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Z:\Plocha\"/>
    </mc:Choice>
  </mc:AlternateContent>
  <xr:revisionPtr revIDLastSave="0" documentId="8_{E1D02B63-DE5D-484D-8858-0A2F12DE6368}" xr6:coauthVersionLast="36" xr6:coauthVersionMax="36" xr10:uidLastSave="{00000000-0000-0000-0000-000000000000}"/>
  <workbookProtection workbookAlgorithmName="SHA-512" workbookHashValue="UYtHc7D9t3lUY1HTkFmNKIqt2/FuFst4H1+3cCIRK38g5TcAjTyudmosp/vxQlzBEslB+4dhN43vx25vBsETIA==" workbookSaltValue="JjWK57e5QIaj6ZTmQ/ylFQ==" workbookSpinCount="100000" lockStructure="1"/>
  <bookViews>
    <workbookView xWindow="930" yWindow="0" windowWidth="28800" windowHeight="12855" xr2:uid="{DC63BDE0-E820-4F23-A5CD-BDDD4C787038}"/>
  </bookViews>
  <sheets>
    <sheet name="Popis souboru" sheetId="4" r:id="rId1"/>
    <sheet name="Zisk" sheetId="1" r:id="rId2"/>
    <sheet name="NastaveniIPV" sheetId="7" r:id="rId3"/>
    <sheet name="KontrolniSestava_PoKrocichSKRYT" sheetId="10" state="hidden" r:id="rId4"/>
    <sheet name="Vypocet_SKRYT" sheetId="9" state="hidden" r:id="rId5"/>
    <sheet name="VstupniParametry_SKRYT" sheetId="5" state="hidden" r:id="rId6"/>
  </sheets>
  <definedNames>
    <definedName name="ciselnik_roky">VstupniParametry_SKRYT!$F$5:$G$10</definedName>
    <definedName name="ciselnik_t">VstupniParametry_SKRYT!#REF!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31" i="1" l="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G23" i="7" l="1"/>
  <c r="G35" i="7" s="1"/>
  <c r="F23" i="7"/>
  <c r="E23" i="7"/>
  <c r="D23" i="7"/>
  <c r="C23" i="7"/>
  <c r="C783" i="9" l="1"/>
  <c r="D783" i="9"/>
  <c r="E783" i="9" s="1"/>
  <c r="F783" i="9"/>
  <c r="G783" i="9"/>
  <c r="J783" i="9"/>
  <c r="K783" i="9"/>
  <c r="L783" i="9"/>
  <c r="M783" i="9"/>
  <c r="N783" i="9"/>
  <c r="C784" i="9"/>
  <c r="D784" i="9"/>
  <c r="E784" i="9"/>
  <c r="F784" i="9"/>
  <c r="G784" i="9"/>
  <c r="X784" i="9" s="1"/>
  <c r="J784" i="9"/>
  <c r="K784" i="9"/>
  <c r="L784" i="9"/>
  <c r="M784" i="9"/>
  <c r="N784" i="9"/>
  <c r="U784" i="9"/>
  <c r="CM784" i="9" s="1"/>
  <c r="AC784" i="9"/>
  <c r="CU784" i="9" s="1"/>
  <c r="AK784" i="9"/>
  <c r="DC784" i="9" s="1"/>
  <c r="AO784" i="9"/>
  <c r="AS784" i="9"/>
  <c r="DK784" i="9" s="1"/>
  <c r="AW784" i="9"/>
  <c r="DO784" i="9" s="1"/>
  <c r="C785" i="9"/>
  <c r="D785" i="9"/>
  <c r="J785" i="9"/>
  <c r="K785" i="9"/>
  <c r="L785" i="9"/>
  <c r="M785" i="9"/>
  <c r="N785" i="9"/>
  <c r="C786" i="9"/>
  <c r="D786" i="9"/>
  <c r="E786" i="9"/>
  <c r="F786" i="9"/>
  <c r="G786" i="9"/>
  <c r="X786" i="9" s="1"/>
  <c r="BG786" i="9" s="1"/>
  <c r="J786" i="9"/>
  <c r="K786" i="9"/>
  <c r="L786" i="9"/>
  <c r="M786" i="9"/>
  <c r="N786" i="9"/>
  <c r="U786" i="9"/>
  <c r="CM786" i="9" s="1"/>
  <c r="AC786" i="9"/>
  <c r="CU786" i="9" s="1"/>
  <c r="AJ786" i="9"/>
  <c r="BS786" i="9" s="1"/>
  <c r="AL786" i="9"/>
  <c r="BU786" i="9" s="1"/>
  <c r="AN786" i="9"/>
  <c r="AP786" i="9"/>
  <c r="BY786" i="9" s="1"/>
  <c r="AR786" i="9"/>
  <c r="CA786" i="9" s="1"/>
  <c r="AT786" i="9"/>
  <c r="DL786" i="9" s="1"/>
  <c r="AV786" i="9"/>
  <c r="DN786" i="9" s="1"/>
  <c r="BD786" i="9"/>
  <c r="BL786" i="9"/>
  <c r="CP786" i="9"/>
  <c r="DJ786" i="9"/>
  <c r="C787" i="9"/>
  <c r="D787" i="9"/>
  <c r="J787" i="9"/>
  <c r="K787" i="9"/>
  <c r="L787" i="9"/>
  <c r="M787" i="9"/>
  <c r="N787" i="9"/>
  <c r="C788" i="9"/>
  <c r="D788" i="9"/>
  <c r="J788" i="9"/>
  <c r="K788" i="9"/>
  <c r="L788" i="9"/>
  <c r="M788" i="9"/>
  <c r="N788" i="9"/>
  <c r="C789" i="9"/>
  <c r="D789" i="9"/>
  <c r="J789" i="9"/>
  <c r="K789" i="9"/>
  <c r="L789" i="9"/>
  <c r="M789" i="9"/>
  <c r="N789" i="9"/>
  <c r="C790" i="9"/>
  <c r="D790" i="9"/>
  <c r="J790" i="9"/>
  <c r="K790" i="9"/>
  <c r="L790" i="9"/>
  <c r="M790" i="9"/>
  <c r="N790" i="9"/>
  <c r="C791" i="9"/>
  <c r="D791" i="9"/>
  <c r="J791" i="9"/>
  <c r="K791" i="9"/>
  <c r="L791" i="9"/>
  <c r="M791" i="9"/>
  <c r="N791" i="9"/>
  <c r="C792" i="9"/>
  <c r="D792" i="9"/>
  <c r="J792" i="9"/>
  <c r="K792" i="9"/>
  <c r="L792" i="9"/>
  <c r="M792" i="9"/>
  <c r="N792" i="9"/>
  <c r="C793" i="9"/>
  <c r="D793" i="9"/>
  <c r="J793" i="9"/>
  <c r="K793" i="9"/>
  <c r="L793" i="9"/>
  <c r="M793" i="9"/>
  <c r="N793" i="9"/>
  <c r="C794" i="9"/>
  <c r="D794" i="9"/>
  <c r="J794" i="9"/>
  <c r="K794" i="9"/>
  <c r="L794" i="9"/>
  <c r="M794" i="9"/>
  <c r="N794" i="9"/>
  <c r="C795" i="9"/>
  <c r="D795" i="9"/>
  <c r="J795" i="9"/>
  <c r="K795" i="9"/>
  <c r="L795" i="9"/>
  <c r="M795" i="9"/>
  <c r="N795" i="9"/>
  <c r="C796" i="9"/>
  <c r="D796" i="9"/>
  <c r="E796" i="9"/>
  <c r="F796" i="9"/>
  <c r="G796" i="9"/>
  <c r="AK796" i="9" s="1"/>
  <c r="J796" i="9"/>
  <c r="K796" i="9"/>
  <c r="L796" i="9"/>
  <c r="M796" i="9"/>
  <c r="N796" i="9"/>
  <c r="C797" i="9"/>
  <c r="D797" i="9"/>
  <c r="J797" i="9"/>
  <c r="K797" i="9"/>
  <c r="L797" i="9"/>
  <c r="M797" i="9"/>
  <c r="N797" i="9"/>
  <c r="C798" i="9"/>
  <c r="D798" i="9"/>
  <c r="E798" i="9"/>
  <c r="F798" i="9"/>
  <c r="G798" i="9"/>
  <c r="AG798" i="9" s="1"/>
  <c r="J798" i="9"/>
  <c r="K798" i="9"/>
  <c r="L798" i="9"/>
  <c r="M798" i="9"/>
  <c r="N798" i="9"/>
  <c r="U798" i="9"/>
  <c r="Y798" i="9"/>
  <c r="AC798" i="9"/>
  <c r="AK798" i="9"/>
  <c r="AO798" i="9"/>
  <c r="AS798" i="9"/>
  <c r="AW798" i="9"/>
  <c r="DO798" i="9" s="1"/>
  <c r="C799" i="9"/>
  <c r="D799" i="9"/>
  <c r="J799" i="9"/>
  <c r="K799" i="9"/>
  <c r="L799" i="9"/>
  <c r="M799" i="9"/>
  <c r="N799" i="9"/>
  <c r="C800" i="9"/>
  <c r="D800" i="9"/>
  <c r="J800" i="9"/>
  <c r="K800" i="9"/>
  <c r="L800" i="9"/>
  <c r="M800" i="9"/>
  <c r="N800" i="9"/>
  <c r="C801" i="9"/>
  <c r="D801" i="9"/>
  <c r="J801" i="9"/>
  <c r="K801" i="9"/>
  <c r="L801" i="9"/>
  <c r="M801" i="9"/>
  <c r="N801" i="9"/>
  <c r="C802" i="9"/>
  <c r="D802" i="9"/>
  <c r="J802" i="9"/>
  <c r="K802" i="9"/>
  <c r="L802" i="9"/>
  <c r="M802" i="9"/>
  <c r="N802" i="9"/>
  <c r="C803" i="9"/>
  <c r="D803" i="9"/>
  <c r="E803" i="9" s="1"/>
  <c r="J803" i="9"/>
  <c r="K803" i="9"/>
  <c r="L803" i="9"/>
  <c r="M803" i="9"/>
  <c r="N803" i="9"/>
  <c r="C804" i="9"/>
  <c r="D804" i="9"/>
  <c r="J804" i="9"/>
  <c r="K804" i="9"/>
  <c r="L804" i="9"/>
  <c r="M804" i="9"/>
  <c r="N804" i="9"/>
  <c r="C805" i="9"/>
  <c r="D805" i="9"/>
  <c r="J805" i="9"/>
  <c r="K805" i="9"/>
  <c r="L805" i="9"/>
  <c r="M805" i="9"/>
  <c r="N805" i="9"/>
  <c r="C806" i="9"/>
  <c r="D806" i="9"/>
  <c r="J806" i="9"/>
  <c r="K806" i="9"/>
  <c r="L806" i="9"/>
  <c r="M806" i="9"/>
  <c r="N806" i="9"/>
  <c r="C807" i="9"/>
  <c r="D807" i="9"/>
  <c r="E807" i="9" s="1"/>
  <c r="G807" i="9"/>
  <c r="J807" i="9"/>
  <c r="K807" i="9"/>
  <c r="L807" i="9"/>
  <c r="M807" i="9"/>
  <c r="N807" i="9"/>
  <c r="C808" i="9"/>
  <c r="D808" i="9"/>
  <c r="E808" i="9" s="1"/>
  <c r="F808" i="9"/>
  <c r="G808" i="9"/>
  <c r="V808" i="9" s="1"/>
  <c r="BE808" i="9" s="1"/>
  <c r="J808" i="9"/>
  <c r="K808" i="9"/>
  <c r="L808" i="9"/>
  <c r="M808" i="9"/>
  <c r="N808" i="9"/>
  <c r="T808" i="9"/>
  <c r="U808" i="9"/>
  <c r="AB808" i="9"/>
  <c r="AC808" i="9"/>
  <c r="CU808" i="9" s="1"/>
  <c r="AJ808" i="9"/>
  <c r="AK808" i="9"/>
  <c r="DC808" i="9" s="1"/>
  <c r="AR808" i="9"/>
  <c r="AS808" i="9"/>
  <c r="DK808" i="9" s="1"/>
  <c r="C809" i="9"/>
  <c r="D809" i="9"/>
  <c r="E809" i="9"/>
  <c r="F809" i="9"/>
  <c r="G809" i="9"/>
  <c r="J809" i="9"/>
  <c r="K809" i="9"/>
  <c r="L809" i="9"/>
  <c r="M809" i="9"/>
  <c r="N809" i="9"/>
  <c r="Y809" i="9"/>
  <c r="AS809" i="9"/>
  <c r="DK809" i="9" s="1"/>
  <c r="C810" i="9"/>
  <c r="D810" i="9"/>
  <c r="J810" i="9"/>
  <c r="K810" i="9"/>
  <c r="L810" i="9"/>
  <c r="M810" i="9"/>
  <c r="N810" i="9"/>
  <c r="C811" i="9"/>
  <c r="D811" i="9"/>
  <c r="J811" i="9"/>
  <c r="K811" i="9"/>
  <c r="L811" i="9"/>
  <c r="M811" i="9"/>
  <c r="N811" i="9"/>
  <c r="C812" i="9"/>
  <c r="D812" i="9"/>
  <c r="E812" i="9"/>
  <c r="F812" i="9"/>
  <c r="G812" i="9"/>
  <c r="X812" i="9" s="1"/>
  <c r="CP812" i="9" s="1"/>
  <c r="J812" i="9"/>
  <c r="K812" i="9"/>
  <c r="L812" i="9"/>
  <c r="M812" i="9"/>
  <c r="N812" i="9"/>
  <c r="Y812" i="9"/>
  <c r="AB812" i="9"/>
  <c r="CT812" i="9" s="1"/>
  <c r="AJ812" i="9"/>
  <c r="DB812" i="9" s="1"/>
  <c r="AK812" i="9"/>
  <c r="AQ812" i="9"/>
  <c r="BZ812" i="9" s="1"/>
  <c r="AS812" i="9"/>
  <c r="BS812" i="9"/>
  <c r="C813" i="9"/>
  <c r="D813" i="9"/>
  <c r="E813" i="9" s="1"/>
  <c r="G813" i="9"/>
  <c r="J813" i="9"/>
  <c r="K813" i="9"/>
  <c r="L813" i="9"/>
  <c r="M813" i="9"/>
  <c r="N813" i="9"/>
  <c r="C814" i="9"/>
  <c r="D814" i="9"/>
  <c r="J814" i="9"/>
  <c r="K814" i="9"/>
  <c r="L814" i="9"/>
  <c r="M814" i="9"/>
  <c r="N814" i="9"/>
  <c r="C815" i="9"/>
  <c r="D815" i="9"/>
  <c r="E815" i="9" s="1"/>
  <c r="J815" i="9"/>
  <c r="K815" i="9"/>
  <c r="L815" i="9"/>
  <c r="M815" i="9"/>
  <c r="N815" i="9"/>
  <c r="C816" i="9"/>
  <c r="D816" i="9"/>
  <c r="E816" i="9" s="1"/>
  <c r="J816" i="9"/>
  <c r="K816" i="9"/>
  <c r="L816" i="9"/>
  <c r="M816" i="9"/>
  <c r="N816" i="9"/>
  <c r="C817" i="9"/>
  <c r="D817" i="9"/>
  <c r="J817" i="9"/>
  <c r="K817" i="9"/>
  <c r="L817" i="9"/>
  <c r="M817" i="9"/>
  <c r="N817" i="9"/>
  <c r="C818" i="9"/>
  <c r="D818" i="9"/>
  <c r="E818" i="9" s="1"/>
  <c r="J818" i="9"/>
  <c r="K818" i="9"/>
  <c r="L818" i="9"/>
  <c r="M818" i="9"/>
  <c r="N818" i="9"/>
  <c r="C819" i="9"/>
  <c r="D819" i="9"/>
  <c r="E819" i="9" s="1"/>
  <c r="J819" i="9"/>
  <c r="K819" i="9"/>
  <c r="L819" i="9"/>
  <c r="M819" i="9"/>
  <c r="N819" i="9"/>
  <c r="C820" i="9"/>
  <c r="D820" i="9"/>
  <c r="E820" i="9"/>
  <c r="J820" i="9"/>
  <c r="K820" i="9"/>
  <c r="L820" i="9"/>
  <c r="M820" i="9"/>
  <c r="N820" i="9"/>
  <c r="C821" i="9"/>
  <c r="D821" i="9"/>
  <c r="J821" i="9"/>
  <c r="K821" i="9"/>
  <c r="L821" i="9"/>
  <c r="M821" i="9"/>
  <c r="N821" i="9"/>
  <c r="C822" i="9"/>
  <c r="D822" i="9"/>
  <c r="E822" i="9" s="1"/>
  <c r="J822" i="9"/>
  <c r="K822" i="9"/>
  <c r="L822" i="9"/>
  <c r="M822" i="9"/>
  <c r="N822" i="9"/>
  <c r="C823" i="9"/>
  <c r="D823" i="9"/>
  <c r="G823" i="9" s="1"/>
  <c r="AW823" i="9" s="1"/>
  <c r="DO823" i="9" s="1"/>
  <c r="J823" i="9"/>
  <c r="K823" i="9"/>
  <c r="L823" i="9"/>
  <c r="M823" i="9"/>
  <c r="N823" i="9"/>
  <c r="C824" i="9"/>
  <c r="D824" i="9"/>
  <c r="G824" i="9" s="1"/>
  <c r="Z824" i="9" s="1"/>
  <c r="J824" i="9"/>
  <c r="K824" i="9"/>
  <c r="L824" i="9"/>
  <c r="M824" i="9"/>
  <c r="N824" i="9"/>
  <c r="C825" i="9"/>
  <c r="D825" i="9"/>
  <c r="J825" i="9"/>
  <c r="K825" i="9"/>
  <c r="L825" i="9"/>
  <c r="M825" i="9"/>
  <c r="N825" i="9"/>
  <c r="C826" i="9"/>
  <c r="D826" i="9"/>
  <c r="G826" i="9" s="1"/>
  <c r="J826" i="9"/>
  <c r="K826" i="9"/>
  <c r="L826" i="9"/>
  <c r="M826" i="9"/>
  <c r="N826" i="9"/>
  <c r="C827" i="9"/>
  <c r="D827" i="9"/>
  <c r="G827" i="9" s="1"/>
  <c r="J827" i="9"/>
  <c r="K827" i="9"/>
  <c r="L827" i="9"/>
  <c r="M827" i="9"/>
  <c r="N827" i="9"/>
  <c r="C828" i="9"/>
  <c r="D828" i="9"/>
  <c r="G828" i="9" s="1"/>
  <c r="J828" i="9"/>
  <c r="K828" i="9"/>
  <c r="L828" i="9"/>
  <c r="M828" i="9"/>
  <c r="N828" i="9"/>
  <c r="C829" i="9"/>
  <c r="D829" i="9"/>
  <c r="J829" i="9"/>
  <c r="K829" i="9"/>
  <c r="L829" i="9"/>
  <c r="M829" i="9"/>
  <c r="N829" i="9"/>
  <c r="C830" i="9"/>
  <c r="D830" i="9"/>
  <c r="E830" i="9" s="1"/>
  <c r="G830" i="9"/>
  <c r="AC830" i="9" s="1"/>
  <c r="J830" i="9"/>
  <c r="K830" i="9"/>
  <c r="L830" i="9"/>
  <c r="M830" i="9"/>
  <c r="N830" i="9"/>
  <c r="AS830" i="9"/>
  <c r="DK830" i="9" s="1"/>
  <c r="C831" i="9"/>
  <c r="D831" i="9"/>
  <c r="E831" i="9" s="1"/>
  <c r="F831" i="9"/>
  <c r="G831" i="9"/>
  <c r="AC831" i="9" s="1"/>
  <c r="J831" i="9"/>
  <c r="K831" i="9"/>
  <c r="L831" i="9"/>
  <c r="M831" i="9"/>
  <c r="N831" i="9"/>
  <c r="C832" i="9"/>
  <c r="D832" i="9"/>
  <c r="E832" i="9" s="1"/>
  <c r="F832" i="9"/>
  <c r="G832" i="9"/>
  <c r="J832" i="9"/>
  <c r="K832" i="9"/>
  <c r="L832" i="9"/>
  <c r="M832" i="9"/>
  <c r="N832" i="9"/>
  <c r="AS832" i="9"/>
  <c r="C833" i="9"/>
  <c r="D833" i="9"/>
  <c r="E833" i="9"/>
  <c r="F833" i="9"/>
  <c r="G833" i="9"/>
  <c r="V833" i="9" s="1"/>
  <c r="BE833" i="9" s="1"/>
  <c r="J833" i="9"/>
  <c r="K833" i="9"/>
  <c r="L833" i="9"/>
  <c r="M833" i="9"/>
  <c r="N833" i="9"/>
  <c r="T833" i="9"/>
  <c r="U833" i="9"/>
  <c r="Y833" i="9"/>
  <c r="AB833" i="9"/>
  <c r="AC833" i="9"/>
  <c r="CU833" i="9" s="1"/>
  <c r="AG833" i="9"/>
  <c r="AJ833" i="9"/>
  <c r="AK833" i="9"/>
  <c r="DC833" i="9" s="1"/>
  <c r="AO833" i="9"/>
  <c r="DG833" i="9" s="1"/>
  <c r="AR833" i="9"/>
  <c r="AS833" i="9"/>
  <c r="DK833" i="9" s="1"/>
  <c r="AW833" i="9"/>
  <c r="DO833" i="9" s="1"/>
  <c r="BT833" i="9"/>
  <c r="C834" i="9"/>
  <c r="D834" i="9"/>
  <c r="E834" i="9"/>
  <c r="F834" i="9"/>
  <c r="G834" i="9"/>
  <c r="AB834" i="9" s="1"/>
  <c r="J834" i="9"/>
  <c r="K834" i="9"/>
  <c r="L834" i="9"/>
  <c r="M834" i="9"/>
  <c r="N834" i="9"/>
  <c r="AK834" i="9"/>
  <c r="DC834" i="9" s="1"/>
  <c r="AW834" i="9"/>
  <c r="DO834" i="9" s="1"/>
  <c r="C835" i="9"/>
  <c r="D835" i="9"/>
  <c r="E835" i="9" s="1"/>
  <c r="F835" i="9"/>
  <c r="J835" i="9"/>
  <c r="K835" i="9"/>
  <c r="L835" i="9"/>
  <c r="M835" i="9"/>
  <c r="N835" i="9"/>
  <c r="C836" i="9"/>
  <c r="D836" i="9"/>
  <c r="E836" i="9" s="1"/>
  <c r="F836" i="9"/>
  <c r="J836" i="9"/>
  <c r="K836" i="9"/>
  <c r="L836" i="9"/>
  <c r="M836" i="9"/>
  <c r="N836" i="9"/>
  <c r="C837" i="9"/>
  <c r="D837" i="9"/>
  <c r="J837" i="9"/>
  <c r="K837" i="9"/>
  <c r="L837" i="9"/>
  <c r="M837" i="9"/>
  <c r="N837" i="9"/>
  <c r="C838" i="9"/>
  <c r="D838" i="9"/>
  <c r="F838" i="9" s="1"/>
  <c r="G838" i="9"/>
  <c r="AG838" i="9" s="1"/>
  <c r="J838" i="9"/>
  <c r="K838" i="9"/>
  <c r="L838" i="9"/>
  <c r="M838" i="9"/>
  <c r="N838" i="9"/>
  <c r="Y838" i="9"/>
  <c r="AS838" i="9"/>
  <c r="AV838" i="9"/>
  <c r="DN838" i="9" s="1"/>
  <c r="C839" i="9"/>
  <c r="D839" i="9"/>
  <c r="J839" i="9"/>
  <c r="K839" i="9"/>
  <c r="L839" i="9"/>
  <c r="M839" i="9"/>
  <c r="N839" i="9"/>
  <c r="C840" i="9"/>
  <c r="D840" i="9"/>
  <c r="J840" i="9"/>
  <c r="K840" i="9"/>
  <c r="L840" i="9"/>
  <c r="M840" i="9"/>
  <c r="N840" i="9"/>
  <c r="C841" i="9"/>
  <c r="D841" i="9"/>
  <c r="G841" i="9" s="1"/>
  <c r="F841" i="9"/>
  <c r="J841" i="9"/>
  <c r="K841" i="9"/>
  <c r="L841" i="9"/>
  <c r="M841" i="9"/>
  <c r="N841" i="9"/>
  <c r="C842" i="9"/>
  <c r="D842" i="9"/>
  <c r="E842" i="9" s="1"/>
  <c r="J842" i="9"/>
  <c r="K842" i="9"/>
  <c r="L842" i="9"/>
  <c r="M842" i="9"/>
  <c r="N842" i="9"/>
  <c r="C843" i="9"/>
  <c r="D843" i="9"/>
  <c r="E843" i="9"/>
  <c r="J843" i="9"/>
  <c r="K843" i="9"/>
  <c r="L843" i="9"/>
  <c r="M843" i="9"/>
  <c r="N843" i="9"/>
  <c r="C844" i="9"/>
  <c r="D844" i="9"/>
  <c r="E844" i="9" s="1"/>
  <c r="F844" i="9"/>
  <c r="G844" i="9"/>
  <c r="AK844" i="9" s="1"/>
  <c r="DC844" i="9" s="1"/>
  <c r="J844" i="9"/>
  <c r="K844" i="9"/>
  <c r="L844" i="9"/>
  <c r="M844" i="9"/>
  <c r="N844" i="9"/>
  <c r="C845" i="9"/>
  <c r="D845" i="9"/>
  <c r="E845" i="9"/>
  <c r="F845" i="9"/>
  <c r="G845" i="9"/>
  <c r="J845" i="9"/>
  <c r="K845" i="9"/>
  <c r="L845" i="9"/>
  <c r="M845" i="9"/>
  <c r="N845" i="9"/>
  <c r="C846" i="9"/>
  <c r="D846" i="9"/>
  <c r="E846" i="9"/>
  <c r="J846" i="9"/>
  <c r="K846" i="9"/>
  <c r="L846" i="9"/>
  <c r="M846" i="9"/>
  <c r="N846" i="9"/>
  <c r="C847" i="9"/>
  <c r="D847" i="9"/>
  <c r="G847" i="9"/>
  <c r="AC847" i="9" s="1"/>
  <c r="J847" i="9"/>
  <c r="K847" i="9"/>
  <c r="L847" i="9"/>
  <c r="M847" i="9"/>
  <c r="N847" i="9"/>
  <c r="C848" i="9"/>
  <c r="D848" i="9"/>
  <c r="E848" i="9"/>
  <c r="F848" i="9"/>
  <c r="G848" i="9"/>
  <c r="X848" i="9" s="1"/>
  <c r="J848" i="9"/>
  <c r="K848" i="9"/>
  <c r="L848" i="9"/>
  <c r="M848" i="9"/>
  <c r="N848" i="9"/>
  <c r="U848" i="9"/>
  <c r="CM848" i="9" s="1"/>
  <c r="Y848" i="9"/>
  <c r="AG848" i="9"/>
  <c r="AW848" i="9"/>
  <c r="DO848" i="9" s="1"/>
  <c r="C849" i="9"/>
  <c r="D849" i="9"/>
  <c r="E849" i="9"/>
  <c r="J849" i="9"/>
  <c r="K849" i="9"/>
  <c r="L849" i="9"/>
  <c r="M849" i="9"/>
  <c r="N849" i="9"/>
  <c r="C850" i="9"/>
  <c r="D850" i="9"/>
  <c r="J850" i="9"/>
  <c r="K850" i="9"/>
  <c r="L850" i="9"/>
  <c r="M850" i="9"/>
  <c r="N850" i="9"/>
  <c r="C851" i="9"/>
  <c r="D851" i="9"/>
  <c r="F851" i="9" s="1"/>
  <c r="G851" i="9"/>
  <c r="AE851" i="9" s="1"/>
  <c r="J851" i="9"/>
  <c r="K851" i="9"/>
  <c r="L851" i="9"/>
  <c r="M851" i="9"/>
  <c r="N851" i="9"/>
  <c r="W851" i="9"/>
  <c r="Y851" i="9"/>
  <c r="BH851" i="9" s="1"/>
  <c r="AM851" i="9"/>
  <c r="C852" i="9"/>
  <c r="D852" i="9"/>
  <c r="F852" i="9" s="1"/>
  <c r="E852" i="9"/>
  <c r="G852" i="9"/>
  <c r="W852" i="9" s="1"/>
  <c r="J852" i="9"/>
  <c r="K852" i="9"/>
  <c r="L852" i="9"/>
  <c r="M852" i="9"/>
  <c r="N852" i="9"/>
  <c r="AE852" i="9"/>
  <c r="AM852" i="9"/>
  <c r="C853" i="9"/>
  <c r="D853" i="9"/>
  <c r="F853" i="9" s="1"/>
  <c r="E853" i="9"/>
  <c r="G853" i="9"/>
  <c r="AC853" i="9" s="1"/>
  <c r="J853" i="9"/>
  <c r="K853" i="9"/>
  <c r="L853" i="9"/>
  <c r="M853" i="9"/>
  <c r="N853" i="9"/>
  <c r="U853" i="9"/>
  <c r="W853" i="9"/>
  <c r="AK853" i="9"/>
  <c r="C854" i="9"/>
  <c r="D854" i="9"/>
  <c r="F854" i="9" s="1"/>
  <c r="G854" i="9"/>
  <c r="AE854" i="9" s="1"/>
  <c r="J854" i="9"/>
  <c r="K854" i="9"/>
  <c r="L854" i="9"/>
  <c r="M854" i="9"/>
  <c r="N854" i="9"/>
  <c r="AM854" i="9"/>
  <c r="C855" i="9"/>
  <c r="D855" i="9"/>
  <c r="F855" i="9" s="1"/>
  <c r="G855" i="9"/>
  <c r="AE855" i="9" s="1"/>
  <c r="J855" i="9"/>
  <c r="K855" i="9"/>
  <c r="L855" i="9"/>
  <c r="M855" i="9"/>
  <c r="N855" i="9"/>
  <c r="Y855" i="9"/>
  <c r="AO855" i="9"/>
  <c r="BX855" i="9" s="1"/>
  <c r="C856" i="9"/>
  <c r="D856" i="9"/>
  <c r="F856" i="9" s="1"/>
  <c r="G856" i="9"/>
  <c r="AC856" i="9" s="1"/>
  <c r="J856" i="9"/>
  <c r="K856" i="9"/>
  <c r="L856" i="9"/>
  <c r="M856" i="9"/>
  <c r="N856" i="9"/>
  <c r="AM856" i="9"/>
  <c r="BV856" i="9" s="1"/>
  <c r="AS856" i="9"/>
  <c r="C857" i="9"/>
  <c r="D857" i="9"/>
  <c r="F857" i="9" s="1"/>
  <c r="G857" i="9"/>
  <c r="J857" i="9"/>
  <c r="K857" i="9"/>
  <c r="L857" i="9"/>
  <c r="M857" i="9"/>
  <c r="N857" i="9"/>
  <c r="C858" i="9"/>
  <c r="D858" i="9"/>
  <c r="J858" i="9"/>
  <c r="K858" i="9"/>
  <c r="L858" i="9"/>
  <c r="M858" i="9"/>
  <c r="N858" i="9"/>
  <c r="C859" i="9"/>
  <c r="D859" i="9"/>
  <c r="E859" i="9"/>
  <c r="J859" i="9"/>
  <c r="K859" i="9"/>
  <c r="L859" i="9"/>
  <c r="M859" i="9"/>
  <c r="N859" i="9"/>
  <c r="C860" i="9"/>
  <c r="D860" i="9"/>
  <c r="F860" i="9" s="1"/>
  <c r="E860" i="9"/>
  <c r="G860" i="9"/>
  <c r="AK860" i="9" s="1"/>
  <c r="J860" i="9"/>
  <c r="K860" i="9"/>
  <c r="L860" i="9"/>
  <c r="M860" i="9"/>
  <c r="N860" i="9"/>
  <c r="W860" i="9"/>
  <c r="BF860" i="9" s="1"/>
  <c r="AM860" i="9"/>
  <c r="BV860" i="9" s="1"/>
  <c r="C861" i="9"/>
  <c r="D861" i="9"/>
  <c r="F861" i="9" s="1"/>
  <c r="E861" i="9"/>
  <c r="G861" i="9"/>
  <c r="W861" i="9" s="1"/>
  <c r="BF861" i="9" s="1"/>
  <c r="J861" i="9"/>
  <c r="K861" i="9"/>
  <c r="L861" i="9"/>
  <c r="M861" i="9"/>
  <c r="N861" i="9"/>
  <c r="AA861" i="9"/>
  <c r="BJ861" i="9" s="1"/>
  <c r="AI861" i="9"/>
  <c r="C862" i="9"/>
  <c r="D862" i="9"/>
  <c r="F862" i="9" s="1"/>
  <c r="E862" i="9"/>
  <c r="G862" i="9"/>
  <c r="J862" i="9"/>
  <c r="K862" i="9"/>
  <c r="L862" i="9"/>
  <c r="M862" i="9"/>
  <c r="N862" i="9"/>
  <c r="Y862" i="9"/>
  <c r="AU862" i="9"/>
  <c r="DM862" i="9" s="1"/>
  <c r="C863" i="9"/>
  <c r="D863" i="9"/>
  <c r="F863" i="9" s="1"/>
  <c r="E863" i="9"/>
  <c r="G863" i="9"/>
  <c r="AG863" i="9" s="1"/>
  <c r="J863" i="9"/>
  <c r="K863" i="9"/>
  <c r="L863" i="9"/>
  <c r="M863" i="9"/>
  <c r="N863" i="9"/>
  <c r="V863" i="9"/>
  <c r="AM863" i="9"/>
  <c r="C864" i="9"/>
  <c r="D864" i="9"/>
  <c r="J864" i="9"/>
  <c r="K864" i="9"/>
  <c r="L864" i="9"/>
  <c r="M864" i="9"/>
  <c r="N864" i="9"/>
  <c r="C865" i="9"/>
  <c r="D865" i="9"/>
  <c r="E865" i="9" s="1"/>
  <c r="J865" i="9"/>
  <c r="K865" i="9"/>
  <c r="L865" i="9"/>
  <c r="M865" i="9"/>
  <c r="N865" i="9"/>
  <c r="C866" i="9"/>
  <c r="D866" i="9"/>
  <c r="G866" i="9"/>
  <c r="J866" i="9"/>
  <c r="K866" i="9"/>
  <c r="L866" i="9"/>
  <c r="M866" i="9"/>
  <c r="N866" i="9"/>
  <c r="C867" i="9"/>
  <c r="D867" i="9"/>
  <c r="G867" i="9"/>
  <c r="AW867" i="9" s="1"/>
  <c r="DO867" i="9" s="1"/>
  <c r="J867" i="9"/>
  <c r="K867" i="9"/>
  <c r="L867" i="9"/>
  <c r="M867" i="9"/>
  <c r="N867" i="9"/>
  <c r="C868" i="9"/>
  <c r="D868" i="9"/>
  <c r="G868" i="9" s="1"/>
  <c r="J868" i="9"/>
  <c r="K868" i="9"/>
  <c r="L868" i="9"/>
  <c r="M868" i="9"/>
  <c r="N868" i="9"/>
  <c r="C869" i="9"/>
  <c r="D869" i="9"/>
  <c r="J869" i="9"/>
  <c r="K869" i="9"/>
  <c r="L869" i="9"/>
  <c r="M869" i="9"/>
  <c r="N869" i="9"/>
  <c r="C870" i="9"/>
  <c r="D870" i="9"/>
  <c r="G870" i="9"/>
  <c r="AL870" i="9" s="1"/>
  <c r="J870" i="9"/>
  <c r="K870" i="9"/>
  <c r="L870" i="9"/>
  <c r="M870" i="9"/>
  <c r="N870" i="9"/>
  <c r="C871" i="9"/>
  <c r="D871" i="9"/>
  <c r="G871" i="9"/>
  <c r="AO871" i="9" s="1"/>
  <c r="J871" i="9"/>
  <c r="K871" i="9"/>
  <c r="L871" i="9"/>
  <c r="M871" i="9"/>
  <c r="N871" i="9"/>
  <c r="C872" i="9"/>
  <c r="D872" i="9"/>
  <c r="G872" i="9" s="1"/>
  <c r="AH872" i="9" s="1"/>
  <c r="J872" i="9"/>
  <c r="K872" i="9"/>
  <c r="L872" i="9"/>
  <c r="M872" i="9"/>
  <c r="N872" i="9"/>
  <c r="C873" i="9"/>
  <c r="D873" i="9"/>
  <c r="J873" i="9"/>
  <c r="K873" i="9"/>
  <c r="L873" i="9"/>
  <c r="M873" i="9"/>
  <c r="N873" i="9"/>
  <c r="C874" i="9"/>
  <c r="D874" i="9"/>
  <c r="G874" i="9"/>
  <c r="AL874" i="9" s="1"/>
  <c r="J874" i="9"/>
  <c r="K874" i="9"/>
  <c r="L874" i="9"/>
  <c r="M874" i="9"/>
  <c r="N874" i="9"/>
  <c r="C875" i="9"/>
  <c r="D875" i="9"/>
  <c r="G875" i="9" s="1"/>
  <c r="AW875" i="9" s="1"/>
  <c r="DO875" i="9" s="1"/>
  <c r="J875" i="9"/>
  <c r="K875" i="9"/>
  <c r="L875" i="9"/>
  <c r="M875" i="9"/>
  <c r="N875" i="9"/>
  <c r="C876" i="9"/>
  <c r="D876" i="9"/>
  <c r="G876" i="9" s="1"/>
  <c r="AH876" i="9" s="1"/>
  <c r="J876" i="9"/>
  <c r="K876" i="9"/>
  <c r="L876" i="9"/>
  <c r="M876" i="9"/>
  <c r="N876" i="9"/>
  <c r="C877" i="9"/>
  <c r="D877" i="9"/>
  <c r="J877" i="9"/>
  <c r="K877" i="9"/>
  <c r="L877" i="9"/>
  <c r="M877" i="9"/>
  <c r="N877" i="9"/>
  <c r="C878" i="9"/>
  <c r="D878" i="9"/>
  <c r="G878" i="9" s="1"/>
  <c r="V878" i="9" s="1"/>
  <c r="J878" i="9"/>
  <c r="K878" i="9"/>
  <c r="L878" i="9"/>
  <c r="M878" i="9"/>
  <c r="N878" i="9"/>
  <c r="C879" i="9"/>
  <c r="D879" i="9"/>
  <c r="G879" i="9" s="1"/>
  <c r="J879" i="9"/>
  <c r="K879" i="9"/>
  <c r="L879" i="9"/>
  <c r="M879" i="9"/>
  <c r="N879" i="9"/>
  <c r="C880" i="9"/>
  <c r="D880" i="9"/>
  <c r="F880" i="9" s="1"/>
  <c r="J880" i="9"/>
  <c r="K880" i="9"/>
  <c r="L880" i="9"/>
  <c r="M880" i="9"/>
  <c r="N880" i="9"/>
  <c r="C881" i="9"/>
  <c r="D881" i="9"/>
  <c r="F881" i="9" s="1"/>
  <c r="G881" i="9"/>
  <c r="J881" i="9"/>
  <c r="K881" i="9"/>
  <c r="L881" i="9"/>
  <c r="M881" i="9"/>
  <c r="N881" i="9"/>
  <c r="C882" i="9"/>
  <c r="D882" i="9"/>
  <c r="E882" i="9"/>
  <c r="F882" i="9"/>
  <c r="G882" i="9"/>
  <c r="J882" i="9"/>
  <c r="K882" i="9"/>
  <c r="L882" i="9"/>
  <c r="M882" i="9"/>
  <c r="N882" i="9"/>
  <c r="W882" i="9"/>
  <c r="CO882" i="9" s="1"/>
  <c r="AB882" i="9"/>
  <c r="AG882" i="9"/>
  <c r="BP882" i="9" s="1"/>
  <c r="AM882" i="9"/>
  <c r="DE882" i="9" s="1"/>
  <c r="AR882" i="9"/>
  <c r="AW882" i="9"/>
  <c r="DO882" i="9" s="1"/>
  <c r="C883" i="9"/>
  <c r="D883" i="9"/>
  <c r="E883" i="9"/>
  <c r="F883" i="9"/>
  <c r="G883" i="9"/>
  <c r="V883" i="9" s="1"/>
  <c r="BE883" i="9" s="1"/>
  <c r="J883" i="9"/>
  <c r="K883" i="9"/>
  <c r="L883" i="9"/>
  <c r="M883" i="9"/>
  <c r="N883" i="9"/>
  <c r="T883" i="9"/>
  <c r="U883" i="9"/>
  <c r="CM883" i="9" s="1"/>
  <c r="X883" i="9"/>
  <c r="Y883" i="9"/>
  <c r="AA883" i="9"/>
  <c r="CS883" i="9" s="1"/>
  <c r="AC883" i="9"/>
  <c r="AE883" i="9"/>
  <c r="CW883" i="9" s="1"/>
  <c r="AF883" i="9"/>
  <c r="AI883" i="9"/>
  <c r="DA883" i="9" s="1"/>
  <c r="AJ883" i="9"/>
  <c r="AK883" i="9"/>
  <c r="DC883" i="9" s="1"/>
  <c r="AN883" i="9"/>
  <c r="AO883" i="9"/>
  <c r="DG883" i="9" s="1"/>
  <c r="AQ883" i="9"/>
  <c r="DI883" i="9" s="1"/>
  <c r="AS883" i="9"/>
  <c r="AU883" i="9"/>
  <c r="DM883" i="9" s="1"/>
  <c r="AV883" i="9"/>
  <c r="DN883" i="9" s="1"/>
  <c r="BD883" i="9"/>
  <c r="BT883" i="9"/>
  <c r="CN883" i="9"/>
  <c r="C884" i="9"/>
  <c r="D884" i="9"/>
  <c r="E884" i="9"/>
  <c r="F884" i="9"/>
  <c r="G884" i="9"/>
  <c r="J884" i="9"/>
  <c r="K884" i="9"/>
  <c r="L884" i="9"/>
  <c r="M884" i="9"/>
  <c r="N884" i="9"/>
  <c r="AK884" i="9"/>
  <c r="BT884" i="9" s="1"/>
  <c r="C885" i="9"/>
  <c r="D885" i="9"/>
  <c r="E885" i="9"/>
  <c r="F885" i="9"/>
  <c r="G885" i="9"/>
  <c r="AE885" i="9" s="1"/>
  <c r="CW885" i="9" s="1"/>
  <c r="J885" i="9"/>
  <c r="K885" i="9"/>
  <c r="L885" i="9"/>
  <c r="M885" i="9"/>
  <c r="N885" i="9"/>
  <c r="X885" i="9"/>
  <c r="AK885" i="9"/>
  <c r="DC885" i="9" s="1"/>
  <c r="C886" i="9"/>
  <c r="D886" i="9"/>
  <c r="E886" i="9" s="1"/>
  <c r="F886" i="9"/>
  <c r="G886" i="9"/>
  <c r="J886" i="9"/>
  <c r="K886" i="9"/>
  <c r="L886" i="9"/>
  <c r="M886" i="9"/>
  <c r="N886" i="9"/>
  <c r="Y886" i="9"/>
  <c r="AU886" i="9"/>
  <c r="DM886" i="9" s="1"/>
  <c r="C887" i="9"/>
  <c r="D887" i="9"/>
  <c r="E887" i="9" s="1"/>
  <c r="F887" i="9"/>
  <c r="G887" i="9"/>
  <c r="V887" i="9" s="1"/>
  <c r="BE887" i="9" s="1"/>
  <c r="J887" i="9"/>
  <c r="K887" i="9"/>
  <c r="L887" i="9"/>
  <c r="M887" i="9"/>
  <c r="N887" i="9"/>
  <c r="T887" i="9"/>
  <c r="Y887" i="9"/>
  <c r="BH887" i="9" s="1"/>
  <c r="AE887" i="9"/>
  <c r="CW887" i="9" s="1"/>
  <c r="AJ887" i="9"/>
  <c r="AO887" i="9"/>
  <c r="DG887" i="9" s="1"/>
  <c r="AU887" i="9"/>
  <c r="DM887" i="9" s="1"/>
  <c r="C888" i="9"/>
  <c r="D888" i="9"/>
  <c r="E888" i="9" s="1"/>
  <c r="F888" i="9"/>
  <c r="G888" i="9"/>
  <c r="J888" i="9"/>
  <c r="K888" i="9"/>
  <c r="L888" i="9"/>
  <c r="M888" i="9"/>
  <c r="N888" i="9"/>
  <c r="C889" i="9"/>
  <c r="D889" i="9"/>
  <c r="E889" i="9" s="1"/>
  <c r="F889" i="9"/>
  <c r="G889" i="9"/>
  <c r="AU889" i="9" s="1"/>
  <c r="DM889" i="9" s="1"/>
  <c r="J889" i="9"/>
  <c r="K889" i="9"/>
  <c r="L889" i="9"/>
  <c r="M889" i="9"/>
  <c r="N889" i="9"/>
  <c r="C890" i="9"/>
  <c r="D890" i="9"/>
  <c r="J890" i="9"/>
  <c r="K890" i="9"/>
  <c r="L890" i="9"/>
  <c r="M890" i="9"/>
  <c r="N890" i="9"/>
  <c r="C891" i="9"/>
  <c r="D891" i="9"/>
  <c r="F891" i="9" s="1"/>
  <c r="E891" i="9"/>
  <c r="G891" i="9"/>
  <c r="J891" i="9"/>
  <c r="K891" i="9"/>
  <c r="L891" i="9"/>
  <c r="M891" i="9"/>
  <c r="N891" i="9"/>
  <c r="C892" i="9"/>
  <c r="D892" i="9"/>
  <c r="E892" i="9"/>
  <c r="F892" i="9"/>
  <c r="G892" i="9"/>
  <c r="X892" i="9" s="1"/>
  <c r="J892" i="9"/>
  <c r="K892" i="9"/>
  <c r="L892" i="9"/>
  <c r="M892" i="9"/>
  <c r="N892" i="9"/>
  <c r="T892" i="9"/>
  <c r="Y892" i="9"/>
  <c r="BH892" i="9" s="1"/>
  <c r="AC892" i="9"/>
  <c r="AI892" i="9"/>
  <c r="AN892" i="9"/>
  <c r="DF892" i="9" s="1"/>
  <c r="AQ892" i="9"/>
  <c r="AV892" i="9"/>
  <c r="DN892" i="9" s="1"/>
  <c r="C893" i="9"/>
  <c r="D893" i="9"/>
  <c r="E893" i="9"/>
  <c r="F893" i="9"/>
  <c r="G893" i="9"/>
  <c r="V893" i="9" s="1"/>
  <c r="BE893" i="9" s="1"/>
  <c r="J893" i="9"/>
  <c r="K893" i="9"/>
  <c r="L893" i="9"/>
  <c r="M893" i="9"/>
  <c r="N893" i="9"/>
  <c r="U893" i="9"/>
  <c r="Y893" i="9"/>
  <c r="AE893" i="9"/>
  <c r="AI893" i="9"/>
  <c r="AK893" i="9"/>
  <c r="BT893" i="9" s="1"/>
  <c r="AO893" i="9"/>
  <c r="AS893" i="9"/>
  <c r="AV893" i="9"/>
  <c r="DN893" i="9" s="1"/>
  <c r="C894" i="9"/>
  <c r="D894" i="9"/>
  <c r="J894" i="9"/>
  <c r="K894" i="9"/>
  <c r="L894" i="9"/>
  <c r="M894" i="9"/>
  <c r="N894" i="9"/>
  <c r="C895" i="9"/>
  <c r="D895" i="9"/>
  <c r="J895" i="9"/>
  <c r="K895" i="9"/>
  <c r="L895" i="9"/>
  <c r="M895" i="9"/>
  <c r="N895" i="9"/>
  <c r="C896" i="9"/>
  <c r="D896" i="9"/>
  <c r="E896" i="9"/>
  <c r="F896" i="9"/>
  <c r="G896" i="9"/>
  <c r="V896" i="9" s="1"/>
  <c r="BE896" i="9" s="1"/>
  <c r="J896" i="9"/>
  <c r="K896" i="9"/>
  <c r="L896" i="9"/>
  <c r="M896" i="9"/>
  <c r="N896" i="9"/>
  <c r="T896" i="9"/>
  <c r="X896" i="9"/>
  <c r="CP896" i="9" s="1"/>
  <c r="AA896" i="9"/>
  <c r="AE896" i="9"/>
  <c r="AI896" i="9"/>
  <c r="AK896" i="9"/>
  <c r="BT896" i="9" s="1"/>
  <c r="AO896" i="9"/>
  <c r="AS896" i="9"/>
  <c r="DK896" i="9" s="1"/>
  <c r="AV896" i="9"/>
  <c r="DN896" i="9" s="1"/>
  <c r="BG896" i="9"/>
  <c r="C897" i="9"/>
  <c r="D897" i="9"/>
  <c r="E897" i="9"/>
  <c r="F897" i="9"/>
  <c r="G897" i="9"/>
  <c r="AE897" i="9" s="1"/>
  <c r="J897" i="9"/>
  <c r="K897" i="9"/>
  <c r="L897" i="9"/>
  <c r="M897" i="9"/>
  <c r="N897" i="9"/>
  <c r="T897" i="9"/>
  <c r="AA897" i="9"/>
  <c r="AI897" i="9"/>
  <c r="AO897" i="9"/>
  <c r="AV897" i="9"/>
  <c r="DN897" i="9" s="1"/>
  <c r="C898" i="9"/>
  <c r="D898" i="9"/>
  <c r="J898" i="9"/>
  <c r="K898" i="9"/>
  <c r="L898" i="9"/>
  <c r="M898" i="9"/>
  <c r="N898" i="9"/>
  <c r="C899" i="9"/>
  <c r="D899" i="9"/>
  <c r="J899" i="9"/>
  <c r="K899" i="9"/>
  <c r="L899" i="9"/>
  <c r="M899" i="9"/>
  <c r="N899" i="9"/>
  <c r="C900" i="9"/>
  <c r="D900" i="9"/>
  <c r="E900" i="9"/>
  <c r="F900" i="9"/>
  <c r="G900" i="9"/>
  <c r="J900" i="9"/>
  <c r="K900" i="9"/>
  <c r="L900" i="9"/>
  <c r="M900" i="9"/>
  <c r="N900" i="9"/>
  <c r="C901" i="9"/>
  <c r="D901" i="9"/>
  <c r="E901" i="9"/>
  <c r="F901" i="9"/>
  <c r="G901" i="9"/>
  <c r="V901" i="9" s="1"/>
  <c r="J901" i="9"/>
  <c r="K901" i="9"/>
  <c r="L901" i="9"/>
  <c r="M901" i="9"/>
  <c r="N901" i="9"/>
  <c r="U901" i="9"/>
  <c r="X901" i="9"/>
  <c r="CP901" i="9" s="1"/>
  <c r="Y901" i="9"/>
  <c r="AA901" i="9"/>
  <c r="AC901" i="9"/>
  <c r="AE901" i="9"/>
  <c r="AF901" i="9"/>
  <c r="AI901" i="9"/>
  <c r="AJ901" i="9"/>
  <c r="AK901" i="9"/>
  <c r="AN901" i="9"/>
  <c r="DF901" i="9" s="1"/>
  <c r="AO901" i="9"/>
  <c r="AQ901" i="9"/>
  <c r="AS901" i="9"/>
  <c r="AU901" i="9"/>
  <c r="DM901" i="9" s="1"/>
  <c r="AV901" i="9"/>
  <c r="DN901" i="9" s="1"/>
  <c r="BD901" i="9"/>
  <c r="CM901" i="9"/>
  <c r="C902" i="9"/>
  <c r="D902" i="9"/>
  <c r="J902" i="9"/>
  <c r="K902" i="9"/>
  <c r="L902" i="9"/>
  <c r="M902" i="9"/>
  <c r="N902" i="9"/>
  <c r="C903" i="9"/>
  <c r="D903" i="9"/>
  <c r="J903" i="9"/>
  <c r="K903" i="9"/>
  <c r="L903" i="9"/>
  <c r="M903" i="9"/>
  <c r="N903" i="9"/>
  <c r="C904" i="9"/>
  <c r="D904" i="9"/>
  <c r="E904" i="9"/>
  <c r="F904" i="9"/>
  <c r="G904" i="9"/>
  <c r="AS904" i="9" s="1"/>
  <c r="J904" i="9"/>
  <c r="K904" i="9"/>
  <c r="L904" i="9"/>
  <c r="M904" i="9"/>
  <c r="N904" i="9"/>
  <c r="X904" i="9"/>
  <c r="CP904" i="9" s="1"/>
  <c r="AK904" i="9"/>
  <c r="BT904" i="9" s="1"/>
  <c r="C905" i="9"/>
  <c r="D905" i="9"/>
  <c r="E905" i="9"/>
  <c r="F905" i="9"/>
  <c r="G905" i="9"/>
  <c r="T905" i="9" s="1"/>
  <c r="J905" i="9"/>
  <c r="K905" i="9"/>
  <c r="L905" i="9"/>
  <c r="M905" i="9"/>
  <c r="N905" i="9"/>
  <c r="Y905" i="9"/>
  <c r="AE905" i="9"/>
  <c r="AI905" i="9"/>
  <c r="AO905" i="9"/>
  <c r="AS905" i="9"/>
  <c r="AV905" i="9"/>
  <c r="DN905" i="9" s="1"/>
  <c r="C906" i="9"/>
  <c r="D906" i="9"/>
  <c r="J906" i="9"/>
  <c r="K906" i="9"/>
  <c r="L906" i="9"/>
  <c r="M906" i="9"/>
  <c r="N906" i="9"/>
  <c r="C907" i="9"/>
  <c r="D907" i="9"/>
  <c r="F907" i="9" s="1"/>
  <c r="E907" i="9"/>
  <c r="G907" i="9"/>
  <c r="J907" i="9"/>
  <c r="K907" i="9"/>
  <c r="L907" i="9"/>
  <c r="M907" i="9"/>
  <c r="N907" i="9"/>
  <c r="AR907" i="9"/>
  <c r="C908" i="9"/>
  <c r="D908" i="9"/>
  <c r="E908" i="9"/>
  <c r="F908" i="9"/>
  <c r="G908" i="9"/>
  <c r="J908" i="9"/>
  <c r="K908" i="9"/>
  <c r="L908" i="9"/>
  <c r="M908" i="9"/>
  <c r="N908" i="9"/>
  <c r="AA908" i="9"/>
  <c r="BJ908" i="9" s="1"/>
  <c r="AO908" i="9"/>
  <c r="C909" i="9"/>
  <c r="D909" i="9"/>
  <c r="E909" i="9" s="1"/>
  <c r="F909" i="9"/>
  <c r="G909" i="9"/>
  <c r="J909" i="9"/>
  <c r="K909" i="9"/>
  <c r="L909" i="9"/>
  <c r="M909" i="9"/>
  <c r="N909" i="9"/>
  <c r="AW909" i="9"/>
  <c r="DO909" i="9" s="1"/>
  <c r="C910" i="9"/>
  <c r="D910" i="9"/>
  <c r="F910" i="9" s="1"/>
  <c r="G910" i="9"/>
  <c r="X910" i="9" s="1"/>
  <c r="CP910" i="9" s="1"/>
  <c r="J910" i="9"/>
  <c r="K910" i="9"/>
  <c r="L910" i="9"/>
  <c r="M910" i="9"/>
  <c r="N910" i="9"/>
  <c r="AA910" i="9"/>
  <c r="AG910" i="9"/>
  <c r="AK910" i="9"/>
  <c r="AS910" i="9"/>
  <c r="C911" i="9"/>
  <c r="D911" i="9"/>
  <c r="E911" i="9"/>
  <c r="F911" i="9"/>
  <c r="G911" i="9"/>
  <c r="AF911" i="9" s="1"/>
  <c r="J911" i="9"/>
  <c r="K911" i="9"/>
  <c r="L911" i="9"/>
  <c r="M911" i="9"/>
  <c r="N911" i="9"/>
  <c r="AA911" i="9"/>
  <c r="AV911" i="9"/>
  <c r="DN911" i="9" s="1"/>
  <c r="C912" i="9"/>
  <c r="D912" i="9"/>
  <c r="F912" i="9" s="1"/>
  <c r="G912" i="9"/>
  <c r="AA912" i="9" s="1"/>
  <c r="BJ912" i="9" s="1"/>
  <c r="J912" i="9"/>
  <c r="K912" i="9"/>
  <c r="L912" i="9"/>
  <c r="M912" i="9"/>
  <c r="N912" i="9"/>
  <c r="Y912" i="9"/>
  <c r="C913" i="9"/>
  <c r="D913" i="9"/>
  <c r="F913" i="9" s="1"/>
  <c r="E913" i="9"/>
  <c r="G913" i="9"/>
  <c r="AK913" i="9" s="1"/>
  <c r="J913" i="9"/>
  <c r="K913" i="9"/>
  <c r="L913" i="9"/>
  <c r="M913" i="9"/>
  <c r="N913" i="9"/>
  <c r="W913" i="9"/>
  <c r="AC913" i="9"/>
  <c r="C914" i="9"/>
  <c r="D914" i="9"/>
  <c r="G914" i="9" s="1"/>
  <c r="AM914" i="9" s="1"/>
  <c r="F914" i="9"/>
  <c r="J914" i="9"/>
  <c r="K914" i="9"/>
  <c r="L914" i="9"/>
  <c r="M914" i="9"/>
  <c r="N914" i="9"/>
  <c r="C915" i="9"/>
  <c r="D915" i="9"/>
  <c r="E915" i="9" s="1"/>
  <c r="F915" i="9"/>
  <c r="G915" i="9"/>
  <c r="J915" i="9"/>
  <c r="K915" i="9"/>
  <c r="L915" i="9"/>
  <c r="M915" i="9"/>
  <c r="N915" i="9"/>
  <c r="AK915" i="9"/>
  <c r="C916" i="9"/>
  <c r="D916" i="9"/>
  <c r="E916" i="9" s="1"/>
  <c r="F916" i="9"/>
  <c r="J916" i="9"/>
  <c r="K916" i="9"/>
  <c r="L916" i="9"/>
  <c r="M916" i="9"/>
  <c r="N916" i="9"/>
  <c r="C917" i="9"/>
  <c r="D917" i="9"/>
  <c r="E917" i="9" s="1"/>
  <c r="G917" i="9"/>
  <c r="J917" i="9"/>
  <c r="K917" i="9"/>
  <c r="L917" i="9"/>
  <c r="M917" i="9"/>
  <c r="N917" i="9"/>
  <c r="C918" i="9"/>
  <c r="D918" i="9"/>
  <c r="J918" i="9"/>
  <c r="K918" i="9"/>
  <c r="L918" i="9"/>
  <c r="M918" i="9"/>
  <c r="N918" i="9"/>
  <c r="C919" i="9"/>
  <c r="D919" i="9"/>
  <c r="E919" i="9"/>
  <c r="F919" i="9"/>
  <c r="G919" i="9"/>
  <c r="AF919" i="9" s="1"/>
  <c r="J919" i="9"/>
  <c r="K919" i="9"/>
  <c r="L919" i="9"/>
  <c r="M919" i="9"/>
  <c r="N919" i="9"/>
  <c r="U919" i="9"/>
  <c r="AA919" i="9"/>
  <c r="AK919" i="9"/>
  <c r="AQ919" i="9"/>
  <c r="AV919" i="9"/>
  <c r="DN919" i="9" s="1"/>
  <c r="C920" i="9"/>
  <c r="D920" i="9"/>
  <c r="E920" i="9" s="1"/>
  <c r="F920" i="9"/>
  <c r="G920" i="9"/>
  <c r="J920" i="9"/>
  <c r="K920" i="9"/>
  <c r="L920" i="9"/>
  <c r="M920" i="9"/>
  <c r="N920" i="9"/>
  <c r="C921" i="9"/>
  <c r="D921" i="9"/>
  <c r="E921" i="9"/>
  <c r="F921" i="9"/>
  <c r="G921" i="9"/>
  <c r="V921" i="9" s="1"/>
  <c r="J921" i="9"/>
  <c r="K921" i="9"/>
  <c r="L921" i="9"/>
  <c r="M921" i="9"/>
  <c r="N921" i="9"/>
  <c r="T921" i="9"/>
  <c r="CL921" i="9" s="1"/>
  <c r="U921" i="9"/>
  <c r="X921" i="9"/>
  <c r="Y921" i="9"/>
  <c r="CQ921" i="9" s="1"/>
  <c r="Z921" i="9"/>
  <c r="CR921" i="9" s="1"/>
  <c r="AB921" i="9"/>
  <c r="AC921" i="9"/>
  <c r="AD921" i="9"/>
  <c r="AF921" i="9"/>
  <c r="AG921" i="9"/>
  <c r="CY921" i="9" s="1"/>
  <c r="AH921" i="9"/>
  <c r="CZ921" i="9" s="1"/>
  <c r="AJ921" i="9"/>
  <c r="AK921" i="9"/>
  <c r="AL921" i="9"/>
  <c r="DD921" i="9" s="1"/>
  <c r="AN921" i="9"/>
  <c r="AO921" i="9"/>
  <c r="AP921" i="9"/>
  <c r="DH921" i="9" s="1"/>
  <c r="AR921" i="9"/>
  <c r="AS921" i="9"/>
  <c r="AT921" i="9"/>
  <c r="DL921" i="9" s="1"/>
  <c r="AV921" i="9"/>
  <c r="DN921" i="9" s="1"/>
  <c r="AW921" i="9"/>
  <c r="DO921" i="9" s="1"/>
  <c r="BE921" i="9"/>
  <c r="BH921" i="9"/>
  <c r="BI921" i="9"/>
  <c r="BQ921" i="9"/>
  <c r="CN921" i="9"/>
  <c r="C922" i="9"/>
  <c r="D922" i="9"/>
  <c r="E922" i="9"/>
  <c r="F922" i="9"/>
  <c r="G922" i="9"/>
  <c r="V922" i="9" s="1"/>
  <c r="J922" i="9"/>
  <c r="K922" i="9"/>
  <c r="L922" i="9"/>
  <c r="M922" i="9"/>
  <c r="N922" i="9"/>
  <c r="U922" i="9"/>
  <c r="Y922" i="9"/>
  <c r="CQ922" i="9" s="1"/>
  <c r="AB922" i="9"/>
  <c r="AG922" i="9"/>
  <c r="CY922" i="9" s="1"/>
  <c r="AJ922" i="9"/>
  <c r="AK922" i="9"/>
  <c r="AR922" i="9"/>
  <c r="AS922" i="9"/>
  <c r="DK922" i="9" s="1"/>
  <c r="AW922" i="9"/>
  <c r="DO922" i="9" s="1"/>
  <c r="C923" i="9"/>
  <c r="D923" i="9"/>
  <c r="F923" i="9" s="1"/>
  <c r="E923" i="9"/>
  <c r="J923" i="9"/>
  <c r="K923" i="9"/>
  <c r="L923" i="9"/>
  <c r="M923" i="9"/>
  <c r="N923" i="9"/>
  <c r="C924" i="9"/>
  <c r="D924" i="9"/>
  <c r="J924" i="9"/>
  <c r="K924" i="9"/>
  <c r="L924" i="9"/>
  <c r="M924" i="9"/>
  <c r="N924" i="9"/>
  <c r="C925" i="9"/>
  <c r="D925" i="9"/>
  <c r="E925" i="9" s="1"/>
  <c r="F925" i="9"/>
  <c r="G925" i="9"/>
  <c r="AK925" i="9" s="1"/>
  <c r="J925" i="9"/>
  <c r="K925" i="9"/>
  <c r="L925" i="9"/>
  <c r="M925" i="9"/>
  <c r="N925" i="9"/>
  <c r="U925" i="9"/>
  <c r="AC925" i="9"/>
  <c r="C926" i="9"/>
  <c r="D926" i="9"/>
  <c r="E926" i="9"/>
  <c r="F926" i="9"/>
  <c r="G926" i="9"/>
  <c r="V926" i="9" s="1"/>
  <c r="BE926" i="9" s="1"/>
  <c r="J926" i="9"/>
  <c r="K926" i="9"/>
  <c r="L926" i="9"/>
  <c r="M926" i="9"/>
  <c r="N926" i="9"/>
  <c r="T926" i="9"/>
  <c r="U926" i="9"/>
  <c r="CM926" i="9" s="1"/>
  <c r="Y926" i="9"/>
  <c r="AC926" i="9"/>
  <c r="CU926" i="9" s="1"/>
  <c r="AG926" i="9"/>
  <c r="CY926" i="9" s="1"/>
  <c r="AJ926" i="9"/>
  <c r="AO926" i="9"/>
  <c r="DG926" i="9" s="1"/>
  <c r="AR926" i="9"/>
  <c r="AS926" i="9"/>
  <c r="DK926" i="9" s="1"/>
  <c r="BD926" i="9"/>
  <c r="C927" i="9"/>
  <c r="D927" i="9"/>
  <c r="F927" i="9" s="1"/>
  <c r="E927" i="9"/>
  <c r="J927" i="9"/>
  <c r="K927" i="9"/>
  <c r="L927" i="9"/>
  <c r="M927" i="9"/>
  <c r="N927" i="9"/>
  <c r="C928" i="9"/>
  <c r="D928" i="9"/>
  <c r="G928" i="9"/>
  <c r="AN928" i="9" s="1"/>
  <c r="J928" i="9"/>
  <c r="K928" i="9"/>
  <c r="L928" i="9"/>
  <c r="M928" i="9"/>
  <c r="N928" i="9"/>
  <c r="X928" i="9"/>
  <c r="AF928" i="9"/>
  <c r="AS928" i="9"/>
  <c r="DK928" i="9" s="1"/>
  <c r="C929" i="9"/>
  <c r="D929" i="9"/>
  <c r="E929" i="9" s="1"/>
  <c r="F929" i="9"/>
  <c r="G929" i="9"/>
  <c r="X929" i="9" s="1"/>
  <c r="J929" i="9"/>
  <c r="K929" i="9"/>
  <c r="L929" i="9"/>
  <c r="M929" i="9"/>
  <c r="N929" i="9"/>
  <c r="U929" i="9"/>
  <c r="CM929" i="9" s="1"/>
  <c r="AC929" i="9"/>
  <c r="AF929" i="9"/>
  <c r="AN929" i="9"/>
  <c r="AR929" i="9"/>
  <c r="C930" i="9"/>
  <c r="D930" i="9"/>
  <c r="E930" i="9"/>
  <c r="F930" i="9"/>
  <c r="G930" i="9"/>
  <c r="J930" i="9"/>
  <c r="K930" i="9"/>
  <c r="L930" i="9"/>
  <c r="M930" i="9"/>
  <c r="N930" i="9"/>
  <c r="U930" i="9"/>
  <c r="Y930" i="9"/>
  <c r="AB930" i="9"/>
  <c r="AG930" i="9"/>
  <c r="AJ930" i="9"/>
  <c r="AK930" i="9"/>
  <c r="DC930" i="9" s="1"/>
  <c r="AR930" i="9"/>
  <c r="AS930" i="9"/>
  <c r="AW930" i="9"/>
  <c r="DO930" i="9" s="1"/>
  <c r="C931" i="9"/>
  <c r="D931" i="9"/>
  <c r="G931" i="9" s="1"/>
  <c r="X931" i="9" s="1"/>
  <c r="E931" i="9"/>
  <c r="F931" i="9"/>
  <c r="J931" i="9"/>
  <c r="K931" i="9"/>
  <c r="L931" i="9"/>
  <c r="M931" i="9"/>
  <c r="N931" i="9"/>
  <c r="T931" i="9"/>
  <c r="AB931" i="9"/>
  <c r="AF931" i="9"/>
  <c r="AN931" i="9"/>
  <c r="AO931" i="9"/>
  <c r="AW931" i="9"/>
  <c r="DO931" i="9" s="1"/>
  <c r="C932" i="9"/>
  <c r="D932" i="9"/>
  <c r="F932" i="9" s="1"/>
  <c r="E932" i="9"/>
  <c r="G932" i="9"/>
  <c r="J932" i="9"/>
  <c r="K932" i="9"/>
  <c r="L932" i="9"/>
  <c r="M932" i="9"/>
  <c r="N932" i="9"/>
  <c r="C933" i="9"/>
  <c r="D933" i="9"/>
  <c r="E933" i="9" s="1"/>
  <c r="F933" i="9"/>
  <c r="G933" i="9"/>
  <c r="AR933" i="9" s="1"/>
  <c r="J933" i="9"/>
  <c r="K933" i="9"/>
  <c r="L933" i="9"/>
  <c r="M933" i="9"/>
  <c r="N933" i="9"/>
  <c r="AF933" i="9"/>
  <c r="C934" i="9"/>
  <c r="D934" i="9"/>
  <c r="G934" i="9" s="1"/>
  <c r="E934" i="9"/>
  <c r="F934" i="9"/>
  <c r="J934" i="9"/>
  <c r="K934" i="9"/>
  <c r="L934" i="9"/>
  <c r="M934" i="9"/>
  <c r="N934" i="9"/>
  <c r="AW934" i="9"/>
  <c r="DO934" i="9" s="1"/>
  <c r="C935" i="9"/>
  <c r="D935" i="9"/>
  <c r="J935" i="9"/>
  <c r="K935" i="9"/>
  <c r="L935" i="9"/>
  <c r="M935" i="9"/>
  <c r="N935" i="9"/>
  <c r="C936" i="9"/>
  <c r="D936" i="9"/>
  <c r="E936" i="9" s="1"/>
  <c r="G936" i="9"/>
  <c r="AK936" i="9" s="1"/>
  <c r="J936" i="9"/>
  <c r="K936" i="9"/>
  <c r="L936" i="9"/>
  <c r="M936" i="9"/>
  <c r="N936" i="9"/>
  <c r="C937" i="9"/>
  <c r="D937" i="9"/>
  <c r="E937" i="9"/>
  <c r="F937" i="9"/>
  <c r="G937" i="9"/>
  <c r="AK937" i="9" s="1"/>
  <c r="J937" i="9"/>
  <c r="K937" i="9"/>
  <c r="L937" i="9"/>
  <c r="M937" i="9"/>
  <c r="N937" i="9"/>
  <c r="AC937" i="9"/>
  <c r="C938" i="9"/>
  <c r="D938" i="9"/>
  <c r="E938" i="9" s="1"/>
  <c r="G938" i="9"/>
  <c r="J938" i="9"/>
  <c r="K938" i="9"/>
  <c r="L938" i="9"/>
  <c r="M938" i="9"/>
  <c r="N938" i="9"/>
  <c r="C939" i="9"/>
  <c r="D939" i="9"/>
  <c r="E939" i="9"/>
  <c r="F939" i="9"/>
  <c r="G939" i="9"/>
  <c r="J939" i="9"/>
  <c r="K939" i="9"/>
  <c r="L939" i="9"/>
  <c r="M939" i="9"/>
  <c r="N939" i="9"/>
  <c r="AC939" i="9"/>
  <c r="AK939" i="9"/>
  <c r="C940" i="9"/>
  <c r="D940" i="9"/>
  <c r="E940" i="9" s="1"/>
  <c r="G940" i="9"/>
  <c r="J940" i="9"/>
  <c r="K940" i="9"/>
  <c r="L940" i="9"/>
  <c r="M940" i="9"/>
  <c r="N940" i="9"/>
  <c r="C941" i="9"/>
  <c r="D941" i="9"/>
  <c r="E941" i="9"/>
  <c r="F941" i="9"/>
  <c r="G941" i="9"/>
  <c r="J941" i="9"/>
  <c r="K941" i="9"/>
  <c r="L941" i="9"/>
  <c r="M941" i="9"/>
  <c r="N941" i="9"/>
  <c r="C942" i="9"/>
  <c r="D942" i="9"/>
  <c r="E942" i="9" s="1"/>
  <c r="G942" i="9"/>
  <c r="J942" i="9"/>
  <c r="K942" i="9"/>
  <c r="L942" i="9"/>
  <c r="M942" i="9"/>
  <c r="N942" i="9"/>
  <c r="AO942" i="9"/>
  <c r="C943" i="9"/>
  <c r="D943" i="9"/>
  <c r="E943" i="9"/>
  <c r="F943" i="9"/>
  <c r="G943" i="9"/>
  <c r="AC943" i="9" s="1"/>
  <c r="J943" i="9"/>
  <c r="K943" i="9"/>
  <c r="L943" i="9"/>
  <c r="M943" i="9"/>
  <c r="N943" i="9"/>
  <c r="AK943" i="9"/>
  <c r="C944" i="9"/>
  <c r="D944" i="9"/>
  <c r="E944" i="9" s="1"/>
  <c r="G944" i="9"/>
  <c r="AO944" i="9" s="1"/>
  <c r="J944" i="9"/>
  <c r="K944" i="9"/>
  <c r="L944" i="9"/>
  <c r="M944" i="9"/>
  <c r="N944" i="9"/>
  <c r="Y944" i="9"/>
  <c r="C945" i="9"/>
  <c r="D945" i="9"/>
  <c r="E945" i="9" s="1"/>
  <c r="F945" i="9"/>
  <c r="G945" i="9"/>
  <c r="J945" i="9"/>
  <c r="K945" i="9"/>
  <c r="L945" i="9"/>
  <c r="M945" i="9"/>
  <c r="N945" i="9"/>
  <c r="AC945" i="9"/>
  <c r="AK945" i="9"/>
  <c r="C946" i="9"/>
  <c r="D946" i="9"/>
  <c r="E946" i="9" s="1"/>
  <c r="G946" i="9"/>
  <c r="J946" i="9"/>
  <c r="K946" i="9"/>
  <c r="L946" i="9"/>
  <c r="M946" i="9"/>
  <c r="N946" i="9"/>
  <c r="C947" i="9"/>
  <c r="D947" i="9"/>
  <c r="E947" i="9" s="1"/>
  <c r="F947" i="9"/>
  <c r="G947" i="9"/>
  <c r="J947" i="9"/>
  <c r="K947" i="9"/>
  <c r="L947" i="9"/>
  <c r="M947" i="9"/>
  <c r="N947" i="9"/>
  <c r="C948" i="9"/>
  <c r="D948" i="9"/>
  <c r="E948" i="9" s="1"/>
  <c r="G948" i="9"/>
  <c r="Y948" i="9" s="1"/>
  <c r="J948" i="9"/>
  <c r="K948" i="9"/>
  <c r="L948" i="9"/>
  <c r="M948" i="9"/>
  <c r="N948" i="9"/>
  <c r="AO948" i="9"/>
  <c r="C949" i="9"/>
  <c r="D949" i="9"/>
  <c r="E949" i="9" s="1"/>
  <c r="F949" i="9"/>
  <c r="G949" i="9"/>
  <c r="J949" i="9"/>
  <c r="K949" i="9"/>
  <c r="L949" i="9"/>
  <c r="M949" i="9"/>
  <c r="N949" i="9"/>
  <c r="C950" i="9"/>
  <c r="D950" i="9"/>
  <c r="E950" i="9" s="1"/>
  <c r="G950" i="9"/>
  <c r="J950" i="9"/>
  <c r="K950" i="9"/>
  <c r="L950" i="9"/>
  <c r="M950" i="9"/>
  <c r="N950" i="9"/>
  <c r="C951" i="9"/>
  <c r="D951" i="9"/>
  <c r="E951" i="9" s="1"/>
  <c r="F951" i="9"/>
  <c r="G951" i="9"/>
  <c r="AC951" i="9" s="1"/>
  <c r="J951" i="9"/>
  <c r="K951" i="9"/>
  <c r="L951" i="9"/>
  <c r="M951" i="9"/>
  <c r="N951" i="9"/>
  <c r="C952" i="9"/>
  <c r="D952" i="9"/>
  <c r="E952" i="9" s="1"/>
  <c r="G952" i="9"/>
  <c r="J952" i="9"/>
  <c r="K952" i="9"/>
  <c r="L952" i="9"/>
  <c r="M952" i="9"/>
  <c r="N952" i="9"/>
  <c r="C953" i="9"/>
  <c r="D953" i="9"/>
  <c r="E953" i="9" s="1"/>
  <c r="F953" i="9"/>
  <c r="G953" i="9"/>
  <c r="AC953" i="9" s="1"/>
  <c r="J953" i="9"/>
  <c r="K953" i="9"/>
  <c r="L953" i="9"/>
  <c r="M953" i="9"/>
  <c r="N953" i="9"/>
  <c r="AK953" i="9"/>
  <c r="C954" i="9"/>
  <c r="D954" i="9"/>
  <c r="E954" i="9" s="1"/>
  <c r="G954" i="9"/>
  <c r="J954" i="9"/>
  <c r="K954" i="9"/>
  <c r="L954" i="9"/>
  <c r="M954" i="9"/>
  <c r="N954" i="9"/>
  <c r="C955" i="9"/>
  <c r="D955" i="9"/>
  <c r="E955" i="9" s="1"/>
  <c r="F955" i="9"/>
  <c r="G955" i="9"/>
  <c r="J955" i="9"/>
  <c r="K955" i="9"/>
  <c r="L955" i="9"/>
  <c r="M955" i="9"/>
  <c r="N955" i="9"/>
  <c r="AC955" i="9"/>
  <c r="AK955" i="9"/>
  <c r="C956" i="9"/>
  <c r="D956" i="9"/>
  <c r="E956" i="9" s="1"/>
  <c r="G956" i="9"/>
  <c r="J956" i="9"/>
  <c r="K956" i="9"/>
  <c r="L956" i="9"/>
  <c r="M956" i="9"/>
  <c r="N956" i="9"/>
  <c r="C957" i="9"/>
  <c r="D957" i="9"/>
  <c r="E957" i="9" s="1"/>
  <c r="F957" i="9"/>
  <c r="G957" i="9"/>
  <c r="J957" i="9"/>
  <c r="K957" i="9"/>
  <c r="L957" i="9"/>
  <c r="M957" i="9"/>
  <c r="N957" i="9"/>
  <c r="C958" i="9"/>
  <c r="D958" i="9"/>
  <c r="E958" i="9" s="1"/>
  <c r="F958" i="9"/>
  <c r="G958" i="9"/>
  <c r="W958" i="9" s="1"/>
  <c r="J958" i="9"/>
  <c r="K958" i="9"/>
  <c r="L958" i="9"/>
  <c r="M958" i="9"/>
  <c r="N958" i="9"/>
  <c r="T958" i="9"/>
  <c r="U958" i="9"/>
  <c r="BD958" i="9" s="1"/>
  <c r="Y958" i="9"/>
  <c r="AA958" i="9"/>
  <c r="BJ958" i="9" s="1"/>
  <c r="AE958" i="9"/>
  <c r="AF958" i="9"/>
  <c r="CX958" i="9" s="1"/>
  <c r="AJ958" i="9"/>
  <c r="AK958" i="9"/>
  <c r="AO958" i="9"/>
  <c r="AQ958" i="9"/>
  <c r="BZ958" i="9" s="1"/>
  <c r="AU958" i="9"/>
  <c r="DM958" i="9" s="1"/>
  <c r="AV958" i="9"/>
  <c r="DN958" i="9" s="1"/>
  <c r="CM958" i="9"/>
  <c r="C959" i="9"/>
  <c r="D959" i="9"/>
  <c r="E959" i="9"/>
  <c r="F959" i="9"/>
  <c r="G959" i="9"/>
  <c r="W959" i="9" s="1"/>
  <c r="J959" i="9"/>
  <c r="K959" i="9"/>
  <c r="L959" i="9"/>
  <c r="M959" i="9"/>
  <c r="N959" i="9"/>
  <c r="U959" i="9"/>
  <c r="BD959" i="9" s="1"/>
  <c r="AA959" i="9"/>
  <c r="AF959" i="9"/>
  <c r="CX959" i="9" s="1"/>
  <c r="AK959" i="9"/>
  <c r="BT959" i="9" s="1"/>
  <c r="AQ959" i="9"/>
  <c r="AV959" i="9"/>
  <c r="DN959" i="9" s="1"/>
  <c r="C960" i="9"/>
  <c r="D960" i="9"/>
  <c r="J960" i="9"/>
  <c r="K960" i="9"/>
  <c r="L960" i="9"/>
  <c r="M960" i="9"/>
  <c r="N960" i="9"/>
  <c r="C961" i="9"/>
  <c r="D961" i="9"/>
  <c r="E961" i="9"/>
  <c r="F961" i="9"/>
  <c r="G961" i="9"/>
  <c r="J961" i="9"/>
  <c r="K961" i="9"/>
  <c r="L961" i="9"/>
  <c r="M961" i="9"/>
  <c r="N961" i="9"/>
  <c r="C962" i="9"/>
  <c r="D962" i="9"/>
  <c r="E962" i="9" s="1"/>
  <c r="F962" i="9"/>
  <c r="G962" i="9"/>
  <c r="AV962" i="9" s="1"/>
  <c r="DN962" i="9" s="1"/>
  <c r="J962" i="9"/>
  <c r="K962" i="9"/>
  <c r="L962" i="9"/>
  <c r="M962" i="9"/>
  <c r="N962" i="9"/>
  <c r="C963" i="9"/>
  <c r="D963" i="9"/>
  <c r="E963" i="9" s="1"/>
  <c r="F963" i="9"/>
  <c r="G963" i="9"/>
  <c r="AF963" i="9" s="1"/>
  <c r="CX963" i="9" s="1"/>
  <c r="J963" i="9"/>
  <c r="K963" i="9"/>
  <c r="L963" i="9"/>
  <c r="M963" i="9"/>
  <c r="N963" i="9"/>
  <c r="C964" i="9"/>
  <c r="D964" i="9"/>
  <c r="E964" i="9"/>
  <c r="F964" i="9"/>
  <c r="G964" i="9"/>
  <c r="J964" i="9"/>
  <c r="K964" i="9"/>
  <c r="L964" i="9"/>
  <c r="M964" i="9"/>
  <c r="N964" i="9"/>
  <c r="AK964" i="9"/>
  <c r="C965" i="9"/>
  <c r="D965" i="9"/>
  <c r="E965" i="9" s="1"/>
  <c r="F965" i="9"/>
  <c r="G965" i="9"/>
  <c r="J965" i="9"/>
  <c r="K965" i="9"/>
  <c r="L965" i="9"/>
  <c r="M965" i="9"/>
  <c r="N965" i="9"/>
  <c r="C966" i="9"/>
  <c r="D966" i="9"/>
  <c r="J966" i="9"/>
  <c r="K966" i="9"/>
  <c r="L966" i="9"/>
  <c r="M966" i="9"/>
  <c r="N966" i="9"/>
  <c r="C967" i="9"/>
  <c r="D967" i="9"/>
  <c r="G967" i="9" s="1"/>
  <c r="Z967" i="9" s="1"/>
  <c r="BI967" i="9" s="1"/>
  <c r="E967" i="9"/>
  <c r="J967" i="9"/>
  <c r="K967" i="9"/>
  <c r="L967" i="9"/>
  <c r="M967" i="9"/>
  <c r="N967" i="9"/>
  <c r="T967" i="9"/>
  <c r="CL967" i="9" s="1"/>
  <c r="X967" i="9"/>
  <c r="BG967" i="9" s="1"/>
  <c r="AD967" i="9"/>
  <c r="BM967" i="9" s="1"/>
  <c r="AI967" i="9"/>
  <c r="DA967" i="9" s="1"/>
  <c r="AJ967" i="9"/>
  <c r="DB967" i="9" s="1"/>
  <c r="AN967" i="9"/>
  <c r="BW967" i="9" s="1"/>
  <c r="AP967" i="9"/>
  <c r="BY967" i="9" s="1"/>
  <c r="AT967" i="9"/>
  <c r="DL967" i="9" s="1"/>
  <c r="AU967" i="9"/>
  <c r="DM967" i="9" s="1"/>
  <c r="C968" i="9"/>
  <c r="D968" i="9"/>
  <c r="G968" i="9" s="1"/>
  <c r="AD968" i="9" s="1"/>
  <c r="BM968" i="9" s="1"/>
  <c r="J968" i="9"/>
  <c r="K968" i="9"/>
  <c r="L968" i="9"/>
  <c r="M968" i="9"/>
  <c r="N968" i="9"/>
  <c r="X968" i="9"/>
  <c r="Z968" i="9"/>
  <c r="BI968" i="9" s="1"/>
  <c r="AI968" i="9"/>
  <c r="DA968" i="9" s="1"/>
  <c r="AJ968" i="9"/>
  <c r="DB968" i="9" s="1"/>
  <c r="AT968" i="9"/>
  <c r="DL968" i="9" s="1"/>
  <c r="AU968" i="9"/>
  <c r="DM968" i="9" s="1"/>
  <c r="C969" i="9"/>
  <c r="D969" i="9"/>
  <c r="G969" i="9" s="1"/>
  <c r="J969" i="9"/>
  <c r="K969" i="9"/>
  <c r="L969" i="9"/>
  <c r="M969" i="9"/>
  <c r="N969" i="9"/>
  <c r="C970" i="9"/>
  <c r="D970" i="9"/>
  <c r="G970" i="9" s="1"/>
  <c r="X970" i="9" s="1"/>
  <c r="BG970" i="9" s="1"/>
  <c r="J970" i="9"/>
  <c r="K970" i="9"/>
  <c r="L970" i="9"/>
  <c r="M970" i="9"/>
  <c r="N970" i="9"/>
  <c r="T970" i="9"/>
  <c r="CL970" i="9" s="1"/>
  <c r="AD970" i="9"/>
  <c r="BM970" i="9" s="1"/>
  <c r="AE970" i="9"/>
  <c r="CW970" i="9" s="1"/>
  <c r="AJ970" i="9"/>
  <c r="DB970" i="9" s="1"/>
  <c r="AP970" i="9"/>
  <c r="BY970" i="9" s="1"/>
  <c r="AU970" i="9"/>
  <c r="DM970" i="9" s="1"/>
  <c r="C971" i="9"/>
  <c r="D971" i="9"/>
  <c r="G971" i="9" s="1"/>
  <c r="X971" i="9" s="1"/>
  <c r="BG971" i="9" s="1"/>
  <c r="J971" i="9"/>
  <c r="K971" i="9"/>
  <c r="L971" i="9"/>
  <c r="M971" i="9"/>
  <c r="N971" i="9"/>
  <c r="T971" i="9"/>
  <c r="CL971" i="9" s="1"/>
  <c r="AD971" i="9"/>
  <c r="BM971" i="9" s="1"/>
  <c r="AJ971" i="9"/>
  <c r="DB971" i="9" s="1"/>
  <c r="AP971" i="9"/>
  <c r="BY971" i="9" s="1"/>
  <c r="C972" i="9"/>
  <c r="D972" i="9"/>
  <c r="G972" i="9" s="1"/>
  <c r="X972" i="9" s="1"/>
  <c r="BG972" i="9" s="1"/>
  <c r="J972" i="9"/>
  <c r="K972" i="9"/>
  <c r="L972" i="9"/>
  <c r="M972" i="9"/>
  <c r="N972" i="9"/>
  <c r="T972" i="9"/>
  <c r="CL972" i="9" s="1"/>
  <c r="AD972" i="9"/>
  <c r="BM972" i="9" s="1"/>
  <c r="AJ972" i="9"/>
  <c r="DB972" i="9" s="1"/>
  <c r="AP972" i="9"/>
  <c r="BY972" i="9" s="1"/>
  <c r="C973" i="9"/>
  <c r="D973" i="9"/>
  <c r="G973" i="9" s="1"/>
  <c r="X973" i="9" s="1"/>
  <c r="BG973" i="9" s="1"/>
  <c r="J973" i="9"/>
  <c r="K973" i="9"/>
  <c r="L973" i="9"/>
  <c r="M973" i="9"/>
  <c r="N973" i="9"/>
  <c r="T973" i="9"/>
  <c r="CL973" i="9" s="1"/>
  <c r="AD973" i="9"/>
  <c r="BM973" i="9" s="1"/>
  <c r="AJ973" i="9"/>
  <c r="DB973" i="9" s="1"/>
  <c r="AP973" i="9"/>
  <c r="BY973" i="9" s="1"/>
  <c r="C974" i="9"/>
  <c r="D974" i="9"/>
  <c r="G974" i="9" s="1"/>
  <c r="X974" i="9" s="1"/>
  <c r="BG974" i="9" s="1"/>
  <c r="J974" i="9"/>
  <c r="K974" i="9"/>
  <c r="L974" i="9"/>
  <c r="M974" i="9"/>
  <c r="N974" i="9"/>
  <c r="AD974" i="9"/>
  <c r="BM974" i="9" s="1"/>
  <c r="AN974" i="9"/>
  <c r="AP974" i="9"/>
  <c r="BY974" i="9" s="1"/>
  <c r="C975" i="9"/>
  <c r="D975" i="9"/>
  <c r="G975" i="9" s="1"/>
  <c r="J975" i="9"/>
  <c r="K975" i="9"/>
  <c r="L975" i="9"/>
  <c r="M975" i="9"/>
  <c r="N975" i="9"/>
  <c r="AN975" i="9"/>
  <c r="C976" i="9"/>
  <c r="D976" i="9"/>
  <c r="G976" i="9" s="1"/>
  <c r="J976" i="9"/>
  <c r="K976" i="9"/>
  <c r="L976" i="9"/>
  <c r="M976" i="9"/>
  <c r="N976" i="9"/>
  <c r="AD976" i="9"/>
  <c r="BM976" i="9" s="1"/>
  <c r="C977" i="9"/>
  <c r="D977" i="9"/>
  <c r="G977" i="9" s="1"/>
  <c r="J977" i="9"/>
  <c r="K977" i="9"/>
  <c r="L977" i="9"/>
  <c r="M977" i="9"/>
  <c r="N977" i="9"/>
  <c r="C978" i="9"/>
  <c r="D978" i="9"/>
  <c r="J978" i="9"/>
  <c r="K978" i="9"/>
  <c r="L978" i="9"/>
  <c r="M978" i="9"/>
  <c r="N978" i="9"/>
  <c r="C979" i="9"/>
  <c r="D979" i="9"/>
  <c r="J979" i="9"/>
  <c r="K979" i="9"/>
  <c r="L979" i="9"/>
  <c r="M979" i="9"/>
  <c r="N979" i="9"/>
  <c r="C980" i="9"/>
  <c r="D980" i="9"/>
  <c r="J980" i="9"/>
  <c r="K980" i="9"/>
  <c r="L980" i="9"/>
  <c r="M980" i="9"/>
  <c r="N980" i="9"/>
  <c r="C981" i="9"/>
  <c r="D981" i="9"/>
  <c r="J981" i="9"/>
  <c r="K981" i="9"/>
  <c r="L981" i="9"/>
  <c r="M981" i="9"/>
  <c r="N981" i="9"/>
  <c r="C982" i="9"/>
  <c r="D982" i="9"/>
  <c r="J982" i="9"/>
  <c r="K982" i="9"/>
  <c r="L982" i="9"/>
  <c r="M982" i="9"/>
  <c r="N982" i="9"/>
  <c r="C983" i="9"/>
  <c r="D983" i="9"/>
  <c r="J983" i="9"/>
  <c r="K983" i="9"/>
  <c r="L983" i="9"/>
  <c r="M983" i="9"/>
  <c r="N983" i="9"/>
  <c r="C984" i="9"/>
  <c r="D984" i="9"/>
  <c r="J984" i="9"/>
  <c r="K984" i="9"/>
  <c r="L984" i="9"/>
  <c r="M984" i="9"/>
  <c r="N984" i="9"/>
  <c r="C985" i="9"/>
  <c r="D985" i="9"/>
  <c r="J985" i="9"/>
  <c r="K985" i="9"/>
  <c r="L985" i="9"/>
  <c r="M985" i="9"/>
  <c r="N985" i="9"/>
  <c r="C986" i="9"/>
  <c r="D986" i="9"/>
  <c r="J986" i="9"/>
  <c r="K986" i="9"/>
  <c r="L986" i="9"/>
  <c r="M986" i="9"/>
  <c r="N986" i="9"/>
  <c r="C987" i="9"/>
  <c r="D987" i="9"/>
  <c r="G987" i="9" s="1"/>
  <c r="T987" i="9" s="1"/>
  <c r="CL987" i="9" s="1"/>
  <c r="E987" i="9"/>
  <c r="J987" i="9"/>
  <c r="K987" i="9"/>
  <c r="L987" i="9"/>
  <c r="M987" i="9"/>
  <c r="N987" i="9"/>
  <c r="X987" i="9"/>
  <c r="Z987" i="9"/>
  <c r="BI987" i="9" s="1"/>
  <c r="AD987" i="9"/>
  <c r="BM987" i="9" s="1"/>
  <c r="AJ987" i="9"/>
  <c r="DB987" i="9" s="1"/>
  <c r="AN987" i="9"/>
  <c r="BW987" i="9" s="1"/>
  <c r="AT987" i="9"/>
  <c r="DL987" i="9" s="1"/>
  <c r="AU987" i="9"/>
  <c r="DM987" i="9" s="1"/>
  <c r="C988" i="9"/>
  <c r="D988" i="9"/>
  <c r="G988" i="9" s="1"/>
  <c r="AD988" i="9" s="1"/>
  <c r="BM988" i="9" s="1"/>
  <c r="E988" i="9"/>
  <c r="J988" i="9"/>
  <c r="K988" i="9"/>
  <c r="L988" i="9"/>
  <c r="M988" i="9"/>
  <c r="N988" i="9"/>
  <c r="T988" i="9"/>
  <c r="CL988" i="9" s="1"/>
  <c r="X988" i="9"/>
  <c r="Z988" i="9"/>
  <c r="BI988" i="9" s="1"/>
  <c r="AE988" i="9"/>
  <c r="CW988" i="9" s="1"/>
  <c r="AI988" i="9"/>
  <c r="DA988" i="9" s="1"/>
  <c r="AJ988" i="9"/>
  <c r="DB988" i="9" s="1"/>
  <c r="AP988" i="9"/>
  <c r="BY988" i="9" s="1"/>
  <c r="AT988" i="9"/>
  <c r="DL988" i="9" s="1"/>
  <c r="AU988" i="9"/>
  <c r="DM988" i="9" s="1"/>
  <c r="C989" i="9"/>
  <c r="D989" i="9"/>
  <c r="G989" i="9" s="1"/>
  <c r="E989" i="9"/>
  <c r="J989" i="9"/>
  <c r="K989" i="9"/>
  <c r="L989" i="9"/>
  <c r="M989" i="9"/>
  <c r="N989" i="9"/>
  <c r="C990" i="9"/>
  <c r="D990" i="9"/>
  <c r="G990" i="9" s="1"/>
  <c r="E990" i="9"/>
  <c r="J990" i="9"/>
  <c r="K990" i="9"/>
  <c r="L990" i="9"/>
  <c r="M990" i="9"/>
  <c r="N990" i="9"/>
  <c r="Z990" i="9"/>
  <c r="BI990" i="9" s="1"/>
  <c r="C991" i="9"/>
  <c r="D991" i="9"/>
  <c r="G991" i="9" s="1"/>
  <c r="E991" i="9"/>
  <c r="J991" i="9"/>
  <c r="K991" i="9"/>
  <c r="L991" i="9"/>
  <c r="M991" i="9"/>
  <c r="N991" i="9"/>
  <c r="AU991" i="9"/>
  <c r="DM991" i="9" s="1"/>
  <c r="C992" i="9"/>
  <c r="D992" i="9"/>
  <c r="G992" i="9" s="1"/>
  <c r="T992" i="9" s="1"/>
  <c r="CL992" i="9" s="1"/>
  <c r="E992" i="9"/>
  <c r="J992" i="9"/>
  <c r="K992" i="9"/>
  <c r="L992" i="9"/>
  <c r="M992" i="9"/>
  <c r="N992" i="9"/>
  <c r="X992" i="9"/>
  <c r="AD992" i="9"/>
  <c r="BM992" i="9" s="1"/>
  <c r="AI992" i="9"/>
  <c r="DA992" i="9" s="1"/>
  <c r="AN992" i="9"/>
  <c r="BW992" i="9" s="1"/>
  <c r="AT992" i="9"/>
  <c r="DL992" i="9" s="1"/>
  <c r="C993" i="9"/>
  <c r="D993" i="9"/>
  <c r="G993" i="9" s="1"/>
  <c r="AD993" i="9" s="1"/>
  <c r="BM993" i="9" s="1"/>
  <c r="E993" i="9"/>
  <c r="J993" i="9"/>
  <c r="K993" i="9"/>
  <c r="L993" i="9"/>
  <c r="M993" i="9"/>
  <c r="N993" i="9"/>
  <c r="T993" i="9"/>
  <c r="CL993" i="9" s="1"/>
  <c r="X993" i="9"/>
  <c r="BG993" i="9" s="1"/>
  <c r="Z993" i="9"/>
  <c r="BI993" i="9" s="1"/>
  <c r="AE993" i="9"/>
  <c r="CW993" i="9" s="1"/>
  <c r="AI993" i="9"/>
  <c r="DA993" i="9" s="1"/>
  <c r="AJ993" i="9"/>
  <c r="DB993" i="9" s="1"/>
  <c r="AP993" i="9"/>
  <c r="BY993" i="9" s="1"/>
  <c r="AT993" i="9"/>
  <c r="DL993" i="9" s="1"/>
  <c r="AU993" i="9"/>
  <c r="DM993" i="9" s="1"/>
  <c r="C994" i="9"/>
  <c r="D994" i="9"/>
  <c r="G994" i="9" s="1"/>
  <c r="J994" i="9"/>
  <c r="K994" i="9"/>
  <c r="L994" i="9"/>
  <c r="M994" i="9"/>
  <c r="N994" i="9"/>
  <c r="C995" i="9"/>
  <c r="D995" i="9"/>
  <c r="G995" i="9" s="1"/>
  <c r="J995" i="9"/>
  <c r="K995" i="9"/>
  <c r="L995" i="9"/>
  <c r="M995" i="9"/>
  <c r="N995" i="9"/>
  <c r="C996" i="9"/>
  <c r="D996" i="9"/>
  <c r="G996" i="9" s="1"/>
  <c r="J996" i="9"/>
  <c r="K996" i="9"/>
  <c r="L996" i="9"/>
  <c r="M996" i="9"/>
  <c r="N996" i="9"/>
  <c r="C997" i="9"/>
  <c r="D997" i="9"/>
  <c r="G997" i="9" s="1"/>
  <c r="J997" i="9"/>
  <c r="K997" i="9"/>
  <c r="L997" i="9"/>
  <c r="M997" i="9"/>
  <c r="N997" i="9"/>
  <c r="C998" i="9"/>
  <c r="D998" i="9"/>
  <c r="G998" i="9" s="1"/>
  <c r="J998" i="9"/>
  <c r="K998" i="9"/>
  <c r="L998" i="9"/>
  <c r="M998" i="9"/>
  <c r="N998" i="9"/>
  <c r="C999" i="9"/>
  <c r="D999" i="9"/>
  <c r="G999" i="9" s="1"/>
  <c r="J999" i="9"/>
  <c r="K999" i="9"/>
  <c r="L999" i="9"/>
  <c r="M999" i="9"/>
  <c r="N999" i="9"/>
  <c r="C1000" i="9"/>
  <c r="D1000" i="9"/>
  <c r="G1000" i="9" s="1"/>
  <c r="J1000" i="9"/>
  <c r="K1000" i="9"/>
  <c r="L1000" i="9"/>
  <c r="M1000" i="9"/>
  <c r="N1000" i="9"/>
  <c r="C1001" i="9"/>
  <c r="D1001" i="9"/>
  <c r="G1001" i="9" s="1"/>
  <c r="J1001" i="9"/>
  <c r="K1001" i="9"/>
  <c r="L1001" i="9"/>
  <c r="M1001" i="9"/>
  <c r="N1001" i="9"/>
  <c r="C1002" i="9"/>
  <c r="D1002" i="9"/>
  <c r="G1002" i="9" s="1"/>
  <c r="J1002" i="9"/>
  <c r="K1002" i="9"/>
  <c r="L1002" i="9"/>
  <c r="M1002" i="9"/>
  <c r="N1002" i="9"/>
  <c r="C1003" i="9"/>
  <c r="D1003" i="9"/>
  <c r="G1003" i="9" s="1"/>
  <c r="J1003" i="9"/>
  <c r="K1003" i="9"/>
  <c r="L1003" i="9"/>
  <c r="M1003" i="9"/>
  <c r="N1003" i="9"/>
  <c r="C1004" i="9"/>
  <c r="D1004" i="9"/>
  <c r="G1004" i="9" s="1"/>
  <c r="J1004" i="9"/>
  <c r="K1004" i="9"/>
  <c r="L1004" i="9"/>
  <c r="M1004" i="9"/>
  <c r="N1004" i="9"/>
  <c r="C1005" i="9"/>
  <c r="D1005" i="9"/>
  <c r="G1005" i="9" s="1"/>
  <c r="J1005" i="9"/>
  <c r="K1005" i="9"/>
  <c r="L1005" i="9"/>
  <c r="M1005" i="9"/>
  <c r="N1005" i="9"/>
  <c r="C1006" i="9"/>
  <c r="D1006" i="9"/>
  <c r="G1006" i="9" s="1"/>
  <c r="J1006" i="9"/>
  <c r="K1006" i="9"/>
  <c r="L1006" i="9"/>
  <c r="M1006" i="9"/>
  <c r="N1006" i="9"/>
  <c r="C1007" i="9"/>
  <c r="D1007" i="9"/>
  <c r="G1007" i="9" s="1"/>
  <c r="J1007" i="9"/>
  <c r="K1007" i="9"/>
  <c r="L1007" i="9"/>
  <c r="M1007" i="9"/>
  <c r="N1007" i="9"/>
  <c r="C1008" i="9"/>
  <c r="D1008" i="9"/>
  <c r="G1008" i="9" s="1"/>
  <c r="J1008" i="9"/>
  <c r="K1008" i="9"/>
  <c r="L1008" i="9"/>
  <c r="M1008" i="9"/>
  <c r="N1008" i="9"/>
  <c r="C1009" i="9"/>
  <c r="D1009" i="9"/>
  <c r="G1009" i="9" s="1"/>
  <c r="J1009" i="9"/>
  <c r="K1009" i="9"/>
  <c r="L1009" i="9"/>
  <c r="M1009" i="9"/>
  <c r="N1009" i="9"/>
  <c r="C1010" i="9"/>
  <c r="D1010" i="9"/>
  <c r="G1010" i="9" s="1"/>
  <c r="J1010" i="9"/>
  <c r="K1010" i="9"/>
  <c r="L1010" i="9"/>
  <c r="M1010" i="9"/>
  <c r="N1010" i="9"/>
  <c r="C1011" i="9"/>
  <c r="D1011" i="9"/>
  <c r="G1011" i="9" s="1"/>
  <c r="J1011" i="9"/>
  <c r="K1011" i="9"/>
  <c r="L1011" i="9"/>
  <c r="M1011" i="9"/>
  <c r="N1011" i="9"/>
  <c r="C1012" i="9"/>
  <c r="D1012" i="9"/>
  <c r="G1012" i="9" s="1"/>
  <c r="J1012" i="9"/>
  <c r="K1012" i="9"/>
  <c r="L1012" i="9"/>
  <c r="M1012" i="9"/>
  <c r="N1012" i="9"/>
  <c r="C1013" i="9"/>
  <c r="D1013" i="9"/>
  <c r="G1013" i="9" s="1"/>
  <c r="J1013" i="9"/>
  <c r="K1013" i="9"/>
  <c r="L1013" i="9"/>
  <c r="M1013" i="9"/>
  <c r="N1013" i="9"/>
  <c r="C1014" i="9"/>
  <c r="D1014" i="9"/>
  <c r="G1014" i="9" s="1"/>
  <c r="J1014" i="9"/>
  <c r="K1014" i="9"/>
  <c r="L1014" i="9"/>
  <c r="M1014" i="9"/>
  <c r="N1014" i="9"/>
  <c r="C1015" i="9"/>
  <c r="D1015" i="9"/>
  <c r="G1015" i="9" s="1"/>
  <c r="J1015" i="9"/>
  <c r="K1015" i="9"/>
  <c r="L1015" i="9"/>
  <c r="M1015" i="9"/>
  <c r="N1015" i="9"/>
  <c r="C1016" i="9"/>
  <c r="D1016" i="9"/>
  <c r="G1016" i="9" s="1"/>
  <c r="J1016" i="9"/>
  <c r="K1016" i="9"/>
  <c r="L1016" i="9"/>
  <c r="M1016" i="9"/>
  <c r="N1016" i="9"/>
  <c r="C1017" i="9"/>
  <c r="D1017" i="9"/>
  <c r="G1017" i="9" s="1"/>
  <c r="J1017" i="9"/>
  <c r="K1017" i="9"/>
  <c r="L1017" i="9"/>
  <c r="M1017" i="9"/>
  <c r="N1017" i="9"/>
  <c r="C8" i="9"/>
  <c r="D8" i="9"/>
  <c r="J8" i="9"/>
  <c r="K8" i="9"/>
  <c r="L8" i="9"/>
  <c r="M8" i="9"/>
  <c r="N8" i="9"/>
  <c r="C9" i="9"/>
  <c r="D9" i="9"/>
  <c r="J9" i="9"/>
  <c r="K9" i="9"/>
  <c r="L9" i="9"/>
  <c r="M9" i="9"/>
  <c r="N9" i="9"/>
  <c r="C10" i="9"/>
  <c r="D10" i="9"/>
  <c r="J10" i="9"/>
  <c r="K10" i="9"/>
  <c r="L10" i="9"/>
  <c r="M10" i="9"/>
  <c r="N10" i="9"/>
  <c r="C11" i="9"/>
  <c r="D11" i="9"/>
  <c r="E11" i="9" s="1"/>
  <c r="F11" i="9"/>
  <c r="J11" i="9"/>
  <c r="K11" i="9"/>
  <c r="L11" i="9"/>
  <c r="M11" i="9"/>
  <c r="N11" i="9"/>
  <c r="C12" i="9"/>
  <c r="D12" i="9"/>
  <c r="J12" i="9"/>
  <c r="K12" i="9"/>
  <c r="L12" i="9"/>
  <c r="M12" i="9"/>
  <c r="N12" i="9"/>
  <c r="C13" i="9"/>
  <c r="D13" i="9"/>
  <c r="J13" i="9"/>
  <c r="K13" i="9"/>
  <c r="L13" i="9"/>
  <c r="M13" i="9"/>
  <c r="N13" i="9"/>
  <c r="C14" i="9"/>
  <c r="D14" i="9"/>
  <c r="J14" i="9"/>
  <c r="K14" i="9"/>
  <c r="L14" i="9"/>
  <c r="M14" i="9"/>
  <c r="N14" i="9"/>
  <c r="C15" i="9"/>
  <c r="D15" i="9"/>
  <c r="J15" i="9"/>
  <c r="K15" i="9"/>
  <c r="L15" i="9"/>
  <c r="M15" i="9"/>
  <c r="N15" i="9"/>
  <c r="C16" i="9"/>
  <c r="D16" i="9"/>
  <c r="J16" i="9"/>
  <c r="K16" i="9"/>
  <c r="L16" i="9"/>
  <c r="M16" i="9"/>
  <c r="N16" i="9"/>
  <c r="C17" i="9"/>
  <c r="D17" i="9"/>
  <c r="J17" i="9"/>
  <c r="K17" i="9"/>
  <c r="L17" i="9"/>
  <c r="M17" i="9"/>
  <c r="N17" i="9"/>
  <c r="C18" i="9"/>
  <c r="D18" i="9"/>
  <c r="J18" i="9"/>
  <c r="K18" i="9"/>
  <c r="L18" i="9"/>
  <c r="M18" i="9"/>
  <c r="N18" i="9"/>
  <c r="C19" i="9"/>
  <c r="D19" i="9"/>
  <c r="J19" i="9"/>
  <c r="K19" i="9"/>
  <c r="L19" i="9"/>
  <c r="M19" i="9"/>
  <c r="N19" i="9"/>
  <c r="C20" i="9"/>
  <c r="D20" i="9"/>
  <c r="J20" i="9"/>
  <c r="K20" i="9"/>
  <c r="L20" i="9"/>
  <c r="M20" i="9"/>
  <c r="N20" i="9"/>
  <c r="C21" i="9"/>
  <c r="D21" i="9"/>
  <c r="J21" i="9"/>
  <c r="K21" i="9"/>
  <c r="L21" i="9"/>
  <c r="M21" i="9"/>
  <c r="N21" i="9"/>
  <c r="C22" i="9"/>
  <c r="D22" i="9"/>
  <c r="J22" i="9"/>
  <c r="K22" i="9"/>
  <c r="L22" i="9"/>
  <c r="M22" i="9"/>
  <c r="N22" i="9"/>
  <c r="C23" i="9"/>
  <c r="D23" i="9"/>
  <c r="J23" i="9"/>
  <c r="K23" i="9"/>
  <c r="L23" i="9"/>
  <c r="M23" i="9"/>
  <c r="N23" i="9"/>
  <c r="C24" i="9"/>
  <c r="D24" i="9"/>
  <c r="J24" i="9"/>
  <c r="K24" i="9"/>
  <c r="L24" i="9"/>
  <c r="M24" i="9"/>
  <c r="N24" i="9"/>
  <c r="C25" i="9"/>
  <c r="D25" i="9"/>
  <c r="E25" i="9" s="1"/>
  <c r="J25" i="9"/>
  <c r="K25" i="9"/>
  <c r="L25" i="9"/>
  <c r="M25" i="9"/>
  <c r="N25" i="9"/>
  <c r="C26" i="9"/>
  <c r="D26" i="9"/>
  <c r="G26" i="9" s="1"/>
  <c r="E26" i="9"/>
  <c r="F26" i="9"/>
  <c r="J26" i="9"/>
  <c r="K26" i="9"/>
  <c r="L26" i="9"/>
  <c r="M26" i="9"/>
  <c r="N26" i="9"/>
  <c r="T26" i="9"/>
  <c r="X26" i="9"/>
  <c r="AB26" i="9"/>
  <c r="AF26" i="9"/>
  <c r="AJ26" i="9"/>
  <c r="AN26" i="9"/>
  <c r="AR26" i="9"/>
  <c r="AV26" i="9"/>
  <c r="DN26" i="9" s="1"/>
  <c r="C27" i="9"/>
  <c r="D27" i="9"/>
  <c r="G27" i="9" s="1"/>
  <c r="T27" i="9" s="1"/>
  <c r="E27" i="9"/>
  <c r="F27" i="9"/>
  <c r="J27" i="9"/>
  <c r="K27" i="9"/>
  <c r="L27" i="9"/>
  <c r="M27" i="9"/>
  <c r="N27" i="9"/>
  <c r="X27" i="9"/>
  <c r="AF27" i="9"/>
  <c r="AV27" i="9"/>
  <c r="DN27" i="9" s="1"/>
  <c r="C28" i="9"/>
  <c r="D28" i="9"/>
  <c r="G28" i="9" s="1"/>
  <c r="E28" i="9"/>
  <c r="J28" i="9"/>
  <c r="K28" i="9"/>
  <c r="L28" i="9"/>
  <c r="M28" i="9"/>
  <c r="N28" i="9"/>
  <c r="AJ28" i="9"/>
  <c r="C29" i="9"/>
  <c r="D29" i="9"/>
  <c r="J29" i="9"/>
  <c r="K29" i="9"/>
  <c r="L29" i="9"/>
  <c r="M29" i="9"/>
  <c r="N29" i="9"/>
  <c r="C30" i="9"/>
  <c r="D30" i="9"/>
  <c r="J30" i="9"/>
  <c r="K30" i="9"/>
  <c r="L30" i="9"/>
  <c r="M30" i="9"/>
  <c r="N30" i="9"/>
  <c r="C31" i="9"/>
  <c r="D31" i="9"/>
  <c r="J31" i="9"/>
  <c r="K31" i="9"/>
  <c r="L31" i="9"/>
  <c r="M31" i="9"/>
  <c r="N31" i="9"/>
  <c r="C32" i="9"/>
  <c r="D32" i="9"/>
  <c r="E32" i="9"/>
  <c r="F32" i="9"/>
  <c r="G32" i="9"/>
  <c r="J32" i="9"/>
  <c r="K32" i="9"/>
  <c r="L32" i="9"/>
  <c r="M32" i="9"/>
  <c r="N32" i="9"/>
  <c r="C33" i="9"/>
  <c r="D33" i="9"/>
  <c r="J33" i="9"/>
  <c r="K33" i="9"/>
  <c r="L33" i="9"/>
  <c r="M33" i="9"/>
  <c r="N33" i="9"/>
  <c r="C34" i="9"/>
  <c r="D34" i="9"/>
  <c r="J34" i="9"/>
  <c r="K34" i="9"/>
  <c r="L34" i="9"/>
  <c r="M34" i="9"/>
  <c r="N34" i="9"/>
  <c r="C35" i="9"/>
  <c r="D35" i="9"/>
  <c r="F35" i="9" s="1"/>
  <c r="E35" i="9"/>
  <c r="G35" i="9"/>
  <c r="AC35" i="9" s="1"/>
  <c r="J35" i="9"/>
  <c r="K35" i="9"/>
  <c r="L35" i="9"/>
  <c r="M35" i="9"/>
  <c r="N35" i="9"/>
  <c r="Y35" i="9"/>
  <c r="CQ35" i="9" s="1"/>
  <c r="AG35" i="9"/>
  <c r="AW35" i="9"/>
  <c r="DO35" i="9" s="1"/>
  <c r="C36" i="9"/>
  <c r="D36" i="9"/>
  <c r="F36" i="9" s="1"/>
  <c r="E36" i="9"/>
  <c r="G36" i="9"/>
  <c r="AC36" i="9" s="1"/>
  <c r="CU36" i="9" s="1"/>
  <c r="J36" i="9"/>
  <c r="K36" i="9"/>
  <c r="L36" i="9"/>
  <c r="M36" i="9"/>
  <c r="N36" i="9"/>
  <c r="Y36" i="9"/>
  <c r="AW36" i="9"/>
  <c r="DO36" i="9" s="1"/>
  <c r="C37" i="9"/>
  <c r="D37" i="9"/>
  <c r="F37" i="9" s="1"/>
  <c r="E37" i="9"/>
  <c r="G37" i="9"/>
  <c r="AC37" i="9" s="1"/>
  <c r="J37" i="9"/>
  <c r="K37" i="9"/>
  <c r="L37" i="9"/>
  <c r="M37" i="9"/>
  <c r="N37" i="9"/>
  <c r="U37" i="9"/>
  <c r="Y37" i="9"/>
  <c r="AG37" i="9"/>
  <c r="AO37" i="9"/>
  <c r="AW37" i="9"/>
  <c r="DO37" i="9" s="1"/>
  <c r="C38" i="9"/>
  <c r="D38" i="9"/>
  <c r="F38" i="9"/>
  <c r="J38" i="9"/>
  <c r="K38" i="9"/>
  <c r="L38" i="9"/>
  <c r="M38" i="9"/>
  <c r="N38" i="9"/>
  <c r="C39" i="9"/>
  <c r="D39" i="9"/>
  <c r="E39" i="9"/>
  <c r="F39" i="9"/>
  <c r="G39" i="9"/>
  <c r="AC39" i="9" s="1"/>
  <c r="J39" i="9"/>
  <c r="K39" i="9"/>
  <c r="L39" i="9"/>
  <c r="M39" i="9"/>
  <c r="N39" i="9"/>
  <c r="U39" i="9"/>
  <c r="AG39" i="9"/>
  <c r="AW39" i="9"/>
  <c r="DO39" i="9" s="1"/>
  <c r="C40" i="9"/>
  <c r="D40" i="9"/>
  <c r="F40" i="9"/>
  <c r="J40" i="9"/>
  <c r="K40" i="9"/>
  <c r="L40" i="9"/>
  <c r="M40" i="9"/>
  <c r="N40" i="9"/>
  <c r="C41" i="9"/>
  <c r="D41" i="9"/>
  <c r="J41" i="9"/>
  <c r="K41" i="9"/>
  <c r="L41" i="9"/>
  <c r="M41" i="9"/>
  <c r="N41" i="9"/>
  <c r="C42" i="9"/>
  <c r="D42" i="9"/>
  <c r="E42" i="9" s="1"/>
  <c r="F42" i="9"/>
  <c r="G42" i="9"/>
  <c r="J42" i="9"/>
  <c r="K42" i="9"/>
  <c r="L42" i="9"/>
  <c r="M42" i="9"/>
  <c r="N42" i="9"/>
  <c r="C43" i="9"/>
  <c r="D43" i="9"/>
  <c r="G43" i="9" s="1"/>
  <c r="J43" i="9"/>
  <c r="K43" i="9"/>
  <c r="L43" i="9"/>
  <c r="M43" i="9"/>
  <c r="N43" i="9"/>
  <c r="AS43" i="9"/>
  <c r="C44" i="9"/>
  <c r="D44" i="9"/>
  <c r="E44" i="9" s="1"/>
  <c r="F44" i="9"/>
  <c r="J44" i="9"/>
  <c r="K44" i="9"/>
  <c r="L44" i="9"/>
  <c r="M44" i="9"/>
  <c r="N44" i="9"/>
  <c r="C45" i="9"/>
  <c r="D45" i="9"/>
  <c r="J45" i="9"/>
  <c r="K45" i="9"/>
  <c r="L45" i="9"/>
  <c r="M45" i="9"/>
  <c r="N45" i="9"/>
  <c r="C46" i="9"/>
  <c r="D46" i="9"/>
  <c r="E46" i="9" s="1"/>
  <c r="G46" i="9"/>
  <c r="AW46" i="9" s="1"/>
  <c r="DO46" i="9" s="1"/>
  <c r="J46" i="9"/>
  <c r="K46" i="9"/>
  <c r="L46" i="9"/>
  <c r="M46" i="9"/>
  <c r="N46" i="9"/>
  <c r="AG46" i="9"/>
  <c r="C47" i="9"/>
  <c r="D47" i="9"/>
  <c r="E47" i="9" s="1"/>
  <c r="G47" i="9"/>
  <c r="Y47" i="9" s="1"/>
  <c r="J47" i="9"/>
  <c r="K47" i="9"/>
  <c r="L47" i="9"/>
  <c r="M47" i="9"/>
  <c r="N47" i="9"/>
  <c r="C48" i="9"/>
  <c r="D48" i="9"/>
  <c r="E48" i="9" s="1"/>
  <c r="G48" i="9"/>
  <c r="AW48" i="9" s="1"/>
  <c r="DO48" i="9" s="1"/>
  <c r="J48" i="9"/>
  <c r="K48" i="9"/>
  <c r="L48" i="9"/>
  <c r="M48" i="9"/>
  <c r="N48" i="9"/>
  <c r="C49" i="9"/>
  <c r="D49" i="9"/>
  <c r="E49" i="9" s="1"/>
  <c r="G49" i="9"/>
  <c r="J49" i="9"/>
  <c r="K49" i="9"/>
  <c r="L49" i="9"/>
  <c r="M49" i="9"/>
  <c r="N49" i="9"/>
  <c r="AH49" i="9"/>
  <c r="CZ49" i="9" s="1"/>
  <c r="C50" i="9"/>
  <c r="D50" i="9"/>
  <c r="F50" i="9" s="1"/>
  <c r="E50" i="9"/>
  <c r="G50" i="9"/>
  <c r="AC50" i="9" s="1"/>
  <c r="J50" i="9"/>
  <c r="K50" i="9"/>
  <c r="L50" i="9"/>
  <c r="M50" i="9"/>
  <c r="N50" i="9"/>
  <c r="AS50" i="9"/>
  <c r="C51" i="9"/>
  <c r="D51" i="9"/>
  <c r="F51" i="9" s="1"/>
  <c r="J51" i="9"/>
  <c r="K51" i="9"/>
  <c r="L51" i="9"/>
  <c r="M51" i="9"/>
  <c r="N51" i="9"/>
  <c r="C52" i="9"/>
  <c r="D52" i="9"/>
  <c r="F52" i="9" s="1"/>
  <c r="E52" i="9"/>
  <c r="G52" i="9"/>
  <c r="J52" i="9"/>
  <c r="K52" i="9"/>
  <c r="L52" i="9"/>
  <c r="M52" i="9"/>
  <c r="N52" i="9"/>
  <c r="C53" i="9"/>
  <c r="D53" i="9"/>
  <c r="F53" i="9" s="1"/>
  <c r="J53" i="9"/>
  <c r="K53" i="9"/>
  <c r="L53" i="9"/>
  <c r="M53" i="9"/>
  <c r="N53" i="9"/>
  <c r="C54" i="9"/>
  <c r="D54" i="9"/>
  <c r="F54" i="9" s="1"/>
  <c r="E54" i="9"/>
  <c r="G54" i="9"/>
  <c r="J54" i="9"/>
  <c r="K54" i="9"/>
  <c r="L54" i="9"/>
  <c r="M54" i="9"/>
  <c r="N54" i="9"/>
  <c r="C55" i="9"/>
  <c r="D55" i="9"/>
  <c r="F55" i="9" s="1"/>
  <c r="J55" i="9"/>
  <c r="K55" i="9"/>
  <c r="L55" i="9"/>
  <c r="M55" i="9"/>
  <c r="N55" i="9"/>
  <c r="C56" i="9"/>
  <c r="D56" i="9"/>
  <c r="F56" i="9" s="1"/>
  <c r="J56" i="9"/>
  <c r="K56" i="9"/>
  <c r="L56" i="9"/>
  <c r="M56" i="9"/>
  <c r="N56" i="9"/>
  <c r="C57" i="9"/>
  <c r="D57" i="9"/>
  <c r="F57" i="9" s="1"/>
  <c r="J57" i="9"/>
  <c r="K57" i="9"/>
  <c r="L57" i="9"/>
  <c r="M57" i="9"/>
  <c r="N57" i="9"/>
  <c r="C58" i="9"/>
  <c r="D58" i="9"/>
  <c r="F58" i="9"/>
  <c r="J58" i="9"/>
  <c r="K58" i="9"/>
  <c r="L58" i="9"/>
  <c r="M58" i="9"/>
  <c r="N58" i="9"/>
  <c r="C59" i="9"/>
  <c r="D59" i="9"/>
  <c r="J59" i="9"/>
  <c r="K59" i="9"/>
  <c r="L59" i="9"/>
  <c r="M59" i="9"/>
  <c r="N59" i="9"/>
  <c r="C60" i="9"/>
  <c r="D60" i="9"/>
  <c r="G60" i="9" s="1"/>
  <c r="J60" i="9"/>
  <c r="K60" i="9"/>
  <c r="L60" i="9"/>
  <c r="M60" i="9"/>
  <c r="N60" i="9"/>
  <c r="C61" i="9"/>
  <c r="D61" i="9"/>
  <c r="G61" i="9" s="1"/>
  <c r="Y61" i="9" s="1"/>
  <c r="J61" i="9"/>
  <c r="K61" i="9"/>
  <c r="L61" i="9"/>
  <c r="M61" i="9"/>
  <c r="N61" i="9"/>
  <c r="Z61" i="9"/>
  <c r="C62" i="9"/>
  <c r="D62" i="9"/>
  <c r="J62" i="9"/>
  <c r="K62" i="9"/>
  <c r="L62" i="9"/>
  <c r="M62" i="9"/>
  <c r="N62" i="9"/>
  <c r="C63" i="9"/>
  <c r="D63" i="9"/>
  <c r="J63" i="9"/>
  <c r="K63" i="9"/>
  <c r="L63" i="9"/>
  <c r="M63" i="9"/>
  <c r="N63" i="9"/>
  <c r="C64" i="9"/>
  <c r="D64" i="9"/>
  <c r="G64" i="9" s="1"/>
  <c r="AD64" i="9" s="1"/>
  <c r="J64" i="9"/>
  <c r="K64" i="9"/>
  <c r="L64" i="9"/>
  <c r="M64" i="9"/>
  <c r="N64" i="9"/>
  <c r="AT64" i="9"/>
  <c r="DL64" i="9" s="1"/>
  <c r="C65" i="9"/>
  <c r="D65" i="9"/>
  <c r="G65" i="9" s="1"/>
  <c r="AG65" i="9" s="1"/>
  <c r="J65" i="9"/>
  <c r="K65" i="9"/>
  <c r="L65" i="9"/>
  <c r="M65" i="9"/>
  <c r="N65" i="9"/>
  <c r="Y65" i="9"/>
  <c r="AO65" i="9"/>
  <c r="C66" i="9"/>
  <c r="D66" i="9"/>
  <c r="J66" i="9"/>
  <c r="K66" i="9"/>
  <c r="L66" i="9"/>
  <c r="M66" i="9"/>
  <c r="N66" i="9"/>
  <c r="C67" i="9"/>
  <c r="D67" i="9"/>
  <c r="G67" i="9" s="1"/>
  <c r="J67" i="9"/>
  <c r="K67" i="9"/>
  <c r="L67" i="9"/>
  <c r="M67" i="9"/>
  <c r="N67" i="9"/>
  <c r="C68" i="9"/>
  <c r="D68" i="9"/>
  <c r="G68" i="9" s="1"/>
  <c r="J68" i="9"/>
  <c r="K68" i="9"/>
  <c r="L68" i="9"/>
  <c r="M68" i="9"/>
  <c r="N68" i="9"/>
  <c r="C69" i="9"/>
  <c r="D69" i="9"/>
  <c r="G69" i="9" s="1"/>
  <c r="J69" i="9"/>
  <c r="K69" i="9"/>
  <c r="L69" i="9"/>
  <c r="M69" i="9"/>
  <c r="N69" i="9"/>
  <c r="C70" i="9"/>
  <c r="D70" i="9"/>
  <c r="J70" i="9"/>
  <c r="K70" i="9"/>
  <c r="L70" i="9"/>
  <c r="M70" i="9"/>
  <c r="N70" i="9"/>
  <c r="C71" i="9"/>
  <c r="D71" i="9"/>
  <c r="J71" i="9"/>
  <c r="K71" i="9"/>
  <c r="L71" i="9"/>
  <c r="M71" i="9"/>
  <c r="N71" i="9"/>
  <c r="C72" i="9"/>
  <c r="D72" i="9"/>
  <c r="G72" i="9" s="1"/>
  <c r="J72" i="9"/>
  <c r="K72" i="9"/>
  <c r="L72" i="9"/>
  <c r="M72" i="9"/>
  <c r="N72" i="9"/>
  <c r="C73" i="9"/>
  <c r="D73" i="9"/>
  <c r="F73" i="9" s="1"/>
  <c r="J73" i="9"/>
  <c r="K73" i="9"/>
  <c r="L73" i="9"/>
  <c r="M73" i="9"/>
  <c r="N73" i="9"/>
  <c r="C74" i="9"/>
  <c r="D74" i="9"/>
  <c r="J74" i="9"/>
  <c r="K74" i="9"/>
  <c r="L74" i="9"/>
  <c r="M74" i="9"/>
  <c r="N74" i="9"/>
  <c r="C75" i="9"/>
  <c r="D75" i="9"/>
  <c r="F75" i="9" s="1"/>
  <c r="J75" i="9"/>
  <c r="K75" i="9"/>
  <c r="L75" i="9"/>
  <c r="M75" i="9"/>
  <c r="N75" i="9"/>
  <c r="C76" i="9"/>
  <c r="D76" i="9"/>
  <c r="F76" i="9" s="1"/>
  <c r="J76" i="9"/>
  <c r="K76" i="9"/>
  <c r="L76" i="9"/>
  <c r="M76" i="9"/>
  <c r="N76" i="9"/>
  <c r="C77" i="9"/>
  <c r="D77" i="9"/>
  <c r="J77" i="9"/>
  <c r="K77" i="9"/>
  <c r="L77" i="9"/>
  <c r="M77" i="9"/>
  <c r="N77" i="9"/>
  <c r="C78" i="9"/>
  <c r="D78" i="9"/>
  <c r="J78" i="9"/>
  <c r="K78" i="9"/>
  <c r="L78" i="9"/>
  <c r="M78" i="9"/>
  <c r="N78" i="9"/>
  <c r="C79" i="9"/>
  <c r="D79" i="9"/>
  <c r="E79" i="9" s="1"/>
  <c r="J79" i="9"/>
  <c r="K79" i="9"/>
  <c r="L79" i="9"/>
  <c r="M79" i="9"/>
  <c r="N79" i="9"/>
  <c r="C80" i="9"/>
  <c r="D80" i="9"/>
  <c r="E80" i="9" s="1"/>
  <c r="F80" i="9"/>
  <c r="G80" i="9"/>
  <c r="X80" i="9" s="1"/>
  <c r="J80" i="9"/>
  <c r="K80" i="9"/>
  <c r="L80" i="9"/>
  <c r="M80" i="9"/>
  <c r="N80" i="9"/>
  <c r="U80" i="9"/>
  <c r="AC80" i="9"/>
  <c r="AR80" i="9"/>
  <c r="C81" i="9"/>
  <c r="D81" i="9"/>
  <c r="E81" i="9" s="1"/>
  <c r="F81" i="9"/>
  <c r="G81" i="9"/>
  <c r="J81" i="9"/>
  <c r="K81" i="9"/>
  <c r="L81" i="9"/>
  <c r="M81" i="9"/>
  <c r="N81" i="9"/>
  <c r="AB81" i="9"/>
  <c r="C82" i="9"/>
  <c r="D82" i="9"/>
  <c r="F82" i="9"/>
  <c r="J82" i="9"/>
  <c r="K82" i="9"/>
  <c r="L82" i="9"/>
  <c r="M82" i="9"/>
  <c r="N82" i="9"/>
  <c r="C83" i="9"/>
  <c r="D83" i="9"/>
  <c r="F83" i="9"/>
  <c r="J83" i="9"/>
  <c r="K83" i="9"/>
  <c r="L83" i="9"/>
  <c r="M83" i="9"/>
  <c r="N83" i="9"/>
  <c r="C84" i="9"/>
  <c r="D84" i="9"/>
  <c r="F84" i="9"/>
  <c r="J84" i="9"/>
  <c r="K84" i="9"/>
  <c r="L84" i="9"/>
  <c r="M84" i="9"/>
  <c r="N84" i="9"/>
  <c r="C85" i="9"/>
  <c r="D85" i="9"/>
  <c r="F85" i="9"/>
  <c r="J85" i="9"/>
  <c r="K85" i="9"/>
  <c r="L85" i="9"/>
  <c r="M85" i="9"/>
  <c r="N85" i="9"/>
  <c r="C86" i="9"/>
  <c r="D86" i="9"/>
  <c r="E86" i="9" s="1"/>
  <c r="F86" i="9"/>
  <c r="G86" i="9"/>
  <c r="AC86" i="9" s="1"/>
  <c r="J86" i="9"/>
  <c r="K86" i="9"/>
  <c r="L86" i="9"/>
  <c r="M86" i="9"/>
  <c r="N86" i="9"/>
  <c r="AS86" i="9"/>
  <c r="C87" i="9"/>
  <c r="D87" i="9"/>
  <c r="J87" i="9"/>
  <c r="K87" i="9"/>
  <c r="L87" i="9"/>
  <c r="M87" i="9"/>
  <c r="N87" i="9"/>
  <c r="C88" i="9"/>
  <c r="D88" i="9"/>
  <c r="E88" i="9" s="1"/>
  <c r="F88" i="9"/>
  <c r="G88" i="9"/>
  <c r="J88" i="9"/>
  <c r="K88" i="9"/>
  <c r="L88" i="9"/>
  <c r="M88" i="9"/>
  <c r="N88" i="9"/>
  <c r="C89" i="9"/>
  <c r="D89" i="9"/>
  <c r="E89" i="9" s="1"/>
  <c r="F89" i="9"/>
  <c r="G89" i="9"/>
  <c r="U89" i="9" s="1"/>
  <c r="J89" i="9"/>
  <c r="K89" i="9"/>
  <c r="L89" i="9"/>
  <c r="M89" i="9"/>
  <c r="N89" i="9"/>
  <c r="AB89" i="9"/>
  <c r="AC89" i="9"/>
  <c r="AJ89" i="9"/>
  <c r="AK89" i="9"/>
  <c r="AR89" i="9"/>
  <c r="AS89" i="9"/>
  <c r="C90" i="9"/>
  <c r="D90" i="9"/>
  <c r="E90" i="9" s="1"/>
  <c r="F90" i="9"/>
  <c r="G90" i="9"/>
  <c r="U90" i="9" s="1"/>
  <c r="J90" i="9"/>
  <c r="K90" i="9"/>
  <c r="L90" i="9"/>
  <c r="M90" i="9"/>
  <c r="N90" i="9"/>
  <c r="C91" i="9"/>
  <c r="D91" i="9"/>
  <c r="E91" i="9" s="1"/>
  <c r="F91" i="9"/>
  <c r="G91" i="9"/>
  <c r="J91" i="9"/>
  <c r="K91" i="9"/>
  <c r="L91" i="9"/>
  <c r="M91" i="9"/>
  <c r="N91" i="9"/>
  <c r="C92" i="9"/>
  <c r="D92" i="9"/>
  <c r="F92" i="9" s="1"/>
  <c r="G92" i="9"/>
  <c r="J92" i="9"/>
  <c r="K92" i="9"/>
  <c r="L92" i="9"/>
  <c r="M92" i="9"/>
  <c r="N92" i="9"/>
  <c r="AV92" i="9"/>
  <c r="DN92" i="9" s="1"/>
  <c r="C93" i="9"/>
  <c r="D93" i="9"/>
  <c r="J93" i="9"/>
  <c r="K93" i="9"/>
  <c r="L93" i="9"/>
  <c r="M93" i="9"/>
  <c r="N93" i="9"/>
  <c r="C94" i="9"/>
  <c r="D94" i="9"/>
  <c r="F94" i="9" s="1"/>
  <c r="G94" i="9"/>
  <c r="AG94" i="9" s="1"/>
  <c r="J94" i="9"/>
  <c r="K94" i="9"/>
  <c r="L94" i="9"/>
  <c r="M94" i="9"/>
  <c r="N94" i="9"/>
  <c r="Z94" i="9"/>
  <c r="AK94" i="9"/>
  <c r="C95" i="9"/>
  <c r="D95" i="9"/>
  <c r="F95" i="9" s="1"/>
  <c r="G95" i="9"/>
  <c r="AB95" i="9" s="1"/>
  <c r="J95" i="9"/>
  <c r="K95" i="9"/>
  <c r="L95" i="9"/>
  <c r="M95" i="9"/>
  <c r="N95" i="9"/>
  <c r="AL95" i="9"/>
  <c r="C96" i="9"/>
  <c r="D96" i="9"/>
  <c r="E96" i="9" s="1"/>
  <c r="G96" i="9"/>
  <c r="AR96" i="9" s="1"/>
  <c r="J96" i="9"/>
  <c r="K96" i="9"/>
  <c r="L96" i="9"/>
  <c r="M96" i="9"/>
  <c r="N96" i="9"/>
  <c r="C97" i="9"/>
  <c r="D97" i="9"/>
  <c r="E97" i="9" s="1"/>
  <c r="F97" i="9"/>
  <c r="G97" i="9"/>
  <c r="AS97" i="9" s="1"/>
  <c r="DK97" i="9" s="1"/>
  <c r="J97" i="9"/>
  <c r="K97" i="9"/>
  <c r="L97" i="9"/>
  <c r="M97" i="9"/>
  <c r="N97" i="9"/>
  <c r="X97" i="9"/>
  <c r="AG97" i="9"/>
  <c r="C98" i="9"/>
  <c r="D98" i="9"/>
  <c r="J98" i="9"/>
  <c r="K98" i="9"/>
  <c r="L98" i="9"/>
  <c r="M98" i="9"/>
  <c r="N98" i="9"/>
  <c r="C99" i="9"/>
  <c r="D99" i="9"/>
  <c r="J99" i="9"/>
  <c r="K99" i="9"/>
  <c r="L99" i="9"/>
  <c r="M99" i="9"/>
  <c r="N99" i="9"/>
  <c r="C100" i="9"/>
  <c r="D100" i="9"/>
  <c r="J100" i="9"/>
  <c r="K100" i="9"/>
  <c r="L100" i="9"/>
  <c r="M100" i="9"/>
  <c r="N100" i="9"/>
  <c r="C101" i="9"/>
  <c r="D101" i="9"/>
  <c r="J101" i="9"/>
  <c r="K101" i="9"/>
  <c r="L101" i="9"/>
  <c r="M101" i="9"/>
  <c r="N101" i="9"/>
  <c r="C102" i="9"/>
  <c r="D102" i="9"/>
  <c r="E102" i="9" s="1"/>
  <c r="F102" i="9"/>
  <c r="G102" i="9"/>
  <c r="J102" i="9"/>
  <c r="K102" i="9"/>
  <c r="L102" i="9"/>
  <c r="M102" i="9"/>
  <c r="N102" i="9"/>
  <c r="X102" i="9"/>
  <c r="C103" i="9"/>
  <c r="D103" i="9"/>
  <c r="E103" i="9" s="1"/>
  <c r="G103" i="9"/>
  <c r="J103" i="9"/>
  <c r="K103" i="9"/>
  <c r="L103" i="9"/>
  <c r="M103" i="9"/>
  <c r="N103" i="9"/>
  <c r="C104" i="9"/>
  <c r="D104" i="9"/>
  <c r="J104" i="9"/>
  <c r="K104" i="9"/>
  <c r="L104" i="9"/>
  <c r="M104" i="9"/>
  <c r="N104" i="9"/>
  <c r="C105" i="9"/>
  <c r="D105" i="9"/>
  <c r="J105" i="9"/>
  <c r="K105" i="9"/>
  <c r="L105" i="9"/>
  <c r="M105" i="9"/>
  <c r="N105" i="9"/>
  <c r="C106" i="9"/>
  <c r="D106" i="9"/>
  <c r="E106" i="9" s="1"/>
  <c r="G106" i="9"/>
  <c r="AC106" i="9" s="1"/>
  <c r="J106" i="9"/>
  <c r="K106" i="9"/>
  <c r="L106" i="9"/>
  <c r="M106" i="9"/>
  <c r="N106" i="9"/>
  <c r="AN106" i="9"/>
  <c r="AS106" i="9"/>
  <c r="C107" i="9"/>
  <c r="D107" i="9"/>
  <c r="E107" i="9" s="1"/>
  <c r="G107" i="9"/>
  <c r="U107" i="9" s="1"/>
  <c r="CM107" i="9" s="1"/>
  <c r="J107" i="9"/>
  <c r="K107" i="9"/>
  <c r="L107" i="9"/>
  <c r="M107" i="9"/>
  <c r="N107" i="9"/>
  <c r="C108" i="9"/>
  <c r="D108" i="9"/>
  <c r="F108" i="9"/>
  <c r="J108" i="9"/>
  <c r="K108" i="9"/>
  <c r="L108" i="9"/>
  <c r="M108" i="9"/>
  <c r="N108" i="9"/>
  <c r="C109" i="9"/>
  <c r="D109" i="9"/>
  <c r="J109" i="9"/>
  <c r="K109" i="9"/>
  <c r="L109" i="9"/>
  <c r="M109" i="9"/>
  <c r="N109" i="9"/>
  <c r="C110" i="9"/>
  <c r="D110" i="9"/>
  <c r="E110" i="9" s="1"/>
  <c r="G110" i="9"/>
  <c r="AK110" i="9" s="1"/>
  <c r="J110" i="9"/>
  <c r="K110" i="9"/>
  <c r="L110" i="9"/>
  <c r="M110" i="9"/>
  <c r="N110" i="9"/>
  <c r="C111" i="9"/>
  <c r="D111" i="9"/>
  <c r="E111" i="9" s="1"/>
  <c r="G111" i="9"/>
  <c r="AB111" i="9" s="1"/>
  <c r="J111" i="9"/>
  <c r="K111" i="9"/>
  <c r="L111" i="9"/>
  <c r="M111" i="9"/>
  <c r="N111" i="9"/>
  <c r="AR111" i="9"/>
  <c r="C112" i="9"/>
  <c r="D112" i="9"/>
  <c r="F112" i="9"/>
  <c r="J112" i="9"/>
  <c r="K112" i="9"/>
  <c r="L112" i="9"/>
  <c r="M112" i="9"/>
  <c r="N112" i="9"/>
  <c r="C113" i="9"/>
  <c r="D113" i="9"/>
  <c r="J113" i="9"/>
  <c r="K113" i="9"/>
  <c r="L113" i="9"/>
  <c r="M113" i="9"/>
  <c r="N113" i="9"/>
  <c r="C114" i="9"/>
  <c r="D114" i="9"/>
  <c r="E114" i="9" s="1"/>
  <c r="G114" i="9"/>
  <c r="J114" i="9"/>
  <c r="K114" i="9"/>
  <c r="L114" i="9"/>
  <c r="M114" i="9"/>
  <c r="N114" i="9"/>
  <c r="C115" i="9"/>
  <c r="D115" i="9"/>
  <c r="E115" i="9" s="1"/>
  <c r="G115" i="9"/>
  <c r="U115" i="9" s="1"/>
  <c r="J115" i="9"/>
  <c r="K115" i="9"/>
  <c r="L115" i="9"/>
  <c r="M115" i="9"/>
  <c r="N115" i="9"/>
  <c r="C116" i="9"/>
  <c r="D116" i="9"/>
  <c r="E116" i="9" s="1"/>
  <c r="F116" i="9"/>
  <c r="G116" i="9"/>
  <c r="J116" i="9"/>
  <c r="K116" i="9"/>
  <c r="L116" i="9"/>
  <c r="M116" i="9"/>
  <c r="N116" i="9"/>
  <c r="AB116" i="9"/>
  <c r="AR116" i="9"/>
  <c r="C117" i="9"/>
  <c r="D117" i="9"/>
  <c r="E117" i="9" s="1"/>
  <c r="F117" i="9"/>
  <c r="G117" i="9"/>
  <c r="J117" i="9"/>
  <c r="K117" i="9"/>
  <c r="L117" i="9"/>
  <c r="M117" i="9"/>
  <c r="N117" i="9"/>
  <c r="C118" i="9"/>
  <c r="D118" i="9"/>
  <c r="J118" i="9"/>
  <c r="K118" i="9"/>
  <c r="L118" i="9"/>
  <c r="M118" i="9"/>
  <c r="N118" i="9"/>
  <c r="C119" i="9"/>
  <c r="D119" i="9"/>
  <c r="J119" i="9"/>
  <c r="K119" i="9"/>
  <c r="L119" i="9"/>
  <c r="M119" i="9"/>
  <c r="N119" i="9"/>
  <c r="C120" i="9"/>
  <c r="D120" i="9"/>
  <c r="J120" i="9"/>
  <c r="K120" i="9"/>
  <c r="L120" i="9"/>
  <c r="M120" i="9"/>
  <c r="N120" i="9"/>
  <c r="C121" i="9"/>
  <c r="D121" i="9"/>
  <c r="F121" i="9"/>
  <c r="G121" i="9"/>
  <c r="J121" i="9"/>
  <c r="K121" i="9"/>
  <c r="L121" i="9"/>
  <c r="M121" i="9"/>
  <c r="N121" i="9"/>
  <c r="C122" i="9"/>
  <c r="D122" i="9"/>
  <c r="G122" i="9" s="1"/>
  <c r="F122" i="9"/>
  <c r="J122" i="9"/>
  <c r="K122" i="9"/>
  <c r="L122" i="9"/>
  <c r="M122" i="9"/>
  <c r="N122" i="9"/>
  <c r="C123" i="9"/>
  <c r="D123" i="9"/>
  <c r="F123" i="9"/>
  <c r="G123" i="9"/>
  <c r="AK123" i="9" s="1"/>
  <c r="J123" i="9"/>
  <c r="K123" i="9"/>
  <c r="L123" i="9"/>
  <c r="M123" i="9"/>
  <c r="N123" i="9"/>
  <c r="U123" i="9"/>
  <c r="CM123" i="9" s="1"/>
  <c r="Y123" i="9"/>
  <c r="AJ123" i="9"/>
  <c r="AV123" i="9"/>
  <c r="DN123" i="9" s="1"/>
  <c r="C124" i="9"/>
  <c r="D124" i="9"/>
  <c r="F124" i="9" s="1"/>
  <c r="G124" i="9"/>
  <c r="J124" i="9"/>
  <c r="K124" i="9"/>
  <c r="L124" i="9"/>
  <c r="M124" i="9"/>
  <c r="N124" i="9"/>
  <c r="C125" i="9"/>
  <c r="D125" i="9"/>
  <c r="J125" i="9"/>
  <c r="K125" i="9"/>
  <c r="L125" i="9"/>
  <c r="M125" i="9"/>
  <c r="N125" i="9"/>
  <c r="C126" i="9"/>
  <c r="D126" i="9"/>
  <c r="F126" i="9" s="1"/>
  <c r="G126" i="9"/>
  <c r="Y126" i="9" s="1"/>
  <c r="J126" i="9"/>
  <c r="K126" i="9"/>
  <c r="L126" i="9"/>
  <c r="M126" i="9"/>
  <c r="N126" i="9"/>
  <c r="U126" i="9"/>
  <c r="AF126" i="9"/>
  <c r="AP126" i="9"/>
  <c r="DH126" i="9" s="1"/>
  <c r="AT126" i="9"/>
  <c r="DL126" i="9"/>
  <c r="C127" i="9"/>
  <c r="D127" i="9"/>
  <c r="J127" i="9"/>
  <c r="K127" i="9"/>
  <c r="L127" i="9"/>
  <c r="M127" i="9"/>
  <c r="N127" i="9"/>
  <c r="C128" i="9"/>
  <c r="D128" i="9"/>
  <c r="F128" i="9"/>
  <c r="G128" i="9"/>
  <c r="Y128" i="9" s="1"/>
  <c r="J128" i="9"/>
  <c r="K128" i="9"/>
  <c r="L128" i="9"/>
  <c r="M128" i="9"/>
  <c r="N128" i="9"/>
  <c r="AF128" i="9"/>
  <c r="C129" i="9"/>
  <c r="D129" i="9"/>
  <c r="F129" i="9"/>
  <c r="G129" i="9"/>
  <c r="U129" i="9" s="1"/>
  <c r="J129" i="9"/>
  <c r="K129" i="9"/>
  <c r="L129" i="9"/>
  <c r="M129" i="9"/>
  <c r="N129" i="9"/>
  <c r="AD129" i="9"/>
  <c r="C130" i="9"/>
  <c r="D130" i="9"/>
  <c r="E130" i="9" s="1"/>
  <c r="G130" i="9"/>
  <c r="U130" i="9" s="1"/>
  <c r="BD130" i="9" s="1"/>
  <c r="J130" i="9"/>
  <c r="K130" i="9"/>
  <c r="L130" i="9"/>
  <c r="M130" i="9"/>
  <c r="N130" i="9"/>
  <c r="Y130" i="9"/>
  <c r="BH130" i="9" s="1"/>
  <c r="AF130" i="9"/>
  <c r="CX130" i="9" s="1"/>
  <c r="AJ130" i="9"/>
  <c r="AP130" i="9"/>
  <c r="AT130" i="9"/>
  <c r="DL130" i="9" s="1"/>
  <c r="C131" i="9"/>
  <c r="D131" i="9"/>
  <c r="E131" i="9"/>
  <c r="J131" i="9"/>
  <c r="K131" i="9"/>
  <c r="L131" i="9"/>
  <c r="M131" i="9"/>
  <c r="N131" i="9"/>
  <c r="C132" i="9"/>
  <c r="D132" i="9"/>
  <c r="J132" i="9"/>
  <c r="K132" i="9"/>
  <c r="L132" i="9"/>
  <c r="M132" i="9"/>
  <c r="N132" i="9"/>
  <c r="C133" i="9"/>
  <c r="D133" i="9"/>
  <c r="E133" i="9" s="1"/>
  <c r="J133" i="9"/>
  <c r="K133" i="9"/>
  <c r="L133" i="9"/>
  <c r="M133" i="9"/>
  <c r="N133" i="9"/>
  <c r="C134" i="9"/>
  <c r="D134" i="9"/>
  <c r="E134" i="9" s="1"/>
  <c r="J134" i="9"/>
  <c r="K134" i="9"/>
  <c r="L134" i="9"/>
  <c r="M134" i="9"/>
  <c r="N134" i="9"/>
  <c r="C135" i="9"/>
  <c r="D135" i="9"/>
  <c r="E135" i="9"/>
  <c r="J135" i="9"/>
  <c r="K135" i="9"/>
  <c r="L135" i="9"/>
  <c r="M135" i="9"/>
  <c r="N135" i="9"/>
  <c r="C136" i="9"/>
  <c r="D136" i="9"/>
  <c r="J136" i="9"/>
  <c r="K136" i="9"/>
  <c r="L136" i="9"/>
  <c r="M136" i="9"/>
  <c r="N136" i="9"/>
  <c r="C137" i="9"/>
  <c r="D137" i="9"/>
  <c r="E137" i="9" s="1"/>
  <c r="J137" i="9"/>
  <c r="K137" i="9"/>
  <c r="L137" i="9"/>
  <c r="M137" i="9"/>
  <c r="N137" i="9"/>
  <c r="C138" i="9"/>
  <c r="D138" i="9"/>
  <c r="E138" i="9"/>
  <c r="J138" i="9"/>
  <c r="K138" i="9"/>
  <c r="L138" i="9"/>
  <c r="M138" i="9"/>
  <c r="N138" i="9"/>
  <c r="C139" i="9"/>
  <c r="D139" i="9"/>
  <c r="E139" i="9"/>
  <c r="J139" i="9"/>
  <c r="K139" i="9"/>
  <c r="L139" i="9"/>
  <c r="M139" i="9"/>
  <c r="N139" i="9"/>
  <c r="C140" i="9"/>
  <c r="D140" i="9"/>
  <c r="J140" i="9"/>
  <c r="K140" i="9"/>
  <c r="L140" i="9"/>
  <c r="M140" i="9"/>
  <c r="N140" i="9"/>
  <c r="C141" i="9"/>
  <c r="D141" i="9"/>
  <c r="J141" i="9"/>
  <c r="K141" i="9"/>
  <c r="L141" i="9"/>
  <c r="M141" i="9"/>
  <c r="N141" i="9"/>
  <c r="C142" i="9"/>
  <c r="D142" i="9"/>
  <c r="F142" i="9" s="1"/>
  <c r="G142" i="9"/>
  <c r="J142" i="9"/>
  <c r="K142" i="9"/>
  <c r="L142" i="9"/>
  <c r="M142" i="9"/>
  <c r="N142" i="9"/>
  <c r="C143" i="9"/>
  <c r="D143" i="9"/>
  <c r="E143" i="9"/>
  <c r="J143" i="9"/>
  <c r="K143" i="9"/>
  <c r="L143" i="9"/>
  <c r="M143" i="9"/>
  <c r="N143" i="9"/>
  <c r="C144" i="9"/>
  <c r="D144" i="9"/>
  <c r="J144" i="9"/>
  <c r="K144" i="9"/>
  <c r="L144" i="9"/>
  <c r="M144" i="9"/>
  <c r="N144" i="9"/>
  <c r="C145" i="9"/>
  <c r="D145" i="9"/>
  <c r="J145" i="9"/>
  <c r="K145" i="9"/>
  <c r="L145" i="9"/>
  <c r="M145" i="9"/>
  <c r="N145" i="9"/>
  <c r="C146" i="9"/>
  <c r="D146" i="9"/>
  <c r="J146" i="9"/>
  <c r="K146" i="9"/>
  <c r="L146" i="9"/>
  <c r="M146" i="9"/>
  <c r="N146" i="9"/>
  <c r="C147" i="9"/>
  <c r="D147" i="9"/>
  <c r="F147" i="9" s="1"/>
  <c r="E147" i="9"/>
  <c r="G147" i="9"/>
  <c r="J147" i="9"/>
  <c r="K147" i="9"/>
  <c r="L147" i="9"/>
  <c r="M147" i="9"/>
  <c r="N147" i="9"/>
  <c r="C148" i="9"/>
  <c r="D148" i="9"/>
  <c r="J148" i="9"/>
  <c r="K148" i="9"/>
  <c r="L148" i="9"/>
  <c r="M148" i="9"/>
  <c r="N148" i="9"/>
  <c r="C149" i="9"/>
  <c r="D149" i="9"/>
  <c r="E149" i="9" s="1"/>
  <c r="J149" i="9"/>
  <c r="K149" i="9"/>
  <c r="L149" i="9"/>
  <c r="M149" i="9"/>
  <c r="N149" i="9"/>
  <c r="C150" i="9"/>
  <c r="D150" i="9"/>
  <c r="F150" i="9" s="1"/>
  <c r="G150" i="9"/>
  <c r="J150" i="9"/>
  <c r="K150" i="9"/>
  <c r="L150" i="9"/>
  <c r="M150" i="9"/>
  <c r="N150" i="9"/>
  <c r="AK150" i="9"/>
  <c r="C151" i="9"/>
  <c r="D151" i="9"/>
  <c r="J151" i="9"/>
  <c r="K151" i="9"/>
  <c r="L151" i="9"/>
  <c r="M151" i="9"/>
  <c r="N151" i="9"/>
  <c r="C152" i="9"/>
  <c r="D152" i="9"/>
  <c r="J152" i="9"/>
  <c r="K152" i="9"/>
  <c r="L152" i="9"/>
  <c r="M152" i="9"/>
  <c r="N152" i="9"/>
  <c r="C153" i="9"/>
  <c r="D153" i="9"/>
  <c r="G153" i="9" s="1"/>
  <c r="J153" i="9"/>
  <c r="K153" i="9"/>
  <c r="L153" i="9"/>
  <c r="M153" i="9"/>
  <c r="N153" i="9"/>
  <c r="C154" i="9"/>
  <c r="D154" i="9"/>
  <c r="G154" i="9"/>
  <c r="Y154" i="9" s="1"/>
  <c r="J154" i="9"/>
  <c r="K154" i="9"/>
  <c r="L154" i="9"/>
  <c r="M154" i="9"/>
  <c r="N154" i="9"/>
  <c r="AG154" i="9"/>
  <c r="AT154" i="9"/>
  <c r="DL154" i="9" s="1"/>
  <c r="C155" i="9"/>
  <c r="D155" i="9"/>
  <c r="J155" i="9"/>
  <c r="K155" i="9"/>
  <c r="L155" i="9"/>
  <c r="M155" i="9"/>
  <c r="N155" i="9"/>
  <c r="C156" i="9"/>
  <c r="D156" i="9"/>
  <c r="G156" i="9" s="1"/>
  <c r="AD156" i="9" s="1"/>
  <c r="J156" i="9"/>
  <c r="K156" i="9"/>
  <c r="L156" i="9"/>
  <c r="M156" i="9"/>
  <c r="N156" i="9"/>
  <c r="C157" i="9"/>
  <c r="D157" i="9"/>
  <c r="G157" i="9" s="1"/>
  <c r="AG157" i="9" s="1"/>
  <c r="J157" i="9"/>
  <c r="K157" i="9"/>
  <c r="L157" i="9"/>
  <c r="M157" i="9"/>
  <c r="N157" i="9"/>
  <c r="V157" i="9"/>
  <c r="CN157" i="9" s="1"/>
  <c r="C158" i="9"/>
  <c r="D158" i="9"/>
  <c r="G158" i="9" s="1"/>
  <c r="J158" i="9"/>
  <c r="K158" i="9"/>
  <c r="L158" i="9"/>
  <c r="M158" i="9"/>
  <c r="N158" i="9"/>
  <c r="C159" i="9"/>
  <c r="D159" i="9"/>
  <c r="J159" i="9"/>
  <c r="K159" i="9"/>
  <c r="L159" i="9"/>
  <c r="M159" i="9"/>
  <c r="N159" i="9"/>
  <c r="C160" i="9"/>
  <c r="D160" i="9"/>
  <c r="G160" i="9" s="1"/>
  <c r="J160" i="9"/>
  <c r="K160" i="9"/>
  <c r="L160" i="9"/>
  <c r="M160" i="9"/>
  <c r="N160" i="9"/>
  <c r="AL160" i="9"/>
  <c r="C161" i="9"/>
  <c r="D161" i="9"/>
  <c r="G161" i="9"/>
  <c r="J161" i="9"/>
  <c r="K161" i="9"/>
  <c r="L161" i="9"/>
  <c r="M161" i="9"/>
  <c r="N161" i="9"/>
  <c r="C162" i="9"/>
  <c r="D162" i="9"/>
  <c r="G162" i="9"/>
  <c r="AO162" i="9" s="1"/>
  <c r="J162" i="9"/>
  <c r="K162" i="9"/>
  <c r="L162" i="9"/>
  <c r="M162" i="9"/>
  <c r="N162" i="9"/>
  <c r="Z162" i="9"/>
  <c r="C163" i="9"/>
  <c r="D163" i="9"/>
  <c r="J163" i="9"/>
  <c r="K163" i="9"/>
  <c r="L163" i="9"/>
  <c r="M163" i="9"/>
  <c r="N163" i="9"/>
  <c r="C164" i="9"/>
  <c r="D164" i="9"/>
  <c r="G164" i="9"/>
  <c r="AL164" i="9" s="1"/>
  <c r="J164" i="9"/>
  <c r="K164" i="9"/>
  <c r="L164" i="9"/>
  <c r="M164" i="9"/>
  <c r="N164" i="9"/>
  <c r="C165" i="9"/>
  <c r="D165" i="9"/>
  <c r="G165" i="9" s="1"/>
  <c r="AL165" i="9" s="1"/>
  <c r="DD165" i="9" s="1"/>
  <c r="J165" i="9"/>
  <c r="K165" i="9"/>
  <c r="L165" i="9"/>
  <c r="M165" i="9"/>
  <c r="N165" i="9"/>
  <c r="C166" i="9"/>
  <c r="D166" i="9"/>
  <c r="G166" i="9" s="1"/>
  <c r="AT166" i="9" s="1"/>
  <c r="DL166" i="9" s="1"/>
  <c r="J166" i="9"/>
  <c r="K166" i="9"/>
  <c r="L166" i="9"/>
  <c r="M166" i="9"/>
  <c r="N166" i="9"/>
  <c r="C167" i="9"/>
  <c r="D167" i="9"/>
  <c r="J167" i="9"/>
  <c r="K167" i="9"/>
  <c r="L167" i="9"/>
  <c r="M167" i="9"/>
  <c r="N167" i="9"/>
  <c r="C168" i="9"/>
  <c r="D168" i="9"/>
  <c r="G168" i="9" s="1"/>
  <c r="J168" i="9"/>
  <c r="K168" i="9"/>
  <c r="L168" i="9"/>
  <c r="M168" i="9"/>
  <c r="N168" i="9"/>
  <c r="C169" i="9"/>
  <c r="D169" i="9"/>
  <c r="G169" i="9" s="1"/>
  <c r="AL169" i="9" s="1"/>
  <c r="DD169" i="9" s="1"/>
  <c r="J169" i="9"/>
  <c r="K169" i="9"/>
  <c r="L169" i="9"/>
  <c r="M169" i="9"/>
  <c r="N169" i="9"/>
  <c r="C170" i="9"/>
  <c r="D170" i="9"/>
  <c r="G170" i="9"/>
  <c r="Z170" i="9" s="1"/>
  <c r="J170" i="9"/>
  <c r="K170" i="9"/>
  <c r="L170" i="9"/>
  <c r="M170" i="9"/>
  <c r="N170" i="9"/>
  <c r="Y170" i="9"/>
  <c r="AH170" i="9"/>
  <c r="AT170" i="9"/>
  <c r="DL170" i="9" s="1"/>
  <c r="C171" i="9"/>
  <c r="D171" i="9"/>
  <c r="J171" i="9"/>
  <c r="K171" i="9"/>
  <c r="L171" i="9"/>
  <c r="M171" i="9"/>
  <c r="N171" i="9"/>
  <c r="C172" i="9"/>
  <c r="D172" i="9"/>
  <c r="G172" i="9" s="1"/>
  <c r="J172" i="9"/>
  <c r="K172" i="9"/>
  <c r="L172" i="9"/>
  <c r="M172" i="9"/>
  <c r="N172" i="9"/>
  <c r="C173" i="9"/>
  <c r="D173" i="9"/>
  <c r="G173" i="9"/>
  <c r="J173" i="9"/>
  <c r="K173" i="9"/>
  <c r="L173" i="9"/>
  <c r="M173" i="9"/>
  <c r="N173" i="9"/>
  <c r="AO173" i="9"/>
  <c r="C174" i="9"/>
  <c r="D174" i="9"/>
  <c r="G174" i="9" s="1"/>
  <c r="AD174" i="9" s="1"/>
  <c r="CV174" i="9" s="1"/>
  <c r="J174" i="9"/>
  <c r="K174" i="9"/>
  <c r="L174" i="9"/>
  <c r="M174" i="9"/>
  <c r="N174" i="9"/>
  <c r="AL174" i="9"/>
  <c r="DD174" i="9" s="1"/>
  <c r="C175" i="9"/>
  <c r="D175" i="9"/>
  <c r="J175" i="9"/>
  <c r="K175" i="9"/>
  <c r="L175" i="9"/>
  <c r="M175" i="9"/>
  <c r="N175" i="9"/>
  <c r="C176" i="9"/>
  <c r="D176" i="9"/>
  <c r="G176" i="9"/>
  <c r="J176" i="9"/>
  <c r="K176" i="9"/>
  <c r="L176" i="9"/>
  <c r="M176" i="9"/>
  <c r="N176" i="9"/>
  <c r="C177" i="9"/>
  <c r="D177" i="9"/>
  <c r="G177" i="9"/>
  <c r="AG177" i="9" s="1"/>
  <c r="J177" i="9"/>
  <c r="K177" i="9"/>
  <c r="L177" i="9"/>
  <c r="M177" i="9"/>
  <c r="N177" i="9"/>
  <c r="AL177" i="9"/>
  <c r="DD177" i="9" s="1"/>
  <c r="AW177" i="9"/>
  <c r="DO177" i="9" s="1"/>
  <c r="C178" i="9"/>
  <c r="D178" i="9"/>
  <c r="G178" i="9"/>
  <c r="Z178" i="9" s="1"/>
  <c r="J178" i="9"/>
  <c r="K178" i="9"/>
  <c r="L178" i="9"/>
  <c r="M178" i="9"/>
  <c r="N178" i="9"/>
  <c r="Y178" i="9"/>
  <c r="AP178" i="9"/>
  <c r="C179" i="9"/>
  <c r="D179" i="9"/>
  <c r="J179" i="9"/>
  <c r="K179" i="9"/>
  <c r="L179" i="9"/>
  <c r="M179" i="9"/>
  <c r="N179" i="9"/>
  <c r="C180" i="9"/>
  <c r="D180" i="9"/>
  <c r="G180" i="9" s="1"/>
  <c r="J180" i="9"/>
  <c r="K180" i="9"/>
  <c r="L180" i="9"/>
  <c r="M180" i="9"/>
  <c r="N180" i="9"/>
  <c r="C181" i="9"/>
  <c r="D181" i="9"/>
  <c r="G181" i="9" s="1"/>
  <c r="AW181" i="9" s="1"/>
  <c r="DO181" i="9" s="1"/>
  <c r="J181" i="9"/>
  <c r="K181" i="9"/>
  <c r="L181" i="9"/>
  <c r="M181" i="9"/>
  <c r="N181" i="9"/>
  <c r="AD181" i="9"/>
  <c r="CV181" i="9" s="1"/>
  <c r="C182" i="9"/>
  <c r="D182" i="9"/>
  <c r="G182" i="9"/>
  <c r="J182" i="9"/>
  <c r="K182" i="9"/>
  <c r="L182" i="9"/>
  <c r="M182" i="9"/>
  <c r="N182" i="9"/>
  <c r="C183" i="9"/>
  <c r="D183" i="9"/>
  <c r="J183" i="9"/>
  <c r="K183" i="9"/>
  <c r="L183" i="9"/>
  <c r="M183" i="9"/>
  <c r="N183" i="9"/>
  <c r="C184" i="9"/>
  <c r="D184" i="9"/>
  <c r="G184" i="9" s="1"/>
  <c r="AD184" i="9" s="1"/>
  <c r="J184" i="9"/>
  <c r="K184" i="9"/>
  <c r="L184" i="9"/>
  <c r="M184" i="9"/>
  <c r="N184" i="9"/>
  <c r="C185" i="9"/>
  <c r="D185" i="9"/>
  <c r="G185" i="9" s="1"/>
  <c r="J185" i="9"/>
  <c r="K185" i="9"/>
  <c r="L185" i="9"/>
  <c r="M185" i="9"/>
  <c r="N185" i="9"/>
  <c r="C186" i="9"/>
  <c r="D186" i="9"/>
  <c r="G186" i="9" s="1"/>
  <c r="AG186" i="9" s="1"/>
  <c r="J186" i="9"/>
  <c r="K186" i="9"/>
  <c r="L186" i="9"/>
  <c r="M186" i="9"/>
  <c r="N186" i="9"/>
  <c r="C187" i="9"/>
  <c r="D187" i="9"/>
  <c r="J187" i="9"/>
  <c r="K187" i="9"/>
  <c r="L187" i="9"/>
  <c r="M187" i="9"/>
  <c r="N187" i="9"/>
  <c r="C188" i="9"/>
  <c r="D188" i="9"/>
  <c r="G188" i="9"/>
  <c r="AL188" i="9" s="1"/>
  <c r="J188" i="9"/>
  <c r="K188" i="9"/>
  <c r="L188" i="9"/>
  <c r="M188" i="9"/>
  <c r="N188" i="9"/>
  <c r="C189" i="9"/>
  <c r="D189" i="9"/>
  <c r="G189" i="9"/>
  <c r="J189" i="9"/>
  <c r="K189" i="9"/>
  <c r="L189" i="9"/>
  <c r="M189" i="9"/>
  <c r="N189" i="9"/>
  <c r="C190" i="9"/>
  <c r="D190" i="9"/>
  <c r="G190" i="9" s="1"/>
  <c r="J190" i="9"/>
  <c r="K190" i="9"/>
  <c r="L190" i="9"/>
  <c r="M190" i="9"/>
  <c r="N190" i="9"/>
  <c r="C191" i="9"/>
  <c r="D191" i="9"/>
  <c r="J191" i="9"/>
  <c r="K191" i="9"/>
  <c r="L191" i="9"/>
  <c r="M191" i="9"/>
  <c r="N191" i="9"/>
  <c r="C192" i="9"/>
  <c r="D192" i="9"/>
  <c r="G192" i="9" s="1"/>
  <c r="AC192" i="9" s="1"/>
  <c r="J192" i="9"/>
  <c r="K192" i="9"/>
  <c r="L192" i="9"/>
  <c r="M192" i="9"/>
  <c r="N192" i="9"/>
  <c r="C193" i="9"/>
  <c r="D193" i="9"/>
  <c r="G193" i="9" s="1"/>
  <c r="AO193" i="9" s="1"/>
  <c r="J193" i="9"/>
  <c r="K193" i="9"/>
  <c r="L193" i="9"/>
  <c r="M193" i="9"/>
  <c r="N193" i="9"/>
  <c r="C194" i="9"/>
  <c r="D194" i="9"/>
  <c r="G194" i="9"/>
  <c r="J194" i="9"/>
  <c r="K194" i="9"/>
  <c r="L194" i="9"/>
  <c r="M194" i="9"/>
  <c r="N194" i="9"/>
  <c r="C195" i="9"/>
  <c r="D195" i="9"/>
  <c r="J195" i="9"/>
  <c r="K195" i="9"/>
  <c r="L195" i="9"/>
  <c r="M195" i="9"/>
  <c r="N195" i="9"/>
  <c r="C196" i="9"/>
  <c r="D196" i="9"/>
  <c r="G196" i="9"/>
  <c r="J196" i="9"/>
  <c r="K196" i="9"/>
  <c r="L196" i="9"/>
  <c r="M196" i="9"/>
  <c r="N196" i="9"/>
  <c r="C197" i="9"/>
  <c r="D197" i="9"/>
  <c r="G197" i="9"/>
  <c r="AL197" i="9" s="1"/>
  <c r="J197" i="9"/>
  <c r="K197" i="9"/>
  <c r="L197" i="9"/>
  <c r="M197" i="9"/>
  <c r="N197" i="9"/>
  <c r="AC197" i="9"/>
  <c r="AS197" i="9"/>
  <c r="C198" i="9"/>
  <c r="D198" i="9"/>
  <c r="G198" i="9" s="1"/>
  <c r="J198" i="9"/>
  <c r="K198" i="9"/>
  <c r="L198" i="9"/>
  <c r="M198" i="9"/>
  <c r="N198" i="9"/>
  <c r="C199" i="9"/>
  <c r="D199" i="9"/>
  <c r="J199" i="9"/>
  <c r="K199" i="9"/>
  <c r="L199" i="9"/>
  <c r="M199" i="9"/>
  <c r="N199" i="9"/>
  <c r="C200" i="9"/>
  <c r="D200" i="9"/>
  <c r="G200" i="9" s="1"/>
  <c r="AT200" i="9" s="1"/>
  <c r="DL200" i="9" s="1"/>
  <c r="J200" i="9"/>
  <c r="K200" i="9"/>
  <c r="L200" i="9"/>
  <c r="M200" i="9"/>
  <c r="N200" i="9"/>
  <c r="C201" i="9"/>
  <c r="D201" i="9"/>
  <c r="J201" i="9"/>
  <c r="K201" i="9"/>
  <c r="L201" i="9"/>
  <c r="M201" i="9"/>
  <c r="N201" i="9"/>
  <c r="C202" i="9"/>
  <c r="D202" i="9"/>
  <c r="G202" i="9"/>
  <c r="AG202" i="9" s="1"/>
  <c r="J202" i="9"/>
  <c r="K202" i="9"/>
  <c r="L202" i="9"/>
  <c r="M202" i="9"/>
  <c r="N202" i="9"/>
  <c r="C203" i="9"/>
  <c r="D203" i="9"/>
  <c r="J203" i="9"/>
  <c r="K203" i="9"/>
  <c r="L203" i="9"/>
  <c r="M203" i="9"/>
  <c r="N203" i="9"/>
  <c r="C204" i="9"/>
  <c r="D204" i="9"/>
  <c r="G204" i="9" s="1"/>
  <c r="J204" i="9"/>
  <c r="K204" i="9"/>
  <c r="L204" i="9"/>
  <c r="M204" i="9"/>
  <c r="N204" i="9"/>
  <c r="C205" i="9"/>
  <c r="D205" i="9"/>
  <c r="G205" i="9"/>
  <c r="J205" i="9"/>
  <c r="K205" i="9"/>
  <c r="L205" i="9"/>
  <c r="M205" i="9"/>
  <c r="N205" i="9"/>
  <c r="C206" i="9"/>
  <c r="D206" i="9"/>
  <c r="G206" i="9"/>
  <c r="AK206" i="9" s="1"/>
  <c r="J206" i="9"/>
  <c r="K206" i="9"/>
  <c r="L206" i="9"/>
  <c r="M206" i="9"/>
  <c r="N206" i="9"/>
  <c r="C207" i="9"/>
  <c r="D207" i="9"/>
  <c r="G207" i="9"/>
  <c r="J207" i="9"/>
  <c r="K207" i="9"/>
  <c r="L207" i="9"/>
  <c r="M207" i="9"/>
  <c r="N207" i="9"/>
  <c r="C208" i="9"/>
  <c r="D208" i="9"/>
  <c r="G208" i="9" s="1"/>
  <c r="AG208" i="9" s="1"/>
  <c r="J208" i="9"/>
  <c r="K208" i="9"/>
  <c r="L208" i="9"/>
  <c r="M208" i="9"/>
  <c r="N208" i="9"/>
  <c r="C209" i="9"/>
  <c r="D209" i="9"/>
  <c r="G209" i="9" s="1"/>
  <c r="J209" i="9"/>
  <c r="K209" i="9"/>
  <c r="L209" i="9"/>
  <c r="M209" i="9"/>
  <c r="N209" i="9"/>
  <c r="C210" i="9"/>
  <c r="D210" i="9"/>
  <c r="J210" i="9"/>
  <c r="K210" i="9"/>
  <c r="L210" i="9"/>
  <c r="M210" i="9"/>
  <c r="N210" i="9"/>
  <c r="C211" i="9"/>
  <c r="D211" i="9"/>
  <c r="G211" i="9"/>
  <c r="J211" i="9"/>
  <c r="K211" i="9"/>
  <c r="L211" i="9"/>
  <c r="M211" i="9"/>
  <c r="N211" i="9"/>
  <c r="AL211" i="9"/>
  <c r="C212" i="9"/>
  <c r="D212" i="9"/>
  <c r="G212" i="9" s="1"/>
  <c r="AO212" i="9" s="1"/>
  <c r="J212" i="9"/>
  <c r="K212" i="9"/>
  <c r="L212" i="9"/>
  <c r="M212" i="9"/>
  <c r="N212" i="9"/>
  <c r="AW212" i="9"/>
  <c r="DO212" i="9" s="1"/>
  <c r="C213" i="9"/>
  <c r="D213" i="9"/>
  <c r="G213" i="9" s="1"/>
  <c r="AH213" i="9" s="1"/>
  <c r="J213" i="9"/>
  <c r="K213" i="9"/>
  <c r="L213" i="9"/>
  <c r="M213" i="9"/>
  <c r="N213" i="9"/>
  <c r="V213" i="9"/>
  <c r="CN213" i="9" s="1"/>
  <c r="C214" i="9"/>
  <c r="D214" i="9"/>
  <c r="J214" i="9"/>
  <c r="K214" i="9"/>
  <c r="L214" i="9"/>
  <c r="M214" i="9"/>
  <c r="N214" i="9"/>
  <c r="C215" i="9"/>
  <c r="D215" i="9"/>
  <c r="G215" i="9"/>
  <c r="AD215" i="9" s="1"/>
  <c r="J215" i="9"/>
  <c r="K215" i="9"/>
  <c r="L215" i="9"/>
  <c r="M215" i="9"/>
  <c r="N215" i="9"/>
  <c r="C216" i="9"/>
  <c r="D216" i="9"/>
  <c r="G216" i="9" s="1"/>
  <c r="AG216" i="9" s="1"/>
  <c r="J216" i="9"/>
  <c r="K216" i="9"/>
  <c r="L216" i="9"/>
  <c r="M216" i="9"/>
  <c r="N216" i="9"/>
  <c r="C217" i="9"/>
  <c r="D217" i="9"/>
  <c r="G217" i="9" s="1"/>
  <c r="AL217" i="9" s="1"/>
  <c r="DD217" i="9" s="1"/>
  <c r="J217" i="9"/>
  <c r="K217" i="9"/>
  <c r="L217" i="9"/>
  <c r="M217" i="9"/>
  <c r="N217" i="9"/>
  <c r="C218" i="9"/>
  <c r="D218" i="9"/>
  <c r="J218" i="9"/>
  <c r="K218" i="9"/>
  <c r="L218" i="9"/>
  <c r="M218" i="9"/>
  <c r="N218" i="9"/>
  <c r="C219" i="9"/>
  <c r="D219" i="9"/>
  <c r="G219" i="9" s="1"/>
  <c r="J219" i="9"/>
  <c r="K219" i="9"/>
  <c r="L219" i="9"/>
  <c r="M219" i="9"/>
  <c r="N219" i="9"/>
  <c r="C220" i="9"/>
  <c r="D220" i="9"/>
  <c r="G220" i="9" s="1"/>
  <c r="AW220" i="9" s="1"/>
  <c r="DO220" i="9" s="1"/>
  <c r="J220" i="9"/>
  <c r="K220" i="9"/>
  <c r="L220" i="9"/>
  <c r="M220" i="9"/>
  <c r="N220" i="9"/>
  <c r="C221" i="9"/>
  <c r="D221" i="9"/>
  <c r="G221" i="9"/>
  <c r="J221" i="9"/>
  <c r="K221" i="9"/>
  <c r="L221" i="9"/>
  <c r="M221" i="9"/>
  <c r="N221" i="9"/>
  <c r="C222" i="9"/>
  <c r="D222" i="9"/>
  <c r="F222" i="9" s="1"/>
  <c r="E222" i="9"/>
  <c r="G222" i="9"/>
  <c r="V222" i="9" s="1"/>
  <c r="J222" i="9"/>
  <c r="K222" i="9"/>
  <c r="L222" i="9"/>
  <c r="M222" i="9"/>
  <c r="N222" i="9"/>
  <c r="U222" i="9"/>
  <c r="W222" i="9"/>
  <c r="Z222" i="9"/>
  <c r="CR222" i="9" s="1"/>
  <c r="AA222" i="9"/>
  <c r="AE222" i="9"/>
  <c r="BN222" i="9" s="1"/>
  <c r="AG222" i="9"/>
  <c r="AH222" i="9"/>
  <c r="AL222" i="9"/>
  <c r="AM222" i="9"/>
  <c r="AP222" i="9"/>
  <c r="DH222" i="9" s="1"/>
  <c r="AQ222" i="9"/>
  <c r="AS222" i="9"/>
  <c r="AU222" i="9"/>
  <c r="DM222" i="9" s="1"/>
  <c r="AW222" i="9"/>
  <c r="DO222" i="9" s="1"/>
  <c r="BZ222" i="9"/>
  <c r="DI222" i="9"/>
  <c r="C223" i="9"/>
  <c r="D223" i="9"/>
  <c r="J223" i="9"/>
  <c r="K223" i="9"/>
  <c r="L223" i="9"/>
  <c r="M223" i="9"/>
  <c r="N223" i="9"/>
  <c r="C224" i="9"/>
  <c r="D224" i="9"/>
  <c r="J224" i="9"/>
  <c r="K224" i="9"/>
  <c r="L224" i="9"/>
  <c r="M224" i="9"/>
  <c r="N224" i="9"/>
  <c r="C225" i="9"/>
  <c r="D225" i="9"/>
  <c r="J225" i="9"/>
  <c r="K225" i="9"/>
  <c r="L225" i="9"/>
  <c r="M225" i="9"/>
  <c r="N225" i="9"/>
  <c r="C226" i="9"/>
  <c r="D226" i="9"/>
  <c r="J226" i="9"/>
  <c r="K226" i="9"/>
  <c r="L226" i="9"/>
  <c r="M226" i="9"/>
  <c r="N226" i="9"/>
  <c r="C227" i="9"/>
  <c r="D227" i="9"/>
  <c r="J227" i="9"/>
  <c r="K227" i="9"/>
  <c r="L227" i="9"/>
  <c r="M227" i="9"/>
  <c r="N227" i="9"/>
  <c r="C228" i="9"/>
  <c r="D228" i="9"/>
  <c r="J228" i="9"/>
  <c r="K228" i="9"/>
  <c r="L228" i="9"/>
  <c r="M228" i="9"/>
  <c r="N228" i="9"/>
  <c r="C229" i="9"/>
  <c r="D229" i="9"/>
  <c r="J229" i="9"/>
  <c r="K229" i="9"/>
  <c r="L229" i="9"/>
  <c r="M229" i="9"/>
  <c r="N229" i="9"/>
  <c r="C230" i="9"/>
  <c r="D230" i="9"/>
  <c r="J230" i="9"/>
  <c r="K230" i="9"/>
  <c r="L230" i="9"/>
  <c r="M230" i="9"/>
  <c r="N230" i="9"/>
  <c r="C231" i="9"/>
  <c r="D231" i="9"/>
  <c r="J231" i="9"/>
  <c r="K231" i="9"/>
  <c r="L231" i="9"/>
  <c r="M231" i="9"/>
  <c r="N231" i="9"/>
  <c r="C232" i="9"/>
  <c r="D232" i="9"/>
  <c r="J232" i="9"/>
  <c r="K232" i="9"/>
  <c r="L232" i="9"/>
  <c r="M232" i="9"/>
  <c r="N232" i="9"/>
  <c r="C233" i="9"/>
  <c r="D233" i="9"/>
  <c r="J233" i="9"/>
  <c r="K233" i="9"/>
  <c r="L233" i="9"/>
  <c r="M233" i="9"/>
  <c r="N233" i="9"/>
  <c r="C234" i="9"/>
  <c r="D234" i="9"/>
  <c r="J234" i="9"/>
  <c r="K234" i="9"/>
  <c r="L234" i="9"/>
  <c r="M234" i="9"/>
  <c r="N234" i="9"/>
  <c r="C235" i="9"/>
  <c r="D235" i="9"/>
  <c r="J235" i="9"/>
  <c r="K235" i="9"/>
  <c r="L235" i="9"/>
  <c r="M235" i="9"/>
  <c r="N235" i="9"/>
  <c r="C236" i="9"/>
  <c r="D236" i="9"/>
  <c r="J236" i="9"/>
  <c r="K236" i="9"/>
  <c r="L236" i="9"/>
  <c r="M236" i="9"/>
  <c r="N236" i="9"/>
  <c r="C237" i="9"/>
  <c r="D237" i="9"/>
  <c r="J237" i="9"/>
  <c r="K237" i="9"/>
  <c r="L237" i="9"/>
  <c r="M237" i="9"/>
  <c r="N237" i="9"/>
  <c r="C238" i="9"/>
  <c r="D238" i="9"/>
  <c r="J238" i="9"/>
  <c r="K238" i="9"/>
  <c r="L238" i="9"/>
  <c r="M238" i="9"/>
  <c r="N238" i="9"/>
  <c r="C239" i="9"/>
  <c r="D239" i="9"/>
  <c r="J239" i="9"/>
  <c r="K239" i="9"/>
  <c r="L239" i="9"/>
  <c r="M239" i="9"/>
  <c r="N239" i="9"/>
  <c r="C240" i="9"/>
  <c r="D240" i="9"/>
  <c r="J240" i="9"/>
  <c r="K240" i="9"/>
  <c r="L240" i="9"/>
  <c r="M240" i="9"/>
  <c r="N240" i="9"/>
  <c r="C241" i="9"/>
  <c r="D241" i="9"/>
  <c r="J241" i="9"/>
  <c r="K241" i="9"/>
  <c r="L241" i="9"/>
  <c r="M241" i="9"/>
  <c r="N241" i="9"/>
  <c r="C242" i="9"/>
  <c r="D242" i="9"/>
  <c r="J242" i="9"/>
  <c r="K242" i="9"/>
  <c r="L242" i="9"/>
  <c r="M242" i="9"/>
  <c r="N242" i="9"/>
  <c r="C243" i="9"/>
  <c r="D243" i="9"/>
  <c r="J243" i="9"/>
  <c r="K243" i="9"/>
  <c r="L243" i="9"/>
  <c r="M243" i="9"/>
  <c r="N243" i="9"/>
  <c r="C244" i="9"/>
  <c r="D244" i="9"/>
  <c r="F244" i="9" s="1"/>
  <c r="J244" i="9"/>
  <c r="K244" i="9"/>
  <c r="L244" i="9"/>
  <c r="M244" i="9"/>
  <c r="N244" i="9"/>
  <c r="C245" i="9"/>
  <c r="D245" i="9"/>
  <c r="F245" i="9"/>
  <c r="J245" i="9"/>
  <c r="K245" i="9"/>
  <c r="L245" i="9"/>
  <c r="M245" i="9"/>
  <c r="N245" i="9"/>
  <c r="C246" i="9"/>
  <c r="D246" i="9"/>
  <c r="J246" i="9"/>
  <c r="K246" i="9"/>
  <c r="L246" i="9"/>
  <c r="M246" i="9"/>
  <c r="N246" i="9"/>
  <c r="C247" i="9"/>
  <c r="D247" i="9"/>
  <c r="F247" i="9" s="1"/>
  <c r="J247" i="9"/>
  <c r="K247" i="9"/>
  <c r="L247" i="9"/>
  <c r="M247" i="9"/>
  <c r="N247" i="9"/>
  <c r="C248" i="9"/>
  <c r="D248" i="9"/>
  <c r="F248" i="9" s="1"/>
  <c r="J248" i="9"/>
  <c r="K248" i="9"/>
  <c r="L248" i="9"/>
  <c r="M248" i="9"/>
  <c r="N248" i="9"/>
  <c r="C249" i="9"/>
  <c r="D249" i="9"/>
  <c r="F249" i="9"/>
  <c r="J249" i="9"/>
  <c r="K249" i="9"/>
  <c r="L249" i="9"/>
  <c r="M249" i="9"/>
  <c r="N249" i="9"/>
  <c r="C250" i="9"/>
  <c r="D250" i="9"/>
  <c r="J250" i="9"/>
  <c r="K250" i="9"/>
  <c r="L250" i="9"/>
  <c r="M250" i="9"/>
  <c r="N250" i="9"/>
  <c r="C251" i="9"/>
  <c r="D251" i="9"/>
  <c r="F251" i="9" s="1"/>
  <c r="J251" i="9"/>
  <c r="K251" i="9"/>
  <c r="L251" i="9"/>
  <c r="M251" i="9"/>
  <c r="N251" i="9"/>
  <c r="C252" i="9"/>
  <c r="D252" i="9"/>
  <c r="J252" i="9"/>
  <c r="K252" i="9"/>
  <c r="L252" i="9"/>
  <c r="M252" i="9"/>
  <c r="N252" i="9"/>
  <c r="C253" i="9"/>
  <c r="D253" i="9"/>
  <c r="E253" i="9" s="1"/>
  <c r="G253" i="9"/>
  <c r="Z253" i="9" s="1"/>
  <c r="J253" i="9"/>
  <c r="K253" i="9"/>
  <c r="L253" i="9"/>
  <c r="M253" i="9"/>
  <c r="N253" i="9"/>
  <c r="C254" i="9"/>
  <c r="D254" i="9"/>
  <c r="E254" i="9"/>
  <c r="J254" i="9"/>
  <c r="K254" i="9"/>
  <c r="L254" i="9"/>
  <c r="M254" i="9"/>
  <c r="N254" i="9"/>
  <c r="C255" i="9"/>
  <c r="D255" i="9"/>
  <c r="E255" i="9"/>
  <c r="J255" i="9"/>
  <c r="K255" i="9"/>
  <c r="L255" i="9"/>
  <c r="M255" i="9"/>
  <c r="N255" i="9"/>
  <c r="C256" i="9"/>
  <c r="D256" i="9"/>
  <c r="E256" i="9" s="1"/>
  <c r="J256" i="9"/>
  <c r="K256" i="9"/>
  <c r="L256" i="9"/>
  <c r="M256" i="9"/>
  <c r="N256" i="9"/>
  <c r="C257" i="9"/>
  <c r="D257" i="9"/>
  <c r="J257" i="9"/>
  <c r="K257" i="9"/>
  <c r="L257" i="9"/>
  <c r="M257" i="9"/>
  <c r="N257" i="9"/>
  <c r="C258" i="9"/>
  <c r="D258" i="9"/>
  <c r="E258" i="9"/>
  <c r="J258" i="9"/>
  <c r="K258" i="9"/>
  <c r="L258" i="9"/>
  <c r="M258" i="9"/>
  <c r="N258" i="9"/>
  <c r="C259" i="9"/>
  <c r="D259" i="9"/>
  <c r="E259" i="9"/>
  <c r="J259" i="9"/>
  <c r="K259" i="9"/>
  <c r="L259" i="9"/>
  <c r="M259" i="9"/>
  <c r="N259" i="9"/>
  <c r="C260" i="9"/>
  <c r="D260" i="9"/>
  <c r="E260" i="9" s="1"/>
  <c r="J260" i="9"/>
  <c r="K260" i="9"/>
  <c r="L260" i="9"/>
  <c r="M260" i="9"/>
  <c r="N260" i="9"/>
  <c r="C261" i="9"/>
  <c r="D261" i="9"/>
  <c r="J261" i="9"/>
  <c r="K261" i="9"/>
  <c r="L261" i="9"/>
  <c r="M261" i="9"/>
  <c r="N261" i="9"/>
  <c r="C262" i="9"/>
  <c r="D262" i="9"/>
  <c r="G262" i="9" s="1"/>
  <c r="AO262" i="9" s="1"/>
  <c r="E262" i="9"/>
  <c r="F262" i="9"/>
  <c r="J262" i="9"/>
  <c r="K262" i="9"/>
  <c r="L262" i="9"/>
  <c r="M262" i="9"/>
  <c r="N262" i="9"/>
  <c r="T262" i="9"/>
  <c r="C263" i="9"/>
  <c r="D263" i="9"/>
  <c r="G263" i="9" s="1"/>
  <c r="AC263" i="9" s="1"/>
  <c r="E263" i="9"/>
  <c r="F263" i="9"/>
  <c r="J263" i="9"/>
  <c r="K263" i="9"/>
  <c r="L263" i="9"/>
  <c r="M263" i="9"/>
  <c r="N263" i="9"/>
  <c r="C264" i="9"/>
  <c r="D264" i="9"/>
  <c r="E264" i="9"/>
  <c r="F264" i="9"/>
  <c r="G264" i="9"/>
  <c r="J264" i="9"/>
  <c r="K264" i="9"/>
  <c r="L264" i="9"/>
  <c r="M264" i="9"/>
  <c r="N264" i="9"/>
  <c r="C265" i="9"/>
  <c r="D265" i="9"/>
  <c r="E265" i="9"/>
  <c r="F265" i="9"/>
  <c r="G265" i="9"/>
  <c r="AA265" i="9" s="1"/>
  <c r="J265" i="9"/>
  <c r="K265" i="9"/>
  <c r="L265" i="9"/>
  <c r="M265" i="9"/>
  <c r="N265" i="9"/>
  <c r="U265" i="9"/>
  <c r="Y265" i="9"/>
  <c r="AF265" i="9"/>
  <c r="CX265" i="9" s="1"/>
  <c r="AJ265" i="9"/>
  <c r="AO265" i="9"/>
  <c r="AQ265" i="9"/>
  <c r="AU265" i="9"/>
  <c r="DM265" i="9" s="1"/>
  <c r="C266" i="9"/>
  <c r="D266" i="9"/>
  <c r="G266" i="9"/>
  <c r="AR266" i="9" s="1"/>
  <c r="J266" i="9"/>
  <c r="K266" i="9"/>
  <c r="L266" i="9"/>
  <c r="M266" i="9"/>
  <c r="N266" i="9"/>
  <c r="C267" i="9"/>
  <c r="D267" i="9"/>
  <c r="G267" i="9"/>
  <c r="AA267" i="9" s="1"/>
  <c r="J267" i="9"/>
  <c r="K267" i="9"/>
  <c r="L267" i="9"/>
  <c r="M267" i="9"/>
  <c r="N267" i="9"/>
  <c r="W267" i="9"/>
  <c r="AG267" i="9"/>
  <c r="CY267" i="9" s="1"/>
  <c r="AR267" i="9"/>
  <c r="BP267" i="9"/>
  <c r="C268" i="9"/>
  <c r="D268" i="9"/>
  <c r="E268" i="9" s="1"/>
  <c r="J268" i="9"/>
  <c r="K268" i="9"/>
  <c r="L268" i="9"/>
  <c r="M268" i="9"/>
  <c r="N268" i="9"/>
  <c r="C269" i="9"/>
  <c r="D269" i="9"/>
  <c r="J269" i="9"/>
  <c r="K269" i="9"/>
  <c r="L269" i="9"/>
  <c r="M269" i="9"/>
  <c r="N269" i="9"/>
  <c r="C270" i="9"/>
  <c r="D270" i="9"/>
  <c r="G270" i="9" s="1"/>
  <c r="AN270" i="9" s="1"/>
  <c r="E270" i="9"/>
  <c r="F270" i="9"/>
  <c r="J270" i="9"/>
  <c r="K270" i="9"/>
  <c r="L270" i="9"/>
  <c r="M270" i="9"/>
  <c r="N270" i="9"/>
  <c r="T270" i="9"/>
  <c r="AC270" i="9"/>
  <c r="AE270" i="9"/>
  <c r="AO270" i="9"/>
  <c r="BX270" i="9" s="1"/>
  <c r="C271" i="9"/>
  <c r="D271" i="9"/>
  <c r="G271" i="9" s="1"/>
  <c r="AN271" i="9" s="1"/>
  <c r="E271" i="9"/>
  <c r="F271" i="9"/>
  <c r="J271" i="9"/>
  <c r="K271" i="9"/>
  <c r="L271" i="9"/>
  <c r="M271" i="9"/>
  <c r="N271" i="9"/>
  <c r="AC271" i="9"/>
  <c r="C272" i="9"/>
  <c r="D272" i="9"/>
  <c r="E272" i="9"/>
  <c r="F272" i="9"/>
  <c r="G272" i="9"/>
  <c r="J272" i="9"/>
  <c r="K272" i="9"/>
  <c r="L272" i="9"/>
  <c r="M272" i="9"/>
  <c r="N272" i="9"/>
  <c r="AU272" i="9"/>
  <c r="DM272" i="9" s="1"/>
  <c r="C273" i="9"/>
  <c r="D273" i="9"/>
  <c r="E273" i="9"/>
  <c r="F273" i="9"/>
  <c r="G273" i="9"/>
  <c r="Y273" i="9" s="1"/>
  <c r="J273" i="9"/>
  <c r="K273" i="9"/>
  <c r="L273" i="9"/>
  <c r="M273" i="9"/>
  <c r="N273" i="9"/>
  <c r="T273" i="9"/>
  <c r="AA273" i="9"/>
  <c r="AE273" i="9"/>
  <c r="AF273" i="9"/>
  <c r="CX273" i="9" s="1"/>
  <c r="AK273" i="9"/>
  <c r="DC273" i="9" s="1"/>
  <c r="AO273" i="9"/>
  <c r="AQ273" i="9"/>
  <c r="AV273" i="9"/>
  <c r="DN273" i="9" s="1"/>
  <c r="C274" i="9"/>
  <c r="D274" i="9"/>
  <c r="G274" i="9"/>
  <c r="J274" i="9"/>
  <c r="K274" i="9"/>
  <c r="L274" i="9"/>
  <c r="M274" i="9"/>
  <c r="N274" i="9"/>
  <c r="AR274" i="9"/>
  <c r="C275" i="9"/>
  <c r="D275" i="9"/>
  <c r="G275" i="9"/>
  <c r="AA275" i="9" s="1"/>
  <c r="J275" i="9"/>
  <c r="K275" i="9"/>
  <c r="L275" i="9"/>
  <c r="M275" i="9"/>
  <c r="N275" i="9"/>
  <c r="AG275" i="9"/>
  <c r="CY275" i="9" s="1"/>
  <c r="AK275" i="9"/>
  <c r="AR275" i="9"/>
  <c r="C276" i="9"/>
  <c r="D276" i="9"/>
  <c r="E276" i="9" s="1"/>
  <c r="J276" i="9"/>
  <c r="K276" i="9"/>
  <c r="L276" i="9"/>
  <c r="M276" i="9"/>
  <c r="N276" i="9"/>
  <c r="C277" i="9"/>
  <c r="D277" i="9"/>
  <c r="J277" i="9"/>
  <c r="K277" i="9"/>
  <c r="L277" i="9"/>
  <c r="M277" i="9"/>
  <c r="N277" i="9"/>
  <c r="C278" i="9"/>
  <c r="D278" i="9"/>
  <c r="G278" i="9" s="1"/>
  <c r="E278" i="9"/>
  <c r="F278" i="9"/>
  <c r="J278" i="9"/>
  <c r="K278" i="9"/>
  <c r="L278" i="9"/>
  <c r="M278" i="9"/>
  <c r="N278" i="9"/>
  <c r="C279" i="9"/>
  <c r="D279" i="9"/>
  <c r="G279" i="9" s="1"/>
  <c r="E279" i="9"/>
  <c r="F279" i="9"/>
  <c r="J279" i="9"/>
  <c r="K279" i="9"/>
  <c r="L279" i="9"/>
  <c r="M279" i="9"/>
  <c r="N279" i="9"/>
  <c r="Y279" i="9"/>
  <c r="C280" i="9"/>
  <c r="D280" i="9"/>
  <c r="E280" i="9"/>
  <c r="F280" i="9"/>
  <c r="G280" i="9"/>
  <c r="AU280" i="9" s="1"/>
  <c r="DM280" i="9" s="1"/>
  <c r="J280" i="9"/>
  <c r="K280" i="9"/>
  <c r="L280" i="9"/>
  <c r="M280" i="9"/>
  <c r="N280" i="9"/>
  <c r="C281" i="9"/>
  <c r="D281" i="9"/>
  <c r="E281" i="9"/>
  <c r="F281" i="9"/>
  <c r="G281" i="9"/>
  <c r="Y281" i="9" s="1"/>
  <c r="BH281" i="9" s="1"/>
  <c r="J281" i="9"/>
  <c r="K281" i="9"/>
  <c r="L281" i="9"/>
  <c r="M281" i="9"/>
  <c r="N281" i="9"/>
  <c r="T281" i="9"/>
  <c r="AA281" i="9"/>
  <c r="AE281" i="9"/>
  <c r="AF281" i="9"/>
  <c r="AK281" i="9"/>
  <c r="AO281" i="9"/>
  <c r="BX281" i="9" s="1"/>
  <c r="AQ281" i="9"/>
  <c r="AV281" i="9"/>
  <c r="DN281" i="9" s="1"/>
  <c r="CQ281" i="9"/>
  <c r="DG281" i="9"/>
  <c r="C282" i="9"/>
  <c r="D282" i="9"/>
  <c r="E282" i="9" s="1"/>
  <c r="F282" i="9"/>
  <c r="G282" i="9"/>
  <c r="J282" i="9"/>
  <c r="K282" i="9"/>
  <c r="L282" i="9"/>
  <c r="M282" i="9"/>
  <c r="N282" i="9"/>
  <c r="AK282" i="9"/>
  <c r="C283" i="9"/>
  <c r="D283" i="9"/>
  <c r="E283" i="9" s="1"/>
  <c r="F283" i="9"/>
  <c r="G283" i="9"/>
  <c r="J283" i="9"/>
  <c r="K283" i="9"/>
  <c r="L283" i="9"/>
  <c r="M283" i="9"/>
  <c r="N283" i="9"/>
  <c r="C284" i="9"/>
  <c r="D284" i="9"/>
  <c r="G284" i="9"/>
  <c r="AA284" i="9" s="1"/>
  <c r="J284" i="9"/>
  <c r="K284" i="9"/>
  <c r="L284" i="9"/>
  <c r="M284" i="9"/>
  <c r="N284" i="9"/>
  <c r="W284" i="9"/>
  <c r="AB284" i="9"/>
  <c r="AG284" i="9"/>
  <c r="AK284" i="9"/>
  <c r="AR284" i="9"/>
  <c r="AV284" i="9"/>
  <c r="DN284" i="9" s="1"/>
  <c r="AW284" i="9"/>
  <c r="DO284" i="9" s="1"/>
  <c r="C285" i="9"/>
  <c r="D285" i="9"/>
  <c r="G285" i="9" s="1"/>
  <c r="AM285" i="9" s="1"/>
  <c r="J285" i="9"/>
  <c r="K285" i="9"/>
  <c r="L285" i="9"/>
  <c r="M285" i="9"/>
  <c r="N285" i="9"/>
  <c r="AW285" i="9"/>
  <c r="DO285" i="9" s="1"/>
  <c r="C286" i="9"/>
  <c r="D286" i="9"/>
  <c r="J286" i="9"/>
  <c r="K286" i="9"/>
  <c r="L286" i="9"/>
  <c r="M286" i="9"/>
  <c r="N286" i="9"/>
  <c r="C287" i="9"/>
  <c r="D287" i="9"/>
  <c r="E287" i="9"/>
  <c r="J287" i="9"/>
  <c r="K287" i="9"/>
  <c r="L287" i="9"/>
  <c r="M287" i="9"/>
  <c r="N287" i="9"/>
  <c r="C288" i="9"/>
  <c r="D288" i="9"/>
  <c r="E288" i="9"/>
  <c r="F288" i="9"/>
  <c r="G288" i="9"/>
  <c r="J288" i="9"/>
  <c r="K288" i="9"/>
  <c r="L288" i="9"/>
  <c r="M288" i="9"/>
  <c r="N288" i="9"/>
  <c r="AB288" i="9"/>
  <c r="AG288" i="9"/>
  <c r="AM288" i="9"/>
  <c r="AW288" i="9"/>
  <c r="DO288" i="9" s="1"/>
  <c r="C289" i="9"/>
  <c r="D289" i="9"/>
  <c r="E289" i="9"/>
  <c r="F289" i="9"/>
  <c r="G289" i="9"/>
  <c r="AM289" i="9" s="1"/>
  <c r="J289" i="9"/>
  <c r="K289" i="9"/>
  <c r="L289" i="9"/>
  <c r="M289" i="9"/>
  <c r="N289" i="9"/>
  <c r="W289" i="9"/>
  <c r="AB289" i="9"/>
  <c r="AG289" i="9"/>
  <c r="AR289" i="9"/>
  <c r="AW289" i="9"/>
  <c r="DO289" i="9" s="1"/>
  <c r="C290" i="9"/>
  <c r="D290" i="9"/>
  <c r="E290" i="9" s="1"/>
  <c r="F290" i="9"/>
  <c r="G290" i="9"/>
  <c r="J290" i="9"/>
  <c r="K290" i="9"/>
  <c r="L290" i="9"/>
  <c r="M290" i="9"/>
  <c r="N290" i="9"/>
  <c r="AQ290" i="9"/>
  <c r="C291" i="9"/>
  <c r="D291" i="9"/>
  <c r="E291" i="9" s="1"/>
  <c r="F291" i="9"/>
  <c r="G291" i="9"/>
  <c r="AF291" i="9" s="1"/>
  <c r="J291" i="9"/>
  <c r="K291" i="9"/>
  <c r="L291" i="9"/>
  <c r="M291" i="9"/>
  <c r="N291" i="9"/>
  <c r="C292" i="9"/>
  <c r="D292" i="9"/>
  <c r="J292" i="9"/>
  <c r="K292" i="9"/>
  <c r="L292" i="9"/>
  <c r="M292" i="9"/>
  <c r="N292" i="9"/>
  <c r="C293" i="9"/>
  <c r="D293" i="9"/>
  <c r="G293" i="9"/>
  <c r="J293" i="9"/>
  <c r="K293" i="9"/>
  <c r="L293" i="9"/>
  <c r="M293" i="9"/>
  <c r="N293" i="9"/>
  <c r="AG293" i="9"/>
  <c r="CY293" i="9" s="1"/>
  <c r="C294" i="9"/>
  <c r="D294" i="9"/>
  <c r="E294" i="9" s="1"/>
  <c r="J294" i="9"/>
  <c r="K294" i="9"/>
  <c r="L294" i="9"/>
  <c r="M294" i="9"/>
  <c r="N294" i="9"/>
  <c r="C295" i="9"/>
  <c r="D295" i="9"/>
  <c r="E295" i="9" s="1"/>
  <c r="J295" i="9"/>
  <c r="K295" i="9"/>
  <c r="L295" i="9"/>
  <c r="M295" i="9"/>
  <c r="N295" i="9"/>
  <c r="C296" i="9"/>
  <c r="D296" i="9"/>
  <c r="E296" i="9"/>
  <c r="F296" i="9"/>
  <c r="G296" i="9"/>
  <c r="V296" i="9" s="1"/>
  <c r="J296" i="9"/>
  <c r="K296" i="9"/>
  <c r="L296" i="9"/>
  <c r="M296" i="9"/>
  <c r="N296" i="9"/>
  <c r="T296" i="9"/>
  <c r="CL296" i="9" s="1"/>
  <c r="U296" i="9"/>
  <c r="CM296" i="9" s="1"/>
  <c r="W296" i="9"/>
  <c r="X296" i="9"/>
  <c r="Y296" i="9"/>
  <c r="BH296" i="9" s="1"/>
  <c r="AA296" i="9"/>
  <c r="AB296" i="9"/>
  <c r="CT296" i="9" s="1"/>
  <c r="AC296" i="9"/>
  <c r="CU296" i="9" s="1"/>
  <c r="AE296" i="9"/>
  <c r="AF296" i="9"/>
  <c r="CX296" i="9" s="1"/>
  <c r="AG296" i="9"/>
  <c r="CY296" i="9" s="1"/>
  <c r="AI296" i="9"/>
  <c r="AJ296" i="9"/>
  <c r="AK296" i="9"/>
  <c r="DC296" i="9" s="1"/>
  <c r="AM296" i="9"/>
  <c r="AN296" i="9"/>
  <c r="AO296" i="9"/>
  <c r="AQ296" i="9"/>
  <c r="AR296" i="9"/>
  <c r="AS296" i="9"/>
  <c r="AU296" i="9"/>
  <c r="DM296" i="9" s="1"/>
  <c r="AV296" i="9"/>
  <c r="DN296" i="9" s="1"/>
  <c r="AW296" i="9"/>
  <c r="BK296" i="9"/>
  <c r="BP296" i="9"/>
  <c r="CQ296" i="9"/>
  <c r="DO296" i="9"/>
  <c r="C297" i="9"/>
  <c r="D297" i="9"/>
  <c r="G297" i="9" s="1"/>
  <c r="T297" i="9" s="1"/>
  <c r="CL297" i="9" s="1"/>
  <c r="E297" i="9"/>
  <c r="F297" i="9"/>
  <c r="J297" i="9"/>
  <c r="K297" i="9"/>
  <c r="L297" i="9"/>
  <c r="M297" i="9"/>
  <c r="N297" i="9"/>
  <c r="X297" i="9"/>
  <c r="AC297" i="9"/>
  <c r="BL297" i="9" s="1"/>
  <c r="AJ297" i="9"/>
  <c r="DB297" i="9" s="1"/>
  <c r="AS297" i="9"/>
  <c r="CU297" i="9"/>
  <c r="C298" i="9"/>
  <c r="D298" i="9"/>
  <c r="E298" i="9"/>
  <c r="F298" i="9"/>
  <c r="G298" i="9"/>
  <c r="Y298" i="9" s="1"/>
  <c r="J298" i="9"/>
  <c r="K298" i="9"/>
  <c r="L298" i="9"/>
  <c r="M298" i="9"/>
  <c r="N298" i="9"/>
  <c r="T298" i="9"/>
  <c r="U298" i="9"/>
  <c r="CM298" i="9" s="1"/>
  <c r="AE298" i="9"/>
  <c r="AO298" i="9"/>
  <c r="AQ298" i="9"/>
  <c r="C299" i="9"/>
  <c r="D299" i="9"/>
  <c r="E299" i="9"/>
  <c r="F299" i="9"/>
  <c r="G299" i="9"/>
  <c r="Y299" i="9" s="1"/>
  <c r="J299" i="9"/>
  <c r="K299" i="9"/>
  <c r="L299" i="9"/>
  <c r="M299" i="9"/>
  <c r="N299" i="9"/>
  <c r="AJ299" i="9"/>
  <c r="AU299" i="9"/>
  <c r="DM299" i="9" s="1"/>
  <c r="C300" i="9"/>
  <c r="D300" i="9"/>
  <c r="G300" i="9" s="1"/>
  <c r="J300" i="9"/>
  <c r="K300" i="9"/>
  <c r="L300" i="9"/>
  <c r="M300" i="9"/>
  <c r="N300" i="9"/>
  <c r="C301" i="9"/>
  <c r="D301" i="9"/>
  <c r="J301" i="9"/>
  <c r="K301" i="9"/>
  <c r="L301" i="9"/>
  <c r="M301" i="9"/>
  <c r="N301" i="9"/>
  <c r="C302" i="9"/>
  <c r="D302" i="9"/>
  <c r="E302" i="9" s="1"/>
  <c r="F302" i="9"/>
  <c r="G302" i="9"/>
  <c r="J302" i="9"/>
  <c r="K302" i="9"/>
  <c r="L302" i="9"/>
  <c r="M302" i="9"/>
  <c r="N302" i="9"/>
  <c r="C303" i="9"/>
  <c r="D303" i="9"/>
  <c r="E303" i="9" s="1"/>
  <c r="F303" i="9"/>
  <c r="G303" i="9"/>
  <c r="Y303" i="9" s="1"/>
  <c r="BH303" i="9" s="1"/>
  <c r="J303" i="9"/>
  <c r="K303" i="9"/>
  <c r="L303" i="9"/>
  <c r="M303" i="9"/>
  <c r="N303" i="9"/>
  <c r="T303" i="9"/>
  <c r="AE303" i="9"/>
  <c r="AO303" i="9"/>
  <c r="C304" i="9"/>
  <c r="D304" i="9"/>
  <c r="E304" i="9" s="1"/>
  <c r="F304" i="9"/>
  <c r="G304" i="9"/>
  <c r="AF304" i="9" s="1"/>
  <c r="J304" i="9"/>
  <c r="K304" i="9"/>
  <c r="L304" i="9"/>
  <c r="M304" i="9"/>
  <c r="N304" i="9"/>
  <c r="C305" i="9"/>
  <c r="D305" i="9"/>
  <c r="G305" i="9" s="1"/>
  <c r="AV305" i="9" s="1"/>
  <c r="DN305" i="9" s="1"/>
  <c r="J305" i="9"/>
  <c r="K305" i="9"/>
  <c r="L305" i="9"/>
  <c r="M305" i="9"/>
  <c r="N305" i="9"/>
  <c r="C306" i="9"/>
  <c r="D306" i="9"/>
  <c r="E306" i="9"/>
  <c r="J306" i="9"/>
  <c r="K306" i="9"/>
  <c r="L306" i="9"/>
  <c r="M306" i="9"/>
  <c r="N306" i="9"/>
  <c r="C307" i="9"/>
  <c r="D307" i="9"/>
  <c r="G307" i="9" s="1"/>
  <c r="AR307" i="9" s="1"/>
  <c r="J307" i="9"/>
  <c r="K307" i="9"/>
  <c r="L307" i="9"/>
  <c r="M307" i="9"/>
  <c r="N307" i="9"/>
  <c r="C308" i="9"/>
  <c r="D308" i="9"/>
  <c r="G308" i="9"/>
  <c r="AV308" i="9" s="1"/>
  <c r="DN308" i="9" s="1"/>
  <c r="J308" i="9"/>
  <c r="K308" i="9"/>
  <c r="L308" i="9"/>
  <c r="M308" i="9"/>
  <c r="N308" i="9"/>
  <c r="C309" i="9"/>
  <c r="D309" i="9"/>
  <c r="J309" i="9"/>
  <c r="K309" i="9"/>
  <c r="L309" i="9"/>
  <c r="M309" i="9"/>
  <c r="N309" i="9"/>
  <c r="C310" i="9"/>
  <c r="D310" i="9"/>
  <c r="E310" i="9" s="1"/>
  <c r="J310" i="9"/>
  <c r="K310" i="9"/>
  <c r="L310" i="9"/>
  <c r="M310" i="9"/>
  <c r="N310" i="9"/>
  <c r="C311" i="9"/>
  <c r="D311" i="9"/>
  <c r="J311" i="9"/>
  <c r="K311" i="9"/>
  <c r="L311" i="9"/>
  <c r="M311" i="9"/>
  <c r="N311" i="9"/>
  <c r="C312" i="9"/>
  <c r="D312" i="9"/>
  <c r="G312" i="9" s="1"/>
  <c r="J312" i="9"/>
  <c r="K312" i="9"/>
  <c r="L312" i="9"/>
  <c r="M312" i="9"/>
  <c r="N312" i="9"/>
  <c r="C313" i="9"/>
  <c r="D313" i="9"/>
  <c r="J313" i="9"/>
  <c r="K313" i="9"/>
  <c r="L313" i="9"/>
  <c r="M313" i="9"/>
  <c r="N313" i="9"/>
  <c r="C314" i="9"/>
  <c r="D314" i="9"/>
  <c r="E314" i="9"/>
  <c r="F314" i="9"/>
  <c r="G314" i="9"/>
  <c r="U314" i="9" s="1"/>
  <c r="J314" i="9"/>
  <c r="K314" i="9"/>
  <c r="L314" i="9"/>
  <c r="M314" i="9"/>
  <c r="N314" i="9"/>
  <c r="T314" i="9"/>
  <c r="W314" i="9"/>
  <c r="Y314" i="9"/>
  <c r="AB314" i="9"/>
  <c r="CT314" i="9" s="1"/>
  <c r="AE314" i="9"/>
  <c r="AG314" i="9"/>
  <c r="AJ314" i="9"/>
  <c r="AK314" i="9"/>
  <c r="BT314" i="9" s="1"/>
  <c r="AM314" i="9"/>
  <c r="AO314" i="9"/>
  <c r="AQ314" i="9"/>
  <c r="BZ314" i="9" s="1"/>
  <c r="AR314" i="9"/>
  <c r="DJ314" i="9" s="1"/>
  <c r="AU314" i="9"/>
  <c r="DM314" i="9" s="1"/>
  <c r="AV314" i="9"/>
  <c r="DN314" i="9" s="1"/>
  <c r="AW314" i="9"/>
  <c r="DC314" i="9"/>
  <c r="DO314" i="9"/>
  <c r="C315" i="9"/>
  <c r="D315" i="9"/>
  <c r="E315" i="9"/>
  <c r="J315" i="9"/>
  <c r="K315" i="9"/>
  <c r="L315" i="9"/>
  <c r="M315" i="9"/>
  <c r="N315" i="9"/>
  <c r="C316" i="9"/>
  <c r="D316" i="9"/>
  <c r="E316" i="9" s="1"/>
  <c r="J316" i="9"/>
  <c r="K316" i="9"/>
  <c r="L316" i="9"/>
  <c r="M316" i="9"/>
  <c r="N316" i="9"/>
  <c r="C317" i="9"/>
  <c r="D317" i="9"/>
  <c r="E317" i="9"/>
  <c r="J317" i="9"/>
  <c r="K317" i="9"/>
  <c r="L317" i="9"/>
  <c r="M317" i="9"/>
  <c r="N317" i="9"/>
  <c r="C318" i="9"/>
  <c r="D318" i="9"/>
  <c r="E318" i="9" s="1"/>
  <c r="F318" i="9"/>
  <c r="G318" i="9"/>
  <c r="Y318" i="9" s="1"/>
  <c r="J318" i="9"/>
  <c r="K318" i="9"/>
  <c r="L318" i="9"/>
  <c r="M318" i="9"/>
  <c r="N318" i="9"/>
  <c r="AE318" i="9"/>
  <c r="AF318" i="9"/>
  <c r="AQ318" i="9"/>
  <c r="C319" i="9"/>
  <c r="D319" i="9"/>
  <c r="G319" i="9"/>
  <c r="AA319" i="9" s="1"/>
  <c r="BJ319" i="9" s="1"/>
  <c r="J319" i="9"/>
  <c r="K319" i="9"/>
  <c r="L319" i="9"/>
  <c r="M319" i="9"/>
  <c r="N319" i="9"/>
  <c r="AV319" i="9"/>
  <c r="DN319" i="9" s="1"/>
  <c r="C320" i="9"/>
  <c r="D320" i="9"/>
  <c r="G320" i="9"/>
  <c r="AK320" i="9" s="1"/>
  <c r="J320" i="9"/>
  <c r="K320" i="9"/>
  <c r="L320" i="9"/>
  <c r="M320" i="9"/>
  <c r="N320" i="9"/>
  <c r="C321" i="9"/>
  <c r="D321" i="9"/>
  <c r="J321" i="9"/>
  <c r="K321" i="9"/>
  <c r="L321" i="9"/>
  <c r="M321" i="9"/>
  <c r="N321" i="9"/>
  <c r="C322" i="9"/>
  <c r="D322" i="9"/>
  <c r="E322" i="9" s="1"/>
  <c r="G322" i="9"/>
  <c r="J322" i="9"/>
  <c r="K322" i="9"/>
  <c r="L322" i="9"/>
  <c r="M322" i="9"/>
  <c r="N322" i="9"/>
  <c r="C323" i="9"/>
  <c r="D323" i="9"/>
  <c r="J323" i="9"/>
  <c r="K323" i="9"/>
  <c r="L323" i="9"/>
  <c r="M323" i="9"/>
  <c r="N323" i="9"/>
  <c r="C324" i="9"/>
  <c r="D324" i="9"/>
  <c r="J324" i="9"/>
  <c r="K324" i="9"/>
  <c r="L324" i="9"/>
  <c r="M324" i="9"/>
  <c r="N324" i="9"/>
  <c r="C325" i="9"/>
  <c r="D325" i="9"/>
  <c r="E325" i="9"/>
  <c r="F325" i="9"/>
  <c r="G325" i="9"/>
  <c r="J325" i="9"/>
  <c r="K325" i="9"/>
  <c r="L325" i="9"/>
  <c r="M325" i="9"/>
  <c r="N325" i="9"/>
  <c r="AK325" i="9"/>
  <c r="C326" i="9"/>
  <c r="D326" i="9"/>
  <c r="E326" i="9" s="1"/>
  <c r="G326" i="9"/>
  <c r="AA326" i="9" s="1"/>
  <c r="J326" i="9"/>
  <c r="K326" i="9"/>
  <c r="L326" i="9"/>
  <c r="M326" i="9"/>
  <c r="N326" i="9"/>
  <c r="U326" i="9"/>
  <c r="AF326" i="9"/>
  <c r="AQ326" i="9"/>
  <c r="C327" i="9"/>
  <c r="D327" i="9"/>
  <c r="J327" i="9"/>
  <c r="K327" i="9"/>
  <c r="L327" i="9"/>
  <c r="M327" i="9"/>
  <c r="N327" i="9"/>
  <c r="C328" i="9"/>
  <c r="D328" i="9"/>
  <c r="J328" i="9"/>
  <c r="K328" i="9"/>
  <c r="L328" i="9"/>
  <c r="M328" i="9"/>
  <c r="N328" i="9"/>
  <c r="C329" i="9"/>
  <c r="D329" i="9"/>
  <c r="E329" i="9" s="1"/>
  <c r="F329" i="9"/>
  <c r="G329" i="9"/>
  <c r="W329" i="9" s="1"/>
  <c r="BF329" i="9" s="1"/>
  <c r="J329" i="9"/>
  <c r="K329" i="9"/>
  <c r="L329" i="9"/>
  <c r="M329" i="9"/>
  <c r="N329" i="9"/>
  <c r="T329" i="9"/>
  <c r="U329" i="9"/>
  <c r="CM329" i="9" s="1"/>
  <c r="AA329" i="9"/>
  <c r="AC329" i="9"/>
  <c r="AI329" i="9"/>
  <c r="BR329" i="9" s="1"/>
  <c r="AJ329" i="9"/>
  <c r="AO329" i="9"/>
  <c r="AQ329" i="9"/>
  <c r="BZ329" i="9" s="1"/>
  <c r="AV329" i="9"/>
  <c r="DN329" i="9" s="1"/>
  <c r="BD329" i="9"/>
  <c r="C330" i="9"/>
  <c r="D330" i="9"/>
  <c r="E330" i="9" s="1"/>
  <c r="G330" i="9"/>
  <c r="AF330" i="9" s="1"/>
  <c r="J330" i="9"/>
  <c r="K330" i="9"/>
  <c r="L330" i="9"/>
  <c r="M330" i="9"/>
  <c r="N330" i="9"/>
  <c r="AK330" i="9"/>
  <c r="AQ330" i="9"/>
  <c r="C331" i="9"/>
  <c r="D331" i="9"/>
  <c r="J331" i="9"/>
  <c r="K331" i="9"/>
  <c r="L331" i="9"/>
  <c r="M331" i="9"/>
  <c r="N331" i="9"/>
  <c r="C332" i="9"/>
  <c r="D332" i="9"/>
  <c r="J332" i="9"/>
  <c r="K332" i="9"/>
  <c r="L332" i="9"/>
  <c r="M332" i="9"/>
  <c r="N332" i="9"/>
  <c r="C333" i="9"/>
  <c r="D333" i="9"/>
  <c r="J333" i="9"/>
  <c r="K333" i="9"/>
  <c r="L333" i="9"/>
  <c r="M333" i="9"/>
  <c r="N333" i="9"/>
  <c r="C334" i="9"/>
  <c r="D334" i="9"/>
  <c r="E334" i="9" s="1"/>
  <c r="F334" i="9"/>
  <c r="G334" i="9"/>
  <c r="J334" i="9"/>
  <c r="K334" i="9"/>
  <c r="L334" i="9"/>
  <c r="M334" i="9"/>
  <c r="N334" i="9"/>
  <c r="C335" i="9"/>
  <c r="D335" i="9"/>
  <c r="E335" i="9" s="1"/>
  <c r="G335" i="9"/>
  <c r="AG335" i="9" s="1"/>
  <c r="J335" i="9"/>
  <c r="K335" i="9"/>
  <c r="L335" i="9"/>
  <c r="M335" i="9"/>
  <c r="N335" i="9"/>
  <c r="AR335" i="9"/>
  <c r="C336" i="9"/>
  <c r="D336" i="9"/>
  <c r="E336" i="9" s="1"/>
  <c r="G336" i="9"/>
  <c r="AF336" i="9" s="1"/>
  <c r="J336" i="9"/>
  <c r="K336" i="9"/>
  <c r="L336" i="9"/>
  <c r="M336" i="9"/>
  <c r="N336" i="9"/>
  <c r="C337" i="9"/>
  <c r="D337" i="9"/>
  <c r="E337" i="9" s="1"/>
  <c r="F337" i="9"/>
  <c r="G337" i="9"/>
  <c r="J337" i="9"/>
  <c r="K337" i="9"/>
  <c r="L337" i="9"/>
  <c r="M337" i="9"/>
  <c r="N337" i="9"/>
  <c r="AA337" i="9"/>
  <c r="BJ337" i="9" s="1"/>
  <c r="AO337" i="9"/>
  <c r="C338" i="9"/>
  <c r="D338" i="9"/>
  <c r="E338" i="9" s="1"/>
  <c r="F338" i="9"/>
  <c r="G338" i="9"/>
  <c r="Y338" i="9" s="1"/>
  <c r="J338" i="9"/>
  <c r="K338" i="9"/>
  <c r="L338" i="9"/>
  <c r="M338" i="9"/>
  <c r="N338" i="9"/>
  <c r="AJ338" i="9"/>
  <c r="AU338" i="9"/>
  <c r="DM338" i="9" s="1"/>
  <c r="C339" i="9"/>
  <c r="D339" i="9"/>
  <c r="E339" i="9" s="1"/>
  <c r="G339" i="9"/>
  <c r="AG339" i="9" s="1"/>
  <c r="J339" i="9"/>
  <c r="K339" i="9"/>
  <c r="L339" i="9"/>
  <c r="M339" i="9"/>
  <c r="N339" i="9"/>
  <c r="C340" i="9"/>
  <c r="D340" i="9"/>
  <c r="E340" i="9" s="1"/>
  <c r="F340" i="9"/>
  <c r="G340" i="9"/>
  <c r="J340" i="9"/>
  <c r="K340" i="9"/>
  <c r="L340" i="9"/>
  <c r="M340" i="9"/>
  <c r="N340" i="9"/>
  <c r="C341" i="9"/>
  <c r="D341" i="9"/>
  <c r="E341" i="9" s="1"/>
  <c r="F341" i="9"/>
  <c r="G341" i="9"/>
  <c r="AK341" i="9" s="1"/>
  <c r="J341" i="9"/>
  <c r="K341" i="9"/>
  <c r="L341" i="9"/>
  <c r="M341" i="9"/>
  <c r="N341" i="9"/>
  <c r="C342" i="9"/>
  <c r="D342" i="9"/>
  <c r="E342" i="9" s="1"/>
  <c r="F342" i="9"/>
  <c r="G342" i="9"/>
  <c r="J342" i="9"/>
  <c r="K342" i="9"/>
  <c r="L342" i="9"/>
  <c r="M342" i="9"/>
  <c r="N342" i="9"/>
  <c r="C343" i="9"/>
  <c r="D343" i="9"/>
  <c r="E343" i="9" s="1"/>
  <c r="F343" i="9"/>
  <c r="G343" i="9"/>
  <c r="AK343" i="9" s="1"/>
  <c r="J343" i="9"/>
  <c r="K343" i="9"/>
  <c r="L343" i="9"/>
  <c r="M343" i="9"/>
  <c r="N343" i="9"/>
  <c r="C344" i="9"/>
  <c r="D344" i="9"/>
  <c r="E344" i="9" s="1"/>
  <c r="F344" i="9"/>
  <c r="G344" i="9"/>
  <c r="AO344" i="9" s="1"/>
  <c r="J344" i="9"/>
  <c r="K344" i="9"/>
  <c r="L344" i="9"/>
  <c r="M344" i="9"/>
  <c r="N344" i="9"/>
  <c r="Y344" i="9"/>
  <c r="AC344" i="9"/>
  <c r="C345" i="9"/>
  <c r="D345" i="9"/>
  <c r="E345" i="9" s="1"/>
  <c r="F345" i="9"/>
  <c r="G345" i="9"/>
  <c r="AK345" i="9" s="1"/>
  <c r="J345" i="9"/>
  <c r="K345" i="9"/>
  <c r="L345" i="9"/>
  <c r="M345" i="9"/>
  <c r="N345" i="9"/>
  <c r="C346" i="9"/>
  <c r="D346" i="9"/>
  <c r="E346" i="9" s="1"/>
  <c r="F346" i="9"/>
  <c r="G346" i="9"/>
  <c r="AO346" i="9" s="1"/>
  <c r="J346" i="9"/>
  <c r="K346" i="9"/>
  <c r="L346" i="9"/>
  <c r="M346" i="9"/>
  <c r="N346" i="9"/>
  <c r="Y346" i="9"/>
  <c r="C347" i="9"/>
  <c r="D347" i="9"/>
  <c r="E347" i="9" s="1"/>
  <c r="F347" i="9"/>
  <c r="G347" i="9"/>
  <c r="J347" i="9"/>
  <c r="K347" i="9"/>
  <c r="L347" i="9"/>
  <c r="M347" i="9"/>
  <c r="N347" i="9"/>
  <c r="C348" i="9"/>
  <c r="D348" i="9"/>
  <c r="E348" i="9" s="1"/>
  <c r="F348" i="9"/>
  <c r="G348" i="9"/>
  <c r="AO348" i="9" s="1"/>
  <c r="J348" i="9"/>
  <c r="K348" i="9"/>
  <c r="L348" i="9"/>
  <c r="M348" i="9"/>
  <c r="N348" i="9"/>
  <c r="Y348" i="9"/>
  <c r="C349" i="9"/>
  <c r="D349" i="9"/>
  <c r="E349" i="9" s="1"/>
  <c r="F349" i="9"/>
  <c r="G349" i="9"/>
  <c r="AK349" i="9" s="1"/>
  <c r="J349" i="9"/>
  <c r="K349" i="9"/>
  <c r="L349" i="9"/>
  <c r="M349" i="9"/>
  <c r="N349" i="9"/>
  <c r="C350" i="9"/>
  <c r="D350" i="9"/>
  <c r="E350" i="9" s="1"/>
  <c r="F350" i="9"/>
  <c r="G350" i="9"/>
  <c r="AO350" i="9" s="1"/>
  <c r="J350" i="9"/>
  <c r="K350" i="9"/>
  <c r="L350" i="9"/>
  <c r="M350" i="9"/>
  <c r="N350" i="9"/>
  <c r="Y350" i="9"/>
  <c r="C351" i="9"/>
  <c r="D351" i="9"/>
  <c r="E351" i="9" s="1"/>
  <c r="F351" i="9"/>
  <c r="G351" i="9"/>
  <c r="AK351" i="9" s="1"/>
  <c r="J351" i="9"/>
  <c r="K351" i="9"/>
  <c r="L351" i="9"/>
  <c r="M351" i="9"/>
  <c r="N351" i="9"/>
  <c r="C352" i="9"/>
  <c r="D352" i="9"/>
  <c r="E352" i="9" s="1"/>
  <c r="F352" i="9"/>
  <c r="G352" i="9"/>
  <c r="AO352" i="9" s="1"/>
  <c r="J352" i="9"/>
  <c r="K352" i="9"/>
  <c r="L352" i="9"/>
  <c r="M352" i="9"/>
  <c r="N352" i="9"/>
  <c r="Y352" i="9"/>
  <c r="AC352" i="9"/>
  <c r="C353" i="9"/>
  <c r="D353" i="9"/>
  <c r="E353" i="9" s="1"/>
  <c r="F353" i="9"/>
  <c r="G353" i="9"/>
  <c r="J353" i="9"/>
  <c r="K353" i="9"/>
  <c r="L353" i="9"/>
  <c r="M353" i="9"/>
  <c r="N353" i="9"/>
  <c r="AK353" i="9"/>
  <c r="C354" i="9"/>
  <c r="D354" i="9"/>
  <c r="E354" i="9" s="1"/>
  <c r="F354" i="9"/>
  <c r="G354" i="9"/>
  <c r="J354" i="9"/>
  <c r="K354" i="9"/>
  <c r="L354" i="9"/>
  <c r="M354" i="9"/>
  <c r="N354" i="9"/>
  <c r="C355" i="9"/>
  <c r="D355" i="9"/>
  <c r="E355" i="9" s="1"/>
  <c r="F355" i="9"/>
  <c r="G355" i="9"/>
  <c r="J355" i="9"/>
  <c r="K355" i="9"/>
  <c r="L355" i="9"/>
  <c r="M355" i="9"/>
  <c r="N355" i="9"/>
  <c r="C356" i="9"/>
  <c r="D356" i="9"/>
  <c r="E356" i="9" s="1"/>
  <c r="F356" i="9"/>
  <c r="G356" i="9"/>
  <c r="J356" i="9"/>
  <c r="K356" i="9"/>
  <c r="L356" i="9"/>
  <c r="M356" i="9"/>
  <c r="N356" i="9"/>
  <c r="C357" i="9"/>
  <c r="D357" i="9"/>
  <c r="E357" i="9" s="1"/>
  <c r="F357" i="9"/>
  <c r="G357" i="9"/>
  <c r="AK357" i="9" s="1"/>
  <c r="J357" i="9"/>
  <c r="K357" i="9"/>
  <c r="L357" i="9"/>
  <c r="M357" i="9"/>
  <c r="N357" i="9"/>
  <c r="C358" i="9"/>
  <c r="D358" i="9"/>
  <c r="E358" i="9" s="1"/>
  <c r="F358" i="9"/>
  <c r="G358" i="9"/>
  <c r="J358" i="9"/>
  <c r="K358" i="9"/>
  <c r="L358" i="9"/>
  <c r="M358" i="9"/>
  <c r="N358" i="9"/>
  <c r="C359" i="9"/>
  <c r="D359" i="9"/>
  <c r="E359" i="9" s="1"/>
  <c r="F359" i="9"/>
  <c r="G359" i="9"/>
  <c r="AK359" i="9" s="1"/>
  <c r="J359" i="9"/>
  <c r="K359" i="9"/>
  <c r="L359" i="9"/>
  <c r="M359" i="9"/>
  <c r="N359" i="9"/>
  <c r="C360" i="9"/>
  <c r="D360" i="9"/>
  <c r="E360" i="9" s="1"/>
  <c r="F360" i="9"/>
  <c r="G360" i="9"/>
  <c r="AO360" i="9" s="1"/>
  <c r="J360" i="9"/>
  <c r="K360" i="9"/>
  <c r="L360" i="9"/>
  <c r="M360" i="9"/>
  <c r="N360" i="9"/>
  <c r="Y360" i="9"/>
  <c r="AC360" i="9"/>
  <c r="C361" i="9"/>
  <c r="D361" i="9"/>
  <c r="E361" i="9" s="1"/>
  <c r="F361" i="9"/>
  <c r="G361" i="9"/>
  <c r="AK361" i="9" s="1"/>
  <c r="J361" i="9"/>
  <c r="K361" i="9"/>
  <c r="L361" i="9"/>
  <c r="M361" i="9"/>
  <c r="N361" i="9"/>
  <c r="C362" i="9"/>
  <c r="D362" i="9"/>
  <c r="E362" i="9" s="1"/>
  <c r="F362" i="9"/>
  <c r="G362" i="9"/>
  <c r="AO362" i="9" s="1"/>
  <c r="J362" i="9"/>
  <c r="K362" i="9"/>
  <c r="L362" i="9"/>
  <c r="M362" i="9"/>
  <c r="N362" i="9"/>
  <c r="Y362" i="9"/>
  <c r="C363" i="9"/>
  <c r="D363" i="9"/>
  <c r="E363" i="9" s="1"/>
  <c r="F363" i="9"/>
  <c r="G363" i="9"/>
  <c r="J363" i="9"/>
  <c r="K363" i="9"/>
  <c r="L363" i="9"/>
  <c r="M363" i="9"/>
  <c r="N363" i="9"/>
  <c r="C364" i="9"/>
  <c r="D364" i="9"/>
  <c r="E364" i="9" s="1"/>
  <c r="F364" i="9"/>
  <c r="G364" i="9"/>
  <c r="AO364" i="9" s="1"/>
  <c r="J364" i="9"/>
  <c r="K364" i="9"/>
  <c r="L364" i="9"/>
  <c r="M364" i="9"/>
  <c r="N364" i="9"/>
  <c r="Y364" i="9"/>
  <c r="C365" i="9"/>
  <c r="D365" i="9"/>
  <c r="E365" i="9" s="1"/>
  <c r="F365" i="9"/>
  <c r="G365" i="9"/>
  <c r="AK365" i="9" s="1"/>
  <c r="J365" i="9"/>
  <c r="K365" i="9"/>
  <c r="L365" i="9"/>
  <c r="M365" i="9"/>
  <c r="N365" i="9"/>
  <c r="C366" i="9"/>
  <c r="D366" i="9"/>
  <c r="E366" i="9" s="1"/>
  <c r="F366" i="9"/>
  <c r="G366" i="9"/>
  <c r="AO366" i="9" s="1"/>
  <c r="J366" i="9"/>
  <c r="K366" i="9"/>
  <c r="L366" i="9"/>
  <c r="M366" i="9"/>
  <c r="N366" i="9"/>
  <c r="Y366" i="9"/>
  <c r="C367" i="9"/>
  <c r="D367" i="9"/>
  <c r="E367" i="9" s="1"/>
  <c r="F367" i="9"/>
  <c r="G367" i="9"/>
  <c r="AK367" i="9" s="1"/>
  <c r="J367" i="9"/>
  <c r="K367" i="9"/>
  <c r="L367" i="9"/>
  <c r="M367" i="9"/>
  <c r="N367" i="9"/>
  <c r="C368" i="9"/>
  <c r="D368" i="9"/>
  <c r="E368" i="9" s="1"/>
  <c r="F368" i="9"/>
  <c r="G368" i="9"/>
  <c r="AO368" i="9" s="1"/>
  <c r="J368" i="9"/>
  <c r="K368" i="9"/>
  <c r="L368" i="9"/>
  <c r="M368" i="9"/>
  <c r="N368" i="9"/>
  <c r="Y368" i="9"/>
  <c r="AC368" i="9"/>
  <c r="C369" i="9"/>
  <c r="D369" i="9"/>
  <c r="E369" i="9" s="1"/>
  <c r="F369" i="9"/>
  <c r="G369" i="9"/>
  <c r="J369" i="9"/>
  <c r="K369" i="9"/>
  <c r="L369" i="9"/>
  <c r="M369" i="9"/>
  <c r="N369" i="9"/>
  <c r="AK369" i="9"/>
  <c r="C370" i="9"/>
  <c r="D370" i="9"/>
  <c r="E370" i="9" s="1"/>
  <c r="F370" i="9"/>
  <c r="G370" i="9"/>
  <c r="J370" i="9"/>
  <c r="K370" i="9"/>
  <c r="L370" i="9"/>
  <c r="M370" i="9"/>
  <c r="N370" i="9"/>
  <c r="C371" i="9"/>
  <c r="D371" i="9"/>
  <c r="E371" i="9" s="1"/>
  <c r="F371" i="9"/>
  <c r="G371" i="9"/>
  <c r="J371" i="9"/>
  <c r="K371" i="9"/>
  <c r="L371" i="9"/>
  <c r="M371" i="9"/>
  <c r="N371" i="9"/>
  <c r="C372" i="9"/>
  <c r="D372" i="9"/>
  <c r="E372" i="9" s="1"/>
  <c r="F372" i="9"/>
  <c r="G372" i="9"/>
  <c r="J372" i="9"/>
  <c r="K372" i="9"/>
  <c r="L372" i="9"/>
  <c r="M372" i="9"/>
  <c r="N372" i="9"/>
  <c r="C373" i="9"/>
  <c r="D373" i="9"/>
  <c r="E373" i="9" s="1"/>
  <c r="F373" i="9"/>
  <c r="G373" i="9"/>
  <c r="AK373" i="9" s="1"/>
  <c r="J373" i="9"/>
  <c r="K373" i="9"/>
  <c r="L373" i="9"/>
  <c r="M373" i="9"/>
  <c r="N373" i="9"/>
  <c r="C374" i="9"/>
  <c r="D374" i="9"/>
  <c r="E374" i="9" s="1"/>
  <c r="F374" i="9"/>
  <c r="G374" i="9"/>
  <c r="J374" i="9"/>
  <c r="K374" i="9"/>
  <c r="L374" i="9"/>
  <c r="M374" i="9"/>
  <c r="N374" i="9"/>
  <c r="C375" i="9"/>
  <c r="D375" i="9"/>
  <c r="E375" i="9" s="1"/>
  <c r="F375" i="9"/>
  <c r="G375" i="9"/>
  <c r="AK375" i="9" s="1"/>
  <c r="J375" i="9"/>
  <c r="K375" i="9"/>
  <c r="L375" i="9"/>
  <c r="M375" i="9"/>
  <c r="N375" i="9"/>
  <c r="C376" i="9"/>
  <c r="D376" i="9"/>
  <c r="E376" i="9" s="1"/>
  <c r="F376" i="9"/>
  <c r="G376" i="9"/>
  <c r="AO376" i="9" s="1"/>
  <c r="J376" i="9"/>
  <c r="K376" i="9"/>
  <c r="L376" i="9"/>
  <c r="M376" i="9"/>
  <c r="N376" i="9"/>
  <c r="Y376" i="9"/>
  <c r="AC376" i="9"/>
  <c r="C377" i="9"/>
  <c r="D377" i="9"/>
  <c r="E377" i="9" s="1"/>
  <c r="F377" i="9"/>
  <c r="G377" i="9"/>
  <c r="AK377" i="9" s="1"/>
  <c r="J377" i="9"/>
  <c r="K377" i="9"/>
  <c r="L377" i="9"/>
  <c r="M377" i="9"/>
  <c r="N377" i="9"/>
  <c r="C378" i="9"/>
  <c r="D378" i="9"/>
  <c r="E378" i="9" s="1"/>
  <c r="F378" i="9"/>
  <c r="G378" i="9"/>
  <c r="AO378" i="9" s="1"/>
  <c r="J378" i="9"/>
  <c r="K378" i="9"/>
  <c r="L378" i="9"/>
  <c r="M378" i="9"/>
  <c r="N378" i="9"/>
  <c r="Y378" i="9"/>
  <c r="C379" i="9"/>
  <c r="D379" i="9"/>
  <c r="E379" i="9" s="1"/>
  <c r="F379" i="9"/>
  <c r="G379" i="9"/>
  <c r="J379" i="9"/>
  <c r="K379" i="9"/>
  <c r="L379" i="9"/>
  <c r="M379" i="9"/>
  <c r="N379" i="9"/>
  <c r="C380" i="9"/>
  <c r="D380" i="9"/>
  <c r="E380" i="9" s="1"/>
  <c r="F380" i="9"/>
  <c r="G380" i="9"/>
  <c r="AO380" i="9" s="1"/>
  <c r="J380" i="9"/>
  <c r="K380" i="9"/>
  <c r="L380" i="9"/>
  <c r="M380" i="9"/>
  <c r="N380" i="9"/>
  <c r="Y380" i="9"/>
  <c r="C381" i="9"/>
  <c r="D381" i="9"/>
  <c r="E381" i="9" s="1"/>
  <c r="F381" i="9"/>
  <c r="G381" i="9"/>
  <c r="AK381" i="9" s="1"/>
  <c r="J381" i="9"/>
  <c r="K381" i="9"/>
  <c r="L381" i="9"/>
  <c r="M381" i="9"/>
  <c r="N381" i="9"/>
  <c r="C382" i="9"/>
  <c r="D382" i="9"/>
  <c r="E382" i="9" s="1"/>
  <c r="F382" i="9"/>
  <c r="G382" i="9"/>
  <c r="AO382" i="9" s="1"/>
  <c r="J382" i="9"/>
  <c r="K382" i="9"/>
  <c r="L382" i="9"/>
  <c r="M382" i="9"/>
  <c r="N382" i="9"/>
  <c r="Y382" i="9"/>
  <c r="C383" i="9"/>
  <c r="D383" i="9"/>
  <c r="E383" i="9" s="1"/>
  <c r="F383" i="9"/>
  <c r="G383" i="9"/>
  <c r="J383" i="9"/>
  <c r="K383" i="9"/>
  <c r="L383" i="9"/>
  <c r="M383" i="9"/>
  <c r="N383" i="9"/>
  <c r="AK383" i="9"/>
  <c r="C384" i="9"/>
  <c r="D384" i="9"/>
  <c r="E384" i="9" s="1"/>
  <c r="F384" i="9"/>
  <c r="G384" i="9"/>
  <c r="AO384" i="9" s="1"/>
  <c r="J384" i="9"/>
  <c r="K384" i="9"/>
  <c r="L384" i="9"/>
  <c r="M384" i="9"/>
  <c r="N384" i="9"/>
  <c r="Y384" i="9"/>
  <c r="AC384" i="9"/>
  <c r="C385" i="9"/>
  <c r="D385" i="9"/>
  <c r="E385" i="9" s="1"/>
  <c r="F385" i="9"/>
  <c r="G385" i="9"/>
  <c r="J385" i="9"/>
  <c r="K385" i="9"/>
  <c r="L385" i="9"/>
  <c r="M385" i="9"/>
  <c r="N385" i="9"/>
  <c r="AK385" i="9"/>
  <c r="C386" i="9"/>
  <c r="D386" i="9"/>
  <c r="E386" i="9" s="1"/>
  <c r="F386" i="9"/>
  <c r="G386" i="9"/>
  <c r="J386" i="9"/>
  <c r="K386" i="9"/>
  <c r="L386" i="9"/>
  <c r="M386" i="9"/>
  <c r="N386" i="9"/>
  <c r="C387" i="9"/>
  <c r="D387" i="9"/>
  <c r="E387" i="9" s="1"/>
  <c r="F387" i="9"/>
  <c r="G387" i="9"/>
  <c r="J387" i="9"/>
  <c r="K387" i="9"/>
  <c r="L387" i="9"/>
  <c r="M387" i="9"/>
  <c r="N387" i="9"/>
  <c r="C388" i="9"/>
  <c r="D388" i="9"/>
  <c r="E388" i="9" s="1"/>
  <c r="F388" i="9"/>
  <c r="G388" i="9"/>
  <c r="J388" i="9"/>
  <c r="K388" i="9"/>
  <c r="L388" i="9"/>
  <c r="M388" i="9"/>
  <c r="N388" i="9"/>
  <c r="C389" i="9"/>
  <c r="D389" i="9"/>
  <c r="E389" i="9" s="1"/>
  <c r="F389" i="9"/>
  <c r="G389" i="9"/>
  <c r="AK389" i="9" s="1"/>
  <c r="J389" i="9"/>
  <c r="K389" i="9"/>
  <c r="L389" i="9"/>
  <c r="M389" i="9"/>
  <c r="N389" i="9"/>
  <c r="C390" i="9"/>
  <c r="D390" i="9"/>
  <c r="E390" i="9" s="1"/>
  <c r="F390" i="9"/>
  <c r="G390" i="9"/>
  <c r="J390" i="9"/>
  <c r="K390" i="9"/>
  <c r="L390" i="9"/>
  <c r="M390" i="9"/>
  <c r="N390" i="9"/>
  <c r="C391" i="9"/>
  <c r="D391" i="9"/>
  <c r="E391" i="9" s="1"/>
  <c r="F391" i="9"/>
  <c r="G391" i="9"/>
  <c r="AK391" i="9" s="1"/>
  <c r="J391" i="9"/>
  <c r="K391" i="9"/>
  <c r="L391" i="9"/>
  <c r="M391" i="9"/>
  <c r="N391" i="9"/>
  <c r="C392" i="9"/>
  <c r="D392" i="9"/>
  <c r="E392" i="9" s="1"/>
  <c r="F392" i="9"/>
  <c r="G392" i="9"/>
  <c r="AO392" i="9" s="1"/>
  <c r="J392" i="9"/>
  <c r="K392" i="9"/>
  <c r="L392" i="9"/>
  <c r="M392" i="9"/>
  <c r="N392" i="9"/>
  <c r="Y392" i="9"/>
  <c r="AC392" i="9"/>
  <c r="C393" i="9"/>
  <c r="D393" i="9"/>
  <c r="E393" i="9" s="1"/>
  <c r="F393" i="9"/>
  <c r="G393" i="9"/>
  <c r="AK393" i="9" s="1"/>
  <c r="J393" i="9"/>
  <c r="K393" i="9"/>
  <c r="L393" i="9"/>
  <c r="M393" i="9"/>
  <c r="N393" i="9"/>
  <c r="C394" i="9"/>
  <c r="D394" i="9"/>
  <c r="E394" i="9" s="1"/>
  <c r="F394" i="9"/>
  <c r="G394" i="9"/>
  <c r="AO394" i="9" s="1"/>
  <c r="J394" i="9"/>
  <c r="K394" i="9"/>
  <c r="L394" i="9"/>
  <c r="M394" i="9"/>
  <c r="N394" i="9"/>
  <c r="Y394" i="9"/>
  <c r="C395" i="9"/>
  <c r="D395" i="9"/>
  <c r="E395" i="9" s="1"/>
  <c r="F395" i="9"/>
  <c r="G395" i="9"/>
  <c r="J395" i="9"/>
  <c r="K395" i="9"/>
  <c r="L395" i="9"/>
  <c r="M395" i="9"/>
  <c r="N395" i="9"/>
  <c r="C396" i="9"/>
  <c r="D396" i="9"/>
  <c r="E396" i="9" s="1"/>
  <c r="F396" i="9"/>
  <c r="G396" i="9"/>
  <c r="AO396" i="9" s="1"/>
  <c r="J396" i="9"/>
  <c r="K396" i="9"/>
  <c r="L396" i="9"/>
  <c r="M396" i="9"/>
  <c r="N396" i="9"/>
  <c r="AC396" i="9"/>
  <c r="C397" i="9"/>
  <c r="D397" i="9"/>
  <c r="E397" i="9" s="1"/>
  <c r="F397" i="9"/>
  <c r="G397" i="9"/>
  <c r="J397" i="9"/>
  <c r="K397" i="9"/>
  <c r="L397" i="9"/>
  <c r="M397" i="9"/>
  <c r="N397" i="9"/>
  <c r="C398" i="9"/>
  <c r="D398" i="9"/>
  <c r="E398" i="9" s="1"/>
  <c r="F398" i="9"/>
  <c r="G398" i="9"/>
  <c r="AO398" i="9" s="1"/>
  <c r="J398" i="9"/>
  <c r="K398" i="9"/>
  <c r="L398" i="9"/>
  <c r="M398" i="9"/>
  <c r="N398" i="9"/>
  <c r="Y398" i="9"/>
  <c r="AC398" i="9"/>
  <c r="C399" i="9"/>
  <c r="D399" i="9"/>
  <c r="E399" i="9" s="1"/>
  <c r="F399" i="9"/>
  <c r="G399" i="9"/>
  <c r="AK399" i="9" s="1"/>
  <c r="J399" i="9"/>
  <c r="K399" i="9"/>
  <c r="L399" i="9"/>
  <c r="M399" i="9"/>
  <c r="N399" i="9"/>
  <c r="C400" i="9"/>
  <c r="D400" i="9"/>
  <c r="E400" i="9" s="1"/>
  <c r="F400" i="9"/>
  <c r="G400" i="9"/>
  <c r="AO400" i="9" s="1"/>
  <c r="J400" i="9"/>
  <c r="K400" i="9"/>
  <c r="L400" i="9"/>
  <c r="M400" i="9"/>
  <c r="N400" i="9"/>
  <c r="Y400" i="9"/>
  <c r="AC400" i="9"/>
  <c r="C401" i="9"/>
  <c r="D401" i="9"/>
  <c r="E401" i="9" s="1"/>
  <c r="F401" i="9"/>
  <c r="G401" i="9"/>
  <c r="AK401" i="9" s="1"/>
  <c r="DC401" i="9" s="1"/>
  <c r="J401" i="9"/>
  <c r="K401" i="9"/>
  <c r="L401" i="9"/>
  <c r="M401" i="9"/>
  <c r="N401" i="9"/>
  <c r="C402" i="9"/>
  <c r="D402" i="9"/>
  <c r="E402" i="9" s="1"/>
  <c r="F402" i="9"/>
  <c r="G402" i="9"/>
  <c r="AK402" i="9" s="1"/>
  <c r="J402" i="9"/>
  <c r="K402" i="9"/>
  <c r="L402" i="9"/>
  <c r="M402" i="9"/>
  <c r="N402" i="9"/>
  <c r="U402" i="9"/>
  <c r="C403" i="9"/>
  <c r="D403" i="9"/>
  <c r="E403" i="9" s="1"/>
  <c r="F403" i="9"/>
  <c r="G403" i="9"/>
  <c r="AC403" i="9" s="1"/>
  <c r="CU403" i="9" s="1"/>
  <c r="J403" i="9"/>
  <c r="K403" i="9"/>
  <c r="L403" i="9"/>
  <c r="M403" i="9"/>
  <c r="N403" i="9"/>
  <c r="C404" i="9"/>
  <c r="D404" i="9"/>
  <c r="E404" i="9" s="1"/>
  <c r="F404" i="9"/>
  <c r="G404" i="9"/>
  <c r="AS404" i="9" s="1"/>
  <c r="DK404" i="9" s="1"/>
  <c r="J404" i="9"/>
  <c r="K404" i="9"/>
  <c r="L404" i="9"/>
  <c r="M404" i="9"/>
  <c r="N404" i="9"/>
  <c r="X404" i="9"/>
  <c r="C405" i="9"/>
  <c r="D405" i="9"/>
  <c r="E405" i="9" s="1"/>
  <c r="F405" i="9"/>
  <c r="G405" i="9"/>
  <c r="AN405" i="9" s="1"/>
  <c r="J405" i="9"/>
  <c r="K405" i="9"/>
  <c r="L405" i="9"/>
  <c r="M405" i="9"/>
  <c r="N405" i="9"/>
  <c r="C406" i="9"/>
  <c r="D406" i="9"/>
  <c r="E406" i="9" s="1"/>
  <c r="F406" i="9"/>
  <c r="G406" i="9"/>
  <c r="J406" i="9"/>
  <c r="K406" i="9"/>
  <c r="L406" i="9"/>
  <c r="M406" i="9"/>
  <c r="N406" i="9"/>
  <c r="C407" i="9"/>
  <c r="D407" i="9"/>
  <c r="E407" i="9" s="1"/>
  <c r="F407" i="9"/>
  <c r="G407" i="9"/>
  <c r="AK407" i="9" s="1"/>
  <c r="J407" i="9"/>
  <c r="K407" i="9"/>
  <c r="L407" i="9"/>
  <c r="M407" i="9"/>
  <c r="N407" i="9"/>
  <c r="C408" i="9"/>
  <c r="D408" i="9"/>
  <c r="E408" i="9" s="1"/>
  <c r="G408" i="9"/>
  <c r="X408" i="9" s="1"/>
  <c r="J408" i="9"/>
  <c r="K408" i="9"/>
  <c r="L408" i="9"/>
  <c r="M408" i="9"/>
  <c r="N408" i="9"/>
  <c r="AS408" i="9"/>
  <c r="DK408" i="9" s="1"/>
  <c r="C409" i="9"/>
  <c r="D409" i="9"/>
  <c r="E409" i="9" s="1"/>
  <c r="G409" i="9"/>
  <c r="AN409" i="9" s="1"/>
  <c r="J409" i="9"/>
  <c r="K409" i="9"/>
  <c r="L409" i="9"/>
  <c r="M409" i="9"/>
  <c r="N409" i="9"/>
  <c r="C410" i="9"/>
  <c r="D410" i="9"/>
  <c r="E410" i="9" s="1"/>
  <c r="F410" i="9"/>
  <c r="G410" i="9"/>
  <c r="J410" i="9"/>
  <c r="K410" i="9"/>
  <c r="L410" i="9"/>
  <c r="M410" i="9"/>
  <c r="N410" i="9"/>
  <c r="AC410" i="9"/>
  <c r="C411" i="9"/>
  <c r="D411" i="9"/>
  <c r="J411" i="9"/>
  <c r="K411" i="9"/>
  <c r="L411" i="9"/>
  <c r="M411" i="9"/>
  <c r="N411" i="9"/>
  <c r="C412" i="9"/>
  <c r="D412" i="9"/>
  <c r="J412" i="9"/>
  <c r="K412" i="9"/>
  <c r="L412" i="9"/>
  <c r="M412" i="9"/>
  <c r="N412" i="9"/>
  <c r="C413" i="9"/>
  <c r="D413" i="9"/>
  <c r="J413" i="9"/>
  <c r="K413" i="9"/>
  <c r="L413" i="9"/>
  <c r="M413" i="9"/>
  <c r="N413" i="9"/>
  <c r="C414" i="9"/>
  <c r="D414" i="9"/>
  <c r="J414" i="9"/>
  <c r="K414" i="9"/>
  <c r="L414" i="9"/>
  <c r="M414" i="9"/>
  <c r="N414" i="9"/>
  <c r="C415" i="9"/>
  <c r="D415" i="9"/>
  <c r="J415" i="9"/>
  <c r="K415" i="9"/>
  <c r="L415" i="9"/>
  <c r="M415" i="9"/>
  <c r="N415" i="9"/>
  <c r="C416" i="9"/>
  <c r="D416" i="9"/>
  <c r="J416" i="9"/>
  <c r="K416" i="9"/>
  <c r="L416" i="9"/>
  <c r="M416" i="9"/>
  <c r="N416" i="9"/>
  <c r="C417" i="9"/>
  <c r="D417" i="9"/>
  <c r="J417" i="9"/>
  <c r="K417" i="9"/>
  <c r="L417" i="9"/>
  <c r="M417" i="9"/>
  <c r="N417" i="9"/>
  <c r="C418" i="9"/>
  <c r="D418" i="9"/>
  <c r="J418" i="9"/>
  <c r="K418" i="9"/>
  <c r="L418" i="9"/>
  <c r="M418" i="9"/>
  <c r="N418" i="9"/>
  <c r="C419" i="9"/>
  <c r="D419" i="9"/>
  <c r="J419" i="9"/>
  <c r="K419" i="9"/>
  <c r="L419" i="9"/>
  <c r="M419" i="9"/>
  <c r="N419" i="9"/>
  <c r="C420" i="9"/>
  <c r="D420" i="9"/>
  <c r="J420" i="9"/>
  <c r="K420" i="9"/>
  <c r="L420" i="9"/>
  <c r="M420" i="9"/>
  <c r="N420" i="9"/>
  <c r="C421" i="9"/>
  <c r="D421" i="9"/>
  <c r="J421" i="9"/>
  <c r="K421" i="9"/>
  <c r="L421" i="9"/>
  <c r="M421" i="9"/>
  <c r="N421" i="9"/>
  <c r="C422" i="9"/>
  <c r="D422" i="9"/>
  <c r="J422" i="9"/>
  <c r="K422" i="9"/>
  <c r="L422" i="9"/>
  <c r="M422" i="9"/>
  <c r="N422" i="9"/>
  <c r="C423" i="9"/>
  <c r="D423" i="9"/>
  <c r="J423" i="9"/>
  <c r="K423" i="9"/>
  <c r="L423" i="9"/>
  <c r="M423" i="9"/>
  <c r="N423" i="9"/>
  <c r="C424" i="9"/>
  <c r="D424" i="9"/>
  <c r="J424" i="9"/>
  <c r="K424" i="9"/>
  <c r="L424" i="9"/>
  <c r="M424" i="9"/>
  <c r="N424" i="9"/>
  <c r="C425" i="9"/>
  <c r="D425" i="9"/>
  <c r="J425" i="9"/>
  <c r="K425" i="9"/>
  <c r="L425" i="9"/>
  <c r="M425" i="9"/>
  <c r="N425" i="9"/>
  <c r="C426" i="9"/>
  <c r="D426" i="9"/>
  <c r="J426" i="9"/>
  <c r="K426" i="9"/>
  <c r="L426" i="9"/>
  <c r="M426" i="9"/>
  <c r="N426" i="9"/>
  <c r="C427" i="9"/>
  <c r="D427" i="9"/>
  <c r="J427" i="9"/>
  <c r="K427" i="9"/>
  <c r="L427" i="9"/>
  <c r="M427" i="9"/>
  <c r="N427" i="9"/>
  <c r="C428" i="9"/>
  <c r="D428" i="9"/>
  <c r="G428" i="9" s="1"/>
  <c r="E428" i="9"/>
  <c r="F428" i="9"/>
  <c r="J428" i="9"/>
  <c r="K428" i="9"/>
  <c r="L428" i="9"/>
  <c r="M428" i="9"/>
  <c r="N428" i="9"/>
  <c r="T428" i="9"/>
  <c r="X428" i="9"/>
  <c r="AB428" i="9"/>
  <c r="AF428" i="9"/>
  <c r="AJ428" i="9"/>
  <c r="AN428" i="9"/>
  <c r="AR428" i="9"/>
  <c r="AV428" i="9"/>
  <c r="DN428" i="9" s="1"/>
  <c r="C429" i="9"/>
  <c r="D429" i="9"/>
  <c r="G429" i="9" s="1"/>
  <c r="T429" i="9" s="1"/>
  <c r="E429" i="9"/>
  <c r="F429" i="9"/>
  <c r="J429" i="9"/>
  <c r="K429" i="9"/>
  <c r="L429" i="9"/>
  <c r="M429" i="9"/>
  <c r="N429" i="9"/>
  <c r="X429" i="9"/>
  <c r="AF429" i="9"/>
  <c r="AR429" i="9"/>
  <c r="C430" i="9"/>
  <c r="D430" i="9"/>
  <c r="G430" i="9" s="1"/>
  <c r="T430" i="9" s="1"/>
  <c r="J430" i="9"/>
  <c r="K430" i="9"/>
  <c r="L430" i="9"/>
  <c r="M430" i="9"/>
  <c r="N430" i="9"/>
  <c r="C431" i="9"/>
  <c r="D431" i="9"/>
  <c r="G431" i="9" s="1"/>
  <c r="AF431" i="9" s="1"/>
  <c r="J431" i="9"/>
  <c r="K431" i="9"/>
  <c r="L431" i="9"/>
  <c r="M431" i="9"/>
  <c r="N431" i="9"/>
  <c r="C432" i="9"/>
  <c r="D432" i="9"/>
  <c r="G432" i="9" s="1"/>
  <c r="E432" i="9"/>
  <c r="F432" i="9"/>
  <c r="J432" i="9"/>
  <c r="K432" i="9"/>
  <c r="L432" i="9"/>
  <c r="M432" i="9"/>
  <c r="N432" i="9"/>
  <c r="T432" i="9"/>
  <c r="C433" i="9"/>
  <c r="D433" i="9"/>
  <c r="G433" i="9" s="1"/>
  <c r="T433" i="9" s="1"/>
  <c r="E433" i="9"/>
  <c r="F433" i="9"/>
  <c r="J433" i="9"/>
  <c r="K433" i="9"/>
  <c r="L433" i="9"/>
  <c r="M433" i="9"/>
  <c r="N433" i="9"/>
  <c r="X433" i="9"/>
  <c r="AB433" i="9"/>
  <c r="AJ433" i="9"/>
  <c r="AN433" i="9"/>
  <c r="AR433" i="9"/>
  <c r="C434" i="9"/>
  <c r="D434" i="9"/>
  <c r="G434" i="9" s="1"/>
  <c r="T434" i="9" s="1"/>
  <c r="J434" i="9"/>
  <c r="K434" i="9"/>
  <c r="L434" i="9"/>
  <c r="M434" i="9"/>
  <c r="N434" i="9"/>
  <c r="C435" i="9"/>
  <c r="D435" i="9"/>
  <c r="G435" i="9" s="1"/>
  <c r="AF435" i="9" s="1"/>
  <c r="J435" i="9"/>
  <c r="K435" i="9"/>
  <c r="L435" i="9"/>
  <c r="M435" i="9"/>
  <c r="N435" i="9"/>
  <c r="C436" i="9"/>
  <c r="D436" i="9"/>
  <c r="G436" i="9" s="1"/>
  <c r="AN436" i="9" s="1"/>
  <c r="E436" i="9"/>
  <c r="F436" i="9"/>
  <c r="J436" i="9"/>
  <c r="K436" i="9"/>
  <c r="L436" i="9"/>
  <c r="M436" i="9"/>
  <c r="N436" i="9"/>
  <c r="T436" i="9"/>
  <c r="C437" i="9"/>
  <c r="D437" i="9"/>
  <c r="G437" i="9" s="1"/>
  <c r="AJ437" i="9" s="1"/>
  <c r="E437" i="9"/>
  <c r="F437" i="9"/>
  <c r="J437" i="9"/>
  <c r="K437" i="9"/>
  <c r="L437" i="9"/>
  <c r="M437" i="9"/>
  <c r="N437" i="9"/>
  <c r="T437" i="9"/>
  <c r="C438" i="9"/>
  <c r="D438" i="9"/>
  <c r="G438" i="9" s="1"/>
  <c r="T438" i="9" s="1"/>
  <c r="E438" i="9"/>
  <c r="F438" i="9"/>
  <c r="J438" i="9"/>
  <c r="K438" i="9"/>
  <c r="L438" i="9"/>
  <c r="M438" i="9"/>
  <c r="N438" i="9"/>
  <c r="AB438" i="9"/>
  <c r="AV438" i="9"/>
  <c r="DN438" i="9" s="1"/>
  <c r="C439" i="9"/>
  <c r="D439" i="9"/>
  <c r="G439" i="9" s="1"/>
  <c r="AF439" i="9" s="1"/>
  <c r="E439" i="9"/>
  <c r="F439" i="9"/>
  <c r="J439" i="9"/>
  <c r="K439" i="9"/>
  <c r="L439" i="9"/>
  <c r="M439" i="9"/>
  <c r="N439" i="9"/>
  <c r="AV439" i="9"/>
  <c r="DN439" i="9" s="1"/>
  <c r="C440" i="9"/>
  <c r="D440" i="9"/>
  <c r="G440" i="9" s="1"/>
  <c r="AN440" i="9" s="1"/>
  <c r="E440" i="9"/>
  <c r="F440" i="9"/>
  <c r="J440" i="9"/>
  <c r="K440" i="9"/>
  <c r="L440" i="9"/>
  <c r="M440" i="9"/>
  <c r="N440" i="9"/>
  <c r="T440" i="9"/>
  <c r="C441" i="9"/>
  <c r="D441" i="9"/>
  <c r="G441" i="9" s="1"/>
  <c r="AN441" i="9" s="1"/>
  <c r="E441" i="9"/>
  <c r="F441" i="9"/>
  <c r="J441" i="9"/>
  <c r="K441" i="9"/>
  <c r="L441" i="9"/>
  <c r="M441" i="9"/>
  <c r="N441" i="9"/>
  <c r="T441" i="9"/>
  <c r="C442" i="9"/>
  <c r="D442" i="9"/>
  <c r="G442" i="9" s="1"/>
  <c r="T442" i="9" s="1"/>
  <c r="E442" i="9"/>
  <c r="F442" i="9"/>
  <c r="J442" i="9"/>
  <c r="K442" i="9"/>
  <c r="L442" i="9"/>
  <c r="M442" i="9"/>
  <c r="N442" i="9"/>
  <c r="AB442" i="9"/>
  <c r="AV442" i="9"/>
  <c r="DN442" i="9" s="1"/>
  <c r="C443" i="9"/>
  <c r="D443" i="9"/>
  <c r="G443" i="9" s="1"/>
  <c r="AV443" i="9" s="1"/>
  <c r="DN443" i="9" s="1"/>
  <c r="E443" i="9"/>
  <c r="F443" i="9"/>
  <c r="J443" i="9"/>
  <c r="K443" i="9"/>
  <c r="L443" i="9"/>
  <c r="M443" i="9"/>
  <c r="N443" i="9"/>
  <c r="AF443" i="9"/>
  <c r="C444" i="9"/>
  <c r="D444" i="9"/>
  <c r="G444" i="9" s="1"/>
  <c r="J444" i="9"/>
  <c r="K444" i="9"/>
  <c r="L444" i="9"/>
  <c r="M444" i="9"/>
  <c r="N444" i="9"/>
  <c r="AR444" i="9"/>
  <c r="C445" i="9"/>
  <c r="D445" i="9"/>
  <c r="G445" i="9" s="1"/>
  <c r="J445" i="9"/>
  <c r="K445" i="9"/>
  <c r="L445" i="9"/>
  <c r="M445" i="9"/>
  <c r="N445" i="9"/>
  <c r="C446" i="9"/>
  <c r="D446" i="9"/>
  <c r="G446" i="9" s="1"/>
  <c r="T446" i="9" s="1"/>
  <c r="J446" i="9"/>
  <c r="K446" i="9"/>
  <c r="L446" i="9"/>
  <c r="M446" i="9"/>
  <c r="N446" i="9"/>
  <c r="AV446" i="9"/>
  <c r="DN446" i="9" s="1"/>
  <c r="C447" i="9"/>
  <c r="D447" i="9"/>
  <c r="G447" i="9" s="1"/>
  <c r="AV447" i="9" s="1"/>
  <c r="DN447" i="9" s="1"/>
  <c r="J447" i="9"/>
  <c r="K447" i="9"/>
  <c r="L447" i="9"/>
  <c r="M447" i="9"/>
  <c r="N447" i="9"/>
  <c r="C448" i="9"/>
  <c r="D448" i="9"/>
  <c r="G448" i="9" s="1"/>
  <c r="AR448" i="9" s="1"/>
  <c r="J448" i="9"/>
  <c r="K448" i="9"/>
  <c r="L448" i="9"/>
  <c r="M448" i="9"/>
  <c r="N448" i="9"/>
  <c r="C449" i="9"/>
  <c r="D449" i="9"/>
  <c r="G449" i="9" s="1"/>
  <c r="J449" i="9"/>
  <c r="K449" i="9"/>
  <c r="L449" i="9"/>
  <c r="M449" i="9"/>
  <c r="N449" i="9"/>
  <c r="AV449" i="9"/>
  <c r="DN449" i="9" s="1"/>
  <c r="C450" i="9"/>
  <c r="D450" i="9"/>
  <c r="G450" i="9" s="1"/>
  <c r="T450" i="9" s="1"/>
  <c r="J450" i="9"/>
  <c r="K450" i="9"/>
  <c r="L450" i="9"/>
  <c r="M450" i="9"/>
  <c r="N450" i="9"/>
  <c r="AR450" i="9"/>
  <c r="C451" i="9"/>
  <c r="D451" i="9"/>
  <c r="G451" i="9" s="1"/>
  <c r="AF451" i="9" s="1"/>
  <c r="J451" i="9"/>
  <c r="K451" i="9"/>
  <c r="L451" i="9"/>
  <c r="M451" i="9"/>
  <c r="N451" i="9"/>
  <c r="C452" i="9"/>
  <c r="D452" i="9"/>
  <c r="G452" i="9" s="1"/>
  <c r="AB452" i="9" s="1"/>
  <c r="E452" i="9"/>
  <c r="F452" i="9"/>
  <c r="J452" i="9"/>
  <c r="K452" i="9"/>
  <c r="L452" i="9"/>
  <c r="M452" i="9"/>
  <c r="N452" i="9"/>
  <c r="T452" i="9"/>
  <c r="AF452" i="9"/>
  <c r="AN452" i="9"/>
  <c r="C453" i="9"/>
  <c r="D453" i="9"/>
  <c r="G453" i="9" s="1"/>
  <c r="AB453" i="9" s="1"/>
  <c r="E453" i="9"/>
  <c r="F453" i="9"/>
  <c r="J453" i="9"/>
  <c r="K453" i="9"/>
  <c r="L453" i="9"/>
  <c r="M453" i="9"/>
  <c r="N453" i="9"/>
  <c r="T453" i="9"/>
  <c r="X453" i="9"/>
  <c r="AF453" i="9"/>
  <c r="AJ453" i="9"/>
  <c r="AN453" i="9"/>
  <c r="AV453" i="9"/>
  <c r="DN453" i="9" s="1"/>
  <c r="C454" i="9"/>
  <c r="D454" i="9"/>
  <c r="G454" i="9" s="1"/>
  <c r="E454" i="9"/>
  <c r="F454" i="9"/>
  <c r="J454" i="9"/>
  <c r="K454" i="9"/>
  <c r="L454" i="9"/>
  <c r="M454" i="9"/>
  <c r="N454" i="9"/>
  <c r="C455" i="9"/>
  <c r="D455" i="9"/>
  <c r="G455" i="9" s="1"/>
  <c r="AF455" i="9" s="1"/>
  <c r="E455" i="9"/>
  <c r="F455" i="9"/>
  <c r="J455" i="9"/>
  <c r="K455" i="9"/>
  <c r="L455" i="9"/>
  <c r="M455" i="9"/>
  <c r="N455" i="9"/>
  <c r="AV455" i="9"/>
  <c r="DN455" i="9" s="1"/>
  <c r="C456" i="9"/>
  <c r="D456" i="9"/>
  <c r="J456" i="9"/>
  <c r="K456" i="9"/>
  <c r="L456" i="9"/>
  <c r="M456" i="9"/>
  <c r="N456" i="9"/>
  <c r="C457" i="9"/>
  <c r="D457" i="9"/>
  <c r="J457" i="9"/>
  <c r="K457" i="9"/>
  <c r="L457" i="9"/>
  <c r="M457" i="9"/>
  <c r="N457" i="9"/>
  <c r="C458" i="9"/>
  <c r="D458" i="9"/>
  <c r="G458" i="9" s="1"/>
  <c r="E458" i="9"/>
  <c r="F458" i="9"/>
  <c r="J458" i="9"/>
  <c r="K458" i="9"/>
  <c r="L458" i="9"/>
  <c r="M458" i="9"/>
  <c r="N458" i="9"/>
  <c r="AB458" i="9"/>
  <c r="C459" i="9"/>
  <c r="D459" i="9"/>
  <c r="G459" i="9" s="1"/>
  <c r="AF459" i="9" s="1"/>
  <c r="E459" i="9"/>
  <c r="F459" i="9"/>
  <c r="J459" i="9"/>
  <c r="K459" i="9"/>
  <c r="L459" i="9"/>
  <c r="M459" i="9"/>
  <c r="N459" i="9"/>
  <c r="C460" i="9"/>
  <c r="D460" i="9"/>
  <c r="J460" i="9"/>
  <c r="K460" i="9"/>
  <c r="L460" i="9"/>
  <c r="M460" i="9"/>
  <c r="N460" i="9"/>
  <c r="C461" i="9"/>
  <c r="D461" i="9"/>
  <c r="J461" i="9"/>
  <c r="K461" i="9"/>
  <c r="L461" i="9"/>
  <c r="M461" i="9"/>
  <c r="N461" i="9"/>
  <c r="C462" i="9"/>
  <c r="D462" i="9"/>
  <c r="J462" i="9"/>
  <c r="K462" i="9"/>
  <c r="L462" i="9"/>
  <c r="M462" i="9"/>
  <c r="N462" i="9"/>
  <c r="C463" i="9"/>
  <c r="D463" i="9"/>
  <c r="J463" i="9"/>
  <c r="K463" i="9"/>
  <c r="L463" i="9"/>
  <c r="M463" i="9"/>
  <c r="N463" i="9"/>
  <c r="C464" i="9"/>
  <c r="D464" i="9"/>
  <c r="G464" i="9" s="1"/>
  <c r="E464" i="9"/>
  <c r="F464" i="9"/>
  <c r="J464" i="9"/>
  <c r="K464" i="9"/>
  <c r="L464" i="9"/>
  <c r="M464" i="9"/>
  <c r="N464" i="9"/>
  <c r="T464" i="9"/>
  <c r="C465" i="9"/>
  <c r="D465" i="9"/>
  <c r="G465" i="9" s="1"/>
  <c r="E465" i="9"/>
  <c r="F465" i="9"/>
  <c r="J465" i="9"/>
  <c r="K465" i="9"/>
  <c r="L465" i="9"/>
  <c r="M465" i="9"/>
  <c r="N465" i="9"/>
  <c r="T465" i="9"/>
  <c r="X465" i="9"/>
  <c r="AB465" i="9"/>
  <c r="AF465" i="9"/>
  <c r="AJ465" i="9"/>
  <c r="AN465" i="9"/>
  <c r="AR465" i="9"/>
  <c r="AV465" i="9"/>
  <c r="DN465" i="9" s="1"/>
  <c r="C466" i="9"/>
  <c r="D466" i="9"/>
  <c r="G466" i="9" s="1"/>
  <c r="E466" i="9"/>
  <c r="F466" i="9"/>
  <c r="J466" i="9"/>
  <c r="K466" i="9"/>
  <c r="L466" i="9"/>
  <c r="M466" i="9"/>
  <c r="N466" i="9"/>
  <c r="C467" i="9"/>
  <c r="D467" i="9"/>
  <c r="G467" i="9" s="1"/>
  <c r="E467" i="9"/>
  <c r="F467" i="9"/>
  <c r="J467" i="9"/>
  <c r="K467" i="9"/>
  <c r="L467" i="9"/>
  <c r="M467" i="9"/>
  <c r="N467" i="9"/>
  <c r="C468" i="9"/>
  <c r="D468" i="9"/>
  <c r="G468" i="9" s="1"/>
  <c r="E468" i="9"/>
  <c r="F468" i="9"/>
  <c r="J468" i="9"/>
  <c r="K468" i="9"/>
  <c r="L468" i="9"/>
  <c r="M468" i="9"/>
  <c r="N468" i="9"/>
  <c r="T468" i="9"/>
  <c r="C469" i="9"/>
  <c r="D469" i="9"/>
  <c r="G469" i="9" s="1"/>
  <c r="E469" i="9"/>
  <c r="F469" i="9"/>
  <c r="J469" i="9"/>
  <c r="K469" i="9"/>
  <c r="L469" i="9"/>
  <c r="M469" i="9"/>
  <c r="N469" i="9"/>
  <c r="T469" i="9"/>
  <c r="X469" i="9"/>
  <c r="AB469" i="9"/>
  <c r="AF469" i="9"/>
  <c r="AJ469" i="9"/>
  <c r="AN469" i="9"/>
  <c r="AR469" i="9"/>
  <c r="AV469" i="9"/>
  <c r="DN469" i="9" s="1"/>
  <c r="C470" i="9"/>
  <c r="D470" i="9"/>
  <c r="G470" i="9" s="1"/>
  <c r="E470" i="9"/>
  <c r="F470" i="9"/>
  <c r="J470" i="9"/>
  <c r="K470" i="9"/>
  <c r="L470" i="9"/>
  <c r="M470" i="9"/>
  <c r="N470" i="9"/>
  <c r="AB470" i="9"/>
  <c r="C471" i="9"/>
  <c r="D471" i="9"/>
  <c r="G471" i="9" s="1"/>
  <c r="AV471" i="9" s="1"/>
  <c r="DN471" i="9" s="1"/>
  <c r="E471" i="9"/>
  <c r="F471" i="9"/>
  <c r="J471" i="9"/>
  <c r="K471" i="9"/>
  <c r="L471" i="9"/>
  <c r="M471" i="9"/>
  <c r="N471" i="9"/>
  <c r="AF471" i="9"/>
  <c r="C472" i="9"/>
  <c r="D472" i="9"/>
  <c r="J472" i="9"/>
  <c r="K472" i="9"/>
  <c r="L472" i="9"/>
  <c r="M472" i="9"/>
  <c r="N472" i="9"/>
  <c r="C473" i="9"/>
  <c r="D473" i="9"/>
  <c r="J473" i="9"/>
  <c r="K473" i="9"/>
  <c r="L473" i="9"/>
  <c r="M473" i="9"/>
  <c r="N473" i="9"/>
  <c r="C474" i="9"/>
  <c r="D474" i="9"/>
  <c r="J474" i="9"/>
  <c r="K474" i="9"/>
  <c r="L474" i="9"/>
  <c r="M474" i="9"/>
  <c r="N474" i="9"/>
  <c r="C475" i="9"/>
  <c r="D475" i="9"/>
  <c r="J475" i="9"/>
  <c r="K475" i="9"/>
  <c r="L475" i="9"/>
  <c r="M475" i="9"/>
  <c r="N475" i="9"/>
  <c r="C476" i="9"/>
  <c r="D476" i="9"/>
  <c r="G476" i="9" s="1"/>
  <c r="AR476" i="9" s="1"/>
  <c r="J476" i="9"/>
  <c r="K476" i="9"/>
  <c r="L476" i="9"/>
  <c r="M476" i="9"/>
  <c r="N476" i="9"/>
  <c r="C477" i="9"/>
  <c r="D477" i="9"/>
  <c r="G477" i="9" s="1"/>
  <c r="T477" i="9" s="1"/>
  <c r="J477" i="9"/>
  <c r="K477" i="9"/>
  <c r="L477" i="9"/>
  <c r="M477" i="9"/>
  <c r="N477" i="9"/>
  <c r="AR477" i="9"/>
  <c r="AV477" i="9"/>
  <c r="DN477" i="9" s="1"/>
  <c r="C478" i="9"/>
  <c r="D478" i="9"/>
  <c r="G478" i="9" s="1"/>
  <c r="T478" i="9" s="1"/>
  <c r="J478" i="9"/>
  <c r="K478" i="9"/>
  <c r="L478" i="9"/>
  <c r="M478" i="9"/>
  <c r="N478" i="9"/>
  <c r="AR478" i="9"/>
  <c r="C479" i="9"/>
  <c r="D479" i="9"/>
  <c r="G479" i="9" s="1"/>
  <c r="AF479" i="9" s="1"/>
  <c r="J479" i="9"/>
  <c r="K479" i="9"/>
  <c r="L479" i="9"/>
  <c r="M479" i="9"/>
  <c r="N479" i="9"/>
  <c r="C480" i="9"/>
  <c r="D480" i="9"/>
  <c r="G480" i="9" s="1"/>
  <c r="E480" i="9"/>
  <c r="F480" i="9"/>
  <c r="J480" i="9"/>
  <c r="K480" i="9"/>
  <c r="L480" i="9"/>
  <c r="M480" i="9"/>
  <c r="N480" i="9"/>
  <c r="C481" i="9"/>
  <c r="D481" i="9"/>
  <c r="G481" i="9" s="1"/>
  <c r="AV481" i="9" s="1"/>
  <c r="DN481" i="9" s="1"/>
  <c r="E481" i="9"/>
  <c r="F481" i="9"/>
  <c r="J481" i="9"/>
  <c r="K481" i="9"/>
  <c r="L481" i="9"/>
  <c r="M481" i="9"/>
  <c r="N481" i="9"/>
  <c r="X481" i="9"/>
  <c r="C482" i="9"/>
  <c r="D482" i="9"/>
  <c r="G482" i="9" s="1"/>
  <c r="T482" i="9" s="1"/>
  <c r="J482" i="9"/>
  <c r="K482" i="9"/>
  <c r="L482" i="9"/>
  <c r="M482" i="9"/>
  <c r="N482" i="9"/>
  <c r="AR482" i="9"/>
  <c r="C483" i="9"/>
  <c r="D483" i="9"/>
  <c r="G483" i="9" s="1"/>
  <c r="AF483" i="9" s="1"/>
  <c r="J483" i="9"/>
  <c r="K483" i="9"/>
  <c r="L483" i="9"/>
  <c r="M483" i="9"/>
  <c r="N483" i="9"/>
  <c r="C484" i="9"/>
  <c r="D484" i="9"/>
  <c r="G484" i="9" s="1"/>
  <c r="AF484" i="9" s="1"/>
  <c r="E484" i="9"/>
  <c r="F484" i="9"/>
  <c r="J484" i="9"/>
  <c r="K484" i="9"/>
  <c r="L484" i="9"/>
  <c r="M484" i="9"/>
  <c r="N484" i="9"/>
  <c r="T484" i="9"/>
  <c r="AB484" i="9"/>
  <c r="AJ484" i="9"/>
  <c r="AR484" i="9"/>
  <c r="C485" i="9"/>
  <c r="D485" i="9"/>
  <c r="G485" i="9" s="1"/>
  <c r="AJ485" i="9" s="1"/>
  <c r="E485" i="9"/>
  <c r="F485" i="9"/>
  <c r="J485" i="9"/>
  <c r="K485" i="9"/>
  <c r="L485" i="9"/>
  <c r="M485" i="9"/>
  <c r="N485" i="9"/>
  <c r="T485" i="9"/>
  <c r="C486" i="9"/>
  <c r="D486" i="9"/>
  <c r="G486" i="9" s="1"/>
  <c r="T486" i="9" s="1"/>
  <c r="E486" i="9"/>
  <c r="F486" i="9"/>
  <c r="J486" i="9"/>
  <c r="K486" i="9"/>
  <c r="L486" i="9"/>
  <c r="M486" i="9"/>
  <c r="N486" i="9"/>
  <c r="AB486" i="9"/>
  <c r="AF486" i="9"/>
  <c r="AV486" i="9"/>
  <c r="DN486" i="9" s="1"/>
  <c r="C487" i="9"/>
  <c r="D487" i="9"/>
  <c r="G487" i="9" s="1"/>
  <c r="AV487" i="9" s="1"/>
  <c r="DN487" i="9" s="1"/>
  <c r="E487" i="9"/>
  <c r="F487" i="9"/>
  <c r="J487" i="9"/>
  <c r="K487" i="9"/>
  <c r="L487" i="9"/>
  <c r="M487" i="9"/>
  <c r="N487" i="9"/>
  <c r="AF487" i="9"/>
  <c r="C488" i="9"/>
  <c r="D488" i="9"/>
  <c r="J488" i="9"/>
  <c r="K488" i="9"/>
  <c r="L488" i="9"/>
  <c r="M488" i="9"/>
  <c r="N488" i="9"/>
  <c r="C489" i="9"/>
  <c r="D489" i="9"/>
  <c r="J489" i="9"/>
  <c r="K489" i="9"/>
  <c r="L489" i="9"/>
  <c r="M489" i="9"/>
  <c r="N489" i="9"/>
  <c r="C490" i="9"/>
  <c r="D490" i="9"/>
  <c r="J490" i="9"/>
  <c r="K490" i="9"/>
  <c r="L490" i="9"/>
  <c r="M490" i="9"/>
  <c r="N490" i="9"/>
  <c r="C491" i="9"/>
  <c r="D491" i="9"/>
  <c r="J491" i="9"/>
  <c r="K491" i="9"/>
  <c r="L491" i="9"/>
  <c r="M491" i="9"/>
  <c r="N491" i="9"/>
  <c r="C492" i="9"/>
  <c r="D492" i="9"/>
  <c r="J492" i="9"/>
  <c r="K492" i="9"/>
  <c r="L492" i="9"/>
  <c r="M492" i="9"/>
  <c r="N492" i="9"/>
  <c r="C493" i="9"/>
  <c r="D493" i="9"/>
  <c r="J493" i="9"/>
  <c r="K493" i="9"/>
  <c r="L493" i="9"/>
  <c r="M493" i="9"/>
  <c r="N493" i="9"/>
  <c r="C494" i="9"/>
  <c r="D494" i="9"/>
  <c r="J494" i="9"/>
  <c r="K494" i="9"/>
  <c r="L494" i="9"/>
  <c r="M494" i="9"/>
  <c r="N494" i="9"/>
  <c r="C495" i="9"/>
  <c r="D495" i="9"/>
  <c r="J495" i="9"/>
  <c r="K495" i="9"/>
  <c r="L495" i="9"/>
  <c r="M495" i="9"/>
  <c r="N495" i="9"/>
  <c r="C496" i="9"/>
  <c r="D496" i="9"/>
  <c r="G496" i="9" s="1"/>
  <c r="E496" i="9"/>
  <c r="F496" i="9"/>
  <c r="J496" i="9"/>
  <c r="K496" i="9"/>
  <c r="L496" i="9"/>
  <c r="M496" i="9"/>
  <c r="N496" i="9"/>
  <c r="T496" i="9"/>
  <c r="X496" i="9"/>
  <c r="AB496" i="9"/>
  <c r="AF496" i="9"/>
  <c r="AJ496" i="9"/>
  <c r="AN496" i="9"/>
  <c r="AR496" i="9"/>
  <c r="AV496" i="9"/>
  <c r="DN496" i="9" s="1"/>
  <c r="C497" i="9"/>
  <c r="D497" i="9"/>
  <c r="G497" i="9" s="1"/>
  <c r="E497" i="9"/>
  <c r="F497" i="9"/>
  <c r="J497" i="9"/>
  <c r="K497" i="9"/>
  <c r="L497" i="9"/>
  <c r="M497" i="9"/>
  <c r="N497" i="9"/>
  <c r="T497" i="9"/>
  <c r="C498" i="9"/>
  <c r="D498" i="9"/>
  <c r="G498" i="9" s="1"/>
  <c r="T498" i="9" s="1"/>
  <c r="E498" i="9"/>
  <c r="F498" i="9"/>
  <c r="J498" i="9"/>
  <c r="K498" i="9"/>
  <c r="L498" i="9"/>
  <c r="M498" i="9"/>
  <c r="N498" i="9"/>
  <c r="AB498" i="9"/>
  <c r="AF498" i="9"/>
  <c r="AR498" i="9"/>
  <c r="AV498" i="9"/>
  <c r="DN498" i="9" s="1"/>
  <c r="C499" i="9"/>
  <c r="D499" i="9"/>
  <c r="G499" i="9" s="1"/>
  <c r="AF499" i="9" s="1"/>
  <c r="E499" i="9"/>
  <c r="F499" i="9"/>
  <c r="J499" i="9"/>
  <c r="K499" i="9"/>
  <c r="L499" i="9"/>
  <c r="M499" i="9"/>
  <c r="N499" i="9"/>
  <c r="AV499" i="9"/>
  <c r="DN499" i="9" s="1"/>
  <c r="C500" i="9"/>
  <c r="D500" i="9"/>
  <c r="G500" i="9" s="1"/>
  <c r="E500" i="9"/>
  <c r="F500" i="9"/>
  <c r="J500" i="9"/>
  <c r="K500" i="9"/>
  <c r="L500" i="9"/>
  <c r="M500" i="9"/>
  <c r="N500" i="9"/>
  <c r="T500" i="9"/>
  <c r="AN500" i="9"/>
  <c r="C501" i="9"/>
  <c r="D501" i="9"/>
  <c r="G501" i="9" s="1"/>
  <c r="AJ501" i="9" s="1"/>
  <c r="E501" i="9"/>
  <c r="F501" i="9"/>
  <c r="J501" i="9"/>
  <c r="K501" i="9"/>
  <c r="L501" i="9"/>
  <c r="M501" i="9"/>
  <c r="N501" i="9"/>
  <c r="X501" i="9"/>
  <c r="AR501" i="9"/>
  <c r="C502" i="9"/>
  <c r="D502" i="9"/>
  <c r="G502" i="9" s="1"/>
  <c r="T502" i="9" s="1"/>
  <c r="E502" i="9"/>
  <c r="F502" i="9"/>
  <c r="J502" i="9"/>
  <c r="K502" i="9"/>
  <c r="L502" i="9"/>
  <c r="M502" i="9"/>
  <c r="N502" i="9"/>
  <c r="AB502" i="9"/>
  <c r="AR502" i="9"/>
  <c r="C503" i="9"/>
  <c r="D503" i="9"/>
  <c r="G503" i="9" s="1"/>
  <c r="AF503" i="9" s="1"/>
  <c r="E503" i="9"/>
  <c r="F503" i="9"/>
  <c r="J503" i="9"/>
  <c r="K503" i="9"/>
  <c r="L503" i="9"/>
  <c r="M503" i="9"/>
  <c r="N503" i="9"/>
  <c r="AV503" i="9"/>
  <c r="DN503" i="9" s="1"/>
  <c r="C504" i="9"/>
  <c r="D504" i="9"/>
  <c r="G504" i="9" s="1"/>
  <c r="AB504" i="9" s="1"/>
  <c r="E504" i="9"/>
  <c r="F504" i="9"/>
  <c r="J504" i="9"/>
  <c r="K504" i="9"/>
  <c r="L504" i="9"/>
  <c r="M504" i="9"/>
  <c r="N504" i="9"/>
  <c r="T504" i="9"/>
  <c r="AF504" i="9"/>
  <c r="C505" i="9"/>
  <c r="D505" i="9"/>
  <c r="G505" i="9" s="1"/>
  <c r="AB505" i="9" s="1"/>
  <c r="E505" i="9"/>
  <c r="F505" i="9"/>
  <c r="J505" i="9"/>
  <c r="K505" i="9"/>
  <c r="L505" i="9"/>
  <c r="M505" i="9"/>
  <c r="N505" i="9"/>
  <c r="T505" i="9"/>
  <c r="X505" i="9"/>
  <c r="AJ505" i="9"/>
  <c r="AN505" i="9"/>
  <c r="AV505" i="9"/>
  <c r="DN505" i="9" s="1"/>
  <c r="C506" i="9"/>
  <c r="D506" i="9"/>
  <c r="G506" i="9" s="1"/>
  <c r="AB506" i="9" s="1"/>
  <c r="E506" i="9"/>
  <c r="F506" i="9"/>
  <c r="J506" i="9"/>
  <c r="K506" i="9"/>
  <c r="L506" i="9"/>
  <c r="M506" i="9"/>
  <c r="N506" i="9"/>
  <c r="C507" i="9"/>
  <c r="D507" i="9"/>
  <c r="G507" i="9" s="1"/>
  <c r="AV507" i="9" s="1"/>
  <c r="DN507" i="9" s="1"/>
  <c r="E507" i="9"/>
  <c r="F507" i="9"/>
  <c r="J507" i="9"/>
  <c r="K507" i="9"/>
  <c r="L507" i="9"/>
  <c r="M507" i="9"/>
  <c r="N507" i="9"/>
  <c r="AF507" i="9"/>
  <c r="C508" i="9"/>
  <c r="D508" i="9"/>
  <c r="G508" i="9" s="1"/>
  <c r="T508" i="9" s="1"/>
  <c r="J508" i="9"/>
  <c r="K508" i="9"/>
  <c r="L508" i="9"/>
  <c r="M508" i="9"/>
  <c r="N508" i="9"/>
  <c r="AB508" i="9"/>
  <c r="AF508" i="9"/>
  <c r="AR508" i="9"/>
  <c r="AV508" i="9"/>
  <c r="DN508" i="9" s="1"/>
  <c r="C509" i="9"/>
  <c r="D509" i="9"/>
  <c r="G509" i="9" s="1"/>
  <c r="T509" i="9" s="1"/>
  <c r="J509" i="9"/>
  <c r="K509" i="9"/>
  <c r="L509" i="9"/>
  <c r="M509" i="9"/>
  <c r="N509" i="9"/>
  <c r="AB509" i="9"/>
  <c r="C510" i="9"/>
  <c r="D510" i="9"/>
  <c r="G510" i="9" s="1"/>
  <c r="T510" i="9" s="1"/>
  <c r="J510" i="9"/>
  <c r="K510" i="9"/>
  <c r="L510" i="9"/>
  <c r="M510" i="9"/>
  <c r="N510" i="9"/>
  <c r="AV510" i="9"/>
  <c r="DN510" i="9" s="1"/>
  <c r="C511" i="9"/>
  <c r="D511" i="9"/>
  <c r="G511" i="9" s="1"/>
  <c r="J511" i="9"/>
  <c r="K511" i="9"/>
  <c r="L511" i="9"/>
  <c r="M511" i="9"/>
  <c r="N511" i="9"/>
  <c r="C512" i="9"/>
  <c r="D512" i="9"/>
  <c r="G512" i="9" s="1"/>
  <c r="T512" i="9" s="1"/>
  <c r="J512" i="9"/>
  <c r="K512" i="9"/>
  <c r="L512" i="9"/>
  <c r="M512" i="9"/>
  <c r="N512" i="9"/>
  <c r="AF512" i="9"/>
  <c r="AV512" i="9"/>
  <c r="DN512" i="9" s="1"/>
  <c r="C513" i="9"/>
  <c r="D513" i="9"/>
  <c r="G513" i="9" s="1"/>
  <c r="AR513" i="9" s="1"/>
  <c r="J513" i="9"/>
  <c r="K513" i="9"/>
  <c r="L513" i="9"/>
  <c r="M513" i="9"/>
  <c r="N513" i="9"/>
  <c r="C514" i="9"/>
  <c r="D514" i="9"/>
  <c r="G514" i="9" s="1"/>
  <c r="T514" i="9" s="1"/>
  <c r="J514" i="9"/>
  <c r="K514" i="9"/>
  <c r="L514" i="9"/>
  <c r="M514" i="9"/>
  <c r="N514" i="9"/>
  <c r="C515" i="9"/>
  <c r="D515" i="9"/>
  <c r="G515" i="9" s="1"/>
  <c r="AF515" i="9" s="1"/>
  <c r="J515" i="9"/>
  <c r="K515" i="9"/>
  <c r="L515" i="9"/>
  <c r="M515" i="9"/>
  <c r="N515" i="9"/>
  <c r="C516" i="9"/>
  <c r="D516" i="9"/>
  <c r="G516" i="9" s="1"/>
  <c r="AB516" i="9" s="1"/>
  <c r="E516" i="9"/>
  <c r="F516" i="9"/>
  <c r="J516" i="9"/>
  <c r="K516" i="9"/>
  <c r="L516" i="9"/>
  <c r="M516" i="9"/>
  <c r="N516" i="9"/>
  <c r="T516" i="9"/>
  <c r="AN516" i="9"/>
  <c r="C517" i="9"/>
  <c r="D517" i="9"/>
  <c r="G517" i="9" s="1"/>
  <c r="AB517" i="9" s="1"/>
  <c r="E517" i="9"/>
  <c r="F517" i="9"/>
  <c r="J517" i="9"/>
  <c r="K517" i="9"/>
  <c r="L517" i="9"/>
  <c r="M517" i="9"/>
  <c r="N517" i="9"/>
  <c r="T517" i="9"/>
  <c r="AF517" i="9"/>
  <c r="AN517" i="9"/>
  <c r="C518" i="9"/>
  <c r="D518" i="9"/>
  <c r="G518" i="9" s="1"/>
  <c r="T518" i="9" s="1"/>
  <c r="E518" i="9"/>
  <c r="F518" i="9"/>
  <c r="J518" i="9"/>
  <c r="K518" i="9"/>
  <c r="L518" i="9"/>
  <c r="M518" i="9"/>
  <c r="N518" i="9"/>
  <c r="X518" i="9"/>
  <c r="AB518" i="9"/>
  <c r="AR518" i="9"/>
  <c r="AV518" i="9"/>
  <c r="DN518" i="9" s="1"/>
  <c r="C519" i="9"/>
  <c r="D519" i="9"/>
  <c r="G519" i="9" s="1"/>
  <c r="J519" i="9"/>
  <c r="K519" i="9"/>
  <c r="L519" i="9"/>
  <c r="M519" i="9"/>
  <c r="N519" i="9"/>
  <c r="C520" i="9"/>
  <c r="D520" i="9"/>
  <c r="G520" i="9" s="1"/>
  <c r="T520" i="9" s="1"/>
  <c r="J520" i="9"/>
  <c r="K520" i="9"/>
  <c r="L520" i="9"/>
  <c r="M520" i="9"/>
  <c r="N520" i="9"/>
  <c r="C521" i="9"/>
  <c r="D521" i="9"/>
  <c r="G521" i="9" s="1"/>
  <c r="T521" i="9" s="1"/>
  <c r="J521" i="9"/>
  <c r="K521" i="9"/>
  <c r="L521" i="9"/>
  <c r="M521" i="9"/>
  <c r="N521" i="9"/>
  <c r="C522" i="9"/>
  <c r="D522" i="9"/>
  <c r="G522" i="9" s="1"/>
  <c r="T522" i="9" s="1"/>
  <c r="J522" i="9"/>
  <c r="K522" i="9"/>
  <c r="L522" i="9"/>
  <c r="M522" i="9"/>
  <c r="N522" i="9"/>
  <c r="AF522" i="9"/>
  <c r="C523" i="9"/>
  <c r="D523" i="9"/>
  <c r="G523" i="9" s="1"/>
  <c r="E523" i="9"/>
  <c r="F523" i="9"/>
  <c r="J523" i="9"/>
  <c r="K523" i="9"/>
  <c r="L523" i="9"/>
  <c r="M523" i="9"/>
  <c r="N523" i="9"/>
  <c r="AF523" i="9"/>
  <c r="C524" i="9"/>
  <c r="D524" i="9"/>
  <c r="J524" i="9"/>
  <c r="K524" i="9"/>
  <c r="L524" i="9"/>
  <c r="M524" i="9"/>
  <c r="N524" i="9"/>
  <c r="C525" i="9"/>
  <c r="D525" i="9"/>
  <c r="J525" i="9"/>
  <c r="K525" i="9"/>
  <c r="L525" i="9"/>
  <c r="M525" i="9"/>
  <c r="N525" i="9"/>
  <c r="C526" i="9"/>
  <c r="D526" i="9"/>
  <c r="J526" i="9"/>
  <c r="K526" i="9"/>
  <c r="L526" i="9"/>
  <c r="M526" i="9"/>
  <c r="N526" i="9"/>
  <c r="C527" i="9"/>
  <c r="D527" i="9"/>
  <c r="G527" i="9" s="1"/>
  <c r="AF527" i="9" s="1"/>
  <c r="E527" i="9"/>
  <c r="F527" i="9"/>
  <c r="J527" i="9"/>
  <c r="K527" i="9"/>
  <c r="L527" i="9"/>
  <c r="M527" i="9"/>
  <c r="N527" i="9"/>
  <c r="AV527" i="9"/>
  <c r="DN527" i="9" s="1"/>
  <c r="C528" i="9"/>
  <c r="D528" i="9"/>
  <c r="G528" i="9" s="1"/>
  <c r="E528" i="9"/>
  <c r="F528" i="9"/>
  <c r="J528" i="9"/>
  <c r="K528" i="9"/>
  <c r="L528" i="9"/>
  <c r="M528" i="9"/>
  <c r="N528" i="9"/>
  <c r="T528" i="9"/>
  <c r="C529" i="9"/>
  <c r="D529" i="9"/>
  <c r="G529" i="9" s="1"/>
  <c r="AN529" i="9" s="1"/>
  <c r="E529" i="9"/>
  <c r="F529" i="9"/>
  <c r="J529" i="9"/>
  <c r="K529" i="9"/>
  <c r="L529" i="9"/>
  <c r="M529" i="9"/>
  <c r="N529" i="9"/>
  <c r="T529" i="9"/>
  <c r="C530" i="9"/>
  <c r="D530" i="9"/>
  <c r="G530" i="9" s="1"/>
  <c r="T530" i="9" s="1"/>
  <c r="E530" i="9"/>
  <c r="F530" i="9"/>
  <c r="J530" i="9"/>
  <c r="K530" i="9"/>
  <c r="L530" i="9"/>
  <c r="M530" i="9"/>
  <c r="N530" i="9"/>
  <c r="X530" i="9"/>
  <c r="AB530" i="9"/>
  <c r="AN530" i="9"/>
  <c r="AR530" i="9"/>
  <c r="AV530" i="9"/>
  <c r="DN530" i="9" s="1"/>
  <c r="C531" i="9"/>
  <c r="D531" i="9"/>
  <c r="G531" i="9" s="1"/>
  <c r="AV531" i="9" s="1"/>
  <c r="DN531" i="9" s="1"/>
  <c r="J531" i="9"/>
  <c r="K531" i="9"/>
  <c r="L531" i="9"/>
  <c r="M531" i="9"/>
  <c r="N531" i="9"/>
  <c r="C532" i="9"/>
  <c r="D532" i="9"/>
  <c r="G532" i="9" s="1"/>
  <c r="T532" i="9" s="1"/>
  <c r="E532" i="9"/>
  <c r="F532" i="9"/>
  <c r="J532" i="9"/>
  <c r="K532" i="9"/>
  <c r="L532" i="9"/>
  <c r="M532" i="9"/>
  <c r="N532" i="9"/>
  <c r="C533" i="9"/>
  <c r="D533" i="9"/>
  <c r="G533" i="9" s="1"/>
  <c r="AB533" i="9" s="1"/>
  <c r="E533" i="9"/>
  <c r="F533" i="9"/>
  <c r="J533" i="9"/>
  <c r="K533" i="9"/>
  <c r="L533" i="9"/>
  <c r="M533" i="9"/>
  <c r="N533" i="9"/>
  <c r="T533" i="9"/>
  <c r="AF533" i="9"/>
  <c r="AN533" i="9"/>
  <c r="C534" i="9"/>
  <c r="D534" i="9"/>
  <c r="G534" i="9" s="1"/>
  <c r="T534" i="9" s="1"/>
  <c r="E534" i="9"/>
  <c r="F534" i="9"/>
  <c r="J534" i="9"/>
  <c r="K534" i="9"/>
  <c r="L534" i="9"/>
  <c r="M534" i="9"/>
  <c r="N534" i="9"/>
  <c r="X534" i="9"/>
  <c r="AF534" i="9"/>
  <c r="AR534" i="9"/>
  <c r="C535" i="9"/>
  <c r="D535" i="9"/>
  <c r="J535" i="9"/>
  <c r="K535" i="9"/>
  <c r="L535" i="9"/>
  <c r="M535" i="9"/>
  <c r="N535" i="9"/>
  <c r="C536" i="9"/>
  <c r="D536" i="9"/>
  <c r="J536" i="9"/>
  <c r="K536" i="9"/>
  <c r="L536" i="9"/>
  <c r="M536" i="9"/>
  <c r="N536" i="9"/>
  <c r="C537" i="9"/>
  <c r="D537" i="9"/>
  <c r="J537" i="9"/>
  <c r="K537" i="9"/>
  <c r="L537" i="9"/>
  <c r="M537" i="9"/>
  <c r="N537" i="9"/>
  <c r="C538" i="9"/>
  <c r="D538" i="9"/>
  <c r="J538" i="9"/>
  <c r="K538" i="9"/>
  <c r="L538" i="9"/>
  <c r="M538" i="9"/>
  <c r="N538" i="9"/>
  <c r="C539" i="9"/>
  <c r="D539" i="9"/>
  <c r="G539" i="9" s="1"/>
  <c r="E539" i="9"/>
  <c r="F539" i="9"/>
  <c r="J539" i="9"/>
  <c r="K539" i="9"/>
  <c r="L539" i="9"/>
  <c r="M539" i="9"/>
  <c r="N539" i="9"/>
  <c r="AF539" i="9"/>
  <c r="C540" i="9"/>
  <c r="D540" i="9"/>
  <c r="G540" i="9" s="1"/>
  <c r="AJ540" i="9" s="1"/>
  <c r="E540" i="9"/>
  <c r="F540" i="9"/>
  <c r="J540" i="9"/>
  <c r="K540" i="9"/>
  <c r="L540" i="9"/>
  <c r="M540" i="9"/>
  <c r="N540" i="9"/>
  <c r="T540" i="9"/>
  <c r="AF540" i="9"/>
  <c r="CX540" i="9" s="1"/>
  <c r="AV540" i="9"/>
  <c r="DN540" i="9" s="1"/>
  <c r="C541" i="9"/>
  <c r="D541" i="9"/>
  <c r="J541" i="9"/>
  <c r="K541" i="9"/>
  <c r="L541" i="9"/>
  <c r="M541" i="9"/>
  <c r="N541" i="9"/>
  <c r="C542" i="9"/>
  <c r="D542" i="9"/>
  <c r="G542" i="9" s="1"/>
  <c r="AI542" i="9" s="1"/>
  <c r="E542" i="9"/>
  <c r="F542" i="9"/>
  <c r="J542" i="9"/>
  <c r="K542" i="9"/>
  <c r="L542" i="9"/>
  <c r="M542" i="9"/>
  <c r="N542" i="9"/>
  <c r="T542" i="9"/>
  <c r="AJ542" i="9"/>
  <c r="C543" i="9"/>
  <c r="D543" i="9"/>
  <c r="G543" i="9" s="1"/>
  <c r="AI543" i="9" s="1"/>
  <c r="J543" i="9"/>
  <c r="K543" i="9"/>
  <c r="L543" i="9"/>
  <c r="M543" i="9"/>
  <c r="N543" i="9"/>
  <c r="C544" i="9"/>
  <c r="D544" i="9"/>
  <c r="G544" i="9" s="1"/>
  <c r="T544" i="9" s="1"/>
  <c r="E544" i="9"/>
  <c r="F544" i="9"/>
  <c r="J544" i="9"/>
  <c r="K544" i="9"/>
  <c r="L544" i="9"/>
  <c r="M544" i="9"/>
  <c r="N544" i="9"/>
  <c r="W544" i="9"/>
  <c r="AE544" i="9"/>
  <c r="AI544" i="9"/>
  <c r="AQ544" i="9"/>
  <c r="C545" i="9"/>
  <c r="D545" i="9"/>
  <c r="G545" i="9" s="1"/>
  <c r="AA545" i="9" s="1"/>
  <c r="E545" i="9"/>
  <c r="F545" i="9"/>
  <c r="J545" i="9"/>
  <c r="K545" i="9"/>
  <c r="L545" i="9"/>
  <c r="M545" i="9"/>
  <c r="N545" i="9"/>
  <c r="T545" i="9"/>
  <c r="CL545" i="9" s="1"/>
  <c r="X545" i="9"/>
  <c r="CP545" i="9" s="1"/>
  <c r="AF545" i="9"/>
  <c r="CX545" i="9" s="1"/>
  <c r="AJ545" i="9"/>
  <c r="DB545" i="9" s="1"/>
  <c r="AN545" i="9"/>
  <c r="AV545" i="9"/>
  <c r="DN545" i="9" s="1"/>
  <c r="C546" i="9"/>
  <c r="D546" i="9"/>
  <c r="J546" i="9"/>
  <c r="K546" i="9"/>
  <c r="L546" i="9"/>
  <c r="M546" i="9"/>
  <c r="N546" i="9"/>
  <c r="C547" i="9"/>
  <c r="D547" i="9"/>
  <c r="G547" i="9" s="1"/>
  <c r="AQ547" i="9" s="1"/>
  <c r="E547" i="9"/>
  <c r="F547" i="9"/>
  <c r="J547" i="9"/>
  <c r="K547" i="9"/>
  <c r="L547" i="9"/>
  <c r="M547" i="9"/>
  <c r="N547" i="9"/>
  <c r="AA547" i="9"/>
  <c r="C548" i="9"/>
  <c r="D548" i="9"/>
  <c r="G548" i="9" s="1"/>
  <c r="T548" i="9" s="1"/>
  <c r="E548" i="9"/>
  <c r="F548" i="9"/>
  <c r="J548" i="9"/>
  <c r="K548" i="9"/>
  <c r="L548" i="9"/>
  <c r="M548" i="9"/>
  <c r="N548" i="9"/>
  <c r="W548" i="9"/>
  <c r="X548" i="9"/>
  <c r="AA548" i="9"/>
  <c r="AE548" i="9"/>
  <c r="AF548" i="9"/>
  <c r="AI548" i="9"/>
  <c r="AM548" i="9"/>
  <c r="AN548" i="9"/>
  <c r="AQ548" i="9"/>
  <c r="AU548" i="9"/>
  <c r="DM548" i="9" s="1"/>
  <c r="AV548" i="9"/>
  <c r="DN548" i="9" s="1"/>
  <c r="C549" i="9"/>
  <c r="D549" i="9"/>
  <c r="G549" i="9" s="1"/>
  <c r="T549" i="9" s="1"/>
  <c r="CL549" i="9" s="1"/>
  <c r="J549" i="9"/>
  <c r="K549" i="9"/>
  <c r="L549" i="9"/>
  <c r="M549" i="9"/>
  <c r="N549" i="9"/>
  <c r="X549" i="9"/>
  <c r="AA549" i="9"/>
  <c r="AF549" i="9"/>
  <c r="AI549" i="9"/>
  <c r="AN549" i="9"/>
  <c r="AQ549" i="9"/>
  <c r="AV549" i="9"/>
  <c r="DN549" i="9" s="1"/>
  <c r="C550" i="9"/>
  <c r="D550" i="9"/>
  <c r="G550" i="9" s="1"/>
  <c r="AB550" i="9" s="1"/>
  <c r="E550" i="9"/>
  <c r="F550" i="9"/>
  <c r="J550" i="9"/>
  <c r="K550" i="9"/>
  <c r="L550" i="9"/>
  <c r="M550" i="9"/>
  <c r="N550" i="9"/>
  <c r="T550" i="9"/>
  <c r="AA550" i="9"/>
  <c r="AI550" i="9"/>
  <c r="AJ550" i="9"/>
  <c r="AQ550" i="9"/>
  <c r="C551" i="9"/>
  <c r="D551" i="9"/>
  <c r="G551" i="9" s="1"/>
  <c r="AI551" i="9" s="1"/>
  <c r="E551" i="9"/>
  <c r="F551" i="9"/>
  <c r="J551" i="9"/>
  <c r="K551" i="9"/>
  <c r="L551" i="9"/>
  <c r="M551" i="9"/>
  <c r="N551" i="9"/>
  <c r="AA551" i="9"/>
  <c r="AQ551" i="9"/>
  <c r="C552" i="9"/>
  <c r="D552" i="9"/>
  <c r="J552" i="9"/>
  <c r="K552" i="9"/>
  <c r="L552" i="9"/>
  <c r="M552" i="9"/>
  <c r="N552" i="9"/>
  <c r="C553" i="9"/>
  <c r="D553" i="9"/>
  <c r="G553" i="9" s="1"/>
  <c r="X553" i="9" s="1"/>
  <c r="E553" i="9"/>
  <c r="F553" i="9"/>
  <c r="J553" i="9"/>
  <c r="K553" i="9"/>
  <c r="L553" i="9"/>
  <c r="M553" i="9"/>
  <c r="N553" i="9"/>
  <c r="T553" i="9"/>
  <c r="CL553" i="9" s="1"/>
  <c r="W553" i="9"/>
  <c r="AA553" i="9"/>
  <c r="AB553" i="9"/>
  <c r="CT553" i="9" s="1"/>
  <c r="AE553" i="9"/>
  <c r="AI553" i="9"/>
  <c r="AJ553" i="9"/>
  <c r="DB553" i="9" s="1"/>
  <c r="AM553" i="9"/>
  <c r="AQ553" i="9"/>
  <c r="AR553" i="9"/>
  <c r="DJ553" i="9" s="1"/>
  <c r="AU553" i="9"/>
  <c r="DM553" i="9" s="1"/>
  <c r="C554" i="9"/>
  <c r="D554" i="9"/>
  <c r="G554" i="9" s="1"/>
  <c r="T554" i="9" s="1"/>
  <c r="J554" i="9"/>
  <c r="K554" i="9"/>
  <c r="L554" i="9"/>
  <c r="M554" i="9"/>
  <c r="N554" i="9"/>
  <c r="AI554" i="9"/>
  <c r="AR554" i="9"/>
  <c r="C555" i="9"/>
  <c r="D555" i="9"/>
  <c r="J555" i="9"/>
  <c r="K555" i="9"/>
  <c r="L555" i="9"/>
  <c r="M555" i="9"/>
  <c r="N555" i="9"/>
  <c r="C556" i="9"/>
  <c r="D556" i="9"/>
  <c r="G556" i="9" s="1"/>
  <c r="AF556" i="9" s="1"/>
  <c r="E556" i="9"/>
  <c r="F556" i="9"/>
  <c r="J556" i="9"/>
  <c r="K556" i="9"/>
  <c r="L556" i="9"/>
  <c r="M556" i="9"/>
  <c r="N556" i="9"/>
  <c r="C557" i="9"/>
  <c r="D557" i="9"/>
  <c r="G557" i="9" s="1"/>
  <c r="AF557" i="9" s="1"/>
  <c r="J557" i="9"/>
  <c r="K557" i="9"/>
  <c r="L557" i="9"/>
  <c r="M557" i="9"/>
  <c r="N557" i="9"/>
  <c r="C558" i="9"/>
  <c r="D558" i="9"/>
  <c r="G558" i="9" s="1"/>
  <c r="AB558" i="9" s="1"/>
  <c r="E558" i="9"/>
  <c r="F558" i="9"/>
  <c r="J558" i="9"/>
  <c r="K558" i="9"/>
  <c r="L558" i="9"/>
  <c r="M558" i="9"/>
  <c r="N558" i="9"/>
  <c r="T558" i="9"/>
  <c r="AI558" i="9"/>
  <c r="C559" i="9"/>
  <c r="D559" i="9"/>
  <c r="G559" i="9" s="1"/>
  <c r="E559" i="9"/>
  <c r="F559" i="9"/>
  <c r="J559" i="9"/>
  <c r="K559" i="9"/>
  <c r="L559" i="9"/>
  <c r="M559" i="9"/>
  <c r="N559" i="9"/>
  <c r="AA559" i="9"/>
  <c r="C560" i="9"/>
  <c r="D560" i="9"/>
  <c r="J560" i="9"/>
  <c r="K560" i="9"/>
  <c r="L560" i="9"/>
  <c r="M560" i="9"/>
  <c r="N560" i="9"/>
  <c r="C561" i="9"/>
  <c r="D561" i="9"/>
  <c r="G561" i="9" s="1"/>
  <c r="X561" i="9" s="1"/>
  <c r="E561" i="9"/>
  <c r="F561" i="9"/>
  <c r="J561" i="9"/>
  <c r="K561" i="9"/>
  <c r="L561" i="9"/>
  <c r="M561" i="9"/>
  <c r="N561" i="9"/>
  <c r="C562" i="9"/>
  <c r="D562" i="9"/>
  <c r="G562" i="9" s="1"/>
  <c r="T562" i="9" s="1"/>
  <c r="J562" i="9"/>
  <c r="K562" i="9"/>
  <c r="L562" i="9"/>
  <c r="M562" i="9"/>
  <c r="N562" i="9"/>
  <c r="AR562" i="9"/>
  <c r="C563" i="9"/>
  <c r="D563" i="9"/>
  <c r="J563" i="9"/>
  <c r="K563" i="9"/>
  <c r="L563" i="9"/>
  <c r="M563" i="9"/>
  <c r="N563" i="9"/>
  <c r="C564" i="9"/>
  <c r="D564" i="9"/>
  <c r="G564" i="9" s="1"/>
  <c r="T564" i="9" s="1"/>
  <c r="E564" i="9"/>
  <c r="F564" i="9"/>
  <c r="J564" i="9"/>
  <c r="K564" i="9"/>
  <c r="L564" i="9"/>
  <c r="M564" i="9"/>
  <c r="N564" i="9"/>
  <c r="W564" i="9"/>
  <c r="X564" i="9"/>
  <c r="AE564" i="9"/>
  <c r="AF564" i="9"/>
  <c r="AI564" i="9"/>
  <c r="AM564" i="9"/>
  <c r="AN564" i="9"/>
  <c r="AQ564" i="9"/>
  <c r="AU564" i="9"/>
  <c r="DM564" i="9" s="1"/>
  <c r="AV564" i="9"/>
  <c r="DN564" i="9" s="1"/>
  <c r="C565" i="9"/>
  <c r="D565" i="9"/>
  <c r="G565" i="9" s="1"/>
  <c r="T565" i="9" s="1"/>
  <c r="CL565" i="9" s="1"/>
  <c r="J565" i="9"/>
  <c r="K565" i="9"/>
  <c r="L565" i="9"/>
  <c r="M565" i="9"/>
  <c r="N565" i="9"/>
  <c r="AA565" i="9"/>
  <c r="AI565" i="9"/>
  <c r="AV565" i="9"/>
  <c r="DN565" i="9" s="1"/>
  <c r="C566" i="9"/>
  <c r="D566" i="9"/>
  <c r="G566" i="9" s="1"/>
  <c r="AB566" i="9" s="1"/>
  <c r="E566" i="9"/>
  <c r="F566" i="9"/>
  <c r="J566" i="9"/>
  <c r="K566" i="9"/>
  <c r="L566" i="9"/>
  <c r="M566" i="9"/>
  <c r="N566" i="9"/>
  <c r="T566" i="9"/>
  <c r="AI566" i="9"/>
  <c r="AQ566" i="9"/>
  <c r="C567" i="9"/>
  <c r="D567" i="9"/>
  <c r="G567" i="9" s="1"/>
  <c r="AI567" i="9" s="1"/>
  <c r="E567" i="9"/>
  <c r="F567" i="9"/>
  <c r="J567" i="9"/>
  <c r="K567" i="9"/>
  <c r="L567" i="9"/>
  <c r="M567" i="9"/>
  <c r="N567" i="9"/>
  <c r="C568" i="9"/>
  <c r="D568" i="9"/>
  <c r="J568" i="9"/>
  <c r="K568" i="9"/>
  <c r="L568" i="9"/>
  <c r="M568" i="9"/>
  <c r="N568" i="9"/>
  <c r="C569" i="9"/>
  <c r="D569" i="9"/>
  <c r="G569" i="9" s="1"/>
  <c r="AA569" i="9" s="1"/>
  <c r="E569" i="9"/>
  <c r="F569" i="9"/>
  <c r="J569" i="9"/>
  <c r="K569" i="9"/>
  <c r="L569" i="9"/>
  <c r="M569" i="9"/>
  <c r="N569" i="9"/>
  <c r="T569" i="9"/>
  <c r="CL569" i="9" s="1"/>
  <c r="X569" i="9"/>
  <c r="CP569" i="9" s="1"/>
  <c r="AB569" i="9"/>
  <c r="CT569" i="9" s="1"/>
  <c r="AF569" i="9"/>
  <c r="CX569" i="9" s="1"/>
  <c r="AJ569" i="9"/>
  <c r="DB569" i="9" s="1"/>
  <c r="AN569" i="9"/>
  <c r="DF569" i="9" s="1"/>
  <c r="AR569" i="9"/>
  <c r="DJ569" i="9" s="1"/>
  <c r="AV569" i="9"/>
  <c r="DN569" i="9" s="1"/>
  <c r="C570" i="9"/>
  <c r="D570" i="9"/>
  <c r="G570" i="9" s="1"/>
  <c r="T570" i="9" s="1"/>
  <c r="J570" i="9"/>
  <c r="K570" i="9"/>
  <c r="L570" i="9"/>
  <c r="M570" i="9"/>
  <c r="N570" i="9"/>
  <c r="AR570" i="9"/>
  <c r="C571" i="9"/>
  <c r="D571" i="9"/>
  <c r="J571" i="9"/>
  <c r="K571" i="9"/>
  <c r="L571" i="9"/>
  <c r="M571" i="9"/>
  <c r="N571" i="9"/>
  <c r="C572" i="9"/>
  <c r="D572" i="9"/>
  <c r="J572" i="9"/>
  <c r="K572" i="9"/>
  <c r="L572" i="9"/>
  <c r="M572" i="9"/>
  <c r="N572" i="9"/>
  <c r="C573" i="9"/>
  <c r="D573" i="9"/>
  <c r="G573" i="9" s="1"/>
  <c r="T573" i="9" s="1"/>
  <c r="BC573" i="9" s="1"/>
  <c r="F573" i="9"/>
  <c r="J573" i="9"/>
  <c r="K573" i="9"/>
  <c r="L573" i="9"/>
  <c r="M573" i="9"/>
  <c r="N573" i="9"/>
  <c r="X573" i="9"/>
  <c r="AD573" i="9"/>
  <c r="AH573" i="9"/>
  <c r="BQ573" i="9" s="1"/>
  <c r="AL573" i="9"/>
  <c r="AN573" i="9"/>
  <c r="AR573" i="9"/>
  <c r="DJ573" i="9" s="1"/>
  <c r="AV573" i="9"/>
  <c r="DN573" i="9" s="1"/>
  <c r="CZ573" i="9"/>
  <c r="C574" i="9"/>
  <c r="D574" i="9"/>
  <c r="J574" i="9"/>
  <c r="K574" i="9"/>
  <c r="L574" i="9"/>
  <c r="M574" i="9"/>
  <c r="N574" i="9"/>
  <c r="C575" i="9"/>
  <c r="D575" i="9"/>
  <c r="G575" i="9" s="1"/>
  <c r="W575" i="9" s="1"/>
  <c r="CO575" i="9" s="1"/>
  <c r="E575" i="9"/>
  <c r="F575" i="9"/>
  <c r="J575" i="9"/>
  <c r="K575" i="9"/>
  <c r="L575" i="9"/>
  <c r="M575" i="9"/>
  <c r="N575" i="9"/>
  <c r="T575" i="9"/>
  <c r="V575" i="9"/>
  <c r="X575" i="9"/>
  <c r="BG575" i="9" s="1"/>
  <c r="Z575" i="9"/>
  <c r="BI575" i="9" s="1"/>
  <c r="AA575" i="9"/>
  <c r="AD575" i="9"/>
  <c r="BM575" i="9" s="1"/>
  <c r="AE575" i="9"/>
  <c r="CW575" i="9" s="1"/>
  <c r="AF575" i="9"/>
  <c r="AI575" i="9"/>
  <c r="DA575" i="9" s="1"/>
  <c r="AJ575" i="9"/>
  <c r="AL575" i="9"/>
  <c r="AN575" i="9"/>
  <c r="BW575" i="9" s="1"/>
  <c r="AP575" i="9"/>
  <c r="BY575" i="9" s="1"/>
  <c r="AQ575" i="9"/>
  <c r="AT575" i="9"/>
  <c r="AU575" i="9"/>
  <c r="DM575" i="9" s="1"/>
  <c r="AV575" i="9"/>
  <c r="DN575" i="9" s="1"/>
  <c r="BR575" i="9"/>
  <c r="CP575" i="9"/>
  <c r="DL575" i="9"/>
  <c r="C576" i="9"/>
  <c r="D576" i="9"/>
  <c r="J576" i="9"/>
  <c r="K576" i="9"/>
  <c r="L576" i="9"/>
  <c r="M576" i="9"/>
  <c r="N576" i="9"/>
  <c r="C577" i="9"/>
  <c r="D577" i="9"/>
  <c r="G577" i="9" s="1"/>
  <c r="Z577" i="9" s="1"/>
  <c r="BI577" i="9" s="1"/>
  <c r="E577" i="9"/>
  <c r="F577" i="9"/>
  <c r="J577" i="9"/>
  <c r="K577" i="9"/>
  <c r="L577" i="9"/>
  <c r="M577" i="9"/>
  <c r="N577" i="9"/>
  <c r="T577" i="9"/>
  <c r="AP577" i="9"/>
  <c r="BY577" i="9" s="1"/>
  <c r="C578" i="9"/>
  <c r="D578" i="9"/>
  <c r="J578" i="9"/>
  <c r="K578" i="9"/>
  <c r="L578" i="9"/>
  <c r="M578" i="9"/>
  <c r="N578" i="9"/>
  <c r="C579" i="9"/>
  <c r="D579" i="9"/>
  <c r="G579" i="9" s="1"/>
  <c r="T579" i="9" s="1"/>
  <c r="BC579" i="9" s="1"/>
  <c r="F579" i="9"/>
  <c r="J579" i="9"/>
  <c r="K579" i="9"/>
  <c r="L579" i="9"/>
  <c r="M579" i="9"/>
  <c r="N579" i="9"/>
  <c r="V579" i="9"/>
  <c r="W579" i="9"/>
  <c r="X579" i="9"/>
  <c r="AD579" i="9"/>
  <c r="BM579" i="9" s="1"/>
  <c r="AF579" i="9"/>
  <c r="AI579" i="9"/>
  <c r="DA579" i="9" s="1"/>
  <c r="AL579" i="9"/>
  <c r="AM579" i="9"/>
  <c r="AQ579" i="9"/>
  <c r="AR579" i="9"/>
  <c r="DJ579" i="9" s="1"/>
  <c r="AT579" i="9"/>
  <c r="DL579" i="9" s="1"/>
  <c r="CL579" i="9"/>
  <c r="C580" i="9"/>
  <c r="D580" i="9"/>
  <c r="E580" i="9"/>
  <c r="J580" i="9"/>
  <c r="K580" i="9"/>
  <c r="L580" i="9"/>
  <c r="M580" i="9"/>
  <c r="N580" i="9"/>
  <c r="C581" i="9"/>
  <c r="D581" i="9"/>
  <c r="G581" i="9" s="1"/>
  <c r="T581" i="9" s="1"/>
  <c r="F581" i="9"/>
  <c r="J581" i="9"/>
  <c r="K581" i="9"/>
  <c r="L581" i="9"/>
  <c r="M581" i="9"/>
  <c r="N581" i="9"/>
  <c r="W581" i="9"/>
  <c r="AA581" i="9"/>
  <c r="AD581" i="9"/>
  <c r="BM581" i="9" s="1"/>
  <c r="AF581" i="9"/>
  <c r="AH581" i="9"/>
  <c r="BQ581" i="9" s="1"/>
  <c r="AL581" i="9"/>
  <c r="AM581" i="9"/>
  <c r="AN581" i="9"/>
  <c r="BW581" i="9" s="1"/>
  <c r="AR581" i="9"/>
  <c r="DJ581" i="9" s="1"/>
  <c r="AT581" i="9"/>
  <c r="DL581" i="9" s="1"/>
  <c r="AV581" i="9"/>
  <c r="DN581" i="9" s="1"/>
  <c r="C582" i="9"/>
  <c r="D582" i="9"/>
  <c r="E582" i="9" s="1"/>
  <c r="J582" i="9"/>
  <c r="K582" i="9"/>
  <c r="L582" i="9"/>
  <c r="M582" i="9"/>
  <c r="N582" i="9"/>
  <c r="C583" i="9"/>
  <c r="D583" i="9"/>
  <c r="G583" i="9" s="1"/>
  <c r="T583" i="9" s="1"/>
  <c r="F583" i="9"/>
  <c r="J583" i="9"/>
  <c r="K583" i="9"/>
  <c r="L583" i="9"/>
  <c r="M583" i="9"/>
  <c r="N583" i="9"/>
  <c r="V583" i="9"/>
  <c r="W583" i="9"/>
  <c r="X583" i="9"/>
  <c r="BG583" i="9" s="1"/>
  <c r="AB583" i="9"/>
  <c r="CT583" i="9" s="1"/>
  <c r="AD583" i="9"/>
  <c r="BM583" i="9" s="1"/>
  <c r="AF583" i="9"/>
  <c r="AI583" i="9"/>
  <c r="AL583" i="9"/>
  <c r="AM583" i="9"/>
  <c r="AQ583" i="9"/>
  <c r="AR583" i="9"/>
  <c r="AT583" i="9"/>
  <c r="DL583" i="9" s="1"/>
  <c r="AV583" i="9"/>
  <c r="DN583" i="9" s="1"/>
  <c r="BK583" i="9"/>
  <c r="C584" i="9"/>
  <c r="D584" i="9"/>
  <c r="E584" i="9"/>
  <c r="J584" i="9"/>
  <c r="K584" i="9"/>
  <c r="L584" i="9"/>
  <c r="M584" i="9"/>
  <c r="N584" i="9"/>
  <c r="C585" i="9"/>
  <c r="D585" i="9"/>
  <c r="G585" i="9" s="1"/>
  <c r="F585" i="9"/>
  <c r="J585" i="9"/>
  <c r="K585" i="9"/>
  <c r="L585" i="9"/>
  <c r="M585" i="9"/>
  <c r="N585" i="9"/>
  <c r="W585" i="9"/>
  <c r="AD585" i="9"/>
  <c r="BM585" i="9" s="1"/>
  <c r="AL585" i="9"/>
  <c r="AR585" i="9"/>
  <c r="DJ585" i="9" s="1"/>
  <c r="C586" i="9"/>
  <c r="D586" i="9"/>
  <c r="J586" i="9"/>
  <c r="K586" i="9"/>
  <c r="L586" i="9"/>
  <c r="M586" i="9"/>
  <c r="N586" i="9"/>
  <c r="C587" i="9"/>
  <c r="D587" i="9"/>
  <c r="J587" i="9"/>
  <c r="K587" i="9"/>
  <c r="L587" i="9"/>
  <c r="M587" i="9"/>
  <c r="N587" i="9"/>
  <c r="C588" i="9"/>
  <c r="D588" i="9"/>
  <c r="J588" i="9"/>
  <c r="K588" i="9"/>
  <c r="L588" i="9"/>
  <c r="M588" i="9"/>
  <c r="N588" i="9"/>
  <c r="C589" i="9"/>
  <c r="D589" i="9"/>
  <c r="J589" i="9"/>
  <c r="K589" i="9"/>
  <c r="L589" i="9"/>
  <c r="M589" i="9"/>
  <c r="N589" i="9"/>
  <c r="C590" i="9"/>
  <c r="D590" i="9"/>
  <c r="J590" i="9"/>
  <c r="K590" i="9"/>
  <c r="L590" i="9"/>
  <c r="M590" i="9"/>
  <c r="N590" i="9"/>
  <c r="C591" i="9"/>
  <c r="D591" i="9"/>
  <c r="J591" i="9"/>
  <c r="K591" i="9"/>
  <c r="L591" i="9"/>
  <c r="M591" i="9"/>
  <c r="N591" i="9"/>
  <c r="C592" i="9"/>
  <c r="D592" i="9"/>
  <c r="J592" i="9"/>
  <c r="K592" i="9"/>
  <c r="L592" i="9"/>
  <c r="M592" i="9"/>
  <c r="N592" i="9"/>
  <c r="C593" i="9"/>
  <c r="D593" i="9"/>
  <c r="J593" i="9"/>
  <c r="K593" i="9"/>
  <c r="L593" i="9"/>
  <c r="M593" i="9"/>
  <c r="N593" i="9"/>
  <c r="C594" i="9"/>
  <c r="D594" i="9"/>
  <c r="J594" i="9"/>
  <c r="K594" i="9"/>
  <c r="L594" i="9"/>
  <c r="M594" i="9"/>
  <c r="N594" i="9"/>
  <c r="C595" i="9"/>
  <c r="D595" i="9"/>
  <c r="J595" i="9"/>
  <c r="K595" i="9"/>
  <c r="L595" i="9"/>
  <c r="M595" i="9"/>
  <c r="N595" i="9"/>
  <c r="C596" i="9"/>
  <c r="D596" i="9"/>
  <c r="J596" i="9"/>
  <c r="K596" i="9"/>
  <c r="L596" i="9"/>
  <c r="M596" i="9"/>
  <c r="N596" i="9"/>
  <c r="C597" i="9"/>
  <c r="D597" i="9"/>
  <c r="J597" i="9"/>
  <c r="K597" i="9"/>
  <c r="L597" i="9"/>
  <c r="M597" i="9"/>
  <c r="N597" i="9"/>
  <c r="C598" i="9"/>
  <c r="D598" i="9"/>
  <c r="J598" i="9"/>
  <c r="K598" i="9"/>
  <c r="L598" i="9"/>
  <c r="M598" i="9"/>
  <c r="N598" i="9"/>
  <c r="C599" i="9"/>
  <c r="D599" i="9"/>
  <c r="J599" i="9"/>
  <c r="K599" i="9"/>
  <c r="L599" i="9"/>
  <c r="M599" i="9"/>
  <c r="N599" i="9"/>
  <c r="C600" i="9"/>
  <c r="D600" i="9"/>
  <c r="J600" i="9"/>
  <c r="K600" i="9"/>
  <c r="L600" i="9"/>
  <c r="M600" i="9"/>
  <c r="N600" i="9"/>
  <c r="C601" i="9"/>
  <c r="D601" i="9"/>
  <c r="J601" i="9"/>
  <c r="K601" i="9"/>
  <c r="L601" i="9"/>
  <c r="M601" i="9"/>
  <c r="N601" i="9"/>
  <c r="C602" i="9"/>
  <c r="D602" i="9"/>
  <c r="J602" i="9"/>
  <c r="K602" i="9"/>
  <c r="L602" i="9"/>
  <c r="M602" i="9"/>
  <c r="N602" i="9"/>
  <c r="C603" i="9"/>
  <c r="D603" i="9"/>
  <c r="J603" i="9"/>
  <c r="K603" i="9"/>
  <c r="L603" i="9"/>
  <c r="M603" i="9"/>
  <c r="N603" i="9"/>
  <c r="C604" i="9"/>
  <c r="D604" i="9"/>
  <c r="J604" i="9"/>
  <c r="K604" i="9"/>
  <c r="L604" i="9"/>
  <c r="M604" i="9"/>
  <c r="N604" i="9"/>
  <c r="C605" i="9"/>
  <c r="D605" i="9"/>
  <c r="G605" i="9" s="1"/>
  <c r="AB605" i="9" s="1"/>
  <c r="F605" i="9"/>
  <c r="J605" i="9"/>
  <c r="K605" i="9"/>
  <c r="L605" i="9"/>
  <c r="M605" i="9"/>
  <c r="N605" i="9"/>
  <c r="AV605" i="9"/>
  <c r="DN605" i="9" s="1"/>
  <c r="C606" i="9"/>
  <c r="D606" i="9"/>
  <c r="G606" i="9" s="1"/>
  <c r="T606" i="9" s="1"/>
  <c r="F606" i="9"/>
  <c r="J606" i="9"/>
  <c r="K606" i="9"/>
  <c r="L606" i="9"/>
  <c r="M606" i="9"/>
  <c r="N606" i="9"/>
  <c r="C607" i="9"/>
  <c r="D607" i="9"/>
  <c r="G607" i="9" s="1"/>
  <c r="T607" i="9" s="1"/>
  <c r="F607" i="9"/>
  <c r="J607" i="9"/>
  <c r="K607" i="9"/>
  <c r="L607" i="9"/>
  <c r="M607" i="9"/>
  <c r="N607" i="9"/>
  <c r="X607" i="9"/>
  <c r="AB607" i="9"/>
  <c r="AF607" i="9"/>
  <c r="AV607" i="9"/>
  <c r="DN607" i="9" s="1"/>
  <c r="C608" i="9"/>
  <c r="D608" i="9"/>
  <c r="G608" i="9" s="1"/>
  <c r="F608" i="9"/>
  <c r="J608" i="9"/>
  <c r="K608" i="9"/>
  <c r="L608" i="9"/>
  <c r="M608" i="9"/>
  <c r="N608" i="9"/>
  <c r="C609" i="9"/>
  <c r="D609" i="9"/>
  <c r="G609" i="9" s="1"/>
  <c r="T609" i="9" s="1"/>
  <c r="F609" i="9"/>
  <c r="J609" i="9"/>
  <c r="K609" i="9"/>
  <c r="L609" i="9"/>
  <c r="M609" i="9"/>
  <c r="N609" i="9"/>
  <c r="AB609" i="9"/>
  <c r="AN609" i="9"/>
  <c r="AV609" i="9"/>
  <c r="DN609" i="9" s="1"/>
  <c r="C610" i="9"/>
  <c r="D610" i="9"/>
  <c r="G610" i="9" s="1"/>
  <c r="T610" i="9" s="1"/>
  <c r="F610" i="9"/>
  <c r="J610" i="9"/>
  <c r="K610" i="9"/>
  <c r="L610" i="9"/>
  <c r="M610" i="9"/>
  <c r="N610" i="9"/>
  <c r="C611" i="9"/>
  <c r="D611" i="9"/>
  <c r="G611" i="9" s="1"/>
  <c r="F611" i="9"/>
  <c r="J611" i="9"/>
  <c r="K611" i="9"/>
  <c r="L611" i="9"/>
  <c r="M611" i="9"/>
  <c r="N611" i="9"/>
  <c r="AV611" i="9"/>
  <c r="DN611" i="9" s="1"/>
  <c r="C612" i="9"/>
  <c r="D612" i="9"/>
  <c r="G612" i="9" s="1"/>
  <c r="X612" i="9" s="1"/>
  <c r="F612" i="9"/>
  <c r="J612" i="9"/>
  <c r="K612" i="9"/>
  <c r="L612" i="9"/>
  <c r="M612" i="9"/>
  <c r="N612" i="9"/>
  <c r="C613" i="9"/>
  <c r="D613" i="9"/>
  <c r="G613" i="9" s="1"/>
  <c r="T613" i="9" s="1"/>
  <c r="F613" i="9"/>
  <c r="J613" i="9"/>
  <c r="K613" i="9"/>
  <c r="L613" i="9"/>
  <c r="M613" i="9"/>
  <c r="N613" i="9"/>
  <c r="AN613" i="9"/>
  <c r="C614" i="9"/>
  <c r="D614" i="9"/>
  <c r="G614" i="9" s="1"/>
  <c r="F614" i="9"/>
  <c r="J614" i="9"/>
  <c r="K614" i="9"/>
  <c r="L614" i="9"/>
  <c r="M614" i="9"/>
  <c r="N614" i="9"/>
  <c r="AN614" i="9"/>
  <c r="C615" i="9"/>
  <c r="D615" i="9"/>
  <c r="G615" i="9" s="1"/>
  <c r="T615" i="9" s="1"/>
  <c r="F615" i="9"/>
  <c r="J615" i="9"/>
  <c r="K615" i="9"/>
  <c r="L615" i="9"/>
  <c r="M615" i="9"/>
  <c r="N615" i="9"/>
  <c r="C616" i="9"/>
  <c r="D616" i="9"/>
  <c r="G616" i="9" s="1"/>
  <c r="X616" i="9" s="1"/>
  <c r="F616" i="9"/>
  <c r="J616" i="9"/>
  <c r="K616" i="9"/>
  <c r="L616" i="9"/>
  <c r="M616" i="9"/>
  <c r="N616" i="9"/>
  <c r="C617" i="9"/>
  <c r="D617" i="9"/>
  <c r="G617" i="9" s="1"/>
  <c r="T617" i="9" s="1"/>
  <c r="F617" i="9"/>
  <c r="J617" i="9"/>
  <c r="K617" i="9"/>
  <c r="L617" i="9"/>
  <c r="M617" i="9"/>
  <c r="N617" i="9"/>
  <c r="X617" i="9"/>
  <c r="AB617" i="9"/>
  <c r="AF617" i="9"/>
  <c r="AR617" i="9"/>
  <c r="AV617" i="9"/>
  <c r="DN617" i="9" s="1"/>
  <c r="C618" i="9"/>
  <c r="D618" i="9"/>
  <c r="G618" i="9" s="1"/>
  <c r="T618" i="9" s="1"/>
  <c r="F618" i="9"/>
  <c r="J618" i="9"/>
  <c r="K618" i="9"/>
  <c r="L618" i="9"/>
  <c r="M618" i="9"/>
  <c r="N618" i="9"/>
  <c r="AF618" i="9"/>
  <c r="AN618" i="9"/>
  <c r="AV618" i="9"/>
  <c r="DN618" i="9" s="1"/>
  <c r="C619" i="9"/>
  <c r="D619" i="9"/>
  <c r="G619" i="9" s="1"/>
  <c r="T619" i="9" s="1"/>
  <c r="F619" i="9"/>
  <c r="J619" i="9"/>
  <c r="K619" i="9"/>
  <c r="L619" i="9"/>
  <c r="M619" i="9"/>
  <c r="N619" i="9"/>
  <c r="AN619" i="9"/>
  <c r="C620" i="9"/>
  <c r="D620" i="9"/>
  <c r="G620" i="9" s="1"/>
  <c r="AB620" i="9" s="1"/>
  <c r="F620" i="9"/>
  <c r="J620" i="9"/>
  <c r="K620" i="9"/>
  <c r="L620" i="9"/>
  <c r="M620" i="9"/>
  <c r="N620" i="9"/>
  <c r="C621" i="9"/>
  <c r="D621" i="9"/>
  <c r="G621" i="9" s="1"/>
  <c r="F621" i="9"/>
  <c r="J621" i="9"/>
  <c r="K621" i="9"/>
  <c r="L621" i="9"/>
  <c r="M621" i="9"/>
  <c r="N621" i="9"/>
  <c r="AB621" i="9"/>
  <c r="AV621" i="9"/>
  <c r="DN621" i="9" s="1"/>
  <c r="C622" i="9"/>
  <c r="D622" i="9"/>
  <c r="G622" i="9" s="1"/>
  <c r="T622" i="9" s="1"/>
  <c r="F622" i="9"/>
  <c r="J622" i="9"/>
  <c r="K622" i="9"/>
  <c r="L622" i="9"/>
  <c r="M622" i="9"/>
  <c r="N622" i="9"/>
  <c r="AN622" i="9"/>
  <c r="C623" i="9"/>
  <c r="D623" i="9"/>
  <c r="G623" i="9" s="1"/>
  <c r="X623" i="9" s="1"/>
  <c r="F623" i="9"/>
  <c r="J623" i="9"/>
  <c r="K623" i="9"/>
  <c r="L623" i="9"/>
  <c r="M623" i="9"/>
  <c r="N623" i="9"/>
  <c r="C624" i="9"/>
  <c r="D624" i="9"/>
  <c r="E624" i="9"/>
  <c r="J624" i="9"/>
  <c r="K624" i="9"/>
  <c r="L624" i="9"/>
  <c r="M624" i="9"/>
  <c r="N624" i="9"/>
  <c r="C625" i="9"/>
  <c r="D625" i="9"/>
  <c r="E625" i="9"/>
  <c r="J625" i="9"/>
  <c r="K625" i="9"/>
  <c r="L625" i="9"/>
  <c r="M625" i="9"/>
  <c r="N625" i="9"/>
  <c r="C626" i="9"/>
  <c r="D626" i="9"/>
  <c r="E626" i="9"/>
  <c r="J626" i="9"/>
  <c r="K626" i="9"/>
  <c r="L626" i="9"/>
  <c r="M626" i="9"/>
  <c r="N626" i="9"/>
  <c r="C627" i="9"/>
  <c r="D627" i="9"/>
  <c r="E627" i="9" s="1"/>
  <c r="J627" i="9"/>
  <c r="K627" i="9"/>
  <c r="L627" i="9"/>
  <c r="M627" i="9"/>
  <c r="N627" i="9"/>
  <c r="C628" i="9"/>
  <c r="D628" i="9"/>
  <c r="G628" i="9" s="1"/>
  <c r="F628" i="9"/>
  <c r="J628" i="9"/>
  <c r="K628" i="9"/>
  <c r="L628" i="9"/>
  <c r="M628" i="9"/>
  <c r="N628" i="9"/>
  <c r="C629" i="9"/>
  <c r="D629" i="9"/>
  <c r="E629" i="9" s="1"/>
  <c r="J629" i="9"/>
  <c r="K629" i="9"/>
  <c r="L629" i="9"/>
  <c r="M629" i="9"/>
  <c r="N629" i="9"/>
  <c r="C630" i="9"/>
  <c r="D630" i="9"/>
  <c r="E630" i="9" s="1"/>
  <c r="J630" i="9"/>
  <c r="K630" i="9"/>
  <c r="L630" i="9"/>
  <c r="M630" i="9"/>
  <c r="N630" i="9"/>
  <c r="C631" i="9"/>
  <c r="D631" i="9"/>
  <c r="E631" i="9"/>
  <c r="J631" i="9"/>
  <c r="K631" i="9"/>
  <c r="L631" i="9"/>
  <c r="M631" i="9"/>
  <c r="N631" i="9"/>
  <c r="C632" i="9"/>
  <c r="D632" i="9"/>
  <c r="G632" i="9" s="1"/>
  <c r="AB632" i="9" s="1"/>
  <c r="F632" i="9"/>
  <c r="J632" i="9"/>
  <c r="K632" i="9"/>
  <c r="L632" i="9"/>
  <c r="M632" i="9"/>
  <c r="N632" i="9"/>
  <c r="C633" i="9"/>
  <c r="D633" i="9"/>
  <c r="G633" i="9" s="1"/>
  <c r="AF633" i="9" s="1"/>
  <c r="E633" i="9"/>
  <c r="F633" i="9"/>
  <c r="J633" i="9"/>
  <c r="K633" i="9"/>
  <c r="L633" i="9"/>
  <c r="M633" i="9"/>
  <c r="N633" i="9"/>
  <c r="T633" i="9"/>
  <c r="X633" i="9"/>
  <c r="AB633" i="9"/>
  <c r="AJ633" i="9"/>
  <c r="AN633" i="9"/>
  <c r="AR633" i="9"/>
  <c r="AV633" i="9"/>
  <c r="DN633" i="9" s="1"/>
  <c r="C634" i="9"/>
  <c r="D634" i="9"/>
  <c r="G634" i="9" s="1"/>
  <c r="E634" i="9"/>
  <c r="F634" i="9"/>
  <c r="J634" i="9"/>
  <c r="K634" i="9"/>
  <c r="L634" i="9"/>
  <c r="M634" i="9"/>
  <c r="N634" i="9"/>
  <c r="X634" i="9"/>
  <c r="C635" i="9"/>
  <c r="D635" i="9"/>
  <c r="G635" i="9" s="1"/>
  <c r="X635" i="9" s="1"/>
  <c r="E635" i="9"/>
  <c r="F635" i="9"/>
  <c r="J635" i="9"/>
  <c r="K635" i="9"/>
  <c r="L635" i="9"/>
  <c r="M635" i="9"/>
  <c r="N635" i="9"/>
  <c r="T635" i="9"/>
  <c r="AB635" i="9"/>
  <c r="AF635" i="9"/>
  <c r="AJ635" i="9"/>
  <c r="AR635" i="9"/>
  <c r="AV635" i="9"/>
  <c r="DN635" i="9" s="1"/>
  <c r="C636" i="9"/>
  <c r="D636" i="9"/>
  <c r="J636" i="9"/>
  <c r="K636" i="9"/>
  <c r="L636" i="9"/>
  <c r="M636" i="9"/>
  <c r="N636" i="9"/>
  <c r="C637" i="9"/>
  <c r="D637" i="9"/>
  <c r="J637" i="9"/>
  <c r="K637" i="9"/>
  <c r="L637" i="9"/>
  <c r="M637" i="9"/>
  <c r="N637" i="9"/>
  <c r="C638" i="9"/>
  <c r="D638" i="9"/>
  <c r="J638" i="9"/>
  <c r="K638" i="9"/>
  <c r="L638" i="9"/>
  <c r="M638" i="9"/>
  <c r="N638" i="9"/>
  <c r="C639" i="9"/>
  <c r="D639" i="9"/>
  <c r="E639" i="9"/>
  <c r="J639" i="9"/>
  <c r="K639" i="9"/>
  <c r="L639" i="9"/>
  <c r="M639" i="9"/>
  <c r="N639" i="9"/>
  <c r="C640" i="9"/>
  <c r="D640" i="9"/>
  <c r="G640" i="9" s="1"/>
  <c r="E640" i="9"/>
  <c r="F640" i="9"/>
  <c r="J640" i="9"/>
  <c r="K640" i="9"/>
  <c r="L640" i="9"/>
  <c r="M640" i="9"/>
  <c r="N640" i="9"/>
  <c r="C641" i="9"/>
  <c r="D641" i="9"/>
  <c r="G641" i="9" s="1"/>
  <c r="AF641" i="9" s="1"/>
  <c r="E641" i="9"/>
  <c r="F641" i="9"/>
  <c r="J641" i="9"/>
  <c r="K641" i="9"/>
  <c r="L641" i="9"/>
  <c r="M641" i="9"/>
  <c r="N641" i="9"/>
  <c r="C642" i="9"/>
  <c r="D642" i="9"/>
  <c r="G642" i="9" s="1"/>
  <c r="T642" i="9" s="1"/>
  <c r="E642" i="9"/>
  <c r="F642" i="9"/>
  <c r="J642" i="9"/>
  <c r="K642" i="9"/>
  <c r="L642" i="9"/>
  <c r="M642" i="9"/>
  <c r="N642" i="9"/>
  <c r="X642" i="9"/>
  <c r="AF642" i="9"/>
  <c r="AN642" i="9"/>
  <c r="AV642" i="9"/>
  <c r="DN642" i="9" s="1"/>
  <c r="C643" i="9"/>
  <c r="D643" i="9"/>
  <c r="G643" i="9" s="1"/>
  <c r="AN643" i="9" s="1"/>
  <c r="E643" i="9"/>
  <c r="F643" i="9"/>
  <c r="J643" i="9"/>
  <c r="K643" i="9"/>
  <c r="L643" i="9"/>
  <c r="M643" i="9"/>
  <c r="N643" i="9"/>
  <c r="T643" i="9"/>
  <c r="C644" i="9"/>
  <c r="D644" i="9"/>
  <c r="F644" i="9"/>
  <c r="J644" i="9"/>
  <c r="K644" i="9"/>
  <c r="L644" i="9"/>
  <c r="M644" i="9"/>
  <c r="N644" i="9"/>
  <c r="C645" i="9"/>
  <c r="D645" i="9"/>
  <c r="G645" i="9" s="1"/>
  <c r="T645" i="9" s="1"/>
  <c r="E645" i="9"/>
  <c r="F645" i="9"/>
  <c r="J645" i="9"/>
  <c r="K645" i="9"/>
  <c r="L645" i="9"/>
  <c r="M645" i="9"/>
  <c r="N645" i="9"/>
  <c r="C646" i="9"/>
  <c r="D646" i="9"/>
  <c r="G646" i="9" s="1"/>
  <c r="AF646" i="9" s="1"/>
  <c r="E646" i="9"/>
  <c r="F646" i="9"/>
  <c r="J646" i="9"/>
  <c r="K646" i="9"/>
  <c r="L646" i="9"/>
  <c r="M646" i="9"/>
  <c r="N646" i="9"/>
  <c r="T646" i="9"/>
  <c r="AJ646" i="9"/>
  <c r="AV646" i="9"/>
  <c r="DN646" i="9" s="1"/>
  <c r="C647" i="9"/>
  <c r="D647" i="9"/>
  <c r="G647" i="9" s="1"/>
  <c r="AR647" i="9" s="1"/>
  <c r="J647" i="9"/>
  <c r="K647" i="9"/>
  <c r="L647" i="9"/>
  <c r="M647" i="9"/>
  <c r="N647" i="9"/>
  <c r="C648" i="9"/>
  <c r="D648" i="9"/>
  <c r="G648" i="9" s="1"/>
  <c r="X648" i="9" s="1"/>
  <c r="J648" i="9"/>
  <c r="K648" i="9"/>
  <c r="L648" i="9"/>
  <c r="M648" i="9"/>
  <c r="N648" i="9"/>
  <c r="C649" i="9"/>
  <c r="D649" i="9"/>
  <c r="G649" i="9" s="1"/>
  <c r="T649" i="9" s="1"/>
  <c r="J649" i="9"/>
  <c r="K649" i="9"/>
  <c r="L649" i="9"/>
  <c r="M649" i="9"/>
  <c r="N649" i="9"/>
  <c r="AJ649" i="9"/>
  <c r="C650" i="9"/>
  <c r="D650" i="9"/>
  <c r="G650" i="9" s="1"/>
  <c r="T650" i="9" s="1"/>
  <c r="J650" i="9"/>
  <c r="K650" i="9"/>
  <c r="L650" i="9"/>
  <c r="M650" i="9"/>
  <c r="N650" i="9"/>
  <c r="AJ650" i="9"/>
  <c r="C651" i="9"/>
  <c r="D651" i="9"/>
  <c r="G651" i="9" s="1"/>
  <c r="T651" i="9" s="1"/>
  <c r="E651" i="9"/>
  <c r="F651" i="9"/>
  <c r="J651" i="9"/>
  <c r="K651" i="9"/>
  <c r="L651" i="9"/>
  <c r="M651" i="9"/>
  <c r="N651" i="9"/>
  <c r="C652" i="9"/>
  <c r="D652" i="9"/>
  <c r="G652" i="9" s="1"/>
  <c r="X652" i="9" s="1"/>
  <c r="E652" i="9"/>
  <c r="F652" i="9"/>
  <c r="J652" i="9"/>
  <c r="K652" i="9"/>
  <c r="L652" i="9"/>
  <c r="M652" i="9"/>
  <c r="N652" i="9"/>
  <c r="C653" i="9"/>
  <c r="D653" i="9"/>
  <c r="G653" i="9" s="1"/>
  <c r="AJ653" i="9" s="1"/>
  <c r="E653" i="9"/>
  <c r="F653" i="9"/>
  <c r="J653" i="9"/>
  <c r="K653" i="9"/>
  <c r="L653" i="9"/>
  <c r="M653" i="9"/>
  <c r="N653" i="9"/>
  <c r="C654" i="9"/>
  <c r="D654" i="9"/>
  <c r="G654" i="9" s="1"/>
  <c r="AF654" i="9" s="1"/>
  <c r="E654" i="9"/>
  <c r="F654" i="9"/>
  <c r="J654" i="9"/>
  <c r="K654" i="9"/>
  <c r="L654" i="9"/>
  <c r="M654" i="9"/>
  <c r="N654" i="9"/>
  <c r="T654" i="9"/>
  <c r="AJ654" i="9"/>
  <c r="AV654" i="9"/>
  <c r="DN654" i="9" s="1"/>
  <c r="C655" i="9"/>
  <c r="D655" i="9"/>
  <c r="G655" i="9" s="1"/>
  <c r="AR655" i="9" s="1"/>
  <c r="J655" i="9"/>
  <c r="K655" i="9"/>
  <c r="L655" i="9"/>
  <c r="M655" i="9"/>
  <c r="N655" i="9"/>
  <c r="C656" i="9"/>
  <c r="D656" i="9"/>
  <c r="G656" i="9" s="1"/>
  <c r="X656" i="9" s="1"/>
  <c r="J656" i="9"/>
  <c r="K656" i="9"/>
  <c r="L656" i="9"/>
  <c r="M656" i="9"/>
  <c r="N656" i="9"/>
  <c r="C657" i="9"/>
  <c r="D657" i="9"/>
  <c r="G657" i="9" s="1"/>
  <c r="T657" i="9" s="1"/>
  <c r="J657" i="9"/>
  <c r="K657" i="9"/>
  <c r="L657" i="9"/>
  <c r="M657" i="9"/>
  <c r="N657" i="9"/>
  <c r="AJ657" i="9"/>
  <c r="C658" i="9"/>
  <c r="D658" i="9"/>
  <c r="G658" i="9" s="1"/>
  <c r="T658" i="9" s="1"/>
  <c r="J658" i="9"/>
  <c r="K658" i="9"/>
  <c r="L658" i="9"/>
  <c r="M658" i="9"/>
  <c r="N658" i="9"/>
  <c r="AJ658" i="9"/>
  <c r="C659" i="9"/>
  <c r="D659" i="9"/>
  <c r="G659" i="9" s="1"/>
  <c r="AJ659" i="9" s="1"/>
  <c r="E659" i="9"/>
  <c r="F659" i="9"/>
  <c r="J659" i="9"/>
  <c r="K659" i="9"/>
  <c r="L659" i="9"/>
  <c r="M659" i="9"/>
  <c r="N659" i="9"/>
  <c r="T659" i="9"/>
  <c r="C660" i="9"/>
  <c r="D660" i="9"/>
  <c r="G660" i="9" s="1"/>
  <c r="AB660" i="9" s="1"/>
  <c r="E660" i="9"/>
  <c r="F660" i="9"/>
  <c r="J660" i="9"/>
  <c r="K660" i="9"/>
  <c r="L660" i="9"/>
  <c r="M660" i="9"/>
  <c r="N660" i="9"/>
  <c r="C661" i="9"/>
  <c r="D661" i="9"/>
  <c r="G661" i="9" s="1"/>
  <c r="AJ661" i="9" s="1"/>
  <c r="E661" i="9"/>
  <c r="F661" i="9"/>
  <c r="J661" i="9"/>
  <c r="K661" i="9"/>
  <c r="L661" i="9"/>
  <c r="M661" i="9"/>
  <c r="N661" i="9"/>
  <c r="T661" i="9"/>
  <c r="AV661" i="9"/>
  <c r="DN661" i="9" s="1"/>
  <c r="C662" i="9"/>
  <c r="D662" i="9"/>
  <c r="G662" i="9" s="1"/>
  <c r="AF662" i="9" s="1"/>
  <c r="E662" i="9"/>
  <c r="F662" i="9"/>
  <c r="J662" i="9"/>
  <c r="K662" i="9"/>
  <c r="L662" i="9"/>
  <c r="M662" i="9"/>
  <c r="N662" i="9"/>
  <c r="C663" i="9"/>
  <c r="D663" i="9"/>
  <c r="G663" i="9" s="1"/>
  <c r="AR663" i="9" s="1"/>
  <c r="J663" i="9"/>
  <c r="K663" i="9"/>
  <c r="L663" i="9"/>
  <c r="M663" i="9"/>
  <c r="N663" i="9"/>
  <c r="C664" i="9"/>
  <c r="D664" i="9"/>
  <c r="G664" i="9" s="1"/>
  <c r="X664" i="9" s="1"/>
  <c r="J664" i="9"/>
  <c r="K664" i="9"/>
  <c r="L664" i="9"/>
  <c r="M664" i="9"/>
  <c r="N664" i="9"/>
  <c r="C665" i="9"/>
  <c r="D665" i="9"/>
  <c r="G665" i="9" s="1"/>
  <c r="T665" i="9" s="1"/>
  <c r="J665" i="9"/>
  <c r="K665" i="9"/>
  <c r="L665" i="9"/>
  <c r="M665" i="9"/>
  <c r="N665" i="9"/>
  <c r="AJ665" i="9"/>
  <c r="C666" i="9"/>
  <c r="D666" i="9"/>
  <c r="G666" i="9" s="1"/>
  <c r="T666" i="9" s="1"/>
  <c r="J666" i="9"/>
  <c r="K666" i="9"/>
  <c r="L666" i="9"/>
  <c r="M666" i="9"/>
  <c r="N666" i="9"/>
  <c r="AJ666" i="9"/>
  <c r="C667" i="9"/>
  <c r="D667" i="9"/>
  <c r="G667" i="9" s="1"/>
  <c r="E667" i="9"/>
  <c r="F667" i="9"/>
  <c r="J667" i="9"/>
  <c r="K667" i="9"/>
  <c r="L667" i="9"/>
  <c r="M667" i="9"/>
  <c r="N667" i="9"/>
  <c r="C668" i="9"/>
  <c r="D668" i="9"/>
  <c r="G668" i="9" s="1"/>
  <c r="AB668" i="9" s="1"/>
  <c r="E668" i="9"/>
  <c r="F668" i="9"/>
  <c r="J668" i="9"/>
  <c r="K668" i="9"/>
  <c r="L668" i="9"/>
  <c r="M668" i="9"/>
  <c r="N668" i="9"/>
  <c r="AV668" i="9"/>
  <c r="DN668" i="9" s="1"/>
  <c r="C669" i="9"/>
  <c r="D669" i="9"/>
  <c r="J669" i="9"/>
  <c r="K669" i="9"/>
  <c r="L669" i="9"/>
  <c r="M669" i="9"/>
  <c r="N669" i="9"/>
  <c r="C670" i="9"/>
  <c r="D670" i="9"/>
  <c r="J670" i="9"/>
  <c r="K670" i="9"/>
  <c r="L670" i="9"/>
  <c r="M670" i="9"/>
  <c r="N670" i="9"/>
  <c r="C671" i="9"/>
  <c r="D671" i="9"/>
  <c r="G671" i="9" s="1"/>
  <c r="AB671" i="9" s="1"/>
  <c r="E671" i="9"/>
  <c r="F671" i="9"/>
  <c r="J671" i="9"/>
  <c r="K671" i="9"/>
  <c r="L671" i="9"/>
  <c r="M671" i="9"/>
  <c r="N671" i="9"/>
  <c r="T671" i="9"/>
  <c r="X671" i="9"/>
  <c r="AJ671" i="9"/>
  <c r="AN671" i="9"/>
  <c r="AR671" i="9"/>
  <c r="C672" i="9"/>
  <c r="D672" i="9"/>
  <c r="G672" i="9" s="1"/>
  <c r="X672" i="9" s="1"/>
  <c r="E672" i="9"/>
  <c r="F672" i="9"/>
  <c r="J672" i="9"/>
  <c r="K672" i="9"/>
  <c r="L672" i="9"/>
  <c r="M672" i="9"/>
  <c r="N672" i="9"/>
  <c r="C673" i="9"/>
  <c r="D673" i="9"/>
  <c r="G673" i="9" s="1"/>
  <c r="AF673" i="9" s="1"/>
  <c r="E673" i="9"/>
  <c r="F673" i="9"/>
  <c r="J673" i="9"/>
  <c r="K673" i="9"/>
  <c r="L673" i="9"/>
  <c r="M673" i="9"/>
  <c r="N673" i="9"/>
  <c r="C674" i="9"/>
  <c r="D674" i="9"/>
  <c r="G674" i="9" s="1"/>
  <c r="T674" i="9" s="1"/>
  <c r="F674" i="9"/>
  <c r="J674" i="9"/>
  <c r="K674" i="9"/>
  <c r="L674" i="9"/>
  <c r="M674" i="9"/>
  <c r="N674" i="9"/>
  <c r="X674" i="9"/>
  <c r="AJ674" i="9"/>
  <c r="AV674" i="9"/>
  <c r="DN674" i="9" s="1"/>
  <c r="C675" i="9"/>
  <c r="D675" i="9"/>
  <c r="J675" i="9"/>
  <c r="K675" i="9"/>
  <c r="L675" i="9"/>
  <c r="M675" i="9"/>
  <c r="N675" i="9"/>
  <c r="C676" i="9"/>
  <c r="D676" i="9"/>
  <c r="J676" i="9"/>
  <c r="K676" i="9"/>
  <c r="L676" i="9"/>
  <c r="M676" i="9"/>
  <c r="N676" i="9"/>
  <c r="C677" i="9"/>
  <c r="D677" i="9"/>
  <c r="J677" i="9"/>
  <c r="K677" i="9"/>
  <c r="L677" i="9"/>
  <c r="M677" i="9"/>
  <c r="N677" i="9"/>
  <c r="C678" i="9"/>
  <c r="D678" i="9"/>
  <c r="J678" i="9"/>
  <c r="K678" i="9"/>
  <c r="L678" i="9"/>
  <c r="M678" i="9"/>
  <c r="N678" i="9"/>
  <c r="C679" i="9"/>
  <c r="D679" i="9"/>
  <c r="G679" i="9" s="1"/>
  <c r="X679" i="9" s="1"/>
  <c r="F679" i="9"/>
  <c r="J679" i="9"/>
  <c r="K679" i="9"/>
  <c r="L679" i="9"/>
  <c r="M679" i="9"/>
  <c r="N679" i="9"/>
  <c r="C680" i="9"/>
  <c r="D680" i="9"/>
  <c r="G680" i="9" s="1"/>
  <c r="X680" i="9" s="1"/>
  <c r="F680" i="9"/>
  <c r="J680" i="9"/>
  <c r="K680" i="9"/>
  <c r="L680" i="9"/>
  <c r="M680" i="9"/>
  <c r="N680" i="9"/>
  <c r="C681" i="9"/>
  <c r="D681" i="9"/>
  <c r="G681" i="9" s="1"/>
  <c r="F681" i="9"/>
  <c r="J681" i="9"/>
  <c r="K681" i="9"/>
  <c r="L681" i="9"/>
  <c r="M681" i="9"/>
  <c r="N681" i="9"/>
  <c r="C682" i="9"/>
  <c r="D682" i="9"/>
  <c r="G682" i="9" s="1"/>
  <c r="AA682" i="9" s="1"/>
  <c r="J682" i="9"/>
  <c r="K682" i="9"/>
  <c r="L682" i="9"/>
  <c r="M682" i="9"/>
  <c r="N682" i="9"/>
  <c r="C683" i="9"/>
  <c r="D683" i="9"/>
  <c r="J683" i="9"/>
  <c r="K683" i="9"/>
  <c r="L683" i="9"/>
  <c r="M683" i="9"/>
  <c r="N683" i="9"/>
  <c r="C684" i="9"/>
  <c r="D684" i="9"/>
  <c r="G684" i="9" s="1"/>
  <c r="AQ684" i="9" s="1"/>
  <c r="E684" i="9"/>
  <c r="F684" i="9"/>
  <c r="J684" i="9"/>
  <c r="K684" i="9"/>
  <c r="L684" i="9"/>
  <c r="M684" i="9"/>
  <c r="N684" i="9"/>
  <c r="T684" i="9"/>
  <c r="CL684" i="9" s="1"/>
  <c r="C685" i="9"/>
  <c r="D685" i="9"/>
  <c r="G685" i="9" s="1"/>
  <c r="F685" i="9"/>
  <c r="J685" i="9"/>
  <c r="K685" i="9"/>
  <c r="L685" i="9"/>
  <c r="M685" i="9"/>
  <c r="N685" i="9"/>
  <c r="AB685" i="9"/>
  <c r="CT685" i="9" s="1"/>
  <c r="AR685" i="9"/>
  <c r="DJ685" i="9" s="1"/>
  <c r="C686" i="9"/>
  <c r="D686" i="9"/>
  <c r="G686" i="9" s="1"/>
  <c r="X686" i="9" s="1"/>
  <c r="J686" i="9"/>
  <c r="K686" i="9"/>
  <c r="L686" i="9"/>
  <c r="M686" i="9"/>
  <c r="N686" i="9"/>
  <c r="AQ686" i="9"/>
  <c r="C687" i="9"/>
  <c r="D687" i="9"/>
  <c r="J687" i="9"/>
  <c r="K687" i="9"/>
  <c r="L687" i="9"/>
  <c r="M687" i="9"/>
  <c r="N687" i="9"/>
  <c r="C688" i="9"/>
  <c r="D688" i="9"/>
  <c r="G688" i="9" s="1"/>
  <c r="AA688" i="9" s="1"/>
  <c r="E688" i="9"/>
  <c r="F688" i="9"/>
  <c r="J688" i="9"/>
  <c r="K688" i="9"/>
  <c r="L688" i="9"/>
  <c r="M688" i="9"/>
  <c r="N688" i="9"/>
  <c r="T688" i="9"/>
  <c r="CL688" i="9" s="1"/>
  <c r="AB688" i="9"/>
  <c r="CT688" i="9" s="1"/>
  <c r="AI688" i="9"/>
  <c r="AQ688" i="9"/>
  <c r="C689" i="9"/>
  <c r="D689" i="9"/>
  <c r="G689" i="9" s="1"/>
  <c r="AI689" i="9" s="1"/>
  <c r="F689" i="9"/>
  <c r="J689" i="9"/>
  <c r="K689" i="9"/>
  <c r="L689" i="9"/>
  <c r="M689" i="9"/>
  <c r="N689" i="9"/>
  <c r="T689" i="9"/>
  <c r="CL689" i="9" s="1"/>
  <c r="AA689" i="9"/>
  <c r="AB689" i="9"/>
  <c r="CT689" i="9" s="1"/>
  <c r="AQ689" i="9"/>
  <c r="AR689" i="9"/>
  <c r="DJ689" i="9" s="1"/>
  <c r="C690" i="9"/>
  <c r="D690" i="9"/>
  <c r="G690" i="9" s="1"/>
  <c r="J690" i="9"/>
  <c r="K690" i="9"/>
  <c r="L690" i="9"/>
  <c r="M690" i="9"/>
  <c r="N690" i="9"/>
  <c r="C691" i="9"/>
  <c r="D691" i="9"/>
  <c r="J691" i="9"/>
  <c r="K691" i="9"/>
  <c r="L691" i="9"/>
  <c r="M691" i="9"/>
  <c r="N691" i="9"/>
  <c r="C692" i="9"/>
  <c r="D692" i="9"/>
  <c r="G692" i="9" s="1"/>
  <c r="AA692" i="9" s="1"/>
  <c r="E692" i="9"/>
  <c r="F692" i="9"/>
  <c r="J692" i="9"/>
  <c r="K692" i="9"/>
  <c r="L692" i="9"/>
  <c r="M692" i="9"/>
  <c r="N692" i="9"/>
  <c r="T692" i="9"/>
  <c r="CL692" i="9" s="1"/>
  <c r="W692" i="9"/>
  <c r="AE692" i="9"/>
  <c r="AI692" i="9"/>
  <c r="AM692" i="9"/>
  <c r="AQ692" i="9"/>
  <c r="AR692" i="9"/>
  <c r="DJ692" i="9" s="1"/>
  <c r="AU692" i="9"/>
  <c r="DM692" i="9" s="1"/>
  <c r="C693" i="9"/>
  <c r="D693" i="9"/>
  <c r="G693" i="9" s="1"/>
  <c r="E693" i="9"/>
  <c r="F693" i="9"/>
  <c r="J693" i="9"/>
  <c r="K693" i="9"/>
  <c r="L693" i="9"/>
  <c r="M693" i="9"/>
  <c r="N693" i="9"/>
  <c r="T693" i="9"/>
  <c r="CL693" i="9" s="1"/>
  <c r="AA693" i="9"/>
  <c r="AB693" i="9"/>
  <c r="CT693" i="9" s="1"/>
  <c r="AI693" i="9"/>
  <c r="AJ693" i="9"/>
  <c r="DB693" i="9" s="1"/>
  <c r="AQ693" i="9"/>
  <c r="AR693" i="9"/>
  <c r="DJ693" i="9" s="1"/>
  <c r="C694" i="9"/>
  <c r="D694" i="9"/>
  <c r="G694" i="9" s="1"/>
  <c r="AA694" i="9" s="1"/>
  <c r="J694" i="9"/>
  <c r="K694" i="9"/>
  <c r="L694" i="9"/>
  <c r="M694" i="9"/>
  <c r="N694" i="9"/>
  <c r="C695" i="9"/>
  <c r="D695" i="9"/>
  <c r="J695" i="9"/>
  <c r="K695" i="9"/>
  <c r="L695" i="9"/>
  <c r="M695" i="9"/>
  <c r="N695" i="9"/>
  <c r="C696" i="9"/>
  <c r="D696" i="9"/>
  <c r="G696" i="9" s="1"/>
  <c r="E696" i="9"/>
  <c r="F696" i="9"/>
  <c r="J696" i="9"/>
  <c r="K696" i="9"/>
  <c r="L696" i="9"/>
  <c r="M696" i="9"/>
  <c r="N696" i="9"/>
  <c r="T696" i="9"/>
  <c r="CL696" i="9" s="1"/>
  <c r="AI696" i="9"/>
  <c r="AU696" i="9"/>
  <c r="DM696" i="9" s="1"/>
  <c r="C697" i="9"/>
  <c r="D697" i="9"/>
  <c r="G697" i="9" s="1"/>
  <c r="AI697" i="9" s="1"/>
  <c r="E697" i="9"/>
  <c r="F697" i="9"/>
  <c r="J697" i="9"/>
  <c r="K697" i="9"/>
  <c r="L697" i="9"/>
  <c r="M697" i="9"/>
  <c r="N697" i="9"/>
  <c r="T697" i="9"/>
  <c r="CL697" i="9" s="1"/>
  <c r="AB697" i="9"/>
  <c r="CT697" i="9" s="1"/>
  <c r="AJ697" i="9"/>
  <c r="DB697" i="9" s="1"/>
  <c r="AR697" i="9"/>
  <c r="DJ697" i="9" s="1"/>
  <c r="C698" i="9"/>
  <c r="D698" i="9"/>
  <c r="G698" i="9" s="1"/>
  <c r="AA698" i="9" s="1"/>
  <c r="J698" i="9"/>
  <c r="K698" i="9"/>
  <c r="L698" i="9"/>
  <c r="M698" i="9"/>
  <c r="N698" i="9"/>
  <c r="C699" i="9"/>
  <c r="D699" i="9"/>
  <c r="J699" i="9"/>
  <c r="K699" i="9"/>
  <c r="L699" i="9"/>
  <c r="M699" i="9"/>
  <c r="N699" i="9"/>
  <c r="C700" i="9"/>
  <c r="D700" i="9"/>
  <c r="G700" i="9" s="1"/>
  <c r="AA700" i="9" s="1"/>
  <c r="E700" i="9"/>
  <c r="F700" i="9"/>
  <c r="J700" i="9"/>
  <c r="K700" i="9"/>
  <c r="L700" i="9"/>
  <c r="M700" i="9"/>
  <c r="N700" i="9"/>
  <c r="T700" i="9"/>
  <c r="CL700" i="9" s="1"/>
  <c r="W700" i="9"/>
  <c r="AB700" i="9"/>
  <c r="CT700" i="9" s="1"/>
  <c r="AE700" i="9"/>
  <c r="AI700" i="9"/>
  <c r="AM700" i="9"/>
  <c r="AQ700" i="9"/>
  <c r="AR700" i="9"/>
  <c r="DJ700" i="9" s="1"/>
  <c r="C701" i="9"/>
  <c r="D701" i="9"/>
  <c r="G701" i="9" s="1"/>
  <c r="AI701" i="9" s="1"/>
  <c r="E701" i="9"/>
  <c r="F701" i="9"/>
  <c r="J701" i="9"/>
  <c r="K701" i="9"/>
  <c r="L701" i="9"/>
  <c r="M701" i="9"/>
  <c r="N701" i="9"/>
  <c r="C702" i="9"/>
  <c r="D702" i="9"/>
  <c r="G702" i="9" s="1"/>
  <c r="X702" i="9" s="1"/>
  <c r="J702" i="9"/>
  <c r="K702" i="9"/>
  <c r="L702" i="9"/>
  <c r="M702" i="9"/>
  <c r="N702" i="9"/>
  <c r="C703" i="9"/>
  <c r="D703" i="9"/>
  <c r="J703" i="9"/>
  <c r="K703" i="9"/>
  <c r="L703" i="9"/>
  <c r="M703" i="9"/>
  <c r="N703" i="9"/>
  <c r="C704" i="9"/>
  <c r="D704" i="9"/>
  <c r="G704" i="9" s="1"/>
  <c r="AA704" i="9" s="1"/>
  <c r="E704" i="9"/>
  <c r="F704" i="9"/>
  <c r="J704" i="9"/>
  <c r="K704" i="9"/>
  <c r="L704" i="9"/>
  <c r="M704" i="9"/>
  <c r="N704" i="9"/>
  <c r="C705" i="9"/>
  <c r="D705" i="9"/>
  <c r="G705" i="9" s="1"/>
  <c r="AI705" i="9" s="1"/>
  <c r="E705" i="9"/>
  <c r="F705" i="9"/>
  <c r="J705" i="9"/>
  <c r="K705" i="9"/>
  <c r="L705" i="9"/>
  <c r="M705" i="9"/>
  <c r="N705" i="9"/>
  <c r="T705" i="9"/>
  <c r="CL705" i="9" s="1"/>
  <c r="AB705" i="9"/>
  <c r="CT705" i="9" s="1"/>
  <c r="AJ705" i="9"/>
  <c r="DB705" i="9" s="1"/>
  <c r="AR705" i="9"/>
  <c r="DJ705" i="9" s="1"/>
  <c r="C706" i="9"/>
  <c r="D706" i="9"/>
  <c r="G706" i="9" s="1"/>
  <c r="AA706" i="9" s="1"/>
  <c r="J706" i="9"/>
  <c r="K706" i="9"/>
  <c r="L706" i="9"/>
  <c r="M706" i="9"/>
  <c r="N706" i="9"/>
  <c r="AQ706" i="9"/>
  <c r="C707" i="9"/>
  <c r="D707" i="9"/>
  <c r="J707" i="9"/>
  <c r="K707" i="9"/>
  <c r="L707" i="9"/>
  <c r="M707" i="9"/>
  <c r="N707" i="9"/>
  <c r="C708" i="9"/>
  <c r="D708" i="9"/>
  <c r="G708" i="9" s="1"/>
  <c r="AA708" i="9" s="1"/>
  <c r="E708" i="9"/>
  <c r="F708" i="9"/>
  <c r="J708" i="9"/>
  <c r="K708" i="9"/>
  <c r="L708" i="9"/>
  <c r="M708" i="9"/>
  <c r="N708" i="9"/>
  <c r="T708" i="9"/>
  <c r="CL708" i="9" s="1"/>
  <c r="W708" i="9"/>
  <c r="AB708" i="9"/>
  <c r="CT708" i="9" s="1"/>
  <c r="AE708" i="9"/>
  <c r="AI708" i="9"/>
  <c r="AM708" i="9"/>
  <c r="AQ708" i="9"/>
  <c r="AR708" i="9"/>
  <c r="DJ708" i="9" s="1"/>
  <c r="C709" i="9"/>
  <c r="D709" i="9"/>
  <c r="G709" i="9" s="1"/>
  <c r="AI709" i="9" s="1"/>
  <c r="E709" i="9"/>
  <c r="F709" i="9"/>
  <c r="J709" i="9"/>
  <c r="K709" i="9"/>
  <c r="L709" i="9"/>
  <c r="M709" i="9"/>
  <c r="N709" i="9"/>
  <c r="T709" i="9"/>
  <c r="CL709" i="9" s="1"/>
  <c r="AJ709" i="9"/>
  <c r="DB709" i="9" s="1"/>
  <c r="C710" i="9"/>
  <c r="D710" i="9"/>
  <c r="G710" i="9" s="1"/>
  <c r="X710" i="9" s="1"/>
  <c r="J710" i="9"/>
  <c r="K710" i="9"/>
  <c r="L710" i="9"/>
  <c r="M710" i="9"/>
  <c r="N710" i="9"/>
  <c r="C711" i="9"/>
  <c r="D711" i="9"/>
  <c r="J711" i="9"/>
  <c r="K711" i="9"/>
  <c r="L711" i="9"/>
  <c r="M711" i="9"/>
  <c r="N711" i="9"/>
  <c r="C712" i="9"/>
  <c r="D712" i="9"/>
  <c r="G712" i="9" s="1"/>
  <c r="AA712" i="9" s="1"/>
  <c r="E712" i="9"/>
  <c r="F712" i="9"/>
  <c r="J712" i="9"/>
  <c r="K712" i="9"/>
  <c r="L712" i="9"/>
  <c r="M712" i="9"/>
  <c r="N712" i="9"/>
  <c r="T712" i="9"/>
  <c r="CL712" i="9" s="1"/>
  <c r="AB712" i="9"/>
  <c r="CT712" i="9" s="1"/>
  <c r="AI712" i="9"/>
  <c r="AQ712" i="9"/>
  <c r="C713" i="9"/>
  <c r="D713" i="9"/>
  <c r="G713" i="9" s="1"/>
  <c r="AI713" i="9" s="1"/>
  <c r="E713" i="9"/>
  <c r="F713" i="9"/>
  <c r="J713" i="9"/>
  <c r="K713" i="9"/>
  <c r="L713" i="9"/>
  <c r="M713" i="9"/>
  <c r="N713" i="9"/>
  <c r="T713" i="9"/>
  <c r="CL713" i="9" s="1"/>
  <c r="AB713" i="9"/>
  <c r="CT713" i="9" s="1"/>
  <c r="AJ713" i="9"/>
  <c r="DB713" i="9" s="1"/>
  <c r="AR713" i="9"/>
  <c r="DJ713" i="9" s="1"/>
  <c r="C714" i="9"/>
  <c r="D714" i="9"/>
  <c r="G714" i="9" s="1"/>
  <c r="X714" i="9" s="1"/>
  <c r="J714" i="9"/>
  <c r="K714" i="9"/>
  <c r="L714" i="9"/>
  <c r="M714" i="9"/>
  <c r="N714" i="9"/>
  <c r="C715" i="9"/>
  <c r="D715" i="9"/>
  <c r="J715" i="9"/>
  <c r="K715" i="9"/>
  <c r="L715" i="9"/>
  <c r="M715" i="9"/>
  <c r="N715" i="9"/>
  <c r="C716" i="9"/>
  <c r="D716" i="9"/>
  <c r="G716" i="9" s="1"/>
  <c r="AA716" i="9" s="1"/>
  <c r="E716" i="9"/>
  <c r="F716" i="9"/>
  <c r="J716" i="9"/>
  <c r="K716" i="9"/>
  <c r="L716" i="9"/>
  <c r="M716" i="9"/>
  <c r="N716" i="9"/>
  <c r="T716" i="9"/>
  <c r="CL716" i="9" s="1"/>
  <c r="W716" i="9"/>
  <c r="AB716" i="9"/>
  <c r="CT716" i="9" s="1"/>
  <c r="AE716" i="9"/>
  <c r="AI716" i="9"/>
  <c r="AM716" i="9"/>
  <c r="AQ716" i="9"/>
  <c r="AR716" i="9"/>
  <c r="DJ716" i="9" s="1"/>
  <c r="C717" i="9"/>
  <c r="D717" i="9"/>
  <c r="G717" i="9" s="1"/>
  <c r="AI717" i="9" s="1"/>
  <c r="E717" i="9"/>
  <c r="F717" i="9"/>
  <c r="J717" i="9"/>
  <c r="K717" i="9"/>
  <c r="L717" i="9"/>
  <c r="M717" i="9"/>
  <c r="N717" i="9"/>
  <c r="T717" i="9"/>
  <c r="CL717" i="9" s="1"/>
  <c r="C718" i="9"/>
  <c r="D718" i="9"/>
  <c r="G718" i="9" s="1"/>
  <c r="AA718" i="9" s="1"/>
  <c r="J718" i="9"/>
  <c r="K718" i="9"/>
  <c r="L718" i="9"/>
  <c r="M718" i="9"/>
  <c r="N718" i="9"/>
  <c r="C719" i="9"/>
  <c r="D719" i="9"/>
  <c r="J719" i="9"/>
  <c r="K719" i="9"/>
  <c r="L719" i="9"/>
  <c r="M719" i="9"/>
  <c r="N719" i="9"/>
  <c r="C720" i="9"/>
  <c r="D720" i="9"/>
  <c r="G720" i="9" s="1"/>
  <c r="AA720" i="9" s="1"/>
  <c r="E720" i="9"/>
  <c r="F720" i="9"/>
  <c r="J720" i="9"/>
  <c r="K720" i="9"/>
  <c r="L720" i="9"/>
  <c r="M720" i="9"/>
  <c r="N720" i="9"/>
  <c r="AI720" i="9"/>
  <c r="C721" i="9"/>
  <c r="D721" i="9"/>
  <c r="G721" i="9" s="1"/>
  <c r="AI721" i="9" s="1"/>
  <c r="E721" i="9"/>
  <c r="F721" i="9"/>
  <c r="J721" i="9"/>
  <c r="K721" i="9"/>
  <c r="L721" i="9"/>
  <c r="M721" i="9"/>
  <c r="N721" i="9"/>
  <c r="T721" i="9"/>
  <c r="CL721" i="9" s="1"/>
  <c r="AB721" i="9"/>
  <c r="CT721" i="9" s="1"/>
  <c r="AJ721" i="9"/>
  <c r="DB721" i="9" s="1"/>
  <c r="AR721" i="9"/>
  <c r="DJ721" i="9" s="1"/>
  <c r="C722" i="9"/>
  <c r="D722" i="9"/>
  <c r="G722" i="9" s="1"/>
  <c r="X722" i="9" s="1"/>
  <c r="J722" i="9"/>
  <c r="K722" i="9"/>
  <c r="L722" i="9"/>
  <c r="M722" i="9"/>
  <c r="N722" i="9"/>
  <c r="AQ722" i="9"/>
  <c r="C723" i="9"/>
  <c r="D723" i="9"/>
  <c r="J723" i="9"/>
  <c r="K723" i="9"/>
  <c r="L723" i="9"/>
  <c r="M723" i="9"/>
  <c r="N723" i="9"/>
  <c r="C724" i="9"/>
  <c r="D724" i="9"/>
  <c r="G724" i="9" s="1"/>
  <c r="AA724" i="9" s="1"/>
  <c r="E724" i="9"/>
  <c r="F724" i="9"/>
  <c r="J724" i="9"/>
  <c r="K724" i="9"/>
  <c r="L724" i="9"/>
  <c r="M724" i="9"/>
  <c r="N724" i="9"/>
  <c r="T724" i="9"/>
  <c r="CL724" i="9" s="1"/>
  <c r="W724" i="9"/>
  <c r="AB724" i="9"/>
  <c r="CT724" i="9" s="1"/>
  <c r="AE724" i="9"/>
  <c r="AI724" i="9"/>
  <c r="AM724" i="9"/>
  <c r="AQ724" i="9"/>
  <c r="AR724" i="9"/>
  <c r="DJ724" i="9" s="1"/>
  <c r="C725" i="9"/>
  <c r="D725" i="9"/>
  <c r="G725" i="9" s="1"/>
  <c r="AI725" i="9" s="1"/>
  <c r="E725" i="9"/>
  <c r="F725" i="9"/>
  <c r="J725" i="9"/>
  <c r="K725" i="9"/>
  <c r="L725" i="9"/>
  <c r="M725" i="9"/>
  <c r="N725" i="9"/>
  <c r="T725" i="9"/>
  <c r="CL725" i="9" s="1"/>
  <c r="AJ725" i="9"/>
  <c r="DB725" i="9" s="1"/>
  <c r="C726" i="9"/>
  <c r="D726" i="9"/>
  <c r="G726" i="9" s="1"/>
  <c r="X726" i="9" s="1"/>
  <c r="J726" i="9"/>
  <c r="K726" i="9"/>
  <c r="L726" i="9"/>
  <c r="M726" i="9"/>
  <c r="N726" i="9"/>
  <c r="C727" i="9"/>
  <c r="D727" i="9"/>
  <c r="J727" i="9"/>
  <c r="K727" i="9"/>
  <c r="L727" i="9"/>
  <c r="M727" i="9"/>
  <c r="N727" i="9"/>
  <c r="C728" i="9"/>
  <c r="D728" i="9"/>
  <c r="G728" i="9" s="1"/>
  <c r="AA728" i="9" s="1"/>
  <c r="E728" i="9"/>
  <c r="F728" i="9"/>
  <c r="J728" i="9"/>
  <c r="K728" i="9"/>
  <c r="L728" i="9"/>
  <c r="M728" i="9"/>
  <c r="N728" i="9"/>
  <c r="T728" i="9"/>
  <c r="CL728" i="9" s="1"/>
  <c r="AB728" i="9"/>
  <c r="CT728" i="9" s="1"/>
  <c r="AI728" i="9"/>
  <c r="AQ728" i="9"/>
  <c r="C729" i="9"/>
  <c r="D729" i="9"/>
  <c r="G729" i="9" s="1"/>
  <c r="AI729" i="9" s="1"/>
  <c r="E729" i="9"/>
  <c r="F729" i="9"/>
  <c r="J729" i="9"/>
  <c r="K729" i="9"/>
  <c r="L729" i="9"/>
  <c r="M729" i="9"/>
  <c r="N729" i="9"/>
  <c r="T729" i="9"/>
  <c r="CL729" i="9" s="1"/>
  <c r="AB729" i="9"/>
  <c r="CT729" i="9" s="1"/>
  <c r="AJ729" i="9"/>
  <c r="DB729" i="9" s="1"/>
  <c r="AR729" i="9"/>
  <c r="DJ729" i="9" s="1"/>
  <c r="C730" i="9"/>
  <c r="D730" i="9"/>
  <c r="G730" i="9" s="1"/>
  <c r="W730" i="9" s="1"/>
  <c r="J730" i="9"/>
  <c r="K730" i="9"/>
  <c r="L730" i="9"/>
  <c r="M730" i="9"/>
  <c r="N730" i="9"/>
  <c r="C731" i="9"/>
  <c r="D731" i="9"/>
  <c r="J731" i="9"/>
  <c r="K731" i="9"/>
  <c r="L731" i="9"/>
  <c r="M731" i="9"/>
  <c r="N731" i="9"/>
  <c r="C732" i="9"/>
  <c r="D732" i="9"/>
  <c r="G732" i="9" s="1"/>
  <c r="AA732" i="9" s="1"/>
  <c r="E732" i="9"/>
  <c r="F732" i="9"/>
  <c r="J732" i="9"/>
  <c r="K732" i="9"/>
  <c r="L732" i="9"/>
  <c r="M732" i="9"/>
  <c r="N732" i="9"/>
  <c r="T732" i="9"/>
  <c r="CL732" i="9" s="1"/>
  <c r="W732" i="9"/>
  <c r="AB732" i="9"/>
  <c r="CT732" i="9" s="1"/>
  <c r="AE732" i="9"/>
  <c r="AI732" i="9"/>
  <c r="AM732" i="9"/>
  <c r="AQ732" i="9"/>
  <c r="AR732" i="9"/>
  <c r="DJ732" i="9" s="1"/>
  <c r="C733" i="9"/>
  <c r="D733" i="9"/>
  <c r="G733" i="9" s="1"/>
  <c r="AI733" i="9" s="1"/>
  <c r="E733" i="9"/>
  <c r="F733" i="9"/>
  <c r="J733" i="9"/>
  <c r="K733" i="9"/>
  <c r="L733" i="9"/>
  <c r="M733" i="9"/>
  <c r="N733" i="9"/>
  <c r="C734" i="9"/>
  <c r="D734" i="9"/>
  <c r="G734" i="9" s="1"/>
  <c r="W734" i="9" s="1"/>
  <c r="J734" i="9"/>
  <c r="K734" i="9"/>
  <c r="L734" i="9"/>
  <c r="M734" i="9"/>
  <c r="N734" i="9"/>
  <c r="C735" i="9"/>
  <c r="D735" i="9"/>
  <c r="G735" i="9" s="1"/>
  <c r="X735" i="9" s="1"/>
  <c r="CP735" i="9" s="1"/>
  <c r="E735" i="9"/>
  <c r="F735" i="9"/>
  <c r="J735" i="9"/>
  <c r="K735" i="9"/>
  <c r="L735" i="9"/>
  <c r="M735" i="9"/>
  <c r="N735" i="9"/>
  <c r="AQ735" i="9"/>
  <c r="C736" i="9"/>
  <c r="D736" i="9"/>
  <c r="G736" i="9" s="1"/>
  <c r="T736" i="9" s="1"/>
  <c r="CL736" i="9" s="1"/>
  <c r="E736" i="9"/>
  <c r="F736" i="9"/>
  <c r="J736" i="9"/>
  <c r="K736" i="9"/>
  <c r="L736" i="9"/>
  <c r="M736" i="9"/>
  <c r="N736" i="9"/>
  <c r="AJ736" i="9"/>
  <c r="DB736" i="9" s="1"/>
  <c r="C737" i="9"/>
  <c r="D737" i="9"/>
  <c r="G737" i="9" s="1"/>
  <c r="T737" i="9" s="1"/>
  <c r="CL737" i="9" s="1"/>
  <c r="J737" i="9"/>
  <c r="K737" i="9"/>
  <c r="L737" i="9"/>
  <c r="M737" i="9"/>
  <c r="N737" i="9"/>
  <c r="AR737" i="9"/>
  <c r="DJ737" i="9" s="1"/>
  <c r="C738" i="9"/>
  <c r="D738" i="9"/>
  <c r="J738" i="9"/>
  <c r="K738" i="9"/>
  <c r="L738" i="9"/>
  <c r="M738" i="9"/>
  <c r="N738" i="9"/>
  <c r="C739" i="9"/>
  <c r="D739" i="9"/>
  <c r="G739" i="9" s="1"/>
  <c r="X739" i="9" s="1"/>
  <c r="CP739" i="9" s="1"/>
  <c r="E739" i="9"/>
  <c r="F739" i="9"/>
  <c r="J739" i="9"/>
  <c r="K739" i="9"/>
  <c r="L739" i="9"/>
  <c r="M739" i="9"/>
  <c r="N739" i="9"/>
  <c r="T739" i="9"/>
  <c r="CL739" i="9" s="1"/>
  <c r="W739" i="9"/>
  <c r="AA739" i="9"/>
  <c r="AB739" i="9"/>
  <c r="CT739" i="9" s="1"/>
  <c r="AE739" i="9"/>
  <c r="AI739" i="9"/>
  <c r="AJ739" i="9"/>
  <c r="DB739" i="9" s="1"/>
  <c r="AM739" i="9"/>
  <c r="AQ739" i="9"/>
  <c r="AR739" i="9"/>
  <c r="DJ739" i="9" s="1"/>
  <c r="AU739" i="9"/>
  <c r="DM739" i="9" s="1"/>
  <c r="C740" i="9"/>
  <c r="D740" i="9"/>
  <c r="G740" i="9" s="1"/>
  <c r="T740" i="9" s="1"/>
  <c r="CL740" i="9" s="1"/>
  <c r="F740" i="9"/>
  <c r="J740" i="9"/>
  <c r="K740" i="9"/>
  <c r="L740" i="9"/>
  <c r="M740" i="9"/>
  <c r="N740" i="9"/>
  <c r="W740" i="9"/>
  <c r="AA740" i="9"/>
  <c r="AB740" i="9"/>
  <c r="CT740" i="9" s="1"/>
  <c r="AJ740" i="9"/>
  <c r="DB740" i="9" s="1"/>
  <c r="AM740" i="9"/>
  <c r="AR740" i="9"/>
  <c r="DJ740" i="9" s="1"/>
  <c r="C741" i="9"/>
  <c r="D741" i="9"/>
  <c r="G741" i="9" s="1"/>
  <c r="T741" i="9" s="1"/>
  <c r="CL741" i="9" s="1"/>
  <c r="J741" i="9"/>
  <c r="K741" i="9"/>
  <c r="L741" i="9"/>
  <c r="M741" i="9"/>
  <c r="N741" i="9"/>
  <c r="AR741" i="9"/>
  <c r="DJ741" i="9" s="1"/>
  <c r="C742" i="9"/>
  <c r="D742" i="9"/>
  <c r="J742" i="9"/>
  <c r="K742" i="9"/>
  <c r="L742" i="9"/>
  <c r="M742" i="9"/>
  <c r="N742" i="9"/>
  <c r="C743" i="9"/>
  <c r="D743" i="9"/>
  <c r="G743" i="9" s="1"/>
  <c r="AF743" i="9" s="1"/>
  <c r="CX743" i="9" s="1"/>
  <c r="J743" i="9"/>
  <c r="K743" i="9"/>
  <c r="L743" i="9"/>
  <c r="M743" i="9"/>
  <c r="N743" i="9"/>
  <c r="AV743" i="9"/>
  <c r="DN743" i="9" s="1"/>
  <c r="C744" i="9"/>
  <c r="D744" i="9"/>
  <c r="J744" i="9"/>
  <c r="K744" i="9"/>
  <c r="L744" i="9"/>
  <c r="M744" i="9"/>
  <c r="N744" i="9"/>
  <c r="C745" i="9"/>
  <c r="D745" i="9"/>
  <c r="G745" i="9" s="1"/>
  <c r="AB745" i="9" s="1"/>
  <c r="CT745" i="9" s="1"/>
  <c r="E745" i="9"/>
  <c r="F745" i="9"/>
  <c r="J745" i="9"/>
  <c r="K745" i="9"/>
  <c r="L745" i="9"/>
  <c r="M745" i="9"/>
  <c r="N745" i="9"/>
  <c r="T745" i="9"/>
  <c r="CL745" i="9" s="1"/>
  <c r="AA745" i="9"/>
  <c r="AI745" i="9"/>
  <c r="AJ745" i="9"/>
  <c r="DB745" i="9" s="1"/>
  <c r="AQ745" i="9"/>
  <c r="C746" i="9"/>
  <c r="D746" i="9"/>
  <c r="G746" i="9" s="1"/>
  <c r="W746" i="9" s="1"/>
  <c r="F746" i="9"/>
  <c r="J746" i="9"/>
  <c r="K746" i="9"/>
  <c r="L746" i="9"/>
  <c r="M746" i="9"/>
  <c r="N746" i="9"/>
  <c r="AQ746" i="9"/>
  <c r="C747" i="9"/>
  <c r="D747" i="9"/>
  <c r="J747" i="9"/>
  <c r="K747" i="9"/>
  <c r="L747" i="9"/>
  <c r="M747" i="9"/>
  <c r="N747" i="9"/>
  <c r="C748" i="9"/>
  <c r="D748" i="9"/>
  <c r="G748" i="9" s="1"/>
  <c r="AA748" i="9" s="1"/>
  <c r="E748" i="9"/>
  <c r="F748" i="9"/>
  <c r="J748" i="9"/>
  <c r="K748" i="9"/>
  <c r="L748" i="9"/>
  <c r="M748" i="9"/>
  <c r="N748" i="9"/>
  <c r="T748" i="9"/>
  <c r="CL748" i="9" s="1"/>
  <c r="W748" i="9"/>
  <c r="AB748" i="9"/>
  <c r="CT748" i="9" s="1"/>
  <c r="AE748" i="9"/>
  <c r="AI748" i="9"/>
  <c r="AM748" i="9"/>
  <c r="AQ748" i="9"/>
  <c r="AR748" i="9"/>
  <c r="DJ748" i="9" s="1"/>
  <c r="C749" i="9"/>
  <c r="D749" i="9"/>
  <c r="G749" i="9" s="1"/>
  <c r="T749" i="9" s="1"/>
  <c r="F749" i="9"/>
  <c r="J749" i="9"/>
  <c r="K749" i="9"/>
  <c r="L749" i="9"/>
  <c r="M749" i="9"/>
  <c r="N749" i="9"/>
  <c r="AA749" i="9"/>
  <c r="AB749" i="9"/>
  <c r="AI749" i="9"/>
  <c r="AR749" i="9"/>
  <c r="C750" i="9"/>
  <c r="D750" i="9"/>
  <c r="G750" i="9" s="1"/>
  <c r="J750" i="9"/>
  <c r="K750" i="9"/>
  <c r="L750" i="9"/>
  <c r="M750" i="9"/>
  <c r="N750" i="9"/>
  <c r="C751" i="9"/>
  <c r="D751" i="9"/>
  <c r="G751" i="9" s="1"/>
  <c r="T751" i="9" s="1"/>
  <c r="CL751" i="9" s="1"/>
  <c r="J751" i="9"/>
  <c r="K751" i="9"/>
  <c r="L751" i="9"/>
  <c r="M751" i="9"/>
  <c r="N751" i="9"/>
  <c r="AF751" i="9"/>
  <c r="AI751" i="9"/>
  <c r="AQ751" i="9"/>
  <c r="C752" i="9"/>
  <c r="D752" i="9"/>
  <c r="J752" i="9"/>
  <c r="K752" i="9"/>
  <c r="L752" i="9"/>
  <c r="M752" i="9"/>
  <c r="N752" i="9"/>
  <c r="C753" i="9"/>
  <c r="D753" i="9"/>
  <c r="G753" i="9" s="1"/>
  <c r="AI753" i="9" s="1"/>
  <c r="E753" i="9"/>
  <c r="F753" i="9"/>
  <c r="J753" i="9"/>
  <c r="K753" i="9"/>
  <c r="L753" i="9"/>
  <c r="M753" i="9"/>
  <c r="N753" i="9"/>
  <c r="C754" i="9"/>
  <c r="D754" i="9"/>
  <c r="G754" i="9" s="1"/>
  <c r="AA754" i="9" s="1"/>
  <c r="F754" i="9"/>
  <c r="J754" i="9"/>
  <c r="K754" i="9"/>
  <c r="L754" i="9"/>
  <c r="M754" i="9"/>
  <c r="N754" i="9"/>
  <c r="C755" i="9"/>
  <c r="D755" i="9"/>
  <c r="J755" i="9"/>
  <c r="K755" i="9"/>
  <c r="L755" i="9"/>
  <c r="M755" i="9"/>
  <c r="N755" i="9"/>
  <c r="C756" i="9"/>
  <c r="D756" i="9"/>
  <c r="G756" i="9" s="1"/>
  <c r="AB756" i="9" s="1"/>
  <c r="CT756" i="9" s="1"/>
  <c r="E756" i="9"/>
  <c r="F756" i="9"/>
  <c r="J756" i="9"/>
  <c r="K756" i="9"/>
  <c r="L756" i="9"/>
  <c r="M756" i="9"/>
  <c r="N756" i="9"/>
  <c r="T756" i="9"/>
  <c r="CL756" i="9" s="1"/>
  <c r="AQ756" i="9"/>
  <c r="C757" i="9"/>
  <c r="D757" i="9"/>
  <c r="G757" i="9" s="1"/>
  <c r="T757" i="9" s="1"/>
  <c r="F757" i="9"/>
  <c r="J757" i="9"/>
  <c r="K757" i="9"/>
  <c r="L757" i="9"/>
  <c r="M757" i="9"/>
  <c r="N757" i="9"/>
  <c r="AB757" i="9"/>
  <c r="AQ757" i="9"/>
  <c r="C758" i="9"/>
  <c r="D758" i="9"/>
  <c r="G758" i="9" s="1"/>
  <c r="J758" i="9"/>
  <c r="K758" i="9"/>
  <c r="L758" i="9"/>
  <c r="M758" i="9"/>
  <c r="N758" i="9"/>
  <c r="C759" i="9"/>
  <c r="D759" i="9"/>
  <c r="G759" i="9" s="1"/>
  <c r="T759" i="9" s="1"/>
  <c r="CL759" i="9" s="1"/>
  <c r="J759" i="9"/>
  <c r="K759" i="9"/>
  <c r="L759" i="9"/>
  <c r="M759" i="9"/>
  <c r="N759" i="9"/>
  <c r="C760" i="9"/>
  <c r="D760" i="9"/>
  <c r="J760" i="9"/>
  <c r="K760" i="9"/>
  <c r="L760" i="9"/>
  <c r="M760" i="9"/>
  <c r="N760" i="9"/>
  <c r="C761" i="9"/>
  <c r="D761" i="9"/>
  <c r="G761" i="9" s="1"/>
  <c r="AI761" i="9" s="1"/>
  <c r="E761" i="9"/>
  <c r="F761" i="9"/>
  <c r="J761" i="9"/>
  <c r="K761" i="9"/>
  <c r="L761" i="9"/>
  <c r="M761" i="9"/>
  <c r="N761" i="9"/>
  <c r="T761" i="9"/>
  <c r="AB761" i="9"/>
  <c r="AJ761" i="9"/>
  <c r="AR761" i="9"/>
  <c r="C762" i="9"/>
  <c r="D762" i="9"/>
  <c r="G762" i="9" s="1"/>
  <c r="AA762" i="9" s="1"/>
  <c r="F762" i="9"/>
  <c r="J762" i="9"/>
  <c r="K762" i="9"/>
  <c r="L762" i="9"/>
  <c r="M762" i="9"/>
  <c r="N762" i="9"/>
  <c r="C763" i="9"/>
  <c r="D763" i="9"/>
  <c r="G763" i="9" s="1"/>
  <c r="AA763" i="9" s="1"/>
  <c r="E763" i="9"/>
  <c r="F763" i="9"/>
  <c r="J763" i="9"/>
  <c r="K763" i="9"/>
  <c r="L763" i="9"/>
  <c r="M763" i="9"/>
  <c r="N763" i="9"/>
  <c r="T763" i="9"/>
  <c r="CL763" i="9" s="1"/>
  <c r="X763" i="9"/>
  <c r="AB763" i="9"/>
  <c r="CT763" i="9" s="1"/>
  <c r="AF763" i="9"/>
  <c r="AJ763" i="9"/>
  <c r="DB763" i="9" s="1"/>
  <c r="AN763" i="9"/>
  <c r="AR763" i="9"/>
  <c r="DJ763" i="9" s="1"/>
  <c r="AV763" i="9"/>
  <c r="DN763" i="9" s="1"/>
  <c r="C764" i="9"/>
  <c r="D764" i="9"/>
  <c r="G764" i="9" s="1"/>
  <c r="T764" i="9" s="1"/>
  <c r="BC764" i="9" s="1"/>
  <c r="F764" i="9"/>
  <c r="J764" i="9"/>
  <c r="K764" i="9"/>
  <c r="L764" i="9"/>
  <c r="M764" i="9"/>
  <c r="N764" i="9"/>
  <c r="AA764" i="9"/>
  <c r="AJ764" i="9"/>
  <c r="BS764" i="9" s="1"/>
  <c r="AR764" i="9"/>
  <c r="C765" i="9"/>
  <c r="D765" i="9"/>
  <c r="G765" i="9" s="1"/>
  <c r="AA765" i="9" s="1"/>
  <c r="CS765" i="9" s="1"/>
  <c r="F765" i="9"/>
  <c r="J765" i="9"/>
  <c r="K765" i="9"/>
  <c r="L765" i="9"/>
  <c r="M765" i="9"/>
  <c r="N765" i="9"/>
  <c r="W765" i="9"/>
  <c r="AL765" i="9"/>
  <c r="BU765" i="9" s="1"/>
  <c r="AT765" i="9"/>
  <c r="DL765" i="9" s="1"/>
  <c r="C766" i="9"/>
  <c r="D766" i="9"/>
  <c r="G766" i="9" s="1"/>
  <c r="T766" i="9" s="1"/>
  <c r="F766" i="9"/>
  <c r="J766" i="9"/>
  <c r="K766" i="9"/>
  <c r="L766" i="9"/>
  <c r="M766" i="9"/>
  <c r="N766" i="9"/>
  <c r="AD766" i="9"/>
  <c r="BM766" i="9" s="1"/>
  <c r="AL766" i="9"/>
  <c r="BU766" i="9" s="1"/>
  <c r="AR766" i="9"/>
  <c r="C767" i="9"/>
  <c r="D767" i="9"/>
  <c r="G767" i="9" s="1"/>
  <c r="T767" i="9" s="1"/>
  <c r="F767" i="9"/>
  <c r="J767" i="9"/>
  <c r="K767" i="9"/>
  <c r="L767" i="9"/>
  <c r="M767" i="9"/>
  <c r="N767" i="9"/>
  <c r="W767" i="9"/>
  <c r="AA767" i="9"/>
  <c r="CS767" i="9" s="1"/>
  <c r="AD767" i="9"/>
  <c r="BM767" i="9" s="1"/>
  <c r="AH767" i="9"/>
  <c r="AL767" i="9"/>
  <c r="BU767" i="9" s="1"/>
  <c r="AN767" i="9"/>
  <c r="DF767" i="9" s="1"/>
  <c r="AR767" i="9"/>
  <c r="AV767" i="9"/>
  <c r="DN767" i="9" s="1"/>
  <c r="C768" i="9"/>
  <c r="D768" i="9"/>
  <c r="G768" i="9" s="1"/>
  <c r="T768" i="9" s="1"/>
  <c r="F768" i="9"/>
  <c r="J768" i="9"/>
  <c r="K768" i="9"/>
  <c r="L768" i="9"/>
  <c r="M768" i="9"/>
  <c r="N768" i="9"/>
  <c r="C769" i="9"/>
  <c r="D769" i="9"/>
  <c r="G769" i="9" s="1"/>
  <c r="T769" i="9" s="1"/>
  <c r="F769" i="9"/>
  <c r="J769" i="9"/>
  <c r="K769" i="9"/>
  <c r="L769" i="9"/>
  <c r="M769" i="9"/>
  <c r="N769" i="9"/>
  <c r="W769" i="9"/>
  <c r="AD769" i="9"/>
  <c r="BM769" i="9" s="1"/>
  <c r="AL769" i="9"/>
  <c r="BU769" i="9" s="1"/>
  <c r="C770" i="9"/>
  <c r="D770" i="9"/>
  <c r="G770" i="9" s="1"/>
  <c r="T770" i="9" s="1"/>
  <c r="F770" i="9"/>
  <c r="J770" i="9"/>
  <c r="K770" i="9"/>
  <c r="L770" i="9"/>
  <c r="M770" i="9"/>
  <c r="N770" i="9"/>
  <c r="AD770" i="9"/>
  <c r="BM770" i="9" s="1"/>
  <c r="AR770" i="9"/>
  <c r="C771" i="9"/>
  <c r="D771" i="9"/>
  <c r="G771" i="9" s="1"/>
  <c r="T771" i="9" s="1"/>
  <c r="F771" i="9"/>
  <c r="J771" i="9"/>
  <c r="K771" i="9"/>
  <c r="L771" i="9"/>
  <c r="M771" i="9"/>
  <c r="N771" i="9"/>
  <c r="AR771" i="9"/>
  <c r="C772" i="9"/>
  <c r="D772" i="9"/>
  <c r="G772" i="9" s="1"/>
  <c r="T772" i="9" s="1"/>
  <c r="F772" i="9"/>
  <c r="J772" i="9"/>
  <c r="K772" i="9"/>
  <c r="L772" i="9"/>
  <c r="M772" i="9"/>
  <c r="N772" i="9"/>
  <c r="C773" i="9"/>
  <c r="D773" i="9"/>
  <c r="G773" i="9" s="1"/>
  <c r="T773" i="9" s="1"/>
  <c r="F773" i="9"/>
  <c r="J773" i="9"/>
  <c r="K773" i="9"/>
  <c r="L773" i="9"/>
  <c r="M773" i="9"/>
  <c r="N773" i="9"/>
  <c r="V773" i="9"/>
  <c r="BE773" i="9" s="1"/>
  <c r="W773" i="9"/>
  <c r="X773" i="9"/>
  <c r="BG773" i="9" s="1"/>
  <c r="AB773" i="9"/>
  <c r="AD773" i="9"/>
  <c r="BM773" i="9" s="1"/>
  <c r="AF773" i="9"/>
  <c r="AI773" i="9"/>
  <c r="DA773" i="9" s="1"/>
  <c r="AL773" i="9"/>
  <c r="BU773" i="9" s="1"/>
  <c r="AM773" i="9"/>
  <c r="AQ773" i="9"/>
  <c r="DI773" i="9" s="1"/>
  <c r="AR773" i="9"/>
  <c r="AT773" i="9"/>
  <c r="DL773" i="9" s="1"/>
  <c r="CP773" i="9"/>
  <c r="C774" i="9"/>
  <c r="D774" i="9"/>
  <c r="G774" i="9" s="1"/>
  <c r="T774" i="9" s="1"/>
  <c r="F774" i="9"/>
  <c r="J774" i="9"/>
  <c r="K774" i="9"/>
  <c r="L774" i="9"/>
  <c r="M774" i="9"/>
  <c r="N774" i="9"/>
  <c r="V774" i="9"/>
  <c r="BE774" i="9" s="1"/>
  <c r="W774" i="9"/>
  <c r="X774" i="9"/>
  <c r="BG774" i="9" s="1"/>
  <c r="AA774" i="9"/>
  <c r="CS774" i="9" s="1"/>
  <c r="AB774" i="9"/>
  <c r="AD774" i="9"/>
  <c r="BM774" i="9" s="1"/>
  <c r="AF774" i="9"/>
  <c r="AH774" i="9"/>
  <c r="AI774" i="9"/>
  <c r="DA774" i="9" s="1"/>
  <c r="AL774" i="9"/>
  <c r="BU774" i="9" s="1"/>
  <c r="AM774" i="9"/>
  <c r="AN774" i="9"/>
  <c r="DF774" i="9" s="1"/>
  <c r="AQ774" i="9"/>
  <c r="DI774" i="9" s="1"/>
  <c r="AR774" i="9"/>
  <c r="AT774" i="9"/>
  <c r="DL774" i="9" s="1"/>
  <c r="AV774" i="9"/>
  <c r="DN774" i="9" s="1"/>
  <c r="CV774" i="9"/>
  <c r="C775" i="9"/>
  <c r="D775" i="9"/>
  <c r="G775" i="9" s="1"/>
  <c r="T775" i="9" s="1"/>
  <c r="F775" i="9"/>
  <c r="J775" i="9"/>
  <c r="K775" i="9"/>
  <c r="L775" i="9"/>
  <c r="M775" i="9"/>
  <c r="N775" i="9"/>
  <c r="W775" i="9"/>
  <c r="X775" i="9"/>
  <c r="BG775" i="9" s="1"/>
  <c r="AA775" i="9"/>
  <c r="CS775" i="9" s="1"/>
  <c r="AD775" i="9"/>
  <c r="BM775" i="9" s="1"/>
  <c r="AF775" i="9"/>
  <c r="AH775" i="9"/>
  <c r="AL775" i="9"/>
  <c r="BU775" i="9" s="1"/>
  <c r="AM775" i="9"/>
  <c r="AN775" i="9"/>
  <c r="DF775" i="9" s="1"/>
  <c r="AR775" i="9"/>
  <c r="AT775" i="9"/>
  <c r="AV775" i="9"/>
  <c r="DN775" i="9" s="1"/>
  <c r="DL775" i="9"/>
  <c r="C776" i="9"/>
  <c r="D776" i="9"/>
  <c r="G776" i="9" s="1"/>
  <c r="T776" i="9" s="1"/>
  <c r="F776" i="9"/>
  <c r="J776" i="9"/>
  <c r="K776" i="9"/>
  <c r="L776" i="9"/>
  <c r="M776" i="9"/>
  <c r="N776" i="9"/>
  <c r="AA776" i="9"/>
  <c r="CS776" i="9" s="1"/>
  <c r="AH776" i="9"/>
  <c r="AL776" i="9"/>
  <c r="BU776" i="9" s="1"/>
  <c r="AN776" i="9"/>
  <c r="DF776" i="9" s="1"/>
  <c r="AR776" i="9"/>
  <c r="AV776" i="9"/>
  <c r="DN776" i="9" s="1"/>
  <c r="C777" i="9"/>
  <c r="D777" i="9"/>
  <c r="G777" i="9" s="1"/>
  <c r="W777" i="9" s="1"/>
  <c r="F777" i="9"/>
  <c r="J777" i="9"/>
  <c r="K777" i="9"/>
  <c r="L777" i="9"/>
  <c r="M777" i="9"/>
  <c r="N777" i="9"/>
  <c r="AV777" i="9"/>
  <c r="DN777" i="9" s="1"/>
  <c r="C778" i="9"/>
  <c r="D778" i="9"/>
  <c r="G778" i="9" s="1"/>
  <c r="W778" i="9" s="1"/>
  <c r="F778" i="9"/>
  <c r="J778" i="9"/>
  <c r="K778" i="9"/>
  <c r="L778" i="9"/>
  <c r="M778" i="9"/>
  <c r="N778" i="9"/>
  <c r="AD778" i="9"/>
  <c r="BM778" i="9" s="1"/>
  <c r="AN778" i="9"/>
  <c r="DF778" i="9" s="1"/>
  <c r="C779" i="9"/>
  <c r="D779" i="9"/>
  <c r="G779" i="9" s="1"/>
  <c r="W779" i="9" s="1"/>
  <c r="F779" i="9"/>
  <c r="J779" i="9"/>
  <c r="K779" i="9"/>
  <c r="L779" i="9"/>
  <c r="M779" i="9"/>
  <c r="N779" i="9"/>
  <c r="AA779" i="9"/>
  <c r="CS779" i="9" s="1"/>
  <c r="AI779" i="9"/>
  <c r="DA779" i="9" s="1"/>
  <c r="AL779" i="9"/>
  <c r="BU779" i="9" s="1"/>
  <c r="AV779" i="9"/>
  <c r="DN779" i="9" s="1"/>
  <c r="C780" i="9"/>
  <c r="D780" i="9"/>
  <c r="G780" i="9" s="1"/>
  <c r="W780" i="9" s="1"/>
  <c r="F780" i="9"/>
  <c r="J780" i="9"/>
  <c r="K780" i="9"/>
  <c r="L780" i="9"/>
  <c r="M780" i="9"/>
  <c r="N780" i="9"/>
  <c r="AI780" i="9"/>
  <c r="DA780" i="9" s="1"/>
  <c r="AT780" i="9"/>
  <c r="DL780" i="9" s="1"/>
  <c r="C781" i="9"/>
  <c r="D781" i="9"/>
  <c r="G781" i="9" s="1"/>
  <c r="W781" i="9" s="1"/>
  <c r="F781" i="9"/>
  <c r="J781" i="9"/>
  <c r="K781" i="9"/>
  <c r="L781" i="9"/>
  <c r="M781" i="9"/>
  <c r="N781" i="9"/>
  <c r="X781" i="9"/>
  <c r="BG781" i="9" s="1"/>
  <c r="AA781" i="9"/>
  <c r="CS781" i="9" s="1"/>
  <c r="AD781" i="9"/>
  <c r="BM781" i="9" s="1"/>
  <c r="AI781" i="9"/>
  <c r="DA781" i="9" s="1"/>
  <c r="AL781" i="9"/>
  <c r="BU781" i="9" s="1"/>
  <c r="AN781" i="9"/>
  <c r="DF781" i="9" s="1"/>
  <c r="AQ781" i="9"/>
  <c r="DI781" i="9" s="1"/>
  <c r="AT781" i="9"/>
  <c r="DL781" i="9" s="1"/>
  <c r="AV781" i="9"/>
  <c r="DN781" i="9" s="1"/>
  <c r="C782" i="9"/>
  <c r="D782" i="9"/>
  <c r="G782" i="9" s="1"/>
  <c r="W782" i="9" s="1"/>
  <c r="F782" i="9"/>
  <c r="J782" i="9"/>
  <c r="K782" i="9"/>
  <c r="L782" i="9"/>
  <c r="M782" i="9"/>
  <c r="N782" i="9"/>
  <c r="CZ581" i="9" l="1"/>
  <c r="DG270" i="9"/>
  <c r="BO265" i="9"/>
  <c r="BX883" i="9"/>
  <c r="DI314" i="9"/>
  <c r="BS297" i="9"/>
  <c r="BT296" i="9"/>
  <c r="BD296" i="9"/>
  <c r="BP922" i="9"/>
  <c r="BO296" i="9"/>
  <c r="CP972" i="9"/>
  <c r="CP971" i="9"/>
  <c r="BP926" i="9"/>
  <c r="BY921" i="9"/>
  <c r="CN893" i="9"/>
  <c r="BT885" i="9"/>
  <c r="BX262" i="9"/>
  <c r="DG262" i="9"/>
  <c r="CX291" i="9"/>
  <c r="BO291" i="9"/>
  <c r="W766" i="9"/>
  <c r="W736" i="9"/>
  <c r="AI704" i="9"/>
  <c r="T704" i="9"/>
  <c r="CL704" i="9" s="1"/>
  <c r="T641" i="9"/>
  <c r="AB615" i="9"/>
  <c r="AA567" i="9"/>
  <c r="AQ561" i="9"/>
  <c r="AO374" i="9"/>
  <c r="Y374" i="9"/>
  <c r="AC374" i="9"/>
  <c r="AO370" i="9"/>
  <c r="Y370" i="9"/>
  <c r="AC370" i="9"/>
  <c r="AO354" i="9"/>
  <c r="Y354" i="9"/>
  <c r="AC354" i="9"/>
  <c r="AO342" i="9"/>
  <c r="Y342" i="9"/>
  <c r="AC342" i="9"/>
  <c r="AJ264" i="9"/>
  <c r="Y264" i="9"/>
  <c r="BH264" i="9" s="1"/>
  <c r="AF264" i="9"/>
  <c r="CX264" i="9" s="1"/>
  <c r="AV778" i="9"/>
  <c r="DN778" i="9" s="1"/>
  <c r="AL778" i="9"/>
  <c r="BU778" i="9" s="1"/>
  <c r="AA778" i="9"/>
  <c r="CS778" i="9" s="1"/>
  <c r="AT777" i="9"/>
  <c r="DL777" i="9" s="1"/>
  <c r="X777" i="9"/>
  <c r="AT776" i="9"/>
  <c r="DL776" i="9" s="1"/>
  <c r="AM776" i="9"/>
  <c r="AF776" i="9"/>
  <c r="X776" i="9"/>
  <c r="CV775" i="9"/>
  <c r="AQ775" i="9"/>
  <c r="DI775" i="9" s="1"/>
  <c r="AI775" i="9"/>
  <c r="DA775" i="9" s="1"/>
  <c r="AB775" i="9"/>
  <c r="AV773" i="9"/>
  <c r="DN773" i="9" s="1"/>
  <c r="AN773" i="9"/>
  <c r="DF773" i="9" s="1"/>
  <c r="AH773" i="9"/>
  <c r="AA773" i="9"/>
  <c r="CS773" i="9" s="1"/>
  <c r="AL772" i="9"/>
  <c r="BU772" i="9" s="1"/>
  <c r="W772" i="9"/>
  <c r="AR769" i="9"/>
  <c r="AN768" i="9"/>
  <c r="AD768" i="9"/>
  <c r="BM768" i="9" s="1"/>
  <c r="V768" i="9"/>
  <c r="BE768" i="9" s="1"/>
  <c r="AT767" i="9"/>
  <c r="DL767" i="9" s="1"/>
  <c r="AM767" i="9"/>
  <c r="AF767" i="9"/>
  <c r="X767" i="9"/>
  <c r="BG767" i="9" s="1"/>
  <c r="CV766" i="9"/>
  <c r="AQ766" i="9"/>
  <c r="DI766" i="9" s="1"/>
  <c r="AI766" i="9"/>
  <c r="DA766" i="9" s="1"/>
  <c r="AB766" i="9"/>
  <c r="V766" i="9"/>
  <c r="BE766" i="9" s="1"/>
  <c r="AR765" i="9"/>
  <c r="AH765" i="9"/>
  <c r="V765" i="9"/>
  <c r="BE765" i="9" s="1"/>
  <c r="AB764" i="9"/>
  <c r="CT764" i="9" s="1"/>
  <c r="AU763" i="9"/>
  <c r="DM763" i="9" s="1"/>
  <c r="AM763" i="9"/>
  <c r="AE763" i="9"/>
  <c r="W763" i="9"/>
  <c r="AQ761" i="9"/>
  <c r="AA761" i="9"/>
  <c r="AF759" i="9"/>
  <c r="AJ756" i="9"/>
  <c r="DB756" i="9" s="1"/>
  <c r="AR753" i="9"/>
  <c r="AV751" i="9"/>
  <c r="DN751" i="9" s="1"/>
  <c r="AA751" i="9"/>
  <c r="AQ749" i="9"/>
  <c r="AU748" i="9"/>
  <c r="DM748" i="9" s="1"/>
  <c r="AJ748" i="9"/>
  <c r="DB748" i="9" s="1"/>
  <c r="AR745" i="9"/>
  <c r="DJ745" i="9" s="1"/>
  <c r="AI741" i="9"/>
  <c r="AU740" i="9"/>
  <c r="DM740" i="9" s="1"/>
  <c r="AI740" i="9"/>
  <c r="AV739" i="9"/>
  <c r="DN739" i="9" s="1"/>
  <c r="AN739" i="9"/>
  <c r="DF739" i="9" s="1"/>
  <c r="AF739" i="9"/>
  <c r="CX739" i="9" s="1"/>
  <c r="AB737" i="9"/>
  <c r="CT737" i="9" s="1"/>
  <c r="AU736" i="9"/>
  <c r="DM736" i="9" s="1"/>
  <c r="AI736" i="9"/>
  <c r="AM735" i="9"/>
  <c r="AB735" i="9"/>
  <c r="CT735" i="9" s="1"/>
  <c r="AR733" i="9"/>
  <c r="DJ733" i="9" s="1"/>
  <c r="AM728" i="9"/>
  <c r="W728" i="9"/>
  <c r="AB725" i="9"/>
  <c r="CT725" i="9" s="1"/>
  <c r="AR720" i="9"/>
  <c r="DJ720" i="9" s="1"/>
  <c r="AE720" i="9"/>
  <c r="AQ718" i="9"/>
  <c r="AR717" i="9"/>
  <c r="DJ717" i="9" s="1"/>
  <c r="AM712" i="9"/>
  <c r="W712" i="9"/>
  <c r="AB709" i="9"/>
  <c r="CT709" i="9" s="1"/>
  <c r="AR704" i="9"/>
  <c r="DJ704" i="9" s="1"/>
  <c r="AE704" i="9"/>
  <c r="AQ702" i="9"/>
  <c r="AR701" i="9"/>
  <c r="DJ701" i="9" s="1"/>
  <c r="AM688" i="9"/>
  <c r="W688" i="9"/>
  <c r="AE684" i="9"/>
  <c r="AV673" i="9"/>
  <c r="DN673" i="9" s="1"/>
  <c r="X646" i="9"/>
  <c r="AR641" i="9"/>
  <c r="AB623" i="9"/>
  <c r="AV619" i="9"/>
  <c r="DN619" i="9" s="1"/>
  <c r="AN617" i="9"/>
  <c r="AV615" i="9"/>
  <c r="DN615" i="9" s="1"/>
  <c r="X615" i="9"/>
  <c r="AB613" i="9"/>
  <c r="AF610" i="9"/>
  <c r="AF609" i="9"/>
  <c r="AR607" i="9"/>
  <c r="AN606" i="9"/>
  <c r="AB579" i="9"/>
  <c r="AE577" i="9"/>
  <c r="CW577" i="9" s="1"/>
  <c r="AQ573" i="9"/>
  <c r="AI573" i="9"/>
  <c r="AA573" i="9"/>
  <c r="AU569" i="9"/>
  <c r="DM569" i="9" s="1"/>
  <c r="AM569" i="9"/>
  <c r="AE569" i="9"/>
  <c r="W569" i="9"/>
  <c r="AA566" i="9"/>
  <c r="AQ565" i="9"/>
  <c r="AJ561" i="9"/>
  <c r="DB561" i="9" s="1"/>
  <c r="AN544" i="9"/>
  <c r="X544" i="9"/>
  <c r="AB542" i="9"/>
  <c r="AV533" i="9"/>
  <c r="DN533" i="9" s="1"/>
  <c r="X533" i="9"/>
  <c r="AR521" i="9"/>
  <c r="AJ516" i="9"/>
  <c r="AV514" i="9"/>
  <c r="DN514" i="9" s="1"/>
  <c r="AF505" i="9"/>
  <c r="AN504" i="9"/>
  <c r="AF502" i="9"/>
  <c r="AB500" i="9"/>
  <c r="AF500" i="9"/>
  <c r="T449" i="9"/>
  <c r="AF449" i="9"/>
  <c r="AR449" i="9"/>
  <c r="AO388" i="9"/>
  <c r="Y388" i="9"/>
  <c r="AC388" i="9"/>
  <c r="CS337" i="9"/>
  <c r="W337" i="9"/>
  <c r="BF337" i="9" s="1"/>
  <c r="AC337" i="9"/>
  <c r="AQ337" i="9"/>
  <c r="BZ337" i="9" s="1"/>
  <c r="T337" i="9"/>
  <c r="AI337" i="9"/>
  <c r="BR337" i="9" s="1"/>
  <c r="AV337" i="9"/>
  <c r="DN337" i="9" s="1"/>
  <c r="U337" i="9"/>
  <c r="AJ337" i="9"/>
  <c r="AF302" i="9"/>
  <c r="AQ302" i="9"/>
  <c r="Y290" i="9"/>
  <c r="U290" i="9"/>
  <c r="CM290" i="9" s="1"/>
  <c r="AE290" i="9"/>
  <c r="CY288" i="9"/>
  <c r="BP288" i="9"/>
  <c r="AJ272" i="9"/>
  <c r="Y272" i="9"/>
  <c r="AF272" i="9"/>
  <c r="Y182" i="9"/>
  <c r="AG182" i="9"/>
  <c r="AO182" i="9"/>
  <c r="AL153" i="9"/>
  <c r="DD153" i="9" s="1"/>
  <c r="AG153" i="9"/>
  <c r="AW153" i="9"/>
  <c r="DO153" i="9" s="1"/>
  <c r="CQ886" i="9"/>
  <c r="BH886" i="9"/>
  <c r="AN759" i="9"/>
  <c r="AE735" i="9"/>
  <c r="T735" i="9"/>
  <c r="CL735" i="9" s="1"/>
  <c r="T673" i="9"/>
  <c r="T662" i="9"/>
  <c r="T653" i="9"/>
  <c r="DF575" i="9"/>
  <c r="T561" i="9"/>
  <c r="CL561" i="9" s="1"/>
  <c r="W556" i="9"/>
  <c r="AB480" i="9"/>
  <c r="AF480" i="9"/>
  <c r="AN480" i="9"/>
  <c r="AF432" i="9"/>
  <c r="AB432" i="9"/>
  <c r="AJ432" i="9"/>
  <c r="AR432" i="9"/>
  <c r="AO358" i="9"/>
  <c r="Y358" i="9"/>
  <c r="AC358" i="9"/>
  <c r="AA322" i="9"/>
  <c r="AF322" i="9"/>
  <c r="AV322" i="9"/>
  <c r="DN322" i="9" s="1"/>
  <c r="DJ289" i="9"/>
  <c r="CA289" i="9"/>
  <c r="AT772" i="9"/>
  <c r="DL772" i="9" s="1"/>
  <c r="AV768" i="9"/>
  <c r="DN768" i="9" s="1"/>
  <c r="AL768" i="9"/>
  <c r="BU768" i="9" s="1"/>
  <c r="AB768" i="9"/>
  <c r="AV766" i="9"/>
  <c r="DN766" i="9" s="1"/>
  <c r="AN766" i="9"/>
  <c r="DF766" i="9" s="1"/>
  <c r="AH766" i="9"/>
  <c r="AA766" i="9"/>
  <c r="CS766" i="9" s="1"/>
  <c r="AQ765" i="9"/>
  <c r="DI765" i="9" s="1"/>
  <c r="AD765" i="9"/>
  <c r="X759" i="9"/>
  <c r="AE756" i="9"/>
  <c r="AJ753" i="9"/>
  <c r="AR736" i="9"/>
  <c r="DJ736" i="9" s="1"/>
  <c r="AB736" i="9"/>
  <c r="CT736" i="9" s="1"/>
  <c r="AU735" i="9"/>
  <c r="DM735" i="9" s="1"/>
  <c r="AJ735" i="9"/>
  <c r="DB735" i="9" s="1"/>
  <c r="AA735" i="9"/>
  <c r="AJ733" i="9"/>
  <c r="DB733" i="9" s="1"/>
  <c r="AQ730" i="9"/>
  <c r="AQ720" i="9"/>
  <c r="AB720" i="9"/>
  <c r="CT720" i="9" s="1"/>
  <c r="AJ717" i="9"/>
  <c r="DB717" i="9" s="1"/>
  <c r="AQ714" i="9"/>
  <c r="AQ704" i="9"/>
  <c r="AB704" i="9"/>
  <c r="CT704" i="9" s="1"/>
  <c r="AJ701" i="9"/>
  <c r="DB701" i="9" s="1"/>
  <c r="AQ698" i="9"/>
  <c r="AJ673" i="9"/>
  <c r="AV662" i="9"/>
  <c r="DN662" i="9" s="1"/>
  <c r="AJ641" i="9"/>
  <c r="AV623" i="9"/>
  <c r="DN623" i="9" s="1"/>
  <c r="AR615" i="9"/>
  <c r="AE561" i="9"/>
  <c r="AF521" i="9"/>
  <c r="AJ520" i="9"/>
  <c r="AF516" i="9"/>
  <c r="AR514" i="9"/>
  <c r="T501" i="9"/>
  <c r="AB501" i="9"/>
  <c r="AN501" i="9"/>
  <c r="AF497" i="9"/>
  <c r="AB497" i="9"/>
  <c r="AJ497" i="9"/>
  <c r="AR497" i="9"/>
  <c r="T481" i="9"/>
  <c r="AB481" i="9"/>
  <c r="AN481" i="9"/>
  <c r="AR481" i="9"/>
  <c r="AF468" i="9"/>
  <c r="AB468" i="9"/>
  <c r="AJ468" i="9"/>
  <c r="AR468" i="9"/>
  <c r="T444" i="9"/>
  <c r="AV444" i="9"/>
  <c r="DN444" i="9" s="1"/>
  <c r="AB444" i="9"/>
  <c r="AF444" i="9"/>
  <c r="AB441" i="9"/>
  <c r="X441" i="9"/>
  <c r="AV441" i="9"/>
  <c r="DN441" i="9" s="1"/>
  <c r="AF441" i="9"/>
  <c r="AJ441" i="9"/>
  <c r="AF436" i="9"/>
  <c r="X436" i="9"/>
  <c r="AR436" i="9"/>
  <c r="AB436" i="9"/>
  <c r="AJ436" i="9"/>
  <c r="AO372" i="9"/>
  <c r="Y372" i="9"/>
  <c r="AC372" i="9"/>
  <c r="AO356" i="9"/>
  <c r="Y356" i="9"/>
  <c r="AC356" i="9"/>
  <c r="AO340" i="9"/>
  <c r="Y340" i="9"/>
  <c r="AC340" i="9"/>
  <c r="BP289" i="9"/>
  <c r="CY289" i="9"/>
  <c r="V289" i="9"/>
  <c r="X289" i="9"/>
  <c r="AC289" i="9"/>
  <c r="BL289" i="9" s="1"/>
  <c r="AI289" i="9"/>
  <c r="AN289" i="9"/>
  <c r="AS289" i="9"/>
  <c r="T289" i="9"/>
  <c r="Y289" i="9"/>
  <c r="AE289" i="9"/>
  <c r="AJ289" i="9"/>
  <c r="AO289" i="9"/>
  <c r="AU289" i="9"/>
  <c r="DM289" i="9" s="1"/>
  <c r="U289" i="9"/>
  <c r="AA289" i="9"/>
  <c r="AF289" i="9"/>
  <c r="AK289" i="9"/>
  <c r="BT289" i="9" s="1"/>
  <c r="AQ289" i="9"/>
  <c r="AV289" i="9"/>
  <c r="DN289" i="9" s="1"/>
  <c r="AU282" i="9"/>
  <c r="DM282" i="9" s="1"/>
  <c r="Y282" i="9"/>
  <c r="CQ282" i="9" s="1"/>
  <c r="AJ282" i="9"/>
  <c r="AU264" i="9"/>
  <c r="DM264" i="9" s="1"/>
  <c r="V32" i="9"/>
  <c r="BE32" i="9" s="1"/>
  <c r="AK32" i="9"/>
  <c r="U32" i="9"/>
  <c r="CM32" i="9" s="1"/>
  <c r="AO32" i="9"/>
  <c r="Y32" i="9"/>
  <c r="AS32" i="9"/>
  <c r="AC32" i="9"/>
  <c r="CU32" i="9" s="1"/>
  <c r="AA965" i="9"/>
  <c r="AQ965" i="9"/>
  <c r="BZ965" i="9" s="1"/>
  <c r="U965" i="9"/>
  <c r="AS965" i="9"/>
  <c r="X965" i="9"/>
  <c r="AF965" i="9"/>
  <c r="BG904" i="9"/>
  <c r="CB904" i="9"/>
  <c r="DK904" i="9"/>
  <c r="T900" i="9"/>
  <c r="AK900" i="9"/>
  <c r="DC900" i="9" s="1"/>
  <c r="X900" i="9"/>
  <c r="CP900" i="9" s="1"/>
  <c r="AO900" i="9"/>
  <c r="AA900" i="9"/>
  <c r="AS900" i="9"/>
  <c r="DK900" i="9" s="1"/>
  <c r="AE900" i="9"/>
  <c r="AA777" i="9"/>
  <c r="CS777" i="9" s="1"/>
  <c r="AM772" i="9"/>
  <c r="X772" i="9"/>
  <c r="AQ768" i="9"/>
  <c r="DI768" i="9" s="1"/>
  <c r="AH768" i="9"/>
  <c r="W768" i="9"/>
  <c r="T753" i="9"/>
  <c r="T733" i="9"/>
  <c r="CL733" i="9" s="1"/>
  <c r="T720" i="9"/>
  <c r="CL720" i="9" s="1"/>
  <c r="T701" i="9"/>
  <c r="CL701" i="9" s="1"/>
  <c r="AF623" i="9"/>
  <c r="AN610" i="9"/>
  <c r="AV521" i="9"/>
  <c r="DN521" i="9" s="1"/>
  <c r="T480" i="9"/>
  <c r="W962" i="9"/>
  <c r="AE962" i="9"/>
  <c r="AO962" i="9"/>
  <c r="T962" i="9"/>
  <c r="AF962" i="9"/>
  <c r="AQ962" i="9"/>
  <c r="BZ962" i="9" s="1"/>
  <c r="Y962" i="9"/>
  <c r="AJ962" i="9"/>
  <c r="AU962" i="9"/>
  <c r="DM962" i="9" s="1"/>
  <c r="AA962" i="9"/>
  <c r="AK962" i="9"/>
  <c r="BT962" i="9" s="1"/>
  <c r="AT778" i="9"/>
  <c r="DL778" i="9" s="1"/>
  <c r="AI778" i="9"/>
  <c r="X778" i="9"/>
  <c r="AL777" i="9"/>
  <c r="BU777" i="9" s="1"/>
  <c r="AD776" i="9"/>
  <c r="BM776" i="9" s="1"/>
  <c r="W776" i="9"/>
  <c r="AF772" i="9"/>
  <c r="CP781" i="9"/>
  <c r="AQ778" i="9"/>
  <c r="DI778" i="9" s="1"/>
  <c r="AF778" i="9"/>
  <c r="CX778" i="9" s="1"/>
  <c r="V778" i="9"/>
  <c r="BE778" i="9" s="1"/>
  <c r="AI777" i="9"/>
  <c r="DA777" i="9" s="1"/>
  <c r="BW776" i="9"/>
  <c r="AQ776" i="9"/>
  <c r="DI776" i="9" s="1"/>
  <c r="AI776" i="9"/>
  <c r="DA776" i="9" s="1"/>
  <c r="AB776" i="9"/>
  <c r="V776" i="9"/>
  <c r="BE776" i="9" s="1"/>
  <c r="AR772" i="9"/>
  <c r="AD772" i="9"/>
  <c r="BM772" i="9" s="1"/>
  <c r="AR768" i="9"/>
  <c r="AI768" i="9"/>
  <c r="DA768" i="9" s="1"/>
  <c r="AA768" i="9"/>
  <c r="CS768" i="9" s="1"/>
  <c r="CV767" i="9"/>
  <c r="AQ767" i="9"/>
  <c r="DI767" i="9" s="1"/>
  <c r="AI767" i="9"/>
  <c r="DA767" i="9" s="1"/>
  <c r="AB767" i="9"/>
  <c r="V767" i="9"/>
  <c r="BE767" i="9" s="1"/>
  <c r="AT766" i="9"/>
  <c r="DL766" i="9" s="1"/>
  <c r="AM766" i="9"/>
  <c r="AF766" i="9"/>
  <c r="X766" i="9"/>
  <c r="BG766" i="9" s="1"/>
  <c r="AV765" i="9"/>
  <c r="DN765" i="9" s="1"/>
  <c r="AN765" i="9"/>
  <c r="DF765" i="9" s="1"/>
  <c r="AB765" i="9"/>
  <c r="AM764" i="9"/>
  <c r="W764" i="9"/>
  <c r="AQ763" i="9"/>
  <c r="AI763" i="9"/>
  <c r="AV759" i="9"/>
  <c r="DN759" i="9" s="1"/>
  <c r="AU756" i="9"/>
  <c r="DM756" i="9" s="1"/>
  <c r="AA756" i="9"/>
  <c r="AB753" i="9"/>
  <c r="AM736" i="9"/>
  <c r="AA736" i="9"/>
  <c r="AR735" i="9"/>
  <c r="DJ735" i="9" s="1"/>
  <c r="AI735" i="9"/>
  <c r="W735" i="9"/>
  <c r="AB733" i="9"/>
  <c r="CT733" i="9" s="1"/>
  <c r="AR728" i="9"/>
  <c r="DJ728" i="9" s="1"/>
  <c r="AE728" i="9"/>
  <c r="AQ726" i="9"/>
  <c r="AR725" i="9"/>
  <c r="DJ725" i="9" s="1"/>
  <c r="AM720" i="9"/>
  <c r="W720" i="9"/>
  <c r="AB717" i="9"/>
  <c r="CT717" i="9" s="1"/>
  <c r="AR712" i="9"/>
  <c r="DJ712" i="9" s="1"/>
  <c r="AE712" i="9"/>
  <c r="AQ710" i="9"/>
  <c r="AR709" i="9"/>
  <c r="DJ709" i="9" s="1"/>
  <c r="AM704" i="9"/>
  <c r="W704" i="9"/>
  <c r="AB701" i="9"/>
  <c r="CT701" i="9" s="1"/>
  <c r="AB692" i="9"/>
  <c r="CT692" i="9" s="1"/>
  <c r="AJ689" i="9"/>
  <c r="DB689" i="9" s="1"/>
  <c r="AR688" i="9"/>
  <c r="DJ688" i="9" s="1"/>
  <c r="AE688" i="9"/>
  <c r="AV671" i="9"/>
  <c r="DN671" i="9" s="1"/>
  <c r="AF671" i="9"/>
  <c r="AJ662" i="9"/>
  <c r="AV653" i="9"/>
  <c r="DN653" i="9" s="1"/>
  <c r="AN646" i="9"/>
  <c r="AB641" i="9"/>
  <c r="AJ623" i="9"/>
  <c r="AB619" i="9"/>
  <c r="AF615" i="9"/>
  <c r="AV613" i="9"/>
  <c r="DN613" i="9" s="1"/>
  <c r="AV610" i="9"/>
  <c r="DN610" i="9" s="1"/>
  <c r="AR609" i="9"/>
  <c r="X609" i="9"/>
  <c r="AN583" i="9"/>
  <c r="AH583" i="9"/>
  <c r="AA583" i="9"/>
  <c r="CA581" i="9"/>
  <c r="AT573" i="9"/>
  <c r="DL573" i="9" s="1"/>
  <c r="AM573" i="9"/>
  <c r="DE573" i="9" s="1"/>
  <c r="AF573" i="9"/>
  <c r="V573" i="9"/>
  <c r="AB570" i="9"/>
  <c r="BO569" i="9"/>
  <c r="AQ569" i="9"/>
  <c r="AI569" i="9"/>
  <c r="AQ567" i="9"/>
  <c r="AJ566" i="9"/>
  <c r="AF565" i="9"/>
  <c r="CX565" i="9" s="1"/>
  <c r="AB562" i="9"/>
  <c r="AU561" i="9"/>
  <c r="DM561" i="9" s="1"/>
  <c r="AA561" i="9"/>
  <c r="AQ558" i="9"/>
  <c r="AQ556" i="9"/>
  <c r="AB554" i="9"/>
  <c r="AR545" i="9"/>
  <c r="DJ545" i="9" s="1"/>
  <c r="AB545" i="9"/>
  <c r="CT545" i="9" s="1"/>
  <c r="AU544" i="9"/>
  <c r="DM544" i="9" s="1"/>
  <c r="AF544" i="9"/>
  <c r="AR542" i="9"/>
  <c r="AJ533" i="9"/>
  <c r="AN518" i="9"/>
  <c r="AV516" i="9"/>
  <c r="DN516" i="9" s="1"/>
  <c r="X516" i="9"/>
  <c r="AR512" i="9"/>
  <c r="AR509" i="9"/>
  <c r="AV502" i="9"/>
  <c r="DN502" i="9" s="1"/>
  <c r="AF464" i="9"/>
  <c r="AB464" i="9"/>
  <c r="AJ464" i="9"/>
  <c r="AR464" i="9"/>
  <c r="AO390" i="9"/>
  <c r="Y390" i="9"/>
  <c r="AC390" i="9"/>
  <c r="AO386" i="9"/>
  <c r="Y386" i="9"/>
  <c r="AC386" i="9"/>
  <c r="Y334" i="9"/>
  <c r="AU334" i="9"/>
  <c r="DM334" i="9" s="1"/>
  <c r="AA299" i="9"/>
  <c r="AK299" i="9"/>
  <c r="AV299" i="9"/>
  <c r="DN299" i="9" s="1"/>
  <c r="T299" i="9"/>
  <c r="AE299" i="9"/>
  <c r="AO299" i="9"/>
  <c r="BX299" i="9" s="1"/>
  <c r="U299" i="9"/>
  <c r="AF299" i="9"/>
  <c r="AQ299" i="9"/>
  <c r="AA291" i="9"/>
  <c r="AJ291" i="9"/>
  <c r="U291" i="9"/>
  <c r="AQ291" i="9"/>
  <c r="Y291" i="9"/>
  <c r="AU291" i="9"/>
  <c r="DM291" i="9" s="1"/>
  <c r="CU270" i="9"/>
  <c r="BL270" i="9"/>
  <c r="AC262" i="9"/>
  <c r="AE262" i="9"/>
  <c r="AN262" i="9"/>
  <c r="Z190" i="9"/>
  <c r="CR190" i="9" s="1"/>
  <c r="AG190" i="9"/>
  <c r="AO190" i="9"/>
  <c r="AG117" i="9"/>
  <c r="X117" i="9"/>
  <c r="AF117" i="9"/>
  <c r="AS117" i="9"/>
  <c r="DK117" i="9" s="1"/>
  <c r="AC88" i="9"/>
  <c r="U88" i="9"/>
  <c r="CM88" i="9" s="1"/>
  <c r="AR88" i="9"/>
  <c r="AI989" i="9"/>
  <c r="DA989" i="9" s="1"/>
  <c r="AT989" i="9"/>
  <c r="DL989" i="9" s="1"/>
  <c r="X989" i="9"/>
  <c r="AE989" i="9"/>
  <c r="CW989" i="9" s="1"/>
  <c r="AN484" i="9"/>
  <c r="X484" i="9"/>
  <c r="AR434" i="9"/>
  <c r="AV433" i="9"/>
  <c r="DN433" i="9" s="1"/>
  <c r="AF433" i="9"/>
  <c r="AR430" i="9"/>
  <c r="AV429" i="9"/>
  <c r="DN429" i="9" s="1"/>
  <c r="AB429" i="9"/>
  <c r="AN297" i="9"/>
  <c r="Y297" i="9"/>
  <c r="BO273" i="9"/>
  <c r="AK267" i="9"/>
  <c r="W266" i="9"/>
  <c r="AL170" i="9"/>
  <c r="DD170" i="9" s="1"/>
  <c r="CY35" i="9"/>
  <c r="BP35" i="9"/>
  <c r="T28" i="9"/>
  <c r="AR28" i="9"/>
  <c r="AV28" i="9"/>
  <c r="DN28" i="9" s="1"/>
  <c r="AB28" i="9"/>
  <c r="Y956" i="9"/>
  <c r="AO956" i="9"/>
  <c r="AC947" i="9"/>
  <c r="AK947" i="9"/>
  <c r="DC947" i="9" s="1"/>
  <c r="CM922" i="9"/>
  <c r="BD922" i="9"/>
  <c r="AB909" i="9"/>
  <c r="CT909" i="9" s="1"/>
  <c r="U909" i="9"/>
  <c r="AJ909" i="9"/>
  <c r="X908" i="9"/>
  <c r="CP908" i="9" s="1"/>
  <c r="AF908" i="9"/>
  <c r="AQ908" i="9"/>
  <c r="BZ908" i="9" s="1"/>
  <c r="U908" i="9"/>
  <c r="AI908" i="9"/>
  <c r="AS908" i="9"/>
  <c r="Y908" i="9"/>
  <c r="CQ908" i="9" s="1"/>
  <c r="AJ908" i="9"/>
  <c r="AV908" i="9"/>
  <c r="DN908" i="9" s="1"/>
  <c r="CB901" i="9"/>
  <c r="DK901" i="9"/>
  <c r="AI991" i="9"/>
  <c r="DA991" i="9" s="1"/>
  <c r="AN991" i="9"/>
  <c r="BW991" i="9" s="1"/>
  <c r="Z991" i="9"/>
  <c r="BI991" i="9" s="1"/>
  <c r="AT991" i="9"/>
  <c r="DL991" i="9" s="1"/>
  <c r="X975" i="9"/>
  <c r="AP975" i="9"/>
  <c r="BY975" i="9" s="1"/>
  <c r="Z975" i="9"/>
  <c r="BI975" i="9" s="1"/>
  <c r="AD975" i="9"/>
  <c r="BZ959" i="9"/>
  <c r="DI959" i="9"/>
  <c r="Y952" i="9"/>
  <c r="AO952" i="9"/>
  <c r="V904" i="9"/>
  <c r="BE904" i="9" s="1"/>
  <c r="Y904" i="9"/>
  <c r="AF904" i="9"/>
  <c r="AN904" i="9"/>
  <c r="AU904" i="9"/>
  <c r="DM904" i="9" s="1"/>
  <c r="T904" i="9"/>
  <c r="AA904" i="9"/>
  <c r="AI904" i="9"/>
  <c r="DA904" i="9" s="1"/>
  <c r="AO904" i="9"/>
  <c r="AV904" i="9"/>
  <c r="DN904" i="9" s="1"/>
  <c r="U904" i="9"/>
  <c r="AC904" i="9"/>
  <c r="AJ904" i="9"/>
  <c r="AQ904" i="9"/>
  <c r="DK893" i="9"/>
  <c r="CB893" i="9"/>
  <c r="CE893" i="9" s="1"/>
  <c r="AC891" i="9"/>
  <c r="W891" i="9"/>
  <c r="AK891" i="9"/>
  <c r="V886" i="9"/>
  <c r="AA886" i="9"/>
  <c r="CS886" i="9" s="1"/>
  <c r="AK886" i="9"/>
  <c r="BT886" i="9" s="1"/>
  <c r="AV886" i="9"/>
  <c r="DN886" i="9" s="1"/>
  <c r="T886" i="9"/>
  <c r="AE886" i="9"/>
  <c r="CW886" i="9" s="1"/>
  <c r="AO886" i="9"/>
  <c r="U886" i="9"/>
  <c r="CM886" i="9" s="1"/>
  <c r="AF886" i="9"/>
  <c r="BO886" i="9" s="1"/>
  <c r="AQ886" i="9"/>
  <c r="DI886" i="9" s="1"/>
  <c r="AI857" i="9"/>
  <c r="AA857" i="9"/>
  <c r="AK857" i="9"/>
  <c r="BT857" i="9" s="1"/>
  <c r="AV484" i="9"/>
  <c r="DN484" i="9" s="1"/>
  <c r="AV482" i="9"/>
  <c r="DN482" i="9" s="1"/>
  <c r="AF477" i="9"/>
  <c r="AN429" i="9"/>
  <c r="AG408" i="9"/>
  <c r="AC402" i="9"/>
  <c r="AC394" i="9"/>
  <c r="AC382" i="9"/>
  <c r="AC380" i="9"/>
  <c r="AC378" i="9"/>
  <c r="AC366" i="9"/>
  <c r="AC364" i="9"/>
  <c r="AC362" i="9"/>
  <c r="AC350" i="9"/>
  <c r="AC348" i="9"/>
  <c r="AC346" i="9"/>
  <c r="AA330" i="9"/>
  <c r="U318" i="9"/>
  <c r="CM318" i="9" s="1"/>
  <c r="AK305" i="9"/>
  <c r="AU297" i="9"/>
  <c r="DM297" i="9" s="1"/>
  <c r="AI297" i="9"/>
  <c r="BP275" i="9"/>
  <c r="W275" i="9"/>
  <c r="AV267" i="9"/>
  <c r="DN267" i="9" s="1"/>
  <c r="AL215" i="9"/>
  <c r="AT213" i="9"/>
  <c r="DL213" i="9" s="1"/>
  <c r="AG178" i="9"/>
  <c r="Y177" i="9"/>
  <c r="AO174" i="9"/>
  <c r="AW170" i="9"/>
  <c r="DO170" i="9" s="1"/>
  <c r="AD170" i="9"/>
  <c r="CV170" i="9" s="1"/>
  <c r="AL157" i="9"/>
  <c r="DD157" i="9" s="1"/>
  <c r="AH154" i="9"/>
  <c r="DH993" i="9"/>
  <c r="AD991" i="9"/>
  <c r="BM991" i="9" s="1"/>
  <c r="AI990" i="9"/>
  <c r="DA990" i="9" s="1"/>
  <c r="AT990" i="9"/>
  <c r="DL990" i="9" s="1"/>
  <c r="AU990" i="9"/>
  <c r="DM990" i="9" s="1"/>
  <c r="X990" i="9"/>
  <c r="Y950" i="9"/>
  <c r="BH950" i="9" s="1"/>
  <c r="AO950" i="9"/>
  <c r="DC904" i="9"/>
  <c r="AE904" i="9"/>
  <c r="AJ886" i="9"/>
  <c r="DB886" i="9" s="1"/>
  <c r="V834" i="9"/>
  <c r="BE834" i="9" s="1"/>
  <c r="AC834" i="9"/>
  <c r="CU834" i="9" s="1"/>
  <c r="AO834" i="9"/>
  <c r="T834" i="9"/>
  <c r="AG834" i="9"/>
  <c r="AR834" i="9"/>
  <c r="Y834" i="9"/>
  <c r="CQ834" i="9" s="1"/>
  <c r="AJ834" i="9"/>
  <c r="AS834" i="9"/>
  <c r="DK834" i="9" s="1"/>
  <c r="AJ126" i="9"/>
  <c r="AO39" i="9"/>
  <c r="BL36" i="9"/>
  <c r="AB27" i="9"/>
  <c r="CR993" i="9"/>
  <c r="AN993" i="9"/>
  <c r="BW993" i="9" s="1"/>
  <c r="AU992" i="9"/>
  <c r="DM992" i="9" s="1"/>
  <c r="AJ992" i="9"/>
  <c r="DB992" i="9" s="1"/>
  <c r="Z992" i="9"/>
  <c r="BI992" i="9" s="1"/>
  <c r="AN988" i="9"/>
  <c r="BW988" i="9" s="1"/>
  <c r="AI987" i="9"/>
  <c r="DA987" i="9" s="1"/>
  <c r="Z974" i="9"/>
  <c r="BI974" i="9" s="1"/>
  <c r="AU973" i="9"/>
  <c r="DM973" i="9" s="1"/>
  <c r="AE973" i="9"/>
  <c r="CW973" i="9" s="1"/>
  <c r="AU972" i="9"/>
  <c r="DM972" i="9" s="1"/>
  <c r="AE972" i="9"/>
  <c r="CW972" i="9" s="1"/>
  <c r="AU971" i="9"/>
  <c r="DM971" i="9" s="1"/>
  <c r="AE971" i="9"/>
  <c r="CW971" i="9" s="1"/>
  <c r="AN959" i="9"/>
  <c r="AC959" i="9"/>
  <c r="T929" i="9"/>
  <c r="AO928" i="9"/>
  <c r="AO922" i="9"/>
  <c r="AC922" i="9"/>
  <c r="CU922" i="9" s="1"/>
  <c r="T922" i="9"/>
  <c r="AQ893" i="9"/>
  <c r="AJ893" i="9"/>
  <c r="AC893" i="9"/>
  <c r="BL893" i="9" s="1"/>
  <c r="CQ887" i="9"/>
  <c r="AS885" i="9"/>
  <c r="AU861" i="9"/>
  <c r="U861" i="9"/>
  <c r="BD861" i="9" s="1"/>
  <c r="W854" i="9"/>
  <c r="AP824" i="9"/>
  <c r="AG784" i="9"/>
  <c r="AQ861" i="9"/>
  <c r="AM855" i="9"/>
  <c r="AM853" i="9"/>
  <c r="AO851" i="9"/>
  <c r="AO848" i="9"/>
  <c r="BX848" i="9" s="1"/>
  <c r="AK111" i="9"/>
  <c r="AF97" i="9"/>
  <c r="X90" i="9"/>
  <c r="T89" i="9"/>
  <c r="Z65" i="9"/>
  <c r="Y39" i="9"/>
  <c r="AG36" i="9"/>
  <c r="AR27" i="9"/>
  <c r="AP992" i="9"/>
  <c r="BY992" i="9" s="1"/>
  <c r="AE992" i="9"/>
  <c r="CW992" i="9" s="1"/>
  <c r="AN973" i="9"/>
  <c r="DF973" i="9" s="1"/>
  <c r="Z973" i="9"/>
  <c r="BI973" i="9" s="1"/>
  <c r="AN972" i="9"/>
  <c r="Z972" i="9"/>
  <c r="BI972" i="9" s="1"/>
  <c r="AN971" i="9"/>
  <c r="DF971" i="9" s="1"/>
  <c r="Z971" i="9"/>
  <c r="BI971" i="9" s="1"/>
  <c r="AE967" i="9"/>
  <c r="CW967" i="9" s="1"/>
  <c r="AS959" i="9"/>
  <c r="AI959" i="9"/>
  <c r="X959" i="9"/>
  <c r="AK951" i="9"/>
  <c r="AW928" i="9"/>
  <c r="DO928" i="9" s="1"/>
  <c r="AC928" i="9"/>
  <c r="AK912" i="9"/>
  <c r="U911" i="9"/>
  <c r="AR910" i="9"/>
  <c r="AU893" i="9"/>
  <c r="DM893" i="9" s="1"/>
  <c r="AN893" i="9"/>
  <c r="DF893" i="9" s="1"/>
  <c r="AF893" i="9"/>
  <c r="X893" i="9"/>
  <c r="CP893" i="9" s="1"/>
  <c r="X838" i="9"/>
  <c r="Y784" i="9"/>
  <c r="AQ782" i="9"/>
  <c r="DI782" i="9" s="1"/>
  <c r="AA782" i="9"/>
  <c r="CS782" i="9" s="1"/>
  <c r="BW781" i="9"/>
  <c r="W771" i="9"/>
  <c r="AN679" i="9"/>
  <c r="AB667" i="9"/>
  <c r="X667" i="9"/>
  <c r="AV667" i="9"/>
  <c r="DN667" i="9" s="1"/>
  <c r="AF667" i="9"/>
  <c r="AJ667" i="9"/>
  <c r="BM573" i="9"/>
  <c r="CV573" i="9"/>
  <c r="AJ528" i="9"/>
  <c r="AF528" i="9"/>
  <c r="AV528" i="9"/>
  <c r="DN528" i="9" s="1"/>
  <c r="T466" i="9"/>
  <c r="AF466" i="9"/>
  <c r="AR466" i="9"/>
  <c r="AV466" i="9"/>
  <c r="DN466" i="9" s="1"/>
  <c r="T454" i="9"/>
  <c r="AF454" i="9"/>
  <c r="AV454" i="9"/>
  <c r="DN454" i="9" s="1"/>
  <c r="AC363" i="9"/>
  <c r="AO363" i="9"/>
  <c r="U363" i="9"/>
  <c r="Y363" i="9"/>
  <c r="AK363" i="9"/>
  <c r="AQ771" i="9"/>
  <c r="DI771" i="9" s="1"/>
  <c r="AI771" i="9"/>
  <c r="DA771" i="9" s="1"/>
  <c r="AB771" i="9"/>
  <c r="V771" i="9"/>
  <c r="BE771" i="9" s="1"/>
  <c r="AQ770" i="9"/>
  <c r="DI770" i="9" s="1"/>
  <c r="AI770" i="9"/>
  <c r="DA770" i="9" s="1"/>
  <c r="AB770" i="9"/>
  <c r="V770" i="9"/>
  <c r="BE770" i="9" s="1"/>
  <c r="AQ769" i="9"/>
  <c r="DI769" i="9" s="1"/>
  <c r="AI769" i="9"/>
  <c r="DA769" i="9" s="1"/>
  <c r="AB769" i="9"/>
  <c r="V769" i="9"/>
  <c r="BE769" i="9" s="1"/>
  <c r="DB764" i="9"/>
  <c r="AA696" i="9"/>
  <c r="W696" i="9"/>
  <c r="AM696" i="9"/>
  <c r="AB696" i="9"/>
  <c r="CT696" i="9" s="1"/>
  <c r="AQ696" i="9"/>
  <c r="AE696" i="9"/>
  <c r="AR696" i="9"/>
  <c r="DJ696" i="9" s="1"/>
  <c r="T655" i="9"/>
  <c r="AV655" i="9"/>
  <c r="DN655" i="9" s="1"/>
  <c r="AB655" i="9"/>
  <c r="AF655" i="9"/>
  <c r="AB628" i="9"/>
  <c r="AV628" i="9"/>
  <c r="DN628" i="9" s="1"/>
  <c r="T614" i="9"/>
  <c r="AV614" i="9"/>
  <c r="DN614" i="9" s="1"/>
  <c r="AF614" i="9"/>
  <c r="T585" i="9"/>
  <c r="X585" i="9"/>
  <c r="AF585" i="9"/>
  <c r="AM585" i="9"/>
  <c r="AT585" i="9"/>
  <c r="DL585" i="9" s="1"/>
  <c r="AA585" i="9"/>
  <c r="AH585" i="9"/>
  <c r="BQ585" i="9" s="1"/>
  <c r="AN585" i="9"/>
  <c r="DF585" i="9" s="1"/>
  <c r="AV585" i="9"/>
  <c r="DN585" i="9" s="1"/>
  <c r="V585" i="9"/>
  <c r="AB585" i="9"/>
  <c r="AI585" i="9"/>
  <c r="DA585" i="9" s="1"/>
  <c r="AQ585" i="9"/>
  <c r="AU577" i="9"/>
  <c r="DM577" i="9" s="1"/>
  <c r="AI559" i="9"/>
  <c r="AQ559" i="9"/>
  <c r="AC397" i="9"/>
  <c r="AO397" i="9"/>
  <c r="U397" i="9"/>
  <c r="Y397" i="9"/>
  <c r="AK397" i="9"/>
  <c r="DC325" i="9"/>
  <c r="BT325" i="9"/>
  <c r="X780" i="9"/>
  <c r="AL771" i="9"/>
  <c r="BU771" i="9" s="1"/>
  <c r="AD771" i="9"/>
  <c r="AB679" i="9"/>
  <c r="AR679" i="9"/>
  <c r="AF679" i="9"/>
  <c r="AV679" i="9"/>
  <c r="DN679" i="9" s="1"/>
  <c r="T679" i="9"/>
  <c r="AJ679" i="9"/>
  <c r="T667" i="9"/>
  <c r="DA583" i="9"/>
  <c r="BR583" i="9"/>
  <c r="T506" i="9"/>
  <c r="AF506" i="9"/>
  <c r="AV506" i="9"/>
  <c r="DN506" i="9" s="1"/>
  <c r="AC379" i="9"/>
  <c r="AO379" i="9"/>
  <c r="U379" i="9"/>
  <c r="Y379" i="9"/>
  <c r="AK379" i="9"/>
  <c r="AC347" i="9"/>
  <c r="AO347" i="9"/>
  <c r="U347" i="9"/>
  <c r="Y347" i="9"/>
  <c r="AK347" i="9"/>
  <c r="BH272" i="9"/>
  <c r="CQ272" i="9"/>
  <c r="CY833" i="9"/>
  <c r="BP833" i="9"/>
  <c r="AV782" i="9"/>
  <c r="DN782" i="9" s="1"/>
  <c r="AL782" i="9"/>
  <c r="BU782" i="9" s="1"/>
  <c r="CV781" i="9"/>
  <c r="AN780" i="9"/>
  <c r="AD780" i="9"/>
  <c r="AQ779" i="9"/>
  <c r="DI779" i="9" s="1"/>
  <c r="AF779" i="9"/>
  <c r="BO779" i="9" s="1"/>
  <c r="V779" i="9"/>
  <c r="BE779" i="9" s="1"/>
  <c r="AQ777" i="9"/>
  <c r="DI777" i="9" s="1"/>
  <c r="AF777" i="9"/>
  <c r="V777" i="9"/>
  <c r="BE777" i="9" s="1"/>
  <c r="CP774" i="9"/>
  <c r="BW773" i="9"/>
  <c r="AQ772" i="9"/>
  <c r="DI772" i="9" s="1"/>
  <c r="AI772" i="9"/>
  <c r="DA772" i="9" s="1"/>
  <c r="AB772" i="9"/>
  <c r="V772" i="9"/>
  <c r="BE772" i="9" s="1"/>
  <c r="AV771" i="9"/>
  <c r="DN771" i="9" s="1"/>
  <c r="AN771" i="9"/>
  <c r="DF771" i="9" s="1"/>
  <c r="AH771" i="9"/>
  <c r="AA771" i="9"/>
  <c r="CS771" i="9" s="1"/>
  <c r="AV770" i="9"/>
  <c r="DN770" i="9" s="1"/>
  <c r="AN770" i="9"/>
  <c r="DF770" i="9" s="1"/>
  <c r="AH770" i="9"/>
  <c r="AA770" i="9"/>
  <c r="CS770" i="9" s="1"/>
  <c r="AV769" i="9"/>
  <c r="DN769" i="9" s="1"/>
  <c r="AN769" i="9"/>
  <c r="AH769" i="9"/>
  <c r="AA769" i="9"/>
  <c r="CS769" i="9" s="1"/>
  <c r="AT768" i="9"/>
  <c r="DL768" i="9" s="1"/>
  <c r="AM768" i="9"/>
  <c r="AF768" i="9"/>
  <c r="CX768" i="9" s="1"/>
  <c r="X768" i="9"/>
  <c r="CP766" i="9"/>
  <c r="BW765" i="9"/>
  <c r="AI765" i="9"/>
  <c r="DA765" i="9" s="1"/>
  <c r="T681" i="9"/>
  <c r="CL681" i="9" s="1"/>
  <c r="AI681" i="9"/>
  <c r="AQ681" i="9"/>
  <c r="AA681" i="9"/>
  <c r="AR681" i="9"/>
  <c r="DJ681" i="9" s="1"/>
  <c r="X659" i="9"/>
  <c r="AN659" i="9"/>
  <c r="AB659" i="9"/>
  <c r="AR659" i="9"/>
  <c r="AF659" i="9"/>
  <c r="AV659" i="9"/>
  <c r="DN659" i="9" s="1"/>
  <c r="X643" i="9"/>
  <c r="AB643" i="9"/>
  <c r="AR643" i="9"/>
  <c r="AF643" i="9"/>
  <c r="AV643" i="9"/>
  <c r="DN643" i="9" s="1"/>
  <c r="AJ643" i="9"/>
  <c r="T611" i="9"/>
  <c r="AF611" i="9"/>
  <c r="AN611" i="9"/>
  <c r="X611" i="9"/>
  <c r="AR611" i="9"/>
  <c r="BC577" i="9"/>
  <c r="CL577" i="9"/>
  <c r="V577" i="9"/>
  <c r="AA577" i="9"/>
  <c r="AF577" i="9"/>
  <c r="AL577" i="9"/>
  <c r="AQ577" i="9"/>
  <c r="AV577" i="9"/>
  <c r="DN577" i="9" s="1"/>
  <c r="W577" i="9"/>
  <c r="CO577" i="9" s="1"/>
  <c r="AB577" i="9"/>
  <c r="AH577" i="9"/>
  <c r="BQ577" i="9" s="1"/>
  <c r="AM577" i="9"/>
  <c r="AR577" i="9"/>
  <c r="DJ577" i="9" s="1"/>
  <c r="X577" i="9"/>
  <c r="AD577" i="9"/>
  <c r="AI577" i="9"/>
  <c r="AN577" i="9"/>
  <c r="AT577" i="9"/>
  <c r="DL577" i="9" s="1"/>
  <c r="BW573" i="9"/>
  <c r="DF573" i="9"/>
  <c r="CP573" i="9"/>
  <c r="BG573" i="9"/>
  <c r="T557" i="9"/>
  <c r="CL557" i="9" s="1"/>
  <c r="AI557" i="9"/>
  <c r="X557" i="9"/>
  <c r="CP557" i="9" s="1"/>
  <c r="AN557" i="9"/>
  <c r="AA557" i="9"/>
  <c r="AQ557" i="9"/>
  <c r="T556" i="9"/>
  <c r="X556" i="9"/>
  <c r="AI556" i="9"/>
  <c r="AU556" i="9"/>
  <c r="DM556" i="9" s="1"/>
  <c r="AA556" i="9"/>
  <c r="AM556" i="9"/>
  <c r="AV556" i="9"/>
  <c r="DN556" i="9" s="1"/>
  <c r="AE556" i="9"/>
  <c r="AN556" i="9"/>
  <c r="DF545" i="9"/>
  <c r="BW545" i="9"/>
  <c r="AF532" i="9"/>
  <c r="AJ532" i="9"/>
  <c r="AV532" i="9"/>
  <c r="DN532" i="9" s="1"/>
  <c r="AB529" i="9"/>
  <c r="X529" i="9"/>
  <c r="AV529" i="9"/>
  <c r="DN529" i="9" s="1"/>
  <c r="AF529" i="9"/>
  <c r="AJ529" i="9"/>
  <c r="X485" i="9"/>
  <c r="AN485" i="9"/>
  <c r="AB485" i="9"/>
  <c r="AR485" i="9"/>
  <c r="AF485" i="9"/>
  <c r="AV485" i="9"/>
  <c r="DN485" i="9" s="1"/>
  <c r="T476" i="9"/>
  <c r="AV476" i="9"/>
  <c r="DN476" i="9" s="1"/>
  <c r="AB476" i="9"/>
  <c r="AF476" i="9"/>
  <c r="T458" i="9"/>
  <c r="AF458" i="9"/>
  <c r="AV458" i="9"/>
  <c r="DN458" i="9" s="1"/>
  <c r="T445" i="9"/>
  <c r="AV445" i="9"/>
  <c r="DN445" i="9" s="1"/>
  <c r="AF445" i="9"/>
  <c r="AB445" i="9"/>
  <c r="AR445" i="9"/>
  <c r="AC387" i="9"/>
  <c r="AO387" i="9"/>
  <c r="U387" i="9"/>
  <c r="Y387" i="9"/>
  <c r="AK387" i="9"/>
  <c r="AC371" i="9"/>
  <c r="AO371" i="9"/>
  <c r="U371" i="9"/>
  <c r="Y371" i="9"/>
  <c r="AK371" i="9"/>
  <c r="AC355" i="9"/>
  <c r="AO355" i="9"/>
  <c r="U355" i="9"/>
  <c r="Y355" i="9"/>
  <c r="AK355" i="9"/>
  <c r="AL770" i="9"/>
  <c r="BU770" i="9" s="1"/>
  <c r="W770" i="9"/>
  <c r="X651" i="9"/>
  <c r="AN651" i="9"/>
  <c r="AB651" i="9"/>
  <c r="AR651" i="9"/>
  <c r="AF651" i="9"/>
  <c r="AV651" i="9"/>
  <c r="DN651" i="9" s="1"/>
  <c r="AB466" i="9"/>
  <c r="AV459" i="9"/>
  <c r="DN459" i="9" s="1"/>
  <c r="AB454" i="9"/>
  <c r="T448" i="9"/>
  <c r="AV448" i="9"/>
  <c r="DN448" i="9" s="1"/>
  <c r="AB448" i="9"/>
  <c r="AF448" i="9"/>
  <c r="AC395" i="9"/>
  <c r="AO395" i="9"/>
  <c r="U395" i="9"/>
  <c r="Y395" i="9"/>
  <c r="AK395" i="9"/>
  <c r="AF122" i="9"/>
  <c r="AP122" i="9"/>
  <c r="T122" i="9"/>
  <c r="AV122" i="9"/>
  <c r="DN122" i="9" s="1"/>
  <c r="AD122" i="9"/>
  <c r="CM833" i="9"/>
  <c r="BD833" i="9"/>
  <c r="AN782" i="9"/>
  <c r="V782" i="9"/>
  <c r="BE782" i="9" s="1"/>
  <c r="AQ780" i="9"/>
  <c r="DI780" i="9" s="1"/>
  <c r="AF780" i="9"/>
  <c r="V780" i="9"/>
  <c r="BE780" i="9" s="1"/>
  <c r="AT779" i="9"/>
  <c r="DL779" i="9" s="1"/>
  <c r="X779" i="9"/>
  <c r="AT782" i="9"/>
  <c r="DL782" i="9" s="1"/>
  <c r="AF782" i="9"/>
  <c r="AF781" i="9"/>
  <c r="CX781" i="9" s="1"/>
  <c r="V781" i="9"/>
  <c r="BE781" i="9" s="1"/>
  <c r="AV780" i="9"/>
  <c r="DN780" i="9" s="1"/>
  <c r="AL780" i="9"/>
  <c r="BU780" i="9" s="1"/>
  <c r="AA780" i="9"/>
  <c r="CS780" i="9" s="1"/>
  <c r="AN779" i="9"/>
  <c r="DF779" i="9" s="1"/>
  <c r="AD779" i="9"/>
  <c r="CV778" i="9"/>
  <c r="AN777" i="9"/>
  <c r="AD777" i="9"/>
  <c r="CP775" i="9"/>
  <c r="V775" i="9"/>
  <c r="BE775" i="9" s="1"/>
  <c r="AV772" i="9"/>
  <c r="DN772" i="9" s="1"/>
  <c r="AN772" i="9"/>
  <c r="AH772" i="9"/>
  <c r="AA772" i="9"/>
  <c r="CS772" i="9" s="1"/>
  <c r="AT771" i="9"/>
  <c r="DL771" i="9" s="1"/>
  <c r="AM771" i="9"/>
  <c r="AF771" i="9"/>
  <c r="X771" i="9"/>
  <c r="CV770" i="9"/>
  <c r="AT770" i="9"/>
  <c r="DL770" i="9" s="1"/>
  <c r="AM770" i="9"/>
  <c r="AF770" i="9"/>
  <c r="X770" i="9"/>
  <c r="AT769" i="9"/>
  <c r="DL769" i="9" s="1"/>
  <c r="AM769" i="9"/>
  <c r="AF769" i="9"/>
  <c r="X769" i="9"/>
  <c r="CP767" i="9"/>
  <c r="T765" i="9"/>
  <c r="X765" i="9"/>
  <c r="AF765" i="9"/>
  <c r="BO765" i="9" s="1"/>
  <c r="AM765" i="9"/>
  <c r="T743" i="9"/>
  <c r="CL743" i="9" s="1"/>
  <c r="AI743" i="9"/>
  <c r="X743" i="9"/>
  <c r="CP743" i="9" s="1"/>
  <c r="AN743" i="9"/>
  <c r="DF743" i="9" s="1"/>
  <c r="AA743" i="9"/>
  <c r="AQ743" i="9"/>
  <c r="AA690" i="9"/>
  <c r="AQ690" i="9"/>
  <c r="T685" i="9"/>
  <c r="CL685" i="9" s="1"/>
  <c r="AI685" i="9"/>
  <c r="AJ685" i="9"/>
  <c r="DB685" i="9" s="1"/>
  <c r="AA685" i="9"/>
  <c r="AQ685" i="9"/>
  <c r="W684" i="9"/>
  <c r="AI684" i="9"/>
  <c r="AR684" i="9"/>
  <c r="DJ684" i="9" s="1"/>
  <c r="AA684" i="9"/>
  <c r="AJ684" i="9"/>
  <c r="DB684" i="9" s="1"/>
  <c r="AU684" i="9"/>
  <c r="DM684" i="9" s="1"/>
  <c r="AB684" i="9"/>
  <c r="CT684" i="9" s="1"/>
  <c r="AM684" i="9"/>
  <c r="AB681" i="9"/>
  <c r="CT681" i="9" s="1"/>
  <c r="AN667" i="9"/>
  <c r="T663" i="9"/>
  <c r="AV663" i="9"/>
  <c r="DN663" i="9" s="1"/>
  <c r="AB663" i="9"/>
  <c r="AF663" i="9"/>
  <c r="AJ651" i="9"/>
  <c r="T647" i="9"/>
  <c r="AV647" i="9"/>
  <c r="DN647" i="9" s="1"/>
  <c r="AB647" i="9"/>
  <c r="AF647" i="9"/>
  <c r="AF645" i="9"/>
  <c r="AJ645" i="9"/>
  <c r="AV645" i="9"/>
  <c r="DN645" i="9" s="1"/>
  <c r="T634" i="9"/>
  <c r="AF634" i="9"/>
  <c r="AN634" i="9"/>
  <c r="AV634" i="9"/>
  <c r="DN634" i="9" s="1"/>
  <c r="T621" i="9"/>
  <c r="AF621" i="9"/>
  <c r="AN621" i="9"/>
  <c r="X621" i="9"/>
  <c r="AR621" i="9"/>
  <c r="AB611" i="9"/>
  <c r="T605" i="9"/>
  <c r="AF605" i="9"/>
  <c r="AN605" i="9"/>
  <c r="X605" i="9"/>
  <c r="AR605" i="9"/>
  <c r="AJ577" i="9"/>
  <c r="AV557" i="9"/>
  <c r="DN557" i="9" s="1"/>
  <c r="T513" i="9"/>
  <c r="AV513" i="9"/>
  <c r="DN513" i="9" s="1"/>
  <c r="AB513" i="9"/>
  <c r="AF513" i="9"/>
  <c r="T470" i="9"/>
  <c r="AF470" i="9"/>
  <c r="AR470" i="9"/>
  <c r="AV470" i="9"/>
  <c r="DN470" i="9" s="1"/>
  <c r="W325" i="9"/>
  <c r="BF325" i="9" s="1"/>
  <c r="Y325" i="9"/>
  <c r="AF325" i="9"/>
  <c r="CX325" i="9" s="1"/>
  <c r="AN325" i="9"/>
  <c r="DF325" i="9" s="1"/>
  <c r="AU325" i="9"/>
  <c r="DM325" i="9" s="1"/>
  <c r="T325" i="9"/>
  <c r="AA325" i="9"/>
  <c r="BJ325" i="9" s="1"/>
  <c r="AI325" i="9"/>
  <c r="BR325" i="9" s="1"/>
  <c r="AO325" i="9"/>
  <c r="AV325" i="9"/>
  <c r="DN325" i="9" s="1"/>
  <c r="U325" i="9"/>
  <c r="AC325" i="9"/>
  <c r="CU325" i="9" s="1"/>
  <c r="AJ325" i="9"/>
  <c r="AQ325" i="9"/>
  <c r="AS325" i="9"/>
  <c r="X325" i="9"/>
  <c r="CP325" i="9" s="1"/>
  <c r="AE325" i="9"/>
  <c r="AI759" i="9"/>
  <c r="AI757" i="9"/>
  <c r="AR756" i="9"/>
  <c r="DJ756" i="9" s="1"/>
  <c r="AI756" i="9"/>
  <c r="W756" i="9"/>
  <c r="AQ753" i="9"/>
  <c r="AA753" i="9"/>
  <c r="AN751" i="9"/>
  <c r="X751" i="9"/>
  <c r="AQ733" i="9"/>
  <c r="AA733" i="9"/>
  <c r="AQ729" i="9"/>
  <c r="AA729" i="9"/>
  <c r="AQ725" i="9"/>
  <c r="AA725" i="9"/>
  <c r="AQ721" i="9"/>
  <c r="AA721" i="9"/>
  <c r="AQ717" i="9"/>
  <c r="AA717" i="9"/>
  <c r="AQ713" i="9"/>
  <c r="AA713" i="9"/>
  <c r="AQ709" i="9"/>
  <c r="AA709" i="9"/>
  <c r="AQ705" i="9"/>
  <c r="AA705" i="9"/>
  <c r="AQ701" i="9"/>
  <c r="AA701" i="9"/>
  <c r="AQ697" i="9"/>
  <c r="AA697" i="9"/>
  <c r="AQ694" i="9"/>
  <c r="AU688" i="9"/>
  <c r="DM688" i="9" s="1"/>
  <c r="AJ688" i="9"/>
  <c r="DB688" i="9" s="1"/>
  <c r="AQ682" i="9"/>
  <c r="AF674" i="9"/>
  <c r="X662" i="9"/>
  <c r="AF661" i="9"/>
  <c r="X654" i="9"/>
  <c r="AF653" i="9"/>
  <c r="AN641" i="9"/>
  <c r="X641" i="9"/>
  <c r="AV622" i="9"/>
  <c r="DN622" i="9" s="1"/>
  <c r="AF619" i="9"/>
  <c r="AF613" i="9"/>
  <c r="AN607" i="9"/>
  <c r="AV606" i="9"/>
  <c r="DN606" i="9" s="1"/>
  <c r="X581" i="9"/>
  <c r="AB573" i="9"/>
  <c r="CT573" i="9" s="1"/>
  <c r="W573" i="9"/>
  <c r="AR561" i="9"/>
  <c r="DJ561" i="9" s="1"/>
  <c r="AI561" i="9"/>
  <c r="W561" i="9"/>
  <c r="AA558" i="9"/>
  <c r="AI547" i="9"/>
  <c r="AU545" i="9"/>
  <c r="DM545" i="9" s="1"/>
  <c r="AM545" i="9"/>
  <c r="AE545" i="9"/>
  <c r="W545" i="9"/>
  <c r="AQ542" i="9"/>
  <c r="AA542" i="9"/>
  <c r="AV534" i="9"/>
  <c r="DN534" i="9" s="1"/>
  <c r="AB534" i="9"/>
  <c r="AR533" i="9"/>
  <c r="AV517" i="9"/>
  <c r="DN517" i="9" s="1"/>
  <c r="X517" i="9"/>
  <c r="AB512" i="9"/>
  <c r="AR510" i="9"/>
  <c r="AV509" i="9"/>
  <c r="DN509" i="9" s="1"/>
  <c r="AV504" i="9"/>
  <c r="DN504" i="9" s="1"/>
  <c r="X504" i="9"/>
  <c r="AV500" i="9"/>
  <c r="DN500" i="9" s="1"/>
  <c r="X500" i="9"/>
  <c r="AN497" i="9"/>
  <c r="X497" i="9"/>
  <c r="AR486" i="9"/>
  <c r="AV480" i="9"/>
  <c r="DN480" i="9" s="1"/>
  <c r="X480" i="9"/>
  <c r="AN468" i="9"/>
  <c r="X468" i="9"/>
  <c r="AN464" i="9"/>
  <c r="X464" i="9"/>
  <c r="AV452" i="9"/>
  <c r="DN452" i="9" s="1"/>
  <c r="X452" i="9"/>
  <c r="AC393" i="9"/>
  <c r="AO393" i="9"/>
  <c r="U393" i="9"/>
  <c r="Y393" i="9"/>
  <c r="AC385" i="9"/>
  <c r="AO385" i="9"/>
  <c r="U385" i="9"/>
  <c r="Y385" i="9"/>
  <c r="AC377" i="9"/>
  <c r="AO377" i="9"/>
  <c r="U377" i="9"/>
  <c r="Y377" i="9"/>
  <c r="AC369" i="9"/>
  <c r="AO369" i="9"/>
  <c r="U369" i="9"/>
  <c r="Y369" i="9"/>
  <c r="AC361" i="9"/>
  <c r="AO361" i="9"/>
  <c r="U361" i="9"/>
  <c r="Y361" i="9"/>
  <c r="AC353" i="9"/>
  <c r="AO353" i="9"/>
  <c r="U353" i="9"/>
  <c r="Y353" i="9"/>
  <c r="AC345" i="9"/>
  <c r="AO345" i="9"/>
  <c r="U345" i="9"/>
  <c r="Y345" i="9"/>
  <c r="BX298" i="9"/>
  <c r="DG298" i="9"/>
  <c r="CM291" i="9"/>
  <c r="BD291" i="9"/>
  <c r="DB289" i="9"/>
  <c r="BS289" i="9"/>
  <c r="V288" i="9"/>
  <c r="X288" i="9"/>
  <c r="CP288" i="9" s="1"/>
  <c r="AC288" i="9"/>
  <c r="AI288" i="9"/>
  <c r="AN288" i="9"/>
  <c r="AS288" i="9"/>
  <c r="DK288" i="9" s="1"/>
  <c r="T288" i="9"/>
  <c r="CL288" i="9" s="1"/>
  <c r="Y288" i="9"/>
  <c r="AE288" i="9"/>
  <c r="AJ288" i="9"/>
  <c r="BS288" i="9" s="1"/>
  <c r="AO288" i="9"/>
  <c r="BX288" i="9" s="1"/>
  <c r="AU288" i="9"/>
  <c r="DM288" i="9" s="1"/>
  <c r="U288" i="9"/>
  <c r="AA288" i="9"/>
  <c r="AF288" i="9"/>
  <c r="BO288" i="9" s="1"/>
  <c r="AK288" i="9"/>
  <c r="AQ288" i="9"/>
  <c r="AV288" i="9"/>
  <c r="DN288" i="9" s="1"/>
  <c r="BP284" i="9"/>
  <c r="CY284" i="9"/>
  <c r="AG189" i="9"/>
  <c r="AW189" i="9"/>
  <c r="DO189" i="9" s="1"/>
  <c r="Y189" i="9"/>
  <c r="AD189" i="9"/>
  <c r="AT189" i="9"/>
  <c r="DL189" i="9" s="1"/>
  <c r="AB440" i="9"/>
  <c r="X440" i="9"/>
  <c r="AV440" i="9"/>
  <c r="DN440" i="9" s="1"/>
  <c r="AF440" i="9"/>
  <c r="AJ440" i="9"/>
  <c r="X437" i="9"/>
  <c r="AN437" i="9"/>
  <c r="AB437" i="9"/>
  <c r="AR437" i="9"/>
  <c r="AF437" i="9"/>
  <c r="AV437" i="9"/>
  <c r="DN437" i="9" s="1"/>
  <c r="AC401" i="9"/>
  <c r="CU401" i="9" s="1"/>
  <c r="AN401" i="9"/>
  <c r="U401" i="9"/>
  <c r="CM401" i="9" s="1"/>
  <c r="X401" i="9"/>
  <c r="AC391" i="9"/>
  <c r="AO391" i="9"/>
  <c r="U391" i="9"/>
  <c r="Y391" i="9"/>
  <c r="AC383" i="9"/>
  <c r="AO383" i="9"/>
  <c r="U383" i="9"/>
  <c r="Y383" i="9"/>
  <c r="AC375" i="9"/>
  <c r="AO375" i="9"/>
  <c r="U375" i="9"/>
  <c r="Y375" i="9"/>
  <c r="AC367" i="9"/>
  <c r="AO367" i="9"/>
  <c r="U367" i="9"/>
  <c r="Y367" i="9"/>
  <c r="AC359" i="9"/>
  <c r="AO359" i="9"/>
  <c r="U359" i="9"/>
  <c r="Y359" i="9"/>
  <c r="AC351" i="9"/>
  <c r="AO351" i="9"/>
  <c r="U351" i="9"/>
  <c r="Y351" i="9"/>
  <c r="AC343" i="9"/>
  <c r="AO343" i="9"/>
  <c r="U343" i="9"/>
  <c r="Y343" i="9"/>
  <c r="W334" i="9"/>
  <c r="BF334" i="9" s="1"/>
  <c r="AA334" i="9"/>
  <c r="BJ334" i="9" s="1"/>
  <c r="AK334" i="9"/>
  <c r="AV334" i="9"/>
  <c r="DN334" i="9" s="1"/>
  <c r="T334" i="9"/>
  <c r="AE334" i="9"/>
  <c r="BN334" i="9" s="1"/>
  <c r="AO334" i="9"/>
  <c r="DG334" i="9" s="1"/>
  <c r="U334" i="9"/>
  <c r="AF334" i="9"/>
  <c r="CX334" i="9" s="1"/>
  <c r="AQ334" i="9"/>
  <c r="BZ334" i="9" s="1"/>
  <c r="DB314" i="9"/>
  <c r="BS314" i="9"/>
  <c r="CM314" i="9"/>
  <c r="BD314" i="9"/>
  <c r="CT288" i="9"/>
  <c r="BK288" i="9"/>
  <c r="AS204" i="9"/>
  <c r="V204" i="9"/>
  <c r="CN204" i="9" s="1"/>
  <c r="AH204" i="9"/>
  <c r="AL204" i="9"/>
  <c r="AU764" i="9"/>
  <c r="DM764" i="9" s="1"/>
  <c r="AI764" i="9"/>
  <c r="AQ759" i="9"/>
  <c r="AA759" i="9"/>
  <c r="AR757" i="9"/>
  <c r="AA757" i="9"/>
  <c r="AM756" i="9"/>
  <c r="AQ754" i="9"/>
  <c r="AB741" i="9"/>
  <c r="CT741" i="9" s="1"/>
  <c r="AI737" i="9"/>
  <c r="AN674" i="9"/>
  <c r="AF666" i="9"/>
  <c r="AV665" i="9"/>
  <c r="DN665" i="9" s="1"/>
  <c r="AN662" i="9"/>
  <c r="AF658" i="9"/>
  <c r="AV657" i="9"/>
  <c r="DN657" i="9" s="1"/>
  <c r="AN654" i="9"/>
  <c r="AF650" i="9"/>
  <c r="AV649" i="9"/>
  <c r="DN649" i="9" s="1"/>
  <c r="AV641" i="9"/>
  <c r="DN641" i="9" s="1"/>
  <c r="AF622" i="9"/>
  <c r="AR619" i="9"/>
  <c r="X619" i="9"/>
  <c r="AN615" i="9"/>
  <c r="AR613" i="9"/>
  <c r="X613" i="9"/>
  <c r="AF606" i="9"/>
  <c r="AQ581" i="9"/>
  <c r="AI581" i="9"/>
  <c r="AB581" i="9"/>
  <c r="CT581" i="9" s="1"/>
  <c r="V581" i="9"/>
  <c r="AV579" i="9"/>
  <c r="DN579" i="9" s="1"/>
  <c r="AN579" i="9"/>
  <c r="AH579" i="9"/>
  <c r="BQ579" i="9" s="1"/>
  <c r="AA579" i="9"/>
  <c r="AR575" i="9"/>
  <c r="AM575" i="9"/>
  <c r="AH575" i="9"/>
  <c r="AB575" i="9"/>
  <c r="CT575" i="9" s="1"/>
  <c r="AU573" i="9"/>
  <c r="DM573" i="9" s="1"/>
  <c r="AP573" i="9"/>
  <c r="BY573" i="9" s="1"/>
  <c r="AJ573" i="9"/>
  <c r="BS573" i="9" s="1"/>
  <c r="AE573" i="9"/>
  <c r="CW573" i="9" s="1"/>
  <c r="Z573" i="9"/>
  <c r="BI573" i="9" s="1"/>
  <c r="AI570" i="9"/>
  <c r="AN565" i="9"/>
  <c r="DF565" i="9" s="1"/>
  <c r="X565" i="9"/>
  <c r="BG565" i="9" s="1"/>
  <c r="AA564" i="9"/>
  <c r="AI562" i="9"/>
  <c r="AM561" i="9"/>
  <c r="AB561" i="9"/>
  <c r="CT561" i="9" s="1"/>
  <c r="AJ558" i="9"/>
  <c r="AQ545" i="9"/>
  <c r="AI545" i="9"/>
  <c r="AN534" i="9"/>
  <c r="AN522" i="9"/>
  <c r="AB521" i="9"/>
  <c r="AV520" i="9"/>
  <c r="DN520" i="9" s="1"/>
  <c r="AJ517" i="9"/>
  <c r="AF509" i="9"/>
  <c r="AJ504" i="9"/>
  <c r="AJ500" i="9"/>
  <c r="AV497" i="9"/>
  <c r="DN497" i="9" s="1"/>
  <c r="AJ480" i="9"/>
  <c r="AV478" i="9"/>
  <c r="DN478" i="9" s="1"/>
  <c r="AB477" i="9"/>
  <c r="AV468" i="9"/>
  <c r="DN468" i="9" s="1"/>
  <c r="AV464" i="9"/>
  <c r="DN464" i="9" s="1"/>
  <c r="AJ452" i="9"/>
  <c r="AV450" i="9"/>
  <c r="DN450" i="9" s="1"/>
  <c r="AB449" i="9"/>
  <c r="AS407" i="9"/>
  <c r="DK407" i="9" s="1"/>
  <c r="U407" i="9"/>
  <c r="AC407" i="9"/>
  <c r="AC399" i="9"/>
  <c r="AO399" i="9"/>
  <c r="U399" i="9"/>
  <c r="Y399" i="9"/>
  <c r="AC389" i="9"/>
  <c r="AO389" i="9"/>
  <c r="U389" i="9"/>
  <c r="Y389" i="9"/>
  <c r="AC381" i="9"/>
  <c r="AO381" i="9"/>
  <c r="U381" i="9"/>
  <c r="Y381" i="9"/>
  <c r="AC373" i="9"/>
  <c r="AO373" i="9"/>
  <c r="U373" i="9"/>
  <c r="Y373" i="9"/>
  <c r="AC365" i="9"/>
  <c r="AO365" i="9"/>
  <c r="U365" i="9"/>
  <c r="Y365" i="9"/>
  <c r="AC357" i="9"/>
  <c r="AO357" i="9"/>
  <c r="U357" i="9"/>
  <c r="Y357" i="9"/>
  <c r="AC349" i="9"/>
  <c r="AO349" i="9"/>
  <c r="U349" i="9"/>
  <c r="Y349" i="9"/>
  <c r="AC341" i="9"/>
  <c r="AO341" i="9"/>
  <c r="U341" i="9"/>
  <c r="Y341" i="9"/>
  <c r="W338" i="9"/>
  <c r="BF338" i="9" s="1"/>
  <c r="AA338" i="9"/>
  <c r="BJ338" i="9" s="1"/>
  <c r="AK338" i="9"/>
  <c r="AV338" i="9"/>
  <c r="DN338" i="9" s="1"/>
  <c r="T338" i="9"/>
  <c r="AE338" i="9"/>
  <c r="AO338" i="9"/>
  <c r="U338" i="9"/>
  <c r="AF338" i="9"/>
  <c r="CX338" i="9" s="1"/>
  <c r="AQ338" i="9"/>
  <c r="AJ334" i="9"/>
  <c r="DK296" i="9"/>
  <c r="CB296" i="9"/>
  <c r="CE296" i="9" s="1"/>
  <c r="AR288" i="9"/>
  <c r="W288" i="9"/>
  <c r="AF442" i="9"/>
  <c r="AR438" i="9"/>
  <c r="AN432" i="9"/>
  <c r="X432" i="9"/>
  <c r="Y396" i="9"/>
  <c r="AV330" i="9"/>
  <c r="DN330" i="9" s="1"/>
  <c r="U330" i="9"/>
  <c r="AK326" i="9"/>
  <c r="BT326" i="9" s="1"/>
  <c r="AO318" i="9"/>
  <c r="DG318" i="9" s="1"/>
  <c r="T318" i="9"/>
  <c r="AS314" i="9"/>
  <c r="AN314" i="9"/>
  <c r="AI314" i="9"/>
  <c r="AC314" i="9"/>
  <c r="X314" i="9"/>
  <c r="AF303" i="9"/>
  <c r="AF298" i="9"/>
  <c r="CX298" i="9" s="1"/>
  <c r="AO291" i="9"/>
  <c r="AE291" i="9"/>
  <c r="T291" i="9"/>
  <c r="AO290" i="9"/>
  <c r="T290" i="9"/>
  <c r="BC290" i="9" s="1"/>
  <c r="AQ283" i="9"/>
  <c r="U283" i="9"/>
  <c r="AF283" i="9"/>
  <c r="CX283" i="9" s="1"/>
  <c r="T282" i="9"/>
  <c r="AE282" i="9"/>
  <c r="AO282" i="9"/>
  <c r="U282" i="9"/>
  <c r="CM282" i="9" s="1"/>
  <c r="AF282" i="9"/>
  <c r="AQ282" i="9"/>
  <c r="Y194" i="9"/>
  <c r="AO194" i="9"/>
  <c r="W147" i="9"/>
  <c r="CO147" i="9" s="1"/>
  <c r="AS147" i="9"/>
  <c r="AB92" i="9"/>
  <c r="AL92" i="9"/>
  <c r="AW92" i="9"/>
  <c r="DO92" i="9" s="1"/>
  <c r="U92" i="9"/>
  <c r="AF92" i="9"/>
  <c r="AP92" i="9"/>
  <c r="V92" i="9"/>
  <c r="CN92" i="9" s="1"/>
  <c r="AG92" i="9"/>
  <c r="AR92" i="9"/>
  <c r="AD72" i="9"/>
  <c r="AT72" i="9"/>
  <c r="DL72" i="9" s="1"/>
  <c r="X977" i="9"/>
  <c r="BG977" i="9" s="1"/>
  <c r="AE977" i="9"/>
  <c r="CW977" i="9" s="1"/>
  <c r="AU977" i="9"/>
  <c r="DM977" i="9" s="1"/>
  <c r="T977" i="9"/>
  <c r="AJ977" i="9"/>
  <c r="DB977" i="9" s="1"/>
  <c r="Z977" i="9"/>
  <c r="BI977" i="9" s="1"/>
  <c r="AN977" i="9"/>
  <c r="AD977" i="9"/>
  <c r="AP977" i="9"/>
  <c r="BY977" i="9" s="1"/>
  <c r="U961" i="9"/>
  <c r="AA961" i="9"/>
  <c r="AV961" i="9"/>
  <c r="DN961" i="9" s="1"/>
  <c r="Y946" i="9"/>
  <c r="AO946" i="9"/>
  <c r="AC941" i="9"/>
  <c r="AK941" i="9"/>
  <c r="AF438" i="9"/>
  <c r="AV436" i="9"/>
  <c r="DN436" i="9" s="1"/>
  <c r="AV434" i="9"/>
  <c r="DN434" i="9" s="1"/>
  <c r="AV291" i="9"/>
  <c r="DN291" i="9" s="1"/>
  <c r="AK291" i="9"/>
  <c r="AF290" i="9"/>
  <c r="AM284" i="9"/>
  <c r="AV282" i="9"/>
  <c r="DN282" i="9" s="1"/>
  <c r="AA282" i="9"/>
  <c r="AK92" i="9"/>
  <c r="X81" i="9"/>
  <c r="AC81" i="9"/>
  <c r="AS81" i="9"/>
  <c r="CB81" i="9" s="1"/>
  <c r="T81" i="9"/>
  <c r="AJ81" i="9"/>
  <c r="U81" i="9"/>
  <c r="AK81" i="9"/>
  <c r="DC81" i="9" s="1"/>
  <c r="X969" i="9"/>
  <c r="AE969" i="9"/>
  <c r="CW969" i="9" s="1"/>
  <c r="AU969" i="9"/>
  <c r="DM969" i="9" s="1"/>
  <c r="T969" i="9"/>
  <c r="CL969" i="9" s="1"/>
  <c r="AJ969" i="9"/>
  <c r="DB969" i="9" s="1"/>
  <c r="Z969" i="9"/>
  <c r="BI969" i="9" s="1"/>
  <c r="AN969" i="9"/>
  <c r="AD969" i="9"/>
  <c r="BM969" i="9" s="1"/>
  <c r="AP969" i="9"/>
  <c r="BY969" i="9" s="1"/>
  <c r="Y964" i="9"/>
  <c r="AF964" i="9"/>
  <c r="BO964" i="9" s="1"/>
  <c r="AM964" i="9"/>
  <c r="BV964" i="9" s="1"/>
  <c r="AU964" i="9"/>
  <c r="DM964" i="9" s="1"/>
  <c r="T964" i="9"/>
  <c r="CL964" i="9" s="1"/>
  <c r="AA964" i="9"/>
  <c r="BJ964" i="9" s="1"/>
  <c r="AG964" i="9"/>
  <c r="AO964" i="9"/>
  <c r="AV964" i="9"/>
  <c r="DN964" i="9" s="1"/>
  <c r="U964" i="9"/>
  <c r="AB964" i="9"/>
  <c r="AJ964" i="9"/>
  <c r="AQ964" i="9"/>
  <c r="BZ964" i="9" s="1"/>
  <c r="AW964" i="9"/>
  <c r="DO964" i="9" s="1"/>
  <c r="AR964" i="9"/>
  <c r="W964" i="9"/>
  <c r="AE964" i="9"/>
  <c r="AE917" i="9"/>
  <c r="BN917" i="9" s="1"/>
  <c r="AQ917" i="9"/>
  <c r="U917" i="9"/>
  <c r="CM917" i="9" s="1"/>
  <c r="AJ917" i="9"/>
  <c r="DB917" i="9" s="1"/>
  <c r="AU917" i="9"/>
  <c r="DM917" i="9" s="1"/>
  <c r="W917" i="9"/>
  <c r="AK917" i="9"/>
  <c r="AV917" i="9"/>
  <c r="DN917" i="9" s="1"/>
  <c r="AB917" i="9"/>
  <c r="CT917" i="9" s="1"/>
  <c r="AO917" i="9"/>
  <c r="DG917" i="9" s="1"/>
  <c r="AR446" i="9"/>
  <c r="AV432" i="9"/>
  <c r="DN432" i="9" s="1"/>
  <c r="AV430" i="9"/>
  <c r="DN430" i="9" s="1"/>
  <c r="AJ429" i="9"/>
  <c r="AG404" i="9"/>
  <c r="AV326" i="9"/>
  <c r="DN326" i="9" s="1"/>
  <c r="AF314" i="9"/>
  <c r="AA314" i="9"/>
  <c r="AQ303" i="9"/>
  <c r="U303" i="9"/>
  <c r="BD303" i="9" s="1"/>
  <c r="CX281" i="9"/>
  <c r="BO281" i="9"/>
  <c r="AC279" i="9"/>
  <c r="AN279" i="9"/>
  <c r="DF279" i="9" s="1"/>
  <c r="AU279" i="9"/>
  <c r="DM279" i="9" s="1"/>
  <c r="W274" i="9"/>
  <c r="AG274" i="9"/>
  <c r="CY274" i="9" s="1"/>
  <c r="CM265" i="9"/>
  <c r="BD265" i="9"/>
  <c r="BP222" i="9"/>
  <c r="CY222" i="9"/>
  <c r="Z221" i="9"/>
  <c r="AP221" i="9"/>
  <c r="AS206" i="9"/>
  <c r="AC206" i="9"/>
  <c r="AW206" i="9"/>
  <c r="DO206" i="9" s="1"/>
  <c r="AG206" i="9"/>
  <c r="AL202" i="9"/>
  <c r="Y202" i="9"/>
  <c r="AP202" i="9"/>
  <c r="DH202" i="9" s="1"/>
  <c r="Z202" i="9"/>
  <c r="AT202" i="9"/>
  <c r="DL202" i="9" s="1"/>
  <c r="AW173" i="9"/>
  <c r="DO173" i="9" s="1"/>
  <c r="AD173" i="9"/>
  <c r="CV173" i="9" s="1"/>
  <c r="AG173" i="9"/>
  <c r="Y161" i="9"/>
  <c r="AT161" i="9"/>
  <c r="DL161" i="9" s="1"/>
  <c r="AU150" i="9"/>
  <c r="DM150" i="9" s="1"/>
  <c r="Z150" i="9"/>
  <c r="AG150" i="9"/>
  <c r="AC116" i="9"/>
  <c r="AS116" i="9"/>
  <c r="CB116" i="9" s="1"/>
  <c r="CE116" i="9" s="1"/>
  <c r="T116" i="9"/>
  <c r="AJ116" i="9"/>
  <c r="U116" i="9"/>
  <c r="CM116" i="9" s="1"/>
  <c r="AK116" i="9"/>
  <c r="Z92" i="9"/>
  <c r="CU89" i="9"/>
  <c r="BL89" i="9"/>
  <c r="AR81" i="9"/>
  <c r="DC936" i="9"/>
  <c r="BT936" i="9"/>
  <c r="AQ272" i="9"/>
  <c r="U272" i="9"/>
  <c r="AE265" i="9"/>
  <c r="T265" i="9"/>
  <c r="AQ264" i="9"/>
  <c r="U264" i="9"/>
  <c r="CM264" i="9" s="1"/>
  <c r="AV253" i="9"/>
  <c r="DN253" i="9" s="1"/>
  <c r="AL178" i="9"/>
  <c r="DD178" i="9" s="1"/>
  <c r="AW157" i="9"/>
  <c r="DO157" i="9" s="1"/>
  <c r="AO117" i="9"/>
  <c r="DG117" i="9" s="1"/>
  <c r="U117" i="9"/>
  <c r="CM117" i="9" s="1"/>
  <c r="AV94" i="9"/>
  <c r="DN94" i="9" s="1"/>
  <c r="V94" i="9"/>
  <c r="AO80" i="9"/>
  <c r="T80" i="9"/>
  <c r="AP65" i="9"/>
  <c r="DH65" i="9" s="1"/>
  <c r="AO47" i="9"/>
  <c r="AK39" i="9"/>
  <c r="AK37" i="9"/>
  <c r="BT37" i="9" s="1"/>
  <c r="AO36" i="9"/>
  <c r="U36" i="9"/>
  <c r="AO35" i="9"/>
  <c r="DG35" i="9" s="1"/>
  <c r="U35" i="9"/>
  <c r="BD35" i="9" s="1"/>
  <c r="AW32" i="9"/>
  <c r="DO32" i="9" s="1"/>
  <c r="AG32" i="9"/>
  <c r="CY32" i="9" s="1"/>
  <c r="T991" i="9"/>
  <c r="CL991" i="9" s="1"/>
  <c r="AE991" i="9"/>
  <c r="AP991" i="9"/>
  <c r="BY991" i="9" s="1"/>
  <c r="AJ990" i="9"/>
  <c r="DB990" i="9" s="1"/>
  <c r="Z989" i="9"/>
  <c r="BI989" i="9" s="1"/>
  <c r="AJ989" i="9"/>
  <c r="AU989" i="9"/>
  <c r="DM989" i="9" s="1"/>
  <c r="AD989" i="9"/>
  <c r="BM989" i="9" s="1"/>
  <c r="AN989" i="9"/>
  <c r="BW989" i="9" s="1"/>
  <c r="X976" i="9"/>
  <c r="AE976" i="9"/>
  <c r="CW976" i="9" s="1"/>
  <c r="AU976" i="9"/>
  <c r="DM976" i="9" s="1"/>
  <c r="T976" i="9"/>
  <c r="CL976" i="9" s="1"/>
  <c r="AJ976" i="9"/>
  <c r="Z976" i="9"/>
  <c r="BI976" i="9" s="1"/>
  <c r="AN976" i="9"/>
  <c r="AC957" i="9"/>
  <c r="AK957" i="9"/>
  <c r="U914" i="9"/>
  <c r="AB914" i="9"/>
  <c r="AQ914" i="9"/>
  <c r="DI914" i="9" s="1"/>
  <c r="AG914" i="9"/>
  <c r="BP914" i="9" s="1"/>
  <c r="AS914" i="9"/>
  <c r="X914" i="9"/>
  <c r="AI914" i="9"/>
  <c r="BR914" i="9" s="1"/>
  <c r="AV914" i="9"/>
  <c r="DN914" i="9" s="1"/>
  <c r="CM908" i="9"/>
  <c r="BD908" i="9"/>
  <c r="BG900" i="9"/>
  <c r="BL892" i="9"/>
  <c r="CU892" i="9"/>
  <c r="Y888" i="9"/>
  <c r="AE888" i="9"/>
  <c r="CW888" i="9" s="1"/>
  <c r="AQ888" i="9"/>
  <c r="DI888" i="9" s="1"/>
  <c r="T888" i="9"/>
  <c r="AF888" i="9"/>
  <c r="AV888" i="9"/>
  <c r="DN888" i="9" s="1"/>
  <c r="U888" i="9"/>
  <c r="BD888" i="9" s="1"/>
  <c r="AK888" i="9"/>
  <c r="AA888" i="9"/>
  <c r="CS888" i="9" s="1"/>
  <c r="AO888" i="9"/>
  <c r="V884" i="9"/>
  <c r="BE884" i="9" s="1"/>
  <c r="Y884" i="9"/>
  <c r="AF884" i="9"/>
  <c r="AN884" i="9"/>
  <c r="AU884" i="9"/>
  <c r="DM884" i="9" s="1"/>
  <c r="T884" i="9"/>
  <c r="AA884" i="9"/>
  <c r="CS884" i="9" s="1"/>
  <c r="AI884" i="9"/>
  <c r="DA884" i="9" s="1"/>
  <c r="AO884" i="9"/>
  <c r="AV884" i="9"/>
  <c r="DN884" i="9" s="1"/>
  <c r="U884" i="9"/>
  <c r="AC884" i="9"/>
  <c r="AJ884" i="9"/>
  <c r="AQ884" i="9"/>
  <c r="DI884" i="9" s="1"/>
  <c r="AS884" i="9"/>
  <c r="X884" i="9"/>
  <c r="AE884" i="9"/>
  <c r="CW884" i="9" s="1"/>
  <c r="U281" i="9"/>
  <c r="CM281" i="9" s="1"/>
  <c r="AV275" i="9"/>
  <c r="DN275" i="9" s="1"/>
  <c r="AU273" i="9"/>
  <c r="DM273" i="9" s="1"/>
  <c r="AJ273" i="9"/>
  <c r="BS273" i="9" s="1"/>
  <c r="U273" i="9"/>
  <c r="AG266" i="9"/>
  <c r="AV265" i="9"/>
  <c r="DN265" i="9" s="1"/>
  <c r="AK265" i="9"/>
  <c r="AK222" i="9"/>
  <c r="AC222" i="9"/>
  <c r="AD213" i="9"/>
  <c r="CV213" i="9" s="1"/>
  <c r="AW190" i="9"/>
  <c r="DO190" i="9" s="1"/>
  <c r="AD190" i="9"/>
  <c r="CV190" i="9" s="1"/>
  <c r="AT186" i="9"/>
  <c r="DL186" i="9" s="1"/>
  <c r="AL184" i="9"/>
  <c r="AT182" i="9"/>
  <c r="DL182" i="9" s="1"/>
  <c r="AD182" i="9"/>
  <c r="CV182" i="9" s="1"/>
  <c r="Z174" i="9"/>
  <c r="AR94" i="9"/>
  <c r="AG80" i="9"/>
  <c r="BQ49" i="9"/>
  <c r="AK36" i="9"/>
  <c r="AK35" i="9"/>
  <c r="BT35" i="9" s="1"/>
  <c r="AN27" i="9"/>
  <c r="AJ991" i="9"/>
  <c r="DB991" i="9" s="1"/>
  <c r="X991" i="9"/>
  <c r="AP989" i="9"/>
  <c r="BY989" i="9" s="1"/>
  <c r="T989" i="9"/>
  <c r="AP976" i="9"/>
  <c r="BY976" i="9" s="1"/>
  <c r="Y954" i="9"/>
  <c r="AO954" i="9"/>
  <c r="Y940" i="9"/>
  <c r="CQ940" i="9" s="1"/>
  <c r="AO940" i="9"/>
  <c r="AS932" i="9"/>
  <c r="AG932" i="9"/>
  <c r="CY932" i="9" s="1"/>
  <c r="CY930" i="9"/>
  <c r="BP930" i="9"/>
  <c r="DC922" i="9"/>
  <c r="BT922" i="9"/>
  <c r="AA914" i="9"/>
  <c r="BJ914" i="9" s="1"/>
  <c r="AC907" i="9"/>
  <c r="AK907" i="9"/>
  <c r="DC907" i="9" s="1"/>
  <c r="CM893" i="9"/>
  <c r="BD893" i="9"/>
  <c r="Y193" i="9"/>
  <c r="AS192" i="9"/>
  <c r="AP190" i="9"/>
  <c r="DH190" i="9" s="1"/>
  <c r="V184" i="9"/>
  <c r="AP182" i="9"/>
  <c r="AT178" i="9"/>
  <c r="DL178" i="9" s="1"/>
  <c r="V174" i="9"/>
  <c r="CN174" i="9" s="1"/>
  <c r="AO170" i="9"/>
  <c r="AT164" i="9"/>
  <c r="DL164" i="9" s="1"/>
  <c r="AD990" i="9"/>
  <c r="BM990" i="9" s="1"/>
  <c r="AN990" i="9"/>
  <c r="BW990" i="9" s="1"/>
  <c r="T990" i="9"/>
  <c r="AE990" i="9"/>
  <c r="CW990" i="9" s="1"/>
  <c r="AP990" i="9"/>
  <c r="BY990" i="9" s="1"/>
  <c r="BG968" i="9"/>
  <c r="CP968" i="9"/>
  <c r="W963" i="9"/>
  <c r="AI963" i="9"/>
  <c r="U963" i="9"/>
  <c r="BD963" i="9" s="1"/>
  <c r="AQ963" i="9"/>
  <c r="X963" i="9"/>
  <c r="AS963" i="9"/>
  <c r="BT958" i="9"/>
  <c r="DC958" i="9"/>
  <c r="AC949" i="9"/>
  <c r="AK949" i="9"/>
  <c r="AS936" i="9"/>
  <c r="DK936" i="9" s="1"/>
  <c r="U936" i="9"/>
  <c r="AC936" i="9"/>
  <c r="AA889" i="9"/>
  <c r="CS889" i="9" s="1"/>
  <c r="AK889" i="9"/>
  <c r="DC889" i="9" s="1"/>
  <c r="AV889" i="9"/>
  <c r="DN889" i="9" s="1"/>
  <c r="T889" i="9"/>
  <c r="AE889" i="9"/>
  <c r="CW889" i="9" s="1"/>
  <c r="AO889" i="9"/>
  <c r="DG889" i="9" s="1"/>
  <c r="U889" i="9"/>
  <c r="AF889" i="9"/>
  <c r="AQ889" i="9"/>
  <c r="DI889" i="9" s="1"/>
  <c r="Y889" i="9"/>
  <c r="AJ889" i="9"/>
  <c r="DB889" i="9" s="1"/>
  <c r="AJ975" i="9"/>
  <c r="DB975" i="9" s="1"/>
  <c r="T975" i="9"/>
  <c r="CL975" i="9" s="1"/>
  <c r="CP974" i="9"/>
  <c r="AJ974" i="9"/>
  <c r="T974" i="9"/>
  <c r="CL974" i="9" s="1"/>
  <c r="AP968" i="9"/>
  <c r="BY968" i="9" s="1"/>
  <c r="AE968" i="9"/>
  <c r="CW968" i="9" s="1"/>
  <c r="T968" i="9"/>
  <c r="AI965" i="9"/>
  <c r="BR965" i="9" s="1"/>
  <c r="AV931" i="9"/>
  <c r="DN931" i="9" s="1"/>
  <c r="AJ931" i="9"/>
  <c r="Y931" i="9"/>
  <c r="BT930" i="9"/>
  <c r="CN926" i="9"/>
  <c r="AW926" i="9"/>
  <c r="DO926" i="9" s="1"/>
  <c r="AK926" i="9"/>
  <c r="AB926" i="9"/>
  <c r="BU921" i="9"/>
  <c r="AQ912" i="9"/>
  <c r="BZ912" i="9" s="1"/>
  <c r="AQ909" i="9"/>
  <c r="AU908" i="9"/>
  <c r="DM908" i="9" s="1"/>
  <c r="AN908" i="9"/>
  <c r="DF908" i="9" s="1"/>
  <c r="AC908" i="9"/>
  <c r="BL908" i="9" s="1"/>
  <c r="T908" i="9"/>
  <c r="AK905" i="9"/>
  <c r="CX901" i="9"/>
  <c r="BO901" i="9"/>
  <c r="AV900" i="9"/>
  <c r="DN900" i="9" s="1"/>
  <c r="AI900" i="9"/>
  <c r="AS897" i="9"/>
  <c r="V885" i="9"/>
  <c r="Y885" i="9"/>
  <c r="AF885" i="9"/>
  <c r="AN885" i="9"/>
  <c r="AU885" i="9"/>
  <c r="T885" i="9"/>
  <c r="AA885" i="9"/>
  <c r="CS885" i="9" s="1"/>
  <c r="AI885" i="9"/>
  <c r="DA885" i="9" s="1"/>
  <c r="AO885" i="9"/>
  <c r="AV885" i="9"/>
  <c r="DN885" i="9" s="1"/>
  <c r="U885" i="9"/>
  <c r="AC885" i="9"/>
  <c r="AJ885" i="9"/>
  <c r="AQ885" i="9"/>
  <c r="DI885" i="9" s="1"/>
  <c r="V882" i="9"/>
  <c r="BE882" i="9" s="1"/>
  <c r="X882" i="9"/>
  <c r="AC882" i="9"/>
  <c r="AI882" i="9"/>
  <c r="DA882" i="9" s="1"/>
  <c r="AN882" i="9"/>
  <c r="AS882" i="9"/>
  <c r="T882" i="9"/>
  <c r="Y882" i="9"/>
  <c r="AE882" i="9"/>
  <c r="CW882" i="9" s="1"/>
  <c r="AJ882" i="9"/>
  <c r="AO882" i="9"/>
  <c r="AU882" i="9"/>
  <c r="DM882" i="9" s="1"/>
  <c r="U882" i="9"/>
  <c r="AA882" i="9"/>
  <c r="CS882" i="9" s="1"/>
  <c r="AF882" i="9"/>
  <c r="AK882" i="9"/>
  <c r="AQ882" i="9"/>
  <c r="DI882" i="9" s="1"/>
  <c r="AV882" i="9"/>
  <c r="DN882" i="9" s="1"/>
  <c r="CU830" i="9"/>
  <c r="BL830" i="9"/>
  <c r="AG827" i="9"/>
  <c r="AO827" i="9"/>
  <c r="BT812" i="9"/>
  <c r="DC812" i="9"/>
  <c r="AP987" i="9"/>
  <c r="BY987" i="9" s="1"/>
  <c r="AE987" i="9"/>
  <c r="CW987" i="9" s="1"/>
  <c r="AU975" i="9"/>
  <c r="DM975" i="9" s="1"/>
  <c r="AE975" i="9"/>
  <c r="CW975" i="9" s="1"/>
  <c r="AU974" i="9"/>
  <c r="DM974" i="9" s="1"/>
  <c r="AE974" i="9"/>
  <c r="CW974" i="9" s="1"/>
  <c r="AN970" i="9"/>
  <c r="Z970" i="9"/>
  <c r="BI970" i="9" s="1"/>
  <c r="AN968" i="9"/>
  <c r="BW968" i="9" s="1"/>
  <c r="U962" i="9"/>
  <c r="BD962" i="9" s="1"/>
  <c r="AR931" i="9"/>
  <c r="AG931" i="9"/>
  <c r="BP931" i="9" s="1"/>
  <c r="V897" i="9"/>
  <c r="Y897" i="9"/>
  <c r="AF897" i="9"/>
  <c r="AN897" i="9"/>
  <c r="DF897" i="9" s="1"/>
  <c r="AU897" i="9"/>
  <c r="DM897" i="9" s="1"/>
  <c r="U897" i="9"/>
  <c r="AC897" i="9"/>
  <c r="AJ897" i="9"/>
  <c r="AQ897" i="9"/>
  <c r="AC862" i="9"/>
  <c r="BL862" i="9" s="1"/>
  <c r="AM862" i="9"/>
  <c r="DE862" i="9" s="1"/>
  <c r="AW862" i="9"/>
  <c r="DO862" i="9" s="1"/>
  <c r="U862" i="9"/>
  <c r="BD862" i="9" s="1"/>
  <c r="AE862" i="9"/>
  <c r="BN862" i="9" s="1"/>
  <c r="AO862" i="9"/>
  <c r="DG862" i="9" s="1"/>
  <c r="W862" i="9"/>
  <c r="AG862" i="9"/>
  <c r="BP862" i="9" s="1"/>
  <c r="AS862" i="9"/>
  <c r="CB862" i="9" s="1"/>
  <c r="DG834" i="9"/>
  <c r="BX834" i="9"/>
  <c r="AK832" i="9"/>
  <c r="U832" i="9"/>
  <c r="AC832" i="9"/>
  <c r="CU832" i="9" s="1"/>
  <c r="AH828" i="9"/>
  <c r="AP828" i="9"/>
  <c r="V809" i="9"/>
  <c r="AB809" i="9"/>
  <c r="AK809" i="9"/>
  <c r="AW809" i="9"/>
  <c r="DO809" i="9" s="1"/>
  <c r="T809" i="9"/>
  <c r="AC809" i="9"/>
  <c r="AO809" i="9"/>
  <c r="U809" i="9"/>
  <c r="AG809" i="9"/>
  <c r="AR809" i="9"/>
  <c r="DK905" i="9"/>
  <c r="CB905" i="9"/>
  <c r="CE905" i="9" s="1"/>
  <c r="V905" i="9"/>
  <c r="AA905" i="9"/>
  <c r="AJ905" i="9"/>
  <c r="DB905" i="9" s="1"/>
  <c r="AQ905" i="9"/>
  <c r="U905" i="9"/>
  <c r="AF905" i="9"/>
  <c r="AN905" i="9"/>
  <c r="DF905" i="9" s="1"/>
  <c r="AU905" i="9"/>
  <c r="DM905" i="9" s="1"/>
  <c r="BL901" i="9"/>
  <c r="CU901" i="9"/>
  <c r="V900" i="9"/>
  <c r="BE900" i="9" s="1"/>
  <c r="U900" i="9"/>
  <c r="AC900" i="9"/>
  <c r="AJ900" i="9"/>
  <c r="BS900" i="9" s="1"/>
  <c r="AQ900" i="9"/>
  <c r="Y900" i="9"/>
  <c r="BH900" i="9" s="1"/>
  <c r="AF900" i="9"/>
  <c r="AN900" i="9"/>
  <c r="AU900" i="9"/>
  <c r="DM900" i="9" s="1"/>
  <c r="AK897" i="9"/>
  <c r="X897" i="9"/>
  <c r="CP897" i="9" s="1"/>
  <c r="AH881" i="9"/>
  <c r="AS881" i="9"/>
  <c r="AP868" i="9"/>
  <c r="Z868" i="9"/>
  <c r="AH868" i="9"/>
  <c r="AK862" i="9"/>
  <c r="BT862" i="9" s="1"/>
  <c r="V830" i="9"/>
  <c r="BE830" i="9" s="1"/>
  <c r="AF830" i="9"/>
  <c r="AV830" i="9"/>
  <c r="DN830" i="9" s="1"/>
  <c r="U830" i="9"/>
  <c r="CM830" i="9" s="1"/>
  <c r="AK830" i="9"/>
  <c r="DC830" i="9" s="1"/>
  <c r="X830" i="9"/>
  <c r="AN830" i="9"/>
  <c r="AJ809" i="9"/>
  <c r="AC796" i="9"/>
  <c r="AO796" i="9"/>
  <c r="U796" i="9"/>
  <c r="Y796" i="9"/>
  <c r="AU896" i="9"/>
  <c r="DM896" i="9" s="1"/>
  <c r="AN896" i="9"/>
  <c r="AF896" i="9"/>
  <c r="Y896" i="9"/>
  <c r="DC893" i="9"/>
  <c r="AA893" i="9"/>
  <c r="T893" i="9"/>
  <c r="AU892" i="9"/>
  <c r="DM892" i="9" s="1"/>
  <c r="AJ892" i="9"/>
  <c r="AA892" i="9"/>
  <c r="AR891" i="9"/>
  <c r="AV887" i="9"/>
  <c r="DN887" i="9" s="1"/>
  <c r="AK887" i="9"/>
  <c r="AA887" i="9"/>
  <c r="CS887" i="9" s="1"/>
  <c r="AD870" i="9"/>
  <c r="AS863" i="9"/>
  <c r="AS861" i="9"/>
  <c r="CB861" i="9" s="1"/>
  <c r="AE861" i="9"/>
  <c r="BN861" i="9" s="1"/>
  <c r="AU857" i="9"/>
  <c r="DM857" i="9" s="1"/>
  <c r="AO854" i="9"/>
  <c r="AG786" i="9"/>
  <c r="CY786" i="9" s="1"/>
  <c r="AU852" i="9"/>
  <c r="DM852" i="9" s="1"/>
  <c r="AC852" i="9"/>
  <c r="AK848" i="9"/>
  <c r="Y844" i="9"/>
  <c r="BT834" i="9"/>
  <c r="AV812" i="9"/>
  <c r="DN812" i="9" s="1"/>
  <c r="AO812" i="9"/>
  <c r="BX812" i="9" s="1"/>
  <c r="AG812" i="9"/>
  <c r="U812" i="9"/>
  <c r="DB786" i="9"/>
  <c r="T901" i="9"/>
  <c r="AQ896" i="9"/>
  <c r="AJ896" i="9"/>
  <c r="AC896" i="9"/>
  <c r="U896" i="9"/>
  <c r="AO892" i="9"/>
  <c r="AF892" i="9"/>
  <c r="U892" i="9"/>
  <c r="AQ887" i="9"/>
  <c r="DI887" i="9" s="1"/>
  <c r="AF887" i="9"/>
  <c r="U887" i="9"/>
  <c r="W863" i="9"/>
  <c r="CO863" i="9" s="1"/>
  <c r="AK861" i="9"/>
  <c r="BT861" i="9" s="1"/>
  <c r="W855" i="9"/>
  <c r="Y854" i="9"/>
  <c r="BH854" i="9" s="1"/>
  <c r="AS852" i="9"/>
  <c r="U844" i="9"/>
  <c r="CM844" i="9" s="1"/>
  <c r="U834" i="9"/>
  <c r="AU812" i="9"/>
  <c r="DM812" i="9" s="1"/>
  <c r="AN812" i="9"/>
  <c r="AC812" i="9"/>
  <c r="BL812" i="9" s="1"/>
  <c r="T812" i="9"/>
  <c r="Y786" i="9"/>
  <c r="CQ786" i="9" s="1"/>
  <c r="G11" i="9"/>
  <c r="AT11" i="9" s="1"/>
  <c r="DL11" i="9" s="1"/>
  <c r="CE901" i="9"/>
  <c r="CZ577" i="9"/>
  <c r="BO298" i="9"/>
  <c r="BW775" i="9"/>
  <c r="CV773" i="9"/>
  <c r="CV769" i="9"/>
  <c r="BW767" i="9"/>
  <c r="BE897" i="9"/>
  <c r="CN897" i="9"/>
  <c r="BG579" i="9"/>
  <c r="CP579" i="9"/>
  <c r="CT577" i="9"/>
  <c r="BK577" i="9"/>
  <c r="BW778" i="9"/>
  <c r="CV776" i="9"/>
  <c r="BW774" i="9"/>
  <c r="CV772" i="9"/>
  <c r="CV768" i="9"/>
  <c r="CL764" i="9"/>
  <c r="BW585" i="9"/>
  <c r="CZ585" i="9"/>
  <c r="BC583" i="9"/>
  <c r="CL583" i="9"/>
  <c r="BS575" i="9"/>
  <c r="DB575" i="9"/>
  <c r="BC575" i="9"/>
  <c r="CL575" i="9"/>
  <c r="CA573" i="9"/>
  <c r="DC282" i="9"/>
  <c r="BT282" i="9"/>
  <c r="DJ583" i="9"/>
  <c r="CA583" i="9"/>
  <c r="BG975" i="9"/>
  <c r="CP975" i="9"/>
  <c r="CA585" i="9"/>
  <c r="CP583" i="9"/>
  <c r="DF581" i="9"/>
  <c r="BR579" i="9"/>
  <c r="BG569" i="9"/>
  <c r="BL325" i="9"/>
  <c r="CL314" i="9"/>
  <c r="BC314" i="9"/>
  <c r="CM299" i="9"/>
  <c r="BD299" i="9"/>
  <c r="BX296" i="9"/>
  <c r="DG296" i="9"/>
  <c r="DB296" i="9"/>
  <c r="BS296" i="9"/>
  <c r="CX290" i="9"/>
  <c r="BO290" i="9"/>
  <c r="CT289" i="9"/>
  <c r="BK289" i="9"/>
  <c r="BD264" i="9"/>
  <c r="DC111" i="9"/>
  <c r="BT111" i="9"/>
  <c r="DG921" i="9"/>
  <c r="BX921" i="9"/>
  <c r="CV921" i="9"/>
  <c r="BM921" i="9"/>
  <c r="BL329" i="9"/>
  <c r="CU329" i="9"/>
  <c r="CX272" i="9"/>
  <c r="BO272" i="9"/>
  <c r="CM129" i="9"/>
  <c r="BD129" i="9"/>
  <c r="CV575" i="9"/>
  <c r="CL573" i="9"/>
  <c r="BW569" i="9"/>
  <c r="DI329" i="9"/>
  <c r="BV314" i="9"/>
  <c r="DE314" i="9"/>
  <c r="BP314" i="9"/>
  <c r="CY314" i="9"/>
  <c r="BF314" i="9"/>
  <c r="CO314" i="9"/>
  <c r="DJ296" i="9"/>
  <c r="CA296" i="9"/>
  <c r="CL289" i="9"/>
  <c r="BC289" i="9"/>
  <c r="CX288" i="9"/>
  <c r="BO283" i="9"/>
  <c r="DC281" i="9"/>
  <c r="BT281" i="9"/>
  <c r="DK81" i="9"/>
  <c r="BO264" i="9"/>
  <c r="CM80" i="9"/>
  <c r="BD80" i="9"/>
  <c r="CN32" i="9"/>
  <c r="CP977" i="9"/>
  <c r="CP973" i="9"/>
  <c r="BH883" i="9"/>
  <c r="CQ883" i="9"/>
  <c r="CM809" i="9"/>
  <c r="BD809" i="9"/>
  <c r="BO540" i="9"/>
  <c r="BD116" i="9"/>
  <c r="CM89" i="9"/>
  <c r="BD89" i="9"/>
  <c r="BX35" i="9"/>
  <c r="BJ962" i="9"/>
  <c r="CS962" i="9"/>
  <c r="CQ926" i="9"/>
  <c r="BH926" i="9"/>
  <c r="DC912" i="9"/>
  <c r="BT912" i="9"/>
  <c r="BY126" i="9"/>
  <c r="CP970" i="9"/>
  <c r="CP967" i="9"/>
  <c r="BT964" i="9"/>
  <c r="DC964" i="9"/>
  <c r="BF964" i="9"/>
  <c r="CO964" i="9"/>
  <c r="BD917" i="9"/>
  <c r="CX904" i="9"/>
  <c r="BO904" i="9"/>
  <c r="CQ900" i="9"/>
  <c r="BT897" i="9"/>
  <c r="DC897" i="9"/>
  <c r="DC896" i="9"/>
  <c r="BX896" i="9"/>
  <c r="DG896" i="9"/>
  <c r="CX893" i="9"/>
  <c r="BO893" i="9"/>
  <c r="BH862" i="9"/>
  <c r="CQ862" i="9"/>
  <c r="CQ833" i="9"/>
  <c r="BH833" i="9"/>
  <c r="CL812" i="9"/>
  <c r="BC812" i="9"/>
  <c r="DA965" i="9"/>
  <c r="CY931" i="9"/>
  <c r="BD921" i="9"/>
  <c r="CM921" i="9"/>
  <c r="BZ914" i="9"/>
  <c r="BE901" i="9"/>
  <c r="CN901" i="9"/>
  <c r="CM808" i="9"/>
  <c r="BD808" i="9"/>
  <c r="DI962" i="9"/>
  <c r="BJ959" i="9"/>
  <c r="CS959" i="9"/>
  <c r="CM930" i="9"/>
  <c r="BD930" i="9"/>
  <c r="BE922" i="9"/>
  <c r="CN922" i="9"/>
  <c r="BT901" i="9"/>
  <c r="DC901" i="9"/>
  <c r="CX900" i="9"/>
  <c r="BO900" i="9"/>
  <c r="BT808" i="9"/>
  <c r="CU893" i="9"/>
  <c r="BX887" i="9"/>
  <c r="DC884" i="9"/>
  <c r="CY882" i="9"/>
  <c r="CW862" i="9"/>
  <c r="DG848" i="9"/>
  <c r="CB809" i="9"/>
  <c r="BT907" i="9"/>
  <c r="CN882" i="9"/>
  <c r="CN834" i="9"/>
  <c r="BH834" i="9"/>
  <c r="CB830" i="9"/>
  <c r="DI812" i="9"/>
  <c r="DD786" i="9"/>
  <c r="BH786" i="9"/>
  <c r="BO775" i="9"/>
  <c r="CX775" i="9"/>
  <c r="BC773" i="9"/>
  <c r="CL773" i="9"/>
  <c r="G703" i="9"/>
  <c r="E703" i="9"/>
  <c r="F703" i="9"/>
  <c r="G678" i="9"/>
  <c r="E678" i="9"/>
  <c r="F678" i="9"/>
  <c r="CX779" i="9"/>
  <c r="BO776" i="9"/>
  <c r="CX776" i="9"/>
  <c r="BC774" i="9"/>
  <c r="CL774" i="9"/>
  <c r="BO772" i="9"/>
  <c r="CX772" i="9"/>
  <c r="BC770" i="9"/>
  <c r="CL770" i="9"/>
  <c r="BO768" i="9"/>
  <c r="BC766" i="9"/>
  <c r="CL766" i="9"/>
  <c r="DJ764" i="9"/>
  <c r="CA764" i="9"/>
  <c r="G742" i="9"/>
  <c r="AQ742" i="9" s="1"/>
  <c r="E742" i="9"/>
  <c r="F742" i="9"/>
  <c r="G723" i="9"/>
  <c r="E723" i="9"/>
  <c r="F723" i="9"/>
  <c r="G707" i="9"/>
  <c r="E707" i="9"/>
  <c r="F707" i="9"/>
  <c r="G695" i="9"/>
  <c r="E695" i="9"/>
  <c r="F695" i="9"/>
  <c r="G676" i="9"/>
  <c r="AB676" i="9" s="1"/>
  <c r="E676" i="9"/>
  <c r="F676" i="9"/>
  <c r="G669" i="9"/>
  <c r="E669" i="9"/>
  <c r="F669" i="9"/>
  <c r="BQ583" i="9"/>
  <c r="CZ583" i="9"/>
  <c r="BK581" i="9"/>
  <c r="BC581" i="9"/>
  <c r="CL581" i="9"/>
  <c r="CA579" i="9"/>
  <c r="BC769" i="9"/>
  <c r="CL769" i="9"/>
  <c r="G719" i="9"/>
  <c r="E719" i="9"/>
  <c r="F719" i="9"/>
  <c r="E587" i="9"/>
  <c r="F587" i="9"/>
  <c r="G587" i="9"/>
  <c r="G578" i="9"/>
  <c r="F578" i="9"/>
  <c r="E578" i="9"/>
  <c r="G572" i="9"/>
  <c r="E572" i="9"/>
  <c r="F572" i="9"/>
  <c r="BO782" i="9"/>
  <c r="CX782" i="9"/>
  <c r="BO781" i="9"/>
  <c r="BO777" i="9"/>
  <c r="CX777" i="9"/>
  <c r="BC776" i="9"/>
  <c r="CL776" i="9"/>
  <c r="BO774" i="9"/>
  <c r="CX774" i="9"/>
  <c r="BC772" i="9"/>
  <c r="CL772" i="9"/>
  <c r="BO770" i="9"/>
  <c r="CX770" i="9"/>
  <c r="BC768" i="9"/>
  <c r="CL768" i="9"/>
  <c r="G731" i="9"/>
  <c r="E731" i="9"/>
  <c r="F731" i="9"/>
  <c r="G715" i="9"/>
  <c r="E715" i="9"/>
  <c r="F715" i="9"/>
  <c r="G699" i="9"/>
  <c r="E699" i="9"/>
  <c r="F699" i="9"/>
  <c r="G691" i="9"/>
  <c r="E691" i="9"/>
  <c r="F691" i="9"/>
  <c r="G670" i="9"/>
  <c r="E670" i="9"/>
  <c r="F670" i="9"/>
  <c r="DE585" i="9"/>
  <c r="BV585" i="9"/>
  <c r="CO579" i="9"/>
  <c r="BF579" i="9"/>
  <c r="BO767" i="9"/>
  <c r="CX767" i="9"/>
  <c r="G752" i="9"/>
  <c r="E752" i="9"/>
  <c r="F752" i="9"/>
  <c r="G747" i="9"/>
  <c r="E747" i="9"/>
  <c r="F747" i="9"/>
  <c r="G687" i="9"/>
  <c r="E687" i="9"/>
  <c r="F687" i="9"/>
  <c r="BO778" i="9"/>
  <c r="BC775" i="9"/>
  <c r="CL775" i="9"/>
  <c r="BO773" i="9"/>
  <c r="CX773" i="9"/>
  <c r="BC771" i="9"/>
  <c r="CL771" i="9"/>
  <c r="BO769" i="9"/>
  <c r="CX769" i="9"/>
  <c r="BC767" i="9"/>
  <c r="CL767" i="9"/>
  <c r="CX765" i="9"/>
  <c r="G760" i="9"/>
  <c r="E760" i="9"/>
  <c r="F760" i="9"/>
  <c r="G755" i="9"/>
  <c r="E755" i="9"/>
  <c r="F755" i="9"/>
  <c r="G744" i="9"/>
  <c r="E744" i="9"/>
  <c r="F744" i="9"/>
  <c r="G738" i="9"/>
  <c r="E738" i="9"/>
  <c r="F738" i="9"/>
  <c r="G727" i="9"/>
  <c r="E727" i="9"/>
  <c r="F727" i="9"/>
  <c r="G711" i="9"/>
  <c r="E711" i="9"/>
  <c r="F711" i="9"/>
  <c r="G683" i="9"/>
  <c r="E683" i="9"/>
  <c r="F683" i="9"/>
  <c r="G677" i="9"/>
  <c r="E677" i="9"/>
  <c r="F677" i="9"/>
  <c r="G675" i="9"/>
  <c r="E675" i="9"/>
  <c r="F675" i="9"/>
  <c r="G586" i="9"/>
  <c r="F586" i="9"/>
  <c r="E586" i="9"/>
  <c r="G576" i="9"/>
  <c r="F576" i="9"/>
  <c r="E576" i="9"/>
  <c r="G574" i="9"/>
  <c r="E574" i="9"/>
  <c r="F574" i="9"/>
  <c r="CX330" i="9"/>
  <c r="BO330" i="9"/>
  <c r="G555" i="9"/>
  <c r="E555" i="9"/>
  <c r="F555" i="9"/>
  <c r="G425" i="9"/>
  <c r="E425" i="9"/>
  <c r="F425" i="9"/>
  <c r="G423" i="9"/>
  <c r="E423" i="9"/>
  <c r="F423" i="9"/>
  <c r="AC409" i="9"/>
  <c r="CU409" i="9" s="1"/>
  <c r="AS409" i="9"/>
  <c r="DK409" i="9" s="1"/>
  <c r="AF409" i="9"/>
  <c r="AV409" i="9"/>
  <c r="DN409" i="9" s="1"/>
  <c r="U409" i="9"/>
  <c r="CM409" i="9" s="1"/>
  <c r="AK409" i="9"/>
  <c r="DC409" i="9" s="1"/>
  <c r="CB407" i="9"/>
  <c r="AC405" i="9"/>
  <c r="CU405" i="9" s="1"/>
  <c r="AS405" i="9"/>
  <c r="DK405" i="9" s="1"/>
  <c r="AF405" i="9"/>
  <c r="AV405" i="9"/>
  <c r="DN405" i="9" s="1"/>
  <c r="U405" i="9"/>
  <c r="CM405" i="9" s="1"/>
  <c r="AK405" i="9"/>
  <c r="DC405" i="9" s="1"/>
  <c r="BL403" i="9"/>
  <c r="AA339" i="9"/>
  <c r="AK339" i="9"/>
  <c r="BT339" i="9" s="1"/>
  <c r="AV339" i="9"/>
  <c r="DN339" i="9" s="1"/>
  <c r="AB339" i="9"/>
  <c r="AM339" i="9"/>
  <c r="AW339" i="9"/>
  <c r="DO339" i="9" s="1"/>
  <c r="U339" i="9"/>
  <c r="BD339" i="9" s="1"/>
  <c r="AF339" i="9"/>
  <c r="CX339" i="9" s="1"/>
  <c r="AQ339" i="9"/>
  <c r="BX334" i="9"/>
  <c r="CL334" i="9"/>
  <c r="BC334" i="9"/>
  <c r="E331" i="9"/>
  <c r="F331" i="9"/>
  <c r="G331" i="9"/>
  <c r="BZ330" i="9"/>
  <c r="DI330" i="9"/>
  <c r="AA307" i="9"/>
  <c r="AG307" i="9"/>
  <c r="AN307" i="9"/>
  <c r="AV307" i="9"/>
  <c r="DN307" i="9" s="1"/>
  <c r="U307" i="9"/>
  <c r="AB307" i="9"/>
  <c r="AI307" i="9"/>
  <c r="AQ307" i="9"/>
  <c r="AW307" i="9"/>
  <c r="DO307" i="9" s="1"/>
  <c r="AF307" i="9"/>
  <c r="CX307" i="9" s="1"/>
  <c r="AS307" i="9"/>
  <c r="W307" i="9"/>
  <c r="AK307" i="9"/>
  <c r="X307" i="9"/>
  <c r="AM307" i="9"/>
  <c r="CX304" i="9"/>
  <c r="BO304" i="9"/>
  <c r="V304" i="9"/>
  <c r="W304" i="9"/>
  <c r="AB304" i="9"/>
  <c r="AG304" i="9"/>
  <c r="AM304" i="9"/>
  <c r="AR304" i="9"/>
  <c r="AW304" i="9"/>
  <c r="DO304" i="9" s="1"/>
  <c r="X304" i="9"/>
  <c r="AC304" i="9"/>
  <c r="AI304" i="9"/>
  <c r="AN304" i="9"/>
  <c r="AS304" i="9"/>
  <c r="Y304" i="9"/>
  <c r="AJ304" i="9"/>
  <c r="AU304" i="9"/>
  <c r="DM304" i="9" s="1"/>
  <c r="AA304" i="9"/>
  <c r="CS304" i="9" s="1"/>
  <c r="AK304" i="9"/>
  <c r="AV304" i="9"/>
  <c r="DN304" i="9" s="1"/>
  <c r="T304" i="9"/>
  <c r="AE304" i="9"/>
  <c r="CW304" i="9" s="1"/>
  <c r="AO304" i="9"/>
  <c r="V300" i="9"/>
  <c r="X300" i="9"/>
  <c r="AC300" i="9"/>
  <c r="AI300" i="9"/>
  <c r="AN300" i="9"/>
  <c r="AS300" i="9"/>
  <c r="T300" i="9"/>
  <c r="Y300" i="9"/>
  <c r="AE300" i="9"/>
  <c r="AJ300" i="9"/>
  <c r="AO300" i="9"/>
  <c r="AU300" i="9"/>
  <c r="DM300" i="9" s="1"/>
  <c r="U300" i="9"/>
  <c r="AF300" i="9"/>
  <c r="AQ300" i="9"/>
  <c r="DI300" i="9" s="1"/>
  <c r="W300" i="9"/>
  <c r="AG300" i="9"/>
  <c r="AR300" i="9"/>
  <c r="AA300" i="9"/>
  <c r="CS300" i="9" s="1"/>
  <c r="AK300" i="9"/>
  <c r="AV300" i="9"/>
  <c r="DN300" i="9" s="1"/>
  <c r="V293" i="9"/>
  <c r="X293" i="9"/>
  <c r="AC293" i="9"/>
  <c r="AI293" i="9"/>
  <c r="AN293" i="9"/>
  <c r="AS293" i="9"/>
  <c r="T293" i="9"/>
  <c r="Y293" i="9"/>
  <c r="AE293" i="9"/>
  <c r="AJ293" i="9"/>
  <c r="AO293" i="9"/>
  <c r="AU293" i="9"/>
  <c r="DM293" i="9" s="1"/>
  <c r="AA293" i="9"/>
  <c r="AK293" i="9"/>
  <c r="AV293" i="9"/>
  <c r="DN293" i="9" s="1"/>
  <c r="AB293" i="9"/>
  <c r="AM293" i="9"/>
  <c r="AW293" i="9"/>
  <c r="DO293" i="9" s="1"/>
  <c r="U293" i="9"/>
  <c r="AF293" i="9"/>
  <c r="AQ293" i="9"/>
  <c r="E292" i="9"/>
  <c r="F292" i="9"/>
  <c r="G292" i="9"/>
  <c r="DC284" i="9"/>
  <c r="BT284" i="9"/>
  <c r="BH273" i="9"/>
  <c r="CQ273" i="9"/>
  <c r="BD853" i="9"/>
  <c r="CM853" i="9"/>
  <c r="G537" i="9"/>
  <c r="E537" i="9"/>
  <c r="F537" i="9"/>
  <c r="G524" i="9"/>
  <c r="E524" i="9"/>
  <c r="F524" i="9"/>
  <c r="G490" i="9"/>
  <c r="E490" i="9"/>
  <c r="F490" i="9"/>
  <c r="G474" i="9"/>
  <c r="E474" i="9"/>
  <c r="F474" i="9"/>
  <c r="E411" i="9"/>
  <c r="F411" i="9"/>
  <c r="G411" i="9"/>
  <c r="X403" i="9"/>
  <c r="CP403" i="9" s="1"/>
  <c r="AF403" i="9"/>
  <c r="AN403" i="9"/>
  <c r="AV403" i="9"/>
  <c r="DN403" i="9" s="1"/>
  <c r="Y403" i="9"/>
  <c r="CQ403" i="9" s="1"/>
  <c r="AG403" i="9"/>
  <c r="CY403" i="9" s="1"/>
  <c r="AO403" i="9"/>
  <c r="DG403" i="9" s="1"/>
  <c r="AW403" i="9"/>
  <c r="DO403" i="9" s="1"/>
  <c r="T403" i="9"/>
  <c r="BC403" i="9" s="1"/>
  <c r="AB403" i="9"/>
  <c r="AJ403" i="9"/>
  <c r="AR403" i="9"/>
  <c r="DC326" i="9"/>
  <c r="CX322" i="9"/>
  <c r="BO322" i="9"/>
  <c r="BN318" i="9"/>
  <c r="CW318" i="9"/>
  <c r="F313" i="9"/>
  <c r="G313" i="9"/>
  <c r="E313" i="9"/>
  <c r="AM300" i="9"/>
  <c r="CM283" i="9"/>
  <c r="BD283" i="9"/>
  <c r="V278" i="9"/>
  <c r="U278" i="9"/>
  <c r="AA278" i="9"/>
  <c r="CS278" i="9" s="1"/>
  <c r="AF278" i="9"/>
  <c r="AK278" i="9"/>
  <c r="AQ278" i="9"/>
  <c r="AV278" i="9"/>
  <c r="DN278" i="9" s="1"/>
  <c r="W278" i="9"/>
  <c r="AB278" i="9"/>
  <c r="AG278" i="9"/>
  <c r="AM278" i="9"/>
  <c r="BV278" i="9" s="1"/>
  <c r="AR278" i="9"/>
  <c r="AW278" i="9"/>
  <c r="DO278" i="9" s="1"/>
  <c r="X278" i="9"/>
  <c r="AI278" i="9"/>
  <c r="DA278" i="9" s="1"/>
  <c r="AS278" i="9"/>
  <c r="Y278" i="9"/>
  <c r="AJ278" i="9"/>
  <c r="AU278" i="9"/>
  <c r="DM278" i="9" s="1"/>
  <c r="T278" i="9"/>
  <c r="AO278" i="9"/>
  <c r="AC278" i="9"/>
  <c r="AE278" i="9"/>
  <c r="CW278" i="9" s="1"/>
  <c r="AT207" i="9"/>
  <c r="DL207" i="9" s="1"/>
  <c r="AL207" i="9"/>
  <c r="V207" i="9"/>
  <c r="AD207" i="9"/>
  <c r="CV207" i="9" s="1"/>
  <c r="DK932" i="9"/>
  <c r="CB932" i="9"/>
  <c r="AU782" i="9"/>
  <c r="DM782" i="9" s="1"/>
  <c r="AP782" i="9"/>
  <c r="AJ782" i="9"/>
  <c r="AE782" i="9"/>
  <c r="CW782" i="9" s="1"/>
  <c r="Z782" i="9"/>
  <c r="T782" i="9"/>
  <c r="E782" i="9"/>
  <c r="BR781" i="9"/>
  <c r="AU781" i="9"/>
  <c r="DM781" i="9" s="1"/>
  <c r="DV781" i="9" s="1"/>
  <c r="DY781" i="9" s="1"/>
  <c r="AP781" i="9"/>
  <c r="AJ781" i="9"/>
  <c r="AE781" i="9"/>
  <c r="CW781" i="9" s="1"/>
  <c r="Z781" i="9"/>
  <c r="T781" i="9"/>
  <c r="E781" i="9"/>
  <c r="BR780" i="9"/>
  <c r="AU780" i="9"/>
  <c r="DM780" i="9" s="1"/>
  <c r="DV780" i="9" s="1"/>
  <c r="DY780" i="9" s="1"/>
  <c r="AP780" i="9"/>
  <c r="AJ780" i="9"/>
  <c r="AE780" i="9"/>
  <c r="CW780" i="9" s="1"/>
  <c r="Z780" i="9"/>
  <c r="T780" i="9"/>
  <c r="E780" i="9"/>
  <c r="BR779" i="9"/>
  <c r="AU779" i="9"/>
  <c r="DM779" i="9" s="1"/>
  <c r="AP779" i="9"/>
  <c r="AJ779" i="9"/>
  <c r="AE779" i="9"/>
  <c r="CW779" i="9" s="1"/>
  <c r="Z779" i="9"/>
  <c r="T779" i="9"/>
  <c r="E779" i="9"/>
  <c r="AU778" i="9"/>
  <c r="DM778" i="9" s="1"/>
  <c r="AP778" i="9"/>
  <c r="AJ778" i="9"/>
  <c r="AE778" i="9"/>
  <c r="CW778" i="9" s="1"/>
  <c r="Z778" i="9"/>
  <c r="T778" i="9"/>
  <c r="E778" i="9"/>
  <c r="BR777" i="9"/>
  <c r="AU777" i="9"/>
  <c r="DM777" i="9" s="1"/>
  <c r="AP777" i="9"/>
  <c r="AJ777" i="9"/>
  <c r="AE777" i="9"/>
  <c r="CW777" i="9" s="1"/>
  <c r="Z777" i="9"/>
  <c r="T777" i="9"/>
  <c r="E777" i="9"/>
  <c r="BR776" i="9"/>
  <c r="AU776" i="9"/>
  <c r="DM776" i="9" s="1"/>
  <c r="AP776" i="9"/>
  <c r="AJ776" i="9"/>
  <c r="AE776" i="9"/>
  <c r="CW776" i="9" s="1"/>
  <c r="Z776" i="9"/>
  <c r="E776" i="9"/>
  <c r="BR775" i="9"/>
  <c r="AU775" i="9"/>
  <c r="DM775" i="9" s="1"/>
  <c r="AP775" i="9"/>
  <c r="AJ775" i="9"/>
  <c r="AE775" i="9"/>
  <c r="CW775" i="9" s="1"/>
  <c r="Z775" i="9"/>
  <c r="E775" i="9"/>
  <c r="BR774" i="9"/>
  <c r="AU774" i="9"/>
  <c r="DM774" i="9" s="1"/>
  <c r="AP774" i="9"/>
  <c r="AJ774" i="9"/>
  <c r="AE774" i="9"/>
  <c r="CW774" i="9" s="1"/>
  <c r="Z774" i="9"/>
  <c r="E774" i="9"/>
  <c r="BR773" i="9"/>
  <c r="AU773" i="9"/>
  <c r="DM773" i="9" s="1"/>
  <c r="AP773" i="9"/>
  <c r="AJ773" i="9"/>
  <c r="AE773" i="9"/>
  <c r="CW773" i="9" s="1"/>
  <c r="Z773" i="9"/>
  <c r="E773" i="9"/>
  <c r="AU772" i="9"/>
  <c r="DM772" i="9" s="1"/>
  <c r="AP772" i="9"/>
  <c r="AJ772" i="9"/>
  <c r="AE772" i="9"/>
  <c r="CW772" i="9" s="1"/>
  <c r="Z772" i="9"/>
  <c r="E772" i="9"/>
  <c r="BR771" i="9"/>
  <c r="AU771" i="9"/>
  <c r="DM771" i="9" s="1"/>
  <c r="AP771" i="9"/>
  <c r="AJ771" i="9"/>
  <c r="AE771" i="9"/>
  <c r="CW771" i="9" s="1"/>
  <c r="Z771" i="9"/>
  <c r="E771" i="9"/>
  <c r="BR770" i="9"/>
  <c r="AU770" i="9"/>
  <c r="DM770" i="9" s="1"/>
  <c r="AP770" i="9"/>
  <c r="AJ770" i="9"/>
  <c r="AE770" i="9"/>
  <c r="CW770" i="9" s="1"/>
  <c r="Z770" i="9"/>
  <c r="E770" i="9"/>
  <c r="BR769" i="9"/>
  <c r="AU769" i="9"/>
  <c r="DM769" i="9" s="1"/>
  <c r="AP769" i="9"/>
  <c r="AJ769" i="9"/>
  <c r="AE769" i="9"/>
  <c r="CW769" i="9" s="1"/>
  <c r="Z769" i="9"/>
  <c r="E769" i="9"/>
  <c r="BR768" i="9"/>
  <c r="AU768" i="9"/>
  <c r="DM768" i="9" s="1"/>
  <c r="AP768" i="9"/>
  <c r="AJ768" i="9"/>
  <c r="AE768" i="9"/>
  <c r="CW768" i="9" s="1"/>
  <c r="Z768" i="9"/>
  <c r="E768" i="9"/>
  <c r="BR767" i="9"/>
  <c r="AU767" i="9"/>
  <c r="DM767" i="9" s="1"/>
  <c r="AP767" i="9"/>
  <c r="AJ767" i="9"/>
  <c r="AE767" i="9"/>
  <c r="CW767" i="9" s="1"/>
  <c r="Z767" i="9"/>
  <c r="E767" i="9"/>
  <c r="BR766" i="9"/>
  <c r="AU766" i="9"/>
  <c r="DM766" i="9" s="1"/>
  <c r="AP766" i="9"/>
  <c r="AJ766" i="9"/>
  <c r="AE766" i="9"/>
  <c r="CW766" i="9" s="1"/>
  <c r="Z766" i="9"/>
  <c r="E766" i="9"/>
  <c r="BR765" i="9"/>
  <c r="AU765" i="9"/>
  <c r="DM765" i="9" s="1"/>
  <c r="AP765" i="9"/>
  <c r="AJ765" i="9"/>
  <c r="AE765" i="9"/>
  <c r="CW765" i="9" s="1"/>
  <c r="Z765" i="9"/>
  <c r="E765" i="9"/>
  <c r="AQ764" i="9"/>
  <c r="AE764" i="9"/>
  <c r="E764" i="9"/>
  <c r="AI762" i="9"/>
  <c r="E762" i="9"/>
  <c r="AU759" i="9"/>
  <c r="DM759" i="9" s="1"/>
  <c r="AM759" i="9"/>
  <c r="DE759" i="9" s="1"/>
  <c r="AE759" i="9"/>
  <c r="W759" i="9"/>
  <c r="F759" i="9"/>
  <c r="F758" i="9"/>
  <c r="AJ757" i="9"/>
  <c r="E757" i="9"/>
  <c r="AI754" i="9"/>
  <c r="E754" i="9"/>
  <c r="AU751" i="9"/>
  <c r="DM751" i="9" s="1"/>
  <c r="AM751" i="9"/>
  <c r="AE751" i="9"/>
  <c r="W751" i="9"/>
  <c r="CO751" i="9" s="1"/>
  <c r="F751" i="9"/>
  <c r="F750" i="9"/>
  <c r="AJ749" i="9"/>
  <c r="E749" i="9"/>
  <c r="AI746" i="9"/>
  <c r="E746" i="9"/>
  <c r="AU743" i="9"/>
  <c r="DM743" i="9" s="1"/>
  <c r="AM743" i="9"/>
  <c r="DE743" i="9" s="1"/>
  <c r="AE743" i="9"/>
  <c r="W743" i="9"/>
  <c r="F743" i="9"/>
  <c r="AQ741" i="9"/>
  <c r="BZ741" i="9" s="1"/>
  <c r="AA741" i="9"/>
  <c r="F741" i="9"/>
  <c r="AQ740" i="9"/>
  <c r="AE740" i="9"/>
  <c r="CW740" i="9" s="1"/>
  <c r="E740" i="9"/>
  <c r="AQ737" i="9"/>
  <c r="AA737" i="9"/>
  <c r="F737" i="9"/>
  <c r="AQ736" i="9"/>
  <c r="AE736" i="9"/>
  <c r="AQ734" i="9"/>
  <c r="F734" i="9"/>
  <c r="AI730" i="9"/>
  <c r="F730" i="9"/>
  <c r="AI726" i="9"/>
  <c r="F726" i="9"/>
  <c r="AI722" i="9"/>
  <c r="F722" i="9"/>
  <c r="AI718" i="9"/>
  <c r="F718" i="9"/>
  <c r="AI714" i="9"/>
  <c r="F714" i="9"/>
  <c r="AI710" i="9"/>
  <c r="F710" i="9"/>
  <c r="AI706" i="9"/>
  <c r="F706" i="9"/>
  <c r="AI702" i="9"/>
  <c r="F702" i="9"/>
  <c r="AI698" i="9"/>
  <c r="F698" i="9"/>
  <c r="AI694" i="9"/>
  <c r="F694" i="9"/>
  <c r="AI690" i="9"/>
  <c r="F690" i="9"/>
  <c r="E689" i="9"/>
  <c r="AI686" i="9"/>
  <c r="BR686" i="9" s="1"/>
  <c r="F686" i="9"/>
  <c r="E685" i="9"/>
  <c r="AI682" i="9"/>
  <c r="F682" i="9"/>
  <c r="AJ681" i="9"/>
  <c r="DB681" i="9" s="1"/>
  <c r="E681" i="9"/>
  <c r="E680" i="9"/>
  <c r="E679" i="9"/>
  <c r="E674" i="9"/>
  <c r="AV666" i="9"/>
  <c r="DN666" i="9" s="1"/>
  <c r="X666" i="9"/>
  <c r="F666" i="9"/>
  <c r="AF665" i="9"/>
  <c r="F665" i="9"/>
  <c r="F664" i="9"/>
  <c r="AN663" i="9"/>
  <c r="DF663" i="9" s="1"/>
  <c r="X663" i="9"/>
  <c r="F663" i="9"/>
  <c r="AV658" i="9"/>
  <c r="DN658" i="9" s="1"/>
  <c r="X658" i="9"/>
  <c r="CP658" i="9" s="1"/>
  <c r="F658" i="9"/>
  <c r="AF657" i="9"/>
  <c r="F657" i="9"/>
  <c r="F656" i="9"/>
  <c r="AN655" i="9"/>
  <c r="X655" i="9"/>
  <c r="F655" i="9"/>
  <c r="AV650" i="9"/>
  <c r="DN650" i="9" s="1"/>
  <c r="X650" i="9"/>
  <c r="F650" i="9"/>
  <c r="AF649" i="9"/>
  <c r="F649" i="9"/>
  <c r="F648" i="9"/>
  <c r="AN647" i="9"/>
  <c r="X647" i="9"/>
  <c r="F647" i="9"/>
  <c r="G644" i="9"/>
  <c r="AV644" i="9" s="1"/>
  <c r="DN644" i="9" s="1"/>
  <c r="E644" i="9"/>
  <c r="G639" i="9"/>
  <c r="F639" i="9"/>
  <c r="G637" i="9"/>
  <c r="E637" i="9"/>
  <c r="F637" i="9"/>
  <c r="G631" i="9"/>
  <c r="F631" i="9"/>
  <c r="G626" i="9"/>
  <c r="F626" i="9"/>
  <c r="G625" i="9"/>
  <c r="F625" i="9"/>
  <c r="G624" i="9"/>
  <c r="AB624" i="9" s="1"/>
  <c r="F624" i="9"/>
  <c r="G604" i="9"/>
  <c r="E604" i="9"/>
  <c r="F604" i="9"/>
  <c r="G601" i="9"/>
  <c r="E601" i="9"/>
  <c r="F601" i="9"/>
  <c r="G599" i="9"/>
  <c r="E599" i="9"/>
  <c r="F599" i="9"/>
  <c r="G598" i="9"/>
  <c r="E598" i="9"/>
  <c r="F598" i="9"/>
  <c r="G596" i="9"/>
  <c r="X596" i="9" s="1"/>
  <c r="BG596" i="9" s="1"/>
  <c r="E596" i="9"/>
  <c r="F596" i="9"/>
  <c r="G593" i="9"/>
  <c r="E593" i="9"/>
  <c r="F593" i="9"/>
  <c r="G591" i="9"/>
  <c r="E591" i="9"/>
  <c r="F591" i="9"/>
  <c r="G590" i="9"/>
  <c r="E590" i="9"/>
  <c r="F590" i="9"/>
  <c r="G588" i="9"/>
  <c r="X588" i="9" s="1"/>
  <c r="CP588" i="9" s="1"/>
  <c r="E588" i="9"/>
  <c r="F588" i="9"/>
  <c r="CO585" i="9"/>
  <c r="BF585" i="9"/>
  <c r="G584" i="9"/>
  <c r="F584" i="9"/>
  <c r="DE583" i="9"/>
  <c r="BV583" i="9"/>
  <c r="CP561" i="9"/>
  <c r="BG561" i="9"/>
  <c r="G560" i="9"/>
  <c r="E560" i="9"/>
  <c r="F560" i="9"/>
  <c r="DF557" i="9"/>
  <c r="BW557" i="9"/>
  <c r="CX549" i="9"/>
  <c r="BO549" i="9"/>
  <c r="G546" i="9"/>
  <c r="E546" i="9"/>
  <c r="F546" i="9"/>
  <c r="G538" i="9"/>
  <c r="E538" i="9"/>
  <c r="F538" i="9"/>
  <c r="G495" i="9"/>
  <c r="E495" i="9"/>
  <c r="F495" i="9"/>
  <c r="G492" i="9"/>
  <c r="E492" i="9"/>
  <c r="F492" i="9"/>
  <c r="G463" i="9"/>
  <c r="E463" i="9"/>
  <c r="F463" i="9"/>
  <c r="G460" i="9"/>
  <c r="E460" i="9"/>
  <c r="F460" i="9"/>
  <c r="G426" i="9"/>
  <c r="E426" i="9"/>
  <c r="F426" i="9"/>
  <c r="X409" i="9"/>
  <c r="CP409" i="9" s="1"/>
  <c r="DC407" i="9"/>
  <c r="BT407" i="9"/>
  <c r="X405" i="9"/>
  <c r="U403" i="9"/>
  <c r="W339" i="9"/>
  <c r="DB338" i="9"/>
  <c r="BS338" i="9"/>
  <c r="CQ338" i="9"/>
  <c r="BH338" i="9"/>
  <c r="AA335" i="9"/>
  <c r="BJ335" i="9" s="1"/>
  <c r="AK335" i="9"/>
  <c r="AV335" i="9"/>
  <c r="DN335" i="9" s="1"/>
  <c r="AB335" i="9"/>
  <c r="AM335" i="9"/>
  <c r="AW335" i="9"/>
  <c r="DO335" i="9" s="1"/>
  <c r="U335" i="9"/>
  <c r="AF335" i="9"/>
  <c r="CX335" i="9" s="1"/>
  <c r="AQ335" i="9"/>
  <c r="BZ335" i="9" s="1"/>
  <c r="E333" i="9"/>
  <c r="F333" i="9"/>
  <c r="G333" i="9"/>
  <c r="DC330" i="9"/>
  <c r="BT330" i="9"/>
  <c r="BJ329" i="9"/>
  <c r="CS329" i="9"/>
  <c r="CX326" i="9"/>
  <c r="BO326" i="9"/>
  <c r="BO325" i="9"/>
  <c r="E324" i="9"/>
  <c r="F324" i="9"/>
  <c r="G324" i="9"/>
  <c r="BJ322" i="9"/>
  <c r="CS322" i="9"/>
  <c r="W322" i="9"/>
  <c r="BF322" i="9" s="1"/>
  <c r="AB322" i="9"/>
  <c r="CT322" i="9" s="1"/>
  <c r="AG322" i="9"/>
  <c r="AM322" i="9"/>
  <c r="BV322" i="9" s="1"/>
  <c r="AR322" i="9"/>
  <c r="DJ322" i="9" s="1"/>
  <c r="AW322" i="9"/>
  <c r="DO322" i="9" s="1"/>
  <c r="X322" i="9"/>
  <c r="AC322" i="9"/>
  <c r="AI322" i="9"/>
  <c r="BR322" i="9" s="1"/>
  <c r="AN322" i="9"/>
  <c r="AS322" i="9"/>
  <c r="T322" i="9"/>
  <c r="Y322" i="9"/>
  <c r="AE322" i="9"/>
  <c r="AJ322" i="9"/>
  <c r="AO322" i="9"/>
  <c r="AU322" i="9"/>
  <c r="DM322" i="9" s="1"/>
  <c r="E321" i="9"/>
  <c r="F321" i="9"/>
  <c r="G321" i="9"/>
  <c r="CQ318" i="9"/>
  <c r="BH318" i="9"/>
  <c r="AK312" i="9"/>
  <c r="U312" i="9"/>
  <c r="AQ312" i="9"/>
  <c r="DI312" i="9" s="1"/>
  <c r="AA312" i="9"/>
  <c r="AF312" i="9"/>
  <c r="AV312" i="9"/>
  <c r="DN312" i="9" s="1"/>
  <c r="E311" i="9"/>
  <c r="F311" i="9"/>
  <c r="G311" i="9"/>
  <c r="AC307" i="9"/>
  <c r="DC305" i="9"/>
  <c r="BT305" i="9"/>
  <c r="V305" i="9"/>
  <c r="X305" i="9"/>
  <c r="CP305" i="9" s="1"/>
  <c r="AC305" i="9"/>
  <c r="AI305" i="9"/>
  <c r="AN305" i="9"/>
  <c r="DF305" i="9" s="1"/>
  <c r="AS305" i="9"/>
  <c r="T305" i="9"/>
  <c r="CL305" i="9" s="1"/>
  <c r="Y305" i="9"/>
  <c r="AE305" i="9"/>
  <c r="AJ305" i="9"/>
  <c r="AO305" i="9"/>
  <c r="DG305" i="9" s="1"/>
  <c r="AU305" i="9"/>
  <c r="DM305" i="9" s="1"/>
  <c r="AB305" i="9"/>
  <c r="AM305" i="9"/>
  <c r="AW305" i="9"/>
  <c r="DO305" i="9" s="1"/>
  <c r="U305" i="9"/>
  <c r="AF305" i="9"/>
  <c r="AQ305" i="9"/>
  <c r="W305" i="9"/>
  <c r="AG305" i="9"/>
  <c r="AR305" i="9"/>
  <c r="U304" i="9"/>
  <c r="CQ303" i="9"/>
  <c r="BX303" i="9"/>
  <c r="DG303" i="9"/>
  <c r="CX302" i="9"/>
  <c r="BO302" i="9"/>
  <c r="V302" i="9"/>
  <c r="W302" i="9"/>
  <c r="AB302" i="9"/>
  <c r="AG302" i="9"/>
  <c r="AM302" i="9"/>
  <c r="AR302" i="9"/>
  <c r="AW302" i="9"/>
  <c r="DO302" i="9" s="1"/>
  <c r="X302" i="9"/>
  <c r="AC302" i="9"/>
  <c r="AI302" i="9"/>
  <c r="AN302" i="9"/>
  <c r="AS302" i="9"/>
  <c r="Y302" i="9"/>
  <c r="AJ302" i="9"/>
  <c r="AU302" i="9"/>
  <c r="DM302" i="9" s="1"/>
  <c r="AA302" i="9"/>
  <c r="CS302" i="9" s="1"/>
  <c r="AK302" i="9"/>
  <c r="AV302" i="9"/>
  <c r="DN302" i="9" s="1"/>
  <c r="T302" i="9"/>
  <c r="AE302" i="9"/>
  <c r="BN302" i="9" s="1"/>
  <c r="AO302" i="9"/>
  <c r="AB300" i="9"/>
  <c r="CB297" i="9"/>
  <c r="DK297" i="9"/>
  <c r="BP293" i="9"/>
  <c r="W293" i="9"/>
  <c r="V285" i="9"/>
  <c r="X285" i="9"/>
  <c r="AC285" i="9"/>
  <c r="AI285" i="9"/>
  <c r="AN285" i="9"/>
  <c r="AS285" i="9"/>
  <c r="T285" i="9"/>
  <c r="Y285" i="9"/>
  <c r="AE285" i="9"/>
  <c r="AJ285" i="9"/>
  <c r="AO285" i="9"/>
  <c r="AU285" i="9"/>
  <c r="DM285" i="9" s="1"/>
  <c r="U285" i="9"/>
  <c r="AF285" i="9"/>
  <c r="AQ285" i="9"/>
  <c r="W285" i="9"/>
  <c r="AG285" i="9"/>
  <c r="AR285" i="9"/>
  <c r="AA285" i="9"/>
  <c r="AK285" i="9"/>
  <c r="AV285" i="9"/>
  <c r="DN285" i="9" s="1"/>
  <c r="V280" i="9"/>
  <c r="CN280" i="9" s="1"/>
  <c r="W280" i="9"/>
  <c r="AB280" i="9"/>
  <c r="AG280" i="9"/>
  <c r="AM280" i="9"/>
  <c r="BV280" i="9" s="1"/>
  <c r="AR280" i="9"/>
  <c r="AW280" i="9"/>
  <c r="DO280" i="9" s="1"/>
  <c r="X280" i="9"/>
  <c r="AC280" i="9"/>
  <c r="AI280" i="9"/>
  <c r="AN280" i="9"/>
  <c r="AS280" i="9"/>
  <c r="AA280" i="9"/>
  <c r="CS280" i="9" s="1"/>
  <c r="AK280" i="9"/>
  <c r="AV280" i="9"/>
  <c r="DN280" i="9" s="1"/>
  <c r="T280" i="9"/>
  <c r="AE280" i="9"/>
  <c r="BN280" i="9" s="1"/>
  <c r="AO280" i="9"/>
  <c r="AF280" i="9"/>
  <c r="AJ280" i="9"/>
  <c r="U280" i="9"/>
  <c r="AQ280" i="9"/>
  <c r="BT275" i="9"/>
  <c r="DC275" i="9"/>
  <c r="CY117" i="9"/>
  <c r="BP117" i="9"/>
  <c r="AI782" i="9"/>
  <c r="AD782" i="9"/>
  <c r="X782" i="9"/>
  <c r="AR759" i="9"/>
  <c r="DJ759" i="9" s="1"/>
  <c r="AJ759" i="9"/>
  <c r="DB759" i="9" s="1"/>
  <c r="AB759" i="9"/>
  <c r="CT759" i="9" s="1"/>
  <c r="E759" i="9"/>
  <c r="E758" i="9"/>
  <c r="AR751" i="9"/>
  <c r="DJ751" i="9" s="1"/>
  <c r="AJ751" i="9"/>
  <c r="DB751" i="9" s="1"/>
  <c r="AB751" i="9"/>
  <c r="CT751" i="9" s="1"/>
  <c r="E751" i="9"/>
  <c r="E750" i="9"/>
  <c r="AR743" i="9"/>
  <c r="DJ743" i="9" s="1"/>
  <c r="AJ743" i="9"/>
  <c r="DB743" i="9" s="1"/>
  <c r="AB743" i="9"/>
  <c r="CT743" i="9" s="1"/>
  <c r="E743" i="9"/>
  <c r="AJ741" i="9"/>
  <c r="DB741" i="9" s="1"/>
  <c r="E741" i="9"/>
  <c r="AJ737" i="9"/>
  <c r="DB737" i="9" s="1"/>
  <c r="E737" i="9"/>
  <c r="AV735" i="9"/>
  <c r="DN735" i="9" s="1"/>
  <c r="AN735" i="9"/>
  <c r="DF735" i="9" s="1"/>
  <c r="AF735" i="9"/>
  <c r="CX735" i="9" s="1"/>
  <c r="AI734" i="9"/>
  <c r="E734" i="9"/>
  <c r="AU732" i="9"/>
  <c r="DM732" i="9" s="1"/>
  <c r="AJ732" i="9"/>
  <c r="DB732" i="9" s="1"/>
  <c r="AA730" i="9"/>
  <c r="E730" i="9"/>
  <c r="AU728" i="9"/>
  <c r="DM728" i="9" s="1"/>
  <c r="AJ728" i="9"/>
  <c r="DB728" i="9" s="1"/>
  <c r="AA726" i="9"/>
  <c r="E726" i="9"/>
  <c r="AU724" i="9"/>
  <c r="DM724" i="9" s="1"/>
  <c r="AJ724" i="9"/>
  <c r="DB724" i="9" s="1"/>
  <c r="AA722" i="9"/>
  <c r="E722" i="9"/>
  <c r="AU720" i="9"/>
  <c r="DM720" i="9" s="1"/>
  <c r="AJ720" i="9"/>
  <c r="DB720" i="9" s="1"/>
  <c r="E718" i="9"/>
  <c r="AU716" i="9"/>
  <c r="DM716" i="9" s="1"/>
  <c r="AJ716" i="9"/>
  <c r="DB716" i="9" s="1"/>
  <c r="AA714" i="9"/>
  <c r="E714" i="9"/>
  <c r="AU712" i="9"/>
  <c r="DM712" i="9" s="1"/>
  <c r="AJ712" i="9"/>
  <c r="DB712" i="9" s="1"/>
  <c r="AA710" i="9"/>
  <c r="E710" i="9"/>
  <c r="AU708" i="9"/>
  <c r="DM708" i="9" s="1"/>
  <c r="AJ708" i="9"/>
  <c r="DB708" i="9" s="1"/>
  <c r="E706" i="9"/>
  <c r="AU704" i="9"/>
  <c r="DM704" i="9" s="1"/>
  <c r="AJ704" i="9"/>
  <c r="DB704" i="9" s="1"/>
  <c r="AA702" i="9"/>
  <c r="CS702" i="9" s="1"/>
  <c r="E702" i="9"/>
  <c r="AU700" i="9"/>
  <c r="DM700" i="9" s="1"/>
  <c r="AJ700" i="9"/>
  <c r="DB700" i="9" s="1"/>
  <c r="E698" i="9"/>
  <c r="AJ696" i="9"/>
  <c r="DB696" i="9" s="1"/>
  <c r="E694" i="9"/>
  <c r="AJ692" i="9"/>
  <c r="DB692" i="9" s="1"/>
  <c r="E690" i="9"/>
  <c r="AA686" i="9"/>
  <c r="E686" i="9"/>
  <c r="E682" i="9"/>
  <c r="AR667" i="9"/>
  <c r="DJ667" i="9" s="1"/>
  <c r="AN666" i="9"/>
  <c r="E666" i="9"/>
  <c r="E665" i="9"/>
  <c r="E664" i="9"/>
  <c r="AJ663" i="9"/>
  <c r="E663" i="9"/>
  <c r="AN658" i="9"/>
  <c r="E658" i="9"/>
  <c r="E657" i="9"/>
  <c r="E656" i="9"/>
  <c r="AJ655" i="9"/>
  <c r="E655" i="9"/>
  <c r="AN650" i="9"/>
  <c r="E650" i="9"/>
  <c r="E649" i="9"/>
  <c r="E648" i="9"/>
  <c r="AJ647" i="9"/>
  <c r="E647" i="9"/>
  <c r="CO583" i="9"/>
  <c r="BF583" i="9"/>
  <c r="G582" i="9"/>
  <c r="F582" i="9"/>
  <c r="DE581" i="9"/>
  <c r="BV581" i="9"/>
  <c r="DE577" i="9"/>
  <c r="BV577" i="9"/>
  <c r="DE575" i="9"/>
  <c r="BV575" i="9"/>
  <c r="G571" i="9"/>
  <c r="E571" i="9"/>
  <c r="F571" i="9"/>
  <c r="G563" i="9"/>
  <c r="E563" i="9"/>
  <c r="F563" i="9"/>
  <c r="G541" i="9"/>
  <c r="E541" i="9"/>
  <c r="F541" i="9"/>
  <c r="G536" i="9"/>
  <c r="E536" i="9"/>
  <c r="F536" i="9"/>
  <c r="G525" i="9"/>
  <c r="E525" i="9"/>
  <c r="F525" i="9"/>
  <c r="G493" i="9"/>
  <c r="E493" i="9"/>
  <c r="F493" i="9"/>
  <c r="G491" i="9"/>
  <c r="E491" i="9"/>
  <c r="F491" i="9"/>
  <c r="G488" i="9"/>
  <c r="E488" i="9"/>
  <c r="F488" i="9"/>
  <c r="G475" i="9"/>
  <c r="E475" i="9"/>
  <c r="F475" i="9"/>
  <c r="G472" i="9"/>
  <c r="E472" i="9"/>
  <c r="F472" i="9"/>
  <c r="G461" i="9"/>
  <c r="E461" i="9"/>
  <c r="F461" i="9"/>
  <c r="G456" i="9"/>
  <c r="E456" i="9"/>
  <c r="F456" i="9"/>
  <c r="G422" i="9"/>
  <c r="E422" i="9"/>
  <c r="F422" i="9"/>
  <c r="E413" i="9"/>
  <c r="F413" i="9"/>
  <c r="G413" i="9"/>
  <c r="E412" i="9"/>
  <c r="F412" i="9"/>
  <c r="G412" i="9"/>
  <c r="AK410" i="9"/>
  <c r="DC410" i="9" s="1"/>
  <c r="U410" i="9"/>
  <c r="Y408" i="9"/>
  <c r="AK408" i="9"/>
  <c r="DC408" i="9" s="1"/>
  <c r="AV408" i="9"/>
  <c r="DN408" i="9" s="1"/>
  <c r="AC408" i="9"/>
  <c r="CU408" i="9" s="1"/>
  <c r="AN408" i="9"/>
  <c r="AW408" i="9"/>
  <c r="DO408" i="9" s="1"/>
  <c r="U408" i="9"/>
  <c r="CM408" i="9" s="1"/>
  <c r="AF408" i="9"/>
  <c r="AO408" i="9"/>
  <c r="X407" i="9"/>
  <c r="AF407" i="9"/>
  <c r="CX407" i="9" s="1"/>
  <c r="AN407" i="9"/>
  <c r="AV407" i="9"/>
  <c r="DN407" i="9" s="1"/>
  <c r="Y407" i="9"/>
  <c r="CQ407" i="9" s="1"/>
  <c r="AG407" i="9"/>
  <c r="CY407" i="9" s="1"/>
  <c r="AO407" i="9"/>
  <c r="DG407" i="9" s="1"/>
  <c r="AW407" i="9"/>
  <c r="DO407" i="9" s="1"/>
  <c r="T407" i="9"/>
  <c r="AB407" i="9"/>
  <c r="CT407" i="9" s="1"/>
  <c r="AJ407" i="9"/>
  <c r="AR407" i="9"/>
  <c r="AS403" i="9"/>
  <c r="W335" i="9"/>
  <c r="CO335" i="9" s="1"/>
  <c r="DB334" i="9"/>
  <c r="BS334" i="9"/>
  <c r="CQ334" i="9"/>
  <c r="BH334" i="9"/>
  <c r="E328" i="9"/>
  <c r="F328" i="9"/>
  <c r="G328" i="9"/>
  <c r="AV328" i="9" s="1"/>
  <c r="DN328" i="9" s="1"/>
  <c r="BJ326" i="9"/>
  <c r="CS326" i="9"/>
  <c r="W326" i="9"/>
  <c r="BF326" i="9" s="1"/>
  <c r="AB326" i="9"/>
  <c r="CT326" i="9" s="1"/>
  <c r="AG326" i="9"/>
  <c r="AM326" i="9"/>
  <c r="BV326" i="9" s="1"/>
  <c r="AR326" i="9"/>
  <c r="DJ326" i="9" s="1"/>
  <c r="AW326" i="9"/>
  <c r="DO326" i="9" s="1"/>
  <c r="X326" i="9"/>
  <c r="CP326" i="9" s="1"/>
  <c r="AC326" i="9"/>
  <c r="AI326" i="9"/>
  <c r="AN326" i="9"/>
  <c r="AS326" i="9"/>
  <c r="DK326" i="9" s="1"/>
  <c r="T326" i="9"/>
  <c r="Y326" i="9"/>
  <c r="AE326" i="9"/>
  <c r="AJ326" i="9"/>
  <c r="AO326" i="9"/>
  <c r="AU326" i="9"/>
  <c r="DM326" i="9" s="1"/>
  <c r="E323" i="9"/>
  <c r="F323" i="9"/>
  <c r="G323" i="9"/>
  <c r="AQ322" i="9"/>
  <c r="U322" i="9"/>
  <c r="CL318" i="9"/>
  <c r="BC318" i="9"/>
  <c r="E309" i="9"/>
  <c r="F309" i="9"/>
  <c r="G309" i="9"/>
  <c r="AA305" i="9"/>
  <c r="U302" i="9"/>
  <c r="E301" i="9"/>
  <c r="F301" i="9"/>
  <c r="G301" i="9"/>
  <c r="BH298" i="9"/>
  <c r="CQ298" i="9"/>
  <c r="BH290" i="9"/>
  <c r="CQ290" i="9"/>
  <c r="DB288" i="9"/>
  <c r="AB285" i="9"/>
  <c r="DB282" i="9"/>
  <c r="BS282" i="9"/>
  <c r="Y280" i="9"/>
  <c r="BH279" i="9"/>
  <c r="CQ279" i="9"/>
  <c r="DJ266" i="9"/>
  <c r="CA266" i="9"/>
  <c r="CQ264" i="9"/>
  <c r="AR782" i="9"/>
  <c r="AM782" i="9"/>
  <c r="AH782" i="9"/>
  <c r="BQ782" i="9" s="1"/>
  <c r="AB782" i="9"/>
  <c r="CT782" i="9" s="1"/>
  <c r="AR781" i="9"/>
  <c r="AM781" i="9"/>
  <c r="AH781" i="9"/>
  <c r="BQ781" i="9" s="1"/>
  <c r="AB781" i="9"/>
  <c r="CT781" i="9" s="1"/>
  <c r="AR780" i="9"/>
  <c r="AM780" i="9"/>
  <c r="AH780" i="9"/>
  <c r="AB780" i="9"/>
  <c r="CT780" i="9" s="1"/>
  <c r="AR779" i="9"/>
  <c r="AM779" i="9"/>
  <c r="AH779" i="9"/>
  <c r="BQ779" i="9" s="1"/>
  <c r="AB779" i="9"/>
  <c r="BK779" i="9" s="1"/>
  <c r="AR778" i="9"/>
  <c r="AM778" i="9"/>
  <c r="AH778" i="9"/>
  <c r="BQ778" i="9" s="1"/>
  <c r="AB778" i="9"/>
  <c r="CT778" i="9" s="1"/>
  <c r="AR777" i="9"/>
  <c r="AM777" i="9"/>
  <c r="AH777" i="9"/>
  <c r="CZ777" i="9" s="1"/>
  <c r="AB777" i="9"/>
  <c r="CT777" i="9" s="1"/>
  <c r="G638" i="9"/>
  <c r="E638" i="9"/>
  <c r="F638" i="9"/>
  <c r="G636" i="9"/>
  <c r="E636" i="9"/>
  <c r="F636" i="9"/>
  <c r="G630" i="9"/>
  <c r="F630" i="9"/>
  <c r="G629" i="9"/>
  <c r="F629" i="9"/>
  <c r="G627" i="9"/>
  <c r="F627" i="9"/>
  <c r="G603" i="9"/>
  <c r="E603" i="9"/>
  <c r="F603" i="9"/>
  <c r="G602" i="9"/>
  <c r="E602" i="9"/>
  <c r="F602" i="9"/>
  <c r="G600" i="9"/>
  <c r="E600" i="9"/>
  <c r="F600" i="9"/>
  <c r="G597" i="9"/>
  <c r="E597" i="9"/>
  <c r="F597" i="9"/>
  <c r="G595" i="9"/>
  <c r="E595" i="9"/>
  <c r="F595" i="9"/>
  <c r="G594" i="9"/>
  <c r="E594" i="9"/>
  <c r="F594" i="9"/>
  <c r="G592" i="9"/>
  <c r="E592" i="9"/>
  <c r="F592" i="9"/>
  <c r="G589" i="9"/>
  <c r="E589" i="9"/>
  <c r="F589" i="9"/>
  <c r="CO581" i="9"/>
  <c r="BF581" i="9"/>
  <c r="G580" i="9"/>
  <c r="F580" i="9"/>
  <c r="DE579" i="9"/>
  <c r="BV579" i="9"/>
  <c r="G568" i="9"/>
  <c r="E568" i="9"/>
  <c r="F568" i="9"/>
  <c r="BW565" i="9"/>
  <c r="CP565" i="9"/>
  <c r="CX557" i="9"/>
  <c r="BO557" i="9"/>
  <c r="CP553" i="9"/>
  <c r="BG553" i="9"/>
  <c r="G552" i="9"/>
  <c r="E552" i="9"/>
  <c r="F552" i="9"/>
  <c r="DF549" i="9"/>
  <c r="BW549" i="9"/>
  <c r="CP549" i="9"/>
  <c r="BG549" i="9"/>
  <c r="G535" i="9"/>
  <c r="AV535" i="9" s="1"/>
  <c r="DN535" i="9" s="1"/>
  <c r="E535" i="9"/>
  <c r="F535" i="9"/>
  <c r="G526" i="9"/>
  <c r="E526" i="9"/>
  <c r="F526" i="9"/>
  <c r="G494" i="9"/>
  <c r="E494" i="9"/>
  <c r="F494" i="9"/>
  <c r="G489" i="9"/>
  <c r="E489" i="9"/>
  <c r="F489" i="9"/>
  <c r="G473" i="9"/>
  <c r="E473" i="9"/>
  <c r="F473" i="9"/>
  <c r="G462" i="9"/>
  <c r="E462" i="9"/>
  <c r="F462" i="9"/>
  <c r="G457" i="9"/>
  <c r="E457" i="9"/>
  <c r="F457" i="9"/>
  <c r="G427" i="9"/>
  <c r="E427" i="9"/>
  <c r="F427" i="9"/>
  <c r="G424" i="9"/>
  <c r="E424" i="9"/>
  <c r="F424" i="9"/>
  <c r="CM407" i="9"/>
  <c r="BD407" i="9"/>
  <c r="Y404" i="9"/>
  <c r="AK404" i="9"/>
  <c r="DC404" i="9" s="1"/>
  <c r="AV404" i="9"/>
  <c r="DN404" i="9" s="1"/>
  <c r="AC404" i="9"/>
  <c r="CU404" i="9" s="1"/>
  <c r="AN404" i="9"/>
  <c r="AW404" i="9"/>
  <c r="DO404" i="9" s="1"/>
  <c r="U404" i="9"/>
  <c r="CM404" i="9" s="1"/>
  <c r="AF404" i="9"/>
  <c r="AO404" i="9"/>
  <c r="AK403" i="9"/>
  <c r="AR339" i="9"/>
  <c r="DG338" i="9"/>
  <c r="BX338" i="9"/>
  <c r="CL338" i="9"/>
  <c r="BC338" i="9"/>
  <c r="AK336" i="9"/>
  <c r="AV336" i="9"/>
  <c r="DN336" i="9" s="1"/>
  <c r="AA336" i="9"/>
  <c r="CS336" i="9" s="1"/>
  <c r="E332" i="9"/>
  <c r="F332" i="9"/>
  <c r="G332" i="9"/>
  <c r="BJ330" i="9"/>
  <c r="CS330" i="9"/>
  <c r="W330" i="9"/>
  <c r="BF330" i="9" s="1"/>
  <c r="AB330" i="9"/>
  <c r="CT330" i="9" s="1"/>
  <c r="AG330" i="9"/>
  <c r="AM330" i="9"/>
  <c r="BV330" i="9" s="1"/>
  <c r="AR330" i="9"/>
  <c r="DJ330" i="9" s="1"/>
  <c r="AW330" i="9"/>
  <c r="DO330" i="9" s="1"/>
  <c r="X330" i="9"/>
  <c r="CP330" i="9" s="1"/>
  <c r="AC330" i="9"/>
  <c r="AI330" i="9"/>
  <c r="AN330" i="9"/>
  <c r="AS330" i="9"/>
  <c r="DK330" i="9" s="1"/>
  <c r="T330" i="9"/>
  <c r="Y330" i="9"/>
  <c r="AE330" i="9"/>
  <c r="AJ330" i="9"/>
  <c r="AO330" i="9"/>
  <c r="AU330" i="9"/>
  <c r="DM330" i="9" s="1"/>
  <c r="E327" i="9"/>
  <c r="F327" i="9"/>
  <c r="G327" i="9"/>
  <c r="BZ326" i="9"/>
  <c r="DI326" i="9"/>
  <c r="CM326" i="9"/>
  <c r="BD326" i="9"/>
  <c r="AK322" i="9"/>
  <c r="AB319" i="9"/>
  <c r="AM319" i="9"/>
  <c r="DE319" i="9" s="1"/>
  <c r="AW319" i="9"/>
  <c r="DO319" i="9" s="1"/>
  <c r="U319" i="9"/>
  <c r="AF319" i="9"/>
  <c r="CX319" i="9" s="1"/>
  <c r="AQ319" i="9"/>
  <c r="BZ319" i="9" s="1"/>
  <c r="AG319" i="9"/>
  <c r="AK319" i="9"/>
  <c r="W319" i="9"/>
  <c r="AR319" i="9"/>
  <c r="DJ319" i="9" s="1"/>
  <c r="AA308" i="9"/>
  <c r="AF308" i="9"/>
  <c r="AQ304" i="9"/>
  <c r="AW300" i="9"/>
  <c r="DO300" i="9" s="1"/>
  <c r="DB299" i="9"/>
  <c r="BS299" i="9"/>
  <c r="BH299" i="9"/>
  <c r="CQ299" i="9"/>
  <c r="CL298" i="9"/>
  <c r="BC298" i="9"/>
  <c r="BC297" i="9"/>
  <c r="CP297" i="9"/>
  <c r="BG297" i="9"/>
  <c r="AR293" i="9"/>
  <c r="DC291" i="9"/>
  <c r="BT291" i="9"/>
  <c r="CL290" i="9"/>
  <c r="F286" i="9"/>
  <c r="G286" i="9"/>
  <c r="E286" i="9"/>
  <c r="V283" i="9"/>
  <c r="W283" i="9"/>
  <c r="AB283" i="9"/>
  <c r="AG283" i="9"/>
  <c r="AM283" i="9"/>
  <c r="AR283" i="9"/>
  <c r="AW283" i="9"/>
  <c r="DO283" i="9" s="1"/>
  <c r="X283" i="9"/>
  <c r="AC283" i="9"/>
  <c r="AI283" i="9"/>
  <c r="AN283" i="9"/>
  <c r="AS283" i="9"/>
  <c r="Y283" i="9"/>
  <c r="AJ283" i="9"/>
  <c r="AU283" i="9"/>
  <c r="DM283" i="9" s="1"/>
  <c r="AA283" i="9"/>
  <c r="AK283" i="9"/>
  <c r="AV283" i="9"/>
  <c r="DN283" i="9" s="1"/>
  <c r="T283" i="9"/>
  <c r="AE283" i="9"/>
  <c r="AO283" i="9"/>
  <c r="CL281" i="9"/>
  <c r="BC281" i="9"/>
  <c r="AN278" i="9"/>
  <c r="BL271" i="9"/>
  <c r="CU271" i="9"/>
  <c r="BL263" i="9"/>
  <c r="CU263" i="9"/>
  <c r="E45" i="9"/>
  <c r="G45" i="9"/>
  <c r="AO45" i="9" s="1"/>
  <c r="AV632" i="9"/>
  <c r="DN632" i="9" s="1"/>
  <c r="E632" i="9"/>
  <c r="AF628" i="9"/>
  <c r="E628" i="9"/>
  <c r="AR623" i="9"/>
  <c r="DJ623" i="9" s="1"/>
  <c r="T623" i="9"/>
  <c r="E623" i="9"/>
  <c r="X622" i="9"/>
  <c r="E622" i="9"/>
  <c r="AJ621" i="9"/>
  <c r="E621" i="9"/>
  <c r="E620" i="9"/>
  <c r="AJ619" i="9"/>
  <c r="DB619" i="9" s="1"/>
  <c r="E619" i="9"/>
  <c r="X618" i="9"/>
  <c r="E618" i="9"/>
  <c r="AJ617" i="9"/>
  <c r="DB617" i="9" s="1"/>
  <c r="E617" i="9"/>
  <c r="E616" i="9"/>
  <c r="AJ615" i="9"/>
  <c r="E615" i="9"/>
  <c r="X614" i="9"/>
  <c r="E614" i="9"/>
  <c r="AJ613" i="9"/>
  <c r="E613" i="9"/>
  <c r="E612" i="9"/>
  <c r="AJ611" i="9"/>
  <c r="E611" i="9"/>
  <c r="X610" i="9"/>
  <c r="CP610" i="9" s="1"/>
  <c r="E610" i="9"/>
  <c r="AJ609" i="9"/>
  <c r="E609" i="9"/>
  <c r="E608" i="9"/>
  <c r="AJ607" i="9"/>
  <c r="E607" i="9"/>
  <c r="X606" i="9"/>
  <c r="E606" i="9"/>
  <c r="AJ605" i="9"/>
  <c r="E605" i="9"/>
  <c r="CV585" i="9"/>
  <c r="AU585" i="9"/>
  <c r="DM585" i="9" s="1"/>
  <c r="AP585" i="9"/>
  <c r="BY585" i="9" s="1"/>
  <c r="AJ585" i="9"/>
  <c r="AE585" i="9"/>
  <c r="CW585" i="9" s="1"/>
  <c r="Z585" i="9"/>
  <c r="BI585" i="9" s="1"/>
  <c r="E585" i="9"/>
  <c r="CV583" i="9"/>
  <c r="AU583" i="9"/>
  <c r="DM583" i="9" s="1"/>
  <c r="AP583" i="9"/>
  <c r="BY583" i="9" s="1"/>
  <c r="AJ583" i="9"/>
  <c r="AE583" i="9"/>
  <c r="CW583" i="9" s="1"/>
  <c r="Z583" i="9"/>
  <c r="BI583" i="9" s="1"/>
  <c r="E583" i="9"/>
  <c r="CV581" i="9"/>
  <c r="AU581" i="9"/>
  <c r="DM581" i="9" s="1"/>
  <c r="AP581" i="9"/>
  <c r="BY581" i="9" s="1"/>
  <c r="AJ581" i="9"/>
  <c r="AE581" i="9"/>
  <c r="CW581" i="9" s="1"/>
  <c r="Z581" i="9"/>
  <c r="BI581" i="9" s="1"/>
  <c r="E581" i="9"/>
  <c r="CV579" i="9"/>
  <c r="AU579" i="9"/>
  <c r="DM579" i="9" s="1"/>
  <c r="AP579" i="9"/>
  <c r="BY579" i="9" s="1"/>
  <c r="AJ579" i="9"/>
  <c r="AE579" i="9"/>
  <c r="CW579" i="9" s="1"/>
  <c r="Z579" i="9"/>
  <c r="BI579" i="9" s="1"/>
  <c r="E579" i="9"/>
  <c r="E573" i="9"/>
  <c r="AQ570" i="9"/>
  <c r="DI570" i="9" s="1"/>
  <c r="AA570" i="9"/>
  <c r="F570" i="9"/>
  <c r="AU565" i="9"/>
  <c r="DM565" i="9" s="1"/>
  <c r="AM565" i="9"/>
  <c r="DE565" i="9" s="1"/>
  <c r="AE565" i="9"/>
  <c r="W565" i="9"/>
  <c r="F565" i="9"/>
  <c r="AQ562" i="9"/>
  <c r="DI562" i="9" s="1"/>
  <c r="AA562" i="9"/>
  <c r="F562" i="9"/>
  <c r="AU557" i="9"/>
  <c r="DM557" i="9" s="1"/>
  <c r="AM557" i="9"/>
  <c r="DE557" i="9" s="1"/>
  <c r="AE557" i="9"/>
  <c r="W557" i="9"/>
  <c r="F557" i="9"/>
  <c r="AQ554" i="9"/>
  <c r="DI554" i="9" s="1"/>
  <c r="AA554" i="9"/>
  <c r="F554" i="9"/>
  <c r="AU549" i="9"/>
  <c r="DM549" i="9" s="1"/>
  <c r="AM549" i="9"/>
  <c r="DE549" i="9" s="1"/>
  <c r="AE549" i="9"/>
  <c r="W549" i="9"/>
  <c r="F549" i="9"/>
  <c r="BO545" i="9"/>
  <c r="AQ543" i="9"/>
  <c r="F543" i="9"/>
  <c r="F531" i="9"/>
  <c r="AV522" i="9"/>
  <c r="DN522" i="9" s="1"/>
  <c r="AB522" i="9"/>
  <c r="F522" i="9"/>
  <c r="AN521" i="9"/>
  <c r="X521" i="9"/>
  <c r="CP521" i="9" s="1"/>
  <c r="F521" i="9"/>
  <c r="AF520" i="9"/>
  <c r="F520" i="9"/>
  <c r="F519" i="9"/>
  <c r="AV515" i="9"/>
  <c r="DN515" i="9" s="1"/>
  <c r="F515" i="9"/>
  <c r="AF514" i="9"/>
  <c r="F514" i="9"/>
  <c r="AN513" i="9"/>
  <c r="X513" i="9"/>
  <c r="F513" i="9"/>
  <c r="AN512" i="9"/>
  <c r="DF512" i="9" s="1"/>
  <c r="X512" i="9"/>
  <c r="F512" i="9"/>
  <c r="F511" i="9"/>
  <c r="AF510" i="9"/>
  <c r="CX510" i="9" s="1"/>
  <c r="F510" i="9"/>
  <c r="AN509" i="9"/>
  <c r="X509" i="9"/>
  <c r="F509" i="9"/>
  <c r="AN508" i="9"/>
  <c r="X508" i="9"/>
  <c r="F508" i="9"/>
  <c r="F483" i="9"/>
  <c r="AF482" i="9"/>
  <c r="F482" i="9"/>
  <c r="AV479" i="9"/>
  <c r="DN479" i="9" s="1"/>
  <c r="F479" i="9"/>
  <c r="AF478" i="9"/>
  <c r="F478" i="9"/>
  <c r="AN477" i="9"/>
  <c r="X477" i="9"/>
  <c r="CP477" i="9" s="1"/>
  <c r="F477" i="9"/>
  <c r="AN476" i="9"/>
  <c r="X476" i="9"/>
  <c r="F476" i="9"/>
  <c r="AV451" i="9"/>
  <c r="DN451" i="9" s="1"/>
  <c r="F451" i="9"/>
  <c r="AF450" i="9"/>
  <c r="F450" i="9"/>
  <c r="AN449" i="9"/>
  <c r="X449" i="9"/>
  <c r="F449" i="9"/>
  <c r="AN448" i="9"/>
  <c r="DF448" i="9" s="1"/>
  <c r="X448" i="9"/>
  <c r="F448" i="9"/>
  <c r="F447" i="9"/>
  <c r="AF446" i="9"/>
  <c r="CX446" i="9" s="1"/>
  <c r="F446" i="9"/>
  <c r="AN445" i="9"/>
  <c r="X445" i="9"/>
  <c r="F445" i="9"/>
  <c r="AN444" i="9"/>
  <c r="X444" i="9"/>
  <c r="F444" i="9"/>
  <c r="F435" i="9"/>
  <c r="AF434" i="9"/>
  <c r="F434" i="9"/>
  <c r="F431" i="9"/>
  <c r="AF430" i="9"/>
  <c r="CX430" i="9" s="1"/>
  <c r="F430" i="9"/>
  <c r="F409" i="9"/>
  <c r="F408" i="9"/>
  <c r="AV401" i="9"/>
  <c r="DN401" i="9" s="1"/>
  <c r="AF401" i="9"/>
  <c r="AS400" i="9"/>
  <c r="AW399" i="9"/>
  <c r="DO399" i="9" s="1"/>
  <c r="AG399" i="9"/>
  <c r="CY399" i="9" s="1"/>
  <c r="AS398" i="9"/>
  <c r="AW397" i="9"/>
  <c r="DO397" i="9" s="1"/>
  <c r="AG397" i="9"/>
  <c r="AS396" i="9"/>
  <c r="DK396" i="9" s="1"/>
  <c r="AW395" i="9"/>
  <c r="DO395" i="9" s="1"/>
  <c r="AG395" i="9"/>
  <c r="AS394" i="9"/>
  <c r="AW393" i="9"/>
  <c r="DO393" i="9" s="1"/>
  <c r="AG393" i="9"/>
  <c r="AS392" i="9"/>
  <c r="AW391" i="9"/>
  <c r="DO391" i="9" s="1"/>
  <c r="AG391" i="9"/>
  <c r="CY391" i="9" s="1"/>
  <c r="AS390" i="9"/>
  <c r="AW389" i="9"/>
  <c r="DO389" i="9" s="1"/>
  <c r="AG389" i="9"/>
  <c r="AS388" i="9"/>
  <c r="DK388" i="9" s="1"/>
  <c r="AW387" i="9"/>
  <c r="DO387" i="9" s="1"/>
  <c r="AG387" i="9"/>
  <c r="AS386" i="9"/>
  <c r="AW385" i="9"/>
  <c r="DO385" i="9" s="1"/>
  <c r="AG385" i="9"/>
  <c r="AS384" i="9"/>
  <c r="AW383" i="9"/>
  <c r="DO383" i="9" s="1"/>
  <c r="AG383" i="9"/>
  <c r="CY383" i="9" s="1"/>
  <c r="AS382" i="9"/>
  <c r="AW381" i="9"/>
  <c r="DO381" i="9" s="1"/>
  <c r="AG381" i="9"/>
  <c r="AS380" i="9"/>
  <c r="DK380" i="9" s="1"/>
  <c r="AW379" i="9"/>
  <c r="DO379" i="9" s="1"/>
  <c r="AG379" i="9"/>
  <c r="AS378" i="9"/>
  <c r="AW377" i="9"/>
  <c r="DO377" i="9" s="1"/>
  <c r="AG377" i="9"/>
  <c r="AS376" i="9"/>
  <c r="AW375" i="9"/>
  <c r="DO375" i="9" s="1"/>
  <c r="AG375" i="9"/>
  <c r="CY375" i="9" s="1"/>
  <c r="AS374" i="9"/>
  <c r="AW373" i="9"/>
  <c r="DO373" i="9" s="1"/>
  <c r="AG373" i="9"/>
  <c r="AS372" i="9"/>
  <c r="DK372" i="9" s="1"/>
  <c r="AW371" i="9"/>
  <c r="DO371" i="9" s="1"/>
  <c r="AG371" i="9"/>
  <c r="AS370" i="9"/>
  <c r="AW369" i="9"/>
  <c r="DO369" i="9" s="1"/>
  <c r="AG369" i="9"/>
  <c r="AS368" i="9"/>
  <c r="AW367" i="9"/>
  <c r="DO367" i="9" s="1"/>
  <c r="AG367" i="9"/>
  <c r="CY367" i="9" s="1"/>
  <c r="AS366" i="9"/>
  <c r="AW365" i="9"/>
  <c r="DO365" i="9" s="1"/>
  <c r="AG365" i="9"/>
  <c r="AS364" i="9"/>
  <c r="DK364" i="9" s="1"/>
  <c r="AW363" i="9"/>
  <c r="DO363" i="9" s="1"/>
  <c r="AG363" i="9"/>
  <c r="AS362" i="9"/>
  <c r="AW361" i="9"/>
  <c r="DO361" i="9" s="1"/>
  <c r="AG361" i="9"/>
  <c r="AS360" i="9"/>
  <c r="AW359" i="9"/>
  <c r="DO359" i="9" s="1"/>
  <c r="AG359" i="9"/>
  <c r="CY359" i="9" s="1"/>
  <c r="AS358" i="9"/>
  <c r="AW357" i="9"/>
  <c r="DO357" i="9" s="1"/>
  <c r="AG357" i="9"/>
  <c r="AS356" i="9"/>
  <c r="DK356" i="9" s="1"/>
  <c r="AW355" i="9"/>
  <c r="DO355" i="9" s="1"/>
  <c r="AG355" i="9"/>
  <c r="AS354" i="9"/>
  <c r="AW353" i="9"/>
  <c r="DO353" i="9" s="1"/>
  <c r="AG353" i="9"/>
  <c r="AS352" i="9"/>
  <c r="AW351" i="9"/>
  <c r="DO351" i="9" s="1"/>
  <c r="AG351" i="9"/>
  <c r="CY351" i="9" s="1"/>
  <c r="AS350" i="9"/>
  <c r="AW349" i="9"/>
  <c r="DO349" i="9" s="1"/>
  <c r="AG349" i="9"/>
  <c r="AS348" i="9"/>
  <c r="DK348" i="9" s="1"/>
  <c r="AW347" i="9"/>
  <c r="DO347" i="9" s="1"/>
  <c r="AG347" i="9"/>
  <c r="AS346" i="9"/>
  <c r="AW345" i="9"/>
  <c r="DO345" i="9" s="1"/>
  <c r="AG345" i="9"/>
  <c r="AS344" i="9"/>
  <c r="AW343" i="9"/>
  <c r="DO343" i="9" s="1"/>
  <c r="AG343" i="9"/>
  <c r="CY343" i="9" s="1"/>
  <c r="AS342" i="9"/>
  <c r="AW341" i="9"/>
  <c r="DO341" i="9" s="1"/>
  <c r="AG341" i="9"/>
  <c r="AS340" i="9"/>
  <c r="DK340" i="9" s="1"/>
  <c r="F339" i="9"/>
  <c r="CS338" i="9"/>
  <c r="AS338" i="9"/>
  <c r="DK338" i="9" s="1"/>
  <c r="AN338" i="9"/>
  <c r="AI338" i="9"/>
  <c r="AC338" i="9"/>
  <c r="X338" i="9"/>
  <c r="CP338" i="9" s="1"/>
  <c r="AU337" i="9"/>
  <c r="DM337" i="9" s="1"/>
  <c r="AN337" i="9"/>
  <c r="DF337" i="9" s="1"/>
  <c r="AF337" i="9"/>
  <c r="Y337" i="9"/>
  <c r="BH337" i="9" s="1"/>
  <c r="F336" i="9"/>
  <c r="F335" i="9"/>
  <c r="AS334" i="9"/>
  <c r="AN334" i="9"/>
  <c r="AI334" i="9"/>
  <c r="AC334" i="9"/>
  <c r="CU334" i="9" s="1"/>
  <c r="X334" i="9"/>
  <c r="F330" i="9"/>
  <c r="AU329" i="9"/>
  <c r="DM329" i="9" s="1"/>
  <c r="AN329" i="9"/>
  <c r="DF329" i="9" s="1"/>
  <c r="AF329" i="9"/>
  <c r="Y329" i="9"/>
  <c r="F326" i="9"/>
  <c r="F322" i="9"/>
  <c r="AV320" i="9"/>
  <c r="DN320" i="9" s="1"/>
  <c r="AA320" i="9"/>
  <c r="E319" i="9"/>
  <c r="F319" i="9"/>
  <c r="AV318" i="9"/>
  <c r="DN318" i="9" s="1"/>
  <c r="AK318" i="9"/>
  <c r="AA318" i="9"/>
  <c r="F317" i="9"/>
  <c r="G317" i="9"/>
  <c r="F315" i="9"/>
  <c r="G315" i="9"/>
  <c r="DG314" i="9"/>
  <c r="BX314" i="9"/>
  <c r="BN314" i="9"/>
  <c r="CW314" i="9"/>
  <c r="CQ314" i="9"/>
  <c r="BH314" i="9"/>
  <c r="E308" i="9"/>
  <c r="F308" i="9"/>
  <c r="F306" i="9"/>
  <c r="G306" i="9"/>
  <c r="AV303" i="9"/>
  <c r="DN303" i="9" s="1"/>
  <c r="AK303" i="9"/>
  <c r="AA303" i="9"/>
  <c r="V299" i="9"/>
  <c r="W299" i="9"/>
  <c r="AB299" i="9"/>
  <c r="AG299" i="9"/>
  <c r="AM299" i="9"/>
  <c r="AR299" i="9"/>
  <c r="AW299" i="9"/>
  <c r="DO299" i="9" s="1"/>
  <c r="X299" i="9"/>
  <c r="AC299" i="9"/>
  <c r="AI299" i="9"/>
  <c r="AN299" i="9"/>
  <c r="AS299" i="9"/>
  <c r="AV298" i="9"/>
  <c r="DN298" i="9" s="1"/>
  <c r="AK298" i="9"/>
  <c r="AA298" i="9"/>
  <c r="CS298" i="9" s="1"/>
  <c r="AO297" i="9"/>
  <c r="AE297" i="9"/>
  <c r="BC296" i="9"/>
  <c r="E293" i="9"/>
  <c r="F293" i="9"/>
  <c r="DB291" i="9"/>
  <c r="BS291" i="9"/>
  <c r="AV290" i="9"/>
  <c r="DN290" i="9" s="1"/>
  <c r="AK290" i="9"/>
  <c r="AA290" i="9"/>
  <c r="CS290" i="9" s="1"/>
  <c r="CU289" i="9"/>
  <c r="DF288" i="9"/>
  <c r="BW288" i="9"/>
  <c r="F287" i="9"/>
  <c r="G287" i="9"/>
  <c r="DJ284" i="9"/>
  <c r="CA284" i="9"/>
  <c r="V284" i="9"/>
  <c r="X284" i="9"/>
  <c r="AC284" i="9"/>
  <c r="AI284" i="9"/>
  <c r="AN284" i="9"/>
  <c r="AS284" i="9"/>
  <c r="T284" i="9"/>
  <c r="Y284" i="9"/>
  <c r="AE284" i="9"/>
  <c r="AJ284" i="9"/>
  <c r="AO284" i="9"/>
  <c r="AU284" i="9"/>
  <c r="DM284" i="9" s="1"/>
  <c r="V282" i="9"/>
  <c r="W282" i="9"/>
  <c r="AB282" i="9"/>
  <c r="AG282" i="9"/>
  <c r="AM282" i="9"/>
  <c r="AR282" i="9"/>
  <c r="AW282" i="9"/>
  <c r="DO282" i="9" s="1"/>
  <c r="X282" i="9"/>
  <c r="AC282" i="9"/>
  <c r="AI282" i="9"/>
  <c r="AN282" i="9"/>
  <c r="AS282" i="9"/>
  <c r="BW279" i="9"/>
  <c r="V279" i="9"/>
  <c r="BE279" i="9" s="1"/>
  <c r="U279" i="9"/>
  <c r="AA279" i="9"/>
  <c r="AF279" i="9"/>
  <c r="AK279" i="9"/>
  <c r="AQ279" i="9"/>
  <c r="AV279" i="9"/>
  <c r="DN279" i="9" s="1"/>
  <c r="W279" i="9"/>
  <c r="AB279" i="9"/>
  <c r="AG279" i="9"/>
  <c r="AM279" i="9"/>
  <c r="AR279" i="9"/>
  <c r="AW279" i="9"/>
  <c r="DO279" i="9" s="1"/>
  <c r="T279" i="9"/>
  <c r="AE279" i="9"/>
  <c r="AO279" i="9"/>
  <c r="X279" i="9"/>
  <c r="AI279" i="9"/>
  <c r="AS279" i="9"/>
  <c r="F277" i="9"/>
  <c r="G277" i="9"/>
  <c r="E277" i="9"/>
  <c r="DJ274" i="9"/>
  <c r="CA274" i="9"/>
  <c r="CL273" i="9"/>
  <c r="BC273" i="9"/>
  <c r="V271" i="9"/>
  <c r="U271" i="9"/>
  <c r="AA271" i="9"/>
  <c r="CS271" i="9" s="1"/>
  <c r="AF271" i="9"/>
  <c r="AK271" i="9"/>
  <c r="AQ271" i="9"/>
  <c r="AV271" i="9"/>
  <c r="DN271" i="9" s="1"/>
  <c r="W271" i="9"/>
  <c r="AB271" i="9"/>
  <c r="AG271" i="9"/>
  <c r="AM271" i="9"/>
  <c r="BV271" i="9" s="1"/>
  <c r="AR271" i="9"/>
  <c r="AW271" i="9"/>
  <c r="DO271" i="9" s="1"/>
  <c r="T271" i="9"/>
  <c r="AE271" i="9"/>
  <c r="CW271" i="9" s="1"/>
  <c r="AO271" i="9"/>
  <c r="X271" i="9"/>
  <c r="AI271" i="9"/>
  <c r="AS271" i="9"/>
  <c r="Y271" i="9"/>
  <c r="AJ271" i="9"/>
  <c r="AU271" i="9"/>
  <c r="DM271" i="9" s="1"/>
  <c r="AN263" i="9"/>
  <c r="CL262" i="9"/>
  <c r="BC262" i="9"/>
  <c r="F261" i="9"/>
  <c r="G261" i="9"/>
  <c r="E261" i="9"/>
  <c r="F257" i="9"/>
  <c r="G257" i="9"/>
  <c r="E257" i="9"/>
  <c r="AF114" i="9"/>
  <c r="AV114" i="9"/>
  <c r="DN114" i="9" s="1"/>
  <c r="U114" i="9"/>
  <c r="AK114" i="9"/>
  <c r="AN114" i="9"/>
  <c r="AS114" i="9"/>
  <c r="DK114" i="9" s="1"/>
  <c r="X114" i="9"/>
  <c r="AC114" i="9"/>
  <c r="AC103" i="9"/>
  <c r="CU103" i="9" s="1"/>
  <c r="AS103" i="9"/>
  <c r="T103" i="9"/>
  <c r="AJ103" i="9"/>
  <c r="AK103" i="9"/>
  <c r="AR103" i="9"/>
  <c r="DJ103" i="9" s="1"/>
  <c r="U103" i="9"/>
  <c r="AB103" i="9"/>
  <c r="BF575" i="9"/>
  <c r="BV573" i="9"/>
  <c r="AJ570" i="9"/>
  <c r="E570" i="9"/>
  <c r="AR566" i="9"/>
  <c r="CA566" i="9" s="1"/>
  <c r="AR565" i="9"/>
  <c r="DJ565" i="9" s="1"/>
  <c r="AJ565" i="9"/>
  <c r="DB565" i="9" s="1"/>
  <c r="AB565" i="9"/>
  <c r="CT565" i="9" s="1"/>
  <c r="E565" i="9"/>
  <c r="AJ562" i="9"/>
  <c r="E562" i="9"/>
  <c r="AV561" i="9"/>
  <c r="DN561" i="9" s="1"/>
  <c r="AN561" i="9"/>
  <c r="AF561" i="9"/>
  <c r="AR558" i="9"/>
  <c r="AR557" i="9"/>
  <c r="DJ557" i="9" s="1"/>
  <c r="AJ557" i="9"/>
  <c r="DB557" i="9" s="1"/>
  <c r="AB557" i="9"/>
  <c r="CT557" i="9" s="1"/>
  <c r="E557" i="9"/>
  <c r="AJ554" i="9"/>
  <c r="E554" i="9"/>
  <c r="AV553" i="9"/>
  <c r="DN553" i="9" s="1"/>
  <c r="AN553" i="9"/>
  <c r="AF553" i="9"/>
  <c r="AR550" i="9"/>
  <c r="DJ550" i="9" s="1"/>
  <c r="AR549" i="9"/>
  <c r="DJ549" i="9" s="1"/>
  <c r="AJ549" i="9"/>
  <c r="DB549" i="9" s="1"/>
  <c r="AB549" i="9"/>
  <c r="CT549" i="9" s="1"/>
  <c r="E549" i="9"/>
  <c r="BG545" i="9"/>
  <c r="AV544" i="9"/>
  <c r="DN544" i="9" s="1"/>
  <c r="AM544" i="9"/>
  <c r="AA544" i="9"/>
  <c r="CS544" i="9" s="1"/>
  <c r="AA543" i="9"/>
  <c r="E543" i="9"/>
  <c r="AF531" i="9"/>
  <c r="E531" i="9"/>
  <c r="AF530" i="9"/>
  <c r="AR529" i="9"/>
  <c r="AR522" i="9"/>
  <c r="X522" i="9"/>
  <c r="CP522" i="9" s="1"/>
  <c r="E522" i="9"/>
  <c r="AJ521" i="9"/>
  <c r="E521" i="9"/>
  <c r="E520" i="9"/>
  <c r="E519" i="9"/>
  <c r="AF518" i="9"/>
  <c r="AR517" i="9"/>
  <c r="AR516" i="9"/>
  <c r="CA516" i="9" s="1"/>
  <c r="E515" i="9"/>
  <c r="AB514" i="9"/>
  <c r="E514" i="9"/>
  <c r="AJ513" i="9"/>
  <c r="DB513" i="9" s="1"/>
  <c r="E513" i="9"/>
  <c r="AJ512" i="9"/>
  <c r="E512" i="9"/>
  <c r="E511" i="9"/>
  <c r="AB510" i="9"/>
  <c r="E510" i="9"/>
  <c r="AJ509" i="9"/>
  <c r="E509" i="9"/>
  <c r="AJ508" i="9"/>
  <c r="E508" i="9"/>
  <c r="AR506" i="9"/>
  <c r="AR505" i="9"/>
  <c r="DJ505" i="9" s="1"/>
  <c r="AR504" i="9"/>
  <c r="AV501" i="9"/>
  <c r="DN501" i="9" s="1"/>
  <c r="AF501" i="9"/>
  <c r="AR500" i="9"/>
  <c r="CA500" i="9" s="1"/>
  <c r="AV483" i="9"/>
  <c r="DN483" i="9" s="1"/>
  <c r="E483" i="9"/>
  <c r="AB482" i="9"/>
  <c r="E482" i="9"/>
  <c r="AF481" i="9"/>
  <c r="AR480" i="9"/>
  <c r="E479" i="9"/>
  <c r="AB478" i="9"/>
  <c r="CT478" i="9" s="1"/>
  <c r="E478" i="9"/>
  <c r="AJ477" i="9"/>
  <c r="E477" i="9"/>
  <c r="AJ476" i="9"/>
  <c r="BS476" i="9" s="1"/>
  <c r="E476" i="9"/>
  <c r="AR458" i="9"/>
  <c r="AR454" i="9"/>
  <c r="AR453" i="9"/>
  <c r="DJ453" i="9" s="1"/>
  <c r="AR452" i="9"/>
  <c r="E451" i="9"/>
  <c r="AB450" i="9"/>
  <c r="E450" i="9"/>
  <c r="AJ449" i="9"/>
  <c r="E449" i="9"/>
  <c r="AJ448" i="9"/>
  <c r="E448" i="9"/>
  <c r="E447" i="9"/>
  <c r="AB446" i="9"/>
  <c r="E446" i="9"/>
  <c r="AJ445" i="9"/>
  <c r="DB445" i="9" s="1"/>
  <c r="E445" i="9"/>
  <c r="AJ444" i="9"/>
  <c r="E444" i="9"/>
  <c r="AR442" i="9"/>
  <c r="DJ442" i="9" s="1"/>
  <c r="AR441" i="9"/>
  <c r="AR440" i="9"/>
  <c r="AV435" i="9"/>
  <c r="DN435" i="9" s="1"/>
  <c r="E435" i="9"/>
  <c r="AB434" i="9"/>
  <c r="E434" i="9"/>
  <c r="AV431" i="9"/>
  <c r="DN431" i="9" s="1"/>
  <c r="E431" i="9"/>
  <c r="AB430" i="9"/>
  <c r="E430" i="9"/>
  <c r="AS401" i="9"/>
  <c r="DK401" i="9" s="1"/>
  <c r="AS399" i="9"/>
  <c r="DK399" i="9" s="1"/>
  <c r="AS397" i="9"/>
  <c r="AS395" i="9"/>
  <c r="AS393" i="9"/>
  <c r="AS391" i="9"/>
  <c r="DK391" i="9" s="1"/>
  <c r="AS389" i="9"/>
  <c r="AS387" i="9"/>
  <c r="AS385" i="9"/>
  <c r="AS383" i="9"/>
  <c r="DK383" i="9" s="1"/>
  <c r="AS381" i="9"/>
  <c r="AS379" i="9"/>
  <c r="AS377" i="9"/>
  <c r="AS375" i="9"/>
  <c r="DK375" i="9" s="1"/>
  <c r="AS373" i="9"/>
  <c r="AS371" i="9"/>
  <c r="AS369" i="9"/>
  <c r="AS367" i="9"/>
  <c r="DK367" i="9" s="1"/>
  <c r="AS365" i="9"/>
  <c r="AS363" i="9"/>
  <c r="AS361" i="9"/>
  <c r="AS359" i="9"/>
  <c r="DK359" i="9" s="1"/>
  <c r="AS357" i="9"/>
  <c r="AS355" i="9"/>
  <c r="AS353" i="9"/>
  <c r="AS351" i="9"/>
  <c r="DK351" i="9" s="1"/>
  <c r="AS349" i="9"/>
  <c r="AS347" i="9"/>
  <c r="AS345" i="9"/>
  <c r="AS343" i="9"/>
  <c r="DK343" i="9" s="1"/>
  <c r="AS341" i="9"/>
  <c r="BO338" i="9"/>
  <c r="AW338" i="9"/>
  <c r="DO338" i="9" s="1"/>
  <c r="AR338" i="9"/>
  <c r="DJ338" i="9" s="1"/>
  <c r="AM338" i="9"/>
  <c r="BV338" i="9" s="1"/>
  <c r="AG338" i="9"/>
  <c r="AB338" i="9"/>
  <c r="CT338" i="9" s="1"/>
  <c r="DI337" i="9"/>
  <c r="AS337" i="9"/>
  <c r="AK337" i="9"/>
  <c r="AE337" i="9"/>
  <c r="X337" i="9"/>
  <c r="CP337" i="9" s="1"/>
  <c r="BO334" i="9"/>
  <c r="AW334" i="9"/>
  <c r="DO334" i="9" s="1"/>
  <c r="AR334" i="9"/>
  <c r="DJ334" i="9" s="1"/>
  <c r="AM334" i="9"/>
  <c r="BV334" i="9" s="1"/>
  <c r="AG334" i="9"/>
  <c r="AB334" i="9"/>
  <c r="CT334" i="9" s="1"/>
  <c r="CO329" i="9"/>
  <c r="AS329" i="9"/>
  <c r="AK329" i="9"/>
  <c r="AE329" i="9"/>
  <c r="X329" i="9"/>
  <c r="CP329" i="9" s="1"/>
  <c r="AF320" i="9"/>
  <c r="CX320" i="9" s="1"/>
  <c r="E320" i="9"/>
  <c r="F320" i="9"/>
  <c r="BD318" i="9"/>
  <c r="AU318" i="9"/>
  <c r="DM318" i="9" s="1"/>
  <c r="AJ318" i="9"/>
  <c r="F316" i="9"/>
  <c r="G316" i="9"/>
  <c r="E307" i="9"/>
  <c r="F307" i="9"/>
  <c r="E305" i="9"/>
  <c r="F305" i="9"/>
  <c r="AU303" i="9"/>
  <c r="DM303" i="9" s="1"/>
  <c r="AJ303" i="9"/>
  <c r="CL299" i="9"/>
  <c r="BC299" i="9"/>
  <c r="BD298" i="9"/>
  <c r="AU298" i="9"/>
  <c r="DM298" i="9" s="1"/>
  <c r="AJ298" i="9"/>
  <c r="DF297" i="9"/>
  <c r="BW297" i="9"/>
  <c r="V297" i="9"/>
  <c r="U297" i="9"/>
  <c r="AA297" i="9"/>
  <c r="AF297" i="9"/>
  <c r="AK297" i="9"/>
  <c r="AQ297" i="9"/>
  <c r="DI297" i="9" s="1"/>
  <c r="AV297" i="9"/>
  <c r="DN297" i="9" s="1"/>
  <c r="W297" i="9"/>
  <c r="AB297" i="9"/>
  <c r="AG297" i="9"/>
  <c r="AM297" i="9"/>
  <c r="AR297" i="9"/>
  <c r="AW297" i="9"/>
  <c r="DO297" i="9" s="1"/>
  <c r="BL296" i="9"/>
  <c r="F294" i="9"/>
  <c r="G294" i="9"/>
  <c r="V291" i="9"/>
  <c r="W291" i="9"/>
  <c r="CO291" i="9" s="1"/>
  <c r="AB291" i="9"/>
  <c r="AG291" i="9"/>
  <c r="AM291" i="9"/>
  <c r="AR291" i="9"/>
  <c r="AW291" i="9"/>
  <c r="DO291" i="9" s="1"/>
  <c r="X291" i="9"/>
  <c r="AC291" i="9"/>
  <c r="AI291" i="9"/>
  <c r="DA291" i="9" s="1"/>
  <c r="AN291" i="9"/>
  <c r="AS291" i="9"/>
  <c r="AU290" i="9"/>
  <c r="DM290" i="9" s="1"/>
  <c r="AJ290" i="9"/>
  <c r="CB288" i="9"/>
  <c r="CE288" i="9" s="1"/>
  <c r="AQ284" i="9"/>
  <c r="AF284" i="9"/>
  <c r="U284" i="9"/>
  <c r="E284" i="9"/>
  <c r="F284" i="9"/>
  <c r="AJ279" i="9"/>
  <c r="V274" i="9"/>
  <c r="CN274" i="9" s="1"/>
  <c r="X274" i="9"/>
  <c r="AC274" i="9"/>
  <c r="AI274" i="9"/>
  <c r="AN274" i="9"/>
  <c r="AS274" i="9"/>
  <c r="T274" i="9"/>
  <c r="Y274" i="9"/>
  <c r="AE274" i="9"/>
  <c r="BN274" i="9" s="1"/>
  <c r="AJ274" i="9"/>
  <c r="AO274" i="9"/>
  <c r="AU274" i="9"/>
  <c r="DM274" i="9" s="1"/>
  <c r="AA274" i="9"/>
  <c r="CS274" i="9" s="1"/>
  <c r="AK274" i="9"/>
  <c r="AV274" i="9"/>
  <c r="DN274" i="9" s="1"/>
  <c r="AB274" i="9"/>
  <c r="AM274" i="9"/>
  <c r="BV274" i="9" s="1"/>
  <c r="AW274" i="9"/>
  <c r="DO274" i="9" s="1"/>
  <c r="U274" i="9"/>
  <c r="AF274" i="9"/>
  <c r="AQ274" i="9"/>
  <c r="DI274" i="9" s="1"/>
  <c r="BX273" i="9"/>
  <c r="DG273" i="9"/>
  <c r="DB264" i="9"/>
  <c r="BS264" i="9"/>
  <c r="Y217" i="9"/>
  <c r="AH217" i="9"/>
  <c r="Z217" i="9"/>
  <c r="AT217" i="9"/>
  <c r="DL217" i="9" s="1"/>
  <c r="AD217" i="9"/>
  <c r="CV217" i="9" s="1"/>
  <c r="AP217" i="9"/>
  <c r="V217" i="9"/>
  <c r="CN217" i="9" s="1"/>
  <c r="Y209" i="9"/>
  <c r="BH209" i="9" s="1"/>
  <c r="Z209" i="9"/>
  <c r="AP209" i="9"/>
  <c r="AH209" i="9"/>
  <c r="AL209" i="9"/>
  <c r="DD209" i="9" s="1"/>
  <c r="V209" i="9"/>
  <c r="CN209" i="9" s="1"/>
  <c r="AT209" i="9"/>
  <c r="DL209" i="9" s="1"/>
  <c r="AD209" i="9"/>
  <c r="CV209" i="9" s="1"/>
  <c r="AL180" i="9"/>
  <c r="BU180" i="9" s="1"/>
  <c r="AD180" i="9"/>
  <c r="AT180" i="9"/>
  <c r="DL180" i="9" s="1"/>
  <c r="BS130" i="9"/>
  <c r="DB130" i="9"/>
  <c r="Y124" i="9"/>
  <c r="AF124" i="9"/>
  <c r="AT124" i="9"/>
  <c r="DL124" i="9" s="1"/>
  <c r="BZ318" i="9"/>
  <c r="DI318" i="9"/>
  <c r="CX318" i="9"/>
  <c r="BO318" i="9"/>
  <c r="W318" i="9"/>
  <c r="BF318" i="9" s="1"/>
  <c r="AB318" i="9"/>
  <c r="CT318" i="9" s="1"/>
  <c r="AG318" i="9"/>
  <c r="AM318" i="9"/>
  <c r="BV318" i="9" s="1"/>
  <c r="AR318" i="9"/>
  <c r="DJ318" i="9" s="1"/>
  <c r="AW318" i="9"/>
  <c r="DO318" i="9" s="1"/>
  <c r="X318" i="9"/>
  <c r="AC318" i="9"/>
  <c r="AI318" i="9"/>
  <c r="DA318" i="9" s="1"/>
  <c r="AN318" i="9"/>
  <c r="AS318" i="9"/>
  <c r="E312" i="9"/>
  <c r="F312" i="9"/>
  <c r="F310" i="9"/>
  <c r="G310" i="9"/>
  <c r="CM303" i="9"/>
  <c r="V303" i="9"/>
  <c r="BE303" i="9" s="1"/>
  <c r="W303" i="9"/>
  <c r="AB303" i="9"/>
  <c r="AG303" i="9"/>
  <c r="AM303" i="9"/>
  <c r="AR303" i="9"/>
  <c r="AW303" i="9"/>
  <c r="DO303" i="9" s="1"/>
  <c r="X303" i="9"/>
  <c r="AC303" i="9"/>
  <c r="AI303" i="9"/>
  <c r="AN303" i="9"/>
  <c r="AS303" i="9"/>
  <c r="E300" i="9"/>
  <c r="F300" i="9"/>
  <c r="V298" i="9"/>
  <c r="W298" i="9"/>
  <c r="CO298" i="9" s="1"/>
  <c r="AB298" i="9"/>
  <c r="AG298" i="9"/>
  <c r="AM298" i="9"/>
  <c r="AR298" i="9"/>
  <c r="AW298" i="9"/>
  <c r="DO298" i="9" s="1"/>
  <c r="X298" i="9"/>
  <c r="AC298" i="9"/>
  <c r="AI298" i="9"/>
  <c r="DA298" i="9" s="1"/>
  <c r="AN298" i="9"/>
  <c r="AS298" i="9"/>
  <c r="DF296" i="9"/>
  <c r="BW296" i="9"/>
  <c r="CP296" i="9"/>
  <c r="BG296" i="9"/>
  <c r="F295" i="9"/>
  <c r="G295" i="9"/>
  <c r="BX291" i="9"/>
  <c r="DG291" i="9"/>
  <c r="CL291" i="9"/>
  <c r="BC291" i="9"/>
  <c r="V290" i="9"/>
  <c r="W290" i="9"/>
  <c r="AB290" i="9"/>
  <c r="AG290" i="9"/>
  <c r="AM290" i="9"/>
  <c r="AR290" i="9"/>
  <c r="AW290" i="9"/>
  <c r="DO290" i="9" s="1"/>
  <c r="X290" i="9"/>
  <c r="AC290" i="9"/>
  <c r="AI290" i="9"/>
  <c r="AN290" i="9"/>
  <c r="AS290" i="9"/>
  <c r="DF289" i="9"/>
  <c r="BW289" i="9"/>
  <c r="CP289" i="9"/>
  <c r="BG289" i="9"/>
  <c r="E285" i="9"/>
  <c r="F285" i="9"/>
  <c r="CT284" i="9"/>
  <c r="BK284" i="9"/>
  <c r="DJ275" i="9"/>
  <c r="CA275" i="9"/>
  <c r="DF271" i="9"/>
  <c r="BW271" i="9"/>
  <c r="CL270" i="9"/>
  <c r="BC270" i="9"/>
  <c r="F269" i="9"/>
  <c r="G269" i="9"/>
  <c r="E269" i="9"/>
  <c r="V266" i="9"/>
  <c r="X266" i="9"/>
  <c r="AC266" i="9"/>
  <c r="AI266" i="9"/>
  <c r="AN266" i="9"/>
  <c r="AS266" i="9"/>
  <c r="T266" i="9"/>
  <c r="Y266" i="9"/>
  <c r="AE266" i="9"/>
  <c r="AJ266" i="9"/>
  <c r="AO266" i="9"/>
  <c r="AU266" i="9"/>
  <c r="DM266" i="9" s="1"/>
  <c r="AA266" i="9"/>
  <c r="AK266" i="9"/>
  <c r="AV266" i="9"/>
  <c r="DN266" i="9" s="1"/>
  <c r="AB266" i="9"/>
  <c r="AM266" i="9"/>
  <c r="AW266" i="9"/>
  <c r="DO266" i="9" s="1"/>
  <c r="U266" i="9"/>
  <c r="AF266" i="9"/>
  <c r="AQ266" i="9"/>
  <c r="BX265" i="9"/>
  <c r="DG265" i="9"/>
  <c r="CL265" i="9"/>
  <c r="BC265" i="9"/>
  <c r="V263" i="9"/>
  <c r="U263" i="9"/>
  <c r="AA263" i="9"/>
  <c r="AF263" i="9"/>
  <c r="AK263" i="9"/>
  <c r="AQ263" i="9"/>
  <c r="BZ263" i="9" s="1"/>
  <c r="AV263" i="9"/>
  <c r="DN263" i="9" s="1"/>
  <c r="W263" i="9"/>
  <c r="AB263" i="9"/>
  <c r="AG263" i="9"/>
  <c r="AM263" i="9"/>
  <c r="AR263" i="9"/>
  <c r="AW263" i="9"/>
  <c r="DO263" i="9" s="1"/>
  <c r="T263" i="9"/>
  <c r="AE263" i="9"/>
  <c r="AO263" i="9"/>
  <c r="X263" i="9"/>
  <c r="AI263" i="9"/>
  <c r="DA263" i="9" s="1"/>
  <c r="AS263" i="9"/>
  <c r="Y263" i="9"/>
  <c r="AJ263" i="9"/>
  <c r="AU263" i="9"/>
  <c r="DM263" i="9" s="1"/>
  <c r="AD185" i="9"/>
  <c r="AO185" i="9"/>
  <c r="AG185" i="9"/>
  <c r="AW185" i="9"/>
  <c r="DO185" i="9" s="1"/>
  <c r="Y185" i="9"/>
  <c r="BF147" i="9"/>
  <c r="F127" i="9"/>
  <c r="G127" i="9"/>
  <c r="DK116" i="9"/>
  <c r="E113" i="9"/>
  <c r="G113" i="9"/>
  <c r="F113" i="9"/>
  <c r="E99" i="9"/>
  <c r="G99" i="9"/>
  <c r="F99" i="9"/>
  <c r="Z96" i="9"/>
  <c r="AK96" i="9"/>
  <c r="AV96" i="9"/>
  <c r="DN96" i="9" s="1"/>
  <c r="AB96" i="9"/>
  <c r="AL96" i="9"/>
  <c r="DD96" i="9" s="1"/>
  <c r="AW96" i="9"/>
  <c r="DO96" i="9" s="1"/>
  <c r="AF96" i="9"/>
  <c r="AG96" i="9"/>
  <c r="U96" i="9"/>
  <c r="CM96" i="9" s="1"/>
  <c r="AP96" i="9"/>
  <c r="BY96" i="9" s="1"/>
  <c r="V96" i="9"/>
  <c r="V275" i="9"/>
  <c r="X275" i="9"/>
  <c r="AC275" i="9"/>
  <c r="AI275" i="9"/>
  <c r="AN275" i="9"/>
  <c r="AS275" i="9"/>
  <c r="T275" i="9"/>
  <c r="Y275" i="9"/>
  <c r="AE275" i="9"/>
  <c r="AJ275" i="9"/>
  <c r="AO275" i="9"/>
  <c r="AU275" i="9"/>
  <c r="DM275" i="9" s="1"/>
  <c r="E274" i="9"/>
  <c r="F274" i="9"/>
  <c r="V272" i="9"/>
  <c r="W272" i="9"/>
  <c r="AB272" i="9"/>
  <c r="AG272" i="9"/>
  <c r="AM272" i="9"/>
  <c r="AR272" i="9"/>
  <c r="AW272" i="9"/>
  <c r="DO272" i="9" s="1"/>
  <c r="X272" i="9"/>
  <c r="AC272" i="9"/>
  <c r="AI272" i="9"/>
  <c r="AN272" i="9"/>
  <c r="AS272" i="9"/>
  <c r="DF270" i="9"/>
  <c r="BW270" i="9"/>
  <c r="V270" i="9"/>
  <c r="U270" i="9"/>
  <c r="AA270" i="9"/>
  <c r="AF270" i="9"/>
  <c r="AK270" i="9"/>
  <c r="AQ270" i="9"/>
  <c r="DI270" i="9" s="1"/>
  <c r="AV270" i="9"/>
  <c r="DN270" i="9" s="1"/>
  <c r="W270" i="9"/>
  <c r="AB270" i="9"/>
  <c r="AG270" i="9"/>
  <c r="AM270" i="9"/>
  <c r="AR270" i="9"/>
  <c r="AW270" i="9"/>
  <c r="DO270" i="9" s="1"/>
  <c r="DJ267" i="9"/>
  <c r="CA267" i="9"/>
  <c r="V267" i="9"/>
  <c r="X267" i="9"/>
  <c r="AC267" i="9"/>
  <c r="AI267" i="9"/>
  <c r="AN267" i="9"/>
  <c r="AS267" i="9"/>
  <c r="T267" i="9"/>
  <c r="Y267" i="9"/>
  <c r="AE267" i="9"/>
  <c r="AJ267" i="9"/>
  <c r="AO267" i="9"/>
  <c r="AU267" i="9"/>
  <c r="DM267" i="9" s="1"/>
  <c r="E266" i="9"/>
  <c r="F266" i="9"/>
  <c r="V264" i="9"/>
  <c r="CN264" i="9" s="1"/>
  <c r="W264" i="9"/>
  <c r="AB264" i="9"/>
  <c r="AG264" i="9"/>
  <c r="AM264" i="9"/>
  <c r="DE264" i="9" s="1"/>
  <c r="AR264" i="9"/>
  <c r="AW264" i="9"/>
  <c r="DO264" i="9" s="1"/>
  <c r="X264" i="9"/>
  <c r="AC264" i="9"/>
  <c r="AI264" i="9"/>
  <c r="AN264" i="9"/>
  <c r="AS264" i="9"/>
  <c r="DF262" i="9"/>
  <c r="BW262" i="9"/>
  <c r="V262" i="9"/>
  <c r="U262" i="9"/>
  <c r="AA262" i="9"/>
  <c r="CS262" i="9" s="1"/>
  <c r="AF262" i="9"/>
  <c r="AK262" i="9"/>
  <c r="AQ262" i="9"/>
  <c r="AV262" i="9"/>
  <c r="DN262" i="9" s="1"/>
  <c r="W262" i="9"/>
  <c r="AB262" i="9"/>
  <c r="AG262" i="9"/>
  <c r="AM262" i="9"/>
  <c r="BV262" i="9" s="1"/>
  <c r="AR262" i="9"/>
  <c r="AW262" i="9"/>
  <c r="DO262" i="9" s="1"/>
  <c r="F258" i="9"/>
  <c r="G258" i="9"/>
  <c r="F254" i="9"/>
  <c r="G254" i="9"/>
  <c r="F252" i="9"/>
  <c r="G252" i="9"/>
  <c r="Y221" i="9"/>
  <c r="AH221" i="9"/>
  <c r="AD221" i="9"/>
  <c r="CV221" i="9" s="1"/>
  <c r="AL221" i="9"/>
  <c r="DD221" i="9" s="1"/>
  <c r="AL219" i="9"/>
  <c r="AD219" i="9"/>
  <c r="AT219" i="9"/>
  <c r="DL219" i="9" s="1"/>
  <c r="AS205" i="9"/>
  <c r="DK205" i="9" s="1"/>
  <c r="AG205" i="9"/>
  <c r="V196" i="9"/>
  <c r="AH196" i="9"/>
  <c r="AL168" i="9"/>
  <c r="DD168" i="9" s="1"/>
  <c r="AD168" i="9"/>
  <c r="AT168" i="9"/>
  <c r="DL168" i="9" s="1"/>
  <c r="AD166" i="9"/>
  <c r="CV166" i="9" s="1"/>
  <c r="AO166" i="9"/>
  <c r="BX166" i="9" s="1"/>
  <c r="V166" i="9"/>
  <c r="CN166" i="9" s="1"/>
  <c r="AH166" i="9"/>
  <c r="AW166" i="9"/>
  <c r="DO166" i="9" s="1"/>
  <c r="Y166" i="9"/>
  <c r="BH166" i="9" s="1"/>
  <c r="AL166" i="9"/>
  <c r="DD166" i="9" s="1"/>
  <c r="Z166" i="9"/>
  <c r="AP166" i="9"/>
  <c r="Z158" i="9"/>
  <c r="BI158" i="9" s="1"/>
  <c r="AL158" i="9"/>
  <c r="DD158" i="9" s="1"/>
  <c r="AW158" i="9"/>
  <c r="DO158" i="9" s="1"/>
  <c r="AD158" i="9"/>
  <c r="CV158" i="9" s="1"/>
  <c r="AO158" i="9"/>
  <c r="DG158" i="9" s="1"/>
  <c r="V158" i="9"/>
  <c r="CN158" i="9" s="1"/>
  <c r="AP158" i="9"/>
  <c r="Y158" i="9"/>
  <c r="AT158" i="9"/>
  <c r="DL158" i="9" s="1"/>
  <c r="AG158" i="9"/>
  <c r="G119" i="9"/>
  <c r="F119" i="9"/>
  <c r="AK91" i="9"/>
  <c r="DC91" i="9" s="1"/>
  <c r="U91" i="9"/>
  <c r="CM91" i="9" s="1"/>
  <c r="AR91" i="9"/>
  <c r="AS91" i="9"/>
  <c r="AB91" i="9"/>
  <c r="CT91" i="9" s="1"/>
  <c r="F78" i="9"/>
  <c r="G78" i="9"/>
  <c r="AF78" i="9" s="1"/>
  <c r="E41" i="9"/>
  <c r="F41" i="9"/>
  <c r="G41" i="9"/>
  <c r="BD281" i="9"/>
  <c r="AU281" i="9"/>
  <c r="DM281" i="9" s="1"/>
  <c r="AJ281" i="9"/>
  <c r="AQ275" i="9"/>
  <c r="AF275" i="9"/>
  <c r="U275" i="9"/>
  <c r="E275" i="9"/>
  <c r="F275" i="9"/>
  <c r="BT273" i="9"/>
  <c r="AO272" i="9"/>
  <c r="AE272" i="9"/>
  <c r="T272" i="9"/>
  <c r="AU270" i="9"/>
  <c r="DM270" i="9" s="1"/>
  <c r="AJ270" i="9"/>
  <c r="Y270" i="9"/>
  <c r="AQ267" i="9"/>
  <c r="AF267" i="9"/>
  <c r="U267" i="9"/>
  <c r="E267" i="9"/>
  <c r="F267" i="9"/>
  <c r="DB265" i="9"/>
  <c r="BS265" i="9"/>
  <c r="BH265" i="9"/>
  <c r="CQ265" i="9"/>
  <c r="AO264" i="9"/>
  <c r="AE264" i="9"/>
  <c r="T264" i="9"/>
  <c r="AU262" i="9"/>
  <c r="DM262" i="9" s="1"/>
  <c r="AJ262" i="9"/>
  <c r="Y262" i="9"/>
  <c r="F259" i="9"/>
  <c r="G259" i="9"/>
  <c r="F255" i="9"/>
  <c r="G255" i="9"/>
  <c r="CS222" i="9"/>
  <c r="BJ222" i="9"/>
  <c r="BD222" i="9"/>
  <c r="CM222" i="9"/>
  <c r="V221" i="9"/>
  <c r="CN221" i="9" s="1"/>
  <c r="V219" i="9"/>
  <c r="BE219" i="9" s="1"/>
  <c r="AH198" i="9"/>
  <c r="Y198" i="9"/>
  <c r="AS196" i="9"/>
  <c r="AD186" i="9"/>
  <c r="CV186" i="9" s="1"/>
  <c r="AO186" i="9"/>
  <c r="V186" i="9"/>
  <c r="CN186" i="9" s="1"/>
  <c r="AH186" i="9"/>
  <c r="AW186" i="9"/>
  <c r="DO186" i="9" s="1"/>
  <c r="Y186" i="9"/>
  <c r="AL186" i="9"/>
  <c r="DD186" i="9" s="1"/>
  <c r="Z186" i="9"/>
  <c r="AP186" i="9"/>
  <c r="V176" i="9"/>
  <c r="AD176" i="9"/>
  <c r="CV176" i="9" s="1"/>
  <c r="V168" i="9"/>
  <c r="AG166" i="9"/>
  <c r="AD160" i="9"/>
  <c r="V160" i="9"/>
  <c r="BE160" i="9" s="1"/>
  <c r="AH158" i="9"/>
  <c r="AK142" i="9"/>
  <c r="V142" i="9"/>
  <c r="CN142" i="9" s="1"/>
  <c r="AQ142" i="9"/>
  <c r="DI142" i="9" s="1"/>
  <c r="AU142" i="9"/>
  <c r="DM142" i="9" s="1"/>
  <c r="Z142" i="9"/>
  <c r="AP121" i="9"/>
  <c r="U121" i="9"/>
  <c r="G120" i="9"/>
  <c r="F120" i="9"/>
  <c r="E104" i="9"/>
  <c r="F104" i="9"/>
  <c r="G104" i="9"/>
  <c r="E98" i="9"/>
  <c r="G98" i="9"/>
  <c r="F98" i="9"/>
  <c r="AC91" i="9"/>
  <c r="V281" i="9"/>
  <c r="W281" i="9"/>
  <c r="AB281" i="9"/>
  <c r="AG281" i="9"/>
  <c r="AM281" i="9"/>
  <c r="AR281" i="9"/>
  <c r="AW281" i="9"/>
  <c r="DO281" i="9" s="1"/>
  <c r="X281" i="9"/>
  <c r="AC281" i="9"/>
  <c r="AI281" i="9"/>
  <c r="AN281" i="9"/>
  <c r="AS281" i="9"/>
  <c r="F276" i="9"/>
  <c r="G276" i="9"/>
  <c r="AW275" i="9"/>
  <c r="DO275" i="9" s="1"/>
  <c r="AM275" i="9"/>
  <c r="AB275" i="9"/>
  <c r="V273" i="9"/>
  <c r="W273" i="9"/>
  <c r="BF273" i="9" s="1"/>
  <c r="AB273" i="9"/>
  <c r="AG273" i="9"/>
  <c r="AM273" i="9"/>
  <c r="AR273" i="9"/>
  <c r="AW273" i="9"/>
  <c r="DO273" i="9" s="1"/>
  <c r="X273" i="9"/>
  <c r="AC273" i="9"/>
  <c r="AI273" i="9"/>
  <c r="DA273" i="9" s="1"/>
  <c r="AN273" i="9"/>
  <c r="AS273" i="9"/>
  <c r="AV272" i="9"/>
  <c r="DN272" i="9" s="1"/>
  <c r="AK272" i="9"/>
  <c r="AA272" i="9"/>
  <c r="AS270" i="9"/>
  <c r="AI270" i="9"/>
  <c r="X270" i="9"/>
  <c r="F268" i="9"/>
  <c r="G268" i="9"/>
  <c r="AW267" i="9"/>
  <c r="DO267" i="9" s="1"/>
  <c r="AM267" i="9"/>
  <c r="DE267" i="9" s="1"/>
  <c r="AB267" i="9"/>
  <c r="V265" i="9"/>
  <c r="W265" i="9"/>
  <c r="AB265" i="9"/>
  <c r="AG265" i="9"/>
  <c r="AM265" i="9"/>
  <c r="AR265" i="9"/>
  <c r="AW265" i="9"/>
  <c r="DO265" i="9" s="1"/>
  <c r="X265" i="9"/>
  <c r="AC265" i="9"/>
  <c r="AI265" i="9"/>
  <c r="AN265" i="9"/>
  <c r="AS265" i="9"/>
  <c r="AV264" i="9"/>
  <c r="DN264" i="9" s="1"/>
  <c r="AK264" i="9"/>
  <c r="AA264" i="9"/>
  <c r="CS264" i="9" s="1"/>
  <c r="AS262" i="9"/>
  <c r="AI262" i="9"/>
  <c r="X262" i="9"/>
  <c r="F260" i="9"/>
  <c r="G260" i="9"/>
  <c r="F256" i="9"/>
  <c r="G256" i="9"/>
  <c r="AT221" i="9"/>
  <c r="DL221" i="9" s="1"/>
  <c r="V211" i="9"/>
  <c r="AT211" i="9"/>
  <c r="DL211" i="9" s="1"/>
  <c r="AD211" i="9"/>
  <c r="AT198" i="9"/>
  <c r="DL198" i="9" s="1"/>
  <c r="Z194" i="9"/>
  <c r="CR194" i="9" s="1"/>
  <c r="AL194" i="9"/>
  <c r="AW194" i="9"/>
  <c r="DO194" i="9" s="1"/>
  <c r="AD194" i="9"/>
  <c r="CV194" i="9" s="1"/>
  <c r="AP194" i="9"/>
  <c r="AG194" i="9"/>
  <c r="AT194" i="9"/>
  <c r="DL194" i="9" s="1"/>
  <c r="V194" i="9"/>
  <c r="CN194" i="9" s="1"/>
  <c r="AH194" i="9"/>
  <c r="Y181" i="9"/>
  <c r="AO181" i="9"/>
  <c r="AG181" i="9"/>
  <c r="CY181" i="9" s="1"/>
  <c r="AL181" i="9"/>
  <c r="DD181" i="9" s="1"/>
  <c r="V181" i="9"/>
  <c r="CN181" i="9" s="1"/>
  <c r="AT181" i="9"/>
  <c r="DL181" i="9" s="1"/>
  <c r="AL176" i="9"/>
  <c r="DD176" i="9" s="1"/>
  <c r="AG169" i="9"/>
  <c r="AW169" i="9"/>
  <c r="DO169" i="9" s="1"/>
  <c r="V169" i="9"/>
  <c r="CN169" i="9" s="1"/>
  <c r="AO169" i="9"/>
  <c r="DG169" i="9" s="1"/>
  <c r="Y169" i="9"/>
  <c r="AT169" i="9"/>
  <c r="DL169" i="9" s="1"/>
  <c r="AD169" i="9"/>
  <c r="CV169" i="9" s="1"/>
  <c r="AD165" i="9"/>
  <c r="CV165" i="9" s="1"/>
  <c r="AT165" i="9"/>
  <c r="DL165" i="9" s="1"/>
  <c r="V165" i="9"/>
  <c r="CN165" i="9" s="1"/>
  <c r="AO165" i="9"/>
  <c r="Y165" i="9"/>
  <c r="CQ165" i="9" s="1"/>
  <c r="AW165" i="9"/>
  <c r="DO165" i="9" s="1"/>
  <c r="AG165" i="9"/>
  <c r="V162" i="9"/>
  <c r="CN162" i="9" s="1"/>
  <c r="AG162" i="9"/>
  <c r="CY162" i="9" s="1"/>
  <c r="AP162" i="9"/>
  <c r="AD162" i="9"/>
  <c r="CV162" i="9" s="1"/>
  <c r="AT162" i="9"/>
  <c r="DL162" i="9" s="1"/>
  <c r="AH162" i="9"/>
  <c r="BQ162" i="9" s="1"/>
  <c r="AW162" i="9"/>
  <c r="DO162" i="9" s="1"/>
  <c r="Y162" i="9"/>
  <c r="AL162" i="9"/>
  <c r="DD162" i="9" s="1"/>
  <c r="AG161" i="9"/>
  <c r="CY161" i="9" s="1"/>
  <c r="AW161" i="9"/>
  <c r="DO161" i="9" s="1"/>
  <c r="AD161" i="9"/>
  <c r="CV161" i="9" s="1"/>
  <c r="AL161" i="9"/>
  <c r="DD161" i="9" s="1"/>
  <c r="V161" i="9"/>
  <c r="CN161" i="9" s="1"/>
  <c r="AO161" i="9"/>
  <c r="AA147" i="9"/>
  <c r="AL147" i="9"/>
  <c r="AW147" i="9"/>
  <c r="DO147" i="9" s="1"/>
  <c r="AC147" i="9"/>
  <c r="AM147" i="9"/>
  <c r="DE147" i="9" s="1"/>
  <c r="AG147" i="9"/>
  <c r="AH147" i="9"/>
  <c r="V147" i="9"/>
  <c r="AQ147" i="9"/>
  <c r="AG142" i="9"/>
  <c r="F125" i="9"/>
  <c r="G125" i="9"/>
  <c r="AD121" i="9"/>
  <c r="F118" i="9"/>
  <c r="G118" i="9"/>
  <c r="AN110" i="9"/>
  <c r="U110" i="9"/>
  <c r="X110" i="9"/>
  <c r="E109" i="9"/>
  <c r="G109" i="9"/>
  <c r="F109" i="9"/>
  <c r="E105" i="9"/>
  <c r="F105" i="9"/>
  <c r="G105" i="9"/>
  <c r="CU88" i="9"/>
  <c r="BL88" i="9"/>
  <c r="AL67" i="9"/>
  <c r="BU67" i="9" s="1"/>
  <c r="AC67" i="9"/>
  <c r="DD222" i="9"/>
  <c r="BU222" i="9"/>
  <c r="AL213" i="9"/>
  <c r="DD213" i="9" s="1"/>
  <c r="Y197" i="9"/>
  <c r="AG197" i="9"/>
  <c r="Y190" i="9"/>
  <c r="AH190" i="9"/>
  <c r="CZ190" i="9" s="1"/>
  <c r="AT190" i="9"/>
  <c r="DL190" i="9" s="1"/>
  <c r="AO189" i="9"/>
  <c r="Z182" i="9"/>
  <c r="AL182" i="9"/>
  <c r="DD182" i="9" s="1"/>
  <c r="AW182" i="9"/>
  <c r="DO182" i="9" s="1"/>
  <c r="AD178" i="9"/>
  <c r="CV178" i="9" s="1"/>
  <c r="AO178" i="9"/>
  <c r="AD177" i="9"/>
  <c r="CV177" i="9" s="1"/>
  <c r="AT177" i="9"/>
  <c r="DL177" i="9" s="1"/>
  <c r="AW174" i="9"/>
  <c r="DO174" i="9" s="1"/>
  <c r="AG174" i="9"/>
  <c r="V173" i="9"/>
  <c r="CN173" i="9" s="1"/>
  <c r="AL173" i="9"/>
  <c r="DD173" i="9" s="1"/>
  <c r="Z154" i="9"/>
  <c r="AL154" i="9"/>
  <c r="DD154" i="9" s="1"/>
  <c r="AW154" i="9"/>
  <c r="DO154" i="9" s="1"/>
  <c r="AD154" i="9"/>
  <c r="CV154" i="9" s="1"/>
  <c r="AO154" i="9"/>
  <c r="Y153" i="9"/>
  <c r="AO153" i="9"/>
  <c r="BX153" i="9" s="1"/>
  <c r="AD153" i="9"/>
  <c r="CV153" i="9" s="1"/>
  <c r="AT153" i="9"/>
  <c r="DL153" i="9" s="1"/>
  <c r="AA150" i="9"/>
  <c r="CS150" i="9" s="1"/>
  <c r="AL150" i="9"/>
  <c r="DD150" i="9" s="1"/>
  <c r="AW150" i="9"/>
  <c r="DO150" i="9" s="1"/>
  <c r="U150" i="9"/>
  <c r="AE150" i="9"/>
  <c r="AP150" i="9"/>
  <c r="DH150" i="9" s="1"/>
  <c r="AG95" i="9"/>
  <c r="CY95" i="9" s="1"/>
  <c r="AV95" i="9"/>
  <c r="DN95" i="9" s="1"/>
  <c r="V95" i="9"/>
  <c r="CN95" i="9" s="1"/>
  <c r="AK95" i="9"/>
  <c r="DC95" i="9" s="1"/>
  <c r="AW95" i="9"/>
  <c r="DO95" i="9" s="1"/>
  <c r="DK89" i="9"/>
  <c r="CB89" i="9"/>
  <c r="X88" i="9"/>
  <c r="BG88" i="9" s="1"/>
  <c r="Y88" i="9"/>
  <c r="AJ88" i="9"/>
  <c r="AS88" i="9"/>
  <c r="AB88" i="9"/>
  <c r="CT88" i="9" s="1"/>
  <c r="AK88" i="9"/>
  <c r="AW88" i="9"/>
  <c r="DO88" i="9" s="1"/>
  <c r="AF86" i="9"/>
  <c r="AN86" i="9"/>
  <c r="DF86" i="9" s="1"/>
  <c r="E82" i="9"/>
  <c r="G82" i="9"/>
  <c r="CU80" i="9"/>
  <c r="BL80" i="9"/>
  <c r="F77" i="9"/>
  <c r="G77" i="9"/>
  <c r="AO69" i="9"/>
  <c r="AP69" i="9"/>
  <c r="DH69" i="9" s="1"/>
  <c r="Y69" i="9"/>
  <c r="AL60" i="9"/>
  <c r="AO60" i="9"/>
  <c r="AO54" i="9"/>
  <c r="BX54" i="9" s="1"/>
  <c r="Y54" i="9"/>
  <c r="BH54" i="9" s="1"/>
  <c r="AC54" i="9"/>
  <c r="CU39" i="9"/>
  <c r="BL39" i="9"/>
  <c r="CU37" i="9"/>
  <c r="BL37" i="9"/>
  <c r="CU35" i="9"/>
  <c r="BL35" i="9"/>
  <c r="CB936" i="9"/>
  <c r="CN222" i="9"/>
  <c r="BE222" i="9"/>
  <c r="Y222" i="9"/>
  <c r="AD222" i="9"/>
  <c r="AI222" i="9"/>
  <c r="AO222" i="9"/>
  <c r="AT222" i="9"/>
  <c r="DL222" i="9" s="1"/>
  <c r="AO220" i="9"/>
  <c r="AG220" i="9"/>
  <c r="AG212" i="9"/>
  <c r="BP212" i="9" s="1"/>
  <c r="Z206" i="9"/>
  <c r="Y206" i="9"/>
  <c r="AO206" i="9"/>
  <c r="Z204" i="9"/>
  <c r="CR204" i="9" s="1"/>
  <c r="AC204" i="9"/>
  <c r="V202" i="9"/>
  <c r="AH202" i="9"/>
  <c r="AW202" i="9"/>
  <c r="DO202" i="9" s="1"/>
  <c r="AK200" i="9"/>
  <c r="AW197" i="9"/>
  <c r="DO197" i="9" s="1"/>
  <c r="V197" i="9"/>
  <c r="CN197" i="9" s="1"/>
  <c r="AL190" i="9"/>
  <c r="DD190" i="9" s="1"/>
  <c r="V190" i="9"/>
  <c r="CN190" i="9" s="1"/>
  <c r="AT184" i="9"/>
  <c r="DL184" i="9" s="1"/>
  <c r="AH182" i="9"/>
  <c r="V182" i="9"/>
  <c r="CN182" i="9" s="1"/>
  <c r="AW178" i="9"/>
  <c r="DO178" i="9" s="1"/>
  <c r="AH178" i="9"/>
  <c r="V178" i="9"/>
  <c r="CN178" i="9" s="1"/>
  <c r="AO177" i="9"/>
  <c r="DG177" i="9" s="1"/>
  <c r="V177" i="9"/>
  <c r="CN177" i="9" s="1"/>
  <c r="AP174" i="9"/>
  <c r="AT173" i="9"/>
  <c r="DL173" i="9" s="1"/>
  <c r="Y173" i="9"/>
  <c r="BH173" i="9" s="1"/>
  <c r="V170" i="9"/>
  <c r="CN170" i="9" s="1"/>
  <c r="AG170" i="9"/>
  <c r="AP170" i="9"/>
  <c r="AD164" i="9"/>
  <c r="CV164" i="9" s="1"/>
  <c r="Y157" i="9"/>
  <c r="AO157" i="9"/>
  <c r="AD157" i="9"/>
  <c r="CV157" i="9" s="1"/>
  <c r="AT157" i="9"/>
  <c r="DL157" i="9" s="1"/>
  <c r="AP154" i="9"/>
  <c r="V154" i="9"/>
  <c r="CN154" i="9" s="1"/>
  <c r="V153" i="9"/>
  <c r="CN153" i="9" s="1"/>
  <c r="AQ150" i="9"/>
  <c r="V150" i="9"/>
  <c r="F146" i="9"/>
  <c r="E146" i="9"/>
  <c r="G146" i="9"/>
  <c r="F143" i="9"/>
  <c r="G143" i="9"/>
  <c r="CM130" i="9"/>
  <c r="Z130" i="9"/>
  <c r="CR130" i="9" s="1"/>
  <c r="AK130" i="9"/>
  <c r="AU130" i="9"/>
  <c r="DM130" i="9" s="1"/>
  <c r="T130" i="9"/>
  <c r="AD130" i="9"/>
  <c r="CV130" i="9" s="1"/>
  <c r="AO130" i="9"/>
  <c r="BM129" i="9"/>
  <c r="CV129" i="9"/>
  <c r="AF129" i="9"/>
  <c r="CX129" i="9" s="1"/>
  <c r="AP129" i="9"/>
  <c r="AJ128" i="9"/>
  <c r="AT128" i="9"/>
  <c r="DL128" i="9" s="1"/>
  <c r="Z126" i="9"/>
  <c r="CR126" i="9" s="1"/>
  <c r="AK126" i="9"/>
  <c r="AV126" i="9"/>
  <c r="DN126" i="9" s="1"/>
  <c r="T126" i="9"/>
  <c r="AD126" i="9"/>
  <c r="BM126" i="9" s="1"/>
  <c r="AO126" i="9"/>
  <c r="Z123" i="9"/>
  <c r="AP123" i="9"/>
  <c r="DH123" i="9" s="1"/>
  <c r="AF123" i="9"/>
  <c r="BO123" i="9" s="1"/>
  <c r="AT123" i="9"/>
  <c r="DL123" i="9" s="1"/>
  <c r="Y122" i="9"/>
  <c r="U122" i="9"/>
  <c r="AK122" i="9"/>
  <c r="DC122" i="9" s="1"/>
  <c r="Z122" i="9"/>
  <c r="AO122" i="9"/>
  <c r="BX117" i="9"/>
  <c r="Y117" i="9"/>
  <c r="BH117" i="9" s="1"/>
  <c r="AK117" i="9"/>
  <c r="DC117" i="9" s="1"/>
  <c r="AV117" i="9"/>
  <c r="DN117" i="9" s="1"/>
  <c r="AC117" i="9"/>
  <c r="CU117" i="9" s="1"/>
  <c r="AN117" i="9"/>
  <c r="DF117" i="9" s="1"/>
  <c r="AW117" i="9"/>
  <c r="DO117" i="9" s="1"/>
  <c r="DC116" i="9"/>
  <c r="BT116" i="9"/>
  <c r="X116" i="9"/>
  <c r="BG116" i="9" s="1"/>
  <c r="AF116" i="9"/>
  <c r="AN116" i="9"/>
  <c r="AV116" i="9"/>
  <c r="DN116" i="9" s="1"/>
  <c r="Y116" i="9"/>
  <c r="BH116" i="9" s="1"/>
  <c r="AG116" i="9"/>
  <c r="AO116" i="9"/>
  <c r="AW116" i="9"/>
  <c r="DO116" i="9" s="1"/>
  <c r="E112" i="9"/>
  <c r="G112" i="9"/>
  <c r="AC111" i="9"/>
  <c r="AS111" i="9"/>
  <c r="T111" i="9"/>
  <c r="BC111" i="9" s="1"/>
  <c r="AJ111" i="9"/>
  <c r="E108" i="9"/>
  <c r="G108" i="9"/>
  <c r="AF106" i="9"/>
  <c r="CX106" i="9" s="1"/>
  <c r="AV106" i="9"/>
  <c r="DN106" i="9" s="1"/>
  <c r="U106" i="9"/>
  <c r="AK106" i="9"/>
  <c r="AK102" i="9"/>
  <c r="BT102" i="9" s="1"/>
  <c r="AN102" i="9"/>
  <c r="E101" i="9"/>
  <c r="F101" i="9"/>
  <c r="G101" i="9"/>
  <c r="E100" i="9"/>
  <c r="F100" i="9"/>
  <c r="G100" i="9"/>
  <c r="Y97" i="9"/>
  <c r="AK97" i="9"/>
  <c r="DC97" i="9" s="1"/>
  <c r="AV97" i="9"/>
  <c r="DN97" i="9" s="1"/>
  <c r="AC97" i="9"/>
  <c r="CU97" i="9" s="1"/>
  <c r="AN97" i="9"/>
  <c r="DF97" i="9" s="1"/>
  <c r="AW97" i="9"/>
  <c r="DO97" i="9" s="1"/>
  <c r="Z95" i="9"/>
  <c r="F93" i="9"/>
  <c r="G93" i="9"/>
  <c r="BD88" i="9"/>
  <c r="AO88" i="9"/>
  <c r="T88" i="9"/>
  <c r="X86" i="9"/>
  <c r="BG86" i="9" s="1"/>
  <c r="Z69" i="9"/>
  <c r="Y60" i="9"/>
  <c r="E59" i="9"/>
  <c r="F59" i="9"/>
  <c r="G59" i="9"/>
  <c r="AS54" i="9"/>
  <c r="AC52" i="9"/>
  <c r="AG52" i="9"/>
  <c r="BP52" i="9" s="1"/>
  <c r="U52" i="9"/>
  <c r="AO52" i="9"/>
  <c r="AW52" i="9"/>
  <c r="DO52" i="9" s="1"/>
  <c r="Y52" i="9"/>
  <c r="CQ52" i="9" s="1"/>
  <c r="AT215" i="9"/>
  <c r="DL215" i="9" s="1"/>
  <c r="V215" i="9"/>
  <c r="CN215" i="9" s="1"/>
  <c r="Y213" i="9"/>
  <c r="Z213" i="9"/>
  <c r="AP213" i="9"/>
  <c r="V189" i="9"/>
  <c r="BE189" i="9" s="1"/>
  <c r="AL189" i="9"/>
  <c r="Y174" i="9"/>
  <c r="AH174" i="9"/>
  <c r="AT174" i="9"/>
  <c r="DL174" i="9" s="1"/>
  <c r="F151" i="9"/>
  <c r="E151" i="9"/>
  <c r="G151" i="9"/>
  <c r="AH151" i="9" s="1"/>
  <c r="BO130" i="9"/>
  <c r="CM126" i="9"/>
  <c r="BD126" i="9"/>
  <c r="DH122" i="9"/>
  <c r="BY122" i="9"/>
  <c r="U111" i="9"/>
  <c r="AJ107" i="9"/>
  <c r="X106" i="9"/>
  <c r="U102" i="9"/>
  <c r="BD102" i="9" s="1"/>
  <c r="AO97" i="9"/>
  <c r="DG97" i="9" s="1"/>
  <c r="U97" i="9"/>
  <c r="CM97" i="9" s="1"/>
  <c r="AR95" i="9"/>
  <c r="AK90" i="9"/>
  <c r="DC90" i="9" s="1"/>
  <c r="AN90" i="9"/>
  <c r="DC89" i="9"/>
  <c r="BT89" i="9"/>
  <c r="X89" i="9"/>
  <c r="CP89" i="9" s="1"/>
  <c r="AF89" i="9"/>
  <c r="AN89" i="9"/>
  <c r="AV89" i="9"/>
  <c r="DN89" i="9" s="1"/>
  <c r="Y89" i="9"/>
  <c r="CQ89" i="9" s="1"/>
  <c r="AG89" i="9"/>
  <c r="AO89" i="9"/>
  <c r="DG89" i="9" s="1"/>
  <c r="AW89" i="9"/>
  <c r="DO89" i="9" s="1"/>
  <c r="AG88" i="9"/>
  <c r="CY88" i="9" s="1"/>
  <c r="E87" i="9"/>
  <c r="F87" i="9"/>
  <c r="G87" i="9"/>
  <c r="AV86" i="9"/>
  <c r="DN86" i="9" s="1"/>
  <c r="E85" i="9"/>
  <c r="G85" i="9"/>
  <c r="E84" i="9"/>
  <c r="G84" i="9"/>
  <c r="E83" i="9"/>
  <c r="G83" i="9"/>
  <c r="F74" i="9"/>
  <c r="G74" i="9"/>
  <c r="AG72" i="9"/>
  <c r="AW72" i="9"/>
  <c r="DO72" i="9" s="1"/>
  <c r="V72" i="9"/>
  <c r="AL72" i="9"/>
  <c r="Y72" i="9"/>
  <c r="AO72" i="9"/>
  <c r="AG64" i="9"/>
  <c r="AW64" i="9"/>
  <c r="DO64" i="9" s="1"/>
  <c r="V64" i="9"/>
  <c r="AL64" i="9"/>
  <c r="Y64" i="9"/>
  <c r="AO64" i="9"/>
  <c r="DG64" i="9" s="1"/>
  <c r="AK52" i="9"/>
  <c r="AC48" i="9"/>
  <c r="AO48" i="9"/>
  <c r="Y48" i="9"/>
  <c r="CQ48" i="9" s="1"/>
  <c r="AG48" i="9"/>
  <c r="U43" i="9"/>
  <c r="AO43" i="9"/>
  <c r="AC43" i="9"/>
  <c r="CU43" i="9" s="1"/>
  <c r="Y43" i="9"/>
  <c r="AK43" i="9"/>
  <c r="CX964" i="9"/>
  <c r="V783" i="9"/>
  <c r="CN783" i="9" s="1"/>
  <c r="X783" i="9"/>
  <c r="AF783" i="9"/>
  <c r="AN783" i="9"/>
  <c r="DF783" i="9" s="1"/>
  <c r="AV783" i="9"/>
  <c r="DN783" i="9" s="1"/>
  <c r="Y783" i="9"/>
  <c r="AG783" i="9"/>
  <c r="AO783" i="9"/>
  <c r="AW783" i="9"/>
  <c r="DO783" i="9" s="1"/>
  <c r="T783" i="9"/>
  <c r="AB783" i="9"/>
  <c r="AJ783" i="9"/>
  <c r="DB783" i="9" s="1"/>
  <c r="AR783" i="9"/>
  <c r="AK783" i="9"/>
  <c r="AS783" i="9"/>
  <c r="U783" i="9"/>
  <c r="AC783" i="9"/>
  <c r="E150" i="9"/>
  <c r="E142" i="9"/>
  <c r="F130" i="9"/>
  <c r="F115" i="9"/>
  <c r="F114" i="9"/>
  <c r="F111" i="9"/>
  <c r="F110" i="9"/>
  <c r="F107" i="9"/>
  <c r="F106" i="9"/>
  <c r="F103" i="9"/>
  <c r="AW81" i="9"/>
  <c r="DO81" i="9" s="1"/>
  <c r="AO81" i="9"/>
  <c r="AG81" i="9"/>
  <c r="Y81" i="9"/>
  <c r="AW80" i="9"/>
  <c r="DO80" i="9" s="1"/>
  <c r="AK80" i="9"/>
  <c r="AB80" i="9"/>
  <c r="G79" i="9"/>
  <c r="U79" i="9" s="1"/>
  <c r="AH65" i="9"/>
  <c r="G58" i="9"/>
  <c r="E58" i="9"/>
  <c r="E40" i="9"/>
  <c r="G40" i="9"/>
  <c r="AS39" i="9"/>
  <c r="G38" i="9"/>
  <c r="E38" i="9"/>
  <c r="AS37" i="9"/>
  <c r="AS36" i="9"/>
  <c r="BH35" i="9"/>
  <c r="AS35" i="9"/>
  <c r="BP32" i="9"/>
  <c r="DG32" i="9"/>
  <c r="BX32" i="9"/>
  <c r="CQ32" i="9"/>
  <c r="BH32" i="9"/>
  <c r="E20" i="9"/>
  <c r="F20" i="9" s="1"/>
  <c r="G20" i="9" s="1"/>
  <c r="E13" i="9"/>
  <c r="F13" i="9" s="1"/>
  <c r="G13" i="9" s="1"/>
  <c r="BG992" i="9"/>
  <c r="CP992" i="9"/>
  <c r="BG990" i="9"/>
  <c r="CP990" i="9"/>
  <c r="BG988" i="9"/>
  <c r="CP988" i="9"/>
  <c r="X938" i="9"/>
  <c r="AC938" i="9"/>
  <c r="CU938" i="9" s="1"/>
  <c r="AS938" i="9"/>
  <c r="AG938" i="9"/>
  <c r="CY938" i="9" s="1"/>
  <c r="AW938" i="9"/>
  <c r="DO938" i="9" s="1"/>
  <c r="U938" i="9"/>
  <c r="CM938" i="9" s="1"/>
  <c r="AK938" i="9"/>
  <c r="Y938" i="9"/>
  <c r="BH938" i="9" s="1"/>
  <c r="BT913" i="9"/>
  <c r="DC913" i="9"/>
  <c r="BT81" i="9"/>
  <c r="AV81" i="9"/>
  <c r="DN81" i="9" s="1"/>
  <c r="AN81" i="9"/>
  <c r="AF81" i="9"/>
  <c r="BO81" i="9" s="1"/>
  <c r="AS80" i="9"/>
  <c r="AJ80" i="9"/>
  <c r="Y80" i="9"/>
  <c r="F79" i="9"/>
  <c r="G76" i="9"/>
  <c r="G75" i="9"/>
  <c r="G73" i="9"/>
  <c r="BY65" i="9"/>
  <c r="AW65" i="9"/>
  <c r="DO65" i="9" s="1"/>
  <c r="E57" i="9"/>
  <c r="G57" i="9"/>
  <c r="E53" i="9"/>
  <c r="G53" i="9"/>
  <c r="E51" i="9"/>
  <c r="G51" i="9"/>
  <c r="AP49" i="9"/>
  <c r="BY49" i="9" s="1"/>
  <c r="Y49" i="9"/>
  <c r="E43" i="9"/>
  <c r="F43" i="9"/>
  <c r="T39" i="9"/>
  <c r="CL39" i="9" s="1"/>
  <c r="AB39" i="9"/>
  <c r="AJ39" i="9"/>
  <c r="AR39" i="9"/>
  <c r="X39" i="9"/>
  <c r="CP39" i="9" s="1"/>
  <c r="AF39" i="9"/>
  <c r="AN39" i="9"/>
  <c r="AV39" i="9"/>
  <c r="DN39" i="9" s="1"/>
  <c r="X37" i="9"/>
  <c r="BG37" i="9" s="1"/>
  <c r="AF37" i="9"/>
  <c r="AN37" i="9"/>
  <c r="AV37" i="9"/>
  <c r="DN37" i="9" s="1"/>
  <c r="T37" i="9"/>
  <c r="CL37" i="9" s="1"/>
  <c r="AB37" i="9"/>
  <c r="AJ37" i="9"/>
  <c r="AR37" i="9"/>
  <c r="DG36" i="9"/>
  <c r="BX36" i="9"/>
  <c r="CQ36" i="9"/>
  <c r="BH36" i="9"/>
  <c r="V36" i="9"/>
  <c r="X36" i="9"/>
  <c r="AF36" i="9"/>
  <c r="AN36" i="9"/>
  <c r="AV36" i="9"/>
  <c r="DN36" i="9" s="1"/>
  <c r="T36" i="9"/>
  <c r="AB36" i="9"/>
  <c r="AJ36" i="9"/>
  <c r="AR36" i="9"/>
  <c r="DJ36" i="9" s="1"/>
  <c r="V35" i="9"/>
  <c r="X35" i="9"/>
  <c r="AF35" i="9"/>
  <c r="AN35" i="9"/>
  <c r="DF35" i="9" s="1"/>
  <c r="AV35" i="9"/>
  <c r="DN35" i="9" s="1"/>
  <c r="T35" i="9"/>
  <c r="AB35" i="9"/>
  <c r="AJ35" i="9"/>
  <c r="BS35" i="9" s="1"/>
  <c r="AR35" i="9"/>
  <c r="E33" i="9"/>
  <c r="F33" i="9"/>
  <c r="G33" i="9"/>
  <c r="E30" i="9"/>
  <c r="F30" i="9"/>
  <c r="G30" i="9"/>
  <c r="E14" i="9"/>
  <c r="E12" i="9"/>
  <c r="F12" i="9" s="1"/>
  <c r="G12" i="9" s="1"/>
  <c r="AO938" i="9"/>
  <c r="V934" i="9"/>
  <c r="T934" i="9"/>
  <c r="AB934" i="9"/>
  <c r="CT934" i="9" s="1"/>
  <c r="AJ934" i="9"/>
  <c r="AR934" i="9"/>
  <c r="CA934" i="9" s="1"/>
  <c r="U934" i="9"/>
  <c r="AC934" i="9"/>
  <c r="AK934" i="9"/>
  <c r="AS934" i="9"/>
  <c r="X934" i="9"/>
  <c r="AF934" i="9"/>
  <c r="CX934" i="9" s="1"/>
  <c r="AN934" i="9"/>
  <c r="AV934" i="9"/>
  <c r="DN934" i="9" s="1"/>
  <c r="Y934" i="9"/>
  <c r="AG934" i="9"/>
  <c r="AO934" i="9"/>
  <c r="E924" i="9"/>
  <c r="F924" i="9"/>
  <c r="G924" i="9"/>
  <c r="G56" i="9"/>
  <c r="E56" i="9"/>
  <c r="G55" i="9"/>
  <c r="E55" i="9"/>
  <c r="Y50" i="9"/>
  <c r="AO50" i="9"/>
  <c r="AC46" i="9"/>
  <c r="Y46" i="9"/>
  <c r="BH46" i="9" s="1"/>
  <c r="AO46" i="9"/>
  <c r="DC39" i="9"/>
  <c r="BT39" i="9"/>
  <c r="CM39" i="9"/>
  <c r="BD39" i="9"/>
  <c r="DC37" i="9"/>
  <c r="CM37" i="9"/>
  <c r="BD37" i="9"/>
  <c r="CM36" i="9"/>
  <c r="BD36" i="9"/>
  <c r="DC35" i="9"/>
  <c r="E34" i="9"/>
  <c r="F34" i="9"/>
  <c r="G34" i="9"/>
  <c r="E31" i="9"/>
  <c r="F31" i="9"/>
  <c r="G31" i="9"/>
  <c r="BG991" i="9"/>
  <c r="CP991" i="9"/>
  <c r="BG989" i="9"/>
  <c r="CP989" i="9"/>
  <c r="BG987" i="9"/>
  <c r="CP987" i="9"/>
  <c r="E960" i="9"/>
  <c r="F960" i="9"/>
  <c r="G960" i="9"/>
  <c r="DG928" i="9"/>
  <c r="BX928" i="9"/>
  <c r="DC925" i="9"/>
  <c r="BT925" i="9"/>
  <c r="BH904" i="9"/>
  <c r="CQ904" i="9"/>
  <c r="BL32" i="9"/>
  <c r="AV32" i="9"/>
  <c r="DN32" i="9" s="1"/>
  <c r="AN32" i="9"/>
  <c r="AF32" i="9"/>
  <c r="X32" i="9"/>
  <c r="CP32" i="9" s="1"/>
  <c r="AF28" i="9"/>
  <c r="F28" i="9"/>
  <c r="F1017" i="9"/>
  <c r="F1016" i="9"/>
  <c r="F1015" i="9"/>
  <c r="F1014" i="9"/>
  <c r="F1013" i="9"/>
  <c r="F1012" i="9"/>
  <c r="F1011" i="9"/>
  <c r="F1010" i="9"/>
  <c r="F1009" i="9"/>
  <c r="F1008" i="9"/>
  <c r="F1007" i="9"/>
  <c r="F1006" i="9"/>
  <c r="F1005" i="9"/>
  <c r="F1004" i="9"/>
  <c r="F1003" i="9"/>
  <c r="F1002" i="9"/>
  <c r="F1001" i="9"/>
  <c r="F1000" i="9"/>
  <c r="F999" i="9"/>
  <c r="F998" i="9"/>
  <c r="F997" i="9"/>
  <c r="F996" i="9"/>
  <c r="F995" i="9"/>
  <c r="F994" i="9"/>
  <c r="CV993" i="9"/>
  <c r="DF992" i="9"/>
  <c r="DF991" i="9"/>
  <c r="DF988" i="9"/>
  <c r="DF987" i="9"/>
  <c r="G985" i="9"/>
  <c r="E985" i="9"/>
  <c r="G983" i="9"/>
  <c r="E983" i="9"/>
  <c r="G981" i="9"/>
  <c r="E981" i="9"/>
  <c r="G979" i="9"/>
  <c r="E979" i="9"/>
  <c r="BW976" i="9"/>
  <c r="DF976" i="9"/>
  <c r="BW975" i="9"/>
  <c r="DF975" i="9"/>
  <c r="BW974" i="9"/>
  <c r="DF974" i="9"/>
  <c r="BW972" i="9"/>
  <c r="DF972" i="9"/>
  <c r="E966" i="9"/>
  <c r="F966" i="9"/>
  <c r="G966" i="9"/>
  <c r="BJ965" i="9"/>
  <c r="CS965" i="9"/>
  <c r="X954" i="9"/>
  <c r="AC954" i="9"/>
  <c r="CU954" i="9" s="1"/>
  <c r="AS954" i="9"/>
  <c r="DK954" i="9" s="1"/>
  <c r="AG954" i="9"/>
  <c r="AW954" i="9"/>
  <c r="DO954" i="9" s="1"/>
  <c r="U954" i="9"/>
  <c r="CM954" i="9" s="1"/>
  <c r="AK954" i="9"/>
  <c r="DC954" i="9" s="1"/>
  <c r="X950" i="9"/>
  <c r="AC950" i="9"/>
  <c r="CU950" i="9" s="1"/>
  <c r="AS950" i="9"/>
  <c r="DK950" i="9" s="1"/>
  <c r="AG950" i="9"/>
  <c r="AW950" i="9"/>
  <c r="DO950" i="9" s="1"/>
  <c r="U950" i="9"/>
  <c r="AK950" i="9"/>
  <c r="DC950" i="9" s="1"/>
  <c r="X946" i="9"/>
  <c r="AC946" i="9"/>
  <c r="CU946" i="9" s="1"/>
  <c r="AS946" i="9"/>
  <c r="DK946" i="9" s="1"/>
  <c r="AG946" i="9"/>
  <c r="CY946" i="9" s="1"/>
  <c r="AW946" i="9"/>
  <c r="DO946" i="9" s="1"/>
  <c r="U946" i="9"/>
  <c r="CM946" i="9" s="1"/>
  <c r="AK946" i="9"/>
  <c r="X940" i="9"/>
  <c r="CP940" i="9" s="1"/>
  <c r="AC940" i="9"/>
  <c r="CU940" i="9" s="1"/>
  <c r="AS940" i="9"/>
  <c r="DK940" i="9" s="1"/>
  <c r="AG940" i="9"/>
  <c r="CY940" i="9" s="1"/>
  <c r="AW940" i="9"/>
  <c r="DO940" i="9" s="1"/>
  <c r="U940" i="9"/>
  <c r="CM940" i="9" s="1"/>
  <c r="AK940" i="9"/>
  <c r="DC940" i="9" s="1"/>
  <c r="DK930" i="9"/>
  <c r="CB930" i="9"/>
  <c r="CM925" i="9"/>
  <c r="BD925" i="9"/>
  <c r="BF913" i="9"/>
  <c r="CO913" i="9"/>
  <c r="E1017" i="9"/>
  <c r="E1016" i="9"/>
  <c r="E1015" i="9"/>
  <c r="E1014" i="9"/>
  <c r="E1013" i="9"/>
  <c r="E1012" i="9"/>
  <c r="E1011" i="9"/>
  <c r="E1010" i="9"/>
  <c r="E1009" i="9"/>
  <c r="E1008" i="9"/>
  <c r="E1007" i="9"/>
  <c r="E1006" i="9"/>
  <c r="E1005" i="9"/>
  <c r="E1004" i="9"/>
  <c r="E1003" i="9"/>
  <c r="E1002" i="9"/>
  <c r="E1001" i="9"/>
  <c r="E1000" i="9"/>
  <c r="E999" i="9"/>
  <c r="E998" i="9"/>
  <c r="E997" i="9"/>
  <c r="E996" i="9"/>
  <c r="E995" i="9"/>
  <c r="E994" i="9"/>
  <c r="X942" i="9"/>
  <c r="AC942" i="9"/>
  <c r="CU942" i="9" s="1"/>
  <c r="AS942" i="9"/>
  <c r="DK942" i="9" s="1"/>
  <c r="AG942" i="9"/>
  <c r="CY942" i="9" s="1"/>
  <c r="AW942" i="9"/>
  <c r="DO942" i="9" s="1"/>
  <c r="U942" i="9"/>
  <c r="CM942" i="9" s="1"/>
  <c r="AK942" i="9"/>
  <c r="DC942" i="9" s="1"/>
  <c r="V933" i="9"/>
  <c r="Y933" i="9"/>
  <c r="AG933" i="9"/>
  <c r="AO933" i="9"/>
  <c r="AW933" i="9"/>
  <c r="DO933" i="9" s="1"/>
  <c r="X933" i="9"/>
  <c r="AJ933" i="9"/>
  <c r="DB933" i="9" s="1"/>
  <c r="AS933" i="9"/>
  <c r="AB933" i="9"/>
  <c r="AK933" i="9"/>
  <c r="AV933" i="9"/>
  <c r="DN933" i="9" s="1"/>
  <c r="T933" i="9"/>
  <c r="BC933" i="9" s="1"/>
  <c r="AC933" i="9"/>
  <c r="AN933" i="9"/>
  <c r="V932" i="9"/>
  <c r="T932" i="9"/>
  <c r="CL932" i="9" s="1"/>
  <c r="AB932" i="9"/>
  <c r="AJ932" i="9"/>
  <c r="AR932" i="9"/>
  <c r="DJ932" i="9" s="1"/>
  <c r="Y932" i="9"/>
  <c r="AK932" i="9"/>
  <c r="AV932" i="9"/>
  <c r="DN932" i="9" s="1"/>
  <c r="AC932" i="9"/>
  <c r="AN932" i="9"/>
  <c r="DF932" i="9" s="1"/>
  <c r="AW932" i="9"/>
  <c r="DO932" i="9" s="1"/>
  <c r="U932" i="9"/>
  <c r="AF932" i="9"/>
  <c r="CX932" i="9" s="1"/>
  <c r="AO932" i="9"/>
  <c r="CU929" i="9"/>
  <c r="BL929" i="9"/>
  <c r="DC921" i="9"/>
  <c r="BT921" i="9"/>
  <c r="W920" i="9"/>
  <c r="Y920" i="9"/>
  <c r="AJ920" i="9"/>
  <c r="DB920" i="9" s="1"/>
  <c r="AU920" i="9"/>
  <c r="DM920" i="9" s="1"/>
  <c r="AA920" i="9"/>
  <c r="BJ920" i="9" s="1"/>
  <c r="AK920" i="9"/>
  <c r="AV920" i="9"/>
  <c r="DN920" i="9" s="1"/>
  <c r="T920" i="9"/>
  <c r="CL920" i="9" s="1"/>
  <c r="AE920" i="9"/>
  <c r="AO920" i="9"/>
  <c r="AQ920" i="9"/>
  <c r="BZ920" i="9" s="1"/>
  <c r="U920" i="9"/>
  <c r="DK914" i="9"/>
  <c r="CB914" i="9"/>
  <c r="BZ909" i="9"/>
  <c r="DI909" i="9"/>
  <c r="BT889" i="9"/>
  <c r="BH888" i="9"/>
  <c r="CQ888" i="9"/>
  <c r="G44" i="9"/>
  <c r="BD32" i="9"/>
  <c r="AR32" i="9"/>
  <c r="AJ32" i="9"/>
  <c r="AB32" i="9"/>
  <c r="T32" i="9"/>
  <c r="BC32" i="9" s="1"/>
  <c r="G986" i="9"/>
  <c r="E986" i="9"/>
  <c r="G984" i="9"/>
  <c r="E984" i="9"/>
  <c r="G982" i="9"/>
  <c r="E982" i="9"/>
  <c r="G980" i="9"/>
  <c r="E980" i="9"/>
  <c r="G978" i="9"/>
  <c r="E978" i="9"/>
  <c r="BG969" i="9"/>
  <c r="CP969" i="9"/>
  <c r="BF958" i="9"/>
  <c r="CO958" i="9"/>
  <c r="X956" i="9"/>
  <c r="CP956" i="9" s="1"/>
  <c r="AC956" i="9"/>
  <c r="CU956" i="9" s="1"/>
  <c r="AS956" i="9"/>
  <c r="DK956" i="9" s="1"/>
  <c r="AG956" i="9"/>
  <c r="BP956" i="9" s="1"/>
  <c r="AW956" i="9"/>
  <c r="DO956" i="9" s="1"/>
  <c r="U956" i="9"/>
  <c r="CM956" i="9" s="1"/>
  <c r="AK956" i="9"/>
  <c r="DC956" i="9" s="1"/>
  <c r="X952" i="9"/>
  <c r="CP952" i="9" s="1"/>
  <c r="AC952" i="9"/>
  <c r="AS952" i="9"/>
  <c r="DK952" i="9" s="1"/>
  <c r="AG952" i="9"/>
  <c r="AW952" i="9"/>
  <c r="DO952" i="9" s="1"/>
  <c r="U952" i="9"/>
  <c r="AK952" i="9"/>
  <c r="DC952" i="9" s="1"/>
  <c r="X948" i="9"/>
  <c r="AC948" i="9"/>
  <c r="CU948" i="9" s="1"/>
  <c r="AS948" i="9"/>
  <c r="AG948" i="9"/>
  <c r="AW948" i="9"/>
  <c r="DO948" i="9" s="1"/>
  <c r="U948" i="9"/>
  <c r="CM948" i="9" s="1"/>
  <c r="AK948" i="9"/>
  <c r="DC948" i="9" s="1"/>
  <c r="X944" i="9"/>
  <c r="AC944" i="9"/>
  <c r="CU944" i="9" s="1"/>
  <c r="AS944" i="9"/>
  <c r="DK944" i="9" s="1"/>
  <c r="AG944" i="9"/>
  <c r="CY944" i="9" s="1"/>
  <c r="AW944" i="9"/>
  <c r="DO944" i="9" s="1"/>
  <c r="U944" i="9"/>
  <c r="CM944" i="9" s="1"/>
  <c r="AK944" i="9"/>
  <c r="DC944" i="9" s="1"/>
  <c r="Y942" i="9"/>
  <c r="BH942" i="9" s="1"/>
  <c r="CU936" i="9"/>
  <c r="BL936" i="9"/>
  <c r="V936" i="9"/>
  <c r="X936" i="9"/>
  <c r="AF936" i="9"/>
  <c r="AN936" i="9"/>
  <c r="AV936" i="9"/>
  <c r="DN936" i="9" s="1"/>
  <c r="Y936" i="9"/>
  <c r="AG936" i="9"/>
  <c r="AO936" i="9"/>
  <c r="AW936" i="9"/>
  <c r="DO936" i="9" s="1"/>
  <c r="T936" i="9"/>
  <c r="CL936" i="9" s="1"/>
  <c r="AB936" i="9"/>
  <c r="AJ936" i="9"/>
  <c r="AR936" i="9"/>
  <c r="DJ936" i="9" s="1"/>
  <c r="E935" i="9"/>
  <c r="F935" i="9"/>
  <c r="G935" i="9"/>
  <c r="U933" i="9"/>
  <c r="BP932" i="9"/>
  <c r="X932" i="9"/>
  <c r="CQ930" i="9"/>
  <c r="BH930" i="9"/>
  <c r="AF920" i="9"/>
  <c r="E899" i="9"/>
  <c r="F899" i="9"/>
  <c r="G899" i="9"/>
  <c r="AT977" i="9"/>
  <c r="DL977" i="9" s="1"/>
  <c r="AI977" i="9"/>
  <c r="DA977" i="9" s="1"/>
  <c r="E977" i="9"/>
  <c r="AT976" i="9"/>
  <c r="DL976" i="9" s="1"/>
  <c r="AI976" i="9"/>
  <c r="E976" i="9"/>
  <c r="AT975" i="9"/>
  <c r="DL975" i="9" s="1"/>
  <c r="AI975" i="9"/>
  <c r="DA975" i="9" s="1"/>
  <c r="E975" i="9"/>
  <c r="AT974" i="9"/>
  <c r="DL974" i="9" s="1"/>
  <c r="AI974" i="9"/>
  <c r="DA974" i="9" s="1"/>
  <c r="E974" i="9"/>
  <c r="AT973" i="9"/>
  <c r="DL973" i="9" s="1"/>
  <c r="AI973" i="9"/>
  <c r="DA973" i="9" s="1"/>
  <c r="E973" i="9"/>
  <c r="AT972" i="9"/>
  <c r="DL972" i="9" s="1"/>
  <c r="AI972" i="9"/>
  <c r="DA972" i="9" s="1"/>
  <c r="E972" i="9"/>
  <c r="AT971" i="9"/>
  <c r="DL971" i="9" s="1"/>
  <c r="AI971" i="9"/>
  <c r="DA971" i="9" s="1"/>
  <c r="E971" i="9"/>
  <c r="AT970" i="9"/>
  <c r="DL970" i="9" s="1"/>
  <c r="AI970" i="9"/>
  <c r="DA970" i="9" s="1"/>
  <c r="E970" i="9"/>
  <c r="AT969" i="9"/>
  <c r="DL969" i="9" s="1"/>
  <c r="AI969" i="9"/>
  <c r="DA969" i="9" s="1"/>
  <c r="E969" i="9"/>
  <c r="E968" i="9"/>
  <c r="AN965" i="9"/>
  <c r="AC965" i="9"/>
  <c r="AN963" i="9"/>
  <c r="AC963" i="9"/>
  <c r="CU963" i="9" s="1"/>
  <c r="DC962" i="9"/>
  <c r="CM962" i="9"/>
  <c r="AS962" i="9"/>
  <c r="AN962" i="9"/>
  <c r="AI962" i="9"/>
  <c r="AC962" i="9"/>
  <c r="X962" i="9"/>
  <c r="AS958" i="9"/>
  <c r="AN958" i="9"/>
  <c r="AI958" i="9"/>
  <c r="BR958" i="9" s="1"/>
  <c r="AC958" i="9"/>
  <c r="X958" i="9"/>
  <c r="F956" i="9"/>
  <c r="F954" i="9"/>
  <c r="F952" i="9"/>
  <c r="F950" i="9"/>
  <c r="F948" i="9"/>
  <c r="F946" i="9"/>
  <c r="F944" i="9"/>
  <c r="F942" i="9"/>
  <c r="F940" i="9"/>
  <c r="F938" i="9"/>
  <c r="F936" i="9"/>
  <c r="DG931" i="9"/>
  <c r="BX931" i="9"/>
  <c r="V930" i="9"/>
  <c r="X930" i="9"/>
  <c r="AF930" i="9"/>
  <c r="BO930" i="9" s="1"/>
  <c r="AN930" i="9"/>
  <c r="BW930" i="9" s="1"/>
  <c r="AV930" i="9"/>
  <c r="DN930" i="9" s="1"/>
  <c r="BD929" i="9"/>
  <c r="AV929" i="9"/>
  <c r="DN929" i="9" s="1"/>
  <c r="AK929" i="9"/>
  <c r="AB929" i="9"/>
  <c r="CB928" i="9"/>
  <c r="V928" i="9"/>
  <c r="Y928" i="9"/>
  <c r="AG928" i="9"/>
  <c r="T928" i="9"/>
  <c r="AB928" i="9"/>
  <c r="CT928" i="9" s="1"/>
  <c r="AJ928" i="9"/>
  <c r="BS928" i="9" s="1"/>
  <c r="AR928" i="9"/>
  <c r="AS925" i="9"/>
  <c r="BP921" i="9"/>
  <c r="BZ917" i="9"/>
  <c r="DI917" i="9"/>
  <c r="AR913" i="9"/>
  <c r="DJ913" i="9" s="1"/>
  <c r="DK910" i="9"/>
  <c r="CB910" i="9"/>
  <c r="CE910" i="9" s="1"/>
  <c r="BJ910" i="9"/>
  <c r="CS910" i="9"/>
  <c r="DB909" i="9"/>
  <c r="BS909" i="9"/>
  <c r="BL907" i="9"/>
  <c r="CU907" i="9"/>
  <c r="V907" i="9"/>
  <c r="T907" i="9"/>
  <c r="Y907" i="9"/>
  <c r="AE907" i="9"/>
  <c r="AJ907" i="9"/>
  <c r="AO907" i="9"/>
  <c r="AU907" i="9"/>
  <c r="DM907" i="9" s="1"/>
  <c r="X907" i="9"/>
  <c r="CP907" i="9" s="1"/>
  <c r="AF907" i="9"/>
  <c r="AM907" i="9"/>
  <c r="BV907" i="9" s="1"/>
  <c r="AS907" i="9"/>
  <c r="AA907" i="9"/>
  <c r="AG907" i="9"/>
  <c r="AN907" i="9"/>
  <c r="DF907" i="9" s="1"/>
  <c r="AV907" i="9"/>
  <c r="DN907" i="9" s="1"/>
  <c r="U907" i="9"/>
  <c r="AB907" i="9"/>
  <c r="CT907" i="9" s="1"/>
  <c r="AI907" i="9"/>
  <c r="BR907" i="9" s="1"/>
  <c r="AQ907" i="9"/>
  <c r="AW907" i="9"/>
  <c r="DO907" i="9" s="1"/>
  <c r="BH893" i="9"/>
  <c r="CQ893" i="9"/>
  <c r="DF968" i="9"/>
  <c r="DF967" i="9"/>
  <c r="AV965" i="9"/>
  <c r="DN965" i="9" s="1"/>
  <c r="AK965" i="9"/>
  <c r="BT965" i="9" s="1"/>
  <c r="AV963" i="9"/>
  <c r="DN963" i="9" s="1"/>
  <c r="AK963" i="9"/>
  <c r="BT963" i="9" s="1"/>
  <c r="AA963" i="9"/>
  <c r="AW962" i="9"/>
  <c r="DO962" i="9" s="1"/>
  <c r="AR962" i="9"/>
  <c r="DJ962" i="9" s="1"/>
  <c r="AM962" i="9"/>
  <c r="AG962" i="9"/>
  <c r="BP962" i="9" s="1"/>
  <c r="AB962" i="9"/>
  <c r="CT962" i="9" s="1"/>
  <c r="DI958" i="9"/>
  <c r="CS958" i="9"/>
  <c r="BO958" i="9"/>
  <c r="AW958" i="9"/>
  <c r="DO958" i="9" s="1"/>
  <c r="AR958" i="9"/>
  <c r="DJ958" i="9" s="1"/>
  <c r="AM958" i="9"/>
  <c r="AG958" i="9"/>
  <c r="BP958" i="9" s="1"/>
  <c r="AB958" i="9"/>
  <c r="CT958" i="9" s="1"/>
  <c r="V931" i="9"/>
  <c r="U931" i="9"/>
  <c r="AC931" i="9"/>
  <c r="AK931" i="9"/>
  <c r="AS931" i="9"/>
  <c r="AO930" i="9"/>
  <c r="AC930" i="9"/>
  <c r="T930" i="9"/>
  <c r="CL930" i="9" s="1"/>
  <c r="AS929" i="9"/>
  <c r="AJ929" i="9"/>
  <c r="AV928" i="9"/>
  <c r="DN928" i="9" s="1"/>
  <c r="AK928" i="9"/>
  <c r="U928" i="9"/>
  <c r="E928" i="9"/>
  <c r="F928" i="9"/>
  <c r="DK921" i="9"/>
  <c r="CB921" i="9"/>
  <c r="CU921" i="9"/>
  <c r="BL921" i="9"/>
  <c r="X909" i="9"/>
  <c r="CP909" i="9" s="1"/>
  <c r="AC909" i="9"/>
  <c r="CU909" i="9" s="1"/>
  <c r="AI909" i="9"/>
  <c r="DA909" i="9" s="1"/>
  <c r="AN909" i="9"/>
  <c r="DF909" i="9" s="1"/>
  <c r="AS909" i="9"/>
  <c r="CB909" i="9" s="1"/>
  <c r="W909" i="9"/>
  <c r="AE909" i="9"/>
  <c r="BN909" i="9" s="1"/>
  <c r="AK909" i="9"/>
  <c r="AR909" i="9"/>
  <c r="DJ909" i="9" s="1"/>
  <c r="Y909" i="9"/>
  <c r="AF909" i="9"/>
  <c r="AM909" i="9"/>
  <c r="AU909" i="9"/>
  <c r="DM909" i="9" s="1"/>
  <c r="T909" i="9"/>
  <c r="AA909" i="9"/>
  <c r="AG909" i="9"/>
  <c r="AO909" i="9"/>
  <c r="AV909" i="9"/>
  <c r="DN909" i="9" s="1"/>
  <c r="W907" i="9"/>
  <c r="CO907" i="9" s="1"/>
  <c r="V929" i="9"/>
  <c r="Y929" i="9"/>
  <c r="AG929" i="9"/>
  <c r="AO929" i="9"/>
  <c r="AW929" i="9"/>
  <c r="DO929" i="9" s="1"/>
  <c r="CU925" i="9"/>
  <c r="BL925" i="9"/>
  <c r="V925" i="9"/>
  <c r="X925" i="9"/>
  <c r="BG925" i="9" s="1"/>
  <c r="AF925" i="9"/>
  <c r="CX925" i="9" s="1"/>
  <c r="AN925" i="9"/>
  <c r="AV925" i="9"/>
  <c r="DN925" i="9" s="1"/>
  <c r="Y925" i="9"/>
  <c r="AG925" i="9"/>
  <c r="AO925" i="9"/>
  <c r="AW925" i="9"/>
  <c r="DO925" i="9" s="1"/>
  <c r="T925" i="9"/>
  <c r="CL925" i="9" s="1"/>
  <c r="AB925" i="9"/>
  <c r="BK925" i="9" s="1"/>
  <c r="AJ925" i="9"/>
  <c r="AR925" i="9"/>
  <c r="E918" i="9"/>
  <c r="F918" i="9"/>
  <c r="G918" i="9"/>
  <c r="DC917" i="9"/>
  <c r="BT917" i="9"/>
  <c r="BF917" i="9"/>
  <c r="CO917" i="9"/>
  <c r="AF915" i="9"/>
  <c r="AV915" i="9"/>
  <c r="DN915" i="9" s="1"/>
  <c r="AA915" i="9"/>
  <c r="BD914" i="9"/>
  <c r="CM914" i="9"/>
  <c r="T913" i="9"/>
  <c r="Y913" i="9"/>
  <c r="AE913" i="9"/>
  <c r="BN913" i="9" s="1"/>
  <c r="AJ913" i="9"/>
  <c r="AO913" i="9"/>
  <c r="AU913" i="9"/>
  <c r="DM913" i="9" s="1"/>
  <c r="X913" i="9"/>
  <c r="AF913" i="9"/>
  <c r="AM913" i="9"/>
  <c r="AS913" i="9"/>
  <c r="AA913" i="9"/>
  <c r="AG913" i="9"/>
  <c r="AN913" i="9"/>
  <c r="DF913" i="9" s="1"/>
  <c r="AV913" i="9"/>
  <c r="DN913" i="9" s="1"/>
  <c r="U913" i="9"/>
  <c r="AB913" i="9"/>
  <c r="CT913" i="9" s="1"/>
  <c r="AI913" i="9"/>
  <c r="BR913" i="9" s="1"/>
  <c r="AQ913" i="9"/>
  <c r="AW913" i="9"/>
  <c r="DO913" i="9" s="1"/>
  <c r="BT910" i="9"/>
  <c r="DC910" i="9"/>
  <c r="BR908" i="9"/>
  <c r="DA908" i="9"/>
  <c r="F906" i="9"/>
  <c r="G906" i="9"/>
  <c r="E906" i="9"/>
  <c r="DG901" i="9"/>
  <c r="BX901" i="9"/>
  <c r="CL901" i="9"/>
  <c r="BC901" i="9"/>
  <c r="E898" i="9"/>
  <c r="F898" i="9"/>
  <c r="G898" i="9"/>
  <c r="CB884" i="9"/>
  <c r="CD884" i="9" s="1"/>
  <c r="DK884" i="9"/>
  <c r="X917" i="9"/>
  <c r="AC917" i="9"/>
  <c r="CU917" i="9" s="1"/>
  <c r="AI917" i="9"/>
  <c r="BR917" i="9" s="1"/>
  <c r="CP914" i="9"/>
  <c r="BG914" i="9"/>
  <c r="W912" i="9"/>
  <c r="CO912" i="9" s="1"/>
  <c r="T912" i="9"/>
  <c r="AE912" i="9"/>
  <c r="AO912" i="9"/>
  <c r="U910" i="9"/>
  <c r="AB910" i="9"/>
  <c r="CT910" i="9" s="1"/>
  <c r="AI910" i="9"/>
  <c r="BR910" i="9" s="1"/>
  <c r="AQ910" i="9"/>
  <c r="AW910" i="9"/>
  <c r="DO910" i="9" s="1"/>
  <c r="CX908" i="9"/>
  <c r="BO908" i="9"/>
  <c r="CL905" i="9"/>
  <c r="BC905" i="9"/>
  <c r="BH901" i="9"/>
  <c r="CQ901" i="9"/>
  <c r="DB897" i="9"/>
  <c r="BS897" i="9"/>
  <c r="E895" i="9"/>
  <c r="F895" i="9"/>
  <c r="G895" i="9"/>
  <c r="E894" i="9"/>
  <c r="F894" i="9"/>
  <c r="G894" i="9"/>
  <c r="CM887" i="9"/>
  <c r="BD887" i="9"/>
  <c r="V879" i="9"/>
  <c r="CN879" i="9" s="1"/>
  <c r="AL879" i="9"/>
  <c r="Y879" i="9"/>
  <c r="BH879" i="9" s="1"/>
  <c r="AO879" i="9"/>
  <c r="AD879" i="9"/>
  <c r="CV879" i="9" s="1"/>
  <c r="AT879" i="9"/>
  <c r="DL879" i="9" s="1"/>
  <c r="AG879" i="9"/>
  <c r="BP879" i="9" s="1"/>
  <c r="G927" i="9"/>
  <c r="CB926" i="9"/>
  <c r="CE926" i="9" s="1"/>
  <c r="BL926" i="9"/>
  <c r="AV926" i="9"/>
  <c r="DN926" i="9" s="1"/>
  <c r="AN926" i="9"/>
  <c r="BW926" i="9" s="1"/>
  <c r="AF926" i="9"/>
  <c r="X926" i="9"/>
  <c r="G923" i="9"/>
  <c r="CB922" i="9"/>
  <c r="CE922" i="9" s="1"/>
  <c r="BL922" i="9"/>
  <c r="AV922" i="9"/>
  <c r="DN922" i="9" s="1"/>
  <c r="AN922" i="9"/>
  <c r="DF922" i="9" s="1"/>
  <c r="AF922" i="9"/>
  <c r="CX922" i="9" s="1"/>
  <c r="X922" i="9"/>
  <c r="AU921" i="9"/>
  <c r="DM921" i="9" s="1"/>
  <c r="AQ921" i="9"/>
  <c r="AM921" i="9"/>
  <c r="AI921" i="9"/>
  <c r="AE921" i="9"/>
  <c r="AA921" i="9"/>
  <c r="W921" i="9"/>
  <c r="BS917" i="9"/>
  <c r="AS917" i="9"/>
  <c r="AN917" i="9"/>
  <c r="DF917" i="9" s="1"/>
  <c r="AG917" i="9"/>
  <c r="AA917" i="9"/>
  <c r="T917" i="9"/>
  <c r="F917" i="9"/>
  <c r="AW914" i="9"/>
  <c r="DO914" i="9" s="1"/>
  <c r="AN914" i="9"/>
  <c r="AF914" i="9"/>
  <c r="CX914" i="9" s="1"/>
  <c r="E914" i="9"/>
  <c r="AV912" i="9"/>
  <c r="DN912" i="9" s="1"/>
  <c r="AJ912" i="9"/>
  <c r="DB912" i="9" s="1"/>
  <c r="U912" i="9"/>
  <c r="E912" i="9"/>
  <c r="AQ911" i="9"/>
  <c r="BZ911" i="9" s="1"/>
  <c r="AN910" i="9"/>
  <c r="AF910" i="9"/>
  <c r="CX910" i="9" s="1"/>
  <c r="W910" i="9"/>
  <c r="CO910" i="9" s="1"/>
  <c r="E910" i="9"/>
  <c r="AK908" i="9"/>
  <c r="AE908" i="9"/>
  <c r="BN908" i="9" s="1"/>
  <c r="E903" i="9"/>
  <c r="F903" i="9"/>
  <c r="G903" i="9"/>
  <c r="E902" i="9"/>
  <c r="F902" i="9"/>
  <c r="G902" i="9"/>
  <c r="AL902" i="9" s="1"/>
  <c r="DG897" i="9"/>
  <c r="BX897" i="9"/>
  <c r="CL897" i="9"/>
  <c r="BC897" i="9"/>
  <c r="DG892" i="9"/>
  <c r="BX892" i="9"/>
  <c r="CP892" i="9"/>
  <c r="BG892" i="9"/>
  <c r="F890" i="9"/>
  <c r="E890" i="9"/>
  <c r="G890" i="9"/>
  <c r="AW879" i="9"/>
  <c r="DO879" i="9" s="1"/>
  <c r="AT866" i="9"/>
  <c r="DL866" i="9" s="1"/>
  <c r="AD866" i="9"/>
  <c r="AL866" i="9"/>
  <c r="BX926" i="9"/>
  <c r="BH922" i="9"/>
  <c r="AW917" i="9"/>
  <c r="DO917" i="9" s="1"/>
  <c r="AR917" i="9"/>
  <c r="DJ917" i="9" s="1"/>
  <c r="AM917" i="9"/>
  <c r="AF917" i="9"/>
  <c r="Y917" i="9"/>
  <c r="G916" i="9"/>
  <c r="W914" i="9"/>
  <c r="BF914" i="9" s="1"/>
  <c r="AC914" i="9"/>
  <c r="AK914" i="9"/>
  <c r="AR914" i="9"/>
  <c r="DJ914" i="9" s="1"/>
  <c r="AU912" i="9"/>
  <c r="DM912" i="9" s="1"/>
  <c r="AF912" i="9"/>
  <c r="BG910" i="9"/>
  <c r="AV910" i="9"/>
  <c r="DN910" i="9" s="1"/>
  <c r="AM910" i="9"/>
  <c r="BV910" i="9" s="1"/>
  <c r="AC910" i="9"/>
  <c r="V908" i="9"/>
  <c r="W908" i="9"/>
  <c r="AB908" i="9"/>
  <c r="AG908" i="9"/>
  <c r="AM908" i="9"/>
  <c r="AR908" i="9"/>
  <c r="AW908" i="9"/>
  <c r="DO908" i="9" s="1"/>
  <c r="DG905" i="9"/>
  <c r="BX905" i="9"/>
  <c r="BH905" i="9"/>
  <c r="CQ905" i="9"/>
  <c r="DB901" i="9"/>
  <c r="BS901" i="9"/>
  <c r="BH897" i="9"/>
  <c r="CQ897" i="9"/>
  <c r="DG893" i="9"/>
  <c r="BX893" i="9"/>
  <c r="BL891" i="9"/>
  <c r="CU891" i="9"/>
  <c r="V891" i="9"/>
  <c r="T891" i="9"/>
  <c r="Y891" i="9"/>
  <c r="AE891" i="9"/>
  <c r="CW891" i="9" s="1"/>
  <c r="AJ891" i="9"/>
  <c r="AO891" i="9"/>
  <c r="AU891" i="9"/>
  <c r="DM891" i="9" s="1"/>
  <c r="X891" i="9"/>
  <c r="CP891" i="9" s="1"/>
  <c r="AF891" i="9"/>
  <c r="AM891" i="9"/>
  <c r="AS891" i="9"/>
  <c r="AA891" i="9"/>
  <c r="AG891" i="9"/>
  <c r="AN891" i="9"/>
  <c r="DF891" i="9" s="1"/>
  <c r="AV891" i="9"/>
  <c r="DN891" i="9" s="1"/>
  <c r="U891" i="9"/>
  <c r="AB891" i="9"/>
  <c r="CT891" i="9" s="1"/>
  <c r="AI891" i="9"/>
  <c r="AQ891" i="9"/>
  <c r="DI891" i="9" s="1"/>
  <c r="AW891" i="9"/>
  <c r="DO891" i="9" s="1"/>
  <c r="AD871" i="9"/>
  <c r="CV871" i="9" s="1"/>
  <c r="AT871" i="9"/>
  <c r="DL871" i="9" s="1"/>
  <c r="AG871" i="9"/>
  <c r="CY871" i="9" s="1"/>
  <c r="AW871" i="9"/>
  <c r="DO871" i="9" s="1"/>
  <c r="V871" i="9"/>
  <c r="CN871" i="9" s="1"/>
  <c r="AL871" i="9"/>
  <c r="DD871" i="9" s="1"/>
  <c r="Y871" i="9"/>
  <c r="BH871" i="9" s="1"/>
  <c r="AC905" i="9"/>
  <c r="X905" i="9"/>
  <c r="CP905" i="9" s="1"/>
  <c r="BT888" i="9"/>
  <c r="DC888" i="9"/>
  <c r="BL884" i="9"/>
  <c r="CU884" i="9"/>
  <c r="CB882" i="9"/>
  <c r="DK882" i="9"/>
  <c r="AA881" i="9"/>
  <c r="CS881" i="9" s="1"/>
  <c r="AL881" i="9"/>
  <c r="AW881" i="9"/>
  <c r="DO881" i="9" s="1"/>
  <c r="AC881" i="9"/>
  <c r="AM881" i="9"/>
  <c r="DE881" i="9" s="1"/>
  <c r="V881" i="9"/>
  <c r="AG881" i="9"/>
  <c r="AQ881" i="9"/>
  <c r="DI881" i="9" s="1"/>
  <c r="V875" i="9"/>
  <c r="CN875" i="9" s="1"/>
  <c r="AL875" i="9"/>
  <c r="DD875" i="9" s="1"/>
  <c r="Y875" i="9"/>
  <c r="BH875" i="9" s="1"/>
  <c r="AO875" i="9"/>
  <c r="AD875" i="9"/>
  <c r="CV875" i="9" s="1"/>
  <c r="AT875" i="9"/>
  <c r="DL875" i="9" s="1"/>
  <c r="V867" i="9"/>
  <c r="CN867" i="9" s="1"/>
  <c r="AL867" i="9"/>
  <c r="DD867" i="9" s="1"/>
  <c r="AG867" i="9"/>
  <c r="CY867" i="9" s="1"/>
  <c r="AO867" i="9"/>
  <c r="Y867" i="9"/>
  <c r="BH867" i="9" s="1"/>
  <c r="AT867" i="9"/>
  <c r="DL867" i="9" s="1"/>
  <c r="BV862" i="9"/>
  <c r="BT848" i="9"/>
  <c r="DC848" i="9"/>
  <c r="AW905" i="9"/>
  <c r="DO905" i="9" s="1"/>
  <c r="AR905" i="9"/>
  <c r="CA905" i="9" s="1"/>
  <c r="AM905" i="9"/>
  <c r="DE905" i="9" s="1"/>
  <c r="AG905" i="9"/>
  <c r="AB905" i="9"/>
  <c r="CT905" i="9" s="1"/>
  <c r="W905" i="9"/>
  <c r="CO905" i="9" s="1"/>
  <c r="AW904" i="9"/>
  <c r="DO904" i="9" s="1"/>
  <c r="AR904" i="9"/>
  <c r="AM904" i="9"/>
  <c r="DE904" i="9" s="1"/>
  <c r="AG904" i="9"/>
  <c r="AB904" i="9"/>
  <c r="W904" i="9"/>
  <c r="AW901" i="9"/>
  <c r="DO901" i="9" s="1"/>
  <c r="AR901" i="9"/>
  <c r="DJ901" i="9" s="1"/>
  <c r="AM901" i="9"/>
  <c r="DE901" i="9" s="1"/>
  <c r="AG901" i="9"/>
  <c r="AB901" i="9"/>
  <c r="CT901" i="9" s="1"/>
  <c r="W901" i="9"/>
  <c r="CO901" i="9" s="1"/>
  <c r="AW900" i="9"/>
  <c r="DO900" i="9" s="1"/>
  <c r="AR900" i="9"/>
  <c r="AM900" i="9"/>
  <c r="AG900" i="9"/>
  <c r="AB900" i="9"/>
  <c r="W900" i="9"/>
  <c r="BF900" i="9" s="1"/>
  <c r="AW897" i="9"/>
  <c r="AR897" i="9"/>
  <c r="AM897" i="9"/>
  <c r="DE897" i="9" s="1"/>
  <c r="AG897" i="9"/>
  <c r="AB897" i="9"/>
  <c r="W897" i="9"/>
  <c r="CO897" i="9" s="1"/>
  <c r="CB896" i="9"/>
  <c r="CD896" i="9" s="1"/>
  <c r="AW896" i="9"/>
  <c r="DO896" i="9" s="1"/>
  <c r="AR896" i="9"/>
  <c r="AM896" i="9"/>
  <c r="DE896" i="9" s="1"/>
  <c r="AG896" i="9"/>
  <c r="AB896" i="9"/>
  <c r="W896" i="9"/>
  <c r="AW893" i="9"/>
  <c r="DO893" i="9" s="1"/>
  <c r="AR893" i="9"/>
  <c r="DJ893" i="9" s="1"/>
  <c r="AM893" i="9"/>
  <c r="DE893" i="9" s="1"/>
  <c r="AG893" i="9"/>
  <c r="AB893" i="9"/>
  <c r="W893" i="9"/>
  <c r="CQ892" i="9"/>
  <c r="BW892" i="9"/>
  <c r="AS892" i="9"/>
  <c r="AK892" i="9"/>
  <c r="AE892" i="9"/>
  <c r="CW892" i="9" s="1"/>
  <c r="V889" i="9"/>
  <c r="BE889" i="9" s="1"/>
  <c r="W889" i="9"/>
  <c r="CO889" i="9" s="1"/>
  <c r="AB889" i="9"/>
  <c r="CT889" i="9" s="1"/>
  <c r="AG889" i="9"/>
  <c r="AM889" i="9"/>
  <c r="DE889" i="9" s="1"/>
  <c r="AR889" i="9"/>
  <c r="AW889" i="9"/>
  <c r="DO889" i="9" s="1"/>
  <c r="X889" i="9"/>
  <c r="AC889" i="9"/>
  <c r="AI889" i="9"/>
  <c r="DA889" i="9" s="1"/>
  <c r="AN889" i="9"/>
  <c r="BW889" i="9" s="1"/>
  <c r="AS889" i="9"/>
  <c r="AU888" i="9"/>
  <c r="DM888" i="9" s="1"/>
  <c r="AJ888" i="9"/>
  <c r="DB888" i="9" s="1"/>
  <c r="BT887" i="9"/>
  <c r="DC887" i="9"/>
  <c r="DK885" i="9"/>
  <c r="CB885" i="9"/>
  <c r="CE885" i="9" s="1"/>
  <c r="CB883" i="9"/>
  <c r="CD883" i="9" s="1"/>
  <c r="DK883" i="9"/>
  <c r="W881" i="9"/>
  <c r="CO881" i="9" s="1"/>
  <c r="AL878" i="9"/>
  <c r="BU878" i="9" s="1"/>
  <c r="AD878" i="9"/>
  <c r="CV878" i="9" s="1"/>
  <c r="AP876" i="9"/>
  <c r="Z876" i="9"/>
  <c r="AG875" i="9"/>
  <c r="AD867" i="9"/>
  <c r="CV867" i="9" s="1"/>
  <c r="BT853" i="9"/>
  <c r="DC853" i="9"/>
  <c r="CM832" i="9"/>
  <c r="BD832" i="9"/>
  <c r="V892" i="9"/>
  <c r="BE892" i="9" s="1"/>
  <c r="W892" i="9"/>
  <c r="BF892" i="9" s="1"/>
  <c r="AB892" i="9"/>
  <c r="AG892" i="9"/>
  <c r="AM892" i="9"/>
  <c r="AR892" i="9"/>
  <c r="AW892" i="9"/>
  <c r="DO892" i="9" s="1"/>
  <c r="V888" i="9"/>
  <c r="W888" i="9"/>
  <c r="CO888" i="9" s="1"/>
  <c r="AB888" i="9"/>
  <c r="BK888" i="9" s="1"/>
  <c r="AG888" i="9"/>
  <c r="AM888" i="9"/>
  <c r="DE888" i="9" s="1"/>
  <c r="AR888" i="9"/>
  <c r="AW888" i="9"/>
  <c r="DO888" i="9" s="1"/>
  <c r="X888" i="9"/>
  <c r="CP888" i="9" s="1"/>
  <c r="AC888" i="9"/>
  <c r="AI888" i="9"/>
  <c r="DA888" i="9" s="1"/>
  <c r="AN888" i="9"/>
  <c r="BW888" i="9" s="1"/>
  <c r="AS888" i="9"/>
  <c r="CU885" i="9"/>
  <c r="BL885" i="9"/>
  <c r="BL883" i="9"/>
  <c r="CU883" i="9"/>
  <c r="AT874" i="9"/>
  <c r="DL874" i="9" s="1"/>
  <c r="AD874" i="9"/>
  <c r="BL853" i="9"/>
  <c r="CU853" i="9"/>
  <c r="DK838" i="9"/>
  <c r="CB838" i="9"/>
  <c r="F837" i="9"/>
  <c r="G837" i="9"/>
  <c r="E837" i="9"/>
  <c r="CN887" i="9"/>
  <c r="AS887" i="9"/>
  <c r="AN887" i="9"/>
  <c r="DF887" i="9" s="1"/>
  <c r="AI887" i="9"/>
  <c r="DA887" i="9" s="1"/>
  <c r="AC887" i="9"/>
  <c r="X887" i="9"/>
  <c r="BG887" i="9" s="1"/>
  <c r="DC886" i="9"/>
  <c r="BD886" i="9"/>
  <c r="AS886" i="9"/>
  <c r="AN886" i="9"/>
  <c r="AI886" i="9"/>
  <c r="DA886" i="9" s="1"/>
  <c r="AC886" i="9"/>
  <c r="X886" i="9"/>
  <c r="AW885" i="9"/>
  <c r="DO885" i="9" s="1"/>
  <c r="AR885" i="9"/>
  <c r="DJ885" i="9" s="1"/>
  <c r="AM885" i="9"/>
  <c r="DE885" i="9" s="1"/>
  <c r="AG885" i="9"/>
  <c r="AB885" i="9"/>
  <c r="W885" i="9"/>
  <c r="CO885" i="9" s="1"/>
  <c r="AW884" i="9"/>
  <c r="DO884" i="9" s="1"/>
  <c r="AR884" i="9"/>
  <c r="AM884" i="9"/>
  <c r="DE884" i="9" s="1"/>
  <c r="AG884" i="9"/>
  <c r="AB884" i="9"/>
  <c r="W884" i="9"/>
  <c r="CO884" i="9" s="1"/>
  <c r="AW883" i="9"/>
  <c r="DO883" i="9" s="1"/>
  <c r="AR883" i="9"/>
  <c r="DJ883" i="9" s="1"/>
  <c r="AM883" i="9"/>
  <c r="DE883" i="9" s="1"/>
  <c r="AG883" i="9"/>
  <c r="AB883" i="9"/>
  <c r="W883" i="9"/>
  <c r="CO883" i="9" s="1"/>
  <c r="G880" i="9"/>
  <c r="AH863" i="9"/>
  <c r="BZ861" i="9"/>
  <c r="DI861" i="9"/>
  <c r="Y860" i="9"/>
  <c r="AC860" i="9"/>
  <c r="AS860" i="9"/>
  <c r="DK860" i="9" s="1"/>
  <c r="AE860" i="9"/>
  <c r="BN860" i="9" s="1"/>
  <c r="AU860" i="9"/>
  <c r="DM860" i="9" s="1"/>
  <c r="F859" i="9"/>
  <c r="G859" i="9"/>
  <c r="F858" i="9"/>
  <c r="E858" i="9"/>
  <c r="G858" i="9"/>
  <c r="Y857" i="9"/>
  <c r="AC857" i="9"/>
  <c r="BL857" i="9" s="1"/>
  <c r="AM857" i="9"/>
  <c r="BV857" i="9" s="1"/>
  <c r="U857" i="9"/>
  <c r="BD857" i="9" s="1"/>
  <c r="AE857" i="9"/>
  <c r="BN857" i="9" s="1"/>
  <c r="AQ857" i="9"/>
  <c r="DI857" i="9" s="1"/>
  <c r="Y856" i="9"/>
  <c r="AE856" i="9"/>
  <c r="BN856" i="9" s="1"/>
  <c r="AU856" i="9"/>
  <c r="DM856" i="9" s="1"/>
  <c r="U856" i="9"/>
  <c r="BD856" i="9" s="1"/>
  <c r="AK856" i="9"/>
  <c r="AW855" i="9"/>
  <c r="DO855" i="9" s="1"/>
  <c r="AG855" i="9"/>
  <c r="AW854" i="9"/>
  <c r="DO854" i="9" s="1"/>
  <c r="AG854" i="9"/>
  <c r="AU853" i="9"/>
  <c r="DM853" i="9" s="1"/>
  <c r="AE853" i="9"/>
  <c r="CW853" i="9" s="1"/>
  <c r="T852" i="9"/>
  <c r="CL852" i="9" s="1"/>
  <c r="Y852" i="9"/>
  <c r="AG852" i="9"/>
  <c r="AO852" i="9"/>
  <c r="AW852" i="9"/>
  <c r="DO852" i="9" s="1"/>
  <c r="AA852" i="9"/>
  <c r="AI852" i="9"/>
  <c r="AQ852" i="9"/>
  <c r="DI852" i="9" s="1"/>
  <c r="AW851" i="9"/>
  <c r="DO851" i="9" s="1"/>
  <c r="AG851" i="9"/>
  <c r="F846" i="9"/>
  <c r="G846" i="9"/>
  <c r="AO844" i="9"/>
  <c r="DG844" i="9" s="1"/>
  <c r="F843" i="9"/>
  <c r="G843" i="9"/>
  <c r="AC843" i="9" s="1"/>
  <c r="F839" i="9"/>
  <c r="E839" i="9"/>
  <c r="G839" i="9"/>
  <c r="AK838" i="9"/>
  <c r="CU831" i="9"/>
  <c r="BL831" i="9"/>
  <c r="V831" i="9"/>
  <c r="BE831" i="9" s="1"/>
  <c r="X831" i="9"/>
  <c r="AF831" i="9"/>
  <c r="AN831" i="9"/>
  <c r="BW831" i="9" s="1"/>
  <c r="AV831" i="9"/>
  <c r="DN831" i="9" s="1"/>
  <c r="Y831" i="9"/>
  <c r="AG831" i="9"/>
  <c r="AO831" i="9"/>
  <c r="AW831" i="9"/>
  <c r="DO831" i="9" s="1"/>
  <c r="T831" i="9"/>
  <c r="AB831" i="9"/>
  <c r="CT831" i="9" s="1"/>
  <c r="AJ831" i="9"/>
  <c r="DB831" i="9" s="1"/>
  <c r="AR831" i="9"/>
  <c r="AK831" i="9"/>
  <c r="AS831" i="9"/>
  <c r="AW887" i="9"/>
  <c r="DO887" i="9" s="1"/>
  <c r="AR887" i="9"/>
  <c r="AM887" i="9"/>
  <c r="DE887" i="9" s="1"/>
  <c r="AG887" i="9"/>
  <c r="AB887" i="9"/>
  <c r="CT887" i="9" s="1"/>
  <c r="W887" i="9"/>
  <c r="CO887" i="9" s="1"/>
  <c r="AW886" i="9"/>
  <c r="DO886" i="9" s="1"/>
  <c r="AR886" i="9"/>
  <c r="DJ886" i="9" s="1"/>
  <c r="AM886" i="9"/>
  <c r="DE886" i="9" s="1"/>
  <c r="AG886" i="9"/>
  <c r="AB886" i="9"/>
  <c r="W886" i="9"/>
  <c r="CO886" i="9" s="1"/>
  <c r="E880" i="9"/>
  <c r="V870" i="9"/>
  <c r="CD862" i="9"/>
  <c r="BF862" i="9"/>
  <c r="CO862" i="9"/>
  <c r="AA862" i="9"/>
  <c r="AI862" i="9"/>
  <c r="AQ862" i="9"/>
  <c r="BZ862" i="9" s="1"/>
  <c r="Y861" i="9"/>
  <c r="CQ861" i="9" s="1"/>
  <c r="AC861" i="9"/>
  <c r="BL861" i="9" s="1"/>
  <c r="AM861" i="9"/>
  <c r="BV861" i="9" s="1"/>
  <c r="U860" i="9"/>
  <c r="BD860" i="9" s="1"/>
  <c r="AS857" i="9"/>
  <c r="CB857" i="9" s="1"/>
  <c r="W857" i="9"/>
  <c r="BF857" i="9" s="1"/>
  <c r="W856" i="9"/>
  <c r="BF856" i="9" s="1"/>
  <c r="AU855" i="9"/>
  <c r="DM855" i="9" s="1"/>
  <c r="CQ854" i="9"/>
  <c r="AU854" i="9"/>
  <c r="DM854" i="9" s="1"/>
  <c r="AS853" i="9"/>
  <c r="AK852" i="9"/>
  <c r="U852" i="9"/>
  <c r="CQ851" i="9"/>
  <c r="AU851" i="9"/>
  <c r="DM851" i="9" s="1"/>
  <c r="F849" i="9"/>
  <c r="G849" i="9"/>
  <c r="E847" i="9"/>
  <c r="F847" i="9"/>
  <c r="DK832" i="9"/>
  <c r="CB832" i="9"/>
  <c r="U831" i="9"/>
  <c r="AA863" i="9"/>
  <c r="AC863" i="9"/>
  <c r="CU863" i="9" s="1"/>
  <c r="AQ863" i="9"/>
  <c r="BZ863" i="9" s="1"/>
  <c r="BH855" i="9"/>
  <c r="CQ855" i="9"/>
  <c r="T855" i="9"/>
  <c r="BC855" i="9" s="1"/>
  <c r="AA855" i="9"/>
  <c r="BJ855" i="9" s="1"/>
  <c r="AI855" i="9"/>
  <c r="BR855" i="9" s="1"/>
  <c r="AQ855" i="9"/>
  <c r="BZ855" i="9" s="1"/>
  <c r="U855" i="9"/>
  <c r="AC855" i="9"/>
  <c r="AK855" i="9"/>
  <c r="AS855" i="9"/>
  <c r="T854" i="9"/>
  <c r="AA854" i="9"/>
  <c r="AI854" i="9"/>
  <c r="DA854" i="9" s="1"/>
  <c r="AQ854" i="9"/>
  <c r="U854" i="9"/>
  <c r="AC854" i="9"/>
  <c r="AK854" i="9"/>
  <c r="AS854" i="9"/>
  <c r="T853" i="9"/>
  <c r="BC853" i="9" s="1"/>
  <c r="Y853" i="9"/>
  <c r="AG853" i="9"/>
  <c r="AO853" i="9"/>
  <c r="AW853" i="9"/>
  <c r="DO853" i="9" s="1"/>
  <c r="AA853" i="9"/>
  <c r="AI853" i="9"/>
  <c r="DA853" i="9" s="1"/>
  <c r="AQ853" i="9"/>
  <c r="T851" i="9"/>
  <c r="AA851" i="9"/>
  <c r="AI851" i="9"/>
  <c r="BR851" i="9" s="1"/>
  <c r="AQ851" i="9"/>
  <c r="U851" i="9"/>
  <c r="AC851" i="9"/>
  <c r="AK851" i="9"/>
  <c r="AS851" i="9"/>
  <c r="F850" i="9"/>
  <c r="E850" i="9"/>
  <c r="G850" i="9"/>
  <c r="X844" i="9"/>
  <c r="AC844" i="9"/>
  <c r="CU844" i="9" s="1"/>
  <c r="AS844" i="9"/>
  <c r="DK844" i="9" s="1"/>
  <c r="AG844" i="9"/>
  <c r="CY844" i="9" s="1"/>
  <c r="AW844" i="9"/>
  <c r="DO844" i="9" s="1"/>
  <c r="F842" i="9"/>
  <c r="G842" i="9"/>
  <c r="G840" i="9"/>
  <c r="E840" i="9"/>
  <c r="F840" i="9"/>
  <c r="CQ838" i="9"/>
  <c r="BH838" i="9"/>
  <c r="V838" i="9"/>
  <c r="T838" i="9"/>
  <c r="CL838" i="9" s="1"/>
  <c r="AB838" i="9"/>
  <c r="AJ838" i="9"/>
  <c r="DB838" i="9" s="1"/>
  <c r="AR838" i="9"/>
  <c r="AC838" i="9"/>
  <c r="AN838" i="9"/>
  <c r="AW838" i="9"/>
  <c r="DO838" i="9" s="1"/>
  <c r="U838" i="9"/>
  <c r="AF838" i="9"/>
  <c r="CX838" i="9" s="1"/>
  <c r="AO838" i="9"/>
  <c r="DC832" i="9"/>
  <c r="BT832" i="9"/>
  <c r="AB813" i="9"/>
  <c r="BK813" i="9" s="1"/>
  <c r="AR813" i="9"/>
  <c r="DJ813" i="9" s="1"/>
  <c r="AG813" i="9"/>
  <c r="CY813" i="9" s="1"/>
  <c r="AV813" i="9"/>
  <c r="DN813" i="9" s="1"/>
  <c r="W813" i="9"/>
  <c r="BF813" i="9" s="1"/>
  <c r="AK813" i="9"/>
  <c r="AW813" i="9"/>
  <c r="DO813" i="9" s="1"/>
  <c r="AA813" i="9"/>
  <c r="AM813" i="9"/>
  <c r="V807" i="9"/>
  <c r="X807" i="9"/>
  <c r="CP807" i="9" s="1"/>
  <c r="AF807" i="9"/>
  <c r="AN807" i="9"/>
  <c r="BW807" i="9" s="1"/>
  <c r="AV807" i="9"/>
  <c r="DN807" i="9" s="1"/>
  <c r="Y807" i="9"/>
  <c r="AG807" i="9"/>
  <c r="AO807" i="9"/>
  <c r="AW807" i="9"/>
  <c r="DO807" i="9" s="1"/>
  <c r="T807" i="9"/>
  <c r="BC807" i="9" s="1"/>
  <c r="AB807" i="9"/>
  <c r="AJ807" i="9"/>
  <c r="DB807" i="9" s="1"/>
  <c r="AR807" i="9"/>
  <c r="AK807" i="9"/>
  <c r="AS807" i="9"/>
  <c r="U807" i="9"/>
  <c r="AC807" i="9"/>
  <c r="E857" i="9"/>
  <c r="E856" i="9"/>
  <c r="E855" i="9"/>
  <c r="E854" i="9"/>
  <c r="E851" i="9"/>
  <c r="AS848" i="9"/>
  <c r="AC848" i="9"/>
  <c r="CU848" i="9" s="1"/>
  <c r="E841" i="9"/>
  <c r="E838" i="9"/>
  <c r="V832" i="9"/>
  <c r="X832" i="9"/>
  <c r="CP832" i="9" s="1"/>
  <c r="AF832" i="9"/>
  <c r="AN832" i="9"/>
  <c r="AV832" i="9"/>
  <c r="DN832" i="9" s="1"/>
  <c r="Y832" i="9"/>
  <c r="AG832" i="9"/>
  <c r="AO832" i="9"/>
  <c r="AW832" i="9"/>
  <c r="DO832" i="9" s="1"/>
  <c r="T832" i="9"/>
  <c r="CL832" i="9" s="1"/>
  <c r="AB832" i="9"/>
  <c r="AJ832" i="9"/>
  <c r="AR832" i="9"/>
  <c r="E814" i="9"/>
  <c r="F814" i="9"/>
  <c r="G814" i="9"/>
  <c r="CY809" i="9"/>
  <c r="BP809" i="9"/>
  <c r="DG809" i="9"/>
  <c r="BX809" i="9"/>
  <c r="CB834" i="9"/>
  <c r="CE834" i="9" s="1"/>
  <c r="BL834" i="9"/>
  <c r="AV834" i="9"/>
  <c r="DN834" i="9" s="1"/>
  <c r="AN834" i="9"/>
  <c r="AF834" i="9"/>
  <c r="BO834" i="9" s="1"/>
  <c r="X834" i="9"/>
  <c r="BG834" i="9" s="1"/>
  <c r="CB833" i="9"/>
  <c r="BL833" i="9"/>
  <c r="AV833" i="9"/>
  <c r="DN833" i="9" s="1"/>
  <c r="AN833" i="9"/>
  <c r="DF833" i="9" s="1"/>
  <c r="AF833" i="9"/>
  <c r="X833" i="9"/>
  <c r="BT830" i="9"/>
  <c r="BD830" i="9"/>
  <c r="AR830" i="9"/>
  <c r="AJ830" i="9"/>
  <c r="AB830" i="9"/>
  <c r="CT830" i="9" s="1"/>
  <c r="T830" i="9"/>
  <c r="CL830" i="9" s="1"/>
  <c r="F830" i="9"/>
  <c r="AH824" i="9"/>
  <c r="E810" i="9"/>
  <c r="F810" i="9"/>
  <c r="G810" i="9"/>
  <c r="E799" i="9"/>
  <c r="F799" i="9"/>
  <c r="G799" i="9"/>
  <c r="G836" i="9"/>
  <c r="G835" i="9"/>
  <c r="BX833" i="9"/>
  <c r="CN830" i="9"/>
  <c r="AW830" i="9"/>
  <c r="DO830" i="9" s="1"/>
  <c r="AO830" i="9"/>
  <c r="AG830" i="9"/>
  <c r="Y830" i="9"/>
  <c r="AO823" i="9"/>
  <c r="AG823" i="9"/>
  <c r="DK812" i="9"/>
  <c r="CB812" i="9"/>
  <c r="CD812" i="9" s="1"/>
  <c r="E811" i="9"/>
  <c r="F811" i="9"/>
  <c r="G811" i="9"/>
  <c r="CQ809" i="9"/>
  <c r="BH809" i="9"/>
  <c r="E806" i="9"/>
  <c r="F806" i="9"/>
  <c r="G806" i="9"/>
  <c r="F813" i="9"/>
  <c r="DG812" i="9"/>
  <c r="AW812" i="9"/>
  <c r="DO812" i="9" s="1"/>
  <c r="AR812" i="9"/>
  <c r="DJ812" i="9" s="1"/>
  <c r="AM812" i="9"/>
  <c r="AF812" i="9"/>
  <c r="AV809" i="9"/>
  <c r="DN809" i="9" s="1"/>
  <c r="AN809" i="9"/>
  <c r="DF809" i="9" s="1"/>
  <c r="AF809" i="9"/>
  <c r="X809" i="9"/>
  <c r="CN808" i="9"/>
  <c r="AW808" i="9"/>
  <c r="DO808" i="9" s="1"/>
  <c r="AO808" i="9"/>
  <c r="AG808" i="9"/>
  <c r="Y808" i="9"/>
  <c r="E805" i="9"/>
  <c r="F805" i="9"/>
  <c r="G805" i="9"/>
  <c r="E795" i="9"/>
  <c r="F795" i="9"/>
  <c r="G795" i="9"/>
  <c r="BP786" i="9"/>
  <c r="E785" i="9"/>
  <c r="F785" i="9"/>
  <c r="G785" i="9"/>
  <c r="BK812" i="9"/>
  <c r="CB808" i="9"/>
  <c r="BL808" i="9"/>
  <c r="AV808" i="9"/>
  <c r="DN808" i="9" s="1"/>
  <c r="AN808" i="9"/>
  <c r="AF808" i="9"/>
  <c r="CX808" i="9" s="1"/>
  <c r="X808" i="9"/>
  <c r="BG808" i="9" s="1"/>
  <c r="E797" i="9"/>
  <c r="F797" i="9"/>
  <c r="G797" i="9"/>
  <c r="F807" i="9"/>
  <c r="U1015" i="9"/>
  <c r="Y1015" i="9"/>
  <c r="AC1015" i="9"/>
  <c r="AG1015" i="9"/>
  <c r="AK1015" i="9"/>
  <c r="AO1015" i="9"/>
  <c r="AS1015" i="9"/>
  <c r="AW1015" i="9"/>
  <c r="DO1015" i="9" s="1"/>
  <c r="AB1015" i="9"/>
  <c r="AN1015" i="9"/>
  <c r="V1015" i="9"/>
  <c r="Z1015" i="9"/>
  <c r="AD1015" i="9"/>
  <c r="AH1015" i="9"/>
  <c r="AL1015" i="9"/>
  <c r="AP1015" i="9"/>
  <c r="AT1015" i="9"/>
  <c r="DL1015" i="9" s="1"/>
  <c r="X1015" i="9"/>
  <c r="AJ1015" i="9"/>
  <c r="AR1015" i="9"/>
  <c r="W1015" i="9"/>
  <c r="AA1015" i="9"/>
  <c r="AE1015" i="9"/>
  <c r="AI1015" i="9"/>
  <c r="AM1015" i="9"/>
  <c r="AQ1015" i="9"/>
  <c r="AU1015" i="9"/>
  <c r="DM1015" i="9" s="1"/>
  <c r="T1015" i="9"/>
  <c r="AF1015" i="9"/>
  <c r="AV1015" i="9"/>
  <c r="DN1015" i="9" s="1"/>
  <c r="U1012" i="9"/>
  <c r="Y1012" i="9"/>
  <c r="AC1012" i="9"/>
  <c r="AG1012" i="9"/>
  <c r="AK1012" i="9"/>
  <c r="AO1012" i="9"/>
  <c r="AS1012" i="9"/>
  <c r="AW1012" i="9"/>
  <c r="DO1012" i="9" s="1"/>
  <c r="X1012" i="9"/>
  <c r="AN1012" i="9"/>
  <c r="V1012" i="9"/>
  <c r="Z1012" i="9"/>
  <c r="AD1012" i="9"/>
  <c r="AH1012" i="9"/>
  <c r="AL1012" i="9"/>
  <c r="AP1012" i="9"/>
  <c r="AT1012" i="9"/>
  <c r="DL1012" i="9" s="1"/>
  <c r="AB1012" i="9"/>
  <c r="AJ1012" i="9"/>
  <c r="AV1012" i="9"/>
  <c r="DN1012" i="9" s="1"/>
  <c r="W1012" i="9"/>
  <c r="AA1012" i="9"/>
  <c r="AE1012" i="9"/>
  <c r="AI1012" i="9"/>
  <c r="AM1012" i="9"/>
  <c r="AQ1012" i="9"/>
  <c r="AU1012" i="9"/>
  <c r="DM1012" i="9" s="1"/>
  <c r="T1012" i="9"/>
  <c r="AF1012" i="9"/>
  <c r="AR1012" i="9"/>
  <c r="U1008" i="9"/>
  <c r="Y1008" i="9"/>
  <c r="AC1008" i="9"/>
  <c r="AG1008" i="9"/>
  <c r="AK1008" i="9"/>
  <c r="AO1008" i="9"/>
  <c r="AS1008" i="9"/>
  <c r="AW1008" i="9"/>
  <c r="DO1008" i="9" s="1"/>
  <c r="AB1008" i="9"/>
  <c r="AJ1008" i="9"/>
  <c r="AV1008" i="9"/>
  <c r="DN1008" i="9" s="1"/>
  <c r="V1008" i="9"/>
  <c r="Z1008" i="9"/>
  <c r="AD1008" i="9"/>
  <c r="AH1008" i="9"/>
  <c r="AL1008" i="9"/>
  <c r="AP1008" i="9"/>
  <c r="AT1008" i="9"/>
  <c r="DL1008" i="9" s="1"/>
  <c r="W1008" i="9"/>
  <c r="AA1008" i="9"/>
  <c r="AE1008" i="9"/>
  <c r="AI1008" i="9"/>
  <c r="AM1008" i="9"/>
  <c r="AQ1008" i="9"/>
  <c r="AU1008" i="9"/>
  <c r="DM1008" i="9" s="1"/>
  <c r="T1008" i="9"/>
  <c r="X1008" i="9"/>
  <c r="AF1008" i="9"/>
  <c r="AN1008" i="9"/>
  <c r="AR1008" i="9"/>
  <c r="U1006" i="9"/>
  <c r="Y1006" i="9"/>
  <c r="AC1006" i="9"/>
  <c r="AG1006" i="9"/>
  <c r="AK1006" i="9"/>
  <c r="AO1006" i="9"/>
  <c r="AS1006" i="9"/>
  <c r="AW1006" i="9"/>
  <c r="DO1006" i="9" s="1"/>
  <c r="T1006" i="9"/>
  <c r="X1006" i="9"/>
  <c r="AJ1006" i="9"/>
  <c r="AR1006" i="9"/>
  <c r="V1006" i="9"/>
  <c r="Z1006" i="9"/>
  <c r="AD1006" i="9"/>
  <c r="AH1006" i="9"/>
  <c r="AL1006" i="9"/>
  <c r="AP1006" i="9"/>
  <c r="AT1006" i="9"/>
  <c r="DL1006" i="9" s="1"/>
  <c r="AB1006" i="9"/>
  <c r="AN1006" i="9"/>
  <c r="W1006" i="9"/>
  <c r="AA1006" i="9"/>
  <c r="AE1006" i="9"/>
  <c r="AI1006" i="9"/>
  <c r="AM1006" i="9"/>
  <c r="AQ1006" i="9"/>
  <c r="AU1006" i="9"/>
  <c r="DM1006" i="9" s="1"/>
  <c r="AF1006" i="9"/>
  <c r="AV1006" i="9"/>
  <c r="DN1006" i="9" s="1"/>
  <c r="U1003" i="9"/>
  <c r="Y1003" i="9"/>
  <c r="AC1003" i="9"/>
  <c r="AG1003" i="9"/>
  <c r="AK1003" i="9"/>
  <c r="AO1003" i="9"/>
  <c r="AS1003" i="9"/>
  <c r="AW1003" i="9"/>
  <c r="DO1003" i="9" s="1"/>
  <c r="V1003" i="9"/>
  <c r="Z1003" i="9"/>
  <c r="AD1003" i="9"/>
  <c r="AH1003" i="9"/>
  <c r="AL1003" i="9"/>
  <c r="AP1003" i="9"/>
  <c r="AT1003" i="9"/>
  <c r="DL1003" i="9" s="1"/>
  <c r="AB1003" i="9"/>
  <c r="AJ1003" i="9"/>
  <c r="AR1003" i="9"/>
  <c r="W1003" i="9"/>
  <c r="AA1003" i="9"/>
  <c r="AE1003" i="9"/>
  <c r="AI1003" i="9"/>
  <c r="AM1003" i="9"/>
  <c r="AQ1003" i="9"/>
  <c r="AU1003" i="9"/>
  <c r="DM1003" i="9" s="1"/>
  <c r="T1003" i="9"/>
  <c r="X1003" i="9"/>
  <c r="AF1003" i="9"/>
  <c r="AN1003" i="9"/>
  <c r="AV1003" i="9"/>
  <c r="DN1003" i="9" s="1"/>
  <c r="U999" i="9"/>
  <c r="Y999" i="9"/>
  <c r="AC999" i="9"/>
  <c r="AG999" i="9"/>
  <c r="AK999" i="9"/>
  <c r="AO999" i="9"/>
  <c r="AS999" i="9"/>
  <c r="AW999" i="9"/>
  <c r="DO999" i="9" s="1"/>
  <c r="AB999" i="9"/>
  <c r="AN999" i="9"/>
  <c r="AV999" i="9"/>
  <c r="DN999" i="9" s="1"/>
  <c r="V999" i="9"/>
  <c r="Z999" i="9"/>
  <c r="AD999" i="9"/>
  <c r="AH999" i="9"/>
  <c r="AL999" i="9"/>
  <c r="AP999" i="9"/>
  <c r="AT999" i="9"/>
  <c r="DL999" i="9" s="1"/>
  <c r="X999" i="9"/>
  <c r="AJ999" i="9"/>
  <c r="W999" i="9"/>
  <c r="AA999" i="9"/>
  <c r="AE999" i="9"/>
  <c r="AI999" i="9"/>
  <c r="AM999" i="9"/>
  <c r="AQ999" i="9"/>
  <c r="AU999" i="9"/>
  <c r="DM999" i="9" s="1"/>
  <c r="T999" i="9"/>
  <c r="AF999" i="9"/>
  <c r="AR999" i="9"/>
  <c r="U997" i="9"/>
  <c r="Y997" i="9"/>
  <c r="AC997" i="9"/>
  <c r="AG997" i="9"/>
  <c r="AK997" i="9"/>
  <c r="AO997" i="9"/>
  <c r="AS997" i="9"/>
  <c r="AW997" i="9"/>
  <c r="DO997" i="9" s="1"/>
  <c r="AF997" i="9"/>
  <c r="AV997" i="9"/>
  <c r="DN997" i="9" s="1"/>
  <c r="V997" i="9"/>
  <c r="Z997" i="9"/>
  <c r="AD997" i="9"/>
  <c r="AH997" i="9"/>
  <c r="AL997" i="9"/>
  <c r="AP997" i="9"/>
  <c r="AT997" i="9"/>
  <c r="DL997" i="9" s="1"/>
  <c r="X997" i="9"/>
  <c r="AJ997" i="9"/>
  <c r="AN997" i="9"/>
  <c r="W997" i="9"/>
  <c r="AA997" i="9"/>
  <c r="AE997" i="9"/>
  <c r="AI997" i="9"/>
  <c r="AM997" i="9"/>
  <c r="AQ997" i="9"/>
  <c r="AU997" i="9"/>
  <c r="DM997" i="9" s="1"/>
  <c r="T997" i="9"/>
  <c r="AB997" i="9"/>
  <c r="AR997" i="9"/>
  <c r="U994" i="9"/>
  <c r="Y994" i="9"/>
  <c r="AC994" i="9"/>
  <c r="AG994" i="9"/>
  <c r="AK994" i="9"/>
  <c r="AO994" i="9"/>
  <c r="AS994" i="9"/>
  <c r="AW994" i="9"/>
  <c r="DO994" i="9" s="1"/>
  <c r="X994" i="9"/>
  <c r="AF994" i="9"/>
  <c r="AR994" i="9"/>
  <c r="V994" i="9"/>
  <c r="Z994" i="9"/>
  <c r="AD994" i="9"/>
  <c r="AH994" i="9"/>
  <c r="AL994" i="9"/>
  <c r="AP994" i="9"/>
  <c r="AT994" i="9"/>
  <c r="DL994" i="9" s="1"/>
  <c r="T994" i="9"/>
  <c r="AB994" i="9"/>
  <c r="AN994" i="9"/>
  <c r="AV994" i="9"/>
  <c r="DN994" i="9" s="1"/>
  <c r="W994" i="9"/>
  <c r="AA994" i="9"/>
  <c r="AE994" i="9"/>
  <c r="AI994" i="9"/>
  <c r="AM994" i="9"/>
  <c r="AQ994" i="9"/>
  <c r="AU994" i="9"/>
  <c r="DM994" i="9" s="1"/>
  <c r="AJ994" i="9"/>
  <c r="U1016" i="9"/>
  <c r="Y1016" i="9"/>
  <c r="AC1016" i="9"/>
  <c r="AG1016" i="9"/>
  <c r="AK1016" i="9"/>
  <c r="AO1016" i="9"/>
  <c r="AS1016" i="9"/>
  <c r="AW1016" i="9"/>
  <c r="DO1016" i="9" s="1"/>
  <c r="AB1016" i="9"/>
  <c r="AN1016" i="9"/>
  <c r="AV1016" i="9"/>
  <c r="DN1016" i="9" s="1"/>
  <c r="V1016" i="9"/>
  <c r="Z1016" i="9"/>
  <c r="AD1016" i="9"/>
  <c r="AH1016" i="9"/>
  <c r="AL1016" i="9"/>
  <c r="AP1016" i="9"/>
  <c r="AT1016" i="9"/>
  <c r="DL1016" i="9" s="1"/>
  <c r="T1016" i="9"/>
  <c r="X1016" i="9"/>
  <c r="AJ1016" i="9"/>
  <c r="AR1016" i="9"/>
  <c r="W1016" i="9"/>
  <c r="AA1016" i="9"/>
  <c r="AE1016" i="9"/>
  <c r="AI1016" i="9"/>
  <c r="AM1016" i="9"/>
  <c r="AQ1016" i="9"/>
  <c r="AU1016" i="9"/>
  <c r="DM1016" i="9" s="1"/>
  <c r="AF1016" i="9"/>
  <c r="U1013" i="9"/>
  <c r="Y1013" i="9"/>
  <c r="AC1013" i="9"/>
  <c r="AG1013" i="9"/>
  <c r="AK1013" i="9"/>
  <c r="AO1013" i="9"/>
  <c r="AS1013" i="9"/>
  <c r="AW1013" i="9"/>
  <c r="DO1013" i="9" s="1"/>
  <c r="X1013" i="9"/>
  <c r="AN1013" i="9"/>
  <c r="V1013" i="9"/>
  <c r="Z1013" i="9"/>
  <c r="AD1013" i="9"/>
  <c r="AH1013" i="9"/>
  <c r="AL1013" i="9"/>
  <c r="AP1013" i="9"/>
  <c r="AT1013" i="9"/>
  <c r="DL1013" i="9" s="1"/>
  <c r="T1013" i="9"/>
  <c r="AB1013" i="9"/>
  <c r="AJ1013" i="9"/>
  <c r="AR1013" i="9"/>
  <c r="W1013" i="9"/>
  <c r="AA1013" i="9"/>
  <c r="AE1013" i="9"/>
  <c r="AI1013" i="9"/>
  <c r="AM1013" i="9"/>
  <c r="AQ1013" i="9"/>
  <c r="AU1013" i="9"/>
  <c r="DM1013" i="9" s="1"/>
  <c r="AF1013" i="9"/>
  <c r="AV1013" i="9"/>
  <c r="DN1013" i="9" s="1"/>
  <c r="U1010" i="9"/>
  <c r="Y1010" i="9"/>
  <c r="AC1010" i="9"/>
  <c r="AG1010" i="9"/>
  <c r="AK1010" i="9"/>
  <c r="AO1010" i="9"/>
  <c r="AS1010" i="9"/>
  <c r="AW1010" i="9"/>
  <c r="DO1010" i="9" s="1"/>
  <c r="X1010" i="9"/>
  <c r="AF1010" i="9"/>
  <c r="AR1010" i="9"/>
  <c r="V1010" i="9"/>
  <c r="Z1010" i="9"/>
  <c r="AD1010" i="9"/>
  <c r="AH1010" i="9"/>
  <c r="AL1010" i="9"/>
  <c r="AP1010" i="9"/>
  <c r="AT1010" i="9"/>
  <c r="DL1010" i="9" s="1"/>
  <c r="AB1010" i="9"/>
  <c r="AN1010" i="9"/>
  <c r="AV1010" i="9"/>
  <c r="DN1010" i="9" s="1"/>
  <c r="W1010" i="9"/>
  <c r="AA1010" i="9"/>
  <c r="AE1010" i="9"/>
  <c r="AI1010" i="9"/>
  <c r="AM1010" i="9"/>
  <c r="AQ1010" i="9"/>
  <c r="AU1010" i="9"/>
  <c r="DM1010" i="9" s="1"/>
  <c r="T1010" i="9"/>
  <c r="AJ1010" i="9"/>
  <c r="U1007" i="9"/>
  <c r="Y1007" i="9"/>
  <c r="AC1007" i="9"/>
  <c r="AG1007" i="9"/>
  <c r="AK1007" i="9"/>
  <c r="AO1007" i="9"/>
  <c r="AS1007" i="9"/>
  <c r="AW1007" i="9"/>
  <c r="DO1007" i="9" s="1"/>
  <c r="AB1007" i="9"/>
  <c r="AN1007" i="9"/>
  <c r="AV1007" i="9"/>
  <c r="DN1007" i="9" s="1"/>
  <c r="V1007" i="9"/>
  <c r="Z1007" i="9"/>
  <c r="AD1007" i="9"/>
  <c r="AH1007" i="9"/>
  <c r="AL1007" i="9"/>
  <c r="AP1007" i="9"/>
  <c r="AT1007" i="9"/>
  <c r="DL1007" i="9" s="1"/>
  <c r="T1007" i="9"/>
  <c r="X1007" i="9"/>
  <c r="AJ1007" i="9"/>
  <c r="W1007" i="9"/>
  <c r="AA1007" i="9"/>
  <c r="AE1007" i="9"/>
  <c r="AI1007" i="9"/>
  <c r="AM1007" i="9"/>
  <c r="AQ1007" i="9"/>
  <c r="AU1007" i="9"/>
  <c r="DM1007" i="9" s="1"/>
  <c r="AF1007" i="9"/>
  <c r="AR1007" i="9"/>
  <c r="U1004" i="9"/>
  <c r="Y1004" i="9"/>
  <c r="AC1004" i="9"/>
  <c r="AG1004" i="9"/>
  <c r="AK1004" i="9"/>
  <c r="AO1004" i="9"/>
  <c r="AS1004" i="9"/>
  <c r="AW1004" i="9"/>
  <c r="DO1004" i="9" s="1"/>
  <c r="V1004" i="9"/>
  <c r="Z1004" i="9"/>
  <c r="AD1004" i="9"/>
  <c r="AH1004" i="9"/>
  <c r="AL1004" i="9"/>
  <c r="AP1004" i="9"/>
  <c r="AT1004" i="9"/>
  <c r="DL1004" i="9" s="1"/>
  <c r="T1004" i="9"/>
  <c r="X1004" i="9"/>
  <c r="AF1004" i="9"/>
  <c r="AJ1004" i="9"/>
  <c r="AR1004" i="9"/>
  <c r="W1004" i="9"/>
  <c r="AA1004" i="9"/>
  <c r="AE1004" i="9"/>
  <c r="AI1004" i="9"/>
  <c r="AM1004" i="9"/>
  <c r="AQ1004" i="9"/>
  <c r="AU1004" i="9"/>
  <c r="DM1004" i="9" s="1"/>
  <c r="AB1004" i="9"/>
  <c r="AN1004" i="9"/>
  <c r="AV1004" i="9"/>
  <c r="DN1004" i="9" s="1"/>
  <c r="U1001" i="9"/>
  <c r="Y1001" i="9"/>
  <c r="AC1001" i="9"/>
  <c r="AG1001" i="9"/>
  <c r="AK1001" i="9"/>
  <c r="AO1001" i="9"/>
  <c r="AS1001" i="9"/>
  <c r="AW1001" i="9"/>
  <c r="DO1001" i="9" s="1"/>
  <c r="AB1001" i="9"/>
  <c r="AR1001" i="9"/>
  <c r="V1001" i="9"/>
  <c r="Z1001" i="9"/>
  <c r="AD1001" i="9"/>
  <c r="AH1001" i="9"/>
  <c r="AL1001" i="9"/>
  <c r="AP1001" i="9"/>
  <c r="AT1001" i="9"/>
  <c r="DL1001" i="9" s="1"/>
  <c r="T1001" i="9"/>
  <c r="AF1001" i="9"/>
  <c r="AJ1001" i="9"/>
  <c r="AV1001" i="9"/>
  <c r="DN1001" i="9" s="1"/>
  <c r="W1001" i="9"/>
  <c r="AA1001" i="9"/>
  <c r="AE1001" i="9"/>
  <c r="AI1001" i="9"/>
  <c r="AM1001" i="9"/>
  <c r="AQ1001" i="9"/>
  <c r="AU1001" i="9"/>
  <c r="DM1001" i="9" s="1"/>
  <c r="X1001" i="9"/>
  <c r="AN1001" i="9"/>
  <c r="U998" i="9"/>
  <c r="Y998" i="9"/>
  <c r="AC998" i="9"/>
  <c r="AG998" i="9"/>
  <c r="AK998" i="9"/>
  <c r="AO998" i="9"/>
  <c r="AS998" i="9"/>
  <c r="AW998" i="9"/>
  <c r="DO998" i="9" s="1"/>
  <c r="AB998" i="9"/>
  <c r="AN998" i="9"/>
  <c r="AV998" i="9"/>
  <c r="DN998" i="9" s="1"/>
  <c r="V998" i="9"/>
  <c r="Z998" i="9"/>
  <c r="AD998" i="9"/>
  <c r="AH998" i="9"/>
  <c r="AL998" i="9"/>
  <c r="AP998" i="9"/>
  <c r="AT998" i="9"/>
  <c r="DL998" i="9" s="1"/>
  <c r="T998" i="9"/>
  <c r="AF998" i="9"/>
  <c r="AR998" i="9"/>
  <c r="W998" i="9"/>
  <c r="AA998" i="9"/>
  <c r="AE998" i="9"/>
  <c r="AI998" i="9"/>
  <c r="AM998" i="9"/>
  <c r="AQ998" i="9"/>
  <c r="AU998" i="9"/>
  <c r="DM998" i="9" s="1"/>
  <c r="X998" i="9"/>
  <c r="AJ998" i="9"/>
  <c r="CM961" i="9"/>
  <c r="BD961" i="9"/>
  <c r="U1017" i="9"/>
  <c r="Y1017" i="9"/>
  <c r="AC1017" i="9"/>
  <c r="AG1017" i="9"/>
  <c r="AK1017" i="9"/>
  <c r="AO1017" i="9"/>
  <c r="AS1017" i="9"/>
  <c r="AW1017" i="9"/>
  <c r="DO1017" i="9" s="1"/>
  <c r="T1017" i="9"/>
  <c r="AB1017" i="9"/>
  <c r="AN1017" i="9"/>
  <c r="AR1017" i="9"/>
  <c r="V1017" i="9"/>
  <c r="Z1017" i="9"/>
  <c r="AD1017" i="9"/>
  <c r="AH1017" i="9"/>
  <c r="AL1017" i="9"/>
  <c r="AP1017" i="9"/>
  <c r="AT1017" i="9"/>
  <c r="DL1017" i="9" s="1"/>
  <c r="X1017" i="9"/>
  <c r="AJ1017" i="9"/>
  <c r="AV1017" i="9"/>
  <c r="DN1017" i="9" s="1"/>
  <c r="W1017" i="9"/>
  <c r="AA1017" i="9"/>
  <c r="AE1017" i="9"/>
  <c r="AI1017" i="9"/>
  <c r="AM1017" i="9"/>
  <c r="AQ1017" i="9"/>
  <c r="AU1017" i="9"/>
  <c r="DM1017" i="9" s="1"/>
  <c r="AF1017" i="9"/>
  <c r="U1014" i="9"/>
  <c r="Y1014" i="9"/>
  <c r="AC1014" i="9"/>
  <c r="AG1014" i="9"/>
  <c r="AK1014" i="9"/>
  <c r="AO1014" i="9"/>
  <c r="AS1014" i="9"/>
  <c r="AW1014" i="9"/>
  <c r="DO1014" i="9" s="1"/>
  <c r="T1014" i="9"/>
  <c r="AB1014" i="9"/>
  <c r="AN1014" i="9"/>
  <c r="AV1014" i="9"/>
  <c r="DN1014" i="9" s="1"/>
  <c r="V1014" i="9"/>
  <c r="Z1014" i="9"/>
  <c r="AD1014" i="9"/>
  <c r="AH1014" i="9"/>
  <c r="AL1014" i="9"/>
  <c r="AP1014" i="9"/>
  <c r="AT1014" i="9"/>
  <c r="DL1014" i="9" s="1"/>
  <c r="X1014" i="9"/>
  <c r="AJ1014" i="9"/>
  <c r="AR1014" i="9"/>
  <c r="W1014" i="9"/>
  <c r="AA1014" i="9"/>
  <c r="AE1014" i="9"/>
  <c r="AI1014" i="9"/>
  <c r="AM1014" i="9"/>
  <c r="AQ1014" i="9"/>
  <c r="AU1014" i="9"/>
  <c r="DM1014" i="9" s="1"/>
  <c r="AF1014" i="9"/>
  <c r="U1011" i="9"/>
  <c r="Y1011" i="9"/>
  <c r="AC1011" i="9"/>
  <c r="AG1011" i="9"/>
  <c r="AK1011" i="9"/>
  <c r="AO1011" i="9"/>
  <c r="AS1011" i="9"/>
  <c r="AW1011" i="9"/>
  <c r="DO1011" i="9" s="1"/>
  <c r="T1011" i="9"/>
  <c r="AB1011" i="9"/>
  <c r="AJ1011" i="9"/>
  <c r="AV1011" i="9"/>
  <c r="DN1011" i="9" s="1"/>
  <c r="V1011" i="9"/>
  <c r="Z1011" i="9"/>
  <c r="AD1011" i="9"/>
  <c r="AH1011" i="9"/>
  <c r="AL1011" i="9"/>
  <c r="AP1011" i="9"/>
  <c r="AT1011" i="9"/>
  <c r="DL1011" i="9" s="1"/>
  <c r="X1011" i="9"/>
  <c r="AF1011" i="9"/>
  <c r="AR1011" i="9"/>
  <c r="W1011" i="9"/>
  <c r="AA1011" i="9"/>
  <c r="AE1011" i="9"/>
  <c r="AI1011" i="9"/>
  <c r="AM1011" i="9"/>
  <c r="AQ1011" i="9"/>
  <c r="AU1011" i="9"/>
  <c r="DM1011" i="9" s="1"/>
  <c r="AN1011" i="9"/>
  <c r="U1009" i="9"/>
  <c r="Y1009" i="9"/>
  <c r="AC1009" i="9"/>
  <c r="AG1009" i="9"/>
  <c r="AK1009" i="9"/>
  <c r="AO1009" i="9"/>
  <c r="AS1009" i="9"/>
  <c r="AW1009" i="9"/>
  <c r="DO1009" i="9" s="1"/>
  <c r="AJ1009" i="9"/>
  <c r="AV1009" i="9"/>
  <c r="DN1009" i="9" s="1"/>
  <c r="V1009" i="9"/>
  <c r="Z1009" i="9"/>
  <c r="AD1009" i="9"/>
  <c r="AH1009" i="9"/>
  <c r="AL1009" i="9"/>
  <c r="AP1009" i="9"/>
  <c r="AT1009" i="9"/>
  <c r="DL1009" i="9" s="1"/>
  <c r="X1009" i="9"/>
  <c r="AF1009" i="9"/>
  <c r="AR1009" i="9"/>
  <c r="W1009" i="9"/>
  <c r="AA1009" i="9"/>
  <c r="AE1009" i="9"/>
  <c r="AI1009" i="9"/>
  <c r="AM1009" i="9"/>
  <c r="AQ1009" i="9"/>
  <c r="AU1009" i="9"/>
  <c r="DM1009" i="9" s="1"/>
  <c r="T1009" i="9"/>
  <c r="AB1009" i="9"/>
  <c r="AN1009" i="9"/>
  <c r="U1005" i="9"/>
  <c r="Y1005" i="9"/>
  <c r="AC1005" i="9"/>
  <c r="AG1005" i="9"/>
  <c r="AK1005" i="9"/>
  <c r="AO1005" i="9"/>
  <c r="AS1005" i="9"/>
  <c r="AW1005" i="9"/>
  <c r="DO1005" i="9" s="1"/>
  <c r="V1005" i="9"/>
  <c r="Z1005" i="9"/>
  <c r="AD1005" i="9"/>
  <c r="AH1005" i="9"/>
  <c r="AL1005" i="9"/>
  <c r="AP1005" i="9"/>
  <c r="AT1005" i="9"/>
  <c r="DL1005" i="9" s="1"/>
  <c r="T1005" i="9"/>
  <c r="X1005" i="9"/>
  <c r="AB1005" i="9"/>
  <c r="AJ1005" i="9"/>
  <c r="AN1005" i="9"/>
  <c r="AV1005" i="9"/>
  <c r="DN1005" i="9" s="1"/>
  <c r="W1005" i="9"/>
  <c r="AA1005" i="9"/>
  <c r="AE1005" i="9"/>
  <c r="AI1005" i="9"/>
  <c r="AM1005" i="9"/>
  <c r="AQ1005" i="9"/>
  <c r="AU1005" i="9"/>
  <c r="DM1005" i="9" s="1"/>
  <c r="AF1005" i="9"/>
  <c r="AR1005" i="9"/>
  <c r="U1002" i="9"/>
  <c r="Y1002" i="9"/>
  <c r="AC1002" i="9"/>
  <c r="AG1002" i="9"/>
  <c r="AK1002" i="9"/>
  <c r="AO1002" i="9"/>
  <c r="AS1002" i="9"/>
  <c r="AW1002" i="9"/>
  <c r="DO1002" i="9" s="1"/>
  <c r="X1002" i="9"/>
  <c r="AR1002" i="9"/>
  <c r="V1002" i="9"/>
  <c r="Z1002" i="9"/>
  <c r="AD1002" i="9"/>
  <c r="AH1002" i="9"/>
  <c r="AL1002" i="9"/>
  <c r="AP1002" i="9"/>
  <c r="AT1002" i="9"/>
  <c r="DL1002" i="9" s="1"/>
  <c r="AB1002" i="9"/>
  <c r="AN1002" i="9"/>
  <c r="W1002" i="9"/>
  <c r="AA1002" i="9"/>
  <c r="AE1002" i="9"/>
  <c r="AI1002" i="9"/>
  <c r="AM1002" i="9"/>
  <c r="AQ1002" i="9"/>
  <c r="AU1002" i="9"/>
  <c r="DM1002" i="9" s="1"/>
  <c r="T1002" i="9"/>
  <c r="AF1002" i="9"/>
  <c r="AJ1002" i="9"/>
  <c r="AV1002" i="9"/>
  <c r="DN1002" i="9" s="1"/>
  <c r="U1000" i="9"/>
  <c r="Y1000" i="9"/>
  <c r="AC1000" i="9"/>
  <c r="AG1000" i="9"/>
  <c r="AK1000" i="9"/>
  <c r="AO1000" i="9"/>
  <c r="AS1000" i="9"/>
  <c r="AW1000" i="9"/>
  <c r="DO1000" i="9" s="1"/>
  <c r="X1000" i="9"/>
  <c r="AJ1000" i="9"/>
  <c r="AR1000" i="9"/>
  <c r="V1000" i="9"/>
  <c r="Z1000" i="9"/>
  <c r="AD1000" i="9"/>
  <c r="AH1000" i="9"/>
  <c r="AL1000" i="9"/>
  <c r="AP1000" i="9"/>
  <c r="AT1000" i="9"/>
  <c r="DL1000" i="9" s="1"/>
  <c r="AB1000" i="9"/>
  <c r="AN1000" i="9"/>
  <c r="W1000" i="9"/>
  <c r="AA1000" i="9"/>
  <c r="AE1000" i="9"/>
  <c r="AI1000" i="9"/>
  <c r="AM1000" i="9"/>
  <c r="AQ1000" i="9"/>
  <c r="AU1000" i="9"/>
  <c r="DM1000" i="9" s="1"/>
  <c r="T1000" i="9"/>
  <c r="AF1000" i="9"/>
  <c r="AV1000" i="9"/>
  <c r="DN1000" i="9" s="1"/>
  <c r="U996" i="9"/>
  <c r="Y996" i="9"/>
  <c r="AC996" i="9"/>
  <c r="AG996" i="9"/>
  <c r="AK996" i="9"/>
  <c r="AO996" i="9"/>
  <c r="AS996" i="9"/>
  <c r="AW996" i="9"/>
  <c r="DO996" i="9" s="1"/>
  <c r="T996" i="9"/>
  <c r="AF996" i="9"/>
  <c r="AR996" i="9"/>
  <c r="V996" i="9"/>
  <c r="Z996" i="9"/>
  <c r="AD996" i="9"/>
  <c r="AH996" i="9"/>
  <c r="AL996" i="9"/>
  <c r="AP996" i="9"/>
  <c r="AT996" i="9"/>
  <c r="DL996" i="9" s="1"/>
  <c r="AB996" i="9"/>
  <c r="AN996" i="9"/>
  <c r="W996" i="9"/>
  <c r="AA996" i="9"/>
  <c r="AE996" i="9"/>
  <c r="AI996" i="9"/>
  <c r="AM996" i="9"/>
  <c r="AQ996" i="9"/>
  <c r="AU996" i="9"/>
  <c r="DM996" i="9" s="1"/>
  <c r="X996" i="9"/>
  <c r="AJ996" i="9"/>
  <c r="AV996" i="9"/>
  <c r="DN996" i="9" s="1"/>
  <c r="U995" i="9"/>
  <c r="Y995" i="9"/>
  <c r="AC995" i="9"/>
  <c r="AG995" i="9"/>
  <c r="AK995" i="9"/>
  <c r="AO995" i="9"/>
  <c r="AS995" i="9"/>
  <c r="AW995" i="9"/>
  <c r="DO995" i="9" s="1"/>
  <c r="T995" i="9"/>
  <c r="AB995" i="9"/>
  <c r="AJ995" i="9"/>
  <c r="AV995" i="9"/>
  <c r="DN995" i="9" s="1"/>
  <c r="V995" i="9"/>
  <c r="Z995" i="9"/>
  <c r="AD995" i="9"/>
  <c r="AH995" i="9"/>
  <c r="AL995" i="9"/>
  <c r="AP995" i="9"/>
  <c r="AT995" i="9"/>
  <c r="DL995" i="9" s="1"/>
  <c r="AF995" i="9"/>
  <c r="AR995" i="9"/>
  <c r="W995" i="9"/>
  <c r="AA995" i="9"/>
  <c r="AE995" i="9"/>
  <c r="AI995" i="9"/>
  <c r="AM995" i="9"/>
  <c r="AQ995" i="9"/>
  <c r="AU995" i="9"/>
  <c r="DM995" i="9" s="1"/>
  <c r="X995" i="9"/>
  <c r="AN995" i="9"/>
  <c r="CY964" i="9"/>
  <c r="BP964" i="9"/>
  <c r="DK963" i="9"/>
  <c r="CB963" i="9"/>
  <c r="BF963" i="9"/>
  <c r="CO963" i="9"/>
  <c r="BN962" i="9"/>
  <c r="CW962" i="9"/>
  <c r="CD904" i="9"/>
  <c r="CE904" i="9"/>
  <c r="BS993" i="9"/>
  <c r="BN993" i="9"/>
  <c r="BC993" i="9"/>
  <c r="U993" i="9"/>
  <c r="Y993" i="9"/>
  <c r="AC993" i="9"/>
  <c r="AG993" i="9"/>
  <c r="AK993" i="9"/>
  <c r="AO993" i="9"/>
  <c r="AS993" i="9"/>
  <c r="AW993" i="9"/>
  <c r="DO993" i="9" s="1"/>
  <c r="BS992" i="9"/>
  <c r="BN992" i="9"/>
  <c r="BC992" i="9"/>
  <c r="U992" i="9"/>
  <c r="Y992" i="9"/>
  <c r="AC992" i="9"/>
  <c r="AG992" i="9"/>
  <c r="AK992" i="9"/>
  <c r="AO992" i="9"/>
  <c r="AS992" i="9"/>
  <c r="AW992" i="9"/>
  <c r="DO992" i="9" s="1"/>
  <c r="BS991" i="9"/>
  <c r="BC991" i="9"/>
  <c r="U991" i="9"/>
  <c r="Y991" i="9"/>
  <c r="AC991" i="9"/>
  <c r="AG991" i="9"/>
  <c r="AK991" i="9"/>
  <c r="AO991" i="9"/>
  <c r="AS991" i="9"/>
  <c r="AW991" i="9"/>
  <c r="DO991" i="9" s="1"/>
  <c r="BS990" i="9"/>
  <c r="BN990" i="9"/>
  <c r="U990" i="9"/>
  <c r="Y990" i="9"/>
  <c r="AC990" i="9"/>
  <c r="AG990" i="9"/>
  <c r="AK990" i="9"/>
  <c r="AO990" i="9"/>
  <c r="AS990" i="9"/>
  <c r="AW990" i="9"/>
  <c r="DO990" i="9" s="1"/>
  <c r="BN989" i="9"/>
  <c r="U989" i="9"/>
  <c r="Y989" i="9"/>
  <c r="AC989" i="9"/>
  <c r="AG989" i="9"/>
  <c r="AK989" i="9"/>
  <c r="AO989" i="9"/>
  <c r="AS989" i="9"/>
  <c r="AW989" i="9"/>
  <c r="DO989" i="9" s="1"/>
  <c r="BS988" i="9"/>
  <c r="BN988" i="9"/>
  <c r="BC988" i="9"/>
  <c r="U988" i="9"/>
  <c r="Y988" i="9"/>
  <c r="AC988" i="9"/>
  <c r="AG988" i="9"/>
  <c r="AK988" i="9"/>
  <c r="AO988" i="9"/>
  <c r="AS988" i="9"/>
  <c r="AW988" i="9"/>
  <c r="DO988" i="9" s="1"/>
  <c r="BS987" i="9"/>
  <c r="BN987" i="9"/>
  <c r="BC987" i="9"/>
  <c r="U987" i="9"/>
  <c r="Y987" i="9"/>
  <c r="AC987" i="9"/>
  <c r="AG987" i="9"/>
  <c r="AK987" i="9"/>
  <c r="AO987" i="9"/>
  <c r="AS987" i="9"/>
  <c r="AW987" i="9"/>
  <c r="DO987" i="9" s="1"/>
  <c r="U986" i="9"/>
  <c r="Y986" i="9"/>
  <c r="AC986" i="9"/>
  <c r="AG986" i="9"/>
  <c r="AK986" i="9"/>
  <c r="AO986" i="9"/>
  <c r="AS986" i="9"/>
  <c r="AW986" i="9"/>
  <c r="DO986" i="9" s="1"/>
  <c r="U985" i="9"/>
  <c r="Y985" i="9"/>
  <c r="AC985" i="9"/>
  <c r="AG985" i="9"/>
  <c r="AK985" i="9"/>
  <c r="AO985" i="9"/>
  <c r="AS985" i="9"/>
  <c r="AW985" i="9"/>
  <c r="DO985" i="9" s="1"/>
  <c r="U984" i="9"/>
  <c r="Y984" i="9"/>
  <c r="AC984" i="9"/>
  <c r="AG984" i="9"/>
  <c r="AK984" i="9"/>
  <c r="AO984" i="9"/>
  <c r="AS984" i="9"/>
  <c r="AW984" i="9"/>
  <c r="DO984" i="9" s="1"/>
  <c r="U983" i="9"/>
  <c r="AK983" i="9"/>
  <c r="U982" i="9"/>
  <c r="Y982" i="9"/>
  <c r="AC982" i="9"/>
  <c r="AG982" i="9"/>
  <c r="AK982" i="9"/>
  <c r="AO982" i="9"/>
  <c r="AS982" i="9"/>
  <c r="AW982" i="9"/>
  <c r="DO982" i="9" s="1"/>
  <c r="U981" i="9"/>
  <c r="Y981" i="9"/>
  <c r="AC981" i="9"/>
  <c r="AG981" i="9"/>
  <c r="AK981" i="9"/>
  <c r="AO981" i="9"/>
  <c r="AS981" i="9"/>
  <c r="AW981" i="9"/>
  <c r="DO981" i="9" s="1"/>
  <c r="U980" i="9"/>
  <c r="Y980" i="9"/>
  <c r="AC980" i="9"/>
  <c r="AG980" i="9"/>
  <c r="AK980" i="9"/>
  <c r="AO980" i="9"/>
  <c r="AS980" i="9"/>
  <c r="AW980" i="9"/>
  <c r="DO980" i="9" s="1"/>
  <c r="U979" i="9"/>
  <c r="AK979" i="9"/>
  <c r="U978" i="9"/>
  <c r="Y978" i="9"/>
  <c r="AC978" i="9"/>
  <c r="AG978" i="9"/>
  <c r="AK978" i="9"/>
  <c r="AO978" i="9"/>
  <c r="AS978" i="9"/>
  <c r="AW978" i="9"/>
  <c r="DO978" i="9" s="1"/>
  <c r="BS977" i="9"/>
  <c r="BN977" i="9"/>
  <c r="U977" i="9"/>
  <c r="Y977" i="9"/>
  <c r="AC977" i="9"/>
  <c r="AG977" i="9"/>
  <c r="AK977" i="9"/>
  <c r="AO977" i="9"/>
  <c r="AS977" i="9"/>
  <c r="AW977" i="9"/>
  <c r="DO977" i="9" s="1"/>
  <c r="BN976" i="9"/>
  <c r="BC976" i="9"/>
  <c r="U976" i="9"/>
  <c r="Y976" i="9"/>
  <c r="AC976" i="9"/>
  <c r="AG976" i="9"/>
  <c r="AK976" i="9"/>
  <c r="AO976" i="9"/>
  <c r="AS976" i="9"/>
  <c r="AW976" i="9"/>
  <c r="DO976" i="9" s="1"/>
  <c r="BS975" i="9"/>
  <c r="BN975" i="9"/>
  <c r="BC975" i="9"/>
  <c r="U975" i="9"/>
  <c r="Y975" i="9"/>
  <c r="AC975" i="9"/>
  <c r="AG975" i="9"/>
  <c r="AK975" i="9"/>
  <c r="AO975" i="9"/>
  <c r="AS975" i="9"/>
  <c r="AW975" i="9"/>
  <c r="DO975" i="9" s="1"/>
  <c r="BN974" i="9"/>
  <c r="BC974" i="9"/>
  <c r="U974" i="9"/>
  <c r="Y974" i="9"/>
  <c r="AC974" i="9"/>
  <c r="AG974" i="9"/>
  <c r="AK974" i="9"/>
  <c r="AO974" i="9"/>
  <c r="AS974" i="9"/>
  <c r="AW974" i="9"/>
  <c r="DO974" i="9" s="1"/>
  <c r="BS973" i="9"/>
  <c r="BN973" i="9"/>
  <c r="BC973" i="9"/>
  <c r="U973" i="9"/>
  <c r="Y973" i="9"/>
  <c r="AC973" i="9"/>
  <c r="AG973" i="9"/>
  <c r="AK973" i="9"/>
  <c r="AO973" i="9"/>
  <c r="AS973" i="9"/>
  <c r="AW973" i="9"/>
  <c r="DO973" i="9" s="1"/>
  <c r="BS972" i="9"/>
  <c r="BN972" i="9"/>
  <c r="BC972" i="9"/>
  <c r="U972" i="9"/>
  <c r="Y972" i="9"/>
  <c r="AC972" i="9"/>
  <c r="AG972" i="9"/>
  <c r="AK972" i="9"/>
  <c r="AO972" i="9"/>
  <c r="AS972" i="9"/>
  <c r="AW972" i="9"/>
  <c r="DO972" i="9" s="1"/>
  <c r="BS971" i="9"/>
  <c r="BN971" i="9"/>
  <c r="BC971" i="9"/>
  <c r="U971" i="9"/>
  <c r="Y971" i="9"/>
  <c r="AC971" i="9"/>
  <c r="AG971" i="9"/>
  <c r="AK971" i="9"/>
  <c r="AO971" i="9"/>
  <c r="AS971" i="9"/>
  <c r="AW971" i="9"/>
  <c r="DO971" i="9" s="1"/>
  <c r="BS970" i="9"/>
  <c r="BN970" i="9"/>
  <c r="BC970" i="9"/>
  <c r="U970" i="9"/>
  <c r="Y970" i="9"/>
  <c r="AC970" i="9"/>
  <c r="AG970" i="9"/>
  <c r="AK970" i="9"/>
  <c r="AO970" i="9"/>
  <c r="AS970" i="9"/>
  <c r="AW970" i="9"/>
  <c r="DO970" i="9" s="1"/>
  <c r="BS969" i="9"/>
  <c r="BN969" i="9"/>
  <c r="BC969" i="9"/>
  <c r="U969" i="9"/>
  <c r="Y969" i="9"/>
  <c r="AC969" i="9"/>
  <c r="AG969" i="9"/>
  <c r="AK969" i="9"/>
  <c r="AO969" i="9"/>
  <c r="AS969" i="9"/>
  <c r="AW969" i="9"/>
  <c r="DO969" i="9" s="1"/>
  <c r="BS968" i="9"/>
  <c r="BN968" i="9"/>
  <c r="U968" i="9"/>
  <c r="Y968" i="9"/>
  <c r="AC968" i="9"/>
  <c r="AG968" i="9"/>
  <c r="AK968" i="9"/>
  <c r="AO968" i="9"/>
  <c r="AS968" i="9"/>
  <c r="AW968" i="9"/>
  <c r="DO968" i="9" s="1"/>
  <c r="BS967" i="9"/>
  <c r="BN967" i="9"/>
  <c r="BC967" i="9"/>
  <c r="U967" i="9"/>
  <c r="Y967" i="9"/>
  <c r="AC967" i="9"/>
  <c r="AG967" i="9"/>
  <c r="AK967" i="9"/>
  <c r="AO967" i="9"/>
  <c r="AS967" i="9"/>
  <c r="AW967" i="9"/>
  <c r="DO967" i="9" s="1"/>
  <c r="BL965" i="9"/>
  <c r="CU965" i="9"/>
  <c r="BH964" i="9"/>
  <c r="CQ964" i="9"/>
  <c r="AQ961" i="9"/>
  <c r="DK959" i="9"/>
  <c r="CB959" i="9"/>
  <c r="CP959" i="9"/>
  <c r="BG959" i="9"/>
  <c r="BF959" i="9"/>
  <c r="CO959" i="9"/>
  <c r="DG958" i="9"/>
  <c r="BX958" i="9"/>
  <c r="DB958" i="9"/>
  <c r="BS958" i="9"/>
  <c r="BN958" i="9"/>
  <c r="CW958" i="9"/>
  <c r="CQ958" i="9"/>
  <c r="BH958" i="9"/>
  <c r="CL958" i="9"/>
  <c r="BC958" i="9"/>
  <c r="CU957" i="9"/>
  <c r="BL957" i="9"/>
  <c r="V957" i="9"/>
  <c r="Z957" i="9"/>
  <c r="AD957" i="9"/>
  <c r="AH957" i="9"/>
  <c r="AL957" i="9"/>
  <c r="AP957" i="9"/>
  <c r="AT957" i="9"/>
  <c r="DL957" i="9" s="1"/>
  <c r="W957" i="9"/>
  <c r="AA957" i="9"/>
  <c r="AE957" i="9"/>
  <c r="AI957" i="9"/>
  <c r="AM957" i="9"/>
  <c r="AQ957" i="9"/>
  <c r="AU957" i="9"/>
  <c r="DM957" i="9" s="1"/>
  <c r="X957" i="9"/>
  <c r="AF957" i="9"/>
  <c r="AN957" i="9"/>
  <c r="AV957" i="9"/>
  <c r="DN957" i="9" s="1"/>
  <c r="Y957" i="9"/>
  <c r="AG957" i="9"/>
  <c r="AO957" i="9"/>
  <c r="AW957" i="9"/>
  <c r="DO957" i="9" s="1"/>
  <c r="T957" i="9"/>
  <c r="AB957" i="9"/>
  <c r="AJ957" i="9"/>
  <c r="AR957" i="9"/>
  <c r="CU955" i="9"/>
  <c r="BL955" i="9"/>
  <c r="V955" i="9"/>
  <c r="Z955" i="9"/>
  <c r="AD955" i="9"/>
  <c r="AH955" i="9"/>
  <c r="AL955" i="9"/>
  <c r="AP955" i="9"/>
  <c r="AT955" i="9"/>
  <c r="DL955" i="9" s="1"/>
  <c r="W955" i="9"/>
  <c r="AA955" i="9"/>
  <c r="AE955" i="9"/>
  <c r="AI955" i="9"/>
  <c r="AM955" i="9"/>
  <c r="AQ955" i="9"/>
  <c r="AU955" i="9"/>
  <c r="DM955" i="9" s="1"/>
  <c r="X955" i="9"/>
  <c r="AF955" i="9"/>
  <c r="AN955" i="9"/>
  <c r="AV955" i="9"/>
  <c r="DN955" i="9" s="1"/>
  <c r="Y955" i="9"/>
  <c r="AG955" i="9"/>
  <c r="AO955" i="9"/>
  <c r="AW955" i="9"/>
  <c r="DO955" i="9" s="1"/>
  <c r="T955" i="9"/>
  <c r="AB955" i="9"/>
  <c r="AJ955" i="9"/>
  <c r="AR955" i="9"/>
  <c r="CY954" i="9"/>
  <c r="BP954" i="9"/>
  <c r="CU953" i="9"/>
  <c r="BL953" i="9"/>
  <c r="V953" i="9"/>
  <c r="Z953" i="9"/>
  <c r="AD953" i="9"/>
  <c r="AH953" i="9"/>
  <c r="AL953" i="9"/>
  <c r="AP953" i="9"/>
  <c r="AT953" i="9"/>
  <c r="DL953" i="9" s="1"/>
  <c r="W953" i="9"/>
  <c r="AA953" i="9"/>
  <c r="AE953" i="9"/>
  <c r="AI953" i="9"/>
  <c r="AM953" i="9"/>
  <c r="AQ953" i="9"/>
  <c r="AU953" i="9"/>
  <c r="DM953" i="9" s="1"/>
  <c r="X953" i="9"/>
  <c r="AF953" i="9"/>
  <c r="AN953" i="9"/>
  <c r="AV953" i="9"/>
  <c r="DN953" i="9" s="1"/>
  <c r="Y953" i="9"/>
  <c r="AG953" i="9"/>
  <c r="AO953" i="9"/>
  <c r="AW953" i="9"/>
  <c r="DO953" i="9" s="1"/>
  <c r="T953" i="9"/>
  <c r="AB953" i="9"/>
  <c r="AJ953" i="9"/>
  <c r="AR953" i="9"/>
  <c r="CY952" i="9"/>
  <c r="BP952" i="9"/>
  <c r="CU951" i="9"/>
  <c r="BL951" i="9"/>
  <c r="V951" i="9"/>
  <c r="Z951" i="9"/>
  <c r="AD951" i="9"/>
  <c r="AH951" i="9"/>
  <c r="AL951" i="9"/>
  <c r="AP951" i="9"/>
  <c r="AT951" i="9"/>
  <c r="DL951" i="9" s="1"/>
  <c r="W951" i="9"/>
  <c r="AA951" i="9"/>
  <c r="AE951" i="9"/>
  <c r="AI951" i="9"/>
  <c r="AM951" i="9"/>
  <c r="AQ951" i="9"/>
  <c r="AU951" i="9"/>
  <c r="DM951" i="9" s="1"/>
  <c r="X951" i="9"/>
  <c r="AF951" i="9"/>
  <c r="AN951" i="9"/>
  <c r="AV951" i="9"/>
  <c r="DN951" i="9" s="1"/>
  <c r="Y951" i="9"/>
  <c r="AG951" i="9"/>
  <c r="AO951" i="9"/>
  <c r="AW951" i="9"/>
  <c r="DO951" i="9" s="1"/>
  <c r="T951" i="9"/>
  <c r="AB951" i="9"/>
  <c r="AJ951" i="9"/>
  <c r="AR951" i="9"/>
  <c r="CY950" i="9"/>
  <c r="BP950" i="9"/>
  <c r="CU949" i="9"/>
  <c r="BL949" i="9"/>
  <c r="V949" i="9"/>
  <c r="Z949" i="9"/>
  <c r="AD949" i="9"/>
  <c r="AH949" i="9"/>
  <c r="AL949" i="9"/>
  <c r="AP949" i="9"/>
  <c r="AT949" i="9"/>
  <c r="DL949" i="9" s="1"/>
  <c r="W949" i="9"/>
  <c r="AA949" i="9"/>
  <c r="AE949" i="9"/>
  <c r="AI949" i="9"/>
  <c r="AM949" i="9"/>
  <c r="AQ949" i="9"/>
  <c r="AU949" i="9"/>
  <c r="DM949" i="9" s="1"/>
  <c r="X949" i="9"/>
  <c r="AF949" i="9"/>
  <c r="AN949" i="9"/>
  <c r="AV949" i="9"/>
  <c r="DN949" i="9" s="1"/>
  <c r="Y949" i="9"/>
  <c r="AG949" i="9"/>
  <c r="AO949" i="9"/>
  <c r="AW949" i="9"/>
  <c r="DO949" i="9" s="1"/>
  <c r="T949" i="9"/>
  <c r="AB949" i="9"/>
  <c r="AJ949" i="9"/>
  <c r="AR949" i="9"/>
  <c r="CY948" i="9"/>
  <c r="BP948" i="9"/>
  <c r="CU947" i="9"/>
  <c r="BL947" i="9"/>
  <c r="V947" i="9"/>
  <c r="Z947" i="9"/>
  <c r="AD947" i="9"/>
  <c r="AH947" i="9"/>
  <c r="AL947" i="9"/>
  <c r="AP947" i="9"/>
  <c r="AT947" i="9"/>
  <c r="DL947" i="9" s="1"/>
  <c r="W947" i="9"/>
  <c r="AA947" i="9"/>
  <c r="AE947" i="9"/>
  <c r="AI947" i="9"/>
  <c r="AM947" i="9"/>
  <c r="AQ947" i="9"/>
  <c r="AU947" i="9"/>
  <c r="DM947" i="9" s="1"/>
  <c r="X947" i="9"/>
  <c r="AF947" i="9"/>
  <c r="AN947" i="9"/>
  <c r="AV947" i="9"/>
  <c r="DN947" i="9" s="1"/>
  <c r="Y947" i="9"/>
  <c r="AG947" i="9"/>
  <c r="AO947" i="9"/>
  <c r="AW947" i="9"/>
  <c r="DO947" i="9" s="1"/>
  <c r="T947" i="9"/>
  <c r="AB947" i="9"/>
  <c r="AJ947" i="9"/>
  <c r="AR947" i="9"/>
  <c r="CU945" i="9"/>
  <c r="BL945" i="9"/>
  <c r="V945" i="9"/>
  <c r="Z945" i="9"/>
  <c r="AD945" i="9"/>
  <c r="AH945" i="9"/>
  <c r="AL945" i="9"/>
  <c r="AP945" i="9"/>
  <c r="AT945" i="9"/>
  <c r="DL945" i="9" s="1"/>
  <c r="W945" i="9"/>
  <c r="AA945" i="9"/>
  <c r="AE945" i="9"/>
  <c r="AI945" i="9"/>
  <c r="AM945" i="9"/>
  <c r="AQ945" i="9"/>
  <c r="AU945" i="9"/>
  <c r="DM945" i="9" s="1"/>
  <c r="X945" i="9"/>
  <c r="AF945" i="9"/>
  <c r="AN945" i="9"/>
  <c r="AV945" i="9"/>
  <c r="DN945" i="9" s="1"/>
  <c r="Y945" i="9"/>
  <c r="AG945" i="9"/>
  <c r="AO945" i="9"/>
  <c r="AW945" i="9"/>
  <c r="DO945" i="9" s="1"/>
  <c r="T945" i="9"/>
  <c r="AB945" i="9"/>
  <c r="AJ945" i="9"/>
  <c r="AR945" i="9"/>
  <c r="CU943" i="9"/>
  <c r="BL943" i="9"/>
  <c r="V943" i="9"/>
  <c r="Z943" i="9"/>
  <c r="AD943" i="9"/>
  <c r="AH943" i="9"/>
  <c r="AL943" i="9"/>
  <c r="AP943" i="9"/>
  <c r="AT943" i="9"/>
  <c r="DL943" i="9" s="1"/>
  <c r="W943" i="9"/>
  <c r="AA943" i="9"/>
  <c r="AE943" i="9"/>
  <c r="AI943" i="9"/>
  <c r="AM943" i="9"/>
  <c r="AQ943" i="9"/>
  <c r="AU943" i="9"/>
  <c r="DM943" i="9" s="1"/>
  <c r="X943" i="9"/>
  <c r="AF943" i="9"/>
  <c r="AN943" i="9"/>
  <c r="AV943" i="9"/>
  <c r="DN943" i="9" s="1"/>
  <c r="Y943" i="9"/>
  <c r="AG943" i="9"/>
  <c r="AO943" i="9"/>
  <c r="AW943" i="9"/>
  <c r="DO943" i="9" s="1"/>
  <c r="T943" i="9"/>
  <c r="AB943" i="9"/>
  <c r="AJ943" i="9"/>
  <c r="AR943" i="9"/>
  <c r="CU941" i="9"/>
  <c r="BL941" i="9"/>
  <c r="V941" i="9"/>
  <c r="Z941" i="9"/>
  <c r="AD941" i="9"/>
  <c r="AH941" i="9"/>
  <c r="AL941" i="9"/>
  <c r="AP941" i="9"/>
  <c r="AT941" i="9"/>
  <c r="DL941" i="9" s="1"/>
  <c r="W941" i="9"/>
  <c r="AA941" i="9"/>
  <c r="AE941" i="9"/>
  <c r="AI941" i="9"/>
  <c r="AM941" i="9"/>
  <c r="AQ941" i="9"/>
  <c r="AU941" i="9"/>
  <c r="DM941" i="9" s="1"/>
  <c r="X941" i="9"/>
  <c r="AF941" i="9"/>
  <c r="AN941" i="9"/>
  <c r="AV941" i="9"/>
  <c r="DN941" i="9" s="1"/>
  <c r="Y941" i="9"/>
  <c r="AG941" i="9"/>
  <c r="AO941" i="9"/>
  <c r="AW941" i="9"/>
  <c r="DO941" i="9" s="1"/>
  <c r="T941" i="9"/>
  <c r="AB941" i="9"/>
  <c r="AJ941" i="9"/>
  <c r="AR941" i="9"/>
  <c r="CU939" i="9"/>
  <c r="BL939" i="9"/>
  <c r="V939" i="9"/>
  <c r="Z939" i="9"/>
  <c r="AD939" i="9"/>
  <c r="AH939" i="9"/>
  <c r="AL939" i="9"/>
  <c r="AP939" i="9"/>
  <c r="AT939" i="9"/>
  <c r="DL939" i="9" s="1"/>
  <c r="W939" i="9"/>
  <c r="AA939" i="9"/>
  <c r="AE939" i="9"/>
  <c r="AI939" i="9"/>
  <c r="AM939" i="9"/>
  <c r="AQ939" i="9"/>
  <c r="AU939" i="9"/>
  <c r="DM939" i="9" s="1"/>
  <c r="X939" i="9"/>
  <c r="AF939" i="9"/>
  <c r="AN939" i="9"/>
  <c r="AV939" i="9"/>
  <c r="DN939" i="9" s="1"/>
  <c r="Y939" i="9"/>
  <c r="AG939" i="9"/>
  <c r="AO939" i="9"/>
  <c r="AW939" i="9"/>
  <c r="DO939" i="9" s="1"/>
  <c r="T939" i="9"/>
  <c r="AB939" i="9"/>
  <c r="AJ939" i="9"/>
  <c r="AR939" i="9"/>
  <c r="CU937" i="9"/>
  <c r="BL937" i="9"/>
  <c r="V937" i="9"/>
  <c r="Z937" i="9"/>
  <c r="AD937" i="9"/>
  <c r="AH937" i="9"/>
  <c r="AL937" i="9"/>
  <c r="AP937" i="9"/>
  <c r="AT937" i="9"/>
  <c r="DL937" i="9" s="1"/>
  <c r="W937" i="9"/>
  <c r="AA937" i="9"/>
  <c r="AE937" i="9"/>
  <c r="AI937" i="9"/>
  <c r="AM937" i="9"/>
  <c r="AQ937" i="9"/>
  <c r="AU937" i="9"/>
  <c r="DM937" i="9" s="1"/>
  <c r="X937" i="9"/>
  <c r="AF937" i="9"/>
  <c r="AN937" i="9"/>
  <c r="AV937" i="9"/>
  <c r="DN937" i="9" s="1"/>
  <c r="Y937" i="9"/>
  <c r="AG937" i="9"/>
  <c r="AO937" i="9"/>
  <c r="AW937" i="9"/>
  <c r="DO937" i="9" s="1"/>
  <c r="T937" i="9"/>
  <c r="AB937" i="9"/>
  <c r="AJ937" i="9"/>
  <c r="AR937" i="9"/>
  <c r="DJ921" i="9"/>
  <c r="CA921" i="9"/>
  <c r="DF921" i="9"/>
  <c r="BW921" i="9"/>
  <c r="DB921" i="9"/>
  <c r="BS921" i="9"/>
  <c r="CX921" i="9"/>
  <c r="BO921" i="9"/>
  <c r="CT921" i="9"/>
  <c r="BK921" i="9"/>
  <c r="CP921" i="9"/>
  <c r="BG921" i="9"/>
  <c r="BF912" i="9"/>
  <c r="CX911" i="9"/>
  <c r="BO911" i="9"/>
  <c r="BR963" i="9"/>
  <c r="DA963" i="9"/>
  <c r="DG962" i="9"/>
  <c r="BX962" i="9"/>
  <c r="CL962" i="9"/>
  <c r="BC962" i="9"/>
  <c r="BJ961" i="9"/>
  <c r="CS961" i="9"/>
  <c r="V961" i="9"/>
  <c r="Z961" i="9"/>
  <c r="AD961" i="9"/>
  <c r="AH961" i="9"/>
  <c r="AL961" i="9"/>
  <c r="AP961" i="9"/>
  <c r="AT961" i="9"/>
  <c r="DL961" i="9" s="1"/>
  <c r="W961" i="9"/>
  <c r="AB961" i="9"/>
  <c r="AG961" i="9"/>
  <c r="AM961" i="9"/>
  <c r="AR961" i="9"/>
  <c r="AW961" i="9"/>
  <c r="DO961" i="9" s="1"/>
  <c r="X961" i="9"/>
  <c r="AC961" i="9"/>
  <c r="AI961" i="9"/>
  <c r="AN961" i="9"/>
  <c r="AS961" i="9"/>
  <c r="T961" i="9"/>
  <c r="Y961" i="9"/>
  <c r="AE961" i="9"/>
  <c r="AJ961" i="9"/>
  <c r="AO961" i="9"/>
  <c r="AU961" i="9"/>
  <c r="DM961" i="9" s="1"/>
  <c r="DC939" i="9"/>
  <c r="BT939" i="9"/>
  <c r="DC937" i="9"/>
  <c r="BT937" i="9"/>
  <c r="BE783" i="9"/>
  <c r="DF993" i="9"/>
  <c r="CP993" i="9"/>
  <c r="BR993" i="9"/>
  <c r="AR993" i="9"/>
  <c r="AM993" i="9"/>
  <c r="AH993" i="9"/>
  <c r="AB993" i="9"/>
  <c r="W993" i="9"/>
  <c r="DH992" i="9"/>
  <c r="CR992" i="9"/>
  <c r="BR992" i="9"/>
  <c r="AR992" i="9"/>
  <c r="AM992" i="9"/>
  <c r="AH992" i="9"/>
  <c r="AB992" i="9"/>
  <c r="W992" i="9"/>
  <c r="DH991" i="9"/>
  <c r="CR991" i="9"/>
  <c r="BR991" i="9"/>
  <c r="AR991" i="9"/>
  <c r="AM991" i="9"/>
  <c r="AH991" i="9"/>
  <c r="AB991" i="9"/>
  <c r="W991" i="9"/>
  <c r="DH990" i="9"/>
  <c r="CR990" i="9"/>
  <c r="AR990" i="9"/>
  <c r="AM990" i="9"/>
  <c r="AH990" i="9"/>
  <c r="AB990" i="9"/>
  <c r="W990" i="9"/>
  <c r="DH989" i="9"/>
  <c r="CR989" i="9"/>
  <c r="BR989" i="9"/>
  <c r="AR989" i="9"/>
  <c r="AM989" i="9"/>
  <c r="AH989" i="9"/>
  <c r="AB989" i="9"/>
  <c r="W989" i="9"/>
  <c r="DH988" i="9"/>
  <c r="CR988" i="9"/>
  <c r="BR988" i="9"/>
  <c r="AR988" i="9"/>
  <c r="AM988" i="9"/>
  <c r="AH988" i="9"/>
  <c r="AB988" i="9"/>
  <c r="W988" i="9"/>
  <c r="DH987" i="9"/>
  <c r="CR987" i="9"/>
  <c r="AR987" i="9"/>
  <c r="AM987" i="9"/>
  <c r="AH987" i="9"/>
  <c r="AB987" i="9"/>
  <c r="W987" i="9"/>
  <c r="AR986" i="9"/>
  <c r="AM986" i="9"/>
  <c r="AH986" i="9"/>
  <c r="AB986" i="9"/>
  <c r="W986" i="9"/>
  <c r="AR985" i="9"/>
  <c r="AM985" i="9"/>
  <c r="AH985" i="9"/>
  <c r="AB985" i="9"/>
  <c r="W985" i="9"/>
  <c r="AR984" i="9"/>
  <c r="AM984" i="9"/>
  <c r="AH984" i="9"/>
  <c r="AB984" i="9"/>
  <c r="W984" i="9"/>
  <c r="AB983" i="9"/>
  <c r="AR982" i="9"/>
  <c r="AM982" i="9"/>
  <c r="AH982" i="9"/>
  <c r="AB982" i="9"/>
  <c r="W982" i="9"/>
  <c r="AR981" i="9"/>
  <c r="AM981" i="9"/>
  <c r="AH981" i="9"/>
  <c r="AB981" i="9"/>
  <c r="W981" i="9"/>
  <c r="AR980" i="9"/>
  <c r="AM980" i="9"/>
  <c r="AH980" i="9"/>
  <c r="AB980" i="9"/>
  <c r="W980" i="9"/>
  <c r="AB979" i="9"/>
  <c r="AR978" i="9"/>
  <c r="AM978" i="9"/>
  <c r="AH978" i="9"/>
  <c r="AB978" i="9"/>
  <c r="W978" i="9"/>
  <c r="DH977" i="9"/>
  <c r="CR977" i="9"/>
  <c r="BR977" i="9"/>
  <c r="AR977" i="9"/>
  <c r="AM977" i="9"/>
  <c r="AH977" i="9"/>
  <c r="AB977" i="9"/>
  <c r="W977" i="9"/>
  <c r="DH976" i="9"/>
  <c r="CR976" i="9"/>
  <c r="AR976" i="9"/>
  <c r="AM976" i="9"/>
  <c r="AH976" i="9"/>
  <c r="AB976" i="9"/>
  <c r="W976" i="9"/>
  <c r="DH975" i="9"/>
  <c r="CR975" i="9"/>
  <c r="AR975" i="9"/>
  <c r="AM975" i="9"/>
  <c r="AH975" i="9"/>
  <c r="AB975" i="9"/>
  <c r="W975" i="9"/>
  <c r="DH974" i="9"/>
  <c r="CR974" i="9"/>
  <c r="BR974" i="9"/>
  <c r="AR974" i="9"/>
  <c r="AM974" i="9"/>
  <c r="AH974" i="9"/>
  <c r="AB974" i="9"/>
  <c r="W974" i="9"/>
  <c r="DH973" i="9"/>
  <c r="CR973" i="9"/>
  <c r="BR973" i="9"/>
  <c r="AR973" i="9"/>
  <c r="AM973" i="9"/>
  <c r="AH973" i="9"/>
  <c r="AB973" i="9"/>
  <c r="W973" i="9"/>
  <c r="DH972" i="9"/>
  <c r="CR972" i="9"/>
  <c r="BR972" i="9"/>
  <c r="AR972" i="9"/>
  <c r="AM972" i="9"/>
  <c r="AH972" i="9"/>
  <c r="AB972" i="9"/>
  <c r="W972" i="9"/>
  <c r="DH971" i="9"/>
  <c r="CR971" i="9"/>
  <c r="AR971" i="9"/>
  <c r="AM971" i="9"/>
  <c r="AH971" i="9"/>
  <c r="AB971" i="9"/>
  <c r="W971" i="9"/>
  <c r="DH970" i="9"/>
  <c r="CR970" i="9"/>
  <c r="BR970" i="9"/>
  <c r="AR970" i="9"/>
  <c r="AM970" i="9"/>
  <c r="AH970" i="9"/>
  <c r="AB970" i="9"/>
  <c r="W970" i="9"/>
  <c r="DH969" i="9"/>
  <c r="CR969" i="9"/>
  <c r="BR969" i="9"/>
  <c r="AR969" i="9"/>
  <c r="AM969" i="9"/>
  <c r="AH969" i="9"/>
  <c r="AB969" i="9"/>
  <c r="W969" i="9"/>
  <c r="DH968" i="9"/>
  <c r="CR968" i="9"/>
  <c r="BR968" i="9"/>
  <c r="AR968" i="9"/>
  <c r="AM968" i="9"/>
  <c r="AH968" i="9"/>
  <c r="AB968" i="9"/>
  <c r="W968" i="9"/>
  <c r="DH967" i="9"/>
  <c r="CR967" i="9"/>
  <c r="BR967" i="9"/>
  <c r="AR967" i="9"/>
  <c r="AM967" i="9"/>
  <c r="AH967" i="9"/>
  <c r="AB967" i="9"/>
  <c r="W967" i="9"/>
  <c r="DC965" i="9"/>
  <c r="DE964" i="9"/>
  <c r="DJ964" i="9"/>
  <c r="CA964" i="9"/>
  <c r="DF963" i="9"/>
  <c r="BW963" i="9"/>
  <c r="BL963" i="9"/>
  <c r="AK961" i="9"/>
  <c r="U957" i="9"/>
  <c r="U955" i="9"/>
  <c r="U953" i="9"/>
  <c r="U951" i="9"/>
  <c r="U949" i="9"/>
  <c r="U947" i="9"/>
  <c r="U945" i="9"/>
  <c r="U943" i="9"/>
  <c r="U941" i="9"/>
  <c r="U939" i="9"/>
  <c r="U937" i="9"/>
  <c r="BZ919" i="9"/>
  <c r="DI919" i="9"/>
  <c r="CM919" i="9"/>
  <c r="BD919" i="9"/>
  <c r="DC915" i="9"/>
  <c r="BT915" i="9"/>
  <c r="CX915" i="9"/>
  <c r="BO915" i="9"/>
  <c r="DF883" i="9"/>
  <c r="BW883" i="9"/>
  <c r="CP883" i="9"/>
  <c r="BG883" i="9"/>
  <c r="DK881" i="9"/>
  <c r="CB881" i="9"/>
  <c r="CN878" i="9"/>
  <c r="BE878" i="9"/>
  <c r="CX965" i="9"/>
  <c r="BO965" i="9"/>
  <c r="BX964" i="9"/>
  <c r="DG964" i="9"/>
  <c r="CP963" i="9"/>
  <c r="BG963" i="9"/>
  <c r="DB962" i="9"/>
  <c r="BS962" i="9"/>
  <c r="CQ962" i="9"/>
  <c r="BH962" i="9"/>
  <c r="DC955" i="9"/>
  <c r="BT955" i="9"/>
  <c r="DC953" i="9"/>
  <c r="BT953" i="9"/>
  <c r="DC951" i="9"/>
  <c r="BT951" i="9"/>
  <c r="DC949" i="9"/>
  <c r="BT949" i="9"/>
  <c r="DC945" i="9"/>
  <c r="BT945" i="9"/>
  <c r="DC943" i="9"/>
  <c r="BT943" i="9"/>
  <c r="DC783" i="9"/>
  <c r="BT783" i="9"/>
  <c r="AV993" i="9"/>
  <c r="DN993" i="9" s="1"/>
  <c r="DV993" i="9" s="1"/>
  <c r="DY993" i="9" s="1"/>
  <c r="AQ993" i="9"/>
  <c r="AL993" i="9"/>
  <c r="AF993" i="9"/>
  <c r="AA993" i="9"/>
  <c r="V993" i="9"/>
  <c r="F993" i="9"/>
  <c r="CV992" i="9"/>
  <c r="AV992" i="9"/>
  <c r="DN992" i="9" s="1"/>
  <c r="AQ992" i="9"/>
  <c r="AL992" i="9"/>
  <c r="AF992" i="9"/>
  <c r="AA992" i="9"/>
  <c r="V992" i="9"/>
  <c r="F992" i="9"/>
  <c r="CV991" i="9"/>
  <c r="AV991" i="9"/>
  <c r="DN991" i="9" s="1"/>
  <c r="AQ991" i="9"/>
  <c r="AL991" i="9"/>
  <c r="AF991" i="9"/>
  <c r="AA991" i="9"/>
  <c r="V991" i="9"/>
  <c r="F991" i="9"/>
  <c r="CV990" i="9"/>
  <c r="AV990" i="9"/>
  <c r="DN990" i="9" s="1"/>
  <c r="DV990" i="9" s="1"/>
  <c r="DY990" i="9" s="1"/>
  <c r="AQ990" i="9"/>
  <c r="AL990" i="9"/>
  <c r="AF990" i="9"/>
  <c r="AA990" i="9"/>
  <c r="V990" i="9"/>
  <c r="F990" i="9"/>
  <c r="CV989" i="9"/>
  <c r="AV989" i="9"/>
  <c r="DN989" i="9" s="1"/>
  <c r="DV989" i="9" s="1"/>
  <c r="DY989" i="9" s="1"/>
  <c r="AQ989" i="9"/>
  <c r="AL989" i="9"/>
  <c r="AF989" i="9"/>
  <c r="AA989" i="9"/>
  <c r="V989" i="9"/>
  <c r="F989" i="9"/>
  <c r="CV988" i="9"/>
  <c r="AV988" i="9"/>
  <c r="DN988" i="9" s="1"/>
  <c r="DV988" i="9" s="1"/>
  <c r="DY988" i="9" s="1"/>
  <c r="AQ988" i="9"/>
  <c r="AL988" i="9"/>
  <c r="AF988" i="9"/>
  <c r="AA988" i="9"/>
  <c r="V988" i="9"/>
  <c r="F988" i="9"/>
  <c r="CV987" i="9"/>
  <c r="AV987" i="9"/>
  <c r="DN987" i="9" s="1"/>
  <c r="DV987" i="9" s="1"/>
  <c r="DY987" i="9" s="1"/>
  <c r="AQ987" i="9"/>
  <c r="AL987" i="9"/>
  <c r="AF987" i="9"/>
  <c r="AA987" i="9"/>
  <c r="V987" i="9"/>
  <c r="F987" i="9"/>
  <c r="AV986" i="9"/>
  <c r="DN986" i="9" s="1"/>
  <c r="AQ986" i="9"/>
  <c r="AL986" i="9"/>
  <c r="AF986" i="9"/>
  <c r="AA986" i="9"/>
  <c r="V986" i="9"/>
  <c r="F986" i="9"/>
  <c r="AV985" i="9"/>
  <c r="DN985" i="9" s="1"/>
  <c r="AQ985" i="9"/>
  <c r="AL985" i="9"/>
  <c r="AF985" i="9"/>
  <c r="AA985" i="9"/>
  <c r="V985" i="9"/>
  <c r="F985" i="9"/>
  <c r="AV984" i="9"/>
  <c r="DN984" i="9" s="1"/>
  <c r="AQ984" i="9"/>
  <c r="AL984" i="9"/>
  <c r="AF984" i="9"/>
  <c r="AA984" i="9"/>
  <c r="V984" i="9"/>
  <c r="F984" i="9"/>
  <c r="AQ983" i="9"/>
  <c r="V983" i="9"/>
  <c r="F983" i="9"/>
  <c r="AV982" i="9"/>
  <c r="DN982" i="9" s="1"/>
  <c r="AQ982" i="9"/>
  <c r="AL982" i="9"/>
  <c r="AF982" i="9"/>
  <c r="AA982" i="9"/>
  <c r="V982" i="9"/>
  <c r="F982" i="9"/>
  <c r="AV981" i="9"/>
  <c r="DN981" i="9" s="1"/>
  <c r="AQ981" i="9"/>
  <c r="AL981" i="9"/>
  <c r="AF981" i="9"/>
  <c r="AA981" i="9"/>
  <c r="V981" i="9"/>
  <c r="F981" i="9"/>
  <c r="AV980" i="9"/>
  <c r="DN980" i="9" s="1"/>
  <c r="AQ980" i="9"/>
  <c r="AL980" i="9"/>
  <c r="AF980" i="9"/>
  <c r="AA980" i="9"/>
  <c r="V980" i="9"/>
  <c r="F980" i="9"/>
  <c r="AQ979" i="9"/>
  <c r="V979" i="9"/>
  <c r="F979" i="9"/>
  <c r="AV978" i="9"/>
  <c r="DN978" i="9" s="1"/>
  <c r="AQ978" i="9"/>
  <c r="AL978" i="9"/>
  <c r="AF978" i="9"/>
  <c r="AA978" i="9"/>
  <c r="V978" i="9"/>
  <c r="F978" i="9"/>
  <c r="AV977" i="9"/>
  <c r="DN977" i="9" s="1"/>
  <c r="AQ977" i="9"/>
  <c r="AL977" i="9"/>
  <c r="AF977" i="9"/>
  <c r="AA977" i="9"/>
  <c r="V977" i="9"/>
  <c r="F977" i="9"/>
  <c r="CV976" i="9"/>
  <c r="AV976" i="9"/>
  <c r="DN976" i="9" s="1"/>
  <c r="DV976" i="9" s="1"/>
  <c r="DY976" i="9" s="1"/>
  <c r="AQ976" i="9"/>
  <c r="AL976" i="9"/>
  <c r="AF976" i="9"/>
  <c r="AA976" i="9"/>
  <c r="V976" i="9"/>
  <c r="F976" i="9"/>
  <c r="AV975" i="9"/>
  <c r="DN975" i="9" s="1"/>
  <c r="AQ975" i="9"/>
  <c r="AL975" i="9"/>
  <c r="AF975" i="9"/>
  <c r="AA975" i="9"/>
  <c r="V975" i="9"/>
  <c r="F975" i="9"/>
  <c r="CV974" i="9"/>
  <c r="AV974" i="9"/>
  <c r="DN974" i="9" s="1"/>
  <c r="DV974" i="9" s="1"/>
  <c r="DY974" i="9" s="1"/>
  <c r="AQ974" i="9"/>
  <c r="AL974" i="9"/>
  <c r="AF974" i="9"/>
  <c r="AA974" i="9"/>
  <c r="V974" i="9"/>
  <c r="F974" i="9"/>
  <c r="CV973" i="9"/>
  <c r="AV973" i="9"/>
  <c r="DN973" i="9" s="1"/>
  <c r="AQ973" i="9"/>
  <c r="AL973" i="9"/>
  <c r="AF973" i="9"/>
  <c r="AA973" i="9"/>
  <c r="V973" i="9"/>
  <c r="F973" i="9"/>
  <c r="CV972" i="9"/>
  <c r="AV972" i="9"/>
  <c r="DN972" i="9" s="1"/>
  <c r="AQ972" i="9"/>
  <c r="AL972" i="9"/>
  <c r="AF972" i="9"/>
  <c r="AA972" i="9"/>
  <c r="V972" i="9"/>
  <c r="F972" i="9"/>
  <c r="CV971" i="9"/>
  <c r="AV971" i="9"/>
  <c r="DN971" i="9" s="1"/>
  <c r="DV971" i="9" s="1"/>
  <c r="DY971" i="9" s="1"/>
  <c r="AQ971" i="9"/>
  <c r="AL971" i="9"/>
  <c r="AF971" i="9"/>
  <c r="AA971" i="9"/>
  <c r="V971" i="9"/>
  <c r="F971" i="9"/>
  <c r="CV970" i="9"/>
  <c r="AV970" i="9"/>
  <c r="DN970" i="9" s="1"/>
  <c r="DV970" i="9" s="1"/>
  <c r="DY970" i="9" s="1"/>
  <c r="AQ970" i="9"/>
  <c r="AL970" i="9"/>
  <c r="AF970" i="9"/>
  <c r="AA970" i="9"/>
  <c r="V970" i="9"/>
  <c r="F970" i="9"/>
  <c r="CV969" i="9"/>
  <c r="AV969" i="9"/>
  <c r="DN969" i="9" s="1"/>
  <c r="AQ969" i="9"/>
  <c r="AL969" i="9"/>
  <c r="AF969" i="9"/>
  <c r="AA969" i="9"/>
  <c r="V969" i="9"/>
  <c r="F969" i="9"/>
  <c r="CV968" i="9"/>
  <c r="AV968" i="9"/>
  <c r="DN968" i="9" s="1"/>
  <c r="DV968" i="9" s="1"/>
  <c r="DY968" i="9" s="1"/>
  <c r="AQ968" i="9"/>
  <c r="AL968" i="9"/>
  <c r="AF968" i="9"/>
  <c r="AA968" i="9"/>
  <c r="V968" i="9"/>
  <c r="F968" i="9"/>
  <c r="CV967" i="9"/>
  <c r="AV967" i="9"/>
  <c r="DN967" i="9" s="1"/>
  <c r="DV967" i="9" s="1"/>
  <c r="DY967" i="9" s="1"/>
  <c r="AQ967" i="9"/>
  <c r="AL967" i="9"/>
  <c r="AF967" i="9"/>
  <c r="AA967" i="9"/>
  <c r="V967" i="9"/>
  <c r="F967" i="9"/>
  <c r="DI965" i="9"/>
  <c r="CB965" i="9"/>
  <c r="DK965" i="9"/>
  <c r="CP965" i="9"/>
  <c r="BG965" i="9"/>
  <c r="V965" i="9"/>
  <c r="Z965" i="9"/>
  <c r="AD965" i="9"/>
  <c r="AH965" i="9"/>
  <c r="AL965" i="9"/>
  <c r="AP965" i="9"/>
  <c r="AT965" i="9"/>
  <c r="DL965" i="9" s="1"/>
  <c r="W965" i="9"/>
  <c r="AB965" i="9"/>
  <c r="AG965" i="9"/>
  <c r="AM965" i="9"/>
  <c r="AR965" i="9"/>
  <c r="AW965" i="9"/>
  <c r="DO965" i="9" s="1"/>
  <c r="T965" i="9"/>
  <c r="Y965" i="9"/>
  <c r="AE965" i="9"/>
  <c r="AJ965" i="9"/>
  <c r="AO965" i="9"/>
  <c r="AU965" i="9"/>
  <c r="DM965" i="9" s="1"/>
  <c r="DB964" i="9"/>
  <c r="BS964" i="9"/>
  <c r="CT964" i="9"/>
  <c r="BK964" i="9"/>
  <c r="AF961" i="9"/>
  <c r="CU959" i="9"/>
  <c r="BL959" i="9"/>
  <c r="AS957" i="9"/>
  <c r="DG956" i="9"/>
  <c r="BX956" i="9"/>
  <c r="CQ956" i="9"/>
  <c r="BH956" i="9"/>
  <c r="AS955" i="9"/>
  <c r="DG954" i="9"/>
  <c r="BX954" i="9"/>
  <c r="CQ954" i="9"/>
  <c r="BH954" i="9"/>
  <c r="AS953" i="9"/>
  <c r="CQ952" i="9"/>
  <c r="BH952" i="9"/>
  <c r="AS951" i="9"/>
  <c r="DG950" i="9"/>
  <c r="BX950" i="9"/>
  <c r="CQ950" i="9"/>
  <c r="CP950" i="9"/>
  <c r="BG950" i="9"/>
  <c r="AS949" i="9"/>
  <c r="DG948" i="9"/>
  <c r="BX948" i="9"/>
  <c r="CQ948" i="9"/>
  <c r="BH948" i="9"/>
  <c r="CP948" i="9"/>
  <c r="BG948" i="9"/>
  <c r="AS947" i="9"/>
  <c r="DG946" i="9"/>
  <c r="BX946" i="9"/>
  <c r="CQ946" i="9"/>
  <c r="BH946" i="9"/>
  <c r="CP946" i="9"/>
  <c r="BG946" i="9"/>
  <c r="AS945" i="9"/>
  <c r="DG944" i="9"/>
  <c r="BX944" i="9"/>
  <c r="CQ944" i="9"/>
  <c r="BH944" i="9"/>
  <c r="CP944" i="9"/>
  <c r="BG944" i="9"/>
  <c r="AS943" i="9"/>
  <c r="DG942" i="9"/>
  <c r="BX942" i="9"/>
  <c r="CP942" i="9"/>
  <c r="BG942" i="9"/>
  <c r="AS941" i="9"/>
  <c r="DG940" i="9"/>
  <c r="BX940" i="9"/>
  <c r="BH940" i="9"/>
  <c r="AS939" i="9"/>
  <c r="DG938" i="9"/>
  <c r="BX938" i="9"/>
  <c r="CQ938" i="9"/>
  <c r="CP938" i="9"/>
  <c r="BG938" i="9"/>
  <c r="AS937" i="9"/>
  <c r="CT914" i="9"/>
  <c r="BK914" i="9"/>
  <c r="CY910" i="9"/>
  <c r="BP910" i="9"/>
  <c r="CX885" i="9"/>
  <c r="BO885" i="9"/>
  <c r="CZ872" i="9"/>
  <c r="BQ872" i="9"/>
  <c r="V964" i="9"/>
  <c r="Z964" i="9"/>
  <c r="AD964" i="9"/>
  <c r="AH964" i="9"/>
  <c r="AL964" i="9"/>
  <c r="AP964" i="9"/>
  <c r="AT964" i="9"/>
  <c r="DL964" i="9" s="1"/>
  <c r="DV964" i="9" s="1"/>
  <c r="DY964" i="9" s="1"/>
  <c r="DC963" i="9"/>
  <c r="CM963" i="9"/>
  <c r="AW963" i="9"/>
  <c r="DO963" i="9" s="1"/>
  <c r="AR963" i="9"/>
  <c r="AM963" i="9"/>
  <c r="AG963" i="9"/>
  <c r="AB963" i="9"/>
  <c r="V960" i="9"/>
  <c r="AL960" i="9"/>
  <c r="DC959" i="9"/>
  <c r="CM959" i="9"/>
  <c r="AW959" i="9"/>
  <c r="DO959" i="9" s="1"/>
  <c r="AR959" i="9"/>
  <c r="AM959" i="9"/>
  <c r="AG959" i="9"/>
  <c r="AB959" i="9"/>
  <c r="CY958" i="9"/>
  <c r="AV956" i="9"/>
  <c r="DN956" i="9" s="1"/>
  <c r="AN956" i="9"/>
  <c r="AF956" i="9"/>
  <c r="AV954" i="9"/>
  <c r="DN954" i="9" s="1"/>
  <c r="AN954" i="9"/>
  <c r="AF954" i="9"/>
  <c r="AV952" i="9"/>
  <c r="DN952" i="9" s="1"/>
  <c r="AN952" i="9"/>
  <c r="AF952" i="9"/>
  <c r="AV950" i="9"/>
  <c r="DN950" i="9" s="1"/>
  <c r="AN950" i="9"/>
  <c r="AF950" i="9"/>
  <c r="AV948" i="9"/>
  <c r="DN948" i="9" s="1"/>
  <c r="AN948" i="9"/>
  <c r="AF948" i="9"/>
  <c r="AV946" i="9"/>
  <c r="DN946" i="9" s="1"/>
  <c r="AN946" i="9"/>
  <c r="AF946" i="9"/>
  <c r="AV944" i="9"/>
  <c r="DN944" i="9" s="1"/>
  <c r="AN944" i="9"/>
  <c r="AF944" i="9"/>
  <c r="AV942" i="9"/>
  <c r="DN942" i="9" s="1"/>
  <c r="AN942" i="9"/>
  <c r="AF942" i="9"/>
  <c r="AV940" i="9"/>
  <c r="DN940" i="9" s="1"/>
  <c r="AN940" i="9"/>
  <c r="AF940" i="9"/>
  <c r="AV938" i="9"/>
  <c r="DN938" i="9" s="1"/>
  <c r="AN938" i="9"/>
  <c r="AF938" i="9"/>
  <c r="DF936" i="9"/>
  <c r="BW936" i="9"/>
  <c r="CX936" i="9"/>
  <c r="BO936" i="9"/>
  <c r="DF934" i="9"/>
  <c r="BW934" i="9"/>
  <c r="CP934" i="9"/>
  <c r="BG934" i="9"/>
  <c r="DF933" i="9"/>
  <c r="BW933" i="9"/>
  <c r="CX933" i="9"/>
  <c r="BO933" i="9"/>
  <c r="CP933" i="9"/>
  <c r="BG933" i="9"/>
  <c r="CE932" i="9"/>
  <c r="CP932" i="9"/>
  <c r="BG932" i="9"/>
  <c r="DF931" i="9"/>
  <c r="BW931" i="9"/>
  <c r="CX931" i="9"/>
  <c r="BO931" i="9"/>
  <c r="CP931" i="9"/>
  <c r="BG931" i="9"/>
  <c r="CX930" i="9"/>
  <c r="CP930" i="9"/>
  <c r="BG930" i="9"/>
  <c r="DF929" i="9"/>
  <c r="BW929" i="9"/>
  <c r="CX929" i="9"/>
  <c r="BO929" i="9"/>
  <c r="CP929" i="9"/>
  <c r="BG929" i="9"/>
  <c r="CE928" i="9"/>
  <c r="DF928" i="9"/>
  <c r="BW928" i="9"/>
  <c r="CX928" i="9"/>
  <c r="BO928" i="9"/>
  <c r="CP928" i="9"/>
  <c r="BG928" i="9"/>
  <c r="DF926" i="9"/>
  <c r="CP926" i="9"/>
  <c r="BG926" i="9"/>
  <c r="DF925" i="9"/>
  <c r="BW925" i="9"/>
  <c r="BW922" i="9"/>
  <c r="DV921" i="9"/>
  <c r="DY921" i="9" s="1"/>
  <c r="CQ920" i="9"/>
  <c r="BH920" i="9"/>
  <c r="DC919" i="9"/>
  <c r="BT919" i="9"/>
  <c r="CY914" i="9"/>
  <c r="DG912" i="9"/>
  <c r="BX912" i="9"/>
  <c r="BN912" i="9"/>
  <c r="CW912" i="9"/>
  <c r="BJ911" i="9"/>
  <c r="CS911" i="9"/>
  <c r="V911" i="9"/>
  <c r="Z911" i="9"/>
  <c r="AD911" i="9"/>
  <c r="AH911" i="9"/>
  <c r="AL911" i="9"/>
  <c r="AP911" i="9"/>
  <c r="AT911" i="9"/>
  <c r="DL911" i="9" s="1"/>
  <c r="W911" i="9"/>
  <c r="AB911" i="9"/>
  <c r="AG911" i="9"/>
  <c r="AM911" i="9"/>
  <c r="AR911" i="9"/>
  <c r="AW911" i="9"/>
  <c r="DO911" i="9" s="1"/>
  <c r="X911" i="9"/>
  <c r="AC911" i="9"/>
  <c r="AI911" i="9"/>
  <c r="AN911" i="9"/>
  <c r="AS911" i="9"/>
  <c r="T911" i="9"/>
  <c r="Y911" i="9"/>
  <c r="AE911" i="9"/>
  <c r="AJ911" i="9"/>
  <c r="AO911" i="9"/>
  <c r="AU911" i="9"/>
  <c r="DM911" i="9" s="1"/>
  <c r="DE910" i="9"/>
  <c r="DK909" i="9"/>
  <c r="BW909" i="9"/>
  <c r="BR909" i="9"/>
  <c r="CX889" i="9"/>
  <c r="BO889" i="9"/>
  <c r="CP887" i="9"/>
  <c r="CL884" i="9"/>
  <c r="BC884" i="9"/>
  <c r="V963" i="9"/>
  <c r="Z963" i="9"/>
  <c r="AD963" i="9"/>
  <c r="AH963" i="9"/>
  <c r="AL963" i="9"/>
  <c r="AP963" i="9"/>
  <c r="AT963" i="9"/>
  <c r="DL963" i="9" s="1"/>
  <c r="V959" i="9"/>
  <c r="Z959" i="9"/>
  <c r="AD959" i="9"/>
  <c r="AH959" i="9"/>
  <c r="AL959" i="9"/>
  <c r="AP959" i="9"/>
  <c r="AT959" i="9"/>
  <c r="DL959" i="9" s="1"/>
  <c r="V956" i="9"/>
  <c r="Z956" i="9"/>
  <c r="AD956" i="9"/>
  <c r="AH956" i="9"/>
  <c r="AL956" i="9"/>
  <c r="AP956" i="9"/>
  <c r="AT956" i="9"/>
  <c r="DL956" i="9" s="1"/>
  <c r="W956" i="9"/>
  <c r="AA956" i="9"/>
  <c r="AE956" i="9"/>
  <c r="AI956" i="9"/>
  <c r="AM956" i="9"/>
  <c r="AQ956" i="9"/>
  <c r="AU956" i="9"/>
  <c r="DM956" i="9" s="1"/>
  <c r="V954" i="9"/>
  <c r="Z954" i="9"/>
  <c r="AD954" i="9"/>
  <c r="AH954" i="9"/>
  <c r="AL954" i="9"/>
  <c r="AP954" i="9"/>
  <c r="AT954" i="9"/>
  <c r="DL954" i="9" s="1"/>
  <c r="W954" i="9"/>
  <c r="AA954" i="9"/>
  <c r="AE954" i="9"/>
  <c r="AI954" i="9"/>
  <c r="AM954" i="9"/>
  <c r="AQ954" i="9"/>
  <c r="AU954" i="9"/>
  <c r="DM954" i="9" s="1"/>
  <c r="V952" i="9"/>
  <c r="Z952" i="9"/>
  <c r="AD952" i="9"/>
  <c r="AH952" i="9"/>
  <c r="AL952" i="9"/>
  <c r="AP952" i="9"/>
  <c r="AT952" i="9"/>
  <c r="DL952" i="9" s="1"/>
  <c r="W952" i="9"/>
  <c r="AA952" i="9"/>
  <c r="AE952" i="9"/>
  <c r="AI952" i="9"/>
  <c r="AM952" i="9"/>
  <c r="AQ952" i="9"/>
  <c r="AU952" i="9"/>
  <c r="DM952" i="9" s="1"/>
  <c r="V950" i="9"/>
  <c r="Z950" i="9"/>
  <c r="AD950" i="9"/>
  <c r="AH950" i="9"/>
  <c r="AL950" i="9"/>
  <c r="AP950" i="9"/>
  <c r="AT950" i="9"/>
  <c r="DL950" i="9" s="1"/>
  <c r="W950" i="9"/>
  <c r="AA950" i="9"/>
  <c r="AE950" i="9"/>
  <c r="AI950" i="9"/>
  <c r="AM950" i="9"/>
  <c r="AQ950" i="9"/>
  <c r="AU950" i="9"/>
  <c r="DM950" i="9" s="1"/>
  <c r="V948" i="9"/>
  <c r="Z948" i="9"/>
  <c r="AD948" i="9"/>
  <c r="AH948" i="9"/>
  <c r="AL948" i="9"/>
  <c r="AP948" i="9"/>
  <c r="AT948" i="9"/>
  <c r="DL948" i="9" s="1"/>
  <c r="W948" i="9"/>
  <c r="AA948" i="9"/>
  <c r="AE948" i="9"/>
  <c r="AI948" i="9"/>
  <c r="AM948" i="9"/>
  <c r="AQ948" i="9"/>
  <c r="AU948" i="9"/>
  <c r="DM948" i="9" s="1"/>
  <c r="V946" i="9"/>
  <c r="Z946" i="9"/>
  <c r="AD946" i="9"/>
  <c r="AH946" i="9"/>
  <c r="AL946" i="9"/>
  <c r="AP946" i="9"/>
  <c r="AT946" i="9"/>
  <c r="DL946" i="9" s="1"/>
  <c r="W946" i="9"/>
  <c r="AA946" i="9"/>
  <c r="AE946" i="9"/>
  <c r="AI946" i="9"/>
  <c r="AM946" i="9"/>
  <c r="AQ946" i="9"/>
  <c r="AU946" i="9"/>
  <c r="DM946" i="9" s="1"/>
  <c r="V944" i="9"/>
  <c r="Z944" i="9"/>
  <c r="AD944" i="9"/>
  <c r="AH944" i="9"/>
  <c r="AL944" i="9"/>
  <c r="AP944" i="9"/>
  <c r="AT944" i="9"/>
  <c r="DL944" i="9" s="1"/>
  <c r="W944" i="9"/>
  <c r="AA944" i="9"/>
  <c r="AE944" i="9"/>
  <c r="AI944" i="9"/>
  <c r="AM944" i="9"/>
  <c r="AQ944" i="9"/>
  <c r="AU944" i="9"/>
  <c r="DM944" i="9" s="1"/>
  <c r="V942" i="9"/>
  <c r="Z942" i="9"/>
  <c r="AD942" i="9"/>
  <c r="AH942" i="9"/>
  <c r="AL942" i="9"/>
  <c r="AP942" i="9"/>
  <c r="AT942" i="9"/>
  <c r="DL942" i="9" s="1"/>
  <c r="W942" i="9"/>
  <c r="AA942" i="9"/>
  <c r="AE942" i="9"/>
  <c r="AI942" i="9"/>
  <c r="AM942" i="9"/>
  <c r="AQ942" i="9"/>
  <c r="AU942" i="9"/>
  <c r="DM942" i="9" s="1"/>
  <c r="V940" i="9"/>
  <c r="Z940" i="9"/>
  <c r="AD940" i="9"/>
  <c r="AH940" i="9"/>
  <c r="AL940" i="9"/>
  <c r="AP940" i="9"/>
  <c r="AT940" i="9"/>
  <c r="DL940" i="9" s="1"/>
  <c r="W940" i="9"/>
  <c r="AA940" i="9"/>
  <c r="AE940" i="9"/>
  <c r="AI940" i="9"/>
  <c r="AM940" i="9"/>
  <c r="AQ940" i="9"/>
  <c r="AU940" i="9"/>
  <c r="DM940" i="9" s="1"/>
  <c r="V938" i="9"/>
  <c r="Z938" i="9"/>
  <c r="AD938" i="9"/>
  <c r="AH938" i="9"/>
  <c r="AL938" i="9"/>
  <c r="AP938" i="9"/>
  <c r="AT938" i="9"/>
  <c r="DL938" i="9" s="1"/>
  <c r="W938" i="9"/>
  <c r="AA938" i="9"/>
  <c r="AE938" i="9"/>
  <c r="AI938" i="9"/>
  <c r="AM938" i="9"/>
  <c r="AQ938" i="9"/>
  <c r="AU938" i="9"/>
  <c r="DM938" i="9" s="1"/>
  <c r="CX919" i="9"/>
  <c r="BO919" i="9"/>
  <c r="V915" i="9"/>
  <c r="Z915" i="9"/>
  <c r="AD915" i="9"/>
  <c r="AH915" i="9"/>
  <c r="AL915" i="9"/>
  <c r="AP915" i="9"/>
  <c r="AT915" i="9"/>
  <c r="DL915" i="9" s="1"/>
  <c r="W915" i="9"/>
  <c r="AB915" i="9"/>
  <c r="AG915" i="9"/>
  <c r="AM915" i="9"/>
  <c r="AR915" i="9"/>
  <c r="AW915" i="9"/>
  <c r="DO915" i="9" s="1"/>
  <c r="X915" i="9"/>
  <c r="AC915" i="9"/>
  <c r="AI915" i="9"/>
  <c r="AN915" i="9"/>
  <c r="AS915" i="9"/>
  <c r="T915" i="9"/>
  <c r="Y915" i="9"/>
  <c r="AE915" i="9"/>
  <c r="AJ915" i="9"/>
  <c r="AO915" i="9"/>
  <c r="AU915" i="9"/>
  <c r="DM915" i="9" s="1"/>
  <c r="BV914" i="9"/>
  <c r="DE914" i="9"/>
  <c r="DA913" i="9"/>
  <c r="CU913" i="9"/>
  <c r="BL913" i="9"/>
  <c r="CP913" i="9"/>
  <c r="BG913" i="9"/>
  <c r="CM911" i="9"/>
  <c r="BD911" i="9"/>
  <c r="DJ910" i="9"/>
  <c r="CA910" i="9"/>
  <c r="BF910" i="9"/>
  <c r="DG908" i="9"/>
  <c r="BX908" i="9"/>
  <c r="DB908" i="9"/>
  <c r="BS908" i="9"/>
  <c r="CW908" i="9"/>
  <c r="BH908" i="9"/>
  <c r="CL908" i="9"/>
  <c r="BC908" i="9"/>
  <c r="DJ907" i="9"/>
  <c r="CA907" i="9"/>
  <c r="BF907" i="9"/>
  <c r="DJ905" i="9"/>
  <c r="BF905" i="9"/>
  <c r="DB904" i="9"/>
  <c r="BS904" i="9"/>
  <c r="CW904" i="9"/>
  <c r="BN904" i="9"/>
  <c r="CL904" i="9"/>
  <c r="BC904" i="9"/>
  <c r="CA901" i="9"/>
  <c r="BV901" i="9"/>
  <c r="BK901" i="9"/>
  <c r="BF901" i="9"/>
  <c r="DB900" i="9"/>
  <c r="CW900" i="9"/>
  <c r="BN900" i="9"/>
  <c r="CL900" i="9"/>
  <c r="BC900" i="9"/>
  <c r="CT897" i="9"/>
  <c r="BK897" i="9"/>
  <c r="DB896" i="9"/>
  <c r="BS896" i="9"/>
  <c r="CW896" i="9"/>
  <c r="BN896" i="9"/>
  <c r="CL896" i="9"/>
  <c r="BC896" i="9"/>
  <c r="CO893" i="9"/>
  <c r="BF893" i="9"/>
  <c r="DB892" i="9"/>
  <c r="BS892" i="9"/>
  <c r="CL892" i="9"/>
  <c r="BC892" i="9"/>
  <c r="DE891" i="9"/>
  <c r="BV891" i="9"/>
  <c r="CO891" i="9"/>
  <c r="BF891" i="9"/>
  <c r="CL888" i="9"/>
  <c r="BC888" i="9"/>
  <c r="DD870" i="9"/>
  <c r="BU870" i="9"/>
  <c r="DD866" i="9"/>
  <c r="BU866" i="9"/>
  <c r="DI964" i="9"/>
  <c r="CS964" i="9"/>
  <c r="BC964" i="9"/>
  <c r="AS964" i="9"/>
  <c r="AN964" i="9"/>
  <c r="AI964" i="9"/>
  <c r="AC964" i="9"/>
  <c r="X964" i="9"/>
  <c r="BO963" i="9"/>
  <c r="AU963" i="9"/>
  <c r="DM963" i="9" s="1"/>
  <c r="AO963" i="9"/>
  <c r="AJ963" i="9"/>
  <c r="AE963" i="9"/>
  <c r="Y963" i="9"/>
  <c r="T963" i="9"/>
  <c r="V962" i="9"/>
  <c r="Z962" i="9"/>
  <c r="AD962" i="9"/>
  <c r="AH962" i="9"/>
  <c r="AL962" i="9"/>
  <c r="AP962" i="9"/>
  <c r="AT962" i="9"/>
  <c r="DL962" i="9" s="1"/>
  <c r="AS960" i="9"/>
  <c r="AN960" i="9"/>
  <c r="X960" i="9"/>
  <c r="BO959" i="9"/>
  <c r="AU959" i="9"/>
  <c r="DM959" i="9" s="1"/>
  <c r="AO959" i="9"/>
  <c r="AJ959" i="9"/>
  <c r="AE959" i="9"/>
  <c r="Y959" i="9"/>
  <c r="T959" i="9"/>
  <c r="DA958" i="9"/>
  <c r="CA958" i="9"/>
  <c r="BK958" i="9"/>
  <c r="V958" i="9"/>
  <c r="Z958" i="9"/>
  <c r="AD958" i="9"/>
  <c r="AH958" i="9"/>
  <c r="AL958" i="9"/>
  <c r="AP958" i="9"/>
  <c r="AT958" i="9"/>
  <c r="DL958" i="9" s="1"/>
  <c r="DV958" i="9" s="1"/>
  <c r="DY958" i="9" s="1"/>
  <c r="CB956" i="9"/>
  <c r="BT956" i="9"/>
  <c r="BL956" i="9"/>
  <c r="BD956" i="9"/>
  <c r="AR956" i="9"/>
  <c r="AJ956" i="9"/>
  <c r="AB956" i="9"/>
  <c r="T956" i="9"/>
  <c r="CB954" i="9"/>
  <c r="BT954" i="9"/>
  <c r="AR954" i="9"/>
  <c r="AJ954" i="9"/>
  <c r="AB954" i="9"/>
  <c r="T954" i="9"/>
  <c r="CB952" i="9"/>
  <c r="BT952" i="9"/>
  <c r="AR952" i="9"/>
  <c r="AJ952" i="9"/>
  <c r="AB952" i="9"/>
  <c r="T952" i="9"/>
  <c r="CB950" i="9"/>
  <c r="BL950" i="9"/>
  <c r="AR950" i="9"/>
  <c r="AJ950" i="9"/>
  <c r="AB950" i="9"/>
  <c r="T950" i="9"/>
  <c r="BT948" i="9"/>
  <c r="AR948" i="9"/>
  <c r="AJ948" i="9"/>
  <c r="AB948" i="9"/>
  <c r="T948" i="9"/>
  <c r="BL946" i="9"/>
  <c r="BD946" i="9"/>
  <c r="AR946" i="9"/>
  <c r="AJ946" i="9"/>
  <c r="AB946" i="9"/>
  <c r="T946" i="9"/>
  <c r="BL944" i="9"/>
  <c r="BD944" i="9"/>
  <c r="AR944" i="9"/>
  <c r="AJ944" i="9"/>
  <c r="AB944" i="9"/>
  <c r="T944" i="9"/>
  <c r="CB942" i="9"/>
  <c r="AR942" i="9"/>
  <c r="AJ942" i="9"/>
  <c r="AB942" i="9"/>
  <c r="T942" i="9"/>
  <c r="CB940" i="9"/>
  <c r="BT940" i="9"/>
  <c r="BL940" i="9"/>
  <c r="BD940" i="9"/>
  <c r="AR940" i="9"/>
  <c r="AJ940" i="9"/>
  <c r="AB940" i="9"/>
  <c r="T940" i="9"/>
  <c r="BL938" i="9"/>
  <c r="BD938" i="9"/>
  <c r="AR938" i="9"/>
  <c r="AJ938" i="9"/>
  <c r="AB938" i="9"/>
  <c r="T938" i="9"/>
  <c r="CE936" i="9"/>
  <c r="DB936" i="9"/>
  <c r="BS936" i="9"/>
  <c r="CT936" i="9"/>
  <c r="BK936" i="9"/>
  <c r="BC936" i="9"/>
  <c r="DB934" i="9"/>
  <c r="BS934" i="9"/>
  <c r="CL934" i="9"/>
  <c r="BC934" i="9"/>
  <c r="DJ933" i="9"/>
  <c r="CA933" i="9"/>
  <c r="BS933" i="9"/>
  <c r="CT933" i="9"/>
  <c r="BK933" i="9"/>
  <c r="CL933" i="9"/>
  <c r="DB932" i="9"/>
  <c r="BS932" i="9"/>
  <c r="CT932" i="9"/>
  <c r="BK932" i="9"/>
  <c r="BC932" i="9"/>
  <c r="DJ931" i="9"/>
  <c r="CA931" i="9"/>
  <c r="DB931" i="9"/>
  <c r="BS931" i="9"/>
  <c r="CT931" i="9"/>
  <c r="BK931" i="9"/>
  <c r="CL931" i="9"/>
  <c r="BC931" i="9"/>
  <c r="DJ930" i="9"/>
  <c r="CA930" i="9"/>
  <c r="DB930" i="9"/>
  <c r="BS930" i="9"/>
  <c r="CT930" i="9"/>
  <c r="BK930" i="9"/>
  <c r="BC930" i="9"/>
  <c r="DJ929" i="9"/>
  <c r="CA929" i="9"/>
  <c r="DB929" i="9"/>
  <c r="BS929" i="9"/>
  <c r="CT929" i="9"/>
  <c r="BK929" i="9"/>
  <c r="CL929" i="9"/>
  <c r="BC929" i="9"/>
  <c r="DJ928" i="9"/>
  <c r="CA928" i="9"/>
  <c r="DB928" i="9"/>
  <c r="CL928" i="9"/>
  <c r="BC928" i="9"/>
  <c r="DJ926" i="9"/>
  <c r="CA926" i="9"/>
  <c r="DB926" i="9"/>
  <c r="BS926" i="9"/>
  <c r="CT926" i="9"/>
  <c r="BK926" i="9"/>
  <c r="CL926" i="9"/>
  <c r="BC926" i="9"/>
  <c r="DJ925" i="9"/>
  <c r="CA925" i="9"/>
  <c r="DB925" i="9"/>
  <c r="BS925" i="9"/>
  <c r="BC925" i="9"/>
  <c r="DJ922" i="9"/>
  <c r="CA922" i="9"/>
  <c r="DB922" i="9"/>
  <c r="BS922" i="9"/>
  <c r="CT922" i="9"/>
  <c r="BK922" i="9"/>
  <c r="CL922" i="9"/>
  <c r="BC922" i="9"/>
  <c r="DG920" i="9"/>
  <c r="BX920" i="9"/>
  <c r="BN920" i="9"/>
  <c r="CW920" i="9"/>
  <c r="BJ919" i="9"/>
  <c r="CS919" i="9"/>
  <c r="V919" i="9"/>
  <c r="Z919" i="9"/>
  <c r="AD919" i="9"/>
  <c r="AH919" i="9"/>
  <c r="AL919" i="9"/>
  <c r="AP919" i="9"/>
  <c r="AT919" i="9"/>
  <c r="DL919" i="9" s="1"/>
  <c r="W919" i="9"/>
  <c r="AB919" i="9"/>
  <c r="AG919" i="9"/>
  <c r="AM919" i="9"/>
  <c r="AR919" i="9"/>
  <c r="AW919" i="9"/>
  <c r="DO919" i="9" s="1"/>
  <c r="X919" i="9"/>
  <c r="AC919" i="9"/>
  <c r="AI919" i="9"/>
  <c r="AN919" i="9"/>
  <c r="AS919" i="9"/>
  <c r="T919" i="9"/>
  <c r="Y919" i="9"/>
  <c r="AE919" i="9"/>
  <c r="AJ919" i="9"/>
  <c r="AO919" i="9"/>
  <c r="AU919" i="9"/>
  <c r="DM919" i="9" s="1"/>
  <c r="DK917" i="9"/>
  <c r="CB917" i="9"/>
  <c r="BW917" i="9"/>
  <c r="DA917" i="9"/>
  <c r="CP917" i="9"/>
  <c r="BG917" i="9"/>
  <c r="AQ915" i="9"/>
  <c r="U915" i="9"/>
  <c r="CO914" i="9"/>
  <c r="CQ912" i="9"/>
  <c r="BH912" i="9"/>
  <c r="AK911" i="9"/>
  <c r="CN889" i="9"/>
  <c r="DJ882" i="9"/>
  <c r="CA882" i="9"/>
  <c r="CT882" i="9"/>
  <c r="BK882" i="9"/>
  <c r="DD878" i="9"/>
  <c r="DD874" i="9"/>
  <c r="BU874" i="9"/>
  <c r="W872" i="9"/>
  <c r="AA872" i="9"/>
  <c r="AE872" i="9"/>
  <c r="AI872" i="9"/>
  <c r="AM872" i="9"/>
  <c r="AQ872" i="9"/>
  <c r="AU872" i="9"/>
  <c r="DM872" i="9" s="1"/>
  <c r="T872" i="9"/>
  <c r="X872" i="9"/>
  <c r="AB872" i="9"/>
  <c r="AF872" i="9"/>
  <c r="AJ872" i="9"/>
  <c r="AN872" i="9"/>
  <c r="AR872" i="9"/>
  <c r="AV872" i="9"/>
  <c r="DN872" i="9" s="1"/>
  <c r="U872" i="9"/>
  <c r="AC872" i="9"/>
  <c r="AK872" i="9"/>
  <c r="AS872" i="9"/>
  <c r="V872" i="9"/>
  <c r="AD872" i="9"/>
  <c r="AL872" i="9"/>
  <c r="AT872" i="9"/>
  <c r="DL872" i="9" s="1"/>
  <c r="DV872" i="9" s="1"/>
  <c r="DY872" i="9" s="1"/>
  <c r="Y872" i="9"/>
  <c r="AG872" i="9"/>
  <c r="AO872" i="9"/>
  <c r="AW872" i="9"/>
  <c r="DO872" i="9" s="1"/>
  <c r="AP872" i="9"/>
  <c r="Z872" i="9"/>
  <c r="CN870" i="9"/>
  <c r="BE870" i="9"/>
  <c r="AU936" i="9"/>
  <c r="DM936" i="9" s="1"/>
  <c r="AQ936" i="9"/>
  <c r="AM936" i="9"/>
  <c r="AI936" i="9"/>
  <c r="AE936" i="9"/>
  <c r="AA936" i="9"/>
  <c r="W936" i="9"/>
  <c r="AU935" i="9"/>
  <c r="DM935" i="9" s="1"/>
  <c r="AQ935" i="9"/>
  <c r="AM935" i="9"/>
  <c r="AI935" i="9"/>
  <c r="AE935" i="9"/>
  <c r="AA935" i="9"/>
  <c r="W935" i="9"/>
  <c r="AU934" i="9"/>
  <c r="DM934" i="9" s="1"/>
  <c r="AQ934" i="9"/>
  <c r="AM934" i="9"/>
  <c r="AI934" i="9"/>
  <c r="AE934" i="9"/>
  <c r="AA934" i="9"/>
  <c r="W934" i="9"/>
  <c r="AU933" i="9"/>
  <c r="DM933" i="9" s="1"/>
  <c r="AQ933" i="9"/>
  <c r="AM933" i="9"/>
  <c r="AI933" i="9"/>
  <c r="AE933" i="9"/>
  <c r="AA933" i="9"/>
  <c r="W933" i="9"/>
  <c r="AU932" i="9"/>
  <c r="DM932" i="9" s="1"/>
  <c r="AQ932" i="9"/>
  <c r="AM932" i="9"/>
  <c r="AI932" i="9"/>
  <c r="AE932" i="9"/>
  <c r="AA932" i="9"/>
  <c r="W932" i="9"/>
  <c r="AU931" i="9"/>
  <c r="DM931" i="9" s="1"/>
  <c r="AQ931" i="9"/>
  <c r="AM931" i="9"/>
  <c r="AI931" i="9"/>
  <c r="AE931" i="9"/>
  <c r="AA931" i="9"/>
  <c r="W931" i="9"/>
  <c r="AU930" i="9"/>
  <c r="DM930" i="9" s="1"/>
  <c r="AQ930" i="9"/>
  <c r="AM930" i="9"/>
  <c r="AI930" i="9"/>
  <c r="AE930" i="9"/>
  <c r="AA930" i="9"/>
  <c r="W930" i="9"/>
  <c r="AU929" i="9"/>
  <c r="DM929" i="9" s="1"/>
  <c r="AQ929" i="9"/>
  <c r="AM929" i="9"/>
  <c r="AI929" i="9"/>
  <c r="AE929" i="9"/>
  <c r="AA929" i="9"/>
  <c r="W929" i="9"/>
  <c r="AU928" i="9"/>
  <c r="DM928" i="9" s="1"/>
  <c r="AQ928" i="9"/>
  <c r="AM928" i="9"/>
  <c r="AI928" i="9"/>
  <c r="AE928" i="9"/>
  <c r="AA928" i="9"/>
  <c r="W928" i="9"/>
  <c r="AU927" i="9"/>
  <c r="DM927" i="9" s="1"/>
  <c r="AQ927" i="9"/>
  <c r="AM927" i="9"/>
  <c r="AI927" i="9"/>
  <c r="AE927" i="9"/>
  <c r="AA927" i="9"/>
  <c r="W927" i="9"/>
  <c r="AU926" i="9"/>
  <c r="DM926" i="9" s="1"/>
  <c r="AQ926" i="9"/>
  <c r="AM926" i="9"/>
  <c r="AI926" i="9"/>
  <c r="AE926" i="9"/>
  <c r="AA926" i="9"/>
  <c r="W926" i="9"/>
  <c r="AU925" i="9"/>
  <c r="DM925" i="9" s="1"/>
  <c r="AQ925" i="9"/>
  <c r="AM925" i="9"/>
  <c r="AI925" i="9"/>
  <c r="AE925" i="9"/>
  <c r="AA925" i="9"/>
  <c r="W925" i="9"/>
  <c r="AU924" i="9"/>
  <c r="DM924" i="9" s="1"/>
  <c r="AQ924" i="9"/>
  <c r="AM924" i="9"/>
  <c r="AI924" i="9"/>
  <c r="AE924" i="9"/>
  <c r="AA924" i="9"/>
  <c r="W924" i="9"/>
  <c r="AU923" i="9"/>
  <c r="DM923" i="9" s="1"/>
  <c r="AQ923" i="9"/>
  <c r="AM923" i="9"/>
  <c r="AI923" i="9"/>
  <c r="AE923" i="9"/>
  <c r="AA923" i="9"/>
  <c r="W923" i="9"/>
  <c r="AU922" i="9"/>
  <c r="DM922" i="9" s="1"/>
  <c r="AQ922" i="9"/>
  <c r="AM922" i="9"/>
  <c r="AI922" i="9"/>
  <c r="AE922" i="9"/>
  <c r="AA922" i="9"/>
  <c r="W922" i="9"/>
  <c r="BC921" i="9"/>
  <c r="DI920" i="9"/>
  <c r="CS920" i="9"/>
  <c r="AS920" i="9"/>
  <c r="AN920" i="9"/>
  <c r="AI920" i="9"/>
  <c r="AC920" i="9"/>
  <c r="X920" i="9"/>
  <c r="V918" i="9"/>
  <c r="Z918" i="9"/>
  <c r="AD918" i="9"/>
  <c r="AH918" i="9"/>
  <c r="AL918" i="9"/>
  <c r="AP918" i="9"/>
  <c r="AT918" i="9"/>
  <c r="DL918" i="9" s="1"/>
  <c r="CW917" i="9"/>
  <c r="AS916" i="9"/>
  <c r="AN916" i="9"/>
  <c r="AI916" i="9"/>
  <c r="AC916" i="9"/>
  <c r="X916" i="9"/>
  <c r="DA914" i="9"/>
  <c r="V914" i="9"/>
  <c r="Z914" i="9"/>
  <c r="AD914" i="9"/>
  <c r="AH914" i="9"/>
  <c r="AL914" i="9"/>
  <c r="AP914" i="9"/>
  <c r="AT914" i="9"/>
  <c r="DL914" i="9" s="1"/>
  <c r="CW913" i="9"/>
  <c r="DI912" i="9"/>
  <c r="CS912" i="9"/>
  <c r="AS912" i="9"/>
  <c r="AN912" i="9"/>
  <c r="AI912" i="9"/>
  <c r="AC912" i="9"/>
  <c r="X912" i="9"/>
  <c r="DA910" i="9"/>
  <c r="V910" i="9"/>
  <c r="Z910" i="9"/>
  <c r="AD910" i="9"/>
  <c r="AH910" i="9"/>
  <c r="AL910" i="9"/>
  <c r="AP910" i="9"/>
  <c r="AT910" i="9"/>
  <c r="DL910" i="9" s="1"/>
  <c r="CW909" i="9"/>
  <c r="DI908" i="9"/>
  <c r="CS908" i="9"/>
  <c r="BG907" i="9"/>
  <c r="DI907" i="9"/>
  <c r="BZ907" i="9"/>
  <c r="CS907" i="9"/>
  <c r="BJ907" i="9"/>
  <c r="BW905" i="9"/>
  <c r="BG905" i="9"/>
  <c r="DI905" i="9"/>
  <c r="BZ905" i="9"/>
  <c r="CS905" i="9"/>
  <c r="BJ905" i="9"/>
  <c r="BR904" i="9"/>
  <c r="BW901" i="9"/>
  <c r="BG901" i="9"/>
  <c r="DI901" i="9"/>
  <c r="BZ901" i="9"/>
  <c r="CS901" i="9"/>
  <c r="BJ901" i="9"/>
  <c r="DA900" i="9"/>
  <c r="BR900" i="9"/>
  <c r="BW897" i="9"/>
  <c r="BG897" i="9"/>
  <c r="DI897" i="9"/>
  <c r="BZ897" i="9"/>
  <c r="CS897" i="9"/>
  <c r="BJ897" i="9"/>
  <c r="DA896" i="9"/>
  <c r="BR896" i="9"/>
  <c r="BW893" i="9"/>
  <c r="BG893" i="9"/>
  <c r="DI893" i="9"/>
  <c r="BZ893" i="9"/>
  <c r="CS893" i="9"/>
  <c r="BJ893" i="9"/>
  <c r="DA892" i="9"/>
  <c r="BR892" i="9"/>
  <c r="BW891" i="9"/>
  <c r="BZ891" i="9"/>
  <c r="CS891" i="9"/>
  <c r="BJ891" i="9"/>
  <c r="BS889" i="9"/>
  <c r="CL889" i="9"/>
  <c r="BC889" i="9"/>
  <c r="DF888" i="9"/>
  <c r="BG888" i="9"/>
  <c r="DJ887" i="9"/>
  <c r="CA887" i="9"/>
  <c r="CX886" i="9"/>
  <c r="DB885" i="9"/>
  <c r="BS885" i="9"/>
  <c r="CL885" i="9"/>
  <c r="BC885" i="9"/>
  <c r="DF884" i="9"/>
  <c r="BW884" i="9"/>
  <c r="CP884" i="9"/>
  <c r="BG884" i="9"/>
  <c r="CT883" i="9"/>
  <c r="BK883" i="9"/>
  <c r="CD882" i="9"/>
  <c r="CE882" i="9"/>
  <c r="CX882" i="9"/>
  <c r="BO882" i="9"/>
  <c r="AT878" i="9"/>
  <c r="DL878" i="9" s="1"/>
  <c r="DH876" i="9"/>
  <c r="BY876" i="9"/>
  <c r="DG875" i="9"/>
  <c r="BX875" i="9"/>
  <c r="CQ875" i="9"/>
  <c r="CV874" i="9"/>
  <c r="BM874" i="9"/>
  <c r="W874" i="9"/>
  <c r="AA874" i="9"/>
  <c r="AE874" i="9"/>
  <c r="AI874" i="9"/>
  <c r="AM874" i="9"/>
  <c r="AQ874" i="9"/>
  <c r="AU874" i="9"/>
  <c r="DM874" i="9" s="1"/>
  <c r="T874" i="9"/>
  <c r="X874" i="9"/>
  <c r="AB874" i="9"/>
  <c r="AF874" i="9"/>
  <c r="AJ874" i="9"/>
  <c r="AN874" i="9"/>
  <c r="AR874" i="9"/>
  <c r="AV874" i="9"/>
  <c r="DN874" i="9" s="1"/>
  <c r="Y874" i="9"/>
  <c r="AG874" i="9"/>
  <c r="AO874" i="9"/>
  <c r="AW874" i="9"/>
  <c r="DO874" i="9" s="1"/>
  <c r="Z874" i="9"/>
  <c r="AH874" i="9"/>
  <c r="AP874" i="9"/>
  <c r="U874" i="9"/>
  <c r="AC874" i="9"/>
  <c r="AK874" i="9"/>
  <c r="AS874" i="9"/>
  <c r="E873" i="9"/>
  <c r="F873" i="9"/>
  <c r="G873" i="9"/>
  <c r="AT870" i="9"/>
  <c r="DL870" i="9" s="1"/>
  <c r="DH868" i="9"/>
  <c r="BY868" i="9"/>
  <c r="DG867" i="9"/>
  <c r="BX867" i="9"/>
  <c r="CQ867" i="9"/>
  <c r="CV866" i="9"/>
  <c r="BM866" i="9"/>
  <c r="W866" i="9"/>
  <c r="AA866" i="9"/>
  <c r="AE866" i="9"/>
  <c r="AI866" i="9"/>
  <c r="AM866" i="9"/>
  <c r="AQ866" i="9"/>
  <c r="AU866" i="9"/>
  <c r="DM866" i="9" s="1"/>
  <c r="T866" i="9"/>
  <c r="X866" i="9"/>
  <c r="AB866" i="9"/>
  <c r="AF866" i="9"/>
  <c r="AJ866" i="9"/>
  <c r="AN866" i="9"/>
  <c r="AR866" i="9"/>
  <c r="AV866" i="9"/>
  <c r="DN866" i="9" s="1"/>
  <c r="Y866" i="9"/>
  <c r="AG866" i="9"/>
  <c r="AO866" i="9"/>
  <c r="AW866" i="9"/>
  <c r="DO866" i="9" s="1"/>
  <c r="Z866" i="9"/>
  <c r="AH866" i="9"/>
  <c r="AP866" i="9"/>
  <c r="U866" i="9"/>
  <c r="AC866" i="9"/>
  <c r="AK866" i="9"/>
  <c r="AS866" i="9"/>
  <c r="DE863" i="9"/>
  <c r="BV863" i="9"/>
  <c r="BR861" i="9"/>
  <c r="DA861" i="9"/>
  <c r="BH861" i="9"/>
  <c r="BJ857" i="9"/>
  <c r="CS857" i="9"/>
  <c r="DI851" i="9"/>
  <c r="BZ851" i="9"/>
  <c r="DA851" i="9"/>
  <c r="CS851" i="9"/>
  <c r="BJ851" i="9"/>
  <c r="V845" i="9"/>
  <c r="Z845" i="9"/>
  <c r="AD845" i="9"/>
  <c r="AH845" i="9"/>
  <c r="AL845" i="9"/>
  <c r="AP845" i="9"/>
  <c r="AT845" i="9"/>
  <c r="DL845" i="9" s="1"/>
  <c r="W845" i="9"/>
  <c r="AA845" i="9"/>
  <c r="AE845" i="9"/>
  <c r="AI845" i="9"/>
  <c r="AM845" i="9"/>
  <c r="AQ845" i="9"/>
  <c r="AU845" i="9"/>
  <c r="DM845" i="9" s="1"/>
  <c r="X845" i="9"/>
  <c r="AF845" i="9"/>
  <c r="AN845" i="9"/>
  <c r="AV845" i="9"/>
  <c r="DN845" i="9" s="1"/>
  <c r="Y845" i="9"/>
  <c r="AG845" i="9"/>
  <c r="AO845" i="9"/>
  <c r="AW845" i="9"/>
  <c r="DO845" i="9" s="1"/>
  <c r="T845" i="9"/>
  <c r="AB845" i="9"/>
  <c r="AJ845" i="9"/>
  <c r="AR845" i="9"/>
  <c r="AK845" i="9"/>
  <c r="AS845" i="9"/>
  <c r="U845" i="9"/>
  <c r="AC845" i="9"/>
  <c r="AT936" i="9"/>
  <c r="AP936" i="9"/>
  <c r="AL936" i="9"/>
  <c r="AH936" i="9"/>
  <c r="AD936" i="9"/>
  <c r="Z936" i="9"/>
  <c r="AT935" i="9"/>
  <c r="AP935" i="9"/>
  <c r="AL935" i="9"/>
  <c r="AH935" i="9"/>
  <c r="AD935" i="9"/>
  <c r="Z935" i="9"/>
  <c r="AT934" i="9"/>
  <c r="DL934" i="9" s="1"/>
  <c r="AP934" i="9"/>
  <c r="AL934" i="9"/>
  <c r="AH934" i="9"/>
  <c r="AD934" i="9"/>
  <c r="Z934" i="9"/>
  <c r="AT933" i="9"/>
  <c r="DL933" i="9" s="1"/>
  <c r="DV933" i="9" s="1"/>
  <c r="DY933" i="9" s="1"/>
  <c r="AP933" i="9"/>
  <c r="AL933" i="9"/>
  <c r="AH933" i="9"/>
  <c r="AD933" i="9"/>
  <c r="Z933" i="9"/>
  <c r="AT932" i="9"/>
  <c r="DL932" i="9" s="1"/>
  <c r="DV932" i="9" s="1"/>
  <c r="DY932" i="9" s="1"/>
  <c r="AP932" i="9"/>
  <c r="AL932" i="9"/>
  <c r="AH932" i="9"/>
  <c r="AD932" i="9"/>
  <c r="Z932" i="9"/>
  <c r="AT931" i="9"/>
  <c r="AP931" i="9"/>
  <c r="AL931" i="9"/>
  <c r="AH931" i="9"/>
  <c r="AD931" i="9"/>
  <c r="Z931" i="9"/>
  <c r="AT930" i="9"/>
  <c r="AP930" i="9"/>
  <c r="AL930" i="9"/>
  <c r="AH930" i="9"/>
  <c r="AD930" i="9"/>
  <c r="Z930" i="9"/>
  <c r="AT929" i="9"/>
  <c r="DL929" i="9" s="1"/>
  <c r="DV929" i="9" s="1"/>
  <c r="DY929" i="9" s="1"/>
  <c r="AP929" i="9"/>
  <c r="AL929" i="9"/>
  <c r="AH929" i="9"/>
  <c r="AD929" i="9"/>
  <c r="Z929" i="9"/>
  <c r="AT928" i="9"/>
  <c r="DL928" i="9" s="1"/>
  <c r="DV928" i="9" s="1"/>
  <c r="DY928" i="9" s="1"/>
  <c r="AP928" i="9"/>
  <c r="AL928" i="9"/>
  <c r="AH928" i="9"/>
  <c r="AD928" i="9"/>
  <c r="Z928" i="9"/>
  <c r="AT927" i="9"/>
  <c r="AP927" i="9"/>
  <c r="AL927" i="9"/>
  <c r="AH927" i="9"/>
  <c r="AD927" i="9"/>
  <c r="Z927" i="9"/>
  <c r="AT926" i="9"/>
  <c r="AP926" i="9"/>
  <c r="AL926" i="9"/>
  <c r="AH926" i="9"/>
  <c r="AD926" i="9"/>
  <c r="Z926" i="9"/>
  <c r="AT925" i="9"/>
  <c r="DL925" i="9" s="1"/>
  <c r="DV925" i="9" s="1"/>
  <c r="DY925" i="9" s="1"/>
  <c r="AP925" i="9"/>
  <c r="AL925" i="9"/>
  <c r="AH925" i="9"/>
  <c r="AD925" i="9"/>
  <c r="Z925" i="9"/>
  <c r="AT924" i="9"/>
  <c r="DL924" i="9" s="1"/>
  <c r="AP924" i="9"/>
  <c r="AL924" i="9"/>
  <c r="AH924" i="9"/>
  <c r="AD924" i="9"/>
  <c r="Z924" i="9"/>
  <c r="AT923" i="9"/>
  <c r="AP923" i="9"/>
  <c r="AL923" i="9"/>
  <c r="AH923" i="9"/>
  <c r="AD923" i="9"/>
  <c r="Z923" i="9"/>
  <c r="AT922" i="9"/>
  <c r="AP922" i="9"/>
  <c r="AL922" i="9"/>
  <c r="AH922" i="9"/>
  <c r="AD922" i="9"/>
  <c r="Z922" i="9"/>
  <c r="AW920" i="9"/>
  <c r="DO920" i="9" s="1"/>
  <c r="AR920" i="9"/>
  <c r="AM920" i="9"/>
  <c r="AG920" i="9"/>
  <c r="AB920" i="9"/>
  <c r="AU918" i="9"/>
  <c r="DM918" i="9" s="1"/>
  <c r="AO918" i="9"/>
  <c r="AJ918" i="9"/>
  <c r="AE918" i="9"/>
  <c r="Y918" i="9"/>
  <c r="T918" i="9"/>
  <c r="BK917" i="9"/>
  <c r="V917" i="9"/>
  <c r="Z917" i="9"/>
  <c r="AD917" i="9"/>
  <c r="AH917" i="9"/>
  <c r="AL917" i="9"/>
  <c r="AP917" i="9"/>
  <c r="AT917" i="9"/>
  <c r="DL917" i="9" s="1"/>
  <c r="DV917" i="9" s="1"/>
  <c r="DY917" i="9" s="1"/>
  <c r="AW916" i="9"/>
  <c r="DO916" i="9" s="1"/>
  <c r="AR916" i="9"/>
  <c r="AM916" i="9"/>
  <c r="AG916" i="9"/>
  <c r="AB916" i="9"/>
  <c r="BO914" i="9"/>
  <c r="AU914" i="9"/>
  <c r="DM914" i="9" s="1"/>
  <c r="AO914" i="9"/>
  <c r="AJ914" i="9"/>
  <c r="AE914" i="9"/>
  <c r="Y914" i="9"/>
  <c r="T914" i="9"/>
  <c r="CA913" i="9"/>
  <c r="BK913" i="9"/>
  <c r="V913" i="9"/>
  <c r="Z913" i="9"/>
  <c r="AD913" i="9"/>
  <c r="AH913" i="9"/>
  <c r="AL913" i="9"/>
  <c r="AP913" i="9"/>
  <c r="AT913" i="9"/>
  <c r="DL913" i="9" s="1"/>
  <c r="AW912" i="9"/>
  <c r="DO912" i="9" s="1"/>
  <c r="AR912" i="9"/>
  <c r="AM912" i="9"/>
  <c r="AG912" i="9"/>
  <c r="AB912" i="9"/>
  <c r="BO910" i="9"/>
  <c r="AU910" i="9"/>
  <c r="DM910" i="9" s="1"/>
  <c r="AO910" i="9"/>
  <c r="AJ910" i="9"/>
  <c r="AE910" i="9"/>
  <c r="Y910" i="9"/>
  <c r="T910" i="9"/>
  <c r="CA909" i="9"/>
  <c r="BK909" i="9"/>
  <c r="V909" i="9"/>
  <c r="Z909" i="9"/>
  <c r="AD909" i="9"/>
  <c r="AH909" i="9"/>
  <c r="AL909" i="9"/>
  <c r="AP909" i="9"/>
  <c r="AT909" i="9"/>
  <c r="DL909" i="9" s="1"/>
  <c r="DV909" i="9" s="1"/>
  <c r="DY909" i="9" s="1"/>
  <c r="BW908" i="9"/>
  <c r="BG908" i="9"/>
  <c r="CW907" i="9"/>
  <c r="BN907" i="9"/>
  <c r="CD905" i="9"/>
  <c r="CW905" i="9"/>
  <c r="BN905" i="9"/>
  <c r="CN904" i="9"/>
  <c r="CO904" i="9"/>
  <c r="BF904" i="9"/>
  <c r="CD901" i="9"/>
  <c r="CW901" i="9"/>
  <c r="BN901" i="9"/>
  <c r="CN900" i="9"/>
  <c r="DE900" i="9"/>
  <c r="BV900" i="9"/>
  <c r="CO900" i="9"/>
  <c r="CW897" i="9"/>
  <c r="BN897" i="9"/>
  <c r="CN896" i="9"/>
  <c r="BV896" i="9"/>
  <c r="CO896" i="9"/>
  <c r="BF896" i="9"/>
  <c r="CD893" i="9"/>
  <c r="CW893" i="9"/>
  <c r="BN893" i="9"/>
  <c r="CN892" i="9"/>
  <c r="DE892" i="9"/>
  <c r="BV892" i="9"/>
  <c r="CO892" i="9"/>
  <c r="DF889" i="9"/>
  <c r="CP889" i="9"/>
  <c r="BG889" i="9"/>
  <c r="DJ888" i="9"/>
  <c r="CA888" i="9"/>
  <c r="CT888" i="9"/>
  <c r="CX887" i="9"/>
  <c r="BO887" i="9"/>
  <c r="CL886" i="9"/>
  <c r="BC886" i="9"/>
  <c r="DF885" i="9"/>
  <c r="BW885" i="9"/>
  <c r="CP885" i="9"/>
  <c r="BG885" i="9"/>
  <c r="DJ884" i="9"/>
  <c r="CA884" i="9"/>
  <c r="CT884" i="9"/>
  <c r="BK884" i="9"/>
  <c r="CX883" i="9"/>
  <c r="BO883" i="9"/>
  <c r="DB882" i="9"/>
  <c r="BS882" i="9"/>
  <c r="CL882" i="9"/>
  <c r="BC882" i="9"/>
  <c r="BV881" i="9"/>
  <c r="T880" i="9"/>
  <c r="X880" i="9"/>
  <c r="AB880" i="9"/>
  <c r="AF880" i="9"/>
  <c r="AJ880" i="9"/>
  <c r="AN880" i="9"/>
  <c r="AR880" i="9"/>
  <c r="AV880" i="9"/>
  <c r="DN880" i="9" s="1"/>
  <c r="W880" i="9"/>
  <c r="AC880" i="9"/>
  <c r="AH880" i="9"/>
  <c r="AM880" i="9"/>
  <c r="AS880" i="9"/>
  <c r="Y880" i="9"/>
  <c r="AD880" i="9"/>
  <c r="AI880" i="9"/>
  <c r="AO880" i="9"/>
  <c r="AT880" i="9"/>
  <c r="DL880" i="9" s="1"/>
  <c r="U880" i="9"/>
  <c r="Z880" i="9"/>
  <c r="AE880" i="9"/>
  <c r="AK880" i="9"/>
  <c r="AP880" i="9"/>
  <c r="AU880" i="9"/>
  <c r="DM880" i="9" s="1"/>
  <c r="CZ876" i="9"/>
  <c r="BQ876" i="9"/>
  <c r="W876" i="9"/>
  <c r="AA876" i="9"/>
  <c r="AE876" i="9"/>
  <c r="AI876" i="9"/>
  <c r="AM876" i="9"/>
  <c r="AQ876" i="9"/>
  <c r="AU876" i="9"/>
  <c r="DM876" i="9" s="1"/>
  <c r="T876" i="9"/>
  <c r="X876" i="9"/>
  <c r="AB876" i="9"/>
  <c r="AF876" i="9"/>
  <c r="AJ876" i="9"/>
  <c r="AN876" i="9"/>
  <c r="AR876" i="9"/>
  <c r="AV876" i="9"/>
  <c r="DN876" i="9" s="1"/>
  <c r="U876" i="9"/>
  <c r="AC876" i="9"/>
  <c r="AK876" i="9"/>
  <c r="AS876" i="9"/>
  <c r="V876" i="9"/>
  <c r="AD876" i="9"/>
  <c r="AL876" i="9"/>
  <c r="AT876" i="9"/>
  <c r="DL876" i="9" s="1"/>
  <c r="DV876" i="9" s="1"/>
  <c r="DY876" i="9" s="1"/>
  <c r="Y876" i="9"/>
  <c r="AG876" i="9"/>
  <c r="AO876" i="9"/>
  <c r="AW876" i="9"/>
  <c r="DO876" i="9" s="1"/>
  <c r="V874" i="9"/>
  <c r="CZ868" i="9"/>
  <c r="BQ868" i="9"/>
  <c r="W868" i="9"/>
  <c r="AA868" i="9"/>
  <c r="AE868" i="9"/>
  <c r="AI868" i="9"/>
  <c r="AM868" i="9"/>
  <c r="AQ868" i="9"/>
  <c r="AU868" i="9"/>
  <c r="DM868" i="9" s="1"/>
  <c r="T868" i="9"/>
  <c r="X868" i="9"/>
  <c r="AB868" i="9"/>
  <c r="AF868" i="9"/>
  <c r="AJ868" i="9"/>
  <c r="AN868" i="9"/>
  <c r="AR868" i="9"/>
  <c r="AV868" i="9"/>
  <c r="DN868" i="9" s="1"/>
  <c r="U868" i="9"/>
  <c r="AC868" i="9"/>
  <c r="AK868" i="9"/>
  <c r="AS868" i="9"/>
  <c r="V868" i="9"/>
  <c r="AD868" i="9"/>
  <c r="AL868" i="9"/>
  <c r="AT868" i="9"/>
  <c r="DL868" i="9" s="1"/>
  <c r="DV868" i="9" s="1"/>
  <c r="DY868" i="9" s="1"/>
  <c r="Y868" i="9"/>
  <c r="AG868" i="9"/>
  <c r="AO868" i="9"/>
  <c r="AW868" i="9"/>
  <c r="DO868" i="9" s="1"/>
  <c r="V866" i="9"/>
  <c r="CU843" i="9"/>
  <c r="BL843" i="9"/>
  <c r="V920" i="9"/>
  <c r="Z920" i="9"/>
  <c r="AD920" i="9"/>
  <c r="AH920" i="9"/>
  <c r="AL920" i="9"/>
  <c r="AP920" i="9"/>
  <c r="AT920" i="9"/>
  <c r="DL920" i="9" s="1"/>
  <c r="DV920" i="9" s="1"/>
  <c r="DY920" i="9" s="1"/>
  <c r="V916" i="9"/>
  <c r="Z916" i="9"/>
  <c r="AD916" i="9"/>
  <c r="AH916" i="9"/>
  <c r="AL916" i="9"/>
  <c r="AP916" i="9"/>
  <c r="AT916" i="9"/>
  <c r="DL916" i="9" s="1"/>
  <c r="V912" i="9"/>
  <c r="Z912" i="9"/>
  <c r="AD912" i="9"/>
  <c r="AH912" i="9"/>
  <c r="AL912" i="9"/>
  <c r="AP912" i="9"/>
  <c r="AT912" i="9"/>
  <c r="DL912" i="9" s="1"/>
  <c r="DV912" i="9" s="1"/>
  <c r="DY912" i="9" s="1"/>
  <c r="DA907" i="9"/>
  <c r="DA905" i="9"/>
  <c r="BR905" i="9"/>
  <c r="DI904" i="9"/>
  <c r="BZ904" i="9"/>
  <c r="CS904" i="9"/>
  <c r="BJ904" i="9"/>
  <c r="DA901" i="9"/>
  <c r="BR901" i="9"/>
  <c r="DI900" i="9"/>
  <c r="BZ900" i="9"/>
  <c r="CS900" i="9"/>
  <c r="BJ900" i="9"/>
  <c r="DA897" i="9"/>
  <c r="BR897" i="9"/>
  <c r="DI896" i="9"/>
  <c r="BZ896" i="9"/>
  <c r="CS896" i="9"/>
  <c r="BJ896" i="9"/>
  <c r="DA893" i="9"/>
  <c r="BR893" i="9"/>
  <c r="DI892" i="9"/>
  <c r="BZ892" i="9"/>
  <c r="CS892" i="9"/>
  <c r="BJ892" i="9"/>
  <c r="DA891" i="9"/>
  <c r="BR891" i="9"/>
  <c r="DJ889" i="9"/>
  <c r="CA889" i="9"/>
  <c r="CX888" i="9"/>
  <c r="BO888" i="9"/>
  <c r="DB887" i="9"/>
  <c r="BS887" i="9"/>
  <c r="CL887" i="9"/>
  <c r="BC887" i="9"/>
  <c r="DF886" i="9"/>
  <c r="BW886" i="9"/>
  <c r="CP886" i="9"/>
  <c r="BG886" i="9"/>
  <c r="CT885" i="9"/>
  <c r="BK885" i="9"/>
  <c r="CX884" i="9"/>
  <c r="BO884" i="9"/>
  <c r="DB883" i="9"/>
  <c r="BS883" i="9"/>
  <c r="CL883" i="9"/>
  <c r="BC883" i="9"/>
  <c r="DF882" i="9"/>
  <c r="BW882" i="9"/>
  <c r="CP882" i="9"/>
  <c r="BG882" i="9"/>
  <c r="BX879" i="9"/>
  <c r="DG879" i="9"/>
  <c r="CQ879" i="9"/>
  <c r="W878" i="9"/>
  <c r="AA878" i="9"/>
  <c r="AE878" i="9"/>
  <c r="AI878" i="9"/>
  <c r="AM878" i="9"/>
  <c r="AQ878" i="9"/>
  <c r="AU878" i="9"/>
  <c r="DM878" i="9" s="1"/>
  <c r="T878" i="9"/>
  <c r="X878" i="9"/>
  <c r="AB878" i="9"/>
  <c r="AF878" i="9"/>
  <c r="AJ878" i="9"/>
  <c r="AN878" i="9"/>
  <c r="AR878" i="9"/>
  <c r="AV878" i="9"/>
  <c r="DN878" i="9" s="1"/>
  <c r="Y878" i="9"/>
  <c r="AG878" i="9"/>
  <c r="AO878" i="9"/>
  <c r="AW878" i="9"/>
  <c r="DO878" i="9" s="1"/>
  <c r="Z878" i="9"/>
  <c r="AH878" i="9"/>
  <c r="AP878" i="9"/>
  <c r="U878" i="9"/>
  <c r="AC878" i="9"/>
  <c r="AK878" i="9"/>
  <c r="AS878" i="9"/>
  <c r="E877" i="9"/>
  <c r="F877" i="9"/>
  <c r="G877" i="9"/>
  <c r="CR876" i="9"/>
  <c r="BI876" i="9"/>
  <c r="CY875" i="9"/>
  <c r="BP875" i="9"/>
  <c r="DG871" i="9"/>
  <c r="BX871" i="9"/>
  <c r="CQ871" i="9"/>
  <c r="CV870" i="9"/>
  <c r="BM870" i="9"/>
  <c r="W870" i="9"/>
  <c r="AA870" i="9"/>
  <c r="AE870" i="9"/>
  <c r="AI870" i="9"/>
  <c r="AM870" i="9"/>
  <c r="AQ870" i="9"/>
  <c r="AU870" i="9"/>
  <c r="DM870" i="9" s="1"/>
  <c r="T870" i="9"/>
  <c r="X870" i="9"/>
  <c r="AB870" i="9"/>
  <c r="AF870" i="9"/>
  <c r="AJ870" i="9"/>
  <c r="AN870" i="9"/>
  <c r="AR870" i="9"/>
  <c r="AV870" i="9"/>
  <c r="DN870" i="9" s="1"/>
  <c r="Y870" i="9"/>
  <c r="AG870" i="9"/>
  <c r="AO870" i="9"/>
  <c r="AW870" i="9"/>
  <c r="DO870" i="9" s="1"/>
  <c r="Z870" i="9"/>
  <c r="AH870" i="9"/>
  <c r="AP870" i="9"/>
  <c r="U870" i="9"/>
  <c r="AC870" i="9"/>
  <c r="AK870" i="9"/>
  <c r="AS870" i="9"/>
  <c r="E869" i="9"/>
  <c r="F869" i="9"/>
  <c r="G869" i="9"/>
  <c r="CR868" i="9"/>
  <c r="BI868" i="9"/>
  <c r="BP867" i="9"/>
  <c r="CB860" i="9"/>
  <c r="BL860" i="9"/>
  <c r="CU860" i="9"/>
  <c r="DI854" i="9"/>
  <c r="BZ854" i="9"/>
  <c r="CS854" i="9"/>
  <c r="BJ854" i="9"/>
  <c r="T881" i="9"/>
  <c r="X881" i="9"/>
  <c r="AB881" i="9"/>
  <c r="AF881" i="9"/>
  <c r="AJ881" i="9"/>
  <c r="AN881" i="9"/>
  <c r="AR881" i="9"/>
  <c r="AV881" i="9"/>
  <c r="DN881" i="9" s="1"/>
  <c r="W879" i="9"/>
  <c r="AA879" i="9"/>
  <c r="AE879" i="9"/>
  <c r="AI879" i="9"/>
  <c r="AM879" i="9"/>
  <c r="AQ879" i="9"/>
  <c r="AU879" i="9"/>
  <c r="DM879" i="9" s="1"/>
  <c r="T879" i="9"/>
  <c r="X879" i="9"/>
  <c r="AB879" i="9"/>
  <c r="AF879" i="9"/>
  <c r="AJ879" i="9"/>
  <c r="AN879" i="9"/>
  <c r="AR879" i="9"/>
  <c r="AV879" i="9"/>
  <c r="DN879" i="9" s="1"/>
  <c r="E878" i="9"/>
  <c r="F878" i="9"/>
  <c r="W875" i="9"/>
  <c r="AA875" i="9"/>
  <c r="AE875" i="9"/>
  <c r="AI875" i="9"/>
  <c r="AM875" i="9"/>
  <c r="AQ875" i="9"/>
  <c r="AU875" i="9"/>
  <c r="DM875" i="9" s="1"/>
  <c r="T875" i="9"/>
  <c r="X875" i="9"/>
  <c r="AB875" i="9"/>
  <c r="AF875" i="9"/>
  <c r="AJ875" i="9"/>
  <c r="AN875" i="9"/>
  <c r="AR875" i="9"/>
  <c r="AV875" i="9"/>
  <c r="DN875" i="9" s="1"/>
  <c r="E874" i="9"/>
  <c r="F874" i="9"/>
  <c r="W871" i="9"/>
  <c r="AA871" i="9"/>
  <c r="AE871" i="9"/>
  <c r="AI871" i="9"/>
  <c r="AM871" i="9"/>
  <c r="AQ871" i="9"/>
  <c r="AU871" i="9"/>
  <c r="DM871" i="9" s="1"/>
  <c r="T871" i="9"/>
  <c r="X871" i="9"/>
  <c r="AB871" i="9"/>
  <c r="AF871" i="9"/>
  <c r="AJ871" i="9"/>
  <c r="AN871" i="9"/>
  <c r="AR871" i="9"/>
  <c r="AV871" i="9"/>
  <c r="DN871" i="9" s="1"/>
  <c r="E870" i="9"/>
  <c r="F870" i="9"/>
  <c r="W867" i="9"/>
  <c r="AA867" i="9"/>
  <c r="AE867" i="9"/>
  <c r="AI867" i="9"/>
  <c r="AM867" i="9"/>
  <c r="AQ867" i="9"/>
  <c r="AU867" i="9"/>
  <c r="DM867" i="9" s="1"/>
  <c r="T867" i="9"/>
  <c r="X867" i="9"/>
  <c r="AB867" i="9"/>
  <c r="AF867" i="9"/>
  <c r="AJ867" i="9"/>
  <c r="AN867" i="9"/>
  <c r="AR867" i="9"/>
  <c r="AV867" i="9"/>
  <c r="DN867" i="9" s="1"/>
  <c r="E866" i="9"/>
  <c r="F866" i="9"/>
  <c r="F865" i="9"/>
  <c r="G865" i="9"/>
  <c r="AW863" i="9"/>
  <c r="DO863" i="9" s="1"/>
  <c r="AL863" i="9"/>
  <c r="CS861" i="9"/>
  <c r="BH860" i="9"/>
  <c r="CQ860" i="9"/>
  <c r="T859" i="9"/>
  <c r="X859" i="9"/>
  <c r="AB859" i="9"/>
  <c r="AF859" i="9"/>
  <c r="AJ859" i="9"/>
  <c r="AN859" i="9"/>
  <c r="AR859" i="9"/>
  <c r="AV859" i="9"/>
  <c r="DN859" i="9" s="1"/>
  <c r="V859" i="9"/>
  <c r="Z859" i="9"/>
  <c r="AD859" i="9"/>
  <c r="AH859" i="9"/>
  <c r="AL859" i="9"/>
  <c r="AP859" i="9"/>
  <c r="AT859" i="9"/>
  <c r="DL859" i="9" s="1"/>
  <c r="Y859" i="9"/>
  <c r="AG859" i="9"/>
  <c r="AO859" i="9"/>
  <c r="AW859" i="9"/>
  <c r="DO859" i="9" s="1"/>
  <c r="AA859" i="9"/>
  <c r="AI859" i="9"/>
  <c r="AQ859" i="9"/>
  <c r="U859" i="9"/>
  <c r="AC859" i="9"/>
  <c r="AK859" i="9"/>
  <c r="AS859" i="9"/>
  <c r="BR857" i="9"/>
  <c r="DA857" i="9"/>
  <c r="CB856" i="9"/>
  <c r="DK856" i="9"/>
  <c r="BL856" i="9"/>
  <c r="CU856" i="9"/>
  <c r="V847" i="9"/>
  <c r="Z847" i="9"/>
  <c r="AD847" i="9"/>
  <c r="AH847" i="9"/>
  <c r="AL847" i="9"/>
  <c r="AP847" i="9"/>
  <c r="AT847" i="9"/>
  <c r="DL847" i="9" s="1"/>
  <c r="W847" i="9"/>
  <c r="AA847" i="9"/>
  <c r="AE847" i="9"/>
  <c r="AI847" i="9"/>
  <c r="AM847" i="9"/>
  <c r="AQ847" i="9"/>
  <c r="AU847" i="9"/>
  <c r="DM847" i="9" s="1"/>
  <c r="X847" i="9"/>
  <c r="AF847" i="9"/>
  <c r="AN847" i="9"/>
  <c r="AV847" i="9"/>
  <c r="DN847" i="9" s="1"/>
  <c r="Y847" i="9"/>
  <c r="AG847" i="9"/>
  <c r="AO847" i="9"/>
  <c r="AW847" i="9"/>
  <c r="DO847" i="9" s="1"/>
  <c r="T847" i="9"/>
  <c r="AB847" i="9"/>
  <c r="AJ847" i="9"/>
  <c r="AR847" i="9"/>
  <c r="AK847" i="9"/>
  <c r="AS847" i="9"/>
  <c r="U847" i="9"/>
  <c r="W826" i="9"/>
  <c r="AA826" i="9"/>
  <c r="AE826" i="9"/>
  <c r="AI826" i="9"/>
  <c r="AM826" i="9"/>
  <c r="AQ826" i="9"/>
  <c r="AU826" i="9"/>
  <c r="DM826" i="9" s="1"/>
  <c r="T826" i="9"/>
  <c r="X826" i="9"/>
  <c r="AB826" i="9"/>
  <c r="AF826" i="9"/>
  <c r="AJ826" i="9"/>
  <c r="AN826" i="9"/>
  <c r="AR826" i="9"/>
  <c r="AV826" i="9"/>
  <c r="DN826" i="9" s="1"/>
  <c r="Y826" i="9"/>
  <c r="AG826" i="9"/>
  <c r="AO826" i="9"/>
  <c r="AW826" i="9"/>
  <c r="DO826" i="9" s="1"/>
  <c r="Z826" i="9"/>
  <c r="AH826" i="9"/>
  <c r="AP826" i="9"/>
  <c r="U826" i="9"/>
  <c r="AC826" i="9"/>
  <c r="AK826" i="9"/>
  <c r="AS826" i="9"/>
  <c r="AL826" i="9"/>
  <c r="AT826" i="9"/>
  <c r="DL826" i="9" s="1"/>
  <c r="V826" i="9"/>
  <c r="AD826" i="9"/>
  <c r="AT908" i="9"/>
  <c r="DL908" i="9" s="1"/>
  <c r="DV908" i="9" s="1"/>
  <c r="DY908" i="9" s="1"/>
  <c r="AP908" i="9"/>
  <c r="AL908" i="9"/>
  <c r="AH908" i="9"/>
  <c r="AD908" i="9"/>
  <c r="Z908" i="9"/>
  <c r="AT907" i="9"/>
  <c r="AP907" i="9"/>
  <c r="AL907" i="9"/>
  <c r="AH907" i="9"/>
  <c r="AD907" i="9"/>
  <c r="Z907" i="9"/>
  <c r="AT906" i="9"/>
  <c r="DL906" i="9" s="1"/>
  <c r="AP906" i="9"/>
  <c r="AL906" i="9"/>
  <c r="AH906" i="9"/>
  <c r="AD906" i="9"/>
  <c r="Z906" i="9"/>
  <c r="AT905" i="9"/>
  <c r="DL905" i="9" s="1"/>
  <c r="DV905" i="9" s="1"/>
  <c r="DY905" i="9" s="1"/>
  <c r="AP905" i="9"/>
  <c r="AL905" i="9"/>
  <c r="AH905" i="9"/>
  <c r="AD905" i="9"/>
  <c r="Z905" i="9"/>
  <c r="AT904" i="9"/>
  <c r="AP904" i="9"/>
  <c r="AL904" i="9"/>
  <c r="AH904" i="9"/>
  <c r="AD904" i="9"/>
  <c r="Z904" i="9"/>
  <c r="AT903" i="9"/>
  <c r="DL903" i="9" s="1"/>
  <c r="AP903" i="9"/>
  <c r="AL903" i="9"/>
  <c r="AH903" i="9"/>
  <c r="AD903" i="9"/>
  <c r="Z903" i="9"/>
  <c r="AP902" i="9"/>
  <c r="Z902" i="9"/>
  <c r="AT901" i="9"/>
  <c r="DL901" i="9" s="1"/>
  <c r="DV901" i="9" s="1"/>
  <c r="DY901" i="9" s="1"/>
  <c r="AP901" i="9"/>
  <c r="AL901" i="9"/>
  <c r="AH901" i="9"/>
  <c r="AD901" i="9"/>
  <c r="Z901" i="9"/>
  <c r="AT900" i="9"/>
  <c r="AP900" i="9"/>
  <c r="AL900" i="9"/>
  <c r="AH900" i="9"/>
  <c r="AD900" i="9"/>
  <c r="Z900" i="9"/>
  <c r="AT899" i="9"/>
  <c r="AP899" i="9"/>
  <c r="AL899" i="9"/>
  <c r="AH899" i="9"/>
  <c r="AD899" i="9"/>
  <c r="Z899" i="9"/>
  <c r="AT898" i="9"/>
  <c r="DL898" i="9" s="1"/>
  <c r="AP898" i="9"/>
  <c r="AL898" i="9"/>
  <c r="AH898" i="9"/>
  <c r="AD898" i="9"/>
  <c r="Z898" i="9"/>
  <c r="AT897" i="9"/>
  <c r="DL897" i="9" s="1"/>
  <c r="DV897" i="9" s="1"/>
  <c r="DY897" i="9" s="1"/>
  <c r="AP897" i="9"/>
  <c r="AL897" i="9"/>
  <c r="AH897" i="9"/>
  <c r="AD897" i="9"/>
  <c r="Z897" i="9"/>
  <c r="AT896" i="9"/>
  <c r="DL896" i="9" s="1"/>
  <c r="DV896" i="9" s="1"/>
  <c r="DY896" i="9" s="1"/>
  <c r="AP896" i="9"/>
  <c r="AL896" i="9"/>
  <c r="AH896" i="9"/>
  <c r="AD896" i="9"/>
  <c r="Z896" i="9"/>
  <c r="AT895" i="9"/>
  <c r="DL895" i="9" s="1"/>
  <c r="AP895" i="9"/>
  <c r="AL895" i="9"/>
  <c r="AH895" i="9"/>
  <c r="AD895" i="9"/>
  <c r="Z895" i="9"/>
  <c r="AT894" i="9"/>
  <c r="DL894" i="9" s="1"/>
  <c r="AP894" i="9"/>
  <c r="AL894" i="9"/>
  <c r="AH894" i="9"/>
  <c r="AD894" i="9"/>
  <c r="Z894" i="9"/>
  <c r="AT893" i="9"/>
  <c r="DL893" i="9" s="1"/>
  <c r="AP893" i="9"/>
  <c r="AL893" i="9"/>
  <c r="AH893" i="9"/>
  <c r="AD893" i="9"/>
  <c r="Z893" i="9"/>
  <c r="AT892" i="9"/>
  <c r="DL892" i="9" s="1"/>
  <c r="DV892" i="9" s="1"/>
  <c r="DY892" i="9" s="1"/>
  <c r="AP892" i="9"/>
  <c r="AL892" i="9"/>
  <c r="AH892" i="9"/>
  <c r="AD892" i="9"/>
  <c r="Z892" i="9"/>
  <c r="AT891" i="9"/>
  <c r="AP891" i="9"/>
  <c r="AL891" i="9"/>
  <c r="AH891" i="9"/>
  <c r="AD891" i="9"/>
  <c r="Z891" i="9"/>
  <c r="AT890" i="9"/>
  <c r="DL890" i="9" s="1"/>
  <c r="AP890" i="9"/>
  <c r="AL890" i="9"/>
  <c r="AH890" i="9"/>
  <c r="AD890" i="9"/>
  <c r="Z890" i="9"/>
  <c r="BZ889" i="9"/>
  <c r="BR889" i="9"/>
  <c r="BN889" i="9"/>
  <c r="BJ889" i="9"/>
  <c r="BF889" i="9"/>
  <c r="AT889" i="9"/>
  <c r="AP889" i="9"/>
  <c r="AL889" i="9"/>
  <c r="AH889" i="9"/>
  <c r="AD889" i="9"/>
  <c r="Z889" i="9"/>
  <c r="BR888" i="9"/>
  <c r="BN888" i="9"/>
  <c r="BJ888" i="9"/>
  <c r="BF888" i="9"/>
  <c r="AT888" i="9"/>
  <c r="DL888" i="9" s="1"/>
  <c r="DV888" i="9" s="1"/>
  <c r="DY888" i="9" s="1"/>
  <c r="AP888" i="9"/>
  <c r="AL888" i="9"/>
  <c r="AH888" i="9"/>
  <c r="AD888" i="9"/>
  <c r="Z888" i="9"/>
  <c r="BZ887" i="9"/>
  <c r="BV887" i="9"/>
  <c r="BN887" i="9"/>
  <c r="BJ887" i="9"/>
  <c r="BF887" i="9"/>
  <c r="AT887" i="9"/>
  <c r="DL887" i="9" s="1"/>
  <c r="DV887" i="9" s="1"/>
  <c r="DY887" i="9" s="1"/>
  <c r="AP887" i="9"/>
  <c r="AL887" i="9"/>
  <c r="AH887" i="9"/>
  <c r="AD887" i="9"/>
  <c r="Z887" i="9"/>
  <c r="BZ886" i="9"/>
  <c r="BN886" i="9"/>
  <c r="BJ886" i="9"/>
  <c r="BF886" i="9"/>
  <c r="AT886" i="9"/>
  <c r="DL886" i="9" s="1"/>
  <c r="DV886" i="9" s="1"/>
  <c r="DY886" i="9" s="1"/>
  <c r="AP886" i="9"/>
  <c r="AL886" i="9"/>
  <c r="AH886" i="9"/>
  <c r="AD886" i="9"/>
  <c r="Z886" i="9"/>
  <c r="BZ885" i="9"/>
  <c r="BV885" i="9"/>
  <c r="BR885" i="9"/>
  <c r="BN885" i="9"/>
  <c r="BJ885" i="9"/>
  <c r="AT885" i="9"/>
  <c r="AP885" i="9"/>
  <c r="AL885" i="9"/>
  <c r="AH885" i="9"/>
  <c r="AD885" i="9"/>
  <c r="Z885" i="9"/>
  <c r="BZ884" i="9"/>
  <c r="BV884" i="9"/>
  <c r="BR884" i="9"/>
  <c r="BN884" i="9"/>
  <c r="BJ884" i="9"/>
  <c r="BF884" i="9"/>
  <c r="AT884" i="9"/>
  <c r="DL884" i="9" s="1"/>
  <c r="AP884" i="9"/>
  <c r="AL884" i="9"/>
  <c r="AH884" i="9"/>
  <c r="AD884" i="9"/>
  <c r="Z884" i="9"/>
  <c r="BZ883" i="9"/>
  <c r="BV883" i="9"/>
  <c r="BR883" i="9"/>
  <c r="BN883" i="9"/>
  <c r="BJ883" i="9"/>
  <c r="AT883" i="9"/>
  <c r="DL883" i="9" s="1"/>
  <c r="DV883" i="9" s="1"/>
  <c r="DY883" i="9" s="1"/>
  <c r="AP883" i="9"/>
  <c r="AL883" i="9"/>
  <c r="AH883" i="9"/>
  <c r="AD883" i="9"/>
  <c r="Z883" i="9"/>
  <c r="BZ882" i="9"/>
  <c r="BV882" i="9"/>
  <c r="BR882" i="9"/>
  <c r="BN882" i="9"/>
  <c r="BJ882" i="9"/>
  <c r="BF882" i="9"/>
  <c r="AT882" i="9"/>
  <c r="DL882" i="9" s="1"/>
  <c r="DV882" i="9" s="1"/>
  <c r="DY882" i="9" s="1"/>
  <c r="AP882" i="9"/>
  <c r="AL882" i="9"/>
  <c r="AH882" i="9"/>
  <c r="AD882" i="9"/>
  <c r="Z882" i="9"/>
  <c r="BZ881" i="9"/>
  <c r="AU881" i="9"/>
  <c r="DM881" i="9" s="1"/>
  <c r="AP881" i="9"/>
  <c r="AK881" i="9"/>
  <c r="AE881" i="9"/>
  <c r="Z881" i="9"/>
  <c r="U881" i="9"/>
  <c r="E881" i="9"/>
  <c r="BM879" i="9"/>
  <c r="AS879" i="9"/>
  <c r="AK879" i="9"/>
  <c r="AC879" i="9"/>
  <c r="U879" i="9"/>
  <c r="E879" i="9"/>
  <c r="F879" i="9"/>
  <c r="BU875" i="9"/>
  <c r="AS875" i="9"/>
  <c r="AK875" i="9"/>
  <c r="AC875" i="9"/>
  <c r="U875" i="9"/>
  <c r="E875" i="9"/>
  <c r="F875" i="9"/>
  <c r="BU871" i="9"/>
  <c r="BE871" i="9"/>
  <c r="AS871" i="9"/>
  <c r="AK871" i="9"/>
  <c r="AC871" i="9"/>
  <c r="U871" i="9"/>
  <c r="E871" i="9"/>
  <c r="F871" i="9"/>
  <c r="BU867" i="9"/>
  <c r="BM867" i="9"/>
  <c r="AS867" i="9"/>
  <c r="AK867" i="9"/>
  <c r="AC867" i="9"/>
  <c r="U867" i="9"/>
  <c r="E867" i="9"/>
  <c r="F867" i="9"/>
  <c r="F864" i="9"/>
  <c r="E864" i="9"/>
  <c r="G864" i="9"/>
  <c r="DI863" i="9"/>
  <c r="CB863" i="9"/>
  <c r="DK863" i="9"/>
  <c r="T863" i="9"/>
  <c r="X863" i="9"/>
  <c r="AB863" i="9"/>
  <c r="AF863" i="9"/>
  <c r="AJ863" i="9"/>
  <c r="AN863" i="9"/>
  <c r="AR863" i="9"/>
  <c r="AV863" i="9"/>
  <c r="DN863" i="9" s="1"/>
  <c r="Y863" i="9"/>
  <c r="AD863" i="9"/>
  <c r="AI863" i="9"/>
  <c r="AO863" i="9"/>
  <c r="AT863" i="9"/>
  <c r="DL863" i="9" s="1"/>
  <c r="U863" i="9"/>
  <c r="Z863" i="9"/>
  <c r="AE863" i="9"/>
  <c r="AK863" i="9"/>
  <c r="AP863" i="9"/>
  <c r="AU863" i="9"/>
  <c r="DM863" i="9" s="1"/>
  <c r="CY862" i="9"/>
  <c r="BR862" i="9"/>
  <c r="DA862" i="9"/>
  <c r="BJ862" i="9"/>
  <c r="CS862" i="9"/>
  <c r="BT860" i="9"/>
  <c r="DC860" i="9"/>
  <c r="BZ857" i="9"/>
  <c r="BH856" i="9"/>
  <c r="CQ856" i="9"/>
  <c r="CU847" i="9"/>
  <c r="BL847" i="9"/>
  <c r="V841" i="9"/>
  <c r="Z841" i="9"/>
  <c r="AD841" i="9"/>
  <c r="AH841" i="9"/>
  <c r="AL841" i="9"/>
  <c r="AP841" i="9"/>
  <c r="AT841" i="9"/>
  <c r="DL841" i="9" s="1"/>
  <c r="W841" i="9"/>
  <c r="AA841" i="9"/>
  <c r="AE841" i="9"/>
  <c r="AI841" i="9"/>
  <c r="AM841" i="9"/>
  <c r="AQ841" i="9"/>
  <c r="AU841" i="9"/>
  <c r="DM841" i="9" s="1"/>
  <c r="X841" i="9"/>
  <c r="AF841" i="9"/>
  <c r="AN841" i="9"/>
  <c r="AV841" i="9"/>
  <c r="DN841" i="9" s="1"/>
  <c r="Y841" i="9"/>
  <c r="AG841" i="9"/>
  <c r="AO841" i="9"/>
  <c r="AW841" i="9"/>
  <c r="DO841" i="9" s="1"/>
  <c r="T841" i="9"/>
  <c r="AB841" i="9"/>
  <c r="AJ841" i="9"/>
  <c r="AR841" i="9"/>
  <c r="AK841" i="9"/>
  <c r="AS841" i="9"/>
  <c r="U841" i="9"/>
  <c r="DG823" i="9"/>
  <c r="BX823" i="9"/>
  <c r="AT881" i="9"/>
  <c r="DL881" i="9" s="1"/>
  <c r="AO881" i="9"/>
  <c r="AI881" i="9"/>
  <c r="AD881" i="9"/>
  <c r="Y881" i="9"/>
  <c r="AP879" i="9"/>
  <c r="AH879" i="9"/>
  <c r="Z879" i="9"/>
  <c r="E876" i="9"/>
  <c r="F876" i="9"/>
  <c r="AP875" i="9"/>
  <c r="AH875" i="9"/>
  <c r="Z875" i="9"/>
  <c r="E872" i="9"/>
  <c r="F872" i="9"/>
  <c r="AP871" i="9"/>
  <c r="AH871" i="9"/>
  <c r="Z871" i="9"/>
  <c r="E868" i="9"/>
  <c r="F868" i="9"/>
  <c r="AP867" i="9"/>
  <c r="AH867" i="9"/>
  <c r="Z867" i="9"/>
  <c r="BP863" i="9"/>
  <c r="CY863" i="9"/>
  <c r="CN863" i="9"/>
  <c r="BE863" i="9"/>
  <c r="BT856" i="9"/>
  <c r="DC856" i="9"/>
  <c r="BV855" i="9"/>
  <c r="DE855" i="9"/>
  <c r="BN855" i="9"/>
  <c r="CW855" i="9"/>
  <c r="BF855" i="9"/>
  <c r="CO855" i="9"/>
  <c r="CL855" i="9"/>
  <c r="DE853" i="9"/>
  <c r="BV853" i="9"/>
  <c r="BN853" i="9"/>
  <c r="CO853" i="9"/>
  <c r="BF853" i="9"/>
  <c r="CY848" i="9"/>
  <c r="BP848" i="9"/>
  <c r="V843" i="9"/>
  <c r="Z843" i="9"/>
  <c r="AD843" i="9"/>
  <c r="AH843" i="9"/>
  <c r="AL843" i="9"/>
  <c r="AP843" i="9"/>
  <c r="AT843" i="9"/>
  <c r="DL843" i="9" s="1"/>
  <c r="W843" i="9"/>
  <c r="AA843" i="9"/>
  <c r="AE843" i="9"/>
  <c r="AI843" i="9"/>
  <c r="AM843" i="9"/>
  <c r="AQ843" i="9"/>
  <c r="AU843" i="9"/>
  <c r="DM843" i="9" s="1"/>
  <c r="X843" i="9"/>
  <c r="AF843" i="9"/>
  <c r="AN843" i="9"/>
  <c r="AV843" i="9"/>
  <c r="DN843" i="9" s="1"/>
  <c r="Y843" i="9"/>
  <c r="AG843" i="9"/>
  <c r="AO843" i="9"/>
  <c r="AW843" i="9"/>
  <c r="DO843" i="9" s="1"/>
  <c r="T843" i="9"/>
  <c r="AB843" i="9"/>
  <c r="AJ843" i="9"/>
  <c r="AR843" i="9"/>
  <c r="AK843" i="9"/>
  <c r="AS843" i="9"/>
  <c r="U843" i="9"/>
  <c r="AC841" i="9"/>
  <c r="DK862" i="9"/>
  <c r="DC862" i="9"/>
  <c r="CU862" i="9"/>
  <c r="CM862" i="9"/>
  <c r="T862" i="9"/>
  <c r="X862" i="9"/>
  <c r="AB862" i="9"/>
  <c r="AF862" i="9"/>
  <c r="AJ862" i="9"/>
  <c r="AN862" i="9"/>
  <c r="AR862" i="9"/>
  <c r="AV862" i="9"/>
  <c r="DN862" i="9" s="1"/>
  <c r="V862" i="9"/>
  <c r="Z862" i="9"/>
  <c r="AD862" i="9"/>
  <c r="AH862" i="9"/>
  <c r="AL862" i="9"/>
  <c r="AP862" i="9"/>
  <c r="AT862" i="9"/>
  <c r="DE861" i="9"/>
  <c r="CW861" i="9"/>
  <c r="CO861" i="9"/>
  <c r="AW861" i="9"/>
  <c r="DO861" i="9" s="1"/>
  <c r="AO861" i="9"/>
  <c r="AG861" i="9"/>
  <c r="AQ860" i="9"/>
  <c r="AI860" i="9"/>
  <c r="AA860" i="9"/>
  <c r="T858" i="9"/>
  <c r="X858" i="9"/>
  <c r="AB858" i="9"/>
  <c r="AF858" i="9"/>
  <c r="AJ858" i="9"/>
  <c r="AN858" i="9"/>
  <c r="AR858" i="9"/>
  <c r="AV858" i="9"/>
  <c r="DN858" i="9" s="1"/>
  <c r="V858" i="9"/>
  <c r="Z858" i="9"/>
  <c r="AD858" i="9"/>
  <c r="AH858" i="9"/>
  <c r="AL858" i="9"/>
  <c r="AP858" i="9"/>
  <c r="AT858" i="9"/>
  <c r="DE857" i="9"/>
  <c r="CW857" i="9"/>
  <c r="CO857" i="9"/>
  <c r="AW857" i="9"/>
  <c r="DO857" i="9" s="1"/>
  <c r="AO857" i="9"/>
  <c r="AG857" i="9"/>
  <c r="AQ856" i="9"/>
  <c r="AI856" i="9"/>
  <c r="AA856" i="9"/>
  <c r="DI855" i="9"/>
  <c r="CS855" i="9"/>
  <c r="BC852" i="9"/>
  <c r="BZ852" i="9"/>
  <c r="DA852" i="9"/>
  <c r="BR852" i="9"/>
  <c r="CS852" i="9"/>
  <c r="BJ852" i="9"/>
  <c r="AS839" i="9"/>
  <c r="CN833" i="9"/>
  <c r="CN831" i="9"/>
  <c r="DK861" i="9"/>
  <c r="DC861" i="9"/>
  <c r="CU861" i="9"/>
  <c r="CM861" i="9"/>
  <c r="T861" i="9"/>
  <c r="X861" i="9"/>
  <c r="AB861" i="9"/>
  <c r="AF861" i="9"/>
  <c r="AJ861" i="9"/>
  <c r="AN861" i="9"/>
  <c r="AR861" i="9"/>
  <c r="AV861" i="9"/>
  <c r="DN861" i="9" s="1"/>
  <c r="V861" i="9"/>
  <c r="Z861" i="9"/>
  <c r="AD861" i="9"/>
  <c r="AH861" i="9"/>
  <c r="AL861" i="9"/>
  <c r="AP861" i="9"/>
  <c r="AT861" i="9"/>
  <c r="DE860" i="9"/>
  <c r="CO860" i="9"/>
  <c r="AW860" i="9"/>
  <c r="DO860" i="9" s="1"/>
  <c r="AO860" i="9"/>
  <c r="AG860" i="9"/>
  <c r="DK857" i="9"/>
  <c r="DC857" i="9"/>
  <c r="CM857" i="9"/>
  <c r="T857" i="9"/>
  <c r="X857" i="9"/>
  <c r="AB857" i="9"/>
  <c r="AF857" i="9"/>
  <c r="AJ857" i="9"/>
  <c r="AN857" i="9"/>
  <c r="AR857" i="9"/>
  <c r="AV857" i="9"/>
  <c r="DN857" i="9" s="1"/>
  <c r="V857" i="9"/>
  <c r="Z857" i="9"/>
  <c r="AD857" i="9"/>
  <c r="AH857" i="9"/>
  <c r="AL857" i="9"/>
  <c r="AP857" i="9"/>
  <c r="AT857" i="9"/>
  <c r="DE856" i="9"/>
  <c r="CW856" i="9"/>
  <c r="CO856" i="9"/>
  <c r="AW856" i="9"/>
  <c r="DO856" i="9" s="1"/>
  <c r="AO856" i="9"/>
  <c r="AG856" i="9"/>
  <c r="DG855" i="9"/>
  <c r="DE854" i="9"/>
  <c r="BV854" i="9"/>
  <c r="CW854" i="9"/>
  <c r="BN854" i="9"/>
  <c r="CO854" i="9"/>
  <c r="BF854" i="9"/>
  <c r="DI853" i="9"/>
  <c r="BZ853" i="9"/>
  <c r="CS853" i="9"/>
  <c r="BJ853" i="9"/>
  <c r="DE851" i="9"/>
  <c r="BV851" i="9"/>
  <c r="CW851" i="9"/>
  <c r="BN851" i="9"/>
  <c r="CO851" i="9"/>
  <c r="BF851" i="9"/>
  <c r="CQ848" i="9"/>
  <c r="BH848" i="9"/>
  <c r="CP848" i="9"/>
  <c r="BG848" i="9"/>
  <c r="BX844" i="9"/>
  <c r="CQ844" i="9"/>
  <c r="BH844" i="9"/>
  <c r="CP844" i="9"/>
  <c r="BG844" i="9"/>
  <c r="DG838" i="9"/>
  <c r="BX838" i="9"/>
  <c r="CY838" i="9"/>
  <c r="BP838" i="9"/>
  <c r="E825" i="9"/>
  <c r="F825" i="9"/>
  <c r="G825" i="9"/>
  <c r="T860" i="9"/>
  <c r="X860" i="9"/>
  <c r="AB860" i="9"/>
  <c r="AF860" i="9"/>
  <c r="AJ860" i="9"/>
  <c r="AN860" i="9"/>
  <c r="AR860" i="9"/>
  <c r="AV860" i="9"/>
  <c r="DN860" i="9" s="1"/>
  <c r="V860" i="9"/>
  <c r="Z860" i="9"/>
  <c r="AD860" i="9"/>
  <c r="AH860" i="9"/>
  <c r="AL860" i="9"/>
  <c r="AP860" i="9"/>
  <c r="AT860" i="9"/>
  <c r="DL860" i="9" s="1"/>
  <c r="T856" i="9"/>
  <c r="X856" i="9"/>
  <c r="AB856" i="9"/>
  <c r="AF856" i="9"/>
  <c r="AJ856" i="9"/>
  <c r="AN856" i="9"/>
  <c r="AR856" i="9"/>
  <c r="AV856" i="9"/>
  <c r="DN856" i="9" s="1"/>
  <c r="V856" i="9"/>
  <c r="Z856" i="9"/>
  <c r="AD856" i="9"/>
  <c r="AH856" i="9"/>
  <c r="AL856" i="9"/>
  <c r="AP856" i="9"/>
  <c r="AT856" i="9"/>
  <c r="DL856" i="9" s="1"/>
  <c r="DE852" i="9"/>
  <c r="BV852" i="9"/>
  <c r="CW852" i="9"/>
  <c r="BN852" i="9"/>
  <c r="CO852" i="9"/>
  <c r="BF852" i="9"/>
  <c r="V839" i="9"/>
  <c r="Z839" i="9"/>
  <c r="AD839" i="9"/>
  <c r="AH839" i="9"/>
  <c r="AL839" i="9"/>
  <c r="AP839" i="9"/>
  <c r="AT839" i="9"/>
  <c r="DL839" i="9" s="1"/>
  <c r="W839" i="9"/>
  <c r="AA839" i="9"/>
  <c r="AE839" i="9"/>
  <c r="AI839" i="9"/>
  <c r="AM839" i="9"/>
  <c r="AQ839" i="9"/>
  <c r="AU839" i="9"/>
  <c r="DM839" i="9" s="1"/>
  <c r="X839" i="9"/>
  <c r="AF839" i="9"/>
  <c r="AN839" i="9"/>
  <c r="AV839" i="9"/>
  <c r="DN839" i="9" s="1"/>
  <c r="Y839" i="9"/>
  <c r="AG839" i="9"/>
  <c r="AO839" i="9"/>
  <c r="AW839" i="9"/>
  <c r="DO839" i="9" s="1"/>
  <c r="T839" i="9"/>
  <c r="AB839" i="9"/>
  <c r="AJ839" i="9"/>
  <c r="AR839" i="9"/>
  <c r="DG827" i="9"/>
  <c r="BX827" i="9"/>
  <c r="CR824" i="9"/>
  <c r="BI824" i="9"/>
  <c r="AT855" i="9"/>
  <c r="AP855" i="9"/>
  <c r="AL855" i="9"/>
  <c r="AH855" i="9"/>
  <c r="AD855" i="9"/>
  <c r="Z855" i="9"/>
  <c r="V855" i="9"/>
  <c r="AT854" i="9"/>
  <c r="DL854" i="9" s="1"/>
  <c r="AP854" i="9"/>
  <c r="AL854" i="9"/>
  <c r="AH854" i="9"/>
  <c r="AD854" i="9"/>
  <c r="Z854" i="9"/>
  <c r="V854" i="9"/>
  <c r="AT853" i="9"/>
  <c r="DL853" i="9" s="1"/>
  <c r="AP853" i="9"/>
  <c r="AL853" i="9"/>
  <c r="AH853" i="9"/>
  <c r="AD853" i="9"/>
  <c r="Z853" i="9"/>
  <c r="V853" i="9"/>
  <c r="AT852" i="9"/>
  <c r="DL852" i="9" s="1"/>
  <c r="AP852" i="9"/>
  <c r="AL852" i="9"/>
  <c r="AH852" i="9"/>
  <c r="AD852" i="9"/>
  <c r="Z852" i="9"/>
  <c r="V852" i="9"/>
  <c r="AT851" i="9"/>
  <c r="DL851" i="9" s="1"/>
  <c r="AP851" i="9"/>
  <c r="AL851" i="9"/>
  <c r="AH851" i="9"/>
  <c r="AD851" i="9"/>
  <c r="Z851" i="9"/>
  <c r="V851" i="9"/>
  <c r="AT850" i="9"/>
  <c r="DL850" i="9" s="1"/>
  <c r="AP850" i="9"/>
  <c r="AL850" i="9"/>
  <c r="AH850" i="9"/>
  <c r="AD850" i="9"/>
  <c r="Z850" i="9"/>
  <c r="V850" i="9"/>
  <c r="AT849" i="9"/>
  <c r="DL849" i="9" s="1"/>
  <c r="AP849" i="9"/>
  <c r="AL849" i="9"/>
  <c r="AH849" i="9"/>
  <c r="AD849" i="9"/>
  <c r="Z849" i="9"/>
  <c r="V849" i="9"/>
  <c r="AV848" i="9"/>
  <c r="DN848" i="9" s="1"/>
  <c r="AN848" i="9"/>
  <c r="AF848" i="9"/>
  <c r="AV846" i="9"/>
  <c r="DN846" i="9" s="1"/>
  <c r="AN846" i="9"/>
  <c r="AF846" i="9"/>
  <c r="AV844" i="9"/>
  <c r="DN844" i="9" s="1"/>
  <c r="AN844" i="9"/>
  <c r="AF844" i="9"/>
  <c r="AV842" i="9"/>
  <c r="DN842" i="9" s="1"/>
  <c r="AN842" i="9"/>
  <c r="AF842" i="9"/>
  <c r="DF838" i="9"/>
  <c r="BW838" i="9"/>
  <c r="CP838" i="9"/>
  <c r="BG838" i="9"/>
  <c r="DJ834" i="9"/>
  <c r="CA834" i="9"/>
  <c r="DB834" i="9"/>
  <c r="BS834" i="9"/>
  <c r="CT834" i="9"/>
  <c r="BK834" i="9"/>
  <c r="CL834" i="9"/>
  <c r="BC834" i="9"/>
  <c r="DJ833" i="9"/>
  <c r="CA833" i="9"/>
  <c r="DB833" i="9"/>
  <c r="BS833" i="9"/>
  <c r="CT833" i="9"/>
  <c r="BK833" i="9"/>
  <c r="CL833" i="9"/>
  <c r="BC833" i="9"/>
  <c r="DJ832" i="9"/>
  <c r="CA832" i="9"/>
  <c r="DB832" i="9"/>
  <c r="BS832" i="9"/>
  <c r="CT832" i="9"/>
  <c r="BK832" i="9"/>
  <c r="BC832" i="9"/>
  <c r="DJ831" i="9"/>
  <c r="CA831" i="9"/>
  <c r="BS831" i="9"/>
  <c r="CL831" i="9"/>
  <c r="BC831" i="9"/>
  <c r="DJ830" i="9"/>
  <c r="CA830" i="9"/>
  <c r="DB830" i="9"/>
  <c r="BS830" i="9"/>
  <c r="BC830" i="9"/>
  <c r="DH828" i="9"/>
  <c r="BY828" i="9"/>
  <c r="CY827" i="9"/>
  <c r="BP827" i="9"/>
  <c r="W827" i="9"/>
  <c r="AA827" i="9"/>
  <c r="AE827" i="9"/>
  <c r="AI827" i="9"/>
  <c r="AM827" i="9"/>
  <c r="AQ827" i="9"/>
  <c r="AU827" i="9"/>
  <c r="DM827" i="9" s="1"/>
  <c r="T827" i="9"/>
  <c r="X827" i="9"/>
  <c r="AB827" i="9"/>
  <c r="AF827" i="9"/>
  <c r="AJ827" i="9"/>
  <c r="AN827" i="9"/>
  <c r="AR827" i="9"/>
  <c r="AV827" i="9"/>
  <c r="DN827" i="9" s="1"/>
  <c r="Z827" i="9"/>
  <c r="AH827" i="9"/>
  <c r="AP827" i="9"/>
  <c r="U827" i="9"/>
  <c r="AC827" i="9"/>
  <c r="AK827" i="9"/>
  <c r="AS827" i="9"/>
  <c r="V827" i="9"/>
  <c r="AD827" i="9"/>
  <c r="AL827" i="9"/>
  <c r="AT827" i="9"/>
  <c r="DL827" i="9" s="1"/>
  <c r="V848" i="9"/>
  <c r="Z848" i="9"/>
  <c r="AD848" i="9"/>
  <c r="AH848" i="9"/>
  <c r="AL848" i="9"/>
  <c r="AP848" i="9"/>
  <c r="AT848" i="9"/>
  <c r="W848" i="9"/>
  <c r="AA848" i="9"/>
  <c r="AE848" i="9"/>
  <c r="AI848" i="9"/>
  <c r="AM848" i="9"/>
  <c r="AQ848" i="9"/>
  <c r="AU848" i="9"/>
  <c r="V846" i="9"/>
  <c r="Z846" i="9"/>
  <c r="AD846" i="9"/>
  <c r="AH846" i="9"/>
  <c r="AL846" i="9"/>
  <c r="AP846" i="9"/>
  <c r="AT846" i="9"/>
  <c r="DL846" i="9" s="1"/>
  <c r="W846" i="9"/>
  <c r="AA846" i="9"/>
  <c r="AE846" i="9"/>
  <c r="AI846" i="9"/>
  <c r="AM846" i="9"/>
  <c r="AQ846" i="9"/>
  <c r="AU846" i="9"/>
  <c r="DM846" i="9" s="1"/>
  <c r="V844" i="9"/>
  <c r="Z844" i="9"/>
  <c r="AD844" i="9"/>
  <c r="AH844" i="9"/>
  <c r="AL844" i="9"/>
  <c r="AP844" i="9"/>
  <c r="AT844" i="9"/>
  <c r="DL844" i="9" s="1"/>
  <c r="W844" i="9"/>
  <c r="AA844" i="9"/>
  <c r="AE844" i="9"/>
  <c r="AI844" i="9"/>
  <c r="AM844" i="9"/>
  <c r="AQ844" i="9"/>
  <c r="AU844" i="9"/>
  <c r="DM844" i="9" s="1"/>
  <c r="V842" i="9"/>
  <c r="Z842" i="9"/>
  <c r="AD842" i="9"/>
  <c r="AH842" i="9"/>
  <c r="AL842" i="9"/>
  <c r="AP842" i="9"/>
  <c r="AT842" i="9"/>
  <c r="DL842" i="9" s="1"/>
  <c r="W842" i="9"/>
  <c r="AA842" i="9"/>
  <c r="AE842" i="9"/>
  <c r="AI842" i="9"/>
  <c r="AM842" i="9"/>
  <c r="AQ842" i="9"/>
  <c r="AU842" i="9"/>
  <c r="DM842" i="9" s="1"/>
  <c r="V840" i="9"/>
  <c r="Z840" i="9"/>
  <c r="AD840" i="9"/>
  <c r="AH840" i="9"/>
  <c r="AL840" i="9"/>
  <c r="AP840" i="9"/>
  <c r="AT840" i="9"/>
  <c r="DL840" i="9" s="1"/>
  <c r="W840" i="9"/>
  <c r="AA840" i="9"/>
  <c r="AE840" i="9"/>
  <c r="AI840" i="9"/>
  <c r="AM840" i="9"/>
  <c r="AQ840" i="9"/>
  <c r="AU840" i="9"/>
  <c r="DM840" i="9" s="1"/>
  <c r="CZ828" i="9"/>
  <c r="BQ828" i="9"/>
  <c r="W828" i="9"/>
  <c r="AA828" i="9"/>
  <c r="AE828" i="9"/>
  <c r="AI828" i="9"/>
  <c r="AM828" i="9"/>
  <c r="AQ828" i="9"/>
  <c r="AU828" i="9"/>
  <c r="DM828" i="9" s="1"/>
  <c r="T828" i="9"/>
  <c r="X828" i="9"/>
  <c r="AB828" i="9"/>
  <c r="AF828" i="9"/>
  <c r="AJ828" i="9"/>
  <c r="AN828" i="9"/>
  <c r="AR828" i="9"/>
  <c r="AV828" i="9"/>
  <c r="DN828" i="9" s="1"/>
  <c r="U828" i="9"/>
  <c r="AC828" i="9"/>
  <c r="AK828" i="9"/>
  <c r="AS828" i="9"/>
  <c r="V828" i="9"/>
  <c r="AD828" i="9"/>
  <c r="AL828" i="9"/>
  <c r="AT828" i="9"/>
  <c r="DL828" i="9" s="1"/>
  <c r="DV828" i="9" s="1"/>
  <c r="DY828" i="9" s="1"/>
  <c r="Y828" i="9"/>
  <c r="AG828" i="9"/>
  <c r="AO828" i="9"/>
  <c r="AW828" i="9"/>
  <c r="DO828" i="9" s="1"/>
  <c r="Y827" i="9"/>
  <c r="DH824" i="9"/>
  <c r="BY824" i="9"/>
  <c r="CY823" i="9"/>
  <c r="BP823" i="9"/>
  <c r="W823" i="9"/>
  <c r="AA823" i="9"/>
  <c r="AE823" i="9"/>
  <c r="AI823" i="9"/>
  <c r="AM823" i="9"/>
  <c r="AQ823" i="9"/>
  <c r="AU823" i="9"/>
  <c r="DM823" i="9" s="1"/>
  <c r="T823" i="9"/>
  <c r="X823" i="9"/>
  <c r="AB823" i="9"/>
  <c r="AF823" i="9"/>
  <c r="AJ823" i="9"/>
  <c r="AN823" i="9"/>
  <c r="AR823" i="9"/>
  <c r="AV823" i="9"/>
  <c r="DN823" i="9" s="1"/>
  <c r="Z823" i="9"/>
  <c r="AH823" i="9"/>
  <c r="AP823" i="9"/>
  <c r="U823" i="9"/>
  <c r="AC823" i="9"/>
  <c r="AK823" i="9"/>
  <c r="AS823" i="9"/>
  <c r="V823" i="9"/>
  <c r="AD823" i="9"/>
  <c r="AL823" i="9"/>
  <c r="AT823" i="9"/>
  <c r="DL823" i="9" s="1"/>
  <c r="AV855" i="9"/>
  <c r="AR855" i="9"/>
  <c r="AN855" i="9"/>
  <c r="AJ855" i="9"/>
  <c r="AF855" i="9"/>
  <c r="AB855" i="9"/>
  <c r="X855" i="9"/>
  <c r="AV854" i="9"/>
  <c r="DN854" i="9" s="1"/>
  <c r="AR854" i="9"/>
  <c r="AN854" i="9"/>
  <c r="AJ854" i="9"/>
  <c r="AF854" i="9"/>
  <c r="AB854" i="9"/>
  <c r="X854" i="9"/>
  <c r="AV853" i="9"/>
  <c r="AR853" i="9"/>
  <c r="AN853" i="9"/>
  <c r="AJ853" i="9"/>
  <c r="AF853" i="9"/>
  <c r="AB853" i="9"/>
  <c r="X853" i="9"/>
  <c r="AV852" i="9"/>
  <c r="AR852" i="9"/>
  <c r="AN852" i="9"/>
  <c r="AJ852" i="9"/>
  <c r="AF852" i="9"/>
  <c r="AB852" i="9"/>
  <c r="X852" i="9"/>
  <c r="AV851" i="9"/>
  <c r="DN851" i="9" s="1"/>
  <c r="AR851" i="9"/>
  <c r="AN851" i="9"/>
  <c r="AJ851" i="9"/>
  <c r="AF851" i="9"/>
  <c r="AB851" i="9"/>
  <c r="X851" i="9"/>
  <c r="AV850" i="9"/>
  <c r="AR850" i="9"/>
  <c r="AN850" i="9"/>
  <c r="AJ850" i="9"/>
  <c r="AF850" i="9"/>
  <c r="AB850" i="9"/>
  <c r="X850" i="9"/>
  <c r="AV849" i="9"/>
  <c r="AR849" i="9"/>
  <c r="AN849" i="9"/>
  <c r="AJ849" i="9"/>
  <c r="AF849" i="9"/>
  <c r="AB849" i="9"/>
  <c r="X849" i="9"/>
  <c r="BD848" i="9"/>
  <c r="AR848" i="9"/>
  <c r="AJ848" i="9"/>
  <c r="AB848" i="9"/>
  <c r="T848" i="9"/>
  <c r="AR846" i="9"/>
  <c r="AJ846" i="9"/>
  <c r="AB846" i="9"/>
  <c r="T846" i="9"/>
  <c r="CB844" i="9"/>
  <c r="BT844" i="9"/>
  <c r="BD844" i="9"/>
  <c r="AR844" i="9"/>
  <c r="AJ844" i="9"/>
  <c r="AB844" i="9"/>
  <c r="T844" i="9"/>
  <c r="AR842" i="9"/>
  <c r="AJ842" i="9"/>
  <c r="AB842" i="9"/>
  <c r="T842" i="9"/>
  <c r="CE838" i="9"/>
  <c r="DJ838" i="9"/>
  <c r="CA838" i="9"/>
  <c r="CT838" i="9"/>
  <c r="BK838" i="9"/>
  <c r="BC838" i="9"/>
  <c r="DF834" i="9"/>
  <c r="BW834" i="9"/>
  <c r="CX834" i="9"/>
  <c r="CP834" i="9"/>
  <c r="CE833" i="9"/>
  <c r="BW833" i="9"/>
  <c r="CX833" i="9"/>
  <c r="BO833" i="9"/>
  <c r="CP833" i="9"/>
  <c r="BG833" i="9"/>
  <c r="CE832" i="9"/>
  <c r="DF832" i="9"/>
  <c r="BW832" i="9"/>
  <c r="CX832" i="9"/>
  <c r="BO832" i="9"/>
  <c r="DF831" i="9"/>
  <c r="CX831" i="9"/>
  <c r="BO831" i="9"/>
  <c r="CP831" i="9"/>
  <c r="BG831" i="9"/>
  <c r="CE830" i="9"/>
  <c r="DF830" i="9"/>
  <c r="BW830" i="9"/>
  <c r="CX830" i="9"/>
  <c r="BO830" i="9"/>
  <c r="CP830" i="9"/>
  <c r="BG830" i="9"/>
  <c r="E829" i="9"/>
  <c r="F829" i="9"/>
  <c r="G829" i="9"/>
  <c r="Z828" i="9"/>
  <c r="AW827" i="9"/>
  <c r="DO827" i="9" s="1"/>
  <c r="CZ824" i="9"/>
  <c r="BQ824" i="9"/>
  <c r="W824" i="9"/>
  <c r="AA824" i="9"/>
  <c r="AE824" i="9"/>
  <c r="AI824" i="9"/>
  <c r="AM824" i="9"/>
  <c r="AQ824" i="9"/>
  <c r="AU824" i="9"/>
  <c r="DM824" i="9" s="1"/>
  <c r="T824" i="9"/>
  <c r="X824" i="9"/>
  <c r="AB824" i="9"/>
  <c r="AF824" i="9"/>
  <c r="AJ824" i="9"/>
  <c r="AN824" i="9"/>
  <c r="AR824" i="9"/>
  <c r="AV824" i="9"/>
  <c r="DN824" i="9" s="1"/>
  <c r="U824" i="9"/>
  <c r="AC824" i="9"/>
  <c r="AK824" i="9"/>
  <c r="AS824" i="9"/>
  <c r="V824" i="9"/>
  <c r="AD824" i="9"/>
  <c r="AL824" i="9"/>
  <c r="AT824" i="9"/>
  <c r="DL824" i="9" s="1"/>
  <c r="DV824" i="9" s="1"/>
  <c r="DY824" i="9" s="1"/>
  <c r="Y824" i="9"/>
  <c r="AG824" i="9"/>
  <c r="AO824" i="9"/>
  <c r="AW824" i="9"/>
  <c r="DO824" i="9" s="1"/>
  <c r="Y823" i="9"/>
  <c r="AU838" i="9"/>
  <c r="AQ838" i="9"/>
  <c r="AM838" i="9"/>
  <c r="AI838" i="9"/>
  <c r="AE838" i="9"/>
  <c r="AA838" i="9"/>
  <c r="W838" i="9"/>
  <c r="AU837" i="9"/>
  <c r="DM837" i="9" s="1"/>
  <c r="AQ837" i="9"/>
  <c r="AM837" i="9"/>
  <c r="AI837" i="9"/>
  <c r="AE837" i="9"/>
  <c r="AA837" i="9"/>
  <c r="W837" i="9"/>
  <c r="AU836" i="9"/>
  <c r="DM836" i="9" s="1"/>
  <c r="AQ836" i="9"/>
  <c r="AM836" i="9"/>
  <c r="AI836" i="9"/>
  <c r="AE836" i="9"/>
  <c r="AA836" i="9"/>
  <c r="W836" i="9"/>
  <c r="AU835" i="9"/>
  <c r="DM835" i="9" s="1"/>
  <c r="AQ835" i="9"/>
  <c r="AM835" i="9"/>
  <c r="AI835" i="9"/>
  <c r="AE835" i="9"/>
  <c r="AA835" i="9"/>
  <c r="W835" i="9"/>
  <c r="AU834" i="9"/>
  <c r="AQ834" i="9"/>
  <c r="AM834" i="9"/>
  <c r="AI834" i="9"/>
  <c r="AE834" i="9"/>
  <c r="AA834" i="9"/>
  <c r="W834" i="9"/>
  <c r="AU833" i="9"/>
  <c r="DM833" i="9" s="1"/>
  <c r="AQ833" i="9"/>
  <c r="AM833" i="9"/>
  <c r="AI833" i="9"/>
  <c r="AE833" i="9"/>
  <c r="AA833" i="9"/>
  <c r="W833" i="9"/>
  <c r="AU832" i="9"/>
  <c r="DM832" i="9" s="1"/>
  <c r="AQ832" i="9"/>
  <c r="AM832" i="9"/>
  <c r="AI832" i="9"/>
  <c r="AE832" i="9"/>
  <c r="AA832" i="9"/>
  <c r="W832" i="9"/>
  <c r="AU831" i="9"/>
  <c r="DM831" i="9" s="1"/>
  <c r="AQ831" i="9"/>
  <c r="AM831" i="9"/>
  <c r="AI831" i="9"/>
  <c r="AE831" i="9"/>
  <c r="AA831" i="9"/>
  <c r="W831" i="9"/>
  <c r="AU830" i="9"/>
  <c r="AQ830" i="9"/>
  <c r="AM830" i="9"/>
  <c r="AI830" i="9"/>
  <c r="AE830" i="9"/>
  <c r="AA830" i="9"/>
  <c r="W830" i="9"/>
  <c r="E826" i="9"/>
  <c r="F826" i="9"/>
  <c r="BV813" i="9"/>
  <c r="DE813" i="9"/>
  <c r="BJ813" i="9"/>
  <c r="CS813" i="9"/>
  <c r="AT838" i="9"/>
  <c r="AP838" i="9"/>
  <c r="AL838" i="9"/>
  <c r="AH838" i="9"/>
  <c r="AD838" i="9"/>
  <c r="Z838" i="9"/>
  <c r="AT837" i="9"/>
  <c r="DL837" i="9" s="1"/>
  <c r="AP837" i="9"/>
  <c r="AL837" i="9"/>
  <c r="AH837" i="9"/>
  <c r="AD837" i="9"/>
  <c r="Z837" i="9"/>
  <c r="AT836" i="9"/>
  <c r="DL836" i="9" s="1"/>
  <c r="AP836" i="9"/>
  <c r="AL836" i="9"/>
  <c r="AH836" i="9"/>
  <c r="AD836" i="9"/>
  <c r="Z836" i="9"/>
  <c r="AT835" i="9"/>
  <c r="DL835" i="9" s="1"/>
  <c r="AP835" i="9"/>
  <c r="AL835" i="9"/>
  <c r="AH835" i="9"/>
  <c r="AD835" i="9"/>
  <c r="Z835" i="9"/>
  <c r="AT834" i="9"/>
  <c r="AP834" i="9"/>
  <c r="AL834" i="9"/>
  <c r="AH834" i="9"/>
  <c r="AD834" i="9"/>
  <c r="Z834" i="9"/>
  <c r="AT833" i="9"/>
  <c r="DL833" i="9" s="1"/>
  <c r="AP833" i="9"/>
  <c r="AL833" i="9"/>
  <c r="AH833" i="9"/>
  <c r="AD833" i="9"/>
  <c r="Z833" i="9"/>
  <c r="AT832" i="9"/>
  <c r="DL832" i="9" s="1"/>
  <c r="AP832" i="9"/>
  <c r="AL832" i="9"/>
  <c r="AH832" i="9"/>
  <c r="AD832" i="9"/>
  <c r="Z832" i="9"/>
  <c r="AT831" i="9"/>
  <c r="DL831" i="9" s="1"/>
  <c r="AP831" i="9"/>
  <c r="AL831" i="9"/>
  <c r="AH831" i="9"/>
  <c r="AD831" i="9"/>
  <c r="Z831" i="9"/>
  <c r="AT830" i="9"/>
  <c r="AP830" i="9"/>
  <c r="AL830" i="9"/>
  <c r="AH830" i="9"/>
  <c r="AD830" i="9"/>
  <c r="Z830" i="9"/>
  <c r="E827" i="9"/>
  <c r="F827" i="9"/>
  <c r="E823" i="9"/>
  <c r="F823" i="9"/>
  <c r="F818" i="9"/>
  <c r="G818" i="9"/>
  <c r="F817" i="9"/>
  <c r="G817" i="9"/>
  <c r="E817" i="9"/>
  <c r="V814" i="9"/>
  <c r="Z814" i="9"/>
  <c r="AD814" i="9"/>
  <c r="AH814" i="9"/>
  <c r="AL814" i="9"/>
  <c r="AP814" i="9"/>
  <c r="AT814" i="9"/>
  <c r="DL814" i="9" s="1"/>
  <c r="W814" i="9"/>
  <c r="AB814" i="9"/>
  <c r="AG814" i="9"/>
  <c r="AM814" i="9"/>
  <c r="AR814" i="9"/>
  <c r="AW814" i="9"/>
  <c r="DO814" i="9" s="1"/>
  <c r="X814" i="9"/>
  <c r="AC814" i="9"/>
  <c r="AI814" i="9"/>
  <c r="AN814" i="9"/>
  <c r="AS814" i="9"/>
  <c r="AA814" i="9"/>
  <c r="AK814" i="9"/>
  <c r="AV814" i="9"/>
  <c r="DN814" i="9" s="1"/>
  <c r="T814" i="9"/>
  <c r="AE814" i="9"/>
  <c r="AO814" i="9"/>
  <c r="E828" i="9"/>
  <c r="F828" i="9"/>
  <c r="E824" i="9"/>
  <c r="F824" i="9"/>
  <c r="F822" i="9"/>
  <c r="G822" i="9"/>
  <c r="F821" i="9"/>
  <c r="G821" i="9"/>
  <c r="E821" i="9"/>
  <c r="DF812" i="9"/>
  <c r="BW812" i="9"/>
  <c r="BP812" i="9"/>
  <c r="CY812" i="9"/>
  <c r="CQ812" i="9"/>
  <c r="BH812" i="9"/>
  <c r="BV812" i="9"/>
  <c r="DE812" i="9"/>
  <c r="CX812" i="9"/>
  <c r="BO812" i="9"/>
  <c r="DJ809" i="9"/>
  <c r="CA809" i="9"/>
  <c r="DB809" i="9"/>
  <c r="BS809" i="9"/>
  <c r="CT809" i="9"/>
  <c r="BK809" i="9"/>
  <c r="CL809" i="9"/>
  <c r="BC809" i="9"/>
  <c r="F819" i="9"/>
  <c r="G819" i="9"/>
  <c r="F815" i="9"/>
  <c r="G815" i="9"/>
  <c r="V813" i="9"/>
  <c r="Z813" i="9"/>
  <c r="AD813" i="9"/>
  <c r="AH813" i="9"/>
  <c r="AL813" i="9"/>
  <c r="AP813" i="9"/>
  <c r="AT813" i="9"/>
  <c r="DL813" i="9" s="1"/>
  <c r="X813" i="9"/>
  <c r="AC813" i="9"/>
  <c r="AI813" i="9"/>
  <c r="AN813" i="9"/>
  <c r="AS813" i="9"/>
  <c r="T813" i="9"/>
  <c r="Y813" i="9"/>
  <c r="AE813" i="9"/>
  <c r="AJ813" i="9"/>
  <c r="AO813" i="9"/>
  <c r="AU813" i="9"/>
  <c r="DM813" i="9" s="1"/>
  <c r="BG812" i="9"/>
  <c r="V811" i="9"/>
  <c r="Z811" i="9"/>
  <c r="AD811" i="9"/>
  <c r="AH811" i="9"/>
  <c r="AL811" i="9"/>
  <c r="AP811" i="9"/>
  <c r="AT811" i="9"/>
  <c r="DL811" i="9" s="1"/>
  <c r="W811" i="9"/>
  <c r="AA811" i="9"/>
  <c r="AE811" i="9"/>
  <c r="AI811" i="9"/>
  <c r="AM811" i="9"/>
  <c r="AQ811" i="9"/>
  <c r="AU811" i="9"/>
  <c r="DM811" i="9" s="1"/>
  <c r="X811" i="9"/>
  <c r="AF811" i="9"/>
  <c r="AN811" i="9"/>
  <c r="AV811" i="9"/>
  <c r="DN811" i="9" s="1"/>
  <c r="Y811" i="9"/>
  <c r="AG811" i="9"/>
  <c r="AO811" i="9"/>
  <c r="AW811" i="9"/>
  <c r="DO811" i="9" s="1"/>
  <c r="CE809" i="9"/>
  <c r="DJ808" i="9"/>
  <c r="CA808" i="9"/>
  <c r="DB808" i="9"/>
  <c r="BS808" i="9"/>
  <c r="CT808" i="9"/>
  <c r="BK808" i="9"/>
  <c r="CL808" i="9"/>
  <c r="BC808" i="9"/>
  <c r="F820" i="9"/>
  <c r="G820" i="9"/>
  <c r="F816" i="9"/>
  <c r="G816" i="9"/>
  <c r="CA813" i="9"/>
  <c r="BP813" i="9"/>
  <c r="AQ813" i="9"/>
  <c r="AF813" i="9"/>
  <c r="U813" i="9"/>
  <c r="AJ811" i="9"/>
  <c r="T811" i="9"/>
  <c r="DJ807" i="9"/>
  <c r="CA807" i="9"/>
  <c r="BS807" i="9"/>
  <c r="CT807" i="9"/>
  <c r="BK807" i="9"/>
  <c r="CL807" i="9"/>
  <c r="V812" i="9"/>
  <c r="Z812" i="9"/>
  <c r="AD812" i="9"/>
  <c r="AH812" i="9"/>
  <c r="AL812" i="9"/>
  <c r="AP812" i="9"/>
  <c r="AT812" i="9"/>
  <c r="DL812" i="9" s="1"/>
  <c r="DV812" i="9" s="1"/>
  <c r="DY812" i="9" s="1"/>
  <c r="W812" i="9"/>
  <c r="AA812" i="9"/>
  <c r="AE812" i="9"/>
  <c r="AI812" i="9"/>
  <c r="V810" i="9"/>
  <c r="Z810" i="9"/>
  <c r="AD810" i="9"/>
  <c r="AH810" i="9"/>
  <c r="AL810" i="9"/>
  <c r="AP810" i="9"/>
  <c r="AT810" i="9"/>
  <c r="DL810" i="9" s="1"/>
  <c r="W810" i="9"/>
  <c r="AA810" i="9"/>
  <c r="AE810" i="9"/>
  <c r="AI810" i="9"/>
  <c r="AM810" i="9"/>
  <c r="AQ810" i="9"/>
  <c r="AU810" i="9"/>
  <c r="DM810" i="9" s="1"/>
  <c r="CU796" i="9"/>
  <c r="BL796" i="9"/>
  <c r="CX809" i="9"/>
  <c r="BO809" i="9"/>
  <c r="CP809" i="9"/>
  <c r="BG809" i="9"/>
  <c r="CE808" i="9"/>
  <c r="DF808" i="9"/>
  <c r="BW808" i="9"/>
  <c r="BO808" i="9"/>
  <c r="CP808" i="9"/>
  <c r="CX807" i="9"/>
  <c r="BO807" i="9"/>
  <c r="G804" i="9"/>
  <c r="E804" i="9"/>
  <c r="F804" i="9"/>
  <c r="AU809" i="9"/>
  <c r="DM809" i="9" s="1"/>
  <c r="AQ809" i="9"/>
  <c r="AM809" i="9"/>
  <c r="AI809" i="9"/>
  <c r="AE809" i="9"/>
  <c r="AA809" i="9"/>
  <c r="W809" i="9"/>
  <c r="AU808" i="9"/>
  <c r="AQ808" i="9"/>
  <c r="AM808" i="9"/>
  <c r="AI808" i="9"/>
  <c r="AE808" i="9"/>
  <c r="AA808" i="9"/>
  <c r="W808" i="9"/>
  <c r="AU807" i="9"/>
  <c r="DM807" i="9" s="1"/>
  <c r="AQ807" i="9"/>
  <c r="AM807" i="9"/>
  <c r="AI807" i="9"/>
  <c r="AE807" i="9"/>
  <c r="AA807" i="9"/>
  <c r="W807" i="9"/>
  <c r="AU806" i="9"/>
  <c r="DM806" i="9" s="1"/>
  <c r="AQ806" i="9"/>
  <c r="AM806" i="9"/>
  <c r="AI806" i="9"/>
  <c r="AE806" i="9"/>
  <c r="AA806" i="9"/>
  <c r="W806" i="9"/>
  <c r="CM796" i="9"/>
  <c r="BD796" i="9"/>
  <c r="AT809" i="9"/>
  <c r="DL809" i="9" s="1"/>
  <c r="AP809" i="9"/>
  <c r="AL809" i="9"/>
  <c r="AH809" i="9"/>
  <c r="AD809" i="9"/>
  <c r="Z809" i="9"/>
  <c r="AT808" i="9"/>
  <c r="DL808" i="9" s="1"/>
  <c r="AP808" i="9"/>
  <c r="AL808" i="9"/>
  <c r="AH808" i="9"/>
  <c r="AD808" i="9"/>
  <c r="Z808" i="9"/>
  <c r="AT807" i="9"/>
  <c r="AP807" i="9"/>
  <c r="AL807" i="9"/>
  <c r="AH807" i="9"/>
  <c r="AD807" i="9"/>
  <c r="Z807" i="9"/>
  <c r="AT806" i="9"/>
  <c r="DL806" i="9" s="1"/>
  <c r="AP806" i="9"/>
  <c r="AL806" i="9"/>
  <c r="AH806" i="9"/>
  <c r="AD806" i="9"/>
  <c r="Z806" i="9"/>
  <c r="AT805" i="9"/>
  <c r="DL805" i="9" s="1"/>
  <c r="AP805" i="9"/>
  <c r="AL805" i="9"/>
  <c r="AH805" i="9"/>
  <c r="AD805" i="9"/>
  <c r="Z805" i="9"/>
  <c r="E802" i="9"/>
  <c r="F802" i="9"/>
  <c r="G802" i="9"/>
  <c r="E801" i="9"/>
  <c r="F801" i="9"/>
  <c r="G801" i="9"/>
  <c r="E800" i="9"/>
  <c r="F800" i="9"/>
  <c r="G800" i="9"/>
  <c r="F803" i="9"/>
  <c r="G803" i="9"/>
  <c r="DK798" i="9"/>
  <c r="CB798" i="9"/>
  <c r="CU798" i="9"/>
  <c r="BL798" i="9"/>
  <c r="V797" i="9"/>
  <c r="Z797" i="9"/>
  <c r="AD797" i="9"/>
  <c r="AH797" i="9"/>
  <c r="AL797" i="9"/>
  <c r="AP797" i="9"/>
  <c r="AT797" i="9"/>
  <c r="DL797" i="9" s="1"/>
  <c r="W797" i="9"/>
  <c r="AA797" i="9"/>
  <c r="AE797" i="9"/>
  <c r="AI797" i="9"/>
  <c r="AM797" i="9"/>
  <c r="AQ797" i="9"/>
  <c r="AU797" i="9"/>
  <c r="DM797" i="9" s="1"/>
  <c r="T797" i="9"/>
  <c r="X797" i="9"/>
  <c r="AB797" i="9"/>
  <c r="AF797" i="9"/>
  <c r="AJ797" i="9"/>
  <c r="AN797" i="9"/>
  <c r="AR797" i="9"/>
  <c r="AV797" i="9"/>
  <c r="DN797" i="9" s="1"/>
  <c r="AC797" i="9"/>
  <c r="AS797" i="9"/>
  <c r="AG797" i="9"/>
  <c r="AW797" i="9"/>
  <c r="DO797" i="9" s="1"/>
  <c r="U797" i="9"/>
  <c r="AK797" i="9"/>
  <c r="DC796" i="9"/>
  <c r="BT796" i="9"/>
  <c r="AU799" i="9"/>
  <c r="DM799" i="9" s="1"/>
  <c r="AO799" i="9"/>
  <c r="AJ799" i="9"/>
  <c r="AE799" i="9"/>
  <c r="DG798" i="9"/>
  <c r="BX798" i="9"/>
  <c r="CQ798" i="9"/>
  <c r="BH798" i="9"/>
  <c r="V798" i="9"/>
  <c r="Z798" i="9"/>
  <c r="AD798" i="9"/>
  <c r="AH798" i="9"/>
  <c r="AL798" i="9"/>
  <c r="AP798" i="9"/>
  <c r="AT798" i="9"/>
  <c r="DL798" i="9" s="1"/>
  <c r="W798" i="9"/>
  <c r="AA798" i="9"/>
  <c r="AE798" i="9"/>
  <c r="AI798" i="9"/>
  <c r="AM798" i="9"/>
  <c r="AQ798" i="9"/>
  <c r="AU798" i="9"/>
  <c r="DM798" i="9" s="1"/>
  <c r="T798" i="9"/>
  <c r="X798" i="9"/>
  <c r="AB798" i="9"/>
  <c r="AF798" i="9"/>
  <c r="AJ798" i="9"/>
  <c r="AN798" i="9"/>
  <c r="AR798" i="9"/>
  <c r="AV798" i="9"/>
  <c r="DN798" i="9" s="1"/>
  <c r="AW796" i="9"/>
  <c r="DO796" i="9" s="1"/>
  <c r="AG796" i="9"/>
  <c r="AS795" i="9"/>
  <c r="V799" i="9"/>
  <c r="Z799" i="9"/>
  <c r="AD799" i="9"/>
  <c r="AH799" i="9"/>
  <c r="AL799" i="9"/>
  <c r="AP799" i="9"/>
  <c r="AT799" i="9"/>
  <c r="DL799" i="9" s="1"/>
  <c r="T799" i="9"/>
  <c r="X799" i="9"/>
  <c r="DC798" i="9"/>
  <c r="BT798" i="9"/>
  <c r="CM798" i="9"/>
  <c r="BD798" i="9"/>
  <c r="AS796" i="9"/>
  <c r="V795" i="9"/>
  <c r="Z795" i="9"/>
  <c r="AD795" i="9"/>
  <c r="AH795" i="9"/>
  <c r="AL795" i="9"/>
  <c r="AP795" i="9"/>
  <c r="AT795" i="9"/>
  <c r="DL795" i="9" s="1"/>
  <c r="W795" i="9"/>
  <c r="AA795" i="9"/>
  <c r="AE795" i="9"/>
  <c r="AI795" i="9"/>
  <c r="AM795" i="9"/>
  <c r="AQ795" i="9"/>
  <c r="AU795" i="9"/>
  <c r="DM795" i="9" s="1"/>
  <c r="T795" i="9"/>
  <c r="X795" i="9"/>
  <c r="AB795" i="9"/>
  <c r="AF795" i="9"/>
  <c r="AJ795" i="9"/>
  <c r="AN795" i="9"/>
  <c r="AR795" i="9"/>
  <c r="AV795" i="9"/>
  <c r="DN795" i="9" s="1"/>
  <c r="CY798" i="9"/>
  <c r="BP798" i="9"/>
  <c r="DG796" i="9"/>
  <c r="BX796" i="9"/>
  <c r="CQ796" i="9"/>
  <c r="BH796" i="9"/>
  <c r="V796" i="9"/>
  <c r="Z796" i="9"/>
  <c r="AD796" i="9"/>
  <c r="AH796" i="9"/>
  <c r="AL796" i="9"/>
  <c r="AP796" i="9"/>
  <c r="AT796" i="9"/>
  <c r="DL796" i="9" s="1"/>
  <c r="W796" i="9"/>
  <c r="AA796" i="9"/>
  <c r="AE796" i="9"/>
  <c r="AI796" i="9"/>
  <c r="AM796" i="9"/>
  <c r="AQ796" i="9"/>
  <c r="AU796" i="9"/>
  <c r="DM796" i="9" s="1"/>
  <c r="T796" i="9"/>
  <c r="X796" i="9"/>
  <c r="AB796" i="9"/>
  <c r="AF796" i="9"/>
  <c r="AJ796" i="9"/>
  <c r="AN796" i="9"/>
  <c r="AR796" i="9"/>
  <c r="AV796" i="9"/>
  <c r="DN796" i="9" s="1"/>
  <c r="F789" i="9"/>
  <c r="E789" i="9"/>
  <c r="G789" i="9"/>
  <c r="E794" i="9"/>
  <c r="F794" i="9"/>
  <c r="G794" i="9"/>
  <c r="E793" i="9"/>
  <c r="F793" i="9"/>
  <c r="G793" i="9"/>
  <c r="E792" i="9"/>
  <c r="F792" i="9"/>
  <c r="G792" i="9"/>
  <c r="E791" i="9"/>
  <c r="F791" i="9"/>
  <c r="G791" i="9"/>
  <c r="E790" i="9"/>
  <c r="F790" i="9"/>
  <c r="G790" i="9"/>
  <c r="E788" i="9"/>
  <c r="F788" i="9"/>
  <c r="G788" i="9"/>
  <c r="E787" i="9"/>
  <c r="G787" i="9"/>
  <c r="F787" i="9"/>
  <c r="BW786" i="9"/>
  <c r="DF786" i="9"/>
  <c r="AS785" i="9"/>
  <c r="DG784" i="9"/>
  <c r="BX784" i="9"/>
  <c r="CQ784" i="9"/>
  <c r="BH784" i="9"/>
  <c r="CP784" i="9"/>
  <c r="BG784" i="9"/>
  <c r="DH786" i="9"/>
  <c r="V785" i="9"/>
  <c r="Z785" i="9"/>
  <c r="AD785" i="9"/>
  <c r="AH785" i="9"/>
  <c r="AL785" i="9"/>
  <c r="AP785" i="9"/>
  <c r="AT785" i="9"/>
  <c r="DL785" i="9" s="1"/>
  <c r="W785" i="9"/>
  <c r="AA785" i="9"/>
  <c r="AE785" i="9"/>
  <c r="AI785" i="9"/>
  <c r="AM785" i="9"/>
  <c r="AQ785" i="9"/>
  <c r="AU785" i="9"/>
  <c r="DM785" i="9" s="1"/>
  <c r="X785" i="9"/>
  <c r="AF785" i="9"/>
  <c r="AN785" i="9"/>
  <c r="AV785" i="9"/>
  <c r="DN785" i="9" s="1"/>
  <c r="Y785" i="9"/>
  <c r="AG785" i="9"/>
  <c r="AO785" i="9"/>
  <c r="AW785" i="9"/>
  <c r="DO785" i="9" s="1"/>
  <c r="T785" i="9"/>
  <c r="AB785" i="9"/>
  <c r="AJ785" i="9"/>
  <c r="AR785" i="9"/>
  <c r="CY784" i="9"/>
  <c r="BP784" i="9"/>
  <c r="AW786" i="9"/>
  <c r="DO786" i="9" s="1"/>
  <c r="AS786" i="9"/>
  <c r="AO786" i="9"/>
  <c r="AK786" i="9"/>
  <c r="AF786" i="9"/>
  <c r="AV784" i="9"/>
  <c r="DN784" i="9" s="1"/>
  <c r="AN784" i="9"/>
  <c r="AF784" i="9"/>
  <c r="DJ783" i="9"/>
  <c r="CA783" i="9"/>
  <c r="CT783" i="9"/>
  <c r="BK783" i="9"/>
  <c r="CL783" i="9"/>
  <c r="BC783" i="9"/>
  <c r="V786" i="9"/>
  <c r="Z786" i="9"/>
  <c r="AD786" i="9"/>
  <c r="AH786" i="9"/>
  <c r="W786" i="9"/>
  <c r="AA786" i="9"/>
  <c r="AE786" i="9"/>
  <c r="V784" i="9"/>
  <c r="Z784" i="9"/>
  <c r="AD784" i="9"/>
  <c r="AH784" i="9"/>
  <c r="AL784" i="9"/>
  <c r="AP784" i="9"/>
  <c r="AT784" i="9"/>
  <c r="DL784" i="9" s="1"/>
  <c r="W784" i="9"/>
  <c r="AA784" i="9"/>
  <c r="AE784" i="9"/>
  <c r="AI784" i="9"/>
  <c r="AM784" i="9"/>
  <c r="AQ784" i="9"/>
  <c r="AU784" i="9"/>
  <c r="DM784" i="9" s="1"/>
  <c r="AU786" i="9"/>
  <c r="DM786" i="9" s="1"/>
  <c r="DV786" i="9" s="1"/>
  <c r="DY786" i="9" s="1"/>
  <c r="AQ786" i="9"/>
  <c r="AM786" i="9"/>
  <c r="AI786" i="9"/>
  <c r="AB786" i="9"/>
  <c r="T786" i="9"/>
  <c r="CB784" i="9"/>
  <c r="BT784" i="9"/>
  <c r="BL784" i="9"/>
  <c r="BD784" i="9"/>
  <c r="AR784" i="9"/>
  <c r="AJ784" i="9"/>
  <c r="AB784" i="9"/>
  <c r="T784" i="9"/>
  <c r="CX783" i="9"/>
  <c r="BO783" i="9"/>
  <c r="CP783" i="9"/>
  <c r="BG783" i="9"/>
  <c r="AU783" i="9"/>
  <c r="DM783" i="9" s="1"/>
  <c r="AQ783" i="9"/>
  <c r="AM783" i="9"/>
  <c r="AI783" i="9"/>
  <c r="AE783" i="9"/>
  <c r="AA783" i="9"/>
  <c r="W783" i="9"/>
  <c r="AT783" i="9"/>
  <c r="DL783" i="9" s="1"/>
  <c r="AP783" i="9"/>
  <c r="AL783" i="9"/>
  <c r="AH783" i="9"/>
  <c r="AD783" i="9"/>
  <c r="Z783" i="9"/>
  <c r="CS762" i="9"/>
  <c r="BJ762" i="9"/>
  <c r="CS754" i="9"/>
  <c r="BJ754" i="9"/>
  <c r="CO782" i="9"/>
  <c r="BF782" i="9"/>
  <c r="DJ780" i="9"/>
  <c r="CA780" i="9"/>
  <c r="BQ780" i="9"/>
  <c r="CZ780" i="9"/>
  <c r="CO780" i="9"/>
  <c r="BF780" i="9"/>
  <c r="DJ778" i="9"/>
  <c r="CA778" i="9"/>
  <c r="DE778" i="9"/>
  <c r="BV778" i="9"/>
  <c r="BK778" i="9"/>
  <c r="DJ776" i="9"/>
  <c r="CA776" i="9"/>
  <c r="BQ776" i="9"/>
  <c r="CZ776" i="9"/>
  <c r="CO776" i="9"/>
  <c r="BF776" i="9"/>
  <c r="DJ774" i="9"/>
  <c r="CA774" i="9"/>
  <c r="BQ774" i="9"/>
  <c r="CZ774" i="9"/>
  <c r="CT774" i="9"/>
  <c r="BK774" i="9"/>
  <c r="DJ772" i="9"/>
  <c r="CA772" i="9"/>
  <c r="BQ772" i="9"/>
  <c r="CZ772" i="9"/>
  <c r="CT772" i="9"/>
  <c r="BK772" i="9"/>
  <c r="BQ770" i="9"/>
  <c r="CZ770" i="9"/>
  <c r="CO770" i="9"/>
  <c r="BF770" i="9"/>
  <c r="DE768" i="9"/>
  <c r="BV768" i="9"/>
  <c r="CT768" i="9"/>
  <c r="BK768" i="9"/>
  <c r="DJ766" i="9"/>
  <c r="CA766" i="9"/>
  <c r="BQ766" i="9"/>
  <c r="CZ766" i="9"/>
  <c r="CT766" i="9"/>
  <c r="BK766" i="9"/>
  <c r="CW764" i="9"/>
  <c r="BN764" i="9"/>
  <c r="DA762" i="9"/>
  <c r="BR762" i="9"/>
  <c r="DJ761" i="9"/>
  <c r="CA761" i="9"/>
  <c r="CT761" i="9"/>
  <c r="BK761" i="9"/>
  <c r="DF759" i="9"/>
  <c r="BW759" i="9"/>
  <c r="CX759" i="9"/>
  <c r="BO759" i="9"/>
  <c r="CP759" i="9"/>
  <c r="BG759" i="9"/>
  <c r="U758" i="9"/>
  <c r="Y758" i="9"/>
  <c r="AC758" i="9"/>
  <c r="AG758" i="9"/>
  <c r="AK758" i="9"/>
  <c r="AO758" i="9"/>
  <c r="AS758" i="9"/>
  <c r="AW758" i="9"/>
  <c r="DO758" i="9" s="1"/>
  <c r="Z758" i="9"/>
  <c r="AH758" i="9"/>
  <c r="AL758" i="9"/>
  <c r="AT758" i="9"/>
  <c r="DL758" i="9" s="1"/>
  <c r="V758" i="9"/>
  <c r="AD758" i="9"/>
  <c r="AP758" i="9"/>
  <c r="T758" i="9"/>
  <c r="AB758" i="9"/>
  <c r="AJ758" i="9"/>
  <c r="AR758" i="9"/>
  <c r="AF758" i="9"/>
  <c r="W758" i="9"/>
  <c r="AE758" i="9"/>
  <c r="AM758" i="9"/>
  <c r="AU758" i="9"/>
  <c r="DM758" i="9" s="1"/>
  <c r="X758" i="9"/>
  <c r="AN758" i="9"/>
  <c r="AV758" i="9"/>
  <c r="DN758" i="9" s="1"/>
  <c r="DB757" i="9"/>
  <c r="BS757" i="9"/>
  <c r="CL757" i="9"/>
  <c r="BC757" i="9"/>
  <c r="CW756" i="9"/>
  <c r="BN756" i="9"/>
  <c r="DA754" i="9"/>
  <c r="BR754" i="9"/>
  <c r="DJ753" i="9"/>
  <c r="CA753" i="9"/>
  <c r="CT753" i="9"/>
  <c r="BK753" i="9"/>
  <c r="DF751" i="9"/>
  <c r="BW751" i="9"/>
  <c r="CX751" i="9"/>
  <c r="BO751" i="9"/>
  <c r="CP751" i="9"/>
  <c r="BG751" i="9"/>
  <c r="U750" i="9"/>
  <c r="Y750" i="9"/>
  <c r="AC750" i="9"/>
  <c r="AG750" i="9"/>
  <c r="AK750" i="9"/>
  <c r="AO750" i="9"/>
  <c r="AS750" i="9"/>
  <c r="AW750" i="9"/>
  <c r="DO750" i="9" s="1"/>
  <c r="Z750" i="9"/>
  <c r="AL750" i="9"/>
  <c r="AT750" i="9"/>
  <c r="DL750" i="9" s="1"/>
  <c r="V750" i="9"/>
  <c r="AD750" i="9"/>
  <c r="AH750" i="9"/>
  <c r="AP750" i="9"/>
  <c r="T750" i="9"/>
  <c r="AB750" i="9"/>
  <c r="AJ750" i="9"/>
  <c r="AR750" i="9"/>
  <c r="W750" i="9"/>
  <c r="AE750" i="9"/>
  <c r="AM750" i="9"/>
  <c r="AU750" i="9"/>
  <c r="DM750" i="9" s="1"/>
  <c r="X750" i="9"/>
  <c r="AF750" i="9"/>
  <c r="AN750" i="9"/>
  <c r="AV750" i="9"/>
  <c r="DN750" i="9" s="1"/>
  <c r="DB749" i="9"/>
  <c r="BS749" i="9"/>
  <c r="CL749" i="9"/>
  <c r="BC749" i="9"/>
  <c r="CT676" i="9"/>
  <c r="BK676" i="9"/>
  <c r="CT624" i="9"/>
  <c r="BK624" i="9"/>
  <c r="DJ782" i="9"/>
  <c r="CA782" i="9"/>
  <c r="DE782" i="9"/>
  <c r="BV782" i="9"/>
  <c r="BK782" i="9"/>
  <c r="DE780" i="9"/>
  <c r="BV780" i="9"/>
  <c r="BK780" i="9"/>
  <c r="CZ778" i="9"/>
  <c r="CO778" i="9"/>
  <c r="BF778" i="9"/>
  <c r="DE776" i="9"/>
  <c r="BV776" i="9"/>
  <c r="CT776" i="9"/>
  <c r="BK776" i="9"/>
  <c r="DE774" i="9"/>
  <c r="BV774" i="9"/>
  <c r="CO774" i="9"/>
  <c r="BF774" i="9"/>
  <c r="DE772" i="9"/>
  <c r="BV772" i="9"/>
  <c r="CO772" i="9"/>
  <c r="BF772" i="9"/>
  <c r="DJ770" i="9"/>
  <c r="CA770" i="9"/>
  <c r="DE770" i="9"/>
  <c r="BV770" i="9"/>
  <c r="CT770" i="9"/>
  <c r="BK770" i="9"/>
  <c r="DJ768" i="9"/>
  <c r="CA768" i="9"/>
  <c r="BQ768" i="9"/>
  <c r="CZ768" i="9"/>
  <c r="CO768" i="9"/>
  <c r="BF768" i="9"/>
  <c r="DE766" i="9"/>
  <c r="BV766" i="9"/>
  <c r="CO766" i="9"/>
  <c r="BF766" i="9"/>
  <c r="DV779" i="9"/>
  <c r="DY779" i="9" s="1"/>
  <c r="DV777" i="9"/>
  <c r="DY777" i="9" s="1"/>
  <c r="DV775" i="9"/>
  <c r="DY775" i="9" s="1"/>
  <c r="DV773" i="9"/>
  <c r="DY773" i="9" s="1"/>
  <c r="DV771" i="9"/>
  <c r="DY771" i="9" s="1"/>
  <c r="DV769" i="9"/>
  <c r="DY769" i="9" s="1"/>
  <c r="DV767" i="9"/>
  <c r="DY767" i="9" s="1"/>
  <c r="DV765" i="9"/>
  <c r="DY765" i="9" s="1"/>
  <c r="DE764" i="9"/>
  <c r="BV764" i="9"/>
  <c r="AQ758" i="9"/>
  <c r="DE756" i="9"/>
  <c r="BV756" i="9"/>
  <c r="AQ750" i="9"/>
  <c r="CT668" i="9"/>
  <c r="BK668" i="9"/>
  <c r="CT660" i="9"/>
  <c r="BK660" i="9"/>
  <c r="CP652" i="9"/>
  <c r="BG652" i="9"/>
  <c r="CP643" i="9"/>
  <c r="BG643" i="9"/>
  <c r="CL642" i="9"/>
  <c r="BC642" i="9"/>
  <c r="CP635" i="9"/>
  <c r="BG635" i="9"/>
  <c r="CL634" i="9"/>
  <c r="BC634" i="9"/>
  <c r="CX459" i="9"/>
  <c r="BO459" i="9"/>
  <c r="CX455" i="9"/>
  <c r="BO455" i="9"/>
  <c r="DE781" i="9"/>
  <c r="BV781" i="9"/>
  <c r="CO781" i="9"/>
  <c r="BF781" i="9"/>
  <c r="DE779" i="9"/>
  <c r="BV779" i="9"/>
  <c r="CT779" i="9"/>
  <c r="DJ777" i="9"/>
  <c r="CA777" i="9"/>
  <c r="BQ777" i="9"/>
  <c r="DE775" i="9"/>
  <c r="BV775" i="9"/>
  <c r="CT775" i="9"/>
  <c r="BK775" i="9"/>
  <c r="DE773" i="9"/>
  <c r="BV773" i="9"/>
  <c r="CT773" i="9"/>
  <c r="BK773" i="9"/>
  <c r="DE771" i="9"/>
  <c r="BV771" i="9"/>
  <c r="CT771" i="9"/>
  <c r="BK771" i="9"/>
  <c r="DJ769" i="9"/>
  <c r="CA769" i="9"/>
  <c r="DE769" i="9"/>
  <c r="BV769" i="9"/>
  <c r="BQ769" i="9"/>
  <c r="CZ769" i="9"/>
  <c r="DJ767" i="9"/>
  <c r="CA767" i="9"/>
  <c r="DE767" i="9"/>
  <c r="BV767" i="9"/>
  <c r="BQ767" i="9"/>
  <c r="CZ767" i="9"/>
  <c r="CT767" i="9"/>
  <c r="BK767" i="9"/>
  <c r="CO767" i="9"/>
  <c r="BF767" i="9"/>
  <c r="DJ765" i="9"/>
  <c r="CA765" i="9"/>
  <c r="DE765" i="9"/>
  <c r="BV765" i="9"/>
  <c r="BQ765" i="9"/>
  <c r="CZ765" i="9"/>
  <c r="CT765" i="9"/>
  <c r="BK765" i="9"/>
  <c r="CO765" i="9"/>
  <c r="BF765" i="9"/>
  <c r="DF763" i="9"/>
  <c r="BW763" i="9"/>
  <c r="CX763" i="9"/>
  <c r="BO763" i="9"/>
  <c r="CP763" i="9"/>
  <c r="BG763" i="9"/>
  <c r="U762" i="9"/>
  <c r="Y762" i="9"/>
  <c r="AC762" i="9"/>
  <c r="AG762" i="9"/>
  <c r="AK762" i="9"/>
  <c r="AO762" i="9"/>
  <c r="AS762" i="9"/>
  <c r="AW762" i="9"/>
  <c r="DO762" i="9" s="1"/>
  <c r="Z762" i="9"/>
  <c r="AH762" i="9"/>
  <c r="AP762" i="9"/>
  <c r="AT762" i="9"/>
  <c r="DL762" i="9" s="1"/>
  <c r="V762" i="9"/>
  <c r="AD762" i="9"/>
  <c r="AL762" i="9"/>
  <c r="T762" i="9"/>
  <c r="AB762" i="9"/>
  <c r="AJ762" i="9"/>
  <c r="AR762" i="9"/>
  <c r="X762" i="9"/>
  <c r="AF762" i="9"/>
  <c r="AV762" i="9"/>
  <c r="DN762" i="9" s="1"/>
  <c r="W762" i="9"/>
  <c r="AE762" i="9"/>
  <c r="AM762" i="9"/>
  <c r="AU762" i="9"/>
  <c r="DM762" i="9" s="1"/>
  <c r="AN762" i="9"/>
  <c r="DB761" i="9"/>
  <c r="BS761" i="9"/>
  <c r="CL761" i="9"/>
  <c r="BC761" i="9"/>
  <c r="AI758" i="9"/>
  <c r="DJ757" i="9"/>
  <c r="CA757" i="9"/>
  <c r="CT757" i="9"/>
  <c r="BK757" i="9"/>
  <c r="U754" i="9"/>
  <c r="Y754" i="9"/>
  <c r="AC754" i="9"/>
  <c r="AG754" i="9"/>
  <c r="AK754" i="9"/>
  <c r="AO754" i="9"/>
  <c r="AS754" i="9"/>
  <c r="AW754" i="9"/>
  <c r="DO754" i="9" s="1"/>
  <c r="V754" i="9"/>
  <c r="Z754" i="9"/>
  <c r="AH754" i="9"/>
  <c r="AL754" i="9"/>
  <c r="AT754" i="9"/>
  <c r="DL754" i="9" s="1"/>
  <c r="AD754" i="9"/>
  <c r="AP754" i="9"/>
  <c r="T754" i="9"/>
  <c r="AB754" i="9"/>
  <c r="AJ754" i="9"/>
  <c r="AR754" i="9"/>
  <c r="W754" i="9"/>
  <c r="AE754" i="9"/>
  <c r="AM754" i="9"/>
  <c r="AU754" i="9"/>
  <c r="DM754" i="9" s="1"/>
  <c r="X754" i="9"/>
  <c r="AF754" i="9"/>
  <c r="AN754" i="9"/>
  <c r="AV754" i="9"/>
  <c r="DN754" i="9" s="1"/>
  <c r="DB753" i="9"/>
  <c r="BS753" i="9"/>
  <c r="CL753" i="9"/>
  <c r="BC753" i="9"/>
  <c r="AI750" i="9"/>
  <c r="DJ749" i="9"/>
  <c r="CA749" i="9"/>
  <c r="CT749" i="9"/>
  <c r="BK749" i="9"/>
  <c r="CO746" i="9"/>
  <c r="BF746" i="9"/>
  <c r="CP680" i="9"/>
  <c r="BG680" i="9"/>
  <c r="CP672" i="9"/>
  <c r="BG672" i="9"/>
  <c r="CT632" i="9"/>
  <c r="BK632" i="9"/>
  <c r="CT628" i="9"/>
  <c r="BK628" i="9"/>
  <c r="CP623" i="9"/>
  <c r="BG623" i="9"/>
  <c r="CL622" i="9"/>
  <c r="BC622" i="9"/>
  <c r="CT620" i="9"/>
  <c r="BK620" i="9"/>
  <c r="CL618" i="9"/>
  <c r="BC618" i="9"/>
  <c r="CP616" i="9"/>
  <c r="BG616" i="9"/>
  <c r="CL614" i="9"/>
  <c r="BC614" i="9"/>
  <c r="CP612" i="9"/>
  <c r="BG612" i="9"/>
  <c r="CL610" i="9"/>
  <c r="BC610" i="9"/>
  <c r="CL606" i="9"/>
  <c r="BC606" i="9"/>
  <c r="DA567" i="9"/>
  <c r="BR567" i="9"/>
  <c r="DA559" i="9"/>
  <c r="BR559" i="9"/>
  <c r="DA551" i="9"/>
  <c r="BR551" i="9"/>
  <c r="CX527" i="9"/>
  <c r="BO527" i="9"/>
  <c r="CX503" i="9"/>
  <c r="BO503" i="9"/>
  <c r="CX499" i="9"/>
  <c r="BO499" i="9"/>
  <c r="CX439" i="9"/>
  <c r="BO439" i="9"/>
  <c r="DJ781" i="9"/>
  <c r="CA781" i="9"/>
  <c r="CZ781" i="9"/>
  <c r="DJ779" i="9"/>
  <c r="CA779" i="9"/>
  <c r="CZ779" i="9"/>
  <c r="CO779" i="9"/>
  <c r="BF779" i="9"/>
  <c r="DE777" i="9"/>
  <c r="BV777" i="9"/>
  <c r="CO777" i="9"/>
  <c r="BF777" i="9"/>
  <c r="DJ775" i="9"/>
  <c r="CA775" i="9"/>
  <c r="BQ775" i="9"/>
  <c r="CZ775" i="9"/>
  <c r="CO775" i="9"/>
  <c r="BF775" i="9"/>
  <c r="DJ773" i="9"/>
  <c r="CA773" i="9"/>
  <c r="BQ773" i="9"/>
  <c r="CZ773" i="9"/>
  <c r="CO773" i="9"/>
  <c r="BF773" i="9"/>
  <c r="DJ771" i="9"/>
  <c r="CA771" i="9"/>
  <c r="BQ771" i="9"/>
  <c r="CZ771" i="9"/>
  <c r="CO771" i="9"/>
  <c r="BF771" i="9"/>
  <c r="CT769" i="9"/>
  <c r="BK769" i="9"/>
  <c r="CO769" i="9"/>
  <c r="BF769" i="9"/>
  <c r="DV782" i="9"/>
  <c r="DY782" i="9" s="1"/>
  <c r="DV778" i="9"/>
  <c r="DY778" i="9" s="1"/>
  <c r="DV776" i="9"/>
  <c r="DY776" i="9" s="1"/>
  <c r="DV774" i="9"/>
  <c r="DY774" i="9" s="1"/>
  <c r="DV772" i="9"/>
  <c r="DY772" i="9" s="1"/>
  <c r="DV770" i="9"/>
  <c r="DY770" i="9" s="1"/>
  <c r="DV768" i="9"/>
  <c r="DY768" i="9" s="1"/>
  <c r="DV766" i="9"/>
  <c r="DY766" i="9" s="1"/>
  <c r="CO764" i="9"/>
  <c r="BF764" i="9"/>
  <c r="AQ762" i="9"/>
  <c r="AA758" i="9"/>
  <c r="CO756" i="9"/>
  <c r="BF756" i="9"/>
  <c r="DI754" i="9"/>
  <c r="BZ754" i="9"/>
  <c r="AA750" i="9"/>
  <c r="CO734" i="9"/>
  <c r="BF734" i="9"/>
  <c r="CO730" i="9"/>
  <c r="BF730" i="9"/>
  <c r="CP726" i="9"/>
  <c r="BG726" i="9"/>
  <c r="CP722" i="9"/>
  <c r="BG722" i="9"/>
  <c r="CP714" i="9"/>
  <c r="BG714" i="9"/>
  <c r="CP710" i="9"/>
  <c r="BG710" i="9"/>
  <c r="CP702" i="9"/>
  <c r="BG702" i="9"/>
  <c r="CP686" i="9"/>
  <c r="BG686" i="9"/>
  <c r="CP664" i="9"/>
  <c r="BG664" i="9"/>
  <c r="CP656" i="9"/>
  <c r="BG656" i="9"/>
  <c r="CP648" i="9"/>
  <c r="BG648" i="9"/>
  <c r="CP596" i="9"/>
  <c r="DA543" i="9"/>
  <c r="BR543" i="9"/>
  <c r="CX483" i="9"/>
  <c r="BO483" i="9"/>
  <c r="CX435" i="9"/>
  <c r="BO435" i="9"/>
  <c r="CX431" i="9"/>
  <c r="BO431" i="9"/>
  <c r="CO748" i="9"/>
  <c r="BF748" i="9"/>
  <c r="AA746" i="9"/>
  <c r="U742" i="9"/>
  <c r="Y742" i="9"/>
  <c r="AC742" i="9"/>
  <c r="AG742" i="9"/>
  <c r="AK742" i="9"/>
  <c r="AO742" i="9"/>
  <c r="AS742" i="9"/>
  <c r="AW742" i="9"/>
  <c r="DO742" i="9" s="1"/>
  <c r="V742" i="9"/>
  <c r="Z742" i="9"/>
  <c r="AH742" i="9"/>
  <c r="AP742" i="9"/>
  <c r="AD742" i="9"/>
  <c r="AL742" i="9"/>
  <c r="AT742" i="9"/>
  <c r="DL742" i="9" s="1"/>
  <c r="AA734" i="9"/>
  <c r="CW732" i="9"/>
  <c r="BN732" i="9"/>
  <c r="CS730" i="9"/>
  <c r="BJ730" i="9"/>
  <c r="CW728" i="9"/>
  <c r="BN728" i="9"/>
  <c r="DI726" i="9"/>
  <c r="BZ726" i="9"/>
  <c r="DE724" i="9"/>
  <c r="BV724" i="9"/>
  <c r="CW748" i="9"/>
  <c r="BN748" i="9"/>
  <c r="DA746" i="9"/>
  <c r="BR746" i="9"/>
  <c r="AI742" i="9"/>
  <c r="DE736" i="9"/>
  <c r="BV736" i="9"/>
  <c r="DI734" i="9"/>
  <c r="BZ734" i="9"/>
  <c r="DI730" i="9"/>
  <c r="BZ730" i="9"/>
  <c r="CS726" i="9"/>
  <c r="BJ726" i="9"/>
  <c r="DA722" i="9"/>
  <c r="BR722" i="9"/>
  <c r="CO720" i="9"/>
  <c r="BF720" i="9"/>
  <c r="DA718" i="9"/>
  <c r="BR718" i="9"/>
  <c r="U718" i="9"/>
  <c r="Y718" i="9"/>
  <c r="AC718" i="9"/>
  <c r="AG718" i="9"/>
  <c r="AK718" i="9"/>
  <c r="AO718" i="9"/>
  <c r="AS718" i="9"/>
  <c r="AW718" i="9"/>
  <c r="DO718" i="9" s="1"/>
  <c r="Z718" i="9"/>
  <c r="AD718" i="9"/>
  <c r="AL718" i="9"/>
  <c r="AP718" i="9"/>
  <c r="AT718" i="9"/>
  <c r="DL718" i="9" s="1"/>
  <c r="V718" i="9"/>
  <c r="AH718" i="9"/>
  <c r="CW716" i="9"/>
  <c r="BN716" i="9"/>
  <c r="DI714" i="9"/>
  <c r="BZ714" i="9"/>
  <c r="DE712" i="9"/>
  <c r="BV712" i="9"/>
  <c r="DI710" i="9"/>
  <c r="BZ710" i="9"/>
  <c r="CW708" i="9"/>
  <c r="BN708" i="9"/>
  <c r="CS706" i="9"/>
  <c r="BJ706" i="9"/>
  <c r="U706" i="9"/>
  <c r="Y706" i="9"/>
  <c r="AC706" i="9"/>
  <c r="AG706" i="9"/>
  <c r="AK706" i="9"/>
  <c r="AO706" i="9"/>
  <c r="AS706" i="9"/>
  <c r="AW706" i="9"/>
  <c r="DO706" i="9" s="1"/>
  <c r="V706" i="9"/>
  <c r="Z706" i="9"/>
  <c r="AD706" i="9"/>
  <c r="AH706" i="9"/>
  <c r="AL706" i="9"/>
  <c r="AP706" i="9"/>
  <c r="AT706" i="9"/>
  <c r="DL706" i="9" s="1"/>
  <c r="CW704" i="9"/>
  <c r="BN704" i="9"/>
  <c r="DI702" i="9"/>
  <c r="BZ702" i="9"/>
  <c r="CW700" i="9"/>
  <c r="BN700" i="9"/>
  <c r="CS698" i="9"/>
  <c r="BJ698" i="9"/>
  <c r="U698" i="9"/>
  <c r="Y698" i="9"/>
  <c r="AC698" i="9"/>
  <c r="AG698" i="9"/>
  <c r="AK698" i="9"/>
  <c r="AO698" i="9"/>
  <c r="AS698" i="9"/>
  <c r="AW698" i="9"/>
  <c r="DO698" i="9" s="1"/>
  <c r="V698" i="9"/>
  <c r="Z698" i="9"/>
  <c r="AD698" i="9"/>
  <c r="AH698" i="9"/>
  <c r="AL698" i="9"/>
  <c r="AP698" i="9"/>
  <c r="AT698" i="9"/>
  <c r="DL698" i="9" s="1"/>
  <c r="CO696" i="9"/>
  <c r="BF696" i="9"/>
  <c r="CS694" i="9"/>
  <c r="BJ694" i="9"/>
  <c r="U694" i="9"/>
  <c r="Y694" i="9"/>
  <c r="AC694" i="9"/>
  <c r="AG694" i="9"/>
  <c r="AK694" i="9"/>
  <c r="AO694" i="9"/>
  <c r="AS694" i="9"/>
  <c r="AW694" i="9"/>
  <c r="DO694" i="9" s="1"/>
  <c r="V694" i="9"/>
  <c r="Z694" i="9"/>
  <c r="AD694" i="9"/>
  <c r="AH694" i="9"/>
  <c r="AL694" i="9"/>
  <c r="AP694" i="9"/>
  <c r="AT694" i="9"/>
  <c r="DL694" i="9" s="1"/>
  <c r="DE692" i="9"/>
  <c r="BV692" i="9"/>
  <c r="CS690" i="9"/>
  <c r="BJ690" i="9"/>
  <c r="U690" i="9"/>
  <c r="Y690" i="9"/>
  <c r="AC690" i="9"/>
  <c r="AG690" i="9"/>
  <c r="AK690" i="9"/>
  <c r="AO690" i="9"/>
  <c r="AS690" i="9"/>
  <c r="AW690" i="9"/>
  <c r="DO690" i="9" s="1"/>
  <c r="V690" i="9"/>
  <c r="Z690" i="9"/>
  <c r="AD690" i="9"/>
  <c r="AH690" i="9"/>
  <c r="AL690" i="9"/>
  <c r="AP690" i="9"/>
  <c r="AT690" i="9"/>
  <c r="DL690" i="9" s="1"/>
  <c r="CO688" i="9"/>
  <c r="BF688" i="9"/>
  <c r="DI686" i="9"/>
  <c r="BZ686" i="9"/>
  <c r="DE684" i="9"/>
  <c r="BV684" i="9"/>
  <c r="DA682" i="9"/>
  <c r="BR682" i="9"/>
  <c r="U682" i="9"/>
  <c r="Y682" i="9"/>
  <c r="AC682" i="9"/>
  <c r="AG682" i="9"/>
  <c r="AK682" i="9"/>
  <c r="AO682" i="9"/>
  <c r="AS682" i="9"/>
  <c r="AW682" i="9"/>
  <c r="DO682" i="9" s="1"/>
  <c r="V682" i="9"/>
  <c r="Z682" i="9"/>
  <c r="AD682" i="9"/>
  <c r="AH682" i="9"/>
  <c r="AL682" i="9"/>
  <c r="AP682" i="9"/>
  <c r="AT682" i="9"/>
  <c r="DL682" i="9" s="1"/>
  <c r="AU680" i="9"/>
  <c r="DM680" i="9" s="1"/>
  <c r="DJ679" i="9"/>
  <c r="CA679" i="9"/>
  <c r="AV676" i="9"/>
  <c r="DN676" i="9" s="1"/>
  <c r="AF676" i="9"/>
  <c r="CP674" i="9"/>
  <c r="BG674" i="9"/>
  <c r="DB673" i="9"/>
  <c r="BS673" i="9"/>
  <c r="DJ671" i="9"/>
  <c r="CA671" i="9"/>
  <c r="AF668" i="9"/>
  <c r="CT667" i="9"/>
  <c r="BK667" i="9"/>
  <c r="CP666" i="9"/>
  <c r="BG666" i="9"/>
  <c r="CL665" i="9"/>
  <c r="BC665" i="9"/>
  <c r="DB661" i="9"/>
  <c r="BS661" i="9"/>
  <c r="AV660" i="9"/>
  <c r="DN660" i="9" s="1"/>
  <c r="AF660" i="9"/>
  <c r="CT659" i="9"/>
  <c r="BK659" i="9"/>
  <c r="DF658" i="9"/>
  <c r="BW658" i="9"/>
  <c r="DJ655" i="9"/>
  <c r="CA655" i="9"/>
  <c r="DF654" i="9"/>
  <c r="BW654" i="9"/>
  <c r="DB653" i="9"/>
  <c r="BS653" i="9"/>
  <c r="AV652" i="9"/>
  <c r="DN652" i="9" s="1"/>
  <c r="AF652" i="9"/>
  <c r="CT651" i="9"/>
  <c r="BK651" i="9"/>
  <c r="CP650" i="9"/>
  <c r="BG650" i="9"/>
  <c r="CL645" i="9"/>
  <c r="BC645" i="9"/>
  <c r="U644" i="9"/>
  <c r="Y644" i="9"/>
  <c r="AC644" i="9"/>
  <c r="AG644" i="9"/>
  <c r="AK644" i="9"/>
  <c r="AO644" i="9"/>
  <c r="AS644" i="9"/>
  <c r="AW644" i="9"/>
  <c r="DO644" i="9" s="1"/>
  <c r="V644" i="9"/>
  <c r="Z644" i="9"/>
  <c r="AD644" i="9"/>
  <c r="AH644" i="9"/>
  <c r="AL644" i="9"/>
  <c r="AP644" i="9"/>
  <c r="AT644" i="9"/>
  <c r="DL644" i="9" s="1"/>
  <c r="W644" i="9"/>
  <c r="AA644" i="9"/>
  <c r="AE644" i="9"/>
  <c r="AI644" i="9"/>
  <c r="AM644" i="9"/>
  <c r="AQ644" i="9"/>
  <c r="AU644" i="9"/>
  <c r="DM644" i="9" s="1"/>
  <c r="U640" i="9"/>
  <c r="Y640" i="9"/>
  <c r="AC640" i="9"/>
  <c r="AG640" i="9"/>
  <c r="AK640" i="9"/>
  <c r="AO640" i="9"/>
  <c r="AS640" i="9"/>
  <c r="AW640" i="9"/>
  <c r="DO640" i="9" s="1"/>
  <c r="V640" i="9"/>
  <c r="Z640" i="9"/>
  <c r="AD640" i="9"/>
  <c r="AH640" i="9"/>
  <c r="AL640" i="9"/>
  <c r="AP640" i="9"/>
  <c r="AT640" i="9"/>
  <c r="DL640" i="9" s="1"/>
  <c r="W640" i="9"/>
  <c r="AA640" i="9"/>
  <c r="AE640" i="9"/>
  <c r="AI640" i="9"/>
  <c r="AM640" i="9"/>
  <c r="AQ640" i="9"/>
  <c r="AU640" i="9"/>
  <c r="DM640" i="9" s="1"/>
  <c r="U636" i="9"/>
  <c r="Y636" i="9"/>
  <c r="AC636" i="9"/>
  <c r="AG636" i="9"/>
  <c r="AK636" i="9"/>
  <c r="AO636" i="9"/>
  <c r="AS636" i="9"/>
  <c r="AW636" i="9"/>
  <c r="DO636" i="9" s="1"/>
  <c r="V636" i="9"/>
  <c r="Z636" i="9"/>
  <c r="AD636" i="9"/>
  <c r="AH636" i="9"/>
  <c r="AL636" i="9"/>
  <c r="AP636" i="9"/>
  <c r="AT636" i="9"/>
  <c r="DL636" i="9" s="1"/>
  <c r="W636" i="9"/>
  <c r="AA636" i="9"/>
  <c r="AE636" i="9"/>
  <c r="AI636" i="9"/>
  <c r="AM636" i="9"/>
  <c r="AQ636" i="9"/>
  <c r="AU636" i="9"/>
  <c r="DM636" i="9" s="1"/>
  <c r="CT635" i="9"/>
  <c r="BK635" i="9"/>
  <c r="CP634" i="9"/>
  <c r="BG634" i="9"/>
  <c r="DB633" i="9"/>
  <c r="BS633" i="9"/>
  <c r="AV624" i="9"/>
  <c r="DN624" i="9" s="1"/>
  <c r="AF624" i="9"/>
  <c r="CT623" i="9"/>
  <c r="BK623" i="9"/>
  <c r="CP622" i="9"/>
  <c r="BG622" i="9"/>
  <c r="AV620" i="9"/>
  <c r="DN620" i="9" s="1"/>
  <c r="AF620" i="9"/>
  <c r="CL617" i="9"/>
  <c r="BC617" i="9"/>
  <c r="AF616" i="9"/>
  <c r="DJ615" i="9"/>
  <c r="CA615" i="9"/>
  <c r="CL613" i="9"/>
  <c r="BC613" i="9"/>
  <c r="AV612" i="9"/>
  <c r="DN612" i="9" s="1"/>
  <c r="AF612" i="9"/>
  <c r="CT611" i="9"/>
  <c r="BK611" i="9"/>
  <c r="BG610" i="9"/>
  <c r="U608" i="9"/>
  <c r="Y608" i="9"/>
  <c r="AC608" i="9"/>
  <c r="AG608" i="9"/>
  <c r="AK608" i="9"/>
  <c r="AO608" i="9"/>
  <c r="AS608" i="9"/>
  <c r="AW608" i="9"/>
  <c r="DO608" i="9" s="1"/>
  <c r="V608" i="9"/>
  <c r="Z608" i="9"/>
  <c r="AD608" i="9"/>
  <c r="AH608" i="9"/>
  <c r="AL608" i="9"/>
  <c r="AP608" i="9"/>
  <c r="AT608" i="9"/>
  <c r="DL608" i="9" s="1"/>
  <c r="W608" i="9"/>
  <c r="AA608" i="9"/>
  <c r="AE608" i="9"/>
  <c r="AI608" i="9"/>
  <c r="AM608" i="9"/>
  <c r="AQ608" i="9"/>
  <c r="AU608" i="9"/>
  <c r="DM608" i="9" s="1"/>
  <c r="CT607" i="9"/>
  <c r="BK607" i="9"/>
  <c r="DF606" i="9"/>
  <c r="BW606" i="9"/>
  <c r="CL605" i="9"/>
  <c r="BC605" i="9"/>
  <c r="U600" i="9"/>
  <c r="Y600" i="9"/>
  <c r="AC600" i="9"/>
  <c r="AG600" i="9"/>
  <c r="AK600" i="9"/>
  <c r="AO600" i="9"/>
  <c r="AS600" i="9"/>
  <c r="AW600" i="9"/>
  <c r="DO600" i="9" s="1"/>
  <c r="V600" i="9"/>
  <c r="Z600" i="9"/>
  <c r="AD600" i="9"/>
  <c r="AH600" i="9"/>
  <c r="AL600" i="9"/>
  <c r="AP600" i="9"/>
  <c r="AT600" i="9"/>
  <c r="DL600" i="9" s="1"/>
  <c r="W600" i="9"/>
  <c r="AA600" i="9"/>
  <c r="AE600" i="9"/>
  <c r="AI600" i="9"/>
  <c r="AM600" i="9"/>
  <c r="AQ600" i="9"/>
  <c r="AU600" i="9"/>
  <c r="DM600" i="9" s="1"/>
  <c r="AV596" i="9"/>
  <c r="DN596" i="9" s="1"/>
  <c r="AF596" i="9"/>
  <c r="U592" i="9"/>
  <c r="Y592" i="9"/>
  <c r="AC592" i="9"/>
  <c r="AG592" i="9"/>
  <c r="AK592" i="9"/>
  <c r="AO592" i="9"/>
  <c r="AS592" i="9"/>
  <c r="AW592" i="9"/>
  <c r="DO592" i="9" s="1"/>
  <c r="V592" i="9"/>
  <c r="Z592" i="9"/>
  <c r="AD592" i="9"/>
  <c r="AH592" i="9"/>
  <c r="AL592" i="9"/>
  <c r="AP592" i="9"/>
  <c r="AT592" i="9"/>
  <c r="DL592" i="9" s="1"/>
  <c r="W592" i="9"/>
  <c r="AA592" i="9"/>
  <c r="AE592" i="9"/>
  <c r="AI592" i="9"/>
  <c r="AM592" i="9"/>
  <c r="AQ592" i="9"/>
  <c r="AU592" i="9"/>
  <c r="DM592" i="9" s="1"/>
  <c r="AV588" i="9"/>
  <c r="DN588" i="9" s="1"/>
  <c r="CX585" i="9"/>
  <c r="BO585" i="9"/>
  <c r="BU583" i="9"/>
  <c r="DD583" i="9"/>
  <c r="BE583" i="9"/>
  <c r="CN583" i="9"/>
  <c r="BU581" i="9"/>
  <c r="DD581" i="9"/>
  <c r="BE581" i="9"/>
  <c r="CN581" i="9"/>
  <c r="BU579" i="9"/>
  <c r="DD579" i="9"/>
  <c r="BE579" i="9"/>
  <c r="CN579" i="9"/>
  <c r="DI577" i="9"/>
  <c r="BZ577" i="9"/>
  <c r="CX577" i="9"/>
  <c r="BO577" i="9"/>
  <c r="CX575" i="9"/>
  <c r="BO575" i="9"/>
  <c r="BE575" i="9"/>
  <c r="CN575" i="9"/>
  <c r="DI573" i="9"/>
  <c r="BZ573" i="9"/>
  <c r="CS573" i="9"/>
  <c r="BJ573" i="9"/>
  <c r="DE569" i="9"/>
  <c r="BV569" i="9"/>
  <c r="DF564" i="9"/>
  <c r="BW564" i="9"/>
  <c r="DE561" i="9"/>
  <c r="BV561" i="9"/>
  <c r="CL556" i="9"/>
  <c r="BC556" i="9"/>
  <c r="DE553" i="9"/>
  <c r="BV553" i="9"/>
  <c r="CL548" i="9"/>
  <c r="BC548" i="9"/>
  <c r="DE545" i="9"/>
  <c r="BV545" i="9"/>
  <c r="CX539" i="9"/>
  <c r="BO539" i="9"/>
  <c r="DJ530" i="9"/>
  <c r="CA530" i="9"/>
  <c r="DB528" i="9"/>
  <c r="BS528" i="9"/>
  <c r="U519" i="9"/>
  <c r="Y519" i="9"/>
  <c r="AC519" i="9"/>
  <c r="AG519" i="9"/>
  <c r="AK519" i="9"/>
  <c r="AO519" i="9"/>
  <c r="AS519" i="9"/>
  <c r="AW519" i="9"/>
  <c r="DO519" i="9" s="1"/>
  <c r="V519" i="9"/>
  <c r="Z519" i="9"/>
  <c r="AD519" i="9"/>
  <c r="AH519" i="9"/>
  <c r="AL519" i="9"/>
  <c r="AP519" i="9"/>
  <c r="AT519" i="9"/>
  <c r="DL519" i="9" s="1"/>
  <c r="W519" i="9"/>
  <c r="AA519" i="9"/>
  <c r="AE519" i="9"/>
  <c r="AI519" i="9"/>
  <c r="AM519" i="9"/>
  <c r="AQ519" i="9"/>
  <c r="AU519" i="9"/>
  <c r="DM519" i="9" s="1"/>
  <c r="T519" i="9"/>
  <c r="AJ519" i="9"/>
  <c r="X519" i="9"/>
  <c r="AN519" i="9"/>
  <c r="AB519" i="9"/>
  <c r="AR519" i="9"/>
  <c r="DF517" i="9"/>
  <c r="BW517" i="9"/>
  <c r="DB512" i="9"/>
  <c r="BS512" i="9"/>
  <c r="U511" i="9"/>
  <c r="Y511" i="9"/>
  <c r="AC511" i="9"/>
  <c r="AG511" i="9"/>
  <c r="AK511" i="9"/>
  <c r="AO511" i="9"/>
  <c r="AS511" i="9"/>
  <c r="AW511" i="9"/>
  <c r="DO511" i="9" s="1"/>
  <c r="V511" i="9"/>
  <c r="Z511" i="9"/>
  <c r="AD511" i="9"/>
  <c r="AH511" i="9"/>
  <c r="AL511" i="9"/>
  <c r="AP511" i="9"/>
  <c r="AT511" i="9"/>
  <c r="DL511" i="9" s="1"/>
  <c r="W511" i="9"/>
  <c r="AA511" i="9"/>
  <c r="AE511" i="9"/>
  <c r="AI511" i="9"/>
  <c r="AM511" i="9"/>
  <c r="AQ511" i="9"/>
  <c r="AU511" i="9"/>
  <c r="DM511" i="9" s="1"/>
  <c r="T511" i="9"/>
  <c r="AJ511" i="9"/>
  <c r="X511" i="9"/>
  <c r="AN511" i="9"/>
  <c r="AB511" i="9"/>
  <c r="AR511" i="9"/>
  <c r="CX507" i="9"/>
  <c r="BO507" i="9"/>
  <c r="CT506" i="9"/>
  <c r="BK506" i="9"/>
  <c r="DF501" i="9"/>
  <c r="BW501" i="9"/>
  <c r="CT486" i="9"/>
  <c r="BK486" i="9"/>
  <c r="DF481" i="9"/>
  <c r="BW481" i="9"/>
  <c r="CL468" i="9"/>
  <c r="BC468" i="9"/>
  <c r="U467" i="9"/>
  <c r="Y467" i="9"/>
  <c r="AC467" i="9"/>
  <c r="AG467" i="9"/>
  <c r="AK467" i="9"/>
  <c r="AO467" i="9"/>
  <c r="AS467" i="9"/>
  <c r="AW467" i="9"/>
  <c r="DO467" i="9" s="1"/>
  <c r="V467" i="9"/>
  <c r="Z467" i="9"/>
  <c r="AD467" i="9"/>
  <c r="AH467" i="9"/>
  <c r="AL467" i="9"/>
  <c r="AP467" i="9"/>
  <c r="AT467" i="9"/>
  <c r="DL467" i="9" s="1"/>
  <c r="W467" i="9"/>
  <c r="AA467" i="9"/>
  <c r="AE467" i="9"/>
  <c r="AI467" i="9"/>
  <c r="AM467" i="9"/>
  <c r="AQ467" i="9"/>
  <c r="AU467" i="9"/>
  <c r="DM467" i="9" s="1"/>
  <c r="T467" i="9"/>
  <c r="AJ467" i="9"/>
  <c r="X467" i="9"/>
  <c r="AN467" i="9"/>
  <c r="AB467" i="9"/>
  <c r="AR467" i="9"/>
  <c r="DJ450" i="9"/>
  <c r="CA450" i="9"/>
  <c r="CL448" i="9"/>
  <c r="BC448" i="9"/>
  <c r="CT442" i="9"/>
  <c r="BK442" i="9"/>
  <c r="DF437" i="9"/>
  <c r="BW437" i="9"/>
  <c r="DJ430" i="9"/>
  <c r="CA430" i="9"/>
  <c r="U423" i="9"/>
  <c r="Y423" i="9"/>
  <c r="AC423" i="9"/>
  <c r="AG423" i="9"/>
  <c r="AK423" i="9"/>
  <c r="AO423" i="9"/>
  <c r="AS423" i="9"/>
  <c r="AW423" i="9"/>
  <c r="DO423" i="9" s="1"/>
  <c r="V423" i="9"/>
  <c r="Z423" i="9"/>
  <c r="AD423" i="9"/>
  <c r="AH423" i="9"/>
  <c r="AL423" i="9"/>
  <c r="AP423" i="9"/>
  <c r="AT423" i="9"/>
  <c r="DL423" i="9" s="1"/>
  <c r="W423" i="9"/>
  <c r="AA423" i="9"/>
  <c r="AE423" i="9"/>
  <c r="AI423" i="9"/>
  <c r="AM423" i="9"/>
  <c r="AQ423" i="9"/>
  <c r="AU423" i="9"/>
  <c r="DM423" i="9" s="1"/>
  <c r="T423" i="9"/>
  <c r="AJ423" i="9"/>
  <c r="X423" i="9"/>
  <c r="AN423" i="9"/>
  <c r="AB423" i="9"/>
  <c r="AR423" i="9"/>
  <c r="DB407" i="9"/>
  <c r="BS407" i="9"/>
  <c r="CM391" i="9"/>
  <c r="BD391" i="9"/>
  <c r="CM359" i="9"/>
  <c r="BD359" i="9"/>
  <c r="DK346" i="9"/>
  <c r="CB346" i="9"/>
  <c r="CO296" i="9"/>
  <c r="BF296" i="9"/>
  <c r="DE288" i="9"/>
  <c r="BV288" i="9"/>
  <c r="DE280" i="9"/>
  <c r="CO280" i="9"/>
  <c r="BF280" i="9"/>
  <c r="CO272" i="9"/>
  <c r="BF272" i="9"/>
  <c r="CO264" i="9"/>
  <c r="BF264" i="9"/>
  <c r="CW763" i="9"/>
  <c r="BN763" i="9"/>
  <c r="DA761" i="9"/>
  <c r="BR761" i="9"/>
  <c r="U761" i="9"/>
  <c r="Y761" i="9"/>
  <c r="AC761" i="9"/>
  <c r="AG761" i="9"/>
  <c r="AK761" i="9"/>
  <c r="AO761" i="9"/>
  <c r="AS761" i="9"/>
  <c r="AW761" i="9"/>
  <c r="DO761" i="9" s="1"/>
  <c r="V761" i="9"/>
  <c r="Z761" i="9"/>
  <c r="AH761" i="9"/>
  <c r="AP761" i="9"/>
  <c r="AD761" i="9"/>
  <c r="AL761" i="9"/>
  <c r="AT761" i="9"/>
  <c r="DL761" i="9" s="1"/>
  <c r="CO759" i="9"/>
  <c r="BF759" i="9"/>
  <c r="DA757" i="9"/>
  <c r="BR757" i="9"/>
  <c r="U757" i="9"/>
  <c r="Y757" i="9"/>
  <c r="AC757" i="9"/>
  <c r="AG757" i="9"/>
  <c r="AK757" i="9"/>
  <c r="AO757" i="9"/>
  <c r="AS757" i="9"/>
  <c r="AW757" i="9"/>
  <c r="DO757" i="9" s="1"/>
  <c r="Z757" i="9"/>
  <c r="AH757" i="9"/>
  <c r="AP757" i="9"/>
  <c r="V757" i="9"/>
  <c r="AD757" i="9"/>
  <c r="AL757" i="9"/>
  <c r="AT757" i="9"/>
  <c r="DL757" i="9" s="1"/>
  <c r="DI753" i="9"/>
  <c r="BZ753" i="9"/>
  <c r="DA753" i="9"/>
  <c r="BR753" i="9"/>
  <c r="CS753" i="9"/>
  <c r="BJ753" i="9"/>
  <c r="U753" i="9"/>
  <c r="Y753" i="9"/>
  <c r="AC753" i="9"/>
  <c r="AG753" i="9"/>
  <c r="AK753" i="9"/>
  <c r="AO753" i="9"/>
  <c r="AS753" i="9"/>
  <c r="AW753" i="9"/>
  <c r="DO753" i="9" s="1"/>
  <c r="Z753" i="9"/>
  <c r="AD753" i="9"/>
  <c r="AL753" i="9"/>
  <c r="AT753" i="9"/>
  <c r="DL753" i="9" s="1"/>
  <c r="V753" i="9"/>
  <c r="AH753" i="9"/>
  <c r="AP753" i="9"/>
  <c r="DE751" i="9"/>
  <c r="BV751" i="9"/>
  <c r="CW751" i="9"/>
  <c r="BN751" i="9"/>
  <c r="BF751" i="9"/>
  <c r="DI749" i="9"/>
  <c r="BZ749" i="9"/>
  <c r="DA749" i="9"/>
  <c r="BR749" i="9"/>
  <c r="CS749" i="9"/>
  <c r="BJ749" i="9"/>
  <c r="U749" i="9"/>
  <c r="Y749" i="9"/>
  <c r="AC749" i="9"/>
  <c r="AG749" i="9"/>
  <c r="AK749" i="9"/>
  <c r="AO749" i="9"/>
  <c r="AS749" i="9"/>
  <c r="AW749" i="9"/>
  <c r="DO749" i="9" s="1"/>
  <c r="V749" i="9"/>
  <c r="AD749" i="9"/>
  <c r="AL749" i="9"/>
  <c r="AT749" i="9"/>
  <c r="DL749" i="9" s="1"/>
  <c r="Z749" i="9"/>
  <c r="AH749" i="9"/>
  <c r="AP749" i="9"/>
  <c r="AV746" i="9"/>
  <c r="DN746" i="9" s="1"/>
  <c r="AN746" i="9"/>
  <c r="AF746" i="9"/>
  <c r="X746" i="9"/>
  <c r="CA745" i="9"/>
  <c r="BS745" i="9"/>
  <c r="BK745" i="9"/>
  <c r="BC745" i="9"/>
  <c r="DI745" i="9"/>
  <c r="BZ745" i="9"/>
  <c r="DA745" i="9"/>
  <c r="BR745" i="9"/>
  <c r="CS745" i="9"/>
  <c r="BJ745" i="9"/>
  <c r="U745" i="9"/>
  <c r="Y745" i="9"/>
  <c r="AC745" i="9"/>
  <c r="AG745" i="9"/>
  <c r="AK745" i="9"/>
  <c r="AO745" i="9"/>
  <c r="AS745" i="9"/>
  <c r="AW745" i="9"/>
  <c r="DO745" i="9" s="1"/>
  <c r="V745" i="9"/>
  <c r="Z745" i="9"/>
  <c r="AD745" i="9"/>
  <c r="AL745" i="9"/>
  <c r="AT745" i="9"/>
  <c r="DL745" i="9" s="1"/>
  <c r="AH745" i="9"/>
  <c r="AP745" i="9"/>
  <c r="BW743" i="9"/>
  <c r="BO743" i="9"/>
  <c r="BG743" i="9"/>
  <c r="CW743" i="9"/>
  <c r="BN743" i="9"/>
  <c r="CO743" i="9"/>
  <c r="BF743" i="9"/>
  <c r="AV742" i="9"/>
  <c r="DN742" i="9" s="1"/>
  <c r="AN742" i="9"/>
  <c r="AF742" i="9"/>
  <c r="X742" i="9"/>
  <c r="CA741" i="9"/>
  <c r="BS741" i="9"/>
  <c r="BK741" i="9"/>
  <c r="BC741" i="9"/>
  <c r="DI741" i="9"/>
  <c r="DA741" i="9"/>
  <c r="BR741" i="9"/>
  <c r="CS741" i="9"/>
  <c r="BJ741" i="9"/>
  <c r="U741" i="9"/>
  <c r="Y741" i="9"/>
  <c r="AC741" i="9"/>
  <c r="AG741" i="9"/>
  <c r="AK741" i="9"/>
  <c r="AO741" i="9"/>
  <c r="AS741" i="9"/>
  <c r="AW741" i="9"/>
  <c r="DO741" i="9" s="1"/>
  <c r="AD741" i="9"/>
  <c r="AL741" i="9"/>
  <c r="AT741" i="9"/>
  <c r="DL741" i="9" s="1"/>
  <c r="V741" i="9"/>
  <c r="Z741" i="9"/>
  <c r="AH741" i="9"/>
  <c r="AP741" i="9"/>
  <c r="BW739" i="9"/>
  <c r="BO739" i="9"/>
  <c r="BG739" i="9"/>
  <c r="DE739" i="9"/>
  <c r="BV739" i="9"/>
  <c r="CW739" i="9"/>
  <c r="BN739" i="9"/>
  <c r="CO739" i="9"/>
  <c r="BF739" i="9"/>
  <c r="AV738" i="9"/>
  <c r="DN738" i="9" s="1"/>
  <c r="AN738" i="9"/>
  <c r="AF738" i="9"/>
  <c r="X738" i="9"/>
  <c r="CA737" i="9"/>
  <c r="BS737" i="9"/>
  <c r="BK737" i="9"/>
  <c r="BC737" i="9"/>
  <c r="DI737" i="9"/>
  <c r="BZ737" i="9"/>
  <c r="DA737" i="9"/>
  <c r="BR737" i="9"/>
  <c r="CS737" i="9"/>
  <c r="BJ737" i="9"/>
  <c r="U737" i="9"/>
  <c r="Y737" i="9"/>
  <c r="AC737" i="9"/>
  <c r="AG737" i="9"/>
  <c r="AK737" i="9"/>
  <c r="AO737" i="9"/>
  <c r="AS737" i="9"/>
  <c r="AW737" i="9"/>
  <c r="DO737" i="9" s="1"/>
  <c r="V737" i="9"/>
  <c r="AD737" i="9"/>
  <c r="AL737" i="9"/>
  <c r="AT737" i="9"/>
  <c r="DL737" i="9" s="1"/>
  <c r="Z737" i="9"/>
  <c r="AH737" i="9"/>
  <c r="AP737" i="9"/>
  <c r="BO735" i="9"/>
  <c r="BG735" i="9"/>
  <c r="DE735" i="9"/>
  <c r="BV735" i="9"/>
  <c r="CW735" i="9"/>
  <c r="BN735" i="9"/>
  <c r="CO735" i="9"/>
  <c r="BF735" i="9"/>
  <c r="AV734" i="9"/>
  <c r="DN734" i="9" s="1"/>
  <c r="AN734" i="9"/>
  <c r="AF734" i="9"/>
  <c r="X734" i="9"/>
  <c r="CA733" i="9"/>
  <c r="BS733" i="9"/>
  <c r="BK733" i="9"/>
  <c r="BC733" i="9"/>
  <c r="DI733" i="9"/>
  <c r="BZ733" i="9"/>
  <c r="DA733" i="9"/>
  <c r="BR733" i="9"/>
  <c r="CS733" i="9"/>
  <c r="BJ733" i="9"/>
  <c r="U733" i="9"/>
  <c r="Y733" i="9"/>
  <c r="AC733" i="9"/>
  <c r="AG733" i="9"/>
  <c r="AK733" i="9"/>
  <c r="AO733" i="9"/>
  <c r="AS733" i="9"/>
  <c r="AW733" i="9"/>
  <c r="DO733" i="9" s="1"/>
  <c r="V733" i="9"/>
  <c r="AD733" i="9"/>
  <c r="AL733" i="9"/>
  <c r="AT733" i="9"/>
  <c r="DL733" i="9" s="1"/>
  <c r="Z733" i="9"/>
  <c r="AH733" i="9"/>
  <c r="AP733" i="9"/>
  <c r="AV730" i="9"/>
  <c r="DN730" i="9" s="1"/>
  <c r="AN730" i="9"/>
  <c r="AF730" i="9"/>
  <c r="X730" i="9"/>
  <c r="CA729" i="9"/>
  <c r="BS729" i="9"/>
  <c r="BK729" i="9"/>
  <c r="BC729" i="9"/>
  <c r="DI729" i="9"/>
  <c r="BZ729" i="9"/>
  <c r="DA729" i="9"/>
  <c r="BR729" i="9"/>
  <c r="CS729" i="9"/>
  <c r="BJ729" i="9"/>
  <c r="U729" i="9"/>
  <c r="Y729" i="9"/>
  <c r="AC729" i="9"/>
  <c r="AG729" i="9"/>
  <c r="AK729" i="9"/>
  <c r="AO729" i="9"/>
  <c r="AS729" i="9"/>
  <c r="AW729" i="9"/>
  <c r="DO729" i="9" s="1"/>
  <c r="V729" i="9"/>
  <c r="Z729" i="9"/>
  <c r="AH729" i="9"/>
  <c r="AL729" i="9"/>
  <c r="AT729" i="9"/>
  <c r="DL729" i="9" s="1"/>
  <c r="AD729" i="9"/>
  <c r="AP729" i="9"/>
  <c r="AV726" i="9"/>
  <c r="DN726" i="9" s="1"/>
  <c r="AN726" i="9"/>
  <c r="AF726" i="9"/>
  <c r="CA725" i="9"/>
  <c r="BS725" i="9"/>
  <c r="BK725" i="9"/>
  <c r="BC725" i="9"/>
  <c r="DI725" i="9"/>
  <c r="BZ725" i="9"/>
  <c r="DA725" i="9"/>
  <c r="BR725" i="9"/>
  <c r="CS725" i="9"/>
  <c r="BJ725" i="9"/>
  <c r="U725" i="9"/>
  <c r="Y725" i="9"/>
  <c r="AC725" i="9"/>
  <c r="AG725" i="9"/>
  <c r="AK725" i="9"/>
  <c r="AO725" i="9"/>
  <c r="AS725" i="9"/>
  <c r="AW725" i="9"/>
  <c r="DO725" i="9" s="1"/>
  <c r="V725" i="9"/>
  <c r="AD725" i="9"/>
  <c r="AL725" i="9"/>
  <c r="AT725" i="9"/>
  <c r="DL725" i="9" s="1"/>
  <c r="Z725" i="9"/>
  <c r="AH725" i="9"/>
  <c r="AP725" i="9"/>
  <c r="AV722" i="9"/>
  <c r="DN722" i="9" s="1"/>
  <c r="AN722" i="9"/>
  <c r="AF722" i="9"/>
  <c r="CA721" i="9"/>
  <c r="BS721" i="9"/>
  <c r="BK721" i="9"/>
  <c r="BC721" i="9"/>
  <c r="DI721" i="9"/>
  <c r="BZ721" i="9"/>
  <c r="DA721" i="9"/>
  <c r="BR721" i="9"/>
  <c r="CS721" i="9"/>
  <c r="BJ721" i="9"/>
  <c r="U721" i="9"/>
  <c r="Y721" i="9"/>
  <c r="AC721" i="9"/>
  <c r="AG721" i="9"/>
  <c r="AK721" i="9"/>
  <c r="AO721" i="9"/>
  <c r="AS721" i="9"/>
  <c r="AW721" i="9"/>
  <c r="DO721" i="9" s="1"/>
  <c r="V721" i="9"/>
  <c r="Z721" i="9"/>
  <c r="AD721" i="9"/>
  <c r="AH721" i="9"/>
  <c r="AP721" i="9"/>
  <c r="AT721" i="9"/>
  <c r="DL721" i="9" s="1"/>
  <c r="AL721" i="9"/>
  <c r="AV718" i="9"/>
  <c r="DN718" i="9" s="1"/>
  <c r="AN718" i="9"/>
  <c r="AF718" i="9"/>
  <c r="X718" i="9"/>
  <c r="CA717" i="9"/>
  <c r="BS717" i="9"/>
  <c r="BK717" i="9"/>
  <c r="BC717" i="9"/>
  <c r="DI717" i="9"/>
  <c r="BZ717" i="9"/>
  <c r="DA717" i="9"/>
  <c r="BR717" i="9"/>
  <c r="CS717" i="9"/>
  <c r="BJ717" i="9"/>
  <c r="U717" i="9"/>
  <c r="Y717" i="9"/>
  <c r="AC717" i="9"/>
  <c r="AG717" i="9"/>
  <c r="AK717" i="9"/>
  <c r="AO717" i="9"/>
  <c r="AS717" i="9"/>
  <c r="AW717" i="9"/>
  <c r="DO717" i="9" s="1"/>
  <c r="V717" i="9"/>
  <c r="AD717" i="9"/>
  <c r="AH717" i="9"/>
  <c r="AL717" i="9"/>
  <c r="AP717" i="9"/>
  <c r="Z717" i="9"/>
  <c r="AT717" i="9"/>
  <c r="DL717" i="9" s="1"/>
  <c r="AV714" i="9"/>
  <c r="DN714" i="9" s="1"/>
  <c r="AN714" i="9"/>
  <c r="AF714" i="9"/>
  <c r="CA713" i="9"/>
  <c r="BS713" i="9"/>
  <c r="BK713" i="9"/>
  <c r="BC713" i="9"/>
  <c r="DI713" i="9"/>
  <c r="BZ713" i="9"/>
  <c r="DA713" i="9"/>
  <c r="BR713" i="9"/>
  <c r="CS713" i="9"/>
  <c r="BJ713" i="9"/>
  <c r="U713" i="9"/>
  <c r="Y713" i="9"/>
  <c r="AC713" i="9"/>
  <c r="AG713" i="9"/>
  <c r="AK713" i="9"/>
  <c r="AO713" i="9"/>
  <c r="AS713" i="9"/>
  <c r="AW713" i="9"/>
  <c r="DO713" i="9" s="1"/>
  <c r="V713" i="9"/>
  <c r="AD713" i="9"/>
  <c r="AH713" i="9"/>
  <c r="AP713" i="9"/>
  <c r="AT713" i="9"/>
  <c r="DL713" i="9" s="1"/>
  <c r="Z713" i="9"/>
  <c r="AL713" i="9"/>
  <c r="AV710" i="9"/>
  <c r="DN710" i="9" s="1"/>
  <c r="AN710" i="9"/>
  <c r="AF710" i="9"/>
  <c r="CA709" i="9"/>
  <c r="BS709" i="9"/>
  <c r="BK709" i="9"/>
  <c r="BC709" i="9"/>
  <c r="DI709" i="9"/>
  <c r="BZ709" i="9"/>
  <c r="DA709" i="9"/>
  <c r="BR709" i="9"/>
  <c r="CS709" i="9"/>
  <c r="BJ709" i="9"/>
  <c r="U709" i="9"/>
  <c r="Y709" i="9"/>
  <c r="AC709" i="9"/>
  <c r="AG709" i="9"/>
  <c r="AK709" i="9"/>
  <c r="AO709" i="9"/>
  <c r="AS709" i="9"/>
  <c r="AW709" i="9"/>
  <c r="DO709" i="9" s="1"/>
  <c r="V709" i="9"/>
  <c r="Z709" i="9"/>
  <c r="AD709" i="9"/>
  <c r="AH709" i="9"/>
  <c r="AP709" i="9"/>
  <c r="AT709" i="9"/>
  <c r="DL709" i="9" s="1"/>
  <c r="AL709" i="9"/>
  <c r="AV706" i="9"/>
  <c r="DN706" i="9" s="1"/>
  <c r="AN706" i="9"/>
  <c r="AF706" i="9"/>
  <c r="X706" i="9"/>
  <c r="CA705" i="9"/>
  <c r="BS705" i="9"/>
  <c r="BK705" i="9"/>
  <c r="BC705" i="9"/>
  <c r="DI705" i="9"/>
  <c r="BZ705" i="9"/>
  <c r="DA705" i="9"/>
  <c r="BR705" i="9"/>
  <c r="CS705" i="9"/>
  <c r="BJ705" i="9"/>
  <c r="U705" i="9"/>
  <c r="Y705" i="9"/>
  <c r="AC705" i="9"/>
  <c r="AG705" i="9"/>
  <c r="AK705" i="9"/>
  <c r="AO705" i="9"/>
  <c r="AS705" i="9"/>
  <c r="AW705" i="9"/>
  <c r="DO705" i="9" s="1"/>
  <c r="V705" i="9"/>
  <c r="Z705" i="9"/>
  <c r="AD705" i="9"/>
  <c r="AH705" i="9"/>
  <c r="AL705" i="9"/>
  <c r="AP705" i="9"/>
  <c r="AT705" i="9"/>
  <c r="DL705" i="9" s="1"/>
  <c r="AV702" i="9"/>
  <c r="DN702" i="9" s="1"/>
  <c r="AN702" i="9"/>
  <c r="AF702" i="9"/>
  <c r="CA701" i="9"/>
  <c r="BS701" i="9"/>
  <c r="BK701" i="9"/>
  <c r="BC701" i="9"/>
  <c r="DI701" i="9"/>
  <c r="BZ701" i="9"/>
  <c r="DA701" i="9"/>
  <c r="BR701" i="9"/>
  <c r="CS701" i="9"/>
  <c r="BJ701" i="9"/>
  <c r="U701" i="9"/>
  <c r="Y701" i="9"/>
  <c r="AC701" i="9"/>
  <c r="AG701" i="9"/>
  <c r="AK701" i="9"/>
  <c r="AO701" i="9"/>
  <c r="AS701" i="9"/>
  <c r="AW701" i="9"/>
  <c r="DO701" i="9" s="1"/>
  <c r="V701" i="9"/>
  <c r="Z701" i="9"/>
  <c r="AD701" i="9"/>
  <c r="AH701" i="9"/>
  <c r="AL701" i="9"/>
  <c r="AP701" i="9"/>
  <c r="AT701" i="9"/>
  <c r="DL701" i="9" s="1"/>
  <c r="AV698" i="9"/>
  <c r="DN698" i="9" s="1"/>
  <c r="AN698" i="9"/>
  <c r="AF698" i="9"/>
  <c r="X698" i="9"/>
  <c r="CA697" i="9"/>
  <c r="BS697" i="9"/>
  <c r="BK697" i="9"/>
  <c r="BC697" i="9"/>
  <c r="DI697" i="9"/>
  <c r="BZ697" i="9"/>
  <c r="DA697" i="9"/>
  <c r="BR697" i="9"/>
  <c r="CS697" i="9"/>
  <c r="BJ697" i="9"/>
  <c r="U697" i="9"/>
  <c r="Y697" i="9"/>
  <c r="AC697" i="9"/>
  <c r="AG697" i="9"/>
  <c r="AK697" i="9"/>
  <c r="AO697" i="9"/>
  <c r="AS697" i="9"/>
  <c r="AW697" i="9"/>
  <c r="DO697" i="9" s="1"/>
  <c r="V697" i="9"/>
  <c r="Z697" i="9"/>
  <c r="AD697" i="9"/>
  <c r="AH697" i="9"/>
  <c r="AL697" i="9"/>
  <c r="AP697" i="9"/>
  <c r="AT697" i="9"/>
  <c r="DL697" i="9" s="1"/>
  <c r="AV694" i="9"/>
  <c r="DN694" i="9" s="1"/>
  <c r="AN694" i="9"/>
  <c r="AF694" i="9"/>
  <c r="X694" i="9"/>
  <c r="CA693" i="9"/>
  <c r="BS693" i="9"/>
  <c r="BK693" i="9"/>
  <c r="BC693" i="9"/>
  <c r="DI693" i="9"/>
  <c r="BZ693" i="9"/>
  <c r="DA693" i="9"/>
  <c r="BR693" i="9"/>
  <c r="CS693" i="9"/>
  <c r="BJ693" i="9"/>
  <c r="U693" i="9"/>
  <c r="Y693" i="9"/>
  <c r="AC693" i="9"/>
  <c r="AG693" i="9"/>
  <c r="AK693" i="9"/>
  <c r="AO693" i="9"/>
  <c r="AS693" i="9"/>
  <c r="AW693" i="9"/>
  <c r="DO693" i="9" s="1"/>
  <c r="V693" i="9"/>
  <c r="Z693" i="9"/>
  <c r="AD693" i="9"/>
  <c r="AH693" i="9"/>
  <c r="AL693" i="9"/>
  <c r="AP693" i="9"/>
  <c r="AT693" i="9"/>
  <c r="DL693" i="9" s="1"/>
  <c r="AV690" i="9"/>
  <c r="DN690" i="9" s="1"/>
  <c r="AN690" i="9"/>
  <c r="AF690" i="9"/>
  <c r="X690" i="9"/>
  <c r="CA689" i="9"/>
  <c r="BS689" i="9"/>
  <c r="BK689" i="9"/>
  <c r="BC689" i="9"/>
  <c r="DI689" i="9"/>
  <c r="BZ689" i="9"/>
  <c r="DA689" i="9"/>
  <c r="BR689" i="9"/>
  <c r="CS689" i="9"/>
  <c r="BJ689" i="9"/>
  <c r="U689" i="9"/>
  <c r="Y689" i="9"/>
  <c r="AC689" i="9"/>
  <c r="AG689" i="9"/>
  <c r="AK689" i="9"/>
  <c r="AO689" i="9"/>
  <c r="AS689" i="9"/>
  <c r="AW689" i="9"/>
  <c r="DO689" i="9" s="1"/>
  <c r="V689" i="9"/>
  <c r="Z689" i="9"/>
  <c r="AD689" i="9"/>
  <c r="AH689" i="9"/>
  <c r="AL689" i="9"/>
  <c r="AP689" i="9"/>
  <c r="AT689" i="9"/>
  <c r="DL689" i="9" s="1"/>
  <c r="AV686" i="9"/>
  <c r="DN686" i="9" s="1"/>
  <c r="AN686" i="9"/>
  <c r="AF686" i="9"/>
  <c r="CA685" i="9"/>
  <c r="BS685" i="9"/>
  <c r="BK685" i="9"/>
  <c r="BC685" i="9"/>
  <c r="DI685" i="9"/>
  <c r="BZ685" i="9"/>
  <c r="DA685" i="9"/>
  <c r="BR685" i="9"/>
  <c r="CS685" i="9"/>
  <c r="BJ685" i="9"/>
  <c r="U685" i="9"/>
  <c r="Y685" i="9"/>
  <c r="AC685" i="9"/>
  <c r="AG685" i="9"/>
  <c r="AK685" i="9"/>
  <c r="AO685" i="9"/>
  <c r="AS685" i="9"/>
  <c r="AW685" i="9"/>
  <c r="DO685" i="9" s="1"/>
  <c r="V685" i="9"/>
  <c r="Z685" i="9"/>
  <c r="AD685" i="9"/>
  <c r="AH685" i="9"/>
  <c r="AL685" i="9"/>
  <c r="AP685" i="9"/>
  <c r="AT685" i="9"/>
  <c r="DL685" i="9" s="1"/>
  <c r="AV682" i="9"/>
  <c r="DN682" i="9" s="1"/>
  <c r="AN682" i="9"/>
  <c r="AF682" i="9"/>
  <c r="X682" i="9"/>
  <c r="CA681" i="9"/>
  <c r="BS681" i="9"/>
  <c r="BK681" i="9"/>
  <c r="BC681" i="9"/>
  <c r="DI681" i="9"/>
  <c r="BZ681" i="9"/>
  <c r="DA681" i="9"/>
  <c r="BR681" i="9"/>
  <c r="CS681" i="9"/>
  <c r="BJ681" i="9"/>
  <c r="U681" i="9"/>
  <c r="Y681" i="9"/>
  <c r="AC681" i="9"/>
  <c r="AG681" i="9"/>
  <c r="AK681" i="9"/>
  <c r="AO681" i="9"/>
  <c r="AS681" i="9"/>
  <c r="AW681" i="9"/>
  <c r="DO681" i="9" s="1"/>
  <c r="V681" i="9"/>
  <c r="Z681" i="9"/>
  <c r="AD681" i="9"/>
  <c r="AH681" i="9"/>
  <c r="AL681" i="9"/>
  <c r="AP681" i="9"/>
  <c r="AT681" i="9"/>
  <c r="DL681" i="9" s="1"/>
  <c r="AR680" i="9"/>
  <c r="AJ680" i="9"/>
  <c r="AB680" i="9"/>
  <c r="DF679" i="9"/>
  <c r="BW679" i="9"/>
  <c r="CP679" i="9"/>
  <c r="BG679" i="9"/>
  <c r="U677" i="9"/>
  <c r="Y677" i="9"/>
  <c r="AC677" i="9"/>
  <c r="AG677" i="9"/>
  <c r="AK677" i="9"/>
  <c r="AO677" i="9"/>
  <c r="AS677" i="9"/>
  <c r="AW677" i="9"/>
  <c r="DO677" i="9" s="1"/>
  <c r="V677" i="9"/>
  <c r="Z677" i="9"/>
  <c r="AD677" i="9"/>
  <c r="AH677" i="9"/>
  <c r="AL677" i="9"/>
  <c r="AP677" i="9"/>
  <c r="AT677" i="9"/>
  <c r="DL677" i="9" s="1"/>
  <c r="W677" i="9"/>
  <c r="AA677" i="9"/>
  <c r="AE677" i="9"/>
  <c r="AI677" i="9"/>
  <c r="AM677" i="9"/>
  <c r="AQ677" i="9"/>
  <c r="AU677" i="9"/>
  <c r="DM677" i="9" s="1"/>
  <c r="AR676" i="9"/>
  <c r="DB674" i="9"/>
  <c r="BS674" i="9"/>
  <c r="CL674" i="9"/>
  <c r="BC674" i="9"/>
  <c r="CX673" i="9"/>
  <c r="BO673" i="9"/>
  <c r="U673" i="9"/>
  <c r="Y673" i="9"/>
  <c r="AC673" i="9"/>
  <c r="AG673" i="9"/>
  <c r="AK673" i="9"/>
  <c r="AO673" i="9"/>
  <c r="AS673" i="9"/>
  <c r="AW673" i="9"/>
  <c r="DO673" i="9" s="1"/>
  <c r="V673" i="9"/>
  <c r="Z673" i="9"/>
  <c r="AD673" i="9"/>
  <c r="AH673" i="9"/>
  <c r="AL673" i="9"/>
  <c r="AP673" i="9"/>
  <c r="AT673" i="9"/>
  <c r="DL673" i="9" s="1"/>
  <c r="W673" i="9"/>
  <c r="AA673" i="9"/>
  <c r="AE673" i="9"/>
  <c r="AI673" i="9"/>
  <c r="AM673" i="9"/>
  <c r="AQ673" i="9"/>
  <c r="AU673" i="9"/>
  <c r="DM673" i="9" s="1"/>
  <c r="AR672" i="9"/>
  <c r="AB672" i="9"/>
  <c r="DF671" i="9"/>
  <c r="BW671" i="9"/>
  <c r="CP671" i="9"/>
  <c r="BG671" i="9"/>
  <c r="U669" i="9"/>
  <c r="Y669" i="9"/>
  <c r="AC669" i="9"/>
  <c r="AG669" i="9"/>
  <c r="AK669" i="9"/>
  <c r="AO669" i="9"/>
  <c r="AS669" i="9"/>
  <c r="AW669" i="9"/>
  <c r="DO669" i="9" s="1"/>
  <c r="V669" i="9"/>
  <c r="Z669" i="9"/>
  <c r="AD669" i="9"/>
  <c r="AH669" i="9"/>
  <c r="AL669" i="9"/>
  <c r="AP669" i="9"/>
  <c r="AT669" i="9"/>
  <c r="DL669" i="9" s="1"/>
  <c r="W669" i="9"/>
  <c r="AA669" i="9"/>
  <c r="AE669" i="9"/>
  <c r="AI669" i="9"/>
  <c r="AM669" i="9"/>
  <c r="AQ669" i="9"/>
  <c r="AU669" i="9"/>
  <c r="DM669" i="9" s="1"/>
  <c r="AR668" i="9"/>
  <c r="DF667" i="9"/>
  <c r="BW667" i="9"/>
  <c r="CP667" i="9"/>
  <c r="BG667" i="9"/>
  <c r="DB666" i="9"/>
  <c r="BS666" i="9"/>
  <c r="CL666" i="9"/>
  <c r="BC666" i="9"/>
  <c r="CX665" i="9"/>
  <c r="BO665" i="9"/>
  <c r="U665" i="9"/>
  <c r="Y665" i="9"/>
  <c r="AC665" i="9"/>
  <c r="AG665" i="9"/>
  <c r="AK665" i="9"/>
  <c r="AO665" i="9"/>
  <c r="AS665" i="9"/>
  <c r="AW665" i="9"/>
  <c r="DO665" i="9" s="1"/>
  <c r="V665" i="9"/>
  <c r="Z665" i="9"/>
  <c r="AD665" i="9"/>
  <c r="AH665" i="9"/>
  <c r="AL665" i="9"/>
  <c r="AP665" i="9"/>
  <c r="AT665" i="9"/>
  <c r="DL665" i="9" s="1"/>
  <c r="W665" i="9"/>
  <c r="AA665" i="9"/>
  <c r="AE665" i="9"/>
  <c r="AI665" i="9"/>
  <c r="AM665" i="9"/>
  <c r="AQ665" i="9"/>
  <c r="AU665" i="9"/>
  <c r="DM665" i="9" s="1"/>
  <c r="AR664" i="9"/>
  <c r="AB664" i="9"/>
  <c r="CP663" i="9"/>
  <c r="BG663" i="9"/>
  <c r="DB662" i="9"/>
  <c r="BS662" i="9"/>
  <c r="CL662" i="9"/>
  <c r="BC662" i="9"/>
  <c r="CX661" i="9"/>
  <c r="BO661" i="9"/>
  <c r="U661" i="9"/>
  <c r="Y661" i="9"/>
  <c r="AC661" i="9"/>
  <c r="AG661" i="9"/>
  <c r="AK661" i="9"/>
  <c r="AO661" i="9"/>
  <c r="AS661" i="9"/>
  <c r="AW661" i="9"/>
  <c r="DO661" i="9" s="1"/>
  <c r="V661" i="9"/>
  <c r="Z661" i="9"/>
  <c r="AD661" i="9"/>
  <c r="AH661" i="9"/>
  <c r="AL661" i="9"/>
  <c r="AP661" i="9"/>
  <c r="AT661" i="9"/>
  <c r="DL661" i="9" s="1"/>
  <c r="W661" i="9"/>
  <c r="AA661" i="9"/>
  <c r="AE661" i="9"/>
  <c r="AI661" i="9"/>
  <c r="AM661" i="9"/>
  <c r="AQ661" i="9"/>
  <c r="AU661" i="9"/>
  <c r="DM661" i="9" s="1"/>
  <c r="AR660" i="9"/>
  <c r="DF659" i="9"/>
  <c r="BW659" i="9"/>
  <c r="CP659" i="9"/>
  <c r="BG659" i="9"/>
  <c r="DB658" i="9"/>
  <c r="BS658" i="9"/>
  <c r="CL658" i="9"/>
  <c r="BC658" i="9"/>
  <c r="CX657" i="9"/>
  <c r="BO657" i="9"/>
  <c r="U657" i="9"/>
  <c r="Y657" i="9"/>
  <c r="AC657" i="9"/>
  <c r="AG657" i="9"/>
  <c r="AK657" i="9"/>
  <c r="AO657" i="9"/>
  <c r="AS657" i="9"/>
  <c r="AW657" i="9"/>
  <c r="DO657" i="9" s="1"/>
  <c r="V657" i="9"/>
  <c r="Z657" i="9"/>
  <c r="AD657" i="9"/>
  <c r="AH657" i="9"/>
  <c r="AL657" i="9"/>
  <c r="AP657" i="9"/>
  <c r="AT657" i="9"/>
  <c r="DL657" i="9" s="1"/>
  <c r="W657" i="9"/>
  <c r="AA657" i="9"/>
  <c r="AE657" i="9"/>
  <c r="AI657" i="9"/>
  <c r="AM657" i="9"/>
  <c r="AQ657" i="9"/>
  <c r="AU657" i="9"/>
  <c r="DM657" i="9" s="1"/>
  <c r="AR656" i="9"/>
  <c r="AB656" i="9"/>
  <c r="DF655" i="9"/>
  <c r="BW655" i="9"/>
  <c r="CP655" i="9"/>
  <c r="BG655" i="9"/>
  <c r="DB654" i="9"/>
  <c r="BS654" i="9"/>
  <c r="CL654" i="9"/>
  <c r="BC654" i="9"/>
  <c r="CX653" i="9"/>
  <c r="BO653" i="9"/>
  <c r="U653" i="9"/>
  <c r="Y653" i="9"/>
  <c r="AC653" i="9"/>
  <c r="AG653" i="9"/>
  <c r="AK653" i="9"/>
  <c r="AO653" i="9"/>
  <c r="AS653" i="9"/>
  <c r="AW653" i="9"/>
  <c r="DO653" i="9" s="1"/>
  <c r="V653" i="9"/>
  <c r="Z653" i="9"/>
  <c r="AD653" i="9"/>
  <c r="AH653" i="9"/>
  <c r="AL653" i="9"/>
  <c r="AP653" i="9"/>
  <c r="AT653" i="9"/>
  <c r="DL653" i="9" s="1"/>
  <c r="W653" i="9"/>
  <c r="AA653" i="9"/>
  <c r="AE653" i="9"/>
  <c r="AI653" i="9"/>
  <c r="AM653" i="9"/>
  <c r="AQ653" i="9"/>
  <c r="AU653" i="9"/>
  <c r="DM653" i="9" s="1"/>
  <c r="AR652" i="9"/>
  <c r="AB652" i="9"/>
  <c r="DF651" i="9"/>
  <c r="BW651" i="9"/>
  <c r="CP651" i="9"/>
  <c r="BG651" i="9"/>
  <c r="DB650" i="9"/>
  <c r="BS650" i="9"/>
  <c r="CL650" i="9"/>
  <c r="BC650" i="9"/>
  <c r="CX649" i="9"/>
  <c r="BO649" i="9"/>
  <c r="U649" i="9"/>
  <c r="Y649" i="9"/>
  <c r="AC649" i="9"/>
  <c r="AG649" i="9"/>
  <c r="AK649" i="9"/>
  <c r="AO649" i="9"/>
  <c r="AS649" i="9"/>
  <c r="AW649" i="9"/>
  <c r="DO649" i="9" s="1"/>
  <c r="V649" i="9"/>
  <c r="Z649" i="9"/>
  <c r="AD649" i="9"/>
  <c r="AH649" i="9"/>
  <c r="AL649" i="9"/>
  <c r="AP649" i="9"/>
  <c r="AT649" i="9"/>
  <c r="DL649" i="9" s="1"/>
  <c r="W649" i="9"/>
  <c r="AA649" i="9"/>
  <c r="AE649" i="9"/>
  <c r="AI649" i="9"/>
  <c r="AM649" i="9"/>
  <c r="AQ649" i="9"/>
  <c r="AU649" i="9"/>
  <c r="DM649" i="9" s="1"/>
  <c r="AR648" i="9"/>
  <c r="AB648" i="9"/>
  <c r="DF647" i="9"/>
  <c r="BW647" i="9"/>
  <c r="CP647" i="9"/>
  <c r="BG647" i="9"/>
  <c r="DB646" i="9"/>
  <c r="BS646" i="9"/>
  <c r="CL646" i="9"/>
  <c r="BC646" i="9"/>
  <c r="CX645" i="9"/>
  <c r="BO645" i="9"/>
  <c r="U645" i="9"/>
  <c r="Y645" i="9"/>
  <c r="AC645" i="9"/>
  <c r="AG645" i="9"/>
  <c r="AK645" i="9"/>
  <c r="AO645" i="9"/>
  <c r="AS645" i="9"/>
  <c r="AW645" i="9"/>
  <c r="DO645" i="9" s="1"/>
  <c r="V645" i="9"/>
  <c r="Z645" i="9"/>
  <c r="AD645" i="9"/>
  <c r="AH645" i="9"/>
  <c r="AL645" i="9"/>
  <c r="AP645" i="9"/>
  <c r="AT645" i="9"/>
  <c r="DL645" i="9" s="1"/>
  <c r="W645" i="9"/>
  <c r="AA645" i="9"/>
  <c r="AE645" i="9"/>
  <c r="AI645" i="9"/>
  <c r="AM645" i="9"/>
  <c r="AQ645" i="9"/>
  <c r="AU645" i="9"/>
  <c r="DM645" i="9" s="1"/>
  <c r="AR644" i="9"/>
  <c r="AB644" i="9"/>
  <c r="DF643" i="9"/>
  <c r="BW643" i="9"/>
  <c r="AJ642" i="9"/>
  <c r="CX641" i="9"/>
  <c r="BO641" i="9"/>
  <c r="U641" i="9"/>
  <c r="Y641" i="9"/>
  <c r="AC641" i="9"/>
  <c r="AG641" i="9"/>
  <c r="AK641" i="9"/>
  <c r="AO641" i="9"/>
  <c r="AS641" i="9"/>
  <c r="AW641" i="9"/>
  <c r="DO641" i="9" s="1"/>
  <c r="V641" i="9"/>
  <c r="Z641" i="9"/>
  <c r="AD641" i="9"/>
  <c r="AH641" i="9"/>
  <c r="AL641" i="9"/>
  <c r="AP641" i="9"/>
  <c r="AT641" i="9"/>
  <c r="DL641" i="9" s="1"/>
  <c r="W641" i="9"/>
  <c r="AA641" i="9"/>
  <c r="AE641" i="9"/>
  <c r="AI641" i="9"/>
  <c r="AM641" i="9"/>
  <c r="AQ641" i="9"/>
  <c r="AU641" i="9"/>
  <c r="DM641" i="9" s="1"/>
  <c r="AR640" i="9"/>
  <c r="AB640" i="9"/>
  <c r="AN639" i="9"/>
  <c r="AJ638" i="9"/>
  <c r="U637" i="9"/>
  <c r="Y637" i="9"/>
  <c r="AC637" i="9"/>
  <c r="AG637" i="9"/>
  <c r="AK637" i="9"/>
  <c r="AO637" i="9"/>
  <c r="AS637" i="9"/>
  <c r="AW637" i="9"/>
  <c r="DO637" i="9" s="1"/>
  <c r="V637" i="9"/>
  <c r="Z637" i="9"/>
  <c r="AD637" i="9"/>
  <c r="AH637" i="9"/>
  <c r="AL637" i="9"/>
  <c r="AP637" i="9"/>
  <c r="AT637" i="9"/>
  <c r="DL637" i="9" s="1"/>
  <c r="W637" i="9"/>
  <c r="AA637" i="9"/>
  <c r="AE637" i="9"/>
  <c r="AI637" i="9"/>
  <c r="AM637" i="9"/>
  <c r="AQ637" i="9"/>
  <c r="AU637" i="9"/>
  <c r="DM637" i="9" s="1"/>
  <c r="AR636" i="9"/>
  <c r="AB636" i="9"/>
  <c r="AN635" i="9"/>
  <c r="AJ634" i="9"/>
  <c r="CX633" i="9"/>
  <c r="BO633" i="9"/>
  <c r="U633" i="9"/>
  <c r="Y633" i="9"/>
  <c r="AC633" i="9"/>
  <c r="AG633" i="9"/>
  <c r="AK633" i="9"/>
  <c r="AO633" i="9"/>
  <c r="AS633" i="9"/>
  <c r="AW633" i="9"/>
  <c r="DO633" i="9" s="1"/>
  <c r="V633" i="9"/>
  <c r="Z633" i="9"/>
  <c r="AD633" i="9"/>
  <c r="AH633" i="9"/>
  <c r="AL633" i="9"/>
  <c r="AP633" i="9"/>
  <c r="AT633" i="9"/>
  <c r="DL633" i="9" s="1"/>
  <c r="W633" i="9"/>
  <c r="AA633" i="9"/>
  <c r="AE633" i="9"/>
  <c r="AI633" i="9"/>
  <c r="AM633" i="9"/>
  <c r="AQ633" i="9"/>
  <c r="AU633" i="9"/>
  <c r="DM633" i="9" s="1"/>
  <c r="AR632" i="9"/>
  <c r="AN631" i="9"/>
  <c r="AJ630" i="9"/>
  <c r="U629" i="9"/>
  <c r="Y629" i="9"/>
  <c r="AC629" i="9"/>
  <c r="AG629" i="9"/>
  <c r="AK629" i="9"/>
  <c r="AO629" i="9"/>
  <c r="AS629" i="9"/>
  <c r="AW629" i="9"/>
  <c r="DO629" i="9" s="1"/>
  <c r="V629" i="9"/>
  <c r="Z629" i="9"/>
  <c r="AD629" i="9"/>
  <c r="AH629" i="9"/>
  <c r="AL629" i="9"/>
  <c r="AP629" i="9"/>
  <c r="AT629" i="9"/>
  <c r="DL629" i="9" s="1"/>
  <c r="W629" i="9"/>
  <c r="AA629" i="9"/>
  <c r="AE629" i="9"/>
  <c r="AI629" i="9"/>
  <c r="AM629" i="9"/>
  <c r="AQ629" i="9"/>
  <c r="AU629" i="9"/>
  <c r="DM629" i="9" s="1"/>
  <c r="AR628" i="9"/>
  <c r="AN627" i="9"/>
  <c r="AJ626" i="9"/>
  <c r="U625" i="9"/>
  <c r="Y625" i="9"/>
  <c r="AC625" i="9"/>
  <c r="AG625" i="9"/>
  <c r="AK625" i="9"/>
  <c r="AO625" i="9"/>
  <c r="AS625" i="9"/>
  <c r="AW625" i="9"/>
  <c r="DO625" i="9" s="1"/>
  <c r="V625" i="9"/>
  <c r="Z625" i="9"/>
  <c r="AD625" i="9"/>
  <c r="AH625" i="9"/>
  <c r="AL625" i="9"/>
  <c r="AP625" i="9"/>
  <c r="AT625" i="9"/>
  <c r="DL625" i="9" s="1"/>
  <c r="W625" i="9"/>
  <c r="AA625" i="9"/>
  <c r="AE625" i="9"/>
  <c r="AI625" i="9"/>
  <c r="AM625" i="9"/>
  <c r="AQ625" i="9"/>
  <c r="AU625" i="9"/>
  <c r="DM625" i="9" s="1"/>
  <c r="AR624" i="9"/>
  <c r="AN623" i="9"/>
  <c r="AJ622" i="9"/>
  <c r="CX621" i="9"/>
  <c r="BO621" i="9"/>
  <c r="U621" i="9"/>
  <c r="Y621" i="9"/>
  <c r="AC621" i="9"/>
  <c r="AG621" i="9"/>
  <c r="AK621" i="9"/>
  <c r="AO621" i="9"/>
  <c r="AS621" i="9"/>
  <c r="AW621" i="9"/>
  <c r="DO621" i="9" s="1"/>
  <c r="V621" i="9"/>
  <c r="Z621" i="9"/>
  <c r="AD621" i="9"/>
  <c r="AH621" i="9"/>
  <c r="AL621" i="9"/>
  <c r="AP621" i="9"/>
  <c r="AT621" i="9"/>
  <c r="DL621" i="9" s="1"/>
  <c r="W621" i="9"/>
  <c r="AA621" i="9"/>
  <c r="AE621" i="9"/>
  <c r="AI621" i="9"/>
  <c r="AM621" i="9"/>
  <c r="AQ621" i="9"/>
  <c r="AU621" i="9"/>
  <c r="DM621" i="9" s="1"/>
  <c r="AR620" i="9"/>
  <c r="DF619" i="9"/>
  <c r="BW619" i="9"/>
  <c r="CP619" i="9"/>
  <c r="BG619" i="9"/>
  <c r="AJ618" i="9"/>
  <c r="CX617" i="9"/>
  <c r="BO617" i="9"/>
  <c r="U617" i="9"/>
  <c r="Y617" i="9"/>
  <c r="AC617" i="9"/>
  <c r="AG617" i="9"/>
  <c r="AK617" i="9"/>
  <c r="AO617" i="9"/>
  <c r="AS617" i="9"/>
  <c r="AW617" i="9"/>
  <c r="DO617" i="9" s="1"/>
  <c r="V617" i="9"/>
  <c r="Z617" i="9"/>
  <c r="AD617" i="9"/>
  <c r="AH617" i="9"/>
  <c r="AL617" i="9"/>
  <c r="AP617" i="9"/>
  <c r="AT617" i="9"/>
  <c r="DL617" i="9" s="1"/>
  <c r="W617" i="9"/>
  <c r="AA617" i="9"/>
  <c r="AE617" i="9"/>
  <c r="AI617" i="9"/>
  <c r="AM617" i="9"/>
  <c r="AQ617" i="9"/>
  <c r="AU617" i="9"/>
  <c r="DM617" i="9" s="1"/>
  <c r="AR616" i="9"/>
  <c r="AB616" i="9"/>
  <c r="DF615" i="9"/>
  <c r="BW615" i="9"/>
  <c r="CP615" i="9"/>
  <c r="BG615" i="9"/>
  <c r="AJ614" i="9"/>
  <c r="CX613" i="9"/>
  <c r="BO613" i="9"/>
  <c r="U613" i="9"/>
  <c r="Y613" i="9"/>
  <c r="AC613" i="9"/>
  <c r="AG613" i="9"/>
  <c r="AK613" i="9"/>
  <c r="AO613" i="9"/>
  <c r="AS613" i="9"/>
  <c r="AW613" i="9"/>
  <c r="DO613" i="9" s="1"/>
  <c r="V613" i="9"/>
  <c r="Z613" i="9"/>
  <c r="AD613" i="9"/>
  <c r="AH613" i="9"/>
  <c r="AL613" i="9"/>
  <c r="AP613" i="9"/>
  <c r="AT613" i="9"/>
  <c r="DL613" i="9" s="1"/>
  <c r="W613" i="9"/>
  <c r="AA613" i="9"/>
  <c r="AE613" i="9"/>
  <c r="AI613" i="9"/>
  <c r="AM613" i="9"/>
  <c r="AQ613" i="9"/>
  <c r="AU613" i="9"/>
  <c r="DM613" i="9" s="1"/>
  <c r="AR612" i="9"/>
  <c r="AB612" i="9"/>
  <c r="DF611" i="9"/>
  <c r="BW611" i="9"/>
  <c r="CP611" i="9"/>
  <c r="BG611" i="9"/>
  <c r="AJ610" i="9"/>
  <c r="CX609" i="9"/>
  <c r="BO609" i="9"/>
  <c r="U609" i="9"/>
  <c r="Y609" i="9"/>
  <c r="AC609" i="9"/>
  <c r="AG609" i="9"/>
  <c r="AK609" i="9"/>
  <c r="AO609" i="9"/>
  <c r="AS609" i="9"/>
  <c r="AW609" i="9"/>
  <c r="DO609" i="9" s="1"/>
  <c r="V609" i="9"/>
  <c r="Z609" i="9"/>
  <c r="AD609" i="9"/>
  <c r="AH609" i="9"/>
  <c r="AL609" i="9"/>
  <c r="AP609" i="9"/>
  <c r="AT609" i="9"/>
  <c r="DL609" i="9" s="1"/>
  <c r="W609" i="9"/>
  <c r="AA609" i="9"/>
  <c r="AE609" i="9"/>
  <c r="AI609" i="9"/>
  <c r="AM609" i="9"/>
  <c r="AQ609" i="9"/>
  <c r="AU609" i="9"/>
  <c r="DM609" i="9" s="1"/>
  <c r="AR608" i="9"/>
  <c r="AB608" i="9"/>
  <c r="DF607" i="9"/>
  <c r="BW607" i="9"/>
  <c r="CP607" i="9"/>
  <c r="BG607" i="9"/>
  <c r="AJ606" i="9"/>
  <c r="CX605" i="9"/>
  <c r="BO605" i="9"/>
  <c r="U605" i="9"/>
  <c r="Y605" i="9"/>
  <c r="AC605" i="9"/>
  <c r="AG605" i="9"/>
  <c r="AK605" i="9"/>
  <c r="AO605" i="9"/>
  <c r="AS605" i="9"/>
  <c r="AW605" i="9"/>
  <c r="DO605" i="9" s="1"/>
  <c r="V605" i="9"/>
  <c r="Z605" i="9"/>
  <c r="AD605" i="9"/>
  <c r="AH605" i="9"/>
  <c r="AL605" i="9"/>
  <c r="AP605" i="9"/>
  <c r="AT605" i="9"/>
  <c r="DL605" i="9" s="1"/>
  <c r="W605" i="9"/>
  <c r="AA605" i="9"/>
  <c r="AE605" i="9"/>
  <c r="AI605" i="9"/>
  <c r="AM605" i="9"/>
  <c r="AQ605" i="9"/>
  <c r="AU605" i="9"/>
  <c r="DM605" i="9" s="1"/>
  <c r="AR604" i="9"/>
  <c r="AJ602" i="9"/>
  <c r="U601" i="9"/>
  <c r="Y601" i="9"/>
  <c r="AC601" i="9"/>
  <c r="AG601" i="9"/>
  <c r="AK601" i="9"/>
  <c r="AO601" i="9"/>
  <c r="AS601" i="9"/>
  <c r="AW601" i="9"/>
  <c r="DO601" i="9" s="1"/>
  <c r="V601" i="9"/>
  <c r="Z601" i="9"/>
  <c r="AD601" i="9"/>
  <c r="AH601" i="9"/>
  <c r="AL601" i="9"/>
  <c r="AP601" i="9"/>
  <c r="AT601" i="9"/>
  <c r="DL601" i="9" s="1"/>
  <c r="W601" i="9"/>
  <c r="AA601" i="9"/>
  <c r="AE601" i="9"/>
  <c r="AI601" i="9"/>
  <c r="AM601" i="9"/>
  <c r="AQ601" i="9"/>
  <c r="AU601" i="9"/>
  <c r="DM601" i="9" s="1"/>
  <c r="AR600" i="9"/>
  <c r="AB600" i="9"/>
  <c r="AJ598" i="9"/>
  <c r="U597" i="9"/>
  <c r="Y597" i="9"/>
  <c r="AC597" i="9"/>
  <c r="AG597" i="9"/>
  <c r="AK597" i="9"/>
  <c r="AO597" i="9"/>
  <c r="AS597" i="9"/>
  <c r="AW597" i="9"/>
  <c r="DO597" i="9" s="1"/>
  <c r="V597" i="9"/>
  <c r="Z597" i="9"/>
  <c r="AD597" i="9"/>
  <c r="AH597" i="9"/>
  <c r="AL597" i="9"/>
  <c r="AP597" i="9"/>
  <c r="AT597" i="9"/>
  <c r="DL597" i="9" s="1"/>
  <c r="W597" i="9"/>
  <c r="AA597" i="9"/>
  <c r="AE597" i="9"/>
  <c r="AI597" i="9"/>
  <c r="AM597" i="9"/>
  <c r="AQ597" i="9"/>
  <c r="AU597" i="9"/>
  <c r="DM597" i="9" s="1"/>
  <c r="AR596" i="9"/>
  <c r="AB596" i="9"/>
  <c r="AJ594" i="9"/>
  <c r="U593" i="9"/>
  <c r="Y593" i="9"/>
  <c r="AC593" i="9"/>
  <c r="AG593" i="9"/>
  <c r="AK593" i="9"/>
  <c r="AO593" i="9"/>
  <c r="AS593" i="9"/>
  <c r="AW593" i="9"/>
  <c r="DO593" i="9" s="1"/>
  <c r="V593" i="9"/>
  <c r="Z593" i="9"/>
  <c r="AD593" i="9"/>
  <c r="AH593" i="9"/>
  <c r="AL593" i="9"/>
  <c r="AP593" i="9"/>
  <c r="AT593" i="9"/>
  <c r="DL593" i="9" s="1"/>
  <c r="W593" i="9"/>
  <c r="AA593" i="9"/>
  <c r="AE593" i="9"/>
  <c r="AI593" i="9"/>
  <c r="AM593" i="9"/>
  <c r="AQ593" i="9"/>
  <c r="AU593" i="9"/>
  <c r="DM593" i="9" s="1"/>
  <c r="AR592" i="9"/>
  <c r="AB592" i="9"/>
  <c r="AJ590" i="9"/>
  <c r="U589" i="9"/>
  <c r="Y589" i="9"/>
  <c r="AC589" i="9"/>
  <c r="AG589" i="9"/>
  <c r="AK589" i="9"/>
  <c r="AO589" i="9"/>
  <c r="AS589" i="9"/>
  <c r="AW589" i="9"/>
  <c r="DO589" i="9" s="1"/>
  <c r="V589" i="9"/>
  <c r="Z589" i="9"/>
  <c r="AD589" i="9"/>
  <c r="AH589" i="9"/>
  <c r="AL589" i="9"/>
  <c r="AP589" i="9"/>
  <c r="AT589" i="9"/>
  <c r="DL589" i="9" s="1"/>
  <c r="W589" i="9"/>
  <c r="AA589" i="9"/>
  <c r="AE589" i="9"/>
  <c r="AI589" i="9"/>
  <c r="AM589" i="9"/>
  <c r="AQ589" i="9"/>
  <c r="AU589" i="9"/>
  <c r="DM589" i="9" s="1"/>
  <c r="AR588" i="9"/>
  <c r="AB588" i="9"/>
  <c r="DV585" i="9"/>
  <c r="DY585" i="9" s="1"/>
  <c r="DV583" i="9"/>
  <c r="DY583" i="9" s="1"/>
  <c r="DV581" i="9"/>
  <c r="DY581" i="9" s="1"/>
  <c r="DV579" i="9"/>
  <c r="DY579" i="9" s="1"/>
  <c r="DV577" i="9"/>
  <c r="DY577" i="9" s="1"/>
  <c r="DV575" i="9"/>
  <c r="DY575" i="9" s="1"/>
  <c r="DV573" i="9"/>
  <c r="DY573" i="9" s="1"/>
  <c r="U571" i="9"/>
  <c r="Y571" i="9"/>
  <c r="AC571" i="9"/>
  <c r="AG571" i="9"/>
  <c r="AK571" i="9"/>
  <c r="AO571" i="9"/>
  <c r="AS571" i="9"/>
  <c r="AW571" i="9"/>
  <c r="DO571" i="9" s="1"/>
  <c r="V571" i="9"/>
  <c r="Z571" i="9"/>
  <c r="T571" i="9"/>
  <c r="AB571" i="9"/>
  <c r="AH571" i="9"/>
  <c r="AM571" i="9"/>
  <c r="AR571" i="9"/>
  <c r="W571" i="9"/>
  <c r="AD571" i="9"/>
  <c r="AI571" i="9"/>
  <c r="AN571" i="9"/>
  <c r="AT571" i="9"/>
  <c r="DL571" i="9" s="1"/>
  <c r="X571" i="9"/>
  <c r="AE571" i="9"/>
  <c r="AJ571" i="9"/>
  <c r="AP571" i="9"/>
  <c r="AU571" i="9"/>
  <c r="DM571" i="9" s="1"/>
  <c r="DB570" i="9"/>
  <c r="BS570" i="9"/>
  <c r="CL570" i="9"/>
  <c r="BC570" i="9"/>
  <c r="DJ566" i="9"/>
  <c r="CT566" i="9"/>
  <c r="BK566" i="9"/>
  <c r="U563" i="9"/>
  <c r="Y563" i="9"/>
  <c r="AC563" i="9"/>
  <c r="AG563" i="9"/>
  <c r="AK563" i="9"/>
  <c r="AO563" i="9"/>
  <c r="AS563" i="9"/>
  <c r="AW563" i="9"/>
  <c r="DO563" i="9" s="1"/>
  <c r="V563" i="9"/>
  <c r="Z563" i="9"/>
  <c r="AD563" i="9"/>
  <c r="AH563" i="9"/>
  <c r="AL563" i="9"/>
  <c r="AP563" i="9"/>
  <c r="AT563" i="9"/>
  <c r="DL563" i="9" s="1"/>
  <c r="T563" i="9"/>
  <c r="AB563" i="9"/>
  <c r="AJ563" i="9"/>
  <c r="AR563" i="9"/>
  <c r="W563" i="9"/>
  <c r="AE563" i="9"/>
  <c r="AM563" i="9"/>
  <c r="AU563" i="9"/>
  <c r="DM563" i="9" s="1"/>
  <c r="X563" i="9"/>
  <c r="AF563" i="9"/>
  <c r="AN563" i="9"/>
  <c r="AV563" i="9"/>
  <c r="DN563" i="9" s="1"/>
  <c r="DB562" i="9"/>
  <c r="BS562" i="9"/>
  <c r="CL562" i="9"/>
  <c r="BC562" i="9"/>
  <c r="DJ558" i="9"/>
  <c r="CA558" i="9"/>
  <c r="CT558" i="9"/>
  <c r="BK558" i="9"/>
  <c r="U555" i="9"/>
  <c r="Y555" i="9"/>
  <c r="AC555" i="9"/>
  <c r="AG555" i="9"/>
  <c r="AK555" i="9"/>
  <c r="AO555" i="9"/>
  <c r="AS555" i="9"/>
  <c r="AW555" i="9"/>
  <c r="DO555" i="9" s="1"/>
  <c r="V555" i="9"/>
  <c r="Z555" i="9"/>
  <c r="AD555" i="9"/>
  <c r="AH555" i="9"/>
  <c r="AL555" i="9"/>
  <c r="AP555" i="9"/>
  <c r="AT555" i="9"/>
  <c r="DL555" i="9" s="1"/>
  <c r="T555" i="9"/>
  <c r="AB555" i="9"/>
  <c r="AJ555" i="9"/>
  <c r="AR555" i="9"/>
  <c r="W555" i="9"/>
  <c r="AE555" i="9"/>
  <c r="AM555" i="9"/>
  <c r="AU555" i="9"/>
  <c r="DM555" i="9" s="1"/>
  <c r="X555" i="9"/>
  <c r="AF555" i="9"/>
  <c r="AN555" i="9"/>
  <c r="AV555" i="9"/>
  <c r="DN555" i="9" s="1"/>
  <c r="DB554" i="9"/>
  <c r="BS554" i="9"/>
  <c r="CL554" i="9"/>
  <c r="BC554" i="9"/>
  <c r="CT550" i="9"/>
  <c r="BK550" i="9"/>
  <c r="U547" i="9"/>
  <c r="Y547" i="9"/>
  <c r="AC547" i="9"/>
  <c r="AG547" i="9"/>
  <c r="AK547" i="9"/>
  <c r="AO547" i="9"/>
  <c r="AS547" i="9"/>
  <c r="AW547" i="9"/>
  <c r="DO547" i="9" s="1"/>
  <c r="V547" i="9"/>
  <c r="Z547" i="9"/>
  <c r="AD547" i="9"/>
  <c r="AH547" i="9"/>
  <c r="AL547" i="9"/>
  <c r="AP547" i="9"/>
  <c r="AT547" i="9"/>
  <c r="DL547" i="9" s="1"/>
  <c r="T547" i="9"/>
  <c r="AB547" i="9"/>
  <c r="AJ547" i="9"/>
  <c r="AR547" i="9"/>
  <c r="W547" i="9"/>
  <c r="AE547" i="9"/>
  <c r="AM547" i="9"/>
  <c r="AU547" i="9"/>
  <c r="DM547" i="9" s="1"/>
  <c r="X547" i="9"/>
  <c r="AF547" i="9"/>
  <c r="AN547" i="9"/>
  <c r="AV547" i="9"/>
  <c r="DN547" i="9" s="1"/>
  <c r="CX544" i="9"/>
  <c r="BO544" i="9"/>
  <c r="DJ542" i="9"/>
  <c r="CA542" i="9"/>
  <c r="CT542" i="9"/>
  <c r="BK542" i="9"/>
  <c r="CL540" i="9"/>
  <c r="BC540" i="9"/>
  <c r="U539" i="9"/>
  <c r="Y539" i="9"/>
  <c r="AC539" i="9"/>
  <c r="AG539" i="9"/>
  <c r="AK539" i="9"/>
  <c r="AO539" i="9"/>
  <c r="AS539" i="9"/>
  <c r="AW539" i="9"/>
  <c r="DO539" i="9" s="1"/>
  <c r="V539" i="9"/>
  <c r="Z539" i="9"/>
  <c r="AD539" i="9"/>
  <c r="AH539" i="9"/>
  <c r="AL539" i="9"/>
  <c r="AP539" i="9"/>
  <c r="AT539" i="9"/>
  <c r="DL539" i="9" s="1"/>
  <c r="W539" i="9"/>
  <c r="AA539" i="9"/>
  <c r="AE539" i="9"/>
  <c r="AI539" i="9"/>
  <c r="AM539" i="9"/>
  <c r="AQ539" i="9"/>
  <c r="AU539" i="9"/>
  <c r="DM539" i="9" s="1"/>
  <c r="T539" i="9"/>
  <c r="AJ539" i="9"/>
  <c r="X539" i="9"/>
  <c r="AN539" i="9"/>
  <c r="AB539" i="9"/>
  <c r="AR539" i="9"/>
  <c r="DJ534" i="9"/>
  <c r="CA534" i="9"/>
  <c r="DB532" i="9"/>
  <c r="BS532" i="9"/>
  <c r="CL530" i="9"/>
  <c r="BC530" i="9"/>
  <c r="U523" i="9"/>
  <c r="Y523" i="9"/>
  <c r="AC523" i="9"/>
  <c r="AG523" i="9"/>
  <c r="AK523" i="9"/>
  <c r="AO523" i="9"/>
  <c r="AS523" i="9"/>
  <c r="AW523" i="9"/>
  <c r="DO523" i="9" s="1"/>
  <c r="V523" i="9"/>
  <c r="Z523" i="9"/>
  <c r="AD523" i="9"/>
  <c r="AH523" i="9"/>
  <c r="AL523" i="9"/>
  <c r="AP523" i="9"/>
  <c r="AT523" i="9"/>
  <c r="DL523" i="9" s="1"/>
  <c r="W523" i="9"/>
  <c r="AA523" i="9"/>
  <c r="AE523" i="9"/>
  <c r="AI523" i="9"/>
  <c r="AM523" i="9"/>
  <c r="AQ523" i="9"/>
  <c r="AU523" i="9"/>
  <c r="DM523" i="9" s="1"/>
  <c r="T523" i="9"/>
  <c r="AJ523" i="9"/>
  <c r="X523" i="9"/>
  <c r="AN523" i="9"/>
  <c r="AB523" i="9"/>
  <c r="AR523" i="9"/>
  <c r="CT522" i="9"/>
  <c r="BK522" i="9"/>
  <c r="DF521" i="9"/>
  <c r="BW521" i="9"/>
  <c r="BG521" i="9"/>
  <c r="DJ518" i="9"/>
  <c r="CA518" i="9"/>
  <c r="DF513" i="9"/>
  <c r="BW513" i="9"/>
  <c r="CP513" i="9"/>
  <c r="BG513" i="9"/>
  <c r="DJ510" i="9"/>
  <c r="CA510" i="9"/>
  <c r="DB508" i="9"/>
  <c r="BS508" i="9"/>
  <c r="CL508" i="9"/>
  <c r="BC508" i="9"/>
  <c r="U507" i="9"/>
  <c r="Y507" i="9"/>
  <c r="AC507" i="9"/>
  <c r="AG507" i="9"/>
  <c r="AK507" i="9"/>
  <c r="AO507" i="9"/>
  <c r="AS507" i="9"/>
  <c r="AW507" i="9"/>
  <c r="DO507" i="9" s="1"/>
  <c r="V507" i="9"/>
  <c r="Z507" i="9"/>
  <c r="AD507" i="9"/>
  <c r="AH507" i="9"/>
  <c r="AL507" i="9"/>
  <c r="AP507" i="9"/>
  <c r="AT507" i="9"/>
  <c r="DL507" i="9" s="1"/>
  <c r="W507" i="9"/>
  <c r="AA507" i="9"/>
  <c r="AE507" i="9"/>
  <c r="AI507" i="9"/>
  <c r="AM507" i="9"/>
  <c r="AQ507" i="9"/>
  <c r="AU507" i="9"/>
  <c r="DM507" i="9" s="1"/>
  <c r="T507" i="9"/>
  <c r="AJ507" i="9"/>
  <c r="X507" i="9"/>
  <c r="AN507" i="9"/>
  <c r="AB507" i="9"/>
  <c r="AR507" i="9"/>
  <c r="CL506" i="9"/>
  <c r="BC506" i="9"/>
  <c r="CT502" i="9"/>
  <c r="BK502" i="9"/>
  <c r="CL501" i="9"/>
  <c r="BC501" i="9"/>
  <c r="CT498" i="9"/>
  <c r="BK498" i="9"/>
  <c r="U487" i="9"/>
  <c r="Y487" i="9"/>
  <c r="AC487" i="9"/>
  <c r="AG487" i="9"/>
  <c r="AK487" i="9"/>
  <c r="AO487" i="9"/>
  <c r="AS487" i="9"/>
  <c r="AW487" i="9"/>
  <c r="DO487" i="9" s="1"/>
  <c r="V487" i="9"/>
  <c r="Z487" i="9"/>
  <c r="AD487" i="9"/>
  <c r="AH487" i="9"/>
  <c r="AL487" i="9"/>
  <c r="AP487" i="9"/>
  <c r="AT487" i="9"/>
  <c r="DL487" i="9" s="1"/>
  <c r="W487" i="9"/>
  <c r="AA487" i="9"/>
  <c r="AE487" i="9"/>
  <c r="AI487" i="9"/>
  <c r="AM487" i="9"/>
  <c r="AQ487" i="9"/>
  <c r="AU487" i="9"/>
  <c r="DM487" i="9" s="1"/>
  <c r="T487" i="9"/>
  <c r="AJ487" i="9"/>
  <c r="X487" i="9"/>
  <c r="AN487" i="9"/>
  <c r="AB487" i="9"/>
  <c r="AR487" i="9"/>
  <c r="CL486" i="9"/>
  <c r="BC486" i="9"/>
  <c r="CT482" i="9"/>
  <c r="BK482" i="9"/>
  <c r="DB480" i="9"/>
  <c r="BS480" i="9"/>
  <c r="CL480" i="9"/>
  <c r="BC480" i="9"/>
  <c r="U479" i="9"/>
  <c r="Y479" i="9"/>
  <c r="AC479" i="9"/>
  <c r="AG479" i="9"/>
  <c r="AK479" i="9"/>
  <c r="AO479" i="9"/>
  <c r="AS479" i="9"/>
  <c r="AW479" i="9"/>
  <c r="DO479" i="9" s="1"/>
  <c r="V479" i="9"/>
  <c r="Z479" i="9"/>
  <c r="AD479" i="9"/>
  <c r="AH479" i="9"/>
  <c r="AL479" i="9"/>
  <c r="AP479" i="9"/>
  <c r="AT479" i="9"/>
  <c r="DL479" i="9" s="1"/>
  <c r="W479" i="9"/>
  <c r="AA479" i="9"/>
  <c r="AE479" i="9"/>
  <c r="AI479" i="9"/>
  <c r="AM479" i="9"/>
  <c r="AQ479" i="9"/>
  <c r="AU479" i="9"/>
  <c r="DM479" i="9" s="1"/>
  <c r="T479" i="9"/>
  <c r="AJ479" i="9"/>
  <c r="X479" i="9"/>
  <c r="AN479" i="9"/>
  <c r="AB479" i="9"/>
  <c r="AR479" i="9"/>
  <c r="CL478" i="9"/>
  <c r="BC478" i="9"/>
  <c r="DF469" i="9"/>
  <c r="BW469" i="9"/>
  <c r="CP469" i="9"/>
  <c r="BG469" i="9"/>
  <c r="DJ466" i="9"/>
  <c r="CA466" i="9"/>
  <c r="DB464" i="9"/>
  <c r="BS464" i="9"/>
  <c r="CL464" i="9"/>
  <c r="BC464" i="9"/>
  <c r="U463" i="9"/>
  <c r="Y463" i="9"/>
  <c r="AC463" i="9"/>
  <c r="AG463" i="9"/>
  <c r="AK463" i="9"/>
  <c r="AO463" i="9"/>
  <c r="AS463" i="9"/>
  <c r="AW463" i="9"/>
  <c r="DO463" i="9" s="1"/>
  <c r="V463" i="9"/>
  <c r="Z463" i="9"/>
  <c r="AD463" i="9"/>
  <c r="AH463" i="9"/>
  <c r="AL463" i="9"/>
  <c r="AP463" i="9"/>
  <c r="AT463" i="9"/>
  <c r="DL463" i="9" s="1"/>
  <c r="W463" i="9"/>
  <c r="AA463" i="9"/>
  <c r="AE463" i="9"/>
  <c r="AI463" i="9"/>
  <c r="AM463" i="9"/>
  <c r="AQ463" i="9"/>
  <c r="AU463" i="9"/>
  <c r="DM463" i="9" s="1"/>
  <c r="T463" i="9"/>
  <c r="AJ463" i="9"/>
  <c r="X463" i="9"/>
  <c r="AN463" i="9"/>
  <c r="AB463" i="9"/>
  <c r="AR463" i="9"/>
  <c r="CT458" i="9"/>
  <c r="BK458" i="9"/>
  <c r="CT454" i="9"/>
  <c r="BK454" i="9"/>
  <c r="DF449" i="9"/>
  <c r="BW449" i="9"/>
  <c r="CP449" i="9"/>
  <c r="BG449" i="9"/>
  <c r="DJ446" i="9"/>
  <c r="CA446" i="9"/>
  <c r="DB444" i="9"/>
  <c r="BS444" i="9"/>
  <c r="CL444" i="9"/>
  <c r="BC444" i="9"/>
  <c r="U443" i="9"/>
  <c r="Y443" i="9"/>
  <c r="AC443" i="9"/>
  <c r="AG443" i="9"/>
  <c r="AK443" i="9"/>
  <c r="AO443" i="9"/>
  <c r="AS443" i="9"/>
  <c r="AW443" i="9"/>
  <c r="DO443" i="9" s="1"/>
  <c r="V443" i="9"/>
  <c r="Z443" i="9"/>
  <c r="AD443" i="9"/>
  <c r="AH443" i="9"/>
  <c r="AL443" i="9"/>
  <c r="AP443" i="9"/>
  <c r="AT443" i="9"/>
  <c r="DL443" i="9" s="1"/>
  <c r="W443" i="9"/>
  <c r="AA443" i="9"/>
  <c r="AE443" i="9"/>
  <c r="AI443" i="9"/>
  <c r="AM443" i="9"/>
  <c r="AQ443" i="9"/>
  <c r="AU443" i="9"/>
  <c r="DM443" i="9" s="1"/>
  <c r="T443" i="9"/>
  <c r="AJ443" i="9"/>
  <c r="X443" i="9"/>
  <c r="AN443" i="9"/>
  <c r="AB443" i="9"/>
  <c r="AR443" i="9"/>
  <c r="CL442" i="9"/>
  <c r="BC442" i="9"/>
  <c r="CT438" i="9"/>
  <c r="BK438" i="9"/>
  <c r="DF433" i="9"/>
  <c r="BW433" i="9"/>
  <c r="CP433" i="9"/>
  <c r="BG433" i="9"/>
  <c r="DF429" i="9"/>
  <c r="BW429" i="9"/>
  <c r="CP429" i="9"/>
  <c r="BG429" i="9"/>
  <c r="E416" i="9"/>
  <c r="F416" i="9"/>
  <c r="G416" i="9"/>
  <c r="CM410" i="9"/>
  <c r="BD410" i="9"/>
  <c r="DC402" i="9"/>
  <c r="BT402" i="9"/>
  <c r="DC383" i="9"/>
  <c r="BT383" i="9"/>
  <c r="CM383" i="9"/>
  <c r="BD383" i="9"/>
  <c r="CU382" i="9"/>
  <c r="BL382" i="9"/>
  <c r="DK370" i="9"/>
  <c r="CB370" i="9"/>
  <c r="DC351" i="9"/>
  <c r="BT351" i="9"/>
  <c r="CM351" i="9"/>
  <c r="BD351" i="9"/>
  <c r="CU350" i="9"/>
  <c r="BL350" i="9"/>
  <c r="DK318" i="9"/>
  <c r="CB318" i="9"/>
  <c r="DF318" i="9"/>
  <c r="BW318" i="9"/>
  <c r="BR318" i="9"/>
  <c r="CU318" i="9"/>
  <c r="BL318" i="9"/>
  <c r="CP318" i="9"/>
  <c r="BG318" i="9"/>
  <c r="DJ302" i="9"/>
  <c r="CA302" i="9"/>
  <c r="DE302" i="9"/>
  <c r="BV302" i="9"/>
  <c r="CT302" i="9"/>
  <c r="BK302" i="9"/>
  <c r="CO302" i="9"/>
  <c r="BF302" i="9"/>
  <c r="DE748" i="9"/>
  <c r="BV748" i="9"/>
  <c r="DI746" i="9"/>
  <c r="BZ746" i="9"/>
  <c r="AA742" i="9"/>
  <c r="CO740" i="9"/>
  <c r="BF740" i="9"/>
  <c r="CO736" i="9"/>
  <c r="BF736" i="9"/>
  <c r="DA734" i="9"/>
  <c r="BR734" i="9"/>
  <c r="CO732" i="9"/>
  <c r="BF732" i="9"/>
  <c r="CO728" i="9"/>
  <c r="BF728" i="9"/>
  <c r="DA726" i="9"/>
  <c r="BR726" i="9"/>
  <c r="U726" i="9"/>
  <c r="Y726" i="9"/>
  <c r="AC726" i="9"/>
  <c r="AG726" i="9"/>
  <c r="AK726" i="9"/>
  <c r="AO726" i="9"/>
  <c r="AS726" i="9"/>
  <c r="AW726" i="9"/>
  <c r="DO726" i="9" s="1"/>
  <c r="Z726" i="9"/>
  <c r="AH726" i="9"/>
  <c r="AP726" i="9"/>
  <c r="V726" i="9"/>
  <c r="AD726" i="9"/>
  <c r="AL726" i="9"/>
  <c r="AT726" i="9"/>
  <c r="DL726" i="9" s="1"/>
  <c r="CO724" i="9"/>
  <c r="BF724" i="9"/>
  <c r="CS722" i="9"/>
  <c r="BJ722" i="9"/>
  <c r="U722" i="9"/>
  <c r="Y722" i="9"/>
  <c r="AC722" i="9"/>
  <c r="AG722" i="9"/>
  <c r="AK722" i="9"/>
  <c r="AO722" i="9"/>
  <c r="AS722" i="9"/>
  <c r="AW722" i="9"/>
  <c r="DO722" i="9" s="1"/>
  <c r="Z722" i="9"/>
  <c r="AD722" i="9"/>
  <c r="AL722" i="9"/>
  <c r="AP722" i="9"/>
  <c r="AT722" i="9"/>
  <c r="DL722" i="9" s="1"/>
  <c r="V722" i="9"/>
  <c r="AH722" i="9"/>
  <c r="DE720" i="9"/>
  <c r="BV720" i="9"/>
  <c r="CS718" i="9"/>
  <c r="BJ718" i="9"/>
  <c r="CO716" i="9"/>
  <c r="BF716" i="9"/>
  <c r="CS714" i="9"/>
  <c r="BJ714" i="9"/>
  <c r="U714" i="9"/>
  <c r="Y714" i="9"/>
  <c r="AC714" i="9"/>
  <c r="AG714" i="9"/>
  <c r="AK714" i="9"/>
  <c r="AO714" i="9"/>
  <c r="AS714" i="9"/>
  <c r="AW714" i="9"/>
  <c r="DO714" i="9" s="1"/>
  <c r="Z714" i="9"/>
  <c r="AD714" i="9"/>
  <c r="AH714" i="9"/>
  <c r="AP714" i="9"/>
  <c r="AT714" i="9"/>
  <c r="DL714" i="9" s="1"/>
  <c r="V714" i="9"/>
  <c r="AL714" i="9"/>
  <c r="CO712" i="9"/>
  <c r="BF712" i="9"/>
  <c r="DA710" i="9"/>
  <c r="BR710" i="9"/>
  <c r="U710" i="9"/>
  <c r="Y710" i="9"/>
  <c r="AC710" i="9"/>
  <c r="AG710" i="9"/>
  <c r="AK710" i="9"/>
  <c r="AO710" i="9"/>
  <c r="AS710" i="9"/>
  <c r="AW710" i="9"/>
  <c r="DO710" i="9" s="1"/>
  <c r="Z710" i="9"/>
  <c r="AD710" i="9"/>
  <c r="AH710" i="9"/>
  <c r="AP710" i="9"/>
  <c r="AT710" i="9"/>
  <c r="DL710" i="9" s="1"/>
  <c r="V710" i="9"/>
  <c r="AL710" i="9"/>
  <c r="DE708" i="9"/>
  <c r="BV708" i="9"/>
  <c r="DA706" i="9"/>
  <c r="BR706" i="9"/>
  <c r="CO704" i="9"/>
  <c r="BF704" i="9"/>
  <c r="U702" i="9"/>
  <c r="Y702" i="9"/>
  <c r="AC702" i="9"/>
  <c r="AG702" i="9"/>
  <c r="AK702" i="9"/>
  <c r="AO702" i="9"/>
  <c r="AS702" i="9"/>
  <c r="AW702" i="9"/>
  <c r="DO702" i="9" s="1"/>
  <c r="V702" i="9"/>
  <c r="Z702" i="9"/>
  <c r="AD702" i="9"/>
  <c r="AH702" i="9"/>
  <c r="AL702" i="9"/>
  <c r="AP702" i="9"/>
  <c r="AT702" i="9"/>
  <c r="DL702" i="9" s="1"/>
  <c r="DE700" i="9"/>
  <c r="BV700" i="9"/>
  <c r="DA698" i="9"/>
  <c r="BR698" i="9"/>
  <c r="CW696" i="9"/>
  <c r="BN696" i="9"/>
  <c r="DI694" i="9"/>
  <c r="BZ694" i="9"/>
  <c r="CO692" i="9"/>
  <c r="BF692" i="9"/>
  <c r="DA690" i="9"/>
  <c r="BR690" i="9"/>
  <c r="DE688" i="9"/>
  <c r="BV688" i="9"/>
  <c r="DA686" i="9"/>
  <c r="U686" i="9"/>
  <c r="Y686" i="9"/>
  <c r="AC686" i="9"/>
  <c r="AG686" i="9"/>
  <c r="AK686" i="9"/>
  <c r="AO686" i="9"/>
  <c r="AS686" i="9"/>
  <c r="AW686" i="9"/>
  <c r="DO686" i="9" s="1"/>
  <c r="V686" i="9"/>
  <c r="Z686" i="9"/>
  <c r="AD686" i="9"/>
  <c r="AH686" i="9"/>
  <c r="AL686" i="9"/>
  <c r="AP686" i="9"/>
  <c r="AT686" i="9"/>
  <c r="DL686" i="9" s="1"/>
  <c r="CW684" i="9"/>
  <c r="BN684" i="9"/>
  <c r="DI682" i="9"/>
  <c r="BZ682" i="9"/>
  <c r="AM680" i="9"/>
  <c r="AE680" i="9"/>
  <c r="CT679" i="9"/>
  <c r="BK679" i="9"/>
  <c r="U676" i="9"/>
  <c r="Y676" i="9"/>
  <c r="AC676" i="9"/>
  <c r="AG676" i="9"/>
  <c r="AK676" i="9"/>
  <c r="AO676" i="9"/>
  <c r="AS676" i="9"/>
  <c r="AW676" i="9"/>
  <c r="DO676" i="9" s="1"/>
  <c r="V676" i="9"/>
  <c r="Z676" i="9"/>
  <c r="AD676" i="9"/>
  <c r="AH676" i="9"/>
  <c r="AL676" i="9"/>
  <c r="AP676" i="9"/>
  <c r="AT676" i="9"/>
  <c r="DL676" i="9" s="1"/>
  <c r="W676" i="9"/>
  <c r="AA676" i="9"/>
  <c r="AE676" i="9"/>
  <c r="AI676" i="9"/>
  <c r="AM676" i="9"/>
  <c r="AQ676" i="9"/>
  <c r="AU676" i="9"/>
  <c r="DM676" i="9" s="1"/>
  <c r="CL673" i="9"/>
  <c r="BC673" i="9"/>
  <c r="AV672" i="9"/>
  <c r="DN672" i="9" s="1"/>
  <c r="AF672" i="9"/>
  <c r="U668" i="9"/>
  <c r="Y668" i="9"/>
  <c r="AC668" i="9"/>
  <c r="AG668" i="9"/>
  <c r="AK668" i="9"/>
  <c r="AO668" i="9"/>
  <c r="AS668" i="9"/>
  <c r="AW668" i="9"/>
  <c r="DO668" i="9" s="1"/>
  <c r="V668" i="9"/>
  <c r="Z668" i="9"/>
  <c r="AD668" i="9"/>
  <c r="AH668" i="9"/>
  <c r="AL668" i="9"/>
  <c r="AP668" i="9"/>
  <c r="AT668" i="9"/>
  <c r="DL668" i="9" s="1"/>
  <c r="W668" i="9"/>
  <c r="AA668" i="9"/>
  <c r="AE668" i="9"/>
  <c r="AI668" i="9"/>
  <c r="AM668" i="9"/>
  <c r="AQ668" i="9"/>
  <c r="AU668" i="9"/>
  <c r="DM668" i="9" s="1"/>
  <c r="DB665" i="9"/>
  <c r="BS665" i="9"/>
  <c r="AV664" i="9"/>
  <c r="DN664" i="9" s="1"/>
  <c r="AF664" i="9"/>
  <c r="CT663" i="9"/>
  <c r="BK663" i="9"/>
  <c r="DF662" i="9"/>
  <c r="BW662" i="9"/>
  <c r="U660" i="9"/>
  <c r="Y660" i="9"/>
  <c r="AC660" i="9"/>
  <c r="AG660" i="9"/>
  <c r="AK660" i="9"/>
  <c r="AO660" i="9"/>
  <c r="AS660" i="9"/>
  <c r="AW660" i="9"/>
  <c r="DO660" i="9" s="1"/>
  <c r="V660" i="9"/>
  <c r="Z660" i="9"/>
  <c r="AD660" i="9"/>
  <c r="AH660" i="9"/>
  <c r="AL660" i="9"/>
  <c r="AP660" i="9"/>
  <c r="AT660" i="9"/>
  <c r="DL660" i="9" s="1"/>
  <c r="W660" i="9"/>
  <c r="AA660" i="9"/>
  <c r="AE660" i="9"/>
  <c r="AI660" i="9"/>
  <c r="AM660" i="9"/>
  <c r="AQ660" i="9"/>
  <c r="AU660" i="9"/>
  <c r="DM660" i="9" s="1"/>
  <c r="DB657" i="9"/>
  <c r="BS657" i="9"/>
  <c r="AV656" i="9"/>
  <c r="DN656" i="9" s="1"/>
  <c r="AF656" i="9"/>
  <c r="DB649" i="9"/>
  <c r="BS649" i="9"/>
  <c r="AV648" i="9"/>
  <c r="DN648" i="9" s="1"/>
  <c r="AF648" i="9"/>
  <c r="CT647" i="9"/>
  <c r="BK647" i="9"/>
  <c r="CP646" i="9"/>
  <c r="BG646" i="9"/>
  <c r="CT643" i="9"/>
  <c r="BK643" i="9"/>
  <c r="DF642" i="9"/>
  <c r="BW642" i="9"/>
  <c r="DB641" i="9"/>
  <c r="BS641" i="9"/>
  <c r="AV640" i="9"/>
  <c r="DN640" i="9" s="1"/>
  <c r="AF640" i="9"/>
  <c r="AV636" i="9"/>
  <c r="DN636" i="9" s="1"/>
  <c r="AF636" i="9"/>
  <c r="DJ635" i="9"/>
  <c r="CA635" i="9"/>
  <c r="DF634" i="9"/>
  <c r="BW634" i="9"/>
  <c r="CL633" i="9"/>
  <c r="BC633" i="9"/>
  <c r="U632" i="9"/>
  <c r="Y632" i="9"/>
  <c r="AC632" i="9"/>
  <c r="AG632" i="9"/>
  <c r="AK632" i="9"/>
  <c r="AO632" i="9"/>
  <c r="AS632" i="9"/>
  <c r="AW632" i="9"/>
  <c r="DO632" i="9" s="1"/>
  <c r="V632" i="9"/>
  <c r="Z632" i="9"/>
  <c r="AD632" i="9"/>
  <c r="AH632" i="9"/>
  <c r="AL632" i="9"/>
  <c r="AP632" i="9"/>
  <c r="AT632" i="9"/>
  <c r="DL632" i="9" s="1"/>
  <c r="W632" i="9"/>
  <c r="AA632" i="9"/>
  <c r="AE632" i="9"/>
  <c r="AI632" i="9"/>
  <c r="AM632" i="9"/>
  <c r="AQ632" i="9"/>
  <c r="AU632" i="9"/>
  <c r="DM632" i="9" s="1"/>
  <c r="U628" i="9"/>
  <c r="Y628" i="9"/>
  <c r="AC628" i="9"/>
  <c r="AG628" i="9"/>
  <c r="AK628" i="9"/>
  <c r="AO628" i="9"/>
  <c r="AS628" i="9"/>
  <c r="AW628" i="9"/>
  <c r="DO628" i="9" s="1"/>
  <c r="V628" i="9"/>
  <c r="Z628" i="9"/>
  <c r="AD628" i="9"/>
  <c r="AH628" i="9"/>
  <c r="AL628" i="9"/>
  <c r="AP628" i="9"/>
  <c r="AT628" i="9"/>
  <c r="DL628" i="9" s="1"/>
  <c r="W628" i="9"/>
  <c r="AA628" i="9"/>
  <c r="AE628" i="9"/>
  <c r="AI628" i="9"/>
  <c r="AM628" i="9"/>
  <c r="AQ628" i="9"/>
  <c r="AU628" i="9"/>
  <c r="DM628" i="9" s="1"/>
  <c r="U624" i="9"/>
  <c r="Y624" i="9"/>
  <c r="AC624" i="9"/>
  <c r="AG624" i="9"/>
  <c r="AK624" i="9"/>
  <c r="AO624" i="9"/>
  <c r="AS624" i="9"/>
  <c r="AW624" i="9"/>
  <c r="DO624" i="9" s="1"/>
  <c r="V624" i="9"/>
  <c r="Z624" i="9"/>
  <c r="AD624" i="9"/>
  <c r="AH624" i="9"/>
  <c r="AL624" i="9"/>
  <c r="AP624" i="9"/>
  <c r="AT624" i="9"/>
  <c r="DL624" i="9" s="1"/>
  <c r="W624" i="9"/>
  <c r="AA624" i="9"/>
  <c r="AE624" i="9"/>
  <c r="AI624" i="9"/>
  <c r="AM624" i="9"/>
  <c r="AQ624" i="9"/>
  <c r="AU624" i="9"/>
  <c r="DM624" i="9" s="1"/>
  <c r="DB621" i="9"/>
  <c r="BS621" i="9"/>
  <c r="U620" i="9"/>
  <c r="Y620" i="9"/>
  <c r="AC620" i="9"/>
  <c r="AG620" i="9"/>
  <c r="AK620" i="9"/>
  <c r="AO620" i="9"/>
  <c r="AS620" i="9"/>
  <c r="AW620" i="9"/>
  <c r="DO620" i="9" s="1"/>
  <c r="V620" i="9"/>
  <c r="Z620" i="9"/>
  <c r="AD620" i="9"/>
  <c r="AH620" i="9"/>
  <c r="AL620" i="9"/>
  <c r="AP620" i="9"/>
  <c r="AT620" i="9"/>
  <c r="DL620" i="9" s="1"/>
  <c r="W620" i="9"/>
  <c r="AA620" i="9"/>
  <c r="AE620" i="9"/>
  <c r="AI620" i="9"/>
  <c r="AM620" i="9"/>
  <c r="AQ620" i="9"/>
  <c r="AU620" i="9"/>
  <c r="DM620" i="9" s="1"/>
  <c r="CT619" i="9"/>
  <c r="BK619" i="9"/>
  <c r="CP618" i="9"/>
  <c r="BG618" i="9"/>
  <c r="AV616" i="9"/>
  <c r="DN616" i="9" s="1"/>
  <c r="DF614" i="9"/>
  <c r="BW614" i="9"/>
  <c r="DB613" i="9"/>
  <c r="BS613" i="9"/>
  <c r="DB609" i="9"/>
  <c r="BS609" i="9"/>
  <c r="AV608" i="9"/>
  <c r="DN608" i="9" s="1"/>
  <c r="AF608" i="9"/>
  <c r="DJ607" i="9"/>
  <c r="CA607" i="9"/>
  <c r="CP606" i="9"/>
  <c r="BG606" i="9"/>
  <c r="DB605" i="9"/>
  <c r="BS605" i="9"/>
  <c r="U604" i="9"/>
  <c r="Y604" i="9"/>
  <c r="AC604" i="9"/>
  <c r="AG604" i="9"/>
  <c r="AK604" i="9"/>
  <c r="AO604" i="9"/>
  <c r="AS604" i="9"/>
  <c r="AW604" i="9"/>
  <c r="DO604" i="9" s="1"/>
  <c r="V604" i="9"/>
  <c r="Z604" i="9"/>
  <c r="AD604" i="9"/>
  <c r="AH604" i="9"/>
  <c r="AL604" i="9"/>
  <c r="AP604" i="9"/>
  <c r="AT604" i="9"/>
  <c r="DL604" i="9" s="1"/>
  <c r="W604" i="9"/>
  <c r="AA604" i="9"/>
  <c r="AE604" i="9"/>
  <c r="AI604" i="9"/>
  <c r="AM604" i="9"/>
  <c r="AQ604" i="9"/>
  <c r="AU604" i="9"/>
  <c r="DM604" i="9" s="1"/>
  <c r="AV600" i="9"/>
  <c r="DN600" i="9" s="1"/>
  <c r="AF600" i="9"/>
  <c r="AV592" i="9"/>
  <c r="DN592" i="9" s="1"/>
  <c r="AF592" i="9"/>
  <c r="AF588" i="9"/>
  <c r="DI585" i="9"/>
  <c r="BZ585" i="9"/>
  <c r="CS585" i="9"/>
  <c r="BJ585" i="9"/>
  <c r="DI583" i="9"/>
  <c r="BZ583" i="9"/>
  <c r="CS583" i="9"/>
  <c r="BJ583" i="9"/>
  <c r="DI581" i="9"/>
  <c r="BZ581" i="9"/>
  <c r="CS581" i="9"/>
  <c r="BJ581" i="9"/>
  <c r="DI579" i="9"/>
  <c r="BZ579" i="9"/>
  <c r="CS579" i="9"/>
  <c r="BJ579" i="9"/>
  <c r="BU577" i="9"/>
  <c r="DD577" i="9"/>
  <c r="BE577" i="9"/>
  <c r="CN577" i="9"/>
  <c r="BU575" i="9"/>
  <c r="DD575" i="9"/>
  <c r="BU573" i="9"/>
  <c r="DD573" i="9"/>
  <c r="BE573" i="9"/>
  <c r="CN573" i="9"/>
  <c r="CO569" i="9"/>
  <c r="BF569" i="9"/>
  <c r="DI567" i="9"/>
  <c r="BZ567" i="9"/>
  <c r="CL564" i="9"/>
  <c r="BC564" i="9"/>
  <c r="CO561" i="9"/>
  <c r="BF561" i="9"/>
  <c r="DI559" i="9"/>
  <c r="BZ559" i="9"/>
  <c r="DF556" i="9"/>
  <c r="BW556" i="9"/>
  <c r="CO553" i="9"/>
  <c r="BF553" i="9"/>
  <c r="DI551" i="9"/>
  <c r="BZ551" i="9"/>
  <c r="DF548" i="9"/>
  <c r="BW548" i="9"/>
  <c r="CS547" i="9"/>
  <c r="BJ547" i="9"/>
  <c r="CO545" i="9"/>
  <c r="BF545" i="9"/>
  <c r="CP544" i="9"/>
  <c r="BG544" i="9"/>
  <c r="DI543" i="9"/>
  <c r="BZ543" i="9"/>
  <c r="CT534" i="9"/>
  <c r="BK534" i="9"/>
  <c r="CP533" i="9"/>
  <c r="BG533" i="9"/>
  <c r="CT518" i="9"/>
  <c r="BK518" i="9"/>
  <c r="CP517" i="9"/>
  <c r="BG517" i="9"/>
  <c r="DJ514" i="9"/>
  <c r="CA514" i="9"/>
  <c r="CL512" i="9"/>
  <c r="BC512" i="9"/>
  <c r="CL510" i="9"/>
  <c r="BC510" i="9"/>
  <c r="CP501" i="9"/>
  <c r="BG501" i="9"/>
  <c r="CP497" i="9"/>
  <c r="BG497" i="9"/>
  <c r="U491" i="9"/>
  <c r="Y491" i="9"/>
  <c r="AC491" i="9"/>
  <c r="AG491" i="9"/>
  <c r="AK491" i="9"/>
  <c r="AO491" i="9"/>
  <c r="AS491" i="9"/>
  <c r="AW491" i="9"/>
  <c r="DO491" i="9" s="1"/>
  <c r="V491" i="9"/>
  <c r="Z491" i="9"/>
  <c r="AD491" i="9"/>
  <c r="AH491" i="9"/>
  <c r="AL491" i="9"/>
  <c r="AP491" i="9"/>
  <c r="AT491" i="9"/>
  <c r="DL491" i="9" s="1"/>
  <c r="W491" i="9"/>
  <c r="AA491" i="9"/>
  <c r="AE491" i="9"/>
  <c r="AI491" i="9"/>
  <c r="AM491" i="9"/>
  <c r="AQ491" i="9"/>
  <c r="AU491" i="9"/>
  <c r="DM491" i="9" s="1"/>
  <c r="T491" i="9"/>
  <c r="AJ491" i="9"/>
  <c r="X491" i="9"/>
  <c r="AN491" i="9"/>
  <c r="AB491" i="9"/>
  <c r="AR491" i="9"/>
  <c r="CX487" i="9"/>
  <c r="BO487" i="9"/>
  <c r="DJ470" i="9"/>
  <c r="CA470" i="9"/>
  <c r="DB468" i="9"/>
  <c r="BS468" i="9"/>
  <c r="CL466" i="9"/>
  <c r="BC466" i="9"/>
  <c r="DF453" i="9"/>
  <c r="BW453" i="9"/>
  <c r="DB448" i="9"/>
  <c r="BS448" i="9"/>
  <c r="CL446" i="9"/>
  <c r="BC446" i="9"/>
  <c r="CP437" i="9"/>
  <c r="BG437" i="9"/>
  <c r="DJ434" i="9"/>
  <c r="CA434" i="9"/>
  <c r="CQ408" i="9"/>
  <c r="BH408" i="9"/>
  <c r="DJ407" i="9"/>
  <c r="CA407" i="9"/>
  <c r="CL407" i="9"/>
  <c r="BC407" i="9"/>
  <c r="CU390" i="9"/>
  <c r="BL390" i="9"/>
  <c r="DK378" i="9"/>
  <c r="CB378" i="9"/>
  <c r="CU358" i="9"/>
  <c r="BL358" i="9"/>
  <c r="DE296" i="9"/>
  <c r="BV296" i="9"/>
  <c r="DE272" i="9"/>
  <c r="BV272" i="9"/>
  <c r="BV264" i="9"/>
  <c r="DI761" i="9"/>
  <c r="BZ761" i="9"/>
  <c r="BV759" i="9"/>
  <c r="CS757" i="9"/>
  <c r="BJ757" i="9"/>
  <c r="BJ779" i="9"/>
  <c r="BZ774" i="9"/>
  <c r="BJ774" i="9"/>
  <c r="BZ773" i="9"/>
  <c r="BZ772" i="9"/>
  <c r="BZ771" i="9"/>
  <c r="BJ771" i="9"/>
  <c r="BZ770" i="9"/>
  <c r="BJ770" i="9"/>
  <c r="BZ769" i="9"/>
  <c r="BJ769" i="9"/>
  <c r="BZ768" i="9"/>
  <c r="BJ768" i="9"/>
  <c r="BZ767" i="9"/>
  <c r="BJ767" i="9"/>
  <c r="BZ766" i="9"/>
  <c r="BJ766" i="9"/>
  <c r="BZ765" i="9"/>
  <c r="BJ765" i="9"/>
  <c r="BK764" i="9"/>
  <c r="DA764" i="9"/>
  <c r="BR764" i="9"/>
  <c r="CS764" i="9"/>
  <c r="BJ764" i="9"/>
  <c r="U764" i="9"/>
  <c r="Y764" i="9"/>
  <c r="AC764" i="9"/>
  <c r="AG764" i="9"/>
  <c r="AK764" i="9"/>
  <c r="AO764" i="9"/>
  <c r="AS764" i="9"/>
  <c r="AW764" i="9"/>
  <c r="DO764" i="9" s="1"/>
  <c r="V764" i="9"/>
  <c r="Z764" i="9"/>
  <c r="AD764" i="9"/>
  <c r="AH764" i="9"/>
  <c r="AL764" i="9"/>
  <c r="AP764" i="9"/>
  <c r="AT764" i="9"/>
  <c r="DL764" i="9" s="1"/>
  <c r="AV761" i="9"/>
  <c r="DN761" i="9" s="1"/>
  <c r="AN761" i="9"/>
  <c r="AF761" i="9"/>
  <c r="X761" i="9"/>
  <c r="U760" i="9"/>
  <c r="Y760" i="9"/>
  <c r="AC760" i="9"/>
  <c r="AG760" i="9"/>
  <c r="AK760" i="9"/>
  <c r="AO760" i="9"/>
  <c r="AS760" i="9"/>
  <c r="AW760" i="9"/>
  <c r="DO760" i="9" s="1"/>
  <c r="Z760" i="9"/>
  <c r="AH760" i="9"/>
  <c r="AP760" i="9"/>
  <c r="V760" i="9"/>
  <c r="AD760" i="9"/>
  <c r="AL760" i="9"/>
  <c r="AT760" i="9"/>
  <c r="DL760" i="9" s="1"/>
  <c r="AV757" i="9"/>
  <c r="DN757" i="9" s="1"/>
  <c r="AN757" i="9"/>
  <c r="AF757" i="9"/>
  <c r="X757" i="9"/>
  <c r="CA756" i="9"/>
  <c r="BS756" i="9"/>
  <c r="BK756" i="9"/>
  <c r="BC756" i="9"/>
  <c r="DI756" i="9"/>
  <c r="BZ756" i="9"/>
  <c r="DA756" i="9"/>
  <c r="BR756" i="9"/>
  <c r="CS756" i="9"/>
  <c r="BJ756" i="9"/>
  <c r="U756" i="9"/>
  <c r="Y756" i="9"/>
  <c r="AC756" i="9"/>
  <c r="AG756" i="9"/>
  <c r="AK756" i="9"/>
  <c r="AO756" i="9"/>
  <c r="AS756" i="9"/>
  <c r="AW756" i="9"/>
  <c r="DO756" i="9" s="1"/>
  <c r="V756" i="9"/>
  <c r="Z756" i="9"/>
  <c r="AH756" i="9"/>
  <c r="AP756" i="9"/>
  <c r="AD756" i="9"/>
  <c r="AL756" i="9"/>
  <c r="AT756" i="9"/>
  <c r="DL756" i="9" s="1"/>
  <c r="AV753" i="9"/>
  <c r="DN753" i="9" s="1"/>
  <c r="AN753" i="9"/>
  <c r="AF753" i="9"/>
  <c r="X753" i="9"/>
  <c r="U752" i="9"/>
  <c r="Y752" i="9"/>
  <c r="AC752" i="9"/>
  <c r="AG752" i="9"/>
  <c r="AK752" i="9"/>
  <c r="AO752" i="9"/>
  <c r="AS752" i="9"/>
  <c r="AW752" i="9"/>
  <c r="DO752" i="9" s="1"/>
  <c r="V752" i="9"/>
  <c r="Z752" i="9"/>
  <c r="AD752" i="9"/>
  <c r="AH752" i="9"/>
  <c r="AP752" i="9"/>
  <c r="AT752" i="9"/>
  <c r="DL752" i="9" s="1"/>
  <c r="AL752" i="9"/>
  <c r="AV749" i="9"/>
  <c r="DN749" i="9" s="1"/>
  <c r="AN749" i="9"/>
  <c r="AF749" i="9"/>
  <c r="X749" i="9"/>
  <c r="CA748" i="9"/>
  <c r="BS748" i="9"/>
  <c r="BK748" i="9"/>
  <c r="BC748" i="9"/>
  <c r="DI748" i="9"/>
  <c r="BZ748" i="9"/>
  <c r="DA748" i="9"/>
  <c r="BR748" i="9"/>
  <c r="CS748" i="9"/>
  <c r="BJ748" i="9"/>
  <c r="U748" i="9"/>
  <c r="Y748" i="9"/>
  <c r="AC748" i="9"/>
  <c r="AG748" i="9"/>
  <c r="AK748" i="9"/>
  <c r="AO748" i="9"/>
  <c r="AS748" i="9"/>
  <c r="AW748" i="9"/>
  <c r="DO748" i="9" s="1"/>
  <c r="AD748" i="9"/>
  <c r="AL748" i="9"/>
  <c r="AT748" i="9"/>
  <c r="DL748" i="9" s="1"/>
  <c r="V748" i="9"/>
  <c r="Z748" i="9"/>
  <c r="AH748" i="9"/>
  <c r="AP748" i="9"/>
  <c r="AU746" i="9"/>
  <c r="DM746" i="9" s="1"/>
  <c r="AM746" i="9"/>
  <c r="AE746" i="9"/>
  <c r="AV745" i="9"/>
  <c r="DN745" i="9" s="1"/>
  <c r="AN745" i="9"/>
  <c r="AF745" i="9"/>
  <c r="X745" i="9"/>
  <c r="U744" i="9"/>
  <c r="Y744" i="9"/>
  <c r="AC744" i="9"/>
  <c r="AG744" i="9"/>
  <c r="AK744" i="9"/>
  <c r="AO744" i="9"/>
  <c r="AS744" i="9"/>
  <c r="AW744" i="9"/>
  <c r="DO744" i="9" s="1"/>
  <c r="V744" i="9"/>
  <c r="Z744" i="9"/>
  <c r="AH744" i="9"/>
  <c r="AL744" i="9"/>
  <c r="AT744" i="9"/>
  <c r="DL744" i="9" s="1"/>
  <c r="AD744" i="9"/>
  <c r="AP744" i="9"/>
  <c r="AU742" i="9"/>
  <c r="DM742" i="9" s="1"/>
  <c r="AM742" i="9"/>
  <c r="AE742" i="9"/>
  <c r="W742" i="9"/>
  <c r="AV741" i="9"/>
  <c r="DN741" i="9" s="1"/>
  <c r="AN741" i="9"/>
  <c r="AF741" i="9"/>
  <c r="X741" i="9"/>
  <c r="CA740" i="9"/>
  <c r="BS740" i="9"/>
  <c r="BK740" i="9"/>
  <c r="BC740" i="9"/>
  <c r="DI740" i="9"/>
  <c r="BZ740" i="9"/>
  <c r="DA740" i="9"/>
  <c r="BR740" i="9"/>
  <c r="CS740" i="9"/>
  <c r="BJ740" i="9"/>
  <c r="U740" i="9"/>
  <c r="Y740" i="9"/>
  <c r="AC740" i="9"/>
  <c r="AG740" i="9"/>
  <c r="AK740" i="9"/>
  <c r="AO740" i="9"/>
  <c r="AS740" i="9"/>
  <c r="AW740" i="9"/>
  <c r="DO740" i="9" s="1"/>
  <c r="Z740" i="9"/>
  <c r="AH740" i="9"/>
  <c r="AP740" i="9"/>
  <c r="V740" i="9"/>
  <c r="AD740" i="9"/>
  <c r="AL740" i="9"/>
  <c r="AT740" i="9"/>
  <c r="DL740" i="9" s="1"/>
  <c r="AU738" i="9"/>
  <c r="DM738" i="9" s="1"/>
  <c r="AM738" i="9"/>
  <c r="AE738" i="9"/>
  <c r="AV737" i="9"/>
  <c r="DN737" i="9" s="1"/>
  <c r="AN737" i="9"/>
  <c r="AF737" i="9"/>
  <c r="X737" i="9"/>
  <c r="CA736" i="9"/>
  <c r="BS736" i="9"/>
  <c r="BK736" i="9"/>
  <c r="BC736" i="9"/>
  <c r="DI736" i="9"/>
  <c r="BZ736" i="9"/>
  <c r="DA736" i="9"/>
  <c r="BR736" i="9"/>
  <c r="CS736" i="9"/>
  <c r="BJ736" i="9"/>
  <c r="U736" i="9"/>
  <c r="Y736" i="9"/>
  <c r="AC736" i="9"/>
  <c r="AG736" i="9"/>
  <c r="AK736" i="9"/>
  <c r="AO736" i="9"/>
  <c r="AS736" i="9"/>
  <c r="AW736" i="9"/>
  <c r="DO736" i="9" s="1"/>
  <c r="V736" i="9"/>
  <c r="AD736" i="9"/>
  <c r="AL736" i="9"/>
  <c r="AT736" i="9"/>
  <c r="DL736" i="9" s="1"/>
  <c r="Z736" i="9"/>
  <c r="AH736" i="9"/>
  <c r="AP736" i="9"/>
  <c r="AU734" i="9"/>
  <c r="DM734" i="9" s="1"/>
  <c r="AM734" i="9"/>
  <c r="AE734" i="9"/>
  <c r="AV733" i="9"/>
  <c r="DN733" i="9" s="1"/>
  <c r="AN733" i="9"/>
  <c r="AF733" i="9"/>
  <c r="X733" i="9"/>
  <c r="CA732" i="9"/>
  <c r="BS732" i="9"/>
  <c r="BK732" i="9"/>
  <c r="BC732" i="9"/>
  <c r="DI732" i="9"/>
  <c r="BZ732" i="9"/>
  <c r="DA732" i="9"/>
  <c r="BR732" i="9"/>
  <c r="CS732" i="9"/>
  <c r="BJ732" i="9"/>
  <c r="U732" i="9"/>
  <c r="Y732" i="9"/>
  <c r="AC732" i="9"/>
  <c r="AG732" i="9"/>
  <c r="AK732" i="9"/>
  <c r="AO732" i="9"/>
  <c r="AS732" i="9"/>
  <c r="AW732" i="9"/>
  <c r="DO732" i="9" s="1"/>
  <c r="AD732" i="9"/>
  <c r="AL732" i="9"/>
  <c r="AT732" i="9"/>
  <c r="DL732" i="9" s="1"/>
  <c r="V732" i="9"/>
  <c r="Z732" i="9"/>
  <c r="AH732" i="9"/>
  <c r="AP732" i="9"/>
  <c r="AU730" i="9"/>
  <c r="DM730" i="9" s="1"/>
  <c r="AM730" i="9"/>
  <c r="AE730" i="9"/>
  <c r="AV729" i="9"/>
  <c r="DN729" i="9" s="1"/>
  <c r="AN729" i="9"/>
  <c r="AF729" i="9"/>
  <c r="X729" i="9"/>
  <c r="CA728" i="9"/>
  <c r="BS728" i="9"/>
  <c r="BK728" i="9"/>
  <c r="BC728" i="9"/>
  <c r="DI728" i="9"/>
  <c r="BZ728" i="9"/>
  <c r="DA728" i="9"/>
  <c r="BR728" i="9"/>
  <c r="CS728" i="9"/>
  <c r="BJ728" i="9"/>
  <c r="U728" i="9"/>
  <c r="Y728" i="9"/>
  <c r="AC728" i="9"/>
  <c r="AG728" i="9"/>
  <c r="AK728" i="9"/>
  <c r="AO728" i="9"/>
  <c r="AS728" i="9"/>
  <c r="AW728" i="9"/>
  <c r="DO728" i="9" s="1"/>
  <c r="Z728" i="9"/>
  <c r="AH728" i="9"/>
  <c r="AP728" i="9"/>
  <c r="V728" i="9"/>
  <c r="AD728" i="9"/>
  <c r="AL728" i="9"/>
  <c r="AT728" i="9"/>
  <c r="DL728" i="9" s="1"/>
  <c r="AU726" i="9"/>
  <c r="DM726" i="9" s="1"/>
  <c r="AM726" i="9"/>
  <c r="AE726" i="9"/>
  <c r="W726" i="9"/>
  <c r="AV725" i="9"/>
  <c r="DN725" i="9" s="1"/>
  <c r="AN725" i="9"/>
  <c r="AF725" i="9"/>
  <c r="X725" i="9"/>
  <c r="CA724" i="9"/>
  <c r="BS724" i="9"/>
  <c r="BK724" i="9"/>
  <c r="BC724" i="9"/>
  <c r="DI724" i="9"/>
  <c r="BZ724" i="9"/>
  <c r="DA724" i="9"/>
  <c r="BR724" i="9"/>
  <c r="CS724" i="9"/>
  <c r="BJ724" i="9"/>
  <c r="U724" i="9"/>
  <c r="Y724" i="9"/>
  <c r="AC724" i="9"/>
  <c r="AG724" i="9"/>
  <c r="AK724" i="9"/>
  <c r="AO724" i="9"/>
  <c r="AS724" i="9"/>
  <c r="AW724" i="9"/>
  <c r="DO724" i="9" s="1"/>
  <c r="Z724" i="9"/>
  <c r="AD724" i="9"/>
  <c r="AL724" i="9"/>
  <c r="AT724" i="9"/>
  <c r="DL724" i="9" s="1"/>
  <c r="V724" i="9"/>
  <c r="AH724" i="9"/>
  <c r="AP724" i="9"/>
  <c r="AU722" i="9"/>
  <c r="DM722" i="9" s="1"/>
  <c r="AM722" i="9"/>
  <c r="AE722" i="9"/>
  <c r="W722" i="9"/>
  <c r="AV721" i="9"/>
  <c r="DN721" i="9" s="1"/>
  <c r="AN721" i="9"/>
  <c r="AF721" i="9"/>
  <c r="X721" i="9"/>
  <c r="CA720" i="9"/>
  <c r="BS720" i="9"/>
  <c r="BK720" i="9"/>
  <c r="BC720" i="9"/>
  <c r="DI720" i="9"/>
  <c r="BZ720" i="9"/>
  <c r="DA720" i="9"/>
  <c r="BR720" i="9"/>
  <c r="CS720" i="9"/>
  <c r="BJ720" i="9"/>
  <c r="U720" i="9"/>
  <c r="Y720" i="9"/>
  <c r="AC720" i="9"/>
  <c r="AG720" i="9"/>
  <c r="AK720" i="9"/>
  <c r="AO720" i="9"/>
  <c r="AS720" i="9"/>
  <c r="AW720" i="9"/>
  <c r="DO720" i="9" s="1"/>
  <c r="V720" i="9"/>
  <c r="AD720" i="9"/>
  <c r="AH720" i="9"/>
  <c r="AL720" i="9"/>
  <c r="AT720" i="9"/>
  <c r="DL720" i="9" s="1"/>
  <c r="Z720" i="9"/>
  <c r="AP720" i="9"/>
  <c r="AU718" i="9"/>
  <c r="DM718" i="9" s="1"/>
  <c r="AM718" i="9"/>
  <c r="AE718" i="9"/>
  <c r="W718" i="9"/>
  <c r="AV717" i="9"/>
  <c r="DN717" i="9" s="1"/>
  <c r="AN717" i="9"/>
  <c r="AF717" i="9"/>
  <c r="X717" i="9"/>
  <c r="CA716" i="9"/>
  <c r="BS716" i="9"/>
  <c r="BK716" i="9"/>
  <c r="BC716" i="9"/>
  <c r="DI716" i="9"/>
  <c r="BZ716" i="9"/>
  <c r="DA716" i="9"/>
  <c r="BR716" i="9"/>
  <c r="CS716" i="9"/>
  <c r="BJ716" i="9"/>
  <c r="U716" i="9"/>
  <c r="Y716" i="9"/>
  <c r="AC716" i="9"/>
  <c r="AG716" i="9"/>
  <c r="AK716" i="9"/>
  <c r="AO716" i="9"/>
  <c r="AS716" i="9"/>
  <c r="AW716" i="9"/>
  <c r="DO716" i="9" s="1"/>
  <c r="Z716" i="9"/>
  <c r="AD716" i="9"/>
  <c r="AL716" i="9"/>
  <c r="AP716" i="9"/>
  <c r="AT716" i="9"/>
  <c r="DL716" i="9" s="1"/>
  <c r="V716" i="9"/>
  <c r="AH716" i="9"/>
  <c r="AU714" i="9"/>
  <c r="DM714" i="9" s="1"/>
  <c r="AM714" i="9"/>
  <c r="AE714" i="9"/>
  <c r="W714" i="9"/>
  <c r="AV713" i="9"/>
  <c r="DN713" i="9" s="1"/>
  <c r="AN713" i="9"/>
  <c r="AF713" i="9"/>
  <c r="X713" i="9"/>
  <c r="CA712" i="9"/>
  <c r="BK712" i="9"/>
  <c r="BC712" i="9"/>
  <c r="DI712" i="9"/>
  <c r="BZ712" i="9"/>
  <c r="DA712" i="9"/>
  <c r="BR712" i="9"/>
  <c r="CS712" i="9"/>
  <c r="BJ712" i="9"/>
  <c r="U712" i="9"/>
  <c r="Y712" i="9"/>
  <c r="AC712" i="9"/>
  <c r="AG712" i="9"/>
  <c r="AK712" i="9"/>
  <c r="AO712" i="9"/>
  <c r="AS712" i="9"/>
  <c r="AW712" i="9"/>
  <c r="DO712" i="9" s="1"/>
  <c r="Z712" i="9"/>
  <c r="AD712" i="9"/>
  <c r="AL712" i="9"/>
  <c r="AP712" i="9"/>
  <c r="AT712" i="9"/>
  <c r="DL712" i="9" s="1"/>
  <c r="V712" i="9"/>
  <c r="AH712" i="9"/>
  <c r="AU710" i="9"/>
  <c r="DM710" i="9" s="1"/>
  <c r="AM710" i="9"/>
  <c r="AE710" i="9"/>
  <c r="W710" i="9"/>
  <c r="AV709" i="9"/>
  <c r="DN709" i="9" s="1"/>
  <c r="AN709" i="9"/>
  <c r="AF709" i="9"/>
  <c r="X709" i="9"/>
  <c r="CA708" i="9"/>
  <c r="BK708" i="9"/>
  <c r="BC708" i="9"/>
  <c r="DI708" i="9"/>
  <c r="BZ708" i="9"/>
  <c r="DA708" i="9"/>
  <c r="BR708" i="9"/>
  <c r="CS708" i="9"/>
  <c r="BJ708" i="9"/>
  <c r="U708" i="9"/>
  <c r="Y708" i="9"/>
  <c r="AC708" i="9"/>
  <c r="AG708" i="9"/>
  <c r="AK708" i="9"/>
  <c r="AO708" i="9"/>
  <c r="AS708" i="9"/>
  <c r="AW708" i="9"/>
  <c r="DO708" i="9" s="1"/>
  <c r="V708" i="9"/>
  <c r="Z708" i="9"/>
  <c r="AD708" i="9"/>
  <c r="AH708" i="9"/>
  <c r="AL708" i="9"/>
  <c r="AP708" i="9"/>
  <c r="AT708" i="9"/>
  <c r="DL708" i="9" s="1"/>
  <c r="AU706" i="9"/>
  <c r="DM706" i="9" s="1"/>
  <c r="AM706" i="9"/>
  <c r="AE706" i="9"/>
  <c r="W706" i="9"/>
  <c r="AV705" i="9"/>
  <c r="DN705" i="9" s="1"/>
  <c r="AN705" i="9"/>
  <c r="AF705" i="9"/>
  <c r="X705" i="9"/>
  <c r="CA704" i="9"/>
  <c r="BS704" i="9"/>
  <c r="BK704" i="9"/>
  <c r="BC704" i="9"/>
  <c r="DI704" i="9"/>
  <c r="BZ704" i="9"/>
  <c r="DA704" i="9"/>
  <c r="BR704" i="9"/>
  <c r="CS704" i="9"/>
  <c r="BJ704" i="9"/>
  <c r="U704" i="9"/>
  <c r="Y704" i="9"/>
  <c r="AC704" i="9"/>
  <c r="AG704" i="9"/>
  <c r="AK704" i="9"/>
  <c r="AO704" i="9"/>
  <c r="AS704" i="9"/>
  <c r="AW704" i="9"/>
  <c r="DO704" i="9" s="1"/>
  <c r="V704" i="9"/>
  <c r="Z704" i="9"/>
  <c r="AD704" i="9"/>
  <c r="AH704" i="9"/>
  <c r="AL704" i="9"/>
  <c r="AP704" i="9"/>
  <c r="AT704" i="9"/>
  <c r="DL704" i="9" s="1"/>
  <c r="AU702" i="9"/>
  <c r="DM702" i="9" s="1"/>
  <c r="AM702" i="9"/>
  <c r="AE702" i="9"/>
  <c r="W702" i="9"/>
  <c r="AV701" i="9"/>
  <c r="DN701" i="9" s="1"/>
  <c r="AN701" i="9"/>
  <c r="AF701" i="9"/>
  <c r="X701" i="9"/>
  <c r="CA700" i="9"/>
  <c r="BS700" i="9"/>
  <c r="BK700" i="9"/>
  <c r="BC700" i="9"/>
  <c r="DI700" i="9"/>
  <c r="BZ700" i="9"/>
  <c r="DA700" i="9"/>
  <c r="BR700" i="9"/>
  <c r="CS700" i="9"/>
  <c r="BJ700" i="9"/>
  <c r="U700" i="9"/>
  <c r="Y700" i="9"/>
  <c r="AC700" i="9"/>
  <c r="AG700" i="9"/>
  <c r="AK700" i="9"/>
  <c r="AO700" i="9"/>
  <c r="AS700" i="9"/>
  <c r="AW700" i="9"/>
  <c r="DO700" i="9" s="1"/>
  <c r="V700" i="9"/>
  <c r="Z700" i="9"/>
  <c r="AD700" i="9"/>
  <c r="AH700" i="9"/>
  <c r="AL700" i="9"/>
  <c r="AP700" i="9"/>
  <c r="AT700" i="9"/>
  <c r="DL700" i="9" s="1"/>
  <c r="AU698" i="9"/>
  <c r="DM698" i="9" s="1"/>
  <c r="AM698" i="9"/>
  <c r="AE698" i="9"/>
  <c r="W698" i="9"/>
  <c r="AV697" i="9"/>
  <c r="DN697" i="9" s="1"/>
  <c r="AN697" i="9"/>
  <c r="AF697" i="9"/>
  <c r="X697" i="9"/>
  <c r="CA696" i="9"/>
  <c r="BS696" i="9"/>
  <c r="BK696" i="9"/>
  <c r="BC696" i="9"/>
  <c r="DI696" i="9"/>
  <c r="BZ696" i="9"/>
  <c r="DA696" i="9"/>
  <c r="BR696" i="9"/>
  <c r="CS696" i="9"/>
  <c r="BJ696" i="9"/>
  <c r="U696" i="9"/>
  <c r="Y696" i="9"/>
  <c r="AC696" i="9"/>
  <c r="AG696" i="9"/>
  <c r="AK696" i="9"/>
  <c r="AO696" i="9"/>
  <c r="AS696" i="9"/>
  <c r="AW696" i="9"/>
  <c r="DO696" i="9" s="1"/>
  <c r="V696" i="9"/>
  <c r="Z696" i="9"/>
  <c r="AD696" i="9"/>
  <c r="AH696" i="9"/>
  <c r="AL696" i="9"/>
  <c r="AP696" i="9"/>
  <c r="AT696" i="9"/>
  <c r="DL696" i="9" s="1"/>
  <c r="AU694" i="9"/>
  <c r="DM694" i="9" s="1"/>
  <c r="AM694" i="9"/>
  <c r="AE694" i="9"/>
  <c r="W694" i="9"/>
  <c r="AV693" i="9"/>
  <c r="DN693" i="9" s="1"/>
  <c r="AN693" i="9"/>
  <c r="AF693" i="9"/>
  <c r="X693" i="9"/>
  <c r="CA692" i="9"/>
  <c r="BS692" i="9"/>
  <c r="BK692" i="9"/>
  <c r="BC692" i="9"/>
  <c r="DI692" i="9"/>
  <c r="BZ692" i="9"/>
  <c r="DA692" i="9"/>
  <c r="BR692" i="9"/>
  <c r="CS692" i="9"/>
  <c r="BJ692" i="9"/>
  <c r="U692" i="9"/>
  <c r="Y692" i="9"/>
  <c r="AC692" i="9"/>
  <c r="AG692" i="9"/>
  <c r="AK692" i="9"/>
  <c r="AO692" i="9"/>
  <c r="AS692" i="9"/>
  <c r="AW692" i="9"/>
  <c r="DO692" i="9" s="1"/>
  <c r="V692" i="9"/>
  <c r="Z692" i="9"/>
  <c r="AD692" i="9"/>
  <c r="AH692" i="9"/>
  <c r="AL692" i="9"/>
  <c r="AP692" i="9"/>
  <c r="AT692" i="9"/>
  <c r="DL692" i="9" s="1"/>
  <c r="AU690" i="9"/>
  <c r="DM690" i="9" s="1"/>
  <c r="AM690" i="9"/>
  <c r="AE690" i="9"/>
  <c r="W690" i="9"/>
  <c r="AV689" i="9"/>
  <c r="DN689" i="9" s="1"/>
  <c r="AN689" i="9"/>
  <c r="AF689" i="9"/>
  <c r="X689" i="9"/>
  <c r="CA688" i="9"/>
  <c r="BS688" i="9"/>
  <c r="BK688" i="9"/>
  <c r="BC688" i="9"/>
  <c r="DI688" i="9"/>
  <c r="BZ688" i="9"/>
  <c r="DA688" i="9"/>
  <c r="BR688" i="9"/>
  <c r="CS688" i="9"/>
  <c r="BJ688" i="9"/>
  <c r="U688" i="9"/>
  <c r="Y688" i="9"/>
  <c r="AC688" i="9"/>
  <c r="AG688" i="9"/>
  <c r="AK688" i="9"/>
  <c r="AO688" i="9"/>
  <c r="AS688" i="9"/>
  <c r="AW688" i="9"/>
  <c r="DO688" i="9" s="1"/>
  <c r="V688" i="9"/>
  <c r="Z688" i="9"/>
  <c r="AD688" i="9"/>
  <c r="AH688" i="9"/>
  <c r="AL688" i="9"/>
  <c r="AP688" i="9"/>
  <c r="AT688" i="9"/>
  <c r="DL688" i="9" s="1"/>
  <c r="AU686" i="9"/>
  <c r="DM686" i="9" s="1"/>
  <c r="AM686" i="9"/>
  <c r="AE686" i="9"/>
  <c r="W686" i="9"/>
  <c r="AV685" i="9"/>
  <c r="DN685" i="9" s="1"/>
  <c r="AN685" i="9"/>
  <c r="AF685" i="9"/>
  <c r="X685" i="9"/>
  <c r="CA684" i="9"/>
  <c r="BS684" i="9"/>
  <c r="BK684" i="9"/>
  <c r="BC684" i="9"/>
  <c r="DI684" i="9"/>
  <c r="BZ684" i="9"/>
  <c r="DA684" i="9"/>
  <c r="BR684" i="9"/>
  <c r="CS684" i="9"/>
  <c r="BJ684" i="9"/>
  <c r="U684" i="9"/>
  <c r="Y684" i="9"/>
  <c r="AC684" i="9"/>
  <c r="AG684" i="9"/>
  <c r="AK684" i="9"/>
  <c r="AO684" i="9"/>
  <c r="AS684" i="9"/>
  <c r="AW684" i="9"/>
  <c r="DO684" i="9" s="1"/>
  <c r="V684" i="9"/>
  <c r="Z684" i="9"/>
  <c r="AD684" i="9"/>
  <c r="AH684" i="9"/>
  <c r="AL684" i="9"/>
  <c r="AP684" i="9"/>
  <c r="AT684" i="9"/>
  <c r="DL684" i="9" s="1"/>
  <c r="AU682" i="9"/>
  <c r="DM682" i="9" s="1"/>
  <c r="AM682" i="9"/>
  <c r="AE682" i="9"/>
  <c r="W682" i="9"/>
  <c r="AV681" i="9"/>
  <c r="DN681" i="9" s="1"/>
  <c r="AN681" i="9"/>
  <c r="AF681" i="9"/>
  <c r="X681" i="9"/>
  <c r="AQ680" i="9"/>
  <c r="AI680" i="9"/>
  <c r="DB679" i="9"/>
  <c r="BS679" i="9"/>
  <c r="CL679" i="9"/>
  <c r="BC679" i="9"/>
  <c r="U678" i="9"/>
  <c r="Y678" i="9"/>
  <c r="AC678" i="9"/>
  <c r="AG678" i="9"/>
  <c r="AK678" i="9"/>
  <c r="AO678" i="9"/>
  <c r="AS678" i="9"/>
  <c r="AW678" i="9"/>
  <c r="DO678" i="9" s="1"/>
  <c r="V678" i="9"/>
  <c r="Z678" i="9"/>
  <c r="AD678" i="9"/>
  <c r="AH678" i="9"/>
  <c r="AL678" i="9"/>
  <c r="AP678" i="9"/>
  <c r="AT678" i="9"/>
  <c r="DL678" i="9" s="1"/>
  <c r="W678" i="9"/>
  <c r="AA678" i="9"/>
  <c r="AE678" i="9"/>
  <c r="AI678" i="9"/>
  <c r="AM678" i="9"/>
  <c r="AQ678" i="9"/>
  <c r="AU678" i="9"/>
  <c r="DM678" i="9" s="1"/>
  <c r="AR677" i="9"/>
  <c r="AB677" i="9"/>
  <c r="AN676" i="9"/>
  <c r="X676" i="9"/>
  <c r="CX674" i="9"/>
  <c r="BO674" i="9"/>
  <c r="U674" i="9"/>
  <c r="Y674" i="9"/>
  <c r="AC674" i="9"/>
  <c r="AG674" i="9"/>
  <c r="AK674" i="9"/>
  <c r="AO674" i="9"/>
  <c r="AS674" i="9"/>
  <c r="AW674" i="9"/>
  <c r="DO674" i="9" s="1"/>
  <c r="V674" i="9"/>
  <c r="Z674" i="9"/>
  <c r="AD674" i="9"/>
  <c r="AH674" i="9"/>
  <c r="AL674" i="9"/>
  <c r="AP674" i="9"/>
  <c r="AT674" i="9"/>
  <c r="DL674" i="9" s="1"/>
  <c r="W674" i="9"/>
  <c r="AA674" i="9"/>
  <c r="AE674" i="9"/>
  <c r="AI674" i="9"/>
  <c r="AM674" i="9"/>
  <c r="AQ674" i="9"/>
  <c r="AU674" i="9"/>
  <c r="DM674" i="9" s="1"/>
  <c r="AR673" i="9"/>
  <c r="AB673" i="9"/>
  <c r="AN672" i="9"/>
  <c r="DB671" i="9"/>
  <c r="BS671" i="9"/>
  <c r="CL671" i="9"/>
  <c r="BC671" i="9"/>
  <c r="U670" i="9"/>
  <c r="Y670" i="9"/>
  <c r="AC670" i="9"/>
  <c r="AG670" i="9"/>
  <c r="AK670" i="9"/>
  <c r="AO670" i="9"/>
  <c r="AS670" i="9"/>
  <c r="AW670" i="9"/>
  <c r="DO670" i="9" s="1"/>
  <c r="V670" i="9"/>
  <c r="Z670" i="9"/>
  <c r="AD670" i="9"/>
  <c r="AH670" i="9"/>
  <c r="AL670" i="9"/>
  <c r="AP670" i="9"/>
  <c r="AT670" i="9"/>
  <c r="DL670" i="9" s="1"/>
  <c r="W670" i="9"/>
  <c r="AA670" i="9"/>
  <c r="AE670" i="9"/>
  <c r="AI670" i="9"/>
  <c r="AM670" i="9"/>
  <c r="AQ670" i="9"/>
  <c r="AU670" i="9"/>
  <c r="DM670" i="9" s="1"/>
  <c r="AR669" i="9"/>
  <c r="AB669" i="9"/>
  <c r="AN668" i="9"/>
  <c r="X668" i="9"/>
  <c r="DB667" i="9"/>
  <c r="BS667" i="9"/>
  <c r="CL667" i="9"/>
  <c r="BC667" i="9"/>
  <c r="CX666" i="9"/>
  <c r="BO666" i="9"/>
  <c r="U666" i="9"/>
  <c r="Y666" i="9"/>
  <c r="AC666" i="9"/>
  <c r="AG666" i="9"/>
  <c r="AK666" i="9"/>
  <c r="AO666" i="9"/>
  <c r="AS666" i="9"/>
  <c r="AW666" i="9"/>
  <c r="DO666" i="9" s="1"/>
  <c r="V666" i="9"/>
  <c r="Z666" i="9"/>
  <c r="AD666" i="9"/>
  <c r="AH666" i="9"/>
  <c r="AL666" i="9"/>
  <c r="AP666" i="9"/>
  <c r="AT666" i="9"/>
  <c r="DL666" i="9" s="1"/>
  <c r="W666" i="9"/>
  <c r="AA666" i="9"/>
  <c r="AE666" i="9"/>
  <c r="AI666" i="9"/>
  <c r="AM666" i="9"/>
  <c r="AQ666" i="9"/>
  <c r="AU666" i="9"/>
  <c r="DM666" i="9" s="1"/>
  <c r="AR665" i="9"/>
  <c r="AB665" i="9"/>
  <c r="AN664" i="9"/>
  <c r="DB663" i="9"/>
  <c r="BS663" i="9"/>
  <c r="CL663" i="9"/>
  <c r="BC663" i="9"/>
  <c r="CX662" i="9"/>
  <c r="BO662" i="9"/>
  <c r="U662" i="9"/>
  <c r="Y662" i="9"/>
  <c r="AC662" i="9"/>
  <c r="AG662" i="9"/>
  <c r="AK662" i="9"/>
  <c r="AO662" i="9"/>
  <c r="AS662" i="9"/>
  <c r="AW662" i="9"/>
  <c r="DO662" i="9" s="1"/>
  <c r="V662" i="9"/>
  <c r="Z662" i="9"/>
  <c r="AD662" i="9"/>
  <c r="AH662" i="9"/>
  <c r="AL662" i="9"/>
  <c r="AP662" i="9"/>
  <c r="AT662" i="9"/>
  <c r="DL662" i="9" s="1"/>
  <c r="W662" i="9"/>
  <c r="AA662" i="9"/>
  <c r="AE662" i="9"/>
  <c r="AI662" i="9"/>
  <c r="AM662" i="9"/>
  <c r="AQ662" i="9"/>
  <c r="AU662" i="9"/>
  <c r="DM662" i="9" s="1"/>
  <c r="AR661" i="9"/>
  <c r="AB661" i="9"/>
  <c r="AN660" i="9"/>
  <c r="X660" i="9"/>
  <c r="DB659" i="9"/>
  <c r="BS659" i="9"/>
  <c r="CL659" i="9"/>
  <c r="BC659" i="9"/>
  <c r="CX658" i="9"/>
  <c r="BO658" i="9"/>
  <c r="U658" i="9"/>
  <c r="Y658" i="9"/>
  <c r="AC658" i="9"/>
  <c r="AG658" i="9"/>
  <c r="AK658" i="9"/>
  <c r="AO658" i="9"/>
  <c r="AS658" i="9"/>
  <c r="AW658" i="9"/>
  <c r="DO658" i="9" s="1"/>
  <c r="V658" i="9"/>
  <c r="Z658" i="9"/>
  <c r="AD658" i="9"/>
  <c r="AH658" i="9"/>
  <c r="AL658" i="9"/>
  <c r="AP658" i="9"/>
  <c r="AT658" i="9"/>
  <c r="DL658" i="9" s="1"/>
  <c r="W658" i="9"/>
  <c r="AA658" i="9"/>
  <c r="AE658" i="9"/>
  <c r="AI658" i="9"/>
  <c r="AM658" i="9"/>
  <c r="AQ658" i="9"/>
  <c r="AU658" i="9"/>
  <c r="DM658" i="9" s="1"/>
  <c r="AR657" i="9"/>
  <c r="AB657" i="9"/>
  <c r="AN656" i="9"/>
  <c r="DB655" i="9"/>
  <c r="BS655" i="9"/>
  <c r="CL655" i="9"/>
  <c r="BC655" i="9"/>
  <c r="CX654" i="9"/>
  <c r="BO654" i="9"/>
  <c r="U654" i="9"/>
  <c r="Y654" i="9"/>
  <c r="AC654" i="9"/>
  <c r="AG654" i="9"/>
  <c r="AK654" i="9"/>
  <c r="AO654" i="9"/>
  <c r="AS654" i="9"/>
  <c r="AW654" i="9"/>
  <c r="DO654" i="9" s="1"/>
  <c r="V654" i="9"/>
  <c r="Z654" i="9"/>
  <c r="AD654" i="9"/>
  <c r="AH654" i="9"/>
  <c r="AL654" i="9"/>
  <c r="AP654" i="9"/>
  <c r="AT654" i="9"/>
  <c r="DL654" i="9" s="1"/>
  <c r="W654" i="9"/>
  <c r="AA654" i="9"/>
  <c r="AE654" i="9"/>
  <c r="AI654" i="9"/>
  <c r="AM654" i="9"/>
  <c r="AQ654" i="9"/>
  <c r="AU654" i="9"/>
  <c r="DM654" i="9" s="1"/>
  <c r="AR653" i="9"/>
  <c r="AB653" i="9"/>
  <c r="AN652" i="9"/>
  <c r="DB651" i="9"/>
  <c r="BS651" i="9"/>
  <c r="CL651" i="9"/>
  <c r="BC651" i="9"/>
  <c r="CX650" i="9"/>
  <c r="BO650" i="9"/>
  <c r="U650" i="9"/>
  <c r="Y650" i="9"/>
  <c r="AC650" i="9"/>
  <c r="AG650" i="9"/>
  <c r="AK650" i="9"/>
  <c r="AO650" i="9"/>
  <c r="AS650" i="9"/>
  <c r="AW650" i="9"/>
  <c r="DO650" i="9" s="1"/>
  <c r="V650" i="9"/>
  <c r="Z650" i="9"/>
  <c r="AD650" i="9"/>
  <c r="AH650" i="9"/>
  <c r="AL650" i="9"/>
  <c r="AP650" i="9"/>
  <c r="AT650" i="9"/>
  <c r="DL650" i="9" s="1"/>
  <c r="W650" i="9"/>
  <c r="AA650" i="9"/>
  <c r="AE650" i="9"/>
  <c r="AI650" i="9"/>
  <c r="AM650" i="9"/>
  <c r="AQ650" i="9"/>
  <c r="AU650" i="9"/>
  <c r="DM650" i="9" s="1"/>
  <c r="AR649" i="9"/>
  <c r="AB649" i="9"/>
  <c r="AN648" i="9"/>
  <c r="DB647" i="9"/>
  <c r="BS647" i="9"/>
  <c r="CL647" i="9"/>
  <c r="BC647" i="9"/>
  <c r="CX646" i="9"/>
  <c r="BO646" i="9"/>
  <c r="U646" i="9"/>
  <c r="Y646" i="9"/>
  <c r="AC646" i="9"/>
  <c r="AG646" i="9"/>
  <c r="AK646" i="9"/>
  <c r="AO646" i="9"/>
  <c r="AS646" i="9"/>
  <c r="AW646" i="9"/>
  <c r="DO646" i="9" s="1"/>
  <c r="V646" i="9"/>
  <c r="Z646" i="9"/>
  <c r="AD646" i="9"/>
  <c r="AH646" i="9"/>
  <c r="AL646" i="9"/>
  <c r="AP646" i="9"/>
  <c r="AT646" i="9"/>
  <c r="DL646" i="9" s="1"/>
  <c r="W646" i="9"/>
  <c r="AA646" i="9"/>
  <c r="AE646" i="9"/>
  <c r="AI646" i="9"/>
  <c r="AM646" i="9"/>
  <c r="AQ646" i="9"/>
  <c r="AU646" i="9"/>
  <c r="DM646" i="9" s="1"/>
  <c r="AR645" i="9"/>
  <c r="AB645" i="9"/>
  <c r="AN644" i="9"/>
  <c r="X644" i="9"/>
  <c r="DB643" i="9"/>
  <c r="BS643" i="9"/>
  <c r="CL643" i="9"/>
  <c r="BC643" i="9"/>
  <c r="CX642" i="9"/>
  <c r="BO642" i="9"/>
  <c r="U642" i="9"/>
  <c r="Y642" i="9"/>
  <c r="AC642" i="9"/>
  <c r="AG642" i="9"/>
  <c r="AK642" i="9"/>
  <c r="AO642" i="9"/>
  <c r="AS642" i="9"/>
  <c r="AW642" i="9"/>
  <c r="DO642" i="9" s="1"/>
  <c r="V642" i="9"/>
  <c r="Z642" i="9"/>
  <c r="AD642" i="9"/>
  <c r="AH642" i="9"/>
  <c r="AL642" i="9"/>
  <c r="AP642" i="9"/>
  <c r="AT642" i="9"/>
  <c r="DL642" i="9" s="1"/>
  <c r="W642" i="9"/>
  <c r="AA642" i="9"/>
  <c r="AE642" i="9"/>
  <c r="AI642" i="9"/>
  <c r="AM642" i="9"/>
  <c r="AQ642" i="9"/>
  <c r="AU642" i="9"/>
  <c r="DM642" i="9" s="1"/>
  <c r="DJ641" i="9"/>
  <c r="CA641" i="9"/>
  <c r="CT641" i="9"/>
  <c r="BK641" i="9"/>
  <c r="AN640" i="9"/>
  <c r="X640" i="9"/>
  <c r="U638" i="9"/>
  <c r="Y638" i="9"/>
  <c r="AC638" i="9"/>
  <c r="AG638" i="9"/>
  <c r="AK638" i="9"/>
  <c r="AO638" i="9"/>
  <c r="AS638" i="9"/>
  <c r="AW638" i="9"/>
  <c r="DO638" i="9" s="1"/>
  <c r="V638" i="9"/>
  <c r="Z638" i="9"/>
  <c r="AD638" i="9"/>
  <c r="AH638" i="9"/>
  <c r="AL638" i="9"/>
  <c r="AP638" i="9"/>
  <c r="AT638" i="9"/>
  <c r="DL638" i="9" s="1"/>
  <c r="W638" i="9"/>
  <c r="AA638" i="9"/>
  <c r="AE638" i="9"/>
  <c r="AI638" i="9"/>
  <c r="AM638" i="9"/>
  <c r="AQ638" i="9"/>
  <c r="AU638" i="9"/>
  <c r="DM638" i="9" s="1"/>
  <c r="AN636" i="9"/>
  <c r="X636" i="9"/>
  <c r="DB635" i="9"/>
  <c r="BS635" i="9"/>
  <c r="CL635" i="9"/>
  <c r="BC635" i="9"/>
  <c r="CX634" i="9"/>
  <c r="BO634" i="9"/>
  <c r="U634" i="9"/>
  <c r="Y634" i="9"/>
  <c r="AC634" i="9"/>
  <c r="AG634" i="9"/>
  <c r="AK634" i="9"/>
  <c r="AO634" i="9"/>
  <c r="AS634" i="9"/>
  <c r="AW634" i="9"/>
  <c r="DO634" i="9" s="1"/>
  <c r="V634" i="9"/>
  <c r="Z634" i="9"/>
  <c r="AD634" i="9"/>
  <c r="AH634" i="9"/>
  <c r="AL634" i="9"/>
  <c r="AP634" i="9"/>
  <c r="AT634" i="9"/>
  <c r="DL634" i="9" s="1"/>
  <c r="W634" i="9"/>
  <c r="AA634" i="9"/>
  <c r="AE634" i="9"/>
  <c r="AI634" i="9"/>
  <c r="AM634" i="9"/>
  <c r="AQ634" i="9"/>
  <c r="AU634" i="9"/>
  <c r="DM634" i="9" s="1"/>
  <c r="DJ633" i="9"/>
  <c r="CA633" i="9"/>
  <c r="CT633" i="9"/>
  <c r="BK633" i="9"/>
  <c r="AN632" i="9"/>
  <c r="X632" i="9"/>
  <c r="U630" i="9"/>
  <c r="Y630" i="9"/>
  <c r="AC630" i="9"/>
  <c r="AG630" i="9"/>
  <c r="AK630" i="9"/>
  <c r="AO630" i="9"/>
  <c r="AS630" i="9"/>
  <c r="AW630" i="9"/>
  <c r="DO630" i="9" s="1"/>
  <c r="V630" i="9"/>
  <c r="Z630" i="9"/>
  <c r="AD630" i="9"/>
  <c r="AH630" i="9"/>
  <c r="AL630" i="9"/>
  <c r="AP630" i="9"/>
  <c r="AT630" i="9"/>
  <c r="DL630" i="9" s="1"/>
  <c r="W630" i="9"/>
  <c r="AA630" i="9"/>
  <c r="AE630" i="9"/>
  <c r="AI630" i="9"/>
  <c r="AM630" i="9"/>
  <c r="AQ630" i="9"/>
  <c r="AU630" i="9"/>
  <c r="DM630" i="9" s="1"/>
  <c r="AN628" i="9"/>
  <c r="X628" i="9"/>
  <c r="U626" i="9"/>
  <c r="Y626" i="9"/>
  <c r="AC626" i="9"/>
  <c r="AG626" i="9"/>
  <c r="AK626" i="9"/>
  <c r="AO626" i="9"/>
  <c r="AS626" i="9"/>
  <c r="AW626" i="9"/>
  <c r="DO626" i="9" s="1"/>
  <c r="V626" i="9"/>
  <c r="Z626" i="9"/>
  <c r="AD626" i="9"/>
  <c r="AH626" i="9"/>
  <c r="AL626" i="9"/>
  <c r="AP626" i="9"/>
  <c r="AT626" i="9"/>
  <c r="DL626" i="9" s="1"/>
  <c r="W626" i="9"/>
  <c r="AA626" i="9"/>
  <c r="AE626" i="9"/>
  <c r="AI626" i="9"/>
  <c r="AM626" i="9"/>
  <c r="AQ626" i="9"/>
  <c r="AU626" i="9"/>
  <c r="DM626" i="9" s="1"/>
  <c r="AN624" i="9"/>
  <c r="X624" i="9"/>
  <c r="DB623" i="9"/>
  <c r="BS623" i="9"/>
  <c r="CL623" i="9"/>
  <c r="BC623" i="9"/>
  <c r="CX622" i="9"/>
  <c r="BO622" i="9"/>
  <c r="U622" i="9"/>
  <c r="Y622" i="9"/>
  <c r="AC622" i="9"/>
  <c r="AG622" i="9"/>
  <c r="AK622" i="9"/>
  <c r="AO622" i="9"/>
  <c r="AS622" i="9"/>
  <c r="AW622" i="9"/>
  <c r="DO622" i="9" s="1"/>
  <c r="V622" i="9"/>
  <c r="Z622" i="9"/>
  <c r="AD622" i="9"/>
  <c r="AH622" i="9"/>
  <c r="AL622" i="9"/>
  <c r="AP622" i="9"/>
  <c r="AT622" i="9"/>
  <c r="DL622" i="9" s="1"/>
  <c r="W622" i="9"/>
  <c r="AA622" i="9"/>
  <c r="AE622" i="9"/>
  <c r="AI622" i="9"/>
  <c r="AM622" i="9"/>
  <c r="AQ622" i="9"/>
  <c r="AU622" i="9"/>
  <c r="DM622" i="9" s="1"/>
  <c r="DJ621" i="9"/>
  <c r="CA621" i="9"/>
  <c r="CT621" i="9"/>
  <c r="BK621" i="9"/>
  <c r="AN620" i="9"/>
  <c r="X620" i="9"/>
  <c r="BS619" i="9"/>
  <c r="CL619" i="9"/>
  <c r="BC619" i="9"/>
  <c r="CX618" i="9"/>
  <c r="BO618" i="9"/>
  <c r="U618" i="9"/>
  <c r="Y618" i="9"/>
  <c r="AC618" i="9"/>
  <c r="AG618" i="9"/>
  <c r="AK618" i="9"/>
  <c r="AO618" i="9"/>
  <c r="AS618" i="9"/>
  <c r="AW618" i="9"/>
  <c r="DO618" i="9" s="1"/>
  <c r="V618" i="9"/>
  <c r="Z618" i="9"/>
  <c r="AD618" i="9"/>
  <c r="AH618" i="9"/>
  <c r="AL618" i="9"/>
  <c r="AP618" i="9"/>
  <c r="AT618" i="9"/>
  <c r="DL618" i="9" s="1"/>
  <c r="W618" i="9"/>
  <c r="AA618" i="9"/>
  <c r="AE618" i="9"/>
  <c r="AI618" i="9"/>
  <c r="AM618" i="9"/>
  <c r="AQ618" i="9"/>
  <c r="AU618" i="9"/>
  <c r="DM618" i="9" s="1"/>
  <c r="DJ617" i="9"/>
  <c r="CA617" i="9"/>
  <c r="CT617" i="9"/>
  <c r="BK617" i="9"/>
  <c r="AN616" i="9"/>
  <c r="DB615" i="9"/>
  <c r="BS615" i="9"/>
  <c r="CL615" i="9"/>
  <c r="BC615" i="9"/>
  <c r="CX614" i="9"/>
  <c r="BO614" i="9"/>
  <c r="U614" i="9"/>
  <c r="Y614" i="9"/>
  <c r="AC614" i="9"/>
  <c r="AG614" i="9"/>
  <c r="AK614" i="9"/>
  <c r="AO614" i="9"/>
  <c r="AS614" i="9"/>
  <c r="AW614" i="9"/>
  <c r="DO614" i="9" s="1"/>
  <c r="V614" i="9"/>
  <c r="Z614" i="9"/>
  <c r="AD614" i="9"/>
  <c r="AH614" i="9"/>
  <c r="AL614" i="9"/>
  <c r="AP614" i="9"/>
  <c r="AT614" i="9"/>
  <c r="DL614" i="9" s="1"/>
  <c r="W614" i="9"/>
  <c r="AA614" i="9"/>
  <c r="AE614" i="9"/>
  <c r="AI614" i="9"/>
  <c r="AM614" i="9"/>
  <c r="AQ614" i="9"/>
  <c r="AU614" i="9"/>
  <c r="DM614" i="9" s="1"/>
  <c r="DJ613" i="9"/>
  <c r="CA613" i="9"/>
  <c r="CT613" i="9"/>
  <c r="BK613" i="9"/>
  <c r="AN612" i="9"/>
  <c r="DB611" i="9"/>
  <c r="BS611" i="9"/>
  <c r="CL611" i="9"/>
  <c r="BC611" i="9"/>
  <c r="CX610" i="9"/>
  <c r="BO610" i="9"/>
  <c r="U610" i="9"/>
  <c r="Y610" i="9"/>
  <c r="AC610" i="9"/>
  <c r="AG610" i="9"/>
  <c r="AK610" i="9"/>
  <c r="AO610" i="9"/>
  <c r="AS610" i="9"/>
  <c r="AW610" i="9"/>
  <c r="DO610" i="9" s="1"/>
  <c r="V610" i="9"/>
  <c r="Z610" i="9"/>
  <c r="AD610" i="9"/>
  <c r="AH610" i="9"/>
  <c r="AL610" i="9"/>
  <c r="AP610" i="9"/>
  <c r="AT610" i="9"/>
  <c r="DL610" i="9" s="1"/>
  <c r="W610" i="9"/>
  <c r="AA610" i="9"/>
  <c r="AE610" i="9"/>
  <c r="AI610" i="9"/>
  <c r="AM610" i="9"/>
  <c r="AQ610" i="9"/>
  <c r="AU610" i="9"/>
  <c r="DM610" i="9" s="1"/>
  <c r="DJ609" i="9"/>
  <c r="CA609" i="9"/>
  <c r="CT609" i="9"/>
  <c r="BK609" i="9"/>
  <c r="AN608" i="9"/>
  <c r="X608" i="9"/>
  <c r="DB607" i="9"/>
  <c r="BS607" i="9"/>
  <c r="CL607" i="9"/>
  <c r="BC607" i="9"/>
  <c r="CX606" i="9"/>
  <c r="BO606" i="9"/>
  <c r="U606" i="9"/>
  <c r="Y606" i="9"/>
  <c r="AC606" i="9"/>
  <c r="AG606" i="9"/>
  <c r="AK606" i="9"/>
  <c r="AO606" i="9"/>
  <c r="AS606" i="9"/>
  <c r="AW606" i="9"/>
  <c r="DO606" i="9" s="1"/>
  <c r="V606" i="9"/>
  <c r="Z606" i="9"/>
  <c r="AD606" i="9"/>
  <c r="AH606" i="9"/>
  <c r="AL606" i="9"/>
  <c r="AP606" i="9"/>
  <c r="AT606" i="9"/>
  <c r="DL606" i="9" s="1"/>
  <c r="W606" i="9"/>
  <c r="AA606" i="9"/>
  <c r="AE606" i="9"/>
  <c r="AI606" i="9"/>
  <c r="AM606" i="9"/>
  <c r="AQ606" i="9"/>
  <c r="AU606" i="9"/>
  <c r="DM606" i="9" s="1"/>
  <c r="DJ605" i="9"/>
  <c r="CA605" i="9"/>
  <c r="CT605" i="9"/>
  <c r="BK605" i="9"/>
  <c r="AN604" i="9"/>
  <c r="X604" i="9"/>
  <c r="U602" i="9"/>
  <c r="Y602" i="9"/>
  <c r="AC602" i="9"/>
  <c r="AG602" i="9"/>
  <c r="AK602" i="9"/>
  <c r="AO602" i="9"/>
  <c r="AS602" i="9"/>
  <c r="AW602" i="9"/>
  <c r="DO602" i="9" s="1"/>
  <c r="V602" i="9"/>
  <c r="Z602" i="9"/>
  <c r="AD602" i="9"/>
  <c r="AH602" i="9"/>
  <c r="AL602" i="9"/>
  <c r="AP602" i="9"/>
  <c r="AT602" i="9"/>
  <c r="DL602" i="9" s="1"/>
  <c r="W602" i="9"/>
  <c r="AA602" i="9"/>
  <c r="AE602" i="9"/>
  <c r="AI602" i="9"/>
  <c r="AM602" i="9"/>
  <c r="AQ602" i="9"/>
  <c r="AU602" i="9"/>
  <c r="DM602" i="9" s="1"/>
  <c r="AN600" i="9"/>
  <c r="X600" i="9"/>
  <c r="U598" i="9"/>
  <c r="Y598" i="9"/>
  <c r="AC598" i="9"/>
  <c r="AG598" i="9"/>
  <c r="AK598" i="9"/>
  <c r="AO598" i="9"/>
  <c r="AS598" i="9"/>
  <c r="AW598" i="9"/>
  <c r="DO598" i="9" s="1"/>
  <c r="V598" i="9"/>
  <c r="Z598" i="9"/>
  <c r="AD598" i="9"/>
  <c r="AH598" i="9"/>
  <c r="AL598" i="9"/>
  <c r="AP598" i="9"/>
  <c r="AT598" i="9"/>
  <c r="DL598" i="9" s="1"/>
  <c r="W598" i="9"/>
  <c r="AA598" i="9"/>
  <c r="AE598" i="9"/>
  <c r="AI598" i="9"/>
  <c r="AM598" i="9"/>
  <c r="AQ598" i="9"/>
  <c r="AU598" i="9"/>
  <c r="DM598" i="9" s="1"/>
  <c r="AN596" i="9"/>
  <c r="U594" i="9"/>
  <c r="Y594" i="9"/>
  <c r="AC594" i="9"/>
  <c r="AG594" i="9"/>
  <c r="AK594" i="9"/>
  <c r="AO594" i="9"/>
  <c r="AS594" i="9"/>
  <c r="AW594" i="9"/>
  <c r="DO594" i="9" s="1"/>
  <c r="V594" i="9"/>
  <c r="Z594" i="9"/>
  <c r="AD594" i="9"/>
  <c r="AH594" i="9"/>
  <c r="AL594" i="9"/>
  <c r="AP594" i="9"/>
  <c r="AT594" i="9"/>
  <c r="DL594" i="9" s="1"/>
  <c r="W594" i="9"/>
  <c r="AA594" i="9"/>
  <c r="AE594" i="9"/>
  <c r="AI594" i="9"/>
  <c r="AM594" i="9"/>
  <c r="AQ594" i="9"/>
  <c r="AU594" i="9"/>
  <c r="DM594" i="9" s="1"/>
  <c r="AN592" i="9"/>
  <c r="X592" i="9"/>
  <c r="U590" i="9"/>
  <c r="Y590" i="9"/>
  <c r="AC590" i="9"/>
  <c r="AG590" i="9"/>
  <c r="AK590" i="9"/>
  <c r="AO590" i="9"/>
  <c r="AS590" i="9"/>
  <c r="AW590" i="9"/>
  <c r="DO590" i="9" s="1"/>
  <c r="V590" i="9"/>
  <c r="Z590" i="9"/>
  <c r="AD590" i="9"/>
  <c r="AH590" i="9"/>
  <c r="AL590" i="9"/>
  <c r="AP590" i="9"/>
  <c r="AT590" i="9"/>
  <c r="DL590" i="9" s="1"/>
  <c r="W590" i="9"/>
  <c r="AA590" i="9"/>
  <c r="AE590" i="9"/>
  <c r="AI590" i="9"/>
  <c r="AM590" i="9"/>
  <c r="AQ590" i="9"/>
  <c r="AU590" i="9"/>
  <c r="DM590" i="9" s="1"/>
  <c r="AN588" i="9"/>
  <c r="CS567" i="9"/>
  <c r="BJ567" i="9"/>
  <c r="CW565" i="9"/>
  <c r="BN565" i="9"/>
  <c r="CO565" i="9"/>
  <c r="BF565" i="9"/>
  <c r="CP564" i="9"/>
  <c r="BG564" i="9"/>
  <c r="CS559" i="9"/>
  <c r="BJ559" i="9"/>
  <c r="BV557" i="9"/>
  <c r="CW557" i="9"/>
  <c r="BN557" i="9"/>
  <c r="CO557" i="9"/>
  <c r="BF557" i="9"/>
  <c r="CP556" i="9"/>
  <c r="BG556" i="9"/>
  <c r="CS551" i="9"/>
  <c r="BJ551" i="9"/>
  <c r="CW549" i="9"/>
  <c r="BN549" i="9"/>
  <c r="CO549" i="9"/>
  <c r="BF549" i="9"/>
  <c r="CP548" i="9"/>
  <c r="BG548" i="9"/>
  <c r="DI547" i="9"/>
  <c r="BZ547" i="9"/>
  <c r="DF544" i="9"/>
  <c r="BW544" i="9"/>
  <c r="CL544" i="9"/>
  <c r="BC544" i="9"/>
  <c r="CS543" i="9"/>
  <c r="BJ543" i="9"/>
  <c r="CL534" i="9"/>
  <c r="BC534" i="9"/>
  <c r="CX531" i="9"/>
  <c r="BO531" i="9"/>
  <c r="CL528" i="9"/>
  <c r="BC528" i="9"/>
  <c r="U527" i="9"/>
  <c r="Y527" i="9"/>
  <c r="AC527" i="9"/>
  <c r="AG527" i="9"/>
  <c r="AK527" i="9"/>
  <c r="AO527" i="9"/>
  <c r="AS527" i="9"/>
  <c r="AW527" i="9"/>
  <c r="DO527" i="9" s="1"/>
  <c r="V527" i="9"/>
  <c r="Z527" i="9"/>
  <c r="AD527" i="9"/>
  <c r="AH527" i="9"/>
  <c r="AL527" i="9"/>
  <c r="AP527" i="9"/>
  <c r="AT527" i="9"/>
  <c r="DL527" i="9" s="1"/>
  <c r="W527" i="9"/>
  <c r="AA527" i="9"/>
  <c r="AE527" i="9"/>
  <c r="AI527" i="9"/>
  <c r="AM527" i="9"/>
  <c r="AQ527" i="9"/>
  <c r="AU527" i="9"/>
  <c r="DM527" i="9" s="1"/>
  <c r="T527" i="9"/>
  <c r="AJ527" i="9"/>
  <c r="X527" i="9"/>
  <c r="AN527" i="9"/>
  <c r="AB527" i="9"/>
  <c r="AR527" i="9"/>
  <c r="DJ522" i="9"/>
  <c r="CA522" i="9"/>
  <c r="DB520" i="9"/>
  <c r="BS520" i="9"/>
  <c r="AV519" i="9"/>
  <c r="DN519" i="9" s="1"/>
  <c r="CL518" i="9"/>
  <c r="BC518" i="9"/>
  <c r="CX515" i="9"/>
  <c r="BO515" i="9"/>
  <c r="CT514" i="9"/>
  <c r="BK514" i="9"/>
  <c r="AV511" i="9"/>
  <c r="DN511" i="9" s="1"/>
  <c r="DF509" i="9"/>
  <c r="BW509" i="9"/>
  <c r="CP509" i="9"/>
  <c r="BG509" i="9"/>
  <c r="DJ506" i="9"/>
  <c r="CA506" i="9"/>
  <c r="DB504" i="9"/>
  <c r="BS504" i="9"/>
  <c r="CL504" i="9"/>
  <c r="BC504" i="9"/>
  <c r="U503" i="9"/>
  <c r="Y503" i="9"/>
  <c r="AC503" i="9"/>
  <c r="AG503" i="9"/>
  <c r="AK503" i="9"/>
  <c r="AO503" i="9"/>
  <c r="AS503" i="9"/>
  <c r="AW503" i="9"/>
  <c r="DO503" i="9" s="1"/>
  <c r="V503" i="9"/>
  <c r="Z503" i="9"/>
  <c r="AD503" i="9"/>
  <c r="AH503" i="9"/>
  <c r="AL503" i="9"/>
  <c r="AP503" i="9"/>
  <c r="AT503" i="9"/>
  <c r="DL503" i="9" s="1"/>
  <c r="W503" i="9"/>
  <c r="AA503" i="9"/>
  <c r="AE503" i="9"/>
  <c r="AI503" i="9"/>
  <c r="AM503" i="9"/>
  <c r="AQ503" i="9"/>
  <c r="AU503" i="9"/>
  <c r="DM503" i="9" s="1"/>
  <c r="T503" i="9"/>
  <c r="AJ503" i="9"/>
  <c r="X503" i="9"/>
  <c r="AN503" i="9"/>
  <c r="AB503" i="9"/>
  <c r="AR503" i="9"/>
  <c r="CL502" i="9"/>
  <c r="BC502" i="9"/>
  <c r="DB500" i="9"/>
  <c r="BS500" i="9"/>
  <c r="CL500" i="9"/>
  <c r="BC500" i="9"/>
  <c r="U499" i="9"/>
  <c r="Y499" i="9"/>
  <c r="AC499" i="9"/>
  <c r="AG499" i="9"/>
  <c r="AK499" i="9"/>
  <c r="AO499" i="9"/>
  <c r="AS499" i="9"/>
  <c r="AW499" i="9"/>
  <c r="DO499" i="9" s="1"/>
  <c r="V499" i="9"/>
  <c r="Z499" i="9"/>
  <c r="AD499" i="9"/>
  <c r="AH499" i="9"/>
  <c r="AL499" i="9"/>
  <c r="AP499" i="9"/>
  <c r="AT499" i="9"/>
  <c r="DL499" i="9" s="1"/>
  <c r="W499" i="9"/>
  <c r="AA499" i="9"/>
  <c r="AE499" i="9"/>
  <c r="AI499" i="9"/>
  <c r="AM499" i="9"/>
  <c r="AQ499" i="9"/>
  <c r="AU499" i="9"/>
  <c r="DM499" i="9" s="1"/>
  <c r="T499" i="9"/>
  <c r="AJ499" i="9"/>
  <c r="X499" i="9"/>
  <c r="AN499" i="9"/>
  <c r="AB499" i="9"/>
  <c r="AR499" i="9"/>
  <c r="CL498" i="9"/>
  <c r="BC498" i="9"/>
  <c r="AV491" i="9"/>
  <c r="DN491" i="9" s="1"/>
  <c r="DJ486" i="9"/>
  <c r="CA486" i="9"/>
  <c r="DB484" i="9"/>
  <c r="BS484" i="9"/>
  <c r="CL484" i="9"/>
  <c r="BC484" i="9"/>
  <c r="U483" i="9"/>
  <c r="Y483" i="9"/>
  <c r="AC483" i="9"/>
  <c r="AG483" i="9"/>
  <c r="AK483" i="9"/>
  <c r="AO483" i="9"/>
  <c r="AS483" i="9"/>
  <c r="AW483" i="9"/>
  <c r="DO483" i="9" s="1"/>
  <c r="V483" i="9"/>
  <c r="Z483" i="9"/>
  <c r="AD483" i="9"/>
  <c r="AH483" i="9"/>
  <c r="AL483" i="9"/>
  <c r="AP483" i="9"/>
  <c r="AT483" i="9"/>
  <c r="DL483" i="9" s="1"/>
  <c r="W483" i="9"/>
  <c r="AA483" i="9"/>
  <c r="AE483" i="9"/>
  <c r="AI483" i="9"/>
  <c r="AM483" i="9"/>
  <c r="AQ483" i="9"/>
  <c r="AU483" i="9"/>
  <c r="DM483" i="9" s="1"/>
  <c r="T483" i="9"/>
  <c r="AJ483" i="9"/>
  <c r="X483" i="9"/>
  <c r="AN483" i="9"/>
  <c r="AB483" i="9"/>
  <c r="AR483" i="9"/>
  <c r="CL482" i="9"/>
  <c r="BC482" i="9"/>
  <c r="DJ478" i="9"/>
  <c r="CA478" i="9"/>
  <c r="DB476" i="9"/>
  <c r="CL476" i="9"/>
  <c r="BC476" i="9"/>
  <c r="U475" i="9"/>
  <c r="Y475" i="9"/>
  <c r="AC475" i="9"/>
  <c r="AG475" i="9"/>
  <c r="AK475" i="9"/>
  <c r="AO475" i="9"/>
  <c r="AS475" i="9"/>
  <c r="AW475" i="9"/>
  <c r="DO475" i="9" s="1"/>
  <c r="V475" i="9"/>
  <c r="Z475" i="9"/>
  <c r="AD475" i="9"/>
  <c r="AH475" i="9"/>
  <c r="AL475" i="9"/>
  <c r="AP475" i="9"/>
  <c r="AT475" i="9"/>
  <c r="DL475" i="9" s="1"/>
  <c r="W475" i="9"/>
  <c r="AA475" i="9"/>
  <c r="AE475" i="9"/>
  <c r="AI475" i="9"/>
  <c r="AM475" i="9"/>
  <c r="AQ475" i="9"/>
  <c r="AU475" i="9"/>
  <c r="DM475" i="9" s="1"/>
  <c r="T475" i="9"/>
  <c r="AJ475" i="9"/>
  <c r="X475" i="9"/>
  <c r="AN475" i="9"/>
  <c r="AB475" i="9"/>
  <c r="AR475" i="9"/>
  <c r="CX471" i="9"/>
  <c r="BO471" i="9"/>
  <c r="CT470" i="9"/>
  <c r="BK470" i="9"/>
  <c r="AV467" i="9"/>
  <c r="DN467" i="9" s="1"/>
  <c r="DF465" i="9"/>
  <c r="BW465" i="9"/>
  <c r="CP465" i="9"/>
  <c r="BG465" i="9"/>
  <c r="U459" i="9"/>
  <c r="Y459" i="9"/>
  <c r="AC459" i="9"/>
  <c r="AG459" i="9"/>
  <c r="AK459" i="9"/>
  <c r="AO459" i="9"/>
  <c r="AS459" i="9"/>
  <c r="AW459" i="9"/>
  <c r="DO459" i="9" s="1"/>
  <c r="V459" i="9"/>
  <c r="Z459" i="9"/>
  <c r="AD459" i="9"/>
  <c r="AH459" i="9"/>
  <c r="AL459" i="9"/>
  <c r="AP459" i="9"/>
  <c r="AT459" i="9"/>
  <c r="DL459" i="9" s="1"/>
  <c r="W459" i="9"/>
  <c r="AA459" i="9"/>
  <c r="AE459" i="9"/>
  <c r="AI459" i="9"/>
  <c r="AM459" i="9"/>
  <c r="AQ459" i="9"/>
  <c r="AU459" i="9"/>
  <c r="DM459" i="9" s="1"/>
  <c r="T459" i="9"/>
  <c r="AJ459" i="9"/>
  <c r="X459" i="9"/>
  <c r="AN459" i="9"/>
  <c r="AB459" i="9"/>
  <c r="AR459" i="9"/>
  <c r="CL458" i="9"/>
  <c r="BC458" i="9"/>
  <c r="U455" i="9"/>
  <c r="Y455" i="9"/>
  <c r="AC455" i="9"/>
  <c r="AG455" i="9"/>
  <c r="AK455" i="9"/>
  <c r="AO455" i="9"/>
  <c r="AS455" i="9"/>
  <c r="AW455" i="9"/>
  <c r="DO455" i="9" s="1"/>
  <c r="V455" i="9"/>
  <c r="Z455" i="9"/>
  <c r="AD455" i="9"/>
  <c r="AH455" i="9"/>
  <c r="AL455" i="9"/>
  <c r="AP455" i="9"/>
  <c r="AT455" i="9"/>
  <c r="DL455" i="9" s="1"/>
  <c r="W455" i="9"/>
  <c r="AA455" i="9"/>
  <c r="AE455" i="9"/>
  <c r="AI455" i="9"/>
  <c r="AM455" i="9"/>
  <c r="AQ455" i="9"/>
  <c r="AU455" i="9"/>
  <c r="DM455" i="9" s="1"/>
  <c r="T455" i="9"/>
  <c r="AJ455" i="9"/>
  <c r="X455" i="9"/>
  <c r="AN455" i="9"/>
  <c r="AB455" i="9"/>
  <c r="AR455" i="9"/>
  <c r="CL454" i="9"/>
  <c r="BC454" i="9"/>
  <c r="CX451" i="9"/>
  <c r="BO451" i="9"/>
  <c r="CT450" i="9"/>
  <c r="BK450" i="9"/>
  <c r="DF445" i="9"/>
  <c r="BW445" i="9"/>
  <c r="CP445" i="9"/>
  <c r="BG445" i="9"/>
  <c r="DB440" i="9"/>
  <c r="BS440" i="9"/>
  <c r="CL440" i="9"/>
  <c r="BC440" i="9"/>
  <c r="U439" i="9"/>
  <c r="Y439" i="9"/>
  <c r="AC439" i="9"/>
  <c r="AG439" i="9"/>
  <c r="AK439" i="9"/>
  <c r="AO439" i="9"/>
  <c r="AS439" i="9"/>
  <c r="AW439" i="9"/>
  <c r="DO439" i="9" s="1"/>
  <c r="V439" i="9"/>
  <c r="Z439" i="9"/>
  <c r="AD439" i="9"/>
  <c r="AH439" i="9"/>
  <c r="AL439" i="9"/>
  <c r="AP439" i="9"/>
  <c r="AT439" i="9"/>
  <c r="DL439" i="9" s="1"/>
  <c r="W439" i="9"/>
  <c r="AA439" i="9"/>
  <c r="AE439" i="9"/>
  <c r="AI439" i="9"/>
  <c r="AM439" i="9"/>
  <c r="AQ439" i="9"/>
  <c r="AU439" i="9"/>
  <c r="DM439" i="9" s="1"/>
  <c r="T439" i="9"/>
  <c r="AJ439" i="9"/>
  <c r="X439" i="9"/>
  <c r="AN439" i="9"/>
  <c r="AB439" i="9"/>
  <c r="AR439" i="9"/>
  <c r="CL438" i="9"/>
  <c r="BC438" i="9"/>
  <c r="CT434" i="9"/>
  <c r="BK434" i="9"/>
  <c r="CL433" i="9"/>
  <c r="BC433" i="9"/>
  <c r="CT430" i="9"/>
  <c r="BK430" i="9"/>
  <c r="CL429" i="9"/>
  <c r="BC429" i="9"/>
  <c r="AV423" i="9"/>
  <c r="DN423" i="9" s="1"/>
  <c r="E418" i="9"/>
  <c r="F418" i="9"/>
  <c r="G418" i="9"/>
  <c r="DF409" i="9"/>
  <c r="BW409" i="9"/>
  <c r="BG409" i="9"/>
  <c r="V406" i="9"/>
  <c r="Z406" i="9"/>
  <c r="AD406" i="9"/>
  <c r="AH406" i="9"/>
  <c r="AL406" i="9"/>
  <c r="AP406" i="9"/>
  <c r="AT406" i="9"/>
  <c r="DL406" i="9" s="1"/>
  <c r="W406" i="9"/>
  <c r="AA406" i="9"/>
  <c r="AE406" i="9"/>
  <c r="AI406" i="9"/>
  <c r="AM406" i="9"/>
  <c r="AQ406" i="9"/>
  <c r="AU406" i="9"/>
  <c r="DM406" i="9" s="1"/>
  <c r="X406" i="9"/>
  <c r="AF406" i="9"/>
  <c r="AN406" i="9"/>
  <c r="AV406" i="9"/>
  <c r="DN406" i="9" s="1"/>
  <c r="Y406" i="9"/>
  <c r="AG406" i="9"/>
  <c r="AO406" i="9"/>
  <c r="AW406" i="9"/>
  <c r="DO406" i="9" s="1"/>
  <c r="T406" i="9"/>
  <c r="AB406" i="9"/>
  <c r="AJ406" i="9"/>
  <c r="AR406" i="9"/>
  <c r="AK406" i="9"/>
  <c r="AS406" i="9"/>
  <c r="U406" i="9"/>
  <c r="CX401" i="9"/>
  <c r="BO401" i="9"/>
  <c r="DK394" i="9"/>
  <c r="CB394" i="9"/>
  <c r="DC375" i="9"/>
  <c r="BT375" i="9"/>
  <c r="CM375" i="9"/>
  <c r="BD375" i="9"/>
  <c r="CU374" i="9"/>
  <c r="BL374" i="9"/>
  <c r="DK362" i="9"/>
  <c r="CB362" i="9"/>
  <c r="DC343" i="9"/>
  <c r="BT343" i="9"/>
  <c r="CM343" i="9"/>
  <c r="BD343" i="9"/>
  <c r="CU342" i="9"/>
  <c r="BL342" i="9"/>
  <c r="CX308" i="9"/>
  <c r="BO308" i="9"/>
  <c r="U746" i="9"/>
  <c r="Y746" i="9"/>
  <c r="AC746" i="9"/>
  <c r="AG746" i="9"/>
  <c r="AK746" i="9"/>
  <c r="AO746" i="9"/>
  <c r="AS746" i="9"/>
  <c r="AW746" i="9"/>
  <c r="DO746" i="9" s="1"/>
  <c r="Z746" i="9"/>
  <c r="AH746" i="9"/>
  <c r="AL746" i="9"/>
  <c r="AT746" i="9"/>
  <c r="DL746" i="9" s="1"/>
  <c r="DV746" i="9" s="1"/>
  <c r="DY746" i="9" s="1"/>
  <c r="V746" i="9"/>
  <c r="AD746" i="9"/>
  <c r="AP746" i="9"/>
  <c r="DI742" i="9"/>
  <c r="BZ742" i="9"/>
  <c r="DE740" i="9"/>
  <c r="BV740" i="9"/>
  <c r="U738" i="9"/>
  <c r="Y738" i="9"/>
  <c r="AC738" i="9"/>
  <c r="AG738" i="9"/>
  <c r="AK738" i="9"/>
  <c r="AO738" i="9"/>
  <c r="AS738" i="9"/>
  <c r="AW738" i="9"/>
  <c r="DO738" i="9" s="1"/>
  <c r="Z738" i="9"/>
  <c r="AH738" i="9"/>
  <c r="AP738" i="9"/>
  <c r="V738" i="9"/>
  <c r="AD738" i="9"/>
  <c r="AL738" i="9"/>
  <c r="AT738" i="9"/>
  <c r="DL738" i="9" s="1"/>
  <c r="DV738" i="9" s="1"/>
  <c r="DY738" i="9" s="1"/>
  <c r="CW736" i="9"/>
  <c r="BN736" i="9"/>
  <c r="U734" i="9"/>
  <c r="Y734" i="9"/>
  <c r="AC734" i="9"/>
  <c r="AG734" i="9"/>
  <c r="AK734" i="9"/>
  <c r="AO734" i="9"/>
  <c r="AS734" i="9"/>
  <c r="AW734" i="9"/>
  <c r="DO734" i="9" s="1"/>
  <c r="Z734" i="9"/>
  <c r="AH734" i="9"/>
  <c r="AP734" i="9"/>
  <c r="V734" i="9"/>
  <c r="AD734" i="9"/>
  <c r="AL734" i="9"/>
  <c r="AT734" i="9"/>
  <c r="DL734" i="9" s="1"/>
  <c r="DV734" i="9" s="1"/>
  <c r="DY734" i="9" s="1"/>
  <c r="DE732" i="9"/>
  <c r="BV732" i="9"/>
  <c r="DA730" i="9"/>
  <c r="BR730" i="9"/>
  <c r="U730" i="9"/>
  <c r="Y730" i="9"/>
  <c r="AC730" i="9"/>
  <c r="AG730" i="9"/>
  <c r="AK730" i="9"/>
  <c r="AO730" i="9"/>
  <c r="AS730" i="9"/>
  <c r="AW730" i="9"/>
  <c r="DO730" i="9" s="1"/>
  <c r="V730" i="9"/>
  <c r="Z730" i="9"/>
  <c r="AH730" i="9"/>
  <c r="AP730" i="9"/>
  <c r="AD730" i="9"/>
  <c r="AL730" i="9"/>
  <c r="AT730" i="9"/>
  <c r="DL730" i="9" s="1"/>
  <c r="DV730" i="9" s="1"/>
  <c r="DY730" i="9" s="1"/>
  <c r="DE728" i="9"/>
  <c r="BV728" i="9"/>
  <c r="CW724" i="9"/>
  <c r="BN724" i="9"/>
  <c r="DI722" i="9"/>
  <c r="BZ722" i="9"/>
  <c r="CW720" i="9"/>
  <c r="BN720" i="9"/>
  <c r="DI718" i="9"/>
  <c r="BZ718" i="9"/>
  <c r="DE716" i="9"/>
  <c r="BV716" i="9"/>
  <c r="DA714" i="9"/>
  <c r="BR714" i="9"/>
  <c r="CW712" i="9"/>
  <c r="BN712" i="9"/>
  <c r="CS710" i="9"/>
  <c r="BJ710" i="9"/>
  <c r="CO708" i="9"/>
  <c r="BF708" i="9"/>
  <c r="DI706" i="9"/>
  <c r="BZ706" i="9"/>
  <c r="DE704" i="9"/>
  <c r="BV704" i="9"/>
  <c r="DA702" i="9"/>
  <c r="BR702" i="9"/>
  <c r="CO700" i="9"/>
  <c r="BF700" i="9"/>
  <c r="DI698" i="9"/>
  <c r="BZ698" i="9"/>
  <c r="DE696" i="9"/>
  <c r="BV696" i="9"/>
  <c r="DA694" i="9"/>
  <c r="BR694" i="9"/>
  <c r="CW692" i="9"/>
  <c r="BN692" i="9"/>
  <c r="DI690" i="9"/>
  <c r="BZ690" i="9"/>
  <c r="CW688" i="9"/>
  <c r="BN688" i="9"/>
  <c r="CS686" i="9"/>
  <c r="BJ686" i="9"/>
  <c r="CO684" i="9"/>
  <c r="BF684" i="9"/>
  <c r="CS682" i="9"/>
  <c r="BJ682" i="9"/>
  <c r="U680" i="9"/>
  <c r="Y680" i="9"/>
  <c r="AC680" i="9"/>
  <c r="AG680" i="9"/>
  <c r="AK680" i="9"/>
  <c r="AO680" i="9"/>
  <c r="AS680" i="9"/>
  <c r="AW680" i="9"/>
  <c r="DO680" i="9" s="1"/>
  <c r="V680" i="9"/>
  <c r="Z680" i="9"/>
  <c r="AD680" i="9"/>
  <c r="AH680" i="9"/>
  <c r="AL680" i="9"/>
  <c r="AP680" i="9"/>
  <c r="AT680" i="9"/>
  <c r="DL680" i="9" s="1"/>
  <c r="W680" i="9"/>
  <c r="AA680" i="9"/>
  <c r="DF674" i="9"/>
  <c r="BW674" i="9"/>
  <c r="U672" i="9"/>
  <c r="Y672" i="9"/>
  <c r="AC672" i="9"/>
  <c r="AG672" i="9"/>
  <c r="AK672" i="9"/>
  <c r="AO672" i="9"/>
  <c r="AS672" i="9"/>
  <c r="AW672" i="9"/>
  <c r="DO672" i="9" s="1"/>
  <c r="V672" i="9"/>
  <c r="Z672" i="9"/>
  <c r="AD672" i="9"/>
  <c r="AH672" i="9"/>
  <c r="AL672" i="9"/>
  <c r="AP672" i="9"/>
  <c r="AT672" i="9"/>
  <c r="DL672" i="9" s="1"/>
  <c r="W672" i="9"/>
  <c r="AA672" i="9"/>
  <c r="AE672" i="9"/>
  <c r="AI672" i="9"/>
  <c r="AM672" i="9"/>
  <c r="AQ672" i="9"/>
  <c r="AU672" i="9"/>
  <c r="DM672" i="9" s="1"/>
  <c r="CT671" i="9"/>
  <c r="BK671" i="9"/>
  <c r="DF666" i="9"/>
  <c r="BW666" i="9"/>
  <c r="U664" i="9"/>
  <c r="Y664" i="9"/>
  <c r="AC664" i="9"/>
  <c r="AG664" i="9"/>
  <c r="AK664" i="9"/>
  <c r="AO664" i="9"/>
  <c r="AS664" i="9"/>
  <c r="AW664" i="9"/>
  <c r="DO664" i="9" s="1"/>
  <c r="V664" i="9"/>
  <c r="Z664" i="9"/>
  <c r="AD664" i="9"/>
  <c r="AH664" i="9"/>
  <c r="AL664" i="9"/>
  <c r="AP664" i="9"/>
  <c r="AT664" i="9"/>
  <c r="DL664" i="9" s="1"/>
  <c r="W664" i="9"/>
  <c r="AA664" i="9"/>
  <c r="AE664" i="9"/>
  <c r="AI664" i="9"/>
  <c r="AM664" i="9"/>
  <c r="AQ664" i="9"/>
  <c r="AU664" i="9"/>
  <c r="DM664" i="9" s="1"/>
  <c r="DJ663" i="9"/>
  <c r="CA663" i="9"/>
  <c r="CP662" i="9"/>
  <c r="BG662" i="9"/>
  <c r="CL661" i="9"/>
  <c r="BC661" i="9"/>
  <c r="DJ659" i="9"/>
  <c r="CA659" i="9"/>
  <c r="BG658" i="9"/>
  <c r="CL657" i="9"/>
  <c r="BC657" i="9"/>
  <c r="U656" i="9"/>
  <c r="Y656" i="9"/>
  <c r="AC656" i="9"/>
  <c r="AG656" i="9"/>
  <c r="AK656" i="9"/>
  <c r="AO656" i="9"/>
  <c r="AS656" i="9"/>
  <c r="AW656" i="9"/>
  <c r="DO656" i="9" s="1"/>
  <c r="V656" i="9"/>
  <c r="Z656" i="9"/>
  <c r="AD656" i="9"/>
  <c r="AH656" i="9"/>
  <c r="AL656" i="9"/>
  <c r="AP656" i="9"/>
  <c r="AT656" i="9"/>
  <c r="DL656" i="9" s="1"/>
  <c r="W656" i="9"/>
  <c r="AA656" i="9"/>
  <c r="AE656" i="9"/>
  <c r="AI656" i="9"/>
  <c r="AM656" i="9"/>
  <c r="AQ656" i="9"/>
  <c r="AU656" i="9"/>
  <c r="DM656" i="9" s="1"/>
  <c r="CT655" i="9"/>
  <c r="BK655" i="9"/>
  <c r="CP654" i="9"/>
  <c r="BG654" i="9"/>
  <c r="CL653" i="9"/>
  <c r="BC653" i="9"/>
  <c r="U652" i="9"/>
  <c r="Y652" i="9"/>
  <c r="AC652" i="9"/>
  <c r="AG652" i="9"/>
  <c r="AK652" i="9"/>
  <c r="AO652" i="9"/>
  <c r="AS652" i="9"/>
  <c r="AW652" i="9"/>
  <c r="DO652" i="9" s="1"/>
  <c r="V652" i="9"/>
  <c r="Z652" i="9"/>
  <c r="AD652" i="9"/>
  <c r="AH652" i="9"/>
  <c r="AL652" i="9"/>
  <c r="AP652" i="9"/>
  <c r="AT652" i="9"/>
  <c r="DL652" i="9" s="1"/>
  <c r="W652" i="9"/>
  <c r="AA652" i="9"/>
  <c r="AE652" i="9"/>
  <c r="AI652" i="9"/>
  <c r="AM652" i="9"/>
  <c r="AQ652" i="9"/>
  <c r="AU652" i="9"/>
  <c r="DM652" i="9" s="1"/>
  <c r="DJ651" i="9"/>
  <c r="CA651" i="9"/>
  <c r="DF650" i="9"/>
  <c r="BW650" i="9"/>
  <c r="CL649" i="9"/>
  <c r="BC649" i="9"/>
  <c r="U648" i="9"/>
  <c r="Y648" i="9"/>
  <c r="AC648" i="9"/>
  <c r="AG648" i="9"/>
  <c r="AK648" i="9"/>
  <c r="AO648" i="9"/>
  <c r="AS648" i="9"/>
  <c r="AW648" i="9"/>
  <c r="DO648" i="9" s="1"/>
  <c r="V648" i="9"/>
  <c r="Z648" i="9"/>
  <c r="AD648" i="9"/>
  <c r="AH648" i="9"/>
  <c r="AL648" i="9"/>
  <c r="AP648" i="9"/>
  <c r="AT648" i="9"/>
  <c r="DL648" i="9" s="1"/>
  <c r="W648" i="9"/>
  <c r="AA648" i="9"/>
  <c r="AE648" i="9"/>
  <c r="AI648" i="9"/>
  <c r="AM648" i="9"/>
  <c r="AQ648" i="9"/>
  <c r="AU648" i="9"/>
  <c r="DM648" i="9" s="1"/>
  <c r="DJ647" i="9"/>
  <c r="CA647" i="9"/>
  <c r="DF646" i="9"/>
  <c r="BW646" i="9"/>
  <c r="DB645" i="9"/>
  <c r="BS645" i="9"/>
  <c r="AF644" i="9"/>
  <c r="DJ643" i="9"/>
  <c r="CA643" i="9"/>
  <c r="CP642" i="9"/>
  <c r="BG642" i="9"/>
  <c r="CL641" i="9"/>
  <c r="BC641" i="9"/>
  <c r="AF632" i="9"/>
  <c r="CX628" i="9"/>
  <c r="BO628" i="9"/>
  <c r="DF622" i="9"/>
  <c r="BW622" i="9"/>
  <c r="CL621" i="9"/>
  <c r="BC621" i="9"/>
  <c r="DJ619" i="9"/>
  <c r="CA619" i="9"/>
  <c r="DF618" i="9"/>
  <c r="BW618" i="9"/>
  <c r="U616" i="9"/>
  <c r="Y616" i="9"/>
  <c r="AC616" i="9"/>
  <c r="AG616" i="9"/>
  <c r="AK616" i="9"/>
  <c r="AO616" i="9"/>
  <c r="AS616" i="9"/>
  <c r="AW616" i="9"/>
  <c r="DO616" i="9" s="1"/>
  <c r="V616" i="9"/>
  <c r="Z616" i="9"/>
  <c r="AD616" i="9"/>
  <c r="AH616" i="9"/>
  <c r="AL616" i="9"/>
  <c r="AP616" i="9"/>
  <c r="AT616" i="9"/>
  <c r="DL616" i="9" s="1"/>
  <c r="W616" i="9"/>
  <c r="AA616" i="9"/>
  <c r="AE616" i="9"/>
  <c r="AI616" i="9"/>
  <c r="AM616" i="9"/>
  <c r="AQ616" i="9"/>
  <c r="AU616" i="9"/>
  <c r="DM616" i="9" s="1"/>
  <c r="CT615" i="9"/>
  <c r="BK615" i="9"/>
  <c r="CP614" i="9"/>
  <c r="BG614" i="9"/>
  <c r="U612" i="9"/>
  <c r="Y612" i="9"/>
  <c r="AC612" i="9"/>
  <c r="AG612" i="9"/>
  <c r="AK612" i="9"/>
  <c r="AO612" i="9"/>
  <c r="AS612" i="9"/>
  <c r="AW612" i="9"/>
  <c r="DO612" i="9" s="1"/>
  <c r="V612" i="9"/>
  <c r="Z612" i="9"/>
  <c r="AD612" i="9"/>
  <c r="AH612" i="9"/>
  <c r="AL612" i="9"/>
  <c r="AP612" i="9"/>
  <c r="AT612" i="9"/>
  <c r="DL612" i="9" s="1"/>
  <c r="W612" i="9"/>
  <c r="AA612" i="9"/>
  <c r="AE612" i="9"/>
  <c r="AI612" i="9"/>
  <c r="AM612" i="9"/>
  <c r="AQ612" i="9"/>
  <c r="AU612" i="9"/>
  <c r="DM612" i="9" s="1"/>
  <c r="DJ611" i="9"/>
  <c r="CA611" i="9"/>
  <c r="DF610" i="9"/>
  <c r="BW610" i="9"/>
  <c r="CL609" i="9"/>
  <c r="BC609" i="9"/>
  <c r="AF604" i="9"/>
  <c r="U596" i="9"/>
  <c r="Y596" i="9"/>
  <c r="AC596" i="9"/>
  <c r="AG596" i="9"/>
  <c r="AK596" i="9"/>
  <c r="AO596" i="9"/>
  <c r="AS596" i="9"/>
  <c r="AW596" i="9"/>
  <c r="DO596" i="9" s="1"/>
  <c r="V596" i="9"/>
  <c r="Z596" i="9"/>
  <c r="AD596" i="9"/>
  <c r="AH596" i="9"/>
  <c r="AL596" i="9"/>
  <c r="AP596" i="9"/>
  <c r="AT596" i="9"/>
  <c r="DL596" i="9" s="1"/>
  <c r="W596" i="9"/>
  <c r="AA596" i="9"/>
  <c r="AE596" i="9"/>
  <c r="AI596" i="9"/>
  <c r="AM596" i="9"/>
  <c r="AQ596" i="9"/>
  <c r="AU596" i="9"/>
  <c r="DM596" i="9" s="1"/>
  <c r="U588" i="9"/>
  <c r="Y588" i="9"/>
  <c r="AC588" i="9"/>
  <c r="AG588" i="9"/>
  <c r="AK588" i="9"/>
  <c r="AO588" i="9"/>
  <c r="AS588" i="9"/>
  <c r="AW588" i="9"/>
  <c r="DO588" i="9" s="1"/>
  <c r="V588" i="9"/>
  <c r="Z588" i="9"/>
  <c r="AD588" i="9"/>
  <c r="AH588" i="9"/>
  <c r="AL588" i="9"/>
  <c r="AP588" i="9"/>
  <c r="AT588" i="9"/>
  <c r="DL588" i="9" s="1"/>
  <c r="W588" i="9"/>
  <c r="AA588" i="9"/>
  <c r="AE588" i="9"/>
  <c r="AI588" i="9"/>
  <c r="AM588" i="9"/>
  <c r="AQ588" i="9"/>
  <c r="AU588" i="9"/>
  <c r="DM588" i="9" s="1"/>
  <c r="BU585" i="9"/>
  <c r="DD585" i="9"/>
  <c r="BE585" i="9"/>
  <c r="CN585" i="9"/>
  <c r="CX583" i="9"/>
  <c r="BO583" i="9"/>
  <c r="CX581" i="9"/>
  <c r="BO581" i="9"/>
  <c r="CX579" i="9"/>
  <c r="BO579" i="9"/>
  <c r="CS577" i="9"/>
  <c r="BJ577" i="9"/>
  <c r="DI575" i="9"/>
  <c r="BZ575" i="9"/>
  <c r="CS575" i="9"/>
  <c r="BJ575" i="9"/>
  <c r="CX573" i="9"/>
  <c r="BO573" i="9"/>
  <c r="CW569" i="9"/>
  <c r="BN569" i="9"/>
  <c r="CW561" i="9"/>
  <c r="BN561" i="9"/>
  <c r="CW553" i="9"/>
  <c r="BN553" i="9"/>
  <c r="CW545" i="9"/>
  <c r="BN545" i="9"/>
  <c r="U535" i="9"/>
  <c r="Y535" i="9"/>
  <c r="AC535" i="9"/>
  <c r="AG535" i="9"/>
  <c r="AK535" i="9"/>
  <c r="AO535" i="9"/>
  <c r="AS535" i="9"/>
  <c r="AW535" i="9"/>
  <c r="DO535" i="9" s="1"/>
  <c r="V535" i="9"/>
  <c r="Z535" i="9"/>
  <c r="AD535" i="9"/>
  <c r="AH535" i="9"/>
  <c r="AL535" i="9"/>
  <c r="AP535" i="9"/>
  <c r="AT535" i="9"/>
  <c r="DL535" i="9" s="1"/>
  <c r="W535" i="9"/>
  <c r="AA535" i="9"/>
  <c r="AE535" i="9"/>
  <c r="AI535" i="9"/>
  <c r="AM535" i="9"/>
  <c r="AQ535" i="9"/>
  <c r="AU535" i="9"/>
  <c r="DM535" i="9" s="1"/>
  <c r="T535" i="9"/>
  <c r="AJ535" i="9"/>
  <c r="X535" i="9"/>
  <c r="AN535" i="9"/>
  <c r="AB535" i="9"/>
  <c r="AR535" i="9"/>
  <c r="DF533" i="9"/>
  <c r="BW533" i="9"/>
  <c r="CX523" i="9"/>
  <c r="BO523" i="9"/>
  <c r="CL520" i="9"/>
  <c r="BC520" i="9"/>
  <c r="DF497" i="9"/>
  <c r="BW497" i="9"/>
  <c r="CL481" i="9"/>
  <c r="BC481" i="9"/>
  <c r="CX479" i="9"/>
  <c r="BO479" i="9"/>
  <c r="CP453" i="9"/>
  <c r="BG453" i="9"/>
  <c r="U447" i="9"/>
  <c r="Y447" i="9"/>
  <c r="AC447" i="9"/>
  <c r="AG447" i="9"/>
  <c r="AK447" i="9"/>
  <c r="AO447" i="9"/>
  <c r="AS447" i="9"/>
  <c r="AW447" i="9"/>
  <c r="DO447" i="9" s="1"/>
  <c r="V447" i="9"/>
  <c r="Z447" i="9"/>
  <c r="AD447" i="9"/>
  <c r="AH447" i="9"/>
  <c r="AL447" i="9"/>
  <c r="AP447" i="9"/>
  <c r="AT447" i="9"/>
  <c r="DL447" i="9" s="1"/>
  <c r="W447" i="9"/>
  <c r="AA447" i="9"/>
  <c r="AE447" i="9"/>
  <c r="AI447" i="9"/>
  <c r="AM447" i="9"/>
  <c r="AQ447" i="9"/>
  <c r="AU447" i="9"/>
  <c r="DM447" i="9" s="1"/>
  <c r="T447" i="9"/>
  <c r="AJ447" i="9"/>
  <c r="X447" i="9"/>
  <c r="AN447" i="9"/>
  <c r="AB447" i="9"/>
  <c r="AR447" i="9"/>
  <c r="CX443" i="9"/>
  <c r="BO443" i="9"/>
  <c r="E414" i="9"/>
  <c r="F414" i="9"/>
  <c r="G414" i="9"/>
  <c r="BT410" i="9"/>
  <c r="DC391" i="9"/>
  <c r="BT391" i="9"/>
  <c r="DC359" i="9"/>
  <c r="BT359" i="9"/>
  <c r="CO288" i="9"/>
  <c r="BF288" i="9"/>
  <c r="DE763" i="9"/>
  <c r="BV763" i="9"/>
  <c r="CO763" i="9"/>
  <c r="BF763" i="9"/>
  <c r="CS761" i="9"/>
  <c r="BJ761" i="9"/>
  <c r="CW759" i="9"/>
  <c r="BN759" i="9"/>
  <c r="DI757" i="9"/>
  <c r="BZ757" i="9"/>
  <c r="BZ782" i="9"/>
  <c r="BJ782" i="9"/>
  <c r="BZ781" i="9"/>
  <c r="BJ781" i="9"/>
  <c r="BZ780" i="9"/>
  <c r="BJ780" i="9"/>
  <c r="BZ779" i="9"/>
  <c r="BZ778" i="9"/>
  <c r="BJ778" i="9"/>
  <c r="BZ777" i="9"/>
  <c r="BJ777" i="9"/>
  <c r="BZ776" i="9"/>
  <c r="BJ776" i="9"/>
  <c r="BZ775" i="9"/>
  <c r="BJ775" i="9"/>
  <c r="BJ773" i="9"/>
  <c r="BJ772" i="9"/>
  <c r="DD782" i="9"/>
  <c r="CN782" i="9"/>
  <c r="BN782" i="9"/>
  <c r="U782" i="9"/>
  <c r="Y782" i="9"/>
  <c r="AC782" i="9"/>
  <c r="AG782" i="9"/>
  <c r="AK782" i="9"/>
  <c r="AO782" i="9"/>
  <c r="AS782" i="9"/>
  <c r="AW782" i="9"/>
  <c r="DO782" i="9" s="1"/>
  <c r="DD781" i="9"/>
  <c r="CN781" i="9"/>
  <c r="BN781" i="9"/>
  <c r="U781" i="9"/>
  <c r="Y781" i="9"/>
  <c r="AC781" i="9"/>
  <c r="AG781" i="9"/>
  <c r="AK781" i="9"/>
  <c r="AO781" i="9"/>
  <c r="AS781" i="9"/>
  <c r="AW781" i="9"/>
  <c r="DO781" i="9" s="1"/>
  <c r="DD780" i="9"/>
  <c r="CN780" i="9"/>
  <c r="BN780" i="9"/>
  <c r="U780" i="9"/>
  <c r="Y780" i="9"/>
  <c r="AC780" i="9"/>
  <c r="AG780" i="9"/>
  <c r="AK780" i="9"/>
  <c r="AO780" i="9"/>
  <c r="AS780" i="9"/>
  <c r="AW780" i="9"/>
  <c r="DO780" i="9" s="1"/>
  <c r="DD779" i="9"/>
  <c r="CN779" i="9"/>
  <c r="BN779" i="9"/>
  <c r="U779" i="9"/>
  <c r="Y779" i="9"/>
  <c r="AC779" i="9"/>
  <c r="AG779" i="9"/>
  <c r="AK779" i="9"/>
  <c r="AO779" i="9"/>
  <c r="AS779" i="9"/>
  <c r="AW779" i="9"/>
  <c r="DO779" i="9" s="1"/>
  <c r="DD778" i="9"/>
  <c r="CN778" i="9"/>
  <c r="BN778" i="9"/>
  <c r="U778" i="9"/>
  <c r="Y778" i="9"/>
  <c r="AC778" i="9"/>
  <c r="AG778" i="9"/>
  <c r="AK778" i="9"/>
  <c r="AO778" i="9"/>
  <c r="AS778" i="9"/>
  <c r="AW778" i="9"/>
  <c r="DO778" i="9" s="1"/>
  <c r="DD777" i="9"/>
  <c r="CN777" i="9"/>
  <c r="BN777" i="9"/>
  <c r="U777" i="9"/>
  <c r="Y777" i="9"/>
  <c r="AC777" i="9"/>
  <c r="AG777" i="9"/>
  <c r="AK777" i="9"/>
  <c r="AO777" i="9"/>
  <c r="AS777" i="9"/>
  <c r="AW777" i="9"/>
  <c r="DO777" i="9" s="1"/>
  <c r="DD776" i="9"/>
  <c r="CN776" i="9"/>
  <c r="BN776" i="9"/>
  <c r="U776" i="9"/>
  <c r="Y776" i="9"/>
  <c r="AC776" i="9"/>
  <c r="AG776" i="9"/>
  <c r="AK776" i="9"/>
  <c r="AO776" i="9"/>
  <c r="AS776" i="9"/>
  <c r="AW776" i="9"/>
  <c r="DO776" i="9" s="1"/>
  <c r="DD775" i="9"/>
  <c r="CN775" i="9"/>
  <c r="BN775" i="9"/>
  <c r="U775" i="9"/>
  <c r="Y775" i="9"/>
  <c r="AC775" i="9"/>
  <c r="AG775" i="9"/>
  <c r="AK775" i="9"/>
  <c r="AO775" i="9"/>
  <c r="AS775" i="9"/>
  <c r="AW775" i="9"/>
  <c r="DO775" i="9" s="1"/>
  <c r="DD774" i="9"/>
  <c r="CN774" i="9"/>
  <c r="U774" i="9"/>
  <c r="Y774" i="9"/>
  <c r="AC774" i="9"/>
  <c r="AG774" i="9"/>
  <c r="AK774" i="9"/>
  <c r="AO774" i="9"/>
  <c r="AS774" i="9"/>
  <c r="AW774" i="9"/>
  <c r="DO774" i="9" s="1"/>
  <c r="DD773" i="9"/>
  <c r="CN773" i="9"/>
  <c r="BN773" i="9"/>
  <c r="U773" i="9"/>
  <c r="Y773" i="9"/>
  <c r="AC773" i="9"/>
  <c r="AG773" i="9"/>
  <c r="AK773" i="9"/>
  <c r="AO773" i="9"/>
  <c r="AS773" i="9"/>
  <c r="AW773" i="9"/>
  <c r="DO773" i="9" s="1"/>
  <c r="DD772" i="9"/>
  <c r="CN772" i="9"/>
  <c r="BN772" i="9"/>
  <c r="U772" i="9"/>
  <c r="Y772" i="9"/>
  <c r="AC772" i="9"/>
  <c r="AG772" i="9"/>
  <c r="AK772" i="9"/>
  <c r="AO772" i="9"/>
  <c r="AS772" i="9"/>
  <c r="AW772" i="9"/>
  <c r="DO772" i="9" s="1"/>
  <c r="DD771" i="9"/>
  <c r="CN771" i="9"/>
  <c r="BN771" i="9"/>
  <c r="U771" i="9"/>
  <c r="Y771" i="9"/>
  <c r="AC771" i="9"/>
  <c r="AG771" i="9"/>
  <c r="AK771" i="9"/>
  <c r="AO771" i="9"/>
  <c r="AS771" i="9"/>
  <c r="AW771" i="9"/>
  <c r="DO771" i="9" s="1"/>
  <c r="DD770" i="9"/>
  <c r="CN770" i="9"/>
  <c r="U770" i="9"/>
  <c r="Y770" i="9"/>
  <c r="AC770" i="9"/>
  <c r="AG770" i="9"/>
  <c r="AK770" i="9"/>
  <c r="AO770" i="9"/>
  <c r="AS770" i="9"/>
  <c r="AW770" i="9"/>
  <c r="DO770" i="9" s="1"/>
  <c r="DD769" i="9"/>
  <c r="CN769" i="9"/>
  <c r="BN769" i="9"/>
  <c r="U769" i="9"/>
  <c r="Y769" i="9"/>
  <c r="AC769" i="9"/>
  <c r="AG769" i="9"/>
  <c r="AK769" i="9"/>
  <c r="AO769" i="9"/>
  <c r="AS769" i="9"/>
  <c r="AW769" i="9"/>
  <c r="DO769" i="9" s="1"/>
  <c r="DD768" i="9"/>
  <c r="CN768" i="9"/>
  <c r="BN768" i="9"/>
  <c r="U768" i="9"/>
  <c r="Y768" i="9"/>
  <c r="AC768" i="9"/>
  <c r="AG768" i="9"/>
  <c r="AK768" i="9"/>
  <c r="AO768" i="9"/>
  <c r="AS768" i="9"/>
  <c r="AW768" i="9"/>
  <c r="DO768" i="9" s="1"/>
  <c r="DD767" i="9"/>
  <c r="CN767" i="9"/>
  <c r="BN767" i="9"/>
  <c r="U767" i="9"/>
  <c r="Y767" i="9"/>
  <c r="AC767" i="9"/>
  <c r="AG767" i="9"/>
  <c r="AK767" i="9"/>
  <c r="AO767" i="9"/>
  <c r="AS767" i="9"/>
  <c r="AW767" i="9"/>
  <c r="DO767" i="9" s="1"/>
  <c r="DD766" i="9"/>
  <c r="CN766" i="9"/>
  <c r="U766" i="9"/>
  <c r="Y766" i="9"/>
  <c r="AC766" i="9"/>
  <c r="AG766" i="9"/>
  <c r="AK766" i="9"/>
  <c r="AO766" i="9"/>
  <c r="AS766" i="9"/>
  <c r="AW766" i="9"/>
  <c r="DO766" i="9" s="1"/>
  <c r="DD765" i="9"/>
  <c r="CN765" i="9"/>
  <c r="BN765" i="9"/>
  <c r="U765" i="9"/>
  <c r="Y765" i="9"/>
  <c r="AC765" i="9"/>
  <c r="AG765" i="9"/>
  <c r="AK765" i="9"/>
  <c r="AO765" i="9"/>
  <c r="AS765" i="9"/>
  <c r="AW765" i="9"/>
  <c r="DO765" i="9" s="1"/>
  <c r="AV764" i="9"/>
  <c r="DN764" i="9" s="1"/>
  <c r="AN764" i="9"/>
  <c r="AF764" i="9"/>
  <c r="X764" i="9"/>
  <c r="CA763" i="9"/>
  <c r="BS763" i="9"/>
  <c r="BK763" i="9"/>
  <c r="BC763" i="9"/>
  <c r="DI763" i="9"/>
  <c r="BZ763" i="9"/>
  <c r="DA763" i="9"/>
  <c r="BR763" i="9"/>
  <c r="CS763" i="9"/>
  <c r="BJ763" i="9"/>
  <c r="U763" i="9"/>
  <c r="Y763" i="9"/>
  <c r="AC763" i="9"/>
  <c r="AG763" i="9"/>
  <c r="AK763" i="9"/>
  <c r="AO763" i="9"/>
  <c r="AS763" i="9"/>
  <c r="AW763" i="9"/>
  <c r="DO763" i="9" s="1"/>
  <c r="V763" i="9"/>
  <c r="Z763" i="9"/>
  <c r="AH763" i="9"/>
  <c r="AP763" i="9"/>
  <c r="AD763" i="9"/>
  <c r="AL763" i="9"/>
  <c r="AT763" i="9"/>
  <c r="DL763" i="9" s="1"/>
  <c r="DV763" i="9" s="1"/>
  <c r="DY763" i="9" s="1"/>
  <c r="AU761" i="9"/>
  <c r="DM761" i="9" s="1"/>
  <c r="AM761" i="9"/>
  <c r="AE761" i="9"/>
  <c r="W761" i="9"/>
  <c r="AV760" i="9"/>
  <c r="DN760" i="9" s="1"/>
  <c r="AN760" i="9"/>
  <c r="AF760" i="9"/>
  <c r="X760" i="9"/>
  <c r="CA759" i="9"/>
  <c r="BS759" i="9"/>
  <c r="BK759" i="9"/>
  <c r="BC759" i="9"/>
  <c r="DI759" i="9"/>
  <c r="BZ759" i="9"/>
  <c r="DA759" i="9"/>
  <c r="BR759" i="9"/>
  <c r="CS759" i="9"/>
  <c r="BJ759" i="9"/>
  <c r="U759" i="9"/>
  <c r="Y759" i="9"/>
  <c r="AC759" i="9"/>
  <c r="AG759" i="9"/>
  <c r="AK759" i="9"/>
  <c r="AO759" i="9"/>
  <c r="AS759" i="9"/>
  <c r="AW759" i="9"/>
  <c r="DO759" i="9" s="1"/>
  <c r="V759" i="9"/>
  <c r="AD759" i="9"/>
  <c r="AH759" i="9"/>
  <c r="AP759" i="9"/>
  <c r="Z759" i="9"/>
  <c r="AL759" i="9"/>
  <c r="AT759" i="9"/>
  <c r="DL759" i="9" s="1"/>
  <c r="DV759" i="9" s="1"/>
  <c r="DY759" i="9" s="1"/>
  <c r="AU757" i="9"/>
  <c r="DM757" i="9" s="1"/>
  <c r="AM757" i="9"/>
  <c r="AE757" i="9"/>
  <c r="W757" i="9"/>
  <c r="AV756" i="9"/>
  <c r="DN756" i="9" s="1"/>
  <c r="AN756" i="9"/>
  <c r="AF756" i="9"/>
  <c r="X756" i="9"/>
  <c r="U755" i="9"/>
  <c r="Y755" i="9"/>
  <c r="AC755" i="9"/>
  <c r="AG755" i="9"/>
  <c r="AK755" i="9"/>
  <c r="AO755" i="9"/>
  <c r="AS755" i="9"/>
  <c r="AW755" i="9"/>
  <c r="DO755" i="9" s="1"/>
  <c r="AD755" i="9"/>
  <c r="AL755" i="9"/>
  <c r="AT755" i="9"/>
  <c r="DL755" i="9" s="1"/>
  <c r="V755" i="9"/>
  <c r="Z755" i="9"/>
  <c r="AH755" i="9"/>
  <c r="AP755" i="9"/>
  <c r="AU753" i="9"/>
  <c r="DM753" i="9" s="1"/>
  <c r="AM753" i="9"/>
  <c r="AE753" i="9"/>
  <c r="W753" i="9"/>
  <c r="AV752" i="9"/>
  <c r="DN752" i="9" s="1"/>
  <c r="AN752" i="9"/>
  <c r="AF752" i="9"/>
  <c r="X752" i="9"/>
  <c r="CA751" i="9"/>
  <c r="BS751" i="9"/>
  <c r="BC751" i="9"/>
  <c r="DI751" i="9"/>
  <c r="BZ751" i="9"/>
  <c r="DA751" i="9"/>
  <c r="BR751" i="9"/>
  <c r="CS751" i="9"/>
  <c r="BJ751" i="9"/>
  <c r="U751" i="9"/>
  <c r="Y751" i="9"/>
  <c r="AC751" i="9"/>
  <c r="AG751" i="9"/>
  <c r="AK751" i="9"/>
  <c r="AO751" i="9"/>
  <c r="AS751" i="9"/>
  <c r="AW751" i="9"/>
  <c r="DO751" i="9" s="1"/>
  <c r="V751" i="9"/>
  <c r="Z751" i="9"/>
  <c r="AD751" i="9"/>
  <c r="AH751" i="9"/>
  <c r="AL751" i="9"/>
  <c r="AP751" i="9"/>
  <c r="AT751" i="9"/>
  <c r="DL751" i="9" s="1"/>
  <c r="DV751" i="9" s="1"/>
  <c r="DY751" i="9" s="1"/>
  <c r="AU749" i="9"/>
  <c r="DM749" i="9" s="1"/>
  <c r="AM749" i="9"/>
  <c r="AE749" i="9"/>
  <c r="W749" i="9"/>
  <c r="AV748" i="9"/>
  <c r="DN748" i="9" s="1"/>
  <c r="AN748" i="9"/>
  <c r="AF748" i="9"/>
  <c r="X748" i="9"/>
  <c r="U747" i="9"/>
  <c r="Y747" i="9"/>
  <c r="AC747" i="9"/>
  <c r="AG747" i="9"/>
  <c r="AK747" i="9"/>
  <c r="AO747" i="9"/>
  <c r="AS747" i="9"/>
  <c r="AW747" i="9"/>
  <c r="DO747" i="9" s="1"/>
  <c r="AD747" i="9"/>
  <c r="AL747" i="9"/>
  <c r="AT747" i="9"/>
  <c r="DL747" i="9" s="1"/>
  <c r="V747" i="9"/>
  <c r="Z747" i="9"/>
  <c r="AH747" i="9"/>
  <c r="AP747" i="9"/>
  <c r="AR746" i="9"/>
  <c r="AJ746" i="9"/>
  <c r="AB746" i="9"/>
  <c r="T746" i="9"/>
  <c r="AU745" i="9"/>
  <c r="DM745" i="9" s="1"/>
  <c r="AM745" i="9"/>
  <c r="AE745" i="9"/>
  <c r="W745" i="9"/>
  <c r="AV744" i="9"/>
  <c r="DN744" i="9" s="1"/>
  <c r="AN744" i="9"/>
  <c r="AF744" i="9"/>
  <c r="X744" i="9"/>
  <c r="CA743" i="9"/>
  <c r="BS743" i="9"/>
  <c r="BK743" i="9"/>
  <c r="BC743" i="9"/>
  <c r="DI743" i="9"/>
  <c r="BZ743" i="9"/>
  <c r="DA743" i="9"/>
  <c r="BR743" i="9"/>
  <c r="CS743" i="9"/>
  <c r="BJ743" i="9"/>
  <c r="U743" i="9"/>
  <c r="Y743" i="9"/>
  <c r="AC743" i="9"/>
  <c r="AG743" i="9"/>
  <c r="AK743" i="9"/>
  <c r="AO743" i="9"/>
  <c r="AS743" i="9"/>
  <c r="AW743" i="9"/>
  <c r="DO743" i="9" s="1"/>
  <c r="V743" i="9"/>
  <c r="Z743" i="9"/>
  <c r="AH743" i="9"/>
  <c r="AP743" i="9"/>
  <c r="AT743" i="9"/>
  <c r="DL743" i="9" s="1"/>
  <c r="DV743" i="9" s="1"/>
  <c r="DY743" i="9" s="1"/>
  <c r="AD743" i="9"/>
  <c r="AL743" i="9"/>
  <c r="AR742" i="9"/>
  <c r="AJ742" i="9"/>
  <c r="AB742" i="9"/>
  <c r="T742" i="9"/>
  <c r="AU741" i="9"/>
  <c r="DM741" i="9" s="1"/>
  <c r="AM741" i="9"/>
  <c r="AE741" i="9"/>
  <c r="W741" i="9"/>
  <c r="AV740" i="9"/>
  <c r="DN740" i="9" s="1"/>
  <c r="AN740" i="9"/>
  <c r="AF740" i="9"/>
  <c r="X740" i="9"/>
  <c r="CA739" i="9"/>
  <c r="BS739" i="9"/>
  <c r="BK739" i="9"/>
  <c r="BC739" i="9"/>
  <c r="DI739" i="9"/>
  <c r="BZ739" i="9"/>
  <c r="DA739" i="9"/>
  <c r="BR739" i="9"/>
  <c r="CS739" i="9"/>
  <c r="BJ739" i="9"/>
  <c r="U739" i="9"/>
  <c r="Y739" i="9"/>
  <c r="AC739" i="9"/>
  <c r="AG739" i="9"/>
  <c r="AK739" i="9"/>
  <c r="AO739" i="9"/>
  <c r="AS739" i="9"/>
  <c r="AW739" i="9"/>
  <c r="DO739" i="9" s="1"/>
  <c r="V739" i="9"/>
  <c r="AD739" i="9"/>
  <c r="AL739" i="9"/>
  <c r="AT739" i="9"/>
  <c r="DL739" i="9" s="1"/>
  <c r="DV739" i="9" s="1"/>
  <c r="DY739" i="9" s="1"/>
  <c r="Z739" i="9"/>
  <c r="AH739" i="9"/>
  <c r="AP739" i="9"/>
  <c r="AR738" i="9"/>
  <c r="AJ738" i="9"/>
  <c r="AB738" i="9"/>
  <c r="T738" i="9"/>
  <c r="AU737" i="9"/>
  <c r="DM737" i="9" s="1"/>
  <c r="AM737" i="9"/>
  <c r="AE737" i="9"/>
  <c r="W737" i="9"/>
  <c r="AV736" i="9"/>
  <c r="DN736" i="9" s="1"/>
  <c r="AN736" i="9"/>
  <c r="AF736" i="9"/>
  <c r="X736" i="9"/>
  <c r="CA735" i="9"/>
  <c r="BS735" i="9"/>
  <c r="BK735" i="9"/>
  <c r="BC735" i="9"/>
  <c r="DI735" i="9"/>
  <c r="BZ735" i="9"/>
  <c r="DA735" i="9"/>
  <c r="BR735" i="9"/>
  <c r="CS735" i="9"/>
  <c r="BJ735" i="9"/>
  <c r="U735" i="9"/>
  <c r="Y735" i="9"/>
  <c r="AC735" i="9"/>
  <c r="AG735" i="9"/>
  <c r="AK735" i="9"/>
  <c r="AO735" i="9"/>
  <c r="AS735" i="9"/>
  <c r="AW735" i="9"/>
  <c r="DO735" i="9" s="1"/>
  <c r="V735" i="9"/>
  <c r="AD735" i="9"/>
  <c r="AH735" i="9"/>
  <c r="AP735" i="9"/>
  <c r="Z735" i="9"/>
  <c r="AL735" i="9"/>
  <c r="AT735" i="9"/>
  <c r="DL735" i="9" s="1"/>
  <c r="DV735" i="9" s="1"/>
  <c r="DY735" i="9" s="1"/>
  <c r="AR734" i="9"/>
  <c r="AJ734" i="9"/>
  <c r="AB734" i="9"/>
  <c r="T734" i="9"/>
  <c r="AU733" i="9"/>
  <c r="DM733" i="9" s="1"/>
  <c r="AM733" i="9"/>
  <c r="AE733" i="9"/>
  <c r="W733" i="9"/>
  <c r="AV732" i="9"/>
  <c r="DN732" i="9" s="1"/>
  <c r="AN732" i="9"/>
  <c r="AF732" i="9"/>
  <c r="X732" i="9"/>
  <c r="U731" i="9"/>
  <c r="Y731" i="9"/>
  <c r="AC731" i="9"/>
  <c r="AG731" i="9"/>
  <c r="AK731" i="9"/>
  <c r="AO731" i="9"/>
  <c r="AS731" i="9"/>
  <c r="AW731" i="9"/>
  <c r="DO731" i="9" s="1"/>
  <c r="Z731" i="9"/>
  <c r="AH731" i="9"/>
  <c r="AL731" i="9"/>
  <c r="AT731" i="9"/>
  <c r="DL731" i="9" s="1"/>
  <c r="V731" i="9"/>
  <c r="AD731" i="9"/>
  <c r="AP731" i="9"/>
  <c r="AR730" i="9"/>
  <c r="AJ730" i="9"/>
  <c r="AB730" i="9"/>
  <c r="T730" i="9"/>
  <c r="AU729" i="9"/>
  <c r="DM729" i="9" s="1"/>
  <c r="AM729" i="9"/>
  <c r="AE729" i="9"/>
  <c r="W729" i="9"/>
  <c r="AV728" i="9"/>
  <c r="DN728" i="9" s="1"/>
  <c r="AN728" i="9"/>
  <c r="AF728" i="9"/>
  <c r="X728" i="9"/>
  <c r="U727" i="9"/>
  <c r="Y727" i="9"/>
  <c r="AC727" i="9"/>
  <c r="AG727" i="9"/>
  <c r="AK727" i="9"/>
  <c r="AO727" i="9"/>
  <c r="AS727" i="9"/>
  <c r="AW727" i="9"/>
  <c r="DO727" i="9" s="1"/>
  <c r="V727" i="9"/>
  <c r="Z727" i="9"/>
  <c r="AD727" i="9"/>
  <c r="AH727" i="9"/>
  <c r="AP727" i="9"/>
  <c r="AL727" i="9"/>
  <c r="AT727" i="9"/>
  <c r="DL727" i="9" s="1"/>
  <c r="AR726" i="9"/>
  <c r="AJ726" i="9"/>
  <c r="AB726" i="9"/>
  <c r="T726" i="9"/>
  <c r="AU725" i="9"/>
  <c r="DM725" i="9" s="1"/>
  <c r="AM725" i="9"/>
  <c r="AE725" i="9"/>
  <c r="W725" i="9"/>
  <c r="AV724" i="9"/>
  <c r="DN724" i="9" s="1"/>
  <c r="AN724" i="9"/>
  <c r="AF724" i="9"/>
  <c r="X724" i="9"/>
  <c r="U723" i="9"/>
  <c r="Y723" i="9"/>
  <c r="AC723" i="9"/>
  <c r="AG723" i="9"/>
  <c r="AK723" i="9"/>
  <c r="AO723" i="9"/>
  <c r="AS723" i="9"/>
  <c r="AW723" i="9"/>
  <c r="DO723" i="9" s="1"/>
  <c r="V723" i="9"/>
  <c r="AD723" i="9"/>
  <c r="AH723" i="9"/>
  <c r="AP723" i="9"/>
  <c r="AT723" i="9"/>
  <c r="DL723" i="9" s="1"/>
  <c r="Z723" i="9"/>
  <c r="AL723" i="9"/>
  <c r="AR722" i="9"/>
  <c r="AJ722" i="9"/>
  <c r="AB722" i="9"/>
  <c r="T722" i="9"/>
  <c r="AU721" i="9"/>
  <c r="DM721" i="9" s="1"/>
  <c r="AM721" i="9"/>
  <c r="AE721" i="9"/>
  <c r="W721" i="9"/>
  <c r="AV720" i="9"/>
  <c r="DN720" i="9" s="1"/>
  <c r="AN720" i="9"/>
  <c r="AF720" i="9"/>
  <c r="X720" i="9"/>
  <c r="U719" i="9"/>
  <c r="Y719" i="9"/>
  <c r="AC719" i="9"/>
  <c r="AG719" i="9"/>
  <c r="AK719" i="9"/>
  <c r="AO719" i="9"/>
  <c r="AS719" i="9"/>
  <c r="AW719" i="9"/>
  <c r="DO719" i="9" s="1"/>
  <c r="Z719" i="9"/>
  <c r="AD719" i="9"/>
  <c r="AL719" i="9"/>
  <c r="AP719" i="9"/>
  <c r="AT719" i="9"/>
  <c r="DL719" i="9" s="1"/>
  <c r="V719" i="9"/>
  <c r="AH719" i="9"/>
  <c r="AR718" i="9"/>
  <c r="AJ718" i="9"/>
  <c r="AB718" i="9"/>
  <c r="T718" i="9"/>
  <c r="AU717" i="9"/>
  <c r="DM717" i="9" s="1"/>
  <c r="AM717" i="9"/>
  <c r="AE717" i="9"/>
  <c r="W717" i="9"/>
  <c r="AV716" i="9"/>
  <c r="DN716" i="9" s="1"/>
  <c r="AN716" i="9"/>
  <c r="AF716" i="9"/>
  <c r="X716" i="9"/>
  <c r="U715" i="9"/>
  <c r="Y715" i="9"/>
  <c r="AC715" i="9"/>
  <c r="AG715" i="9"/>
  <c r="AK715" i="9"/>
  <c r="AO715" i="9"/>
  <c r="AS715" i="9"/>
  <c r="AW715" i="9"/>
  <c r="DO715" i="9" s="1"/>
  <c r="V715" i="9"/>
  <c r="Z715" i="9"/>
  <c r="AD715" i="9"/>
  <c r="AH715" i="9"/>
  <c r="AL715" i="9"/>
  <c r="AT715" i="9"/>
  <c r="DL715" i="9" s="1"/>
  <c r="AP715" i="9"/>
  <c r="AR714" i="9"/>
  <c r="AJ714" i="9"/>
  <c r="AB714" i="9"/>
  <c r="T714" i="9"/>
  <c r="AU713" i="9"/>
  <c r="DM713" i="9" s="1"/>
  <c r="AM713" i="9"/>
  <c r="AE713" i="9"/>
  <c r="W713" i="9"/>
  <c r="AV712" i="9"/>
  <c r="DN712" i="9" s="1"/>
  <c r="AN712" i="9"/>
  <c r="AF712" i="9"/>
  <c r="X712" i="9"/>
  <c r="U711" i="9"/>
  <c r="Y711" i="9"/>
  <c r="AC711" i="9"/>
  <c r="AG711" i="9"/>
  <c r="AK711" i="9"/>
  <c r="AO711" i="9"/>
  <c r="AS711" i="9"/>
  <c r="AW711" i="9"/>
  <c r="DO711" i="9" s="1"/>
  <c r="V711" i="9"/>
  <c r="Z711" i="9"/>
  <c r="AD711" i="9"/>
  <c r="AH711" i="9"/>
  <c r="AL711" i="9"/>
  <c r="AT711" i="9"/>
  <c r="DL711" i="9" s="1"/>
  <c r="AP711" i="9"/>
  <c r="AR710" i="9"/>
  <c r="AJ710" i="9"/>
  <c r="AB710" i="9"/>
  <c r="T710" i="9"/>
  <c r="AU709" i="9"/>
  <c r="DM709" i="9" s="1"/>
  <c r="AM709" i="9"/>
  <c r="AE709" i="9"/>
  <c r="W709" i="9"/>
  <c r="AV708" i="9"/>
  <c r="DN708" i="9" s="1"/>
  <c r="AN708" i="9"/>
  <c r="AF708" i="9"/>
  <c r="X708" i="9"/>
  <c r="U707" i="9"/>
  <c r="Y707" i="9"/>
  <c r="AC707" i="9"/>
  <c r="AG707" i="9"/>
  <c r="AK707" i="9"/>
  <c r="AO707" i="9"/>
  <c r="AS707" i="9"/>
  <c r="AW707" i="9"/>
  <c r="DO707" i="9" s="1"/>
  <c r="V707" i="9"/>
  <c r="Z707" i="9"/>
  <c r="AD707" i="9"/>
  <c r="AH707" i="9"/>
  <c r="AL707" i="9"/>
  <c r="AP707" i="9"/>
  <c r="AT707" i="9"/>
  <c r="DL707" i="9" s="1"/>
  <c r="AR706" i="9"/>
  <c r="AJ706" i="9"/>
  <c r="AB706" i="9"/>
  <c r="T706" i="9"/>
  <c r="AU705" i="9"/>
  <c r="DM705" i="9" s="1"/>
  <c r="AM705" i="9"/>
  <c r="AE705" i="9"/>
  <c r="W705" i="9"/>
  <c r="AV704" i="9"/>
  <c r="DN704" i="9" s="1"/>
  <c r="AN704" i="9"/>
  <c r="AF704" i="9"/>
  <c r="X704" i="9"/>
  <c r="U703" i="9"/>
  <c r="Y703" i="9"/>
  <c r="AC703" i="9"/>
  <c r="AG703" i="9"/>
  <c r="AK703" i="9"/>
  <c r="AO703" i="9"/>
  <c r="AS703" i="9"/>
  <c r="AW703" i="9"/>
  <c r="DO703" i="9" s="1"/>
  <c r="V703" i="9"/>
  <c r="Z703" i="9"/>
  <c r="AD703" i="9"/>
  <c r="AH703" i="9"/>
  <c r="AL703" i="9"/>
  <c r="AP703" i="9"/>
  <c r="AT703" i="9"/>
  <c r="DL703" i="9" s="1"/>
  <c r="AR702" i="9"/>
  <c r="AJ702" i="9"/>
  <c r="AB702" i="9"/>
  <c r="T702" i="9"/>
  <c r="AU701" i="9"/>
  <c r="DM701" i="9" s="1"/>
  <c r="AM701" i="9"/>
  <c r="AE701" i="9"/>
  <c r="W701" i="9"/>
  <c r="AV700" i="9"/>
  <c r="DN700" i="9" s="1"/>
  <c r="AN700" i="9"/>
  <c r="AF700" i="9"/>
  <c r="X700" i="9"/>
  <c r="U699" i="9"/>
  <c r="Y699" i="9"/>
  <c r="AC699" i="9"/>
  <c r="AG699" i="9"/>
  <c r="AK699" i="9"/>
  <c r="AO699" i="9"/>
  <c r="AS699" i="9"/>
  <c r="AW699" i="9"/>
  <c r="DO699" i="9" s="1"/>
  <c r="V699" i="9"/>
  <c r="Z699" i="9"/>
  <c r="AD699" i="9"/>
  <c r="AH699" i="9"/>
  <c r="AL699" i="9"/>
  <c r="AP699" i="9"/>
  <c r="AT699" i="9"/>
  <c r="DL699" i="9" s="1"/>
  <c r="AR698" i="9"/>
  <c r="AJ698" i="9"/>
  <c r="AB698" i="9"/>
  <c r="T698" i="9"/>
  <c r="AU697" i="9"/>
  <c r="DM697" i="9" s="1"/>
  <c r="AM697" i="9"/>
  <c r="AE697" i="9"/>
  <c r="W697" i="9"/>
  <c r="AV696" i="9"/>
  <c r="DN696" i="9" s="1"/>
  <c r="AN696" i="9"/>
  <c r="AF696" i="9"/>
  <c r="X696" i="9"/>
  <c r="U695" i="9"/>
  <c r="Y695" i="9"/>
  <c r="AC695" i="9"/>
  <c r="AG695" i="9"/>
  <c r="AK695" i="9"/>
  <c r="AO695" i="9"/>
  <c r="AS695" i="9"/>
  <c r="AW695" i="9"/>
  <c r="DO695" i="9" s="1"/>
  <c r="V695" i="9"/>
  <c r="Z695" i="9"/>
  <c r="AD695" i="9"/>
  <c r="AH695" i="9"/>
  <c r="AL695" i="9"/>
  <c r="AP695" i="9"/>
  <c r="AT695" i="9"/>
  <c r="DL695" i="9" s="1"/>
  <c r="AR694" i="9"/>
  <c r="AJ694" i="9"/>
  <c r="AB694" i="9"/>
  <c r="T694" i="9"/>
  <c r="AU693" i="9"/>
  <c r="DM693" i="9" s="1"/>
  <c r="AM693" i="9"/>
  <c r="AE693" i="9"/>
  <c r="W693" i="9"/>
  <c r="AV692" i="9"/>
  <c r="DN692" i="9" s="1"/>
  <c r="AN692" i="9"/>
  <c r="AF692" i="9"/>
  <c r="X692" i="9"/>
  <c r="U691" i="9"/>
  <c r="Y691" i="9"/>
  <c r="AC691" i="9"/>
  <c r="AG691" i="9"/>
  <c r="AK691" i="9"/>
  <c r="AO691" i="9"/>
  <c r="AS691" i="9"/>
  <c r="AW691" i="9"/>
  <c r="DO691" i="9" s="1"/>
  <c r="V691" i="9"/>
  <c r="Z691" i="9"/>
  <c r="AD691" i="9"/>
  <c r="AH691" i="9"/>
  <c r="AL691" i="9"/>
  <c r="AP691" i="9"/>
  <c r="AT691" i="9"/>
  <c r="DL691" i="9" s="1"/>
  <c r="AR690" i="9"/>
  <c r="AJ690" i="9"/>
  <c r="AB690" i="9"/>
  <c r="T690" i="9"/>
  <c r="AU689" i="9"/>
  <c r="DM689" i="9" s="1"/>
  <c r="AM689" i="9"/>
  <c r="AE689" i="9"/>
  <c r="W689" i="9"/>
  <c r="AV688" i="9"/>
  <c r="DN688" i="9" s="1"/>
  <c r="AN688" i="9"/>
  <c r="AF688" i="9"/>
  <c r="X688" i="9"/>
  <c r="U687" i="9"/>
  <c r="Y687" i="9"/>
  <c r="AC687" i="9"/>
  <c r="AG687" i="9"/>
  <c r="AK687" i="9"/>
  <c r="AO687" i="9"/>
  <c r="AS687" i="9"/>
  <c r="AW687" i="9"/>
  <c r="DO687" i="9" s="1"/>
  <c r="V687" i="9"/>
  <c r="Z687" i="9"/>
  <c r="AD687" i="9"/>
  <c r="AH687" i="9"/>
  <c r="AL687" i="9"/>
  <c r="AP687" i="9"/>
  <c r="AT687" i="9"/>
  <c r="DL687" i="9" s="1"/>
  <c r="AR686" i="9"/>
  <c r="AJ686" i="9"/>
  <c r="AB686" i="9"/>
  <c r="T686" i="9"/>
  <c r="AU685" i="9"/>
  <c r="DM685" i="9" s="1"/>
  <c r="AM685" i="9"/>
  <c r="AE685" i="9"/>
  <c r="W685" i="9"/>
  <c r="AV684" i="9"/>
  <c r="DN684" i="9" s="1"/>
  <c r="AN684" i="9"/>
  <c r="AF684" i="9"/>
  <c r="X684" i="9"/>
  <c r="U683" i="9"/>
  <c r="Y683" i="9"/>
  <c r="AC683" i="9"/>
  <c r="AG683" i="9"/>
  <c r="AK683" i="9"/>
  <c r="AO683" i="9"/>
  <c r="AS683" i="9"/>
  <c r="AW683" i="9"/>
  <c r="DO683" i="9" s="1"/>
  <c r="V683" i="9"/>
  <c r="Z683" i="9"/>
  <c r="AD683" i="9"/>
  <c r="AH683" i="9"/>
  <c r="AL683" i="9"/>
  <c r="AP683" i="9"/>
  <c r="AT683" i="9"/>
  <c r="DL683" i="9" s="1"/>
  <c r="AR682" i="9"/>
  <c r="AJ682" i="9"/>
  <c r="AB682" i="9"/>
  <c r="T682" i="9"/>
  <c r="AU681" i="9"/>
  <c r="DM681" i="9" s="1"/>
  <c r="AM681" i="9"/>
  <c r="AE681" i="9"/>
  <c r="W681" i="9"/>
  <c r="AV680" i="9"/>
  <c r="DN680" i="9" s="1"/>
  <c r="AN680" i="9"/>
  <c r="AF680" i="9"/>
  <c r="T680" i="9"/>
  <c r="CX679" i="9"/>
  <c r="BO679" i="9"/>
  <c r="U679" i="9"/>
  <c r="Y679" i="9"/>
  <c r="AC679" i="9"/>
  <c r="AG679" i="9"/>
  <c r="AK679" i="9"/>
  <c r="AO679" i="9"/>
  <c r="AS679" i="9"/>
  <c r="AW679" i="9"/>
  <c r="DO679" i="9" s="1"/>
  <c r="V679" i="9"/>
  <c r="Z679" i="9"/>
  <c r="AD679" i="9"/>
  <c r="AH679" i="9"/>
  <c r="AL679" i="9"/>
  <c r="AP679" i="9"/>
  <c r="AT679" i="9"/>
  <c r="DL679" i="9" s="1"/>
  <c r="W679" i="9"/>
  <c r="AA679" i="9"/>
  <c r="AE679" i="9"/>
  <c r="AI679" i="9"/>
  <c r="AM679" i="9"/>
  <c r="AQ679" i="9"/>
  <c r="AU679" i="9"/>
  <c r="DM679" i="9" s="1"/>
  <c r="AR678" i="9"/>
  <c r="AB678" i="9"/>
  <c r="AN677" i="9"/>
  <c r="X677" i="9"/>
  <c r="AJ676" i="9"/>
  <c r="T676" i="9"/>
  <c r="U675" i="9"/>
  <c r="Y675" i="9"/>
  <c r="AC675" i="9"/>
  <c r="AG675" i="9"/>
  <c r="AK675" i="9"/>
  <c r="AO675" i="9"/>
  <c r="AS675" i="9"/>
  <c r="AW675" i="9"/>
  <c r="DO675" i="9" s="1"/>
  <c r="V675" i="9"/>
  <c r="Z675" i="9"/>
  <c r="AD675" i="9"/>
  <c r="AH675" i="9"/>
  <c r="AL675" i="9"/>
  <c r="AP675" i="9"/>
  <c r="AT675" i="9"/>
  <c r="DL675" i="9" s="1"/>
  <c r="W675" i="9"/>
  <c r="AA675" i="9"/>
  <c r="AE675" i="9"/>
  <c r="AI675" i="9"/>
  <c r="AM675" i="9"/>
  <c r="AQ675" i="9"/>
  <c r="AU675" i="9"/>
  <c r="DM675" i="9" s="1"/>
  <c r="AR674" i="9"/>
  <c r="AB674" i="9"/>
  <c r="AN673" i="9"/>
  <c r="X673" i="9"/>
  <c r="AJ672" i="9"/>
  <c r="T672" i="9"/>
  <c r="CX671" i="9"/>
  <c r="BO671" i="9"/>
  <c r="U671" i="9"/>
  <c r="Y671" i="9"/>
  <c r="AC671" i="9"/>
  <c r="AG671" i="9"/>
  <c r="AK671" i="9"/>
  <c r="AO671" i="9"/>
  <c r="AS671" i="9"/>
  <c r="AW671" i="9"/>
  <c r="DO671" i="9" s="1"/>
  <c r="V671" i="9"/>
  <c r="Z671" i="9"/>
  <c r="AD671" i="9"/>
  <c r="AH671" i="9"/>
  <c r="AL671" i="9"/>
  <c r="AP671" i="9"/>
  <c r="AT671" i="9"/>
  <c r="DL671" i="9" s="1"/>
  <c r="W671" i="9"/>
  <c r="AA671" i="9"/>
  <c r="AE671" i="9"/>
  <c r="AI671" i="9"/>
  <c r="AM671" i="9"/>
  <c r="AQ671" i="9"/>
  <c r="AU671" i="9"/>
  <c r="DM671" i="9" s="1"/>
  <c r="AR670" i="9"/>
  <c r="AB670" i="9"/>
  <c r="AN669" i="9"/>
  <c r="X669" i="9"/>
  <c r="AJ668" i="9"/>
  <c r="T668" i="9"/>
  <c r="CX667" i="9"/>
  <c r="BO667" i="9"/>
  <c r="U667" i="9"/>
  <c r="Y667" i="9"/>
  <c r="AC667" i="9"/>
  <c r="AG667" i="9"/>
  <c r="AK667" i="9"/>
  <c r="AO667" i="9"/>
  <c r="AS667" i="9"/>
  <c r="AW667" i="9"/>
  <c r="DO667" i="9" s="1"/>
  <c r="V667" i="9"/>
  <c r="Z667" i="9"/>
  <c r="AD667" i="9"/>
  <c r="AH667" i="9"/>
  <c r="AL667" i="9"/>
  <c r="AP667" i="9"/>
  <c r="AT667" i="9"/>
  <c r="DL667" i="9" s="1"/>
  <c r="W667" i="9"/>
  <c r="AA667" i="9"/>
  <c r="AE667" i="9"/>
  <c r="AI667" i="9"/>
  <c r="AM667" i="9"/>
  <c r="AQ667" i="9"/>
  <c r="AU667" i="9"/>
  <c r="DM667" i="9" s="1"/>
  <c r="AR666" i="9"/>
  <c r="AB666" i="9"/>
  <c r="AN665" i="9"/>
  <c r="X665" i="9"/>
  <c r="AJ664" i="9"/>
  <c r="T664" i="9"/>
  <c r="CX663" i="9"/>
  <c r="BO663" i="9"/>
  <c r="U663" i="9"/>
  <c r="Y663" i="9"/>
  <c r="AC663" i="9"/>
  <c r="AG663" i="9"/>
  <c r="AK663" i="9"/>
  <c r="AO663" i="9"/>
  <c r="AS663" i="9"/>
  <c r="AW663" i="9"/>
  <c r="DO663" i="9" s="1"/>
  <c r="V663" i="9"/>
  <c r="Z663" i="9"/>
  <c r="AD663" i="9"/>
  <c r="AH663" i="9"/>
  <c r="AL663" i="9"/>
  <c r="AP663" i="9"/>
  <c r="AT663" i="9"/>
  <c r="DL663" i="9" s="1"/>
  <c r="W663" i="9"/>
  <c r="AA663" i="9"/>
  <c r="AE663" i="9"/>
  <c r="AI663" i="9"/>
  <c r="AM663" i="9"/>
  <c r="AQ663" i="9"/>
  <c r="AU663" i="9"/>
  <c r="DM663" i="9" s="1"/>
  <c r="AR662" i="9"/>
  <c r="AB662" i="9"/>
  <c r="AN661" i="9"/>
  <c r="X661" i="9"/>
  <c r="AJ660" i="9"/>
  <c r="T660" i="9"/>
  <c r="CX659" i="9"/>
  <c r="BO659" i="9"/>
  <c r="U659" i="9"/>
  <c r="Y659" i="9"/>
  <c r="AC659" i="9"/>
  <c r="AG659" i="9"/>
  <c r="AK659" i="9"/>
  <c r="AO659" i="9"/>
  <c r="AS659" i="9"/>
  <c r="AW659" i="9"/>
  <c r="DO659" i="9" s="1"/>
  <c r="V659" i="9"/>
  <c r="Z659" i="9"/>
  <c r="AD659" i="9"/>
  <c r="AH659" i="9"/>
  <c r="AL659" i="9"/>
  <c r="AP659" i="9"/>
  <c r="AT659" i="9"/>
  <c r="DL659" i="9" s="1"/>
  <c r="W659" i="9"/>
  <c r="AA659" i="9"/>
  <c r="AE659" i="9"/>
  <c r="AI659" i="9"/>
  <c r="AM659" i="9"/>
  <c r="AQ659" i="9"/>
  <c r="AU659" i="9"/>
  <c r="DM659" i="9" s="1"/>
  <c r="AR658" i="9"/>
  <c r="AB658" i="9"/>
  <c r="AN657" i="9"/>
  <c r="X657" i="9"/>
  <c r="AJ656" i="9"/>
  <c r="T656" i="9"/>
  <c r="CX655" i="9"/>
  <c r="BO655" i="9"/>
  <c r="U655" i="9"/>
  <c r="Y655" i="9"/>
  <c r="AC655" i="9"/>
  <c r="AG655" i="9"/>
  <c r="AK655" i="9"/>
  <c r="AO655" i="9"/>
  <c r="AS655" i="9"/>
  <c r="AW655" i="9"/>
  <c r="DO655" i="9" s="1"/>
  <c r="V655" i="9"/>
  <c r="Z655" i="9"/>
  <c r="AD655" i="9"/>
  <c r="AH655" i="9"/>
  <c r="AL655" i="9"/>
  <c r="AP655" i="9"/>
  <c r="AT655" i="9"/>
  <c r="DL655" i="9" s="1"/>
  <c r="W655" i="9"/>
  <c r="AA655" i="9"/>
  <c r="AE655" i="9"/>
  <c r="AI655" i="9"/>
  <c r="AM655" i="9"/>
  <c r="AQ655" i="9"/>
  <c r="AU655" i="9"/>
  <c r="DM655" i="9" s="1"/>
  <c r="AR654" i="9"/>
  <c r="AB654" i="9"/>
  <c r="AN653" i="9"/>
  <c r="X653" i="9"/>
  <c r="AJ652" i="9"/>
  <c r="T652" i="9"/>
  <c r="CX651" i="9"/>
  <c r="BO651" i="9"/>
  <c r="U651" i="9"/>
  <c r="Y651" i="9"/>
  <c r="AC651" i="9"/>
  <c r="AG651" i="9"/>
  <c r="AK651" i="9"/>
  <c r="AO651" i="9"/>
  <c r="AS651" i="9"/>
  <c r="AW651" i="9"/>
  <c r="DO651" i="9" s="1"/>
  <c r="V651" i="9"/>
  <c r="Z651" i="9"/>
  <c r="AD651" i="9"/>
  <c r="AH651" i="9"/>
  <c r="AL651" i="9"/>
  <c r="AP651" i="9"/>
  <c r="AT651" i="9"/>
  <c r="DL651" i="9" s="1"/>
  <c r="W651" i="9"/>
  <c r="AA651" i="9"/>
  <c r="AE651" i="9"/>
  <c r="AI651" i="9"/>
  <c r="AM651" i="9"/>
  <c r="AQ651" i="9"/>
  <c r="AU651" i="9"/>
  <c r="DM651" i="9" s="1"/>
  <c r="AR650" i="9"/>
  <c r="AB650" i="9"/>
  <c r="AN649" i="9"/>
  <c r="X649" i="9"/>
  <c r="AJ648" i="9"/>
  <c r="T648" i="9"/>
  <c r="CX647" i="9"/>
  <c r="BO647" i="9"/>
  <c r="U647" i="9"/>
  <c r="Y647" i="9"/>
  <c r="AC647" i="9"/>
  <c r="AG647" i="9"/>
  <c r="AK647" i="9"/>
  <c r="AO647" i="9"/>
  <c r="AS647" i="9"/>
  <c r="AW647" i="9"/>
  <c r="DO647" i="9" s="1"/>
  <c r="V647" i="9"/>
  <c r="Z647" i="9"/>
  <c r="AD647" i="9"/>
  <c r="AH647" i="9"/>
  <c r="AL647" i="9"/>
  <c r="AP647" i="9"/>
  <c r="AT647" i="9"/>
  <c r="DL647" i="9" s="1"/>
  <c r="W647" i="9"/>
  <c r="AA647" i="9"/>
  <c r="AE647" i="9"/>
  <c r="AI647" i="9"/>
  <c r="AM647" i="9"/>
  <c r="AQ647" i="9"/>
  <c r="AU647" i="9"/>
  <c r="DM647" i="9" s="1"/>
  <c r="AR646" i="9"/>
  <c r="AB646" i="9"/>
  <c r="AN645" i="9"/>
  <c r="X645" i="9"/>
  <c r="AJ644" i="9"/>
  <c r="T644" i="9"/>
  <c r="CX643" i="9"/>
  <c r="BO643" i="9"/>
  <c r="U643" i="9"/>
  <c r="Y643" i="9"/>
  <c r="AC643" i="9"/>
  <c r="AG643" i="9"/>
  <c r="AK643" i="9"/>
  <c r="AO643" i="9"/>
  <c r="AS643" i="9"/>
  <c r="AW643" i="9"/>
  <c r="DO643" i="9" s="1"/>
  <c r="V643" i="9"/>
  <c r="Z643" i="9"/>
  <c r="AD643" i="9"/>
  <c r="AH643" i="9"/>
  <c r="AL643" i="9"/>
  <c r="AP643" i="9"/>
  <c r="AT643" i="9"/>
  <c r="DL643" i="9" s="1"/>
  <c r="W643" i="9"/>
  <c r="AA643" i="9"/>
  <c r="AE643" i="9"/>
  <c r="AI643" i="9"/>
  <c r="AM643" i="9"/>
  <c r="AQ643" i="9"/>
  <c r="AU643" i="9"/>
  <c r="DM643" i="9" s="1"/>
  <c r="AR642" i="9"/>
  <c r="AB642" i="9"/>
  <c r="DF641" i="9"/>
  <c r="BW641" i="9"/>
  <c r="CP641" i="9"/>
  <c r="BG641" i="9"/>
  <c r="AJ640" i="9"/>
  <c r="T640" i="9"/>
  <c r="U639" i="9"/>
  <c r="Y639" i="9"/>
  <c r="AC639" i="9"/>
  <c r="AG639" i="9"/>
  <c r="AK639" i="9"/>
  <c r="AO639" i="9"/>
  <c r="AS639" i="9"/>
  <c r="AW639" i="9"/>
  <c r="DO639" i="9" s="1"/>
  <c r="V639" i="9"/>
  <c r="Z639" i="9"/>
  <c r="AD639" i="9"/>
  <c r="AH639" i="9"/>
  <c r="AL639" i="9"/>
  <c r="AP639" i="9"/>
  <c r="AT639" i="9"/>
  <c r="DL639" i="9" s="1"/>
  <c r="W639" i="9"/>
  <c r="AA639" i="9"/>
  <c r="AE639" i="9"/>
  <c r="AI639" i="9"/>
  <c r="AM639" i="9"/>
  <c r="AQ639" i="9"/>
  <c r="AU639" i="9"/>
  <c r="DM639" i="9" s="1"/>
  <c r="AR638" i="9"/>
  <c r="AB638" i="9"/>
  <c r="AJ636" i="9"/>
  <c r="T636" i="9"/>
  <c r="CX635" i="9"/>
  <c r="BO635" i="9"/>
  <c r="U635" i="9"/>
  <c r="Y635" i="9"/>
  <c r="AC635" i="9"/>
  <c r="AG635" i="9"/>
  <c r="AK635" i="9"/>
  <c r="AO635" i="9"/>
  <c r="AS635" i="9"/>
  <c r="AW635" i="9"/>
  <c r="DO635" i="9" s="1"/>
  <c r="V635" i="9"/>
  <c r="Z635" i="9"/>
  <c r="AD635" i="9"/>
  <c r="AH635" i="9"/>
  <c r="AL635" i="9"/>
  <c r="AP635" i="9"/>
  <c r="AT635" i="9"/>
  <c r="DL635" i="9" s="1"/>
  <c r="W635" i="9"/>
  <c r="AA635" i="9"/>
  <c r="AE635" i="9"/>
  <c r="AI635" i="9"/>
  <c r="AM635" i="9"/>
  <c r="AQ635" i="9"/>
  <c r="AU635" i="9"/>
  <c r="DM635" i="9" s="1"/>
  <c r="AR634" i="9"/>
  <c r="AB634" i="9"/>
  <c r="DF633" i="9"/>
  <c r="BW633" i="9"/>
  <c r="CP633" i="9"/>
  <c r="BG633" i="9"/>
  <c r="AJ632" i="9"/>
  <c r="T632" i="9"/>
  <c r="U631" i="9"/>
  <c r="Y631" i="9"/>
  <c r="AC631" i="9"/>
  <c r="AG631" i="9"/>
  <c r="AK631" i="9"/>
  <c r="AO631" i="9"/>
  <c r="AS631" i="9"/>
  <c r="AW631" i="9"/>
  <c r="DO631" i="9" s="1"/>
  <c r="V631" i="9"/>
  <c r="Z631" i="9"/>
  <c r="AD631" i="9"/>
  <c r="AH631" i="9"/>
  <c r="AL631" i="9"/>
  <c r="AP631" i="9"/>
  <c r="AT631" i="9"/>
  <c r="DL631" i="9" s="1"/>
  <c r="W631" i="9"/>
  <c r="AA631" i="9"/>
  <c r="AE631" i="9"/>
  <c r="AI631" i="9"/>
  <c r="AM631" i="9"/>
  <c r="AQ631" i="9"/>
  <c r="AU631" i="9"/>
  <c r="DM631" i="9" s="1"/>
  <c r="AR630" i="9"/>
  <c r="AB630" i="9"/>
  <c r="AJ628" i="9"/>
  <c r="T628" i="9"/>
  <c r="U627" i="9"/>
  <c r="Y627" i="9"/>
  <c r="AC627" i="9"/>
  <c r="AG627" i="9"/>
  <c r="AK627" i="9"/>
  <c r="AO627" i="9"/>
  <c r="AS627" i="9"/>
  <c r="AW627" i="9"/>
  <c r="DO627" i="9" s="1"/>
  <c r="V627" i="9"/>
  <c r="Z627" i="9"/>
  <c r="AD627" i="9"/>
  <c r="AH627" i="9"/>
  <c r="AL627" i="9"/>
  <c r="AP627" i="9"/>
  <c r="AT627" i="9"/>
  <c r="DL627" i="9" s="1"/>
  <c r="W627" i="9"/>
  <c r="AA627" i="9"/>
  <c r="AE627" i="9"/>
  <c r="AI627" i="9"/>
  <c r="AM627" i="9"/>
  <c r="AQ627" i="9"/>
  <c r="AU627" i="9"/>
  <c r="DM627" i="9" s="1"/>
  <c r="AR626" i="9"/>
  <c r="AB626" i="9"/>
  <c r="AJ624" i="9"/>
  <c r="T624" i="9"/>
  <c r="CX623" i="9"/>
  <c r="BO623" i="9"/>
  <c r="U623" i="9"/>
  <c r="Y623" i="9"/>
  <c r="AC623" i="9"/>
  <c r="AG623" i="9"/>
  <c r="AK623" i="9"/>
  <c r="AO623" i="9"/>
  <c r="AS623" i="9"/>
  <c r="AW623" i="9"/>
  <c r="DO623" i="9" s="1"/>
  <c r="V623" i="9"/>
  <c r="Z623" i="9"/>
  <c r="AD623" i="9"/>
  <c r="AH623" i="9"/>
  <c r="AL623" i="9"/>
  <c r="AP623" i="9"/>
  <c r="AT623" i="9"/>
  <c r="DL623" i="9" s="1"/>
  <c r="W623" i="9"/>
  <c r="AA623" i="9"/>
  <c r="AE623" i="9"/>
  <c r="AI623" i="9"/>
  <c r="AM623" i="9"/>
  <c r="AQ623" i="9"/>
  <c r="AU623" i="9"/>
  <c r="DM623" i="9" s="1"/>
  <c r="AR622" i="9"/>
  <c r="AB622" i="9"/>
  <c r="DF621" i="9"/>
  <c r="BW621" i="9"/>
  <c r="CP621" i="9"/>
  <c r="BG621" i="9"/>
  <c r="AJ620" i="9"/>
  <c r="T620" i="9"/>
  <c r="CX619" i="9"/>
  <c r="BO619" i="9"/>
  <c r="U619" i="9"/>
  <c r="Y619" i="9"/>
  <c r="AC619" i="9"/>
  <c r="AG619" i="9"/>
  <c r="AK619" i="9"/>
  <c r="AO619" i="9"/>
  <c r="AS619" i="9"/>
  <c r="AW619" i="9"/>
  <c r="DO619" i="9" s="1"/>
  <c r="V619" i="9"/>
  <c r="Z619" i="9"/>
  <c r="AD619" i="9"/>
  <c r="AH619" i="9"/>
  <c r="AL619" i="9"/>
  <c r="AP619" i="9"/>
  <c r="AT619" i="9"/>
  <c r="DL619" i="9" s="1"/>
  <c r="W619" i="9"/>
  <c r="AA619" i="9"/>
  <c r="AE619" i="9"/>
  <c r="AI619" i="9"/>
  <c r="AM619" i="9"/>
  <c r="AQ619" i="9"/>
  <c r="AU619" i="9"/>
  <c r="DM619" i="9" s="1"/>
  <c r="AR618" i="9"/>
  <c r="AB618" i="9"/>
  <c r="DF617" i="9"/>
  <c r="BW617" i="9"/>
  <c r="CP617" i="9"/>
  <c r="BG617" i="9"/>
  <c r="AJ616" i="9"/>
  <c r="T616" i="9"/>
  <c r="CX615" i="9"/>
  <c r="BO615" i="9"/>
  <c r="U615" i="9"/>
  <c r="Y615" i="9"/>
  <c r="AC615" i="9"/>
  <c r="AG615" i="9"/>
  <c r="AK615" i="9"/>
  <c r="AO615" i="9"/>
  <c r="AS615" i="9"/>
  <c r="AW615" i="9"/>
  <c r="DO615" i="9" s="1"/>
  <c r="V615" i="9"/>
  <c r="Z615" i="9"/>
  <c r="AD615" i="9"/>
  <c r="AH615" i="9"/>
  <c r="AL615" i="9"/>
  <c r="AP615" i="9"/>
  <c r="AT615" i="9"/>
  <c r="DL615" i="9" s="1"/>
  <c r="W615" i="9"/>
  <c r="AA615" i="9"/>
  <c r="AE615" i="9"/>
  <c r="AI615" i="9"/>
  <c r="AM615" i="9"/>
  <c r="AQ615" i="9"/>
  <c r="AU615" i="9"/>
  <c r="DM615" i="9" s="1"/>
  <c r="AR614" i="9"/>
  <c r="AB614" i="9"/>
  <c r="DF613" i="9"/>
  <c r="BW613" i="9"/>
  <c r="CP613" i="9"/>
  <c r="BG613" i="9"/>
  <c r="AJ612" i="9"/>
  <c r="T612" i="9"/>
  <c r="CX611" i="9"/>
  <c r="BO611" i="9"/>
  <c r="U611" i="9"/>
  <c r="Y611" i="9"/>
  <c r="AC611" i="9"/>
  <c r="AG611" i="9"/>
  <c r="AK611" i="9"/>
  <c r="AO611" i="9"/>
  <c r="AS611" i="9"/>
  <c r="AW611" i="9"/>
  <c r="DO611" i="9" s="1"/>
  <c r="V611" i="9"/>
  <c r="Z611" i="9"/>
  <c r="AD611" i="9"/>
  <c r="AH611" i="9"/>
  <c r="AL611" i="9"/>
  <c r="AP611" i="9"/>
  <c r="AT611" i="9"/>
  <c r="DL611" i="9" s="1"/>
  <c r="W611" i="9"/>
  <c r="AA611" i="9"/>
  <c r="AE611" i="9"/>
  <c r="AI611" i="9"/>
  <c r="AM611" i="9"/>
  <c r="AQ611" i="9"/>
  <c r="AU611" i="9"/>
  <c r="DM611" i="9" s="1"/>
  <c r="AR610" i="9"/>
  <c r="AB610" i="9"/>
  <c r="DF609" i="9"/>
  <c r="BW609" i="9"/>
  <c r="CP609" i="9"/>
  <c r="BG609" i="9"/>
  <c r="AJ608" i="9"/>
  <c r="T608" i="9"/>
  <c r="CX607" i="9"/>
  <c r="BO607" i="9"/>
  <c r="U607" i="9"/>
  <c r="Y607" i="9"/>
  <c r="AC607" i="9"/>
  <c r="AG607" i="9"/>
  <c r="AK607" i="9"/>
  <c r="AO607" i="9"/>
  <c r="AS607" i="9"/>
  <c r="AW607" i="9"/>
  <c r="DO607" i="9" s="1"/>
  <c r="V607" i="9"/>
  <c r="Z607" i="9"/>
  <c r="AD607" i="9"/>
  <c r="AH607" i="9"/>
  <c r="AL607" i="9"/>
  <c r="AP607" i="9"/>
  <c r="AT607" i="9"/>
  <c r="DL607" i="9" s="1"/>
  <c r="W607" i="9"/>
  <c r="AA607" i="9"/>
  <c r="AE607" i="9"/>
  <c r="AI607" i="9"/>
  <c r="AM607" i="9"/>
  <c r="AQ607" i="9"/>
  <c r="AU607" i="9"/>
  <c r="DM607" i="9" s="1"/>
  <c r="AR606" i="9"/>
  <c r="AB606" i="9"/>
  <c r="DF605" i="9"/>
  <c r="BW605" i="9"/>
  <c r="CP605" i="9"/>
  <c r="BG605" i="9"/>
  <c r="AJ604" i="9"/>
  <c r="T604" i="9"/>
  <c r="U603" i="9"/>
  <c r="Y603" i="9"/>
  <c r="AC603" i="9"/>
  <c r="AG603" i="9"/>
  <c r="AK603" i="9"/>
  <c r="AO603" i="9"/>
  <c r="AS603" i="9"/>
  <c r="AW603" i="9"/>
  <c r="DO603" i="9" s="1"/>
  <c r="V603" i="9"/>
  <c r="Z603" i="9"/>
  <c r="AD603" i="9"/>
  <c r="AH603" i="9"/>
  <c r="AL603" i="9"/>
  <c r="AP603" i="9"/>
  <c r="AT603" i="9"/>
  <c r="DL603" i="9" s="1"/>
  <c r="W603" i="9"/>
  <c r="AA603" i="9"/>
  <c r="AE603" i="9"/>
  <c r="AI603" i="9"/>
  <c r="AM603" i="9"/>
  <c r="AQ603" i="9"/>
  <c r="AU603" i="9"/>
  <c r="DM603" i="9" s="1"/>
  <c r="AR602" i="9"/>
  <c r="AB602" i="9"/>
  <c r="AJ600" i="9"/>
  <c r="T600" i="9"/>
  <c r="U599" i="9"/>
  <c r="Y599" i="9"/>
  <c r="AC599" i="9"/>
  <c r="AG599" i="9"/>
  <c r="AK599" i="9"/>
  <c r="AO599" i="9"/>
  <c r="AS599" i="9"/>
  <c r="AW599" i="9"/>
  <c r="DO599" i="9" s="1"/>
  <c r="V599" i="9"/>
  <c r="Z599" i="9"/>
  <c r="AD599" i="9"/>
  <c r="AH599" i="9"/>
  <c r="AL599" i="9"/>
  <c r="AP599" i="9"/>
  <c r="AT599" i="9"/>
  <c r="DL599" i="9" s="1"/>
  <c r="W599" i="9"/>
  <c r="AA599" i="9"/>
  <c r="AE599" i="9"/>
  <c r="AI599" i="9"/>
  <c r="AM599" i="9"/>
  <c r="AQ599" i="9"/>
  <c r="AU599" i="9"/>
  <c r="DM599" i="9" s="1"/>
  <c r="AR598" i="9"/>
  <c r="AB598" i="9"/>
  <c r="AJ596" i="9"/>
  <c r="T596" i="9"/>
  <c r="U595" i="9"/>
  <c r="Y595" i="9"/>
  <c r="AC595" i="9"/>
  <c r="AG595" i="9"/>
  <c r="AK595" i="9"/>
  <c r="AO595" i="9"/>
  <c r="AS595" i="9"/>
  <c r="AW595" i="9"/>
  <c r="DO595" i="9" s="1"/>
  <c r="V595" i="9"/>
  <c r="Z595" i="9"/>
  <c r="AD595" i="9"/>
  <c r="AH595" i="9"/>
  <c r="AL595" i="9"/>
  <c r="AP595" i="9"/>
  <c r="AT595" i="9"/>
  <c r="DL595" i="9" s="1"/>
  <c r="W595" i="9"/>
  <c r="AA595" i="9"/>
  <c r="AE595" i="9"/>
  <c r="AI595" i="9"/>
  <c r="AM595" i="9"/>
  <c r="AQ595" i="9"/>
  <c r="AU595" i="9"/>
  <c r="DM595" i="9" s="1"/>
  <c r="AR594" i="9"/>
  <c r="AB594" i="9"/>
  <c r="AJ592" i="9"/>
  <c r="T592" i="9"/>
  <c r="U591" i="9"/>
  <c r="Y591" i="9"/>
  <c r="AC591" i="9"/>
  <c r="AG591" i="9"/>
  <c r="AK591" i="9"/>
  <c r="AO591" i="9"/>
  <c r="AS591" i="9"/>
  <c r="AW591" i="9"/>
  <c r="DO591" i="9" s="1"/>
  <c r="V591" i="9"/>
  <c r="Z591" i="9"/>
  <c r="AD591" i="9"/>
  <c r="AH591" i="9"/>
  <c r="AL591" i="9"/>
  <c r="AP591" i="9"/>
  <c r="AT591" i="9"/>
  <c r="DL591" i="9" s="1"/>
  <c r="W591" i="9"/>
  <c r="AA591" i="9"/>
  <c r="AE591" i="9"/>
  <c r="AI591" i="9"/>
  <c r="AM591" i="9"/>
  <c r="AQ591" i="9"/>
  <c r="AU591" i="9"/>
  <c r="DM591" i="9" s="1"/>
  <c r="AR590" i="9"/>
  <c r="AB590" i="9"/>
  <c r="AJ588" i="9"/>
  <c r="T588" i="9"/>
  <c r="AF571" i="9"/>
  <c r="DJ570" i="9"/>
  <c r="CA570" i="9"/>
  <c r="CT570" i="9"/>
  <c r="BK570" i="9"/>
  <c r="U567" i="9"/>
  <c r="Y567" i="9"/>
  <c r="AC567" i="9"/>
  <c r="AG567" i="9"/>
  <c r="AK567" i="9"/>
  <c r="AO567" i="9"/>
  <c r="AS567" i="9"/>
  <c r="AW567" i="9"/>
  <c r="DO567" i="9" s="1"/>
  <c r="V567" i="9"/>
  <c r="Z567" i="9"/>
  <c r="AD567" i="9"/>
  <c r="AH567" i="9"/>
  <c r="AL567" i="9"/>
  <c r="AP567" i="9"/>
  <c r="AT567" i="9"/>
  <c r="DL567" i="9" s="1"/>
  <c r="T567" i="9"/>
  <c r="AB567" i="9"/>
  <c r="AJ567" i="9"/>
  <c r="AR567" i="9"/>
  <c r="W567" i="9"/>
  <c r="AE567" i="9"/>
  <c r="AM567" i="9"/>
  <c r="AU567" i="9"/>
  <c r="DM567" i="9" s="1"/>
  <c r="X567" i="9"/>
  <c r="AF567" i="9"/>
  <c r="AN567" i="9"/>
  <c r="AV567" i="9"/>
  <c r="DN567" i="9" s="1"/>
  <c r="DB566" i="9"/>
  <c r="BS566" i="9"/>
  <c r="CL566" i="9"/>
  <c r="BC566" i="9"/>
  <c r="CX564" i="9"/>
  <c r="BO564" i="9"/>
  <c r="AI563" i="9"/>
  <c r="DJ562" i="9"/>
  <c r="CA562" i="9"/>
  <c r="CT562" i="9"/>
  <c r="BK562" i="9"/>
  <c r="U559" i="9"/>
  <c r="Y559" i="9"/>
  <c r="AC559" i="9"/>
  <c r="AG559" i="9"/>
  <c r="AK559" i="9"/>
  <c r="AO559" i="9"/>
  <c r="AS559" i="9"/>
  <c r="AW559" i="9"/>
  <c r="DO559" i="9" s="1"/>
  <c r="V559" i="9"/>
  <c r="Z559" i="9"/>
  <c r="AD559" i="9"/>
  <c r="AH559" i="9"/>
  <c r="AL559" i="9"/>
  <c r="AP559" i="9"/>
  <c r="AT559" i="9"/>
  <c r="DL559" i="9" s="1"/>
  <c r="T559" i="9"/>
  <c r="AB559" i="9"/>
  <c r="AJ559" i="9"/>
  <c r="AR559" i="9"/>
  <c r="W559" i="9"/>
  <c r="AE559" i="9"/>
  <c r="AM559" i="9"/>
  <c r="AU559" i="9"/>
  <c r="DM559" i="9" s="1"/>
  <c r="X559" i="9"/>
  <c r="AF559" i="9"/>
  <c r="AN559" i="9"/>
  <c r="AV559" i="9"/>
  <c r="DN559" i="9" s="1"/>
  <c r="DB558" i="9"/>
  <c r="BS558" i="9"/>
  <c r="CL558" i="9"/>
  <c r="BC558" i="9"/>
  <c r="CX556" i="9"/>
  <c r="BO556" i="9"/>
  <c r="AI555" i="9"/>
  <c r="DJ554" i="9"/>
  <c r="CA554" i="9"/>
  <c r="CT554" i="9"/>
  <c r="BK554" i="9"/>
  <c r="U551" i="9"/>
  <c r="Y551" i="9"/>
  <c r="AC551" i="9"/>
  <c r="AG551" i="9"/>
  <c r="AK551" i="9"/>
  <c r="AO551" i="9"/>
  <c r="AS551" i="9"/>
  <c r="AW551" i="9"/>
  <c r="DO551" i="9" s="1"/>
  <c r="V551" i="9"/>
  <c r="Z551" i="9"/>
  <c r="AD551" i="9"/>
  <c r="AH551" i="9"/>
  <c r="AL551" i="9"/>
  <c r="AP551" i="9"/>
  <c r="AT551" i="9"/>
  <c r="DL551" i="9" s="1"/>
  <c r="T551" i="9"/>
  <c r="AB551" i="9"/>
  <c r="AJ551" i="9"/>
  <c r="AR551" i="9"/>
  <c r="W551" i="9"/>
  <c r="AE551" i="9"/>
  <c r="AM551" i="9"/>
  <c r="AU551" i="9"/>
  <c r="DM551" i="9" s="1"/>
  <c r="X551" i="9"/>
  <c r="AF551" i="9"/>
  <c r="AN551" i="9"/>
  <c r="AV551" i="9"/>
  <c r="DN551" i="9" s="1"/>
  <c r="DB550" i="9"/>
  <c r="BS550" i="9"/>
  <c r="CL550" i="9"/>
  <c r="BC550" i="9"/>
  <c r="CX548" i="9"/>
  <c r="BO548" i="9"/>
  <c r="DA547" i="9"/>
  <c r="BR547" i="9"/>
  <c r="U543" i="9"/>
  <c r="Y543" i="9"/>
  <c r="AC543" i="9"/>
  <c r="AG543" i="9"/>
  <c r="AK543" i="9"/>
  <c r="AO543" i="9"/>
  <c r="AS543" i="9"/>
  <c r="AW543" i="9"/>
  <c r="DO543" i="9" s="1"/>
  <c r="V543" i="9"/>
  <c r="Z543" i="9"/>
  <c r="AD543" i="9"/>
  <c r="AH543" i="9"/>
  <c r="AL543" i="9"/>
  <c r="AP543" i="9"/>
  <c r="AT543" i="9"/>
  <c r="DL543" i="9" s="1"/>
  <c r="T543" i="9"/>
  <c r="AB543" i="9"/>
  <c r="AJ543" i="9"/>
  <c r="AR543" i="9"/>
  <c r="W543" i="9"/>
  <c r="AE543" i="9"/>
  <c r="AM543" i="9"/>
  <c r="AU543" i="9"/>
  <c r="DM543" i="9" s="1"/>
  <c r="X543" i="9"/>
  <c r="AF543" i="9"/>
  <c r="AN543" i="9"/>
  <c r="AV543" i="9"/>
  <c r="DN543" i="9" s="1"/>
  <c r="DB542" i="9"/>
  <c r="BS542" i="9"/>
  <c r="CL542" i="9"/>
  <c r="BC542" i="9"/>
  <c r="DB540" i="9"/>
  <c r="BS540" i="9"/>
  <c r="AV539" i="9"/>
  <c r="DN539" i="9" s="1"/>
  <c r="AF535" i="9"/>
  <c r="CL532" i="9"/>
  <c r="BC532" i="9"/>
  <c r="U531" i="9"/>
  <c r="Y531" i="9"/>
  <c r="AC531" i="9"/>
  <c r="AG531" i="9"/>
  <c r="AK531" i="9"/>
  <c r="AO531" i="9"/>
  <c r="AS531" i="9"/>
  <c r="AW531" i="9"/>
  <c r="DO531" i="9" s="1"/>
  <c r="V531" i="9"/>
  <c r="Z531" i="9"/>
  <c r="AD531" i="9"/>
  <c r="AH531" i="9"/>
  <c r="AL531" i="9"/>
  <c r="AP531" i="9"/>
  <c r="AT531" i="9"/>
  <c r="DL531" i="9" s="1"/>
  <c r="W531" i="9"/>
  <c r="AA531" i="9"/>
  <c r="AE531" i="9"/>
  <c r="AI531" i="9"/>
  <c r="AM531" i="9"/>
  <c r="AQ531" i="9"/>
  <c r="AU531" i="9"/>
  <c r="DM531" i="9" s="1"/>
  <c r="T531" i="9"/>
  <c r="AJ531" i="9"/>
  <c r="X531" i="9"/>
  <c r="AN531" i="9"/>
  <c r="AB531" i="9"/>
  <c r="AR531" i="9"/>
  <c r="CT530" i="9"/>
  <c r="BK530" i="9"/>
  <c r="DF529" i="9"/>
  <c r="BW529" i="9"/>
  <c r="CP529" i="9"/>
  <c r="BG529" i="9"/>
  <c r="AV523" i="9"/>
  <c r="DN523" i="9" s="1"/>
  <c r="CL522" i="9"/>
  <c r="BC522" i="9"/>
  <c r="AF519" i="9"/>
  <c r="DB516" i="9"/>
  <c r="BS516" i="9"/>
  <c r="CL516" i="9"/>
  <c r="BC516" i="9"/>
  <c r="U515" i="9"/>
  <c r="Y515" i="9"/>
  <c r="AC515" i="9"/>
  <c r="AG515" i="9"/>
  <c r="AK515" i="9"/>
  <c r="AO515" i="9"/>
  <c r="AS515" i="9"/>
  <c r="AW515" i="9"/>
  <c r="DO515" i="9" s="1"/>
  <c r="V515" i="9"/>
  <c r="Z515" i="9"/>
  <c r="AD515" i="9"/>
  <c r="AH515" i="9"/>
  <c r="AL515" i="9"/>
  <c r="AP515" i="9"/>
  <c r="AT515" i="9"/>
  <c r="DL515" i="9" s="1"/>
  <c r="W515" i="9"/>
  <c r="AA515" i="9"/>
  <c r="AE515" i="9"/>
  <c r="AI515" i="9"/>
  <c r="AM515" i="9"/>
  <c r="AQ515" i="9"/>
  <c r="AU515" i="9"/>
  <c r="DM515" i="9" s="1"/>
  <c r="T515" i="9"/>
  <c r="AJ515" i="9"/>
  <c r="X515" i="9"/>
  <c r="AN515" i="9"/>
  <c r="AB515" i="9"/>
  <c r="AR515" i="9"/>
  <c r="CL514" i="9"/>
  <c r="BC514" i="9"/>
  <c r="AF511" i="9"/>
  <c r="CT510" i="9"/>
  <c r="BK510" i="9"/>
  <c r="DF505" i="9"/>
  <c r="BW505" i="9"/>
  <c r="CP505" i="9"/>
  <c r="BG505" i="9"/>
  <c r="DJ502" i="9"/>
  <c r="CA502" i="9"/>
  <c r="DJ498" i="9"/>
  <c r="CA498" i="9"/>
  <c r="DB496" i="9"/>
  <c r="BS496" i="9"/>
  <c r="CL496" i="9"/>
  <c r="BC496" i="9"/>
  <c r="U495" i="9"/>
  <c r="Y495" i="9"/>
  <c r="AC495" i="9"/>
  <c r="AG495" i="9"/>
  <c r="AK495" i="9"/>
  <c r="AO495" i="9"/>
  <c r="AS495" i="9"/>
  <c r="AW495" i="9"/>
  <c r="DO495" i="9" s="1"/>
  <c r="V495" i="9"/>
  <c r="Z495" i="9"/>
  <c r="AD495" i="9"/>
  <c r="AH495" i="9"/>
  <c r="AL495" i="9"/>
  <c r="AP495" i="9"/>
  <c r="AT495" i="9"/>
  <c r="DL495" i="9" s="1"/>
  <c r="W495" i="9"/>
  <c r="AA495" i="9"/>
  <c r="AE495" i="9"/>
  <c r="AI495" i="9"/>
  <c r="AM495" i="9"/>
  <c r="AQ495" i="9"/>
  <c r="AU495" i="9"/>
  <c r="DM495" i="9" s="1"/>
  <c r="T495" i="9"/>
  <c r="AJ495" i="9"/>
  <c r="X495" i="9"/>
  <c r="AN495" i="9"/>
  <c r="AB495" i="9"/>
  <c r="AR495" i="9"/>
  <c r="AF491" i="9"/>
  <c r="DF485" i="9"/>
  <c r="BW485" i="9"/>
  <c r="CP485" i="9"/>
  <c r="BG485" i="9"/>
  <c r="DJ482" i="9"/>
  <c r="CA482" i="9"/>
  <c r="CP481" i="9"/>
  <c r="BG481" i="9"/>
  <c r="DF477" i="9"/>
  <c r="BW477" i="9"/>
  <c r="U471" i="9"/>
  <c r="Y471" i="9"/>
  <c r="AC471" i="9"/>
  <c r="AG471" i="9"/>
  <c r="AK471" i="9"/>
  <c r="AO471" i="9"/>
  <c r="AS471" i="9"/>
  <c r="AW471" i="9"/>
  <c r="DO471" i="9" s="1"/>
  <c r="V471" i="9"/>
  <c r="Z471" i="9"/>
  <c r="AD471" i="9"/>
  <c r="AH471" i="9"/>
  <c r="AL471" i="9"/>
  <c r="AP471" i="9"/>
  <c r="AT471" i="9"/>
  <c r="DL471" i="9" s="1"/>
  <c r="W471" i="9"/>
  <c r="AA471" i="9"/>
  <c r="AE471" i="9"/>
  <c r="AI471" i="9"/>
  <c r="AM471" i="9"/>
  <c r="AQ471" i="9"/>
  <c r="AU471" i="9"/>
  <c r="DM471" i="9" s="1"/>
  <c r="T471" i="9"/>
  <c r="AJ471" i="9"/>
  <c r="X471" i="9"/>
  <c r="AN471" i="9"/>
  <c r="AB471" i="9"/>
  <c r="AR471" i="9"/>
  <c r="CL470" i="9"/>
  <c r="BC470" i="9"/>
  <c r="AF467" i="9"/>
  <c r="CT466" i="9"/>
  <c r="BK466" i="9"/>
  <c r="DJ458" i="9"/>
  <c r="CA458" i="9"/>
  <c r="DJ454" i="9"/>
  <c r="CA454" i="9"/>
  <c r="DB452" i="9"/>
  <c r="BS452" i="9"/>
  <c r="CL452" i="9"/>
  <c r="BC452" i="9"/>
  <c r="U451" i="9"/>
  <c r="Y451" i="9"/>
  <c r="AC451" i="9"/>
  <c r="AG451" i="9"/>
  <c r="AK451" i="9"/>
  <c r="AO451" i="9"/>
  <c r="AS451" i="9"/>
  <c r="AW451" i="9"/>
  <c r="DO451" i="9" s="1"/>
  <c r="V451" i="9"/>
  <c r="Z451" i="9"/>
  <c r="AD451" i="9"/>
  <c r="AH451" i="9"/>
  <c r="AL451" i="9"/>
  <c r="AP451" i="9"/>
  <c r="AT451" i="9"/>
  <c r="DL451" i="9" s="1"/>
  <c r="W451" i="9"/>
  <c r="AA451" i="9"/>
  <c r="AE451" i="9"/>
  <c r="AI451" i="9"/>
  <c r="AM451" i="9"/>
  <c r="AQ451" i="9"/>
  <c r="AU451" i="9"/>
  <c r="DM451" i="9" s="1"/>
  <c r="T451" i="9"/>
  <c r="AJ451" i="9"/>
  <c r="X451" i="9"/>
  <c r="AN451" i="9"/>
  <c r="AB451" i="9"/>
  <c r="AR451" i="9"/>
  <c r="CL450" i="9"/>
  <c r="BC450" i="9"/>
  <c r="AF447" i="9"/>
  <c r="CT446" i="9"/>
  <c r="BK446" i="9"/>
  <c r="DF441" i="9"/>
  <c r="BW441" i="9"/>
  <c r="CP441" i="9"/>
  <c r="BG441" i="9"/>
  <c r="DJ438" i="9"/>
  <c r="CA438" i="9"/>
  <c r="DB436" i="9"/>
  <c r="BS436" i="9"/>
  <c r="CL436" i="9"/>
  <c r="BC436" i="9"/>
  <c r="U435" i="9"/>
  <c r="Y435" i="9"/>
  <c r="AC435" i="9"/>
  <c r="AG435" i="9"/>
  <c r="AK435" i="9"/>
  <c r="AO435" i="9"/>
  <c r="AS435" i="9"/>
  <c r="AW435" i="9"/>
  <c r="DO435" i="9" s="1"/>
  <c r="V435" i="9"/>
  <c r="Z435" i="9"/>
  <c r="AD435" i="9"/>
  <c r="AH435" i="9"/>
  <c r="AL435" i="9"/>
  <c r="AP435" i="9"/>
  <c r="AT435" i="9"/>
  <c r="DL435" i="9" s="1"/>
  <c r="W435" i="9"/>
  <c r="AA435" i="9"/>
  <c r="AE435" i="9"/>
  <c r="AI435" i="9"/>
  <c r="AM435" i="9"/>
  <c r="AQ435" i="9"/>
  <c r="AU435" i="9"/>
  <c r="DM435" i="9" s="1"/>
  <c r="T435" i="9"/>
  <c r="AJ435" i="9"/>
  <c r="X435" i="9"/>
  <c r="AN435" i="9"/>
  <c r="AB435" i="9"/>
  <c r="AR435" i="9"/>
  <c r="CL434" i="9"/>
  <c r="BC434" i="9"/>
  <c r="DB432" i="9"/>
  <c r="BS432" i="9"/>
  <c r="CL432" i="9"/>
  <c r="BC432" i="9"/>
  <c r="U431" i="9"/>
  <c r="Y431" i="9"/>
  <c r="AC431" i="9"/>
  <c r="AG431" i="9"/>
  <c r="AK431" i="9"/>
  <c r="AO431" i="9"/>
  <c r="AS431" i="9"/>
  <c r="AW431" i="9"/>
  <c r="DO431" i="9" s="1"/>
  <c r="V431" i="9"/>
  <c r="Z431" i="9"/>
  <c r="AD431" i="9"/>
  <c r="AH431" i="9"/>
  <c r="AL431" i="9"/>
  <c r="AP431" i="9"/>
  <c r="AT431" i="9"/>
  <c r="DL431" i="9" s="1"/>
  <c r="W431" i="9"/>
  <c r="AA431" i="9"/>
  <c r="AE431" i="9"/>
  <c r="AI431" i="9"/>
  <c r="AM431" i="9"/>
  <c r="AQ431" i="9"/>
  <c r="AU431" i="9"/>
  <c r="DM431" i="9" s="1"/>
  <c r="T431" i="9"/>
  <c r="AJ431" i="9"/>
  <c r="X431" i="9"/>
  <c r="AN431" i="9"/>
  <c r="AB431" i="9"/>
  <c r="AR431" i="9"/>
  <c r="CL430" i="9"/>
  <c r="BC430" i="9"/>
  <c r="DB428" i="9"/>
  <c r="BS428" i="9"/>
  <c r="CL428" i="9"/>
  <c r="BC428" i="9"/>
  <c r="U427" i="9"/>
  <c r="Y427" i="9"/>
  <c r="AC427" i="9"/>
  <c r="AG427" i="9"/>
  <c r="AK427" i="9"/>
  <c r="AO427" i="9"/>
  <c r="AS427" i="9"/>
  <c r="AW427" i="9"/>
  <c r="DO427" i="9" s="1"/>
  <c r="V427" i="9"/>
  <c r="Z427" i="9"/>
  <c r="AD427" i="9"/>
  <c r="AH427" i="9"/>
  <c r="AL427" i="9"/>
  <c r="AP427" i="9"/>
  <c r="AT427" i="9"/>
  <c r="DL427" i="9" s="1"/>
  <c r="W427" i="9"/>
  <c r="AA427" i="9"/>
  <c r="AE427" i="9"/>
  <c r="AI427" i="9"/>
  <c r="AM427" i="9"/>
  <c r="AQ427" i="9"/>
  <c r="AU427" i="9"/>
  <c r="DM427" i="9" s="1"/>
  <c r="T427" i="9"/>
  <c r="AJ427" i="9"/>
  <c r="X427" i="9"/>
  <c r="AN427" i="9"/>
  <c r="AB427" i="9"/>
  <c r="AR427" i="9"/>
  <c r="AF423" i="9"/>
  <c r="E420" i="9"/>
  <c r="F420" i="9"/>
  <c r="G420" i="9"/>
  <c r="AC406" i="9"/>
  <c r="DC399" i="9"/>
  <c r="BT399" i="9"/>
  <c r="CM399" i="9"/>
  <c r="BD399" i="9"/>
  <c r="CU398" i="9"/>
  <c r="BL398" i="9"/>
  <c r="DK386" i="9"/>
  <c r="CB386" i="9"/>
  <c r="DC367" i="9"/>
  <c r="BT367" i="9"/>
  <c r="CM367" i="9"/>
  <c r="BD367" i="9"/>
  <c r="CU366" i="9"/>
  <c r="BL366" i="9"/>
  <c r="DK354" i="9"/>
  <c r="CB354" i="9"/>
  <c r="DG329" i="9"/>
  <c r="BX329" i="9"/>
  <c r="CL329" i="9"/>
  <c r="BC329" i="9"/>
  <c r="DA570" i="9"/>
  <c r="BR570" i="9"/>
  <c r="CS570" i="9"/>
  <c r="BJ570" i="9"/>
  <c r="U570" i="9"/>
  <c r="Y570" i="9"/>
  <c r="AC570" i="9"/>
  <c r="AG570" i="9"/>
  <c r="AK570" i="9"/>
  <c r="AO570" i="9"/>
  <c r="AS570" i="9"/>
  <c r="AW570" i="9"/>
  <c r="DO570" i="9" s="1"/>
  <c r="V570" i="9"/>
  <c r="Z570" i="9"/>
  <c r="AD570" i="9"/>
  <c r="AH570" i="9"/>
  <c r="AL570" i="9"/>
  <c r="AP570" i="9"/>
  <c r="AT570" i="9"/>
  <c r="DL570" i="9" s="1"/>
  <c r="DI566" i="9"/>
  <c r="BZ566" i="9"/>
  <c r="DA566" i="9"/>
  <c r="BR566" i="9"/>
  <c r="CS566" i="9"/>
  <c r="BJ566" i="9"/>
  <c r="U566" i="9"/>
  <c r="Y566" i="9"/>
  <c r="AC566" i="9"/>
  <c r="AG566" i="9"/>
  <c r="AK566" i="9"/>
  <c r="AO566" i="9"/>
  <c r="AS566" i="9"/>
  <c r="AW566" i="9"/>
  <c r="DO566" i="9" s="1"/>
  <c r="V566" i="9"/>
  <c r="Z566" i="9"/>
  <c r="AD566" i="9"/>
  <c r="AH566" i="9"/>
  <c r="AL566" i="9"/>
  <c r="AP566" i="9"/>
  <c r="AT566" i="9"/>
  <c r="DL566" i="9" s="1"/>
  <c r="DE564" i="9"/>
  <c r="BV564" i="9"/>
  <c r="CW564" i="9"/>
  <c r="BN564" i="9"/>
  <c r="CO564" i="9"/>
  <c r="BF564" i="9"/>
  <c r="DA562" i="9"/>
  <c r="BR562" i="9"/>
  <c r="CS562" i="9"/>
  <c r="BJ562" i="9"/>
  <c r="U562" i="9"/>
  <c r="Y562" i="9"/>
  <c r="AC562" i="9"/>
  <c r="AG562" i="9"/>
  <c r="AK562" i="9"/>
  <c r="AO562" i="9"/>
  <c r="AS562" i="9"/>
  <c r="AW562" i="9"/>
  <c r="DO562" i="9" s="1"/>
  <c r="V562" i="9"/>
  <c r="Z562" i="9"/>
  <c r="AD562" i="9"/>
  <c r="AH562" i="9"/>
  <c r="AL562" i="9"/>
  <c r="AP562" i="9"/>
  <c r="AT562" i="9"/>
  <c r="DL562" i="9" s="1"/>
  <c r="DI558" i="9"/>
  <c r="BZ558" i="9"/>
  <c r="DA558" i="9"/>
  <c r="BR558" i="9"/>
  <c r="CS558" i="9"/>
  <c r="BJ558" i="9"/>
  <c r="U558" i="9"/>
  <c r="Y558" i="9"/>
  <c r="AC558" i="9"/>
  <c r="AG558" i="9"/>
  <c r="AK558" i="9"/>
  <c r="AO558" i="9"/>
  <c r="AS558" i="9"/>
  <c r="AW558" i="9"/>
  <c r="DO558" i="9" s="1"/>
  <c r="V558" i="9"/>
  <c r="Z558" i="9"/>
  <c r="AD558" i="9"/>
  <c r="AH558" i="9"/>
  <c r="AL558" i="9"/>
  <c r="AP558" i="9"/>
  <c r="AT558" i="9"/>
  <c r="DL558" i="9" s="1"/>
  <c r="DE556" i="9"/>
  <c r="BV556" i="9"/>
  <c r="CW556" i="9"/>
  <c r="BN556" i="9"/>
  <c r="CO556" i="9"/>
  <c r="BF556" i="9"/>
  <c r="DA554" i="9"/>
  <c r="BR554" i="9"/>
  <c r="CS554" i="9"/>
  <c r="BJ554" i="9"/>
  <c r="U554" i="9"/>
  <c r="Y554" i="9"/>
  <c r="AC554" i="9"/>
  <c r="AG554" i="9"/>
  <c r="AK554" i="9"/>
  <c r="AO554" i="9"/>
  <c r="AS554" i="9"/>
  <c r="AW554" i="9"/>
  <c r="DO554" i="9" s="1"/>
  <c r="V554" i="9"/>
  <c r="Z554" i="9"/>
  <c r="AD554" i="9"/>
  <c r="AH554" i="9"/>
  <c r="AL554" i="9"/>
  <c r="AP554" i="9"/>
  <c r="AT554" i="9"/>
  <c r="DL554" i="9" s="1"/>
  <c r="DI550" i="9"/>
  <c r="BZ550" i="9"/>
  <c r="DA550" i="9"/>
  <c r="BR550" i="9"/>
  <c r="CS550" i="9"/>
  <c r="BJ550" i="9"/>
  <c r="U550" i="9"/>
  <c r="Y550" i="9"/>
  <c r="AC550" i="9"/>
  <c r="AG550" i="9"/>
  <c r="AK550" i="9"/>
  <c r="AO550" i="9"/>
  <c r="AS550" i="9"/>
  <c r="AW550" i="9"/>
  <c r="DO550" i="9" s="1"/>
  <c r="V550" i="9"/>
  <c r="Z550" i="9"/>
  <c r="AD550" i="9"/>
  <c r="AH550" i="9"/>
  <c r="AL550" i="9"/>
  <c r="AP550" i="9"/>
  <c r="AT550" i="9"/>
  <c r="DL550" i="9" s="1"/>
  <c r="DE548" i="9"/>
  <c r="BV548" i="9"/>
  <c r="CW548" i="9"/>
  <c r="BN548" i="9"/>
  <c r="CO548" i="9"/>
  <c r="BF548" i="9"/>
  <c r="U546" i="9"/>
  <c r="Y546" i="9"/>
  <c r="AC546" i="9"/>
  <c r="AG546" i="9"/>
  <c r="AK546" i="9"/>
  <c r="AO546" i="9"/>
  <c r="AS546" i="9"/>
  <c r="AW546" i="9"/>
  <c r="DO546" i="9" s="1"/>
  <c r="V546" i="9"/>
  <c r="Z546" i="9"/>
  <c r="AD546" i="9"/>
  <c r="AH546" i="9"/>
  <c r="AL546" i="9"/>
  <c r="AP546" i="9"/>
  <c r="AT546" i="9"/>
  <c r="DL546" i="9" s="1"/>
  <c r="DE544" i="9"/>
  <c r="BV544" i="9"/>
  <c r="CW544" i="9"/>
  <c r="BN544" i="9"/>
  <c r="CO544" i="9"/>
  <c r="BF544" i="9"/>
  <c r="DI542" i="9"/>
  <c r="BZ542" i="9"/>
  <c r="DA542" i="9"/>
  <c r="BR542" i="9"/>
  <c r="CS542" i="9"/>
  <c r="BJ542" i="9"/>
  <c r="U542" i="9"/>
  <c r="Y542" i="9"/>
  <c r="AC542" i="9"/>
  <c r="AG542" i="9"/>
  <c r="AK542" i="9"/>
  <c r="AO542" i="9"/>
  <c r="AS542" i="9"/>
  <c r="AW542" i="9"/>
  <c r="DO542" i="9" s="1"/>
  <c r="V542" i="9"/>
  <c r="Z542" i="9"/>
  <c r="AD542" i="9"/>
  <c r="AH542" i="9"/>
  <c r="AL542" i="9"/>
  <c r="AP542" i="9"/>
  <c r="AT542" i="9"/>
  <c r="DL542" i="9" s="1"/>
  <c r="U540" i="9"/>
  <c r="Y540" i="9"/>
  <c r="AC540" i="9"/>
  <c r="AG540" i="9"/>
  <c r="AK540" i="9"/>
  <c r="AO540" i="9"/>
  <c r="AS540" i="9"/>
  <c r="AW540" i="9"/>
  <c r="DO540" i="9" s="1"/>
  <c r="V540" i="9"/>
  <c r="Z540" i="9"/>
  <c r="AD540" i="9"/>
  <c r="AH540" i="9"/>
  <c r="AL540" i="9"/>
  <c r="AP540" i="9"/>
  <c r="AT540" i="9"/>
  <c r="DL540" i="9" s="1"/>
  <c r="W540" i="9"/>
  <c r="AA540" i="9"/>
  <c r="AE540" i="9"/>
  <c r="AI540" i="9"/>
  <c r="AM540" i="9"/>
  <c r="AQ540" i="9"/>
  <c r="AU540" i="9"/>
  <c r="DM540" i="9" s="1"/>
  <c r="U536" i="9"/>
  <c r="Y536" i="9"/>
  <c r="AC536" i="9"/>
  <c r="AG536" i="9"/>
  <c r="AK536" i="9"/>
  <c r="AO536" i="9"/>
  <c r="AS536" i="9"/>
  <c r="AW536" i="9"/>
  <c r="DO536" i="9" s="1"/>
  <c r="V536" i="9"/>
  <c r="Z536" i="9"/>
  <c r="AD536" i="9"/>
  <c r="AH536" i="9"/>
  <c r="AL536" i="9"/>
  <c r="AP536" i="9"/>
  <c r="AT536" i="9"/>
  <c r="DL536" i="9" s="1"/>
  <c r="W536" i="9"/>
  <c r="AA536" i="9"/>
  <c r="AE536" i="9"/>
  <c r="AI536" i="9"/>
  <c r="AM536" i="9"/>
  <c r="AQ536" i="9"/>
  <c r="AU536" i="9"/>
  <c r="DM536" i="9" s="1"/>
  <c r="DF534" i="9"/>
  <c r="BW534" i="9"/>
  <c r="CP534" i="9"/>
  <c r="BG534" i="9"/>
  <c r="DB533" i="9"/>
  <c r="BS533" i="9"/>
  <c r="CL533" i="9"/>
  <c r="BC533" i="9"/>
  <c r="CX532" i="9"/>
  <c r="BO532" i="9"/>
  <c r="U532" i="9"/>
  <c r="Y532" i="9"/>
  <c r="AC532" i="9"/>
  <c r="AG532" i="9"/>
  <c r="AK532" i="9"/>
  <c r="AO532" i="9"/>
  <c r="AS532" i="9"/>
  <c r="AW532" i="9"/>
  <c r="DO532" i="9" s="1"/>
  <c r="V532" i="9"/>
  <c r="Z532" i="9"/>
  <c r="AD532" i="9"/>
  <c r="AH532" i="9"/>
  <c r="AL532" i="9"/>
  <c r="AP532" i="9"/>
  <c r="AT532" i="9"/>
  <c r="DL532" i="9" s="1"/>
  <c r="W532" i="9"/>
  <c r="AA532" i="9"/>
  <c r="AE532" i="9"/>
  <c r="AI532" i="9"/>
  <c r="AM532" i="9"/>
  <c r="AQ532" i="9"/>
  <c r="AU532" i="9"/>
  <c r="DM532" i="9" s="1"/>
  <c r="DF530" i="9"/>
  <c r="BW530" i="9"/>
  <c r="CP530" i="9"/>
  <c r="BG530" i="9"/>
  <c r="DB529" i="9"/>
  <c r="BS529" i="9"/>
  <c r="CL529" i="9"/>
  <c r="BC529" i="9"/>
  <c r="CX528" i="9"/>
  <c r="BO528" i="9"/>
  <c r="U528" i="9"/>
  <c r="Y528" i="9"/>
  <c r="AC528" i="9"/>
  <c r="AG528" i="9"/>
  <c r="AK528" i="9"/>
  <c r="AO528" i="9"/>
  <c r="AS528" i="9"/>
  <c r="AW528" i="9"/>
  <c r="DO528" i="9" s="1"/>
  <c r="V528" i="9"/>
  <c r="Z528" i="9"/>
  <c r="AD528" i="9"/>
  <c r="AH528" i="9"/>
  <c r="AL528" i="9"/>
  <c r="AP528" i="9"/>
  <c r="AT528" i="9"/>
  <c r="DL528" i="9" s="1"/>
  <c r="W528" i="9"/>
  <c r="AA528" i="9"/>
  <c r="AE528" i="9"/>
  <c r="AI528" i="9"/>
  <c r="AM528" i="9"/>
  <c r="AQ528" i="9"/>
  <c r="AU528" i="9"/>
  <c r="DM528" i="9" s="1"/>
  <c r="U524" i="9"/>
  <c r="Y524" i="9"/>
  <c r="AC524" i="9"/>
  <c r="AG524" i="9"/>
  <c r="AK524" i="9"/>
  <c r="AO524" i="9"/>
  <c r="AS524" i="9"/>
  <c r="AW524" i="9"/>
  <c r="DO524" i="9" s="1"/>
  <c r="V524" i="9"/>
  <c r="Z524" i="9"/>
  <c r="AD524" i="9"/>
  <c r="AH524" i="9"/>
  <c r="AL524" i="9"/>
  <c r="AP524" i="9"/>
  <c r="AT524" i="9"/>
  <c r="DL524" i="9" s="1"/>
  <c r="W524" i="9"/>
  <c r="AA524" i="9"/>
  <c r="AE524" i="9"/>
  <c r="AI524" i="9"/>
  <c r="AM524" i="9"/>
  <c r="AQ524" i="9"/>
  <c r="AU524" i="9"/>
  <c r="DM524" i="9" s="1"/>
  <c r="DF522" i="9"/>
  <c r="BW522" i="9"/>
  <c r="BG522" i="9"/>
  <c r="DB521" i="9"/>
  <c r="BS521" i="9"/>
  <c r="CL521" i="9"/>
  <c r="BC521" i="9"/>
  <c r="CX520" i="9"/>
  <c r="BO520" i="9"/>
  <c r="U520" i="9"/>
  <c r="Y520" i="9"/>
  <c r="AC520" i="9"/>
  <c r="AG520" i="9"/>
  <c r="AK520" i="9"/>
  <c r="AO520" i="9"/>
  <c r="AS520" i="9"/>
  <c r="AW520" i="9"/>
  <c r="DO520" i="9" s="1"/>
  <c r="V520" i="9"/>
  <c r="Z520" i="9"/>
  <c r="AD520" i="9"/>
  <c r="AH520" i="9"/>
  <c r="AL520" i="9"/>
  <c r="AP520" i="9"/>
  <c r="AT520" i="9"/>
  <c r="DL520" i="9" s="1"/>
  <c r="W520" i="9"/>
  <c r="AA520" i="9"/>
  <c r="AE520" i="9"/>
  <c r="AI520" i="9"/>
  <c r="AM520" i="9"/>
  <c r="AQ520" i="9"/>
  <c r="AU520" i="9"/>
  <c r="DM520" i="9" s="1"/>
  <c r="DF518" i="9"/>
  <c r="BW518" i="9"/>
  <c r="CP518" i="9"/>
  <c r="BG518" i="9"/>
  <c r="DB517" i="9"/>
  <c r="BS517" i="9"/>
  <c r="CL517" i="9"/>
  <c r="BC517" i="9"/>
  <c r="CX516" i="9"/>
  <c r="BO516" i="9"/>
  <c r="U516" i="9"/>
  <c r="Y516" i="9"/>
  <c r="AC516" i="9"/>
  <c r="AG516" i="9"/>
  <c r="AK516" i="9"/>
  <c r="AO516" i="9"/>
  <c r="AS516" i="9"/>
  <c r="AW516" i="9"/>
  <c r="DO516" i="9" s="1"/>
  <c r="V516" i="9"/>
  <c r="Z516" i="9"/>
  <c r="AD516" i="9"/>
  <c r="AH516" i="9"/>
  <c r="AL516" i="9"/>
  <c r="AP516" i="9"/>
  <c r="AT516" i="9"/>
  <c r="DL516" i="9" s="1"/>
  <c r="W516" i="9"/>
  <c r="AA516" i="9"/>
  <c r="AE516" i="9"/>
  <c r="AI516" i="9"/>
  <c r="AM516" i="9"/>
  <c r="AQ516" i="9"/>
  <c r="AU516" i="9"/>
  <c r="DM516" i="9" s="1"/>
  <c r="AN514" i="9"/>
  <c r="X514" i="9"/>
  <c r="BS513" i="9"/>
  <c r="CL513" i="9"/>
  <c r="BC513" i="9"/>
  <c r="CX512" i="9"/>
  <c r="BO512" i="9"/>
  <c r="U512" i="9"/>
  <c r="Y512" i="9"/>
  <c r="AC512" i="9"/>
  <c r="AG512" i="9"/>
  <c r="AK512" i="9"/>
  <c r="AO512" i="9"/>
  <c r="AS512" i="9"/>
  <c r="AW512" i="9"/>
  <c r="DO512" i="9" s="1"/>
  <c r="V512" i="9"/>
  <c r="Z512" i="9"/>
  <c r="AD512" i="9"/>
  <c r="AH512" i="9"/>
  <c r="AL512" i="9"/>
  <c r="AP512" i="9"/>
  <c r="AT512" i="9"/>
  <c r="DL512" i="9" s="1"/>
  <c r="W512" i="9"/>
  <c r="AA512" i="9"/>
  <c r="AE512" i="9"/>
  <c r="AI512" i="9"/>
  <c r="AM512" i="9"/>
  <c r="AQ512" i="9"/>
  <c r="AU512" i="9"/>
  <c r="DM512" i="9" s="1"/>
  <c r="AN510" i="9"/>
  <c r="X510" i="9"/>
  <c r="DB509" i="9"/>
  <c r="BS509" i="9"/>
  <c r="CL509" i="9"/>
  <c r="BC509" i="9"/>
  <c r="CX508" i="9"/>
  <c r="BO508" i="9"/>
  <c r="U508" i="9"/>
  <c r="Y508" i="9"/>
  <c r="AC508" i="9"/>
  <c r="AG508" i="9"/>
  <c r="AK508" i="9"/>
  <c r="AO508" i="9"/>
  <c r="AS508" i="9"/>
  <c r="AW508" i="9"/>
  <c r="DO508" i="9" s="1"/>
  <c r="V508" i="9"/>
  <c r="Z508" i="9"/>
  <c r="AD508" i="9"/>
  <c r="AH508" i="9"/>
  <c r="AL508" i="9"/>
  <c r="AP508" i="9"/>
  <c r="AT508" i="9"/>
  <c r="DL508" i="9" s="1"/>
  <c r="W508" i="9"/>
  <c r="AA508" i="9"/>
  <c r="AE508" i="9"/>
  <c r="AI508" i="9"/>
  <c r="AM508" i="9"/>
  <c r="AQ508" i="9"/>
  <c r="AU508" i="9"/>
  <c r="DM508" i="9" s="1"/>
  <c r="AN506" i="9"/>
  <c r="X506" i="9"/>
  <c r="DB505" i="9"/>
  <c r="BS505" i="9"/>
  <c r="CL505" i="9"/>
  <c r="BC505" i="9"/>
  <c r="CX504" i="9"/>
  <c r="BO504" i="9"/>
  <c r="U504" i="9"/>
  <c r="Y504" i="9"/>
  <c r="AC504" i="9"/>
  <c r="AG504" i="9"/>
  <c r="AK504" i="9"/>
  <c r="AO504" i="9"/>
  <c r="AS504" i="9"/>
  <c r="AW504" i="9"/>
  <c r="DO504" i="9" s="1"/>
  <c r="V504" i="9"/>
  <c r="Z504" i="9"/>
  <c r="AD504" i="9"/>
  <c r="AH504" i="9"/>
  <c r="AL504" i="9"/>
  <c r="AP504" i="9"/>
  <c r="AT504" i="9"/>
  <c r="DL504" i="9" s="1"/>
  <c r="W504" i="9"/>
  <c r="AA504" i="9"/>
  <c r="AE504" i="9"/>
  <c r="AI504" i="9"/>
  <c r="AM504" i="9"/>
  <c r="AQ504" i="9"/>
  <c r="AU504" i="9"/>
  <c r="DM504" i="9" s="1"/>
  <c r="AN502" i="9"/>
  <c r="X502" i="9"/>
  <c r="DB501" i="9"/>
  <c r="BS501" i="9"/>
  <c r="CX500" i="9"/>
  <c r="BO500" i="9"/>
  <c r="U500" i="9"/>
  <c r="Y500" i="9"/>
  <c r="AC500" i="9"/>
  <c r="AG500" i="9"/>
  <c r="AK500" i="9"/>
  <c r="AO500" i="9"/>
  <c r="AS500" i="9"/>
  <c r="AW500" i="9"/>
  <c r="DO500" i="9" s="1"/>
  <c r="V500" i="9"/>
  <c r="Z500" i="9"/>
  <c r="AD500" i="9"/>
  <c r="AH500" i="9"/>
  <c r="AL500" i="9"/>
  <c r="AP500" i="9"/>
  <c r="AT500" i="9"/>
  <c r="DL500" i="9" s="1"/>
  <c r="W500" i="9"/>
  <c r="AA500" i="9"/>
  <c r="AE500" i="9"/>
  <c r="AI500" i="9"/>
  <c r="AM500" i="9"/>
  <c r="AQ500" i="9"/>
  <c r="AU500" i="9"/>
  <c r="DM500" i="9" s="1"/>
  <c r="AN498" i="9"/>
  <c r="X498" i="9"/>
  <c r="DB497" i="9"/>
  <c r="BS497" i="9"/>
  <c r="CL497" i="9"/>
  <c r="BC497" i="9"/>
  <c r="CX496" i="9"/>
  <c r="BO496" i="9"/>
  <c r="U496" i="9"/>
  <c r="Y496" i="9"/>
  <c r="AC496" i="9"/>
  <c r="AG496" i="9"/>
  <c r="AK496" i="9"/>
  <c r="AO496" i="9"/>
  <c r="AS496" i="9"/>
  <c r="AW496" i="9"/>
  <c r="DO496" i="9" s="1"/>
  <c r="V496" i="9"/>
  <c r="Z496" i="9"/>
  <c r="AD496" i="9"/>
  <c r="AH496" i="9"/>
  <c r="AL496" i="9"/>
  <c r="AP496" i="9"/>
  <c r="AT496" i="9"/>
  <c r="DL496" i="9" s="1"/>
  <c r="W496" i="9"/>
  <c r="AA496" i="9"/>
  <c r="AE496" i="9"/>
  <c r="AI496" i="9"/>
  <c r="AM496" i="9"/>
  <c r="AQ496" i="9"/>
  <c r="AU496" i="9"/>
  <c r="DM496" i="9" s="1"/>
  <c r="AN494" i="9"/>
  <c r="X494" i="9"/>
  <c r="U492" i="9"/>
  <c r="Y492" i="9"/>
  <c r="AC492" i="9"/>
  <c r="AG492" i="9"/>
  <c r="AK492" i="9"/>
  <c r="AO492" i="9"/>
  <c r="AS492" i="9"/>
  <c r="AW492" i="9"/>
  <c r="DO492" i="9" s="1"/>
  <c r="V492" i="9"/>
  <c r="Z492" i="9"/>
  <c r="AD492" i="9"/>
  <c r="AH492" i="9"/>
  <c r="AL492" i="9"/>
  <c r="AP492" i="9"/>
  <c r="AT492" i="9"/>
  <c r="DL492" i="9" s="1"/>
  <c r="W492" i="9"/>
  <c r="AA492" i="9"/>
  <c r="AE492" i="9"/>
  <c r="AI492" i="9"/>
  <c r="AM492" i="9"/>
  <c r="AQ492" i="9"/>
  <c r="AU492" i="9"/>
  <c r="DM492" i="9" s="1"/>
  <c r="AN490" i="9"/>
  <c r="X490" i="9"/>
  <c r="U488" i="9"/>
  <c r="Y488" i="9"/>
  <c r="AC488" i="9"/>
  <c r="AG488" i="9"/>
  <c r="AK488" i="9"/>
  <c r="AO488" i="9"/>
  <c r="AS488" i="9"/>
  <c r="AW488" i="9"/>
  <c r="DO488" i="9" s="1"/>
  <c r="V488" i="9"/>
  <c r="Z488" i="9"/>
  <c r="AD488" i="9"/>
  <c r="AH488" i="9"/>
  <c r="AL488" i="9"/>
  <c r="AP488" i="9"/>
  <c r="AT488" i="9"/>
  <c r="DL488" i="9" s="1"/>
  <c r="W488" i="9"/>
  <c r="AA488" i="9"/>
  <c r="AE488" i="9"/>
  <c r="AI488" i="9"/>
  <c r="AM488" i="9"/>
  <c r="AQ488" i="9"/>
  <c r="AU488" i="9"/>
  <c r="DM488" i="9" s="1"/>
  <c r="AN486" i="9"/>
  <c r="X486" i="9"/>
  <c r="DB485" i="9"/>
  <c r="BS485" i="9"/>
  <c r="CL485" i="9"/>
  <c r="BC485" i="9"/>
  <c r="CX484" i="9"/>
  <c r="BO484" i="9"/>
  <c r="U484" i="9"/>
  <c r="Y484" i="9"/>
  <c r="AC484" i="9"/>
  <c r="AG484" i="9"/>
  <c r="AK484" i="9"/>
  <c r="AO484" i="9"/>
  <c r="AS484" i="9"/>
  <c r="AW484" i="9"/>
  <c r="DO484" i="9" s="1"/>
  <c r="V484" i="9"/>
  <c r="Z484" i="9"/>
  <c r="AD484" i="9"/>
  <c r="AH484" i="9"/>
  <c r="AL484" i="9"/>
  <c r="AP484" i="9"/>
  <c r="AT484" i="9"/>
  <c r="DL484" i="9" s="1"/>
  <c r="W484" i="9"/>
  <c r="AA484" i="9"/>
  <c r="AE484" i="9"/>
  <c r="AI484" i="9"/>
  <c r="AM484" i="9"/>
  <c r="AQ484" i="9"/>
  <c r="AU484" i="9"/>
  <c r="DM484" i="9" s="1"/>
  <c r="AN482" i="9"/>
  <c r="X482" i="9"/>
  <c r="AJ481" i="9"/>
  <c r="CX480" i="9"/>
  <c r="BO480" i="9"/>
  <c r="U480" i="9"/>
  <c r="Y480" i="9"/>
  <c r="AC480" i="9"/>
  <c r="AG480" i="9"/>
  <c r="AK480" i="9"/>
  <c r="AO480" i="9"/>
  <c r="AS480" i="9"/>
  <c r="AW480" i="9"/>
  <c r="DO480" i="9" s="1"/>
  <c r="V480" i="9"/>
  <c r="Z480" i="9"/>
  <c r="AD480" i="9"/>
  <c r="AH480" i="9"/>
  <c r="AL480" i="9"/>
  <c r="AP480" i="9"/>
  <c r="AT480" i="9"/>
  <c r="DL480" i="9" s="1"/>
  <c r="W480" i="9"/>
  <c r="AA480" i="9"/>
  <c r="AE480" i="9"/>
  <c r="AI480" i="9"/>
  <c r="AM480" i="9"/>
  <c r="AQ480" i="9"/>
  <c r="AU480" i="9"/>
  <c r="DM480" i="9" s="1"/>
  <c r="AN478" i="9"/>
  <c r="X478" i="9"/>
  <c r="DB477" i="9"/>
  <c r="BS477" i="9"/>
  <c r="CL477" i="9"/>
  <c r="BC477" i="9"/>
  <c r="CX476" i="9"/>
  <c r="BO476" i="9"/>
  <c r="U476" i="9"/>
  <c r="Y476" i="9"/>
  <c r="AC476" i="9"/>
  <c r="AG476" i="9"/>
  <c r="AK476" i="9"/>
  <c r="AO476" i="9"/>
  <c r="AS476" i="9"/>
  <c r="AW476" i="9"/>
  <c r="DO476" i="9" s="1"/>
  <c r="V476" i="9"/>
  <c r="Z476" i="9"/>
  <c r="AD476" i="9"/>
  <c r="AH476" i="9"/>
  <c r="AL476" i="9"/>
  <c r="AP476" i="9"/>
  <c r="AT476" i="9"/>
  <c r="DL476" i="9" s="1"/>
  <c r="W476" i="9"/>
  <c r="AA476" i="9"/>
  <c r="AE476" i="9"/>
  <c r="AI476" i="9"/>
  <c r="AM476" i="9"/>
  <c r="AQ476" i="9"/>
  <c r="AU476" i="9"/>
  <c r="DM476" i="9" s="1"/>
  <c r="AN474" i="9"/>
  <c r="X474" i="9"/>
  <c r="U472" i="9"/>
  <c r="Y472" i="9"/>
  <c r="AC472" i="9"/>
  <c r="AG472" i="9"/>
  <c r="AK472" i="9"/>
  <c r="AO472" i="9"/>
  <c r="AS472" i="9"/>
  <c r="AW472" i="9"/>
  <c r="DO472" i="9" s="1"/>
  <c r="V472" i="9"/>
  <c r="Z472" i="9"/>
  <c r="AD472" i="9"/>
  <c r="AH472" i="9"/>
  <c r="AL472" i="9"/>
  <c r="AP472" i="9"/>
  <c r="AT472" i="9"/>
  <c r="DL472" i="9" s="1"/>
  <c r="W472" i="9"/>
  <c r="AA472" i="9"/>
  <c r="AE472" i="9"/>
  <c r="AI472" i="9"/>
  <c r="AM472" i="9"/>
  <c r="AQ472" i="9"/>
  <c r="AU472" i="9"/>
  <c r="DM472" i="9" s="1"/>
  <c r="AN470" i="9"/>
  <c r="X470" i="9"/>
  <c r="DB469" i="9"/>
  <c r="BS469" i="9"/>
  <c r="CL469" i="9"/>
  <c r="BC469" i="9"/>
  <c r="CX468" i="9"/>
  <c r="BO468" i="9"/>
  <c r="U468" i="9"/>
  <c r="Y468" i="9"/>
  <c r="AC468" i="9"/>
  <c r="AG468" i="9"/>
  <c r="AK468" i="9"/>
  <c r="AO468" i="9"/>
  <c r="AS468" i="9"/>
  <c r="AW468" i="9"/>
  <c r="DO468" i="9" s="1"/>
  <c r="V468" i="9"/>
  <c r="Z468" i="9"/>
  <c r="AD468" i="9"/>
  <c r="AH468" i="9"/>
  <c r="AL468" i="9"/>
  <c r="AP468" i="9"/>
  <c r="AT468" i="9"/>
  <c r="DL468" i="9" s="1"/>
  <c r="W468" i="9"/>
  <c r="AA468" i="9"/>
  <c r="AE468" i="9"/>
  <c r="AI468" i="9"/>
  <c r="AM468" i="9"/>
  <c r="AQ468" i="9"/>
  <c r="AU468" i="9"/>
  <c r="DM468" i="9" s="1"/>
  <c r="AN466" i="9"/>
  <c r="X466" i="9"/>
  <c r="DB465" i="9"/>
  <c r="BS465" i="9"/>
  <c r="CL465" i="9"/>
  <c r="BC465" i="9"/>
  <c r="CX464" i="9"/>
  <c r="BO464" i="9"/>
  <c r="U464" i="9"/>
  <c r="Y464" i="9"/>
  <c r="AC464" i="9"/>
  <c r="AG464" i="9"/>
  <c r="AK464" i="9"/>
  <c r="AO464" i="9"/>
  <c r="AS464" i="9"/>
  <c r="AW464" i="9"/>
  <c r="DO464" i="9" s="1"/>
  <c r="V464" i="9"/>
  <c r="Z464" i="9"/>
  <c r="AD464" i="9"/>
  <c r="AH464" i="9"/>
  <c r="AL464" i="9"/>
  <c r="AP464" i="9"/>
  <c r="AT464" i="9"/>
  <c r="DL464" i="9" s="1"/>
  <c r="W464" i="9"/>
  <c r="AA464" i="9"/>
  <c r="AE464" i="9"/>
  <c r="AI464" i="9"/>
  <c r="AM464" i="9"/>
  <c r="AQ464" i="9"/>
  <c r="AU464" i="9"/>
  <c r="DM464" i="9" s="1"/>
  <c r="AN462" i="9"/>
  <c r="X462" i="9"/>
  <c r="U460" i="9"/>
  <c r="Y460" i="9"/>
  <c r="AC460" i="9"/>
  <c r="AG460" i="9"/>
  <c r="AK460" i="9"/>
  <c r="AO460" i="9"/>
  <c r="AS460" i="9"/>
  <c r="AW460" i="9"/>
  <c r="DO460" i="9" s="1"/>
  <c r="V460" i="9"/>
  <c r="Z460" i="9"/>
  <c r="AD460" i="9"/>
  <c r="AH460" i="9"/>
  <c r="AL460" i="9"/>
  <c r="AP460" i="9"/>
  <c r="AT460" i="9"/>
  <c r="DL460" i="9" s="1"/>
  <c r="W460" i="9"/>
  <c r="AA460" i="9"/>
  <c r="AE460" i="9"/>
  <c r="AI460" i="9"/>
  <c r="AM460" i="9"/>
  <c r="AQ460" i="9"/>
  <c r="AU460" i="9"/>
  <c r="DM460" i="9" s="1"/>
  <c r="AN458" i="9"/>
  <c r="X458" i="9"/>
  <c r="U456" i="9"/>
  <c r="Y456" i="9"/>
  <c r="AC456" i="9"/>
  <c r="AG456" i="9"/>
  <c r="AK456" i="9"/>
  <c r="AO456" i="9"/>
  <c r="AS456" i="9"/>
  <c r="AW456" i="9"/>
  <c r="DO456" i="9" s="1"/>
  <c r="V456" i="9"/>
  <c r="Z456" i="9"/>
  <c r="AD456" i="9"/>
  <c r="AH456" i="9"/>
  <c r="AL456" i="9"/>
  <c r="AP456" i="9"/>
  <c r="AT456" i="9"/>
  <c r="DL456" i="9" s="1"/>
  <c r="W456" i="9"/>
  <c r="AA456" i="9"/>
  <c r="AE456" i="9"/>
  <c r="AI456" i="9"/>
  <c r="AM456" i="9"/>
  <c r="AQ456" i="9"/>
  <c r="AU456" i="9"/>
  <c r="DM456" i="9" s="1"/>
  <c r="AN454" i="9"/>
  <c r="X454" i="9"/>
  <c r="DB453" i="9"/>
  <c r="BS453" i="9"/>
  <c r="CL453" i="9"/>
  <c r="BC453" i="9"/>
  <c r="CX452" i="9"/>
  <c r="BO452" i="9"/>
  <c r="U452" i="9"/>
  <c r="Y452" i="9"/>
  <c r="AC452" i="9"/>
  <c r="AG452" i="9"/>
  <c r="AK452" i="9"/>
  <c r="AO452" i="9"/>
  <c r="AS452" i="9"/>
  <c r="AW452" i="9"/>
  <c r="DO452" i="9" s="1"/>
  <c r="V452" i="9"/>
  <c r="Z452" i="9"/>
  <c r="AD452" i="9"/>
  <c r="AH452" i="9"/>
  <c r="AL452" i="9"/>
  <c r="AP452" i="9"/>
  <c r="AT452" i="9"/>
  <c r="DL452" i="9" s="1"/>
  <c r="W452" i="9"/>
  <c r="AA452" i="9"/>
  <c r="AE452" i="9"/>
  <c r="AI452" i="9"/>
  <c r="AM452" i="9"/>
  <c r="AQ452" i="9"/>
  <c r="AU452" i="9"/>
  <c r="DM452" i="9" s="1"/>
  <c r="AN450" i="9"/>
  <c r="X450" i="9"/>
  <c r="DB449" i="9"/>
  <c r="BS449" i="9"/>
  <c r="CL449" i="9"/>
  <c r="BC449" i="9"/>
  <c r="CX448" i="9"/>
  <c r="BO448" i="9"/>
  <c r="U448" i="9"/>
  <c r="Y448" i="9"/>
  <c r="AC448" i="9"/>
  <c r="AG448" i="9"/>
  <c r="AK448" i="9"/>
  <c r="AO448" i="9"/>
  <c r="AS448" i="9"/>
  <c r="AW448" i="9"/>
  <c r="DO448" i="9" s="1"/>
  <c r="V448" i="9"/>
  <c r="Z448" i="9"/>
  <c r="AD448" i="9"/>
  <c r="AH448" i="9"/>
  <c r="AL448" i="9"/>
  <c r="AP448" i="9"/>
  <c r="AT448" i="9"/>
  <c r="DL448" i="9" s="1"/>
  <c r="W448" i="9"/>
  <c r="AA448" i="9"/>
  <c r="AE448" i="9"/>
  <c r="AI448" i="9"/>
  <c r="AM448" i="9"/>
  <c r="AQ448" i="9"/>
  <c r="AU448" i="9"/>
  <c r="DM448" i="9" s="1"/>
  <c r="AN446" i="9"/>
  <c r="X446" i="9"/>
  <c r="CL445" i="9"/>
  <c r="BC445" i="9"/>
  <c r="CX444" i="9"/>
  <c r="BO444" i="9"/>
  <c r="U444" i="9"/>
  <c r="Y444" i="9"/>
  <c r="AC444" i="9"/>
  <c r="AG444" i="9"/>
  <c r="AK444" i="9"/>
  <c r="AO444" i="9"/>
  <c r="AS444" i="9"/>
  <c r="AW444" i="9"/>
  <c r="DO444" i="9" s="1"/>
  <c r="V444" i="9"/>
  <c r="Z444" i="9"/>
  <c r="AD444" i="9"/>
  <c r="AH444" i="9"/>
  <c r="AL444" i="9"/>
  <c r="AP444" i="9"/>
  <c r="AT444" i="9"/>
  <c r="DL444" i="9" s="1"/>
  <c r="W444" i="9"/>
  <c r="AA444" i="9"/>
  <c r="AE444" i="9"/>
  <c r="AI444" i="9"/>
  <c r="AM444" i="9"/>
  <c r="AQ444" i="9"/>
  <c r="AU444" i="9"/>
  <c r="DM444" i="9" s="1"/>
  <c r="AN442" i="9"/>
  <c r="X442" i="9"/>
  <c r="DB441" i="9"/>
  <c r="BS441" i="9"/>
  <c r="CL441" i="9"/>
  <c r="BC441" i="9"/>
  <c r="CX440" i="9"/>
  <c r="BO440" i="9"/>
  <c r="U440" i="9"/>
  <c r="Y440" i="9"/>
  <c r="AC440" i="9"/>
  <c r="AG440" i="9"/>
  <c r="AK440" i="9"/>
  <c r="AO440" i="9"/>
  <c r="AS440" i="9"/>
  <c r="AW440" i="9"/>
  <c r="DO440" i="9" s="1"/>
  <c r="V440" i="9"/>
  <c r="Z440" i="9"/>
  <c r="AD440" i="9"/>
  <c r="AH440" i="9"/>
  <c r="AL440" i="9"/>
  <c r="AP440" i="9"/>
  <c r="AT440" i="9"/>
  <c r="DL440" i="9" s="1"/>
  <c r="W440" i="9"/>
  <c r="AA440" i="9"/>
  <c r="AE440" i="9"/>
  <c r="AI440" i="9"/>
  <c r="AM440" i="9"/>
  <c r="AQ440" i="9"/>
  <c r="AU440" i="9"/>
  <c r="DM440" i="9" s="1"/>
  <c r="AN438" i="9"/>
  <c r="X438" i="9"/>
  <c r="DB437" i="9"/>
  <c r="BS437" i="9"/>
  <c r="CL437" i="9"/>
  <c r="BC437" i="9"/>
  <c r="CX436" i="9"/>
  <c r="BO436" i="9"/>
  <c r="U436" i="9"/>
  <c r="Y436" i="9"/>
  <c r="AC436" i="9"/>
  <c r="AG436" i="9"/>
  <c r="AK436" i="9"/>
  <c r="AO436" i="9"/>
  <c r="AS436" i="9"/>
  <c r="AW436" i="9"/>
  <c r="DO436" i="9" s="1"/>
  <c r="V436" i="9"/>
  <c r="Z436" i="9"/>
  <c r="AD436" i="9"/>
  <c r="AH436" i="9"/>
  <c r="AL436" i="9"/>
  <c r="AP436" i="9"/>
  <c r="AT436" i="9"/>
  <c r="DL436" i="9" s="1"/>
  <c r="W436" i="9"/>
  <c r="AA436" i="9"/>
  <c r="AE436" i="9"/>
  <c r="AI436" i="9"/>
  <c r="AM436" i="9"/>
  <c r="AQ436" i="9"/>
  <c r="AU436" i="9"/>
  <c r="DM436" i="9" s="1"/>
  <c r="AN434" i="9"/>
  <c r="X434" i="9"/>
  <c r="DB433" i="9"/>
  <c r="BS433" i="9"/>
  <c r="CX432" i="9"/>
  <c r="BO432" i="9"/>
  <c r="U432" i="9"/>
  <c r="Y432" i="9"/>
  <c r="AC432" i="9"/>
  <c r="AG432" i="9"/>
  <c r="AK432" i="9"/>
  <c r="AO432" i="9"/>
  <c r="AS432" i="9"/>
  <c r="AW432" i="9"/>
  <c r="DO432" i="9" s="1"/>
  <c r="V432" i="9"/>
  <c r="Z432" i="9"/>
  <c r="AD432" i="9"/>
  <c r="AH432" i="9"/>
  <c r="AL432" i="9"/>
  <c r="AP432" i="9"/>
  <c r="AT432" i="9"/>
  <c r="DL432" i="9" s="1"/>
  <c r="W432" i="9"/>
  <c r="AA432" i="9"/>
  <c r="AE432" i="9"/>
  <c r="AI432" i="9"/>
  <c r="AM432" i="9"/>
  <c r="AQ432" i="9"/>
  <c r="AU432" i="9"/>
  <c r="DM432" i="9" s="1"/>
  <c r="AN430" i="9"/>
  <c r="X430" i="9"/>
  <c r="DB429" i="9"/>
  <c r="BS429" i="9"/>
  <c r="CX428" i="9"/>
  <c r="BO428" i="9"/>
  <c r="U428" i="9"/>
  <c r="Y428" i="9"/>
  <c r="AC428" i="9"/>
  <c r="AG428" i="9"/>
  <c r="AK428" i="9"/>
  <c r="AO428" i="9"/>
  <c r="AS428" i="9"/>
  <c r="AW428" i="9"/>
  <c r="DO428" i="9" s="1"/>
  <c r="V428" i="9"/>
  <c r="Z428" i="9"/>
  <c r="AD428" i="9"/>
  <c r="AH428" i="9"/>
  <c r="AL428" i="9"/>
  <c r="AP428" i="9"/>
  <c r="AT428" i="9"/>
  <c r="DL428" i="9" s="1"/>
  <c r="W428" i="9"/>
  <c r="AA428" i="9"/>
  <c r="AE428" i="9"/>
  <c r="AI428" i="9"/>
  <c r="AM428" i="9"/>
  <c r="AQ428" i="9"/>
  <c r="AU428" i="9"/>
  <c r="DM428" i="9" s="1"/>
  <c r="AN426" i="9"/>
  <c r="X426" i="9"/>
  <c r="U424" i="9"/>
  <c r="Y424" i="9"/>
  <c r="AC424" i="9"/>
  <c r="AG424" i="9"/>
  <c r="AK424" i="9"/>
  <c r="AO424" i="9"/>
  <c r="AS424" i="9"/>
  <c r="AW424" i="9"/>
  <c r="DO424" i="9" s="1"/>
  <c r="V424" i="9"/>
  <c r="Z424" i="9"/>
  <c r="AD424" i="9"/>
  <c r="AH424" i="9"/>
  <c r="AL424" i="9"/>
  <c r="AP424" i="9"/>
  <c r="AT424" i="9"/>
  <c r="DL424" i="9" s="1"/>
  <c r="W424" i="9"/>
  <c r="AA424" i="9"/>
  <c r="AE424" i="9"/>
  <c r="AI424" i="9"/>
  <c r="AM424" i="9"/>
  <c r="AQ424" i="9"/>
  <c r="AU424" i="9"/>
  <c r="DM424" i="9" s="1"/>
  <c r="AN422" i="9"/>
  <c r="X422" i="9"/>
  <c r="AS410" i="9"/>
  <c r="CY408" i="9"/>
  <c r="BP408" i="9"/>
  <c r="CE407" i="9"/>
  <c r="DF405" i="9"/>
  <c r="BW405" i="9"/>
  <c r="CP405" i="9"/>
  <c r="BG405" i="9"/>
  <c r="CQ404" i="9"/>
  <c r="BH404" i="9"/>
  <c r="DJ403" i="9"/>
  <c r="CA403" i="9"/>
  <c r="DB403" i="9"/>
  <c r="BS403" i="9"/>
  <c r="CT403" i="9"/>
  <c r="BK403" i="9"/>
  <c r="CL403" i="9"/>
  <c r="CU402" i="9"/>
  <c r="BL402" i="9"/>
  <c r="V402" i="9"/>
  <c r="Z402" i="9"/>
  <c r="AD402" i="9"/>
  <c r="AH402" i="9"/>
  <c r="AL402" i="9"/>
  <c r="AP402" i="9"/>
  <c r="AT402" i="9"/>
  <c r="DL402" i="9" s="1"/>
  <c r="W402" i="9"/>
  <c r="AA402" i="9"/>
  <c r="AE402" i="9"/>
  <c r="AI402" i="9"/>
  <c r="AM402" i="9"/>
  <c r="AQ402" i="9"/>
  <c r="AU402" i="9"/>
  <c r="DM402" i="9" s="1"/>
  <c r="X402" i="9"/>
  <c r="AF402" i="9"/>
  <c r="AN402" i="9"/>
  <c r="AV402" i="9"/>
  <c r="DN402" i="9" s="1"/>
  <c r="Y402" i="9"/>
  <c r="AG402" i="9"/>
  <c r="AO402" i="9"/>
  <c r="AW402" i="9"/>
  <c r="DO402" i="9" s="1"/>
  <c r="T402" i="9"/>
  <c r="AB402" i="9"/>
  <c r="AJ402" i="9"/>
  <c r="AR402" i="9"/>
  <c r="DK400" i="9"/>
  <c r="CB400" i="9"/>
  <c r="DC397" i="9"/>
  <c r="BT397" i="9"/>
  <c r="CM397" i="9"/>
  <c r="BD397" i="9"/>
  <c r="CU396" i="9"/>
  <c r="BL396" i="9"/>
  <c r="DK392" i="9"/>
  <c r="CB392" i="9"/>
  <c r="DC389" i="9"/>
  <c r="BT389" i="9"/>
  <c r="CM389" i="9"/>
  <c r="BD389" i="9"/>
  <c r="CU388" i="9"/>
  <c r="BL388" i="9"/>
  <c r="DK384" i="9"/>
  <c r="CB384" i="9"/>
  <c r="DC381" i="9"/>
  <c r="BT381" i="9"/>
  <c r="CM381" i="9"/>
  <c r="BD381" i="9"/>
  <c r="CU380" i="9"/>
  <c r="BL380" i="9"/>
  <c r="DK376" i="9"/>
  <c r="CB376" i="9"/>
  <c r="DC373" i="9"/>
  <c r="BT373" i="9"/>
  <c r="CM373" i="9"/>
  <c r="BD373" i="9"/>
  <c r="CU372" i="9"/>
  <c r="BL372" i="9"/>
  <c r="DK368" i="9"/>
  <c r="CB368" i="9"/>
  <c r="DC365" i="9"/>
  <c r="BT365" i="9"/>
  <c r="CM365" i="9"/>
  <c r="BD365" i="9"/>
  <c r="CU364" i="9"/>
  <c r="BL364" i="9"/>
  <c r="DK360" i="9"/>
  <c r="CB360" i="9"/>
  <c r="DC357" i="9"/>
  <c r="BT357" i="9"/>
  <c r="CM357" i="9"/>
  <c r="BD357" i="9"/>
  <c r="CU356" i="9"/>
  <c r="BL356" i="9"/>
  <c r="DK352" i="9"/>
  <c r="CB352" i="9"/>
  <c r="DC349" i="9"/>
  <c r="BT349" i="9"/>
  <c r="CM349" i="9"/>
  <c r="BD349" i="9"/>
  <c r="CU348" i="9"/>
  <c r="BL348" i="9"/>
  <c r="DK344" i="9"/>
  <c r="CB344" i="9"/>
  <c r="DC341" i="9"/>
  <c r="BT341" i="9"/>
  <c r="CM341" i="9"/>
  <c r="BD341" i="9"/>
  <c r="CU340" i="9"/>
  <c r="BL340" i="9"/>
  <c r="CT339" i="9"/>
  <c r="BK339" i="9"/>
  <c r="BN337" i="9"/>
  <c r="CW337" i="9"/>
  <c r="DC336" i="9"/>
  <c r="BT336" i="9"/>
  <c r="DJ307" i="9"/>
  <c r="CA307" i="9"/>
  <c r="BF307" i="9"/>
  <c r="CO307" i="9"/>
  <c r="DE298" i="9"/>
  <c r="BV298" i="9"/>
  <c r="DE290" i="9"/>
  <c r="BV290" i="9"/>
  <c r="CO290" i="9"/>
  <c r="BF290" i="9"/>
  <c r="DE282" i="9"/>
  <c r="BV282" i="9"/>
  <c r="CO282" i="9"/>
  <c r="BF282" i="9"/>
  <c r="DE274" i="9"/>
  <c r="CO274" i="9"/>
  <c r="BF274" i="9"/>
  <c r="DE266" i="9"/>
  <c r="BV266" i="9"/>
  <c r="CO266" i="9"/>
  <c r="BF266" i="9"/>
  <c r="DD180" i="9"/>
  <c r="AT587" i="9"/>
  <c r="AP587" i="9"/>
  <c r="AL587" i="9"/>
  <c r="AH587" i="9"/>
  <c r="AD587" i="9"/>
  <c r="Z587" i="9"/>
  <c r="U586" i="9"/>
  <c r="Y586" i="9"/>
  <c r="AC586" i="9"/>
  <c r="AG586" i="9"/>
  <c r="AK586" i="9"/>
  <c r="AO586" i="9"/>
  <c r="AS586" i="9"/>
  <c r="AW586" i="9"/>
  <c r="DO586" i="9" s="1"/>
  <c r="BN585" i="9"/>
  <c r="U585" i="9"/>
  <c r="Y585" i="9"/>
  <c r="AC585" i="9"/>
  <c r="AG585" i="9"/>
  <c r="AK585" i="9"/>
  <c r="AO585" i="9"/>
  <c r="AS585" i="9"/>
  <c r="AW585" i="9"/>
  <c r="DO585" i="9" s="1"/>
  <c r="U584" i="9"/>
  <c r="Y584" i="9"/>
  <c r="AC584" i="9"/>
  <c r="AG584" i="9"/>
  <c r="AK584" i="9"/>
  <c r="AO584" i="9"/>
  <c r="AS584" i="9"/>
  <c r="AW584" i="9"/>
  <c r="DO584" i="9" s="1"/>
  <c r="BN583" i="9"/>
  <c r="U583" i="9"/>
  <c r="Y583" i="9"/>
  <c r="AC583" i="9"/>
  <c r="AG583" i="9"/>
  <c r="AK583" i="9"/>
  <c r="AO583" i="9"/>
  <c r="AS583" i="9"/>
  <c r="AW583" i="9"/>
  <c r="DO583" i="9" s="1"/>
  <c r="U582" i="9"/>
  <c r="Y582" i="9"/>
  <c r="AC582" i="9"/>
  <c r="AG582" i="9"/>
  <c r="AK582" i="9"/>
  <c r="AO582" i="9"/>
  <c r="AS582" i="9"/>
  <c r="AW582" i="9"/>
  <c r="DO582" i="9" s="1"/>
  <c r="BN581" i="9"/>
  <c r="U581" i="9"/>
  <c r="Y581" i="9"/>
  <c r="AC581" i="9"/>
  <c r="AG581" i="9"/>
  <c r="AK581" i="9"/>
  <c r="AO581" i="9"/>
  <c r="AS581" i="9"/>
  <c r="AW581" i="9"/>
  <c r="DO581" i="9" s="1"/>
  <c r="U580" i="9"/>
  <c r="Y580" i="9"/>
  <c r="AC580" i="9"/>
  <c r="AG580" i="9"/>
  <c r="AK580" i="9"/>
  <c r="AO580" i="9"/>
  <c r="AS580" i="9"/>
  <c r="AW580" i="9"/>
  <c r="DO580" i="9" s="1"/>
  <c r="U579" i="9"/>
  <c r="Y579" i="9"/>
  <c r="AC579" i="9"/>
  <c r="AG579" i="9"/>
  <c r="AK579" i="9"/>
  <c r="AO579" i="9"/>
  <c r="AS579" i="9"/>
  <c r="AW579" i="9"/>
  <c r="DO579" i="9" s="1"/>
  <c r="U578" i="9"/>
  <c r="Y578" i="9"/>
  <c r="AC578" i="9"/>
  <c r="AG578" i="9"/>
  <c r="AK578" i="9"/>
  <c r="AO578" i="9"/>
  <c r="AS578" i="9"/>
  <c r="AW578" i="9"/>
  <c r="DO578" i="9" s="1"/>
  <c r="BN577" i="9"/>
  <c r="U577" i="9"/>
  <c r="Y577" i="9"/>
  <c r="AC577" i="9"/>
  <c r="AG577" i="9"/>
  <c r="AK577" i="9"/>
  <c r="AO577" i="9"/>
  <c r="AS577" i="9"/>
  <c r="AW577" i="9"/>
  <c r="DO577" i="9" s="1"/>
  <c r="U576" i="9"/>
  <c r="Y576" i="9"/>
  <c r="AC576" i="9"/>
  <c r="AG576" i="9"/>
  <c r="AK576" i="9"/>
  <c r="AO576" i="9"/>
  <c r="AS576" i="9"/>
  <c r="AW576" i="9"/>
  <c r="DO576" i="9" s="1"/>
  <c r="BN575" i="9"/>
  <c r="U575" i="9"/>
  <c r="Y575" i="9"/>
  <c r="AC575" i="9"/>
  <c r="AG575" i="9"/>
  <c r="AK575" i="9"/>
  <c r="AO575" i="9"/>
  <c r="AS575" i="9"/>
  <c r="AW575" i="9"/>
  <c r="DO575" i="9" s="1"/>
  <c r="U574" i="9"/>
  <c r="Y574" i="9"/>
  <c r="AC574" i="9"/>
  <c r="AG574" i="9"/>
  <c r="AK574" i="9"/>
  <c r="AO574" i="9"/>
  <c r="AS574" i="9"/>
  <c r="AW574" i="9"/>
  <c r="DO574" i="9" s="1"/>
  <c r="BN573" i="9"/>
  <c r="U573" i="9"/>
  <c r="Y573" i="9"/>
  <c r="AC573" i="9"/>
  <c r="AG573" i="9"/>
  <c r="AK573" i="9"/>
  <c r="AO573" i="9"/>
  <c r="AS573" i="9"/>
  <c r="AW573" i="9"/>
  <c r="DO573" i="9" s="1"/>
  <c r="U572" i="9"/>
  <c r="Y572" i="9"/>
  <c r="AC572" i="9"/>
  <c r="AG572" i="9"/>
  <c r="AK572" i="9"/>
  <c r="AO572" i="9"/>
  <c r="AS572" i="9"/>
  <c r="AW572" i="9"/>
  <c r="DO572" i="9" s="1"/>
  <c r="AV570" i="9"/>
  <c r="DN570" i="9" s="1"/>
  <c r="AN570" i="9"/>
  <c r="AF570" i="9"/>
  <c r="X570" i="9"/>
  <c r="CA569" i="9"/>
  <c r="BS569" i="9"/>
  <c r="BK569" i="9"/>
  <c r="BC569" i="9"/>
  <c r="DI569" i="9"/>
  <c r="BZ569" i="9"/>
  <c r="DA569" i="9"/>
  <c r="BR569" i="9"/>
  <c r="CS569" i="9"/>
  <c r="BJ569" i="9"/>
  <c r="U569" i="9"/>
  <c r="Y569" i="9"/>
  <c r="AC569" i="9"/>
  <c r="AG569" i="9"/>
  <c r="AK569" i="9"/>
  <c r="AO569" i="9"/>
  <c r="AS569" i="9"/>
  <c r="AW569" i="9"/>
  <c r="DO569" i="9" s="1"/>
  <c r="V569" i="9"/>
  <c r="Z569" i="9"/>
  <c r="AD569" i="9"/>
  <c r="AH569" i="9"/>
  <c r="AL569" i="9"/>
  <c r="AP569" i="9"/>
  <c r="AT569" i="9"/>
  <c r="DL569" i="9" s="1"/>
  <c r="DV569" i="9" s="1"/>
  <c r="DY569" i="9" s="1"/>
  <c r="AR568" i="9"/>
  <c r="AJ568" i="9"/>
  <c r="AB568" i="9"/>
  <c r="AV566" i="9"/>
  <c r="DN566" i="9" s="1"/>
  <c r="AN566" i="9"/>
  <c r="AF566" i="9"/>
  <c r="X566" i="9"/>
  <c r="CA565" i="9"/>
  <c r="BS565" i="9"/>
  <c r="BK565" i="9"/>
  <c r="BC565" i="9"/>
  <c r="DI565" i="9"/>
  <c r="BZ565" i="9"/>
  <c r="DA565" i="9"/>
  <c r="BR565" i="9"/>
  <c r="CS565" i="9"/>
  <c r="BJ565" i="9"/>
  <c r="U565" i="9"/>
  <c r="Y565" i="9"/>
  <c r="AC565" i="9"/>
  <c r="AG565" i="9"/>
  <c r="AK565" i="9"/>
  <c r="AO565" i="9"/>
  <c r="AS565" i="9"/>
  <c r="AW565" i="9"/>
  <c r="DO565" i="9" s="1"/>
  <c r="V565" i="9"/>
  <c r="Z565" i="9"/>
  <c r="AD565" i="9"/>
  <c r="AH565" i="9"/>
  <c r="AL565" i="9"/>
  <c r="AP565" i="9"/>
  <c r="AT565" i="9"/>
  <c r="DL565" i="9" s="1"/>
  <c r="DV565" i="9" s="1"/>
  <c r="DY565" i="9" s="1"/>
  <c r="AR564" i="9"/>
  <c r="AJ564" i="9"/>
  <c r="AB564" i="9"/>
  <c r="AV562" i="9"/>
  <c r="DN562" i="9" s="1"/>
  <c r="AN562" i="9"/>
  <c r="AF562" i="9"/>
  <c r="X562" i="9"/>
  <c r="CA561" i="9"/>
  <c r="BS561" i="9"/>
  <c r="BK561" i="9"/>
  <c r="BC561" i="9"/>
  <c r="DI561" i="9"/>
  <c r="BZ561" i="9"/>
  <c r="DA561" i="9"/>
  <c r="BR561" i="9"/>
  <c r="CS561" i="9"/>
  <c r="BJ561" i="9"/>
  <c r="U561" i="9"/>
  <c r="Y561" i="9"/>
  <c r="AC561" i="9"/>
  <c r="AG561" i="9"/>
  <c r="AK561" i="9"/>
  <c r="AO561" i="9"/>
  <c r="AS561" i="9"/>
  <c r="AW561" i="9"/>
  <c r="DO561" i="9" s="1"/>
  <c r="V561" i="9"/>
  <c r="Z561" i="9"/>
  <c r="AD561" i="9"/>
  <c r="AH561" i="9"/>
  <c r="AL561" i="9"/>
  <c r="AP561" i="9"/>
  <c r="AT561" i="9"/>
  <c r="DL561" i="9" s="1"/>
  <c r="DV561" i="9" s="1"/>
  <c r="DY561" i="9" s="1"/>
  <c r="AR560" i="9"/>
  <c r="AJ560" i="9"/>
  <c r="AB560" i="9"/>
  <c r="AV558" i="9"/>
  <c r="DN558" i="9" s="1"/>
  <c r="AN558" i="9"/>
  <c r="AF558" i="9"/>
  <c r="X558" i="9"/>
  <c r="CA557" i="9"/>
  <c r="BS557" i="9"/>
  <c r="BK557" i="9"/>
  <c r="BC557" i="9"/>
  <c r="DI557" i="9"/>
  <c r="BZ557" i="9"/>
  <c r="DA557" i="9"/>
  <c r="BR557" i="9"/>
  <c r="CS557" i="9"/>
  <c r="BJ557" i="9"/>
  <c r="U557" i="9"/>
  <c r="Y557" i="9"/>
  <c r="AC557" i="9"/>
  <c r="AG557" i="9"/>
  <c r="AK557" i="9"/>
  <c r="AO557" i="9"/>
  <c r="AS557" i="9"/>
  <c r="AW557" i="9"/>
  <c r="DO557" i="9" s="1"/>
  <c r="V557" i="9"/>
  <c r="Z557" i="9"/>
  <c r="AD557" i="9"/>
  <c r="AH557" i="9"/>
  <c r="AL557" i="9"/>
  <c r="AP557" i="9"/>
  <c r="AT557" i="9"/>
  <c r="DL557" i="9" s="1"/>
  <c r="DV557" i="9" s="1"/>
  <c r="DY557" i="9" s="1"/>
  <c r="AR556" i="9"/>
  <c r="AJ556" i="9"/>
  <c r="AB556" i="9"/>
  <c r="AV554" i="9"/>
  <c r="DN554" i="9" s="1"/>
  <c r="AN554" i="9"/>
  <c r="AF554" i="9"/>
  <c r="X554" i="9"/>
  <c r="CA553" i="9"/>
  <c r="BS553" i="9"/>
  <c r="BK553" i="9"/>
  <c r="BC553" i="9"/>
  <c r="DI553" i="9"/>
  <c r="BZ553" i="9"/>
  <c r="DA553" i="9"/>
  <c r="BR553" i="9"/>
  <c r="CS553" i="9"/>
  <c r="BJ553" i="9"/>
  <c r="U553" i="9"/>
  <c r="Y553" i="9"/>
  <c r="AC553" i="9"/>
  <c r="AG553" i="9"/>
  <c r="AK553" i="9"/>
  <c r="AO553" i="9"/>
  <c r="AS553" i="9"/>
  <c r="AW553" i="9"/>
  <c r="DO553" i="9" s="1"/>
  <c r="V553" i="9"/>
  <c r="Z553" i="9"/>
  <c r="AD553" i="9"/>
  <c r="AH553" i="9"/>
  <c r="AL553" i="9"/>
  <c r="AP553" i="9"/>
  <c r="AT553" i="9"/>
  <c r="DL553" i="9" s="1"/>
  <c r="DV553" i="9" s="1"/>
  <c r="DY553" i="9" s="1"/>
  <c r="AR552" i="9"/>
  <c r="AJ552" i="9"/>
  <c r="AB552" i="9"/>
  <c r="AV550" i="9"/>
  <c r="DN550" i="9" s="1"/>
  <c r="AN550" i="9"/>
  <c r="AF550" i="9"/>
  <c r="X550" i="9"/>
  <c r="CA549" i="9"/>
  <c r="BS549" i="9"/>
  <c r="BK549" i="9"/>
  <c r="BC549" i="9"/>
  <c r="DI549" i="9"/>
  <c r="BZ549" i="9"/>
  <c r="DA549" i="9"/>
  <c r="BR549" i="9"/>
  <c r="CS549" i="9"/>
  <c r="BJ549" i="9"/>
  <c r="U549" i="9"/>
  <c r="Y549" i="9"/>
  <c r="AC549" i="9"/>
  <c r="AG549" i="9"/>
  <c r="AK549" i="9"/>
  <c r="AO549" i="9"/>
  <c r="AS549" i="9"/>
  <c r="AW549" i="9"/>
  <c r="DO549" i="9" s="1"/>
  <c r="V549" i="9"/>
  <c r="Z549" i="9"/>
  <c r="AD549" i="9"/>
  <c r="AH549" i="9"/>
  <c r="AL549" i="9"/>
  <c r="AP549" i="9"/>
  <c r="AT549" i="9"/>
  <c r="DL549" i="9" s="1"/>
  <c r="DV549" i="9" s="1"/>
  <c r="DY549" i="9" s="1"/>
  <c r="AR548" i="9"/>
  <c r="AJ548" i="9"/>
  <c r="AB548" i="9"/>
  <c r="AV546" i="9"/>
  <c r="DN546" i="9" s="1"/>
  <c r="AN546" i="9"/>
  <c r="AF546" i="9"/>
  <c r="X546" i="9"/>
  <c r="CA545" i="9"/>
  <c r="BS545" i="9"/>
  <c r="BK545" i="9"/>
  <c r="BC545" i="9"/>
  <c r="DI545" i="9"/>
  <c r="BZ545" i="9"/>
  <c r="DA545" i="9"/>
  <c r="BR545" i="9"/>
  <c r="CS545" i="9"/>
  <c r="BJ545" i="9"/>
  <c r="U545" i="9"/>
  <c r="Y545" i="9"/>
  <c r="AC545" i="9"/>
  <c r="AG545" i="9"/>
  <c r="AK545" i="9"/>
  <c r="AO545" i="9"/>
  <c r="AS545" i="9"/>
  <c r="AW545" i="9"/>
  <c r="DO545" i="9" s="1"/>
  <c r="V545" i="9"/>
  <c r="Z545" i="9"/>
  <c r="AD545" i="9"/>
  <c r="AH545" i="9"/>
  <c r="AL545" i="9"/>
  <c r="AP545" i="9"/>
  <c r="AT545" i="9"/>
  <c r="DL545" i="9" s="1"/>
  <c r="DV545" i="9" s="1"/>
  <c r="DY545" i="9" s="1"/>
  <c r="AR544" i="9"/>
  <c r="AJ544" i="9"/>
  <c r="AB544" i="9"/>
  <c r="AV542" i="9"/>
  <c r="DN542" i="9" s="1"/>
  <c r="AN542" i="9"/>
  <c r="AF542" i="9"/>
  <c r="X542" i="9"/>
  <c r="U541" i="9"/>
  <c r="Y541" i="9"/>
  <c r="AC541" i="9"/>
  <c r="AG541" i="9"/>
  <c r="AK541" i="9"/>
  <c r="AO541" i="9"/>
  <c r="AS541" i="9"/>
  <c r="AW541" i="9"/>
  <c r="DO541" i="9" s="1"/>
  <c r="V541" i="9"/>
  <c r="Z541" i="9"/>
  <c r="AD541" i="9"/>
  <c r="AH541" i="9"/>
  <c r="AL541" i="9"/>
  <c r="AP541" i="9"/>
  <c r="AT541" i="9"/>
  <c r="DL541" i="9" s="1"/>
  <c r="AR540" i="9"/>
  <c r="AB540" i="9"/>
  <c r="AJ538" i="9"/>
  <c r="U537" i="9"/>
  <c r="Y537" i="9"/>
  <c r="AC537" i="9"/>
  <c r="AG537" i="9"/>
  <c r="AK537" i="9"/>
  <c r="AO537" i="9"/>
  <c r="AS537" i="9"/>
  <c r="AW537" i="9"/>
  <c r="DO537" i="9" s="1"/>
  <c r="V537" i="9"/>
  <c r="Z537" i="9"/>
  <c r="AD537" i="9"/>
  <c r="AH537" i="9"/>
  <c r="AL537" i="9"/>
  <c r="AP537" i="9"/>
  <c r="AT537" i="9"/>
  <c r="DL537" i="9" s="1"/>
  <c r="W537" i="9"/>
  <c r="AA537" i="9"/>
  <c r="AE537" i="9"/>
  <c r="AI537" i="9"/>
  <c r="AM537" i="9"/>
  <c r="AQ537" i="9"/>
  <c r="AU537" i="9"/>
  <c r="DM537" i="9" s="1"/>
  <c r="AR536" i="9"/>
  <c r="AB536" i="9"/>
  <c r="AJ534" i="9"/>
  <c r="CX533" i="9"/>
  <c r="BO533" i="9"/>
  <c r="U533" i="9"/>
  <c r="Y533" i="9"/>
  <c r="AC533" i="9"/>
  <c r="AG533" i="9"/>
  <c r="AK533" i="9"/>
  <c r="AO533" i="9"/>
  <c r="AS533" i="9"/>
  <c r="AW533" i="9"/>
  <c r="DO533" i="9" s="1"/>
  <c r="V533" i="9"/>
  <c r="Z533" i="9"/>
  <c r="AD533" i="9"/>
  <c r="AH533" i="9"/>
  <c r="AL533" i="9"/>
  <c r="AP533" i="9"/>
  <c r="AT533" i="9"/>
  <c r="DL533" i="9" s="1"/>
  <c r="W533" i="9"/>
  <c r="AA533" i="9"/>
  <c r="AE533" i="9"/>
  <c r="AI533" i="9"/>
  <c r="AM533" i="9"/>
  <c r="AQ533" i="9"/>
  <c r="AU533" i="9"/>
  <c r="DM533" i="9" s="1"/>
  <c r="AR532" i="9"/>
  <c r="AB532" i="9"/>
  <c r="AJ530" i="9"/>
  <c r="CX529" i="9"/>
  <c r="BO529" i="9"/>
  <c r="U529" i="9"/>
  <c r="Y529" i="9"/>
  <c r="AC529" i="9"/>
  <c r="AG529" i="9"/>
  <c r="AK529" i="9"/>
  <c r="AO529" i="9"/>
  <c r="AS529" i="9"/>
  <c r="AW529" i="9"/>
  <c r="DO529" i="9" s="1"/>
  <c r="V529" i="9"/>
  <c r="Z529" i="9"/>
  <c r="AD529" i="9"/>
  <c r="AH529" i="9"/>
  <c r="AL529" i="9"/>
  <c r="AP529" i="9"/>
  <c r="AT529" i="9"/>
  <c r="DL529" i="9" s="1"/>
  <c r="W529" i="9"/>
  <c r="AA529" i="9"/>
  <c r="AE529" i="9"/>
  <c r="AI529" i="9"/>
  <c r="AM529" i="9"/>
  <c r="AQ529" i="9"/>
  <c r="AU529" i="9"/>
  <c r="DM529" i="9" s="1"/>
  <c r="AR528" i="9"/>
  <c r="AB528" i="9"/>
  <c r="AJ526" i="9"/>
  <c r="U525" i="9"/>
  <c r="Y525" i="9"/>
  <c r="AC525" i="9"/>
  <c r="AG525" i="9"/>
  <c r="AK525" i="9"/>
  <c r="AO525" i="9"/>
  <c r="AS525" i="9"/>
  <c r="AW525" i="9"/>
  <c r="DO525" i="9" s="1"/>
  <c r="V525" i="9"/>
  <c r="Z525" i="9"/>
  <c r="AD525" i="9"/>
  <c r="AH525" i="9"/>
  <c r="AL525" i="9"/>
  <c r="AP525" i="9"/>
  <c r="AT525" i="9"/>
  <c r="DL525" i="9" s="1"/>
  <c r="W525" i="9"/>
  <c r="AA525" i="9"/>
  <c r="AE525" i="9"/>
  <c r="AI525" i="9"/>
  <c r="AM525" i="9"/>
  <c r="AQ525" i="9"/>
  <c r="AU525" i="9"/>
  <c r="DM525" i="9" s="1"/>
  <c r="AR524" i="9"/>
  <c r="AB524" i="9"/>
  <c r="AJ522" i="9"/>
  <c r="CX521" i="9"/>
  <c r="BO521" i="9"/>
  <c r="U521" i="9"/>
  <c r="Y521" i="9"/>
  <c r="AC521" i="9"/>
  <c r="AG521" i="9"/>
  <c r="AK521" i="9"/>
  <c r="AO521" i="9"/>
  <c r="AS521" i="9"/>
  <c r="AW521" i="9"/>
  <c r="DO521" i="9" s="1"/>
  <c r="V521" i="9"/>
  <c r="Z521" i="9"/>
  <c r="AD521" i="9"/>
  <c r="AH521" i="9"/>
  <c r="AL521" i="9"/>
  <c r="AP521" i="9"/>
  <c r="AT521" i="9"/>
  <c r="DL521" i="9" s="1"/>
  <c r="W521" i="9"/>
  <c r="AA521" i="9"/>
  <c r="AE521" i="9"/>
  <c r="AI521" i="9"/>
  <c r="AM521" i="9"/>
  <c r="AQ521" i="9"/>
  <c r="AU521" i="9"/>
  <c r="DM521" i="9" s="1"/>
  <c r="AR520" i="9"/>
  <c r="AB520" i="9"/>
  <c r="AJ518" i="9"/>
  <c r="CX517" i="9"/>
  <c r="BO517" i="9"/>
  <c r="U517" i="9"/>
  <c r="Y517" i="9"/>
  <c r="AC517" i="9"/>
  <c r="AG517" i="9"/>
  <c r="AK517" i="9"/>
  <c r="AO517" i="9"/>
  <c r="AS517" i="9"/>
  <c r="AW517" i="9"/>
  <c r="DO517" i="9" s="1"/>
  <c r="V517" i="9"/>
  <c r="Z517" i="9"/>
  <c r="AD517" i="9"/>
  <c r="AH517" i="9"/>
  <c r="AL517" i="9"/>
  <c r="AP517" i="9"/>
  <c r="AT517" i="9"/>
  <c r="DL517" i="9" s="1"/>
  <c r="W517" i="9"/>
  <c r="AA517" i="9"/>
  <c r="AE517" i="9"/>
  <c r="AI517" i="9"/>
  <c r="AM517" i="9"/>
  <c r="AQ517" i="9"/>
  <c r="AU517" i="9"/>
  <c r="DM517" i="9" s="1"/>
  <c r="DJ516" i="9"/>
  <c r="CT516" i="9"/>
  <c r="BK516" i="9"/>
  <c r="AJ514" i="9"/>
  <c r="CX513" i="9"/>
  <c r="BO513" i="9"/>
  <c r="U513" i="9"/>
  <c r="Y513" i="9"/>
  <c r="AC513" i="9"/>
  <c r="AG513" i="9"/>
  <c r="AK513" i="9"/>
  <c r="AO513" i="9"/>
  <c r="AS513" i="9"/>
  <c r="AW513" i="9"/>
  <c r="DO513" i="9" s="1"/>
  <c r="V513" i="9"/>
  <c r="Z513" i="9"/>
  <c r="AD513" i="9"/>
  <c r="AH513" i="9"/>
  <c r="AL513" i="9"/>
  <c r="AP513" i="9"/>
  <c r="AT513" i="9"/>
  <c r="DL513" i="9" s="1"/>
  <c r="W513" i="9"/>
  <c r="AA513" i="9"/>
  <c r="AE513" i="9"/>
  <c r="AI513" i="9"/>
  <c r="AM513" i="9"/>
  <c r="AQ513" i="9"/>
  <c r="AU513" i="9"/>
  <c r="DM513" i="9" s="1"/>
  <c r="DJ512" i="9"/>
  <c r="CA512" i="9"/>
  <c r="CT512" i="9"/>
  <c r="BK512" i="9"/>
  <c r="AJ510" i="9"/>
  <c r="CX509" i="9"/>
  <c r="BO509" i="9"/>
  <c r="U509" i="9"/>
  <c r="Y509" i="9"/>
  <c r="AC509" i="9"/>
  <c r="AG509" i="9"/>
  <c r="AK509" i="9"/>
  <c r="AO509" i="9"/>
  <c r="AS509" i="9"/>
  <c r="AW509" i="9"/>
  <c r="DO509" i="9" s="1"/>
  <c r="V509" i="9"/>
  <c r="Z509" i="9"/>
  <c r="AD509" i="9"/>
  <c r="AH509" i="9"/>
  <c r="AL509" i="9"/>
  <c r="AP509" i="9"/>
  <c r="AT509" i="9"/>
  <c r="DL509" i="9" s="1"/>
  <c r="W509" i="9"/>
  <c r="AA509" i="9"/>
  <c r="AE509" i="9"/>
  <c r="AI509" i="9"/>
  <c r="AM509" i="9"/>
  <c r="AQ509" i="9"/>
  <c r="AU509" i="9"/>
  <c r="DM509" i="9" s="1"/>
  <c r="DJ508" i="9"/>
  <c r="CA508" i="9"/>
  <c r="CT508" i="9"/>
  <c r="BK508" i="9"/>
  <c r="AJ506" i="9"/>
  <c r="CX505" i="9"/>
  <c r="BO505" i="9"/>
  <c r="U505" i="9"/>
  <c r="Y505" i="9"/>
  <c r="AC505" i="9"/>
  <c r="AG505" i="9"/>
  <c r="AK505" i="9"/>
  <c r="AO505" i="9"/>
  <c r="AS505" i="9"/>
  <c r="AW505" i="9"/>
  <c r="DO505" i="9" s="1"/>
  <c r="V505" i="9"/>
  <c r="Z505" i="9"/>
  <c r="AD505" i="9"/>
  <c r="AH505" i="9"/>
  <c r="AL505" i="9"/>
  <c r="AP505" i="9"/>
  <c r="AT505" i="9"/>
  <c r="DL505" i="9" s="1"/>
  <c r="W505" i="9"/>
  <c r="AA505" i="9"/>
  <c r="AE505" i="9"/>
  <c r="AI505" i="9"/>
  <c r="AM505" i="9"/>
  <c r="AQ505" i="9"/>
  <c r="AU505" i="9"/>
  <c r="DM505" i="9" s="1"/>
  <c r="DJ504" i="9"/>
  <c r="CA504" i="9"/>
  <c r="CT504" i="9"/>
  <c r="BK504" i="9"/>
  <c r="AJ502" i="9"/>
  <c r="CX501" i="9"/>
  <c r="BO501" i="9"/>
  <c r="U501" i="9"/>
  <c r="Y501" i="9"/>
  <c r="AC501" i="9"/>
  <c r="AG501" i="9"/>
  <c r="AK501" i="9"/>
  <c r="AO501" i="9"/>
  <c r="AS501" i="9"/>
  <c r="AW501" i="9"/>
  <c r="DO501" i="9" s="1"/>
  <c r="V501" i="9"/>
  <c r="Z501" i="9"/>
  <c r="AD501" i="9"/>
  <c r="AH501" i="9"/>
  <c r="AL501" i="9"/>
  <c r="AP501" i="9"/>
  <c r="AT501" i="9"/>
  <c r="DL501" i="9" s="1"/>
  <c r="W501" i="9"/>
  <c r="AA501" i="9"/>
  <c r="AE501" i="9"/>
  <c r="AI501" i="9"/>
  <c r="AM501" i="9"/>
  <c r="AQ501" i="9"/>
  <c r="AU501" i="9"/>
  <c r="DM501" i="9" s="1"/>
  <c r="DJ500" i="9"/>
  <c r="CT500" i="9"/>
  <c r="BK500" i="9"/>
  <c r="AJ498" i="9"/>
  <c r="CX497" i="9"/>
  <c r="BO497" i="9"/>
  <c r="U497" i="9"/>
  <c r="Y497" i="9"/>
  <c r="AC497" i="9"/>
  <c r="AG497" i="9"/>
  <c r="AK497" i="9"/>
  <c r="AO497" i="9"/>
  <c r="AS497" i="9"/>
  <c r="AW497" i="9"/>
  <c r="DO497" i="9" s="1"/>
  <c r="V497" i="9"/>
  <c r="Z497" i="9"/>
  <c r="AD497" i="9"/>
  <c r="AH497" i="9"/>
  <c r="AL497" i="9"/>
  <c r="AP497" i="9"/>
  <c r="AT497" i="9"/>
  <c r="DL497" i="9" s="1"/>
  <c r="W497" i="9"/>
  <c r="AA497" i="9"/>
  <c r="AE497" i="9"/>
  <c r="AI497" i="9"/>
  <c r="AM497" i="9"/>
  <c r="AQ497" i="9"/>
  <c r="AU497" i="9"/>
  <c r="DM497" i="9" s="1"/>
  <c r="DJ496" i="9"/>
  <c r="CA496" i="9"/>
  <c r="CT496" i="9"/>
  <c r="BK496" i="9"/>
  <c r="AJ494" i="9"/>
  <c r="U493" i="9"/>
  <c r="Y493" i="9"/>
  <c r="AC493" i="9"/>
  <c r="AG493" i="9"/>
  <c r="AK493" i="9"/>
  <c r="AO493" i="9"/>
  <c r="AS493" i="9"/>
  <c r="AW493" i="9"/>
  <c r="DO493" i="9" s="1"/>
  <c r="V493" i="9"/>
  <c r="Z493" i="9"/>
  <c r="AD493" i="9"/>
  <c r="AH493" i="9"/>
  <c r="AL493" i="9"/>
  <c r="AP493" i="9"/>
  <c r="AT493" i="9"/>
  <c r="DL493" i="9" s="1"/>
  <c r="W493" i="9"/>
  <c r="AA493" i="9"/>
  <c r="AE493" i="9"/>
  <c r="AI493" i="9"/>
  <c r="AM493" i="9"/>
  <c r="AQ493" i="9"/>
  <c r="AU493" i="9"/>
  <c r="DM493" i="9" s="1"/>
  <c r="AJ490" i="9"/>
  <c r="U489" i="9"/>
  <c r="Y489" i="9"/>
  <c r="AC489" i="9"/>
  <c r="AG489" i="9"/>
  <c r="AK489" i="9"/>
  <c r="AO489" i="9"/>
  <c r="AS489" i="9"/>
  <c r="AW489" i="9"/>
  <c r="DO489" i="9" s="1"/>
  <c r="V489" i="9"/>
  <c r="Z489" i="9"/>
  <c r="AD489" i="9"/>
  <c r="AH489" i="9"/>
  <c r="AL489" i="9"/>
  <c r="AP489" i="9"/>
  <c r="AT489" i="9"/>
  <c r="DL489" i="9" s="1"/>
  <c r="W489" i="9"/>
  <c r="AA489" i="9"/>
  <c r="AE489" i="9"/>
  <c r="AI489" i="9"/>
  <c r="AM489" i="9"/>
  <c r="AQ489" i="9"/>
  <c r="AU489" i="9"/>
  <c r="DM489" i="9" s="1"/>
  <c r="AJ486" i="9"/>
  <c r="CX485" i="9"/>
  <c r="BO485" i="9"/>
  <c r="U485" i="9"/>
  <c r="Y485" i="9"/>
  <c r="AC485" i="9"/>
  <c r="AG485" i="9"/>
  <c r="AK485" i="9"/>
  <c r="AO485" i="9"/>
  <c r="AS485" i="9"/>
  <c r="AW485" i="9"/>
  <c r="DO485" i="9" s="1"/>
  <c r="V485" i="9"/>
  <c r="Z485" i="9"/>
  <c r="AD485" i="9"/>
  <c r="AH485" i="9"/>
  <c r="AL485" i="9"/>
  <c r="AP485" i="9"/>
  <c r="AT485" i="9"/>
  <c r="DL485" i="9" s="1"/>
  <c r="W485" i="9"/>
  <c r="AA485" i="9"/>
  <c r="AE485" i="9"/>
  <c r="AI485" i="9"/>
  <c r="AM485" i="9"/>
  <c r="AQ485" i="9"/>
  <c r="AU485" i="9"/>
  <c r="DM485" i="9" s="1"/>
  <c r="DJ484" i="9"/>
  <c r="CA484" i="9"/>
  <c r="CT484" i="9"/>
  <c r="BK484" i="9"/>
  <c r="AJ482" i="9"/>
  <c r="CX481" i="9"/>
  <c r="BO481" i="9"/>
  <c r="U481" i="9"/>
  <c r="Y481" i="9"/>
  <c r="AC481" i="9"/>
  <c r="AG481" i="9"/>
  <c r="AK481" i="9"/>
  <c r="AO481" i="9"/>
  <c r="AS481" i="9"/>
  <c r="AW481" i="9"/>
  <c r="DO481" i="9" s="1"/>
  <c r="V481" i="9"/>
  <c r="Z481" i="9"/>
  <c r="AD481" i="9"/>
  <c r="AH481" i="9"/>
  <c r="AL481" i="9"/>
  <c r="AP481" i="9"/>
  <c r="AT481" i="9"/>
  <c r="DL481" i="9" s="1"/>
  <c r="W481" i="9"/>
  <c r="AA481" i="9"/>
  <c r="AE481" i="9"/>
  <c r="AI481" i="9"/>
  <c r="AM481" i="9"/>
  <c r="AQ481" i="9"/>
  <c r="AU481" i="9"/>
  <c r="DM481" i="9" s="1"/>
  <c r="DJ480" i="9"/>
  <c r="CA480" i="9"/>
  <c r="CT480" i="9"/>
  <c r="BK480" i="9"/>
  <c r="AJ478" i="9"/>
  <c r="CX477" i="9"/>
  <c r="BO477" i="9"/>
  <c r="U477" i="9"/>
  <c r="Y477" i="9"/>
  <c r="AC477" i="9"/>
  <c r="AG477" i="9"/>
  <c r="AK477" i="9"/>
  <c r="AO477" i="9"/>
  <c r="AS477" i="9"/>
  <c r="AW477" i="9"/>
  <c r="DO477" i="9" s="1"/>
  <c r="V477" i="9"/>
  <c r="Z477" i="9"/>
  <c r="AD477" i="9"/>
  <c r="AH477" i="9"/>
  <c r="AL477" i="9"/>
  <c r="AP477" i="9"/>
  <c r="AT477" i="9"/>
  <c r="DL477" i="9" s="1"/>
  <c r="W477" i="9"/>
  <c r="AA477" i="9"/>
  <c r="AE477" i="9"/>
  <c r="AI477" i="9"/>
  <c r="AM477" i="9"/>
  <c r="AQ477" i="9"/>
  <c r="AU477" i="9"/>
  <c r="DM477" i="9" s="1"/>
  <c r="DJ476" i="9"/>
  <c r="CA476" i="9"/>
  <c r="CT476" i="9"/>
  <c r="BK476" i="9"/>
  <c r="AJ474" i="9"/>
  <c r="U473" i="9"/>
  <c r="Y473" i="9"/>
  <c r="AC473" i="9"/>
  <c r="AG473" i="9"/>
  <c r="AK473" i="9"/>
  <c r="AO473" i="9"/>
  <c r="AS473" i="9"/>
  <c r="AW473" i="9"/>
  <c r="DO473" i="9" s="1"/>
  <c r="V473" i="9"/>
  <c r="Z473" i="9"/>
  <c r="AD473" i="9"/>
  <c r="AH473" i="9"/>
  <c r="AL473" i="9"/>
  <c r="AP473" i="9"/>
  <c r="AT473" i="9"/>
  <c r="DL473" i="9" s="1"/>
  <c r="W473" i="9"/>
  <c r="AA473" i="9"/>
  <c r="AE473" i="9"/>
  <c r="AI473" i="9"/>
  <c r="AM473" i="9"/>
  <c r="AQ473" i="9"/>
  <c r="AU473" i="9"/>
  <c r="DM473" i="9" s="1"/>
  <c r="AJ470" i="9"/>
  <c r="CX469" i="9"/>
  <c r="BO469" i="9"/>
  <c r="U469" i="9"/>
  <c r="Y469" i="9"/>
  <c r="AC469" i="9"/>
  <c r="AG469" i="9"/>
  <c r="AK469" i="9"/>
  <c r="AO469" i="9"/>
  <c r="AS469" i="9"/>
  <c r="AW469" i="9"/>
  <c r="DO469" i="9" s="1"/>
  <c r="V469" i="9"/>
  <c r="Z469" i="9"/>
  <c r="AD469" i="9"/>
  <c r="AH469" i="9"/>
  <c r="AL469" i="9"/>
  <c r="AP469" i="9"/>
  <c r="AT469" i="9"/>
  <c r="DL469" i="9" s="1"/>
  <c r="W469" i="9"/>
  <c r="AA469" i="9"/>
  <c r="AE469" i="9"/>
  <c r="AI469" i="9"/>
  <c r="AM469" i="9"/>
  <c r="AQ469" i="9"/>
  <c r="AU469" i="9"/>
  <c r="DM469" i="9" s="1"/>
  <c r="DJ468" i="9"/>
  <c r="CA468" i="9"/>
  <c r="CT468" i="9"/>
  <c r="BK468" i="9"/>
  <c r="AJ466" i="9"/>
  <c r="CX465" i="9"/>
  <c r="BO465" i="9"/>
  <c r="U465" i="9"/>
  <c r="Y465" i="9"/>
  <c r="AC465" i="9"/>
  <c r="AG465" i="9"/>
  <c r="AK465" i="9"/>
  <c r="AO465" i="9"/>
  <c r="AS465" i="9"/>
  <c r="AW465" i="9"/>
  <c r="DO465" i="9" s="1"/>
  <c r="V465" i="9"/>
  <c r="Z465" i="9"/>
  <c r="AD465" i="9"/>
  <c r="AH465" i="9"/>
  <c r="AL465" i="9"/>
  <c r="AP465" i="9"/>
  <c r="AT465" i="9"/>
  <c r="DL465" i="9" s="1"/>
  <c r="W465" i="9"/>
  <c r="AA465" i="9"/>
  <c r="AE465" i="9"/>
  <c r="AI465" i="9"/>
  <c r="AM465" i="9"/>
  <c r="AQ465" i="9"/>
  <c r="AU465" i="9"/>
  <c r="DM465" i="9" s="1"/>
  <c r="DJ464" i="9"/>
  <c r="CA464" i="9"/>
  <c r="CT464" i="9"/>
  <c r="BK464" i="9"/>
  <c r="AJ462" i="9"/>
  <c r="U461" i="9"/>
  <c r="Y461" i="9"/>
  <c r="AC461" i="9"/>
  <c r="AG461" i="9"/>
  <c r="AK461" i="9"/>
  <c r="AO461" i="9"/>
  <c r="AS461" i="9"/>
  <c r="AW461" i="9"/>
  <c r="DO461" i="9" s="1"/>
  <c r="V461" i="9"/>
  <c r="Z461" i="9"/>
  <c r="AD461" i="9"/>
  <c r="AH461" i="9"/>
  <c r="AL461" i="9"/>
  <c r="AP461" i="9"/>
  <c r="AT461" i="9"/>
  <c r="DL461" i="9" s="1"/>
  <c r="W461" i="9"/>
  <c r="AA461" i="9"/>
  <c r="AE461" i="9"/>
  <c r="AI461" i="9"/>
  <c r="AM461" i="9"/>
  <c r="AQ461" i="9"/>
  <c r="AU461" i="9"/>
  <c r="DM461" i="9" s="1"/>
  <c r="AJ458" i="9"/>
  <c r="U457" i="9"/>
  <c r="Y457" i="9"/>
  <c r="AC457" i="9"/>
  <c r="AG457" i="9"/>
  <c r="AK457" i="9"/>
  <c r="AO457" i="9"/>
  <c r="AS457" i="9"/>
  <c r="AW457" i="9"/>
  <c r="DO457" i="9" s="1"/>
  <c r="V457" i="9"/>
  <c r="Z457" i="9"/>
  <c r="AD457" i="9"/>
  <c r="AH457" i="9"/>
  <c r="AL457" i="9"/>
  <c r="AP457" i="9"/>
  <c r="AT457" i="9"/>
  <c r="DL457" i="9" s="1"/>
  <c r="W457" i="9"/>
  <c r="AA457" i="9"/>
  <c r="AE457" i="9"/>
  <c r="AI457" i="9"/>
  <c r="AM457" i="9"/>
  <c r="AQ457" i="9"/>
  <c r="AU457" i="9"/>
  <c r="DM457" i="9" s="1"/>
  <c r="AJ454" i="9"/>
  <c r="CX453" i="9"/>
  <c r="BO453" i="9"/>
  <c r="U453" i="9"/>
  <c r="Y453" i="9"/>
  <c r="AC453" i="9"/>
  <c r="AG453" i="9"/>
  <c r="AK453" i="9"/>
  <c r="AO453" i="9"/>
  <c r="AS453" i="9"/>
  <c r="AW453" i="9"/>
  <c r="DO453" i="9" s="1"/>
  <c r="V453" i="9"/>
  <c r="Z453" i="9"/>
  <c r="AD453" i="9"/>
  <c r="AH453" i="9"/>
  <c r="AL453" i="9"/>
  <c r="AP453" i="9"/>
  <c r="AT453" i="9"/>
  <c r="DL453" i="9" s="1"/>
  <c r="W453" i="9"/>
  <c r="AA453" i="9"/>
  <c r="AE453" i="9"/>
  <c r="AI453" i="9"/>
  <c r="AM453" i="9"/>
  <c r="AQ453" i="9"/>
  <c r="AU453" i="9"/>
  <c r="DM453" i="9" s="1"/>
  <c r="DJ452" i="9"/>
  <c r="CA452" i="9"/>
  <c r="CT452" i="9"/>
  <c r="BK452" i="9"/>
  <c r="AJ450" i="9"/>
  <c r="CX449" i="9"/>
  <c r="BO449" i="9"/>
  <c r="U449" i="9"/>
  <c r="Y449" i="9"/>
  <c r="AC449" i="9"/>
  <c r="AG449" i="9"/>
  <c r="AK449" i="9"/>
  <c r="AO449" i="9"/>
  <c r="AS449" i="9"/>
  <c r="AW449" i="9"/>
  <c r="DO449" i="9" s="1"/>
  <c r="V449" i="9"/>
  <c r="Z449" i="9"/>
  <c r="AD449" i="9"/>
  <c r="AH449" i="9"/>
  <c r="AL449" i="9"/>
  <c r="AP449" i="9"/>
  <c r="AT449" i="9"/>
  <c r="DL449" i="9" s="1"/>
  <c r="W449" i="9"/>
  <c r="AA449" i="9"/>
  <c r="AE449" i="9"/>
  <c r="AI449" i="9"/>
  <c r="AM449" i="9"/>
  <c r="AQ449" i="9"/>
  <c r="AU449" i="9"/>
  <c r="DM449" i="9" s="1"/>
  <c r="DJ448" i="9"/>
  <c r="CA448" i="9"/>
  <c r="CT448" i="9"/>
  <c r="BK448" i="9"/>
  <c r="AJ446" i="9"/>
  <c r="CX445" i="9"/>
  <c r="BO445" i="9"/>
  <c r="U445" i="9"/>
  <c r="Y445" i="9"/>
  <c r="AC445" i="9"/>
  <c r="AG445" i="9"/>
  <c r="AK445" i="9"/>
  <c r="AO445" i="9"/>
  <c r="AS445" i="9"/>
  <c r="AW445" i="9"/>
  <c r="DO445" i="9" s="1"/>
  <c r="V445" i="9"/>
  <c r="Z445" i="9"/>
  <c r="AD445" i="9"/>
  <c r="AH445" i="9"/>
  <c r="AL445" i="9"/>
  <c r="AP445" i="9"/>
  <c r="AT445" i="9"/>
  <c r="DL445" i="9" s="1"/>
  <c r="W445" i="9"/>
  <c r="AA445" i="9"/>
  <c r="AE445" i="9"/>
  <c r="AI445" i="9"/>
  <c r="AM445" i="9"/>
  <c r="AQ445" i="9"/>
  <c r="AU445" i="9"/>
  <c r="DM445" i="9" s="1"/>
  <c r="DJ444" i="9"/>
  <c r="CA444" i="9"/>
  <c r="CT444" i="9"/>
  <c r="BK444" i="9"/>
  <c r="AJ442" i="9"/>
  <c r="CX441" i="9"/>
  <c r="BO441" i="9"/>
  <c r="U441" i="9"/>
  <c r="Y441" i="9"/>
  <c r="AC441" i="9"/>
  <c r="AG441" i="9"/>
  <c r="AK441" i="9"/>
  <c r="AO441" i="9"/>
  <c r="AS441" i="9"/>
  <c r="AW441" i="9"/>
  <c r="DO441" i="9" s="1"/>
  <c r="V441" i="9"/>
  <c r="Z441" i="9"/>
  <c r="AD441" i="9"/>
  <c r="AH441" i="9"/>
  <c r="AL441" i="9"/>
  <c r="AP441" i="9"/>
  <c r="AT441" i="9"/>
  <c r="DL441" i="9" s="1"/>
  <c r="W441" i="9"/>
  <c r="AA441" i="9"/>
  <c r="AE441" i="9"/>
  <c r="AI441" i="9"/>
  <c r="AM441" i="9"/>
  <c r="AQ441" i="9"/>
  <c r="AU441" i="9"/>
  <c r="DM441" i="9" s="1"/>
  <c r="DJ440" i="9"/>
  <c r="CA440" i="9"/>
  <c r="CT440" i="9"/>
  <c r="BK440" i="9"/>
  <c r="AJ438" i="9"/>
  <c r="CX437" i="9"/>
  <c r="BO437" i="9"/>
  <c r="U437" i="9"/>
  <c r="Y437" i="9"/>
  <c r="AC437" i="9"/>
  <c r="AG437" i="9"/>
  <c r="AK437" i="9"/>
  <c r="AO437" i="9"/>
  <c r="AS437" i="9"/>
  <c r="AW437" i="9"/>
  <c r="DO437" i="9" s="1"/>
  <c r="V437" i="9"/>
  <c r="Z437" i="9"/>
  <c r="AD437" i="9"/>
  <c r="AH437" i="9"/>
  <c r="AL437" i="9"/>
  <c r="AP437" i="9"/>
  <c r="AT437" i="9"/>
  <c r="DL437" i="9" s="1"/>
  <c r="W437" i="9"/>
  <c r="AA437" i="9"/>
  <c r="AE437" i="9"/>
  <c r="AI437" i="9"/>
  <c r="AM437" i="9"/>
  <c r="AQ437" i="9"/>
  <c r="AU437" i="9"/>
  <c r="DM437" i="9" s="1"/>
  <c r="DJ436" i="9"/>
  <c r="CA436" i="9"/>
  <c r="CT436" i="9"/>
  <c r="BK436" i="9"/>
  <c r="AJ434" i="9"/>
  <c r="CX433" i="9"/>
  <c r="BO433" i="9"/>
  <c r="U433" i="9"/>
  <c r="Y433" i="9"/>
  <c r="AC433" i="9"/>
  <c r="AG433" i="9"/>
  <c r="AK433" i="9"/>
  <c r="AO433" i="9"/>
  <c r="AS433" i="9"/>
  <c r="AW433" i="9"/>
  <c r="DO433" i="9" s="1"/>
  <c r="V433" i="9"/>
  <c r="Z433" i="9"/>
  <c r="AD433" i="9"/>
  <c r="AH433" i="9"/>
  <c r="AL433" i="9"/>
  <c r="AP433" i="9"/>
  <c r="AT433" i="9"/>
  <c r="DL433" i="9" s="1"/>
  <c r="W433" i="9"/>
  <c r="AA433" i="9"/>
  <c r="AE433" i="9"/>
  <c r="AI433" i="9"/>
  <c r="AM433" i="9"/>
  <c r="AQ433" i="9"/>
  <c r="AU433" i="9"/>
  <c r="DM433" i="9" s="1"/>
  <c r="DJ432" i="9"/>
  <c r="CA432" i="9"/>
  <c r="CT432" i="9"/>
  <c r="BK432" i="9"/>
  <c r="AJ430" i="9"/>
  <c r="CX429" i="9"/>
  <c r="BO429" i="9"/>
  <c r="U429" i="9"/>
  <c r="Y429" i="9"/>
  <c r="AC429" i="9"/>
  <c r="AG429" i="9"/>
  <c r="AK429" i="9"/>
  <c r="AO429" i="9"/>
  <c r="AS429" i="9"/>
  <c r="AW429" i="9"/>
  <c r="DO429" i="9" s="1"/>
  <c r="V429" i="9"/>
  <c r="Z429" i="9"/>
  <c r="AD429" i="9"/>
  <c r="AH429" i="9"/>
  <c r="AL429" i="9"/>
  <c r="AP429" i="9"/>
  <c r="AT429" i="9"/>
  <c r="DL429" i="9" s="1"/>
  <c r="W429" i="9"/>
  <c r="AA429" i="9"/>
  <c r="AE429" i="9"/>
  <c r="AI429" i="9"/>
  <c r="AM429" i="9"/>
  <c r="AQ429" i="9"/>
  <c r="AU429" i="9"/>
  <c r="DM429" i="9" s="1"/>
  <c r="DJ428" i="9"/>
  <c r="CA428" i="9"/>
  <c r="CT428" i="9"/>
  <c r="BK428" i="9"/>
  <c r="AJ426" i="9"/>
  <c r="U425" i="9"/>
  <c r="Y425" i="9"/>
  <c r="AC425" i="9"/>
  <c r="AG425" i="9"/>
  <c r="AK425" i="9"/>
  <c r="AO425" i="9"/>
  <c r="AS425" i="9"/>
  <c r="AW425" i="9"/>
  <c r="DO425" i="9" s="1"/>
  <c r="V425" i="9"/>
  <c r="Z425" i="9"/>
  <c r="AD425" i="9"/>
  <c r="AH425" i="9"/>
  <c r="AL425" i="9"/>
  <c r="AP425" i="9"/>
  <c r="AT425" i="9"/>
  <c r="DL425" i="9" s="1"/>
  <c r="W425" i="9"/>
  <c r="AA425" i="9"/>
  <c r="AE425" i="9"/>
  <c r="AI425" i="9"/>
  <c r="AM425" i="9"/>
  <c r="AQ425" i="9"/>
  <c r="AU425" i="9"/>
  <c r="DM425" i="9" s="1"/>
  <c r="AJ422" i="9"/>
  <c r="E421" i="9"/>
  <c r="F421" i="9"/>
  <c r="G421" i="9"/>
  <c r="E419" i="9"/>
  <c r="F419" i="9"/>
  <c r="G419" i="9"/>
  <c r="E417" i="9"/>
  <c r="F417" i="9"/>
  <c r="G417" i="9"/>
  <c r="E415" i="9"/>
  <c r="F415" i="9"/>
  <c r="G415" i="9"/>
  <c r="CX409" i="9"/>
  <c r="BO409" i="9"/>
  <c r="DG408" i="9"/>
  <c r="BX408" i="9"/>
  <c r="CY404" i="9"/>
  <c r="BP404" i="9"/>
  <c r="CM402" i="9"/>
  <c r="BD402" i="9"/>
  <c r="DF401" i="9"/>
  <c r="BW401" i="9"/>
  <c r="CP401" i="9"/>
  <c r="BG401" i="9"/>
  <c r="DK398" i="9"/>
  <c r="CB398" i="9"/>
  <c r="DC395" i="9"/>
  <c r="BT395" i="9"/>
  <c r="CM395" i="9"/>
  <c r="BD395" i="9"/>
  <c r="CU394" i="9"/>
  <c r="BL394" i="9"/>
  <c r="DK390" i="9"/>
  <c r="CB390" i="9"/>
  <c r="DC387" i="9"/>
  <c r="BT387" i="9"/>
  <c r="CM387" i="9"/>
  <c r="BD387" i="9"/>
  <c r="CU386" i="9"/>
  <c r="BL386" i="9"/>
  <c r="DK382" i="9"/>
  <c r="CB382" i="9"/>
  <c r="DC379" i="9"/>
  <c r="BT379" i="9"/>
  <c r="CM379" i="9"/>
  <c r="BD379" i="9"/>
  <c r="CU378" i="9"/>
  <c r="BL378" i="9"/>
  <c r="DK374" i="9"/>
  <c r="CB374" i="9"/>
  <c r="DC371" i="9"/>
  <c r="BT371" i="9"/>
  <c r="CM371" i="9"/>
  <c r="BD371" i="9"/>
  <c r="CU370" i="9"/>
  <c r="BL370" i="9"/>
  <c r="DK366" i="9"/>
  <c r="CB366" i="9"/>
  <c r="DC363" i="9"/>
  <c r="BT363" i="9"/>
  <c r="CM363" i="9"/>
  <c r="BD363" i="9"/>
  <c r="CU362" i="9"/>
  <c r="BL362" i="9"/>
  <c r="DK358" i="9"/>
  <c r="CB358" i="9"/>
  <c r="DC355" i="9"/>
  <c r="BT355" i="9"/>
  <c r="CM355" i="9"/>
  <c r="BD355" i="9"/>
  <c r="CU354" i="9"/>
  <c r="BL354" i="9"/>
  <c r="DK350" i="9"/>
  <c r="CB350" i="9"/>
  <c r="DC347" i="9"/>
  <c r="BT347" i="9"/>
  <c r="CM347" i="9"/>
  <c r="BD347" i="9"/>
  <c r="CU346" i="9"/>
  <c r="BL346" i="9"/>
  <c r="DK342" i="9"/>
  <c r="CB342" i="9"/>
  <c r="V328" i="9"/>
  <c r="Z328" i="9"/>
  <c r="AD328" i="9"/>
  <c r="AH328" i="9"/>
  <c r="AL328" i="9"/>
  <c r="AP328" i="9"/>
  <c r="AT328" i="9"/>
  <c r="DL328" i="9" s="1"/>
  <c r="W328" i="9"/>
  <c r="AB328" i="9"/>
  <c r="AG328" i="9"/>
  <c r="AM328" i="9"/>
  <c r="AR328" i="9"/>
  <c r="AW328" i="9"/>
  <c r="DO328" i="9" s="1"/>
  <c r="X328" i="9"/>
  <c r="AC328" i="9"/>
  <c r="AI328" i="9"/>
  <c r="AN328" i="9"/>
  <c r="AS328" i="9"/>
  <c r="T328" i="9"/>
  <c r="Y328" i="9"/>
  <c r="AE328" i="9"/>
  <c r="AJ328" i="9"/>
  <c r="AO328" i="9"/>
  <c r="AU328" i="9"/>
  <c r="DM328" i="9" s="1"/>
  <c r="AF328" i="9"/>
  <c r="AK328" i="9"/>
  <c r="U328" i="9"/>
  <c r="AQ328" i="9"/>
  <c r="DC320" i="9"/>
  <c r="BT320" i="9"/>
  <c r="DE300" i="9"/>
  <c r="BV300" i="9"/>
  <c r="CO300" i="9"/>
  <c r="BF300" i="9"/>
  <c r="DE284" i="9"/>
  <c r="BV284" i="9"/>
  <c r="CO284" i="9"/>
  <c r="BF284" i="9"/>
  <c r="CR253" i="9"/>
  <c r="BI253" i="9"/>
  <c r="E226" i="9"/>
  <c r="F226" i="9"/>
  <c r="G226" i="9"/>
  <c r="CY208" i="9"/>
  <c r="BP208" i="9"/>
  <c r="DH585" i="9"/>
  <c r="CR585" i="9"/>
  <c r="CR583" i="9"/>
  <c r="DH581" i="9"/>
  <c r="CR581" i="9"/>
  <c r="DH579" i="9"/>
  <c r="CR579" i="9"/>
  <c r="DH577" i="9"/>
  <c r="CR577" i="9"/>
  <c r="DH575" i="9"/>
  <c r="CR575" i="9"/>
  <c r="DH573" i="9"/>
  <c r="CR573" i="9"/>
  <c r="AU570" i="9"/>
  <c r="DM570" i="9" s="1"/>
  <c r="AM570" i="9"/>
  <c r="AE570" i="9"/>
  <c r="W570" i="9"/>
  <c r="U568" i="9"/>
  <c r="Y568" i="9"/>
  <c r="AC568" i="9"/>
  <c r="AG568" i="9"/>
  <c r="AK568" i="9"/>
  <c r="AO568" i="9"/>
  <c r="AS568" i="9"/>
  <c r="AW568" i="9"/>
  <c r="DO568" i="9" s="1"/>
  <c r="V568" i="9"/>
  <c r="Z568" i="9"/>
  <c r="AD568" i="9"/>
  <c r="AH568" i="9"/>
  <c r="AL568" i="9"/>
  <c r="AP568" i="9"/>
  <c r="AT568" i="9"/>
  <c r="DL568" i="9" s="1"/>
  <c r="AU566" i="9"/>
  <c r="DM566" i="9" s="1"/>
  <c r="AM566" i="9"/>
  <c r="AE566" i="9"/>
  <c r="W566" i="9"/>
  <c r="DI564" i="9"/>
  <c r="BZ564" i="9"/>
  <c r="DA564" i="9"/>
  <c r="BR564" i="9"/>
  <c r="CS564" i="9"/>
  <c r="BJ564" i="9"/>
  <c r="U564" i="9"/>
  <c r="Y564" i="9"/>
  <c r="AC564" i="9"/>
  <c r="AG564" i="9"/>
  <c r="AK564" i="9"/>
  <c r="AO564" i="9"/>
  <c r="AS564" i="9"/>
  <c r="AW564" i="9"/>
  <c r="DO564" i="9" s="1"/>
  <c r="V564" i="9"/>
  <c r="Z564" i="9"/>
  <c r="AD564" i="9"/>
  <c r="AH564" i="9"/>
  <c r="AL564" i="9"/>
  <c r="AP564" i="9"/>
  <c r="AT564" i="9"/>
  <c r="DL564" i="9" s="1"/>
  <c r="DV564" i="9" s="1"/>
  <c r="DY564" i="9" s="1"/>
  <c r="AU562" i="9"/>
  <c r="DM562" i="9" s="1"/>
  <c r="AM562" i="9"/>
  <c r="AE562" i="9"/>
  <c r="W562" i="9"/>
  <c r="U560" i="9"/>
  <c r="Y560" i="9"/>
  <c r="AC560" i="9"/>
  <c r="AG560" i="9"/>
  <c r="AK560" i="9"/>
  <c r="AO560" i="9"/>
  <c r="AS560" i="9"/>
  <c r="AW560" i="9"/>
  <c r="DO560" i="9" s="1"/>
  <c r="V560" i="9"/>
  <c r="Z560" i="9"/>
  <c r="AD560" i="9"/>
  <c r="AH560" i="9"/>
  <c r="AL560" i="9"/>
  <c r="AP560" i="9"/>
  <c r="AT560" i="9"/>
  <c r="DL560" i="9" s="1"/>
  <c r="AU558" i="9"/>
  <c r="DM558" i="9" s="1"/>
  <c r="AM558" i="9"/>
  <c r="AE558" i="9"/>
  <c r="W558" i="9"/>
  <c r="DI556" i="9"/>
  <c r="BZ556" i="9"/>
  <c r="DA556" i="9"/>
  <c r="BR556" i="9"/>
  <c r="CS556" i="9"/>
  <c r="BJ556" i="9"/>
  <c r="U556" i="9"/>
  <c r="Y556" i="9"/>
  <c r="AC556" i="9"/>
  <c r="AG556" i="9"/>
  <c r="AK556" i="9"/>
  <c r="AO556" i="9"/>
  <c r="AS556" i="9"/>
  <c r="AW556" i="9"/>
  <c r="DO556" i="9" s="1"/>
  <c r="V556" i="9"/>
  <c r="Z556" i="9"/>
  <c r="AD556" i="9"/>
  <c r="AH556" i="9"/>
  <c r="AL556" i="9"/>
  <c r="AP556" i="9"/>
  <c r="AT556" i="9"/>
  <c r="DL556" i="9" s="1"/>
  <c r="DV556" i="9" s="1"/>
  <c r="DY556" i="9" s="1"/>
  <c r="AU554" i="9"/>
  <c r="DM554" i="9" s="1"/>
  <c r="AM554" i="9"/>
  <c r="AE554" i="9"/>
  <c r="W554" i="9"/>
  <c r="U552" i="9"/>
  <c r="Y552" i="9"/>
  <c r="AC552" i="9"/>
  <c r="AG552" i="9"/>
  <c r="AK552" i="9"/>
  <c r="AO552" i="9"/>
  <c r="AS552" i="9"/>
  <c r="AW552" i="9"/>
  <c r="DO552" i="9" s="1"/>
  <c r="V552" i="9"/>
  <c r="Z552" i="9"/>
  <c r="AD552" i="9"/>
  <c r="AH552" i="9"/>
  <c r="AL552" i="9"/>
  <c r="AP552" i="9"/>
  <c r="AT552" i="9"/>
  <c r="DL552" i="9" s="1"/>
  <c r="AU550" i="9"/>
  <c r="DM550" i="9" s="1"/>
  <c r="AM550" i="9"/>
  <c r="AE550" i="9"/>
  <c r="W550" i="9"/>
  <c r="DI548" i="9"/>
  <c r="BZ548" i="9"/>
  <c r="DA548" i="9"/>
  <c r="BR548" i="9"/>
  <c r="CS548" i="9"/>
  <c r="BJ548" i="9"/>
  <c r="U548" i="9"/>
  <c r="Y548" i="9"/>
  <c r="AC548" i="9"/>
  <c r="AG548" i="9"/>
  <c r="AK548" i="9"/>
  <c r="AO548" i="9"/>
  <c r="AS548" i="9"/>
  <c r="AW548" i="9"/>
  <c r="DO548" i="9" s="1"/>
  <c r="V548" i="9"/>
  <c r="Z548" i="9"/>
  <c r="AD548" i="9"/>
  <c r="AH548" i="9"/>
  <c r="AL548" i="9"/>
  <c r="AP548" i="9"/>
  <c r="AT548" i="9"/>
  <c r="DL548" i="9" s="1"/>
  <c r="DV548" i="9" s="1"/>
  <c r="DY548" i="9" s="1"/>
  <c r="AU546" i="9"/>
  <c r="DM546" i="9" s="1"/>
  <c r="AM546" i="9"/>
  <c r="AE546" i="9"/>
  <c r="W546" i="9"/>
  <c r="DI544" i="9"/>
  <c r="BZ544" i="9"/>
  <c r="DA544" i="9"/>
  <c r="BR544" i="9"/>
  <c r="U544" i="9"/>
  <c r="Y544" i="9"/>
  <c r="AC544" i="9"/>
  <c r="AG544" i="9"/>
  <c r="AK544" i="9"/>
  <c r="AO544" i="9"/>
  <c r="AS544" i="9"/>
  <c r="AW544" i="9"/>
  <c r="DO544" i="9" s="1"/>
  <c r="V544" i="9"/>
  <c r="Z544" i="9"/>
  <c r="AD544" i="9"/>
  <c r="AH544" i="9"/>
  <c r="AL544" i="9"/>
  <c r="AP544" i="9"/>
  <c r="AT544" i="9"/>
  <c r="DL544" i="9" s="1"/>
  <c r="DV544" i="9" s="1"/>
  <c r="DY544" i="9" s="1"/>
  <c r="AU542" i="9"/>
  <c r="DM542" i="9" s="1"/>
  <c r="AM542" i="9"/>
  <c r="AE542" i="9"/>
  <c r="W542" i="9"/>
  <c r="AN540" i="9"/>
  <c r="X540" i="9"/>
  <c r="U538" i="9"/>
  <c r="Y538" i="9"/>
  <c r="AC538" i="9"/>
  <c r="AG538" i="9"/>
  <c r="AK538" i="9"/>
  <c r="AO538" i="9"/>
  <c r="AS538" i="9"/>
  <c r="AW538" i="9"/>
  <c r="DO538" i="9" s="1"/>
  <c r="V538" i="9"/>
  <c r="Z538" i="9"/>
  <c r="AD538" i="9"/>
  <c r="AH538" i="9"/>
  <c r="AL538" i="9"/>
  <c r="AP538" i="9"/>
  <c r="AT538" i="9"/>
  <c r="DL538" i="9" s="1"/>
  <c r="W538" i="9"/>
  <c r="AA538" i="9"/>
  <c r="AE538" i="9"/>
  <c r="AI538" i="9"/>
  <c r="AM538" i="9"/>
  <c r="AQ538" i="9"/>
  <c r="AU538" i="9"/>
  <c r="DM538" i="9" s="1"/>
  <c r="AN536" i="9"/>
  <c r="X536" i="9"/>
  <c r="CX534" i="9"/>
  <c r="BO534" i="9"/>
  <c r="U534" i="9"/>
  <c r="Y534" i="9"/>
  <c r="AC534" i="9"/>
  <c r="AG534" i="9"/>
  <c r="AK534" i="9"/>
  <c r="AO534" i="9"/>
  <c r="AS534" i="9"/>
  <c r="AW534" i="9"/>
  <c r="DO534" i="9" s="1"/>
  <c r="V534" i="9"/>
  <c r="Z534" i="9"/>
  <c r="AD534" i="9"/>
  <c r="AH534" i="9"/>
  <c r="AL534" i="9"/>
  <c r="AP534" i="9"/>
  <c r="AT534" i="9"/>
  <c r="DL534" i="9" s="1"/>
  <c r="W534" i="9"/>
  <c r="AA534" i="9"/>
  <c r="AE534" i="9"/>
  <c r="AI534" i="9"/>
  <c r="AM534" i="9"/>
  <c r="AQ534" i="9"/>
  <c r="AU534" i="9"/>
  <c r="DM534" i="9" s="1"/>
  <c r="DJ533" i="9"/>
  <c r="CA533" i="9"/>
  <c r="CT533" i="9"/>
  <c r="BK533" i="9"/>
  <c r="AN532" i="9"/>
  <c r="X532" i="9"/>
  <c r="CX530" i="9"/>
  <c r="BO530" i="9"/>
  <c r="U530" i="9"/>
  <c r="Y530" i="9"/>
  <c r="AC530" i="9"/>
  <c r="AG530" i="9"/>
  <c r="AK530" i="9"/>
  <c r="AO530" i="9"/>
  <c r="AS530" i="9"/>
  <c r="AW530" i="9"/>
  <c r="DO530" i="9" s="1"/>
  <c r="V530" i="9"/>
  <c r="Z530" i="9"/>
  <c r="AD530" i="9"/>
  <c r="AH530" i="9"/>
  <c r="AL530" i="9"/>
  <c r="AP530" i="9"/>
  <c r="AT530" i="9"/>
  <c r="DL530" i="9" s="1"/>
  <c r="W530" i="9"/>
  <c r="AA530" i="9"/>
  <c r="AE530" i="9"/>
  <c r="AI530" i="9"/>
  <c r="AM530" i="9"/>
  <c r="AQ530" i="9"/>
  <c r="AU530" i="9"/>
  <c r="DM530" i="9" s="1"/>
  <c r="DJ529" i="9"/>
  <c r="CA529" i="9"/>
  <c r="CT529" i="9"/>
  <c r="BK529" i="9"/>
  <c r="AN528" i="9"/>
  <c r="X528" i="9"/>
  <c r="U526" i="9"/>
  <c r="Y526" i="9"/>
  <c r="AC526" i="9"/>
  <c r="AG526" i="9"/>
  <c r="AK526" i="9"/>
  <c r="AO526" i="9"/>
  <c r="AS526" i="9"/>
  <c r="AW526" i="9"/>
  <c r="DO526" i="9" s="1"/>
  <c r="V526" i="9"/>
  <c r="Z526" i="9"/>
  <c r="AD526" i="9"/>
  <c r="AH526" i="9"/>
  <c r="AL526" i="9"/>
  <c r="AP526" i="9"/>
  <c r="AT526" i="9"/>
  <c r="DL526" i="9" s="1"/>
  <c r="W526" i="9"/>
  <c r="AA526" i="9"/>
  <c r="AE526" i="9"/>
  <c r="AI526" i="9"/>
  <c r="AM526" i="9"/>
  <c r="AQ526" i="9"/>
  <c r="AU526" i="9"/>
  <c r="DM526" i="9" s="1"/>
  <c r="AN524" i="9"/>
  <c r="X524" i="9"/>
  <c r="CX522" i="9"/>
  <c r="BO522" i="9"/>
  <c r="U522" i="9"/>
  <c r="Y522" i="9"/>
  <c r="AC522" i="9"/>
  <c r="AG522" i="9"/>
  <c r="AK522" i="9"/>
  <c r="AO522" i="9"/>
  <c r="AS522" i="9"/>
  <c r="AW522" i="9"/>
  <c r="DO522" i="9" s="1"/>
  <c r="V522" i="9"/>
  <c r="Z522" i="9"/>
  <c r="AD522" i="9"/>
  <c r="AH522" i="9"/>
  <c r="AL522" i="9"/>
  <c r="AP522" i="9"/>
  <c r="AT522" i="9"/>
  <c r="DL522" i="9" s="1"/>
  <c r="W522" i="9"/>
  <c r="AA522" i="9"/>
  <c r="AE522" i="9"/>
  <c r="AI522" i="9"/>
  <c r="AM522" i="9"/>
  <c r="AQ522" i="9"/>
  <c r="AU522" i="9"/>
  <c r="DM522" i="9" s="1"/>
  <c r="DJ521" i="9"/>
  <c r="CA521" i="9"/>
  <c r="CT521" i="9"/>
  <c r="BK521" i="9"/>
  <c r="AN520" i="9"/>
  <c r="X520" i="9"/>
  <c r="CX518" i="9"/>
  <c r="BO518" i="9"/>
  <c r="U518" i="9"/>
  <c r="Y518" i="9"/>
  <c r="AC518" i="9"/>
  <c r="AG518" i="9"/>
  <c r="AK518" i="9"/>
  <c r="AO518" i="9"/>
  <c r="AS518" i="9"/>
  <c r="AW518" i="9"/>
  <c r="DO518" i="9" s="1"/>
  <c r="V518" i="9"/>
  <c r="Z518" i="9"/>
  <c r="AD518" i="9"/>
  <c r="AH518" i="9"/>
  <c r="AL518" i="9"/>
  <c r="AP518" i="9"/>
  <c r="AT518" i="9"/>
  <c r="DL518" i="9" s="1"/>
  <c r="W518" i="9"/>
  <c r="AA518" i="9"/>
  <c r="AE518" i="9"/>
  <c r="AI518" i="9"/>
  <c r="AM518" i="9"/>
  <c r="AQ518" i="9"/>
  <c r="AU518" i="9"/>
  <c r="DM518" i="9" s="1"/>
  <c r="DJ517" i="9"/>
  <c r="CA517" i="9"/>
  <c r="CT517" i="9"/>
  <c r="BK517" i="9"/>
  <c r="DF516" i="9"/>
  <c r="BW516" i="9"/>
  <c r="CP516" i="9"/>
  <c r="BG516" i="9"/>
  <c r="CX514" i="9"/>
  <c r="BO514" i="9"/>
  <c r="U514" i="9"/>
  <c r="Y514" i="9"/>
  <c r="AC514" i="9"/>
  <c r="AG514" i="9"/>
  <c r="AK514" i="9"/>
  <c r="AO514" i="9"/>
  <c r="AS514" i="9"/>
  <c r="AW514" i="9"/>
  <c r="DO514" i="9" s="1"/>
  <c r="V514" i="9"/>
  <c r="Z514" i="9"/>
  <c r="AD514" i="9"/>
  <c r="AH514" i="9"/>
  <c r="AL514" i="9"/>
  <c r="AP514" i="9"/>
  <c r="AT514" i="9"/>
  <c r="DL514" i="9" s="1"/>
  <c r="W514" i="9"/>
  <c r="AA514" i="9"/>
  <c r="AE514" i="9"/>
  <c r="AI514" i="9"/>
  <c r="AM514" i="9"/>
  <c r="AQ514" i="9"/>
  <c r="AU514" i="9"/>
  <c r="DM514" i="9" s="1"/>
  <c r="DJ513" i="9"/>
  <c r="CA513" i="9"/>
  <c r="CT513" i="9"/>
  <c r="BK513" i="9"/>
  <c r="CP512" i="9"/>
  <c r="BG512" i="9"/>
  <c r="U510" i="9"/>
  <c r="Y510" i="9"/>
  <c r="AC510" i="9"/>
  <c r="AG510" i="9"/>
  <c r="AK510" i="9"/>
  <c r="AO510" i="9"/>
  <c r="AS510" i="9"/>
  <c r="AW510" i="9"/>
  <c r="DO510" i="9" s="1"/>
  <c r="V510" i="9"/>
  <c r="Z510" i="9"/>
  <c r="AD510" i="9"/>
  <c r="AH510" i="9"/>
  <c r="AL510" i="9"/>
  <c r="AP510" i="9"/>
  <c r="AT510" i="9"/>
  <c r="DL510" i="9" s="1"/>
  <c r="W510" i="9"/>
  <c r="AA510" i="9"/>
  <c r="AE510" i="9"/>
  <c r="AI510" i="9"/>
  <c r="AM510" i="9"/>
  <c r="AQ510" i="9"/>
  <c r="AU510" i="9"/>
  <c r="DM510" i="9" s="1"/>
  <c r="DJ509" i="9"/>
  <c r="CA509" i="9"/>
  <c r="CT509" i="9"/>
  <c r="BK509" i="9"/>
  <c r="DF508" i="9"/>
  <c r="BW508" i="9"/>
  <c r="CP508" i="9"/>
  <c r="BG508" i="9"/>
  <c r="CX506" i="9"/>
  <c r="BO506" i="9"/>
  <c r="U506" i="9"/>
  <c r="Y506" i="9"/>
  <c r="AC506" i="9"/>
  <c r="AG506" i="9"/>
  <c r="AK506" i="9"/>
  <c r="AO506" i="9"/>
  <c r="AS506" i="9"/>
  <c r="AW506" i="9"/>
  <c r="DO506" i="9" s="1"/>
  <c r="V506" i="9"/>
  <c r="Z506" i="9"/>
  <c r="AD506" i="9"/>
  <c r="AH506" i="9"/>
  <c r="AL506" i="9"/>
  <c r="AP506" i="9"/>
  <c r="AT506" i="9"/>
  <c r="DL506" i="9" s="1"/>
  <c r="W506" i="9"/>
  <c r="AA506" i="9"/>
  <c r="AE506" i="9"/>
  <c r="AI506" i="9"/>
  <c r="AM506" i="9"/>
  <c r="AQ506" i="9"/>
  <c r="AU506" i="9"/>
  <c r="DM506" i="9" s="1"/>
  <c r="CT505" i="9"/>
  <c r="BK505" i="9"/>
  <c r="DF504" i="9"/>
  <c r="BW504" i="9"/>
  <c r="CP504" i="9"/>
  <c r="BG504" i="9"/>
  <c r="CX502" i="9"/>
  <c r="BO502" i="9"/>
  <c r="U502" i="9"/>
  <c r="Y502" i="9"/>
  <c r="AC502" i="9"/>
  <c r="AG502" i="9"/>
  <c r="AK502" i="9"/>
  <c r="AO502" i="9"/>
  <c r="AS502" i="9"/>
  <c r="AW502" i="9"/>
  <c r="DO502" i="9" s="1"/>
  <c r="V502" i="9"/>
  <c r="Z502" i="9"/>
  <c r="AD502" i="9"/>
  <c r="AH502" i="9"/>
  <c r="AL502" i="9"/>
  <c r="AP502" i="9"/>
  <c r="AT502" i="9"/>
  <c r="DL502" i="9" s="1"/>
  <c r="W502" i="9"/>
  <c r="AA502" i="9"/>
  <c r="AE502" i="9"/>
  <c r="AI502" i="9"/>
  <c r="AM502" i="9"/>
  <c r="AQ502" i="9"/>
  <c r="AU502" i="9"/>
  <c r="DM502" i="9" s="1"/>
  <c r="DJ501" i="9"/>
  <c r="CA501" i="9"/>
  <c r="CT501" i="9"/>
  <c r="BK501" i="9"/>
  <c r="DF500" i="9"/>
  <c r="BW500" i="9"/>
  <c r="CP500" i="9"/>
  <c r="BG500" i="9"/>
  <c r="CX498" i="9"/>
  <c r="BO498" i="9"/>
  <c r="U498" i="9"/>
  <c r="Y498" i="9"/>
  <c r="AC498" i="9"/>
  <c r="AG498" i="9"/>
  <c r="AK498" i="9"/>
  <c r="AO498" i="9"/>
  <c r="AS498" i="9"/>
  <c r="AW498" i="9"/>
  <c r="DO498" i="9" s="1"/>
  <c r="V498" i="9"/>
  <c r="Z498" i="9"/>
  <c r="AD498" i="9"/>
  <c r="AH498" i="9"/>
  <c r="AL498" i="9"/>
  <c r="AP498" i="9"/>
  <c r="AT498" i="9"/>
  <c r="DL498" i="9" s="1"/>
  <c r="W498" i="9"/>
  <c r="AA498" i="9"/>
  <c r="AE498" i="9"/>
  <c r="AI498" i="9"/>
  <c r="AM498" i="9"/>
  <c r="AQ498" i="9"/>
  <c r="AU498" i="9"/>
  <c r="DM498" i="9" s="1"/>
  <c r="DJ497" i="9"/>
  <c r="CA497" i="9"/>
  <c r="CT497" i="9"/>
  <c r="BK497" i="9"/>
  <c r="DF496" i="9"/>
  <c r="BW496" i="9"/>
  <c r="CP496" i="9"/>
  <c r="BG496" i="9"/>
  <c r="U494" i="9"/>
  <c r="Y494" i="9"/>
  <c r="AC494" i="9"/>
  <c r="AG494" i="9"/>
  <c r="AK494" i="9"/>
  <c r="AO494" i="9"/>
  <c r="AS494" i="9"/>
  <c r="AW494" i="9"/>
  <c r="DO494" i="9" s="1"/>
  <c r="V494" i="9"/>
  <c r="Z494" i="9"/>
  <c r="AD494" i="9"/>
  <c r="AH494" i="9"/>
  <c r="AL494" i="9"/>
  <c r="AP494" i="9"/>
  <c r="AT494" i="9"/>
  <c r="DL494" i="9" s="1"/>
  <c r="W494" i="9"/>
  <c r="AA494" i="9"/>
  <c r="AE494" i="9"/>
  <c r="AI494" i="9"/>
  <c r="AM494" i="9"/>
  <c r="AQ494" i="9"/>
  <c r="AU494" i="9"/>
  <c r="DM494" i="9" s="1"/>
  <c r="U490" i="9"/>
  <c r="Y490" i="9"/>
  <c r="AC490" i="9"/>
  <c r="AG490" i="9"/>
  <c r="AK490" i="9"/>
  <c r="AO490" i="9"/>
  <c r="AS490" i="9"/>
  <c r="AW490" i="9"/>
  <c r="DO490" i="9" s="1"/>
  <c r="V490" i="9"/>
  <c r="Z490" i="9"/>
  <c r="AD490" i="9"/>
  <c r="AH490" i="9"/>
  <c r="AL490" i="9"/>
  <c r="AP490" i="9"/>
  <c r="AT490" i="9"/>
  <c r="DL490" i="9" s="1"/>
  <c r="W490" i="9"/>
  <c r="AA490" i="9"/>
  <c r="AE490" i="9"/>
  <c r="AI490" i="9"/>
  <c r="AM490" i="9"/>
  <c r="AQ490" i="9"/>
  <c r="AU490" i="9"/>
  <c r="DM490" i="9" s="1"/>
  <c r="CX486" i="9"/>
  <c r="BO486" i="9"/>
  <c r="U486" i="9"/>
  <c r="Y486" i="9"/>
  <c r="AC486" i="9"/>
  <c r="AG486" i="9"/>
  <c r="AK486" i="9"/>
  <c r="AO486" i="9"/>
  <c r="AS486" i="9"/>
  <c r="AW486" i="9"/>
  <c r="DO486" i="9" s="1"/>
  <c r="V486" i="9"/>
  <c r="Z486" i="9"/>
  <c r="AD486" i="9"/>
  <c r="AH486" i="9"/>
  <c r="AL486" i="9"/>
  <c r="AP486" i="9"/>
  <c r="AT486" i="9"/>
  <c r="DL486" i="9" s="1"/>
  <c r="W486" i="9"/>
  <c r="AA486" i="9"/>
  <c r="AE486" i="9"/>
  <c r="AI486" i="9"/>
  <c r="AM486" i="9"/>
  <c r="AQ486" i="9"/>
  <c r="AU486" i="9"/>
  <c r="DM486" i="9" s="1"/>
  <c r="DJ485" i="9"/>
  <c r="CA485" i="9"/>
  <c r="CT485" i="9"/>
  <c r="BK485" i="9"/>
  <c r="DF484" i="9"/>
  <c r="BW484" i="9"/>
  <c r="CP484" i="9"/>
  <c r="BG484" i="9"/>
  <c r="CX482" i="9"/>
  <c r="BO482" i="9"/>
  <c r="U482" i="9"/>
  <c r="Y482" i="9"/>
  <c r="AC482" i="9"/>
  <c r="AG482" i="9"/>
  <c r="AK482" i="9"/>
  <c r="AO482" i="9"/>
  <c r="AS482" i="9"/>
  <c r="AW482" i="9"/>
  <c r="DO482" i="9" s="1"/>
  <c r="V482" i="9"/>
  <c r="Z482" i="9"/>
  <c r="AD482" i="9"/>
  <c r="AH482" i="9"/>
  <c r="AL482" i="9"/>
  <c r="AP482" i="9"/>
  <c r="AT482" i="9"/>
  <c r="DL482" i="9" s="1"/>
  <c r="W482" i="9"/>
  <c r="AA482" i="9"/>
  <c r="AE482" i="9"/>
  <c r="AI482" i="9"/>
  <c r="AM482" i="9"/>
  <c r="AQ482" i="9"/>
  <c r="AU482" i="9"/>
  <c r="DM482" i="9" s="1"/>
  <c r="DJ481" i="9"/>
  <c r="CA481" i="9"/>
  <c r="CT481" i="9"/>
  <c r="BK481" i="9"/>
  <c r="DF480" i="9"/>
  <c r="BW480" i="9"/>
  <c r="CP480" i="9"/>
  <c r="BG480" i="9"/>
  <c r="CX478" i="9"/>
  <c r="BO478" i="9"/>
  <c r="U478" i="9"/>
  <c r="Y478" i="9"/>
  <c r="AC478" i="9"/>
  <c r="AG478" i="9"/>
  <c r="AK478" i="9"/>
  <c r="AO478" i="9"/>
  <c r="AS478" i="9"/>
  <c r="AW478" i="9"/>
  <c r="DO478" i="9" s="1"/>
  <c r="V478" i="9"/>
  <c r="Z478" i="9"/>
  <c r="AD478" i="9"/>
  <c r="AH478" i="9"/>
  <c r="AL478" i="9"/>
  <c r="AP478" i="9"/>
  <c r="AT478" i="9"/>
  <c r="DL478" i="9" s="1"/>
  <c r="W478" i="9"/>
  <c r="AA478" i="9"/>
  <c r="AE478" i="9"/>
  <c r="AI478" i="9"/>
  <c r="AM478" i="9"/>
  <c r="AQ478" i="9"/>
  <c r="AU478" i="9"/>
  <c r="DM478" i="9" s="1"/>
  <c r="DJ477" i="9"/>
  <c r="CA477" i="9"/>
  <c r="CT477" i="9"/>
  <c r="BK477" i="9"/>
  <c r="DF476" i="9"/>
  <c r="BW476" i="9"/>
  <c r="CP476" i="9"/>
  <c r="BG476" i="9"/>
  <c r="U474" i="9"/>
  <c r="Y474" i="9"/>
  <c r="AC474" i="9"/>
  <c r="AG474" i="9"/>
  <c r="AK474" i="9"/>
  <c r="AO474" i="9"/>
  <c r="AS474" i="9"/>
  <c r="AW474" i="9"/>
  <c r="DO474" i="9" s="1"/>
  <c r="V474" i="9"/>
  <c r="Z474" i="9"/>
  <c r="AD474" i="9"/>
  <c r="AH474" i="9"/>
  <c r="AL474" i="9"/>
  <c r="AP474" i="9"/>
  <c r="AT474" i="9"/>
  <c r="DL474" i="9" s="1"/>
  <c r="W474" i="9"/>
  <c r="AA474" i="9"/>
  <c r="AE474" i="9"/>
  <c r="AI474" i="9"/>
  <c r="AM474" i="9"/>
  <c r="AQ474" i="9"/>
  <c r="AU474" i="9"/>
  <c r="DM474" i="9" s="1"/>
  <c r="CX470" i="9"/>
  <c r="BO470" i="9"/>
  <c r="U470" i="9"/>
  <c r="Y470" i="9"/>
  <c r="AC470" i="9"/>
  <c r="AG470" i="9"/>
  <c r="AK470" i="9"/>
  <c r="AO470" i="9"/>
  <c r="AS470" i="9"/>
  <c r="AW470" i="9"/>
  <c r="DO470" i="9" s="1"/>
  <c r="V470" i="9"/>
  <c r="Z470" i="9"/>
  <c r="AD470" i="9"/>
  <c r="AH470" i="9"/>
  <c r="AL470" i="9"/>
  <c r="AP470" i="9"/>
  <c r="AT470" i="9"/>
  <c r="DL470" i="9" s="1"/>
  <c r="W470" i="9"/>
  <c r="AA470" i="9"/>
  <c r="AE470" i="9"/>
  <c r="AI470" i="9"/>
  <c r="AM470" i="9"/>
  <c r="AQ470" i="9"/>
  <c r="AU470" i="9"/>
  <c r="DM470" i="9" s="1"/>
  <c r="DJ469" i="9"/>
  <c r="CA469" i="9"/>
  <c r="CT469" i="9"/>
  <c r="BK469" i="9"/>
  <c r="DF468" i="9"/>
  <c r="BW468" i="9"/>
  <c r="CP468" i="9"/>
  <c r="BG468" i="9"/>
  <c r="CX466" i="9"/>
  <c r="BO466" i="9"/>
  <c r="U466" i="9"/>
  <c r="Y466" i="9"/>
  <c r="AC466" i="9"/>
  <c r="AG466" i="9"/>
  <c r="AK466" i="9"/>
  <c r="AO466" i="9"/>
  <c r="AS466" i="9"/>
  <c r="AW466" i="9"/>
  <c r="DO466" i="9" s="1"/>
  <c r="V466" i="9"/>
  <c r="Z466" i="9"/>
  <c r="AD466" i="9"/>
  <c r="AH466" i="9"/>
  <c r="AL466" i="9"/>
  <c r="AP466" i="9"/>
  <c r="AT466" i="9"/>
  <c r="DL466" i="9" s="1"/>
  <c r="W466" i="9"/>
  <c r="AA466" i="9"/>
  <c r="AE466" i="9"/>
  <c r="AI466" i="9"/>
  <c r="AM466" i="9"/>
  <c r="AQ466" i="9"/>
  <c r="AU466" i="9"/>
  <c r="DM466" i="9" s="1"/>
  <c r="DJ465" i="9"/>
  <c r="CA465" i="9"/>
  <c r="CT465" i="9"/>
  <c r="BK465" i="9"/>
  <c r="DF464" i="9"/>
  <c r="BW464" i="9"/>
  <c r="CP464" i="9"/>
  <c r="BG464" i="9"/>
  <c r="U462" i="9"/>
  <c r="Y462" i="9"/>
  <c r="AC462" i="9"/>
  <c r="AG462" i="9"/>
  <c r="AK462" i="9"/>
  <c r="AO462" i="9"/>
  <c r="AS462" i="9"/>
  <c r="AW462" i="9"/>
  <c r="DO462" i="9" s="1"/>
  <c r="V462" i="9"/>
  <c r="Z462" i="9"/>
  <c r="AD462" i="9"/>
  <c r="AH462" i="9"/>
  <c r="AL462" i="9"/>
  <c r="AP462" i="9"/>
  <c r="AT462" i="9"/>
  <c r="DL462" i="9" s="1"/>
  <c r="W462" i="9"/>
  <c r="AA462" i="9"/>
  <c r="AE462" i="9"/>
  <c r="AI462" i="9"/>
  <c r="AM462" i="9"/>
  <c r="AQ462" i="9"/>
  <c r="AU462" i="9"/>
  <c r="DM462" i="9" s="1"/>
  <c r="CX458" i="9"/>
  <c r="BO458" i="9"/>
  <c r="U458" i="9"/>
  <c r="Y458" i="9"/>
  <c r="AC458" i="9"/>
  <c r="AG458" i="9"/>
  <c r="AK458" i="9"/>
  <c r="AO458" i="9"/>
  <c r="AS458" i="9"/>
  <c r="AW458" i="9"/>
  <c r="DO458" i="9" s="1"/>
  <c r="V458" i="9"/>
  <c r="Z458" i="9"/>
  <c r="AD458" i="9"/>
  <c r="AH458" i="9"/>
  <c r="AL458" i="9"/>
  <c r="AP458" i="9"/>
  <c r="AT458" i="9"/>
  <c r="DL458" i="9" s="1"/>
  <c r="W458" i="9"/>
  <c r="AA458" i="9"/>
  <c r="AE458" i="9"/>
  <c r="AI458" i="9"/>
  <c r="AM458" i="9"/>
  <c r="AQ458" i="9"/>
  <c r="AU458" i="9"/>
  <c r="DM458" i="9" s="1"/>
  <c r="CX454" i="9"/>
  <c r="BO454" i="9"/>
  <c r="U454" i="9"/>
  <c r="Y454" i="9"/>
  <c r="AC454" i="9"/>
  <c r="AG454" i="9"/>
  <c r="AK454" i="9"/>
  <c r="AO454" i="9"/>
  <c r="AS454" i="9"/>
  <c r="AW454" i="9"/>
  <c r="DO454" i="9" s="1"/>
  <c r="V454" i="9"/>
  <c r="Z454" i="9"/>
  <c r="AD454" i="9"/>
  <c r="AH454" i="9"/>
  <c r="AL454" i="9"/>
  <c r="AP454" i="9"/>
  <c r="AT454" i="9"/>
  <c r="DL454" i="9" s="1"/>
  <c r="W454" i="9"/>
  <c r="AA454" i="9"/>
  <c r="AE454" i="9"/>
  <c r="AI454" i="9"/>
  <c r="AM454" i="9"/>
  <c r="AQ454" i="9"/>
  <c r="AU454" i="9"/>
  <c r="DM454" i="9" s="1"/>
  <c r="CT453" i="9"/>
  <c r="BK453" i="9"/>
  <c r="DF452" i="9"/>
  <c r="BW452" i="9"/>
  <c r="CP452" i="9"/>
  <c r="BG452" i="9"/>
  <c r="CX450" i="9"/>
  <c r="BO450" i="9"/>
  <c r="U450" i="9"/>
  <c r="Y450" i="9"/>
  <c r="AC450" i="9"/>
  <c r="AG450" i="9"/>
  <c r="AK450" i="9"/>
  <c r="AO450" i="9"/>
  <c r="AS450" i="9"/>
  <c r="AW450" i="9"/>
  <c r="DO450" i="9" s="1"/>
  <c r="V450" i="9"/>
  <c r="Z450" i="9"/>
  <c r="AD450" i="9"/>
  <c r="AH450" i="9"/>
  <c r="AL450" i="9"/>
  <c r="AP450" i="9"/>
  <c r="AT450" i="9"/>
  <c r="DL450" i="9" s="1"/>
  <c r="W450" i="9"/>
  <c r="AA450" i="9"/>
  <c r="AE450" i="9"/>
  <c r="AI450" i="9"/>
  <c r="AM450" i="9"/>
  <c r="AQ450" i="9"/>
  <c r="AU450" i="9"/>
  <c r="DM450" i="9" s="1"/>
  <c r="DJ449" i="9"/>
  <c r="CA449" i="9"/>
  <c r="CT449" i="9"/>
  <c r="BK449" i="9"/>
  <c r="CP448" i="9"/>
  <c r="BG448" i="9"/>
  <c r="U446" i="9"/>
  <c r="Y446" i="9"/>
  <c r="AC446" i="9"/>
  <c r="AG446" i="9"/>
  <c r="AK446" i="9"/>
  <c r="AO446" i="9"/>
  <c r="AS446" i="9"/>
  <c r="AW446" i="9"/>
  <c r="DO446" i="9" s="1"/>
  <c r="V446" i="9"/>
  <c r="Z446" i="9"/>
  <c r="AD446" i="9"/>
  <c r="AH446" i="9"/>
  <c r="AL446" i="9"/>
  <c r="AP446" i="9"/>
  <c r="AT446" i="9"/>
  <c r="DL446" i="9" s="1"/>
  <c r="W446" i="9"/>
  <c r="AA446" i="9"/>
  <c r="AE446" i="9"/>
  <c r="AI446" i="9"/>
  <c r="AM446" i="9"/>
  <c r="AQ446" i="9"/>
  <c r="AU446" i="9"/>
  <c r="DM446" i="9" s="1"/>
  <c r="DJ445" i="9"/>
  <c r="CA445" i="9"/>
  <c r="CT445" i="9"/>
  <c r="BK445" i="9"/>
  <c r="DF444" i="9"/>
  <c r="BW444" i="9"/>
  <c r="CP444" i="9"/>
  <c r="BG444" i="9"/>
  <c r="CX442" i="9"/>
  <c r="BO442" i="9"/>
  <c r="U442" i="9"/>
  <c r="Y442" i="9"/>
  <c r="AC442" i="9"/>
  <c r="AG442" i="9"/>
  <c r="AK442" i="9"/>
  <c r="AO442" i="9"/>
  <c r="AS442" i="9"/>
  <c r="AW442" i="9"/>
  <c r="DO442" i="9" s="1"/>
  <c r="V442" i="9"/>
  <c r="Z442" i="9"/>
  <c r="AD442" i="9"/>
  <c r="AH442" i="9"/>
  <c r="AL442" i="9"/>
  <c r="AP442" i="9"/>
  <c r="AT442" i="9"/>
  <c r="DL442" i="9" s="1"/>
  <c r="W442" i="9"/>
  <c r="AA442" i="9"/>
  <c r="AE442" i="9"/>
  <c r="AI442" i="9"/>
  <c r="AM442" i="9"/>
  <c r="AQ442" i="9"/>
  <c r="AU442" i="9"/>
  <c r="DM442" i="9" s="1"/>
  <c r="DJ441" i="9"/>
  <c r="CA441" i="9"/>
  <c r="CT441" i="9"/>
  <c r="BK441" i="9"/>
  <c r="DF440" i="9"/>
  <c r="BW440" i="9"/>
  <c r="CP440" i="9"/>
  <c r="BG440" i="9"/>
  <c r="CX438" i="9"/>
  <c r="BO438" i="9"/>
  <c r="U438" i="9"/>
  <c r="Y438" i="9"/>
  <c r="AC438" i="9"/>
  <c r="AG438" i="9"/>
  <c r="AK438" i="9"/>
  <c r="AO438" i="9"/>
  <c r="AS438" i="9"/>
  <c r="AW438" i="9"/>
  <c r="DO438" i="9" s="1"/>
  <c r="V438" i="9"/>
  <c r="Z438" i="9"/>
  <c r="AD438" i="9"/>
  <c r="AH438" i="9"/>
  <c r="AL438" i="9"/>
  <c r="AP438" i="9"/>
  <c r="AT438" i="9"/>
  <c r="DL438" i="9" s="1"/>
  <c r="W438" i="9"/>
  <c r="AA438" i="9"/>
  <c r="AE438" i="9"/>
  <c r="AI438" i="9"/>
  <c r="AM438" i="9"/>
  <c r="AQ438" i="9"/>
  <c r="AU438" i="9"/>
  <c r="DM438" i="9" s="1"/>
  <c r="DJ437" i="9"/>
  <c r="CA437" i="9"/>
  <c r="CT437" i="9"/>
  <c r="BK437" i="9"/>
  <c r="DF436" i="9"/>
  <c r="BW436" i="9"/>
  <c r="CP436" i="9"/>
  <c r="BG436" i="9"/>
  <c r="CX434" i="9"/>
  <c r="BO434" i="9"/>
  <c r="U434" i="9"/>
  <c r="Y434" i="9"/>
  <c r="AC434" i="9"/>
  <c r="AG434" i="9"/>
  <c r="AK434" i="9"/>
  <c r="AO434" i="9"/>
  <c r="AS434" i="9"/>
  <c r="AW434" i="9"/>
  <c r="DO434" i="9" s="1"/>
  <c r="V434" i="9"/>
  <c r="Z434" i="9"/>
  <c r="AD434" i="9"/>
  <c r="AH434" i="9"/>
  <c r="AL434" i="9"/>
  <c r="AP434" i="9"/>
  <c r="AT434" i="9"/>
  <c r="DL434" i="9" s="1"/>
  <c r="W434" i="9"/>
  <c r="AA434" i="9"/>
  <c r="AE434" i="9"/>
  <c r="AI434" i="9"/>
  <c r="AM434" i="9"/>
  <c r="AQ434" i="9"/>
  <c r="AU434" i="9"/>
  <c r="DM434" i="9" s="1"/>
  <c r="DJ433" i="9"/>
  <c r="CA433" i="9"/>
  <c r="CT433" i="9"/>
  <c r="BK433" i="9"/>
  <c r="DF432" i="9"/>
  <c r="BW432" i="9"/>
  <c r="CP432" i="9"/>
  <c r="BG432" i="9"/>
  <c r="U430" i="9"/>
  <c r="Y430" i="9"/>
  <c r="AC430" i="9"/>
  <c r="AG430" i="9"/>
  <c r="AK430" i="9"/>
  <c r="AO430" i="9"/>
  <c r="AS430" i="9"/>
  <c r="AW430" i="9"/>
  <c r="DO430" i="9" s="1"/>
  <c r="V430" i="9"/>
  <c r="Z430" i="9"/>
  <c r="AD430" i="9"/>
  <c r="AH430" i="9"/>
  <c r="AL430" i="9"/>
  <c r="AP430" i="9"/>
  <c r="AT430" i="9"/>
  <c r="DL430" i="9" s="1"/>
  <c r="W430" i="9"/>
  <c r="AA430" i="9"/>
  <c r="AE430" i="9"/>
  <c r="AI430" i="9"/>
  <c r="AM430" i="9"/>
  <c r="AQ430" i="9"/>
  <c r="AU430" i="9"/>
  <c r="DM430" i="9" s="1"/>
  <c r="DJ429" i="9"/>
  <c r="CA429" i="9"/>
  <c r="CT429" i="9"/>
  <c r="BK429" i="9"/>
  <c r="DF428" i="9"/>
  <c r="BW428" i="9"/>
  <c r="CP428" i="9"/>
  <c r="BG428" i="9"/>
  <c r="U426" i="9"/>
  <c r="Y426" i="9"/>
  <c r="AC426" i="9"/>
  <c r="AG426" i="9"/>
  <c r="AK426" i="9"/>
  <c r="AO426" i="9"/>
  <c r="AS426" i="9"/>
  <c r="AW426" i="9"/>
  <c r="DO426" i="9" s="1"/>
  <c r="V426" i="9"/>
  <c r="Z426" i="9"/>
  <c r="AD426" i="9"/>
  <c r="AH426" i="9"/>
  <c r="AL426" i="9"/>
  <c r="AP426" i="9"/>
  <c r="AT426" i="9"/>
  <c r="DL426" i="9" s="1"/>
  <c r="W426" i="9"/>
  <c r="AA426" i="9"/>
  <c r="AE426" i="9"/>
  <c r="AI426" i="9"/>
  <c r="AM426" i="9"/>
  <c r="AQ426" i="9"/>
  <c r="AU426" i="9"/>
  <c r="DM426" i="9" s="1"/>
  <c r="U422" i="9"/>
  <c r="Y422" i="9"/>
  <c r="AC422" i="9"/>
  <c r="AG422" i="9"/>
  <c r="AK422" i="9"/>
  <c r="AO422" i="9"/>
  <c r="AS422" i="9"/>
  <c r="AW422" i="9"/>
  <c r="DO422" i="9" s="1"/>
  <c r="V422" i="9"/>
  <c r="Z422" i="9"/>
  <c r="AD422" i="9"/>
  <c r="AH422" i="9"/>
  <c r="AL422" i="9"/>
  <c r="AP422" i="9"/>
  <c r="AT422" i="9"/>
  <c r="DL422" i="9" s="1"/>
  <c r="W422" i="9"/>
  <c r="AA422" i="9"/>
  <c r="AE422" i="9"/>
  <c r="AI422" i="9"/>
  <c r="AM422" i="9"/>
  <c r="AQ422" i="9"/>
  <c r="AU422" i="9"/>
  <c r="DM422" i="9" s="1"/>
  <c r="CU410" i="9"/>
  <c r="BL410" i="9"/>
  <c r="V410" i="9"/>
  <c r="Z410" i="9"/>
  <c r="AD410" i="9"/>
  <c r="AH410" i="9"/>
  <c r="AL410" i="9"/>
  <c r="AP410" i="9"/>
  <c r="AT410" i="9"/>
  <c r="DL410" i="9" s="1"/>
  <c r="W410" i="9"/>
  <c r="AA410" i="9"/>
  <c r="AE410" i="9"/>
  <c r="AI410" i="9"/>
  <c r="AM410" i="9"/>
  <c r="AQ410" i="9"/>
  <c r="AU410" i="9"/>
  <c r="DM410" i="9" s="1"/>
  <c r="X410" i="9"/>
  <c r="AF410" i="9"/>
  <c r="AN410" i="9"/>
  <c r="AV410" i="9"/>
  <c r="DN410" i="9" s="1"/>
  <c r="Y410" i="9"/>
  <c r="AG410" i="9"/>
  <c r="AO410" i="9"/>
  <c r="AW410" i="9"/>
  <c r="DO410" i="9" s="1"/>
  <c r="T410" i="9"/>
  <c r="AB410" i="9"/>
  <c r="AJ410" i="9"/>
  <c r="AR410" i="9"/>
  <c r="CX405" i="9"/>
  <c r="BO405" i="9"/>
  <c r="DG404" i="9"/>
  <c r="BX404" i="9"/>
  <c r="AS402" i="9"/>
  <c r="CU400" i="9"/>
  <c r="BL400" i="9"/>
  <c r="DC393" i="9"/>
  <c r="BT393" i="9"/>
  <c r="CM393" i="9"/>
  <c r="BD393" i="9"/>
  <c r="CU392" i="9"/>
  <c r="BL392" i="9"/>
  <c r="DC385" i="9"/>
  <c r="BT385" i="9"/>
  <c r="CM385" i="9"/>
  <c r="BD385" i="9"/>
  <c r="CU384" i="9"/>
  <c r="BL384" i="9"/>
  <c r="DC377" i="9"/>
  <c r="BT377" i="9"/>
  <c r="CM377" i="9"/>
  <c r="BD377" i="9"/>
  <c r="CU376" i="9"/>
  <c r="BL376" i="9"/>
  <c r="DC369" i="9"/>
  <c r="BT369" i="9"/>
  <c r="CM369" i="9"/>
  <c r="BD369" i="9"/>
  <c r="CU368" i="9"/>
  <c r="BL368" i="9"/>
  <c r="DC361" i="9"/>
  <c r="BT361" i="9"/>
  <c r="CM361" i="9"/>
  <c r="BD361" i="9"/>
  <c r="CU360" i="9"/>
  <c r="BL360" i="9"/>
  <c r="DC353" i="9"/>
  <c r="BT353" i="9"/>
  <c r="CM353" i="9"/>
  <c r="BD353" i="9"/>
  <c r="CU352" i="9"/>
  <c r="BL352" i="9"/>
  <c r="DC345" i="9"/>
  <c r="BT345" i="9"/>
  <c r="CM345" i="9"/>
  <c r="BD345" i="9"/>
  <c r="CU344" i="9"/>
  <c r="BL344" i="9"/>
  <c r="DK334" i="9"/>
  <c r="CB334" i="9"/>
  <c r="DF334" i="9"/>
  <c r="BW334" i="9"/>
  <c r="BR334" i="9"/>
  <c r="DA334" i="9"/>
  <c r="CP334" i="9"/>
  <c r="BG334" i="9"/>
  <c r="AA328" i="9"/>
  <c r="CQ325" i="9"/>
  <c r="BH325" i="9"/>
  <c r="BZ312" i="9"/>
  <c r="CM312" i="9"/>
  <c r="BD312" i="9"/>
  <c r="DE278" i="9"/>
  <c r="CO278" i="9"/>
  <c r="BF278" i="9"/>
  <c r="DE270" i="9"/>
  <c r="BV270" i="9"/>
  <c r="CO270" i="9"/>
  <c r="BF270" i="9"/>
  <c r="DE262" i="9"/>
  <c r="CO262" i="9"/>
  <c r="BF262" i="9"/>
  <c r="V413" i="9"/>
  <c r="Z413" i="9"/>
  <c r="AD413" i="9"/>
  <c r="AH413" i="9"/>
  <c r="AL413" i="9"/>
  <c r="AP413" i="9"/>
  <c r="AT413" i="9"/>
  <c r="DL413" i="9" s="1"/>
  <c r="W413" i="9"/>
  <c r="AA413" i="9"/>
  <c r="AE413" i="9"/>
  <c r="AI413" i="9"/>
  <c r="AM413" i="9"/>
  <c r="AQ413" i="9"/>
  <c r="AU413" i="9"/>
  <c r="DM413" i="9" s="1"/>
  <c r="V409" i="9"/>
  <c r="Z409" i="9"/>
  <c r="AD409" i="9"/>
  <c r="AH409" i="9"/>
  <c r="AL409" i="9"/>
  <c r="AP409" i="9"/>
  <c r="AT409" i="9"/>
  <c r="DL409" i="9" s="1"/>
  <c r="W409" i="9"/>
  <c r="AA409" i="9"/>
  <c r="AE409" i="9"/>
  <c r="AI409" i="9"/>
  <c r="AM409" i="9"/>
  <c r="AQ409" i="9"/>
  <c r="AU409" i="9"/>
  <c r="DM409" i="9" s="1"/>
  <c r="DF408" i="9"/>
  <c r="BW408" i="9"/>
  <c r="CX408" i="9"/>
  <c r="BO408" i="9"/>
  <c r="CP408" i="9"/>
  <c r="BG408" i="9"/>
  <c r="V405" i="9"/>
  <c r="Z405" i="9"/>
  <c r="AD405" i="9"/>
  <c r="AH405" i="9"/>
  <c r="AL405" i="9"/>
  <c r="AP405" i="9"/>
  <c r="AT405" i="9"/>
  <c r="DL405" i="9" s="1"/>
  <c r="W405" i="9"/>
  <c r="AA405" i="9"/>
  <c r="AE405" i="9"/>
  <c r="AI405" i="9"/>
  <c r="AM405" i="9"/>
  <c r="AQ405" i="9"/>
  <c r="AU405" i="9"/>
  <c r="DM405" i="9" s="1"/>
  <c r="DF404" i="9"/>
  <c r="BW404" i="9"/>
  <c r="CX404" i="9"/>
  <c r="BO404" i="9"/>
  <c r="CP404" i="9"/>
  <c r="BG404" i="9"/>
  <c r="V401" i="9"/>
  <c r="Z401" i="9"/>
  <c r="AD401" i="9"/>
  <c r="AH401" i="9"/>
  <c r="AL401" i="9"/>
  <c r="AP401" i="9"/>
  <c r="AT401" i="9"/>
  <c r="DL401" i="9" s="1"/>
  <c r="W401" i="9"/>
  <c r="AA401" i="9"/>
  <c r="AE401" i="9"/>
  <c r="AI401" i="9"/>
  <c r="AM401" i="9"/>
  <c r="AQ401" i="9"/>
  <c r="AU401" i="9"/>
  <c r="DM401" i="9" s="1"/>
  <c r="DG400" i="9"/>
  <c r="BX400" i="9"/>
  <c r="CQ400" i="9"/>
  <c r="BH400" i="9"/>
  <c r="V400" i="9"/>
  <c r="Z400" i="9"/>
  <c r="AD400" i="9"/>
  <c r="AH400" i="9"/>
  <c r="AL400" i="9"/>
  <c r="AP400" i="9"/>
  <c r="AT400" i="9"/>
  <c r="DL400" i="9" s="1"/>
  <c r="W400" i="9"/>
  <c r="AA400" i="9"/>
  <c r="AE400" i="9"/>
  <c r="AI400" i="9"/>
  <c r="AM400" i="9"/>
  <c r="AQ400" i="9"/>
  <c r="AU400" i="9"/>
  <c r="DM400" i="9" s="1"/>
  <c r="T400" i="9"/>
  <c r="X400" i="9"/>
  <c r="AB400" i="9"/>
  <c r="AF400" i="9"/>
  <c r="AJ400" i="9"/>
  <c r="AN400" i="9"/>
  <c r="AR400" i="9"/>
  <c r="AV400" i="9"/>
  <c r="DN400" i="9" s="1"/>
  <c r="DG398" i="9"/>
  <c r="BX398" i="9"/>
  <c r="CQ398" i="9"/>
  <c r="BH398" i="9"/>
  <c r="V398" i="9"/>
  <c r="Z398" i="9"/>
  <c r="AD398" i="9"/>
  <c r="AH398" i="9"/>
  <c r="AL398" i="9"/>
  <c r="AP398" i="9"/>
  <c r="AT398" i="9"/>
  <c r="DL398" i="9" s="1"/>
  <c r="W398" i="9"/>
  <c r="AA398" i="9"/>
  <c r="AE398" i="9"/>
  <c r="AI398" i="9"/>
  <c r="AM398" i="9"/>
  <c r="AQ398" i="9"/>
  <c r="AU398" i="9"/>
  <c r="DM398" i="9" s="1"/>
  <c r="T398" i="9"/>
  <c r="X398" i="9"/>
  <c r="AB398" i="9"/>
  <c r="AF398" i="9"/>
  <c r="AJ398" i="9"/>
  <c r="AN398" i="9"/>
  <c r="AR398" i="9"/>
  <c r="AV398" i="9"/>
  <c r="DN398" i="9" s="1"/>
  <c r="CY397" i="9"/>
  <c r="BP397" i="9"/>
  <c r="DG396" i="9"/>
  <c r="BX396" i="9"/>
  <c r="CQ396" i="9"/>
  <c r="BH396" i="9"/>
  <c r="V396" i="9"/>
  <c r="Z396" i="9"/>
  <c r="AD396" i="9"/>
  <c r="AH396" i="9"/>
  <c r="AL396" i="9"/>
  <c r="AP396" i="9"/>
  <c r="AT396" i="9"/>
  <c r="DL396" i="9" s="1"/>
  <c r="W396" i="9"/>
  <c r="AA396" i="9"/>
  <c r="AE396" i="9"/>
  <c r="AI396" i="9"/>
  <c r="AM396" i="9"/>
  <c r="AQ396" i="9"/>
  <c r="AU396" i="9"/>
  <c r="DM396" i="9" s="1"/>
  <c r="T396" i="9"/>
  <c r="X396" i="9"/>
  <c r="AB396" i="9"/>
  <c r="AF396" i="9"/>
  <c r="AJ396" i="9"/>
  <c r="AN396" i="9"/>
  <c r="AR396" i="9"/>
  <c r="AV396" i="9"/>
  <c r="DN396" i="9" s="1"/>
  <c r="CY395" i="9"/>
  <c r="BP395" i="9"/>
  <c r="DG394" i="9"/>
  <c r="BX394" i="9"/>
  <c r="CQ394" i="9"/>
  <c r="BH394" i="9"/>
  <c r="V394" i="9"/>
  <c r="Z394" i="9"/>
  <c r="AD394" i="9"/>
  <c r="AH394" i="9"/>
  <c r="AL394" i="9"/>
  <c r="AP394" i="9"/>
  <c r="AT394" i="9"/>
  <c r="DL394" i="9" s="1"/>
  <c r="W394" i="9"/>
  <c r="AA394" i="9"/>
  <c r="AE394" i="9"/>
  <c r="AI394" i="9"/>
  <c r="AM394" i="9"/>
  <c r="AQ394" i="9"/>
  <c r="AU394" i="9"/>
  <c r="DM394" i="9" s="1"/>
  <c r="T394" i="9"/>
  <c r="X394" i="9"/>
  <c r="AB394" i="9"/>
  <c r="AF394" i="9"/>
  <c r="AJ394" i="9"/>
  <c r="AN394" i="9"/>
  <c r="AR394" i="9"/>
  <c r="AV394" i="9"/>
  <c r="DN394" i="9" s="1"/>
  <c r="CY393" i="9"/>
  <c r="BP393" i="9"/>
  <c r="DG392" i="9"/>
  <c r="BX392" i="9"/>
  <c r="CQ392" i="9"/>
  <c r="BH392" i="9"/>
  <c r="V392" i="9"/>
  <c r="Z392" i="9"/>
  <c r="AD392" i="9"/>
  <c r="AH392" i="9"/>
  <c r="AL392" i="9"/>
  <c r="AP392" i="9"/>
  <c r="AT392" i="9"/>
  <c r="DL392" i="9" s="1"/>
  <c r="W392" i="9"/>
  <c r="AA392" i="9"/>
  <c r="AE392" i="9"/>
  <c r="AI392" i="9"/>
  <c r="AM392" i="9"/>
  <c r="AQ392" i="9"/>
  <c r="AU392" i="9"/>
  <c r="DM392" i="9" s="1"/>
  <c r="T392" i="9"/>
  <c r="X392" i="9"/>
  <c r="AB392" i="9"/>
  <c r="AF392" i="9"/>
  <c r="AJ392" i="9"/>
  <c r="AN392" i="9"/>
  <c r="AR392" i="9"/>
  <c r="AV392" i="9"/>
  <c r="DN392" i="9" s="1"/>
  <c r="DG390" i="9"/>
  <c r="BX390" i="9"/>
  <c r="CQ390" i="9"/>
  <c r="BH390" i="9"/>
  <c r="V390" i="9"/>
  <c r="Z390" i="9"/>
  <c r="AD390" i="9"/>
  <c r="AH390" i="9"/>
  <c r="AL390" i="9"/>
  <c r="AP390" i="9"/>
  <c r="AT390" i="9"/>
  <c r="DL390" i="9" s="1"/>
  <c r="W390" i="9"/>
  <c r="AA390" i="9"/>
  <c r="AE390" i="9"/>
  <c r="AI390" i="9"/>
  <c r="AM390" i="9"/>
  <c r="AQ390" i="9"/>
  <c r="AU390" i="9"/>
  <c r="DM390" i="9" s="1"/>
  <c r="T390" i="9"/>
  <c r="X390" i="9"/>
  <c r="AB390" i="9"/>
  <c r="AF390" i="9"/>
  <c r="AJ390" i="9"/>
  <c r="AN390" i="9"/>
  <c r="AR390" i="9"/>
  <c r="AV390" i="9"/>
  <c r="DN390" i="9" s="1"/>
  <c r="CY389" i="9"/>
  <c r="BP389" i="9"/>
  <c r="DG388" i="9"/>
  <c r="BX388" i="9"/>
  <c r="CQ388" i="9"/>
  <c r="BH388" i="9"/>
  <c r="V388" i="9"/>
  <c r="Z388" i="9"/>
  <c r="AD388" i="9"/>
  <c r="AH388" i="9"/>
  <c r="AL388" i="9"/>
  <c r="AP388" i="9"/>
  <c r="AT388" i="9"/>
  <c r="DL388" i="9" s="1"/>
  <c r="W388" i="9"/>
  <c r="AA388" i="9"/>
  <c r="AE388" i="9"/>
  <c r="AI388" i="9"/>
  <c r="AM388" i="9"/>
  <c r="AQ388" i="9"/>
  <c r="AU388" i="9"/>
  <c r="DM388" i="9" s="1"/>
  <c r="T388" i="9"/>
  <c r="X388" i="9"/>
  <c r="AB388" i="9"/>
  <c r="AF388" i="9"/>
  <c r="AJ388" i="9"/>
  <c r="AN388" i="9"/>
  <c r="AR388" i="9"/>
  <c r="AV388" i="9"/>
  <c r="DN388" i="9" s="1"/>
  <c r="CY387" i="9"/>
  <c r="BP387" i="9"/>
  <c r="DG386" i="9"/>
  <c r="BX386" i="9"/>
  <c r="CQ386" i="9"/>
  <c r="BH386" i="9"/>
  <c r="V386" i="9"/>
  <c r="Z386" i="9"/>
  <c r="AD386" i="9"/>
  <c r="AH386" i="9"/>
  <c r="AL386" i="9"/>
  <c r="AP386" i="9"/>
  <c r="AT386" i="9"/>
  <c r="DL386" i="9" s="1"/>
  <c r="W386" i="9"/>
  <c r="AA386" i="9"/>
  <c r="AE386" i="9"/>
  <c r="AI386" i="9"/>
  <c r="AM386" i="9"/>
  <c r="AQ386" i="9"/>
  <c r="AU386" i="9"/>
  <c r="DM386" i="9" s="1"/>
  <c r="T386" i="9"/>
  <c r="X386" i="9"/>
  <c r="AB386" i="9"/>
  <c r="AF386" i="9"/>
  <c r="AJ386" i="9"/>
  <c r="AN386" i="9"/>
  <c r="AR386" i="9"/>
  <c r="AV386" i="9"/>
  <c r="DN386" i="9" s="1"/>
  <c r="CY385" i="9"/>
  <c r="BP385" i="9"/>
  <c r="DG384" i="9"/>
  <c r="BX384" i="9"/>
  <c r="CQ384" i="9"/>
  <c r="BH384" i="9"/>
  <c r="V384" i="9"/>
  <c r="Z384" i="9"/>
  <c r="AD384" i="9"/>
  <c r="AH384" i="9"/>
  <c r="AL384" i="9"/>
  <c r="AP384" i="9"/>
  <c r="AT384" i="9"/>
  <c r="DL384" i="9" s="1"/>
  <c r="W384" i="9"/>
  <c r="AA384" i="9"/>
  <c r="AE384" i="9"/>
  <c r="AI384" i="9"/>
  <c r="AM384" i="9"/>
  <c r="AQ384" i="9"/>
  <c r="AU384" i="9"/>
  <c r="DM384" i="9" s="1"/>
  <c r="T384" i="9"/>
  <c r="X384" i="9"/>
  <c r="AB384" i="9"/>
  <c r="AF384" i="9"/>
  <c r="AJ384" i="9"/>
  <c r="AN384" i="9"/>
  <c r="AR384" i="9"/>
  <c r="AV384" i="9"/>
  <c r="DN384" i="9" s="1"/>
  <c r="DG382" i="9"/>
  <c r="BX382" i="9"/>
  <c r="CQ382" i="9"/>
  <c r="BH382" i="9"/>
  <c r="V382" i="9"/>
  <c r="Z382" i="9"/>
  <c r="AD382" i="9"/>
  <c r="AH382" i="9"/>
  <c r="AL382" i="9"/>
  <c r="AP382" i="9"/>
  <c r="AT382" i="9"/>
  <c r="DL382" i="9" s="1"/>
  <c r="W382" i="9"/>
  <c r="AA382" i="9"/>
  <c r="AE382" i="9"/>
  <c r="AI382" i="9"/>
  <c r="AM382" i="9"/>
  <c r="AQ382" i="9"/>
  <c r="AU382" i="9"/>
  <c r="DM382" i="9" s="1"/>
  <c r="T382" i="9"/>
  <c r="X382" i="9"/>
  <c r="AB382" i="9"/>
  <c r="AF382" i="9"/>
  <c r="AJ382" i="9"/>
  <c r="AN382" i="9"/>
  <c r="AR382" i="9"/>
  <c r="AV382" i="9"/>
  <c r="DN382" i="9" s="1"/>
  <c r="CY381" i="9"/>
  <c r="BP381" i="9"/>
  <c r="DG380" i="9"/>
  <c r="BX380" i="9"/>
  <c r="CQ380" i="9"/>
  <c r="BH380" i="9"/>
  <c r="V380" i="9"/>
  <c r="Z380" i="9"/>
  <c r="AD380" i="9"/>
  <c r="AH380" i="9"/>
  <c r="AL380" i="9"/>
  <c r="AP380" i="9"/>
  <c r="AT380" i="9"/>
  <c r="DL380" i="9" s="1"/>
  <c r="W380" i="9"/>
  <c r="AA380" i="9"/>
  <c r="AE380" i="9"/>
  <c r="AI380" i="9"/>
  <c r="AM380" i="9"/>
  <c r="AQ380" i="9"/>
  <c r="AU380" i="9"/>
  <c r="DM380" i="9" s="1"/>
  <c r="T380" i="9"/>
  <c r="X380" i="9"/>
  <c r="AB380" i="9"/>
  <c r="AF380" i="9"/>
  <c r="AJ380" i="9"/>
  <c r="AN380" i="9"/>
  <c r="AR380" i="9"/>
  <c r="AV380" i="9"/>
  <c r="DN380" i="9" s="1"/>
  <c r="CY379" i="9"/>
  <c r="BP379" i="9"/>
  <c r="DG378" i="9"/>
  <c r="BX378" i="9"/>
  <c r="CQ378" i="9"/>
  <c r="BH378" i="9"/>
  <c r="V378" i="9"/>
  <c r="Z378" i="9"/>
  <c r="AD378" i="9"/>
  <c r="AH378" i="9"/>
  <c r="AL378" i="9"/>
  <c r="AP378" i="9"/>
  <c r="AT378" i="9"/>
  <c r="DL378" i="9" s="1"/>
  <c r="W378" i="9"/>
  <c r="AA378" i="9"/>
  <c r="AE378" i="9"/>
  <c r="AI378" i="9"/>
  <c r="AM378" i="9"/>
  <c r="AQ378" i="9"/>
  <c r="AU378" i="9"/>
  <c r="DM378" i="9" s="1"/>
  <c r="T378" i="9"/>
  <c r="X378" i="9"/>
  <c r="AB378" i="9"/>
  <c r="AF378" i="9"/>
  <c r="AJ378" i="9"/>
  <c r="AN378" i="9"/>
  <c r="AR378" i="9"/>
  <c r="AV378" i="9"/>
  <c r="DN378" i="9" s="1"/>
  <c r="CY377" i="9"/>
  <c r="BP377" i="9"/>
  <c r="DG376" i="9"/>
  <c r="BX376" i="9"/>
  <c r="CQ376" i="9"/>
  <c r="BH376" i="9"/>
  <c r="V376" i="9"/>
  <c r="Z376" i="9"/>
  <c r="AD376" i="9"/>
  <c r="AH376" i="9"/>
  <c r="AL376" i="9"/>
  <c r="AP376" i="9"/>
  <c r="AT376" i="9"/>
  <c r="DL376" i="9" s="1"/>
  <c r="W376" i="9"/>
  <c r="AA376" i="9"/>
  <c r="AE376" i="9"/>
  <c r="AI376" i="9"/>
  <c r="AM376" i="9"/>
  <c r="AQ376" i="9"/>
  <c r="AU376" i="9"/>
  <c r="DM376" i="9" s="1"/>
  <c r="T376" i="9"/>
  <c r="X376" i="9"/>
  <c r="AB376" i="9"/>
  <c r="AF376" i="9"/>
  <c r="AJ376" i="9"/>
  <c r="AN376" i="9"/>
  <c r="AR376" i="9"/>
  <c r="AV376" i="9"/>
  <c r="DN376" i="9" s="1"/>
  <c r="DG374" i="9"/>
  <c r="BX374" i="9"/>
  <c r="CQ374" i="9"/>
  <c r="BH374" i="9"/>
  <c r="V374" i="9"/>
  <c r="Z374" i="9"/>
  <c r="AD374" i="9"/>
  <c r="AH374" i="9"/>
  <c r="AL374" i="9"/>
  <c r="AP374" i="9"/>
  <c r="AT374" i="9"/>
  <c r="DL374" i="9" s="1"/>
  <c r="W374" i="9"/>
  <c r="AA374" i="9"/>
  <c r="AE374" i="9"/>
  <c r="AI374" i="9"/>
  <c r="AM374" i="9"/>
  <c r="AQ374" i="9"/>
  <c r="AU374" i="9"/>
  <c r="DM374" i="9" s="1"/>
  <c r="T374" i="9"/>
  <c r="X374" i="9"/>
  <c r="AB374" i="9"/>
  <c r="AF374" i="9"/>
  <c r="AJ374" i="9"/>
  <c r="AN374" i="9"/>
  <c r="AR374" i="9"/>
  <c r="AV374" i="9"/>
  <c r="DN374" i="9" s="1"/>
  <c r="CY373" i="9"/>
  <c r="BP373" i="9"/>
  <c r="DG372" i="9"/>
  <c r="BX372" i="9"/>
  <c r="CQ372" i="9"/>
  <c r="BH372" i="9"/>
  <c r="V372" i="9"/>
  <c r="Z372" i="9"/>
  <c r="AD372" i="9"/>
  <c r="AH372" i="9"/>
  <c r="AL372" i="9"/>
  <c r="AP372" i="9"/>
  <c r="AT372" i="9"/>
  <c r="DL372" i="9" s="1"/>
  <c r="W372" i="9"/>
  <c r="AA372" i="9"/>
  <c r="AE372" i="9"/>
  <c r="AI372" i="9"/>
  <c r="AM372" i="9"/>
  <c r="AQ372" i="9"/>
  <c r="AU372" i="9"/>
  <c r="DM372" i="9" s="1"/>
  <c r="T372" i="9"/>
  <c r="X372" i="9"/>
  <c r="AB372" i="9"/>
  <c r="AF372" i="9"/>
  <c r="AJ372" i="9"/>
  <c r="AN372" i="9"/>
  <c r="AR372" i="9"/>
  <c r="AV372" i="9"/>
  <c r="DN372" i="9" s="1"/>
  <c r="CY371" i="9"/>
  <c r="BP371" i="9"/>
  <c r="DG370" i="9"/>
  <c r="BX370" i="9"/>
  <c r="CQ370" i="9"/>
  <c r="BH370" i="9"/>
  <c r="V370" i="9"/>
  <c r="Z370" i="9"/>
  <c r="AD370" i="9"/>
  <c r="AH370" i="9"/>
  <c r="AL370" i="9"/>
  <c r="AP370" i="9"/>
  <c r="AT370" i="9"/>
  <c r="DL370" i="9" s="1"/>
  <c r="W370" i="9"/>
  <c r="AA370" i="9"/>
  <c r="AE370" i="9"/>
  <c r="AI370" i="9"/>
  <c r="AM370" i="9"/>
  <c r="AQ370" i="9"/>
  <c r="AU370" i="9"/>
  <c r="DM370" i="9" s="1"/>
  <c r="T370" i="9"/>
  <c r="X370" i="9"/>
  <c r="AB370" i="9"/>
  <c r="AF370" i="9"/>
  <c r="AJ370" i="9"/>
  <c r="AN370" i="9"/>
  <c r="AR370" i="9"/>
  <c r="AV370" i="9"/>
  <c r="DN370" i="9" s="1"/>
  <c r="CY369" i="9"/>
  <c r="BP369" i="9"/>
  <c r="DG368" i="9"/>
  <c r="BX368" i="9"/>
  <c r="CQ368" i="9"/>
  <c r="BH368" i="9"/>
  <c r="V368" i="9"/>
  <c r="Z368" i="9"/>
  <c r="AD368" i="9"/>
  <c r="AH368" i="9"/>
  <c r="AL368" i="9"/>
  <c r="AP368" i="9"/>
  <c r="AT368" i="9"/>
  <c r="DL368" i="9" s="1"/>
  <c r="W368" i="9"/>
  <c r="AA368" i="9"/>
  <c r="AE368" i="9"/>
  <c r="AI368" i="9"/>
  <c r="AM368" i="9"/>
  <c r="AQ368" i="9"/>
  <c r="AU368" i="9"/>
  <c r="DM368" i="9" s="1"/>
  <c r="T368" i="9"/>
  <c r="X368" i="9"/>
  <c r="AB368" i="9"/>
  <c r="AF368" i="9"/>
  <c r="AJ368" i="9"/>
  <c r="AN368" i="9"/>
  <c r="AR368" i="9"/>
  <c r="AV368" i="9"/>
  <c r="DN368" i="9" s="1"/>
  <c r="DG366" i="9"/>
  <c r="BX366" i="9"/>
  <c r="CQ366" i="9"/>
  <c r="BH366" i="9"/>
  <c r="V366" i="9"/>
  <c r="Z366" i="9"/>
  <c r="AD366" i="9"/>
  <c r="AH366" i="9"/>
  <c r="AL366" i="9"/>
  <c r="AP366" i="9"/>
  <c r="AT366" i="9"/>
  <c r="DL366" i="9" s="1"/>
  <c r="W366" i="9"/>
  <c r="AA366" i="9"/>
  <c r="AE366" i="9"/>
  <c r="AI366" i="9"/>
  <c r="AM366" i="9"/>
  <c r="AQ366" i="9"/>
  <c r="AU366" i="9"/>
  <c r="DM366" i="9" s="1"/>
  <c r="T366" i="9"/>
  <c r="X366" i="9"/>
  <c r="AB366" i="9"/>
  <c r="AF366" i="9"/>
  <c r="AJ366" i="9"/>
  <c r="AN366" i="9"/>
  <c r="AR366" i="9"/>
  <c r="AV366" i="9"/>
  <c r="DN366" i="9" s="1"/>
  <c r="CY365" i="9"/>
  <c r="BP365" i="9"/>
  <c r="DG364" i="9"/>
  <c r="BX364" i="9"/>
  <c r="CQ364" i="9"/>
  <c r="BH364" i="9"/>
  <c r="V364" i="9"/>
  <c r="Z364" i="9"/>
  <c r="AD364" i="9"/>
  <c r="AH364" i="9"/>
  <c r="AL364" i="9"/>
  <c r="AP364" i="9"/>
  <c r="AT364" i="9"/>
  <c r="DL364" i="9" s="1"/>
  <c r="W364" i="9"/>
  <c r="AA364" i="9"/>
  <c r="AE364" i="9"/>
  <c r="AI364" i="9"/>
  <c r="AM364" i="9"/>
  <c r="AQ364" i="9"/>
  <c r="AU364" i="9"/>
  <c r="DM364" i="9" s="1"/>
  <c r="T364" i="9"/>
  <c r="X364" i="9"/>
  <c r="AB364" i="9"/>
  <c r="AF364" i="9"/>
  <c r="AJ364" i="9"/>
  <c r="AN364" i="9"/>
  <c r="AR364" i="9"/>
  <c r="AV364" i="9"/>
  <c r="DN364" i="9" s="1"/>
  <c r="CY363" i="9"/>
  <c r="BP363" i="9"/>
  <c r="DG362" i="9"/>
  <c r="BX362" i="9"/>
  <c r="CQ362" i="9"/>
  <c r="BH362" i="9"/>
  <c r="V362" i="9"/>
  <c r="Z362" i="9"/>
  <c r="AD362" i="9"/>
  <c r="AH362" i="9"/>
  <c r="AL362" i="9"/>
  <c r="AP362" i="9"/>
  <c r="AT362" i="9"/>
  <c r="DL362" i="9" s="1"/>
  <c r="W362" i="9"/>
  <c r="AA362" i="9"/>
  <c r="AE362" i="9"/>
  <c r="AI362" i="9"/>
  <c r="AM362" i="9"/>
  <c r="AQ362" i="9"/>
  <c r="AU362" i="9"/>
  <c r="DM362" i="9" s="1"/>
  <c r="T362" i="9"/>
  <c r="X362" i="9"/>
  <c r="AB362" i="9"/>
  <c r="AF362" i="9"/>
  <c r="AJ362" i="9"/>
  <c r="AN362" i="9"/>
  <c r="AR362" i="9"/>
  <c r="AV362" i="9"/>
  <c r="DN362" i="9" s="1"/>
  <c r="CY361" i="9"/>
  <c r="BP361" i="9"/>
  <c r="DG360" i="9"/>
  <c r="BX360" i="9"/>
  <c r="CQ360" i="9"/>
  <c r="BH360" i="9"/>
  <c r="V360" i="9"/>
  <c r="Z360" i="9"/>
  <c r="AD360" i="9"/>
  <c r="AH360" i="9"/>
  <c r="AL360" i="9"/>
  <c r="AP360" i="9"/>
  <c r="AT360" i="9"/>
  <c r="DL360" i="9" s="1"/>
  <c r="W360" i="9"/>
  <c r="AA360" i="9"/>
  <c r="AE360" i="9"/>
  <c r="AI360" i="9"/>
  <c r="AM360" i="9"/>
  <c r="AQ360" i="9"/>
  <c r="AU360" i="9"/>
  <c r="DM360" i="9" s="1"/>
  <c r="T360" i="9"/>
  <c r="X360" i="9"/>
  <c r="AB360" i="9"/>
  <c r="AF360" i="9"/>
  <c r="AJ360" i="9"/>
  <c r="AN360" i="9"/>
  <c r="AR360" i="9"/>
  <c r="AV360" i="9"/>
  <c r="DN360" i="9" s="1"/>
  <c r="DG358" i="9"/>
  <c r="BX358" i="9"/>
  <c r="CQ358" i="9"/>
  <c r="BH358" i="9"/>
  <c r="V358" i="9"/>
  <c r="Z358" i="9"/>
  <c r="AD358" i="9"/>
  <c r="AH358" i="9"/>
  <c r="AL358" i="9"/>
  <c r="AP358" i="9"/>
  <c r="AT358" i="9"/>
  <c r="DL358" i="9" s="1"/>
  <c r="W358" i="9"/>
  <c r="AA358" i="9"/>
  <c r="AE358" i="9"/>
  <c r="AI358" i="9"/>
  <c r="AM358" i="9"/>
  <c r="AQ358" i="9"/>
  <c r="AU358" i="9"/>
  <c r="DM358" i="9" s="1"/>
  <c r="T358" i="9"/>
  <c r="X358" i="9"/>
  <c r="AB358" i="9"/>
  <c r="AF358" i="9"/>
  <c r="AJ358" i="9"/>
  <c r="AN358" i="9"/>
  <c r="AR358" i="9"/>
  <c r="AV358" i="9"/>
  <c r="DN358" i="9" s="1"/>
  <c r="CY357" i="9"/>
  <c r="BP357" i="9"/>
  <c r="DG356" i="9"/>
  <c r="BX356" i="9"/>
  <c r="CQ356" i="9"/>
  <c r="BH356" i="9"/>
  <c r="V356" i="9"/>
  <c r="Z356" i="9"/>
  <c r="AD356" i="9"/>
  <c r="AH356" i="9"/>
  <c r="AL356" i="9"/>
  <c r="AP356" i="9"/>
  <c r="AT356" i="9"/>
  <c r="DL356" i="9" s="1"/>
  <c r="W356" i="9"/>
  <c r="AA356" i="9"/>
  <c r="AE356" i="9"/>
  <c r="AI356" i="9"/>
  <c r="AM356" i="9"/>
  <c r="AQ356" i="9"/>
  <c r="AU356" i="9"/>
  <c r="DM356" i="9" s="1"/>
  <c r="T356" i="9"/>
  <c r="X356" i="9"/>
  <c r="AB356" i="9"/>
  <c r="AF356" i="9"/>
  <c r="AJ356" i="9"/>
  <c r="AN356" i="9"/>
  <c r="AR356" i="9"/>
  <c r="AV356" i="9"/>
  <c r="DN356" i="9" s="1"/>
  <c r="CY355" i="9"/>
  <c r="BP355" i="9"/>
  <c r="DG354" i="9"/>
  <c r="BX354" i="9"/>
  <c r="CQ354" i="9"/>
  <c r="BH354" i="9"/>
  <c r="V354" i="9"/>
  <c r="Z354" i="9"/>
  <c r="AD354" i="9"/>
  <c r="AH354" i="9"/>
  <c r="AL354" i="9"/>
  <c r="AP354" i="9"/>
  <c r="AT354" i="9"/>
  <c r="DL354" i="9" s="1"/>
  <c r="W354" i="9"/>
  <c r="AA354" i="9"/>
  <c r="AE354" i="9"/>
  <c r="AI354" i="9"/>
  <c r="AM354" i="9"/>
  <c r="AQ354" i="9"/>
  <c r="AU354" i="9"/>
  <c r="DM354" i="9" s="1"/>
  <c r="T354" i="9"/>
  <c r="X354" i="9"/>
  <c r="AB354" i="9"/>
  <c r="AF354" i="9"/>
  <c r="AJ354" i="9"/>
  <c r="AN354" i="9"/>
  <c r="AR354" i="9"/>
  <c r="AV354" i="9"/>
  <c r="DN354" i="9" s="1"/>
  <c r="CY353" i="9"/>
  <c r="BP353" i="9"/>
  <c r="DG352" i="9"/>
  <c r="BX352" i="9"/>
  <c r="CQ352" i="9"/>
  <c r="BH352" i="9"/>
  <c r="V352" i="9"/>
  <c r="Z352" i="9"/>
  <c r="AD352" i="9"/>
  <c r="AH352" i="9"/>
  <c r="AL352" i="9"/>
  <c r="AP352" i="9"/>
  <c r="AT352" i="9"/>
  <c r="DL352" i="9" s="1"/>
  <c r="W352" i="9"/>
  <c r="AA352" i="9"/>
  <c r="AE352" i="9"/>
  <c r="AI352" i="9"/>
  <c r="AM352" i="9"/>
  <c r="AQ352" i="9"/>
  <c r="AU352" i="9"/>
  <c r="DM352" i="9" s="1"/>
  <c r="T352" i="9"/>
  <c r="X352" i="9"/>
  <c r="AB352" i="9"/>
  <c r="AF352" i="9"/>
  <c r="AJ352" i="9"/>
  <c r="AN352" i="9"/>
  <c r="AR352" i="9"/>
  <c r="AV352" i="9"/>
  <c r="DN352" i="9" s="1"/>
  <c r="DG350" i="9"/>
  <c r="BX350" i="9"/>
  <c r="CQ350" i="9"/>
  <c r="BH350" i="9"/>
  <c r="V350" i="9"/>
  <c r="Z350" i="9"/>
  <c r="AD350" i="9"/>
  <c r="AH350" i="9"/>
  <c r="AL350" i="9"/>
  <c r="AP350" i="9"/>
  <c r="AT350" i="9"/>
  <c r="DL350" i="9" s="1"/>
  <c r="W350" i="9"/>
  <c r="AA350" i="9"/>
  <c r="AE350" i="9"/>
  <c r="AI350" i="9"/>
  <c r="AM350" i="9"/>
  <c r="AQ350" i="9"/>
  <c r="AU350" i="9"/>
  <c r="DM350" i="9" s="1"/>
  <c r="T350" i="9"/>
  <c r="X350" i="9"/>
  <c r="AB350" i="9"/>
  <c r="AF350" i="9"/>
  <c r="AJ350" i="9"/>
  <c r="AN350" i="9"/>
  <c r="AR350" i="9"/>
  <c r="AV350" i="9"/>
  <c r="DN350" i="9" s="1"/>
  <c r="CY349" i="9"/>
  <c r="BP349" i="9"/>
  <c r="DG348" i="9"/>
  <c r="BX348" i="9"/>
  <c r="CQ348" i="9"/>
  <c r="BH348" i="9"/>
  <c r="V348" i="9"/>
  <c r="Z348" i="9"/>
  <c r="AD348" i="9"/>
  <c r="AH348" i="9"/>
  <c r="AL348" i="9"/>
  <c r="AP348" i="9"/>
  <c r="AT348" i="9"/>
  <c r="DL348" i="9" s="1"/>
  <c r="W348" i="9"/>
  <c r="AA348" i="9"/>
  <c r="AE348" i="9"/>
  <c r="AI348" i="9"/>
  <c r="AM348" i="9"/>
  <c r="AQ348" i="9"/>
  <c r="AU348" i="9"/>
  <c r="DM348" i="9" s="1"/>
  <c r="T348" i="9"/>
  <c r="X348" i="9"/>
  <c r="AB348" i="9"/>
  <c r="AF348" i="9"/>
  <c r="AJ348" i="9"/>
  <c r="AN348" i="9"/>
  <c r="AR348" i="9"/>
  <c r="AV348" i="9"/>
  <c r="DN348" i="9" s="1"/>
  <c r="CY347" i="9"/>
  <c r="BP347" i="9"/>
  <c r="DG346" i="9"/>
  <c r="BX346" i="9"/>
  <c r="CQ346" i="9"/>
  <c r="BH346" i="9"/>
  <c r="V346" i="9"/>
  <c r="Z346" i="9"/>
  <c r="AD346" i="9"/>
  <c r="AH346" i="9"/>
  <c r="AL346" i="9"/>
  <c r="AP346" i="9"/>
  <c r="AT346" i="9"/>
  <c r="DL346" i="9" s="1"/>
  <c r="W346" i="9"/>
  <c r="AA346" i="9"/>
  <c r="AE346" i="9"/>
  <c r="AI346" i="9"/>
  <c r="AM346" i="9"/>
  <c r="AQ346" i="9"/>
  <c r="AU346" i="9"/>
  <c r="DM346" i="9" s="1"/>
  <c r="T346" i="9"/>
  <c r="X346" i="9"/>
  <c r="AB346" i="9"/>
  <c r="AF346" i="9"/>
  <c r="AJ346" i="9"/>
  <c r="AN346" i="9"/>
  <c r="AR346" i="9"/>
  <c r="AV346" i="9"/>
  <c r="DN346" i="9" s="1"/>
  <c r="CY345" i="9"/>
  <c r="BP345" i="9"/>
  <c r="DG344" i="9"/>
  <c r="BX344" i="9"/>
  <c r="CQ344" i="9"/>
  <c r="BH344" i="9"/>
  <c r="V344" i="9"/>
  <c r="Z344" i="9"/>
  <c r="AD344" i="9"/>
  <c r="AH344" i="9"/>
  <c r="AL344" i="9"/>
  <c r="AP344" i="9"/>
  <c r="AT344" i="9"/>
  <c r="DL344" i="9" s="1"/>
  <c r="W344" i="9"/>
  <c r="AA344" i="9"/>
  <c r="AE344" i="9"/>
  <c r="AI344" i="9"/>
  <c r="AM344" i="9"/>
  <c r="AQ344" i="9"/>
  <c r="AU344" i="9"/>
  <c r="DM344" i="9" s="1"/>
  <c r="T344" i="9"/>
  <c r="X344" i="9"/>
  <c r="AB344" i="9"/>
  <c r="AF344" i="9"/>
  <c r="AJ344" i="9"/>
  <c r="AN344" i="9"/>
  <c r="AR344" i="9"/>
  <c r="AV344" i="9"/>
  <c r="DN344" i="9" s="1"/>
  <c r="DG342" i="9"/>
  <c r="BX342" i="9"/>
  <c r="CQ342" i="9"/>
  <c r="BH342" i="9"/>
  <c r="V342" i="9"/>
  <c r="Z342" i="9"/>
  <c r="AD342" i="9"/>
  <c r="AH342" i="9"/>
  <c r="AL342" i="9"/>
  <c r="AP342" i="9"/>
  <c r="AT342" i="9"/>
  <c r="DL342" i="9" s="1"/>
  <c r="W342" i="9"/>
  <c r="AA342" i="9"/>
  <c r="AE342" i="9"/>
  <c r="AI342" i="9"/>
  <c r="AM342" i="9"/>
  <c r="AQ342" i="9"/>
  <c r="AU342" i="9"/>
  <c r="DM342" i="9" s="1"/>
  <c r="T342" i="9"/>
  <c r="X342" i="9"/>
  <c r="AB342" i="9"/>
  <c r="AF342" i="9"/>
  <c r="AJ342" i="9"/>
  <c r="AN342" i="9"/>
  <c r="AR342" i="9"/>
  <c r="AV342" i="9"/>
  <c r="DN342" i="9" s="1"/>
  <c r="CY341" i="9"/>
  <c r="BP341" i="9"/>
  <c r="DG340" i="9"/>
  <c r="BX340" i="9"/>
  <c r="CQ340" i="9"/>
  <c r="BH340" i="9"/>
  <c r="V340" i="9"/>
  <c r="Z340" i="9"/>
  <c r="AD340" i="9"/>
  <c r="AH340" i="9"/>
  <c r="AL340" i="9"/>
  <c r="AP340" i="9"/>
  <c r="AT340" i="9"/>
  <c r="DL340" i="9" s="1"/>
  <c r="W340" i="9"/>
  <c r="AA340" i="9"/>
  <c r="AE340" i="9"/>
  <c r="AI340" i="9"/>
  <c r="AM340" i="9"/>
  <c r="AQ340" i="9"/>
  <c r="AU340" i="9"/>
  <c r="DM340" i="9" s="1"/>
  <c r="T340" i="9"/>
  <c r="X340" i="9"/>
  <c r="AB340" i="9"/>
  <c r="AF340" i="9"/>
  <c r="AJ340" i="9"/>
  <c r="AN340" i="9"/>
  <c r="AR340" i="9"/>
  <c r="AV340" i="9"/>
  <c r="DN340" i="9" s="1"/>
  <c r="DF338" i="9"/>
  <c r="BW338" i="9"/>
  <c r="BR338" i="9"/>
  <c r="DA338" i="9"/>
  <c r="CU338" i="9"/>
  <c r="BL338" i="9"/>
  <c r="DB337" i="9"/>
  <c r="BS337" i="9"/>
  <c r="CX336" i="9"/>
  <c r="BO336" i="9"/>
  <c r="DJ335" i="9"/>
  <c r="CA335" i="9"/>
  <c r="CY335" i="9"/>
  <c r="BP335" i="9"/>
  <c r="BF335" i="9"/>
  <c r="V332" i="9"/>
  <c r="Z332" i="9"/>
  <c r="AD332" i="9"/>
  <c r="AH332" i="9"/>
  <c r="AL332" i="9"/>
  <c r="AP332" i="9"/>
  <c r="AT332" i="9"/>
  <c r="DL332" i="9" s="1"/>
  <c r="W332" i="9"/>
  <c r="AB332" i="9"/>
  <c r="AG332" i="9"/>
  <c r="AM332" i="9"/>
  <c r="AR332" i="9"/>
  <c r="AW332" i="9"/>
  <c r="DO332" i="9" s="1"/>
  <c r="X332" i="9"/>
  <c r="AC332" i="9"/>
  <c r="AI332" i="9"/>
  <c r="AN332" i="9"/>
  <c r="AS332" i="9"/>
  <c r="T332" i="9"/>
  <c r="Y332" i="9"/>
  <c r="AE332" i="9"/>
  <c r="AJ332" i="9"/>
  <c r="AO332" i="9"/>
  <c r="AU332" i="9"/>
  <c r="DM332" i="9" s="1"/>
  <c r="CQ329" i="9"/>
  <c r="BH329" i="9"/>
  <c r="BN325" i="9"/>
  <c r="CW325" i="9"/>
  <c r="DK322" i="9"/>
  <c r="CB322" i="9"/>
  <c r="DF322" i="9"/>
  <c r="BW322" i="9"/>
  <c r="DA322" i="9"/>
  <c r="CU322" i="9"/>
  <c r="BL322" i="9"/>
  <c r="CP322" i="9"/>
  <c r="BG322" i="9"/>
  <c r="CA319" i="9"/>
  <c r="CY319" i="9"/>
  <c r="BP319" i="9"/>
  <c r="BF319" i="9"/>
  <c r="CO319" i="9"/>
  <c r="V316" i="9"/>
  <c r="Z316" i="9"/>
  <c r="AD316" i="9"/>
  <c r="AH316" i="9"/>
  <c r="AL316" i="9"/>
  <c r="AP316" i="9"/>
  <c r="AT316" i="9"/>
  <c r="DL316" i="9" s="1"/>
  <c r="W316" i="9"/>
  <c r="AB316" i="9"/>
  <c r="AG316" i="9"/>
  <c r="AM316" i="9"/>
  <c r="AR316" i="9"/>
  <c r="AW316" i="9"/>
  <c r="DO316" i="9" s="1"/>
  <c r="X316" i="9"/>
  <c r="AC316" i="9"/>
  <c r="AI316" i="9"/>
  <c r="AN316" i="9"/>
  <c r="AS316" i="9"/>
  <c r="T316" i="9"/>
  <c r="Y316" i="9"/>
  <c r="AE316" i="9"/>
  <c r="AJ316" i="9"/>
  <c r="AO316" i="9"/>
  <c r="AU316" i="9"/>
  <c r="DM316" i="9" s="1"/>
  <c r="DK314" i="9"/>
  <c r="CB314" i="9"/>
  <c r="DF314" i="9"/>
  <c r="BW314" i="9"/>
  <c r="BR314" i="9"/>
  <c r="DA314" i="9"/>
  <c r="CU314" i="9"/>
  <c r="BL314" i="9"/>
  <c r="CP314" i="9"/>
  <c r="BG314" i="9"/>
  <c r="DC312" i="9"/>
  <c r="BT312" i="9"/>
  <c r="BJ308" i="9"/>
  <c r="CS308" i="9"/>
  <c r="V308" i="9"/>
  <c r="Z308" i="9"/>
  <c r="AD308" i="9"/>
  <c r="AH308" i="9"/>
  <c r="AL308" i="9"/>
  <c r="AP308" i="9"/>
  <c r="AT308" i="9"/>
  <c r="DL308" i="9" s="1"/>
  <c r="W308" i="9"/>
  <c r="AB308" i="9"/>
  <c r="AG308" i="9"/>
  <c r="AM308" i="9"/>
  <c r="AR308" i="9"/>
  <c r="AW308" i="9"/>
  <c r="DO308" i="9" s="1"/>
  <c r="X308" i="9"/>
  <c r="AC308" i="9"/>
  <c r="AI308" i="9"/>
  <c r="AN308" i="9"/>
  <c r="AS308" i="9"/>
  <c r="T308" i="9"/>
  <c r="Y308" i="9"/>
  <c r="AE308" i="9"/>
  <c r="AJ308" i="9"/>
  <c r="AO308" i="9"/>
  <c r="AU308" i="9"/>
  <c r="DM308" i="9" s="1"/>
  <c r="CT307" i="9"/>
  <c r="BK307" i="9"/>
  <c r="DB305" i="9"/>
  <c r="BS305" i="9"/>
  <c r="BN305" i="9"/>
  <c r="CW305" i="9"/>
  <c r="CQ305" i="9"/>
  <c r="BH305" i="9"/>
  <c r="CW299" i="9"/>
  <c r="BN299" i="9"/>
  <c r="CW297" i="9"/>
  <c r="BN297" i="9"/>
  <c r="CW293" i="9"/>
  <c r="BN293" i="9"/>
  <c r="CW291" i="9"/>
  <c r="BN291" i="9"/>
  <c r="CW289" i="9"/>
  <c r="BN289" i="9"/>
  <c r="CW285" i="9"/>
  <c r="BN285" i="9"/>
  <c r="CW283" i="9"/>
  <c r="BN283" i="9"/>
  <c r="CW281" i="9"/>
  <c r="BN281" i="9"/>
  <c r="CW279" i="9"/>
  <c r="BN279" i="9"/>
  <c r="CW275" i="9"/>
  <c r="BN275" i="9"/>
  <c r="CW273" i="9"/>
  <c r="BN273" i="9"/>
  <c r="CW267" i="9"/>
  <c r="BN267" i="9"/>
  <c r="CW265" i="9"/>
  <c r="BN265" i="9"/>
  <c r="CW263" i="9"/>
  <c r="BN263" i="9"/>
  <c r="CR162" i="9"/>
  <c r="BI162" i="9"/>
  <c r="AR413" i="9"/>
  <c r="AJ413" i="9"/>
  <c r="AB413" i="9"/>
  <c r="T413" i="9"/>
  <c r="V412" i="9"/>
  <c r="Z412" i="9"/>
  <c r="AD412" i="9"/>
  <c r="AH412" i="9"/>
  <c r="AL412" i="9"/>
  <c r="AP412" i="9"/>
  <c r="AT412" i="9"/>
  <c r="DL412" i="9" s="1"/>
  <c r="W412" i="9"/>
  <c r="AA412" i="9"/>
  <c r="AE412" i="9"/>
  <c r="AI412" i="9"/>
  <c r="AM412" i="9"/>
  <c r="AQ412" i="9"/>
  <c r="AU412" i="9"/>
  <c r="DM412" i="9" s="1"/>
  <c r="BT409" i="9"/>
  <c r="BL409" i="9"/>
  <c r="BD409" i="9"/>
  <c r="AR409" i="9"/>
  <c r="AJ409" i="9"/>
  <c r="AB409" i="9"/>
  <c r="T409" i="9"/>
  <c r="V408" i="9"/>
  <c r="Z408" i="9"/>
  <c r="AD408" i="9"/>
  <c r="AH408" i="9"/>
  <c r="AL408" i="9"/>
  <c r="AP408" i="9"/>
  <c r="AT408" i="9"/>
  <c r="DL408" i="9" s="1"/>
  <c r="W408" i="9"/>
  <c r="AA408" i="9"/>
  <c r="AE408" i="9"/>
  <c r="AI408" i="9"/>
  <c r="AM408" i="9"/>
  <c r="AQ408" i="9"/>
  <c r="AU408" i="9"/>
  <c r="DM408" i="9" s="1"/>
  <c r="BX407" i="9"/>
  <c r="BH407" i="9"/>
  <c r="DF407" i="9"/>
  <c r="BW407" i="9"/>
  <c r="CP407" i="9"/>
  <c r="BG407" i="9"/>
  <c r="BL405" i="9"/>
  <c r="BD405" i="9"/>
  <c r="AR405" i="9"/>
  <c r="AJ405" i="9"/>
  <c r="AB405" i="9"/>
  <c r="T405" i="9"/>
  <c r="V404" i="9"/>
  <c r="Z404" i="9"/>
  <c r="AD404" i="9"/>
  <c r="AH404" i="9"/>
  <c r="AL404" i="9"/>
  <c r="AP404" i="9"/>
  <c r="AT404" i="9"/>
  <c r="DL404" i="9" s="1"/>
  <c r="W404" i="9"/>
  <c r="AA404" i="9"/>
  <c r="AE404" i="9"/>
  <c r="AI404" i="9"/>
  <c r="AM404" i="9"/>
  <c r="AQ404" i="9"/>
  <c r="AU404" i="9"/>
  <c r="DM404" i="9" s="1"/>
  <c r="BX403" i="9"/>
  <c r="BP403" i="9"/>
  <c r="DF403" i="9"/>
  <c r="BW403" i="9"/>
  <c r="CX403" i="9"/>
  <c r="BO403" i="9"/>
  <c r="BG403" i="9"/>
  <c r="CB401" i="9"/>
  <c r="BT401" i="9"/>
  <c r="BL401" i="9"/>
  <c r="BD401" i="9"/>
  <c r="AR401" i="9"/>
  <c r="AJ401" i="9"/>
  <c r="AB401" i="9"/>
  <c r="T401" i="9"/>
  <c r="AK400" i="9"/>
  <c r="U400" i="9"/>
  <c r="CB399" i="9"/>
  <c r="CU399" i="9"/>
  <c r="BL399" i="9"/>
  <c r="AK398" i="9"/>
  <c r="U398" i="9"/>
  <c r="DK397" i="9"/>
  <c r="CB397" i="9"/>
  <c r="CU397" i="9"/>
  <c r="BL397" i="9"/>
  <c r="AK396" i="9"/>
  <c r="U396" i="9"/>
  <c r="DK395" i="9"/>
  <c r="CB395" i="9"/>
  <c r="CU395" i="9"/>
  <c r="BL395" i="9"/>
  <c r="AK394" i="9"/>
  <c r="U394" i="9"/>
  <c r="DK393" i="9"/>
  <c r="CB393" i="9"/>
  <c r="CU393" i="9"/>
  <c r="BL393" i="9"/>
  <c r="AK392" i="9"/>
  <c r="U392" i="9"/>
  <c r="CB391" i="9"/>
  <c r="CU391" i="9"/>
  <c r="BL391" i="9"/>
  <c r="AK390" i="9"/>
  <c r="U390" i="9"/>
  <c r="DK389" i="9"/>
  <c r="CB389" i="9"/>
  <c r="CU389" i="9"/>
  <c r="BL389" i="9"/>
  <c r="AK388" i="9"/>
  <c r="U388" i="9"/>
  <c r="DK387" i="9"/>
  <c r="CB387" i="9"/>
  <c r="CU387" i="9"/>
  <c r="BL387" i="9"/>
  <c r="AK386" i="9"/>
  <c r="U386" i="9"/>
  <c r="DK385" i="9"/>
  <c r="CB385" i="9"/>
  <c r="CU385" i="9"/>
  <c r="BL385" i="9"/>
  <c r="AK384" i="9"/>
  <c r="U384" i="9"/>
  <c r="CB383" i="9"/>
  <c r="CU383" i="9"/>
  <c r="BL383" i="9"/>
  <c r="AK382" i="9"/>
  <c r="U382" i="9"/>
  <c r="DK381" i="9"/>
  <c r="CB381" i="9"/>
  <c r="CU381" i="9"/>
  <c r="BL381" i="9"/>
  <c r="AK380" i="9"/>
  <c r="U380" i="9"/>
  <c r="DK379" i="9"/>
  <c r="CB379" i="9"/>
  <c r="CU379" i="9"/>
  <c r="BL379" i="9"/>
  <c r="AK378" i="9"/>
  <c r="U378" i="9"/>
  <c r="DK377" i="9"/>
  <c r="CB377" i="9"/>
  <c r="CU377" i="9"/>
  <c r="BL377" i="9"/>
  <c r="AK376" i="9"/>
  <c r="U376" i="9"/>
  <c r="CB375" i="9"/>
  <c r="CU375" i="9"/>
  <c r="BL375" i="9"/>
  <c r="AK374" i="9"/>
  <c r="U374" i="9"/>
  <c r="DK373" i="9"/>
  <c r="CB373" i="9"/>
  <c r="CU373" i="9"/>
  <c r="BL373" i="9"/>
  <c r="AK372" i="9"/>
  <c r="U372" i="9"/>
  <c r="DK371" i="9"/>
  <c r="CB371" i="9"/>
  <c r="CU371" i="9"/>
  <c r="BL371" i="9"/>
  <c r="AK370" i="9"/>
  <c r="U370" i="9"/>
  <c r="DK369" i="9"/>
  <c r="CB369" i="9"/>
  <c r="CU369" i="9"/>
  <c r="BL369" i="9"/>
  <c r="AK368" i="9"/>
  <c r="U368" i="9"/>
  <c r="CB367" i="9"/>
  <c r="CU367" i="9"/>
  <c r="BL367" i="9"/>
  <c r="AK366" i="9"/>
  <c r="U366" i="9"/>
  <c r="DK365" i="9"/>
  <c r="CB365" i="9"/>
  <c r="CU365" i="9"/>
  <c r="BL365" i="9"/>
  <c r="AK364" i="9"/>
  <c r="U364" i="9"/>
  <c r="DK363" i="9"/>
  <c r="CB363" i="9"/>
  <c r="CU363" i="9"/>
  <c r="BL363" i="9"/>
  <c r="AK362" i="9"/>
  <c r="U362" i="9"/>
  <c r="DK361" i="9"/>
  <c r="CB361" i="9"/>
  <c r="CU361" i="9"/>
  <c r="BL361" i="9"/>
  <c r="AK360" i="9"/>
  <c r="U360" i="9"/>
  <c r="CB359" i="9"/>
  <c r="CU359" i="9"/>
  <c r="BL359" i="9"/>
  <c r="AK358" i="9"/>
  <c r="U358" i="9"/>
  <c r="DK357" i="9"/>
  <c r="CB357" i="9"/>
  <c r="CU357" i="9"/>
  <c r="BL357" i="9"/>
  <c r="AK356" i="9"/>
  <c r="U356" i="9"/>
  <c r="DK355" i="9"/>
  <c r="CB355" i="9"/>
  <c r="CU355" i="9"/>
  <c r="BL355" i="9"/>
  <c r="AK354" i="9"/>
  <c r="U354" i="9"/>
  <c r="DK353" i="9"/>
  <c r="CB353" i="9"/>
  <c r="CU353" i="9"/>
  <c r="BL353" i="9"/>
  <c r="AK352" i="9"/>
  <c r="U352" i="9"/>
  <c r="CB351" i="9"/>
  <c r="CU351" i="9"/>
  <c r="BL351" i="9"/>
  <c r="AK350" i="9"/>
  <c r="U350" i="9"/>
  <c r="DK349" i="9"/>
  <c r="CB349" i="9"/>
  <c r="CU349" i="9"/>
  <c r="BL349" i="9"/>
  <c r="AK348" i="9"/>
  <c r="U348" i="9"/>
  <c r="DK347" i="9"/>
  <c r="CB347" i="9"/>
  <c r="CU347" i="9"/>
  <c r="BL347" i="9"/>
  <c r="AK346" i="9"/>
  <c r="U346" i="9"/>
  <c r="DK345" i="9"/>
  <c r="CB345" i="9"/>
  <c r="CU345" i="9"/>
  <c r="BL345" i="9"/>
  <c r="AK344" i="9"/>
  <c r="U344" i="9"/>
  <c r="CB343" i="9"/>
  <c r="CU343" i="9"/>
  <c r="BL343" i="9"/>
  <c r="AK342" i="9"/>
  <c r="U342" i="9"/>
  <c r="DK341" i="9"/>
  <c r="CB341" i="9"/>
  <c r="CU341" i="9"/>
  <c r="BL341" i="9"/>
  <c r="AK340" i="9"/>
  <c r="U340" i="9"/>
  <c r="DJ339" i="9"/>
  <c r="CA339" i="9"/>
  <c r="CY339" i="9"/>
  <c r="BP339" i="9"/>
  <c r="CO337" i="9"/>
  <c r="DG337" i="9"/>
  <c r="BX337" i="9"/>
  <c r="CL337" i="9"/>
  <c r="BC337" i="9"/>
  <c r="BJ336" i="9"/>
  <c r="V336" i="9"/>
  <c r="Z336" i="9"/>
  <c r="AD336" i="9"/>
  <c r="AH336" i="9"/>
  <c r="AL336" i="9"/>
  <c r="AP336" i="9"/>
  <c r="AT336" i="9"/>
  <c r="DL336" i="9" s="1"/>
  <c r="W336" i="9"/>
  <c r="AB336" i="9"/>
  <c r="AG336" i="9"/>
  <c r="AM336" i="9"/>
  <c r="AR336" i="9"/>
  <c r="AW336" i="9"/>
  <c r="DO336" i="9" s="1"/>
  <c r="X336" i="9"/>
  <c r="AC336" i="9"/>
  <c r="AI336" i="9"/>
  <c r="AN336" i="9"/>
  <c r="AS336" i="9"/>
  <c r="T336" i="9"/>
  <c r="Y336" i="9"/>
  <c r="AE336" i="9"/>
  <c r="AJ336" i="9"/>
  <c r="AO336" i="9"/>
  <c r="AU336" i="9"/>
  <c r="DM336" i="9" s="1"/>
  <c r="AQ332" i="9"/>
  <c r="U332" i="9"/>
  <c r="BN329" i="9"/>
  <c r="CW329" i="9"/>
  <c r="DF326" i="9"/>
  <c r="BW326" i="9"/>
  <c r="BR326" i="9"/>
  <c r="DA326" i="9"/>
  <c r="CU326" i="9"/>
  <c r="BL326" i="9"/>
  <c r="DB325" i="9"/>
  <c r="BS325" i="9"/>
  <c r="BJ320" i="9"/>
  <c r="CS320" i="9"/>
  <c r="V320" i="9"/>
  <c r="Z320" i="9"/>
  <c r="AD320" i="9"/>
  <c r="AH320" i="9"/>
  <c r="AL320" i="9"/>
  <c r="AP320" i="9"/>
  <c r="AT320" i="9"/>
  <c r="DL320" i="9" s="1"/>
  <c r="W320" i="9"/>
  <c r="AB320" i="9"/>
  <c r="AG320" i="9"/>
  <c r="AM320" i="9"/>
  <c r="AR320" i="9"/>
  <c r="AW320" i="9"/>
  <c r="DO320" i="9" s="1"/>
  <c r="X320" i="9"/>
  <c r="AC320" i="9"/>
  <c r="AI320" i="9"/>
  <c r="AN320" i="9"/>
  <c r="AS320" i="9"/>
  <c r="T320" i="9"/>
  <c r="Y320" i="9"/>
  <c r="AE320" i="9"/>
  <c r="AJ320" i="9"/>
  <c r="AO320" i="9"/>
  <c r="AU320" i="9"/>
  <c r="DM320" i="9" s="1"/>
  <c r="AQ316" i="9"/>
  <c r="U316" i="9"/>
  <c r="CX312" i="9"/>
  <c r="BO312" i="9"/>
  <c r="AQ308" i="9"/>
  <c r="U308" i="9"/>
  <c r="CY307" i="9"/>
  <c r="BP307" i="9"/>
  <c r="DJ304" i="9"/>
  <c r="CA304" i="9"/>
  <c r="DE304" i="9"/>
  <c r="BV304" i="9"/>
  <c r="CT304" i="9"/>
  <c r="BK304" i="9"/>
  <c r="CO304" i="9"/>
  <c r="BF304" i="9"/>
  <c r="DB303" i="9"/>
  <c r="BS303" i="9"/>
  <c r="CW303" i="9"/>
  <c r="BN303" i="9"/>
  <c r="CL303" i="9"/>
  <c r="BC303" i="9"/>
  <c r="DC206" i="9"/>
  <c r="BT206" i="9"/>
  <c r="AW413" i="9"/>
  <c r="DO413" i="9" s="1"/>
  <c r="AO413" i="9"/>
  <c r="AG413" i="9"/>
  <c r="Y413" i="9"/>
  <c r="AR412" i="9"/>
  <c r="AJ412" i="9"/>
  <c r="AB412" i="9"/>
  <c r="T412" i="9"/>
  <c r="V411" i="9"/>
  <c r="Z411" i="9"/>
  <c r="AD411" i="9"/>
  <c r="AH411" i="9"/>
  <c r="AL411" i="9"/>
  <c r="AP411" i="9"/>
  <c r="AT411" i="9"/>
  <c r="W411" i="9"/>
  <c r="AA411" i="9"/>
  <c r="AE411" i="9"/>
  <c r="AI411" i="9"/>
  <c r="AM411" i="9"/>
  <c r="AQ411" i="9"/>
  <c r="AU411" i="9"/>
  <c r="AW409" i="9"/>
  <c r="DO409" i="9" s="1"/>
  <c r="AO409" i="9"/>
  <c r="AG409" i="9"/>
  <c r="Y409" i="9"/>
  <c r="CB408" i="9"/>
  <c r="BT408" i="9"/>
  <c r="BL408" i="9"/>
  <c r="AR408" i="9"/>
  <c r="AJ408" i="9"/>
  <c r="AB408" i="9"/>
  <c r="T408" i="9"/>
  <c r="V407" i="9"/>
  <c r="Z407" i="9"/>
  <c r="AD407" i="9"/>
  <c r="AH407" i="9"/>
  <c r="AL407" i="9"/>
  <c r="AP407" i="9"/>
  <c r="AT407" i="9"/>
  <c r="DL407" i="9" s="1"/>
  <c r="W407" i="9"/>
  <c r="AA407" i="9"/>
  <c r="AE407" i="9"/>
  <c r="AI407" i="9"/>
  <c r="AM407" i="9"/>
  <c r="AQ407" i="9"/>
  <c r="AU407" i="9"/>
  <c r="DM407" i="9" s="1"/>
  <c r="AW405" i="9"/>
  <c r="DO405" i="9" s="1"/>
  <c r="AO405" i="9"/>
  <c r="AG405" i="9"/>
  <c r="Y405" i="9"/>
  <c r="CB404" i="9"/>
  <c r="BL404" i="9"/>
  <c r="BD404" i="9"/>
  <c r="AR404" i="9"/>
  <c r="AJ404" i="9"/>
  <c r="AB404" i="9"/>
  <c r="T404" i="9"/>
  <c r="V403" i="9"/>
  <c r="Z403" i="9"/>
  <c r="AD403" i="9"/>
  <c r="AH403" i="9"/>
  <c r="AL403" i="9"/>
  <c r="AP403" i="9"/>
  <c r="AT403" i="9"/>
  <c r="DL403" i="9" s="1"/>
  <c r="W403" i="9"/>
  <c r="AA403" i="9"/>
  <c r="AE403" i="9"/>
  <c r="AI403" i="9"/>
  <c r="AM403" i="9"/>
  <c r="AQ403" i="9"/>
  <c r="AU403" i="9"/>
  <c r="DM403" i="9" s="1"/>
  <c r="AW401" i="9"/>
  <c r="DO401" i="9" s="1"/>
  <c r="AO401" i="9"/>
  <c r="AG401" i="9"/>
  <c r="Y401" i="9"/>
  <c r="AW400" i="9"/>
  <c r="DO400" i="9" s="1"/>
  <c r="AG400" i="9"/>
  <c r="DG399" i="9"/>
  <c r="BX399" i="9"/>
  <c r="CQ399" i="9"/>
  <c r="BH399" i="9"/>
  <c r="V399" i="9"/>
  <c r="Z399" i="9"/>
  <c r="AD399" i="9"/>
  <c r="AH399" i="9"/>
  <c r="AL399" i="9"/>
  <c r="AP399" i="9"/>
  <c r="AT399" i="9"/>
  <c r="DL399" i="9" s="1"/>
  <c r="W399" i="9"/>
  <c r="AA399" i="9"/>
  <c r="AE399" i="9"/>
  <c r="AI399" i="9"/>
  <c r="AM399" i="9"/>
  <c r="AQ399" i="9"/>
  <c r="AU399" i="9"/>
  <c r="DM399" i="9" s="1"/>
  <c r="T399" i="9"/>
  <c r="X399" i="9"/>
  <c r="AB399" i="9"/>
  <c r="AF399" i="9"/>
  <c r="AJ399" i="9"/>
  <c r="AN399" i="9"/>
  <c r="AR399" i="9"/>
  <c r="AV399" i="9"/>
  <c r="DN399" i="9" s="1"/>
  <c r="AW398" i="9"/>
  <c r="DO398" i="9" s="1"/>
  <c r="AG398" i="9"/>
  <c r="DG397" i="9"/>
  <c r="BX397" i="9"/>
  <c r="CQ397" i="9"/>
  <c r="BH397" i="9"/>
  <c r="V397" i="9"/>
  <c r="Z397" i="9"/>
  <c r="AD397" i="9"/>
  <c r="AH397" i="9"/>
  <c r="AL397" i="9"/>
  <c r="AP397" i="9"/>
  <c r="AT397" i="9"/>
  <c r="DL397" i="9" s="1"/>
  <c r="W397" i="9"/>
  <c r="AA397" i="9"/>
  <c r="AE397" i="9"/>
  <c r="AI397" i="9"/>
  <c r="AM397" i="9"/>
  <c r="AQ397" i="9"/>
  <c r="AU397" i="9"/>
  <c r="DM397" i="9" s="1"/>
  <c r="T397" i="9"/>
  <c r="X397" i="9"/>
  <c r="AB397" i="9"/>
  <c r="AF397" i="9"/>
  <c r="AJ397" i="9"/>
  <c r="AN397" i="9"/>
  <c r="AR397" i="9"/>
  <c r="AV397" i="9"/>
  <c r="DN397" i="9" s="1"/>
  <c r="AW396" i="9"/>
  <c r="DO396" i="9" s="1"/>
  <c r="AG396" i="9"/>
  <c r="DG395" i="9"/>
  <c r="BX395" i="9"/>
  <c r="CQ395" i="9"/>
  <c r="BH395" i="9"/>
  <c r="V395" i="9"/>
  <c r="Z395" i="9"/>
  <c r="AD395" i="9"/>
  <c r="AH395" i="9"/>
  <c r="AL395" i="9"/>
  <c r="AP395" i="9"/>
  <c r="AT395" i="9"/>
  <c r="DL395" i="9" s="1"/>
  <c r="W395" i="9"/>
  <c r="AA395" i="9"/>
  <c r="AE395" i="9"/>
  <c r="AI395" i="9"/>
  <c r="AM395" i="9"/>
  <c r="AQ395" i="9"/>
  <c r="AU395" i="9"/>
  <c r="DM395" i="9" s="1"/>
  <c r="T395" i="9"/>
  <c r="X395" i="9"/>
  <c r="AB395" i="9"/>
  <c r="AF395" i="9"/>
  <c r="AJ395" i="9"/>
  <c r="AN395" i="9"/>
  <c r="AR395" i="9"/>
  <c r="AV395" i="9"/>
  <c r="DN395" i="9" s="1"/>
  <c r="AW394" i="9"/>
  <c r="DO394" i="9" s="1"/>
  <c r="AG394" i="9"/>
  <c r="DG393" i="9"/>
  <c r="BX393" i="9"/>
  <c r="CQ393" i="9"/>
  <c r="BH393" i="9"/>
  <c r="V393" i="9"/>
  <c r="Z393" i="9"/>
  <c r="AD393" i="9"/>
  <c r="AH393" i="9"/>
  <c r="AL393" i="9"/>
  <c r="AP393" i="9"/>
  <c r="AT393" i="9"/>
  <c r="DL393" i="9" s="1"/>
  <c r="W393" i="9"/>
  <c r="AA393" i="9"/>
  <c r="AE393" i="9"/>
  <c r="AI393" i="9"/>
  <c r="AM393" i="9"/>
  <c r="AQ393" i="9"/>
  <c r="AU393" i="9"/>
  <c r="DM393" i="9" s="1"/>
  <c r="T393" i="9"/>
  <c r="X393" i="9"/>
  <c r="AB393" i="9"/>
  <c r="AF393" i="9"/>
  <c r="AJ393" i="9"/>
  <c r="AN393" i="9"/>
  <c r="AR393" i="9"/>
  <c r="AV393" i="9"/>
  <c r="DN393" i="9" s="1"/>
  <c r="AW392" i="9"/>
  <c r="DO392" i="9" s="1"/>
  <c r="AG392" i="9"/>
  <c r="DG391" i="9"/>
  <c r="BX391" i="9"/>
  <c r="CQ391" i="9"/>
  <c r="BH391" i="9"/>
  <c r="V391" i="9"/>
  <c r="Z391" i="9"/>
  <c r="AD391" i="9"/>
  <c r="AH391" i="9"/>
  <c r="AL391" i="9"/>
  <c r="AP391" i="9"/>
  <c r="AT391" i="9"/>
  <c r="DL391" i="9" s="1"/>
  <c r="W391" i="9"/>
  <c r="AA391" i="9"/>
  <c r="AE391" i="9"/>
  <c r="AI391" i="9"/>
  <c r="AM391" i="9"/>
  <c r="AQ391" i="9"/>
  <c r="AU391" i="9"/>
  <c r="DM391" i="9" s="1"/>
  <c r="T391" i="9"/>
  <c r="X391" i="9"/>
  <c r="AB391" i="9"/>
  <c r="AF391" i="9"/>
  <c r="AJ391" i="9"/>
  <c r="AN391" i="9"/>
  <c r="AR391" i="9"/>
  <c r="AV391" i="9"/>
  <c r="DN391" i="9" s="1"/>
  <c r="AW390" i="9"/>
  <c r="DO390" i="9" s="1"/>
  <c r="AG390" i="9"/>
  <c r="DG389" i="9"/>
  <c r="BX389" i="9"/>
  <c r="CQ389" i="9"/>
  <c r="BH389" i="9"/>
  <c r="V389" i="9"/>
  <c r="Z389" i="9"/>
  <c r="AD389" i="9"/>
  <c r="AH389" i="9"/>
  <c r="AL389" i="9"/>
  <c r="AP389" i="9"/>
  <c r="AT389" i="9"/>
  <c r="DL389" i="9" s="1"/>
  <c r="W389" i="9"/>
  <c r="AA389" i="9"/>
  <c r="AE389" i="9"/>
  <c r="AI389" i="9"/>
  <c r="AM389" i="9"/>
  <c r="AQ389" i="9"/>
  <c r="AU389" i="9"/>
  <c r="DM389" i="9" s="1"/>
  <c r="T389" i="9"/>
  <c r="X389" i="9"/>
  <c r="AB389" i="9"/>
  <c r="AF389" i="9"/>
  <c r="AJ389" i="9"/>
  <c r="AN389" i="9"/>
  <c r="AR389" i="9"/>
  <c r="AV389" i="9"/>
  <c r="DN389" i="9" s="1"/>
  <c r="AW388" i="9"/>
  <c r="DO388" i="9" s="1"/>
  <c r="AG388" i="9"/>
  <c r="DG387" i="9"/>
  <c r="BX387" i="9"/>
  <c r="CQ387" i="9"/>
  <c r="BH387" i="9"/>
  <c r="V387" i="9"/>
  <c r="Z387" i="9"/>
  <c r="AD387" i="9"/>
  <c r="AH387" i="9"/>
  <c r="AL387" i="9"/>
  <c r="AP387" i="9"/>
  <c r="AT387" i="9"/>
  <c r="DL387" i="9" s="1"/>
  <c r="W387" i="9"/>
  <c r="AA387" i="9"/>
  <c r="AE387" i="9"/>
  <c r="AI387" i="9"/>
  <c r="AM387" i="9"/>
  <c r="AQ387" i="9"/>
  <c r="AU387" i="9"/>
  <c r="DM387" i="9" s="1"/>
  <c r="T387" i="9"/>
  <c r="X387" i="9"/>
  <c r="AB387" i="9"/>
  <c r="AF387" i="9"/>
  <c r="AJ387" i="9"/>
  <c r="AN387" i="9"/>
  <c r="AR387" i="9"/>
  <c r="AV387" i="9"/>
  <c r="DN387" i="9" s="1"/>
  <c r="AW386" i="9"/>
  <c r="DO386" i="9" s="1"/>
  <c r="AG386" i="9"/>
  <c r="DG385" i="9"/>
  <c r="BX385" i="9"/>
  <c r="CQ385" i="9"/>
  <c r="BH385" i="9"/>
  <c r="V385" i="9"/>
  <c r="Z385" i="9"/>
  <c r="AD385" i="9"/>
  <c r="AH385" i="9"/>
  <c r="AL385" i="9"/>
  <c r="AP385" i="9"/>
  <c r="AT385" i="9"/>
  <c r="DL385" i="9" s="1"/>
  <c r="W385" i="9"/>
  <c r="AA385" i="9"/>
  <c r="AE385" i="9"/>
  <c r="AI385" i="9"/>
  <c r="AM385" i="9"/>
  <c r="AQ385" i="9"/>
  <c r="AU385" i="9"/>
  <c r="DM385" i="9" s="1"/>
  <c r="T385" i="9"/>
  <c r="X385" i="9"/>
  <c r="AB385" i="9"/>
  <c r="AF385" i="9"/>
  <c r="AJ385" i="9"/>
  <c r="AN385" i="9"/>
  <c r="AR385" i="9"/>
  <c r="AV385" i="9"/>
  <c r="DN385" i="9" s="1"/>
  <c r="AW384" i="9"/>
  <c r="DO384" i="9" s="1"/>
  <c r="AG384" i="9"/>
  <c r="DG383" i="9"/>
  <c r="BX383" i="9"/>
  <c r="CQ383" i="9"/>
  <c r="BH383" i="9"/>
  <c r="V383" i="9"/>
  <c r="Z383" i="9"/>
  <c r="AD383" i="9"/>
  <c r="AH383" i="9"/>
  <c r="AL383" i="9"/>
  <c r="AP383" i="9"/>
  <c r="AT383" i="9"/>
  <c r="DL383" i="9" s="1"/>
  <c r="W383" i="9"/>
  <c r="AA383" i="9"/>
  <c r="AE383" i="9"/>
  <c r="AI383" i="9"/>
  <c r="AM383" i="9"/>
  <c r="AQ383" i="9"/>
  <c r="AU383" i="9"/>
  <c r="DM383" i="9" s="1"/>
  <c r="T383" i="9"/>
  <c r="X383" i="9"/>
  <c r="AB383" i="9"/>
  <c r="AF383" i="9"/>
  <c r="AJ383" i="9"/>
  <c r="AN383" i="9"/>
  <c r="AR383" i="9"/>
  <c r="AV383" i="9"/>
  <c r="DN383" i="9" s="1"/>
  <c r="AW382" i="9"/>
  <c r="DO382" i="9" s="1"/>
  <c r="AG382" i="9"/>
  <c r="DG381" i="9"/>
  <c r="BX381" i="9"/>
  <c r="CQ381" i="9"/>
  <c r="BH381" i="9"/>
  <c r="V381" i="9"/>
  <c r="Z381" i="9"/>
  <c r="AD381" i="9"/>
  <c r="AH381" i="9"/>
  <c r="AL381" i="9"/>
  <c r="AP381" i="9"/>
  <c r="AT381" i="9"/>
  <c r="DL381" i="9" s="1"/>
  <c r="W381" i="9"/>
  <c r="AA381" i="9"/>
  <c r="AE381" i="9"/>
  <c r="AI381" i="9"/>
  <c r="AM381" i="9"/>
  <c r="AQ381" i="9"/>
  <c r="AU381" i="9"/>
  <c r="DM381" i="9" s="1"/>
  <c r="T381" i="9"/>
  <c r="X381" i="9"/>
  <c r="AB381" i="9"/>
  <c r="AF381" i="9"/>
  <c r="AJ381" i="9"/>
  <c r="AN381" i="9"/>
  <c r="AR381" i="9"/>
  <c r="AV381" i="9"/>
  <c r="DN381" i="9" s="1"/>
  <c r="AW380" i="9"/>
  <c r="DO380" i="9" s="1"/>
  <c r="AG380" i="9"/>
  <c r="DG379" i="9"/>
  <c r="BX379" i="9"/>
  <c r="CQ379" i="9"/>
  <c r="BH379" i="9"/>
  <c r="V379" i="9"/>
  <c r="Z379" i="9"/>
  <c r="AD379" i="9"/>
  <c r="AH379" i="9"/>
  <c r="AL379" i="9"/>
  <c r="AP379" i="9"/>
  <c r="AT379" i="9"/>
  <c r="DL379" i="9" s="1"/>
  <c r="W379" i="9"/>
  <c r="AA379" i="9"/>
  <c r="AE379" i="9"/>
  <c r="AI379" i="9"/>
  <c r="AM379" i="9"/>
  <c r="AQ379" i="9"/>
  <c r="AU379" i="9"/>
  <c r="DM379" i="9" s="1"/>
  <c r="T379" i="9"/>
  <c r="X379" i="9"/>
  <c r="AB379" i="9"/>
  <c r="AF379" i="9"/>
  <c r="AJ379" i="9"/>
  <c r="AN379" i="9"/>
  <c r="AR379" i="9"/>
  <c r="AV379" i="9"/>
  <c r="DN379" i="9" s="1"/>
  <c r="AW378" i="9"/>
  <c r="DO378" i="9" s="1"/>
  <c r="AG378" i="9"/>
  <c r="DG377" i="9"/>
  <c r="BX377" i="9"/>
  <c r="CQ377" i="9"/>
  <c r="BH377" i="9"/>
  <c r="V377" i="9"/>
  <c r="Z377" i="9"/>
  <c r="AD377" i="9"/>
  <c r="AH377" i="9"/>
  <c r="AL377" i="9"/>
  <c r="AP377" i="9"/>
  <c r="AT377" i="9"/>
  <c r="DL377" i="9" s="1"/>
  <c r="W377" i="9"/>
  <c r="AA377" i="9"/>
  <c r="AE377" i="9"/>
  <c r="AI377" i="9"/>
  <c r="AM377" i="9"/>
  <c r="AQ377" i="9"/>
  <c r="AU377" i="9"/>
  <c r="DM377" i="9" s="1"/>
  <c r="T377" i="9"/>
  <c r="X377" i="9"/>
  <c r="AB377" i="9"/>
  <c r="AF377" i="9"/>
  <c r="AJ377" i="9"/>
  <c r="AN377" i="9"/>
  <c r="AR377" i="9"/>
  <c r="AV377" i="9"/>
  <c r="DN377" i="9" s="1"/>
  <c r="AW376" i="9"/>
  <c r="DO376" i="9" s="1"/>
  <c r="AG376" i="9"/>
  <c r="DG375" i="9"/>
  <c r="BX375" i="9"/>
  <c r="CQ375" i="9"/>
  <c r="BH375" i="9"/>
  <c r="V375" i="9"/>
  <c r="Z375" i="9"/>
  <c r="AD375" i="9"/>
  <c r="AH375" i="9"/>
  <c r="AL375" i="9"/>
  <c r="AP375" i="9"/>
  <c r="AT375" i="9"/>
  <c r="DL375" i="9" s="1"/>
  <c r="W375" i="9"/>
  <c r="AA375" i="9"/>
  <c r="AE375" i="9"/>
  <c r="AI375" i="9"/>
  <c r="AM375" i="9"/>
  <c r="AQ375" i="9"/>
  <c r="AU375" i="9"/>
  <c r="DM375" i="9" s="1"/>
  <c r="T375" i="9"/>
  <c r="X375" i="9"/>
  <c r="AB375" i="9"/>
  <c r="AF375" i="9"/>
  <c r="AJ375" i="9"/>
  <c r="AN375" i="9"/>
  <c r="AR375" i="9"/>
  <c r="AV375" i="9"/>
  <c r="DN375" i="9" s="1"/>
  <c r="AW374" i="9"/>
  <c r="DO374" i="9" s="1"/>
  <c r="AG374" i="9"/>
  <c r="DG373" i="9"/>
  <c r="BX373" i="9"/>
  <c r="CQ373" i="9"/>
  <c r="BH373" i="9"/>
  <c r="V373" i="9"/>
  <c r="Z373" i="9"/>
  <c r="AD373" i="9"/>
  <c r="AH373" i="9"/>
  <c r="AL373" i="9"/>
  <c r="AP373" i="9"/>
  <c r="AT373" i="9"/>
  <c r="DL373" i="9" s="1"/>
  <c r="W373" i="9"/>
  <c r="AA373" i="9"/>
  <c r="AE373" i="9"/>
  <c r="AI373" i="9"/>
  <c r="AM373" i="9"/>
  <c r="AQ373" i="9"/>
  <c r="AU373" i="9"/>
  <c r="DM373" i="9" s="1"/>
  <c r="T373" i="9"/>
  <c r="X373" i="9"/>
  <c r="AB373" i="9"/>
  <c r="AF373" i="9"/>
  <c r="AJ373" i="9"/>
  <c r="AN373" i="9"/>
  <c r="AR373" i="9"/>
  <c r="AV373" i="9"/>
  <c r="DN373" i="9" s="1"/>
  <c r="AW372" i="9"/>
  <c r="DO372" i="9" s="1"/>
  <c r="AG372" i="9"/>
  <c r="DG371" i="9"/>
  <c r="BX371" i="9"/>
  <c r="CQ371" i="9"/>
  <c r="BH371" i="9"/>
  <c r="V371" i="9"/>
  <c r="Z371" i="9"/>
  <c r="AD371" i="9"/>
  <c r="AH371" i="9"/>
  <c r="AL371" i="9"/>
  <c r="AP371" i="9"/>
  <c r="AT371" i="9"/>
  <c r="DL371" i="9" s="1"/>
  <c r="W371" i="9"/>
  <c r="AA371" i="9"/>
  <c r="AE371" i="9"/>
  <c r="AI371" i="9"/>
  <c r="AM371" i="9"/>
  <c r="AQ371" i="9"/>
  <c r="AU371" i="9"/>
  <c r="DM371" i="9" s="1"/>
  <c r="T371" i="9"/>
  <c r="X371" i="9"/>
  <c r="AB371" i="9"/>
  <c r="AF371" i="9"/>
  <c r="AJ371" i="9"/>
  <c r="AN371" i="9"/>
  <c r="AR371" i="9"/>
  <c r="AV371" i="9"/>
  <c r="DN371" i="9" s="1"/>
  <c r="AW370" i="9"/>
  <c r="DO370" i="9" s="1"/>
  <c r="AG370" i="9"/>
  <c r="DG369" i="9"/>
  <c r="BX369" i="9"/>
  <c r="CQ369" i="9"/>
  <c r="BH369" i="9"/>
  <c r="V369" i="9"/>
  <c r="Z369" i="9"/>
  <c r="AD369" i="9"/>
  <c r="AH369" i="9"/>
  <c r="AL369" i="9"/>
  <c r="AP369" i="9"/>
  <c r="AT369" i="9"/>
  <c r="DL369" i="9" s="1"/>
  <c r="W369" i="9"/>
  <c r="AA369" i="9"/>
  <c r="AE369" i="9"/>
  <c r="AI369" i="9"/>
  <c r="AM369" i="9"/>
  <c r="AQ369" i="9"/>
  <c r="AU369" i="9"/>
  <c r="DM369" i="9" s="1"/>
  <c r="T369" i="9"/>
  <c r="X369" i="9"/>
  <c r="AB369" i="9"/>
  <c r="AF369" i="9"/>
  <c r="AJ369" i="9"/>
  <c r="AN369" i="9"/>
  <c r="AR369" i="9"/>
  <c r="AV369" i="9"/>
  <c r="DN369" i="9" s="1"/>
  <c r="AW368" i="9"/>
  <c r="DO368" i="9" s="1"/>
  <c r="AG368" i="9"/>
  <c r="DG367" i="9"/>
  <c r="BX367" i="9"/>
  <c r="CQ367" i="9"/>
  <c r="BH367" i="9"/>
  <c r="V367" i="9"/>
  <c r="Z367" i="9"/>
  <c r="AD367" i="9"/>
  <c r="AH367" i="9"/>
  <c r="AL367" i="9"/>
  <c r="AP367" i="9"/>
  <c r="AT367" i="9"/>
  <c r="DL367" i="9" s="1"/>
  <c r="W367" i="9"/>
  <c r="AA367" i="9"/>
  <c r="AE367" i="9"/>
  <c r="AI367" i="9"/>
  <c r="AM367" i="9"/>
  <c r="AQ367" i="9"/>
  <c r="AU367" i="9"/>
  <c r="DM367" i="9" s="1"/>
  <c r="T367" i="9"/>
  <c r="X367" i="9"/>
  <c r="AB367" i="9"/>
  <c r="AF367" i="9"/>
  <c r="AJ367" i="9"/>
  <c r="AN367" i="9"/>
  <c r="AR367" i="9"/>
  <c r="AV367" i="9"/>
  <c r="DN367" i="9" s="1"/>
  <c r="AW366" i="9"/>
  <c r="DO366" i="9" s="1"/>
  <c r="AG366" i="9"/>
  <c r="DG365" i="9"/>
  <c r="BX365" i="9"/>
  <c r="CQ365" i="9"/>
  <c r="BH365" i="9"/>
  <c r="V365" i="9"/>
  <c r="Z365" i="9"/>
  <c r="AD365" i="9"/>
  <c r="AH365" i="9"/>
  <c r="AL365" i="9"/>
  <c r="AP365" i="9"/>
  <c r="AT365" i="9"/>
  <c r="DL365" i="9" s="1"/>
  <c r="W365" i="9"/>
  <c r="AA365" i="9"/>
  <c r="AE365" i="9"/>
  <c r="AI365" i="9"/>
  <c r="AM365" i="9"/>
  <c r="AQ365" i="9"/>
  <c r="AU365" i="9"/>
  <c r="DM365" i="9" s="1"/>
  <c r="T365" i="9"/>
  <c r="X365" i="9"/>
  <c r="AB365" i="9"/>
  <c r="AF365" i="9"/>
  <c r="AJ365" i="9"/>
  <c r="AN365" i="9"/>
  <c r="AR365" i="9"/>
  <c r="AV365" i="9"/>
  <c r="DN365" i="9" s="1"/>
  <c r="AW364" i="9"/>
  <c r="DO364" i="9" s="1"/>
  <c r="AG364" i="9"/>
  <c r="DG363" i="9"/>
  <c r="BX363" i="9"/>
  <c r="CQ363" i="9"/>
  <c r="BH363" i="9"/>
  <c r="V363" i="9"/>
  <c r="Z363" i="9"/>
  <c r="AD363" i="9"/>
  <c r="AH363" i="9"/>
  <c r="AL363" i="9"/>
  <c r="AP363" i="9"/>
  <c r="AT363" i="9"/>
  <c r="DL363" i="9" s="1"/>
  <c r="W363" i="9"/>
  <c r="AA363" i="9"/>
  <c r="AE363" i="9"/>
  <c r="AI363" i="9"/>
  <c r="AM363" i="9"/>
  <c r="AQ363" i="9"/>
  <c r="AU363" i="9"/>
  <c r="DM363" i="9" s="1"/>
  <c r="T363" i="9"/>
  <c r="X363" i="9"/>
  <c r="AB363" i="9"/>
  <c r="AF363" i="9"/>
  <c r="AJ363" i="9"/>
  <c r="AN363" i="9"/>
  <c r="AR363" i="9"/>
  <c r="AV363" i="9"/>
  <c r="DN363" i="9" s="1"/>
  <c r="AW362" i="9"/>
  <c r="DO362" i="9" s="1"/>
  <c r="AG362" i="9"/>
  <c r="DG361" i="9"/>
  <c r="BX361" i="9"/>
  <c r="CQ361" i="9"/>
  <c r="BH361" i="9"/>
  <c r="V361" i="9"/>
  <c r="Z361" i="9"/>
  <c r="AD361" i="9"/>
  <c r="AH361" i="9"/>
  <c r="AL361" i="9"/>
  <c r="AP361" i="9"/>
  <c r="AT361" i="9"/>
  <c r="DL361" i="9" s="1"/>
  <c r="W361" i="9"/>
  <c r="AA361" i="9"/>
  <c r="AE361" i="9"/>
  <c r="AI361" i="9"/>
  <c r="AM361" i="9"/>
  <c r="AQ361" i="9"/>
  <c r="AU361" i="9"/>
  <c r="DM361" i="9" s="1"/>
  <c r="T361" i="9"/>
  <c r="X361" i="9"/>
  <c r="AB361" i="9"/>
  <c r="AF361" i="9"/>
  <c r="AJ361" i="9"/>
  <c r="AN361" i="9"/>
  <c r="AR361" i="9"/>
  <c r="AV361" i="9"/>
  <c r="DN361" i="9" s="1"/>
  <c r="AW360" i="9"/>
  <c r="DO360" i="9" s="1"/>
  <c r="AG360" i="9"/>
  <c r="DG359" i="9"/>
  <c r="BX359" i="9"/>
  <c r="CQ359" i="9"/>
  <c r="BH359" i="9"/>
  <c r="V359" i="9"/>
  <c r="Z359" i="9"/>
  <c r="AD359" i="9"/>
  <c r="AH359" i="9"/>
  <c r="AL359" i="9"/>
  <c r="AP359" i="9"/>
  <c r="AT359" i="9"/>
  <c r="DL359" i="9" s="1"/>
  <c r="W359" i="9"/>
  <c r="AA359" i="9"/>
  <c r="AE359" i="9"/>
  <c r="AI359" i="9"/>
  <c r="AM359" i="9"/>
  <c r="AQ359" i="9"/>
  <c r="AU359" i="9"/>
  <c r="DM359" i="9" s="1"/>
  <c r="T359" i="9"/>
  <c r="X359" i="9"/>
  <c r="AB359" i="9"/>
  <c r="AF359" i="9"/>
  <c r="AJ359" i="9"/>
  <c r="AN359" i="9"/>
  <c r="AR359" i="9"/>
  <c r="AV359" i="9"/>
  <c r="DN359" i="9" s="1"/>
  <c r="AW358" i="9"/>
  <c r="DO358" i="9" s="1"/>
  <c r="AG358" i="9"/>
  <c r="DG357" i="9"/>
  <c r="BX357" i="9"/>
  <c r="CQ357" i="9"/>
  <c r="BH357" i="9"/>
  <c r="V357" i="9"/>
  <c r="Z357" i="9"/>
  <c r="AD357" i="9"/>
  <c r="AH357" i="9"/>
  <c r="AL357" i="9"/>
  <c r="AP357" i="9"/>
  <c r="AT357" i="9"/>
  <c r="DL357" i="9" s="1"/>
  <c r="W357" i="9"/>
  <c r="AA357" i="9"/>
  <c r="AE357" i="9"/>
  <c r="AI357" i="9"/>
  <c r="AM357" i="9"/>
  <c r="AQ357" i="9"/>
  <c r="AU357" i="9"/>
  <c r="DM357" i="9" s="1"/>
  <c r="T357" i="9"/>
  <c r="X357" i="9"/>
  <c r="AB357" i="9"/>
  <c r="AF357" i="9"/>
  <c r="AJ357" i="9"/>
  <c r="AN357" i="9"/>
  <c r="AR357" i="9"/>
  <c r="AV357" i="9"/>
  <c r="DN357" i="9" s="1"/>
  <c r="AW356" i="9"/>
  <c r="DO356" i="9" s="1"/>
  <c r="AG356" i="9"/>
  <c r="DG355" i="9"/>
  <c r="BX355" i="9"/>
  <c r="CQ355" i="9"/>
  <c r="BH355" i="9"/>
  <c r="V355" i="9"/>
  <c r="Z355" i="9"/>
  <c r="AD355" i="9"/>
  <c r="AH355" i="9"/>
  <c r="AL355" i="9"/>
  <c r="AP355" i="9"/>
  <c r="AT355" i="9"/>
  <c r="DL355" i="9" s="1"/>
  <c r="W355" i="9"/>
  <c r="AA355" i="9"/>
  <c r="AE355" i="9"/>
  <c r="AI355" i="9"/>
  <c r="AM355" i="9"/>
  <c r="AQ355" i="9"/>
  <c r="AU355" i="9"/>
  <c r="DM355" i="9" s="1"/>
  <c r="T355" i="9"/>
  <c r="X355" i="9"/>
  <c r="AB355" i="9"/>
  <c r="AF355" i="9"/>
  <c r="AJ355" i="9"/>
  <c r="AN355" i="9"/>
  <c r="AR355" i="9"/>
  <c r="AV355" i="9"/>
  <c r="DN355" i="9" s="1"/>
  <c r="AW354" i="9"/>
  <c r="DO354" i="9" s="1"/>
  <c r="AG354" i="9"/>
  <c r="DG353" i="9"/>
  <c r="BX353" i="9"/>
  <c r="CQ353" i="9"/>
  <c r="BH353" i="9"/>
  <c r="V353" i="9"/>
  <c r="Z353" i="9"/>
  <c r="AD353" i="9"/>
  <c r="AH353" i="9"/>
  <c r="AL353" i="9"/>
  <c r="AP353" i="9"/>
  <c r="AT353" i="9"/>
  <c r="DL353" i="9" s="1"/>
  <c r="W353" i="9"/>
  <c r="AA353" i="9"/>
  <c r="AE353" i="9"/>
  <c r="AI353" i="9"/>
  <c r="AM353" i="9"/>
  <c r="AQ353" i="9"/>
  <c r="AU353" i="9"/>
  <c r="DM353" i="9" s="1"/>
  <c r="T353" i="9"/>
  <c r="X353" i="9"/>
  <c r="AB353" i="9"/>
  <c r="AF353" i="9"/>
  <c r="AJ353" i="9"/>
  <c r="AN353" i="9"/>
  <c r="AR353" i="9"/>
  <c r="AV353" i="9"/>
  <c r="DN353" i="9" s="1"/>
  <c r="AW352" i="9"/>
  <c r="DO352" i="9" s="1"/>
  <c r="AG352" i="9"/>
  <c r="DG351" i="9"/>
  <c r="BX351" i="9"/>
  <c r="CQ351" i="9"/>
  <c r="BH351" i="9"/>
  <c r="V351" i="9"/>
  <c r="Z351" i="9"/>
  <c r="AD351" i="9"/>
  <c r="AH351" i="9"/>
  <c r="AL351" i="9"/>
  <c r="AP351" i="9"/>
  <c r="AT351" i="9"/>
  <c r="DL351" i="9" s="1"/>
  <c r="W351" i="9"/>
  <c r="AA351" i="9"/>
  <c r="AE351" i="9"/>
  <c r="AI351" i="9"/>
  <c r="AM351" i="9"/>
  <c r="AQ351" i="9"/>
  <c r="AU351" i="9"/>
  <c r="DM351" i="9" s="1"/>
  <c r="T351" i="9"/>
  <c r="X351" i="9"/>
  <c r="AB351" i="9"/>
  <c r="AF351" i="9"/>
  <c r="AJ351" i="9"/>
  <c r="AN351" i="9"/>
  <c r="AR351" i="9"/>
  <c r="AV351" i="9"/>
  <c r="DN351" i="9" s="1"/>
  <c r="AW350" i="9"/>
  <c r="DO350" i="9" s="1"/>
  <c r="AG350" i="9"/>
  <c r="DG349" i="9"/>
  <c r="BX349" i="9"/>
  <c r="CQ349" i="9"/>
  <c r="BH349" i="9"/>
  <c r="V349" i="9"/>
  <c r="Z349" i="9"/>
  <c r="AD349" i="9"/>
  <c r="AH349" i="9"/>
  <c r="AL349" i="9"/>
  <c r="AP349" i="9"/>
  <c r="AT349" i="9"/>
  <c r="DL349" i="9" s="1"/>
  <c r="W349" i="9"/>
  <c r="AA349" i="9"/>
  <c r="AE349" i="9"/>
  <c r="AI349" i="9"/>
  <c r="AM349" i="9"/>
  <c r="AQ349" i="9"/>
  <c r="AU349" i="9"/>
  <c r="DM349" i="9" s="1"/>
  <c r="T349" i="9"/>
  <c r="X349" i="9"/>
  <c r="AB349" i="9"/>
  <c r="AF349" i="9"/>
  <c r="AJ349" i="9"/>
  <c r="AN349" i="9"/>
  <c r="AR349" i="9"/>
  <c r="AV349" i="9"/>
  <c r="DN349" i="9" s="1"/>
  <c r="AW348" i="9"/>
  <c r="DO348" i="9" s="1"/>
  <c r="AG348" i="9"/>
  <c r="DG347" i="9"/>
  <c r="BX347" i="9"/>
  <c r="CQ347" i="9"/>
  <c r="BH347" i="9"/>
  <c r="V347" i="9"/>
  <c r="Z347" i="9"/>
  <c r="AD347" i="9"/>
  <c r="AH347" i="9"/>
  <c r="AL347" i="9"/>
  <c r="AP347" i="9"/>
  <c r="AT347" i="9"/>
  <c r="DL347" i="9" s="1"/>
  <c r="W347" i="9"/>
  <c r="AA347" i="9"/>
  <c r="AE347" i="9"/>
  <c r="AI347" i="9"/>
  <c r="AM347" i="9"/>
  <c r="AQ347" i="9"/>
  <c r="AU347" i="9"/>
  <c r="DM347" i="9" s="1"/>
  <c r="T347" i="9"/>
  <c r="X347" i="9"/>
  <c r="AB347" i="9"/>
  <c r="AF347" i="9"/>
  <c r="AJ347" i="9"/>
  <c r="AN347" i="9"/>
  <c r="AR347" i="9"/>
  <c r="AV347" i="9"/>
  <c r="DN347" i="9" s="1"/>
  <c r="AW346" i="9"/>
  <c r="DO346" i="9" s="1"/>
  <c r="AG346" i="9"/>
  <c r="DG345" i="9"/>
  <c r="BX345" i="9"/>
  <c r="CQ345" i="9"/>
  <c r="BH345" i="9"/>
  <c r="V345" i="9"/>
  <c r="Z345" i="9"/>
  <c r="AD345" i="9"/>
  <c r="AH345" i="9"/>
  <c r="AL345" i="9"/>
  <c r="AP345" i="9"/>
  <c r="AT345" i="9"/>
  <c r="DL345" i="9" s="1"/>
  <c r="W345" i="9"/>
  <c r="AA345" i="9"/>
  <c r="AE345" i="9"/>
  <c r="AI345" i="9"/>
  <c r="AM345" i="9"/>
  <c r="AQ345" i="9"/>
  <c r="AU345" i="9"/>
  <c r="DM345" i="9" s="1"/>
  <c r="T345" i="9"/>
  <c r="X345" i="9"/>
  <c r="AB345" i="9"/>
  <c r="AF345" i="9"/>
  <c r="AJ345" i="9"/>
  <c r="AN345" i="9"/>
  <c r="AR345" i="9"/>
  <c r="AV345" i="9"/>
  <c r="DN345" i="9" s="1"/>
  <c r="AW344" i="9"/>
  <c r="DO344" i="9" s="1"/>
  <c r="AG344" i="9"/>
  <c r="DG343" i="9"/>
  <c r="BX343" i="9"/>
  <c r="CQ343" i="9"/>
  <c r="BH343" i="9"/>
  <c r="V343" i="9"/>
  <c r="Z343" i="9"/>
  <c r="AD343" i="9"/>
  <c r="AH343" i="9"/>
  <c r="AL343" i="9"/>
  <c r="AP343" i="9"/>
  <c r="AT343" i="9"/>
  <c r="DL343" i="9" s="1"/>
  <c r="W343" i="9"/>
  <c r="AA343" i="9"/>
  <c r="AE343" i="9"/>
  <c r="AI343" i="9"/>
  <c r="AM343" i="9"/>
  <c r="AQ343" i="9"/>
  <c r="AU343" i="9"/>
  <c r="DM343" i="9" s="1"/>
  <c r="T343" i="9"/>
  <c r="X343" i="9"/>
  <c r="AB343" i="9"/>
  <c r="AF343" i="9"/>
  <c r="AJ343" i="9"/>
  <c r="AN343" i="9"/>
  <c r="AR343" i="9"/>
  <c r="AV343" i="9"/>
  <c r="DN343" i="9" s="1"/>
  <c r="AW342" i="9"/>
  <c r="DO342" i="9" s="1"/>
  <c r="AG342" i="9"/>
  <c r="DG341" i="9"/>
  <c r="BX341" i="9"/>
  <c r="CQ341" i="9"/>
  <c r="BH341" i="9"/>
  <c r="V341" i="9"/>
  <c r="Z341" i="9"/>
  <c r="AD341" i="9"/>
  <c r="AH341" i="9"/>
  <c r="AL341" i="9"/>
  <c r="AP341" i="9"/>
  <c r="AT341" i="9"/>
  <c r="DL341" i="9" s="1"/>
  <c r="W341" i="9"/>
  <c r="AA341" i="9"/>
  <c r="AE341" i="9"/>
  <c r="AI341" i="9"/>
  <c r="AM341" i="9"/>
  <c r="AQ341" i="9"/>
  <c r="AU341" i="9"/>
  <c r="DM341" i="9" s="1"/>
  <c r="T341" i="9"/>
  <c r="X341" i="9"/>
  <c r="AB341" i="9"/>
  <c r="AF341" i="9"/>
  <c r="AJ341" i="9"/>
  <c r="AN341" i="9"/>
  <c r="AR341" i="9"/>
  <c r="AV341" i="9"/>
  <c r="DN341" i="9" s="1"/>
  <c r="AW340" i="9"/>
  <c r="DO340" i="9" s="1"/>
  <c r="AG340" i="9"/>
  <c r="CQ337" i="9"/>
  <c r="AQ336" i="9"/>
  <c r="U336" i="9"/>
  <c r="BV335" i="9"/>
  <c r="DE335" i="9"/>
  <c r="CT335" i="9"/>
  <c r="BK335" i="9"/>
  <c r="AK332" i="9"/>
  <c r="DF330" i="9"/>
  <c r="BW330" i="9"/>
  <c r="BR330" i="9"/>
  <c r="DA330" i="9"/>
  <c r="CU330" i="9"/>
  <c r="BL330" i="9"/>
  <c r="DB329" i="9"/>
  <c r="BS329" i="9"/>
  <c r="CO325" i="9"/>
  <c r="DG325" i="9"/>
  <c r="BX325" i="9"/>
  <c r="CL325" i="9"/>
  <c r="BC325" i="9"/>
  <c r="V324" i="9"/>
  <c r="Z324" i="9"/>
  <c r="AD324" i="9"/>
  <c r="AH324" i="9"/>
  <c r="AL324" i="9"/>
  <c r="AP324" i="9"/>
  <c r="AT324" i="9"/>
  <c r="DL324" i="9" s="1"/>
  <c r="W324" i="9"/>
  <c r="AB324" i="9"/>
  <c r="AG324" i="9"/>
  <c r="AM324" i="9"/>
  <c r="AR324" i="9"/>
  <c r="AW324" i="9"/>
  <c r="DO324" i="9" s="1"/>
  <c r="X324" i="9"/>
  <c r="AC324" i="9"/>
  <c r="AI324" i="9"/>
  <c r="AN324" i="9"/>
  <c r="AS324" i="9"/>
  <c r="T324" i="9"/>
  <c r="Y324" i="9"/>
  <c r="AE324" i="9"/>
  <c r="AJ324" i="9"/>
  <c r="AO324" i="9"/>
  <c r="AU324" i="9"/>
  <c r="DM324" i="9" s="1"/>
  <c r="AQ320" i="9"/>
  <c r="U320" i="9"/>
  <c r="BV319" i="9"/>
  <c r="CT319" i="9"/>
  <c r="BK319" i="9"/>
  <c r="AK316" i="9"/>
  <c r="BJ312" i="9"/>
  <c r="CS312" i="9"/>
  <c r="V312" i="9"/>
  <c r="Z312" i="9"/>
  <c r="AD312" i="9"/>
  <c r="AH312" i="9"/>
  <c r="AL312" i="9"/>
  <c r="AP312" i="9"/>
  <c r="AT312" i="9"/>
  <c r="DL312" i="9" s="1"/>
  <c r="W312" i="9"/>
  <c r="AB312" i="9"/>
  <c r="AG312" i="9"/>
  <c r="AM312" i="9"/>
  <c r="AR312" i="9"/>
  <c r="AW312" i="9"/>
  <c r="DO312" i="9" s="1"/>
  <c r="X312" i="9"/>
  <c r="AC312" i="9"/>
  <c r="AI312" i="9"/>
  <c r="AN312" i="9"/>
  <c r="AS312" i="9"/>
  <c r="T312" i="9"/>
  <c r="Y312" i="9"/>
  <c r="AE312" i="9"/>
  <c r="AJ312" i="9"/>
  <c r="AO312" i="9"/>
  <c r="AU312" i="9"/>
  <c r="DM312" i="9" s="1"/>
  <c r="AK308" i="9"/>
  <c r="BV307" i="9"/>
  <c r="DE307" i="9"/>
  <c r="W253" i="9"/>
  <c r="AA253" i="9"/>
  <c r="AE253" i="9"/>
  <c r="AI253" i="9"/>
  <c r="AM253" i="9"/>
  <c r="AQ253" i="9"/>
  <c r="AU253" i="9"/>
  <c r="DM253" i="9" s="1"/>
  <c r="V253" i="9"/>
  <c r="AB253" i="9"/>
  <c r="AG253" i="9"/>
  <c r="AL253" i="9"/>
  <c r="AR253" i="9"/>
  <c r="AW253" i="9"/>
  <c r="DO253" i="9" s="1"/>
  <c r="X253" i="9"/>
  <c r="AC253" i="9"/>
  <c r="AH253" i="9"/>
  <c r="AN253" i="9"/>
  <c r="AS253" i="9"/>
  <c r="T253" i="9"/>
  <c r="Y253" i="9"/>
  <c r="AD253" i="9"/>
  <c r="AJ253" i="9"/>
  <c r="AO253" i="9"/>
  <c r="AT253" i="9"/>
  <c r="DL253" i="9" s="1"/>
  <c r="AF253" i="9"/>
  <c r="AK253" i="9"/>
  <c r="U253" i="9"/>
  <c r="AP253" i="9"/>
  <c r="CZ213" i="9"/>
  <c r="BQ213" i="9"/>
  <c r="V339" i="9"/>
  <c r="Z339" i="9"/>
  <c r="AD339" i="9"/>
  <c r="AH339" i="9"/>
  <c r="AL339" i="9"/>
  <c r="AP339" i="9"/>
  <c r="AT339" i="9"/>
  <c r="DL339" i="9" s="1"/>
  <c r="V335" i="9"/>
  <c r="Z335" i="9"/>
  <c r="AD335" i="9"/>
  <c r="AH335" i="9"/>
  <c r="AL335" i="9"/>
  <c r="AP335" i="9"/>
  <c r="AT335" i="9"/>
  <c r="DL335" i="9" s="1"/>
  <c r="V331" i="9"/>
  <c r="Z331" i="9"/>
  <c r="AD331" i="9"/>
  <c r="AH331" i="9"/>
  <c r="AL331" i="9"/>
  <c r="AP331" i="9"/>
  <c r="AT331" i="9"/>
  <c r="DL331" i="9" s="1"/>
  <c r="V327" i="9"/>
  <c r="Z327" i="9"/>
  <c r="AD327" i="9"/>
  <c r="AH327" i="9"/>
  <c r="AL327" i="9"/>
  <c r="AP327" i="9"/>
  <c r="AT327" i="9"/>
  <c r="DL327" i="9" s="1"/>
  <c r="V323" i="9"/>
  <c r="Z323" i="9"/>
  <c r="AD323" i="9"/>
  <c r="AH323" i="9"/>
  <c r="AL323" i="9"/>
  <c r="AP323" i="9"/>
  <c r="AT323" i="9"/>
  <c r="DL323" i="9" s="1"/>
  <c r="V319" i="9"/>
  <c r="Z319" i="9"/>
  <c r="AD319" i="9"/>
  <c r="AH319" i="9"/>
  <c r="AL319" i="9"/>
  <c r="AP319" i="9"/>
  <c r="AT319" i="9"/>
  <c r="DL319" i="9" s="1"/>
  <c r="V315" i="9"/>
  <c r="Z315" i="9"/>
  <c r="AD315" i="9"/>
  <c r="AH315" i="9"/>
  <c r="AL315" i="9"/>
  <c r="AP315" i="9"/>
  <c r="AT315" i="9"/>
  <c r="DL315" i="9" s="1"/>
  <c r="V311" i="9"/>
  <c r="Z311" i="9"/>
  <c r="AD311" i="9"/>
  <c r="AH311" i="9"/>
  <c r="AL311" i="9"/>
  <c r="AP311" i="9"/>
  <c r="AT311" i="9"/>
  <c r="DL311" i="9" s="1"/>
  <c r="V307" i="9"/>
  <c r="Z307" i="9"/>
  <c r="AD307" i="9"/>
  <c r="AH307" i="9"/>
  <c r="AL307" i="9"/>
  <c r="AP307" i="9"/>
  <c r="AT307" i="9"/>
  <c r="DL307" i="9" s="1"/>
  <c r="DI304" i="9"/>
  <c r="BZ304" i="9"/>
  <c r="DA303" i="9"/>
  <c r="BR303" i="9"/>
  <c r="DI302" i="9"/>
  <c r="BZ302" i="9"/>
  <c r="BJ302" i="9"/>
  <c r="BJ300" i="9"/>
  <c r="CN300" i="9"/>
  <c r="BE300" i="9"/>
  <c r="DA299" i="9"/>
  <c r="BR299" i="9"/>
  <c r="DI298" i="9"/>
  <c r="BZ298" i="9"/>
  <c r="BJ298" i="9"/>
  <c r="CN298" i="9"/>
  <c r="BE298" i="9"/>
  <c r="DA297" i="9"/>
  <c r="BR297" i="9"/>
  <c r="CF296" i="9"/>
  <c r="DI296" i="9"/>
  <c r="BZ296" i="9"/>
  <c r="CS296" i="9"/>
  <c r="BJ296" i="9"/>
  <c r="CN296" i="9"/>
  <c r="BE296" i="9"/>
  <c r="DA293" i="9"/>
  <c r="BR293" i="9"/>
  <c r="DI290" i="9"/>
  <c r="BZ290" i="9"/>
  <c r="CN290" i="9"/>
  <c r="BE290" i="9"/>
  <c r="DA289" i="9"/>
  <c r="BR289" i="9"/>
  <c r="CF288" i="9"/>
  <c r="DI288" i="9"/>
  <c r="BZ288" i="9"/>
  <c r="CS288" i="9"/>
  <c r="BJ288" i="9"/>
  <c r="CN288" i="9"/>
  <c r="BE288" i="9"/>
  <c r="DA285" i="9"/>
  <c r="BR285" i="9"/>
  <c r="DI284" i="9"/>
  <c r="BZ284" i="9"/>
  <c r="CS284" i="9"/>
  <c r="BJ284" i="9"/>
  <c r="CN284" i="9"/>
  <c r="BE284" i="9"/>
  <c r="DA283" i="9"/>
  <c r="BR283" i="9"/>
  <c r="DI282" i="9"/>
  <c r="BZ282" i="9"/>
  <c r="CS282" i="9"/>
  <c r="BJ282" i="9"/>
  <c r="CN282" i="9"/>
  <c r="BE282" i="9"/>
  <c r="DA281" i="9"/>
  <c r="BR281" i="9"/>
  <c r="DI280" i="9"/>
  <c r="BZ280" i="9"/>
  <c r="BJ280" i="9"/>
  <c r="DA279" i="9"/>
  <c r="BR279" i="9"/>
  <c r="DI278" i="9"/>
  <c r="BZ278" i="9"/>
  <c r="BJ278" i="9"/>
  <c r="CN278" i="9"/>
  <c r="BE278" i="9"/>
  <c r="DA275" i="9"/>
  <c r="BR275" i="9"/>
  <c r="BJ274" i="9"/>
  <c r="BR273" i="9"/>
  <c r="DI272" i="9"/>
  <c r="BZ272" i="9"/>
  <c r="CS272" i="9"/>
  <c r="BJ272" i="9"/>
  <c r="CN272" i="9"/>
  <c r="BE272" i="9"/>
  <c r="DA271" i="9"/>
  <c r="BR271" i="9"/>
  <c r="CS270" i="9"/>
  <c r="BJ270" i="9"/>
  <c r="CN270" i="9"/>
  <c r="BE270" i="9"/>
  <c r="DA267" i="9"/>
  <c r="BR267" i="9"/>
  <c r="DI266" i="9"/>
  <c r="BZ266" i="9"/>
  <c r="CS266" i="9"/>
  <c r="BJ266" i="9"/>
  <c r="CN266" i="9"/>
  <c r="BE266" i="9"/>
  <c r="DA265" i="9"/>
  <c r="BR265" i="9"/>
  <c r="DI264" i="9"/>
  <c r="BZ264" i="9"/>
  <c r="BJ264" i="9"/>
  <c r="BR263" i="9"/>
  <c r="DI262" i="9"/>
  <c r="BZ262" i="9"/>
  <c r="BJ262" i="9"/>
  <c r="CN262" i="9"/>
  <c r="BE262" i="9"/>
  <c r="CB222" i="9"/>
  <c r="DK222" i="9"/>
  <c r="DE222" i="9"/>
  <c r="BV222" i="9"/>
  <c r="CZ222" i="9"/>
  <c r="BQ222" i="9"/>
  <c r="BL222" i="9"/>
  <c r="CU222" i="9"/>
  <c r="CO222" i="9"/>
  <c r="BF222" i="9"/>
  <c r="W216" i="9"/>
  <c r="AA216" i="9"/>
  <c r="AE216" i="9"/>
  <c r="AI216" i="9"/>
  <c r="AM216" i="9"/>
  <c r="AQ216" i="9"/>
  <c r="AU216" i="9"/>
  <c r="DM216" i="9" s="1"/>
  <c r="T216" i="9"/>
  <c r="X216" i="9"/>
  <c r="AB216" i="9"/>
  <c r="AF216" i="9"/>
  <c r="AJ216" i="9"/>
  <c r="AN216" i="9"/>
  <c r="AR216" i="9"/>
  <c r="AV216" i="9"/>
  <c r="DN216" i="9" s="1"/>
  <c r="Z216" i="9"/>
  <c r="AH216" i="9"/>
  <c r="AP216" i="9"/>
  <c r="U216" i="9"/>
  <c r="AC216" i="9"/>
  <c r="AK216" i="9"/>
  <c r="AS216" i="9"/>
  <c r="V216" i="9"/>
  <c r="AD216" i="9"/>
  <c r="AL216" i="9"/>
  <c r="AT216" i="9"/>
  <c r="DL216" i="9" s="1"/>
  <c r="AO216" i="9"/>
  <c r="AW216" i="9"/>
  <c r="DO216" i="9" s="1"/>
  <c r="Y216" i="9"/>
  <c r="DG212" i="9"/>
  <c r="BX212" i="9"/>
  <c r="DD211" i="9"/>
  <c r="BU211" i="9"/>
  <c r="DH209" i="9"/>
  <c r="BY209" i="9"/>
  <c r="CR209" i="9"/>
  <c r="BI209" i="9"/>
  <c r="CQ209" i="9"/>
  <c r="DD204" i="9"/>
  <c r="BU204" i="9"/>
  <c r="CR202" i="9"/>
  <c r="BI202" i="9"/>
  <c r="DH194" i="9"/>
  <c r="BY194" i="9"/>
  <c r="CY194" i="9"/>
  <c r="BP194" i="9"/>
  <c r="CZ151" i="9"/>
  <c r="BQ151" i="9"/>
  <c r="CX114" i="9"/>
  <c r="BO114" i="9"/>
  <c r="DC339" i="9"/>
  <c r="BO339" i="9"/>
  <c r="AU339" i="9"/>
  <c r="DM339" i="9" s="1"/>
  <c r="AO339" i="9"/>
  <c r="AJ339" i="9"/>
  <c r="AE339" i="9"/>
  <c r="Y339" i="9"/>
  <c r="T339" i="9"/>
  <c r="BK338" i="9"/>
  <c r="V338" i="9"/>
  <c r="Z338" i="9"/>
  <c r="AD338" i="9"/>
  <c r="AH338" i="9"/>
  <c r="AL338" i="9"/>
  <c r="AP338" i="9"/>
  <c r="AT338" i="9"/>
  <c r="DL338" i="9" s="1"/>
  <c r="DV338" i="9" s="1"/>
  <c r="DY338" i="9" s="1"/>
  <c r="BW337" i="9"/>
  <c r="AW337" i="9"/>
  <c r="DO337" i="9" s="1"/>
  <c r="AR337" i="9"/>
  <c r="AM337" i="9"/>
  <c r="AG337" i="9"/>
  <c r="AB337" i="9"/>
  <c r="BO335" i="9"/>
  <c r="AU335" i="9"/>
  <c r="DM335" i="9" s="1"/>
  <c r="AO335" i="9"/>
  <c r="AJ335" i="9"/>
  <c r="AE335" i="9"/>
  <c r="Y335" i="9"/>
  <c r="T335" i="9"/>
  <c r="CA334" i="9"/>
  <c r="BK334" i="9"/>
  <c r="V334" i="9"/>
  <c r="Z334" i="9"/>
  <c r="AD334" i="9"/>
  <c r="AH334" i="9"/>
  <c r="AL334" i="9"/>
  <c r="AP334" i="9"/>
  <c r="AT334" i="9"/>
  <c r="DL334" i="9" s="1"/>
  <c r="DV334" i="9" s="1"/>
  <c r="DY334" i="9" s="1"/>
  <c r="AW333" i="9"/>
  <c r="DO333" i="9" s="1"/>
  <c r="AR333" i="9"/>
  <c r="AM333" i="9"/>
  <c r="AG333" i="9"/>
  <c r="AB333" i="9"/>
  <c r="AU331" i="9"/>
  <c r="DM331" i="9" s="1"/>
  <c r="AO331" i="9"/>
  <c r="AJ331" i="9"/>
  <c r="AE331" i="9"/>
  <c r="Y331" i="9"/>
  <c r="T331" i="9"/>
  <c r="CA330" i="9"/>
  <c r="BK330" i="9"/>
  <c r="V330" i="9"/>
  <c r="Z330" i="9"/>
  <c r="AD330" i="9"/>
  <c r="AH330" i="9"/>
  <c r="AL330" i="9"/>
  <c r="AP330" i="9"/>
  <c r="AT330" i="9"/>
  <c r="DL330" i="9" s="1"/>
  <c r="DV330" i="9" s="1"/>
  <c r="DY330" i="9" s="1"/>
  <c r="BG329" i="9"/>
  <c r="AW329" i="9"/>
  <c r="DO329" i="9" s="1"/>
  <c r="AR329" i="9"/>
  <c r="AM329" i="9"/>
  <c r="AG329" i="9"/>
  <c r="AB329" i="9"/>
  <c r="AU327" i="9"/>
  <c r="DM327" i="9" s="1"/>
  <c r="AO327" i="9"/>
  <c r="AJ327" i="9"/>
  <c r="AE327" i="9"/>
  <c r="Y327" i="9"/>
  <c r="T327" i="9"/>
  <c r="CA326" i="9"/>
  <c r="BK326" i="9"/>
  <c r="V326" i="9"/>
  <c r="Z326" i="9"/>
  <c r="AD326" i="9"/>
  <c r="AH326" i="9"/>
  <c r="AL326" i="9"/>
  <c r="AP326" i="9"/>
  <c r="AT326" i="9"/>
  <c r="DL326" i="9" s="1"/>
  <c r="DV326" i="9" s="1"/>
  <c r="DY326" i="9" s="1"/>
  <c r="BW325" i="9"/>
  <c r="BG325" i="9"/>
  <c r="AW325" i="9"/>
  <c r="DO325" i="9" s="1"/>
  <c r="AR325" i="9"/>
  <c r="AM325" i="9"/>
  <c r="AG325" i="9"/>
  <c r="AB325" i="9"/>
  <c r="AU323" i="9"/>
  <c r="DM323" i="9" s="1"/>
  <c r="AO323" i="9"/>
  <c r="AJ323" i="9"/>
  <c r="AE323" i="9"/>
  <c r="Y323" i="9"/>
  <c r="T323" i="9"/>
  <c r="CA322" i="9"/>
  <c r="BK322" i="9"/>
  <c r="V322" i="9"/>
  <c r="Z322" i="9"/>
  <c r="AD322" i="9"/>
  <c r="AH322" i="9"/>
  <c r="AL322" i="9"/>
  <c r="AP322" i="9"/>
  <c r="AT322" i="9"/>
  <c r="DL322" i="9" s="1"/>
  <c r="DV322" i="9" s="1"/>
  <c r="DY322" i="9" s="1"/>
  <c r="AW321" i="9"/>
  <c r="DO321" i="9" s="1"/>
  <c r="AR321" i="9"/>
  <c r="AM321" i="9"/>
  <c r="AG321" i="9"/>
  <c r="AB321" i="9"/>
  <c r="BO319" i="9"/>
  <c r="AU319" i="9"/>
  <c r="DM319" i="9" s="1"/>
  <c r="AO319" i="9"/>
  <c r="AJ319" i="9"/>
  <c r="AE319" i="9"/>
  <c r="Y319" i="9"/>
  <c r="T319" i="9"/>
  <c r="BK318" i="9"/>
  <c r="V318" i="9"/>
  <c r="Z318" i="9"/>
  <c r="AD318" i="9"/>
  <c r="AH318" i="9"/>
  <c r="AL318" i="9"/>
  <c r="AP318" i="9"/>
  <c r="AT318" i="9"/>
  <c r="DL318" i="9" s="1"/>
  <c r="DV318" i="9" s="1"/>
  <c r="DY318" i="9" s="1"/>
  <c r="AW317" i="9"/>
  <c r="DO317" i="9" s="1"/>
  <c r="AR317" i="9"/>
  <c r="AM317" i="9"/>
  <c r="AG317" i="9"/>
  <c r="AB317" i="9"/>
  <c r="AU315" i="9"/>
  <c r="DM315" i="9" s="1"/>
  <c r="AO315" i="9"/>
  <c r="AJ315" i="9"/>
  <c r="AE315" i="9"/>
  <c r="Y315" i="9"/>
  <c r="T315" i="9"/>
  <c r="CA314" i="9"/>
  <c r="BK314" i="9"/>
  <c r="V314" i="9"/>
  <c r="Z314" i="9"/>
  <c r="AD314" i="9"/>
  <c r="AH314" i="9"/>
  <c r="AL314" i="9"/>
  <c r="AP314" i="9"/>
  <c r="AT314" i="9"/>
  <c r="DL314" i="9" s="1"/>
  <c r="DV314" i="9" s="1"/>
  <c r="DY314" i="9" s="1"/>
  <c r="AW313" i="9"/>
  <c r="DO313" i="9" s="1"/>
  <c r="AR313" i="9"/>
  <c r="AM313" i="9"/>
  <c r="AG313" i="9"/>
  <c r="AB313" i="9"/>
  <c r="AU311" i="9"/>
  <c r="DM311" i="9" s="1"/>
  <c r="AO311" i="9"/>
  <c r="AJ311" i="9"/>
  <c r="AE311" i="9"/>
  <c r="Y311" i="9"/>
  <c r="T311" i="9"/>
  <c r="V310" i="9"/>
  <c r="Z310" i="9"/>
  <c r="AD310" i="9"/>
  <c r="AH310" i="9"/>
  <c r="AL310" i="9"/>
  <c r="AP310" i="9"/>
  <c r="AT310" i="9"/>
  <c r="DL310" i="9" s="1"/>
  <c r="AW309" i="9"/>
  <c r="DO309" i="9" s="1"/>
  <c r="AR309" i="9"/>
  <c r="AM309" i="9"/>
  <c r="AG309" i="9"/>
  <c r="AB309" i="9"/>
  <c r="BO307" i="9"/>
  <c r="AU307" i="9"/>
  <c r="DM307" i="9" s="1"/>
  <c r="AO307" i="9"/>
  <c r="AJ307" i="9"/>
  <c r="AE307" i="9"/>
  <c r="Y307" i="9"/>
  <c r="T307" i="9"/>
  <c r="V306" i="9"/>
  <c r="Z306" i="9"/>
  <c r="AD306" i="9"/>
  <c r="AH306" i="9"/>
  <c r="AL306" i="9"/>
  <c r="AP306" i="9"/>
  <c r="AT306" i="9"/>
  <c r="DL306" i="9" s="1"/>
  <c r="BW305" i="9"/>
  <c r="BG305" i="9"/>
  <c r="CN303" i="9"/>
  <c r="DE303" i="9"/>
  <c r="BV303" i="9"/>
  <c r="CO303" i="9"/>
  <c r="BF303" i="9"/>
  <c r="CW302" i="9"/>
  <c r="CW300" i="9"/>
  <c r="BN300" i="9"/>
  <c r="DE299" i="9"/>
  <c r="BV299" i="9"/>
  <c r="CO299" i="9"/>
  <c r="BF299" i="9"/>
  <c r="CW298" i="9"/>
  <c r="BN298" i="9"/>
  <c r="DE297" i="9"/>
  <c r="BV297" i="9"/>
  <c r="CO297" i="9"/>
  <c r="BF297" i="9"/>
  <c r="CW296" i="9"/>
  <c r="BN296" i="9"/>
  <c r="DE293" i="9"/>
  <c r="BV293" i="9"/>
  <c r="CO293" i="9"/>
  <c r="BF293" i="9"/>
  <c r="DE291" i="9"/>
  <c r="BV291" i="9"/>
  <c r="CW290" i="9"/>
  <c r="BN290" i="9"/>
  <c r="DE289" i="9"/>
  <c r="BV289" i="9"/>
  <c r="CO289" i="9"/>
  <c r="BF289" i="9"/>
  <c r="CW288" i="9"/>
  <c r="BN288" i="9"/>
  <c r="DE285" i="9"/>
  <c r="BV285" i="9"/>
  <c r="CO285" i="9"/>
  <c r="BF285" i="9"/>
  <c r="CW284" i="9"/>
  <c r="BN284" i="9"/>
  <c r="DE283" i="9"/>
  <c r="BV283" i="9"/>
  <c r="CO283" i="9"/>
  <c r="BF283" i="9"/>
  <c r="CW282" i="9"/>
  <c r="BN282" i="9"/>
  <c r="DE281" i="9"/>
  <c r="BV281" i="9"/>
  <c r="CO281" i="9"/>
  <c r="BF281" i="9"/>
  <c r="CW280" i="9"/>
  <c r="DE279" i="9"/>
  <c r="BV279" i="9"/>
  <c r="CO279" i="9"/>
  <c r="BF279" i="9"/>
  <c r="DE275" i="9"/>
  <c r="BV275" i="9"/>
  <c r="CO275" i="9"/>
  <c r="BF275" i="9"/>
  <c r="CW274" i="9"/>
  <c r="DE273" i="9"/>
  <c r="BV273" i="9"/>
  <c r="CO273" i="9"/>
  <c r="CW272" i="9"/>
  <c r="BN272" i="9"/>
  <c r="DE271" i="9"/>
  <c r="CO271" i="9"/>
  <c r="BF271" i="9"/>
  <c r="CW270" i="9"/>
  <c r="BN270" i="9"/>
  <c r="CO267" i="9"/>
  <c r="BF267" i="9"/>
  <c r="CW266" i="9"/>
  <c r="BN266" i="9"/>
  <c r="DE265" i="9"/>
  <c r="BV265" i="9"/>
  <c r="CO265" i="9"/>
  <c r="BF265" i="9"/>
  <c r="CW264" i="9"/>
  <c r="BN264" i="9"/>
  <c r="DE263" i="9"/>
  <c r="BV263" i="9"/>
  <c r="CO263" i="9"/>
  <c r="BF263" i="9"/>
  <c r="CW262" i="9"/>
  <c r="BN262" i="9"/>
  <c r="E246" i="9"/>
  <c r="G246" i="9"/>
  <c r="F246" i="9"/>
  <c r="CZ221" i="9"/>
  <c r="BQ221" i="9"/>
  <c r="CY216" i="9"/>
  <c r="BP216" i="9"/>
  <c r="DG190" i="9"/>
  <c r="BX190" i="9"/>
  <c r="CY185" i="9"/>
  <c r="BP185" i="9"/>
  <c r="CV185" i="9"/>
  <c r="BM185" i="9"/>
  <c r="AS339" i="9"/>
  <c r="AN339" i="9"/>
  <c r="AI339" i="9"/>
  <c r="AC339" i="9"/>
  <c r="X339" i="9"/>
  <c r="DE338" i="9"/>
  <c r="CO338" i="9"/>
  <c r="DA337" i="9"/>
  <c r="V337" i="9"/>
  <c r="Z337" i="9"/>
  <c r="AD337" i="9"/>
  <c r="AH337" i="9"/>
  <c r="AL337" i="9"/>
  <c r="AP337" i="9"/>
  <c r="AT337" i="9"/>
  <c r="DL337" i="9" s="1"/>
  <c r="DV337" i="9" s="1"/>
  <c r="DY337" i="9" s="1"/>
  <c r="DI335" i="9"/>
  <c r="CS335" i="9"/>
  <c r="AS335" i="9"/>
  <c r="AN335" i="9"/>
  <c r="AI335" i="9"/>
  <c r="AC335" i="9"/>
  <c r="X335" i="9"/>
  <c r="CO334" i="9"/>
  <c r="V333" i="9"/>
  <c r="Z333" i="9"/>
  <c r="AD333" i="9"/>
  <c r="AH333" i="9"/>
  <c r="AL333" i="9"/>
  <c r="AP333" i="9"/>
  <c r="AT333" i="9"/>
  <c r="DL333" i="9" s="1"/>
  <c r="AS331" i="9"/>
  <c r="AN331" i="9"/>
  <c r="AI331" i="9"/>
  <c r="AC331" i="9"/>
  <c r="X331" i="9"/>
  <c r="DE330" i="9"/>
  <c r="CO330" i="9"/>
  <c r="DA329" i="9"/>
  <c r="V329" i="9"/>
  <c r="Z329" i="9"/>
  <c r="AD329" i="9"/>
  <c r="AH329" i="9"/>
  <c r="AL329" i="9"/>
  <c r="AP329" i="9"/>
  <c r="AT329" i="9"/>
  <c r="DL329" i="9" s="1"/>
  <c r="DV329" i="9" s="1"/>
  <c r="DY329" i="9" s="1"/>
  <c r="AS327" i="9"/>
  <c r="AN327" i="9"/>
  <c r="AI327" i="9"/>
  <c r="AC327" i="9"/>
  <c r="X327" i="9"/>
  <c r="DE326" i="9"/>
  <c r="CO326" i="9"/>
  <c r="DA325" i="9"/>
  <c r="V325" i="9"/>
  <c r="Z325" i="9"/>
  <c r="AD325" i="9"/>
  <c r="AH325" i="9"/>
  <c r="AL325" i="9"/>
  <c r="AP325" i="9"/>
  <c r="AT325" i="9"/>
  <c r="DL325" i="9" s="1"/>
  <c r="DV325" i="9" s="1"/>
  <c r="DY325" i="9" s="1"/>
  <c r="AS323" i="9"/>
  <c r="AN323" i="9"/>
  <c r="AI323" i="9"/>
  <c r="AC323" i="9"/>
  <c r="X323" i="9"/>
  <c r="DE322" i="9"/>
  <c r="CO322" i="9"/>
  <c r="V321" i="9"/>
  <c r="Z321" i="9"/>
  <c r="AD321" i="9"/>
  <c r="AH321" i="9"/>
  <c r="AL321" i="9"/>
  <c r="AP321" i="9"/>
  <c r="AT321" i="9"/>
  <c r="DL321" i="9" s="1"/>
  <c r="DI319" i="9"/>
  <c r="CS319" i="9"/>
  <c r="AS319" i="9"/>
  <c r="AN319" i="9"/>
  <c r="AI319" i="9"/>
  <c r="AC319" i="9"/>
  <c r="X319" i="9"/>
  <c r="DE318" i="9"/>
  <c r="CO318" i="9"/>
  <c r="V317" i="9"/>
  <c r="Z317" i="9"/>
  <c r="AD317" i="9"/>
  <c r="AH317" i="9"/>
  <c r="AL317" i="9"/>
  <c r="AP317" i="9"/>
  <c r="AT317" i="9"/>
  <c r="DL317" i="9" s="1"/>
  <c r="AS315" i="9"/>
  <c r="AN315" i="9"/>
  <c r="AI315" i="9"/>
  <c r="AC315" i="9"/>
  <c r="X315" i="9"/>
  <c r="V313" i="9"/>
  <c r="Z313" i="9"/>
  <c r="AD313" i="9"/>
  <c r="AH313" i="9"/>
  <c r="AL313" i="9"/>
  <c r="AP313" i="9"/>
  <c r="AT313" i="9"/>
  <c r="DL313" i="9" s="1"/>
  <c r="V309" i="9"/>
  <c r="Z309" i="9"/>
  <c r="AD309" i="9"/>
  <c r="AH309" i="9"/>
  <c r="AL309" i="9"/>
  <c r="AP309" i="9"/>
  <c r="AT309" i="9"/>
  <c r="DL309" i="9" s="1"/>
  <c r="DA304" i="9"/>
  <c r="BR304" i="9"/>
  <c r="DI303" i="9"/>
  <c r="BZ303" i="9"/>
  <c r="CS303" i="9"/>
  <c r="BJ303" i="9"/>
  <c r="DA302" i="9"/>
  <c r="BR302" i="9"/>
  <c r="DA300" i="9"/>
  <c r="BR300" i="9"/>
  <c r="DI299" i="9"/>
  <c r="BZ299" i="9"/>
  <c r="CS299" i="9"/>
  <c r="BJ299" i="9"/>
  <c r="CN299" i="9"/>
  <c r="BE299" i="9"/>
  <c r="BR298" i="9"/>
  <c r="CS297" i="9"/>
  <c r="BJ297" i="9"/>
  <c r="CN297" i="9"/>
  <c r="BE297" i="9"/>
  <c r="DA296" i="9"/>
  <c r="BR296" i="9"/>
  <c r="DI293" i="9"/>
  <c r="BZ293" i="9"/>
  <c r="CS293" i="9"/>
  <c r="BJ293" i="9"/>
  <c r="CN293" i="9"/>
  <c r="BE293" i="9"/>
  <c r="DI291" i="9"/>
  <c r="BZ291" i="9"/>
  <c r="CS291" i="9"/>
  <c r="BJ291" i="9"/>
  <c r="CN291" i="9"/>
  <c r="BE291" i="9"/>
  <c r="DA290" i="9"/>
  <c r="BR290" i="9"/>
  <c r="DI289" i="9"/>
  <c r="BZ289" i="9"/>
  <c r="CS289" i="9"/>
  <c r="BJ289" i="9"/>
  <c r="CN289" i="9"/>
  <c r="BE289" i="9"/>
  <c r="DA288" i="9"/>
  <c r="BR288" i="9"/>
  <c r="DI285" i="9"/>
  <c r="BZ285" i="9"/>
  <c r="CS285" i="9"/>
  <c r="BJ285" i="9"/>
  <c r="CN285" i="9"/>
  <c r="BE285" i="9"/>
  <c r="DA284" i="9"/>
  <c r="BR284" i="9"/>
  <c r="DI283" i="9"/>
  <c r="BZ283" i="9"/>
  <c r="CS283" i="9"/>
  <c r="BJ283" i="9"/>
  <c r="CN283" i="9"/>
  <c r="BE283" i="9"/>
  <c r="DA282" i="9"/>
  <c r="BR282" i="9"/>
  <c r="DI281" i="9"/>
  <c r="BZ281" i="9"/>
  <c r="CS281" i="9"/>
  <c r="BJ281" i="9"/>
  <c r="CN281" i="9"/>
  <c r="BE281" i="9"/>
  <c r="DA280" i="9"/>
  <c r="BR280" i="9"/>
  <c r="DI279" i="9"/>
  <c r="BZ279" i="9"/>
  <c r="CS279" i="9"/>
  <c r="BJ279" i="9"/>
  <c r="CN279" i="9"/>
  <c r="DI275" i="9"/>
  <c r="BZ275" i="9"/>
  <c r="CS275" i="9"/>
  <c r="BJ275" i="9"/>
  <c r="CN275" i="9"/>
  <c r="BE275" i="9"/>
  <c r="DA274" i="9"/>
  <c r="BR274" i="9"/>
  <c r="DI273" i="9"/>
  <c r="BZ273" i="9"/>
  <c r="CS273" i="9"/>
  <c r="BJ273" i="9"/>
  <c r="CN273" i="9"/>
  <c r="BE273" i="9"/>
  <c r="DA272" i="9"/>
  <c r="BR272" i="9"/>
  <c r="DI271" i="9"/>
  <c r="BZ271" i="9"/>
  <c r="CN271" i="9"/>
  <c r="BE271" i="9"/>
  <c r="DA270" i="9"/>
  <c r="BR270" i="9"/>
  <c r="DI267" i="9"/>
  <c r="BZ267" i="9"/>
  <c r="CS267" i="9"/>
  <c r="BJ267" i="9"/>
  <c r="CN267" i="9"/>
  <c r="BE267" i="9"/>
  <c r="DA266" i="9"/>
  <c r="BR266" i="9"/>
  <c r="DI265" i="9"/>
  <c r="BZ265" i="9"/>
  <c r="CS265" i="9"/>
  <c r="BJ265" i="9"/>
  <c r="CN265" i="9"/>
  <c r="BE265" i="9"/>
  <c r="DA264" i="9"/>
  <c r="BR264" i="9"/>
  <c r="DI263" i="9"/>
  <c r="CS263" i="9"/>
  <c r="BJ263" i="9"/>
  <c r="CN263" i="9"/>
  <c r="BE263" i="9"/>
  <c r="DA262" i="9"/>
  <c r="BR262" i="9"/>
  <c r="W252" i="9"/>
  <c r="AA252" i="9"/>
  <c r="AE252" i="9"/>
  <c r="AI252" i="9"/>
  <c r="AM252" i="9"/>
  <c r="AQ252" i="9"/>
  <c r="AU252" i="9"/>
  <c r="DM252" i="9" s="1"/>
  <c r="V252" i="9"/>
  <c r="AB252" i="9"/>
  <c r="AG252" i="9"/>
  <c r="AL252" i="9"/>
  <c r="AR252" i="9"/>
  <c r="AW252" i="9"/>
  <c r="DO252" i="9" s="1"/>
  <c r="X252" i="9"/>
  <c r="AC252" i="9"/>
  <c r="AH252" i="9"/>
  <c r="AN252" i="9"/>
  <c r="AS252" i="9"/>
  <c r="T252" i="9"/>
  <c r="Y252" i="9"/>
  <c r="AD252" i="9"/>
  <c r="AJ252" i="9"/>
  <c r="AO252" i="9"/>
  <c r="AT252" i="9"/>
  <c r="DL252" i="9" s="1"/>
  <c r="E250" i="9"/>
  <c r="G250" i="9"/>
  <c r="F250" i="9"/>
  <c r="DG220" i="9"/>
  <c r="BX220" i="9"/>
  <c r="DD219" i="9"/>
  <c r="BU219" i="9"/>
  <c r="DH217" i="9"/>
  <c r="BY217" i="9"/>
  <c r="CR217" i="9"/>
  <c r="BI217" i="9"/>
  <c r="CQ217" i="9"/>
  <c r="BH217" i="9"/>
  <c r="W208" i="9"/>
  <c r="AA208" i="9"/>
  <c r="AE208" i="9"/>
  <c r="AI208" i="9"/>
  <c r="AM208" i="9"/>
  <c r="AQ208" i="9"/>
  <c r="AU208" i="9"/>
  <c r="DM208" i="9" s="1"/>
  <c r="T208" i="9"/>
  <c r="X208" i="9"/>
  <c r="AB208" i="9"/>
  <c r="AF208" i="9"/>
  <c r="AJ208" i="9"/>
  <c r="AN208" i="9"/>
  <c r="AR208" i="9"/>
  <c r="AV208" i="9"/>
  <c r="DN208" i="9" s="1"/>
  <c r="Z208" i="9"/>
  <c r="AH208" i="9"/>
  <c r="AP208" i="9"/>
  <c r="U208" i="9"/>
  <c r="AC208" i="9"/>
  <c r="AK208" i="9"/>
  <c r="AS208" i="9"/>
  <c r="V208" i="9"/>
  <c r="AD208" i="9"/>
  <c r="AL208" i="9"/>
  <c r="AT208" i="9"/>
  <c r="DL208" i="9" s="1"/>
  <c r="AO208" i="9"/>
  <c r="AW208" i="9"/>
  <c r="DO208" i="9" s="1"/>
  <c r="Y208" i="9"/>
  <c r="CN207" i="9"/>
  <c r="BE207" i="9"/>
  <c r="DK196" i="9"/>
  <c r="CB196" i="9"/>
  <c r="CQ193" i="9"/>
  <c r="BH193" i="9"/>
  <c r="W172" i="9"/>
  <c r="AA172" i="9"/>
  <c r="AE172" i="9"/>
  <c r="AI172" i="9"/>
  <c r="AM172" i="9"/>
  <c r="AQ172" i="9"/>
  <c r="AU172" i="9"/>
  <c r="DM172" i="9" s="1"/>
  <c r="T172" i="9"/>
  <c r="X172" i="9"/>
  <c r="AB172" i="9"/>
  <c r="AF172" i="9"/>
  <c r="AJ172" i="9"/>
  <c r="AN172" i="9"/>
  <c r="AR172" i="9"/>
  <c r="AV172" i="9"/>
  <c r="DN172" i="9" s="1"/>
  <c r="Y172" i="9"/>
  <c r="AG172" i="9"/>
  <c r="AO172" i="9"/>
  <c r="AW172" i="9"/>
  <c r="DO172" i="9" s="1"/>
  <c r="Z172" i="9"/>
  <c r="AH172" i="9"/>
  <c r="AP172" i="9"/>
  <c r="U172" i="9"/>
  <c r="AC172" i="9"/>
  <c r="AK172" i="9"/>
  <c r="AS172" i="9"/>
  <c r="AL172" i="9"/>
  <c r="AT172" i="9"/>
  <c r="DL172" i="9" s="1"/>
  <c r="V172" i="9"/>
  <c r="AD172" i="9"/>
  <c r="DG157" i="9"/>
  <c r="BX157" i="9"/>
  <c r="CQ157" i="9"/>
  <c r="BH157" i="9"/>
  <c r="E155" i="9"/>
  <c r="F155" i="9"/>
  <c r="G155" i="9"/>
  <c r="AT305" i="9"/>
  <c r="DL305" i="9" s="1"/>
  <c r="DV305" i="9" s="1"/>
  <c r="DY305" i="9" s="1"/>
  <c r="AP305" i="9"/>
  <c r="AL305" i="9"/>
  <c r="AH305" i="9"/>
  <c r="AD305" i="9"/>
  <c r="Z305" i="9"/>
  <c r="AT304" i="9"/>
  <c r="DL304" i="9" s="1"/>
  <c r="DV304" i="9" s="1"/>
  <c r="DY304" i="9" s="1"/>
  <c r="AP304" i="9"/>
  <c r="AL304" i="9"/>
  <c r="AH304" i="9"/>
  <c r="AD304" i="9"/>
  <c r="Z304" i="9"/>
  <c r="AT303" i="9"/>
  <c r="DL303" i="9" s="1"/>
  <c r="DV303" i="9" s="1"/>
  <c r="DY303" i="9" s="1"/>
  <c r="AP303" i="9"/>
  <c r="AL303" i="9"/>
  <c r="AH303" i="9"/>
  <c r="AD303" i="9"/>
  <c r="Z303" i="9"/>
  <c r="AT302" i="9"/>
  <c r="DL302" i="9" s="1"/>
  <c r="DV302" i="9" s="1"/>
  <c r="DY302" i="9" s="1"/>
  <c r="AP302" i="9"/>
  <c r="AL302" i="9"/>
  <c r="AH302" i="9"/>
  <c r="AD302" i="9"/>
  <c r="Z302" i="9"/>
  <c r="AT301" i="9"/>
  <c r="DL301" i="9" s="1"/>
  <c r="AP301" i="9"/>
  <c r="AL301" i="9"/>
  <c r="AH301" i="9"/>
  <c r="AD301" i="9"/>
  <c r="Z301" i="9"/>
  <c r="AT300" i="9"/>
  <c r="DL300" i="9" s="1"/>
  <c r="DV300" i="9" s="1"/>
  <c r="DY300" i="9" s="1"/>
  <c r="AP300" i="9"/>
  <c r="AL300" i="9"/>
  <c r="AH300" i="9"/>
  <c r="AD300" i="9"/>
  <c r="Z300" i="9"/>
  <c r="AT299" i="9"/>
  <c r="DL299" i="9" s="1"/>
  <c r="DV299" i="9" s="1"/>
  <c r="DY299" i="9" s="1"/>
  <c r="AP299" i="9"/>
  <c r="AL299" i="9"/>
  <c r="AH299" i="9"/>
  <c r="AD299" i="9"/>
  <c r="Z299" i="9"/>
  <c r="AT298" i="9"/>
  <c r="DL298" i="9" s="1"/>
  <c r="DV298" i="9" s="1"/>
  <c r="DY298" i="9" s="1"/>
  <c r="AP298" i="9"/>
  <c r="AL298" i="9"/>
  <c r="AH298" i="9"/>
  <c r="AD298" i="9"/>
  <c r="Z298" i="9"/>
  <c r="CD297" i="9"/>
  <c r="AT297" i="9"/>
  <c r="DL297" i="9" s="1"/>
  <c r="DV297" i="9" s="1"/>
  <c r="DY297" i="9" s="1"/>
  <c r="AP297" i="9"/>
  <c r="AL297" i="9"/>
  <c r="AH297" i="9"/>
  <c r="AD297" i="9"/>
  <c r="Z297" i="9"/>
  <c r="CD296" i="9"/>
  <c r="AT296" i="9"/>
  <c r="DL296" i="9" s="1"/>
  <c r="DV296" i="9" s="1"/>
  <c r="DY296" i="9" s="1"/>
  <c r="AP296" i="9"/>
  <c r="AL296" i="9"/>
  <c r="AH296" i="9"/>
  <c r="AD296" i="9"/>
  <c r="Z296" i="9"/>
  <c r="AT295" i="9"/>
  <c r="DL295" i="9" s="1"/>
  <c r="AP295" i="9"/>
  <c r="AL295" i="9"/>
  <c r="AH295" i="9"/>
  <c r="AD295" i="9"/>
  <c r="Z295" i="9"/>
  <c r="AT294" i="9"/>
  <c r="DL294" i="9" s="1"/>
  <c r="AP294" i="9"/>
  <c r="AL294" i="9"/>
  <c r="AH294" i="9"/>
  <c r="AD294" i="9"/>
  <c r="Z294" i="9"/>
  <c r="AT293" i="9"/>
  <c r="DL293" i="9" s="1"/>
  <c r="DV293" i="9" s="1"/>
  <c r="DY293" i="9" s="1"/>
  <c r="AP293" i="9"/>
  <c r="AL293" i="9"/>
  <c r="AH293" i="9"/>
  <c r="AD293" i="9"/>
  <c r="Z293" i="9"/>
  <c r="AT292" i="9"/>
  <c r="DL292" i="9" s="1"/>
  <c r="AP292" i="9"/>
  <c r="AL292" i="9"/>
  <c r="AH292" i="9"/>
  <c r="AD292" i="9"/>
  <c r="Z292" i="9"/>
  <c r="AT291" i="9"/>
  <c r="DL291" i="9" s="1"/>
  <c r="DV291" i="9" s="1"/>
  <c r="DY291" i="9" s="1"/>
  <c r="AP291" i="9"/>
  <c r="AL291" i="9"/>
  <c r="AH291" i="9"/>
  <c r="AD291" i="9"/>
  <c r="Z291" i="9"/>
  <c r="AT290" i="9"/>
  <c r="DL290" i="9" s="1"/>
  <c r="DV290" i="9" s="1"/>
  <c r="DY290" i="9" s="1"/>
  <c r="AP290" i="9"/>
  <c r="AL290" i="9"/>
  <c r="AH290" i="9"/>
  <c r="AD290" i="9"/>
  <c r="Z290" i="9"/>
  <c r="AT289" i="9"/>
  <c r="DL289" i="9" s="1"/>
  <c r="DV289" i="9" s="1"/>
  <c r="DY289" i="9" s="1"/>
  <c r="AP289" i="9"/>
  <c r="AL289" i="9"/>
  <c r="AH289" i="9"/>
  <c r="AD289" i="9"/>
  <c r="Z289" i="9"/>
  <c r="CD288" i="9"/>
  <c r="AT288" i="9"/>
  <c r="DL288" i="9" s="1"/>
  <c r="DV288" i="9" s="1"/>
  <c r="DY288" i="9" s="1"/>
  <c r="AP288" i="9"/>
  <c r="AL288" i="9"/>
  <c r="AH288" i="9"/>
  <c r="AD288" i="9"/>
  <c r="Z288" i="9"/>
  <c r="AT287" i="9"/>
  <c r="DL287" i="9" s="1"/>
  <c r="AP287" i="9"/>
  <c r="AL287" i="9"/>
  <c r="AH287" i="9"/>
  <c r="AD287" i="9"/>
  <c r="Z287" i="9"/>
  <c r="AT286" i="9"/>
  <c r="DL286" i="9" s="1"/>
  <c r="AP286" i="9"/>
  <c r="AL286" i="9"/>
  <c r="AH286" i="9"/>
  <c r="AD286" i="9"/>
  <c r="Z286" i="9"/>
  <c r="AT285" i="9"/>
  <c r="DL285" i="9" s="1"/>
  <c r="DV285" i="9" s="1"/>
  <c r="DY285" i="9" s="1"/>
  <c r="AP285" i="9"/>
  <c r="AL285" i="9"/>
  <c r="AH285" i="9"/>
  <c r="AD285" i="9"/>
  <c r="Z285" i="9"/>
  <c r="AT284" i="9"/>
  <c r="DL284" i="9" s="1"/>
  <c r="DV284" i="9" s="1"/>
  <c r="DY284" i="9" s="1"/>
  <c r="AP284" i="9"/>
  <c r="AL284" i="9"/>
  <c r="AH284" i="9"/>
  <c r="AD284" i="9"/>
  <c r="Z284" i="9"/>
  <c r="AT283" i="9"/>
  <c r="DL283" i="9" s="1"/>
  <c r="DV283" i="9" s="1"/>
  <c r="DY283" i="9" s="1"/>
  <c r="AP283" i="9"/>
  <c r="AL283" i="9"/>
  <c r="AH283" i="9"/>
  <c r="AD283" i="9"/>
  <c r="Z283" i="9"/>
  <c r="AT282" i="9"/>
  <c r="DL282" i="9" s="1"/>
  <c r="DV282" i="9" s="1"/>
  <c r="DY282" i="9" s="1"/>
  <c r="AP282" i="9"/>
  <c r="AL282" i="9"/>
  <c r="AH282" i="9"/>
  <c r="AD282" i="9"/>
  <c r="Z282" i="9"/>
  <c r="AT281" i="9"/>
  <c r="DL281" i="9" s="1"/>
  <c r="DV281" i="9" s="1"/>
  <c r="DY281" i="9" s="1"/>
  <c r="AP281" i="9"/>
  <c r="AL281" i="9"/>
  <c r="AH281" i="9"/>
  <c r="AD281" i="9"/>
  <c r="Z281" i="9"/>
  <c r="AT280" i="9"/>
  <c r="DL280" i="9" s="1"/>
  <c r="DV280" i="9" s="1"/>
  <c r="DY280" i="9" s="1"/>
  <c r="AP280" i="9"/>
  <c r="AL280" i="9"/>
  <c r="AH280" i="9"/>
  <c r="AD280" i="9"/>
  <c r="Z280" i="9"/>
  <c r="AT279" i="9"/>
  <c r="DL279" i="9" s="1"/>
  <c r="DV279" i="9" s="1"/>
  <c r="DY279" i="9" s="1"/>
  <c r="AP279" i="9"/>
  <c r="AL279" i="9"/>
  <c r="AH279" i="9"/>
  <c r="AD279" i="9"/>
  <c r="Z279" i="9"/>
  <c r="AT278" i="9"/>
  <c r="DL278" i="9" s="1"/>
  <c r="DV278" i="9" s="1"/>
  <c r="DY278" i="9" s="1"/>
  <c r="AP278" i="9"/>
  <c r="AL278" i="9"/>
  <c r="AH278" i="9"/>
  <c r="AD278" i="9"/>
  <c r="Z278" i="9"/>
  <c r="AT277" i="9"/>
  <c r="DL277" i="9" s="1"/>
  <c r="AP277" i="9"/>
  <c r="AL277" i="9"/>
  <c r="AH277" i="9"/>
  <c r="AD277" i="9"/>
  <c r="Z277" i="9"/>
  <c r="AT276" i="9"/>
  <c r="DL276" i="9" s="1"/>
  <c r="AP276" i="9"/>
  <c r="AL276" i="9"/>
  <c r="AH276" i="9"/>
  <c r="AD276" i="9"/>
  <c r="Z276" i="9"/>
  <c r="AT275" i="9"/>
  <c r="DL275" i="9" s="1"/>
  <c r="DV275" i="9" s="1"/>
  <c r="DY275" i="9" s="1"/>
  <c r="AP275" i="9"/>
  <c r="AL275" i="9"/>
  <c r="AH275" i="9"/>
  <c r="AD275" i="9"/>
  <c r="Z275" i="9"/>
  <c r="AT274" i="9"/>
  <c r="DL274" i="9" s="1"/>
  <c r="DV274" i="9" s="1"/>
  <c r="DY274" i="9" s="1"/>
  <c r="AP274" i="9"/>
  <c r="AL274" i="9"/>
  <c r="AH274" i="9"/>
  <c r="AD274" i="9"/>
  <c r="Z274" i="9"/>
  <c r="AT273" i="9"/>
  <c r="DL273" i="9" s="1"/>
  <c r="DV273" i="9" s="1"/>
  <c r="DY273" i="9" s="1"/>
  <c r="AP273" i="9"/>
  <c r="AL273" i="9"/>
  <c r="AH273" i="9"/>
  <c r="AD273" i="9"/>
  <c r="Z273" i="9"/>
  <c r="AT272" i="9"/>
  <c r="DL272" i="9" s="1"/>
  <c r="DV272" i="9" s="1"/>
  <c r="DY272" i="9" s="1"/>
  <c r="AP272" i="9"/>
  <c r="AL272" i="9"/>
  <c r="AH272" i="9"/>
  <c r="AD272" i="9"/>
  <c r="Z272" i="9"/>
  <c r="AT271" i="9"/>
  <c r="DL271" i="9" s="1"/>
  <c r="DV271" i="9" s="1"/>
  <c r="DY271" i="9" s="1"/>
  <c r="AP271" i="9"/>
  <c r="AL271" i="9"/>
  <c r="AH271" i="9"/>
  <c r="AD271" i="9"/>
  <c r="Z271" i="9"/>
  <c r="AT270" i="9"/>
  <c r="DL270" i="9" s="1"/>
  <c r="DV270" i="9" s="1"/>
  <c r="DY270" i="9" s="1"/>
  <c r="AP270" i="9"/>
  <c r="AL270" i="9"/>
  <c r="AH270" i="9"/>
  <c r="AD270" i="9"/>
  <c r="Z270" i="9"/>
  <c r="AT269" i="9"/>
  <c r="DL269" i="9" s="1"/>
  <c r="AP269" i="9"/>
  <c r="AL269" i="9"/>
  <c r="AH269" i="9"/>
  <c r="AD269" i="9"/>
  <c r="Z269" i="9"/>
  <c r="AT268" i="9"/>
  <c r="DL268" i="9" s="1"/>
  <c r="AP268" i="9"/>
  <c r="AL268" i="9"/>
  <c r="AH268" i="9"/>
  <c r="AD268" i="9"/>
  <c r="Z268" i="9"/>
  <c r="AT267" i="9"/>
  <c r="DL267" i="9" s="1"/>
  <c r="DV267" i="9" s="1"/>
  <c r="DY267" i="9" s="1"/>
  <c r="AP267" i="9"/>
  <c r="AL267" i="9"/>
  <c r="AH267" i="9"/>
  <c r="AD267" i="9"/>
  <c r="Z267" i="9"/>
  <c r="AT266" i="9"/>
  <c r="DL266" i="9" s="1"/>
  <c r="DV266" i="9" s="1"/>
  <c r="DY266" i="9" s="1"/>
  <c r="AP266" i="9"/>
  <c r="AL266" i="9"/>
  <c r="AH266" i="9"/>
  <c r="AD266" i="9"/>
  <c r="Z266" i="9"/>
  <c r="AT265" i="9"/>
  <c r="DL265" i="9" s="1"/>
  <c r="DV265" i="9" s="1"/>
  <c r="DY265" i="9" s="1"/>
  <c r="AP265" i="9"/>
  <c r="AL265" i="9"/>
  <c r="AH265" i="9"/>
  <c r="AD265" i="9"/>
  <c r="Z265" i="9"/>
  <c r="AT264" i="9"/>
  <c r="DL264" i="9" s="1"/>
  <c r="DV264" i="9" s="1"/>
  <c r="DY264" i="9" s="1"/>
  <c r="AP264" i="9"/>
  <c r="AL264" i="9"/>
  <c r="AH264" i="9"/>
  <c r="AD264" i="9"/>
  <c r="Z264" i="9"/>
  <c r="AT263" i="9"/>
  <c r="DL263" i="9" s="1"/>
  <c r="DV263" i="9" s="1"/>
  <c r="DY263" i="9" s="1"/>
  <c r="AP263" i="9"/>
  <c r="AL263" i="9"/>
  <c r="AH263" i="9"/>
  <c r="AD263" i="9"/>
  <c r="Z263" i="9"/>
  <c r="AT262" i="9"/>
  <c r="DL262" i="9" s="1"/>
  <c r="DV262" i="9" s="1"/>
  <c r="DY262" i="9" s="1"/>
  <c r="AP262" i="9"/>
  <c r="AL262" i="9"/>
  <c r="AH262" i="9"/>
  <c r="AD262" i="9"/>
  <c r="Z262" i="9"/>
  <c r="AT261" i="9"/>
  <c r="DL261" i="9" s="1"/>
  <c r="AP261" i="9"/>
  <c r="AL261" i="9"/>
  <c r="AH261" i="9"/>
  <c r="AD261" i="9"/>
  <c r="Z261" i="9"/>
  <c r="AT260" i="9"/>
  <c r="DL260" i="9" s="1"/>
  <c r="AP260" i="9"/>
  <c r="AL260" i="9"/>
  <c r="AH260" i="9"/>
  <c r="AD260" i="9"/>
  <c r="Z260" i="9"/>
  <c r="AT259" i="9"/>
  <c r="DL259" i="9" s="1"/>
  <c r="AP259" i="9"/>
  <c r="AL259" i="9"/>
  <c r="AH259" i="9"/>
  <c r="AD259" i="9"/>
  <c r="Z259" i="9"/>
  <c r="AT258" i="9"/>
  <c r="DL258" i="9" s="1"/>
  <c r="AP258" i="9"/>
  <c r="AL258" i="9"/>
  <c r="AH258" i="9"/>
  <c r="AD258" i="9"/>
  <c r="Z258" i="9"/>
  <c r="AT257" i="9"/>
  <c r="DL257" i="9" s="1"/>
  <c r="AP257" i="9"/>
  <c r="AL257" i="9"/>
  <c r="AH257" i="9"/>
  <c r="AD257" i="9"/>
  <c r="Z257" i="9"/>
  <c r="AT256" i="9"/>
  <c r="DL256" i="9" s="1"/>
  <c r="AP256" i="9"/>
  <c r="AL256" i="9"/>
  <c r="AH256" i="9"/>
  <c r="AD256" i="9"/>
  <c r="Z256" i="9"/>
  <c r="AT255" i="9"/>
  <c r="AP255" i="9"/>
  <c r="AL255" i="9"/>
  <c r="AH255" i="9"/>
  <c r="AD255" i="9"/>
  <c r="Z255" i="9"/>
  <c r="AT254" i="9"/>
  <c r="DL254" i="9" s="1"/>
  <c r="AP254" i="9"/>
  <c r="AL254" i="9"/>
  <c r="AH254" i="9"/>
  <c r="AD254" i="9"/>
  <c r="Z254" i="9"/>
  <c r="F253" i="9"/>
  <c r="E249" i="9"/>
  <c r="G249" i="9"/>
  <c r="E245" i="9"/>
  <c r="G245" i="9"/>
  <c r="E243" i="9"/>
  <c r="F243" i="9"/>
  <c r="G243" i="9"/>
  <c r="E242" i="9"/>
  <c r="F242" i="9"/>
  <c r="G242" i="9"/>
  <c r="E241" i="9"/>
  <c r="F241" i="9"/>
  <c r="G241" i="9"/>
  <c r="E240" i="9"/>
  <c r="F240" i="9"/>
  <c r="G240" i="9"/>
  <c r="E239" i="9"/>
  <c r="F239" i="9"/>
  <c r="G239" i="9"/>
  <c r="E238" i="9"/>
  <c r="F238" i="9"/>
  <c r="G238" i="9"/>
  <c r="E237" i="9"/>
  <c r="F237" i="9"/>
  <c r="G237" i="9"/>
  <c r="E236" i="9"/>
  <c r="F236" i="9"/>
  <c r="G236" i="9"/>
  <c r="E235" i="9"/>
  <c r="F235" i="9"/>
  <c r="G235" i="9"/>
  <c r="E234" i="9"/>
  <c r="F234" i="9"/>
  <c r="G234" i="9"/>
  <c r="E233" i="9"/>
  <c r="F233" i="9"/>
  <c r="G233" i="9"/>
  <c r="E232" i="9"/>
  <c r="F232" i="9"/>
  <c r="G232" i="9"/>
  <c r="E231" i="9"/>
  <c r="F231" i="9"/>
  <c r="G231" i="9"/>
  <c r="E230" i="9"/>
  <c r="F230" i="9"/>
  <c r="G230" i="9"/>
  <c r="E229" i="9"/>
  <c r="F229" i="9"/>
  <c r="G229" i="9"/>
  <c r="E225" i="9"/>
  <c r="F225" i="9"/>
  <c r="G225" i="9"/>
  <c r="F223" i="9"/>
  <c r="E223" i="9"/>
  <c r="G223" i="9"/>
  <c r="CV219" i="9"/>
  <c r="BM219" i="9"/>
  <c r="W219" i="9"/>
  <c r="AA219" i="9"/>
  <c r="AE219" i="9"/>
  <c r="AI219" i="9"/>
  <c r="AM219" i="9"/>
  <c r="AQ219" i="9"/>
  <c r="AU219" i="9"/>
  <c r="DM219" i="9" s="1"/>
  <c r="T219" i="9"/>
  <c r="X219" i="9"/>
  <c r="AB219" i="9"/>
  <c r="AF219" i="9"/>
  <c r="AJ219" i="9"/>
  <c r="AN219" i="9"/>
  <c r="AR219" i="9"/>
  <c r="AV219" i="9"/>
  <c r="DN219" i="9" s="1"/>
  <c r="Y219" i="9"/>
  <c r="AG219" i="9"/>
  <c r="AO219" i="9"/>
  <c r="AW219" i="9"/>
  <c r="DO219" i="9" s="1"/>
  <c r="Z219" i="9"/>
  <c r="AH219" i="9"/>
  <c r="AP219" i="9"/>
  <c r="U219" i="9"/>
  <c r="AC219" i="9"/>
  <c r="AK219" i="9"/>
  <c r="AS219" i="9"/>
  <c r="E218" i="9"/>
  <c r="F218" i="9"/>
  <c r="G218" i="9"/>
  <c r="CV211" i="9"/>
  <c r="BM211" i="9"/>
  <c r="W211" i="9"/>
  <c r="AA211" i="9"/>
  <c r="AE211" i="9"/>
  <c r="AI211" i="9"/>
  <c r="AM211" i="9"/>
  <c r="AQ211" i="9"/>
  <c r="AU211" i="9"/>
  <c r="DM211" i="9" s="1"/>
  <c r="T211" i="9"/>
  <c r="X211" i="9"/>
  <c r="AB211" i="9"/>
  <c r="AF211" i="9"/>
  <c r="AJ211" i="9"/>
  <c r="AN211" i="9"/>
  <c r="AR211" i="9"/>
  <c r="AV211" i="9"/>
  <c r="DN211" i="9" s="1"/>
  <c r="Y211" i="9"/>
  <c r="AG211" i="9"/>
  <c r="AO211" i="9"/>
  <c r="AW211" i="9"/>
  <c r="DO211" i="9" s="1"/>
  <c r="Z211" i="9"/>
  <c r="AH211" i="9"/>
  <c r="AP211" i="9"/>
  <c r="U211" i="9"/>
  <c r="AC211" i="9"/>
  <c r="AK211" i="9"/>
  <c r="AS211" i="9"/>
  <c r="E210" i="9"/>
  <c r="F210" i="9"/>
  <c r="G210" i="9"/>
  <c r="DD202" i="9"/>
  <c r="BU202" i="9"/>
  <c r="CZ198" i="9"/>
  <c r="BQ198" i="9"/>
  <c r="W198" i="9"/>
  <c r="AA198" i="9"/>
  <c r="AE198" i="9"/>
  <c r="AI198" i="9"/>
  <c r="AM198" i="9"/>
  <c r="AQ198" i="9"/>
  <c r="AU198" i="9"/>
  <c r="DM198" i="9" s="1"/>
  <c r="T198" i="9"/>
  <c r="X198" i="9"/>
  <c r="AB198" i="9"/>
  <c r="AF198" i="9"/>
  <c r="AJ198" i="9"/>
  <c r="AN198" i="9"/>
  <c r="AR198" i="9"/>
  <c r="AV198" i="9"/>
  <c r="DN198" i="9" s="1"/>
  <c r="U198" i="9"/>
  <c r="AC198" i="9"/>
  <c r="AK198" i="9"/>
  <c r="AS198" i="9"/>
  <c r="Z198" i="9"/>
  <c r="AL198" i="9"/>
  <c r="AW198" i="9"/>
  <c r="DO198" i="9" s="1"/>
  <c r="AD198" i="9"/>
  <c r="AO198" i="9"/>
  <c r="V198" i="9"/>
  <c r="AG198" i="9"/>
  <c r="AP198" i="9"/>
  <c r="CU197" i="9"/>
  <c r="BL197" i="9"/>
  <c r="CQ197" i="9"/>
  <c r="BH197" i="9"/>
  <c r="CZ196" i="9"/>
  <c r="BQ196" i="9"/>
  <c r="W196" i="9"/>
  <c r="AA196" i="9"/>
  <c r="AE196" i="9"/>
  <c r="AI196" i="9"/>
  <c r="AM196" i="9"/>
  <c r="AQ196" i="9"/>
  <c r="AU196" i="9"/>
  <c r="DM196" i="9" s="1"/>
  <c r="T196" i="9"/>
  <c r="X196" i="9"/>
  <c r="AB196" i="9"/>
  <c r="AF196" i="9"/>
  <c r="AJ196" i="9"/>
  <c r="AN196" i="9"/>
  <c r="AR196" i="9"/>
  <c r="AV196" i="9"/>
  <c r="DN196" i="9" s="1"/>
  <c r="Y196" i="9"/>
  <c r="AG196" i="9"/>
  <c r="AO196" i="9"/>
  <c r="AW196" i="9"/>
  <c r="DO196" i="9" s="1"/>
  <c r="Z196" i="9"/>
  <c r="AK196" i="9"/>
  <c r="AT196" i="9"/>
  <c r="DL196" i="9" s="1"/>
  <c r="DV196" i="9" s="1"/>
  <c r="DY196" i="9" s="1"/>
  <c r="AC196" i="9"/>
  <c r="AL196" i="9"/>
  <c r="U196" i="9"/>
  <c r="AD196" i="9"/>
  <c r="AP196" i="9"/>
  <c r="DK192" i="9"/>
  <c r="CB192" i="9"/>
  <c r="W192" i="9"/>
  <c r="AA192" i="9"/>
  <c r="AE192" i="9"/>
  <c r="AI192" i="9"/>
  <c r="AM192" i="9"/>
  <c r="AQ192" i="9"/>
  <c r="AU192" i="9"/>
  <c r="DM192" i="9" s="1"/>
  <c r="T192" i="9"/>
  <c r="X192" i="9"/>
  <c r="AB192" i="9"/>
  <c r="AF192" i="9"/>
  <c r="AJ192" i="9"/>
  <c r="AN192" i="9"/>
  <c r="AR192" i="9"/>
  <c r="AV192" i="9"/>
  <c r="DN192" i="9" s="1"/>
  <c r="Y192" i="9"/>
  <c r="AG192" i="9"/>
  <c r="AO192" i="9"/>
  <c r="AW192" i="9"/>
  <c r="DO192" i="9" s="1"/>
  <c r="Z192" i="9"/>
  <c r="AH192" i="9"/>
  <c r="AP192" i="9"/>
  <c r="AD192" i="9"/>
  <c r="AT192" i="9"/>
  <c r="DL192" i="9" s="1"/>
  <c r="U192" i="9"/>
  <c r="AK192" i="9"/>
  <c r="V192" i="9"/>
  <c r="AL192" i="9"/>
  <c r="CZ174" i="9"/>
  <c r="BQ174" i="9"/>
  <c r="CN168" i="9"/>
  <c r="BE168" i="9"/>
  <c r="CY165" i="9"/>
  <c r="BP165" i="9"/>
  <c r="DH154" i="9"/>
  <c r="BY154" i="9"/>
  <c r="BM121" i="9"/>
  <c r="CV121" i="9"/>
  <c r="CX86" i="9"/>
  <c r="BO86" i="9"/>
  <c r="E252" i="9"/>
  <c r="E248" i="9"/>
  <c r="G248" i="9"/>
  <c r="E244" i="9"/>
  <c r="G244" i="9"/>
  <c r="E228" i="9"/>
  <c r="F228" i="9"/>
  <c r="G228" i="9"/>
  <c r="E224" i="9"/>
  <c r="F224" i="9"/>
  <c r="G224" i="9"/>
  <c r="DH221" i="9"/>
  <c r="BY221" i="9"/>
  <c r="CR221" i="9"/>
  <c r="BI221" i="9"/>
  <c r="CQ221" i="9"/>
  <c r="BH221" i="9"/>
  <c r="CY220" i="9"/>
  <c r="BP220" i="9"/>
  <c r="W220" i="9"/>
  <c r="AA220" i="9"/>
  <c r="AE220" i="9"/>
  <c r="AI220" i="9"/>
  <c r="AM220" i="9"/>
  <c r="AQ220" i="9"/>
  <c r="AU220" i="9"/>
  <c r="DM220" i="9" s="1"/>
  <c r="T220" i="9"/>
  <c r="X220" i="9"/>
  <c r="AB220" i="9"/>
  <c r="AF220" i="9"/>
  <c r="AJ220" i="9"/>
  <c r="AN220" i="9"/>
  <c r="AR220" i="9"/>
  <c r="AV220" i="9"/>
  <c r="DN220" i="9" s="1"/>
  <c r="Z220" i="9"/>
  <c r="AH220" i="9"/>
  <c r="AP220" i="9"/>
  <c r="U220" i="9"/>
  <c r="AC220" i="9"/>
  <c r="AK220" i="9"/>
  <c r="AS220" i="9"/>
  <c r="V220" i="9"/>
  <c r="AD220" i="9"/>
  <c r="AL220" i="9"/>
  <c r="AT220" i="9"/>
  <c r="DL220" i="9" s="1"/>
  <c r="DV220" i="9" s="1"/>
  <c r="DY220" i="9" s="1"/>
  <c r="CN219" i="9"/>
  <c r="CZ217" i="9"/>
  <c r="BQ217" i="9"/>
  <c r="DD215" i="9"/>
  <c r="BU215" i="9"/>
  <c r="DH213" i="9"/>
  <c r="BY213" i="9"/>
  <c r="CR213" i="9"/>
  <c r="BI213" i="9"/>
  <c r="CQ213" i="9"/>
  <c r="BH213" i="9"/>
  <c r="CY212" i="9"/>
  <c r="W212" i="9"/>
  <c r="AA212" i="9"/>
  <c r="AE212" i="9"/>
  <c r="AI212" i="9"/>
  <c r="AM212" i="9"/>
  <c r="AQ212" i="9"/>
  <c r="AU212" i="9"/>
  <c r="DM212" i="9" s="1"/>
  <c r="T212" i="9"/>
  <c r="X212" i="9"/>
  <c r="AB212" i="9"/>
  <c r="AF212" i="9"/>
  <c r="AJ212" i="9"/>
  <c r="AN212" i="9"/>
  <c r="AR212" i="9"/>
  <c r="AV212" i="9"/>
  <c r="DN212" i="9" s="1"/>
  <c r="Z212" i="9"/>
  <c r="AH212" i="9"/>
  <c r="AP212" i="9"/>
  <c r="U212" i="9"/>
  <c r="AC212" i="9"/>
  <c r="AK212" i="9"/>
  <c r="AS212" i="9"/>
  <c r="V212" i="9"/>
  <c r="AD212" i="9"/>
  <c r="AL212" i="9"/>
  <c r="AT212" i="9"/>
  <c r="DL212" i="9" s="1"/>
  <c r="DV212" i="9" s="1"/>
  <c r="DY212" i="9" s="1"/>
  <c r="CN211" i="9"/>
  <c r="BE211" i="9"/>
  <c r="CZ209" i="9"/>
  <c r="BQ209" i="9"/>
  <c r="DD207" i="9"/>
  <c r="BU207" i="9"/>
  <c r="DK206" i="9"/>
  <c r="CB206" i="9"/>
  <c r="CU206" i="9"/>
  <c r="BL206" i="9"/>
  <c r="CR206" i="9"/>
  <c r="BI206" i="9"/>
  <c r="CY205" i="9"/>
  <c r="BP205" i="9"/>
  <c r="W205" i="9"/>
  <c r="AA205" i="9"/>
  <c r="AE205" i="9"/>
  <c r="AI205" i="9"/>
  <c r="AM205" i="9"/>
  <c r="AQ205" i="9"/>
  <c r="AU205" i="9"/>
  <c r="DM205" i="9" s="1"/>
  <c r="T205" i="9"/>
  <c r="X205" i="9"/>
  <c r="AB205" i="9"/>
  <c r="AF205" i="9"/>
  <c r="AJ205" i="9"/>
  <c r="AN205" i="9"/>
  <c r="AR205" i="9"/>
  <c r="AV205" i="9"/>
  <c r="DN205" i="9" s="1"/>
  <c r="Z205" i="9"/>
  <c r="AH205" i="9"/>
  <c r="AP205" i="9"/>
  <c r="Y205" i="9"/>
  <c r="AK205" i="9"/>
  <c r="AT205" i="9"/>
  <c r="DL205" i="9" s="1"/>
  <c r="AC205" i="9"/>
  <c r="AL205" i="9"/>
  <c r="AW205" i="9"/>
  <c r="DO205" i="9" s="1"/>
  <c r="U205" i="9"/>
  <c r="AD205" i="9"/>
  <c r="AO205" i="9"/>
  <c r="CU204" i="9"/>
  <c r="BL204" i="9"/>
  <c r="BI204" i="9"/>
  <c r="E203" i="9"/>
  <c r="F203" i="9"/>
  <c r="G203" i="9"/>
  <c r="E201" i="9"/>
  <c r="F201" i="9"/>
  <c r="G201" i="9"/>
  <c r="DC200" i="9"/>
  <c r="BT200" i="9"/>
  <c r="W200" i="9"/>
  <c r="AA200" i="9"/>
  <c r="AE200" i="9"/>
  <c r="AI200" i="9"/>
  <c r="AM200" i="9"/>
  <c r="AQ200" i="9"/>
  <c r="AU200" i="9"/>
  <c r="DM200" i="9" s="1"/>
  <c r="T200" i="9"/>
  <c r="X200" i="9"/>
  <c r="AB200" i="9"/>
  <c r="AF200" i="9"/>
  <c r="AJ200" i="9"/>
  <c r="AN200" i="9"/>
  <c r="AR200" i="9"/>
  <c r="AV200" i="9"/>
  <c r="DN200" i="9" s="1"/>
  <c r="Y200" i="9"/>
  <c r="AG200" i="9"/>
  <c r="AO200" i="9"/>
  <c r="AW200" i="9"/>
  <c r="DO200" i="9" s="1"/>
  <c r="AC200" i="9"/>
  <c r="AL200" i="9"/>
  <c r="U200" i="9"/>
  <c r="AD200" i="9"/>
  <c r="AP200" i="9"/>
  <c r="V200" i="9"/>
  <c r="AH200" i="9"/>
  <c r="AS200" i="9"/>
  <c r="CQ198" i="9"/>
  <c r="BH198" i="9"/>
  <c r="CN196" i="9"/>
  <c r="BE196" i="9"/>
  <c r="CU192" i="9"/>
  <c r="BL192" i="9"/>
  <c r="DD189" i="9"/>
  <c r="BU189" i="9"/>
  <c r="CN189" i="9"/>
  <c r="DD188" i="9"/>
  <c r="BU188" i="9"/>
  <c r="W188" i="9"/>
  <c r="AA188" i="9"/>
  <c r="AE188" i="9"/>
  <c r="AI188" i="9"/>
  <c r="AM188" i="9"/>
  <c r="AQ188" i="9"/>
  <c r="AU188" i="9"/>
  <c r="DM188" i="9" s="1"/>
  <c r="T188" i="9"/>
  <c r="X188" i="9"/>
  <c r="AB188" i="9"/>
  <c r="AF188" i="9"/>
  <c r="AJ188" i="9"/>
  <c r="AN188" i="9"/>
  <c r="AR188" i="9"/>
  <c r="AV188" i="9"/>
  <c r="DN188" i="9" s="1"/>
  <c r="Y188" i="9"/>
  <c r="AG188" i="9"/>
  <c r="AO188" i="9"/>
  <c r="AW188" i="9"/>
  <c r="DO188" i="9" s="1"/>
  <c r="Z188" i="9"/>
  <c r="AH188" i="9"/>
  <c r="AP188" i="9"/>
  <c r="AC188" i="9"/>
  <c r="AS188" i="9"/>
  <c r="AD188" i="9"/>
  <c r="AT188" i="9"/>
  <c r="DL188" i="9" s="1"/>
  <c r="DV188" i="9" s="1"/>
  <c r="DY188" i="9" s="1"/>
  <c r="U188" i="9"/>
  <c r="AK188" i="9"/>
  <c r="CR178" i="9"/>
  <c r="BI178" i="9"/>
  <c r="DG173" i="9"/>
  <c r="BX173" i="9"/>
  <c r="CQ173" i="9"/>
  <c r="E171" i="9"/>
  <c r="F171" i="9"/>
  <c r="G171" i="9"/>
  <c r="DD164" i="9"/>
  <c r="BU164" i="9"/>
  <c r="W156" i="9"/>
  <c r="AA156" i="9"/>
  <c r="AE156" i="9"/>
  <c r="AI156" i="9"/>
  <c r="AM156" i="9"/>
  <c r="AQ156" i="9"/>
  <c r="AU156" i="9"/>
  <c r="DM156" i="9" s="1"/>
  <c r="T156" i="9"/>
  <c r="X156" i="9"/>
  <c r="AB156" i="9"/>
  <c r="AF156" i="9"/>
  <c r="AJ156" i="9"/>
  <c r="AN156" i="9"/>
  <c r="AR156" i="9"/>
  <c r="AV156" i="9"/>
  <c r="DN156" i="9" s="1"/>
  <c r="Y156" i="9"/>
  <c r="AG156" i="9"/>
  <c r="AO156" i="9"/>
  <c r="AW156" i="9"/>
  <c r="DO156" i="9" s="1"/>
  <c r="Z156" i="9"/>
  <c r="AH156" i="9"/>
  <c r="AP156" i="9"/>
  <c r="U156" i="9"/>
  <c r="AC156" i="9"/>
  <c r="AK156" i="9"/>
  <c r="AS156" i="9"/>
  <c r="AL156" i="9"/>
  <c r="AT156" i="9"/>
  <c r="DL156" i="9" s="1"/>
  <c r="V156" i="9"/>
  <c r="BO129" i="9"/>
  <c r="CQ122" i="9"/>
  <c r="BH122" i="9"/>
  <c r="DK111" i="9"/>
  <c r="CB111" i="9"/>
  <c r="CU111" i="9"/>
  <c r="BL111" i="9"/>
  <c r="DG60" i="9"/>
  <c r="BX60" i="9"/>
  <c r="E251" i="9"/>
  <c r="G251" i="9"/>
  <c r="E247" i="9"/>
  <c r="G247" i="9"/>
  <c r="E227" i="9"/>
  <c r="F227" i="9"/>
  <c r="G227" i="9"/>
  <c r="Y220" i="9"/>
  <c r="CV215" i="9"/>
  <c r="BM215" i="9"/>
  <c r="W215" i="9"/>
  <c r="AA215" i="9"/>
  <c r="AE215" i="9"/>
  <c r="AI215" i="9"/>
  <c r="AM215" i="9"/>
  <c r="AQ215" i="9"/>
  <c r="AU215" i="9"/>
  <c r="DM215" i="9" s="1"/>
  <c r="T215" i="9"/>
  <c r="X215" i="9"/>
  <c r="AB215" i="9"/>
  <c r="AF215" i="9"/>
  <c r="AJ215" i="9"/>
  <c r="AN215" i="9"/>
  <c r="AR215" i="9"/>
  <c r="AV215" i="9"/>
  <c r="DN215" i="9" s="1"/>
  <c r="Y215" i="9"/>
  <c r="AG215" i="9"/>
  <c r="AO215" i="9"/>
  <c r="AW215" i="9"/>
  <c r="DO215" i="9" s="1"/>
  <c r="Z215" i="9"/>
  <c r="AH215" i="9"/>
  <c r="AP215" i="9"/>
  <c r="U215" i="9"/>
  <c r="AC215" i="9"/>
  <c r="AK215" i="9"/>
  <c r="AS215" i="9"/>
  <c r="E214" i="9"/>
  <c r="F214" i="9"/>
  <c r="G214" i="9"/>
  <c r="Y212" i="9"/>
  <c r="DV211" i="9"/>
  <c r="DY211" i="9" s="1"/>
  <c r="W207" i="9"/>
  <c r="AA207" i="9"/>
  <c r="AE207" i="9"/>
  <c r="AI207" i="9"/>
  <c r="AM207" i="9"/>
  <c r="AQ207" i="9"/>
  <c r="AU207" i="9"/>
  <c r="DM207" i="9" s="1"/>
  <c r="T207" i="9"/>
  <c r="X207" i="9"/>
  <c r="AB207" i="9"/>
  <c r="AF207" i="9"/>
  <c r="AJ207" i="9"/>
  <c r="AN207" i="9"/>
  <c r="AR207" i="9"/>
  <c r="AV207" i="9"/>
  <c r="DN207" i="9" s="1"/>
  <c r="Y207" i="9"/>
  <c r="AG207" i="9"/>
  <c r="AO207" i="9"/>
  <c r="AW207" i="9"/>
  <c r="DO207" i="9" s="1"/>
  <c r="Z207" i="9"/>
  <c r="AH207" i="9"/>
  <c r="AP207" i="9"/>
  <c r="U207" i="9"/>
  <c r="AC207" i="9"/>
  <c r="AK207" i="9"/>
  <c r="AS207" i="9"/>
  <c r="V205" i="9"/>
  <c r="Z200" i="9"/>
  <c r="DD197" i="9"/>
  <c r="BU197" i="9"/>
  <c r="DG193" i="9"/>
  <c r="BX193" i="9"/>
  <c r="W193" i="9"/>
  <c r="AA193" i="9"/>
  <c r="AE193" i="9"/>
  <c r="AI193" i="9"/>
  <c r="AM193" i="9"/>
  <c r="AQ193" i="9"/>
  <c r="AU193" i="9"/>
  <c r="DM193" i="9" s="1"/>
  <c r="T193" i="9"/>
  <c r="X193" i="9"/>
  <c r="AB193" i="9"/>
  <c r="AF193" i="9"/>
  <c r="AJ193" i="9"/>
  <c r="AN193" i="9"/>
  <c r="AR193" i="9"/>
  <c r="AV193" i="9"/>
  <c r="DN193" i="9" s="1"/>
  <c r="Z193" i="9"/>
  <c r="AH193" i="9"/>
  <c r="AP193" i="9"/>
  <c r="U193" i="9"/>
  <c r="AC193" i="9"/>
  <c r="AK193" i="9"/>
  <c r="AS193" i="9"/>
  <c r="AD193" i="9"/>
  <c r="AT193" i="9"/>
  <c r="DL193" i="9" s="1"/>
  <c r="AG193" i="9"/>
  <c r="AW193" i="9"/>
  <c r="DO193" i="9" s="1"/>
  <c r="V193" i="9"/>
  <c r="AL193" i="9"/>
  <c r="V188" i="9"/>
  <c r="CR186" i="9"/>
  <c r="BI186" i="9"/>
  <c r="CN184" i="9"/>
  <c r="BE184" i="9"/>
  <c r="DH170" i="9"/>
  <c r="BY170" i="9"/>
  <c r="DD160" i="9"/>
  <c r="BU160" i="9"/>
  <c r="CZ158" i="9"/>
  <c r="BQ158" i="9"/>
  <c r="CV156" i="9"/>
  <c r="BM156" i="9"/>
  <c r="T151" i="9"/>
  <c r="X151" i="9"/>
  <c r="AB151" i="9"/>
  <c r="AF151" i="9"/>
  <c r="AJ151" i="9"/>
  <c r="AN151" i="9"/>
  <c r="AR151" i="9"/>
  <c r="AV151" i="9"/>
  <c r="DN151" i="9" s="1"/>
  <c r="Y151" i="9"/>
  <c r="AD151" i="9"/>
  <c r="AI151" i="9"/>
  <c r="AO151" i="9"/>
  <c r="AT151" i="9"/>
  <c r="DL151" i="9" s="1"/>
  <c r="U151" i="9"/>
  <c r="Z151" i="9"/>
  <c r="AE151" i="9"/>
  <c r="AK151" i="9"/>
  <c r="AP151" i="9"/>
  <c r="AU151" i="9"/>
  <c r="DM151" i="9" s="1"/>
  <c r="AA151" i="9"/>
  <c r="AL151" i="9"/>
  <c r="AW151" i="9"/>
  <c r="DO151" i="9" s="1"/>
  <c r="AC151" i="9"/>
  <c r="AM151" i="9"/>
  <c r="V151" i="9"/>
  <c r="AG151" i="9"/>
  <c r="AQ151" i="9"/>
  <c r="AS151" i="9"/>
  <c r="W151" i="9"/>
  <c r="CM115" i="9"/>
  <c r="BD115" i="9"/>
  <c r="CW222" i="9"/>
  <c r="T222" i="9"/>
  <c r="X222" i="9"/>
  <c r="AB222" i="9"/>
  <c r="AF222" i="9"/>
  <c r="AJ222" i="9"/>
  <c r="AN222" i="9"/>
  <c r="AR222" i="9"/>
  <c r="AV222" i="9"/>
  <c r="DN222" i="9" s="1"/>
  <c r="DV222" i="9" s="1"/>
  <c r="DY222" i="9" s="1"/>
  <c r="AW221" i="9"/>
  <c r="DO221" i="9" s="1"/>
  <c r="AO221" i="9"/>
  <c r="AG221" i="9"/>
  <c r="E219" i="9"/>
  <c r="F219" i="9"/>
  <c r="AW217" i="9"/>
  <c r="DO217" i="9" s="1"/>
  <c r="AO217" i="9"/>
  <c r="AG217" i="9"/>
  <c r="E215" i="9"/>
  <c r="F215" i="9"/>
  <c r="AW213" i="9"/>
  <c r="DO213" i="9" s="1"/>
  <c r="AO213" i="9"/>
  <c r="AG213" i="9"/>
  <c r="E211" i="9"/>
  <c r="F211" i="9"/>
  <c r="AW209" i="9"/>
  <c r="DO209" i="9" s="1"/>
  <c r="AO209" i="9"/>
  <c r="AG209" i="9"/>
  <c r="E207" i="9"/>
  <c r="F207" i="9"/>
  <c r="AP206" i="9"/>
  <c r="AH206" i="9"/>
  <c r="E205" i="9"/>
  <c r="F205" i="9"/>
  <c r="AT204" i="9"/>
  <c r="DL204" i="9" s="1"/>
  <c r="AK204" i="9"/>
  <c r="CQ202" i="9"/>
  <c r="BH202" i="9"/>
  <c r="W202" i="9"/>
  <c r="AA202" i="9"/>
  <c r="AE202" i="9"/>
  <c r="AI202" i="9"/>
  <c r="AM202" i="9"/>
  <c r="AQ202" i="9"/>
  <c r="AU202" i="9"/>
  <c r="DM202" i="9" s="1"/>
  <c r="T202" i="9"/>
  <c r="X202" i="9"/>
  <c r="AB202" i="9"/>
  <c r="AF202" i="9"/>
  <c r="AJ202" i="9"/>
  <c r="AN202" i="9"/>
  <c r="AR202" i="9"/>
  <c r="AV202" i="9"/>
  <c r="DN202" i="9" s="1"/>
  <c r="U202" i="9"/>
  <c r="AC202" i="9"/>
  <c r="AK202" i="9"/>
  <c r="AS202" i="9"/>
  <c r="AT197" i="9"/>
  <c r="DL197" i="9" s="1"/>
  <c r="AK197" i="9"/>
  <c r="E196" i="9"/>
  <c r="F196" i="9"/>
  <c r="DG194" i="9"/>
  <c r="BX194" i="9"/>
  <c r="BQ190" i="9"/>
  <c r="CY189" i="9"/>
  <c r="BP189" i="9"/>
  <c r="E188" i="9"/>
  <c r="F188" i="9"/>
  <c r="E187" i="9"/>
  <c r="F187" i="9"/>
  <c r="G187" i="9"/>
  <c r="CQ186" i="9"/>
  <c r="BH186" i="9"/>
  <c r="AT185" i="9"/>
  <c r="DL185" i="9" s="1"/>
  <c r="CR182" i="9"/>
  <c r="BI182" i="9"/>
  <c r="CZ178" i="9"/>
  <c r="BQ178" i="9"/>
  <c r="BX177" i="9"/>
  <c r="CQ177" i="9"/>
  <c r="BH177" i="9"/>
  <c r="BM176" i="9"/>
  <c r="W176" i="9"/>
  <c r="AA176" i="9"/>
  <c r="AE176" i="9"/>
  <c r="AI176" i="9"/>
  <c r="AM176" i="9"/>
  <c r="AQ176" i="9"/>
  <c r="AU176" i="9"/>
  <c r="DM176" i="9" s="1"/>
  <c r="T176" i="9"/>
  <c r="X176" i="9"/>
  <c r="AB176" i="9"/>
  <c r="AF176" i="9"/>
  <c r="AJ176" i="9"/>
  <c r="AN176" i="9"/>
  <c r="AR176" i="9"/>
  <c r="AV176" i="9"/>
  <c r="DN176" i="9" s="1"/>
  <c r="Y176" i="9"/>
  <c r="AG176" i="9"/>
  <c r="AO176" i="9"/>
  <c r="AW176" i="9"/>
  <c r="DO176" i="9" s="1"/>
  <c r="Z176" i="9"/>
  <c r="AH176" i="9"/>
  <c r="AP176" i="9"/>
  <c r="U176" i="9"/>
  <c r="AC176" i="9"/>
  <c r="AK176" i="9"/>
  <c r="AS176" i="9"/>
  <c r="E175" i="9"/>
  <c r="F175" i="9"/>
  <c r="G175" i="9"/>
  <c r="DH174" i="9"/>
  <c r="BY174" i="9"/>
  <c r="CY169" i="9"/>
  <c r="BP169" i="9"/>
  <c r="CR166" i="9"/>
  <c r="BI166" i="9"/>
  <c r="CZ162" i="9"/>
  <c r="DG161" i="9"/>
  <c r="BX161" i="9"/>
  <c r="CQ161" i="9"/>
  <c r="BH161" i="9"/>
  <c r="CV160" i="9"/>
  <c r="BM160" i="9"/>
  <c r="W160" i="9"/>
  <c r="AA160" i="9"/>
  <c r="AE160" i="9"/>
  <c r="AI160" i="9"/>
  <c r="AM160" i="9"/>
  <c r="AQ160" i="9"/>
  <c r="AU160" i="9"/>
  <c r="DM160" i="9" s="1"/>
  <c r="T160" i="9"/>
  <c r="X160" i="9"/>
  <c r="AB160" i="9"/>
  <c r="AF160" i="9"/>
  <c r="AJ160" i="9"/>
  <c r="AN160" i="9"/>
  <c r="AR160" i="9"/>
  <c r="AV160" i="9"/>
  <c r="DN160" i="9" s="1"/>
  <c r="Y160" i="9"/>
  <c r="AG160" i="9"/>
  <c r="AO160" i="9"/>
  <c r="AW160" i="9"/>
  <c r="DO160" i="9" s="1"/>
  <c r="Z160" i="9"/>
  <c r="AH160" i="9"/>
  <c r="AP160" i="9"/>
  <c r="U160" i="9"/>
  <c r="AC160" i="9"/>
  <c r="AK160" i="9"/>
  <c r="AS160" i="9"/>
  <c r="E159" i="9"/>
  <c r="F159" i="9"/>
  <c r="G159" i="9"/>
  <c r="DH158" i="9"/>
  <c r="BY158" i="9"/>
  <c r="CY153" i="9"/>
  <c r="BP153" i="9"/>
  <c r="BN150" i="9"/>
  <c r="CW150" i="9"/>
  <c r="BD150" i="9"/>
  <c r="CM150" i="9"/>
  <c r="BZ147" i="9"/>
  <c r="DI147" i="9"/>
  <c r="BP147" i="9"/>
  <c r="CY147" i="9"/>
  <c r="CN147" i="9"/>
  <c r="BE147" i="9"/>
  <c r="BT142" i="9"/>
  <c r="DC142" i="9"/>
  <c r="F141" i="9"/>
  <c r="G141" i="9"/>
  <c r="E141" i="9"/>
  <c r="F140" i="9"/>
  <c r="G140" i="9"/>
  <c r="E140" i="9"/>
  <c r="BO124" i="9"/>
  <c r="CX124" i="9"/>
  <c r="DB107" i="9"/>
  <c r="BS107" i="9"/>
  <c r="DF89" i="9"/>
  <c r="BW89" i="9"/>
  <c r="CX89" i="9"/>
  <c r="BO89" i="9"/>
  <c r="DG69" i="9"/>
  <c r="BX69" i="9"/>
  <c r="W221" i="9"/>
  <c r="AA221" i="9"/>
  <c r="AE221" i="9"/>
  <c r="AI221" i="9"/>
  <c r="AM221" i="9"/>
  <c r="AQ221" i="9"/>
  <c r="AU221" i="9"/>
  <c r="DM221" i="9" s="1"/>
  <c r="T221" i="9"/>
  <c r="X221" i="9"/>
  <c r="AB221" i="9"/>
  <c r="AF221" i="9"/>
  <c r="AJ221" i="9"/>
  <c r="AN221" i="9"/>
  <c r="AR221" i="9"/>
  <c r="AV221" i="9"/>
  <c r="DN221" i="9" s="1"/>
  <c r="E220" i="9"/>
  <c r="F220" i="9"/>
  <c r="W217" i="9"/>
  <c r="AA217" i="9"/>
  <c r="AE217" i="9"/>
  <c r="AI217" i="9"/>
  <c r="AM217" i="9"/>
  <c r="AQ217" i="9"/>
  <c r="AU217" i="9"/>
  <c r="DM217" i="9" s="1"/>
  <c r="T217" i="9"/>
  <c r="X217" i="9"/>
  <c r="AB217" i="9"/>
  <c r="AF217" i="9"/>
  <c r="AJ217" i="9"/>
  <c r="AN217" i="9"/>
  <c r="AR217" i="9"/>
  <c r="AV217" i="9"/>
  <c r="DN217" i="9" s="1"/>
  <c r="E216" i="9"/>
  <c r="F216" i="9"/>
  <c r="W213" i="9"/>
  <c r="AA213" i="9"/>
  <c r="AE213" i="9"/>
  <c r="AI213" i="9"/>
  <c r="AM213" i="9"/>
  <c r="AQ213" i="9"/>
  <c r="AU213" i="9"/>
  <c r="DM213" i="9" s="1"/>
  <c r="T213" i="9"/>
  <c r="X213" i="9"/>
  <c r="AB213" i="9"/>
  <c r="AF213" i="9"/>
  <c r="AJ213" i="9"/>
  <c r="AN213" i="9"/>
  <c r="AR213" i="9"/>
  <c r="AV213" i="9"/>
  <c r="DN213" i="9" s="1"/>
  <c r="E212" i="9"/>
  <c r="F212" i="9"/>
  <c r="W209" i="9"/>
  <c r="AA209" i="9"/>
  <c r="AE209" i="9"/>
  <c r="AI209" i="9"/>
  <c r="AM209" i="9"/>
  <c r="AQ209" i="9"/>
  <c r="AU209" i="9"/>
  <c r="DM209" i="9" s="1"/>
  <c r="T209" i="9"/>
  <c r="X209" i="9"/>
  <c r="AB209" i="9"/>
  <c r="AF209" i="9"/>
  <c r="AJ209" i="9"/>
  <c r="AN209" i="9"/>
  <c r="AR209" i="9"/>
  <c r="AV209" i="9"/>
  <c r="DN209" i="9" s="1"/>
  <c r="E208" i="9"/>
  <c r="F208" i="9"/>
  <c r="DG206" i="9"/>
  <c r="BX206" i="9"/>
  <c r="CY206" i="9"/>
  <c r="BP206" i="9"/>
  <c r="CQ206" i="9"/>
  <c r="BH206" i="9"/>
  <c r="W206" i="9"/>
  <c r="AA206" i="9"/>
  <c r="AE206" i="9"/>
  <c r="AI206" i="9"/>
  <c r="AM206" i="9"/>
  <c r="AQ206" i="9"/>
  <c r="AU206" i="9"/>
  <c r="DM206" i="9" s="1"/>
  <c r="T206" i="9"/>
  <c r="X206" i="9"/>
  <c r="AB206" i="9"/>
  <c r="AF206" i="9"/>
  <c r="AJ206" i="9"/>
  <c r="AN206" i="9"/>
  <c r="AR206" i="9"/>
  <c r="AV206" i="9"/>
  <c r="DN206" i="9" s="1"/>
  <c r="U206" i="9"/>
  <c r="DK204" i="9"/>
  <c r="CB204" i="9"/>
  <c r="CZ204" i="9"/>
  <c r="BQ204" i="9"/>
  <c r="W204" i="9"/>
  <c r="AA204" i="9"/>
  <c r="AE204" i="9"/>
  <c r="AI204" i="9"/>
  <c r="AM204" i="9"/>
  <c r="AQ204" i="9"/>
  <c r="AU204" i="9"/>
  <c r="DM204" i="9" s="1"/>
  <c r="T204" i="9"/>
  <c r="X204" i="9"/>
  <c r="AB204" i="9"/>
  <c r="AF204" i="9"/>
  <c r="AJ204" i="9"/>
  <c r="AN204" i="9"/>
  <c r="AR204" i="9"/>
  <c r="AV204" i="9"/>
  <c r="DN204" i="9" s="1"/>
  <c r="Y204" i="9"/>
  <c r="AG204" i="9"/>
  <c r="AO204" i="9"/>
  <c r="AW204" i="9"/>
  <c r="DO204" i="9" s="1"/>
  <c r="CY202" i="9"/>
  <c r="BP202" i="9"/>
  <c r="CN202" i="9"/>
  <c r="BE202" i="9"/>
  <c r="E200" i="9"/>
  <c r="F200" i="9"/>
  <c r="DK197" i="9"/>
  <c r="CB197" i="9"/>
  <c r="CY197" i="9"/>
  <c r="BP197" i="9"/>
  <c r="W197" i="9"/>
  <c r="AA197" i="9"/>
  <c r="AE197" i="9"/>
  <c r="AI197" i="9"/>
  <c r="AM197" i="9"/>
  <c r="AQ197" i="9"/>
  <c r="AU197" i="9"/>
  <c r="DM197" i="9" s="1"/>
  <c r="T197" i="9"/>
  <c r="X197" i="9"/>
  <c r="AB197" i="9"/>
  <c r="AF197" i="9"/>
  <c r="AJ197" i="9"/>
  <c r="AN197" i="9"/>
  <c r="AR197" i="9"/>
  <c r="AV197" i="9"/>
  <c r="DN197" i="9" s="1"/>
  <c r="Z197" i="9"/>
  <c r="AH197" i="9"/>
  <c r="AP197" i="9"/>
  <c r="E195" i="9"/>
  <c r="F195" i="9"/>
  <c r="G195" i="9"/>
  <c r="DD194" i="9"/>
  <c r="BU194" i="9"/>
  <c r="E192" i="9"/>
  <c r="F192" i="9"/>
  <c r="E191" i="9"/>
  <c r="F191" i="9"/>
  <c r="G191" i="9"/>
  <c r="CQ190" i="9"/>
  <c r="BH190" i="9"/>
  <c r="CV189" i="9"/>
  <c r="BM189" i="9"/>
  <c r="CY186" i="9"/>
  <c r="BP186" i="9"/>
  <c r="DG185" i="9"/>
  <c r="BX185" i="9"/>
  <c r="CQ185" i="9"/>
  <c r="BH185" i="9"/>
  <c r="W185" i="9"/>
  <c r="AA185" i="9"/>
  <c r="AE185" i="9"/>
  <c r="AI185" i="9"/>
  <c r="AM185" i="9"/>
  <c r="AQ185" i="9"/>
  <c r="AU185" i="9"/>
  <c r="DM185" i="9" s="1"/>
  <c r="T185" i="9"/>
  <c r="X185" i="9"/>
  <c r="AB185" i="9"/>
  <c r="AF185" i="9"/>
  <c r="AJ185" i="9"/>
  <c r="AN185" i="9"/>
  <c r="AR185" i="9"/>
  <c r="AV185" i="9"/>
  <c r="DN185" i="9" s="1"/>
  <c r="Z185" i="9"/>
  <c r="AH185" i="9"/>
  <c r="AP185" i="9"/>
  <c r="U185" i="9"/>
  <c r="AC185" i="9"/>
  <c r="AK185" i="9"/>
  <c r="AS185" i="9"/>
  <c r="DD184" i="9"/>
  <c r="BU184" i="9"/>
  <c r="CZ182" i="9"/>
  <c r="BQ182" i="9"/>
  <c r="DG181" i="9"/>
  <c r="BX181" i="9"/>
  <c r="CQ181" i="9"/>
  <c r="BH181" i="9"/>
  <c r="CV180" i="9"/>
  <c r="BM180" i="9"/>
  <c r="W180" i="9"/>
  <c r="AA180" i="9"/>
  <c r="AE180" i="9"/>
  <c r="AI180" i="9"/>
  <c r="AM180" i="9"/>
  <c r="AQ180" i="9"/>
  <c r="AU180" i="9"/>
  <c r="DM180" i="9" s="1"/>
  <c r="T180" i="9"/>
  <c r="X180" i="9"/>
  <c r="AB180" i="9"/>
  <c r="AF180" i="9"/>
  <c r="AJ180" i="9"/>
  <c r="AN180" i="9"/>
  <c r="AR180" i="9"/>
  <c r="AV180" i="9"/>
  <c r="DN180" i="9" s="1"/>
  <c r="Y180" i="9"/>
  <c r="AG180" i="9"/>
  <c r="AO180" i="9"/>
  <c r="AW180" i="9"/>
  <c r="DO180" i="9" s="1"/>
  <c r="Z180" i="9"/>
  <c r="AH180" i="9"/>
  <c r="AP180" i="9"/>
  <c r="U180" i="9"/>
  <c r="AC180" i="9"/>
  <c r="AK180" i="9"/>
  <c r="AS180" i="9"/>
  <c r="E179" i="9"/>
  <c r="F179" i="9"/>
  <c r="G179" i="9"/>
  <c r="DH178" i="9"/>
  <c r="BY178" i="9"/>
  <c r="CN176" i="9"/>
  <c r="BE176" i="9"/>
  <c r="CY173" i="9"/>
  <c r="BP173" i="9"/>
  <c r="CR170" i="9"/>
  <c r="BI170" i="9"/>
  <c r="BU168" i="9"/>
  <c r="CZ166" i="9"/>
  <c r="BQ166" i="9"/>
  <c r="DG165" i="9"/>
  <c r="BX165" i="9"/>
  <c r="BM164" i="9"/>
  <c r="W164" i="9"/>
  <c r="AA164" i="9"/>
  <c r="AE164" i="9"/>
  <c r="AI164" i="9"/>
  <c r="AM164" i="9"/>
  <c r="AQ164" i="9"/>
  <c r="AU164" i="9"/>
  <c r="DM164" i="9" s="1"/>
  <c r="T164" i="9"/>
  <c r="X164" i="9"/>
  <c r="AB164" i="9"/>
  <c r="AF164" i="9"/>
  <c r="AJ164" i="9"/>
  <c r="AN164" i="9"/>
  <c r="AR164" i="9"/>
  <c r="AV164" i="9"/>
  <c r="DN164" i="9" s="1"/>
  <c r="Y164" i="9"/>
  <c r="AG164" i="9"/>
  <c r="AO164" i="9"/>
  <c r="AW164" i="9"/>
  <c r="DO164" i="9" s="1"/>
  <c r="Z164" i="9"/>
  <c r="AH164" i="9"/>
  <c r="AP164" i="9"/>
  <c r="U164" i="9"/>
  <c r="AC164" i="9"/>
  <c r="AK164" i="9"/>
  <c r="AS164" i="9"/>
  <c r="E163" i="9"/>
  <c r="F163" i="9"/>
  <c r="G163" i="9"/>
  <c r="DH162" i="9"/>
  <c r="BY162" i="9"/>
  <c r="CN160" i="9"/>
  <c r="CY157" i="9"/>
  <c r="BP157" i="9"/>
  <c r="CR154" i="9"/>
  <c r="BI154" i="9"/>
  <c r="DC123" i="9"/>
  <c r="BT123" i="9"/>
  <c r="CQ123" i="9"/>
  <c r="BH123" i="9"/>
  <c r="DF110" i="9"/>
  <c r="BW110" i="9"/>
  <c r="DC102" i="9"/>
  <c r="CY97" i="9"/>
  <c r="BP97" i="9"/>
  <c r="CP97" i="9"/>
  <c r="BG97" i="9"/>
  <c r="CN94" i="9"/>
  <c r="BE94" i="9"/>
  <c r="E70" i="9"/>
  <c r="F70" i="9"/>
  <c r="G70" i="9"/>
  <c r="BY222" i="9"/>
  <c r="BI222" i="9"/>
  <c r="BM221" i="9"/>
  <c r="BE221" i="9"/>
  <c r="AS221" i="9"/>
  <c r="AK221" i="9"/>
  <c r="AC221" i="9"/>
  <c r="U221" i="9"/>
  <c r="E221" i="9"/>
  <c r="F221" i="9"/>
  <c r="BU217" i="9"/>
  <c r="BM217" i="9"/>
  <c r="BE217" i="9"/>
  <c r="AS217" i="9"/>
  <c r="AK217" i="9"/>
  <c r="AC217" i="9"/>
  <c r="U217" i="9"/>
  <c r="E217" i="9"/>
  <c r="F217" i="9"/>
  <c r="BM213" i="9"/>
  <c r="BE213" i="9"/>
  <c r="AS213" i="9"/>
  <c r="AK213" i="9"/>
  <c r="AC213" i="9"/>
  <c r="U213" i="9"/>
  <c r="E213" i="9"/>
  <c r="F213" i="9"/>
  <c r="BU209" i="9"/>
  <c r="BM209" i="9"/>
  <c r="BE209" i="9"/>
  <c r="AS209" i="9"/>
  <c r="AK209" i="9"/>
  <c r="AC209" i="9"/>
  <c r="U209" i="9"/>
  <c r="E209" i="9"/>
  <c r="F209" i="9"/>
  <c r="AT206" i="9"/>
  <c r="DL206" i="9" s="1"/>
  <c r="DV206" i="9" s="1"/>
  <c r="DY206" i="9" s="1"/>
  <c r="AL206" i="9"/>
  <c r="AD206" i="9"/>
  <c r="V206" i="9"/>
  <c r="BE204" i="9"/>
  <c r="AP204" i="9"/>
  <c r="AD204" i="9"/>
  <c r="U204" i="9"/>
  <c r="E204" i="9"/>
  <c r="F204" i="9"/>
  <c r="BY202" i="9"/>
  <c r="AO202" i="9"/>
  <c r="AD202" i="9"/>
  <c r="E199" i="9"/>
  <c r="F199" i="9"/>
  <c r="G199" i="9"/>
  <c r="BE197" i="9"/>
  <c r="AO197" i="9"/>
  <c r="AD197" i="9"/>
  <c r="U197" i="9"/>
  <c r="E197" i="9"/>
  <c r="F197" i="9"/>
  <c r="BI194" i="9"/>
  <c r="CQ194" i="9"/>
  <c r="BH194" i="9"/>
  <c r="W194" i="9"/>
  <c r="AA194" i="9"/>
  <c r="AE194" i="9"/>
  <c r="AI194" i="9"/>
  <c r="AM194" i="9"/>
  <c r="AQ194" i="9"/>
  <c r="AU194" i="9"/>
  <c r="DM194" i="9" s="1"/>
  <c r="T194" i="9"/>
  <c r="X194" i="9"/>
  <c r="AB194" i="9"/>
  <c r="AF194" i="9"/>
  <c r="AJ194" i="9"/>
  <c r="AN194" i="9"/>
  <c r="AR194" i="9"/>
  <c r="AV194" i="9"/>
  <c r="DN194" i="9" s="1"/>
  <c r="U194" i="9"/>
  <c r="AC194" i="9"/>
  <c r="AK194" i="9"/>
  <c r="AS194" i="9"/>
  <c r="BI190" i="9"/>
  <c r="CY190" i="9"/>
  <c r="BP190" i="9"/>
  <c r="DG189" i="9"/>
  <c r="BX189" i="9"/>
  <c r="CQ189" i="9"/>
  <c r="BH189" i="9"/>
  <c r="W189" i="9"/>
  <c r="AA189" i="9"/>
  <c r="AE189" i="9"/>
  <c r="AI189" i="9"/>
  <c r="AM189" i="9"/>
  <c r="AQ189" i="9"/>
  <c r="AU189" i="9"/>
  <c r="DM189" i="9" s="1"/>
  <c r="T189" i="9"/>
  <c r="X189" i="9"/>
  <c r="AB189" i="9"/>
  <c r="AF189" i="9"/>
  <c r="AJ189" i="9"/>
  <c r="AN189" i="9"/>
  <c r="AR189" i="9"/>
  <c r="AV189" i="9"/>
  <c r="DN189" i="9" s="1"/>
  <c r="Z189" i="9"/>
  <c r="AH189" i="9"/>
  <c r="AP189" i="9"/>
  <c r="U189" i="9"/>
  <c r="AC189" i="9"/>
  <c r="AK189" i="9"/>
  <c r="AS189" i="9"/>
  <c r="DG186" i="9"/>
  <c r="BX186" i="9"/>
  <c r="AL185" i="9"/>
  <c r="V185" i="9"/>
  <c r="CV184" i="9"/>
  <c r="BM184" i="9"/>
  <c r="W184" i="9"/>
  <c r="AA184" i="9"/>
  <c r="AE184" i="9"/>
  <c r="AI184" i="9"/>
  <c r="AM184" i="9"/>
  <c r="AQ184" i="9"/>
  <c r="AU184" i="9"/>
  <c r="DM184" i="9" s="1"/>
  <c r="T184" i="9"/>
  <c r="X184" i="9"/>
  <c r="AB184" i="9"/>
  <c r="AF184" i="9"/>
  <c r="AJ184" i="9"/>
  <c r="AN184" i="9"/>
  <c r="AR184" i="9"/>
  <c r="AV184" i="9"/>
  <c r="DN184" i="9" s="1"/>
  <c r="Y184" i="9"/>
  <c r="AG184" i="9"/>
  <c r="AO184" i="9"/>
  <c r="AW184" i="9"/>
  <c r="DO184" i="9" s="1"/>
  <c r="Z184" i="9"/>
  <c r="AH184" i="9"/>
  <c r="AP184" i="9"/>
  <c r="U184" i="9"/>
  <c r="AC184" i="9"/>
  <c r="AK184" i="9"/>
  <c r="AS184" i="9"/>
  <c r="E183" i="9"/>
  <c r="F183" i="9"/>
  <c r="G183" i="9"/>
  <c r="DH182" i="9"/>
  <c r="BY182" i="9"/>
  <c r="V180" i="9"/>
  <c r="CY177" i="9"/>
  <c r="BP177" i="9"/>
  <c r="AT176" i="9"/>
  <c r="DL176" i="9" s="1"/>
  <c r="CR174" i="9"/>
  <c r="BI174" i="9"/>
  <c r="CZ170" i="9"/>
  <c r="BQ170" i="9"/>
  <c r="BX169" i="9"/>
  <c r="CQ169" i="9"/>
  <c r="BH169" i="9"/>
  <c r="CV168" i="9"/>
  <c r="BM168" i="9"/>
  <c r="W168" i="9"/>
  <c r="AA168" i="9"/>
  <c r="AE168" i="9"/>
  <c r="AI168" i="9"/>
  <c r="AM168" i="9"/>
  <c r="AQ168" i="9"/>
  <c r="AU168" i="9"/>
  <c r="DM168" i="9" s="1"/>
  <c r="T168" i="9"/>
  <c r="X168" i="9"/>
  <c r="AB168" i="9"/>
  <c r="AF168" i="9"/>
  <c r="AJ168" i="9"/>
  <c r="AN168" i="9"/>
  <c r="AR168" i="9"/>
  <c r="AV168" i="9"/>
  <c r="DN168" i="9" s="1"/>
  <c r="Y168" i="9"/>
  <c r="AG168" i="9"/>
  <c r="AO168" i="9"/>
  <c r="AW168" i="9"/>
  <c r="DO168" i="9" s="1"/>
  <c r="Z168" i="9"/>
  <c r="AH168" i="9"/>
  <c r="AP168" i="9"/>
  <c r="U168" i="9"/>
  <c r="AC168" i="9"/>
  <c r="AK168" i="9"/>
  <c r="AS168" i="9"/>
  <c r="E167" i="9"/>
  <c r="F167" i="9"/>
  <c r="G167" i="9"/>
  <c r="DH166" i="9"/>
  <c r="BY166" i="9"/>
  <c r="V164" i="9"/>
  <c r="AT160" i="9"/>
  <c r="DL160" i="9" s="1"/>
  <c r="CR158" i="9"/>
  <c r="CZ154" i="9"/>
  <c r="BQ154" i="9"/>
  <c r="DG153" i="9"/>
  <c r="CQ153" i="9"/>
  <c r="BH153" i="9"/>
  <c r="F145" i="9"/>
  <c r="G145" i="9"/>
  <c r="E145" i="9"/>
  <c r="CR142" i="9"/>
  <c r="BI142" i="9"/>
  <c r="BS128" i="9"/>
  <c r="DB128" i="9"/>
  <c r="V115" i="9"/>
  <c r="Z115" i="9"/>
  <c r="AD115" i="9"/>
  <c r="AH115" i="9"/>
  <c r="AL115" i="9"/>
  <c r="AP115" i="9"/>
  <c r="AT115" i="9"/>
  <c r="DL115" i="9" s="1"/>
  <c r="W115" i="9"/>
  <c r="AA115" i="9"/>
  <c r="AE115" i="9"/>
  <c r="AI115" i="9"/>
  <c r="AM115" i="9"/>
  <c r="AQ115" i="9"/>
  <c r="AU115" i="9"/>
  <c r="DM115" i="9" s="1"/>
  <c r="X115" i="9"/>
  <c r="AF115" i="9"/>
  <c r="AN115" i="9"/>
  <c r="AV115" i="9"/>
  <c r="DN115" i="9" s="1"/>
  <c r="Y115" i="9"/>
  <c r="AG115" i="9"/>
  <c r="AO115" i="9"/>
  <c r="AW115" i="9"/>
  <c r="DO115" i="9" s="1"/>
  <c r="AB115" i="9"/>
  <c r="AR115" i="9"/>
  <c r="AC115" i="9"/>
  <c r="AS115" i="9"/>
  <c r="AJ115" i="9"/>
  <c r="AK115" i="9"/>
  <c r="T115" i="9"/>
  <c r="CM102" i="9"/>
  <c r="DD95" i="9"/>
  <c r="BU95" i="9"/>
  <c r="BI95" i="9"/>
  <c r="CR95" i="9"/>
  <c r="E184" i="9"/>
  <c r="F184" i="9"/>
  <c r="DG182" i="9"/>
  <c r="BX182" i="9"/>
  <c r="CY182" i="9"/>
  <c r="BP182" i="9"/>
  <c r="CQ182" i="9"/>
  <c r="BH182" i="9"/>
  <c r="W181" i="9"/>
  <c r="AA181" i="9"/>
  <c r="AE181" i="9"/>
  <c r="AI181" i="9"/>
  <c r="AM181" i="9"/>
  <c r="AQ181" i="9"/>
  <c r="AU181" i="9"/>
  <c r="DM181" i="9" s="1"/>
  <c r="T181" i="9"/>
  <c r="X181" i="9"/>
  <c r="AB181" i="9"/>
  <c r="AF181" i="9"/>
  <c r="AJ181" i="9"/>
  <c r="AN181" i="9"/>
  <c r="AR181" i="9"/>
  <c r="AV181" i="9"/>
  <c r="DN181" i="9" s="1"/>
  <c r="E180" i="9"/>
  <c r="F180" i="9"/>
  <c r="DG178" i="9"/>
  <c r="BX178" i="9"/>
  <c r="CY178" i="9"/>
  <c r="BP178" i="9"/>
  <c r="CQ178" i="9"/>
  <c r="BH178" i="9"/>
  <c r="W177" i="9"/>
  <c r="AA177" i="9"/>
  <c r="AE177" i="9"/>
  <c r="AI177" i="9"/>
  <c r="AM177" i="9"/>
  <c r="AQ177" i="9"/>
  <c r="AU177" i="9"/>
  <c r="DM177" i="9" s="1"/>
  <c r="T177" i="9"/>
  <c r="X177" i="9"/>
  <c r="AB177" i="9"/>
  <c r="AF177" i="9"/>
  <c r="AJ177" i="9"/>
  <c r="AN177" i="9"/>
  <c r="AR177" i="9"/>
  <c r="AV177" i="9"/>
  <c r="DN177" i="9" s="1"/>
  <c r="E176" i="9"/>
  <c r="F176" i="9"/>
  <c r="DG174" i="9"/>
  <c r="BX174" i="9"/>
  <c r="CY174" i="9"/>
  <c r="BP174" i="9"/>
  <c r="CQ174" i="9"/>
  <c r="BH174" i="9"/>
  <c r="W173" i="9"/>
  <c r="AA173" i="9"/>
  <c r="AE173" i="9"/>
  <c r="AI173" i="9"/>
  <c r="AM173" i="9"/>
  <c r="AQ173" i="9"/>
  <c r="AU173" i="9"/>
  <c r="DM173" i="9" s="1"/>
  <c r="T173" i="9"/>
  <c r="X173" i="9"/>
  <c r="AB173" i="9"/>
  <c r="AF173" i="9"/>
  <c r="AJ173" i="9"/>
  <c r="AN173" i="9"/>
  <c r="AR173" i="9"/>
  <c r="AV173" i="9"/>
  <c r="DN173" i="9" s="1"/>
  <c r="E172" i="9"/>
  <c r="F172" i="9"/>
  <c r="DG170" i="9"/>
  <c r="BX170" i="9"/>
  <c r="CY170" i="9"/>
  <c r="BP170" i="9"/>
  <c r="CQ170" i="9"/>
  <c r="BH170" i="9"/>
  <c r="W169" i="9"/>
  <c r="AA169" i="9"/>
  <c r="AE169" i="9"/>
  <c r="AI169" i="9"/>
  <c r="AM169" i="9"/>
  <c r="AQ169" i="9"/>
  <c r="AU169" i="9"/>
  <c r="DM169" i="9" s="1"/>
  <c r="T169" i="9"/>
  <c r="X169" i="9"/>
  <c r="AB169" i="9"/>
  <c r="AF169" i="9"/>
  <c r="AJ169" i="9"/>
  <c r="AN169" i="9"/>
  <c r="AR169" i="9"/>
  <c r="AV169" i="9"/>
  <c r="DN169" i="9" s="1"/>
  <c r="E168" i="9"/>
  <c r="F168" i="9"/>
  <c r="DG166" i="9"/>
  <c r="CY166" i="9"/>
  <c r="BP166" i="9"/>
  <c r="CQ166" i="9"/>
  <c r="W165" i="9"/>
  <c r="AA165" i="9"/>
  <c r="AE165" i="9"/>
  <c r="AI165" i="9"/>
  <c r="AM165" i="9"/>
  <c r="AQ165" i="9"/>
  <c r="AU165" i="9"/>
  <c r="DM165" i="9" s="1"/>
  <c r="T165" i="9"/>
  <c r="X165" i="9"/>
  <c r="AB165" i="9"/>
  <c r="AF165" i="9"/>
  <c r="AJ165" i="9"/>
  <c r="AN165" i="9"/>
  <c r="AR165" i="9"/>
  <c r="AV165" i="9"/>
  <c r="DN165" i="9" s="1"/>
  <c r="E164" i="9"/>
  <c r="F164" i="9"/>
  <c r="DG162" i="9"/>
  <c r="BX162" i="9"/>
  <c r="CQ162" i="9"/>
  <c r="BH162" i="9"/>
  <c r="W161" i="9"/>
  <c r="AA161" i="9"/>
  <c r="AE161" i="9"/>
  <c r="AI161" i="9"/>
  <c r="AM161" i="9"/>
  <c r="AQ161" i="9"/>
  <c r="AU161" i="9"/>
  <c r="DM161" i="9" s="1"/>
  <c r="T161" i="9"/>
  <c r="X161" i="9"/>
  <c r="AB161" i="9"/>
  <c r="AF161" i="9"/>
  <c r="AJ161" i="9"/>
  <c r="AN161" i="9"/>
  <c r="AR161" i="9"/>
  <c r="AV161" i="9"/>
  <c r="DN161" i="9" s="1"/>
  <c r="E160" i="9"/>
  <c r="F160" i="9"/>
  <c r="CY158" i="9"/>
  <c r="BP158" i="9"/>
  <c r="CQ158" i="9"/>
  <c r="BH158" i="9"/>
  <c r="W157" i="9"/>
  <c r="AA157" i="9"/>
  <c r="AE157" i="9"/>
  <c r="AI157" i="9"/>
  <c r="AM157" i="9"/>
  <c r="AQ157" i="9"/>
  <c r="AU157" i="9"/>
  <c r="DM157" i="9" s="1"/>
  <c r="T157" i="9"/>
  <c r="X157" i="9"/>
  <c r="AB157" i="9"/>
  <c r="AF157" i="9"/>
  <c r="AJ157" i="9"/>
  <c r="AN157" i="9"/>
  <c r="AR157" i="9"/>
  <c r="AV157" i="9"/>
  <c r="DN157" i="9" s="1"/>
  <c r="E156" i="9"/>
  <c r="F156" i="9"/>
  <c r="DG154" i="9"/>
  <c r="BX154" i="9"/>
  <c r="CY154" i="9"/>
  <c r="BP154" i="9"/>
  <c r="CQ154" i="9"/>
  <c r="BH154" i="9"/>
  <c r="W153" i="9"/>
  <c r="AA153" i="9"/>
  <c r="AE153" i="9"/>
  <c r="AI153" i="9"/>
  <c r="AM153" i="9"/>
  <c r="AQ153" i="9"/>
  <c r="AU153" i="9"/>
  <c r="DM153" i="9" s="1"/>
  <c r="T153" i="9"/>
  <c r="X153" i="9"/>
  <c r="AB153" i="9"/>
  <c r="AF153" i="9"/>
  <c r="AJ153" i="9"/>
  <c r="AN153" i="9"/>
  <c r="AR153" i="9"/>
  <c r="AV153" i="9"/>
  <c r="DN153" i="9" s="1"/>
  <c r="F149" i="9"/>
  <c r="G149" i="9"/>
  <c r="BL147" i="9"/>
  <c r="CU147" i="9"/>
  <c r="F144" i="9"/>
  <c r="E144" i="9"/>
  <c r="G144" i="9"/>
  <c r="BP142" i="9"/>
  <c r="CY142" i="9"/>
  <c r="T142" i="9"/>
  <c r="X142" i="9"/>
  <c r="AB142" i="9"/>
  <c r="AF142" i="9"/>
  <c r="AJ142" i="9"/>
  <c r="AN142" i="9"/>
  <c r="AR142" i="9"/>
  <c r="AV142" i="9"/>
  <c r="DN142" i="9" s="1"/>
  <c r="W142" i="9"/>
  <c r="AC142" i="9"/>
  <c r="AH142" i="9"/>
  <c r="AM142" i="9"/>
  <c r="AS142" i="9"/>
  <c r="Y142" i="9"/>
  <c r="AD142" i="9"/>
  <c r="AI142" i="9"/>
  <c r="AO142" i="9"/>
  <c r="AT142" i="9"/>
  <c r="DL142" i="9" s="1"/>
  <c r="BO128" i="9"/>
  <c r="CX128" i="9"/>
  <c r="DG126" i="9"/>
  <c r="BX126" i="9"/>
  <c r="BC126" i="9"/>
  <c r="CL126" i="9"/>
  <c r="W125" i="9"/>
  <c r="AA125" i="9"/>
  <c r="AE125" i="9"/>
  <c r="AI125" i="9"/>
  <c r="AM125" i="9"/>
  <c r="AQ125" i="9"/>
  <c r="AU125" i="9"/>
  <c r="DM125" i="9" s="1"/>
  <c r="V125" i="9"/>
  <c r="AB125" i="9"/>
  <c r="AG125" i="9"/>
  <c r="AL125" i="9"/>
  <c r="AR125" i="9"/>
  <c r="AW125" i="9"/>
  <c r="DO125" i="9" s="1"/>
  <c r="X125" i="9"/>
  <c r="AC125" i="9"/>
  <c r="AH125" i="9"/>
  <c r="AN125" i="9"/>
  <c r="AS125" i="9"/>
  <c r="Y125" i="9"/>
  <c r="AJ125" i="9"/>
  <c r="AT125" i="9"/>
  <c r="DL125" i="9" s="1"/>
  <c r="Z125" i="9"/>
  <c r="AK125" i="9"/>
  <c r="AV125" i="9"/>
  <c r="DN125" i="9" s="1"/>
  <c r="CQ124" i="9"/>
  <c r="BH124" i="9"/>
  <c r="W124" i="9"/>
  <c r="AA124" i="9"/>
  <c r="AE124" i="9"/>
  <c r="AI124" i="9"/>
  <c r="AM124" i="9"/>
  <c r="AQ124" i="9"/>
  <c r="AU124" i="9"/>
  <c r="DM124" i="9" s="1"/>
  <c r="V124" i="9"/>
  <c r="AB124" i="9"/>
  <c r="AG124" i="9"/>
  <c r="AL124" i="9"/>
  <c r="AR124" i="9"/>
  <c r="AW124" i="9"/>
  <c r="DO124" i="9" s="1"/>
  <c r="X124" i="9"/>
  <c r="AC124" i="9"/>
  <c r="AH124" i="9"/>
  <c r="AN124" i="9"/>
  <c r="AS124" i="9"/>
  <c r="Z124" i="9"/>
  <c r="AK124" i="9"/>
  <c r="AV124" i="9"/>
  <c r="DN124" i="9" s="1"/>
  <c r="T124" i="9"/>
  <c r="AD124" i="9"/>
  <c r="AO124" i="9"/>
  <c r="BS123" i="9"/>
  <c r="DB123" i="9"/>
  <c r="BC122" i="9"/>
  <c r="CL122" i="9"/>
  <c r="W121" i="9"/>
  <c r="AA121" i="9"/>
  <c r="AE121" i="9"/>
  <c r="AI121" i="9"/>
  <c r="AM121" i="9"/>
  <c r="AQ121" i="9"/>
  <c r="AU121" i="9"/>
  <c r="DM121" i="9" s="1"/>
  <c r="V121" i="9"/>
  <c r="AB121" i="9"/>
  <c r="AG121" i="9"/>
  <c r="AL121" i="9"/>
  <c r="AR121" i="9"/>
  <c r="AW121" i="9"/>
  <c r="DO121" i="9" s="1"/>
  <c r="X121" i="9"/>
  <c r="AC121" i="9"/>
  <c r="AH121" i="9"/>
  <c r="AN121" i="9"/>
  <c r="AS121" i="9"/>
  <c r="Y121" i="9"/>
  <c r="AJ121" i="9"/>
  <c r="AT121" i="9"/>
  <c r="DL121" i="9" s="1"/>
  <c r="Z121" i="9"/>
  <c r="AK121" i="9"/>
  <c r="AV121" i="9"/>
  <c r="DN121" i="9" s="1"/>
  <c r="W120" i="9"/>
  <c r="AA120" i="9"/>
  <c r="AE120" i="9"/>
  <c r="AI120" i="9"/>
  <c r="AM120" i="9"/>
  <c r="AQ120" i="9"/>
  <c r="AU120" i="9"/>
  <c r="DM120" i="9" s="1"/>
  <c r="V120" i="9"/>
  <c r="AB120" i="9"/>
  <c r="AG120" i="9"/>
  <c r="AL120" i="9"/>
  <c r="AR120" i="9"/>
  <c r="AW120" i="9"/>
  <c r="DO120" i="9" s="1"/>
  <c r="X120" i="9"/>
  <c r="AC120" i="9"/>
  <c r="AH120" i="9"/>
  <c r="AN120" i="9"/>
  <c r="AS120" i="9"/>
  <c r="Z120" i="9"/>
  <c r="AK120" i="9"/>
  <c r="AV120" i="9"/>
  <c r="DN120" i="9" s="1"/>
  <c r="T120" i="9"/>
  <c r="AD120" i="9"/>
  <c r="AO120" i="9"/>
  <c r="CB114" i="9"/>
  <c r="CU114" i="9"/>
  <c r="BL114" i="9"/>
  <c r="DJ111" i="9"/>
  <c r="CA111" i="9"/>
  <c r="CT111" i="9"/>
  <c r="BK111" i="9"/>
  <c r="DC110" i="9"/>
  <c r="BT110" i="9"/>
  <c r="V107" i="9"/>
  <c r="Z107" i="9"/>
  <c r="AD107" i="9"/>
  <c r="AH107" i="9"/>
  <c r="AL107" i="9"/>
  <c r="AP107" i="9"/>
  <c r="AT107" i="9"/>
  <c r="DL107" i="9" s="1"/>
  <c r="W107" i="9"/>
  <c r="AA107" i="9"/>
  <c r="AE107" i="9"/>
  <c r="AI107" i="9"/>
  <c r="AM107" i="9"/>
  <c r="AQ107" i="9"/>
  <c r="AU107" i="9"/>
  <c r="DM107" i="9" s="1"/>
  <c r="X107" i="9"/>
  <c r="AF107" i="9"/>
  <c r="AN107" i="9"/>
  <c r="AV107" i="9"/>
  <c r="DN107" i="9" s="1"/>
  <c r="Y107" i="9"/>
  <c r="AG107" i="9"/>
  <c r="AO107" i="9"/>
  <c r="AW107" i="9"/>
  <c r="DO107" i="9" s="1"/>
  <c r="AB107" i="9"/>
  <c r="AR107" i="9"/>
  <c r="AC107" i="9"/>
  <c r="AS107" i="9"/>
  <c r="BO106" i="9"/>
  <c r="DF102" i="9"/>
  <c r="BW102" i="9"/>
  <c r="CX97" i="9"/>
  <c r="BO97" i="9"/>
  <c r="CA94" i="9"/>
  <c r="DJ94" i="9"/>
  <c r="CM90" i="9"/>
  <c r="BD90" i="9"/>
  <c r="CU86" i="9"/>
  <c r="BL86" i="9"/>
  <c r="DB80" i="9"/>
  <c r="BS80" i="9"/>
  <c r="CQ80" i="9"/>
  <c r="BH80" i="9"/>
  <c r="V79" i="9"/>
  <c r="Z79" i="9"/>
  <c r="AD79" i="9"/>
  <c r="AH79" i="9"/>
  <c r="AL79" i="9"/>
  <c r="AP79" i="9"/>
  <c r="AT79" i="9"/>
  <c r="DL79" i="9" s="1"/>
  <c r="W79" i="9"/>
  <c r="AA79" i="9"/>
  <c r="AE79" i="9"/>
  <c r="AI79" i="9"/>
  <c r="AM79" i="9"/>
  <c r="AQ79" i="9"/>
  <c r="AU79" i="9"/>
  <c r="DM79" i="9" s="1"/>
  <c r="X79" i="9"/>
  <c r="AF79" i="9"/>
  <c r="AN79" i="9"/>
  <c r="AV79" i="9"/>
  <c r="DN79" i="9" s="1"/>
  <c r="Y79" i="9"/>
  <c r="AG79" i="9"/>
  <c r="AO79" i="9"/>
  <c r="AW79" i="9"/>
  <c r="DO79" i="9" s="1"/>
  <c r="AB79" i="9"/>
  <c r="AR79" i="9"/>
  <c r="AC79" i="9"/>
  <c r="AS79" i="9"/>
  <c r="AJ79" i="9"/>
  <c r="AK79" i="9"/>
  <c r="BO78" i="9"/>
  <c r="CX78" i="9"/>
  <c r="W78" i="9"/>
  <c r="AA78" i="9"/>
  <c r="AE78" i="9"/>
  <c r="AI78" i="9"/>
  <c r="AM78" i="9"/>
  <c r="AQ78" i="9"/>
  <c r="AU78" i="9"/>
  <c r="DM78" i="9" s="1"/>
  <c r="X78" i="9"/>
  <c r="AC78" i="9"/>
  <c r="AH78" i="9"/>
  <c r="AN78" i="9"/>
  <c r="AS78" i="9"/>
  <c r="T78" i="9"/>
  <c r="Y78" i="9"/>
  <c r="AD78" i="9"/>
  <c r="AJ78" i="9"/>
  <c r="AO78" i="9"/>
  <c r="AT78" i="9"/>
  <c r="DL78" i="9" s="1"/>
  <c r="Z78" i="9"/>
  <c r="AK78" i="9"/>
  <c r="AV78" i="9"/>
  <c r="DN78" i="9" s="1"/>
  <c r="AB78" i="9"/>
  <c r="AL78" i="9"/>
  <c r="AW78" i="9"/>
  <c r="DO78" i="9" s="1"/>
  <c r="AG78" i="9"/>
  <c r="U78" i="9"/>
  <c r="AP78" i="9"/>
  <c r="AR78" i="9"/>
  <c r="CY72" i="9"/>
  <c r="BP72" i="9"/>
  <c r="W68" i="9"/>
  <c r="AA68" i="9"/>
  <c r="AE68" i="9"/>
  <c r="AI68" i="9"/>
  <c r="AM68" i="9"/>
  <c r="AQ68" i="9"/>
  <c r="AU68" i="9"/>
  <c r="DM68" i="9" s="1"/>
  <c r="T68" i="9"/>
  <c r="X68" i="9"/>
  <c r="AB68" i="9"/>
  <c r="AF68" i="9"/>
  <c r="AJ68" i="9"/>
  <c r="AN68" i="9"/>
  <c r="AR68" i="9"/>
  <c r="AV68" i="9"/>
  <c r="DN68" i="9" s="1"/>
  <c r="Z68" i="9"/>
  <c r="AH68" i="9"/>
  <c r="AP68" i="9"/>
  <c r="U68" i="9"/>
  <c r="AC68" i="9"/>
  <c r="AK68" i="9"/>
  <c r="AS68" i="9"/>
  <c r="AD68" i="9"/>
  <c r="AT68" i="9"/>
  <c r="DL68" i="9" s="1"/>
  <c r="AG68" i="9"/>
  <c r="AW68" i="9"/>
  <c r="DO68" i="9" s="1"/>
  <c r="AO68" i="9"/>
  <c r="V68" i="9"/>
  <c r="Y68" i="9"/>
  <c r="DD60" i="9"/>
  <c r="BU60" i="9"/>
  <c r="E193" i="9"/>
  <c r="F193" i="9"/>
  <c r="W190" i="9"/>
  <c r="AA190" i="9"/>
  <c r="AE190" i="9"/>
  <c r="AI190" i="9"/>
  <c r="AM190" i="9"/>
  <c r="AQ190" i="9"/>
  <c r="AU190" i="9"/>
  <c r="DM190" i="9" s="1"/>
  <c r="T190" i="9"/>
  <c r="X190" i="9"/>
  <c r="AB190" i="9"/>
  <c r="AF190" i="9"/>
  <c r="AJ190" i="9"/>
  <c r="AN190" i="9"/>
  <c r="AR190" i="9"/>
  <c r="AV190" i="9"/>
  <c r="DN190" i="9" s="1"/>
  <c r="E189" i="9"/>
  <c r="F189" i="9"/>
  <c r="W186" i="9"/>
  <c r="AA186" i="9"/>
  <c r="AE186" i="9"/>
  <c r="AI186" i="9"/>
  <c r="AM186" i="9"/>
  <c r="AQ186" i="9"/>
  <c r="AU186" i="9"/>
  <c r="DM186" i="9" s="1"/>
  <c r="T186" i="9"/>
  <c r="X186" i="9"/>
  <c r="AB186" i="9"/>
  <c r="AF186" i="9"/>
  <c r="AJ186" i="9"/>
  <c r="AN186" i="9"/>
  <c r="AR186" i="9"/>
  <c r="AV186" i="9"/>
  <c r="DN186" i="9" s="1"/>
  <c r="E185" i="9"/>
  <c r="F185" i="9"/>
  <c r="W182" i="9"/>
  <c r="AA182" i="9"/>
  <c r="AE182" i="9"/>
  <c r="AI182" i="9"/>
  <c r="AM182" i="9"/>
  <c r="AQ182" i="9"/>
  <c r="AU182" i="9"/>
  <c r="DM182" i="9" s="1"/>
  <c r="T182" i="9"/>
  <c r="X182" i="9"/>
  <c r="AB182" i="9"/>
  <c r="AF182" i="9"/>
  <c r="AJ182" i="9"/>
  <c r="AN182" i="9"/>
  <c r="AR182" i="9"/>
  <c r="AV182" i="9"/>
  <c r="DN182" i="9" s="1"/>
  <c r="BU181" i="9"/>
  <c r="BM181" i="9"/>
  <c r="BE181" i="9"/>
  <c r="AS181" i="9"/>
  <c r="AK181" i="9"/>
  <c r="AC181" i="9"/>
  <c r="U181" i="9"/>
  <c r="E181" i="9"/>
  <c r="F181" i="9"/>
  <c r="W178" i="9"/>
  <c r="AA178" i="9"/>
  <c r="AE178" i="9"/>
  <c r="AI178" i="9"/>
  <c r="AM178" i="9"/>
  <c r="AQ178" i="9"/>
  <c r="AU178" i="9"/>
  <c r="DM178" i="9" s="1"/>
  <c r="T178" i="9"/>
  <c r="X178" i="9"/>
  <c r="AB178" i="9"/>
  <c r="AF178" i="9"/>
  <c r="AJ178" i="9"/>
  <c r="AN178" i="9"/>
  <c r="AR178" i="9"/>
  <c r="AV178" i="9"/>
  <c r="DN178" i="9" s="1"/>
  <c r="BU177" i="9"/>
  <c r="BM177" i="9"/>
  <c r="BE177" i="9"/>
  <c r="AS177" i="9"/>
  <c r="AK177" i="9"/>
  <c r="AC177" i="9"/>
  <c r="U177" i="9"/>
  <c r="E177" i="9"/>
  <c r="F177" i="9"/>
  <c r="W174" i="9"/>
  <c r="AA174" i="9"/>
  <c r="AE174" i="9"/>
  <c r="AI174" i="9"/>
  <c r="AM174" i="9"/>
  <c r="AQ174" i="9"/>
  <c r="AU174" i="9"/>
  <c r="DM174" i="9" s="1"/>
  <c r="T174" i="9"/>
  <c r="X174" i="9"/>
  <c r="AB174" i="9"/>
  <c r="AF174" i="9"/>
  <c r="AJ174" i="9"/>
  <c r="AN174" i="9"/>
  <c r="AR174" i="9"/>
  <c r="AV174" i="9"/>
  <c r="DN174" i="9" s="1"/>
  <c r="BU173" i="9"/>
  <c r="BM173" i="9"/>
  <c r="AS173" i="9"/>
  <c r="AK173" i="9"/>
  <c r="AC173" i="9"/>
  <c r="U173" i="9"/>
  <c r="E173" i="9"/>
  <c r="F173" i="9"/>
  <c r="W170" i="9"/>
  <c r="AA170" i="9"/>
  <c r="AE170" i="9"/>
  <c r="AI170" i="9"/>
  <c r="AM170" i="9"/>
  <c r="AQ170" i="9"/>
  <c r="AU170" i="9"/>
  <c r="DM170" i="9" s="1"/>
  <c r="T170" i="9"/>
  <c r="X170" i="9"/>
  <c r="AB170" i="9"/>
  <c r="AF170" i="9"/>
  <c r="AJ170" i="9"/>
  <c r="AN170" i="9"/>
  <c r="AR170" i="9"/>
  <c r="AV170" i="9"/>
  <c r="DN170" i="9" s="1"/>
  <c r="BU169" i="9"/>
  <c r="BM169" i="9"/>
  <c r="BE169" i="9"/>
  <c r="AS169" i="9"/>
  <c r="AK169" i="9"/>
  <c r="AC169" i="9"/>
  <c r="U169" i="9"/>
  <c r="E169" i="9"/>
  <c r="F169" i="9"/>
  <c r="W166" i="9"/>
  <c r="AA166" i="9"/>
  <c r="AE166" i="9"/>
  <c r="AI166" i="9"/>
  <c r="AM166" i="9"/>
  <c r="AQ166" i="9"/>
  <c r="AU166" i="9"/>
  <c r="DM166" i="9" s="1"/>
  <c r="T166" i="9"/>
  <c r="X166" i="9"/>
  <c r="AB166" i="9"/>
  <c r="AF166" i="9"/>
  <c r="AJ166" i="9"/>
  <c r="AN166" i="9"/>
  <c r="AR166" i="9"/>
  <c r="AV166" i="9"/>
  <c r="DN166" i="9" s="1"/>
  <c r="BU165" i="9"/>
  <c r="BM165" i="9"/>
  <c r="BE165" i="9"/>
  <c r="AS165" i="9"/>
  <c r="AK165" i="9"/>
  <c r="AC165" i="9"/>
  <c r="U165" i="9"/>
  <c r="E165" i="9"/>
  <c r="F165" i="9"/>
  <c r="W162" i="9"/>
  <c r="AA162" i="9"/>
  <c r="AE162" i="9"/>
  <c r="AI162" i="9"/>
  <c r="AM162" i="9"/>
  <c r="AQ162" i="9"/>
  <c r="AU162" i="9"/>
  <c r="DM162" i="9" s="1"/>
  <c r="T162" i="9"/>
  <c r="X162" i="9"/>
  <c r="AB162" i="9"/>
  <c r="AF162" i="9"/>
  <c r="AJ162" i="9"/>
  <c r="AN162" i="9"/>
  <c r="AR162" i="9"/>
  <c r="AV162" i="9"/>
  <c r="DN162" i="9" s="1"/>
  <c r="BU161" i="9"/>
  <c r="BM161" i="9"/>
  <c r="AS161" i="9"/>
  <c r="AK161" i="9"/>
  <c r="AC161" i="9"/>
  <c r="U161" i="9"/>
  <c r="E161" i="9"/>
  <c r="F161" i="9"/>
  <c r="W158" i="9"/>
  <c r="AA158" i="9"/>
  <c r="AE158" i="9"/>
  <c r="AI158" i="9"/>
  <c r="AM158" i="9"/>
  <c r="AQ158" i="9"/>
  <c r="AU158" i="9"/>
  <c r="DM158" i="9" s="1"/>
  <c r="T158" i="9"/>
  <c r="X158" i="9"/>
  <c r="AB158" i="9"/>
  <c r="AF158" i="9"/>
  <c r="AJ158" i="9"/>
  <c r="AN158" i="9"/>
  <c r="AR158" i="9"/>
  <c r="AV158" i="9"/>
  <c r="DN158" i="9" s="1"/>
  <c r="BU157" i="9"/>
  <c r="BM157" i="9"/>
  <c r="BE157" i="9"/>
  <c r="AS157" i="9"/>
  <c r="AK157" i="9"/>
  <c r="AC157" i="9"/>
  <c r="U157" i="9"/>
  <c r="E157" i="9"/>
  <c r="F157" i="9"/>
  <c r="W154" i="9"/>
  <c r="AA154" i="9"/>
  <c r="AE154" i="9"/>
  <c r="AI154" i="9"/>
  <c r="AM154" i="9"/>
  <c r="AQ154" i="9"/>
  <c r="AU154" i="9"/>
  <c r="DM154" i="9" s="1"/>
  <c r="T154" i="9"/>
  <c r="X154" i="9"/>
  <c r="AB154" i="9"/>
  <c r="AF154" i="9"/>
  <c r="AJ154" i="9"/>
  <c r="AN154" i="9"/>
  <c r="AR154" i="9"/>
  <c r="AV154" i="9"/>
  <c r="DN154" i="9" s="1"/>
  <c r="BU153" i="9"/>
  <c r="BM153" i="9"/>
  <c r="BE153" i="9"/>
  <c r="AS153" i="9"/>
  <c r="AK153" i="9"/>
  <c r="AC153" i="9"/>
  <c r="U153" i="9"/>
  <c r="E153" i="9"/>
  <c r="F153" i="9"/>
  <c r="BU150" i="9"/>
  <c r="BJ150" i="9"/>
  <c r="BT150" i="9"/>
  <c r="DC150" i="9"/>
  <c r="CR150" i="9"/>
  <c r="BI150" i="9"/>
  <c r="F148" i="9"/>
  <c r="E148" i="9"/>
  <c r="G148" i="9"/>
  <c r="BV147" i="9"/>
  <c r="DD147" i="9"/>
  <c r="BU147" i="9"/>
  <c r="T146" i="9"/>
  <c r="X146" i="9"/>
  <c r="AB146" i="9"/>
  <c r="AF146" i="9"/>
  <c r="AJ146" i="9"/>
  <c r="AN146" i="9"/>
  <c r="AR146" i="9"/>
  <c r="AV146" i="9"/>
  <c r="DN146" i="9" s="1"/>
  <c r="W146" i="9"/>
  <c r="AC146" i="9"/>
  <c r="AH146" i="9"/>
  <c r="AM146" i="9"/>
  <c r="AS146" i="9"/>
  <c r="Y146" i="9"/>
  <c r="AD146" i="9"/>
  <c r="AI146" i="9"/>
  <c r="AO146" i="9"/>
  <c r="AT146" i="9"/>
  <c r="DL146" i="9" s="1"/>
  <c r="T143" i="9"/>
  <c r="X143" i="9"/>
  <c r="AB143" i="9"/>
  <c r="AF143" i="9"/>
  <c r="AJ143" i="9"/>
  <c r="AN143" i="9"/>
  <c r="AR143" i="9"/>
  <c r="AV143" i="9"/>
  <c r="DN143" i="9" s="1"/>
  <c r="Y143" i="9"/>
  <c r="AD143" i="9"/>
  <c r="AI143" i="9"/>
  <c r="AO143" i="9"/>
  <c r="AT143" i="9"/>
  <c r="DL143" i="9" s="1"/>
  <c r="U143" i="9"/>
  <c r="Z143" i="9"/>
  <c r="AE143" i="9"/>
  <c r="AK143" i="9"/>
  <c r="AP143" i="9"/>
  <c r="AU143" i="9"/>
  <c r="DM143" i="9" s="1"/>
  <c r="BE142" i="9"/>
  <c r="AP142" i="9"/>
  <c r="AE142" i="9"/>
  <c r="U142" i="9"/>
  <c r="F133" i="9"/>
  <c r="G133" i="9"/>
  <c r="F132" i="9"/>
  <c r="G132" i="9"/>
  <c r="E132" i="9"/>
  <c r="BX130" i="9"/>
  <c r="DG130" i="9"/>
  <c r="BC130" i="9"/>
  <c r="CL130" i="9"/>
  <c r="W129" i="9"/>
  <c r="AA129" i="9"/>
  <c r="AE129" i="9"/>
  <c r="AI129" i="9"/>
  <c r="AM129" i="9"/>
  <c r="AQ129" i="9"/>
  <c r="AU129" i="9"/>
  <c r="DM129" i="9" s="1"/>
  <c r="V129" i="9"/>
  <c r="AB129" i="9"/>
  <c r="AG129" i="9"/>
  <c r="AL129" i="9"/>
  <c r="AR129" i="9"/>
  <c r="AW129" i="9"/>
  <c r="DO129" i="9" s="1"/>
  <c r="X129" i="9"/>
  <c r="AC129" i="9"/>
  <c r="AH129" i="9"/>
  <c r="AN129" i="9"/>
  <c r="AS129" i="9"/>
  <c r="Y129" i="9"/>
  <c r="AJ129" i="9"/>
  <c r="AT129" i="9"/>
  <c r="DL129" i="9" s="1"/>
  <c r="Z129" i="9"/>
  <c r="AK129" i="9"/>
  <c r="AV129" i="9"/>
  <c r="DN129" i="9" s="1"/>
  <c r="CQ128" i="9"/>
  <c r="BH128" i="9"/>
  <c r="W128" i="9"/>
  <c r="AA128" i="9"/>
  <c r="AE128" i="9"/>
  <c r="AI128" i="9"/>
  <c r="AM128" i="9"/>
  <c r="AQ128" i="9"/>
  <c r="AU128" i="9"/>
  <c r="DM128" i="9" s="1"/>
  <c r="V128" i="9"/>
  <c r="AB128" i="9"/>
  <c r="AG128" i="9"/>
  <c r="AL128" i="9"/>
  <c r="AR128" i="9"/>
  <c r="AW128" i="9"/>
  <c r="DO128" i="9" s="1"/>
  <c r="X128" i="9"/>
  <c r="AC128" i="9"/>
  <c r="AH128" i="9"/>
  <c r="AN128" i="9"/>
  <c r="AS128" i="9"/>
  <c r="Z128" i="9"/>
  <c r="AK128" i="9"/>
  <c r="AV128" i="9"/>
  <c r="DN128" i="9" s="1"/>
  <c r="T128" i="9"/>
  <c r="AD128" i="9"/>
  <c r="AO128" i="9"/>
  <c r="DC126" i="9"/>
  <c r="BT126" i="9"/>
  <c r="AO125" i="9"/>
  <c r="T125" i="9"/>
  <c r="AP124" i="9"/>
  <c r="U124" i="9"/>
  <c r="BM122" i="9"/>
  <c r="CV122" i="9"/>
  <c r="AO121" i="9"/>
  <c r="T121" i="9"/>
  <c r="AP120" i="9"/>
  <c r="U120" i="9"/>
  <c r="CP110" i="9"/>
  <c r="BG110" i="9"/>
  <c r="V110" i="9"/>
  <c r="Z110" i="9"/>
  <c r="AD110" i="9"/>
  <c r="AH110" i="9"/>
  <c r="AL110" i="9"/>
  <c r="AP110" i="9"/>
  <c r="AT110" i="9"/>
  <c r="DL110" i="9" s="1"/>
  <c r="W110" i="9"/>
  <c r="AA110" i="9"/>
  <c r="AE110" i="9"/>
  <c r="AI110" i="9"/>
  <c r="AM110" i="9"/>
  <c r="AQ110" i="9"/>
  <c r="AU110" i="9"/>
  <c r="DM110" i="9" s="1"/>
  <c r="Y110" i="9"/>
  <c r="AG110" i="9"/>
  <c r="AO110" i="9"/>
  <c r="AW110" i="9"/>
  <c r="DO110" i="9" s="1"/>
  <c r="T110" i="9"/>
  <c r="AB110" i="9"/>
  <c r="AJ110" i="9"/>
  <c r="AR110" i="9"/>
  <c r="AC110" i="9"/>
  <c r="AS110" i="9"/>
  <c r="AF110" i="9"/>
  <c r="AV110" i="9"/>
  <c r="DN110" i="9" s="1"/>
  <c r="BD107" i="9"/>
  <c r="T107" i="9"/>
  <c r="DK106" i="9"/>
  <c r="CB106" i="9"/>
  <c r="CU106" i="9"/>
  <c r="BL106" i="9"/>
  <c r="CT103" i="9"/>
  <c r="BK103" i="9"/>
  <c r="V99" i="9"/>
  <c r="Z99" i="9"/>
  <c r="AD99" i="9"/>
  <c r="AH99" i="9"/>
  <c r="AL99" i="9"/>
  <c r="AP99" i="9"/>
  <c r="AT99" i="9"/>
  <c r="DL99" i="9" s="1"/>
  <c r="W99" i="9"/>
  <c r="AA99" i="9"/>
  <c r="AE99" i="9"/>
  <c r="AI99" i="9"/>
  <c r="AM99" i="9"/>
  <c r="AQ99" i="9"/>
  <c r="AU99" i="9"/>
  <c r="DM99" i="9" s="1"/>
  <c r="X99" i="9"/>
  <c r="AF99" i="9"/>
  <c r="AN99" i="9"/>
  <c r="AV99" i="9"/>
  <c r="DN99" i="9" s="1"/>
  <c r="Y99" i="9"/>
  <c r="AG99" i="9"/>
  <c r="AO99" i="9"/>
  <c r="AW99" i="9"/>
  <c r="DO99" i="9" s="1"/>
  <c r="AB99" i="9"/>
  <c r="AR99" i="9"/>
  <c r="AC99" i="9"/>
  <c r="AS99" i="9"/>
  <c r="BU96" i="9"/>
  <c r="BK96" i="9"/>
  <c r="CT96" i="9"/>
  <c r="DC94" i="9"/>
  <c r="BT94" i="9"/>
  <c r="DJ91" i="9"/>
  <c r="CA91" i="9"/>
  <c r="V87" i="9"/>
  <c r="Z87" i="9"/>
  <c r="AD87" i="9"/>
  <c r="AH87" i="9"/>
  <c r="AL87" i="9"/>
  <c r="AP87" i="9"/>
  <c r="AT87" i="9"/>
  <c r="DL87" i="9" s="1"/>
  <c r="W87" i="9"/>
  <c r="AA87" i="9"/>
  <c r="AE87" i="9"/>
  <c r="AI87" i="9"/>
  <c r="AM87" i="9"/>
  <c r="AQ87" i="9"/>
  <c r="AU87" i="9"/>
  <c r="DM87" i="9" s="1"/>
  <c r="X87" i="9"/>
  <c r="AF87" i="9"/>
  <c r="AN87" i="9"/>
  <c r="AV87" i="9"/>
  <c r="DN87" i="9" s="1"/>
  <c r="Y87" i="9"/>
  <c r="AG87" i="9"/>
  <c r="AO87" i="9"/>
  <c r="AW87" i="9"/>
  <c r="DO87" i="9" s="1"/>
  <c r="AB87" i="9"/>
  <c r="AR87" i="9"/>
  <c r="AC87" i="9"/>
  <c r="AS87" i="9"/>
  <c r="AK87" i="9"/>
  <c r="T87" i="9"/>
  <c r="T79" i="9"/>
  <c r="V78" i="9"/>
  <c r="AL68" i="9"/>
  <c r="CU67" i="9"/>
  <c r="BL67" i="9"/>
  <c r="E63" i="9"/>
  <c r="F63" i="9"/>
  <c r="G63" i="9"/>
  <c r="CR61" i="9"/>
  <c r="BI61" i="9"/>
  <c r="W61" i="9"/>
  <c r="AA61" i="9"/>
  <c r="AE61" i="9"/>
  <c r="AI61" i="9"/>
  <c r="AM61" i="9"/>
  <c r="AQ61" i="9"/>
  <c r="AU61" i="9"/>
  <c r="DM61" i="9" s="1"/>
  <c r="T61" i="9"/>
  <c r="X61" i="9"/>
  <c r="AB61" i="9"/>
  <c r="AF61" i="9"/>
  <c r="AJ61" i="9"/>
  <c r="AN61" i="9"/>
  <c r="AR61" i="9"/>
  <c r="AV61" i="9"/>
  <c r="DN61" i="9" s="1"/>
  <c r="U61" i="9"/>
  <c r="AC61" i="9"/>
  <c r="AK61" i="9"/>
  <c r="AS61" i="9"/>
  <c r="V61" i="9"/>
  <c r="AD61" i="9"/>
  <c r="AL61" i="9"/>
  <c r="AT61" i="9"/>
  <c r="DL61" i="9" s="1"/>
  <c r="DV61" i="9" s="1"/>
  <c r="DY61" i="9" s="1"/>
  <c r="AG61" i="9"/>
  <c r="AW61" i="9"/>
  <c r="DO61" i="9" s="1"/>
  <c r="AH61" i="9"/>
  <c r="AO61" i="9"/>
  <c r="AP61" i="9"/>
  <c r="E206" i="9"/>
  <c r="F206" i="9"/>
  <c r="E202" i="9"/>
  <c r="F202" i="9"/>
  <c r="E198" i="9"/>
  <c r="F198" i="9"/>
  <c r="E194" i="9"/>
  <c r="F194" i="9"/>
  <c r="BM190" i="9"/>
  <c r="BE190" i="9"/>
  <c r="AS190" i="9"/>
  <c r="AK190" i="9"/>
  <c r="AC190" i="9"/>
  <c r="U190" i="9"/>
  <c r="E190" i="9"/>
  <c r="F190" i="9"/>
  <c r="BM186" i="9"/>
  <c r="AS186" i="9"/>
  <c r="AK186" i="9"/>
  <c r="AC186" i="9"/>
  <c r="U186" i="9"/>
  <c r="E186" i="9"/>
  <c r="F186" i="9"/>
  <c r="BU182" i="9"/>
  <c r="BM182" i="9"/>
  <c r="AS182" i="9"/>
  <c r="AK182" i="9"/>
  <c r="AC182" i="9"/>
  <c r="U182" i="9"/>
  <c r="E182" i="9"/>
  <c r="F182" i="9"/>
  <c r="AP181" i="9"/>
  <c r="AH181" i="9"/>
  <c r="Z181" i="9"/>
  <c r="BU178" i="9"/>
  <c r="BM178" i="9"/>
  <c r="BE178" i="9"/>
  <c r="AS178" i="9"/>
  <c r="AK178" i="9"/>
  <c r="AC178" i="9"/>
  <c r="U178" i="9"/>
  <c r="E178" i="9"/>
  <c r="F178" i="9"/>
  <c r="AP177" i="9"/>
  <c r="AH177" i="9"/>
  <c r="Z177" i="9"/>
  <c r="BU174" i="9"/>
  <c r="BM174" i="9"/>
  <c r="BE174" i="9"/>
  <c r="AS174" i="9"/>
  <c r="AK174" i="9"/>
  <c r="AC174" i="9"/>
  <c r="U174" i="9"/>
  <c r="E174" i="9"/>
  <c r="F174" i="9"/>
  <c r="AP173" i="9"/>
  <c r="AH173" i="9"/>
  <c r="Z173" i="9"/>
  <c r="BU170" i="9"/>
  <c r="BM170" i="9"/>
  <c r="BE170" i="9"/>
  <c r="AS170" i="9"/>
  <c r="AK170" i="9"/>
  <c r="AC170" i="9"/>
  <c r="U170" i="9"/>
  <c r="E170" i="9"/>
  <c r="F170" i="9"/>
  <c r="AP169" i="9"/>
  <c r="AH169" i="9"/>
  <c r="Z169" i="9"/>
  <c r="BU166" i="9"/>
  <c r="BM166" i="9"/>
  <c r="BE166" i="9"/>
  <c r="AS166" i="9"/>
  <c r="AK166" i="9"/>
  <c r="AC166" i="9"/>
  <c r="U166" i="9"/>
  <c r="E166" i="9"/>
  <c r="F166" i="9"/>
  <c r="AP165" i="9"/>
  <c r="AH165" i="9"/>
  <c r="Z165" i="9"/>
  <c r="BU162" i="9"/>
  <c r="BM162" i="9"/>
  <c r="BE162" i="9"/>
  <c r="AS162" i="9"/>
  <c r="AK162" i="9"/>
  <c r="AC162" i="9"/>
  <c r="U162" i="9"/>
  <c r="E162" i="9"/>
  <c r="F162" i="9"/>
  <c r="AP161" i="9"/>
  <c r="AH161" i="9"/>
  <c r="Z161" i="9"/>
  <c r="BU158" i="9"/>
  <c r="BM158" i="9"/>
  <c r="BE158" i="9"/>
  <c r="AS158" i="9"/>
  <c r="AK158" i="9"/>
  <c r="AC158" i="9"/>
  <c r="U158" i="9"/>
  <c r="E158" i="9"/>
  <c r="F158" i="9"/>
  <c r="AP157" i="9"/>
  <c r="AH157" i="9"/>
  <c r="Z157" i="9"/>
  <c r="BU154" i="9"/>
  <c r="BM154" i="9"/>
  <c r="BE154" i="9"/>
  <c r="AS154" i="9"/>
  <c r="AK154" i="9"/>
  <c r="AC154" i="9"/>
  <c r="U154" i="9"/>
  <c r="E154" i="9"/>
  <c r="F154" i="9"/>
  <c r="AP153" i="9"/>
  <c r="AH153" i="9"/>
  <c r="Z153" i="9"/>
  <c r="F152" i="9"/>
  <c r="E152" i="9"/>
  <c r="G152" i="9"/>
  <c r="BP150" i="9"/>
  <c r="CY150" i="9"/>
  <c r="T150" i="9"/>
  <c r="X150" i="9"/>
  <c r="AB150" i="9"/>
  <c r="AF150" i="9"/>
  <c r="AJ150" i="9"/>
  <c r="AN150" i="9"/>
  <c r="AR150" i="9"/>
  <c r="AV150" i="9"/>
  <c r="DN150" i="9" s="1"/>
  <c r="W150" i="9"/>
  <c r="AC150" i="9"/>
  <c r="AH150" i="9"/>
  <c r="AM150" i="9"/>
  <c r="AS150" i="9"/>
  <c r="Y150" i="9"/>
  <c r="AD150" i="9"/>
  <c r="AI150" i="9"/>
  <c r="AO150" i="9"/>
  <c r="AT150" i="9"/>
  <c r="DL150" i="9" s="1"/>
  <c r="CB147" i="9"/>
  <c r="DK147" i="9"/>
  <c r="T147" i="9"/>
  <c r="X147" i="9"/>
  <c r="AB147" i="9"/>
  <c r="AF147" i="9"/>
  <c r="AJ147" i="9"/>
  <c r="AN147" i="9"/>
  <c r="AR147" i="9"/>
  <c r="AV147" i="9"/>
  <c r="DN147" i="9" s="1"/>
  <c r="Y147" i="9"/>
  <c r="AD147" i="9"/>
  <c r="AI147" i="9"/>
  <c r="AO147" i="9"/>
  <c r="AT147" i="9"/>
  <c r="DL147" i="9" s="1"/>
  <c r="U147" i="9"/>
  <c r="Z147" i="9"/>
  <c r="AE147" i="9"/>
  <c r="AK147" i="9"/>
  <c r="AP147" i="9"/>
  <c r="AU147" i="9"/>
  <c r="DM147" i="9" s="1"/>
  <c r="AP146" i="9"/>
  <c r="AE146" i="9"/>
  <c r="U146" i="9"/>
  <c r="AQ143" i="9"/>
  <c r="AG143" i="9"/>
  <c r="V143" i="9"/>
  <c r="AW142" i="9"/>
  <c r="DO142" i="9" s="1"/>
  <c r="AL142" i="9"/>
  <c r="AA142" i="9"/>
  <c r="F137" i="9"/>
  <c r="G137" i="9"/>
  <c r="F136" i="9"/>
  <c r="G136" i="9"/>
  <c r="E136" i="9"/>
  <c r="AO129" i="9"/>
  <c r="T129" i="9"/>
  <c r="AP128" i="9"/>
  <c r="U128" i="9"/>
  <c r="AF125" i="9"/>
  <c r="AJ124" i="9"/>
  <c r="DG122" i="9"/>
  <c r="BX122" i="9"/>
  <c r="CR122" i="9"/>
  <c r="BI122" i="9"/>
  <c r="AF121" i="9"/>
  <c r="AJ120" i="9"/>
  <c r="CQ117" i="9"/>
  <c r="CM110" i="9"/>
  <c r="BD110" i="9"/>
  <c r="AK107" i="9"/>
  <c r="BL103" i="9"/>
  <c r="CP102" i="9"/>
  <c r="BG102" i="9"/>
  <c r="V102" i="9"/>
  <c r="Z102" i="9"/>
  <c r="AD102" i="9"/>
  <c r="AH102" i="9"/>
  <c r="AL102" i="9"/>
  <c r="AP102" i="9"/>
  <c r="AT102" i="9"/>
  <c r="DL102" i="9" s="1"/>
  <c r="W102" i="9"/>
  <c r="AA102" i="9"/>
  <c r="AE102" i="9"/>
  <c r="AI102" i="9"/>
  <c r="AM102" i="9"/>
  <c r="AQ102" i="9"/>
  <c r="AU102" i="9"/>
  <c r="DM102" i="9" s="1"/>
  <c r="Y102" i="9"/>
  <c r="AG102" i="9"/>
  <c r="AO102" i="9"/>
  <c r="AW102" i="9"/>
  <c r="DO102" i="9" s="1"/>
  <c r="T102" i="9"/>
  <c r="AB102" i="9"/>
  <c r="AJ102" i="9"/>
  <c r="AR102" i="9"/>
  <c r="AC102" i="9"/>
  <c r="AS102" i="9"/>
  <c r="AF102" i="9"/>
  <c r="AV102" i="9"/>
  <c r="DN102" i="9" s="1"/>
  <c r="BX97" i="9"/>
  <c r="CY94" i="9"/>
  <c r="BP94" i="9"/>
  <c r="DF90" i="9"/>
  <c r="BW90" i="9"/>
  <c r="BY69" i="9"/>
  <c r="CQ61" i="9"/>
  <c r="BH61" i="9"/>
  <c r="F138" i="9"/>
  <c r="G138" i="9"/>
  <c r="F134" i="9"/>
  <c r="G134" i="9"/>
  <c r="W127" i="9"/>
  <c r="AA127" i="9"/>
  <c r="AE127" i="9"/>
  <c r="AI127" i="9"/>
  <c r="AM127" i="9"/>
  <c r="AQ127" i="9"/>
  <c r="AU127" i="9"/>
  <c r="DM127" i="9" s="1"/>
  <c r="V127" i="9"/>
  <c r="AB127" i="9"/>
  <c r="AG127" i="9"/>
  <c r="AL127" i="9"/>
  <c r="AR127" i="9"/>
  <c r="AW127" i="9"/>
  <c r="DO127" i="9" s="1"/>
  <c r="X127" i="9"/>
  <c r="AC127" i="9"/>
  <c r="AH127" i="9"/>
  <c r="AN127" i="9"/>
  <c r="AS127" i="9"/>
  <c r="BS126" i="9"/>
  <c r="DB126" i="9"/>
  <c r="CQ126" i="9"/>
  <c r="BH126" i="9"/>
  <c r="W123" i="9"/>
  <c r="AA123" i="9"/>
  <c r="AE123" i="9"/>
  <c r="AI123" i="9"/>
  <c r="AM123" i="9"/>
  <c r="AQ123" i="9"/>
  <c r="AU123" i="9"/>
  <c r="DM123" i="9" s="1"/>
  <c r="DV123" i="9" s="1"/>
  <c r="DY123" i="9" s="1"/>
  <c r="V123" i="9"/>
  <c r="AB123" i="9"/>
  <c r="AG123" i="9"/>
  <c r="AL123" i="9"/>
  <c r="AR123" i="9"/>
  <c r="AW123" i="9"/>
  <c r="DO123" i="9" s="1"/>
  <c r="X123" i="9"/>
  <c r="AC123" i="9"/>
  <c r="AH123" i="9"/>
  <c r="AN123" i="9"/>
  <c r="AS123" i="9"/>
  <c r="AT122" i="9"/>
  <c r="DL122" i="9" s="1"/>
  <c r="AJ122" i="9"/>
  <c r="W119" i="9"/>
  <c r="AA119" i="9"/>
  <c r="AE119" i="9"/>
  <c r="AI119" i="9"/>
  <c r="AM119" i="9"/>
  <c r="AQ119" i="9"/>
  <c r="AU119" i="9"/>
  <c r="DM119" i="9" s="1"/>
  <c r="V119" i="9"/>
  <c r="AB119" i="9"/>
  <c r="AG119" i="9"/>
  <c r="AL119" i="9"/>
  <c r="AR119" i="9"/>
  <c r="AW119" i="9"/>
  <c r="DO119" i="9" s="1"/>
  <c r="X119" i="9"/>
  <c r="AC119" i="9"/>
  <c r="AH119" i="9"/>
  <c r="AN119" i="9"/>
  <c r="AS119" i="9"/>
  <c r="AT118" i="9"/>
  <c r="DL118" i="9" s="1"/>
  <c r="AJ118" i="9"/>
  <c r="CP117" i="9"/>
  <c r="BG117" i="9"/>
  <c r="DJ116" i="9"/>
  <c r="CA116" i="9"/>
  <c r="DB116" i="9"/>
  <c r="BS116" i="9"/>
  <c r="CT116" i="9"/>
  <c r="BK116" i="9"/>
  <c r="CL116" i="9"/>
  <c r="BC116" i="9"/>
  <c r="DF114" i="9"/>
  <c r="BW114" i="9"/>
  <c r="CP114" i="9"/>
  <c r="BG114" i="9"/>
  <c r="V114" i="9"/>
  <c r="Z114" i="9"/>
  <c r="AD114" i="9"/>
  <c r="AH114" i="9"/>
  <c r="AL114" i="9"/>
  <c r="AP114" i="9"/>
  <c r="AT114" i="9"/>
  <c r="DL114" i="9" s="1"/>
  <c r="W114" i="9"/>
  <c r="AA114" i="9"/>
  <c r="AE114" i="9"/>
  <c r="AI114" i="9"/>
  <c r="AM114" i="9"/>
  <c r="AQ114" i="9"/>
  <c r="AU114" i="9"/>
  <c r="DM114" i="9" s="1"/>
  <c r="Y114" i="9"/>
  <c r="AG114" i="9"/>
  <c r="AO114" i="9"/>
  <c r="AW114" i="9"/>
  <c r="DO114" i="9" s="1"/>
  <c r="T114" i="9"/>
  <c r="AB114" i="9"/>
  <c r="AJ114" i="9"/>
  <c r="AR114" i="9"/>
  <c r="V111" i="9"/>
  <c r="Z111" i="9"/>
  <c r="AD111" i="9"/>
  <c r="AH111" i="9"/>
  <c r="AL111" i="9"/>
  <c r="AP111" i="9"/>
  <c r="AT111" i="9"/>
  <c r="DL111" i="9" s="1"/>
  <c r="W111" i="9"/>
  <c r="AA111" i="9"/>
  <c r="AE111" i="9"/>
  <c r="AI111" i="9"/>
  <c r="AM111" i="9"/>
  <c r="AQ111" i="9"/>
  <c r="AU111" i="9"/>
  <c r="DM111" i="9" s="1"/>
  <c r="X111" i="9"/>
  <c r="AF111" i="9"/>
  <c r="AN111" i="9"/>
  <c r="AV111" i="9"/>
  <c r="DN111" i="9" s="1"/>
  <c r="Y111" i="9"/>
  <c r="AG111" i="9"/>
  <c r="AO111" i="9"/>
  <c r="AW111" i="9"/>
  <c r="DO111" i="9" s="1"/>
  <c r="DF106" i="9"/>
  <c r="BW106" i="9"/>
  <c r="CP106" i="9"/>
  <c r="BG106" i="9"/>
  <c r="V106" i="9"/>
  <c r="Z106" i="9"/>
  <c r="AD106" i="9"/>
  <c r="AH106" i="9"/>
  <c r="AL106" i="9"/>
  <c r="AP106" i="9"/>
  <c r="AT106" i="9"/>
  <c r="DL106" i="9" s="1"/>
  <c r="W106" i="9"/>
  <c r="AA106" i="9"/>
  <c r="AE106" i="9"/>
  <c r="AI106" i="9"/>
  <c r="AM106" i="9"/>
  <c r="AQ106" i="9"/>
  <c r="AU106" i="9"/>
  <c r="DM106" i="9" s="1"/>
  <c r="Y106" i="9"/>
  <c r="AG106" i="9"/>
  <c r="AO106" i="9"/>
  <c r="AW106" i="9"/>
  <c r="DO106" i="9" s="1"/>
  <c r="T106" i="9"/>
  <c r="AB106" i="9"/>
  <c r="AJ106" i="9"/>
  <c r="AR106" i="9"/>
  <c r="V103" i="9"/>
  <c r="Z103" i="9"/>
  <c r="AD103" i="9"/>
  <c r="AH103" i="9"/>
  <c r="AL103" i="9"/>
  <c r="AP103" i="9"/>
  <c r="AT103" i="9"/>
  <c r="W103" i="9"/>
  <c r="AA103" i="9"/>
  <c r="AE103" i="9"/>
  <c r="AI103" i="9"/>
  <c r="AM103" i="9"/>
  <c r="AQ103" i="9"/>
  <c r="AU103" i="9"/>
  <c r="X103" i="9"/>
  <c r="AF103" i="9"/>
  <c r="AN103" i="9"/>
  <c r="AV103" i="9"/>
  <c r="Y103" i="9"/>
  <c r="AG103" i="9"/>
  <c r="AO103" i="9"/>
  <c r="AW103" i="9"/>
  <c r="DO103" i="9" s="1"/>
  <c r="V98" i="9"/>
  <c r="Z98" i="9"/>
  <c r="AD98" i="9"/>
  <c r="AH98" i="9"/>
  <c r="AL98" i="9"/>
  <c r="AP98" i="9"/>
  <c r="AT98" i="9"/>
  <c r="DL98" i="9" s="1"/>
  <c r="W98" i="9"/>
  <c r="AA98" i="9"/>
  <c r="AE98" i="9"/>
  <c r="AI98" i="9"/>
  <c r="AM98" i="9"/>
  <c r="AQ98" i="9"/>
  <c r="AU98" i="9"/>
  <c r="DM98" i="9" s="1"/>
  <c r="Y98" i="9"/>
  <c r="AG98" i="9"/>
  <c r="AO98" i="9"/>
  <c r="AW98" i="9"/>
  <c r="DO98" i="9" s="1"/>
  <c r="T98" i="9"/>
  <c r="AB98" i="9"/>
  <c r="AJ98" i="9"/>
  <c r="AR98" i="9"/>
  <c r="BW97" i="9"/>
  <c r="DH96" i="9"/>
  <c r="BY92" i="9"/>
  <c r="DH92" i="9"/>
  <c r="BO92" i="9"/>
  <c r="CX92" i="9"/>
  <c r="CM92" i="9"/>
  <c r="BD92" i="9"/>
  <c r="BX89" i="9"/>
  <c r="DB88" i="9"/>
  <c r="BS88" i="9"/>
  <c r="CQ88" i="9"/>
  <c r="BH88" i="9"/>
  <c r="DK86" i="9"/>
  <c r="CB86" i="9"/>
  <c r="V82" i="9"/>
  <c r="Z82" i="9"/>
  <c r="AD82" i="9"/>
  <c r="AH82" i="9"/>
  <c r="AL82" i="9"/>
  <c r="AP82" i="9"/>
  <c r="AT82" i="9"/>
  <c r="DL82" i="9" s="1"/>
  <c r="W82" i="9"/>
  <c r="AA82" i="9"/>
  <c r="AE82" i="9"/>
  <c r="AI82" i="9"/>
  <c r="AM82" i="9"/>
  <c r="AQ82" i="9"/>
  <c r="AU82" i="9"/>
  <c r="DM82" i="9" s="1"/>
  <c r="Y82" i="9"/>
  <c r="AG82" i="9"/>
  <c r="AO82" i="9"/>
  <c r="AW82" i="9"/>
  <c r="DO82" i="9" s="1"/>
  <c r="T82" i="9"/>
  <c r="AB82" i="9"/>
  <c r="AJ82" i="9"/>
  <c r="AR82" i="9"/>
  <c r="AC82" i="9"/>
  <c r="AS82" i="9"/>
  <c r="AF82" i="9"/>
  <c r="AV82" i="9"/>
  <c r="DN82" i="9" s="1"/>
  <c r="CY81" i="9"/>
  <c r="BP81" i="9"/>
  <c r="CQ81" i="9"/>
  <c r="BH81" i="9"/>
  <c r="DJ80" i="9"/>
  <c r="CA80" i="9"/>
  <c r="CY80" i="9"/>
  <c r="BP80" i="9"/>
  <c r="CP80" i="9"/>
  <c r="BG80" i="9"/>
  <c r="CQ69" i="9"/>
  <c r="BH69" i="9"/>
  <c r="F139" i="9"/>
  <c r="G139" i="9"/>
  <c r="F135" i="9"/>
  <c r="G135" i="9"/>
  <c r="F131" i="9"/>
  <c r="G131" i="9"/>
  <c r="CQ130" i="9"/>
  <c r="DH130" i="9"/>
  <c r="BY130" i="9"/>
  <c r="W130" i="9"/>
  <c r="AA130" i="9"/>
  <c r="AE130" i="9"/>
  <c r="AI130" i="9"/>
  <c r="AM130" i="9"/>
  <c r="AQ130" i="9"/>
  <c r="V130" i="9"/>
  <c r="AB130" i="9"/>
  <c r="AG130" i="9"/>
  <c r="AL130" i="9"/>
  <c r="AR130" i="9"/>
  <c r="AV130" i="9"/>
  <c r="DN130" i="9" s="1"/>
  <c r="DV130" i="9" s="1"/>
  <c r="DY130" i="9" s="1"/>
  <c r="X130" i="9"/>
  <c r="AC130" i="9"/>
  <c r="AH130" i="9"/>
  <c r="AN130" i="9"/>
  <c r="AS130" i="9"/>
  <c r="AW130" i="9"/>
  <c r="DO130" i="9" s="1"/>
  <c r="AO127" i="9"/>
  <c r="AD127" i="9"/>
  <c r="T127" i="9"/>
  <c r="BO126" i="9"/>
  <c r="CX126" i="9"/>
  <c r="W126" i="9"/>
  <c r="AA126" i="9"/>
  <c r="AE126" i="9"/>
  <c r="AI126" i="9"/>
  <c r="AM126" i="9"/>
  <c r="AQ126" i="9"/>
  <c r="AU126" i="9"/>
  <c r="DM126" i="9" s="1"/>
  <c r="DV126" i="9" s="1"/>
  <c r="DY126" i="9" s="1"/>
  <c r="V126" i="9"/>
  <c r="AB126" i="9"/>
  <c r="AG126" i="9"/>
  <c r="AL126" i="9"/>
  <c r="AR126" i="9"/>
  <c r="AW126" i="9"/>
  <c r="DO126" i="9" s="1"/>
  <c r="X126" i="9"/>
  <c r="AC126" i="9"/>
  <c r="AH126" i="9"/>
  <c r="AN126" i="9"/>
  <c r="AS126" i="9"/>
  <c r="BY123" i="9"/>
  <c r="BD123" i="9"/>
  <c r="AO123" i="9"/>
  <c r="AD123" i="9"/>
  <c r="T123" i="9"/>
  <c r="BO122" i="9"/>
  <c r="CX122" i="9"/>
  <c r="W122" i="9"/>
  <c r="AA122" i="9"/>
  <c r="AE122" i="9"/>
  <c r="AI122" i="9"/>
  <c r="AM122" i="9"/>
  <c r="AQ122" i="9"/>
  <c r="AU122" i="9"/>
  <c r="DM122" i="9" s="1"/>
  <c r="V122" i="9"/>
  <c r="AB122" i="9"/>
  <c r="AG122" i="9"/>
  <c r="AL122" i="9"/>
  <c r="AR122" i="9"/>
  <c r="AW122" i="9"/>
  <c r="DO122" i="9" s="1"/>
  <c r="X122" i="9"/>
  <c r="AC122" i="9"/>
  <c r="AH122" i="9"/>
  <c r="AN122" i="9"/>
  <c r="AS122" i="9"/>
  <c r="W118" i="9"/>
  <c r="AA118" i="9"/>
  <c r="AE118" i="9"/>
  <c r="AI118" i="9"/>
  <c r="AM118" i="9"/>
  <c r="AQ118" i="9"/>
  <c r="AU118" i="9"/>
  <c r="DM118" i="9" s="1"/>
  <c r="V118" i="9"/>
  <c r="AB118" i="9"/>
  <c r="AG118" i="9"/>
  <c r="AL118" i="9"/>
  <c r="AR118" i="9"/>
  <c r="AW118" i="9"/>
  <c r="DO118" i="9" s="1"/>
  <c r="X118" i="9"/>
  <c r="AC118" i="9"/>
  <c r="AH118" i="9"/>
  <c r="AN118" i="9"/>
  <c r="AS118" i="9"/>
  <c r="CX117" i="9"/>
  <c r="BO117" i="9"/>
  <c r="DG116" i="9"/>
  <c r="BX116" i="9"/>
  <c r="CY116" i="9"/>
  <c r="BP116" i="9"/>
  <c r="CQ116" i="9"/>
  <c r="DC114" i="9"/>
  <c r="BT114" i="9"/>
  <c r="CM114" i="9"/>
  <c r="BD114" i="9"/>
  <c r="DB111" i="9"/>
  <c r="BS111" i="9"/>
  <c r="CL111" i="9"/>
  <c r="DC106" i="9"/>
  <c r="BT106" i="9"/>
  <c r="CM106" i="9"/>
  <c r="BD106" i="9"/>
  <c r="DB103" i="9"/>
  <c r="BS103" i="9"/>
  <c r="CL103" i="9"/>
  <c r="BC103" i="9"/>
  <c r="BO96" i="9"/>
  <c r="CX96" i="9"/>
  <c r="BD96" i="9"/>
  <c r="BK95" i="9"/>
  <c r="CT95" i="9"/>
  <c r="BI94" i="9"/>
  <c r="CR94" i="9"/>
  <c r="W94" i="9"/>
  <c r="AA94" i="9"/>
  <c r="AE94" i="9"/>
  <c r="AI94" i="9"/>
  <c r="AM94" i="9"/>
  <c r="AQ94" i="9"/>
  <c r="AU94" i="9"/>
  <c r="DM94" i="9" s="1"/>
  <c r="X94" i="9"/>
  <c r="AC94" i="9"/>
  <c r="AH94" i="9"/>
  <c r="AN94" i="9"/>
  <c r="AS94" i="9"/>
  <c r="T94" i="9"/>
  <c r="Y94" i="9"/>
  <c r="AD94" i="9"/>
  <c r="AJ94" i="9"/>
  <c r="AO94" i="9"/>
  <c r="AT94" i="9"/>
  <c r="DL94" i="9" s="1"/>
  <c r="AB94" i="9"/>
  <c r="AL94" i="9"/>
  <c r="AW94" i="9"/>
  <c r="DO94" i="9" s="1"/>
  <c r="U94" i="9"/>
  <c r="AF94" i="9"/>
  <c r="AP94" i="9"/>
  <c r="W93" i="9"/>
  <c r="AA93" i="9"/>
  <c r="AE93" i="9"/>
  <c r="AI93" i="9"/>
  <c r="AM93" i="9"/>
  <c r="AQ93" i="9"/>
  <c r="AU93" i="9"/>
  <c r="DM93" i="9" s="1"/>
  <c r="X93" i="9"/>
  <c r="AC93" i="9"/>
  <c r="AH93" i="9"/>
  <c r="AN93" i="9"/>
  <c r="AS93" i="9"/>
  <c r="T93" i="9"/>
  <c r="Y93" i="9"/>
  <c r="AD93" i="9"/>
  <c r="AJ93" i="9"/>
  <c r="AO93" i="9"/>
  <c r="AT93" i="9"/>
  <c r="DL93" i="9" s="1"/>
  <c r="Z93" i="9"/>
  <c r="AK93" i="9"/>
  <c r="AV93" i="9"/>
  <c r="DN93" i="9" s="1"/>
  <c r="AB93" i="9"/>
  <c r="AL93" i="9"/>
  <c r="AW93" i="9"/>
  <c r="DO93" i="9" s="1"/>
  <c r="DD92" i="9"/>
  <c r="BU92" i="9"/>
  <c r="BK92" i="9"/>
  <c r="CT92" i="9"/>
  <c r="CP90" i="9"/>
  <c r="BG90" i="9"/>
  <c r="V90" i="9"/>
  <c r="Z90" i="9"/>
  <c r="AD90" i="9"/>
  <c r="AH90" i="9"/>
  <c r="AL90" i="9"/>
  <c r="AP90" i="9"/>
  <c r="AT90" i="9"/>
  <c r="DL90" i="9" s="1"/>
  <c r="W90" i="9"/>
  <c r="AA90" i="9"/>
  <c r="AE90" i="9"/>
  <c r="AI90" i="9"/>
  <c r="AM90" i="9"/>
  <c r="AQ90" i="9"/>
  <c r="AU90" i="9"/>
  <c r="DM90" i="9" s="1"/>
  <c r="Y90" i="9"/>
  <c r="AG90" i="9"/>
  <c r="AO90" i="9"/>
  <c r="AW90" i="9"/>
  <c r="DO90" i="9" s="1"/>
  <c r="T90" i="9"/>
  <c r="AB90" i="9"/>
  <c r="AJ90" i="9"/>
  <c r="AR90" i="9"/>
  <c r="AC90" i="9"/>
  <c r="AS90" i="9"/>
  <c r="AF90" i="9"/>
  <c r="AV90" i="9"/>
  <c r="DN90" i="9" s="1"/>
  <c r="CY89" i="9"/>
  <c r="BP89" i="9"/>
  <c r="DJ88" i="9"/>
  <c r="CA88" i="9"/>
  <c r="CP88" i="9"/>
  <c r="DF81" i="9"/>
  <c r="BW81" i="9"/>
  <c r="CX81" i="9"/>
  <c r="CP81" i="9"/>
  <c r="BG81" i="9"/>
  <c r="DD67" i="9"/>
  <c r="W67" i="9"/>
  <c r="AA67" i="9"/>
  <c r="AE67" i="9"/>
  <c r="AI67" i="9"/>
  <c r="AM67" i="9"/>
  <c r="AQ67" i="9"/>
  <c r="AU67" i="9"/>
  <c r="DM67" i="9" s="1"/>
  <c r="T67" i="9"/>
  <c r="X67" i="9"/>
  <c r="AB67" i="9"/>
  <c r="AF67" i="9"/>
  <c r="AJ67" i="9"/>
  <c r="AN67" i="9"/>
  <c r="AR67" i="9"/>
  <c r="AV67" i="9"/>
  <c r="DN67" i="9" s="1"/>
  <c r="Y67" i="9"/>
  <c r="AG67" i="9"/>
  <c r="AO67" i="9"/>
  <c r="AW67" i="9"/>
  <c r="DO67" i="9" s="1"/>
  <c r="Z67" i="9"/>
  <c r="AH67" i="9"/>
  <c r="AP67" i="9"/>
  <c r="AD67" i="9"/>
  <c r="AT67" i="9"/>
  <c r="DL67" i="9" s="1"/>
  <c r="U67" i="9"/>
  <c r="AK67" i="9"/>
  <c r="AS67" i="9"/>
  <c r="V67" i="9"/>
  <c r="E129" i="9"/>
  <c r="E128" i="9"/>
  <c r="E127" i="9"/>
  <c r="E126" i="9"/>
  <c r="E125" i="9"/>
  <c r="E124" i="9"/>
  <c r="E123" i="9"/>
  <c r="E122" i="9"/>
  <c r="E121" i="9"/>
  <c r="E120" i="9"/>
  <c r="E119" i="9"/>
  <c r="E118" i="9"/>
  <c r="V117" i="9"/>
  <c r="Z117" i="9"/>
  <c r="AD117" i="9"/>
  <c r="AH117" i="9"/>
  <c r="AL117" i="9"/>
  <c r="AP117" i="9"/>
  <c r="AT117" i="9"/>
  <c r="DL117" i="9" s="1"/>
  <c r="W117" i="9"/>
  <c r="AA117" i="9"/>
  <c r="AE117" i="9"/>
  <c r="AI117" i="9"/>
  <c r="AM117" i="9"/>
  <c r="AQ117" i="9"/>
  <c r="AU117" i="9"/>
  <c r="DM117" i="9" s="1"/>
  <c r="DF116" i="9"/>
  <c r="BW116" i="9"/>
  <c r="CX116" i="9"/>
  <c r="BO116" i="9"/>
  <c r="CP116" i="9"/>
  <c r="V113" i="9"/>
  <c r="Z113" i="9"/>
  <c r="AD113" i="9"/>
  <c r="AH113" i="9"/>
  <c r="AL113" i="9"/>
  <c r="AP113" i="9"/>
  <c r="AT113" i="9"/>
  <c r="DL113" i="9" s="1"/>
  <c r="W113" i="9"/>
  <c r="AA113" i="9"/>
  <c r="AE113" i="9"/>
  <c r="AI113" i="9"/>
  <c r="AM113" i="9"/>
  <c r="AQ113" i="9"/>
  <c r="AU113" i="9"/>
  <c r="DM113" i="9" s="1"/>
  <c r="V109" i="9"/>
  <c r="Z109" i="9"/>
  <c r="AD109" i="9"/>
  <c r="AH109" i="9"/>
  <c r="AL109" i="9"/>
  <c r="AP109" i="9"/>
  <c r="AT109" i="9"/>
  <c r="DL109" i="9" s="1"/>
  <c r="W109" i="9"/>
  <c r="AA109" i="9"/>
  <c r="AE109" i="9"/>
  <c r="AI109" i="9"/>
  <c r="AM109" i="9"/>
  <c r="AQ109" i="9"/>
  <c r="AU109" i="9"/>
  <c r="DM109" i="9" s="1"/>
  <c r="V105" i="9"/>
  <c r="Z105" i="9"/>
  <c r="AD105" i="9"/>
  <c r="AH105" i="9"/>
  <c r="AL105" i="9"/>
  <c r="AP105" i="9"/>
  <c r="AT105" i="9"/>
  <c r="DL105" i="9" s="1"/>
  <c r="W105" i="9"/>
  <c r="AA105" i="9"/>
  <c r="AE105" i="9"/>
  <c r="AI105" i="9"/>
  <c r="AM105" i="9"/>
  <c r="AQ105" i="9"/>
  <c r="AU105" i="9"/>
  <c r="DM105" i="9" s="1"/>
  <c r="V101" i="9"/>
  <c r="Z101" i="9"/>
  <c r="AD101" i="9"/>
  <c r="AH101" i="9"/>
  <c r="AL101" i="9"/>
  <c r="AP101" i="9"/>
  <c r="AT101" i="9"/>
  <c r="DL101" i="9" s="1"/>
  <c r="W101" i="9"/>
  <c r="AA101" i="9"/>
  <c r="AE101" i="9"/>
  <c r="AI101" i="9"/>
  <c r="AM101" i="9"/>
  <c r="AQ101" i="9"/>
  <c r="AU101" i="9"/>
  <c r="DM101" i="9" s="1"/>
  <c r="V97" i="9"/>
  <c r="Z97" i="9"/>
  <c r="AD97" i="9"/>
  <c r="AH97" i="9"/>
  <c r="AL97" i="9"/>
  <c r="AP97" i="9"/>
  <c r="AT97" i="9"/>
  <c r="DL97" i="9" s="1"/>
  <c r="W97" i="9"/>
  <c r="AA97" i="9"/>
  <c r="AE97" i="9"/>
  <c r="AI97" i="9"/>
  <c r="AM97" i="9"/>
  <c r="AQ97" i="9"/>
  <c r="AU97" i="9"/>
  <c r="DM97" i="9" s="1"/>
  <c r="BT96" i="9"/>
  <c r="DC96" i="9"/>
  <c r="CA95" i="9"/>
  <c r="DJ95" i="9"/>
  <c r="W95" i="9"/>
  <c r="AA95" i="9"/>
  <c r="AE95" i="9"/>
  <c r="AI95" i="9"/>
  <c r="AM95" i="9"/>
  <c r="AQ95" i="9"/>
  <c r="AU95" i="9"/>
  <c r="DM95" i="9" s="1"/>
  <c r="X95" i="9"/>
  <c r="AC95" i="9"/>
  <c r="AH95" i="9"/>
  <c r="AN95" i="9"/>
  <c r="AS95" i="9"/>
  <c r="T95" i="9"/>
  <c r="Y95" i="9"/>
  <c r="AD95" i="9"/>
  <c r="AJ95" i="9"/>
  <c r="AO95" i="9"/>
  <c r="AT95" i="9"/>
  <c r="DL95" i="9" s="1"/>
  <c r="DC92" i="9"/>
  <c r="BT92" i="9"/>
  <c r="V91" i="9"/>
  <c r="Z91" i="9"/>
  <c r="AD91" i="9"/>
  <c r="AH91" i="9"/>
  <c r="AL91" i="9"/>
  <c r="AP91" i="9"/>
  <c r="AT91" i="9"/>
  <c r="DL91" i="9" s="1"/>
  <c r="W91" i="9"/>
  <c r="AA91" i="9"/>
  <c r="AE91" i="9"/>
  <c r="AI91" i="9"/>
  <c r="AM91" i="9"/>
  <c r="AQ91" i="9"/>
  <c r="AU91" i="9"/>
  <c r="DM91" i="9" s="1"/>
  <c r="X91" i="9"/>
  <c r="AF91" i="9"/>
  <c r="AN91" i="9"/>
  <c r="AV91" i="9"/>
  <c r="DN91" i="9" s="1"/>
  <c r="Y91" i="9"/>
  <c r="AG91" i="9"/>
  <c r="AO91" i="9"/>
  <c r="AW91" i="9"/>
  <c r="DO91" i="9" s="1"/>
  <c r="DG88" i="9"/>
  <c r="BX88" i="9"/>
  <c r="CL88" i="9"/>
  <c r="BC88" i="9"/>
  <c r="CP86" i="9"/>
  <c r="V86" i="9"/>
  <c r="Z86" i="9"/>
  <c r="AD86" i="9"/>
  <c r="AH86" i="9"/>
  <c r="AL86" i="9"/>
  <c r="AP86" i="9"/>
  <c r="AT86" i="9"/>
  <c r="DL86" i="9" s="1"/>
  <c r="W86" i="9"/>
  <c r="AA86" i="9"/>
  <c r="AE86" i="9"/>
  <c r="AI86" i="9"/>
  <c r="AM86" i="9"/>
  <c r="AQ86" i="9"/>
  <c r="AU86" i="9"/>
  <c r="DM86" i="9" s="1"/>
  <c r="Y86" i="9"/>
  <c r="AG86" i="9"/>
  <c r="AO86" i="9"/>
  <c r="AW86" i="9"/>
  <c r="DO86" i="9" s="1"/>
  <c r="T86" i="9"/>
  <c r="AB86" i="9"/>
  <c r="AJ86" i="9"/>
  <c r="AR86" i="9"/>
  <c r="V83" i="9"/>
  <c r="Z83" i="9"/>
  <c r="AD83" i="9"/>
  <c r="AH83" i="9"/>
  <c r="AL83" i="9"/>
  <c r="AP83" i="9"/>
  <c r="AT83" i="9"/>
  <c r="W83" i="9"/>
  <c r="AA83" i="9"/>
  <c r="AE83" i="9"/>
  <c r="AI83" i="9"/>
  <c r="AM83" i="9"/>
  <c r="AQ83" i="9"/>
  <c r="AU83" i="9"/>
  <c r="DM83" i="9" s="1"/>
  <c r="X83" i="9"/>
  <c r="AF83" i="9"/>
  <c r="AN83" i="9"/>
  <c r="AV83" i="9"/>
  <c r="DN83" i="9" s="1"/>
  <c r="Y83" i="9"/>
  <c r="AG83" i="9"/>
  <c r="AO83" i="9"/>
  <c r="AW83" i="9"/>
  <c r="DO83" i="9" s="1"/>
  <c r="DG80" i="9"/>
  <c r="BX80" i="9"/>
  <c r="CL80" i="9"/>
  <c r="BC80" i="9"/>
  <c r="W75" i="9"/>
  <c r="AA75" i="9"/>
  <c r="AE75" i="9"/>
  <c r="AI75" i="9"/>
  <c r="AM75" i="9"/>
  <c r="AQ75" i="9"/>
  <c r="AU75" i="9"/>
  <c r="DM75" i="9" s="1"/>
  <c r="X75" i="9"/>
  <c r="AC75" i="9"/>
  <c r="AH75" i="9"/>
  <c r="AN75" i="9"/>
  <c r="AS75" i="9"/>
  <c r="T75" i="9"/>
  <c r="Y75" i="9"/>
  <c r="AD75" i="9"/>
  <c r="AJ75" i="9"/>
  <c r="AO75" i="9"/>
  <c r="AT75" i="9"/>
  <c r="DL75" i="9" s="1"/>
  <c r="AB75" i="9"/>
  <c r="AL75" i="9"/>
  <c r="AW75" i="9"/>
  <c r="DO75" i="9" s="1"/>
  <c r="U75" i="9"/>
  <c r="AF75" i="9"/>
  <c r="AP75" i="9"/>
  <c r="W74" i="9"/>
  <c r="AA74" i="9"/>
  <c r="AE74" i="9"/>
  <c r="AI74" i="9"/>
  <c r="AM74" i="9"/>
  <c r="AQ74" i="9"/>
  <c r="AU74" i="9"/>
  <c r="DM74" i="9" s="1"/>
  <c r="X74" i="9"/>
  <c r="AC74" i="9"/>
  <c r="AH74" i="9"/>
  <c r="AN74" i="9"/>
  <c r="AS74" i="9"/>
  <c r="T74" i="9"/>
  <c r="Y74" i="9"/>
  <c r="AD74" i="9"/>
  <c r="AJ74" i="9"/>
  <c r="AO74" i="9"/>
  <c r="AT74" i="9"/>
  <c r="DL74" i="9" s="1"/>
  <c r="Z74" i="9"/>
  <c r="AK74" i="9"/>
  <c r="AV74" i="9"/>
  <c r="DN74" i="9" s="1"/>
  <c r="AB74" i="9"/>
  <c r="AL74" i="9"/>
  <c r="AW74" i="9"/>
  <c r="DO74" i="9" s="1"/>
  <c r="BM72" i="9"/>
  <c r="CV72" i="9"/>
  <c r="CY64" i="9"/>
  <c r="BP64" i="9"/>
  <c r="E62" i="9"/>
  <c r="F62" i="9"/>
  <c r="G62" i="9"/>
  <c r="CQ60" i="9"/>
  <c r="BH60" i="9"/>
  <c r="W60" i="9"/>
  <c r="AA60" i="9"/>
  <c r="AE60" i="9"/>
  <c r="AI60" i="9"/>
  <c r="AM60" i="9"/>
  <c r="AQ60" i="9"/>
  <c r="AU60" i="9"/>
  <c r="DM60" i="9" s="1"/>
  <c r="T60" i="9"/>
  <c r="X60" i="9"/>
  <c r="AB60" i="9"/>
  <c r="AF60" i="9"/>
  <c r="AJ60" i="9"/>
  <c r="AN60" i="9"/>
  <c r="AR60" i="9"/>
  <c r="AV60" i="9"/>
  <c r="DN60" i="9" s="1"/>
  <c r="Z60" i="9"/>
  <c r="AH60" i="9"/>
  <c r="AP60" i="9"/>
  <c r="U60" i="9"/>
  <c r="AC60" i="9"/>
  <c r="AK60" i="9"/>
  <c r="AS60" i="9"/>
  <c r="AD60" i="9"/>
  <c r="AT60" i="9"/>
  <c r="DL60" i="9" s="1"/>
  <c r="AG60" i="9"/>
  <c r="AW60" i="9"/>
  <c r="DO60" i="9" s="1"/>
  <c r="CB54" i="9"/>
  <c r="DK54" i="9"/>
  <c r="CB117" i="9"/>
  <c r="BT117" i="9"/>
  <c r="BL117" i="9"/>
  <c r="BD117" i="9"/>
  <c r="AR117" i="9"/>
  <c r="AJ117" i="9"/>
  <c r="AB117" i="9"/>
  <c r="T117" i="9"/>
  <c r="V116" i="9"/>
  <c r="Z116" i="9"/>
  <c r="AD116" i="9"/>
  <c r="AH116" i="9"/>
  <c r="AL116" i="9"/>
  <c r="AP116" i="9"/>
  <c r="AT116" i="9"/>
  <c r="DL116" i="9" s="1"/>
  <c r="W116" i="9"/>
  <c r="AA116" i="9"/>
  <c r="AE116" i="9"/>
  <c r="AI116" i="9"/>
  <c r="AM116" i="9"/>
  <c r="AQ116" i="9"/>
  <c r="AU116" i="9"/>
  <c r="DM116" i="9" s="1"/>
  <c r="AR113" i="9"/>
  <c r="AJ113" i="9"/>
  <c r="AB113" i="9"/>
  <c r="T113" i="9"/>
  <c r="V112" i="9"/>
  <c r="Z112" i="9"/>
  <c r="AD112" i="9"/>
  <c r="AH112" i="9"/>
  <c r="AL112" i="9"/>
  <c r="AP112" i="9"/>
  <c r="AT112" i="9"/>
  <c r="DL112" i="9" s="1"/>
  <c r="W112" i="9"/>
  <c r="AA112" i="9"/>
  <c r="AE112" i="9"/>
  <c r="AI112" i="9"/>
  <c r="AM112" i="9"/>
  <c r="AQ112" i="9"/>
  <c r="AU112" i="9"/>
  <c r="DM112" i="9" s="1"/>
  <c r="AR109" i="9"/>
  <c r="AJ109" i="9"/>
  <c r="AB109" i="9"/>
  <c r="T109" i="9"/>
  <c r="V108" i="9"/>
  <c r="Z108" i="9"/>
  <c r="AD108" i="9"/>
  <c r="AH108" i="9"/>
  <c r="AL108" i="9"/>
  <c r="AP108" i="9"/>
  <c r="AT108" i="9"/>
  <c r="DL108" i="9" s="1"/>
  <c r="W108" i="9"/>
  <c r="AA108" i="9"/>
  <c r="AE108" i="9"/>
  <c r="AI108" i="9"/>
  <c r="AM108" i="9"/>
  <c r="AQ108" i="9"/>
  <c r="AU108" i="9"/>
  <c r="DM108" i="9" s="1"/>
  <c r="AR105" i="9"/>
  <c r="AJ105" i="9"/>
  <c r="AB105" i="9"/>
  <c r="T105" i="9"/>
  <c r="V104" i="9"/>
  <c r="Z104" i="9"/>
  <c r="AD104" i="9"/>
  <c r="AH104" i="9"/>
  <c r="AL104" i="9"/>
  <c r="AP104" i="9"/>
  <c r="AT104" i="9"/>
  <c r="DL104" i="9" s="1"/>
  <c r="W104" i="9"/>
  <c r="AA104" i="9"/>
  <c r="AE104" i="9"/>
  <c r="AI104" i="9"/>
  <c r="AM104" i="9"/>
  <c r="AQ104" i="9"/>
  <c r="AU104" i="9"/>
  <c r="DM104" i="9" s="1"/>
  <c r="AR101" i="9"/>
  <c r="AJ101" i="9"/>
  <c r="AB101" i="9"/>
  <c r="T101" i="9"/>
  <c r="V100" i="9"/>
  <c r="Z100" i="9"/>
  <c r="AD100" i="9"/>
  <c r="AH100" i="9"/>
  <c r="AL100" i="9"/>
  <c r="AP100" i="9"/>
  <c r="AT100" i="9"/>
  <c r="DL100" i="9" s="1"/>
  <c r="W100" i="9"/>
  <c r="AA100" i="9"/>
  <c r="AE100" i="9"/>
  <c r="AI100" i="9"/>
  <c r="AM100" i="9"/>
  <c r="AQ100" i="9"/>
  <c r="AU100" i="9"/>
  <c r="DM100" i="9" s="1"/>
  <c r="CB97" i="9"/>
  <c r="BT97" i="9"/>
  <c r="BL97" i="9"/>
  <c r="BD97" i="9"/>
  <c r="AR97" i="9"/>
  <c r="AJ97" i="9"/>
  <c r="AB97" i="9"/>
  <c r="T97" i="9"/>
  <c r="CA96" i="9"/>
  <c r="DJ96" i="9"/>
  <c r="W96" i="9"/>
  <c r="AA96" i="9"/>
  <c r="AE96" i="9"/>
  <c r="AI96" i="9"/>
  <c r="AM96" i="9"/>
  <c r="AQ96" i="9"/>
  <c r="AU96" i="9"/>
  <c r="DM96" i="9" s="1"/>
  <c r="X96" i="9"/>
  <c r="AC96" i="9"/>
  <c r="AH96" i="9"/>
  <c r="AN96" i="9"/>
  <c r="AS96" i="9"/>
  <c r="T96" i="9"/>
  <c r="Y96" i="9"/>
  <c r="AD96" i="9"/>
  <c r="AJ96" i="9"/>
  <c r="AO96" i="9"/>
  <c r="AT96" i="9"/>
  <c r="DL96" i="9" s="1"/>
  <c r="BP95" i="9"/>
  <c r="BE95" i="9"/>
  <c r="AP95" i="9"/>
  <c r="AF95" i="9"/>
  <c r="U95" i="9"/>
  <c r="CA92" i="9"/>
  <c r="DJ92" i="9"/>
  <c r="W92" i="9"/>
  <c r="AA92" i="9"/>
  <c r="AE92" i="9"/>
  <c r="AI92" i="9"/>
  <c r="AM92" i="9"/>
  <c r="AQ92" i="9"/>
  <c r="AU92" i="9"/>
  <c r="DM92" i="9" s="1"/>
  <c r="X92" i="9"/>
  <c r="AC92" i="9"/>
  <c r="AH92" i="9"/>
  <c r="AN92" i="9"/>
  <c r="AS92" i="9"/>
  <c r="T92" i="9"/>
  <c r="Y92" i="9"/>
  <c r="AD92" i="9"/>
  <c r="AJ92" i="9"/>
  <c r="AO92" i="9"/>
  <c r="AT92" i="9"/>
  <c r="DL92" i="9" s="1"/>
  <c r="BD91" i="9"/>
  <c r="AJ91" i="9"/>
  <c r="T91" i="9"/>
  <c r="AK86" i="9"/>
  <c r="U86" i="9"/>
  <c r="AJ83" i="9"/>
  <c r="T83" i="9"/>
  <c r="CT80" i="9"/>
  <c r="BK80" i="9"/>
  <c r="AR75" i="9"/>
  <c r="V75" i="9"/>
  <c r="AP74" i="9"/>
  <c r="U74" i="9"/>
  <c r="E71" i="9"/>
  <c r="F71" i="9"/>
  <c r="G71" i="9"/>
  <c r="W69" i="9"/>
  <c r="AA69" i="9"/>
  <c r="AE69" i="9"/>
  <c r="AI69" i="9"/>
  <c r="AM69" i="9"/>
  <c r="AQ69" i="9"/>
  <c r="AU69" i="9"/>
  <c r="DM69" i="9" s="1"/>
  <c r="T69" i="9"/>
  <c r="X69" i="9"/>
  <c r="AB69" i="9"/>
  <c r="AF69" i="9"/>
  <c r="AJ69" i="9"/>
  <c r="AN69" i="9"/>
  <c r="AR69" i="9"/>
  <c r="AV69" i="9"/>
  <c r="DN69" i="9" s="1"/>
  <c r="U69" i="9"/>
  <c r="AC69" i="9"/>
  <c r="AK69" i="9"/>
  <c r="AS69" i="9"/>
  <c r="V69" i="9"/>
  <c r="AD69" i="9"/>
  <c r="AL69" i="9"/>
  <c r="AT69" i="9"/>
  <c r="DL69" i="9" s="1"/>
  <c r="DV69" i="9" s="1"/>
  <c r="DY69" i="9" s="1"/>
  <c r="AG69" i="9"/>
  <c r="AW69" i="9"/>
  <c r="DO69" i="9" s="1"/>
  <c r="AH69" i="9"/>
  <c r="CY65" i="9"/>
  <c r="BP65" i="9"/>
  <c r="CV64" i="9"/>
  <c r="BM64" i="9"/>
  <c r="V60" i="9"/>
  <c r="CM52" i="9"/>
  <c r="BD52" i="9"/>
  <c r="F96" i="9"/>
  <c r="V89" i="9"/>
  <c r="Z89" i="9"/>
  <c r="AD89" i="9"/>
  <c r="AH89" i="9"/>
  <c r="AL89" i="9"/>
  <c r="AP89" i="9"/>
  <c r="AT89" i="9"/>
  <c r="DL89" i="9" s="1"/>
  <c r="W89" i="9"/>
  <c r="AA89" i="9"/>
  <c r="AE89" i="9"/>
  <c r="AI89" i="9"/>
  <c r="AM89" i="9"/>
  <c r="AQ89" i="9"/>
  <c r="AU89" i="9"/>
  <c r="DM89" i="9" s="1"/>
  <c r="AV88" i="9"/>
  <c r="DN88" i="9" s="1"/>
  <c r="AN88" i="9"/>
  <c r="AF88" i="9"/>
  <c r="V85" i="9"/>
  <c r="Z85" i="9"/>
  <c r="AD85" i="9"/>
  <c r="AH85" i="9"/>
  <c r="AL85" i="9"/>
  <c r="AP85" i="9"/>
  <c r="AT85" i="9"/>
  <c r="DL85" i="9" s="1"/>
  <c r="W85" i="9"/>
  <c r="AA85" i="9"/>
  <c r="AE85" i="9"/>
  <c r="AI85" i="9"/>
  <c r="AM85" i="9"/>
  <c r="AQ85" i="9"/>
  <c r="AU85" i="9"/>
  <c r="DM85" i="9" s="1"/>
  <c r="AV84" i="9"/>
  <c r="DN84" i="9" s="1"/>
  <c r="AN84" i="9"/>
  <c r="AF84" i="9"/>
  <c r="V81" i="9"/>
  <c r="Z81" i="9"/>
  <c r="AD81" i="9"/>
  <c r="AH81" i="9"/>
  <c r="AL81" i="9"/>
  <c r="AP81" i="9"/>
  <c r="AT81" i="9"/>
  <c r="DL81" i="9" s="1"/>
  <c r="W81" i="9"/>
  <c r="AA81" i="9"/>
  <c r="AE81" i="9"/>
  <c r="AI81" i="9"/>
  <c r="AM81" i="9"/>
  <c r="AQ81" i="9"/>
  <c r="AU81" i="9"/>
  <c r="DM81" i="9" s="1"/>
  <c r="AV80" i="9"/>
  <c r="DN80" i="9" s="1"/>
  <c r="AN80" i="9"/>
  <c r="AF80" i="9"/>
  <c r="AV77" i="9"/>
  <c r="DN77" i="9" s="1"/>
  <c r="AK77" i="9"/>
  <c r="W76" i="9"/>
  <c r="AA76" i="9"/>
  <c r="AE76" i="9"/>
  <c r="AI76" i="9"/>
  <c r="AM76" i="9"/>
  <c r="AQ76" i="9"/>
  <c r="AU76" i="9"/>
  <c r="DM76" i="9" s="1"/>
  <c r="X76" i="9"/>
  <c r="AC76" i="9"/>
  <c r="AH76" i="9"/>
  <c r="AN76" i="9"/>
  <c r="AS76" i="9"/>
  <c r="T76" i="9"/>
  <c r="Y76" i="9"/>
  <c r="AD76" i="9"/>
  <c r="AJ76" i="9"/>
  <c r="AO76" i="9"/>
  <c r="AT76" i="9"/>
  <c r="DL76" i="9" s="1"/>
  <c r="AV73" i="9"/>
  <c r="DN73" i="9" s="1"/>
  <c r="AK73" i="9"/>
  <c r="DG72" i="9"/>
  <c r="BX72" i="9"/>
  <c r="CQ72" i="9"/>
  <c r="BH72" i="9"/>
  <c r="W72" i="9"/>
  <c r="AA72" i="9"/>
  <c r="AE72" i="9"/>
  <c r="AI72" i="9"/>
  <c r="AM72" i="9"/>
  <c r="AQ72" i="9"/>
  <c r="AU72" i="9"/>
  <c r="DM72" i="9" s="1"/>
  <c r="T72" i="9"/>
  <c r="X72" i="9"/>
  <c r="AB72" i="9"/>
  <c r="AF72" i="9"/>
  <c r="AJ72" i="9"/>
  <c r="AN72" i="9"/>
  <c r="AR72" i="9"/>
  <c r="AV72" i="9"/>
  <c r="DN72" i="9" s="1"/>
  <c r="Z72" i="9"/>
  <c r="AH72" i="9"/>
  <c r="AP72" i="9"/>
  <c r="U72" i="9"/>
  <c r="AC72" i="9"/>
  <c r="AK72" i="9"/>
  <c r="AS72" i="9"/>
  <c r="E67" i="9"/>
  <c r="F67" i="9"/>
  <c r="E66" i="9"/>
  <c r="F66" i="9"/>
  <c r="G66" i="9"/>
  <c r="W65" i="9"/>
  <c r="AA65" i="9"/>
  <c r="AE65" i="9"/>
  <c r="AI65" i="9"/>
  <c r="AM65" i="9"/>
  <c r="AQ65" i="9"/>
  <c r="AU65" i="9"/>
  <c r="DM65" i="9" s="1"/>
  <c r="T65" i="9"/>
  <c r="X65" i="9"/>
  <c r="AB65" i="9"/>
  <c r="AF65" i="9"/>
  <c r="AJ65" i="9"/>
  <c r="AN65" i="9"/>
  <c r="AR65" i="9"/>
  <c r="AV65" i="9"/>
  <c r="DN65" i="9" s="1"/>
  <c r="U65" i="9"/>
  <c r="AC65" i="9"/>
  <c r="AK65" i="9"/>
  <c r="AS65" i="9"/>
  <c r="V65" i="9"/>
  <c r="AD65" i="9"/>
  <c r="AL65" i="9"/>
  <c r="AT65" i="9"/>
  <c r="DL65" i="9" s="1"/>
  <c r="DV65" i="9" s="1"/>
  <c r="DY65" i="9" s="1"/>
  <c r="CQ64" i="9"/>
  <c r="BH64" i="9"/>
  <c r="W64" i="9"/>
  <c r="AA64" i="9"/>
  <c r="AE64" i="9"/>
  <c r="AI64" i="9"/>
  <c r="AM64" i="9"/>
  <c r="AQ64" i="9"/>
  <c r="AU64" i="9"/>
  <c r="DM64" i="9" s="1"/>
  <c r="T64" i="9"/>
  <c r="X64" i="9"/>
  <c r="AB64" i="9"/>
  <c r="AF64" i="9"/>
  <c r="AJ64" i="9"/>
  <c r="AN64" i="9"/>
  <c r="AR64" i="9"/>
  <c r="AV64" i="9"/>
  <c r="DN64" i="9" s="1"/>
  <c r="Z64" i="9"/>
  <c r="AH64" i="9"/>
  <c r="AP64" i="9"/>
  <c r="U64" i="9"/>
  <c r="AC64" i="9"/>
  <c r="AK64" i="9"/>
  <c r="AS64" i="9"/>
  <c r="V53" i="9"/>
  <c r="Z53" i="9"/>
  <c r="AD53" i="9"/>
  <c r="AH53" i="9"/>
  <c r="AL53" i="9"/>
  <c r="AP53" i="9"/>
  <c r="AT53" i="9"/>
  <c r="DL53" i="9" s="1"/>
  <c r="W53" i="9"/>
  <c r="AA53" i="9"/>
  <c r="AE53" i="9"/>
  <c r="AI53" i="9"/>
  <c r="AM53" i="9"/>
  <c r="AQ53" i="9"/>
  <c r="AU53" i="9"/>
  <c r="DM53" i="9" s="1"/>
  <c r="T53" i="9"/>
  <c r="X53" i="9"/>
  <c r="AB53" i="9"/>
  <c r="AF53" i="9"/>
  <c r="AJ53" i="9"/>
  <c r="AN53" i="9"/>
  <c r="AR53" i="9"/>
  <c r="AV53" i="9"/>
  <c r="DN53" i="9" s="1"/>
  <c r="AC53" i="9"/>
  <c r="AS53" i="9"/>
  <c r="AG53" i="9"/>
  <c r="AW53" i="9"/>
  <c r="DO53" i="9" s="1"/>
  <c r="U53" i="9"/>
  <c r="AK53" i="9"/>
  <c r="Y53" i="9"/>
  <c r="CU50" i="9"/>
  <c r="BL50" i="9"/>
  <c r="E95" i="9"/>
  <c r="E94" i="9"/>
  <c r="E93" i="9"/>
  <c r="E92" i="9"/>
  <c r="CD89" i="9"/>
  <c r="CE89" i="9"/>
  <c r="DJ89" i="9"/>
  <c r="CA89" i="9"/>
  <c r="DB89" i="9"/>
  <c r="BS89" i="9"/>
  <c r="CT89" i="9"/>
  <c r="BK89" i="9"/>
  <c r="CL89" i="9"/>
  <c r="BC89" i="9"/>
  <c r="V88" i="9"/>
  <c r="Z88" i="9"/>
  <c r="AD88" i="9"/>
  <c r="AH88" i="9"/>
  <c r="AL88" i="9"/>
  <c r="AP88" i="9"/>
  <c r="AT88" i="9"/>
  <c r="DL88" i="9" s="1"/>
  <c r="W88" i="9"/>
  <c r="AA88" i="9"/>
  <c r="AE88" i="9"/>
  <c r="AI88" i="9"/>
  <c r="AM88" i="9"/>
  <c r="AQ88" i="9"/>
  <c r="AU88" i="9"/>
  <c r="DM88" i="9" s="1"/>
  <c r="V84" i="9"/>
  <c r="Z84" i="9"/>
  <c r="AD84" i="9"/>
  <c r="AH84" i="9"/>
  <c r="AL84" i="9"/>
  <c r="AP84" i="9"/>
  <c r="AT84" i="9"/>
  <c r="DL84" i="9" s="1"/>
  <c r="W84" i="9"/>
  <c r="AA84" i="9"/>
  <c r="AE84" i="9"/>
  <c r="AI84" i="9"/>
  <c r="AM84" i="9"/>
  <c r="AQ84" i="9"/>
  <c r="AU84" i="9"/>
  <c r="DM84" i="9" s="1"/>
  <c r="DJ81" i="9"/>
  <c r="CA81" i="9"/>
  <c r="DB81" i="9"/>
  <c r="BS81" i="9"/>
  <c r="CT81" i="9"/>
  <c r="BK81" i="9"/>
  <c r="CL81" i="9"/>
  <c r="BC81" i="9"/>
  <c r="V80" i="9"/>
  <c r="Z80" i="9"/>
  <c r="AD80" i="9"/>
  <c r="AH80" i="9"/>
  <c r="AL80" i="9"/>
  <c r="AP80" i="9"/>
  <c r="AT80" i="9"/>
  <c r="DL80" i="9" s="1"/>
  <c r="W80" i="9"/>
  <c r="AA80" i="9"/>
  <c r="AE80" i="9"/>
  <c r="AI80" i="9"/>
  <c r="AM80" i="9"/>
  <c r="AQ80" i="9"/>
  <c r="AU80" i="9"/>
  <c r="DM80" i="9" s="1"/>
  <c r="W77" i="9"/>
  <c r="AA77" i="9"/>
  <c r="AE77" i="9"/>
  <c r="AI77" i="9"/>
  <c r="AM77" i="9"/>
  <c r="AQ77" i="9"/>
  <c r="AU77" i="9"/>
  <c r="DM77" i="9" s="1"/>
  <c r="X77" i="9"/>
  <c r="AC77" i="9"/>
  <c r="AH77" i="9"/>
  <c r="AN77" i="9"/>
  <c r="AS77" i="9"/>
  <c r="T77" i="9"/>
  <c r="Y77" i="9"/>
  <c r="AD77" i="9"/>
  <c r="AJ77" i="9"/>
  <c r="AO77" i="9"/>
  <c r="AT77" i="9"/>
  <c r="DL77" i="9" s="1"/>
  <c r="W73" i="9"/>
  <c r="AA73" i="9"/>
  <c r="AE73" i="9"/>
  <c r="AI73" i="9"/>
  <c r="AM73" i="9"/>
  <c r="AQ73" i="9"/>
  <c r="AU73" i="9"/>
  <c r="DM73" i="9" s="1"/>
  <c r="X73" i="9"/>
  <c r="AC73" i="9"/>
  <c r="AH73" i="9"/>
  <c r="AN73" i="9"/>
  <c r="AS73" i="9"/>
  <c r="T73" i="9"/>
  <c r="Y73" i="9"/>
  <c r="AD73" i="9"/>
  <c r="AJ73" i="9"/>
  <c r="AO73" i="9"/>
  <c r="AT73" i="9"/>
  <c r="DL73" i="9" s="1"/>
  <c r="DG65" i="9"/>
  <c r="BX65" i="9"/>
  <c r="CQ65" i="9"/>
  <c r="BH65" i="9"/>
  <c r="DD64" i="9"/>
  <c r="BU64" i="9"/>
  <c r="CN64" i="9"/>
  <c r="BE64" i="9"/>
  <c r="AO53" i="9"/>
  <c r="CU52" i="9"/>
  <c r="BL52" i="9"/>
  <c r="E72" i="9"/>
  <c r="F72" i="9"/>
  <c r="E68" i="9"/>
  <c r="F68" i="9"/>
  <c r="E64" i="9"/>
  <c r="F64" i="9"/>
  <c r="E60" i="9"/>
  <c r="F60" i="9"/>
  <c r="V57" i="9"/>
  <c r="Z57" i="9"/>
  <c r="AD57" i="9"/>
  <c r="AH57" i="9"/>
  <c r="AL57" i="9"/>
  <c r="AP57" i="9"/>
  <c r="AT57" i="9"/>
  <c r="T57" i="9"/>
  <c r="X57" i="9"/>
  <c r="AB57" i="9"/>
  <c r="AF57" i="9"/>
  <c r="AJ57" i="9"/>
  <c r="AN57" i="9"/>
  <c r="AR57" i="9"/>
  <c r="AV57" i="9"/>
  <c r="Y57" i="9"/>
  <c r="AG57" i="9"/>
  <c r="AO57" i="9"/>
  <c r="AW57" i="9"/>
  <c r="DO57" i="9" s="1"/>
  <c r="AA57" i="9"/>
  <c r="AI57" i="9"/>
  <c r="AQ57" i="9"/>
  <c r="BL54" i="9"/>
  <c r="CU54" i="9"/>
  <c r="DC52" i="9"/>
  <c r="BT52" i="9"/>
  <c r="DK50" i="9"/>
  <c r="CB50" i="9"/>
  <c r="DH49" i="9"/>
  <c r="V42" i="9"/>
  <c r="Z42" i="9"/>
  <c r="AD42" i="9"/>
  <c r="AH42" i="9"/>
  <c r="AL42" i="9"/>
  <c r="AP42" i="9"/>
  <c r="AT42" i="9"/>
  <c r="DL42" i="9" s="1"/>
  <c r="W42" i="9"/>
  <c r="AA42" i="9"/>
  <c r="AE42" i="9"/>
  <c r="AI42" i="9"/>
  <c r="AM42" i="9"/>
  <c r="AQ42" i="9"/>
  <c r="AU42" i="9"/>
  <c r="DM42" i="9" s="1"/>
  <c r="T42" i="9"/>
  <c r="X42" i="9"/>
  <c r="AB42" i="9"/>
  <c r="AF42" i="9"/>
  <c r="AJ42" i="9"/>
  <c r="AN42" i="9"/>
  <c r="AR42" i="9"/>
  <c r="AV42" i="9"/>
  <c r="DN42" i="9" s="1"/>
  <c r="AC42" i="9"/>
  <c r="AS42" i="9"/>
  <c r="AG42" i="9"/>
  <c r="AW42" i="9"/>
  <c r="DO42" i="9" s="1"/>
  <c r="U42" i="9"/>
  <c r="AK42" i="9"/>
  <c r="Y42" i="9"/>
  <c r="E78" i="9"/>
  <c r="E77" i="9"/>
  <c r="E76" i="9"/>
  <c r="E75" i="9"/>
  <c r="E74" i="9"/>
  <c r="E73" i="9"/>
  <c r="E69" i="9"/>
  <c r="F69" i="9"/>
  <c r="E65" i="9"/>
  <c r="F65" i="9"/>
  <c r="E61" i="9"/>
  <c r="F61" i="9"/>
  <c r="BH49" i="9"/>
  <c r="CQ49" i="9"/>
  <c r="CY48" i="9"/>
  <c r="BP48" i="9"/>
  <c r="CU48" i="9"/>
  <c r="BL48" i="9"/>
  <c r="AO42" i="9"/>
  <c r="V59" i="9"/>
  <c r="Z59" i="9"/>
  <c r="AD59" i="9"/>
  <c r="AH59" i="9"/>
  <c r="AL59" i="9"/>
  <c r="AP59" i="9"/>
  <c r="AT59" i="9"/>
  <c r="DL59" i="9" s="1"/>
  <c r="V58" i="9"/>
  <c r="Z58" i="9"/>
  <c r="AD58" i="9"/>
  <c r="AH58" i="9"/>
  <c r="AL58" i="9"/>
  <c r="AP58" i="9"/>
  <c r="AT58" i="9"/>
  <c r="T58" i="9"/>
  <c r="V56" i="9"/>
  <c r="Z56" i="9"/>
  <c r="AD56" i="9"/>
  <c r="AH56" i="9"/>
  <c r="AL56" i="9"/>
  <c r="AP56" i="9"/>
  <c r="AT56" i="9"/>
  <c r="DL56" i="9" s="1"/>
  <c r="T56" i="9"/>
  <c r="X56" i="9"/>
  <c r="AB56" i="9"/>
  <c r="AF56" i="9"/>
  <c r="AJ56" i="9"/>
  <c r="AN56" i="9"/>
  <c r="AR56" i="9"/>
  <c r="AV56" i="9"/>
  <c r="DN56" i="9" s="1"/>
  <c r="V54" i="9"/>
  <c r="Z54" i="9"/>
  <c r="AD54" i="9"/>
  <c r="AH54" i="9"/>
  <c r="AL54" i="9"/>
  <c r="AP54" i="9"/>
  <c r="AT54" i="9"/>
  <c r="DL54" i="9" s="1"/>
  <c r="W54" i="9"/>
  <c r="AA54" i="9"/>
  <c r="AE54" i="9"/>
  <c r="AI54" i="9"/>
  <c r="AM54" i="9"/>
  <c r="AQ54" i="9"/>
  <c r="AU54" i="9"/>
  <c r="DM54" i="9" s="1"/>
  <c r="T54" i="9"/>
  <c r="X54" i="9"/>
  <c r="AB54" i="9"/>
  <c r="AF54" i="9"/>
  <c r="AJ54" i="9"/>
  <c r="AN54" i="9"/>
  <c r="AR54" i="9"/>
  <c r="AV54" i="9"/>
  <c r="DN54" i="9" s="1"/>
  <c r="CY52" i="9"/>
  <c r="DG50" i="9"/>
  <c r="BX50" i="9"/>
  <c r="CQ50" i="9"/>
  <c r="BH50" i="9"/>
  <c r="V50" i="9"/>
  <c r="Z50" i="9"/>
  <c r="AD50" i="9"/>
  <c r="AH50" i="9"/>
  <c r="AL50" i="9"/>
  <c r="AP50" i="9"/>
  <c r="AT50" i="9"/>
  <c r="DL50" i="9" s="1"/>
  <c r="W50" i="9"/>
  <c r="AA50" i="9"/>
  <c r="AE50" i="9"/>
  <c r="AI50" i="9"/>
  <c r="AM50" i="9"/>
  <c r="AQ50" i="9"/>
  <c r="AU50" i="9"/>
  <c r="DM50" i="9" s="1"/>
  <c r="T50" i="9"/>
  <c r="X50" i="9"/>
  <c r="AB50" i="9"/>
  <c r="AF50" i="9"/>
  <c r="AJ50" i="9"/>
  <c r="AN50" i="9"/>
  <c r="AR50" i="9"/>
  <c r="AV50" i="9"/>
  <c r="DN50" i="9" s="1"/>
  <c r="DG45" i="9"/>
  <c r="BX45" i="9"/>
  <c r="V45" i="9"/>
  <c r="Z45" i="9"/>
  <c r="AD45" i="9"/>
  <c r="AH45" i="9"/>
  <c r="AL45" i="9"/>
  <c r="AP45" i="9"/>
  <c r="AT45" i="9"/>
  <c r="DL45" i="9" s="1"/>
  <c r="W45" i="9"/>
  <c r="AA45" i="9"/>
  <c r="AE45" i="9"/>
  <c r="AI45" i="9"/>
  <c r="AM45" i="9"/>
  <c r="AQ45" i="9"/>
  <c r="AU45" i="9"/>
  <c r="DM45" i="9" s="1"/>
  <c r="T45" i="9"/>
  <c r="X45" i="9"/>
  <c r="AB45" i="9"/>
  <c r="AF45" i="9"/>
  <c r="AJ45" i="9"/>
  <c r="AN45" i="9"/>
  <c r="AR45" i="9"/>
  <c r="AV45" i="9"/>
  <c r="DN45" i="9" s="1"/>
  <c r="AC45" i="9"/>
  <c r="AS45" i="9"/>
  <c r="AG45" i="9"/>
  <c r="AW45" i="9"/>
  <c r="DO45" i="9" s="1"/>
  <c r="U45" i="9"/>
  <c r="AK45" i="9"/>
  <c r="DK43" i="9"/>
  <c r="CB43" i="9"/>
  <c r="V40" i="9"/>
  <c r="Z40" i="9"/>
  <c r="AD40" i="9"/>
  <c r="AH40" i="9"/>
  <c r="AL40" i="9"/>
  <c r="AP40" i="9"/>
  <c r="AT40" i="9"/>
  <c r="DL40" i="9" s="1"/>
  <c r="W40" i="9"/>
  <c r="AA40" i="9"/>
  <c r="AE40" i="9"/>
  <c r="AI40" i="9"/>
  <c r="AM40" i="9"/>
  <c r="AQ40" i="9"/>
  <c r="AU40" i="9"/>
  <c r="DM40" i="9" s="1"/>
  <c r="X40" i="9"/>
  <c r="AF40" i="9"/>
  <c r="AN40" i="9"/>
  <c r="AV40" i="9"/>
  <c r="DN40" i="9" s="1"/>
  <c r="Y40" i="9"/>
  <c r="AG40" i="9"/>
  <c r="AO40" i="9"/>
  <c r="AW40" i="9"/>
  <c r="DO40" i="9" s="1"/>
  <c r="T40" i="9"/>
  <c r="AB40" i="9"/>
  <c r="AJ40" i="9"/>
  <c r="AR40" i="9"/>
  <c r="AK40" i="9"/>
  <c r="AS40" i="9"/>
  <c r="U40" i="9"/>
  <c r="V38" i="9"/>
  <c r="Z38" i="9"/>
  <c r="AD38" i="9"/>
  <c r="AH38" i="9"/>
  <c r="AL38" i="9"/>
  <c r="AP38" i="9"/>
  <c r="AT38" i="9"/>
  <c r="DL38" i="9" s="1"/>
  <c r="W38" i="9"/>
  <c r="AA38" i="9"/>
  <c r="AE38" i="9"/>
  <c r="AI38" i="9"/>
  <c r="AM38" i="9"/>
  <c r="AQ38" i="9"/>
  <c r="AU38" i="9"/>
  <c r="DM38" i="9" s="1"/>
  <c r="X38" i="9"/>
  <c r="AF38" i="9"/>
  <c r="AN38" i="9"/>
  <c r="AV38" i="9"/>
  <c r="DN38" i="9" s="1"/>
  <c r="Y38" i="9"/>
  <c r="AG38" i="9"/>
  <c r="AO38" i="9"/>
  <c r="AW38" i="9"/>
  <c r="DO38" i="9" s="1"/>
  <c r="T38" i="9"/>
  <c r="AB38" i="9"/>
  <c r="AJ38" i="9"/>
  <c r="AR38" i="9"/>
  <c r="AK38" i="9"/>
  <c r="AS38" i="9"/>
  <c r="U38" i="9"/>
  <c r="AU59" i="9"/>
  <c r="DM59" i="9" s="1"/>
  <c r="AO59" i="9"/>
  <c r="AJ59" i="9"/>
  <c r="AE59" i="9"/>
  <c r="Y59" i="9"/>
  <c r="T59" i="9"/>
  <c r="AV58" i="9"/>
  <c r="AQ58" i="9"/>
  <c r="AK58" i="9"/>
  <c r="AF58" i="9"/>
  <c r="AA58" i="9"/>
  <c r="U58" i="9"/>
  <c r="AS56" i="9"/>
  <c r="AK56" i="9"/>
  <c r="AC56" i="9"/>
  <c r="U56" i="9"/>
  <c r="AW55" i="9"/>
  <c r="DO55" i="9" s="1"/>
  <c r="AO55" i="9"/>
  <c r="AG55" i="9"/>
  <c r="AK54" i="9"/>
  <c r="U54" i="9"/>
  <c r="AS52" i="9"/>
  <c r="V51" i="9"/>
  <c r="Z51" i="9"/>
  <c r="AD51" i="9"/>
  <c r="AH51" i="9"/>
  <c r="AL51" i="9"/>
  <c r="AP51" i="9"/>
  <c r="AT51" i="9"/>
  <c r="DL51" i="9" s="1"/>
  <c r="W51" i="9"/>
  <c r="AA51" i="9"/>
  <c r="AE51" i="9"/>
  <c r="AI51" i="9"/>
  <c r="AM51" i="9"/>
  <c r="AQ51" i="9"/>
  <c r="AU51" i="9"/>
  <c r="DM51" i="9" s="1"/>
  <c r="T51" i="9"/>
  <c r="X51" i="9"/>
  <c r="AB51" i="9"/>
  <c r="AF51" i="9"/>
  <c r="AJ51" i="9"/>
  <c r="AN51" i="9"/>
  <c r="AR51" i="9"/>
  <c r="AV51" i="9"/>
  <c r="DN51" i="9" s="1"/>
  <c r="AK50" i="9"/>
  <c r="U50" i="9"/>
  <c r="DG47" i="9"/>
  <c r="BX47" i="9"/>
  <c r="V47" i="9"/>
  <c r="Z47" i="9"/>
  <c r="AD47" i="9"/>
  <c r="AH47" i="9"/>
  <c r="AL47" i="9"/>
  <c r="AP47" i="9"/>
  <c r="AT47" i="9"/>
  <c r="DL47" i="9" s="1"/>
  <c r="W47" i="9"/>
  <c r="AA47" i="9"/>
  <c r="AE47" i="9"/>
  <c r="AI47" i="9"/>
  <c r="AM47" i="9"/>
  <c r="AQ47" i="9"/>
  <c r="AU47" i="9"/>
  <c r="DM47" i="9" s="1"/>
  <c r="T47" i="9"/>
  <c r="X47" i="9"/>
  <c r="AB47" i="9"/>
  <c r="AF47" i="9"/>
  <c r="AJ47" i="9"/>
  <c r="AN47" i="9"/>
  <c r="AR47" i="9"/>
  <c r="AV47" i="9"/>
  <c r="DN47" i="9" s="1"/>
  <c r="AC47" i="9"/>
  <c r="AS47" i="9"/>
  <c r="AG47" i="9"/>
  <c r="AW47" i="9"/>
  <c r="DO47" i="9" s="1"/>
  <c r="U47" i="9"/>
  <c r="AK47" i="9"/>
  <c r="Y45" i="9"/>
  <c r="AC40" i="9"/>
  <c r="AC38" i="9"/>
  <c r="DJ28" i="9"/>
  <c r="CA28" i="9"/>
  <c r="CL28" i="9"/>
  <c r="BC28" i="9"/>
  <c r="V55" i="9"/>
  <c r="Z55" i="9"/>
  <c r="AD55" i="9"/>
  <c r="AH55" i="9"/>
  <c r="AL55" i="9"/>
  <c r="AP55" i="9"/>
  <c r="AT55" i="9"/>
  <c r="DL55" i="9" s="1"/>
  <c r="T55" i="9"/>
  <c r="X55" i="9"/>
  <c r="AB55" i="9"/>
  <c r="AF55" i="9"/>
  <c r="AJ55" i="9"/>
  <c r="AN55" i="9"/>
  <c r="AR55" i="9"/>
  <c r="AV55" i="9"/>
  <c r="DN55" i="9" s="1"/>
  <c r="DG54" i="9"/>
  <c r="CQ54" i="9"/>
  <c r="AW54" i="9"/>
  <c r="DO54" i="9" s="1"/>
  <c r="AG54" i="9"/>
  <c r="DG52" i="9"/>
  <c r="BX52" i="9"/>
  <c r="V52" i="9"/>
  <c r="Z52" i="9"/>
  <c r="AD52" i="9"/>
  <c r="AH52" i="9"/>
  <c r="AL52" i="9"/>
  <c r="AP52" i="9"/>
  <c r="AT52" i="9"/>
  <c r="DL52" i="9" s="1"/>
  <c r="W52" i="9"/>
  <c r="AA52" i="9"/>
  <c r="AE52" i="9"/>
  <c r="AI52" i="9"/>
  <c r="AM52" i="9"/>
  <c r="AQ52" i="9"/>
  <c r="AU52" i="9"/>
  <c r="DM52" i="9" s="1"/>
  <c r="T52" i="9"/>
  <c r="X52" i="9"/>
  <c r="AB52" i="9"/>
  <c r="AF52" i="9"/>
  <c r="AJ52" i="9"/>
  <c r="AN52" i="9"/>
  <c r="AR52" i="9"/>
  <c r="AV52" i="9"/>
  <c r="DN52" i="9" s="1"/>
  <c r="AW50" i="9"/>
  <c r="DO50" i="9" s="1"/>
  <c r="AG50" i="9"/>
  <c r="V49" i="9"/>
  <c r="Z49" i="9"/>
  <c r="W49" i="9"/>
  <c r="AA49" i="9"/>
  <c r="AE49" i="9"/>
  <c r="AI49" i="9"/>
  <c r="AM49" i="9"/>
  <c r="AQ49" i="9"/>
  <c r="AU49" i="9"/>
  <c r="DM49" i="9" s="1"/>
  <c r="T49" i="9"/>
  <c r="X49" i="9"/>
  <c r="AB49" i="9"/>
  <c r="AF49" i="9"/>
  <c r="AJ49" i="9"/>
  <c r="AN49" i="9"/>
  <c r="AR49" i="9"/>
  <c r="AV49" i="9"/>
  <c r="DN49" i="9" s="1"/>
  <c r="AC49" i="9"/>
  <c r="AK49" i="9"/>
  <c r="AS49" i="9"/>
  <c r="AD49" i="9"/>
  <c r="AL49" i="9"/>
  <c r="AT49" i="9"/>
  <c r="DL49" i="9" s="1"/>
  <c r="U49" i="9"/>
  <c r="AG49" i="9"/>
  <c r="AO49" i="9"/>
  <c r="AW49" i="9"/>
  <c r="DO49" i="9" s="1"/>
  <c r="CQ47" i="9"/>
  <c r="BH47" i="9"/>
  <c r="CY46" i="9"/>
  <c r="BP46" i="9"/>
  <c r="CU46" i="9"/>
  <c r="BL46" i="9"/>
  <c r="DG39" i="9"/>
  <c r="BX39" i="9"/>
  <c r="CY39" i="9"/>
  <c r="BP39" i="9"/>
  <c r="CQ39" i="9"/>
  <c r="BH39" i="9"/>
  <c r="DG37" i="9"/>
  <c r="BX37" i="9"/>
  <c r="CY37" i="9"/>
  <c r="BP37" i="9"/>
  <c r="CQ37" i="9"/>
  <c r="BH37" i="9"/>
  <c r="BE35" i="9"/>
  <c r="CN35" i="9"/>
  <c r="AS48" i="9"/>
  <c r="AS46" i="9"/>
  <c r="AS44" i="9"/>
  <c r="DG43" i="9"/>
  <c r="BX43" i="9"/>
  <c r="CQ43" i="9"/>
  <c r="BH43" i="9"/>
  <c r="V43" i="9"/>
  <c r="Z43" i="9"/>
  <c r="AD43" i="9"/>
  <c r="AH43" i="9"/>
  <c r="AL43" i="9"/>
  <c r="AP43" i="9"/>
  <c r="AT43" i="9"/>
  <c r="DL43" i="9" s="1"/>
  <c r="W43" i="9"/>
  <c r="AA43" i="9"/>
  <c r="AE43" i="9"/>
  <c r="AI43" i="9"/>
  <c r="AM43" i="9"/>
  <c r="AQ43" i="9"/>
  <c r="AU43" i="9"/>
  <c r="DM43" i="9" s="1"/>
  <c r="T43" i="9"/>
  <c r="X43" i="9"/>
  <c r="AB43" i="9"/>
  <c r="AF43" i="9"/>
  <c r="AJ43" i="9"/>
  <c r="AN43" i="9"/>
  <c r="AR43" i="9"/>
  <c r="AV43" i="9"/>
  <c r="DN43" i="9" s="1"/>
  <c r="DG48" i="9"/>
  <c r="BX48" i="9"/>
  <c r="V48" i="9"/>
  <c r="Z48" i="9"/>
  <c r="AD48" i="9"/>
  <c r="AH48" i="9"/>
  <c r="AL48" i="9"/>
  <c r="AP48" i="9"/>
  <c r="AT48" i="9"/>
  <c r="DL48" i="9" s="1"/>
  <c r="W48" i="9"/>
  <c r="AA48" i="9"/>
  <c r="AE48" i="9"/>
  <c r="AI48" i="9"/>
  <c r="AM48" i="9"/>
  <c r="AQ48" i="9"/>
  <c r="AU48" i="9"/>
  <c r="DM48" i="9" s="1"/>
  <c r="T48" i="9"/>
  <c r="X48" i="9"/>
  <c r="AB48" i="9"/>
  <c r="AF48" i="9"/>
  <c r="AJ48" i="9"/>
  <c r="AN48" i="9"/>
  <c r="AR48" i="9"/>
  <c r="AV48" i="9"/>
  <c r="DN48" i="9" s="1"/>
  <c r="DG46" i="9"/>
  <c r="BX46" i="9"/>
  <c r="CQ46" i="9"/>
  <c r="V46" i="9"/>
  <c r="Z46" i="9"/>
  <c r="AD46" i="9"/>
  <c r="AH46" i="9"/>
  <c r="AL46" i="9"/>
  <c r="AP46" i="9"/>
  <c r="AT46" i="9"/>
  <c r="DL46" i="9" s="1"/>
  <c r="W46" i="9"/>
  <c r="AA46" i="9"/>
  <c r="AE46" i="9"/>
  <c r="AI46" i="9"/>
  <c r="AM46" i="9"/>
  <c r="AQ46" i="9"/>
  <c r="AU46" i="9"/>
  <c r="DM46" i="9" s="1"/>
  <c r="T46" i="9"/>
  <c r="X46" i="9"/>
  <c r="AB46" i="9"/>
  <c r="AF46" i="9"/>
  <c r="AJ46" i="9"/>
  <c r="AN46" i="9"/>
  <c r="AR46" i="9"/>
  <c r="AV46" i="9"/>
  <c r="DN46" i="9" s="1"/>
  <c r="V44" i="9"/>
  <c r="Z44" i="9"/>
  <c r="AD44" i="9"/>
  <c r="AH44" i="9"/>
  <c r="AL44" i="9"/>
  <c r="AP44" i="9"/>
  <c r="AT44" i="9"/>
  <c r="DL44" i="9" s="1"/>
  <c r="W44" i="9"/>
  <c r="AA44" i="9"/>
  <c r="AE44" i="9"/>
  <c r="AI44" i="9"/>
  <c r="AM44" i="9"/>
  <c r="AQ44" i="9"/>
  <c r="AU44" i="9"/>
  <c r="DM44" i="9" s="1"/>
  <c r="T44" i="9"/>
  <c r="X44" i="9"/>
  <c r="AB44" i="9"/>
  <c r="AF44" i="9"/>
  <c r="AJ44" i="9"/>
  <c r="AN44" i="9"/>
  <c r="AR44" i="9"/>
  <c r="AV44" i="9"/>
  <c r="DN44" i="9" s="1"/>
  <c r="DC43" i="9"/>
  <c r="BT43" i="9"/>
  <c r="CM43" i="9"/>
  <c r="BD43" i="9"/>
  <c r="DK36" i="9"/>
  <c r="CB36" i="9"/>
  <c r="G29" i="9"/>
  <c r="E29" i="9"/>
  <c r="F29" i="9"/>
  <c r="AK48" i="9"/>
  <c r="U48" i="9"/>
  <c r="AK46" i="9"/>
  <c r="U46" i="9"/>
  <c r="AK44" i="9"/>
  <c r="U44" i="9"/>
  <c r="AW43" i="9"/>
  <c r="DO43" i="9" s="1"/>
  <c r="AG43" i="9"/>
  <c r="V41" i="9"/>
  <c r="Z41" i="9"/>
  <c r="AD41" i="9"/>
  <c r="AH41" i="9"/>
  <c r="AL41" i="9"/>
  <c r="AP41" i="9"/>
  <c r="AT41" i="9"/>
  <c r="DL41" i="9" s="1"/>
  <c r="W41" i="9"/>
  <c r="AA41" i="9"/>
  <c r="AE41" i="9"/>
  <c r="AI41" i="9"/>
  <c r="AM41" i="9"/>
  <c r="AQ41" i="9"/>
  <c r="AU41" i="9"/>
  <c r="DM41" i="9" s="1"/>
  <c r="T41" i="9"/>
  <c r="X41" i="9"/>
  <c r="AB41" i="9"/>
  <c r="AF41" i="9"/>
  <c r="AJ41" i="9"/>
  <c r="AN41" i="9"/>
  <c r="AR41" i="9"/>
  <c r="AV41" i="9"/>
  <c r="DN41" i="9" s="1"/>
  <c r="F49" i="9"/>
  <c r="F48" i="9"/>
  <c r="F47" i="9"/>
  <c r="F46" i="9"/>
  <c r="F45" i="9"/>
  <c r="DF39" i="9"/>
  <c r="BW39" i="9"/>
  <c r="CX39" i="9"/>
  <c r="BO39" i="9"/>
  <c r="DF37" i="9"/>
  <c r="BW37" i="9"/>
  <c r="CX37" i="9"/>
  <c r="BO37" i="9"/>
  <c r="CP37" i="9"/>
  <c r="DB36" i="9"/>
  <c r="BS36" i="9"/>
  <c r="CT36" i="9"/>
  <c r="BK36" i="9"/>
  <c r="CL36" i="9"/>
  <c r="BC36" i="9"/>
  <c r="DJ35" i="9"/>
  <c r="CA35" i="9"/>
  <c r="DB35" i="9"/>
  <c r="CT35" i="9"/>
  <c r="BK35" i="9"/>
  <c r="CL35" i="9"/>
  <c r="BC35" i="9"/>
  <c r="DJ32" i="9"/>
  <c r="CA32" i="9"/>
  <c r="DB32" i="9"/>
  <c r="BS32" i="9"/>
  <c r="CT32" i="9"/>
  <c r="BK32" i="9"/>
  <c r="CL32" i="9"/>
  <c r="CP27" i="9"/>
  <c r="BG27" i="9"/>
  <c r="V39" i="9"/>
  <c r="Z39" i="9"/>
  <c r="AD39" i="9"/>
  <c r="AH39" i="9"/>
  <c r="AL39" i="9"/>
  <c r="AP39" i="9"/>
  <c r="AT39" i="9"/>
  <c r="W39" i="9"/>
  <c r="AA39" i="9"/>
  <c r="AE39" i="9"/>
  <c r="AI39" i="9"/>
  <c r="AM39" i="9"/>
  <c r="AQ39" i="9"/>
  <c r="AU39" i="9"/>
  <c r="DM39" i="9" s="1"/>
  <c r="V37" i="9"/>
  <c r="Z37" i="9"/>
  <c r="AD37" i="9"/>
  <c r="AH37" i="9"/>
  <c r="AL37" i="9"/>
  <c r="AP37" i="9"/>
  <c r="AT37" i="9"/>
  <c r="DL37" i="9" s="1"/>
  <c r="W37" i="9"/>
  <c r="AA37" i="9"/>
  <c r="AE37" i="9"/>
  <c r="AI37" i="9"/>
  <c r="AM37" i="9"/>
  <c r="AQ37" i="9"/>
  <c r="AU37" i="9"/>
  <c r="DM37" i="9" s="1"/>
  <c r="DF27" i="9"/>
  <c r="BW27" i="9"/>
  <c r="CL27" i="9"/>
  <c r="BC27" i="9"/>
  <c r="DJ39" i="9"/>
  <c r="CA39" i="9"/>
  <c r="DB39" i="9"/>
  <c r="BS39" i="9"/>
  <c r="CT39" i="9"/>
  <c r="BK39" i="9"/>
  <c r="DJ37" i="9"/>
  <c r="CA37" i="9"/>
  <c r="DB37" i="9"/>
  <c r="BS37" i="9"/>
  <c r="CT37" i="9"/>
  <c r="BK37" i="9"/>
  <c r="DF36" i="9"/>
  <c r="BW36" i="9"/>
  <c r="CX36" i="9"/>
  <c r="BO36" i="9"/>
  <c r="CP36" i="9"/>
  <c r="BG36" i="9"/>
  <c r="CX35" i="9"/>
  <c r="BO35" i="9"/>
  <c r="CP35" i="9"/>
  <c r="BG35" i="9"/>
  <c r="DF32" i="9"/>
  <c r="BW32" i="9"/>
  <c r="CX32" i="9"/>
  <c r="BO32" i="9"/>
  <c r="CT28" i="9"/>
  <c r="BK28" i="9"/>
  <c r="DB26" i="9"/>
  <c r="BS26" i="9"/>
  <c r="CL26" i="9"/>
  <c r="BC26" i="9"/>
  <c r="AU36" i="9"/>
  <c r="DM36" i="9" s="1"/>
  <c r="AQ36" i="9"/>
  <c r="AM36" i="9"/>
  <c r="AI36" i="9"/>
  <c r="AE36" i="9"/>
  <c r="AA36" i="9"/>
  <c r="W36" i="9"/>
  <c r="AU35" i="9"/>
  <c r="DM35" i="9" s="1"/>
  <c r="AQ35" i="9"/>
  <c r="AM35" i="9"/>
  <c r="AI35" i="9"/>
  <c r="AE35" i="9"/>
  <c r="AA35" i="9"/>
  <c r="W35" i="9"/>
  <c r="AU34" i="9"/>
  <c r="DM34" i="9" s="1"/>
  <c r="AQ34" i="9"/>
  <c r="AM34" i="9"/>
  <c r="AI34" i="9"/>
  <c r="AE34" i="9"/>
  <c r="AA34" i="9"/>
  <c r="W34" i="9"/>
  <c r="AU33" i="9"/>
  <c r="DM33" i="9" s="1"/>
  <c r="AQ33" i="9"/>
  <c r="AM33" i="9"/>
  <c r="AI33" i="9"/>
  <c r="AE33" i="9"/>
  <c r="AA33" i="9"/>
  <c r="W33" i="9"/>
  <c r="AU32" i="9"/>
  <c r="DM32" i="9" s="1"/>
  <c r="AQ32" i="9"/>
  <c r="AM32" i="9"/>
  <c r="AI32" i="9"/>
  <c r="AE32" i="9"/>
  <c r="AA32" i="9"/>
  <c r="W32" i="9"/>
  <c r="AU31" i="9"/>
  <c r="DM31" i="9" s="1"/>
  <c r="AQ31" i="9"/>
  <c r="AM31" i="9"/>
  <c r="AI31" i="9"/>
  <c r="AE31" i="9"/>
  <c r="AA31" i="9"/>
  <c r="W31" i="9"/>
  <c r="AU30" i="9"/>
  <c r="DM30" i="9" s="1"/>
  <c r="AQ30" i="9"/>
  <c r="AM30" i="9"/>
  <c r="AI30" i="9"/>
  <c r="AE30" i="9"/>
  <c r="AA30" i="9"/>
  <c r="W30" i="9"/>
  <c r="AN28" i="9"/>
  <c r="X28" i="9"/>
  <c r="AJ27" i="9"/>
  <c r="CX26" i="9"/>
  <c r="BO26" i="9"/>
  <c r="U26" i="9"/>
  <c r="Y26" i="9"/>
  <c r="AC26" i="9"/>
  <c r="AG26" i="9"/>
  <c r="AK26" i="9"/>
  <c r="AO26" i="9"/>
  <c r="AS26" i="9"/>
  <c r="AW26" i="9"/>
  <c r="DO26" i="9" s="1"/>
  <c r="V26" i="9"/>
  <c r="Z26" i="9"/>
  <c r="AD26" i="9"/>
  <c r="AH26" i="9"/>
  <c r="AL26" i="9"/>
  <c r="AP26" i="9"/>
  <c r="AT26" i="9"/>
  <c r="DL26" i="9" s="1"/>
  <c r="W26" i="9"/>
  <c r="AA26" i="9"/>
  <c r="AE26" i="9"/>
  <c r="AI26" i="9"/>
  <c r="AM26" i="9"/>
  <c r="AQ26" i="9"/>
  <c r="AU26" i="9"/>
  <c r="DM26" i="9" s="1"/>
  <c r="AT36" i="9"/>
  <c r="DL36" i="9" s="1"/>
  <c r="DV36" i="9" s="1"/>
  <c r="DY36" i="9" s="1"/>
  <c r="AP36" i="9"/>
  <c r="AL36" i="9"/>
  <c r="AH36" i="9"/>
  <c r="AD36" i="9"/>
  <c r="Z36" i="9"/>
  <c r="AT35" i="9"/>
  <c r="DL35" i="9" s="1"/>
  <c r="AP35" i="9"/>
  <c r="AL35" i="9"/>
  <c r="AH35" i="9"/>
  <c r="AD35" i="9"/>
  <c r="Z35" i="9"/>
  <c r="AT34" i="9"/>
  <c r="DL34" i="9" s="1"/>
  <c r="AP34" i="9"/>
  <c r="AL34" i="9"/>
  <c r="AH34" i="9"/>
  <c r="AD34" i="9"/>
  <c r="Z34" i="9"/>
  <c r="AT33" i="9"/>
  <c r="DL33" i="9" s="1"/>
  <c r="AP33" i="9"/>
  <c r="AL33" i="9"/>
  <c r="AH33" i="9"/>
  <c r="AD33" i="9"/>
  <c r="Z33" i="9"/>
  <c r="AT32" i="9"/>
  <c r="DL32" i="9" s="1"/>
  <c r="DV32" i="9" s="1"/>
  <c r="DY32" i="9" s="1"/>
  <c r="AP32" i="9"/>
  <c r="AL32" i="9"/>
  <c r="AH32" i="9"/>
  <c r="AD32" i="9"/>
  <c r="Z32" i="9"/>
  <c r="AT31" i="9"/>
  <c r="DL31" i="9" s="1"/>
  <c r="AP31" i="9"/>
  <c r="AL31" i="9"/>
  <c r="AH31" i="9"/>
  <c r="AD31" i="9"/>
  <c r="Z31" i="9"/>
  <c r="AT30" i="9"/>
  <c r="DL30" i="9" s="1"/>
  <c r="AP30" i="9"/>
  <c r="AL30" i="9"/>
  <c r="AH30" i="9"/>
  <c r="AD30" i="9"/>
  <c r="Z30" i="9"/>
  <c r="DB28" i="9"/>
  <c r="BS28" i="9"/>
  <c r="CX27" i="9"/>
  <c r="BO27" i="9"/>
  <c r="U27" i="9"/>
  <c r="Y27" i="9"/>
  <c r="AC27" i="9"/>
  <c r="AG27" i="9"/>
  <c r="AK27" i="9"/>
  <c r="AO27" i="9"/>
  <c r="AS27" i="9"/>
  <c r="AW27" i="9"/>
  <c r="DO27" i="9" s="1"/>
  <c r="V27" i="9"/>
  <c r="Z27" i="9"/>
  <c r="AD27" i="9"/>
  <c r="AH27" i="9"/>
  <c r="AL27" i="9"/>
  <c r="AP27" i="9"/>
  <c r="AT27" i="9"/>
  <c r="DL27" i="9" s="1"/>
  <c r="W27" i="9"/>
  <c r="AA27" i="9"/>
  <c r="AE27" i="9"/>
  <c r="AI27" i="9"/>
  <c r="AM27" i="9"/>
  <c r="AQ27" i="9"/>
  <c r="AU27" i="9"/>
  <c r="DM27" i="9" s="1"/>
  <c r="DJ26" i="9"/>
  <c r="CA26" i="9"/>
  <c r="CT26" i="9"/>
  <c r="BK26" i="9"/>
  <c r="CX28" i="9"/>
  <c r="BO28" i="9"/>
  <c r="U28" i="9"/>
  <c r="Y28" i="9"/>
  <c r="AC28" i="9"/>
  <c r="AG28" i="9"/>
  <c r="AK28" i="9"/>
  <c r="AO28" i="9"/>
  <c r="AS28" i="9"/>
  <c r="AW28" i="9"/>
  <c r="DO28" i="9" s="1"/>
  <c r="V28" i="9"/>
  <c r="Z28" i="9"/>
  <c r="AD28" i="9"/>
  <c r="AH28" i="9"/>
  <c r="AL28" i="9"/>
  <c r="AP28" i="9"/>
  <c r="AT28" i="9"/>
  <c r="DL28" i="9" s="1"/>
  <c r="W28" i="9"/>
  <c r="AA28" i="9"/>
  <c r="AE28" i="9"/>
  <c r="AI28" i="9"/>
  <c r="AM28" i="9"/>
  <c r="AQ28" i="9"/>
  <c r="AU28" i="9"/>
  <c r="DM28" i="9" s="1"/>
  <c r="DJ27" i="9"/>
  <c r="CA27" i="9"/>
  <c r="CT27" i="9"/>
  <c r="BK27" i="9"/>
  <c r="DF26" i="9"/>
  <c r="BW26" i="9"/>
  <c r="CP26" i="9"/>
  <c r="BG26" i="9"/>
  <c r="F25" i="9"/>
  <c r="G25" i="9"/>
  <c r="E19" i="9"/>
  <c r="F19" i="9" s="1"/>
  <c r="G19" i="9" s="1"/>
  <c r="E24" i="9"/>
  <c r="F24" i="9"/>
  <c r="G24" i="9"/>
  <c r="E23" i="9"/>
  <c r="F23" i="9"/>
  <c r="G23" i="9"/>
  <c r="E22" i="9"/>
  <c r="F22" i="9"/>
  <c r="G22" i="9"/>
  <c r="E21" i="9"/>
  <c r="F21" i="9" s="1"/>
  <c r="G21" i="9" s="1"/>
  <c r="E18" i="9"/>
  <c r="F18" i="9" s="1"/>
  <c r="G18" i="9" s="1"/>
  <c r="E17" i="9"/>
  <c r="F17" i="9" s="1"/>
  <c r="G17" i="9" s="1"/>
  <c r="E15" i="9"/>
  <c r="F15" i="9" s="1"/>
  <c r="G15" i="9" s="1"/>
  <c r="F14" i="9"/>
  <c r="G14" i="9" s="1"/>
  <c r="D11" i="1"/>
  <c r="BK830" i="9" l="1"/>
  <c r="BK831" i="9"/>
  <c r="CL853" i="9"/>
  <c r="BJ881" i="9"/>
  <c r="BN891" i="9"/>
  <c r="BC920" i="9"/>
  <c r="DJ934" i="9"/>
  <c r="CB946" i="9"/>
  <c r="BS888" i="9"/>
  <c r="CA893" i="9"/>
  <c r="BF897" i="9"/>
  <c r="BV897" i="9"/>
  <c r="DI911" i="9"/>
  <c r="BW887" i="9"/>
  <c r="BG909" i="9"/>
  <c r="BW932" i="9"/>
  <c r="BG940" i="9"/>
  <c r="CE896" i="9"/>
  <c r="BL863" i="9"/>
  <c r="BP942" i="9"/>
  <c r="BL832" i="9"/>
  <c r="BX889" i="9"/>
  <c r="DF989" i="9"/>
  <c r="BY190" i="9"/>
  <c r="CS325" i="9"/>
  <c r="CS334" i="9"/>
  <c r="CA577" i="9"/>
  <c r="BC288" i="9"/>
  <c r="DG288" i="9"/>
  <c r="BX318" i="9"/>
  <c r="CU908" i="9"/>
  <c r="BD282" i="9"/>
  <c r="DB573" i="9"/>
  <c r="BR585" i="9"/>
  <c r="BK575" i="9"/>
  <c r="BK573" i="9"/>
  <c r="BW771" i="9"/>
  <c r="DF807" i="9"/>
  <c r="CT813" i="9"/>
  <c r="BL844" i="9"/>
  <c r="BL848" i="9"/>
  <c r="BV889" i="9"/>
  <c r="BG891" i="9"/>
  <c r="BL917" i="9"/>
  <c r="BT942" i="9"/>
  <c r="CB944" i="9"/>
  <c r="BV905" i="9"/>
  <c r="BO922" i="9"/>
  <c r="CP925" i="9"/>
  <c r="CY962" i="9"/>
  <c r="BG956" i="9"/>
  <c r="CA886" i="9"/>
  <c r="BW971" i="9"/>
  <c r="DF990" i="9"/>
  <c r="BG288" i="9"/>
  <c r="DI334" i="9"/>
  <c r="BF577" i="9"/>
  <c r="BG557" i="9"/>
  <c r="BR772" i="9"/>
  <c r="BW779" i="9"/>
  <c r="BW770" i="9"/>
  <c r="BF881" i="9"/>
  <c r="CY956" i="9"/>
  <c r="CW334" i="9"/>
  <c r="CZ579" i="9"/>
  <c r="DV73" i="9"/>
  <c r="DY73" i="9" s="1"/>
  <c r="DV92" i="9"/>
  <c r="DY92" i="9" s="1"/>
  <c r="DV67" i="9"/>
  <c r="DY67" i="9" s="1"/>
  <c r="DV193" i="9"/>
  <c r="DY193" i="9" s="1"/>
  <c r="CP922" i="9"/>
  <c r="BG922" i="9"/>
  <c r="CX926" i="9"/>
  <c r="BO926" i="9"/>
  <c r="CL912" i="9"/>
  <c r="BC912" i="9"/>
  <c r="DK913" i="9"/>
  <c r="CB913" i="9"/>
  <c r="BJ915" i="9"/>
  <c r="CS915" i="9"/>
  <c r="CC921" i="9"/>
  <c r="CD921" i="9"/>
  <c r="CE921" i="9"/>
  <c r="CQ931" i="9"/>
  <c r="BH931" i="9"/>
  <c r="CL968" i="9"/>
  <c r="BC968" i="9"/>
  <c r="DB974" i="9"/>
  <c r="BS974" i="9"/>
  <c r="CM936" i="9"/>
  <c r="BD936" i="9"/>
  <c r="BZ963" i="9"/>
  <c r="DI963" i="9"/>
  <c r="CL990" i="9"/>
  <c r="BC990" i="9"/>
  <c r="CL989" i="9"/>
  <c r="BC989" i="9"/>
  <c r="DC265" i="9"/>
  <c r="BT265" i="9"/>
  <c r="DB884" i="9"/>
  <c r="BS884" i="9"/>
  <c r="DC957" i="9"/>
  <c r="BT957" i="9"/>
  <c r="DB976" i="9"/>
  <c r="BS976" i="9"/>
  <c r="DB989" i="9"/>
  <c r="BS989" i="9"/>
  <c r="CW991" i="9"/>
  <c r="BN991" i="9"/>
  <c r="CU928" i="9"/>
  <c r="BL928" i="9"/>
  <c r="BR959" i="9"/>
  <c r="DA959" i="9"/>
  <c r="CY36" i="9"/>
  <c r="BP36" i="9"/>
  <c r="BX851" i="9"/>
  <c r="DG851" i="9"/>
  <c r="DM861" i="9"/>
  <c r="CD861" i="9"/>
  <c r="DB893" i="9"/>
  <c r="BS893" i="9"/>
  <c r="DG922" i="9"/>
  <c r="BX922" i="9"/>
  <c r="DF959" i="9"/>
  <c r="BW959" i="9"/>
  <c r="BE886" i="9"/>
  <c r="CN886" i="9"/>
  <c r="CU904" i="9"/>
  <c r="BL904" i="9"/>
  <c r="DF904" i="9"/>
  <c r="BW904" i="9"/>
  <c r="DG952" i="9"/>
  <c r="BX952" i="9"/>
  <c r="BM975" i="9"/>
  <c r="CV975" i="9"/>
  <c r="CM909" i="9"/>
  <c r="BD909" i="9"/>
  <c r="BT267" i="9"/>
  <c r="DC267" i="9"/>
  <c r="CU262" i="9"/>
  <c r="BL262" i="9"/>
  <c r="BH291" i="9"/>
  <c r="CQ291" i="9"/>
  <c r="DC299" i="9"/>
  <c r="BT299" i="9"/>
  <c r="BO766" i="9"/>
  <c r="CX766" i="9"/>
  <c r="DA778" i="9"/>
  <c r="BR778" i="9"/>
  <c r="CX962" i="9"/>
  <c r="BO962" i="9"/>
  <c r="BF962" i="9"/>
  <c r="CO962" i="9"/>
  <c r="BG772" i="9"/>
  <c r="CP772" i="9"/>
  <c r="CM965" i="9"/>
  <c r="BD965" i="9"/>
  <c r="DK32" i="9"/>
  <c r="CB32" i="9"/>
  <c r="CE32" i="9" s="1"/>
  <c r="DC32" i="9"/>
  <c r="BT32" i="9"/>
  <c r="BH289" i="9"/>
  <c r="CQ289" i="9"/>
  <c r="BM765" i="9"/>
  <c r="CV765" i="9"/>
  <c r="DB272" i="9"/>
  <c r="BS272" i="9"/>
  <c r="DA573" i="9"/>
  <c r="BR573" i="9"/>
  <c r="DF768" i="9"/>
  <c r="BW768" i="9"/>
  <c r="BG776" i="9"/>
  <c r="CP776" i="9"/>
  <c r="BG777" i="9"/>
  <c r="CP777" i="9"/>
  <c r="DV219" i="9"/>
  <c r="DY219" i="9" s="1"/>
  <c r="AD902" i="9"/>
  <c r="AT902" i="9"/>
  <c r="DL902" i="9" s="1"/>
  <c r="CE884" i="9"/>
  <c r="BK910" i="9"/>
  <c r="CM888" i="9"/>
  <c r="CS914" i="9"/>
  <c r="BR962" i="9"/>
  <c r="DA962" i="9"/>
  <c r="DF965" i="9"/>
  <c r="BW965" i="9"/>
  <c r="DA976" i="9"/>
  <c r="BR976" i="9"/>
  <c r="CP936" i="9"/>
  <c r="BG936" i="9"/>
  <c r="DK948" i="9"/>
  <c r="CB948" i="9"/>
  <c r="CM952" i="9"/>
  <c r="BD952" i="9"/>
  <c r="CU952" i="9"/>
  <c r="BL952" i="9"/>
  <c r="CM35" i="9"/>
  <c r="DB273" i="9"/>
  <c r="BW766" i="9"/>
  <c r="CB852" i="9"/>
  <c r="CD852" i="9" s="1"/>
  <c r="DK852" i="9"/>
  <c r="BL852" i="9"/>
  <c r="CU852" i="9"/>
  <c r="DJ891" i="9"/>
  <c r="CA891" i="9"/>
  <c r="CL893" i="9"/>
  <c r="BC893" i="9"/>
  <c r="BQ881" i="9"/>
  <c r="CZ881" i="9"/>
  <c r="CX905" i="9"/>
  <c r="BO905" i="9"/>
  <c r="BW970" i="9"/>
  <c r="DF970" i="9"/>
  <c r="BX882" i="9"/>
  <c r="DG882" i="9"/>
  <c r="BL882" i="9"/>
  <c r="CU882" i="9"/>
  <c r="DM885" i="9"/>
  <c r="CD885" i="9"/>
  <c r="BE885" i="9"/>
  <c r="CN885" i="9"/>
  <c r="CZ782" i="9"/>
  <c r="CO813" i="9"/>
  <c r="BO838" i="9"/>
  <c r="BE875" i="9"/>
  <c r="DV884" i="9"/>
  <c r="DY884" i="9" s="1"/>
  <c r="AH902" i="9"/>
  <c r="BS886" i="9"/>
  <c r="BP871" i="9"/>
  <c r="DV874" i="9"/>
  <c r="DY874" i="9" s="1"/>
  <c r="BW907" i="9"/>
  <c r="BS912" i="9"/>
  <c r="CE914" i="9"/>
  <c r="CT925" i="9"/>
  <c r="DF930" i="9"/>
  <c r="CQ942" i="9"/>
  <c r="BT947" i="9"/>
  <c r="BP944" i="9"/>
  <c r="DC946" i="9"/>
  <c r="BT946" i="9"/>
  <c r="CM950" i="9"/>
  <c r="BD950" i="9"/>
  <c r="CP954" i="9"/>
  <c r="BG954" i="9"/>
  <c r="Z960" i="9"/>
  <c r="AP960" i="9"/>
  <c r="AD960" i="9"/>
  <c r="AT960" i="9"/>
  <c r="DL960" i="9" s="1"/>
  <c r="AI960" i="9"/>
  <c r="AH960" i="9"/>
  <c r="AC960" i="9"/>
  <c r="DC938" i="9"/>
  <c r="BT938" i="9"/>
  <c r="DK938" i="9"/>
  <c r="CB938" i="9"/>
  <c r="DK783" i="9"/>
  <c r="CB783" i="9"/>
  <c r="BO565" i="9"/>
  <c r="BH282" i="9"/>
  <c r="BW969" i="9"/>
  <c r="DF969" i="9"/>
  <c r="BD81" i="9"/>
  <c r="CM81" i="9"/>
  <c r="CU81" i="9"/>
  <c r="BL81" i="9"/>
  <c r="DC941" i="9"/>
  <c r="BT941" i="9"/>
  <c r="BM977" i="9"/>
  <c r="CV977" i="9"/>
  <c r="CL977" i="9"/>
  <c r="BC977" i="9"/>
  <c r="CL282" i="9"/>
  <c r="BC282" i="9"/>
  <c r="DC289" i="9"/>
  <c r="CM330" i="9"/>
  <c r="BD330" i="9"/>
  <c r="BZ338" i="9"/>
  <c r="DI338" i="9"/>
  <c r="CO573" i="9"/>
  <c r="BF573" i="9"/>
  <c r="BC765" i="9"/>
  <c r="CL765" i="9"/>
  <c r="BO771" i="9"/>
  <c r="CX771" i="9"/>
  <c r="BM779" i="9"/>
  <c r="CV779" i="9"/>
  <c r="BO780" i="9"/>
  <c r="CX780" i="9"/>
  <c r="DV172" i="9"/>
  <c r="DY172" i="9" s="1"/>
  <c r="DV809" i="9"/>
  <c r="DY809" i="9" s="1"/>
  <c r="DV831" i="9"/>
  <c r="DY831" i="9" s="1"/>
  <c r="DV823" i="9"/>
  <c r="DY823" i="9" s="1"/>
  <c r="DV856" i="9"/>
  <c r="DY856" i="9" s="1"/>
  <c r="BM875" i="9"/>
  <c r="BE879" i="9"/>
  <c r="BZ888" i="9"/>
  <c r="DV893" i="9"/>
  <c r="DY893" i="9" s="1"/>
  <c r="DV913" i="9"/>
  <c r="DY913" i="9" s="1"/>
  <c r="CA962" i="9"/>
  <c r="DE907" i="9"/>
  <c r="BO925" i="9"/>
  <c r="BR987" i="9"/>
  <c r="BR990" i="9"/>
  <c r="BP940" i="9"/>
  <c r="BX862" i="9"/>
  <c r="BF863" i="9"/>
  <c r="CT886" i="9"/>
  <c r="BK886" i="9"/>
  <c r="CT893" i="9"/>
  <c r="BK893" i="9"/>
  <c r="DJ897" i="9"/>
  <c r="CA897" i="9"/>
  <c r="CB900" i="9"/>
  <c r="BW973" i="9"/>
  <c r="Y979" i="9"/>
  <c r="AO979" i="9"/>
  <c r="AR979" i="9"/>
  <c r="W979" i="9"/>
  <c r="AL979" i="9"/>
  <c r="AC979" i="9"/>
  <c r="AS979" i="9"/>
  <c r="AM979" i="9"/>
  <c r="AF979" i="9"/>
  <c r="AG979" i="9"/>
  <c r="AW979" i="9"/>
  <c r="DO979" i="9" s="1"/>
  <c r="AH979" i="9"/>
  <c r="AV979" i="9"/>
  <c r="DN979" i="9" s="1"/>
  <c r="AA979" i="9"/>
  <c r="Y983" i="9"/>
  <c r="AO983" i="9"/>
  <c r="AR983" i="9"/>
  <c r="W983" i="9"/>
  <c r="AL983" i="9"/>
  <c r="AC983" i="9"/>
  <c r="AS983" i="9"/>
  <c r="AM983" i="9"/>
  <c r="AF983" i="9"/>
  <c r="AG983" i="9"/>
  <c r="AW983" i="9"/>
  <c r="DO983" i="9" s="1"/>
  <c r="AH983" i="9"/>
  <c r="AV983" i="9"/>
  <c r="DN983" i="9" s="1"/>
  <c r="AA983" i="9"/>
  <c r="BD290" i="9"/>
  <c r="DG299" i="9"/>
  <c r="BT900" i="9"/>
  <c r="CU116" i="9"/>
  <c r="BL116" i="9"/>
  <c r="BL279" i="9"/>
  <c r="CU279" i="9"/>
  <c r="DV962" i="9"/>
  <c r="DY962" i="9" s="1"/>
  <c r="DV991" i="9"/>
  <c r="DY991" i="9" s="1"/>
  <c r="DV992" i="9"/>
  <c r="DY992" i="9" s="1"/>
  <c r="CD857" i="9"/>
  <c r="DC891" i="9"/>
  <c r="BT891" i="9"/>
  <c r="BD904" i="9"/>
  <c r="CM904" i="9"/>
  <c r="CB908" i="9"/>
  <c r="DK908" i="9"/>
  <c r="CX289" i="9"/>
  <c r="BO289" i="9"/>
  <c r="BX289" i="9"/>
  <c r="DG289" i="9"/>
  <c r="CM337" i="9"/>
  <c r="BD337" i="9"/>
  <c r="DV969" i="9"/>
  <c r="DY969" i="9" s="1"/>
  <c r="DV972" i="9"/>
  <c r="DY972" i="9" s="1"/>
  <c r="DV973" i="9"/>
  <c r="DY973" i="9" s="1"/>
  <c r="DV975" i="9"/>
  <c r="DY975" i="9" s="1"/>
  <c r="DV977" i="9"/>
  <c r="DY977" i="9" s="1"/>
  <c r="CR65" i="9"/>
  <c r="BI65" i="9"/>
  <c r="BX886" i="9"/>
  <c r="DG886" i="9"/>
  <c r="BH297" i="9"/>
  <c r="CQ297" i="9"/>
  <c r="CX299" i="9"/>
  <c r="BO299" i="9"/>
  <c r="BW583" i="9"/>
  <c r="DF583" i="9"/>
  <c r="BX900" i="9"/>
  <c r="DG900" i="9"/>
  <c r="DK289" i="9"/>
  <c r="CB289" i="9"/>
  <c r="BL337" i="9"/>
  <c r="CU337" i="9"/>
  <c r="CY834" i="9"/>
  <c r="BP834" i="9"/>
  <c r="DG904" i="9"/>
  <c r="BX904" i="9"/>
  <c r="CP778" i="9"/>
  <c r="BG778" i="9"/>
  <c r="BD289" i="9"/>
  <c r="CM289" i="9"/>
  <c r="CT579" i="9"/>
  <c r="BK579" i="9"/>
  <c r="CE81" i="9"/>
  <c r="CD81" i="9"/>
  <c r="DV96" i="9"/>
  <c r="DY96" i="9" s="1"/>
  <c r="DV95" i="9"/>
  <c r="DY95" i="9" s="1"/>
  <c r="DV94" i="9"/>
  <c r="DY94" i="9" s="1"/>
  <c r="DV208" i="9"/>
  <c r="DY208" i="9" s="1"/>
  <c r="DV881" i="9"/>
  <c r="DY881" i="9" s="1"/>
  <c r="BD896" i="9"/>
  <c r="CM896" i="9"/>
  <c r="BX854" i="9"/>
  <c r="DG854" i="9"/>
  <c r="BH896" i="9"/>
  <c r="CQ896" i="9"/>
  <c r="DC809" i="9"/>
  <c r="BT809" i="9"/>
  <c r="DC882" i="9"/>
  <c r="BT882" i="9"/>
  <c r="CQ882" i="9"/>
  <c r="BH882" i="9"/>
  <c r="BH885" i="9"/>
  <c r="CQ885" i="9"/>
  <c r="DC926" i="9"/>
  <c r="BT926" i="9"/>
  <c r="BT222" i="9"/>
  <c r="DC222" i="9"/>
  <c r="CM273" i="9"/>
  <c r="BD273" i="9"/>
  <c r="CQ884" i="9"/>
  <c r="BH884" i="9"/>
  <c r="BJ314" i="9"/>
  <c r="CS314" i="9"/>
  <c r="CY92" i="9"/>
  <c r="BP92" i="9"/>
  <c r="CX303" i="9"/>
  <c r="BO303" i="9"/>
  <c r="DC338" i="9"/>
  <c r="BT338" i="9"/>
  <c r="BW579" i="9"/>
  <c r="DF579" i="9"/>
  <c r="DA581" i="9"/>
  <c r="BR581" i="9"/>
  <c r="CM288" i="9"/>
  <c r="BD288" i="9"/>
  <c r="BZ325" i="9"/>
  <c r="DI325" i="9"/>
  <c r="BG765" i="9"/>
  <c r="CP765" i="9"/>
  <c r="BG771" i="9"/>
  <c r="CP771" i="9"/>
  <c r="DF782" i="9"/>
  <c r="BW782" i="9"/>
  <c r="DA577" i="9"/>
  <c r="BR577" i="9"/>
  <c r="CT585" i="9"/>
  <c r="BK585" i="9"/>
  <c r="CU812" i="9"/>
  <c r="CM892" i="9"/>
  <c r="BD892" i="9"/>
  <c r="CU896" i="9"/>
  <c r="BL896" i="9"/>
  <c r="CX896" i="9"/>
  <c r="BO896" i="9"/>
  <c r="DF900" i="9"/>
  <c r="BW900" i="9"/>
  <c r="CU809" i="9"/>
  <c r="BL809" i="9"/>
  <c r="BL897" i="9"/>
  <c r="CU897" i="9"/>
  <c r="CX897" i="9"/>
  <c r="BO897" i="9"/>
  <c r="BX885" i="9"/>
  <c r="DG885" i="9"/>
  <c r="BD889" i="9"/>
  <c r="CM889" i="9"/>
  <c r="BX884" i="9"/>
  <c r="DG884" i="9"/>
  <c r="BG976" i="9"/>
  <c r="CP976" i="9"/>
  <c r="CX314" i="9"/>
  <c r="BO314" i="9"/>
  <c r="CM964" i="9"/>
  <c r="BD964" i="9"/>
  <c r="CX282" i="9"/>
  <c r="BO282" i="9"/>
  <c r="DJ288" i="9"/>
  <c r="CA288" i="9"/>
  <c r="BN338" i="9"/>
  <c r="CW338" i="9"/>
  <c r="DJ575" i="9"/>
  <c r="CA575" i="9"/>
  <c r="CM334" i="9"/>
  <c r="BD334" i="9"/>
  <c r="BT288" i="9"/>
  <c r="DC288" i="9"/>
  <c r="BH288" i="9"/>
  <c r="CQ288" i="9"/>
  <c r="BM577" i="9"/>
  <c r="CV577" i="9"/>
  <c r="BG768" i="9"/>
  <c r="CP768" i="9"/>
  <c r="BM771" i="9"/>
  <c r="CV771" i="9"/>
  <c r="BG585" i="9"/>
  <c r="CP585" i="9"/>
  <c r="DV35" i="9"/>
  <c r="DY35" i="9" s="1"/>
  <c r="DV783" i="9"/>
  <c r="DY783" i="9" s="1"/>
  <c r="DV827" i="9"/>
  <c r="DY827" i="9" s="1"/>
  <c r="BS905" i="9"/>
  <c r="BX917" i="9"/>
  <c r="BE92" i="9"/>
  <c r="BP274" i="9"/>
  <c r="CX892" i="9"/>
  <c r="BO892" i="9"/>
  <c r="CM812" i="9"/>
  <c r="BD812" i="9"/>
  <c r="DF896" i="9"/>
  <c r="BW896" i="9"/>
  <c r="CU900" i="9"/>
  <c r="BL900" i="9"/>
  <c r="BD905" i="9"/>
  <c r="CM905" i="9"/>
  <c r="BE905" i="9"/>
  <c r="CN905" i="9"/>
  <c r="CN809" i="9"/>
  <c r="BE809" i="9"/>
  <c r="CM897" i="9"/>
  <c r="BD897" i="9"/>
  <c r="CB897" i="9"/>
  <c r="DK897" i="9"/>
  <c r="CQ889" i="9"/>
  <c r="BH889" i="9"/>
  <c r="BX888" i="9"/>
  <c r="DG888" i="9"/>
  <c r="CM272" i="9"/>
  <c r="BD272" i="9"/>
  <c r="BN964" i="9"/>
  <c r="CW964" i="9"/>
  <c r="BW977" i="9"/>
  <c r="DF977" i="9"/>
  <c r="DC334" i="9"/>
  <c r="BT334" i="9"/>
  <c r="CU288" i="9"/>
  <c r="BL288" i="9"/>
  <c r="DF772" i="9"/>
  <c r="BW772" i="9"/>
  <c r="BM777" i="9"/>
  <c r="CV777" i="9"/>
  <c r="BG779" i="9"/>
  <c r="CP779" i="9"/>
  <c r="BG577" i="9"/>
  <c r="CP577" i="9"/>
  <c r="BM780" i="9"/>
  <c r="CV780" i="9"/>
  <c r="BC585" i="9"/>
  <c r="CL585" i="9"/>
  <c r="DV77" i="9"/>
  <c r="DY77" i="9" s="1"/>
  <c r="DV160" i="9"/>
  <c r="DY160" i="9" s="1"/>
  <c r="DV216" i="9"/>
  <c r="DY216" i="9" s="1"/>
  <c r="DV934" i="9"/>
  <c r="DY934" i="9" s="1"/>
  <c r="CN884" i="9"/>
  <c r="CM834" i="9"/>
  <c r="BD834" i="9"/>
  <c r="CM900" i="9"/>
  <c r="BD900" i="9"/>
  <c r="BD882" i="9"/>
  <c r="CM882" i="9"/>
  <c r="CM885" i="9"/>
  <c r="BD885" i="9"/>
  <c r="BT905" i="9"/>
  <c r="DC905" i="9"/>
  <c r="DC36" i="9"/>
  <c r="BT36" i="9"/>
  <c r="CY266" i="9"/>
  <c r="BP266" i="9"/>
  <c r="CM884" i="9"/>
  <c r="BD884" i="9"/>
  <c r="BI92" i="9"/>
  <c r="CR92" i="9"/>
  <c r="BX282" i="9"/>
  <c r="DG282" i="9"/>
  <c r="BX290" i="9"/>
  <c r="DG290" i="9"/>
  <c r="CM338" i="9"/>
  <c r="BD338" i="9"/>
  <c r="CU407" i="9"/>
  <c r="BL407" i="9"/>
  <c r="BQ575" i="9"/>
  <c r="CZ575" i="9"/>
  <c r="BG581" i="9"/>
  <c r="CP581" i="9"/>
  <c r="CB325" i="9"/>
  <c r="DK325" i="9"/>
  <c r="CM325" i="9"/>
  <c r="BD325" i="9"/>
  <c r="BS577" i="9"/>
  <c r="DB577" i="9"/>
  <c r="CP769" i="9"/>
  <c r="BG769" i="9"/>
  <c r="CP770" i="9"/>
  <c r="BG770" i="9"/>
  <c r="DF777" i="9"/>
  <c r="BW777" i="9"/>
  <c r="DF577" i="9"/>
  <c r="BW577" i="9"/>
  <c r="DF769" i="9"/>
  <c r="BW769" i="9"/>
  <c r="DF780" i="9"/>
  <c r="BW780" i="9"/>
  <c r="BG780" i="9"/>
  <c r="CP780" i="9"/>
  <c r="T14" i="9"/>
  <c r="AT13" i="9"/>
  <c r="DL13" i="9" s="1"/>
  <c r="V13" i="9"/>
  <c r="V12" i="9"/>
  <c r="BE12" i="9" s="1"/>
  <c r="T12" i="9"/>
  <c r="AU12" i="9"/>
  <c r="DM12" i="9" s="1"/>
  <c r="AT12" i="9"/>
  <c r="DL12" i="9" s="1"/>
  <c r="W12" i="9"/>
  <c r="BF12" i="9" s="1"/>
  <c r="T20" i="9"/>
  <c r="AT20" i="9"/>
  <c r="DL20" i="9" s="1"/>
  <c r="AU11" i="9"/>
  <c r="DM11" i="9" s="1"/>
  <c r="V11" i="9"/>
  <c r="W11" i="9" s="1"/>
  <c r="X11" i="9" s="1"/>
  <c r="U11" i="9"/>
  <c r="AW11" i="9"/>
  <c r="DO11" i="9" s="1"/>
  <c r="T11" i="9"/>
  <c r="AV11" i="9"/>
  <c r="DN11" i="9" s="1"/>
  <c r="DV147" i="9"/>
  <c r="DY147" i="9" s="1"/>
  <c r="DV128" i="9"/>
  <c r="DY128" i="9" s="1"/>
  <c r="DV124" i="9"/>
  <c r="DY124" i="9" s="1"/>
  <c r="DV547" i="9"/>
  <c r="DY547" i="9" s="1"/>
  <c r="DV563" i="9"/>
  <c r="DY563" i="9" s="1"/>
  <c r="DV750" i="9"/>
  <c r="DY750" i="9" s="1"/>
  <c r="DV851" i="9"/>
  <c r="DY851" i="9" s="1"/>
  <c r="DV880" i="9"/>
  <c r="DY880" i="9" s="1"/>
  <c r="DL930" i="9"/>
  <c r="DV930" i="9" s="1"/>
  <c r="DY930" i="9" s="1"/>
  <c r="CC930" i="9"/>
  <c r="DV866" i="9"/>
  <c r="DY866" i="9" s="1"/>
  <c r="DO897" i="9"/>
  <c r="CE930" i="9"/>
  <c r="BW35" i="9"/>
  <c r="BC37" i="9"/>
  <c r="BC39" i="9"/>
  <c r="CA36" i="9"/>
  <c r="BG39" i="9"/>
  <c r="BH48" i="9"/>
  <c r="BH52" i="9"/>
  <c r="BL43" i="9"/>
  <c r="BX64" i="9"/>
  <c r="BK88" i="9"/>
  <c r="BW86" i="9"/>
  <c r="BP88" i="9"/>
  <c r="BH89" i="9"/>
  <c r="BK91" i="9"/>
  <c r="BI130" i="9"/>
  <c r="BU186" i="9"/>
  <c r="CA103" i="9"/>
  <c r="BX158" i="9"/>
  <c r="BU213" i="9"/>
  <c r="BM194" i="9"/>
  <c r="BT90" i="9"/>
  <c r="BM207" i="9"/>
  <c r="BT122" i="9"/>
  <c r="BJ271" i="9"/>
  <c r="BR278" i="9"/>
  <c r="DE334" i="9"/>
  <c r="BV267" i="9"/>
  <c r="BN278" i="9"/>
  <c r="BF291" i="9"/>
  <c r="BG337" i="9"/>
  <c r="BE194" i="9"/>
  <c r="BE215" i="9"/>
  <c r="BJ290" i="9"/>
  <c r="BR291" i="9"/>
  <c r="BG326" i="9"/>
  <c r="CB326" i="9"/>
  <c r="CC326" i="9" s="1"/>
  <c r="BT405" i="9"/>
  <c r="BO407" i="9"/>
  <c r="CB409" i="9"/>
  <c r="BG338" i="9"/>
  <c r="CB338" i="9"/>
  <c r="BP343" i="9"/>
  <c r="BP351" i="9"/>
  <c r="BP359" i="9"/>
  <c r="BP367" i="9"/>
  <c r="BP375" i="9"/>
  <c r="BP383" i="9"/>
  <c r="BP391" i="9"/>
  <c r="BP399" i="9"/>
  <c r="BO430" i="9"/>
  <c r="BO446" i="9"/>
  <c r="BW448" i="9"/>
  <c r="CA453" i="9"/>
  <c r="CA505" i="9"/>
  <c r="BO510" i="9"/>
  <c r="BW512" i="9"/>
  <c r="BN579" i="9"/>
  <c r="BF298" i="9"/>
  <c r="BS445" i="9"/>
  <c r="BG477" i="9"/>
  <c r="CA550" i="9"/>
  <c r="BW735" i="9"/>
  <c r="BV743" i="9"/>
  <c r="BN740" i="9"/>
  <c r="BG588" i="9"/>
  <c r="BK781" i="9"/>
  <c r="BK777" i="9"/>
  <c r="BW783" i="9"/>
  <c r="BG807" i="9"/>
  <c r="BG832" i="9"/>
  <c r="CM856" i="9"/>
  <c r="CM860" i="9"/>
  <c r="DI862" i="9"/>
  <c r="BM871" i="9"/>
  <c r="BP844" i="9"/>
  <c r="BR854" i="9"/>
  <c r="CE883" i="9"/>
  <c r="BV904" i="9"/>
  <c r="CA917" i="9"/>
  <c r="CA914" i="9"/>
  <c r="BD942" i="9"/>
  <c r="BD948" i="9"/>
  <c r="BD954" i="9"/>
  <c r="BO932" i="9"/>
  <c r="BP938" i="9"/>
  <c r="BP946" i="9"/>
  <c r="CX123" i="9"/>
  <c r="BW117" i="9"/>
  <c r="BM130" i="9"/>
  <c r="BT95" i="9"/>
  <c r="BP162" i="9"/>
  <c r="BY150" i="9"/>
  <c r="BU176" i="9"/>
  <c r="BZ297" i="9"/>
  <c r="BE264" i="9"/>
  <c r="BZ300" i="9"/>
  <c r="BJ304" i="9"/>
  <c r="BH403" i="9"/>
  <c r="BP407" i="9"/>
  <c r="CB205" i="9"/>
  <c r="CD205" i="9" s="1"/>
  <c r="BC305" i="9"/>
  <c r="CB364" i="9"/>
  <c r="BJ544" i="9"/>
  <c r="BZ554" i="9"/>
  <c r="BZ562" i="9"/>
  <c r="BZ570" i="9"/>
  <c r="BN766" i="9"/>
  <c r="BN770" i="9"/>
  <c r="BN774" i="9"/>
  <c r="BK407" i="9"/>
  <c r="CA623" i="9"/>
  <c r="CA667" i="9"/>
  <c r="CA442" i="9"/>
  <c r="BV549" i="9"/>
  <c r="BV565" i="9"/>
  <c r="BS708" i="9"/>
  <c r="BK478" i="9"/>
  <c r="BS617" i="9"/>
  <c r="BJ702" i="9"/>
  <c r="BW663" i="9"/>
  <c r="BS783" i="9"/>
  <c r="BW809" i="9"/>
  <c r="CA812" i="9"/>
  <c r="BS838" i="9"/>
  <c r="CE812" i="9"/>
  <c r="BR853" i="9"/>
  <c r="CW860" i="9"/>
  <c r="DA855" i="9"/>
  <c r="BR886" i="9"/>
  <c r="BR887" i="9"/>
  <c r="BM878" i="9"/>
  <c r="CA885" i="9"/>
  <c r="BK889" i="9"/>
  <c r="CY879" i="9"/>
  <c r="CA883" i="9"/>
  <c r="BK887" i="9"/>
  <c r="BK928" i="9"/>
  <c r="CA932" i="9"/>
  <c r="BK934" i="9"/>
  <c r="CA936" i="9"/>
  <c r="BL942" i="9"/>
  <c r="BL948" i="9"/>
  <c r="BL954" i="9"/>
  <c r="BK962" i="9"/>
  <c r="BK891" i="9"/>
  <c r="BN892" i="9"/>
  <c r="BV893" i="9"/>
  <c r="BK905" i="9"/>
  <c r="BK907" i="9"/>
  <c r="BW913" i="9"/>
  <c r="BL909" i="9"/>
  <c r="BS920" i="9"/>
  <c r="BO934" i="9"/>
  <c r="BG952" i="9"/>
  <c r="BR971" i="9"/>
  <c r="BR975" i="9"/>
  <c r="BG32" i="9"/>
  <c r="BT91" i="9"/>
  <c r="BE182" i="9"/>
  <c r="BU190" i="9"/>
  <c r="BI126" i="9"/>
  <c r="CV126" i="9"/>
  <c r="BP161" i="9"/>
  <c r="BH165" i="9"/>
  <c r="BG89" i="9"/>
  <c r="BP181" i="9"/>
  <c r="BN304" i="9"/>
  <c r="BZ270" i="9"/>
  <c r="BE274" i="9"/>
  <c r="BZ274" i="9"/>
  <c r="BE280" i="9"/>
  <c r="BG330" i="9"/>
  <c r="CB330" i="9"/>
  <c r="CB405" i="9"/>
  <c r="BN271" i="9"/>
  <c r="BX305" i="9"/>
  <c r="BO320" i="9"/>
  <c r="BL334" i="9"/>
  <c r="CB340" i="9"/>
  <c r="CB348" i="9"/>
  <c r="CE348" i="9" s="1"/>
  <c r="CB356" i="9"/>
  <c r="CB372" i="9"/>
  <c r="CB380" i="9"/>
  <c r="CB388" i="9"/>
  <c r="CC388" i="9" s="1"/>
  <c r="CB396" i="9"/>
  <c r="BE186" i="9"/>
  <c r="BZ142" i="9"/>
  <c r="BE161" i="9"/>
  <c r="BE173" i="9"/>
  <c r="BU221" i="9"/>
  <c r="CA318" i="9"/>
  <c r="BW329" i="9"/>
  <c r="CA338" i="9"/>
  <c r="CM339" i="9"/>
  <c r="BT404" i="9"/>
  <c r="BD408" i="9"/>
  <c r="DH583" i="9"/>
  <c r="BK751" i="9"/>
  <c r="BS712" i="9"/>
  <c r="CU857" i="9"/>
  <c r="BE867" i="9"/>
  <c r="BF883" i="9"/>
  <c r="BF885" i="9"/>
  <c r="BV886" i="9"/>
  <c r="BV888" i="9"/>
  <c r="BT944" i="9"/>
  <c r="BT950" i="9"/>
  <c r="DV189" i="9"/>
  <c r="DY189" i="9" s="1"/>
  <c r="DV207" i="9"/>
  <c r="DY207" i="9" s="1"/>
  <c r="DV559" i="9"/>
  <c r="DY559" i="9" s="1"/>
  <c r="DV168" i="9"/>
  <c r="DY168" i="9" s="1"/>
  <c r="DV198" i="9"/>
  <c r="DY198" i="9" s="1"/>
  <c r="DV72" i="9"/>
  <c r="DY72" i="9" s="1"/>
  <c r="DV60" i="9"/>
  <c r="DY60" i="9" s="1"/>
  <c r="DV176" i="9"/>
  <c r="DY176" i="9" s="1"/>
  <c r="DV202" i="9"/>
  <c r="DY202" i="9" s="1"/>
  <c r="DV253" i="9"/>
  <c r="DY253" i="9" s="1"/>
  <c r="DV64" i="9"/>
  <c r="DY64" i="9" s="1"/>
  <c r="DV68" i="9"/>
  <c r="DY68" i="9" s="1"/>
  <c r="DV153" i="9"/>
  <c r="DY153" i="9" s="1"/>
  <c r="DV157" i="9"/>
  <c r="DY157" i="9" s="1"/>
  <c r="DV165" i="9"/>
  <c r="DY165" i="9" s="1"/>
  <c r="DV169" i="9"/>
  <c r="DY169" i="9" s="1"/>
  <c r="DV173" i="9"/>
  <c r="DY173" i="9" s="1"/>
  <c r="DV181" i="9"/>
  <c r="DY181" i="9" s="1"/>
  <c r="DV184" i="9"/>
  <c r="DY184" i="9" s="1"/>
  <c r="DV192" i="9"/>
  <c r="DY192" i="9" s="1"/>
  <c r="CC808" i="9"/>
  <c r="CD809" i="9"/>
  <c r="CC832" i="9"/>
  <c r="CD833" i="9"/>
  <c r="DV875" i="9"/>
  <c r="DY875" i="9" s="1"/>
  <c r="CC882" i="9"/>
  <c r="DV919" i="9"/>
  <c r="DY919" i="9" s="1"/>
  <c r="DV833" i="9"/>
  <c r="DY833" i="9" s="1"/>
  <c r="CC809" i="9"/>
  <c r="DV832" i="9"/>
  <c r="DY832" i="9" s="1"/>
  <c r="CC852" i="9"/>
  <c r="DL900" i="9"/>
  <c r="DV900" i="9" s="1"/>
  <c r="DY900" i="9" s="1"/>
  <c r="CC900" i="9"/>
  <c r="DL904" i="9"/>
  <c r="DV904" i="9" s="1"/>
  <c r="DY904" i="9" s="1"/>
  <c r="CC904" i="9"/>
  <c r="DV867" i="9"/>
  <c r="DY867" i="9" s="1"/>
  <c r="DL922" i="9"/>
  <c r="DV922" i="9" s="1"/>
  <c r="DY922" i="9" s="1"/>
  <c r="CC922" i="9"/>
  <c r="DL926" i="9"/>
  <c r="DV926" i="9" s="1"/>
  <c r="DY926" i="9" s="1"/>
  <c r="CC926" i="9"/>
  <c r="DV871" i="9"/>
  <c r="DY871" i="9" s="1"/>
  <c r="DV1000" i="9"/>
  <c r="DY1000" i="9" s="1"/>
  <c r="DV1002" i="9"/>
  <c r="DY1002" i="9" s="1"/>
  <c r="DV1007" i="9"/>
  <c r="DY1007" i="9" s="1"/>
  <c r="Y797" i="9"/>
  <c r="AO797" i="9"/>
  <c r="CQ808" i="9"/>
  <c r="BH808" i="9"/>
  <c r="AK811" i="9"/>
  <c r="U811" i="9"/>
  <c r="AR811" i="9"/>
  <c r="AB811" i="9"/>
  <c r="AS811" i="9"/>
  <c r="AC811" i="9"/>
  <c r="CY830" i="9"/>
  <c r="BP830" i="9"/>
  <c r="BE832" i="9"/>
  <c r="CN832" i="9"/>
  <c r="CU807" i="9"/>
  <c r="BL807" i="9"/>
  <c r="BE807" i="9"/>
  <c r="CN807" i="9"/>
  <c r="BT813" i="9"/>
  <c r="DC813" i="9"/>
  <c r="X842" i="9"/>
  <c r="U842" i="9"/>
  <c r="AK842" i="9"/>
  <c r="AC842" i="9"/>
  <c r="AW842" i="9"/>
  <c r="DO842" i="9" s="1"/>
  <c r="AG842" i="9"/>
  <c r="Y842" i="9"/>
  <c r="AO842" i="9"/>
  <c r="AS842" i="9"/>
  <c r="BL851" i="9"/>
  <c r="CU851" i="9"/>
  <c r="BH853" i="9"/>
  <c r="CQ853" i="9"/>
  <c r="BL854" i="9"/>
  <c r="CU854" i="9"/>
  <c r="BL855" i="9"/>
  <c r="CU855" i="9"/>
  <c r="BJ863" i="9"/>
  <c r="CS863" i="9"/>
  <c r="CB853" i="9"/>
  <c r="DK853" i="9"/>
  <c r="BP887" i="9"/>
  <c r="CY887" i="9"/>
  <c r="DK831" i="9"/>
  <c r="CB831" i="9"/>
  <c r="CY831" i="9"/>
  <c r="BP831" i="9"/>
  <c r="X846" i="9"/>
  <c r="U846" i="9"/>
  <c r="AK846" i="9"/>
  <c r="Y846" i="9"/>
  <c r="AO846" i="9"/>
  <c r="AS846" i="9"/>
  <c r="AW846" i="9"/>
  <c r="DO846" i="9" s="1"/>
  <c r="AC846" i="9"/>
  <c r="AG846" i="9"/>
  <c r="BX852" i="9"/>
  <c r="DG852" i="9"/>
  <c r="BP855" i="9"/>
  <c r="CY855" i="9"/>
  <c r="BH857" i="9"/>
  <c r="CQ857" i="9"/>
  <c r="AE859" i="9"/>
  <c r="AM859" i="9"/>
  <c r="W859" i="9"/>
  <c r="AU859" i="9"/>
  <c r="DM859" i="9" s="1"/>
  <c r="DV859" i="9" s="1"/>
  <c r="DY859" i="9" s="1"/>
  <c r="V837" i="9"/>
  <c r="T837" i="9"/>
  <c r="AB837" i="9"/>
  <c r="AJ837" i="9"/>
  <c r="AR837" i="9"/>
  <c r="U837" i="9"/>
  <c r="AC837" i="9"/>
  <c r="AK837" i="9"/>
  <c r="AS837" i="9"/>
  <c r="Y837" i="9"/>
  <c r="AO837" i="9"/>
  <c r="AF837" i="9"/>
  <c r="AV837" i="9"/>
  <c r="DN837" i="9" s="1"/>
  <c r="DV837" i="9" s="1"/>
  <c r="DY837" i="9" s="1"/>
  <c r="AN837" i="9"/>
  <c r="AW837" i="9"/>
  <c r="DO837" i="9" s="1"/>
  <c r="X837" i="9"/>
  <c r="AG837" i="9"/>
  <c r="CB888" i="9"/>
  <c r="DK888" i="9"/>
  <c r="BP888" i="9"/>
  <c r="CY888" i="9"/>
  <c r="BT892" i="9"/>
  <c r="DC892" i="9"/>
  <c r="BP896" i="9"/>
  <c r="CY896" i="9"/>
  <c r="CT900" i="9"/>
  <c r="BK900" i="9"/>
  <c r="CY901" i="9"/>
  <c r="BP901" i="9"/>
  <c r="DJ904" i="9"/>
  <c r="CA904" i="9"/>
  <c r="CY905" i="9"/>
  <c r="BP905" i="9"/>
  <c r="BE881" i="9"/>
  <c r="CN881" i="9"/>
  <c r="BU881" i="9"/>
  <c r="DD881" i="9"/>
  <c r="BD891" i="9"/>
  <c r="CM891" i="9"/>
  <c r="CT908" i="9"/>
  <c r="BK908" i="9"/>
  <c r="BV917" i="9"/>
  <c r="DE917" i="9"/>
  <c r="CF893" i="9"/>
  <c r="V903" i="9"/>
  <c r="X903" i="9"/>
  <c r="AC903" i="9"/>
  <c r="AI903" i="9"/>
  <c r="AN903" i="9"/>
  <c r="AS903" i="9"/>
  <c r="T903" i="9"/>
  <c r="Y903" i="9"/>
  <c r="AE903" i="9"/>
  <c r="AJ903" i="9"/>
  <c r="AO903" i="9"/>
  <c r="AU903" i="9"/>
  <c r="DM903" i="9" s="1"/>
  <c r="U903" i="9"/>
  <c r="AA903" i="9"/>
  <c r="AF903" i="9"/>
  <c r="AK903" i="9"/>
  <c r="AQ903" i="9"/>
  <c r="AV903" i="9"/>
  <c r="DN903" i="9" s="1"/>
  <c r="W903" i="9"/>
  <c r="AR903" i="9"/>
  <c r="AB903" i="9"/>
  <c r="AW903" i="9"/>
  <c r="DO903" i="9" s="1"/>
  <c r="AG903" i="9"/>
  <c r="AM903" i="9"/>
  <c r="DC908" i="9"/>
  <c r="BT908" i="9"/>
  <c r="CM912" i="9"/>
  <c r="BD912" i="9"/>
  <c r="CL917" i="9"/>
  <c r="BC917" i="9"/>
  <c r="BN921" i="9"/>
  <c r="CW921" i="9"/>
  <c r="DD879" i="9"/>
  <c r="BU879" i="9"/>
  <c r="V894" i="9"/>
  <c r="X894" i="9"/>
  <c r="AC894" i="9"/>
  <c r="AI894" i="9"/>
  <c r="AN894" i="9"/>
  <c r="AS894" i="9"/>
  <c r="T894" i="9"/>
  <c r="Y894" i="9"/>
  <c r="AE894" i="9"/>
  <c r="AJ894" i="9"/>
  <c r="AO894" i="9"/>
  <c r="AU894" i="9"/>
  <c r="DM894" i="9" s="1"/>
  <c r="U894" i="9"/>
  <c r="AA894" i="9"/>
  <c r="AF894" i="9"/>
  <c r="AK894" i="9"/>
  <c r="AQ894" i="9"/>
  <c r="AV894" i="9"/>
  <c r="DN894" i="9" s="1"/>
  <c r="AM894" i="9"/>
  <c r="W894" i="9"/>
  <c r="AR894" i="9"/>
  <c r="AB894" i="9"/>
  <c r="AW894" i="9"/>
  <c r="DO894" i="9" s="1"/>
  <c r="AG894" i="9"/>
  <c r="BD913" i="9"/>
  <c r="CM913" i="9"/>
  <c r="BJ913" i="9"/>
  <c r="CS913" i="9"/>
  <c r="AA918" i="9"/>
  <c r="AG918" i="9"/>
  <c r="AN918" i="9"/>
  <c r="AV918" i="9"/>
  <c r="DN918" i="9" s="1"/>
  <c r="U918" i="9"/>
  <c r="AB918" i="9"/>
  <c r="AI918" i="9"/>
  <c r="AQ918" i="9"/>
  <c r="AW918" i="9"/>
  <c r="DO918" i="9" s="1"/>
  <c r="W918" i="9"/>
  <c r="AC918" i="9"/>
  <c r="AK918" i="9"/>
  <c r="AR918" i="9"/>
  <c r="AF918" i="9"/>
  <c r="AM918" i="9"/>
  <c r="AS918" i="9"/>
  <c r="X918" i="9"/>
  <c r="DG925" i="9"/>
  <c r="BX925" i="9"/>
  <c r="CY929" i="9"/>
  <c r="BP929" i="9"/>
  <c r="BP909" i="9"/>
  <c r="CY909" i="9"/>
  <c r="BV909" i="9"/>
  <c r="DE909" i="9"/>
  <c r="BT909" i="9"/>
  <c r="DC909" i="9"/>
  <c r="DG930" i="9"/>
  <c r="BX930" i="9"/>
  <c r="CM931" i="9"/>
  <c r="BD931" i="9"/>
  <c r="BV958" i="9"/>
  <c r="DE958" i="9"/>
  <c r="BV962" i="9"/>
  <c r="DE962" i="9"/>
  <c r="BJ963" i="9"/>
  <c r="CS963" i="9"/>
  <c r="CB907" i="9"/>
  <c r="DK907" i="9"/>
  <c r="CQ907" i="9"/>
  <c r="BH907" i="9"/>
  <c r="CY928" i="9"/>
  <c r="BP928" i="9"/>
  <c r="BE930" i="9"/>
  <c r="CN930" i="9"/>
  <c r="BL962" i="9"/>
  <c r="CU962" i="9"/>
  <c r="CY936" i="9"/>
  <c r="BP936" i="9"/>
  <c r="X978" i="9"/>
  <c r="AI978" i="9"/>
  <c r="AT978" i="9"/>
  <c r="DL978" i="9" s="1"/>
  <c r="Z978" i="9"/>
  <c r="AN978" i="9"/>
  <c r="AD978" i="9"/>
  <c r="AP978" i="9"/>
  <c r="AE978" i="9"/>
  <c r="AU978" i="9"/>
  <c r="DM978" i="9" s="1"/>
  <c r="T978" i="9"/>
  <c r="AJ978" i="9"/>
  <c r="X982" i="9"/>
  <c r="AI982" i="9"/>
  <c r="AT982" i="9"/>
  <c r="DL982" i="9" s="1"/>
  <c r="Z982" i="9"/>
  <c r="AN982" i="9"/>
  <c r="AD982" i="9"/>
  <c r="AP982" i="9"/>
  <c r="AE982" i="9"/>
  <c r="AU982" i="9"/>
  <c r="DM982" i="9" s="1"/>
  <c r="T982" i="9"/>
  <c r="AJ982" i="9"/>
  <c r="X986" i="9"/>
  <c r="AI986" i="9"/>
  <c r="AT986" i="9"/>
  <c r="DL986" i="9" s="1"/>
  <c r="Z986" i="9"/>
  <c r="AN986" i="9"/>
  <c r="AD986" i="9"/>
  <c r="AP986" i="9"/>
  <c r="AE986" i="9"/>
  <c r="AU986" i="9"/>
  <c r="DM986" i="9" s="1"/>
  <c r="T986" i="9"/>
  <c r="AJ986" i="9"/>
  <c r="AC44" i="9"/>
  <c r="AG44" i="9"/>
  <c r="AW44" i="9"/>
  <c r="DO44" i="9" s="1"/>
  <c r="Y44" i="9"/>
  <c r="AO44" i="9"/>
  <c r="BF920" i="9"/>
  <c r="CO920" i="9"/>
  <c r="DC932" i="9"/>
  <c r="BT932" i="9"/>
  <c r="CU933" i="9"/>
  <c r="BL933" i="9"/>
  <c r="BE933" i="9"/>
  <c r="CN933" i="9"/>
  <c r="Y55" i="9"/>
  <c r="W55" i="9"/>
  <c r="AI55" i="9"/>
  <c r="AS55" i="9"/>
  <c r="AC55" i="9"/>
  <c r="AM55" i="9"/>
  <c r="U55" i="9"/>
  <c r="AQ55" i="9"/>
  <c r="AA55" i="9"/>
  <c r="AU55" i="9"/>
  <c r="DM55" i="9" s="1"/>
  <c r="DV55" i="9" s="1"/>
  <c r="DY55" i="9" s="1"/>
  <c r="AE55" i="9"/>
  <c r="AK55" i="9"/>
  <c r="CQ934" i="9"/>
  <c r="BH934" i="9"/>
  <c r="CM934" i="9"/>
  <c r="BD934" i="9"/>
  <c r="V14" i="9"/>
  <c r="W14" i="9" s="1"/>
  <c r="AT14" i="9"/>
  <c r="DL14" i="9" s="1"/>
  <c r="AW14" i="9"/>
  <c r="DO14" i="9" s="1"/>
  <c r="U14" i="9"/>
  <c r="U76" i="9"/>
  <c r="AF76" i="9"/>
  <c r="AP76" i="9"/>
  <c r="V76" i="9"/>
  <c r="AG76" i="9"/>
  <c r="AR76" i="9"/>
  <c r="Z76" i="9"/>
  <c r="AK76" i="9"/>
  <c r="AV76" i="9"/>
  <c r="DN76" i="9" s="1"/>
  <c r="DV76" i="9" s="1"/>
  <c r="DY76" i="9" s="1"/>
  <c r="AB76" i="9"/>
  <c r="AL76" i="9"/>
  <c r="AW76" i="9"/>
  <c r="DO76" i="9" s="1"/>
  <c r="DK80" i="9"/>
  <c r="CB80" i="9"/>
  <c r="CC80" i="9" s="1"/>
  <c r="T13" i="9"/>
  <c r="AU13" i="9"/>
  <c r="DM13" i="9" s="1"/>
  <c r="U13" i="9"/>
  <c r="AV13" i="9"/>
  <c r="DN13" i="9" s="1"/>
  <c r="W13" i="9"/>
  <c r="X13" i="9" s="1"/>
  <c r="Y13" i="9" s="1"/>
  <c r="Z13" i="9" s="1"/>
  <c r="AW13" i="9"/>
  <c r="DO13" i="9" s="1"/>
  <c r="CQ783" i="9"/>
  <c r="BH783" i="9"/>
  <c r="AB83" i="9"/>
  <c r="AS83" i="9"/>
  <c r="AC83" i="9"/>
  <c r="U83" i="9"/>
  <c r="AK83" i="9"/>
  <c r="AR83" i="9"/>
  <c r="U85" i="9"/>
  <c r="AC85" i="9"/>
  <c r="AK85" i="9"/>
  <c r="AS85" i="9"/>
  <c r="X85" i="9"/>
  <c r="AF85" i="9"/>
  <c r="AN85" i="9"/>
  <c r="AV85" i="9"/>
  <c r="DN85" i="9" s="1"/>
  <c r="T85" i="9"/>
  <c r="AJ85" i="9"/>
  <c r="Y85" i="9"/>
  <c r="AO85" i="9"/>
  <c r="AB85" i="9"/>
  <c r="AR85" i="9"/>
  <c r="AG85" i="9"/>
  <c r="AW85" i="9"/>
  <c r="DO85" i="9" s="1"/>
  <c r="CR123" i="9"/>
  <c r="BI123" i="9"/>
  <c r="AA143" i="9"/>
  <c r="AM143" i="9"/>
  <c r="AC143" i="9"/>
  <c r="AS143" i="9"/>
  <c r="AW143" i="9"/>
  <c r="DO143" i="9" s="1"/>
  <c r="W143" i="9"/>
  <c r="AH143" i="9"/>
  <c r="AL143" i="9"/>
  <c r="CV222" i="9"/>
  <c r="BM222" i="9"/>
  <c r="Z77" i="9"/>
  <c r="V77" i="9"/>
  <c r="AL77" i="9"/>
  <c r="AB77" i="9"/>
  <c r="AP77" i="9"/>
  <c r="AF77" i="9"/>
  <c r="AR77" i="9"/>
  <c r="U77" i="9"/>
  <c r="AG77" i="9"/>
  <c r="AW77" i="9"/>
  <c r="DO77" i="9" s="1"/>
  <c r="X82" i="9"/>
  <c r="AK82" i="9"/>
  <c r="U82" i="9"/>
  <c r="AN82" i="9"/>
  <c r="BJ147" i="9"/>
  <c r="CS147" i="9"/>
  <c r="CU265" i="9"/>
  <c r="BL265" i="9"/>
  <c r="V268" i="9"/>
  <c r="T268" i="9"/>
  <c r="Y268" i="9"/>
  <c r="AE268" i="9"/>
  <c r="AJ268" i="9"/>
  <c r="AO268" i="9"/>
  <c r="AU268" i="9"/>
  <c r="DM268" i="9" s="1"/>
  <c r="U268" i="9"/>
  <c r="AA268" i="9"/>
  <c r="AF268" i="9"/>
  <c r="AK268" i="9"/>
  <c r="AQ268" i="9"/>
  <c r="AV268" i="9"/>
  <c r="DN268" i="9" s="1"/>
  <c r="W268" i="9"/>
  <c r="AG268" i="9"/>
  <c r="AR268" i="9"/>
  <c r="X268" i="9"/>
  <c r="AI268" i="9"/>
  <c r="AS268" i="9"/>
  <c r="AB268" i="9"/>
  <c r="AM268" i="9"/>
  <c r="AW268" i="9"/>
  <c r="DO268" i="9" s="1"/>
  <c r="AC268" i="9"/>
  <c r="AN268" i="9"/>
  <c r="DK270" i="9"/>
  <c r="CB270" i="9"/>
  <c r="CB273" i="9"/>
  <c r="CC273" i="9" s="1"/>
  <c r="DK273" i="9"/>
  <c r="CP273" i="9"/>
  <c r="BG273" i="9"/>
  <c r="BP273" i="9"/>
  <c r="CY273" i="9"/>
  <c r="CT275" i="9"/>
  <c r="BK275" i="9"/>
  <c r="CU281" i="9"/>
  <c r="BL281" i="9"/>
  <c r="DH186" i="9"/>
  <c r="BY186" i="9"/>
  <c r="V255" i="9"/>
  <c r="T255" i="9"/>
  <c r="Y255" i="9"/>
  <c r="AE255" i="9"/>
  <c r="AJ255" i="9"/>
  <c r="AO255" i="9"/>
  <c r="AU255" i="9"/>
  <c r="DM255" i="9" s="1"/>
  <c r="U255" i="9"/>
  <c r="AA255" i="9"/>
  <c r="AF255" i="9"/>
  <c r="AK255" i="9"/>
  <c r="AQ255" i="9"/>
  <c r="AV255" i="9"/>
  <c r="DN255" i="9" s="1"/>
  <c r="AC255" i="9"/>
  <c r="AN255" i="9"/>
  <c r="W255" i="9"/>
  <c r="AG255" i="9"/>
  <c r="AR255" i="9"/>
  <c r="X255" i="9"/>
  <c r="AI255" i="9"/>
  <c r="AS255" i="9"/>
  <c r="AB255" i="9"/>
  <c r="AM255" i="9"/>
  <c r="AW255" i="9"/>
  <c r="DO255" i="9" s="1"/>
  <c r="BH262" i="9"/>
  <c r="CQ262" i="9"/>
  <c r="BH270" i="9"/>
  <c r="CQ270" i="9"/>
  <c r="CX275" i="9"/>
  <c r="BO275" i="9"/>
  <c r="DK91" i="9"/>
  <c r="CB91" i="9"/>
  <c r="BP262" i="9"/>
  <c r="CY262" i="9"/>
  <c r="CM262" i="9"/>
  <c r="BD262" i="9"/>
  <c r="CB264" i="9"/>
  <c r="DK264" i="9"/>
  <c r="CP264" i="9"/>
  <c r="BG264" i="9"/>
  <c r="BP264" i="9"/>
  <c r="CY264" i="9"/>
  <c r="DB267" i="9"/>
  <c r="BS267" i="9"/>
  <c r="CB267" i="9"/>
  <c r="CC267" i="9" s="1"/>
  <c r="DK267" i="9"/>
  <c r="CP267" i="9"/>
  <c r="BG267" i="9"/>
  <c r="CT270" i="9"/>
  <c r="BK270" i="9"/>
  <c r="BT270" i="9"/>
  <c r="DC270" i="9"/>
  <c r="DF272" i="9"/>
  <c r="BW272" i="9"/>
  <c r="CT272" i="9"/>
  <c r="BK272" i="9"/>
  <c r="DF275" i="9"/>
  <c r="BW275" i="9"/>
  <c r="CY96" i="9"/>
  <c r="BP96" i="9"/>
  <c r="X113" i="9"/>
  <c r="AG113" i="9"/>
  <c r="AS113" i="9"/>
  <c r="Y113" i="9"/>
  <c r="AK113" i="9"/>
  <c r="AV113" i="9"/>
  <c r="DN113" i="9" s="1"/>
  <c r="AC113" i="9"/>
  <c r="AW113" i="9"/>
  <c r="DO113" i="9" s="1"/>
  <c r="AF113" i="9"/>
  <c r="AN113" i="9"/>
  <c r="U113" i="9"/>
  <c r="AO113" i="9"/>
  <c r="DB263" i="9"/>
  <c r="BS263" i="9"/>
  <c r="CP263" i="9"/>
  <c r="BG263" i="9"/>
  <c r="CT263" i="9"/>
  <c r="BK263" i="9"/>
  <c r="DC263" i="9"/>
  <c r="BT263" i="9"/>
  <c r="DC266" i="9"/>
  <c r="BT266" i="9"/>
  <c r="DB266" i="9"/>
  <c r="BS266" i="9"/>
  <c r="CB266" i="9"/>
  <c r="CC266" i="9" s="1"/>
  <c r="DK266" i="9"/>
  <c r="CP266" i="9"/>
  <c r="BG266" i="9"/>
  <c r="DF290" i="9"/>
  <c r="BW290" i="9"/>
  <c r="CT290" i="9"/>
  <c r="BK290" i="9"/>
  <c r="CU298" i="9"/>
  <c r="BL298" i="9"/>
  <c r="DF303" i="9"/>
  <c r="BW303" i="9"/>
  <c r="CT303" i="9"/>
  <c r="BK303" i="9"/>
  <c r="CX274" i="9"/>
  <c r="BO274" i="9"/>
  <c r="CT274" i="9"/>
  <c r="BK274" i="9"/>
  <c r="CQ274" i="9"/>
  <c r="BH274" i="9"/>
  <c r="DB279" i="9"/>
  <c r="BS279" i="9"/>
  <c r="BL291" i="9"/>
  <c r="CU291" i="9"/>
  <c r="CT297" i="9"/>
  <c r="BK297" i="9"/>
  <c r="DC297" i="9"/>
  <c r="BT297" i="9"/>
  <c r="AA316" i="9"/>
  <c r="AF316" i="9"/>
  <c r="AV316" i="9"/>
  <c r="DN316" i="9" s="1"/>
  <c r="CX553" i="9"/>
  <c r="BO553" i="9"/>
  <c r="DC103" i="9"/>
  <c r="BT103" i="9"/>
  <c r="CL271" i="9"/>
  <c r="BC271" i="9"/>
  <c r="CY271" i="9"/>
  <c r="BP271" i="9"/>
  <c r="CM271" i="9"/>
  <c r="BD271" i="9"/>
  <c r="BX279" i="9"/>
  <c r="DG279" i="9"/>
  <c r="DJ279" i="9"/>
  <c r="CA279" i="9"/>
  <c r="CX279" i="9"/>
  <c r="BO279" i="9"/>
  <c r="DJ282" i="9"/>
  <c r="CA282" i="9"/>
  <c r="DB284" i="9"/>
  <c r="BS284" i="9"/>
  <c r="CB284" i="9"/>
  <c r="DK284" i="9"/>
  <c r="CP284" i="9"/>
  <c r="BG284" i="9"/>
  <c r="V287" i="9"/>
  <c r="T287" i="9"/>
  <c r="Y287" i="9"/>
  <c r="AE287" i="9"/>
  <c r="AJ287" i="9"/>
  <c r="AO287" i="9"/>
  <c r="AU287" i="9"/>
  <c r="DM287" i="9" s="1"/>
  <c r="U287" i="9"/>
  <c r="AA287" i="9"/>
  <c r="AF287" i="9"/>
  <c r="AK287" i="9"/>
  <c r="AQ287" i="9"/>
  <c r="AV287" i="9"/>
  <c r="DN287" i="9" s="1"/>
  <c r="AB287" i="9"/>
  <c r="AM287" i="9"/>
  <c r="AW287" i="9"/>
  <c r="DO287" i="9" s="1"/>
  <c r="AC287" i="9"/>
  <c r="AN287" i="9"/>
  <c r="W287" i="9"/>
  <c r="AG287" i="9"/>
  <c r="AR287" i="9"/>
  <c r="AI287" i="9"/>
  <c r="AS287" i="9"/>
  <c r="X287" i="9"/>
  <c r="DC290" i="9"/>
  <c r="BT290" i="9"/>
  <c r="DC298" i="9"/>
  <c r="BT298" i="9"/>
  <c r="DJ299" i="9"/>
  <c r="CA299" i="9"/>
  <c r="DC318" i="9"/>
  <c r="BT318" i="9"/>
  <c r="CX337" i="9"/>
  <c r="BO337" i="9"/>
  <c r="BS579" i="9"/>
  <c r="DB579" i="9"/>
  <c r="DB283" i="9"/>
  <c r="BS283" i="9"/>
  <c r="DJ283" i="9"/>
  <c r="CA283" i="9"/>
  <c r="BN330" i="9"/>
  <c r="CW330" i="9"/>
  <c r="AA332" i="9"/>
  <c r="AF332" i="9"/>
  <c r="AV332" i="9"/>
  <c r="DN332" i="9" s="1"/>
  <c r="DV332" i="9" s="1"/>
  <c r="DY332" i="9" s="1"/>
  <c r="AF427" i="9"/>
  <c r="AV427" i="9"/>
  <c r="DN427" i="9" s="1"/>
  <c r="T489" i="9"/>
  <c r="AJ489" i="9"/>
  <c r="X489" i="9"/>
  <c r="AN489" i="9"/>
  <c r="AB489" i="9"/>
  <c r="AR489" i="9"/>
  <c r="AV489" i="9"/>
  <c r="DN489" i="9" s="1"/>
  <c r="AF489" i="9"/>
  <c r="T552" i="9"/>
  <c r="W552" i="9"/>
  <c r="AF552" i="9"/>
  <c r="AQ552" i="9"/>
  <c r="X552" i="9"/>
  <c r="AI552" i="9"/>
  <c r="AU552" i="9"/>
  <c r="DM552" i="9" s="1"/>
  <c r="AA552" i="9"/>
  <c r="AM552" i="9"/>
  <c r="AV552" i="9"/>
  <c r="DN552" i="9" s="1"/>
  <c r="AN552" i="9"/>
  <c r="AE552" i="9"/>
  <c r="V580" i="9"/>
  <c r="AA580" i="9"/>
  <c r="AF580" i="9"/>
  <c r="AL580" i="9"/>
  <c r="AQ580" i="9"/>
  <c r="AV580" i="9"/>
  <c r="DN580" i="9" s="1"/>
  <c r="W580" i="9"/>
  <c r="AB580" i="9"/>
  <c r="AH580" i="9"/>
  <c r="AM580" i="9"/>
  <c r="AR580" i="9"/>
  <c r="T580" i="9"/>
  <c r="AE580" i="9"/>
  <c r="AP580" i="9"/>
  <c r="X580" i="9"/>
  <c r="AI580" i="9"/>
  <c r="AT580" i="9"/>
  <c r="DL580" i="9" s="1"/>
  <c r="Z580" i="9"/>
  <c r="AJ580" i="9"/>
  <c r="AU580" i="9"/>
  <c r="DM580" i="9" s="1"/>
  <c r="AD580" i="9"/>
  <c r="AN580" i="9"/>
  <c r="X627" i="9"/>
  <c r="AB627" i="9"/>
  <c r="AV627" i="9"/>
  <c r="DN627" i="9" s="1"/>
  <c r="AF627" i="9"/>
  <c r="T627" i="9"/>
  <c r="AJ627" i="9"/>
  <c r="AR627" i="9"/>
  <c r="T630" i="9"/>
  <c r="AF630" i="9"/>
  <c r="AN630" i="9"/>
  <c r="X630" i="9"/>
  <c r="AV630" i="9"/>
  <c r="DN630" i="9" s="1"/>
  <c r="V301" i="9"/>
  <c r="X301" i="9"/>
  <c r="AC301" i="9"/>
  <c r="AI301" i="9"/>
  <c r="AN301" i="9"/>
  <c r="AS301" i="9"/>
  <c r="T301" i="9"/>
  <c r="Y301" i="9"/>
  <c r="AE301" i="9"/>
  <c r="AJ301" i="9"/>
  <c r="AO301" i="9"/>
  <c r="AU301" i="9"/>
  <c r="DM301" i="9" s="1"/>
  <c r="W301" i="9"/>
  <c r="AG301" i="9"/>
  <c r="AR301" i="9"/>
  <c r="AA301" i="9"/>
  <c r="AK301" i="9"/>
  <c r="AV301" i="9"/>
  <c r="DN301" i="9" s="1"/>
  <c r="AB301" i="9"/>
  <c r="AM301" i="9"/>
  <c r="AW301" i="9"/>
  <c r="DO301" i="9" s="1"/>
  <c r="U301" i="9"/>
  <c r="AF301" i="9"/>
  <c r="AQ301" i="9"/>
  <c r="BJ305" i="9"/>
  <c r="CS305" i="9"/>
  <c r="CM322" i="9"/>
  <c r="BD322" i="9"/>
  <c r="BN326" i="9"/>
  <c r="CW326" i="9"/>
  <c r="DK403" i="9"/>
  <c r="CB403" i="9"/>
  <c r="CE403" i="9" s="1"/>
  <c r="U412" i="9"/>
  <c r="AF412" i="9"/>
  <c r="AO412" i="9"/>
  <c r="X412" i="9"/>
  <c r="AG412" i="9"/>
  <c r="AS412" i="9"/>
  <c r="Y412" i="9"/>
  <c r="AK412" i="9"/>
  <c r="AV412" i="9"/>
  <c r="DN412" i="9" s="1"/>
  <c r="AC412" i="9"/>
  <c r="AN412" i="9"/>
  <c r="AW412" i="9"/>
  <c r="DO412" i="9" s="1"/>
  <c r="T422" i="9"/>
  <c r="AB422" i="9"/>
  <c r="AF422" i="9"/>
  <c r="AR422" i="9"/>
  <c r="AV422" i="9"/>
  <c r="DN422" i="9" s="1"/>
  <c r="AF475" i="9"/>
  <c r="AV475" i="9"/>
  <c r="DN475" i="9" s="1"/>
  <c r="T525" i="9"/>
  <c r="AJ525" i="9"/>
  <c r="X525" i="9"/>
  <c r="AN525" i="9"/>
  <c r="AB525" i="9"/>
  <c r="AR525" i="9"/>
  <c r="AF525" i="9"/>
  <c r="AV525" i="9"/>
  <c r="DN525" i="9" s="1"/>
  <c r="AA571" i="9"/>
  <c r="AL571" i="9"/>
  <c r="AQ571" i="9"/>
  <c r="AV571" i="9"/>
  <c r="DN571" i="9" s="1"/>
  <c r="BM782" i="9"/>
  <c r="CV782" i="9"/>
  <c r="DB280" i="9"/>
  <c r="BS280" i="9"/>
  <c r="CL280" i="9"/>
  <c r="BC280" i="9"/>
  <c r="CB280" i="9"/>
  <c r="DK280" i="9"/>
  <c r="CP280" i="9"/>
  <c r="BG280" i="9"/>
  <c r="BP280" i="9"/>
  <c r="CY280" i="9"/>
  <c r="BP285" i="9"/>
  <c r="CY285" i="9"/>
  <c r="BD285" i="9"/>
  <c r="CM285" i="9"/>
  <c r="DF285" i="9"/>
  <c r="BW285" i="9"/>
  <c r="CB302" i="9"/>
  <c r="DK302" i="9"/>
  <c r="CP302" i="9"/>
  <c r="BG302" i="9"/>
  <c r="CY302" i="9"/>
  <c r="BP302" i="9"/>
  <c r="BF305" i="9"/>
  <c r="CO305" i="9"/>
  <c r="BL305" i="9"/>
  <c r="CU305" i="9"/>
  <c r="CQ322" i="9"/>
  <c r="BH322" i="9"/>
  <c r="BD335" i="9"/>
  <c r="CM335" i="9"/>
  <c r="CM403" i="9"/>
  <c r="BD403" i="9"/>
  <c r="T492" i="9"/>
  <c r="AJ492" i="9"/>
  <c r="X492" i="9"/>
  <c r="AN492" i="9"/>
  <c r="AB492" i="9"/>
  <c r="AR492" i="9"/>
  <c r="AF492" i="9"/>
  <c r="AV492" i="9"/>
  <c r="DN492" i="9" s="1"/>
  <c r="AB604" i="9"/>
  <c r="AV604" i="9"/>
  <c r="DN604" i="9" s="1"/>
  <c r="X625" i="9"/>
  <c r="AN625" i="9"/>
  <c r="AB625" i="9"/>
  <c r="AR625" i="9"/>
  <c r="AJ625" i="9"/>
  <c r="AV625" i="9"/>
  <c r="DN625" i="9" s="1"/>
  <c r="T625" i="9"/>
  <c r="AF625" i="9"/>
  <c r="X631" i="9"/>
  <c r="AB631" i="9"/>
  <c r="AV631" i="9"/>
  <c r="DN631" i="9" s="1"/>
  <c r="AF631" i="9"/>
  <c r="AR631" i="9"/>
  <c r="T631" i="9"/>
  <c r="AJ631" i="9"/>
  <c r="BI765" i="9"/>
  <c r="CR765" i="9"/>
  <c r="BS767" i="9"/>
  <c r="DB767" i="9"/>
  <c r="BY768" i="9"/>
  <c r="DH768" i="9"/>
  <c r="BI769" i="9"/>
  <c r="CR769" i="9"/>
  <c r="BS771" i="9"/>
  <c r="DB771" i="9"/>
  <c r="BY772" i="9"/>
  <c r="DH772" i="9"/>
  <c r="BI773" i="9"/>
  <c r="CR773" i="9"/>
  <c r="BS775" i="9"/>
  <c r="DB775" i="9"/>
  <c r="BY776" i="9"/>
  <c r="DH776" i="9"/>
  <c r="BC777" i="9"/>
  <c r="CL777" i="9"/>
  <c r="BY777" i="9"/>
  <c r="DH777" i="9"/>
  <c r="BC778" i="9"/>
  <c r="CL778" i="9"/>
  <c r="BY778" i="9"/>
  <c r="DH778" i="9"/>
  <c r="BC779" i="9"/>
  <c r="CL779" i="9"/>
  <c r="BY779" i="9"/>
  <c r="DH779" i="9"/>
  <c r="BC780" i="9"/>
  <c r="CL780" i="9"/>
  <c r="BY780" i="9"/>
  <c r="DH780" i="9"/>
  <c r="BC781" i="9"/>
  <c r="CL781" i="9"/>
  <c r="BY781" i="9"/>
  <c r="DH781" i="9"/>
  <c r="BC782" i="9"/>
  <c r="CL782" i="9"/>
  <c r="BY782" i="9"/>
  <c r="DH782" i="9"/>
  <c r="T537" i="9"/>
  <c r="AJ537" i="9"/>
  <c r="X537" i="9"/>
  <c r="AN537" i="9"/>
  <c r="AB537" i="9"/>
  <c r="AR537" i="9"/>
  <c r="AF537" i="9"/>
  <c r="AV537" i="9"/>
  <c r="DN537" i="9" s="1"/>
  <c r="V292" i="9"/>
  <c r="X292" i="9"/>
  <c r="AC292" i="9"/>
  <c r="AI292" i="9"/>
  <c r="AN292" i="9"/>
  <c r="AS292" i="9"/>
  <c r="T292" i="9"/>
  <c r="Y292" i="9"/>
  <c r="AE292" i="9"/>
  <c r="AJ292" i="9"/>
  <c r="AO292" i="9"/>
  <c r="AU292" i="9"/>
  <c r="DM292" i="9" s="1"/>
  <c r="W292" i="9"/>
  <c r="AG292" i="9"/>
  <c r="AR292" i="9"/>
  <c r="AA292" i="9"/>
  <c r="AK292" i="9"/>
  <c r="AV292" i="9"/>
  <c r="DN292" i="9" s="1"/>
  <c r="AB292" i="9"/>
  <c r="AM292" i="9"/>
  <c r="AW292" i="9"/>
  <c r="DO292" i="9" s="1"/>
  <c r="AQ292" i="9"/>
  <c r="U292" i="9"/>
  <c r="AF292" i="9"/>
  <c r="CX293" i="9"/>
  <c r="BO293" i="9"/>
  <c r="CT293" i="9"/>
  <c r="BK293" i="9"/>
  <c r="CQ293" i="9"/>
  <c r="BH293" i="9"/>
  <c r="BP300" i="9"/>
  <c r="CY300" i="9"/>
  <c r="CM300" i="9"/>
  <c r="BD300" i="9"/>
  <c r="DF300" i="9"/>
  <c r="BW300" i="9"/>
  <c r="DB304" i="9"/>
  <c r="BS304" i="9"/>
  <c r="DK307" i="9"/>
  <c r="CB307" i="9"/>
  <c r="CE307" i="9" s="1"/>
  <c r="BR307" i="9"/>
  <c r="DA307" i="9"/>
  <c r="DF307" i="9"/>
  <c r="BW307" i="9"/>
  <c r="BZ339" i="9"/>
  <c r="DI339" i="9"/>
  <c r="BV339" i="9"/>
  <c r="DE339" i="9"/>
  <c r="BJ339" i="9"/>
  <c r="CS339" i="9"/>
  <c r="AA555" i="9"/>
  <c r="AQ555" i="9"/>
  <c r="V576" i="9"/>
  <c r="AA576" i="9"/>
  <c r="AF576" i="9"/>
  <c r="AL576" i="9"/>
  <c r="AQ576" i="9"/>
  <c r="AV576" i="9"/>
  <c r="DN576" i="9" s="1"/>
  <c r="W576" i="9"/>
  <c r="AB576" i="9"/>
  <c r="AH576" i="9"/>
  <c r="AM576" i="9"/>
  <c r="AR576" i="9"/>
  <c r="X576" i="9"/>
  <c r="AI576" i="9"/>
  <c r="AT576" i="9"/>
  <c r="DL576" i="9" s="1"/>
  <c r="Z576" i="9"/>
  <c r="AJ576" i="9"/>
  <c r="AU576" i="9"/>
  <c r="DM576" i="9" s="1"/>
  <c r="AD576" i="9"/>
  <c r="AN576" i="9"/>
  <c r="AE576" i="9"/>
  <c r="AP576" i="9"/>
  <c r="T576" i="9"/>
  <c r="T683" i="9"/>
  <c r="AB683" i="9"/>
  <c r="AJ683" i="9"/>
  <c r="AR683" i="9"/>
  <c r="W683" i="9"/>
  <c r="AE683" i="9"/>
  <c r="AM683" i="9"/>
  <c r="AU683" i="9"/>
  <c r="DM683" i="9" s="1"/>
  <c r="X683" i="9"/>
  <c r="AF683" i="9"/>
  <c r="AN683" i="9"/>
  <c r="AV683" i="9"/>
  <c r="DN683" i="9" s="1"/>
  <c r="AI683" i="9"/>
  <c r="AQ683" i="9"/>
  <c r="AA683" i="9"/>
  <c r="T744" i="9"/>
  <c r="AE744" i="9"/>
  <c r="AQ744" i="9"/>
  <c r="W744" i="9"/>
  <c r="AI744" i="9"/>
  <c r="AR744" i="9"/>
  <c r="AA744" i="9"/>
  <c r="AJ744" i="9"/>
  <c r="AU744" i="9"/>
  <c r="DM744" i="9" s="1"/>
  <c r="AM744" i="9"/>
  <c r="AB744" i="9"/>
  <c r="T670" i="9"/>
  <c r="AN670" i="9"/>
  <c r="X670" i="9"/>
  <c r="AV670" i="9"/>
  <c r="DN670" i="9" s="1"/>
  <c r="AF670" i="9"/>
  <c r="AJ670" i="9"/>
  <c r="T731" i="9"/>
  <c r="AB731" i="9"/>
  <c r="AJ731" i="9"/>
  <c r="AR731" i="9"/>
  <c r="W731" i="9"/>
  <c r="AE731" i="9"/>
  <c r="AM731" i="9"/>
  <c r="AU731" i="9"/>
  <c r="DM731" i="9" s="1"/>
  <c r="X731" i="9"/>
  <c r="AF731" i="9"/>
  <c r="AN731" i="9"/>
  <c r="AV731" i="9"/>
  <c r="DN731" i="9" s="1"/>
  <c r="AA731" i="9"/>
  <c r="AI731" i="9"/>
  <c r="AQ731" i="9"/>
  <c r="T719" i="9"/>
  <c r="AB719" i="9"/>
  <c r="AJ719" i="9"/>
  <c r="AR719" i="9"/>
  <c r="W719" i="9"/>
  <c r="AE719" i="9"/>
  <c r="AM719" i="9"/>
  <c r="AU719" i="9"/>
  <c r="DM719" i="9" s="1"/>
  <c r="X719" i="9"/>
  <c r="AF719" i="9"/>
  <c r="AN719" i="9"/>
  <c r="AV719" i="9"/>
  <c r="DN719" i="9" s="1"/>
  <c r="AA719" i="9"/>
  <c r="AI719" i="9"/>
  <c r="AQ719" i="9"/>
  <c r="T669" i="9"/>
  <c r="AF669" i="9"/>
  <c r="AJ669" i="9"/>
  <c r="AV669" i="9"/>
  <c r="DN669" i="9" s="1"/>
  <c r="T723" i="9"/>
  <c r="AB723" i="9"/>
  <c r="AJ723" i="9"/>
  <c r="AR723" i="9"/>
  <c r="W723" i="9"/>
  <c r="AE723" i="9"/>
  <c r="AM723" i="9"/>
  <c r="AU723" i="9"/>
  <c r="DM723" i="9" s="1"/>
  <c r="X723" i="9"/>
  <c r="AF723" i="9"/>
  <c r="AN723" i="9"/>
  <c r="AV723" i="9"/>
  <c r="DN723" i="9" s="1"/>
  <c r="AQ723" i="9"/>
  <c r="AI723" i="9"/>
  <c r="AA723" i="9"/>
  <c r="DV982" i="9"/>
  <c r="DY982" i="9" s="1"/>
  <c r="V805" i="9"/>
  <c r="X805" i="9"/>
  <c r="AC805" i="9"/>
  <c r="AI805" i="9"/>
  <c r="AN805" i="9"/>
  <c r="AS805" i="9"/>
  <c r="T805" i="9"/>
  <c r="Y805" i="9"/>
  <c r="AE805" i="9"/>
  <c r="AJ805" i="9"/>
  <c r="AO805" i="9"/>
  <c r="AU805" i="9"/>
  <c r="DM805" i="9" s="1"/>
  <c r="U805" i="9"/>
  <c r="AA805" i="9"/>
  <c r="AF805" i="9"/>
  <c r="AK805" i="9"/>
  <c r="AQ805" i="9"/>
  <c r="AV805" i="9"/>
  <c r="DN805" i="9" s="1"/>
  <c r="AM805" i="9"/>
  <c r="W805" i="9"/>
  <c r="AR805" i="9"/>
  <c r="AB805" i="9"/>
  <c r="AW805" i="9"/>
  <c r="DO805" i="9" s="1"/>
  <c r="AG805" i="9"/>
  <c r="CY808" i="9"/>
  <c r="BP808" i="9"/>
  <c r="DG830" i="9"/>
  <c r="BX830" i="9"/>
  <c r="V835" i="9"/>
  <c r="U835" i="9"/>
  <c r="AC835" i="9"/>
  <c r="AK835" i="9"/>
  <c r="AS835" i="9"/>
  <c r="X835" i="9"/>
  <c r="AF835" i="9"/>
  <c r="AN835" i="9"/>
  <c r="AV835" i="9"/>
  <c r="DN835" i="9" s="1"/>
  <c r="DV835" i="9" s="1"/>
  <c r="DY835" i="9" s="1"/>
  <c r="Y835" i="9"/>
  <c r="AG835" i="9"/>
  <c r="AO835" i="9"/>
  <c r="AW835" i="9"/>
  <c r="DO835" i="9" s="1"/>
  <c r="T835" i="9"/>
  <c r="AB835" i="9"/>
  <c r="AJ835" i="9"/>
  <c r="AR835" i="9"/>
  <c r="AF814" i="9"/>
  <c r="U814" i="9"/>
  <c r="AU814" i="9"/>
  <c r="DM814" i="9" s="1"/>
  <c r="Y814" i="9"/>
  <c r="AJ814" i="9"/>
  <c r="AQ814" i="9"/>
  <c r="DG832" i="9"/>
  <c r="BX832" i="9"/>
  <c r="CM807" i="9"/>
  <c r="BD807" i="9"/>
  <c r="DG807" i="9"/>
  <c r="BX807" i="9"/>
  <c r="CU838" i="9"/>
  <c r="BL838" i="9"/>
  <c r="BD851" i="9"/>
  <c r="CM851" i="9"/>
  <c r="CL851" i="9"/>
  <c r="BC851" i="9"/>
  <c r="BD854" i="9"/>
  <c r="CM854" i="9"/>
  <c r="CL854" i="9"/>
  <c r="BC854" i="9"/>
  <c r="BD855" i="9"/>
  <c r="CM855" i="9"/>
  <c r="CM831" i="9"/>
  <c r="BD831" i="9"/>
  <c r="DC831" i="9"/>
  <c r="BT831" i="9"/>
  <c r="CQ831" i="9"/>
  <c r="BH831" i="9"/>
  <c r="DC838" i="9"/>
  <c r="BT838" i="9"/>
  <c r="BP852" i="9"/>
  <c r="CY852" i="9"/>
  <c r="U858" i="9"/>
  <c r="AC858" i="9"/>
  <c r="AK858" i="9"/>
  <c r="AS858" i="9"/>
  <c r="W858" i="9"/>
  <c r="AE858" i="9"/>
  <c r="AM858" i="9"/>
  <c r="AU858" i="9"/>
  <c r="DM858" i="9" s="1"/>
  <c r="AI858" i="9"/>
  <c r="Y858" i="9"/>
  <c r="AO858" i="9"/>
  <c r="AA858" i="9"/>
  <c r="AQ858" i="9"/>
  <c r="AG858" i="9"/>
  <c r="AW858" i="9"/>
  <c r="DO858" i="9" s="1"/>
  <c r="CZ863" i="9"/>
  <c r="BQ863" i="9"/>
  <c r="BP883" i="9"/>
  <c r="CY883" i="9"/>
  <c r="CY885" i="9"/>
  <c r="BP885" i="9"/>
  <c r="CB886" i="9"/>
  <c r="DK886" i="9"/>
  <c r="CB887" i="9"/>
  <c r="DK887" i="9"/>
  <c r="CY892" i="9"/>
  <c r="BP892" i="9"/>
  <c r="CU889" i="9"/>
  <c r="BL889" i="9"/>
  <c r="CB892" i="9"/>
  <c r="DK892" i="9"/>
  <c r="BP900" i="9"/>
  <c r="CY900" i="9"/>
  <c r="CT904" i="9"/>
  <c r="BK904" i="9"/>
  <c r="CB891" i="9"/>
  <c r="DK891" i="9"/>
  <c r="CQ891" i="9"/>
  <c r="BH891" i="9"/>
  <c r="DJ908" i="9"/>
  <c r="CA908" i="9"/>
  <c r="BF908" i="9"/>
  <c r="CO908" i="9"/>
  <c r="W916" i="9"/>
  <c r="AA916" i="9"/>
  <c r="AK916" i="9"/>
  <c r="AV916" i="9"/>
  <c r="DN916" i="9" s="1"/>
  <c r="U916" i="9"/>
  <c r="AJ916" i="9"/>
  <c r="Y916" i="9"/>
  <c r="AO916" i="9"/>
  <c r="AE916" i="9"/>
  <c r="AQ916" i="9"/>
  <c r="AU916" i="9"/>
  <c r="DM916" i="9" s="1"/>
  <c r="T916" i="9"/>
  <c r="AF916" i="9"/>
  <c r="V902" i="9"/>
  <c r="X902" i="9"/>
  <c r="AC902" i="9"/>
  <c r="AI902" i="9"/>
  <c r="AN902" i="9"/>
  <c r="AS902" i="9"/>
  <c r="T902" i="9"/>
  <c r="Y902" i="9"/>
  <c r="AE902" i="9"/>
  <c r="AJ902" i="9"/>
  <c r="AO902" i="9"/>
  <c r="AU902" i="9"/>
  <c r="DM902" i="9" s="1"/>
  <c r="U902" i="9"/>
  <c r="AA902" i="9"/>
  <c r="AF902" i="9"/>
  <c r="AK902" i="9"/>
  <c r="AQ902" i="9"/>
  <c r="AV902" i="9"/>
  <c r="DN902" i="9" s="1"/>
  <c r="W902" i="9"/>
  <c r="AR902" i="9"/>
  <c r="AB902" i="9"/>
  <c r="AW902" i="9"/>
  <c r="DO902" i="9" s="1"/>
  <c r="AG902" i="9"/>
  <c r="AM902" i="9"/>
  <c r="DF910" i="9"/>
  <c r="BW910" i="9"/>
  <c r="DF914" i="9"/>
  <c r="BW914" i="9"/>
  <c r="BJ917" i="9"/>
  <c r="CS917" i="9"/>
  <c r="BR921" i="9"/>
  <c r="DA921" i="9"/>
  <c r="BZ913" i="9"/>
  <c r="DI913" i="9"/>
  <c r="CQ913" i="9"/>
  <c r="BH913" i="9"/>
  <c r="CY925" i="9"/>
  <c r="BP925" i="9"/>
  <c r="CQ929" i="9"/>
  <c r="BH929" i="9"/>
  <c r="BJ909" i="9"/>
  <c r="CS909" i="9"/>
  <c r="CX909" i="9"/>
  <c r="BO909" i="9"/>
  <c r="CM928" i="9"/>
  <c r="BD928" i="9"/>
  <c r="DK929" i="9"/>
  <c r="CB929" i="9"/>
  <c r="CE929" i="9" s="1"/>
  <c r="DK931" i="9"/>
  <c r="CB931" i="9"/>
  <c r="CE931" i="9" s="1"/>
  <c r="BE931" i="9"/>
  <c r="CN931" i="9"/>
  <c r="BX907" i="9"/>
  <c r="DG907" i="9"/>
  <c r="CL907" i="9"/>
  <c r="BC907" i="9"/>
  <c r="CQ928" i="9"/>
  <c r="BH928" i="9"/>
  <c r="DC929" i="9"/>
  <c r="BT929" i="9"/>
  <c r="DF958" i="9"/>
  <c r="BW958" i="9"/>
  <c r="CX920" i="9"/>
  <c r="BO920" i="9"/>
  <c r="CQ936" i="9"/>
  <c r="BH936" i="9"/>
  <c r="CM920" i="9"/>
  <c r="BD920" i="9"/>
  <c r="DG932" i="9"/>
  <c r="BX932" i="9"/>
  <c r="CQ932" i="9"/>
  <c r="BH932" i="9"/>
  <c r="DK933" i="9"/>
  <c r="CB933" i="9"/>
  <c r="CE933" i="9" s="1"/>
  <c r="DG933" i="9"/>
  <c r="BX933" i="9"/>
  <c r="X981" i="9"/>
  <c r="AI981" i="9"/>
  <c r="AT981" i="9"/>
  <c r="DL981" i="9" s="1"/>
  <c r="AE981" i="9"/>
  <c r="AU981" i="9"/>
  <c r="DM981" i="9" s="1"/>
  <c r="T981" i="9"/>
  <c r="AJ981" i="9"/>
  <c r="Z981" i="9"/>
  <c r="AN981" i="9"/>
  <c r="AD981" i="9"/>
  <c r="AP981" i="9"/>
  <c r="X985" i="9"/>
  <c r="AI985" i="9"/>
  <c r="AT985" i="9"/>
  <c r="DL985" i="9" s="1"/>
  <c r="AE985" i="9"/>
  <c r="AU985" i="9"/>
  <c r="DM985" i="9" s="1"/>
  <c r="DV985" i="9" s="1"/>
  <c r="DY985" i="9" s="1"/>
  <c r="T985" i="9"/>
  <c r="AJ985" i="9"/>
  <c r="Z985" i="9"/>
  <c r="AN985" i="9"/>
  <c r="AP985" i="9"/>
  <c r="AD985" i="9"/>
  <c r="V34" i="9"/>
  <c r="Y34" i="9"/>
  <c r="AG34" i="9"/>
  <c r="AO34" i="9"/>
  <c r="AW34" i="9"/>
  <c r="DO34" i="9" s="1"/>
  <c r="T34" i="9"/>
  <c r="AB34" i="9"/>
  <c r="AJ34" i="9"/>
  <c r="AR34" i="9"/>
  <c r="U34" i="9"/>
  <c r="AC34" i="9"/>
  <c r="AK34" i="9"/>
  <c r="AS34" i="9"/>
  <c r="AF34" i="9"/>
  <c r="AN34" i="9"/>
  <c r="AV34" i="9"/>
  <c r="DN34" i="9" s="1"/>
  <c r="DV34" i="9" s="1"/>
  <c r="DY34" i="9" s="1"/>
  <c r="X34" i="9"/>
  <c r="DK934" i="9"/>
  <c r="CB934" i="9"/>
  <c r="BE934" i="9"/>
  <c r="CN934" i="9"/>
  <c r="AW12" i="9"/>
  <c r="DO12" i="9" s="1"/>
  <c r="U12" i="9"/>
  <c r="X12" i="9"/>
  <c r="Y12" i="9"/>
  <c r="Z12" i="9" s="1"/>
  <c r="AV12" i="9"/>
  <c r="DN12" i="9" s="1"/>
  <c r="V33" i="9"/>
  <c r="Y33" i="9"/>
  <c r="AG33" i="9"/>
  <c r="AO33" i="9"/>
  <c r="AW33" i="9"/>
  <c r="DO33" i="9" s="1"/>
  <c r="T33" i="9"/>
  <c r="AB33" i="9"/>
  <c r="AJ33" i="9"/>
  <c r="AR33" i="9"/>
  <c r="U33" i="9"/>
  <c r="AC33" i="9"/>
  <c r="AK33" i="9"/>
  <c r="AS33" i="9"/>
  <c r="X33" i="9"/>
  <c r="AF33" i="9"/>
  <c r="AN33" i="9"/>
  <c r="AV33" i="9"/>
  <c r="DN33" i="9" s="1"/>
  <c r="DV33" i="9" s="1"/>
  <c r="DY33" i="9" s="1"/>
  <c r="CN36" i="9"/>
  <c r="BE36" i="9"/>
  <c r="DK39" i="9"/>
  <c r="CB39" i="9"/>
  <c r="X58" i="9"/>
  <c r="AE58" i="9"/>
  <c r="AB58" i="9"/>
  <c r="AI58" i="9"/>
  <c r="AO58" i="9"/>
  <c r="AW58" i="9"/>
  <c r="DO58" i="9" s="1"/>
  <c r="AC58" i="9"/>
  <c r="AN58" i="9"/>
  <c r="AG58" i="9"/>
  <c r="AR58" i="9"/>
  <c r="W58" i="9"/>
  <c r="AJ58" i="9"/>
  <c r="AS58" i="9"/>
  <c r="AU58" i="9"/>
  <c r="DM58" i="9" s="1"/>
  <c r="Y58" i="9"/>
  <c r="AM58" i="9"/>
  <c r="DC80" i="9"/>
  <c r="BT80" i="9"/>
  <c r="DG81" i="9"/>
  <c r="BX81" i="9"/>
  <c r="CU783" i="9"/>
  <c r="BL783" i="9"/>
  <c r="CM111" i="9"/>
  <c r="BD111" i="9"/>
  <c r="AA59" i="9"/>
  <c r="AG59" i="9"/>
  <c r="AN59" i="9"/>
  <c r="AV59" i="9"/>
  <c r="DN59" i="9" s="1"/>
  <c r="U59" i="9"/>
  <c r="AB59" i="9"/>
  <c r="AI59" i="9"/>
  <c r="AQ59" i="9"/>
  <c r="AW59" i="9"/>
  <c r="DO59" i="9" s="1"/>
  <c r="W59" i="9"/>
  <c r="AC59" i="9"/>
  <c r="AK59" i="9"/>
  <c r="AR59" i="9"/>
  <c r="X59" i="9"/>
  <c r="AF59" i="9"/>
  <c r="AM59" i="9"/>
  <c r="AS59" i="9"/>
  <c r="CR69" i="9"/>
  <c r="BI69" i="9"/>
  <c r="U112" i="9"/>
  <c r="AC112" i="9"/>
  <c r="AK112" i="9"/>
  <c r="AS112" i="9"/>
  <c r="X112" i="9"/>
  <c r="AF112" i="9"/>
  <c r="AN112" i="9"/>
  <c r="AV112" i="9"/>
  <c r="DN112" i="9" s="1"/>
  <c r="AG112" i="9"/>
  <c r="AW112" i="9"/>
  <c r="DO112" i="9" s="1"/>
  <c r="T112" i="9"/>
  <c r="AJ112" i="9"/>
  <c r="Y112" i="9"/>
  <c r="AO112" i="9"/>
  <c r="AR112" i="9"/>
  <c r="AB112" i="9"/>
  <c r="DH129" i="9"/>
  <c r="BY129" i="9"/>
  <c r="BT130" i="9"/>
  <c r="DC130" i="9"/>
  <c r="CN150" i="9"/>
  <c r="BE150" i="9"/>
  <c r="BH222" i="9"/>
  <c r="CQ222" i="9"/>
  <c r="DC88" i="9"/>
  <c r="BT88" i="9"/>
  <c r="U105" i="9"/>
  <c r="AF105" i="9"/>
  <c r="AO105" i="9"/>
  <c r="X105" i="9"/>
  <c r="AG105" i="9"/>
  <c r="AS105" i="9"/>
  <c r="AK105" i="9"/>
  <c r="AN105" i="9"/>
  <c r="Y105" i="9"/>
  <c r="AV105" i="9"/>
  <c r="DN105" i="9" s="1"/>
  <c r="AW105" i="9"/>
  <c r="DO105" i="9" s="1"/>
  <c r="AC105" i="9"/>
  <c r="X109" i="9"/>
  <c r="AG109" i="9"/>
  <c r="AS109" i="9"/>
  <c r="Y109" i="9"/>
  <c r="AK109" i="9"/>
  <c r="AV109" i="9"/>
  <c r="DN109" i="9" s="1"/>
  <c r="AC109" i="9"/>
  <c r="AW109" i="9"/>
  <c r="DO109" i="9" s="1"/>
  <c r="AF109" i="9"/>
  <c r="AN109" i="9"/>
  <c r="AO109" i="9"/>
  <c r="U109" i="9"/>
  <c r="U125" i="9"/>
  <c r="AD125" i="9"/>
  <c r="AP125" i="9"/>
  <c r="CZ194" i="9"/>
  <c r="BQ194" i="9"/>
  <c r="V260" i="9"/>
  <c r="T260" i="9"/>
  <c r="Y260" i="9"/>
  <c r="AE260" i="9"/>
  <c r="AJ260" i="9"/>
  <c r="AO260" i="9"/>
  <c r="AU260" i="9"/>
  <c r="DM260" i="9" s="1"/>
  <c r="U260" i="9"/>
  <c r="AA260" i="9"/>
  <c r="AF260" i="9"/>
  <c r="AK260" i="9"/>
  <c r="AQ260" i="9"/>
  <c r="AV260" i="9"/>
  <c r="DN260" i="9" s="1"/>
  <c r="W260" i="9"/>
  <c r="AG260" i="9"/>
  <c r="AR260" i="9"/>
  <c r="X260" i="9"/>
  <c r="AI260" i="9"/>
  <c r="AS260" i="9"/>
  <c r="AB260" i="9"/>
  <c r="AM260" i="9"/>
  <c r="AW260" i="9"/>
  <c r="DO260" i="9" s="1"/>
  <c r="AN260" i="9"/>
  <c r="AC260" i="9"/>
  <c r="DK262" i="9"/>
  <c r="CB262" i="9"/>
  <c r="CB265" i="9"/>
  <c r="DK265" i="9"/>
  <c r="CP265" i="9"/>
  <c r="BG265" i="9"/>
  <c r="BP265" i="9"/>
  <c r="CY265" i="9"/>
  <c r="CT267" i="9"/>
  <c r="BK267" i="9"/>
  <c r="DF273" i="9"/>
  <c r="BW273" i="9"/>
  <c r="CT273" i="9"/>
  <c r="BK273" i="9"/>
  <c r="CB281" i="9"/>
  <c r="DK281" i="9"/>
  <c r="CP281" i="9"/>
  <c r="BG281" i="9"/>
  <c r="BP281" i="9"/>
  <c r="CY281" i="9"/>
  <c r="CU91" i="9"/>
  <c r="BL91" i="9"/>
  <c r="T104" i="9"/>
  <c r="AB104" i="9"/>
  <c r="AJ104" i="9"/>
  <c r="AR104" i="9"/>
  <c r="U104" i="9"/>
  <c r="AC104" i="9"/>
  <c r="AK104" i="9"/>
  <c r="AS104" i="9"/>
  <c r="AF104" i="9"/>
  <c r="AV104" i="9"/>
  <c r="DN104" i="9" s="1"/>
  <c r="AG104" i="9"/>
  <c r="AW104" i="9"/>
  <c r="DO104" i="9" s="1"/>
  <c r="X104" i="9"/>
  <c r="AN104" i="9"/>
  <c r="Y104" i="9"/>
  <c r="AO104" i="9"/>
  <c r="AF120" i="9"/>
  <c r="AT120" i="9"/>
  <c r="DL120" i="9" s="1"/>
  <c r="DV120" i="9" s="1"/>
  <c r="DY120" i="9" s="1"/>
  <c r="Y120" i="9"/>
  <c r="CZ186" i="9"/>
  <c r="BQ186" i="9"/>
  <c r="DB262" i="9"/>
  <c r="BS262" i="9"/>
  <c r="BX264" i="9"/>
  <c r="DG264" i="9"/>
  <c r="BD267" i="9"/>
  <c r="CM267" i="9"/>
  <c r="DB270" i="9"/>
  <c r="BS270" i="9"/>
  <c r="BX272" i="9"/>
  <c r="DG272" i="9"/>
  <c r="U119" i="9"/>
  <c r="AF119" i="9"/>
  <c r="AP119" i="9"/>
  <c r="Y119" i="9"/>
  <c r="AJ119" i="9"/>
  <c r="AT119" i="9"/>
  <c r="DL119" i="9" s="1"/>
  <c r="Z119" i="9"/>
  <c r="AV119" i="9"/>
  <c r="DN119" i="9" s="1"/>
  <c r="AD119" i="9"/>
  <c r="AK119" i="9"/>
  <c r="T119" i="9"/>
  <c r="AO119" i="9"/>
  <c r="V254" i="9"/>
  <c r="T254" i="9"/>
  <c r="Y254" i="9"/>
  <c r="AE254" i="9"/>
  <c r="AJ254" i="9"/>
  <c r="AO254" i="9"/>
  <c r="AU254" i="9"/>
  <c r="DM254" i="9" s="1"/>
  <c r="U254" i="9"/>
  <c r="AA254" i="9"/>
  <c r="AF254" i="9"/>
  <c r="AK254" i="9"/>
  <c r="AQ254" i="9"/>
  <c r="AV254" i="9"/>
  <c r="DN254" i="9" s="1"/>
  <c r="AB254" i="9"/>
  <c r="AM254" i="9"/>
  <c r="AW254" i="9"/>
  <c r="DO254" i="9" s="1"/>
  <c r="AC254" i="9"/>
  <c r="AN254" i="9"/>
  <c r="W254" i="9"/>
  <c r="AG254" i="9"/>
  <c r="AR254" i="9"/>
  <c r="X254" i="9"/>
  <c r="AI254" i="9"/>
  <c r="AS254" i="9"/>
  <c r="CT262" i="9"/>
  <c r="BK262" i="9"/>
  <c r="BT262" i="9"/>
  <c r="DC262" i="9"/>
  <c r="DF264" i="9"/>
  <c r="BW264" i="9"/>
  <c r="CT264" i="9"/>
  <c r="BK264" i="9"/>
  <c r="DF267" i="9"/>
  <c r="BW267" i="9"/>
  <c r="DJ270" i="9"/>
  <c r="CA270" i="9"/>
  <c r="CX270" i="9"/>
  <c r="BO270" i="9"/>
  <c r="DJ272" i="9"/>
  <c r="CA272" i="9"/>
  <c r="CQ275" i="9"/>
  <c r="BH275" i="9"/>
  <c r="CN96" i="9"/>
  <c r="BE96" i="9"/>
  <c r="U99" i="9"/>
  <c r="AJ99" i="9"/>
  <c r="AK99" i="9"/>
  <c r="T99" i="9"/>
  <c r="BH263" i="9"/>
  <c r="CQ263" i="9"/>
  <c r="BX263" i="9"/>
  <c r="DG263" i="9"/>
  <c r="DJ263" i="9"/>
  <c r="CA263" i="9"/>
  <c r="CX263" i="9"/>
  <c r="BO263" i="9"/>
  <c r="DF266" i="9"/>
  <c r="BW266" i="9"/>
  <c r="DJ290" i="9"/>
  <c r="CA290" i="9"/>
  <c r="DK298" i="9"/>
  <c r="CB298" i="9"/>
  <c r="CP298" i="9"/>
  <c r="BG298" i="9"/>
  <c r="BP298" i="9"/>
  <c r="CY298" i="9"/>
  <c r="DJ303" i="9"/>
  <c r="CA303" i="9"/>
  <c r="T310" i="9"/>
  <c r="Y310" i="9"/>
  <c r="AE310" i="9"/>
  <c r="AJ310" i="9"/>
  <c r="AO310" i="9"/>
  <c r="AU310" i="9"/>
  <c r="DM310" i="9" s="1"/>
  <c r="U310" i="9"/>
  <c r="AA310" i="9"/>
  <c r="AF310" i="9"/>
  <c r="AK310" i="9"/>
  <c r="AQ310" i="9"/>
  <c r="AV310" i="9"/>
  <c r="DN310" i="9" s="1"/>
  <c r="W310" i="9"/>
  <c r="AG310" i="9"/>
  <c r="AR310" i="9"/>
  <c r="X310" i="9"/>
  <c r="AI310" i="9"/>
  <c r="AS310" i="9"/>
  <c r="AB310" i="9"/>
  <c r="AM310" i="9"/>
  <c r="AW310" i="9"/>
  <c r="DO310" i="9" s="1"/>
  <c r="AC310" i="9"/>
  <c r="AN310" i="9"/>
  <c r="BP318" i="9"/>
  <c r="CY318" i="9"/>
  <c r="CM274" i="9"/>
  <c r="BD274" i="9"/>
  <c r="DG274" i="9"/>
  <c r="BX274" i="9"/>
  <c r="CL274" i="9"/>
  <c r="BC274" i="9"/>
  <c r="BL274" i="9"/>
  <c r="CU274" i="9"/>
  <c r="CB291" i="9"/>
  <c r="DK291" i="9"/>
  <c r="CP291" i="9"/>
  <c r="BG291" i="9"/>
  <c r="BP291" i="9"/>
  <c r="CY291" i="9"/>
  <c r="V294" i="9"/>
  <c r="T294" i="9"/>
  <c r="Y294" i="9"/>
  <c r="AE294" i="9"/>
  <c r="AJ294" i="9"/>
  <c r="AO294" i="9"/>
  <c r="AU294" i="9"/>
  <c r="DM294" i="9" s="1"/>
  <c r="U294" i="9"/>
  <c r="AA294" i="9"/>
  <c r="AF294" i="9"/>
  <c r="AK294" i="9"/>
  <c r="AQ294" i="9"/>
  <c r="AV294" i="9"/>
  <c r="DN294" i="9" s="1"/>
  <c r="AC294" i="9"/>
  <c r="AN294" i="9"/>
  <c r="W294" i="9"/>
  <c r="AG294" i="9"/>
  <c r="AR294" i="9"/>
  <c r="X294" i="9"/>
  <c r="AI294" i="9"/>
  <c r="AS294" i="9"/>
  <c r="AB294" i="9"/>
  <c r="AM294" i="9"/>
  <c r="AW294" i="9"/>
  <c r="DO294" i="9" s="1"/>
  <c r="DJ297" i="9"/>
  <c r="CA297" i="9"/>
  <c r="CX297" i="9"/>
  <c r="BO297" i="9"/>
  <c r="DC337" i="9"/>
  <c r="BT337" i="9"/>
  <c r="BP338" i="9"/>
  <c r="CY338" i="9"/>
  <c r="DF553" i="9"/>
  <c r="BW553" i="9"/>
  <c r="V261" i="9"/>
  <c r="T261" i="9"/>
  <c r="Y261" i="9"/>
  <c r="AE261" i="9"/>
  <c r="AJ261" i="9"/>
  <c r="AO261" i="9"/>
  <c r="AU261" i="9"/>
  <c r="DM261" i="9" s="1"/>
  <c r="U261" i="9"/>
  <c r="AA261" i="9"/>
  <c r="AF261" i="9"/>
  <c r="AK261" i="9"/>
  <c r="AQ261" i="9"/>
  <c r="AV261" i="9"/>
  <c r="DN261" i="9" s="1"/>
  <c r="X261" i="9"/>
  <c r="AI261" i="9"/>
  <c r="AS261" i="9"/>
  <c r="AB261" i="9"/>
  <c r="AM261" i="9"/>
  <c r="AW261" i="9"/>
  <c r="DO261" i="9" s="1"/>
  <c r="AC261" i="9"/>
  <c r="AN261" i="9"/>
  <c r="W261" i="9"/>
  <c r="AG261" i="9"/>
  <c r="AR261" i="9"/>
  <c r="DF263" i="9"/>
  <c r="BW263" i="9"/>
  <c r="DB271" i="9"/>
  <c r="BS271" i="9"/>
  <c r="CP271" i="9"/>
  <c r="BG271" i="9"/>
  <c r="CT271" i="9"/>
  <c r="BK271" i="9"/>
  <c r="DC271" i="9"/>
  <c r="BT271" i="9"/>
  <c r="CB279" i="9"/>
  <c r="DK279" i="9"/>
  <c r="CU282" i="9"/>
  <c r="BL282" i="9"/>
  <c r="DF284" i="9"/>
  <c r="BW284" i="9"/>
  <c r="BL299" i="9"/>
  <c r="CU299" i="9"/>
  <c r="T306" i="9"/>
  <c r="Y306" i="9"/>
  <c r="AE306" i="9"/>
  <c r="AJ306" i="9"/>
  <c r="AO306" i="9"/>
  <c r="AU306" i="9"/>
  <c r="DM306" i="9" s="1"/>
  <c r="U306" i="9"/>
  <c r="AA306" i="9"/>
  <c r="AF306" i="9"/>
  <c r="AK306" i="9"/>
  <c r="AQ306" i="9"/>
  <c r="AV306" i="9"/>
  <c r="DN306" i="9" s="1"/>
  <c r="AB306" i="9"/>
  <c r="AM306" i="9"/>
  <c r="AW306" i="9"/>
  <c r="DO306" i="9" s="1"/>
  <c r="AC306" i="9"/>
  <c r="AN306" i="9"/>
  <c r="W306" i="9"/>
  <c r="AG306" i="9"/>
  <c r="AR306" i="9"/>
  <c r="X306" i="9"/>
  <c r="AI306" i="9"/>
  <c r="AS306" i="9"/>
  <c r="W317" i="9"/>
  <c r="T317" i="9"/>
  <c r="AA317" i="9"/>
  <c r="AI317" i="9"/>
  <c r="AO317" i="9"/>
  <c r="AV317" i="9"/>
  <c r="DN317" i="9" s="1"/>
  <c r="U317" i="9"/>
  <c r="AC317" i="9"/>
  <c r="AJ317" i="9"/>
  <c r="AQ317" i="9"/>
  <c r="AE317" i="9"/>
  <c r="AS317" i="9"/>
  <c r="AF317" i="9"/>
  <c r="AU317" i="9"/>
  <c r="DM317" i="9" s="1"/>
  <c r="DV317" i="9" s="1"/>
  <c r="DY317" i="9" s="1"/>
  <c r="X317" i="9"/>
  <c r="AK317" i="9"/>
  <c r="AN317" i="9"/>
  <c r="Y317" i="9"/>
  <c r="BS585" i="9"/>
  <c r="DB585" i="9"/>
  <c r="BX283" i="9"/>
  <c r="DG283" i="9"/>
  <c r="DC283" i="9"/>
  <c r="BT283" i="9"/>
  <c r="BH283" i="9"/>
  <c r="CQ283" i="9"/>
  <c r="CU283" i="9"/>
  <c r="BL283" i="9"/>
  <c r="DJ293" i="9"/>
  <c r="CA293" i="9"/>
  <c r="BT319" i="9"/>
  <c r="DC319" i="9"/>
  <c r="BD319" i="9"/>
  <c r="CM319" i="9"/>
  <c r="DC322" i="9"/>
  <c r="BT322" i="9"/>
  <c r="CQ330" i="9"/>
  <c r="BH330" i="9"/>
  <c r="T424" i="9"/>
  <c r="AJ424" i="9"/>
  <c r="X424" i="9"/>
  <c r="AN424" i="9"/>
  <c r="AB424" i="9"/>
  <c r="AR424" i="9"/>
  <c r="AV424" i="9"/>
  <c r="DN424" i="9" s="1"/>
  <c r="AF424" i="9"/>
  <c r="T473" i="9"/>
  <c r="AJ473" i="9"/>
  <c r="X473" i="9"/>
  <c r="AN473" i="9"/>
  <c r="AB473" i="9"/>
  <c r="AR473" i="9"/>
  <c r="AV473" i="9"/>
  <c r="DN473" i="9" s="1"/>
  <c r="AF473" i="9"/>
  <c r="T589" i="9"/>
  <c r="AJ589" i="9"/>
  <c r="X589" i="9"/>
  <c r="AN589" i="9"/>
  <c r="AF589" i="9"/>
  <c r="AR589" i="9"/>
  <c r="AV589" i="9"/>
  <c r="DN589" i="9" s="1"/>
  <c r="AB589" i="9"/>
  <c r="T597" i="9"/>
  <c r="AJ597" i="9"/>
  <c r="X597" i="9"/>
  <c r="AN597" i="9"/>
  <c r="AF597" i="9"/>
  <c r="AR597" i="9"/>
  <c r="AV597" i="9"/>
  <c r="DN597" i="9" s="1"/>
  <c r="AB597" i="9"/>
  <c r="CT285" i="9"/>
  <c r="BK285" i="9"/>
  <c r="W309" i="9"/>
  <c r="Y309" i="9"/>
  <c r="AF309" i="9"/>
  <c r="AN309" i="9"/>
  <c r="AU309" i="9"/>
  <c r="DM309" i="9" s="1"/>
  <c r="T309" i="9"/>
  <c r="AA309" i="9"/>
  <c r="AI309" i="9"/>
  <c r="AO309" i="9"/>
  <c r="AV309" i="9"/>
  <c r="DN309" i="9" s="1"/>
  <c r="X309" i="9"/>
  <c r="AK309" i="9"/>
  <c r="AC309" i="9"/>
  <c r="AQ309" i="9"/>
  <c r="AE309" i="9"/>
  <c r="AS309" i="9"/>
  <c r="U309" i="9"/>
  <c r="AJ309" i="9"/>
  <c r="BZ322" i="9"/>
  <c r="DI322" i="9"/>
  <c r="CQ326" i="9"/>
  <c r="BH326" i="9"/>
  <c r="T472" i="9"/>
  <c r="AJ472" i="9"/>
  <c r="X472" i="9"/>
  <c r="AN472" i="9"/>
  <c r="AB472" i="9"/>
  <c r="AR472" i="9"/>
  <c r="AF472" i="9"/>
  <c r="AV472" i="9"/>
  <c r="DN472" i="9" s="1"/>
  <c r="T493" i="9"/>
  <c r="AJ493" i="9"/>
  <c r="X493" i="9"/>
  <c r="AN493" i="9"/>
  <c r="AB493" i="9"/>
  <c r="AR493" i="9"/>
  <c r="AF493" i="9"/>
  <c r="AV493" i="9"/>
  <c r="DN493" i="9" s="1"/>
  <c r="AA563" i="9"/>
  <c r="AQ563" i="9"/>
  <c r="DA782" i="9"/>
  <c r="BR782" i="9"/>
  <c r="CX280" i="9"/>
  <c r="BO280" i="9"/>
  <c r="DF280" i="9"/>
  <c r="BW280" i="9"/>
  <c r="CT280" i="9"/>
  <c r="BK280" i="9"/>
  <c r="BT285" i="9"/>
  <c r="DC285" i="9"/>
  <c r="CQ285" i="9"/>
  <c r="BH285" i="9"/>
  <c r="CE297" i="9"/>
  <c r="CL302" i="9"/>
  <c r="BC302" i="9"/>
  <c r="DF302" i="9"/>
  <c r="BW302" i="9"/>
  <c r="BD304" i="9"/>
  <c r="CM304" i="9"/>
  <c r="BZ305" i="9"/>
  <c r="DI305" i="9"/>
  <c r="BV305" i="9"/>
  <c r="DE305" i="9"/>
  <c r="CB305" i="9"/>
  <c r="CC305" i="9" s="1"/>
  <c r="DK305" i="9"/>
  <c r="CU307" i="9"/>
  <c r="BL307" i="9"/>
  <c r="W321" i="9"/>
  <c r="Y321" i="9"/>
  <c r="AF321" i="9"/>
  <c r="AN321" i="9"/>
  <c r="AU321" i="9"/>
  <c r="DM321" i="9" s="1"/>
  <c r="T321" i="9"/>
  <c r="AA321" i="9"/>
  <c r="AI321" i="9"/>
  <c r="AO321" i="9"/>
  <c r="AV321" i="9"/>
  <c r="DN321" i="9" s="1"/>
  <c r="U321" i="9"/>
  <c r="AC321" i="9"/>
  <c r="AJ321" i="9"/>
  <c r="AQ321" i="9"/>
  <c r="AS321" i="9"/>
  <c r="X321" i="9"/>
  <c r="AE321" i="9"/>
  <c r="AK321" i="9"/>
  <c r="DG322" i="9"/>
  <c r="BX322" i="9"/>
  <c r="CL322" i="9"/>
  <c r="BC322" i="9"/>
  <c r="BT335" i="9"/>
  <c r="DC335" i="9"/>
  <c r="AF463" i="9"/>
  <c r="AV463" i="9"/>
  <c r="DN463" i="9" s="1"/>
  <c r="T546" i="9"/>
  <c r="AJ546" i="9"/>
  <c r="AA546" i="9"/>
  <c r="AQ546" i="9"/>
  <c r="AB546" i="9"/>
  <c r="AR546" i="9"/>
  <c r="AI546" i="9"/>
  <c r="T593" i="9"/>
  <c r="AJ593" i="9"/>
  <c r="X593" i="9"/>
  <c r="AN593" i="9"/>
  <c r="AV593" i="9"/>
  <c r="DN593" i="9" s="1"/>
  <c r="AB593" i="9"/>
  <c r="AF593" i="9"/>
  <c r="AR593" i="9"/>
  <c r="T601" i="9"/>
  <c r="AJ601" i="9"/>
  <c r="X601" i="9"/>
  <c r="AN601" i="9"/>
  <c r="AV601" i="9"/>
  <c r="DN601" i="9" s="1"/>
  <c r="AB601" i="9"/>
  <c r="AF601" i="9"/>
  <c r="AR601" i="9"/>
  <c r="X639" i="9"/>
  <c r="AB639" i="9"/>
  <c r="AV639" i="9"/>
  <c r="DN639" i="9" s="1"/>
  <c r="AJ639" i="9"/>
  <c r="AR639" i="9"/>
  <c r="T639" i="9"/>
  <c r="AF639" i="9"/>
  <c r="BS766" i="9"/>
  <c r="DB766" i="9"/>
  <c r="BY767" i="9"/>
  <c r="DH767" i="9"/>
  <c r="BI768" i="9"/>
  <c r="CR768" i="9"/>
  <c r="BS770" i="9"/>
  <c r="DB770" i="9"/>
  <c r="BY771" i="9"/>
  <c r="DH771" i="9"/>
  <c r="BI772" i="9"/>
  <c r="CR772" i="9"/>
  <c r="BS774" i="9"/>
  <c r="DB774" i="9"/>
  <c r="BY775" i="9"/>
  <c r="DH775" i="9"/>
  <c r="BI776" i="9"/>
  <c r="CR776" i="9"/>
  <c r="BI777" i="9"/>
  <c r="CR777" i="9"/>
  <c r="BI778" i="9"/>
  <c r="CR778" i="9"/>
  <c r="BI779" i="9"/>
  <c r="CR779" i="9"/>
  <c r="BI780" i="9"/>
  <c r="CR780" i="9"/>
  <c r="BI781" i="9"/>
  <c r="CR781" i="9"/>
  <c r="BI782" i="9"/>
  <c r="CR782" i="9"/>
  <c r="CU278" i="9"/>
  <c r="BL278" i="9"/>
  <c r="DB278" i="9"/>
  <c r="BS278" i="9"/>
  <c r="CP278" i="9"/>
  <c r="BG278" i="9"/>
  <c r="BP278" i="9"/>
  <c r="CY278" i="9"/>
  <c r="CM278" i="9"/>
  <c r="BD278" i="9"/>
  <c r="T524" i="9"/>
  <c r="AF524" i="9"/>
  <c r="AJ524" i="9"/>
  <c r="AV524" i="9"/>
  <c r="DN524" i="9" s="1"/>
  <c r="BD293" i="9"/>
  <c r="CM293" i="9"/>
  <c r="DG293" i="9"/>
  <c r="BX293" i="9"/>
  <c r="CL293" i="9"/>
  <c r="BC293" i="9"/>
  <c r="BL293" i="9"/>
  <c r="CU293" i="9"/>
  <c r="DC300" i="9"/>
  <c r="BT300" i="9"/>
  <c r="CQ300" i="9"/>
  <c r="BH300" i="9"/>
  <c r="DG304" i="9"/>
  <c r="BX304" i="9"/>
  <c r="DC304" i="9"/>
  <c r="BT304" i="9"/>
  <c r="BH304" i="9"/>
  <c r="CQ304" i="9"/>
  <c r="BL304" i="9"/>
  <c r="CU304" i="9"/>
  <c r="BE304" i="9"/>
  <c r="CN304" i="9"/>
  <c r="CP307" i="9"/>
  <c r="BG307" i="9"/>
  <c r="AB331" i="9"/>
  <c r="AM331" i="9"/>
  <c r="AW331" i="9"/>
  <c r="DO331" i="9" s="1"/>
  <c r="U331" i="9"/>
  <c r="AF331" i="9"/>
  <c r="AQ331" i="9"/>
  <c r="W331" i="9"/>
  <c r="AG331" i="9"/>
  <c r="AR331" i="9"/>
  <c r="AV331" i="9"/>
  <c r="DN331" i="9" s="1"/>
  <c r="AA331" i="9"/>
  <c r="AK331" i="9"/>
  <c r="T425" i="9"/>
  <c r="AJ425" i="9"/>
  <c r="X425" i="9"/>
  <c r="AN425" i="9"/>
  <c r="AB425" i="9"/>
  <c r="AR425" i="9"/>
  <c r="AF425" i="9"/>
  <c r="AV425" i="9"/>
  <c r="DN425" i="9" s="1"/>
  <c r="T574" i="9"/>
  <c r="Z574" i="9"/>
  <c r="AE574" i="9"/>
  <c r="AJ574" i="9"/>
  <c r="AP574" i="9"/>
  <c r="AU574" i="9"/>
  <c r="DM574" i="9" s="1"/>
  <c r="V574" i="9"/>
  <c r="AA574" i="9"/>
  <c r="AF574" i="9"/>
  <c r="AL574" i="9"/>
  <c r="AQ574" i="9"/>
  <c r="AV574" i="9"/>
  <c r="DN574" i="9" s="1"/>
  <c r="W574" i="9"/>
  <c r="AB574" i="9"/>
  <c r="AH574" i="9"/>
  <c r="AM574" i="9"/>
  <c r="AR574" i="9"/>
  <c r="AI574" i="9"/>
  <c r="AN574" i="9"/>
  <c r="X574" i="9"/>
  <c r="AT574" i="9"/>
  <c r="DL574" i="9" s="1"/>
  <c r="AD574" i="9"/>
  <c r="T677" i="9"/>
  <c r="AF677" i="9"/>
  <c r="AJ677" i="9"/>
  <c r="AV677" i="9"/>
  <c r="DN677" i="9" s="1"/>
  <c r="W738" i="9"/>
  <c r="AA738" i="9"/>
  <c r="AI738" i="9"/>
  <c r="AQ738" i="9"/>
  <c r="T752" i="9"/>
  <c r="AE752" i="9"/>
  <c r="AQ752" i="9"/>
  <c r="W752" i="9"/>
  <c r="AI752" i="9"/>
  <c r="AR752" i="9"/>
  <c r="AA752" i="9"/>
  <c r="AJ752" i="9"/>
  <c r="AU752" i="9"/>
  <c r="DM752" i="9" s="1"/>
  <c r="AB752" i="9"/>
  <c r="AM752" i="9"/>
  <c r="T715" i="9"/>
  <c r="AB715" i="9"/>
  <c r="AJ715" i="9"/>
  <c r="AR715" i="9"/>
  <c r="W715" i="9"/>
  <c r="AE715" i="9"/>
  <c r="AM715" i="9"/>
  <c r="AU715" i="9"/>
  <c r="DM715" i="9" s="1"/>
  <c r="X715" i="9"/>
  <c r="AF715" i="9"/>
  <c r="AN715" i="9"/>
  <c r="AV715" i="9"/>
  <c r="DN715" i="9" s="1"/>
  <c r="AA715" i="9"/>
  <c r="AI715" i="9"/>
  <c r="AQ715" i="9"/>
  <c r="T707" i="9"/>
  <c r="AB707" i="9"/>
  <c r="AJ707" i="9"/>
  <c r="AR707" i="9"/>
  <c r="W707" i="9"/>
  <c r="AE707" i="9"/>
  <c r="AM707" i="9"/>
  <c r="AU707" i="9"/>
  <c r="DM707" i="9" s="1"/>
  <c r="X707" i="9"/>
  <c r="AF707" i="9"/>
  <c r="AN707" i="9"/>
  <c r="AV707" i="9"/>
  <c r="DN707" i="9" s="1"/>
  <c r="AQ707" i="9"/>
  <c r="AI707" i="9"/>
  <c r="AA707" i="9"/>
  <c r="T703" i="9"/>
  <c r="AB703" i="9"/>
  <c r="AJ703" i="9"/>
  <c r="AR703" i="9"/>
  <c r="W703" i="9"/>
  <c r="AE703" i="9"/>
  <c r="AM703" i="9"/>
  <c r="AU703" i="9"/>
  <c r="DM703" i="9" s="1"/>
  <c r="X703" i="9"/>
  <c r="AF703" i="9"/>
  <c r="AN703" i="9"/>
  <c r="AV703" i="9"/>
  <c r="DN703" i="9" s="1"/>
  <c r="AA703" i="9"/>
  <c r="AI703" i="9"/>
  <c r="AQ703" i="9"/>
  <c r="DV1009" i="9"/>
  <c r="DY1009" i="9" s="1"/>
  <c r="DV1014" i="9"/>
  <c r="DY1014" i="9" s="1"/>
  <c r="AK785" i="9"/>
  <c r="U785" i="9"/>
  <c r="AC785" i="9"/>
  <c r="AC795" i="9"/>
  <c r="AK795" i="9"/>
  <c r="U795" i="9"/>
  <c r="AO795" i="9"/>
  <c r="Y795" i="9"/>
  <c r="AW795" i="9"/>
  <c r="DO795" i="9" s="1"/>
  <c r="AG795" i="9"/>
  <c r="DG808" i="9"/>
  <c r="BX808" i="9"/>
  <c r="V836" i="9"/>
  <c r="U836" i="9"/>
  <c r="AC836" i="9"/>
  <c r="AK836" i="9"/>
  <c r="AS836" i="9"/>
  <c r="X836" i="9"/>
  <c r="AF836" i="9"/>
  <c r="AN836" i="9"/>
  <c r="AV836" i="9"/>
  <c r="DN836" i="9" s="1"/>
  <c r="DV836" i="9" s="1"/>
  <c r="DY836" i="9" s="1"/>
  <c r="Y836" i="9"/>
  <c r="AG836" i="9"/>
  <c r="AO836" i="9"/>
  <c r="AW836" i="9"/>
  <c r="DO836" i="9" s="1"/>
  <c r="AR836" i="9"/>
  <c r="T836" i="9"/>
  <c r="AB836" i="9"/>
  <c r="AJ836" i="9"/>
  <c r="Y810" i="9"/>
  <c r="AG810" i="9"/>
  <c r="AO810" i="9"/>
  <c r="AW810" i="9"/>
  <c r="DO810" i="9" s="1"/>
  <c r="T810" i="9"/>
  <c r="AB810" i="9"/>
  <c r="AJ810" i="9"/>
  <c r="AR810" i="9"/>
  <c r="U810" i="9"/>
  <c r="AC810" i="9"/>
  <c r="AK810" i="9"/>
  <c r="AS810" i="9"/>
  <c r="X810" i="9"/>
  <c r="AF810" i="9"/>
  <c r="AN810" i="9"/>
  <c r="AV810" i="9"/>
  <c r="DN810" i="9" s="1"/>
  <c r="CY832" i="9"/>
  <c r="BP832" i="9"/>
  <c r="CB848" i="9"/>
  <c r="CE848" i="9" s="1"/>
  <c r="DK848" i="9"/>
  <c r="DK807" i="9"/>
  <c r="CB807" i="9"/>
  <c r="CY807" i="9"/>
  <c r="BP807" i="9"/>
  <c r="CM838" i="9"/>
  <c r="BD838" i="9"/>
  <c r="BE838" i="9"/>
  <c r="CN838" i="9"/>
  <c r="CB851" i="9"/>
  <c r="CD851" i="9" s="1"/>
  <c r="DK851" i="9"/>
  <c r="BX853" i="9"/>
  <c r="DG853" i="9"/>
  <c r="CB854" i="9"/>
  <c r="CD854" i="9" s="1"/>
  <c r="DK854" i="9"/>
  <c r="CB855" i="9"/>
  <c r="CD855" i="9" s="1"/>
  <c r="DK855" i="9"/>
  <c r="T849" i="9"/>
  <c r="U849" i="9"/>
  <c r="AC849" i="9"/>
  <c r="AK849" i="9"/>
  <c r="AS849" i="9"/>
  <c r="W849" i="9"/>
  <c r="AE849" i="9"/>
  <c r="AM849" i="9"/>
  <c r="AU849" i="9"/>
  <c r="DM849" i="9" s="1"/>
  <c r="AI849" i="9"/>
  <c r="Y849" i="9"/>
  <c r="AO849" i="9"/>
  <c r="AA849" i="9"/>
  <c r="AQ849" i="9"/>
  <c r="AG849" i="9"/>
  <c r="AW849" i="9"/>
  <c r="DO849" i="9" s="1"/>
  <c r="BD852" i="9"/>
  <c r="CM852" i="9"/>
  <c r="BP886" i="9"/>
  <c r="CY886" i="9"/>
  <c r="AK839" i="9"/>
  <c r="U839" i="9"/>
  <c r="AC839" i="9"/>
  <c r="BP851" i="9"/>
  <c r="CY851" i="9"/>
  <c r="BH852" i="9"/>
  <c r="CQ852" i="9"/>
  <c r="BP854" i="9"/>
  <c r="CY854" i="9"/>
  <c r="AL880" i="9"/>
  <c r="V880" i="9"/>
  <c r="AQ880" i="9"/>
  <c r="AA880" i="9"/>
  <c r="AW880" i="9"/>
  <c r="DO880" i="9" s="1"/>
  <c r="AG880" i="9"/>
  <c r="BL886" i="9"/>
  <c r="CU886" i="9"/>
  <c r="BL887" i="9"/>
  <c r="CU887" i="9"/>
  <c r="CT892" i="9"/>
  <c r="BK892" i="9"/>
  <c r="CB889" i="9"/>
  <c r="DK889" i="9"/>
  <c r="BP889" i="9"/>
  <c r="CY889" i="9"/>
  <c r="BP893" i="9"/>
  <c r="CY893" i="9"/>
  <c r="DJ896" i="9"/>
  <c r="CA896" i="9"/>
  <c r="BP904" i="9"/>
  <c r="CY904" i="9"/>
  <c r="CU881" i="9"/>
  <c r="BL881" i="9"/>
  <c r="BX891" i="9"/>
  <c r="DG891" i="9"/>
  <c r="CL891" i="9"/>
  <c r="BC891" i="9"/>
  <c r="BV908" i="9"/>
  <c r="DE908" i="9"/>
  <c r="CN908" i="9"/>
  <c r="BE908" i="9"/>
  <c r="BT914" i="9"/>
  <c r="DC914" i="9"/>
  <c r="CQ917" i="9"/>
  <c r="BH917" i="9"/>
  <c r="V890" i="9"/>
  <c r="T890" i="9"/>
  <c r="Y890" i="9"/>
  <c r="AE890" i="9"/>
  <c r="AJ890" i="9"/>
  <c r="AO890" i="9"/>
  <c r="AU890" i="9"/>
  <c r="DM890" i="9" s="1"/>
  <c r="U890" i="9"/>
  <c r="AB890" i="9"/>
  <c r="AI890" i="9"/>
  <c r="AQ890" i="9"/>
  <c r="AW890" i="9"/>
  <c r="DO890" i="9" s="1"/>
  <c r="W890" i="9"/>
  <c r="AC890" i="9"/>
  <c r="AK890" i="9"/>
  <c r="AR890" i="9"/>
  <c r="X890" i="9"/>
  <c r="AF890" i="9"/>
  <c r="AM890" i="9"/>
  <c r="AS890" i="9"/>
  <c r="AA890" i="9"/>
  <c r="AG890" i="9"/>
  <c r="AN890" i="9"/>
  <c r="AV890" i="9"/>
  <c r="DN890" i="9" s="1"/>
  <c r="DV890" i="9" s="1"/>
  <c r="DY890" i="9" s="1"/>
  <c r="BP917" i="9"/>
  <c r="CY917" i="9"/>
  <c r="BF921" i="9"/>
  <c r="CO921" i="9"/>
  <c r="BV921" i="9"/>
  <c r="DE921" i="9"/>
  <c r="V927" i="9"/>
  <c r="T927" i="9"/>
  <c r="AB927" i="9"/>
  <c r="AJ927" i="9"/>
  <c r="AR927" i="9"/>
  <c r="U927" i="9"/>
  <c r="AC927" i="9"/>
  <c r="AK927" i="9"/>
  <c r="AS927" i="9"/>
  <c r="AF927" i="9"/>
  <c r="AV927" i="9"/>
  <c r="DN927" i="9" s="1"/>
  <c r="AG927" i="9"/>
  <c r="AW927" i="9"/>
  <c r="DO927" i="9" s="1"/>
  <c r="X927" i="9"/>
  <c r="AN927" i="9"/>
  <c r="Y927" i="9"/>
  <c r="AO927" i="9"/>
  <c r="BD910" i="9"/>
  <c r="CM910" i="9"/>
  <c r="V898" i="9"/>
  <c r="X898" i="9"/>
  <c r="AC898" i="9"/>
  <c r="AI898" i="9"/>
  <c r="AN898" i="9"/>
  <c r="AS898" i="9"/>
  <c r="T898" i="9"/>
  <c r="Y898" i="9"/>
  <c r="AE898" i="9"/>
  <c r="AJ898" i="9"/>
  <c r="AO898" i="9"/>
  <c r="AU898" i="9"/>
  <c r="DM898" i="9" s="1"/>
  <c r="U898" i="9"/>
  <c r="AA898" i="9"/>
  <c r="AF898" i="9"/>
  <c r="AK898" i="9"/>
  <c r="AQ898" i="9"/>
  <c r="AV898" i="9"/>
  <c r="DN898" i="9" s="1"/>
  <c r="AG898" i="9"/>
  <c r="AM898" i="9"/>
  <c r="W898" i="9"/>
  <c r="AR898" i="9"/>
  <c r="AW898" i="9"/>
  <c r="DO898" i="9" s="1"/>
  <c r="AB898" i="9"/>
  <c r="V906" i="9"/>
  <c r="T906" i="9"/>
  <c r="Y906" i="9"/>
  <c r="AE906" i="9"/>
  <c r="AJ906" i="9"/>
  <c r="AO906" i="9"/>
  <c r="AU906" i="9"/>
  <c r="DM906" i="9" s="1"/>
  <c r="U906" i="9"/>
  <c r="AA906" i="9"/>
  <c r="AF906" i="9"/>
  <c r="AK906" i="9"/>
  <c r="AQ906" i="9"/>
  <c r="AV906" i="9"/>
  <c r="DN906" i="9" s="1"/>
  <c r="X906" i="9"/>
  <c r="AI906" i="9"/>
  <c r="AS906" i="9"/>
  <c r="AB906" i="9"/>
  <c r="AM906" i="9"/>
  <c r="AW906" i="9"/>
  <c r="DO906" i="9" s="1"/>
  <c r="AC906" i="9"/>
  <c r="AN906" i="9"/>
  <c r="AG906" i="9"/>
  <c r="AR906" i="9"/>
  <c r="W906" i="9"/>
  <c r="BV913" i="9"/>
  <c r="DE913" i="9"/>
  <c r="DG913" i="9"/>
  <c r="BX913" i="9"/>
  <c r="CL913" i="9"/>
  <c r="BC913" i="9"/>
  <c r="CQ925" i="9"/>
  <c r="BH925" i="9"/>
  <c r="BE929" i="9"/>
  <c r="CN929" i="9"/>
  <c r="CL909" i="9"/>
  <c r="BC909" i="9"/>
  <c r="CQ909" i="9"/>
  <c r="BH909" i="9"/>
  <c r="BF909" i="9"/>
  <c r="CO909" i="9"/>
  <c r="DC928" i="9"/>
  <c r="BT928" i="9"/>
  <c r="DC931" i="9"/>
  <c r="BT931" i="9"/>
  <c r="BP907" i="9"/>
  <c r="CY907" i="9"/>
  <c r="CX907" i="9"/>
  <c r="BO907" i="9"/>
  <c r="DB907" i="9"/>
  <c r="BS907" i="9"/>
  <c r="BE907" i="9"/>
  <c r="CN907" i="9"/>
  <c r="BE928" i="9"/>
  <c r="CN928" i="9"/>
  <c r="CP958" i="9"/>
  <c r="BG958" i="9"/>
  <c r="CB958" i="9"/>
  <c r="DK958" i="9"/>
  <c r="DF962" i="9"/>
  <c r="BW962" i="9"/>
  <c r="V899" i="9"/>
  <c r="X899" i="9"/>
  <c r="AC899" i="9"/>
  <c r="AI899" i="9"/>
  <c r="AN899" i="9"/>
  <c r="AS899" i="9"/>
  <c r="T899" i="9"/>
  <c r="Y899" i="9"/>
  <c r="AE899" i="9"/>
  <c r="AJ899" i="9"/>
  <c r="AO899" i="9"/>
  <c r="AU899" i="9"/>
  <c r="DM899" i="9" s="1"/>
  <c r="U899" i="9"/>
  <c r="AA899" i="9"/>
  <c r="AF899" i="9"/>
  <c r="AK899" i="9"/>
  <c r="AQ899" i="9"/>
  <c r="AV899" i="9"/>
  <c r="DN899" i="9" s="1"/>
  <c r="AG899" i="9"/>
  <c r="AM899" i="9"/>
  <c r="W899" i="9"/>
  <c r="AR899" i="9"/>
  <c r="AB899" i="9"/>
  <c r="AW899" i="9"/>
  <c r="DO899" i="9" s="1"/>
  <c r="CM933" i="9"/>
  <c r="BD933" i="9"/>
  <c r="CN936" i="9"/>
  <c r="BE936" i="9"/>
  <c r="X980" i="9"/>
  <c r="AI980" i="9"/>
  <c r="AT980" i="9"/>
  <c r="DL980" i="9" s="1"/>
  <c r="Z980" i="9"/>
  <c r="AN980" i="9"/>
  <c r="AD980" i="9"/>
  <c r="AP980" i="9"/>
  <c r="AE980" i="9"/>
  <c r="AU980" i="9"/>
  <c r="DM980" i="9" s="1"/>
  <c r="T980" i="9"/>
  <c r="AJ980" i="9"/>
  <c r="X984" i="9"/>
  <c r="AI984" i="9"/>
  <c r="AT984" i="9"/>
  <c r="DL984" i="9" s="1"/>
  <c r="Z984" i="9"/>
  <c r="AN984" i="9"/>
  <c r="AD984" i="9"/>
  <c r="AP984" i="9"/>
  <c r="AE984" i="9"/>
  <c r="AU984" i="9"/>
  <c r="DM984" i="9" s="1"/>
  <c r="AJ984" i="9"/>
  <c r="T984" i="9"/>
  <c r="CU932" i="9"/>
  <c r="BL932" i="9"/>
  <c r="BE932" i="9"/>
  <c r="CN932" i="9"/>
  <c r="CY933" i="9"/>
  <c r="BP933" i="9"/>
  <c r="V31" i="9"/>
  <c r="T31" i="9"/>
  <c r="AB31" i="9"/>
  <c r="AJ31" i="9"/>
  <c r="AR31" i="9"/>
  <c r="U31" i="9"/>
  <c r="AC31" i="9"/>
  <c r="AK31" i="9"/>
  <c r="AS31" i="9"/>
  <c r="X31" i="9"/>
  <c r="AF31" i="9"/>
  <c r="AN31" i="9"/>
  <c r="AV31" i="9"/>
  <c r="DN31" i="9" s="1"/>
  <c r="DV31" i="9" s="1"/>
  <c r="DY31" i="9" s="1"/>
  <c r="AG31" i="9"/>
  <c r="AO31" i="9"/>
  <c r="AW31" i="9"/>
  <c r="DO31" i="9" s="1"/>
  <c r="Y31" i="9"/>
  <c r="Y56" i="9"/>
  <c r="AI56" i="9"/>
  <c r="AU56" i="9"/>
  <c r="DM56" i="9" s="1"/>
  <c r="AE56" i="9"/>
  <c r="AO56" i="9"/>
  <c r="W56" i="9"/>
  <c r="AQ56" i="9"/>
  <c r="AA56" i="9"/>
  <c r="AW56" i="9"/>
  <c r="DO56" i="9" s="1"/>
  <c r="AG56" i="9"/>
  <c r="AM56" i="9"/>
  <c r="DG934" i="9"/>
  <c r="BX934" i="9"/>
  <c r="DC934" i="9"/>
  <c r="BT934" i="9"/>
  <c r="V30" i="9"/>
  <c r="T30" i="9"/>
  <c r="AB30" i="9"/>
  <c r="AJ30" i="9"/>
  <c r="AR30" i="9"/>
  <c r="U30" i="9"/>
  <c r="AC30" i="9"/>
  <c r="AK30" i="9"/>
  <c r="AS30" i="9"/>
  <c r="X30" i="9"/>
  <c r="AF30" i="9"/>
  <c r="AN30" i="9"/>
  <c r="AV30" i="9"/>
  <c r="DN30" i="9" s="1"/>
  <c r="DV30" i="9" s="1"/>
  <c r="DY30" i="9" s="1"/>
  <c r="Y30" i="9"/>
  <c r="AG30" i="9"/>
  <c r="AO30" i="9"/>
  <c r="AW30" i="9"/>
  <c r="DO30" i="9" s="1"/>
  <c r="AG51" i="9"/>
  <c r="AW51" i="9"/>
  <c r="DO51" i="9" s="1"/>
  <c r="Y51" i="9"/>
  <c r="AO51" i="9"/>
  <c r="AS51" i="9"/>
  <c r="U51" i="9"/>
  <c r="AC51" i="9"/>
  <c r="AK51" i="9"/>
  <c r="AE57" i="9"/>
  <c r="AU57" i="9"/>
  <c r="DM57" i="9" s="1"/>
  <c r="W57" i="9"/>
  <c r="AM57" i="9"/>
  <c r="AS57" i="9"/>
  <c r="U57" i="9"/>
  <c r="AC57" i="9"/>
  <c r="AK57" i="9"/>
  <c r="Z73" i="9"/>
  <c r="U73" i="9"/>
  <c r="AG73" i="9"/>
  <c r="AW73" i="9"/>
  <c r="DO73" i="9" s="1"/>
  <c r="V73" i="9"/>
  <c r="AL73" i="9"/>
  <c r="AB73" i="9"/>
  <c r="AP73" i="9"/>
  <c r="AR73" i="9"/>
  <c r="AF73" i="9"/>
  <c r="DK37" i="9"/>
  <c r="CB37" i="9"/>
  <c r="CZ65" i="9"/>
  <c r="BQ65" i="9"/>
  <c r="CM783" i="9"/>
  <c r="BD783" i="9"/>
  <c r="DG783" i="9"/>
  <c r="BX783" i="9"/>
  <c r="DD72" i="9"/>
  <c r="BU72" i="9"/>
  <c r="AF74" i="9"/>
  <c r="AG74" i="9"/>
  <c r="AR74" i="9"/>
  <c r="V74" i="9"/>
  <c r="X84" i="9"/>
  <c r="U84" i="9"/>
  <c r="AG84" i="9"/>
  <c r="AR84" i="9"/>
  <c r="Y84" i="9"/>
  <c r="AJ84" i="9"/>
  <c r="AS84" i="9"/>
  <c r="T84" i="9"/>
  <c r="AO84" i="9"/>
  <c r="AB84" i="9"/>
  <c r="AW84" i="9"/>
  <c r="DO84" i="9" s="1"/>
  <c r="AC84" i="9"/>
  <c r="AK84" i="9"/>
  <c r="AF93" i="9"/>
  <c r="V93" i="9"/>
  <c r="AG93" i="9"/>
  <c r="U93" i="9"/>
  <c r="AP93" i="9"/>
  <c r="AR93" i="9"/>
  <c r="CQ97" i="9"/>
  <c r="BH97" i="9"/>
  <c r="U101" i="9"/>
  <c r="AF101" i="9"/>
  <c r="AO101" i="9"/>
  <c r="X101" i="9"/>
  <c r="AG101" i="9"/>
  <c r="AS101" i="9"/>
  <c r="Y101" i="9"/>
  <c r="AV101" i="9"/>
  <c r="DN101" i="9" s="1"/>
  <c r="AC101" i="9"/>
  <c r="AW101" i="9"/>
  <c r="DO101" i="9" s="1"/>
  <c r="AK101" i="9"/>
  <c r="AN101" i="9"/>
  <c r="V146" i="9"/>
  <c r="AK146" i="9"/>
  <c r="AW146" i="9"/>
  <c r="DO146" i="9" s="1"/>
  <c r="Z146" i="9"/>
  <c r="AL146" i="9"/>
  <c r="AA146" i="9"/>
  <c r="AG146" i="9"/>
  <c r="AQ146" i="9"/>
  <c r="AU146" i="9"/>
  <c r="DM146" i="9" s="1"/>
  <c r="DI150" i="9"/>
  <c r="BZ150" i="9"/>
  <c r="BX222" i="9"/>
  <c r="DG222" i="9"/>
  <c r="Y118" i="9"/>
  <c r="T118" i="9"/>
  <c r="AF118" i="9"/>
  <c r="AV118" i="9"/>
  <c r="DN118" i="9" s="1"/>
  <c r="U118" i="9"/>
  <c r="AK118" i="9"/>
  <c r="AO118" i="9"/>
  <c r="AP118" i="9"/>
  <c r="Z118" i="9"/>
  <c r="AD118" i="9"/>
  <c r="CZ147" i="9"/>
  <c r="BQ147" i="9"/>
  <c r="DF265" i="9"/>
  <c r="BW265" i="9"/>
  <c r="CT265" i="9"/>
  <c r="BK265" i="9"/>
  <c r="CP270" i="9"/>
  <c r="BG270" i="9"/>
  <c r="DC272" i="9"/>
  <c r="BT272" i="9"/>
  <c r="DJ273" i="9"/>
  <c r="CA273" i="9"/>
  <c r="DF281" i="9"/>
  <c r="BW281" i="9"/>
  <c r="CT281" i="9"/>
  <c r="BK281" i="9"/>
  <c r="CM121" i="9"/>
  <c r="BD121" i="9"/>
  <c r="V259" i="9"/>
  <c r="T259" i="9"/>
  <c r="Y259" i="9"/>
  <c r="AE259" i="9"/>
  <c r="AJ259" i="9"/>
  <c r="AO259" i="9"/>
  <c r="AU259" i="9"/>
  <c r="DM259" i="9" s="1"/>
  <c r="U259" i="9"/>
  <c r="AA259" i="9"/>
  <c r="AF259" i="9"/>
  <c r="AK259" i="9"/>
  <c r="AQ259" i="9"/>
  <c r="AV259" i="9"/>
  <c r="DN259" i="9" s="1"/>
  <c r="AC259" i="9"/>
  <c r="AN259" i="9"/>
  <c r="W259" i="9"/>
  <c r="AG259" i="9"/>
  <c r="AR259" i="9"/>
  <c r="X259" i="9"/>
  <c r="AI259" i="9"/>
  <c r="AS259" i="9"/>
  <c r="AB259" i="9"/>
  <c r="AM259" i="9"/>
  <c r="AW259" i="9"/>
  <c r="DO259" i="9" s="1"/>
  <c r="CX267" i="9"/>
  <c r="BO267" i="9"/>
  <c r="DB281" i="9"/>
  <c r="BS281" i="9"/>
  <c r="AC41" i="9"/>
  <c r="AS41" i="9"/>
  <c r="U41" i="9"/>
  <c r="AK41" i="9"/>
  <c r="AG41" i="9"/>
  <c r="AO41" i="9"/>
  <c r="AW41" i="9"/>
  <c r="DO41" i="9" s="1"/>
  <c r="Y41" i="9"/>
  <c r="DJ262" i="9"/>
  <c r="CA262" i="9"/>
  <c r="CX262" i="9"/>
  <c r="BO262" i="9"/>
  <c r="DJ264" i="9"/>
  <c r="CA264" i="9"/>
  <c r="CQ267" i="9"/>
  <c r="BH267" i="9"/>
  <c r="CU272" i="9"/>
  <c r="BL272" i="9"/>
  <c r="DG275" i="9"/>
  <c r="BX275" i="9"/>
  <c r="CL275" i="9"/>
  <c r="BC275" i="9"/>
  <c r="BL275" i="9"/>
  <c r="CU275" i="9"/>
  <c r="U127" i="9"/>
  <c r="AJ127" i="9"/>
  <c r="AV127" i="9"/>
  <c r="DN127" i="9" s="1"/>
  <c r="Y127" i="9"/>
  <c r="AK127" i="9"/>
  <c r="AP127" i="9"/>
  <c r="AT127" i="9"/>
  <c r="DL127" i="9" s="1"/>
  <c r="DV127" i="9" s="1"/>
  <c r="DY127" i="9" s="1"/>
  <c r="Z127" i="9"/>
  <c r="AF127" i="9"/>
  <c r="CB263" i="9"/>
  <c r="DK263" i="9"/>
  <c r="CX266" i="9"/>
  <c r="BO266" i="9"/>
  <c r="CT266" i="9"/>
  <c r="BK266" i="9"/>
  <c r="CQ266" i="9"/>
  <c r="BH266" i="9"/>
  <c r="CU290" i="9"/>
  <c r="BL290" i="9"/>
  <c r="DF298" i="9"/>
  <c r="BW298" i="9"/>
  <c r="CT298" i="9"/>
  <c r="BK298" i="9"/>
  <c r="BL303" i="9"/>
  <c r="CU303" i="9"/>
  <c r="DC274" i="9"/>
  <c r="BT274" i="9"/>
  <c r="DB274" i="9"/>
  <c r="BS274" i="9"/>
  <c r="CB274" i="9"/>
  <c r="DK274" i="9"/>
  <c r="CP274" i="9"/>
  <c r="BG274" i="9"/>
  <c r="CM284" i="9"/>
  <c r="BD284" i="9"/>
  <c r="DB290" i="9"/>
  <c r="BS290" i="9"/>
  <c r="DF291" i="9"/>
  <c r="BW291" i="9"/>
  <c r="CT291" i="9"/>
  <c r="BK291" i="9"/>
  <c r="DB318" i="9"/>
  <c r="BS318" i="9"/>
  <c r="DC329" i="9"/>
  <c r="BT329" i="9"/>
  <c r="BP334" i="9"/>
  <c r="CY334" i="9"/>
  <c r="CB337" i="9"/>
  <c r="DK337" i="9"/>
  <c r="CX561" i="9"/>
  <c r="BO561" i="9"/>
  <c r="CM103" i="9"/>
  <c r="BD103" i="9"/>
  <c r="V257" i="9"/>
  <c r="T257" i="9"/>
  <c r="Y257" i="9"/>
  <c r="AE257" i="9"/>
  <c r="AJ257" i="9"/>
  <c r="AO257" i="9"/>
  <c r="AU257" i="9"/>
  <c r="DM257" i="9" s="1"/>
  <c r="U257" i="9"/>
  <c r="AA257" i="9"/>
  <c r="AF257" i="9"/>
  <c r="AK257" i="9"/>
  <c r="AQ257" i="9"/>
  <c r="AV257" i="9"/>
  <c r="DN257" i="9" s="1"/>
  <c r="X257" i="9"/>
  <c r="AI257" i="9"/>
  <c r="AS257" i="9"/>
  <c r="AB257" i="9"/>
  <c r="AM257" i="9"/>
  <c r="AW257" i="9"/>
  <c r="DO257" i="9" s="1"/>
  <c r="AC257" i="9"/>
  <c r="AN257" i="9"/>
  <c r="W257" i="9"/>
  <c r="AG257" i="9"/>
  <c r="AR257" i="9"/>
  <c r="BH271" i="9"/>
  <c r="CQ271" i="9"/>
  <c r="BX271" i="9"/>
  <c r="DG271" i="9"/>
  <c r="DJ271" i="9"/>
  <c r="CA271" i="9"/>
  <c r="CX271" i="9"/>
  <c r="BO271" i="9"/>
  <c r="CL279" i="9"/>
  <c r="BC279" i="9"/>
  <c r="CY279" i="9"/>
  <c r="BP279" i="9"/>
  <c r="CM279" i="9"/>
  <c r="BD279" i="9"/>
  <c r="CB282" i="9"/>
  <c r="DK282" i="9"/>
  <c r="CP282" i="9"/>
  <c r="BG282" i="9"/>
  <c r="BP282" i="9"/>
  <c r="CY282" i="9"/>
  <c r="CQ284" i="9"/>
  <c r="BH284" i="9"/>
  <c r="BX297" i="9"/>
  <c r="DG297" i="9"/>
  <c r="CB299" i="9"/>
  <c r="DK299" i="9"/>
  <c r="CP299" i="9"/>
  <c r="BG299" i="9"/>
  <c r="BP299" i="9"/>
  <c r="CY299" i="9"/>
  <c r="CX329" i="9"/>
  <c r="BO329" i="9"/>
  <c r="BS583" i="9"/>
  <c r="DB583" i="9"/>
  <c r="DF278" i="9"/>
  <c r="BW278" i="9"/>
  <c r="CB283" i="9"/>
  <c r="DK283" i="9"/>
  <c r="CP283" i="9"/>
  <c r="BG283" i="9"/>
  <c r="BP283" i="9"/>
  <c r="CY283" i="9"/>
  <c r="AB327" i="9"/>
  <c r="AM327" i="9"/>
  <c r="AW327" i="9"/>
  <c r="DO327" i="9" s="1"/>
  <c r="U327" i="9"/>
  <c r="AF327" i="9"/>
  <c r="AQ327" i="9"/>
  <c r="W327" i="9"/>
  <c r="AG327" i="9"/>
  <c r="AR327" i="9"/>
  <c r="AK327" i="9"/>
  <c r="AV327" i="9"/>
  <c r="DN327" i="9" s="1"/>
  <c r="AA327" i="9"/>
  <c r="DG330" i="9"/>
  <c r="BX330" i="9"/>
  <c r="CL330" i="9"/>
  <c r="BC330" i="9"/>
  <c r="T462" i="9"/>
  <c r="AB462" i="9"/>
  <c r="AF462" i="9"/>
  <c r="AR462" i="9"/>
  <c r="AV462" i="9"/>
  <c r="DN462" i="9" s="1"/>
  <c r="T526" i="9"/>
  <c r="X526" i="9"/>
  <c r="AR526" i="9"/>
  <c r="AB526" i="9"/>
  <c r="AV526" i="9"/>
  <c r="DN526" i="9" s="1"/>
  <c r="AF526" i="9"/>
  <c r="AN526" i="9"/>
  <c r="T595" i="9"/>
  <c r="AJ595" i="9"/>
  <c r="X595" i="9"/>
  <c r="AN595" i="9"/>
  <c r="AF595" i="9"/>
  <c r="AR595" i="9"/>
  <c r="AV595" i="9"/>
  <c r="DN595" i="9" s="1"/>
  <c r="AB595" i="9"/>
  <c r="T603" i="9"/>
  <c r="AJ603" i="9"/>
  <c r="X603" i="9"/>
  <c r="AN603" i="9"/>
  <c r="AF603" i="9"/>
  <c r="AR603" i="9"/>
  <c r="AV603" i="9"/>
  <c r="DN603" i="9" s="1"/>
  <c r="AB603" i="9"/>
  <c r="X629" i="9"/>
  <c r="AN629" i="9"/>
  <c r="AB629" i="9"/>
  <c r="AR629" i="9"/>
  <c r="T629" i="9"/>
  <c r="AF629" i="9"/>
  <c r="AJ629" i="9"/>
  <c r="AV629" i="9"/>
  <c r="DN629" i="9" s="1"/>
  <c r="T638" i="9"/>
  <c r="X638" i="9"/>
  <c r="AF638" i="9"/>
  <c r="AV638" i="9"/>
  <c r="DN638" i="9" s="1"/>
  <c r="AN638" i="9"/>
  <c r="BH280" i="9"/>
  <c r="CQ280" i="9"/>
  <c r="AB323" i="9"/>
  <c r="AM323" i="9"/>
  <c r="AW323" i="9"/>
  <c r="DO323" i="9" s="1"/>
  <c r="U323" i="9"/>
  <c r="AF323" i="9"/>
  <c r="AQ323" i="9"/>
  <c r="W323" i="9"/>
  <c r="AG323" i="9"/>
  <c r="AR323" i="9"/>
  <c r="AA323" i="9"/>
  <c r="AK323" i="9"/>
  <c r="AV323" i="9"/>
  <c r="DN323" i="9" s="1"/>
  <c r="DG326" i="9"/>
  <c r="BX326" i="9"/>
  <c r="CL326" i="9"/>
  <c r="BC326" i="9"/>
  <c r="T461" i="9"/>
  <c r="AJ461" i="9"/>
  <c r="X461" i="9"/>
  <c r="AN461" i="9"/>
  <c r="AB461" i="9"/>
  <c r="AR461" i="9"/>
  <c r="AF461" i="9"/>
  <c r="AV461" i="9"/>
  <c r="DN461" i="9" s="1"/>
  <c r="T541" i="9"/>
  <c r="AB541" i="9"/>
  <c r="AJ541" i="9"/>
  <c r="AR541" i="9"/>
  <c r="W541" i="9"/>
  <c r="AE541" i="9"/>
  <c r="AM541" i="9"/>
  <c r="AU541" i="9"/>
  <c r="DM541" i="9" s="1"/>
  <c r="X541" i="9"/>
  <c r="AF541" i="9"/>
  <c r="AN541" i="9"/>
  <c r="AV541" i="9"/>
  <c r="DN541" i="9" s="1"/>
  <c r="AA541" i="9"/>
  <c r="AI541" i="9"/>
  <c r="AQ541" i="9"/>
  <c r="V582" i="9"/>
  <c r="AA582" i="9"/>
  <c r="AF582" i="9"/>
  <c r="AL582" i="9"/>
  <c r="AQ582" i="9"/>
  <c r="AV582" i="9"/>
  <c r="DN582" i="9" s="1"/>
  <c r="W582" i="9"/>
  <c r="AB582" i="9"/>
  <c r="AH582" i="9"/>
  <c r="AM582" i="9"/>
  <c r="AR582" i="9"/>
  <c r="AD582" i="9"/>
  <c r="AN582" i="9"/>
  <c r="T582" i="9"/>
  <c r="AE582" i="9"/>
  <c r="AP582" i="9"/>
  <c r="X582" i="9"/>
  <c r="AI582" i="9"/>
  <c r="AT582" i="9"/>
  <c r="DL582" i="9" s="1"/>
  <c r="AU582" i="9"/>
  <c r="DM582" i="9" s="1"/>
  <c r="Z582" i="9"/>
  <c r="AJ582" i="9"/>
  <c r="BX280" i="9"/>
  <c r="DG280" i="9"/>
  <c r="DC280" i="9"/>
  <c r="BT280" i="9"/>
  <c r="DJ280" i="9"/>
  <c r="CA280" i="9"/>
  <c r="DG285" i="9"/>
  <c r="BX285" i="9"/>
  <c r="CL285" i="9"/>
  <c r="BC285" i="9"/>
  <c r="BL285" i="9"/>
  <c r="CU285" i="9"/>
  <c r="CT300" i="9"/>
  <c r="BK300" i="9"/>
  <c r="DB302" i="9"/>
  <c r="BS302" i="9"/>
  <c r="DJ305" i="9"/>
  <c r="CA305" i="9"/>
  <c r="CX305" i="9"/>
  <c r="BO305" i="9"/>
  <c r="CT305" i="9"/>
  <c r="BK305" i="9"/>
  <c r="BE305" i="9"/>
  <c r="CN305" i="9"/>
  <c r="AA311" i="9"/>
  <c r="AG311" i="9"/>
  <c r="AN311" i="9"/>
  <c r="AV311" i="9"/>
  <c r="DN311" i="9" s="1"/>
  <c r="U311" i="9"/>
  <c r="AB311" i="9"/>
  <c r="AI311" i="9"/>
  <c r="AQ311" i="9"/>
  <c r="AW311" i="9"/>
  <c r="DO311" i="9" s="1"/>
  <c r="X311" i="9"/>
  <c r="AM311" i="9"/>
  <c r="AC311" i="9"/>
  <c r="AR311" i="9"/>
  <c r="AF311" i="9"/>
  <c r="AS311" i="9"/>
  <c r="W311" i="9"/>
  <c r="AK311" i="9"/>
  <c r="DB322" i="9"/>
  <c r="BS322" i="9"/>
  <c r="BP322" i="9"/>
  <c r="CY322" i="9"/>
  <c r="W333" i="9"/>
  <c r="Y333" i="9"/>
  <c r="AF333" i="9"/>
  <c r="AN333" i="9"/>
  <c r="AU333" i="9"/>
  <c r="DM333" i="9" s="1"/>
  <c r="T333" i="9"/>
  <c r="AA333" i="9"/>
  <c r="AI333" i="9"/>
  <c r="AO333" i="9"/>
  <c r="AV333" i="9"/>
  <c r="DN333" i="9" s="1"/>
  <c r="U333" i="9"/>
  <c r="AC333" i="9"/>
  <c r="AJ333" i="9"/>
  <c r="AQ333" i="9"/>
  <c r="AS333" i="9"/>
  <c r="X333" i="9"/>
  <c r="AE333" i="9"/>
  <c r="AK333" i="9"/>
  <c r="T460" i="9"/>
  <c r="AJ460" i="9"/>
  <c r="X460" i="9"/>
  <c r="AN460" i="9"/>
  <c r="AB460" i="9"/>
  <c r="AR460" i="9"/>
  <c r="AF460" i="9"/>
  <c r="AV460" i="9"/>
  <c r="DN460" i="9" s="1"/>
  <c r="T538" i="9"/>
  <c r="X538" i="9"/>
  <c r="AR538" i="9"/>
  <c r="AB538" i="9"/>
  <c r="AV538" i="9"/>
  <c r="DN538" i="9" s="1"/>
  <c r="AF538" i="9"/>
  <c r="AN538" i="9"/>
  <c r="T560" i="9"/>
  <c r="W560" i="9"/>
  <c r="AF560" i="9"/>
  <c r="AQ560" i="9"/>
  <c r="X560" i="9"/>
  <c r="AI560" i="9"/>
  <c r="AU560" i="9"/>
  <c r="DM560" i="9" s="1"/>
  <c r="AA560" i="9"/>
  <c r="AM560" i="9"/>
  <c r="AV560" i="9"/>
  <c r="DN560" i="9" s="1"/>
  <c r="AE560" i="9"/>
  <c r="AN560" i="9"/>
  <c r="T591" i="9"/>
  <c r="AJ591" i="9"/>
  <c r="X591" i="9"/>
  <c r="AN591" i="9"/>
  <c r="AV591" i="9"/>
  <c r="DN591" i="9" s="1"/>
  <c r="AB591" i="9"/>
  <c r="AF591" i="9"/>
  <c r="AR591" i="9"/>
  <c r="T599" i="9"/>
  <c r="AJ599" i="9"/>
  <c r="X599" i="9"/>
  <c r="AN599" i="9"/>
  <c r="AV599" i="9"/>
  <c r="DN599" i="9" s="1"/>
  <c r="AB599" i="9"/>
  <c r="AF599" i="9"/>
  <c r="AR599" i="9"/>
  <c r="T626" i="9"/>
  <c r="AF626" i="9"/>
  <c r="AN626" i="9"/>
  <c r="X626" i="9"/>
  <c r="AV626" i="9"/>
  <c r="DN626" i="9" s="1"/>
  <c r="DI764" i="9"/>
  <c r="BZ764" i="9"/>
  <c r="BS765" i="9"/>
  <c r="DB765" i="9"/>
  <c r="BY766" i="9"/>
  <c r="DH766" i="9"/>
  <c r="BI767" i="9"/>
  <c r="CR767" i="9"/>
  <c r="BS769" i="9"/>
  <c r="DB769" i="9"/>
  <c r="BY770" i="9"/>
  <c r="DH770" i="9"/>
  <c r="BI771" i="9"/>
  <c r="CR771" i="9"/>
  <c r="BS773" i="9"/>
  <c r="DB773" i="9"/>
  <c r="BY774" i="9"/>
  <c r="DH774" i="9"/>
  <c r="BI775" i="9"/>
  <c r="CR775" i="9"/>
  <c r="BX278" i="9"/>
  <c r="DG278" i="9"/>
  <c r="BH278" i="9"/>
  <c r="CQ278" i="9"/>
  <c r="CT278" i="9"/>
  <c r="BK278" i="9"/>
  <c r="BT278" i="9"/>
  <c r="DC278" i="9"/>
  <c r="T411" i="9"/>
  <c r="AB411" i="9"/>
  <c r="AJ411" i="9"/>
  <c r="AR411" i="9"/>
  <c r="U411" i="9"/>
  <c r="AC411" i="9"/>
  <c r="AK411" i="9"/>
  <c r="AS411" i="9"/>
  <c r="X411" i="9"/>
  <c r="AF411" i="9"/>
  <c r="AN411" i="9"/>
  <c r="AV411" i="9"/>
  <c r="DN411" i="9" s="1"/>
  <c r="AO411" i="9"/>
  <c r="AW411" i="9"/>
  <c r="DO411" i="9" s="1"/>
  <c r="Y411" i="9"/>
  <c r="AG411" i="9"/>
  <c r="T490" i="9"/>
  <c r="AB490" i="9"/>
  <c r="AF490" i="9"/>
  <c r="AR490" i="9"/>
  <c r="AV490" i="9"/>
  <c r="DN490" i="9" s="1"/>
  <c r="BT293" i="9"/>
  <c r="DC293" i="9"/>
  <c r="DB293" i="9"/>
  <c r="BS293" i="9"/>
  <c r="CB293" i="9"/>
  <c r="DK293" i="9"/>
  <c r="CP293" i="9"/>
  <c r="BG293" i="9"/>
  <c r="DG300" i="9"/>
  <c r="BX300" i="9"/>
  <c r="CL300" i="9"/>
  <c r="BC300" i="9"/>
  <c r="BL300" i="9"/>
  <c r="CU300" i="9"/>
  <c r="CB304" i="9"/>
  <c r="DK304" i="9"/>
  <c r="CP304" i="9"/>
  <c r="BG304" i="9"/>
  <c r="CY304" i="9"/>
  <c r="BP304" i="9"/>
  <c r="BT307" i="9"/>
  <c r="DC307" i="9"/>
  <c r="BD307" i="9"/>
  <c r="CM307" i="9"/>
  <c r="BJ307" i="9"/>
  <c r="CS307" i="9"/>
  <c r="T675" i="9"/>
  <c r="AJ675" i="9"/>
  <c r="X675" i="9"/>
  <c r="AN675" i="9"/>
  <c r="AB675" i="9"/>
  <c r="AR675" i="9"/>
  <c r="AV675" i="9"/>
  <c r="DN675" i="9" s="1"/>
  <c r="AF675" i="9"/>
  <c r="T727" i="9"/>
  <c r="AB727" i="9"/>
  <c r="AJ727" i="9"/>
  <c r="AR727" i="9"/>
  <c r="W727" i="9"/>
  <c r="AE727" i="9"/>
  <c r="AM727" i="9"/>
  <c r="AU727" i="9"/>
  <c r="DM727" i="9" s="1"/>
  <c r="X727" i="9"/>
  <c r="AF727" i="9"/>
  <c r="AN727" i="9"/>
  <c r="AV727" i="9"/>
  <c r="DN727" i="9" s="1"/>
  <c r="AI727" i="9"/>
  <c r="AQ727" i="9"/>
  <c r="AA727" i="9"/>
  <c r="T760" i="9"/>
  <c r="AE760" i="9"/>
  <c r="AQ760" i="9"/>
  <c r="W760" i="9"/>
  <c r="AI760" i="9"/>
  <c r="AR760" i="9"/>
  <c r="AA760" i="9"/>
  <c r="AJ760" i="9"/>
  <c r="AU760" i="9"/>
  <c r="DM760" i="9" s="1"/>
  <c r="AM760" i="9"/>
  <c r="AB760" i="9"/>
  <c r="T747" i="9"/>
  <c r="AB747" i="9"/>
  <c r="AJ747" i="9"/>
  <c r="AR747" i="9"/>
  <c r="W747" i="9"/>
  <c r="AE747" i="9"/>
  <c r="AM747" i="9"/>
  <c r="AU747" i="9"/>
  <c r="DM747" i="9" s="1"/>
  <c r="X747" i="9"/>
  <c r="AF747" i="9"/>
  <c r="AN747" i="9"/>
  <c r="AV747" i="9"/>
  <c r="DN747" i="9" s="1"/>
  <c r="AA747" i="9"/>
  <c r="AI747" i="9"/>
  <c r="AQ747" i="9"/>
  <c r="T699" i="9"/>
  <c r="AB699" i="9"/>
  <c r="AJ699" i="9"/>
  <c r="AR699" i="9"/>
  <c r="W699" i="9"/>
  <c r="AE699" i="9"/>
  <c r="AM699" i="9"/>
  <c r="AU699" i="9"/>
  <c r="DM699" i="9" s="1"/>
  <c r="X699" i="9"/>
  <c r="AF699" i="9"/>
  <c r="AN699" i="9"/>
  <c r="AV699" i="9"/>
  <c r="DN699" i="9" s="1"/>
  <c r="AA699" i="9"/>
  <c r="AI699" i="9"/>
  <c r="AQ699" i="9"/>
  <c r="V578" i="9"/>
  <c r="AA578" i="9"/>
  <c r="AF578" i="9"/>
  <c r="AL578" i="9"/>
  <c r="AQ578" i="9"/>
  <c r="AV578" i="9"/>
  <c r="DN578" i="9" s="1"/>
  <c r="W578" i="9"/>
  <c r="AB578" i="9"/>
  <c r="AH578" i="9"/>
  <c r="AM578" i="9"/>
  <c r="AR578" i="9"/>
  <c r="X578" i="9"/>
  <c r="AI578" i="9"/>
  <c r="AT578" i="9"/>
  <c r="DL578" i="9" s="1"/>
  <c r="Z578" i="9"/>
  <c r="AJ578" i="9"/>
  <c r="AU578" i="9"/>
  <c r="DM578" i="9" s="1"/>
  <c r="AD578" i="9"/>
  <c r="AN578" i="9"/>
  <c r="T578" i="9"/>
  <c r="AE578" i="9"/>
  <c r="AP578" i="9"/>
  <c r="T695" i="9"/>
  <c r="AB695" i="9"/>
  <c r="AJ695" i="9"/>
  <c r="AR695" i="9"/>
  <c r="W695" i="9"/>
  <c r="AE695" i="9"/>
  <c r="AM695" i="9"/>
  <c r="AU695" i="9"/>
  <c r="DM695" i="9" s="1"/>
  <c r="X695" i="9"/>
  <c r="AF695" i="9"/>
  <c r="AN695" i="9"/>
  <c r="AV695" i="9"/>
  <c r="DN695" i="9" s="1"/>
  <c r="AQ695" i="9"/>
  <c r="AA695" i="9"/>
  <c r="AI695" i="9"/>
  <c r="T678" i="9"/>
  <c r="AN678" i="9"/>
  <c r="X678" i="9"/>
  <c r="AV678" i="9"/>
  <c r="DN678" i="9" s="1"/>
  <c r="AF678" i="9"/>
  <c r="AJ678" i="9"/>
  <c r="V806" i="9"/>
  <c r="Y806" i="9"/>
  <c r="AG806" i="9"/>
  <c r="AO806" i="9"/>
  <c r="AW806" i="9"/>
  <c r="DO806" i="9" s="1"/>
  <c r="T806" i="9"/>
  <c r="AB806" i="9"/>
  <c r="AJ806" i="9"/>
  <c r="AR806" i="9"/>
  <c r="U806" i="9"/>
  <c r="AC806" i="9"/>
  <c r="AK806" i="9"/>
  <c r="AS806" i="9"/>
  <c r="AN806" i="9"/>
  <c r="AV806" i="9"/>
  <c r="DN806" i="9" s="1"/>
  <c r="X806" i="9"/>
  <c r="AF806" i="9"/>
  <c r="CQ830" i="9"/>
  <c r="BH830" i="9"/>
  <c r="Y799" i="9"/>
  <c r="AB799" i="9"/>
  <c r="AI799" i="9"/>
  <c r="AQ799" i="9"/>
  <c r="AW799" i="9"/>
  <c r="DO799" i="9" s="1"/>
  <c r="U799" i="9"/>
  <c r="AC799" i="9"/>
  <c r="AK799" i="9"/>
  <c r="AR799" i="9"/>
  <c r="W799" i="9"/>
  <c r="AF799" i="9"/>
  <c r="AM799" i="9"/>
  <c r="AS799" i="9"/>
  <c r="AN799" i="9"/>
  <c r="AV799" i="9"/>
  <c r="DN799" i="9" s="1"/>
  <c r="DV799" i="9" s="1"/>
  <c r="DY799" i="9" s="1"/>
  <c r="AA799" i="9"/>
  <c r="AG799" i="9"/>
  <c r="CQ832" i="9"/>
  <c r="BH832" i="9"/>
  <c r="DC807" i="9"/>
  <c r="BT807" i="9"/>
  <c r="CQ807" i="9"/>
  <c r="BH807" i="9"/>
  <c r="U840" i="9"/>
  <c r="AC840" i="9"/>
  <c r="AK840" i="9"/>
  <c r="AS840" i="9"/>
  <c r="T840" i="9"/>
  <c r="AF840" i="9"/>
  <c r="AO840" i="9"/>
  <c r="X840" i="9"/>
  <c r="AG840" i="9"/>
  <c r="AR840" i="9"/>
  <c r="AB840" i="9"/>
  <c r="AW840" i="9"/>
  <c r="DO840" i="9" s="1"/>
  <c r="AJ840" i="9"/>
  <c r="AN840" i="9"/>
  <c r="AV840" i="9"/>
  <c r="DN840" i="9" s="1"/>
  <c r="DV840" i="9" s="1"/>
  <c r="DY840" i="9" s="1"/>
  <c r="Y840" i="9"/>
  <c r="T850" i="9"/>
  <c r="U850" i="9"/>
  <c r="AC850" i="9"/>
  <c r="AK850" i="9"/>
  <c r="AS850" i="9"/>
  <c r="W850" i="9"/>
  <c r="AE850" i="9"/>
  <c r="AM850" i="9"/>
  <c r="AU850" i="9"/>
  <c r="DM850" i="9" s="1"/>
  <c r="AA850" i="9"/>
  <c r="AQ850" i="9"/>
  <c r="AG850" i="9"/>
  <c r="AW850" i="9"/>
  <c r="DO850" i="9" s="1"/>
  <c r="AI850" i="9"/>
  <c r="Y850" i="9"/>
  <c r="AO850" i="9"/>
  <c r="BT851" i="9"/>
  <c r="DC851" i="9"/>
  <c r="BP853" i="9"/>
  <c r="CY853" i="9"/>
  <c r="BT854" i="9"/>
  <c r="DC854" i="9"/>
  <c r="BT855" i="9"/>
  <c r="DC855" i="9"/>
  <c r="BT852" i="9"/>
  <c r="DC852" i="9"/>
  <c r="DG831" i="9"/>
  <c r="BX831" i="9"/>
  <c r="BP884" i="9"/>
  <c r="CY884" i="9"/>
  <c r="BL888" i="9"/>
  <c r="CU888" i="9"/>
  <c r="BE888" i="9"/>
  <c r="CN888" i="9"/>
  <c r="DJ892" i="9"/>
  <c r="CA892" i="9"/>
  <c r="CT896" i="9"/>
  <c r="BK896" i="9"/>
  <c r="BP897" i="9"/>
  <c r="CY897" i="9"/>
  <c r="DJ900" i="9"/>
  <c r="CA900" i="9"/>
  <c r="CY881" i="9"/>
  <c r="BP881" i="9"/>
  <c r="BL905" i="9"/>
  <c r="CU905" i="9"/>
  <c r="BP891" i="9"/>
  <c r="CY891" i="9"/>
  <c r="CX891" i="9"/>
  <c r="BO891" i="9"/>
  <c r="DB891" i="9"/>
  <c r="BS891" i="9"/>
  <c r="BE891" i="9"/>
  <c r="CN891" i="9"/>
  <c r="CF901" i="9"/>
  <c r="BP908" i="9"/>
  <c r="CY908" i="9"/>
  <c r="CU910" i="9"/>
  <c r="BL910" i="9"/>
  <c r="CX912" i="9"/>
  <c r="BO912" i="9"/>
  <c r="CU914" i="9"/>
  <c r="BL914" i="9"/>
  <c r="CX917" i="9"/>
  <c r="BO917" i="9"/>
  <c r="BJ921" i="9"/>
  <c r="CS921" i="9"/>
  <c r="BZ921" i="9"/>
  <c r="DI921" i="9"/>
  <c r="V923" i="9"/>
  <c r="T923" i="9"/>
  <c r="AB923" i="9"/>
  <c r="AJ923" i="9"/>
  <c r="AR923" i="9"/>
  <c r="U923" i="9"/>
  <c r="AC923" i="9"/>
  <c r="AK923" i="9"/>
  <c r="AS923" i="9"/>
  <c r="X923" i="9"/>
  <c r="AF923" i="9"/>
  <c r="AN923" i="9"/>
  <c r="AV923" i="9"/>
  <c r="DN923" i="9" s="1"/>
  <c r="AG923" i="9"/>
  <c r="AO923" i="9"/>
  <c r="AW923" i="9"/>
  <c r="DO923" i="9" s="1"/>
  <c r="Y923" i="9"/>
  <c r="V895" i="9"/>
  <c r="X895" i="9"/>
  <c r="AC895" i="9"/>
  <c r="AI895" i="9"/>
  <c r="AN895" i="9"/>
  <c r="AS895" i="9"/>
  <c r="T895" i="9"/>
  <c r="Y895" i="9"/>
  <c r="AE895" i="9"/>
  <c r="AJ895" i="9"/>
  <c r="AO895" i="9"/>
  <c r="AU895" i="9"/>
  <c r="DM895" i="9" s="1"/>
  <c r="U895" i="9"/>
  <c r="AA895" i="9"/>
  <c r="AF895" i="9"/>
  <c r="AK895" i="9"/>
  <c r="AQ895" i="9"/>
  <c r="AV895" i="9"/>
  <c r="DN895" i="9" s="1"/>
  <c r="AM895" i="9"/>
  <c r="W895" i="9"/>
  <c r="AR895" i="9"/>
  <c r="AB895" i="9"/>
  <c r="AW895" i="9"/>
  <c r="DO895" i="9" s="1"/>
  <c r="AG895" i="9"/>
  <c r="CF905" i="9"/>
  <c r="BZ910" i="9"/>
  <c r="DI910" i="9"/>
  <c r="BP913" i="9"/>
  <c r="CY913" i="9"/>
  <c r="CX913" i="9"/>
  <c r="BO913" i="9"/>
  <c r="DB913" i="9"/>
  <c r="BS913" i="9"/>
  <c r="BE925" i="9"/>
  <c r="CN925" i="9"/>
  <c r="DG929" i="9"/>
  <c r="BX929" i="9"/>
  <c r="DG909" i="9"/>
  <c r="BX909" i="9"/>
  <c r="CU930" i="9"/>
  <c r="BL930" i="9"/>
  <c r="CU931" i="9"/>
  <c r="BL931" i="9"/>
  <c r="BD907" i="9"/>
  <c r="CM907" i="9"/>
  <c r="DK925" i="9"/>
  <c r="CB925" i="9"/>
  <c r="CE925" i="9" s="1"/>
  <c r="CF925" i="9" s="1"/>
  <c r="BL958" i="9"/>
  <c r="CU958" i="9"/>
  <c r="CP962" i="9"/>
  <c r="BG962" i="9"/>
  <c r="CB962" i="9"/>
  <c r="DK962" i="9"/>
  <c r="V935" i="9"/>
  <c r="Y935" i="9"/>
  <c r="AG935" i="9"/>
  <c r="AO935" i="9"/>
  <c r="AW935" i="9"/>
  <c r="DO935" i="9" s="1"/>
  <c r="T935" i="9"/>
  <c r="AB935" i="9"/>
  <c r="AJ935" i="9"/>
  <c r="AR935" i="9"/>
  <c r="U935" i="9"/>
  <c r="AC935" i="9"/>
  <c r="AK935" i="9"/>
  <c r="AS935" i="9"/>
  <c r="AF935" i="9"/>
  <c r="AN935" i="9"/>
  <c r="AV935" i="9"/>
  <c r="DN935" i="9" s="1"/>
  <c r="X935" i="9"/>
  <c r="DG936" i="9"/>
  <c r="BX936" i="9"/>
  <c r="DC920" i="9"/>
  <c r="BT920" i="9"/>
  <c r="CM932" i="9"/>
  <c r="BD932" i="9"/>
  <c r="DC933" i="9"/>
  <c r="BT933" i="9"/>
  <c r="CQ933" i="9"/>
  <c r="BH933" i="9"/>
  <c r="W966" i="9"/>
  <c r="AA966" i="9"/>
  <c r="AE966" i="9"/>
  <c r="AI966" i="9"/>
  <c r="AM966" i="9"/>
  <c r="AQ966" i="9"/>
  <c r="AU966" i="9"/>
  <c r="DM966" i="9" s="1"/>
  <c r="T966" i="9"/>
  <c r="X966" i="9"/>
  <c r="AB966" i="9"/>
  <c r="AF966" i="9"/>
  <c r="AJ966" i="9"/>
  <c r="AN966" i="9"/>
  <c r="AR966" i="9"/>
  <c r="AV966" i="9"/>
  <c r="DN966" i="9" s="1"/>
  <c r="U966" i="9"/>
  <c r="Y966" i="9"/>
  <c r="AC966" i="9"/>
  <c r="AG966" i="9"/>
  <c r="AK966" i="9"/>
  <c r="AO966" i="9"/>
  <c r="AS966" i="9"/>
  <c r="AW966" i="9"/>
  <c r="DO966" i="9" s="1"/>
  <c r="AH966" i="9"/>
  <c r="V966" i="9"/>
  <c r="AL966" i="9"/>
  <c r="Z966" i="9"/>
  <c r="AP966" i="9"/>
  <c r="AD966" i="9"/>
  <c r="AT966" i="9"/>
  <c r="DL966" i="9" s="1"/>
  <c r="X979" i="9"/>
  <c r="AI979" i="9"/>
  <c r="AT979" i="9"/>
  <c r="DL979" i="9" s="1"/>
  <c r="AE979" i="9"/>
  <c r="AU979" i="9"/>
  <c r="DM979" i="9" s="1"/>
  <c r="T979" i="9"/>
  <c r="AJ979" i="9"/>
  <c r="Z979" i="9"/>
  <c r="AN979" i="9"/>
  <c r="AD979" i="9"/>
  <c r="AP979" i="9"/>
  <c r="X983" i="9"/>
  <c r="AI983" i="9"/>
  <c r="AT983" i="9"/>
  <c r="DL983" i="9" s="1"/>
  <c r="AE983" i="9"/>
  <c r="AU983" i="9"/>
  <c r="DM983" i="9" s="1"/>
  <c r="T983" i="9"/>
  <c r="AJ983" i="9"/>
  <c r="Z983" i="9"/>
  <c r="AN983" i="9"/>
  <c r="AD983" i="9"/>
  <c r="AP983" i="9"/>
  <c r="Y960" i="9"/>
  <c r="AF960" i="9"/>
  <c r="AM960" i="9"/>
  <c r="AU960" i="9"/>
  <c r="DM960" i="9" s="1"/>
  <c r="T960" i="9"/>
  <c r="AA960" i="9"/>
  <c r="AG960" i="9"/>
  <c r="AO960" i="9"/>
  <c r="AV960" i="9"/>
  <c r="DN960" i="9" s="1"/>
  <c r="U960" i="9"/>
  <c r="AB960" i="9"/>
  <c r="AJ960" i="9"/>
  <c r="AQ960" i="9"/>
  <c r="AW960" i="9"/>
  <c r="DO960" i="9" s="1"/>
  <c r="AK960" i="9"/>
  <c r="AR960" i="9"/>
  <c r="W960" i="9"/>
  <c r="AE960" i="9"/>
  <c r="V924" i="9"/>
  <c r="Y924" i="9"/>
  <c r="AG924" i="9"/>
  <c r="AO924" i="9"/>
  <c r="AW924" i="9"/>
  <c r="DO924" i="9" s="1"/>
  <c r="T924" i="9"/>
  <c r="AB924" i="9"/>
  <c r="AJ924" i="9"/>
  <c r="AR924" i="9"/>
  <c r="U924" i="9"/>
  <c r="AC924" i="9"/>
  <c r="AK924" i="9"/>
  <c r="AS924" i="9"/>
  <c r="AN924" i="9"/>
  <c r="AV924" i="9"/>
  <c r="DN924" i="9" s="1"/>
  <c r="DV924" i="9" s="1"/>
  <c r="DY924" i="9" s="1"/>
  <c r="X924" i="9"/>
  <c r="AF924" i="9"/>
  <c r="CY934" i="9"/>
  <c r="BP934" i="9"/>
  <c r="CU934" i="9"/>
  <c r="BL934" i="9"/>
  <c r="Z75" i="9"/>
  <c r="AG75" i="9"/>
  <c r="AK75" i="9"/>
  <c r="AV75" i="9"/>
  <c r="DN75" i="9" s="1"/>
  <c r="DV75" i="9" s="1"/>
  <c r="DY75" i="9" s="1"/>
  <c r="U20" i="9"/>
  <c r="V20" i="9"/>
  <c r="W20" i="9" s="1"/>
  <c r="X20" i="9" s="1"/>
  <c r="AU20" i="9"/>
  <c r="DM20" i="9" s="1"/>
  <c r="AW20" i="9"/>
  <c r="DO20" i="9" s="1"/>
  <c r="DK35" i="9"/>
  <c r="CB35" i="9"/>
  <c r="CE35" i="9" s="1"/>
  <c r="CM79" i="9"/>
  <c r="BD79" i="9"/>
  <c r="CY783" i="9"/>
  <c r="BP783" i="9"/>
  <c r="CN72" i="9"/>
  <c r="BE72" i="9"/>
  <c r="U87" i="9"/>
  <c r="AJ87" i="9"/>
  <c r="T100" i="9"/>
  <c r="AB100" i="9"/>
  <c r="AJ100" i="9"/>
  <c r="AR100" i="9"/>
  <c r="U100" i="9"/>
  <c r="AC100" i="9"/>
  <c r="AK100" i="9"/>
  <c r="AS100" i="9"/>
  <c r="X100" i="9"/>
  <c r="AN100" i="9"/>
  <c r="Y100" i="9"/>
  <c r="AO100" i="9"/>
  <c r="AF100" i="9"/>
  <c r="AV100" i="9"/>
  <c r="DN100" i="9" s="1"/>
  <c r="AG100" i="9"/>
  <c r="AW100" i="9"/>
  <c r="DO100" i="9" s="1"/>
  <c r="U108" i="9"/>
  <c r="AC108" i="9"/>
  <c r="AK108" i="9"/>
  <c r="AS108" i="9"/>
  <c r="X108" i="9"/>
  <c r="AF108" i="9"/>
  <c r="AN108" i="9"/>
  <c r="AV108" i="9"/>
  <c r="DN108" i="9" s="1"/>
  <c r="AG108" i="9"/>
  <c r="AW108" i="9"/>
  <c r="DO108" i="9" s="1"/>
  <c r="T108" i="9"/>
  <c r="AJ108" i="9"/>
  <c r="Y108" i="9"/>
  <c r="AO108" i="9"/>
  <c r="AB108" i="9"/>
  <c r="AR108" i="9"/>
  <c r="CM122" i="9"/>
  <c r="BD122" i="9"/>
  <c r="CZ202" i="9"/>
  <c r="BQ202" i="9"/>
  <c r="BR222" i="9"/>
  <c r="DA222" i="9"/>
  <c r="DK88" i="9"/>
  <c r="CB88" i="9"/>
  <c r="V256" i="9"/>
  <c r="T256" i="9"/>
  <c r="Y256" i="9"/>
  <c r="AE256" i="9"/>
  <c r="AJ256" i="9"/>
  <c r="AO256" i="9"/>
  <c r="AU256" i="9"/>
  <c r="DM256" i="9" s="1"/>
  <c r="U256" i="9"/>
  <c r="AA256" i="9"/>
  <c r="AF256" i="9"/>
  <c r="AK256" i="9"/>
  <c r="AQ256" i="9"/>
  <c r="AV256" i="9"/>
  <c r="DN256" i="9" s="1"/>
  <c r="W256" i="9"/>
  <c r="AG256" i="9"/>
  <c r="AR256" i="9"/>
  <c r="X256" i="9"/>
  <c r="AI256" i="9"/>
  <c r="AS256" i="9"/>
  <c r="AB256" i="9"/>
  <c r="AM256" i="9"/>
  <c r="AW256" i="9"/>
  <c r="DO256" i="9" s="1"/>
  <c r="AN256" i="9"/>
  <c r="AC256" i="9"/>
  <c r="CP262" i="9"/>
  <c r="BG262" i="9"/>
  <c r="DC264" i="9"/>
  <c r="BT264" i="9"/>
  <c r="DJ265" i="9"/>
  <c r="CA265" i="9"/>
  <c r="CU273" i="9"/>
  <c r="BL273" i="9"/>
  <c r="V276" i="9"/>
  <c r="T276" i="9"/>
  <c r="Y276" i="9"/>
  <c r="AE276" i="9"/>
  <c r="AJ276" i="9"/>
  <c r="AO276" i="9"/>
  <c r="AU276" i="9"/>
  <c r="DM276" i="9" s="1"/>
  <c r="U276" i="9"/>
  <c r="AA276" i="9"/>
  <c r="AF276" i="9"/>
  <c r="AK276" i="9"/>
  <c r="AQ276" i="9"/>
  <c r="AV276" i="9"/>
  <c r="DN276" i="9" s="1"/>
  <c r="W276" i="9"/>
  <c r="AG276" i="9"/>
  <c r="AR276" i="9"/>
  <c r="X276" i="9"/>
  <c r="AI276" i="9"/>
  <c r="AS276" i="9"/>
  <c r="AN276" i="9"/>
  <c r="AB276" i="9"/>
  <c r="AW276" i="9"/>
  <c r="DO276" i="9" s="1"/>
  <c r="AC276" i="9"/>
  <c r="AM276" i="9"/>
  <c r="DJ281" i="9"/>
  <c r="CA281" i="9"/>
  <c r="X98" i="9"/>
  <c r="AN98" i="9"/>
  <c r="AC98" i="9"/>
  <c r="AS98" i="9"/>
  <c r="AF98" i="9"/>
  <c r="AK98" i="9"/>
  <c r="AV98" i="9"/>
  <c r="DN98" i="9" s="1"/>
  <c r="U98" i="9"/>
  <c r="DH121" i="9"/>
  <c r="BY121" i="9"/>
  <c r="CL264" i="9"/>
  <c r="BC264" i="9"/>
  <c r="CL272" i="9"/>
  <c r="BC272" i="9"/>
  <c r="BD275" i="9"/>
  <c r="CM275" i="9"/>
  <c r="Z252" i="9"/>
  <c r="AV252" i="9"/>
  <c r="DN252" i="9" s="1"/>
  <c r="DV252" i="9" s="1"/>
  <c r="DY252" i="9" s="1"/>
  <c r="AF252" i="9"/>
  <c r="U252" i="9"/>
  <c r="AK252" i="9"/>
  <c r="AP252" i="9"/>
  <c r="V258" i="9"/>
  <c r="T258" i="9"/>
  <c r="Y258" i="9"/>
  <c r="AE258" i="9"/>
  <c r="AJ258" i="9"/>
  <c r="AO258" i="9"/>
  <c r="AU258" i="9"/>
  <c r="DM258" i="9" s="1"/>
  <c r="U258" i="9"/>
  <c r="AA258" i="9"/>
  <c r="AF258" i="9"/>
  <c r="AK258" i="9"/>
  <c r="AQ258" i="9"/>
  <c r="AV258" i="9"/>
  <c r="DN258" i="9" s="1"/>
  <c r="AB258" i="9"/>
  <c r="AM258" i="9"/>
  <c r="AW258" i="9"/>
  <c r="DO258" i="9" s="1"/>
  <c r="AC258" i="9"/>
  <c r="AN258" i="9"/>
  <c r="W258" i="9"/>
  <c r="AG258" i="9"/>
  <c r="AR258" i="9"/>
  <c r="X258" i="9"/>
  <c r="AI258" i="9"/>
  <c r="AS258" i="9"/>
  <c r="CU264" i="9"/>
  <c r="BL264" i="9"/>
  <c r="DG267" i="9"/>
  <c r="BX267" i="9"/>
  <c r="CL267" i="9"/>
  <c r="BC267" i="9"/>
  <c r="BL267" i="9"/>
  <c r="CU267" i="9"/>
  <c r="BP270" i="9"/>
  <c r="CY270" i="9"/>
  <c r="CM270" i="9"/>
  <c r="BD270" i="9"/>
  <c r="CB272" i="9"/>
  <c r="DK272" i="9"/>
  <c r="CP272" i="9"/>
  <c r="BG272" i="9"/>
  <c r="BP272" i="9"/>
  <c r="CY272" i="9"/>
  <c r="DB275" i="9"/>
  <c r="BS275" i="9"/>
  <c r="CB275" i="9"/>
  <c r="DK275" i="9"/>
  <c r="CP275" i="9"/>
  <c r="BG275" i="9"/>
  <c r="BI96" i="9"/>
  <c r="CR96" i="9"/>
  <c r="CL263" i="9"/>
  <c r="BC263" i="9"/>
  <c r="CY263" i="9"/>
  <c r="BP263" i="9"/>
  <c r="CM263" i="9"/>
  <c r="BD263" i="9"/>
  <c r="CM266" i="9"/>
  <c r="BD266" i="9"/>
  <c r="DG266" i="9"/>
  <c r="BX266" i="9"/>
  <c r="CL266" i="9"/>
  <c r="BC266" i="9"/>
  <c r="BL266" i="9"/>
  <c r="CU266" i="9"/>
  <c r="V269" i="9"/>
  <c r="T269" i="9"/>
  <c r="Y269" i="9"/>
  <c r="AE269" i="9"/>
  <c r="AJ269" i="9"/>
  <c r="AO269" i="9"/>
  <c r="AU269" i="9"/>
  <c r="DM269" i="9" s="1"/>
  <c r="U269" i="9"/>
  <c r="AA269" i="9"/>
  <c r="AF269" i="9"/>
  <c r="AK269" i="9"/>
  <c r="AQ269" i="9"/>
  <c r="AV269" i="9"/>
  <c r="DN269" i="9" s="1"/>
  <c r="X269" i="9"/>
  <c r="AI269" i="9"/>
  <c r="AS269" i="9"/>
  <c r="AB269" i="9"/>
  <c r="AM269" i="9"/>
  <c r="AW269" i="9"/>
  <c r="DO269" i="9" s="1"/>
  <c r="AC269" i="9"/>
  <c r="AN269" i="9"/>
  <c r="AG269" i="9"/>
  <c r="AR269" i="9"/>
  <c r="W269" i="9"/>
  <c r="DK290" i="9"/>
  <c r="CB290" i="9"/>
  <c r="CP290" i="9"/>
  <c r="BG290" i="9"/>
  <c r="BP290" i="9"/>
  <c r="CY290" i="9"/>
  <c r="V295" i="9"/>
  <c r="T295" i="9"/>
  <c r="Y295" i="9"/>
  <c r="AE295" i="9"/>
  <c r="AJ295" i="9"/>
  <c r="AO295" i="9"/>
  <c r="AU295" i="9"/>
  <c r="DM295" i="9" s="1"/>
  <c r="U295" i="9"/>
  <c r="AA295" i="9"/>
  <c r="AF295" i="9"/>
  <c r="AK295" i="9"/>
  <c r="AQ295" i="9"/>
  <c r="AV295" i="9"/>
  <c r="DN295" i="9" s="1"/>
  <c r="W295" i="9"/>
  <c r="AG295" i="9"/>
  <c r="AR295" i="9"/>
  <c r="X295" i="9"/>
  <c r="AI295" i="9"/>
  <c r="AS295" i="9"/>
  <c r="AB295" i="9"/>
  <c r="AM295" i="9"/>
  <c r="AW295" i="9"/>
  <c r="DO295" i="9" s="1"/>
  <c r="AN295" i="9"/>
  <c r="AC295" i="9"/>
  <c r="DJ298" i="9"/>
  <c r="CA298" i="9"/>
  <c r="CB303" i="9"/>
  <c r="DK303" i="9"/>
  <c r="CP303" i="9"/>
  <c r="BG303" i="9"/>
  <c r="CY303" i="9"/>
  <c r="BP303" i="9"/>
  <c r="DF274" i="9"/>
  <c r="BW274" i="9"/>
  <c r="CX284" i="9"/>
  <c r="BO284" i="9"/>
  <c r="DJ291" i="9"/>
  <c r="CA291" i="9"/>
  <c r="CY297" i="9"/>
  <c r="BP297" i="9"/>
  <c r="CM297" i="9"/>
  <c r="BD297" i="9"/>
  <c r="DB298" i="9"/>
  <c r="BS298" i="9"/>
  <c r="CB329" i="9"/>
  <c r="DK329" i="9"/>
  <c r="DF561" i="9"/>
  <c r="BW561" i="9"/>
  <c r="DK103" i="9"/>
  <c r="CB103" i="9"/>
  <c r="CB271" i="9"/>
  <c r="DK271" i="9"/>
  <c r="V277" i="9"/>
  <c r="T277" i="9"/>
  <c r="Y277" i="9"/>
  <c r="AE277" i="9"/>
  <c r="AJ277" i="9"/>
  <c r="AO277" i="9"/>
  <c r="AU277" i="9"/>
  <c r="DM277" i="9" s="1"/>
  <c r="U277" i="9"/>
  <c r="AA277" i="9"/>
  <c r="AF277" i="9"/>
  <c r="AK277" i="9"/>
  <c r="AQ277" i="9"/>
  <c r="AV277" i="9"/>
  <c r="DN277" i="9" s="1"/>
  <c r="X277" i="9"/>
  <c r="AI277" i="9"/>
  <c r="AS277" i="9"/>
  <c r="AB277" i="9"/>
  <c r="AM277" i="9"/>
  <c r="AW277" i="9"/>
  <c r="DO277" i="9" s="1"/>
  <c r="AN277" i="9"/>
  <c r="W277" i="9"/>
  <c r="AR277" i="9"/>
  <c r="AC277" i="9"/>
  <c r="AG277" i="9"/>
  <c r="CP279" i="9"/>
  <c r="BG279" i="9"/>
  <c r="CT279" i="9"/>
  <c r="BK279" i="9"/>
  <c r="DC279" i="9"/>
  <c r="BT279" i="9"/>
  <c r="DF282" i="9"/>
  <c r="BW282" i="9"/>
  <c r="CT282" i="9"/>
  <c r="BK282" i="9"/>
  <c r="DG284" i="9"/>
  <c r="BX284" i="9"/>
  <c r="CL284" i="9"/>
  <c r="BC284" i="9"/>
  <c r="BL284" i="9"/>
  <c r="CU284" i="9"/>
  <c r="DF299" i="9"/>
  <c r="BW299" i="9"/>
  <c r="CT299" i="9"/>
  <c r="BK299" i="9"/>
  <c r="BT303" i="9"/>
  <c r="DC303" i="9"/>
  <c r="U315" i="9"/>
  <c r="AF315" i="9"/>
  <c r="AQ315" i="9"/>
  <c r="W315" i="9"/>
  <c r="AG315" i="9"/>
  <c r="AR315" i="9"/>
  <c r="AK315" i="9"/>
  <c r="AM315" i="9"/>
  <c r="AA315" i="9"/>
  <c r="AV315" i="9"/>
  <c r="DN315" i="9" s="1"/>
  <c r="AB315" i="9"/>
  <c r="AW315" i="9"/>
  <c r="DO315" i="9" s="1"/>
  <c r="BJ318" i="9"/>
  <c r="CS318" i="9"/>
  <c r="BS581" i="9"/>
  <c r="DB581" i="9"/>
  <c r="CL283" i="9"/>
  <c r="BC283" i="9"/>
  <c r="DF283" i="9"/>
  <c r="BW283" i="9"/>
  <c r="CT283" i="9"/>
  <c r="BK283" i="9"/>
  <c r="V286" i="9"/>
  <c r="T286" i="9"/>
  <c r="Y286" i="9"/>
  <c r="AE286" i="9"/>
  <c r="AJ286" i="9"/>
  <c r="AO286" i="9"/>
  <c r="AU286" i="9"/>
  <c r="DM286" i="9" s="1"/>
  <c r="U286" i="9"/>
  <c r="AA286" i="9"/>
  <c r="AF286" i="9"/>
  <c r="AK286" i="9"/>
  <c r="AQ286" i="9"/>
  <c r="AV286" i="9"/>
  <c r="DN286" i="9" s="1"/>
  <c r="X286" i="9"/>
  <c r="AI286" i="9"/>
  <c r="AS286" i="9"/>
  <c r="AB286" i="9"/>
  <c r="AM286" i="9"/>
  <c r="AW286" i="9"/>
  <c r="DO286" i="9" s="1"/>
  <c r="AC286" i="9"/>
  <c r="AN286" i="9"/>
  <c r="AG286" i="9"/>
  <c r="AR286" i="9"/>
  <c r="W286" i="9"/>
  <c r="DB330" i="9"/>
  <c r="BS330" i="9"/>
  <c r="BP330" i="9"/>
  <c r="CY330" i="9"/>
  <c r="DC403" i="9"/>
  <c r="BT403" i="9"/>
  <c r="T457" i="9"/>
  <c r="X457" i="9"/>
  <c r="AN457" i="9"/>
  <c r="AB457" i="9"/>
  <c r="AR457" i="9"/>
  <c r="AF457" i="9"/>
  <c r="AV457" i="9"/>
  <c r="DN457" i="9" s="1"/>
  <c r="AJ457" i="9"/>
  <c r="T494" i="9"/>
  <c r="AB494" i="9"/>
  <c r="AF494" i="9"/>
  <c r="AR494" i="9"/>
  <c r="AV494" i="9"/>
  <c r="DN494" i="9" s="1"/>
  <c r="T568" i="9"/>
  <c r="W568" i="9"/>
  <c r="AF568" i="9"/>
  <c r="AQ568" i="9"/>
  <c r="X568" i="9"/>
  <c r="AI568" i="9"/>
  <c r="AU568" i="9"/>
  <c r="DM568" i="9" s="1"/>
  <c r="AA568" i="9"/>
  <c r="AM568" i="9"/>
  <c r="AV568" i="9"/>
  <c r="DN568" i="9" s="1"/>
  <c r="AN568" i="9"/>
  <c r="AE568" i="9"/>
  <c r="T594" i="9"/>
  <c r="X594" i="9"/>
  <c r="AF594" i="9"/>
  <c r="AV594" i="9"/>
  <c r="DN594" i="9" s="1"/>
  <c r="AN594" i="9"/>
  <c r="T602" i="9"/>
  <c r="X602" i="9"/>
  <c r="AF602" i="9"/>
  <c r="AV602" i="9"/>
  <c r="DN602" i="9" s="1"/>
  <c r="AN602" i="9"/>
  <c r="CM302" i="9"/>
  <c r="BD302" i="9"/>
  <c r="DB326" i="9"/>
  <c r="BS326" i="9"/>
  <c r="BP326" i="9"/>
  <c r="CY326" i="9"/>
  <c r="U413" i="9"/>
  <c r="AK413" i="9"/>
  <c r="X413" i="9"/>
  <c r="AN413" i="9"/>
  <c r="AC413" i="9"/>
  <c r="AS413" i="9"/>
  <c r="AF413" i="9"/>
  <c r="AV413" i="9"/>
  <c r="DN413" i="9" s="1"/>
  <c r="T456" i="9"/>
  <c r="AJ456" i="9"/>
  <c r="X456" i="9"/>
  <c r="AN456" i="9"/>
  <c r="AB456" i="9"/>
  <c r="AR456" i="9"/>
  <c r="AF456" i="9"/>
  <c r="AV456" i="9"/>
  <c r="DN456" i="9" s="1"/>
  <c r="T488" i="9"/>
  <c r="AJ488" i="9"/>
  <c r="X488" i="9"/>
  <c r="AN488" i="9"/>
  <c r="AB488" i="9"/>
  <c r="AR488" i="9"/>
  <c r="AF488" i="9"/>
  <c r="AV488" i="9"/>
  <c r="DN488" i="9" s="1"/>
  <c r="T536" i="9"/>
  <c r="AF536" i="9"/>
  <c r="AJ536" i="9"/>
  <c r="AV536" i="9"/>
  <c r="DN536" i="9" s="1"/>
  <c r="BG782" i="9"/>
  <c r="CP782" i="9"/>
  <c r="CM280" i="9"/>
  <c r="BD280" i="9"/>
  <c r="CU280" i="9"/>
  <c r="BL280" i="9"/>
  <c r="DJ285" i="9"/>
  <c r="CA285" i="9"/>
  <c r="CX285" i="9"/>
  <c r="BO285" i="9"/>
  <c r="DB285" i="9"/>
  <c r="BS285" i="9"/>
  <c r="CB285" i="9"/>
  <c r="DK285" i="9"/>
  <c r="CP285" i="9"/>
  <c r="BG285" i="9"/>
  <c r="BX302" i="9"/>
  <c r="DG302" i="9"/>
  <c r="BT302" i="9"/>
  <c r="DC302" i="9"/>
  <c r="BH302" i="9"/>
  <c r="CQ302" i="9"/>
  <c r="BL302" i="9"/>
  <c r="CU302" i="9"/>
  <c r="BE302" i="9"/>
  <c r="CN302" i="9"/>
  <c r="BP305" i="9"/>
  <c r="CY305" i="9"/>
  <c r="CM305" i="9"/>
  <c r="BD305" i="9"/>
  <c r="BR305" i="9"/>
  <c r="DA305" i="9"/>
  <c r="BN322" i="9"/>
  <c r="CW322" i="9"/>
  <c r="AK324" i="9"/>
  <c r="U324" i="9"/>
  <c r="AQ324" i="9"/>
  <c r="AA324" i="9"/>
  <c r="AV324" i="9"/>
  <c r="DN324" i="9" s="1"/>
  <c r="AF324" i="9"/>
  <c r="BF339" i="9"/>
  <c r="CO339" i="9"/>
  <c r="T426" i="9"/>
  <c r="AB426" i="9"/>
  <c r="AF426" i="9"/>
  <c r="AR426" i="9"/>
  <c r="AV426" i="9"/>
  <c r="DN426" i="9" s="1"/>
  <c r="AF495" i="9"/>
  <c r="AV495" i="9"/>
  <c r="DN495" i="9" s="1"/>
  <c r="V584" i="9"/>
  <c r="AA584" i="9"/>
  <c r="AF584" i="9"/>
  <c r="AL584" i="9"/>
  <c r="AQ584" i="9"/>
  <c r="AV584" i="9"/>
  <c r="DN584" i="9" s="1"/>
  <c r="W584" i="9"/>
  <c r="AB584" i="9"/>
  <c r="AH584" i="9"/>
  <c r="AM584" i="9"/>
  <c r="AR584" i="9"/>
  <c r="Z584" i="9"/>
  <c r="AJ584" i="9"/>
  <c r="AU584" i="9"/>
  <c r="DM584" i="9" s="1"/>
  <c r="AD584" i="9"/>
  <c r="AN584" i="9"/>
  <c r="T584" i="9"/>
  <c r="AE584" i="9"/>
  <c r="AP584" i="9"/>
  <c r="X584" i="9"/>
  <c r="AI584" i="9"/>
  <c r="AT584" i="9"/>
  <c r="DL584" i="9" s="1"/>
  <c r="DV584" i="9" s="1"/>
  <c r="DY584" i="9" s="1"/>
  <c r="T590" i="9"/>
  <c r="X590" i="9"/>
  <c r="AF590" i="9"/>
  <c r="AN590" i="9"/>
  <c r="AV590" i="9"/>
  <c r="DN590" i="9" s="1"/>
  <c r="T598" i="9"/>
  <c r="X598" i="9"/>
  <c r="AF598" i="9"/>
  <c r="AN598" i="9"/>
  <c r="AV598" i="9"/>
  <c r="DN598" i="9" s="1"/>
  <c r="T637" i="9"/>
  <c r="AJ637" i="9"/>
  <c r="X637" i="9"/>
  <c r="AN637" i="9"/>
  <c r="AV637" i="9"/>
  <c r="DN637" i="9" s="1"/>
  <c r="AB637" i="9"/>
  <c r="AF637" i="9"/>
  <c r="AR637" i="9"/>
  <c r="BY765" i="9"/>
  <c r="DH765" i="9"/>
  <c r="BI766" i="9"/>
  <c r="CR766" i="9"/>
  <c r="BS768" i="9"/>
  <c r="DB768" i="9"/>
  <c r="BY769" i="9"/>
  <c r="DH769" i="9"/>
  <c r="BI770" i="9"/>
  <c r="CR770" i="9"/>
  <c r="BS772" i="9"/>
  <c r="DB772" i="9"/>
  <c r="BY773" i="9"/>
  <c r="DH773" i="9"/>
  <c r="BI774" i="9"/>
  <c r="CR774" i="9"/>
  <c r="BS776" i="9"/>
  <c r="DB776" i="9"/>
  <c r="BS777" i="9"/>
  <c r="DB777" i="9"/>
  <c r="BS778" i="9"/>
  <c r="DB778" i="9"/>
  <c r="BS779" i="9"/>
  <c r="DB779" i="9"/>
  <c r="BS780" i="9"/>
  <c r="DB780" i="9"/>
  <c r="BS781" i="9"/>
  <c r="DB781" i="9"/>
  <c r="BS782" i="9"/>
  <c r="DB782" i="9"/>
  <c r="CL278" i="9"/>
  <c r="BC278" i="9"/>
  <c r="DK278" i="9"/>
  <c r="CB278" i="9"/>
  <c r="DJ278" i="9"/>
  <c r="CA278" i="9"/>
  <c r="CX278" i="9"/>
  <c r="BO278" i="9"/>
  <c r="W313" i="9"/>
  <c r="T313" i="9"/>
  <c r="AA313" i="9"/>
  <c r="AI313" i="9"/>
  <c r="AO313" i="9"/>
  <c r="AV313" i="9"/>
  <c r="DN313" i="9" s="1"/>
  <c r="U313" i="9"/>
  <c r="AC313" i="9"/>
  <c r="AJ313" i="9"/>
  <c r="AQ313" i="9"/>
  <c r="Y313" i="9"/>
  <c r="AN313" i="9"/>
  <c r="AE313" i="9"/>
  <c r="AS313" i="9"/>
  <c r="AF313" i="9"/>
  <c r="AU313" i="9"/>
  <c r="DM313" i="9" s="1"/>
  <c r="DV313" i="9" s="1"/>
  <c r="DY313" i="9" s="1"/>
  <c r="X313" i="9"/>
  <c r="AK313" i="9"/>
  <c r="T474" i="9"/>
  <c r="AB474" i="9"/>
  <c r="AF474" i="9"/>
  <c r="AR474" i="9"/>
  <c r="AV474" i="9"/>
  <c r="DN474" i="9" s="1"/>
  <c r="DF293" i="9"/>
  <c r="BW293" i="9"/>
  <c r="DJ300" i="9"/>
  <c r="CA300" i="9"/>
  <c r="CX300" i="9"/>
  <c r="BO300" i="9"/>
  <c r="DB300" i="9"/>
  <c r="BS300" i="9"/>
  <c r="CB300" i="9"/>
  <c r="DK300" i="9"/>
  <c r="CP300" i="9"/>
  <c r="BG300" i="9"/>
  <c r="CL304" i="9"/>
  <c r="BC304" i="9"/>
  <c r="DF304" i="9"/>
  <c r="BW304" i="9"/>
  <c r="BZ307" i="9"/>
  <c r="DI307" i="9"/>
  <c r="V586" i="9"/>
  <c r="AA586" i="9"/>
  <c r="AF586" i="9"/>
  <c r="AL586" i="9"/>
  <c r="AQ586" i="9"/>
  <c r="AV586" i="9"/>
  <c r="DN586" i="9" s="1"/>
  <c r="W586" i="9"/>
  <c r="AB586" i="9"/>
  <c r="AH586" i="9"/>
  <c r="AM586" i="9"/>
  <c r="AR586" i="9"/>
  <c r="X586" i="9"/>
  <c r="AI586" i="9"/>
  <c r="AT586" i="9"/>
  <c r="DL586" i="9" s="1"/>
  <c r="Z586" i="9"/>
  <c r="AJ586" i="9"/>
  <c r="AU586" i="9"/>
  <c r="DM586" i="9" s="1"/>
  <c r="AD586" i="9"/>
  <c r="AN586" i="9"/>
  <c r="AE586" i="9"/>
  <c r="AP586" i="9"/>
  <c r="T586" i="9"/>
  <c r="T711" i="9"/>
  <c r="AB711" i="9"/>
  <c r="AJ711" i="9"/>
  <c r="AR711" i="9"/>
  <c r="W711" i="9"/>
  <c r="AE711" i="9"/>
  <c r="AM711" i="9"/>
  <c r="AU711" i="9"/>
  <c r="DM711" i="9" s="1"/>
  <c r="X711" i="9"/>
  <c r="AF711" i="9"/>
  <c r="AN711" i="9"/>
  <c r="AV711" i="9"/>
  <c r="DN711" i="9" s="1"/>
  <c r="AI711" i="9"/>
  <c r="AQ711" i="9"/>
  <c r="AA711" i="9"/>
  <c r="T755" i="9"/>
  <c r="AB755" i="9"/>
  <c r="AJ755" i="9"/>
  <c r="AR755" i="9"/>
  <c r="W755" i="9"/>
  <c r="AE755" i="9"/>
  <c r="AM755" i="9"/>
  <c r="AU755" i="9"/>
  <c r="DM755" i="9" s="1"/>
  <c r="X755" i="9"/>
  <c r="AF755" i="9"/>
  <c r="AN755" i="9"/>
  <c r="AV755" i="9"/>
  <c r="DN755" i="9" s="1"/>
  <c r="AI755" i="9"/>
  <c r="AQ755" i="9"/>
  <c r="AA755" i="9"/>
  <c r="T687" i="9"/>
  <c r="AB687" i="9"/>
  <c r="AJ687" i="9"/>
  <c r="AR687" i="9"/>
  <c r="W687" i="9"/>
  <c r="AE687" i="9"/>
  <c r="AM687" i="9"/>
  <c r="AU687" i="9"/>
  <c r="DM687" i="9" s="1"/>
  <c r="X687" i="9"/>
  <c r="AF687" i="9"/>
  <c r="AN687" i="9"/>
  <c r="AV687" i="9"/>
  <c r="DN687" i="9" s="1"/>
  <c r="AA687" i="9"/>
  <c r="AQ687" i="9"/>
  <c r="AI687" i="9"/>
  <c r="T691" i="9"/>
  <c r="AB691" i="9"/>
  <c r="AJ691" i="9"/>
  <c r="AR691" i="9"/>
  <c r="W691" i="9"/>
  <c r="AE691" i="9"/>
  <c r="AM691" i="9"/>
  <c r="AU691" i="9"/>
  <c r="DM691" i="9" s="1"/>
  <c r="X691" i="9"/>
  <c r="AF691" i="9"/>
  <c r="AN691" i="9"/>
  <c r="AV691" i="9"/>
  <c r="DN691" i="9" s="1"/>
  <c r="AA691" i="9"/>
  <c r="AI691" i="9"/>
  <c r="AQ691" i="9"/>
  <c r="T572" i="9"/>
  <c r="Z572" i="9"/>
  <c r="AE572" i="9"/>
  <c r="AJ572" i="9"/>
  <c r="AP572" i="9"/>
  <c r="AU572" i="9"/>
  <c r="DM572" i="9" s="1"/>
  <c r="V572" i="9"/>
  <c r="AA572" i="9"/>
  <c r="AF572" i="9"/>
  <c r="AL572" i="9"/>
  <c r="AQ572" i="9"/>
  <c r="AV572" i="9"/>
  <c r="DN572" i="9" s="1"/>
  <c r="W572" i="9"/>
  <c r="AB572" i="9"/>
  <c r="AH572" i="9"/>
  <c r="AM572" i="9"/>
  <c r="AR572" i="9"/>
  <c r="AI572" i="9"/>
  <c r="AN572" i="9"/>
  <c r="X572" i="9"/>
  <c r="AT572" i="9"/>
  <c r="DL572" i="9" s="1"/>
  <c r="AD572" i="9"/>
  <c r="V587" i="9"/>
  <c r="X587" i="9"/>
  <c r="AC587" i="9"/>
  <c r="AI587" i="9"/>
  <c r="AN587" i="9"/>
  <c r="AS587" i="9"/>
  <c r="T587" i="9"/>
  <c r="Y587" i="9"/>
  <c r="AE587" i="9"/>
  <c r="AJ587" i="9"/>
  <c r="AO587" i="9"/>
  <c r="AU587" i="9"/>
  <c r="DM587" i="9" s="1"/>
  <c r="W587" i="9"/>
  <c r="AG587" i="9"/>
  <c r="AR587" i="9"/>
  <c r="AA587" i="9"/>
  <c r="AK587" i="9"/>
  <c r="AV587" i="9"/>
  <c r="DN587" i="9" s="1"/>
  <c r="AB587" i="9"/>
  <c r="AM587" i="9"/>
  <c r="AW587" i="9"/>
  <c r="DO587" i="9" s="1"/>
  <c r="U587" i="9"/>
  <c r="AF587" i="9"/>
  <c r="AQ587" i="9"/>
  <c r="BV785" i="9"/>
  <c r="DE785" i="9"/>
  <c r="CT846" i="9"/>
  <c r="BK846" i="9"/>
  <c r="CX852" i="9"/>
  <c r="BO852" i="9"/>
  <c r="CT855" i="9"/>
  <c r="BK855" i="9"/>
  <c r="CV841" i="9"/>
  <c r="BM841" i="9"/>
  <c r="BC875" i="9"/>
  <c r="CL875" i="9"/>
  <c r="CU868" i="9"/>
  <c r="BL868" i="9"/>
  <c r="BY917" i="9"/>
  <c r="DH917" i="9"/>
  <c r="BY922" i="9"/>
  <c r="DH922" i="9"/>
  <c r="DL923" i="9"/>
  <c r="DV923" i="9" s="1"/>
  <c r="DY923" i="9" s="1"/>
  <c r="BM927" i="9"/>
  <c r="CV927" i="9"/>
  <c r="BI930" i="9"/>
  <c r="CR930" i="9"/>
  <c r="DL931" i="9"/>
  <c r="DV931" i="9" s="1"/>
  <c r="DY931" i="9" s="1"/>
  <c r="CC931" i="9"/>
  <c r="BI934" i="9"/>
  <c r="CR934" i="9"/>
  <c r="DL935" i="9"/>
  <c r="DG874" i="9"/>
  <c r="BX874" i="9"/>
  <c r="DF912" i="9"/>
  <c r="BW912" i="9"/>
  <c r="BY918" i="9"/>
  <c r="DH918" i="9"/>
  <c r="DI922" i="9"/>
  <c r="BZ922" i="9"/>
  <c r="CO925" i="9"/>
  <c r="BF925" i="9"/>
  <c r="CW927" i="9"/>
  <c r="BN927" i="9"/>
  <c r="CS930" i="9"/>
  <c r="BJ930" i="9"/>
  <c r="CO933" i="9"/>
  <c r="BF933" i="9"/>
  <c r="CW935" i="9"/>
  <c r="BN935" i="9"/>
  <c r="BS872" i="9"/>
  <c r="DB872" i="9"/>
  <c r="CT965" i="9"/>
  <c r="BK965" i="9"/>
  <c r="CS967" i="9"/>
  <c r="BJ967" i="9"/>
  <c r="CS968" i="9"/>
  <c r="BJ968" i="9"/>
  <c r="CS969" i="9"/>
  <c r="BJ969" i="9"/>
  <c r="CS972" i="9"/>
  <c r="BJ972" i="9"/>
  <c r="CS977" i="9"/>
  <c r="BJ977" i="9"/>
  <c r="CS982" i="9"/>
  <c r="BJ982" i="9"/>
  <c r="CS983" i="9"/>
  <c r="BJ983" i="9"/>
  <c r="CS986" i="9"/>
  <c r="BJ986" i="9"/>
  <c r="CS989" i="9"/>
  <c r="BJ989" i="9"/>
  <c r="CS990" i="9"/>
  <c r="BJ990" i="9"/>
  <c r="CS992" i="9"/>
  <c r="BJ992" i="9"/>
  <c r="CS993" i="9"/>
  <c r="BJ993" i="9"/>
  <c r="BQ968" i="9"/>
  <c r="CZ968" i="9"/>
  <c r="BK969" i="9"/>
  <c r="CT969" i="9"/>
  <c r="CA970" i="9"/>
  <c r="DJ970" i="9"/>
  <c r="BK973" i="9"/>
  <c r="CT973" i="9"/>
  <c r="CA974" i="9"/>
  <c r="DJ974" i="9"/>
  <c r="BK977" i="9"/>
  <c r="CT977" i="9"/>
  <c r="CA978" i="9"/>
  <c r="DJ978" i="9"/>
  <c r="BK981" i="9"/>
  <c r="CT981" i="9"/>
  <c r="CA982" i="9"/>
  <c r="DJ982" i="9"/>
  <c r="BK985" i="9"/>
  <c r="CT985" i="9"/>
  <c r="CA986" i="9"/>
  <c r="DJ986" i="9"/>
  <c r="CO990" i="9"/>
  <c r="BF990" i="9"/>
  <c r="DE991" i="9"/>
  <c r="BV991" i="9"/>
  <c r="BQ992" i="9"/>
  <c r="CZ992" i="9"/>
  <c r="BK993" i="9"/>
  <c r="CT993" i="9"/>
  <c r="DB937" i="9"/>
  <c r="BS937" i="9"/>
  <c r="BZ937" i="9"/>
  <c r="DI937" i="9"/>
  <c r="BY937" i="9"/>
  <c r="DH937" i="9"/>
  <c r="CT943" i="9"/>
  <c r="BK943" i="9"/>
  <c r="BV943" i="9"/>
  <c r="DE943" i="9"/>
  <c r="CN943" i="9"/>
  <c r="BE943" i="9"/>
  <c r="DV947" i="9"/>
  <c r="DY947" i="9" s="1"/>
  <c r="DB953" i="9"/>
  <c r="BS953" i="9"/>
  <c r="BZ953" i="9"/>
  <c r="DI953" i="9"/>
  <c r="BY953" i="9"/>
  <c r="DH953" i="9"/>
  <c r="BL967" i="9"/>
  <c r="CU967" i="9"/>
  <c r="DG968" i="9"/>
  <c r="BX968" i="9"/>
  <c r="CM969" i="9"/>
  <c r="BD969" i="9"/>
  <c r="CB971" i="9"/>
  <c r="DK971" i="9"/>
  <c r="CB975" i="9"/>
  <c r="DK975" i="9"/>
  <c r="DG976" i="9"/>
  <c r="BX976" i="9"/>
  <c r="CM977" i="9"/>
  <c r="BD977" i="9"/>
  <c r="CB979" i="9"/>
  <c r="DK979" i="9"/>
  <c r="CQ980" i="9"/>
  <c r="BH980" i="9"/>
  <c r="BT981" i="9"/>
  <c r="DC981" i="9"/>
  <c r="CB983" i="9"/>
  <c r="DK983" i="9"/>
  <c r="CU991" i="9"/>
  <c r="BL991" i="9"/>
  <c r="CQ992" i="9"/>
  <c r="BH992" i="9"/>
  <c r="CM993" i="9"/>
  <c r="BD993" i="9"/>
  <c r="CD783" i="9"/>
  <c r="CE783" i="9"/>
  <c r="CC783" i="9"/>
  <c r="BN784" i="9"/>
  <c r="CW784" i="9"/>
  <c r="DV784" i="9"/>
  <c r="DY784" i="9" s="1"/>
  <c r="BM784" i="9"/>
  <c r="CV784" i="9"/>
  <c r="CS786" i="9"/>
  <c r="BJ786" i="9"/>
  <c r="BI786" i="9"/>
  <c r="CR786" i="9"/>
  <c r="DK786" i="9"/>
  <c r="CB786" i="9"/>
  <c r="DC797" i="9"/>
  <c r="BT797" i="9"/>
  <c r="DK797" i="9"/>
  <c r="CB797" i="9"/>
  <c r="DF797" i="9"/>
  <c r="BW797" i="9"/>
  <c r="CP797" i="9"/>
  <c r="BG797" i="9"/>
  <c r="BV797" i="9"/>
  <c r="DE797" i="9"/>
  <c r="BF797" i="9"/>
  <c r="CO797" i="9"/>
  <c r="DD797" i="9"/>
  <c r="BU797" i="9"/>
  <c r="CN797" i="9"/>
  <c r="BE797" i="9"/>
  <c r="CF830" i="9"/>
  <c r="CF838" i="9"/>
  <c r="BP860" i="9"/>
  <c r="CY860" i="9"/>
  <c r="DH861" i="9"/>
  <c r="BY861" i="9"/>
  <c r="CR861" i="9"/>
  <c r="BI861" i="9"/>
  <c r="DF861" i="9"/>
  <c r="BW861" i="9"/>
  <c r="CP861" i="9"/>
  <c r="BG861" i="9"/>
  <c r="CZ858" i="9"/>
  <c r="BQ858" i="9"/>
  <c r="CX858" i="9"/>
  <c r="BO858" i="9"/>
  <c r="DL862" i="9"/>
  <c r="DV862" i="9" s="1"/>
  <c r="DY862" i="9" s="1"/>
  <c r="CC862" i="9"/>
  <c r="CV862" i="9"/>
  <c r="BM862" i="9"/>
  <c r="DJ862" i="9"/>
  <c r="CA862" i="9"/>
  <c r="CT862" i="9"/>
  <c r="BK862" i="9"/>
  <c r="DA881" i="9"/>
  <c r="BR881" i="9"/>
  <c r="CU878" i="9"/>
  <c r="BL878" i="9"/>
  <c r="CZ878" i="9"/>
  <c r="BQ878" i="9"/>
  <c r="CY878" i="9"/>
  <c r="BP878" i="9"/>
  <c r="BW878" i="9"/>
  <c r="DF878" i="9"/>
  <c r="BG878" i="9"/>
  <c r="CP878" i="9"/>
  <c r="DE878" i="9"/>
  <c r="BV878" i="9"/>
  <c r="CO878" i="9"/>
  <c r="BF878" i="9"/>
  <c r="CF914" i="9"/>
  <c r="CF932" i="9"/>
  <c r="DC961" i="9"/>
  <c r="BT961" i="9"/>
  <c r="CL941" i="9"/>
  <c r="BC941" i="9"/>
  <c r="CQ941" i="9"/>
  <c r="BH941" i="9"/>
  <c r="CP941" i="9"/>
  <c r="BG941" i="9"/>
  <c r="BR941" i="9"/>
  <c r="DA941" i="9"/>
  <c r="BQ941" i="9"/>
  <c r="CZ941" i="9"/>
  <c r="DJ957" i="9"/>
  <c r="CA957" i="9"/>
  <c r="BN957" i="9"/>
  <c r="CW957" i="9"/>
  <c r="DV957" i="9"/>
  <c r="DY957" i="9" s="1"/>
  <c r="CV957" i="9"/>
  <c r="BM957" i="9"/>
  <c r="CT785" i="9"/>
  <c r="BK785" i="9"/>
  <c r="CX785" i="9"/>
  <c r="BO785" i="9"/>
  <c r="DD785" i="9"/>
  <c r="BU785" i="9"/>
  <c r="CF834" i="9"/>
  <c r="CT842" i="9"/>
  <c r="BK842" i="9"/>
  <c r="DB849" i="9"/>
  <c r="BS849" i="9"/>
  <c r="DF850" i="9"/>
  <c r="BW850" i="9"/>
  <c r="DJ851" i="9"/>
  <c r="CA851" i="9"/>
  <c r="DB853" i="9"/>
  <c r="BS853" i="9"/>
  <c r="DF854" i="9"/>
  <c r="BW854" i="9"/>
  <c r="DJ855" i="9"/>
  <c r="CA855" i="9"/>
  <c r="DJ839" i="9"/>
  <c r="CA839" i="9"/>
  <c r="BN839" i="9"/>
  <c r="CW839" i="9"/>
  <c r="CV839" i="9"/>
  <c r="BM839" i="9"/>
  <c r="DV841" i="9"/>
  <c r="DY841" i="9" s="1"/>
  <c r="CU875" i="9"/>
  <c r="BL875" i="9"/>
  <c r="BR875" i="9"/>
  <c r="DA875" i="9"/>
  <c r="CV868" i="9"/>
  <c r="BM868" i="9"/>
  <c r="BW868" i="9"/>
  <c r="DF868" i="9"/>
  <c r="BF868" i="9"/>
  <c r="CO868" i="9"/>
  <c r="BY909" i="9"/>
  <c r="DH909" i="9"/>
  <c r="CL910" i="9"/>
  <c r="BC910" i="9"/>
  <c r="BP912" i="9"/>
  <c r="CY912" i="9"/>
  <c r="BN914" i="9"/>
  <c r="CW914" i="9"/>
  <c r="DJ916" i="9"/>
  <c r="CA916" i="9"/>
  <c r="CL918" i="9"/>
  <c r="BC918" i="9"/>
  <c r="BP920" i="9"/>
  <c r="CY920" i="9"/>
  <c r="BI926" i="9"/>
  <c r="CR926" i="9"/>
  <c r="BY930" i="9"/>
  <c r="DH930" i="9"/>
  <c r="BQ932" i="9"/>
  <c r="CZ932" i="9"/>
  <c r="BU933" i="9"/>
  <c r="DD933" i="9"/>
  <c r="BY934" i="9"/>
  <c r="DH934" i="9"/>
  <c r="BM935" i="9"/>
  <c r="CV935" i="9"/>
  <c r="CZ936" i="9"/>
  <c r="BQ936" i="9"/>
  <c r="DC874" i="9"/>
  <c r="BT874" i="9"/>
  <c r="BK874" i="9"/>
  <c r="CT874" i="9"/>
  <c r="BJ874" i="9"/>
  <c r="CS874" i="9"/>
  <c r="DD914" i="9"/>
  <c r="BU914" i="9"/>
  <c r="BR916" i="9"/>
  <c r="DA916" i="9"/>
  <c r="BI918" i="9"/>
  <c r="CR918" i="9"/>
  <c r="DE925" i="9"/>
  <c r="BV925" i="9"/>
  <c r="DI926" i="9"/>
  <c r="BZ926" i="9"/>
  <c r="DA928" i="9"/>
  <c r="BR928" i="9"/>
  <c r="DE929" i="9"/>
  <c r="BV929" i="9"/>
  <c r="DE933" i="9"/>
  <c r="BV933" i="9"/>
  <c r="DI934" i="9"/>
  <c r="BZ934" i="9"/>
  <c r="BR936" i="9"/>
  <c r="DA936" i="9"/>
  <c r="CQ872" i="9"/>
  <c r="BH872" i="9"/>
  <c r="CM872" i="9"/>
  <c r="BD872" i="9"/>
  <c r="DA872" i="9"/>
  <c r="BR872" i="9"/>
  <c r="BR911" i="9"/>
  <c r="DA911" i="9"/>
  <c r="BF911" i="9"/>
  <c r="CO911" i="9"/>
  <c r="DD911" i="9"/>
  <c r="BU911" i="9"/>
  <c r="DB965" i="9"/>
  <c r="BS965" i="9"/>
  <c r="CR965" i="9"/>
  <c r="BI965" i="9"/>
  <c r="CS971" i="9"/>
  <c r="BJ971" i="9"/>
  <c r="CS974" i="9"/>
  <c r="BJ974" i="9"/>
  <c r="CS975" i="9"/>
  <c r="BJ975" i="9"/>
  <c r="CS976" i="9"/>
  <c r="BJ976" i="9"/>
  <c r="CS979" i="9"/>
  <c r="BJ979" i="9"/>
  <c r="CS980" i="9"/>
  <c r="BJ980" i="9"/>
  <c r="CS985" i="9"/>
  <c r="BJ985" i="9"/>
  <c r="CO970" i="9"/>
  <c r="BF970" i="9"/>
  <c r="DE971" i="9"/>
  <c r="BV971" i="9"/>
  <c r="BQ976" i="9"/>
  <c r="CZ976" i="9"/>
  <c r="CO978" i="9"/>
  <c r="BF978" i="9"/>
  <c r="DE979" i="9"/>
  <c r="BV979" i="9"/>
  <c r="DE983" i="9"/>
  <c r="BV983" i="9"/>
  <c r="BQ988" i="9"/>
  <c r="CZ988" i="9"/>
  <c r="BK989" i="9"/>
  <c r="CT989" i="9"/>
  <c r="CA990" i="9"/>
  <c r="DJ990" i="9"/>
  <c r="DG937" i="9"/>
  <c r="BX937" i="9"/>
  <c r="BJ937" i="9"/>
  <c r="CS937" i="9"/>
  <c r="CY943" i="9"/>
  <c r="BP943" i="9"/>
  <c r="BF943" i="9"/>
  <c r="CO943" i="9"/>
  <c r="DJ947" i="9"/>
  <c r="CA947" i="9"/>
  <c r="BN947" i="9"/>
  <c r="CW947" i="9"/>
  <c r="DF953" i="9"/>
  <c r="BW953" i="9"/>
  <c r="BI953" i="9"/>
  <c r="CR953" i="9"/>
  <c r="CB967" i="9"/>
  <c r="DK967" i="9"/>
  <c r="CQ968" i="9"/>
  <c r="BH968" i="9"/>
  <c r="BT969" i="9"/>
  <c r="DC969" i="9"/>
  <c r="BP970" i="9"/>
  <c r="CY970" i="9"/>
  <c r="DG972" i="9"/>
  <c r="BX972" i="9"/>
  <c r="BD973" i="9"/>
  <c r="CM973" i="9"/>
  <c r="CQ976" i="9"/>
  <c r="BH976" i="9"/>
  <c r="BT977" i="9"/>
  <c r="DC977" i="9"/>
  <c r="BP978" i="9"/>
  <c r="CY978" i="9"/>
  <c r="DG980" i="9"/>
  <c r="BX980" i="9"/>
  <c r="BD981" i="9"/>
  <c r="CM981" i="9"/>
  <c r="BP982" i="9"/>
  <c r="CY982" i="9"/>
  <c r="DG984" i="9"/>
  <c r="BX984" i="9"/>
  <c r="CQ984" i="9"/>
  <c r="BH984" i="9"/>
  <c r="BT985" i="9"/>
  <c r="DC985" i="9"/>
  <c r="CM985" i="9"/>
  <c r="BD985" i="9"/>
  <c r="BP986" i="9"/>
  <c r="CY986" i="9"/>
  <c r="DK987" i="9"/>
  <c r="CB987" i="9"/>
  <c r="CQ988" i="9"/>
  <c r="BH988" i="9"/>
  <c r="DC989" i="9"/>
  <c r="BT989" i="9"/>
  <c r="BP990" i="9"/>
  <c r="CY990" i="9"/>
  <c r="DG992" i="9"/>
  <c r="BX992" i="9"/>
  <c r="DD783" i="9"/>
  <c r="BU783" i="9"/>
  <c r="BF783" i="9"/>
  <c r="CO783" i="9"/>
  <c r="BV783" i="9"/>
  <c r="DE783" i="9"/>
  <c r="DJ784" i="9"/>
  <c r="CA784" i="9"/>
  <c r="CD784" i="9"/>
  <c r="CE784" i="9"/>
  <c r="CC784" i="9"/>
  <c r="DE786" i="9"/>
  <c r="BV786" i="9"/>
  <c r="DJ795" i="9"/>
  <c r="CA795" i="9"/>
  <c r="CT795" i="9"/>
  <c r="BK795" i="9"/>
  <c r="BZ795" i="9"/>
  <c r="DI795" i="9"/>
  <c r="BJ795" i="9"/>
  <c r="CS795" i="9"/>
  <c r="DH795" i="9"/>
  <c r="BY795" i="9"/>
  <c r="CR795" i="9"/>
  <c r="BI795" i="9"/>
  <c r="CL799" i="9"/>
  <c r="BC799" i="9"/>
  <c r="DD799" i="9"/>
  <c r="BU799" i="9"/>
  <c r="CN799" i="9"/>
  <c r="BE799" i="9"/>
  <c r="DB798" i="9"/>
  <c r="BS798" i="9"/>
  <c r="CL798" i="9"/>
  <c r="BC798" i="9"/>
  <c r="BR798" i="9"/>
  <c r="DA798" i="9"/>
  <c r="CZ798" i="9"/>
  <c r="BQ798" i="9"/>
  <c r="BN799" i="9"/>
  <c r="CW799" i="9"/>
  <c r="BN811" i="9"/>
  <c r="CW811" i="9"/>
  <c r="DV811" i="9"/>
  <c r="DY811" i="9" s="1"/>
  <c r="CV811" i="9"/>
  <c r="BM811" i="9"/>
  <c r="BH813" i="9"/>
  <c r="CQ813" i="9"/>
  <c r="BR813" i="9"/>
  <c r="DA813" i="9"/>
  <c r="DV813" i="9"/>
  <c r="DY813" i="9" s="1"/>
  <c r="BM813" i="9"/>
  <c r="CV813" i="9"/>
  <c r="T822" i="9"/>
  <c r="X822" i="9"/>
  <c r="AB822" i="9"/>
  <c r="AF822" i="9"/>
  <c r="AJ822" i="9"/>
  <c r="AN822" i="9"/>
  <c r="AR822" i="9"/>
  <c r="AV822" i="9"/>
  <c r="DN822" i="9" s="1"/>
  <c r="U822" i="9"/>
  <c r="Y822" i="9"/>
  <c r="AC822" i="9"/>
  <c r="AG822" i="9"/>
  <c r="AK822" i="9"/>
  <c r="AO822" i="9"/>
  <c r="AS822" i="9"/>
  <c r="AW822" i="9"/>
  <c r="DO822" i="9" s="1"/>
  <c r="Z822" i="9"/>
  <c r="AH822" i="9"/>
  <c r="AP822" i="9"/>
  <c r="AA822" i="9"/>
  <c r="AI822" i="9"/>
  <c r="AQ822" i="9"/>
  <c r="V822" i="9"/>
  <c r="AL822" i="9"/>
  <c r="W822" i="9"/>
  <c r="AM822" i="9"/>
  <c r="AD822" i="9"/>
  <c r="AT822" i="9"/>
  <c r="DL822" i="9" s="1"/>
  <c r="AE822" i="9"/>
  <c r="AU822" i="9"/>
  <c r="DM822" i="9" s="1"/>
  <c r="T817" i="9"/>
  <c r="X817" i="9"/>
  <c r="AB817" i="9"/>
  <c r="AF817" i="9"/>
  <c r="AJ817" i="9"/>
  <c r="AN817" i="9"/>
  <c r="AR817" i="9"/>
  <c r="AV817" i="9"/>
  <c r="DN817" i="9" s="1"/>
  <c r="U817" i="9"/>
  <c r="Y817" i="9"/>
  <c r="AC817" i="9"/>
  <c r="AG817" i="9"/>
  <c r="AK817" i="9"/>
  <c r="AO817" i="9"/>
  <c r="AS817" i="9"/>
  <c r="AW817" i="9"/>
  <c r="DO817" i="9" s="1"/>
  <c r="W817" i="9"/>
  <c r="AE817" i="9"/>
  <c r="AM817" i="9"/>
  <c r="AU817" i="9"/>
  <c r="DM817" i="9" s="1"/>
  <c r="Z817" i="9"/>
  <c r="AH817" i="9"/>
  <c r="AP817" i="9"/>
  <c r="V817" i="9"/>
  <c r="AL817" i="9"/>
  <c r="AA817" i="9"/>
  <c r="AQ817" i="9"/>
  <c r="AD817" i="9"/>
  <c r="AT817" i="9"/>
  <c r="DL817" i="9" s="1"/>
  <c r="AI817" i="9"/>
  <c r="CW830" i="9"/>
  <c r="BN830" i="9"/>
  <c r="DM830" i="9"/>
  <c r="CD830" i="9"/>
  <c r="DA831" i="9"/>
  <c r="BR831" i="9"/>
  <c r="CO832" i="9"/>
  <c r="BF832" i="9"/>
  <c r="DE832" i="9"/>
  <c r="BV832" i="9"/>
  <c r="CS833" i="9"/>
  <c r="BJ833" i="9"/>
  <c r="DI833" i="9"/>
  <c r="BZ833" i="9"/>
  <c r="CW834" i="9"/>
  <c r="BN834" i="9"/>
  <c r="DM834" i="9"/>
  <c r="CD834" i="9"/>
  <c r="DA835" i="9"/>
  <c r="BR835" i="9"/>
  <c r="CO836" i="9"/>
  <c r="BF836" i="9"/>
  <c r="DE836" i="9"/>
  <c r="BV836" i="9"/>
  <c r="CS837" i="9"/>
  <c r="BJ837" i="9"/>
  <c r="DI837" i="9"/>
  <c r="BZ837" i="9"/>
  <c r="BN838" i="9"/>
  <c r="CW838" i="9"/>
  <c r="DM838" i="9"/>
  <c r="CD838" i="9"/>
  <c r="CY824" i="9"/>
  <c r="BP824" i="9"/>
  <c r="CV824" i="9"/>
  <c r="BM824" i="9"/>
  <c r="CU824" i="9"/>
  <c r="BL824" i="9"/>
  <c r="BW824" i="9"/>
  <c r="DF824" i="9"/>
  <c r="BG824" i="9"/>
  <c r="CP824" i="9"/>
  <c r="BV824" i="9"/>
  <c r="DE824" i="9"/>
  <c r="BF824" i="9"/>
  <c r="CO824" i="9"/>
  <c r="CZ860" i="9"/>
  <c r="BQ860" i="9"/>
  <c r="CX860" i="9"/>
  <c r="BO860" i="9"/>
  <c r="W825" i="9"/>
  <c r="AA825" i="9"/>
  <c r="AE825" i="9"/>
  <c r="AI825" i="9"/>
  <c r="AM825" i="9"/>
  <c r="AQ825" i="9"/>
  <c r="AU825" i="9"/>
  <c r="DM825" i="9" s="1"/>
  <c r="T825" i="9"/>
  <c r="X825" i="9"/>
  <c r="AB825" i="9"/>
  <c r="AF825" i="9"/>
  <c r="AJ825" i="9"/>
  <c r="AN825" i="9"/>
  <c r="AR825" i="9"/>
  <c r="AV825" i="9"/>
  <c r="DN825" i="9" s="1"/>
  <c r="V825" i="9"/>
  <c r="AD825" i="9"/>
  <c r="AL825" i="9"/>
  <c r="AT825" i="9"/>
  <c r="DL825" i="9" s="1"/>
  <c r="DV825" i="9" s="1"/>
  <c r="DY825" i="9" s="1"/>
  <c r="Y825" i="9"/>
  <c r="AG825" i="9"/>
  <c r="AO825" i="9"/>
  <c r="AW825" i="9"/>
  <c r="DO825" i="9" s="1"/>
  <c r="Z825" i="9"/>
  <c r="AH825" i="9"/>
  <c r="AP825" i="9"/>
  <c r="AK825" i="9"/>
  <c r="AS825" i="9"/>
  <c r="U825" i="9"/>
  <c r="AC825" i="9"/>
  <c r="CF848" i="9"/>
  <c r="BZ856" i="9"/>
  <c r="DI856" i="9"/>
  <c r="DH863" i="9"/>
  <c r="BY863" i="9"/>
  <c r="BD863" i="9"/>
  <c r="CM863" i="9"/>
  <c r="CV863" i="9"/>
  <c r="BM863" i="9"/>
  <c r="DF863" i="9"/>
  <c r="BW863" i="9"/>
  <c r="CP863" i="9"/>
  <c r="BG863" i="9"/>
  <c r="CM871" i="9"/>
  <c r="BD871" i="9"/>
  <c r="DC847" i="9"/>
  <c r="BT847" i="9"/>
  <c r="CL847" i="9"/>
  <c r="BC847" i="9"/>
  <c r="CQ847" i="9"/>
  <c r="BH847" i="9"/>
  <c r="CP847" i="9"/>
  <c r="BG847" i="9"/>
  <c r="BR847" i="9"/>
  <c r="DA847" i="9"/>
  <c r="BQ847" i="9"/>
  <c r="CZ847" i="9"/>
  <c r="BL859" i="9"/>
  <c r="CU859" i="9"/>
  <c r="BJ859" i="9"/>
  <c r="CS859" i="9"/>
  <c r="BH859" i="9"/>
  <c r="CQ859" i="9"/>
  <c r="DD859" i="9"/>
  <c r="BU859" i="9"/>
  <c r="CN859" i="9"/>
  <c r="BE859" i="9"/>
  <c r="DB859" i="9"/>
  <c r="BS859" i="9"/>
  <c r="CL859" i="9"/>
  <c r="BC859" i="9"/>
  <c r="BW871" i="9"/>
  <c r="DF871" i="9"/>
  <c r="BG871" i="9"/>
  <c r="CP871" i="9"/>
  <c r="BV871" i="9"/>
  <c r="DE871" i="9"/>
  <c r="BF871" i="9"/>
  <c r="CO871" i="9"/>
  <c r="CT938" i="9"/>
  <c r="BK938" i="9"/>
  <c r="CT940" i="9"/>
  <c r="BK940" i="9"/>
  <c r="CT942" i="9"/>
  <c r="BK942" i="9"/>
  <c r="CT944" i="9"/>
  <c r="BK944" i="9"/>
  <c r="CT946" i="9"/>
  <c r="BK946" i="9"/>
  <c r="CT948" i="9"/>
  <c r="BK948" i="9"/>
  <c r="CT950" i="9"/>
  <c r="BK950" i="9"/>
  <c r="CT952" i="9"/>
  <c r="BK952" i="9"/>
  <c r="CT954" i="9"/>
  <c r="BK954" i="9"/>
  <c r="CT956" i="9"/>
  <c r="BK956" i="9"/>
  <c r="CV958" i="9"/>
  <c r="BM958" i="9"/>
  <c r="BN959" i="9"/>
  <c r="CW959" i="9"/>
  <c r="DF960" i="9"/>
  <c r="BW960" i="9"/>
  <c r="DH962" i="9"/>
  <c r="BY962" i="9"/>
  <c r="CR962" i="9"/>
  <c r="BI962" i="9"/>
  <c r="DB963" i="9"/>
  <c r="BS963" i="9"/>
  <c r="CP964" i="9"/>
  <c r="BG964" i="9"/>
  <c r="CB964" i="9"/>
  <c r="DK964" i="9"/>
  <c r="CD931" i="9"/>
  <c r="CM943" i="9"/>
  <c r="BD943" i="9"/>
  <c r="CM951" i="9"/>
  <c r="BD951" i="9"/>
  <c r="CC958" i="9"/>
  <c r="DJ939" i="9"/>
  <c r="CA939" i="9"/>
  <c r="BN939" i="9"/>
  <c r="CW939" i="9"/>
  <c r="DV939" i="9"/>
  <c r="DY939" i="9" s="1"/>
  <c r="CV939" i="9"/>
  <c r="BM939" i="9"/>
  <c r="DB945" i="9"/>
  <c r="BS945" i="9"/>
  <c r="DG945" i="9"/>
  <c r="BX945" i="9"/>
  <c r="DF945" i="9"/>
  <c r="BW945" i="9"/>
  <c r="BZ945" i="9"/>
  <c r="DI945" i="9"/>
  <c r="BJ945" i="9"/>
  <c r="CS945" i="9"/>
  <c r="BY945" i="9"/>
  <c r="DH945" i="9"/>
  <c r="BI945" i="9"/>
  <c r="CR945" i="9"/>
  <c r="CT951" i="9"/>
  <c r="BK951" i="9"/>
  <c r="CY951" i="9"/>
  <c r="BP951" i="9"/>
  <c r="CX951" i="9"/>
  <c r="BO951" i="9"/>
  <c r="BV951" i="9"/>
  <c r="DE951" i="9"/>
  <c r="BF951" i="9"/>
  <c r="CO951" i="9"/>
  <c r="DD951" i="9"/>
  <c r="BU951" i="9"/>
  <c r="CN951" i="9"/>
  <c r="BE951" i="9"/>
  <c r="DJ955" i="9"/>
  <c r="CA955" i="9"/>
  <c r="BN955" i="9"/>
  <c r="CW955" i="9"/>
  <c r="DV955" i="9"/>
  <c r="DY955" i="9" s="1"/>
  <c r="CV955" i="9"/>
  <c r="BM955" i="9"/>
  <c r="CY785" i="9"/>
  <c r="BP785" i="9"/>
  <c r="BF785" i="9"/>
  <c r="CO785" i="9"/>
  <c r="CN785" i="9"/>
  <c r="BE785" i="9"/>
  <c r="CT844" i="9"/>
  <c r="BK844" i="9"/>
  <c r="CT848" i="9"/>
  <c r="BK848" i="9"/>
  <c r="CP850" i="9"/>
  <c r="BG850" i="9"/>
  <c r="CT851" i="9"/>
  <c r="BK851" i="9"/>
  <c r="DN852" i="9"/>
  <c r="DV852" i="9" s="1"/>
  <c r="DY852" i="9" s="1"/>
  <c r="CE852" i="9"/>
  <c r="CP854" i="9"/>
  <c r="BG854" i="9"/>
  <c r="DV839" i="9"/>
  <c r="DY839" i="9" s="1"/>
  <c r="DJ841" i="9"/>
  <c r="CA841" i="9"/>
  <c r="BN841" i="9"/>
  <c r="CW841" i="9"/>
  <c r="BS875" i="9"/>
  <c r="DB875" i="9"/>
  <c r="CV912" i="9"/>
  <c r="BM912" i="9"/>
  <c r="CV916" i="9"/>
  <c r="BM916" i="9"/>
  <c r="CV920" i="9"/>
  <c r="BM920" i="9"/>
  <c r="CY868" i="9"/>
  <c r="BP868" i="9"/>
  <c r="BG868" i="9"/>
  <c r="CP868" i="9"/>
  <c r="BV868" i="9"/>
  <c r="DE868" i="9"/>
  <c r="BI909" i="9"/>
  <c r="CR909" i="9"/>
  <c r="BX910" i="9"/>
  <c r="DG910" i="9"/>
  <c r="CZ913" i="9"/>
  <c r="BQ913" i="9"/>
  <c r="BI917" i="9"/>
  <c r="CR917" i="9"/>
  <c r="BX918" i="9"/>
  <c r="DG918" i="9"/>
  <c r="BI922" i="9"/>
  <c r="CR922" i="9"/>
  <c r="BM923" i="9"/>
  <c r="CV923" i="9"/>
  <c r="BQ924" i="9"/>
  <c r="CZ924" i="9"/>
  <c r="BU925" i="9"/>
  <c r="DD925" i="9"/>
  <c r="BY926" i="9"/>
  <c r="DH926" i="9"/>
  <c r="DL927" i="9"/>
  <c r="BQ928" i="9"/>
  <c r="CZ928" i="9"/>
  <c r="BU929" i="9"/>
  <c r="DD929" i="9"/>
  <c r="BM931" i="9"/>
  <c r="CV931" i="9"/>
  <c r="DH874" i="9"/>
  <c r="BY874" i="9"/>
  <c r="CA874" i="9"/>
  <c r="DJ874" i="9"/>
  <c r="BZ874" i="9"/>
  <c r="DI874" i="9"/>
  <c r="CZ910" i="9"/>
  <c r="BQ910" i="9"/>
  <c r="CN914" i="9"/>
  <c r="BE914" i="9"/>
  <c r="BL920" i="9"/>
  <c r="CU920" i="9"/>
  <c r="CS922" i="9"/>
  <c r="BJ922" i="9"/>
  <c r="CW923" i="9"/>
  <c r="BN923" i="9"/>
  <c r="DA924" i="9"/>
  <c r="BR924" i="9"/>
  <c r="CS926" i="9"/>
  <c r="BJ926" i="9"/>
  <c r="CO929" i="9"/>
  <c r="BF929" i="9"/>
  <c r="DI930" i="9"/>
  <c r="BZ930" i="9"/>
  <c r="CW931" i="9"/>
  <c r="BN931" i="9"/>
  <c r="DA932" i="9"/>
  <c r="BR932" i="9"/>
  <c r="CS934" i="9"/>
  <c r="BJ934" i="9"/>
  <c r="DH872" i="9"/>
  <c r="BY872" i="9"/>
  <c r="CN872" i="9"/>
  <c r="BE872" i="9"/>
  <c r="BC872" i="9"/>
  <c r="CL872" i="9"/>
  <c r="CD909" i="9"/>
  <c r="CE909" i="9"/>
  <c r="CC909" i="9"/>
  <c r="BH911" i="9"/>
  <c r="CQ911" i="9"/>
  <c r="DJ911" i="9"/>
  <c r="CA911" i="9"/>
  <c r="CN911" i="9"/>
  <c r="BE911" i="9"/>
  <c r="DH965" i="9"/>
  <c r="BY965" i="9"/>
  <c r="CS970" i="9"/>
  <c r="BJ970" i="9"/>
  <c r="CS973" i="9"/>
  <c r="BJ973" i="9"/>
  <c r="CS978" i="9"/>
  <c r="BJ978" i="9"/>
  <c r="CS981" i="9"/>
  <c r="BJ981" i="9"/>
  <c r="CS984" i="9"/>
  <c r="BJ984" i="9"/>
  <c r="CS987" i="9"/>
  <c r="BJ987" i="9"/>
  <c r="CS988" i="9"/>
  <c r="BJ988" i="9"/>
  <c r="CS991" i="9"/>
  <c r="BJ991" i="9"/>
  <c r="DE967" i="9"/>
  <c r="BV967" i="9"/>
  <c r="BQ972" i="9"/>
  <c r="CZ972" i="9"/>
  <c r="CO974" i="9"/>
  <c r="BF974" i="9"/>
  <c r="DE975" i="9"/>
  <c r="BV975" i="9"/>
  <c r="BQ980" i="9"/>
  <c r="CZ980" i="9"/>
  <c r="CO982" i="9"/>
  <c r="BF982" i="9"/>
  <c r="BQ984" i="9"/>
  <c r="CZ984" i="9"/>
  <c r="CO986" i="9"/>
  <c r="BF986" i="9"/>
  <c r="DE987" i="9"/>
  <c r="BV987" i="9"/>
  <c r="DF937" i="9"/>
  <c r="BW937" i="9"/>
  <c r="BI937" i="9"/>
  <c r="CR937" i="9"/>
  <c r="CX943" i="9"/>
  <c r="BO943" i="9"/>
  <c r="DD943" i="9"/>
  <c r="BU943" i="9"/>
  <c r="CV947" i="9"/>
  <c r="BM947" i="9"/>
  <c r="DG953" i="9"/>
  <c r="BX953" i="9"/>
  <c r="BJ953" i="9"/>
  <c r="CS953" i="9"/>
  <c r="BL971" i="9"/>
  <c r="CU971" i="9"/>
  <c r="CQ972" i="9"/>
  <c r="BH972" i="9"/>
  <c r="BT973" i="9"/>
  <c r="DC973" i="9"/>
  <c r="BP974" i="9"/>
  <c r="CY974" i="9"/>
  <c r="CU975" i="9"/>
  <c r="BL975" i="9"/>
  <c r="BL979" i="9"/>
  <c r="CU979" i="9"/>
  <c r="BL983" i="9"/>
  <c r="CU983" i="9"/>
  <c r="CU987" i="9"/>
  <c r="BL987" i="9"/>
  <c r="DG988" i="9"/>
  <c r="BX988" i="9"/>
  <c r="CM989" i="9"/>
  <c r="BD989" i="9"/>
  <c r="CB991" i="9"/>
  <c r="DK991" i="9"/>
  <c r="DC993" i="9"/>
  <c r="BT993" i="9"/>
  <c r="W787" i="9"/>
  <c r="AA787" i="9"/>
  <c r="AE787" i="9"/>
  <c r="AI787" i="9"/>
  <c r="AM787" i="9"/>
  <c r="AQ787" i="9"/>
  <c r="AU787" i="9"/>
  <c r="DM787" i="9" s="1"/>
  <c r="U787" i="9"/>
  <c r="Y787" i="9"/>
  <c r="AC787" i="9"/>
  <c r="AG787" i="9"/>
  <c r="AK787" i="9"/>
  <c r="AO787" i="9"/>
  <c r="AS787" i="9"/>
  <c r="AW787" i="9"/>
  <c r="DO787" i="9" s="1"/>
  <c r="V787" i="9"/>
  <c r="AD787" i="9"/>
  <c r="AL787" i="9"/>
  <c r="AT787" i="9"/>
  <c r="DL787" i="9" s="1"/>
  <c r="X787" i="9"/>
  <c r="AF787" i="9"/>
  <c r="AN787" i="9"/>
  <c r="AV787" i="9"/>
  <c r="DN787" i="9" s="1"/>
  <c r="Z787" i="9"/>
  <c r="AH787" i="9"/>
  <c r="AP787" i="9"/>
  <c r="T787" i="9"/>
  <c r="AB787" i="9"/>
  <c r="AJ787" i="9"/>
  <c r="AR787" i="9"/>
  <c r="DJ796" i="9"/>
  <c r="CA796" i="9"/>
  <c r="CT796" i="9"/>
  <c r="BK796" i="9"/>
  <c r="BZ796" i="9"/>
  <c r="DI796" i="9"/>
  <c r="BJ796" i="9"/>
  <c r="CS796" i="9"/>
  <c r="DH796" i="9"/>
  <c r="BY796" i="9"/>
  <c r="CR796" i="9"/>
  <c r="BI796" i="9"/>
  <c r="BU805" i="9"/>
  <c r="DD805" i="9"/>
  <c r="BI806" i="9"/>
  <c r="CR806" i="9"/>
  <c r="BY806" i="9"/>
  <c r="DH806" i="9"/>
  <c r="BM807" i="9"/>
  <c r="CV807" i="9"/>
  <c r="DL807" i="9"/>
  <c r="DV807" i="9" s="1"/>
  <c r="DY807" i="9" s="1"/>
  <c r="CC807" i="9"/>
  <c r="BQ808" i="9"/>
  <c r="CZ808" i="9"/>
  <c r="BU809" i="9"/>
  <c r="DD809" i="9"/>
  <c r="CO806" i="9"/>
  <c r="BF806" i="9"/>
  <c r="DE806" i="9"/>
  <c r="BV806" i="9"/>
  <c r="CS807" i="9"/>
  <c r="BJ807" i="9"/>
  <c r="DI807" i="9"/>
  <c r="BZ807" i="9"/>
  <c r="CW808" i="9"/>
  <c r="BN808" i="9"/>
  <c r="DM808" i="9"/>
  <c r="CD808" i="9"/>
  <c r="BR809" i="9"/>
  <c r="DA809" i="9"/>
  <c r="CF808" i="9"/>
  <c r="BR810" i="9"/>
  <c r="DA810" i="9"/>
  <c r="CZ810" i="9"/>
  <c r="BQ810" i="9"/>
  <c r="BR812" i="9"/>
  <c r="DA812" i="9"/>
  <c r="CZ812" i="9"/>
  <c r="BQ812" i="9"/>
  <c r="T820" i="9"/>
  <c r="X820" i="9"/>
  <c r="AB820" i="9"/>
  <c r="AF820" i="9"/>
  <c r="AJ820" i="9"/>
  <c r="AN820" i="9"/>
  <c r="AR820" i="9"/>
  <c r="AV820" i="9"/>
  <c r="DN820" i="9" s="1"/>
  <c r="U820" i="9"/>
  <c r="Y820" i="9"/>
  <c r="AC820" i="9"/>
  <c r="AG820" i="9"/>
  <c r="AK820" i="9"/>
  <c r="AO820" i="9"/>
  <c r="AS820" i="9"/>
  <c r="AW820" i="9"/>
  <c r="DO820" i="9" s="1"/>
  <c r="V820" i="9"/>
  <c r="AD820" i="9"/>
  <c r="AL820" i="9"/>
  <c r="AT820" i="9"/>
  <c r="DL820" i="9" s="1"/>
  <c r="W820" i="9"/>
  <c r="AE820" i="9"/>
  <c r="AM820" i="9"/>
  <c r="AU820" i="9"/>
  <c r="DM820" i="9" s="1"/>
  <c r="AA820" i="9"/>
  <c r="AQ820" i="9"/>
  <c r="AH820" i="9"/>
  <c r="AI820" i="9"/>
  <c r="Z820" i="9"/>
  <c r="AP820" i="9"/>
  <c r="BN814" i="9"/>
  <c r="CW814" i="9"/>
  <c r="BJ814" i="9"/>
  <c r="CS814" i="9"/>
  <c r="BL814" i="9"/>
  <c r="CU814" i="9"/>
  <c r="BV814" i="9"/>
  <c r="DE814" i="9"/>
  <c r="BQ814" i="9"/>
  <c r="CZ814" i="9"/>
  <c r="BM830" i="9"/>
  <c r="CV830" i="9"/>
  <c r="DL830" i="9"/>
  <c r="CC830" i="9"/>
  <c r="BQ831" i="9"/>
  <c r="CZ831" i="9"/>
  <c r="BU832" i="9"/>
  <c r="DD832" i="9"/>
  <c r="BI833" i="9"/>
  <c r="CR833" i="9"/>
  <c r="BY833" i="9"/>
  <c r="DH833" i="9"/>
  <c r="BM834" i="9"/>
  <c r="CV834" i="9"/>
  <c r="DL834" i="9"/>
  <c r="CC834" i="9"/>
  <c r="BQ835" i="9"/>
  <c r="CZ835" i="9"/>
  <c r="BU836" i="9"/>
  <c r="DD836" i="9"/>
  <c r="BI837" i="9"/>
  <c r="CR837" i="9"/>
  <c r="BY837" i="9"/>
  <c r="DH837" i="9"/>
  <c r="BM838" i="9"/>
  <c r="CV838" i="9"/>
  <c r="DL838" i="9"/>
  <c r="CC838" i="9"/>
  <c r="CV823" i="9"/>
  <c r="BM823" i="9"/>
  <c r="CU823" i="9"/>
  <c r="BL823" i="9"/>
  <c r="CZ823" i="9"/>
  <c r="BQ823" i="9"/>
  <c r="BW823" i="9"/>
  <c r="DF823" i="9"/>
  <c r="BG823" i="9"/>
  <c r="CP823" i="9"/>
  <c r="BV823" i="9"/>
  <c r="DE823" i="9"/>
  <c r="BF823" i="9"/>
  <c r="CO823" i="9"/>
  <c r="CY828" i="9"/>
  <c r="BP828" i="9"/>
  <c r="CV828" i="9"/>
  <c r="BM828" i="9"/>
  <c r="CU828" i="9"/>
  <c r="BL828" i="9"/>
  <c r="BW828" i="9"/>
  <c r="DF828" i="9"/>
  <c r="BG828" i="9"/>
  <c r="CP828" i="9"/>
  <c r="BV828" i="9"/>
  <c r="DE828" i="9"/>
  <c r="BF828" i="9"/>
  <c r="CO828" i="9"/>
  <c r="BN840" i="9"/>
  <c r="CW840" i="9"/>
  <c r="BM840" i="9"/>
  <c r="CV840" i="9"/>
  <c r="BZ842" i="9"/>
  <c r="DI842" i="9"/>
  <c r="BJ842" i="9"/>
  <c r="CS842" i="9"/>
  <c r="DH842" i="9"/>
  <c r="BY842" i="9"/>
  <c r="CR842" i="9"/>
  <c r="BI842" i="9"/>
  <c r="BV844" i="9"/>
  <c r="DE844" i="9"/>
  <c r="BF844" i="9"/>
  <c r="CO844" i="9"/>
  <c r="BU844" i="9"/>
  <c r="DD844" i="9"/>
  <c r="BE844" i="9"/>
  <c r="CN844" i="9"/>
  <c r="BR846" i="9"/>
  <c r="DA846" i="9"/>
  <c r="CZ846" i="9"/>
  <c r="BQ846" i="9"/>
  <c r="DM848" i="9"/>
  <c r="CD848" i="9"/>
  <c r="BN848" i="9"/>
  <c r="CW848" i="9"/>
  <c r="DL848" i="9"/>
  <c r="DV848" i="9" s="1"/>
  <c r="DY848" i="9" s="1"/>
  <c r="CC848" i="9"/>
  <c r="BM848" i="9"/>
  <c r="CV848" i="9"/>
  <c r="DD827" i="9"/>
  <c r="BU827" i="9"/>
  <c r="DC827" i="9"/>
  <c r="BT827" i="9"/>
  <c r="DH827" i="9"/>
  <c r="BY827" i="9"/>
  <c r="CA827" i="9"/>
  <c r="DJ827" i="9"/>
  <c r="BK827" i="9"/>
  <c r="CT827" i="9"/>
  <c r="BZ827" i="9"/>
  <c r="DI827" i="9"/>
  <c r="BJ827" i="9"/>
  <c r="CS827" i="9"/>
  <c r="CX842" i="9"/>
  <c r="BO842" i="9"/>
  <c r="DF844" i="9"/>
  <c r="BW844" i="9"/>
  <c r="CN849" i="9"/>
  <c r="BE849" i="9"/>
  <c r="DD849" i="9"/>
  <c r="BU849" i="9"/>
  <c r="CN850" i="9"/>
  <c r="BE850" i="9"/>
  <c r="DD850" i="9"/>
  <c r="BU850" i="9"/>
  <c r="CN851" i="9"/>
  <c r="BE851" i="9"/>
  <c r="DD851" i="9"/>
  <c r="BU851" i="9"/>
  <c r="CN852" i="9"/>
  <c r="BE852" i="9"/>
  <c r="DD852" i="9"/>
  <c r="BU852" i="9"/>
  <c r="CN853" i="9"/>
  <c r="BE853" i="9"/>
  <c r="DD853" i="9"/>
  <c r="BU853" i="9"/>
  <c r="CN854" i="9"/>
  <c r="BE854" i="9"/>
  <c r="DD854" i="9"/>
  <c r="BU854" i="9"/>
  <c r="CN855" i="9"/>
  <c r="BE855" i="9"/>
  <c r="DD855" i="9"/>
  <c r="BU855" i="9"/>
  <c r="CV856" i="9"/>
  <c r="BM856" i="9"/>
  <c r="DJ856" i="9"/>
  <c r="CA856" i="9"/>
  <c r="CT856" i="9"/>
  <c r="BK856" i="9"/>
  <c r="DL857" i="9"/>
  <c r="DV857" i="9" s="1"/>
  <c r="DY857" i="9" s="1"/>
  <c r="CC857" i="9"/>
  <c r="CV857" i="9"/>
  <c r="BM857" i="9"/>
  <c r="DJ857" i="9"/>
  <c r="CA857" i="9"/>
  <c r="CT857" i="9"/>
  <c r="BK857" i="9"/>
  <c r="DK843" i="9"/>
  <c r="CB843" i="9"/>
  <c r="CT843" i="9"/>
  <c r="BK843" i="9"/>
  <c r="CY843" i="9"/>
  <c r="BP843" i="9"/>
  <c r="CX843" i="9"/>
  <c r="BO843" i="9"/>
  <c r="BV843" i="9"/>
  <c r="DE843" i="9"/>
  <c r="BF843" i="9"/>
  <c r="CO843" i="9"/>
  <c r="DD843" i="9"/>
  <c r="BU843" i="9"/>
  <c r="CN843" i="9"/>
  <c r="BE843" i="9"/>
  <c r="DK867" i="9"/>
  <c r="CB867" i="9"/>
  <c r="CB879" i="9"/>
  <c r="DK879" i="9"/>
  <c r="BD881" i="9"/>
  <c r="CM881" i="9"/>
  <c r="BY881" i="9"/>
  <c r="DH881" i="9"/>
  <c r="BI882" i="9"/>
  <c r="CR882" i="9"/>
  <c r="BY882" i="9"/>
  <c r="DH882" i="9"/>
  <c r="BU883" i="9"/>
  <c r="DD883" i="9"/>
  <c r="BQ884" i="9"/>
  <c r="CZ884" i="9"/>
  <c r="BM885" i="9"/>
  <c r="CV885" i="9"/>
  <c r="DL885" i="9"/>
  <c r="DV885" i="9" s="1"/>
  <c r="DY885" i="9" s="1"/>
  <c r="CC885" i="9"/>
  <c r="BI886" i="9"/>
  <c r="CR886" i="9"/>
  <c r="BY886" i="9"/>
  <c r="DH886" i="9"/>
  <c r="BU887" i="9"/>
  <c r="DD887" i="9"/>
  <c r="BQ888" i="9"/>
  <c r="CZ888" i="9"/>
  <c r="BM889" i="9"/>
  <c r="CV889" i="9"/>
  <c r="DL889" i="9"/>
  <c r="DV889" i="9" s="1"/>
  <c r="DY889" i="9" s="1"/>
  <c r="CC889" i="9"/>
  <c r="BI890" i="9"/>
  <c r="CR890" i="9"/>
  <c r="BY890" i="9"/>
  <c r="DH890" i="9"/>
  <c r="BM891" i="9"/>
  <c r="CV891" i="9"/>
  <c r="DL891" i="9"/>
  <c r="DV891" i="9" s="1"/>
  <c r="DY891" i="9" s="1"/>
  <c r="CC891" i="9"/>
  <c r="BQ892" i="9"/>
  <c r="CZ892" i="9"/>
  <c r="BU893" i="9"/>
  <c r="DD893" i="9"/>
  <c r="BI894" i="9"/>
  <c r="CR894" i="9"/>
  <c r="BY894" i="9"/>
  <c r="DH894" i="9"/>
  <c r="BM895" i="9"/>
  <c r="CV895" i="9"/>
  <c r="BQ896" i="9"/>
  <c r="CZ896" i="9"/>
  <c r="BU897" i="9"/>
  <c r="DD897" i="9"/>
  <c r="BI898" i="9"/>
  <c r="CR898" i="9"/>
  <c r="BY898" i="9"/>
  <c r="DH898" i="9"/>
  <c r="BM899" i="9"/>
  <c r="CV899" i="9"/>
  <c r="DL899" i="9"/>
  <c r="DV899" i="9" s="1"/>
  <c r="DY899" i="9" s="1"/>
  <c r="BQ900" i="9"/>
  <c r="CZ900" i="9"/>
  <c r="BU901" i="9"/>
  <c r="DD901" i="9"/>
  <c r="BI902" i="9"/>
  <c r="CR902" i="9"/>
  <c r="BY902" i="9"/>
  <c r="DH902" i="9"/>
  <c r="BM903" i="9"/>
  <c r="CV903" i="9"/>
  <c r="BQ904" i="9"/>
  <c r="CZ904" i="9"/>
  <c r="BU905" i="9"/>
  <c r="DD905" i="9"/>
  <c r="BI906" i="9"/>
  <c r="CR906" i="9"/>
  <c r="BY906" i="9"/>
  <c r="DH906" i="9"/>
  <c r="BM907" i="9"/>
  <c r="CV907" i="9"/>
  <c r="DL907" i="9"/>
  <c r="DV907" i="9" s="1"/>
  <c r="DY907" i="9" s="1"/>
  <c r="CC907" i="9"/>
  <c r="BQ908" i="9"/>
  <c r="CZ908" i="9"/>
  <c r="DD826" i="9"/>
  <c r="BU826" i="9"/>
  <c r="CM826" i="9"/>
  <c r="BD826" i="9"/>
  <c r="CR826" i="9"/>
  <c r="BI826" i="9"/>
  <c r="CQ826" i="9"/>
  <c r="BH826" i="9"/>
  <c r="BS826" i="9"/>
  <c r="DB826" i="9"/>
  <c r="BC826" i="9"/>
  <c r="CL826" i="9"/>
  <c r="BR826" i="9"/>
  <c r="DA826" i="9"/>
  <c r="CA867" i="9"/>
  <c r="DJ867" i="9"/>
  <c r="BK867" i="9"/>
  <c r="CT867" i="9"/>
  <c r="BZ867" i="9"/>
  <c r="DI867" i="9"/>
  <c r="BJ867" i="9"/>
  <c r="CS867" i="9"/>
  <c r="CX879" i="9"/>
  <c r="BO879" i="9"/>
  <c r="DV879" i="9"/>
  <c r="DY879" i="9" s="1"/>
  <c r="CW879" i="9"/>
  <c r="BN879" i="9"/>
  <c r="DJ881" i="9"/>
  <c r="CA881" i="9"/>
  <c r="CT881" i="9"/>
  <c r="BK881" i="9"/>
  <c r="CU870" i="9"/>
  <c r="BL870" i="9"/>
  <c r="CZ870" i="9"/>
  <c r="BQ870" i="9"/>
  <c r="CY870" i="9"/>
  <c r="BP870" i="9"/>
  <c r="BW870" i="9"/>
  <c r="DF870" i="9"/>
  <c r="BG870" i="9"/>
  <c r="CP870" i="9"/>
  <c r="DE870" i="9"/>
  <c r="BV870" i="9"/>
  <c r="CO870" i="9"/>
  <c r="BF870" i="9"/>
  <c r="CN874" i="9"/>
  <c r="BE874" i="9"/>
  <c r="CQ876" i="9"/>
  <c r="BH876" i="9"/>
  <c r="CN876" i="9"/>
  <c r="BE876" i="9"/>
  <c r="CM876" i="9"/>
  <c r="BD876" i="9"/>
  <c r="BS876" i="9"/>
  <c r="DB876" i="9"/>
  <c r="BC876" i="9"/>
  <c r="CL876" i="9"/>
  <c r="DA876" i="9"/>
  <c r="BR876" i="9"/>
  <c r="BT880" i="9"/>
  <c r="DC880" i="9"/>
  <c r="BH880" i="9"/>
  <c r="CQ880" i="9"/>
  <c r="CZ880" i="9"/>
  <c r="BQ880" i="9"/>
  <c r="DJ880" i="9"/>
  <c r="CA880" i="9"/>
  <c r="CT880" i="9"/>
  <c r="BK880" i="9"/>
  <c r="DK845" i="9"/>
  <c r="CB845" i="9"/>
  <c r="CT845" i="9"/>
  <c r="BK845" i="9"/>
  <c r="CY845" i="9"/>
  <c r="BP845" i="9"/>
  <c r="CX845" i="9"/>
  <c r="BO845" i="9"/>
  <c r="BV845" i="9"/>
  <c r="DE845" i="9"/>
  <c r="BF845" i="9"/>
  <c r="CO845" i="9"/>
  <c r="DD845" i="9"/>
  <c r="BU845" i="9"/>
  <c r="CN845" i="9"/>
  <c r="BE845" i="9"/>
  <c r="DC866" i="9"/>
  <c r="BT866" i="9"/>
  <c r="DH866" i="9"/>
  <c r="BY866" i="9"/>
  <c r="DG866" i="9"/>
  <c r="BX866" i="9"/>
  <c r="CA866" i="9"/>
  <c r="DJ866" i="9"/>
  <c r="BK866" i="9"/>
  <c r="CT866" i="9"/>
  <c r="BZ866" i="9"/>
  <c r="DI866" i="9"/>
  <c r="BJ866" i="9"/>
  <c r="CS866" i="9"/>
  <c r="BZ915" i="9"/>
  <c r="DI915" i="9"/>
  <c r="DB919" i="9"/>
  <c r="BS919" i="9"/>
  <c r="CB919" i="9"/>
  <c r="DK919" i="9"/>
  <c r="CP919" i="9"/>
  <c r="BG919" i="9"/>
  <c r="CY919" i="9"/>
  <c r="BP919" i="9"/>
  <c r="BM919" i="9"/>
  <c r="CV919" i="9"/>
  <c r="CD913" i="9"/>
  <c r="CE913" i="9"/>
  <c r="CC913" i="9"/>
  <c r="BH915" i="9"/>
  <c r="CQ915" i="9"/>
  <c r="BR915" i="9"/>
  <c r="DA915" i="9"/>
  <c r="DJ915" i="9"/>
  <c r="CA915" i="9"/>
  <c r="BF915" i="9"/>
  <c r="CO915" i="9"/>
  <c r="DD915" i="9"/>
  <c r="BU915" i="9"/>
  <c r="CN915" i="9"/>
  <c r="BE915" i="9"/>
  <c r="BR938" i="9"/>
  <c r="DA938" i="9"/>
  <c r="CZ938" i="9"/>
  <c r="BQ938" i="9"/>
  <c r="BN940" i="9"/>
  <c r="CW940" i="9"/>
  <c r="DV940" i="9"/>
  <c r="DY940" i="9" s="1"/>
  <c r="BM940" i="9"/>
  <c r="CV940" i="9"/>
  <c r="BZ942" i="9"/>
  <c r="DI942" i="9"/>
  <c r="BJ942" i="9"/>
  <c r="CS942" i="9"/>
  <c r="DH942" i="9"/>
  <c r="BY942" i="9"/>
  <c r="CR942" i="9"/>
  <c r="BI942" i="9"/>
  <c r="BV944" i="9"/>
  <c r="DE944" i="9"/>
  <c r="BF944" i="9"/>
  <c r="CO944" i="9"/>
  <c r="BU944" i="9"/>
  <c r="DD944" i="9"/>
  <c r="BE944" i="9"/>
  <c r="CN944" i="9"/>
  <c r="BR946" i="9"/>
  <c r="DA946" i="9"/>
  <c r="CZ946" i="9"/>
  <c r="BQ946" i="9"/>
  <c r="BN948" i="9"/>
  <c r="CW948" i="9"/>
  <c r="DV948" i="9"/>
  <c r="DY948" i="9" s="1"/>
  <c r="BM948" i="9"/>
  <c r="CV948" i="9"/>
  <c r="BZ950" i="9"/>
  <c r="DI950" i="9"/>
  <c r="BJ950" i="9"/>
  <c r="CS950" i="9"/>
  <c r="DH950" i="9"/>
  <c r="BY950" i="9"/>
  <c r="CR950" i="9"/>
  <c r="BI950" i="9"/>
  <c r="BV952" i="9"/>
  <c r="DE952" i="9"/>
  <c r="BF952" i="9"/>
  <c r="CO952" i="9"/>
  <c r="BU952" i="9"/>
  <c r="DD952" i="9"/>
  <c r="BE952" i="9"/>
  <c r="CN952" i="9"/>
  <c r="BR954" i="9"/>
  <c r="DA954" i="9"/>
  <c r="CZ954" i="9"/>
  <c r="BQ954" i="9"/>
  <c r="BN956" i="9"/>
  <c r="CW956" i="9"/>
  <c r="DV956" i="9"/>
  <c r="DY956" i="9" s="1"/>
  <c r="BM956" i="9"/>
  <c r="CV956" i="9"/>
  <c r="CZ959" i="9"/>
  <c r="BQ959" i="9"/>
  <c r="BU963" i="9"/>
  <c r="DD963" i="9"/>
  <c r="BE963" i="9"/>
  <c r="CN963" i="9"/>
  <c r="CF921" i="9"/>
  <c r="CF928" i="9"/>
  <c r="CX938" i="9"/>
  <c r="BO938" i="9"/>
  <c r="DF940" i="9"/>
  <c r="BW940" i="9"/>
  <c r="CX946" i="9"/>
  <c r="BO946" i="9"/>
  <c r="DF948" i="9"/>
  <c r="BW948" i="9"/>
  <c r="CX954" i="9"/>
  <c r="BO954" i="9"/>
  <c r="DF956" i="9"/>
  <c r="BW956" i="9"/>
  <c r="BP959" i="9"/>
  <c r="CY959" i="9"/>
  <c r="BY960" i="9"/>
  <c r="DH960" i="9"/>
  <c r="BI960" i="9"/>
  <c r="CR960" i="9"/>
  <c r="DJ963" i="9"/>
  <c r="CA963" i="9"/>
  <c r="CZ964" i="9"/>
  <c r="BQ964" i="9"/>
  <c r="BH961" i="9"/>
  <c r="CQ961" i="9"/>
  <c r="BR961" i="9"/>
  <c r="DA961" i="9"/>
  <c r="DJ961" i="9"/>
  <c r="CA961" i="9"/>
  <c r="BF961" i="9"/>
  <c r="CO961" i="9"/>
  <c r="DD961" i="9"/>
  <c r="BU961" i="9"/>
  <c r="CN961" i="9"/>
  <c r="BE961" i="9"/>
  <c r="CL949" i="9"/>
  <c r="BC949" i="9"/>
  <c r="CQ949" i="9"/>
  <c r="BH949" i="9"/>
  <c r="CP949" i="9"/>
  <c r="BG949" i="9"/>
  <c r="BR949" i="9"/>
  <c r="DA949" i="9"/>
  <c r="BQ949" i="9"/>
  <c r="CZ949" i="9"/>
  <c r="DI995" i="9"/>
  <c r="BZ995" i="9"/>
  <c r="CS995" i="9"/>
  <c r="BJ995" i="9"/>
  <c r="BQ995" i="9"/>
  <c r="CZ995" i="9"/>
  <c r="CY995" i="9"/>
  <c r="BP995" i="9"/>
  <c r="DI996" i="9"/>
  <c r="BZ996" i="9"/>
  <c r="CS996" i="9"/>
  <c r="BJ996" i="9"/>
  <c r="BQ996" i="9"/>
  <c r="CZ996" i="9"/>
  <c r="DJ996" i="9"/>
  <c r="CA996" i="9"/>
  <c r="CB996" i="9"/>
  <c r="DK996" i="9"/>
  <c r="BL996" i="9"/>
  <c r="CU996" i="9"/>
  <c r="CX1000" i="9"/>
  <c r="BO1000" i="9"/>
  <c r="DE1000" i="9"/>
  <c r="BV1000" i="9"/>
  <c r="CO1000" i="9"/>
  <c r="BF1000" i="9"/>
  <c r="BM1000" i="9"/>
  <c r="CV1000" i="9"/>
  <c r="DB1000" i="9"/>
  <c r="BS1000" i="9"/>
  <c r="DG1000" i="9"/>
  <c r="BX1000" i="9"/>
  <c r="CQ1000" i="9"/>
  <c r="BH1000" i="9"/>
  <c r="CX1002" i="9"/>
  <c r="BO1002" i="9"/>
  <c r="DE1002" i="9"/>
  <c r="BV1002" i="9"/>
  <c r="CO1002" i="9"/>
  <c r="BF1002" i="9"/>
  <c r="BM1002" i="9"/>
  <c r="CV1002" i="9"/>
  <c r="CP1002" i="9"/>
  <c r="BG1002" i="9"/>
  <c r="BT1002" i="9"/>
  <c r="DC1002" i="9"/>
  <c r="BD1002" i="9"/>
  <c r="CM1002" i="9"/>
  <c r="DI1005" i="9"/>
  <c r="BZ1005" i="9"/>
  <c r="CS1005" i="9"/>
  <c r="BJ1005" i="9"/>
  <c r="DB1005" i="9"/>
  <c r="BS1005" i="9"/>
  <c r="BQ1005" i="9"/>
  <c r="CZ1005" i="9"/>
  <c r="CY1005" i="9"/>
  <c r="BP1005" i="9"/>
  <c r="DF1009" i="9"/>
  <c r="BW1009" i="9"/>
  <c r="DI1009" i="9"/>
  <c r="BZ1009" i="9"/>
  <c r="CS1009" i="9"/>
  <c r="BJ1009" i="9"/>
  <c r="CP1009" i="9"/>
  <c r="BG1009" i="9"/>
  <c r="BU1009" i="9"/>
  <c r="DD1009" i="9"/>
  <c r="BE1009" i="9"/>
  <c r="CN1009" i="9"/>
  <c r="CB1009" i="9"/>
  <c r="DK1009" i="9"/>
  <c r="BL1009" i="9"/>
  <c r="CU1009" i="9"/>
  <c r="CW1011" i="9"/>
  <c r="BN1011" i="9"/>
  <c r="CX1011" i="9"/>
  <c r="BO1011" i="9"/>
  <c r="BY1011" i="9"/>
  <c r="DH1011" i="9"/>
  <c r="BI1011" i="9"/>
  <c r="CR1011" i="9"/>
  <c r="CT1011" i="9"/>
  <c r="BK1011" i="9"/>
  <c r="BX1011" i="9"/>
  <c r="DG1011" i="9"/>
  <c r="BH1011" i="9"/>
  <c r="CQ1011" i="9"/>
  <c r="DI1014" i="9"/>
  <c r="BZ1014" i="9"/>
  <c r="CS1014" i="9"/>
  <c r="BJ1014" i="9"/>
  <c r="CP1014" i="9"/>
  <c r="BG1014" i="9"/>
  <c r="BU1014" i="9"/>
  <c r="DD1014" i="9"/>
  <c r="BE1014" i="9"/>
  <c r="CN1014" i="9"/>
  <c r="CL1014" i="9"/>
  <c r="BC1014" i="9"/>
  <c r="BT1014" i="9"/>
  <c r="DC1014" i="9"/>
  <c r="BD1014" i="9"/>
  <c r="CM1014" i="9"/>
  <c r="DE1017" i="9"/>
  <c r="BV1017" i="9"/>
  <c r="CO1017" i="9"/>
  <c r="BF1017" i="9"/>
  <c r="BQ1017" i="9"/>
  <c r="CZ1017" i="9"/>
  <c r="DJ1017" i="9"/>
  <c r="CA1017" i="9"/>
  <c r="BP1017" i="9"/>
  <c r="CY1017" i="9"/>
  <c r="CW998" i="9"/>
  <c r="BN998" i="9"/>
  <c r="CX998" i="9"/>
  <c r="BO998" i="9"/>
  <c r="BY998" i="9"/>
  <c r="DH998" i="9"/>
  <c r="BI998" i="9"/>
  <c r="CR998" i="9"/>
  <c r="CT998" i="9"/>
  <c r="BK998" i="9"/>
  <c r="BT998" i="9"/>
  <c r="DC998" i="9"/>
  <c r="BD998" i="9"/>
  <c r="CM998" i="9"/>
  <c r="DI1001" i="9"/>
  <c r="BZ1001" i="9"/>
  <c r="CS1001" i="9"/>
  <c r="BJ1001" i="9"/>
  <c r="CX1001" i="9"/>
  <c r="BO1001" i="9"/>
  <c r="BY1001" i="9"/>
  <c r="DH1001" i="9"/>
  <c r="BI1001" i="9"/>
  <c r="CR1001" i="9"/>
  <c r="BP1001" i="9"/>
  <c r="CY1001" i="9"/>
  <c r="DI1004" i="9"/>
  <c r="BZ1004" i="9"/>
  <c r="CS1004" i="9"/>
  <c r="BJ1004" i="9"/>
  <c r="CX1004" i="9"/>
  <c r="BO1004" i="9"/>
  <c r="DV1004" i="9"/>
  <c r="DY1004" i="9" s="1"/>
  <c r="BM1004" i="9"/>
  <c r="CV1004" i="9"/>
  <c r="DK1004" i="9"/>
  <c r="CB1004" i="9"/>
  <c r="CU1004" i="9"/>
  <c r="BL1004" i="9"/>
  <c r="CX1007" i="9"/>
  <c r="BO1007" i="9"/>
  <c r="DA1007" i="9"/>
  <c r="BR1007" i="9"/>
  <c r="DB1007" i="9"/>
  <c r="BS1007" i="9"/>
  <c r="BM1007" i="9"/>
  <c r="CV1007" i="9"/>
  <c r="DF1007" i="9"/>
  <c r="BW1007" i="9"/>
  <c r="BX1007" i="9"/>
  <c r="DG1007" i="9"/>
  <c r="BH1007" i="9"/>
  <c r="CQ1007" i="9"/>
  <c r="CW1010" i="9"/>
  <c r="BN1010" i="9"/>
  <c r="DF1010" i="9"/>
  <c r="BW1010" i="9"/>
  <c r="BY1010" i="9"/>
  <c r="DH1010" i="9"/>
  <c r="BI1010" i="9"/>
  <c r="CR1010" i="9"/>
  <c r="CP1010" i="9"/>
  <c r="BG1010" i="9"/>
  <c r="BT1010" i="9"/>
  <c r="DC1010" i="9"/>
  <c r="BD1010" i="9"/>
  <c r="CM1010" i="9"/>
  <c r="DI1013" i="9"/>
  <c r="BZ1013" i="9"/>
  <c r="CS1013" i="9"/>
  <c r="BJ1013" i="9"/>
  <c r="CT1013" i="9"/>
  <c r="BK1013" i="9"/>
  <c r="BY1013" i="9"/>
  <c r="DH1013" i="9"/>
  <c r="BI1013" i="9"/>
  <c r="CR1013" i="9"/>
  <c r="CY1013" i="9"/>
  <c r="BP1013" i="9"/>
  <c r="CX1016" i="9"/>
  <c r="BO1016" i="9"/>
  <c r="DA1016" i="9"/>
  <c r="BR1016" i="9"/>
  <c r="DJ1016" i="9"/>
  <c r="CA1016" i="9"/>
  <c r="BQ1016" i="9"/>
  <c r="CZ1016" i="9"/>
  <c r="CB1016" i="9"/>
  <c r="DK1016" i="9"/>
  <c r="BL1016" i="9"/>
  <c r="CU1016" i="9"/>
  <c r="DB994" i="9"/>
  <c r="BS994" i="9"/>
  <c r="DA994" i="9"/>
  <c r="BR994" i="9"/>
  <c r="BQ994" i="9"/>
  <c r="CZ994" i="9"/>
  <c r="DJ994" i="9"/>
  <c r="CA994" i="9"/>
  <c r="CB994" i="9"/>
  <c r="DK994" i="9"/>
  <c r="BL994" i="9"/>
  <c r="CU994" i="9"/>
  <c r="CT997" i="9"/>
  <c r="BK997" i="9"/>
  <c r="DE997" i="9"/>
  <c r="BV997" i="9"/>
  <c r="CO997" i="9"/>
  <c r="BF997" i="9"/>
  <c r="BQ997" i="9"/>
  <c r="CZ997" i="9"/>
  <c r="BX997" i="9"/>
  <c r="DG997" i="9"/>
  <c r="BH997" i="9"/>
  <c r="CQ997" i="9"/>
  <c r="CL999" i="9"/>
  <c r="BC999" i="9"/>
  <c r="DA999" i="9"/>
  <c r="BR999" i="9"/>
  <c r="DB999" i="9"/>
  <c r="BS999" i="9"/>
  <c r="BY999" i="9"/>
  <c r="DH999" i="9"/>
  <c r="BI999" i="9"/>
  <c r="CR999" i="9"/>
  <c r="CT999" i="9"/>
  <c r="BK999" i="9"/>
  <c r="DC999" i="9"/>
  <c r="BT999" i="9"/>
  <c r="CM999" i="9"/>
  <c r="BD999" i="9"/>
  <c r="CP1003" i="9"/>
  <c r="BG1003" i="9"/>
  <c r="DE1003" i="9"/>
  <c r="BV1003" i="9"/>
  <c r="CO1003" i="9"/>
  <c r="BF1003" i="9"/>
  <c r="BQ1003" i="9"/>
  <c r="CZ1003" i="9"/>
  <c r="BP1003" i="9"/>
  <c r="CY1003" i="9"/>
  <c r="DE1006" i="9"/>
  <c r="BV1006" i="9"/>
  <c r="CO1006" i="9"/>
  <c r="BF1006" i="9"/>
  <c r="DV1006" i="9"/>
  <c r="DY1006" i="9" s="1"/>
  <c r="BM1006" i="9"/>
  <c r="CV1006" i="9"/>
  <c r="DB1006" i="9"/>
  <c r="BS1006" i="9"/>
  <c r="CB1006" i="9"/>
  <c r="DK1006" i="9"/>
  <c r="BL1006" i="9"/>
  <c r="CU1006" i="9"/>
  <c r="DF1008" i="9"/>
  <c r="BW1008" i="9"/>
  <c r="CW1008" i="9"/>
  <c r="BN1008" i="9"/>
  <c r="DV1008" i="9"/>
  <c r="DY1008" i="9" s="1"/>
  <c r="BM1008" i="9"/>
  <c r="CV1008" i="9"/>
  <c r="DB1008" i="9"/>
  <c r="BS1008" i="9"/>
  <c r="BX1008" i="9"/>
  <c r="DG1008" i="9"/>
  <c r="BH1008" i="9"/>
  <c r="CQ1008" i="9"/>
  <c r="CL1012" i="9"/>
  <c r="BC1012" i="9"/>
  <c r="DA1012" i="9"/>
  <c r="BR1012" i="9"/>
  <c r="DV1012" i="9"/>
  <c r="DY1012" i="9" s="1"/>
  <c r="BM1012" i="9"/>
  <c r="CV1012" i="9"/>
  <c r="CP1012" i="9"/>
  <c r="BG1012" i="9"/>
  <c r="DC1012" i="9"/>
  <c r="BT1012" i="9"/>
  <c r="CM1012" i="9"/>
  <c r="BD1012" i="9"/>
  <c r="CW1015" i="9"/>
  <c r="BN1015" i="9"/>
  <c r="DB1015" i="9"/>
  <c r="BS1015" i="9"/>
  <c r="BY1015" i="9"/>
  <c r="DH1015" i="9"/>
  <c r="BI1015" i="9"/>
  <c r="CR1015" i="9"/>
  <c r="CY1015" i="9"/>
  <c r="BP1015" i="9"/>
  <c r="BI783" i="9"/>
  <c r="CR783" i="9"/>
  <c r="BY783" i="9"/>
  <c r="DH783" i="9"/>
  <c r="BJ783" i="9"/>
  <c r="CS783" i="9"/>
  <c r="BZ783" i="9"/>
  <c r="DI783" i="9"/>
  <c r="CL784" i="9"/>
  <c r="BC784" i="9"/>
  <c r="BC786" i="9"/>
  <c r="CL786" i="9"/>
  <c r="DI786" i="9"/>
  <c r="BZ786" i="9"/>
  <c r="BZ784" i="9"/>
  <c r="DI784" i="9"/>
  <c r="BJ784" i="9"/>
  <c r="CS784" i="9"/>
  <c r="DH784" i="9"/>
  <c r="BY784" i="9"/>
  <c r="CR784" i="9"/>
  <c r="BI784" i="9"/>
  <c r="CO786" i="9"/>
  <c r="BF786" i="9"/>
  <c r="BE786" i="9"/>
  <c r="CN786" i="9"/>
  <c r="BO786" i="9"/>
  <c r="CX786" i="9"/>
  <c r="CL785" i="9"/>
  <c r="BC785" i="9"/>
  <c r="CQ785" i="9"/>
  <c r="BH785" i="9"/>
  <c r="CP785" i="9"/>
  <c r="BG785" i="9"/>
  <c r="BR785" i="9"/>
  <c r="DA785" i="9"/>
  <c r="BQ785" i="9"/>
  <c r="CZ785" i="9"/>
  <c r="W788" i="9"/>
  <c r="AA788" i="9"/>
  <c r="AE788" i="9"/>
  <c r="AI788" i="9"/>
  <c r="T788" i="9"/>
  <c r="X788" i="9"/>
  <c r="AB788" i="9"/>
  <c r="AF788" i="9"/>
  <c r="AJ788" i="9"/>
  <c r="AN788" i="9"/>
  <c r="AR788" i="9"/>
  <c r="AV788" i="9"/>
  <c r="DN788" i="9" s="1"/>
  <c r="U788" i="9"/>
  <c r="Y788" i="9"/>
  <c r="AC788" i="9"/>
  <c r="AG788" i="9"/>
  <c r="AK788" i="9"/>
  <c r="AO788" i="9"/>
  <c r="AS788" i="9"/>
  <c r="AW788" i="9"/>
  <c r="DO788" i="9" s="1"/>
  <c r="AH788" i="9"/>
  <c r="AQ788" i="9"/>
  <c r="V788" i="9"/>
  <c r="AL788" i="9"/>
  <c r="AT788" i="9"/>
  <c r="DL788" i="9" s="1"/>
  <c r="Z788" i="9"/>
  <c r="AM788" i="9"/>
  <c r="AU788" i="9"/>
  <c r="DM788" i="9" s="1"/>
  <c r="AP788" i="9"/>
  <c r="AD788" i="9"/>
  <c r="DF796" i="9"/>
  <c r="BW796" i="9"/>
  <c r="CP796" i="9"/>
  <c r="BG796" i="9"/>
  <c r="BV796" i="9"/>
  <c r="DE796" i="9"/>
  <c r="BF796" i="9"/>
  <c r="CO796" i="9"/>
  <c r="DD796" i="9"/>
  <c r="BU796" i="9"/>
  <c r="CN796" i="9"/>
  <c r="BE796" i="9"/>
  <c r="DF795" i="9"/>
  <c r="BW795" i="9"/>
  <c r="CP795" i="9"/>
  <c r="BG795" i="9"/>
  <c r="BV795" i="9"/>
  <c r="DE795" i="9"/>
  <c r="BF795" i="9"/>
  <c r="CO795" i="9"/>
  <c r="DD795" i="9"/>
  <c r="BU795" i="9"/>
  <c r="CN795" i="9"/>
  <c r="BE795" i="9"/>
  <c r="BQ799" i="9"/>
  <c r="CZ799" i="9"/>
  <c r="DK795" i="9"/>
  <c r="CB795" i="9"/>
  <c r="CX798" i="9"/>
  <c r="BO798" i="9"/>
  <c r="BN798" i="9"/>
  <c r="CW798" i="9"/>
  <c r="DV798" i="9"/>
  <c r="DY798" i="9" s="1"/>
  <c r="CV798" i="9"/>
  <c r="BM798" i="9"/>
  <c r="DB799" i="9"/>
  <c r="BS799" i="9"/>
  <c r="CM797" i="9"/>
  <c r="BD797" i="9"/>
  <c r="CU797" i="9"/>
  <c r="BL797" i="9"/>
  <c r="DB797" i="9"/>
  <c r="BS797" i="9"/>
  <c r="CL797" i="9"/>
  <c r="BC797" i="9"/>
  <c r="BR797" i="9"/>
  <c r="DA797" i="9"/>
  <c r="CZ797" i="9"/>
  <c r="BQ797" i="9"/>
  <c r="CD798" i="9"/>
  <c r="CE798" i="9"/>
  <c r="CC798" i="9"/>
  <c r="T803" i="9"/>
  <c r="X803" i="9"/>
  <c r="AB803" i="9"/>
  <c r="AF803" i="9"/>
  <c r="AJ803" i="9"/>
  <c r="AN803" i="9"/>
  <c r="AR803" i="9"/>
  <c r="AV803" i="9"/>
  <c r="DN803" i="9" s="1"/>
  <c r="U803" i="9"/>
  <c r="Y803" i="9"/>
  <c r="AC803" i="9"/>
  <c r="AG803" i="9"/>
  <c r="AK803" i="9"/>
  <c r="AO803" i="9"/>
  <c r="AS803" i="9"/>
  <c r="AW803" i="9"/>
  <c r="DO803" i="9" s="1"/>
  <c r="V803" i="9"/>
  <c r="AD803" i="9"/>
  <c r="AL803" i="9"/>
  <c r="AT803" i="9"/>
  <c r="DL803" i="9" s="1"/>
  <c r="W803" i="9"/>
  <c r="AE803" i="9"/>
  <c r="AM803" i="9"/>
  <c r="AU803" i="9"/>
  <c r="DM803" i="9" s="1"/>
  <c r="Z803" i="9"/>
  <c r="AH803" i="9"/>
  <c r="AP803" i="9"/>
  <c r="AA803" i="9"/>
  <c r="AI803" i="9"/>
  <c r="AQ803" i="9"/>
  <c r="W800" i="9"/>
  <c r="AA800" i="9"/>
  <c r="AE800" i="9"/>
  <c r="AI800" i="9"/>
  <c r="AM800" i="9"/>
  <c r="AQ800" i="9"/>
  <c r="AU800" i="9"/>
  <c r="DM800" i="9" s="1"/>
  <c r="T800" i="9"/>
  <c r="X800" i="9"/>
  <c r="AB800" i="9"/>
  <c r="AF800" i="9"/>
  <c r="AJ800" i="9"/>
  <c r="AN800" i="9"/>
  <c r="AR800" i="9"/>
  <c r="AV800" i="9"/>
  <c r="DN800" i="9" s="1"/>
  <c r="U800" i="9"/>
  <c r="Y800" i="9"/>
  <c r="AC800" i="9"/>
  <c r="AG800" i="9"/>
  <c r="AK800" i="9"/>
  <c r="AO800" i="9"/>
  <c r="AS800" i="9"/>
  <c r="AW800" i="9"/>
  <c r="DO800" i="9" s="1"/>
  <c r="V800" i="9"/>
  <c r="AL800" i="9"/>
  <c r="Z800" i="9"/>
  <c r="AP800" i="9"/>
  <c r="AD800" i="9"/>
  <c r="AT800" i="9"/>
  <c r="DL800" i="9" s="1"/>
  <c r="DV800" i="9" s="1"/>
  <c r="DY800" i="9" s="1"/>
  <c r="AH800" i="9"/>
  <c r="W801" i="9"/>
  <c r="AA801" i="9"/>
  <c r="AE801" i="9"/>
  <c r="AI801" i="9"/>
  <c r="AM801" i="9"/>
  <c r="AQ801" i="9"/>
  <c r="AU801" i="9"/>
  <c r="DM801" i="9" s="1"/>
  <c r="T801" i="9"/>
  <c r="X801" i="9"/>
  <c r="AB801" i="9"/>
  <c r="AF801" i="9"/>
  <c r="AJ801" i="9"/>
  <c r="AN801" i="9"/>
  <c r="AR801" i="9"/>
  <c r="AV801" i="9"/>
  <c r="DN801" i="9" s="1"/>
  <c r="U801" i="9"/>
  <c r="Y801" i="9"/>
  <c r="AC801" i="9"/>
  <c r="AG801" i="9"/>
  <c r="AK801" i="9"/>
  <c r="AO801" i="9"/>
  <c r="AS801" i="9"/>
  <c r="AW801" i="9"/>
  <c r="DO801" i="9" s="1"/>
  <c r="V801" i="9"/>
  <c r="AL801" i="9"/>
  <c r="Z801" i="9"/>
  <c r="AP801" i="9"/>
  <c r="AD801" i="9"/>
  <c r="AT801" i="9"/>
  <c r="DL801" i="9" s="1"/>
  <c r="AH801" i="9"/>
  <c r="W802" i="9"/>
  <c r="AA802" i="9"/>
  <c r="AE802" i="9"/>
  <c r="AI802" i="9"/>
  <c r="AM802" i="9"/>
  <c r="AQ802" i="9"/>
  <c r="AU802" i="9"/>
  <c r="DM802" i="9" s="1"/>
  <c r="T802" i="9"/>
  <c r="X802" i="9"/>
  <c r="AB802" i="9"/>
  <c r="AF802" i="9"/>
  <c r="AJ802" i="9"/>
  <c r="AN802" i="9"/>
  <c r="AR802" i="9"/>
  <c r="AV802" i="9"/>
  <c r="DN802" i="9" s="1"/>
  <c r="U802" i="9"/>
  <c r="Y802" i="9"/>
  <c r="AC802" i="9"/>
  <c r="AG802" i="9"/>
  <c r="AK802" i="9"/>
  <c r="AO802" i="9"/>
  <c r="AS802" i="9"/>
  <c r="AW802" i="9"/>
  <c r="DO802" i="9" s="1"/>
  <c r="V802" i="9"/>
  <c r="AL802" i="9"/>
  <c r="Z802" i="9"/>
  <c r="AP802" i="9"/>
  <c r="AD802" i="9"/>
  <c r="AT802" i="9"/>
  <c r="DL802" i="9" s="1"/>
  <c r="AH802" i="9"/>
  <c r="BI805" i="9"/>
  <c r="CR805" i="9"/>
  <c r="BY805" i="9"/>
  <c r="DH805" i="9"/>
  <c r="BM806" i="9"/>
  <c r="CV806" i="9"/>
  <c r="DV806" i="9"/>
  <c r="DY806" i="9" s="1"/>
  <c r="BQ807" i="9"/>
  <c r="CZ807" i="9"/>
  <c r="BU808" i="9"/>
  <c r="DD808" i="9"/>
  <c r="BI809" i="9"/>
  <c r="CR809" i="9"/>
  <c r="BY809" i="9"/>
  <c r="DH809" i="9"/>
  <c r="CS806" i="9"/>
  <c r="BJ806" i="9"/>
  <c r="DI806" i="9"/>
  <c r="BZ806" i="9"/>
  <c r="CW807" i="9"/>
  <c r="BN807" i="9"/>
  <c r="DA808" i="9"/>
  <c r="BR808" i="9"/>
  <c r="BF809" i="9"/>
  <c r="CO809" i="9"/>
  <c r="BV809" i="9"/>
  <c r="DE809" i="9"/>
  <c r="BN810" i="9"/>
  <c r="CW810" i="9"/>
  <c r="DV810" i="9"/>
  <c r="DY810" i="9" s="1"/>
  <c r="BM810" i="9"/>
  <c r="CV810" i="9"/>
  <c r="BN812" i="9"/>
  <c r="CW812" i="9"/>
  <c r="CV812" i="9"/>
  <c r="BM812" i="9"/>
  <c r="CL811" i="9"/>
  <c r="BC811" i="9"/>
  <c r="BD813" i="9"/>
  <c r="CM813" i="9"/>
  <c r="CF809" i="9"/>
  <c r="DG811" i="9"/>
  <c r="BX811" i="9"/>
  <c r="DF811" i="9"/>
  <c r="BW811" i="9"/>
  <c r="BZ811" i="9"/>
  <c r="DI811" i="9"/>
  <c r="BJ811" i="9"/>
  <c r="CS811" i="9"/>
  <c r="BY811" i="9"/>
  <c r="DH811" i="9"/>
  <c r="BI811" i="9"/>
  <c r="CR811" i="9"/>
  <c r="BX813" i="9"/>
  <c r="DG813" i="9"/>
  <c r="CL813" i="9"/>
  <c r="BC813" i="9"/>
  <c r="CU813" i="9"/>
  <c r="BL813" i="9"/>
  <c r="BY813" i="9"/>
  <c r="DH813" i="9"/>
  <c r="BI813" i="9"/>
  <c r="CR813" i="9"/>
  <c r="T815" i="9"/>
  <c r="X815" i="9"/>
  <c r="AB815" i="9"/>
  <c r="AF815" i="9"/>
  <c r="AJ815" i="9"/>
  <c r="AN815" i="9"/>
  <c r="AR815" i="9"/>
  <c r="AV815" i="9"/>
  <c r="DN815" i="9" s="1"/>
  <c r="U815" i="9"/>
  <c r="Y815" i="9"/>
  <c r="AC815" i="9"/>
  <c r="AG815" i="9"/>
  <c r="AK815" i="9"/>
  <c r="AO815" i="9"/>
  <c r="AS815" i="9"/>
  <c r="AW815" i="9"/>
  <c r="DO815" i="9" s="1"/>
  <c r="AA815" i="9"/>
  <c r="AI815" i="9"/>
  <c r="AQ815" i="9"/>
  <c r="V815" i="9"/>
  <c r="AD815" i="9"/>
  <c r="AL815" i="9"/>
  <c r="AT815" i="9"/>
  <c r="DL815" i="9" s="1"/>
  <c r="Z815" i="9"/>
  <c r="AP815" i="9"/>
  <c r="AE815" i="9"/>
  <c r="AU815" i="9"/>
  <c r="DM815" i="9" s="1"/>
  <c r="AH815" i="9"/>
  <c r="W815" i="9"/>
  <c r="AM815" i="9"/>
  <c r="T821" i="9"/>
  <c r="X821" i="9"/>
  <c r="AB821" i="9"/>
  <c r="AF821" i="9"/>
  <c r="AJ821" i="9"/>
  <c r="AN821" i="9"/>
  <c r="AR821" i="9"/>
  <c r="AV821" i="9"/>
  <c r="DN821" i="9" s="1"/>
  <c r="U821" i="9"/>
  <c r="Y821" i="9"/>
  <c r="AC821" i="9"/>
  <c r="AG821" i="9"/>
  <c r="AK821" i="9"/>
  <c r="AO821" i="9"/>
  <c r="AS821" i="9"/>
  <c r="AW821" i="9"/>
  <c r="DO821" i="9" s="1"/>
  <c r="W821" i="9"/>
  <c r="AE821" i="9"/>
  <c r="AM821" i="9"/>
  <c r="AU821" i="9"/>
  <c r="DM821" i="9" s="1"/>
  <c r="Z821" i="9"/>
  <c r="AH821" i="9"/>
  <c r="AP821" i="9"/>
  <c r="AA821" i="9"/>
  <c r="AQ821" i="9"/>
  <c r="AD821" i="9"/>
  <c r="AT821" i="9"/>
  <c r="DL821" i="9" s="1"/>
  <c r="AI821" i="9"/>
  <c r="V821" i="9"/>
  <c r="AL821" i="9"/>
  <c r="CL814" i="9"/>
  <c r="BC814" i="9"/>
  <c r="CB814" i="9"/>
  <c r="DK814" i="9"/>
  <c r="CP814" i="9"/>
  <c r="BG814" i="9"/>
  <c r="CY814" i="9"/>
  <c r="BP814" i="9"/>
  <c r="DV814" i="9"/>
  <c r="DY814" i="9" s="1"/>
  <c r="BM814" i="9"/>
  <c r="CV814" i="9"/>
  <c r="BQ830" i="9"/>
  <c r="CZ830" i="9"/>
  <c r="BU831" i="9"/>
  <c r="DD831" i="9"/>
  <c r="BI832" i="9"/>
  <c r="CR832" i="9"/>
  <c r="BY832" i="9"/>
  <c r="DH832" i="9"/>
  <c r="BM833" i="9"/>
  <c r="CV833" i="9"/>
  <c r="BQ834" i="9"/>
  <c r="CZ834" i="9"/>
  <c r="BU835" i="9"/>
  <c r="DD835" i="9"/>
  <c r="BI836" i="9"/>
  <c r="CR836" i="9"/>
  <c r="BY836" i="9"/>
  <c r="DH836" i="9"/>
  <c r="BM837" i="9"/>
  <c r="CV837" i="9"/>
  <c r="CZ838" i="9"/>
  <c r="BQ838" i="9"/>
  <c r="DA830" i="9"/>
  <c r="BR830" i="9"/>
  <c r="CO831" i="9"/>
  <c r="BF831" i="9"/>
  <c r="DE831" i="9"/>
  <c r="BV831" i="9"/>
  <c r="CS832" i="9"/>
  <c r="BJ832" i="9"/>
  <c r="DI832" i="9"/>
  <c r="BZ832" i="9"/>
  <c r="CW833" i="9"/>
  <c r="BN833" i="9"/>
  <c r="DA834" i="9"/>
  <c r="BR834" i="9"/>
  <c r="CO835" i="9"/>
  <c r="BF835" i="9"/>
  <c r="DE835" i="9"/>
  <c r="BV835" i="9"/>
  <c r="CS836" i="9"/>
  <c r="BJ836" i="9"/>
  <c r="DI836" i="9"/>
  <c r="BZ836" i="9"/>
  <c r="CW837" i="9"/>
  <c r="BN837" i="9"/>
  <c r="BR838" i="9"/>
  <c r="DA838" i="9"/>
  <c r="CQ823" i="9"/>
  <c r="BH823" i="9"/>
  <c r="CQ824" i="9"/>
  <c r="BH824" i="9"/>
  <c r="CN824" i="9"/>
  <c r="BE824" i="9"/>
  <c r="CM824" i="9"/>
  <c r="BD824" i="9"/>
  <c r="BS824" i="9"/>
  <c r="DB824" i="9"/>
  <c r="BC824" i="9"/>
  <c r="CL824" i="9"/>
  <c r="DA824" i="9"/>
  <c r="BR824" i="9"/>
  <c r="CR828" i="9"/>
  <c r="BI828" i="9"/>
  <c r="CC833" i="9"/>
  <c r="DB842" i="9"/>
  <c r="BS842" i="9"/>
  <c r="DB844" i="9"/>
  <c r="BS844" i="9"/>
  <c r="DB846" i="9"/>
  <c r="BS846" i="9"/>
  <c r="BS848" i="9"/>
  <c r="DB848" i="9"/>
  <c r="CP849" i="9"/>
  <c r="BG849" i="9"/>
  <c r="DF849" i="9"/>
  <c r="BW849" i="9"/>
  <c r="CT850" i="9"/>
  <c r="BK850" i="9"/>
  <c r="DJ850" i="9"/>
  <c r="CA850" i="9"/>
  <c r="CX851" i="9"/>
  <c r="BO851" i="9"/>
  <c r="DB852" i="9"/>
  <c r="BS852" i="9"/>
  <c r="CP853" i="9"/>
  <c r="BG853" i="9"/>
  <c r="DF853" i="9"/>
  <c r="BW853" i="9"/>
  <c r="CT854" i="9"/>
  <c r="BK854" i="9"/>
  <c r="DJ854" i="9"/>
  <c r="CA854" i="9"/>
  <c r="CX855" i="9"/>
  <c r="BO855" i="9"/>
  <c r="DN855" i="9"/>
  <c r="CE855" i="9"/>
  <c r="CC812" i="9"/>
  <c r="CN823" i="9"/>
  <c r="BE823" i="9"/>
  <c r="CM823" i="9"/>
  <c r="BD823" i="9"/>
  <c r="CR823" i="9"/>
  <c r="BI823" i="9"/>
  <c r="BS823" i="9"/>
  <c r="DB823" i="9"/>
  <c r="BC823" i="9"/>
  <c r="CL823" i="9"/>
  <c r="BR823" i="9"/>
  <c r="DA823" i="9"/>
  <c r="CQ827" i="9"/>
  <c r="BH827" i="9"/>
  <c r="CQ828" i="9"/>
  <c r="BH828" i="9"/>
  <c r="CN828" i="9"/>
  <c r="BE828" i="9"/>
  <c r="CM828" i="9"/>
  <c r="BD828" i="9"/>
  <c r="BS828" i="9"/>
  <c r="DB828" i="9"/>
  <c r="BC828" i="9"/>
  <c r="CL828" i="9"/>
  <c r="DA828" i="9"/>
  <c r="BR828" i="9"/>
  <c r="BZ840" i="9"/>
  <c r="DI840" i="9"/>
  <c r="BJ840" i="9"/>
  <c r="CS840" i="9"/>
  <c r="DH840" i="9"/>
  <c r="BY840" i="9"/>
  <c r="CR840" i="9"/>
  <c r="BI840" i="9"/>
  <c r="BV842" i="9"/>
  <c r="DE842" i="9"/>
  <c r="BF842" i="9"/>
  <c r="CO842" i="9"/>
  <c r="BU842" i="9"/>
  <c r="DD842" i="9"/>
  <c r="BE842" i="9"/>
  <c r="CN842" i="9"/>
  <c r="BR844" i="9"/>
  <c r="DA844" i="9"/>
  <c r="CZ844" i="9"/>
  <c r="BQ844" i="9"/>
  <c r="BN846" i="9"/>
  <c r="CW846" i="9"/>
  <c r="DV846" i="9"/>
  <c r="DY846" i="9" s="1"/>
  <c r="BM846" i="9"/>
  <c r="CV846" i="9"/>
  <c r="BZ848" i="9"/>
  <c r="DI848" i="9"/>
  <c r="BJ848" i="9"/>
  <c r="CS848" i="9"/>
  <c r="DH848" i="9"/>
  <c r="BY848" i="9"/>
  <c r="CR848" i="9"/>
  <c r="BI848" i="9"/>
  <c r="CV827" i="9"/>
  <c r="BM827" i="9"/>
  <c r="CU827" i="9"/>
  <c r="BL827" i="9"/>
  <c r="CZ827" i="9"/>
  <c r="BQ827" i="9"/>
  <c r="BW827" i="9"/>
  <c r="DF827" i="9"/>
  <c r="BG827" i="9"/>
  <c r="CP827" i="9"/>
  <c r="BV827" i="9"/>
  <c r="DE827" i="9"/>
  <c r="BF827" i="9"/>
  <c r="CO827" i="9"/>
  <c r="DF842" i="9"/>
  <c r="BW842" i="9"/>
  <c r="CX848" i="9"/>
  <c r="BO848" i="9"/>
  <c r="CR849" i="9"/>
  <c r="BI849" i="9"/>
  <c r="DH849" i="9"/>
  <c r="BY849" i="9"/>
  <c r="CR850" i="9"/>
  <c r="BI850" i="9"/>
  <c r="DH850" i="9"/>
  <c r="BY850" i="9"/>
  <c r="CR851" i="9"/>
  <c r="BI851" i="9"/>
  <c r="DH851" i="9"/>
  <c r="BY851" i="9"/>
  <c r="CR852" i="9"/>
  <c r="BI852" i="9"/>
  <c r="DH852" i="9"/>
  <c r="BY852" i="9"/>
  <c r="CR853" i="9"/>
  <c r="BI853" i="9"/>
  <c r="DH853" i="9"/>
  <c r="BY853" i="9"/>
  <c r="CR854" i="9"/>
  <c r="BI854" i="9"/>
  <c r="DH854" i="9"/>
  <c r="BY854" i="9"/>
  <c r="CR855" i="9"/>
  <c r="BI855" i="9"/>
  <c r="DH855" i="9"/>
  <c r="BY855" i="9"/>
  <c r="DB839" i="9"/>
  <c r="BS839" i="9"/>
  <c r="DG839" i="9"/>
  <c r="BX839" i="9"/>
  <c r="DF839" i="9"/>
  <c r="BW839" i="9"/>
  <c r="BZ839" i="9"/>
  <c r="DI839" i="9"/>
  <c r="BJ839" i="9"/>
  <c r="CS839" i="9"/>
  <c r="BY839" i="9"/>
  <c r="DH839" i="9"/>
  <c r="BI839" i="9"/>
  <c r="CR839" i="9"/>
  <c r="CC854" i="9"/>
  <c r="DH856" i="9"/>
  <c r="BY856" i="9"/>
  <c r="CR856" i="9"/>
  <c r="BI856" i="9"/>
  <c r="DF856" i="9"/>
  <c r="BW856" i="9"/>
  <c r="CP856" i="9"/>
  <c r="BG856" i="9"/>
  <c r="DV860" i="9"/>
  <c r="DY860" i="9" s="1"/>
  <c r="CV860" i="9"/>
  <c r="BM860" i="9"/>
  <c r="DJ860" i="9"/>
  <c r="CA860" i="9"/>
  <c r="CT860" i="9"/>
  <c r="BK860" i="9"/>
  <c r="BP856" i="9"/>
  <c r="CY856" i="9"/>
  <c r="DH857" i="9"/>
  <c r="BY857" i="9"/>
  <c r="CR857" i="9"/>
  <c r="BI857" i="9"/>
  <c r="DF857" i="9"/>
  <c r="BW857" i="9"/>
  <c r="CP857" i="9"/>
  <c r="BG857" i="9"/>
  <c r="BX860" i="9"/>
  <c r="DG860" i="9"/>
  <c r="DD861" i="9"/>
  <c r="BU861" i="9"/>
  <c r="CN861" i="9"/>
  <c r="BE861" i="9"/>
  <c r="DB861" i="9"/>
  <c r="BS861" i="9"/>
  <c r="CL861" i="9"/>
  <c r="BC861" i="9"/>
  <c r="DL858" i="9"/>
  <c r="DV858" i="9" s="1"/>
  <c r="DY858" i="9" s="1"/>
  <c r="CV858" i="9"/>
  <c r="BM858" i="9"/>
  <c r="DJ858" i="9"/>
  <c r="CA858" i="9"/>
  <c r="CT858" i="9"/>
  <c r="BK858" i="9"/>
  <c r="BJ860" i="9"/>
  <c r="CS860" i="9"/>
  <c r="BP861" i="9"/>
  <c r="CY861" i="9"/>
  <c r="DH862" i="9"/>
  <c r="BY862" i="9"/>
  <c r="CR862" i="9"/>
  <c r="BI862" i="9"/>
  <c r="DF862" i="9"/>
  <c r="BW862" i="9"/>
  <c r="CP862" i="9"/>
  <c r="BG862" i="9"/>
  <c r="CU841" i="9"/>
  <c r="BL841" i="9"/>
  <c r="DC843" i="9"/>
  <c r="BT843" i="9"/>
  <c r="CL843" i="9"/>
  <c r="BC843" i="9"/>
  <c r="CQ843" i="9"/>
  <c r="BH843" i="9"/>
  <c r="CP843" i="9"/>
  <c r="BG843" i="9"/>
  <c r="BR843" i="9"/>
  <c r="DA843" i="9"/>
  <c r="BQ843" i="9"/>
  <c r="CZ843" i="9"/>
  <c r="CE851" i="9"/>
  <c r="CE854" i="9"/>
  <c r="CR867" i="9"/>
  <c r="BI867" i="9"/>
  <c r="CR871" i="9"/>
  <c r="BI871" i="9"/>
  <c r="CR875" i="9"/>
  <c r="BI875" i="9"/>
  <c r="CR879" i="9"/>
  <c r="BI879" i="9"/>
  <c r="DG881" i="9"/>
  <c r="BX881" i="9"/>
  <c r="CM841" i="9"/>
  <c r="BD841" i="9"/>
  <c r="DB841" i="9"/>
  <c r="BS841" i="9"/>
  <c r="DG841" i="9"/>
  <c r="BX841" i="9"/>
  <c r="DF841" i="9"/>
  <c r="BW841" i="9"/>
  <c r="BZ841" i="9"/>
  <c r="DI841" i="9"/>
  <c r="BJ841" i="9"/>
  <c r="CS841" i="9"/>
  <c r="BY841" i="9"/>
  <c r="DH841" i="9"/>
  <c r="BI841" i="9"/>
  <c r="CR841" i="9"/>
  <c r="BT863" i="9"/>
  <c r="DC863" i="9"/>
  <c r="DV863" i="9"/>
  <c r="DY863" i="9" s="1"/>
  <c r="BH863" i="9"/>
  <c r="CQ863" i="9"/>
  <c r="BS863" i="9"/>
  <c r="DB863" i="9"/>
  <c r="BC863" i="9"/>
  <c r="CL863" i="9"/>
  <c r="T864" i="9"/>
  <c r="X864" i="9"/>
  <c r="AB864" i="9"/>
  <c r="AF864" i="9"/>
  <c r="AJ864" i="9"/>
  <c r="AN864" i="9"/>
  <c r="AR864" i="9"/>
  <c r="AV864" i="9"/>
  <c r="DN864" i="9" s="1"/>
  <c r="U864" i="9"/>
  <c r="Z864" i="9"/>
  <c r="AE864" i="9"/>
  <c r="AK864" i="9"/>
  <c r="AP864" i="9"/>
  <c r="AU864" i="9"/>
  <c r="DM864" i="9" s="1"/>
  <c r="V864" i="9"/>
  <c r="AA864" i="9"/>
  <c r="AG864" i="9"/>
  <c r="AL864" i="9"/>
  <c r="AQ864" i="9"/>
  <c r="AW864" i="9"/>
  <c r="DO864" i="9" s="1"/>
  <c r="W864" i="9"/>
  <c r="AH864" i="9"/>
  <c r="AS864" i="9"/>
  <c r="Y864" i="9"/>
  <c r="AI864" i="9"/>
  <c r="AT864" i="9"/>
  <c r="DL864" i="9" s="1"/>
  <c r="AC864" i="9"/>
  <c r="AM864" i="9"/>
  <c r="AD864" i="9"/>
  <c r="AO864" i="9"/>
  <c r="CM867" i="9"/>
  <c r="BD867" i="9"/>
  <c r="CU871" i="9"/>
  <c r="BL871" i="9"/>
  <c r="DC875" i="9"/>
  <c r="BT875" i="9"/>
  <c r="BD879" i="9"/>
  <c r="CM879" i="9"/>
  <c r="BI881" i="9"/>
  <c r="CR881" i="9"/>
  <c r="BM882" i="9"/>
  <c r="CV882" i="9"/>
  <c r="BI883" i="9"/>
  <c r="CR883" i="9"/>
  <c r="BY883" i="9"/>
  <c r="DH883" i="9"/>
  <c r="BU884" i="9"/>
  <c r="DD884" i="9"/>
  <c r="BQ885" i="9"/>
  <c r="CZ885" i="9"/>
  <c r="BM886" i="9"/>
  <c r="CV886" i="9"/>
  <c r="BI887" i="9"/>
  <c r="CR887" i="9"/>
  <c r="BY887" i="9"/>
  <c r="DH887" i="9"/>
  <c r="BU888" i="9"/>
  <c r="DD888" i="9"/>
  <c r="BQ889" i="9"/>
  <c r="CZ889" i="9"/>
  <c r="BM890" i="9"/>
  <c r="CV890" i="9"/>
  <c r="BQ891" i="9"/>
  <c r="CZ891" i="9"/>
  <c r="BU892" i="9"/>
  <c r="DD892" i="9"/>
  <c r="BI893" i="9"/>
  <c r="CR893" i="9"/>
  <c r="BY893" i="9"/>
  <c r="DH893" i="9"/>
  <c r="BM894" i="9"/>
  <c r="CV894" i="9"/>
  <c r="BQ895" i="9"/>
  <c r="CZ895" i="9"/>
  <c r="BU896" i="9"/>
  <c r="DD896" i="9"/>
  <c r="BI897" i="9"/>
  <c r="CR897" i="9"/>
  <c r="BY897" i="9"/>
  <c r="DH897" i="9"/>
  <c r="BM898" i="9"/>
  <c r="CV898" i="9"/>
  <c r="BQ899" i="9"/>
  <c r="CZ899" i="9"/>
  <c r="BU900" i="9"/>
  <c r="DD900" i="9"/>
  <c r="BI901" i="9"/>
  <c r="CR901" i="9"/>
  <c r="BY901" i="9"/>
  <c r="DH901" i="9"/>
  <c r="BM902" i="9"/>
  <c r="CV902" i="9"/>
  <c r="BQ903" i="9"/>
  <c r="CZ903" i="9"/>
  <c r="BU904" i="9"/>
  <c r="DD904" i="9"/>
  <c r="BI905" i="9"/>
  <c r="CR905" i="9"/>
  <c r="BY905" i="9"/>
  <c r="DH905" i="9"/>
  <c r="BM906" i="9"/>
  <c r="CV906" i="9"/>
  <c r="BQ907" i="9"/>
  <c r="CZ907" i="9"/>
  <c r="BU908" i="9"/>
  <c r="DD908" i="9"/>
  <c r="CV826" i="9"/>
  <c r="BM826" i="9"/>
  <c r="DK826" i="9"/>
  <c r="CB826" i="9"/>
  <c r="BO826" i="9"/>
  <c r="CX826" i="9"/>
  <c r="CW826" i="9"/>
  <c r="BN826" i="9"/>
  <c r="DJ847" i="9"/>
  <c r="CA847" i="9"/>
  <c r="BN847" i="9"/>
  <c r="CW847" i="9"/>
  <c r="DV847" i="9"/>
  <c r="DY847" i="9" s="1"/>
  <c r="CV847" i="9"/>
  <c r="BM847" i="9"/>
  <c r="BD859" i="9"/>
  <c r="CM859" i="9"/>
  <c r="CZ859" i="9"/>
  <c r="BQ859" i="9"/>
  <c r="CX859" i="9"/>
  <c r="BO859" i="9"/>
  <c r="BW867" i="9"/>
  <c r="DF867" i="9"/>
  <c r="BG867" i="9"/>
  <c r="CP867" i="9"/>
  <c r="BV867" i="9"/>
  <c r="DE867" i="9"/>
  <c r="BF867" i="9"/>
  <c r="CO867" i="9"/>
  <c r="BS871" i="9"/>
  <c r="DB871" i="9"/>
  <c r="BC871" i="9"/>
  <c r="CL871" i="9"/>
  <c r="BR871" i="9"/>
  <c r="DA871" i="9"/>
  <c r="BO875" i="9"/>
  <c r="CX875" i="9"/>
  <c r="BN875" i="9"/>
  <c r="CW875" i="9"/>
  <c r="CA879" i="9"/>
  <c r="DJ879" i="9"/>
  <c r="BK879" i="9"/>
  <c r="CT879" i="9"/>
  <c r="DI879" i="9"/>
  <c r="BZ879" i="9"/>
  <c r="BJ879" i="9"/>
  <c r="CS879" i="9"/>
  <c r="DF881" i="9"/>
  <c r="BW881" i="9"/>
  <c r="CP881" i="9"/>
  <c r="BG881" i="9"/>
  <c r="CD860" i="9"/>
  <c r="CE860" i="9"/>
  <c r="CC860" i="9"/>
  <c r="CM870" i="9"/>
  <c r="BD870" i="9"/>
  <c r="CR870" i="9"/>
  <c r="BI870" i="9"/>
  <c r="CQ870" i="9"/>
  <c r="BH870" i="9"/>
  <c r="BS870" i="9"/>
  <c r="DB870" i="9"/>
  <c r="BC870" i="9"/>
  <c r="CL870" i="9"/>
  <c r="BR870" i="9"/>
  <c r="DA870" i="9"/>
  <c r="CM878" i="9"/>
  <c r="BD878" i="9"/>
  <c r="CR878" i="9"/>
  <c r="BI878" i="9"/>
  <c r="CQ878" i="9"/>
  <c r="BH878" i="9"/>
  <c r="BS878" i="9"/>
  <c r="DB878" i="9"/>
  <c r="BC878" i="9"/>
  <c r="CL878" i="9"/>
  <c r="BR878" i="9"/>
  <c r="DA878" i="9"/>
  <c r="CF884" i="9"/>
  <c r="DH912" i="9"/>
  <c r="BY912" i="9"/>
  <c r="CR912" i="9"/>
  <c r="BI912" i="9"/>
  <c r="DH916" i="9"/>
  <c r="BY916" i="9"/>
  <c r="CR916" i="9"/>
  <c r="BI916" i="9"/>
  <c r="DH920" i="9"/>
  <c r="BY920" i="9"/>
  <c r="CR920" i="9"/>
  <c r="BI920" i="9"/>
  <c r="CN866" i="9"/>
  <c r="BE866" i="9"/>
  <c r="CQ868" i="9"/>
  <c r="BH868" i="9"/>
  <c r="CN868" i="9"/>
  <c r="BE868" i="9"/>
  <c r="CM868" i="9"/>
  <c r="BD868" i="9"/>
  <c r="BS868" i="9"/>
  <c r="DB868" i="9"/>
  <c r="BC868" i="9"/>
  <c r="CL868" i="9"/>
  <c r="DA868" i="9"/>
  <c r="BR868" i="9"/>
  <c r="DK876" i="9"/>
  <c r="CB876" i="9"/>
  <c r="BO876" i="9"/>
  <c r="CX876" i="9"/>
  <c r="BN876" i="9"/>
  <c r="CW876" i="9"/>
  <c r="BN880" i="9"/>
  <c r="CW880" i="9"/>
  <c r="BX880" i="9"/>
  <c r="DG880" i="9"/>
  <c r="BL880" i="9"/>
  <c r="CU880" i="9"/>
  <c r="BW880" i="9"/>
  <c r="DF880" i="9"/>
  <c r="BG880" i="9"/>
  <c r="CP880" i="9"/>
  <c r="CF883" i="9"/>
  <c r="CC893" i="9"/>
  <c r="CC901" i="9"/>
  <c r="BU909" i="9"/>
  <c r="DD909" i="9"/>
  <c r="BE909" i="9"/>
  <c r="CN909" i="9"/>
  <c r="BH910" i="9"/>
  <c r="CQ910" i="9"/>
  <c r="BV912" i="9"/>
  <c r="DE912" i="9"/>
  <c r="CV913" i="9"/>
  <c r="BM913" i="9"/>
  <c r="DB914" i="9"/>
  <c r="BS914" i="9"/>
  <c r="CT916" i="9"/>
  <c r="BK916" i="9"/>
  <c r="BU917" i="9"/>
  <c r="DD917" i="9"/>
  <c r="BE917" i="9"/>
  <c r="CN917" i="9"/>
  <c r="BH918" i="9"/>
  <c r="CQ918" i="9"/>
  <c r="BV920" i="9"/>
  <c r="DE920" i="9"/>
  <c r="BM922" i="9"/>
  <c r="CV922" i="9"/>
  <c r="BQ923" i="9"/>
  <c r="CZ923" i="9"/>
  <c r="BU924" i="9"/>
  <c r="DD924" i="9"/>
  <c r="BI925" i="9"/>
  <c r="CR925" i="9"/>
  <c r="BY925" i="9"/>
  <c r="DH925" i="9"/>
  <c r="BM926" i="9"/>
  <c r="CV926" i="9"/>
  <c r="BQ927" i="9"/>
  <c r="CZ927" i="9"/>
  <c r="BU928" i="9"/>
  <c r="DD928" i="9"/>
  <c r="BI929" i="9"/>
  <c r="CR929" i="9"/>
  <c r="BY929" i="9"/>
  <c r="DH929" i="9"/>
  <c r="BM930" i="9"/>
  <c r="CV930" i="9"/>
  <c r="BQ931" i="9"/>
  <c r="CZ931" i="9"/>
  <c r="BU932" i="9"/>
  <c r="DD932" i="9"/>
  <c r="BI933" i="9"/>
  <c r="CR933" i="9"/>
  <c r="BY933" i="9"/>
  <c r="DH933" i="9"/>
  <c r="BM934" i="9"/>
  <c r="CV934" i="9"/>
  <c r="BQ935" i="9"/>
  <c r="CZ935" i="9"/>
  <c r="BU936" i="9"/>
  <c r="DD936" i="9"/>
  <c r="DC845" i="9"/>
  <c r="BT845" i="9"/>
  <c r="CL845" i="9"/>
  <c r="BC845" i="9"/>
  <c r="CQ845" i="9"/>
  <c r="BH845" i="9"/>
  <c r="CP845" i="9"/>
  <c r="BG845" i="9"/>
  <c r="BR845" i="9"/>
  <c r="DA845" i="9"/>
  <c r="BQ845" i="9"/>
  <c r="CZ845" i="9"/>
  <c r="CU866" i="9"/>
  <c r="BL866" i="9"/>
  <c r="CZ866" i="9"/>
  <c r="BQ866" i="9"/>
  <c r="CY866" i="9"/>
  <c r="BP866" i="9"/>
  <c r="BW866" i="9"/>
  <c r="DF866" i="9"/>
  <c r="BG866" i="9"/>
  <c r="CP866" i="9"/>
  <c r="DE866" i="9"/>
  <c r="BV866" i="9"/>
  <c r="CO866" i="9"/>
  <c r="BF866" i="9"/>
  <c r="CU874" i="9"/>
  <c r="BL874" i="9"/>
  <c r="CZ874" i="9"/>
  <c r="BQ874" i="9"/>
  <c r="CY874" i="9"/>
  <c r="BP874" i="9"/>
  <c r="BW874" i="9"/>
  <c r="DF874" i="9"/>
  <c r="BG874" i="9"/>
  <c r="CP874" i="9"/>
  <c r="DE874" i="9"/>
  <c r="BV874" i="9"/>
  <c r="CO874" i="9"/>
  <c r="BF874" i="9"/>
  <c r="CC886" i="9"/>
  <c r="DV910" i="9"/>
  <c r="DY910" i="9" s="1"/>
  <c r="BM910" i="9"/>
  <c r="CV910" i="9"/>
  <c r="CP912" i="9"/>
  <c r="BG912" i="9"/>
  <c r="CB912" i="9"/>
  <c r="DK912" i="9"/>
  <c r="CZ914" i="9"/>
  <c r="BQ914" i="9"/>
  <c r="DF916" i="9"/>
  <c r="BW916" i="9"/>
  <c r="DD918" i="9"/>
  <c r="BU918" i="9"/>
  <c r="CN918" i="9"/>
  <c r="BE918" i="9"/>
  <c r="BR920" i="9"/>
  <c r="DA920" i="9"/>
  <c r="CW922" i="9"/>
  <c r="BN922" i="9"/>
  <c r="DA923" i="9"/>
  <c r="BR923" i="9"/>
  <c r="CO924" i="9"/>
  <c r="BF924" i="9"/>
  <c r="DE924" i="9"/>
  <c r="BV924" i="9"/>
  <c r="CS925" i="9"/>
  <c r="BJ925" i="9"/>
  <c r="DI925" i="9"/>
  <c r="BZ925" i="9"/>
  <c r="CW926" i="9"/>
  <c r="BN926" i="9"/>
  <c r="DA927" i="9"/>
  <c r="BR927" i="9"/>
  <c r="CO928" i="9"/>
  <c r="BF928" i="9"/>
  <c r="DE928" i="9"/>
  <c r="BV928" i="9"/>
  <c r="CS929" i="9"/>
  <c r="BJ929" i="9"/>
  <c r="DI929" i="9"/>
  <c r="BZ929" i="9"/>
  <c r="CW930" i="9"/>
  <c r="BN930" i="9"/>
  <c r="DA931" i="9"/>
  <c r="BR931" i="9"/>
  <c r="CO932" i="9"/>
  <c r="BF932" i="9"/>
  <c r="DE932" i="9"/>
  <c r="BV932" i="9"/>
  <c r="CS933" i="9"/>
  <c r="BJ933" i="9"/>
  <c r="DI933" i="9"/>
  <c r="BZ933" i="9"/>
  <c r="CW934" i="9"/>
  <c r="BN934" i="9"/>
  <c r="DA935" i="9"/>
  <c r="BR935" i="9"/>
  <c r="BF936" i="9"/>
  <c r="CO936" i="9"/>
  <c r="BV936" i="9"/>
  <c r="DE936" i="9"/>
  <c r="DK872" i="9"/>
  <c r="CB872" i="9"/>
  <c r="BO872" i="9"/>
  <c r="CX872" i="9"/>
  <c r="BN872" i="9"/>
  <c r="CW872" i="9"/>
  <c r="CC908" i="9"/>
  <c r="CC914" i="9"/>
  <c r="BN919" i="9"/>
  <c r="CW919" i="9"/>
  <c r="DF919" i="9"/>
  <c r="BW919" i="9"/>
  <c r="CT919" i="9"/>
  <c r="BK919" i="9"/>
  <c r="DH919" i="9"/>
  <c r="BY919" i="9"/>
  <c r="CR919" i="9"/>
  <c r="BI919" i="9"/>
  <c r="CF936" i="9"/>
  <c r="DB938" i="9"/>
  <c r="BS938" i="9"/>
  <c r="DB940" i="9"/>
  <c r="BS940" i="9"/>
  <c r="DB942" i="9"/>
  <c r="BS942" i="9"/>
  <c r="DB944" i="9"/>
  <c r="BS944" i="9"/>
  <c r="DB946" i="9"/>
  <c r="BS946" i="9"/>
  <c r="DB948" i="9"/>
  <c r="BS948" i="9"/>
  <c r="DB950" i="9"/>
  <c r="BS950" i="9"/>
  <c r="DB952" i="9"/>
  <c r="BS952" i="9"/>
  <c r="DB954" i="9"/>
  <c r="BS954" i="9"/>
  <c r="DB956" i="9"/>
  <c r="BS956" i="9"/>
  <c r="DH958" i="9"/>
  <c r="BY958" i="9"/>
  <c r="CR958" i="9"/>
  <c r="BI958" i="9"/>
  <c r="DB959" i="9"/>
  <c r="BS959" i="9"/>
  <c r="CP960" i="9"/>
  <c r="BG960" i="9"/>
  <c r="DK960" i="9"/>
  <c r="CB960" i="9"/>
  <c r="BU962" i="9"/>
  <c r="DD962" i="9"/>
  <c r="BE962" i="9"/>
  <c r="CN962" i="9"/>
  <c r="CL963" i="9"/>
  <c r="BC963" i="9"/>
  <c r="DG963" i="9"/>
  <c r="BX963" i="9"/>
  <c r="BL964" i="9"/>
  <c r="CU964" i="9"/>
  <c r="CF910" i="9"/>
  <c r="BX915" i="9"/>
  <c r="DG915" i="9"/>
  <c r="CL915" i="9"/>
  <c r="BC915" i="9"/>
  <c r="BL915" i="9"/>
  <c r="CU915" i="9"/>
  <c r="BV915" i="9"/>
  <c r="DE915" i="9"/>
  <c r="BQ915" i="9"/>
  <c r="CZ915" i="9"/>
  <c r="BN938" i="9"/>
  <c r="CW938" i="9"/>
  <c r="DV938" i="9"/>
  <c r="DY938" i="9" s="1"/>
  <c r="BM938" i="9"/>
  <c r="CV938" i="9"/>
  <c r="BZ940" i="9"/>
  <c r="DI940" i="9"/>
  <c r="BJ940" i="9"/>
  <c r="CS940" i="9"/>
  <c r="DH940" i="9"/>
  <c r="BY940" i="9"/>
  <c r="CR940" i="9"/>
  <c r="BI940" i="9"/>
  <c r="BV942" i="9"/>
  <c r="DE942" i="9"/>
  <c r="BF942" i="9"/>
  <c r="CO942" i="9"/>
  <c r="BU942" i="9"/>
  <c r="DD942" i="9"/>
  <c r="BE942" i="9"/>
  <c r="CN942" i="9"/>
  <c r="BR944" i="9"/>
  <c r="DA944" i="9"/>
  <c r="CZ944" i="9"/>
  <c r="BQ944" i="9"/>
  <c r="BN946" i="9"/>
  <c r="CW946" i="9"/>
  <c r="DV946" i="9"/>
  <c r="DY946" i="9" s="1"/>
  <c r="BM946" i="9"/>
  <c r="CV946" i="9"/>
  <c r="BZ948" i="9"/>
  <c r="DI948" i="9"/>
  <c r="BJ948" i="9"/>
  <c r="CS948" i="9"/>
  <c r="DH948" i="9"/>
  <c r="BY948" i="9"/>
  <c r="CR948" i="9"/>
  <c r="BI948" i="9"/>
  <c r="BV950" i="9"/>
  <c r="DE950" i="9"/>
  <c r="BF950" i="9"/>
  <c r="CO950" i="9"/>
  <c r="BU950" i="9"/>
  <c r="DD950" i="9"/>
  <c r="BE950" i="9"/>
  <c r="CN950" i="9"/>
  <c r="BR952" i="9"/>
  <c r="DA952" i="9"/>
  <c r="CZ952" i="9"/>
  <c r="BQ952" i="9"/>
  <c r="BN954" i="9"/>
  <c r="CW954" i="9"/>
  <c r="DV954" i="9"/>
  <c r="DY954" i="9" s="1"/>
  <c r="BM954" i="9"/>
  <c r="CV954" i="9"/>
  <c r="BZ956" i="9"/>
  <c r="DI956" i="9"/>
  <c r="BJ956" i="9"/>
  <c r="CS956" i="9"/>
  <c r="DH956" i="9"/>
  <c r="BY956" i="9"/>
  <c r="CR956" i="9"/>
  <c r="BI956" i="9"/>
  <c r="DV959" i="9"/>
  <c r="DY959" i="9" s="1"/>
  <c r="CV959" i="9"/>
  <c r="BM959" i="9"/>
  <c r="CZ963" i="9"/>
  <c r="BQ963" i="9"/>
  <c r="BX911" i="9"/>
  <c r="DG911" i="9"/>
  <c r="CL911" i="9"/>
  <c r="BC911" i="9"/>
  <c r="BL911" i="9"/>
  <c r="CU911" i="9"/>
  <c r="BV911" i="9"/>
  <c r="DE911" i="9"/>
  <c r="BQ911" i="9"/>
  <c r="CZ911" i="9"/>
  <c r="CD928" i="9"/>
  <c r="CF929" i="9"/>
  <c r="CD932" i="9"/>
  <c r="CF933" i="9"/>
  <c r="DF938" i="9"/>
  <c r="BW938" i="9"/>
  <c r="CX944" i="9"/>
  <c r="BO944" i="9"/>
  <c r="DF946" i="9"/>
  <c r="BW946" i="9"/>
  <c r="CX952" i="9"/>
  <c r="BO952" i="9"/>
  <c r="DF954" i="9"/>
  <c r="BW954" i="9"/>
  <c r="BV959" i="9"/>
  <c r="DE959" i="9"/>
  <c r="DD960" i="9"/>
  <c r="BU960" i="9"/>
  <c r="CN960" i="9"/>
  <c r="BE960" i="9"/>
  <c r="CT963" i="9"/>
  <c r="BK963" i="9"/>
  <c r="BM964" i="9"/>
  <c r="CV964" i="9"/>
  <c r="DK937" i="9"/>
  <c r="CB937" i="9"/>
  <c r="DK939" i="9"/>
  <c r="CB939" i="9"/>
  <c r="DK941" i="9"/>
  <c r="CB941" i="9"/>
  <c r="DK943" i="9"/>
  <c r="CB943" i="9"/>
  <c r="DK945" i="9"/>
  <c r="CB945" i="9"/>
  <c r="DK947" i="9"/>
  <c r="CB947" i="9"/>
  <c r="DK949" i="9"/>
  <c r="CB949" i="9"/>
  <c r="DK951" i="9"/>
  <c r="CB951" i="9"/>
  <c r="DK953" i="9"/>
  <c r="CB953" i="9"/>
  <c r="DK955" i="9"/>
  <c r="CB955" i="9"/>
  <c r="CB957" i="9"/>
  <c r="DK957" i="9"/>
  <c r="BN965" i="9"/>
  <c r="CW965" i="9"/>
  <c r="DJ965" i="9"/>
  <c r="CA965" i="9"/>
  <c r="BF965" i="9"/>
  <c r="CO965" i="9"/>
  <c r="BU965" i="9"/>
  <c r="DD965" i="9"/>
  <c r="CN965" i="9"/>
  <c r="BE965" i="9"/>
  <c r="CD965" i="9"/>
  <c r="CE965" i="9"/>
  <c r="CC965" i="9"/>
  <c r="CX967" i="9"/>
  <c r="BO967" i="9"/>
  <c r="BO968" i="9"/>
  <c r="CX968" i="9"/>
  <c r="CX969" i="9"/>
  <c r="BO969" i="9"/>
  <c r="CX970" i="9"/>
  <c r="BO970" i="9"/>
  <c r="CX971" i="9"/>
  <c r="BO971" i="9"/>
  <c r="BO972" i="9"/>
  <c r="CX972" i="9"/>
  <c r="CX973" i="9"/>
  <c r="BO973" i="9"/>
  <c r="CX974" i="9"/>
  <c r="BO974" i="9"/>
  <c r="CX975" i="9"/>
  <c r="BO975" i="9"/>
  <c r="CX976" i="9"/>
  <c r="BO976" i="9"/>
  <c r="CX977" i="9"/>
  <c r="BO977" i="9"/>
  <c r="CX978" i="9"/>
  <c r="BO978" i="9"/>
  <c r="BO979" i="9"/>
  <c r="CX979" i="9"/>
  <c r="CX980" i="9"/>
  <c r="BO980" i="9"/>
  <c r="BO981" i="9"/>
  <c r="CX981" i="9"/>
  <c r="CX982" i="9"/>
  <c r="BO982" i="9"/>
  <c r="CX983" i="9"/>
  <c r="BO983" i="9"/>
  <c r="CX984" i="9"/>
  <c r="BO984" i="9"/>
  <c r="CX985" i="9"/>
  <c r="BO985" i="9"/>
  <c r="CX986" i="9"/>
  <c r="BO986" i="9"/>
  <c r="CX987" i="9"/>
  <c r="BO987" i="9"/>
  <c r="BO988" i="9"/>
  <c r="CX988" i="9"/>
  <c r="CX989" i="9"/>
  <c r="BO989" i="9"/>
  <c r="BO990" i="9"/>
  <c r="CX990" i="9"/>
  <c r="BO991" i="9"/>
  <c r="CX991" i="9"/>
  <c r="CX992" i="9"/>
  <c r="BO992" i="9"/>
  <c r="CX993" i="9"/>
  <c r="BO993" i="9"/>
  <c r="CC896" i="9"/>
  <c r="CC881" i="9"/>
  <c r="CD881" i="9"/>
  <c r="CE881" i="9"/>
  <c r="CC892" i="9"/>
  <c r="CM937" i="9"/>
  <c r="BD937" i="9"/>
  <c r="CM945" i="9"/>
  <c r="BD945" i="9"/>
  <c r="CM953" i="9"/>
  <c r="BD953" i="9"/>
  <c r="CO967" i="9"/>
  <c r="BF967" i="9"/>
  <c r="CA967" i="9"/>
  <c r="DJ967" i="9"/>
  <c r="DE968" i="9"/>
  <c r="BV968" i="9"/>
  <c r="BQ969" i="9"/>
  <c r="CZ969" i="9"/>
  <c r="BK970" i="9"/>
  <c r="CT970" i="9"/>
  <c r="CO971" i="9"/>
  <c r="BF971" i="9"/>
  <c r="CA971" i="9"/>
  <c r="DJ971" i="9"/>
  <c r="DE972" i="9"/>
  <c r="BV972" i="9"/>
  <c r="BQ973" i="9"/>
  <c r="CZ973" i="9"/>
  <c r="BK974" i="9"/>
  <c r="CT974" i="9"/>
  <c r="CO975" i="9"/>
  <c r="BF975" i="9"/>
  <c r="CA975" i="9"/>
  <c r="DJ975" i="9"/>
  <c r="DE976" i="9"/>
  <c r="BV976" i="9"/>
  <c r="BQ977" i="9"/>
  <c r="CZ977" i="9"/>
  <c r="BK978" i="9"/>
  <c r="CT978" i="9"/>
  <c r="CO979" i="9"/>
  <c r="BF979" i="9"/>
  <c r="CA979" i="9"/>
  <c r="DJ979" i="9"/>
  <c r="DE980" i="9"/>
  <c r="BV980" i="9"/>
  <c r="BQ981" i="9"/>
  <c r="CZ981" i="9"/>
  <c r="BK982" i="9"/>
  <c r="CT982" i="9"/>
  <c r="CO983" i="9"/>
  <c r="BF983" i="9"/>
  <c r="CA983" i="9"/>
  <c r="DJ983" i="9"/>
  <c r="DE984" i="9"/>
  <c r="BV984" i="9"/>
  <c r="BQ985" i="9"/>
  <c r="CZ985" i="9"/>
  <c r="BK986" i="9"/>
  <c r="CT986" i="9"/>
  <c r="CO987" i="9"/>
  <c r="BF987" i="9"/>
  <c r="CA987" i="9"/>
  <c r="DJ987" i="9"/>
  <c r="DE988" i="9"/>
  <c r="BV988" i="9"/>
  <c r="BQ989" i="9"/>
  <c r="CZ989" i="9"/>
  <c r="BK990" i="9"/>
  <c r="CT990" i="9"/>
  <c r="CO991" i="9"/>
  <c r="BF991" i="9"/>
  <c r="CA991" i="9"/>
  <c r="DJ991" i="9"/>
  <c r="DE992" i="9"/>
  <c r="BV992" i="9"/>
  <c r="BQ993" i="9"/>
  <c r="CZ993" i="9"/>
  <c r="BX961" i="9"/>
  <c r="DG961" i="9"/>
  <c r="CL961" i="9"/>
  <c r="BC961" i="9"/>
  <c r="BL961" i="9"/>
  <c r="CU961" i="9"/>
  <c r="BV961" i="9"/>
  <c r="DE961" i="9"/>
  <c r="BQ961" i="9"/>
  <c r="CZ961" i="9"/>
  <c r="CT937" i="9"/>
  <c r="BK937" i="9"/>
  <c r="CY937" i="9"/>
  <c r="BP937" i="9"/>
  <c r="CX937" i="9"/>
  <c r="BO937" i="9"/>
  <c r="BV937" i="9"/>
  <c r="DE937" i="9"/>
  <c r="BF937" i="9"/>
  <c r="CO937" i="9"/>
  <c r="DD937" i="9"/>
  <c r="BU937" i="9"/>
  <c r="CN937" i="9"/>
  <c r="BE937" i="9"/>
  <c r="DB939" i="9"/>
  <c r="BS939" i="9"/>
  <c r="DG939" i="9"/>
  <c r="BX939" i="9"/>
  <c r="DF939" i="9"/>
  <c r="BW939" i="9"/>
  <c r="BZ939" i="9"/>
  <c r="DI939" i="9"/>
  <c r="BJ939" i="9"/>
  <c r="CS939" i="9"/>
  <c r="BY939" i="9"/>
  <c r="DH939" i="9"/>
  <c r="BI939" i="9"/>
  <c r="CR939" i="9"/>
  <c r="DJ941" i="9"/>
  <c r="CA941" i="9"/>
  <c r="BN941" i="9"/>
  <c r="CW941" i="9"/>
  <c r="DV941" i="9"/>
  <c r="DY941" i="9" s="1"/>
  <c r="CV941" i="9"/>
  <c r="BM941" i="9"/>
  <c r="CL943" i="9"/>
  <c r="BC943" i="9"/>
  <c r="CQ943" i="9"/>
  <c r="BH943" i="9"/>
  <c r="CP943" i="9"/>
  <c r="BG943" i="9"/>
  <c r="BR943" i="9"/>
  <c r="DA943" i="9"/>
  <c r="BQ943" i="9"/>
  <c r="CZ943" i="9"/>
  <c r="CT945" i="9"/>
  <c r="BK945" i="9"/>
  <c r="CY945" i="9"/>
  <c r="BP945" i="9"/>
  <c r="CX945" i="9"/>
  <c r="BO945" i="9"/>
  <c r="BV945" i="9"/>
  <c r="DE945" i="9"/>
  <c r="BF945" i="9"/>
  <c r="CO945" i="9"/>
  <c r="DD945" i="9"/>
  <c r="BU945" i="9"/>
  <c r="CN945" i="9"/>
  <c r="BE945" i="9"/>
  <c r="DB947" i="9"/>
  <c r="BS947" i="9"/>
  <c r="DG947" i="9"/>
  <c r="BX947" i="9"/>
  <c r="DF947" i="9"/>
  <c r="BW947" i="9"/>
  <c r="BZ947" i="9"/>
  <c r="DI947" i="9"/>
  <c r="BJ947" i="9"/>
  <c r="CS947" i="9"/>
  <c r="BY947" i="9"/>
  <c r="DH947" i="9"/>
  <c r="BI947" i="9"/>
  <c r="CR947" i="9"/>
  <c r="DJ949" i="9"/>
  <c r="CA949" i="9"/>
  <c r="BN949" i="9"/>
  <c r="CW949" i="9"/>
  <c r="DV949" i="9"/>
  <c r="DY949" i="9" s="1"/>
  <c r="CV949" i="9"/>
  <c r="BM949" i="9"/>
  <c r="CL951" i="9"/>
  <c r="BC951" i="9"/>
  <c r="CQ951" i="9"/>
  <c r="BH951" i="9"/>
  <c r="CP951" i="9"/>
  <c r="BG951" i="9"/>
  <c r="BR951" i="9"/>
  <c r="DA951" i="9"/>
  <c r="BQ951" i="9"/>
  <c r="CZ951" i="9"/>
  <c r="CT953" i="9"/>
  <c r="BK953" i="9"/>
  <c r="CY953" i="9"/>
  <c r="BP953" i="9"/>
  <c r="CX953" i="9"/>
  <c r="BO953" i="9"/>
  <c r="BV953" i="9"/>
  <c r="DE953" i="9"/>
  <c r="BF953" i="9"/>
  <c r="CO953" i="9"/>
  <c r="DD953" i="9"/>
  <c r="BU953" i="9"/>
  <c r="CN953" i="9"/>
  <c r="BE953" i="9"/>
  <c r="DB955" i="9"/>
  <c r="BS955" i="9"/>
  <c r="DG955" i="9"/>
  <c r="BX955" i="9"/>
  <c r="DF955" i="9"/>
  <c r="BW955" i="9"/>
  <c r="BZ955" i="9"/>
  <c r="DI955" i="9"/>
  <c r="BJ955" i="9"/>
  <c r="CS955" i="9"/>
  <c r="BY955" i="9"/>
  <c r="DH955" i="9"/>
  <c r="BI955" i="9"/>
  <c r="CR955" i="9"/>
  <c r="DB957" i="9"/>
  <c r="BS957" i="9"/>
  <c r="BX957" i="9"/>
  <c r="DG957" i="9"/>
  <c r="DF957" i="9"/>
  <c r="BW957" i="9"/>
  <c r="BZ957" i="9"/>
  <c r="DI957" i="9"/>
  <c r="BJ957" i="9"/>
  <c r="CS957" i="9"/>
  <c r="DH957" i="9"/>
  <c r="BY957" i="9"/>
  <c r="BI957" i="9"/>
  <c r="CR957" i="9"/>
  <c r="DG967" i="9"/>
  <c r="BX967" i="9"/>
  <c r="CQ967" i="9"/>
  <c r="BH967" i="9"/>
  <c r="DC968" i="9"/>
  <c r="BT968" i="9"/>
  <c r="BD968" i="9"/>
  <c r="CM968" i="9"/>
  <c r="BP969" i="9"/>
  <c r="CY969" i="9"/>
  <c r="CB970" i="9"/>
  <c r="DK970" i="9"/>
  <c r="BL970" i="9"/>
  <c r="CU970" i="9"/>
  <c r="DG971" i="9"/>
  <c r="BX971" i="9"/>
  <c r="CQ971" i="9"/>
  <c r="BH971" i="9"/>
  <c r="DC972" i="9"/>
  <c r="BT972" i="9"/>
  <c r="CM972" i="9"/>
  <c r="BD972" i="9"/>
  <c r="BP973" i="9"/>
  <c r="CY973" i="9"/>
  <c r="CB974" i="9"/>
  <c r="DK974" i="9"/>
  <c r="CU974" i="9"/>
  <c r="BL974" i="9"/>
  <c r="DG975" i="9"/>
  <c r="BX975" i="9"/>
  <c r="CQ975" i="9"/>
  <c r="BH975" i="9"/>
  <c r="DC976" i="9"/>
  <c r="BT976" i="9"/>
  <c r="CM976" i="9"/>
  <c r="BD976" i="9"/>
  <c r="BP977" i="9"/>
  <c r="CY977" i="9"/>
  <c r="CB978" i="9"/>
  <c r="DK978" i="9"/>
  <c r="CU978" i="9"/>
  <c r="BL978" i="9"/>
  <c r="DG979" i="9"/>
  <c r="BX979" i="9"/>
  <c r="CQ979" i="9"/>
  <c r="BH979" i="9"/>
  <c r="BT980" i="9"/>
  <c r="DC980" i="9"/>
  <c r="BD980" i="9"/>
  <c r="CM980" i="9"/>
  <c r="BP981" i="9"/>
  <c r="CY981" i="9"/>
  <c r="CB982" i="9"/>
  <c r="DK982" i="9"/>
  <c r="CU982" i="9"/>
  <c r="BL982" i="9"/>
  <c r="DG983" i="9"/>
  <c r="BX983" i="9"/>
  <c r="CQ983" i="9"/>
  <c r="BH983" i="9"/>
  <c r="DC984" i="9"/>
  <c r="BT984" i="9"/>
  <c r="CM984" i="9"/>
  <c r="BD984" i="9"/>
  <c r="BP985" i="9"/>
  <c r="CY985" i="9"/>
  <c r="CB986" i="9"/>
  <c r="DK986" i="9"/>
  <c r="BL986" i="9"/>
  <c r="CU986" i="9"/>
  <c r="DG987" i="9"/>
  <c r="BX987" i="9"/>
  <c r="CQ987" i="9"/>
  <c r="BH987" i="9"/>
  <c r="BT988" i="9"/>
  <c r="DC988" i="9"/>
  <c r="BD988" i="9"/>
  <c r="CM988" i="9"/>
  <c r="BP989" i="9"/>
  <c r="CY989" i="9"/>
  <c r="CB990" i="9"/>
  <c r="DK990" i="9"/>
  <c r="BL990" i="9"/>
  <c r="CU990" i="9"/>
  <c r="DG991" i="9"/>
  <c r="BX991" i="9"/>
  <c r="CQ991" i="9"/>
  <c r="BH991" i="9"/>
  <c r="DC992" i="9"/>
  <c r="BT992" i="9"/>
  <c r="CM992" i="9"/>
  <c r="BD992" i="9"/>
  <c r="BP993" i="9"/>
  <c r="CY993" i="9"/>
  <c r="DF995" i="9"/>
  <c r="BW995" i="9"/>
  <c r="DE995" i="9"/>
  <c r="BV995" i="9"/>
  <c r="CO995" i="9"/>
  <c r="BF995" i="9"/>
  <c r="DV995" i="9"/>
  <c r="DY995" i="9" s="1"/>
  <c r="BM995" i="9"/>
  <c r="CV995" i="9"/>
  <c r="DB995" i="9"/>
  <c r="BS995" i="9"/>
  <c r="CB995" i="9"/>
  <c r="DK995" i="9"/>
  <c r="BL995" i="9"/>
  <c r="CU995" i="9"/>
  <c r="DB996" i="9"/>
  <c r="BS996" i="9"/>
  <c r="DE996" i="9"/>
  <c r="BV996" i="9"/>
  <c r="CO996" i="9"/>
  <c r="BF996" i="9"/>
  <c r="DV996" i="9"/>
  <c r="DY996" i="9" s="1"/>
  <c r="BM996" i="9"/>
  <c r="CV996" i="9"/>
  <c r="CX996" i="9"/>
  <c r="BO996" i="9"/>
  <c r="DG996" i="9"/>
  <c r="BX996" i="9"/>
  <c r="CQ996" i="9"/>
  <c r="BH996" i="9"/>
  <c r="CL1000" i="9"/>
  <c r="BC1000" i="9"/>
  <c r="DA1000" i="9"/>
  <c r="BR1000" i="9"/>
  <c r="DF1000" i="9"/>
  <c r="BW1000" i="9"/>
  <c r="BY1000" i="9"/>
  <c r="DH1000" i="9"/>
  <c r="BI1000" i="9"/>
  <c r="CR1000" i="9"/>
  <c r="CP1000" i="9"/>
  <c r="BG1000" i="9"/>
  <c r="BT1000" i="9"/>
  <c r="DC1000" i="9"/>
  <c r="BD1000" i="9"/>
  <c r="CM1000" i="9"/>
  <c r="CL1002" i="9"/>
  <c r="BC1002" i="9"/>
  <c r="DA1002" i="9"/>
  <c r="BR1002" i="9"/>
  <c r="DF1002" i="9"/>
  <c r="BW1002" i="9"/>
  <c r="BY1002" i="9"/>
  <c r="DH1002" i="9"/>
  <c r="BI1002" i="9"/>
  <c r="CR1002" i="9"/>
  <c r="CY1002" i="9"/>
  <c r="BP1002" i="9"/>
  <c r="DJ1005" i="9"/>
  <c r="CA1005" i="9"/>
  <c r="DE1005" i="9"/>
  <c r="BV1005" i="9"/>
  <c r="CO1005" i="9"/>
  <c r="BF1005" i="9"/>
  <c r="CT1005" i="9"/>
  <c r="BK1005" i="9"/>
  <c r="DV1005" i="9"/>
  <c r="DY1005" i="9" s="1"/>
  <c r="BM1005" i="9"/>
  <c r="CV1005" i="9"/>
  <c r="CB1005" i="9"/>
  <c r="DK1005" i="9"/>
  <c r="BL1005" i="9"/>
  <c r="CU1005" i="9"/>
  <c r="CT1009" i="9"/>
  <c r="BK1009" i="9"/>
  <c r="DE1009" i="9"/>
  <c r="BV1009" i="9"/>
  <c r="CO1009" i="9"/>
  <c r="BF1009" i="9"/>
  <c r="BQ1009" i="9"/>
  <c r="CZ1009" i="9"/>
  <c r="BX1009" i="9"/>
  <c r="DG1009" i="9"/>
  <c r="BH1009" i="9"/>
  <c r="CQ1009" i="9"/>
  <c r="DI1011" i="9"/>
  <c r="BZ1011" i="9"/>
  <c r="CS1011" i="9"/>
  <c r="BJ1011" i="9"/>
  <c r="CP1011" i="9"/>
  <c r="BG1011" i="9"/>
  <c r="BU1011" i="9"/>
  <c r="DD1011" i="9"/>
  <c r="BE1011" i="9"/>
  <c r="CN1011" i="9"/>
  <c r="CL1011" i="9"/>
  <c r="BC1011" i="9"/>
  <c r="DC1011" i="9"/>
  <c r="BT1011" i="9"/>
  <c r="CM1011" i="9"/>
  <c r="BD1011" i="9"/>
  <c r="DE1014" i="9"/>
  <c r="BV1014" i="9"/>
  <c r="CO1014" i="9"/>
  <c r="BF1014" i="9"/>
  <c r="BQ1014" i="9"/>
  <c r="CZ1014" i="9"/>
  <c r="BP1014" i="9"/>
  <c r="CY1014" i="9"/>
  <c r="CX1017" i="9"/>
  <c r="BO1017" i="9"/>
  <c r="DA1017" i="9"/>
  <c r="BR1017" i="9"/>
  <c r="DV1017" i="9"/>
  <c r="DY1017" i="9" s="1"/>
  <c r="BM1017" i="9"/>
  <c r="CV1017" i="9"/>
  <c r="DF1017" i="9"/>
  <c r="BW1017" i="9"/>
  <c r="CB1017" i="9"/>
  <c r="DK1017" i="9"/>
  <c r="BL1017" i="9"/>
  <c r="CU1017" i="9"/>
  <c r="DI998" i="9"/>
  <c r="BZ998" i="9"/>
  <c r="CS998" i="9"/>
  <c r="BJ998" i="9"/>
  <c r="CL998" i="9"/>
  <c r="BC998" i="9"/>
  <c r="BU998" i="9"/>
  <c r="DD998" i="9"/>
  <c r="BE998" i="9"/>
  <c r="CN998" i="9"/>
  <c r="BP998" i="9"/>
  <c r="CY998" i="9"/>
  <c r="DF1001" i="9"/>
  <c r="BW1001" i="9"/>
  <c r="DE1001" i="9"/>
  <c r="BV1001" i="9"/>
  <c r="CO1001" i="9"/>
  <c r="BF1001" i="9"/>
  <c r="CL1001" i="9"/>
  <c r="BC1001" i="9"/>
  <c r="BU1001" i="9"/>
  <c r="DD1001" i="9"/>
  <c r="BE1001" i="9"/>
  <c r="CN1001" i="9"/>
  <c r="CB1001" i="9"/>
  <c r="DK1001" i="9"/>
  <c r="BL1001" i="9"/>
  <c r="CU1001" i="9"/>
  <c r="DF1004" i="9"/>
  <c r="BW1004" i="9"/>
  <c r="DE1004" i="9"/>
  <c r="BV1004" i="9"/>
  <c r="CO1004" i="9"/>
  <c r="BF1004" i="9"/>
  <c r="CP1004" i="9"/>
  <c r="BG1004" i="9"/>
  <c r="BY1004" i="9"/>
  <c r="DH1004" i="9"/>
  <c r="BI1004" i="9"/>
  <c r="CR1004" i="9"/>
  <c r="DG1004" i="9"/>
  <c r="BX1004" i="9"/>
  <c r="CQ1004" i="9"/>
  <c r="BH1004" i="9"/>
  <c r="CW1007" i="9"/>
  <c r="BN1007" i="9"/>
  <c r="CP1007" i="9"/>
  <c r="BG1007" i="9"/>
  <c r="BY1007" i="9"/>
  <c r="DH1007" i="9"/>
  <c r="BI1007" i="9"/>
  <c r="CR1007" i="9"/>
  <c r="CT1007" i="9"/>
  <c r="BK1007" i="9"/>
  <c r="DC1007" i="9"/>
  <c r="BT1007" i="9"/>
  <c r="CM1007" i="9"/>
  <c r="BD1007" i="9"/>
  <c r="DI1010" i="9"/>
  <c r="BZ1010" i="9"/>
  <c r="CS1010" i="9"/>
  <c r="BJ1010" i="9"/>
  <c r="CT1010" i="9"/>
  <c r="BK1010" i="9"/>
  <c r="BU1010" i="9"/>
  <c r="DD1010" i="9"/>
  <c r="BE1010" i="9"/>
  <c r="CN1010" i="9"/>
  <c r="BP1010" i="9"/>
  <c r="CY1010" i="9"/>
  <c r="DE1013" i="9"/>
  <c r="BV1013" i="9"/>
  <c r="CO1013" i="9"/>
  <c r="BF1013" i="9"/>
  <c r="CL1013" i="9"/>
  <c r="BC1013" i="9"/>
  <c r="BU1013" i="9"/>
  <c r="DD1013" i="9"/>
  <c r="BE1013" i="9"/>
  <c r="CN1013" i="9"/>
  <c r="CB1013" i="9"/>
  <c r="DK1013" i="9"/>
  <c r="BL1013" i="9"/>
  <c r="CU1013" i="9"/>
  <c r="CW1016" i="9"/>
  <c r="BN1016" i="9"/>
  <c r="DB1016" i="9"/>
  <c r="BS1016" i="9"/>
  <c r="DV1016" i="9"/>
  <c r="DY1016" i="9" s="1"/>
  <c r="BM1016" i="9"/>
  <c r="CV1016" i="9"/>
  <c r="DF1016" i="9"/>
  <c r="BW1016" i="9"/>
  <c r="BX1016" i="9"/>
  <c r="DG1016" i="9"/>
  <c r="BH1016" i="9"/>
  <c r="CQ1016" i="9"/>
  <c r="CW994" i="9"/>
  <c r="BN994" i="9"/>
  <c r="DF994" i="9"/>
  <c r="BW994" i="9"/>
  <c r="DV994" i="9"/>
  <c r="DY994" i="9" s="1"/>
  <c r="BM994" i="9"/>
  <c r="CV994" i="9"/>
  <c r="CX994" i="9"/>
  <c r="BO994" i="9"/>
  <c r="BX994" i="9"/>
  <c r="DG994" i="9"/>
  <c r="BH994" i="9"/>
  <c r="CQ994" i="9"/>
  <c r="CL997" i="9"/>
  <c r="BC997" i="9"/>
  <c r="DA997" i="9"/>
  <c r="BR997" i="9"/>
  <c r="DF997" i="9"/>
  <c r="BW997" i="9"/>
  <c r="DV997" i="9"/>
  <c r="DY997" i="9" s="1"/>
  <c r="BM997" i="9"/>
  <c r="CV997" i="9"/>
  <c r="CX997" i="9"/>
  <c r="BO997" i="9"/>
  <c r="DC997" i="9"/>
  <c r="BT997" i="9"/>
  <c r="CM997" i="9"/>
  <c r="BD997" i="9"/>
  <c r="CW999" i="9"/>
  <c r="BN999" i="9"/>
  <c r="CP999" i="9"/>
  <c r="BG999" i="9"/>
  <c r="BU999" i="9"/>
  <c r="DD999" i="9"/>
  <c r="BE999" i="9"/>
  <c r="CN999" i="9"/>
  <c r="BP999" i="9"/>
  <c r="CY999" i="9"/>
  <c r="CL1003" i="9"/>
  <c r="BC1003" i="9"/>
  <c r="DA1003" i="9"/>
  <c r="BR1003" i="9"/>
  <c r="DJ1003" i="9"/>
  <c r="CA1003" i="9"/>
  <c r="DV1003" i="9"/>
  <c r="DY1003" i="9" s="1"/>
  <c r="BM1003" i="9"/>
  <c r="CV1003" i="9"/>
  <c r="CB1003" i="9"/>
  <c r="DK1003" i="9"/>
  <c r="CU1003" i="9"/>
  <c r="BL1003" i="9"/>
  <c r="CX1006" i="9"/>
  <c r="BO1006" i="9"/>
  <c r="DA1006" i="9"/>
  <c r="BR1006" i="9"/>
  <c r="DF1006" i="9"/>
  <c r="BW1006" i="9"/>
  <c r="BY1006" i="9"/>
  <c r="DH1006" i="9"/>
  <c r="BI1006" i="9"/>
  <c r="CR1006" i="9"/>
  <c r="CP1006" i="9"/>
  <c r="BG1006" i="9"/>
  <c r="DG1006" i="9"/>
  <c r="BX1006" i="9"/>
  <c r="CQ1006" i="9"/>
  <c r="BH1006" i="9"/>
  <c r="CX1008" i="9"/>
  <c r="BO1008" i="9"/>
  <c r="DI1008" i="9"/>
  <c r="BZ1008" i="9"/>
  <c r="CS1008" i="9"/>
  <c r="BJ1008" i="9"/>
  <c r="BY1008" i="9"/>
  <c r="DH1008" i="9"/>
  <c r="BI1008" i="9"/>
  <c r="CR1008" i="9"/>
  <c r="CT1008" i="9"/>
  <c r="BK1008" i="9"/>
  <c r="DC1008" i="9"/>
  <c r="BT1008" i="9"/>
  <c r="BD1008" i="9"/>
  <c r="CM1008" i="9"/>
  <c r="CW1012" i="9"/>
  <c r="BN1012" i="9"/>
  <c r="DB1012" i="9"/>
  <c r="BS1012" i="9"/>
  <c r="BY1012" i="9"/>
  <c r="DH1012" i="9"/>
  <c r="BI1012" i="9"/>
  <c r="CR1012" i="9"/>
  <c r="BP1012" i="9"/>
  <c r="CY1012" i="9"/>
  <c r="DI1015" i="9"/>
  <c r="BZ1015" i="9"/>
  <c r="CS1015" i="9"/>
  <c r="BJ1015" i="9"/>
  <c r="CP1015" i="9"/>
  <c r="BG1015" i="9"/>
  <c r="BU1015" i="9"/>
  <c r="DD1015" i="9"/>
  <c r="BE1015" i="9"/>
  <c r="CN1015" i="9"/>
  <c r="CB1015" i="9"/>
  <c r="DK1015" i="9"/>
  <c r="BL1015" i="9"/>
  <c r="CU1015" i="9"/>
  <c r="CV783" i="9"/>
  <c r="BM783" i="9"/>
  <c r="BN783" i="9"/>
  <c r="CW783" i="9"/>
  <c r="CT784" i="9"/>
  <c r="BK784" i="9"/>
  <c r="BK786" i="9"/>
  <c r="CT786" i="9"/>
  <c r="BV784" i="9"/>
  <c r="DE784" i="9"/>
  <c r="BF784" i="9"/>
  <c r="CO784" i="9"/>
  <c r="BU784" i="9"/>
  <c r="DD784" i="9"/>
  <c r="BE784" i="9"/>
  <c r="CN784" i="9"/>
  <c r="BQ786" i="9"/>
  <c r="CZ786" i="9"/>
  <c r="CX784" i="9"/>
  <c r="BO784" i="9"/>
  <c r="DC786" i="9"/>
  <c r="BT786" i="9"/>
  <c r="DJ785" i="9"/>
  <c r="CA785" i="9"/>
  <c r="BN785" i="9"/>
  <c r="CW785" i="9"/>
  <c r="DV785" i="9"/>
  <c r="DY785" i="9" s="1"/>
  <c r="CV785" i="9"/>
  <c r="BM785" i="9"/>
  <c r="T789" i="9"/>
  <c r="X789" i="9"/>
  <c r="AB789" i="9"/>
  <c r="AF789" i="9"/>
  <c r="AJ789" i="9"/>
  <c r="AN789" i="9"/>
  <c r="AR789" i="9"/>
  <c r="AV789" i="9"/>
  <c r="DN789" i="9" s="1"/>
  <c r="U789" i="9"/>
  <c r="Z789" i="9"/>
  <c r="AE789" i="9"/>
  <c r="AK789" i="9"/>
  <c r="AP789" i="9"/>
  <c r="AU789" i="9"/>
  <c r="DM789" i="9" s="1"/>
  <c r="V789" i="9"/>
  <c r="AA789" i="9"/>
  <c r="AG789" i="9"/>
  <c r="AL789" i="9"/>
  <c r="AQ789" i="9"/>
  <c r="AW789" i="9"/>
  <c r="DO789" i="9" s="1"/>
  <c r="W789" i="9"/>
  <c r="AC789" i="9"/>
  <c r="AH789" i="9"/>
  <c r="AM789" i="9"/>
  <c r="AS789" i="9"/>
  <c r="AI789" i="9"/>
  <c r="AO789" i="9"/>
  <c r="Y789" i="9"/>
  <c r="AT789" i="9"/>
  <c r="DL789" i="9" s="1"/>
  <c r="DV789" i="9" s="1"/>
  <c r="DY789" i="9" s="1"/>
  <c r="AD789" i="9"/>
  <c r="DB796" i="9"/>
  <c r="BS796" i="9"/>
  <c r="CL796" i="9"/>
  <c r="BC796" i="9"/>
  <c r="BR796" i="9"/>
  <c r="DA796" i="9"/>
  <c r="CZ796" i="9"/>
  <c r="BQ796" i="9"/>
  <c r="DB795" i="9"/>
  <c r="BS795" i="9"/>
  <c r="CL795" i="9"/>
  <c r="BC795" i="9"/>
  <c r="BR795" i="9"/>
  <c r="DA795" i="9"/>
  <c r="CZ795" i="9"/>
  <c r="BQ795" i="9"/>
  <c r="DK796" i="9"/>
  <c r="CB796" i="9"/>
  <c r="BM799" i="9"/>
  <c r="CV799" i="9"/>
  <c r="CY796" i="9"/>
  <c r="BP796" i="9"/>
  <c r="DJ798" i="9"/>
  <c r="CA798" i="9"/>
  <c r="CT798" i="9"/>
  <c r="BK798" i="9"/>
  <c r="BZ798" i="9"/>
  <c r="DI798" i="9"/>
  <c r="BJ798" i="9"/>
  <c r="CS798" i="9"/>
  <c r="DH798" i="9"/>
  <c r="BY798" i="9"/>
  <c r="CR798" i="9"/>
  <c r="BI798" i="9"/>
  <c r="BX799" i="9"/>
  <c r="DG799" i="9"/>
  <c r="CX797" i="9"/>
  <c r="BO797" i="9"/>
  <c r="BN797" i="9"/>
  <c r="CW797" i="9"/>
  <c r="DV797" i="9"/>
  <c r="DY797" i="9" s="1"/>
  <c r="CV797" i="9"/>
  <c r="BM797" i="9"/>
  <c r="BM805" i="9"/>
  <c r="CV805" i="9"/>
  <c r="BQ806" i="9"/>
  <c r="CZ806" i="9"/>
  <c r="BU807" i="9"/>
  <c r="DD807" i="9"/>
  <c r="BI808" i="9"/>
  <c r="CR808" i="9"/>
  <c r="BY808" i="9"/>
  <c r="DH808" i="9"/>
  <c r="BM809" i="9"/>
  <c r="CV809" i="9"/>
  <c r="CW806" i="9"/>
  <c r="BN806" i="9"/>
  <c r="DA807" i="9"/>
  <c r="BR807" i="9"/>
  <c r="CO808" i="9"/>
  <c r="BF808" i="9"/>
  <c r="DE808" i="9"/>
  <c r="BV808" i="9"/>
  <c r="BJ809" i="9"/>
  <c r="CS809" i="9"/>
  <c r="BZ809" i="9"/>
  <c r="DI809" i="9"/>
  <c r="U804" i="9"/>
  <c r="Y804" i="9"/>
  <c r="AC804" i="9"/>
  <c r="AG804" i="9"/>
  <c r="AK804" i="9"/>
  <c r="AO804" i="9"/>
  <c r="AS804" i="9"/>
  <c r="AW804" i="9"/>
  <c r="DO804" i="9" s="1"/>
  <c r="T804" i="9"/>
  <c r="Z804" i="9"/>
  <c r="AE804" i="9"/>
  <c r="AJ804" i="9"/>
  <c r="AP804" i="9"/>
  <c r="AU804" i="9"/>
  <c r="DM804" i="9" s="1"/>
  <c r="V804" i="9"/>
  <c r="AA804" i="9"/>
  <c r="AF804" i="9"/>
  <c r="AL804" i="9"/>
  <c r="AQ804" i="9"/>
  <c r="AV804" i="9"/>
  <c r="DN804" i="9" s="1"/>
  <c r="W804" i="9"/>
  <c r="AB804" i="9"/>
  <c r="AH804" i="9"/>
  <c r="AM804" i="9"/>
  <c r="AR804" i="9"/>
  <c r="X804" i="9"/>
  <c r="AT804" i="9"/>
  <c r="DL804" i="9" s="1"/>
  <c r="AD804" i="9"/>
  <c r="AI804" i="9"/>
  <c r="AN804" i="9"/>
  <c r="BZ810" i="9"/>
  <c r="DI810" i="9"/>
  <c r="BJ810" i="9"/>
  <c r="CS810" i="9"/>
  <c r="DH810" i="9"/>
  <c r="BY810" i="9"/>
  <c r="CR810" i="9"/>
  <c r="BI810" i="9"/>
  <c r="BJ812" i="9"/>
  <c r="CS812" i="9"/>
  <c r="BY812" i="9"/>
  <c r="DH812" i="9"/>
  <c r="BI812" i="9"/>
  <c r="CR812" i="9"/>
  <c r="DB811" i="9"/>
  <c r="BS811" i="9"/>
  <c r="CX813" i="9"/>
  <c r="BO813" i="9"/>
  <c r="T816" i="9"/>
  <c r="X816" i="9"/>
  <c r="AB816" i="9"/>
  <c r="AF816" i="9"/>
  <c r="AJ816" i="9"/>
  <c r="AN816" i="9"/>
  <c r="AR816" i="9"/>
  <c r="AV816" i="9"/>
  <c r="DN816" i="9" s="1"/>
  <c r="U816" i="9"/>
  <c r="Y816" i="9"/>
  <c r="AC816" i="9"/>
  <c r="AG816" i="9"/>
  <c r="AK816" i="9"/>
  <c r="AO816" i="9"/>
  <c r="AS816" i="9"/>
  <c r="AW816" i="9"/>
  <c r="DO816" i="9" s="1"/>
  <c r="V816" i="9"/>
  <c r="AD816" i="9"/>
  <c r="AL816" i="9"/>
  <c r="AT816" i="9"/>
  <c r="DL816" i="9" s="1"/>
  <c r="W816" i="9"/>
  <c r="AE816" i="9"/>
  <c r="AM816" i="9"/>
  <c r="AU816" i="9"/>
  <c r="DM816" i="9" s="1"/>
  <c r="Z816" i="9"/>
  <c r="AP816" i="9"/>
  <c r="AA816" i="9"/>
  <c r="AQ816" i="9"/>
  <c r="AH816" i="9"/>
  <c r="AI816" i="9"/>
  <c r="CY811" i="9"/>
  <c r="BP811" i="9"/>
  <c r="CX811" i="9"/>
  <c r="BO811" i="9"/>
  <c r="BV811" i="9"/>
  <c r="DE811" i="9"/>
  <c r="BF811" i="9"/>
  <c r="CO811" i="9"/>
  <c r="DD811" i="9"/>
  <c r="BU811" i="9"/>
  <c r="CN811" i="9"/>
  <c r="BE811" i="9"/>
  <c r="DB813" i="9"/>
  <c r="BS813" i="9"/>
  <c r="DK813" i="9"/>
  <c r="CB813" i="9"/>
  <c r="CP813" i="9"/>
  <c r="BG813" i="9"/>
  <c r="DD813" i="9"/>
  <c r="BU813" i="9"/>
  <c r="CN813" i="9"/>
  <c r="BE813" i="9"/>
  <c r="DF814" i="9"/>
  <c r="BW814" i="9"/>
  <c r="CT814" i="9"/>
  <c r="BK814" i="9"/>
  <c r="DH814" i="9"/>
  <c r="BY814" i="9"/>
  <c r="CR814" i="9"/>
  <c r="BI814" i="9"/>
  <c r="T818" i="9"/>
  <c r="X818" i="9"/>
  <c r="AB818" i="9"/>
  <c r="AF818" i="9"/>
  <c r="AJ818" i="9"/>
  <c r="AN818" i="9"/>
  <c r="AR818" i="9"/>
  <c r="AV818" i="9"/>
  <c r="DN818" i="9" s="1"/>
  <c r="U818" i="9"/>
  <c r="Y818" i="9"/>
  <c r="AC818" i="9"/>
  <c r="AG818" i="9"/>
  <c r="AK818" i="9"/>
  <c r="AO818" i="9"/>
  <c r="AS818" i="9"/>
  <c r="AW818" i="9"/>
  <c r="DO818" i="9" s="1"/>
  <c r="Z818" i="9"/>
  <c r="AH818" i="9"/>
  <c r="AP818" i="9"/>
  <c r="AA818" i="9"/>
  <c r="AI818" i="9"/>
  <c r="AQ818" i="9"/>
  <c r="AE818" i="9"/>
  <c r="AU818" i="9"/>
  <c r="DM818" i="9" s="1"/>
  <c r="V818" i="9"/>
  <c r="AL818" i="9"/>
  <c r="W818" i="9"/>
  <c r="AM818" i="9"/>
  <c r="AD818" i="9"/>
  <c r="AT818" i="9"/>
  <c r="DL818" i="9" s="1"/>
  <c r="BU830" i="9"/>
  <c r="DD830" i="9"/>
  <c r="BI831" i="9"/>
  <c r="CR831" i="9"/>
  <c r="BY831" i="9"/>
  <c r="DH831" i="9"/>
  <c r="BM832" i="9"/>
  <c r="CV832" i="9"/>
  <c r="BQ833" i="9"/>
  <c r="CZ833" i="9"/>
  <c r="BU834" i="9"/>
  <c r="DD834" i="9"/>
  <c r="BI835" i="9"/>
  <c r="CR835" i="9"/>
  <c r="BY835" i="9"/>
  <c r="DH835" i="9"/>
  <c r="BM836" i="9"/>
  <c r="CV836" i="9"/>
  <c r="BQ837" i="9"/>
  <c r="CZ837" i="9"/>
  <c r="BU838" i="9"/>
  <c r="DD838" i="9"/>
  <c r="CO830" i="9"/>
  <c r="BF830" i="9"/>
  <c r="DE830" i="9"/>
  <c r="BV830" i="9"/>
  <c r="CS831" i="9"/>
  <c r="BJ831" i="9"/>
  <c r="DI831" i="9"/>
  <c r="BZ831" i="9"/>
  <c r="CW832" i="9"/>
  <c r="BN832" i="9"/>
  <c r="DA833" i="9"/>
  <c r="BR833" i="9"/>
  <c r="CO834" i="9"/>
  <c r="BF834" i="9"/>
  <c r="DE834" i="9"/>
  <c r="BV834" i="9"/>
  <c r="CS835" i="9"/>
  <c r="BJ835" i="9"/>
  <c r="DI835" i="9"/>
  <c r="BZ835" i="9"/>
  <c r="CW836" i="9"/>
  <c r="BN836" i="9"/>
  <c r="DA837" i="9"/>
  <c r="BR837" i="9"/>
  <c r="BF838" i="9"/>
  <c r="CO838" i="9"/>
  <c r="BV838" i="9"/>
  <c r="DE838" i="9"/>
  <c r="DK824" i="9"/>
  <c r="CB824" i="9"/>
  <c r="BO824" i="9"/>
  <c r="CX824" i="9"/>
  <c r="BN824" i="9"/>
  <c r="CW824" i="9"/>
  <c r="CF832" i="9"/>
  <c r="DJ842" i="9"/>
  <c r="CA842" i="9"/>
  <c r="DJ844" i="9"/>
  <c r="CA844" i="9"/>
  <c r="CD844" i="9"/>
  <c r="CE844" i="9"/>
  <c r="CC844" i="9"/>
  <c r="DJ846" i="9"/>
  <c r="CA846" i="9"/>
  <c r="CA848" i="9"/>
  <c r="DJ848" i="9"/>
  <c r="CT849" i="9"/>
  <c r="BK849" i="9"/>
  <c r="DJ849" i="9"/>
  <c r="CA849" i="9"/>
  <c r="CX850" i="9"/>
  <c r="BO850" i="9"/>
  <c r="DN850" i="9"/>
  <c r="DV850" i="9" s="1"/>
  <c r="DY850" i="9" s="1"/>
  <c r="DB851" i="9"/>
  <c r="BS851" i="9"/>
  <c r="CP852" i="9"/>
  <c r="BG852" i="9"/>
  <c r="DF852" i="9"/>
  <c r="BW852" i="9"/>
  <c r="CT853" i="9"/>
  <c r="BK853" i="9"/>
  <c r="DJ853" i="9"/>
  <c r="CA853" i="9"/>
  <c r="CX854" i="9"/>
  <c r="BO854" i="9"/>
  <c r="DB855" i="9"/>
  <c r="BS855" i="9"/>
  <c r="CF812" i="9"/>
  <c r="DK823" i="9"/>
  <c r="CB823" i="9"/>
  <c r="BO823" i="9"/>
  <c r="CX823" i="9"/>
  <c r="BN823" i="9"/>
  <c r="CW823" i="9"/>
  <c r="DK828" i="9"/>
  <c r="CB828" i="9"/>
  <c r="BO828" i="9"/>
  <c r="CX828" i="9"/>
  <c r="BN828" i="9"/>
  <c r="CW828" i="9"/>
  <c r="BV840" i="9"/>
  <c r="DE840" i="9"/>
  <c r="BF840" i="9"/>
  <c r="CO840" i="9"/>
  <c r="BU840" i="9"/>
  <c r="DD840" i="9"/>
  <c r="BE840" i="9"/>
  <c r="CN840" i="9"/>
  <c r="BR842" i="9"/>
  <c r="DA842" i="9"/>
  <c r="CZ842" i="9"/>
  <c r="BQ842" i="9"/>
  <c r="BN844" i="9"/>
  <c r="CW844" i="9"/>
  <c r="DV844" i="9"/>
  <c r="DY844" i="9" s="1"/>
  <c r="BM844" i="9"/>
  <c r="CV844" i="9"/>
  <c r="BZ846" i="9"/>
  <c r="DI846" i="9"/>
  <c r="BJ846" i="9"/>
  <c r="CS846" i="9"/>
  <c r="DH846" i="9"/>
  <c r="BY846" i="9"/>
  <c r="CR846" i="9"/>
  <c r="BI846" i="9"/>
  <c r="BV848" i="9"/>
  <c r="DE848" i="9"/>
  <c r="BF848" i="9"/>
  <c r="CO848" i="9"/>
  <c r="DD848" i="9"/>
  <c r="BU848" i="9"/>
  <c r="BE848" i="9"/>
  <c r="CN848" i="9"/>
  <c r="CN827" i="9"/>
  <c r="BE827" i="9"/>
  <c r="CM827" i="9"/>
  <c r="BD827" i="9"/>
  <c r="CR827" i="9"/>
  <c r="BI827" i="9"/>
  <c r="BS827" i="9"/>
  <c r="DB827" i="9"/>
  <c r="BC827" i="9"/>
  <c r="CL827" i="9"/>
  <c r="BR827" i="9"/>
  <c r="DA827" i="9"/>
  <c r="CX846" i="9"/>
  <c r="BO846" i="9"/>
  <c r="BW848" i="9"/>
  <c r="DF848" i="9"/>
  <c r="CV849" i="9"/>
  <c r="BM849" i="9"/>
  <c r="CV850" i="9"/>
  <c r="BM850" i="9"/>
  <c r="CV851" i="9"/>
  <c r="BM851" i="9"/>
  <c r="CV852" i="9"/>
  <c r="BM852" i="9"/>
  <c r="CV853" i="9"/>
  <c r="BM853" i="9"/>
  <c r="CV854" i="9"/>
  <c r="BM854" i="9"/>
  <c r="DV854" i="9"/>
  <c r="DY854" i="9" s="1"/>
  <c r="CV855" i="9"/>
  <c r="BM855" i="9"/>
  <c r="DL855" i="9"/>
  <c r="CC855" i="9"/>
  <c r="CT839" i="9"/>
  <c r="BK839" i="9"/>
  <c r="CY839" i="9"/>
  <c r="BP839" i="9"/>
  <c r="CX839" i="9"/>
  <c r="BO839" i="9"/>
  <c r="BV839" i="9"/>
  <c r="DE839" i="9"/>
  <c r="BF839" i="9"/>
  <c r="CO839" i="9"/>
  <c r="DD839" i="9"/>
  <c r="BU839" i="9"/>
  <c r="CN839" i="9"/>
  <c r="BE839" i="9"/>
  <c r="DD856" i="9"/>
  <c r="BU856" i="9"/>
  <c r="CN856" i="9"/>
  <c r="BE856" i="9"/>
  <c r="DB856" i="9"/>
  <c r="BS856" i="9"/>
  <c r="CL856" i="9"/>
  <c r="BC856" i="9"/>
  <c r="DH860" i="9"/>
  <c r="BY860" i="9"/>
  <c r="CR860" i="9"/>
  <c r="BI860" i="9"/>
  <c r="DF860" i="9"/>
  <c r="BW860" i="9"/>
  <c r="CP860" i="9"/>
  <c r="BG860" i="9"/>
  <c r="BX856" i="9"/>
  <c r="DG856" i="9"/>
  <c r="DD857" i="9"/>
  <c r="BU857" i="9"/>
  <c r="CN857" i="9"/>
  <c r="BE857" i="9"/>
  <c r="DB857" i="9"/>
  <c r="BS857" i="9"/>
  <c r="CL857" i="9"/>
  <c r="BC857" i="9"/>
  <c r="CZ861" i="9"/>
  <c r="BQ861" i="9"/>
  <c r="CX861" i="9"/>
  <c r="BO861" i="9"/>
  <c r="CE861" i="9"/>
  <c r="DK839" i="9"/>
  <c r="CB839" i="9"/>
  <c r="BJ856" i="9"/>
  <c r="CS856" i="9"/>
  <c r="BP857" i="9"/>
  <c r="CY857" i="9"/>
  <c r="DH858" i="9"/>
  <c r="BY858" i="9"/>
  <c r="CR858" i="9"/>
  <c r="BI858" i="9"/>
  <c r="DF858" i="9"/>
  <c r="BW858" i="9"/>
  <c r="CP858" i="9"/>
  <c r="BG858" i="9"/>
  <c r="BR860" i="9"/>
  <c r="DA860" i="9"/>
  <c r="BX861" i="9"/>
  <c r="DG861" i="9"/>
  <c r="DD862" i="9"/>
  <c r="BU862" i="9"/>
  <c r="CN862" i="9"/>
  <c r="BE862" i="9"/>
  <c r="DB862" i="9"/>
  <c r="BS862" i="9"/>
  <c r="CL862" i="9"/>
  <c r="BC862" i="9"/>
  <c r="DJ843" i="9"/>
  <c r="CA843" i="9"/>
  <c r="BN843" i="9"/>
  <c r="CW843" i="9"/>
  <c r="DV843" i="9"/>
  <c r="DY843" i="9" s="1"/>
  <c r="CV843" i="9"/>
  <c r="BM843" i="9"/>
  <c r="CZ867" i="9"/>
  <c r="BQ867" i="9"/>
  <c r="CZ871" i="9"/>
  <c r="BQ871" i="9"/>
  <c r="CZ875" i="9"/>
  <c r="BQ875" i="9"/>
  <c r="CZ879" i="9"/>
  <c r="BQ879" i="9"/>
  <c r="BH881" i="9"/>
  <c r="CQ881" i="9"/>
  <c r="DK841" i="9"/>
  <c r="CB841" i="9"/>
  <c r="CT841" i="9"/>
  <c r="BK841" i="9"/>
  <c r="CY841" i="9"/>
  <c r="BP841" i="9"/>
  <c r="CX841" i="9"/>
  <c r="BO841" i="9"/>
  <c r="BV841" i="9"/>
  <c r="DE841" i="9"/>
  <c r="BF841" i="9"/>
  <c r="CO841" i="9"/>
  <c r="DD841" i="9"/>
  <c r="BU841" i="9"/>
  <c r="CN841" i="9"/>
  <c r="BE841" i="9"/>
  <c r="BN863" i="9"/>
  <c r="CW863" i="9"/>
  <c r="BX863" i="9"/>
  <c r="DG863" i="9"/>
  <c r="BO863" i="9"/>
  <c r="CX863" i="9"/>
  <c r="CU867" i="9"/>
  <c r="BL867" i="9"/>
  <c r="DC871" i="9"/>
  <c r="BT871" i="9"/>
  <c r="DK875" i="9"/>
  <c r="CB875" i="9"/>
  <c r="BL879" i="9"/>
  <c r="CU879" i="9"/>
  <c r="CW881" i="9"/>
  <c r="BN881" i="9"/>
  <c r="BQ882" i="9"/>
  <c r="CZ882" i="9"/>
  <c r="BM883" i="9"/>
  <c r="CV883" i="9"/>
  <c r="BI884" i="9"/>
  <c r="CR884" i="9"/>
  <c r="BY884" i="9"/>
  <c r="DH884" i="9"/>
  <c r="BU885" i="9"/>
  <c r="DD885" i="9"/>
  <c r="BQ886" i="9"/>
  <c r="CZ886" i="9"/>
  <c r="BM887" i="9"/>
  <c r="CV887" i="9"/>
  <c r="BI888" i="9"/>
  <c r="CR888" i="9"/>
  <c r="BY888" i="9"/>
  <c r="DH888" i="9"/>
  <c r="BU889" i="9"/>
  <c r="DD889" i="9"/>
  <c r="BQ890" i="9"/>
  <c r="CZ890" i="9"/>
  <c r="BU891" i="9"/>
  <c r="DD891" i="9"/>
  <c r="BI892" i="9"/>
  <c r="CR892" i="9"/>
  <c r="BY892" i="9"/>
  <c r="DH892" i="9"/>
  <c r="BM893" i="9"/>
  <c r="CV893" i="9"/>
  <c r="BQ894" i="9"/>
  <c r="CZ894" i="9"/>
  <c r="BU895" i="9"/>
  <c r="DD895" i="9"/>
  <c r="BI896" i="9"/>
  <c r="CR896" i="9"/>
  <c r="BY896" i="9"/>
  <c r="DH896" i="9"/>
  <c r="BM897" i="9"/>
  <c r="CV897" i="9"/>
  <c r="BQ898" i="9"/>
  <c r="CZ898" i="9"/>
  <c r="BU899" i="9"/>
  <c r="DD899" i="9"/>
  <c r="BI900" i="9"/>
  <c r="CR900" i="9"/>
  <c r="BY900" i="9"/>
  <c r="DH900" i="9"/>
  <c r="BM901" i="9"/>
  <c r="CV901" i="9"/>
  <c r="BQ902" i="9"/>
  <c r="CZ902" i="9"/>
  <c r="BU903" i="9"/>
  <c r="DD903" i="9"/>
  <c r="BI904" i="9"/>
  <c r="CR904" i="9"/>
  <c r="BY904" i="9"/>
  <c r="DH904" i="9"/>
  <c r="BM905" i="9"/>
  <c r="CV905" i="9"/>
  <c r="BQ906" i="9"/>
  <c r="CZ906" i="9"/>
  <c r="BU907" i="9"/>
  <c r="DD907" i="9"/>
  <c r="CR908" i="9"/>
  <c r="BI908" i="9"/>
  <c r="DH908" i="9"/>
  <c r="BY908" i="9"/>
  <c r="CN826" i="9"/>
  <c r="BE826" i="9"/>
  <c r="DC826" i="9"/>
  <c r="BT826" i="9"/>
  <c r="DH826" i="9"/>
  <c r="BY826" i="9"/>
  <c r="DG826" i="9"/>
  <c r="BX826" i="9"/>
  <c r="CA826" i="9"/>
  <c r="DJ826" i="9"/>
  <c r="BK826" i="9"/>
  <c r="CT826" i="9"/>
  <c r="BZ826" i="9"/>
  <c r="DI826" i="9"/>
  <c r="BJ826" i="9"/>
  <c r="CS826" i="9"/>
  <c r="CM847" i="9"/>
  <c r="BD847" i="9"/>
  <c r="DB847" i="9"/>
  <c r="BS847" i="9"/>
  <c r="DG847" i="9"/>
  <c r="BX847" i="9"/>
  <c r="DF847" i="9"/>
  <c r="BW847" i="9"/>
  <c r="BZ847" i="9"/>
  <c r="DI847" i="9"/>
  <c r="BJ847" i="9"/>
  <c r="CS847" i="9"/>
  <c r="BY847" i="9"/>
  <c r="DH847" i="9"/>
  <c r="BI847" i="9"/>
  <c r="CR847" i="9"/>
  <c r="CB859" i="9"/>
  <c r="DK859" i="9"/>
  <c r="BZ859" i="9"/>
  <c r="DI859" i="9"/>
  <c r="BX859" i="9"/>
  <c r="DG859" i="9"/>
  <c r="CV859" i="9"/>
  <c r="BM859" i="9"/>
  <c r="DJ859" i="9"/>
  <c r="CA859" i="9"/>
  <c r="CT859" i="9"/>
  <c r="BK859" i="9"/>
  <c r="T865" i="9"/>
  <c r="X865" i="9"/>
  <c r="AB865" i="9"/>
  <c r="AF865" i="9"/>
  <c r="AJ865" i="9"/>
  <c r="AN865" i="9"/>
  <c r="V865" i="9"/>
  <c r="AA865" i="9"/>
  <c r="AG865" i="9"/>
  <c r="AL865" i="9"/>
  <c r="AQ865" i="9"/>
  <c r="AU865" i="9"/>
  <c r="DM865" i="9" s="1"/>
  <c r="W865" i="9"/>
  <c r="AC865" i="9"/>
  <c r="AH865" i="9"/>
  <c r="AM865" i="9"/>
  <c r="AR865" i="9"/>
  <c r="AV865" i="9"/>
  <c r="DN865" i="9" s="1"/>
  <c r="Z865" i="9"/>
  <c r="AK865" i="9"/>
  <c r="AT865" i="9"/>
  <c r="DL865" i="9" s="1"/>
  <c r="AD865" i="9"/>
  <c r="AO865" i="9"/>
  <c r="AW865" i="9"/>
  <c r="DO865" i="9" s="1"/>
  <c r="U865" i="9"/>
  <c r="AE865" i="9"/>
  <c r="AP865" i="9"/>
  <c r="AS865" i="9"/>
  <c r="Y865" i="9"/>
  <c r="AI865" i="9"/>
  <c r="BS867" i="9"/>
  <c r="DB867" i="9"/>
  <c r="BC867" i="9"/>
  <c r="CL867" i="9"/>
  <c r="BR867" i="9"/>
  <c r="DA867" i="9"/>
  <c r="BO871" i="9"/>
  <c r="CX871" i="9"/>
  <c r="BN871" i="9"/>
  <c r="CW871" i="9"/>
  <c r="CA875" i="9"/>
  <c r="DJ875" i="9"/>
  <c r="BK875" i="9"/>
  <c r="CT875" i="9"/>
  <c r="BZ875" i="9"/>
  <c r="DI875" i="9"/>
  <c r="BJ875" i="9"/>
  <c r="CS875" i="9"/>
  <c r="BW879" i="9"/>
  <c r="DF879" i="9"/>
  <c r="BG879" i="9"/>
  <c r="CP879" i="9"/>
  <c r="BV879" i="9"/>
  <c r="DE879" i="9"/>
  <c r="BF879" i="9"/>
  <c r="CO879" i="9"/>
  <c r="DB881" i="9"/>
  <c r="BS881" i="9"/>
  <c r="BC881" i="9"/>
  <c r="CL881" i="9"/>
  <c r="W869" i="9"/>
  <c r="AA869" i="9"/>
  <c r="AE869" i="9"/>
  <c r="AI869" i="9"/>
  <c r="AM869" i="9"/>
  <c r="AQ869" i="9"/>
  <c r="AU869" i="9"/>
  <c r="DM869" i="9" s="1"/>
  <c r="T869" i="9"/>
  <c r="X869" i="9"/>
  <c r="AB869" i="9"/>
  <c r="AF869" i="9"/>
  <c r="AJ869" i="9"/>
  <c r="AN869" i="9"/>
  <c r="AR869" i="9"/>
  <c r="AV869" i="9"/>
  <c r="DN869" i="9" s="1"/>
  <c r="V869" i="9"/>
  <c r="AD869" i="9"/>
  <c r="AL869" i="9"/>
  <c r="AT869" i="9"/>
  <c r="DL869" i="9" s="1"/>
  <c r="DV869" i="9" s="1"/>
  <c r="DY869" i="9" s="1"/>
  <c r="Y869" i="9"/>
  <c r="AG869" i="9"/>
  <c r="AO869" i="9"/>
  <c r="AW869" i="9"/>
  <c r="DO869" i="9" s="1"/>
  <c r="Z869" i="9"/>
  <c r="AH869" i="9"/>
  <c r="AP869" i="9"/>
  <c r="AC869" i="9"/>
  <c r="AK869" i="9"/>
  <c r="AS869" i="9"/>
  <c r="U869" i="9"/>
  <c r="DK870" i="9"/>
  <c r="CB870" i="9"/>
  <c r="BO870" i="9"/>
  <c r="CX870" i="9"/>
  <c r="CW870" i="9"/>
  <c r="BN870" i="9"/>
  <c r="W877" i="9"/>
  <c r="AA877" i="9"/>
  <c r="AE877" i="9"/>
  <c r="AI877" i="9"/>
  <c r="AM877" i="9"/>
  <c r="AQ877" i="9"/>
  <c r="AU877" i="9"/>
  <c r="DM877" i="9" s="1"/>
  <c r="T877" i="9"/>
  <c r="X877" i="9"/>
  <c r="AB877" i="9"/>
  <c r="AF877" i="9"/>
  <c r="AJ877" i="9"/>
  <c r="AN877" i="9"/>
  <c r="AR877" i="9"/>
  <c r="AV877" i="9"/>
  <c r="DN877" i="9" s="1"/>
  <c r="V877" i="9"/>
  <c r="AD877" i="9"/>
  <c r="AL877" i="9"/>
  <c r="AT877" i="9"/>
  <c r="DL877" i="9" s="1"/>
  <c r="DV877" i="9" s="1"/>
  <c r="DY877" i="9" s="1"/>
  <c r="Y877" i="9"/>
  <c r="AG877" i="9"/>
  <c r="AO877" i="9"/>
  <c r="AW877" i="9"/>
  <c r="DO877" i="9" s="1"/>
  <c r="Z877" i="9"/>
  <c r="AH877" i="9"/>
  <c r="AP877" i="9"/>
  <c r="AC877" i="9"/>
  <c r="AK877" i="9"/>
  <c r="AS877" i="9"/>
  <c r="U877" i="9"/>
  <c r="DK878" i="9"/>
  <c r="CB878" i="9"/>
  <c r="BO878" i="9"/>
  <c r="CX878" i="9"/>
  <c r="CW878" i="9"/>
  <c r="BN878" i="9"/>
  <c r="BU912" i="9"/>
  <c r="DD912" i="9"/>
  <c r="BE912" i="9"/>
  <c r="CN912" i="9"/>
  <c r="BU916" i="9"/>
  <c r="DD916" i="9"/>
  <c r="BE916" i="9"/>
  <c r="CN916" i="9"/>
  <c r="BU920" i="9"/>
  <c r="DD920" i="9"/>
  <c r="BE920" i="9"/>
  <c r="CN920" i="9"/>
  <c r="DK868" i="9"/>
  <c r="CB868" i="9"/>
  <c r="BO868" i="9"/>
  <c r="CX868" i="9"/>
  <c r="BN868" i="9"/>
  <c r="CW868" i="9"/>
  <c r="DG876" i="9"/>
  <c r="BX876" i="9"/>
  <c r="DD876" i="9"/>
  <c r="BU876" i="9"/>
  <c r="DC876" i="9"/>
  <c r="BT876" i="9"/>
  <c r="CA876" i="9"/>
  <c r="DJ876" i="9"/>
  <c r="BK876" i="9"/>
  <c r="CT876" i="9"/>
  <c r="DI876" i="9"/>
  <c r="BZ876" i="9"/>
  <c r="CS876" i="9"/>
  <c r="BJ876" i="9"/>
  <c r="CR880" i="9"/>
  <c r="BI880" i="9"/>
  <c r="BR880" i="9"/>
  <c r="DA880" i="9"/>
  <c r="CB880" i="9"/>
  <c r="DK880" i="9"/>
  <c r="CO880" i="9"/>
  <c r="BF880" i="9"/>
  <c r="BS880" i="9"/>
  <c r="DB880" i="9"/>
  <c r="BC880" i="9"/>
  <c r="CL880" i="9"/>
  <c r="CZ909" i="9"/>
  <c r="BQ909" i="9"/>
  <c r="BN910" i="9"/>
  <c r="CW910" i="9"/>
  <c r="DJ912" i="9"/>
  <c r="CA912" i="9"/>
  <c r="BY913" i="9"/>
  <c r="DH913" i="9"/>
  <c r="BI913" i="9"/>
  <c r="CR913" i="9"/>
  <c r="CL914" i="9"/>
  <c r="BC914" i="9"/>
  <c r="BX914" i="9"/>
  <c r="DG914" i="9"/>
  <c r="BP916" i="9"/>
  <c r="CY916" i="9"/>
  <c r="CZ917" i="9"/>
  <c r="BQ917" i="9"/>
  <c r="BN918" i="9"/>
  <c r="CW918" i="9"/>
  <c r="DJ920" i="9"/>
  <c r="CA920" i="9"/>
  <c r="BQ922" i="9"/>
  <c r="CZ922" i="9"/>
  <c r="BU923" i="9"/>
  <c r="DD923" i="9"/>
  <c r="BI924" i="9"/>
  <c r="CR924" i="9"/>
  <c r="BY924" i="9"/>
  <c r="DH924" i="9"/>
  <c r="BM925" i="9"/>
  <c r="CV925" i="9"/>
  <c r="BQ926" i="9"/>
  <c r="CZ926" i="9"/>
  <c r="BU927" i="9"/>
  <c r="DD927" i="9"/>
  <c r="BI928" i="9"/>
  <c r="CR928" i="9"/>
  <c r="BY928" i="9"/>
  <c r="DH928" i="9"/>
  <c r="BM929" i="9"/>
  <c r="CV929" i="9"/>
  <c r="BQ930" i="9"/>
  <c r="CZ930" i="9"/>
  <c r="BU931" i="9"/>
  <c r="DD931" i="9"/>
  <c r="BI932" i="9"/>
  <c r="CR932" i="9"/>
  <c r="BY932" i="9"/>
  <c r="DH932" i="9"/>
  <c r="BM933" i="9"/>
  <c r="CV933" i="9"/>
  <c r="BQ934" i="9"/>
  <c r="CZ934" i="9"/>
  <c r="BU935" i="9"/>
  <c r="DD935" i="9"/>
  <c r="CR936" i="9"/>
  <c r="BI936" i="9"/>
  <c r="DH936" i="9"/>
  <c r="BY936" i="9"/>
  <c r="CU845" i="9"/>
  <c r="BL845" i="9"/>
  <c r="DJ845" i="9"/>
  <c r="CA845" i="9"/>
  <c r="BN845" i="9"/>
  <c r="CW845" i="9"/>
  <c r="DV845" i="9"/>
  <c r="DY845" i="9" s="1"/>
  <c r="CV845" i="9"/>
  <c r="BM845" i="9"/>
  <c r="CM866" i="9"/>
  <c r="BD866" i="9"/>
  <c r="CR866" i="9"/>
  <c r="BI866" i="9"/>
  <c r="CQ866" i="9"/>
  <c r="BH866" i="9"/>
  <c r="BS866" i="9"/>
  <c r="DB866" i="9"/>
  <c r="BC866" i="9"/>
  <c r="CL866" i="9"/>
  <c r="BR866" i="9"/>
  <c r="DA866" i="9"/>
  <c r="DV870" i="9"/>
  <c r="DY870" i="9" s="1"/>
  <c r="CM874" i="9"/>
  <c r="BD874" i="9"/>
  <c r="CR874" i="9"/>
  <c r="BI874" i="9"/>
  <c r="CQ874" i="9"/>
  <c r="BH874" i="9"/>
  <c r="BS874" i="9"/>
  <c r="DB874" i="9"/>
  <c r="BC874" i="9"/>
  <c r="CL874" i="9"/>
  <c r="BR874" i="9"/>
  <c r="DA874" i="9"/>
  <c r="DV878" i="9"/>
  <c r="DY878" i="9" s="1"/>
  <c r="CF882" i="9"/>
  <c r="BY910" i="9"/>
  <c r="DH910" i="9"/>
  <c r="BI910" i="9"/>
  <c r="CR910" i="9"/>
  <c r="BL912" i="9"/>
  <c r="CU912" i="9"/>
  <c r="DV914" i="9"/>
  <c r="DY914" i="9" s="1"/>
  <c r="BM914" i="9"/>
  <c r="CV914" i="9"/>
  <c r="CP916" i="9"/>
  <c r="BG916" i="9"/>
  <c r="CB916" i="9"/>
  <c r="DK916" i="9"/>
  <c r="CZ918" i="9"/>
  <c r="BQ918" i="9"/>
  <c r="DF920" i="9"/>
  <c r="BW920" i="9"/>
  <c r="DA922" i="9"/>
  <c r="BR922" i="9"/>
  <c r="CO923" i="9"/>
  <c r="BF923" i="9"/>
  <c r="DE923" i="9"/>
  <c r="BV923" i="9"/>
  <c r="CS924" i="9"/>
  <c r="BJ924" i="9"/>
  <c r="DI924" i="9"/>
  <c r="BZ924" i="9"/>
  <c r="CW925" i="9"/>
  <c r="BN925" i="9"/>
  <c r="DA926" i="9"/>
  <c r="BR926" i="9"/>
  <c r="CO927" i="9"/>
  <c r="BF927" i="9"/>
  <c r="DE927" i="9"/>
  <c r="BV927" i="9"/>
  <c r="CS928" i="9"/>
  <c r="BJ928" i="9"/>
  <c r="DI928" i="9"/>
  <c r="BZ928" i="9"/>
  <c r="CW929" i="9"/>
  <c r="BN929" i="9"/>
  <c r="DA930" i="9"/>
  <c r="BR930" i="9"/>
  <c r="CO931" i="9"/>
  <c r="BF931" i="9"/>
  <c r="DE931" i="9"/>
  <c r="BV931" i="9"/>
  <c r="CS932" i="9"/>
  <c r="BJ932" i="9"/>
  <c r="DI932" i="9"/>
  <c r="BZ932" i="9"/>
  <c r="CW933" i="9"/>
  <c r="BN933" i="9"/>
  <c r="DA934" i="9"/>
  <c r="BR934" i="9"/>
  <c r="CO935" i="9"/>
  <c r="BF935" i="9"/>
  <c r="DE935" i="9"/>
  <c r="BV935" i="9"/>
  <c r="BJ936" i="9"/>
  <c r="CS936" i="9"/>
  <c r="BZ936" i="9"/>
  <c r="DI936" i="9"/>
  <c r="CR872" i="9"/>
  <c r="BI872" i="9"/>
  <c r="DG872" i="9"/>
  <c r="BX872" i="9"/>
  <c r="DD872" i="9"/>
  <c r="BU872" i="9"/>
  <c r="DC872" i="9"/>
  <c r="BT872" i="9"/>
  <c r="CA872" i="9"/>
  <c r="DJ872" i="9"/>
  <c r="BK872" i="9"/>
  <c r="CT872" i="9"/>
  <c r="DI872" i="9"/>
  <c r="BZ872" i="9"/>
  <c r="CS872" i="9"/>
  <c r="BJ872" i="9"/>
  <c r="DC911" i="9"/>
  <c r="BT911" i="9"/>
  <c r="CD914" i="9"/>
  <c r="CD917" i="9"/>
  <c r="CE917" i="9"/>
  <c r="CC917" i="9"/>
  <c r="BH919" i="9"/>
  <c r="CQ919" i="9"/>
  <c r="BR919" i="9"/>
  <c r="DA919" i="9"/>
  <c r="DJ919" i="9"/>
  <c r="CA919" i="9"/>
  <c r="BF919" i="9"/>
  <c r="CO919" i="9"/>
  <c r="DD919" i="9"/>
  <c r="BU919" i="9"/>
  <c r="CN919" i="9"/>
  <c r="BE919" i="9"/>
  <c r="CD936" i="9"/>
  <c r="DJ938" i="9"/>
  <c r="CA938" i="9"/>
  <c r="CD938" i="9"/>
  <c r="CE938" i="9"/>
  <c r="CC938" i="9"/>
  <c r="DJ940" i="9"/>
  <c r="CA940" i="9"/>
  <c r="CD940" i="9"/>
  <c r="CE940" i="9"/>
  <c r="CC940" i="9"/>
  <c r="DJ942" i="9"/>
  <c r="CA942" i="9"/>
  <c r="CD942" i="9"/>
  <c r="CE942" i="9"/>
  <c r="CC942" i="9"/>
  <c r="DJ944" i="9"/>
  <c r="CA944" i="9"/>
  <c r="CD944" i="9"/>
  <c r="CE944" i="9"/>
  <c r="CC944" i="9"/>
  <c r="DJ946" i="9"/>
  <c r="CA946" i="9"/>
  <c r="CD946" i="9"/>
  <c r="CE946" i="9"/>
  <c r="CC946" i="9"/>
  <c r="DJ948" i="9"/>
  <c r="CA948" i="9"/>
  <c r="CD948" i="9"/>
  <c r="CE948" i="9"/>
  <c r="CC948" i="9"/>
  <c r="DJ950" i="9"/>
  <c r="CA950" i="9"/>
  <c r="CD950" i="9"/>
  <c r="CE950" i="9"/>
  <c r="CC950" i="9"/>
  <c r="DJ952" i="9"/>
  <c r="CA952" i="9"/>
  <c r="CD952" i="9"/>
  <c r="CE952" i="9"/>
  <c r="CC952" i="9"/>
  <c r="DJ954" i="9"/>
  <c r="CA954" i="9"/>
  <c r="CD954" i="9"/>
  <c r="CE954" i="9"/>
  <c r="CC954" i="9"/>
  <c r="DJ956" i="9"/>
  <c r="CA956" i="9"/>
  <c r="CD956" i="9"/>
  <c r="CE956" i="9"/>
  <c r="CC956" i="9"/>
  <c r="BU958" i="9"/>
  <c r="DD958" i="9"/>
  <c r="BE958" i="9"/>
  <c r="CN958" i="9"/>
  <c r="CL959" i="9"/>
  <c r="BC959" i="9"/>
  <c r="DG959" i="9"/>
  <c r="BX959" i="9"/>
  <c r="CU960" i="9"/>
  <c r="BL960" i="9"/>
  <c r="BQ962" i="9"/>
  <c r="CZ962" i="9"/>
  <c r="CQ963" i="9"/>
  <c r="BH963" i="9"/>
  <c r="BR964" i="9"/>
  <c r="DA964" i="9"/>
  <c r="CC910" i="9"/>
  <c r="DB915" i="9"/>
  <c r="BS915" i="9"/>
  <c r="CB915" i="9"/>
  <c r="DK915" i="9"/>
  <c r="CP915" i="9"/>
  <c r="BG915" i="9"/>
  <c r="CY915" i="9"/>
  <c r="BP915" i="9"/>
  <c r="DV915" i="9"/>
  <c r="DY915" i="9" s="1"/>
  <c r="BM915" i="9"/>
  <c r="CV915" i="9"/>
  <c r="BZ938" i="9"/>
  <c r="DI938" i="9"/>
  <c r="BJ938" i="9"/>
  <c r="CS938" i="9"/>
  <c r="DH938" i="9"/>
  <c r="BY938" i="9"/>
  <c r="CR938" i="9"/>
  <c r="BI938" i="9"/>
  <c r="BV940" i="9"/>
  <c r="DE940" i="9"/>
  <c r="BF940" i="9"/>
  <c r="CO940" i="9"/>
  <c r="BU940" i="9"/>
  <c r="DD940" i="9"/>
  <c r="BE940" i="9"/>
  <c r="CN940" i="9"/>
  <c r="BR942" i="9"/>
  <c r="DA942" i="9"/>
  <c r="CZ942" i="9"/>
  <c r="BQ942" i="9"/>
  <c r="BN944" i="9"/>
  <c r="CW944" i="9"/>
  <c r="DV944" i="9"/>
  <c r="DY944" i="9" s="1"/>
  <c r="BM944" i="9"/>
  <c r="CV944" i="9"/>
  <c r="BZ946" i="9"/>
  <c r="DI946" i="9"/>
  <c r="BJ946" i="9"/>
  <c r="CS946" i="9"/>
  <c r="DH946" i="9"/>
  <c r="BY946" i="9"/>
  <c r="CR946" i="9"/>
  <c r="BI946" i="9"/>
  <c r="BV948" i="9"/>
  <c r="DE948" i="9"/>
  <c r="BF948" i="9"/>
  <c r="CO948" i="9"/>
  <c r="BU948" i="9"/>
  <c r="DD948" i="9"/>
  <c r="BE948" i="9"/>
  <c r="CN948" i="9"/>
  <c r="BR950" i="9"/>
  <c r="DA950" i="9"/>
  <c r="CZ950" i="9"/>
  <c r="BQ950" i="9"/>
  <c r="BN952" i="9"/>
  <c r="CW952" i="9"/>
  <c r="DV952" i="9"/>
  <c r="DY952" i="9" s="1"/>
  <c r="BM952" i="9"/>
  <c r="CV952" i="9"/>
  <c r="BZ954" i="9"/>
  <c r="DI954" i="9"/>
  <c r="BJ954" i="9"/>
  <c r="CS954" i="9"/>
  <c r="DH954" i="9"/>
  <c r="BY954" i="9"/>
  <c r="CR954" i="9"/>
  <c r="BI954" i="9"/>
  <c r="BV956" i="9"/>
  <c r="DE956" i="9"/>
  <c r="BF956" i="9"/>
  <c r="CO956" i="9"/>
  <c r="BU956" i="9"/>
  <c r="DD956" i="9"/>
  <c r="BE956" i="9"/>
  <c r="CN956" i="9"/>
  <c r="BY959" i="9"/>
  <c r="DH959" i="9"/>
  <c r="BI959" i="9"/>
  <c r="CR959" i="9"/>
  <c r="DV963" i="9"/>
  <c r="DY963" i="9" s="1"/>
  <c r="CV963" i="9"/>
  <c r="BM963" i="9"/>
  <c r="DB911" i="9"/>
  <c r="BS911" i="9"/>
  <c r="CB911" i="9"/>
  <c r="DK911" i="9"/>
  <c r="CP911" i="9"/>
  <c r="BG911" i="9"/>
  <c r="CY911" i="9"/>
  <c r="BP911" i="9"/>
  <c r="DV911" i="9"/>
  <c r="DY911" i="9" s="1"/>
  <c r="BM911" i="9"/>
  <c r="CV911" i="9"/>
  <c r="CF922" i="9"/>
  <c r="CD925" i="9"/>
  <c r="CF926" i="9"/>
  <c r="CC928" i="9"/>
  <c r="CD929" i="9"/>
  <c r="CF930" i="9"/>
  <c r="CC932" i="9"/>
  <c r="CD933" i="9"/>
  <c r="CX942" i="9"/>
  <c r="BO942" i="9"/>
  <c r="DF944" i="9"/>
  <c r="BW944" i="9"/>
  <c r="CX950" i="9"/>
  <c r="BO950" i="9"/>
  <c r="DF952" i="9"/>
  <c r="BW952" i="9"/>
  <c r="DJ959" i="9"/>
  <c r="CA959" i="9"/>
  <c r="CZ960" i="9"/>
  <c r="BQ960" i="9"/>
  <c r="BP963" i="9"/>
  <c r="CY963" i="9"/>
  <c r="BY964" i="9"/>
  <c r="DH964" i="9"/>
  <c r="CR964" i="9"/>
  <c r="BI964" i="9"/>
  <c r="BH965" i="9"/>
  <c r="CQ965" i="9"/>
  <c r="BV965" i="9"/>
  <c r="DE965" i="9"/>
  <c r="BQ965" i="9"/>
  <c r="CZ965" i="9"/>
  <c r="BU967" i="9"/>
  <c r="DD967" i="9"/>
  <c r="BU968" i="9"/>
  <c r="DD968" i="9"/>
  <c r="BU969" i="9"/>
  <c r="DD969" i="9"/>
  <c r="BU970" i="9"/>
  <c r="DD970" i="9"/>
  <c r="BU971" i="9"/>
  <c r="DD971" i="9"/>
  <c r="BU972" i="9"/>
  <c r="DD972" i="9"/>
  <c r="BU973" i="9"/>
  <c r="DD973" i="9"/>
  <c r="BU974" i="9"/>
  <c r="DD974" i="9"/>
  <c r="BU975" i="9"/>
  <c r="DD975" i="9"/>
  <c r="BU976" i="9"/>
  <c r="DD976" i="9"/>
  <c r="BU977" i="9"/>
  <c r="DD977" i="9"/>
  <c r="BU978" i="9"/>
  <c r="DD978" i="9"/>
  <c r="BU979" i="9"/>
  <c r="DD979" i="9"/>
  <c r="BU980" i="9"/>
  <c r="DD980" i="9"/>
  <c r="BU981" i="9"/>
  <c r="DD981" i="9"/>
  <c r="BU982" i="9"/>
  <c r="DD982" i="9"/>
  <c r="BU983" i="9"/>
  <c r="DD983" i="9"/>
  <c r="BU984" i="9"/>
  <c r="DD984" i="9"/>
  <c r="BU985" i="9"/>
  <c r="DD985" i="9"/>
  <c r="BU986" i="9"/>
  <c r="DD986" i="9"/>
  <c r="BU987" i="9"/>
  <c r="DD987" i="9"/>
  <c r="BU988" i="9"/>
  <c r="DD988" i="9"/>
  <c r="BU989" i="9"/>
  <c r="DD989" i="9"/>
  <c r="BU990" i="9"/>
  <c r="DD990" i="9"/>
  <c r="BU991" i="9"/>
  <c r="DD991" i="9"/>
  <c r="BU992" i="9"/>
  <c r="DD992" i="9"/>
  <c r="BU993" i="9"/>
  <c r="DD993" i="9"/>
  <c r="CM939" i="9"/>
  <c r="BD939" i="9"/>
  <c r="CM947" i="9"/>
  <c r="BD947" i="9"/>
  <c r="CM955" i="9"/>
  <c r="BD955" i="9"/>
  <c r="BK967" i="9"/>
  <c r="CT967" i="9"/>
  <c r="CO968" i="9"/>
  <c r="BF968" i="9"/>
  <c r="CA968" i="9"/>
  <c r="DJ968" i="9"/>
  <c r="DE969" i="9"/>
  <c r="BV969" i="9"/>
  <c r="BQ970" i="9"/>
  <c r="CZ970" i="9"/>
  <c r="BK971" i="9"/>
  <c r="CT971" i="9"/>
  <c r="CO972" i="9"/>
  <c r="BF972" i="9"/>
  <c r="CA972" i="9"/>
  <c r="DJ972" i="9"/>
  <c r="DE973" i="9"/>
  <c r="BV973" i="9"/>
  <c r="BQ974" i="9"/>
  <c r="CZ974" i="9"/>
  <c r="BK975" i="9"/>
  <c r="CT975" i="9"/>
  <c r="CO976" i="9"/>
  <c r="BF976" i="9"/>
  <c r="CA976" i="9"/>
  <c r="DJ976" i="9"/>
  <c r="DE977" i="9"/>
  <c r="BV977" i="9"/>
  <c r="BQ978" i="9"/>
  <c r="CZ978" i="9"/>
  <c r="BK979" i="9"/>
  <c r="CT979" i="9"/>
  <c r="CO980" i="9"/>
  <c r="BF980" i="9"/>
  <c r="CA980" i="9"/>
  <c r="DJ980" i="9"/>
  <c r="DE981" i="9"/>
  <c r="BV981" i="9"/>
  <c r="BQ982" i="9"/>
  <c r="CZ982" i="9"/>
  <c r="BK983" i="9"/>
  <c r="CT983" i="9"/>
  <c r="CO984" i="9"/>
  <c r="BF984" i="9"/>
  <c r="CA984" i="9"/>
  <c r="DJ984" i="9"/>
  <c r="DE985" i="9"/>
  <c r="BV985" i="9"/>
  <c r="BQ986" i="9"/>
  <c r="CZ986" i="9"/>
  <c r="BK987" i="9"/>
  <c r="CT987" i="9"/>
  <c r="CO988" i="9"/>
  <c r="BF988" i="9"/>
  <c r="CA988" i="9"/>
  <c r="DJ988" i="9"/>
  <c r="DE989" i="9"/>
  <c r="BV989" i="9"/>
  <c r="BQ990" i="9"/>
  <c r="CZ990" i="9"/>
  <c r="BK991" i="9"/>
  <c r="CT991" i="9"/>
  <c r="CO992" i="9"/>
  <c r="BF992" i="9"/>
  <c r="CA992" i="9"/>
  <c r="DJ992" i="9"/>
  <c r="BV993" i="9"/>
  <c r="DE993" i="9"/>
  <c r="DB961" i="9"/>
  <c r="BS961" i="9"/>
  <c r="CB961" i="9"/>
  <c r="DK961" i="9"/>
  <c r="CP961" i="9"/>
  <c r="BG961" i="9"/>
  <c r="CY961" i="9"/>
  <c r="BP961" i="9"/>
  <c r="DV961" i="9"/>
  <c r="DY961" i="9" s="1"/>
  <c r="BM961" i="9"/>
  <c r="CV961" i="9"/>
  <c r="CL937" i="9"/>
  <c r="BC937" i="9"/>
  <c r="CQ937" i="9"/>
  <c r="BH937" i="9"/>
  <c r="CP937" i="9"/>
  <c r="BG937" i="9"/>
  <c r="BR937" i="9"/>
  <c r="DA937" i="9"/>
  <c r="BQ937" i="9"/>
  <c r="CZ937" i="9"/>
  <c r="CT939" i="9"/>
  <c r="BK939" i="9"/>
  <c r="CY939" i="9"/>
  <c r="BP939" i="9"/>
  <c r="CX939" i="9"/>
  <c r="BO939" i="9"/>
  <c r="BV939" i="9"/>
  <c r="DE939" i="9"/>
  <c r="BF939" i="9"/>
  <c r="CO939" i="9"/>
  <c r="DD939" i="9"/>
  <c r="BU939" i="9"/>
  <c r="CN939" i="9"/>
  <c r="BE939" i="9"/>
  <c r="DB941" i="9"/>
  <c r="BS941" i="9"/>
  <c r="DG941" i="9"/>
  <c r="BX941" i="9"/>
  <c r="DF941" i="9"/>
  <c r="BW941" i="9"/>
  <c r="BZ941" i="9"/>
  <c r="DI941" i="9"/>
  <c r="BJ941" i="9"/>
  <c r="CS941" i="9"/>
  <c r="BY941" i="9"/>
  <c r="DH941" i="9"/>
  <c r="BI941" i="9"/>
  <c r="CR941" i="9"/>
  <c r="DJ943" i="9"/>
  <c r="CA943" i="9"/>
  <c r="BN943" i="9"/>
  <c r="CW943" i="9"/>
  <c r="DV943" i="9"/>
  <c r="DY943" i="9" s="1"/>
  <c r="CV943" i="9"/>
  <c r="BM943" i="9"/>
  <c r="CL945" i="9"/>
  <c r="BC945" i="9"/>
  <c r="CQ945" i="9"/>
  <c r="BH945" i="9"/>
  <c r="CP945" i="9"/>
  <c r="BG945" i="9"/>
  <c r="BR945" i="9"/>
  <c r="DA945" i="9"/>
  <c r="BQ945" i="9"/>
  <c r="CZ945" i="9"/>
  <c r="CT947" i="9"/>
  <c r="BK947" i="9"/>
  <c r="CY947" i="9"/>
  <c r="BP947" i="9"/>
  <c r="CX947" i="9"/>
  <c r="BO947" i="9"/>
  <c r="BV947" i="9"/>
  <c r="DE947" i="9"/>
  <c r="BF947" i="9"/>
  <c r="CO947" i="9"/>
  <c r="DD947" i="9"/>
  <c r="BU947" i="9"/>
  <c r="CN947" i="9"/>
  <c r="BE947" i="9"/>
  <c r="DB949" i="9"/>
  <c r="BS949" i="9"/>
  <c r="DG949" i="9"/>
  <c r="BX949" i="9"/>
  <c r="DF949" i="9"/>
  <c r="BW949" i="9"/>
  <c r="BZ949" i="9"/>
  <c r="DI949" i="9"/>
  <c r="BJ949" i="9"/>
  <c r="CS949" i="9"/>
  <c r="BY949" i="9"/>
  <c r="DH949" i="9"/>
  <c r="BI949" i="9"/>
  <c r="CR949" i="9"/>
  <c r="DJ951" i="9"/>
  <c r="CA951" i="9"/>
  <c r="BN951" i="9"/>
  <c r="CW951" i="9"/>
  <c r="DV951" i="9"/>
  <c r="DY951" i="9" s="1"/>
  <c r="CV951" i="9"/>
  <c r="BM951" i="9"/>
  <c r="CL953" i="9"/>
  <c r="BC953" i="9"/>
  <c r="CQ953" i="9"/>
  <c r="BH953" i="9"/>
  <c r="CP953" i="9"/>
  <c r="BG953" i="9"/>
  <c r="BR953" i="9"/>
  <c r="DA953" i="9"/>
  <c r="BQ953" i="9"/>
  <c r="CZ953" i="9"/>
  <c r="CT955" i="9"/>
  <c r="BK955" i="9"/>
  <c r="CY955" i="9"/>
  <c r="BP955" i="9"/>
  <c r="CX955" i="9"/>
  <c r="BO955" i="9"/>
  <c r="BV955" i="9"/>
  <c r="DE955" i="9"/>
  <c r="BF955" i="9"/>
  <c r="CO955" i="9"/>
  <c r="DD955" i="9"/>
  <c r="BU955" i="9"/>
  <c r="CN955" i="9"/>
  <c r="BE955" i="9"/>
  <c r="CT957" i="9"/>
  <c r="BK957" i="9"/>
  <c r="CY957" i="9"/>
  <c r="BP957" i="9"/>
  <c r="CX957" i="9"/>
  <c r="BO957" i="9"/>
  <c r="BV957" i="9"/>
  <c r="DE957" i="9"/>
  <c r="BF957" i="9"/>
  <c r="CO957" i="9"/>
  <c r="DD957" i="9"/>
  <c r="BU957" i="9"/>
  <c r="CN957" i="9"/>
  <c r="BE957" i="9"/>
  <c r="CD959" i="9"/>
  <c r="CE959" i="9"/>
  <c r="CC959" i="9"/>
  <c r="BZ961" i="9"/>
  <c r="DI961" i="9"/>
  <c r="DC967" i="9"/>
  <c r="BT967" i="9"/>
  <c r="CM967" i="9"/>
  <c r="BD967" i="9"/>
  <c r="BP968" i="9"/>
  <c r="CY968" i="9"/>
  <c r="CB969" i="9"/>
  <c r="DK969" i="9"/>
  <c r="BL969" i="9"/>
  <c r="CU969" i="9"/>
  <c r="DG970" i="9"/>
  <c r="BX970" i="9"/>
  <c r="CQ970" i="9"/>
  <c r="BH970" i="9"/>
  <c r="DC971" i="9"/>
  <c r="BT971" i="9"/>
  <c r="CM971" i="9"/>
  <c r="BD971" i="9"/>
  <c r="BP972" i="9"/>
  <c r="CY972" i="9"/>
  <c r="DK973" i="9"/>
  <c r="CB973" i="9"/>
  <c r="BL973" i="9"/>
  <c r="CU973" i="9"/>
  <c r="DG974" i="9"/>
  <c r="BX974" i="9"/>
  <c r="CQ974" i="9"/>
  <c r="BH974" i="9"/>
  <c r="BT975" i="9"/>
  <c r="DC975" i="9"/>
  <c r="CM975" i="9"/>
  <c r="BD975" i="9"/>
  <c r="BP976" i="9"/>
  <c r="CY976" i="9"/>
  <c r="CB977" i="9"/>
  <c r="DK977" i="9"/>
  <c r="CU977" i="9"/>
  <c r="BL977" i="9"/>
  <c r="DG978" i="9"/>
  <c r="BX978" i="9"/>
  <c r="CQ978" i="9"/>
  <c r="BH978" i="9"/>
  <c r="DC979" i="9"/>
  <c r="BT979" i="9"/>
  <c r="CM979" i="9"/>
  <c r="BD979" i="9"/>
  <c r="BP980" i="9"/>
  <c r="CY980" i="9"/>
  <c r="CB981" i="9"/>
  <c r="DK981" i="9"/>
  <c r="CU981" i="9"/>
  <c r="BL981" i="9"/>
  <c r="DG982" i="9"/>
  <c r="BX982" i="9"/>
  <c r="CQ982" i="9"/>
  <c r="BH982" i="9"/>
  <c r="BT983" i="9"/>
  <c r="DC983" i="9"/>
  <c r="BD983" i="9"/>
  <c r="CM983" i="9"/>
  <c r="BP984" i="9"/>
  <c r="CY984" i="9"/>
  <c r="CB985" i="9"/>
  <c r="DK985" i="9"/>
  <c r="CU985" i="9"/>
  <c r="BL985" i="9"/>
  <c r="DG986" i="9"/>
  <c r="BX986" i="9"/>
  <c r="CQ986" i="9"/>
  <c r="BH986" i="9"/>
  <c r="DC987" i="9"/>
  <c r="BT987" i="9"/>
  <c r="BD987" i="9"/>
  <c r="CM987" i="9"/>
  <c r="BP988" i="9"/>
  <c r="CY988" i="9"/>
  <c r="DK989" i="9"/>
  <c r="CB989" i="9"/>
  <c r="BL989" i="9"/>
  <c r="CU989" i="9"/>
  <c r="DG990" i="9"/>
  <c r="BX990" i="9"/>
  <c r="CQ990" i="9"/>
  <c r="BH990" i="9"/>
  <c r="BT991" i="9"/>
  <c r="DC991" i="9"/>
  <c r="BD991" i="9"/>
  <c r="CM991" i="9"/>
  <c r="BP992" i="9"/>
  <c r="CY992" i="9"/>
  <c r="CB993" i="9"/>
  <c r="DK993" i="9"/>
  <c r="BL993" i="9"/>
  <c r="CU993" i="9"/>
  <c r="CF904" i="9"/>
  <c r="CP995" i="9"/>
  <c r="BG995" i="9"/>
  <c r="DA995" i="9"/>
  <c r="BR995" i="9"/>
  <c r="DJ995" i="9"/>
  <c r="CA995" i="9"/>
  <c r="BY995" i="9"/>
  <c r="DH995" i="9"/>
  <c r="BI995" i="9"/>
  <c r="CR995" i="9"/>
  <c r="CT995" i="9"/>
  <c r="BK995" i="9"/>
  <c r="DG995" i="9"/>
  <c r="BX995" i="9"/>
  <c r="CQ995" i="9"/>
  <c r="BH995" i="9"/>
  <c r="CP996" i="9"/>
  <c r="BG996" i="9"/>
  <c r="DA996" i="9"/>
  <c r="BR996" i="9"/>
  <c r="DF996" i="9"/>
  <c r="BW996" i="9"/>
  <c r="BY996" i="9"/>
  <c r="DH996" i="9"/>
  <c r="BI996" i="9"/>
  <c r="CR996" i="9"/>
  <c r="CL996" i="9"/>
  <c r="BC996" i="9"/>
  <c r="BT996" i="9"/>
  <c r="DC996" i="9"/>
  <c r="BD996" i="9"/>
  <c r="CM996" i="9"/>
  <c r="CW1000" i="9"/>
  <c r="BN1000" i="9"/>
  <c r="CT1000" i="9"/>
  <c r="BK1000" i="9"/>
  <c r="BU1000" i="9"/>
  <c r="DD1000" i="9"/>
  <c r="BE1000" i="9"/>
  <c r="CN1000" i="9"/>
  <c r="CY1000" i="9"/>
  <c r="BP1000" i="9"/>
  <c r="CW1002" i="9"/>
  <c r="BN1002" i="9"/>
  <c r="CT1002" i="9"/>
  <c r="BK1002" i="9"/>
  <c r="BU1002" i="9"/>
  <c r="DD1002" i="9"/>
  <c r="BE1002" i="9"/>
  <c r="CN1002" i="9"/>
  <c r="CB1002" i="9"/>
  <c r="DK1002" i="9"/>
  <c r="BL1002" i="9"/>
  <c r="CU1002" i="9"/>
  <c r="CX1005" i="9"/>
  <c r="BO1005" i="9"/>
  <c r="DA1005" i="9"/>
  <c r="BR1005" i="9"/>
  <c r="CP1005" i="9"/>
  <c r="BG1005" i="9"/>
  <c r="BY1005" i="9"/>
  <c r="DH1005" i="9"/>
  <c r="BI1005" i="9"/>
  <c r="CR1005" i="9"/>
  <c r="BX1005" i="9"/>
  <c r="DG1005" i="9"/>
  <c r="BH1005" i="9"/>
  <c r="CQ1005" i="9"/>
  <c r="CL1009" i="9"/>
  <c r="BC1009" i="9"/>
  <c r="DA1009" i="9"/>
  <c r="BR1009" i="9"/>
  <c r="DJ1009" i="9"/>
  <c r="CA1009" i="9"/>
  <c r="BM1009" i="9"/>
  <c r="CV1009" i="9"/>
  <c r="DB1009" i="9"/>
  <c r="BS1009" i="9"/>
  <c r="BT1009" i="9"/>
  <c r="DC1009" i="9"/>
  <c r="BD1009" i="9"/>
  <c r="CM1009" i="9"/>
  <c r="DE1011" i="9"/>
  <c r="BV1011" i="9"/>
  <c r="CO1011" i="9"/>
  <c r="BF1011" i="9"/>
  <c r="BQ1011" i="9"/>
  <c r="CZ1011" i="9"/>
  <c r="BP1011" i="9"/>
  <c r="CY1011" i="9"/>
  <c r="CX1014" i="9"/>
  <c r="BO1014" i="9"/>
  <c r="DA1014" i="9"/>
  <c r="BR1014" i="9"/>
  <c r="DJ1014" i="9"/>
  <c r="CA1014" i="9"/>
  <c r="BM1014" i="9"/>
  <c r="CV1014" i="9"/>
  <c r="DF1014" i="9"/>
  <c r="BW1014" i="9"/>
  <c r="DK1014" i="9"/>
  <c r="CB1014" i="9"/>
  <c r="BL1014" i="9"/>
  <c r="CU1014" i="9"/>
  <c r="CW1017" i="9"/>
  <c r="BN1017" i="9"/>
  <c r="DB1017" i="9"/>
  <c r="BS1017" i="9"/>
  <c r="BY1017" i="9"/>
  <c r="DH1017" i="9"/>
  <c r="BI1017" i="9"/>
  <c r="CR1017" i="9"/>
  <c r="CT1017" i="9"/>
  <c r="BK1017" i="9"/>
  <c r="BX1017" i="9"/>
  <c r="DG1017" i="9"/>
  <c r="BH1017" i="9"/>
  <c r="CQ1017" i="9"/>
  <c r="DB998" i="9"/>
  <c r="BS998" i="9"/>
  <c r="DE998" i="9"/>
  <c r="BV998" i="9"/>
  <c r="CO998" i="9"/>
  <c r="BF998" i="9"/>
  <c r="BQ998" i="9"/>
  <c r="CZ998" i="9"/>
  <c r="CB998" i="9"/>
  <c r="DK998" i="9"/>
  <c r="BL998" i="9"/>
  <c r="CU998" i="9"/>
  <c r="CP1001" i="9"/>
  <c r="BG1001" i="9"/>
  <c r="DA1001" i="9"/>
  <c r="BR1001" i="9"/>
  <c r="BQ1001" i="9"/>
  <c r="CZ1001" i="9"/>
  <c r="DJ1001" i="9"/>
  <c r="CA1001" i="9"/>
  <c r="BX1001" i="9"/>
  <c r="DG1001" i="9"/>
  <c r="BH1001" i="9"/>
  <c r="CQ1001" i="9"/>
  <c r="CT1004" i="9"/>
  <c r="BK1004" i="9"/>
  <c r="DA1004" i="9"/>
  <c r="BR1004" i="9"/>
  <c r="DJ1004" i="9"/>
  <c r="CA1004" i="9"/>
  <c r="CL1004" i="9"/>
  <c r="BC1004" i="9"/>
  <c r="BU1004" i="9"/>
  <c r="DD1004" i="9"/>
  <c r="BE1004" i="9"/>
  <c r="CN1004" i="9"/>
  <c r="BT1004" i="9"/>
  <c r="DC1004" i="9"/>
  <c r="CM1004" i="9"/>
  <c r="BD1004" i="9"/>
  <c r="DI1007" i="9"/>
  <c r="BZ1007" i="9"/>
  <c r="CS1007" i="9"/>
  <c r="BJ1007" i="9"/>
  <c r="CL1007" i="9"/>
  <c r="BC1007" i="9"/>
  <c r="BU1007" i="9"/>
  <c r="DD1007" i="9"/>
  <c r="BE1007" i="9"/>
  <c r="CN1007" i="9"/>
  <c r="BP1007" i="9"/>
  <c r="CY1007" i="9"/>
  <c r="DB1010" i="9"/>
  <c r="BS1010" i="9"/>
  <c r="DE1010" i="9"/>
  <c r="BV1010" i="9"/>
  <c r="CO1010" i="9"/>
  <c r="BF1010" i="9"/>
  <c r="BQ1010" i="9"/>
  <c r="CZ1010" i="9"/>
  <c r="DJ1010" i="9"/>
  <c r="CA1010" i="9"/>
  <c r="DK1010" i="9"/>
  <c r="CB1010" i="9"/>
  <c r="BL1010" i="9"/>
  <c r="CU1010" i="9"/>
  <c r="CX1013" i="9"/>
  <c r="BO1013" i="9"/>
  <c r="DA1013" i="9"/>
  <c r="BR1013" i="9"/>
  <c r="DJ1013" i="9"/>
  <c r="CA1013" i="9"/>
  <c r="BQ1013" i="9"/>
  <c r="CZ1013" i="9"/>
  <c r="DF1013" i="9"/>
  <c r="BW1013" i="9"/>
  <c r="DG1013" i="9"/>
  <c r="BX1013" i="9"/>
  <c r="CQ1013" i="9"/>
  <c r="BH1013" i="9"/>
  <c r="DI1016" i="9"/>
  <c r="BZ1016" i="9"/>
  <c r="CS1016" i="9"/>
  <c r="BJ1016" i="9"/>
  <c r="CP1016" i="9"/>
  <c r="BG1016" i="9"/>
  <c r="BY1016" i="9"/>
  <c r="DH1016" i="9"/>
  <c r="BI1016" i="9"/>
  <c r="CR1016" i="9"/>
  <c r="CT1016" i="9"/>
  <c r="BK1016" i="9"/>
  <c r="BT1016" i="9"/>
  <c r="DC1016" i="9"/>
  <c r="BD1016" i="9"/>
  <c r="CM1016" i="9"/>
  <c r="DI994" i="9"/>
  <c r="BZ994" i="9"/>
  <c r="CS994" i="9"/>
  <c r="BJ994" i="9"/>
  <c r="CT994" i="9"/>
  <c r="BK994" i="9"/>
  <c r="BY994" i="9"/>
  <c r="DH994" i="9"/>
  <c r="BI994" i="9"/>
  <c r="CR994" i="9"/>
  <c r="CP994" i="9"/>
  <c r="BG994" i="9"/>
  <c r="BT994" i="9"/>
  <c r="DC994" i="9"/>
  <c r="BD994" i="9"/>
  <c r="CM994" i="9"/>
  <c r="CW997" i="9"/>
  <c r="BN997" i="9"/>
  <c r="DB997" i="9"/>
  <c r="BS997" i="9"/>
  <c r="BY997" i="9"/>
  <c r="DH997" i="9"/>
  <c r="BI997" i="9"/>
  <c r="CR997" i="9"/>
  <c r="BP997" i="9"/>
  <c r="CY997" i="9"/>
  <c r="DJ999" i="9"/>
  <c r="CA999" i="9"/>
  <c r="DI999" i="9"/>
  <c r="BZ999" i="9"/>
  <c r="CS999" i="9"/>
  <c r="BJ999" i="9"/>
  <c r="BQ999" i="9"/>
  <c r="CZ999" i="9"/>
  <c r="DK999" i="9"/>
  <c r="CB999" i="9"/>
  <c r="CU999" i="9"/>
  <c r="BL999" i="9"/>
  <c r="DF1003" i="9"/>
  <c r="BW1003" i="9"/>
  <c r="CW1003" i="9"/>
  <c r="BN1003" i="9"/>
  <c r="DB1003" i="9"/>
  <c r="BS1003" i="9"/>
  <c r="BY1003" i="9"/>
  <c r="DH1003" i="9"/>
  <c r="BI1003" i="9"/>
  <c r="CR1003" i="9"/>
  <c r="DG1003" i="9"/>
  <c r="BX1003" i="9"/>
  <c r="CQ1003" i="9"/>
  <c r="BH1003" i="9"/>
  <c r="CW1006" i="9"/>
  <c r="BN1006" i="9"/>
  <c r="CT1006" i="9"/>
  <c r="BK1006" i="9"/>
  <c r="BU1006" i="9"/>
  <c r="DD1006" i="9"/>
  <c r="BE1006" i="9"/>
  <c r="CN1006" i="9"/>
  <c r="CL1006" i="9"/>
  <c r="BC1006" i="9"/>
  <c r="BT1006" i="9"/>
  <c r="DC1006" i="9"/>
  <c r="BD1006" i="9"/>
  <c r="CM1006" i="9"/>
  <c r="CP1008" i="9"/>
  <c r="BG1008" i="9"/>
  <c r="DE1008" i="9"/>
  <c r="BV1008" i="9"/>
  <c r="CO1008" i="9"/>
  <c r="BF1008" i="9"/>
  <c r="BU1008" i="9"/>
  <c r="DD1008" i="9"/>
  <c r="BE1008" i="9"/>
  <c r="CN1008" i="9"/>
  <c r="BP1008" i="9"/>
  <c r="CY1008" i="9"/>
  <c r="DJ1012" i="9"/>
  <c r="CA1012" i="9"/>
  <c r="DI1012" i="9"/>
  <c r="BZ1012" i="9"/>
  <c r="CS1012" i="9"/>
  <c r="BJ1012" i="9"/>
  <c r="CT1012" i="9"/>
  <c r="BK1012" i="9"/>
  <c r="BU1012" i="9"/>
  <c r="DD1012" i="9"/>
  <c r="BE1012" i="9"/>
  <c r="CN1012" i="9"/>
  <c r="DK1012" i="9"/>
  <c r="CB1012" i="9"/>
  <c r="CU1012" i="9"/>
  <c r="BL1012" i="9"/>
  <c r="CX1015" i="9"/>
  <c r="BO1015" i="9"/>
  <c r="DE1015" i="9"/>
  <c r="BV1015" i="9"/>
  <c r="CO1015" i="9"/>
  <c r="BF1015" i="9"/>
  <c r="BQ1015" i="9"/>
  <c r="CZ1015" i="9"/>
  <c r="DF1015" i="9"/>
  <c r="BW1015" i="9"/>
  <c r="DG1015" i="9"/>
  <c r="BX1015" i="9"/>
  <c r="CQ1015" i="9"/>
  <c r="BH1015" i="9"/>
  <c r="BQ783" i="9"/>
  <c r="CZ783" i="9"/>
  <c r="BR783" i="9"/>
  <c r="DA783" i="9"/>
  <c r="DB784" i="9"/>
  <c r="BS784" i="9"/>
  <c r="DA786" i="9"/>
  <c r="BR786" i="9"/>
  <c r="BR784" i="9"/>
  <c r="DA784" i="9"/>
  <c r="CZ784" i="9"/>
  <c r="BQ784" i="9"/>
  <c r="CW786" i="9"/>
  <c r="BN786" i="9"/>
  <c r="BM786" i="9"/>
  <c r="CV786" i="9"/>
  <c r="DF784" i="9"/>
  <c r="BW784" i="9"/>
  <c r="DG786" i="9"/>
  <c r="BX786" i="9"/>
  <c r="DB785" i="9"/>
  <c r="BS785" i="9"/>
  <c r="DG785" i="9"/>
  <c r="BX785" i="9"/>
  <c r="DF785" i="9"/>
  <c r="BW785" i="9"/>
  <c r="BZ785" i="9"/>
  <c r="DI785" i="9"/>
  <c r="BJ785" i="9"/>
  <c r="CS785" i="9"/>
  <c r="BY785" i="9"/>
  <c r="DH785" i="9"/>
  <c r="BI785" i="9"/>
  <c r="CR785" i="9"/>
  <c r="DK785" i="9"/>
  <c r="CB785" i="9"/>
  <c r="W790" i="9"/>
  <c r="AA790" i="9"/>
  <c r="AE790" i="9"/>
  <c r="AI790" i="9"/>
  <c r="AM790" i="9"/>
  <c r="AQ790" i="9"/>
  <c r="AU790" i="9"/>
  <c r="DM790" i="9" s="1"/>
  <c r="T790" i="9"/>
  <c r="X790" i="9"/>
  <c r="AB790" i="9"/>
  <c r="AF790" i="9"/>
  <c r="AJ790" i="9"/>
  <c r="AN790" i="9"/>
  <c r="AR790" i="9"/>
  <c r="AV790" i="9"/>
  <c r="DN790" i="9" s="1"/>
  <c r="U790" i="9"/>
  <c r="Y790" i="9"/>
  <c r="AC790" i="9"/>
  <c r="AG790" i="9"/>
  <c r="AK790" i="9"/>
  <c r="AO790" i="9"/>
  <c r="AS790" i="9"/>
  <c r="AW790" i="9"/>
  <c r="DO790" i="9" s="1"/>
  <c r="V790" i="9"/>
  <c r="AL790" i="9"/>
  <c r="Z790" i="9"/>
  <c r="AP790" i="9"/>
  <c r="AD790" i="9"/>
  <c r="AT790" i="9"/>
  <c r="DL790" i="9" s="1"/>
  <c r="AH790" i="9"/>
  <c r="W791" i="9"/>
  <c r="AA791" i="9"/>
  <c r="AE791" i="9"/>
  <c r="AI791" i="9"/>
  <c r="AM791" i="9"/>
  <c r="AQ791" i="9"/>
  <c r="AU791" i="9"/>
  <c r="DM791" i="9" s="1"/>
  <c r="T791" i="9"/>
  <c r="X791" i="9"/>
  <c r="AB791" i="9"/>
  <c r="AF791" i="9"/>
  <c r="AJ791" i="9"/>
  <c r="AN791" i="9"/>
  <c r="AR791" i="9"/>
  <c r="AV791" i="9"/>
  <c r="DN791" i="9" s="1"/>
  <c r="U791" i="9"/>
  <c r="Y791" i="9"/>
  <c r="AC791" i="9"/>
  <c r="AG791" i="9"/>
  <c r="AK791" i="9"/>
  <c r="AO791" i="9"/>
  <c r="AS791" i="9"/>
  <c r="AW791" i="9"/>
  <c r="DO791" i="9" s="1"/>
  <c r="V791" i="9"/>
  <c r="AL791" i="9"/>
  <c r="Z791" i="9"/>
  <c r="AP791" i="9"/>
  <c r="AD791" i="9"/>
  <c r="AT791" i="9"/>
  <c r="DL791" i="9" s="1"/>
  <c r="DV791" i="9" s="1"/>
  <c r="DY791" i="9" s="1"/>
  <c r="AH791" i="9"/>
  <c r="W792" i="9"/>
  <c r="AA792" i="9"/>
  <c r="AE792" i="9"/>
  <c r="AI792" i="9"/>
  <c r="AM792" i="9"/>
  <c r="AQ792" i="9"/>
  <c r="AU792" i="9"/>
  <c r="DM792" i="9" s="1"/>
  <c r="T792" i="9"/>
  <c r="X792" i="9"/>
  <c r="AB792" i="9"/>
  <c r="AF792" i="9"/>
  <c r="AJ792" i="9"/>
  <c r="AN792" i="9"/>
  <c r="AR792" i="9"/>
  <c r="AV792" i="9"/>
  <c r="DN792" i="9" s="1"/>
  <c r="U792" i="9"/>
  <c r="Y792" i="9"/>
  <c r="AC792" i="9"/>
  <c r="AG792" i="9"/>
  <c r="AK792" i="9"/>
  <c r="AO792" i="9"/>
  <c r="AS792" i="9"/>
  <c r="AW792" i="9"/>
  <c r="DO792" i="9" s="1"/>
  <c r="V792" i="9"/>
  <c r="AL792" i="9"/>
  <c r="Z792" i="9"/>
  <c r="AP792" i="9"/>
  <c r="AD792" i="9"/>
  <c r="AT792" i="9"/>
  <c r="DL792" i="9" s="1"/>
  <c r="AH792" i="9"/>
  <c r="W793" i="9"/>
  <c r="AA793" i="9"/>
  <c r="AE793" i="9"/>
  <c r="AI793" i="9"/>
  <c r="AM793" i="9"/>
  <c r="AQ793" i="9"/>
  <c r="AU793" i="9"/>
  <c r="DM793" i="9" s="1"/>
  <c r="T793" i="9"/>
  <c r="X793" i="9"/>
  <c r="AB793" i="9"/>
  <c r="AF793" i="9"/>
  <c r="AJ793" i="9"/>
  <c r="AN793" i="9"/>
  <c r="AR793" i="9"/>
  <c r="AV793" i="9"/>
  <c r="DN793" i="9" s="1"/>
  <c r="U793" i="9"/>
  <c r="Y793" i="9"/>
  <c r="AC793" i="9"/>
  <c r="AG793" i="9"/>
  <c r="AK793" i="9"/>
  <c r="AO793" i="9"/>
  <c r="AS793" i="9"/>
  <c r="AW793" i="9"/>
  <c r="DO793" i="9" s="1"/>
  <c r="V793" i="9"/>
  <c r="AL793" i="9"/>
  <c r="Z793" i="9"/>
  <c r="AP793" i="9"/>
  <c r="AD793" i="9"/>
  <c r="AT793" i="9"/>
  <c r="DL793" i="9" s="1"/>
  <c r="AH793" i="9"/>
  <c r="W794" i="9"/>
  <c r="AA794" i="9"/>
  <c r="AE794" i="9"/>
  <c r="AI794" i="9"/>
  <c r="AM794" i="9"/>
  <c r="AQ794" i="9"/>
  <c r="AU794" i="9"/>
  <c r="DM794" i="9" s="1"/>
  <c r="T794" i="9"/>
  <c r="X794" i="9"/>
  <c r="AB794" i="9"/>
  <c r="AF794" i="9"/>
  <c r="AJ794" i="9"/>
  <c r="AN794" i="9"/>
  <c r="AR794" i="9"/>
  <c r="AV794" i="9"/>
  <c r="DN794" i="9" s="1"/>
  <c r="U794" i="9"/>
  <c r="AC794" i="9"/>
  <c r="AK794" i="9"/>
  <c r="AS794" i="9"/>
  <c r="V794" i="9"/>
  <c r="AD794" i="9"/>
  <c r="AL794" i="9"/>
  <c r="AT794" i="9"/>
  <c r="DL794" i="9" s="1"/>
  <c r="DV794" i="9" s="1"/>
  <c r="DY794" i="9" s="1"/>
  <c r="Y794" i="9"/>
  <c r="AG794" i="9"/>
  <c r="AO794" i="9"/>
  <c r="AW794" i="9"/>
  <c r="DO794" i="9" s="1"/>
  <c r="AH794" i="9"/>
  <c r="AP794" i="9"/>
  <c r="Z794" i="9"/>
  <c r="CX796" i="9"/>
  <c r="BO796" i="9"/>
  <c r="BN796" i="9"/>
  <c r="CW796" i="9"/>
  <c r="DV796" i="9"/>
  <c r="DY796" i="9" s="1"/>
  <c r="CV796" i="9"/>
  <c r="BM796" i="9"/>
  <c r="CX795" i="9"/>
  <c r="BO795" i="9"/>
  <c r="BN795" i="9"/>
  <c r="CW795" i="9"/>
  <c r="DV795" i="9"/>
  <c r="DY795" i="9" s="1"/>
  <c r="CV795" i="9"/>
  <c r="BM795" i="9"/>
  <c r="CP799" i="9"/>
  <c r="BG799" i="9"/>
  <c r="DH799" i="9"/>
  <c r="BY799" i="9"/>
  <c r="CR799" i="9"/>
  <c r="BI799" i="9"/>
  <c r="DF798" i="9"/>
  <c r="BW798" i="9"/>
  <c r="CP798" i="9"/>
  <c r="BG798" i="9"/>
  <c r="BV798" i="9"/>
  <c r="DE798" i="9"/>
  <c r="BF798" i="9"/>
  <c r="CO798" i="9"/>
  <c r="DD798" i="9"/>
  <c r="BU798" i="9"/>
  <c r="CN798" i="9"/>
  <c r="BE798" i="9"/>
  <c r="CY797" i="9"/>
  <c r="BP797" i="9"/>
  <c r="DJ797" i="9"/>
  <c r="CA797" i="9"/>
  <c r="CT797" i="9"/>
  <c r="BK797" i="9"/>
  <c r="BZ797" i="9"/>
  <c r="DI797" i="9"/>
  <c r="BJ797" i="9"/>
  <c r="CS797" i="9"/>
  <c r="DH797" i="9"/>
  <c r="BY797" i="9"/>
  <c r="CR797" i="9"/>
  <c r="BI797" i="9"/>
  <c r="BQ805" i="9"/>
  <c r="CZ805" i="9"/>
  <c r="BU806" i="9"/>
  <c r="DD806" i="9"/>
  <c r="BI807" i="9"/>
  <c r="CR807" i="9"/>
  <c r="BY807" i="9"/>
  <c r="DH807" i="9"/>
  <c r="BM808" i="9"/>
  <c r="CV808" i="9"/>
  <c r="DV808" i="9"/>
  <c r="DY808" i="9" s="1"/>
  <c r="BQ809" i="9"/>
  <c r="CZ809" i="9"/>
  <c r="DA806" i="9"/>
  <c r="BR806" i="9"/>
  <c r="CO807" i="9"/>
  <c r="BF807" i="9"/>
  <c r="DE807" i="9"/>
  <c r="BV807" i="9"/>
  <c r="CS808" i="9"/>
  <c r="BJ808" i="9"/>
  <c r="DI808" i="9"/>
  <c r="BZ808" i="9"/>
  <c r="BN809" i="9"/>
  <c r="CW809" i="9"/>
  <c r="BV810" i="9"/>
  <c r="DE810" i="9"/>
  <c r="BF810" i="9"/>
  <c r="CO810" i="9"/>
  <c r="BU810" i="9"/>
  <c r="DD810" i="9"/>
  <c r="BE810" i="9"/>
  <c r="CN810" i="9"/>
  <c r="BF812" i="9"/>
  <c r="CO812" i="9"/>
  <c r="BU812" i="9"/>
  <c r="DD812" i="9"/>
  <c r="BE812" i="9"/>
  <c r="CN812" i="9"/>
  <c r="BZ813" i="9"/>
  <c r="DI813" i="9"/>
  <c r="CQ811" i="9"/>
  <c r="BH811" i="9"/>
  <c r="CP811" i="9"/>
  <c r="BG811" i="9"/>
  <c r="BR811" i="9"/>
  <c r="DA811" i="9"/>
  <c r="BQ811" i="9"/>
  <c r="CZ811" i="9"/>
  <c r="BN813" i="9"/>
  <c r="CW813" i="9"/>
  <c r="DF813" i="9"/>
  <c r="BW813" i="9"/>
  <c r="CZ813" i="9"/>
  <c r="BQ813" i="9"/>
  <c r="T819" i="9"/>
  <c r="X819" i="9"/>
  <c r="AB819" i="9"/>
  <c r="AF819" i="9"/>
  <c r="AJ819" i="9"/>
  <c r="AN819" i="9"/>
  <c r="AR819" i="9"/>
  <c r="AV819" i="9"/>
  <c r="DN819" i="9" s="1"/>
  <c r="U819" i="9"/>
  <c r="Y819" i="9"/>
  <c r="AC819" i="9"/>
  <c r="AG819" i="9"/>
  <c r="AK819" i="9"/>
  <c r="AO819" i="9"/>
  <c r="AS819" i="9"/>
  <c r="AW819" i="9"/>
  <c r="DO819" i="9" s="1"/>
  <c r="AA819" i="9"/>
  <c r="AI819" i="9"/>
  <c r="AQ819" i="9"/>
  <c r="V819" i="9"/>
  <c r="AD819" i="9"/>
  <c r="AL819" i="9"/>
  <c r="AT819" i="9"/>
  <c r="DL819" i="9" s="1"/>
  <c r="AE819" i="9"/>
  <c r="AU819" i="9"/>
  <c r="DM819" i="9" s="1"/>
  <c r="AH819" i="9"/>
  <c r="W819" i="9"/>
  <c r="AM819" i="9"/>
  <c r="AP819" i="9"/>
  <c r="Z819" i="9"/>
  <c r="BX814" i="9"/>
  <c r="DG814" i="9"/>
  <c r="DC814" i="9"/>
  <c r="BT814" i="9"/>
  <c r="BR814" i="9"/>
  <c r="DA814" i="9"/>
  <c r="DJ814" i="9"/>
  <c r="CA814" i="9"/>
  <c r="BF814" i="9"/>
  <c r="CO814" i="9"/>
  <c r="DD814" i="9"/>
  <c r="BU814" i="9"/>
  <c r="CN814" i="9"/>
  <c r="BE814" i="9"/>
  <c r="BI830" i="9"/>
  <c r="CR830" i="9"/>
  <c r="BY830" i="9"/>
  <c r="DH830" i="9"/>
  <c r="BM831" i="9"/>
  <c r="CV831" i="9"/>
  <c r="BQ832" i="9"/>
  <c r="CZ832" i="9"/>
  <c r="BU833" i="9"/>
  <c r="DD833" i="9"/>
  <c r="BI834" i="9"/>
  <c r="CR834" i="9"/>
  <c r="BY834" i="9"/>
  <c r="DH834" i="9"/>
  <c r="BM835" i="9"/>
  <c r="CV835" i="9"/>
  <c r="BQ836" i="9"/>
  <c r="CZ836" i="9"/>
  <c r="BU837" i="9"/>
  <c r="DD837" i="9"/>
  <c r="CR838" i="9"/>
  <c r="BI838" i="9"/>
  <c r="DH838" i="9"/>
  <c r="BY838" i="9"/>
  <c r="CS830" i="9"/>
  <c r="BJ830" i="9"/>
  <c r="DI830" i="9"/>
  <c r="BZ830" i="9"/>
  <c r="CW831" i="9"/>
  <c r="BN831" i="9"/>
  <c r="DA832" i="9"/>
  <c r="BR832" i="9"/>
  <c r="CO833" i="9"/>
  <c r="BF833" i="9"/>
  <c r="DE833" i="9"/>
  <c r="BV833" i="9"/>
  <c r="CS834" i="9"/>
  <c r="BJ834" i="9"/>
  <c r="DI834" i="9"/>
  <c r="BZ834" i="9"/>
  <c r="CW835" i="9"/>
  <c r="BN835" i="9"/>
  <c r="DA836" i="9"/>
  <c r="BR836" i="9"/>
  <c r="CO837" i="9"/>
  <c r="BF837" i="9"/>
  <c r="DE837" i="9"/>
  <c r="BV837" i="9"/>
  <c r="BJ838" i="9"/>
  <c r="CS838" i="9"/>
  <c r="BZ838" i="9"/>
  <c r="DI838" i="9"/>
  <c r="DG824" i="9"/>
  <c r="BX824" i="9"/>
  <c r="DD824" i="9"/>
  <c r="BU824" i="9"/>
  <c r="DC824" i="9"/>
  <c r="BT824" i="9"/>
  <c r="CA824" i="9"/>
  <c r="DJ824" i="9"/>
  <c r="BK824" i="9"/>
  <c r="CT824" i="9"/>
  <c r="DI824" i="9"/>
  <c r="BZ824" i="9"/>
  <c r="CS824" i="9"/>
  <c r="BJ824" i="9"/>
  <c r="W829" i="9"/>
  <c r="AA829" i="9"/>
  <c r="AE829" i="9"/>
  <c r="AI829" i="9"/>
  <c r="AM829" i="9"/>
  <c r="AQ829" i="9"/>
  <c r="AU829" i="9"/>
  <c r="DM829" i="9" s="1"/>
  <c r="T829" i="9"/>
  <c r="X829" i="9"/>
  <c r="AB829" i="9"/>
  <c r="AF829" i="9"/>
  <c r="AJ829" i="9"/>
  <c r="AN829" i="9"/>
  <c r="AR829" i="9"/>
  <c r="AV829" i="9"/>
  <c r="DN829" i="9" s="1"/>
  <c r="V829" i="9"/>
  <c r="AD829" i="9"/>
  <c r="AL829" i="9"/>
  <c r="AT829" i="9"/>
  <c r="DL829" i="9" s="1"/>
  <c r="DV829" i="9" s="1"/>
  <c r="DY829" i="9" s="1"/>
  <c r="Y829" i="9"/>
  <c r="AG829" i="9"/>
  <c r="AO829" i="9"/>
  <c r="AW829" i="9"/>
  <c r="DO829" i="9" s="1"/>
  <c r="Z829" i="9"/>
  <c r="AH829" i="9"/>
  <c r="AP829" i="9"/>
  <c r="AC829" i="9"/>
  <c r="AK829" i="9"/>
  <c r="AS829" i="9"/>
  <c r="U829" i="9"/>
  <c r="CC831" i="9"/>
  <c r="CD832" i="9"/>
  <c r="CF833" i="9"/>
  <c r="CL842" i="9"/>
  <c r="BC842" i="9"/>
  <c r="CL844" i="9"/>
  <c r="BC844" i="9"/>
  <c r="CL846" i="9"/>
  <c r="BC846" i="9"/>
  <c r="CL848" i="9"/>
  <c r="BC848" i="9"/>
  <c r="CX849" i="9"/>
  <c r="BO849" i="9"/>
  <c r="DN849" i="9"/>
  <c r="DV849" i="9" s="1"/>
  <c r="DY849" i="9" s="1"/>
  <c r="DB850" i="9"/>
  <c r="BS850" i="9"/>
  <c r="CP851" i="9"/>
  <c r="BG851" i="9"/>
  <c r="DF851" i="9"/>
  <c r="BW851" i="9"/>
  <c r="CT852" i="9"/>
  <c r="BK852" i="9"/>
  <c r="DJ852" i="9"/>
  <c r="CA852" i="9"/>
  <c r="CX853" i="9"/>
  <c r="BO853" i="9"/>
  <c r="DN853" i="9"/>
  <c r="DV853" i="9" s="1"/>
  <c r="DY853" i="9" s="1"/>
  <c r="CE853" i="9"/>
  <c r="DB854" i="9"/>
  <c r="BS854" i="9"/>
  <c r="CP855" i="9"/>
  <c r="BG855" i="9"/>
  <c r="DF855" i="9"/>
  <c r="BW855" i="9"/>
  <c r="DD823" i="9"/>
  <c r="BU823" i="9"/>
  <c r="DC823" i="9"/>
  <c r="BT823" i="9"/>
  <c r="DH823" i="9"/>
  <c r="BY823" i="9"/>
  <c r="CA823" i="9"/>
  <c r="DJ823" i="9"/>
  <c r="BK823" i="9"/>
  <c r="CT823" i="9"/>
  <c r="BZ823" i="9"/>
  <c r="DI823" i="9"/>
  <c r="BJ823" i="9"/>
  <c r="CS823" i="9"/>
  <c r="DG828" i="9"/>
  <c r="BX828" i="9"/>
  <c r="DD828" i="9"/>
  <c r="BU828" i="9"/>
  <c r="DC828" i="9"/>
  <c r="BT828" i="9"/>
  <c r="CA828" i="9"/>
  <c r="DJ828" i="9"/>
  <c r="BK828" i="9"/>
  <c r="CT828" i="9"/>
  <c r="DI828" i="9"/>
  <c r="BZ828" i="9"/>
  <c r="CS828" i="9"/>
  <c r="BJ828" i="9"/>
  <c r="BR840" i="9"/>
  <c r="DA840" i="9"/>
  <c r="CZ840" i="9"/>
  <c r="BQ840" i="9"/>
  <c r="BN842" i="9"/>
  <c r="CW842" i="9"/>
  <c r="DV842" i="9"/>
  <c r="DY842" i="9" s="1"/>
  <c r="BM842" i="9"/>
  <c r="CV842" i="9"/>
  <c r="BZ844" i="9"/>
  <c r="DI844" i="9"/>
  <c r="BJ844" i="9"/>
  <c r="CS844" i="9"/>
  <c r="DH844" i="9"/>
  <c r="BY844" i="9"/>
  <c r="CR844" i="9"/>
  <c r="BI844" i="9"/>
  <c r="BV846" i="9"/>
  <c r="DE846" i="9"/>
  <c r="BF846" i="9"/>
  <c r="CO846" i="9"/>
  <c r="BU846" i="9"/>
  <c r="DD846" i="9"/>
  <c r="BE846" i="9"/>
  <c r="CN846" i="9"/>
  <c r="BR848" i="9"/>
  <c r="DA848" i="9"/>
  <c r="CZ848" i="9"/>
  <c r="BQ848" i="9"/>
  <c r="DK827" i="9"/>
  <c r="CB827" i="9"/>
  <c r="BO827" i="9"/>
  <c r="CX827" i="9"/>
  <c r="BN827" i="9"/>
  <c r="CW827" i="9"/>
  <c r="CX844" i="9"/>
  <c r="BO844" i="9"/>
  <c r="DF846" i="9"/>
  <c r="BW846" i="9"/>
  <c r="CZ849" i="9"/>
  <c r="BQ849" i="9"/>
  <c r="CZ850" i="9"/>
  <c r="BQ850" i="9"/>
  <c r="CZ851" i="9"/>
  <c r="BQ851" i="9"/>
  <c r="CZ852" i="9"/>
  <c r="BQ852" i="9"/>
  <c r="CZ853" i="9"/>
  <c r="BQ853" i="9"/>
  <c r="CZ854" i="9"/>
  <c r="BQ854" i="9"/>
  <c r="CZ855" i="9"/>
  <c r="BQ855" i="9"/>
  <c r="CL839" i="9"/>
  <c r="BC839" i="9"/>
  <c r="CQ839" i="9"/>
  <c r="BH839" i="9"/>
  <c r="CP839" i="9"/>
  <c r="BG839" i="9"/>
  <c r="BR839" i="9"/>
  <c r="DA839" i="9"/>
  <c r="BQ839" i="9"/>
  <c r="CZ839" i="9"/>
  <c r="CC851" i="9"/>
  <c r="CZ856" i="9"/>
  <c r="BQ856" i="9"/>
  <c r="CX856" i="9"/>
  <c r="BO856" i="9"/>
  <c r="DD860" i="9"/>
  <c r="BU860" i="9"/>
  <c r="CN860" i="9"/>
  <c r="BE860" i="9"/>
  <c r="DB860" i="9"/>
  <c r="BS860" i="9"/>
  <c r="CL860" i="9"/>
  <c r="BC860" i="9"/>
  <c r="CZ857" i="9"/>
  <c r="BQ857" i="9"/>
  <c r="CX857" i="9"/>
  <c r="BO857" i="9"/>
  <c r="CE857" i="9"/>
  <c r="DL861" i="9"/>
  <c r="DV861" i="9" s="1"/>
  <c r="DY861" i="9" s="1"/>
  <c r="CC861" i="9"/>
  <c r="CV861" i="9"/>
  <c r="BM861" i="9"/>
  <c r="DJ861" i="9"/>
  <c r="CA861" i="9"/>
  <c r="CT861" i="9"/>
  <c r="BK861" i="9"/>
  <c r="BR856" i="9"/>
  <c r="DA856" i="9"/>
  <c r="BX857" i="9"/>
  <c r="DG857" i="9"/>
  <c r="DD858" i="9"/>
  <c r="BU858" i="9"/>
  <c r="CN858" i="9"/>
  <c r="BE858" i="9"/>
  <c r="DB858" i="9"/>
  <c r="BS858" i="9"/>
  <c r="CL858" i="9"/>
  <c r="BC858" i="9"/>
  <c r="BZ860" i="9"/>
  <c r="DI860" i="9"/>
  <c r="CZ862" i="9"/>
  <c r="BQ862" i="9"/>
  <c r="CX862" i="9"/>
  <c r="BO862" i="9"/>
  <c r="CE862" i="9"/>
  <c r="CM843" i="9"/>
  <c r="BD843" i="9"/>
  <c r="DB843" i="9"/>
  <c r="BS843" i="9"/>
  <c r="DG843" i="9"/>
  <c r="BX843" i="9"/>
  <c r="DF843" i="9"/>
  <c r="BW843" i="9"/>
  <c r="BZ843" i="9"/>
  <c r="DI843" i="9"/>
  <c r="BJ843" i="9"/>
  <c r="CS843" i="9"/>
  <c r="BY843" i="9"/>
  <c r="DH843" i="9"/>
  <c r="BI843" i="9"/>
  <c r="CR843" i="9"/>
  <c r="DH867" i="9"/>
  <c r="BY867" i="9"/>
  <c r="DH871" i="9"/>
  <c r="BY871" i="9"/>
  <c r="DH875" i="9"/>
  <c r="BY875" i="9"/>
  <c r="DH879" i="9"/>
  <c r="BY879" i="9"/>
  <c r="BM881" i="9"/>
  <c r="CV881" i="9"/>
  <c r="DC841" i="9"/>
  <c r="BT841" i="9"/>
  <c r="CL841" i="9"/>
  <c r="BC841" i="9"/>
  <c r="CQ841" i="9"/>
  <c r="BH841" i="9"/>
  <c r="CP841" i="9"/>
  <c r="BG841" i="9"/>
  <c r="BR841" i="9"/>
  <c r="DA841" i="9"/>
  <c r="BQ841" i="9"/>
  <c r="CZ841" i="9"/>
  <c r="CR863" i="9"/>
  <c r="BI863" i="9"/>
  <c r="DA863" i="9"/>
  <c r="BR863" i="9"/>
  <c r="DJ863" i="9"/>
  <c r="CA863" i="9"/>
  <c r="CT863" i="9"/>
  <c r="BK863" i="9"/>
  <c r="CD863" i="9"/>
  <c r="CE863" i="9"/>
  <c r="CC863" i="9"/>
  <c r="DC867" i="9"/>
  <c r="BT867" i="9"/>
  <c r="DK871" i="9"/>
  <c r="CB871" i="9"/>
  <c r="CM875" i="9"/>
  <c r="BD875" i="9"/>
  <c r="BT879" i="9"/>
  <c r="DC879" i="9"/>
  <c r="DC881" i="9"/>
  <c r="BT881" i="9"/>
  <c r="BU882" i="9"/>
  <c r="DD882" i="9"/>
  <c r="BQ883" i="9"/>
  <c r="CZ883" i="9"/>
  <c r="BM884" i="9"/>
  <c r="CV884" i="9"/>
  <c r="BI885" i="9"/>
  <c r="CR885" i="9"/>
  <c r="BY885" i="9"/>
  <c r="DH885" i="9"/>
  <c r="BU886" i="9"/>
  <c r="DD886" i="9"/>
  <c r="BQ887" i="9"/>
  <c r="CZ887" i="9"/>
  <c r="BM888" i="9"/>
  <c r="CV888" i="9"/>
  <c r="BI889" i="9"/>
  <c r="CR889" i="9"/>
  <c r="BY889" i="9"/>
  <c r="DH889" i="9"/>
  <c r="BU890" i="9"/>
  <c r="DD890" i="9"/>
  <c r="BI891" i="9"/>
  <c r="CR891" i="9"/>
  <c r="BY891" i="9"/>
  <c r="DH891" i="9"/>
  <c r="BM892" i="9"/>
  <c r="CV892" i="9"/>
  <c r="BQ893" i="9"/>
  <c r="CZ893" i="9"/>
  <c r="BU894" i="9"/>
  <c r="DD894" i="9"/>
  <c r="BI895" i="9"/>
  <c r="CR895" i="9"/>
  <c r="BY895" i="9"/>
  <c r="DH895" i="9"/>
  <c r="BM896" i="9"/>
  <c r="CV896" i="9"/>
  <c r="BQ897" i="9"/>
  <c r="CZ897" i="9"/>
  <c r="BU898" i="9"/>
  <c r="DD898" i="9"/>
  <c r="BI899" i="9"/>
  <c r="CR899" i="9"/>
  <c r="BY899" i="9"/>
  <c r="DH899" i="9"/>
  <c r="BM900" i="9"/>
  <c r="CV900" i="9"/>
  <c r="BQ901" i="9"/>
  <c r="CZ901" i="9"/>
  <c r="BU902" i="9"/>
  <c r="DD902" i="9"/>
  <c r="BI903" i="9"/>
  <c r="CR903" i="9"/>
  <c r="BY903" i="9"/>
  <c r="DH903" i="9"/>
  <c r="BM904" i="9"/>
  <c r="CV904" i="9"/>
  <c r="BQ905" i="9"/>
  <c r="CZ905" i="9"/>
  <c r="BU906" i="9"/>
  <c r="DD906" i="9"/>
  <c r="BI907" i="9"/>
  <c r="CR907" i="9"/>
  <c r="BY907" i="9"/>
  <c r="DH907" i="9"/>
  <c r="CV908" i="9"/>
  <c r="DU908" i="9" s="1"/>
  <c r="DX908" i="9" s="1"/>
  <c r="BM908" i="9"/>
  <c r="DV826" i="9"/>
  <c r="DY826" i="9" s="1"/>
  <c r="CU826" i="9"/>
  <c r="BL826" i="9"/>
  <c r="CZ826" i="9"/>
  <c r="BQ826" i="9"/>
  <c r="CY826" i="9"/>
  <c r="BP826" i="9"/>
  <c r="BW826" i="9"/>
  <c r="DF826" i="9"/>
  <c r="BG826" i="9"/>
  <c r="CP826" i="9"/>
  <c r="DE826" i="9"/>
  <c r="BV826" i="9"/>
  <c r="CO826" i="9"/>
  <c r="BF826" i="9"/>
  <c r="DK847" i="9"/>
  <c r="CB847" i="9"/>
  <c r="CT847" i="9"/>
  <c r="BK847" i="9"/>
  <c r="CY847" i="9"/>
  <c r="BP847" i="9"/>
  <c r="CX847" i="9"/>
  <c r="BO847" i="9"/>
  <c r="BV847" i="9"/>
  <c r="DE847" i="9"/>
  <c r="BF847" i="9"/>
  <c r="CO847" i="9"/>
  <c r="DD847" i="9"/>
  <c r="BU847" i="9"/>
  <c r="CN847" i="9"/>
  <c r="BE847" i="9"/>
  <c r="CD856" i="9"/>
  <c r="CE856" i="9"/>
  <c r="CC856" i="9"/>
  <c r="BT859" i="9"/>
  <c r="DC859" i="9"/>
  <c r="BR859" i="9"/>
  <c r="DA859" i="9"/>
  <c r="BP859" i="9"/>
  <c r="CY859" i="9"/>
  <c r="DH859" i="9"/>
  <c r="BY859" i="9"/>
  <c r="CR859" i="9"/>
  <c r="BI859" i="9"/>
  <c r="DF859" i="9"/>
  <c r="BW859" i="9"/>
  <c r="CP859" i="9"/>
  <c r="BG859" i="9"/>
  <c r="DD863" i="9"/>
  <c r="BU863" i="9"/>
  <c r="BO867" i="9"/>
  <c r="CX867" i="9"/>
  <c r="BN867" i="9"/>
  <c r="CW867" i="9"/>
  <c r="CA871" i="9"/>
  <c r="DJ871" i="9"/>
  <c r="BK871" i="9"/>
  <c r="CT871" i="9"/>
  <c r="BZ871" i="9"/>
  <c r="DI871" i="9"/>
  <c r="BJ871" i="9"/>
  <c r="CS871" i="9"/>
  <c r="BW875" i="9"/>
  <c r="DF875" i="9"/>
  <c r="BG875" i="9"/>
  <c r="CP875" i="9"/>
  <c r="BV875" i="9"/>
  <c r="DE875" i="9"/>
  <c r="BF875" i="9"/>
  <c r="CO875" i="9"/>
  <c r="DB879" i="9"/>
  <c r="BS879" i="9"/>
  <c r="BC879" i="9"/>
  <c r="CL879" i="9"/>
  <c r="BR879" i="9"/>
  <c r="DA879" i="9"/>
  <c r="CX881" i="9"/>
  <c r="BO881" i="9"/>
  <c r="DC870" i="9"/>
  <c r="BT870" i="9"/>
  <c r="DH870" i="9"/>
  <c r="BY870" i="9"/>
  <c r="DG870" i="9"/>
  <c r="BX870" i="9"/>
  <c r="CA870" i="9"/>
  <c r="DJ870" i="9"/>
  <c r="BK870" i="9"/>
  <c r="CT870" i="9"/>
  <c r="BZ870" i="9"/>
  <c r="DI870" i="9"/>
  <c r="BJ870" i="9"/>
  <c r="CS870" i="9"/>
  <c r="DC878" i="9"/>
  <c r="BT878" i="9"/>
  <c r="DH878" i="9"/>
  <c r="BY878" i="9"/>
  <c r="DG878" i="9"/>
  <c r="BX878" i="9"/>
  <c r="CA878" i="9"/>
  <c r="DJ878" i="9"/>
  <c r="BK878" i="9"/>
  <c r="CT878" i="9"/>
  <c r="BZ878" i="9"/>
  <c r="DI878" i="9"/>
  <c r="BJ878" i="9"/>
  <c r="CS878" i="9"/>
  <c r="CC884" i="9"/>
  <c r="BQ912" i="9"/>
  <c r="CZ912" i="9"/>
  <c r="BQ916" i="9"/>
  <c r="CZ916" i="9"/>
  <c r="BQ920" i="9"/>
  <c r="CZ920" i="9"/>
  <c r="DG868" i="9"/>
  <c r="BX868" i="9"/>
  <c r="DD868" i="9"/>
  <c r="BU868" i="9"/>
  <c r="DC868" i="9"/>
  <c r="BT868" i="9"/>
  <c r="CA868" i="9"/>
  <c r="DJ868" i="9"/>
  <c r="BK868" i="9"/>
  <c r="CT868" i="9"/>
  <c r="DI868" i="9"/>
  <c r="BZ868" i="9"/>
  <c r="CS868" i="9"/>
  <c r="BJ868" i="9"/>
  <c r="CY876" i="9"/>
  <c r="BP876" i="9"/>
  <c r="CV876" i="9"/>
  <c r="BM876" i="9"/>
  <c r="CU876" i="9"/>
  <c r="BL876" i="9"/>
  <c r="BW876" i="9"/>
  <c r="DF876" i="9"/>
  <c r="BG876" i="9"/>
  <c r="CP876" i="9"/>
  <c r="BV876" i="9"/>
  <c r="DE876" i="9"/>
  <c r="BF876" i="9"/>
  <c r="CO876" i="9"/>
  <c r="DH880" i="9"/>
  <c r="BY880" i="9"/>
  <c r="BD880" i="9"/>
  <c r="CM880" i="9"/>
  <c r="CV880" i="9"/>
  <c r="BM880" i="9"/>
  <c r="DE880" i="9"/>
  <c r="BV880" i="9"/>
  <c r="CX880" i="9"/>
  <c r="BO880" i="9"/>
  <c r="CC883" i="9"/>
  <c r="CC897" i="9"/>
  <c r="CC905" i="9"/>
  <c r="CV909" i="9"/>
  <c r="BM909" i="9"/>
  <c r="DB910" i="9"/>
  <c r="BS910" i="9"/>
  <c r="CT912" i="9"/>
  <c r="BK912" i="9"/>
  <c r="BU913" i="9"/>
  <c r="DD913" i="9"/>
  <c r="BE913" i="9"/>
  <c r="CN913" i="9"/>
  <c r="BH914" i="9"/>
  <c r="CQ914" i="9"/>
  <c r="BV916" i="9"/>
  <c r="DE916" i="9"/>
  <c r="CV917" i="9"/>
  <c r="BM917" i="9"/>
  <c r="DB918" i="9"/>
  <c r="BS918" i="9"/>
  <c r="CT920" i="9"/>
  <c r="BK920" i="9"/>
  <c r="BU922" i="9"/>
  <c r="DD922" i="9"/>
  <c r="BI923" i="9"/>
  <c r="CR923" i="9"/>
  <c r="BY923" i="9"/>
  <c r="DH923" i="9"/>
  <c r="BM924" i="9"/>
  <c r="CV924" i="9"/>
  <c r="BQ925" i="9"/>
  <c r="CZ925" i="9"/>
  <c r="BU926" i="9"/>
  <c r="DD926" i="9"/>
  <c r="BI927" i="9"/>
  <c r="CR927" i="9"/>
  <c r="BY927" i="9"/>
  <c r="DH927" i="9"/>
  <c r="BM928" i="9"/>
  <c r="CV928" i="9"/>
  <c r="BQ929" i="9"/>
  <c r="CZ929" i="9"/>
  <c r="BU930" i="9"/>
  <c r="DD930" i="9"/>
  <c r="BI931" i="9"/>
  <c r="CR931" i="9"/>
  <c r="BY931" i="9"/>
  <c r="DH931" i="9"/>
  <c r="BM932" i="9"/>
  <c r="CV932" i="9"/>
  <c r="BQ933" i="9"/>
  <c r="CZ933" i="9"/>
  <c r="BU934" i="9"/>
  <c r="DD934" i="9"/>
  <c r="BI935" i="9"/>
  <c r="CR935" i="9"/>
  <c r="BY935" i="9"/>
  <c r="DH935" i="9"/>
  <c r="BM936" i="9"/>
  <c r="CV936" i="9"/>
  <c r="CC936" i="9"/>
  <c r="DL936" i="9"/>
  <c r="DV936" i="9" s="1"/>
  <c r="DY936" i="9" s="1"/>
  <c r="CM845" i="9"/>
  <c r="BD845" i="9"/>
  <c r="DB845" i="9"/>
  <c r="BS845" i="9"/>
  <c r="DG845" i="9"/>
  <c r="BX845" i="9"/>
  <c r="DF845" i="9"/>
  <c r="BW845" i="9"/>
  <c r="BZ845" i="9"/>
  <c r="DI845" i="9"/>
  <c r="BJ845" i="9"/>
  <c r="CS845" i="9"/>
  <c r="BY845" i="9"/>
  <c r="DH845" i="9"/>
  <c r="BI845" i="9"/>
  <c r="CR845" i="9"/>
  <c r="DK866" i="9"/>
  <c r="CB866" i="9"/>
  <c r="BO866" i="9"/>
  <c r="CX866" i="9"/>
  <c r="CW866" i="9"/>
  <c r="BN866" i="9"/>
  <c r="W873" i="9"/>
  <c r="AA873" i="9"/>
  <c r="AE873" i="9"/>
  <c r="AI873" i="9"/>
  <c r="AM873" i="9"/>
  <c r="AQ873" i="9"/>
  <c r="AU873" i="9"/>
  <c r="DM873" i="9" s="1"/>
  <c r="T873" i="9"/>
  <c r="X873" i="9"/>
  <c r="AB873" i="9"/>
  <c r="AF873" i="9"/>
  <c r="AJ873" i="9"/>
  <c r="AN873" i="9"/>
  <c r="AR873" i="9"/>
  <c r="AV873" i="9"/>
  <c r="DN873" i="9" s="1"/>
  <c r="V873" i="9"/>
  <c r="AD873" i="9"/>
  <c r="AL873" i="9"/>
  <c r="AT873" i="9"/>
  <c r="DL873" i="9" s="1"/>
  <c r="DV873" i="9" s="1"/>
  <c r="DY873" i="9" s="1"/>
  <c r="Y873" i="9"/>
  <c r="AG873" i="9"/>
  <c r="AO873" i="9"/>
  <c r="AW873" i="9"/>
  <c r="DO873" i="9" s="1"/>
  <c r="Z873" i="9"/>
  <c r="AH873" i="9"/>
  <c r="AP873" i="9"/>
  <c r="AS873" i="9"/>
  <c r="U873" i="9"/>
  <c r="AC873" i="9"/>
  <c r="AK873" i="9"/>
  <c r="DK874" i="9"/>
  <c r="CB874" i="9"/>
  <c r="BO874" i="9"/>
  <c r="CX874" i="9"/>
  <c r="CW874" i="9"/>
  <c r="BN874" i="9"/>
  <c r="DD910" i="9"/>
  <c r="BU910" i="9"/>
  <c r="CN910" i="9"/>
  <c r="BE910" i="9"/>
  <c r="BR912" i="9"/>
  <c r="DA912" i="9"/>
  <c r="BY914" i="9"/>
  <c r="DH914" i="9"/>
  <c r="BI914" i="9"/>
  <c r="CR914" i="9"/>
  <c r="BL916" i="9"/>
  <c r="CU916" i="9"/>
  <c r="DV918" i="9"/>
  <c r="DY918" i="9" s="1"/>
  <c r="BM918" i="9"/>
  <c r="CV918" i="9"/>
  <c r="CP920" i="9"/>
  <c r="BG920" i="9"/>
  <c r="CB920" i="9"/>
  <c r="DK920" i="9"/>
  <c r="CO922" i="9"/>
  <c r="BF922" i="9"/>
  <c r="DE922" i="9"/>
  <c r="BV922" i="9"/>
  <c r="CS923" i="9"/>
  <c r="BJ923" i="9"/>
  <c r="DI923" i="9"/>
  <c r="BZ923" i="9"/>
  <c r="CW924" i="9"/>
  <c r="BN924" i="9"/>
  <c r="DA925" i="9"/>
  <c r="BR925" i="9"/>
  <c r="CO926" i="9"/>
  <c r="BF926" i="9"/>
  <c r="DE926" i="9"/>
  <c r="BV926" i="9"/>
  <c r="CS927" i="9"/>
  <c r="BJ927" i="9"/>
  <c r="DI927" i="9"/>
  <c r="BZ927" i="9"/>
  <c r="CW928" i="9"/>
  <c r="BN928" i="9"/>
  <c r="DA929" i="9"/>
  <c r="BR929" i="9"/>
  <c r="CO930" i="9"/>
  <c r="BF930" i="9"/>
  <c r="DE930" i="9"/>
  <c r="BV930" i="9"/>
  <c r="CS931" i="9"/>
  <c r="BJ931" i="9"/>
  <c r="DI931" i="9"/>
  <c r="BZ931" i="9"/>
  <c r="CW932" i="9"/>
  <c r="BN932" i="9"/>
  <c r="DA933" i="9"/>
  <c r="BR933" i="9"/>
  <c r="CO934" i="9"/>
  <c r="BF934" i="9"/>
  <c r="DE934" i="9"/>
  <c r="BV934" i="9"/>
  <c r="CS935" i="9"/>
  <c r="BJ935" i="9"/>
  <c r="DI935" i="9"/>
  <c r="BZ935" i="9"/>
  <c r="BN936" i="9"/>
  <c r="CW936" i="9"/>
  <c r="CY872" i="9"/>
  <c r="BP872" i="9"/>
  <c r="CV872" i="9"/>
  <c r="BM872" i="9"/>
  <c r="CU872" i="9"/>
  <c r="BL872" i="9"/>
  <c r="BW872" i="9"/>
  <c r="DF872" i="9"/>
  <c r="BG872" i="9"/>
  <c r="CP872" i="9"/>
  <c r="BV872" i="9"/>
  <c r="DE872" i="9"/>
  <c r="BF872" i="9"/>
  <c r="CO872" i="9"/>
  <c r="CM915" i="9"/>
  <c r="BD915" i="9"/>
  <c r="BX919" i="9"/>
  <c r="DG919" i="9"/>
  <c r="CL919" i="9"/>
  <c r="BC919" i="9"/>
  <c r="BL919" i="9"/>
  <c r="CU919" i="9"/>
  <c r="BV919" i="9"/>
  <c r="DE919" i="9"/>
  <c r="BQ919" i="9"/>
  <c r="CZ919" i="9"/>
  <c r="CL938" i="9"/>
  <c r="BC938" i="9"/>
  <c r="CL940" i="9"/>
  <c r="BC940" i="9"/>
  <c r="CL942" i="9"/>
  <c r="BC942" i="9"/>
  <c r="CL944" i="9"/>
  <c r="BC944" i="9"/>
  <c r="CL946" i="9"/>
  <c r="BC946" i="9"/>
  <c r="CL948" i="9"/>
  <c r="BC948" i="9"/>
  <c r="CL950" i="9"/>
  <c r="BC950" i="9"/>
  <c r="CL952" i="9"/>
  <c r="BC952" i="9"/>
  <c r="CL954" i="9"/>
  <c r="BC954" i="9"/>
  <c r="CL956" i="9"/>
  <c r="BC956" i="9"/>
  <c r="BQ958" i="9"/>
  <c r="CZ958" i="9"/>
  <c r="CQ959" i="9"/>
  <c r="BH959" i="9"/>
  <c r="BR960" i="9"/>
  <c r="DA960" i="9"/>
  <c r="CV962" i="9"/>
  <c r="BM962" i="9"/>
  <c r="BN963" i="9"/>
  <c r="CW963" i="9"/>
  <c r="DF964" i="9"/>
  <c r="BW964" i="9"/>
  <c r="CD910" i="9"/>
  <c r="BN915" i="9"/>
  <c r="CW915" i="9"/>
  <c r="DF915" i="9"/>
  <c r="BW915" i="9"/>
  <c r="CT915" i="9"/>
  <c r="BK915" i="9"/>
  <c r="DH915" i="9"/>
  <c r="BY915" i="9"/>
  <c r="CR915" i="9"/>
  <c r="BI915" i="9"/>
  <c r="BV938" i="9"/>
  <c r="DE938" i="9"/>
  <c r="BF938" i="9"/>
  <c r="CO938" i="9"/>
  <c r="BU938" i="9"/>
  <c r="DD938" i="9"/>
  <c r="BE938" i="9"/>
  <c r="CN938" i="9"/>
  <c r="BR940" i="9"/>
  <c r="DA940" i="9"/>
  <c r="CZ940" i="9"/>
  <c r="BQ940" i="9"/>
  <c r="BN942" i="9"/>
  <c r="CW942" i="9"/>
  <c r="DV942" i="9"/>
  <c r="DY942" i="9" s="1"/>
  <c r="BM942" i="9"/>
  <c r="CV942" i="9"/>
  <c r="BZ944" i="9"/>
  <c r="DI944" i="9"/>
  <c r="BJ944" i="9"/>
  <c r="CS944" i="9"/>
  <c r="DH944" i="9"/>
  <c r="BY944" i="9"/>
  <c r="CR944" i="9"/>
  <c r="BI944" i="9"/>
  <c r="BV946" i="9"/>
  <c r="DE946" i="9"/>
  <c r="BF946" i="9"/>
  <c r="CO946" i="9"/>
  <c r="BU946" i="9"/>
  <c r="DD946" i="9"/>
  <c r="BE946" i="9"/>
  <c r="CN946" i="9"/>
  <c r="BR948" i="9"/>
  <c r="DA948" i="9"/>
  <c r="CZ948" i="9"/>
  <c r="BQ948" i="9"/>
  <c r="BN950" i="9"/>
  <c r="CW950" i="9"/>
  <c r="DV950" i="9"/>
  <c r="DY950" i="9" s="1"/>
  <c r="BM950" i="9"/>
  <c r="CV950" i="9"/>
  <c r="BZ952" i="9"/>
  <c r="DI952" i="9"/>
  <c r="BJ952" i="9"/>
  <c r="CS952" i="9"/>
  <c r="DH952" i="9"/>
  <c r="BY952" i="9"/>
  <c r="CR952" i="9"/>
  <c r="BI952" i="9"/>
  <c r="BV954" i="9"/>
  <c r="DE954" i="9"/>
  <c r="BF954" i="9"/>
  <c r="CO954" i="9"/>
  <c r="BU954" i="9"/>
  <c r="DD954" i="9"/>
  <c r="BE954" i="9"/>
  <c r="CN954" i="9"/>
  <c r="BR956" i="9"/>
  <c r="DA956" i="9"/>
  <c r="CZ956" i="9"/>
  <c r="BQ956" i="9"/>
  <c r="BU959" i="9"/>
  <c r="DD959" i="9"/>
  <c r="BE959" i="9"/>
  <c r="CN959" i="9"/>
  <c r="BY963" i="9"/>
  <c r="DH963" i="9"/>
  <c r="BI963" i="9"/>
  <c r="CR963" i="9"/>
  <c r="BN911" i="9"/>
  <c r="CW911" i="9"/>
  <c r="DF911" i="9"/>
  <c r="BW911" i="9"/>
  <c r="CT911" i="9"/>
  <c r="BK911" i="9"/>
  <c r="DH911" i="9"/>
  <c r="BY911" i="9"/>
  <c r="CR911" i="9"/>
  <c r="BI911" i="9"/>
  <c r="CD922" i="9"/>
  <c r="CC925" i="9"/>
  <c r="CD926" i="9"/>
  <c r="CC929" i="9"/>
  <c r="CD930" i="9"/>
  <c r="CF931" i="9"/>
  <c r="CC933" i="9"/>
  <c r="CD934" i="9"/>
  <c r="CX940" i="9"/>
  <c r="BO940" i="9"/>
  <c r="DF942" i="9"/>
  <c r="BW942" i="9"/>
  <c r="CX948" i="9"/>
  <c r="BO948" i="9"/>
  <c r="DF950" i="9"/>
  <c r="BW950" i="9"/>
  <c r="CX956" i="9"/>
  <c r="BO956" i="9"/>
  <c r="CT959" i="9"/>
  <c r="BK959" i="9"/>
  <c r="BM960" i="9"/>
  <c r="CV960" i="9"/>
  <c r="BV963" i="9"/>
  <c r="DE963" i="9"/>
  <c r="DD964" i="9"/>
  <c r="BU964" i="9"/>
  <c r="CN964" i="9"/>
  <c r="BE964" i="9"/>
  <c r="CF885" i="9"/>
  <c r="CX961" i="9"/>
  <c r="BO961" i="9"/>
  <c r="DG965" i="9"/>
  <c r="BX965" i="9"/>
  <c r="CL965" i="9"/>
  <c r="BC965" i="9"/>
  <c r="CY965" i="9"/>
  <c r="BP965" i="9"/>
  <c r="DV965" i="9"/>
  <c r="DY965" i="9" s="1"/>
  <c r="CV965" i="9"/>
  <c r="BM965" i="9"/>
  <c r="BE967" i="9"/>
  <c r="CN967" i="9"/>
  <c r="DI967" i="9"/>
  <c r="BZ967" i="9"/>
  <c r="BE968" i="9"/>
  <c r="CN968" i="9"/>
  <c r="DI968" i="9"/>
  <c r="BZ968" i="9"/>
  <c r="BE969" i="9"/>
  <c r="CN969" i="9"/>
  <c r="DI969" i="9"/>
  <c r="BZ969" i="9"/>
  <c r="BE970" i="9"/>
  <c r="CN970" i="9"/>
  <c r="DI970" i="9"/>
  <c r="BZ970" i="9"/>
  <c r="BE971" i="9"/>
  <c r="CN971" i="9"/>
  <c r="DI971" i="9"/>
  <c r="BZ971" i="9"/>
  <c r="BE972" i="9"/>
  <c r="CN972" i="9"/>
  <c r="DI972" i="9"/>
  <c r="BZ972" i="9"/>
  <c r="BE973" i="9"/>
  <c r="CN973" i="9"/>
  <c r="DI973" i="9"/>
  <c r="BZ973" i="9"/>
  <c r="BE974" i="9"/>
  <c r="CN974" i="9"/>
  <c r="DI974" i="9"/>
  <c r="BZ974" i="9"/>
  <c r="BE975" i="9"/>
  <c r="CN975" i="9"/>
  <c r="DI975" i="9"/>
  <c r="BZ975" i="9"/>
  <c r="BE976" i="9"/>
  <c r="CN976" i="9"/>
  <c r="DI976" i="9"/>
  <c r="BZ976" i="9"/>
  <c r="BE977" i="9"/>
  <c r="CN977" i="9"/>
  <c r="DI977" i="9"/>
  <c r="BZ977" i="9"/>
  <c r="BE978" i="9"/>
  <c r="CN978" i="9"/>
  <c r="DI978" i="9"/>
  <c r="BZ978" i="9"/>
  <c r="BE979" i="9"/>
  <c r="CN979" i="9"/>
  <c r="DI979" i="9"/>
  <c r="BZ979" i="9"/>
  <c r="BE980" i="9"/>
  <c r="CN980" i="9"/>
  <c r="DI980" i="9"/>
  <c r="BZ980" i="9"/>
  <c r="BE981" i="9"/>
  <c r="CN981" i="9"/>
  <c r="DI981" i="9"/>
  <c r="BZ981" i="9"/>
  <c r="BE982" i="9"/>
  <c r="CN982" i="9"/>
  <c r="DI982" i="9"/>
  <c r="BZ982" i="9"/>
  <c r="BE983" i="9"/>
  <c r="CN983" i="9"/>
  <c r="DI983" i="9"/>
  <c r="BZ983" i="9"/>
  <c r="BE984" i="9"/>
  <c r="CN984" i="9"/>
  <c r="DI984" i="9"/>
  <c r="BZ984" i="9"/>
  <c r="BE985" i="9"/>
  <c r="CN985" i="9"/>
  <c r="DI985" i="9"/>
  <c r="BZ985" i="9"/>
  <c r="BE986" i="9"/>
  <c r="CN986" i="9"/>
  <c r="DI986" i="9"/>
  <c r="BZ986" i="9"/>
  <c r="BE987" i="9"/>
  <c r="CN987" i="9"/>
  <c r="DI987" i="9"/>
  <c r="BZ987" i="9"/>
  <c r="BE988" i="9"/>
  <c r="CN988" i="9"/>
  <c r="DI988" i="9"/>
  <c r="BZ988" i="9"/>
  <c r="BE989" i="9"/>
  <c r="CN989" i="9"/>
  <c r="DI989" i="9"/>
  <c r="BZ989" i="9"/>
  <c r="BE990" i="9"/>
  <c r="CN990" i="9"/>
  <c r="DI990" i="9"/>
  <c r="BZ990" i="9"/>
  <c r="BE991" i="9"/>
  <c r="CN991" i="9"/>
  <c r="DI991" i="9"/>
  <c r="BZ991" i="9"/>
  <c r="BE992" i="9"/>
  <c r="CN992" i="9"/>
  <c r="DI992" i="9"/>
  <c r="BZ992" i="9"/>
  <c r="BE993" i="9"/>
  <c r="CN993" i="9"/>
  <c r="DI993" i="9"/>
  <c r="BZ993" i="9"/>
  <c r="CF896" i="9"/>
  <c r="CM941" i="9"/>
  <c r="BD941" i="9"/>
  <c r="CM949" i="9"/>
  <c r="BD949" i="9"/>
  <c r="CM957" i="9"/>
  <c r="BD957" i="9"/>
  <c r="BQ967" i="9"/>
  <c r="CZ967" i="9"/>
  <c r="BK968" i="9"/>
  <c r="CT968" i="9"/>
  <c r="CO969" i="9"/>
  <c r="BF969" i="9"/>
  <c r="CA969" i="9"/>
  <c r="DJ969" i="9"/>
  <c r="DE970" i="9"/>
  <c r="BV970" i="9"/>
  <c r="BQ971" i="9"/>
  <c r="CZ971" i="9"/>
  <c r="BK972" i="9"/>
  <c r="CT972" i="9"/>
  <c r="CO973" i="9"/>
  <c r="BF973" i="9"/>
  <c r="CA973" i="9"/>
  <c r="DJ973" i="9"/>
  <c r="DE974" i="9"/>
  <c r="BV974" i="9"/>
  <c r="BQ975" i="9"/>
  <c r="CZ975" i="9"/>
  <c r="BK976" i="9"/>
  <c r="CT976" i="9"/>
  <c r="CO977" i="9"/>
  <c r="BF977" i="9"/>
  <c r="CA977" i="9"/>
  <c r="DJ977" i="9"/>
  <c r="DE978" i="9"/>
  <c r="BV978" i="9"/>
  <c r="BQ979" i="9"/>
  <c r="CZ979" i="9"/>
  <c r="BK980" i="9"/>
  <c r="CT980" i="9"/>
  <c r="CO981" i="9"/>
  <c r="BF981" i="9"/>
  <c r="CA981" i="9"/>
  <c r="DJ981" i="9"/>
  <c r="DE982" i="9"/>
  <c r="BV982" i="9"/>
  <c r="BQ983" i="9"/>
  <c r="CZ983" i="9"/>
  <c r="BK984" i="9"/>
  <c r="CT984" i="9"/>
  <c r="CO985" i="9"/>
  <c r="BF985" i="9"/>
  <c r="CA985" i="9"/>
  <c r="DJ985" i="9"/>
  <c r="DE986" i="9"/>
  <c r="BV986" i="9"/>
  <c r="BQ987" i="9"/>
  <c r="CZ987" i="9"/>
  <c r="BK988" i="9"/>
  <c r="CT988" i="9"/>
  <c r="CO989" i="9"/>
  <c r="BF989" i="9"/>
  <c r="CA989" i="9"/>
  <c r="DJ989" i="9"/>
  <c r="DE990" i="9"/>
  <c r="BV990" i="9"/>
  <c r="BQ991" i="9"/>
  <c r="CZ991" i="9"/>
  <c r="BK992" i="9"/>
  <c r="CT992" i="9"/>
  <c r="BF993" i="9"/>
  <c r="CO993" i="9"/>
  <c r="CA993" i="9"/>
  <c r="DJ993" i="9"/>
  <c r="BN961" i="9"/>
  <c r="CW961" i="9"/>
  <c r="DF961" i="9"/>
  <c r="BW961" i="9"/>
  <c r="CT961" i="9"/>
  <c r="BK961" i="9"/>
  <c r="DH961" i="9"/>
  <c r="BY961" i="9"/>
  <c r="CR961" i="9"/>
  <c r="BI961" i="9"/>
  <c r="DJ937" i="9"/>
  <c r="CA937" i="9"/>
  <c r="BN937" i="9"/>
  <c r="CW937" i="9"/>
  <c r="DV937" i="9"/>
  <c r="DY937" i="9" s="1"/>
  <c r="CV937" i="9"/>
  <c r="BM937" i="9"/>
  <c r="CL939" i="9"/>
  <c r="BC939" i="9"/>
  <c r="CQ939" i="9"/>
  <c r="BH939" i="9"/>
  <c r="CP939" i="9"/>
  <c r="BG939" i="9"/>
  <c r="BR939" i="9"/>
  <c r="DA939" i="9"/>
  <c r="BQ939" i="9"/>
  <c r="CZ939" i="9"/>
  <c r="CT941" i="9"/>
  <c r="BK941" i="9"/>
  <c r="CY941" i="9"/>
  <c r="BP941" i="9"/>
  <c r="CX941" i="9"/>
  <c r="BO941" i="9"/>
  <c r="BV941" i="9"/>
  <c r="DE941" i="9"/>
  <c r="BF941" i="9"/>
  <c r="CO941" i="9"/>
  <c r="DD941" i="9"/>
  <c r="BU941" i="9"/>
  <c r="CN941" i="9"/>
  <c r="BE941" i="9"/>
  <c r="DB943" i="9"/>
  <c r="BS943" i="9"/>
  <c r="DG943" i="9"/>
  <c r="BX943" i="9"/>
  <c r="DF943" i="9"/>
  <c r="BW943" i="9"/>
  <c r="BZ943" i="9"/>
  <c r="DI943" i="9"/>
  <c r="BJ943" i="9"/>
  <c r="CS943" i="9"/>
  <c r="BY943" i="9"/>
  <c r="DH943" i="9"/>
  <c r="BI943" i="9"/>
  <c r="CR943" i="9"/>
  <c r="DJ945" i="9"/>
  <c r="CA945" i="9"/>
  <c r="BN945" i="9"/>
  <c r="CW945" i="9"/>
  <c r="DV945" i="9"/>
  <c r="DY945" i="9" s="1"/>
  <c r="CV945" i="9"/>
  <c r="BM945" i="9"/>
  <c r="CL947" i="9"/>
  <c r="BC947" i="9"/>
  <c r="CQ947" i="9"/>
  <c r="BH947" i="9"/>
  <c r="CP947" i="9"/>
  <c r="BG947" i="9"/>
  <c r="BR947" i="9"/>
  <c r="DA947" i="9"/>
  <c r="BQ947" i="9"/>
  <c r="CZ947" i="9"/>
  <c r="CT949" i="9"/>
  <c r="BK949" i="9"/>
  <c r="CY949" i="9"/>
  <c r="BP949" i="9"/>
  <c r="CX949" i="9"/>
  <c r="BO949" i="9"/>
  <c r="BV949" i="9"/>
  <c r="DE949" i="9"/>
  <c r="BF949" i="9"/>
  <c r="CO949" i="9"/>
  <c r="DD949" i="9"/>
  <c r="BU949" i="9"/>
  <c r="CN949" i="9"/>
  <c r="BE949" i="9"/>
  <c r="DB951" i="9"/>
  <c r="BS951" i="9"/>
  <c r="DG951" i="9"/>
  <c r="BX951" i="9"/>
  <c r="DF951" i="9"/>
  <c r="BW951" i="9"/>
  <c r="BZ951" i="9"/>
  <c r="DI951" i="9"/>
  <c r="BJ951" i="9"/>
  <c r="CS951" i="9"/>
  <c r="BY951" i="9"/>
  <c r="DH951" i="9"/>
  <c r="BI951" i="9"/>
  <c r="CR951" i="9"/>
  <c r="DJ953" i="9"/>
  <c r="CA953" i="9"/>
  <c r="BN953" i="9"/>
  <c r="CW953" i="9"/>
  <c r="DV953" i="9"/>
  <c r="DY953" i="9" s="1"/>
  <c r="CV953" i="9"/>
  <c r="BM953" i="9"/>
  <c r="CL955" i="9"/>
  <c r="BC955" i="9"/>
  <c r="CQ955" i="9"/>
  <c r="BH955" i="9"/>
  <c r="CP955" i="9"/>
  <c r="BG955" i="9"/>
  <c r="BR955" i="9"/>
  <c r="DA955" i="9"/>
  <c r="BQ955" i="9"/>
  <c r="CZ955" i="9"/>
  <c r="CL957" i="9"/>
  <c r="BC957" i="9"/>
  <c r="CQ957" i="9"/>
  <c r="BH957" i="9"/>
  <c r="CP957" i="9"/>
  <c r="BG957" i="9"/>
  <c r="BR957" i="9"/>
  <c r="DA957" i="9"/>
  <c r="BQ957" i="9"/>
  <c r="CZ957" i="9"/>
  <c r="CC962" i="9"/>
  <c r="BP967" i="9"/>
  <c r="CY967" i="9"/>
  <c r="CB968" i="9"/>
  <c r="DK968" i="9"/>
  <c r="BL968" i="9"/>
  <c r="CU968" i="9"/>
  <c r="DG969" i="9"/>
  <c r="BX969" i="9"/>
  <c r="CQ969" i="9"/>
  <c r="BH969" i="9"/>
  <c r="BT970" i="9"/>
  <c r="DC970" i="9"/>
  <c r="CM970" i="9"/>
  <c r="BD970" i="9"/>
  <c r="BP971" i="9"/>
  <c r="CY971" i="9"/>
  <c r="CB972" i="9"/>
  <c r="DK972" i="9"/>
  <c r="BL972" i="9"/>
  <c r="CU972" i="9"/>
  <c r="DG973" i="9"/>
  <c r="BX973" i="9"/>
  <c r="CQ973" i="9"/>
  <c r="BH973" i="9"/>
  <c r="BT974" i="9"/>
  <c r="DC974" i="9"/>
  <c r="CM974" i="9"/>
  <c r="BD974" i="9"/>
  <c r="BP975" i="9"/>
  <c r="CY975" i="9"/>
  <c r="DK976" i="9"/>
  <c r="CB976" i="9"/>
  <c r="BL976" i="9"/>
  <c r="CU976" i="9"/>
  <c r="DG977" i="9"/>
  <c r="BX977" i="9"/>
  <c r="CQ977" i="9"/>
  <c r="BH977" i="9"/>
  <c r="BT978" i="9"/>
  <c r="DC978" i="9"/>
  <c r="CM978" i="9"/>
  <c r="BD978" i="9"/>
  <c r="BP979" i="9"/>
  <c r="CY979" i="9"/>
  <c r="CB980" i="9"/>
  <c r="DK980" i="9"/>
  <c r="CU980" i="9"/>
  <c r="BL980" i="9"/>
  <c r="DG981" i="9"/>
  <c r="BX981" i="9"/>
  <c r="CQ981" i="9"/>
  <c r="BH981" i="9"/>
  <c r="BT982" i="9"/>
  <c r="DC982" i="9"/>
  <c r="CM982" i="9"/>
  <c r="BD982" i="9"/>
  <c r="BP983" i="9"/>
  <c r="CY983" i="9"/>
  <c r="DK984" i="9"/>
  <c r="CB984" i="9"/>
  <c r="CU984" i="9"/>
  <c r="BL984" i="9"/>
  <c r="DG985" i="9"/>
  <c r="BX985" i="9"/>
  <c r="CQ985" i="9"/>
  <c r="BH985" i="9"/>
  <c r="DC986" i="9"/>
  <c r="BT986" i="9"/>
  <c r="CM986" i="9"/>
  <c r="BD986" i="9"/>
  <c r="BP987" i="9"/>
  <c r="CY987" i="9"/>
  <c r="CB988" i="9"/>
  <c r="DK988" i="9"/>
  <c r="BL988" i="9"/>
  <c r="CU988" i="9"/>
  <c r="DG989" i="9"/>
  <c r="BX989" i="9"/>
  <c r="CQ989" i="9"/>
  <c r="BH989" i="9"/>
  <c r="DC990" i="9"/>
  <c r="BT990" i="9"/>
  <c r="CM990" i="9"/>
  <c r="BD990" i="9"/>
  <c r="BP991" i="9"/>
  <c r="CY991" i="9"/>
  <c r="CB992" i="9"/>
  <c r="DK992" i="9"/>
  <c r="CU992" i="9"/>
  <c r="BL992" i="9"/>
  <c r="BX993" i="9"/>
  <c r="DG993" i="9"/>
  <c r="BH993" i="9"/>
  <c r="CQ993" i="9"/>
  <c r="CD963" i="9"/>
  <c r="CE963" i="9"/>
  <c r="CC963" i="9"/>
  <c r="CW995" i="9"/>
  <c r="BN995" i="9"/>
  <c r="CX995" i="9"/>
  <c r="BO995" i="9"/>
  <c r="BU995" i="9"/>
  <c r="DD995" i="9"/>
  <c r="BE995" i="9"/>
  <c r="CN995" i="9"/>
  <c r="CL995" i="9"/>
  <c r="BC995" i="9"/>
  <c r="BT995" i="9"/>
  <c r="DC995" i="9"/>
  <c r="BD995" i="9"/>
  <c r="CM995" i="9"/>
  <c r="CW996" i="9"/>
  <c r="BN996" i="9"/>
  <c r="CT996" i="9"/>
  <c r="BK996" i="9"/>
  <c r="BU996" i="9"/>
  <c r="DD996" i="9"/>
  <c r="BE996" i="9"/>
  <c r="CN996" i="9"/>
  <c r="CY996" i="9"/>
  <c r="BP996" i="9"/>
  <c r="DI1000" i="9"/>
  <c r="BZ1000" i="9"/>
  <c r="CS1000" i="9"/>
  <c r="BJ1000" i="9"/>
  <c r="BQ1000" i="9"/>
  <c r="CZ1000" i="9"/>
  <c r="DJ1000" i="9"/>
  <c r="CA1000" i="9"/>
  <c r="CB1000" i="9"/>
  <c r="DK1000" i="9"/>
  <c r="BL1000" i="9"/>
  <c r="CU1000" i="9"/>
  <c r="DB1002" i="9"/>
  <c r="BS1002" i="9"/>
  <c r="DI1002" i="9"/>
  <c r="BZ1002" i="9"/>
  <c r="CS1002" i="9"/>
  <c r="BJ1002" i="9"/>
  <c r="BQ1002" i="9"/>
  <c r="CZ1002" i="9"/>
  <c r="DJ1002" i="9"/>
  <c r="CA1002" i="9"/>
  <c r="DG1002" i="9"/>
  <c r="BX1002" i="9"/>
  <c r="CQ1002" i="9"/>
  <c r="BH1002" i="9"/>
  <c r="CW1005" i="9"/>
  <c r="BN1005" i="9"/>
  <c r="DF1005" i="9"/>
  <c r="BW1005" i="9"/>
  <c r="CL1005" i="9"/>
  <c r="BC1005" i="9"/>
  <c r="BU1005" i="9"/>
  <c r="DD1005" i="9"/>
  <c r="BE1005" i="9"/>
  <c r="CN1005" i="9"/>
  <c r="BT1005" i="9"/>
  <c r="DC1005" i="9"/>
  <c r="BD1005" i="9"/>
  <c r="CM1005" i="9"/>
  <c r="CW1009" i="9"/>
  <c r="BN1009" i="9"/>
  <c r="CX1009" i="9"/>
  <c r="BO1009" i="9"/>
  <c r="BY1009" i="9"/>
  <c r="DH1009" i="9"/>
  <c r="BI1009" i="9"/>
  <c r="CR1009" i="9"/>
  <c r="BP1009" i="9"/>
  <c r="CY1009" i="9"/>
  <c r="DF1011" i="9"/>
  <c r="BW1011" i="9"/>
  <c r="DA1011" i="9"/>
  <c r="BR1011" i="9"/>
  <c r="DJ1011" i="9"/>
  <c r="CA1011" i="9"/>
  <c r="DV1011" i="9"/>
  <c r="DY1011" i="9" s="1"/>
  <c r="BM1011" i="9"/>
  <c r="CV1011" i="9"/>
  <c r="DB1011" i="9"/>
  <c r="BS1011" i="9"/>
  <c r="CB1011" i="9"/>
  <c r="DK1011" i="9"/>
  <c r="CU1011" i="9"/>
  <c r="BL1011" i="9"/>
  <c r="CW1014" i="9"/>
  <c r="BN1014" i="9"/>
  <c r="DB1014" i="9"/>
  <c r="BS1014" i="9"/>
  <c r="BY1014" i="9"/>
  <c r="DH1014" i="9"/>
  <c r="BI1014" i="9"/>
  <c r="CR1014" i="9"/>
  <c r="CT1014" i="9"/>
  <c r="BK1014" i="9"/>
  <c r="BX1014" i="9"/>
  <c r="DG1014" i="9"/>
  <c r="BH1014" i="9"/>
  <c r="CQ1014" i="9"/>
  <c r="DI1017" i="9"/>
  <c r="BZ1017" i="9"/>
  <c r="CS1017" i="9"/>
  <c r="BJ1017" i="9"/>
  <c r="CP1017" i="9"/>
  <c r="BG1017" i="9"/>
  <c r="BU1017" i="9"/>
  <c r="DD1017" i="9"/>
  <c r="BE1017" i="9"/>
  <c r="CN1017" i="9"/>
  <c r="CL1017" i="9"/>
  <c r="BC1017" i="9"/>
  <c r="BT1017" i="9"/>
  <c r="DC1017" i="9"/>
  <c r="BD1017" i="9"/>
  <c r="CM1017" i="9"/>
  <c r="CP998" i="9"/>
  <c r="BG998" i="9"/>
  <c r="DA998" i="9"/>
  <c r="BR998" i="9"/>
  <c r="DJ998" i="9"/>
  <c r="CA998" i="9"/>
  <c r="DV998" i="9"/>
  <c r="DY998" i="9" s="1"/>
  <c r="BM998" i="9"/>
  <c r="CV998" i="9"/>
  <c r="DF998" i="9"/>
  <c r="BW998" i="9"/>
  <c r="BX998" i="9"/>
  <c r="DG998" i="9"/>
  <c r="BH998" i="9"/>
  <c r="CQ998" i="9"/>
  <c r="CW1001" i="9"/>
  <c r="BN1001" i="9"/>
  <c r="DB1001" i="9"/>
  <c r="BS1001" i="9"/>
  <c r="DV1001" i="9"/>
  <c r="DY1001" i="9" s="1"/>
  <c r="BM1001" i="9"/>
  <c r="CV1001" i="9"/>
  <c r="CT1001" i="9"/>
  <c r="BK1001" i="9"/>
  <c r="BT1001" i="9"/>
  <c r="DC1001" i="9"/>
  <c r="BD1001" i="9"/>
  <c r="CM1001" i="9"/>
  <c r="CW1004" i="9"/>
  <c r="BN1004" i="9"/>
  <c r="DB1004" i="9"/>
  <c r="BS1004" i="9"/>
  <c r="BQ1004" i="9"/>
  <c r="CZ1004" i="9"/>
  <c r="CY1004" i="9"/>
  <c r="BP1004" i="9"/>
  <c r="DJ1007" i="9"/>
  <c r="CA1007" i="9"/>
  <c r="DE1007" i="9"/>
  <c r="BV1007" i="9"/>
  <c r="CO1007" i="9"/>
  <c r="BF1007" i="9"/>
  <c r="BQ1007" i="9"/>
  <c r="CZ1007" i="9"/>
  <c r="CB1007" i="9"/>
  <c r="DK1007" i="9"/>
  <c r="CU1007" i="9"/>
  <c r="BL1007" i="9"/>
  <c r="CL1010" i="9"/>
  <c r="BC1010" i="9"/>
  <c r="DA1010" i="9"/>
  <c r="BR1010" i="9"/>
  <c r="DV1010" i="9"/>
  <c r="DY1010" i="9" s="1"/>
  <c r="BM1010" i="9"/>
  <c r="CV1010" i="9"/>
  <c r="CX1010" i="9"/>
  <c r="BO1010" i="9"/>
  <c r="BX1010" i="9"/>
  <c r="DG1010" i="9"/>
  <c r="BH1010" i="9"/>
  <c r="CQ1010" i="9"/>
  <c r="CW1013" i="9"/>
  <c r="BN1013" i="9"/>
  <c r="DB1013" i="9"/>
  <c r="BS1013" i="9"/>
  <c r="DV1013" i="9"/>
  <c r="DY1013" i="9" s="1"/>
  <c r="BM1013" i="9"/>
  <c r="CV1013" i="9"/>
  <c r="CP1013" i="9"/>
  <c r="BG1013" i="9"/>
  <c r="BT1013" i="9"/>
  <c r="DC1013" i="9"/>
  <c r="BD1013" i="9"/>
  <c r="CM1013" i="9"/>
  <c r="DE1016" i="9"/>
  <c r="BV1016" i="9"/>
  <c r="CO1016" i="9"/>
  <c r="BF1016" i="9"/>
  <c r="CL1016" i="9"/>
  <c r="BC1016" i="9"/>
  <c r="BU1016" i="9"/>
  <c r="DD1016" i="9"/>
  <c r="BE1016" i="9"/>
  <c r="CN1016" i="9"/>
  <c r="BP1016" i="9"/>
  <c r="CY1016" i="9"/>
  <c r="DE994" i="9"/>
  <c r="BV994" i="9"/>
  <c r="CO994" i="9"/>
  <c r="BF994" i="9"/>
  <c r="CL994" i="9"/>
  <c r="BC994" i="9"/>
  <c r="BU994" i="9"/>
  <c r="DD994" i="9"/>
  <c r="BE994" i="9"/>
  <c r="CN994" i="9"/>
  <c r="BP994" i="9"/>
  <c r="CY994" i="9"/>
  <c r="DJ997" i="9"/>
  <c r="CA997" i="9"/>
  <c r="DI997" i="9"/>
  <c r="BZ997" i="9"/>
  <c r="CS997" i="9"/>
  <c r="BJ997" i="9"/>
  <c r="CP997" i="9"/>
  <c r="BG997" i="9"/>
  <c r="BU997" i="9"/>
  <c r="DD997" i="9"/>
  <c r="BE997" i="9"/>
  <c r="CN997" i="9"/>
  <c r="DK997" i="9"/>
  <c r="CB997" i="9"/>
  <c r="CU997" i="9"/>
  <c r="BL997" i="9"/>
  <c r="CX999" i="9"/>
  <c r="BO999" i="9"/>
  <c r="DE999" i="9"/>
  <c r="BV999" i="9"/>
  <c r="CO999" i="9"/>
  <c r="BF999" i="9"/>
  <c r="DV999" i="9"/>
  <c r="DY999" i="9" s="1"/>
  <c r="BM999" i="9"/>
  <c r="CV999" i="9"/>
  <c r="DF999" i="9"/>
  <c r="BW999" i="9"/>
  <c r="BX999" i="9"/>
  <c r="DG999" i="9"/>
  <c r="BH999" i="9"/>
  <c r="CQ999" i="9"/>
  <c r="CX1003" i="9"/>
  <c r="BO1003" i="9"/>
  <c r="DI1003" i="9"/>
  <c r="BZ1003" i="9"/>
  <c r="CS1003" i="9"/>
  <c r="BJ1003" i="9"/>
  <c r="CT1003" i="9"/>
  <c r="BK1003" i="9"/>
  <c r="BU1003" i="9"/>
  <c r="DD1003" i="9"/>
  <c r="BE1003" i="9"/>
  <c r="CN1003" i="9"/>
  <c r="DC1003" i="9"/>
  <c r="BT1003" i="9"/>
  <c r="CM1003" i="9"/>
  <c r="BD1003" i="9"/>
  <c r="DI1006" i="9"/>
  <c r="BZ1006" i="9"/>
  <c r="CS1006" i="9"/>
  <c r="BJ1006" i="9"/>
  <c r="BQ1006" i="9"/>
  <c r="CZ1006" i="9"/>
  <c r="DJ1006" i="9"/>
  <c r="CA1006" i="9"/>
  <c r="CY1006" i="9"/>
  <c r="BP1006" i="9"/>
  <c r="DJ1008" i="9"/>
  <c r="CA1008" i="9"/>
  <c r="CL1008" i="9"/>
  <c r="BC1008" i="9"/>
  <c r="DA1008" i="9"/>
  <c r="BR1008" i="9"/>
  <c r="BQ1008" i="9"/>
  <c r="CZ1008" i="9"/>
  <c r="CB1008" i="9"/>
  <c r="DK1008" i="9"/>
  <c r="BL1008" i="9"/>
  <c r="CU1008" i="9"/>
  <c r="CX1012" i="9"/>
  <c r="BO1012" i="9"/>
  <c r="DE1012" i="9"/>
  <c r="BV1012" i="9"/>
  <c r="CO1012" i="9"/>
  <c r="BF1012" i="9"/>
  <c r="BQ1012" i="9"/>
  <c r="CZ1012" i="9"/>
  <c r="DF1012" i="9"/>
  <c r="BW1012" i="9"/>
  <c r="BX1012" i="9"/>
  <c r="DG1012" i="9"/>
  <c r="BH1012" i="9"/>
  <c r="CQ1012" i="9"/>
  <c r="CL1015" i="9"/>
  <c r="BC1015" i="9"/>
  <c r="DA1015" i="9"/>
  <c r="BR1015" i="9"/>
  <c r="DJ1015" i="9"/>
  <c r="CA1015" i="9"/>
  <c r="DV1015" i="9"/>
  <c r="DY1015" i="9" s="1"/>
  <c r="BM1015" i="9"/>
  <c r="CV1015" i="9"/>
  <c r="CT1015" i="9"/>
  <c r="BK1015" i="9"/>
  <c r="BT1015" i="9"/>
  <c r="DC1015" i="9"/>
  <c r="BD1015" i="9"/>
  <c r="CM1015" i="9"/>
  <c r="CO11" i="9"/>
  <c r="CN12" i="9"/>
  <c r="BC14" i="9"/>
  <c r="CL14" i="9"/>
  <c r="T15" i="9"/>
  <c r="AT15" i="9"/>
  <c r="DL15" i="9" s="1"/>
  <c r="U15" i="9"/>
  <c r="V15" i="9"/>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W15" i="9"/>
  <c r="DO15" i="9" s="1"/>
  <c r="AU17" i="9"/>
  <c r="DM17" i="9" s="1"/>
  <c r="T17" i="9"/>
  <c r="AV17" i="9"/>
  <c r="DN17" i="9" s="1"/>
  <c r="U17" i="9"/>
  <c r="AW17" i="9"/>
  <c r="DO17" i="9" s="1"/>
  <c r="V17" i="9"/>
  <c r="W17" i="9" s="1"/>
  <c r="X17" i="9" s="1"/>
  <c r="Y17" i="9" s="1"/>
  <c r="Z17" i="9" s="1"/>
  <c r="AA17" i="9" s="1"/>
  <c r="AB17" i="9" s="1"/>
  <c r="AC17" i="9" s="1"/>
  <c r="AD17" i="9" s="1"/>
  <c r="AE17" i="9" s="1"/>
  <c r="AF17" i="9" s="1"/>
  <c r="AG17" i="9" s="1"/>
  <c r="AH17" i="9" s="1"/>
  <c r="AI17" i="9" s="1"/>
  <c r="AJ17" i="9" s="1"/>
  <c r="AK17" i="9" s="1"/>
  <c r="AL17" i="9" s="1"/>
  <c r="AM17" i="9" s="1"/>
  <c r="AN17" i="9" s="1"/>
  <c r="AO17" i="9" s="1"/>
  <c r="AP17" i="9" s="1"/>
  <c r="AQ17" i="9" s="1"/>
  <c r="AR17" i="9" s="1"/>
  <c r="AS17" i="9" s="1"/>
  <c r="AT17" i="9"/>
  <c r="DL17" i="9" s="1"/>
  <c r="T21" i="9"/>
  <c r="U21" i="9"/>
  <c r="AW21" i="9"/>
  <c r="DO21" i="9" s="1"/>
  <c r="Z21" i="9"/>
  <c r="AA21" i="9" s="1"/>
  <c r="AB21" i="9" s="1"/>
  <c r="AC21" i="9" s="1"/>
  <c r="AD21" i="9" s="1"/>
  <c r="AE21" i="9" s="1"/>
  <c r="AF21" i="9" s="1"/>
  <c r="AG21" i="9" s="1"/>
  <c r="AH21" i="9" s="1"/>
  <c r="AI21" i="9" s="1"/>
  <c r="AJ21" i="9" s="1"/>
  <c r="AK21" i="9" s="1"/>
  <c r="AL21" i="9" s="1"/>
  <c r="AM21" i="9" s="1"/>
  <c r="AN21" i="9" s="1"/>
  <c r="AO21" i="9" s="1"/>
  <c r="AP21" i="9" s="1"/>
  <c r="AQ21" i="9" s="1"/>
  <c r="AR21" i="9" s="1"/>
  <c r="AS21" i="9" s="1"/>
  <c r="AT21" i="9"/>
  <c r="DL21" i="9" s="1"/>
  <c r="V21" i="9"/>
  <c r="W21" i="9" s="1"/>
  <c r="X21" i="9" s="1"/>
  <c r="Y21" i="9" s="1"/>
  <c r="W22" i="9"/>
  <c r="AA22" i="9"/>
  <c r="AE22" i="9"/>
  <c r="AI22" i="9"/>
  <c r="AM22" i="9"/>
  <c r="AQ22" i="9"/>
  <c r="AU22" i="9"/>
  <c r="DM22" i="9" s="1"/>
  <c r="T22" i="9"/>
  <c r="X22" i="9"/>
  <c r="AB22" i="9"/>
  <c r="AF22" i="9"/>
  <c r="AJ22" i="9"/>
  <c r="AN22" i="9"/>
  <c r="AR22" i="9"/>
  <c r="AV22" i="9"/>
  <c r="DN22" i="9" s="1"/>
  <c r="U22" i="9"/>
  <c r="Y22" i="9"/>
  <c r="AC22" i="9"/>
  <c r="AG22" i="9"/>
  <c r="AK22" i="9"/>
  <c r="AO22" i="9"/>
  <c r="AS22" i="9"/>
  <c r="AW22" i="9"/>
  <c r="DO22" i="9" s="1"/>
  <c r="Z22" i="9"/>
  <c r="AP22" i="9"/>
  <c r="AD22" i="9"/>
  <c r="AT22" i="9"/>
  <c r="DL22" i="9" s="1"/>
  <c r="DV22" i="9" s="1"/>
  <c r="DY22" i="9" s="1"/>
  <c r="AH22" i="9"/>
  <c r="AL22" i="9"/>
  <c r="V22" i="9"/>
  <c r="W23" i="9"/>
  <c r="AA23" i="9"/>
  <c r="AE23" i="9"/>
  <c r="AI23" i="9"/>
  <c r="AM23" i="9"/>
  <c r="AQ23" i="9"/>
  <c r="AU23" i="9"/>
  <c r="DM23" i="9" s="1"/>
  <c r="T23" i="9"/>
  <c r="X23" i="9"/>
  <c r="AB23" i="9"/>
  <c r="AF23" i="9"/>
  <c r="AJ23" i="9"/>
  <c r="AN23" i="9"/>
  <c r="AR23" i="9"/>
  <c r="AV23" i="9"/>
  <c r="DN23" i="9" s="1"/>
  <c r="U23" i="9"/>
  <c r="Y23" i="9"/>
  <c r="AC23" i="9"/>
  <c r="AG23" i="9"/>
  <c r="AK23" i="9"/>
  <c r="AO23" i="9"/>
  <c r="AS23" i="9"/>
  <c r="AW23" i="9"/>
  <c r="DO23" i="9" s="1"/>
  <c r="Z23" i="9"/>
  <c r="AP23" i="9"/>
  <c r="AD23" i="9"/>
  <c r="AT23" i="9"/>
  <c r="DL23" i="9" s="1"/>
  <c r="DV23" i="9" s="1"/>
  <c r="DY23" i="9" s="1"/>
  <c r="AH23" i="9"/>
  <c r="AL23" i="9"/>
  <c r="V23" i="9"/>
  <c r="T24" i="9"/>
  <c r="X24" i="9"/>
  <c r="AB24" i="9"/>
  <c r="AF24" i="9"/>
  <c r="AJ24" i="9"/>
  <c r="AN24" i="9"/>
  <c r="AR24" i="9"/>
  <c r="AV24" i="9"/>
  <c r="DN24" i="9" s="1"/>
  <c r="U24" i="9"/>
  <c r="Y24" i="9"/>
  <c r="AC24" i="9"/>
  <c r="AG24" i="9"/>
  <c r="AK24" i="9"/>
  <c r="AO24" i="9"/>
  <c r="AS24" i="9"/>
  <c r="AW24" i="9"/>
  <c r="DO24" i="9" s="1"/>
  <c r="W24" i="9"/>
  <c r="AE24" i="9"/>
  <c r="AM24" i="9"/>
  <c r="AU24" i="9"/>
  <c r="DM24" i="9" s="1"/>
  <c r="Z24" i="9"/>
  <c r="AH24" i="9"/>
  <c r="AP24" i="9"/>
  <c r="AA24" i="9"/>
  <c r="AI24" i="9"/>
  <c r="AQ24" i="9"/>
  <c r="AD24" i="9"/>
  <c r="AL24" i="9"/>
  <c r="AT24" i="9"/>
  <c r="DL24" i="9" s="1"/>
  <c r="V24" i="9"/>
  <c r="DA28" i="9"/>
  <c r="BR28" i="9"/>
  <c r="BQ28" i="9"/>
  <c r="CZ28" i="9"/>
  <c r="BP28" i="9"/>
  <c r="CY28" i="9"/>
  <c r="DE27" i="9"/>
  <c r="BV27" i="9"/>
  <c r="CO27" i="9"/>
  <c r="BF27" i="9"/>
  <c r="BU27" i="9"/>
  <c r="DD27" i="9"/>
  <c r="BE27" i="9"/>
  <c r="CN27" i="9"/>
  <c r="DC27" i="9"/>
  <c r="BT27" i="9"/>
  <c r="CM27" i="9"/>
  <c r="BD27" i="9"/>
  <c r="BU30" i="9"/>
  <c r="DD30" i="9"/>
  <c r="BI31" i="9"/>
  <c r="CR31" i="9"/>
  <c r="BY31" i="9"/>
  <c r="DH31" i="9"/>
  <c r="BM32" i="9"/>
  <c r="CV32" i="9"/>
  <c r="BQ33" i="9"/>
  <c r="CZ33" i="9"/>
  <c r="BU34" i="9"/>
  <c r="DD34" i="9"/>
  <c r="BI35" i="9"/>
  <c r="CR35" i="9"/>
  <c r="BY35" i="9"/>
  <c r="DH35" i="9"/>
  <c r="CV36" i="9"/>
  <c r="BM36" i="9"/>
  <c r="DE26" i="9"/>
  <c r="BV26" i="9"/>
  <c r="CO26" i="9"/>
  <c r="BF26" i="9"/>
  <c r="BU26" i="9"/>
  <c r="DD26" i="9"/>
  <c r="BE26" i="9"/>
  <c r="CN26" i="9"/>
  <c r="DC26" i="9"/>
  <c r="BT26" i="9"/>
  <c r="CM26" i="9"/>
  <c r="BD26" i="9"/>
  <c r="CP28" i="9"/>
  <c r="BG28" i="9"/>
  <c r="CW30" i="9"/>
  <c r="BN30" i="9"/>
  <c r="DA31" i="9"/>
  <c r="BR31" i="9"/>
  <c r="CO32" i="9"/>
  <c r="BF32" i="9"/>
  <c r="DE32" i="9"/>
  <c r="BV32" i="9"/>
  <c r="CS33" i="9"/>
  <c r="BJ33" i="9"/>
  <c r="DI33" i="9"/>
  <c r="BZ33" i="9"/>
  <c r="CW34" i="9"/>
  <c r="BN34" i="9"/>
  <c r="DA35" i="9"/>
  <c r="BR35" i="9"/>
  <c r="BF36" i="9"/>
  <c r="CO36" i="9"/>
  <c r="BV36" i="9"/>
  <c r="DE36" i="9"/>
  <c r="CF32" i="9"/>
  <c r="CD35" i="9"/>
  <c r="BZ37" i="9"/>
  <c r="DI37" i="9"/>
  <c r="BJ37" i="9"/>
  <c r="CS37" i="9"/>
  <c r="DH37" i="9"/>
  <c r="BY37" i="9"/>
  <c r="CR37" i="9"/>
  <c r="BI37" i="9"/>
  <c r="BV39" i="9"/>
  <c r="DE39" i="9"/>
  <c r="BF39" i="9"/>
  <c r="CO39" i="9"/>
  <c r="BU39" i="9"/>
  <c r="DD39" i="9"/>
  <c r="BE39" i="9"/>
  <c r="CN39" i="9"/>
  <c r="DB41" i="9"/>
  <c r="BS41" i="9"/>
  <c r="CL41" i="9"/>
  <c r="BC41" i="9"/>
  <c r="BR41" i="9"/>
  <c r="DA41" i="9"/>
  <c r="CZ41" i="9"/>
  <c r="BQ41" i="9"/>
  <c r="DC44" i="9"/>
  <c r="BT44" i="9"/>
  <c r="DC48" i="9"/>
  <c r="BT48" i="9"/>
  <c r="U29" i="9"/>
  <c r="Y29" i="9"/>
  <c r="AC29" i="9"/>
  <c r="AG29" i="9"/>
  <c r="AK29" i="9"/>
  <c r="AO29" i="9"/>
  <c r="AS29" i="9"/>
  <c r="AW29" i="9"/>
  <c r="DO29" i="9" s="1"/>
  <c r="T29" i="9"/>
  <c r="Z29" i="9"/>
  <c r="AE29" i="9"/>
  <c r="AJ29" i="9"/>
  <c r="AP29" i="9"/>
  <c r="AU29" i="9"/>
  <c r="DM29" i="9" s="1"/>
  <c r="V29" i="9"/>
  <c r="AA29" i="9"/>
  <c r="AF29" i="9"/>
  <c r="AL29" i="9"/>
  <c r="AQ29" i="9"/>
  <c r="AV29" i="9"/>
  <c r="DN29" i="9" s="1"/>
  <c r="W29" i="9"/>
  <c r="AB29" i="9"/>
  <c r="AH29" i="9"/>
  <c r="AM29" i="9"/>
  <c r="AR29" i="9"/>
  <c r="AI29" i="9"/>
  <c r="AN29" i="9"/>
  <c r="X29" i="9"/>
  <c r="AT29" i="9"/>
  <c r="DL29" i="9" s="1"/>
  <c r="AD29" i="9"/>
  <c r="CX44" i="9"/>
  <c r="BO44" i="9"/>
  <c r="BN44" i="9"/>
  <c r="CW44" i="9"/>
  <c r="DV44" i="9"/>
  <c r="DY44" i="9" s="1"/>
  <c r="CV44" i="9"/>
  <c r="BM44" i="9"/>
  <c r="CX46" i="9"/>
  <c r="BO46" i="9"/>
  <c r="BN46" i="9"/>
  <c r="CW46" i="9"/>
  <c r="DV46" i="9"/>
  <c r="DY46" i="9" s="1"/>
  <c r="CV46" i="9"/>
  <c r="BM46" i="9"/>
  <c r="CX48" i="9"/>
  <c r="BO48" i="9"/>
  <c r="BN48" i="9"/>
  <c r="CW48" i="9"/>
  <c r="DV48" i="9"/>
  <c r="DY48" i="9" s="1"/>
  <c r="CV48" i="9"/>
  <c r="BM48" i="9"/>
  <c r="DJ43" i="9"/>
  <c r="CA43" i="9"/>
  <c r="CT43" i="9"/>
  <c r="BK43" i="9"/>
  <c r="BZ43" i="9"/>
  <c r="DI43" i="9"/>
  <c r="BJ43" i="9"/>
  <c r="CS43" i="9"/>
  <c r="DH43" i="9"/>
  <c r="BY43" i="9"/>
  <c r="CR43" i="9"/>
  <c r="BI43" i="9"/>
  <c r="DK46" i="9"/>
  <c r="CB46" i="9"/>
  <c r="DV49" i="9"/>
  <c r="DY49" i="9" s="1"/>
  <c r="DC49" i="9"/>
  <c r="BT49" i="9"/>
  <c r="DF49" i="9"/>
  <c r="BW49" i="9"/>
  <c r="BG49" i="9"/>
  <c r="CP49" i="9"/>
  <c r="BV49" i="9"/>
  <c r="DE49" i="9"/>
  <c r="BF49" i="9"/>
  <c r="CO49" i="9"/>
  <c r="DF52" i="9"/>
  <c r="BW52" i="9"/>
  <c r="CP52" i="9"/>
  <c r="BG52" i="9"/>
  <c r="BV52" i="9"/>
  <c r="DE52" i="9"/>
  <c r="BF52" i="9"/>
  <c r="CO52" i="9"/>
  <c r="DD52" i="9"/>
  <c r="BU52" i="9"/>
  <c r="CN52" i="9"/>
  <c r="BE52" i="9"/>
  <c r="DF55" i="9"/>
  <c r="BW55" i="9"/>
  <c r="CP55" i="9"/>
  <c r="BG55" i="9"/>
  <c r="DH55" i="9"/>
  <c r="BY55" i="9"/>
  <c r="CR55" i="9"/>
  <c r="BI55" i="9"/>
  <c r="CQ45" i="9"/>
  <c r="BH45" i="9"/>
  <c r="CY47" i="9"/>
  <c r="BP47" i="9"/>
  <c r="DJ47" i="9"/>
  <c r="CA47" i="9"/>
  <c r="CT47" i="9"/>
  <c r="BK47" i="9"/>
  <c r="BZ47" i="9"/>
  <c r="DI47" i="9"/>
  <c r="BJ47" i="9"/>
  <c r="CS47" i="9"/>
  <c r="DH47" i="9"/>
  <c r="BY47" i="9"/>
  <c r="CR47" i="9"/>
  <c r="BI47" i="9"/>
  <c r="DB51" i="9"/>
  <c r="BS51" i="9"/>
  <c r="CL51" i="9"/>
  <c r="BC51" i="9"/>
  <c r="BR51" i="9"/>
  <c r="DA51" i="9"/>
  <c r="CZ51" i="9"/>
  <c r="BQ51" i="9"/>
  <c r="DK52" i="9"/>
  <c r="CB52" i="9"/>
  <c r="BX55" i="9"/>
  <c r="DG55" i="9"/>
  <c r="CB56" i="9"/>
  <c r="DK56" i="9"/>
  <c r="DC58" i="9"/>
  <c r="BT58" i="9"/>
  <c r="BS59" i="9"/>
  <c r="DB59" i="9"/>
  <c r="DC38" i="9"/>
  <c r="BT38" i="9"/>
  <c r="CL38" i="9"/>
  <c r="BC38" i="9"/>
  <c r="CQ38" i="9"/>
  <c r="BH38" i="9"/>
  <c r="CP38" i="9"/>
  <c r="BG38" i="9"/>
  <c r="BR38" i="9"/>
  <c r="DA38" i="9"/>
  <c r="BQ38" i="9"/>
  <c r="CZ38" i="9"/>
  <c r="DJ40" i="9"/>
  <c r="CA40" i="9"/>
  <c r="BN40" i="9"/>
  <c r="CW40" i="9"/>
  <c r="DV40" i="9"/>
  <c r="DY40" i="9" s="1"/>
  <c r="CV40" i="9"/>
  <c r="BM40" i="9"/>
  <c r="CY45" i="9"/>
  <c r="BP45" i="9"/>
  <c r="DJ45" i="9"/>
  <c r="CA45" i="9"/>
  <c r="CT45" i="9"/>
  <c r="BK45" i="9"/>
  <c r="BZ45" i="9"/>
  <c r="DI45" i="9"/>
  <c r="BJ45" i="9"/>
  <c r="CS45" i="9"/>
  <c r="DH45" i="9"/>
  <c r="BY45" i="9"/>
  <c r="CR45" i="9"/>
  <c r="BI45" i="9"/>
  <c r="CX50" i="9"/>
  <c r="BO50" i="9"/>
  <c r="BN50" i="9"/>
  <c r="CW50" i="9"/>
  <c r="DV50" i="9"/>
  <c r="DY50" i="9" s="1"/>
  <c r="CV50" i="9"/>
  <c r="BM50" i="9"/>
  <c r="DJ54" i="9"/>
  <c r="CA54" i="9"/>
  <c r="CT54" i="9"/>
  <c r="BK54" i="9"/>
  <c r="BZ54" i="9"/>
  <c r="DI54" i="9"/>
  <c r="BJ54" i="9"/>
  <c r="CS54" i="9"/>
  <c r="DH54" i="9"/>
  <c r="BY54" i="9"/>
  <c r="CR54" i="9"/>
  <c r="BI54" i="9"/>
  <c r="DJ56" i="9"/>
  <c r="CA56" i="9"/>
  <c r="CT56" i="9"/>
  <c r="BK56" i="9"/>
  <c r="DV56" i="9"/>
  <c r="DY56" i="9" s="1"/>
  <c r="CV56" i="9"/>
  <c r="BM56" i="9"/>
  <c r="BQ58" i="9"/>
  <c r="CZ58" i="9"/>
  <c r="DV59" i="9"/>
  <c r="DY59" i="9" s="1"/>
  <c r="CV59" i="9"/>
  <c r="BM59" i="9"/>
  <c r="DC42" i="9"/>
  <c r="BT42" i="9"/>
  <c r="DK42" i="9"/>
  <c r="CB42" i="9"/>
  <c r="DF42" i="9"/>
  <c r="BW42" i="9"/>
  <c r="CP42" i="9"/>
  <c r="BG42" i="9"/>
  <c r="BV42" i="9"/>
  <c r="DE42" i="9"/>
  <c r="BF42" i="9"/>
  <c r="CO42" i="9"/>
  <c r="DD42" i="9"/>
  <c r="BU42" i="9"/>
  <c r="CN42" i="9"/>
  <c r="BE42" i="9"/>
  <c r="DN57" i="9"/>
  <c r="CX57" i="9"/>
  <c r="BO57" i="9"/>
  <c r="CZ57" i="9"/>
  <c r="BQ57" i="9"/>
  <c r="BM73" i="9"/>
  <c r="CV73" i="9"/>
  <c r="DK73" i="9"/>
  <c r="CB73" i="9"/>
  <c r="BG73" i="9"/>
  <c r="CP73" i="9"/>
  <c r="BR73" i="9"/>
  <c r="DA73" i="9"/>
  <c r="BS77" i="9"/>
  <c r="DB77" i="9"/>
  <c r="CU77" i="9"/>
  <c r="BL77" i="9"/>
  <c r="DE77" i="9"/>
  <c r="BV77" i="9"/>
  <c r="CO77" i="9"/>
  <c r="BF77" i="9"/>
  <c r="BZ80" i="9"/>
  <c r="DI80" i="9"/>
  <c r="BJ80" i="9"/>
  <c r="CS80" i="9"/>
  <c r="BY80" i="9"/>
  <c r="DH80" i="9"/>
  <c r="BI80" i="9"/>
  <c r="CR80" i="9"/>
  <c r="BN84" i="9"/>
  <c r="CW84" i="9"/>
  <c r="DV84" i="9"/>
  <c r="DY84" i="9" s="1"/>
  <c r="BM84" i="9"/>
  <c r="CV84" i="9"/>
  <c r="BR88" i="9"/>
  <c r="DA88" i="9"/>
  <c r="BQ88" i="9"/>
  <c r="CZ88" i="9"/>
  <c r="CF89" i="9"/>
  <c r="CM53" i="9"/>
  <c r="BD53" i="9"/>
  <c r="CU53" i="9"/>
  <c r="BL53" i="9"/>
  <c r="DB53" i="9"/>
  <c r="BS53" i="9"/>
  <c r="CL53" i="9"/>
  <c r="BC53" i="9"/>
  <c r="BR53" i="9"/>
  <c r="DA53" i="9"/>
  <c r="CZ53" i="9"/>
  <c r="BQ53" i="9"/>
  <c r="CU64" i="9"/>
  <c r="BL64" i="9"/>
  <c r="CZ64" i="9"/>
  <c r="BQ64" i="9"/>
  <c r="BW64" i="9"/>
  <c r="DF64" i="9"/>
  <c r="BG64" i="9"/>
  <c r="CP64" i="9"/>
  <c r="BV64" i="9"/>
  <c r="DE64" i="9"/>
  <c r="BF64" i="9"/>
  <c r="CO64" i="9"/>
  <c r="CN65" i="9"/>
  <c r="BE65" i="9"/>
  <c r="CM65" i="9"/>
  <c r="BD65" i="9"/>
  <c r="BS65" i="9"/>
  <c r="DB65" i="9"/>
  <c r="BC65" i="9"/>
  <c r="CL65" i="9"/>
  <c r="DA65" i="9"/>
  <c r="BR65" i="9"/>
  <c r="W66" i="9"/>
  <c r="AA66" i="9"/>
  <c r="AE66" i="9"/>
  <c r="AI66" i="9"/>
  <c r="AM66" i="9"/>
  <c r="AQ66" i="9"/>
  <c r="AU66" i="9"/>
  <c r="DM66" i="9" s="1"/>
  <c r="T66" i="9"/>
  <c r="X66" i="9"/>
  <c r="AB66" i="9"/>
  <c r="AF66" i="9"/>
  <c r="AJ66" i="9"/>
  <c r="AN66" i="9"/>
  <c r="AR66" i="9"/>
  <c r="AV66" i="9"/>
  <c r="DN66" i="9" s="1"/>
  <c r="V66" i="9"/>
  <c r="AD66" i="9"/>
  <c r="AL66" i="9"/>
  <c r="AT66" i="9"/>
  <c r="DL66" i="9" s="1"/>
  <c r="DV66" i="9" s="1"/>
  <c r="DY66" i="9" s="1"/>
  <c r="Y66" i="9"/>
  <c r="AG66" i="9"/>
  <c r="AO66" i="9"/>
  <c r="AW66" i="9"/>
  <c r="DO66" i="9" s="1"/>
  <c r="U66" i="9"/>
  <c r="AK66" i="9"/>
  <c r="Z66" i="9"/>
  <c r="AP66" i="9"/>
  <c r="AC66" i="9"/>
  <c r="AH66" i="9"/>
  <c r="AS66" i="9"/>
  <c r="DC72" i="9"/>
  <c r="BT72" i="9"/>
  <c r="BY72" i="9"/>
  <c r="DH72" i="9"/>
  <c r="CA72" i="9"/>
  <c r="DJ72" i="9"/>
  <c r="BK72" i="9"/>
  <c r="CT72" i="9"/>
  <c r="DI72" i="9"/>
  <c r="BZ72" i="9"/>
  <c r="CS72" i="9"/>
  <c r="BJ72" i="9"/>
  <c r="CQ76" i="9"/>
  <c r="BH76" i="9"/>
  <c r="BW76" i="9"/>
  <c r="DF76" i="9"/>
  <c r="BN76" i="9"/>
  <c r="CW76" i="9"/>
  <c r="CX80" i="9"/>
  <c r="BO80" i="9"/>
  <c r="BZ81" i="9"/>
  <c r="DI81" i="9"/>
  <c r="BJ81" i="9"/>
  <c r="CS81" i="9"/>
  <c r="DH81" i="9"/>
  <c r="BY81" i="9"/>
  <c r="CR81" i="9"/>
  <c r="BI81" i="9"/>
  <c r="BR85" i="9"/>
  <c r="DA85" i="9"/>
  <c r="CZ85" i="9"/>
  <c r="BQ85" i="9"/>
  <c r="CX88" i="9"/>
  <c r="BO88" i="9"/>
  <c r="BZ89" i="9"/>
  <c r="DI89" i="9"/>
  <c r="BJ89" i="9"/>
  <c r="CS89" i="9"/>
  <c r="DH89" i="9"/>
  <c r="BY89" i="9"/>
  <c r="CR89" i="9"/>
  <c r="BI89" i="9"/>
  <c r="CV69" i="9"/>
  <c r="BM69" i="9"/>
  <c r="CU69" i="9"/>
  <c r="BL69" i="9"/>
  <c r="BW69" i="9"/>
  <c r="DF69" i="9"/>
  <c r="BG69" i="9"/>
  <c r="CP69" i="9"/>
  <c r="BV69" i="9"/>
  <c r="DE69" i="9"/>
  <c r="BF69" i="9"/>
  <c r="CO69" i="9"/>
  <c r="CM74" i="9"/>
  <c r="BD74" i="9"/>
  <c r="CL83" i="9"/>
  <c r="BC83" i="9"/>
  <c r="CM86" i="9"/>
  <c r="BD86" i="9"/>
  <c r="BM92" i="9"/>
  <c r="CV92" i="9"/>
  <c r="DK92" i="9"/>
  <c r="CB92" i="9"/>
  <c r="BG92" i="9"/>
  <c r="CP92" i="9"/>
  <c r="BR92" i="9"/>
  <c r="DA92" i="9"/>
  <c r="BY95" i="9"/>
  <c r="DH95" i="9"/>
  <c r="BX96" i="9"/>
  <c r="DG96" i="9"/>
  <c r="BC96" i="9"/>
  <c r="CL96" i="9"/>
  <c r="BQ96" i="9"/>
  <c r="CZ96" i="9"/>
  <c r="DI96" i="9"/>
  <c r="BZ96" i="9"/>
  <c r="CS96" i="9"/>
  <c r="BJ96" i="9"/>
  <c r="CL97" i="9"/>
  <c r="BC97" i="9"/>
  <c r="BN100" i="9"/>
  <c r="CW100" i="9"/>
  <c r="DV100" i="9"/>
  <c r="DY100" i="9" s="1"/>
  <c r="BM100" i="9"/>
  <c r="CV100" i="9"/>
  <c r="CT101" i="9"/>
  <c r="BK101" i="9"/>
  <c r="BZ104" i="9"/>
  <c r="DI104" i="9"/>
  <c r="BJ104" i="9"/>
  <c r="CS104" i="9"/>
  <c r="BY104" i="9"/>
  <c r="DH104" i="9"/>
  <c r="BI104" i="9"/>
  <c r="CR104" i="9"/>
  <c r="DB105" i="9"/>
  <c r="BS105" i="9"/>
  <c r="BV108" i="9"/>
  <c r="DE108" i="9"/>
  <c r="BF108" i="9"/>
  <c r="CO108" i="9"/>
  <c r="BU108" i="9"/>
  <c r="DD108" i="9"/>
  <c r="BE108" i="9"/>
  <c r="CN108" i="9"/>
  <c r="DJ109" i="9"/>
  <c r="CA109" i="9"/>
  <c r="BR112" i="9"/>
  <c r="DA112" i="9"/>
  <c r="BQ112" i="9"/>
  <c r="CZ112" i="9"/>
  <c r="CL113" i="9"/>
  <c r="BC113" i="9"/>
  <c r="BN116" i="9"/>
  <c r="CW116" i="9"/>
  <c r="DV116" i="9"/>
  <c r="DY116" i="9" s="1"/>
  <c r="BM116" i="9"/>
  <c r="CV116" i="9"/>
  <c r="CT117" i="9"/>
  <c r="BK117" i="9"/>
  <c r="CD54" i="9"/>
  <c r="CC54" i="9"/>
  <c r="CE54" i="9"/>
  <c r="CY60" i="9"/>
  <c r="BP60" i="9"/>
  <c r="DC60" i="9"/>
  <c r="BT60" i="9"/>
  <c r="DH60" i="9"/>
  <c r="BY60" i="9"/>
  <c r="CA60" i="9"/>
  <c r="DJ60" i="9"/>
  <c r="BK60" i="9"/>
  <c r="CT60" i="9"/>
  <c r="BZ60" i="9"/>
  <c r="DI60" i="9"/>
  <c r="BJ60" i="9"/>
  <c r="CS60" i="9"/>
  <c r="W62" i="9"/>
  <c r="AA62" i="9"/>
  <c r="AE62" i="9"/>
  <c r="AI62" i="9"/>
  <c r="AM62" i="9"/>
  <c r="AQ62" i="9"/>
  <c r="AU62" i="9"/>
  <c r="DM62" i="9" s="1"/>
  <c r="T62" i="9"/>
  <c r="X62" i="9"/>
  <c r="AB62" i="9"/>
  <c r="AF62" i="9"/>
  <c r="AJ62" i="9"/>
  <c r="AN62" i="9"/>
  <c r="AR62" i="9"/>
  <c r="AV62" i="9"/>
  <c r="DN62" i="9" s="1"/>
  <c r="V62" i="9"/>
  <c r="AD62" i="9"/>
  <c r="AL62" i="9"/>
  <c r="AT62" i="9"/>
  <c r="DL62" i="9" s="1"/>
  <c r="DV62" i="9" s="1"/>
  <c r="DY62" i="9" s="1"/>
  <c r="Y62" i="9"/>
  <c r="AG62" i="9"/>
  <c r="AO62" i="9"/>
  <c r="AW62" i="9"/>
  <c r="DO62" i="9" s="1"/>
  <c r="AC62" i="9"/>
  <c r="AS62" i="9"/>
  <c r="AH62" i="9"/>
  <c r="U62" i="9"/>
  <c r="Z62" i="9"/>
  <c r="AK62" i="9"/>
  <c r="AP62" i="9"/>
  <c r="DG74" i="9"/>
  <c r="BX74" i="9"/>
  <c r="BC74" i="9"/>
  <c r="CL74" i="9"/>
  <c r="CZ74" i="9"/>
  <c r="BQ74" i="9"/>
  <c r="DI74" i="9"/>
  <c r="BZ74" i="9"/>
  <c r="CS74" i="9"/>
  <c r="BJ74" i="9"/>
  <c r="BY75" i="9"/>
  <c r="DH75" i="9"/>
  <c r="DD75" i="9"/>
  <c r="BU75" i="9"/>
  <c r="BS75" i="9"/>
  <c r="DB75" i="9"/>
  <c r="CU75" i="9"/>
  <c r="BL75" i="9"/>
  <c r="DE75" i="9"/>
  <c r="BV75" i="9"/>
  <c r="CO75" i="9"/>
  <c r="BF75" i="9"/>
  <c r="CC81" i="9"/>
  <c r="CQ83" i="9"/>
  <c r="BH83" i="9"/>
  <c r="CP83" i="9"/>
  <c r="BG83" i="9"/>
  <c r="BR83" i="9"/>
  <c r="DA83" i="9"/>
  <c r="BQ83" i="9"/>
  <c r="CZ83" i="9"/>
  <c r="DJ86" i="9"/>
  <c r="CA86" i="9"/>
  <c r="BN86" i="9"/>
  <c r="CW86" i="9"/>
  <c r="DV86" i="9"/>
  <c r="DY86" i="9" s="1"/>
  <c r="CV86" i="9"/>
  <c r="BM86" i="9"/>
  <c r="BN91" i="9"/>
  <c r="CW91" i="9"/>
  <c r="DV91" i="9"/>
  <c r="DY91" i="9" s="1"/>
  <c r="CV91" i="9"/>
  <c r="BM91" i="9"/>
  <c r="BM95" i="9"/>
  <c r="CV95" i="9"/>
  <c r="DK95" i="9"/>
  <c r="CB95" i="9"/>
  <c r="BG95" i="9"/>
  <c r="CP95" i="9"/>
  <c r="BR95" i="9"/>
  <c r="DA95" i="9"/>
  <c r="BN97" i="9"/>
  <c r="CW97" i="9"/>
  <c r="DV97" i="9"/>
  <c r="DY97" i="9" s="1"/>
  <c r="BM97" i="9"/>
  <c r="CV97" i="9"/>
  <c r="BR101" i="9"/>
  <c r="DA101" i="9"/>
  <c r="CZ101" i="9"/>
  <c r="BQ101" i="9"/>
  <c r="BV105" i="9"/>
  <c r="DE105" i="9"/>
  <c r="BF105" i="9"/>
  <c r="CO105" i="9"/>
  <c r="BU105" i="9"/>
  <c r="DD105" i="9"/>
  <c r="BE105" i="9"/>
  <c r="CN105" i="9"/>
  <c r="BZ109" i="9"/>
  <c r="DI109" i="9"/>
  <c r="BJ109" i="9"/>
  <c r="CS109" i="9"/>
  <c r="DH109" i="9"/>
  <c r="BY109" i="9"/>
  <c r="CR109" i="9"/>
  <c r="BI109" i="9"/>
  <c r="BN113" i="9"/>
  <c r="CW113" i="9"/>
  <c r="DV113" i="9"/>
  <c r="DY113" i="9" s="1"/>
  <c r="BM113" i="9"/>
  <c r="CV113" i="9"/>
  <c r="BR117" i="9"/>
  <c r="DA117" i="9"/>
  <c r="CZ117" i="9"/>
  <c r="BQ117" i="9"/>
  <c r="DC67" i="9"/>
  <c r="BT67" i="9"/>
  <c r="BO67" i="9"/>
  <c r="CX67" i="9"/>
  <c r="CW67" i="9"/>
  <c r="BN67" i="9"/>
  <c r="CU90" i="9"/>
  <c r="BL90" i="9"/>
  <c r="CL90" i="9"/>
  <c r="BC90" i="9"/>
  <c r="CQ90" i="9"/>
  <c r="BH90" i="9"/>
  <c r="BR90" i="9"/>
  <c r="DA90" i="9"/>
  <c r="BQ90" i="9"/>
  <c r="CZ90" i="9"/>
  <c r="BK93" i="9"/>
  <c r="CT93" i="9"/>
  <c r="DV93" i="9"/>
  <c r="DY93" i="9" s="1"/>
  <c r="CQ93" i="9"/>
  <c r="BH93" i="9"/>
  <c r="BW93" i="9"/>
  <c r="DF93" i="9"/>
  <c r="BN93" i="9"/>
  <c r="CW93" i="9"/>
  <c r="DG94" i="9"/>
  <c r="BX94" i="9"/>
  <c r="BC94" i="9"/>
  <c r="CL94" i="9"/>
  <c r="CZ94" i="9"/>
  <c r="BQ94" i="9"/>
  <c r="DI94" i="9"/>
  <c r="BZ94" i="9"/>
  <c r="CS94" i="9"/>
  <c r="BJ94" i="9"/>
  <c r="BQ118" i="9"/>
  <c r="CZ118" i="9"/>
  <c r="CA118" i="9"/>
  <c r="DJ118" i="9"/>
  <c r="CN118" i="9"/>
  <c r="BE118" i="9"/>
  <c r="BR118" i="9"/>
  <c r="DA118" i="9"/>
  <c r="BW122" i="9"/>
  <c r="DF122" i="9"/>
  <c r="BK122" i="9"/>
  <c r="CT122" i="9"/>
  <c r="BV122" i="9"/>
  <c r="DE122" i="9"/>
  <c r="BF122" i="9"/>
  <c r="CO122" i="9"/>
  <c r="BM123" i="9"/>
  <c r="CV123" i="9"/>
  <c r="CU126" i="9"/>
  <c r="BL126" i="9"/>
  <c r="DD126" i="9"/>
  <c r="BU126" i="9"/>
  <c r="CW126" i="9"/>
  <c r="BN126" i="9"/>
  <c r="DF130" i="9"/>
  <c r="BW130" i="9"/>
  <c r="BK130" i="9"/>
  <c r="CT130" i="9"/>
  <c r="DA130" i="9"/>
  <c r="BR130" i="9"/>
  <c r="CU82" i="9"/>
  <c r="BL82" i="9"/>
  <c r="CL82" i="9"/>
  <c r="BC82" i="9"/>
  <c r="CQ82" i="9"/>
  <c r="BH82" i="9"/>
  <c r="BR82" i="9"/>
  <c r="DA82" i="9"/>
  <c r="BQ82" i="9"/>
  <c r="CZ82" i="9"/>
  <c r="CD86" i="9"/>
  <c r="CE86" i="9"/>
  <c r="CC86" i="9"/>
  <c r="DB98" i="9"/>
  <c r="BS98" i="9"/>
  <c r="DG98" i="9"/>
  <c r="BX98" i="9"/>
  <c r="BZ98" i="9"/>
  <c r="DI98" i="9"/>
  <c r="BJ98" i="9"/>
  <c r="CS98" i="9"/>
  <c r="BY98" i="9"/>
  <c r="DH98" i="9"/>
  <c r="BI98" i="9"/>
  <c r="CR98" i="9"/>
  <c r="DN103" i="9"/>
  <c r="CE103" i="9"/>
  <c r="DM103" i="9"/>
  <c r="CD103" i="9"/>
  <c r="BN103" i="9"/>
  <c r="CW103" i="9"/>
  <c r="DL103" i="9"/>
  <c r="CC103" i="9"/>
  <c r="CV103" i="9"/>
  <c r="BM103" i="9"/>
  <c r="CL106" i="9"/>
  <c r="BC106" i="9"/>
  <c r="CQ106" i="9"/>
  <c r="BH106" i="9"/>
  <c r="BR106" i="9"/>
  <c r="DA106" i="9"/>
  <c r="BQ106" i="9"/>
  <c r="CZ106" i="9"/>
  <c r="CY111" i="9"/>
  <c r="BP111" i="9"/>
  <c r="CX111" i="9"/>
  <c r="BO111" i="9"/>
  <c r="BV111" i="9"/>
  <c r="DE111" i="9"/>
  <c r="BF111" i="9"/>
  <c r="CO111" i="9"/>
  <c r="DD111" i="9"/>
  <c r="BU111" i="9"/>
  <c r="CN111" i="9"/>
  <c r="BE111" i="9"/>
  <c r="DB114" i="9"/>
  <c r="BS114" i="9"/>
  <c r="DG114" i="9"/>
  <c r="BX114" i="9"/>
  <c r="BZ114" i="9"/>
  <c r="DI114" i="9"/>
  <c r="BJ114" i="9"/>
  <c r="CS114" i="9"/>
  <c r="BY114" i="9"/>
  <c r="DH114" i="9"/>
  <c r="BI114" i="9"/>
  <c r="CR114" i="9"/>
  <c r="BS118" i="9"/>
  <c r="DB118" i="9"/>
  <c r="BW119" i="9"/>
  <c r="DF119" i="9"/>
  <c r="BK119" i="9"/>
  <c r="CT119" i="9"/>
  <c r="BV119" i="9"/>
  <c r="DE119" i="9"/>
  <c r="BF119" i="9"/>
  <c r="CO119" i="9"/>
  <c r="BS122" i="9"/>
  <c r="DB122" i="9"/>
  <c r="BW123" i="9"/>
  <c r="DF123" i="9"/>
  <c r="BK123" i="9"/>
  <c r="CT123" i="9"/>
  <c r="BV123" i="9"/>
  <c r="DE123" i="9"/>
  <c r="BF123" i="9"/>
  <c r="CO123" i="9"/>
  <c r="DK127" i="9"/>
  <c r="CB127" i="9"/>
  <c r="BG127" i="9"/>
  <c r="CP127" i="9"/>
  <c r="CY127" i="9"/>
  <c r="BP127" i="9"/>
  <c r="DI127" i="9"/>
  <c r="BZ127" i="9"/>
  <c r="CS127" i="9"/>
  <c r="BJ127" i="9"/>
  <c r="T138" i="9"/>
  <c r="X138" i="9"/>
  <c r="AB138" i="9"/>
  <c r="AF138" i="9"/>
  <c r="AJ138" i="9"/>
  <c r="AN138" i="9"/>
  <c r="AR138" i="9"/>
  <c r="AV138" i="9"/>
  <c r="DN138" i="9" s="1"/>
  <c r="U138" i="9"/>
  <c r="Y138" i="9"/>
  <c r="AC138" i="9"/>
  <c r="AG138" i="9"/>
  <c r="AK138" i="9"/>
  <c r="AO138" i="9"/>
  <c r="AS138" i="9"/>
  <c r="AW138" i="9"/>
  <c r="DO138" i="9" s="1"/>
  <c r="AA138" i="9"/>
  <c r="AI138" i="9"/>
  <c r="AQ138" i="9"/>
  <c r="V138" i="9"/>
  <c r="AD138" i="9"/>
  <c r="AL138" i="9"/>
  <c r="AT138" i="9"/>
  <c r="DL138" i="9" s="1"/>
  <c r="AH138" i="9"/>
  <c r="W138" i="9"/>
  <c r="AM138" i="9"/>
  <c r="Z138" i="9"/>
  <c r="AP138" i="9"/>
  <c r="AU138" i="9"/>
  <c r="DM138" i="9" s="1"/>
  <c r="AE138" i="9"/>
  <c r="DK102" i="9"/>
  <c r="CB102" i="9"/>
  <c r="CT102" i="9"/>
  <c r="BK102" i="9"/>
  <c r="CY102" i="9"/>
  <c r="BP102" i="9"/>
  <c r="BV102" i="9"/>
  <c r="DE102" i="9"/>
  <c r="BF102" i="9"/>
  <c r="CO102" i="9"/>
  <c r="BU102" i="9"/>
  <c r="DD102" i="9"/>
  <c r="CN102" i="9"/>
  <c r="BE102" i="9"/>
  <c r="DC107" i="9"/>
  <c r="BT107" i="9"/>
  <c r="BS120" i="9"/>
  <c r="DB120" i="9"/>
  <c r="DG129" i="9"/>
  <c r="BX129" i="9"/>
  <c r="DD142" i="9"/>
  <c r="BU142" i="9"/>
  <c r="BZ143" i="9"/>
  <c r="DI143" i="9"/>
  <c r="BN146" i="9"/>
  <c r="CW146" i="9"/>
  <c r="CR147" i="9"/>
  <c r="BI147" i="9"/>
  <c r="DA147" i="9"/>
  <c r="BR147" i="9"/>
  <c r="DJ147" i="9"/>
  <c r="CA147" i="9"/>
  <c r="CT147" i="9"/>
  <c r="BK147" i="9"/>
  <c r="CD147" i="9"/>
  <c r="CE147" i="9"/>
  <c r="CC147" i="9"/>
  <c r="BX150" i="9"/>
  <c r="DG150" i="9"/>
  <c r="BL150" i="9"/>
  <c r="CU150" i="9"/>
  <c r="BW150" i="9"/>
  <c r="DF150" i="9"/>
  <c r="BG150" i="9"/>
  <c r="CP150" i="9"/>
  <c r="DH153" i="9"/>
  <c r="BY153" i="9"/>
  <c r="DK154" i="9"/>
  <c r="CB154" i="9"/>
  <c r="CM158" i="9"/>
  <c r="BD158" i="9"/>
  <c r="CR161" i="9"/>
  <c r="BI161" i="9"/>
  <c r="CU162" i="9"/>
  <c r="BL162" i="9"/>
  <c r="CZ165" i="9"/>
  <c r="BQ165" i="9"/>
  <c r="DC166" i="9"/>
  <c r="BT166" i="9"/>
  <c r="DH169" i="9"/>
  <c r="BY169" i="9"/>
  <c r="DK170" i="9"/>
  <c r="CB170" i="9"/>
  <c r="CM174" i="9"/>
  <c r="BD174" i="9"/>
  <c r="CR177" i="9"/>
  <c r="BI177" i="9"/>
  <c r="CU178" i="9"/>
  <c r="BL178" i="9"/>
  <c r="CZ181" i="9"/>
  <c r="BQ181" i="9"/>
  <c r="DC182" i="9"/>
  <c r="BT182" i="9"/>
  <c r="DK186" i="9"/>
  <c r="CB186" i="9"/>
  <c r="CM190" i="9"/>
  <c r="BD190" i="9"/>
  <c r="DG61" i="9"/>
  <c r="BX61" i="9"/>
  <c r="CY61" i="9"/>
  <c r="BP61" i="9"/>
  <c r="CN61" i="9"/>
  <c r="BE61" i="9"/>
  <c r="CM61" i="9"/>
  <c r="BD61" i="9"/>
  <c r="BS61" i="9"/>
  <c r="DB61" i="9"/>
  <c r="BC61" i="9"/>
  <c r="CL61" i="9"/>
  <c r="DA61" i="9"/>
  <c r="BR61" i="9"/>
  <c r="DD68" i="9"/>
  <c r="BU68" i="9"/>
  <c r="CU87" i="9"/>
  <c r="BL87" i="9"/>
  <c r="DG87" i="9"/>
  <c r="BX87" i="9"/>
  <c r="DF87" i="9"/>
  <c r="BW87" i="9"/>
  <c r="BZ87" i="9"/>
  <c r="DI87" i="9"/>
  <c r="BJ87" i="9"/>
  <c r="CS87" i="9"/>
  <c r="BY87" i="9"/>
  <c r="DH87" i="9"/>
  <c r="BI87" i="9"/>
  <c r="CR87" i="9"/>
  <c r="CD91" i="9"/>
  <c r="CT99" i="9"/>
  <c r="BK99" i="9"/>
  <c r="CQ99" i="9"/>
  <c r="BH99" i="9"/>
  <c r="CP99" i="9"/>
  <c r="BG99" i="9"/>
  <c r="BR99" i="9"/>
  <c r="DA99" i="9"/>
  <c r="BQ99" i="9"/>
  <c r="CZ99" i="9"/>
  <c r="CX110" i="9"/>
  <c r="BO110" i="9"/>
  <c r="DB110" i="9"/>
  <c r="BS110" i="9"/>
  <c r="DG110" i="9"/>
  <c r="BX110" i="9"/>
  <c r="BZ110" i="9"/>
  <c r="DI110" i="9"/>
  <c r="BJ110" i="9"/>
  <c r="CS110" i="9"/>
  <c r="BY110" i="9"/>
  <c r="DH110" i="9"/>
  <c r="BI110" i="9"/>
  <c r="CR110" i="9"/>
  <c r="CC116" i="9"/>
  <c r="CM120" i="9"/>
  <c r="BD120" i="9"/>
  <c r="BC125" i="9"/>
  <c r="CL125" i="9"/>
  <c r="DK128" i="9"/>
  <c r="CB128" i="9"/>
  <c r="BG128" i="9"/>
  <c r="CP128" i="9"/>
  <c r="CY128" i="9"/>
  <c r="BP128" i="9"/>
  <c r="DI128" i="9"/>
  <c r="BZ128" i="9"/>
  <c r="CS128" i="9"/>
  <c r="BJ128" i="9"/>
  <c r="DV129" i="9"/>
  <c r="DY129" i="9" s="1"/>
  <c r="DK129" i="9"/>
  <c r="CB129" i="9"/>
  <c r="BG129" i="9"/>
  <c r="CP129" i="9"/>
  <c r="CY129" i="9"/>
  <c r="BP129" i="9"/>
  <c r="DI129" i="9"/>
  <c r="BZ129" i="9"/>
  <c r="CS129" i="9"/>
  <c r="BJ129" i="9"/>
  <c r="T133" i="9"/>
  <c r="X133" i="9"/>
  <c r="AB133" i="9"/>
  <c r="AF133" i="9"/>
  <c r="AJ133" i="9"/>
  <c r="AN133" i="9"/>
  <c r="AR133" i="9"/>
  <c r="AV133" i="9"/>
  <c r="DN133" i="9" s="1"/>
  <c r="U133" i="9"/>
  <c r="Y133" i="9"/>
  <c r="AC133" i="9"/>
  <c r="AG133" i="9"/>
  <c r="AK133" i="9"/>
  <c r="AO133" i="9"/>
  <c r="AS133" i="9"/>
  <c r="AW133" i="9"/>
  <c r="DO133" i="9" s="1"/>
  <c r="Z133" i="9"/>
  <c r="AH133" i="9"/>
  <c r="AP133" i="9"/>
  <c r="AA133" i="9"/>
  <c r="AI133" i="9"/>
  <c r="AQ133" i="9"/>
  <c r="AE133" i="9"/>
  <c r="AU133" i="9"/>
  <c r="DM133" i="9" s="1"/>
  <c r="V133" i="9"/>
  <c r="AL133" i="9"/>
  <c r="W133" i="9"/>
  <c r="AM133" i="9"/>
  <c r="AD133" i="9"/>
  <c r="AT133" i="9"/>
  <c r="DL133" i="9" s="1"/>
  <c r="BN142" i="9"/>
  <c r="CW142" i="9"/>
  <c r="CR143" i="9"/>
  <c r="BI143" i="9"/>
  <c r="DA143" i="9"/>
  <c r="BR143" i="9"/>
  <c r="DJ143" i="9"/>
  <c r="CA143" i="9"/>
  <c r="CT143" i="9"/>
  <c r="BK143" i="9"/>
  <c r="BR146" i="9"/>
  <c r="DA146" i="9"/>
  <c r="CB146" i="9"/>
  <c r="DK146" i="9"/>
  <c r="CO146" i="9"/>
  <c r="BF146" i="9"/>
  <c r="BS146" i="9"/>
  <c r="DB146" i="9"/>
  <c r="BC146" i="9"/>
  <c r="CL146" i="9"/>
  <c r="CM153" i="9"/>
  <c r="BD153" i="9"/>
  <c r="CA154" i="9"/>
  <c r="DJ154" i="9"/>
  <c r="BK154" i="9"/>
  <c r="CT154" i="9"/>
  <c r="DI154" i="9"/>
  <c r="BZ154" i="9"/>
  <c r="CS154" i="9"/>
  <c r="BJ154" i="9"/>
  <c r="DC157" i="9"/>
  <c r="BT157" i="9"/>
  <c r="BS158" i="9"/>
  <c r="DB158" i="9"/>
  <c r="BC158" i="9"/>
  <c r="CL158" i="9"/>
  <c r="DA158" i="9"/>
  <c r="BR158" i="9"/>
  <c r="CM161" i="9"/>
  <c r="BD161" i="9"/>
  <c r="CA162" i="9"/>
  <c r="DJ162" i="9"/>
  <c r="BK162" i="9"/>
  <c r="CT162" i="9"/>
  <c r="DI162" i="9"/>
  <c r="BZ162" i="9"/>
  <c r="CS162" i="9"/>
  <c r="BJ162" i="9"/>
  <c r="DC165" i="9"/>
  <c r="BT165" i="9"/>
  <c r="BS166" i="9"/>
  <c r="DB166" i="9"/>
  <c r="BC166" i="9"/>
  <c r="CL166" i="9"/>
  <c r="DA166" i="9"/>
  <c r="BR166" i="9"/>
  <c r="CM169" i="9"/>
  <c r="BD169" i="9"/>
  <c r="CA170" i="9"/>
  <c r="DJ170" i="9"/>
  <c r="BK170" i="9"/>
  <c r="CT170" i="9"/>
  <c r="DI170" i="9"/>
  <c r="BZ170" i="9"/>
  <c r="CS170" i="9"/>
  <c r="BJ170" i="9"/>
  <c r="DC173" i="9"/>
  <c r="BT173" i="9"/>
  <c r="BS174" i="9"/>
  <c r="DB174" i="9"/>
  <c r="BC174" i="9"/>
  <c r="CL174" i="9"/>
  <c r="DA174" i="9"/>
  <c r="BR174" i="9"/>
  <c r="CM177" i="9"/>
  <c r="BD177" i="9"/>
  <c r="CA178" i="9"/>
  <c r="DJ178" i="9"/>
  <c r="BK178" i="9"/>
  <c r="CT178" i="9"/>
  <c r="DI178" i="9"/>
  <c r="BZ178" i="9"/>
  <c r="CS178" i="9"/>
  <c r="BJ178" i="9"/>
  <c r="DC181" i="9"/>
  <c r="BT181" i="9"/>
  <c r="BS182" i="9"/>
  <c r="DB182" i="9"/>
  <c r="BC182" i="9"/>
  <c r="CL182" i="9"/>
  <c r="DA182" i="9"/>
  <c r="BR182" i="9"/>
  <c r="BO186" i="9"/>
  <c r="CX186" i="9"/>
  <c r="DV186" i="9"/>
  <c r="DY186" i="9" s="1"/>
  <c r="BN186" i="9"/>
  <c r="CW186" i="9"/>
  <c r="CA190" i="9"/>
  <c r="DJ190" i="9"/>
  <c r="BK190" i="9"/>
  <c r="CT190" i="9"/>
  <c r="DI190" i="9"/>
  <c r="BZ190" i="9"/>
  <c r="CS190" i="9"/>
  <c r="BJ190" i="9"/>
  <c r="CQ68" i="9"/>
  <c r="BH68" i="9"/>
  <c r="CY68" i="9"/>
  <c r="BP68" i="9"/>
  <c r="DC68" i="9"/>
  <c r="BT68" i="9"/>
  <c r="DH68" i="9"/>
  <c r="BY68" i="9"/>
  <c r="CA68" i="9"/>
  <c r="DJ68" i="9"/>
  <c r="BK68" i="9"/>
  <c r="CT68" i="9"/>
  <c r="BZ68" i="9"/>
  <c r="DI68" i="9"/>
  <c r="BJ68" i="9"/>
  <c r="CS68" i="9"/>
  <c r="CY78" i="9"/>
  <c r="BP78" i="9"/>
  <c r="DG78" i="9"/>
  <c r="BX78" i="9"/>
  <c r="BC78" i="9"/>
  <c r="CL78" i="9"/>
  <c r="CZ78" i="9"/>
  <c r="BQ78" i="9"/>
  <c r="DI78" i="9"/>
  <c r="BZ78" i="9"/>
  <c r="CS78" i="9"/>
  <c r="BJ78" i="9"/>
  <c r="DC79" i="9"/>
  <c r="BT79" i="9"/>
  <c r="DJ79" i="9"/>
  <c r="CA79" i="9"/>
  <c r="CY79" i="9"/>
  <c r="BP79" i="9"/>
  <c r="CX79" i="9"/>
  <c r="BO79" i="9"/>
  <c r="BV79" i="9"/>
  <c r="DE79" i="9"/>
  <c r="BF79" i="9"/>
  <c r="CO79" i="9"/>
  <c r="DD79" i="9"/>
  <c r="BU79" i="9"/>
  <c r="CN79" i="9"/>
  <c r="BE79" i="9"/>
  <c r="DK107" i="9"/>
  <c r="CB107" i="9"/>
  <c r="BN107" i="9"/>
  <c r="CW107" i="9"/>
  <c r="DV107" i="9"/>
  <c r="DY107" i="9" s="1"/>
  <c r="CV107" i="9"/>
  <c r="BM107" i="9"/>
  <c r="CD114" i="9"/>
  <c r="CE114" i="9"/>
  <c r="CC114" i="9"/>
  <c r="BC120" i="9"/>
  <c r="CL120" i="9"/>
  <c r="CU120" i="9"/>
  <c r="BL120" i="9"/>
  <c r="DD120" i="9"/>
  <c r="BU120" i="9"/>
  <c r="CW120" i="9"/>
  <c r="BN120" i="9"/>
  <c r="CR121" i="9"/>
  <c r="BI121" i="9"/>
  <c r="CU121" i="9"/>
  <c r="BL121" i="9"/>
  <c r="DD121" i="9"/>
  <c r="BU121" i="9"/>
  <c r="CW121" i="9"/>
  <c r="BN121" i="9"/>
  <c r="DG124" i="9"/>
  <c r="BX124" i="9"/>
  <c r="DC124" i="9"/>
  <c r="BT124" i="9"/>
  <c r="BW124" i="9"/>
  <c r="DF124" i="9"/>
  <c r="BK124" i="9"/>
  <c r="CT124" i="9"/>
  <c r="BV124" i="9"/>
  <c r="DE124" i="9"/>
  <c r="BF124" i="9"/>
  <c r="CO124" i="9"/>
  <c r="BS125" i="9"/>
  <c r="DB125" i="9"/>
  <c r="BW125" i="9"/>
  <c r="DF125" i="9"/>
  <c r="BK125" i="9"/>
  <c r="CT125" i="9"/>
  <c r="BV125" i="9"/>
  <c r="DE125" i="9"/>
  <c r="BF125" i="9"/>
  <c r="CO125" i="9"/>
  <c r="CV142" i="9"/>
  <c r="BM142" i="9"/>
  <c r="DE142" i="9"/>
  <c r="BV142" i="9"/>
  <c r="CX142" i="9"/>
  <c r="BO142" i="9"/>
  <c r="BS153" i="9"/>
  <c r="DB153" i="9"/>
  <c r="BC153" i="9"/>
  <c r="CL153" i="9"/>
  <c r="BR153" i="9"/>
  <c r="DA153" i="9"/>
  <c r="CA157" i="9"/>
  <c r="DJ157" i="9"/>
  <c r="BK157" i="9"/>
  <c r="CT157" i="9"/>
  <c r="BZ157" i="9"/>
  <c r="DI157" i="9"/>
  <c r="BJ157" i="9"/>
  <c r="CS157" i="9"/>
  <c r="BS161" i="9"/>
  <c r="DB161" i="9"/>
  <c r="BC161" i="9"/>
  <c r="CL161" i="9"/>
  <c r="BR161" i="9"/>
  <c r="DA161" i="9"/>
  <c r="CA165" i="9"/>
  <c r="DJ165" i="9"/>
  <c r="BK165" i="9"/>
  <c r="CT165" i="9"/>
  <c r="BZ165" i="9"/>
  <c r="DI165" i="9"/>
  <c r="BJ165" i="9"/>
  <c r="CS165" i="9"/>
  <c r="BS169" i="9"/>
  <c r="DB169" i="9"/>
  <c r="BC169" i="9"/>
  <c r="CL169" i="9"/>
  <c r="BR169" i="9"/>
  <c r="DA169" i="9"/>
  <c r="CA173" i="9"/>
  <c r="DJ173" i="9"/>
  <c r="BK173" i="9"/>
  <c r="CT173" i="9"/>
  <c r="BZ173" i="9"/>
  <c r="DI173" i="9"/>
  <c r="BJ173" i="9"/>
  <c r="CS173" i="9"/>
  <c r="BS177" i="9"/>
  <c r="DB177" i="9"/>
  <c r="BC177" i="9"/>
  <c r="CL177" i="9"/>
  <c r="BR177" i="9"/>
  <c r="DA177" i="9"/>
  <c r="CA181" i="9"/>
  <c r="DJ181" i="9"/>
  <c r="BK181" i="9"/>
  <c r="CT181" i="9"/>
  <c r="BZ181" i="9"/>
  <c r="DI181" i="9"/>
  <c r="BJ181" i="9"/>
  <c r="CS181" i="9"/>
  <c r="DK115" i="9"/>
  <c r="CB115" i="9"/>
  <c r="BN115" i="9"/>
  <c r="CW115" i="9"/>
  <c r="DV115" i="9"/>
  <c r="DY115" i="9" s="1"/>
  <c r="CV115" i="9"/>
  <c r="BM115" i="9"/>
  <c r="T145" i="9"/>
  <c r="X145" i="9"/>
  <c r="AB145" i="9"/>
  <c r="AF145" i="9"/>
  <c r="AJ145" i="9"/>
  <c r="AN145" i="9"/>
  <c r="AR145" i="9"/>
  <c r="AV145" i="9"/>
  <c r="DN145" i="9" s="1"/>
  <c r="V145" i="9"/>
  <c r="AA145" i="9"/>
  <c r="AG145" i="9"/>
  <c r="AL145" i="9"/>
  <c r="AQ145" i="9"/>
  <c r="AW145" i="9"/>
  <c r="DO145" i="9" s="1"/>
  <c r="W145" i="9"/>
  <c r="AC145" i="9"/>
  <c r="AH145" i="9"/>
  <c r="AM145" i="9"/>
  <c r="AS145" i="9"/>
  <c r="Y145" i="9"/>
  <c r="AI145" i="9"/>
  <c r="AT145" i="9"/>
  <c r="DL145" i="9" s="1"/>
  <c r="Z145" i="9"/>
  <c r="AK145" i="9"/>
  <c r="AU145" i="9"/>
  <c r="DM145" i="9" s="1"/>
  <c r="AD145" i="9"/>
  <c r="AO145" i="9"/>
  <c r="AE145" i="9"/>
  <c r="AP145" i="9"/>
  <c r="U145" i="9"/>
  <c r="CM168" i="9"/>
  <c r="BD168" i="9"/>
  <c r="CR168" i="9"/>
  <c r="BI168" i="9"/>
  <c r="CQ168" i="9"/>
  <c r="BH168" i="9"/>
  <c r="BS168" i="9"/>
  <c r="DB168" i="9"/>
  <c r="BC168" i="9"/>
  <c r="CL168" i="9"/>
  <c r="BR168" i="9"/>
  <c r="DA168" i="9"/>
  <c r="CN180" i="9"/>
  <c r="BE180" i="9"/>
  <c r="DC184" i="9"/>
  <c r="BT184" i="9"/>
  <c r="DH184" i="9"/>
  <c r="BY184" i="9"/>
  <c r="DG184" i="9"/>
  <c r="BX184" i="9"/>
  <c r="CA184" i="9"/>
  <c r="DJ184" i="9"/>
  <c r="BK184" i="9"/>
  <c r="CT184" i="9"/>
  <c r="BZ184" i="9"/>
  <c r="DI184" i="9"/>
  <c r="BJ184" i="9"/>
  <c r="CS184" i="9"/>
  <c r="CN185" i="9"/>
  <c r="BE185" i="9"/>
  <c r="CM189" i="9"/>
  <c r="BD189" i="9"/>
  <c r="CR189" i="9"/>
  <c r="BI189" i="9"/>
  <c r="BS189" i="9"/>
  <c r="DB189" i="9"/>
  <c r="BC189" i="9"/>
  <c r="CL189" i="9"/>
  <c r="BR189" i="9"/>
  <c r="DA189" i="9"/>
  <c r="DK194" i="9"/>
  <c r="CB194" i="9"/>
  <c r="BO194" i="9"/>
  <c r="CX194" i="9"/>
  <c r="DV194" i="9"/>
  <c r="DY194" i="9" s="1"/>
  <c r="BN194" i="9"/>
  <c r="CW194" i="9"/>
  <c r="DG197" i="9"/>
  <c r="BX197" i="9"/>
  <c r="CV202" i="9"/>
  <c r="BM202" i="9"/>
  <c r="CV204" i="9"/>
  <c r="BM204" i="9"/>
  <c r="CV206" i="9"/>
  <c r="BM206" i="9"/>
  <c r="CU209" i="9"/>
  <c r="BL209" i="9"/>
  <c r="DC213" i="9"/>
  <c r="BT213" i="9"/>
  <c r="DK217" i="9"/>
  <c r="CB217" i="9"/>
  <c r="CU221" i="9"/>
  <c r="BL221" i="9"/>
  <c r="W70" i="9"/>
  <c r="AA70" i="9"/>
  <c r="AE70" i="9"/>
  <c r="AI70" i="9"/>
  <c r="AM70" i="9"/>
  <c r="AQ70" i="9"/>
  <c r="AU70" i="9"/>
  <c r="DM70" i="9" s="1"/>
  <c r="T70" i="9"/>
  <c r="X70" i="9"/>
  <c r="AB70" i="9"/>
  <c r="AF70" i="9"/>
  <c r="AJ70" i="9"/>
  <c r="AN70" i="9"/>
  <c r="AR70" i="9"/>
  <c r="AV70" i="9"/>
  <c r="DN70" i="9" s="1"/>
  <c r="V70" i="9"/>
  <c r="AD70" i="9"/>
  <c r="AL70" i="9"/>
  <c r="AT70" i="9"/>
  <c r="DL70" i="9" s="1"/>
  <c r="DV70" i="9" s="1"/>
  <c r="DY70" i="9" s="1"/>
  <c r="Y70" i="9"/>
  <c r="AG70" i="9"/>
  <c r="AO70" i="9"/>
  <c r="AW70" i="9"/>
  <c r="DO70" i="9" s="1"/>
  <c r="AC70" i="9"/>
  <c r="AS70" i="9"/>
  <c r="AH70" i="9"/>
  <c r="AP70" i="9"/>
  <c r="U70" i="9"/>
  <c r="Z70" i="9"/>
  <c r="AK70" i="9"/>
  <c r="DC164" i="9"/>
  <c r="BT164" i="9"/>
  <c r="DH164" i="9"/>
  <c r="BY164" i="9"/>
  <c r="DG164" i="9"/>
  <c r="BX164" i="9"/>
  <c r="CA164" i="9"/>
  <c r="DJ164" i="9"/>
  <c r="BK164" i="9"/>
  <c r="CT164" i="9"/>
  <c r="BZ164" i="9"/>
  <c r="DI164" i="9"/>
  <c r="BJ164" i="9"/>
  <c r="CS164" i="9"/>
  <c r="DC180" i="9"/>
  <c r="BT180" i="9"/>
  <c r="DH180" i="9"/>
  <c r="BY180" i="9"/>
  <c r="DG180" i="9"/>
  <c r="BX180" i="9"/>
  <c r="CA180" i="9"/>
  <c r="DJ180" i="9"/>
  <c r="BK180" i="9"/>
  <c r="CT180" i="9"/>
  <c r="BZ180" i="9"/>
  <c r="DI180" i="9"/>
  <c r="BJ180" i="9"/>
  <c r="CS180" i="9"/>
  <c r="DK185" i="9"/>
  <c r="CB185" i="9"/>
  <c r="BO185" i="9"/>
  <c r="CX185" i="9"/>
  <c r="BN185" i="9"/>
  <c r="CW185" i="9"/>
  <c r="CZ197" i="9"/>
  <c r="BQ197" i="9"/>
  <c r="BW197" i="9"/>
  <c r="DF197" i="9"/>
  <c r="BG197" i="9"/>
  <c r="CP197" i="9"/>
  <c r="DE197" i="9"/>
  <c r="BV197" i="9"/>
  <c r="BF197" i="9"/>
  <c r="CO197" i="9"/>
  <c r="CQ204" i="9"/>
  <c r="BH204" i="9"/>
  <c r="BS204" i="9"/>
  <c r="DB204" i="9"/>
  <c r="BC204" i="9"/>
  <c r="CL204" i="9"/>
  <c r="BR204" i="9"/>
  <c r="DA204" i="9"/>
  <c r="CM206" i="9"/>
  <c r="BD206" i="9"/>
  <c r="BS206" i="9"/>
  <c r="DB206" i="9"/>
  <c r="BC206" i="9"/>
  <c r="CL206" i="9"/>
  <c r="BR206" i="9"/>
  <c r="DA206" i="9"/>
  <c r="CA209" i="9"/>
  <c r="DJ209" i="9"/>
  <c r="BK209" i="9"/>
  <c r="CT209" i="9"/>
  <c r="DI209" i="9"/>
  <c r="BZ209" i="9"/>
  <c r="CS209" i="9"/>
  <c r="BJ209" i="9"/>
  <c r="BW213" i="9"/>
  <c r="DF213" i="9"/>
  <c r="BG213" i="9"/>
  <c r="CP213" i="9"/>
  <c r="BV213" i="9"/>
  <c r="DE213" i="9"/>
  <c r="BF213" i="9"/>
  <c r="CO213" i="9"/>
  <c r="BS217" i="9"/>
  <c r="DB217" i="9"/>
  <c r="BC217" i="9"/>
  <c r="CL217" i="9"/>
  <c r="DA217" i="9"/>
  <c r="BR217" i="9"/>
  <c r="BO221" i="9"/>
  <c r="CX221" i="9"/>
  <c r="DV221" i="9"/>
  <c r="DY221" i="9" s="1"/>
  <c r="BN221" i="9"/>
  <c r="CW221" i="9"/>
  <c r="W159" i="9"/>
  <c r="AA159" i="9"/>
  <c r="AE159" i="9"/>
  <c r="AI159" i="9"/>
  <c r="AM159" i="9"/>
  <c r="AQ159" i="9"/>
  <c r="AU159" i="9"/>
  <c r="DM159" i="9" s="1"/>
  <c r="T159" i="9"/>
  <c r="X159" i="9"/>
  <c r="AB159" i="9"/>
  <c r="AF159" i="9"/>
  <c r="AJ159" i="9"/>
  <c r="AN159" i="9"/>
  <c r="AR159" i="9"/>
  <c r="AV159" i="9"/>
  <c r="DN159" i="9" s="1"/>
  <c r="V159" i="9"/>
  <c r="AD159" i="9"/>
  <c r="AL159" i="9"/>
  <c r="AT159" i="9"/>
  <c r="DL159" i="9" s="1"/>
  <c r="DV159" i="9" s="1"/>
  <c r="DY159" i="9" s="1"/>
  <c r="Y159" i="9"/>
  <c r="AG159" i="9"/>
  <c r="AO159" i="9"/>
  <c r="AW159" i="9"/>
  <c r="DO159" i="9" s="1"/>
  <c r="Z159" i="9"/>
  <c r="AH159" i="9"/>
  <c r="AP159" i="9"/>
  <c r="AS159" i="9"/>
  <c r="U159" i="9"/>
  <c r="AC159" i="9"/>
  <c r="AK159" i="9"/>
  <c r="DK160" i="9"/>
  <c r="CB160" i="9"/>
  <c r="BO160" i="9"/>
  <c r="CX160" i="9"/>
  <c r="CW160" i="9"/>
  <c r="BN160" i="9"/>
  <c r="CM176" i="9"/>
  <c r="BD176" i="9"/>
  <c r="CR176" i="9"/>
  <c r="BI176" i="9"/>
  <c r="CQ176" i="9"/>
  <c r="BH176" i="9"/>
  <c r="BS176" i="9"/>
  <c r="DB176" i="9"/>
  <c r="BC176" i="9"/>
  <c r="CL176" i="9"/>
  <c r="BR176" i="9"/>
  <c r="DA176" i="9"/>
  <c r="DV185" i="9"/>
  <c r="DY185" i="9" s="1"/>
  <c r="DV197" i="9"/>
  <c r="DY197" i="9" s="1"/>
  <c r="CM202" i="9"/>
  <c r="BD202" i="9"/>
  <c r="BS202" i="9"/>
  <c r="DB202" i="9"/>
  <c r="BC202" i="9"/>
  <c r="CL202" i="9"/>
  <c r="DA202" i="9"/>
  <c r="BR202" i="9"/>
  <c r="DV204" i="9"/>
  <c r="DY204" i="9" s="1"/>
  <c r="CZ206" i="9"/>
  <c r="BQ206" i="9"/>
  <c r="BS222" i="9"/>
  <c r="DB222" i="9"/>
  <c r="BC222" i="9"/>
  <c r="CL222" i="9"/>
  <c r="BZ151" i="9"/>
  <c r="DI151" i="9"/>
  <c r="DE151" i="9"/>
  <c r="BV151" i="9"/>
  <c r="BJ151" i="9"/>
  <c r="CS151" i="9"/>
  <c r="BN151" i="9"/>
  <c r="CW151" i="9"/>
  <c r="BX151" i="9"/>
  <c r="DG151" i="9"/>
  <c r="BO151" i="9"/>
  <c r="CX151" i="9"/>
  <c r="DD193" i="9"/>
  <c r="BU193" i="9"/>
  <c r="CU193" i="9"/>
  <c r="BL193" i="9"/>
  <c r="CZ193" i="9"/>
  <c r="BQ193" i="9"/>
  <c r="BW193" i="9"/>
  <c r="DF193" i="9"/>
  <c r="BG193" i="9"/>
  <c r="CP193" i="9"/>
  <c r="BV193" i="9"/>
  <c r="DE193" i="9"/>
  <c r="BF193" i="9"/>
  <c r="CO193" i="9"/>
  <c r="W247" i="9"/>
  <c r="AA247" i="9"/>
  <c r="AE247" i="9"/>
  <c r="AI247" i="9"/>
  <c r="AM247" i="9"/>
  <c r="AQ247" i="9"/>
  <c r="AU247" i="9"/>
  <c r="DM247" i="9" s="1"/>
  <c r="U247" i="9"/>
  <c r="Y247" i="9"/>
  <c r="AC247" i="9"/>
  <c r="AG247" i="9"/>
  <c r="AK247" i="9"/>
  <c r="AO247" i="9"/>
  <c r="AS247" i="9"/>
  <c r="AW247" i="9"/>
  <c r="DO247" i="9" s="1"/>
  <c r="T247" i="9"/>
  <c r="AB247" i="9"/>
  <c r="AJ247" i="9"/>
  <c r="AR247" i="9"/>
  <c r="V247" i="9"/>
  <c r="AD247" i="9"/>
  <c r="AL247" i="9"/>
  <c r="AT247" i="9"/>
  <c r="DL247" i="9" s="1"/>
  <c r="X247" i="9"/>
  <c r="AF247" i="9"/>
  <c r="AN247" i="9"/>
  <c r="AV247" i="9"/>
  <c r="DN247" i="9" s="1"/>
  <c r="Z247" i="9"/>
  <c r="AH247" i="9"/>
  <c r="AP247" i="9"/>
  <c r="AU18" i="9"/>
  <c r="DM18" i="9" s="1"/>
  <c r="T18" i="9"/>
  <c r="AV18" i="9"/>
  <c r="DN18" i="9" s="1"/>
  <c r="U18" i="9"/>
  <c r="AW18" i="9"/>
  <c r="DO18" i="9" s="1"/>
  <c r="V18" i="9"/>
  <c r="W18" i="9" s="1"/>
  <c r="X18" i="9" s="1"/>
  <c r="Y18" i="9" s="1"/>
  <c r="Z18" i="9" s="1"/>
  <c r="AA18" i="9" s="1"/>
  <c r="AB18" i="9" s="1"/>
  <c r="AC18" i="9" s="1"/>
  <c r="AD18" i="9" s="1"/>
  <c r="AE18" i="9" s="1"/>
  <c r="AF18" i="9" s="1"/>
  <c r="AG18" i="9" s="1"/>
  <c r="AH18" i="9" s="1"/>
  <c r="AI18" i="9" s="1"/>
  <c r="AJ18" i="9" s="1"/>
  <c r="AK18" i="9" s="1"/>
  <c r="AL18" i="9" s="1"/>
  <c r="AM18" i="9" s="1"/>
  <c r="AN18" i="9" s="1"/>
  <c r="AO18" i="9" s="1"/>
  <c r="AP18" i="9" s="1"/>
  <c r="AQ18" i="9" s="1"/>
  <c r="AR18" i="9" s="1"/>
  <c r="AS18" i="9" s="1"/>
  <c r="AT18" i="9"/>
  <c r="DL18" i="9" s="1"/>
  <c r="CW28" i="9"/>
  <c r="BN28" i="9"/>
  <c r="DV28" i="9"/>
  <c r="DY28" i="9" s="1"/>
  <c r="BM28" i="9"/>
  <c r="CV28" i="9"/>
  <c r="CB28" i="9"/>
  <c r="DK28" i="9"/>
  <c r="CU28" i="9"/>
  <c r="BL28" i="9"/>
  <c r="DA27" i="9"/>
  <c r="BR27" i="9"/>
  <c r="BQ27" i="9"/>
  <c r="CZ27" i="9"/>
  <c r="CY27" i="9"/>
  <c r="BP27" i="9"/>
  <c r="BI30" i="9"/>
  <c r="CR30" i="9"/>
  <c r="BY30" i="9"/>
  <c r="DH30" i="9"/>
  <c r="BM31" i="9"/>
  <c r="CV31" i="9"/>
  <c r="BQ32" i="9"/>
  <c r="CZ32" i="9"/>
  <c r="BU33" i="9"/>
  <c r="DD33" i="9"/>
  <c r="BI34" i="9"/>
  <c r="CR34" i="9"/>
  <c r="BY34" i="9"/>
  <c r="DH34" i="9"/>
  <c r="BM35" i="9"/>
  <c r="CV35" i="9"/>
  <c r="BQ36" i="9"/>
  <c r="CZ36" i="9"/>
  <c r="DA26" i="9"/>
  <c r="BR26" i="9"/>
  <c r="BQ26" i="9"/>
  <c r="CZ26" i="9"/>
  <c r="CY26" i="9"/>
  <c r="BP26" i="9"/>
  <c r="DF28" i="9"/>
  <c r="BW28" i="9"/>
  <c r="DA30" i="9"/>
  <c r="BR30" i="9"/>
  <c r="CO31" i="9"/>
  <c r="BF31" i="9"/>
  <c r="DE31" i="9"/>
  <c r="BV31" i="9"/>
  <c r="CS32" i="9"/>
  <c r="BJ32" i="9"/>
  <c r="DI32" i="9"/>
  <c r="BZ32" i="9"/>
  <c r="CW33" i="9"/>
  <c r="BN33" i="9"/>
  <c r="DA34" i="9"/>
  <c r="BR34" i="9"/>
  <c r="CO35" i="9"/>
  <c r="BF35" i="9"/>
  <c r="DE35" i="9"/>
  <c r="BV35" i="9"/>
  <c r="BJ36" i="9"/>
  <c r="CS36" i="9"/>
  <c r="BZ36" i="9"/>
  <c r="DI36" i="9"/>
  <c r="CD32" i="9"/>
  <c r="CC35" i="9"/>
  <c r="BV37" i="9"/>
  <c r="DE37" i="9"/>
  <c r="BF37" i="9"/>
  <c r="CO37" i="9"/>
  <c r="BU37" i="9"/>
  <c r="DD37" i="9"/>
  <c r="BE37" i="9"/>
  <c r="CN37" i="9"/>
  <c r="BR39" i="9"/>
  <c r="DA39" i="9"/>
  <c r="CZ39" i="9"/>
  <c r="BQ39" i="9"/>
  <c r="CX41" i="9"/>
  <c r="BO41" i="9"/>
  <c r="BN41" i="9"/>
  <c r="CW41" i="9"/>
  <c r="DV41" i="9"/>
  <c r="DY41" i="9" s="1"/>
  <c r="CV41" i="9"/>
  <c r="BM41" i="9"/>
  <c r="CY43" i="9"/>
  <c r="BP43" i="9"/>
  <c r="CM46" i="9"/>
  <c r="BD46" i="9"/>
  <c r="CD36" i="9"/>
  <c r="CE36" i="9"/>
  <c r="CC36" i="9"/>
  <c r="DJ44" i="9"/>
  <c r="CA44" i="9"/>
  <c r="CT44" i="9"/>
  <c r="BK44" i="9"/>
  <c r="BZ44" i="9"/>
  <c r="DI44" i="9"/>
  <c r="BJ44" i="9"/>
  <c r="CS44" i="9"/>
  <c r="DH44" i="9"/>
  <c r="BY44" i="9"/>
  <c r="CR44" i="9"/>
  <c r="BI44" i="9"/>
  <c r="DJ46" i="9"/>
  <c r="CA46" i="9"/>
  <c r="CT46" i="9"/>
  <c r="BK46" i="9"/>
  <c r="BZ46" i="9"/>
  <c r="DI46" i="9"/>
  <c r="BJ46" i="9"/>
  <c r="CS46" i="9"/>
  <c r="DH46" i="9"/>
  <c r="BY46" i="9"/>
  <c r="CR46" i="9"/>
  <c r="BI46" i="9"/>
  <c r="DJ48" i="9"/>
  <c r="CA48" i="9"/>
  <c r="CT48" i="9"/>
  <c r="BK48" i="9"/>
  <c r="BZ48" i="9"/>
  <c r="DI48" i="9"/>
  <c r="BJ48" i="9"/>
  <c r="CS48" i="9"/>
  <c r="DH48" i="9"/>
  <c r="BY48" i="9"/>
  <c r="CR48" i="9"/>
  <c r="BI48" i="9"/>
  <c r="DF43" i="9"/>
  <c r="BW43" i="9"/>
  <c r="CP43" i="9"/>
  <c r="BG43" i="9"/>
  <c r="BV43" i="9"/>
  <c r="DE43" i="9"/>
  <c r="BF43" i="9"/>
  <c r="CO43" i="9"/>
  <c r="DD43" i="9"/>
  <c r="BU43" i="9"/>
  <c r="CN43" i="9"/>
  <c r="BE43" i="9"/>
  <c r="DK48" i="9"/>
  <c r="CB48" i="9"/>
  <c r="DG49" i="9"/>
  <c r="BX49" i="9"/>
  <c r="DD49" i="9"/>
  <c r="BU49" i="9"/>
  <c r="BL49" i="9"/>
  <c r="CU49" i="9"/>
  <c r="DB49" i="9"/>
  <c r="BS49" i="9"/>
  <c r="BC49" i="9"/>
  <c r="CL49" i="9"/>
  <c r="BR49" i="9"/>
  <c r="DA49" i="9"/>
  <c r="BI49" i="9"/>
  <c r="CR49" i="9"/>
  <c r="DB52" i="9"/>
  <c r="BS52" i="9"/>
  <c r="CL52" i="9"/>
  <c r="BC52" i="9"/>
  <c r="BR52" i="9"/>
  <c r="DA52" i="9"/>
  <c r="CZ52" i="9"/>
  <c r="BQ52" i="9"/>
  <c r="BP54" i="9"/>
  <c r="CY54" i="9"/>
  <c r="DB55" i="9"/>
  <c r="BS55" i="9"/>
  <c r="CL55" i="9"/>
  <c r="BC55" i="9"/>
  <c r="DD55" i="9"/>
  <c r="BU55" i="9"/>
  <c r="CN55" i="9"/>
  <c r="BE55" i="9"/>
  <c r="DC47" i="9"/>
  <c r="BT47" i="9"/>
  <c r="DK47" i="9"/>
  <c r="CB47" i="9"/>
  <c r="DF47" i="9"/>
  <c r="BW47" i="9"/>
  <c r="CP47" i="9"/>
  <c r="BG47" i="9"/>
  <c r="BV47" i="9"/>
  <c r="DE47" i="9"/>
  <c r="BF47" i="9"/>
  <c r="CO47" i="9"/>
  <c r="DD47" i="9"/>
  <c r="BU47" i="9"/>
  <c r="CN47" i="9"/>
  <c r="BE47" i="9"/>
  <c r="CX51" i="9"/>
  <c r="BO51" i="9"/>
  <c r="BN51" i="9"/>
  <c r="CW51" i="9"/>
  <c r="DV51" i="9"/>
  <c r="DY51" i="9" s="1"/>
  <c r="CV51" i="9"/>
  <c r="BM51" i="9"/>
  <c r="BD54" i="9"/>
  <c r="CM54" i="9"/>
  <c r="BD56" i="9"/>
  <c r="CM56" i="9"/>
  <c r="CM58" i="9"/>
  <c r="BD58" i="9"/>
  <c r="BZ58" i="9"/>
  <c r="DI58" i="9"/>
  <c r="BC59" i="9"/>
  <c r="CL59" i="9"/>
  <c r="DG59" i="9"/>
  <c r="BX59" i="9"/>
  <c r="DJ38" i="9"/>
  <c r="CA38" i="9"/>
  <c r="BN38" i="9"/>
  <c r="CW38" i="9"/>
  <c r="DV38" i="9"/>
  <c r="DY38" i="9" s="1"/>
  <c r="CV38" i="9"/>
  <c r="BM38" i="9"/>
  <c r="CM40" i="9"/>
  <c r="BD40" i="9"/>
  <c r="DB40" i="9"/>
  <c r="BS40" i="9"/>
  <c r="DG40" i="9"/>
  <c r="BX40" i="9"/>
  <c r="DF40" i="9"/>
  <c r="BW40" i="9"/>
  <c r="BZ40" i="9"/>
  <c r="DI40" i="9"/>
  <c r="BJ40" i="9"/>
  <c r="CS40" i="9"/>
  <c r="DH40" i="9"/>
  <c r="BY40" i="9"/>
  <c r="BI40" i="9"/>
  <c r="CR40" i="9"/>
  <c r="DC45" i="9"/>
  <c r="BT45" i="9"/>
  <c r="DK45" i="9"/>
  <c r="CB45" i="9"/>
  <c r="DF45" i="9"/>
  <c r="BW45" i="9"/>
  <c r="CP45" i="9"/>
  <c r="BG45" i="9"/>
  <c r="BV45" i="9"/>
  <c r="DE45" i="9"/>
  <c r="BF45" i="9"/>
  <c r="CO45" i="9"/>
  <c r="DD45" i="9"/>
  <c r="BU45" i="9"/>
  <c r="CN45" i="9"/>
  <c r="BE45" i="9"/>
  <c r="DJ50" i="9"/>
  <c r="CA50" i="9"/>
  <c r="CT50" i="9"/>
  <c r="BK50" i="9"/>
  <c r="BZ50" i="9"/>
  <c r="DI50" i="9"/>
  <c r="BJ50" i="9"/>
  <c r="CS50" i="9"/>
  <c r="DH50" i="9"/>
  <c r="BY50" i="9"/>
  <c r="CR50" i="9"/>
  <c r="BI50" i="9"/>
  <c r="DF54" i="9"/>
  <c r="BW54" i="9"/>
  <c r="CP54" i="9"/>
  <c r="BG54" i="9"/>
  <c r="BV54" i="9"/>
  <c r="DE54" i="9"/>
  <c r="BF54" i="9"/>
  <c r="CO54" i="9"/>
  <c r="DD54" i="9"/>
  <c r="BU54" i="9"/>
  <c r="CN54" i="9"/>
  <c r="BE54" i="9"/>
  <c r="DF56" i="9"/>
  <c r="BW56" i="9"/>
  <c r="CP56" i="9"/>
  <c r="BG56" i="9"/>
  <c r="DH56" i="9"/>
  <c r="BY56" i="9"/>
  <c r="CR56" i="9"/>
  <c r="BI56" i="9"/>
  <c r="DL58" i="9"/>
  <c r="CV58" i="9"/>
  <c r="BM58" i="9"/>
  <c r="DH59" i="9"/>
  <c r="BY59" i="9"/>
  <c r="CR59" i="9"/>
  <c r="BI59" i="9"/>
  <c r="CM42" i="9"/>
  <c r="BD42" i="9"/>
  <c r="CU42" i="9"/>
  <c r="BL42" i="9"/>
  <c r="DB42" i="9"/>
  <c r="BS42" i="9"/>
  <c r="CL42" i="9"/>
  <c r="BC42" i="9"/>
  <c r="BR42" i="9"/>
  <c r="DA42" i="9"/>
  <c r="CZ42" i="9"/>
  <c r="BQ42" i="9"/>
  <c r="BZ57" i="9"/>
  <c r="DI57" i="9"/>
  <c r="BX57" i="9"/>
  <c r="DG57" i="9"/>
  <c r="DJ57" i="9"/>
  <c r="CA57" i="9"/>
  <c r="CT57" i="9"/>
  <c r="BK57" i="9"/>
  <c r="DL57" i="9"/>
  <c r="DV57" i="9" s="1"/>
  <c r="DY57" i="9" s="1"/>
  <c r="CV57" i="9"/>
  <c r="BM57" i="9"/>
  <c r="DG53" i="9"/>
  <c r="BX53" i="9"/>
  <c r="CQ73" i="9"/>
  <c r="BH73" i="9"/>
  <c r="BW73" i="9"/>
  <c r="DF73" i="9"/>
  <c r="BN73" i="9"/>
  <c r="CW73" i="9"/>
  <c r="BM77" i="9"/>
  <c r="CV77" i="9"/>
  <c r="DK77" i="9"/>
  <c r="CB77" i="9"/>
  <c r="BG77" i="9"/>
  <c r="CP77" i="9"/>
  <c r="BR77" i="9"/>
  <c r="DA77" i="9"/>
  <c r="BV80" i="9"/>
  <c r="DE80" i="9"/>
  <c r="BF80" i="9"/>
  <c r="CO80" i="9"/>
  <c r="BU80" i="9"/>
  <c r="DD80" i="9"/>
  <c r="BE80" i="9"/>
  <c r="CN80" i="9"/>
  <c r="BZ84" i="9"/>
  <c r="DI84" i="9"/>
  <c r="BJ84" i="9"/>
  <c r="CS84" i="9"/>
  <c r="BY84" i="9"/>
  <c r="DH84" i="9"/>
  <c r="BI84" i="9"/>
  <c r="CR84" i="9"/>
  <c r="BN88" i="9"/>
  <c r="CW88" i="9"/>
  <c r="DV88" i="9"/>
  <c r="DY88" i="9" s="1"/>
  <c r="BM88" i="9"/>
  <c r="CV88" i="9"/>
  <c r="CX53" i="9"/>
  <c r="BO53" i="9"/>
  <c r="BN53" i="9"/>
  <c r="CW53" i="9"/>
  <c r="DV53" i="9"/>
  <c r="DY53" i="9" s="1"/>
  <c r="CV53" i="9"/>
  <c r="BM53" i="9"/>
  <c r="CM64" i="9"/>
  <c r="BD64" i="9"/>
  <c r="CR64" i="9"/>
  <c r="BI64" i="9"/>
  <c r="BS64" i="9"/>
  <c r="DB64" i="9"/>
  <c r="BC64" i="9"/>
  <c r="CL64" i="9"/>
  <c r="BR64" i="9"/>
  <c r="DA64" i="9"/>
  <c r="DK65" i="9"/>
  <c r="CB65" i="9"/>
  <c r="BO65" i="9"/>
  <c r="CX65" i="9"/>
  <c r="BN65" i="9"/>
  <c r="CW65" i="9"/>
  <c r="CU72" i="9"/>
  <c r="BL72" i="9"/>
  <c r="CZ72" i="9"/>
  <c r="BQ72" i="9"/>
  <c r="BW72" i="9"/>
  <c r="DF72" i="9"/>
  <c r="BG72" i="9"/>
  <c r="CP72" i="9"/>
  <c r="DE72" i="9"/>
  <c r="BV72" i="9"/>
  <c r="CO72" i="9"/>
  <c r="BF72" i="9"/>
  <c r="DG76" i="9"/>
  <c r="BX76" i="9"/>
  <c r="BC76" i="9"/>
  <c r="CL76" i="9"/>
  <c r="CZ76" i="9"/>
  <c r="BQ76" i="9"/>
  <c r="DI76" i="9"/>
  <c r="BZ76" i="9"/>
  <c r="CS76" i="9"/>
  <c r="BJ76" i="9"/>
  <c r="DF80" i="9"/>
  <c r="BW80" i="9"/>
  <c r="BV81" i="9"/>
  <c r="DE81" i="9"/>
  <c r="BF81" i="9"/>
  <c r="CO81" i="9"/>
  <c r="BU81" i="9"/>
  <c r="DD81" i="9"/>
  <c r="BE81" i="9"/>
  <c r="CN81" i="9"/>
  <c r="BN85" i="9"/>
  <c r="CW85" i="9"/>
  <c r="DV85" i="9"/>
  <c r="DY85" i="9" s="1"/>
  <c r="BM85" i="9"/>
  <c r="CV85" i="9"/>
  <c r="DF88" i="9"/>
  <c r="BW88" i="9"/>
  <c r="BV89" i="9"/>
  <c r="DE89" i="9"/>
  <c r="BF89" i="9"/>
  <c r="CO89" i="9"/>
  <c r="BU89" i="9"/>
  <c r="DD89" i="9"/>
  <c r="BE89" i="9"/>
  <c r="CN89" i="9"/>
  <c r="CY69" i="9"/>
  <c r="BP69" i="9"/>
  <c r="CN69" i="9"/>
  <c r="BE69" i="9"/>
  <c r="CM69" i="9"/>
  <c r="BD69" i="9"/>
  <c r="BS69" i="9"/>
  <c r="DB69" i="9"/>
  <c r="BC69" i="9"/>
  <c r="CL69" i="9"/>
  <c r="DA69" i="9"/>
  <c r="BR69" i="9"/>
  <c r="W71" i="9"/>
  <c r="AA71" i="9"/>
  <c r="AE71" i="9"/>
  <c r="AI71" i="9"/>
  <c r="AM71" i="9"/>
  <c r="AQ71" i="9"/>
  <c r="AU71" i="9"/>
  <c r="DM71" i="9" s="1"/>
  <c r="T71" i="9"/>
  <c r="X71" i="9"/>
  <c r="AB71" i="9"/>
  <c r="AF71" i="9"/>
  <c r="AJ71" i="9"/>
  <c r="AN71" i="9"/>
  <c r="AR71" i="9"/>
  <c r="AV71" i="9"/>
  <c r="DN71" i="9" s="1"/>
  <c r="Y71" i="9"/>
  <c r="AG71" i="9"/>
  <c r="AO71" i="9"/>
  <c r="AW71" i="9"/>
  <c r="DO71" i="9" s="1"/>
  <c r="Z71" i="9"/>
  <c r="AH71" i="9"/>
  <c r="AP71" i="9"/>
  <c r="V71" i="9"/>
  <c r="AL71" i="9"/>
  <c r="AC71" i="9"/>
  <c r="AS71" i="9"/>
  <c r="AD71" i="9"/>
  <c r="AK71" i="9"/>
  <c r="U71" i="9"/>
  <c r="AT71" i="9"/>
  <c r="DL71" i="9" s="1"/>
  <c r="BY74" i="9"/>
  <c r="DH74" i="9"/>
  <c r="DB83" i="9"/>
  <c r="BS83" i="9"/>
  <c r="DC86" i="9"/>
  <c r="BT86" i="9"/>
  <c r="CL91" i="9"/>
  <c r="BC91" i="9"/>
  <c r="CQ92" i="9"/>
  <c r="BH92" i="9"/>
  <c r="BW92" i="9"/>
  <c r="DF92" i="9"/>
  <c r="BN92" i="9"/>
  <c r="CW92" i="9"/>
  <c r="BS96" i="9"/>
  <c r="DB96" i="9"/>
  <c r="CU96" i="9"/>
  <c r="BL96" i="9"/>
  <c r="DE96" i="9"/>
  <c r="BV96" i="9"/>
  <c r="BF96" i="9"/>
  <c r="CO96" i="9"/>
  <c r="CT97" i="9"/>
  <c r="BK97" i="9"/>
  <c r="BZ100" i="9"/>
  <c r="DI100" i="9"/>
  <c r="BJ100" i="9"/>
  <c r="CS100" i="9"/>
  <c r="BY100" i="9"/>
  <c r="DH100" i="9"/>
  <c r="CR100" i="9"/>
  <c r="BI100" i="9"/>
  <c r="DB101" i="9"/>
  <c r="BS101" i="9"/>
  <c r="BV104" i="9"/>
  <c r="DE104" i="9"/>
  <c r="BF104" i="9"/>
  <c r="CO104" i="9"/>
  <c r="BU104" i="9"/>
  <c r="DD104" i="9"/>
  <c r="BE104" i="9"/>
  <c r="CN104" i="9"/>
  <c r="DJ105" i="9"/>
  <c r="CA105" i="9"/>
  <c r="BR108" i="9"/>
  <c r="DA108" i="9"/>
  <c r="BQ108" i="9"/>
  <c r="CZ108" i="9"/>
  <c r="CL109" i="9"/>
  <c r="BC109" i="9"/>
  <c r="BN112" i="9"/>
  <c r="CW112" i="9"/>
  <c r="DV112" i="9"/>
  <c r="DY112" i="9" s="1"/>
  <c r="BM112" i="9"/>
  <c r="CV112" i="9"/>
  <c r="CT113" i="9"/>
  <c r="BK113" i="9"/>
  <c r="BZ116" i="9"/>
  <c r="DI116" i="9"/>
  <c r="BJ116" i="9"/>
  <c r="CS116" i="9"/>
  <c r="BY116" i="9"/>
  <c r="DH116" i="9"/>
  <c r="BI116" i="9"/>
  <c r="CR116" i="9"/>
  <c r="DB117" i="9"/>
  <c r="BS117" i="9"/>
  <c r="CU60" i="9"/>
  <c r="BL60" i="9"/>
  <c r="CZ60" i="9"/>
  <c r="BQ60" i="9"/>
  <c r="BW60" i="9"/>
  <c r="DF60" i="9"/>
  <c r="BG60" i="9"/>
  <c r="CP60" i="9"/>
  <c r="BV60" i="9"/>
  <c r="DE60" i="9"/>
  <c r="BF60" i="9"/>
  <c r="CO60" i="9"/>
  <c r="DC74" i="9"/>
  <c r="BT74" i="9"/>
  <c r="BS74" i="9"/>
  <c r="DB74" i="9"/>
  <c r="CU74" i="9"/>
  <c r="BL74" i="9"/>
  <c r="DE74" i="9"/>
  <c r="BV74" i="9"/>
  <c r="CO74" i="9"/>
  <c r="BF74" i="9"/>
  <c r="BO75" i="9"/>
  <c r="CX75" i="9"/>
  <c r="BK75" i="9"/>
  <c r="CT75" i="9"/>
  <c r="BM75" i="9"/>
  <c r="CV75" i="9"/>
  <c r="DK75" i="9"/>
  <c r="CB75" i="9"/>
  <c r="BG75" i="9"/>
  <c r="CP75" i="9"/>
  <c r="BR75" i="9"/>
  <c r="DA75" i="9"/>
  <c r="BN83" i="9"/>
  <c r="CW83" i="9"/>
  <c r="DL83" i="9"/>
  <c r="DV83" i="9" s="1"/>
  <c r="DY83" i="9" s="1"/>
  <c r="CV83" i="9"/>
  <c r="BM83" i="9"/>
  <c r="DB86" i="9"/>
  <c r="BS86" i="9"/>
  <c r="DG86" i="9"/>
  <c r="BX86" i="9"/>
  <c r="BZ86" i="9"/>
  <c r="DI86" i="9"/>
  <c r="BJ86" i="9"/>
  <c r="CS86" i="9"/>
  <c r="BY86" i="9"/>
  <c r="DH86" i="9"/>
  <c r="BI86" i="9"/>
  <c r="CR86" i="9"/>
  <c r="DG91" i="9"/>
  <c r="BX91" i="9"/>
  <c r="DF91" i="9"/>
  <c r="BW91" i="9"/>
  <c r="BZ91" i="9"/>
  <c r="DI91" i="9"/>
  <c r="BJ91" i="9"/>
  <c r="CS91" i="9"/>
  <c r="BY91" i="9"/>
  <c r="DH91" i="9"/>
  <c r="BI91" i="9"/>
  <c r="CR91" i="9"/>
  <c r="CQ95" i="9"/>
  <c r="BH95" i="9"/>
  <c r="BW95" i="9"/>
  <c r="DF95" i="9"/>
  <c r="BN95" i="9"/>
  <c r="CW95" i="9"/>
  <c r="BZ97" i="9"/>
  <c r="DI97" i="9"/>
  <c r="BJ97" i="9"/>
  <c r="CS97" i="9"/>
  <c r="DH97" i="9"/>
  <c r="BY97" i="9"/>
  <c r="CR97" i="9"/>
  <c r="BI97" i="9"/>
  <c r="BN101" i="9"/>
  <c r="CW101" i="9"/>
  <c r="DV101" i="9"/>
  <c r="DY101" i="9" s="1"/>
  <c r="BM101" i="9"/>
  <c r="CV101" i="9"/>
  <c r="BR105" i="9"/>
  <c r="DA105" i="9"/>
  <c r="CZ105" i="9"/>
  <c r="BQ105" i="9"/>
  <c r="BV109" i="9"/>
  <c r="DE109" i="9"/>
  <c r="BF109" i="9"/>
  <c r="CO109" i="9"/>
  <c r="BU109" i="9"/>
  <c r="DD109" i="9"/>
  <c r="BE109" i="9"/>
  <c r="CN109" i="9"/>
  <c r="BZ113" i="9"/>
  <c r="DI113" i="9"/>
  <c r="BJ113" i="9"/>
  <c r="CS113" i="9"/>
  <c r="DH113" i="9"/>
  <c r="BY113" i="9"/>
  <c r="CR113" i="9"/>
  <c r="BI113" i="9"/>
  <c r="BN117" i="9"/>
  <c r="CW117" i="9"/>
  <c r="DV117" i="9"/>
  <c r="DY117" i="9" s="1"/>
  <c r="BM117" i="9"/>
  <c r="CV117" i="9"/>
  <c r="CM67" i="9"/>
  <c r="BD67" i="9"/>
  <c r="DH67" i="9"/>
  <c r="BY67" i="9"/>
  <c r="DG67" i="9"/>
  <c r="BX67" i="9"/>
  <c r="CA67" i="9"/>
  <c r="DJ67" i="9"/>
  <c r="BK67" i="9"/>
  <c r="CT67" i="9"/>
  <c r="BZ67" i="9"/>
  <c r="DI67" i="9"/>
  <c r="BJ67" i="9"/>
  <c r="CS67" i="9"/>
  <c r="CC88" i="9"/>
  <c r="DJ90" i="9"/>
  <c r="CA90" i="9"/>
  <c r="BN90" i="9"/>
  <c r="CW90" i="9"/>
  <c r="DV90" i="9"/>
  <c r="DY90" i="9" s="1"/>
  <c r="BM90" i="9"/>
  <c r="CV90" i="9"/>
  <c r="DG93" i="9"/>
  <c r="BX93" i="9"/>
  <c r="BC93" i="9"/>
  <c r="CL93" i="9"/>
  <c r="CZ93" i="9"/>
  <c r="BQ93" i="9"/>
  <c r="DI93" i="9"/>
  <c r="BZ93" i="9"/>
  <c r="CS93" i="9"/>
  <c r="BJ93" i="9"/>
  <c r="BY94" i="9"/>
  <c r="DH94" i="9"/>
  <c r="DD94" i="9"/>
  <c r="BU94" i="9"/>
  <c r="BS94" i="9"/>
  <c r="DB94" i="9"/>
  <c r="CU94" i="9"/>
  <c r="BL94" i="9"/>
  <c r="DE94" i="9"/>
  <c r="BV94" i="9"/>
  <c r="CO94" i="9"/>
  <c r="BF94" i="9"/>
  <c r="CU118" i="9"/>
  <c r="BL118" i="9"/>
  <c r="DD118" i="9"/>
  <c r="BU118" i="9"/>
  <c r="CW118" i="9"/>
  <c r="BN118" i="9"/>
  <c r="BQ122" i="9"/>
  <c r="CZ122" i="9"/>
  <c r="CA122" i="9"/>
  <c r="DJ122" i="9"/>
  <c r="CN122" i="9"/>
  <c r="BE122" i="9"/>
  <c r="BR122" i="9"/>
  <c r="DA122" i="9"/>
  <c r="DG123" i="9"/>
  <c r="BX123" i="9"/>
  <c r="DK126" i="9"/>
  <c r="CB126" i="9"/>
  <c r="BG126" i="9"/>
  <c r="CP126" i="9"/>
  <c r="CY126" i="9"/>
  <c r="BP126" i="9"/>
  <c r="DI126" i="9"/>
  <c r="BZ126" i="9"/>
  <c r="CS126" i="9"/>
  <c r="BJ126" i="9"/>
  <c r="BC127" i="9"/>
  <c r="CL127" i="9"/>
  <c r="CZ130" i="9"/>
  <c r="BQ130" i="9"/>
  <c r="CA130" i="9"/>
  <c r="DJ130" i="9"/>
  <c r="CN130" i="9"/>
  <c r="BE130" i="9"/>
  <c r="CW130" i="9"/>
  <c r="BN130" i="9"/>
  <c r="T139" i="9"/>
  <c r="X139" i="9"/>
  <c r="AB139" i="9"/>
  <c r="AF139" i="9"/>
  <c r="AJ139" i="9"/>
  <c r="AN139" i="9"/>
  <c r="AR139" i="9"/>
  <c r="AV139" i="9"/>
  <c r="DN139" i="9" s="1"/>
  <c r="U139" i="9"/>
  <c r="Y139" i="9"/>
  <c r="AC139" i="9"/>
  <c r="AG139" i="9"/>
  <c r="AK139" i="9"/>
  <c r="AO139" i="9"/>
  <c r="AS139" i="9"/>
  <c r="AW139" i="9"/>
  <c r="DO139" i="9" s="1"/>
  <c r="V139" i="9"/>
  <c r="AD139" i="9"/>
  <c r="AL139" i="9"/>
  <c r="AT139" i="9"/>
  <c r="DL139" i="9" s="1"/>
  <c r="W139" i="9"/>
  <c r="AE139" i="9"/>
  <c r="AM139" i="9"/>
  <c r="AU139" i="9"/>
  <c r="DM139" i="9" s="1"/>
  <c r="AH139" i="9"/>
  <c r="AI139" i="9"/>
  <c r="Z139" i="9"/>
  <c r="AP139" i="9"/>
  <c r="AA139" i="9"/>
  <c r="AQ139" i="9"/>
  <c r="DJ82" i="9"/>
  <c r="CA82" i="9"/>
  <c r="BN82" i="9"/>
  <c r="CW82" i="9"/>
  <c r="DV82" i="9"/>
  <c r="DY82" i="9" s="1"/>
  <c r="BM82" i="9"/>
  <c r="CV82" i="9"/>
  <c r="CT98" i="9"/>
  <c r="BK98" i="9"/>
  <c r="CY98" i="9"/>
  <c r="BP98" i="9"/>
  <c r="BV98" i="9"/>
  <c r="DE98" i="9"/>
  <c r="BF98" i="9"/>
  <c r="CO98" i="9"/>
  <c r="BU98" i="9"/>
  <c r="DD98" i="9"/>
  <c r="BE98" i="9"/>
  <c r="CN98" i="9"/>
  <c r="DG103" i="9"/>
  <c r="BX103" i="9"/>
  <c r="DF103" i="9"/>
  <c r="BW103" i="9"/>
  <c r="BZ103" i="9"/>
  <c r="DI103" i="9"/>
  <c r="BJ103" i="9"/>
  <c r="CS103" i="9"/>
  <c r="BY103" i="9"/>
  <c r="DH103" i="9"/>
  <c r="BI103" i="9"/>
  <c r="CR103" i="9"/>
  <c r="DJ106" i="9"/>
  <c r="CA106" i="9"/>
  <c r="BN106" i="9"/>
  <c r="CW106" i="9"/>
  <c r="DV106" i="9"/>
  <c r="DY106" i="9" s="1"/>
  <c r="CV106" i="9"/>
  <c r="BM106" i="9"/>
  <c r="CQ111" i="9"/>
  <c r="BH111" i="9"/>
  <c r="CP111" i="9"/>
  <c r="BG111" i="9"/>
  <c r="BR111" i="9"/>
  <c r="DA111" i="9"/>
  <c r="BQ111" i="9"/>
  <c r="CZ111" i="9"/>
  <c r="CT114" i="9"/>
  <c r="BK114" i="9"/>
  <c r="CY114" i="9"/>
  <c r="BP114" i="9"/>
  <c r="BV114" i="9"/>
  <c r="DE114" i="9"/>
  <c r="BF114" i="9"/>
  <c r="CO114" i="9"/>
  <c r="BU114" i="9"/>
  <c r="DD114" i="9"/>
  <c r="BE114" i="9"/>
  <c r="CN114" i="9"/>
  <c r="DV118" i="9"/>
  <c r="DY118" i="9" s="1"/>
  <c r="BQ119" i="9"/>
  <c r="CZ119" i="9"/>
  <c r="CA119" i="9"/>
  <c r="DJ119" i="9"/>
  <c r="CN119" i="9"/>
  <c r="BE119" i="9"/>
  <c r="BR119" i="9"/>
  <c r="DA119" i="9"/>
  <c r="DV122" i="9"/>
  <c r="DY122" i="9" s="1"/>
  <c r="BQ123" i="9"/>
  <c r="CZ123" i="9"/>
  <c r="CA123" i="9"/>
  <c r="DJ123" i="9"/>
  <c r="CN123" i="9"/>
  <c r="BE123" i="9"/>
  <c r="BR123" i="9"/>
  <c r="DA123" i="9"/>
  <c r="BW127" i="9"/>
  <c r="DF127" i="9"/>
  <c r="BK127" i="9"/>
  <c r="CT127" i="9"/>
  <c r="BV127" i="9"/>
  <c r="DE127" i="9"/>
  <c r="BF127" i="9"/>
  <c r="CO127" i="9"/>
  <c r="T134" i="9"/>
  <c r="X134" i="9"/>
  <c r="AB134" i="9"/>
  <c r="AF134" i="9"/>
  <c r="AJ134" i="9"/>
  <c r="AN134" i="9"/>
  <c r="AR134" i="9"/>
  <c r="AV134" i="9"/>
  <c r="DN134" i="9" s="1"/>
  <c r="U134" i="9"/>
  <c r="Y134" i="9"/>
  <c r="AC134" i="9"/>
  <c r="AG134" i="9"/>
  <c r="AK134" i="9"/>
  <c r="AO134" i="9"/>
  <c r="AS134" i="9"/>
  <c r="AW134" i="9"/>
  <c r="DO134" i="9" s="1"/>
  <c r="AA134" i="9"/>
  <c r="AI134" i="9"/>
  <c r="AQ134" i="9"/>
  <c r="V134" i="9"/>
  <c r="AD134" i="9"/>
  <c r="AL134" i="9"/>
  <c r="AT134" i="9"/>
  <c r="DL134" i="9" s="1"/>
  <c r="AE134" i="9"/>
  <c r="AU134" i="9"/>
  <c r="DM134" i="9" s="1"/>
  <c r="AH134" i="9"/>
  <c r="W134" i="9"/>
  <c r="AM134" i="9"/>
  <c r="AP134" i="9"/>
  <c r="Z134" i="9"/>
  <c r="CU102" i="9"/>
  <c r="BL102" i="9"/>
  <c r="CL102" i="9"/>
  <c r="BC102" i="9"/>
  <c r="CQ102" i="9"/>
  <c r="BH102" i="9"/>
  <c r="BR102" i="9"/>
  <c r="DA102" i="9"/>
  <c r="BQ102" i="9"/>
  <c r="CZ102" i="9"/>
  <c r="BO121" i="9"/>
  <c r="CX121" i="9"/>
  <c r="CM128" i="9"/>
  <c r="BD128" i="9"/>
  <c r="T137" i="9"/>
  <c r="X137" i="9"/>
  <c r="AB137" i="9"/>
  <c r="AF137" i="9"/>
  <c r="AJ137" i="9"/>
  <c r="AN137" i="9"/>
  <c r="AR137" i="9"/>
  <c r="AV137" i="9"/>
  <c r="DN137" i="9" s="1"/>
  <c r="U137" i="9"/>
  <c r="Y137" i="9"/>
  <c r="AC137" i="9"/>
  <c r="AG137" i="9"/>
  <c r="AK137" i="9"/>
  <c r="AO137" i="9"/>
  <c r="AS137" i="9"/>
  <c r="AW137" i="9"/>
  <c r="DO137" i="9" s="1"/>
  <c r="Z137" i="9"/>
  <c r="AH137" i="9"/>
  <c r="AP137" i="9"/>
  <c r="AA137" i="9"/>
  <c r="AI137" i="9"/>
  <c r="AQ137" i="9"/>
  <c r="V137" i="9"/>
  <c r="AL137" i="9"/>
  <c r="W137" i="9"/>
  <c r="AM137" i="9"/>
  <c r="AD137" i="9"/>
  <c r="AT137" i="9"/>
  <c r="DL137" i="9" s="1"/>
  <c r="AE137" i="9"/>
  <c r="AU137" i="9"/>
  <c r="DM137" i="9" s="1"/>
  <c r="DH146" i="9"/>
  <c r="BY146" i="9"/>
  <c r="DH147" i="9"/>
  <c r="BY147" i="9"/>
  <c r="BD147" i="9"/>
  <c r="CM147" i="9"/>
  <c r="CV147" i="9"/>
  <c r="BM147" i="9"/>
  <c r="DF147" i="9"/>
  <c r="BW147" i="9"/>
  <c r="CP147" i="9"/>
  <c r="BG147" i="9"/>
  <c r="BR150" i="9"/>
  <c r="DA150" i="9"/>
  <c r="CB150" i="9"/>
  <c r="DK150" i="9"/>
  <c r="CO150" i="9"/>
  <c r="BF150" i="9"/>
  <c r="BS150" i="9"/>
  <c r="DB150" i="9"/>
  <c r="BC150" i="9"/>
  <c r="CL150" i="9"/>
  <c r="T152" i="9"/>
  <c r="X152" i="9"/>
  <c r="AB152" i="9"/>
  <c r="AF152" i="9"/>
  <c r="AJ152" i="9"/>
  <c r="AN152" i="9"/>
  <c r="AR152" i="9"/>
  <c r="AV152" i="9"/>
  <c r="DN152" i="9" s="1"/>
  <c r="U152" i="9"/>
  <c r="Z152" i="9"/>
  <c r="AE152" i="9"/>
  <c r="AK152" i="9"/>
  <c r="AP152" i="9"/>
  <c r="AU152" i="9"/>
  <c r="DM152" i="9" s="1"/>
  <c r="V152" i="9"/>
  <c r="AA152" i="9"/>
  <c r="AG152" i="9"/>
  <c r="AL152" i="9"/>
  <c r="AQ152" i="9"/>
  <c r="AW152" i="9"/>
  <c r="DO152" i="9" s="1"/>
  <c r="Y152" i="9"/>
  <c r="AI152" i="9"/>
  <c r="AT152" i="9"/>
  <c r="DL152" i="9" s="1"/>
  <c r="AC152" i="9"/>
  <c r="AM152" i="9"/>
  <c r="AD152" i="9"/>
  <c r="AO152" i="9"/>
  <c r="AS152" i="9"/>
  <c r="W152" i="9"/>
  <c r="AH152" i="9"/>
  <c r="CM154" i="9"/>
  <c r="BD154" i="9"/>
  <c r="CR157" i="9"/>
  <c r="BI157" i="9"/>
  <c r="CU158" i="9"/>
  <c r="BL158" i="9"/>
  <c r="CZ161" i="9"/>
  <c r="BQ161" i="9"/>
  <c r="DC162" i="9"/>
  <c r="BT162" i="9"/>
  <c r="DH165" i="9"/>
  <c r="BY165" i="9"/>
  <c r="DK166" i="9"/>
  <c r="CB166" i="9"/>
  <c r="CM170" i="9"/>
  <c r="BD170" i="9"/>
  <c r="CR173" i="9"/>
  <c r="BI173" i="9"/>
  <c r="CU174" i="9"/>
  <c r="BL174" i="9"/>
  <c r="CZ177" i="9"/>
  <c r="BQ177" i="9"/>
  <c r="DC178" i="9"/>
  <c r="BT178" i="9"/>
  <c r="DH181" i="9"/>
  <c r="BY181" i="9"/>
  <c r="DK182" i="9"/>
  <c r="CB182" i="9"/>
  <c r="CM186" i="9"/>
  <c r="BD186" i="9"/>
  <c r="CU190" i="9"/>
  <c r="BL190" i="9"/>
  <c r="DK61" i="9"/>
  <c r="CB61" i="9"/>
  <c r="BO61" i="9"/>
  <c r="CX61" i="9"/>
  <c r="BN61" i="9"/>
  <c r="CW61" i="9"/>
  <c r="CN78" i="9"/>
  <c r="BE78" i="9"/>
  <c r="CL87" i="9"/>
  <c r="BC87" i="9"/>
  <c r="DJ87" i="9"/>
  <c r="CA87" i="9"/>
  <c r="CY87" i="9"/>
  <c r="BP87" i="9"/>
  <c r="CX87" i="9"/>
  <c r="BO87" i="9"/>
  <c r="BV87" i="9"/>
  <c r="DE87" i="9"/>
  <c r="BF87" i="9"/>
  <c r="CO87" i="9"/>
  <c r="DD87" i="9"/>
  <c r="BU87" i="9"/>
  <c r="CN87" i="9"/>
  <c r="BE87" i="9"/>
  <c r="DK99" i="9"/>
  <c r="CB99" i="9"/>
  <c r="BN99" i="9"/>
  <c r="CW99" i="9"/>
  <c r="DV99" i="9"/>
  <c r="DY99" i="9" s="1"/>
  <c r="CV99" i="9"/>
  <c r="BM99" i="9"/>
  <c r="CL107" i="9"/>
  <c r="BC107" i="9"/>
  <c r="DK110" i="9"/>
  <c r="CB110" i="9"/>
  <c r="CT110" i="9"/>
  <c r="BK110" i="9"/>
  <c r="CY110" i="9"/>
  <c r="BP110" i="9"/>
  <c r="BV110" i="9"/>
  <c r="DE110" i="9"/>
  <c r="BF110" i="9"/>
  <c r="CO110" i="9"/>
  <c r="BU110" i="9"/>
  <c r="DD110" i="9"/>
  <c r="BE110" i="9"/>
  <c r="CN110" i="9"/>
  <c r="CF116" i="9"/>
  <c r="DH120" i="9"/>
  <c r="BY120" i="9"/>
  <c r="DG125" i="9"/>
  <c r="BX125" i="9"/>
  <c r="DG128" i="9"/>
  <c r="BX128" i="9"/>
  <c r="DC128" i="9"/>
  <c r="BT128" i="9"/>
  <c r="BW128" i="9"/>
  <c r="DF128" i="9"/>
  <c r="BK128" i="9"/>
  <c r="CT128" i="9"/>
  <c r="BV128" i="9"/>
  <c r="DE128" i="9"/>
  <c r="BF128" i="9"/>
  <c r="CO128" i="9"/>
  <c r="BS129" i="9"/>
  <c r="DB129" i="9"/>
  <c r="BW129" i="9"/>
  <c r="DF129" i="9"/>
  <c r="BK129" i="9"/>
  <c r="CT129" i="9"/>
  <c r="BV129" i="9"/>
  <c r="DE129" i="9"/>
  <c r="BF129" i="9"/>
  <c r="CO129" i="9"/>
  <c r="DH142" i="9"/>
  <c r="BY142" i="9"/>
  <c r="DH143" i="9"/>
  <c r="BY143" i="9"/>
  <c r="BD143" i="9"/>
  <c r="CM143" i="9"/>
  <c r="CV143" i="9"/>
  <c r="BM143" i="9"/>
  <c r="DF143" i="9"/>
  <c r="BW143" i="9"/>
  <c r="CP143" i="9"/>
  <c r="BG143" i="9"/>
  <c r="CV146" i="9"/>
  <c r="BM146" i="9"/>
  <c r="DE146" i="9"/>
  <c r="BV146" i="9"/>
  <c r="CX146" i="9"/>
  <c r="BO146" i="9"/>
  <c r="CU153" i="9"/>
  <c r="BL153" i="9"/>
  <c r="BW154" i="9"/>
  <c r="DF154" i="9"/>
  <c r="BG154" i="9"/>
  <c r="CP154" i="9"/>
  <c r="BV154" i="9"/>
  <c r="DE154" i="9"/>
  <c r="BF154" i="9"/>
  <c r="CO154" i="9"/>
  <c r="DK157" i="9"/>
  <c r="CB157" i="9"/>
  <c r="BO158" i="9"/>
  <c r="CX158" i="9"/>
  <c r="DV158" i="9"/>
  <c r="DY158" i="9" s="1"/>
  <c r="BN158" i="9"/>
  <c r="CW158" i="9"/>
  <c r="CU161" i="9"/>
  <c r="BL161" i="9"/>
  <c r="BW162" i="9"/>
  <c r="DF162" i="9"/>
  <c r="BG162" i="9"/>
  <c r="CP162" i="9"/>
  <c r="BV162" i="9"/>
  <c r="DE162" i="9"/>
  <c r="BF162" i="9"/>
  <c r="CO162" i="9"/>
  <c r="DK165" i="9"/>
  <c r="CB165" i="9"/>
  <c r="BO166" i="9"/>
  <c r="CX166" i="9"/>
  <c r="DV166" i="9"/>
  <c r="DY166" i="9" s="1"/>
  <c r="BN166" i="9"/>
  <c r="CW166" i="9"/>
  <c r="CU169" i="9"/>
  <c r="BL169" i="9"/>
  <c r="BW170" i="9"/>
  <c r="DF170" i="9"/>
  <c r="BG170" i="9"/>
  <c r="CP170" i="9"/>
  <c r="BV170" i="9"/>
  <c r="DE170" i="9"/>
  <c r="BF170" i="9"/>
  <c r="CO170" i="9"/>
  <c r="DK173" i="9"/>
  <c r="CB173" i="9"/>
  <c r="BO174" i="9"/>
  <c r="CX174" i="9"/>
  <c r="DV174" i="9"/>
  <c r="DY174" i="9" s="1"/>
  <c r="BN174" i="9"/>
  <c r="CW174" i="9"/>
  <c r="CU177" i="9"/>
  <c r="BL177" i="9"/>
  <c r="BW178" i="9"/>
  <c r="DF178" i="9"/>
  <c r="BG178" i="9"/>
  <c r="CP178" i="9"/>
  <c r="BV178" i="9"/>
  <c r="DE178" i="9"/>
  <c r="BF178" i="9"/>
  <c r="CO178" i="9"/>
  <c r="DK181" i="9"/>
  <c r="CB181" i="9"/>
  <c r="BO182" i="9"/>
  <c r="CX182" i="9"/>
  <c r="DV182" i="9"/>
  <c r="DY182" i="9" s="1"/>
  <c r="BN182" i="9"/>
  <c r="CW182" i="9"/>
  <c r="CA186" i="9"/>
  <c r="DJ186" i="9"/>
  <c r="BK186" i="9"/>
  <c r="CT186" i="9"/>
  <c r="DI186" i="9"/>
  <c r="BZ186" i="9"/>
  <c r="CS186" i="9"/>
  <c r="BJ186" i="9"/>
  <c r="BW190" i="9"/>
  <c r="DF190" i="9"/>
  <c r="BG190" i="9"/>
  <c r="CP190" i="9"/>
  <c r="BV190" i="9"/>
  <c r="DE190" i="9"/>
  <c r="BF190" i="9"/>
  <c r="CO190" i="9"/>
  <c r="CN68" i="9"/>
  <c r="BE68" i="9"/>
  <c r="CU68" i="9"/>
  <c r="BL68" i="9"/>
  <c r="CZ68" i="9"/>
  <c r="BQ68" i="9"/>
  <c r="BW68" i="9"/>
  <c r="DF68" i="9"/>
  <c r="BG68" i="9"/>
  <c r="CP68" i="9"/>
  <c r="DE68" i="9"/>
  <c r="BV68" i="9"/>
  <c r="BF68" i="9"/>
  <c r="CO68" i="9"/>
  <c r="CA78" i="9"/>
  <c r="DJ78" i="9"/>
  <c r="DC78" i="9"/>
  <c r="BT78" i="9"/>
  <c r="BS78" i="9"/>
  <c r="DB78" i="9"/>
  <c r="CU78" i="9"/>
  <c r="BL78" i="9"/>
  <c r="DE78" i="9"/>
  <c r="BV78" i="9"/>
  <c r="CO78" i="9"/>
  <c r="BF78" i="9"/>
  <c r="DB79" i="9"/>
  <c r="BS79" i="9"/>
  <c r="CT79" i="9"/>
  <c r="BK79" i="9"/>
  <c r="CQ79" i="9"/>
  <c r="BH79" i="9"/>
  <c r="CP79" i="9"/>
  <c r="BG79" i="9"/>
  <c r="BR79" i="9"/>
  <c r="DA79" i="9"/>
  <c r="BQ79" i="9"/>
  <c r="CZ79" i="9"/>
  <c r="CU107" i="9"/>
  <c r="BL107" i="9"/>
  <c r="DG107" i="9"/>
  <c r="BX107" i="9"/>
  <c r="DF107" i="9"/>
  <c r="BW107" i="9"/>
  <c r="BZ107" i="9"/>
  <c r="DI107" i="9"/>
  <c r="BJ107" i="9"/>
  <c r="CS107" i="9"/>
  <c r="BY107" i="9"/>
  <c r="DH107" i="9"/>
  <c r="BI107" i="9"/>
  <c r="CR107" i="9"/>
  <c r="DK120" i="9"/>
  <c r="CB120" i="9"/>
  <c r="BG120" i="9"/>
  <c r="CP120" i="9"/>
  <c r="CY120" i="9"/>
  <c r="BP120" i="9"/>
  <c r="DI120" i="9"/>
  <c r="BZ120" i="9"/>
  <c r="CS120" i="9"/>
  <c r="BJ120" i="9"/>
  <c r="DV121" i="9"/>
  <c r="DY121" i="9" s="1"/>
  <c r="DK121" i="9"/>
  <c r="CB121" i="9"/>
  <c r="BG121" i="9"/>
  <c r="CP121" i="9"/>
  <c r="CY121" i="9"/>
  <c r="BP121" i="9"/>
  <c r="DI121" i="9"/>
  <c r="BZ121" i="9"/>
  <c r="CS121" i="9"/>
  <c r="BJ121" i="9"/>
  <c r="BM124" i="9"/>
  <c r="CV124" i="9"/>
  <c r="CR124" i="9"/>
  <c r="BI124" i="9"/>
  <c r="BQ124" i="9"/>
  <c r="CZ124" i="9"/>
  <c r="CA124" i="9"/>
  <c r="DJ124" i="9"/>
  <c r="CN124" i="9"/>
  <c r="BE124" i="9"/>
  <c r="BR124" i="9"/>
  <c r="DA124" i="9"/>
  <c r="DC125" i="9"/>
  <c r="BT125" i="9"/>
  <c r="CQ125" i="9"/>
  <c r="BH125" i="9"/>
  <c r="BQ125" i="9"/>
  <c r="CZ125" i="9"/>
  <c r="CA125" i="9"/>
  <c r="DJ125" i="9"/>
  <c r="CN125" i="9"/>
  <c r="BE125" i="9"/>
  <c r="BR125" i="9"/>
  <c r="DA125" i="9"/>
  <c r="DV142" i="9"/>
  <c r="DY142" i="9" s="1"/>
  <c r="BH142" i="9"/>
  <c r="CQ142" i="9"/>
  <c r="CZ142" i="9"/>
  <c r="BQ142" i="9"/>
  <c r="DJ142" i="9"/>
  <c r="CA142" i="9"/>
  <c r="CT142" i="9"/>
  <c r="BK142" i="9"/>
  <c r="T144" i="9"/>
  <c r="X144" i="9"/>
  <c r="AB144" i="9"/>
  <c r="AF144" i="9"/>
  <c r="AJ144" i="9"/>
  <c r="AN144" i="9"/>
  <c r="AR144" i="9"/>
  <c r="AV144" i="9"/>
  <c r="DN144" i="9" s="1"/>
  <c r="U144" i="9"/>
  <c r="Z144" i="9"/>
  <c r="AE144" i="9"/>
  <c r="AK144" i="9"/>
  <c r="AP144" i="9"/>
  <c r="AU144" i="9"/>
  <c r="DM144" i="9" s="1"/>
  <c r="V144" i="9"/>
  <c r="AA144" i="9"/>
  <c r="AG144" i="9"/>
  <c r="AL144" i="9"/>
  <c r="AQ144" i="9"/>
  <c r="AW144" i="9"/>
  <c r="DO144" i="9" s="1"/>
  <c r="AD144" i="9"/>
  <c r="AO144" i="9"/>
  <c r="W144" i="9"/>
  <c r="AH144" i="9"/>
  <c r="AS144" i="9"/>
  <c r="Y144" i="9"/>
  <c r="AI144" i="9"/>
  <c r="AT144" i="9"/>
  <c r="DL144" i="9" s="1"/>
  <c r="DV144" i="9" s="1"/>
  <c r="DY144" i="9" s="1"/>
  <c r="AM144" i="9"/>
  <c r="AC144" i="9"/>
  <c r="BO153" i="9"/>
  <c r="CX153" i="9"/>
  <c r="BN153" i="9"/>
  <c r="CW153" i="9"/>
  <c r="BW157" i="9"/>
  <c r="DF157" i="9"/>
  <c r="BG157" i="9"/>
  <c r="CP157" i="9"/>
  <c r="BV157" i="9"/>
  <c r="DE157" i="9"/>
  <c r="BF157" i="9"/>
  <c r="CO157" i="9"/>
  <c r="BO161" i="9"/>
  <c r="CX161" i="9"/>
  <c r="DV161" i="9"/>
  <c r="DY161" i="9" s="1"/>
  <c r="BN161" i="9"/>
  <c r="CW161" i="9"/>
  <c r="BW165" i="9"/>
  <c r="DF165" i="9"/>
  <c r="BG165" i="9"/>
  <c r="CP165" i="9"/>
  <c r="BV165" i="9"/>
  <c r="DE165" i="9"/>
  <c r="BF165" i="9"/>
  <c r="CO165" i="9"/>
  <c r="BO169" i="9"/>
  <c r="CX169" i="9"/>
  <c r="BN169" i="9"/>
  <c r="CW169" i="9"/>
  <c r="BW173" i="9"/>
  <c r="DF173" i="9"/>
  <c r="BG173" i="9"/>
  <c r="CP173" i="9"/>
  <c r="BV173" i="9"/>
  <c r="DE173" i="9"/>
  <c r="BF173" i="9"/>
  <c r="CO173" i="9"/>
  <c r="BO177" i="9"/>
  <c r="CX177" i="9"/>
  <c r="DV177" i="9"/>
  <c r="DY177" i="9" s="1"/>
  <c r="BN177" i="9"/>
  <c r="CW177" i="9"/>
  <c r="BW181" i="9"/>
  <c r="DF181" i="9"/>
  <c r="BG181" i="9"/>
  <c r="CP181" i="9"/>
  <c r="BV181" i="9"/>
  <c r="DE181" i="9"/>
  <c r="BF181" i="9"/>
  <c r="CO181" i="9"/>
  <c r="CL115" i="9"/>
  <c r="BC115" i="9"/>
  <c r="CU115" i="9"/>
  <c r="BL115" i="9"/>
  <c r="DG115" i="9"/>
  <c r="BX115" i="9"/>
  <c r="DF115" i="9"/>
  <c r="BW115" i="9"/>
  <c r="BZ115" i="9"/>
  <c r="DI115" i="9"/>
  <c r="BJ115" i="9"/>
  <c r="CS115" i="9"/>
  <c r="BY115" i="9"/>
  <c r="DH115" i="9"/>
  <c r="BI115" i="9"/>
  <c r="CR115" i="9"/>
  <c r="W167" i="9"/>
  <c r="AA167" i="9"/>
  <c r="AE167" i="9"/>
  <c r="AI167" i="9"/>
  <c r="AM167" i="9"/>
  <c r="AQ167" i="9"/>
  <c r="AU167" i="9"/>
  <c r="DM167" i="9" s="1"/>
  <c r="T167" i="9"/>
  <c r="X167" i="9"/>
  <c r="AB167" i="9"/>
  <c r="AF167" i="9"/>
  <c r="AJ167" i="9"/>
  <c r="AN167" i="9"/>
  <c r="AR167" i="9"/>
  <c r="AV167" i="9"/>
  <c r="DN167" i="9" s="1"/>
  <c r="V167" i="9"/>
  <c r="AD167" i="9"/>
  <c r="AL167" i="9"/>
  <c r="AT167" i="9"/>
  <c r="DL167" i="9" s="1"/>
  <c r="DV167" i="9" s="1"/>
  <c r="DY167" i="9" s="1"/>
  <c r="Y167" i="9"/>
  <c r="AG167" i="9"/>
  <c r="AO167" i="9"/>
  <c r="AW167" i="9"/>
  <c r="DO167" i="9" s="1"/>
  <c r="Z167" i="9"/>
  <c r="AH167" i="9"/>
  <c r="AP167" i="9"/>
  <c r="AC167" i="9"/>
  <c r="AK167" i="9"/>
  <c r="AS167" i="9"/>
  <c r="U167" i="9"/>
  <c r="DK168" i="9"/>
  <c r="CB168" i="9"/>
  <c r="BO168" i="9"/>
  <c r="CX168" i="9"/>
  <c r="CW168" i="9"/>
  <c r="BN168" i="9"/>
  <c r="CU184" i="9"/>
  <c r="BL184" i="9"/>
  <c r="CZ184" i="9"/>
  <c r="BQ184" i="9"/>
  <c r="CY184" i="9"/>
  <c r="BP184" i="9"/>
  <c r="BW184" i="9"/>
  <c r="DF184" i="9"/>
  <c r="BG184" i="9"/>
  <c r="CP184" i="9"/>
  <c r="DE184" i="9"/>
  <c r="BV184" i="9"/>
  <c r="CO184" i="9"/>
  <c r="BF184" i="9"/>
  <c r="DD185" i="9"/>
  <c r="BU185" i="9"/>
  <c r="DK189" i="9"/>
  <c r="CB189" i="9"/>
  <c r="BO189" i="9"/>
  <c r="CX189" i="9"/>
  <c r="BN189" i="9"/>
  <c r="CW189" i="9"/>
  <c r="DC194" i="9"/>
  <c r="BT194" i="9"/>
  <c r="CA194" i="9"/>
  <c r="DJ194" i="9"/>
  <c r="BK194" i="9"/>
  <c r="CT194" i="9"/>
  <c r="DI194" i="9"/>
  <c r="BZ194" i="9"/>
  <c r="CS194" i="9"/>
  <c r="BJ194" i="9"/>
  <c r="DG202" i="9"/>
  <c r="BX202" i="9"/>
  <c r="DH204" i="9"/>
  <c r="BY204" i="9"/>
  <c r="DD206" i="9"/>
  <c r="BU206" i="9"/>
  <c r="DC209" i="9"/>
  <c r="BT209" i="9"/>
  <c r="DK213" i="9"/>
  <c r="CB213" i="9"/>
  <c r="CM217" i="9"/>
  <c r="BD217" i="9"/>
  <c r="DC221" i="9"/>
  <c r="BT221" i="9"/>
  <c r="CU164" i="9"/>
  <c r="BL164" i="9"/>
  <c r="CZ164" i="9"/>
  <c r="BQ164" i="9"/>
  <c r="CY164" i="9"/>
  <c r="BP164" i="9"/>
  <c r="BW164" i="9"/>
  <c r="DF164" i="9"/>
  <c r="BG164" i="9"/>
  <c r="CP164" i="9"/>
  <c r="DE164" i="9"/>
  <c r="BV164" i="9"/>
  <c r="CO164" i="9"/>
  <c r="BF164" i="9"/>
  <c r="CU180" i="9"/>
  <c r="BL180" i="9"/>
  <c r="CZ180" i="9"/>
  <c r="BQ180" i="9"/>
  <c r="CY180" i="9"/>
  <c r="BP180" i="9"/>
  <c r="BW180" i="9"/>
  <c r="DF180" i="9"/>
  <c r="BG180" i="9"/>
  <c r="CP180" i="9"/>
  <c r="DE180" i="9"/>
  <c r="BV180" i="9"/>
  <c r="CO180" i="9"/>
  <c r="BF180" i="9"/>
  <c r="DC185" i="9"/>
  <c r="BT185" i="9"/>
  <c r="DH185" i="9"/>
  <c r="BY185" i="9"/>
  <c r="CA185" i="9"/>
  <c r="DJ185" i="9"/>
  <c r="BK185" i="9"/>
  <c r="CT185" i="9"/>
  <c r="BZ185" i="9"/>
  <c r="DI185" i="9"/>
  <c r="BJ185" i="9"/>
  <c r="CS185" i="9"/>
  <c r="W195" i="9"/>
  <c r="AA195" i="9"/>
  <c r="AE195" i="9"/>
  <c r="AI195" i="9"/>
  <c r="AM195" i="9"/>
  <c r="AQ195" i="9"/>
  <c r="AU195" i="9"/>
  <c r="DM195" i="9" s="1"/>
  <c r="T195" i="9"/>
  <c r="X195" i="9"/>
  <c r="AB195" i="9"/>
  <c r="AF195" i="9"/>
  <c r="AJ195" i="9"/>
  <c r="AN195" i="9"/>
  <c r="AR195" i="9"/>
  <c r="AV195" i="9"/>
  <c r="DN195" i="9" s="1"/>
  <c r="V195" i="9"/>
  <c r="AD195" i="9"/>
  <c r="AL195" i="9"/>
  <c r="AT195" i="9"/>
  <c r="DL195" i="9" s="1"/>
  <c r="DV195" i="9" s="1"/>
  <c r="DY195" i="9" s="1"/>
  <c r="U195" i="9"/>
  <c r="AG195" i="9"/>
  <c r="AP195" i="9"/>
  <c r="Y195" i="9"/>
  <c r="AH195" i="9"/>
  <c r="AS195" i="9"/>
  <c r="Z195" i="9"/>
  <c r="AK195" i="9"/>
  <c r="AW195" i="9"/>
  <c r="DO195" i="9" s="1"/>
  <c r="AC195" i="9"/>
  <c r="AO195" i="9"/>
  <c r="CR197" i="9"/>
  <c r="BI197" i="9"/>
  <c r="BS197" i="9"/>
  <c r="DB197" i="9"/>
  <c r="BC197" i="9"/>
  <c r="CL197" i="9"/>
  <c r="BR197" i="9"/>
  <c r="DA197" i="9"/>
  <c r="BO204" i="9"/>
  <c r="CX204" i="9"/>
  <c r="CW204" i="9"/>
  <c r="BN204" i="9"/>
  <c r="BO206" i="9"/>
  <c r="CX206" i="9"/>
  <c r="BN206" i="9"/>
  <c r="CW206" i="9"/>
  <c r="BW209" i="9"/>
  <c r="DF209" i="9"/>
  <c r="BG209" i="9"/>
  <c r="CP209" i="9"/>
  <c r="BV209" i="9"/>
  <c r="DE209" i="9"/>
  <c r="BF209" i="9"/>
  <c r="CO209" i="9"/>
  <c r="BS213" i="9"/>
  <c r="DB213" i="9"/>
  <c r="BC213" i="9"/>
  <c r="CL213" i="9"/>
  <c r="DA213" i="9"/>
  <c r="BR213" i="9"/>
  <c r="BO217" i="9"/>
  <c r="CX217" i="9"/>
  <c r="DV217" i="9"/>
  <c r="DY217" i="9" s="1"/>
  <c r="BN217" i="9"/>
  <c r="CW217" i="9"/>
  <c r="CA221" i="9"/>
  <c r="DJ221" i="9"/>
  <c r="BK221" i="9"/>
  <c r="CT221" i="9"/>
  <c r="DI221" i="9"/>
  <c r="BZ221" i="9"/>
  <c r="CS221" i="9"/>
  <c r="BJ221" i="9"/>
  <c r="DC160" i="9"/>
  <c r="BT160" i="9"/>
  <c r="DH160" i="9"/>
  <c r="BY160" i="9"/>
  <c r="DG160" i="9"/>
  <c r="BX160" i="9"/>
  <c r="CA160" i="9"/>
  <c r="DJ160" i="9"/>
  <c r="BK160" i="9"/>
  <c r="CT160" i="9"/>
  <c r="BZ160" i="9"/>
  <c r="DI160" i="9"/>
  <c r="BJ160" i="9"/>
  <c r="CS160" i="9"/>
  <c r="W175" i="9"/>
  <c r="AA175" i="9"/>
  <c r="AE175" i="9"/>
  <c r="AI175" i="9"/>
  <c r="AM175" i="9"/>
  <c r="AQ175" i="9"/>
  <c r="AU175" i="9"/>
  <c r="DM175" i="9" s="1"/>
  <c r="T175" i="9"/>
  <c r="X175" i="9"/>
  <c r="AB175" i="9"/>
  <c r="AF175" i="9"/>
  <c r="AJ175" i="9"/>
  <c r="AN175" i="9"/>
  <c r="AR175" i="9"/>
  <c r="AV175" i="9"/>
  <c r="DN175" i="9" s="1"/>
  <c r="V175" i="9"/>
  <c r="AD175" i="9"/>
  <c r="AL175" i="9"/>
  <c r="AT175" i="9"/>
  <c r="DL175" i="9" s="1"/>
  <c r="DV175" i="9" s="1"/>
  <c r="DY175" i="9" s="1"/>
  <c r="Y175" i="9"/>
  <c r="AG175" i="9"/>
  <c r="AO175" i="9"/>
  <c r="AW175" i="9"/>
  <c r="DO175" i="9" s="1"/>
  <c r="Z175" i="9"/>
  <c r="AH175" i="9"/>
  <c r="AP175" i="9"/>
  <c r="AS175" i="9"/>
  <c r="U175" i="9"/>
  <c r="AC175" i="9"/>
  <c r="AK175" i="9"/>
  <c r="DK176" i="9"/>
  <c r="CB176" i="9"/>
  <c r="BO176" i="9"/>
  <c r="CX176" i="9"/>
  <c r="CW176" i="9"/>
  <c r="BN176" i="9"/>
  <c r="DK202" i="9"/>
  <c r="CB202" i="9"/>
  <c r="BO202" i="9"/>
  <c r="CX202" i="9"/>
  <c r="BN202" i="9"/>
  <c r="CW202" i="9"/>
  <c r="DH206" i="9"/>
  <c r="BY206" i="9"/>
  <c r="CY213" i="9"/>
  <c r="BP213" i="9"/>
  <c r="DG217" i="9"/>
  <c r="BX217" i="9"/>
  <c r="BO222" i="9"/>
  <c r="CX222" i="9"/>
  <c r="BP151" i="9"/>
  <c r="CY151" i="9"/>
  <c r="BL151" i="9"/>
  <c r="CU151" i="9"/>
  <c r="CR151" i="9"/>
  <c r="BI151" i="9"/>
  <c r="DA151" i="9"/>
  <c r="BR151" i="9"/>
  <c r="DJ151" i="9"/>
  <c r="CA151" i="9"/>
  <c r="CT151" i="9"/>
  <c r="BK151" i="9"/>
  <c r="CM215" i="9"/>
  <c r="BD215" i="9"/>
  <c r="CR215" i="9"/>
  <c r="BI215" i="9"/>
  <c r="CQ215" i="9"/>
  <c r="BH215" i="9"/>
  <c r="BS215" i="9"/>
  <c r="DB215" i="9"/>
  <c r="BC215" i="9"/>
  <c r="CL215" i="9"/>
  <c r="BR215" i="9"/>
  <c r="DA215" i="9"/>
  <c r="W227" i="9"/>
  <c r="AA227" i="9"/>
  <c r="AE227" i="9"/>
  <c r="AI227" i="9"/>
  <c r="AM227" i="9"/>
  <c r="AQ227" i="9"/>
  <c r="AU227" i="9"/>
  <c r="DM227" i="9" s="1"/>
  <c r="T227" i="9"/>
  <c r="X227" i="9"/>
  <c r="AB227" i="9"/>
  <c r="AF227" i="9"/>
  <c r="AJ227" i="9"/>
  <c r="AN227" i="9"/>
  <c r="AR227" i="9"/>
  <c r="AV227" i="9"/>
  <c r="DN227" i="9" s="1"/>
  <c r="U227" i="9"/>
  <c r="Y227" i="9"/>
  <c r="AC227" i="9"/>
  <c r="AG227" i="9"/>
  <c r="AK227" i="9"/>
  <c r="AO227" i="9"/>
  <c r="AS227" i="9"/>
  <c r="AW227" i="9"/>
  <c r="DO227" i="9" s="1"/>
  <c r="Z227" i="9"/>
  <c r="AP227" i="9"/>
  <c r="AD227" i="9"/>
  <c r="AT227" i="9"/>
  <c r="DL227" i="9" s="1"/>
  <c r="DV227" i="9" s="1"/>
  <c r="DY227" i="9" s="1"/>
  <c r="AH227" i="9"/>
  <c r="AL227" i="9"/>
  <c r="V227" i="9"/>
  <c r="BE13" i="9"/>
  <c r="CN13" i="9"/>
  <c r="DV12" i="9"/>
  <c r="DY12" i="9" s="1"/>
  <c r="CP20" i="9"/>
  <c r="DI28" i="9"/>
  <c r="BZ28" i="9"/>
  <c r="CS28" i="9"/>
  <c r="BJ28" i="9"/>
  <c r="BY28" i="9"/>
  <c r="DH28" i="9"/>
  <c r="BI28" i="9"/>
  <c r="CR28" i="9"/>
  <c r="DG28" i="9"/>
  <c r="BX28" i="9"/>
  <c r="CQ28" i="9"/>
  <c r="BH28" i="9"/>
  <c r="CW27" i="9"/>
  <c r="BN27" i="9"/>
  <c r="DV27" i="9"/>
  <c r="DY27" i="9" s="1"/>
  <c r="BM27" i="9"/>
  <c r="CV27" i="9"/>
  <c r="DK27" i="9"/>
  <c r="CB27" i="9"/>
  <c r="CU27" i="9"/>
  <c r="BL27" i="9"/>
  <c r="BM30" i="9"/>
  <c r="CV30" i="9"/>
  <c r="BQ31" i="9"/>
  <c r="CZ31" i="9"/>
  <c r="BU32" i="9"/>
  <c r="DD32" i="9"/>
  <c r="BI33" i="9"/>
  <c r="CR33" i="9"/>
  <c r="BY33" i="9"/>
  <c r="DH33" i="9"/>
  <c r="BM34" i="9"/>
  <c r="CV34" i="9"/>
  <c r="BQ35" i="9"/>
  <c r="CZ35" i="9"/>
  <c r="DD36" i="9"/>
  <c r="BU36" i="9"/>
  <c r="CW26" i="9"/>
  <c r="BN26" i="9"/>
  <c r="DV26" i="9"/>
  <c r="DY26" i="9" s="1"/>
  <c r="BM26" i="9"/>
  <c r="CV26" i="9"/>
  <c r="DK26" i="9"/>
  <c r="CB26" i="9"/>
  <c r="CU26" i="9"/>
  <c r="BL26" i="9"/>
  <c r="CO30" i="9"/>
  <c r="BF30" i="9"/>
  <c r="DE30" i="9"/>
  <c r="BV30" i="9"/>
  <c r="CS31" i="9"/>
  <c r="BJ31" i="9"/>
  <c r="DI31" i="9"/>
  <c r="BZ31" i="9"/>
  <c r="CW32" i="9"/>
  <c r="BN32" i="9"/>
  <c r="DA33" i="9"/>
  <c r="BR33" i="9"/>
  <c r="CO34" i="9"/>
  <c r="BF34" i="9"/>
  <c r="DE34" i="9"/>
  <c r="BV34" i="9"/>
  <c r="CS35" i="9"/>
  <c r="BJ35" i="9"/>
  <c r="DI35" i="9"/>
  <c r="BZ35" i="9"/>
  <c r="BN36" i="9"/>
  <c r="CW36" i="9"/>
  <c r="CC32" i="9"/>
  <c r="BR37" i="9"/>
  <c r="DA37" i="9"/>
  <c r="CZ37" i="9"/>
  <c r="BQ37" i="9"/>
  <c r="BN39" i="9"/>
  <c r="CW39" i="9"/>
  <c r="CC39" i="9"/>
  <c r="DL39" i="9"/>
  <c r="DV39" i="9" s="1"/>
  <c r="DY39" i="9" s="1"/>
  <c r="BM39" i="9"/>
  <c r="CV39" i="9"/>
  <c r="DJ41" i="9"/>
  <c r="CA41" i="9"/>
  <c r="CT41" i="9"/>
  <c r="BK41" i="9"/>
  <c r="BZ41" i="9"/>
  <c r="DI41" i="9"/>
  <c r="BJ41" i="9"/>
  <c r="CS41" i="9"/>
  <c r="DH41" i="9"/>
  <c r="BY41" i="9"/>
  <c r="CR41" i="9"/>
  <c r="BI41" i="9"/>
  <c r="DC46" i="9"/>
  <c r="BT46" i="9"/>
  <c r="DF44" i="9"/>
  <c r="BW44" i="9"/>
  <c r="CP44" i="9"/>
  <c r="BG44" i="9"/>
  <c r="BV44" i="9"/>
  <c r="DE44" i="9"/>
  <c r="BF44" i="9"/>
  <c r="CO44" i="9"/>
  <c r="DD44" i="9"/>
  <c r="BU44" i="9"/>
  <c r="CN44" i="9"/>
  <c r="BE44" i="9"/>
  <c r="DF46" i="9"/>
  <c r="BW46" i="9"/>
  <c r="CP46" i="9"/>
  <c r="BG46" i="9"/>
  <c r="BV46" i="9"/>
  <c r="DE46" i="9"/>
  <c r="BF46" i="9"/>
  <c r="CO46" i="9"/>
  <c r="DD46" i="9"/>
  <c r="BU46" i="9"/>
  <c r="CN46" i="9"/>
  <c r="BE46" i="9"/>
  <c r="DF48" i="9"/>
  <c r="BW48" i="9"/>
  <c r="CP48" i="9"/>
  <c r="BG48" i="9"/>
  <c r="BV48" i="9"/>
  <c r="DE48" i="9"/>
  <c r="BF48" i="9"/>
  <c r="CO48" i="9"/>
  <c r="DD48" i="9"/>
  <c r="BU48" i="9"/>
  <c r="CN48" i="9"/>
  <c r="BE48" i="9"/>
  <c r="DB43" i="9"/>
  <c r="BS43" i="9"/>
  <c r="CL43" i="9"/>
  <c r="BC43" i="9"/>
  <c r="BR43" i="9"/>
  <c r="DA43" i="9"/>
  <c r="CZ43" i="9"/>
  <c r="BQ43" i="9"/>
  <c r="CY49" i="9"/>
  <c r="BP49" i="9"/>
  <c r="BM49" i="9"/>
  <c r="CV49" i="9"/>
  <c r="BO49" i="9"/>
  <c r="CX49" i="9"/>
  <c r="BN49" i="9"/>
  <c r="CW49" i="9"/>
  <c r="BE49" i="9"/>
  <c r="CN49" i="9"/>
  <c r="CX52" i="9"/>
  <c r="BO52" i="9"/>
  <c r="BN52" i="9"/>
  <c r="CW52" i="9"/>
  <c r="DV52" i="9"/>
  <c r="DY52" i="9" s="1"/>
  <c r="CV52" i="9"/>
  <c r="BM52" i="9"/>
  <c r="CX55" i="9"/>
  <c r="BO55" i="9"/>
  <c r="CZ55" i="9"/>
  <c r="BQ55" i="9"/>
  <c r="CU38" i="9"/>
  <c r="BL38" i="9"/>
  <c r="CM47" i="9"/>
  <c r="BD47" i="9"/>
  <c r="CU47" i="9"/>
  <c r="BL47" i="9"/>
  <c r="DB47" i="9"/>
  <c r="BS47" i="9"/>
  <c r="CL47" i="9"/>
  <c r="BC47" i="9"/>
  <c r="BR47" i="9"/>
  <c r="DA47" i="9"/>
  <c r="CZ47" i="9"/>
  <c r="BQ47" i="9"/>
  <c r="CM50" i="9"/>
  <c r="BD50" i="9"/>
  <c r="DJ51" i="9"/>
  <c r="CA51" i="9"/>
  <c r="CT51" i="9"/>
  <c r="BK51" i="9"/>
  <c r="BZ51" i="9"/>
  <c r="DI51" i="9"/>
  <c r="BJ51" i="9"/>
  <c r="CS51" i="9"/>
  <c r="DH51" i="9"/>
  <c r="BY51" i="9"/>
  <c r="CR51" i="9"/>
  <c r="BI51" i="9"/>
  <c r="BT54" i="9"/>
  <c r="DC54" i="9"/>
  <c r="BL56" i="9"/>
  <c r="CU56" i="9"/>
  <c r="BJ58" i="9"/>
  <c r="CS58" i="9"/>
  <c r="DN58" i="9"/>
  <c r="CQ59" i="9"/>
  <c r="BH59" i="9"/>
  <c r="CM38" i="9"/>
  <c r="BD38" i="9"/>
  <c r="DB38" i="9"/>
  <c r="BS38" i="9"/>
  <c r="DG38" i="9"/>
  <c r="BX38" i="9"/>
  <c r="DF38" i="9"/>
  <c r="BW38" i="9"/>
  <c r="BZ38" i="9"/>
  <c r="DI38" i="9"/>
  <c r="BJ38" i="9"/>
  <c r="CS38" i="9"/>
  <c r="BY38" i="9"/>
  <c r="DH38" i="9"/>
  <c r="BI38" i="9"/>
  <c r="CR38" i="9"/>
  <c r="DK40" i="9"/>
  <c r="CB40" i="9"/>
  <c r="BK40" i="9"/>
  <c r="CT40" i="9"/>
  <c r="BP40" i="9"/>
  <c r="CY40" i="9"/>
  <c r="BO40" i="9"/>
  <c r="CX40" i="9"/>
  <c r="BV40" i="9"/>
  <c r="DE40" i="9"/>
  <c r="BF40" i="9"/>
  <c r="CO40" i="9"/>
  <c r="BU40" i="9"/>
  <c r="DD40" i="9"/>
  <c r="CN40" i="9"/>
  <c r="BE40" i="9"/>
  <c r="CM45" i="9"/>
  <c r="BD45" i="9"/>
  <c r="CU45" i="9"/>
  <c r="BL45" i="9"/>
  <c r="DB45" i="9"/>
  <c r="BS45" i="9"/>
  <c r="CL45" i="9"/>
  <c r="BC45" i="9"/>
  <c r="BR45" i="9"/>
  <c r="DA45" i="9"/>
  <c r="CZ45" i="9"/>
  <c r="BQ45" i="9"/>
  <c r="DF50" i="9"/>
  <c r="BW50" i="9"/>
  <c r="CP50" i="9"/>
  <c r="BG50" i="9"/>
  <c r="BV50" i="9"/>
  <c r="DE50" i="9"/>
  <c r="BF50" i="9"/>
  <c r="CO50" i="9"/>
  <c r="DD50" i="9"/>
  <c r="BU50" i="9"/>
  <c r="CN50" i="9"/>
  <c r="BE50" i="9"/>
  <c r="DB54" i="9"/>
  <c r="BS54" i="9"/>
  <c r="CL54" i="9"/>
  <c r="BC54" i="9"/>
  <c r="BR54" i="9"/>
  <c r="DA54" i="9"/>
  <c r="CZ54" i="9"/>
  <c r="BQ54" i="9"/>
  <c r="DB56" i="9"/>
  <c r="BS56" i="9"/>
  <c r="CL56" i="9"/>
  <c r="BC56" i="9"/>
  <c r="DD56" i="9"/>
  <c r="BU56" i="9"/>
  <c r="CN56" i="9"/>
  <c r="BE56" i="9"/>
  <c r="DH58" i="9"/>
  <c r="BY58" i="9"/>
  <c r="CR58" i="9"/>
  <c r="BI58" i="9"/>
  <c r="DD59" i="9"/>
  <c r="BU59" i="9"/>
  <c r="CN59" i="9"/>
  <c r="BE59" i="9"/>
  <c r="CX42" i="9"/>
  <c r="BO42" i="9"/>
  <c r="BN42" i="9"/>
  <c r="CW42" i="9"/>
  <c r="DV42" i="9"/>
  <c r="DY42" i="9" s="1"/>
  <c r="CV42" i="9"/>
  <c r="BM42" i="9"/>
  <c r="CD50" i="9"/>
  <c r="CE50" i="9"/>
  <c r="CC50" i="9"/>
  <c r="BR57" i="9"/>
  <c r="DA57" i="9"/>
  <c r="BP57" i="9"/>
  <c r="CY57" i="9"/>
  <c r="DF57" i="9"/>
  <c r="BW57" i="9"/>
  <c r="CP57" i="9"/>
  <c r="BG57" i="9"/>
  <c r="DH57" i="9"/>
  <c r="BY57" i="9"/>
  <c r="CR57" i="9"/>
  <c r="BI57" i="9"/>
  <c r="DG73" i="9"/>
  <c r="BX73" i="9"/>
  <c r="BC73" i="9"/>
  <c r="CL73" i="9"/>
  <c r="CZ73" i="9"/>
  <c r="BQ73" i="9"/>
  <c r="DI73" i="9"/>
  <c r="BZ73" i="9"/>
  <c r="CS73" i="9"/>
  <c r="BJ73" i="9"/>
  <c r="CQ77" i="9"/>
  <c r="BH77" i="9"/>
  <c r="BW77" i="9"/>
  <c r="DF77" i="9"/>
  <c r="BN77" i="9"/>
  <c r="CW77" i="9"/>
  <c r="BR80" i="9"/>
  <c r="DA80" i="9"/>
  <c r="BQ80" i="9"/>
  <c r="CZ80" i="9"/>
  <c r="CF81" i="9"/>
  <c r="BV84" i="9"/>
  <c r="DE84" i="9"/>
  <c r="BF84" i="9"/>
  <c r="CO84" i="9"/>
  <c r="BU84" i="9"/>
  <c r="DD84" i="9"/>
  <c r="BE84" i="9"/>
  <c r="CN84" i="9"/>
  <c r="BZ88" i="9"/>
  <c r="DI88" i="9"/>
  <c r="BJ88" i="9"/>
  <c r="CS88" i="9"/>
  <c r="DH88" i="9"/>
  <c r="BY88" i="9"/>
  <c r="BI88" i="9"/>
  <c r="CR88" i="9"/>
  <c r="CQ53" i="9"/>
  <c r="BH53" i="9"/>
  <c r="CY53" i="9"/>
  <c r="BP53" i="9"/>
  <c r="DJ53" i="9"/>
  <c r="CA53" i="9"/>
  <c r="CT53" i="9"/>
  <c r="BK53" i="9"/>
  <c r="BZ53" i="9"/>
  <c r="DI53" i="9"/>
  <c r="BJ53" i="9"/>
  <c r="CS53" i="9"/>
  <c r="DH53" i="9"/>
  <c r="BY53" i="9"/>
  <c r="CR53" i="9"/>
  <c r="BI53" i="9"/>
  <c r="DK64" i="9"/>
  <c r="CB64" i="9"/>
  <c r="BO64" i="9"/>
  <c r="CX64" i="9"/>
  <c r="CW64" i="9"/>
  <c r="BN64" i="9"/>
  <c r="DD65" i="9"/>
  <c r="BU65" i="9"/>
  <c r="DC65" i="9"/>
  <c r="BT65" i="9"/>
  <c r="CA65" i="9"/>
  <c r="DJ65" i="9"/>
  <c r="BK65" i="9"/>
  <c r="CT65" i="9"/>
  <c r="DI65" i="9"/>
  <c r="BZ65" i="9"/>
  <c r="CS65" i="9"/>
  <c r="BJ65" i="9"/>
  <c r="CM72" i="9"/>
  <c r="BD72" i="9"/>
  <c r="BI72" i="9"/>
  <c r="CR72" i="9"/>
  <c r="BS72" i="9"/>
  <c r="DB72" i="9"/>
  <c r="BC72" i="9"/>
  <c r="CL72" i="9"/>
  <c r="BR72" i="9"/>
  <c r="DA72" i="9"/>
  <c r="DC73" i="9"/>
  <c r="BT73" i="9"/>
  <c r="BS76" i="9"/>
  <c r="DB76" i="9"/>
  <c r="CU76" i="9"/>
  <c r="BL76" i="9"/>
  <c r="DE76" i="9"/>
  <c r="BV76" i="9"/>
  <c r="CO76" i="9"/>
  <c r="BF76" i="9"/>
  <c r="DC77" i="9"/>
  <c r="BT77" i="9"/>
  <c r="BR81" i="9"/>
  <c r="DA81" i="9"/>
  <c r="CZ81" i="9"/>
  <c r="BQ81" i="9"/>
  <c r="CX84" i="9"/>
  <c r="BO84" i="9"/>
  <c r="BZ85" i="9"/>
  <c r="DI85" i="9"/>
  <c r="BJ85" i="9"/>
  <c r="CS85" i="9"/>
  <c r="DH85" i="9"/>
  <c r="BY85" i="9"/>
  <c r="CR85" i="9"/>
  <c r="BI85" i="9"/>
  <c r="BR89" i="9"/>
  <c r="DA89" i="9"/>
  <c r="CZ89" i="9"/>
  <c r="BQ89" i="9"/>
  <c r="CN60" i="9"/>
  <c r="BE60" i="9"/>
  <c r="DK69" i="9"/>
  <c r="CB69" i="9"/>
  <c r="BO69" i="9"/>
  <c r="CX69" i="9"/>
  <c r="BN69" i="9"/>
  <c r="CW69" i="9"/>
  <c r="CN75" i="9"/>
  <c r="BE75" i="9"/>
  <c r="DB91" i="9"/>
  <c r="BS91" i="9"/>
  <c r="DG92" i="9"/>
  <c r="BX92" i="9"/>
  <c r="BC92" i="9"/>
  <c r="CL92" i="9"/>
  <c r="CZ92" i="9"/>
  <c r="BQ92" i="9"/>
  <c r="DI92" i="9"/>
  <c r="BZ92" i="9"/>
  <c r="CS92" i="9"/>
  <c r="BJ92" i="9"/>
  <c r="CM95" i="9"/>
  <c r="BD95" i="9"/>
  <c r="BM96" i="9"/>
  <c r="CV96" i="9"/>
  <c r="DK96" i="9"/>
  <c r="CB96" i="9"/>
  <c r="BG96" i="9"/>
  <c r="CP96" i="9"/>
  <c r="BR96" i="9"/>
  <c r="DA96" i="9"/>
  <c r="DB97" i="9"/>
  <c r="BS97" i="9"/>
  <c r="BV100" i="9"/>
  <c r="DE100" i="9"/>
  <c r="BF100" i="9"/>
  <c r="CO100" i="9"/>
  <c r="BU100" i="9"/>
  <c r="DD100" i="9"/>
  <c r="BE100" i="9"/>
  <c r="CN100" i="9"/>
  <c r="DJ101" i="9"/>
  <c r="CA101" i="9"/>
  <c r="BR104" i="9"/>
  <c r="DA104" i="9"/>
  <c r="BQ104" i="9"/>
  <c r="CZ104" i="9"/>
  <c r="CL105" i="9"/>
  <c r="BC105" i="9"/>
  <c r="BN108" i="9"/>
  <c r="CW108" i="9"/>
  <c r="DV108" i="9"/>
  <c r="DY108" i="9" s="1"/>
  <c r="BM108" i="9"/>
  <c r="CV108" i="9"/>
  <c r="CT109" i="9"/>
  <c r="BK109" i="9"/>
  <c r="BZ112" i="9"/>
  <c r="DI112" i="9"/>
  <c r="BJ112" i="9"/>
  <c r="CS112" i="9"/>
  <c r="BY112" i="9"/>
  <c r="DH112" i="9"/>
  <c r="BI112" i="9"/>
  <c r="CR112" i="9"/>
  <c r="DB113" i="9"/>
  <c r="BS113" i="9"/>
  <c r="BV116" i="9"/>
  <c r="DE116" i="9"/>
  <c r="BF116" i="9"/>
  <c r="CO116" i="9"/>
  <c r="BU116" i="9"/>
  <c r="DD116" i="9"/>
  <c r="BE116" i="9"/>
  <c r="CN116" i="9"/>
  <c r="DJ117" i="9"/>
  <c r="CA117" i="9"/>
  <c r="CD117" i="9"/>
  <c r="CE117" i="9"/>
  <c r="CC117" i="9"/>
  <c r="CV60" i="9"/>
  <c r="BM60" i="9"/>
  <c r="CM60" i="9"/>
  <c r="BD60" i="9"/>
  <c r="CR60" i="9"/>
  <c r="BI60" i="9"/>
  <c r="BS60" i="9"/>
  <c r="DB60" i="9"/>
  <c r="BC60" i="9"/>
  <c r="CL60" i="9"/>
  <c r="BR60" i="9"/>
  <c r="DA60" i="9"/>
  <c r="DD74" i="9"/>
  <c r="BU74" i="9"/>
  <c r="BI74" i="9"/>
  <c r="CR74" i="9"/>
  <c r="BM74" i="9"/>
  <c r="CV74" i="9"/>
  <c r="DK74" i="9"/>
  <c r="CB74" i="9"/>
  <c r="BG74" i="9"/>
  <c r="CP74" i="9"/>
  <c r="BR74" i="9"/>
  <c r="DA74" i="9"/>
  <c r="CM75" i="9"/>
  <c r="BD75" i="9"/>
  <c r="CQ75" i="9"/>
  <c r="BH75" i="9"/>
  <c r="BW75" i="9"/>
  <c r="DF75" i="9"/>
  <c r="BN75" i="9"/>
  <c r="CW75" i="9"/>
  <c r="DG83" i="9"/>
  <c r="BX83" i="9"/>
  <c r="DF83" i="9"/>
  <c r="BW83" i="9"/>
  <c r="BZ83" i="9"/>
  <c r="DI83" i="9"/>
  <c r="BJ83" i="9"/>
  <c r="CS83" i="9"/>
  <c r="BY83" i="9"/>
  <c r="DH83" i="9"/>
  <c r="BI83" i="9"/>
  <c r="CR83" i="9"/>
  <c r="CT86" i="9"/>
  <c r="BK86" i="9"/>
  <c r="CY86" i="9"/>
  <c r="BP86" i="9"/>
  <c r="BV86" i="9"/>
  <c r="DE86" i="9"/>
  <c r="BF86" i="9"/>
  <c r="CO86" i="9"/>
  <c r="BU86" i="9"/>
  <c r="DD86" i="9"/>
  <c r="BE86" i="9"/>
  <c r="CN86" i="9"/>
  <c r="CY91" i="9"/>
  <c r="BP91" i="9"/>
  <c r="CX91" i="9"/>
  <c r="BO91" i="9"/>
  <c r="BV91" i="9"/>
  <c r="DE91" i="9"/>
  <c r="BF91" i="9"/>
  <c r="CO91" i="9"/>
  <c r="DD91" i="9"/>
  <c r="BU91" i="9"/>
  <c r="CN91" i="9"/>
  <c r="BE91" i="9"/>
  <c r="DG95" i="9"/>
  <c r="BX95" i="9"/>
  <c r="BC95" i="9"/>
  <c r="CL95" i="9"/>
  <c r="CZ95" i="9"/>
  <c r="BQ95" i="9"/>
  <c r="DI95" i="9"/>
  <c r="BZ95" i="9"/>
  <c r="CS95" i="9"/>
  <c r="BJ95" i="9"/>
  <c r="BV97" i="9"/>
  <c r="DE97" i="9"/>
  <c r="BF97" i="9"/>
  <c r="CO97" i="9"/>
  <c r="BU97" i="9"/>
  <c r="DD97" i="9"/>
  <c r="BE97" i="9"/>
  <c r="CN97" i="9"/>
  <c r="BZ101" i="9"/>
  <c r="DI101" i="9"/>
  <c r="BJ101" i="9"/>
  <c r="CS101" i="9"/>
  <c r="DH101" i="9"/>
  <c r="BY101" i="9"/>
  <c r="CR101" i="9"/>
  <c r="BI101" i="9"/>
  <c r="BN105" i="9"/>
  <c r="CW105" i="9"/>
  <c r="DV105" i="9"/>
  <c r="DY105" i="9" s="1"/>
  <c r="BM105" i="9"/>
  <c r="CV105" i="9"/>
  <c r="BR109" i="9"/>
  <c r="DA109" i="9"/>
  <c r="CZ109" i="9"/>
  <c r="BQ109" i="9"/>
  <c r="BV113" i="9"/>
  <c r="DE113" i="9"/>
  <c r="BF113" i="9"/>
  <c r="CO113" i="9"/>
  <c r="BU113" i="9"/>
  <c r="DD113" i="9"/>
  <c r="BE113" i="9"/>
  <c r="CN113" i="9"/>
  <c r="BZ117" i="9"/>
  <c r="DI117" i="9"/>
  <c r="BJ117" i="9"/>
  <c r="CS117" i="9"/>
  <c r="DH117" i="9"/>
  <c r="BY117" i="9"/>
  <c r="CR117" i="9"/>
  <c r="BI117" i="9"/>
  <c r="CN67" i="9"/>
  <c r="BE67" i="9"/>
  <c r="CZ67" i="9"/>
  <c r="BQ67" i="9"/>
  <c r="CY67" i="9"/>
  <c r="BP67" i="9"/>
  <c r="BW67" i="9"/>
  <c r="DF67" i="9"/>
  <c r="BG67" i="9"/>
  <c r="CP67" i="9"/>
  <c r="DE67" i="9"/>
  <c r="BV67" i="9"/>
  <c r="CO67" i="9"/>
  <c r="BF67" i="9"/>
  <c r="CE88" i="9"/>
  <c r="CX90" i="9"/>
  <c r="BO90" i="9"/>
  <c r="DB90" i="9"/>
  <c r="BS90" i="9"/>
  <c r="DG90" i="9"/>
  <c r="BX90" i="9"/>
  <c r="BZ90" i="9"/>
  <c r="DI90" i="9"/>
  <c r="BJ90" i="9"/>
  <c r="CS90" i="9"/>
  <c r="BY90" i="9"/>
  <c r="DH90" i="9"/>
  <c r="BI90" i="9"/>
  <c r="CR90" i="9"/>
  <c r="DC93" i="9"/>
  <c r="BT93" i="9"/>
  <c r="BS93" i="9"/>
  <c r="DB93" i="9"/>
  <c r="CU93" i="9"/>
  <c r="BL93" i="9"/>
  <c r="DE93" i="9"/>
  <c r="BV93" i="9"/>
  <c r="CO93" i="9"/>
  <c r="BF93" i="9"/>
  <c r="BO94" i="9"/>
  <c r="CX94" i="9"/>
  <c r="BK94" i="9"/>
  <c r="CT94" i="9"/>
  <c r="BM94" i="9"/>
  <c r="CV94" i="9"/>
  <c r="DK94" i="9"/>
  <c r="CB94" i="9"/>
  <c r="BG94" i="9"/>
  <c r="CP94" i="9"/>
  <c r="BR94" i="9"/>
  <c r="DA94" i="9"/>
  <c r="DK118" i="9"/>
  <c r="CB118" i="9"/>
  <c r="BG118" i="9"/>
  <c r="CP118" i="9"/>
  <c r="CY118" i="9"/>
  <c r="BP118" i="9"/>
  <c r="DI118" i="9"/>
  <c r="BZ118" i="9"/>
  <c r="CS118" i="9"/>
  <c r="BJ118" i="9"/>
  <c r="CU122" i="9"/>
  <c r="BL122" i="9"/>
  <c r="DD122" i="9"/>
  <c r="BU122" i="9"/>
  <c r="CW122" i="9"/>
  <c r="BN122" i="9"/>
  <c r="BW126" i="9"/>
  <c r="DF126" i="9"/>
  <c r="BK126" i="9"/>
  <c r="CT126" i="9"/>
  <c r="BV126" i="9"/>
  <c r="DE126" i="9"/>
  <c r="BF126" i="9"/>
  <c r="CO126" i="9"/>
  <c r="BM127" i="9"/>
  <c r="CV127" i="9"/>
  <c r="BL130" i="9"/>
  <c r="CU130" i="9"/>
  <c r="DD130" i="9"/>
  <c r="BU130" i="9"/>
  <c r="DI130" i="9"/>
  <c r="BZ130" i="9"/>
  <c r="CS130" i="9"/>
  <c r="BJ130" i="9"/>
  <c r="T135" i="9"/>
  <c r="X135" i="9"/>
  <c r="AB135" i="9"/>
  <c r="AF135" i="9"/>
  <c r="AJ135" i="9"/>
  <c r="AN135" i="9"/>
  <c r="AR135" i="9"/>
  <c r="AV135" i="9"/>
  <c r="DN135" i="9" s="1"/>
  <c r="U135" i="9"/>
  <c r="Y135" i="9"/>
  <c r="AC135" i="9"/>
  <c r="AG135" i="9"/>
  <c r="AK135" i="9"/>
  <c r="AO135" i="9"/>
  <c r="AS135" i="9"/>
  <c r="AW135" i="9"/>
  <c r="DO135" i="9" s="1"/>
  <c r="V135" i="9"/>
  <c r="AD135" i="9"/>
  <c r="AL135" i="9"/>
  <c r="AT135" i="9"/>
  <c r="DL135" i="9" s="1"/>
  <c r="W135" i="9"/>
  <c r="AE135" i="9"/>
  <c r="AM135" i="9"/>
  <c r="AU135" i="9"/>
  <c r="DM135" i="9" s="1"/>
  <c r="AA135" i="9"/>
  <c r="AQ135" i="9"/>
  <c r="AH135" i="9"/>
  <c r="AI135" i="9"/>
  <c r="Z135" i="9"/>
  <c r="AP135" i="9"/>
  <c r="CE80" i="9"/>
  <c r="CX82" i="9"/>
  <c r="BO82" i="9"/>
  <c r="DB82" i="9"/>
  <c r="BS82" i="9"/>
  <c r="DG82" i="9"/>
  <c r="BX82" i="9"/>
  <c r="BZ82" i="9"/>
  <c r="DI82" i="9"/>
  <c r="BJ82" i="9"/>
  <c r="CS82" i="9"/>
  <c r="BY82" i="9"/>
  <c r="DH82" i="9"/>
  <c r="BI82" i="9"/>
  <c r="CR82" i="9"/>
  <c r="CL98" i="9"/>
  <c r="BC98" i="9"/>
  <c r="CQ98" i="9"/>
  <c r="BH98" i="9"/>
  <c r="BR98" i="9"/>
  <c r="DA98" i="9"/>
  <c r="BQ98" i="9"/>
  <c r="CZ98" i="9"/>
  <c r="CY103" i="9"/>
  <c r="BP103" i="9"/>
  <c r="CX103" i="9"/>
  <c r="BO103" i="9"/>
  <c r="BV103" i="9"/>
  <c r="DE103" i="9"/>
  <c r="BF103" i="9"/>
  <c r="CO103" i="9"/>
  <c r="DD103" i="9"/>
  <c r="BU103" i="9"/>
  <c r="CN103" i="9"/>
  <c r="BE103" i="9"/>
  <c r="DB106" i="9"/>
  <c r="BS106" i="9"/>
  <c r="DG106" i="9"/>
  <c r="BX106" i="9"/>
  <c r="BZ106" i="9"/>
  <c r="DI106" i="9"/>
  <c r="BJ106" i="9"/>
  <c r="CS106" i="9"/>
  <c r="BY106" i="9"/>
  <c r="DH106" i="9"/>
  <c r="BI106" i="9"/>
  <c r="CR106" i="9"/>
  <c r="BN111" i="9"/>
  <c r="CW111" i="9"/>
  <c r="DV111" i="9"/>
  <c r="DY111" i="9" s="1"/>
  <c r="CV111" i="9"/>
  <c r="BM111" i="9"/>
  <c r="CL114" i="9"/>
  <c r="BC114" i="9"/>
  <c r="CQ114" i="9"/>
  <c r="BH114" i="9"/>
  <c r="BR114" i="9"/>
  <c r="DA114" i="9"/>
  <c r="BQ114" i="9"/>
  <c r="CZ114" i="9"/>
  <c r="CU119" i="9"/>
  <c r="BL119" i="9"/>
  <c r="DD119" i="9"/>
  <c r="BU119" i="9"/>
  <c r="CW119" i="9"/>
  <c r="BN119" i="9"/>
  <c r="CU123" i="9"/>
  <c r="BL123" i="9"/>
  <c r="DD123" i="9"/>
  <c r="BU123" i="9"/>
  <c r="CW123" i="9"/>
  <c r="BN123" i="9"/>
  <c r="BQ127" i="9"/>
  <c r="CZ127" i="9"/>
  <c r="CA127" i="9"/>
  <c r="DJ127" i="9"/>
  <c r="CN127" i="9"/>
  <c r="BE127" i="9"/>
  <c r="BR127" i="9"/>
  <c r="DA127" i="9"/>
  <c r="DJ102" i="9"/>
  <c r="CA102" i="9"/>
  <c r="BN102" i="9"/>
  <c r="CW102" i="9"/>
  <c r="DV102" i="9"/>
  <c r="DY102" i="9" s="1"/>
  <c r="BM102" i="9"/>
  <c r="CV102" i="9"/>
  <c r="BS124" i="9"/>
  <c r="DB124" i="9"/>
  <c r="DH128" i="9"/>
  <c r="BY128" i="9"/>
  <c r="CN143" i="9"/>
  <c r="BE143" i="9"/>
  <c r="BT147" i="9"/>
  <c r="DC147" i="9"/>
  <c r="BH147" i="9"/>
  <c r="CQ147" i="9"/>
  <c r="BS147" i="9"/>
  <c r="DB147" i="9"/>
  <c r="BC147" i="9"/>
  <c r="CL147" i="9"/>
  <c r="CV150" i="9"/>
  <c r="BM150" i="9"/>
  <c r="DE150" i="9"/>
  <c r="BV150" i="9"/>
  <c r="CX150" i="9"/>
  <c r="BO150" i="9"/>
  <c r="CR153" i="9"/>
  <c r="BI153" i="9"/>
  <c r="CU154" i="9"/>
  <c r="BL154" i="9"/>
  <c r="CZ157" i="9"/>
  <c r="BQ157" i="9"/>
  <c r="DC158" i="9"/>
  <c r="BT158" i="9"/>
  <c r="DH161" i="9"/>
  <c r="BY161" i="9"/>
  <c r="DK162" i="9"/>
  <c r="CB162" i="9"/>
  <c r="CM166" i="9"/>
  <c r="BD166" i="9"/>
  <c r="CR169" i="9"/>
  <c r="BI169" i="9"/>
  <c r="CU170" i="9"/>
  <c r="BL170" i="9"/>
  <c r="CZ173" i="9"/>
  <c r="BQ173" i="9"/>
  <c r="DC174" i="9"/>
  <c r="BT174" i="9"/>
  <c r="DH177" i="9"/>
  <c r="BY177" i="9"/>
  <c r="DK178" i="9"/>
  <c r="CB178" i="9"/>
  <c r="CM182" i="9"/>
  <c r="BD182" i="9"/>
  <c r="CU186" i="9"/>
  <c r="BL186" i="9"/>
  <c r="DC190" i="9"/>
  <c r="BT190" i="9"/>
  <c r="CZ61" i="9"/>
  <c r="BQ61" i="9"/>
  <c r="DD61" i="9"/>
  <c r="BU61" i="9"/>
  <c r="DC61" i="9"/>
  <c r="BT61" i="9"/>
  <c r="CA61" i="9"/>
  <c r="DJ61" i="9"/>
  <c r="BK61" i="9"/>
  <c r="CT61" i="9"/>
  <c r="DI61" i="9"/>
  <c r="BZ61" i="9"/>
  <c r="CS61" i="9"/>
  <c r="BJ61" i="9"/>
  <c r="W63" i="9"/>
  <c r="AA63" i="9"/>
  <c r="AE63" i="9"/>
  <c r="AI63" i="9"/>
  <c r="AM63" i="9"/>
  <c r="AQ63" i="9"/>
  <c r="AU63" i="9"/>
  <c r="DM63" i="9" s="1"/>
  <c r="T63" i="9"/>
  <c r="X63" i="9"/>
  <c r="AB63" i="9"/>
  <c r="AF63" i="9"/>
  <c r="AJ63" i="9"/>
  <c r="AN63" i="9"/>
  <c r="AR63" i="9"/>
  <c r="AV63" i="9"/>
  <c r="DN63" i="9" s="1"/>
  <c r="Y63" i="9"/>
  <c r="AG63" i="9"/>
  <c r="AO63" i="9"/>
  <c r="AW63" i="9"/>
  <c r="DO63" i="9" s="1"/>
  <c r="Z63" i="9"/>
  <c r="AH63" i="9"/>
  <c r="AP63" i="9"/>
  <c r="V63" i="9"/>
  <c r="AL63" i="9"/>
  <c r="AC63" i="9"/>
  <c r="AS63" i="9"/>
  <c r="AK63" i="9"/>
  <c r="AT63" i="9"/>
  <c r="DL63" i="9" s="1"/>
  <c r="U63" i="9"/>
  <c r="AD63" i="9"/>
  <c r="CL79" i="9"/>
  <c r="BC79" i="9"/>
  <c r="DC87" i="9"/>
  <c r="BT87" i="9"/>
  <c r="CT87" i="9"/>
  <c r="BK87" i="9"/>
  <c r="CQ87" i="9"/>
  <c r="BH87" i="9"/>
  <c r="CP87" i="9"/>
  <c r="BG87" i="9"/>
  <c r="BR87" i="9"/>
  <c r="DA87" i="9"/>
  <c r="BQ87" i="9"/>
  <c r="CZ87" i="9"/>
  <c r="CC91" i="9"/>
  <c r="CU99" i="9"/>
  <c r="BL99" i="9"/>
  <c r="DG99" i="9"/>
  <c r="BX99" i="9"/>
  <c r="DF99" i="9"/>
  <c r="BW99" i="9"/>
  <c r="BZ99" i="9"/>
  <c r="DI99" i="9"/>
  <c r="BJ99" i="9"/>
  <c r="CS99" i="9"/>
  <c r="BY99" i="9"/>
  <c r="DH99" i="9"/>
  <c r="BI99" i="9"/>
  <c r="CR99" i="9"/>
  <c r="CU110" i="9"/>
  <c r="BL110" i="9"/>
  <c r="CL110" i="9"/>
  <c r="BC110" i="9"/>
  <c r="CQ110" i="9"/>
  <c r="BH110" i="9"/>
  <c r="BR110" i="9"/>
  <c r="DA110" i="9"/>
  <c r="BQ110" i="9"/>
  <c r="CZ110" i="9"/>
  <c r="CD116" i="9"/>
  <c r="BC121" i="9"/>
  <c r="CL121" i="9"/>
  <c r="CM124" i="9"/>
  <c r="BD124" i="9"/>
  <c r="BM128" i="9"/>
  <c r="CV128" i="9"/>
  <c r="CR128" i="9"/>
  <c r="BI128" i="9"/>
  <c r="BQ128" i="9"/>
  <c r="CZ128" i="9"/>
  <c r="CA128" i="9"/>
  <c r="DJ128" i="9"/>
  <c r="CN128" i="9"/>
  <c r="BE128" i="9"/>
  <c r="BR128" i="9"/>
  <c r="DA128" i="9"/>
  <c r="DC129" i="9"/>
  <c r="BT129" i="9"/>
  <c r="CQ129" i="9"/>
  <c r="BH129" i="9"/>
  <c r="BQ129" i="9"/>
  <c r="CZ129" i="9"/>
  <c r="CA129" i="9"/>
  <c r="DJ129" i="9"/>
  <c r="CN129" i="9"/>
  <c r="BE129" i="9"/>
  <c r="BR129" i="9"/>
  <c r="DA129" i="9"/>
  <c r="T132" i="9"/>
  <c r="X132" i="9"/>
  <c r="AB132" i="9"/>
  <c r="AF132" i="9"/>
  <c r="AJ132" i="9"/>
  <c r="AN132" i="9"/>
  <c r="AR132" i="9"/>
  <c r="AV132" i="9"/>
  <c r="DN132" i="9" s="1"/>
  <c r="U132" i="9"/>
  <c r="Y132" i="9"/>
  <c r="AC132" i="9"/>
  <c r="AG132" i="9"/>
  <c r="AK132" i="9"/>
  <c r="AO132" i="9"/>
  <c r="AS132" i="9"/>
  <c r="AW132" i="9"/>
  <c r="DO132" i="9" s="1"/>
  <c r="W132" i="9"/>
  <c r="AE132" i="9"/>
  <c r="AM132" i="9"/>
  <c r="AU132" i="9"/>
  <c r="DM132" i="9" s="1"/>
  <c r="Z132" i="9"/>
  <c r="AH132" i="9"/>
  <c r="AP132" i="9"/>
  <c r="V132" i="9"/>
  <c r="AL132" i="9"/>
  <c r="AA132" i="9"/>
  <c r="AQ132" i="9"/>
  <c r="AD132" i="9"/>
  <c r="AT132" i="9"/>
  <c r="DL132" i="9" s="1"/>
  <c r="AI132" i="9"/>
  <c r="BT143" i="9"/>
  <c r="DC143" i="9"/>
  <c r="DV143" i="9"/>
  <c r="DY143" i="9" s="1"/>
  <c r="BH143" i="9"/>
  <c r="CQ143" i="9"/>
  <c r="BS143" i="9"/>
  <c r="DB143" i="9"/>
  <c r="BC143" i="9"/>
  <c r="CL143" i="9"/>
  <c r="DV146" i="9"/>
  <c r="DY146" i="9" s="1"/>
  <c r="BH146" i="9"/>
  <c r="CQ146" i="9"/>
  <c r="CZ146" i="9"/>
  <c r="BQ146" i="9"/>
  <c r="DJ146" i="9"/>
  <c r="CA146" i="9"/>
  <c r="CT146" i="9"/>
  <c r="BK146" i="9"/>
  <c r="DC153" i="9"/>
  <c r="BT153" i="9"/>
  <c r="BS154" i="9"/>
  <c r="DB154" i="9"/>
  <c r="BC154" i="9"/>
  <c r="CL154" i="9"/>
  <c r="DA154" i="9"/>
  <c r="BR154" i="9"/>
  <c r="CM157" i="9"/>
  <c r="BD157" i="9"/>
  <c r="CA158" i="9"/>
  <c r="DJ158" i="9"/>
  <c r="BK158" i="9"/>
  <c r="CT158" i="9"/>
  <c r="DI158" i="9"/>
  <c r="BZ158" i="9"/>
  <c r="CS158" i="9"/>
  <c r="BJ158" i="9"/>
  <c r="DC161" i="9"/>
  <c r="BT161" i="9"/>
  <c r="BS162" i="9"/>
  <c r="DB162" i="9"/>
  <c r="BC162" i="9"/>
  <c r="CL162" i="9"/>
  <c r="DA162" i="9"/>
  <c r="BR162" i="9"/>
  <c r="CM165" i="9"/>
  <c r="BD165" i="9"/>
  <c r="CA166" i="9"/>
  <c r="DJ166" i="9"/>
  <c r="BK166" i="9"/>
  <c r="CT166" i="9"/>
  <c r="DI166" i="9"/>
  <c r="BZ166" i="9"/>
  <c r="CS166" i="9"/>
  <c r="BJ166" i="9"/>
  <c r="DC169" i="9"/>
  <c r="BT169" i="9"/>
  <c r="BS170" i="9"/>
  <c r="DB170" i="9"/>
  <c r="BC170" i="9"/>
  <c r="CL170" i="9"/>
  <c r="DA170" i="9"/>
  <c r="BR170" i="9"/>
  <c r="CM173" i="9"/>
  <c r="BD173" i="9"/>
  <c r="CA174" i="9"/>
  <c r="DJ174" i="9"/>
  <c r="BK174" i="9"/>
  <c r="CT174" i="9"/>
  <c r="DI174" i="9"/>
  <c r="BZ174" i="9"/>
  <c r="CS174" i="9"/>
  <c r="BJ174" i="9"/>
  <c r="DC177" i="9"/>
  <c r="BT177" i="9"/>
  <c r="BS178" i="9"/>
  <c r="DB178" i="9"/>
  <c r="BC178" i="9"/>
  <c r="CL178" i="9"/>
  <c r="DA178" i="9"/>
  <c r="BR178" i="9"/>
  <c r="CM181" i="9"/>
  <c r="BD181" i="9"/>
  <c r="CA182" i="9"/>
  <c r="DJ182" i="9"/>
  <c r="BK182" i="9"/>
  <c r="CT182" i="9"/>
  <c r="DI182" i="9"/>
  <c r="BZ182" i="9"/>
  <c r="CS182" i="9"/>
  <c r="BJ182" i="9"/>
  <c r="BW186" i="9"/>
  <c r="DF186" i="9"/>
  <c r="BG186" i="9"/>
  <c r="CP186" i="9"/>
  <c r="BV186" i="9"/>
  <c r="DE186" i="9"/>
  <c r="BF186" i="9"/>
  <c r="CO186" i="9"/>
  <c r="BS190" i="9"/>
  <c r="DB190" i="9"/>
  <c r="BC190" i="9"/>
  <c r="CL190" i="9"/>
  <c r="DA190" i="9"/>
  <c r="BR190" i="9"/>
  <c r="DG68" i="9"/>
  <c r="BX68" i="9"/>
  <c r="CV68" i="9"/>
  <c r="BM68" i="9"/>
  <c r="CM68" i="9"/>
  <c r="BD68" i="9"/>
  <c r="CR68" i="9"/>
  <c r="BI68" i="9"/>
  <c r="BS68" i="9"/>
  <c r="DB68" i="9"/>
  <c r="BC68" i="9"/>
  <c r="CL68" i="9"/>
  <c r="BR68" i="9"/>
  <c r="DA68" i="9"/>
  <c r="BY78" i="9"/>
  <c r="DH78" i="9"/>
  <c r="DD78" i="9"/>
  <c r="BU78" i="9"/>
  <c r="BI78" i="9"/>
  <c r="CR78" i="9"/>
  <c r="BM78" i="9"/>
  <c r="CV78" i="9"/>
  <c r="DK78" i="9"/>
  <c r="CB78" i="9"/>
  <c r="BG78" i="9"/>
  <c r="CP78" i="9"/>
  <c r="BR78" i="9"/>
  <c r="DA78" i="9"/>
  <c r="DK79" i="9"/>
  <c r="CB79" i="9"/>
  <c r="BN79" i="9"/>
  <c r="CW79" i="9"/>
  <c r="DV79" i="9"/>
  <c r="DY79" i="9" s="1"/>
  <c r="CV79" i="9"/>
  <c r="BM79" i="9"/>
  <c r="DJ107" i="9"/>
  <c r="CA107" i="9"/>
  <c r="CY107" i="9"/>
  <c r="BP107" i="9"/>
  <c r="CX107" i="9"/>
  <c r="BO107" i="9"/>
  <c r="BV107" i="9"/>
  <c r="DE107" i="9"/>
  <c r="BF107" i="9"/>
  <c r="CO107" i="9"/>
  <c r="DD107" i="9"/>
  <c r="BU107" i="9"/>
  <c r="CN107" i="9"/>
  <c r="BE107" i="9"/>
  <c r="DG120" i="9"/>
  <c r="BX120" i="9"/>
  <c r="DC120" i="9"/>
  <c r="BT120" i="9"/>
  <c r="BW120" i="9"/>
  <c r="DF120" i="9"/>
  <c r="BK120" i="9"/>
  <c r="CT120" i="9"/>
  <c r="BV120" i="9"/>
  <c r="DE120" i="9"/>
  <c r="BF120" i="9"/>
  <c r="CO120" i="9"/>
  <c r="BS121" i="9"/>
  <c r="DB121" i="9"/>
  <c r="BW121" i="9"/>
  <c r="DF121" i="9"/>
  <c r="BK121" i="9"/>
  <c r="CT121" i="9"/>
  <c r="BV121" i="9"/>
  <c r="DE121" i="9"/>
  <c r="BF121" i="9"/>
  <c r="CO121" i="9"/>
  <c r="BC124" i="9"/>
  <c r="CL124" i="9"/>
  <c r="CU124" i="9"/>
  <c r="BL124" i="9"/>
  <c r="DD124" i="9"/>
  <c r="BU124" i="9"/>
  <c r="CW124" i="9"/>
  <c r="BN124" i="9"/>
  <c r="CR125" i="9"/>
  <c r="BI125" i="9"/>
  <c r="CU125" i="9"/>
  <c r="BL125" i="9"/>
  <c r="DD125" i="9"/>
  <c r="BU125" i="9"/>
  <c r="CW125" i="9"/>
  <c r="BN125" i="9"/>
  <c r="BX142" i="9"/>
  <c r="DG142" i="9"/>
  <c r="BL142" i="9"/>
  <c r="CU142" i="9"/>
  <c r="BW142" i="9"/>
  <c r="DF142" i="9"/>
  <c r="BG142" i="9"/>
  <c r="CP142" i="9"/>
  <c r="CA153" i="9"/>
  <c r="DJ153" i="9"/>
  <c r="BK153" i="9"/>
  <c r="CT153" i="9"/>
  <c r="BZ153" i="9"/>
  <c r="DI153" i="9"/>
  <c r="BJ153" i="9"/>
  <c r="CS153" i="9"/>
  <c r="BS157" i="9"/>
  <c r="DB157" i="9"/>
  <c r="BC157" i="9"/>
  <c r="CL157" i="9"/>
  <c r="BR157" i="9"/>
  <c r="DA157" i="9"/>
  <c r="CA161" i="9"/>
  <c r="DJ161" i="9"/>
  <c r="BK161" i="9"/>
  <c r="CT161" i="9"/>
  <c r="BZ161" i="9"/>
  <c r="DI161" i="9"/>
  <c r="BJ161" i="9"/>
  <c r="CS161" i="9"/>
  <c r="BS165" i="9"/>
  <c r="DB165" i="9"/>
  <c r="BC165" i="9"/>
  <c r="CL165" i="9"/>
  <c r="BR165" i="9"/>
  <c r="DA165" i="9"/>
  <c r="CA169" i="9"/>
  <c r="DJ169" i="9"/>
  <c r="BK169" i="9"/>
  <c r="CT169" i="9"/>
  <c r="BZ169" i="9"/>
  <c r="DI169" i="9"/>
  <c r="BJ169" i="9"/>
  <c r="CS169" i="9"/>
  <c r="BS173" i="9"/>
  <c r="DB173" i="9"/>
  <c r="BC173" i="9"/>
  <c r="CL173" i="9"/>
  <c r="BR173" i="9"/>
  <c r="DA173" i="9"/>
  <c r="CA177" i="9"/>
  <c r="DJ177" i="9"/>
  <c r="BK177" i="9"/>
  <c r="CT177" i="9"/>
  <c r="BZ177" i="9"/>
  <c r="DI177" i="9"/>
  <c r="BJ177" i="9"/>
  <c r="CS177" i="9"/>
  <c r="BS181" i="9"/>
  <c r="DB181" i="9"/>
  <c r="BC181" i="9"/>
  <c r="CL181" i="9"/>
  <c r="BR181" i="9"/>
  <c r="DA181" i="9"/>
  <c r="DC115" i="9"/>
  <c r="BT115" i="9"/>
  <c r="DJ115" i="9"/>
  <c r="CA115" i="9"/>
  <c r="CY115" i="9"/>
  <c r="BP115" i="9"/>
  <c r="CX115" i="9"/>
  <c r="BO115" i="9"/>
  <c r="BV115" i="9"/>
  <c r="DE115" i="9"/>
  <c r="BF115" i="9"/>
  <c r="CO115" i="9"/>
  <c r="DD115" i="9"/>
  <c r="BU115" i="9"/>
  <c r="CN115" i="9"/>
  <c r="BE115" i="9"/>
  <c r="CN164" i="9"/>
  <c r="BE164" i="9"/>
  <c r="DC168" i="9"/>
  <c r="BT168" i="9"/>
  <c r="DH168" i="9"/>
  <c r="BY168" i="9"/>
  <c r="DG168" i="9"/>
  <c r="BX168" i="9"/>
  <c r="CA168" i="9"/>
  <c r="DJ168" i="9"/>
  <c r="BK168" i="9"/>
  <c r="CT168" i="9"/>
  <c r="BZ168" i="9"/>
  <c r="DI168" i="9"/>
  <c r="BJ168" i="9"/>
  <c r="CS168" i="9"/>
  <c r="CM184" i="9"/>
  <c r="BD184" i="9"/>
  <c r="CR184" i="9"/>
  <c r="BI184" i="9"/>
  <c r="CQ184" i="9"/>
  <c r="BH184" i="9"/>
  <c r="BS184" i="9"/>
  <c r="DB184" i="9"/>
  <c r="BC184" i="9"/>
  <c r="CL184" i="9"/>
  <c r="BR184" i="9"/>
  <c r="DA184" i="9"/>
  <c r="DC189" i="9"/>
  <c r="BT189" i="9"/>
  <c r="DH189" i="9"/>
  <c r="BY189" i="9"/>
  <c r="CA189" i="9"/>
  <c r="DJ189" i="9"/>
  <c r="BK189" i="9"/>
  <c r="CT189" i="9"/>
  <c r="BZ189" i="9"/>
  <c r="DI189" i="9"/>
  <c r="BJ189" i="9"/>
  <c r="CS189" i="9"/>
  <c r="CU194" i="9"/>
  <c r="BL194" i="9"/>
  <c r="BW194" i="9"/>
  <c r="DF194" i="9"/>
  <c r="BG194" i="9"/>
  <c r="CP194" i="9"/>
  <c r="BV194" i="9"/>
  <c r="DE194" i="9"/>
  <c r="CO194" i="9"/>
  <c r="BF194" i="9"/>
  <c r="CM197" i="9"/>
  <c r="BD197" i="9"/>
  <c r="W199" i="9"/>
  <c r="AA199" i="9"/>
  <c r="AE199" i="9"/>
  <c r="AI199" i="9"/>
  <c r="AM199" i="9"/>
  <c r="AQ199" i="9"/>
  <c r="AU199" i="9"/>
  <c r="DM199" i="9" s="1"/>
  <c r="T199" i="9"/>
  <c r="X199" i="9"/>
  <c r="AB199" i="9"/>
  <c r="AF199" i="9"/>
  <c r="AJ199" i="9"/>
  <c r="AN199" i="9"/>
  <c r="AR199" i="9"/>
  <c r="AV199" i="9"/>
  <c r="DN199" i="9" s="1"/>
  <c r="V199" i="9"/>
  <c r="AD199" i="9"/>
  <c r="AL199" i="9"/>
  <c r="AT199" i="9"/>
  <c r="DL199" i="9" s="1"/>
  <c r="DV199" i="9" s="1"/>
  <c r="DY199" i="9" s="1"/>
  <c r="Y199" i="9"/>
  <c r="AH199" i="9"/>
  <c r="AS199" i="9"/>
  <c r="Z199" i="9"/>
  <c r="AK199" i="9"/>
  <c r="AW199" i="9"/>
  <c r="DO199" i="9" s="1"/>
  <c r="AC199" i="9"/>
  <c r="AO199" i="9"/>
  <c r="U199" i="9"/>
  <c r="AG199" i="9"/>
  <c r="AP199" i="9"/>
  <c r="DK209" i="9"/>
  <c r="CB209" i="9"/>
  <c r="CM213" i="9"/>
  <c r="BD213" i="9"/>
  <c r="CU217" i="9"/>
  <c r="BL217" i="9"/>
  <c r="DK221" i="9"/>
  <c r="CB221" i="9"/>
  <c r="CM164" i="9"/>
  <c r="BD164" i="9"/>
  <c r="CR164" i="9"/>
  <c r="BI164" i="9"/>
  <c r="CQ164" i="9"/>
  <c r="BH164" i="9"/>
  <c r="BS164" i="9"/>
  <c r="DB164" i="9"/>
  <c r="BC164" i="9"/>
  <c r="CL164" i="9"/>
  <c r="BR164" i="9"/>
  <c r="DA164" i="9"/>
  <c r="CM180" i="9"/>
  <c r="BD180" i="9"/>
  <c r="CR180" i="9"/>
  <c r="BI180" i="9"/>
  <c r="CQ180" i="9"/>
  <c r="BH180" i="9"/>
  <c r="BS180" i="9"/>
  <c r="DB180" i="9"/>
  <c r="BC180" i="9"/>
  <c r="CL180" i="9"/>
  <c r="BR180" i="9"/>
  <c r="DA180" i="9"/>
  <c r="CU185" i="9"/>
  <c r="BL185" i="9"/>
  <c r="CZ185" i="9"/>
  <c r="BQ185" i="9"/>
  <c r="BW185" i="9"/>
  <c r="DF185" i="9"/>
  <c r="BG185" i="9"/>
  <c r="CP185" i="9"/>
  <c r="BV185" i="9"/>
  <c r="DE185" i="9"/>
  <c r="BF185" i="9"/>
  <c r="CO185" i="9"/>
  <c r="BO197" i="9"/>
  <c r="CX197" i="9"/>
  <c r="BN197" i="9"/>
  <c r="CW197" i="9"/>
  <c r="DG204" i="9"/>
  <c r="BX204" i="9"/>
  <c r="CA204" i="9"/>
  <c r="DJ204" i="9"/>
  <c r="BK204" i="9"/>
  <c r="CT204" i="9"/>
  <c r="BZ204" i="9"/>
  <c r="DI204" i="9"/>
  <c r="BJ204" i="9"/>
  <c r="CS204" i="9"/>
  <c r="CE204" i="9"/>
  <c r="CC204" i="9"/>
  <c r="CD204" i="9"/>
  <c r="CA206" i="9"/>
  <c r="DJ206" i="9"/>
  <c r="BK206" i="9"/>
  <c r="CT206" i="9"/>
  <c r="BZ206" i="9"/>
  <c r="DI206" i="9"/>
  <c r="BJ206" i="9"/>
  <c r="CS206" i="9"/>
  <c r="BS209" i="9"/>
  <c r="DB209" i="9"/>
  <c r="BC209" i="9"/>
  <c r="CL209" i="9"/>
  <c r="DA209" i="9"/>
  <c r="BR209" i="9"/>
  <c r="BO213" i="9"/>
  <c r="CX213" i="9"/>
  <c r="DV213" i="9"/>
  <c r="DY213" i="9" s="1"/>
  <c r="BN213" i="9"/>
  <c r="CW213" i="9"/>
  <c r="CA217" i="9"/>
  <c r="DJ217" i="9"/>
  <c r="BK217" i="9"/>
  <c r="CT217" i="9"/>
  <c r="DI217" i="9"/>
  <c r="BZ217" i="9"/>
  <c r="CS217" i="9"/>
  <c r="BJ217" i="9"/>
  <c r="BW221" i="9"/>
  <c r="DF221" i="9"/>
  <c r="BG221" i="9"/>
  <c r="CP221" i="9"/>
  <c r="BV221" i="9"/>
  <c r="DE221" i="9"/>
  <c r="BF221" i="9"/>
  <c r="CO221" i="9"/>
  <c r="CU160" i="9"/>
  <c r="BL160" i="9"/>
  <c r="CZ160" i="9"/>
  <c r="BQ160" i="9"/>
  <c r="CY160" i="9"/>
  <c r="BP160" i="9"/>
  <c r="BW160" i="9"/>
  <c r="DF160" i="9"/>
  <c r="BG160" i="9"/>
  <c r="CP160" i="9"/>
  <c r="DE160" i="9"/>
  <c r="BV160" i="9"/>
  <c r="CO160" i="9"/>
  <c r="BF160" i="9"/>
  <c r="DC176" i="9"/>
  <c r="BT176" i="9"/>
  <c r="DH176" i="9"/>
  <c r="BY176" i="9"/>
  <c r="DG176" i="9"/>
  <c r="BX176" i="9"/>
  <c r="CA176" i="9"/>
  <c r="DJ176" i="9"/>
  <c r="BK176" i="9"/>
  <c r="CT176" i="9"/>
  <c r="BZ176" i="9"/>
  <c r="DI176" i="9"/>
  <c r="BJ176" i="9"/>
  <c r="CS176" i="9"/>
  <c r="DC202" i="9"/>
  <c r="BT202" i="9"/>
  <c r="CA202" i="9"/>
  <c r="DJ202" i="9"/>
  <c r="BK202" i="9"/>
  <c r="CT202" i="9"/>
  <c r="DI202" i="9"/>
  <c r="BZ202" i="9"/>
  <c r="CS202" i="9"/>
  <c r="BJ202" i="9"/>
  <c r="CY209" i="9"/>
  <c r="BP209" i="9"/>
  <c r="DG213" i="9"/>
  <c r="BX213" i="9"/>
  <c r="CU207" i="9"/>
  <c r="BL207" i="9"/>
  <c r="CZ207" i="9"/>
  <c r="BQ207" i="9"/>
  <c r="CY207" i="9"/>
  <c r="BP207" i="9"/>
  <c r="BW207" i="9"/>
  <c r="DF207" i="9"/>
  <c r="BG207" i="9"/>
  <c r="CP207" i="9"/>
  <c r="DE207" i="9"/>
  <c r="BV207" i="9"/>
  <c r="CO207" i="9"/>
  <c r="BF207" i="9"/>
  <c r="CQ212" i="9"/>
  <c r="BH212" i="9"/>
  <c r="DK215" i="9"/>
  <c r="CB215" i="9"/>
  <c r="BO215" i="9"/>
  <c r="CX215" i="9"/>
  <c r="DV215" i="9"/>
  <c r="DY215" i="9" s="1"/>
  <c r="CW215" i="9"/>
  <c r="BN215" i="9"/>
  <c r="CL12" i="9"/>
  <c r="BC12" i="9"/>
  <c r="BI12" i="9"/>
  <c r="BF14" i="9"/>
  <c r="BC20" i="9"/>
  <c r="CL20" i="9"/>
  <c r="T19" i="9"/>
  <c r="U19" i="9"/>
  <c r="AW19" i="9"/>
  <c r="DO19" i="9" s="1"/>
  <c r="AT19" i="9"/>
  <c r="DL19" i="9" s="1"/>
  <c r="V19" i="9"/>
  <c r="W19" i="9" s="1"/>
  <c r="X19" i="9" s="1"/>
  <c r="Y19" i="9" s="1"/>
  <c r="Z19" i="9" s="1"/>
  <c r="AA19" i="9" s="1"/>
  <c r="AB19" i="9" s="1"/>
  <c r="AC19" i="9" s="1"/>
  <c r="AD19" i="9" s="1"/>
  <c r="AE19" i="9" s="1"/>
  <c r="AF19" i="9" s="1"/>
  <c r="AG19" i="9" s="1"/>
  <c r="AH19" i="9" s="1"/>
  <c r="AI19" i="9" s="1"/>
  <c r="AJ19" i="9" s="1"/>
  <c r="AK19" i="9" s="1"/>
  <c r="AL19" i="9" s="1"/>
  <c r="AM19" i="9" s="1"/>
  <c r="AN19" i="9" s="1"/>
  <c r="AO19" i="9" s="1"/>
  <c r="AP19" i="9" s="1"/>
  <c r="AQ19" i="9" s="1"/>
  <c r="AR19" i="9" s="1"/>
  <c r="AS19" i="9" s="1"/>
  <c r="T25" i="9"/>
  <c r="X25" i="9"/>
  <c r="AB25" i="9"/>
  <c r="AF25" i="9"/>
  <c r="AJ25" i="9"/>
  <c r="AN25" i="9"/>
  <c r="AR25" i="9"/>
  <c r="AV25" i="9"/>
  <c r="DN25" i="9" s="1"/>
  <c r="W25" i="9"/>
  <c r="AC25" i="9"/>
  <c r="AH25" i="9"/>
  <c r="AM25" i="9"/>
  <c r="AS25" i="9"/>
  <c r="Y25" i="9"/>
  <c r="AD25" i="9"/>
  <c r="AI25" i="9"/>
  <c r="AO25" i="9"/>
  <c r="AT25" i="9"/>
  <c r="DL25" i="9" s="1"/>
  <c r="U25" i="9"/>
  <c r="Z25" i="9"/>
  <c r="AE25" i="9"/>
  <c r="AK25" i="9"/>
  <c r="AP25" i="9"/>
  <c r="AU25" i="9"/>
  <c r="DM25" i="9" s="1"/>
  <c r="AA25" i="9"/>
  <c r="AW25" i="9"/>
  <c r="DO25" i="9" s="1"/>
  <c r="AG25" i="9"/>
  <c r="AL25" i="9"/>
  <c r="V25" i="9"/>
  <c r="AQ25" i="9"/>
  <c r="DE28" i="9"/>
  <c r="BV28" i="9"/>
  <c r="CO28" i="9"/>
  <c r="BF28" i="9"/>
  <c r="BU28" i="9"/>
  <c r="DD28" i="9"/>
  <c r="BE28" i="9"/>
  <c r="CN28" i="9"/>
  <c r="BT28" i="9"/>
  <c r="DC28" i="9"/>
  <c r="BD28" i="9"/>
  <c r="CM28" i="9"/>
  <c r="DI27" i="9"/>
  <c r="BZ27" i="9"/>
  <c r="CS27" i="9"/>
  <c r="BJ27" i="9"/>
  <c r="BY27" i="9"/>
  <c r="DH27" i="9"/>
  <c r="BI27" i="9"/>
  <c r="CR27" i="9"/>
  <c r="DG27" i="9"/>
  <c r="BX27" i="9"/>
  <c r="CQ27" i="9"/>
  <c r="BH27" i="9"/>
  <c r="BQ30" i="9"/>
  <c r="CZ30" i="9"/>
  <c r="BU31" i="9"/>
  <c r="DD31" i="9"/>
  <c r="BI32" i="9"/>
  <c r="CR32" i="9"/>
  <c r="BY32" i="9"/>
  <c r="DH32" i="9"/>
  <c r="BM33" i="9"/>
  <c r="CV33" i="9"/>
  <c r="BQ34" i="9"/>
  <c r="CZ34" i="9"/>
  <c r="BU35" i="9"/>
  <c r="DD35" i="9"/>
  <c r="BI36" i="9"/>
  <c r="CR36" i="9"/>
  <c r="BY36" i="9"/>
  <c r="DH36" i="9"/>
  <c r="DI26" i="9"/>
  <c r="BZ26" i="9"/>
  <c r="CS26" i="9"/>
  <c r="BJ26" i="9"/>
  <c r="BY26" i="9"/>
  <c r="DH26" i="9"/>
  <c r="BI26" i="9"/>
  <c r="CR26" i="9"/>
  <c r="DG26" i="9"/>
  <c r="BX26" i="9"/>
  <c r="CQ26" i="9"/>
  <c r="BH26" i="9"/>
  <c r="DB27" i="9"/>
  <c r="BS27" i="9"/>
  <c r="CS30" i="9"/>
  <c r="BJ30" i="9"/>
  <c r="DI30" i="9"/>
  <c r="BZ30" i="9"/>
  <c r="CW31" i="9"/>
  <c r="BN31" i="9"/>
  <c r="DA32" i="9"/>
  <c r="BR32" i="9"/>
  <c r="CO33" i="9"/>
  <c r="BF33" i="9"/>
  <c r="DE33" i="9"/>
  <c r="BV33" i="9"/>
  <c r="CS34" i="9"/>
  <c r="BJ34" i="9"/>
  <c r="DI34" i="9"/>
  <c r="BZ34" i="9"/>
  <c r="CW35" i="9"/>
  <c r="BN35" i="9"/>
  <c r="BR36" i="9"/>
  <c r="DA36" i="9"/>
  <c r="CF35" i="9"/>
  <c r="BN37" i="9"/>
  <c r="CW37" i="9"/>
  <c r="DV37" i="9"/>
  <c r="DY37" i="9" s="1"/>
  <c r="BM37" i="9"/>
  <c r="CV37" i="9"/>
  <c r="BZ39" i="9"/>
  <c r="DI39" i="9"/>
  <c r="BJ39" i="9"/>
  <c r="CS39" i="9"/>
  <c r="DH39" i="9"/>
  <c r="BY39" i="9"/>
  <c r="CR39" i="9"/>
  <c r="BI39" i="9"/>
  <c r="DF41" i="9"/>
  <c r="BW41" i="9"/>
  <c r="CP41" i="9"/>
  <c r="BG41" i="9"/>
  <c r="BV41" i="9"/>
  <c r="DE41" i="9"/>
  <c r="BF41" i="9"/>
  <c r="CO41" i="9"/>
  <c r="DD41" i="9"/>
  <c r="BU41" i="9"/>
  <c r="CN41" i="9"/>
  <c r="BE41" i="9"/>
  <c r="CM44" i="9"/>
  <c r="BD44" i="9"/>
  <c r="CM48" i="9"/>
  <c r="BD48" i="9"/>
  <c r="DB44" i="9"/>
  <c r="BS44" i="9"/>
  <c r="CL44" i="9"/>
  <c r="BC44" i="9"/>
  <c r="BR44" i="9"/>
  <c r="DA44" i="9"/>
  <c r="CZ44" i="9"/>
  <c r="BQ44" i="9"/>
  <c r="DB46" i="9"/>
  <c r="BS46" i="9"/>
  <c r="CL46" i="9"/>
  <c r="BC46" i="9"/>
  <c r="BR46" i="9"/>
  <c r="DA46" i="9"/>
  <c r="CZ46" i="9"/>
  <c r="BQ46" i="9"/>
  <c r="DB48" i="9"/>
  <c r="BS48" i="9"/>
  <c r="CL48" i="9"/>
  <c r="BC48" i="9"/>
  <c r="BR48" i="9"/>
  <c r="DA48" i="9"/>
  <c r="CZ48" i="9"/>
  <c r="BQ48" i="9"/>
  <c r="CC37" i="9"/>
  <c r="CX43" i="9"/>
  <c r="BO43" i="9"/>
  <c r="BN43" i="9"/>
  <c r="CW43" i="9"/>
  <c r="DV43" i="9"/>
  <c r="DY43" i="9" s="1"/>
  <c r="CV43" i="9"/>
  <c r="BM43" i="9"/>
  <c r="DK44" i="9"/>
  <c r="CB44" i="9"/>
  <c r="BD49" i="9"/>
  <c r="CM49" i="9"/>
  <c r="DK49" i="9"/>
  <c r="CB49" i="9"/>
  <c r="DJ49" i="9"/>
  <c r="CA49" i="9"/>
  <c r="BK49" i="9"/>
  <c r="CT49" i="9"/>
  <c r="BZ49" i="9"/>
  <c r="DI49" i="9"/>
  <c r="CS49" i="9"/>
  <c r="BJ49" i="9"/>
  <c r="CY50" i="9"/>
  <c r="BP50" i="9"/>
  <c r="DJ52" i="9"/>
  <c r="CA52" i="9"/>
  <c r="CT52" i="9"/>
  <c r="BK52" i="9"/>
  <c r="BZ52" i="9"/>
  <c r="DI52" i="9"/>
  <c r="BJ52" i="9"/>
  <c r="CS52" i="9"/>
  <c r="DH52" i="9"/>
  <c r="BY52" i="9"/>
  <c r="CR52" i="9"/>
  <c r="BI52" i="9"/>
  <c r="DJ55" i="9"/>
  <c r="CA55" i="9"/>
  <c r="CT55" i="9"/>
  <c r="BK55" i="9"/>
  <c r="CV55" i="9"/>
  <c r="BM55" i="9"/>
  <c r="CU40" i="9"/>
  <c r="BL40" i="9"/>
  <c r="CX47" i="9"/>
  <c r="BO47" i="9"/>
  <c r="BN47" i="9"/>
  <c r="CW47" i="9"/>
  <c r="DV47" i="9"/>
  <c r="DY47" i="9" s="1"/>
  <c r="CV47" i="9"/>
  <c r="BM47" i="9"/>
  <c r="DC50" i="9"/>
  <c r="BT50" i="9"/>
  <c r="DF51" i="9"/>
  <c r="BW51" i="9"/>
  <c r="CP51" i="9"/>
  <c r="BG51" i="9"/>
  <c r="BV51" i="9"/>
  <c r="DE51" i="9"/>
  <c r="BF51" i="9"/>
  <c r="CO51" i="9"/>
  <c r="DD51" i="9"/>
  <c r="BU51" i="9"/>
  <c r="CN51" i="9"/>
  <c r="BE51" i="9"/>
  <c r="BP55" i="9"/>
  <c r="CY55" i="9"/>
  <c r="BT56" i="9"/>
  <c r="DC56" i="9"/>
  <c r="CX58" i="9"/>
  <c r="BO58" i="9"/>
  <c r="CW59" i="9"/>
  <c r="BN59" i="9"/>
  <c r="DK38" i="9"/>
  <c r="CB38" i="9"/>
  <c r="CT38" i="9"/>
  <c r="BK38" i="9"/>
  <c r="CY38" i="9"/>
  <c r="BP38" i="9"/>
  <c r="CX38" i="9"/>
  <c r="BO38" i="9"/>
  <c r="BV38" i="9"/>
  <c r="DE38" i="9"/>
  <c r="BF38" i="9"/>
  <c r="CO38" i="9"/>
  <c r="DD38" i="9"/>
  <c r="BU38" i="9"/>
  <c r="CN38" i="9"/>
  <c r="BE38" i="9"/>
  <c r="DC40" i="9"/>
  <c r="BT40" i="9"/>
  <c r="BC40" i="9"/>
  <c r="CL40" i="9"/>
  <c r="BH40" i="9"/>
  <c r="CQ40" i="9"/>
  <c r="BG40" i="9"/>
  <c r="CP40" i="9"/>
  <c r="BR40" i="9"/>
  <c r="DA40" i="9"/>
  <c r="BQ40" i="9"/>
  <c r="CZ40" i="9"/>
  <c r="CD43" i="9"/>
  <c r="CE43" i="9"/>
  <c r="CC43" i="9"/>
  <c r="CX45" i="9"/>
  <c r="BO45" i="9"/>
  <c r="BN45" i="9"/>
  <c r="CW45" i="9"/>
  <c r="DV45" i="9"/>
  <c r="DY45" i="9" s="1"/>
  <c r="CV45" i="9"/>
  <c r="BM45" i="9"/>
  <c r="DB50" i="9"/>
  <c r="BS50" i="9"/>
  <c r="CL50" i="9"/>
  <c r="BC50" i="9"/>
  <c r="BR50" i="9"/>
  <c r="DA50" i="9"/>
  <c r="CZ50" i="9"/>
  <c r="BQ50" i="9"/>
  <c r="CX54" i="9"/>
  <c r="BO54" i="9"/>
  <c r="BN54" i="9"/>
  <c r="CW54" i="9"/>
  <c r="DV54" i="9"/>
  <c r="DY54" i="9" s="1"/>
  <c r="CV54" i="9"/>
  <c r="BM54" i="9"/>
  <c r="CX56" i="9"/>
  <c r="BO56" i="9"/>
  <c r="CZ56" i="9"/>
  <c r="BQ56" i="9"/>
  <c r="CL58" i="9"/>
  <c r="BC58" i="9"/>
  <c r="BU58" i="9"/>
  <c r="DD58" i="9"/>
  <c r="BE58" i="9"/>
  <c r="CN58" i="9"/>
  <c r="CZ59" i="9"/>
  <c r="BQ59" i="9"/>
  <c r="DG42" i="9"/>
  <c r="BX42" i="9"/>
  <c r="CQ42" i="9"/>
  <c r="BH42" i="9"/>
  <c r="CY42" i="9"/>
  <c r="BP42" i="9"/>
  <c r="DJ42" i="9"/>
  <c r="CA42" i="9"/>
  <c r="CT42" i="9"/>
  <c r="BK42" i="9"/>
  <c r="BZ42" i="9"/>
  <c r="DI42" i="9"/>
  <c r="BJ42" i="9"/>
  <c r="CS42" i="9"/>
  <c r="DH42" i="9"/>
  <c r="BY42" i="9"/>
  <c r="CR42" i="9"/>
  <c r="BI42" i="9"/>
  <c r="BJ57" i="9"/>
  <c r="CS57" i="9"/>
  <c r="BH57" i="9"/>
  <c r="CQ57" i="9"/>
  <c r="DB57" i="9"/>
  <c r="BS57" i="9"/>
  <c r="CL57" i="9"/>
  <c r="BC57" i="9"/>
  <c r="DD57" i="9"/>
  <c r="BU57" i="9"/>
  <c r="CN57" i="9"/>
  <c r="BE57" i="9"/>
  <c r="BS73" i="9"/>
  <c r="DB73" i="9"/>
  <c r="CU73" i="9"/>
  <c r="BL73" i="9"/>
  <c r="DE73" i="9"/>
  <c r="BV73" i="9"/>
  <c r="CO73" i="9"/>
  <c r="BF73" i="9"/>
  <c r="DG77" i="9"/>
  <c r="BX77" i="9"/>
  <c r="BC77" i="9"/>
  <c r="CL77" i="9"/>
  <c r="CZ77" i="9"/>
  <c r="BQ77" i="9"/>
  <c r="DI77" i="9"/>
  <c r="BZ77" i="9"/>
  <c r="CS77" i="9"/>
  <c r="BJ77" i="9"/>
  <c r="BN80" i="9"/>
  <c r="CW80" i="9"/>
  <c r="DV80" i="9"/>
  <c r="DY80" i="9" s="1"/>
  <c r="BM80" i="9"/>
  <c r="CV80" i="9"/>
  <c r="BR84" i="9"/>
  <c r="DA84" i="9"/>
  <c r="BQ84" i="9"/>
  <c r="CZ84" i="9"/>
  <c r="BV88" i="9"/>
  <c r="DE88" i="9"/>
  <c r="BF88" i="9"/>
  <c r="CO88" i="9"/>
  <c r="BU88" i="9"/>
  <c r="DD88" i="9"/>
  <c r="BE88" i="9"/>
  <c r="CN88" i="9"/>
  <c r="DC53" i="9"/>
  <c r="BT53" i="9"/>
  <c r="DK53" i="9"/>
  <c r="CB53" i="9"/>
  <c r="DF53" i="9"/>
  <c r="BW53" i="9"/>
  <c r="CP53" i="9"/>
  <c r="BG53" i="9"/>
  <c r="BV53" i="9"/>
  <c r="DE53" i="9"/>
  <c r="BF53" i="9"/>
  <c r="CO53" i="9"/>
  <c r="DD53" i="9"/>
  <c r="BU53" i="9"/>
  <c r="CN53" i="9"/>
  <c r="BE53" i="9"/>
  <c r="DC64" i="9"/>
  <c r="BT64" i="9"/>
  <c r="DH64" i="9"/>
  <c r="BY64" i="9"/>
  <c r="CA64" i="9"/>
  <c r="DJ64" i="9"/>
  <c r="BK64" i="9"/>
  <c r="CT64" i="9"/>
  <c r="BZ64" i="9"/>
  <c r="DI64" i="9"/>
  <c r="BJ64" i="9"/>
  <c r="CS64" i="9"/>
  <c r="CV65" i="9"/>
  <c r="BM65" i="9"/>
  <c r="CU65" i="9"/>
  <c r="BL65" i="9"/>
  <c r="BW65" i="9"/>
  <c r="DF65" i="9"/>
  <c r="BG65" i="9"/>
  <c r="CP65" i="9"/>
  <c r="BV65" i="9"/>
  <c r="DE65" i="9"/>
  <c r="BF65" i="9"/>
  <c r="CO65" i="9"/>
  <c r="DK72" i="9"/>
  <c r="CB72" i="9"/>
  <c r="BO72" i="9"/>
  <c r="CX72" i="9"/>
  <c r="BN72" i="9"/>
  <c r="CW72" i="9"/>
  <c r="BM76" i="9"/>
  <c r="CV76" i="9"/>
  <c r="DK76" i="9"/>
  <c r="CB76" i="9"/>
  <c r="BG76" i="9"/>
  <c r="CP76" i="9"/>
  <c r="BR76" i="9"/>
  <c r="DA76" i="9"/>
  <c r="BN81" i="9"/>
  <c r="CW81" i="9"/>
  <c r="DV81" i="9"/>
  <c r="DY81" i="9" s="1"/>
  <c r="BM81" i="9"/>
  <c r="CV81" i="9"/>
  <c r="DF84" i="9"/>
  <c r="BW84" i="9"/>
  <c r="BV85" i="9"/>
  <c r="DE85" i="9"/>
  <c r="BF85" i="9"/>
  <c r="CO85" i="9"/>
  <c r="BU85" i="9"/>
  <c r="DD85" i="9"/>
  <c r="BE85" i="9"/>
  <c r="CN85" i="9"/>
  <c r="BN89" i="9"/>
  <c r="CW89" i="9"/>
  <c r="DV89" i="9"/>
  <c r="DY89" i="9" s="1"/>
  <c r="BM89" i="9"/>
  <c r="CV89" i="9"/>
  <c r="CZ69" i="9"/>
  <c r="BQ69" i="9"/>
  <c r="DD69" i="9"/>
  <c r="BU69" i="9"/>
  <c r="DC69" i="9"/>
  <c r="BT69" i="9"/>
  <c r="CA69" i="9"/>
  <c r="DJ69" i="9"/>
  <c r="BK69" i="9"/>
  <c r="CT69" i="9"/>
  <c r="DI69" i="9"/>
  <c r="BZ69" i="9"/>
  <c r="CS69" i="9"/>
  <c r="BJ69" i="9"/>
  <c r="CA75" i="9"/>
  <c r="DJ75" i="9"/>
  <c r="BS92" i="9"/>
  <c r="DB92" i="9"/>
  <c r="CU92" i="9"/>
  <c r="BL92" i="9"/>
  <c r="DE92" i="9"/>
  <c r="BV92" i="9"/>
  <c r="CO92" i="9"/>
  <c r="BF92" i="9"/>
  <c r="BO95" i="9"/>
  <c r="CX95" i="9"/>
  <c r="BH96" i="9"/>
  <c r="CQ96" i="9"/>
  <c r="BW96" i="9"/>
  <c r="DF96" i="9"/>
  <c r="BN96" i="9"/>
  <c r="CW96" i="9"/>
  <c r="DJ97" i="9"/>
  <c r="CA97" i="9"/>
  <c r="CD97" i="9"/>
  <c r="CE97" i="9"/>
  <c r="CC97" i="9"/>
  <c r="BR100" i="9"/>
  <c r="DA100" i="9"/>
  <c r="BQ100" i="9"/>
  <c r="CZ100" i="9"/>
  <c r="CL101" i="9"/>
  <c r="BC101" i="9"/>
  <c r="BN104" i="9"/>
  <c r="CW104" i="9"/>
  <c r="DV104" i="9"/>
  <c r="DY104" i="9" s="1"/>
  <c r="BM104" i="9"/>
  <c r="CV104" i="9"/>
  <c r="CT105" i="9"/>
  <c r="BK105" i="9"/>
  <c r="BZ108" i="9"/>
  <c r="DI108" i="9"/>
  <c r="BJ108" i="9"/>
  <c r="CS108" i="9"/>
  <c r="DH108" i="9"/>
  <c r="BY108" i="9"/>
  <c r="BI108" i="9"/>
  <c r="CR108" i="9"/>
  <c r="DB109" i="9"/>
  <c r="BS109" i="9"/>
  <c r="BV112" i="9"/>
  <c r="DE112" i="9"/>
  <c r="BF112" i="9"/>
  <c r="CO112" i="9"/>
  <c r="BU112" i="9"/>
  <c r="DD112" i="9"/>
  <c r="BE112" i="9"/>
  <c r="CN112" i="9"/>
  <c r="DJ113" i="9"/>
  <c r="CA113" i="9"/>
  <c r="BR116" i="9"/>
  <c r="DA116" i="9"/>
  <c r="BQ116" i="9"/>
  <c r="CZ116" i="9"/>
  <c r="CL117" i="9"/>
  <c r="BC117" i="9"/>
  <c r="DK60" i="9"/>
  <c r="CB60" i="9"/>
  <c r="BO60" i="9"/>
  <c r="CX60" i="9"/>
  <c r="BN60" i="9"/>
  <c r="CW60" i="9"/>
  <c r="BK74" i="9"/>
  <c r="CT74" i="9"/>
  <c r="DV74" i="9"/>
  <c r="DY74" i="9" s="1"/>
  <c r="CQ74" i="9"/>
  <c r="BH74" i="9"/>
  <c r="BW74" i="9"/>
  <c r="DF74" i="9"/>
  <c r="BN74" i="9"/>
  <c r="CW74" i="9"/>
  <c r="DG75" i="9"/>
  <c r="BX75" i="9"/>
  <c r="BC75" i="9"/>
  <c r="CL75" i="9"/>
  <c r="CZ75" i="9"/>
  <c r="BQ75" i="9"/>
  <c r="DI75" i="9"/>
  <c r="BZ75" i="9"/>
  <c r="CS75" i="9"/>
  <c r="BJ75" i="9"/>
  <c r="CY83" i="9"/>
  <c r="BP83" i="9"/>
  <c r="CX83" i="9"/>
  <c r="BO83" i="9"/>
  <c r="BV83" i="9"/>
  <c r="DE83" i="9"/>
  <c r="BF83" i="9"/>
  <c r="CO83" i="9"/>
  <c r="DD83" i="9"/>
  <c r="BU83" i="9"/>
  <c r="CN83" i="9"/>
  <c r="BE83" i="9"/>
  <c r="CL86" i="9"/>
  <c r="BC86" i="9"/>
  <c r="CQ86" i="9"/>
  <c r="BH86" i="9"/>
  <c r="BR86" i="9"/>
  <c r="DA86" i="9"/>
  <c r="BQ86" i="9"/>
  <c r="CZ86" i="9"/>
  <c r="CC89" i="9"/>
  <c r="CQ91" i="9"/>
  <c r="BH91" i="9"/>
  <c r="CP91" i="9"/>
  <c r="BG91" i="9"/>
  <c r="BR91" i="9"/>
  <c r="DA91" i="9"/>
  <c r="BQ91" i="9"/>
  <c r="CZ91" i="9"/>
  <c r="BS95" i="9"/>
  <c r="DB95" i="9"/>
  <c r="CU95" i="9"/>
  <c r="BL95" i="9"/>
  <c r="DE95" i="9"/>
  <c r="BV95" i="9"/>
  <c r="CO95" i="9"/>
  <c r="BF95" i="9"/>
  <c r="BR97" i="9"/>
  <c r="DA97" i="9"/>
  <c r="CZ97" i="9"/>
  <c r="BQ97" i="9"/>
  <c r="BV101" i="9"/>
  <c r="DE101" i="9"/>
  <c r="BF101" i="9"/>
  <c r="CO101" i="9"/>
  <c r="BU101" i="9"/>
  <c r="DD101" i="9"/>
  <c r="BE101" i="9"/>
  <c r="CN101" i="9"/>
  <c r="BZ105" i="9"/>
  <c r="DI105" i="9"/>
  <c r="BJ105" i="9"/>
  <c r="CS105" i="9"/>
  <c r="DH105" i="9"/>
  <c r="BY105" i="9"/>
  <c r="CR105" i="9"/>
  <c r="BI105" i="9"/>
  <c r="BN109" i="9"/>
  <c r="CW109" i="9"/>
  <c r="DV109" i="9"/>
  <c r="DY109" i="9" s="1"/>
  <c r="BM109" i="9"/>
  <c r="CV109" i="9"/>
  <c r="BR113" i="9"/>
  <c r="DA113" i="9"/>
  <c r="CZ113" i="9"/>
  <c r="BQ113" i="9"/>
  <c r="BV117" i="9"/>
  <c r="DE117" i="9"/>
  <c r="BF117" i="9"/>
  <c r="CO117" i="9"/>
  <c r="BU117" i="9"/>
  <c r="DD117" i="9"/>
  <c r="BE117" i="9"/>
  <c r="CN117" i="9"/>
  <c r="DK67" i="9"/>
  <c r="CB67" i="9"/>
  <c r="CV67" i="9"/>
  <c r="BM67" i="9"/>
  <c r="CR67" i="9"/>
  <c r="BI67" i="9"/>
  <c r="CQ67" i="9"/>
  <c r="BH67" i="9"/>
  <c r="BS67" i="9"/>
  <c r="DB67" i="9"/>
  <c r="BC67" i="9"/>
  <c r="CL67" i="9"/>
  <c r="BR67" i="9"/>
  <c r="DA67" i="9"/>
  <c r="CD88" i="9"/>
  <c r="DK90" i="9"/>
  <c r="CB90" i="9"/>
  <c r="CT90" i="9"/>
  <c r="BK90" i="9"/>
  <c r="CY90" i="9"/>
  <c r="BP90" i="9"/>
  <c r="BV90" i="9"/>
  <c r="DE90" i="9"/>
  <c r="BF90" i="9"/>
  <c r="CO90" i="9"/>
  <c r="BU90" i="9"/>
  <c r="DD90" i="9"/>
  <c r="CN90" i="9"/>
  <c r="BE90" i="9"/>
  <c r="DD93" i="9"/>
  <c r="BU93" i="9"/>
  <c r="BI93" i="9"/>
  <c r="CR93" i="9"/>
  <c r="BM93" i="9"/>
  <c r="CV93" i="9"/>
  <c r="DK93" i="9"/>
  <c r="CB93" i="9"/>
  <c r="BG93" i="9"/>
  <c r="CP93" i="9"/>
  <c r="BR93" i="9"/>
  <c r="DA93" i="9"/>
  <c r="CM94" i="9"/>
  <c r="BD94" i="9"/>
  <c r="CQ94" i="9"/>
  <c r="BH94" i="9"/>
  <c r="BW94" i="9"/>
  <c r="DF94" i="9"/>
  <c r="BN94" i="9"/>
  <c r="CW94" i="9"/>
  <c r="BW118" i="9"/>
  <c r="DF118" i="9"/>
  <c r="BK118" i="9"/>
  <c r="CT118" i="9"/>
  <c r="BV118" i="9"/>
  <c r="DE118" i="9"/>
  <c r="BF118" i="9"/>
  <c r="CO118" i="9"/>
  <c r="DK122" i="9"/>
  <c r="CB122" i="9"/>
  <c r="BG122" i="9"/>
  <c r="CP122" i="9"/>
  <c r="CY122" i="9"/>
  <c r="BP122" i="9"/>
  <c r="DI122" i="9"/>
  <c r="BZ122" i="9"/>
  <c r="CS122" i="9"/>
  <c r="BJ122" i="9"/>
  <c r="BC123" i="9"/>
  <c r="CL123" i="9"/>
  <c r="BQ126" i="9"/>
  <c r="CZ126" i="9"/>
  <c r="CA126" i="9"/>
  <c r="DJ126" i="9"/>
  <c r="CN126" i="9"/>
  <c r="BE126" i="9"/>
  <c r="BR126" i="9"/>
  <c r="DA126" i="9"/>
  <c r="DG127" i="9"/>
  <c r="BX127" i="9"/>
  <c r="CB130" i="9"/>
  <c r="DK130" i="9"/>
  <c r="BG130" i="9"/>
  <c r="CP130" i="9"/>
  <c r="BP130" i="9"/>
  <c r="CY130" i="9"/>
  <c r="DE130" i="9"/>
  <c r="BV130" i="9"/>
  <c r="CO130" i="9"/>
  <c r="BF130" i="9"/>
  <c r="T131" i="9"/>
  <c r="X131" i="9"/>
  <c r="AB131" i="9"/>
  <c r="AF131" i="9"/>
  <c r="AJ131" i="9"/>
  <c r="AN131" i="9"/>
  <c r="AR131" i="9"/>
  <c r="AV131" i="9"/>
  <c r="DN131" i="9" s="1"/>
  <c r="U131" i="9"/>
  <c r="Y131" i="9"/>
  <c r="AC131" i="9"/>
  <c r="AG131" i="9"/>
  <c r="AK131" i="9"/>
  <c r="AO131" i="9"/>
  <c r="AS131" i="9"/>
  <c r="AW131" i="9"/>
  <c r="DO131" i="9" s="1"/>
  <c r="V131" i="9"/>
  <c r="AD131" i="9"/>
  <c r="AL131" i="9"/>
  <c r="AT131" i="9"/>
  <c r="DL131" i="9" s="1"/>
  <c r="W131" i="9"/>
  <c r="AE131" i="9"/>
  <c r="AM131" i="9"/>
  <c r="AU131" i="9"/>
  <c r="DM131" i="9" s="1"/>
  <c r="Z131" i="9"/>
  <c r="AP131" i="9"/>
  <c r="AA131" i="9"/>
  <c r="AQ131" i="9"/>
  <c r="AH131" i="9"/>
  <c r="AI131" i="9"/>
  <c r="CD80" i="9"/>
  <c r="DK82" i="9"/>
  <c r="CB82" i="9"/>
  <c r="CT82" i="9"/>
  <c r="BK82" i="9"/>
  <c r="CY82" i="9"/>
  <c r="BP82" i="9"/>
  <c r="BV82" i="9"/>
  <c r="DE82" i="9"/>
  <c r="BF82" i="9"/>
  <c r="CO82" i="9"/>
  <c r="DD82" i="9"/>
  <c r="BU82" i="9"/>
  <c r="BE82" i="9"/>
  <c r="CN82" i="9"/>
  <c r="DJ98" i="9"/>
  <c r="CA98" i="9"/>
  <c r="BN98" i="9"/>
  <c r="CW98" i="9"/>
  <c r="DV98" i="9"/>
  <c r="DY98" i="9" s="1"/>
  <c r="BM98" i="9"/>
  <c r="CV98" i="9"/>
  <c r="CQ103" i="9"/>
  <c r="BH103" i="9"/>
  <c r="CP103" i="9"/>
  <c r="BG103" i="9"/>
  <c r="BR103" i="9"/>
  <c r="DA103" i="9"/>
  <c r="BQ103" i="9"/>
  <c r="CZ103" i="9"/>
  <c r="CT106" i="9"/>
  <c r="BK106" i="9"/>
  <c r="CY106" i="9"/>
  <c r="BP106" i="9"/>
  <c r="BV106" i="9"/>
  <c r="DE106" i="9"/>
  <c r="BF106" i="9"/>
  <c r="CO106" i="9"/>
  <c r="BU106" i="9"/>
  <c r="DD106" i="9"/>
  <c r="BE106" i="9"/>
  <c r="CN106" i="9"/>
  <c r="DG111" i="9"/>
  <c r="BX111" i="9"/>
  <c r="DF111" i="9"/>
  <c r="BW111" i="9"/>
  <c r="BZ111" i="9"/>
  <c r="DI111" i="9"/>
  <c r="BJ111" i="9"/>
  <c r="CS111" i="9"/>
  <c r="BY111" i="9"/>
  <c r="DH111" i="9"/>
  <c r="BI111" i="9"/>
  <c r="CR111" i="9"/>
  <c r="DJ114" i="9"/>
  <c r="CA114" i="9"/>
  <c r="BN114" i="9"/>
  <c r="CW114" i="9"/>
  <c r="DV114" i="9"/>
  <c r="DY114" i="9" s="1"/>
  <c r="BM114" i="9"/>
  <c r="CV114" i="9"/>
  <c r="DK119" i="9"/>
  <c r="CB119" i="9"/>
  <c r="BG119" i="9"/>
  <c r="CP119" i="9"/>
  <c r="CY119" i="9"/>
  <c r="BP119" i="9"/>
  <c r="DI119" i="9"/>
  <c r="BZ119" i="9"/>
  <c r="CS119" i="9"/>
  <c r="BJ119" i="9"/>
  <c r="DK123" i="9"/>
  <c r="CB123" i="9"/>
  <c r="BG123" i="9"/>
  <c r="CP123" i="9"/>
  <c r="CY123" i="9"/>
  <c r="BP123" i="9"/>
  <c r="DI123" i="9"/>
  <c r="BZ123" i="9"/>
  <c r="CS123" i="9"/>
  <c r="BJ123" i="9"/>
  <c r="CU127" i="9"/>
  <c r="BL127" i="9"/>
  <c r="DD127" i="9"/>
  <c r="BU127" i="9"/>
  <c r="CW127" i="9"/>
  <c r="BN127" i="9"/>
  <c r="CX102" i="9"/>
  <c r="BO102" i="9"/>
  <c r="DB102" i="9"/>
  <c r="BS102" i="9"/>
  <c r="DG102" i="9"/>
  <c r="BX102" i="9"/>
  <c r="BZ102" i="9"/>
  <c r="DI102" i="9"/>
  <c r="BJ102" i="9"/>
  <c r="CS102" i="9"/>
  <c r="BY102" i="9"/>
  <c r="DH102" i="9"/>
  <c r="BI102" i="9"/>
  <c r="CR102" i="9"/>
  <c r="BO125" i="9"/>
  <c r="CX125" i="9"/>
  <c r="BC129" i="9"/>
  <c r="CL129" i="9"/>
  <c r="T136" i="9"/>
  <c r="X136" i="9"/>
  <c r="AB136" i="9"/>
  <c r="AF136" i="9"/>
  <c r="AJ136" i="9"/>
  <c r="AN136" i="9"/>
  <c r="AR136" i="9"/>
  <c r="AV136" i="9"/>
  <c r="DN136" i="9" s="1"/>
  <c r="U136" i="9"/>
  <c r="Y136" i="9"/>
  <c r="AC136" i="9"/>
  <c r="AG136" i="9"/>
  <c r="AK136" i="9"/>
  <c r="AO136" i="9"/>
  <c r="AS136" i="9"/>
  <c r="AW136" i="9"/>
  <c r="DO136" i="9" s="1"/>
  <c r="W136" i="9"/>
  <c r="AE136" i="9"/>
  <c r="AM136" i="9"/>
  <c r="AU136" i="9"/>
  <c r="DM136" i="9" s="1"/>
  <c r="Z136" i="9"/>
  <c r="AH136" i="9"/>
  <c r="AP136" i="9"/>
  <c r="AA136" i="9"/>
  <c r="AQ136" i="9"/>
  <c r="AD136" i="9"/>
  <c r="AT136" i="9"/>
  <c r="DL136" i="9" s="1"/>
  <c r="AI136" i="9"/>
  <c r="V136" i="9"/>
  <c r="AL136" i="9"/>
  <c r="CS142" i="9"/>
  <c r="BJ142" i="9"/>
  <c r="BP143" i="9"/>
  <c r="CY143" i="9"/>
  <c r="BD146" i="9"/>
  <c r="CM146" i="9"/>
  <c r="BN147" i="9"/>
  <c r="CW147" i="9"/>
  <c r="BX147" i="9"/>
  <c r="DG147" i="9"/>
  <c r="BO147" i="9"/>
  <c r="CX147" i="9"/>
  <c r="DV150" i="9"/>
  <c r="DY150" i="9" s="1"/>
  <c r="BH150" i="9"/>
  <c r="CQ150" i="9"/>
  <c r="CZ150" i="9"/>
  <c r="BQ150" i="9"/>
  <c r="DJ150" i="9"/>
  <c r="CA150" i="9"/>
  <c r="CT150" i="9"/>
  <c r="BK150" i="9"/>
  <c r="CZ153" i="9"/>
  <c r="BQ153" i="9"/>
  <c r="DC154" i="9"/>
  <c r="BT154" i="9"/>
  <c r="DH157" i="9"/>
  <c r="BY157" i="9"/>
  <c r="DK158" i="9"/>
  <c r="CB158" i="9"/>
  <c r="CM162" i="9"/>
  <c r="BD162" i="9"/>
  <c r="CR165" i="9"/>
  <c r="BI165" i="9"/>
  <c r="CU166" i="9"/>
  <c r="BL166" i="9"/>
  <c r="CZ169" i="9"/>
  <c r="BQ169" i="9"/>
  <c r="DC170" i="9"/>
  <c r="BT170" i="9"/>
  <c r="DH173" i="9"/>
  <c r="BY173" i="9"/>
  <c r="DK174" i="9"/>
  <c r="CB174" i="9"/>
  <c r="CM178" i="9"/>
  <c r="BD178" i="9"/>
  <c r="CR181" i="9"/>
  <c r="BI181" i="9"/>
  <c r="CU182" i="9"/>
  <c r="BL182" i="9"/>
  <c r="DC186" i="9"/>
  <c r="BT186" i="9"/>
  <c r="DK190" i="9"/>
  <c r="CB190" i="9"/>
  <c r="DH61" i="9"/>
  <c r="BY61" i="9"/>
  <c r="CV61" i="9"/>
  <c r="BM61" i="9"/>
  <c r="CU61" i="9"/>
  <c r="BL61" i="9"/>
  <c r="BW61" i="9"/>
  <c r="DF61" i="9"/>
  <c r="BG61" i="9"/>
  <c r="CP61" i="9"/>
  <c r="BV61" i="9"/>
  <c r="DE61" i="9"/>
  <c r="BF61" i="9"/>
  <c r="CO61" i="9"/>
  <c r="DK87" i="9"/>
  <c r="CB87" i="9"/>
  <c r="BN87" i="9"/>
  <c r="CW87" i="9"/>
  <c r="DV87" i="9"/>
  <c r="DY87" i="9" s="1"/>
  <c r="CV87" i="9"/>
  <c r="BM87" i="9"/>
  <c r="CE91" i="9"/>
  <c r="DJ99" i="9"/>
  <c r="CA99" i="9"/>
  <c r="CY99" i="9"/>
  <c r="BP99" i="9"/>
  <c r="CX99" i="9"/>
  <c r="BO99" i="9"/>
  <c r="BV99" i="9"/>
  <c r="DE99" i="9"/>
  <c r="BF99" i="9"/>
  <c r="CO99" i="9"/>
  <c r="DD99" i="9"/>
  <c r="BU99" i="9"/>
  <c r="CN99" i="9"/>
  <c r="BE99" i="9"/>
  <c r="CD106" i="9"/>
  <c r="CE106" i="9"/>
  <c r="CC106" i="9"/>
  <c r="DJ110" i="9"/>
  <c r="CA110" i="9"/>
  <c r="BN110" i="9"/>
  <c r="CW110" i="9"/>
  <c r="DV110" i="9"/>
  <c r="DY110" i="9" s="1"/>
  <c r="BM110" i="9"/>
  <c r="CV110" i="9"/>
  <c r="DG121" i="9"/>
  <c r="BX121" i="9"/>
  <c r="DH124" i="9"/>
  <c r="BY124" i="9"/>
  <c r="BC128" i="9"/>
  <c r="CL128" i="9"/>
  <c r="CU128" i="9"/>
  <c r="BL128" i="9"/>
  <c r="DD128" i="9"/>
  <c r="BU128" i="9"/>
  <c r="CW128" i="9"/>
  <c r="BN128" i="9"/>
  <c r="CR129" i="9"/>
  <c r="BI129" i="9"/>
  <c r="CU129" i="9"/>
  <c r="BL129" i="9"/>
  <c r="DD129" i="9"/>
  <c r="BU129" i="9"/>
  <c r="CW129" i="9"/>
  <c r="BN129" i="9"/>
  <c r="BD142" i="9"/>
  <c r="CM142" i="9"/>
  <c r="BN143" i="9"/>
  <c r="CW143" i="9"/>
  <c r="BX143" i="9"/>
  <c r="DG143" i="9"/>
  <c r="BO143" i="9"/>
  <c r="CX143" i="9"/>
  <c r="BX146" i="9"/>
  <c r="DG146" i="9"/>
  <c r="BL146" i="9"/>
  <c r="CU146" i="9"/>
  <c r="BW146" i="9"/>
  <c r="DF146" i="9"/>
  <c r="BG146" i="9"/>
  <c r="CP146" i="9"/>
  <c r="T148" i="9"/>
  <c r="X148" i="9"/>
  <c r="AB148" i="9"/>
  <c r="AF148" i="9"/>
  <c r="AJ148" i="9"/>
  <c r="AN148" i="9"/>
  <c r="AR148" i="9"/>
  <c r="AV148" i="9"/>
  <c r="DN148" i="9" s="1"/>
  <c r="U148" i="9"/>
  <c r="Z148" i="9"/>
  <c r="AE148" i="9"/>
  <c r="AK148" i="9"/>
  <c r="AP148" i="9"/>
  <c r="AU148" i="9"/>
  <c r="DM148" i="9" s="1"/>
  <c r="V148" i="9"/>
  <c r="AA148" i="9"/>
  <c r="AG148" i="9"/>
  <c r="AL148" i="9"/>
  <c r="AQ148" i="9"/>
  <c r="AW148" i="9"/>
  <c r="DO148" i="9" s="1"/>
  <c r="W148" i="9"/>
  <c r="AH148" i="9"/>
  <c r="AS148" i="9"/>
  <c r="Y148" i="9"/>
  <c r="AI148" i="9"/>
  <c r="AT148" i="9"/>
  <c r="DL148" i="9" s="1"/>
  <c r="AC148" i="9"/>
  <c r="AM148" i="9"/>
  <c r="AD148" i="9"/>
  <c r="AO148" i="9"/>
  <c r="DK153" i="9"/>
  <c r="CB153" i="9"/>
  <c r="BO154" i="9"/>
  <c r="CX154" i="9"/>
  <c r="DV154" i="9"/>
  <c r="DY154" i="9" s="1"/>
  <c r="BN154" i="9"/>
  <c r="CW154" i="9"/>
  <c r="CU157" i="9"/>
  <c r="BL157" i="9"/>
  <c r="BW158" i="9"/>
  <c r="DF158" i="9"/>
  <c r="BG158" i="9"/>
  <c r="CP158" i="9"/>
  <c r="BV158" i="9"/>
  <c r="DE158" i="9"/>
  <c r="BF158" i="9"/>
  <c r="CO158" i="9"/>
  <c r="DK161" i="9"/>
  <c r="CB161" i="9"/>
  <c r="BO162" i="9"/>
  <c r="CX162" i="9"/>
  <c r="DV162" i="9"/>
  <c r="DY162" i="9" s="1"/>
  <c r="BN162" i="9"/>
  <c r="CW162" i="9"/>
  <c r="CU165" i="9"/>
  <c r="BL165" i="9"/>
  <c r="BW166" i="9"/>
  <c r="DF166" i="9"/>
  <c r="BG166" i="9"/>
  <c r="CP166" i="9"/>
  <c r="BV166" i="9"/>
  <c r="DE166" i="9"/>
  <c r="BF166" i="9"/>
  <c r="CO166" i="9"/>
  <c r="DK169" i="9"/>
  <c r="CB169" i="9"/>
  <c r="BO170" i="9"/>
  <c r="CX170" i="9"/>
  <c r="DV170" i="9"/>
  <c r="DY170" i="9" s="1"/>
  <c r="BN170" i="9"/>
  <c r="CW170" i="9"/>
  <c r="CU173" i="9"/>
  <c r="BL173" i="9"/>
  <c r="BW174" i="9"/>
  <c r="DF174" i="9"/>
  <c r="BG174" i="9"/>
  <c r="CP174" i="9"/>
  <c r="BV174" i="9"/>
  <c r="DE174" i="9"/>
  <c r="BF174" i="9"/>
  <c r="CO174" i="9"/>
  <c r="DK177" i="9"/>
  <c r="CB177" i="9"/>
  <c r="BO178" i="9"/>
  <c r="CX178" i="9"/>
  <c r="DV178" i="9"/>
  <c r="DY178" i="9" s="1"/>
  <c r="BN178" i="9"/>
  <c r="CW178" i="9"/>
  <c r="CU181" i="9"/>
  <c r="BL181" i="9"/>
  <c r="BW182" i="9"/>
  <c r="DF182" i="9"/>
  <c r="BG182" i="9"/>
  <c r="CP182" i="9"/>
  <c r="BV182" i="9"/>
  <c r="DE182" i="9"/>
  <c r="BF182" i="9"/>
  <c r="CO182" i="9"/>
  <c r="BS186" i="9"/>
  <c r="DB186" i="9"/>
  <c r="BC186" i="9"/>
  <c r="CL186" i="9"/>
  <c r="DA186" i="9"/>
  <c r="BR186" i="9"/>
  <c r="BO190" i="9"/>
  <c r="CX190" i="9"/>
  <c r="DV190" i="9"/>
  <c r="DY190" i="9" s="1"/>
  <c r="BN190" i="9"/>
  <c r="CW190" i="9"/>
  <c r="DK68" i="9"/>
  <c r="CB68" i="9"/>
  <c r="BO68" i="9"/>
  <c r="CX68" i="9"/>
  <c r="BN68" i="9"/>
  <c r="CW68" i="9"/>
  <c r="CM78" i="9"/>
  <c r="BD78" i="9"/>
  <c r="BK78" i="9"/>
  <c r="CT78" i="9"/>
  <c r="DV78" i="9"/>
  <c r="DY78" i="9" s="1"/>
  <c r="CQ78" i="9"/>
  <c r="BH78" i="9"/>
  <c r="BW78" i="9"/>
  <c r="DF78" i="9"/>
  <c r="BN78" i="9"/>
  <c r="CW78" i="9"/>
  <c r="CU79" i="9"/>
  <c r="BL79" i="9"/>
  <c r="DG79" i="9"/>
  <c r="BX79" i="9"/>
  <c r="DF79" i="9"/>
  <c r="BW79" i="9"/>
  <c r="BZ79" i="9"/>
  <c r="DI79" i="9"/>
  <c r="BJ79" i="9"/>
  <c r="CS79" i="9"/>
  <c r="BY79" i="9"/>
  <c r="DH79" i="9"/>
  <c r="BI79" i="9"/>
  <c r="CR79" i="9"/>
  <c r="CT107" i="9"/>
  <c r="BK107" i="9"/>
  <c r="CQ107" i="9"/>
  <c r="BH107" i="9"/>
  <c r="CP107" i="9"/>
  <c r="BG107" i="9"/>
  <c r="BR107" i="9"/>
  <c r="DA107" i="9"/>
  <c r="BQ107" i="9"/>
  <c r="CZ107" i="9"/>
  <c r="BM120" i="9"/>
  <c r="CV120" i="9"/>
  <c r="CR120" i="9"/>
  <c r="BI120" i="9"/>
  <c r="BQ120" i="9"/>
  <c r="CZ120" i="9"/>
  <c r="CA120" i="9"/>
  <c r="DJ120" i="9"/>
  <c r="CN120" i="9"/>
  <c r="BE120" i="9"/>
  <c r="BR120" i="9"/>
  <c r="DA120" i="9"/>
  <c r="DC121" i="9"/>
  <c r="BT121" i="9"/>
  <c r="CQ121" i="9"/>
  <c r="BH121" i="9"/>
  <c r="BQ121" i="9"/>
  <c r="CZ121" i="9"/>
  <c r="CA121" i="9"/>
  <c r="DJ121" i="9"/>
  <c r="CN121" i="9"/>
  <c r="BE121" i="9"/>
  <c r="BR121" i="9"/>
  <c r="DA121" i="9"/>
  <c r="DK124" i="9"/>
  <c r="CB124" i="9"/>
  <c r="BG124" i="9"/>
  <c r="CP124" i="9"/>
  <c r="CY124" i="9"/>
  <c r="BP124" i="9"/>
  <c r="DI124" i="9"/>
  <c r="BZ124" i="9"/>
  <c r="CS124" i="9"/>
  <c r="BJ124" i="9"/>
  <c r="DV125" i="9"/>
  <c r="DY125" i="9" s="1"/>
  <c r="DK125" i="9"/>
  <c r="CB125" i="9"/>
  <c r="BG125" i="9"/>
  <c r="CP125" i="9"/>
  <c r="CY125" i="9"/>
  <c r="BP125" i="9"/>
  <c r="DI125" i="9"/>
  <c r="BZ125" i="9"/>
  <c r="CS125" i="9"/>
  <c r="BJ125" i="9"/>
  <c r="BR142" i="9"/>
  <c r="DA142" i="9"/>
  <c r="CB142" i="9"/>
  <c r="DK142" i="9"/>
  <c r="CO142" i="9"/>
  <c r="BF142" i="9"/>
  <c r="BS142" i="9"/>
  <c r="DB142" i="9"/>
  <c r="BC142" i="9"/>
  <c r="CL142" i="9"/>
  <c r="T149" i="9"/>
  <c r="X149" i="9"/>
  <c r="AB149" i="9"/>
  <c r="AF149" i="9"/>
  <c r="AJ149" i="9"/>
  <c r="AN149" i="9"/>
  <c r="AR149" i="9"/>
  <c r="AV149" i="9"/>
  <c r="DN149" i="9" s="1"/>
  <c r="V149" i="9"/>
  <c r="AA149" i="9"/>
  <c r="AG149" i="9"/>
  <c r="AL149" i="9"/>
  <c r="AQ149" i="9"/>
  <c r="AW149" i="9"/>
  <c r="DO149" i="9" s="1"/>
  <c r="W149" i="9"/>
  <c r="AC149" i="9"/>
  <c r="AH149" i="9"/>
  <c r="AM149" i="9"/>
  <c r="AS149" i="9"/>
  <c r="Z149" i="9"/>
  <c r="AK149" i="9"/>
  <c r="AU149" i="9"/>
  <c r="DM149" i="9" s="1"/>
  <c r="AD149" i="9"/>
  <c r="AO149" i="9"/>
  <c r="U149" i="9"/>
  <c r="AE149" i="9"/>
  <c r="AP149" i="9"/>
  <c r="AI149" i="9"/>
  <c r="AT149" i="9"/>
  <c r="DL149" i="9" s="1"/>
  <c r="Y149" i="9"/>
  <c r="BW153" i="9"/>
  <c r="DF153" i="9"/>
  <c r="BG153" i="9"/>
  <c r="CP153" i="9"/>
  <c r="BV153" i="9"/>
  <c r="DE153" i="9"/>
  <c r="BF153" i="9"/>
  <c r="CO153" i="9"/>
  <c r="BO157" i="9"/>
  <c r="CX157" i="9"/>
  <c r="BN157" i="9"/>
  <c r="CW157" i="9"/>
  <c r="BW161" i="9"/>
  <c r="DF161" i="9"/>
  <c r="BG161" i="9"/>
  <c r="CP161" i="9"/>
  <c r="BV161" i="9"/>
  <c r="DE161" i="9"/>
  <c r="BF161" i="9"/>
  <c r="CO161" i="9"/>
  <c r="BO165" i="9"/>
  <c r="CX165" i="9"/>
  <c r="BN165" i="9"/>
  <c r="CW165" i="9"/>
  <c r="BW169" i="9"/>
  <c r="DF169" i="9"/>
  <c r="BG169" i="9"/>
  <c r="CP169" i="9"/>
  <c r="BV169" i="9"/>
  <c r="DE169" i="9"/>
  <c r="BF169" i="9"/>
  <c r="CO169" i="9"/>
  <c r="BO173" i="9"/>
  <c r="CX173" i="9"/>
  <c r="BN173" i="9"/>
  <c r="CW173" i="9"/>
  <c r="BW177" i="9"/>
  <c r="DF177" i="9"/>
  <c r="BG177" i="9"/>
  <c r="CP177" i="9"/>
  <c r="BV177" i="9"/>
  <c r="DE177" i="9"/>
  <c r="BF177" i="9"/>
  <c r="CO177" i="9"/>
  <c r="BO181" i="9"/>
  <c r="CX181" i="9"/>
  <c r="BN181" i="9"/>
  <c r="CW181" i="9"/>
  <c r="DB115" i="9"/>
  <c r="BS115" i="9"/>
  <c r="CT115" i="9"/>
  <c r="BK115" i="9"/>
  <c r="CQ115" i="9"/>
  <c r="BH115" i="9"/>
  <c r="CP115" i="9"/>
  <c r="BG115" i="9"/>
  <c r="BR115" i="9"/>
  <c r="DA115" i="9"/>
  <c r="BQ115" i="9"/>
  <c r="CZ115" i="9"/>
  <c r="CU168" i="9"/>
  <c r="BL168" i="9"/>
  <c r="CZ168" i="9"/>
  <c r="BQ168" i="9"/>
  <c r="CY168" i="9"/>
  <c r="BP168" i="9"/>
  <c r="BW168" i="9"/>
  <c r="DF168" i="9"/>
  <c r="BG168" i="9"/>
  <c r="CP168" i="9"/>
  <c r="DE168" i="9"/>
  <c r="BV168" i="9"/>
  <c r="CO168" i="9"/>
  <c r="BF168" i="9"/>
  <c r="W183" i="9"/>
  <c r="AA183" i="9"/>
  <c r="AE183" i="9"/>
  <c r="AI183" i="9"/>
  <c r="AM183" i="9"/>
  <c r="AQ183" i="9"/>
  <c r="AU183" i="9"/>
  <c r="DM183" i="9" s="1"/>
  <c r="T183" i="9"/>
  <c r="X183" i="9"/>
  <c r="AB183" i="9"/>
  <c r="AF183" i="9"/>
  <c r="AJ183" i="9"/>
  <c r="AN183" i="9"/>
  <c r="AR183" i="9"/>
  <c r="AV183" i="9"/>
  <c r="DN183" i="9" s="1"/>
  <c r="V183" i="9"/>
  <c r="AD183" i="9"/>
  <c r="AL183" i="9"/>
  <c r="AT183" i="9"/>
  <c r="DL183" i="9" s="1"/>
  <c r="DV183" i="9" s="1"/>
  <c r="DY183" i="9" s="1"/>
  <c r="Y183" i="9"/>
  <c r="AG183" i="9"/>
  <c r="AO183" i="9"/>
  <c r="AW183" i="9"/>
  <c r="DO183" i="9" s="1"/>
  <c r="Z183" i="9"/>
  <c r="AH183" i="9"/>
  <c r="AP183" i="9"/>
  <c r="AC183" i="9"/>
  <c r="AK183" i="9"/>
  <c r="AS183" i="9"/>
  <c r="U183" i="9"/>
  <c r="DK184" i="9"/>
  <c r="CB184" i="9"/>
  <c r="BO184" i="9"/>
  <c r="CX184" i="9"/>
  <c r="CW184" i="9"/>
  <c r="BN184" i="9"/>
  <c r="CU189" i="9"/>
  <c r="BL189" i="9"/>
  <c r="CZ189" i="9"/>
  <c r="BQ189" i="9"/>
  <c r="BW189" i="9"/>
  <c r="DF189" i="9"/>
  <c r="BG189" i="9"/>
  <c r="CP189" i="9"/>
  <c r="DE189" i="9"/>
  <c r="BV189" i="9"/>
  <c r="CO189" i="9"/>
  <c r="BF189" i="9"/>
  <c r="CM194" i="9"/>
  <c r="BD194" i="9"/>
  <c r="BS194" i="9"/>
  <c r="DB194" i="9"/>
  <c r="BC194" i="9"/>
  <c r="CL194" i="9"/>
  <c r="DA194" i="9"/>
  <c r="BR194" i="9"/>
  <c r="CV197" i="9"/>
  <c r="BM197" i="9"/>
  <c r="CM204" i="9"/>
  <c r="BD204" i="9"/>
  <c r="CN206" i="9"/>
  <c r="BE206" i="9"/>
  <c r="CM209" i="9"/>
  <c r="BD209" i="9"/>
  <c r="CU213" i="9"/>
  <c r="BL213" i="9"/>
  <c r="DC217" i="9"/>
  <c r="BT217" i="9"/>
  <c r="CM221" i="9"/>
  <c r="BD221" i="9"/>
  <c r="W163" i="9"/>
  <c r="AA163" i="9"/>
  <c r="AE163" i="9"/>
  <c r="AI163" i="9"/>
  <c r="AM163" i="9"/>
  <c r="AQ163" i="9"/>
  <c r="AU163" i="9"/>
  <c r="DM163" i="9" s="1"/>
  <c r="T163" i="9"/>
  <c r="X163" i="9"/>
  <c r="AB163" i="9"/>
  <c r="AF163" i="9"/>
  <c r="AJ163" i="9"/>
  <c r="AN163" i="9"/>
  <c r="AR163" i="9"/>
  <c r="AV163" i="9"/>
  <c r="DN163" i="9" s="1"/>
  <c r="V163" i="9"/>
  <c r="AD163" i="9"/>
  <c r="AL163" i="9"/>
  <c r="AT163" i="9"/>
  <c r="DL163" i="9" s="1"/>
  <c r="DV163" i="9" s="1"/>
  <c r="DY163" i="9" s="1"/>
  <c r="Y163" i="9"/>
  <c r="AG163" i="9"/>
  <c r="AO163" i="9"/>
  <c r="AW163" i="9"/>
  <c r="DO163" i="9" s="1"/>
  <c r="Z163" i="9"/>
  <c r="AH163" i="9"/>
  <c r="AP163" i="9"/>
  <c r="U163" i="9"/>
  <c r="AC163" i="9"/>
  <c r="AK163" i="9"/>
  <c r="AS163" i="9"/>
  <c r="DK164" i="9"/>
  <c r="CB164" i="9"/>
  <c r="BO164" i="9"/>
  <c r="CX164" i="9"/>
  <c r="DV164" i="9"/>
  <c r="DY164" i="9" s="1"/>
  <c r="CW164" i="9"/>
  <c r="BN164" i="9"/>
  <c r="W179" i="9"/>
  <c r="AA179" i="9"/>
  <c r="AE179" i="9"/>
  <c r="AI179" i="9"/>
  <c r="AM179" i="9"/>
  <c r="AQ179" i="9"/>
  <c r="AU179" i="9"/>
  <c r="DM179" i="9" s="1"/>
  <c r="T179" i="9"/>
  <c r="X179" i="9"/>
  <c r="AB179" i="9"/>
  <c r="AF179" i="9"/>
  <c r="AJ179" i="9"/>
  <c r="AN179" i="9"/>
  <c r="AR179" i="9"/>
  <c r="AV179" i="9"/>
  <c r="DN179" i="9" s="1"/>
  <c r="V179" i="9"/>
  <c r="AD179" i="9"/>
  <c r="AL179" i="9"/>
  <c r="AT179" i="9"/>
  <c r="DL179" i="9" s="1"/>
  <c r="DV179" i="9" s="1"/>
  <c r="DY179" i="9" s="1"/>
  <c r="Y179" i="9"/>
  <c r="AG179" i="9"/>
  <c r="AO179" i="9"/>
  <c r="AW179" i="9"/>
  <c r="DO179" i="9" s="1"/>
  <c r="Z179" i="9"/>
  <c r="AH179" i="9"/>
  <c r="AP179" i="9"/>
  <c r="U179" i="9"/>
  <c r="AC179" i="9"/>
  <c r="AK179" i="9"/>
  <c r="AS179" i="9"/>
  <c r="DK180" i="9"/>
  <c r="CB180" i="9"/>
  <c r="BO180" i="9"/>
  <c r="CX180" i="9"/>
  <c r="DV180" i="9"/>
  <c r="DY180" i="9" s="1"/>
  <c r="CW180" i="9"/>
  <c r="BN180" i="9"/>
  <c r="CM185" i="9"/>
  <c r="BD185" i="9"/>
  <c r="CR185" i="9"/>
  <c r="BI185" i="9"/>
  <c r="BS185" i="9"/>
  <c r="DB185" i="9"/>
  <c r="BC185" i="9"/>
  <c r="CL185" i="9"/>
  <c r="BR185" i="9"/>
  <c r="DA185" i="9"/>
  <c r="W191" i="9"/>
  <c r="AA191" i="9"/>
  <c r="AE191" i="9"/>
  <c r="AI191" i="9"/>
  <c r="AM191" i="9"/>
  <c r="AQ191" i="9"/>
  <c r="AU191" i="9"/>
  <c r="DM191" i="9" s="1"/>
  <c r="T191" i="9"/>
  <c r="X191" i="9"/>
  <c r="AB191" i="9"/>
  <c r="AF191" i="9"/>
  <c r="AJ191" i="9"/>
  <c r="AN191" i="9"/>
  <c r="AR191" i="9"/>
  <c r="AV191" i="9"/>
  <c r="DN191" i="9" s="1"/>
  <c r="V191" i="9"/>
  <c r="AD191" i="9"/>
  <c r="AL191" i="9"/>
  <c r="AT191" i="9"/>
  <c r="DL191" i="9" s="1"/>
  <c r="DV191" i="9" s="1"/>
  <c r="DY191" i="9" s="1"/>
  <c r="Y191" i="9"/>
  <c r="AG191" i="9"/>
  <c r="AO191" i="9"/>
  <c r="AW191" i="9"/>
  <c r="DO191" i="9" s="1"/>
  <c r="U191" i="9"/>
  <c r="AK191" i="9"/>
  <c r="Z191" i="9"/>
  <c r="AP191" i="9"/>
  <c r="AC191" i="9"/>
  <c r="AS191" i="9"/>
  <c r="AH191" i="9"/>
  <c r="DH197" i="9"/>
  <c r="BY197" i="9"/>
  <c r="CA197" i="9"/>
  <c r="DJ197" i="9"/>
  <c r="BK197" i="9"/>
  <c r="CT197" i="9"/>
  <c r="BZ197" i="9"/>
  <c r="DI197" i="9"/>
  <c r="BJ197" i="9"/>
  <c r="CS197" i="9"/>
  <c r="CE197" i="9"/>
  <c r="CC197" i="9"/>
  <c r="CD197" i="9"/>
  <c r="CY204" i="9"/>
  <c r="BP204" i="9"/>
  <c r="BW204" i="9"/>
  <c r="DF204" i="9"/>
  <c r="BG204" i="9"/>
  <c r="CP204" i="9"/>
  <c r="DE204" i="9"/>
  <c r="BV204" i="9"/>
  <c r="CO204" i="9"/>
  <c r="BF204" i="9"/>
  <c r="BW206" i="9"/>
  <c r="DF206" i="9"/>
  <c r="BG206" i="9"/>
  <c r="CP206" i="9"/>
  <c r="BV206" i="9"/>
  <c r="DE206" i="9"/>
  <c r="BF206" i="9"/>
  <c r="CO206" i="9"/>
  <c r="BO209" i="9"/>
  <c r="CX209" i="9"/>
  <c r="DV209" i="9"/>
  <c r="DY209" i="9" s="1"/>
  <c r="BN209" i="9"/>
  <c r="CW209" i="9"/>
  <c r="CA213" i="9"/>
  <c r="DJ213" i="9"/>
  <c r="BK213" i="9"/>
  <c r="CT213" i="9"/>
  <c r="DI213" i="9"/>
  <c r="BZ213" i="9"/>
  <c r="CS213" i="9"/>
  <c r="BJ213" i="9"/>
  <c r="BW217" i="9"/>
  <c r="DF217" i="9"/>
  <c r="BG217" i="9"/>
  <c r="CP217" i="9"/>
  <c r="BV217" i="9"/>
  <c r="DE217" i="9"/>
  <c r="BF217" i="9"/>
  <c r="CO217" i="9"/>
  <c r="BS221" i="9"/>
  <c r="DB221" i="9"/>
  <c r="BC221" i="9"/>
  <c r="CL221" i="9"/>
  <c r="DA221" i="9"/>
  <c r="BR221" i="9"/>
  <c r="T140" i="9"/>
  <c r="X140" i="9"/>
  <c r="AB140" i="9"/>
  <c r="AF140" i="9"/>
  <c r="AJ140" i="9"/>
  <c r="AN140" i="9"/>
  <c r="AR140" i="9"/>
  <c r="AV140" i="9"/>
  <c r="DN140" i="9" s="1"/>
  <c r="U140" i="9"/>
  <c r="Y140" i="9"/>
  <c r="AC140" i="9"/>
  <c r="AG140" i="9"/>
  <c r="AK140" i="9"/>
  <c r="AO140" i="9"/>
  <c r="AS140" i="9"/>
  <c r="AW140" i="9"/>
  <c r="DO140" i="9" s="1"/>
  <c r="W140" i="9"/>
  <c r="AE140" i="9"/>
  <c r="AM140" i="9"/>
  <c r="AU140" i="9"/>
  <c r="DM140" i="9" s="1"/>
  <c r="Z140" i="9"/>
  <c r="AH140" i="9"/>
  <c r="AP140" i="9"/>
  <c r="AD140" i="9"/>
  <c r="AT140" i="9"/>
  <c r="DL140" i="9" s="1"/>
  <c r="AI140" i="9"/>
  <c r="V140" i="9"/>
  <c r="AL140" i="9"/>
  <c r="AA140" i="9"/>
  <c r="AQ140" i="9"/>
  <c r="T141" i="9"/>
  <c r="X141" i="9"/>
  <c r="AB141" i="9"/>
  <c r="AF141" i="9"/>
  <c r="AJ141" i="9"/>
  <c r="AN141" i="9"/>
  <c r="AR141" i="9"/>
  <c r="AV141" i="9"/>
  <c r="DN141" i="9" s="1"/>
  <c r="U141" i="9"/>
  <c r="Y141" i="9"/>
  <c r="AC141" i="9"/>
  <c r="AG141" i="9"/>
  <c r="AK141" i="9"/>
  <c r="AO141" i="9"/>
  <c r="AS141" i="9"/>
  <c r="AW141" i="9"/>
  <c r="DO141" i="9" s="1"/>
  <c r="Z141" i="9"/>
  <c r="AH141" i="9"/>
  <c r="AP141" i="9"/>
  <c r="AA141" i="9"/>
  <c r="AI141" i="9"/>
  <c r="AQ141" i="9"/>
  <c r="W141" i="9"/>
  <c r="AM141" i="9"/>
  <c r="AD141" i="9"/>
  <c r="AT141" i="9"/>
  <c r="DL141" i="9" s="1"/>
  <c r="AE141" i="9"/>
  <c r="AU141" i="9"/>
  <c r="DM141" i="9" s="1"/>
  <c r="V141" i="9"/>
  <c r="AL141" i="9"/>
  <c r="CM160" i="9"/>
  <c r="BD160" i="9"/>
  <c r="CR160" i="9"/>
  <c r="BI160" i="9"/>
  <c r="CQ160" i="9"/>
  <c r="BH160" i="9"/>
  <c r="BS160" i="9"/>
  <c r="DB160" i="9"/>
  <c r="BC160" i="9"/>
  <c r="CL160" i="9"/>
  <c r="BR160" i="9"/>
  <c r="DA160" i="9"/>
  <c r="CU176" i="9"/>
  <c r="BL176" i="9"/>
  <c r="CZ176" i="9"/>
  <c r="BQ176" i="9"/>
  <c r="CY176" i="9"/>
  <c r="BP176" i="9"/>
  <c r="BW176" i="9"/>
  <c r="DF176" i="9"/>
  <c r="BG176" i="9"/>
  <c r="CP176" i="9"/>
  <c r="DE176" i="9"/>
  <c r="BV176" i="9"/>
  <c r="CO176" i="9"/>
  <c r="BF176" i="9"/>
  <c r="W187" i="9"/>
  <c r="AA187" i="9"/>
  <c r="AE187" i="9"/>
  <c r="AI187" i="9"/>
  <c r="AM187" i="9"/>
  <c r="AQ187" i="9"/>
  <c r="AU187" i="9"/>
  <c r="DM187" i="9" s="1"/>
  <c r="T187" i="9"/>
  <c r="X187" i="9"/>
  <c r="AB187" i="9"/>
  <c r="AF187" i="9"/>
  <c r="AJ187" i="9"/>
  <c r="AN187" i="9"/>
  <c r="AR187" i="9"/>
  <c r="AV187" i="9"/>
  <c r="DN187" i="9" s="1"/>
  <c r="V187" i="9"/>
  <c r="AD187" i="9"/>
  <c r="AL187" i="9"/>
  <c r="AT187" i="9"/>
  <c r="DL187" i="9" s="1"/>
  <c r="DV187" i="9" s="1"/>
  <c r="DY187" i="9" s="1"/>
  <c r="Y187" i="9"/>
  <c r="AG187" i="9"/>
  <c r="AO187" i="9"/>
  <c r="AW187" i="9"/>
  <c r="DO187" i="9" s="1"/>
  <c r="AH187" i="9"/>
  <c r="U187" i="9"/>
  <c r="AK187" i="9"/>
  <c r="Z187" i="9"/>
  <c r="AP187" i="9"/>
  <c r="AC187" i="9"/>
  <c r="AS187" i="9"/>
  <c r="DC197" i="9"/>
  <c r="BT197" i="9"/>
  <c r="CU202" i="9"/>
  <c r="BL202" i="9"/>
  <c r="BW202" i="9"/>
  <c r="DF202" i="9"/>
  <c r="BG202" i="9"/>
  <c r="CP202" i="9"/>
  <c r="DE202" i="9"/>
  <c r="BV202" i="9"/>
  <c r="BF202" i="9"/>
  <c r="CO202" i="9"/>
  <c r="DC204" i="9"/>
  <c r="BT204" i="9"/>
  <c r="DG209" i="9"/>
  <c r="BX209" i="9"/>
  <c r="CN188" i="9"/>
  <c r="BE188" i="9"/>
  <c r="CY193" i="9"/>
  <c r="BP193" i="9"/>
  <c r="DC193" i="9"/>
  <c r="BT193" i="9"/>
  <c r="DH193" i="9"/>
  <c r="BY193" i="9"/>
  <c r="CA193" i="9"/>
  <c r="DJ193" i="9"/>
  <c r="BK193" i="9"/>
  <c r="CT193" i="9"/>
  <c r="BZ193" i="9"/>
  <c r="DI193" i="9"/>
  <c r="BJ193" i="9"/>
  <c r="CS193" i="9"/>
  <c r="CN205" i="9"/>
  <c r="BE205" i="9"/>
  <c r="CM207" i="9"/>
  <c r="BD207" i="9"/>
  <c r="CR207" i="9"/>
  <c r="BI207" i="9"/>
  <c r="CQ207" i="9"/>
  <c r="BH207" i="9"/>
  <c r="BS207" i="9"/>
  <c r="DB207" i="9"/>
  <c r="BC207" i="9"/>
  <c r="CL207" i="9"/>
  <c r="BR207" i="9"/>
  <c r="DA207" i="9"/>
  <c r="W214" i="9"/>
  <c r="AA214" i="9"/>
  <c r="AE214" i="9"/>
  <c r="AI214" i="9"/>
  <c r="AM214" i="9"/>
  <c r="AQ214" i="9"/>
  <c r="AU214" i="9"/>
  <c r="DM214" i="9" s="1"/>
  <c r="T214" i="9"/>
  <c r="X214" i="9"/>
  <c r="AB214" i="9"/>
  <c r="AF214" i="9"/>
  <c r="AJ214" i="9"/>
  <c r="AN214" i="9"/>
  <c r="AR214" i="9"/>
  <c r="AV214" i="9"/>
  <c r="DN214" i="9" s="1"/>
  <c r="V214" i="9"/>
  <c r="AD214" i="9"/>
  <c r="AL214" i="9"/>
  <c r="AT214" i="9"/>
  <c r="DL214" i="9" s="1"/>
  <c r="DV214" i="9" s="1"/>
  <c r="DY214" i="9" s="1"/>
  <c r="Y214" i="9"/>
  <c r="AG214" i="9"/>
  <c r="AO214" i="9"/>
  <c r="AW214" i="9"/>
  <c r="DO214" i="9" s="1"/>
  <c r="Z214" i="9"/>
  <c r="AH214" i="9"/>
  <c r="AP214" i="9"/>
  <c r="AC214" i="9"/>
  <c r="AK214" i="9"/>
  <c r="AS214" i="9"/>
  <c r="U214" i="9"/>
  <c r="DK156" i="9"/>
  <c r="CB156" i="9"/>
  <c r="BO156" i="9"/>
  <c r="CX156" i="9"/>
  <c r="CW156" i="9"/>
  <c r="BN156" i="9"/>
  <c r="CM188" i="9"/>
  <c r="BD188" i="9"/>
  <c r="CU188" i="9"/>
  <c r="BL188" i="9"/>
  <c r="CR188" i="9"/>
  <c r="BI188" i="9"/>
  <c r="CQ188" i="9"/>
  <c r="BH188" i="9"/>
  <c r="BS188" i="9"/>
  <c r="DB188" i="9"/>
  <c r="BC188" i="9"/>
  <c r="CL188" i="9"/>
  <c r="BR188" i="9"/>
  <c r="DA188" i="9"/>
  <c r="DK200" i="9"/>
  <c r="CB200" i="9"/>
  <c r="CV200" i="9"/>
  <c r="BM200" i="9"/>
  <c r="CU200" i="9"/>
  <c r="BL200" i="9"/>
  <c r="CQ200" i="9"/>
  <c r="BH200" i="9"/>
  <c r="BS200" i="9"/>
  <c r="DB200" i="9"/>
  <c r="BC200" i="9"/>
  <c r="CL200" i="9"/>
  <c r="BR200" i="9"/>
  <c r="DA200" i="9"/>
  <c r="CV205" i="9"/>
  <c r="BM205" i="9"/>
  <c r="CU205" i="9"/>
  <c r="BL205" i="9"/>
  <c r="BO205" i="9"/>
  <c r="CX205" i="9"/>
  <c r="BN205" i="9"/>
  <c r="CW205" i="9"/>
  <c r="CV212" i="9"/>
  <c r="BM212" i="9"/>
  <c r="CU212" i="9"/>
  <c r="BL212" i="9"/>
  <c r="CZ212" i="9"/>
  <c r="BQ212" i="9"/>
  <c r="BW212" i="9"/>
  <c r="DF212" i="9"/>
  <c r="BG212" i="9"/>
  <c r="CP212" i="9"/>
  <c r="BV212" i="9"/>
  <c r="DE212" i="9"/>
  <c r="BF212" i="9"/>
  <c r="CO212" i="9"/>
  <c r="DK220" i="9"/>
  <c r="CB220" i="9"/>
  <c r="BO220" i="9"/>
  <c r="CX220" i="9"/>
  <c r="BN220" i="9"/>
  <c r="CW220" i="9"/>
  <c r="W224" i="9"/>
  <c r="AA224" i="9"/>
  <c r="AE224" i="9"/>
  <c r="AI224" i="9"/>
  <c r="AM224" i="9"/>
  <c r="AQ224" i="9"/>
  <c r="AU224" i="9"/>
  <c r="DM224" i="9" s="1"/>
  <c r="T224" i="9"/>
  <c r="X224" i="9"/>
  <c r="AB224" i="9"/>
  <c r="AF224" i="9"/>
  <c r="AJ224" i="9"/>
  <c r="AN224" i="9"/>
  <c r="AR224" i="9"/>
  <c r="AV224" i="9"/>
  <c r="DN224" i="9" s="1"/>
  <c r="U224" i="9"/>
  <c r="Y224" i="9"/>
  <c r="AC224" i="9"/>
  <c r="AG224" i="9"/>
  <c r="AK224" i="9"/>
  <c r="AO224" i="9"/>
  <c r="AS224" i="9"/>
  <c r="AW224" i="9"/>
  <c r="DO224" i="9" s="1"/>
  <c r="V224" i="9"/>
  <c r="AL224" i="9"/>
  <c r="Z224" i="9"/>
  <c r="AP224" i="9"/>
  <c r="AD224" i="9"/>
  <c r="AT224" i="9"/>
  <c r="DL224" i="9" s="1"/>
  <c r="AH224" i="9"/>
  <c r="W228" i="9"/>
  <c r="AA228" i="9"/>
  <c r="AE228" i="9"/>
  <c r="AI228" i="9"/>
  <c r="AM228" i="9"/>
  <c r="AQ228" i="9"/>
  <c r="AU228" i="9"/>
  <c r="DM228" i="9" s="1"/>
  <c r="T228" i="9"/>
  <c r="X228" i="9"/>
  <c r="AB228" i="9"/>
  <c r="AF228" i="9"/>
  <c r="AJ228" i="9"/>
  <c r="AN228" i="9"/>
  <c r="AR228" i="9"/>
  <c r="AV228" i="9"/>
  <c r="DN228" i="9" s="1"/>
  <c r="U228" i="9"/>
  <c r="Y228" i="9"/>
  <c r="AC228" i="9"/>
  <c r="AG228" i="9"/>
  <c r="AK228" i="9"/>
  <c r="AO228" i="9"/>
  <c r="AS228" i="9"/>
  <c r="AW228" i="9"/>
  <c r="DO228" i="9" s="1"/>
  <c r="V228" i="9"/>
  <c r="AL228" i="9"/>
  <c r="Z228" i="9"/>
  <c r="AP228" i="9"/>
  <c r="AD228" i="9"/>
  <c r="AT228" i="9"/>
  <c r="DL228" i="9" s="1"/>
  <c r="AH228" i="9"/>
  <c r="W244" i="9"/>
  <c r="AA244" i="9"/>
  <c r="AE244" i="9"/>
  <c r="AI244" i="9"/>
  <c r="AM244" i="9"/>
  <c r="AQ244" i="9"/>
  <c r="AU244" i="9"/>
  <c r="DM244" i="9" s="1"/>
  <c r="U244" i="9"/>
  <c r="Y244" i="9"/>
  <c r="AC244" i="9"/>
  <c r="AG244" i="9"/>
  <c r="AK244" i="9"/>
  <c r="AO244" i="9"/>
  <c r="AS244" i="9"/>
  <c r="AW244" i="9"/>
  <c r="DO244" i="9" s="1"/>
  <c r="Z244" i="9"/>
  <c r="AH244" i="9"/>
  <c r="AP244" i="9"/>
  <c r="T244" i="9"/>
  <c r="AB244" i="9"/>
  <c r="AJ244" i="9"/>
  <c r="AR244" i="9"/>
  <c r="V244" i="9"/>
  <c r="AD244" i="9"/>
  <c r="AL244" i="9"/>
  <c r="AT244" i="9"/>
  <c r="DL244" i="9" s="1"/>
  <c r="X244" i="9"/>
  <c r="AF244" i="9"/>
  <c r="AN244" i="9"/>
  <c r="AV244" i="9"/>
  <c r="DN244" i="9" s="1"/>
  <c r="DD192" i="9"/>
  <c r="BU192" i="9"/>
  <c r="CZ192" i="9"/>
  <c r="BQ192" i="9"/>
  <c r="CY192" i="9"/>
  <c r="BP192" i="9"/>
  <c r="BW192" i="9"/>
  <c r="DF192" i="9"/>
  <c r="BG192" i="9"/>
  <c r="CP192" i="9"/>
  <c r="DE192" i="9"/>
  <c r="BV192" i="9"/>
  <c r="CO192" i="9"/>
  <c r="BF192" i="9"/>
  <c r="CV196" i="9"/>
  <c r="BM196" i="9"/>
  <c r="CU196" i="9"/>
  <c r="BL196" i="9"/>
  <c r="BO196" i="9"/>
  <c r="CX196" i="9"/>
  <c r="CW196" i="9"/>
  <c r="BN196" i="9"/>
  <c r="CN198" i="9"/>
  <c r="BE198" i="9"/>
  <c r="DC198" i="9"/>
  <c r="BT198" i="9"/>
  <c r="CA198" i="9"/>
  <c r="DJ198" i="9"/>
  <c r="BK198" i="9"/>
  <c r="CT198" i="9"/>
  <c r="DI198" i="9"/>
  <c r="BZ198" i="9"/>
  <c r="CS198" i="9"/>
  <c r="BJ198" i="9"/>
  <c r="CU211" i="9"/>
  <c r="BL211" i="9"/>
  <c r="CZ211" i="9"/>
  <c r="BQ211" i="9"/>
  <c r="CY211" i="9"/>
  <c r="BP211" i="9"/>
  <c r="BW211" i="9"/>
  <c r="DF211" i="9"/>
  <c r="BG211" i="9"/>
  <c r="CP211" i="9"/>
  <c r="DE211" i="9"/>
  <c r="BV211" i="9"/>
  <c r="CO211" i="9"/>
  <c r="BF211" i="9"/>
  <c r="DC219" i="9"/>
  <c r="BT219" i="9"/>
  <c r="DH219" i="9"/>
  <c r="BY219" i="9"/>
  <c r="DG219" i="9"/>
  <c r="BX219" i="9"/>
  <c r="CA219" i="9"/>
  <c r="DJ219" i="9"/>
  <c r="BK219" i="9"/>
  <c r="CT219" i="9"/>
  <c r="BZ219" i="9"/>
  <c r="DI219" i="9"/>
  <c r="BJ219" i="9"/>
  <c r="CS219" i="9"/>
  <c r="T223" i="9"/>
  <c r="X223" i="9"/>
  <c r="AB223" i="9"/>
  <c r="AF223" i="9"/>
  <c r="AJ223" i="9"/>
  <c r="AN223" i="9"/>
  <c r="AR223" i="9"/>
  <c r="U223" i="9"/>
  <c r="Z223" i="9"/>
  <c r="AE223" i="9"/>
  <c r="AK223" i="9"/>
  <c r="AP223" i="9"/>
  <c r="AU223" i="9"/>
  <c r="DM223" i="9" s="1"/>
  <c r="V223" i="9"/>
  <c r="AA223" i="9"/>
  <c r="AG223" i="9"/>
  <c r="AL223" i="9"/>
  <c r="AQ223" i="9"/>
  <c r="AV223" i="9"/>
  <c r="DN223" i="9" s="1"/>
  <c r="W223" i="9"/>
  <c r="AC223" i="9"/>
  <c r="AH223" i="9"/>
  <c r="AM223" i="9"/>
  <c r="AS223" i="9"/>
  <c r="AW223" i="9"/>
  <c r="DO223" i="9" s="1"/>
  <c r="AO223" i="9"/>
  <c r="Y223" i="9"/>
  <c r="AT223" i="9"/>
  <c r="DL223" i="9" s="1"/>
  <c r="AD223" i="9"/>
  <c r="AI223" i="9"/>
  <c r="W225" i="9"/>
  <c r="AA225" i="9"/>
  <c r="AE225" i="9"/>
  <c r="AI225" i="9"/>
  <c r="AM225" i="9"/>
  <c r="AQ225" i="9"/>
  <c r="AU225" i="9"/>
  <c r="DM225" i="9" s="1"/>
  <c r="T225" i="9"/>
  <c r="X225" i="9"/>
  <c r="AB225" i="9"/>
  <c r="AF225" i="9"/>
  <c r="AJ225" i="9"/>
  <c r="AN225" i="9"/>
  <c r="AR225" i="9"/>
  <c r="AV225" i="9"/>
  <c r="DN225" i="9" s="1"/>
  <c r="U225" i="9"/>
  <c r="Y225" i="9"/>
  <c r="AC225" i="9"/>
  <c r="AG225" i="9"/>
  <c r="AK225" i="9"/>
  <c r="AO225" i="9"/>
  <c r="AS225" i="9"/>
  <c r="AW225" i="9"/>
  <c r="DO225" i="9" s="1"/>
  <c r="AH225" i="9"/>
  <c r="V225" i="9"/>
  <c r="AL225" i="9"/>
  <c r="Z225" i="9"/>
  <c r="AP225" i="9"/>
  <c r="AD225" i="9"/>
  <c r="AT225" i="9"/>
  <c r="DL225" i="9" s="1"/>
  <c r="W229" i="9"/>
  <c r="AA229" i="9"/>
  <c r="AE229" i="9"/>
  <c r="AI229" i="9"/>
  <c r="AM229" i="9"/>
  <c r="AQ229" i="9"/>
  <c r="AU229" i="9"/>
  <c r="DM229" i="9" s="1"/>
  <c r="T229" i="9"/>
  <c r="X229" i="9"/>
  <c r="AB229" i="9"/>
  <c r="AF229" i="9"/>
  <c r="AJ229" i="9"/>
  <c r="AN229" i="9"/>
  <c r="AR229" i="9"/>
  <c r="AV229" i="9"/>
  <c r="DN229" i="9" s="1"/>
  <c r="U229" i="9"/>
  <c r="Y229" i="9"/>
  <c r="AC229" i="9"/>
  <c r="AG229" i="9"/>
  <c r="AK229" i="9"/>
  <c r="AO229" i="9"/>
  <c r="AS229" i="9"/>
  <c r="AW229" i="9"/>
  <c r="DO229" i="9" s="1"/>
  <c r="AH229" i="9"/>
  <c r="V229" i="9"/>
  <c r="AL229" i="9"/>
  <c r="Z229" i="9"/>
  <c r="AP229" i="9"/>
  <c r="AT229" i="9"/>
  <c r="DL229" i="9" s="1"/>
  <c r="AD229" i="9"/>
  <c r="W230" i="9"/>
  <c r="AA230" i="9"/>
  <c r="AE230" i="9"/>
  <c r="AI230" i="9"/>
  <c r="AM230" i="9"/>
  <c r="AQ230" i="9"/>
  <c r="AU230" i="9"/>
  <c r="DM230" i="9" s="1"/>
  <c r="T230" i="9"/>
  <c r="X230" i="9"/>
  <c r="AB230" i="9"/>
  <c r="AF230" i="9"/>
  <c r="AJ230" i="9"/>
  <c r="AN230" i="9"/>
  <c r="AR230" i="9"/>
  <c r="AV230" i="9"/>
  <c r="DN230" i="9" s="1"/>
  <c r="U230" i="9"/>
  <c r="Y230" i="9"/>
  <c r="AC230" i="9"/>
  <c r="AG230" i="9"/>
  <c r="AK230" i="9"/>
  <c r="AO230" i="9"/>
  <c r="AS230" i="9"/>
  <c r="AW230" i="9"/>
  <c r="DO230" i="9" s="1"/>
  <c r="AH230" i="9"/>
  <c r="V230" i="9"/>
  <c r="AL230" i="9"/>
  <c r="Z230" i="9"/>
  <c r="AP230" i="9"/>
  <c r="AD230" i="9"/>
  <c r="AT230" i="9"/>
  <c r="DL230" i="9" s="1"/>
  <c r="W231" i="9"/>
  <c r="AA231" i="9"/>
  <c r="AE231" i="9"/>
  <c r="AI231" i="9"/>
  <c r="AM231" i="9"/>
  <c r="AQ231" i="9"/>
  <c r="AU231" i="9"/>
  <c r="DM231" i="9" s="1"/>
  <c r="T231" i="9"/>
  <c r="X231" i="9"/>
  <c r="AB231" i="9"/>
  <c r="AF231" i="9"/>
  <c r="AJ231" i="9"/>
  <c r="AN231" i="9"/>
  <c r="AR231" i="9"/>
  <c r="AV231" i="9"/>
  <c r="DN231" i="9" s="1"/>
  <c r="U231" i="9"/>
  <c r="Y231" i="9"/>
  <c r="AC231" i="9"/>
  <c r="AG231" i="9"/>
  <c r="AK231" i="9"/>
  <c r="AO231" i="9"/>
  <c r="AS231" i="9"/>
  <c r="AW231" i="9"/>
  <c r="DO231" i="9" s="1"/>
  <c r="AH231" i="9"/>
  <c r="V231" i="9"/>
  <c r="AL231" i="9"/>
  <c r="Z231" i="9"/>
  <c r="AP231" i="9"/>
  <c r="AD231" i="9"/>
  <c r="AT231" i="9"/>
  <c r="DL231" i="9" s="1"/>
  <c r="W232" i="9"/>
  <c r="AA232" i="9"/>
  <c r="AE232" i="9"/>
  <c r="AI232" i="9"/>
  <c r="AM232" i="9"/>
  <c r="AQ232" i="9"/>
  <c r="AU232" i="9"/>
  <c r="DM232" i="9" s="1"/>
  <c r="T232" i="9"/>
  <c r="X232" i="9"/>
  <c r="AB232" i="9"/>
  <c r="AF232" i="9"/>
  <c r="AJ232" i="9"/>
  <c r="AN232" i="9"/>
  <c r="AR232" i="9"/>
  <c r="AV232" i="9"/>
  <c r="DN232" i="9" s="1"/>
  <c r="U232" i="9"/>
  <c r="Y232" i="9"/>
  <c r="AC232" i="9"/>
  <c r="AG232" i="9"/>
  <c r="AK232" i="9"/>
  <c r="AO232" i="9"/>
  <c r="AS232" i="9"/>
  <c r="AW232" i="9"/>
  <c r="DO232" i="9" s="1"/>
  <c r="AH232" i="9"/>
  <c r="V232" i="9"/>
  <c r="AL232" i="9"/>
  <c r="Z232" i="9"/>
  <c r="AP232" i="9"/>
  <c r="AD232" i="9"/>
  <c r="AT232" i="9"/>
  <c r="DL232" i="9" s="1"/>
  <c r="W233" i="9"/>
  <c r="AA233" i="9"/>
  <c r="AE233" i="9"/>
  <c r="AI233" i="9"/>
  <c r="AM233" i="9"/>
  <c r="AQ233" i="9"/>
  <c r="AU233" i="9"/>
  <c r="DM233" i="9" s="1"/>
  <c r="T233" i="9"/>
  <c r="X233" i="9"/>
  <c r="AB233" i="9"/>
  <c r="AF233" i="9"/>
  <c r="AJ233" i="9"/>
  <c r="AN233" i="9"/>
  <c r="AR233" i="9"/>
  <c r="AV233" i="9"/>
  <c r="DN233" i="9" s="1"/>
  <c r="U233" i="9"/>
  <c r="Y233" i="9"/>
  <c r="AC233" i="9"/>
  <c r="AG233" i="9"/>
  <c r="AK233" i="9"/>
  <c r="AO233" i="9"/>
  <c r="AS233" i="9"/>
  <c r="AW233" i="9"/>
  <c r="DO233" i="9" s="1"/>
  <c r="AH233" i="9"/>
  <c r="V233" i="9"/>
  <c r="AL233" i="9"/>
  <c r="Z233" i="9"/>
  <c r="AP233" i="9"/>
  <c r="AT233" i="9"/>
  <c r="DL233" i="9" s="1"/>
  <c r="AD233" i="9"/>
  <c r="W234" i="9"/>
  <c r="AA234" i="9"/>
  <c r="AE234" i="9"/>
  <c r="AI234" i="9"/>
  <c r="AM234" i="9"/>
  <c r="AQ234" i="9"/>
  <c r="AU234" i="9"/>
  <c r="DM234" i="9" s="1"/>
  <c r="T234" i="9"/>
  <c r="X234" i="9"/>
  <c r="AB234" i="9"/>
  <c r="AF234" i="9"/>
  <c r="AJ234" i="9"/>
  <c r="AN234" i="9"/>
  <c r="AR234" i="9"/>
  <c r="AV234" i="9"/>
  <c r="DN234" i="9" s="1"/>
  <c r="U234" i="9"/>
  <c r="Y234" i="9"/>
  <c r="AC234" i="9"/>
  <c r="AG234" i="9"/>
  <c r="AK234" i="9"/>
  <c r="AO234" i="9"/>
  <c r="AS234" i="9"/>
  <c r="AW234" i="9"/>
  <c r="DO234" i="9" s="1"/>
  <c r="AH234" i="9"/>
  <c r="V234" i="9"/>
  <c r="AL234" i="9"/>
  <c r="Z234" i="9"/>
  <c r="AP234" i="9"/>
  <c r="AD234" i="9"/>
  <c r="AT234" i="9"/>
  <c r="DL234" i="9" s="1"/>
  <c r="W235" i="9"/>
  <c r="AA235" i="9"/>
  <c r="AE235" i="9"/>
  <c r="AI235" i="9"/>
  <c r="AM235" i="9"/>
  <c r="AQ235" i="9"/>
  <c r="AU235" i="9"/>
  <c r="DM235" i="9" s="1"/>
  <c r="T235" i="9"/>
  <c r="X235" i="9"/>
  <c r="AB235" i="9"/>
  <c r="AF235" i="9"/>
  <c r="AJ235" i="9"/>
  <c r="AN235" i="9"/>
  <c r="AR235" i="9"/>
  <c r="AV235" i="9"/>
  <c r="DN235" i="9" s="1"/>
  <c r="U235" i="9"/>
  <c r="Y235" i="9"/>
  <c r="AC235" i="9"/>
  <c r="AG235" i="9"/>
  <c r="AK235" i="9"/>
  <c r="AO235" i="9"/>
  <c r="AS235" i="9"/>
  <c r="AW235" i="9"/>
  <c r="DO235" i="9" s="1"/>
  <c r="AH235" i="9"/>
  <c r="V235" i="9"/>
  <c r="AL235" i="9"/>
  <c r="Z235" i="9"/>
  <c r="AP235" i="9"/>
  <c r="AD235" i="9"/>
  <c r="AT235" i="9"/>
  <c r="DL235" i="9" s="1"/>
  <c r="W236" i="9"/>
  <c r="AA236" i="9"/>
  <c r="AE236" i="9"/>
  <c r="AI236" i="9"/>
  <c r="AM236" i="9"/>
  <c r="AQ236" i="9"/>
  <c r="AU236" i="9"/>
  <c r="DM236" i="9" s="1"/>
  <c r="T236" i="9"/>
  <c r="X236" i="9"/>
  <c r="AB236" i="9"/>
  <c r="AF236" i="9"/>
  <c r="AJ236" i="9"/>
  <c r="AN236" i="9"/>
  <c r="AR236" i="9"/>
  <c r="AV236" i="9"/>
  <c r="DN236" i="9" s="1"/>
  <c r="U236" i="9"/>
  <c r="Y236" i="9"/>
  <c r="AC236" i="9"/>
  <c r="AG236" i="9"/>
  <c r="AK236" i="9"/>
  <c r="AO236" i="9"/>
  <c r="AS236" i="9"/>
  <c r="AW236" i="9"/>
  <c r="DO236" i="9" s="1"/>
  <c r="AH236" i="9"/>
  <c r="V236" i="9"/>
  <c r="AL236" i="9"/>
  <c r="Z236" i="9"/>
  <c r="AP236" i="9"/>
  <c r="AD236" i="9"/>
  <c r="AT236" i="9"/>
  <c r="DL236" i="9" s="1"/>
  <c r="W237" i="9"/>
  <c r="AA237" i="9"/>
  <c r="AE237" i="9"/>
  <c r="AI237" i="9"/>
  <c r="AM237" i="9"/>
  <c r="AQ237" i="9"/>
  <c r="AU237" i="9"/>
  <c r="DM237" i="9" s="1"/>
  <c r="T237" i="9"/>
  <c r="X237" i="9"/>
  <c r="AB237" i="9"/>
  <c r="AF237" i="9"/>
  <c r="AJ237" i="9"/>
  <c r="AN237" i="9"/>
  <c r="AR237" i="9"/>
  <c r="AV237" i="9"/>
  <c r="DN237" i="9" s="1"/>
  <c r="U237" i="9"/>
  <c r="Y237" i="9"/>
  <c r="AC237" i="9"/>
  <c r="AG237" i="9"/>
  <c r="AK237" i="9"/>
  <c r="AO237" i="9"/>
  <c r="AS237" i="9"/>
  <c r="AW237" i="9"/>
  <c r="DO237" i="9" s="1"/>
  <c r="AH237" i="9"/>
  <c r="V237" i="9"/>
  <c r="AL237" i="9"/>
  <c r="Z237" i="9"/>
  <c r="AP237" i="9"/>
  <c r="AT237" i="9"/>
  <c r="DL237" i="9" s="1"/>
  <c r="AD237" i="9"/>
  <c r="W238" i="9"/>
  <c r="AA238" i="9"/>
  <c r="AE238" i="9"/>
  <c r="AI238" i="9"/>
  <c r="AM238" i="9"/>
  <c r="AQ238" i="9"/>
  <c r="AU238" i="9"/>
  <c r="DM238" i="9" s="1"/>
  <c r="T238" i="9"/>
  <c r="X238" i="9"/>
  <c r="AB238" i="9"/>
  <c r="AF238" i="9"/>
  <c r="AJ238" i="9"/>
  <c r="AN238" i="9"/>
  <c r="AR238" i="9"/>
  <c r="AV238" i="9"/>
  <c r="DN238" i="9" s="1"/>
  <c r="U238" i="9"/>
  <c r="Y238" i="9"/>
  <c r="AC238" i="9"/>
  <c r="AG238" i="9"/>
  <c r="AK238" i="9"/>
  <c r="AO238" i="9"/>
  <c r="AS238" i="9"/>
  <c r="AW238" i="9"/>
  <c r="DO238" i="9" s="1"/>
  <c r="AH238" i="9"/>
  <c r="V238" i="9"/>
  <c r="AL238" i="9"/>
  <c r="Z238" i="9"/>
  <c r="AP238" i="9"/>
  <c r="AD238" i="9"/>
  <c r="AT238" i="9"/>
  <c r="DL238" i="9" s="1"/>
  <c r="W239" i="9"/>
  <c r="AA239" i="9"/>
  <c r="AE239" i="9"/>
  <c r="AI239" i="9"/>
  <c r="AM239" i="9"/>
  <c r="AQ239" i="9"/>
  <c r="AU239" i="9"/>
  <c r="DM239" i="9" s="1"/>
  <c r="T239" i="9"/>
  <c r="X239" i="9"/>
  <c r="AB239" i="9"/>
  <c r="AF239" i="9"/>
  <c r="AJ239" i="9"/>
  <c r="AN239" i="9"/>
  <c r="AR239" i="9"/>
  <c r="AV239" i="9"/>
  <c r="DN239" i="9" s="1"/>
  <c r="U239" i="9"/>
  <c r="Y239" i="9"/>
  <c r="AC239" i="9"/>
  <c r="AG239" i="9"/>
  <c r="AK239" i="9"/>
  <c r="AO239" i="9"/>
  <c r="AS239" i="9"/>
  <c r="AW239" i="9"/>
  <c r="DO239" i="9" s="1"/>
  <c r="AH239" i="9"/>
  <c r="V239" i="9"/>
  <c r="AL239" i="9"/>
  <c r="Z239" i="9"/>
  <c r="AP239" i="9"/>
  <c r="AD239" i="9"/>
  <c r="AT239" i="9"/>
  <c r="DL239" i="9" s="1"/>
  <c r="W240" i="9"/>
  <c r="AA240" i="9"/>
  <c r="AE240" i="9"/>
  <c r="AI240" i="9"/>
  <c r="AM240" i="9"/>
  <c r="AQ240" i="9"/>
  <c r="AU240" i="9"/>
  <c r="DM240" i="9" s="1"/>
  <c r="T240" i="9"/>
  <c r="X240" i="9"/>
  <c r="AB240" i="9"/>
  <c r="AF240" i="9"/>
  <c r="AJ240" i="9"/>
  <c r="AN240" i="9"/>
  <c r="AR240" i="9"/>
  <c r="AV240" i="9"/>
  <c r="DN240" i="9" s="1"/>
  <c r="U240" i="9"/>
  <c r="Y240" i="9"/>
  <c r="AC240" i="9"/>
  <c r="AG240" i="9"/>
  <c r="AK240" i="9"/>
  <c r="AO240" i="9"/>
  <c r="AS240" i="9"/>
  <c r="AW240" i="9"/>
  <c r="DO240" i="9" s="1"/>
  <c r="AH240" i="9"/>
  <c r="V240" i="9"/>
  <c r="AL240" i="9"/>
  <c r="Z240" i="9"/>
  <c r="AP240" i="9"/>
  <c r="AD240" i="9"/>
  <c r="AT240" i="9"/>
  <c r="DL240" i="9" s="1"/>
  <c r="W241" i="9"/>
  <c r="AA241" i="9"/>
  <c r="AE241" i="9"/>
  <c r="AI241" i="9"/>
  <c r="AM241" i="9"/>
  <c r="AQ241" i="9"/>
  <c r="AU241" i="9"/>
  <c r="DM241" i="9" s="1"/>
  <c r="T241" i="9"/>
  <c r="X241" i="9"/>
  <c r="AB241" i="9"/>
  <c r="AF241" i="9"/>
  <c r="AJ241" i="9"/>
  <c r="AN241" i="9"/>
  <c r="AR241" i="9"/>
  <c r="AV241" i="9"/>
  <c r="DN241" i="9" s="1"/>
  <c r="U241" i="9"/>
  <c r="Y241" i="9"/>
  <c r="AC241" i="9"/>
  <c r="AG241" i="9"/>
  <c r="AK241" i="9"/>
  <c r="AO241" i="9"/>
  <c r="AS241" i="9"/>
  <c r="AW241" i="9"/>
  <c r="DO241" i="9" s="1"/>
  <c r="AH241" i="9"/>
  <c r="V241" i="9"/>
  <c r="AL241" i="9"/>
  <c r="Z241" i="9"/>
  <c r="AP241" i="9"/>
  <c r="AT241" i="9"/>
  <c r="DL241" i="9" s="1"/>
  <c r="AD241" i="9"/>
  <c r="W242" i="9"/>
  <c r="AA242" i="9"/>
  <c r="AE242" i="9"/>
  <c r="AI242" i="9"/>
  <c r="AM242" i="9"/>
  <c r="AQ242" i="9"/>
  <c r="AU242" i="9"/>
  <c r="DM242" i="9" s="1"/>
  <c r="T242" i="9"/>
  <c r="X242" i="9"/>
  <c r="AB242" i="9"/>
  <c r="AF242" i="9"/>
  <c r="AJ242" i="9"/>
  <c r="AN242" i="9"/>
  <c r="AR242" i="9"/>
  <c r="AV242" i="9"/>
  <c r="DN242" i="9" s="1"/>
  <c r="U242" i="9"/>
  <c r="Y242" i="9"/>
  <c r="AC242" i="9"/>
  <c r="AG242" i="9"/>
  <c r="AK242" i="9"/>
  <c r="AO242" i="9"/>
  <c r="AS242" i="9"/>
  <c r="AW242" i="9"/>
  <c r="DO242" i="9" s="1"/>
  <c r="AH242" i="9"/>
  <c r="V242" i="9"/>
  <c r="AL242" i="9"/>
  <c r="Z242" i="9"/>
  <c r="AP242" i="9"/>
  <c r="AD242" i="9"/>
  <c r="AT242" i="9"/>
  <c r="DL242" i="9" s="1"/>
  <c r="W243" i="9"/>
  <c r="AA243" i="9"/>
  <c r="AE243" i="9"/>
  <c r="AI243" i="9"/>
  <c r="AM243" i="9"/>
  <c r="AQ243" i="9"/>
  <c r="AU243" i="9"/>
  <c r="DM243" i="9" s="1"/>
  <c r="T243" i="9"/>
  <c r="X243" i="9"/>
  <c r="AB243" i="9"/>
  <c r="AF243" i="9"/>
  <c r="AJ243" i="9"/>
  <c r="AN243" i="9"/>
  <c r="AR243" i="9"/>
  <c r="AV243" i="9"/>
  <c r="DN243" i="9" s="1"/>
  <c r="U243" i="9"/>
  <c r="Y243" i="9"/>
  <c r="AC243" i="9"/>
  <c r="AG243" i="9"/>
  <c r="AK243" i="9"/>
  <c r="AO243" i="9"/>
  <c r="AS243" i="9"/>
  <c r="AW243" i="9"/>
  <c r="DO243" i="9" s="1"/>
  <c r="AH243" i="9"/>
  <c r="V243" i="9"/>
  <c r="AL243" i="9"/>
  <c r="Z243" i="9"/>
  <c r="AP243" i="9"/>
  <c r="AD243" i="9"/>
  <c r="AT243" i="9"/>
  <c r="DL243" i="9" s="1"/>
  <c r="W245" i="9"/>
  <c r="AA245" i="9"/>
  <c r="AE245" i="9"/>
  <c r="AI245" i="9"/>
  <c r="AM245" i="9"/>
  <c r="AQ245" i="9"/>
  <c r="AU245" i="9"/>
  <c r="DM245" i="9" s="1"/>
  <c r="U245" i="9"/>
  <c r="Y245" i="9"/>
  <c r="AC245" i="9"/>
  <c r="AG245" i="9"/>
  <c r="AK245" i="9"/>
  <c r="AO245" i="9"/>
  <c r="AS245" i="9"/>
  <c r="AW245" i="9"/>
  <c r="DO245" i="9" s="1"/>
  <c r="X245" i="9"/>
  <c r="AF245" i="9"/>
  <c r="AN245" i="9"/>
  <c r="AV245" i="9"/>
  <c r="DN245" i="9" s="1"/>
  <c r="Z245" i="9"/>
  <c r="AH245" i="9"/>
  <c r="AP245" i="9"/>
  <c r="T245" i="9"/>
  <c r="AB245" i="9"/>
  <c r="AJ245" i="9"/>
  <c r="AR245" i="9"/>
  <c r="AT245" i="9"/>
  <c r="DL245" i="9" s="1"/>
  <c r="DV245" i="9" s="1"/>
  <c r="DY245" i="9" s="1"/>
  <c r="V245" i="9"/>
  <c r="AD245" i="9"/>
  <c r="AL245" i="9"/>
  <c r="CV254" i="9"/>
  <c r="BM254" i="9"/>
  <c r="CV255" i="9"/>
  <c r="BM255" i="9"/>
  <c r="DL255" i="9"/>
  <c r="DV255" i="9" s="1"/>
  <c r="DY255" i="9" s="1"/>
  <c r="CV256" i="9"/>
  <c r="BM256" i="9"/>
  <c r="CV257" i="9"/>
  <c r="BM257" i="9"/>
  <c r="CV258" i="9"/>
  <c r="BM258" i="9"/>
  <c r="CV259" i="9"/>
  <c r="BM259" i="9"/>
  <c r="CV260" i="9"/>
  <c r="BM260" i="9"/>
  <c r="CV261" i="9"/>
  <c r="BM261" i="9"/>
  <c r="CV262" i="9"/>
  <c r="BM262" i="9"/>
  <c r="CV263" i="9"/>
  <c r="BM263" i="9"/>
  <c r="CV264" i="9"/>
  <c r="BM264" i="9"/>
  <c r="CV265" i="9"/>
  <c r="BM265" i="9"/>
  <c r="CV266" i="9"/>
  <c r="BM266" i="9"/>
  <c r="CV267" i="9"/>
  <c r="BM267" i="9"/>
  <c r="CV268" i="9"/>
  <c r="BM268" i="9"/>
  <c r="CV269" i="9"/>
  <c r="BM269" i="9"/>
  <c r="CV270" i="9"/>
  <c r="BM270" i="9"/>
  <c r="CV271" i="9"/>
  <c r="BM271" i="9"/>
  <c r="CV272" i="9"/>
  <c r="BM272" i="9"/>
  <c r="CV273" i="9"/>
  <c r="BM273" i="9"/>
  <c r="CV274" i="9"/>
  <c r="BM274" i="9"/>
  <c r="CV275" i="9"/>
  <c r="BM275" i="9"/>
  <c r="CV276" i="9"/>
  <c r="BM276" i="9"/>
  <c r="CV277" i="9"/>
  <c r="BM277" i="9"/>
  <c r="CV278" i="9"/>
  <c r="BM278" i="9"/>
  <c r="CV279" i="9"/>
  <c r="BM279" i="9"/>
  <c r="CV280" i="9"/>
  <c r="BM280" i="9"/>
  <c r="CV281" i="9"/>
  <c r="BM281" i="9"/>
  <c r="CV282" i="9"/>
  <c r="BM282" i="9"/>
  <c r="CV283" i="9"/>
  <c r="BM283" i="9"/>
  <c r="CV284" i="9"/>
  <c r="BM284" i="9"/>
  <c r="CV285" i="9"/>
  <c r="BM285" i="9"/>
  <c r="CV286" i="9"/>
  <c r="BM286" i="9"/>
  <c r="CV287" i="9"/>
  <c r="BM287" i="9"/>
  <c r="CV288" i="9"/>
  <c r="BM288" i="9"/>
  <c r="CV289" i="9"/>
  <c r="BM289" i="9"/>
  <c r="CV290" i="9"/>
  <c r="BM290" i="9"/>
  <c r="CV291" i="9"/>
  <c r="BM291" i="9"/>
  <c r="CV292" i="9"/>
  <c r="BM292" i="9"/>
  <c r="CV293" i="9"/>
  <c r="BM293" i="9"/>
  <c r="CV294" i="9"/>
  <c r="BM294" i="9"/>
  <c r="CV295" i="9"/>
  <c r="BM295" i="9"/>
  <c r="CV296" i="9"/>
  <c r="BM296" i="9"/>
  <c r="CV297" i="9"/>
  <c r="BM297" i="9"/>
  <c r="CV298" i="9"/>
  <c r="BM298" i="9"/>
  <c r="CV299" i="9"/>
  <c r="BM299" i="9"/>
  <c r="CV300" i="9"/>
  <c r="BM300" i="9"/>
  <c r="BM301" i="9"/>
  <c r="CV301" i="9"/>
  <c r="BQ302" i="9"/>
  <c r="CZ302" i="9"/>
  <c r="BU303" i="9"/>
  <c r="DD303" i="9"/>
  <c r="BI304" i="9"/>
  <c r="CR304" i="9"/>
  <c r="BY304" i="9"/>
  <c r="DH304" i="9"/>
  <c r="CV305" i="9"/>
  <c r="BM305" i="9"/>
  <c r="CN172" i="9"/>
  <c r="BE172" i="9"/>
  <c r="DC172" i="9"/>
  <c r="BT172" i="9"/>
  <c r="DH172" i="9"/>
  <c r="BY172" i="9"/>
  <c r="DG172" i="9"/>
  <c r="BX172" i="9"/>
  <c r="CA172" i="9"/>
  <c r="DJ172" i="9"/>
  <c r="BK172" i="9"/>
  <c r="CT172" i="9"/>
  <c r="BZ172" i="9"/>
  <c r="DI172" i="9"/>
  <c r="BJ172" i="9"/>
  <c r="CS172" i="9"/>
  <c r="CE196" i="9"/>
  <c r="CD196" i="9"/>
  <c r="CC196" i="9"/>
  <c r="CQ208" i="9"/>
  <c r="BH208" i="9"/>
  <c r="DD208" i="9"/>
  <c r="BU208" i="9"/>
  <c r="DC208" i="9"/>
  <c r="BT208" i="9"/>
  <c r="DH208" i="9"/>
  <c r="BY208" i="9"/>
  <c r="CA208" i="9"/>
  <c r="DJ208" i="9"/>
  <c r="BK208" i="9"/>
  <c r="CT208" i="9"/>
  <c r="BZ208" i="9"/>
  <c r="DI208" i="9"/>
  <c r="BJ208" i="9"/>
  <c r="CS208" i="9"/>
  <c r="BM252" i="9"/>
  <c r="CV252" i="9"/>
  <c r="DK252" i="9"/>
  <c r="CB252" i="9"/>
  <c r="BG252" i="9"/>
  <c r="CP252" i="9"/>
  <c r="CY252" i="9"/>
  <c r="BP252" i="9"/>
  <c r="DI252" i="9"/>
  <c r="BZ252" i="9"/>
  <c r="CS252" i="9"/>
  <c r="BJ252" i="9"/>
  <c r="DH309" i="9"/>
  <c r="BY309" i="9"/>
  <c r="CR309" i="9"/>
  <c r="BI309" i="9"/>
  <c r="DH313" i="9"/>
  <c r="BY313" i="9"/>
  <c r="CR313" i="9"/>
  <c r="BI313" i="9"/>
  <c r="BR315" i="9"/>
  <c r="DA315" i="9"/>
  <c r="BU317" i="9"/>
  <c r="DD317" i="9"/>
  <c r="BE317" i="9"/>
  <c r="CN317" i="9"/>
  <c r="CP319" i="9"/>
  <c r="BG319" i="9"/>
  <c r="DK319" i="9"/>
  <c r="CB319" i="9"/>
  <c r="CV321" i="9"/>
  <c r="BM321" i="9"/>
  <c r="BR323" i="9"/>
  <c r="DA323" i="9"/>
  <c r="BU325" i="9"/>
  <c r="DD325" i="9"/>
  <c r="BE325" i="9"/>
  <c r="CN325" i="9"/>
  <c r="CP327" i="9"/>
  <c r="BG327" i="9"/>
  <c r="DK327" i="9"/>
  <c r="CB327" i="9"/>
  <c r="CV329" i="9"/>
  <c r="BM329" i="9"/>
  <c r="BR331" i="9"/>
  <c r="DA331" i="9"/>
  <c r="BU333" i="9"/>
  <c r="DD333" i="9"/>
  <c r="BE333" i="9"/>
  <c r="CN333" i="9"/>
  <c r="CP335" i="9"/>
  <c r="BG335" i="9"/>
  <c r="DK335" i="9"/>
  <c r="CB335" i="9"/>
  <c r="CV337" i="9"/>
  <c r="BM337" i="9"/>
  <c r="BR339" i="9"/>
  <c r="DA339" i="9"/>
  <c r="CC304" i="9"/>
  <c r="CZ306" i="9"/>
  <c r="BQ306" i="9"/>
  <c r="BN307" i="9"/>
  <c r="CW307" i="9"/>
  <c r="DJ309" i="9"/>
  <c r="CA309" i="9"/>
  <c r="CZ310" i="9"/>
  <c r="BQ310" i="9"/>
  <c r="BN311" i="9"/>
  <c r="CW311" i="9"/>
  <c r="DJ313" i="9"/>
  <c r="CA313" i="9"/>
  <c r="CZ314" i="9"/>
  <c r="BQ314" i="9"/>
  <c r="BN315" i="9"/>
  <c r="CW315" i="9"/>
  <c r="DJ317" i="9"/>
  <c r="CA317" i="9"/>
  <c r="CZ318" i="9"/>
  <c r="BQ318" i="9"/>
  <c r="BN319" i="9"/>
  <c r="CW319" i="9"/>
  <c r="DJ321" i="9"/>
  <c r="CA321" i="9"/>
  <c r="CZ322" i="9"/>
  <c r="BQ322" i="9"/>
  <c r="BN323" i="9"/>
  <c r="CW323" i="9"/>
  <c r="DJ325" i="9"/>
  <c r="CA325" i="9"/>
  <c r="CZ326" i="9"/>
  <c r="BQ326" i="9"/>
  <c r="BN327" i="9"/>
  <c r="CW327" i="9"/>
  <c r="DJ329" i="9"/>
  <c r="CA329" i="9"/>
  <c r="CZ330" i="9"/>
  <c r="BQ330" i="9"/>
  <c r="BN331" i="9"/>
  <c r="CW331" i="9"/>
  <c r="DJ333" i="9"/>
  <c r="CA333" i="9"/>
  <c r="CZ334" i="9"/>
  <c r="BQ334" i="9"/>
  <c r="BN335" i="9"/>
  <c r="CW335" i="9"/>
  <c r="DJ337" i="9"/>
  <c r="CA337" i="9"/>
  <c r="CZ338" i="9"/>
  <c r="BQ338" i="9"/>
  <c r="BN339" i="9"/>
  <c r="CW339" i="9"/>
  <c r="DG216" i="9"/>
  <c r="BX216" i="9"/>
  <c r="CN216" i="9"/>
  <c r="BE216" i="9"/>
  <c r="CM216" i="9"/>
  <c r="BD216" i="9"/>
  <c r="CR216" i="9"/>
  <c r="BI216" i="9"/>
  <c r="BS216" i="9"/>
  <c r="DB216" i="9"/>
  <c r="BC216" i="9"/>
  <c r="CL216" i="9"/>
  <c r="BR216" i="9"/>
  <c r="DA216" i="9"/>
  <c r="BY307" i="9"/>
  <c r="DH307" i="9"/>
  <c r="BI307" i="9"/>
  <c r="CR307" i="9"/>
  <c r="BY311" i="9"/>
  <c r="DH311" i="9"/>
  <c r="BI311" i="9"/>
  <c r="CR311" i="9"/>
  <c r="BY315" i="9"/>
  <c r="DH315" i="9"/>
  <c r="BI315" i="9"/>
  <c r="CR315" i="9"/>
  <c r="BY319" i="9"/>
  <c r="DH319" i="9"/>
  <c r="BI319" i="9"/>
  <c r="CR319" i="9"/>
  <c r="BY323" i="9"/>
  <c r="DH323" i="9"/>
  <c r="BI323" i="9"/>
  <c r="CR323" i="9"/>
  <c r="BY327" i="9"/>
  <c r="DH327" i="9"/>
  <c r="BI327" i="9"/>
  <c r="CR327" i="9"/>
  <c r="BY331" i="9"/>
  <c r="DH331" i="9"/>
  <c r="BI331" i="9"/>
  <c r="CR331" i="9"/>
  <c r="BY335" i="9"/>
  <c r="DH335" i="9"/>
  <c r="BI335" i="9"/>
  <c r="CR335" i="9"/>
  <c r="BY339" i="9"/>
  <c r="DH339" i="9"/>
  <c r="BI339" i="9"/>
  <c r="CR339" i="9"/>
  <c r="BO253" i="9"/>
  <c r="CX253" i="9"/>
  <c r="BM253" i="9"/>
  <c r="CV253" i="9"/>
  <c r="CB253" i="9"/>
  <c r="DK253" i="9"/>
  <c r="BG253" i="9"/>
  <c r="CP253" i="9"/>
  <c r="CY253" i="9"/>
  <c r="BP253" i="9"/>
  <c r="DI253" i="9"/>
  <c r="BZ253" i="9"/>
  <c r="CS253" i="9"/>
  <c r="BJ253" i="9"/>
  <c r="BH312" i="9"/>
  <c r="CQ312" i="9"/>
  <c r="BR312" i="9"/>
  <c r="DA312" i="9"/>
  <c r="DJ312" i="9"/>
  <c r="CA312" i="9"/>
  <c r="BF312" i="9"/>
  <c r="CO312" i="9"/>
  <c r="DD312" i="9"/>
  <c r="BU312" i="9"/>
  <c r="CN312" i="9"/>
  <c r="BE312" i="9"/>
  <c r="DC316" i="9"/>
  <c r="BT316" i="9"/>
  <c r="BZ320" i="9"/>
  <c r="DI320" i="9"/>
  <c r="BH324" i="9"/>
  <c r="CQ324" i="9"/>
  <c r="BR324" i="9"/>
  <c r="DA324" i="9"/>
  <c r="DJ324" i="9"/>
  <c r="CA324" i="9"/>
  <c r="BF324" i="9"/>
  <c r="CO324" i="9"/>
  <c r="DD324" i="9"/>
  <c r="BU324" i="9"/>
  <c r="CN324" i="9"/>
  <c r="BE324" i="9"/>
  <c r="DB341" i="9"/>
  <c r="BS341" i="9"/>
  <c r="CL341" i="9"/>
  <c r="BC341" i="9"/>
  <c r="BR341" i="9"/>
  <c r="DA341" i="9"/>
  <c r="CZ341" i="9"/>
  <c r="BQ341" i="9"/>
  <c r="CY342" i="9"/>
  <c r="BP342" i="9"/>
  <c r="DF343" i="9"/>
  <c r="BW343" i="9"/>
  <c r="CP343" i="9"/>
  <c r="BG343" i="9"/>
  <c r="BV343" i="9"/>
  <c r="DE343" i="9"/>
  <c r="BF343" i="9"/>
  <c r="CO343" i="9"/>
  <c r="DD343" i="9"/>
  <c r="BU343" i="9"/>
  <c r="CN343" i="9"/>
  <c r="BE343" i="9"/>
  <c r="DJ345" i="9"/>
  <c r="CA345" i="9"/>
  <c r="CT345" i="9"/>
  <c r="BK345" i="9"/>
  <c r="BZ345" i="9"/>
  <c r="DI345" i="9"/>
  <c r="BJ345" i="9"/>
  <c r="CS345" i="9"/>
  <c r="DH345" i="9"/>
  <c r="BY345" i="9"/>
  <c r="CR345" i="9"/>
  <c r="BI345" i="9"/>
  <c r="CX347" i="9"/>
  <c r="BO347" i="9"/>
  <c r="BN347" i="9"/>
  <c r="CW347" i="9"/>
  <c r="DV347" i="9"/>
  <c r="DY347" i="9" s="1"/>
  <c r="CV347" i="9"/>
  <c r="BM347" i="9"/>
  <c r="DB349" i="9"/>
  <c r="BS349" i="9"/>
  <c r="CL349" i="9"/>
  <c r="BC349" i="9"/>
  <c r="BR349" i="9"/>
  <c r="DA349" i="9"/>
  <c r="CZ349" i="9"/>
  <c r="BQ349" i="9"/>
  <c r="CY350" i="9"/>
  <c r="BP350" i="9"/>
  <c r="DF351" i="9"/>
  <c r="BW351" i="9"/>
  <c r="CP351" i="9"/>
  <c r="BG351" i="9"/>
  <c r="BV351" i="9"/>
  <c r="DE351" i="9"/>
  <c r="BF351" i="9"/>
  <c r="CO351" i="9"/>
  <c r="DD351" i="9"/>
  <c r="BU351" i="9"/>
  <c r="CN351" i="9"/>
  <c r="BE351" i="9"/>
  <c r="DJ353" i="9"/>
  <c r="CA353" i="9"/>
  <c r="CT353" i="9"/>
  <c r="BK353" i="9"/>
  <c r="BZ353" i="9"/>
  <c r="DI353" i="9"/>
  <c r="BJ353" i="9"/>
  <c r="CS353" i="9"/>
  <c r="DH353" i="9"/>
  <c r="BY353" i="9"/>
  <c r="CR353" i="9"/>
  <c r="BI353" i="9"/>
  <c r="CX355" i="9"/>
  <c r="BO355" i="9"/>
  <c r="BN355" i="9"/>
  <c r="CW355" i="9"/>
  <c r="DV355" i="9"/>
  <c r="DY355" i="9" s="1"/>
  <c r="CV355" i="9"/>
  <c r="BM355" i="9"/>
  <c r="DB357" i="9"/>
  <c r="BS357" i="9"/>
  <c r="CL357" i="9"/>
  <c r="BC357" i="9"/>
  <c r="BR357" i="9"/>
  <c r="DA357" i="9"/>
  <c r="CZ357" i="9"/>
  <c r="BQ357" i="9"/>
  <c r="CY358" i="9"/>
  <c r="BP358" i="9"/>
  <c r="DF359" i="9"/>
  <c r="BW359" i="9"/>
  <c r="CP359" i="9"/>
  <c r="BG359" i="9"/>
  <c r="BV359" i="9"/>
  <c r="DE359" i="9"/>
  <c r="BF359" i="9"/>
  <c r="CO359" i="9"/>
  <c r="DD359" i="9"/>
  <c r="BU359" i="9"/>
  <c r="CN359" i="9"/>
  <c r="BE359" i="9"/>
  <c r="DJ361" i="9"/>
  <c r="CA361" i="9"/>
  <c r="CT361" i="9"/>
  <c r="BK361" i="9"/>
  <c r="BZ361" i="9"/>
  <c r="DI361" i="9"/>
  <c r="BJ361" i="9"/>
  <c r="CS361" i="9"/>
  <c r="DH361" i="9"/>
  <c r="BY361" i="9"/>
  <c r="CR361" i="9"/>
  <c r="BI361" i="9"/>
  <c r="CX363" i="9"/>
  <c r="BO363" i="9"/>
  <c r="BN363" i="9"/>
  <c r="CW363" i="9"/>
  <c r="DV363" i="9"/>
  <c r="DY363" i="9" s="1"/>
  <c r="CV363" i="9"/>
  <c r="BM363" i="9"/>
  <c r="DB365" i="9"/>
  <c r="BS365" i="9"/>
  <c r="CL365" i="9"/>
  <c r="BC365" i="9"/>
  <c r="BR365" i="9"/>
  <c r="DA365" i="9"/>
  <c r="CZ365" i="9"/>
  <c r="BQ365" i="9"/>
  <c r="CY366" i="9"/>
  <c r="BP366" i="9"/>
  <c r="DF367" i="9"/>
  <c r="BW367" i="9"/>
  <c r="CP367" i="9"/>
  <c r="BG367" i="9"/>
  <c r="BV367" i="9"/>
  <c r="DE367" i="9"/>
  <c r="BF367" i="9"/>
  <c r="CO367" i="9"/>
  <c r="DD367" i="9"/>
  <c r="BU367" i="9"/>
  <c r="CN367" i="9"/>
  <c r="BE367" i="9"/>
  <c r="DJ369" i="9"/>
  <c r="CA369" i="9"/>
  <c r="CT369" i="9"/>
  <c r="BK369" i="9"/>
  <c r="BZ369" i="9"/>
  <c r="DI369" i="9"/>
  <c r="BJ369" i="9"/>
  <c r="CS369" i="9"/>
  <c r="DH369" i="9"/>
  <c r="BY369" i="9"/>
  <c r="CR369" i="9"/>
  <c r="BI369" i="9"/>
  <c r="CX371" i="9"/>
  <c r="BO371" i="9"/>
  <c r="BN371" i="9"/>
  <c r="CW371" i="9"/>
  <c r="DV371" i="9"/>
  <c r="DY371" i="9" s="1"/>
  <c r="CV371" i="9"/>
  <c r="BM371" i="9"/>
  <c r="DB373" i="9"/>
  <c r="BS373" i="9"/>
  <c r="CL373" i="9"/>
  <c r="BC373" i="9"/>
  <c r="BR373" i="9"/>
  <c r="DA373" i="9"/>
  <c r="CZ373" i="9"/>
  <c r="BQ373" i="9"/>
  <c r="CY374" i="9"/>
  <c r="BP374" i="9"/>
  <c r="DF375" i="9"/>
  <c r="BW375" i="9"/>
  <c r="CP375" i="9"/>
  <c r="BG375" i="9"/>
  <c r="BV375" i="9"/>
  <c r="DE375" i="9"/>
  <c r="BF375" i="9"/>
  <c r="CO375" i="9"/>
  <c r="DD375" i="9"/>
  <c r="BU375" i="9"/>
  <c r="CN375" i="9"/>
  <c r="BE375" i="9"/>
  <c r="DJ377" i="9"/>
  <c r="CA377" i="9"/>
  <c r="CT377" i="9"/>
  <c r="BK377" i="9"/>
  <c r="BZ377" i="9"/>
  <c r="DI377" i="9"/>
  <c r="BJ377" i="9"/>
  <c r="CS377" i="9"/>
  <c r="DH377" i="9"/>
  <c r="BY377" i="9"/>
  <c r="CR377" i="9"/>
  <c r="BI377" i="9"/>
  <c r="CX379" i="9"/>
  <c r="BO379" i="9"/>
  <c r="BN379" i="9"/>
  <c r="CW379" i="9"/>
  <c r="DV379" i="9"/>
  <c r="DY379" i="9" s="1"/>
  <c r="CV379" i="9"/>
  <c r="BM379" i="9"/>
  <c r="DB381" i="9"/>
  <c r="BS381" i="9"/>
  <c r="CL381" i="9"/>
  <c r="BC381" i="9"/>
  <c r="BR381" i="9"/>
  <c r="DA381" i="9"/>
  <c r="CZ381" i="9"/>
  <c r="BQ381" i="9"/>
  <c r="CY382" i="9"/>
  <c r="BP382" i="9"/>
  <c r="DF383" i="9"/>
  <c r="BW383" i="9"/>
  <c r="CP383" i="9"/>
  <c r="BG383" i="9"/>
  <c r="BV383" i="9"/>
  <c r="DE383" i="9"/>
  <c r="BF383" i="9"/>
  <c r="CO383" i="9"/>
  <c r="DD383" i="9"/>
  <c r="BU383" i="9"/>
  <c r="CN383" i="9"/>
  <c r="BE383" i="9"/>
  <c r="DJ385" i="9"/>
  <c r="CA385" i="9"/>
  <c r="CT385" i="9"/>
  <c r="BK385" i="9"/>
  <c r="BZ385" i="9"/>
  <c r="DI385" i="9"/>
  <c r="BJ385" i="9"/>
  <c r="CS385" i="9"/>
  <c r="DH385" i="9"/>
  <c r="BY385" i="9"/>
  <c r="CR385" i="9"/>
  <c r="BI385" i="9"/>
  <c r="CX387" i="9"/>
  <c r="BO387" i="9"/>
  <c r="BN387" i="9"/>
  <c r="CW387" i="9"/>
  <c r="DV387" i="9"/>
  <c r="DY387" i="9" s="1"/>
  <c r="CV387" i="9"/>
  <c r="BM387" i="9"/>
  <c r="DB389" i="9"/>
  <c r="BS389" i="9"/>
  <c r="CL389" i="9"/>
  <c r="BC389" i="9"/>
  <c r="BR389" i="9"/>
  <c r="DA389" i="9"/>
  <c r="CZ389" i="9"/>
  <c r="BQ389" i="9"/>
  <c r="CY390" i="9"/>
  <c r="BP390" i="9"/>
  <c r="DF391" i="9"/>
  <c r="BW391" i="9"/>
  <c r="CP391" i="9"/>
  <c r="BG391" i="9"/>
  <c r="BV391" i="9"/>
  <c r="DE391" i="9"/>
  <c r="BF391" i="9"/>
  <c r="CO391" i="9"/>
  <c r="DD391" i="9"/>
  <c r="BU391" i="9"/>
  <c r="CN391" i="9"/>
  <c r="BE391" i="9"/>
  <c r="DJ393" i="9"/>
  <c r="CA393" i="9"/>
  <c r="CT393" i="9"/>
  <c r="BK393" i="9"/>
  <c r="BZ393" i="9"/>
  <c r="DI393" i="9"/>
  <c r="BJ393" i="9"/>
  <c r="CS393" i="9"/>
  <c r="DH393" i="9"/>
  <c r="BY393" i="9"/>
  <c r="CR393" i="9"/>
  <c r="BI393" i="9"/>
  <c r="CX395" i="9"/>
  <c r="BO395" i="9"/>
  <c r="BN395" i="9"/>
  <c r="CW395" i="9"/>
  <c r="DV395" i="9"/>
  <c r="DY395" i="9" s="1"/>
  <c r="CV395" i="9"/>
  <c r="BM395" i="9"/>
  <c r="DB397" i="9"/>
  <c r="BS397" i="9"/>
  <c r="CL397" i="9"/>
  <c r="BC397" i="9"/>
  <c r="BR397" i="9"/>
  <c r="DA397" i="9"/>
  <c r="CZ397" i="9"/>
  <c r="BQ397" i="9"/>
  <c r="CY398" i="9"/>
  <c r="BP398" i="9"/>
  <c r="DF399" i="9"/>
  <c r="BW399" i="9"/>
  <c r="CP399" i="9"/>
  <c r="BG399" i="9"/>
  <c r="BV399" i="9"/>
  <c r="DE399" i="9"/>
  <c r="BF399" i="9"/>
  <c r="CO399" i="9"/>
  <c r="DD399" i="9"/>
  <c r="BU399" i="9"/>
  <c r="CN399" i="9"/>
  <c r="BE399" i="9"/>
  <c r="CY401" i="9"/>
  <c r="BP401" i="9"/>
  <c r="BZ403" i="9"/>
  <c r="DI403" i="9"/>
  <c r="BJ403" i="9"/>
  <c r="CS403" i="9"/>
  <c r="BY403" i="9"/>
  <c r="DH403" i="9"/>
  <c r="BI403" i="9"/>
  <c r="CR403" i="9"/>
  <c r="DB404" i="9"/>
  <c r="BS404" i="9"/>
  <c r="DG405" i="9"/>
  <c r="BX405" i="9"/>
  <c r="BV407" i="9"/>
  <c r="DE407" i="9"/>
  <c r="BF407" i="9"/>
  <c r="CO407" i="9"/>
  <c r="BU407" i="9"/>
  <c r="DD407" i="9"/>
  <c r="BE407" i="9"/>
  <c r="CN407" i="9"/>
  <c r="DJ408" i="9"/>
  <c r="CA408" i="9"/>
  <c r="CD408" i="9"/>
  <c r="CE408" i="9"/>
  <c r="CC408" i="9"/>
  <c r="BR411" i="9"/>
  <c r="DA411" i="9"/>
  <c r="BQ411" i="9"/>
  <c r="CZ411" i="9"/>
  <c r="CL412" i="9"/>
  <c r="BC412" i="9"/>
  <c r="CQ413" i="9"/>
  <c r="BH413" i="9"/>
  <c r="BZ316" i="9"/>
  <c r="DI316" i="9"/>
  <c r="BH320" i="9"/>
  <c r="CQ320" i="9"/>
  <c r="BR320" i="9"/>
  <c r="DA320" i="9"/>
  <c r="DJ320" i="9"/>
  <c r="CA320" i="9"/>
  <c r="BF320" i="9"/>
  <c r="CO320" i="9"/>
  <c r="DD320" i="9"/>
  <c r="BU320" i="9"/>
  <c r="CN320" i="9"/>
  <c r="BE320" i="9"/>
  <c r="BZ332" i="9"/>
  <c r="DI332" i="9"/>
  <c r="BH336" i="9"/>
  <c r="CQ336" i="9"/>
  <c r="BR336" i="9"/>
  <c r="DA336" i="9"/>
  <c r="DJ336" i="9"/>
  <c r="CA336" i="9"/>
  <c r="BF336" i="9"/>
  <c r="CO336" i="9"/>
  <c r="DD336" i="9"/>
  <c r="BU336" i="9"/>
  <c r="CN336" i="9"/>
  <c r="BE336" i="9"/>
  <c r="CM342" i="9"/>
  <c r="BD342" i="9"/>
  <c r="DC344" i="9"/>
  <c r="BT344" i="9"/>
  <c r="CD345" i="9"/>
  <c r="CE345" i="9"/>
  <c r="CC345" i="9"/>
  <c r="CM350" i="9"/>
  <c r="BD350" i="9"/>
  <c r="DC352" i="9"/>
  <c r="BT352" i="9"/>
  <c r="CD353" i="9"/>
  <c r="CE353" i="9"/>
  <c r="CC353" i="9"/>
  <c r="CM358" i="9"/>
  <c r="BD358" i="9"/>
  <c r="DC360" i="9"/>
  <c r="BT360" i="9"/>
  <c r="CD361" i="9"/>
  <c r="CE361" i="9"/>
  <c r="CC361" i="9"/>
  <c r="CM366" i="9"/>
  <c r="BD366" i="9"/>
  <c r="DC368" i="9"/>
  <c r="BT368" i="9"/>
  <c r="CD369" i="9"/>
  <c r="CE369" i="9"/>
  <c r="CC369" i="9"/>
  <c r="CM374" i="9"/>
  <c r="BD374" i="9"/>
  <c r="DC376" i="9"/>
  <c r="BT376" i="9"/>
  <c r="CD377" i="9"/>
  <c r="CE377" i="9"/>
  <c r="CC377" i="9"/>
  <c r="CM382" i="9"/>
  <c r="BD382" i="9"/>
  <c r="DC384" i="9"/>
  <c r="BT384" i="9"/>
  <c r="CD385" i="9"/>
  <c r="CE385" i="9"/>
  <c r="CC385" i="9"/>
  <c r="CM390" i="9"/>
  <c r="BD390" i="9"/>
  <c r="DC392" i="9"/>
  <c r="BT392" i="9"/>
  <c r="CD393" i="9"/>
  <c r="CE393" i="9"/>
  <c r="CC393" i="9"/>
  <c r="CM398" i="9"/>
  <c r="BD398" i="9"/>
  <c r="DC400" i="9"/>
  <c r="BT400" i="9"/>
  <c r="DJ401" i="9"/>
  <c r="CA401" i="9"/>
  <c r="CD401" i="9"/>
  <c r="CE401" i="9"/>
  <c r="CC401" i="9"/>
  <c r="BV404" i="9"/>
  <c r="DE404" i="9"/>
  <c r="BF404" i="9"/>
  <c r="CO404" i="9"/>
  <c r="BU404" i="9"/>
  <c r="DD404" i="9"/>
  <c r="BE404" i="9"/>
  <c r="CN404" i="9"/>
  <c r="DJ405" i="9"/>
  <c r="CA405" i="9"/>
  <c r="CD405" i="9"/>
  <c r="CE405" i="9"/>
  <c r="CC405" i="9"/>
  <c r="BV408" i="9"/>
  <c r="DE408" i="9"/>
  <c r="BF408" i="9"/>
  <c r="CO408" i="9"/>
  <c r="BU408" i="9"/>
  <c r="DD408" i="9"/>
  <c r="BE408" i="9"/>
  <c r="CN408" i="9"/>
  <c r="DJ409" i="9"/>
  <c r="CA409" i="9"/>
  <c r="CD409" i="9"/>
  <c r="CE409" i="9"/>
  <c r="CC409" i="9"/>
  <c r="BV412" i="9"/>
  <c r="DE412" i="9"/>
  <c r="BF412" i="9"/>
  <c r="CO412" i="9"/>
  <c r="BU412" i="9"/>
  <c r="DD412" i="9"/>
  <c r="BE412" i="9"/>
  <c r="CN412" i="9"/>
  <c r="DJ413" i="9"/>
  <c r="CA413" i="9"/>
  <c r="BN308" i="9"/>
  <c r="CW308" i="9"/>
  <c r="DF308" i="9"/>
  <c r="BW308" i="9"/>
  <c r="CT308" i="9"/>
  <c r="BK308" i="9"/>
  <c r="DH308" i="9"/>
  <c r="BY308" i="9"/>
  <c r="CR308" i="9"/>
  <c r="BI308" i="9"/>
  <c r="BX316" i="9"/>
  <c r="DG316" i="9"/>
  <c r="CL316" i="9"/>
  <c r="BC316" i="9"/>
  <c r="BL316" i="9"/>
  <c r="CU316" i="9"/>
  <c r="BV316" i="9"/>
  <c r="DE316" i="9"/>
  <c r="BQ316" i="9"/>
  <c r="CZ316" i="9"/>
  <c r="DB332" i="9"/>
  <c r="BS332" i="9"/>
  <c r="CB332" i="9"/>
  <c r="DK332" i="9"/>
  <c r="CP332" i="9"/>
  <c r="BG332" i="9"/>
  <c r="CY332" i="9"/>
  <c r="BP332" i="9"/>
  <c r="BM332" i="9"/>
  <c r="CV332" i="9"/>
  <c r="CD338" i="9"/>
  <c r="CE338" i="9"/>
  <c r="CC338" i="9"/>
  <c r="DF340" i="9"/>
  <c r="BW340" i="9"/>
  <c r="CP340" i="9"/>
  <c r="BG340" i="9"/>
  <c r="BV340" i="9"/>
  <c r="DE340" i="9"/>
  <c r="BF340" i="9"/>
  <c r="CO340" i="9"/>
  <c r="DD340" i="9"/>
  <c r="BU340" i="9"/>
  <c r="CN340" i="9"/>
  <c r="BE340" i="9"/>
  <c r="CX342" i="9"/>
  <c r="BO342" i="9"/>
  <c r="BN342" i="9"/>
  <c r="CW342" i="9"/>
  <c r="DV342" i="9"/>
  <c r="DY342" i="9" s="1"/>
  <c r="CV342" i="9"/>
  <c r="BM342" i="9"/>
  <c r="DF344" i="9"/>
  <c r="BW344" i="9"/>
  <c r="CP344" i="9"/>
  <c r="BG344" i="9"/>
  <c r="BV344" i="9"/>
  <c r="DE344" i="9"/>
  <c r="BF344" i="9"/>
  <c r="CO344" i="9"/>
  <c r="DD344" i="9"/>
  <c r="BU344" i="9"/>
  <c r="CN344" i="9"/>
  <c r="BE344" i="9"/>
  <c r="CX346" i="9"/>
  <c r="BO346" i="9"/>
  <c r="BN346" i="9"/>
  <c r="CW346" i="9"/>
  <c r="DV346" i="9"/>
  <c r="DY346" i="9" s="1"/>
  <c r="CV346" i="9"/>
  <c r="BM346" i="9"/>
  <c r="DF348" i="9"/>
  <c r="BW348" i="9"/>
  <c r="CP348" i="9"/>
  <c r="BG348" i="9"/>
  <c r="BV348" i="9"/>
  <c r="DE348" i="9"/>
  <c r="BF348" i="9"/>
  <c r="CO348" i="9"/>
  <c r="DD348" i="9"/>
  <c r="BU348" i="9"/>
  <c r="CN348" i="9"/>
  <c r="BE348" i="9"/>
  <c r="CX350" i="9"/>
  <c r="BO350" i="9"/>
  <c r="BN350" i="9"/>
  <c r="CW350" i="9"/>
  <c r="DV350" i="9"/>
  <c r="DY350" i="9" s="1"/>
  <c r="CV350" i="9"/>
  <c r="BM350" i="9"/>
  <c r="DF352" i="9"/>
  <c r="BW352" i="9"/>
  <c r="CP352" i="9"/>
  <c r="BG352" i="9"/>
  <c r="BV352" i="9"/>
  <c r="DE352" i="9"/>
  <c r="BF352" i="9"/>
  <c r="CO352" i="9"/>
  <c r="DD352" i="9"/>
  <c r="BU352" i="9"/>
  <c r="CN352" i="9"/>
  <c r="BE352" i="9"/>
  <c r="CX354" i="9"/>
  <c r="BO354" i="9"/>
  <c r="BN354" i="9"/>
  <c r="CW354" i="9"/>
  <c r="DV354" i="9"/>
  <c r="DY354" i="9" s="1"/>
  <c r="CV354" i="9"/>
  <c r="BM354" i="9"/>
  <c r="DF356" i="9"/>
  <c r="BW356" i="9"/>
  <c r="CP356" i="9"/>
  <c r="BG356" i="9"/>
  <c r="BV356" i="9"/>
  <c r="DE356" i="9"/>
  <c r="BF356" i="9"/>
  <c r="CO356" i="9"/>
  <c r="DD356" i="9"/>
  <c r="BU356" i="9"/>
  <c r="CN356" i="9"/>
  <c r="BE356" i="9"/>
  <c r="CX358" i="9"/>
  <c r="BO358" i="9"/>
  <c r="BN358" i="9"/>
  <c r="CW358" i="9"/>
  <c r="DV358" i="9"/>
  <c r="DY358" i="9" s="1"/>
  <c r="CV358" i="9"/>
  <c r="BM358" i="9"/>
  <c r="DF360" i="9"/>
  <c r="BW360" i="9"/>
  <c r="CP360" i="9"/>
  <c r="BG360" i="9"/>
  <c r="BV360" i="9"/>
  <c r="DE360" i="9"/>
  <c r="BF360" i="9"/>
  <c r="CO360" i="9"/>
  <c r="DD360" i="9"/>
  <c r="BU360" i="9"/>
  <c r="CN360" i="9"/>
  <c r="BE360" i="9"/>
  <c r="CX362" i="9"/>
  <c r="BO362" i="9"/>
  <c r="BN362" i="9"/>
  <c r="CW362" i="9"/>
  <c r="DV362" i="9"/>
  <c r="DY362" i="9" s="1"/>
  <c r="CV362" i="9"/>
  <c r="BM362" i="9"/>
  <c r="DF364" i="9"/>
  <c r="BW364" i="9"/>
  <c r="CP364" i="9"/>
  <c r="BG364" i="9"/>
  <c r="BV364" i="9"/>
  <c r="DE364" i="9"/>
  <c r="BF364" i="9"/>
  <c r="CO364" i="9"/>
  <c r="DD364" i="9"/>
  <c r="BU364" i="9"/>
  <c r="CN364" i="9"/>
  <c r="BE364" i="9"/>
  <c r="CX366" i="9"/>
  <c r="BO366" i="9"/>
  <c r="BN366" i="9"/>
  <c r="CW366" i="9"/>
  <c r="DV366" i="9"/>
  <c r="DY366" i="9" s="1"/>
  <c r="CV366" i="9"/>
  <c r="BM366" i="9"/>
  <c r="DF368" i="9"/>
  <c r="BW368" i="9"/>
  <c r="CP368" i="9"/>
  <c r="BG368" i="9"/>
  <c r="BV368" i="9"/>
  <c r="DE368" i="9"/>
  <c r="BF368" i="9"/>
  <c r="CO368" i="9"/>
  <c r="DD368" i="9"/>
  <c r="BU368" i="9"/>
  <c r="CN368" i="9"/>
  <c r="BE368" i="9"/>
  <c r="CX370" i="9"/>
  <c r="BO370" i="9"/>
  <c r="BN370" i="9"/>
  <c r="CW370" i="9"/>
  <c r="DV370" i="9"/>
  <c r="DY370" i="9" s="1"/>
  <c r="CV370" i="9"/>
  <c r="BM370" i="9"/>
  <c r="DF372" i="9"/>
  <c r="BW372" i="9"/>
  <c r="CP372" i="9"/>
  <c r="BG372" i="9"/>
  <c r="BV372" i="9"/>
  <c r="DE372" i="9"/>
  <c r="BF372" i="9"/>
  <c r="CO372" i="9"/>
  <c r="DD372" i="9"/>
  <c r="BU372" i="9"/>
  <c r="CN372" i="9"/>
  <c r="BE372" i="9"/>
  <c r="CX374" i="9"/>
  <c r="BO374" i="9"/>
  <c r="BN374" i="9"/>
  <c r="CW374" i="9"/>
  <c r="DV374" i="9"/>
  <c r="DY374" i="9" s="1"/>
  <c r="CV374" i="9"/>
  <c r="BM374" i="9"/>
  <c r="DF376" i="9"/>
  <c r="BW376" i="9"/>
  <c r="CP376" i="9"/>
  <c r="BG376" i="9"/>
  <c r="BV376" i="9"/>
  <c r="DE376" i="9"/>
  <c r="BF376" i="9"/>
  <c r="CO376" i="9"/>
  <c r="DD376" i="9"/>
  <c r="BU376" i="9"/>
  <c r="CN376" i="9"/>
  <c r="BE376" i="9"/>
  <c r="CX378" i="9"/>
  <c r="BO378" i="9"/>
  <c r="BN378" i="9"/>
  <c r="CW378" i="9"/>
  <c r="DV378" i="9"/>
  <c r="DY378" i="9" s="1"/>
  <c r="CV378" i="9"/>
  <c r="BM378" i="9"/>
  <c r="DF380" i="9"/>
  <c r="BW380" i="9"/>
  <c r="CP380" i="9"/>
  <c r="BG380" i="9"/>
  <c r="BV380" i="9"/>
  <c r="DE380" i="9"/>
  <c r="BF380" i="9"/>
  <c r="CO380" i="9"/>
  <c r="DD380" i="9"/>
  <c r="BU380" i="9"/>
  <c r="CN380" i="9"/>
  <c r="BE380" i="9"/>
  <c r="CX382" i="9"/>
  <c r="BO382" i="9"/>
  <c r="BN382" i="9"/>
  <c r="CW382" i="9"/>
  <c r="DV382" i="9"/>
  <c r="DY382" i="9" s="1"/>
  <c r="CV382" i="9"/>
  <c r="BM382" i="9"/>
  <c r="DF384" i="9"/>
  <c r="BW384" i="9"/>
  <c r="CP384" i="9"/>
  <c r="BG384" i="9"/>
  <c r="BV384" i="9"/>
  <c r="DE384" i="9"/>
  <c r="BF384" i="9"/>
  <c r="CO384" i="9"/>
  <c r="DD384" i="9"/>
  <c r="BU384" i="9"/>
  <c r="CN384" i="9"/>
  <c r="BE384" i="9"/>
  <c r="CX386" i="9"/>
  <c r="BO386" i="9"/>
  <c r="BN386" i="9"/>
  <c r="CW386" i="9"/>
  <c r="DV386" i="9"/>
  <c r="DY386" i="9" s="1"/>
  <c r="CV386" i="9"/>
  <c r="BM386" i="9"/>
  <c r="DF388" i="9"/>
  <c r="BW388" i="9"/>
  <c r="CP388" i="9"/>
  <c r="BG388" i="9"/>
  <c r="BV388" i="9"/>
  <c r="DE388" i="9"/>
  <c r="BF388" i="9"/>
  <c r="CO388" i="9"/>
  <c r="DD388" i="9"/>
  <c r="BU388" i="9"/>
  <c r="CN388" i="9"/>
  <c r="BE388" i="9"/>
  <c r="CX390" i="9"/>
  <c r="BO390" i="9"/>
  <c r="BN390" i="9"/>
  <c r="CW390" i="9"/>
  <c r="DV390" i="9"/>
  <c r="DY390" i="9" s="1"/>
  <c r="CV390" i="9"/>
  <c r="BM390" i="9"/>
  <c r="DF392" i="9"/>
  <c r="BW392" i="9"/>
  <c r="CP392" i="9"/>
  <c r="BG392" i="9"/>
  <c r="BV392" i="9"/>
  <c r="DE392" i="9"/>
  <c r="BF392" i="9"/>
  <c r="CO392" i="9"/>
  <c r="DD392" i="9"/>
  <c r="BU392" i="9"/>
  <c r="CN392" i="9"/>
  <c r="BE392" i="9"/>
  <c r="CX394" i="9"/>
  <c r="BO394" i="9"/>
  <c r="BN394" i="9"/>
  <c r="CW394" i="9"/>
  <c r="DV394" i="9"/>
  <c r="DY394" i="9" s="1"/>
  <c r="CV394" i="9"/>
  <c r="BM394" i="9"/>
  <c r="DF396" i="9"/>
  <c r="BW396" i="9"/>
  <c r="CP396" i="9"/>
  <c r="BG396" i="9"/>
  <c r="BV396" i="9"/>
  <c r="DE396" i="9"/>
  <c r="BF396" i="9"/>
  <c r="CO396" i="9"/>
  <c r="DD396" i="9"/>
  <c r="BU396" i="9"/>
  <c r="CN396" i="9"/>
  <c r="BE396" i="9"/>
  <c r="CX398" i="9"/>
  <c r="BO398" i="9"/>
  <c r="BN398" i="9"/>
  <c r="CW398" i="9"/>
  <c r="DV398" i="9"/>
  <c r="DY398" i="9" s="1"/>
  <c r="CV398" i="9"/>
  <c r="BM398" i="9"/>
  <c r="DF400" i="9"/>
  <c r="BW400" i="9"/>
  <c r="CP400" i="9"/>
  <c r="BG400" i="9"/>
  <c r="BV400" i="9"/>
  <c r="DE400" i="9"/>
  <c r="BF400" i="9"/>
  <c r="CO400" i="9"/>
  <c r="DD400" i="9"/>
  <c r="BU400" i="9"/>
  <c r="CN400" i="9"/>
  <c r="BE400" i="9"/>
  <c r="BR401" i="9"/>
  <c r="DA401" i="9"/>
  <c r="BQ401" i="9"/>
  <c r="CZ401" i="9"/>
  <c r="BZ405" i="9"/>
  <c r="DI405" i="9"/>
  <c r="BJ405" i="9"/>
  <c r="CS405" i="9"/>
  <c r="BY405" i="9"/>
  <c r="DH405" i="9"/>
  <c r="BI405" i="9"/>
  <c r="CR405" i="9"/>
  <c r="BR409" i="9"/>
  <c r="DA409" i="9"/>
  <c r="BQ409" i="9"/>
  <c r="CZ409" i="9"/>
  <c r="BZ413" i="9"/>
  <c r="DI413" i="9"/>
  <c r="BJ413" i="9"/>
  <c r="CS413" i="9"/>
  <c r="BY413" i="9"/>
  <c r="DH413" i="9"/>
  <c r="BI413" i="9"/>
  <c r="CR413" i="9"/>
  <c r="CD364" i="9"/>
  <c r="CE364" i="9"/>
  <c r="CC364" i="9"/>
  <c r="CD396" i="9"/>
  <c r="CE396" i="9"/>
  <c r="CC396" i="9"/>
  <c r="DB410" i="9"/>
  <c r="BS410" i="9"/>
  <c r="DG410" i="9"/>
  <c r="BX410" i="9"/>
  <c r="DF410" i="9"/>
  <c r="BW410" i="9"/>
  <c r="BZ410" i="9"/>
  <c r="DI410" i="9"/>
  <c r="BJ410" i="9"/>
  <c r="CS410" i="9"/>
  <c r="BY410" i="9"/>
  <c r="DH410" i="9"/>
  <c r="BI410" i="9"/>
  <c r="CR410" i="9"/>
  <c r="DA422" i="9"/>
  <c r="BR422" i="9"/>
  <c r="BQ422" i="9"/>
  <c r="CZ422" i="9"/>
  <c r="CY422" i="9"/>
  <c r="BP422" i="9"/>
  <c r="DE426" i="9"/>
  <c r="BV426" i="9"/>
  <c r="CO426" i="9"/>
  <c r="BF426" i="9"/>
  <c r="BU426" i="9"/>
  <c r="DD426" i="9"/>
  <c r="BE426" i="9"/>
  <c r="CN426" i="9"/>
  <c r="DC426" i="9"/>
  <c r="BT426" i="9"/>
  <c r="CM426" i="9"/>
  <c r="BD426" i="9"/>
  <c r="DI430" i="9"/>
  <c r="BZ430" i="9"/>
  <c r="CS430" i="9"/>
  <c r="BJ430" i="9"/>
  <c r="BY430" i="9"/>
  <c r="DH430" i="9"/>
  <c r="BI430" i="9"/>
  <c r="CR430" i="9"/>
  <c r="DG430" i="9"/>
  <c r="BX430" i="9"/>
  <c r="CQ430" i="9"/>
  <c r="BH430" i="9"/>
  <c r="CW434" i="9"/>
  <c r="BN434" i="9"/>
  <c r="DV434" i="9"/>
  <c r="DY434" i="9" s="1"/>
  <c r="BM434" i="9"/>
  <c r="CV434" i="9"/>
  <c r="DK434" i="9"/>
  <c r="CB434" i="9"/>
  <c r="CU434" i="9"/>
  <c r="BL434" i="9"/>
  <c r="DA438" i="9"/>
  <c r="BR438" i="9"/>
  <c r="BQ438" i="9"/>
  <c r="CZ438" i="9"/>
  <c r="CY438" i="9"/>
  <c r="BP438" i="9"/>
  <c r="DE442" i="9"/>
  <c r="BV442" i="9"/>
  <c r="CO442" i="9"/>
  <c r="BF442" i="9"/>
  <c r="BU442" i="9"/>
  <c r="DD442" i="9"/>
  <c r="BE442" i="9"/>
  <c r="CN442" i="9"/>
  <c r="DC442" i="9"/>
  <c r="BT442" i="9"/>
  <c r="CM442" i="9"/>
  <c r="BD442" i="9"/>
  <c r="DI446" i="9"/>
  <c r="BZ446" i="9"/>
  <c r="CS446" i="9"/>
  <c r="BJ446" i="9"/>
  <c r="BY446" i="9"/>
  <c r="DH446" i="9"/>
  <c r="BI446" i="9"/>
  <c r="CR446" i="9"/>
  <c r="DG446" i="9"/>
  <c r="BX446" i="9"/>
  <c r="CQ446" i="9"/>
  <c r="BH446" i="9"/>
  <c r="CW450" i="9"/>
  <c r="BN450" i="9"/>
  <c r="DV450" i="9"/>
  <c r="DY450" i="9" s="1"/>
  <c r="BM450" i="9"/>
  <c r="CV450" i="9"/>
  <c r="DK450" i="9"/>
  <c r="CB450" i="9"/>
  <c r="CU450" i="9"/>
  <c r="BL450" i="9"/>
  <c r="DA454" i="9"/>
  <c r="BR454" i="9"/>
  <c r="BQ454" i="9"/>
  <c r="CZ454" i="9"/>
  <c r="CY454" i="9"/>
  <c r="BP454" i="9"/>
  <c r="DE458" i="9"/>
  <c r="BV458" i="9"/>
  <c r="CO458" i="9"/>
  <c r="BF458" i="9"/>
  <c r="BU458" i="9"/>
  <c r="DD458" i="9"/>
  <c r="BE458" i="9"/>
  <c r="CN458" i="9"/>
  <c r="DC458" i="9"/>
  <c r="BT458" i="9"/>
  <c r="CM458" i="9"/>
  <c r="BD458" i="9"/>
  <c r="DI462" i="9"/>
  <c r="BZ462" i="9"/>
  <c r="CS462" i="9"/>
  <c r="BJ462" i="9"/>
  <c r="BY462" i="9"/>
  <c r="DH462" i="9"/>
  <c r="BI462" i="9"/>
  <c r="CR462" i="9"/>
  <c r="DG462" i="9"/>
  <c r="BX462" i="9"/>
  <c r="CQ462" i="9"/>
  <c r="BH462" i="9"/>
  <c r="CW466" i="9"/>
  <c r="BN466" i="9"/>
  <c r="DV466" i="9"/>
  <c r="DY466" i="9" s="1"/>
  <c r="BM466" i="9"/>
  <c r="CV466" i="9"/>
  <c r="DK466" i="9"/>
  <c r="CB466" i="9"/>
  <c r="CU466" i="9"/>
  <c r="BL466" i="9"/>
  <c r="DA470" i="9"/>
  <c r="BR470" i="9"/>
  <c r="BQ470" i="9"/>
  <c r="CZ470" i="9"/>
  <c r="CY470" i="9"/>
  <c r="BP470" i="9"/>
  <c r="DE474" i="9"/>
  <c r="BV474" i="9"/>
  <c r="CO474" i="9"/>
  <c r="BF474" i="9"/>
  <c r="BU474" i="9"/>
  <c r="DD474" i="9"/>
  <c r="BE474" i="9"/>
  <c r="CN474" i="9"/>
  <c r="DC474" i="9"/>
  <c r="BT474" i="9"/>
  <c r="CM474" i="9"/>
  <c r="BD474" i="9"/>
  <c r="DI478" i="9"/>
  <c r="BZ478" i="9"/>
  <c r="CS478" i="9"/>
  <c r="BJ478" i="9"/>
  <c r="BY478" i="9"/>
  <c r="DH478" i="9"/>
  <c r="BI478" i="9"/>
  <c r="CR478" i="9"/>
  <c r="DG478" i="9"/>
  <c r="BX478" i="9"/>
  <c r="CQ478" i="9"/>
  <c r="BH478" i="9"/>
  <c r="CW482" i="9"/>
  <c r="BN482" i="9"/>
  <c r="DV482" i="9"/>
  <c r="DY482" i="9" s="1"/>
  <c r="BM482" i="9"/>
  <c r="CV482" i="9"/>
  <c r="DK482" i="9"/>
  <c r="CB482" i="9"/>
  <c r="CU482" i="9"/>
  <c r="BL482" i="9"/>
  <c r="DA486" i="9"/>
  <c r="BR486" i="9"/>
  <c r="BQ486" i="9"/>
  <c r="CZ486" i="9"/>
  <c r="CY486" i="9"/>
  <c r="BP486" i="9"/>
  <c r="DE490" i="9"/>
  <c r="BV490" i="9"/>
  <c r="CO490" i="9"/>
  <c r="BF490" i="9"/>
  <c r="BU490" i="9"/>
  <c r="DD490" i="9"/>
  <c r="BE490" i="9"/>
  <c r="CN490" i="9"/>
  <c r="DC490" i="9"/>
  <c r="BT490" i="9"/>
  <c r="CM490" i="9"/>
  <c r="BD490" i="9"/>
  <c r="DI494" i="9"/>
  <c r="BZ494" i="9"/>
  <c r="CS494" i="9"/>
  <c r="BJ494" i="9"/>
  <c r="BY494" i="9"/>
  <c r="DH494" i="9"/>
  <c r="BI494" i="9"/>
  <c r="CR494" i="9"/>
  <c r="DG494" i="9"/>
  <c r="BX494" i="9"/>
  <c r="CQ494" i="9"/>
  <c r="BH494" i="9"/>
  <c r="CW498" i="9"/>
  <c r="BN498" i="9"/>
  <c r="DV498" i="9"/>
  <c r="DY498" i="9" s="1"/>
  <c r="BM498" i="9"/>
  <c r="CV498" i="9"/>
  <c r="DK498" i="9"/>
  <c r="CB498" i="9"/>
  <c r="CU498" i="9"/>
  <c r="BL498" i="9"/>
  <c r="DA502" i="9"/>
  <c r="BR502" i="9"/>
  <c r="BQ502" i="9"/>
  <c r="CZ502" i="9"/>
  <c r="CY502" i="9"/>
  <c r="BP502" i="9"/>
  <c r="DE506" i="9"/>
  <c r="BV506" i="9"/>
  <c r="CO506" i="9"/>
  <c r="BF506" i="9"/>
  <c r="BU506" i="9"/>
  <c r="DD506" i="9"/>
  <c r="BE506" i="9"/>
  <c r="CN506" i="9"/>
  <c r="DC506" i="9"/>
  <c r="BT506" i="9"/>
  <c r="CM506" i="9"/>
  <c r="BD506" i="9"/>
  <c r="DI510" i="9"/>
  <c r="BZ510" i="9"/>
  <c r="CS510" i="9"/>
  <c r="BJ510" i="9"/>
  <c r="BY510" i="9"/>
  <c r="DH510" i="9"/>
  <c r="BI510" i="9"/>
  <c r="CR510" i="9"/>
  <c r="DG510" i="9"/>
  <c r="BX510" i="9"/>
  <c r="CQ510" i="9"/>
  <c r="BH510" i="9"/>
  <c r="CW514" i="9"/>
  <c r="BN514" i="9"/>
  <c r="DV514" i="9"/>
  <c r="DY514" i="9" s="1"/>
  <c r="BM514" i="9"/>
  <c r="CV514" i="9"/>
  <c r="DK514" i="9"/>
  <c r="CB514" i="9"/>
  <c r="CU514" i="9"/>
  <c r="BL514" i="9"/>
  <c r="DA518" i="9"/>
  <c r="BR518" i="9"/>
  <c r="BQ518" i="9"/>
  <c r="CZ518" i="9"/>
  <c r="CY518" i="9"/>
  <c r="BP518" i="9"/>
  <c r="CW522" i="9"/>
  <c r="BN522" i="9"/>
  <c r="DV522" i="9"/>
  <c r="DY522" i="9" s="1"/>
  <c r="BM522" i="9"/>
  <c r="CV522" i="9"/>
  <c r="DK522" i="9"/>
  <c r="CB522" i="9"/>
  <c r="CU522" i="9"/>
  <c r="BL522" i="9"/>
  <c r="DI526" i="9"/>
  <c r="BZ526" i="9"/>
  <c r="CS526" i="9"/>
  <c r="BJ526" i="9"/>
  <c r="BY526" i="9"/>
  <c r="DH526" i="9"/>
  <c r="BI526" i="9"/>
  <c r="CR526" i="9"/>
  <c r="DG526" i="9"/>
  <c r="BX526" i="9"/>
  <c r="CQ526" i="9"/>
  <c r="BH526" i="9"/>
  <c r="CP528" i="9"/>
  <c r="BG528" i="9"/>
  <c r="DE530" i="9"/>
  <c r="BV530" i="9"/>
  <c r="CO530" i="9"/>
  <c r="BF530" i="9"/>
  <c r="BU530" i="9"/>
  <c r="DD530" i="9"/>
  <c r="BE530" i="9"/>
  <c r="CN530" i="9"/>
  <c r="DC530" i="9"/>
  <c r="BT530" i="9"/>
  <c r="CM530" i="9"/>
  <c r="BD530" i="9"/>
  <c r="DF532" i="9"/>
  <c r="BW532" i="9"/>
  <c r="DA534" i="9"/>
  <c r="BR534" i="9"/>
  <c r="BQ534" i="9"/>
  <c r="CZ534" i="9"/>
  <c r="CY534" i="9"/>
  <c r="BP534" i="9"/>
  <c r="CW538" i="9"/>
  <c r="BN538" i="9"/>
  <c r="DV538" i="9"/>
  <c r="DY538" i="9" s="1"/>
  <c r="BM538" i="9"/>
  <c r="CV538" i="9"/>
  <c r="DK538" i="9"/>
  <c r="CB538" i="9"/>
  <c r="CU538" i="9"/>
  <c r="BL538" i="9"/>
  <c r="CW542" i="9"/>
  <c r="BN542" i="9"/>
  <c r="BM544" i="9"/>
  <c r="CV544" i="9"/>
  <c r="CB544" i="9"/>
  <c r="DK544" i="9"/>
  <c r="BL544" i="9"/>
  <c r="CU544" i="9"/>
  <c r="BU548" i="9"/>
  <c r="DD548" i="9"/>
  <c r="BE548" i="9"/>
  <c r="CN548" i="9"/>
  <c r="BT548" i="9"/>
  <c r="DC548" i="9"/>
  <c r="BD548" i="9"/>
  <c r="CM548" i="9"/>
  <c r="CW550" i="9"/>
  <c r="BN550" i="9"/>
  <c r="BM552" i="9"/>
  <c r="CV552" i="9"/>
  <c r="CB552" i="9"/>
  <c r="DK552" i="9"/>
  <c r="BL552" i="9"/>
  <c r="CU552" i="9"/>
  <c r="BU556" i="9"/>
  <c r="DD556" i="9"/>
  <c r="BE556" i="9"/>
  <c r="CN556" i="9"/>
  <c r="BT556" i="9"/>
  <c r="DC556" i="9"/>
  <c r="BD556" i="9"/>
  <c r="CM556" i="9"/>
  <c r="CW558" i="9"/>
  <c r="BN558" i="9"/>
  <c r="BM560" i="9"/>
  <c r="CV560" i="9"/>
  <c r="CB560" i="9"/>
  <c r="DK560" i="9"/>
  <c r="BL560" i="9"/>
  <c r="CU560" i="9"/>
  <c r="BU564" i="9"/>
  <c r="DD564" i="9"/>
  <c r="BE564" i="9"/>
  <c r="CN564" i="9"/>
  <c r="BT564" i="9"/>
  <c r="DC564" i="9"/>
  <c r="BD564" i="9"/>
  <c r="CM564" i="9"/>
  <c r="CW566" i="9"/>
  <c r="BN566" i="9"/>
  <c r="BM568" i="9"/>
  <c r="CV568" i="9"/>
  <c r="CB568" i="9"/>
  <c r="DK568" i="9"/>
  <c r="BL568" i="9"/>
  <c r="CU568" i="9"/>
  <c r="W226" i="9"/>
  <c r="AA226" i="9"/>
  <c r="AE226" i="9"/>
  <c r="AI226" i="9"/>
  <c r="AM226" i="9"/>
  <c r="AQ226" i="9"/>
  <c r="AU226" i="9"/>
  <c r="DM226" i="9" s="1"/>
  <c r="T226" i="9"/>
  <c r="X226" i="9"/>
  <c r="AB226" i="9"/>
  <c r="AF226" i="9"/>
  <c r="AJ226" i="9"/>
  <c r="AN226" i="9"/>
  <c r="AR226" i="9"/>
  <c r="AV226" i="9"/>
  <c r="DN226" i="9" s="1"/>
  <c r="U226" i="9"/>
  <c r="Y226" i="9"/>
  <c r="AC226" i="9"/>
  <c r="AG226" i="9"/>
  <c r="AK226" i="9"/>
  <c r="AO226" i="9"/>
  <c r="AS226" i="9"/>
  <c r="AW226" i="9"/>
  <c r="DO226" i="9" s="1"/>
  <c r="AD226" i="9"/>
  <c r="AT226" i="9"/>
  <c r="DL226" i="9" s="1"/>
  <c r="AH226" i="9"/>
  <c r="V226" i="9"/>
  <c r="AL226" i="9"/>
  <c r="Z226" i="9"/>
  <c r="AP226" i="9"/>
  <c r="CF307" i="9"/>
  <c r="CM328" i="9"/>
  <c r="BD328" i="9"/>
  <c r="BX328" i="9"/>
  <c r="DG328" i="9"/>
  <c r="CL328" i="9"/>
  <c r="BC328" i="9"/>
  <c r="BL328" i="9"/>
  <c r="CU328" i="9"/>
  <c r="BV328" i="9"/>
  <c r="DE328" i="9"/>
  <c r="BQ328" i="9"/>
  <c r="CZ328" i="9"/>
  <c r="CD350" i="9"/>
  <c r="CE350" i="9"/>
  <c r="CC350" i="9"/>
  <c r="CD382" i="9"/>
  <c r="CE382" i="9"/>
  <c r="CC382" i="9"/>
  <c r="CF403" i="9"/>
  <c r="DI425" i="9"/>
  <c r="BZ425" i="9"/>
  <c r="CS425" i="9"/>
  <c r="BJ425" i="9"/>
  <c r="BY425" i="9"/>
  <c r="DH425" i="9"/>
  <c r="BI425" i="9"/>
  <c r="CR425" i="9"/>
  <c r="DG425" i="9"/>
  <c r="BX425" i="9"/>
  <c r="CQ425" i="9"/>
  <c r="BH425" i="9"/>
  <c r="DB426" i="9"/>
  <c r="BS426" i="9"/>
  <c r="DA429" i="9"/>
  <c r="BR429" i="9"/>
  <c r="BQ429" i="9"/>
  <c r="CZ429" i="9"/>
  <c r="CY429" i="9"/>
  <c r="BP429" i="9"/>
  <c r="DI433" i="9"/>
  <c r="BZ433" i="9"/>
  <c r="CS433" i="9"/>
  <c r="BJ433" i="9"/>
  <c r="BY433" i="9"/>
  <c r="DH433" i="9"/>
  <c r="BI433" i="9"/>
  <c r="CR433" i="9"/>
  <c r="DG433" i="9"/>
  <c r="BX433" i="9"/>
  <c r="CQ433" i="9"/>
  <c r="BH433" i="9"/>
  <c r="DB434" i="9"/>
  <c r="BS434" i="9"/>
  <c r="DA437" i="9"/>
  <c r="BR437" i="9"/>
  <c r="BQ437" i="9"/>
  <c r="CZ437" i="9"/>
  <c r="CY437" i="9"/>
  <c r="BP437" i="9"/>
  <c r="DI441" i="9"/>
  <c r="BZ441" i="9"/>
  <c r="CS441" i="9"/>
  <c r="BJ441" i="9"/>
  <c r="BY441" i="9"/>
  <c r="DH441" i="9"/>
  <c r="BI441" i="9"/>
  <c r="CR441" i="9"/>
  <c r="DG441" i="9"/>
  <c r="BX441" i="9"/>
  <c r="CQ441" i="9"/>
  <c r="BH441" i="9"/>
  <c r="DB442" i="9"/>
  <c r="BS442" i="9"/>
  <c r="DA445" i="9"/>
  <c r="BR445" i="9"/>
  <c r="BQ445" i="9"/>
  <c r="CZ445" i="9"/>
  <c r="CY445" i="9"/>
  <c r="BP445" i="9"/>
  <c r="DI449" i="9"/>
  <c r="BZ449" i="9"/>
  <c r="CS449" i="9"/>
  <c r="BJ449" i="9"/>
  <c r="BY449" i="9"/>
  <c r="DH449" i="9"/>
  <c r="BI449" i="9"/>
  <c r="CR449" i="9"/>
  <c r="DG449" i="9"/>
  <c r="BX449" i="9"/>
  <c r="CQ449" i="9"/>
  <c r="BH449" i="9"/>
  <c r="DB450" i="9"/>
  <c r="BS450" i="9"/>
  <c r="DA453" i="9"/>
  <c r="BR453" i="9"/>
  <c r="BQ453" i="9"/>
  <c r="CZ453" i="9"/>
  <c r="CY453" i="9"/>
  <c r="BP453" i="9"/>
  <c r="DI457" i="9"/>
  <c r="BZ457" i="9"/>
  <c r="CS457" i="9"/>
  <c r="BJ457" i="9"/>
  <c r="BY457" i="9"/>
  <c r="DH457" i="9"/>
  <c r="BI457" i="9"/>
  <c r="CR457" i="9"/>
  <c r="DG457" i="9"/>
  <c r="BX457" i="9"/>
  <c r="CQ457" i="9"/>
  <c r="BH457" i="9"/>
  <c r="DB458" i="9"/>
  <c r="BS458" i="9"/>
  <c r="DA461" i="9"/>
  <c r="BR461" i="9"/>
  <c r="BQ461" i="9"/>
  <c r="CZ461" i="9"/>
  <c r="CY461" i="9"/>
  <c r="BP461" i="9"/>
  <c r="DI465" i="9"/>
  <c r="BZ465" i="9"/>
  <c r="CS465" i="9"/>
  <c r="BJ465" i="9"/>
  <c r="BY465" i="9"/>
  <c r="DH465" i="9"/>
  <c r="BI465" i="9"/>
  <c r="CR465" i="9"/>
  <c r="DG465" i="9"/>
  <c r="BX465" i="9"/>
  <c r="CQ465" i="9"/>
  <c r="BH465" i="9"/>
  <c r="DB466" i="9"/>
  <c r="BS466" i="9"/>
  <c r="DA469" i="9"/>
  <c r="BR469" i="9"/>
  <c r="BQ469" i="9"/>
  <c r="CZ469" i="9"/>
  <c r="CY469" i="9"/>
  <c r="BP469" i="9"/>
  <c r="DI473" i="9"/>
  <c r="BZ473" i="9"/>
  <c r="CS473" i="9"/>
  <c r="BJ473" i="9"/>
  <c r="BY473" i="9"/>
  <c r="DH473" i="9"/>
  <c r="BI473" i="9"/>
  <c r="CR473" i="9"/>
  <c r="DG473" i="9"/>
  <c r="BX473" i="9"/>
  <c r="CQ473" i="9"/>
  <c r="BH473" i="9"/>
  <c r="DB474" i="9"/>
  <c r="BS474" i="9"/>
  <c r="DA477" i="9"/>
  <c r="BR477" i="9"/>
  <c r="BQ477" i="9"/>
  <c r="CZ477" i="9"/>
  <c r="CY477" i="9"/>
  <c r="BP477" i="9"/>
  <c r="DI481" i="9"/>
  <c r="BZ481" i="9"/>
  <c r="CS481" i="9"/>
  <c r="BJ481" i="9"/>
  <c r="BY481" i="9"/>
  <c r="DH481" i="9"/>
  <c r="BI481" i="9"/>
  <c r="CR481" i="9"/>
  <c r="DG481" i="9"/>
  <c r="BX481" i="9"/>
  <c r="CQ481" i="9"/>
  <c r="BH481" i="9"/>
  <c r="DB482" i="9"/>
  <c r="BS482" i="9"/>
  <c r="DA485" i="9"/>
  <c r="BR485" i="9"/>
  <c r="BQ485" i="9"/>
  <c r="CZ485" i="9"/>
  <c r="CY485" i="9"/>
  <c r="BP485" i="9"/>
  <c r="DI489" i="9"/>
  <c r="BZ489" i="9"/>
  <c r="CS489" i="9"/>
  <c r="BJ489" i="9"/>
  <c r="BY489" i="9"/>
  <c r="DH489" i="9"/>
  <c r="BI489" i="9"/>
  <c r="CR489" i="9"/>
  <c r="DG489" i="9"/>
  <c r="BX489" i="9"/>
  <c r="CQ489" i="9"/>
  <c r="BH489" i="9"/>
  <c r="DB490" i="9"/>
  <c r="BS490" i="9"/>
  <c r="DA493" i="9"/>
  <c r="BR493" i="9"/>
  <c r="BQ493" i="9"/>
  <c r="CZ493" i="9"/>
  <c r="CY493" i="9"/>
  <c r="BP493" i="9"/>
  <c r="DI497" i="9"/>
  <c r="BZ497" i="9"/>
  <c r="CS497" i="9"/>
  <c r="BJ497" i="9"/>
  <c r="BY497" i="9"/>
  <c r="DH497" i="9"/>
  <c r="BI497" i="9"/>
  <c r="CR497" i="9"/>
  <c r="DG497" i="9"/>
  <c r="BX497" i="9"/>
  <c r="CQ497" i="9"/>
  <c r="BH497" i="9"/>
  <c r="DB498" i="9"/>
  <c r="BS498" i="9"/>
  <c r="DA501" i="9"/>
  <c r="BR501" i="9"/>
  <c r="BQ501" i="9"/>
  <c r="CZ501" i="9"/>
  <c r="CY501" i="9"/>
  <c r="BP501" i="9"/>
  <c r="DI505" i="9"/>
  <c r="BZ505" i="9"/>
  <c r="CS505" i="9"/>
  <c r="BJ505" i="9"/>
  <c r="BY505" i="9"/>
  <c r="DH505" i="9"/>
  <c r="BI505" i="9"/>
  <c r="CR505" i="9"/>
  <c r="DG505" i="9"/>
  <c r="BX505" i="9"/>
  <c r="CQ505" i="9"/>
  <c r="BH505" i="9"/>
  <c r="DB506" i="9"/>
  <c r="BS506" i="9"/>
  <c r="DA509" i="9"/>
  <c r="BR509" i="9"/>
  <c r="BQ509" i="9"/>
  <c r="CZ509" i="9"/>
  <c r="CY509" i="9"/>
  <c r="BP509" i="9"/>
  <c r="DI513" i="9"/>
  <c r="BZ513" i="9"/>
  <c r="CS513" i="9"/>
  <c r="BJ513" i="9"/>
  <c r="BY513" i="9"/>
  <c r="DH513" i="9"/>
  <c r="BI513" i="9"/>
  <c r="CR513" i="9"/>
  <c r="DG513" i="9"/>
  <c r="BX513" i="9"/>
  <c r="CQ513" i="9"/>
  <c r="BH513" i="9"/>
  <c r="DB514" i="9"/>
  <c r="BS514" i="9"/>
  <c r="DA517" i="9"/>
  <c r="BR517" i="9"/>
  <c r="BQ517" i="9"/>
  <c r="CZ517" i="9"/>
  <c r="CY517" i="9"/>
  <c r="BP517" i="9"/>
  <c r="DJ520" i="9"/>
  <c r="CA520" i="9"/>
  <c r="DA521" i="9"/>
  <c r="BR521" i="9"/>
  <c r="BQ521" i="9"/>
  <c r="CZ521" i="9"/>
  <c r="CY521" i="9"/>
  <c r="BP521" i="9"/>
  <c r="DJ524" i="9"/>
  <c r="CA524" i="9"/>
  <c r="DA525" i="9"/>
  <c r="BR525" i="9"/>
  <c r="BQ525" i="9"/>
  <c r="CZ525" i="9"/>
  <c r="CY525" i="9"/>
  <c r="BP525" i="9"/>
  <c r="DJ528" i="9"/>
  <c r="CA528" i="9"/>
  <c r="DA529" i="9"/>
  <c r="BR529" i="9"/>
  <c r="BQ529" i="9"/>
  <c r="CZ529" i="9"/>
  <c r="CY529" i="9"/>
  <c r="BP529" i="9"/>
  <c r="DJ532" i="9"/>
  <c r="CA532" i="9"/>
  <c r="DA533" i="9"/>
  <c r="BR533" i="9"/>
  <c r="BQ533" i="9"/>
  <c r="CZ533" i="9"/>
  <c r="CY533" i="9"/>
  <c r="BP533" i="9"/>
  <c r="DJ536" i="9"/>
  <c r="CA536" i="9"/>
  <c r="DA537" i="9"/>
  <c r="BR537" i="9"/>
  <c r="BQ537" i="9"/>
  <c r="CZ537" i="9"/>
  <c r="CY537" i="9"/>
  <c r="BP537" i="9"/>
  <c r="DJ540" i="9"/>
  <c r="CA540" i="9"/>
  <c r="BU541" i="9"/>
  <c r="DD541" i="9"/>
  <c r="BE541" i="9"/>
  <c r="CN541" i="9"/>
  <c r="BT541" i="9"/>
  <c r="DC541" i="9"/>
  <c r="BD541" i="9"/>
  <c r="CM541" i="9"/>
  <c r="CX542" i="9"/>
  <c r="BO542" i="9"/>
  <c r="DB544" i="9"/>
  <c r="BS544" i="9"/>
  <c r="BY545" i="9"/>
  <c r="DH545" i="9"/>
  <c r="BI545" i="9"/>
  <c r="CR545" i="9"/>
  <c r="BX545" i="9"/>
  <c r="DG545" i="9"/>
  <c r="BH545" i="9"/>
  <c r="CQ545" i="9"/>
  <c r="CP546" i="9"/>
  <c r="BG546" i="9"/>
  <c r="CT548" i="9"/>
  <c r="BK548" i="9"/>
  <c r="BM549" i="9"/>
  <c r="CV549" i="9"/>
  <c r="CB549" i="9"/>
  <c r="DK549" i="9"/>
  <c r="BL549" i="9"/>
  <c r="CU549" i="9"/>
  <c r="BQ553" i="9"/>
  <c r="CZ553" i="9"/>
  <c r="BP553" i="9"/>
  <c r="CY553" i="9"/>
  <c r="DF554" i="9"/>
  <c r="BW554" i="9"/>
  <c r="DJ556" i="9"/>
  <c r="CA556" i="9"/>
  <c r="BU557" i="9"/>
  <c r="DD557" i="9"/>
  <c r="BE557" i="9"/>
  <c r="CN557" i="9"/>
  <c r="BT557" i="9"/>
  <c r="DC557" i="9"/>
  <c r="BD557" i="9"/>
  <c r="CM557" i="9"/>
  <c r="CX558" i="9"/>
  <c r="BO558" i="9"/>
  <c r="DB560" i="9"/>
  <c r="BS560" i="9"/>
  <c r="BY561" i="9"/>
  <c r="DH561" i="9"/>
  <c r="BI561" i="9"/>
  <c r="CR561" i="9"/>
  <c r="BX561" i="9"/>
  <c r="DG561" i="9"/>
  <c r="BH561" i="9"/>
  <c r="CQ561" i="9"/>
  <c r="CP562" i="9"/>
  <c r="BG562" i="9"/>
  <c r="CT564" i="9"/>
  <c r="BK564" i="9"/>
  <c r="BM565" i="9"/>
  <c r="CV565" i="9"/>
  <c r="CB565" i="9"/>
  <c r="DK565" i="9"/>
  <c r="BL565" i="9"/>
  <c r="CU565" i="9"/>
  <c r="BQ569" i="9"/>
  <c r="CZ569" i="9"/>
  <c r="BP569" i="9"/>
  <c r="CY569" i="9"/>
  <c r="DF570" i="9"/>
  <c r="BW570" i="9"/>
  <c r="BX572" i="9"/>
  <c r="DG572" i="9"/>
  <c r="BH572" i="9"/>
  <c r="CQ572" i="9"/>
  <c r="CB573" i="9"/>
  <c r="DK573" i="9"/>
  <c r="BL573" i="9"/>
  <c r="CU573" i="9"/>
  <c r="CY574" i="9"/>
  <c r="BP574" i="9"/>
  <c r="DC575" i="9"/>
  <c r="BT575" i="9"/>
  <c r="CM575" i="9"/>
  <c r="BD575" i="9"/>
  <c r="BX576" i="9"/>
  <c r="DG576" i="9"/>
  <c r="BH576" i="9"/>
  <c r="CQ576" i="9"/>
  <c r="CB577" i="9"/>
  <c r="DK577" i="9"/>
  <c r="BL577" i="9"/>
  <c r="CU577" i="9"/>
  <c r="CY578" i="9"/>
  <c r="BP578" i="9"/>
  <c r="DC579" i="9"/>
  <c r="BT579" i="9"/>
  <c r="CM579" i="9"/>
  <c r="BD579" i="9"/>
  <c r="BX580" i="9"/>
  <c r="DG580" i="9"/>
  <c r="BH580" i="9"/>
  <c r="CQ580" i="9"/>
  <c r="CB581" i="9"/>
  <c r="DK581" i="9"/>
  <c r="BL581" i="9"/>
  <c r="CU581" i="9"/>
  <c r="CY582" i="9"/>
  <c r="BP582" i="9"/>
  <c r="DC583" i="9"/>
  <c r="BT583" i="9"/>
  <c r="CM583" i="9"/>
  <c r="BD583" i="9"/>
  <c r="BX584" i="9"/>
  <c r="DG584" i="9"/>
  <c r="BH584" i="9"/>
  <c r="CQ584" i="9"/>
  <c r="CB585" i="9"/>
  <c r="DK585" i="9"/>
  <c r="BL585" i="9"/>
  <c r="CU585" i="9"/>
  <c r="CY586" i="9"/>
  <c r="BP586" i="9"/>
  <c r="BQ587" i="9"/>
  <c r="CZ587" i="9"/>
  <c r="CC337" i="9"/>
  <c r="CD352" i="9"/>
  <c r="CE352" i="9"/>
  <c r="CC352" i="9"/>
  <c r="CD384" i="9"/>
  <c r="CE384" i="9"/>
  <c r="CC384" i="9"/>
  <c r="DJ402" i="9"/>
  <c r="CA402" i="9"/>
  <c r="BN402" i="9"/>
  <c r="CW402" i="9"/>
  <c r="DV402" i="9"/>
  <c r="DY402" i="9" s="1"/>
  <c r="CV402" i="9"/>
  <c r="BM402" i="9"/>
  <c r="CF407" i="9"/>
  <c r="DK410" i="9"/>
  <c r="CB410" i="9"/>
  <c r="DI424" i="9"/>
  <c r="BZ424" i="9"/>
  <c r="CS424" i="9"/>
  <c r="BJ424" i="9"/>
  <c r="BY424" i="9"/>
  <c r="DH424" i="9"/>
  <c r="BI424" i="9"/>
  <c r="CR424" i="9"/>
  <c r="DG424" i="9"/>
  <c r="BX424" i="9"/>
  <c r="CQ424" i="9"/>
  <c r="BH424" i="9"/>
  <c r="CP426" i="9"/>
  <c r="BG426" i="9"/>
  <c r="DE428" i="9"/>
  <c r="BV428" i="9"/>
  <c r="CO428" i="9"/>
  <c r="BF428" i="9"/>
  <c r="BU428" i="9"/>
  <c r="DD428" i="9"/>
  <c r="BE428" i="9"/>
  <c r="CN428" i="9"/>
  <c r="DC428" i="9"/>
  <c r="BT428" i="9"/>
  <c r="CM428" i="9"/>
  <c r="BD428" i="9"/>
  <c r="DI432" i="9"/>
  <c r="BZ432" i="9"/>
  <c r="CS432" i="9"/>
  <c r="BJ432" i="9"/>
  <c r="BY432" i="9"/>
  <c r="DH432" i="9"/>
  <c r="BI432" i="9"/>
  <c r="CR432" i="9"/>
  <c r="DG432" i="9"/>
  <c r="BX432" i="9"/>
  <c r="CQ432" i="9"/>
  <c r="BH432" i="9"/>
  <c r="CW436" i="9"/>
  <c r="BN436" i="9"/>
  <c r="DV436" i="9"/>
  <c r="DY436" i="9" s="1"/>
  <c r="BM436" i="9"/>
  <c r="CV436" i="9"/>
  <c r="DK436" i="9"/>
  <c r="CB436" i="9"/>
  <c r="CU436" i="9"/>
  <c r="BL436" i="9"/>
  <c r="DI440" i="9"/>
  <c r="BZ440" i="9"/>
  <c r="CS440" i="9"/>
  <c r="BJ440" i="9"/>
  <c r="BY440" i="9"/>
  <c r="DH440" i="9"/>
  <c r="BI440" i="9"/>
  <c r="CR440" i="9"/>
  <c r="DG440" i="9"/>
  <c r="BX440" i="9"/>
  <c r="CQ440" i="9"/>
  <c r="BH440" i="9"/>
  <c r="CP442" i="9"/>
  <c r="BG442" i="9"/>
  <c r="DE444" i="9"/>
  <c r="BV444" i="9"/>
  <c r="CO444" i="9"/>
  <c r="BF444" i="9"/>
  <c r="BU444" i="9"/>
  <c r="DD444" i="9"/>
  <c r="BE444" i="9"/>
  <c r="CN444" i="9"/>
  <c r="DC444" i="9"/>
  <c r="BT444" i="9"/>
  <c r="CM444" i="9"/>
  <c r="BD444" i="9"/>
  <c r="DF446" i="9"/>
  <c r="BW446" i="9"/>
  <c r="DA448" i="9"/>
  <c r="BR448" i="9"/>
  <c r="BQ448" i="9"/>
  <c r="CZ448" i="9"/>
  <c r="CY448" i="9"/>
  <c r="BP448" i="9"/>
  <c r="CW452" i="9"/>
  <c r="BN452" i="9"/>
  <c r="DV452" i="9"/>
  <c r="DY452" i="9" s="1"/>
  <c r="BM452" i="9"/>
  <c r="CV452" i="9"/>
  <c r="DK452" i="9"/>
  <c r="CB452" i="9"/>
  <c r="CU452" i="9"/>
  <c r="BL452" i="9"/>
  <c r="DI456" i="9"/>
  <c r="BZ456" i="9"/>
  <c r="CS456" i="9"/>
  <c r="BJ456" i="9"/>
  <c r="BY456" i="9"/>
  <c r="DH456" i="9"/>
  <c r="BI456" i="9"/>
  <c r="CR456" i="9"/>
  <c r="DG456" i="9"/>
  <c r="BX456" i="9"/>
  <c r="CQ456" i="9"/>
  <c r="BH456" i="9"/>
  <c r="CW460" i="9"/>
  <c r="BN460" i="9"/>
  <c r="DV460" i="9"/>
  <c r="DY460" i="9" s="1"/>
  <c r="BM460" i="9"/>
  <c r="CV460" i="9"/>
  <c r="DK460" i="9"/>
  <c r="CB460" i="9"/>
  <c r="CU460" i="9"/>
  <c r="BL460" i="9"/>
  <c r="DI464" i="9"/>
  <c r="BZ464" i="9"/>
  <c r="CS464" i="9"/>
  <c r="BJ464" i="9"/>
  <c r="BY464" i="9"/>
  <c r="DH464" i="9"/>
  <c r="BI464" i="9"/>
  <c r="CR464" i="9"/>
  <c r="DG464" i="9"/>
  <c r="BX464" i="9"/>
  <c r="CQ464" i="9"/>
  <c r="BH464" i="9"/>
  <c r="CP466" i="9"/>
  <c r="BG466" i="9"/>
  <c r="DE468" i="9"/>
  <c r="BV468" i="9"/>
  <c r="CO468" i="9"/>
  <c r="BF468" i="9"/>
  <c r="BU468" i="9"/>
  <c r="DD468" i="9"/>
  <c r="BE468" i="9"/>
  <c r="CN468" i="9"/>
  <c r="DC468" i="9"/>
  <c r="BT468" i="9"/>
  <c r="CM468" i="9"/>
  <c r="BD468" i="9"/>
  <c r="DF470" i="9"/>
  <c r="BW470" i="9"/>
  <c r="DA472" i="9"/>
  <c r="BR472" i="9"/>
  <c r="BQ472" i="9"/>
  <c r="CZ472" i="9"/>
  <c r="CY472" i="9"/>
  <c r="BP472" i="9"/>
  <c r="CW476" i="9"/>
  <c r="BN476" i="9"/>
  <c r="DV476" i="9"/>
  <c r="DY476" i="9" s="1"/>
  <c r="BM476" i="9"/>
  <c r="CV476" i="9"/>
  <c r="DK476" i="9"/>
  <c r="CB476" i="9"/>
  <c r="CU476" i="9"/>
  <c r="BL476" i="9"/>
  <c r="DI480" i="9"/>
  <c r="BZ480" i="9"/>
  <c r="CS480" i="9"/>
  <c r="BJ480" i="9"/>
  <c r="BY480" i="9"/>
  <c r="DH480" i="9"/>
  <c r="BI480" i="9"/>
  <c r="CR480" i="9"/>
  <c r="DG480" i="9"/>
  <c r="BX480" i="9"/>
  <c r="CQ480" i="9"/>
  <c r="BH480" i="9"/>
  <c r="DB481" i="9"/>
  <c r="BS481" i="9"/>
  <c r="DI484" i="9"/>
  <c r="BZ484" i="9"/>
  <c r="CS484" i="9"/>
  <c r="BJ484" i="9"/>
  <c r="BY484" i="9"/>
  <c r="DH484" i="9"/>
  <c r="BI484" i="9"/>
  <c r="CR484" i="9"/>
  <c r="DG484" i="9"/>
  <c r="BX484" i="9"/>
  <c r="CQ484" i="9"/>
  <c r="BH484" i="9"/>
  <c r="CP486" i="9"/>
  <c r="BG486" i="9"/>
  <c r="DE488" i="9"/>
  <c r="BV488" i="9"/>
  <c r="CO488" i="9"/>
  <c r="BF488" i="9"/>
  <c r="BU488" i="9"/>
  <c r="DD488" i="9"/>
  <c r="BE488" i="9"/>
  <c r="CN488" i="9"/>
  <c r="DC488" i="9"/>
  <c r="BT488" i="9"/>
  <c r="CM488" i="9"/>
  <c r="BD488" i="9"/>
  <c r="DF490" i="9"/>
  <c r="BW490" i="9"/>
  <c r="DA492" i="9"/>
  <c r="BR492" i="9"/>
  <c r="BQ492" i="9"/>
  <c r="CZ492" i="9"/>
  <c r="CY492" i="9"/>
  <c r="BP492" i="9"/>
  <c r="CW496" i="9"/>
  <c r="BN496" i="9"/>
  <c r="DV496" i="9"/>
  <c r="DY496" i="9" s="1"/>
  <c r="BM496" i="9"/>
  <c r="CV496" i="9"/>
  <c r="DK496" i="9"/>
  <c r="CB496" i="9"/>
  <c r="CU496" i="9"/>
  <c r="BL496" i="9"/>
  <c r="DI500" i="9"/>
  <c r="BZ500" i="9"/>
  <c r="CS500" i="9"/>
  <c r="BJ500" i="9"/>
  <c r="BY500" i="9"/>
  <c r="DH500" i="9"/>
  <c r="BI500" i="9"/>
  <c r="CR500" i="9"/>
  <c r="DG500" i="9"/>
  <c r="BX500" i="9"/>
  <c r="CQ500" i="9"/>
  <c r="BH500" i="9"/>
  <c r="CW504" i="9"/>
  <c r="BN504" i="9"/>
  <c r="DV504" i="9"/>
  <c r="DY504" i="9" s="1"/>
  <c r="BM504" i="9"/>
  <c r="CV504" i="9"/>
  <c r="DK504" i="9"/>
  <c r="CB504" i="9"/>
  <c r="CU504" i="9"/>
  <c r="BL504" i="9"/>
  <c r="DI508" i="9"/>
  <c r="BZ508" i="9"/>
  <c r="CS508" i="9"/>
  <c r="BJ508" i="9"/>
  <c r="BY508" i="9"/>
  <c r="DH508" i="9"/>
  <c r="BI508" i="9"/>
  <c r="CR508" i="9"/>
  <c r="DG508" i="9"/>
  <c r="BX508" i="9"/>
  <c r="CQ508" i="9"/>
  <c r="BH508" i="9"/>
  <c r="CP510" i="9"/>
  <c r="BG510" i="9"/>
  <c r="DE512" i="9"/>
  <c r="BV512" i="9"/>
  <c r="CO512" i="9"/>
  <c r="BF512" i="9"/>
  <c r="BU512" i="9"/>
  <c r="DD512" i="9"/>
  <c r="BE512" i="9"/>
  <c r="CN512" i="9"/>
  <c r="DC512" i="9"/>
  <c r="BT512" i="9"/>
  <c r="CM512" i="9"/>
  <c r="BD512" i="9"/>
  <c r="DF514" i="9"/>
  <c r="BW514" i="9"/>
  <c r="DA516" i="9"/>
  <c r="BR516" i="9"/>
  <c r="BQ516" i="9"/>
  <c r="CZ516" i="9"/>
  <c r="CY516" i="9"/>
  <c r="BP516" i="9"/>
  <c r="DE520" i="9"/>
  <c r="BV520" i="9"/>
  <c r="CO520" i="9"/>
  <c r="BF520" i="9"/>
  <c r="BU520" i="9"/>
  <c r="DD520" i="9"/>
  <c r="BE520" i="9"/>
  <c r="CN520" i="9"/>
  <c r="DC520" i="9"/>
  <c r="BT520" i="9"/>
  <c r="CM520" i="9"/>
  <c r="BD520" i="9"/>
  <c r="DI524" i="9"/>
  <c r="BZ524" i="9"/>
  <c r="CS524" i="9"/>
  <c r="BJ524" i="9"/>
  <c r="BY524" i="9"/>
  <c r="DH524" i="9"/>
  <c r="BI524" i="9"/>
  <c r="CR524" i="9"/>
  <c r="DG524" i="9"/>
  <c r="BX524" i="9"/>
  <c r="CQ524" i="9"/>
  <c r="BH524" i="9"/>
  <c r="CW528" i="9"/>
  <c r="BN528" i="9"/>
  <c r="DV528" i="9"/>
  <c r="DY528" i="9" s="1"/>
  <c r="BM528" i="9"/>
  <c r="CV528" i="9"/>
  <c r="DK528" i="9"/>
  <c r="CB528" i="9"/>
  <c r="CU528" i="9"/>
  <c r="BL528" i="9"/>
  <c r="DA532" i="9"/>
  <c r="BR532" i="9"/>
  <c r="BQ532" i="9"/>
  <c r="CZ532" i="9"/>
  <c r="CY532" i="9"/>
  <c r="BP532" i="9"/>
  <c r="DE536" i="9"/>
  <c r="BV536" i="9"/>
  <c r="CO536" i="9"/>
  <c r="BF536" i="9"/>
  <c r="BU536" i="9"/>
  <c r="DD536" i="9"/>
  <c r="BE536" i="9"/>
  <c r="CN536" i="9"/>
  <c r="DC536" i="9"/>
  <c r="BT536" i="9"/>
  <c r="CM536" i="9"/>
  <c r="BD536" i="9"/>
  <c r="DI540" i="9"/>
  <c r="BZ540" i="9"/>
  <c r="CS540" i="9"/>
  <c r="BJ540" i="9"/>
  <c r="BY540" i="9"/>
  <c r="DH540" i="9"/>
  <c r="BI540" i="9"/>
  <c r="CR540" i="9"/>
  <c r="DG540" i="9"/>
  <c r="BX540" i="9"/>
  <c r="BH540" i="9"/>
  <c r="CQ540" i="9"/>
  <c r="DV542" i="9"/>
  <c r="DY542" i="9" s="1"/>
  <c r="BM542" i="9"/>
  <c r="CV542" i="9"/>
  <c r="DK542" i="9"/>
  <c r="CB542" i="9"/>
  <c r="CU542" i="9"/>
  <c r="BL542" i="9"/>
  <c r="BQ546" i="9"/>
  <c r="CZ546" i="9"/>
  <c r="BP546" i="9"/>
  <c r="CY546" i="9"/>
  <c r="BU550" i="9"/>
  <c r="DD550" i="9"/>
  <c r="BE550" i="9"/>
  <c r="CN550" i="9"/>
  <c r="DC550" i="9"/>
  <c r="BT550" i="9"/>
  <c r="CM550" i="9"/>
  <c r="BD550" i="9"/>
  <c r="BY554" i="9"/>
  <c r="DH554" i="9"/>
  <c r="BI554" i="9"/>
  <c r="CR554" i="9"/>
  <c r="BX554" i="9"/>
  <c r="DG554" i="9"/>
  <c r="BH554" i="9"/>
  <c r="CQ554" i="9"/>
  <c r="DV558" i="9"/>
  <c r="DY558" i="9" s="1"/>
  <c r="BM558" i="9"/>
  <c r="CV558" i="9"/>
  <c r="DK558" i="9"/>
  <c r="CB558" i="9"/>
  <c r="CU558" i="9"/>
  <c r="BL558" i="9"/>
  <c r="BQ562" i="9"/>
  <c r="CZ562" i="9"/>
  <c r="BP562" i="9"/>
  <c r="CY562" i="9"/>
  <c r="BU566" i="9"/>
  <c r="DD566" i="9"/>
  <c r="BE566" i="9"/>
  <c r="CN566" i="9"/>
  <c r="DC566" i="9"/>
  <c r="BT566" i="9"/>
  <c r="CM566" i="9"/>
  <c r="BD566" i="9"/>
  <c r="BY570" i="9"/>
  <c r="DH570" i="9"/>
  <c r="BI570" i="9"/>
  <c r="CR570" i="9"/>
  <c r="BX570" i="9"/>
  <c r="DG570" i="9"/>
  <c r="BH570" i="9"/>
  <c r="CQ570" i="9"/>
  <c r="CD354" i="9"/>
  <c r="CE354" i="9"/>
  <c r="CC354" i="9"/>
  <c r="CX423" i="9"/>
  <c r="BO423" i="9"/>
  <c r="CT427" i="9"/>
  <c r="BK427" i="9"/>
  <c r="CL427" i="9"/>
  <c r="BC427" i="9"/>
  <c r="DA427" i="9"/>
  <c r="BR427" i="9"/>
  <c r="BQ427" i="9"/>
  <c r="CZ427" i="9"/>
  <c r="CY427" i="9"/>
  <c r="BP427" i="9"/>
  <c r="DF431" i="9"/>
  <c r="BW431" i="9"/>
  <c r="CW431" i="9"/>
  <c r="BN431" i="9"/>
  <c r="DV431" i="9"/>
  <c r="DY431" i="9" s="1"/>
  <c r="BM431" i="9"/>
  <c r="CV431" i="9"/>
  <c r="DK431" i="9"/>
  <c r="CB431" i="9"/>
  <c r="CU431" i="9"/>
  <c r="BL431" i="9"/>
  <c r="CP435" i="9"/>
  <c r="BG435" i="9"/>
  <c r="DI435" i="9"/>
  <c r="BZ435" i="9"/>
  <c r="CS435" i="9"/>
  <c r="BJ435" i="9"/>
  <c r="BY435" i="9"/>
  <c r="DH435" i="9"/>
  <c r="BI435" i="9"/>
  <c r="CR435" i="9"/>
  <c r="DG435" i="9"/>
  <c r="BX435" i="9"/>
  <c r="CQ435" i="9"/>
  <c r="BH435" i="9"/>
  <c r="CP451" i="9"/>
  <c r="BG451" i="9"/>
  <c r="DI451" i="9"/>
  <c r="BZ451" i="9"/>
  <c r="CS451" i="9"/>
  <c r="BJ451" i="9"/>
  <c r="BY451" i="9"/>
  <c r="DH451" i="9"/>
  <c r="BI451" i="9"/>
  <c r="CR451" i="9"/>
  <c r="DG451" i="9"/>
  <c r="BX451" i="9"/>
  <c r="CQ451" i="9"/>
  <c r="BH451" i="9"/>
  <c r="CX467" i="9"/>
  <c r="BO467" i="9"/>
  <c r="CT471" i="9"/>
  <c r="BK471" i="9"/>
  <c r="CL471" i="9"/>
  <c r="BC471" i="9"/>
  <c r="DA471" i="9"/>
  <c r="BR471" i="9"/>
  <c r="BQ471" i="9"/>
  <c r="CZ471" i="9"/>
  <c r="CY471" i="9"/>
  <c r="BP471" i="9"/>
  <c r="CX491" i="9"/>
  <c r="BO491" i="9"/>
  <c r="CT495" i="9"/>
  <c r="BK495" i="9"/>
  <c r="CL495" i="9"/>
  <c r="BC495" i="9"/>
  <c r="DA495" i="9"/>
  <c r="BR495" i="9"/>
  <c r="BQ495" i="9"/>
  <c r="CZ495" i="9"/>
  <c r="CY495" i="9"/>
  <c r="BP495" i="9"/>
  <c r="CP515" i="9"/>
  <c r="BG515" i="9"/>
  <c r="DI515" i="9"/>
  <c r="BZ515" i="9"/>
  <c r="CS515" i="9"/>
  <c r="BJ515" i="9"/>
  <c r="BY515" i="9"/>
  <c r="DH515" i="9"/>
  <c r="BI515" i="9"/>
  <c r="CR515" i="9"/>
  <c r="DG515" i="9"/>
  <c r="BX515" i="9"/>
  <c r="CQ515" i="9"/>
  <c r="BH515" i="9"/>
  <c r="DJ531" i="9"/>
  <c r="CA531" i="9"/>
  <c r="DB531" i="9"/>
  <c r="BS531" i="9"/>
  <c r="DE531" i="9"/>
  <c r="BV531" i="9"/>
  <c r="CO531" i="9"/>
  <c r="BF531" i="9"/>
  <c r="BU531" i="9"/>
  <c r="DD531" i="9"/>
  <c r="BE531" i="9"/>
  <c r="CN531" i="9"/>
  <c r="DC531" i="9"/>
  <c r="BT531" i="9"/>
  <c r="CM531" i="9"/>
  <c r="BD531" i="9"/>
  <c r="CP543" i="9"/>
  <c r="BG543" i="9"/>
  <c r="CO543" i="9"/>
  <c r="BF543" i="9"/>
  <c r="CL543" i="9"/>
  <c r="BC543" i="9"/>
  <c r="BU543" i="9"/>
  <c r="DD543" i="9"/>
  <c r="BE543" i="9"/>
  <c r="CN543" i="9"/>
  <c r="BT543" i="9"/>
  <c r="DC543" i="9"/>
  <c r="BD543" i="9"/>
  <c r="CM543" i="9"/>
  <c r="CP551" i="9"/>
  <c r="BG551" i="9"/>
  <c r="CO551" i="9"/>
  <c r="BF551" i="9"/>
  <c r="CL551" i="9"/>
  <c r="BC551" i="9"/>
  <c r="BU551" i="9"/>
  <c r="DD551" i="9"/>
  <c r="BE551" i="9"/>
  <c r="CN551" i="9"/>
  <c r="BT551" i="9"/>
  <c r="DC551" i="9"/>
  <c r="BD551" i="9"/>
  <c r="CM551" i="9"/>
  <c r="DJ559" i="9"/>
  <c r="CA559" i="9"/>
  <c r="BQ559" i="9"/>
  <c r="CZ559" i="9"/>
  <c r="BP559" i="9"/>
  <c r="CY559" i="9"/>
  <c r="DA563" i="9"/>
  <c r="BR563" i="9"/>
  <c r="DF567" i="9"/>
  <c r="BW567" i="9"/>
  <c r="DE567" i="9"/>
  <c r="BV567" i="9"/>
  <c r="DB567" i="9"/>
  <c r="BS567" i="9"/>
  <c r="DV567" i="9"/>
  <c r="DY567" i="9" s="1"/>
  <c r="BM567" i="9"/>
  <c r="CV567" i="9"/>
  <c r="CB567" i="9"/>
  <c r="DK567" i="9"/>
  <c r="BL567" i="9"/>
  <c r="CU567" i="9"/>
  <c r="CT590" i="9"/>
  <c r="BK590" i="9"/>
  <c r="DE591" i="9"/>
  <c r="BV591" i="9"/>
  <c r="CO591" i="9"/>
  <c r="BF591" i="9"/>
  <c r="BU591" i="9"/>
  <c r="DD591" i="9"/>
  <c r="BE591" i="9"/>
  <c r="CN591" i="9"/>
  <c r="DC591" i="9"/>
  <c r="BT591" i="9"/>
  <c r="CM591" i="9"/>
  <c r="BD591" i="9"/>
  <c r="DB592" i="9"/>
  <c r="BS592" i="9"/>
  <c r="DI595" i="9"/>
  <c r="BZ595" i="9"/>
  <c r="CS595" i="9"/>
  <c r="BJ595" i="9"/>
  <c r="BY595" i="9"/>
  <c r="DH595" i="9"/>
  <c r="BI595" i="9"/>
  <c r="CR595" i="9"/>
  <c r="DG595" i="9"/>
  <c r="BX595" i="9"/>
  <c r="CQ595" i="9"/>
  <c r="BH595" i="9"/>
  <c r="CL596" i="9"/>
  <c r="BC596" i="9"/>
  <c r="CW599" i="9"/>
  <c r="BN599" i="9"/>
  <c r="DV599" i="9"/>
  <c r="DY599" i="9" s="1"/>
  <c r="BM599" i="9"/>
  <c r="CV599" i="9"/>
  <c r="DK599" i="9"/>
  <c r="CB599" i="9"/>
  <c r="CU599" i="9"/>
  <c r="BL599" i="9"/>
  <c r="DJ602" i="9"/>
  <c r="CA602" i="9"/>
  <c r="DA603" i="9"/>
  <c r="BR603" i="9"/>
  <c r="BQ603" i="9"/>
  <c r="CZ603" i="9"/>
  <c r="CY603" i="9"/>
  <c r="BP603" i="9"/>
  <c r="CT606" i="9"/>
  <c r="BK606" i="9"/>
  <c r="DE607" i="9"/>
  <c r="BV607" i="9"/>
  <c r="CO607" i="9"/>
  <c r="BF607" i="9"/>
  <c r="BU607" i="9"/>
  <c r="DD607" i="9"/>
  <c r="BE607" i="9"/>
  <c r="CN607" i="9"/>
  <c r="DC607" i="9"/>
  <c r="BT607" i="9"/>
  <c r="CM607" i="9"/>
  <c r="BD607" i="9"/>
  <c r="DB608" i="9"/>
  <c r="BS608" i="9"/>
  <c r="DI611" i="9"/>
  <c r="BZ611" i="9"/>
  <c r="CS611" i="9"/>
  <c r="BJ611" i="9"/>
  <c r="BY611" i="9"/>
  <c r="DH611" i="9"/>
  <c r="BI611" i="9"/>
  <c r="CR611" i="9"/>
  <c r="DG611" i="9"/>
  <c r="BX611" i="9"/>
  <c r="CQ611" i="9"/>
  <c r="BH611" i="9"/>
  <c r="CL612" i="9"/>
  <c r="BC612" i="9"/>
  <c r="CW615" i="9"/>
  <c r="BN615" i="9"/>
  <c r="DV615" i="9"/>
  <c r="DY615" i="9" s="1"/>
  <c r="BM615" i="9"/>
  <c r="CV615" i="9"/>
  <c r="DK615" i="9"/>
  <c r="CB615" i="9"/>
  <c r="CU615" i="9"/>
  <c r="BL615" i="9"/>
  <c r="DJ618" i="9"/>
  <c r="CA618" i="9"/>
  <c r="DA619" i="9"/>
  <c r="BR619" i="9"/>
  <c r="BQ619" i="9"/>
  <c r="CZ619" i="9"/>
  <c r="CY619" i="9"/>
  <c r="BP619" i="9"/>
  <c r="CT622" i="9"/>
  <c r="BK622" i="9"/>
  <c r="DE623" i="9"/>
  <c r="BV623" i="9"/>
  <c r="CO623" i="9"/>
  <c r="BF623" i="9"/>
  <c r="BU623" i="9"/>
  <c r="DD623" i="9"/>
  <c r="BE623" i="9"/>
  <c r="CN623" i="9"/>
  <c r="DC623" i="9"/>
  <c r="BT623" i="9"/>
  <c r="CM623" i="9"/>
  <c r="BD623" i="9"/>
  <c r="DB624" i="9"/>
  <c r="BS624" i="9"/>
  <c r="DI627" i="9"/>
  <c r="BZ627" i="9"/>
  <c r="CS627" i="9"/>
  <c r="BJ627" i="9"/>
  <c r="BY627" i="9"/>
  <c r="DH627" i="9"/>
  <c r="BI627" i="9"/>
  <c r="CR627" i="9"/>
  <c r="DG627" i="9"/>
  <c r="BX627" i="9"/>
  <c r="CQ627" i="9"/>
  <c r="BH627" i="9"/>
  <c r="CL628" i="9"/>
  <c r="BC628" i="9"/>
  <c r="CW631" i="9"/>
  <c r="BN631" i="9"/>
  <c r="DV631" i="9"/>
  <c r="DY631" i="9" s="1"/>
  <c r="BM631" i="9"/>
  <c r="CV631" i="9"/>
  <c r="DK631" i="9"/>
  <c r="CB631" i="9"/>
  <c r="CU631" i="9"/>
  <c r="BL631" i="9"/>
  <c r="DJ634" i="9"/>
  <c r="CA634" i="9"/>
  <c r="DA635" i="9"/>
  <c r="BR635" i="9"/>
  <c r="BQ635" i="9"/>
  <c r="CZ635" i="9"/>
  <c r="CY635" i="9"/>
  <c r="BP635" i="9"/>
  <c r="CT638" i="9"/>
  <c r="BK638" i="9"/>
  <c r="DE639" i="9"/>
  <c r="BV639" i="9"/>
  <c r="CO639" i="9"/>
  <c r="BF639" i="9"/>
  <c r="BU639" i="9"/>
  <c r="DD639" i="9"/>
  <c r="BE639" i="9"/>
  <c r="CN639" i="9"/>
  <c r="DC639" i="9"/>
  <c r="BT639" i="9"/>
  <c r="CM639" i="9"/>
  <c r="BD639" i="9"/>
  <c r="DB640" i="9"/>
  <c r="BS640" i="9"/>
  <c r="CN156" i="9"/>
  <c r="BE156" i="9"/>
  <c r="DC156" i="9"/>
  <c r="BT156" i="9"/>
  <c r="DH156" i="9"/>
  <c r="BY156" i="9"/>
  <c r="DG156" i="9"/>
  <c r="BX156" i="9"/>
  <c r="CA156" i="9"/>
  <c r="DJ156" i="9"/>
  <c r="BK156" i="9"/>
  <c r="CT156" i="9"/>
  <c r="BZ156" i="9"/>
  <c r="DI156" i="9"/>
  <c r="BJ156" i="9"/>
  <c r="CS156" i="9"/>
  <c r="BO188" i="9"/>
  <c r="CX188" i="9"/>
  <c r="CW188" i="9"/>
  <c r="BN188" i="9"/>
  <c r="CZ200" i="9"/>
  <c r="BQ200" i="9"/>
  <c r="CM200" i="9"/>
  <c r="BD200" i="9"/>
  <c r="BO200" i="9"/>
  <c r="CX200" i="9"/>
  <c r="DV200" i="9"/>
  <c r="DY200" i="9" s="1"/>
  <c r="CW200" i="9"/>
  <c r="BN200" i="9"/>
  <c r="CM205" i="9"/>
  <c r="BD205" i="9"/>
  <c r="DV205" i="9"/>
  <c r="DY205" i="9" s="1"/>
  <c r="DH205" i="9"/>
  <c r="BY205" i="9"/>
  <c r="CA205" i="9"/>
  <c r="DJ205" i="9"/>
  <c r="BK205" i="9"/>
  <c r="CT205" i="9"/>
  <c r="BZ205" i="9"/>
  <c r="DI205" i="9"/>
  <c r="BJ205" i="9"/>
  <c r="CS205" i="9"/>
  <c r="CE206" i="9"/>
  <c r="CD206" i="9"/>
  <c r="CC206" i="9"/>
  <c r="CN212" i="9"/>
  <c r="BE212" i="9"/>
  <c r="CM212" i="9"/>
  <c r="BD212" i="9"/>
  <c r="CR212" i="9"/>
  <c r="BI212" i="9"/>
  <c r="BS212" i="9"/>
  <c r="DB212" i="9"/>
  <c r="BC212" i="9"/>
  <c r="CL212" i="9"/>
  <c r="BR212" i="9"/>
  <c r="DA212" i="9"/>
  <c r="DD220" i="9"/>
  <c r="BU220" i="9"/>
  <c r="DC220" i="9"/>
  <c r="BT220" i="9"/>
  <c r="DH220" i="9"/>
  <c r="BY220" i="9"/>
  <c r="CA220" i="9"/>
  <c r="DJ220" i="9"/>
  <c r="BK220" i="9"/>
  <c r="CT220" i="9"/>
  <c r="BZ220" i="9"/>
  <c r="DI220" i="9"/>
  <c r="BJ220" i="9"/>
  <c r="CS220" i="9"/>
  <c r="CN192" i="9"/>
  <c r="BE192" i="9"/>
  <c r="CV192" i="9"/>
  <c r="BM192" i="9"/>
  <c r="CR192" i="9"/>
  <c r="BI192" i="9"/>
  <c r="CQ192" i="9"/>
  <c r="BH192" i="9"/>
  <c r="BS192" i="9"/>
  <c r="DB192" i="9"/>
  <c r="BC192" i="9"/>
  <c r="CL192" i="9"/>
  <c r="BR192" i="9"/>
  <c r="DA192" i="9"/>
  <c r="CE192" i="9"/>
  <c r="CD192" i="9"/>
  <c r="CC192" i="9"/>
  <c r="CM196" i="9"/>
  <c r="BD196" i="9"/>
  <c r="DG196" i="9"/>
  <c r="BX196" i="9"/>
  <c r="CA196" i="9"/>
  <c r="DJ196" i="9"/>
  <c r="BK196" i="9"/>
  <c r="CT196" i="9"/>
  <c r="BZ196" i="9"/>
  <c r="DI196" i="9"/>
  <c r="BJ196" i="9"/>
  <c r="CS196" i="9"/>
  <c r="DD198" i="9"/>
  <c r="BU198" i="9"/>
  <c r="CU198" i="9"/>
  <c r="BL198" i="9"/>
  <c r="BW198" i="9"/>
  <c r="DF198" i="9"/>
  <c r="BG198" i="9"/>
  <c r="CP198" i="9"/>
  <c r="BV198" i="9"/>
  <c r="DE198" i="9"/>
  <c r="BF198" i="9"/>
  <c r="CO198" i="9"/>
  <c r="CM211" i="9"/>
  <c r="BD211" i="9"/>
  <c r="CR211" i="9"/>
  <c r="BI211" i="9"/>
  <c r="CQ211" i="9"/>
  <c r="BH211" i="9"/>
  <c r="BS211" i="9"/>
  <c r="DB211" i="9"/>
  <c r="BC211" i="9"/>
  <c r="CL211" i="9"/>
  <c r="BR211" i="9"/>
  <c r="DA211" i="9"/>
  <c r="CU219" i="9"/>
  <c r="BL219" i="9"/>
  <c r="CZ219" i="9"/>
  <c r="BQ219" i="9"/>
  <c r="CY219" i="9"/>
  <c r="BP219" i="9"/>
  <c r="BW219" i="9"/>
  <c r="DF219" i="9"/>
  <c r="BG219" i="9"/>
  <c r="CP219" i="9"/>
  <c r="DE219" i="9"/>
  <c r="BV219" i="9"/>
  <c r="CO219" i="9"/>
  <c r="BF219" i="9"/>
  <c r="CZ254" i="9"/>
  <c r="BQ254" i="9"/>
  <c r="CZ255" i="9"/>
  <c r="BQ255" i="9"/>
  <c r="CZ256" i="9"/>
  <c r="BQ256" i="9"/>
  <c r="CZ257" i="9"/>
  <c r="BQ257" i="9"/>
  <c r="CZ258" i="9"/>
  <c r="BQ258" i="9"/>
  <c r="CZ259" i="9"/>
  <c r="BQ259" i="9"/>
  <c r="CZ260" i="9"/>
  <c r="BQ260" i="9"/>
  <c r="CZ261" i="9"/>
  <c r="BQ261" i="9"/>
  <c r="CZ262" i="9"/>
  <c r="BQ262" i="9"/>
  <c r="CZ263" i="9"/>
  <c r="BQ263" i="9"/>
  <c r="CZ264" i="9"/>
  <c r="BQ264" i="9"/>
  <c r="CZ265" i="9"/>
  <c r="BQ265" i="9"/>
  <c r="CZ266" i="9"/>
  <c r="BQ266" i="9"/>
  <c r="CZ267" i="9"/>
  <c r="BQ267" i="9"/>
  <c r="CZ268" i="9"/>
  <c r="BQ268" i="9"/>
  <c r="CZ269" i="9"/>
  <c r="BQ269" i="9"/>
  <c r="CZ270" i="9"/>
  <c r="BQ270" i="9"/>
  <c r="CZ271" i="9"/>
  <c r="BQ271" i="9"/>
  <c r="CZ272" i="9"/>
  <c r="BQ272" i="9"/>
  <c r="CZ273" i="9"/>
  <c r="BQ273" i="9"/>
  <c r="CZ274" i="9"/>
  <c r="BQ274" i="9"/>
  <c r="CZ275" i="9"/>
  <c r="BQ275" i="9"/>
  <c r="CZ276" i="9"/>
  <c r="BQ276" i="9"/>
  <c r="CZ277" i="9"/>
  <c r="BQ277" i="9"/>
  <c r="CZ278" i="9"/>
  <c r="BQ278" i="9"/>
  <c r="CZ279" i="9"/>
  <c r="BQ279" i="9"/>
  <c r="CZ280" i="9"/>
  <c r="BQ280" i="9"/>
  <c r="CZ281" i="9"/>
  <c r="BQ281" i="9"/>
  <c r="CZ282" i="9"/>
  <c r="BQ282" i="9"/>
  <c r="CZ283" i="9"/>
  <c r="BQ283" i="9"/>
  <c r="CZ284" i="9"/>
  <c r="BQ284" i="9"/>
  <c r="CZ285" i="9"/>
  <c r="BQ285" i="9"/>
  <c r="CZ286" i="9"/>
  <c r="BQ286" i="9"/>
  <c r="CZ287" i="9"/>
  <c r="BQ287" i="9"/>
  <c r="CZ288" i="9"/>
  <c r="BQ288" i="9"/>
  <c r="CZ289" i="9"/>
  <c r="BQ289" i="9"/>
  <c r="CZ290" i="9"/>
  <c r="BQ290" i="9"/>
  <c r="CZ291" i="9"/>
  <c r="BQ291" i="9"/>
  <c r="CZ292" i="9"/>
  <c r="BQ292" i="9"/>
  <c r="CZ293" i="9"/>
  <c r="BQ293" i="9"/>
  <c r="CZ294" i="9"/>
  <c r="BQ294" i="9"/>
  <c r="CZ295" i="9"/>
  <c r="BQ295" i="9"/>
  <c r="CZ296" i="9"/>
  <c r="BQ296" i="9"/>
  <c r="CZ297" i="9"/>
  <c r="BQ297" i="9"/>
  <c r="CZ298" i="9"/>
  <c r="BQ298" i="9"/>
  <c r="CZ299" i="9"/>
  <c r="BQ299" i="9"/>
  <c r="CZ300" i="9"/>
  <c r="BQ300" i="9"/>
  <c r="BQ301" i="9"/>
  <c r="CZ301" i="9"/>
  <c r="BU302" i="9"/>
  <c r="DD302" i="9"/>
  <c r="BI303" i="9"/>
  <c r="CR303" i="9"/>
  <c r="BY303" i="9"/>
  <c r="DH303" i="9"/>
  <c r="BM304" i="9"/>
  <c r="CV304" i="9"/>
  <c r="BQ305" i="9"/>
  <c r="CZ305" i="9"/>
  <c r="CU172" i="9"/>
  <c r="BL172" i="9"/>
  <c r="CZ172" i="9"/>
  <c r="BQ172" i="9"/>
  <c r="CY172" i="9"/>
  <c r="BP172" i="9"/>
  <c r="BW172" i="9"/>
  <c r="DF172" i="9"/>
  <c r="BG172" i="9"/>
  <c r="CP172" i="9"/>
  <c r="DE172" i="9"/>
  <c r="BV172" i="9"/>
  <c r="CO172" i="9"/>
  <c r="BF172" i="9"/>
  <c r="CV208" i="9"/>
  <c r="BM208" i="9"/>
  <c r="CU208" i="9"/>
  <c r="BL208" i="9"/>
  <c r="CZ208" i="9"/>
  <c r="BQ208" i="9"/>
  <c r="BW208" i="9"/>
  <c r="DF208" i="9"/>
  <c r="BG208" i="9"/>
  <c r="CP208" i="9"/>
  <c r="BV208" i="9"/>
  <c r="DE208" i="9"/>
  <c r="BF208" i="9"/>
  <c r="CO208" i="9"/>
  <c r="CQ252" i="9"/>
  <c r="BH252" i="9"/>
  <c r="BW252" i="9"/>
  <c r="DF252" i="9"/>
  <c r="BK252" i="9"/>
  <c r="CT252" i="9"/>
  <c r="BV252" i="9"/>
  <c r="DE252" i="9"/>
  <c r="BF252" i="9"/>
  <c r="CO252" i="9"/>
  <c r="BU309" i="9"/>
  <c r="DD309" i="9"/>
  <c r="BE309" i="9"/>
  <c r="CN309" i="9"/>
  <c r="BU313" i="9"/>
  <c r="DD313" i="9"/>
  <c r="BE313" i="9"/>
  <c r="CN313" i="9"/>
  <c r="DF315" i="9"/>
  <c r="BW315" i="9"/>
  <c r="BQ317" i="9"/>
  <c r="CZ317" i="9"/>
  <c r="CU319" i="9"/>
  <c r="BL319" i="9"/>
  <c r="DH321" i="9"/>
  <c r="BY321" i="9"/>
  <c r="CR321" i="9"/>
  <c r="BI321" i="9"/>
  <c r="DF323" i="9"/>
  <c r="BW323" i="9"/>
  <c r="BQ325" i="9"/>
  <c r="CZ325" i="9"/>
  <c r="CU327" i="9"/>
  <c r="BL327" i="9"/>
  <c r="DH329" i="9"/>
  <c r="BY329" i="9"/>
  <c r="CR329" i="9"/>
  <c r="BI329" i="9"/>
  <c r="DF331" i="9"/>
  <c r="BW331" i="9"/>
  <c r="BQ333" i="9"/>
  <c r="CZ333" i="9"/>
  <c r="CU335" i="9"/>
  <c r="BL335" i="9"/>
  <c r="DH337" i="9"/>
  <c r="BY337" i="9"/>
  <c r="CR337" i="9"/>
  <c r="BI337" i="9"/>
  <c r="DF339" i="9"/>
  <c r="BW339" i="9"/>
  <c r="CC302" i="9"/>
  <c r="CV306" i="9"/>
  <c r="BM306" i="9"/>
  <c r="DB307" i="9"/>
  <c r="BS307" i="9"/>
  <c r="CT309" i="9"/>
  <c r="BK309" i="9"/>
  <c r="CV310" i="9"/>
  <c r="BM310" i="9"/>
  <c r="DB311" i="9"/>
  <c r="BS311" i="9"/>
  <c r="CT313" i="9"/>
  <c r="BK313" i="9"/>
  <c r="CV314" i="9"/>
  <c r="BM314" i="9"/>
  <c r="DB315" i="9"/>
  <c r="BS315" i="9"/>
  <c r="CT317" i="9"/>
  <c r="BK317" i="9"/>
  <c r="CV318" i="9"/>
  <c r="BM318" i="9"/>
  <c r="DB319" i="9"/>
  <c r="BS319" i="9"/>
  <c r="CT321" i="9"/>
  <c r="BK321" i="9"/>
  <c r="CV322" i="9"/>
  <c r="BM322" i="9"/>
  <c r="DB323" i="9"/>
  <c r="BS323" i="9"/>
  <c r="CT325" i="9"/>
  <c r="BK325" i="9"/>
  <c r="CV326" i="9"/>
  <c r="BM326" i="9"/>
  <c r="DB327" i="9"/>
  <c r="BS327" i="9"/>
  <c r="CT329" i="9"/>
  <c r="BK329" i="9"/>
  <c r="CV330" i="9"/>
  <c r="BM330" i="9"/>
  <c r="DB331" i="9"/>
  <c r="BS331" i="9"/>
  <c r="CT333" i="9"/>
  <c r="BK333" i="9"/>
  <c r="CV334" i="9"/>
  <c r="BM334" i="9"/>
  <c r="DB335" i="9"/>
  <c r="BS335" i="9"/>
  <c r="CT337" i="9"/>
  <c r="BK337" i="9"/>
  <c r="CV338" i="9"/>
  <c r="BM338" i="9"/>
  <c r="BS339" i="9"/>
  <c r="DB339" i="9"/>
  <c r="DK216" i="9"/>
  <c r="CB216" i="9"/>
  <c r="BO216" i="9"/>
  <c r="CX216" i="9"/>
  <c r="BN216" i="9"/>
  <c r="CW216" i="9"/>
  <c r="DD307" i="9"/>
  <c r="BU307" i="9"/>
  <c r="CN307" i="9"/>
  <c r="BE307" i="9"/>
  <c r="DD311" i="9"/>
  <c r="BU311" i="9"/>
  <c r="CN311" i="9"/>
  <c r="BE311" i="9"/>
  <c r="DD315" i="9"/>
  <c r="BU315" i="9"/>
  <c r="CN315" i="9"/>
  <c r="BE315" i="9"/>
  <c r="DD319" i="9"/>
  <c r="BU319" i="9"/>
  <c r="CN319" i="9"/>
  <c r="BE319" i="9"/>
  <c r="DD323" i="9"/>
  <c r="BU323" i="9"/>
  <c r="CN323" i="9"/>
  <c r="BE323" i="9"/>
  <c r="DD327" i="9"/>
  <c r="BU327" i="9"/>
  <c r="CN327" i="9"/>
  <c r="BE327" i="9"/>
  <c r="DD331" i="9"/>
  <c r="BU331" i="9"/>
  <c r="CN331" i="9"/>
  <c r="BE331" i="9"/>
  <c r="DD335" i="9"/>
  <c r="BU335" i="9"/>
  <c r="CN335" i="9"/>
  <c r="BE335" i="9"/>
  <c r="BU339" i="9"/>
  <c r="DD339" i="9"/>
  <c r="BE339" i="9"/>
  <c r="CN339" i="9"/>
  <c r="DH253" i="9"/>
  <c r="BY253" i="9"/>
  <c r="CQ253" i="9"/>
  <c r="BH253" i="9"/>
  <c r="BW253" i="9"/>
  <c r="DF253" i="9"/>
  <c r="BK253" i="9"/>
  <c r="CT253" i="9"/>
  <c r="BV253" i="9"/>
  <c r="DE253" i="9"/>
  <c r="BF253" i="9"/>
  <c r="CO253" i="9"/>
  <c r="DC308" i="9"/>
  <c r="BT308" i="9"/>
  <c r="BX312" i="9"/>
  <c r="DG312" i="9"/>
  <c r="CL312" i="9"/>
  <c r="BC312" i="9"/>
  <c r="BL312" i="9"/>
  <c r="CU312" i="9"/>
  <c r="BV312" i="9"/>
  <c r="DE312" i="9"/>
  <c r="BQ312" i="9"/>
  <c r="CZ312" i="9"/>
  <c r="BX324" i="9"/>
  <c r="DG324" i="9"/>
  <c r="CL324" i="9"/>
  <c r="BC324" i="9"/>
  <c r="BL324" i="9"/>
  <c r="CU324" i="9"/>
  <c r="BV324" i="9"/>
  <c r="DE324" i="9"/>
  <c r="BQ324" i="9"/>
  <c r="CZ324" i="9"/>
  <c r="CD330" i="9"/>
  <c r="CE330" i="9"/>
  <c r="CC330" i="9"/>
  <c r="CX341" i="9"/>
  <c r="BO341" i="9"/>
  <c r="BN341" i="9"/>
  <c r="CW341" i="9"/>
  <c r="DV341" i="9"/>
  <c r="DY341" i="9" s="1"/>
  <c r="CV341" i="9"/>
  <c r="BM341" i="9"/>
  <c r="DB343" i="9"/>
  <c r="BS343" i="9"/>
  <c r="CL343" i="9"/>
  <c r="BC343" i="9"/>
  <c r="BR343" i="9"/>
  <c r="DA343" i="9"/>
  <c r="CZ343" i="9"/>
  <c r="BQ343" i="9"/>
  <c r="CY344" i="9"/>
  <c r="BP344" i="9"/>
  <c r="DF345" i="9"/>
  <c r="BW345" i="9"/>
  <c r="CP345" i="9"/>
  <c r="BG345" i="9"/>
  <c r="BV345" i="9"/>
  <c r="DE345" i="9"/>
  <c r="BF345" i="9"/>
  <c r="CO345" i="9"/>
  <c r="DD345" i="9"/>
  <c r="BU345" i="9"/>
  <c r="CN345" i="9"/>
  <c r="BE345" i="9"/>
  <c r="DJ347" i="9"/>
  <c r="CA347" i="9"/>
  <c r="CT347" i="9"/>
  <c r="BK347" i="9"/>
  <c r="BZ347" i="9"/>
  <c r="DI347" i="9"/>
  <c r="BJ347" i="9"/>
  <c r="CS347" i="9"/>
  <c r="DH347" i="9"/>
  <c r="BY347" i="9"/>
  <c r="CR347" i="9"/>
  <c r="BI347" i="9"/>
  <c r="CX349" i="9"/>
  <c r="BO349" i="9"/>
  <c r="BN349" i="9"/>
  <c r="CW349" i="9"/>
  <c r="DV349" i="9"/>
  <c r="DY349" i="9" s="1"/>
  <c r="CV349" i="9"/>
  <c r="BM349" i="9"/>
  <c r="DB351" i="9"/>
  <c r="BS351" i="9"/>
  <c r="CL351" i="9"/>
  <c r="BC351" i="9"/>
  <c r="BR351" i="9"/>
  <c r="DA351" i="9"/>
  <c r="CZ351" i="9"/>
  <c r="BQ351" i="9"/>
  <c r="CY352" i="9"/>
  <c r="BP352" i="9"/>
  <c r="DF353" i="9"/>
  <c r="BW353" i="9"/>
  <c r="CP353" i="9"/>
  <c r="BG353" i="9"/>
  <c r="BV353" i="9"/>
  <c r="DE353" i="9"/>
  <c r="BF353" i="9"/>
  <c r="CO353" i="9"/>
  <c r="DD353" i="9"/>
  <c r="BU353" i="9"/>
  <c r="CN353" i="9"/>
  <c r="BE353" i="9"/>
  <c r="DJ355" i="9"/>
  <c r="CA355" i="9"/>
  <c r="CT355" i="9"/>
  <c r="BK355" i="9"/>
  <c r="BZ355" i="9"/>
  <c r="DI355" i="9"/>
  <c r="BJ355" i="9"/>
  <c r="CS355" i="9"/>
  <c r="DH355" i="9"/>
  <c r="BY355" i="9"/>
  <c r="CR355" i="9"/>
  <c r="BI355" i="9"/>
  <c r="CX357" i="9"/>
  <c r="BO357" i="9"/>
  <c r="BN357" i="9"/>
  <c r="CW357" i="9"/>
  <c r="DV357" i="9"/>
  <c r="DY357" i="9" s="1"/>
  <c r="CV357" i="9"/>
  <c r="BM357" i="9"/>
  <c r="DB359" i="9"/>
  <c r="BS359" i="9"/>
  <c r="CL359" i="9"/>
  <c r="BC359" i="9"/>
  <c r="BR359" i="9"/>
  <c r="DA359" i="9"/>
  <c r="CZ359" i="9"/>
  <c r="BQ359" i="9"/>
  <c r="CY360" i="9"/>
  <c r="BP360" i="9"/>
  <c r="DF361" i="9"/>
  <c r="BW361" i="9"/>
  <c r="CP361" i="9"/>
  <c r="BG361" i="9"/>
  <c r="BV361" i="9"/>
  <c r="DE361" i="9"/>
  <c r="BF361" i="9"/>
  <c r="CO361" i="9"/>
  <c r="DD361" i="9"/>
  <c r="BU361" i="9"/>
  <c r="CN361" i="9"/>
  <c r="BE361" i="9"/>
  <c r="DJ363" i="9"/>
  <c r="CA363" i="9"/>
  <c r="CT363" i="9"/>
  <c r="BK363" i="9"/>
  <c r="BZ363" i="9"/>
  <c r="DI363" i="9"/>
  <c r="BJ363" i="9"/>
  <c r="CS363" i="9"/>
  <c r="DH363" i="9"/>
  <c r="BY363" i="9"/>
  <c r="CR363" i="9"/>
  <c r="BI363" i="9"/>
  <c r="CX365" i="9"/>
  <c r="BO365" i="9"/>
  <c r="BN365" i="9"/>
  <c r="CW365" i="9"/>
  <c r="DV365" i="9"/>
  <c r="DY365" i="9" s="1"/>
  <c r="CV365" i="9"/>
  <c r="BM365" i="9"/>
  <c r="DB367" i="9"/>
  <c r="BS367" i="9"/>
  <c r="CL367" i="9"/>
  <c r="BC367" i="9"/>
  <c r="BR367" i="9"/>
  <c r="DA367" i="9"/>
  <c r="CZ367" i="9"/>
  <c r="BQ367" i="9"/>
  <c r="CY368" i="9"/>
  <c r="BP368" i="9"/>
  <c r="DF369" i="9"/>
  <c r="BW369" i="9"/>
  <c r="CP369" i="9"/>
  <c r="BG369" i="9"/>
  <c r="BV369" i="9"/>
  <c r="DE369" i="9"/>
  <c r="BF369" i="9"/>
  <c r="CO369" i="9"/>
  <c r="DD369" i="9"/>
  <c r="BU369" i="9"/>
  <c r="CN369" i="9"/>
  <c r="BE369" i="9"/>
  <c r="DJ371" i="9"/>
  <c r="CA371" i="9"/>
  <c r="CT371" i="9"/>
  <c r="BK371" i="9"/>
  <c r="BZ371" i="9"/>
  <c r="DI371" i="9"/>
  <c r="BJ371" i="9"/>
  <c r="CS371" i="9"/>
  <c r="DH371" i="9"/>
  <c r="BY371" i="9"/>
  <c r="CR371" i="9"/>
  <c r="BI371" i="9"/>
  <c r="CX373" i="9"/>
  <c r="BO373" i="9"/>
  <c r="BN373" i="9"/>
  <c r="CW373" i="9"/>
  <c r="DV373" i="9"/>
  <c r="DY373" i="9" s="1"/>
  <c r="CV373" i="9"/>
  <c r="BM373" i="9"/>
  <c r="DB375" i="9"/>
  <c r="BS375" i="9"/>
  <c r="CL375" i="9"/>
  <c r="BC375" i="9"/>
  <c r="BR375" i="9"/>
  <c r="DA375" i="9"/>
  <c r="CZ375" i="9"/>
  <c r="BQ375" i="9"/>
  <c r="CY376" i="9"/>
  <c r="BP376" i="9"/>
  <c r="DF377" i="9"/>
  <c r="BW377" i="9"/>
  <c r="CP377" i="9"/>
  <c r="BG377" i="9"/>
  <c r="BV377" i="9"/>
  <c r="DE377" i="9"/>
  <c r="BF377" i="9"/>
  <c r="CO377" i="9"/>
  <c r="DD377" i="9"/>
  <c r="BU377" i="9"/>
  <c r="CN377" i="9"/>
  <c r="BE377" i="9"/>
  <c r="DJ379" i="9"/>
  <c r="CA379" i="9"/>
  <c r="CT379" i="9"/>
  <c r="BK379" i="9"/>
  <c r="BZ379" i="9"/>
  <c r="DI379" i="9"/>
  <c r="BJ379" i="9"/>
  <c r="CS379" i="9"/>
  <c r="DH379" i="9"/>
  <c r="BY379" i="9"/>
  <c r="CR379" i="9"/>
  <c r="BI379" i="9"/>
  <c r="CX381" i="9"/>
  <c r="BO381" i="9"/>
  <c r="BN381" i="9"/>
  <c r="CW381" i="9"/>
  <c r="DV381" i="9"/>
  <c r="DY381" i="9" s="1"/>
  <c r="CV381" i="9"/>
  <c r="BM381" i="9"/>
  <c r="DB383" i="9"/>
  <c r="BS383" i="9"/>
  <c r="CL383" i="9"/>
  <c r="BC383" i="9"/>
  <c r="BR383" i="9"/>
  <c r="DA383" i="9"/>
  <c r="CZ383" i="9"/>
  <c r="BQ383" i="9"/>
  <c r="CY384" i="9"/>
  <c r="BP384" i="9"/>
  <c r="DF385" i="9"/>
  <c r="BW385" i="9"/>
  <c r="CP385" i="9"/>
  <c r="BG385" i="9"/>
  <c r="BV385" i="9"/>
  <c r="DE385" i="9"/>
  <c r="BF385" i="9"/>
  <c r="CO385" i="9"/>
  <c r="DD385" i="9"/>
  <c r="BU385" i="9"/>
  <c r="CN385" i="9"/>
  <c r="BE385" i="9"/>
  <c r="DJ387" i="9"/>
  <c r="CA387" i="9"/>
  <c r="CT387" i="9"/>
  <c r="BK387" i="9"/>
  <c r="BZ387" i="9"/>
  <c r="DI387" i="9"/>
  <c r="BJ387" i="9"/>
  <c r="CS387" i="9"/>
  <c r="DH387" i="9"/>
  <c r="BY387" i="9"/>
  <c r="CR387" i="9"/>
  <c r="BI387" i="9"/>
  <c r="CX389" i="9"/>
  <c r="BO389" i="9"/>
  <c r="BN389" i="9"/>
  <c r="CW389" i="9"/>
  <c r="DV389" i="9"/>
  <c r="DY389" i="9" s="1"/>
  <c r="CV389" i="9"/>
  <c r="BM389" i="9"/>
  <c r="DB391" i="9"/>
  <c r="BS391" i="9"/>
  <c r="CL391" i="9"/>
  <c r="BC391" i="9"/>
  <c r="BR391" i="9"/>
  <c r="DA391" i="9"/>
  <c r="CZ391" i="9"/>
  <c r="BQ391" i="9"/>
  <c r="CY392" i="9"/>
  <c r="BP392" i="9"/>
  <c r="DF393" i="9"/>
  <c r="BW393" i="9"/>
  <c r="CP393" i="9"/>
  <c r="BG393" i="9"/>
  <c r="BV393" i="9"/>
  <c r="DE393" i="9"/>
  <c r="BF393" i="9"/>
  <c r="CO393" i="9"/>
  <c r="DD393" i="9"/>
  <c r="BU393" i="9"/>
  <c r="CN393" i="9"/>
  <c r="BE393" i="9"/>
  <c r="DJ395" i="9"/>
  <c r="CA395" i="9"/>
  <c r="CT395" i="9"/>
  <c r="BK395" i="9"/>
  <c r="BZ395" i="9"/>
  <c r="DI395" i="9"/>
  <c r="BJ395" i="9"/>
  <c r="CS395" i="9"/>
  <c r="DH395" i="9"/>
  <c r="BY395" i="9"/>
  <c r="CR395" i="9"/>
  <c r="BI395" i="9"/>
  <c r="CX397" i="9"/>
  <c r="BO397" i="9"/>
  <c r="BN397" i="9"/>
  <c r="CW397" i="9"/>
  <c r="DV397" i="9"/>
  <c r="DY397" i="9" s="1"/>
  <c r="CV397" i="9"/>
  <c r="BM397" i="9"/>
  <c r="DB399" i="9"/>
  <c r="BS399" i="9"/>
  <c r="CL399" i="9"/>
  <c r="BC399" i="9"/>
  <c r="BR399" i="9"/>
  <c r="DA399" i="9"/>
  <c r="CZ399" i="9"/>
  <c r="BQ399" i="9"/>
  <c r="CY400" i="9"/>
  <c r="BP400" i="9"/>
  <c r="DG401" i="9"/>
  <c r="BX401" i="9"/>
  <c r="BV403" i="9"/>
  <c r="DE403" i="9"/>
  <c r="BF403" i="9"/>
  <c r="CO403" i="9"/>
  <c r="BU403" i="9"/>
  <c r="DD403" i="9"/>
  <c r="BE403" i="9"/>
  <c r="CN403" i="9"/>
  <c r="DJ404" i="9"/>
  <c r="CA404" i="9"/>
  <c r="CD404" i="9"/>
  <c r="CE404" i="9"/>
  <c r="CC404" i="9"/>
  <c r="BR407" i="9"/>
  <c r="DA407" i="9"/>
  <c r="BQ407" i="9"/>
  <c r="CZ407" i="9"/>
  <c r="CL408" i="9"/>
  <c r="BC408" i="9"/>
  <c r="CQ409" i="9"/>
  <c r="BH409" i="9"/>
  <c r="DM411" i="9"/>
  <c r="BN411" i="9"/>
  <c r="CW411" i="9"/>
  <c r="DL411" i="9"/>
  <c r="BM411" i="9"/>
  <c r="CV411" i="9"/>
  <c r="CT412" i="9"/>
  <c r="BK412" i="9"/>
  <c r="CY413" i="9"/>
  <c r="BP413" i="9"/>
  <c r="BX320" i="9"/>
  <c r="DG320" i="9"/>
  <c r="CL320" i="9"/>
  <c r="BC320" i="9"/>
  <c r="BL320" i="9"/>
  <c r="CU320" i="9"/>
  <c r="BV320" i="9"/>
  <c r="DE320" i="9"/>
  <c r="BQ320" i="9"/>
  <c r="CZ320" i="9"/>
  <c r="BX336" i="9"/>
  <c r="DG336" i="9"/>
  <c r="CL336" i="9"/>
  <c r="BC336" i="9"/>
  <c r="BL336" i="9"/>
  <c r="CU336" i="9"/>
  <c r="BV336" i="9"/>
  <c r="DE336" i="9"/>
  <c r="BQ336" i="9"/>
  <c r="CZ336" i="9"/>
  <c r="CM340" i="9"/>
  <c r="BD340" i="9"/>
  <c r="DC342" i="9"/>
  <c r="BT342" i="9"/>
  <c r="CD343" i="9"/>
  <c r="CE343" i="9"/>
  <c r="CC343" i="9"/>
  <c r="CM348" i="9"/>
  <c r="BD348" i="9"/>
  <c r="DC350" i="9"/>
  <c r="BT350" i="9"/>
  <c r="CD351" i="9"/>
  <c r="CE351" i="9"/>
  <c r="CC351" i="9"/>
  <c r="CM356" i="9"/>
  <c r="BD356" i="9"/>
  <c r="DC358" i="9"/>
  <c r="BT358" i="9"/>
  <c r="CD359" i="9"/>
  <c r="CE359" i="9"/>
  <c r="CC359" i="9"/>
  <c r="CM364" i="9"/>
  <c r="BD364" i="9"/>
  <c r="DC366" i="9"/>
  <c r="BT366" i="9"/>
  <c r="CD367" i="9"/>
  <c r="CE367" i="9"/>
  <c r="CC367" i="9"/>
  <c r="CM372" i="9"/>
  <c r="BD372" i="9"/>
  <c r="DC374" i="9"/>
  <c r="BT374" i="9"/>
  <c r="CD375" i="9"/>
  <c r="CE375" i="9"/>
  <c r="CC375" i="9"/>
  <c r="CM380" i="9"/>
  <c r="BD380" i="9"/>
  <c r="DC382" i="9"/>
  <c r="BT382" i="9"/>
  <c r="CD383" i="9"/>
  <c r="CE383" i="9"/>
  <c r="CC383" i="9"/>
  <c r="CM388" i="9"/>
  <c r="BD388" i="9"/>
  <c r="DC390" i="9"/>
  <c r="BT390" i="9"/>
  <c r="CD391" i="9"/>
  <c r="CE391" i="9"/>
  <c r="CC391" i="9"/>
  <c r="CM396" i="9"/>
  <c r="BD396" i="9"/>
  <c r="DC398" i="9"/>
  <c r="BT398" i="9"/>
  <c r="CD399" i="9"/>
  <c r="CE399" i="9"/>
  <c r="CC399" i="9"/>
  <c r="CL401" i="9"/>
  <c r="BC401" i="9"/>
  <c r="BR404" i="9"/>
  <c r="DA404" i="9"/>
  <c r="CZ404" i="9"/>
  <c r="BQ404" i="9"/>
  <c r="CL405" i="9"/>
  <c r="BC405" i="9"/>
  <c r="BR408" i="9"/>
  <c r="DA408" i="9"/>
  <c r="CZ408" i="9"/>
  <c r="BQ408" i="9"/>
  <c r="CL409" i="9"/>
  <c r="BC409" i="9"/>
  <c r="BR412" i="9"/>
  <c r="DA412" i="9"/>
  <c r="CZ412" i="9"/>
  <c r="BQ412" i="9"/>
  <c r="CL413" i="9"/>
  <c r="BC413" i="9"/>
  <c r="BH308" i="9"/>
  <c r="CQ308" i="9"/>
  <c r="BR308" i="9"/>
  <c r="DA308" i="9"/>
  <c r="DJ308" i="9"/>
  <c r="CA308" i="9"/>
  <c r="BF308" i="9"/>
  <c r="CO308" i="9"/>
  <c r="DD308" i="9"/>
  <c r="BU308" i="9"/>
  <c r="CN308" i="9"/>
  <c r="BE308" i="9"/>
  <c r="CD314" i="9"/>
  <c r="CE314" i="9"/>
  <c r="CC314" i="9"/>
  <c r="DB316" i="9"/>
  <c r="BS316" i="9"/>
  <c r="CB316" i="9"/>
  <c r="DK316" i="9"/>
  <c r="CP316" i="9"/>
  <c r="BG316" i="9"/>
  <c r="CY316" i="9"/>
  <c r="BP316" i="9"/>
  <c r="DV316" i="9"/>
  <c r="DY316" i="9" s="1"/>
  <c r="BM316" i="9"/>
  <c r="CV316" i="9"/>
  <c r="CD322" i="9"/>
  <c r="CE322" i="9"/>
  <c r="CC322" i="9"/>
  <c r="BN332" i="9"/>
  <c r="CW332" i="9"/>
  <c r="DF332" i="9"/>
  <c r="BW332" i="9"/>
  <c r="CT332" i="9"/>
  <c r="BK332" i="9"/>
  <c r="DH332" i="9"/>
  <c r="BY332" i="9"/>
  <c r="CR332" i="9"/>
  <c r="BI332" i="9"/>
  <c r="DB340" i="9"/>
  <c r="BS340" i="9"/>
  <c r="CL340" i="9"/>
  <c r="BC340" i="9"/>
  <c r="BR340" i="9"/>
  <c r="DA340" i="9"/>
  <c r="CZ340" i="9"/>
  <c r="BQ340" i="9"/>
  <c r="DJ342" i="9"/>
  <c r="CA342" i="9"/>
  <c r="CT342" i="9"/>
  <c r="BK342" i="9"/>
  <c r="BZ342" i="9"/>
  <c r="DI342" i="9"/>
  <c r="BJ342" i="9"/>
  <c r="CS342" i="9"/>
  <c r="DH342" i="9"/>
  <c r="BY342" i="9"/>
  <c r="CR342" i="9"/>
  <c r="BI342" i="9"/>
  <c r="DB344" i="9"/>
  <c r="BS344" i="9"/>
  <c r="CL344" i="9"/>
  <c r="BC344" i="9"/>
  <c r="BR344" i="9"/>
  <c r="DA344" i="9"/>
  <c r="CZ344" i="9"/>
  <c r="BQ344" i="9"/>
  <c r="DJ346" i="9"/>
  <c r="CA346" i="9"/>
  <c r="CT346" i="9"/>
  <c r="BK346" i="9"/>
  <c r="BZ346" i="9"/>
  <c r="DI346" i="9"/>
  <c r="BJ346" i="9"/>
  <c r="CS346" i="9"/>
  <c r="DH346" i="9"/>
  <c r="BY346" i="9"/>
  <c r="CR346" i="9"/>
  <c r="BI346" i="9"/>
  <c r="DB348" i="9"/>
  <c r="BS348" i="9"/>
  <c r="CL348" i="9"/>
  <c r="BC348" i="9"/>
  <c r="BR348" i="9"/>
  <c r="DA348" i="9"/>
  <c r="CZ348" i="9"/>
  <c r="BQ348" i="9"/>
  <c r="DJ350" i="9"/>
  <c r="CA350" i="9"/>
  <c r="CT350" i="9"/>
  <c r="BK350" i="9"/>
  <c r="BZ350" i="9"/>
  <c r="DI350" i="9"/>
  <c r="BJ350" i="9"/>
  <c r="CS350" i="9"/>
  <c r="DH350" i="9"/>
  <c r="BY350" i="9"/>
  <c r="CR350" i="9"/>
  <c r="BI350" i="9"/>
  <c r="DB352" i="9"/>
  <c r="BS352" i="9"/>
  <c r="CL352" i="9"/>
  <c r="BC352" i="9"/>
  <c r="BR352" i="9"/>
  <c r="DA352" i="9"/>
  <c r="CZ352" i="9"/>
  <c r="BQ352" i="9"/>
  <c r="DJ354" i="9"/>
  <c r="CA354" i="9"/>
  <c r="CT354" i="9"/>
  <c r="BK354" i="9"/>
  <c r="BZ354" i="9"/>
  <c r="DI354" i="9"/>
  <c r="BJ354" i="9"/>
  <c r="CS354" i="9"/>
  <c r="DH354" i="9"/>
  <c r="BY354" i="9"/>
  <c r="CR354" i="9"/>
  <c r="BI354" i="9"/>
  <c r="DB356" i="9"/>
  <c r="BS356" i="9"/>
  <c r="CL356" i="9"/>
  <c r="BC356" i="9"/>
  <c r="BR356" i="9"/>
  <c r="DA356" i="9"/>
  <c r="CZ356" i="9"/>
  <c r="BQ356" i="9"/>
  <c r="DJ358" i="9"/>
  <c r="CA358" i="9"/>
  <c r="CT358" i="9"/>
  <c r="BK358" i="9"/>
  <c r="BZ358" i="9"/>
  <c r="DI358" i="9"/>
  <c r="BJ358" i="9"/>
  <c r="CS358" i="9"/>
  <c r="DH358" i="9"/>
  <c r="BY358" i="9"/>
  <c r="CR358" i="9"/>
  <c r="BI358" i="9"/>
  <c r="DB360" i="9"/>
  <c r="BS360" i="9"/>
  <c r="CL360" i="9"/>
  <c r="BC360" i="9"/>
  <c r="BR360" i="9"/>
  <c r="DA360" i="9"/>
  <c r="CZ360" i="9"/>
  <c r="BQ360" i="9"/>
  <c r="DJ362" i="9"/>
  <c r="CA362" i="9"/>
  <c r="CT362" i="9"/>
  <c r="BK362" i="9"/>
  <c r="BZ362" i="9"/>
  <c r="DI362" i="9"/>
  <c r="BJ362" i="9"/>
  <c r="CS362" i="9"/>
  <c r="DH362" i="9"/>
  <c r="BY362" i="9"/>
  <c r="CR362" i="9"/>
  <c r="BI362" i="9"/>
  <c r="DB364" i="9"/>
  <c r="BS364" i="9"/>
  <c r="CL364" i="9"/>
  <c r="BC364" i="9"/>
  <c r="BR364" i="9"/>
  <c r="DA364" i="9"/>
  <c r="CZ364" i="9"/>
  <c r="BQ364" i="9"/>
  <c r="DJ366" i="9"/>
  <c r="CA366" i="9"/>
  <c r="CT366" i="9"/>
  <c r="BK366" i="9"/>
  <c r="BZ366" i="9"/>
  <c r="DI366" i="9"/>
  <c r="BJ366" i="9"/>
  <c r="CS366" i="9"/>
  <c r="DH366" i="9"/>
  <c r="BY366" i="9"/>
  <c r="CR366" i="9"/>
  <c r="BI366" i="9"/>
  <c r="DB368" i="9"/>
  <c r="BS368" i="9"/>
  <c r="CL368" i="9"/>
  <c r="BC368" i="9"/>
  <c r="BR368" i="9"/>
  <c r="DA368" i="9"/>
  <c r="CZ368" i="9"/>
  <c r="BQ368" i="9"/>
  <c r="DJ370" i="9"/>
  <c r="CA370" i="9"/>
  <c r="CT370" i="9"/>
  <c r="BK370" i="9"/>
  <c r="BZ370" i="9"/>
  <c r="DI370" i="9"/>
  <c r="BJ370" i="9"/>
  <c r="CS370" i="9"/>
  <c r="DH370" i="9"/>
  <c r="BY370" i="9"/>
  <c r="CR370" i="9"/>
  <c r="BI370" i="9"/>
  <c r="DB372" i="9"/>
  <c r="BS372" i="9"/>
  <c r="CL372" i="9"/>
  <c r="BC372" i="9"/>
  <c r="BR372" i="9"/>
  <c r="DA372" i="9"/>
  <c r="CZ372" i="9"/>
  <c r="BQ372" i="9"/>
  <c r="DJ374" i="9"/>
  <c r="CA374" i="9"/>
  <c r="CT374" i="9"/>
  <c r="BK374" i="9"/>
  <c r="BZ374" i="9"/>
  <c r="DI374" i="9"/>
  <c r="BJ374" i="9"/>
  <c r="CS374" i="9"/>
  <c r="DH374" i="9"/>
  <c r="BY374" i="9"/>
  <c r="CR374" i="9"/>
  <c r="BI374" i="9"/>
  <c r="DB376" i="9"/>
  <c r="BS376" i="9"/>
  <c r="CL376" i="9"/>
  <c r="BC376" i="9"/>
  <c r="BR376" i="9"/>
  <c r="DA376" i="9"/>
  <c r="CZ376" i="9"/>
  <c r="BQ376" i="9"/>
  <c r="DJ378" i="9"/>
  <c r="CA378" i="9"/>
  <c r="CT378" i="9"/>
  <c r="BK378" i="9"/>
  <c r="BZ378" i="9"/>
  <c r="DI378" i="9"/>
  <c r="BJ378" i="9"/>
  <c r="CS378" i="9"/>
  <c r="DH378" i="9"/>
  <c r="BY378" i="9"/>
  <c r="CR378" i="9"/>
  <c r="BI378" i="9"/>
  <c r="DB380" i="9"/>
  <c r="BS380" i="9"/>
  <c r="CL380" i="9"/>
  <c r="BC380" i="9"/>
  <c r="BR380" i="9"/>
  <c r="DA380" i="9"/>
  <c r="CZ380" i="9"/>
  <c r="BQ380" i="9"/>
  <c r="DJ382" i="9"/>
  <c r="CA382" i="9"/>
  <c r="CT382" i="9"/>
  <c r="BK382" i="9"/>
  <c r="BZ382" i="9"/>
  <c r="DI382" i="9"/>
  <c r="BJ382" i="9"/>
  <c r="CS382" i="9"/>
  <c r="DH382" i="9"/>
  <c r="BY382" i="9"/>
  <c r="CR382" i="9"/>
  <c r="BI382" i="9"/>
  <c r="DB384" i="9"/>
  <c r="BS384" i="9"/>
  <c r="CL384" i="9"/>
  <c r="BC384" i="9"/>
  <c r="BR384" i="9"/>
  <c r="DA384" i="9"/>
  <c r="CZ384" i="9"/>
  <c r="BQ384" i="9"/>
  <c r="DJ386" i="9"/>
  <c r="CA386" i="9"/>
  <c r="CT386" i="9"/>
  <c r="BK386" i="9"/>
  <c r="BZ386" i="9"/>
  <c r="DI386" i="9"/>
  <c r="BJ386" i="9"/>
  <c r="CS386" i="9"/>
  <c r="DH386" i="9"/>
  <c r="BY386" i="9"/>
  <c r="CR386" i="9"/>
  <c r="BI386" i="9"/>
  <c r="DB388" i="9"/>
  <c r="BS388" i="9"/>
  <c r="CL388" i="9"/>
  <c r="BC388" i="9"/>
  <c r="BR388" i="9"/>
  <c r="DA388" i="9"/>
  <c r="CZ388" i="9"/>
  <c r="BQ388" i="9"/>
  <c r="DJ390" i="9"/>
  <c r="CA390" i="9"/>
  <c r="CT390" i="9"/>
  <c r="BK390" i="9"/>
  <c r="BZ390" i="9"/>
  <c r="DI390" i="9"/>
  <c r="BJ390" i="9"/>
  <c r="CS390" i="9"/>
  <c r="DH390" i="9"/>
  <c r="BY390" i="9"/>
  <c r="CR390" i="9"/>
  <c r="BI390" i="9"/>
  <c r="DB392" i="9"/>
  <c r="BS392" i="9"/>
  <c r="CL392" i="9"/>
  <c r="BC392" i="9"/>
  <c r="BR392" i="9"/>
  <c r="DA392" i="9"/>
  <c r="CZ392" i="9"/>
  <c r="BQ392" i="9"/>
  <c r="DJ394" i="9"/>
  <c r="CA394" i="9"/>
  <c r="CT394" i="9"/>
  <c r="BK394" i="9"/>
  <c r="BZ394" i="9"/>
  <c r="DI394" i="9"/>
  <c r="BJ394" i="9"/>
  <c r="CS394" i="9"/>
  <c r="DH394" i="9"/>
  <c r="BY394" i="9"/>
  <c r="CR394" i="9"/>
  <c r="BI394" i="9"/>
  <c r="DB396" i="9"/>
  <c r="BS396" i="9"/>
  <c r="CL396" i="9"/>
  <c r="BC396" i="9"/>
  <c r="BR396" i="9"/>
  <c r="DA396" i="9"/>
  <c r="CZ396" i="9"/>
  <c r="BQ396" i="9"/>
  <c r="DJ398" i="9"/>
  <c r="CA398" i="9"/>
  <c r="CT398" i="9"/>
  <c r="BK398" i="9"/>
  <c r="BZ398" i="9"/>
  <c r="DI398" i="9"/>
  <c r="BJ398" i="9"/>
  <c r="CS398" i="9"/>
  <c r="DH398" i="9"/>
  <c r="BY398" i="9"/>
  <c r="CR398" i="9"/>
  <c r="BI398" i="9"/>
  <c r="DB400" i="9"/>
  <c r="BS400" i="9"/>
  <c r="CL400" i="9"/>
  <c r="BC400" i="9"/>
  <c r="BR400" i="9"/>
  <c r="DA400" i="9"/>
  <c r="CZ400" i="9"/>
  <c r="BQ400" i="9"/>
  <c r="BN401" i="9"/>
  <c r="CW401" i="9"/>
  <c r="DV401" i="9"/>
  <c r="DY401" i="9" s="1"/>
  <c r="BM401" i="9"/>
  <c r="CV401" i="9"/>
  <c r="BV405" i="9"/>
  <c r="DE405" i="9"/>
  <c r="BF405" i="9"/>
  <c r="CO405" i="9"/>
  <c r="BU405" i="9"/>
  <c r="DD405" i="9"/>
  <c r="BE405" i="9"/>
  <c r="CN405" i="9"/>
  <c r="BN409" i="9"/>
  <c r="CW409" i="9"/>
  <c r="DV409" i="9"/>
  <c r="DY409" i="9" s="1"/>
  <c r="BM409" i="9"/>
  <c r="CV409" i="9"/>
  <c r="BV413" i="9"/>
  <c r="DE413" i="9"/>
  <c r="BF413" i="9"/>
  <c r="CO413" i="9"/>
  <c r="BU413" i="9"/>
  <c r="DD413" i="9"/>
  <c r="BE413" i="9"/>
  <c r="CN413" i="9"/>
  <c r="CC303" i="9"/>
  <c r="CD340" i="9"/>
  <c r="CE340" i="9"/>
  <c r="CC340" i="9"/>
  <c r="CD372" i="9"/>
  <c r="CE372" i="9"/>
  <c r="CC372" i="9"/>
  <c r="DK402" i="9"/>
  <c r="CB402" i="9"/>
  <c r="CT410" i="9"/>
  <c r="BK410" i="9"/>
  <c r="CY410" i="9"/>
  <c r="BP410" i="9"/>
  <c r="CX410" i="9"/>
  <c r="BO410" i="9"/>
  <c r="BV410" i="9"/>
  <c r="DE410" i="9"/>
  <c r="BF410" i="9"/>
  <c r="CO410" i="9"/>
  <c r="DD410" i="9"/>
  <c r="BU410" i="9"/>
  <c r="CN410" i="9"/>
  <c r="BE410" i="9"/>
  <c r="CW422" i="9"/>
  <c r="BN422" i="9"/>
  <c r="DV422" i="9"/>
  <c r="DY422" i="9" s="1"/>
  <c r="BM422" i="9"/>
  <c r="CV422" i="9"/>
  <c r="DK422" i="9"/>
  <c r="CB422" i="9"/>
  <c r="CU422" i="9"/>
  <c r="BL422" i="9"/>
  <c r="DA426" i="9"/>
  <c r="BR426" i="9"/>
  <c r="BQ426" i="9"/>
  <c r="CZ426" i="9"/>
  <c r="CY426" i="9"/>
  <c r="BP426" i="9"/>
  <c r="DE430" i="9"/>
  <c r="BV430" i="9"/>
  <c r="CO430" i="9"/>
  <c r="BF430" i="9"/>
  <c r="BU430" i="9"/>
  <c r="DD430" i="9"/>
  <c r="BE430" i="9"/>
  <c r="CN430" i="9"/>
  <c r="DC430" i="9"/>
  <c r="BT430" i="9"/>
  <c r="CM430" i="9"/>
  <c r="BD430" i="9"/>
  <c r="DI434" i="9"/>
  <c r="BZ434" i="9"/>
  <c r="CS434" i="9"/>
  <c r="BJ434" i="9"/>
  <c r="BY434" i="9"/>
  <c r="DH434" i="9"/>
  <c r="BI434" i="9"/>
  <c r="CR434" i="9"/>
  <c r="DG434" i="9"/>
  <c r="BX434" i="9"/>
  <c r="CQ434" i="9"/>
  <c r="BH434" i="9"/>
  <c r="CW438" i="9"/>
  <c r="BN438" i="9"/>
  <c r="DV438" i="9"/>
  <c r="DY438" i="9" s="1"/>
  <c r="BM438" i="9"/>
  <c r="CV438" i="9"/>
  <c r="DK438" i="9"/>
  <c r="CB438" i="9"/>
  <c r="CU438" i="9"/>
  <c r="BL438" i="9"/>
  <c r="DA442" i="9"/>
  <c r="BR442" i="9"/>
  <c r="BQ442" i="9"/>
  <c r="CZ442" i="9"/>
  <c r="CY442" i="9"/>
  <c r="BP442" i="9"/>
  <c r="DE446" i="9"/>
  <c r="BV446" i="9"/>
  <c r="CO446" i="9"/>
  <c r="BF446" i="9"/>
  <c r="BU446" i="9"/>
  <c r="DD446" i="9"/>
  <c r="BE446" i="9"/>
  <c r="CN446" i="9"/>
  <c r="DC446" i="9"/>
  <c r="BT446" i="9"/>
  <c r="CM446" i="9"/>
  <c r="DU446" i="9" s="1"/>
  <c r="DX446" i="9" s="1"/>
  <c r="BD446" i="9"/>
  <c r="DI450" i="9"/>
  <c r="BZ450" i="9"/>
  <c r="CS450" i="9"/>
  <c r="BJ450" i="9"/>
  <c r="BY450" i="9"/>
  <c r="DH450" i="9"/>
  <c r="BI450" i="9"/>
  <c r="CR450" i="9"/>
  <c r="DG450" i="9"/>
  <c r="BX450" i="9"/>
  <c r="CQ450" i="9"/>
  <c r="BH450" i="9"/>
  <c r="CW454" i="9"/>
  <c r="BN454" i="9"/>
  <c r="DV454" i="9"/>
  <c r="DY454" i="9" s="1"/>
  <c r="BM454" i="9"/>
  <c r="CV454" i="9"/>
  <c r="DK454" i="9"/>
  <c r="CB454" i="9"/>
  <c r="CU454" i="9"/>
  <c r="BL454" i="9"/>
  <c r="DA458" i="9"/>
  <c r="BR458" i="9"/>
  <c r="BQ458" i="9"/>
  <c r="CZ458" i="9"/>
  <c r="CY458" i="9"/>
  <c r="BP458" i="9"/>
  <c r="DE462" i="9"/>
  <c r="BV462" i="9"/>
  <c r="CO462" i="9"/>
  <c r="BF462" i="9"/>
  <c r="BU462" i="9"/>
  <c r="DD462" i="9"/>
  <c r="BE462" i="9"/>
  <c r="CN462" i="9"/>
  <c r="DC462" i="9"/>
  <c r="BT462" i="9"/>
  <c r="CM462" i="9"/>
  <c r="BD462" i="9"/>
  <c r="DI466" i="9"/>
  <c r="BZ466" i="9"/>
  <c r="CS466" i="9"/>
  <c r="BJ466" i="9"/>
  <c r="BY466" i="9"/>
  <c r="DH466" i="9"/>
  <c r="BI466" i="9"/>
  <c r="CR466" i="9"/>
  <c r="DG466" i="9"/>
  <c r="BX466" i="9"/>
  <c r="CQ466" i="9"/>
  <c r="BH466" i="9"/>
  <c r="CW470" i="9"/>
  <c r="BN470" i="9"/>
  <c r="DV470" i="9"/>
  <c r="DY470" i="9" s="1"/>
  <c r="BM470" i="9"/>
  <c r="CV470" i="9"/>
  <c r="DK470" i="9"/>
  <c r="CB470" i="9"/>
  <c r="CU470" i="9"/>
  <c r="BL470" i="9"/>
  <c r="DA474" i="9"/>
  <c r="BR474" i="9"/>
  <c r="BQ474" i="9"/>
  <c r="CZ474" i="9"/>
  <c r="CY474" i="9"/>
  <c r="BP474" i="9"/>
  <c r="DE478" i="9"/>
  <c r="BV478" i="9"/>
  <c r="CO478" i="9"/>
  <c r="BF478" i="9"/>
  <c r="BU478" i="9"/>
  <c r="DD478" i="9"/>
  <c r="BE478" i="9"/>
  <c r="CN478" i="9"/>
  <c r="DC478" i="9"/>
  <c r="BT478" i="9"/>
  <c r="CM478" i="9"/>
  <c r="BD478" i="9"/>
  <c r="DI482" i="9"/>
  <c r="BZ482" i="9"/>
  <c r="CS482" i="9"/>
  <c r="BJ482" i="9"/>
  <c r="BY482" i="9"/>
  <c r="DH482" i="9"/>
  <c r="BI482" i="9"/>
  <c r="CR482" i="9"/>
  <c r="DG482" i="9"/>
  <c r="BX482" i="9"/>
  <c r="CQ482" i="9"/>
  <c r="BH482" i="9"/>
  <c r="CW486" i="9"/>
  <c r="BN486" i="9"/>
  <c r="DV486" i="9"/>
  <c r="DY486" i="9" s="1"/>
  <c r="BM486" i="9"/>
  <c r="CV486" i="9"/>
  <c r="DK486" i="9"/>
  <c r="CB486" i="9"/>
  <c r="CU486" i="9"/>
  <c r="BL486" i="9"/>
  <c r="DA490" i="9"/>
  <c r="BR490" i="9"/>
  <c r="BQ490" i="9"/>
  <c r="CZ490" i="9"/>
  <c r="CY490" i="9"/>
  <c r="BP490" i="9"/>
  <c r="DE494" i="9"/>
  <c r="BV494" i="9"/>
  <c r="CO494" i="9"/>
  <c r="BF494" i="9"/>
  <c r="BU494" i="9"/>
  <c r="DD494" i="9"/>
  <c r="BE494" i="9"/>
  <c r="CN494" i="9"/>
  <c r="DC494" i="9"/>
  <c r="BT494" i="9"/>
  <c r="CM494" i="9"/>
  <c r="BD494" i="9"/>
  <c r="DI498" i="9"/>
  <c r="BZ498" i="9"/>
  <c r="CS498" i="9"/>
  <c r="BJ498" i="9"/>
  <c r="BY498" i="9"/>
  <c r="DH498" i="9"/>
  <c r="BI498" i="9"/>
  <c r="CR498" i="9"/>
  <c r="DG498" i="9"/>
  <c r="BX498" i="9"/>
  <c r="CQ498" i="9"/>
  <c r="BH498" i="9"/>
  <c r="CW502" i="9"/>
  <c r="BN502" i="9"/>
  <c r="DV502" i="9"/>
  <c r="DY502" i="9" s="1"/>
  <c r="BM502" i="9"/>
  <c r="CV502" i="9"/>
  <c r="DK502" i="9"/>
  <c r="CB502" i="9"/>
  <c r="CU502" i="9"/>
  <c r="BL502" i="9"/>
  <c r="DA506" i="9"/>
  <c r="BR506" i="9"/>
  <c r="BQ506" i="9"/>
  <c r="CZ506" i="9"/>
  <c r="CY506" i="9"/>
  <c r="BP506" i="9"/>
  <c r="DE510" i="9"/>
  <c r="BV510" i="9"/>
  <c r="CO510" i="9"/>
  <c r="BF510" i="9"/>
  <c r="BU510" i="9"/>
  <c r="DD510" i="9"/>
  <c r="BE510" i="9"/>
  <c r="CN510" i="9"/>
  <c r="DC510" i="9"/>
  <c r="BT510" i="9"/>
  <c r="CM510" i="9"/>
  <c r="BD510" i="9"/>
  <c r="DI514" i="9"/>
  <c r="BZ514" i="9"/>
  <c r="CS514" i="9"/>
  <c r="BJ514" i="9"/>
  <c r="BY514" i="9"/>
  <c r="DH514" i="9"/>
  <c r="BI514" i="9"/>
  <c r="CR514" i="9"/>
  <c r="DG514" i="9"/>
  <c r="BX514" i="9"/>
  <c r="CQ514" i="9"/>
  <c r="BH514" i="9"/>
  <c r="CW518" i="9"/>
  <c r="BN518" i="9"/>
  <c r="DV518" i="9"/>
  <c r="DY518" i="9" s="1"/>
  <c r="BM518" i="9"/>
  <c r="CV518" i="9"/>
  <c r="DK518" i="9"/>
  <c r="CB518" i="9"/>
  <c r="CU518" i="9"/>
  <c r="BL518" i="9"/>
  <c r="DI522" i="9"/>
  <c r="BZ522" i="9"/>
  <c r="CS522" i="9"/>
  <c r="BJ522" i="9"/>
  <c r="BY522" i="9"/>
  <c r="DH522" i="9"/>
  <c r="BI522" i="9"/>
  <c r="CR522" i="9"/>
  <c r="DG522" i="9"/>
  <c r="BX522" i="9"/>
  <c r="CQ522" i="9"/>
  <c r="BH522" i="9"/>
  <c r="CP524" i="9"/>
  <c r="BG524" i="9"/>
  <c r="DE526" i="9"/>
  <c r="BV526" i="9"/>
  <c r="CO526" i="9"/>
  <c r="BF526" i="9"/>
  <c r="BU526" i="9"/>
  <c r="DD526" i="9"/>
  <c r="BE526" i="9"/>
  <c r="CN526" i="9"/>
  <c r="DC526" i="9"/>
  <c r="BT526" i="9"/>
  <c r="CM526" i="9"/>
  <c r="BD526" i="9"/>
  <c r="DF528" i="9"/>
  <c r="BW528" i="9"/>
  <c r="DA530" i="9"/>
  <c r="BR530" i="9"/>
  <c r="BQ530" i="9"/>
  <c r="CZ530" i="9"/>
  <c r="CY530" i="9"/>
  <c r="BP530" i="9"/>
  <c r="CW534" i="9"/>
  <c r="BN534" i="9"/>
  <c r="DV534" i="9"/>
  <c r="DY534" i="9" s="1"/>
  <c r="BM534" i="9"/>
  <c r="CV534" i="9"/>
  <c r="DK534" i="9"/>
  <c r="CB534" i="9"/>
  <c r="CU534" i="9"/>
  <c r="BL534" i="9"/>
  <c r="DI538" i="9"/>
  <c r="BZ538" i="9"/>
  <c r="CS538" i="9"/>
  <c r="BJ538" i="9"/>
  <c r="BY538" i="9"/>
  <c r="DH538" i="9"/>
  <c r="BI538" i="9"/>
  <c r="CR538" i="9"/>
  <c r="DG538" i="9"/>
  <c r="BX538" i="9"/>
  <c r="CQ538" i="9"/>
  <c r="BH538" i="9"/>
  <c r="CP540" i="9"/>
  <c r="BG540" i="9"/>
  <c r="DE542" i="9"/>
  <c r="BV542" i="9"/>
  <c r="BY544" i="9"/>
  <c r="DH544" i="9"/>
  <c r="BI544" i="9"/>
  <c r="CR544" i="9"/>
  <c r="DG544" i="9"/>
  <c r="BX544" i="9"/>
  <c r="CQ544" i="9"/>
  <c r="BH544" i="9"/>
  <c r="CO546" i="9"/>
  <c r="BF546" i="9"/>
  <c r="BQ548" i="9"/>
  <c r="CZ548" i="9"/>
  <c r="CY548" i="9"/>
  <c r="BP548" i="9"/>
  <c r="DE550" i="9"/>
  <c r="BV550" i="9"/>
  <c r="BY552" i="9"/>
  <c r="DH552" i="9"/>
  <c r="BI552" i="9"/>
  <c r="CR552" i="9"/>
  <c r="DG552" i="9"/>
  <c r="BX552" i="9"/>
  <c r="CQ552" i="9"/>
  <c r="BH552" i="9"/>
  <c r="CO554" i="9"/>
  <c r="BF554" i="9"/>
  <c r="BQ556" i="9"/>
  <c r="CZ556" i="9"/>
  <c r="CY556" i="9"/>
  <c r="BP556" i="9"/>
  <c r="DE558" i="9"/>
  <c r="BV558" i="9"/>
  <c r="BY560" i="9"/>
  <c r="DH560" i="9"/>
  <c r="BI560" i="9"/>
  <c r="CR560" i="9"/>
  <c r="DG560" i="9"/>
  <c r="BX560" i="9"/>
  <c r="CQ560" i="9"/>
  <c r="BH560" i="9"/>
  <c r="CO562" i="9"/>
  <c r="BF562" i="9"/>
  <c r="BQ564" i="9"/>
  <c r="CZ564" i="9"/>
  <c r="CY564" i="9"/>
  <c r="BP564" i="9"/>
  <c r="DE566" i="9"/>
  <c r="BV566" i="9"/>
  <c r="BY568" i="9"/>
  <c r="DH568" i="9"/>
  <c r="BI568" i="9"/>
  <c r="CR568" i="9"/>
  <c r="DG568" i="9"/>
  <c r="BX568" i="9"/>
  <c r="CQ568" i="9"/>
  <c r="BH568" i="9"/>
  <c r="CO570" i="9"/>
  <c r="BF570" i="9"/>
  <c r="CC307" i="9"/>
  <c r="DC328" i="9"/>
  <c r="BT328" i="9"/>
  <c r="DB328" i="9"/>
  <c r="BS328" i="9"/>
  <c r="CB328" i="9"/>
  <c r="DK328" i="9"/>
  <c r="CP328" i="9"/>
  <c r="BG328" i="9"/>
  <c r="CY328" i="9"/>
  <c r="BP328" i="9"/>
  <c r="DV328" i="9"/>
  <c r="DY328" i="9" s="1"/>
  <c r="BM328" i="9"/>
  <c r="CV328" i="9"/>
  <c r="CD358" i="9"/>
  <c r="CE358" i="9"/>
  <c r="CC358" i="9"/>
  <c r="CD390" i="9"/>
  <c r="CE390" i="9"/>
  <c r="CC390" i="9"/>
  <c r="CD403" i="9"/>
  <c r="DE425" i="9"/>
  <c r="BV425" i="9"/>
  <c r="CO425" i="9"/>
  <c r="BF425" i="9"/>
  <c r="BU425" i="9"/>
  <c r="DD425" i="9"/>
  <c r="BE425" i="9"/>
  <c r="CN425" i="9"/>
  <c r="DC425" i="9"/>
  <c r="BT425" i="9"/>
  <c r="CM425" i="9"/>
  <c r="BD425" i="9"/>
  <c r="CW429" i="9"/>
  <c r="BN429" i="9"/>
  <c r="DV429" i="9"/>
  <c r="DY429" i="9" s="1"/>
  <c r="BM429" i="9"/>
  <c r="CV429" i="9"/>
  <c r="DK429" i="9"/>
  <c r="CB429" i="9"/>
  <c r="CU429" i="9"/>
  <c r="BL429" i="9"/>
  <c r="DE433" i="9"/>
  <c r="BV433" i="9"/>
  <c r="CO433" i="9"/>
  <c r="BF433" i="9"/>
  <c r="BU433" i="9"/>
  <c r="DD433" i="9"/>
  <c r="BE433" i="9"/>
  <c r="CN433" i="9"/>
  <c r="DC433" i="9"/>
  <c r="BT433" i="9"/>
  <c r="CM433" i="9"/>
  <c r="DU433" i="9" s="1"/>
  <c r="DX433" i="9" s="1"/>
  <c r="BD433" i="9"/>
  <c r="CW437" i="9"/>
  <c r="BN437" i="9"/>
  <c r="DV437" i="9"/>
  <c r="DY437" i="9" s="1"/>
  <c r="BM437" i="9"/>
  <c r="CV437" i="9"/>
  <c r="DK437" i="9"/>
  <c r="CB437" i="9"/>
  <c r="CU437" i="9"/>
  <c r="BL437" i="9"/>
  <c r="DE441" i="9"/>
  <c r="BV441" i="9"/>
  <c r="CO441" i="9"/>
  <c r="BF441" i="9"/>
  <c r="BU441" i="9"/>
  <c r="DD441" i="9"/>
  <c r="BE441" i="9"/>
  <c r="CN441" i="9"/>
  <c r="DC441" i="9"/>
  <c r="BT441" i="9"/>
  <c r="CM441" i="9"/>
  <c r="BD441" i="9"/>
  <c r="CW445" i="9"/>
  <c r="BN445" i="9"/>
  <c r="DV445" i="9"/>
  <c r="DY445" i="9" s="1"/>
  <c r="BM445" i="9"/>
  <c r="CV445" i="9"/>
  <c r="DK445" i="9"/>
  <c r="CB445" i="9"/>
  <c r="CU445" i="9"/>
  <c r="BL445" i="9"/>
  <c r="DE449" i="9"/>
  <c r="BV449" i="9"/>
  <c r="CO449" i="9"/>
  <c r="BF449" i="9"/>
  <c r="BU449" i="9"/>
  <c r="DD449" i="9"/>
  <c r="BE449" i="9"/>
  <c r="CN449" i="9"/>
  <c r="DC449" i="9"/>
  <c r="DU449" i="9" s="1"/>
  <c r="DX449" i="9" s="1"/>
  <c r="BT449" i="9"/>
  <c r="CM449" i="9"/>
  <c r="BD449" i="9"/>
  <c r="CW453" i="9"/>
  <c r="BN453" i="9"/>
  <c r="DV453" i="9"/>
  <c r="DY453" i="9" s="1"/>
  <c r="BM453" i="9"/>
  <c r="CV453" i="9"/>
  <c r="DK453" i="9"/>
  <c r="CB453" i="9"/>
  <c r="CU453" i="9"/>
  <c r="BL453" i="9"/>
  <c r="DE457" i="9"/>
  <c r="BV457" i="9"/>
  <c r="CO457" i="9"/>
  <c r="BF457" i="9"/>
  <c r="BU457" i="9"/>
  <c r="DD457" i="9"/>
  <c r="BE457" i="9"/>
  <c r="CN457" i="9"/>
  <c r="DC457" i="9"/>
  <c r="BT457" i="9"/>
  <c r="CM457" i="9"/>
  <c r="BD457" i="9"/>
  <c r="CW461" i="9"/>
  <c r="BN461" i="9"/>
  <c r="DV461" i="9"/>
  <c r="DY461" i="9" s="1"/>
  <c r="BM461" i="9"/>
  <c r="CV461" i="9"/>
  <c r="DK461" i="9"/>
  <c r="CB461" i="9"/>
  <c r="CU461" i="9"/>
  <c r="BL461" i="9"/>
  <c r="DE465" i="9"/>
  <c r="BV465" i="9"/>
  <c r="CO465" i="9"/>
  <c r="BF465" i="9"/>
  <c r="BU465" i="9"/>
  <c r="DD465" i="9"/>
  <c r="BE465" i="9"/>
  <c r="CN465" i="9"/>
  <c r="DC465" i="9"/>
  <c r="BT465" i="9"/>
  <c r="CM465" i="9"/>
  <c r="BD465" i="9"/>
  <c r="CW469" i="9"/>
  <c r="BN469" i="9"/>
  <c r="DV469" i="9"/>
  <c r="DY469" i="9" s="1"/>
  <c r="BM469" i="9"/>
  <c r="CV469" i="9"/>
  <c r="DK469" i="9"/>
  <c r="CB469" i="9"/>
  <c r="CU469" i="9"/>
  <c r="BL469" i="9"/>
  <c r="DE473" i="9"/>
  <c r="BV473" i="9"/>
  <c r="CO473" i="9"/>
  <c r="BF473" i="9"/>
  <c r="BU473" i="9"/>
  <c r="DD473" i="9"/>
  <c r="BE473" i="9"/>
  <c r="CN473" i="9"/>
  <c r="DC473" i="9"/>
  <c r="BT473" i="9"/>
  <c r="CM473" i="9"/>
  <c r="BD473" i="9"/>
  <c r="CW477" i="9"/>
  <c r="BN477" i="9"/>
  <c r="DV477" i="9"/>
  <c r="DY477" i="9" s="1"/>
  <c r="BM477" i="9"/>
  <c r="CV477" i="9"/>
  <c r="DK477" i="9"/>
  <c r="CB477" i="9"/>
  <c r="CU477" i="9"/>
  <c r="BL477" i="9"/>
  <c r="DE481" i="9"/>
  <c r="BV481" i="9"/>
  <c r="CO481" i="9"/>
  <c r="BF481" i="9"/>
  <c r="BU481" i="9"/>
  <c r="DD481" i="9"/>
  <c r="BE481" i="9"/>
  <c r="CN481" i="9"/>
  <c r="DC481" i="9"/>
  <c r="BT481" i="9"/>
  <c r="CM481" i="9"/>
  <c r="BD481" i="9"/>
  <c r="CW485" i="9"/>
  <c r="BN485" i="9"/>
  <c r="DV485" i="9"/>
  <c r="DY485" i="9" s="1"/>
  <c r="BM485" i="9"/>
  <c r="CV485" i="9"/>
  <c r="DK485" i="9"/>
  <c r="CB485" i="9"/>
  <c r="CU485" i="9"/>
  <c r="BL485" i="9"/>
  <c r="DE489" i="9"/>
  <c r="BV489" i="9"/>
  <c r="CO489" i="9"/>
  <c r="BF489" i="9"/>
  <c r="BU489" i="9"/>
  <c r="DD489" i="9"/>
  <c r="BE489" i="9"/>
  <c r="CN489" i="9"/>
  <c r="DC489" i="9"/>
  <c r="BT489" i="9"/>
  <c r="CM489" i="9"/>
  <c r="BD489" i="9"/>
  <c r="CW493" i="9"/>
  <c r="BN493" i="9"/>
  <c r="DV493" i="9"/>
  <c r="DY493" i="9" s="1"/>
  <c r="BM493" i="9"/>
  <c r="CV493" i="9"/>
  <c r="DK493" i="9"/>
  <c r="CB493" i="9"/>
  <c r="CU493" i="9"/>
  <c r="BL493" i="9"/>
  <c r="DE497" i="9"/>
  <c r="BV497" i="9"/>
  <c r="CO497" i="9"/>
  <c r="BF497" i="9"/>
  <c r="BU497" i="9"/>
  <c r="DD497" i="9"/>
  <c r="BE497" i="9"/>
  <c r="CN497" i="9"/>
  <c r="DC497" i="9"/>
  <c r="BT497" i="9"/>
  <c r="CM497" i="9"/>
  <c r="BD497" i="9"/>
  <c r="CW501" i="9"/>
  <c r="BN501" i="9"/>
  <c r="DV501" i="9"/>
  <c r="DY501" i="9" s="1"/>
  <c r="BM501" i="9"/>
  <c r="CV501" i="9"/>
  <c r="DK501" i="9"/>
  <c r="CB501" i="9"/>
  <c r="CU501" i="9"/>
  <c r="BL501" i="9"/>
  <c r="DE505" i="9"/>
  <c r="BV505" i="9"/>
  <c r="CO505" i="9"/>
  <c r="BF505" i="9"/>
  <c r="BU505" i="9"/>
  <c r="DD505" i="9"/>
  <c r="BE505" i="9"/>
  <c r="CN505" i="9"/>
  <c r="DC505" i="9"/>
  <c r="BT505" i="9"/>
  <c r="CM505" i="9"/>
  <c r="BD505" i="9"/>
  <c r="CW509" i="9"/>
  <c r="BN509" i="9"/>
  <c r="DV509" i="9"/>
  <c r="DY509" i="9" s="1"/>
  <c r="BM509" i="9"/>
  <c r="CV509" i="9"/>
  <c r="DK509" i="9"/>
  <c r="CB509" i="9"/>
  <c r="CU509" i="9"/>
  <c r="BL509" i="9"/>
  <c r="DE513" i="9"/>
  <c r="BV513" i="9"/>
  <c r="CO513" i="9"/>
  <c r="BF513" i="9"/>
  <c r="BU513" i="9"/>
  <c r="DD513" i="9"/>
  <c r="BE513" i="9"/>
  <c r="CN513" i="9"/>
  <c r="DC513" i="9"/>
  <c r="BT513" i="9"/>
  <c r="CM513" i="9"/>
  <c r="BD513" i="9"/>
  <c r="CW517" i="9"/>
  <c r="BN517" i="9"/>
  <c r="DV517" i="9"/>
  <c r="DY517" i="9" s="1"/>
  <c r="BM517" i="9"/>
  <c r="CV517" i="9"/>
  <c r="DK517" i="9"/>
  <c r="CB517" i="9"/>
  <c r="CU517" i="9"/>
  <c r="BL517" i="9"/>
  <c r="CW521" i="9"/>
  <c r="BN521" i="9"/>
  <c r="DV521" i="9"/>
  <c r="DY521" i="9" s="1"/>
  <c r="BM521" i="9"/>
  <c r="CV521" i="9"/>
  <c r="DK521" i="9"/>
  <c r="CB521" i="9"/>
  <c r="CU521" i="9"/>
  <c r="BL521" i="9"/>
  <c r="CW525" i="9"/>
  <c r="BN525" i="9"/>
  <c r="DV525" i="9"/>
  <c r="DY525" i="9" s="1"/>
  <c r="BM525" i="9"/>
  <c r="CV525" i="9"/>
  <c r="DK525" i="9"/>
  <c r="CB525" i="9"/>
  <c r="CU525" i="9"/>
  <c r="BL525" i="9"/>
  <c r="CW529" i="9"/>
  <c r="BN529" i="9"/>
  <c r="DV529" i="9"/>
  <c r="DY529" i="9" s="1"/>
  <c r="BM529" i="9"/>
  <c r="CV529" i="9"/>
  <c r="DK529" i="9"/>
  <c r="CB529" i="9"/>
  <c r="CU529" i="9"/>
  <c r="BL529" i="9"/>
  <c r="CW533" i="9"/>
  <c r="BN533" i="9"/>
  <c r="DV533" i="9"/>
  <c r="DY533" i="9" s="1"/>
  <c r="BM533" i="9"/>
  <c r="CV533" i="9"/>
  <c r="DK533" i="9"/>
  <c r="CB533" i="9"/>
  <c r="CU533" i="9"/>
  <c r="BL533" i="9"/>
  <c r="CW537" i="9"/>
  <c r="BN537" i="9"/>
  <c r="DV537" i="9"/>
  <c r="DY537" i="9" s="1"/>
  <c r="BM537" i="9"/>
  <c r="CV537" i="9"/>
  <c r="DK537" i="9"/>
  <c r="CB537" i="9"/>
  <c r="CU537" i="9"/>
  <c r="BL537" i="9"/>
  <c r="BQ541" i="9"/>
  <c r="CZ541" i="9"/>
  <c r="BP541" i="9"/>
  <c r="CY541" i="9"/>
  <c r="DF542" i="9"/>
  <c r="BW542" i="9"/>
  <c r="DJ544" i="9"/>
  <c r="CA544" i="9"/>
  <c r="BU545" i="9"/>
  <c r="DD545" i="9"/>
  <c r="BE545" i="9"/>
  <c r="CN545" i="9"/>
  <c r="BT545" i="9"/>
  <c r="DC545" i="9"/>
  <c r="BD545" i="9"/>
  <c r="CM545" i="9"/>
  <c r="CX546" i="9"/>
  <c r="BO546" i="9"/>
  <c r="DB548" i="9"/>
  <c r="BS548" i="9"/>
  <c r="BY549" i="9"/>
  <c r="DH549" i="9"/>
  <c r="BI549" i="9"/>
  <c r="CR549" i="9"/>
  <c r="BX549" i="9"/>
  <c r="DG549" i="9"/>
  <c r="BH549" i="9"/>
  <c r="CQ549" i="9"/>
  <c r="CP550" i="9"/>
  <c r="BG550" i="9"/>
  <c r="CT552" i="9"/>
  <c r="BK552" i="9"/>
  <c r="BM553" i="9"/>
  <c r="CV553" i="9"/>
  <c r="CB553" i="9"/>
  <c r="DK553" i="9"/>
  <c r="BL553" i="9"/>
  <c r="CU553" i="9"/>
  <c r="BQ557" i="9"/>
  <c r="CZ557" i="9"/>
  <c r="BP557" i="9"/>
  <c r="CY557" i="9"/>
  <c r="DF558" i="9"/>
  <c r="BW558" i="9"/>
  <c r="DJ560" i="9"/>
  <c r="CA560" i="9"/>
  <c r="BU561" i="9"/>
  <c r="DD561" i="9"/>
  <c r="BE561" i="9"/>
  <c r="CN561" i="9"/>
  <c r="BT561" i="9"/>
  <c r="DC561" i="9"/>
  <c r="BD561" i="9"/>
  <c r="CM561" i="9"/>
  <c r="CX562" i="9"/>
  <c r="BO562" i="9"/>
  <c r="DB564" i="9"/>
  <c r="BS564" i="9"/>
  <c r="BY565" i="9"/>
  <c r="DH565" i="9"/>
  <c r="BI565" i="9"/>
  <c r="CR565" i="9"/>
  <c r="BX565" i="9"/>
  <c r="DG565" i="9"/>
  <c r="BH565" i="9"/>
  <c r="CQ565" i="9"/>
  <c r="CP566" i="9"/>
  <c r="BG566" i="9"/>
  <c r="CT568" i="9"/>
  <c r="BK568" i="9"/>
  <c r="BM569" i="9"/>
  <c r="CV569" i="9"/>
  <c r="CB569" i="9"/>
  <c r="DK569" i="9"/>
  <c r="BL569" i="9"/>
  <c r="CU569" i="9"/>
  <c r="DC572" i="9"/>
  <c r="BT572" i="9"/>
  <c r="CM572" i="9"/>
  <c r="BD572" i="9"/>
  <c r="BX573" i="9"/>
  <c r="DG573" i="9"/>
  <c r="BH573" i="9"/>
  <c r="CQ573" i="9"/>
  <c r="CB574" i="9"/>
  <c r="DK574" i="9"/>
  <c r="BL574" i="9"/>
  <c r="CU574" i="9"/>
  <c r="CY575" i="9"/>
  <c r="BP575" i="9"/>
  <c r="DC576" i="9"/>
  <c r="BT576" i="9"/>
  <c r="CM576" i="9"/>
  <c r="BD576" i="9"/>
  <c r="BX577" i="9"/>
  <c r="DG577" i="9"/>
  <c r="BH577" i="9"/>
  <c r="CQ577" i="9"/>
  <c r="CB578" i="9"/>
  <c r="DK578" i="9"/>
  <c r="BL578" i="9"/>
  <c r="CU578" i="9"/>
  <c r="CY579" i="9"/>
  <c r="BP579" i="9"/>
  <c r="DC580" i="9"/>
  <c r="BT580" i="9"/>
  <c r="CM580" i="9"/>
  <c r="BD580" i="9"/>
  <c r="BX581" i="9"/>
  <c r="DG581" i="9"/>
  <c r="BH581" i="9"/>
  <c r="CQ581" i="9"/>
  <c r="CB582" i="9"/>
  <c r="DK582" i="9"/>
  <c r="BL582" i="9"/>
  <c r="CU582" i="9"/>
  <c r="CY583" i="9"/>
  <c r="BP583" i="9"/>
  <c r="DC584" i="9"/>
  <c r="BT584" i="9"/>
  <c r="CM584" i="9"/>
  <c r="BD584" i="9"/>
  <c r="BX585" i="9"/>
  <c r="DG585" i="9"/>
  <c r="BH585" i="9"/>
  <c r="CQ585" i="9"/>
  <c r="CB586" i="9"/>
  <c r="DK586" i="9"/>
  <c r="BL586" i="9"/>
  <c r="CU586" i="9"/>
  <c r="BU587" i="9"/>
  <c r="DD587" i="9"/>
  <c r="CD360" i="9"/>
  <c r="CE360" i="9"/>
  <c r="CC360" i="9"/>
  <c r="CD392" i="9"/>
  <c r="CE392" i="9"/>
  <c r="CC392" i="9"/>
  <c r="DB402" i="9"/>
  <c r="BS402" i="9"/>
  <c r="DG402" i="9"/>
  <c r="BX402" i="9"/>
  <c r="DF402" i="9"/>
  <c r="BW402" i="9"/>
  <c r="BZ402" i="9"/>
  <c r="DI402" i="9"/>
  <c r="BJ402" i="9"/>
  <c r="CS402" i="9"/>
  <c r="BY402" i="9"/>
  <c r="DH402" i="9"/>
  <c r="BI402" i="9"/>
  <c r="CR402" i="9"/>
  <c r="CD407" i="9"/>
  <c r="CP422" i="9"/>
  <c r="BG422" i="9"/>
  <c r="DE424" i="9"/>
  <c r="BV424" i="9"/>
  <c r="CO424" i="9"/>
  <c r="BF424" i="9"/>
  <c r="BU424" i="9"/>
  <c r="DD424" i="9"/>
  <c r="BE424" i="9"/>
  <c r="CN424" i="9"/>
  <c r="DC424" i="9"/>
  <c r="BT424" i="9"/>
  <c r="CM424" i="9"/>
  <c r="BD424" i="9"/>
  <c r="DF426" i="9"/>
  <c r="BW426" i="9"/>
  <c r="DA428" i="9"/>
  <c r="BR428" i="9"/>
  <c r="BQ428" i="9"/>
  <c r="CZ428" i="9"/>
  <c r="CY428" i="9"/>
  <c r="BP428" i="9"/>
  <c r="CP430" i="9"/>
  <c r="BG430" i="9"/>
  <c r="DE432" i="9"/>
  <c r="BV432" i="9"/>
  <c r="CO432" i="9"/>
  <c r="BF432" i="9"/>
  <c r="BU432" i="9"/>
  <c r="DD432" i="9"/>
  <c r="BE432" i="9"/>
  <c r="CN432" i="9"/>
  <c r="DC432" i="9"/>
  <c r="BT432" i="9"/>
  <c r="CM432" i="9"/>
  <c r="BD432" i="9"/>
  <c r="DI436" i="9"/>
  <c r="BZ436" i="9"/>
  <c r="CS436" i="9"/>
  <c r="BJ436" i="9"/>
  <c r="BY436" i="9"/>
  <c r="DH436" i="9"/>
  <c r="BI436" i="9"/>
  <c r="CR436" i="9"/>
  <c r="DG436" i="9"/>
  <c r="BX436" i="9"/>
  <c r="CQ436" i="9"/>
  <c r="BH436" i="9"/>
  <c r="CP438" i="9"/>
  <c r="BG438" i="9"/>
  <c r="DE440" i="9"/>
  <c r="BV440" i="9"/>
  <c r="CO440" i="9"/>
  <c r="BF440" i="9"/>
  <c r="BU440" i="9"/>
  <c r="DD440" i="9"/>
  <c r="BE440" i="9"/>
  <c r="CN440" i="9"/>
  <c r="DU440" i="9" s="1"/>
  <c r="DX440" i="9" s="1"/>
  <c r="DC440" i="9"/>
  <c r="BT440" i="9"/>
  <c r="CM440" i="9"/>
  <c r="BD440" i="9"/>
  <c r="DF442" i="9"/>
  <c r="BW442" i="9"/>
  <c r="DA444" i="9"/>
  <c r="BR444" i="9"/>
  <c r="BQ444" i="9"/>
  <c r="CZ444" i="9"/>
  <c r="CY444" i="9"/>
  <c r="BP444" i="9"/>
  <c r="CW448" i="9"/>
  <c r="BN448" i="9"/>
  <c r="DV448" i="9"/>
  <c r="DY448" i="9" s="1"/>
  <c r="BM448" i="9"/>
  <c r="CV448" i="9"/>
  <c r="DK448" i="9"/>
  <c r="CB448" i="9"/>
  <c r="CU448" i="9"/>
  <c r="BL448" i="9"/>
  <c r="DI452" i="9"/>
  <c r="BZ452" i="9"/>
  <c r="CS452" i="9"/>
  <c r="BJ452" i="9"/>
  <c r="BY452" i="9"/>
  <c r="DH452" i="9"/>
  <c r="BI452" i="9"/>
  <c r="CR452" i="9"/>
  <c r="DG452" i="9"/>
  <c r="BX452" i="9"/>
  <c r="CQ452" i="9"/>
  <c r="BH452" i="9"/>
  <c r="CP454" i="9"/>
  <c r="BG454" i="9"/>
  <c r="DE456" i="9"/>
  <c r="BV456" i="9"/>
  <c r="CO456" i="9"/>
  <c r="BF456" i="9"/>
  <c r="BU456" i="9"/>
  <c r="DD456" i="9"/>
  <c r="BE456" i="9"/>
  <c r="CN456" i="9"/>
  <c r="DC456" i="9"/>
  <c r="BT456" i="9"/>
  <c r="CM456" i="9"/>
  <c r="BD456" i="9"/>
  <c r="DI460" i="9"/>
  <c r="BZ460" i="9"/>
  <c r="CS460" i="9"/>
  <c r="BJ460" i="9"/>
  <c r="BY460" i="9"/>
  <c r="DH460" i="9"/>
  <c r="BI460" i="9"/>
  <c r="CR460" i="9"/>
  <c r="DG460" i="9"/>
  <c r="BX460" i="9"/>
  <c r="CQ460" i="9"/>
  <c r="BH460" i="9"/>
  <c r="CP462" i="9"/>
  <c r="BG462" i="9"/>
  <c r="DE464" i="9"/>
  <c r="BV464" i="9"/>
  <c r="CO464" i="9"/>
  <c r="BF464" i="9"/>
  <c r="BU464" i="9"/>
  <c r="DD464" i="9"/>
  <c r="BE464" i="9"/>
  <c r="CN464" i="9"/>
  <c r="DC464" i="9"/>
  <c r="BT464" i="9"/>
  <c r="CM464" i="9"/>
  <c r="BD464" i="9"/>
  <c r="DF466" i="9"/>
  <c r="BW466" i="9"/>
  <c r="DA468" i="9"/>
  <c r="BR468" i="9"/>
  <c r="BQ468" i="9"/>
  <c r="CZ468" i="9"/>
  <c r="CY468" i="9"/>
  <c r="BP468" i="9"/>
  <c r="CW472" i="9"/>
  <c r="BN472" i="9"/>
  <c r="DV472" i="9"/>
  <c r="DY472" i="9" s="1"/>
  <c r="BM472" i="9"/>
  <c r="CV472" i="9"/>
  <c r="DK472" i="9"/>
  <c r="CB472" i="9"/>
  <c r="CU472" i="9"/>
  <c r="BL472" i="9"/>
  <c r="DI476" i="9"/>
  <c r="BZ476" i="9"/>
  <c r="CS476" i="9"/>
  <c r="BJ476" i="9"/>
  <c r="BY476" i="9"/>
  <c r="DH476" i="9"/>
  <c r="BI476" i="9"/>
  <c r="CR476" i="9"/>
  <c r="DG476" i="9"/>
  <c r="BX476" i="9"/>
  <c r="CQ476" i="9"/>
  <c r="BH476" i="9"/>
  <c r="CP478" i="9"/>
  <c r="BG478" i="9"/>
  <c r="DE480" i="9"/>
  <c r="BV480" i="9"/>
  <c r="CO480" i="9"/>
  <c r="BF480" i="9"/>
  <c r="BU480" i="9"/>
  <c r="DD480" i="9"/>
  <c r="BE480" i="9"/>
  <c r="CN480" i="9"/>
  <c r="DC480" i="9"/>
  <c r="BT480" i="9"/>
  <c r="CM480" i="9"/>
  <c r="BD480" i="9"/>
  <c r="CP482" i="9"/>
  <c r="BG482" i="9"/>
  <c r="DE484" i="9"/>
  <c r="BV484" i="9"/>
  <c r="CO484" i="9"/>
  <c r="BF484" i="9"/>
  <c r="BU484" i="9"/>
  <c r="DD484" i="9"/>
  <c r="BE484" i="9"/>
  <c r="CN484" i="9"/>
  <c r="DC484" i="9"/>
  <c r="BT484" i="9"/>
  <c r="CM484" i="9"/>
  <c r="BD484" i="9"/>
  <c r="DF486" i="9"/>
  <c r="BW486" i="9"/>
  <c r="DA488" i="9"/>
  <c r="BR488" i="9"/>
  <c r="BQ488" i="9"/>
  <c r="CZ488" i="9"/>
  <c r="CY488" i="9"/>
  <c r="BP488" i="9"/>
  <c r="CW492" i="9"/>
  <c r="BN492" i="9"/>
  <c r="DV492" i="9"/>
  <c r="DY492" i="9" s="1"/>
  <c r="BM492" i="9"/>
  <c r="CV492" i="9"/>
  <c r="DK492" i="9"/>
  <c r="CB492" i="9"/>
  <c r="CU492" i="9"/>
  <c r="BL492" i="9"/>
  <c r="DI496" i="9"/>
  <c r="BZ496" i="9"/>
  <c r="CS496" i="9"/>
  <c r="BJ496" i="9"/>
  <c r="BY496" i="9"/>
  <c r="DH496" i="9"/>
  <c r="BI496" i="9"/>
  <c r="CR496" i="9"/>
  <c r="DG496" i="9"/>
  <c r="BX496" i="9"/>
  <c r="CQ496" i="9"/>
  <c r="BH496" i="9"/>
  <c r="CP498" i="9"/>
  <c r="BG498" i="9"/>
  <c r="DE500" i="9"/>
  <c r="BV500" i="9"/>
  <c r="CO500" i="9"/>
  <c r="BF500" i="9"/>
  <c r="BU500" i="9"/>
  <c r="DD500" i="9"/>
  <c r="BE500" i="9"/>
  <c r="CN500" i="9"/>
  <c r="DC500" i="9"/>
  <c r="BT500" i="9"/>
  <c r="CM500" i="9"/>
  <c r="BD500" i="9"/>
  <c r="DI504" i="9"/>
  <c r="BZ504" i="9"/>
  <c r="CS504" i="9"/>
  <c r="BJ504" i="9"/>
  <c r="BY504" i="9"/>
  <c r="DH504" i="9"/>
  <c r="BI504" i="9"/>
  <c r="CR504" i="9"/>
  <c r="DG504" i="9"/>
  <c r="BX504" i="9"/>
  <c r="CQ504" i="9"/>
  <c r="BH504" i="9"/>
  <c r="CP506" i="9"/>
  <c r="BG506" i="9"/>
  <c r="DE508" i="9"/>
  <c r="BV508" i="9"/>
  <c r="CO508" i="9"/>
  <c r="BF508" i="9"/>
  <c r="BU508" i="9"/>
  <c r="DD508" i="9"/>
  <c r="BE508" i="9"/>
  <c r="CN508" i="9"/>
  <c r="DC508" i="9"/>
  <c r="BT508" i="9"/>
  <c r="CM508" i="9"/>
  <c r="BD508" i="9"/>
  <c r="DF510" i="9"/>
  <c r="BW510" i="9"/>
  <c r="DA512" i="9"/>
  <c r="BR512" i="9"/>
  <c r="BQ512" i="9"/>
  <c r="CZ512" i="9"/>
  <c r="CY512" i="9"/>
  <c r="BP512" i="9"/>
  <c r="CW516" i="9"/>
  <c r="BN516" i="9"/>
  <c r="DV516" i="9"/>
  <c r="DY516" i="9" s="1"/>
  <c r="BM516" i="9"/>
  <c r="CV516" i="9"/>
  <c r="DK516" i="9"/>
  <c r="CB516" i="9"/>
  <c r="CU516" i="9"/>
  <c r="BL516" i="9"/>
  <c r="DA520" i="9"/>
  <c r="BR520" i="9"/>
  <c r="BQ520" i="9"/>
  <c r="CZ520" i="9"/>
  <c r="CY520" i="9"/>
  <c r="BP520" i="9"/>
  <c r="DE524" i="9"/>
  <c r="BV524" i="9"/>
  <c r="CO524" i="9"/>
  <c r="BF524" i="9"/>
  <c r="BU524" i="9"/>
  <c r="DD524" i="9"/>
  <c r="BE524" i="9"/>
  <c r="CN524" i="9"/>
  <c r="DC524" i="9"/>
  <c r="BT524" i="9"/>
  <c r="CM524" i="9"/>
  <c r="BD524" i="9"/>
  <c r="DI528" i="9"/>
  <c r="BZ528" i="9"/>
  <c r="CS528" i="9"/>
  <c r="BJ528" i="9"/>
  <c r="BY528" i="9"/>
  <c r="DH528" i="9"/>
  <c r="BI528" i="9"/>
  <c r="CR528" i="9"/>
  <c r="DG528" i="9"/>
  <c r="BX528" i="9"/>
  <c r="CQ528" i="9"/>
  <c r="BH528" i="9"/>
  <c r="CW532" i="9"/>
  <c r="BN532" i="9"/>
  <c r="DV532" i="9"/>
  <c r="DY532" i="9" s="1"/>
  <c r="BM532" i="9"/>
  <c r="CV532" i="9"/>
  <c r="DK532" i="9"/>
  <c r="CB532" i="9"/>
  <c r="CU532" i="9"/>
  <c r="BL532" i="9"/>
  <c r="DA536" i="9"/>
  <c r="BR536" i="9"/>
  <c r="BQ536" i="9"/>
  <c r="CZ536" i="9"/>
  <c r="CY536" i="9"/>
  <c r="BP536" i="9"/>
  <c r="DE540" i="9"/>
  <c r="BV540" i="9"/>
  <c r="CO540" i="9"/>
  <c r="BF540" i="9"/>
  <c r="BU540" i="9"/>
  <c r="DD540" i="9"/>
  <c r="BE540" i="9"/>
  <c r="CN540" i="9"/>
  <c r="BT540" i="9"/>
  <c r="DC540" i="9"/>
  <c r="CM540" i="9"/>
  <c r="BD540" i="9"/>
  <c r="BY542" i="9"/>
  <c r="DH542" i="9"/>
  <c r="BI542" i="9"/>
  <c r="CR542" i="9"/>
  <c r="BX542" i="9"/>
  <c r="DG542" i="9"/>
  <c r="BH542" i="9"/>
  <c r="CQ542" i="9"/>
  <c r="DV546" i="9"/>
  <c r="DY546" i="9" s="1"/>
  <c r="BM546" i="9"/>
  <c r="CV546" i="9"/>
  <c r="DK546" i="9"/>
  <c r="CB546" i="9"/>
  <c r="CU546" i="9"/>
  <c r="BL546" i="9"/>
  <c r="BQ550" i="9"/>
  <c r="CZ550" i="9"/>
  <c r="BP550" i="9"/>
  <c r="CY550" i="9"/>
  <c r="BU554" i="9"/>
  <c r="DD554" i="9"/>
  <c r="BE554" i="9"/>
  <c r="CN554" i="9"/>
  <c r="DC554" i="9"/>
  <c r="BT554" i="9"/>
  <c r="CM554" i="9"/>
  <c r="BD554" i="9"/>
  <c r="BY558" i="9"/>
  <c r="DH558" i="9"/>
  <c r="BI558" i="9"/>
  <c r="CR558" i="9"/>
  <c r="BX558" i="9"/>
  <c r="DG558" i="9"/>
  <c r="BH558" i="9"/>
  <c r="CQ558" i="9"/>
  <c r="DV562" i="9"/>
  <c r="DY562" i="9" s="1"/>
  <c r="BM562" i="9"/>
  <c r="CV562" i="9"/>
  <c r="DK562" i="9"/>
  <c r="CB562" i="9"/>
  <c r="CU562" i="9"/>
  <c r="BL562" i="9"/>
  <c r="BQ566" i="9"/>
  <c r="CZ566" i="9"/>
  <c r="BP566" i="9"/>
  <c r="CY566" i="9"/>
  <c r="BU570" i="9"/>
  <c r="DD570" i="9"/>
  <c r="BE570" i="9"/>
  <c r="CN570" i="9"/>
  <c r="DC570" i="9"/>
  <c r="BT570" i="9"/>
  <c r="CM570" i="9"/>
  <c r="BD570" i="9"/>
  <c r="CD386" i="9"/>
  <c r="CE386" i="9"/>
  <c r="CC386" i="9"/>
  <c r="CU406" i="9"/>
  <c r="BL406" i="9"/>
  <c r="DF427" i="9"/>
  <c r="BW427" i="9"/>
  <c r="CW427" i="9"/>
  <c r="BN427" i="9"/>
  <c r="DV427" i="9"/>
  <c r="DY427" i="9" s="1"/>
  <c r="BM427" i="9"/>
  <c r="CV427" i="9"/>
  <c r="DK427" i="9"/>
  <c r="CB427" i="9"/>
  <c r="CU427" i="9"/>
  <c r="BL427" i="9"/>
  <c r="CP431" i="9"/>
  <c r="BG431" i="9"/>
  <c r="DI431" i="9"/>
  <c r="BZ431" i="9"/>
  <c r="CS431" i="9"/>
  <c r="BJ431" i="9"/>
  <c r="BY431" i="9"/>
  <c r="DH431" i="9"/>
  <c r="BI431" i="9"/>
  <c r="CR431" i="9"/>
  <c r="DG431" i="9"/>
  <c r="BX431" i="9"/>
  <c r="CQ431" i="9"/>
  <c r="BH431" i="9"/>
  <c r="DJ435" i="9"/>
  <c r="CA435" i="9"/>
  <c r="DB435" i="9"/>
  <c r="BS435" i="9"/>
  <c r="DE435" i="9"/>
  <c r="BV435" i="9"/>
  <c r="CO435" i="9"/>
  <c r="BF435" i="9"/>
  <c r="BU435" i="9"/>
  <c r="DD435" i="9"/>
  <c r="BE435" i="9"/>
  <c r="CN435" i="9"/>
  <c r="DC435" i="9"/>
  <c r="BT435" i="9"/>
  <c r="CM435" i="9"/>
  <c r="BD435" i="9"/>
  <c r="DJ451" i="9"/>
  <c r="CA451" i="9"/>
  <c r="DB451" i="9"/>
  <c r="BS451" i="9"/>
  <c r="DE451" i="9"/>
  <c r="BV451" i="9"/>
  <c r="CO451" i="9"/>
  <c r="BF451" i="9"/>
  <c r="BU451" i="9"/>
  <c r="DD451" i="9"/>
  <c r="BE451" i="9"/>
  <c r="CN451" i="9"/>
  <c r="DC451" i="9"/>
  <c r="BT451" i="9"/>
  <c r="CM451" i="9"/>
  <c r="BD451" i="9"/>
  <c r="DF471" i="9"/>
  <c r="BW471" i="9"/>
  <c r="CW471" i="9"/>
  <c r="BN471" i="9"/>
  <c r="DV471" i="9"/>
  <c r="DY471" i="9" s="1"/>
  <c r="BM471" i="9"/>
  <c r="CV471" i="9"/>
  <c r="DK471" i="9"/>
  <c r="CB471" i="9"/>
  <c r="CU471" i="9"/>
  <c r="BL471" i="9"/>
  <c r="DF495" i="9"/>
  <c r="BW495" i="9"/>
  <c r="CW495" i="9"/>
  <c r="BN495" i="9"/>
  <c r="DV495" i="9"/>
  <c r="DY495" i="9" s="1"/>
  <c r="BM495" i="9"/>
  <c r="CV495" i="9"/>
  <c r="DK495" i="9"/>
  <c r="CB495" i="9"/>
  <c r="CU495" i="9"/>
  <c r="BL495" i="9"/>
  <c r="DJ515" i="9"/>
  <c r="CA515" i="9"/>
  <c r="DB515" i="9"/>
  <c r="BS515" i="9"/>
  <c r="DE515" i="9"/>
  <c r="BV515" i="9"/>
  <c r="CO515" i="9"/>
  <c r="BF515" i="9"/>
  <c r="BU515" i="9"/>
  <c r="DD515" i="9"/>
  <c r="BE515" i="9"/>
  <c r="CN515" i="9"/>
  <c r="DC515" i="9"/>
  <c r="BT515" i="9"/>
  <c r="CM515" i="9"/>
  <c r="BD515" i="9"/>
  <c r="CT531" i="9"/>
  <c r="BK531" i="9"/>
  <c r="CL531" i="9"/>
  <c r="BC531" i="9"/>
  <c r="DA531" i="9"/>
  <c r="BR531" i="9"/>
  <c r="BQ531" i="9"/>
  <c r="CZ531" i="9"/>
  <c r="CY531" i="9"/>
  <c r="BP531" i="9"/>
  <c r="DJ543" i="9"/>
  <c r="CA543" i="9"/>
  <c r="BQ543" i="9"/>
  <c r="CZ543" i="9"/>
  <c r="BP543" i="9"/>
  <c r="CY543" i="9"/>
  <c r="DJ551" i="9"/>
  <c r="CA551" i="9"/>
  <c r="BQ551" i="9"/>
  <c r="CZ551" i="9"/>
  <c r="BP551" i="9"/>
  <c r="CY551" i="9"/>
  <c r="DA555" i="9"/>
  <c r="BR555" i="9"/>
  <c r="DF559" i="9"/>
  <c r="BW559" i="9"/>
  <c r="DE559" i="9"/>
  <c r="BV559" i="9"/>
  <c r="DB559" i="9"/>
  <c r="BS559" i="9"/>
  <c r="BM559" i="9"/>
  <c r="CV559" i="9"/>
  <c r="CB559" i="9"/>
  <c r="DK559" i="9"/>
  <c r="BL559" i="9"/>
  <c r="CU559" i="9"/>
  <c r="CX567" i="9"/>
  <c r="BO567" i="9"/>
  <c r="CW567" i="9"/>
  <c r="BN567" i="9"/>
  <c r="CT567" i="9"/>
  <c r="BK567" i="9"/>
  <c r="BY567" i="9"/>
  <c r="DH567" i="9"/>
  <c r="BI567" i="9"/>
  <c r="CR567" i="9"/>
  <c r="BX567" i="9"/>
  <c r="DG567" i="9"/>
  <c r="BH567" i="9"/>
  <c r="CQ567" i="9"/>
  <c r="DJ590" i="9"/>
  <c r="CA590" i="9"/>
  <c r="DA591" i="9"/>
  <c r="BR591" i="9"/>
  <c r="BQ591" i="9"/>
  <c r="CZ591" i="9"/>
  <c r="CY591" i="9"/>
  <c r="BP591" i="9"/>
  <c r="CT594" i="9"/>
  <c r="BK594" i="9"/>
  <c r="DE595" i="9"/>
  <c r="BV595" i="9"/>
  <c r="CO595" i="9"/>
  <c r="BF595" i="9"/>
  <c r="BU595" i="9"/>
  <c r="DD595" i="9"/>
  <c r="BE595" i="9"/>
  <c r="CN595" i="9"/>
  <c r="DC595" i="9"/>
  <c r="BT595" i="9"/>
  <c r="CM595" i="9"/>
  <c r="BD595" i="9"/>
  <c r="DB596" i="9"/>
  <c r="BS596" i="9"/>
  <c r="DI599" i="9"/>
  <c r="BZ599" i="9"/>
  <c r="CS599" i="9"/>
  <c r="BJ599" i="9"/>
  <c r="BY599" i="9"/>
  <c r="DH599" i="9"/>
  <c r="BI599" i="9"/>
  <c r="CR599" i="9"/>
  <c r="DG599" i="9"/>
  <c r="BX599" i="9"/>
  <c r="CQ599" i="9"/>
  <c r="BH599" i="9"/>
  <c r="CL600" i="9"/>
  <c r="BC600" i="9"/>
  <c r="CW603" i="9"/>
  <c r="BN603" i="9"/>
  <c r="DV603" i="9"/>
  <c r="DY603" i="9" s="1"/>
  <c r="BM603" i="9"/>
  <c r="CV603" i="9"/>
  <c r="DK603" i="9"/>
  <c r="CB603" i="9"/>
  <c r="CU603" i="9"/>
  <c r="BL603" i="9"/>
  <c r="DJ606" i="9"/>
  <c r="CA606" i="9"/>
  <c r="DA607" i="9"/>
  <c r="BR607" i="9"/>
  <c r="BQ607" i="9"/>
  <c r="CZ607" i="9"/>
  <c r="CY607" i="9"/>
  <c r="BP607" i="9"/>
  <c r="CT610" i="9"/>
  <c r="BK610" i="9"/>
  <c r="DE611" i="9"/>
  <c r="BV611" i="9"/>
  <c r="CO611" i="9"/>
  <c r="BF611" i="9"/>
  <c r="BU611" i="9"/>
  <c r="DD611" i="9"/>
  <c r="BE611" i="9"/>
  <c r="CN611" i="9"/>
  <c r="DC611" i="9"/>
  <c r="BT611" i="9"/>
  <c r="CM611" i="9"/>
  <c r="BD611" i="9"/>
  <c r="DB612" i="9"/>
  <c r="BS612" i="9"/>
  <c r="DI615" i="9"/>
  <c r="BZ615" i="9"/>
  <c r="CS615" i="9"/>
  <c r="BJ615" i="9"/>
  <c r="BY615" i="9"/>
  <c r="DH615" i="9"/>
  <c r="BI615" i="9"/>
  <c r="CR615" i="9"/>
  <c r="DG615" i="9"/>
  <c r="BX615" i="9"/>
  <c r="CQ615" i="9"/>
  <c r="BH615" i="9"/>
  <c r="CL616" i="9"/>
  <c r="BC616" i="9"/>
  <c r="CW619" i="9"/>
  <c r="BN619" i="9"/>
  <c r="DV619" i="9"/>
  <c r="DY619" i="9" s="1"/>
  <c r="BM619" i="9"/>
  <c r="CV619" i="9"/>
  <c r="DK619" i="9"/>
  <c r="CB619" i="9"/>
  <c r="CU619" i="9"/>
  <c r="BL619" i="9"/>
  <c r="DJ622" i="9"/>
  <c r="CA622" i="9"/>
  <c r="DA623" i="9"/>
  <c r="BR623" i="9"/>
  <c r="BQ623" i="9"/>
  <c r="CZ623" i="9"/>
  <c r="CY623" i="9"/>
  <c r="BP623" i="9"/>
  <c r="CT626" i="9"/>
  <c r="BK626" i="9"/>
  <c r="DE627" i="9"/>
  <c r="BV627" i="9"/>
  <c r="CO627" i="9"/>
  <c r="BF627" i="9"/>
  <c r="BU627" i="9"/>
  <c r="DD627" i="9"/>
  <c r="BE627" i="9"/>
  <c r="CN627" i="9"/>
  <c r="DC627" i="9"/>
  <c r="BT627" i="9"/>
  <c r="CM627" i="9"/>
  <c r="BD627" i="9"/>
  <c r="DB628" i="9"/>
  <c r="BS628" i="9"/>
  <c r="DI631" i="9"/>
  <c r="BZ631" i="9"/>
  <c r="CS631" i="9"/>
  <c r="BJ631" i="9"/>
  <c r="BY631" i="9"/>
  <c r="DH631" i="9"/>
  <c r="BI631" i="9"/>
  <c r="CR631" i="9"/>
  <c r="DG631" i="9"/>
  <c r="BX631" i="9"/>
  <c r="CQ631" i="9"/>
  <c r="BH631" i="9"/>
  <c r="CL632" i="9"/>
  <c r="BC632" i="9"/>
  <c r="CW635" i="9"/>
  <c r="BN635" i="9"/>
  <c r="DV635" i="9"/>
  <c r="DY635" i="9" s="1"/>
  <c r="BM635" i="9"/>
  <c r="CV635" i="9"/>
  <c r="DK635" i="9"/>
  <c r="CB635" i="9"/>
  <c r="CU635" i="9"/>
  <c r="BL635" i="9"/>
  <c r="DJ638" i="9"/>
  <c r="CA638" i="9"/>
  <c r="DA639" i="9"/>
  <c r="BR639" i="9"/>
  <c r="BQ639" i="9"/>
  <c r="CZ639" i="9"/>
  <c r="CY639" i="9"/>
  <c r="BP639" i="9"/>
  <c r="CT642" i="9"/>
  <c r="BK642" i="9"/>
  <c r="DE643" i="9"/>
  <c r="BV643" i="9"/>
  <c r="CO643" i="9"/>
  <c r="BF643" i="9"/>
  <c r="BU643" i="9"/>
  <c r="DD643" i="9"/>
  <c r="BE643" i="9"/>
  <c r="CN643" i="9"/>
  <c r="DC643" i="9"/>
  <c r="BT643" i="9"/>
  <c r="CM643" i="9"/>
  <c r="BD643" i="9"/>
  <c r="CY221" i="9"/>
  <c r="BP221" i="9"/>
  <c r="DJ222" i="9"/>
  <c r="CA222" i="9"/>
  <c r="CT222" i="9"/>
  <c r="BK222" i="9"/>
  <c r="CO151" i="9"/>
  <c r="BF151" i="9"/>
  <c r="CN151" i="9"/>
  <c r="BE151" i="9"/>
  <c r="DH151" i="9"/>
  <c r="BY151" i="9"/>
  <c r="BD151" i="9"/>
  <c r="CM151" i="9"/>
  <c r="CV151" i="9"/>
  <c r="BM151" i="9"/>
  <c r="DF151" i="9"/>
  <c r="BW151" i="9"/>
  <c r="CP151" i="9"/>
  <c r="BG151" i="9"/>
  <c r="CN193" i="9"/>
  <c r="BE193" i="9"/>
  <c r="CV193" i="9"/>
  <c r="BM193" i="9"/>
  <c r="CM193" i="9"/>
  <c r="BD193" i="9"/>
  <c r="CR193" i="9"/>
  <c r="BI193" i="9"/>
  <c r="BS193" i="9"/>
  <c r="DB193" i="9"/>
  <c r="BC193" i="9"/>
  <c r="CL193" i="9"/>
  <c r="BR193" i="9"/>
  <c r="DA193" i="9"/>
  <c r="DK207" i="9"/>
  <c r="CB207" i="9"/>
  <c r="BO207" i="9"/>
  <c r="CX207" i="9"/>
  <c r="CW207" i="9"/>
  <c r="BN207" i="9"/>
  <c r="DC215" i="9"/>
  <c r="BT215" i="9"/>
  <c r="DH215" i="9"/>
  <c r="BY215" i="9"/>
  <c r="DG215" i="9"/>
  <c r="BX215" i="9"/>
  <c r="CA215" i="9"/>
  <c r="DJ215" i="9"/>
  <c r="BK215" i="9"/>
  <c r="CT215" i="9"/>
  <c r="BZ215" i="9"/>
  <c r="DI215" i="9"/>
  <c r="BJ215" i="9"/>
  <c r="CS215" i="9"/>
  <c r="CD111" i="9"/>
  <c r="CE111" i="9"/>
  <c r="CC111" i="9"/>
  <c r="DV156" i="9"/>
  <c r="DY156" i="9" s="1"/>
  <c r="CU156" i="9"/>
  <c r="BL156" i="9"/>
  <c r="CZ156" i="9"/>
  <c r="BQ156" i="9"/>
  <c r="CY156" i="9"/>
  <c r="BP156" i="9"/>
  <c r="BW156" i="9"/>
  <c r="DF156" i="9"/>
  <c r="BG156" i="9"/>
  <c r="CP156" i="9"/>
  <c r="DE156" i="9"/>
  <c r="BV156" i="9"/>
  <c r="CO156" i="9"/>
  <c r="BF156" i="9"/>
  <c r="CV188" i="9"/>
  <c r="BM188" i="9"/>
  <c r="DH188" i="9"/>
  <c r="BY188" i="9"/>
  <c r="DG188" i="9"/>
  <c r="BX188" i="9"/>
  <c r="CA188" i="9"/>
  <c r="DJ188" i="9"/>
  <c r="BK188" i="9"/>
  <c r="CT188" i="9"/>
  <c r="BZ188" i="9"/>
  <c r="DI188" i="9"/>
  <c r="BJ188" i="9"/>
  <c r="CS188" i="9"/>
  <c r="CN200" i="9"/>
  <c r="BE200" i="9"/>
  <c r="DG200" i="9"/>
  <c r="BX200" i="9"/>
  <c r="CA200" i="9"/>
  <c r="DJ200" i="9"/>
  <c r="BK200" i="9"/>
  <c r="CT200" i="9"/>
  <c r="BZ200" i="9"/>
  <c r="DI200" i="9"/>
  <c r="CS200" i="9"/>
  <c r="BJ200" i="9"/>
  <c r="W201" i="9"/>
  <c r="AA201" i="9"/>
  <c r="AE201" i="9"/>
  <c r="AI201" i="9"/>
  <c r="AM201" i="9"/>
  <c r="AQ201" i="9"/>
  <c r="AU201" i="9"/>
  <c r="DM201" i="9" s="1"/>
  <c r="T201" i="9"/>
  <c r="X201" i="9"/>
  <c r="AB201" i="9"/>
  <c r="AF201" i="9"/>
  <c r="AJ201" i="9"/>
  <c r="AN201" i="9"/>
  <c r="AR201" i="9"/>
  <c r="AV201" i="9"/>
  <c r="DN201" i="9" s="1"/>
  <c r="Z201" i="9"/>
  <c r="AH201" i="9"/>
  <c r="AP201" i="9"/>
  <c r="V201" i="9"/>
  <c r="AG201" i="9"/>
  <c r="AS201" i="9"/>
  <c r="Y201" i="9"/>
  <c r="AK201" i="9"/>
  <c r="AT201" i="9"/>
  <c r="DL201" i="9" s="1"/>
  <c r="AC201" i="9"/>
  <c r="AL201" i="9"/>
  <c r="AW201" i="9"/>
  <c r="DO201" i="9" s="1"/>
  <c r="U201" i="9"/>
  <c r="AD201" i="9"/>
  <c r="AO201" i="9"/>
  <c r="DC205" i="9"/>
  <c r="BT205" i="9"/>
  <c r="CZ205" i="9"/>
  <c r="BQ205" i="9"/>
  <c r="BW205" i="9"/>
  <c r="DF205" i="9"/>
  <c r="BG205" i="9"/>
  <c r="CP205" i="9"/>
  <c r="BV205" i="9"/>
  <c r="DE205" i="9"/>
  <c r="CO205" i="9"/>
  <c r="BF205" i="9"/>
  <c r="DK212" i="9"/>
  <c r="CB212" i="9"/>
  <c r="BO212" i="9"/>
  <c r="CX212" i="9"/>
  <c r="BN212" i="9"/>
  <c r="CW212" i="9"/>
  <c r="CV220" i="9"/>
  <c r="BM220" i="9"/>
  <c r="CU220" i="9"/>
  <c r="BL220" i="9"/>
  <c r="CZ220" i="9"/>
  <c r="BQ220" i="9"/>
  <c r="BW220" i="9"/>
  <c r="DF220" i="9"/>
  <c r="BG220" i="9"/>
  <c r="CP220" i="9"/>
  <c r="BV220" i="9"/>
  <c r="DE220" i="9"/>
  <c r="BF220" i="9"/>
  <c r="CO220" i="9"/>
  <c r="DC192" i="9"/>
  <c r="BT192" i="9"/>
  <c r="BO192" i="9"/>
  <c r="CX192" i="9"/>
  <c r="CW192" i="9"/>
  <c r="BN192" i="9"/>
  <c r="DC196" i="9"/>
  <c r="BT196" i="9"/>
  <c r="CY196" i="9"/>
  <c r="BP196" i="9"/>
  <c r="BW196" i="9"/>
  <c r="DF196" i="9"/>
  <c r="BG196" i="9"/>
  <c r="CP196" i="9"/>
  <c r="DE196" i="9"/>
  <c r="BV196" i="9"/>
  <c r="CO196" i="9"/>
  <c r="BF196" i="9"/>
  <c r="DH198" i="9"/>
  <c r="BY198" i="9"/>
  <c r="DG198" i="9"/>
  <c r="BX198" i="9"/>
  <c r="CR198" i="9"/>
  <c r="BI198" i="9"/>
  <c r="CM198" i="9"/>
  <c r="BD198" i="9"/>
  <c r="BS198" i="9"/>
  <c r="DB198" i="9"/>
  <c r="BC198" i="9"/>
  <c r="CL198" i="9"/>
  <c r="DA198" i="9"/>
  <c r="BR198" i="9"/>
  <c r="W210" i="9"/>
  <c r="AA210" i="9"/>
  <c r="AE210" i="9"/>
  <c r="AI210" i="9"/>
  <c r="AM210" i="9"/>
  <c r="AQ210" i="9"/>
  <c r="AU210" i="9"/>
  <c r="DM210" i="9" s="1"/>
  <c r="T210" i="9"/>
  <c r="X210" i="9"/>
  <c r="AB210" i="9"/>
  <c r="AF210" i="9"/>
  <c r="AJ210" i="9"/>
  <c r="AN210" i="9"/>
  <c r="AR210" i="9"/>
  <c r="AV210" i="9"/>
  <c r="DN210" i="9" s="1"/>
  <c r="V210" i="9"/>
  <c r="AD210" i="9"/>
  <c r="AL210" i="9"/>
  <c r="AT210" i="9"/>
  <c r="DL210" i="9" s="1"/>
  <c r="DV210" i="9" s="1"/>
  <c r="DY210" i="9" s="1"/>
  <c r="Y210" i="9"/>
  <c r="AG210" i="9"/>
  <c r="AO210" i="9"/>
  <c r="AW210" i="9"/>
  <c r="DO210" i="9" s="1"/>
  <c r="Z210" i="9"/>
  <c r="AH210" i="9"/>
  <c r="AP210" i="9"/>
  <c r="AS210" i="9"/>
  <c r="U210" i="9"/>
  <c r="AC210" i="9"/>
  <c r="AK210" i="9"/>
  <c r="DK211" i="9"/>
  <c r="CB211" i="9"/>
  <c r="BO211" i="9"/>
  <c r="CX211" i="9"/>
  <c r="CW211" i="9"/>
  <c r="BN211" i="9"/>
  <c r="CM219" i="9"/>
  <c r="BD219" i="9"/>
  <c r="CR219" i="9"/>
  <c r="BI219" i="9"/>
  <c r="CQ219" i="9"/>
  <c r="BH219" i="9"/>
  <c r="BS219" i="9"/>
  <c r="DB219" i="9"/>
  <c r="BC219" i="9"/>
  <c r="CL219" i="9"/>
  <c r="BR219" i="9"/>
  <c r="DA219" i="9"/>
  <c r="DD254" i="9"/>
  <c r="BU254" i="9"/>
  <c r="DD255" i="9"/>
  <c r="BU255" i="9"/>
  <c r="DD256" i="9"/>
  <c r="BU256" i="9"/>
  <c r="DD257" i="9"/>
  <c r="BU257" i="9"/>
  <c r="DD258" i="9"/>
  <c r="BU258" i="9"/>
  <c r="DD259" i="9"/>
  <c r="BU259" i="9"/>
  <c r="DD260" i="9"/>
  <c r="BU260" i="9"/>
  <c r="DD261" i="9"/>
  <c r="BU261" i="9"/>
  <c r="DD262" i="9"/>
  <c r="BU262" i="9"/>
  <c r="DD263" i="9"/>
  <c r="BU263" i="9"/>
  <c r="DD264" i="9"/>
  <c r="BU264" i="9"/>
  <c r="DD265" i="9"/>
  <c r="BU265" i="9"/>
  <c r="DD266" i="9"/>
  <c r="BU266" i="9"/>
  <c r="DD267" i="9"/>
  <c r="BU267" i="9"/>
  <c r="DD268" i="9"/>
  <c r="BU268" i="9"/>
  <c r="DD269" i="9"/>
  <c r="BU269" i="9"/>
  <c r="DD270" i="9"/>
  <c r="BU270" i="9"/>
  <c r="DD271" i="9"/>
  <c r="BU271" i="9"/>
  <c r="DD272" i="9"/>
  <c r="BU272" i="9"/>
  <c r="DD273" i="9"/>
  <c r="BU273" i="9"/>
  <c r="DD274" i="9"/>
  <c r="BU274" i="9"/>
  <c r="DD275" i="9"/>
  <c r="BU275" i="9"/>
  <c r="DD276" i="9"/>
  <c r="BU276" i="9"/>
  <c r="DD277" i="9"/>
  <c r="BU277" i="9"/>
  <c r="DD278" i="9"/>
  <c r="BU278" i="9"/>
  <c r="DD279" i="9"/>
  <c r="BU279" i="9"/>
  <c r="DD280" i="9"/>
  <c r="BU280" i="9"/>
  <c r="DD281" i="9"/>
  <c r="BU281" i="9"/>
  <c r="DD282" i="9"/>
  <c r="BU282" i="9"/>
  <c r="DD283" i="9"/>
  <c r="BU283" i="9"/>
  <c r="DD284" i="9"/>
  <c r="BU284" i="9"/>
  <c r="DD285" i="9"/>
  <c r="BU285" i="9"/>
  <c r="DD286" i="9"/>
  <c r="BU286" i="9"/>
  <c r="DD287" i="9"/>
  <c r="BU287" i="9"/>
  <c r="DD288" i="9"/>
  <c r="BU288" i="9"/>
  <c r="DD289" i="9"/>
  <c r="BU289" i="9"/>
  <c r="DD290" i="9"/>
  <c r="BU290" i="9"/>
  <c r="DD291" i="9"/>
  <c r="BU291" i="9"/>
  <c r="DD292" i="9"/>
  <c r="BU292" i="9"/>
  <c r="DD293" i="9"/>
  <c r="BU293" i="9"/>
  <c r="DD294" i="9"/>
  <c r="BU294" i="9"/>
  <c r="DD295" i="9"/>
  <c r="BU295" i="9"/>
  <c r="DD296" i="9"/>
  <c r="BU296" i="9"/>
  <c r="DD297" i="9"/>
  <c r="BU297" i="9"/>
  <c r="DD298" i="9"/>
  <c r="BU298" i="9"/>
  <c r="DD299" i="9"/>
  <c r="BU299" i="9"/>
  <c r="DD300" i="9"/>
  <c r="BU300" i="9"/>
  <c r="BU301" i="9"/>
  <c r="DD301" i="9"/>
  <c r="BI302" i="9"/>
  <c r="CR302" i="9"/>
  <c r="BY302" i="9"/>
  <c r="DH302" i="9"/>
  <c r="BM303" i="9"/>
  <c r="CV303" i="9"/>
  <c r="BQ304" i="9"/>
  <c r="CZ304" i="9"/>
  <c r="BU305" i="9"/>
  <c r="DD305" i="9"/>
  <c r="W155" i="9"/>
  <c r="AA155" i="9"/>
  <c r="AE155" i="9"/>
  <c r="AI155" i="9"/>
  <c r="AM155" i="9"/>
  <c r="AQ155" i="9"/>
  <c r="AU155" i="9"/>
  <c r="DM155" i="9" s="1"/>
  <c r="T155" i="9"/>
  <c r="X155" i="9"/>
  <c r="AB155" i="9"/>
  <c r="AF155" i="9"/>
  <c r="AJ155" i="9"/>
  <c r="AN155" i="9"/>
  <c r="AR155" i="9"/>
  <c r="AV155" i="9"/>
  <c r="DN155" i="9" s="1"/>
  <c r="V155" i="9"/>
  <c r="AD155" i="9"/>
  <c r="AL155" i="9"/>
  <c r="AT155" i="9"/>
  <c r="DL155" i="9" s="1"/>
  <c r="DV155" i="9" s="1"/>
  <c r="DY155" i="9" s="1"/>
  <c r="Y155" i="9"/>
  <c r="AG155" i="9"/>
  <c r="AO155" i="9"/>
  <c r="AW155" i="9"/>
  <c r="DO155" i="9" s="1"/>
  <c r="Z155" i="9"/>
  <c r="AH155" i="9"/>
  <c r="AP155" i="9"/>
  <c r="AK155" i="9"/>
  <c r="AS155" i="9"/>
  <c r="U155" i="9"/>
  <c r="AC155" i="9"/>
  <c r="DD172" i="9"/>
  <c r="BU172" i="9"/>
  <c r="CM172" i="9"/>
  <c r="BD172" i="9"/>
  <c r="CR172" i="9"/>
  <c r="BI172" i="9"/>
  <c r="CQ172" i="9"/>
  <c r="BH172" i="9"/>
  <c r="BS172" i="9"/>
  <c r="DB172" i="9"/>
  <c r="BC172" i="9"/>
  <c r="CL172" i="9"/>
  <c r="BR172" i="9"/>
  <c r="DA172" i="9"/>
  <c r="DG208" i="9"/>
  <c r="BX208" i="9"/>
  <c r="CN208" i="9"/>
  <c r="BE208" i="9"/>
  <c r="CM208" i="9"/>
  <c r="BD208" i="9"/>
  <c r="CR208" i="9"/>
  <c r="BI208" i="9"/>
  <c r="BS208" i="9"/>
  <c r="DB208" i="9"/>
  <c r="BC208" i="9"/>
  <c r="CL208" i="9"/>
  <c r="BR208" i="9"/>
  <c r="DA208" i="9"/>
  <c r="W250" i="9"/>
  <c r="AA250" i="9"/>
  <c r="AE250" i="9"/>
  <c r="AI250" i="9"/>
  <c r="AM250" i="9"/>
  <c r="AQ250" i="9"/>
  <c r="AU250" i="9"/>
  <c r="DM250" i="9" s="1"/>
  <c r="U250" i="9"/>
  <c r="Y250" i="9"/>
  <c r="AC250" i="9"/>
  <c r="AG250" i="9"/>
  <c r="AK250" i="9"/>
  <c r="AO250" i="9"/>
  <c r="AS250" i="9"/>
  <c r="AW250" i="9"/>
  <c r="DO250" i="9" s="1"/>
  <c r="V250" i="9"/>
  <c r="AD250" i="9"/>
  <c r="AL250" i="9"/>
  <c r="AT250" i="9"/>
  <c r="DL250" i="9" s="1"/>
  <c r="X250" i="9"/>
  <c r="AF250" i="9"/>
  <c r="AN250" i="9"/>
  <c r="AV250" i="9"/>
  <c r="DN250" i="9" s="1"/>
  <c r="Z250" i="9"/>
  <c r="AH250" i="9"/>
  <c r="AP250" i="9"/>
  <c r="AB250" i="9"/>
  <c r="AJ250" i="9"/>
  <c r="AR250" i="9"/>
  <c r="T250" i="9"/>
  <c r="DG252" i="9"/>
  <c r="BX252" i="9"/>
  <c r="BC252" i="9"/>
  <c r="CL252" i="9"/>
  <c r="BQ252" i="9"/>
  <c r="CZ252" i="9"/>
  <c r="CA252" i="9"/>
  <c r="DJ252" i="9"/>
  <c r="CN252" i="9"/>
  <c r="BE252" i="9"/>
  <c r="BR252" i="9"/>
  <c r="DA252" i="9"/>
  <c r="BQ309" i="9"/>
  <c r="CZ309" i="9"/>
  <c r="BQ313" i="9"/>
  <c r="CZ313" i="9"/>
  <c r="CP315" i="9"/>
  <c r="BG315" i="9"/>
  <c r="DK315" i="9"/>
  <c r="CB315" i="9"/>
  <c r="CV317" i="9"/>
  <c r="BM317" i="9"/>
  <c r="BR319" i="9"/>
  <c r="DA319" i="9"/>
  <c r="BU321" i="9"/>
  <c r="DD321" i="9"/>
  <c r="BE321" i="9"/>
  <c r="CN321" i="9"/>
  <c r="CP323" i="9"/>
  <c r="BG323" i="9"/>
  <c r="DK323" i="9"/>
  <c r="CB323" i="9"/>
  <c r="CV325" i="9"/>
  <c r="BM325" i="9"/>
  <c r="BR327" i="9"/>
  <c r="DA327" i="9"/>
  <c r="BU329" i="9"/>
  <c r="DD329" i="9"/>
  <c r="BE329" i="9"/>
  <c r="CN329" i="9"/>
  <c r="CP331" i="9"/>
  <c r="BG331" i="9"/>
  <c r="DK331" i="9"/>
  <c r="CB331" i="9"/>
  <c r="CV333" i="9"/>
  <c r="BM333" i="9"/>
  <c r="BR335" i="9"/>
  <c r="DA335" i="9"/>
  <c r="BU337" i="9"/>
  <c r="DD337" i="9"/>
  <c r="BE337" i="9"/>
  <c r="CN337" i="9"/>
  <c r="CP339" i="9"/>
  <c r="BG339" i="9"/>
  <c r="DK339" i="9"/>
  <c r="CB339" i="9"/>
  <c r="BY306" i="9"/>
  <c r="DH306" i="9"/>
  <c r="BI306" i="9"/>
  <c r="CR306" i="9"/>
  <c r="CL307" i="9"/>
  <c r="BC307" i="9"/>
  <c r="BX307" i="9"/>
  <c r="DG307" i="9"/>
  <c r="BP309" i="9"/>
  <c r="CY309" i="9"/>
  <c r="BY310" i="9"/>
  <c r="DH310" i="9"/>
  <c r="BI310" i="9"/>
  <c r="CR310" i="9"/>
  <c r="CL311" i="9"/>
  <c r="BC311" i="9"/>
  <c r="BX311" i="9"/>
  <c r="DG311" i="9"/>
  <c r="BP313" i="9"/>
  <c r="CY313" i="9"/>
  <c r="BY314" i="9"/>
  <c r="DH314" i="9"/>
  <c r="BI314" i="9"/>
  <c r="CR314" i="9"/>
  <c r="CL315" i="9"/>
  <c r="BC315" i="9"/>
  <c r="BX315" i="9"/>
  <c r="DG315" i="9"/>
  <c r="BP317" i="9"/>
  <c r="CY317" i="9"/>
  <c r="BY318" i="9"/>
  <c r="DH318" i="9"/>
  <c r="BI318" i="9"/>
  <c r="CR318" i="9"/>
  <c r="CL319" i="9"/>
  <c r="BC319" i="9"/>
  <c r="BX319" i="9"/>
  <c r="DG319" i="9"/>
  <c r="BP321" i="9"/>
  <c r="CY321" i="9"/>
  <c r="BY322" i="9"/>
  <c r="DH322" i="9"/>
  <c r="BI322" i="9"/>
  <c r="CR322" i="9"/>
  <c r="CL323" i="9"/>
  <c r="BC323" i="9"/>
  <c r="BX323" i="9"/>
  <c r="DG323" i="9"/>
  <c r="BP325" i="9"/>
  <c r="CY325" i="9"/>
  <c r="BY326" i="9"/>
  <c r="DH326" i="9"/>
  <c r="BI326" i="9"/>
  <c r="CR326" i="9"/>
  <c r="CL327" i="9"/>
  <c r="BC327" i="9"/>
  <c r="BX327" i="9"/>
  <c r="DG327" i="9"/>
  <c r="BP329" i="9"/>
  <c r="CY329" i="9"/>
  <c r="BY330" i="9"/>
  <c r="DH330" i="9"/>
  <c r="BI330" i="9"/>
  <c r="CR330" i="9"/>
  <c r="CL331" i="9"/>
  <c r="BC331" i="9"/>
  <c r="BX331" i="9"/>
  <c r="DG331" i="9"/>
  <c r="BP333" i="9"/>
  <c r="CY333" i="9"/>
  <c r="BY334" i="9"/>
  <c r="DH334" i="9"/>
  <c r="BI334" i="9"/>
  <c r="CR334" i="9"/>
  <c r="CL335" i="9"/>
  <c r="BC335" i="9"/>
  <c r="BX335" i="9"/>
  <c r="DG335" i="9"/>
  <c r="BP337" i="9"/>
  <c r="CY337" i="9"/>
  <c r="BY338" i="9"/>
  <c r="DH338" i="9"/>
  <c r="BI338" i="9"/>
  <c r="CR338" i="9"/>
  <c r="BC339" i="9"/>
  <c r="CL339" i="9"/>
  <c r="BX339" i="9"/>
  <c r="DG339" i="9"/>
  <c r="CQ216" i="9"/>
  <c r="BH216" i="9"/>
  <c r="DD216" i="9"/>
  <c r="BU216" i="9"/>
  <c r="DC216" i="9"/>
  <c r="BT216" i="9"/>
  <c r="DH216" i="9"/>
  <c r="BY216" i="9"/>
  <c r="CA216" i="9"/>
  <c r="DJ216" i="9"/>
  <c r="BK216" i="9"/>
  <c r="CT216" i="9"/>
  <c r="BZ216" i="9"/>
  <c r="DI216" i="9"/>
  <c r="BJ216" i="9"/>
  <c r="CS216" i="9"/>
  <c r="CD222" i="9"/>
  <c r="CE222" i="9"/>
  <c r="CC222" i="9"/>
  <c r="CZ307" i="9"/>
  <c r="BQ307" i="9"/>
  <c r="CZ311" i="9"/>
  <c r="BQ311" i="9"/>
  <c r="CZ315" i="9"/>
  <c r="BQ315" i="9"/>
  <c r="CZ319" i="9"/>
  <c r="BQ319" i="9"/>
  <c r="CZ323" i="9"/>
  <c r="BQ323" i="9"/>
  <c r="CZ327" i="9"/>
  <c r="BQ327" i="9"/>
  <c r="CZ331" i="9"/>
  <c r="BQ331" i="9"/>
  <c r="CZ335" i="9"/>
  <c r="BQ335" i="9"/>
  <c r="CZ339" i="9"/>
  <c r="BQ339" i="9"/>
  <c r="CM253" i="9"/>
  <c r="BD253" i="9"/>
  <c r="DG253" i="9"/>
  <c r="BX253" i="9"/>
  <c r="BC253" i="9"/>
  <c r="CL253" i="9"/>
  <c r="BQ253" i="9"/>
  <c r="CZ253" i="9"/>
  <c r="CA253" i="9"/>
  <c r="DJ253" i="9"/>
  <c r="CN253" i="9"/>
  <c r="BE253" i="9"/>
  <c r="BR253" i="9"/>
  <c r="DA253" i="9"/>
  <c r="DB312" i="9"/>
  <c r="BS312" i="9"/>
  <c r="CB312" i="9"/>
  <c r="DK312" i="9"/>
  <c r="CP312" i="9"/>
  <c r="BG312" i="9"/>
  <c r="CY312" i="9"/>
  <c r="BP312" i="9"/>
  <c r="DV312" i="9"/>
  <c r="DY312" i="9" s="1"/>
  <c r="BM312" i="9"/>
  <c r="CV312" i="9"/>
  <c r="DB324" i="9"/>
  <c r="BS324" i="9"/>
  <c r="CB324" i="9"/>
  <c r="DK324" i="9"/>
  <c r="CP324" i="9"/>
  <c r="BG324" i="9"/>
  <c r="CY324" i="9"/>
  <c r="BP324" i="9"/>
  <c r="DV324" i="9"/>
  <c r="DY324" i="9" s="1"/>
  <c r="BM324" i="9"/>
  <c r="CV324" i="9"/>
  <c r="CM336" i="9"/>
  <c r="BD336" i="9"/>
  <c r="DJ341" i="9"/>
  <c r="CA341" i="9"/>
  <c r="CT341" i="9"/>
  <c r="BK341" i="9"/>
  <c r="BZ341" i="9"/>
  <c r="DI341" i="9"/>
  <c r="BJ341" i="9"/>
  <c r="CS341" i="9"/>
  <c r="DH341" i="9"/>
  <c r="BY341" i="9"/>
  <c r="CR341" i="9"/>
  <c r="BI341" i="9"/>
  <c r="CX343" i="9"/>
  <c r="BO343" i="9"/>
  <c r="BN343" i="9"/>
  <c r="CW343" i="9"/>
  <c r="DV343" i="9"/>
  <c r="DY343" i="9" s="1"/>
  <c r="CV343" i="9"/>
  <c r="BM343" i="9"/>
  <c r="DB345" i="9"/>
  <c r="BS345" i="9"/>
  <c r="CL345" i="9"/>
  <c r="BC345" i="9"/>
  <c r="BR345" i="9"/>
  <c r="DA345" i="9"/>
  <c r="CZ345" i="9"/>
  <c r="BQ345" i="9"/>
  <c r="CY346" i="9"/>
  <c r="BP346" i="9"/>
  <c r="DF347" i="9"/>
  <c r="BW347" i="9"/>
  <c r="CP347" i="9"/>
  <c r="BG347" i="9"/>
  <c r="BV347" i="9"/>
  <c r="DE347" i="9"/>
  <c r="BF347" i="9"/>
  <c r="CO347" i="9"/>
  <c r="DD347" i="9"/>
  <c r="BU347" i="9"/>
  <c r="CN347" i="9"/>
  <c r="BE347" i="9"/>
  <c r="DJ349" i="9"/>
  <c r="CA349" i="9"/>
  <c r="CT349" i="9"/>
  <c r="BK349" i="9"/>
  <c r="BZ349" i="9"/>
  <c r="DI349" i="9"/>
  <c r="BJ349" i="9"/>
  <c r="CS349" i="9"/>
  <c r="DH349" i="9"/>
  <c r="BY349" i="9"/>
  <c r="CR349" i="9"/>
  <c r="BI349" i="9"/>
  <c r="CX351" i="9"/>
  <c r="BO351" i="9"/>
  <c r="BN351" i="9"/>
  <c r="CW351" i="9"/>
  <c r="DV351" i="9"/>
  <c r="DY351" i="9" s="1"/>
  <c r="CV351" i="9"/>
  <c r="BM351" i="9"/>
  <c r="DB353" i="9"/>
  <c r="BS353" i="9"/>
  <c r="CL353" i="9"/>
  <c r="BC353" i="9"/>
  <c r="BR353" i="9"/>
  <c r="DA353" i="9"/>
  <c r="CZ353" i="9"/>
  <c r="BQ353" i="9"/>
  <c r="CY354" i="9"/>
  <c r="BP354" i="9"/>
  <c r="DF355" i="9"/>
  <c r="BW355" i="9"/>
  <c r="CP355" i="9"/>
  <c r="BG355" i="9"/>
  <c r="BV355" i="9"/>
  <c r="DE355" i="9"/>
  <c r="BF355" i="9"/>
  <c r="CO355" i="9"/>
  <c r="DD355" i="9"/>
  <c r="BU355" i="9"/>
  <c r="CN355" i="9"/>
  <c r="BE355" i="9"/>
  <c r="DJ357" i="9"/>
  <c r="CA357" i="9"/>
  <c r="CT357" i="9"/>
  <c r="BK357" i="9"/>
  <c r="BZ357" i="9"/>
  <c r="DI357" i="9"/>
  <c r="BJ357" i="9"/>
  <c r="CS357" i="9"/>
  <c r="DH357" i="9"/>
  <c r="BY357" i="9"/>
  <c r="CR357" i="9"/>
  <c r="BI357" i="9"/>
  <c r="CX359" i="9"/>
  <c r="BO359" i="9"/>
  <c r="BN359" i="9"/>
  <c r="CW359" i="9"/>
  <c r="DV359" i="9"/>
  <c r="DY359" i="9" s="1"/>
  <c r="CV359" i="9"/>
  <c r="BM359" i="9"/>
  <c r="DB361" i="9"/>
  <c r="BS361" i="9"/>
  <c r="CL361" i="9"/>
  <c r="BC361" i="9"/>
  <c r="BR361" i="9"/>
  <c r="DA361" i="9"/>
  <c r="CZ361" i="9"/>
  <c r="BQ361" i="9"/>
  <c r="CY362" i="9"/>
  <c r="BP362" i="9"/>
  <c r="DF363" i="9"/>
  <c r="BW363" i="9"/>
  <c r="CP363" i="9"/>
  <c r="BG363" i="9"/>
  <c r="BV363" i="9"/>
  <c r="DE363" i="9"/>
  <c r="BF363" i="9"/>
  <c r="CO363" i="9"/>
  <c r="DD363" i="9"/>
  <c r="BU363" i="9"/>
  <c r="CN363" i="9"/>
  <c r="BE363" i="9"/>
  <c r="DJ365" i="9"/>
  <c r="CA365" i="9"/>
  <c r="CT365" i="9"/>
  <c r="BK365" i="9"/>
  <c r="BZ365" i="9"/>
  <c r="DI365" i="9"/>
  <c r="BJ365" i="9"/>
  <c r="CS365" i="9"/>
  <c r="DH365" i="9"/>
  <c r="BY365" i="9"/>
  <c r="CR365" i="9"/>
  <c r="BI365" i="9"/>
  <c r="CX367" i="9"/>
  <c r="BO367" i="9"/>
  <c r="BN367" i="9"/>
  <c r="CW367" i="9"/>
  <c r="DV367" i="9"/>
  <c r="DY367" i="9" s="1"/>
  <c r="CV367" i="9"/>
  <c r="BM367" i="9"/>
  <c r="DB369" i="9"/>
  <c r="BS369" i="9"/>
  <c r="CL369" i="9"/>
  <c r="BC369" i="9"/>
  <c r="BR369" i="9"/>
  <c r="DA369" i="9"/>
  <c r="CZ369" i="9"/>
  <c r="BQ369" i="9"/>
  <c r="CY370" i="9"/>
  <c r="BP370" i="9"/>
  <c r="DF371" i="9"/>
  <c r="BW371" i="9"/>
  <c r="CP371" i="9"/>
  <c r="BG371" i="9"/>
  <c r="BV371" i="9"/>
  <c r="DE371" i="9"/>
  <c r="BF371" i="9"/>
  <c r="CO371" i="9"/>
  <c r="DD371" i="9"/>
  <c r="BU371" i="9"/>
  <c r="CN371" i="9"/>
  <c r="BE371" i="9"/>
  <c r="DJ373" i="9"/>
  <c r="CA373" i="9"/>
  <c r="CT373" i="9"/>
  <c r="BK373" i="9"/>
  <c r="BZ373" i="9"/>
  <c r="DI373" i="9"/>
  <c r="BJ373" i="9"/>
  <c r="CS373" i="9"/>
  <c r="DH373" i="9"/>
  <c r="BY373" i="9"/>
  <c r="CR373" i="9"/>
  <c r="BI373" i="9"/>
  <c r="CX375" i="9"/>
  <c r="BO375" i="9"/>
  <c r="BN375" i="9"/>
  <c r="CW375" i="9"/>
  <c r="DV375" i="9"/>
  <c r="DY375" i="9" s="1"/>
  <c r="CV375" i="9"/>
  <c r="BM375" i="9"/>
  <c r="DB377" i="9"/>
  <c r="BS377" i="9"/>
  <c r="CL377" i="9"/>
  <c r="BC377" i="9"/>
  <c r="BR377" i="9"/>
  <c r="DA377" i="9"/>
  <c r="CZ377" i="9"/>
  <c r="BQ377" i="9"/>
  <c r="CY378" i="9"/>
  <c r="BP378" i="9"/>
  <c r="DF379" i="9"/>
  <c r="BW379" i="9"/>
  <c r="CP379" i="9"/>
  <c r="BG379" i="9"/>
  <c r="BV379" i="9"/>
  <c r="DE379" i="9"/>
  <c r="BF379" i="9"/>
  <c r="CO379" i="9"/>
  <c r="DD379" i="9"/>
  <c r="BU379" i="9"/>
  <c r="CN379" i="9"/>
  <c r="BE379" i="9"/>
  <c r="DJ381" i="9"/>
  <c r="CA381" i="9"/>
  <c r="CT381" i="9"/>
  <c r="BK381" i="9"/>
  <c r="BZ381" i="9"/>
  <c r="DI381" i="9"/>
  <c r="BJ381" i="9"/>
  <c r="CS381" i="9"/>
  <c r="DH381" i="9"/>
  <c r="BY381" i="9"/>
  <c r="CR381" i="9"/>
  <c r="BI381" i="9"/>
  <c r="CX383" i="9"/>
  <c r="BO383" i="9"/>
  <c r="BN383" i="9"/>
  <c r="CW383" i="9"/>
  <c r="DV383" i="9"/>
  <c r="DY383" i="9" s="1"/>
  <c r="CV383" i="9"/>
  <c r="BM383" i="9"/>
  <c r="DB385" i="9"/>
  <c r="BS385" i="9"/>
  <c r="CL385" i="9"/>
  <c r="BC385" i="9"/>
  <c r="BR385" i="9"/>
  <c r="DA385" i="9"/>
  <c r="CZ385" i="9"/>
  <c r="BQ385" i="9"/>
  <c r="CY386" i="9"/>
  <c r="BP386" i="9"/>
  <c r="DF387" i="9"/>
  <c r="BW387" i="9"/>
  <c r="CP387" i="9"/>
  <c r="BG387" i="9"/>
  <c r="BV387" i="9"/>
  <c r="DE387" i="9"/>
  <c r="BF387" i="9"/>
  <c r="CO387" i="9"/>
  <c r="DD387" i="9"/>
  <c r="BU387" i="9"/>
  <c r="CN387" i="9"/>
  <c r="BE387" i="9"/>
  <c r="DJ389" i="9"/>
  <c r="CA389" i="9"/>
  <c r="CT389" i="9"/>
  <c r="BK389" i="9"/>
  <c r="BZ389" i="9"/>
  <c r="DI389" i="9"/>
  <c r="BJ389" i="9"/>
  <c r="CS389" i="9"/>
  <c r="DH389" i="9"/>
  <c r="BY389" i="9"/>
  <c r="CR389" i="9"/>
  <c r="BI389" i="9"/>
  <c r="CX391" i="9"/>
  <c r="BO391" i="9"/>
  <c r="BN391" i="9"/>
  <c r="CW391" i="9"/>
  <c r="DV391" i="9"/>
  <c r="DY391" i="9" s="1"/>
  <c r="CV391" i="9"/>
  <c r="BM391" i="9"/>
  <c r="DB393" i="9"/>
  <c r="BS393" i="9"/>
  <c r="CL393" i="9"/>
  <c r="BC393" i="9"/>
  <c r="BR393" i="9"/>
  <c r="DA393" i="9"/>
  <c r="CZ393" i="9"/>
  <c r="BQ393" i="9"/>
  <c r="CY394" i="9"/>
  <c r="BP394" i="9"/>
  <c r="DF395" i="9"/>
  <c r="BW395" i="9"/>
  <c r="CP395" i="9"/>
  <c r="BG395" i="9"/>
  <c r="BV395" i="9"/>
  <c r="DE395" i="9"/>
  <c r="BF395" i="9"/>
  <c r="CO395" i="9"/>
  <c r="DD395" i="9"/>
  <c r="BU395" i="9"/>
  <c r="CN395" i="9"/>
  <c r="BE395" i="9"/>
  <c r="DJ397" i="9"/>
  <c r="CA397" i="9"/>
  <c r="CT397" i="9"/>
  <c r="BK397" i="9"/>
  <c r="BZ397" i="9"/>
  <c r="DI397" i="9"/>
  <c r="BJ397" i="9"/>
  <c r="CS397" i="9"/>
  <c r="DH397" i="9"/>
  <c r="BY397" i="9"/>
  <c r="CR397" i="9"/>
  <c r="BI397" i="9"/>
  <c r="CX399" i="9"/>
  <c r="BO399" i="9"/>
  <c r="BN399" i="9"/>
  <c r="CW399" i="9"/>
  <c r="DV399" i="9"/>
  <c r="DY399" i="9" s="1"/>
  <c r="CV399" i="9"/>
  <c r="BM399" i="9"/>
  <c r="BR403" i="9"/>
  <c r="DA403" i="9"/>
  <c r="BQ403" i="9"/>
  <c r="CZ403" i="9"/>
  <c r="CL404" i="9"/>
  <c r="BC404" i="9"/>
  <c r="CQ405" i="9"/>
  <c r="BH405" i="9"/>
  <c r="BN407" i="9"/>
  <c r="CW407" i="9"/>
  <c r="DV407" i="9"/>
  <c r="DY407" i="9" s="1"/>
  <c r="BM407" i="9"/>
  <c r="CV407" i="9"/>
  <c r="CT408" i="9"/>
  <c r="BK408" i="9"/>
  <c r="CY409" i="9"/>
  <c r="BP409" i="9"/>
  <c r="BZ411" i="9"/>
  <c r="DI411" i="9"/>
  <c r="BJ411" i="9"/>
  <c r="CS411" i="9"/>
  <c r="BY411" i="9"/>
  <c r="DH411" i="9"/>
  <c r="BI411" i="9"/>
  <c r="CR411" i="9"/>
  <c r="DB412" i="9"/>
  <c r="BS412" i="9"/>
  <c r="DG413" i="9"/>
  <c r="BX413" i="9"/>
  <c r="CM308" i="9"/>
  <c r="BD308" i="9"/>
  <c r="DB320" i="9"/>
  <c r="BS320" i="9"/>
  <c r="CB320" i="9"/>
  <c r="DK320" i="9"/>
  <c r="CP320" i="9"/>
  <c r="BG320" i="9"/>
  <c r="CY320" i="9"/>
  <c r="BP320" i="9"/>
  <c r="DV320" i="9"/>
  <c r="DY320" i="9" s="1"/>
  <c r="BM320" i="9"/>
  <c r="CV320" i="9"/>
  <c r="DB336" i="9"/>
  <c r="BS336" i="9"/>
  <c r="CB336" i="9"/>
  <c r="DK336" i="9"/>
  <c r="CP336" i="9"/>
  <c r="BG336" i="9"/>
  <c r="CY336" i="9"/>
  <c r="BP336" i="9"/>
  <c r="DV336" i="9"/>
  <c r="DY336" i="9" s="1"/>
  <c r="BM336" i="9"/>
  <c r="CV336" i="9"/>
  <c r="DC340" i="9"/>
  <c r="BT340" i="9"/>
  <c r="CD341" i="9"/>
  <c r="CE341" i="9"/>
  <c r="CC341" i="9"/>
  <c r="CM346" i="9"/>
  <c r="BD346" i="9"/>
  <c r="DC348" i="9"/>
  <c r="BT348" i="9"/>
  <c r="CD349" i="9"/>
  <c r="CE349" i="9"/>
  <c r="CC349" i="9"/>
  <c r="CM354" i="9"/>
  <c r="BD354" i="9"/>
  <c r="DC356" i="9"/>
  <c r="BT356" i="9"/>
  <c r="CD357" i="9"/>
  <c r="CE357" i="9"/>
  <c r="CC357" i="9"/>
  <c r="CM362" i="9"/>
  <c r="BD362" i="9"/>
  <c r="DC364" i="9"/>
  <c r="BT364" i="9"/>
  <c r="CD365" i="9"/>
  <c r="CE365" i="9"/>
  <c r="CC365" i="9"/>
  <c r="CM370" i="9"/>
  <c r="BD370" i="9"/>
  <c r="DC372" i="9"/>
  <c r="BT372" i="9"/>
  <c r="CD373" i="9"/>
  <c r="CE373" i="9"/>
  <c r="CC373" i="9"/>
  <c r="CM378" i="9"/>
  <c r="BD378" i="9"/>
  <c r="DC380" i="9"/>
  <c r="BT380" i="9"/>
  <c r="CD381" i="9"/>
  <c r="CE381" i="9"/>
  <c r="CC381" i="9"/>
  <c r="CM386" i="9"/>
  <c r="BD386" i="9"/>
  <c r="DC388" i="9"/>
  <c r="BT388" i="9"/>
  <c r="CD389" i="9"/>
  <c r="CE389" i="9"/>
  <c r="CC389" i="9"/>
  <c r="CM394" i="9"/>
  <c r="BD394" i="9"/>
  <c r="DC396" i="9"/>
  <c r="BT396" i="9"/>
  <c r="CD397" i="9"/>
  <c r="CE397" i="9"/>
  <c r="CC397" i="9"/>
  <c r="CT401" i="9"/>
  <c r="BK401" i="9"/>
  <c r="BN404" i="9"/>
  <c r="CW404" i="9"/>
  <c r="DV404" i="9"/>
  <c r="DY404" i="9" s="1"/>
  <c r="BM404" i="9"/>
  <c r="CV404" i="9"/>
  <c r="CT405" i="9"/>
  <c r="BK405" i="9"/>
  <c r="BN408" i="9"/>
  <c r="CW408" i="9"/>
  <c r="DV408" i="9"/>
  <c r="DY408" i="9" s="1"/>
  <c r="BM408" i="9"/>
  <c r="CV408" i="9"/>
  <c r="CT409" i="9"/>
  <c r="BK409" i="9"/>
  <c r="BN412" i="9"/>
  <c r="CW412" i="9"/>
  <c r="DV412" i="9"/>
  <c r="DY412" i="9" s="1"/>
  <c r="BM412" i="9"/>
  <c r="CV412" i="9"/>
  <c r="CT413" i="9"/>
  <c r="BK413" i="9"/>
  <c r="CC263" i="9"/>
  <c r="CC265" i="9"/>
  <c r="CC271" i="9"/>
  <c r="CC275" i="9"/>
  <c r="CC279" i="9"/>
  <c r="CC281" i="9"/>
  <c r="CC283" i="9"/>
  <c r="CC285" i="9"/>
  <c r="CC289" i="9"/>
  <c r="CC291" i="9"/>
  <c r="CC293" i="9"/>
  <c r="CC297" i="9"/>
  <c r="CC299" i="9"/>
  <c r="BX308" i="9"/>
  <c r="DG308" i="9"/>
  <c r="CL308" i="9"/>
  <c r="BC308" i="9"/>
  <c r="BL308" i="9"/>
  <c r="CU308" i="9"/>
  <c r="BV308" i="9"/>
  <c r="DE308" i="9"/>
  <c r="BQ308" i="9"/>
  <c r="CZ308" i="9"/>
  <c r="BN316" i="9"/>
  <c r="CW316" i="9"/>
  <c r="DF316" i="9"/>
  <c r="BW316" i="9"/>
  <c r="CT316" i="9"/>
  <c r="BK316" i="9"/>
  <c r="DH316" i="9"/>
  <c r="BY316" i="9"/>
  <c r="CR316" i="9"/>
  <c r="BI316" i="9"/>
  <c r="BH332" i="9"/>
  <c r="CQ332" i="9"/>
  <c r="BR332" i="9"/>
  <c r="DA332" i="9"/>
  <c r="DJ332" i="9"/>
  <c r="CA332" i="9"/>
  <c r="BF332" i="9"/>
  <c r="CO332" i="9"/>
  <c r="DD332" i="9"/>
  <c r="BU332" i="9"/>
  <c r="CN332" i="9"/>
  <c r="BE332" i="9"/>
  <c r="CX340" i="9"/>
  <c r="BO340" i="9"/>
  <c r="BN340" i="9"/>
  <c r="CW340" i="9"/>
  <c r="DV340" i="9"/>
  <c r="DY340" i="9" s="1"/>
  <c r="CV340" i="9"/>
  <c r="BM340" i="9"/>
  <c r="DF342" i="9"/>
  <c r="BW342" i="9"/>
  <c r="CP342" i="9"/>
  <c r="BG342" i="9"/>
  <c r="BV342" i="9"/>
  <c r="DE342" i="9"/>
  <c r="BF342" i="9"/>
  <c r="CO342" i="9"/>
  <c r="DD342" i="9"/>
  <c r="BU342" i="9"/>
  <c r="CN342" i="9"/>
  <c r="BE342" i="9"/>
  <c r="CX344" i="9"/>
  <c r="BO344" i="9"/>
  <c r="BN344" i="9"/>
  <c r="CW344" i="9"/>
  <c r="DV344" i="9"/>
  <c r="DY344" i="9" s="1"/>
  <c r="CV344" i="9"/>
  <c r="BM344" i="9"/>
  <c r="DF346" i="9"/>
  <c r="BW346" i="9"/>
  <c r="CP346" i="9"/>
  <c r="BG346" i="9"/>
  <c r="BV346" i="9"/>
  <c r="DE346" i="9"/>
  <c r="BF346" i="9"/>
  <c r="CO346" i="9"/>
  <c r="DD346" i="9"/>
  <c r="BU346" i="9"/>
  <c r="CN346" i="9"/>
  <c r="BE346" i="9"/>
  <c r="CX348" i="9"/>
  <c r="BO348" i="9"/>
  <c r="BN348" i="9"/>
  <c r="CW348" i="9"/>
  <c r="DV348" i="9"/>
  <c r="DY348" i="9" s="1"/>
  <c r="CV348" i="9"/>
  <c r="BM348" i="9"/>
  <c r="DF350" i="9"/>
  <c r="BW350" i="9"/>
  <c r="CP350" i="9"/>
  <c r="BG350" i="9"/>
  <c r="BV350" i="9"/>
  <c r="DE350" i="9"/>
  <c r="BF350" i="9"/>
  <c r="CO350" i="9"/>
  <c r="DD350" i="9"/>
  <c r="BU350" i="9"/>
  <c r="CN350" i="9"/>
  <c r="BE350" i="9"/>
  <c r="CX352" i="9"/>
  <c r="BO352" i="9"/>
  <c r="BN352" i="9"/>
  <c r="CW352" i="9"/>
  <c r="DV352" i="9"/>
  <c r="DY352" i="9" s="1"/>
  <c r="CV352" i="9"/>
  <c r="BM352" i="9"/>
  <c r="DF354" i="9"/>
  <c r="BW354" i="9"/>
  <c r="CP354" i="9"/>
  <c r="BG354" i="9"/>
  <c r="BV354" i="9"/>
  <c r="DE354" i="9"/>
  <c r="BF354" i="9"/>
  <c r="CO354" i="9"/>
  <c r="DD354" i="9"/>
  <c r="BU354" i="9"/>
  <c r="CN354" i="9"/>
  <c r="BE354" i="9"/>
  <c r="CX356" i="9"/>
  <c r="BO356" i="9"/>
  <c r="BN356" i="9"/>
  <c r="CW356" i="9"/>
  <c r="DV356" i="9"/>
  <c r="DY356" i="9" s="1"/>
  <c r="CV356" i="9"/>
  <c r="BM356" i="9"/>
  <c r="DF358" i="9"/>
  <c r="BW358" i="9"/>
  <c r="CP358" i="9"/>
  <c r="BG358" i="9"/>
  <c r="BV358" i="9"/>
  <c r="DE358" i="9"/>
  <c r="BF358" i="9"/>
  <c r="CO358" i="9"/>
  <c r="DD358" i="9"/>
  <c r="BU358" i="9"/>
  <c r="CN358" i="9"/>
  <c r="BE358" i="9"/>
  <c r="CX360" i="9"/>
  <c r="BO360" i="9"/>
  <c r="BN360" i="9"/>
  <c r="CW360" i="9"/>
  <c r="DV360" i="9"/>
  <c r="DY360" i="9" s="1"/>
  <c r="CV360" i="9"/>
  <c r="BM360" i="9"/>
  <c r="DF362" i="9"/>
  <c r="BW362" i="9"/>
  <c r="CP362" i="9"/>
  <c r="BG362" i="9"/>
  <c r="BV362" i="9"/>
  <c r="DE362" i="9"/>
  <c r="BF362" i="9"/>
  <c r="CO362" i="9"/>
  <c r="DD362" i="9"/>
  <c r="BU362" i="9"/>
  <c r="CN362" i="9"/>
  <c r="BE362" i="9"/>
  <c r="CX364" i="9"/>
  <c r="BO364" i="9"/>
  <c r="BN364" i="9"/>
  <c r="CW364" i="9"/>
  <c r="DV364" i="9"/>
  <c r="DY364" i="9" s="1"/>
  <c r="CV364" i="9"/>
  <c r="BM364" i="9"/>
  <c r="DF366" i="9"/>
  <c r="BW366" i="9"/>
  <c r="CP366" i="9"/>
  <c r="BG366" i="9"/>
  <c r="BV366" i="9"/>
  <c r="DE366" i="9"/>
  <c r="BF366" i="9"/>
  <c r="CO366" i="9"/>
  <c r="DD366" i="9"/>
  <c r="BU366" i="9"/>
  <c r="CN366" i="9"/>
  <c r="BE366" i="9"/>
  <c r="CX368" i="9"/>
  <c r="BO368" i="9"/>
  <c r="BN368" i="9"/>
  <c r="CW368" i="9"/>
  <c r="DV368" i="9"/>
  <c r="DY368" i="9" s="1"/>
  <c r="CV368" i="9"/>
  <c r="BM368" i="9"/>
  <c r="DF370" i="9"/>
  <c r="BW370" i="9"/>
  <c r="CP370" i="9"/>
  <c r="BG370" i="9"/>
  <c r="BV370" i="9"/>
  <c r="DE370" i="9"/>
  <c r="BF370" i="9"/>
  <c r="CO370" i="9"/>
  <c r="DD370" i="9"/>
  <c r="BU370" i="9"/>
  <c r="CN370" i="9"/>
  <c r="BE370" i="9"/>
  <c r="CX372" i="9"/>
  <c r="BO372" i="9"/>
  <c r="BN372" i="9"/>
  <c r="CW372" i="9"/>
  <c r="DV372" i="9"/>
  <c r="DY372" i="9" s="1"/>
  <c r="CV372" i="9"/>
  <c r="BM372" i="9"/>
  <c r="DF374" i="9"/>
  <c r="BW374" i="9"/>
  <c r="CP374" i="9"/>
  <c r="BG374" i="9"/>
  <c r="BV374" i="9"/>
  <c r="DE374" i="9"/>
  <c r="BF374" i="9"/>
  <c r="CO374" i="9"/>
  <c r="DD374" i="9"/>
  <c r="BU374" i="9"/>
  <c r="CN374" i="9"/>
  <c r="BE374" i="9"/>
  <c r="CX376" i="9"/>
  <c r="BO376" i="9"/>
  <c r="BN376" i="9"/>
  <c r="CW376" i="9"/>
  <c r="DV376" i="9"/>
  <c r="DY376" i="9" s="1"/>
  <c r="CV376" i="9"/>
  <c r="BM376" i="9"/>
  <c r="DF378" i="9"/>
  <c r="BW378" i="9"/>
  <c r="CP378" i="9"/>
  <c r="BG378" i="9"/>
  <c r="BV378" i="9"/>
  <c r="DE378" i="9"/>
  <c r="BF378" i="9"/>
  <c r="CO378" i="9"/>
  <c r="DD378" i="9"/>
  <c r="BU378" i="9"/>
  <c r="CN378" i="9"/>
  <c r="BE378" i="9"/>
  <c r="CX380" i="9"/>
  <c r="BO380" i="9"/>
  <c r="BN380" i="9"/>
  <c r="CW380" i="9"/>
  <c r="DV380" i="9"/>
  <c r="DY380" i="9" s="1"/>
  <c r="CV380" i="9"/>
  <c r="BM380" i="9"/>
  <c r="DF382" i="9"/>
  <c r="BW382" i="9"/>
  <c r="CP382" i="9"/>
  <c r="BG382" i="9"/>
  <c r="BV382" i="9"/>
  <c r="DE382" i="9"/>
  <c r="BF382" i="9"/>
  <c r="CO382" i="9"/>
  <c r="DD382" i="9"/>
  <c r="BU382" i="9"/>
  <c r="CN382" i="9"/>
  <c r="BE382" i="9"/>
  <c r="CX384" i="9"/>
  <c r="BO384" i="9"/>
  <c r="BN384" i="9"/>
  <c r="CW384" i="9"/>
  <c r="DV384" i="9"/>
  <c r="DY384" i="9" s="1"/>
  <c r="CV384" i="9"/>
  <c r="BM384" i="9"/>
  <c r="DF386" i="9"/>
  <c r="BW386" i="9"/>
  <c r="CP386" i="9"/>
  <c r="BG386" i="9"/>
  <c r="BV386" i="9"/>
  <c r="DE386" i="9"/>
  <c r="BF386" i="9"/>
  <c r="CO386" i="9"/>
  <c r="DD386" i="9"/>
  <c r="BU386" i="9"/>
  <c r="CN386" i="9"/>
  <c r="BE386" i="9"/>
  <c r="CX388" i="9"/>
  <c r="BO388" i="9"/>
  <c r="BN388" i="9"/>
  <c r="CW388" i="9"/>
  <c r="DV388" i="9"/>
  <c r="DY388" i="9" s="1"/>
  <c r="CV388" i="9"/>
  <c r="BM388" i="9"/>
  <c r="DF390" i="9"/>
  <c r="BW390" i="9"/>
  <c r="CP390" i="9"/>
  <c r="BG390" i="9"/>
  <c r="BV390" i="9"/>
  <c r="DE390" i="9"/>
  <c r="BF390" i="9"/>
  <c r="CO390" i="9"/>
  <c r="DD390" i="9"/>
  <c r="BU390" i="9"/>
  <c r="CN390" i="9"/>
  <c r="BE390" i="9"/>
  <c r="CX392" i="9"/>
  <c r="BO392" i="9"/>
  <c r="BN392" i="9"/>
  <c r="CW392" i="9"/>
  <c r="DV392" i="9"/>
  <c r="DY392" i="9" s="1"/>
  <c r="CV392" i="9"/>
  <c r="BM392" i="9"/>
  <c r="DF394" i="9"/>
  <c r="BW394" i="9"/>
  <c r="CP394" i="9"/>
  <c r="BG394" i="9"/>
  <c r="BV394" i="9"/>
  <c r="DE394" i="9"/>
  <c r="BF394" i="9"/>
  <c r="CO394" i="9"/>
  <c r="DD394" i="9"/>
  <c r="BU394" i="9"/>
  <c r="CN394" i="9"/>
  <c r="BE394" i="9"/>
  <c r="CX396" i="9"/>
  <c r="BO396" i="9"/>
  <c r="BN396" i="9"/>
  <c r="CW396" i="9"/>
  <c r="DV396" i="9"/>
  <c r="DY396" i="9" s="1"/>
  <c r="CV396" i="9"/>
  <c r="BM396" i="9"/>
  <c r="DF398" i="9"/>
  <c r="BW398" i="9"/>
  <c r="CP398" i="9"/>
  <c r="BG398" i="9"/>
  <c r="BV398" i="9"/>
  <c r="DE398" i="9"/>
  <c r="BF398" i="9"/>
  <c r="CO398" i="9"/>
  <c r="DD398" i="9"/>
  <c r="BU398" i="9"/>
  <c r="CN398" i="9"/>
  <c r="BE398" i="9"/>
  <c r="CX400" i="9"/>
  <c r="BO400" i="9"/>
  <c r="BN400" i="9"/>
  <c r="CW400" i="9"/>
  <c r="DV400" i="9"/>
  <c r="DY400" i="9" s="1"/>
  <c r="CV400" i="9"/>
  <c r="BM400" i="9"/>
  <c r="BZ401" i="9"/>
  <c r="DI401" i="9"/>
  <c r="BJ401" i="9"/>
  <c r="CS401" i="9"/>
  <c r="BY401" i="9"/>
  <c r="DH401" i="9"/>
  <c r="BI401" i="9"/>
  <c r="CR401" i="9"/>
  <c r="BR405" i="9"/>
  <c r="DA405" i="9"/>
  <c r="BQ405" i="9"/>
  <c r="CZ405" i="9"/>
  <c r="BZ409" i="9"/>
  <c r="DI409" i="9"/>
  <c r="BJ409" i="9"/>
  <c r="CS409" i="9"/>
  <c r="BY409" i="9"/>
  <c r="DH409" i="9"/>
  <c r="BI409" i="9"/>
  <c r="CR409" i="9"/>
  <c r="BR413" i="9"/>
  <c r="DA413" i="9"/>
  <c r="BQ413" i="9"/>
  <c r="CZ413" i="9"/>
  <c r="BJ328" i="9"/>
  <c r="CS328" i="9"/>
  <c r="CD348" i="9"/>
  <c r="CC348" i="9"/>
  <c r="CD380" i="9"/>
  <c r="CE380" i="9"/>
  <c r="CC380" i="9"/>
  <c r="CL410" i="9"/>
  <c r="BC410" i="9"/>
  <c r="CQ410" i="9"/>
  <c r="BH410" i="9"/>
  <c r="CP410" i="9"/>
  <c r="BG410" i="9"/>
  <c r="BR410" i="9"/>
  <c r="DA410" i="9"/>
  <c r="BQ410" i="9"/>
  <c r="CZ410" i="9"/>
  <c r="DI422" i="9"/>
  <c r="BZ422" i="9"/>
  <c r="CS422" i="9"/>
  <c r="BJ422" i="9"/>
  <c r="BY422" i="9"/>
  <c r="DH422" i="9"/>
  <c r="BI422" i="9"/>
  <c r="CR422" i="9"/>
  <c r="DG422" i="9"/>
  <c r="BX422" i="9"/>
  <c r="CQ422" i="9"/>
  <c r="BH422" i="9"/>
  <c r="CW426" i="9"/>
  <c r="BN426" i="9"/>
  <c r="DV426" i="9"/>
  <c r="DY426" i="9" s="1"/>
  <c r="BM426" i="9"/>
  <c r="CV426" i="9"/>
  <c r="DK426" i="9"/>
  <c r="CB426" i="9"/>
  <c r="CU426" i="9"/>
  <c r="BL426" i="9"/>
  <c r="DA430" i="9"/>
  <c r="BR430" i="9"/>
  <c r="BQ430" i="9"/>
  <c r="CZ430" i="9"/>
  <c r="CY430" i="9"/>
  <c r="BP430" i="9"/>
  <c r="DE434" i="9"/>
  <c r="BV434" i="9"/>
  <c r="CO434" i="9"/>
  <c r="BF434" i="9"/>
  <c r="BU434" i="9"/>
  <c r="DD434" i="9"/>
  <c r="BE434" i="9"/>
  <c r="CN434" i="9"/>
  <c r="DC434" i="9"/>
  <c r="BT434" i="9"/>
  <c r="CM434" i="9"/>
  <c r="BD434" i="9"/>
  <c r="DI438" i="9"/>
  <c r="BZ438" i="9"/>
  <c r="CS438" i="9"/>
  <c r="BJ438" i="9"/>
  <c r="BY438" i="9"/>
  <c r="DH438" i="9"/>
  <c r="BI438" i="9"/>
  <c r="CR438" i="9"/>
  <c r="DG438" i="9"/>
  <c r="BX438" i="9"/>
  <c r="CQ438" i="9"/>
  <c r="BH438" i="9"/>
  <c r="CW442" i="9"/>
  <c r="BN442" i="9"/>
  <c r="DV442" i="9"/>
  <c r="DY442" i="9" s="1"/>
  <c r="BM442" i="9"/>
  <c r="CV442" i="9"/>
  <c r="DK442" i="9"/>
  <c r="CB442" i="9"/>
  <c r="CU442" i="9"/>
  <c r="BL442" i="9"/>
  <c r="DA446" i="9"/>
  <c r="BR446" i="9"/>
  <c r="BQ446" i="9"/>
  <c r="CZ446" i="9"/>
  <c r="CY446" i="9"/>
  <c r="BP446" i="9"/>
  <c r="DE450" i="9"/>
  <c r="BV450" i="9"/>
  <c r="CO450" i="9"/>
  <c r="BF450" i="9"/>
  <c r="BU450" i="9"/>
  <c r="DD450" i="9"/>
  <c r="BE450" i="9"/>
  <c r="CN450" i="9"/>
  <c r="DC450" i="9"/>
  <c r="BT450" i="9"/>
  <c r="CM450" i="9"/>
  <c r="BD450" i="9"/>
  <c r="DI454" i="9"/>
  <c r="BZ454" i="9"/>
  <c r="CS454" i="9"/>
  <c r="BJ454" i="9"/>
  <c r="BY454" i="9"/>
  <c r="DH454" i="9"/>
  <c r="BI454" i="9"/>
  <c r="CR454" i="9"/>
  <c r="DG454" i="9"/>
  <c r="BX454" i="9"/>
  <c r="CQ454" i="9"/>
  <c r="BH454" i="9"/>
  <c r="CW458" i="9"/>
  <c r="BN458" i="9"/>
  <c r="DV458" i="9"/>
  <c r="DY458" i="9" s="1"/>
  <c r="BM458" i="9"/>
  <c r="CV458" i="9"/>
  <c r="DK458" i="9"/>
  <c r="CB458" i="9"/>
  <c r="CU458" i="9"/>
  <c r="BL458" i="9"/>
  <c r="DA462" i="9"/>
  <c r="BR462" i="9"/>
  <c r="BQ462" i="9"/>
  <c r="CZ462" i="9"/>
  <c r="CY462" i="9"/>
  <c r="BP462" i="9"/>
  <c r="DE466" i="9"/>
  <c r="BV466" i="9"/>
  <c r="CO466" i="9"/>
  <c r="BF466" i="9"/>
  <c r="BU466" i="9"/>
  <c r="DD466" i="9"/>
  <c r="BE466" i="9"/>
  <c r="CN466" i="9"/>
  <c r="DC466" i="9"/>
  <c r="BT466" i="9"/>
  <c r="CM466" i="9"/>
  <c r="BD466" i="9"/>
  <c r="DI470" i="9"/>
  <c r="BZ470" i="9"/>
  <c r="CS470" i="9"/>
  <c r="BJ470" i="9"/>
  <c r="BY470" i="9"/>
  <c r="DH470" i="9"/>
  <c r="BI470" i="9"/>
  <c r="CR470" i="9"/>
  <c r="DG470" i="9"/>
  <c r="BX470" i="9"/>
  <c r="CQ470" i="9"/>
  <c r="BH470" i="9"/>
  <c r="CW474" i="9"/>
  <c r="BN474" i="9"/>
  <c r="DV474" i="9"/>
  <c r="DY474" i="9" s="1"/>
  <c r="BM474" i="9"/>
  <c r="CV474" i="9"/>
  <c r="DK474" i="9"/>
  <c r="CB474" i="9"/>
  <c r="CU474" i="9"/>
  <c r="BL474" i="9"/>
  <c r="DA478" i="9"/>
  <c r="BR478" i="9"/>
  <c r="BQ478" i="9"/>
  <c r="CZ478" i="9"/>
  <c r="CY478" i="9"/>
  <c r="BP478" i="9"/>
  <c r="DE482" i="9"/>
  <c r="BV482" i="9"/>
  <c r="CO482" i="9"/>
  <c r="BF482" i="9"/>
  <c r="BU482" i="9"/>
  <c r="DD482" i="9"/>
  <c r="BE482" i="9"/>
  <c r="CN482" i="9"/>
  <c r="DC482" i="9"/>
  <c r="BT482" i="9"/>
  <c r="CM482" i="9"/>
  <c r="BD482" i="9"/>
  <c r="DI486" i="9"/>
  <c r="BZ486" i="9"/>
  <c r="CS486" i="9"/>
  <c r="BJ486" i="9"/>
  <c r="BY486" i="9"/>
  <c r="DH486" i="9"/>
  <c r="BI486" i="9"/>
  <c r="CR486" i="9"/>
  <c r="DG486" i="9"/>
  <c r="BX486" i="9"/>
  <c r="CQ486" i="9"/>
  <c r="BH486" i="9"/>
  <c r="CW490" i="9"/>
  <c r="BN490" i="9"/>
  <c r="DV490" i="9"/>
  <c r="DY490" i="9" s="1"/>
  <c r="BM490" i="9"/>
  <c r="CV490" i="9"/>
  <c r="DK490" i="9"/>
  <c r="CB490" i="9"/>
  <c r="CU490" i="9"/>
  <c r="BL490" i="9"/>
  <c r="DA494" i="9"/>
  <c r="BR494" i="9"/>
  <c r="BQ494" i="9"/>
  <c r="CZ494" i="9"/>
  <c r="CY494" i="9"/>
  <c r="BP494" i="9"/>
  <c r="DE498" i="9"/>
  <c r="BV498" i="9"/>
  <c r="CO498" i="9"/>
  <c r="BF498" i="9"/>
  <c r="BU498" i="9"/>
  <c r="DD498" i="9"/>
  <c r="BE498" i="9"/>
  <c r="CN498" i="9"/>
  <c r="DU498" i="9" s="1"/>
  <c r="DX498" i="9" s="1"/>
  <c r="DC498" i="9"/>
  <c r="BT498" i="9"/>
  <c r="CM498" i="9"/>
  <c r="BD498" i="9"/>
  <c r="DI502" i="9"/>
  <c r="BZ502" i="9"/>
  <c r="CS502" i="9"/>
  <c r="BJ502" i="9"/>
  <c r="BY502" i="9"/>
  <c r="DH502" i="9"/>
  <c r="BI502" i="9"/>
  <c r="CR502" i="9"/>
  <c r="DG502" i="9"/>
  <c r="BX502" i="9"/>
  <c r="CQ502" i="9"/>
  <c r="BH502" i="9"/>
  <c r="CW506" i="9"/>
  <c r="BN506" i="9"/>
  <c r="DV506" i="9"/>
  <c r="DY506" i="9" s="1"/>
  <c r="BM506" i="9"/>
  <c r="CV506" i="9"/>
  <c r="DK506" i="9"/>
  <c r="CB506" i="9"/>
  <c r="CU506" i="9"/>
  <c r="BL506" i="9"/>
  <c r="DA510" i="9"/>
  <c r="BR510" i="9"/>
  <c r="BQ510" i="9"/>
  <c r="CZ510" i="9"/>
  <c r="CY510" i="9"/>
  <c r="BP510" i="9"/>
  <c r="DE514" i="9"/>
  <c r="BV514" i="9"/>
  <c r="CO514" i="9"/>
  <c r="BF514" i="9"/>
  <c r="BU514" i="9"/>
  <c r="DD514" i="9"/>
  <c r="BE514" i="9"/>
  <c r="CN514" i="9"/>
  <c r="DC514" i="9"/>
  <c r="BT514" i="9"/>
  <c r="CM514" i="9"/>
  <c r="BD514" i="9"/>
  <c r="DI518" i="9"/>
  <c r="BZ518" i="9"/>
  <c r="CS518" i="9"/>
  <c r="BJ518" i="9"/>
  <c r="BY518" i="9"/>
  <c r="DH518" i="9"/>
  <c r="BI518" i="9"/>
  <c r="CR518" i="9"/>
  <c r="DG518" i="9"/>
  <c r="BX518" i="9"/>
  <c r="CQ518" i="9"/>
  <c r="BH518" i="9"/>
  <c r="CP520" i="9"/>
  <c r="BG520" i="9"/>
  <c r="DE522" i="9"/>
  <c r="BV522" i="9"/>
  <c r="CO522" i="9"/>
  <c r="BF522" i="9"/>
  <c r="BU522" i="9"/>
  <c r="DD522" i="9"/>
  <c r="BE522" i="9"/>
  <c r="CN522" i="9"/>
  <c r="DC522" i="9"/>
  <c r="BT522" i="9"/>
  <c r="CM522" i="9"/>
  <c r="BD522" i="9"/>
  <c r="DF524" i="9"/>
  <c r="BW524" i="9"/>
  <c r="DA526" i="9"/>
  <c r="BR526" i="9"/>
  <c r="BQ526" i="9"/>
  <c r="CZ526" i="9"/>
  <c r="CY526" i="9"/>
  <c r="BP526" i="9"/>
  <c r="CW530" i="9"/>
  <c r="BN530" i="9"/>
  <c r="DV530" i="9"/>
  <c r="DY530" i="9" s="1"/>
  <c r="BM530" i="9"/>
  <c r="CV530" i="9"/>
  <c r="DK530" i="9"/>
  <c r="CB530" i="9"/>
  <c r="CU530" i="9"/>
  <c r="BL530" i="9"/>
  <c r="DI534" i="9"/>
  <c r="BZ534" i="9"/>
  <c r="CS534" i="9"/>
  <c r="BJ534" i="9"/>
  <c r="BY534" i="9"/>
  <c r="DH534" i="9"/>
  <c r="BI534" i="9"/>
  <c r="CR534" i="9"/>
  <c r="DG534" i="9"/>
  <c r="BX534" i="9"/>
  <c r="CQ534" i="9"/>
  <c r="BH534" i="9"/>
  <c r="CP536" i="9"/>
  <c r="BG536" i="9"/>
  <c r="DE538" i="9"/>
  <c r="BV538" i="9"/>
  <c r="CO538" i="9"/>
  <c r="BF538" i="9"/>
  <c r="BU538" i="9"/>
  <c r="DD538" i="9"/>
  <c r="BE538" i="9"/>
  <c r="CN538" i="9"/>
  <c r="DC538" i="9"/>
  <c r="BT538" i="9"/>
  <c r="CM538" i="9"/>
  <c r="BD538" i="9"/>
  <c r="DF540" i="9"/>
  <c r="BW540" i="9"/>
  <c r="BU544" i="9"/>
  <c r="DD544" i="9"/>
  <c r="BE544" i="9"/>
  <c r="CN544" i="9"/>
  <c r="BT544" i="9"/>
  <c r="DC544" i="9"/>
  <c r="BD544" i="9"/>
  <c r="CM544" i="9"/>
  <c r="DU544" i="9" s="1"/>
  <c r="DX544" i="9" s="1"/>
  <c r="CW546" i="9"/>
  <c r="BN546" i="9"/>
  <c r="BM548" i="9"/>
  <c r="CV548" i="9"/>
  <c r="CB548" i="9"/>
  <c r="DK548" i="9"/>
  <c r="BL548" i="9"/>
  <c r="CU548" i="9"/>
  <c r="BU552" i="9"/>
  <c r="DD552" i="9"/>
  <c r="BE552" i="9"/>
  <c r="CN552" i="9"/>
  <c r="BT552" i="9"/>
  <c r="DC552" i="9"/>
  <c r="BD552" i="9"/>
  <c r="CM552" i="9"/>
  <c r="CW554" i="9"/>
  <c r="BN554" i="9"/>
  <c r="BM556" i="9"/>
  <c r="CV556" i="9"/>
  <c r="CB556" i="9"/>
  <c r="DK556" i="9"/>
  <c r="BL556" i="9"/>
  <c r="CU556" i="9"/>
  <c r="BU560" i="9"/>
  <c r="DD560" i="9"/>
  <c r="BE560" i="9"/>
  <c r="CN560" i="9"/>
  <c r="BT560" i="9"/>
  <c r="DC560" i="9"/>
  <c r="BD560" i="9"/>
  <c r="CM560" i="9"/>
  <c r="CW562" i="9"/>
  <c r="BN562" i="9"/>
  <c r="BM564" i="9"/>
  <c r="CV564" i="9"/>
  <c r="CB564" i="9"/>
  <c r="DK564" i="9"/>
  <c r="BL564" i="9"/>
  <c r="CU564" i="9"/>
  <c r="BU568" i="9"/>
  <c r="DD568" i="9"/>
  <c r="BE568" i="9"/>
  <c r="CN568" i="9"/>
  <c r="BT568" i="9"/>
  <c r="DC568" i="9"/>
  <c r="BD568" i="9"/>
  <c r="CM568" i="9"/>
  <c r="CW570" i="9"/>
  <c r="BN570" i="9"/>
  <c r="CD307" i="9"/>
  <c r="CX328" i="9"/>
  <c r="BO328" i="9"/>
  <c r="BN328" i="9"/>
  <c r="CW328" i="9"/>
  <c r="DF328" i="9"/>
  <c r="BW328" i="9"/>
  <c r="CT328" i="9"/>
  <c r="BK328" i="9"/>
  <c r="DH328" i="9"/>
  <c r="BY328" i="9"/>
  <c r="CR328" i="9"/>
  <c r="BI328" i="9"/>
  <c r="CD366" i="9"/>
  <c r="CE366" i="9"/>
  <c r="CC366" i="9"/>
  <c r="CD398" i="9"/>
  <c r="CE398" i="9"/>
  <c r="CC398" i="9"/>
  <c r="W415" i="9"/>
  <c r="AA415" i="9"/>
  <c r="AE415" i="9"/>
  <c r="AI415" i="9"/>
  <c r="AM415" i="9"/>
  <c r="AQ415" i="9"/>
  <c r="AU415" i="9"/>
  <c r="DM415" i="9" s="1"/>
  <c r="T415" i="9"/>
  <c r="Y415" i="9"/>
  <c r="AD415" i="9"/>
  <c r="AJ415" i="9"/>
  <c r="AO415" i="9"/>
  <c r="AT415" i="9"/>
  <c r="DL415" i="9" s="1"/>
  <c r="U415" i="9"/>
  <c r="Z415" i="9"/>
  <c r="AF415" i="9"/>
  <c r="AK415" i="9"/>
  <c r="AP415" i="9"/>
  <c r="AV415" i="9"/>
  <c r="DN415" i="9" s="1"/>
  <c r="V415" i="9"/>
  <c r="AB415" i="9"/>
  <c r="AG415" i="9"/>
  <c r="AL415" i="9"/>
  <c r="AR415" i="9"/>
  <c r="AW415" i="9"/>
  <c r="DO415" i="9" s="1"/>
  <c r="X415" i="9"/>
  <c r="AS415" i="9"/>
  <c r="AC415" i="9"/>
  <c r="AH415" i="9"/>
  <c r="AN415" i="9"/>
  <c r="W417" i="9"/>
  <c r="AA417" i="9"/>
  <c r="AE417" i="9"/>
  <c r="AI417" i="9"/>
  <c r="AM417" i="9"/>
  <c r="AQ417" i="9"/>
  <c r="AU417" i="9"/>
  <c r="DM417" i="9" s="1"/>
  <c r="T417" i="9"/>
  <c r="Y417" i="9"/>
  <c r="AD417" i="9"/>
  <c r="AJ417" i="9"/>
  <c r="AO417" i="9"/>
  <c r="AT417" i="9"/>
  <c r="DL417" i="9" s="1"/>
  <c r="U417" i="9"/>
  <c r="Z417" i="9"/>
  <c r="AF417" i="9"/>
  <c r="AK417" i="9"/>
  <c r="AP417" i="9"/>
  <c r="AV417" i="9"/>
  <c r="DN417" i="9" s="1"/>
  <c r="V417" i="9"/>
  <c r="AB417" i="9"/>
  <c r="AG417" i="9"/>
  <c r="AL417" i="9"/>
  <c r="AR417" i="9"/>
  <c r="AW417" i="9"/>
  <c r="DO417" i="9" s="1"/>
  <c r="X417" i="9"/>
  <c r="AS417" i="9"/>
  <c r="AC417" i="9"/>
  <c r="AH417" i="9"/>
  <c r="AN417" i="9"/>
  <c r="W419" i="9"/>
  <c r="AA419" i="9"/>
  <c r="AE419" i="9"/>
  <c r="AI419" i="9"/>
  <c r="AM419" i="9"/>
  <c r="AQ419" i="9"/>
  <c r="AU419" i="9"/>
  <c r="DM419" i="9" s="1"/>
  <c r="T419" i="9"/>
  <c r="Y419" i="9"/>
  <c r="AD419" i="9"/>
  <c r="AJ419" i="9"/>
  <c r="AO419" i="9"/>
  <c r="AT419" i="9"/>
  <c r="DL419" i="9" s="1"/>
  <c r="U419" i="9"/>
  <c r="Z419" i="9"/>
  <c r="AF419" i="9"/>
  <c r="AK419" i="9"/>
  <c r="AP419" i="9"/>
  <c r="AV419" i="9"/>
  <c r="DN419" i="9" s="1"/>
  <c r="V419" i="9"/>
  <c r="AB419" i="9"/>
  <c r="AG419" i="9"/>
  <c r="AL419" i="9"/>
  <c r="AR419" i="9"/>
  <c r="AW419" i="9"/>
  <c r="DO419" i="9" s="1"/>
  <c r="X419" i="9"/>
  <c r="AS419" i="9"/>
  <c r="AC419" i="9"/>
  <c r="AH419" i="9"/>
  <c r="AN419" i="9"/>
  <c r="DB422" i="9"/>
  <c r="BS422" i="9"/>
  <c r="DA425" i="9"/>
  <c r="BR425" i="9"/>
  <c r="BQ425" i="9"/>
  <c r="CZ425" i="9"/>
  <c r="CY425" i="9"/>
  <c r="BP425" i="9"/>
  <c r="DI429" i="9"/>
  <c r="BZ429" i="9"/>
  <c r="CS429" i="9"/>
  <c r="BJ429" i="9"/>
  <c r="BY429" i="9"/>
  <c r="DH429" i="9"/>
  <c r="BI429" i="9"/>
  <c r="CR429" i="9"/>
  <c r="DG429" i="9"/>
  <c r="BX429" i="9"/>
  <c r="CQ429" i="9"/>
  <c r="BH429" i="9"/>
  <c r="DB430" i="9"/>
  <c r="BS430" i="9"/>
  <c r="DA433" i="9"/>
  <c r="BR433" i="9"/>
  <c r="BQ433" i="9"/>
  <c r="CZ433" i="9"/>
  <c r="CY433" i="9"/>
  <c r="BP433" i="9"/>
  <c r="DI437" i="9"/>
  <c r="BZ437" i="9"/>
  <c r="CS437" i="9"/>
  <c r="BJ437" i="9"/>
  <c r="BY437" i="9"/>
  <c r="DH437" i="9"/>
  <c r="BI437" i="9"/>
  <c r="CR437" i="9"/>
  <c r="DG437" i="9"/>
  <c r="BX437" i="9"/>
  <c r="CQ437" i="9"/>
  <c r="BH437" i="9"/>
  <c r="DB438" i="9"/>
  <c r="BS438" i="9"/>
  <c r="DA441" i="9"/>
  <c r="BR441" i="9"/>
  <c r="BQ441" i="9"/>
  <c r="CZ441" i="9"/>
  <c r="CY441" i="9"/>
  <c r="BP441" i="9"/>
  <c r="DI445" i="9"/>
  <c r="BZ445" i="9"/>
  <c r="CS445" i="9"/>
  <c r="BJ445" i="9"/>
  <c r="BY445" i="9"/>
  <c r="DH445" i="9"/>
  <c r="BI445" i="9"/>
  <c r="CR445" i="9"/>
  <c r="DG445" i="9"/>
  <c r="BX445" i="9"/>
  <c r="CQ445" i="9"/>
  <c r="BH445" i="9"/>
  <c r="DB446" i="9"/>
  <c r="BS446" i="9"/>
  <c r="DA449" i="9"/>
  <c r="BR449" i="9"/>
  <c r="BQ449" i="9"/>
  <c r="CZ449" i="9"/>
  <c r="CY449" i="9"/>
  <c r="BP449" i="9"/>
  <c r="DI453" i="9"/>
  <c r="BZ453" i="9"/>
  <c r="CS453" i="9"/>
  <c r="BJ453" i="9"/>
  <c r="BY453" i="9"/>
  <c r="DH453" i="9"/>
  <c r="BI453" i="9"/>
  <c r="CR453" i="9"/>
  <c r="DG453" i="9"/>
  <c r="BX453" i="9"/>
  <c r="CQ453" i="9"/>
  <c r="BH453" i="9"/>
  <c r="DB454" i="9"/>
  <c r="BS454" i="9"/>
  <c r="DA457" i="9"/>
  <c r="BR457" i="9"/>
  <c r="BQ457" i="9"/>
  <c r="CZ457" i="9"/>
  <c r="CY457" i="9"/>
  <c r="BP457" i="9"/>
  <c r="DI461" i="9"/>
  <c r="BZ461" i="9"/>
  <c r="CS461" i="9"/>
  <c r="BJ461" i="9"/>
  <c r="BY461" i="9"/>
  <c r="DH461" i="9"/>
  <c r="BI461" i="9"/>
  <c r="CR461" i="9"/>
  <c r="DG461" i="9"/>
  <c r="BX461" i="9"/>
  <c r="CQ461" i="9"/>
  <c r="BH461" i="9"/>
  <c r="DB462" i="9"/>
  <c r="BS462" i="9"/>
  <c r="DA465" i="9"/>
  <c r="BR465" i="9"/>
  <c r="BQ465" i="9"/>
  <c r="CZ465" i="9"/>
  <c r="CY465" i="9"/>
  <c r="BP465" i="9"/>
  <c r="DI469" i="9"/>
  <c r="BZ469" i="9"/>
  <c r="CS469" i="9"/>
  <c r="BJ469" i="9"/>
  <c r="BY469" i="9"/>
  <c r="DH469" i="9"/>
  <c r="BI469" i="9"/>
  <c r="CR469" i="9"/>
  <c r="DG469" i="9"/>
  <c r="BX469" i="9"/>
  <c r="CQ469" i="9"/>
  <c r="BH469" i="9"/>
  <c r="DB470" i="9"/>
  <c r="BS470" i="9"/>
  <c r="DA473" i="9"/>
  <c r="BR473" i="9"/>
  <c r="BQ473" i="9"/>
  <c r="CZ473" i="9"/>
  <c r="CY473" i="9"/>
  <c r="BP473" i="9"/>
  <c r="DI477" i="9"/>
  <c r="BZ477" i="9"/>
  <c r="CS477" i="9"/>
  <c r="BJ477" i="9"/>
  <c r="BY477" i="9"/>
  <c r="DH477" i="9"/>
  <c r="BI477" i="9"/>
  <c r="CR477" i="9"/>
  <c r="DG477" i="9"/>
  <c r="BX477" i="9"/>
  <c r="CQ477" i="9"/>
  <c r="BH477" i="9"/>
  <c r="DB478" i="9"/>
  <c r="BS478" i="9"/>
  <c r="DA481" i="9"/>
  <c r="BR481" i="9"/>
  <c r="BQ481" i="9"/>
  <c r="CZ481" i="9"/>
  <c r="CY481" i="9"/>
  <c r="BP481" i="9"/>
  <c r="DI485" i="9"/>
  <c r="BZ485" i="9"/>
  <c r="CS485" i="9"/>
  <c r="BJ485" i="9"/>
  <c r="BY485" i="9"/>
  <c r="DH485" i="9"/>
  <c r="BI485" i="9"/>
  <c r="CR485" i="9"/>
  <c r="DG485" i="9"/>
  <c r="BX485" i="9"/>
  <c r="CQ485" i="9"/>
  <c r="BH485" i="9"/>
  <c r="DB486" i="9"/>
  <c r="BS486" i="9"/>
  <c r="DA489" i="9"/>
  <c r="BR489" i="9"/>
  <c r="BQ489" i="9"/>
  <c r="CZ489" i="9"/>
  <c r="CY489" i="9"/>
  <c r="BP489" i="9"/>
  <c r="DI493" i="9"/>
  <c r="BZ493" i="9"/>
  <c r="CS493" i="9"/>
  <c r="BJ493" i="9"/>
  <c r="BY493" i="9"/>
  <c r="DH493" i="9"/>
  <c r="BI493" i="9"/>
  <c r="CR493" i="9"/>
  <c r="DG493" i="9"/>
  <c r="BX493" i="9"/>
  <c r="CQ493" i="9"/>
  <c r="BH493" i="9"/>
  <c r="DB494" i="9"/>
  <c r="BS494" i="9"/>
  <c r="DA497" i="9"/>
  <c r="BR497" i="9"/>
  <c r="BQ497" i="9"/>
  <c r="CZ497" i="9"/>
  <c r="CY497" i="9"/>
  <c r="BP497" i="9"/>
  <c r="DI501" i="9"/>
  <c r="BZ501" i="9"/>
  <c r="CS501" i="9"/>
  <c r="BJ501" i="9"/>
  <c r="BY501" i="9"/>
  <c r="DH501" i="9"/>
  <c r="BI501" i="9"/>
  <c r="CR501" i="9"/>
  <c r="DG501" i="9"/>
  <c r="BX501" i="9"/>
  <c r="CQ501" i="9"/>
  <c r="BH501" i="9"/>
  <c r="DB502" i="9"/>
  <c r="BS502" i="9"/>
  <c r="DA505" i="9"/>
  <c r="BR505" i="9"/>
  <c r="BQ505" i="9"/>
  <c r="CZ505" i="9"/>
  <c r="CY505" i="9"/>
  <c r="BP505" i="9"/>
  <c r="DI509" i="9"/>
  <c r="BZ509" i="9"/>
  <c r="CS509" i="9"/>
  <c r="BJ509" i="9"/>
  <c r="BY509" i="9"/>
  <c r="DH509" i="9"/>
  <c r="BI509" i="9"/>
  <c r="CR509" i="9"/>
  <c r="DG509" i="9"/>
  <c r="BX509" i="9"/>
  <c r="CQ509" i="9"/>
  <c r="BH509" i="9"/>
  <c r="DB510" i="9"/>
  <c r="BS510" i="9"/>
  <c r="DA513" i="9"/>
  <c r="BR513" i="9"/>
  <c r="BQ513" i="9"/>
  <c r="CZ513" i="9"/>
  <c r="CY513" i="9"/>
  <c r="BP513" i="9"/>
  <c r="DI517" i="9"/>
  <c r="BZ517" i="9"/>
  <c r="CS517" i="9"/>
  <c r="BJ517" i="9"/>
  <c r="BY517" i="9"/>
  <c r="DH517" i="9"/>
  <c r="BI517" i="9"/>
  <c r="CR517" i="9"/>
  <c r="DG517" i="9"/>
  <c r="BX517" i="9"/>
  <c r="CQ517" i="9"/>
  <c r="BH517" i="9"/>
  <c r="DB518" i="9"/>
  <c r="BS518" i="9"/>
  <c r="DI521" i="9"/>
  <c r="BZ521" i="9"/>
  <c r="CS521" i="9"/>
  <c r="BJ521" i="9"/>
  <c r="BY521" i="9"/>
  <c r="DH521" i="9"/>
  <c r="BI521" i="9"/>
  <c r="CR521" i="9"/>
  <c r="DG521" i="9"/>
  <c r="BX521" i="9"/>
  <c r="CQ521" i="9"/>
  <c r="BH521" i="9"/>
  <c r="DB522" i="9"/>
  <c r="BS522" i="9"/>
  <c r="DI525" i="9"/>
  <c r="BZ525" i="9"/>
  <c r="CS525" i="9"/>
  <c r="BJ525" i="9"/>
  <c r="BY525" i="9"/>
  <c r="DH525" i="9"/>
  <c r="BI525" i="9"/>
  <c r="CR525" i="9"/>
  <c r="DG525" i="9"/>
  <c r="BX525" i="9"/>
  <c r="CQ525" i="9"/>
  <c r="BH525" i="9"/>
  <c r="DB526" i="9"/>
  <c r="BS526" i="9"/>
  <c r="DI529" i="9"/>
  <c r="BZ529" i="9"/>
  <c r="CS529" i="9"/>
  <c r="BJ529" i="9"/>
  <c r="BY529" i="9"/>
  <c r="DH529" i="9"/>
  <c r="BI529" i="9"/>
  <c r="CR529" i="9"/>
  <c r="DG529" i="9"/>
  <c r="BX529" i="9"/>
  <c r="CQ529" i="9"/>
  <c r="BH529" i="9"/>
  <c r="DB530" i="9"/>
  <c r="BS530" i="9"/>
  <c r="DI533" i="9"/>
  <c r="BZ533" i="9"/>
  <c r="CS533" i="9"/>
  <c r="BJ533" i="9"/>
  <c r="BY533" i="9"/>
  <c r="DH533" i="9"/>
  <c r="BI533" i="9"/>
  <c r="CR533" i="9"/>
  <c r="DG533" i="9"/>
  <c r="BX533" i="9"/>
  <c r="CQ533" i="9"/>
  <c r="BH533" i="9"/>
  <c r="DB534" i="9"/>
  <c r="BS534" i="9"/>
  <c r="DI537" i="9"/>
  <c r="BZ537" i="9"/>
  <c r="CS537" i="9"/>
  <c r="BJ537" i="9"/>
  <c r="BY537" i="9"/>
  <c r="DH537" i="9"/>
  <c r="BI537" i="9"/>
  <c r="CR537" i="9"/>
  <c r="DG537" i="9"/>
  <c r="BX537" i="9"/>
  <c r="CQ537" i="9"/>
  <c r="BH537" i="9"/>
  <c r="DB538" i="9"/>
  <c r="BS538" i="9"/>
  <c r="BM541" i="9"/>
  <c r="CV541" i="9"/>
  <c r="CB541" i="9"/>
  <c r="DK541" i="9"/>
  <c r="BL541" i="9"/>
  <c r="CU541" i="9"/>
  <c r="BQ545" i="9"/>
  <c r="CZ545" i="9"/>
  <c r="BP545" i="9"/>
  <c r="CY545" i="9"/>
  <c r="DF546" i="9"/>
  <c r="BW546" i="9"/>
  <c r="DJ548" i="9"/>
  <c r="CA548" i="9"/>
  <c r="BU549" i="9"/>
  <c r="DD549" i="9"/>
  <c r="BE549" i="9"/>
  <c r="CN549" i="9"/>
  <c r="BT549" i="9"/>
  <c r="DC549" i="9"/>
  <c r="BD549" i="9"/>
  <c r="CM549" i="9"/>
  <c r="CX550" i="9"/>
  <c r="BO550" i="9"/>
  <c r="DB552" i="9"/>
  <c r="BS552" i="9"/>
  <c r="BY553" i="9"/>
  <c r="DH553" i="9"/>
  <c r="BI553" i="9"/>
  <c r="CR553" i="9"/>
  <c r="BX553" i="9"/>
  <c r="DG553" i="9"/>
  <c r="BH553" i="9"/>
  <c r="CQ553" i="9"/>
  <c r="CP554" i="9"/>
  <c r="BG554" i="9"/>
  <c r="CT556" i="9"/>
  <c r="BK556" i="9"/>
  <c r="BM557" i="9"/>
  <c r="CV557" i="9"/>
  <c r="CB557" i="9"/>
  <c r="DK557" i="9"/>
  <c r="BL557" i="9"/>
  <c r="CU557" i="9"/>
  <c r="BQ561" i="9"/>
  <c r="CZ561" i="9"/>
  <c r="BP561" i="9"/>
  <c r="CY561" i="9"/>
  <c r="DF562" i="9"/>
  <c r="BW562" i="9"/>
  <c r="DJ564" i="9"/>
  <c r="CA564" i="9"/>
  <c r="BU565" i="9"/>
  <c r="DD565" i="9"/>
  <c r="BE565" i="9"/>
  <c r="CN565" i="9"/>
  <c r="BT565" i="9"/>
  <c r="DC565" i="9"/>
  <c r="BD565" i="9"/>
  <c r="CM565" i="9"/>
  <c r="CX566" i="9"/>
  <c r="BO566" i="9"/>
  <c r="DB568" i="9"/>
  <c r="BS568" i="9"/>
  <c r="BY569" i="9"/>
  <c r="DH569" i="9"/>
  <c r="BI569" i="9"/>
  <c r="CR569" i="9"/>
  <c r="BX569" i="9"/>
  <c r="DG569" i="9"/>
  <c r="BH569" i="9"/>
  <c r="CQ569" i="9"/>
  <c r="CP570" i="9"/>
  <c r="BG570" i="9"/>
  <c r="CY572" i="9"/>
  <c r="BP572" i="9"/>
  <c r="DC573" i="9"/>
  <c r="BT573" i="9"/>
  <c r="CM573" i="9"/>
  <c r="BD573" i="9"/>
  <c r="BX574" i="9"/>
  <c r="DG574" i="9"/>
  <c r="BH574" i="9"/>
  <c r="CQ574" i="9"/>
  <c r="CB575" i="9"/>
  <c r="DK575" i="9"/>
  <c r="BL575" i="9"/>
  <c r="CU575" i="9"/>
  <c r="CY576" i="9"/>
  <c r="BP576" i="9"/>
  <c r="DC577" i="9"/>
  <c r="BT577" i="9"/>
  <c r="CM577" i="9"/>
  <c r="BD577" i="9"/>
  <c r="BX578" i="9"/>
  <c r="DG578" i="9"/>
  <c r="BH578" i="9"/>
  <c r="CQ578" i="9"/>
  <c r="CB579" i="9"/>
  <c r="DK579" i="9"/>
  <c r="BL579" i="9"/>
  <c r="CU579" i="9"/>
  <c r="CY580" i="9"/>
  <c r="BP580" i="9"/>
  <c r="DC581" i="9"/>
  <c r="BT581" i="9"/>
  <c r="CM581" i="9"/>
  <c r="BD581" i="9"/>
  <c r="BX582" i="9"/>
  <c r="DG582" i="9"/>
  <c r="BH582" i="9"/>
  <c r="CQ582" i="9"/>
  <c r="CB583" i="9"/>
  <c r="DK583" i="9"/>
  <c r="BL583" i="9"/>
  <c r="CU583" i="9"/>
  <c r="CY584" i="9"/>
  <c r="BP584" i="9"/>
  <c r="DC585" i="9"/>
  <c r="BT585" i="9"/>
  <c r="CM585" i="9"/>
  <c r="BD585" i="9"/>
  <c r="BX586" i="9"/>
  <c r="DG586" i="9"/>
  <c r="BH586" i="9"/>
  <c r="CQ586" i="9"/>
  <c r="BI587" i="9"/>
  <c r="CR587" i="9"/>
  <c r="BY587" i="9"/>
  <c r="DH587" i="9"/>
  <c r="CD368" i="9"/>
  <c r="CE368" i="9"/>
  <c r="CC368" i="9"/>
  <c r="CD400" i="9"/>
  <c r="CE400" i="9"/>
  <c r="CC400" i="9"/>
  <c r="CT402" i="9"/>
  <c r="BK402" i="9"/>
  <c r="CY402" i="9"/>
  <c r="BP402" i="9"/>
  <c r="CX402" i="9"/>
  <c r="BO402" i="9"/>
  <c r="BV402" i="9"/>
  <c r="DE402" i="9"/>
  <c r="BF402" i="9"/>
  <c r="CO402" i="9"/>
  <c r="DD402" i="9"/>
  <c r="BU402" i="9"/>
  <c r="CN402" i="9"/>
  <c r="BE402" i="9"/>
  <c r="DF422" i="9"/>
  <c r="BW422" i="9"/>
  <c r="DA424" i="9"/>
  <c r="BR424" i="9"/>
  <c r="BQ424" i="9"/>
  <c r="CZ424" i="9"/>
  <c r="CY424" i="9"/>
  <c r="BP424" i="9"/>
  <c r="CW428" i="9"/>
  <c r="BN428" i="9"/>
  <c r="DV428" i="9"/>
  <c r="DY428" i="9" s="1"/>
  <c r="BM428" i="9"/>
  <c r="CV428" i="9"/>
  <c r="DK428" i="9"/>
  <c r="CB428" i="9"/>
  <c r="CU428" i="9"/>
  <c r="BL428" i="9"/>
  <c r="DF430" i="9"/>
  <c r="BW430" i="9"/>
  <c r="DA432" i="9"/>
  <c r="BR432" i="9"/>
  <c r="BQ432" i="9"/>
  <c r="CZ432" i="9"/>
  <c r="CY432" i="9"/>
  <c r="BP432" i="9"/>
  <c r="CP434" i="9"/>
  <c r="BG434" i="9"/>
  <c r="DE436" i="9"/>
  <c r="BV436" i="9"/>
  <c r="CO436" i="9"/>
  <c r="BF436" i="9"/>
  <c r="BU436" i="9"/>
  <c r="DD436" i="9"/>
  <c r="BE436" i="9"/>
  <c r="CN436" i="9"/>
  <c r="DC436" i="9"/>
  <c r="BT436" i="9"/>
  <c r="CM436" i="9"/>
  <c r="BD436" i="9"/>
  <c r="DF438" i="9"/>
  <c r="BW438" i="9"/>
  <c r="DA440" i="9"/>
  <c r="BR440" i="9"/>
  <c r="BQ440" i="9"/>
  <c r="CZ440" i="9"/>
  <c r="CY440" i="9"/>
  <c r="BP440" i="9"/>
  <c r="CW444" i="9"/>
  <c r="BN444" i="9"/>
  <c r="DV444" i="9"/>
  <c r="DY444" i="9" s="1"/>
  <c r="BM444" i="9"/>
  <c r="CV444" i="9"/>
  <c r="DK444" i="9"/>
  <c r="CB444" i="9"/>
  <c r="CU444" i="9"/>
  <c r="BL444" i="9"/>
  <c r="DI448" i="9"/>
  <c r="BZ448" i="9"/>
  <c r="CS448" i="9"/>
  <c r="BJ448" i="9"/>
  <c r="BY448" i="9"/>
  <c r="DH448" i="9"/>
  <c r="BI448" i="9"/>
  <c r="CR448" i="9"/>
  <c r="DG448" i="9"/>
  <c r="BX448" i="9"/>
  <c r="CQ448" i="9"/>
  <c r="BH448" i="9"/>
  <c r="CP450" i="9"/>
  <c r="BG450" i="9"/>
  <c r="DE452" i="9"/>
  <c r="BV452" i="9"/>
  <c r="CO452" i="9"/>
  <c r="BF452" i="9"/>
  <c r="BU452" i="9"/>
  <c r="DD452" i="9"/>
  <c r="BE452" i="9"/>
  <c r="CN452" i="9"/>
  <c r="DC452" i="9"/>
  <c r="BT452" i="9"/>
  <c r="CM452" i="9"/>
  <c r="BD452" i="9"/>
  <c r="DF454" i="9"/>
  <c r="BW454" i="9"/>
  <c r="DA456" i="9"/>
  <c r="BR456" i="9"/>
  <c r="BQ456" i="9"/>
  <c r="CZ456" i="9"/>
  <c r="CY456" i="9"/>
  <c r="BP456" i="9"/>
  <c r="CP458" i="9"/>
  <c r="BG458" i="9"/>
  <c r="DE460" i="9"/>
  <c r="BV460" i="9"/>
  <c r="CO460" i="9"/>
  <c r="BF460" i="9"/>
  <c r="BU460" i="9"/>
  <c r="DD460" i="9"/>
  <c r="BE460" i="9"/>
  <c r="CN460" i="9"/>
  <c r="DC460" i="9"/>
  <c r="BT460" i="9"/>
  <c r="CM460" i="9"/>
  <c r="BD460" i="9"/>
  <c r="DF462" i="9"/>
  <c r="BW462" i="9"/>
  <c r="DA464" i="9"/>
  <c r="BR464" i="9"/>
  <c r="BQ464" i="9"/>
  <c r="CZ464" i="9"/>
  <c r="CY464" i="9"/>
  <c r="BP464" i="9"/>
  <c r="CW468" i="9"/>
  <c r="BN468" i="9"/>
  <c r="DV468" i="9"/>
  <c r="DY468" i="9" s="1"/>
  <c r="BM468" i="9"/>
  <c r="CV468" i="9"/>
  <c r="DK468" i="9"/>
  <c r="CB468" i="9"/>
  <c r="CU468" i="9"/>
  <c r="BL468" i="9"/>
  <c r="DI472" i="9"/>
  <c r="BZ472" i="9"/>
  <c r="CS472" i="9"/>
  <c r="BJ472" i="9"/>
  <c r="BY472" i="9"/>
  <c r="DH472" i="9"/>
  <c r="BI472" i="9"/>
  <c r="CR472" i="9"/>
  <c r="DG472" i="9"/>
  <c r="BX472" i="9"/>
  <c r="CQ472" i="9"/>
  <c r="BH472" i="9"/>
  <c r="CP474" i="9"/>
  <c r="BG474" i="9"/>
  <c r="DE476" i="9"/>
  <c r="BV476" i="9"/>
  <c r="CO476" i="9"/>
  <c r="BF476" i="9"/>
  <c r="BU476" i="9"/>
  <c r="DD476" i="9"/>
  <c r="BE476" i="9"/>
  <c r="CN476" i="9"/>
  <c r="DC476" i="9"/>
  <c r="BT476" i="9"/>
  <c r="CM476" i="9"/>
  <c r="BD476" i="9"/>
  <c r="DF478" i="9"/>
  <c r="BW478" i="9"/>
  <c r="DA480" i="9"/>
  <c r="BR480" i="9"/>
  <c r="BQ480" i="9"/>
  <c r="CZ480" i="9"/>
  <c r="CY480" i="9"/>
  <c r="BP480" i="9"/>
  <c r="DF482" i="9"/>
  <c r="BW482" i="9"/>
  <c r="DA484" i="9"/>
  <c r="BR484" i="9"/>
  <c r="BQ484" i="9"/>
  <c r="CZ484" i="9"/>
  <c r="CY484" i="9"/>
  <c r="BP484" i="9"/>
  <c r="CW488" i="9"/>
  <c r="BN488" i="9"/>
  <c r="DV488" i="9"/>
  <c r="DY488" i="9" s="1"/>
  <c r="BM488" i="9"/>
  <c r="CV488" i="9"/>
  <c r="DK488" i="9"/>
  <c r="CB488" i="9"/>
  <c r="CU488" i="9"/>
  <c r="BL488" i="9"/>
  <c r="DI492" i="9"/>
  <c r="BZ492" i="9"/>
  <c r="CS492" i="9"/>
  <c r="BJ492" i="9"/>
  <c r="BY492" i="9"/>
  <c r="DH492" i="9"/>
  <c r="BI492" i="9"/>
  <c r="CR492" i="9"/>
  <c r="DG492" i="9"/>
  <c r="BX492" i="9"/>
  <c r="CQ492" i="9"/>
  <c r="BH492" i="9"/>
  <c r="CP494" i="9"/>
  <c r="BG494" i="9"/>
  <c r="DE496" i="9"/>
  <c r="BV496" i="9"/>
  <c r="CO496" i="9"/>
  <c r="BF496" i="9"/>
  <c r="BU496" i="9"/>
  <c r="DD496" i="9"/>
  <c r="BE496" i="9"/>
  <c r="CN496" i="9"/>
  <c r="DC496" i="9"/>
  <c r="BT496" i="9"/>
  <c r="CM496" i="9"/>
  <c r="BD496" i="9"/>
  <c r="DF498" i="9"/>
  <c r="BW498" i="9"/>
  <c r="DA500" i="9"/>
  <c r="BR500" i="9"/>
  <c r="BQ500" i="9"/>
  <c r="CZ500" i="9"/>
  <c r="CY500" i="9"/>
  <c r="BP500" i="9"/>
  <c r="CP502" i="9"/>
  <c r="BG502" i="9"/>
  <c r="DE504" i="9"/>
  <c r="BV504" i="9"/>
  <c r="CO504" i="9"/>
  <c r="BF504" i="9"/>
  <c r="BU504" i="9"/>
  <c r="DD504" i="9"/>
  <c r="BE504" i="9"/>
  <c r="CN504" i="9"/>
  <c r="DC504" i="9"/>
  <c r="BT504" i="9"/>
  <c r="CM504" i="9"/>
  <c r="BD504" i="9"/>
  <c r="DF506" i="9"/>
  <c r="BW506" i="9"/>
  <c r="DA508" i="9"/>
  <c r="BR508" i="9"/>
  <c r="BQ508" i="9"/>
  <c r="CZ508" i="9"/>
  <c r="CY508" i="9"/>
  <c r="BP508" i="9"/>
  <c r="CW512" i="9"/>
  <c r="BN512" i="9"/>
  <c r="DV512" i="9"/>
  <c r="DY512" i="9" s="1"/>
  <c r="BM512" i="9"/>
  <c r="CV512" i="9"/>
  <c r="DK512" i="9"/>
  <c r="CB512" i="9"/>
  <c r="CU512" i="9"/>
  <c r="BL512" i="9"/>
  <c r="DI516" i="9"/>
  <c r="BZ516" i="9"/>
  <c r="CS516" i="9"/>
  <c r="BJ516" i="9"/>
  <c r="BY516" i="9"/>
  <c r="DH516" i="9"/>
  <c r="BI516" i="9"/>
  <c r="CR516" i="9"/>
  <c r="DG516" i="9"/>
  <c r="BX516" i="9"/>
  <c r="CQ516" i="9"/>
  <c r="BH516" i="9"/>
  <c r="CW520" i="9"/>
  <c r="BN520" i="9"/>
  <c r="DV520" i="9"/>
  <c r="DY520" i="9" s="1"/>
  <c r="BM520" i="9"/>
  <c r="CV520" i="9"/>
  <c r="DK520" i="9"/>
  <c r="CB520" i="9"/>
  <c r="CU520" i="9"/>
  <c r="BL520" i="9"/>
  <c r="DA524" i="9"/>
  <c r="BR524" i="9"/>
  <c r="BQ524" i="9"/>
  <c r="CZ524" i="9"/>
  <c r="CY524" i="9"/>
  <c r="BP524" i="9"/>
  <c r="DE528" i="9"/>
  <c r="BV528" i="9"/>
  <c r="CO528" i="9"/>
  <c r="BF528" i="9"/>
  <c r="BU528" i="9"/>
  <c r="DD528" i="9"/>
  <c r="BE528" i="9"/>
  <c r="CN528" i="9"/>
  <c r="DC528" i="9"/>
  <c r="BT528" i="9"/>
  <c r="CM528" i="9"/>
  <c r="BD528" i="9"/>
  <c r="DI532" i="9"/>
  <c r="BZ532" i="9"/>
  <c r="CS532" i="9"/>
  <c r="BJ532" i="9"/>
  <c r="BY532" i="9"/>
  <c r="DH532" i="9"/>
  <c r="BI532" i="9"/>
  <c r="CR532" i="9"/>
  <c r="DG532" i="9"/>
  <c r="BX532" i="9"/>
  <c r="CQ532" i="9"/>
  <c r="BH532" i="9"/>
  <c r="CW536" i="9"/>
  <c r="BN536" i="9"/>
  <c r="DV536" i="9"/>
  <c r="DY536" i="9" s="1"/>
  <c r="BM536" i="9"/>
  <c r="CV536" i="9"/>
  <c r="DK536" i="9"/>
  <c r="CB536" i="9"/>
  <c r="CU536" i="9"/>
  <c r="BL536" i="9"/>
  <c r="DA540" i="9"/>
  <c r="BR540" i="9"/>
  <c r="BQ540" i="9"/>
  <c r="CZ540" i="9"/>
  <c r="CY540" i="9"/>
  <c r="BP540" i="9"/>
  <c r="BU542" i="9"/>
  <c r="DD542" i="9"/>
  <c r="BE542" i="9"/>
  <c r="CN542" i="9"/>
  <c r="DC542" i="9"/>
  <c r="BT542" i="9"/>
  <c r="CM542" i="9"/>
  <c r="BD542" i="9"/>
  <c r="BY546" i="9"/>
  <c r="DH546" i="9"/>
  <c r="BI546" i="9"/>
  <c r="CR546" i="9"/>
  <c r="BX546" i="9"/>
  <c r="DG546" i="9"/>
  <c r="BH546" i="9"/>
  <c r="CQ546" i="9"/>
  <c r="DV550" i="9"/>
  <c r="DY550" i="9" s="1"/>
  <c r="BM550" i="9"/>
  <c r="CV550" i="9"/>
  <c r="DK550" i="9"/>
  <c r="CB550" i="9"/>
  <c r="CU550" i="9"/>
  <c r="BL550" i="9"/>
  <c r="BQ554" i="9"/>
  <c r="CZ554" i="9"/>
  <c r="BP554" i="9"/>
  <c r="CY554" i="9"/>
  <c r="BU558" i="9"/>
  <c r="DD558" i="9"/>
  <c r="BE558" i="9"/>
  <c r="CN558" i="9"/>
  <c r="DC558" i="9"/>
  <c r="BT558" i="9"/>
  <c r="CM558" i="9"/>
  <c r="BD558" i="9"/>
  <c r="BY562" i="9"/>
  <c r="DH562" i="9"/>
  <c r="BI562" i="9"/>
  <c r="CR562" i="9"/>
  <c r="BX562" i="9"/>
  <c r="DG562" i="9"/>
  <c r="BH562" i="9"/>
  <c r="CQ562" i="9"/>
  <c r="DV566" i="9"/>
  <c r="DY566" i="9" s="1"/>
  <c r="BM566" i="9"/>
  <c r="CV566" i="9"/>
  <c r="DK566" i="9"/>
  <c r="CB566" i="9"/>
  <c r="CU566" i="9"/>
  <c r="BL566" i="9"/>
  <c r="BQ570" i="9"/>
  <c r="CZ570" i="9"/>
  <c r="BP570" i="9"/>
  <c r="CY570" i="9"/>
  <c r="W420" i="9"/>
  <c r="AA420" i="9"/>
  <c r="AE420" i="9"/>
  <c r="AI420" i="9"/>
  <c r="AM420" i="9"/>
  <c r="AQ420" i="9"/>
  <c r="AU420" i="9"/>
  <c r="DM420" i="9" s="1"/>
  <c r="T420" i="9"/>
  <c r="Y420" i="9"/>
  <c r="AD420" i="9"/>
  <c r="AJ420" i="9"/>
  <c r="AO420" i="9"/>
  <c r="AT420" i="9"/>
  <c r="DL420" i="9" s="1"/>
  <c r="U420" i="9"/>
  <c r="Z420" i="9"/>
  <c r="AF420" i="9"/>
  <c r="AK420" i="9"/>
  <c r="AP420" i="9"/>
  <c r="AV420" i="9"/>
  <c r="DN420" i="9" s="1"/>
  <c r="V420" i="9"/>
  <c r="AB420" i="9"/>
  <c r="AG420" i="9"/>
  <c r="AL420" i="9"/>
  <c r="AR420" i="9"/>
  <c r="AW420" i="9"/>
  <c r="DO420" i="9" s="1"/>
  <c r="AH420" i="9"/>
  <c r="AN420" i="9"/>
  <c r="X420" i="9"/>
  <c r="AS420" i="9"/>
  <c r="AC420" i="9"/>
  <c r="CP427" i="9"/>
  <c r="BG427" i="9"/>
  <c r="DI427" i="9"/>
  <c r="BZ427" i="9"/>
  <c r="CS427" i="9"/>
  <c r="BJ427" i="9"/>
  <c r="BY427" i="9"/>
  <c r="DH427" i="9"/>
  <c r="BI427" i="9"/>
  <c r="CR427" i="9"/>
  <c r="DG427" i="9"/>
  <c r="BX427" i="9"/>
  <c r="CQ427" i="9"/>
  <c r="BH427" i="9"/>
  <c r="DJ431" i="9"/>
  <c r="CA431" i="9"/>
  <c r="DB431" i="9"/>
  <c r="BS431" i="9"/>
  <c r="DE431" i="9"/>
  <c r="BV431" i="9"/>
  <c r="CO431" i="9"/>
  <c r="BF431" i="9"/>
  <c r="BU431" i="9"/>
  <c r="DD431" i="9"/>
  <c r="BE431" i="9"/>
  <c r="CN431" i="9"/>
  <c r="DC431" i="9"/>
  <c r="BT431" i="9"/>
  <c r="CM431" i="9"/>
  <c r="BD431" i="9"/>
  <c r="CT435" i="9"/>
  <c r="BK435" i="9"/>
  <c r="CL435" i="9"/>
  <c r="BC435" i="9"/>
  <c r="DA435" i="9"/>
  <c r="BR435" i="9"/>
  <c r="BQ435" i="9"/>
  <c r="CZ435" i="9"/>
  <c r="CY435" i="9"/>
  <c r="BP435" i="9"/>
  <c r="CX447" i="9"/>
  <c r="BO447" i="9"/>
  <c r="CT451" i="9"/>
  <c r="BK451" i="9"/>
  <c r="CL451" i="9"/>
  <c r="BC451" i="9"/>
  <c r="DA451" i="9"/>
  <c r="BR451" i="9"/>
  <c r="BQ451" i="9"/>
  <c r="CZ451" i="9"/>
  <c r="CY451" i="9"/>
  <c r="BP451" i="9"/>
  <c r="CP471" i="9"/>
  <c r="BG471" i="9"/>
  <c r="DI471" i="9"/>
  <c r="BZ471" i="9"/>
  <c r="CS471" i="9"/>
  <c r="BJ471" i="9"/>
  <c r="BY471" i="9"/>
  <c r="DH471" i="9"/>
  <c r="BI471" i="9"/>
  <c r="CR471" i="9"/>
  <c r="DG471" i="9"/>
  <c r="BX471" i="9"/>
  <c r="CQ471" i="9"/>
  <c r="BH471" i="9"/>
  <c r="CP495" i="9"/>
  <c r="BG495" i="9"/>
  <c r="DI495" i="9"/>
  <c r="BZ495" i="9"/>
  <c r="CS495" i="9"/>
  <c r="BJ495" i="9"/>
  <c r="BY495" i="9"/>
  <c r="DH495" i="9"/>
  <c r="BI495" i="9"/>
  <c r="CR495" i="9"/>
  <c r="DG495" i="9"/>
  <c r="BX495" i="9"/>
  <c r="CQ495" i="9"/>
  <c r="BH495" i="9"/>
  <c r="CX511" i="9"/>
  <c r="BO511" i="9"/>
  <c r="CT515" i="9"/>
  <c r="BK515" i="9"/>
  <c r="CL515" i="9"/>
  <c r="BC515" i="9"/>
  <c r="DA515" i="9"/>
  <c r="BR515" i="9"/>
  <c r="BQ515" i="9"/>
  <c r="CZ515" i="9"/>
  <c r="CY515" i="9"/>
  <c r="BP515" i="9"/>
  <c r="CX519" i="9"/>
  <c r="BO519" i="9"/>
  <c r="DF531" i="9"/>
  <c r="BW531" i="9"/>
  <c r="CW531" i="9"/>
  <c r="BN531" i="9"/>
  <c r="DV531" i="9"/>
  <c r="DY531" i="9" s="1"/>
  <c r="BM531" i="9"/>
  <c r="CV531" i="9"/>
  <c r="DK531" i="9"/>
  <c r="CB531" i="9"/>
  <c r="CU531" i="9"/>
  <c r="BL531" i="9"/>
  <c r="DF543" i="9"/>
  <c r="BW543" i="9"/>
  <c r="DE543" i="9"/>
  <c r="BV543" i="9"/>
  <c r="DB543" i="9"/>
  <c r="BS543" i="9"/>
  <c r="DV543" i="9"/>
  <c r="DY543" i="9" s="1"/>
  <c r="BM543" i="9"/>
  <c r="CV543" i="9"/>
  <c r="CB543" i="9"/>
  <c r="DK543" i="9"/>
  <c r="BL543" i="9"/>
  <c r="CU543" i="9"/>
  <c r="DF551" i="9"/>
  <c r="BW551" i="9"/>
  <c r="DE551" i="9"/>
  <c r="BV551" i="9"/>
  <c r="DB551" i="9"/>
  <c r="BS551" i="9"/>
  <c r="DV551" i="9"/>
  <c r="DY551" i="9" s="1"/>
  <c r="BM551" i="9"/>
  <c r="CV551" i="9"/>
  <c r="CB551" i="9"/>
  <c r="DK551" i="9"/>
  <c r="BL551" i="9"/>
  <c r="CU551" i="9"/>
  <c r="CX559" i="9"/>
  <c r="BO559" i="9"/>
  <c r="CW559" i="9"/>
  <c r="BN559" i="9"/>
  <c r="CT559" i="9"/>
  <c r="BK559" i="9"/>
  <c r="BY559" i="9"/>
  <c r="DH559" i="9"/>
  <c r="BI559" i="9"/>
  <c r="CR559" i="9"/>
  <c r="BX559" i="9"/>
  <c r="DG559" i="9"/>
  <c r="BH559" i="9"/>
  <c r="CQ559" i="9"/>
  <c r="CP567" i="9"/>
  <c r="BG567" i="9"/>
  <c r="CO567" i="9"/>
  <c r="BF567" i="9"/>
  <c r="CL567" i="9"/>
  <c r="BC567" i="9"/>
  <c r="BU567" i="9"/>
  <c r="DD567" i="9"/>
  <c r="BE567" i="9"/>
  <c r="CN567" i="9"/>
  <c r="BT567" i="9"/>
  <c r="DC567" i="9"/>
  <c r="BD567" i="9"/>
  <c r="CM567" i="9"/>
  <c r="CL588" i="9"/>
  <c r="BC588" i="9"/>
  <c r="CW591" i="9"/>
  <c r="BN591" i="9"/>
  <c r="DV591" i="9"/>
  <c r="DY591" i="9" s="1"/>
  <c r="BM591" i="9"/>
  <c r="CV591" i="9"/>
  <c r="DK591" i="9"/>
  <c r="CB591" i="9"/>
  <c r="CU591" i="9"/>
  <c r="BL591" i="9"/>
  <c r="DJ594" i="9"/>
  <c r="CA594" i="9"/>
  <c r="DA595" i="9"/>
  <c r="BR595" i="9"/>
  <c r="BQ595" i="9"/>
  <c r="CZ595" i="9"/>
  <c r="CY595" i="9"/>
  <c r="BP595" i="9"/>
  <c r="CT598" i="9"/>
  <c r="BK598" i="9"/>
  <c r="DE599" i="9"/>
  <c r="BV599" i="9"/>
  <c r="CO599" i="9"/>
  <c r="BF599" i="9"/>
  <c r="BU599" i="9"/>
  <c r="DD599" i="9"/>
  <c r="BE599" i="9"/>
  <c r="CN599" i="9"/>
  <c r="DC599" i="9"/>
  <c r="BT599" i="9"/>
  <c r="CM599" i="9"/>
  <c r="BD599" i="9"/>
  <c r="DB600" i="9"/>
  <c r="BS600" i="9"/>
  <c r="DI603" i="9"/>
  <c r="BZ603" i="9"/>
  <c r="CS603" i="9"/>
  <c r="BJ603" i="9"/>
  <c r="BY603" i="9"/>
  <c r="DH603" i="9"/>
  <c r="BI603" i="9"/>
  <c r="CR603" i="9"/>
  <c r="DG603" i="9"/>
  <c r="BX603" i="9"/>
  <c r="CQ603" i="9"/>
  <c r="BH603" i="9"/>
  <c r="CL604" i="9"/>
  <c r="BC604" i="9"/>
  <c r="CW607" i="9"/>
  <c r="BN607" i="9"/>
  <c r="DV607" i="9"/>
  <c r="DY607" i="9" s="1"/>
  <c r="BM607" i="9"/>
  <c r="CV607" i="9"/>
  <c r="DK607" i="9"/>
  <c r="CB607" i="9"/>
  <c r="CU607" i="9"/>
  <c r="BL607" i="9"/>
  <c r="DJ610" i="9"/>
  <c r="CA610" i="9"/>
  <c r="DA611" i="9"/>
  <c r="BR611" i="9"/>
  <c r="BQ611" i="9"/>
  <c r="CZ611" i="9"/>
  <c r="CY611" i="9"/>
  <c r="BP611" i="9"/>
  <c r="CT614" i="9"/>
  <c r="BK614" i="9"/>
  <c r="DE615" i="9"/>
  <c r="BV615" i="9"/>
  <c r="CO615" i="9"/>
  <c r="BF615" i="9"/>
  <c r="BU615" i="9"/>
  <c r="DD615" i="9"/>
  <c r="BE615" i="9"/>
  <c r="CN615" i="9"/>
  <c r="DC615" i="9"/>
  <c r="BT615" i="9"/>
  <c r="CM615" i="9"/>
  <c r="DU615" i="9" s="1"/>
  <c r="DX615" i="9" s="1"/>
  <c r="BD615" i="9"/>
  <c r="DB616" i="9"/>
  <c r="BS616" i="9"/>
  <c r="DI619" i="9"/>
  <c r="BZ619" i="9"/>
  <c r="CS619" i="9"/>
  <c r="BJ619" i="9"/>
  <c r="BY619" i="9"/>
  <c r="DH619" i="9"/>
  <c r="BI619" i="9"/>
  <c r="CR619" i="9"/>
  <c r="DG619" i="9"/>
  <c r="BX619" i="9"/>
  <c r="CQ619" i="9"/>
  <c r="BH619" i="9"/>
  <c r="CL620" i="9"/>
  <c r="BC620" i="9"/>
  <c r="CW623" i="9"/>
  <c r="BN623" i="9"/>
  <c r="DV623" i="9"/>
  <c r="DY623" i="9" s="1"/>
  <c r="BM623" i="9"/>
  <c r="CV623" i="9"/>
  <c r="DK623" i="9"/>
  <c r="CB623" i="9"/>
  <c r="CU623" i="9"/>
  <c r="BL623" i="9"/>
  <c r="DJ626" i="9"/>
  <c r="CA626" i="9"/>
  <c r="DA627" i="9"/>
  <c r="BR627" i="9"/>
  <c r="BQ627" i="9"/>
  <c r="CZ627" i="9"/>
  <c r="CY627" i="9"/>
  <c r="BP627" i="9"/>
  <c r="CT630" i="9"/>
  <c r="BK630" i="9"/>
  <c r="DE631" i="9"/>
  <c r="BV631" i="9"/>
  <c r="CO631" i="9"/>
  <c r="BF631" i="9"/>
  <c r="BU631" i="9"/>
  <c r="DD631" i="9"/>
  <c r="BE631" i="9"/>
  <c r="CN631" i="9"/>
  <c r="DC631" i="9"/>
  <c r="BT631" i="9"/>
  <c r="CM631" i="9"/>
  <c r="BD631" i="9"/>
  <c r="DB632" i="9"/>
  <c r="BS632" i="9"/>
  <c r="DI635" i="9"/>
  <c r="BZ635" i="9"/>
  <c r="CS635" i="9"/>
  <c r="BJ635" i="9"/>
  <c r="BY635" i="9"/>
  <c r="DH635" i="9"/>
  <c r="BI635" i="9"/>
  <c r="CR635" i="9"/>
  <c r="DG635" i="9"/>
  <c r="BX635" i="9"/>
  <c r="CQ635" i="9"/>
  <c r="BH635" i="9"/>
  <c r="CL636" i="9"/>
  <c r="BC636" i="9"/>
  <c r="CW639" i="9"/>
  <c r="BN639" i="9"/>
  <c r="DV639" i="9"/>
  <c r="DY639" i="9" s="1"/>
  <c r="BM639" i="9"/>
  <c r="CV639" i="9"/>
  <c r="DK639" i="9"/>
  <c r="CB639" i="9"/>
  <c r="CU639" i="9"/>
  <c r="BL639" i="9"/>
  <c r="DJ642" i="9"/>
  <c r="CA642" i="9"/>
  <c r="DA643" i="9"/>
  <c r="BR643" i="9"/>
  <c r="BQ643" i="9"/>
  <c r="CZ643" i="9"/>
  <c r="CY643" i="9"/>
  <c r="BP643" i="9"/>
  <c r="CP645" i="9"/>
  <c r="BG645" i="9"/>
  <c r="CY217" i="9"/>
  <c r="BP217" i="9"/>
  <c r="DG221" i="9"/>
  <c r="BX221" i="9"/>
  <c r="DF222" i="9"/>
  <c r="BW222" i="9"/>
  <c r="CP222" i="9"/>
  <c r="BG222" i="9"/>
  <c r="CB151" i="9"/>
  <c r="DK151" i="9"/>
  <c r="DD151" i="9"/>
  <c r="BU151" i="9"/>
  <c r="BT151" i="9"/>
  <c r="DC151" i="9"/>
  <c r="DV151" i="9"/>
  <c r="DY151" i="9" s="1"/>
  <c r="BH151" i="9"/>
  <c r="CQ151" i="9"/>
  <c r="BS151" i="9"/>
  <c r="DB151" i="9"/>
  <c r="BC151" i="9"/>
  <c r="CL151" i="9"/>
  <c r="DK193" i="9"/>
  <c r="CB193" i="9"/>
  <c r="BO193" i="9"/>
  <c r="CX193" i="9"/>
  <c r="BN193" i="9"/>
  <c r="CW193" i="9"/>
  <c r="CR200" i="9"/>
  <c r="BI200" i="9"/>
  <c r="DC207" i="9"/>
  <c r="BT207" i="9"/>
  <c r="DH207" i="9"/>
  <c r="BY207" i="9"/>
  <c r="DG207" i="9"/>
  <c r="BX207" i="9"/>
  <c r="CA207" i="9"/>
  <c r="DJ207" i="9"/>
  <c r="BK207" i="9"/>
  <c r="CT207" i="9"/>
  <c r="BZ207" i="9"/>
  <c r="DI207" i="9"/>
  <c r="BJ207" i="9"/>
  <c r="CS207" i="9"/>
  <c r="CU215" i="9"/>
  <c r="BL215" i="9"/>
  <c r="CZ215" i="9"/>
  <c r="BQ215" i="9"/>
  <c r="CY215" i="9"/>
  <c r="BP215" i="9"/>
  <c r="BW215" i="9"/>
  <c r="DF215" i="9"/>
  <c r="BG215" i="9"/>
  <c r="CP215" i="9"/>
  <c r="DE215" i="9"/>
  <c r="BV215" i="9"/>
  <c r="CO215" i="9"/>
  <c r="BF215" i="9"/>
  <c r="CQ220" i="9"/>
  <c r="BH220" i="9"/>
  <c r="W251" i="9"/>
  <c r="AA251" i="9"/>
  <c r="AE251" i="9"/>
  <c r="AI251" i="9"/>
  <c r="AM251" i="9"/>
  <c r="AQ251" i="9"/>
  <c r="AU251" i="9"/>
  <c r="DM251" i="9" s="1"/>
  <c r="U251" i="9"/>
  <c r="Y251" i="9"/>
  <c r="AC251" i="9"/>
  <c r="AG251" i="9"/>
  <c r="AK251" i="9"/>
  <c r="AO251" i="9"/>
  <c r="AS251" i="9"/>
  <c r="AW251" i="9"/>
  <c r="DO251" i="9" s="1"/>
  <c r="T251" i="9"/>
  <c r="AB251" i="9"/>
  <c r="AJ251" i="9"/>
  <c r="AR251" i="9"/>
  <c r="V251" i="9"/>
  <c r="AD251" i="9"/>
  <c r="AL251" i="9"/>
  <c r="AT251" i="9"/>
  <c r="DL251" i="9" s="1"/>
  <c r="X251" i="9"/>
  <c r="AF251" i="9"/>
  <c r="AN251" i="9"/>
  <c r="AV251" i="9"/>
  <c r="DN251" i="9" s="1"/>
  <c r="AH251" i="9"/>
  <c r="AP251" i="9"/>
  <c r="Z251" i="9"/>
  <c r="DD156" i="9"/>
  <c r="BU156" i="9"/>
  <c r="CM156" i="9"/>
  <c r="BD156" i="9"/>
  <c r="CR156" i="9"/>
  <c r="BI156" i="9"/>
  <c r="CQ156" i="9"/>
  <c r="BH156" i="9"/>
  <c r="BS156" i="9"/>
  <c r="DB156" i="9"/>
  <c r="BC156" i="9"/>
  <c r="CL156" i="9"/>
  <c r="BR156" i="9"/>
  <c r="DA156" i="9"/>
  <c r="W171" i="9"/>
  <c r="AA171" i="9"/>
  <c r="AE171" i="9"/>
  <c r="AI171" i="9"/>
  <c r="AM171" i="9"/>
  <c r="AQ171" i="9"/>
  <c r="AU171" i="9"/>
  <c r="DM171" i="9" s="1"/>
  <c r="T171" i="9"/>
  <c r="X171" i="9"/>
  <c r="AB171" i="9"/>
  <c r="AF171" i="9"/>
  <c r="AJ171" i="9"/>
  <c r="AN171" i="9"/>
  <c r="AR171" i="9"/>
  <c r="AV171" i="9"/>
  <c r="DN171" i="9" s="1"/>
  <c r="V171" i="9"/>
  <c r="AD171" i="9"/>
  <c r="AL171" i="9"/>
  <c r="AT171" i="9"/>
  <c r="DL171" i="9" s="1"/>
  <c r="DV171" i="9" s="1"/>
  <c r="DY171" i="9" s="1"/>
  <c r="Y171" i="9"/>
  <c r="AG171" i="9"/>
  <c r="AO171" i="9"/>
  <c r="AW171" i="9"/>
  <c r="DO171" i="9" s="1"/>
  <c r="Z171" i="9"/>
  <c r="AH171" i="9"/>
  <c r="AP171" i="9"/>
  <c r="AK171" i="9"/>
  <c r="AS171" i="9"/>
  <c r="U171" i="9"/>
  <c r="AC171" i="9"/>
  <c r="DC188" i="9"/>
  <c r="BT188" i="9"/>
  <c r="DK188" i="9"/>
  <c r="CB188" i="9"/>
  <c r="CZ188" i="9"/>
  <c r="BQ188" i="9"/>
  <c r="CY188" i="9"/>
  <c r="BP188" i="9"/>
  <c r="BW188" i="9"/>
  <c r="DF188" i="9"/>
  <c r="BG188" i="9"/>
  <c r="CP188" i="9"/>
  <c r="DE188" i="9"/>
  <c r="BV188" i="9"/>
  <c r="CO188" i="9"/>
  <c r="BF188" i="9"/>
  <c r="DH200" i="9"/>
  <c r="BY200" i="9"/>
  <c r="DD200" i="9"/>
  <c r="BU200" i="9"/>
  <c r="CY200" i="9"/>
  <c r="BP200" i="9"/>
  <c r="BW200" i="9"/>
  <c r="DF200" i="9"/>
  <c r="BG200" i="9"/>
  <c r="CP200" i="9"/>
  <c r="DE200" i="9"/>
  <c r="BV200" i="9"/>
  <c r="CO200" i="9"/>
  <c r="BF200" i="9"/>
  <c r="W203" i="9"/>
  <c r="AA203" i="9"/>
  <c r="AE203" i="9"/>
  <c r="AI203" i="9"/>
  <c r="AM203" i="9"/>
  <c r="AQ203" i="9"/>
  <c r="AU203" i="9"/>
  <c r="DM203" i="9" s="1"/>
  <c r="T203" i="9"/>
  <c r="X203" i="9"/>
  <c r="AB203" i="9"/>
  <c r="AF203" i="9"/>
  <c r="AJ203" i="9"/>
  <c r="AN203" i="9"/>
  <c r="AR203" i="9"/>
  <c r="AV203" i="9"/>
  <c r="DN203" i="9" s="1"/>
  <c r="V203" i="9"/>
  <c r="AD203" i="9"/>
  <c r="AL203" i="9"/>
  <c r="AT203" i="9"/>
  <c r="DL203" i="9" s="1"/>
  <c r="DV203" i="9" s="1"/>
  <c r="DY203" i="9" s="1"/>
  <c r="Z203" i="9"/>
  <c r="AK203" i="9"/>
  <c r="AW203" i="9"/>
  <c r="DO203" i="9" s="1"/>
  <c r="AC203" i="9"/>
  <c r="AO203" i="9"/>
  <c r="U203" i="9"/>
  <c r="AG203" i="9"/>
  <c r="AP203" i="9"/>
  <c r="Y203" i="9"/>
  <c r="AH203" i="9"/>
  <c r="AS203" i="9"/>
  <c r="DG205" i="9"/>
  <c r="BX205" i="9"/>
  <c r="DD205" i="9"/>
  <c r="BU205" i="9"/>
  <c r="CQ205" i="9"/>
  <c r="BH205" i="9"/>
  <c r="CR205" i="9"/>
  <c r="BI205" i="9"/>
  <c r="BS205" i="9"/>
  <c r="DB205" i="9"/>
  <c r="BC205" i="9"/>
  <c r="CL205" i="9"/>
  <c r="BR205" i="9"/>
  <c r="DA205" i="9"/>
  <c r="DD212" i="9"/>
  <c r="BU212" i="9"/>
  <c r="DC212" i="9"/>
  <c r="BT212" i="9"/>
  <c r="DH212" i="9"/>
  <c r="BY212" i="9"/>
  <c r="CA212" i="9"/>
  <c r="DJ212" i="9"/>
  <c r="BK212" i="9"/>
  <c r="CT212" i="9"/>
  <c r="BZ212" i="9"/>
  <c r="DI212" i="9"/>
  <c r="BJ212" i="9"/>
  <c r="CS212" i="9"/>
  <c r="CN220" i="9"/>
  <c r="BE220" i="9"/>
  <c r="CM220" i="9"/>
  <c r="BD220" i="9"/>
  <c r="CR220" i="9"/>
  <c r="BI220" i="9"/>
  <c r="BS220" i="9"/>
  <c r="DB220" i="9"/>
  <c r="BC220" i="9"/>
  <c r="CL220" i="9"/>
  <c r="BR220" i="9"/>
  <c r="DA220" i="9"/>
  <c r="W248" i="9"/>
  <c r="AA248" i="9"/>
  <c r="AE248" i="9"/>
  <c r="AI248" i="9"/>
  <c r="AM248" i="9"/>
  <c r="AQ248" i="9"/>
  <c r="AU248" i="9"/>
  <c r="DM248" i="9" s="1"/>
  <c r="U248" i="9"/>
  <c r="Y248" i="9"/>
  <c r="AC248" i="9"/>
  <c r="AG248" i="9"/>
  <c r="AK248" i="9"/>
  <c r="AO248" i="9"/>
  <c r="AS248" i="9"/>
  <c r="AW248" i="9"/>
  <c r="DO248" i="9" s="1"/>
  <c r="Z248" i="9"/>
  <c r="AH248" i="9"/>
  <c r="AP248" i="9"/>
  <c r="T248" i="9"/>
  <c r="AB248" i="9"/>
  <c r="AJ248" i="9"/>
  <c r="AR248" i="9"/>
  <c r="V248" i="9"/>
  <c r="AD248" i="9"/>
  <c r="AL248" i="9"/>
  <c r="AT248" i="9"/>
  <c r="DL248" i="9" s="1"/>
  <c r="AF248" i="9"/>
  <c r="AN248" i="9"/>
  <c r="AV248" i="9"/>
  <c r="DN248" i="9" s="1"/>
  <c r="X248" i="9"/>
  <c r="CM192" i="9"/>
  <c r="BD192" i="9"/>
  <c r="DH192" i="9"/>
  <c r="BY192" i="9"/>
  <c r="DG192" i="9"/>
  <c r="BX192" i="9"/>
  <c r="CA192" i="9"/>
  <c r="DJ192" i="9"/>
  <c r="BK192" i="9"/>
  <c r="CT192" i="9"/>
  <c r="BZ192" i="9"/>
  <c r="DI192" i="9"/>
  <c r="BJ192" i="9"/>
  <c r="CS192" i="9"/>
  <c r="DH196" i="9"/>
  <c r="BY196" i="9"/>
  <c r="DD196" i="9"/>
  <c r="BU196" i="9"/>
  <c r="CR196" i="9"/>
  <c r="BI196" i="9"/>
  <c r="CQ196" i="9"/>
  <c r="BH196" i="9"/>
  <c r="BS196" i="9"/>
  <c r="DB196" i="9"/>
  <c r="BC196" i="9"/>
  <c r="CL196" i="9"/>
  <c r="DA196" i="9"/>
  <c r="BR196" i="9"/>
  <c r="CY198" i="9"/>
  <c r="BP198" i="9"/>
  <c r="CV198" i="9"/>
  <c r="BM198" i="9"/>
  <c r="DK198" i="9"/>
  <c r="CB198" i="9"/>
  <c r="BO198" i="9"/>
  <c r="CX198" i="9"/>
  <c r="BN198" i="9"/>
  <c r="CW198" i="9"/>
  <c r="DC211" i="9"/>
  <c r="BT211" i="9"/>
  <c r="DH211" i="9"/>
  <c r="BY211" i="9"/>
  <c r="DG211" i="9"/>
  <c r="BX211" i="9"/>
  <c r="CA211" i="9"/>
  <c r="DJ211" i="9"/>
  <c r="BK211" i="9"/>
  <c r="CT211" i="9"/>
  <c r="BZ211" i="9"/>
  <c r="DI211" i="9"/>
  <c r="BJ211" i="9"/>
  <c r="CS211" i="9"/>
  <c r="W218" i="9"/>
  <c r="AA218" i="9"/>
  <c r="AE218" i="9"/>
  <c r="AI218" i="9"/>
  <c r="AM218" i="9"/>
  <c r="AQ218" i="9"/>
  <c r="AU218" i="9"/>
  <c r="DM218" i="9" s="1"/>
  <c r="T218" i="9"/>
  <c r="X218" i="9"/>
  <c r="AB218" i="9"/>
  <c r="AF218" i="9"/>
  <c r="AJ218" i="9"/>
  <c r="AN218" i="9"/>
  <c r="AR218" i="9"/>
  <c r="AV218" i="9"/>
  <c r="DN218" i="9" s="1"/>
  <c r="V218" i="9"/>
  <c r="AD218" i="9"/>
  <c r="AL218" i="9"/>
  <c r="AT218" i="9"/>
  <c r="DL218" i="9" s="1"/>
  <c r="DV218" i="9" s="1"/>
  <c r="DY218" i="9" s="1"/>
  <c r="Y218" i="9"/>
  <c r="AG218" i="9"/>
  <c r="AO218" i="9"/>
  <c r="AW218" i="9"/>
  <c r="DO218" i="9" s="1"/>
  <c r="Z218" i="9"/>
  <c r="AH218" i="9"/>
  <c r="AP218" i="9"/>
  <c r="AS218" i="9"/>
  <c r="U218" i="9"/>
  <c r="AC218" i="9"/>
  <c r="AK218" i="9"/>
  <c r="DK219" i="9"/>
  <c r="CB219" i="9"/>
  <c r="BO219" i="9"/>
  <c r="CX219" i="9"/>
  <c r="CW219" i="9"/>
  <c r="BN219" i="9"/>
  <c r="W249" i="9"/>
  <c r="AA249" i="9"/>
  <c r="AE249" i="9"/>
  <c r="AI249" i="9"/>
  <c r="AM249" i="9"/>
  <c r="AQ249" i="9"/>
  <c r="AU249" i="9"/>
  <c r="DM249" i="9" s="1"/>
  <c r="U249" i="9"/>
  <c r="Y249" i="9"/>
  <c r="AC249" i="9"/>
  <c r="AG249" i="9"/>
  <c r="AK249" i="9"/>
  <c r="AO249" i="9"/>
  <c r="AS249" i="9"/>
  <c r="AW249" i="9"/>
  <c r="DO249" i="9" s="1"/>
  <c r="X249" i="9"/>
  <c r="AF249" i="9"/>
  <c r="AN249" i="9"/>
  <c r="AV249" i="9"/>
  <c r="DN249" i="9" s="1"/>
  <c r="Z249" i="9"/>
  <c r="AH249" i="9"/>
  <c r="AP249" i="9"/>
  <c r="T249" i="9"/>
  <c r="AB249" i="9"/>
  <c r="AJ249" i="9"/>
  <c r="AR249" i="9"/>
  <c r="V249" i="9"/>
  <c r="AD249" i="9"/>
  <c r="AL249" i="9"/>
  <c r="AT249" i="9"/>
  <c r="DL249" i="9" s="1"/>
  <c r="CR254" i="9"/>
  <c r="BI254" i="9"/>
  <c r="DH254" i="9"/>
  <c r="BY254" i="9"/>
  <c r="CR255" i="9"/>
  <c r="BI255" i="9"/>
  <c r="DH255" i="9"/>
  <c r="BY255" i="9"/>
  <c r="CR256" i="9"/>
  <c r="BI256" i="9"/>
  <c r="DH256" i="9"/>
  <c r="BY256" i="9"/>
  <c r="CR257" i="9"/>
  <c r="BI257" i="9"/>
  <c r="DH257" i="9"/>
  <c r="BY257" i="9"/>
  <c r="CR258" i="9"/>
  <c r="BI258" i="9"/>
  <c r="DH258" i="9"/>
  <c r="BY258" i="9"/>
  <c r="CR259" i="9"/>
  <c r="BI259" i="9"/>
  <c r="DH259" i="9"/>
  <c r="BY259" i="9"/>
  <c r="CR260" i="9"/>
  <c r="BI260" i="9"/>
  <c r="DH260" i="9"/>
  <c r="BY260" i="9"/>
  <c r="CR261" i="9"/>
  <c r="BI261" i="9"/>
  <c r="DH261" i="9"/>
  <c r="BY261" i="9"/>
  <c r="CR262" i="9"/>
  <c r="BI262" i="9"/>
  <c r="DH262" i="9"/>
  <c r="BY262" i="9"/>
  <c r="CR263" i="9"/>
  <c r="BI263" i="9"/>
  <c r="DH263" i="9"/>
  <c r="BY263" i="9"/>
  <c r="CR264" i="9"/>
  <c r="BI264" i="9"/>
  <c r="DH264" i="9"/>
  <c r="BY264" i="9"/>
  <c r="CR265" i="9"/>
  <c r="BI265" i="9"/>
  <c r="DH265" i="9"/>
  <c r="BY265" i="9"/>
  <c r="CR266" i="9"/>
  <c r="BI266" i="9"/>
  <c r="DH266" i="9"/>
  <c r="BY266" i="9"/>
  <c r="CR267" i="9"/>
  <c r="BI267" i="9"/>
  <c r="DH267" i="9"/>
  <c r="BY267" i="9"/>
  <c r="CR268" i="9"/>
  <c r="BI268" i="9"/>
  <c r="DH268" i="9"/>
  <c r="BY268" i="9"/>
  <c r="CR269" i="9"/>
  <c r="BI269" i="9"/>
  <c r="DH269" i="9"/>
  <c r="BY269" i="9"/>
  <c r="CR270" i="9"/>
  <c r="BI270" i="9"/>
  <c r="DH270" i="9"/>
  <c r="BY270" i="9"/>
  <c r="CR271" i="9"/>
  <c r="BI271" i="9"/>
  <c r="DH271" i="9"/>
  <c r="BY271" i="9"/>
  <c r="CR272" i="9"/>
  <c r="BI272" i="9"/>
  <c r="DH272" i="9"/>
  <c r="BY272" i="9"/>
  <c r="CR273" i="9"/>
  <c r="BI273" i="9"/>
  <c r="DH273" i="9"/>
  <c r="BY273" i="9"/>
  <c r="CR274" i="9"/>
  <c r="BI274" i="9"/>
  <c r="DH274" i="9"/>
  <c r="BY274" i="9"/>
  <c r="CR275" i="9"/>
  <c r="BI275" i="9"/>
  <c r="DH275" i="9"/>
  <c r="BY275" i="9"/>
  <c r="CR276" i="9"/>
  <c r="BI276" i="9"/>
  <c r="DH276" i="9"/>
  <c r="BY276" i="9"/>
  <c r="CR277" i="9"/>
  <c r="BI277" i="9"/>
  <c r="DH277" i="9"/>
  <c r="BY277" i="9"/>
  <c r="CR278" i="9"/>
  <c r="BI278" i="9"/>
  <c r="DH278" i="9"/>
  <c r="BY278" i="9"/>
  <c r="CR279" i="9"/>
  <c r="BI279" i="9"/>
  <c r="DH279" i="9"/>
  <c r="BY279" i="9"/>
  <c r="CR280" i="9"/>
  <c r="BI280" i="9"/>
  <c r="DH280" i="9"/>
  <c r="BY280" i="9"/>
  <c r="CR281" i="9"/>
  <c r="BI281" i="9"/>
  <c r="DH281" i="9"/>
  <c r="BY281" i="9"/>
  <c r="CR282" i="9"/>
  <c r="BI282" i="9"/>
  <c r="DH282" i="9"/>
  <c r="BY282" i="9"/>
  <c r="CR283" i="9"/>
  <c r="BI283" i="9"/>
  <c r="DH283" i="9"/>
  <c r="BY283" i="9"/>
  <c r="CR284" i="9"/>
  <c r="BI284" i="9"/>
  <c r="DH284" i="9"/>
  <c r="BY284" i="9"/>
  <c r="CR285" i="9"/>
  <c r="BI285" i="9"/>
  <c r="DH285" i="9"/>
  <c r="BY285" i="9"/>
  <c r="CR286" i="9"/>
  <c r="BI286" i="9"/>
  <c r="DH286" i="9"/>
  <c r="BY286" i="9"/>
  <c r="CR287" i="9"/>
  <c r="BI287" i="9"/>
  <c r="DH287" i="9"/>
  <c r="BY287" i="9"/>
  <c r="CR288" i="9"/>
  <c r="BI288" i="9"/>
  <c r="DH288" i="9"/>
  <c r="BY288" i="9"/>
  <c r="CR289" i="9"/>
  <c r="BI289" i="9"/>
  <c r="DH289" i="9"/>
  <c r="BY289" i="9"/>
  <c r="CR290" i="9"/>
  <c r="BI290" i="9"/>
  <c r="DH290" i="9"/>
  <c r="BY290" i="9"/>
  <c r="CR291" i="9"/>
  <c r="BI291" i="9"/>
  <c r="DH291" i="9"/>
  <c r="BY291" i="9"/>
  <c r="CR292" i="9"/>
  <c r="BI292" i="9"/>
  <c r="DH292" i="9"/>
  <c r="BY292" i="9"/>
  <c r="CR293" i="9"/>
  <c r="BI293" i="9"/>
  <c r="DH293" i="9"/>
  <c r="BY293" i="9"/>
  <c r="CR294" i="9"/>
  <c r="BI294" i="9"/>
  <c r="DH294" i="9"/>
  <c r="BY294" i="9"/>
  <c r="CR295" i="9"/>
  <c r="BI295" i="9"/>
  <c r="DH295" i="9"/>
  <c r="BY295" i="9"/>
  <c r="CR296" i="9"/>
  <c r="BI296" i="9"/>
  <c r="DH296" i="9"/>
  <c r="BY296" i="9"/>
  <c r="CR297" i="9"/>
  <c r="BI297" i="9"/>
  <c r="DH297" i="9"/>
  <c r="BY297" i="9"/>
  <c r="CR298" i="9"/>
  <c r="BI298" i="9"/>
  <c r="DH298" i="9"/>
  <c r="BY298" i="9"/>
  <c r="CR299" i="9"/>
  <c r="BI299" i="9"/>
  <c r="DH299" i="9"/>
  <c r="BY299" i="9"/>
  <c r="CR300" i="9"/>
  <c r="BI300" i="9"/>
  <c r="DH300" i="9"/>
  <c r="BY300" i="9"/>
  <c r="BI301" i="9"/>
  <c r="CR301" i="9"/>
  <c r="BY301" i="9"/>
  <c r="DH301" i="9"/>
  <c r="BM302" i="9"/>
  <c r="CV302" i="9"/>
  <c r="BQ303" i="9"/>
  <c r="CZ303" i="9"/>
  <c r="BU304" i="9"/>
  <c r="DD304" i="9"/>
  <c r="CR305" i="9"/>
  <c r="BI305" i="9"/>
  <c r="DH305" i="9"/>
  <c r="BY305" i="9"/>
  <c r="CV172" i="9"/>
  <c r="BM172" i="9"/>
  <c r="DK172" i="9"/>
  <c r="CB172" i="9"/>
  <c r="BO172" i="9"/>
  <c r="CX172" i="9"/>
  <c r="CW172" i="9"/>
  <c r="BN172" i="9"/>
  <c r="DK208" i="9"/>
  <c r="CB208" i="9"/>
  <c r="BO208" i="9"/>
  <c r="CX208" i="9"/>
  <c r="BN208" i="9"/>
  <c r="CW208" i="9"/>
  <c r="BS252" i="9"/>
  <c r="DB252" i="9"/>
  <c r="CU252" i="9"/>
  <c r="BL252" i="9"/>
  <c r="DD252" i="9"/>
  <c r="BU252" i="9"/>
  <c r="CW252" i="9"/>
  <c r="BN252" i="9"/>
  <c r="CV309" i="9"/>
  <c r="BM309" i="9"/>
  <c r="CV313" i="9"/>
  <c r="BM313" i="9"/>
  <c r="CU315" i="9"/>
  <c r="BL315" i="9"/>
  <c r="DH317" i="9"/>
  <c r="BY317" i="9"/>
  <c r="CR317" i="9"/>
  <c r="BI317" i="9"/>
  <c r="DF319" i="9"/>
  <c r="BW319" i="9"/>
  <c r="BQ321" i="9"/>
  <c r="CZ321" i="9"/>
  <c r="CU323" i="9"/>
  <c r="BL323" i="9"/>
  <c r="DH325" i="9"/>
  <c r="BY325" i="9"/>
  <c r="CR325" i="9"/>
  <c r="BI325" i="9"/>
  <c r="DF327" i="9"/>
  <c r="BW327" i="9"/>
  <c r="BQ329" i="9"/>
  <c r="CZ329" i="9"/>
  <c r="CU331" i="9"/>
  <c r="BL331" i="9"/>
  <c r="DH333" i="9"/>
  <c r="BY333" i="9"/>
  <c r="CR333" i="9"/>
  <c r="BI333" i="9"/>
  <c r="DF335" i="9"/>
  <c r="BW335" i="9"/>
  <c r="BQ337" i="9"/>
  <c r="CZ337" i="9"/>
  <c r="CU339" i="9"/>
  <c r="BL339" i="9"/>
  <c r="W246" i="9"/>
  <c r="AA246" i="9"/>
  <c r="AE246" i="9"/>
  <c r="AI246" i="9"/>
  <c r="AM246" i="9"/>
  <c r="AQ246" i="9"/>
  <c r="AU246" i="9"/>
  <c r="DM246" i="9" s="1"/>
  <c r="U246" i="9"/>
  <c r="Y246" i="9"/>
  <c r="AC246" i="9"/>
  <c r="AG246" i="9"/>
  <c r="AK246" i="9"/>
  <c r="AO246" i="9"/>
  <c r="AS246" i="9"/>
  <c r="AW246" i="9"/>
  <c r="DO246" i="9" s="1"/>
  <c r="V246" i="9"/>
  <c r="AD246" i="9"/>
  <c r="AL246" i="9"/>
  <c r="AT246" i="9"/>
  <c r="DL246" i="9" s="1"/>
  <c r="X246" i="9"/>
  <c r="AF246" i="9"/>
  <c r="AN246" i="9"/>
  <c r="AV246" i="9"/>
  <c r="DN246" i="9" s="1"/>
  <c r="Z246" i="9"/>
  <c r="AH246" i="9"/>
  <c r="AP246" i="9"/>
  <c r="T246" i="9"/>
  <c r="AB246" i="9"/>
  <c r="AJ246" i="9"/>
  <c r="AR246" i="9"/>
  <c r="CC262" i="9"/>
  <c r="CC264" i="9"/>
  <c r="CC270" i="9"/>
  <c r="CC272" i="9"/>
  <c r="CC274" i="9"/>
  <c r="CC278" i="9"/>
  <c r="CC280" i="9"/>
  <c r="CC282" i="9"/>
  <c r="CC284" i="9"/>
  <c r="CC288" i="9"/>
  <c r="CC290" i="9"/>
  <c r="CC296" i="9"/>
  <c r="CC298" i="9"/>
  <c r="CC300" i="9"/>
  <c r="BU306" i="9"/>
  <c r="DD306" i="9"/>
  <c r="BE306" i="9"/>
  <c r="CN306" i="9"/>
  <c r="BH307" i="9"/>
  <c r="CQ307" i="9"/>
  <c r="BV309" i="9"/>
  <c r="DE309" i="9"/>
  <c r="BU310" i="9"/>
  <c r="DD310" i="9"/>
  <c r="BE310" i="9"/>
  <c r="CN310" i="9"/>
  <c r="BH311" i="9"/>
  <c r="CQ311" i="9"/>
  <c r="BV313" i="9"/>
  <c r="DE313" i="9"/>
  <c r="BU314" i="9"/>
  <c r="DD314" i="9"/>
  <c r="BE314" i="9"/>
  <c r="CN314" i="9"/>
  <c r="BH315" i="9"/>
  <c r="CQ315" i="9"/>
  <c r="BV317" i="9"/>
  <c r="DE317" i="9"/>
  <c r="BU318" i="9"/>
  <c r="DD318" i="9"/>
  <c r="BE318" i="9"/>
  <c r="CN318" i="9"/>
  <c r="BH319" i="9"/>
  <c r="CQ319" i="9"/>
  <c r="BV321" i="9"/>
  <c r="DE321" i="9"/>
  <c r="BU322" i="9"/>
  <c r="DD322" i="9"/>
  <c r="BE322" i="9"/>
  <c r="CN322" i="9"/>
  <c r="BH323" i="9"/>
  <c r="CQ323" i="9"/>
  <c r="BV325" i="9"/>
  <c r="DE325" i="9"/>
  <c r="BU326" i="9"/>
  <c r="DD326" i="9"/>
  <c r="BE326" i="9"/>
  <c r="CN326" i="9"/>
  <c r="BH327" i="9"/>
  <c r="CQ327" i="9"/>
  <c r="BV329" i="9"/>
  <c r="DE329" i="9"/>
  <c r="BU330" i="9"/>
  <c r="DD330" i="9"/>
  <c r="BE330" i="9"/>
  <c r="CN330" i="9"/>
  <c r="BH331" i="9"/>
  <c r="CQ331" i="9"/>
  <c r="BV333" i="9"/>
  <c r="DE333" i="9"/>
  <c r="BU334" i="9"/>
  <c r="DD334" i="9"/>
  <c r="BE334" i="9"/>
  <c r="CN334" i="9"/>
  <c r="BH335" i="9"/>
  <c r="CQ335" i="9"/>
  <c r="BV337" i="9"/>
  <c r="DE337" i="9"/>
  <c r="BU338" i="9"/>
  <c r="DD338" i="9"/>
  <c r="BE338" i="9"/>
  <c r="CN338" i="9"/>
  <c r="BH339" i="9"/>
  <c r="CQ339" i="9"/>
  <c r="CV216" i="9"/>
  <c r="BM216" i="9"/>
  <c r="CU216" i="9"/>
  <c r="BL216" i="9"/>
  <c r="CZ216" i="9"/>
  <c r="BQ216" i="9"/>
  <c r="BW216" i="9"/>
  <c r="DF216" i="9"/>
  <c r="BG216" i="9"/>
  <c r="CP216" i="9"/>
  <c r="BV216" i="9"/>
  <c r="DE216" i="9"/>
  <c r="BF216" i="9"/>
  <c r="CO216" i="9"/>
  <c r="DV307" i="9"/>
  <c r="DY307" i="9" s="1"/>
  <c r="BM307" i="9"/>
  <c r="CV307" i="9"/>
  <c r="DV311" i="9"/>
  <c r="DY311" i="9" s="1"/>
  <c r="BM311" i="9"/>
  <c r="CV311" i="9"/>
  <c r="DV315" i="9"/>
  <c r="DY315" i="9" s="1"/>
  <c r="BM315" i="9"/>
  <c r="CV315" i="9"/>
  <c r="DV319" i="9"/>
  <c r="DY319" i="9" s="1"/>
  <c r="BM319" i="9"/>
  <c r="CV319" i="9"/>
  <c r="DV323" i="9"/>
  <c r="DY323" i="9" s="1"/>
  <c r="BM323" i="9"/>
  <c r="CV323" i="9"/>
  <c r="DV327" i="9"/>
  <c r="DY327" i="9" s="1"/>
  <c r="BM327" i="9"/>
  <c r="CV327" i="9"/>
  <c r="DV331" i="9"/>
  <c r="DY331" i="9" s="1"/>
  <c r="BM331" i="9"/>
  <c r="CV331" i="9"/>
  <c r="DV335" i="9"/>
  <c r="DY335" i="9" s="1"/>
  <c r="BM335" i="9"/>
  <c r="CV335" i="9"/>
  <c r="DV339" i="9"/>
  <c r="DY339" i="9" s="1"/>
  <c r="BM339" i="9"/>
  <c r="CV339" i="9"/>
  <c r="DC253" i="9"/>
  <c r="BT253" i="9"/>
  <c r="BS253" i="9"/>
  <c r="DB253" i="9"/>
  <c r="CU253" i="9"/>
  <c r="BL253" i="9"/>
  <c r="DD253" i="9"/>
  <c r="BU253" i="9"/>
  <c r="CW253" i="9"/>
  <c r="BN253" i="9"/>
  <c r="BN312" i="9"/>
  <c r="CW312" i="9"/>
  <c r="DF312" i="9"/>
  <c r="BW312" i="9"/>
  <c r="CT312" i="9"/>
  <c r="BK312" i="9"/>
  <c r="DH312" i="9"/>
  <c r="BY312" i="9"/>
  <c r="CR312" i="9"/>
  <c r="BI312" i="9"/>
  <c r="CM320" i="9"/>
  <c r="BD320" i="9"/>
  <c r="BN324" i="9"/>
  <c r="CW324" i="9"/>
  <c r="DF324" i="9"/>
  <c r="BW324" i="9"/>
  <c r="CT324" i="9"/>
  <c r="BK324" i="9"/>
  <c r="DH324" i="9"/>
  <c r="BY324" i="9"/>
  <c r="CR324" i="9"/>
  <c r="BI324" i="9"/>
  <c r="DC332" i="9"/>
  <c r="BT332" i="9"/>
  <c r="BZ336" i="9"/>
  <c r="DI336" i="9"/>
  <c r="CY340" i="9"/>
  <c r="BP340" i="9"/>
  <c r="DF341" i="9"/>
  <c r="BW341" i="9"/>
  <c r="CP341" i="9"/>
  <c r="BG341" i="9"/>
  <c r="BV341" i="9"/>
  <c r="DE341" i="9"/>
  <c r="BF341" i="9"/>
  <c r="CO341" i="9"/>
  <c r="DD341" i="9"/>
  <c r="BU341" i="9"/>
  <c r="CN341" i="9"/>
  <c r="BE341" i="9"/>
  <c r="DJ343" i="9"/>
  <c r="CA343" i="9"/>
  <c r="CT343" i="9"/>
  <c r="BK343" i="9"/>
  <c r="BZ343" i="9"/>
  <c r="DI343" i="9"/>
  <c r="BJ343" i="9"/>
  <c r="CS343" i="9"/>
  <c r="DH343" i="9"/>
  <c r="BY343" i="9"/>
  <c r="CR343" i="9"/>
  <c r="BI343" i="9"/>
  <c r="CX345" i="9"/>
  <c r="BO345" i="9"/>
  <c r="BN345" i="9"/>
  <c r="CW345" i="9"/>
  <c r="DV345" i="9"/>
  <c r="DY345" i="9" s="1"/>
  <c r="CV345" i="9"/>
  <c r="BM345" i="9"/>
  <c r="DB347" i="9"/>
  <c r="BS347" i="9"/>
  <c r="CL347" i="9"/>
  <c r="BC347" i="9"/>
  <c r="BR347" i="9"/>
  <c r="DA347" i="9"/>
  <c r="CZ347" i="9"/>
  <c r="BQ347" i="9"/>
  <c r="CY348" i="9"/>
  <c r="BP348" i="9"/>
  <c r="DF349" i="9"/>
  <c r="BW349" i="9"/>
  <c r="CP349" i="9"/>
  <c r="BG349" i="9"/>
  <c r="BV349" i="9"/>
  <c r="DE349" i="9"/>
  <c r="BF349" i="9"/>
  <c r="CO349" i="9"/>
  <c r="DD349" i="9"/>
  <c r="BU349" i="9"/>
  <c r="CN349" i="9"/>
  <c r="BE349" i="9"/>
  <c r="DJ351" i="9"/>
  <c r="CA351" i="9"/>
  <c r="CT351" i="9"/>
  <c r="BK351" i="9"/>
  <c r="BZ351" i="9"/>
  <c r="DI351" i="9"/>
  <c r="BJ351" i="9"/>
  <c r="CS351" i="9"/>
  <c r="DH351" i="9"/>
  <c r="BY351" i="9"/>
  <c r="CR351" i="9"/>
  <c r="BI351" i="9"/>
  <c r="CX353" i="9"/>
  <c r="BO353" i="9"/>
  <c r="BN353" i="9"/>
  <c r="CW353" i="9"/>
  <c r="DV353" i="9"/>
  <c r="DY353" i="9" s="1"/>
  <c r="CV353" i="9"/>
  <c r="BM353" i="9"/>
  <c r="DB355" i="9"/>
  <c r="BS355" i="9"/>
  <c r="CL355" i="9"/>
  <c r="BC355" i="9"/>
  <c r="BR355" i="9"/>
  <c r="DA355" i="9"/>
  <c r="CZ355" i="9"/>
  <c r="BQ355" i="9"/>
  <c r="CY356" i="9"/>
  <c r="BP356" i="9"/>
  <c r="DF357" i="9"/>
  <c r="BW357" i="9"/>
  <c r="CP357" i="9"/>
  <c r="BG357" i="9"/>
  <c r="BV357" i="9"/>
  <c r="DE357" i="9"/>
  <c r="BF357" i="9"/>
  <c r="CO357" i="9"/>
  <c r="DD357" i="9"/>
  <c r="BU357" i="9"/>
  <c r="CN357" i="9"/>
  <c r="BE357" i="9"/>
  <c r="DJ359" i="9"/>
  <c r="CA359" i="9"/>
  <c r="CT359" i="9"/>
  <c r="BK359" i="9"/>
  <c r="BZ359" i="9"/>
  <c r="DI359" i="9"/>
  <c r="BJ359" i="9"/>
  <c r="CS359" i="9"/>
  <c r="DH359" i="9"/>
  <c r="BY359" i="9"/>
  <c r="CR359" i="9"/>
  <c r="BI359" i="9"/>
  <c r="CX361" i="9"/>
  <c r="BO361" i="9"/>
  <c r="BN361" i="9"/>
  <c r="CW361" i="9"/>
  <c r="DV361" i="9"/>
  <c r="DY361" i="9" s="1"/>
  <c r="CV361" i="9"/>
  <c r="BM361" i="9"/>
  <c r="DB363" i="9"/>
  <c r="BS363" i="9"/>
  <c r="CL363" i="9"/>
  <c r="BC363" i="9"/>
  <c r="BR363" i="9"/>
  <c r="DA363" i="9"/>
  <c r="CZ363" i="9"/>
  <c r="BQ363" i="9"/>
  <c r="CY364" i="9"/>
  <c r="BP364" i="9"/>
  <c r="DF365" i="9"/>
  <c r="BW365" i="9"/>
  <c r="CP365" i="9"/>
  <c r="BG365" i="9"/>
  <c r="BV365" i="9"/>
  <c r="DE365" i="9"/>
  <c r="BF365" i="9"/>
  <c r="CO365" i="9"/>
  <c r="DD365" i="9"/>
  <c r="BU365" i="9"/>
  <c r="CN365" i="9"/>
  <c r="BE365" i="9"/>
  <c r="DJ367" i="9"/>
  <c r="CA367" i="9"/>
  <c r="CT367" i="9"/>
  <c r="BK367" i="9"/>
  <c r="BZ367" i="9"/>
  <c r="DI367" i="9"/>
  <c r="BJ367" i="9"/>
  <c r="CS367" i="9"/>
  <c r="DH367" i="9"/>
  <c r="BY367" i="9"/>
  <c r="CR367" i="9"/>
  <c r="BI367" i="9"/>
  <c r="CX369" i="9"/>
  <c r="BO369" i="9"/>
  <c r="BN369" i="9"/>
  <c r="CW369" i="9"/>
  <c r="DV369" i="9"/>
  <c r="DY369" i="9" s="1"/>
  <c r="CV369" i="9"/>
  <c r="BM369" i="9"/>
  <c r="DB371" i="9"/>
  <c r="BS371" i="9"/>
  <c r="CL371" i="9"/>
  <c r="BC371" i="9"/>
  <c r="BR371" i="9"/>
  <c r="DA371" i="9"/>
  <c r="CZ371" i="9"/>
  <c r="BQ371" i="9"/>
  <c r="CY372" i="9"/>
  <c r="BP372" i="9"/>
  <c r="DF373" i="9"/>
  <c r="BW373" i="9"/>
  <c r="CP373" i="9"/>
  <c r="BG373" i="9"/>
  <c r="BV373" i="9"/>
  <c r="DE373" i="9"/>
  <c r="BF373" i="9"/>
  <c r="CO373" i="9"/>
  <c r="DD373" i="9"/>
  <c r="BU373" i="9"/>
  <c r="CN373" i="9"/>
  <c r="BE373" i="9"/>
  <c r="DJ375" i="9"/>
  <c r="CA375" i="9"/>
  <c r="CT375" i="9"/>
  <c r="BK375" i="9"/>
  <c r="BZ375" i="9"/>
  <c r="DI375" i="9"/>
  <c r="BJ375" i="9"/>
  <c r="CS375" i="9"/>
  <c r="DH375" i="9"/>
  <c r="BY375" i="9"/>
  <c r="CR375" i="9"/>
  <c r="BI375" i="9"/>
  <c r="CX377" i="9"/>
  <c r="BO377" i="9"/>
  <c r="BN377" i="9"/>
  <c r="CW377" i="9"/>
  <c r="DV377" i="9"/>
  <c r="DY377" i="9" s="1"/>
  <c r="CV377" i="9"/>
  <c r="BM377" i="9"/>
  <c r="DB379" i="9"/>
  <c r="BS379" i="9"/>
  <c r="CL379" i="9"/>
  <c r="BC379" i="9"/>
  <c r="BR379" i="9"/>
  <c r="DA379" i="9"/>
  <c r="CZ379" i="9"/>
  <c r="BQ379" i="9"/>
  <c r="CY380" i="9"/>
  <c r="BP380" i="9"/>
  <c r="DF381" i="9"/>
  <c r="BW381" i="9"/>
  <c r="CP381" i="9"/>
  <c r="BG381" i="9"/>
  <c r="BV381" i="9"/>
  <c r="DE381" i="9"/>
  <c r="BF381" i="9"/>
  <c r="CO381" i="9"/>
  <c r="DD381" i="9"/>
  <c r="BU381" i="9"/>
  <c r="CN381" i="9"/>
  <c r="BE381" i="9"/>
  <c r="DJ383" i="9"/>
  <c r="CA383" i="9"/>
  <c r="CT383" i="9"/>
  <c r="BK383" i="9"/>
  <c r="BZ383" i="9"/>
  <c r="DI383" i="9"/>
  <c r="BJ383" i="9"/>
  <c r="CS383" i="9"/>
  <c r="DH383" i="9"/>
  <c r="BY383" i="9"/>
  <c r="CR383" i="9"/>
  <c r="BI383" i="9"/>
  <c r="CX385" i="9"/>
  <c r="BO385" i="9"/>
  <c r="BN385" i="9"/>
  <c r="CW385" i="9"/>
  <c r="DV385" i="9"/>
  <c r="DY385" i="9" s="1"/>
  <c r="CV385" i="9"/>
  <c r="BM385" i="9"/>
  <c r="DB387" i="9"/>
  <c r="BS387" i="9"/>
  <c r="CL387" i="9"/>
  <c r="BC387" i="9"/>
  <c r="BR387" i="9"/>
  <c r="DA387" i="9"/>
  <c r="CZ387" i="9"/>
  <c r="BQ387" i="9"/>
  <c r="CY388" i="9"/>
  <c r="BP388" i="9"/>
  <c r="DF389" i="9"/>
  <c r="BW389" i="9"/>
  <c r="CP389" i="9"/>
  <c r="BG389" i="9"/>
  <c r="BV389" i="9"/>
  <c r="DE389" i="9"/>
  <c r="BF389" i="9"/>
  <c r="CO389" i="9"/>
  <c r="DD389" i="9"/>
  <c r="BU389" i="9"/>
  <c r="CN389" i="9"/>
  <c r="BE389" i="9"/>
  <c r="DJ391" i="9"/>
  <c r="CA391" i="9"/>
  <c r="CT391" i="9"/>
  <c r="BK391" i="9"/>
  <c r="BZ391" i="9"/>
  <c r="DI391" i="9"/>
  <c r="BJ391" i="9"/>
  <c r="CS391" i="9"/>
  <c r="DH391" i="9"/>
  <c r="BY391" i="9"/>
  <c r="CR391" i="9"/>
  <c r="BI391" i="9"/>
  <c r="CX393" i="9"/>
  <c r="BO393" i="9"/>
  <c r="BN393" i="9"/>
  <c r="CW393" i="9"/>
  <c r="DV393" i="9"/>
  <c r="DY393" i="9" s="1"/>
  <c r="CV393" i="9"/>
  <c r="BM393" i="9"/>
  <c r="DB395" i="9"/>
  <c r="BS395" i="9"/>
  <c r="CL395" i="9"/>
  <c r="BC395" i="9"/>
  <c r="BR395" i="9"/>
  <c r="DA395" i="9"/>
  <c r="CZ395" i="9"/>
  <c r="BQ395" i="9"/>
  <c r="CY396" i="9"/>
  <c r="BP396" i="9"/>
  <c r="DF397" i="9"/>
  <c r="BW397" i="9"/>
  <c r="CP397" i="9"/>
  <c r="BG397" i="9"/>
  <c r="BV397" i="9"/>
  <c r="DE397" i="9"/>
  <c r="BF397" i="9"/>
  <c r="CO397" i="9"/>
  <c r="DD397" i="9"/>
  <c r="BU397" i="9"/>
  <c r="CN397" i="9"/>
  <c r="BE397" i="9"/>
  <c r="DJ399" i="9"/>
  <c r="CA399" i="9"/>
  <c r="CT399" i="9"/>
  <c r="BK399" i="9"/>
  <c r="BZ399" i="9"/>
  <c r="DI399" i="9"/>
  <c r="BJ399" i="9"/>
  <c r="CS399" i="9"/>
  <c r="DH399" i="9"/>
  <c r="BY399" i="9"/>
  <c r="CR399" i="9"/>
  <c r="BI399" i="9"/>
  <c r="CQ401" i="9"/>
  <c r="BH401" i="9"/>
  <c r="BN403" i="9"/>
  <c r="CW403" i="9"/>
  <c r="DV403" i="9"/>
  <c r="DY403" i="9" s="1"/>
  <c r="BM403" i="9"/>
  <c r="CV403" i="9"/>
  <c r="CT404" i="9"/>
  <c r="BK404" i="9"/>
  <c r="CY405" i="9"/>
  <c r="BP405" i="9"/>
  <c r="BZ407" i="9"/>
  <c r="DI407" i="9"/>
  <c r="BJ407" i="9"/>
  <c r="CS407" i="9"/>
  <c r="BY407" i="9"/>
  <c r="DH407" i="9"/>
  <c r="BI407" i="9"/>
  <c r="CR407" i="9"/>
  <c r="DB408" i="9"/>
  <c r="BS408" i="9"/>
  <c r="DG409" i="9"/>
  <c r="BX409" i="9"/>
  <c r="BV411" i="9"/>
  <c r="DE411" i="9"/>
  <c r="BF411" i="9"/>
  <c r="CO411" i="9"/>
  <c r="BU411" i="9"/>
  <c r="DD411" i="9"/>
  <c r="BE411" i="9"/>
  <c r="CN411" i="9"/>
  <c r="DJ412" i="9"/>
  <c r="CA412" i="9"/>
  <c r="BZ308" i="9"/>
  <c r="DI308" i="9"/>
  <c r="CM316" i="9"/>
  <c r="BD316" i="9"/>
  <c r="BN320" i="9"/>
  <c r="CW320" i="9"/>
  <c r="DF320" i="9"/>
  <c r="BW320" i="9"/>
  <c r="CT320" i="9"/>
  <c r="BK320" i="9"/>
  <c r="DH320" i="9"/>
  <c r="BY320" i="9"/>
  <c r="CR320" i="9"/>
  <c r="BI320" i="9"/>
  <c r="CE326" i="9"/>
  <c r="CC329" i="9"/>
  <c r="CM332" i="9"/>
  <c r="BD332" i="9"/>
  <c r="BN336" i="9"/>
  <c r="CW336" i="9"/>
  <c r="DF336" i="9"/>
  <c r="BW336" i="9"/>
  <c r="CT336" i="9"/>
  <c r="BK336" i="9"/>
  <c r="DH336" i="9"/>
  <c r="BY336" i="9"/>
  <c r="CR336" i="9"/>
  <c r="BI336" i="9"/>
  <c r="CM344" i="9"/>
  <c r="BD344" i="9"/>
  <c r="DC346" i="9"/>
  <c r="BT346" i="9"/>
  <c r="CD347" i="9"/>
  <c r="CE347" i="9"/>
  <c r="CC347" i="9"/>
  <c r="CM352" i="9"/>
  <c r="BD352" i="9"/>
  <c r="DC354" i="9"/>
  <c r="BT354" i="9"/>
  <c r="CD355" i="9"/>
  <c r="CE355" i="9"/>
  <c r="CC355" i="9"/>
  <c r="CM360" i="9"/>
  <c r="BD360" i="9"/>
  <c r="DC362" i="9"/>
  <c r="BT362" i="9"/>
  <c r="CD363" i="9"/>
  <c r="CE363" i="9"/>
  <c r="CC363" i="9"/>
  <c r="CM368" i="9"/>
  <c r="BD368" i="9"/>
  <c r="DC370" i="9"/>
  <c r="BT370" i="9"/>
  <c r="CD371" i="9"/>
  <c r="CE371" i="9"/>
  <c r="CC371" i="9"/>
  <c r="CM376" i="9"/>
  <c r="BD376" i="9"/>
  <c r="DC378" i="9"/>
  <c r="BT378" i="9"/>
  <c r="CD379" i="9"/>
  <c r="CE379" i="9"/>
  <c r="CC379" i="9"/>
  <c r="CM384" i="9"/>
  <c r="BD384" i="9"/>
  <c r="DC386" i="9"/>
  <c r="BT386" i="9"/>
  <c r="CD387" i="9"/>
  <c r="CE387" i="9"/>
  <c r="CC387" i="9"/>
  <c r="CM392" i="9"/>
  <c r="BD392" i="9"/>
  <c r="DC394" i="9"/>
  <c r="BT394" i="9"/>
  <c r="CD395" i="9"/>
  <c r="CE395" i="9"/>
  <c r="CC395" i="9"/>
  <c r="CM400" i="9"/>
  <c r="BD400" i="9"/>
  <c r="DB401" i="9"/>
  <c r="BS401" i="9"/>
  <c r="BZ404" i="9"/>
  <c r="DI404" i="9"/>
  <c r="BJ404" i="9"/>
  <c r="CS404" i="9"/>
  <c r="DH404" i="9"/>
  <c r="BY404" i="9"/>
  <c r="CR404" i="9"/>
  <c r="BI404" i="9"/>
  <c r="DB405" i="9"/>
  <c r="BS405" i="9"/>
  <c r="BZ408" i="9"/>
  <c r="DI408" i="9"/>
  <c r="BJ408" i="9"/>
  <c r="CS408" i="9"/>
  <c r="DH408" i="9"/>
  <c r="BY408" i="9"/>
  <c r="CR408" i="9"/>
  <c r="BI408" i="9"/>
  <c r="DB409" i="9"/>
  <c r="BS409" i="9"/>
  <c r="BZ412" i="9"/>
  <c r="DI412" i="9"/>
  <c r="BJ412" i="9"/>
  <c r="CS412" i="9"/>
  <c r="DH412" i="9"/>
  <c r="BY412" i="9"/>
  <c r="CR412" i="9"/>
  <c r="BI412" i="9"/>
  <c r="DB413" i="9"/>
  <c r="BS413" i="9"/>
  <c r="CE205" i="9"/>
  <c r="CC205" i="9"/>
  <c r="DB308" i="9"/>
  <c r="BS308" i="9"/>
  <c r="CB308" i="9"/>
  <c r="DK308" i="9"/>
  <c r="CP308" i="9"/>
  <c r="BG308" i="9"/>
  <c r="CY308" i="9"/>
  <c r="BP308" i="9"/>
  <c r="DV308" i="9"/>
  <c r="DY308" i="9" s="1"/>
  <c r="BM308" i="9"/>
  <c r="CV308" i="9"/>
  <c r="BH316" i="9"/>
  <c r="CQ316" i="9"/>
  <c r="BR316" i="9"/>
  <c r="DA316" i="9"/>
  <c r="DJ316" i="9"/>
  <c r="CA316" i="9"/>
  <c r="BF316" i="9"/>
  <c r="CO316" i="9"/>
  <c r="DD316" i="9"/>
  <c r="BU316" i="9"/>
  <c r="CN316" i="9"/>
  <c r="BE316" i="9"/>
  <c r="CC325" i="9"/>
  <c r="BX332" i="9"/>
  <c r="DG332" i="9"/>
  <c r="CL332" i="9"/>
  <c r="BC332" i="9"/>
  <c r="BL332" i="9"/>
  <c r="CU332" i="9"/>
  <c r="BV332" i="9"/>
  <c r="DE332" i="9"/>
  <c r="BQ332" i="9"/>
  <c r="CZ332" i="9"/>
  <c r="DJ340" i="9"/>
  <c r="CA340" i="9"/>
  <c r="CT340" i="9"/>
  <c r="BK340" i="9"/>
  <c r="BZ340" i="9"/>
  <c r="DI340" i="9"/>
  <c r="BJ340" i="9"/>
  <c r="CS340" i="9"/>
  <c r="DH340" i="9"/>
  <c r="BY340" i="9"/>
  <c r="CR340" i="9"/>
  <c r="BI340" i="9"/>
  <c r="DB342" i="9"/>
  <c r="BS342" i="9"/>
  <c r="CL342" i="9"/>
  <c r="BC342" i="9"/>
  <c r="BR342" i="9"/>
  <c r="DA342" i="9"/>
  <c r="CZ342" i="9"/>
  <c r="BQ342" i="9"/>
  <c r="DJ344" i="9"/>
  <c r="CA344" i="9"/>
  <c r="CT344" i="9"/>
  <c r="BK344" i="9"/>
  <c r="BZ344" i="9"/>
  <c r="DI344" i="9"/>
  <c r="BJ344" i="9"/>
  <c r="CS344" i="9"/>
  <c r="DH344" i="9"/>
  <c r="BY344" i="9"/>
  <c r="CR344" i="9"/>
  <c r="BI344" i="9"/>
  <c r="DB346" i="9"/>
  <c r="BS346" i="9"/>
  <c r="CL346" i="9"/>
  <c r="BC346" i="9"/>
  <c r="BR346" i="9"/>
  <c r="DA346" i="9"/>
  <c r="CZ346" i="9"/>
  <c r="BQ346" i="9"/>
  <c r="DJ348" i="9"/>
  <c r="CA348" i="9"/>
  <c r="CT348" i="9"/>
  <c r="BK348" i="9"/>
  <c r="BZ348" i="9"/>
  <c r="DI348" i="9"/>
  <c r="BJ348" i="9"/>
  <c r="CS348" i="9"/>
  <c r="DH348" i="9"/>
  <c r="BY348" i="9"/>
  <c r="CR348" i="9"/>
  <c r="BI348" i="9"/>
  <c r="DB350" i="9"/>
  <c r="BS350" i="9"/>
  <c r="CL350" i="9"/>
  <c r="BC350" i="9"/>
  <c r="BR350" i="9"/>
  <c r="DA350" i="9"/>
  <c r="CZ350" i="9"/>
  <c r="BQ350" i="9"/>
  <c r="DJ352" i="9"/>
  <c r="CA352" i="9"/>
  <c r="CT352" i="9"/>
  <c r="BK352" i="9"/>
  <c r="BZ352" i="9"/>
  <c r="DI352" i="9"/>
  <c r="BJ352" i="9"/>
  <c r="CS352" i="9"/>
  <c r="DH352" i="9"/>
  <c r="BY352" i="9"/>
  <c r="CR352" i="9"/>
  <c r="BI352" i="9"/>
  <c r="DB354" i="9"/>
  <c r="BS354" i="9"/>
  <c r="CL354" i="9"/>
  <c r="BC354" i="9"/>
  <c r="BR354" i="9"/>
  <c r="DA354" i="9"/>
  <c r="CZ354" i="9"/>
  <c r="BQ354" i="9"/>
  <c r="DJ356" i="9"/>
  <c r="CA356" i="9"/>
  <c r="CT356" i="9"/>
  <c r="BK356" i="9"/>
  <c r="BZ356" i="9"/>
  <c r="DI356" i="9"/>
  <c r="BJ356" i="9"/>
  <c r="CS356" i="9"/>
  <c r="DH356" i="9"/>
  <c r="BY356" i="9"/>
  <c r="CR356" i="9"/>
  <c r="BI356" i="9"/>
  <c r="DB358" i="9"/>
  <c r="BS358" i="9"/>
  <c r="CL358" i="9"/>
  <c r="BC358" i="9"/>
  <c r="BR358" i="9"/>
  <c r="DA358" i="9"/>
  <c r="CZ358" i="9"/>
  <c r="BQ358" i="9"/>
  <c r="DJ360" i="9"/>
  <c r="CA360" i="9"/>
  <c r="CT360" i="9"/>
  <c r="BK360" i="9"/>
  <c r="BZ360" i="9"/>
  <c r="DI360" i="9"/>
  <c r="BJ360" i="9"/>
  <c r="CS360" i="9"/>
  <c r="DH360" i="9"/>
  <c r="BY360" i="9"/>
  <c r="CR360" i="9"/>
  <c r="BI360" i="9"/>
  <c r="DB362" i="9"/>
  <c r="BS362" i="9"/>
  <c r="CL362" i="9"/>
  <c r="BC362" i="9"/>
  <c r="BR362" i="9"/>
  <c r="DA362" i="9"/>
  <c r="CZ362" i="9"/>
  <c r="BQ362" i="9"/>
  <c r="DJ364" i="9"/>
  <c r="CA364" i="9"/>
  <c r="CT364" i="9"/>
  <c r="BK364" i="9"/>
  <c r="BZ364" i="9"/>
  <c r="DI364" i="9"/>
  <c r="BJ364" i="9"/>
  <c r="CS364" i="9"/>
  <c r="DH364" i="9"/>
  <c r="BY364" i="9"/>
  <c r="CR364" i="9"/>
  <c r="BI364" i="9"/>
  <c r="DB366" i="9"/>
  <c r="BS366" i="9"/>
  <c r="CL366" i="9"/>
  <c r="BC366" i="9"/>
  <c r="BR366" i="9"/>
  <c r="DA366" i="9"/>
  <c r="CZ366" i="9"/>
  <c r="BQ366" i="9"/>
  <c r="DJ368" i="9"/>
  <c r="CA368" i="9"/>
  <c r="CT368" i="9"/>
  <c r="BK368" i="9"/>
  <c r="BZ368" i="9"/>
  <c r="DI368" i="9"/>
  <c r="BJ368" i="9"/>
  <c r="CS368" i="9"/>
  <c r="DH368" i="9"/>
  <c r="BY368" i="9"/>
  <c r="CR368" i="9"/>
  <c r="BI368" i="9"/>
  <c r="DB370" i="9"/>
  <c r="BS370" i="9"/>
  <c r="CL370" i="9"/>
  <c r="BC370" i="9"/>
  <c r="BR370" i="9"/>
  <c r="DA370" i="9"/>
  <c r="CZ370" i="9"/>
  <c r="BQ370" i="9"/>
  <c r="DJ372" i="9"/>
  <c r="CA372" i="9"/>
  <c r="CT372" i="9"/>
  <c r="BK372" i="9"/>
  <c r="BZ372" i="9"/>
  <c r="DI372" i="9"/>
  <c r="BJ372" i="9"/>
  <c r="CS372" i="9"/>
  <c r="DH372" i="9"/>
  <c r="BY372" i="9"/>
  <c r="CR372" i="9"/>
  <c r="BI372" i="9"/>
  <c r="DB374" i="9"/>
  <c r="BS374" i="9"/>
  <c r="CL374" i="9"/>
  <c r="BC374" i="9"/>
  <c r="BR374" i="9"/>
  <c r="DA374" i="9"/>
  <c r="CZ374" i="9"/>
  <c r="BQ374" i="9"/>
  <c r="DJ376" i="9"/>
  <c r="CA376" i="9"/>
  <c r="CT376" i="9"/>
  <c r="BK376" i="9"/>
  <c r="BZ376" i="9"/>
  <c r="DI376" i="9"/>
  <c r="BJ376" i="9"/>
  <c r="CS376" i="9"/>
  <c r="DH376" i="9"/>
  <c r="BY376" i="9"/>
  <c r="CR376" i="9"/>
  <c r="BI376" i="9"/>
  <c r="DB378" i="9"/>
  <c r="BS378" i="9"/>
  <c r="CL378" i="9"/>
  <c r="BC378" i="9"/>
  <c r="BR378" i="9"/>
  <c r="DA378" i="9"/>
  <c r="CZ378" i="9"/>
  <c r="BQ378" i="9"/>
  <c r="DJ380" i="9"/>
  <c r="CA380" i="9"/>
  <c r="CT380" i="9"/>
  <c r="BK380" i="9"/>
  <c r="BZ380" i="9"/>
  <c r="DI380" i="9"/>
  <c r="BJ380" i="9"/>
  <c r="CS380" i="9"/>
  <c r="DH380" i="9"/>
  <c r="BY380" i="9"/>
  <c r="CR380" i="9"/>
  <c r="BI380" i="9"/>
  <c r="DB382" i="9"/>
  <c r="BS382" i="9"/>
  <c r="CL382" i="9"/>
  <c r="BC382" i="9"/>
  <c r="BR382" i="9"/>
  <c r="DA382" i="9"/>
  <c r="CZ382" i="9"/>
  <c r="BQ382" i="9"/>
  <c r="DJ384" i="9"/>
  <c r="CA384" i="9"/>
  <c r="CT384" i="9"/>
  <c r="BK384" i="9"/>
  <c r="BZ384" i="9"/>
  <c r="DI384" i="9"/>
  <c r="BJ384" i="9"/>
  <c r="CS384" i="9"/>
  <c r="DH384" i="9"/>
  <c r="BY384" i="9"/>
  <c r="CR384" i="9"/>
  <c r="BI384" i="9"/>
  <c r="DB386" i="9"/>
  <c r="BS386" i="9"/>
  <c r="CL386" i="9"/>
  <c r="BC386" i="9"/>
  <c r="BR386" i="9"/>
  <c r="DA386" i="9"/>
  <c r="CZ386" i="9"/>
  <c r="BQ386" i="9"/>
  <c r="DJ388" i="9"/>
  <c r="CA388" i="9"/>
  <c r="CT388" i="9"/>
  <c r="BK388" i="9"/>
  <c r="BZ388" i="9"/>
  <c r="DI388" i="9"/>
  <c r="BJ388" i="9"/>
  <c r="CS388" i="9"/>
  <c r="DH388" i="9"/>
  <c r="BY388" i="9"/>
  <c r="CR388" i="9"/>
  <c r="BI388" i="9"/>
  <c r="DB390" i="9"/>
  <c r="BS390" i="9"/>
  <c r="CL390" i="9"/>
  <c r="BC390" i="9"/>
  <c r="BR390" i="9"/>
  <c r="DA390" i="9"/>
  <c r="CZ390" i="9"/>
  <c r="BQ390" i="9"/>
  <c r="DJ392" i="9"/>
  <c r="CA392" i="9"/>
  <c r="CT392" i="9"/>
  <c r="BK392" i="9"/>
  <c r="BZ392" i="9"/>
  <c r="DI392" i="9"/>
  <c r="BJ392" i="9"/>
  <c r="CS392" i="9"/>
  <c r="DH392" i="9"/>
  <c r="BY392" i="9"/>
  <c r="CR392" i="9"/>
  <c r="BI392" i="9"/>
  <c r="DB394" i="9"/>
  <c r="BS394" i="9"/>
  <c r="CL394" i="9"/>
  <c r="BC394" i="9"/>
  <c r="BR394" i="9"/>
  <c r="DA394" i="9"/>
  <c r="CZ394" i="9"/>
  <c r="BQ394" i="9"/>
  <c r="DJ396" i="9"/>
  <c r="CA396" i="9"/>
  <c r="CT396" i="9"/>
  <c r="BK396" i="9"/>
  <c r="BZ396" i="9"/>
  <c r="DI396" i="9"/>
  <c r="BJ396" i="9"/>
  <c r="CS396" i="9"/>
  <c r="DH396" i="9"/>
  <c r="BY396" i="9"/>
  <c r="CR396" i="9"/>
  <c r="BI396" i="9"/>
  <c r="DB398" i="9"/>
  <c r="BS398" i="9"/>
  <c r="CL398" i="9"/>
  <c r="BC398" i="9"/>
  <c r="BR398" i="9"/>
  <c r="DA398" i="9"/>
  <c r="CZ398" i="9"/>
  <c r="BQ398" i="9"/>
  <c r="DJ400" i="9"/>
  <c r="CA400" i="9"/>
  <c r="CT400" i="9"/>
  <c r="BK400" i="9"/>
  <c r="BZ400" i="9"/>
  <c r="DI400" i="9"/>
  <c r="BJ400" i="9"/>
  <c r="CS400" i="9"/>
  <c r="DH400" i="9"/>
  <c r="BY400" i="9"/>
  <c r="CR400" i="9"/>
  <c r="BI400" i="9"/>
  <c r="BV401" i="9"/>
  <c r="DE401" i="9"/>
  <c r="BF401" i="9"/>
  <c r="CO401" i="9"/>
  <c r="BU401" i="9"/>
  <c r="DD401" i="9"/>
  <c r="BE401" i="9"/>
  <c r="CN401" i="9"/>
  <c r="BN405" i="9"/>
  <c r="CW405" i="9"/>
  <c r="DV405" i="9"/>
  <c r="DY405" i="9" s="1"/>
  <c r="BM405" i="9"/>
  <c r="CV405" i="9"/>
  <c r="BV409" i="9"/>
  <c r="DE409" i="9"/>
  <c r="BF409" i="9"/>
  <c r="CO409" i="9"/>
  <c r="BU409" i="9"/>
  <c r="DD409" i="9"/>
  <c r="BE409" i="9"/>
  <c r="CN409" i="9"/>
  <c r="BN413" i="9"/>
  <c r="CW413" i="9"/>
  <c r="DV413" i="9"/>
  <c r="DY413" i="9" s="1"/>
  <c r="BM413" i="9"/>
  <c r="CV413" i="9"/>
  <c r="CD334" i="9"/>
  <c r="CE334" i="9"/>
  <c r="CC334" i="9"/>
  <c r="CD356" i="9"/>
  <c r="CE356" i="9"/>
  <c r="CC356" i="9"/>
  <c r="CE388" i="9"/>
  <c r="DJ410" i="9"/>
  <c r="CA410" i="9"/>
  <c r="BN410" i="9"/>
  <c r="CW410" i="9"/>
  <c r="DV410" i="9"/>
  <c r="DY410" i="9" s="1"/>
  <c r="CV410" i="9"/>
  <c r="BM410" i="9"/>
  <c r="DE422" i="9"/>
  <c r="BV422" i="9"/>
  <c r="CO422" i="9"/>
  <c r="BF422" i="9"/>
  <c r="BU422" i="9"/>
  <c r="DD422" i="9"/>
  <c r="BE422" i="9"/>
  <c r="CN422" i="9"/>
  <c r="DC422" i="9"/>
  <c r="BT422" i="9"/>
  <c r="CM422" i="9"/>
  <c r="BD422" i="9"/>
  <c r="DI426" i="9"/>
  <c r="BZ426" i="9"/>
  <c r="CS426" i="9"/>
  <c r="BJ426" i="9"/>
  <c r="BY426" i="9"/>
  <c r="DH426" i="9"/>
  <c r="BI426" i="9"/>
  <c r="CR426" i="9"/>
  <c r="DG426" i="9"/>
  <c r="BX426" i="9"/>
  <c r="CQ426" i="9"/>
  <c r="BH426" i="9"/>
  <c r="CW430" i="9"/>
  <c r="BN430" i="9"/>
  <c r="DV430" i="9"/>
  <c r="DY430" i="9" s="1"/>
  <c r="BM430" i="9"/>
  <c r="CV430" i="9"/>
  <c r="DK430" i="9"/>
  <c r="CB430" i="9"/>
  <c r="CU430" i="9"/>
  <c r="BL430" i="9"/>
  <c r="DA434" i="9"/>
  <c r="BR434" i="9"/>
  <c r="BQ434" i="9"/>
  <c r="CZ434" i="9"/>
  <c r="CY434" i="9"/>
  <c r="BP434" i="9"/>
  <c r="DE438" i="9"/>
  <c r="BV438" i="9"/>
  <c r="CO438" i="9"/>
  <c r="BF438" i="9"/>
  <c r="BU438" i="9"/>
  <c r="DD438" i="9"/>
  <c r="BE438" i="9"/>
  <c r="CN438" i="9"/>
  <c r="DC438" i="9"/>
  <c r="BT438" i="9"/>
  <c r="CM438" i="9"/>
  <c r="BD438" i="9"/>
  <c r="DI442" i="9"/>
  <c r="BZ442" i="9"/>
  <c r="CS442" i="9"/>
  <c r="BJ442" i="9"/>
  <c r="BY442" i="9"/>
  <c r="DH442" i="9"/>
  <c r="BI442" i="9"/>
  <c r="CR442" i="9"/>
  <c r="DG442" i="9"/>
  <c r="BX442" i="9"/>
  <c r="CQ442" i="9"/>
  <c r="BH442" i="9"/>
  <c r="CW446" i="9"/>
  <c r="BN446" i="9"/>
  <c r="DV446" i="9"/>
  <c r="DY446" i="9" s="1"/>
  <c r="BM446" i="9"/>
  <c r="CV446" i="9"/>
  <c r="DK446" i="9"/>
  <c r="CB446" i="9"/>
  <c r="CU446" i="9"/>
  <c r="BL446" i="9"/>
  <c r="DA450" i="9"/>
  <c r="BR450" i="9"/>
  <c r="BQ450" i="9"/>
  <c r="CZ450" i="9"/>
  <c r="CY450" i="9"/>
  <c r="BP450" i="9"/>
  <c r="DE454" i="9"/>
  <c r="BV454" i="9"/>
  <c r="CO454" i="9"/>
  <c r="BF454" i="9"/>
  <c r="BU454" i="9"/>
  <c r="DD454" i="9"/>
  <c r="BE454" i="9"/>
  <c r="CN454" i="9"/>
  <c r="DC454" i="9"/>
  <c r="BT454" i="9"/>
  <c r="CM454" i="9"/>
  <c r="BD454" i="9"/>
  <c r="DI458" i="9"/>
  <c r="BZ458" i="9"/>
  <c r="CS458" i="9"/>
  <c r="BJ458" i="9"/>
  <c r="BY458" i="9"/>
  <c r="DH458" i="9"/>
  <c r="BI458" i="9"/>
  <c r="CR458" i="9"/>
  <c r="DG458" i="9"/>
  <c r="BX458" i="9"/>
  <c r="CQ458" i="9"/>
  <c r="BH458" i="9"/>
  <c r="CW462" i="9"/>
  <c r="BN462" i="9"/>
  <c r="DV462" i="9"/>
  <c r="DY462" i="9" s="1"/>
  <c r="BM462" i="9"/>
  <c r="CV462" i="9"/>
  <c r="DK462" i="9"/>
  <c r="CB462" i="9"/>
  <c r="CU462" i="9"/>
  <c r="BL462" i="9"/>
  <c r="DA466" i="9"/>
  <c r="BR466" i="9"/>
  <c r="BQ466" i="9"/>
  <c r="CZ466" i="9"/>
  <c r="CY466" i="9"/>
  <c r="BP466" i="9"/>
  <c r="DE470" i="9"/>
  <c r="BV470" i="9"/>
  <c r="CO470" i="9"/>
  <c r="BF470" i="9"/>
  <c r="BU470" i="9"/>
  <c r="DD470" i="9"/>
  <c r="BE470" i="9"/>
  <c r="CN470" i="9"/>
  <c r="DC470" i="9"/>
  <c r="BT470" i="9"/>
  <c r="CM470" i="9"/>
  <c r="BD470" i="9"/>
  <c r="DI474" i="9"/>
  <c r="BZ474" i="9"/>
  <c r="CS474" i="9"/>
  <c r="BJ474" i="9"/>
  <c r="BY474" i="9"/>
  <c r="DH474" i="9"/>
  <c r="BI474" i="9"/>
  <c r="CR474" i="9"/>
  <c r="DG474" i="9"/>
  <c r="BX474" i="9"/>
  <c r="CQ474" i="9"/>
  <c r="BH474" i="9"/>
  <c r="CW478" i="9"/>
  <c r="BN478" i="9"/>
  <c r="DV478" i="9"/>
  <c r="DY478" i="9" s="1"/>
  <c r="BM478" i="9"/>
  <c r="CV478" i="9"/>
  <c r="DK478" i="9"/>
  <c r="CB478" i="9"/>
  <c r="CU478" i="9"/>
  <c r="BL478" i="9"/>
  <c r="DA482" i="9"/>
  <c r="BR482" i="9"/>
  <c r="BQ482" i="9"/>
  <c r="CZ482" i="9"/>
  <c r="CY482" i="9"/>
  <c r="BP482" i="9"/>
  <c r="DE486" i="9"/>
  <c r="BV486" i="9"/>
  <c r="CO486" i="9"/>
  <c r="BF486" i="9"/>
  <c r="BU486" i="9"/>
  <c r="DD486" i="9"/>
  <c r="BE486" i="9"/>
  <c r="CN486" i="9"/>
  <c r="DC486" i="9"/>
  <c r="BT486" i="9"/>
  <c r="CM486" i="9"/>
  <c r="BD486" i="9"/>
  <c r="DI490" i="9"/>
  <c r="BZ490" i="9"/>
  <c r="CS490" i="9"/>
  <c r="BJ490" i="9"/>
  <c r="BY490" i="9"/>
  <c r="DH490" i="9"/>
  <c r="BI490" i="9"/>
  <c r="CR490" i="9"/>
  <c r="DG490" i="9"/>
  <c r="BX490" i="9"/>
  <c r="CQ490" i="9"/>
  <c r="BH490" i="9"/>
  <c r="CW494" i="9"/>
  <c r="BN494" i="9"/>
  <c r="DV494" i="9"/>
  <c r="DY494" i="9" s="1"/>
  <c r="BM494" i="9"/>
  <c r="CV494" i="9"/>
  <c r="DK494" i="9"/>
  <c r="CB494" i="9"/>
  <c r="CU494" i="9"/>
  <c r="BL494" i="9"/>
  <c r="DA498" i="9"/>
  <c r="BR498" i="9"/>
  <c r="BQ498" i="9"/>
  <c r="CZ498" i="9"/>
  <c r="CY498" i="9"/>
  <c r="BP498" i="9"/>
  <c r="DE502" i="9"/>
  <c r="BV502" i="9"/>
  <c r="CO502" i="9"/>
  <c r="BF502" i="9"/>
  <c r="BU502" i="9"/>
  <c r="DD502" i="9"/>
  <c r="BE502" i="9"/>
  <c r="CN502" i="9"/>
  <c r="DC502" i="9"/>
  <c r="BT502" i="9"/>
  <c r="CM502" i="9"/>
  <c r="DU502" i="9" s="1"/>
  <c r="DX502" i="9" s="1"/>
  <c r="BD502" i="9"/>
  <c r="DI506" i="9"/>
  <c r="BZ506" i="9"/>
  <c r="CS506" i="9"/>
  <c r="BJ506" i="9"/>
  <c r="BY506" i="9"/>
  <c r="DH506" i="9"/>
  <c r="BI506" i="9"/>
  <c r="CR506" i="9"/>
  <c r="DG506" i="9"/>
  <c r="BX506" i="9"/>
  <c r="CQ506" i="9"/>
  <c r="BH506" i="9"/>
  <c r="CW510" i="9"/>
  <c r="BN510" i="9"/>
  <c r="DV510" i="9"/>
  <c r="DY510" i="9" s="1"/>
  <c r="BM510" i="9"/>
  <c r="CV510" i="9"/>
  <c r="DK510" i="9"/>
  <c r="CB510" i="9"/>
  <c r="CU510" i="9"/>
  <c r="BL510" i="9"/>
  <c r="DA514" i="9"/>
  <c r="BR514" i="9"/>
  <c r="BQ514" i="9"/>
  <c r="CZ514" i="9"/>
  <c r="CY514" i="9"/>
  <c r="BP514" i="9"/>
  <c r="DE518" i="9"/>
  <c r="BV518" i="9"/>
  <c r="CO518" i="9"/>
  <c r="BF518" i="9"/>
  <c r="BU518" i="9"/>
  <c r="DD518" i="9"/>
  <c r="BE518" i="9"/>
  <c r="CN518" i="9"/>
  <c r="DC518" i="9"/>
  <c r="BT518" i="9"/>
  <c r="CM518" i="9"/>
  <c r="BD518" i="9"/>
  <c r="DF520" i="9"/>
  <c r="BW520" i="9"/>
  <c r="DA522" i="9"/>
  <c r="BR522" i="9"/>
  <c r="BQ522" i="9"/>
  <c r="CZ522" i="9"/>
  <c r="CY522" i="9"/>
  <c r="BP522" i="9"/>
  <c r="CW526" i="9"/>
  <c r="BN526" i="9"/>
  <c r="DV526" i="9"/>
  <c r="DY526" i="9" s="1"/>
  <c r="BM526" i="9"/>
  <c r="CV526" i="9"/>
  <c r="DK526" i="9"/>
  <c r="CB526" i="9"/>
  <c r="CU526" i="9"/>
  <c r="BL526" i="9"/>
  <c r="DI530" i="9"/>
  <c r="BZ530" i="9"/>
  <c r="CS530" i="9"/>
  <c r="BJ530" i="9"/>
  <c r="BY530" i="9"/>
  <c r="DH530" i="9"/>
  <c r="BI530" i="9"/>
  <c r="CR530" i="9"/>
  <c r="DG530" i="9"/>
  <c r="BX530" i="9"/>
  <c r="CQ530" i="9"/>
  <c r="BH530" i="9"/>
  <c r="CP532" i="9"/>
  <c r="BG532" i="9"/>
  <c r="DE534" i="9"/>
  <c r="BV534" i="9"/>
  <c r="CO534" i="9"/>
  <c r="BF534" i="9"/>
  <c r="BU534" i="9"/>
  <c r="DD534" i="9"/>
  <c r="BE534" i="9"/>
  <c r="CN534" i="9"/>
  <c r="DC534" i="9"/>
  <c r="BT534" i="9"/>
  <c r="CM534" i="9"/>
  <c r="BD534" i="9"/>
  <c r="DF536" i="9"/>
  <c r="BW536" i="9"/>
  <c r="DA538" i="9"/>
  <c r="BR538" i="9"/>
  <c r="BQ538" i="9"/>
  <c r="CZ538" i="9"/>
  <c r="CY538" i="9"/>
  <c r="BP538" i="9"/>
  <c r="CO542" i="9"/>
  <c r="BF542" i="9"/>
  <c r="BQ544" i="9"/>
  <c r="CZ544" i="9"/>
  <c r="CY544" i="9"/>
  <c r="BP544" i="9"/>
  <c r="DE546" i="9"/>
  <c r="BV546" i="9"/>
  <c r="BY548" i="9"/>
  <c r="DH548" i="9"/>
  <c r="BI548" i="9"/>
  <c r="CR548" i="9"/>
  <c r="DG548" i="9"/>
  <c r="BX548" i="9"/>
  <c r="CQ548" i="9"/>
  <c r="BH548" i="9"/>
  <c r="CO550" i="9"/>
  <c r="BF550" i="9"/>
  <c r="BQ552" i="9"/>
  <c r="CZ552" i="9"/>
  <c r="CY552" i="9"/>
  <c r="BP552" i="9"/>
  <c r="DE554" i="9"/>
  <c r="BV554" i="9"/>
  <c r="BY556" i="9"/>
  <c r="DH556" i="9"/>
  <c r="BI556" i="9"/>
  <c r="CR556" i="9"/>
  <c r="DG556" i="9"/>
  <c r="BX556" i="9"/>
  <c r="CQ556" i="9"/>
  <c r="BH556" i="9"/>
  <c r="CO558" i="9"/>
  <c r="BF558" i="9"/>
  <c r="BQ560" i="9"/>
  <c r="CZ560" i="9"/>
  <c r="CY560" i="9"/>
  <c r="BP560" i="9"/>
  <c r="DE562" i="9"/>
  <c r="BV562" i="9"/>
  <c r="BY564" i="9"/>
  <c r="DH564" i="9"/>
  <c r="BI564" i="9"/>
  <c r="CR564" i="9"/>
  <c r="DG564" i="9"/>
  <c r="BX564" i="9"/>
  <c r="CQ564" i="9"/>
  <c r="BH564" i="9"/>
  <c r="CO566" i="9"/>
  <c r="BF566" i="9"/>
  <c r="BQ568" i="9"/>
  <c r="CZ568" i="9"/>
  <c r="CY568" i="9"/>
  <c r="BP568" i="9"/>
  <c r="DE570" i="9"/>
  <c r="BV570" i="9"/>
  <c r="BZ328" i="9"/>
  <c r="DI328" i="9"/>
  <c r="BH328" i="9"/>
  <c r="CQ328" i="9"/>
  <c r="BR328" i="9"/>
  <c r="DA328" i="9"/>
  <c r="DJ328" i="9"/>
  <c r="CA328" i="9"/>
  <c r="BF328" i="9"/>
  <c r="CO328" i="9"/>
  <c r="DD328" i="9"/>
  <c r="BU328" i="9"/>
  <c r="CN328" i="9"/>
  <c r="BE328" i="9"/>
  <c r="CD342" i="9"/>
  <c r="CE342" i="9"/>
  <c r="CC342" i="9"/>
  <c r="CD374" i="9"/>
  <c r="CE374" i="9"/>
  <c r="CC374" i="9"/>
  <c r="CC403" i="9"/>
  <c r="W421" i="9"/>
  <c r="AA421" i="9"/>
  <c r="AE421" i="9"/>
  <c r="AI421" i="9"/>
  <c r="AM421" i="9"/>
  <c r="AQ421" i="9"/>
  <c r="AU421" i="9"/>
  <c r="DM421" i="9" s="1"/>
  <c r="T421" i="9"/>
  <c r="Y421" i="9"/>
  <c r="AD421" i="9"/>
  <c r="AJ421" i="9"/>
  <c r="AO421" i="9"/>
  <c r="AT421" i="9"/>
  <c r="DL421" i="9" s="1"/>
  <c r="U421" i="9"/>
  <c r="Z421" i="9"/>
  <c r="AF421" i="9"/>
  <c r="AK421" i="9"/>
  <c r="AP421" i="9"/>
  <c r="AV421" i="9"/>
  <c r="DN421" i="9" s="1"/>
  <c r="V421" i="9"/>
  <c r="AB421" i="9"/>
  <c r="AG421" i="9"/>
  <c r="AL421" i="9"/>
  <c r="AR421" i="9"/>
  <c r="AW421" i="9"/>
  <c r="DO421" i="9" s="1"/>
  <c r="X421" i="9"/>
  <c r="AS421" i="9"/>
  <c r="AC421" i="9"/>
  <c r="AH421" i="9"/>
  <c r="AN421" i="9"/>
  <c r="CW425" i="9"/>
  <c r="BN425" i="9"/>
  <c r="DV425" i="9"/>
  <c r="DY425" i="9" s="1"/>
  <c r="BM425" i="9"/>
  <c r="CV425" i="9"/>
  <c r="DK425" i="9"/>
  <c r="CB425" i="9"/>
  <c r="CU425" i="9"/>
  <c r="BL425" i="9"/>
  <c r="DE429" i="9"/>
  <c r="BV429" i="9"/>
  <c r="CO429" i="9"/>
  <c r="BF429" i="9"/>
  <c r="BU429" i="9"/>
  <c r="DD429" i="9"/>
  <c r="BE429" i="9"/>
  <c r="CN429" i="9"/>
  <c r="DC429" i="9"/>
  <c r="BT429" i="9"/>
  <c r="CM429" i="9"/>
  <c r="BD429" i="9"/>
  <c r="CW433" i="9"/>
  <c r="BN433" i="9"/>
  <c r="DV433" i="9"/>
  <c r="DY433" i="9" s="1"/>
  <c r="BM433" i="9"/>
  <c r="CV433" i="9"/>
  <c r="DK433" i="9"/>
  <c r="CB433" i="9"/>
  <c r="CU433" i="9"/>
  <c r="BL433" i="9"/>
  <c r="DE437" i="9"/>
  <c r="BV437" i="9"/>
  <c r="CO437" i="9"/>
  <c r="BF437" i="9"/>
  <c r="BU437" i="9"/>
  <c r="DD437" i="9"/>
  <c r="BE437" i="9"/>
  <c r="CN437" i="9"/>
  <c r="DC437" i="9"/>
  <c r="BT437" i="9"/>
  <c r="CM437" i="9"/>
  <c r="BD437" i="9"/>
  <c r="CW441" i="9"/>
  <c r="BN441" i="9"/>
  <c r="DV441" i="9"/>
  <c r="DY441" i="9" s="1"/>
  <c r="BM441" i="9"/>
  <c r="CV441" i="9"/>
  <c r="DK441" i="9"/>
  <c r="CB441" i="9"/>
  <c r="CU441" i="9"/>
  <c r="BL441" i="9"/>
  <c r="DE445" i="9"/>
  <c r="BV445" i="9"/>
  <c r="CO445" i="9"/>
  <c r="BF445" i="9"/>
  <c r="BU445" i="9"/>
  <c r="DD445" i="9"/>
  <c r="BE445" i="9"/>
  <c r="CN445" i="9"/>
  <c r="DC445" i="9"/>
  <c r="BT445" i="9"/>
  <c r="CM445" i="9"/>
  <c r="BD445" i="9"/>
  <c r="CW449" i="9"/>
  <c r="BN449" i="9"/>
  <c r="DV449" i="9"/>
  <c r="DY449" i="9" s="1"/>
  <c r="BM449" i="9"/>
  <c r="CV449" i="9"/>
  <c r="DK449" i="9"/>
  <c r="CB449" i="9"/>
  <c r="CU449" i="9"/>
  <c r="BL449" i="9"/>
  <c r="DE453" i="9"/>
  <c r="BV453" i="9"/>
  <c r="CO453" i="9"/>
  <c r="BF453" i="9"/>
  <c r="BU453" i="9"/>
  <c r="DD453" i="9"/>
  <c r="BE453" i="9"/>
  <c r="CN453" i="9"/>
  <c r="DC453" i="9"/>
  <c r="BT453" i="9"/>
  <c r="CM453" i="9"/>
  <c r="BD453" i="9"/>
  <c r="CW457" i="9"/>
  <c r="BN457" i="9"/>
  <c r="DV457" i="9"/>
  <c r="DY457" i="9" s="1"/>
  <c r="BM457" i="9"/>
  <c r="CV457" i="9"/>
  <c r="DK457" i="9"/>
  <c r="CB457" i="9"/>
  <c r="CU457" i="9"/>
  <c r="BL457" i="9"/>
  <c r="DE461" i="9"/>
  <c r="BV461" i="9"/>
  <c r="CO461" i="9"/>
  <c r="BF461" i="9"/>
  <c r="BU461" i="9"/>
  <c r="DD461" i="9"/>
  <c r="BE461" i="9"/>
  <c r="CN461" i="9"/>
  <c r="DC461" i="9"/>
  <c r="BT461" i="9"/>
  <c r="CM461" i="9"/>
  <c r="BD461" i="9"/>
  <c r="CW465" i="9"/>
  <c r="BN465" i="9"/>
  <c r="DV465" i="9"/>
  <c r="DY465" i="9" s="1"/>
  <c r="BM465" i="9"/>
  <c r="CV465" i="9"/>
  <c r="DK465" i="9"/>
  <c r="CB465" i="9"/>
  <c r="CU465" i="9"/>
  <c r="BL465" i="9"/>
  <c r="DE469" i="9"/>
  <c r="BV469" i="9"/>
  <c r="CO469" i="9"/>
  <c r="BF469" i="9"/>
  <c r="BU469" i="9"/>
  <c r="DD469" i="9"/>
  <c r="BE469" i="9"/>
  <c r="CN469" i="9"/>
  <c r="DC469" i="9"/>
  <c r="BT469" i="9"/>
  <c r="CM469" i="9"/>
  <c r="BD469" i="9"/>
  <c r="CW473" i="9"/>
  <c r="BN473" i="9"/>
  <c r="DV473" i="9"/>
  <c r="DY473" i="9" s="1"/>
  <c r="BM473" i="9"/>
  <c r="CV473" i="9"/>
  <c r="DK473" i="9"/>
  <c r="CB473" i="9"/>
  <c r="CU473" i="9"/>
  <c r="BL473" i="9"/>
  <c r="DE477" i="9"/>
  <c r="BV477" i="9"/>
  <c r="CO477" i="9"/>
  <c r="BF477" i="9"/>
  <c r="BU477" i="9"/>
  <c r="DD477" i="9"/>
  <c r="BE477" i="9"/>
  <c r="CN477" i="9"/>
  <c r="DC477" i="9"/>
  <c r="BT477" i="9"/>
  <c r="CM477" i="9"/>
  <c r="BD477" i="9"/>
  <c r="CW481" i="9"/>
  <c r="BN481" i="9"/>
  <c r="DV481" i="9"/>
  <c r="DY481" i="9" s="1"/>
  <c r="BM481" i="9"/>
  <c r="CV481" i="9"/>
  <c r="DK481" i="9"/>
  <c r="CB481" i="9"/>
  <c r="CU481" i="9"/>
  <c r="BL481" i="9"/>
  <c r="DE485" i="9"/>
  <c r="BV485" i="9"/>
  <c r="CO485" i="9"/>
  <c r="BF485" i="9"/>
  <c r="BU485" i="9"/>
  <c r="DD485" i="9"/>
  <c r="BE485" i="9"/>
  <c r="CN485" i="9"/>
  <c r="DC485" i="9"/>
  <c r="BT485" i="9"/>
  <c r="CM485" i="9"/>
  <c r="BD485" i="9"/>
  <c r="CW489" i="9"/>
  <c r="BN489" i="9"/>
  <c r="DV489" i="9"/>
  <c r="DY489" i="9" s="1"/>
  <c r="BM489" i="9"/>
  <c r="CV489" i="9"/>
  <c r="DK489" i="9"/>
  <c r="CB489" i="9"/>
  <c r="CU489" i="9"/>
  <c r="BL489" i="9"/>
  <c r="DE493" i="9"/>
  <c r="BV493" i="9"/>
  <c r="CO493" i="9"/>
  <c r="BF493" i="9"/>
  <c r="BU493" i="9"/>
  <c r="DD493" i="9"/>
  <c r="BE493" i="9"/>
  <c r="CN493" i="9"/>
  <c r="DC493" i="9"/>
  <c r="BT493" i="9"/>
  <c r="CM493" i="9"/>
  <c r="BD493" i="9"/>
  <c r="CW497" i="9"/>
  <c r="BN497" i="9"/>
  <c r="DV497" i="9"/>
  <c r="DY497" i="9" s="1"/>
  <c r="BM497" i="9"/>
  <c r="CV497" i="9"/>
  <c r="DK497" i="9"/>
  <c r="CB497" i="9"/>
  <c r="CU497" i="9"/>
  <c r="BL497" i="9"/>
  <c r="DE501" i="9"/>
  <c r="BV501" i="9"/>
  <c r="CO501" i="9"/>
  <c r="BF501" i="9"/>
  <c r="BU501" i="9"/>
  <c r="DD501" i="9"/>
  <c r="BE501" i="9"/>
  <c r="CN501" i="9"/>
  <c r="DC501" i="9"/>
  <c r="BT501" i="9"/>
  <c r="CM501" i="9"/>
  <c r="BD501" i="9"/>
  <c r="CW505" i="9"/>
  <c r="BN505" i="9"/>
  <c r="DV505" i="9"/>
  <c r="DY505" i="9" s="1"/>
  <c r="BM505" i="9"/>
  <c r="CV505" i="9"/>
  <c r="DK505" i="9"/>
  <c r="CB505" i="9"/>
  <c r="CU505" i="9"/>
  <c r="BL505" i="9"/>
  <c r="DE509" i="9"/>
  <c r="BV509" i="9"/>
  <c r="CO509" i="9"/>
  <c r="BF509" i="9"/>
  <c r="BU509" i="9"/>
  <c r="DD509" i="9"/>
  <c r="BE509" i="9"/>
  <c r="CN509" i="9"/>
  <c r="DC509" i="9"/>
  <c r="BT509" i="9"/>
  <c r="CM509" i="9"/>
  <c r="BD509" i="9"/>
  <c r="CW513" i="9"/>
  <c r="BN513" i="9"/>
  <c r="DV513" i="9"/>
  <c r="DY513" i="9" s="1"/>
  <c r="BM513" i="9"/>
  <c r="CV513" i="9"/>
  <c r="DK513" i="9"/>
  <c r="CB513" i="9"/>
  <c r="CU513" i="9"/>
  <c r="BL513" i="9"/>
  <c r="DE517" i="9"/>
  <c r="BV517" i="9"/>
  <c r="CO517" i="9"/>
  <c r="BF517" i="9"/>
  <c r="BU517" i="9"/>
  <c r="DD517" i="9"/>
  <c r="BE517" i="9"/>
  <c r="CN517" i="9"/>
  <c r="DC517" i="9"/>
  <c r="BT517" i="9"/>
  <c r="CM517" i="9"/>
  <c r="BD517" i="9"/>
  <c r="CT520" i="9"/>
  <c r="BK520" i="9"/>
  <c r="DE521" i="9"/>
  <c r="BV521" i="9"/>
  <c r="CO521" i="9"/>
  <c r="BF521" i="9"/>
  <c r="BU521" i="9"/>
  <c r="DD521" i="9"/>
  <c r="BE521" i="9"/>
  <c r="CN521" i="9"/>
  <c r="DC521" i="9"/>
  <c r="BT521" i="9"/>
  <c r="CM521" i="9"/>
  <c r="BD521" i="9"/>
  <c r="CT524" i="9"/>
  <c r="BK524" i="9"/>
  <c r="DE525" i="9"/>
  <c r="BV525" i="9"/>
  <c r="CO525" i="9"/>
  <c r="BF525" i="9"/>
  <c r="BU525" i="9"/>
  <c r="DD525" i="9"/>
  <c r="BE525" i="9"/>
  <c r="CN525" i="9"/>
  <c r="DC525" i="9"/>
  <c r="BT525" i="9"/>
  <c r="CM525" i="9"/>
  <c r="BD525" i="9"/>
  <c r="CT528" i="9"/>
  <c r="BK528" i="9"/>
  <c r="DE529" i="9"/>
  <c r="BV529" i="9"/>
  <c r="CO529" i="9"/>
  <c r="BF529" i="9"/>
  <c r="BU529" i="9"/>
  <c r="DD529" i="9"/>
  <c r="BE529" i="9"/>
  <c r="CN529" i="9"/>
  <c r="DC529" i="9"/>
  <c r="BT529" i="9"/>
  <c r="CM529" i="9"/>
  <c r="BD529" i="9"/>
  <c r="CT532" i="9"/>
  <c r="BK532" i="9"/>
  <c r="DE533" i="9"/>
  <c r="BV533" i="9"/>
  <c r="CO533" i="9"/>
  <c r="BF533" i="9"/>
  <c r="BU533" i="9"/>
  <c r="DD533" i="9"/>
  <c r="BE533" i="9"/>
  <c r="CN533" i="9"/>
  <c r="DC533" i="9"/>
  <c r="BT533" i="9"/>
  <c r="CM533" i="9"/>
  <c r="BD533" i="9"/>
  <c r="CT536" i="9"/>
  <c r="BK536" i="9"/>
  <c r="DE537" i="9"/>
  <c r="BV537" i="9"/>
  <c r="CO537" i="9"/>
  <c r="BF537" i="9"/>
  <c r="BU537" i="9"/>
  <c r="DD537" i="9"/>
  <c r="BE537" i="9"/>
  <c r="CN537" i="9"/>
  <c r="DC537" i="9"/>
  <c r="BT537" i="9"/>
  <c r="CM537" i="9"/>
  <c r="BD537" i="9"/>
  <c r="CT540" i="9"/>
  <c r="BK540" i="9"/>
  <c r="BY541" i="9"/>
  <c r="DH541" i="9"/>
  <c r="BI541" i="9"/>
  <c r="CR541" i="9"/>
  <c r="BX541" i="9"/>
  <c r="DG541" i="9"/>
  <c r="BH541" i="9"/>
  <c r="CQ541" i="9"/>
  <c r="CP542" i="9"/>
  <c r="BG542" i="9"/>
  <c r="CT544" i="9"/>
  <c r="BK544" i="9"/>
  <c r="BM545" i="9"/>
  <c r="CV545" i="9"/>
  <c r="CB545" i="9"/>
  <c r="DK545" i="9"/>
  <c r="BL545" i="9"/>
  <c r="CU545" i="9"/>
  <c r="BQ549" i="9"/>
  <c r="CZ549" i="9"/>
  <c r="BP549" i="9"/>
  <c r="CY549" i="9"/>
  <c r="DF550" i="9"/>
  <c r="BW550" i="9"/>
  <c r="DJ552" i="9"/>
  <c r="CA552" i="9"/>
  <c r="BU553" i="9"/>
  <c r="DD553" i="9"/>
  <c r="BE553" i="9"/>
  <c r="CN553" i="9"/>
  <c r="BT553" i="9"/>
  <c r="DC553" i="9"/>
  <c r="BD553" i="9"/>
  <c r="CM553" i="9"/>
  <c r="CX554" i="9"/>
  <c r="BO554" i="9"/>
  <c r="DB556" i="9"/>
  <c r="BS556" i="9"/>
  <c r="BY557" i="9"/>
  <c r="DH557" i="9"/>
  <c r="BI557" i="9"/>
  <c r="CR557" i="9"/>
  <c r="BX557" i="9"/>
  <c r="DG557" i="9"/>
  <c r="BH557" i="9"/>
  <c r="CQ557" i="9"/>
  <c r="CP558" i="9"/>
  <c r="BG558" i="9"/>
  <c r="CT560" i="9"/>
  <c r="BK560" i="9"/>
  <c r="BM561" i="9"/>
  <c r="CV561" i="9"/>
  <c r="CB561" i="9"/>
  <c r="DK561" i="9"/>
  <c r="BL561" i="9"/>
  <c r="CU561" i="9"/>
  <c r="BQ565" i="9"/>
  <c r="CZ565" i="9"/>
  <c r="BP565" i="9"/>
  <c r="CY565" i="9"/>
  <c r="DF566" i="9"/>
  <c r="BW566" i="9"/>
  <c r="DJ568" i="9"/>
  <c r="CA568" i="9"/>
  <c r="BU569" i="9"/>
  <c r="DD569" i="9"/>
  <c r="BE569" i="9"/>
  <c r="CN569" i="9"/>
  <c r="BT569" i="9"/>
  <c r="DC569" i="9"/>
  <c r="BD569" i="9"/>
  <c r="CM569" i="9"/>
  <c r="CX570" i="9"/>
  <c r="BO570" i="9"/>
  <c r="CB572" i="9"/>
  <c r="DK572" i="9"/>
  <c r="BL572" i="9"/>
  <c r="CU572" i="9"/>
  <c r="CY573" i="9"/>
  <c r="BP573" i="9"/>
  <c r="DC574" i="9"/>
  <c r="BT574" i="9"/>
  <c r="CM574" i="9"/>
  <c r="BD574" i="9"/>
  <c r="BX575" i="9"/>
  <c r="DG575" i="9"/>
  <c r="BH575" i="9"/>
  <c r="CQ575" i="9"/>
  <c r="CB576" i="9"/>
  <c r="DK576" i="9"/>
  <c r="BL576" i="9"/>
  <c r="CU576" i="9"/>
  <c r="CY577" i="9"/>
  <c r="BP577" i="9"/>
  <c r="DC578" i="9"/>
  <c r="BT578" i="9"/>
  <c r="CM578" i="9"/>
  <c r="BD578" i="9"/>
  <c r="BX579" i="9"/>
  <c r="DG579" i="9"/>
  <c r="BH579" i="9"/>
  <c r="CQ579" i="9"/>
  <c r="CB580" i="9"/>
  <c r="DK580" i="9"/>
  <c r="BL580" i="9"/>
  <c r="CU580" i="9"/>
  <c r="CY581" i="9"/>
  <c r="BP581" i="9"/>
  <c r="DC582" i="9"/>
  <c r="BT582" i="9"/>
  <c r="CM582" i="9"/>
  <c r="BD582" i="9"/>
  <c r="BX583" i="9"/>
  <c r="DG583" i="9"/>
  <c r="BH583" i="9"/>
  <c r="CQ583" i="9"/>
  <c r="CB584" i="9"/>
  <c r="DK584" i="9"/>
  <c r="BL584" i="9"/>
  <c r="CU584" i="9"/>
  <c r="CY585" i="9"/>
  <c r="BP585" i="9"/>
  <c r="BT586" i="9"/>
  <c r="DC586" i="9"/>
  <c r="CM586" i="9"/>
  <c r="BD586" i="9"/>
  <c r="BM587" i="9"/>
  <c r="CV587" i="9"/>
  <c r="DL587" i="9"/>
  <c r="DV587" i="9" s="1"/>
  <c r="DY587" i="9" s="1"/>
  <c r="CD344" i="9"/>
  <c r="CE344" i="9"/>
  <c r="CC344" i="9"/>
  <c r="CD376" i="9"/>
  <c r="CE376" i="9"/>
  <c r="CC376" i="9"/>
  <c r="CL402" i="9"/>
  <c r="BC402" i="9"/>
  <c r="CQ402" i="9"/>
  <c r="BH402" i="9"/>
  <c r="CP402" i="9"/>
  <c r="BG402" i="9"/>
  <c r="BR402" i="9"/>
  <c r="DA402" i="9"/>
  <c r="BQ402" i="9"/>
  <c r="CZ402" i="9"/>
  <c r="CC407" i="9"/>
  <c r="CW424" i="9"/>
  <c r="BN424" i="9"/>
  <c r="DV424" i="9"/>
  <c r="DY424" i="9" s="1"/>
  <c r="BM424" i="9"/>
  <c r="CV424" i="9"/>
  <c r="DK424" i="9"/>
  <c r="CB424" i="9"/>
  <c r="CU424" i="9"/>
  <c r="BL424" i="9"/>
  <c r="DI428" i="9"/>
  <c r="BZ428" i="9"/>
  <c r="CS428" i="9"/>
  <c r="BJ428" i="9"/>
  <c r="BY428" i="9"/>
  <c r="DH428" i="9"/>
  <c r="BI428" i="9"/>
  <c r="CR428" i="9"/>
  <c r="DG428" i="9"/>
  <c r="BX428" i="9"/>
  <c r="CQ428" i="9"/>
  <c r="BH428" i="9"/>
  <c r="CW432" i="9"/>
  <c r="BN432" i="9"/>
  <c r="DV432" i="9"/>
  <c r="DY432" i="9" s="1"/>
  <c r="BM432" i="9"/>
  <c r="CV432" i="9"/>
  <c r="DK432" i="9"/>
  <c r="CB432" i="9"/>
  <c r="CU432" i="9"/>
  <c r="BL432" i="9"/>
  <c r="DF434" i="9"/>
  <c r="BW434" i="9"/>
  <c r="DA436" i="9"/>
  <c r="BR436" i="9"/>
  <c r="BQ436" i="9"/>
  <c r="CZ436" i="9"/>
  <c r="CY436" i="9"/>
  <c r="BP436" i="9"/>
  <c r="CW440" i="9"/>
  <c r="BN440" i="9"/>
  <c r="DV440" i="9"/>
  <c r="DY440" i="9" s="1"/>
  <c r="BM440" i="9"/>
  <c r="CV440" i="9"/>
  <c r="DK440" i="9"/>
  <c r="CB440" i="9"/>
  <c r="CU440" i="9"/>
  <c r="BL440" i="9"/>
  <c r="DI444" i="9"/>
  <c r="BZ444" i="9"/>
  <c r="CS444" i="9"/>
  <c r="BJ444" i="9"/>
  <c r="BY444" i="9"/>
  <c r="DH444" i="9"/>
  <c r="BI444" i="9"/>
  <c r="CR444" i="9"/>
  <c r="DG444" i="9"/>
  <c r="BX444" i="9"/>
  <c r="CQ444" i="9"/>
  <c r="BH444" i="9"/>
  <c r="CP446" i="9"/>
  <c r="BG446" i="9"/>
  <c r="DE448" i="9"/>
  <c r="BV448" i="9"/>
  <c r="CO448" i="9"/>
  <c r="BF448" i="9"/>
  <c r="BU448" i="9"/>
  <c r="DD448" i="9"/>
  <c r="BE448" i="9"/>
  <c r="CN448" i="9"/>
  <c r="DC448" i="9"/>
  <c r="BT448" i="9"/>
  <c r="CM448" i="9"/>
  <c r="DU448" i="9" s="1"/>
  <c r="DX448" i="9" s="1"/>
  <c r="BD448" i="9"/>
  <c r="DF450" i="9"/>
  <c r="BW450" i="9"/>
  <c r="DA452" i="9"/>
  <c r="BR452" i="9"/>
  <c r="BQ452" i="9"/>
  <c r="CZ452" i="9"/>
  <c r="CY452" i="9"/>
  <c r="BP452" i="9"/>
  <c r="CW456" i="9"/>
  <c r="BN456" i="9"/>
  <c r="DV456" i="9"/>
  <c r="DY456" i="9" s="1"/>
  <c r="BM456" i="9"/>
  <c r="CV456" i="9"/>
  <c r="DK456" i="9"/>
  <c r="CB456" i="9"/>
  <c r="CU456" i="9"/>
  <c r="BL456" i="9"/>
  <c r="DF458" i="9"/>
  <c r="BW458" i="9"/>
  <c r="DA460" i="9"/>
  <c r="BR460" i="9"/>
  <c r="BQ460" i="9"/>
  <c r="CZ460" i="9"/>
  <c r="CY460" i="9"/>
  <c r="BP460" i="9"/>
  <c r="CW464" i="9"/>
  <c r="BN464" i="9"/>
  <c r="DV464" i="9"/>
  <c r="DY464" i="9" s="1"/>
  <c r="BM464" i="9"/>
  <c r="CV464" i="9"/>
  <c r="DK464" i="9"/>
  <c r="CB464" i="9"/>
  <c r="CU464" i="9"/>
  <c r="BL464" i="9"/>
  <c r="DI468" i="9"/>
  <c r="BZ468" i="9"/>
  <c r="CS468" i="9"/>
  <c r="BJ468" i="9"/>
  <c r="BY468" i="9"/>
  <c r="DH468" i="9"/>
  <c r="BI468" i="9"/>
  <c r="CR468" i="9"/>
  <c r="DG468" i="9"/>
  <c r="BX468" i="9"/>
  <c r="CQ468" i="9"/>
  <c r="BH468" i="9"/>
  <c r="CP470" i="9"/>
  <c r="BG470" i="9"/>
  <c r="DE472" i="9"/>
  <c r="BV472" i="9"/>
  <c r="CO472" i="9"/>
  <c r="BF472" i="9"/>
  <c r="BU472" i="9"/>
  <c r="DD472" i="9"/>
  <c r="BE472" i="9"/>
  <c r="CN472" i="9"/>
  <c r="DC472" i="9"/>
  <c r="BT472" i="9"/>
  <c r="CM472" i="9"/>
  <c r="BD472" i="9"/>
  <c r="DF474" i="9"/>
  <c r="BW474" i="9"/>
  <c r="DA476" i="9"/>
  <c r="BR476" i="9"/>
  <c r="BQ476" i="9"/>
  <c r="CZ476" i="9"/>
  <c r="CY476" i="9"/>
  <c r="BP476" i="9"/>
  <c r="CW480" i="9"/>
  <c r="BN480" i="9"/>
  <c r="DV480" i="9"/>
  <c r="DY480" i="9" s="1"/>
  <c r="BM480" i="9"/>
  <c r="CV480" i="9"/>
  <c r="DK480" i="9"/>
  <c r="CB480" i="9"/>
  <c r="CU480" i="9"/>
  <c r="BL480" i="9"/>
  <c r="CW484" i="9"/>
  <c r="BN484" i="9"/>
  <c r="DV484" i="9"/>
  <c r="DY484" i="9" s="1"/>
  <c r="BM484" i="9"/>
  <c r="CV484" i="9"/>
  <c r="DK484" i="9"/>
  <c r="CB484" i="9"/>
  <c r="CU484" i="9"/>
  <c r="BL484" i="9"/>
  <c r="DI488" i="9"/>
  <c r="BZ488" i="9"/>
  <c r="CS488" i="9"/>
  <c r="BJ488" i="9"/>
  <c r="BY488" i="9"/>
  <c r="DH488" i="9"/>
  <c r="BI488" i="9"/>
  <c r="CR488" i="9"/>
  <c r="DG488" i="9"/>
  <c r="BX488" i="9"/>
  <c r="CQ488" i="9"/>
  <c r="BH488" i="9"/>
  <c r="CP490" i="9"/>
  <c r="BG490" i="9"/>
  <c r="DE492" i="9"/>
  <c r="BV492" i="9"/>
  <c r="CO492" i="9"/>
  <c r="BF492" i="9"/>
  <c r="BU492" i="9"/>
  <c r="DD492" i="9"/>
  <c r="BE492" i="9"/>
  <c r="CN492" i="9"/>
  <c r="DC492" i="9"/>
  <c r="BT492" i="9"/>
  <c r="CM492" i="9"/>
  <c r="BD492" i="9"/>
  <c r="DF494" i="9"/>
  <c r="BW494" i="9"/>
  <c r="DA496" i="9"/>
  <c r="BR496" i="9"/>
  <c r="BQ496" i="9"/>
  <c r="CZ496" i="9"/>
  <c r="CY496" i="9"/>
  <c r="BP496" i="9"/>
  <c r="CW500" i="9"/>
  <c r="BN500" i="9"/>
  <c r="DV500" i="9"/>
  <c r="DY500" i="9" s="1"/>
  <c r="BM500" i="9"/>
  <c r="CV500" i="9"/>
  <c r="DK500" i="9"/>
  <c r="CB500" i="9"/>
  <c r="CU500" i="9"/>
  <c r="BL500" i="9"/>
  <c r="DF502" i="9"/>
  <c r="BW502" i="9"/>
  <c r="DA504" i="9"/>
  <c r="BR504" i="9"/>
  <c r="BQ504" i="9"/>
  <c r="CZ504" i="9"/>
  <c r="CY504" i="9"/>
  <c r="BP504" i="9"/>
  <c r="CW508" i="9"/>
  <c r="BN508" i="9"/>
  <c r="DV508" i="9"/>
  <c r="DY508" i="9" s="1"/>
  <c r="BM508" i="9"/>
  <c r="CV508" i="9"/>
  <c r="DK508" i="9"/>
  <c r="CB508" i="9"/>
  <c r="CU508" i="9"/>
  <c r="BL508" i="9"/>
  <c r="DI512" i="9"/>
  <c r="BZ512" i="9"/>
  <c r="CS512" i="9"/>
  <c r="BJ512" i="9"/>
  <c r="BY512" i="9"/>
  <c r="DH512" i="9"/>
  <c r="BI512" i="9"/>
  <c r="CR512" i="9"/>
  <c r="DG512" i="9"/>
  <c r="BX512" i="9"/>
  <c r="CQ512" i="9"/>
  <c r="BH512" i="9"/>
  <c r="CP514" i="9"/>
  <c r="BG514" i="9"/>
  <c r="DE516" i="9"/>
  <c r="BV516" i="9"/>
  <c r="CO516" i="9"/>
  <c r="BF516" i="9"/>
  <c r="BU516" i="9"/>
  <c r="DD516" i="9"/>
  <c r="BE516" i="9"/>
  <c r="CN516" i="9"/>
  <c r="DC516" i="9"/>
  <c r="BT516" i="9"/>
  <c r="CM516" i="9"/>
  <c r="BD516" i="9"/>
  <c r="DI520" i="9"/>
  <c r="BZ520" i="9"/>
  <c r="CS520" i="9"/>
  <c r="BJ520" i="9"/>
  <c r="BY520" i="9"/>
  <c r="DH520" i="9"/>
  <c r="BI520" i="9"/>
  <c r="CR520" i="9"/>
  <c r="DG520" i="9"/>
  <c r="BX520" i="9"/>
  <c r="CQ520" i="9"/>
  <c r="BH520" i="9"/>
  <c r="CW524" i="9"/>
  <c r="BN524" i="9"/>
  <c r="DV524" i="9"/>
  <c r="DY524" i="9" s="1"/>
  <c r="BM524" i="9"/>
  <c r="CV524" i="9"/>
  <c r="DK524" i="9"/>
  <c r="CB524" i="9"/>
  <c r="CU524" i="9"/>
  <c r="BL524" i="9"/>
  <c r="DA528" i="9"/>
  <c r="BR528" i="9"/>
  <c r="BQ528" i="9"/>
  <c r="CZ528" i="9"/>
  <c r="CY528" i="9"/>
  <c r="BP528" i="9"/>
  <c r="DE532" i="9"/>
  <c r="BV532" i="9"/>
  <c r="CO532" i="9"/>
  <c r="BF532" i="9"/>
  <c r="BU532" i="9"/>
  <c r="DD532" i="9"/>
  <c r="BE532" i="9"/>
  <c r="CN532" i="9"/>
  <c r="DC532" i="9"/>
  <c r="BT532" i="9"/>
  <c r="CM532" i="9"/>
  <c r="BD532" i="9"/>
  <c r="DI536" i="9"/>
  <c r="BZ536" i="9"/>
  <c r="CS536" i="9"/>
  <c r="BJ536" i="9"/>
  <c r="BY536" i="9"/>
  <c r="DH536" i="9"/>
  <c r="BI536" i="9"/>
  <c r="CR536" i="9"/>
  <c r="DG536" i="9"/>
  <c r="BX536" i="9"/>
  <c r="CQ536" i="9"/>
  <c r="BH536" i="9"/>
  <c r="CW540" i="9"/>
  <c r="BN540" i="9"/>
  <c r="DV540" i="9"/>
  <c r="DY540" i="9" s="1"/>
  <c r="BM540" i="9"/>
  <c r="CV540" i="9"/>
  <c r="CB540" i="9"/>
  <c r="DK540" i="9"/>
  <c r="BL540" i="9"/>
  <c r="CU540" i="9"/>
  <c r="BQ542" i="9"/>
  <c r="CZ542" i="9"/>
  <c r="BP542" i="9"/>
  <c r="CY542" i="9"/>
  <c r="BU546" i="9"/>
  <c r="DD546" i="9"/>
  <c r="BE546" i="9"/>
  <c r="CN546" i="9"/>
  <c r="DC546" i="9"/>
  <c r="BT546" i="9"/>
  <c r="CM546" i="9"/>
  <c r="BD546" i="9"/>
  <c r="BY550" i="9"/>
  <c r="DH550" i="9"/>
  <c r="BI550" i="9"/>
  <c r="CR550" i="9"/>
  <c r="BX550" i="9"/>
  <c r="DG550" i="9"/>
  <c r="BH550" i="9"/>
  <c r="CQ550" i="9"/>
  <c r="DV554" i="9"/>
  <c r="DY554" i="9" s="1"/>
  <c r="BM554" i="9"/>
  <c r="CV554" i="9"/>
  <c r="DK554" i="9"/>
  <c r="CB554" i="9"/>
  <c r="CU554" i="9"/>
  <c r="BL554" i="9"/>
  <c r="BQ558" i="9"/>
  <c r="CZ558" i="9"/>
  <c r="BP558" i="9"/>
  <c r="CY558" i="9"/>
  <c r="BU562" i="9"/>
  <c r="DD562" i="9"/>
  <c r="BE562" i="9"/>
  <c r="CN562" i="9"/>
  <c r="DC562" i="9"/>
  <c r="BT562" i="9"/>
  <c r="CM562" i="9"/>
  <c r="BD562" i="9"/>
  <c r="BY566" i="9"/>
  <c r="DH566" i="9"/>
  <c r="BI566" i="9"/>
  <c r="CR566" i="9"/>
  <c r="BX566" i="9"/>
  <c r="DG566" i="9"/>
  <c r="BH566" i="9"/>
  <c r="CQ566" i="9"/>
  <c r="DV570" i="9"/>
  <c r="DY570" i="9" s="1"/>
  <c r="BM570" i="9"/>
  <c r="CV570" i="9"/>
  <c r="DK570" i="9"/>
  <c r="CB570" i="9"/>
  <c r="CU570" i="9"/>
  <c r="BL570" i="9"/>
  <c r="DJ427" i="9"/>
  <c r="CA427" i="9"/>
  <c r="DB427" i="9"/>
  <c r="BS427" i="9"/>
  <c r="DE427" i="9"/>
  <c r="BV427" i="9"/>
  <c r="CO427" i="9"/>
  <c r="BF427" i="9"/>
  <c r="BU427" i="9"/>
  <c r="DD427" i="9"/>
  <c r="BE427" i="9"/>
  <c r="CN427" i="9"/>
  <c r="DC427" i="9"/>
  <c r="BT427" i="9"/>
  <c r="CM427" i="9"/>
  <c r="BD427" i="9"/>
  <c r="CT431" i="9"/>
  <c r="BK431" i="9"/>
  <c r="CL431" i="9"/>
  <c r="BC431" i="9"/>
  <c r="DA431" i="9"/>
  <c r="BR431" i="9"/>
  <c r="BQ431" i="9"/>
  <c r="CZ431" i="9"/>
  <c r="CY431" i="9"/>
  <c r="BP431" i="9"/>
  <c r="DF435" i="9"/>
  <c r="BW435" i="9"/>
  <c r="CW435" i="9"/>
  <c r="BN435" i="9"/>
  <c r="DV435" i="9"/>
  <c r="DY435" i="9" s="1"/>
  <c r="BM435" i="9"/>
  <c r="CV435" i="9"/>
  <c r="DK435" i="9"/>
  <c r="CB435" i="9"/>
  <c r="CU435" i="9"/>
  <c r="BL435" i="9"/>
  <c r="DF451" i="9"/>
  <c r="BW451" i="9"/>
  <c r="CW451" i="9"/>
  <c r="BN451" i="9"/>
  <c r="DV451" i="9"/>
  <c r="DY451" i="9" s="1"/>
  <c r="BM451" i="9"/>
  <c r="CV451" i="9"/>
  <c r="DK451" i="9"/>
  <c r="CB451" i="9"/>
  <c r="CU451" i="9"/>
  <c r="BL451" i="9"/>
  <c r="DJ471" i="9"/>
  <c r="CA471" i="9"/>
  <c r="DB471" i="9"/>
  <c r="BS471" i="9"/>
  <c r="DE471" i="9"/>
  <c r="BV471" i="9"/>
  <c r="CO471" i="9"/>
  <c r="BF471" i="9"/>
  <c r="BU471" i="9"/>
  <c r="DD471" i="9"/>
  <c r="BE471" i="9"/>
  <c r="CN471" i="9"/>
  <c r="DC471" i="9"/>
  <c r="BT471" i="9"/>
  <c r="CM471" i="9"/>
  <c r="BD471" i="9"/>
  <c r="DJ495" i="9"/>
  <c r="CA495" i="9"/>
  <c r="DB495" i="9"/>
  <c r="BS495" i="9"/>
  <c r="DE495" i="9"/>
  <c r="BV495" i="9"/>
  <c r="CO495" i="9"/>
  <c r="BF495" i="9"/>
  <c r="BU495" i="9"/>
  <c r="DD495" i="9"/>
  <c r="BE495" i="9"/>
  <c r="CN495" i="9"/>
  <c r="DC495" i="9"/>
  <c r="BT495" i="9"/>
  <c r="CM495" i="9"/>
  <c r="BD495" i="9"/>
  <c r="DF515" i="9"/>
  <c r="BW515" i="9"/>
  <c r="CW515" i="9"/>
  <c r="BN515" i="9"/>
  <c r="DV515" i="9"/>
  <c r="DY515" i="9" s="1"/>
  <c r="BM515" i="9"/>
  <c r="CV515" i="9"/>
  <c r="DK515" i="9"/>
  <c r="CB515" i="9"/>
  <c r="CU515" i="9"/>
  <c r="BL515" i="9"/>
  <c r="CP531" i="9"/>
  <c r="BG531" i="9"/>
  <c r="DI531" i="9"/>
  <c r="BZ531" i="9"/>
  <c r="CS531" i="9"/>
  <c r="BJ531" i="9"/>
  <c r="BY531" i="9"/>
  <c r="DH531" i="9"/>
  <c r="BI531" i="9"/>
  <c r="CR531" i="9"/>
  <c r="DG531" i="9"/>
  <c r="BX531" i="9"/>
  <c r="CQ531" i="9"/>
  <c r="BH531" i="9"/>
  <c r="CX535" i="9"/>
  <c r="BO535" i="9"/>
  <c r="CX543" i="9"/>
  <c r="BO543" i="9"/>
  <c r="CW543" i="9"/>
  <c r="BN543" i="9"/>
  <c r="CT543" i="9"/>
  <c r="BK543" i="9"/>
  <c r="BY543" i="9"/>
  <c r="DH543" i="9"/>
  <c r="BI543" i="9"/>
  <c r="CR543" i="9"/>
  <c r="BX543" i="9"/>
  <c r="DG543" i="9"/>
  <c r="BH543" i="9"/>
  <c r="CQ543" i="9"/>
  <c r="CX551" i="9"/>
  <c r="BO551" i="9"/>
  <c r="CW551" i="9"/>
  <c r="BN551" i="9"/>
  <c r="CT551" i="9"/>
  <c r="BK551" i="9"/>
  <c r="BY551" i="9"/>
  <c r="DH551" i="9"/>
  <c r="BI551" i="9"/>
  <c r="CR551" i="9"/>
  <c r="BX551" i="9"/>
  <c r="DG551" i="9"/>
  <c r="BH551" i="9"/>
  <c r="CQ551" i="9"/>
  <c r="CP559" i="9"/>
  <c r="BG559" i="9"/>
  <c r="CO559" i="9"/>
  <c r="BF559" i="9"/>
  <c r="CL559" i="9"/>
  <c r="BC559" i="9"/>
  <c r="BU559" i="9"/>
  <c r="DD559" i="9"/>
  <c r="BE559" i="9"/>
  <c r="CN559" i="9"/>
  <c r="BT559" i="9"/>
  <c r="DC559" i="9"/>
  <c r="BD559" i="9"/>
  <c r="CM559" i="9"/>
  <c r="DJ567" i="9"/>
  <c r="CA567" i="9"/>
  <c r="BQ567" i="9"/>
  <c r="CZ567" i="9"/>
  <c r="BP567" i="9"/>
  <c r="CY567" i="9"/>
  <c r="CX571" i="9"/>
  <c r="BO571" i="9"/>
  <c r="DB588" i="9"/>
  <c r="BS588" i="9"/>
  <c r="DI591" i="9"/>
  <c r="BZ591" i="9"/>
  <c r="CS591" i="9"/>
  <c r="BJ591" i="9"/>
  <c r="BY591" i="9"/>
  <c r="DH591" i="9"/>
  <c r="BI591" i="9"/>
  <c r="CR591" i="9"/>
  <c r="DG591" i="9"/>
  <c r="BX591" i="9"/>
  <c r="CQ591" i="9"/>
  <c r="BH591" i="9"/>
  <c r="CL592" i="9"/>
  <c r="BC592" i="9"/>
  <c r="CW595" i="9"/>
  <c r="BN595" i="9"/>
  <c r="DV595" i="9"/>
  <c r="DY595" i="9" s="1"/>
  <c r="BM595" i="9"/>
  <c r="CV595" i="9"/>
  <c r="DK595" i="9"/>
  <c r="CB595" i="9"/>
  <c r="CU595" i="9"/>
  <c r="BL595" i="9"/>
  <c r="DJ598" i="9"/>
  <c r="CA598" i="9"/>
  <c r="DA599" i="9"/>
  <c r="BR599" i="9"/>
  <c r="BQ599" i="9"/>
  <c r="CZ599" i="9"/>
  <c r="CY599" i="9"/>
  <c r="BP599" i="9"/>
  <c r="CT602" i="9"/>
  <c r="BK602" i="9"/>
  <c r="DE603" i="9"/>
  <c r="BV603" i="9"/>
  <c r="CO603" i="9"/>
  <c r="BF603" i="9"/>
  <c r="BU603" i="9"/>
  <c r="DD603" i="9"/>
  <c r="BE603" i="9"/>
  <c r="CN603" i="9"/>
  <c r="DC603" i="9"/>
  <c r="BT603" i="9"/>
  <c r="CM603" i="9"/>
  <c r="BD603" i="9"/>
  <c r="DB604" i="9"/>
  <c r="BS604" i="9"/>
  <c r="DI607" i="9"/>
  <c r="BZ607" i="9"/>
  <c r="CS607" i="9"/>
  <c r="BJ607" i="9"/>
  <c r="BY607" i="9"/>
  <c r="DH607" i="9"/>
  <c r="BI607" i="9"/>
  <c r="CR607" i="9"/>
  <c r="DG607" i="9"/>
  <c r="BX607" i="9"/>
  <c r="CQ607" i="9"/>
  <c r="BH607" i="9"/>
  <c r="CL608" i="9"/>
  <c r="BC608" i="9"/>
  <c r="CW611" i="9"/>
  <c r="BN611" i="9"/>
  <c r="DV611" i="9"/>
  <c r="DY611" i="9" s="1"/>
  <c r="BM611" i="9"/>
  <c r="CV611" i="9"/>
  <c r="DK611" i="9"/>
  <c r="CB611" i="9"/>
  <c r="CU611" i="9"/>
  <c r="DU611" i="9" s="1"/>
  <c r="DX611" i="9" s="1"/>
  <c r="BL611" i="9"/>
  <c r="DJ614" i="9"/>
  <c r="CA614" i="9"/>
  <c r="DA615" i="9"/>
  <c r="BR615" i="9"/>
  <c r="BQ615" i="9"/>
  <c r="CZ615" i="9"/>
  <c r="CY615" i="9"/>
  <c r="BP615" i="9"/>
  <c r="CT618" i="9"/>
  <c r="BK618" i="9"/>
  <c r="DE619" i="9"/>
  <c r="BV619" i="9"/>
  <c r="CO619" i="9"/>
  <c r="BF619" i="9"/>
  <c r="BU619" i="9"/>
  <c r="DD619" i="9"/>
  <c r="BE619" i="9"/>
  <c r="CN619" i="9"/>
  <c r="DC619" i="9"/>
  <c r="BT619" i="9"/>
  <c r="CM619" i="9"/>
  <c r="BD619" i="9"/>
  <c r="DB620" i="9"/>
  <c r="BS620" i="9"/>
  <c r="DI623" i="9"/>
  <c r="BZ623" i="9"/>
  <c r="CS623" i="9"/>
  <c r="BJ623" i="9"/>
  <c r="BY623" i="9"/>
  <c r="DH623" i="9"/>
  <c r="BI623" i="9"/>
  <c r="CR623" i="9"/>
  <c r="DG623" i="9"/>
  <c r="BX623" i="9"/>
  <c r="CQ623" i="9"/>
  <c r="BH623" i="9"/>
  <c r="CL624" i="9"/>
  <c r="BC624" i="9"/>
  <c r="CW627" i="9"/>
  <c r="BN627" i="9"/>
  <c r="DV627" i="9"/>
  <c r="DY627" i="9" s="1"/>
  <c r="BM627" i="9"/>
  <c r="CV627" i="9"/>
  <c r="DK627" i="9"/>
  <c r="CB627" i="9"/>
  <c r="CU627" i="9"/>
  <c r="BL627" i="9"/>
  <c r="DJ630" i="9"/>
  <c r="CA630" i="9"/>
  <c r="DA631" i="9"/>
  <c r="BR631" i="9"/>
  <c r="BQ631" i="9"/>
  <c r="CZ631" i="9"/>
  <c r="CY631" i="9"/>
  <c r="BP631" i="9"/>
  <c r="CT634" i="9"/>
  <c r="BK634" i="9"/>
  <c r="DE635" i="9"/>
  <c r="BV635" i="9"/>
  <c r="CO635" i="9"/>
  <c r="BF635" i="9"/>
  <c r="BU635" i="9"/>
  <c r="DD635" i="9"/>
  <c r="BE635" i="9"/>
  <c r="CN635" i="9"/>
  <c r="DC635" i="9"/>
  <c r="BT635" i="9"/>
  <c r="CM635" i="9"/>
  <c r="BD635" i="9"/>
  <c r="DB636" i="9"/>
  <c r="BS636" i="9"/>
  <c r="DI639" i="9"/>
  <c r="BZ639" i="9"/>
  <c r="CS639" i="9"/>
  <c r="BJ639" i="9"/>
  <c r="BY639" i="9"/>
  <c r="DH639" i="9"/>
  <c r="BI639" i="9"/>
  <c r="CR639" i="9"/>
  <c r="DG639" i="9"/>
  <c r="BX639" i="9"/>
  <c r="CQ639" i="9"/>
  <c r="BH639" i="9"/>
  <c r="CL640" i="9"/>
  <c r="BC640" i="9"/>
  <c r="CW643" i="9"/>
  <c r="BN643" i="9"/>
  <c r="DV643" i="9"/>
  <c r="DY643" i="9" s="1"/>
  <c r="BM643" i="9"/>
  <c r="CV643" i="9"/>
  <c r="DK643" i="9"/>
  <c r="CB643" i="9"/>
  <c r="DB644" i="9"/>
  <c r="BS644" i="9"/>
  <c r="DJ646" i="9"/>
  <c r="CA646" i="9"/>
  <c r="DA647" i="9"/>
  <c r="BR647" i="9"/>
  <c r="BQ647" i="9"/>
  <c r="CZ647" i="9"/>
  <c r="CY647" i="9"/>
  <c r="BP647" i="9"/>
  <c r="CP649" i="9"/>
  <c r="BG649" i="9"/>
  <c r="CW651" i="9"/>
  <c r="BN651" i="9"/>
  <c r="DV651" i="9"/>
  <c r="DY651" i="9" s="1"/>
  <c r="BM651" i="9"/>
  <c r="CV651" i="9"/>
  <c r="DK651" i="9"/>
  <c r="CB651" i="9"/>
  <c r="CU651" i="9"/>
  <c r="BL651" i="9"/>
  <c r="DF653" i="9"/>
  <c r="BW653" i="9"/>
  <c r="DI655" i="9"/>
  <c r="BZ655" i="9"/>
  <c r="CS655" i="9"/>
  <c r="BJ655" i="9"/>
  <c r="BY655" i="9"/>
  <c r="DH655" i="9"/>
  <c r="BI655" i="9"/>
  <c r="CR655" i="9"/>
  <c r="DG655" i="9"/>
  <c r="BX655" i="9"/>
  <c r="CQ655" i="9"/>
  <c r="BH655" i="9"/>
  <c r="CL656" i="9"/>
  <c r="BC656" i="9"/>
  <c r="CT658" i="9"/>
  <c r="BK658" i="9"/>
  <c r="DE659" i="9"/>
  <c r="BV659" i="9"/>
  <c r="CO659" i="9"/>
  <c r="BF659" i="9"/>
  <c r="BU659" i="9"/>
  <c r="DD659" i="9"/>
  <c r="BE659" i="9"/>
  <c r="CN659" i="9"/>
  <c r="DC659" i="9"/>
  <c r="BT659" i="9"/>
  <c r="CM659" i="9"/>
  <c r="BD659" i="9"/>
  <c r="DB660" i="9"/>
  <c r="BS660" i="9"/>
  <c r="DJ662" i="9"/>
  <c r="CA662" i="9"/>
  <c r="DA663" i="9"/>
  <c r="BR663" i="9"/>
  <c r="BQ663" i="9"/>
  <c r="CZ663" i="9"/>
  <c r="CY663" i="9"/>
  <c r="BP663" i="9"/>
  <c r="CP665" i="9"/>
  <c r="BG665" i="9"/>
  <c r="CW667" i="9"/>
  <c r="BN667" i="9"/>
  <c r="DV667" i="9"/>
  <c r="DY667" i="9" s="1"/>
  <c r="BM667" i="9"/>
  <c r="CV667" i="9"/>
  <c r="DK667" i="9"/>
  <c r="CB667" i="9"/>
  <c r="CU667" i="9"/>
  <c r="BL667" i="9"/>
  <c r="DF669" i="9"/>
  <c r="BW669" i="9"/>
  <c r="DI671" i="9"/>
  <c r="BZ671" i="9"/>
  <c r="CS671" i="9"/>
  <c r="BJ671" i="9"/>
  <c r="BY671" i="9"/>
  <c r="DH671" i="9"/>
  <c r="BI671" i="9"/>
  <c r="CR671" i="9"/>
  <c r="DG671" i="9"/>
  <c r="BX671" i="9"/>
  <c r="CQ671" i="9"/>
  <c r="BH671" i="9"/>
  <c r="CL672" i="9"/>
  <c r="BC672" i="9"/>
  <c r="CT674" i="9"/>
  <c r="BK674" i="9"/>
  <c r="DE675" i="9"/>
  <c r="BV675" i="9"/>
  <c r="CO675" i="9"/>
  <c r="BF675" i="9"/>
  <c r="BU675" i="9"/>
  <c r="DD675" i="9"/>
  <c r="BE675" i="9"/>
  <c r="CN675" i="9"/>
  <c r="DC675" i="9"/>
  <c r="BT675" i="9"/>
  <c r="CM675" i="9"/>
  <c r="BD675" i="9"/>
  <c r="DB676" i="9"/>
  <c r="BS676" i="9"/>
  <c r="DJ678" i="9"/>
  <c r="CA678" i="9"/>
  <c r="DA679" i="9"/>
  <c r="BR679" i="9"/>
  <c r="BQ679" i="9"/>
  <c r="CZ679" i="9"/>
  <c r="CY679" i="9"/>
  <c r="BP679" i="9"/>
  <c r="DF680" i="9"/>
  <c r="BW680" i="9"/>
  <c r="DE681" i="9"/>
  <c r="BV681" i="9"/>
  <c r="DB682" i="9"/>
  <c r="BS682" i="9"/>
  <c r="BY683" i="9"/>
  <c r="DH683" i="9"/>
  <c r="BI683" i="9"/>
  <c r="CR683" i="9"/>
  <c r="DG683" i="9"/>
  <c r="BX683" i="9"/>
  <c r="CQ683" i="9"/>
  <c r="BH683" i="9"/>
  <c r="CP684" i="9"/>
  <c r="BG684" i="9"/>
  <c r="CO685" i="9"/>
  <c r="BF685" i="9"/>
  <c r="CL686" i="9"/>
  <c r="BC686" i="9"/>
  <c r="BQ687" i="9"/>
  <c r="CZ687" i="9"/>
  <c r="CY687" i="9"/>
  <c r="BP687" i="9"/>
  <c r="DF688" i="9"/>
  <c r="BW688" i="9"/>
  <c r="DE689" i="9"/>
  <c r="BV689" i="9"/>
  <c r="DB690" i="9"/>
  <c r="BS690" i="9"/>
  <c r="BY691" i="9"/>
  <c r="DH691" i="9"/>
  <c r="BI691" i="9"/>
  <c r="CR691" i="9"/>
  <c r="DG691" i="9"/>
  <c r="BX691" i="9"/>
  <c r="CQ691" i="9"/>
  <c r="BH691" i="9"/>
  <c r="CP692" i="9"/>
  <c r="BG692" i="9"/>
  <c r="CO693" i="9"/>
  <c r="BF693" i="9"/>
  <c r="CL694" i="9"/>
  <c r="BC694" i="9"/>
  <c r="BQ695" i="9"/>
  <c r="CZ695" i="9"/>
  <c r="CY695" i="9"/>
  <c r="BP695" i="9"/>
  <c r="DF696" i="9"/>
  <c r="BW696" i="9"/>
  <c r="DE697" i="9"/>
  <c r="BV697" i="9"/>
  <c r="DB698" i="9"/>
  <c r="BS698" i="9"/>
  <c r="BY699" i="9"/>
  <c r="DH699" i="9"/>
  <c r="BI699" i="9"/>
  <c r="CR699" i="9"/>
  <c r="DG699" i="9"/>
  <c r="BX699" i="9"/>
  <c r="CQ699" i="9"/>
  <c r="BH699" i="9"/>
  <c r="CP700" i="9"/>
  <c r="BG700" i="9"/>
  <c r="CO701" i="9"/>
  <c r="BF701" i="9"/>
  <c r="CL702" i="9"/>
  <c r="BC702" i="9"/>
  <c r="BQ703" i="9"/>
  <c r="CZ703" i="9"/>
  <c r="CY703" i="9"/>
  <c r="BP703" i="9"/>
  <c r="DF704" i="9"/>
  <c r="BW704" i="9"/>
  <c r="DE705" i="9"/>
  <c r="BV705" i="9"/>
  <c r="DB706" i="9"/>
  <c r="BS706" i="9"/>
  <c r="BY707" i="9"/>
  <c r="DH707" i="9"/>
  <c r="BI707" i="9"/>
  <c r="CR707" i="9"/>
  <c r="DG707" i="9"/>
  <c r="BX707" i="9"/>
  <c r="CQ707" i="9"/>
  <c r="BH707" i="9"/>
  <c r="CP708" i="9"/>
  <c r="BG708" i="9"/>
  <c r="CO709" i="9"/>
  <c r="BF709" i="9"/>
  <c r="CL710" i="9"/>
  <c r="BC710" i="9"/>
  <c r="BY711" i="9"/>
  <c r="DH711" i="9"/>
  <c r="BQ711" i="9"/>
  <c r="CZ711" i="9"/>
  <c r="CY711" i="9"/>
  <c r="BP711" i="9"/>
  <c r="DF712" i="9"/>
  <c r="BW712" i="9"/>
  <c r="DE713" i="9"/>
  <c r="BV713" i="9"/>
  <c r="DB714" i="9"/>
  <c r="BS714" i="9"/>
  <c r="BI715" i="9"/>
  <c r="CR715" i="9"/>
  <c r="DG715" i="9"/>
  <c r="BX715" i="9"/>
  <c r="CQ715" i="9"/>
  <c r="BH715" i="9"/>
  <c r="CP716" i="9"/>
  <c r="BG716" i="9"/>
  <c r="CO717" i="9"/>
  <c r="BF717" i="9"/>
  <c r="CL718" i="9"/>
  <c r="BC718" i="9"/>
  <c r="BY719" i="9"/>
  <c r="DH719" i="9"/>
  <c r="CY719" i="9"/>
  <c r="BP719" i="9"/>
  <c r="DF720" i="9"/>
  <c r="BW720" i="9"/>
  <c r="DE721" i="9"/>
  <c r="BV721" i="9"/>
  <c r="DB722" i="9"/>
  <c r="BS722" i="9"/>
  <c r="BI723" i="9"/>
  <c r="CR723" i="9"/>
  <c r="BM723" i="9"/>
  <c r="CV723" i="9"/>
  <c r="DG723" i="9"/>
  <c r="BX723" i="9"/>
  <c r="CQ723" i="9"/>
  <c r="BH723" i="9"/>
  <c r="CP724" i="9"/>
  <c r="BG724" i="9"/>
  <c r="CO725" i="9"/>
  <c r="BF725" i="9"/>
  <c r="CL726" i="9"/>
  <c r="BC726" i="9"/>
  <c r="BQ727" i="9"/>
  <c r="CZ727" i="9"/>
  <c r="CY727" i="9"/>
  <c r="BP727" i="9"/>
  <c r="DF728" i="9"/>
  <c r="BW728" i="9"/>
  <c r="DE729" i="9"/>
  <c r="BV729" i="9"/>
  <c r="DB730" i="9"/>
  <c r="BS730" i="9"/>
  <c r="BM731" i="9"/>
  <c r="CV731" i="9"/>
  <c r="BQ731" i="9"/>
  <c r="CZ731" i="9"/>
  <c r="DG731" i="9"/>
  <c r="BX731" i="9"/>
  <c r="CQ731" i="9"/>
  <c r="BH731" i="9"/>
  <c r="CP732" i="9"/>
  <c r="BG732" i="9"/>
  <c r="CO733" i="9"/>
  <c r="BF733" i="9"/>
  <c r="CL734" i="9"/>
  <c r="BC734" i="9"/>
  <c r="BY735" i="9"/>
  <c r="DH735" i="9"/>
  <c r="CY735" i="9"/>
  <c r="BP735" i="9"/>
  <c r="DF736" i="9"/>
  <c r="BW736" i="9"/>
  <c r="DE737" i="9"/>
  <c r="BV737" i="9"/>
  <c r="DB738" i="9"/>
  <c r="BS738" i="9"/>
  <c r="BQ739" i="9"/>
  <c r="CZ739" i="9"/>
  <c r="BM739" i="9"/>
  <c r="CV739" i="9"/>
  <c r="DG739" i="9"/>
  <c r="BX739" i="9"/>
  <c r="CQ739" i="9"/>
  <c r="BH739" i="9"/>
  <c r="CP740" i="9"/>
  <c r="BG740" i="9"/>
  <c r="CO741" i="9"/>
  <c r="BF741" i="9"/>
  <c r="CL742" i="9"/>
  <c r="BC742" i="9"/>
  <c r="BY743" i="9"/>
  <c r="DH743" i="9"/>
  <c r="CY743" i="9"/>
  <c r="BP743" i="9"/>
  <c r="DF744" i="9"/>
  <c r="BW744" i="9"/>
  <c r="DE745" i="9"/>
  <c r="BV745" i="9"/>
  <c r="DB746" i="9"/>
  <c r="BS746" i="9"/>
  <c r="BQ747" i="9"/>
  <c r="CZ747" i="9"/>
  <c r="BU747" i="9"/>
  <c r="DD747" i="9"/>
  <c r="DG747" i="9"/>
  <c r="BX747" i="9"/>
  <c r="CQ747" i="9"/>
  <c r="BH747" i="9"/>
  <c r="CP748" i="9"/>
  <c r="BG748" i="9"/>
  <c r="CO749" i="9"/>
  <c r="BF749" i="9"/>
  <c r="BQ751" i="9"/>
  <c r="CZ751" i="9"/>
  <c r="CY751" i="9"/>
  <c r="BP751" i="9"/>
  <c r="DF752" i="9"/>
  <c r="BW752" i="9"/>
  <c r="DE753" i="9"/>
  <c r="BV753" i="9"/>
  <c r="BQ755" i="9"/>
  <c r="CZ755" i="9"/>
  <c r="BU755" i="9"/>
  <c r="DD755" i="9"/>
  <c r="DG755" i="9"/>
  <c r="BX755" i="9"/>
  <c r="CQ755" i="9"/>
  <c r="BH755" i="9"/>
  <c r="CP756" i="9"/>
  <c r="BG756" i="9"/>
  <c r="CO757" i="9"/>
  <c r="BF757" i="9"/>
  <c r="BY759" i="9"/>
  <c r="DH759" i="9"/>
  <c r="CY759" i="9"/>
  <c r="BP759" i="9"/>
  <c r="DF760" i="9"/>
  <c r="BW760" i="9"/>
  <c r="DE761" i="9"/>
  <c r="BV761" i="9"/>
  <c r="BM763" i="9"/>
  <c r="CV763" i="9"/>
  <c r="BI763" i="9"/>
  <c r="CR763" i="9"/>
  <c r="DG763" i="9"/>
  <c r="BX763" i="9"/>
  <c r="CQ763" i="9"/>
  <c r="BH763" i="9"/>
  <c r="CP764" i="9"/>
  <c r="BG764" i="9"/>
  <c r="CY765" i="9"/>
  <c r="BP765" i="9"/>
  <c r="DK766" i="9"/>
  <c r="CB766" i="9"/>
  <c r="CU766" i="9"/>
  <c r="BL766" i="9"/>
  <c r="BX767" i="9"/>
  <c r="DG767" i="9"/>
  <c r="BH767" i="9"/>
  <c r="CQ767" i="9"/>
  <c r="BT768" i="9"/>
  <c r="DC768" i="9"/>
  <c r="BD768" i="9"/>
  <c r="CM768" i="9"/>
  <c r="CY769" i="9"/>
  <c r="BP769" i="9"/>
  <c r="DK770" i="9"/>
  <c r="CB770" i="9"/>
  <c r="CU770" i="9"/>
  <c r="BL770" i="9"/>
  <c r="BX771" i="9"/>
  <c r="DG771" i="9"/>
  <c r="BH771" i="9"/>
  <c r="CQ771" i="9"/>
  <c r="BT772" i="9"/>
  <c r="DC772" i="9"/>
  <c r="BD772" i="9"/>
  <c r="CM772" i="9"/>
  <c r="CY773" i="9"/>
  <c r="BP773" i="9"/>
  <c r="DK774" i="9"/>
  <c r="CB774" i="9"/>
  <c r="CU774" i="9"/>
  <c r="BL774" i="9"/>
  <c r="BX775" i="9"/>
  <c r="DG775" i="9"/>
  <c r="BH775" i="9"/>
  <c r="CQ775" i="9"/>
  <c r="BT776" i="9"/>
  <c r="DC776" i="9"/>
  <c r="BD776" i="9"/>
  <c r="CM776" i="9"/>
  <c r="CY777" i="9"/>
  <c r="BP777" i="9"/>
  <c r="DK778" i="9"/>
  <c r="CB778" i="9"/>
  <c r="CU778" i="9"/>
  <c r="BL778" i="9"/>
  <c r="BX779" i="9"/>
  <c r="DG779" i="9"/>
  <c r="BH779" i="9"/>
  <c r="CQ779" i="9"/>
  <c r="BT780" i="9"/>
  <c r="DC780" i="9"/>
  <c r="BD780" i="9"/>
  <c r="CM780" i="9"/>
  <c r="CY781" i="9"/>
  <c r="BP781" i="9"/>
  <c r="DK782" i="9"/>
  <c r="CB782" i="9"/>
  <c r="CU782" i="9"/>
  <c r="BL782" i="9"/>
  <c r="CT447" i="9"/>
  <c r="BK447" i="9"/>
  <c r="CL447" i="9"/>
  <c r="BC447" i="9"/>
  <c r="DA447" i="9"/>
  <c r="BR447" i="9"/>
  <c r="BQ447" i="9"/>
  <c r="CZ447" i="9"/>
  <c r="CY447" i="9"/>
  <c r="BP447" i="9"/>
  <c r="DF535" i="9"/>
  <c r="BW535" i="9"/>
  <c r="CW535" i="9"/>
  <c r="BN535" i="9"/>
  <c r="DV535" i="9"/>
  <c r="DY535" i="9" s="1"/>
  <c r="BM535" i="9"/>
  <c r="CV535" i="9"/>
  <c r="DK535" i="9"/>
  <c r="CB535" i="9"/>
  <c r="CU535" i="9"/>
  <c r="BL535" i="9"/>
  <c r="DA588" i="9"/>
  <c r="BR588" i="9"/>
  <c r="BQ588" i="9"/>
  <c r="CZ588" i="9"/>
  <c r="CY588" i="9"/>
  <c r="BP588" i="9"/>
  <c r="CW596" i="9"/>
  <c r="BN596" i="9"/>
  <c r="DV596" i="9"/>
  <c r="DY596" i="9" s="1"/>
  <c r="BM596" i="9"/>
  <c r="CV596" i="9"/>
  <c r="DK596" i="9"/>
  <c r="CB596" i="9"/>
  <c r="CU596" i="9"/>
  <c r="BL596" i="9"/>
  <c r="CW612" i="9"/>
  <c r="BN612" i="9"/>
  <c r="DV612" i="9"/>
  <c r="DY612" i="9" s="1"/>
  <c r="BM612" i="9"/>
  <c r="CV612" i="9"/>
  <c r="DK612" i="9"/>
  <c r="CB612" i="9"/>
  <c r="CU612" i="9"/>
  <c r="BL612" i="9"/>
  <c r="DI616" i="9"/>
  <c r="BZ616" i="9"/>
  <c r="CS616" i="9"/>
  <c r="BJ616" i="9"/>
  <c r="BY616" i="9"/>
  <c r="DH616" i="9"/>
  <c r="BI616" i="9"/>
  <c r="CR616" i="9"/>
  <c r="DG616" i="9"/>
  <c r="BX616" i="9"/>
  <c r="CQ616" i="9"/>
  <c r="BH616" i="9"/>
  <c r="CX632" i="9"/>
  <c r="BO632" i="9"/>
  <c r="CW648" i="9"/>
  <c r="BN648" i="9"/>
  <c r="DV648" i="9"/>
  <c r="DY648" i="9" s="1"/>
  <c r="BM648" i="9"/>
  <c r="CV648" i="9"/>
  <c r="DK648" i="9"/>
  <c r="CB648" i="9"/>
  <c r="CU648" i="9"/>
  <c r="BL648" i="9"/>
  <c r="DA652" i="9"/>
  <c r="BR652" i="9"/>
  <c r="BQ652" i="9"/>
  <c r="CZ652" i="9"/>
  <c r="CY652" i="9"/>
  <c r="BP652" i="9"/>
  <c r="DE656" i="9"/>
  <c r="BV656" i="9"/>
  <c r="CO656" i="9"/>
  <c r="BF656" i="9"/>
  <c r="BU656" i="9"/>
  <c r="DD656" i="9"/>
  <c r="BE656" i="9"/>
  <c r="CN656" i="9"/>
  <c r="DC656" i="9"/>
  <c r="BT656" i="9"/>
  <c r="CM656" i="9"/>
  <c r="BD656" i="9"/>
  <c r="DA664" i="9"/>
  <c r="BR664" i="9"/>
  <c r="BQ664" i="9"/>
  <c r="CZ664" i="9"/>
  <c r="CY664" i="9"/>
  <c r="BP664" i="9"/>
  <c r="CW672" i="9"/>
  <c r="BN672" i="9"/>
  <c r="DV672" i="9"/>
  <c r="DY672" i="9" s="1"/>
  <c r="BM672" i="9"/>
  <c r="CV672" i="9"/>
  <c r="DK672" i="9"/>
  <c r="CB672" i="9"/>
  <c r="CU672" i="9"/>
  <c r="BL672" i="9"/>
  <c r="CO680" i="9"/>
  <c r="BF680" i="9"/>
  <c r="BU680" i="9"/>
  <c r="DD680" i="9"/>
  <c r="BE680" i="9"/>
  <c r="CN680" i="9"/>
  <c r="DC680" i="9"/>
  <c r="BT680" i="9"/>
  <c r="BD680" i="9"/>
  <c r="CM680" i="9"/>
  <c r="BM730" i="9"/>
  <c r="CV730" i="9"/>
  <c r="BI730" i="9"/>
  <c r="CR730" i="9"/>
  <c r="DG730" i="9"/>
  <c r="BX730" i="9"/>
  <c r="CQ730" i="9"/>
  <c r="BH730" i="9"/>
  <c r="BM734" i="9"/>
  <c r="CV734" i="9"/>
  <c r="BQ734" i="9"/>
  <c r="CZ734" i="9"/>
  <c r="DG734" i="9"/>
  <c r="BX734" i="9"/>
  <c r="CQ734" i="9"/>
  <c r="BH734" i="9"/>
  <c r="BE738" i="9"/>
  <c r="CN738" i="9"/>
  <c r="BI738" i="9"/>
  <c r="CR738" i="9"/>
  <c r="BT738" i="9"/>
  <c r="DC738" i="9"/>
  <c r="BD738" i="9"/>
  <c r="CM738" i="9"/>
  <c r="BY746" i="9"/>
  <c r="DH746" i="9"/>
  <c r="BU746" i="9"/>
  <c r="DD746" i="9"/>
  <c r="CB746" i="9"/>
  <c r="DK746" i="9"/>
  <c r="BL746" i="9"/>
  <c r="CU746" i="9"/>
  <c r="CD362" i="9"/>
  <c r="CE362" i="9"/>
  <c r="CC362" i="9"/>
  <c r="DJ406" i="9"/>
  <c r="CA406" i="9"/>
  <c r="BN406" i="9"/>
  <c r="CW406" i="9"/>
  <c r="DV406" i="9"/>
  <c r="DY406" i="9" s="1"/>
  <c r="CV406" i="9"/>
  <c r="BM406" i="9"/>
  <c r="W418" i="9"/>
  <c r="AA418" i="9"/>
  <c r="AE418" i="9"/>
  <c r="AI418" i="9"/>
  <c r="AM418" i="9"/>
  <c r="AQ418" i="9"/>
  <c r="AU418" i="9"/>
  <c r="DM418" i="9" s="1"/>
  <c r="T418" i="9"/>
  <c r="Y418" i="9"/>
  <c r="AD418" i="9"/>
  <c r="AJ418" i="9"/>
  <c r="AO418" i="9"/>
  <c r="AT418" i="9"/>
  <c r="DL418" i="9" s="1"/>
  <c r="U418" i="9"/>
  <c r="Z418" i="9"/>
  <c r="AF418" i="9"/>
  <c r="AK418" i="9"/>
  <c r="AP418" i="9"/>
  <c r="AV418" i="9"/>
  <c r="DN418" i="9" s="1"/>
  <c r="V418" i="9"/>
  <c r="AB418" i="9"/>
  <c r="AG418" i="9"/>
  <c r="AL418" i="9"/>
  <c r="AR418" i="9"/>
  <c r="AW418" i="9"/>
  <c r="DO418" i="9" s="1"/>
  <c r="AH418" i="9"/>
  <c r="AN418" i="9"/>
  <c r="X418" i="9"/>
  <c r="AS418" i="9"/>
  <c r="AC418" i="9"/>
  <c r="CT439" i="9"/>
  <c r="BK439" i="9"/>
  <c r="CL439" i="9"/>
  <c r="BC439" i="9"/>
  <c r="DA439" i="9"/>
  <c r="BR439" i="9"/>
  <c r="BQ439" i="9"/>
  <c r="CZ439" i="9"/>
  <c r="CY439" i="9"/>
  <c r="BP439" i="9"/>
  <c r="DJ455" i="9"/>
  <c r="CA455" i="9"/>
  <c r="DB455" i="9"/>
  <c r="BS455" i="9"/>
  <c r="DE455" i="9"/>
  <c r="BV455" i="9"/>
  <c r="CO455" i="9"/>
  <c r="BF455" i="9"/>
  <c r="BU455" i="9"/>
  <c r="DD455" i="9"/>
  <c r="BE455" i="9"/>
  <c r="CN455" i="9"/>
  <c r="DC455" i="9"/>
  <c r="BT455" i="9"/>
  <c r="CM455" i="9"/>
  <c r="BD455" i="9"/>
  <c r="CT459" i="9"/>
  <c r="BK459" i="9"/>
  <c r="CL459" i="9"/>
  <c r="BC459" i="9"/>
  <c r="DA459" i="9"/>
  <c r="BR459" i="9"/>
  <c r="BQ459" i="9"/>
  <c r="CZ459" i="9"/>
  <c r="CY459" i="9"/>
  <c r="BP459" i="9"/>
  <c r="CP475" i="9"/>
  <c r="BG475" i="9"/>
  <c r="DI475" i="9"/>
  <c r="BZ475" i="9"/>
  <c r="CS475" i="9"/>
  <c r="BJ475" i="9"/>
  <c r="BY475" i="9"/>
  <c r="DH475" i="9"/>
  <c r="BI475" i="9"/>
  <c r="CR475" i="9"/>
  <c r="DG475" i="9"/>
  <c r="BX475" i="9"/>
  <c r="CQ475" i="9"/>
  <c r="BH475" i="9"/>
  <c r="DF483" i="9"/>
  <c r="BW483" i="9"/>
  <c r="CW483" i="9"/>
  <c r="BN483" i="9"/>
  <c r="DV483" i="9"/>
  <c r="DY483" i="9" s="1"/>
  <c r="BM483" i="9"/>
  <c r="CV483" i="9"/>
  <c r="DK483" i="9"/>
  <c r="CB483" i="9"/>
  <c r="CU483" i="9"/>
  <c r="BL483" i="9"/>
  <c r="DU484" i="9"/>
  <c r="DX484" i="9" s="1"/>
  <c r="DJ499" i="9"/>
  <c r="CA499" i="9"/>
  <c r="DB499" i="9"/>
  <c r="BS499" i="9"/>
  <c r="DE499" i="9"/>
  <c r="BV499" i="9"/>
  <c r="CO499" i="9"/>
  <c r="BF499" i="9"/>
  <c r="BU499" i="9"/>
  <c r="DD499" i="9"/>
  <c r="BE499" i="9"/>
  <c r="CN499" i="9"/>
  <c r="DC499" i="9"/>
  <c r="BT499" i="9"/>
  <c r="CM499" i="9"/>
  <c r="BD499" i="9"/>
  <c r="CT503" i="9"/>
  <c r="BK503" i="9"/>
  <c r="CL503" i="9"/>
  <c r="BC503" i="9"/>
  <c r="DA503" i="9"/>
  <c r="BR503" i="9"/>
  <c r="BQ503" i="9"/>
  <c r="CZ503" i="9"/>
  <c r="CY503" i="9"/>
  <c r="BP503" i="9"/>
  <c r="DJ527" i="9"/>
  <c r="CA527" i="9"/>
  <c r="DB527" i="9"/>
  <c r="BS527" i="9"/>
  <c r="DE527" i="9"/>
  <c r="BV527" i="9"/>
  <c r="CO527" i="9"/>
  <c r="BF527" i="9"/>
  <c r="BU527" i="9"/>
  <c r="DD527" i="9"/>
  <c r="BE527" i="9"/>
  <c r="CN527" i="9"/>
  <c r="DC527" i="9"/>
  <c r="BT527" i="9"/>
  <c r="CM527" i="9"/>
  <c r="BD527" i="9"/>
  <c r="DE590" i="9"/>
  <c r="BV590" i="9"/>
  <c r="CO590" i="9"/>
  <c r="BF590" i="9"/>
  <c r="BU590" i="9"/>
  <c r="DD590" i="9"/>
  <c r="BE590" i="9"/>
  <c r="CN590" i="9"/>
  <c r="DC590" i="9"/>
  <c r="BT590" i="9"/>
  <c r="CM590" i="9"/>
  <c r="BD590" i="9"/>
  <c r="DF592" i="9"/>
  <c r="BW592" i="9"/>
  <c r="DA594" i="9"/>
  <c r="BR594" i="9"/>
  <c r="BQ594" i="9"/>
  <c r="CZ594" i="9"/>
  <c r="CY594" i="9"/>
  <c r="BP594" i="9"/>
  <c r="DI598" i="9"/>
  <c r="BZ598" i="9"/>
  <c r="CS598" i="9"/>
  <c r="BJ598" i="9"/>
  <c r="BY598" i="9"/>
  <c r="DH598" i="9"/>
  <c r="BI598" i="9"/>
  <c r="CR598" i="9"/>
  <c r="DG598" i="9"/>
  <c r="BX598" i="9"/>
  <c r="CQ598" i="9"/>
  <c r="BH598" i="9"/>
  <c r="CP600" i="9"/>
  <c r="BG600" i="9"/>
  <c r="DE602" i="9"/>
  <c r="BV602" i="9"/>
  <c r="CO602" i="9"/>
  <c r="BF602" i="9"/>
  <c r="BU602" i="9"/>
  <c r="DD602" i="9"/>
  <c r="BE602" i="9"/>
  <c r="CN602" i="9"/>
  <c r="DC602" i="9"/>
  <c r="BT602" i="9"/>
  <c r="CM602" i="9"/>
  <c r="BD602" i="9"/>
  <c r="DF604" i="9"/>
  <c r="BW604" i="9"/>
  <c r="DA606" i="9"/>
  <c r="BR606" i="9"/>
  <c r="BQ606" i="9"/>
  <c r="CZ606" i="9"/>
  <c r="CY606" i="9"/>
  <c r="BP606" i="9"/>
  <c r="CW610" i="9"/>
  <c r="BN610" i="9"/>
  <c r="DV610" i="9"/>
  <c r="DY610" i="9" s="1"/>
  <c r="BM610" i="9"/>
  <c r="CV610" i="9"/>
  <c r="DK610" i="9"/>
  <c r="CB610" i="9"/>
  <c r="CU610" i="9"/>
  <c r="BL610" i="9"/>
  <c r="DE614" i="9"/>
  <c r="BV614" i="9"/>
  <c r="CO614" i="9"/>
  <c r="BF614" i="9"/>
  <c r="BU614" i="9"/>
  <c r="DD614" i="9"/>
  <c r="BE614" i="9"/>
  <c r="CN614" i="9"/>
  <c r="DC614" i="9"/>
  <c r="BT614" i="9"/>
  <c r="CM614" i="9"/>
  <c r="BD614" i="9"/>
  <c r="CW618" i="9"/>
  <c r="BN618" i="9"/>
  <c r="DV618" i="9"/>
  <c r="DY618" i="9" s="1"/>
  <c r="BM618" i="9"/>
  <c r="CV618" i="9"/>
  <c r="DK618" i="9"/>
  <c r="CB618" i="9"/>
  <c r="CU618" i="9"/>
  <c r="BL618" i="9"/>
  <c r="DI622" i="9"/>
  <c r="BZ622" i="9"/>
  <c r="CS622" i="9"/>
  <c r="BJ622" i="9"/>
  <c r="BY622" i="9"/>
  <c r="DH622" i="9"/>
  <c r="BI622" i="9"/>
  <c r="CR622" i="9"/>
  <c r="DG622" i="9"/>
  <c r="BX622" i="9"/>
  <c r="CQ622" i="9"/>
  <c r="BH622" i="9"/>
  <c r="CP624" i="9"/>
  <c r="BG624" i="9"/>
  <c r="DE626" i="9"/>
  <c r="BV626" i="9"/>
  <c r="CO626" i="9"/>
  <c r="BF626" i="9"/>
  <c r="BU626" i="9"/>
  <c r="DD626" i="9"/>
  <c r="BE626" i="9"/>
  <c r="CN626" i="9"/>
  <c r="DC626" i="9"/>
  <c r="BT626" i="9"/>
  <c r="CM626" i="9"/>
  <c r="BD626" i="9"/>
  <c r="DF628" i="9"/>
  <c r="BW628" i="9"/>
  <c r="DA630" i="9"/>
  <c r="BR630" i="9"/>
  <c r="BQ630" i="9"/>
  <c r="CZ630" i="9"/>
  <c r="CY630" i="9"/>
  <c r="BP630" i="9"/>
  <c r="CW634" i="9"/>
  <c r="BN634" i="9"/>
  <c r="DV634" i="9"/>
  <c r="DY634" i="9" s="1"/>
  <c r="BM634" i="9"/>
  <c r="CV634" i="9"/>
  <c r="DK634" i="9"/>
  <c r="CB634" i="9"/>
  <c r="CU634" i="9"/>
  <c r="BL634" i="9"/>
  <c r="DI638" i="9"/>
  <c r="BZ638" i="9"/>
  <c r="CS638" i="9"/>
  <c r="BJ638" i="9"/>
  <c r="BY638" i="9"/>
  <c r="DH638" i="9"/>
  <c r="BI638" i="9"/>
  <c r="CR638" i="9"/>
  <c r="DG638" i="9"/>
  <c r="BX638" i="9"/>
  <c r="CQ638" i="9"/>
  <c r="BH638" i="9"/>
  <c r="CP640" i="9"/>
  <c r="BG640" i="9"/>
  <c r="DE642" i="9"/>
  <c r="BV642" i="9"/>
  <c r="CO642" i="9"/>
  <c r="BF642" i="9"/>
  <c r="BU642" i="9"/>
  <c r="DD642" i="9"/>
  <c r="BE642" i="9"/>
  <c r="CN642" i="9"/>
  <c r="DC642" i="9"/>
  <c r="BT642" i="9"/>
  <c r="CM642" i="9"/>
  <c r="BD642" i="9"/>
  <c r="DF644" i="9"/>
  <c r="BW644" i="9"/>
  <c r="DI646" i="9"/>
  <c r="BZ646" i="9"/>
  <c r="CS646" i="9"/>
  <c r="BJ646" i="9"/>
  <c r="BY646" i="9"/>
  <c r="DH646" i="9"/>
  <c r="BI646" i="9"/>
  <c r="CR646" i="9"/>
  <c r="DG646" i="9"/>
  <c r="BX646" i="9"/>
  <c r="CQ646" i="9"/>
  <c r="BH646" i="9"/>
  <c r="DF648" i="9"/>
  <c r="BW648" i="9"/>
  <c r="DI650" i="9"/>
  <c r="BZ650" i="9"/>
  <c r="CS650" i="9"/>
  <c r="BJ650" i="9"/>
  <c r="BY650" i="9"/>
  <c r="DH650" i="9"/>
  <c r="BI650" i="9"/>
  <c r="CR650" i="9"/>
  <c r="DG650" i="9"/>
  <c r="BX650" i="9"/>
  <c r="CQ650" i="9"/>
  <c r="BH650" i="9"/>
  <c r="DF652" i="9"/>
  <c r="BW652" i="9"/>
  <c r="DI654" i="9"/>
  <c r="BZ654" i="9"/>
  <c r="CS654" i="9"/>
  <c r="BJ654" i="9"/>
  <c r="BY654" i="9"/>
  <c r="DH654" i="9"/>
  <c r="BI654" i="9"/>
  <c r="CR654" i="9"/>
  <c r="DG654" i="9"/>
  <c r="BX654" i="9"/>
  <c r="CQ654" i="9"/>
  <c r="BH654" i="9"/>
  <c r="DF656" i="9"/>
  <c r="BW656" i="9"/>
  <c r="DI658" i="9"/>
  <c r="BZ658" i="9"/>
  <c r="CS658" i="9"/>
  <c r="BJ658" i="9"/>
  <c r="BY658" i="9"/>
  <c r="DH658" i="9"/>
  <c r="BI658" i="9"/>
  <c r="CR658" i="9"/>
  <c r="DG658" i="9"/>
  <c r="BX658" i="9"/>
  <c r="CQ658" i="9"/>
  <c r="BH658" i="9"/>
  <c r="CP660" i="9"/>
  <c r="BG660" i="9"/>
  <c r="CW662" i="9"/>
  <c r="BN662" i="9"/>
  <c r="DV662" i="9"/>
  <c r="DY662" i="9" s="1"/>
  <c r="BM662" i="9"/>
  <c r="CV662" i="9"/>
  <c r="DK662" i="9"/>
  <c r="CB662" i="9"/>
  <c r="CU662" i="9"/>
  <c r="BL662" i="9"/>
  <c r="CW666" i="9"/>
  <c r="BN666" i="9"/>
  <c r="DV666" i="9"/>
  <c r="DY666" i="9" s="1"/>
  <c r="BM666" i="9"/>
  <c r="CV666" i="9"/>
  <c r="DK666" i="9"/>
  <c r="CB666" i="9"/>
  <c r="CU666" i="9"/>
  <c r="BL666" i="9"/>
  <c r="DJ669" i="9"/>
  <c r="CA669" i="9"/>
  <c r="DA670" i="9"/>
  <c r="BR670" i="9"/>
  <c r="BQ670" i="9"/>
  <c r="CZ670" i="9"/>
  <c r="CY670" i="9"/>
  <c r="BP670" i="9"/>
  <c r="DJ673" i="9"/>
  <c r="CA673" i="9"/>
  <c r="DA674" i="9"/>
  <c r="BR674" i="9"/>
  <c r="BQ674" i="9"/>
  <c r="CZ674" i="9"/>
  <c r="CY674" i="9"/>
  <c r="BP674" i="9"/>
  <c r="CT677" i="9"/>
  <c r="BK677" i="9"/>
  <c r="DE678" i="9"/>
  <c r="BV678" i="9"/>
  <c r="CO678" i="9"/>
  <c r="BF678" i="9"/>
  <c r="BU678" i="9"/>
  <c r="DD678" i="9"/>
  <c r="BE678" i="9"/>
  <c r="CN678" i="9"/>
  <c r="DC678" i="9"/>
  <c r="BT678" i="9"/>
  <c r="CM678" i="9"/>
  <c r="BD678" i="9"/>
  <c r="DI680" i="9"/>
  <c r="BZ680" i="9"/>
  <c r="BY684" i="9"/>
  <c r="DH684" i="9"/>
  <c r="BI684" i="9"/>
  <c r="CR684" i="9"/>
  <c r="BX684" i="9"/>
  <c r="DG684" i="9"/>
  <c r="BH684" i="9"/>
  <c r="CQ684" i="9"/>
  <c r="CP685" i="9"/>
  <c r="BG685" i="9"/>
  <c r="CO686" i="9"/>
  <c r="BF686" i="9"/>
  <c r="BU688" i="9"/>
  <c r="DD688" i="9"/>
  <c r="BE688" i="9"/>
  <c r="CN688" i="9"/>
  <c r="DC688" i="9"/>
  <c r="BT688" i="9"/>
  <c r="CM688" i="9"/>
  <c r="BD688" i="9"/>
  <c r="CX689" i="9"/>
  <c r="BO689" i="9"/>
  <c r="CW690" i="9"/>
  <c r="BN690" i="9"/>
  <c r="BQ692" i="9"/>
  <c r="CZ692" i="9"/>
  <c r="BP692" i="9"/>
  <c r="CY692" i="9"/>
  <c r="DF693" i="9"/>
  <c r="BW693" i="9"/>
  <c r="DE694" i="9"/>
  <c r="BV694" i="9"/>
  <c r="DV696" i="9"/>
  <c r="DY696" i="9" s="1"/>
  <c r="BM696" i="9"/>
  <c r="CV696" i="9"/>
  <c r="DK696" i="9"/>
  <c r="CB696" i="9"/>
  <c r="CU696" i="9"/>
  <c r="BL696" i="9"/>
  <c r="BY700" i="9"/>
  <c r="DH700" i="9"/>
  <c r="BI700" i="9"/>
  <c r="CR700" i="9"/>
  <c r="BX700" i="9"/>
  <c r="DG700" i="9"/>
  <c r="BH700" i="9"/>
  <c r="CQ700" i="9"/>
  <c r="CP701" i="9"/>
  <c r="BG701" i="9"/>
  <c r="CO702" i="9"/>
  <c r="BF702" i="9"/>
  <c r="BU704" i="9"/>
  <c r="DD704" i="9"/>
  <c r="BE704" i="9"/>
  <c r="CN704" i="9"/>
  <c r="BT704" i="9"/>
  <c r="DC704" i="9"/>
  <c r="BD704" i="9"/>
  <c r="CM704" i="9"/>
  <c r="CX705" i="9"/>
  <c r="BO705" i="9"/>
  <c r="CW706" i="9"/>
  <c r="BN706" i="9"/>
  <c r="BQ708" i="9"/>
  <c r="CZ708" i="9"/>
  <c r="BP708" i="9"/>
  <c r="CY708" i="9"/>
  <c r="DF709" i="9"/>
  <c r="BW709" i="9"/>
  <c r="DE710" i="9"/>
  <c r="BV710" i="9"/>
  <c r="BQ712" i="9"/>
  <c r="CZ712" i="9"/>
  <c r="BU712" i="9"/>
  <c r="DD712" i="9"/>
  <c r="DK712" i="9"/>
  <c r="CB712" i="9"/>
  <c r="CU712" i="9"/>
  <c r="BL712" i="9"/>
  <c r="BE716" i="9"/>
  <c r="CN716" i="9"/>
  <c r="BM716" i="9"/>
  <c r="CV716" i="9"/>
  <c r="BX716" i="9"/>
  <c r="DG716" i="9"/>
  <c r="BH716" i="9"/>
  <c r="CQ716" i="9"/>
  <c r="CP717" i="9"/>
  <c r="BG717" i="9"/>
  <c r="CO718" i="9"/>
  <c r="BF718" i="9"/>
  <c r="DV720" i="9"/>
  <c r="DY720" i="9" s="1"/>
  <c r="BE720" i="9"/>
  <c r="CN720" i="9"/>
  <c r="DC720" i="9"/>
  <c r="BT720" i="9"/>
  <c r="CM720" i="9"/>
  <c r="BD720" i="9"/>
  <c r="CX721" i="9"/>
  <c r="BO721" i="9"/>
  <c r="CW722" i="9"/>
  <c r="BN722" i="9"/>
  <c r="DV724" i="9"/>
  <c r="DY724" i="9" s="1"/>
  <c r="BP724" i="9"/>
  <c r="CY724" i="9"/>
  <c r="DF725" i="9"/>
  <c r="BW725" i="9"/>
  <c r="DE726" i="9"/>
  <c r="BV726" i="9"/>
  <c r="BU728" i="9"/>
  <c r="DD728" i="9"/>
  <c r="BY728" i="9"/>
  <c r="DH728" i="9"/>
  <c r="DK728" i="9"/>
  <c r="CB728" i="9"/>
  <c r="CU728" i="9"/>
  <c r="BL728" i="9"/>
  <c r="BE732" i="9"/>
  <c r="CN732" i="9"/>
  <c r="BM732" i="9"/>
  <c r="CV732" i="9"/>
  <c r="DC732" i="9"/>
  <c r="BT732" i="9"/>
  <c r="CM732" i="9"/>
  <c r="BD732" i="9"/>
  <c r="CX733" i="9"/>
  <c r="BO733" i="9"/>
  <c r="DE734" i="9"/>
  <c r="BV734" i="9"/>
  <c r="BY736" i="9"/>
  <c r="DH736" i="9"/>
  <c r="BU736" i="9"/>
  <c r="DD736" i="9"/>
  <c r="DK736" i="9"/>
  <c r="CB736" i="9"/>
  <c r="CU736" i="9"/>
  <c r="BL736" i="9"/>
  <c r="BE740" i="9"/>
  <c r="CN740" i="9"/>
  <c r="BI740" i="9"/>
  <c r="CR740" i="9"/>
  <c r="DC740" i="9"/>
  <c r="BT740" i="9"/>
  <c r="BD740" i="9"/>
  <c r="CM740" i="9"/>
  <c r="CX741" i="9"/>
  <c r="BO741" i="9"/>
  <c r="CW742" i="9"/>
  <c r="BN742" i="9"/>
  <c r="BU744" i="9"/>
  <c r="DD744" i="9"/>
  <c r="BP744" i="9"/>
  <c r="CY744" i="9"/>
  <c r="DF745" i="9"/>
  <c r="BW745" i="9"/>
  <c r="BQ748" i="9"/>
  <c r="CZ748" i="9"/>
  <c r="BU748" i="9"/>
  <c r="DD748" i="9"/>
  <c r="BX748" i="9"/>
  <c r="DG748" i="9"/>
  <c r="BH748" i="9"/>
  <c r="CQ748" i="9"/>
  <c r="CP749" i="9"/>
  <c r="BG749" i="9"/>
  <c r="BY752" i="9"/>
  <c r="DH752" i="9"/>
  <c r="BE752" i="9"/>
  <c r="CN752" i="9"/>
  <c r="BT752" i="9"/>
  <c r="DC752" i="9"/>
  <c r="BD752" i="9"/>
  <c r="CM752" i="9"/>
  <c r="CX753" i="9"/>
  <c r="BO753" i="9"/>
  <c r="DV756" i="9"/>
  <c r="DY756" i="9" s="1"/>
  <c r="BY756" i="9"/>
  <c r="DH756" i="9"/>
  <c r="BP756" i="9"/>
  <c r="CY756" i="9"/>
  <c r="DF757" i="9"/>
  <c r="BW757" i="9"/>
  <c r="BU760" i="9"/>
  <c r="DD760" i="9"/>
  <c r="BY760" i="9"/>
  <c r="DH760" i="9"/>
  <c r="CB760" i="9"/>
  <c r="DK760" i="9"/>
  <c r="BL760" i="9"/>
  <c r="CU760" i="9"/>
  <c r="BY764" i="9"/>
  <c r="DH764" i="9"/>
  <c r="BI764" i="9"/>
  <c r="CR764" i="9"/>
  <c r="BX764" i="9"/>
  <c r="DG764" i="9"/>
  <c r="BH764" i="9"/>
  <c r="CQ764" i="9"/>
  <c r="DJ491" i="9"/>
  <c r="CA491" i="9"/>
  <c r="DB491" i="9"/>
  <c r="BS491" i="9"/>
  <c r="DE491" i="9"/>
  <c r="BV491" i="9"/>
  <c r="CO491" i="9"/>
  <c r="BF491" i="9"/>
  <c r="BU491" i="9"/>
  <c r="DD491" i="9"/>
  <c r="BE491" i="9"/>
  <c r="CN491" i="9"/>
  <c r="DC491" i="9"/>
  <c r="BT491" i="9"/>
  <c r="CM491" i="9"/>
  <c r="BD491" i="9"/>
  <c r="CX592" i="9"/>
  <c r="BO592" i="9"/>
  <c r="DE604" i="9"/>
  <c r="BV604" i="9"/>
  <c r="CO604" i="9"/>
  <c r="BF604" i="9"/>
  <c r="BU604" i="9"/>
  <c r="DD604" i="9"/>
  <c r="BE604" i="9"/>
  <c r="CN604" i="9"/>
  <c r="DC604" i="9"/>
  <c r="BT604" i="9"/>
  <c r="CM604" i="9"/>
  <c r="BD604" i="9"/>
  <c r="DE620" i="9"/>
  <c r="BV620" i="9"/>
  <c r="CO620" i="9"/>
  <c r="BF620" i="9"/>
  <c r="BU620" i="9"/>
  <c r="DD620" i="9"/>
  <c r="BE620" i="9"/>
  <c r="CN620" i="9"/>
  <c r="DC620" i="9"/>
  <c r="BT620" i="9"/>
  <c r="CM620" i="9"/>
  <c r="BD620" i="9"/>
  <c r="DI624" i="9"/>
  <c r="BZ624" i="9"/>
  <c r="CS624" i="9"/>
  <c r="BJ624" i="9"/>
  <c r="BY624" i="9"/>
  <c r="DH624" i="9"/>
  <c r="BI624" i="9"/>
  <c r="CR624" i="9"/>
  <c r="DG624" i="9"/>
  <c r="BX624" i="9"/>
  <c r="CQ624" i="9"/>
  <c r="BH624" i="9"/>
  <c r="CW628" i="9"/>
  <c r="BN628" i="9"/>
  <c r="DV628" i="9"/>
  <c r="DY628" i="9" s="1"/>
  <c r="BM628" i="9"/>
  <c r="CV628" i="9"/>
  <c r="DK628" i="9"/>
  <c r="CB628" i="9"/>
  <c r="CU628" i="9"/>
  <c r="BL628" i="9"/>
  <c r="DA632" i="9"/>
  <c r="BR632" i="9"/>
  <c r="BQ632" i="9"/>
  <c r="CZ632" i="9"/>
  <c r="CY632" i="9"/>
  <c r="BP632" i="9"/>
  <c r="DE660" i="9"/>
  <c r="BV660" i="9"/>
  <c r="CO660" i="9"/>
  <c r="BF660" i="9"/>
  <c r="BU660" i="9"/>
  <c r="DD660" i="9"/>
  <c r="BE660" i="9"/>
  <c r="CN660" i="9"/>
  <c r="DC660" i="9"/>
  <c r="BT660" i="9"/>
  <c r="CM660" i="9"/>
  <c r="BD660" i="9"/>
  <c r="DA668" i="9"/>
  <c r="BR668" i="9"/>
  <c r="BQ668" i="9"/>
  <c r="CZ668" i="9"/>
  <c r="CY668" i="9"/>
  <c r="BP668" i="9"/>
  <c r="DE676" i="9"/>
  <c r="BV676" i="9"/>
  <c r="CO676" i="9"/>
  <c r="BF676" i="9"/>
  <c r="BU676" i="9"/>
  <c r="DD676" i="9"/>
  <c r="BE676" i="9"/>
  <c r="CN676" i="9"/>
  <c r="DC676" i="9"/>
  <c r="BT676" i="9"/>
  <c r="CM676" i="9"/>
  <c r="BD676" i="9"/>
  <c r="DV686" i="9"/>
  <c r="DY686" i="9" s="1"/>
  <c r="BM686" i="9"/>
  <c r="CV686" i="9"/>
  <c r="CB686" i="9"/>
  <c r="DK686" i="9"/>
  <c r="BL686" i="9"/>
  <c r="CU686" i="9"/>
  <c r="BU702" i="9"/>
  <c r="DD702" i="9"/>
  <c r="BE702" i="9"/>
  <c r="CN702" i="9"/>
  <c r="BT702" i="9"/>
  <c r="DC702" i="9"/>
  <c r="BD702" i="9"/>
  <c r="CM702" i="9"/>
  <c r="BE710" i="9"/>
  <c r="CN710" i="9"/>
  <c r="BQ710" i="9"/>
  <c r="CZ710" i="9"/>
  <c r="CB710" i="9"/>
  <c r="DK710" i="9"/>
  <c r="BL710" i="9"/>
  <c r="CU710" i="9"/>
  <c r="BE714" i="9"/>
  <c r="CN714" i="9"/>
  <c r="BQ714" i="9"/>
  <c r="CZ714" i="9"/>
  <c r="CB714" i="9"/>
  <c r="DK714" i="9"/>
  <c r="BL714" i="9"/>
  <c r="CU714" i="9"/>
  <c r="BQ722" i="9"/>
  <c r="CZ722" i="9"/>
  <c r="BU722" i="9"/>
  <c r="DD722" i="9"/>
  <c r="CB722" i="9"/>
  <c r="DK722" i="9"/>
  <c r="BL722" i="9"/>
  <c r="CU722" i="9"/>
  <c r="BU726" i="9"/>
  <c r="DD726" i="9"/>
  <c r="BY726" i="9"/>
  <c r="DH726" i="9"/>
  <c r="CB726" i="9"/>
  <c r="DK726" i="9"/>
  <c r="BL726" i="9"/>
  <c r="CU726" i="9"/>
  <c r="CS742" i="9"/>
  <c r="BJ742" i="9"/>
  <c r="CD318" i="9"/>
  <c r="CE318" i="9"/>
  <c r="CC318" i="9"/>
  <c r="CP443" i="9"/>
  <c r="BG443" i="9"/>
  <c r="DI443" i="9"/>
  <c r="BZ443" i="9"/>
  <c r="CS443" i="9"/>
  <c r="BJ443" i="9"/>
  <c r="BY443" i="9"/>
  <c r="DH443" i="9"/>
  <c r="BI443" i="9"/>
  <c r="CR443" i="9"/>
  <c r="DG443" i="9"/>
  <c r="BX443" i="9"/>
  <c r="CQ443" i="9"/>
  <c r="BH443" i="9"/>
  <c r="DJ463" i="9"/>
  <c r="CA463" i="9"/>
  <c r="DB463" i="9"/>
  <c r="BS463" i="9"/>
  <c r="DE463" i="9"/>
  <c r="BV463" i="9"/>
  <c r="CO463" i="9"/>
  <c r="BF463" i="9"/>
  <c r="BU463" i="9"/>
  <c r="DD463" i="9"/>
  <c r="BE463" i="9"/>
  <c r="CN463" i="9"/>
  <c r="DC463" i="9"/>
  <c r="BT463" i="9"/>
  <c r="CM463" i="9"/>
  <c r="BD463" i="9"/>
  <c r="CT479" i="9"/>
  <c r="BK479" i="9"/>
  <c r="CL479" i="9"/>
  <c r="BC479" i="9"/>
  <c r="DA479" i="9"/>
  <c r="BR479" i="9"/>
  <c r="BQ479" i="9"/>
  <c r="CZ479" i="9"/>
  <c r="CY479" i="9"/>
  <c r="BP479" i="9"/>
  <c r="DJ487" i="9"/>
  <c r="CA487" i="9"/>
  <c r="DB487" i="9"/>
  <c r="BS487" i="9"/>
  <c r="DE487" i="9"/>
  <c r="BV487" i="9"/>
  <c r="CO487" i="9"/>
  <c r="BF487" i="9"/>
  <c r="BU487" i="9"/>
  <c r="DD487" i="9"/>
  <c r="BE487" i="9"/>
  <c r="CN487" i="9"/>
  <c r="DC487" i="9"/>
  <c r="BT487" i="9"/>
  <c r="CM487" i="9"/>
  <c r="BD487" i="9"/>
  <c r="CT507" i="9"/>
  <c r="BK507" i="9"/>
  <c r="CL507" i="9"/>
  <c r="BC507" i="9"/>
  <c r="DA507" i="9"/>
  <c r="BR507" i="9"/>
  <c r="BQ507" i="9"/>
  <c r="CZ507" i="9"/>
  <c r="CY507" i="9"/>
  <c r="BP507" i="9"/>
  <c r="DF523" i="9"/>
  <c r="BW523" i="9"/>
  <c r="CW523" i="9"/>
  <c r="BN523" i="9"/>
  <c r="DV523" i="9"/>
  <c r="DY523" i="9" s="1"/>
  <c r="BM523" i="9"/>
  <c r="CV523" i="9"/>
  <c r="DK523" i="9"/>
  <c r="CB523" i="9"/>
  <c r="CU523" i="9"/>
  <c r="BL523" i="9"/>
  <c r="CP539" i="9"/>
  <c r="BG539" i="9"/>
  <c r="DI539" i="9"/>
  <c r="BZ539" i="9"/>
  <c r="CS539" i="9"/>
  <c r="BJ539" i="9"/>
  <c r="BY539" i="9"/>
  <c r="DH539" i="9"/>
  <c r="BI539" i="9"/>
  <c r="CR539" i="9"/>
  <c r="DG539" i="9"/>
  <c r="BX539" i="9"/>
  <c r="CQ539" i="9"/>
  <c r="BH539" i="9"/>
  <c r="CX547" i="9"/>
  <c r="BO547" i="9"/>
  <c r="CW547" i="9"/>
  <c r="BN547" i="9"/>
  <c r="CT547" i="9"/>
  <c r="BK547" i="9"/>
  <c r="BY547" i="9"/>
  <c r="DH547" i="9"/>
  <c r="BI547" i="9"/>
  <c r="CR547" i="9"/>
  <c r="BX547" i="9"/>
  <c r="DG547" i="9"/>
  <c r="BH547" i="9"/>
  <c r="CQ547" i="9"/>
  <c r="DJ555" i="9"/>
  <c r="CA555" i="9"/>
  <c r="BQ555" i="9"/>
  <c r="CZ555" i="9"/>
  <c r="BP555" i="9"/>
  <c r="CY555" i="9"/>
  <c r="CX563" i="9"/>
  <c r="BO563" i="9"/>
  <c r="CW563" i="9"/>
  <c r="BN563" i="9"/>
  <c r="CT563" i="9"/>
  <c r="BK563" i="9"/>
  <c r="BY563" i="9"/>
  <c r="DH563" i="9"/>
  <c r="BI563" i="9"/>
  <c r="CR563" i="9"/>
  <c r="BX563" i="9"/>
  <c r="DG563" i="9"/>
  <c r="BH563" i="9"/>
  <c r="CQ563" i="9"/>
  <c r="BG571" i="9"/>
  <c r="CP571" i="9"/>
  <c r="BM571" i="9"/>
  <c r="CV571" i="9"/>
  <c r="DE571" i="9"/>
  <c r="BV571" i="9"/>
  <c r="BI571" i="9"/>
  <c r="CR571" i="9"/>
  <c r="BX571" i="9"/>
  <c r="DG571" i="9"/>
  <c r="BH571" i="9"/>
  <c r="CQ571" i="9"/>
  <c r="CW589" i="9"/>
  <c r="BN589" i="9"/>
  <c r="DV589" i="9"/>
  <c r="DY589" i="9" s="1"/>
  <c r="BM589" i="9"/>
  <c r="CV589" i="9"/>
  <c r="DK589" i="9"/>
  <c r="CB589" i="9"/>
  <c r="CU589" i="9"/>
  <c r="BL589" i="9"/>
  <c r="CW593" i="9"/>
  <c r="BN593" i="9"/>
  <c r="DV593" i="9"/>
  <c r="DY593" i="9" s="1"/>
  <c r="BM593" i="9"/>
  <c r="CV593" i="9"/>
  <c r="DK593" i="9"/>
  <c r="CB593" i="9"/>
  <c r="CU593" i="9"/>
  <c r="BL593" i="9"/>
  <c r="CW597" i="9"/>
  <c r="BN597" i="9"/>
  <c r="DV597" i="9"/>
  <c r="DY597" i="9" s="1"/>
  <c r="BM597" i="9"/>
  <c r="CV597" i="9"/>
  <c r="DK597" i="9"/>
  <c r="CB597" i="9"/>
  <c r="CU597" i="9"/>
  <c r="BL597" i="9"/>
  <c r="CW601" i="9"/>
  <c r="BN601" i="9"/>
  <c r="DV601" i="9"/>
  <c r="DY601" i="9" s="1"/>
  <c r="CW647" i="9"/>
  <c r="BN647" i="9"/>
  <c r="DV647" i="9"/>
  <c r="DY647" i="9" s="1"/>
  <c r="BM647" i="9"/>
  <c r="CV647" i="9"/>
  <c r="DK647" i="9"/>
  <c r="CB647" i="9"/>
  <c r="CU647" i="9"/>
  <c r="BL647" i="9"/>
  <c r="DF649" i="9"/>
  <c r="BW649" i="9"/>
  <c r="DI651" i="9"/>
  <c r="BZ651" i="9"/>
  <c r="CS651" i="9"/>
  <c r="BJ651" i="9"/>
  <c r="BY651" i="9"/>
  <c r="DH651" i="9"/>
  <c r="BI651" i="9"/>
  <c r="CR651" i="9"/>
  <c r="DG651" i="9"/>
  <c r="BX651" i="9"/>
  <c r="CQ651" i="9"/>
  <c r="BH651" i="9"/>
  <c r="CL652" i="9"/>
  <c r="BC652" i="9"/>
  <c r="CT654" i="9"/>
  <c r="BK654" i="9"/>
  <c r="DE655" i="9"/>
  <c r="BV655" i="9"/>
  <c r="CO655" i="9"/>
  <c r="BF655" i="9"/>
  <c r="BU655" i="9"/>
  <c r="DD655" i="9"/>
  <c r="BE655" i="9"/>
  <c r="CN655" i="9"/>
  <c r="DC655" i="9"/>
  <c r="BT655" i="9"/>
  <c r="CM655" i="9"/>
  <c r="BD655" i="9"/>
  <c r="DB656" i="9"/>
  <c r="BS656" i="9"/>
  <c r="DJ658" i="9"/>
  <c r="CA658" i="9"/>
  <c r="DA659" i="9"/>
  <c r="BR659" i="9"/>
  <c r="BQ659" i="9"/>
  <c r="CZ659" i="9"/>
  <c r="CY659" i="9"/>
  <c r="BP659" i="9"/>
  <c r="CP661" i="9"/>
  <c r="BG661" i="9"/>
  <c r="CW663" i="9"/>
  <c r="BN663" i="9"/>
  <c r="DV663" i="9"/>
  <c r="DY663" i="9" s="1"/>
  <c r="BM663" i="9"/>
  <c r="CV663" i="9"/>
  <c r="DK663" i="9"/>
  <c r="CB663" i="9"/>
  <c r="CU663" i="9"/>
  <c r="BL663" i="9"/>
  <c r="DF665" i="9"/>
  <c r="BW665" i="9"/>
  <c r="DI667" i="9"/>
  <c r="BZ667" i="9"/>
  <c r="CS667" i="9"/>
  <c r="BJ667" i="9"/>
  <c r="BY667" i="9"/>
  <c r="DH667" i="9"/>
  <c r="BI667" i="9"/>
  <c r="CR667" i="9"/>
  <c r="DG667" i="9"/>
  <c r="BX667" i="9"/>
  <c r="CQ667" i="9"/>
  <c r="BH667" i="9"/>
  <c r="CL668" i="9"/>
  <c r="BC668" i="9"/>
  <c r="CT670" i="9"/>
  <c r="BK670" i="9"/>
  <c r="DE671" i="9"/>
  <c r="BV671" i="9"/>
  <c r="CO671" i="9"/>
  <c r="BF671" i="9"/>
  <c r="BU671" i="9"/>
  <c r="DD671" i="9"/>
  <c r="BE671" i="9"/>
  <c r="CN671" i="9"/>
  <c r="DC671" i="9"/>
  <c r="BT671" i="9"/>
  <c r="CM671" i="9"/>
  <c r="BD671" i="9"/>
  <c r="DB672" i="9"/>
  <c r="BS672" i="9"/>
  <c r="DJ674" i="9"/>
  <c r="CA674" i="9"/>
  <c r="DA675" i="9"/>
  <c r="BR675" i="9"/>
  <c r="BQ675" i="9"/>
  <c r="CZ675" i="9"/>
  <c r="CY675" i="9"/>
  <c r="BP675" i="9"/>
  <c r="CP677" i="9"/>
  <c r="BG677" i="9"/>
  <c r="CW679" i="9"/>
  <c r="BN679" i="9"/>
  <c r="DV679" i="9"/>
  <c r="DY679" i="9" s="1"/>
  <c r="BM679" i="9"/>
  <c r="CV679" i="9"/>
  <c r="DK679" i="9"/>
  <c r="CB679" i="9"/>
  <c r="CU679" i="9"/>
  <c r="BL679" i="9"/>
  <c r="DJ682" i="9"/>
  <c r="CA682" i="9"/>
  <c r="BU683" i="9"/>
  <c r="DD683" i="9"/>
  <c r="BE683" i="9"/>
  <c r="CN683" i="9"/>
  <c r="BT683" i="9"/>
  <c r="DC683" i="9"/>
  <c r="BD683" i="9"/>
  <c r="CM683" i="9"/>
  <c r="CX684" i="9"/>
  <c r="BO684" i="9"/>
  <c r="CW685" i="9"/>
  <c r="BN685" i="9"/>
  <c r="CT686" i="9"/>
  <c r="BK686" i="9"/>
  <c r="BM687" i="9"/>
  <c r="CV687" i="9"/>
  <c r="CB687" i="9"/>
  <c r="DK687" i="9"/>
  <c r="BL687" i="9"/>
  <c r="CU687" i="9"/>
  <c r="DJ690" i="9"/>
  <c r="CA690" i="9"/>
  <c r="BU691" i="9"/>
  <c r="DD691" i="9"/>
  <c r="BE691" i="9"/>
  <c r="CN691" i="9"/>
  <c r="BT691" i="9"/>
  <c r="DC691" i="9"/>
  <c r="BD691" i="9"/>
  <c r="CM691" i="9"/>
  <c r="CX692" i="9"/>
  <c r="BO692" i="9"/>
  <c r="CW693" i="9"/>
  <c r="BN693" i="9"/>
  <c r="CT694" i="9"/>
  <c r="BK694" i="9"/>
  <c r="BM695" i="9"/>
  <c r="CV695" i="9"/>
  <c r="CB695" i="9"/>
  <c r="DK695" i="9"/>
  <c r="BL695" i="9"/>
  <c r="CU695" i="9"/>
  <c r="DJ698" i="9"/>
  <c r="CA698" i="9"/>
  <c r="BU699" i="9"/>
  <c r="DD699" i="9"/>
  <c r="BE699" i="9"/>
  <c r="CN699" i="9"/>
  <c r="BT699" i="9"/>
  <c r="DC699" i="9"/>
  <c r="BD699" i="9"/>
  <c r="CM699" i="9"/>
  <c r="CX700" i="9"/>
  <c r="BO700" i="9"/>
  <c r="CW701" i="9"/>
  <c r="BN701" i="9"/>
  <c r="CT702" i="9"/>
  <c r="BK702" i="9"/>
  <c r="BM703" i="9"/>
  <c r="CV703" i="9"/>
  <c r="CB703" i="9"/>
  <c r="DK703" i="9"/>
  <c r="BL703" i="9"/>
  <c r="CU703" i="9"/>
  <c r="DJ706" i="9"/>
  <c r="CA706" i="9"/>
  <c r="BU707" i="9"/>
  <c r="DD707" i="9"/>
  <c r="BE707" i="9"/>
  <c r="CN707" i="9"/>
  <c r="BT707" i="9"/>
  <c r="DC707" i="9"/>
  <c r="BD707" i="9"/>
  <c r="CM707" i="9"/>
  <c r="CX708" i="9"/>
  <c r="BO708" i="9"/>
  <c r="CW709" i="9"/>
  <c r="BN709" i="9"/>
  <c r="CT710" i="9"/>
  <c r="BK710" i="9"/>
  <c r="BM711" i="9"/>
  <c r="CV711" i="9"/>
  <c r="CB711" i="9"/>
  <c r="DK711" i="9"/>
  <c r="BL711" i="9"/>
  <c r="CU711" i="9"/>
  <c r="DJ714" i="9"/>
  <c r="CA714" i="9"/>
  <c r="BU715" i="9"/>
  <c r="DD715" i="9"/>
  <c r="BE715" i="9"/>
  <c r="CN715" i="9"/>
  <c r="BT715" i="9"/>
  <c r="DC715" i="9"/>
  <c r="BD715" i="9"/>
  <c r="CM715" i="9"/>
  <c r="CX716" i="9"/>
  <c r="BO716" i="9"/>
  <c r="CW717" i="9"/>
  <c r="BN717" i="9"/>
  <c r="CT718" i="9"/>
  <c r="BK718" i="9"/>
  <c r="BQ719" i="9"/>
  <c r="CZ719" i="9"/>
  <c r="BU719" i="9"/>
  <c r="DD719" i="9"/>
  <c r="CB719" i="9"/>
  <c r="DK719" i="9"/>
  <c r="BL719" i="9"/>
  <c r="CU719" i="9"/>
  <c r="DJ722" i="9"/>
  <c r="CA722" i="9"/>
  <c r="BE723" i="9"/>
  <c r="CN723" i="9"/>
  <c r="BT723" i="9"/>
  <c r="DC723" i="9"/>
  <c r="BD723" i="9"/>
  <c r="CM723" i="9"/>
  <c r="CX724" i="9"/>
  <c r="BO724" i="9"/>
  <c r="CW725" i="9"/>
  <c r="BN725" i="9"/>
  <c r="CT726" i="9"/>
  <c r="BK726" i="9"/>
  <c r="BU727" i="9"/>
  <c r="DD727" i="9"/>
  <c r="BM727" i="9"/>
  <c r="CV727" i="9"/>
  <c r="CB727" i="9"/>
  <c r="DK727" i="9"/>
  <c r="BL727" i="9"/>
  <c r="CU727" i="9"/>
  <c r="DJ730" i="9"/>
  <c r="CA730" i="9"/>
  <c r="BE731" i="9"/>
  <c r="CN731" i="9"/>
  <c r="BI731" i="9"/>
  <c r="CR731" i="9"/>
  <c r="BT731" i="9"/>
  <c r="DC731" i="9"/>
  <c r="BD731" i="9"/>
  <c r="CM731" i="9"/>
  <c r="CX732" i="9"/>
  <c r="BO732" i="9"/>
  <c r="CW733" i="9"/>
  <c r="BN733" i="9"/>
  <c r="CT734" i="9"/>
  <c r="BK734" i="9"/>
  <c r="BU735" i="9"/>
  <c r="DD735" i="9"/>
  <c r="BQ735" i="9"/>
  <c r="CZ735" i="9"/>
  <c r="CB735" i="9"/>
  <c r="DK735" i="9"/>
  <c r="BL735" i="9"/>
  <c r="CU735" i="9"/>
  <c r="DJ738" i="9"/>
  <c r="CA738" i="9"/>
  <c r="BI739" i="9"/>
  <c r="CR739" i="9"/>
  <c r="BE739" i="9"/>
  <c r="CN739" i="9"/>
  <c r="BT739" i="9"/>
  <c r="DC739" i="9"/>
  <c r="BD739" i="9"/>
  <c r="CM739" i="9"/>
  <c r="CX740" i="9"/>
  <c r="BO740" i="9"/>
  <c r="CW741" i="9"/>
  <c r="BN741" i="9"/>
  <c r="CT742" i="9"/>
  <c r="BK742" i="9"/>
  <c r="BU743" i="9"/>
  <c r="DD743" i="9"/>
  <c r="BQ743" i="9"/>
  <c r="CZ743" i="9"/>
  <c r="CB743" i="9"/>
  <c r="DK743" i="9"/>
  <c r="BL743" i="9"/>
  <c r="CU743" i="9"/>
  <c r="DJ746" i="9"/>
  <c r="CA746" i="9"/>
  <c r="BI747" i="9"/>
  <c r="CR747" i="9"/>
  <c r="BM747" i="9"/>
  <c r="CV747" i="9"/>
  <c r="BT747" i="9"/>
  <c r="DC747" i="9"/>
  <c r="BD747" i="9"/>
  <c r="CM747" i="9"/>
  <c r="CX748" i="9"/>
  <c r="BO748" i="9"/>
  <c r="CW749" i="9"/>
  <c r="BN749" i="9"/>
  <c r="BM751" i="9"/>
  <c r="CV751" i="9"/>
  <c r="CB751" i="9"/>
  <c r="DK751" i="9"/>
  <c r="BL751" i="9"/>
  <c r="CU751" i="9"/>
  <c r="BI755" i="9"/>
  <c r="CR755" i="9"/>
  <c r="BM755" i="9"/>
  <c r="CV755" i="9"/>
  <c r="BT755" i="9"/>
  <c r="DC755" i="9"/>
  <c r="BD755" i="9"/>
  <c r="CM755" i="9"/>
  <c r="CX756" i="9"/>
  <c r="BO756" i="9"/>
  <c r="CW757" i="9"/>
  <c r="BN757" i="9"/>
  <c r="BU759" i="9"/>
  <c r="DD759" i="9"/>
  <c r="BQ759" i="9"/>
  <c r="CZ759" i="9"/>
  <c r="DK759" i="9"/>
  <c r="CB759" i="9"/>
  <c r="CU759" i="9"/>
  <c r="BL759" i="9"/>
  <c r="BE763" i="9"/>
  <c r="CN763" i="9"/>
  <c r="DC763" i="9"/>
  <c r="BT763" i="9"/>
  <c r="CM763" i="9"/>
  <c r="BD763" i="9"/>
  <c r="CX764" i="9"/>
  <c r="BO764" i="9"/>
  <c r="DK765" i="9"/>
  <c r="CB765" i="9"/>
  <c r="CU765" i="9"/>
  <c r="BL765" i="9"/>
  <c r="BX766" i="9"/>
  <c r="DG766" i="9"/>
  <c r="BH766" i="9"/>
  <c r="CQ766" i="9"/>
  <c r="BT767" i="9"/>
  <c r="DC767" i="9"/>
  <c r="BD767" i="9"/>
  <c r="CM767" i="9"/>
  <c r="CY768" i="9"/>
  <c r="BP768" i="9"/>
  <c r="DK769" i="9"/>
  <c r="CB769" i="9"/>
  <c r="CU769" i="9"/>
  <c r="BL769" i="9"/>
  <c r="BX770" i="9"/>
  <c r="DG770" i="9"/>
  <c r="BH770" i="9"/>
  <c r="CQ770" i="9"/>
  <c r="BT771" i="9"/>
  <c r="DC771" i="9"/>
  <c r="BD771" i="9"/>
  <c r="CM771" i="9"/>
  <c r="CY772" i="9"/>
  <c r="BP772" i="9"/>
  <c r="DK773" i="9"/>
  <c r="CB773" i="9"/>
  <c r="CU773" i="9"/>
  <c r="BL773" i="9"/>
  <c r="BX774" i="9"/>
  <c r="DG774" i="9"/>
  <c r="BH774" i="9"/>
  <c r="CQ774" i="9"/>
  <c r="BT775" i="9"/>
  <c r="DC775" i="9"/>
  <c r="BD775" i="9"/>
  <c r="CM775" i="9"/>
  <c r="CY776" i="9"/>
  <c r="BP776" i="9"/>
  <c r="DK777" i="9"/>
  <c r="CB777" i="9"/>
  <c r="CU777" i="9"/>
  <c r="BL777" i="9"/>
  <c r="BX778" i="9"/>
  <c r="DG778" i="9"/>
  <c r="BH778" i="9"/>
  <c r="CQ778" i="9"/>
  <c r="BT779" i="9"/>
  <c r="DC779" i="9"/>
  <c r="BD779" i="9"/>
  <c r="CM779" i="9"/>
  <c r="CY780" i="9"/>
  <c r="BP780" i="9"/>
  <c r="DK781" i="9"/>
  <c r="CB781" i="9"/>
  <c r="CU781" i="9"/>
  <c r="BL781" i="9"/>
  <c r="BX782" i="9"/>
  <c r="DG782" i="9"/>
  <c r="BH782" i="9"/>
  <c r="CQ782" i="9"/>
  <c r="DF447" i="9"/>
  <c r="BW447" i="9"/>
  <c r="CW447" i="9"/>
  <c r="BN447" i="9"/>
  <c r="DV447" i="9"/>
  <c r="DY447" i="9" s="1"/>
  <c r="BM447" i="9"/>
  <c r="CV447" i="9"/>
  <c r="DK447" i="9"/>
  <c r="CB447" i="9"/>
  <c r="CU447" i="9"/>
  <c r="BL447" i="9"/>
  <c r="CP535" i="9"/>
  <c r="BG535" i="9"/>
  <c r="DI535" i="9"/>
  <c r="BZ535" i="9"/>
  <c r="CS535" i="9"/>
  <c r="BJ535" i="9"/>
  <c r="BY535" i="9"/>
  <c r="DH535" i="9"/>
  <c r="BI535" i="9"/>
  <c r="CR535" i="9"/>
  <c r="DG535" i="9"/>
  <c r="BX535" i="9"/>
  <c r="CQ535" i="9"/>
  <c r="BH535" i="9"/>
  <c r="CW588" i="9"/>
  <c r="BN588" i="9"/>
  <c r="DV588" i="9"/>
  <c r="DY588" i="9" s="1"/>
  <c r="BM588" i="9"/>
  <c r="CV588" i="9"/>
  <c r="DK588" i="9"/>
  <c r="CB588" i="9"/>
  <c r="CU588" i="9"/>
  <c r="BL588" i="9"/>
  <c r="DI596" i="9"/>
  <c r="BZ596" i="9"/>
  <c r="CS596" i="9"/>
  <c r="BJ596" i="9"/>
  <c r="BY596" i="9"/>
  <c r="DH596" i="9"/>
  <c r="BI596" i="9"/>
  <c r="CR596" i="9"/>
  <c r="DG596" i="9"/>
  <c r="BX596" i="9"/>
  <c r="CQ596" i="9"/>
  <c r="BH596" i="9"/>
  <c r="CX604" i="9"/>
  <c r="BO604" i="9"/>
  <c r="DI612" i="9"/>
  <c r="BZ612" i="9"/>
  <c r="CS612" i="9"/>
  <c r="BJ612" i="9"/>
  <c r="BY612" i="9"/>
  <c r="DH612" i="9"/>
  <c r="BI612" i="9"/>
  <c r="CR612" i="9"/>
  <c r="DG612" i="9"/>
  <c r="BX612" i="9"/>
  <c r="CQ612" i="9"/>
  <c r="BH612" i="9"/>
  <c r="DE616" i="9"/>
  <c r="BV616" i="9"/>
  <c r="CO616" i="9"/>
  <c r="BF616" i="9"/>
  <c r="BU616" i="9"/>
  <c r="DD616" i="9"/>
  <c r="BE616" i="9"/>
  <c r="CN616" i="9"/>
  <c r="DC616" i="9"/>
  <c r="BT616" i="9"/>
  <c r="CM616" i="9"/>
  <c r="BD616" i="9"/>
  <c r="CX644" i="9"/>
  <c r="BO644" i="9"/>
  <c r="DI648" i="9"/>
  <c r="BZ648" i="9"/>
  <c r="CS648" i="9"/>
  <c r="BJ648" i="9"/>
  <c r="BY648" i="9"/>
  <c r="DH648" i="9"/>
  <c r="BI648" i="9"/>
  <c r="CR648" i="9"/>
  <c r="DG648" i="9"/>
  <c r="BX648" i="9"/>
  <c r="CQ648" i="9"/>
  <c r="BH648" i="9"/>
  <c r="CW652" i="9"/>
  <c r="BN652" i="9"/>
  <c r="DV652" i="9"/>
  <c r="DY652" i="9" s="1"/>
  <c r="BM652" i="9"/>
  <c r="CV652" i="9"/>
  <c r="DK652" i="9"/>
  <c r="CB652" i="9"/>
  <c r="CU652" i="9"/>
  <c r="BL652" i="9"/>
  <c r="DA656" i="9"/>
  <c r="BR656" i="9"/>
  <c r="BQ656" i="9"/>
  <c r="CZ656" i="9"/>
  <c r="CY656" i="9"/>
  <c r="BP656" i="9"/>
  <c r="CW664" i="9"/>
  <c r="BN664" i="9"/>
  <c r="DV664" i="9"/>
  <c r="DY664" i="9" s="1"/>
  <c r="BM664" i="9"/>
  <c r="CV664" i="9"/>
  <c r="DK664" i="9"/>
  <c r="CB664" i="9"/>
  <c r="CU664" i="9"/>
  <c r="BL664" i="9"/>
  <c r="DI672" i="9"/>
  <c r="BZ672" i="9"/>
  <c r="CS672" i="9"/>
  <c r="BJ672" i="9"/>
  <c r="BY672" i="9"/>
  <c r="DH672" i="9"/>
  <c r="BI672" i="9"/>
  <c r="CR672" i="9"/>
  <c r="DG672" i="9"/>
  <c r="BX672" i="9"/>
  <c r="CQ672" i="9"/>
  <c r="BH672" i="9"/>
  <c r="BQ680" i="9"/>
  <c r="CZ680" i="9"/>
  <c r="BP680" i="9"/>
  <c r="CY680" i="9"/>
  <c r="BE730" i="9"/>
  <c r="CN730" i="9"/>
  <c r="BT730" i="9"/>
  <c r="DC730" i="9"/>
  <c r="BD730" i="9"/>
  <c r="CM730" i="9"/>
  <c r="BE734" i="9"/>
  <c r="CN734" i="9"/>
  <c r="BI734" i="9"/>
  <c r="CR734" i="9"/>
  <c r="BT734" i="9"/>
  <c r="DC734" i="9"/>
  <c r="BD734" i="9"/>
  <c r="CM734" i="9"/>
  <c r="BP738" i="9"/>
  <c r="CY738" i="9"/>
  <c r="BM746" i="9"/>
  <c r="CV746" i="9"/>
  <c r="BQ746" i="9"/>
  <c r="CZ746" i="9"/>
  <c r="BX746" i="9"/>
  <c r="DG746" i="9"/>
  <c r="CQ746" i="9"/>
  <c r="BH746" i="9"/>
  <c r="CD394" i="9"/>
  <c r="CE394" i="9"/>
  <c r="CC394" i="9"/>
  <c r="CM406" i="9"/>
  <c r="BD406" i="9"/>
  <c r="DB406" i="9"/>
  <c r="BS406" i="9"/>
  <c r="DG406" i="9"/>
  <c r="BX406" i="9"/>
  <c r="DF406" i="9"/>
  <c r="BW406" i="9"/>
  <c r="BZ406" i="9"/>
  <c r="DI406" i="9"/>
  <c r="BJ406" i="9"/>
  <c r="CS406" i="9"/>
  <c r="BY406" i="9"/>
  <c r="DH406" i="9"/>
  <c r="BI406" i="9"/>
  <c r="CR406" i="9"/>
  <c r="DF439" i="9"/>
  <c r="BW439" i="9"/>
  <c r="CW439" i="9"/>
  <c r="BN439" i="9"/>
  <c r="DV439" i="9"/>
  <c r="DY439" i="9" s="1"/>
  <c r="BM439" i="9"/>
  <c r="CV439" i="9"/>
  <c r="DK439" i="9"/>
  <c r="CB439" i="9"/>
  <c r="CU439" i="9"/>
  <c r="BL439" i="9"/>
  <c r="CT455" i="9"/>
  <c r="BK455" i="9"/>
  <c r="CL455" i="9"/>
  <c r="BC455" i="9"/>
  <c r="DA455" i="9"/>
  <c r="BR455" i="9"/>
  <c r="BQ455" i="9"/>
  <c r="CZ455" i="9"/>
  <c r="CY455" i="9"/>
  <c r="BP455" i="9"/>
  <c r="DF459" i="9"/>
  <c r="BW459" i="9"/>
  <c r="CW459" i="9"/>
  <c r="BN459" i="9"/>
  <c r="DV459" i="9"/>
  <c r="DY459" i="9" s="1"/>
  <c r="BM459" i="9"/>
  <c r="CV459" i="9"/>
  <c r="DK459" i="9"/>
  <c r="CB459" i="9"/>
  <c r="CU459" i="9"/>
  <c r="BL459" i="9"/>
  <c r="DJ475" i="9"/>
  <c r="CA475" i="9"/>
  <c r="DB475" i="9"/>
  <c r="BS475" i="9"/>
  <c r="DE475" i="9"/>
  <c r="BV475" i="9"/>
  <c r="CO475" i="9"/>
  <c r="BF475" i="9"/>
  <c r="BU475" i="9"/>
  <c r="DD475" i="9"/>
  <c r="BE475" i="9"/>
  <c r="CN475" i="9"/>
  <c r="DC475" i="9"/>
  <c r="BT475" i="9"/>
  <c r="CM475" i="9"/>
  <c r="BD475" i="9"/>
  <c r="CP483" i="9"/>
  <c r="BG483" i="9"/>
  <c r="DI483" i="9"/>
  <c r="BZ483" i="9"/>
  <c r="CS483" i="9"/>
  <c r="BJ483" i="9"/>
  <c r="BY483" i="9"/>
  <c r="DH483" i="9"/>
  <c r="BI483" i="9"/>
  <c r="CR483" i="9"/>
  <c r="DG483" i="9"/>
  <c r="BX483" i="9"/>
  <c r="CQ483" i="9"/>
  <c r="BH483" i="9"/>
  <c r="CT499" i="9"/>
  <c r="BK499" i="9"/>
  <c r="CL499" i="9"/>
  <c r="BC499" i="9"/>
  <c r="DA499" i="9"/>
  <c r="BR499" i="9"/>
  <c r="BQ499" i="9"/>
  <c r="CZ499" i="9"/>
  <c r="CY499" i="9"/>
  <c r="BP499" i="9"/>
  <c r="DF503" i="9"/>
  <c r="BW503" i="9"/>
  <c r="CW503" i="9"/>
  <c r="BN503" i="9"/>
  <c r="DV503" i="9"/>
  <c r="DY503" i="9" s="1"/>
  <c r="BM503" i="9"/>
  <c r="CV503" i="9"/>
  <c r="DK503" i="9"/>
  <c r="CB503" i="9"/>
  <c r="CU503" i="9"/>
  <c r="BL503" i="9"/>
  <c r="CT527" i="9"/>
  <c r="BK527" i="9"/>
  <c r="CL527" i="9"/>
  <c r="BC527" i="9"/>
  <c r="DA527" i="9"/>
  <c r="BR527" i="9"/>
  <c r="BQ527" i="9"/>
  <c r="CZ527" i="9"/>
  <c r="CY527" i="9"/>
  <c r="BP527" i="9"/>
  <c r="DF588" i="9"/>
  <c r="BW588" i="9"/>
  <c r="DA590" i="9"/>
  <c r="BR590" i="9"/>
  <c r="BQ590" i="9"/>
  <c r="CZ590" i="9"/>
  <c r="CY590" i="9"/>
  <c r="BP590" i="9"/>
  <c r="CW594" i="9"/>
  <c r="BN594" i="9"/>
  <c r="DV594" i="9"/>
  <c r="DY594" i="9" s="1"/>
  <c r="BM594" i="9"/>
  <c r="CV594" i="9"/>
  <c r="DK594" i="9"/>
  <c r="CB594" i="9"/>
  <c r="CU594" i="9"/>
  <c r="BL594" i="9"/>
  <c r="DE598" i="9"/>
  <c r="BV598" i="9"/>
  <c r="CO598" i="9"/>
  <c r="BF598" i="9"/>
  <c r="BU598" i="9"/>
  <c r="DD598" i="9"/>
  <c r="BE598" i="9"/>
  <c r="CN598" i="9"/>
  <c r="DC598" i="9"/>
  <c r="BT598" i="9"/>
  <c r="CM598" i="9"/>
  <c r="BD598" i="9"/>
  <c r="DF600" i="9"/>
  <c r="BW600" i="9"/>
  <c r="DA602" i="9"/>
  <c r="BR602" i="9"/>
  <c r="BQ602" i="9"/>
  <c r="CZ602" i="9"/>
  <c r="CY602" i="9"/>
  <c r="BP602" i="9"/>
  <c r="CW606" i="9"/>
  <c r="BN606" i="9"/>
  <c r="DV606" i="9"/>
  <c r="DY606" i="9" s="1"/>
  <c r="BM606" i="9"/>
  <c r="CV606" i="9"/>
  <c r="DK606" i="9"/>
  <c r="CB606" i="9"/>
  <c r="CU606" i="9"/>
  <c r="BL606" i="9"/>
  <c r="DI610" i="9"/>
  <c r="BZ610" i="9"/>
  <c r="CS610" i="9"/>
  <c r="BJ610" i="9"/>
  <c r="BY610" i="9"/>
  <c r="DH610" i="9"/>
  <c r="BI610" i="9"/>
  <c r="CR610" i="9"/>
  <c r="DG610" i="9"/>
  <c r="BX610" i="9"/>
  <c r="CQ610" i="9"/>
  <c r="BH610" i="9"/>
  <c r="DF612" i="9"/>
  <c r="BW612" i="9"/>
  <c r="DA614" i="9"/>
  <c r="BR614" i="9"/>
  <c r="BQ614" i="9"/>
  <c r="CZ614" i="9"/>
  <c r="CY614" i="9"/>
  <c r="BP614" i="9"/>
  <c r="DI618" i="9"/>
  <c r="BZ618" i="9"/>
  <c r="CS618" i="9"/>
  <c r="BJ618" i="9"/>
  <c r="BY618" i="9"/>
  <c r="DH618" i="9"/>
  <c r="BI618" i="9"/>
  <c r="CR618" i="9"/>
  <c r="DG618" i="9"/>
  <c r="BX618" i="9"/>
  <c r="CQ618" i="9"/>
  <c r="BH618" i="9"/>
  <c r="CP620" i="9"/>
  <c r="BG620" i="9"/>
  <c r="DE622" i="9"/>
  <c r="BV622" i="9"/>
  <c r="CO622" i="9"/>
  <c r="BF622" i="9"/>
  <c r="BU622" i="9"/>
  <c r="DD622" i="9"/>
  <c r="BE622" i="9"/>
  <c r="CN622" i="9"/>
  <c r="DC622" i="9"/>
  <c r="BT622" i="9"/>
  <c r="CM622" i="9"/>
  <c r="BD622" i="9"/>
  <c r="DF624" i="9"/>
  <c r="BW624" i="9"/>
  <c r="DA626" i="9"/>
  <c r="BR626" i="9"/>
  <c r="BQ626" i="9"/>
  <c r="CZ626" i="9"/>
  <c r="CY626" i="9"/>
  <c r="BP626" i="9"/>
  <c r="CW630" i="9"/>
  <c r="BN630" i="9"/>
  <c r="DV630" i="9"/>
  <c r="DY630" i="9" s="1"/>
  <c r="BM630" i="9"/>
  <c r="CV630" i="9"/>
  <c r="DK630" i="9"/>
  <c r="CB630" i="9"/>
  <c r="CU630" i="9"/>
  <c r="BL630" i="9"/>
  <c r="DI634" i="9"/>
  <c r="BZ634" i="9"/>
  <c r="CS634" i="9"/>
  <c r="BJ634" i="9"/>
  <c r="BY634" i="9"/>
  <c r="DH634" i="9"/>
  <c r="BI634" i="9"/>
  <c r="CR634" i="9"/>
  <c r="DG634" i="9"/>
  <c r="BX634" i="9"/>
  <c r="CQ634" i="9"/>
  <c r="BH634" i="9"/>
  <c r="CP636" i="9"/>
  <c r="BG636" i="9"/>
  <c r="DE638" i="9"/>
  <c r="BV638" i="9"/>
  <c r="CO638" i="9"/>
  <c r="BF638" i="9"/>
  <c r="BU638" i="9"/>
  <c r="DD638" i="9"/>
  <c r="BE638" i="9"/>
  <c r="CN638" i="9"/>
  <c r="DC638" i="9"/>
  <c r="BT638" i="9"/>
  <c r="CM638" i="9"/>
  <c r="BD638" i="9"/>
  <c r="DF640" i="9"/>
  <c r="BW640" i="9"/>
  <c r="DA642" i="9"/>
  <c r="BR642" i="9"/>
  <c r="BQ642" i="9"/>
  <c r="CZ642" i="9"/>
  <c r="CY642" i="9"/>
  <c r="BP642" i="9"/>
  <c r="CT645" i="9"/>
  <c r="BK645" i="9"/>
  <c r="DE646" i="9"/>
  <c r="BV646" i="9"/>
  <c r="CO646" i="9"/>
  <c r="BF646" i="9"/>
  <c r="BU646" i="9"/>
  <c r="DD646" i="9"/>
  <c r="BE646" i="9"/>
  <c r="CN646" i="9"/>
  <c r="DC646" i="9"/>
  <c r="BT646" i="9"/>
  <c r="CM646" i="9"/>
  <c r="BD646" i="9"/>
  <c r="CT649" i="9"/>
  <c r="BK649" i="9"/>
  <c r="DE650" i="9"/>
  <c r="BV650" i="9"/>
  <c r="CO650" i="9"/>
  <c r="BF650" i="9"/>
  <c r="BU650" i="9"/>
  <c r="DD650" i="9"/>
  <c r="BE650" i="9"/>
  <c r="CN650" i="9"/>
  <c r="DC650" i="9"/>
  <c r="BT650" i="9"/>
  <c r="CM650" i="9"/>
  <c r="BD650" i="9"/>
  <c r="CT653" i="9"/>
  <c r="BK653" i="9"/>
  <c r="DE654" i="9"/>
  <c r="BV654" i="9"/>
  <c r="CO654" i="9"/>
  <c r="BF654" i="9"/>
  <c r="BU654" i="9"/>
  <c r="DD654" i="9"/>
  <c r="BE654" i="9"/>
  <c r="CN654" i="9"/>
  <c r="DC654" i="9"/>
  <c r="BT654" i="9"/>
  <c r="CM654" i="9"/>
  <c r="BD654" i="9"/>
  <c r="CT657" i="9"/>
  <c r="BK657" i="9"/>
  <c r="DE658" i="9"/>
  <c r="BV658" i="9"/>
  <c r="CO658" i="9"/>
  <c r="BF658" i="9"/>
  <c r="BU658" i="9"/>
  <c r="DD658" i="9"/>
  <c r="BE658" i="9"/>
  <c r="CN658" i="9"/>
  <c r="DC658" i="9"/>
  <c r="BT658" i="9"/>
  <c r="CM658" i="9"/>
  <c r="BD658" i="9"/>
  <c r="DF660" i="9"/>
  <c r="BW660" i="9"/>
  <c r="DI662" i="9"/>
  <c r="BZ662" i="9"/>
  <c r="CS662" i="9"/>
  <c r="BJ662" i="9"/>
  <c r="BY662" i="9"/>
  <c r="DH662" i="9"/>
  <c r="BI662" i="9"/>
  <c r="CR662" i="9"/>
  <c r="DG662" i="9"/>
  <c r="BX662" i="9"/>
  <c r="CQ662" i="9"/>
  <c r="BH662" i="9"/>
  <c r="DF664" i="9"/>
  <c r="BW664" i="9"/>
  <c r="DI666" i="9"/>
  <c r="BZ666" i="9"/>
  <c r="CS666" i="9"/>
  <c r="BJ666" i="9"/>
  <c r="BY666" i="9"/>
  <c r="DH666" i="9"/>
  <c r="BI666" i="9"/>
  <c r="CR666" i="9"/>
  <c r="DG666" i="9"/>
  <c r="BX666" i="9"/>
  <c r="CQ666" i="9"/>
  <c r="BH666" i="9"/>
  <c r="CP668" i="9"/>
  <c r="BG668" i="9"/>
  <c r="CW670" i="9"/>
  <c r="BN670" i="9"/>
  <c r="DV670" i="9"/>
  <c r="DY670" i="9" s="1"/>
  <c r="BM670" i="9"/>
  <c r="CV670" i="9"/>
  <c r="DK670" i="9"/>
  <c r="CB670" i="9"/>
  <c r="CU670" i="9"/>
  <c r="BL670" i="9"/>
  <c r="CW674" i="9"/>
  <c r="BN674" i="9"/>
  <c r="DV674" i="9"/>
  <c r="DY674" i="9" s="1"/>
  <c r="BM674" i="9"/>
  <c r="CV674" i="9"/>
  <c r="DK674" i="9"/>
  <c r="CB674" i="9"/>
  <c r="CU674" i="9"/>
  <c r="BL674" i="9"/>
  <c r="DJ677" i="9"/>
  <c r="CA677" i="9"/>
  <c r="DA678" i="9"/>
  <c r="BR678" i="9"/>
  <c r="BQ678" i="9"/>
  <c r="CZ678" i="9"/>
  <c r="CY678" i="9"/>
  <c r="BP678" i="9"/>
  <c r="CP681" i="9"/>
  <c r="BG681" i="9"/>
  <c r="CO682" i="9"/>
  <c r="BF682" i="9"/>
  <c r="BU684" i="9"/>
  <c r="DD684" i="9"/>
  <c r="BE684" i="9"/>
  <c r="CN684" i="9"/>
  <c r="DC684" i="9"/>
  <c r="BT684" i="9"/>
  <c r="CM684" i="9"/>
  <c r="BD684" i="9"/>
  <c r="CX685" i="9"/>
  <c r="BO685" i="9"/>
  <c r="CW686" i="9"/>
  <c r="BN686" i="9"/>
  <c r="BQ688" i="9"/>
  <c r="CZ688" i="9"/>
  <c r="BP688" i="9"/>
  <c r="CY688" i="9"/>
  <c r="DF689" i="9"/>
  <c r="BW689" i="9"/>
  <c r="DE690" i="9"/>
  <c r="BV690" i="9"/>
  <c r="DV692" i="9"/>
  <c r="DY692" i="9" s="1"/>
  <c r="BM692" i="9"/>
  <c r="CV692" i="9"/>
  <c r="DK692" i="9"/>
  <c r="CB692" i="9"/>
  <c r="BL692" i="9"/>
  <c r="CU692" i="9"/>
  <c r="BY696" i="9"/>
  <c r="DH696" i="9"/>
  <c r="BI696" i="9"/>
  <c r="CR696" i="9"/>
  <c r="BX696" i="9"/>
  <c r="DG696" i="9"/>
  <c r="BH696" i="9"/>
  <c r="CQ696" i="9"/>
  <c r="CP697" i="9"/>
  <c r="BG697" i="9"/>
  <c r="CO698" i="9"/>
  <c r="BF698" i="9"/>
  <c r="BU700" i="9"/>
  <c r="DD700" i="9"/>
  <c r="BE700" i="9"/>
  <c r="CN700" i="9"/>
  <c r="DC700" i="9"/>
  <c r="BT700" i="9"/>
  <c r="CM700" i="9"/>
  <c r="BD700" i="9"/>
  <c r="CX701" i="9"/>
  <c r="BO701" i="9"/>
  <c r="CW702" i="9"/>
  <c r="BN702" i="9"/>
  <c r="BQ704" i="9"/>
  <c r="CZ704" i="9"/>
  <c r="BP704" i="9"/>
  <c r="CY704" i="9"/>
  <c r="DF705" i="9"/>
  <c r="BW705" i="9"/>
  <c r="DE706" i="9"/>
  <c r="BV706" i="9"/>
  <c r="DV708" i="9"/>
  <c r="DY708" i="9" s="1"/>
  <c r="BM708" i="9"/>
  <c r="CV708" i="9"/>
  <c r="DK708" i="9"/>
  <c r="CB708" i="9"/>
  <c r="CU708" i="9"/>
  <c r="BL708" i="9"/>
  <c r="BE712" i="9"/>
  <c r="CN712" i="9"/>
  <c r="BM712" i="9"/>
  <c r="CV712" i="9"/>
  <c r="BX712" i="9"/>
  <c r="DG712" i="9"/>
  <c r="BH712" i="9"/>
  <c r="CQ712" i="9"/>
  <c r="CP713" i="9"/>
  <c r="BG713" i="9"/>
  <c r="CO714" i="9"/>
  <c r="BF714" i="9"/>
  <c r="DV716" i="9"/>
  <c r="DY716" i="9" s="1"/>
  <c r="BI716" i="9"/>
  <c r="CR716" i="9"/>
  <c r="BT716" i="9"/>
  <c r="DC716" i="9"/>
  <c r="CM716" i="9"/>
  <c r="BD716" i="9"/>
  <c r="CX717" i="9"/>
  <c r="BO717" i="9"/>
  <c r="CW718" i="9"/>
  <c r="BN718" i="9"/>
  <c r="BY720" i="9"/>
  <c r="DH720" i="9"/>
  <c r="BU720" i="9"/>
  <c r="DD720" i="9"/>
  <c r="BP720" i="9"/>
  <c r="CY720" i="9"/>
  <c r="DF721" i="9"/>
  <c r="BW721" i="9"/>
  <c r="DE722" i="9"/>
  <c r="BV722" i="9"/>
  <c r="BY724" i="9"/>
  <c r="DH724" i="9"/>
  <c r="BU724" i="9"/>
  <c r="DD724" i="9"/>
  <c r="CB724" i="9"/>
  <c r="DK724" i="9"/>
  <c r="CU724" i="9"/>
  <c r="BL724" i="9"/>
  <c r="BM728" i="9"/>
  <c r="CV728" i="9"/>
  <c r="BQ728" i="9"/>
  <c r="CZ728" i="9"/>
  <c r="BX728" i="9"/>
  <c r="DG728" i="9"/>
  <c r="BH728" i="9"/>
  <c r="CQ728" i="9"/>
  <c r="CP729" i="9"/>
  <c r="BG729" i="9"/>
  <c r="CW730" i="9"/>
  <c r="BN730" i="9"/>
  <c r="BY732" i="9"/>
  <c r="DH732" i="9"/>
  <c r="BP732" i="9"/>
  <c r="CY732" i="9"/>
  <c r="DF733" i="9"/>
  <c r="BW733" i="9"/>
  <c r="BQ736" i="9"/>
  <c r="CZ736" i="9"/>
  <c r="BM736" i="9"/>
  <c r="CV736" i="9"/>
  <c r="BX736" i="9"/>
  <c r="DG736" i="9"/>
  <c r="BH736" i="9"/>
  <c r="CQ736" i="9"/>
  <c r="CP737" i="9"/>
  <c r="BG737" i="9"/>
  <c r="CW738" i="9"/>
  <c r="BN738" i="9"/>
  <c r="DV740" i="9"/>
  <c r="DY740" i="9" s="1"/>
  <c r="BP740" i="9"/>
  <c r="CY740" i="9"/>
  <c r="DF741" i="9"/>
  <c r="BW741" i="9"/>
  <c r="DE742" i="9"/>
  <c r="BV742" i="9"/>
  <c r="BY744" i="9"/>
  <c r="DH744" i="9"/>
  <c r="BQ744" i="9"/>
  <c r="CZ744" i="9"/>
  <c r="DK744" i="9"/>
  <c r="CB744" i="9"/>
  <c r="BL744" i="9"/>
  <c r="CU744" i="9"/>
  <c r="BI748" i="9"/>
  <c r="CR748" i="9"/>
  <c r="BM748" i="9"/>
  <c r="CV748" i="9"/>
  <c r="DC748" i="9"/>
  <c r="BT748" i="9"/>
  <c r="BD748" i="9"/>
  <c r="CM748" i="9"/>
  <c r="CX749" i="9"/>
  <c r="BO749" i="9"/>
  <c r="BU752" i="9"/>
  <c r="DD752" i="9"/>
  <c r="BQ752" i="9"/>
  <c r="CZ752" i="9"/>
  <c r="BP752" i="9"/>
  <c r="CY752" i="9"/>
  <c r="DF753" i="9"/>
  <c r="BW753" i="9"/>
  <c r="BU756" i="9"/>
  <c r="DD756" i="9"/>
  <c r="BQ756" i="9"/>
  <c r="CZ756" i="9"/>
  <c r="CB756" i="9"/>
  <c r="DK756" i="9"/>
  <c r="BL756" i="9"/>
  <c r="CU756" i="9"/>
  <c r="BM760" i="9"/>
  <c r="CV760" i="9"/>
  <c r="BQ760" i="9"/>
  <c r="CZ760" i="9"/>
  <c r="BX760" i="9"/>
  <c r="DG760" i="9"/>
  <c r="BH760" i="9"/>
  <c r="CQ760" i="9"/>
  <c r="CP761" i="9"/>
  <c r="BG761" i="9"/>
  <c r="BU764" i="9"/>
  <c r="DD764" i="9"/>
  <c r="BE764" i="9"/>
  <c r="CN764" i="9"/>
  <c r="BT764" i="9"/>
  <c r="DC764" i="9"/>
  <c r="BD764" i="9"/>
  <c r="CM764" i="9"/>
  <c r="CT491" i="9"/>
  <c r="BK491" i="9"/>
  <c r="CL491" i="9"/>
  <c r="BC491" i="9"/>
  <c r="DA491" i="9"/>
  <c r="BR491" i="9"/>
  <c r="BQ491" i="9"/>
  <c r="CZ491" i="9"/>
  <c r="CY491" i="9"/>
  <c r="BP491" i="9"/>
  <c r="CX588" i="9"/>
  <c r="BO588" i="9"/>
  <c r="DA604" i="9"/>
  <c r="BR604" i="9"/>
  <c r="BQ604" i="9"/>
  <c r="CZ604" i="9"/>
  <c r="CY604" i="9"/>
  <c r="BP604" i="9"/>
  <c r="DA620" i="9"/>
  <c r="BR620" i="9"/>
  <c r="BQ620" i="9"/>
  <c r="CZ620" i="9"/>
  <c r="CY620" i="9"/>
  <c r="BP620" i="9"/>
  <c r="DE624" i="9"/>
  <c r="BV624" i="9"/>
  <c r="CO624" i="9"/>
  <c r="BF624" i="9"/>
  <c r="BU624" i="9"/>
  <c r="DD624" i="9"/>
  <c r="BE624" i="9"/>
  <c r="CN624" i="9"/>
  <c r="DC624" i="9"/>
  <c r="BT624" i="9"/>
  <c r="CM624" i="9"/>
  <c r="BD624" i="9"/>
  <c r="DI628" i="9"/>
  <c r="BZ628" i="9"/>
  <c r="CS628" i="9"/>
  <c r="BJ628" i="9"/>
  <c r="BY628" i="9"/>
  <c r="DH628" i="9"/>
  <c r="BI628" i="9"/>
  <c r="CR628" i="9"/>
  <c r="DG628" i="9"/>
  <c r="BX628" i="9"/>
  <c r="CQ628" i="9"/>
  <c r="BH628" i="9"/>
  <c r="CW632" i="9"/>
  <c r="BN632" i="9"/>
  <c r="DV632" i="9"/>
  <c r="DY632" i="9" s="1"/>
  <c r="BM632" i="9"/>
  <c r="CV632" i="9"/>
  <c r="DK632" i="9"/>
  <c r="CB632" i="9"/>
  <c r="CU632" i="9"/>
  <c r="BL632" i="9"/>
  <c r="DA660" i="9"/>
  <c r="BR660" i="9"/>
  <c r="BQ660" i="9"/>
  <c r="CZ660" i="9"/>
  <c r="CY660" i="9"/>
  <c r="BP660" i="9"/>
  <c r="CX664" i="9"/>
  <c r="BO664" i="9"/>
  <c r="CW668" i="9"/>
  <c r="BN668" i="9"/>
  <c r="DV668" i="9"/>
  <c r="DY668" i="9" s="1"/>
  <c r="BM668" i="9"/>
  <c r="CV668" i="9"/>
  <c r="DK668" i="9"/>
  <c r="CB668" i="9"/>
  <c r="CU668" i="9"/>
  <c r="BL668" i="9"/>
  <c r="DA676" i="9"/>
  <c r="BR676" i="9"/>
  <c r="BQ676" i="9"/>
  <c r="CZ676" i="9"/>
  <c r="CY676" i="9"/>
  <c r="BP676" i="9"/>
  <c r="CW680" i="9"/>
  <c r="BN680" i="9"/>
  <c r="BY686" i="9"/>
  <c r="DH686" i="9"/>
  <c r="BI686" i="9"/>
  <c r="CR686" i="9"/>
  <c r="BX686" i="9"/>
  <c r="DG686" i="9"/>
  <c r="BH686" i="9"/>
  <c r="CQ686" i="9"/>
  <c r="BQ702" i="9"/>
  <c r="CZ702" i="9"/>
  <c r="BP702" i="9"/>
  <c r="CY702" i="9"/>
  <c r="BM710" i="9"/>
  <c r="CV710" i="9"/>
  <c r="BX710" i="9"/>
  <c r="DG710" i="9"/>
  <c r="BH710" i="9"/>
  <c r="CQ710" i="9"/>
  <c r="BM714" i="9"/>
  <c r="CV714" i="9"/>
  <c r="BX714" i="9"/>
  <c r="DG714" i="9"/>
  <c r="BH714" i="9"/>
  <c r="CQ714" i="9"/>
  <c r="BE722" i="9"/>
  <c r="CN722" i="9"/>
  <c r="BM722" i="9"/>
  <c r="CV722" i="9"/>
  <c r="BX722" i="9"/>
  <c r="DG722" i="9"/>
  <c r="BH722" i="9"/>
  <c r="CQ722" i="9"/>
  <c r="BM726" i="9"/>
  <c r="CV726" i="9"/>
  <c r="BQ726" i="9"/>
  <c r="CZ726" i="9"/>
  <c r="BX726" i="9"/>
  <c r="DG726" i="9"/>
  <c r="BH726" i="9"/>
  <c r="CQ726" i="9"/>
  <c r="CD370" i="9"/>
  <c r="CE370" i="9"/>
  <c r="CC370" i="9"/>
  <c r="DJ443" i="9"/>
  <c r="CA443" i="9"/>
  <c r="DB443" i="9"/>
  <c r="BS443" i="9"/>
  <c r="DE443" i="9"/>
  <c r="BV443" i="9"/>
  <c r="CO443" i="9"/>
  <c r="BF443" i="9"/>
  <c r="BU443" i="9"/>
  <c r="DD443" i="9"/>
  <c r="BE443" i="9"/>
  <c r="CN443" i="9"/>
  <c r="DC443" i="9"/>
  <c r="BT443" i="9"/>
  <c r="CM443" i="9"/>
  <c r="BD443" i="9"/>
  <c r="CT463" i="9"/>
  <c r="BK463" i="9"/>
  <c r="CL463" i="9"/>
  <c r="BC463" i="9"/>
  <c r="DA463" i="9"/>
  <c r="BR463" i="9"/>
  <c r="BQ463" i="9"/>
  <c r="CZ463" i="9"/>
  <c r="CY463" i="9"/>
  <c r="BP463" i="9"/>
  <c r="DF479" i="9"/>
  <c r="BW479" i="9"/>
  <c r="CW479" i="9"/>
  <c r="BN479" i="9"/>
  <c r="DV479" i="9"/>
  <c r="DY479" i="9" s="1"/>
  <c r="BM479" i="9"/>
  <c r="CV479" i="9"/>
  <c r="DK479" i="9"/>
  <c r="CB479" i="9"/>
  <c r="CU479" i="9"/>
  <c r="BL479" i="9"/>
  <c r="DU480" i="9"/>
  <c r="DX480" i="9" s="1"/>
  <c r="CT487" i="9"/>
  <c r="BK487" i="9"/>
  <c r="CL487" i="9"/>
  <c r="BC487" i="9"/>
  <c r="DA487" i="9"/>
  <c r="BR487" i="9"/>
  <c r="BQ487" i="9"/>
  <c r="CZ487" i="9"/>
  <c r="CY487" i="9"/>
  <c r="BP487" i="9"/>
  <c r="DF507" i="9"/>
  <c r="BW507" i="9"/>
  <c r="CW507" i="9"/>
  <c r="BN507" i="9"/>
  <c r="DV507" i="9"/>
  <c r="DY507" i="9" s="1"/>
  <c r="BM507" i="9"/>
  <c r="CV507" i="9"/>
  <c r="DK507" i="9"/>
  <c r="CB507" i="9"/>
  <c r="CU507" i="9"/>
  <c r="BL507" i="9"/>
  <c r="CP523" i="9"/>
  <c r="BG523" i="9"/>
  <c r="DI523" i="9"/>
  <c r="BZ523" i="9"/>
  <c r="CS523" i="9"/>
  <c r="BJ523" i="9"/>
  <c r="BY523" i="9"/>
  <c r="DH523" i="9"/>
  <c r="DI589" i="9"/>
  <c r="BZ589" i="9"/>
  <c r="CS589" i="9"/>
  <c r="BJ589" i="9"/>
  <c r="BY589" i="9"/>
  <c r="DH589" i="9"/>
  <c r="BI589" i="9"/>
  <c r="CR589" i="9"/>
  <c r="DG589" i="9"/>
  <c r="BX589" i="9"/>
  <c r="CQ589" i="9"/>
  <c r="BH589" i="9"/>
  <c r="DB590" i="9"/>
  <c r="BS590" i="9"/>
  <c r="DI593" i="9"/>
  <c r="BZ593" i="9"/>
  <c r="CS593" i="9"/>
  <c r="BJ593" i="9"/>
  <c r="BY593" i="9"/>
  <c r="DH593" i="9"/>
  <c r="BI593" i="9"/>
  <c r="CR593" i="9"/>
  <c r="DG593" i="9"/>
  <c r="BX593" i="9"/>
  <c r="CQ593" i="9"/>
  <c r="BH593" i="9"/>
  <c r="DB594" i="9"/>
  <c r="BS594" i="9"/>
  <c r="DI597" i="9"/>
  <c r="BZ597" i="9"/>
  <c r="CS597" i="9"/>
  <c r="BJ597" i="9"/>
  <c r="BY597" i="9"/>
  <c r="DH597" i="9"/>
  <c r="BI597" i="9"/>
  <c r="CR597" i="9"/>
  <c r="DG597" i="9"/>
  <c r="BX597" i="9"/>
  <c r="CQ597" i="9"/>
  <c r="BH597" i="9"/>
  <c r="DB598" i="9"/>
  <c r="BS598" i="9"/>
  <c r="DI601" i="9"/>
  <c r="BZ601" i="9"/>
  <c r="CS601" i="9"/>
  <c r="BJ601" i="9"/>
  <c r="BY601" i="9"/>
  <c r="DH601" i="9"/>
  <c r="BI601" i="9"/>
  <c r="CR601" i="9"/>
  <c r="CU643" i="9"/>
  <c r="BL643" i="9"/>
  <c r="DF645" i="9"/>
  <c r="BW645" i="9"/>
  <c r="DI647" i="9"/>
  <c r="BZ647" i="9"/>
  <c r="CS647" i="9"/>
  <c r="BJ647" i="9"/>
  <c r="BY647" i="9"/>
  <c r="DH647" i="9"/>
  <c r="BI647" i="9"/>
  <c r="CR647" i="9"/>
  <c r="DG647" i="9"/>
  <c r="BX647" i="9"/>
  <c r="CQ647" i="9"/>
  <c r="BH647" i="9"/>
  <c r="CL648" i="9"/>
  <c r="BC648" i="9"/>
  <c r="CT650" i="9"/>
  <c r="BK650" i="9"/>
  <c r="DE651" i="9"/>
  <c r="BV651" i="9"/>
  <c r="CO651" i="9"/>
  <c r="BF651" i="9"/>
  <c r="BU651" i="9"/>
  <c r="DD651" i="9"/>
  <c r="BE651" i="9"/>
  <c r="CN651" i="9"/>
  <c r="DC651" i="9"/>
  <c r="BT651" i="9"/>
  <c r="CM651" i="9"/>
  <c r="BD651" i="9"/>
  <c r="DB652" i="9"/>
  <c r="BS652" i="9"/>
  <c r="DJ654" i="9"/>
  <c r="CA654" i="9"/>
  <c r="DA655" i="9"/>
  <c r="BR655" i="9"/>
  <c r="BQ655" i="9"/>
  <c r="CZ655" i="9"/>
  <c r="CY655" i="9"/>
  <c r="BP655" i="9"/>
  <c r="CP657" i="9"/>
  <c r="BG657" i="9"/>
  <c r="CW659" i="9"/>
  <c r="BN659" i="9"/>
  <c r="DV659" i="9"/>
  <c r="DY659" i="9" s="1"/>
  <c r="BM659" i="9"/>
  <c r="CV659" i="9"/>
  <c r="DK659" i="9"/>
  <c r="CB659" i="9"/>
  <c r="CU659" i="9"/>
  <c r="BL659" i="9"/>
  <c r="DF661" i="9"/>
  <c r="BW661" i="9"/>
  <c r="DI663" i="9"/>
  <c r="BZ663" i="9"/>
  <c r="CS663" i="9"/>
  <c r="BJ663" i="9"/>
  <c r="BY663" i="9"/>
  <c r="DH663" i="9"/>
  <c r="BI663" i="9"/>
  <c r="CR663" i="9"/>
  <c r="DG663" i="9"/>
  <c r="BX663" i="9"/>
  <c r="CQ663" i="9"/>
  <c r="BH663" i="9"/>
  <c r="CL664" i="9"/>
  <c r="BC664" i="9"/>
  <c r="CT666" i="9"/>
  <c r="BK666" i="9"/>
  <c r="DE667" i="9"/>
  <c r="BV667" i="9"/>
  <c r="CO667" i="9"/>
  <c r="BF667" i="9"/>
  <c r="BU667" i="9"/>
  <c r="DD667" i="9"/>
  <c r="BE667" i="9"/>
  <c r="CN667" i="9"/>
  <c r="DC667" i="9"/>
  <c r="BT667" i="9"/>
  <c r="CM667" i="9"/>
  <c r="BD667" i="9"/>
  <c r="DB668" i="9"/>
  <c r="BS668" i="9"/>
  <c r="DJ670" i="9"/>
  <c r="CA670" i="9"/>
  <c r="DA671" i="9"/>
  <c r="BR671" i="9"/>
  <c r="BQ671" i="9"/>
  <c r="CZ671" i="9"/>
  <c r="CY671" i="9"/>
  <c r="BP671" i="9"/>
  <c r="CP673" i="9"/>
  <c r="BG673" i="9"/>
  <c r="CW675" i="9"/>
  <c r="BN675" i="9"/>
  <c r="DV675" i="9"/>
  <c r="DY675" i="9" s="1"/>
  <c r="BM675" i="9"/>
  <c r="CV675" i="9"/>
  <c r="DK675" i="9"/>
  <c r="CB675" i="9"/>
  <c r="CU675" i="9"/>
  <c r="BL675" i="9"/>
  <c r="DF677" i="9"/>
  <c r="BW677" i="9"/>
  <c r="DI679" i="9"/>
  <c r="BZ679" i="9"/>
  <c r="CS679" i="9"/>
  <c r="BJ679" i="9"/>
  <c r="BY679" i="9"/>
  <c r="DH679" i="9"/>
  <c r="BI679" i="9"/>
  <c r="CR679" i="9"/>
  <c r="DG679" i="9"/>
  <c r="BX679" i="9"/>
  <c r="CQ679" i="9"/>
  <c r="BH679" i="9"/>
  <c r="CL680" i="9"/>
  <c r="BC680" i="9"/>
  <c r="CO681" i="9"/>
  <c r="BF681" i="9"/>
  <c r="CL682" i="9"/>
  <c r="BC682" i="9"/>
  <c r="BQ683" i="9"/>
  <c r="CZ683" i="9"/>
  <c r="CY683" i="9"/>
  <c r="BP683" i="9"/>
  <c r="DF684" i="9"/>
  <c r="BW684" i="9"/>
  <c r="DE685" i="9"/>
  <c r="BV685" i="9"/>
  <c r="DB686" i="9"/>
  <c r="BS686" i="9"/>
  <c r="BY687" i="9"/>
  <c r="DH687" i="9"/>
  <c r="BI687" i="9"/>
  <c r="CR687" i="9"/>
  <c r="DG687" i="9"/>
  <c r="BX687" i="9"/>
  <c r="CQ687" i="9"/>
  <c r="BH687" i="9"/>
  <c r="CP688" i="9"/>
  <c r="BG688" i="9"/>
  <c r="CO689" i="9"/>
  <c r="BF689" i="9"/>
  <c r="CL690" i="9"/>
  <c r="BC690" i="9"/>
  <c r="BQ691" i="9"/>
  <c r="CZ691" i="9"/>
  <c r="CY691" i="9"/>
  <c r="BP691" i="9"/>
  <c r="DF692" i="9"/>
  <c r="BW692" i="9"/>
  <c r="DE693" i="9"/>
  <c r="BV693" i="9"/>
  <c r="DB694" i="9"/>
  <c r="BS694" i="9"/>
  <c r="BY695" i="9"/>
  <c r="DH695" i="9"/>
  <c r="BI695" i="9"/>
  <c r="CR695" i="9"/>
  <c r="DG695" i="9"/>
  <c r="BX695" i="9"/>
  <c r="CQ695" i="9"/>
  <c r="BH695" i="9"/>
  <c r="CP696" i="9"/>
  <c r="BG696" i="9"/>
  <c r="CO697" i="9"/>
  <c r="BF697" i="9"/>
  <c r="CL698" i="9"/>
  <c r="BC698" i="9"/>
  <c r="BQ699" i="9"/>
  <c r="CZ699" i="9"/>
  <c r="CY699" i="9"/>
  <c r="BP699" i="9"/>
  <c r="DF700" i="9"/>
  <c r="BW700" i="9"/>
  <c r="DE701" i="9"/>
  <c r="BV701" i="9"/>
  <c r="DB702" i="9"/>
  <c r="BS702" i="9"/>
  <c r="BY703" i="9"/>
  <c r="DH703" i="9"/>
  <c r="BI703" i="9"/>
  <c r="CR703" i="9"/>
  <c r="DG703" i="9"/>
  <c r="BX703" i="9"/>
  <c r="CQ703" i="9"/>
  <c r="BH703" i="9"/>
  <c r="CP704" i="9"/>
  <c r="BG704" i="9"/>
  <c r="CO705" i="9"/>
  <c r="BF705" i="9"/>
  <c r="CL706" i="9"/>
  <c r="BC706" i="9"/>
  <c r="BQ707" i="9"/>
  <c r="CZ707" i="9"/>
  <c r="CY707" i="9"/>
  <c r="BP707" i="9"/>
  <c r="DF708" i="9"/>
  <c r="BW708" i="9"/>
  <c r="DE709" i="9"/>
  <c r="BV709" i="9"/>
  <c r="DB710" i="9"/>
  <c r="BS710" i="9"/>
  <c r="BI711" i="9"/>
  <c r="CR711" i="9"/>
  <c r="DG711" i="9"/>
  <c r="BX711" i="9"/>
  <c r="CQ711" i="9"/>
  <c r="BH711" i="9"/>
  <c r="CP712" i="9"/>
  <c r="BG712" i="9"/>
  <c r="CO713" i="9"/>
  <c r="BF713" i="9"/>
  <c r="CL714" i="9"/>
  <c r="BC714" i="9"/>
  <c r="BY715" i="9"/>
  <c r="DH715" i="9"/>
  <c r="BQ715" i="9"/>
  <c r="CZ715" i="9"/>
  <c r="CY715" i="9"/>
  <c r="BP715" i="9"/>
  <c r="DF716" i="9"/>
  <c r="BW716" i="9"/>
  <c r="DE717" i="9"/>
  <c r="BV717" i="9"/>
  <c r="DB718" i="9"/>
  <c r="BS718" i="9"/>
  <c r="BE719" i="9"/>
  <c r="CN719" i="9"/>
  <c r="BM719" i="9"/>
  <c r="CV719" i="9"/>
  <c r="DG719" i="9"/>
  <c r="BX719" i="9"/>
  <c r="CQ719" i="9"/>
  <c r="BH719" i="9"/>
  <c r="CP720" i="9"/>
  <c r="BG720" i="9"/>
  <c r="CO721" i="9"/>
  <c r="BF721" i="9"/>
  <c r="CL722" i="9"/>
  <c r="BC722" i="9"/>
  <c r="BY723" i="9"/>
  <c r="DH723" i="9"/>
  <c r="CY723" i="9"/>
  <c r="BP723" i="9"/>
  <c r="DF724" i="9"/>
  <c r="BW724" i="9"/>
  <c r="DE725" i="9"/>
  <c r="BV725" i="9"/>
  <c r="DB726" i="9"/>
  <c r="BS726" i="9"/>
  <c r="BI727" i="9"/>
  <c r="CR727" i="9"/>
  <c r="DG727" i="9"/>
  <c r="BX727" i="9"/>
  <c r="CQ727" i="9"/>
  <c r="BH727" i="9"/>
  <c r="CP728" i="9"/>
  <c r="BG728" i="9"/>
  <c r="CO729" i="9"/>
  <c r="BF729" i="9"/>
  <c r="CL730" i="9"/>
  <c r="BC730" i="9"/>
  <c r="CY731" i="9"/>
  <c r="BP731" i="9"/>
  <c r="DF732" i="9"/>
  <c r="BW732" i="9"/>
  <c r="DE733" i="9"/>
  <c r="BV733" i="9"/>
  <c r="DB734" i="9"/>
  <c r="BS734" i="9"/>
  <c r="BI735" i="9"/>
  <c r="CR735" i="9"/>
  <c r="BM735" i="9"/>
  <c r="CV735" i="9"/>
  <c r="DG735" i="9"/>
  <c r="BX735" i="9"/>
  <c r="CQ735" i="9"/>
  <c r="BH735" i="9"/>
  <c r="CP736" i="9"/>
  <c r="BG736" i="9"/>
  <c r="CO737" i="9"/>
  <c r="BF737" i="9"/>
  <c r="CL738" i="9"/>
  <c r="BC738" i="9"/>
  <c r="CY739" i="9"/>
  <c r="BP739" i="9"/>
  <c r="DF740" i="9"/>
  <c r="BW740" i="9"/>
  <c r="DE741" i="9"/>
  <c r="BV741" i="9"/>
  <c r="DB742" i="9"/>
  <c r="BS742" i="9"/>
  <c r="BM743" i="9"/>
  <c r="CV743" i="9"/>
  <c r="BI743" i="9"/>
  <c r="CR743" i="9"/>
  <c r="DG743" i="9"/>
  <c r="BX743" i="9"/>
  <c r="CQ743" i="9"/>
  <c r="BH743" i="9"/>
  <c r="CP744" i="9"/>
  <c r="BG744" i="9"/>
  <c r="CO745" i="9"/>
  <c r="BF745" i="9"/>
  <c r="CL746" i="9"/>
  <c r="BC746" i="9"/>
  <c r="BE747" i="9"/>
  <c r="CN747" i="9"/>
  <c r="CY747" i="9"/>
  <c r="BP747" i="9"/>
  <c r="DF748" i="9"/>
  <c r="BW748" i="9"/>
  <c r="DE749" i="9"/>
  <c r="BV749" i="9"/>
  <c r="BY751" i="9"/>
  <c r="DH751" i="9"/>
  <c r="BI751" i="9"/>
  <c r="CR751" i="9"/>
  <c r="DG751" i="9"/>
  <c r="BX751" i="9"/>
  <c r="CQ751" i="9"/>
  <c r="BH751" i="9"/>
  <c r="CP752" i="9"/>
  <c r="BG752" i="9"/>
  <c r="CO753" i="9"/>
  <c r="BF753" i="9"/>
  <c r="BE755" i="9"/>
  <c r="CN755" i="9"/>
  <c r="CY755" i="9"/>
  <c r="BP755" i="9"/>
  <c r="DF756" i="9"/>
  <c r="BW756" i="9"/>
  <c r="DE757" i="9"/>
  <c r="BV757" i="9"/>
  <c r="BI759" i="9"/>
  <c r="CR759" i="9"/>
  <c r="BM759" i="9"/>
  <c r="CV759" i="9"/>
  <c r="DG759" i="9"/>
  <c r="BX759" i="9"/>
  <c r="CQ759" i="9"/>
  <c r="BH759" i="9"/>
  <c r="CP760" i="9"/>
  <c r="BG760" i="9"/>
  <c r="CO761" i="9"/>
  <c r="BF761" i="9"/>
  <c r="BY763" i="9"/>
  <c r="DH763" i="9"/>
  <c r="CY763" i="9"/>
  <c r="BP763" i="9"/>
  <c r="DF764" i="9"/>
  <c r="BW764" i="9"/>
  <c r="BX765" i="9"/>
  <c r="DG765" i="9"/>
  <c r="BH765" i="9"/>
  <c r="CQ765" i="9"/>
  <c r="BT766" i="9"/>
  <c r="DC766" i="9"/>
  <c r="BD766" i="9"/>
  <c r="CM766" i="9"/>
  <c r="CY767" i="9"/>
  <c r="BP767" i="9"/>
  <c r="DK768" i="9"/>
  <c r="CB768" i="9"/>
  <c r="CU768" i="9"/>
  <c r="BL768" i="9"/>
  <c r="BX769" i="9"/>
  <c r="DG769" i="9"/>
  <c r="BH769" i="9"/>
  <c r="CQ769" i="9"/>
  <c r="BT770" i="9"/>
  <c r="DC770" i="9"/>
  <c r="BD770" i="9"/>
  <c r="CM770" i="9"/>
  <c r="CY771" i="9"/>
  <c r="BP771" i="9"/>
  <c r="DK772" i="9"/>
  <c r="CB772" i="9"/>
  <c r="CU772" i="9"/>
  <c r="BL772" i="9"/>
  <c r="BX773" i="9"/>
  <c r="DG773" i="9"/>
  <c r="BH773" i="9"/>
  <c r="CQ773" i="9"/>
  <c r="BT774" i="9"/>
  <c r="DC774" i="9"/>
  <c r="BD774" i="9"/>
  <c r="CM774" i="9"/>
  <c r="CY775" i="9"/>
  <c r="BP775" i="9"/>
  <c r="DK776" i="9"/>
  <c r="CB776" i="9"/>
  <c r="CU776" i="9"/>
  <c r="BL776" i="9"/>
  <c r="BX777" i="9"/>
  <c r="DG777" i="9"/>
  <c r="BH777" i="9"/>
  <c r="CQ777" i="9"/>
  <c r="BT778" i="9"/>
  <c r="DC778" i="9"/>
  <c r="BD778" i="9"/>
  <c r="CM778" i="9"/>
  <c r="CY779" i="9"/>
  <c r="BP779" i="9"/>
  <c r="DK780" i="9"/>
  <c r="CB780" i="9"/>
  <c r="CU780" i="9"/>
  <c r="BL780" i="9"/>
  <c r="BX781" i="9"/>
  <c r="DG781" i="9"/>
  <c r="BH781" i="9"/>
  <c r="CQ781" i="9"/>
  <c r="BT782" i="9"/>
  <c r="DC782" i="9"/>
  <c r="BD782" i="9"/>
  <c r="CM782" i="9"/>
  <c r="CP447" i="9"/>
  <c r="BG447" i="9"/>
  <c r="DI447" i="9"/>
  <c r="BZ447" i="9"/>
  <c r="CS447" i="9"/>
  <c r="BJ447" i="9"/>
  <c r="BY447" i="9"/>
  <c r="DH447" i="9"/>
  <c r="BI447" i="9"/>
  <c r="CR447" i="9"/>
  <c r="DG447" i="9"/>
  <c r="BX447" i="9"/>
  <c r="CQ447" i="9"/>
  <c r="BH447" i="9"/>
  <c r="DJ535" i="9"/>
  <c r="CA535" i="9"/>
  <c r="DB535" i="9"/>
  <c r="BS535" i="9"/>
  <c r="DE535" i="9"/>
  <c r="BV535" i="9"/>
  <c r="CO535" i="9"/>
  <c r="BF535" i="9"/>
  <c r="BU535" i="9"/>
  <c r="DD535" i="9"/>
  <c r="BE535" i="9"/>
  <c r="CN535" i="9"/>
  <c r="DC535" i="9"/>
  <c r="BT535" i="9"/>
  <c r="CM535" i="9"/>
  <c r="BD535" i="9"/>
  <c r="DI588" i="9"/>
  <c r="BZ588" i="9"/>
  <c r="CS588" i="9"/>
  <c r="BJ588" i="9"/>
  <c r="BY588" i="9"/>
  <c r="DH588" i="9"/>
  <c r="BI588" i="9"/>
  <c r="CR588" i="9"/>
  <c r="DG588" i="9"/>
  <c r="BX588" i="9"/>
  <c r="CQ588" i="9"/>
  <c r="BH588" i="9"/>
  <c r="DE596" i="9"/>
  <c r="BV596" i="9"/>
  <c r="CO596" i="9"/>
  <c r="BF596" i="9"/>
  <c r="BU596" i="9"/>
  <c r="DD596" i="9"/>
  <c r="BE596" i="9"/>
  <c r="CN596" i="9"/>
  <c r="DC596" i="9"/>
  <c r="BT596" i="9"/>
  <c r="CM596" i="9"/>
  <c r="BD596" i="9"/>
  <c r="DE612" i="9"/>
  <c r="BV612" i="9"/>
  <c r="CO612" i="9"/>
  <c r="BF612" i="9"/>
  <c r="BU612" i="9"/>
  <c r="DD612" i="9"/>
  <c r="BE612" i="9"/>
  <c r="CN612" i="9"/>
  <c r="DC612" i="9"/>
  <c r="BT612" i="9"/>
  <c r="CM612" i="9"/>
  <c r="BD612" i="9"/>
  <c r="DA616" i="9"/>
  <c r="BR616" i="9"/>
  <c r="BQ616" i="9"/>
  <c r="CZ616" i="9"/>
  <c r="CY616" i="9"/>
  <c r="BP616" i="9"/>
  <c r="DE648" i="9"/>
  <c r="BV648" i="9"/>
  <c r="CO648" i="9"/>
  <c r="BF648" i="9"/>
  <c r="BU648" i="9"/>
  <c r="DD648" i="9"/>
  <c r="BE648" i="9"/>
  <c r="CN648" i="9"/>
  <c r="DC648" i="9"/>
  <c r="BT648" i="9"/>
  <c r="CM648" i="9"/>
  <c r="BD648" i="9"/>
  <c r="DI652" i="9"/>
  <c r="BZ652" i="9"/>
  <c r="CS652" i="9"/>
  <c r="BJ652" i="9"/>
  <c r="BY652" i="9"/>
  <c r="DH652" i="9"/>
  <c r="BI652" i="9"/>
  <c r="CR652" i="9"/>
  <c r="DG652" i="9"/>
  <c r="BX652" i="9"/>
  <c r="CQ652" i="9"/>
  <c r="BH652" i="9"/>
  <c r="CW656" i="9"/>
  <c r="BN656" i="9"/>
  <c r="DV656" i="9"/>
  <c r="DY656" i="9" s="1"/>
  <c r="BM656" i="9"/>
  <c r="CV656" i="9"/>
  <c r="DK656" i="9"/>
  <c r="CB656" i="9"/>
  <c r="CU656" i="9"/>
  <c r="BL656" i="9"/>
  <c r="DI664" i="9"/>
  <c r="BZ664" i="9"/>
  <c r="CS664" i="9"/>
  <c r="BJ664" i="9"/>
  <c r="BY664" i="9"/>
  <c r="DH664" i="9"/>
  <c r="BI664" i="9"/>
  <c r="CR664" i="9"/>
  <c r="DG664" i="9"/>
  <c r="BX664" i="9"/>
  <c r="CQ664" i="9"/>
  <c r="BH664" i="9"/>
  <c r="DE672" i="9"/>
  <c r="BV672" i="9"/>
  <c r="CO672" i="9"/>
  <c r="BF672" i="9"/>
  <c r="BU672" i="9"/>
  <c r="DD672" i="9"/>
  <c r="BE672" i="9"/>
  <c r="CN672" i="9"/>
  <c r="DC672" i="9"/>
  <c r="BT672" i="9"/>
  <c r="CM672" i="9"/>
  <c r="BD672" i="9"/>
  <c r="DV680" i="9"/>
  <c r="DY680" i="9" s="1"/>
  <c r="BM680" i="9"/>
  <c r="CV680" i="9"/>
  <c r="CB680" i="9"/>
  <c r="DK680" i="9"/>
  <c r="BL680" i="9"/>
  <c r="CU680" i="9"/>
  <c r="BY730" i="9"/>
  <c r="DH730" i="9"/>
  <c r="BP730" i="9"/>
  <c r="CY730" i="9"/>
  <c r="BP734" i="9"/>
  <c r="CY734" i="9"/>
  <c r="BU738" i="9"/>
  <c r="DD738" i="9"/>
  <c r="BY738" i="9"/>
  <c r="DH738" i="9"/>
  <c r="CB738" i="9"/>
  <c r="DK738" i="9"/>
  <c r="BL738" i="9"/>
  <c r="CU738" i="9"/>
  <c r="BE746" i="9"/>
  <c r="CN746" i="9"/>
  <c r="BI746" i="9"/>
  <c r="CR746" i="9"/>
  <c r="BT746" i="9"/>
  <c r="DC746" i="9"/>
  <c r="BD746" i="9"/>
  <c r="CM746" i="9"/>
  <c r="DK406" i="9"/>
  <c r="CB406" i="9"/>
  <c r="CT406" i="9"/>
  <c r="BK406" i="9"/>
  <c r="CY406" i="9"/>
  <c r="BP406" i="9"/>
  <c r="CX406" i="9"/>
  <c r="BO406" i="9"/>
  <c r="BV406" i="9"/>
  <c r="DE406" i="9"/>
  <c r="BF406" i="9"/>
  <c r="CO406" i="9"/>
  <c r="DD406" i="9"/>
  <c r="BU406" i="9"/>
  <c r="CN406" i="9"/>
  <c r="BE406" i="9"/>
  <c r="CP439" i="9"/>
  <c r="BG439" i="9"/>
  <c r="DI439" i="9"/>
  <c r="BZ439" i="9"/>
  <c r="CS439" i="9"/>
  <c r="BJ439" i="9"/>
  <c r="BY439" i="9"/>
  <c r="DH439" i="9"/>
  <c r="BI439" i="9"/>
  <c r="CR439" i="9"/>
  <c r="DG439" i="9"/>
  <c r="BX439" i="9"/>
  <c r="CQ439" i="9"/>
  <c r="BH439" i="9"/>
  <c r="DF455" i="9"/>
  <c r="BW455" i="9"/>
  <c r="CW455" i="9"/>
  <c r="BN455" i="9"/>
  <c r="DV455" i="9"/>
  <c r="DY455" i="9" s="1"/>
  <c r="BM455" i="9"/>
  <c r="CV455" i="9"/>
  <c r="DK455" i="9"/>
  <c r="CB455" i="9"/>
  <c r="CU455" i="9"/>
  <c r="BL455" i="9"/>
  <c r="CP459" i="9"/>
  <c r="BG459" i="9"/>
  <c r="DI459" i="9"/>
  <c r="BZ459" i="9"/>
  <c r="CS459" i="9"/>
  <c r="BJ459" i="9"/>
  <c r="BY459" i="9"/>
  <c r="DH459" i="9"/>
  <c r="BI459" i="9"/>
  <c r="CR459" i="9"/>
  <c r="DG459" i="9"/>
  <c r="BX459" i="9"/>
  <c r="CQ459" i="9"/>
  <c r="BH459" i="9"/>
  <c r="CT475" i="9"/>
  <c r="BK475" i="9"/>
  <c r="CL475" i="9"/>
  <c r="BC475" i="9"/>
  <c r="DA475" i="9"/>
  <c r="BR475" i="9"/>
  <c r="BQ475" i="9"/>
  <c r="CZ475" i="9"/>
  <c r="CY475" i="9"/>
  <c r="BP475" i="9"/>
  <c r="DJ483" i="9"/>
  <c r="CA483" i="9"/>
  <c r="DB483" i="9"/>
  <c r="BS483" i="9"/>
  <c r="DE483" i="9"/>
  <c r="BV483" i="9"/>
  <c r="CO483" i="9"/>
  <c r="BF483" i="9"/>
  <c r="BU483" i="9"/>
  <c r="DD483" i="9"/>
  <c r="BE483" i="9"/>
  <c r="CN483" i="9"/>
  <c r="DC483" i="9"/>
  <c r="BT483" i="9"/>
  <c r="CM483" i="9"/>
  <c r="BD483" i="9"/>
  <c r="DF499" i="9"/>
  <c r="BW499" i="9"/>
  <c r="CW499" i="9"/>
  <c r="BN499" i="9"/>
  <c r="DV499" i="9"/>
  <c r="DY499" i="9" s="1"/>
  <c r="BM499" i="9"/>
  <c r="CV499" i="9"/>
  <c r="DK499" i="9"/>
  <c r="CB499" i="9"/>
  <c r="CU499" i="9"/>
  <c r="BL499" i="9"/>
  <c r="CP503" i="9"/>
  <c r="BG503" i="9"/>
  <c r="DI503" i="9"/>
  <c r="BZ503" i="9"/>
  <c r="CS503" i="9"/>
  <c r="BJ503" i="9"/>
  <c r="BY503" i="9"/>
  <c r="DH503" i="9"/>
  <c r="BI503" i="9"/>
  <c r="CR503" i="9"/>
  <c r="DG503" i="9"/>
  <c r="BX503" i="9"/>
  <c r="CQ503" i="9"/>
  <c r="BH503" i="9"/>
  <c r="DF527" i="9"/>
  <c r="BW527" i="9"/>
  <c r="CW527" i="9"/>
  <c r="BN527" i="9"/>
  <c r="DV527" i="9"/>
  <c r="DY527" i="9" s="1"/>
  <c r="BM527" i="9"/>
  <c r="CV527" i="9"/>
  <c r="DK527" i="9"/>
  <c r="CB527" i="9"/>
  <c r="CU527" i="9"/>
  <c r="BL527" i="9"/>
  <c r="CW590" i="9"/>
  <c r="BN590" i="9"/>
  <c r="DV590" i="9"/>
  <c r="DY590" i="9" s="1"/>
  <c r="BM590" i="9"/>
  <c r="CV590" i="9"/>
  <c r="DK590" i="9"/>
  <c r="CB590" i="9"/>
  <c r="CU590" i="9"/>
  <c r="BL590" i="9"/>
  <c r="DI594" i="9"/>
  <c r="BZ594" i="9"/>
  <c r="CS594" i="9"/>
  <c r="BJ594" i="9"/>
  <c r="BY594" i="9"/>
  <c r="DH594" i="9"/>
  <c r="BI594" i="9"/>
  <c r="CR594" i="9"/>
  <c r="DG594" i="9"/>
  <c r="BX594" i="9"/>
  <c r="CQ594" i="9"/>
  <c r="BH594" i="9"/>
  <c r="DF596" i="9"/>
  <c r="BW596" i="9"/>
  <c r="DA598" i="9"/>
  <c r="BR598" i="9"/>
  <c r="BQ598" i="9"/>
  <c r="CZ598" i="9"/>
  <c r="CY598" i="9"/>
  <c r="BP598" i="9"/>
  <c r="CW602" i="9"/>
  <c r="BN602" i="9"/>
  <c r="DV602" i="9"/>
  <c r="DY602" i="9" s="1"/>
  <c r="BM602" i="9"/>
  <c r="CV602" i="9"/>
  <c r="DK602" i="9"/>
  <c r="CB602" i="9"/>
  <c r="CU602" i="9"/>
  <c r="BL602" i="9"/>
  <c r="DI606" i="9"/>
  <c r="BZ606" i="9"/>
  <c r="CS606" i="9"/>
  <c r="BJ606" i="9"/>
  <c r="BY606" i="9"/>
  <c r="DH606" i="9"/>
  <c r="BI606" i="9"/>
  <c r="CR606" i="9"/>
  <c r="DG606" i="9"/>
  <c r="BX606" i="9"/>
  <c r="CQ606" i="9"/>
  <c r="BH606" i="9"/>
  <c r="CP608" i="9"/>
  <c r="BG608" i="9"/>
  <c r="DE610" i="9"/>
  <c r="BV610" i="9"/>
  <c r="CO610" i="9"/>
  <c r="BF610" i="9"/>
  <c r="BU610" i="9"/>
  <c r="DD610" i="9"/>
  <c r="BE610" i="9"/>
  <c r="CN610" i="9"/>
  <c r="DC610" i="9"/>
  <c r="BT610" i="9"/>
  <c r="CM610" i="9"/>
  <c r="BD610" i="9"/>
  <c r="CW614" i="9"/>
  <c r="BN614" i="9"/>
  <c r="DV614" i="9"/>
  <c r="DY614" i="9" s="1"/>
  <c r="BM614" i="9"/>
  <c r="CV614" i="9"/>
  <c r="DK614" i="9"/>
  <c r="CB614" i="9"/>
  <c r="CU614" i="9"/>
  <c r="BL614" i="9"/>
  <c r="DE618" i="9"/>
  <c r="BV618" i="9"/>
  <c r="CO618" i="9"/>
  <c r="BF618" i="9"/>
  <c r="BU618" i="9"/>
  <c r="DD618" i="9"/>
  <c r="BE618" i="9"/>
  <c r="CN618" i="9"/>
  <c r="DC618" i="9"/>
  <c r="BT618" i="9"/>
  <c r="CM618" i="9"/>
  <c r="BD618" i="9"/>
  <c r="DF620" i="9"/>
  <c r="BW620" i="9"/>
  <c r="DA622" i="9"/>
  <c r="BR622" i="9"/>
  <c r="BQ622" i="9"/>
  <c r="CZ622" i="9"/>
  <c r="CY622" i="9"/>
  <c r="BP622" i="9"/>
  <c r="CW626" i="9"/>
  <c r="BN626" i="9"/>
  <c r="DV626" i="9"/>
  <c r="DY626" i="9" s="1"/>
  <c r="BM626" i="9"/>
  <c r="CV626" i="9"/>
  <c r="DK626" i="9"/>
  <c r="CB626" i="9"/>
  <c r="CU626" i="9"/>
  <c r="BL626" i="9"/>
  <c r="DI630" i="9"/>
  <c r="BZ630" i="9"/>
  <c r="CS630" i="9"/>
  <c r="BJ630" i="9"/>
  <c r="BY630" i="9"/>
  <c r="DH630" i="9"/>
  <c r="BI630" i="9"/>
  <c r="CR630" i="9"/>
  <c r="DG630" i="9"/>
  <c r="BX630" i="9"/>
  <c r="CQ630" i="9"/>
  <c r="BH630" i="9"/>
  <c r="CP632" i="9"/>
  <c r="BG632" i="9"/>
  <c r="DE634" i="9"/>
  <c r="BV634" i="9"/>
  <c r="CO634" i="9"/>
  <c r="BF634" i="9"/>
  <c r="BU634" i="9"/>
  <c r="DD634" i="9"/>
  <c r="BE634" i="9"/>
  <c r="CN634" i="9"/>
  <c r="DC634" i="9"/>
  <c r="BT634" i="9"/>
  <c r="CM634" i="9"/>
  <c r="BD634" i="9"/>
  <c r="DF636" i="9"/>
  <c r="BW636" i="9"/>
  <c r="DA638" i="9"/>
  <c r="BR638" i="9"/>
  <c r="BQ638" i="9"/>
  <c r="CZ638" i="9"/>
  <c r="CY638" i="9"/>
  <c r="BP638" i="9"/>
  <c r="CW642" i="9"/>
  <c r="BN642" i="9"/>
  <c r="DV642" i="9"/>
  <c r="DY642" i="9" s="1"/>
  <c r="BM642" i="9"/>
  <c r="CV642" i="9"/>
  <c r="DK642" i="9"/>
  <c r="CB642" i="9"/>
  <c r="CU642" i="9"/>
  <c r="BL642" i="9"/>
  <c r="DJ645" i="9"/>
  <c r="CA645" i="9"/>
  <c r="DA646" i="9"/>
  <c r="BR646" i="9"/>
  <c r="BQ646" i="9"/>
  <c r="CZ646" i="9"/>
  <c r="CY646" i="9"/>
  <c r="BP646" i="9"/>
  <c r="DJ649" i="9"/>
  <c r="CA649" i="9"/>
  <c r="DA650" i="9"/>
  <c r="BR650" i="9"/>
  <c r="BQ650" i="9"/>
  <c r="CZ650" i="9"/>
  <c r="CY650" i="9"/>
  <c r="BP650" i="9"/>
  <c r="DJ653" i="9"/>
  <c r="CA653" i="9"/>
  <c r="DA654" i="9"/>
  <c r="BR654" i="9"/>
  <c r="BQ654" i="9"/>
  <c r="CZ654" i="9"/>
  <c r="CY654" i="9"/>
  <c r="BP654" i="9"/>
  <c r="DJ657" i="9"/>
  <c r="CA657" i="9"/>
  <c r="DA658" i="9"/>
  <c r="BR658" i="9"/>
  <c r="BQ658" i="9"/>
  <c r="CZ658" i="9"/>
  <c r="CY658" i="9"/>
  <c r="BP658" i="9"/>
  <c r="CT661" i="9"/>
  <c r="BK661" i="9"/>
  <c r="DE662" i="9"/>
  <c r="BV662" i="9"/>
  <c r="CO662" i="9"/>
  <c r="BF662" i="9"/>
  <c r="BU662" i="9"/>
  <c r="DD662" i="9"/>
  <c r="BE662" i="9"/>
  <c r="CN662" i="9"/>
  <c r="DC662" i="9"/>
  <c r="BT662" i="9"/>
  <c r="CM662" i="9"/>
  <c r="BD662" i="9"/>
  <c r="CT665" i="9"/>
  <c r="BK665" i="9"/>
  <c r="DE666" i="9"/>
  <c r="BV666" i="9"/>
  <c r="CO666" i="9"/>
  <c r="BF666" i="9"/>
  <c r="BU666" i="9"/>
  <c r="DD666" i="9"/>
  <c r="BE666" i="9"/>
  <c r="CN666" i="9"/>
  <c r="DC666" i="9"/>
  <c r="BT666" i="9"/>
  <c r="CM666" i="9"/>
  <c r="BD666" i="9"/>
  <c r="DF668" i="9"/>
  <c r="BW668" i="9"/>
  <c r="DI670" i="9"/>
  <c r="BZ670" i="9"/>
  <c r="CS670" i="9"/>
  <c r="BJ670" i="9"/>
  <c r="BY670" i="9"/>
  <c r="DH670" i="9"/>
  <c r="BI670" i="9"/>
  <c r="CR670" i="9"/>
  <c r="DG670" i="9"/>
  <c r="BX670" i="9"/>
  <c r="CQ670" i="9"/>
  <c r="BH670" i="9"/>
  <c r="DF672" i="9"/>
  <c r="BW672" i="9"/>
  <c r="DI674" i="9"/>
  <c r="BZ674" i="9"/>
  <c r="CS674" i="9"/>
  <c r="BJ674" i="9"/>
  <c r="BY674" i="9"/>
  <c r="DH674" i="9"/>
  <c r="BI674" i="9"/>
  <c r="CR674" i="9"/>
  <c r="DG674" i="9"/>
  <c r="BX674" i="9"/>
  <c r="CQ674" i="9"/>
  <c r="BH674" i="9"/>
  <c r="CP676" i="9"/>
  <c r="BG676" i="9"/>
  <c r="CW678" i="9"/>
  <c r="BN678" i="9"/>
  <c r="DV678" i="9"/>
  <c r="DY678" i="9" s="1"/>
  <c r="BM678" i="9"/>
  <c r="CV678" i="9"/>
  <c r="DK678" i="9"/>
  <c r="CB678" i="9"/>
  <c r="CU678" i="9"/>
  <c r="BL678" i="9"/>
  <c r="CX681" i="9"/>
  <c r="BO681" i="9"/>
  <c r="CW682" i="9"/>
  <c r="BN682" i="9"/>
  <c r="BQ684" i="9"/>
  <c r="CZ684" i="9"/>
  <c r="BP684" i="9"/>
  <c r="CY684" i="9"/>
  <c r="DF685" i="9"/>
  <c r="BW685" i="9"/>
  <c r="DE686" i="9"/>
  <c r="BV686" i="9"/>
  <c r="DV688" i="9"/>
  <c r="DY688" i="9" s="1"/>
  <c r="BM688" i="9"/>
  <c r="CV688" i="9"/>
  <c r="DK688" i="9"/>
  <c r="CB688" i="9"/>
  <c r="CU688" i="9"/>
  <c r="BL688" i="9"/>
  <c r="BY692" i="9"/>
  <c r="DH692" i="9"/>
  <c r="BI692" i="9"/>
  <c r="CR692" i="9"/>
  <c r="BX692" i="9"/>
  <c r="DG692" i="9"/>
  <c r="BH692" i="9"/>
  <c r="CQ692" i="9"/>
  <c r="CP693" i="9"/>
  <c r="BG693" i="9"/>
  <c r="CO694" i="9"/>
  <c r="BF694" i="9"/>
  <c r="BU696" i="9"/>
  <c r="DD696" i="9"/>
  <c r="BE696" i="9"/>
  <c r="CN696" i="9"/>
  <c r="DC696" i="9"/>
  <c r="BT696" i="9"/>
  <c r="CM696" i="9"/>
  <c r="BD696" i="9"/>
  <c r="CX697" i="9"/>
  <c r="BO697" i="9"/>
  <c r="CW698" i="9"/>
  <c r="BN698" i="9"/>
  <c r="BQ700" i="9"/>
  <c r="CZ700" i="9"/>
  <c r="BP700" i="9"/>
  <c r="CY700" i="9"/>
  <c r="DF701" i="9"/>
  <c r="BW701" i="9"/>
  <c r="DE702" i="9"/>
  <c r="BV702" i="9"/>
  <c r="DV704" i="9"/>
  <c r="DY704" i="9" s="1"/>
  <c r="BM704" i="9"/>
  <c r="CV704" i="9"/>
  <c r="DK704" i="9"/>
  <c r="CB704" i="9"/>
  <c r="BL704" i="9"/>
  <c r="CU704" i="9"/>
  <c r="BY708" i="9"/>
  <c r="DH708" i="9"/>
  <c r="BI708" i="9"/>
  <c r="CR708" i="9"/>
  <c r="BX708" i="9"/>
  <c r="DG708" i="9"/>
  <c r="BH708" i="9"/>
  <c r="CQ708" i="9"/>
  <c r="CP709" i="9"/>
  <c r="BG709" i="9"/>
  <c r="CO710" i="9"/>
  <c r="BF710" i="9"/>
  <c r="DV712" i="9"/>
  <c r="DY712" i="9" s="1"/>
  <c r="BI712" i="9"/>
  <c r="CR712" i="9"/>
  <c r="BT712" i="9"/>
  <c r="DC712" i="9"/>
  <c r="BD712" i="9"/>
  <c r="CM712" i="9"/>
  <c r="CX713" i="9"/>
  <c r="BO713" i="9"/>
  <c r="CW714" i="9"/>
  <c r="BN714" i="9"/>
  <c r="BY716" i="9"/>
  <c r="DH716" i="9"/>
  <c r="BP716" i="9"/>
  <c r="CY716" i="9"/>
  <c r="DF717" i="9"/>
  <c r="BW717" i="9"/>
  <c r="DE718" i="9"/>
  <c r="BV718" i="9"/>
  <c r="BI720" i="9"/>
  <c r="CR720" i="9"/>
  <c r="BQ720" i="9"/>
  <c r="CZ720" i="9"/>
  <c r="DK720" i="9"/>
  <c r="CB720" i="9"/>
  <c r="CU720" i="9"/>
  <c r="BL720" i="9"/>
  <c r="BQ724" i="9"/>
  <c r="CZ724" i="9"/>
  <c r="BM724" i="9"/>
  <c r="CV724" i="9"/>
  <c r="BX724" i="9"/>
  <c r="DG724" i="9"/>
  <c r="BH724" i="9"/>
  <c r="CQ724" i="9"/>
  <c r="CP725" i="9"/>
  <c r="BG725" i="9"/>
  <c r="CO726" i="9"/>
  <c r="BF726" i="9"/>
  <c r="BE728" i="9"/>
  <c r="CN728" i="9"/>
  <c r="BI728" i="9"/>
  <c r="CR728" i="9"/>
  <c r="BT728" i="9"/>
  <c r="DC728" i="9"/>
  <c r="CM728" i="9"/>
  <c r="BD728" i="9"/>
  <c r="CX729" i="9"/>
  <c r="BO729" i="9"/>
  <c r="DE730" i="9"/>
  <c r="BV730" i="9"/>
  <c r="BQ732" i="9"/>
  <c r="CZ732" i="9"/>
  <c r="DV732" i="9"/>
  <c r="DY732" i="9" s="1"/>
  <c r="CB732" i="9"/>
  <c r="DK732" i="9"/>
  <c r="BL732" i="9"/>
  <c r="CU732" i="9"/>
  <c r="BI736" i="9"/>
  <c r="CR736" i="9"/>
  <c r="BE736" i="9"/>
  <c r="CN736" i="9"/>
  <c r="BT736" i="9"/>
  <c r="DC736" i="9"/>
  <c r="CM736" i="9"/>
  <c r="BD736" i="9"/>
  <c r="CX737" i="9"/>
  <c r="BO737" i="9"/>
  <c r="DE738" i="9"/>
  <c r="BV738" i="9"/>
  <c r="BU740" i="9"/>
  <c r="DD740" i="9"/>
  <c r="BY740" i="9"/>
  <c r="DH740" i="9"/>
  <c r="CB740" i="9"/>
  <c r="DK740" i="9"/>
  <c r="CU740" i="9"/>
  <c r="BL740" i="9"/>
  <c r="BM744" i="9"/>
  <c r="CV744" i="9"/>
  <c r="BI744" i="9"/>
  <c r="CR744" i="9"/>
  <c r="BX744" i="9"/>
  <c r="DG744" i="9"/>
  <c r="BH744" i="9"/>
  <c r="CQ744" i="9"/>
  <c r="CP745" i="9"/>
  <c r="BG745" i="9"/>
  <c r="CW746" i="9"/>
  <c r="BN746" i="9"/>
  <c r="BE748" i="9"/>
  <c r="CN748" i="9"/>
  <c r="BP748" i="9"/>
  <c r="CY748" i="9"/>
  <c r="DF749" i="9"/>
  <c r="BW749" i="9"/>
  <c r="BM752" i="9"/>
  <c r="CV752" i="9"/>
  <c r="CB752" i="9"/>
  <c r="DK752" i="9"/>
  <c r="BL752" i="9"/>
  <c r="CU752" i="9"/>
  <c r="BM756" i="9"/>
  <c r="CV756" i="9"/>
  <c r="BI756" i="9"/>
  <c r="CR756" i="9"/>
  <c r="BX756" i="9"/>
  <c r="DG756" i="9"/>
  <c r="BH756" i="9"/>
  <c r="CQ756" i="9"/>
  <c r="CP757" i="9"/>
  <c r="BG757" i="9"/>
  <c r="BE760" i="9"/>
  <c r="CN760" i="9"/>
  <c r="BI760" i="9"/>
  <c r="CR760" i="9"/>
  <c r="BT760" i="9"/>
  <c r="DC760" i="9"/>
  <c r="BD760" i="9"/>
  <c r="CM760" i="9"/>
  <c r="CX761" i="9"/>
  <c r="BO761" i="9"/>
  <c r="BQ764" i="9"/>
  <c r="CZ764" i="9"/>
  <c r="BP764" i="9"/>
  <c r="CY764" i="9"/>
  <c r="CD378" i="9"/>
  <c r="CE378" i="9"/>
  <c r="CC378" i="9"/>
  <c r="DF491" i="9"/>
  <c r="BW491" i="9"/>
  <c r="CW491" i="9"/>
  <c r="BN491" i="9"/>
  <c r="DV491" i="9"/>
  <c r="DY491" i="9" s="1"/>
  <c r="BM491" i="9"/>
  <c r="CV491" i="9"/>
  <c r="DK491" i="9"/>
  <c r="CB491" i="9"/>
  <c r="CU491" i="9"/>
  <c r="BL491" i="9"/>
  <c r="DU512" i="9"/>
  <c r="DX512" i="9" s="1"/>
  <c r="CX600" i="9"/>
  <c r="BO600" i="9"/>
  <c r="CW604" i="9"/>
  <c r="BN604" i="9"/>
  <c r="DV604" i="9"/>
  <c r="DY604" i="9" s="1"/>
  <c r="BM604" i="9"/>
  <c r="CV604" i="9"/>
  <c r="DK604" i="9"/>
  <c r="CB604" i="9"/>
  <c r="CU604" i="9"/>
  <c r="BL604" i="9"/>
  <c r="CW620" i="9"/>
  <c r="BN620" i="9"/>
  <c r="DV620" i="9"/>
  <c r="DY620" i="9" s="1"/>
  <c r="BM620" i="9"/>
  <c r="CV620" i="9"/>
  <c r="DK620" i="9"/>
  <c r="CB620" i="9"/>
  <c r="CU620" i="9"/>
  <c r="BL620" i="9"/>
  <c r="DA624" i="9"/>
  <c r="BR624" i="9"/>
  <c r="BQ624" i="9"/>
  <c r="CZ624" i="9"/>
  <c r="CY624" i="9"/>
  <c r="BP624" i="9"/>
  <c r="DE628" i="9"/>
  <c r="BV628" i="9"/>
  <c r="CO628" i="9"/>
  <c r="BF628" i="9"/>
  <c r="BU628" i="9"/>
  <c r="DD628" i="9"/>
  <c r="BE628" i="9"/>
  <c r="CN628" i="9"/>
  <c r="DC628" i="9"/>
  <c r="BT628" i="9"/>
  <c r="CM628" i="9"/>
  <c r="BD628" i="9"/>
  <c r="DI632" i="9"/>
  <c r="BZ632" i="9"/>
  <c r="CS632" i="9"/>
  <c r="BJ632" i="9"/>
  <c r="BY632" i="9"/>
  <c r="DH632" i="9"/>
  <c r="BI632" i="9"/>
  <c r="CR632" i="9"/>
  <c r="DG632" i="9"/>
  <c r="BX632" i="9"/>
  <c r="CQ632" i="9"/>
  <c r="BH632" i="9"/>
  <c r="CX636" i="9"/>
  <c r="BO636" i="9"/>
  <c r="CX640" i="9"/>
  <c r="BO640" i="9"/>
  <c r="CX648" i="9"/>
  <c r="BO648" i="9"/>
  <c r="CX656" i="9"/>
  <c r="BO656" i="9"/>
  <c r="CW660" i="9"/>
  <c r="BN660" i="9"/>
  <c r="DV660" i="9"/>
  <c r="DY660" i="9" s="1"/>
  <c r="BM660" i="9"/>
  <c r="CV660" i="9"/>
  <c r="DK660" i="9"/>
  <c r="CB660" i="9"/>
  <c r="CU660" i="9"/>
  <c r="BL660" i="9"/>
  <c r="DI668" i="9"/>
  <c r="BZ668" i="9"/>
  <c r="CS668" i="9"/>
  <c r="BJ668" i="9"/>
  <c r="BY668" i="9"/>
  <c r="DH668" i="9"/>
  <c r="BI668" i="9"/>
  <c r="CR668" i="9"/>
  <c r="DG668" i="9"/>
  <c r="BX668" i="9"/>
  <c r="CQ668" i="9"/>
  <c r="BH668" i="9"/>
  <c r="CX672" i="9"/>
  <c r="BO672" i="9"/>
  <c r="CW676" i="9"/>
  <c r="BN676" i="9"/>
  <c r="DV676" i="9"/>
  <c r="DY676" i="9" s="1"/>
  <c r="BM676" i="9"/>
  <c r="CV676" i="9"/>
  <c r="DK676" i="9"/>
  <c r="CB676" i="9"/>
  <c r="CU676" i="9"/>
  <c r="BL676" i="9"/>
  <c r="DE680" i="9"/>
  <c r="BV680" i="9"/>
  <c r="BU686" i="9"/>
  <c r="DD686" i="9"/>
  <c r="BE686" i="9"/>
  <c r="CN686" i="9"/>
  <c r="BT686" i="9"/>
  <c r="DC686" i="9"/>
  <c r="BD686" i="9"/>
  <c r="CM686" i="9"/>
  <c r="DV702" i="9"/>
  <c r="DY702" i="9" s="1"/>
  <c r="BM702" i="9"/>
  <c r="CV702" i="9"/>
  <c r="CB702" i="9"/>
  <c r="DK702" i="9"/>
  <c r="BL702" i="9"/>
  <c r="CU702" i="9"/>
  <c r="DV710" i="9"/>
  <c r="DY710" i="9" s="1"/>
  <c r="BI710" i="9"/>
  <c r="CR710" i="9"/>
  <c r="BT710" i="9"/>
  <c r="DC710" i="9"/>
  <c r="BD710" i="9"/>
  <c r="CM710" i="9"/>
  <c r="DV714" i="9"/>
  <c r="DY714" i="9" s="1"/>
  <c r="BI714" i="9"/>
  <c r="CR714" i="9"/>
  <c r="BT714" i="9"/>
  <c r="DC714" i="9"/>
  <c r="BD714" i="9"/>
  <c r="CM714" i="9"/>
  <c r="DV722" i="9"/>
  <c r="DY722" i="9" s="1"/>
  <c r="BI722" i="9"/>
  <c r="CR722" i="9"/>
  <c r="BT722" i="9"/>
  <c r="DC722" i="9"/>
  <c r="BD722" i="9"/>
  <c r="CM722" i="9"/>
  <c r="BE726" i="9"/>
  <c r="CN726" i="9"/>
  <c r="BI726" i="9"/>
  <c r="CR726" i="9"/>
  <c r="BT726" i="9"/>
  <c r="DC726" i="9"/>
  <c r="BD726" i="9"/>
  <c r="CM726" i="9"/>
  <c r="CT443" i="9"/>
  <c r="BK443" i="9"/>
  <c r="CL443" i="9"/>
  <c r="BC443" i="9"/>
  <c r="DA443" i="9"/>
  <c r="BR443" i="9"/>
  <c r="BQ443" i="9"/>
  <c r="CZ443" i="9"/>
  <c r="CY443" i="9"/>
  <c r="BP443" i="9"/>
  <c r="DF463" i="9"/>
  <c r="BW463" i="9"/>
  <c r="CW463" i="9"/>
  <c r="BN463" i="9"/>
  <c r="DV463" i="9"/>
  <c r="DY463" i="9" s="1"/>
  <c r="BM463" i="9"/>
  <c r="CV463" i="9"/>
  <c r="DK463" i="9"/>
  <c r="CB463" i="9"/>
  <c r="CU463" i="9"/>
  <c r="BL463" i="9"/>
  <c r="CP479" i="9"/>
  <c r="BG479" i="9"/>
  <c r="DI479" i="9"/>
  <c r="BZ479" i="9"/>
  <c r="CS479" i="9"/>
  <c r="BJ479" i="9"/>
  <c r="BY479" i="9"/>
  <c r="DH479" i="9"/>
  <c r="BI479" i="9"/>
  <c r="CR479" i="9"/>
  <c r="DG479" i="9"/>
  <c r="BX479" i="9"/>
  <c r="CQ479" i="9"/>
  <c r="BH479" i="9"/>
  <c r="DF487" i="9"/>
  <c r="BW487" i="9"/>
  <c r="CW487" i="9"/>
  <c r="BN487" i="9"/>
  <c r="DV487" i="9"/>
  <c r="DY487" i="9" s="1"/>
  <c r="BM487" i="9"/>
  <c r="CV487" i="9"/>
  <c r="DK487" i="9"/>
  <c r="CB487" i="9"/>
  <c r="CU487" i="9"/>
  <c r="BL487" i="9"/>
  <c r="CP507" i="9"/>
  <c r="BG507" i="9"/>
  <c r="DI507" i="9"/>
  <c r="BZ507" i="9"/>
  <c r="CS507" i="9"/>
  <c r="BJ507" i="9"/>
  <c r="BY507" i="9"/>
  <c r="DH507" i="9"/>
  <c r="BI507" i="9"/>
  <c r="CR507" i="9"/>
  <c r="DG507" i="9"/>
  <c r="BX507" i="9"/>
  <c r="CQ507" i="9"/>
  <c r="BH507" i="9"/>
  <c r="DJ523" i="9"/>
  <c r="CA523" i="9"/>
  <c r="DB523" i="9"/>
  <c r="BS523" i="9"/>
  <c r="DE523" i="9"/>
  <c r="BV523" i="9"/>
  <c r="CO523" i="9"/>
  <c r="BF523" i="9"/>
  <c r="BU523" i="9"/>
  <c r="DD523" i="9"/>
  <c r="BE523" i="9"/>
  <c r="CN523" i="9"/>
  <c r="DC523" i="9"/>
  <c r="BT523" i="9"/>
  <c r="CM523" i="9"/>
  <c r="BD523" i="9"/>
  <c r="DI643" i="9"/>
  <c r="BZ643" i="9"/>
  <c r="CS643" i="9"/>
  <c r="BJ643" i="9"/>
  <c r="BY643" i="9"/>
  <c r="DH643" i="9"/>
  <c r="BI643" i="9"/>
  <c r="CR643" i="9"/>
  <c r="DG643" i="9"/>
  <c r="BX643" i="9"/>
  <c r="CQ643" i="9"/>
  <c r="BH643" i="9"/>
  <c r="CL644" i="9"/>
  <c r="BC644" i="9"/>
  <c r="CT646" i="9"/>
  <c r="BK646" i="9"/>
  <c r="DE647" i="9"/>
  <c r="BV647" i="9"/>
  <c r="CO647" i="9"/>
  <c r="BF647" i="9"/>
  <c r="BU647" i="9"/>
  <c r="DD647" i="9"/>
  <c r="BE647" i="9"/>
  <c r="CN647" i="9"/>
  <c r="DC647" i="9"/>
  <c r="BT647" i="9"/>
  <c r="CM647" i="9"/>
  <c r="BD647" i="9"/>
  <c r="DB648" i="9"/>
  <c r="BS648" i="9"/>
  <c r="DJ650" i="9"/>
  <c r="CA650" i="9"/>
  <c r="DA651" i="9"/>
  <c r="BR651" i="9"/>
  <c r="BQ651" i="9"/>
  <c r="CZ651" i="9"/>
  <c r="CY651" i="9"/>
  <c r="BP651" i="9"/>
  <c r="CP653" i="9"/>
  <c r="BG653" i="9"/>
  <c r="CW655" i="9"/>
  <c r="BN655" i="9"/>
  <c r="DV655" i="9"/>
  <c r="DY655" i="9" s="1"/>
  <c r="BM655" i="9"/>
  <c r="CV655" i="9"/>
  <c r="DK655" i="9"/>
  <c r="CB655" i="9"/>
  <c r="CU655" i="9"/>
  <c r="BL655" i="9"/>
  <c r="DF657" i="9"/>
  <c r="BW657" i="9"/>
  <c r="DI659" i="9"/>
  <c r="BZ659" i="9"/>
  <c r="CS659" i="9"/>
  <c r="BJ659" i="9"/>
  <c r="BY659" i="9"/>
  <c r="DH659" i="9"/>
  <c r="BI659" i="9"/>
  <c r="CR659" i="9"/>
  <c r="DG659" i="9"/>
  <c r="BX659" i="9"/>
  <c r="CQ659" i="9"/>
  <c r="BH659" i="9"/>
  <c r="CL660" i="9"/>
  <c r="BC660" i="9"/>
  <c r="CT662" i="9"/>
  <c r="BK662" i="9"/>
  <c r="DE663" i="9"/>
  <c r="BV663" i="9"/>
  <c r="CO663" i="9"/>
  <c r="BF663" i="9"/>
  <c r="BU663" i="9"/>
  <c r="DD663" i="9"/>
  <c r="BE663" i="9"/>
  <c r="CN663" i="9"/>
  <c r="DC663" i="9"/>
  <c r="BT663" i="9"/>
  <c r="CM663" i="9"/>
  <c r="BD663" i="9"/>
  <c r="DB664" i="9"/>
  <c r="BS664" i="9"/>
  <c r="DJ666" i="9"/>
  <c r="CA666" i="9"/>
  <c r="DA667" i="9"/>
  <c r="BR667" i="9"/>
  <c r="BQ667" i="9"/>
  <c r="CZ667" i="9"/>
  <c r="CY667" i="9"/>
  <c r="BP667" i="9"/>
  <c r="CP669" i="9"/>
  <c r="BG669" i="9"/>
  <c r="CW671" i="9"/>
  <c r="BN671" i="9"/>
  <c r="DV671" i="9"/>
  <c r="DY671" i="9" s="1"/>
  <c r="BM671" i="9"/>
  <c r="CV671" i="9"/>
  <c r="DK671" i="9"/>
  <c r="CB671" i="9"/>
  <c r="CU671" i="9"/>
  <c r="BL671" i="9"/>
  <c r="DF673" i="9"/>
  <c r="BW673" i="9"/>
  <c r="DI675" i="9"/>
  <c r="BZ675" i="9"/>
  <c r="CS675" i="9"/>
  <c r="BJ675" i="9"/>
  <c r="BY675" i="9"/>
  <c r="DH675" i="9"/>
  <c r="BI675" i="9"/>
  <c r="CR675" i="9"/>
  <c r="DG675" i="9"/>
  <c r="BX675" i="9"/>
  <c r="CQ675" i="9"/>
  <c r="BH675" i="9"/>
  <c r="CL676" i="9"/>
  <c r="BC676" i="9"/>
  <c r="CT678" i="9"/>
  <c r="BK678" i="9"/>
  <c r="DE679" i="9"/>
  <c r="BV679" i="9"/>
  <c r="CO679" i="9"/>
  <c r="BF679" i="9"/>
  <c r="BU679" i="9"/>
  <c r="DD679" i="9"/>
  <c r="BE679" i="9"/>
  <c r="CN679" i="9"/>
  <c r="DC679" i="9"/>
  <c r="BT679" i="9"/>
  <c r="CM679" i="9"/>
  <c r="BD679" i="9"/>
  <c r="CX680" i="9"/>
  <c r="BO680" i="9"/>
  <c r="CW681" i="9"/>
  <c r="BN681" i="9"/>
  <c r="CT682" i="9"/>
  <c r="BK682" i="9"/>
  <c r="BM683" i="9"/>
  <c r="CV683" i="9"/>
  <c r="CB683" i="9"/>
  <c r="DK683" i="9"/>
  <c r="BL683" i="9"/>
  <c r="CU683" i="9"/>
  <c r="DJ686" i="9"/>
  <c r="CA686" i="9"/>
  <c r="BU687" i="9"/>
  <c r="DD687" i="9"/>
  <c r="BE687" i="9"/>
  <c r="CN687" i="9"/>
  <c r="BT687" i="9"/>
  <c r="DC687" i="9"/>
  <c r="BD687" i="9"/>
  <c r="CM687" i="9"/>
  <c r="CX688" i="9"/>
  <c r="BO688" i="9"/>
  <c r="CW689" i="9"/>
  <c r="BN689" i="9"/>
  <c r="CT690" i="9"/>
  <c r="BK690" i="9"/>
  <c r="BM691" i="9"/>
  <c r="CV691" i="9"/>
  <c r="CB691" i="9"/>
  <c r="DK691" i="9"/>
  <c r="BL691" i="9"/>
  <c r="CU691" i="9"/>
  <c r="DJ694" i="9"/>
  <c r="CA694" i="9"/>
  <c r="BU695" i="9"/>
  <c r="DD695" i="9"/>
  <c r="BE695" i="9"/>
  <c r="CN695" i="9"/>
  <c r="BT695" i="9"/>
  <c r="DC695" i="9"/>
  <c r="BD695" i="9"/>
  <c r="CM695" i="9"/>
  <c r="CX696" i="9"/>
  <c r="BO696" i="9"/>
  <c r="CW697" i="9"/>
  <c r="BN697" i="9"/>
  <c r="CT698" i="9"/>
  <c r="BK698" i="9"/>
  <c r="BM699" i="9"/>
  <c r="CV699" i="9"/>
  <c r="CB699" i="9"/>
  <c r="DK699" i="9"/>
  <c r="BL699" i="9"/>
  <c r="CU699" i="9"/>
  <c r="DJ702" i="9"/>
  <c r="CA702" i="9"/>
  <c r="BU703" i="9"/>
  <c r="DD703" i="9"/>
  <c r="BE703" i="9"/>
  <c r="CN703" i="9"/>
  <c r="BT703" i="9"/>
  <c r="DC703" i="9"/>
  <c r="BD703" i="9"/>
  <c r="CM703" i="9"/>
  <c r="CX704" i="9"/>
  <c r="BO704" i="9"/>
  <c r="CW705" i="9"/>
  <c r="BN705" i="9"/>
  <c r="CT706" i="9"/>
  <c r="BK706" i="9"/>
  <c r="BM707" i="9"/>
  <c r="CV707" i="9"/>
  <c r="CB707" i="9"/>
  <c r="DK707" i="9"/>
  <c r="BL707" i="9"/>
  <c r="CU707" i="9"/>
  <c r="DJ710" i="9"/>
  <c r="CA710" i="9"/>
  <c r="BU711" i="9"/>
  <c r="DD711" i="9"/>
  <c r="BE711" i="9"/>
  <c r="CN711" i="9"/>
  <c r="BT711" i="9"/>
  <c r="DC711" i="9"/>
  <c r="BD711" i="9"/>
  <c r="CM711" i="9"/>
  <c r="CX712" i="9"/>
  <c r="BO712" i="9"/>
  <c r="CW713" i="9"/>
  <c r="BN713" i="9"/>
  <c r="CT714" i="9"/>
  <c r="BK714" i="9"/>
  <c r="BM715" i="9"/>
  <c r="CV715" i="9"/>
  <c r="CB715" i="9"/>
  <c r="DK715" i="9"/>
  <c r="BL715" i="9"/>
  <c r="CU715" i="9"/>
  <c r="DJ718" i="9"/>
  <c r="CA718" i="9"/>
  <c r="BI719" i="9"/>
  <c r="CR719" i="9"/>
  <c r="BT719" i="9"/>
  <c r="DC719" i="9"/>
  <c r="BD719" i="9"/>
  <c r="CM719" i="9"/>
  <c r="CX720" i="9"/>
  <c r="BO720" i="9"/>
  <c r="CW721" i="9"/>
  <c r="BN721" i="9"/>
  <c r="CT722" i="9"/>
  <c r="BK722" i="9"/>
  <c r="BU723" i="9"/>
  <c r="DD723" i="9"/>
  <c r="BQ723" i="9"/>
  <c r="CZ723" i="9"/>
  <c r="CB723" i="9"/>
  <c r="DK723" i="9"/>
  <c r="BL723" i="9"/>
  <c r="CU723" i="9"/>
  <c r="DJ726" i="9"/>
  <c r="CA726" i="9"/>
  <c r="BY727" i="9"/>
  <c r="DH727" i="9"/>
  <c r="BE727" i="9"/>
  <c r="CN727" i="9"/>
  <c r="BT727" i="9"/>
  <c r="DC727" i="9"/>
  <c r="BD727" i="9"/>
  <c r="CM727" i="9"/>
  <c r="CX728" i="9"/>
  <c r="BO728" i="9"/>
  <c r="CW729" i="9"/>
  <c r="BN729" i="9"/>
  <c r="CT730" i="9"/>
  <c r="BK730" i="9"/>
  <c r="BY731" i="9"/>
  <c r="DH731" i="9"/>
  <c r="BU731" i="9"/>
  <c r="DD731" i="9"/>
  <c r="CB731" i="9"/>
  <c r="DK731" i="9"/>
  <c r="BL731" i="9"/>
  <c r="CU731" i="9"/>
  <c r="DJ734" i="9"/>
  <c r="CA734" i="9"/>
  <c r="BE735" i="9"/>
  <c r="CN735" i="9"/>
  <c r="BT735" i="9"/>
  <c r="DC735" i="9"/>
  <c r="BD735" i="9"/>
  <c r="CM735" i="9"/>
  <c r="CX736" i="9"/>
  <c r="BO736" i="9"/>
  <c r="CW737" i="9"/>
  <c r="BN737" i="9"/>
  <c r="CT738" i="9"/>
  <c r="BK738" i="9"/>
  <c r="BY739" i="9"/>
  <c r="DH739" i="9"/>
  <c r="BU739" i="9"/>
  <c r="DD739" i="9"/>
  <c r="CB739" i="9"/>
  <c r="DK739" i="9"/>
  <c r="BL739" i="9"/>
  <c r="CU739" i="9"/>
  <c r="DJ742" i="9"/>
  <c r="CA742" i="9"/>
  <c r="BE743" i="9"/>
  <c r="CN743" i="9"/>
  <c r="BT743" i="9"/>
  <c r="DC743" i="9"/>
  <c r="BD743" i="9"/>
  <c r="CM743" i="9"/>
  <c r="CX744" i="9"/>
  <c r="BO744" i="9"/>
  <c r="CW745" i="9"/>
  <c r="BN745" i="9"/>
  <c r="CT746" i="9"/>
  <c r="BK746" i="9"/>
  <c r="BY747" i="9"/>
  <c r="DH747" i="9"/>
  <c r="CB747" i="9"/>
  <c r="DK747" i="9"/>
  <c r="BL747" i="9"/>
  <c r="CU747" i="9"/>
  <c r="BU751" i="9"/>
  <c r="DD751" i="9"/>
  <c r="BE751" i="9"/>
  <c r="CN751" i="9"/>
  <c r="BT751" i="9"/>
  <c r="DC751" i="9"/>
  <c r="BD751" i="9"/>
  <c r="CM751" i="9"/>
  <c r="CX752" i="9"/>
  <c r="BO752" i="9"/>
  <c r="CW753" i="9"/>
  <c r="BN753" i="9"/>
  <c r="BY755" i="9"/>
  <c r="DH755" i="9"/>
  <c r="CB755" i="9"/>
  <c r="DK755" i="9"/>
  <c r="BL755" i="9"/>
  <c r="CU755" i="9"/>
  <c r="BE759" i="9"/>
  <c r="CN759" i="9"/>
  <c r="BT759" i="9"/>
  <c r="DC759" i="9"/>
  <c r="CM759" i="9"/>
  <c r="BD759" i="9"/>
  <c r="CX760" i="9"/>
  <c r="BO760" i="9"/>
  <c r="CW761" i="9"/>
  <c r="BN761" i="9"/>
  <c r="BU763" i="9"/>
  <c r="DD763" i="9"/>
  <c r="BQ763" i="9"/>
  <c r="CZ763" i="9"/>
  <c r="CB763" i="9"/>
  <c r="DK763" i="9"/>
  <c r="BL763" i="9"/>
  <c r="CU763" i="9"/>
  <c r="BT765" i="9"/>
  <c r="DC765" i="9"/>
  <c r="BD765" i="9"/>
  <c r="CM765" i="9"/>
  <c r="CY766" i="9"/>
  <c r="BP766" i="9"/>
  <c r="DK767" i="9"/>
  <c r="CB767" i="9"/>
  <c r="CU767" i="9"/>
  <c r="BL767" i="9"/>
  <c r="BX768" i="9"/>
  <c r="DG768" i="9"/>
  <c r="BH768" i="9"/>
  <c r="CQ768" i="9"/>
  <c r="BT769" i="9"/>
  <c r="DC769" i="9"/>
  <c r="BD769" i="9"/>
  <c r="CM769" i="9"/>
  <c r="CY770" i="9"/>
  <c r="BP770" i="9"/>
  <c r="DK771" i="9"/>
  <c r="CB771" i="9"/>
  <c r="CU771" i="9"/>
  <c r="BL771" i="9"/>
  <c r="BX772" i="9"/>
  <c r="DG772" i="9"/>
  <c r="BH772" i="9"/>
  <c r="CQ772" i="9"/>
  <c r="BT773" i="9"/>
  <c r="DC773" i="9"/>
  <c r="BD773" i="9"/>
  <c r="CM773" i="9"/>
  <c r="CY774" i="9"/>
  <c r="BP774" i="9"/>
  <c r="DK775" i="9"/>
  <c r="CB775" i="9"/>
  <c r="CU775" i="9"/>
  <c r="BL775" i="9"/>
  <c r="BX776" i="9"/>
  <c r="DG776" i="9"/>
  <c r="BH776" i="9"/>
  <c r="CQ776" i="9"/>
  <c r="BT777" i="9"/>
  <c r="DC777" i="9"/>
  <c r="BD777" i="9"/>
  <c r="CM777" i="9"/>
  <c r="CY778" i="9"/>
  <c r="BP778" i="9"/>
  <c r="DK779" i="9"/>
  <c r="CB779" i="9"/>
  <c r="CU779" i="9"/>
  <c r="BL779" i="9"/>
  <c r="BX780" i="9"/>
  <c r="DG780" i="9"/>
  <c r="BH780" i="9"/>
  <c r="CQ780" i="9"/>
  <c r="BT781" i="9"/>
  <c r="DC781" i="9"/>
  <c r="BD781" i="9"/>
  <c r="CM781" i="9"/>
  <c r="CY782" i="9"/>
  <c r="BP782" i="9"/>
  <c r="W414" i="9"/>
  <c r="AA414" i="9"/>
  <c r="AE414" i="9"/>
  <c r="AI414" i="9"/>
  <c r="AM414" i="9"/>
  <c r="AQ414" i="9"/>
  <c r="AU414" i="9"/>
  <c r="DM414" i="9" s="1"/>
  <c r="T414" i="9"/>
  <c r="Y414" i="9"/>
  <c r="AD414" i="9"/>
  <c r="AJ414" i="9"/>
  <c r="AO414" i="9"/>
  <c r="AT414" i="9"/>
  <c r="DL414" i="9" s="1"/>
  <c r="U414" i="9"/>
  <c r="Z414" i="9"/>
  <c r="AF414" i="9"/>
  <c r="AK414" i="9"/>
  <c r="AP414" i="9"/>
  <c r="AV414" i="9"/>
  <c r="DN414" i="9" s="1"/>
  <c r="V414" i="9"/>
  <c r="AB414" i="9"/>
  <c r="AG414" i="9"/>
  <c r="AL414" i="9"/>
  <c r="AR414" i="9"/>
  <c r="AW414" i="9"/>
  <c r="DO414" i="9" s="1"/>
  <c r="AH414" i="9"/>
  <c r="AN414" i="9"/>
  <c r="X414" i="9"/>
  <c r="AS414" i="9"/>
  <c r="AC414" i="9"/>
  <c r="DJ447" i="9"/>
  <c r="CA447" i="9"/>
  <c r="DB447" i="9"/>
  <c r="BS447" i="9"/>
  <c r="DE447" i="9"/>
  <c r="BV447" i="9"/>
  <c r="CO447" i="9"/>
  <c r="BF447" i="9"/>
  <c r="BU447" i="9"/>
  <c r="DD447" i="9"/>
  <c r="BE447" i="9"/>
  <c r="CN447" i="9"/>
  <c r="DC447" i="9"/>
  <c r="BT447" i="9"/>
  <c r="CM447" i="9"/>
  <c r="BD447" i="9"/>
  <c r="CT535" i="9"/>
  <c r="BK535" i="9"/>
  <c r="CL535" i="9"/>
  <c r="BC535" i="9"/>
  <c r="DA535" i="9"/>
  <c r="BR535" i="9"/>
  <c r="BQ535" i="9"/>
  <c r="CZ535" i="9"/>
  <c r="CY535" i="9"/>
  <c r="BP535" i="9"/>
  <c r="DE588" i="9"/>
  <c r="BV588" i="9"/>
  <c r="CO588" i="9"/>
  <c r="BF588" i="9"/>
  <c r="BU588" i="9"/>
  <c r="DD588" i="9"/>
  <c r="BE588" i="9"/>
  <c r="CN588" i="9"/>
  <c r="DC588" i="9"/>
  <c r="BT588" i="9"/>
  <c r="CM588" i="9"/>
  <c r="BD588" i="9"/>
  <c r="DA596" i="9"/>
  <c r="BR596" i="9"/>
  <c r="BQ596" i="9"/>
  <c r="CZ596" i="9"/>
  <c r="CY596" i="9"/>
  <c r="BP596" i="9"/>
  <c r="DA612" i="9"/>
  <c r="BR612" i="9"/>
  <c r="BQ612" i="9"/>
  <c r="CZ612" i="9"/>
  <c r="CY612" i="9"/>
  <c r="BP612" i="9"/>
  <c r="CW616" i="9"/>
  <c r="BN616" i="9"/>
  <c r="DV616" i="9"/>
  <c r="DY616" i="9" s="1"/>
  <c r="BM616" i="9"/>
  <c r="CV616" i="9"/>
  <c r="DK616" i="9"/>
  <c r="CB616" i="9"/>
  <c r="CU616" i="9"/>
  <c r="BL616" i="9"/>
  <c r="DA648" i="9"/>
  <c r="BR648" i="9"/>
  <c r="BQ648" i="9"/>
  <c r="CZ648" i="9"/>
  <c r="CY648" i="9"/>
  <c r="BP648" i="9"/>
  <c r="DE652" i="9"/>
  <c r="BV652" i="9"/>
  <c r="CO652" i="9"/>
  <c r="BF652" i="9"/>
  <c r="BU652" i="9"/>
  <c r="DD652" i="9"/>
  <c r="BE652" i="9"/>
  <c r="CN652" i="9"/>
  <c r="DC652" i="9"/>
  <c r="BT652" i="9"/>
  <c r="CM652" i="9"/>
  <c r="BD652" i="9"/>
  <c r="DI656" i="9"/>
  <c r="BZ656" i="9"/>
  <c r="CS656" i="9"/>
  <c r="BJ656" i="9"/>
  <c r="BY656" i="9"/>
  <c r="DH656" i="9"/>
  <c r="BI656" i="9"/>
  <c r="CR656" i="9"/>
  <c r="DG656" i="9"/>
  <c r="BX656" i="9"/>
  <c r="CQ656" i="9"/>
  <c r="BH656" i="9"/>
  <c r="DE664" i="9"/>
  <c r="BV664" i="9"/>
  <c r="CO664" i="9"/>
  <c r="BF664" i="9"/>
  <c r="BU664" i="9"/>
  <c r="DD664" i="9"/>
  <c r="BE664" i="9"/>
  <c r="CN664" i="9"/>
  <c r="DC664" i="9"/>
  <c r="BT664" i="9"/>
  <c r="CM664" i="9"/>
  <c r="BD664" i="9"/>
  <c r="DA672" i="9"/>
  <c r="BR672" i="9"/>
  <c r="BQ672" i="9"/>
  <c r="CZ672" i="9"/>
  <c r="CY672" i="9"/>
  <c r="BP672" i="9"/>
  <c r="CS680" i="9"/>
  <c r="BJ680" i="9"/>
  <c r="BY680" i="9"/>
  <c r="DH680" i="9"/>
  <c r="BI680" i="9"/>
  <c r="CR680" i="9"/>
  <c r="BX680" i="9"/>
  <c r="DG680" i="9"/>
  <c r="BH680" i="9"/>
  <c r="CQ680" i="9"/>
  <c r="BU730" i="9"/>
  <c r="DD730" i="9"/>
  <c r="BQ730" i="9"/>
  <c r="CZ730" i="9"/>
  <c r="CB730" i="9"/>
  <c r="DK730" i="9"/>
  <c r="BL730" i="9"/>
  <c r="CU730" i="9"/>
  <c r="BU734" i="9"/>
  <c r="DD734" i="9"/>
  <c r="BY734" i="9"/>
  <c r="DH734" i="9"/>
  <c r="CB734" i="9"/>
  <c r="DK734" i="9"/>
  <c r="BL734" i="9"/>
  <c r="CU734" i="9"/>
  <c r="BM738" i="9"/>
  <c r="CV738" i="9"/>
  <c r="BQ738" i="9"/>
  <c r="CZ738" i="9"/>
  <c r="BX738" i="9"/>
  <c r="DG738" i="9"/>
  <c r="BH738" i="9"/>
  <c r="CQ738" i="9"/>
  <c r="BP746" i="9"/>
  <c r="CY746" i="9"/>
  <c r="DC406" i="9"/>
  <c r="BT406" i="9"/>
  <c r="CL406" i="9"/>
  <c r="BC406" i="9"/>
  <c r="CQ406" i="9"/>
  <c r="BH406" i="9"/>
  <c r="CP406" i="9"/>
  <c r="BG406" i="9"/>
  <c r="BR406" i="9"/>
  <c r="DA406" i="9"/>
  <c r="BQ406" i="9"/>
  <c r="CZ406" i="9"/>
  <c r="DJ439" i="9"/>
  <c r="CA439" i="9"/>
  <c r="DB439" i="9"/>
  <c r="BS439" i="9"/>
  <c r="DE439" i="9"/>
  <c r="BV439" i="9"/>
  <c r="CO439" i="9"/>
  <c r="BF439" i="9"/>
  <c r="BU439" i="9"/>
  <c r="DD439" i="9"/>
  <c r="BE439" i="9"/>
  <c r="CN439" i="9"/>
  <c r="DC439" i="9"/>
  <c r="BT439" i="9"/>
  <c r="CM439" i="9"/>
  <c r="BD439" i="9"/>
  <c r="CP455" i="9"/>
  <c r="BG455" i="9"/>
  <c r="DI455" i="9"/>
  <c r="BZ455" i="9"/>
  <c r="CS455" i="9"/>
  <c r="BJ455" i="9"/>
  <c r="BY455" i="9"/>
  <c r="DH455" i="9"/>
  <c r="BI455" i="9"/>
  <c r="CR455" i="9"/>
  <c r="DG455" i="9"/>
  <c r="BX455" i="9"/>
  <c r="CQ455" i="9"/>
  <c r="BH455" i="9"/>
  <c r="DJ459" i="9"/>
  <c r="CA459" i="9"/>
  <c r="DB459" i="9"/>
  <c r="BS459" i="9"/>
  <c r="DE459" i="9"/>
  <c r="BV459" i="9"/>
  <c r="CO459" i="9"/>
  <c r="BF459" i="9"/>
  <c r="BU459" i="9"/>
  <c r="DD459" i="9"/>
  <c r="BE459" i="9"/>
  <c r="CN459" i="9"/>
  <c r="DC459" i="9"/>
  <c r="BT459" i="9"/>
  <c r="CM459" i="9"/>
  <c r="BD459" i="9"/>
  <c r="DF475" i="9"/>
  <c r="BW475" i="9"/>
  <c r="CW475" i="9"/>
  <c r="BN475" i="9"/>
  <c r="DV475" i="9"/>
  <c r="DY475" i="9" s="1"/>
  <c r="BM475" i="9"/>
  <c r="CV475" i="9"/>
  <c r="DK475" i="9"/>
  <c r="CB475" i="9"/>
  <c r="CU475" i="9"/>
  <c r="BL475" i="9"/>
  <c r="CT483" i="9"/>
  <c r="BK483" i="9"/>
  <c r="CL483" i="9"/>
  <c r="BC483" i="9"/>
  <c r="DA483" i="9"/>
  <c r="BR483" i="9"/>
  <c r="BQ483" i="9"/>
  <c r="CZ483" i="9"/>
  <c r="CY483" i="9"/>
  <c r="BP483" i="9"/>
  <c r="CP499" i="9"/>
  <c r="BG499" i="9"/>
  <c r="DI499" i="9"/>
  <c r="BZ499" i="9"/>
  <c r="CS499" i="9"/>
  <c r="BJ499" i="9"/>
  <c r="BY499" i="9"/>
  <c r="DH499" i="9"/>
  <c r="BI499" i="9"/>
  <c r="CR499" i="9"/>
  <c r="DG499" i="9"/>
  <c r="BX499" i="9"/>
  <c r="CQ499" i="9"/>
  <c r="BH499" i="9"/>
  <c r="DJ503" i="9"/>
  <c r="CA503" i="9"/>
  <c r="DB503" i="9"/>
  <c r="BS503" i="9"/>
  <c r="DE503" i="9"/>
  <c r="BV503" i="9"/>
  <c r="CO503" i="9"/>
  <c r="BF503" i="9"/>
  <c r="BU503" i="9"/>
  <c r="DD503" i="9"/>
  <c r="BE503" i="9"/>
  <c r="CN503" i="9"/>
  <c r="DC503" i="9"/>
  <c r="BT503" i="9"/>
  <c r="CM503" i="9"/>
  <c r="BD503" i="9"/>
  <c r="CP527" i="9"/>
  <c r="BG527" i="9"/>
  <c r="DI527" i="9"/>
  <c r="BZ527" i="9"/>
  <c r="CS527" i="9"/>
  <c r="BJ527" i="9"/>
  <c r="BY527" i="9"/>
  <c r="DH527" i="9"/>
  <c r="BI527" i="9"/>
  <c r="CR527" i="9"/>
  <c r="DG527" i="9"/>
  <c r="BX527" i="9"/>
  <c r="CQ527" i="9"/>
  <c r="BH527" i="9"/>
  <c r="DI590" i="9"/>
  <c r="BZ590" i="9"/>
  <c r="CS590" i="9"/>
  <c r="BJ590" i="9"/>
  <c r="BY590" i="9"/>
  <c r="DH590" i="9"/>
  <c r="BI590" i="9"/>
  <c r="CR590" i="9"/>
  <c r="DG590" i="9"/>
  <c r="BX590" i="9"/>
  <c r="CQ590" i="9"/>
  <c r="BH590" i="9"/>
  <c r="CP592" i="9"/>
  <c r="BG592" i="9"/>
  <c r="DE594" i="9"/>
  <c r="BV594" i="9"/>
  <c r="CO594" i="9"/>
  <c r="BF594" i="9"/>
  <c r="BU594" i="9"/>
  <c r="DD594" i="9"/>
  <c r="BE594" i="9"/>
  <c r="CN594" i="9"/>
  <c r="DC594" i="9"/>
  <c r="BT594" i="9"/>
  <c r="CM594" i="9"/>
  <c r="BD594" i="9"/>
  <c r="CW598" i="9"/>
  <c r="BN598" i="9"/>
  <c r="DV598" i="9"/>
  <c r="DY598" i="9" s="1"/>
  <c r="BM598" i="9"/>
  <c r="CV598" i="9"/>
  <c r="DK598" i="9"/>
  <c r="CB598" i="9"/>
  <c r="CU598" i="9"/>
  <c r="BL598" i="9"/>
  <c r="DI602" i="9"/>
  <c r="BZ602" i="9"/>
  <c r="CS602" i="9"/>
  <c r="BJ602" i="9"/>
  <c r="BY602" i="9"/>
  <c r="DH602" i="9"/>
  <c r="BI602" i="9"/>
  <c r="CR602" i="9"/>
  <c r="DG602" i="9"/>
  <c r="BX602" i="9"/>
  <c r="CQ602" i="9"/>
  <c r="BH602" i="9"/>
  <c r="CP604" i="9"/>
  <c r="BG604" i="9"/>
  <c r="DE606" i="9"/>
  <c r="BV606" i="9"/>
  <c r="CO606" i="9"/>
  <c r="BF606" i="9"/>
  <c r="BU606" i="9"/>
  <c r="DD606" i="9"/>
  <c r="BE606" i="9"/>
  <c r="CN606" i="9"/>
  <c r="DC606" i="9"/>
  <c r="BT606" i="9"/>
  <c r="CM606" i="9"/>
  <c r="BD606" i="9"/>
  <c r="DF608" i="9"/>
  <c r="BW608" i="9"/>
  <c r="DA610" i="9"/>
  <c r="BR610" i="9"/>
  <c r="BQ610" i="9"/>
  <c r="CZ610" i="9"/>
  <c r="CY610" i="9"/>
  <c r="BP610" i="9"/>
  <c r="DI614" i="9"/>
  <c r="BZ614" i="9"/>
  <c r="CS614" i="9"/>
  <c r="BJ614" i="9"/>
  <c r="BY614" i="9"/>
  <c r="DH614" i="9"/>
  <c r="BI614" i="9"/>
  <c r="CR614" i="9"/>
  <c r="DG614" i="9"/>
  <c r="BX614" i="9"/>
  <c r="CQ614" i="9"/>
  <c r="BH614" i="9"/>
  <c r="DF616" i="9"/>
  <c r="BW616" i="9"/>
  <c r="DA618" i="9"/>
  <c r="BR618" i="9"/>
  <c r="BQ618" i="9"/>
  <c r="CZ618" i="9"/>
  <c r="CY618" i="9"/>
  <c r="BP618" i="9"/>
  <c r="CW622" i="9"/>
  <c r="BN622" i="9"/>
  <c r="DV622" i="9"/>
  <c r="DY622" i="9" s="1"/>
  <c r="BM622" i="9"/>
  <c r="CV622" i="9"/>
  <c r="DK622" i="9"/>
  <c r="CB622" i="9"/>
  <c r="CU622" i="9"/>
  <c r="BL622" i="9"/>
  <c r="DI626" i="9"/>
  <c r="BZ626" i="9"/>
  <c r="CS626" i="9"/>
  <c r="BJ626" i="9"/>
  <c r="BY626" i="9"/>
  <c r="DH626" i="9"/>
  <c r="BI626" i="9"/>
  <c r="CR626" i="9"/>
  <c r="DG626" i="9"/>
  <c r="BX626" i="9"/>
  <c r="CQ626" i="9"/>
  <c r="BH626" i="9"/>
  <c r="CP628" i="9"/>
  <c r="BG628" i="9"/>
  <c r="DE630" i="9"/>
  <c r="BV630" i="9"/>
  <c r="CO630" i="9"/>
  <c r="BF630" i="9"/>
  <c r="BU630" i="9"/>
  <c r="DD630" i="9"/>
  <c r="BE630" i="9"/>
  <c r="CN630" i="9"/>
  <c r="DC630" i="9"/>
  <c r="BT630" i="9"/>
  <c r="CM630" i="9"/>
  <c r="BD630" i="9"/>
  <c r="DF632" i="9"/>
  <c r="BW632" i="9"/>
  <c r="DA634" i="9"/>
  <c r="BR634" i="9"/>
  <c r="BQ634" i="9"/>
  <c r="CZ634" i="9"/>
  <c r="CY634" i="9"/>
  <c r="BP634" i="9"/>
  <c r="CW638" i="9"/>
  <c r="BN638" i="9"/>
  <c r="DV638" i="9"/>
  <c r="DY638" i="9" s="1"/>
  <c r="BM638" i="9"/>
  <c r="CV638" i="9"/>
  <c r="DK638" i="9"/>
  <c r="CB638" i="9"/>
  <c r="CU638" i="9"/>
  <c r="BL638" i="9"/>
  <c r="DI642" i="9"/>
  <c r="BZ642" i="9"/>
  <c r="CS642" i="9"/>
  <c r="BJ642" i="9"/>
  <c r="BY642" i="9"/>
  <c r="DH642" i="9"/>
  <c r="BI642" i="9"/>
  <c r="CR642" i="9"/>
  <c r="DG642" i="9"/>
  <c r="BX642" i="9"/>
  <c r="CQ642" i="9"/>
  <c r="BH642" i="9"/>
  <c r="CP644" i="9"/>
  <c r="BG644" i="9"/>
  <c r="CW646" i="9"/>
  <c r="BN646" i="9"/>
  <c r="DV646" i="9"/>
  <c r="DY646" i="9" s="1"/>
  <c r="BM646" i="9"/>
  <c r="CV646" i="9"/>
  <c r="DK646" i="9"/>
  <c r="CB646" i="9"/>
  <c r="CU646" i="9"/>
  <c r="BL646" i="9"/>
  <c r="CW650" i="9"/>
  <c r="BN650" i="9"/>
  <c r="DV650" i="9"/>
  <c r="DY650" i="9" s="1"/>
  <c r="BM650" i="9"/>
  <c r="CV650" i="9"/>
  <c r="DK650" i="9"/>
  <c r="CB650" i="9"/>
  <c r="CU650" i="9"/>
  <c r="BL650" i="9"/>
  <c r="CW654" i="9"/>
  <c r="BN654" i="9"/>
  <c r="DV654" i="9"/>
  <c r="DY654" i="9" s="1"/>
  <c r="BM654" i="9"/>
  <c r="CV654" i="9"/>
  <c r="DK654" i="9"/>
  <c r="CB654" i="9"/>
  <c r="CU654" i="9"/>
  <c r="BL654" i="9"/>
  <c r="CW658" i="9"/>
  <c r="BN658" i="9"/>
  <c r="DV658" i="9"/>
  <c r="DY658" i="9" s="1"/>
  <c r="BM658" i="9"/>
  <c r="CV658" i="9"/>
  <c r="DK658" i="9"/>
  <c r="CB658" i="9"/>
  <c r="CU658" i="9"/>
  <c r="BL658" i="9"/>
  <c r="DJ661" i="9"/>
  <c r="CA661" i="9"/>
  <c r="DA662" i="9"/>
  <c r="BR662" i="9"/>
  <c r="BQ662" i="9"/>
  <c r="CZ662" i="9"/>
  <c r="CY662" i="9"/>
  <c r="BP662" i="9"/>
  <c r="DJ665" i="9"/>
  <c r="CA665" i="9"/>
  <c r="DA666" i="9"/>
  <c r="BR666" i="9"/>
  <c r="BQ666" i="9"/>
  <c r="CZ666" i="9"/>
  <c r="CY666" i="9"/>
  <c r="BP666" i="9"/>
  <c r="CT669" i="9"/>
  <c r="BK669" i="9"/>
  <c r="DE670" i="9"/>
  <c r="BV670" i="9"/>
  <c r="CO670" i="9"/>
  <c r="BF670" i="9"/>
  <c r="BU670" i="9"/>
  <c r="DD670" i="9"/>
  <c r="BE670" i="9"/>
  <c r="CN670" i="9"/>
  <c r="DC670" i="9"/>
  <c r="BT670" i="9"/>
  <c r="CM670" i="9"/>
  <c r="BD670" i="9"/>
  <c r="CT673" i="9"/>
  <c r="BK673" i="9"/>
  <c r="DE674" i="9"/>
  <c r="BV674" i="9"/>
  <c r="CO674" i="9"/>
  <c r="BF674" i="9"/>
  <c r="BU674" i="9"/>
  <c r="DD674" i="9"/>
  <c r="BE674" i="9"/>
  <c r="CN674" i="9"/>
  <c r="DC674" i="9"/>
  <c r="BT674" i="9"/>
  <c r="CM674" i="9"/>
  <c r="BD674" i="9"/>
  <c r="DF676" i="9"/>
  <c r="BW676" i="9"/>
  <c r="DI678" i="9"/>
  <c r="BZ678" i="9"/>
  <c r="CS678" i="9"/>
  <c r="BJ678" i="9"/>
  <c r="BY678" i="9"/>
  <c r="DH678" i="9"/>
  <c r="BI678" i="9"/>
  <c r="CR678" i="9"/>
  <c r="DG678" i="9"/>
  <c r="BX678" i="9"/>
  <c r="CQ678" i="9"/>
  <c r="BH678" i="9"/>
  <c r="DA680" i="9"/>
  <c r="BR680" i="9"/>
  <c r="DF681" i="9"/>
  <c r="BW681" i="9"/>
  <c r="DE682" i="9"/>
  <c r="BV682" i="9"/>
  <c r="DV684" i="9"/>
  <c r="DY684" i="9" s="1"/>
  <c r="BM684" i="9"/>
  <c r="CV684" i="9"/>
  <c r="CB684" i="9"/>
  <c r="DK684" i="9"/>
  <c r="BL684" i="9"/>
  <c r="CU684" i="9"/>
  <c r="BY688" i="9"/>
  <c r="DH688" i="9"/>
  <c r="BI688" i="9"/>
  <c r="CR688" i="9"/>
  <c r="BX688" i="9"/>
  <c r="DG688" i="9"/>
  <c r="BH688" i="9"/>
  <c r="CQ688" i="9"/>
  <c r="CP689" i="9"/>
  <c r="BG689" i="9"/>
  <c r="CO690" i="9"/>
  <c r="BF690" i="9"/>
  <c r="BU692" i="9"/>
  <c r="DD692" i="9"/>
  <c r="BE692" i="9"/>
  <c r="CN692" i="9"/>
  <c r="DC692" i="9"/>
  <c r="BT692" i="9"/>
  <c r="BD692" i="9"/>
  <c r="CM692" i="9"/>
  <c r="CX693" i="9"/>
  <c r="BO693" i="9"/>
  <c r="CW694" i="9"/>
  <c r="BN694" i="9"/>
  <c r="BQ696" i="9"/>
  <c r="CZ696" i="9"/>
  <c r="BP696" i="9"/>
  <c r="CY696" i="9"/>
  <c r="DF697" i="9"/>
  <c r="BW697" i="9"/>
  <c r="DE698" i="9"/>
  <c r="BV698" i="9"/>
  <c r="DV700" i="9"/>
  <c r="DY700" i="9" s="1"/>
  <c r="BM700" i="9"/>
  <c r="CV700" i="9"/>
  <c r="CB700" i="9"/>
  <c r="DK700" i="9"/>
  <c r="BL700" i="9"/>
  <c r="CU700" i="9"/>
  <c r="BY704" i="9"/>
  <c r="DH704" i="9"/>
  <c r="BI704" i="9"/>
  <c r="CR704" i="9"/>
  <c r="BX704" i="9"/>
  <c r="DG704" i="9"/>
  <c r="BH704" i="9"/>
  <c r="CQ704" i="9"/>
  <c r="CP705" i="9"/>
  <c r="BG705" i="9"/>
  <c r="CO706" i="9"/>
  <c r="BF706" i="9"/>
  <c r="BU708" i="9"/>
  <c r="DD708" i="9"/>
  <c r="BE708" i="9"/>
  <c r="CN708" i="9"/>
  <c r="DC708" i="9"/>
  <c r="BT708" i="9"/>
  <c r="CM708" i="9"/>
  <c r="BD708" i="9"/>
  <c r="CX709" i="9"/>
  <c r="BO709" i="9"/>
  <c r="CW710" i="9"/>
  <c r="BN710" i="9"/>
  <c r="BY712" i="9"/>
  <c r="DH712" i="9"/>
  <c r="BP712" i="9"/>
  <c r="CY712" i="9"/>
  <c r="DF713" i="9"/>
  <c r="BW713" i="9"/>
  <c r="DE714" i="9"/>
  <c r="BV714" i="9"/>
  <c r="BQ716" i="9"/>
  <c r="CZ716" i="9"/>
  <c r="BU716" i="9"/>
  <c r="DD716" i="9"/>
  <c r="DK716" i="9"/>
  <c r="CB716" i="9"/>
  <c r="BL716" i="9"/>
  <c r="CU716" i="9"/>
  <c r="BM720" i="9"/>
  <c r="CV720" i="9"/>
  <c r="BX720" i="9"/>
  <c r="DG720" i="9"/>
  <c r="BH720" i="9"/>
  <c r="CQ720" i="9"/>
  <c r="CP721" i="9"/>
  <c r="BG721" i="9"/>
  <c r="CO722" i="9"/>
  <c r="BF722" i="9"/>
  <c r="BE724" i="9"/>
  <c r="CN724" i="9"/>
  <c r="BI724" i="9"/>
  <c r="CR724" i="9"/>
  <c r="BT724" i="9"/>
  <c r="DC724" i="9"/>
  <c r="BD724" i="9"/>
  <c r="CM724" i="9"/>
  <c r="CX725" i="9"/>
  <c r="BO725" i="9"/>
  <c r="CW726" i="9"/>
  <c r="BN726" i="9"/>
  <c r="DV728" i="9"/>
  <c r="DY728" i="9" s="1"/>
  <c r="BP728" i="9"/>
  <c r="CY728" i="9"/>
  <c r="DF729" i="9"/>
  <c r="BW729" i="9"/>
  <c r="BI732" i="9"/>
  <c r="CR732" i="9"/>
  <c r="BU732" i="9"/>
  <c r="DD732" i="9"/>
  <c r="BX732" i="9"/>
  <c r="DG732" i="9"/>
  <c r="BH732" i="9"/>
  <c r="CQ732" i="9"/>
  <c r="CP733" i="9"/>
  <c r="BG733" i="9"/>
  <c r="CW734" i="9"/>
  <c r="BN734" i="9"/>
  <c r="DV736" i="9"/>
  <c r="DY736" i="9" s="1"/>
  <c r="BP736" i="9"/>
  <c r="CY736" i="9"/>
  <c r="DF737" i="9"/>
  <c r="BW737" i="9"/>
  <c r="BM740" i="9"/>
  <c r="CV740" i="9"/>
  <c r="BQ740" i="9"/>
  <c r="CZ740" i="9"/>
  <c r="BX740" i="9"/>
  <c r="DG740" i="9"/>
  <c r="BH740" i="9"/>
  <c r="CQ740" i="9"/>
  <c r="CP741" i="9"/>
  <c r="BG741" i="9"/>
  <c r="CO742" i="9"/>
  <c r="BF742" i="9"/>
  <c r="DV744" i="9"/>
  <c r="DY744" i="9" s="1"/>
  <c r="BE744" i="9"/>
  <c r="CN744" i="9"/>
  <c r="BT744" i="9"/>
  <c r="DC744" i="9"/>
  <c r="CM744" i="9"/>
  <c r="BD744" i="9"/>
  <c r="CX745" i="9"/>
  <c r="BO745" i="9"/>
  <c r="DE746" i="9"/>
  <c r="BV746" i="9"/>
  <c r="BY748" i="9"/>
  <c r="DH748" i="9"/>
  <c r="DV748" i="9"/>
  <c r="DY748" i="9" s="1"/>
  <c r="CB748" i="9"/>
  <c r="DK748" i="9"/>
  <c r="BL748" i="9"/>
  <c r="CU748" i="9"/>
  <c r="DV752" i="9"/>
  <c r="DY752" i="9" s="1"/>
  <c r="BI752" i="9"/>
  <c r="CR752" i="9"/>
  <c r="BX752" i="9"/>
  <c r="DG752" i="9"/>
  <c r="BH752" i="9"/>
  <c r="CQ752" i="9"/>
  <c r="CP753" i="9"/>
  <c r="BG753" i="9"/>
  <c r="BE756" i="9"/>
  <c r="CN756" i="9"/>
  <c r="BT756" i="9"/>
  <c r="DC756" i="9"/>
  <c r="BD756" i="9"/>
  <c r="CM756" i="9"/>
  <c r="CX757" i="9"/>
  <c r="BO757" i="9"/>
  <c r="DV760" i="9"/>
  <c r="DY760" i="9" s="1"/>
  <c r="BP760" i="9"/>
  <c r="CY760" i="9"/>
  <c r="DF761" i="9"/>
  <c r="BW761" i="9"/>
  <c r="DV764" i="9"/>
  <c r="DY764" i="9" s="1"/>
  <c r="BM764" i="9"/>
  <c r="CV764" i="9"/>
  <c r="DK764" i="9"/>
  <c r="CB764" i="9"/>
  <c r="CU764" i="9"/>
  <c r="BL764" i="9"/>
  <c r="CP491" i="9"/>
  <c r="BG491" i="9"/>
  <c r="DI491" i="9"/>
  <c r="BZ491" i="9"/>
  <c r="CS491" i="9"/>
  <c r="BJ491" i="9"/>
  <c r="BY491" i="9"/>
  <c r="DH491" i="9"/>
  <c r="BI491" i="9"/>
  <c r="CR491" i="9"/>
  <c r="DG491" i="9"/>
  <c r="BX491" i="9"/>
  <c r="CQ491" i="9"/>
  <c r="BH491" i="9"/>
  <c r="DI604" i="9"/>
  <c r="BZ604" i="9"/>
  <c r="CS604" i="9"/>
  <c r="BJ604" i="9"/>
  <c r="BY604" i="9"/>
  <c r="DH604" i="9"/>
  <c r="BI604" i="9"/>
  <c r="CR604" i="9"/>
  <c r="DG604" i="9"/>
  <c r="BX604" i="9"/>
  <c r="CQ604" i="9"/>
  <c r="BH604" i="9"/>
  <c r="CX608" i="9"/>
  <c r="BO608" i="9"/>
  <c r="DI620" i="9"/>
  <c r="BZ620" i="9"/>
  <c r="CS620" i="9"/>
  <c r="BJ620" i="9"/>
  <c r="BY620" i="9"/>
  <c r="DH620" i="9"/>
  <c r="BI620" i="9"/>
  <c r="CR620" i="9"/>
  <c r="DG620" i="9"/>
  <c r="BX620" i="9"/>
  <c r="CQ620" i="9"/>
  <c r="BH620" i="9"/>
  <c r="CW624" i="9"/>
  <c r="BN624" i="9"/>
  <c r="DV624" i="9"/>
  <c r="DY624" i="9" s="1"/>
  <c r="BM624" i="9"/>
  <c r="CV624" i="9"/>
  <c r="DK624" i="9"/>
  <c r="CB624" i="9"/>
  <c r="CU624" i="9"/>
  <c r="BL624" i="9"/>
  <c r="DA628" i="9"/>
  <c r="BR628" i="9"/>
  <c r="BQ628" i="9"/>
  <c r="CZ628" i="9"/>
  <c r="CY628" i="9"/>
  <c r="BP628" i="9"/>
  <c r="DE632" i="9"/>
  <c r="BV632" i="9"/>
  <c r="CO632" i="9"/>
  <c r="BF632" i="9"/>
  <c r="BU632" i="9"/>
  <c r="DD632" i="9"/>
  <c r="BE632" i="9"/>
  <c r="CN632" i="9"/>
  <c r="DC632" i="9"/>
  <c r="BT632" i="9"/>
  <c r="CM632" i="9"/>
  <c r="BD632" i="9"/>
  <c r="DI660" i="9"/>
  <c r="BZ660" i="9"/>
  <c r="CS660" i="9"/>
  <c r="BJ660" i="9"/>
  <c r="BY660" i="9"/>
  <c r="DH660" i="9"/>
  <c r="BI660" i="9"/>
  <c r="CR660" i="9"/>
  <c r="DG660" i="9"/>
  <c r="BX660" i="9"/>
  <c r="CQ660" i="9"/>
  <c r="BH660" i="9"/>
  <c r="DE668" i="9"/>
  <c r="BV668" i="9"/>
  <c r="CO668" i="9"/>
  <c r="BF668" i="9"/>
  <c r="BU668" i="9"/>
  <c r="DD668" i="9"/>
  <c r="BE668" i="9"/>
  <c r="CN668" i="9"/>
  <c r="DC668" i="9"/>
  <c r="BT668" i="9"/>
  <c r="CM668" i="9"/>
  <c r="BD668" i="9"/>
  <c r="DI676" i="9"/>
  <c r="BZ676" i="9"/>
  <c r="CS676" i="9"/>
  <c r="BJ676" i="9"/>
  <c r="BY676" i="9"/>
  <c r="DH676" i="9"/>
  <c r="BI676" i="9"/>
  <c r="CR676" i="9"/>
  <c r="DG676" i="9"/>
  <c r="BX676" i="9"/>
  <c r="CQ676" i="9"/>
  <c r="BH676" i="9"/>
  <c r="BQ686" i="9"/>
  <c r="CZ686" i="9"/>
  <c r="CY686" i="9"/>
  <c r="BP686" i="9"/>
  <c r="BY702" i="9"/>
  <c r="DH702" i="9"/>
  <c r="BI702" i="9"/>
  <c r="CR702" i="9"/>
  <c r="DG702" i="9"/>
  <c r="BX702" i="9"/>
  <c r="CQ702" i="9"/>
  <c r="BH702" i="9"/>
  <c r="BU710" i="9"/>
  <c r="DD710" i="9"/>
  <c r="BY710" i="9"/>
  <c r="DH710" i="9"/>
  <c r="CY710" i="9"/>
  <c r="BP710" i="9"/>
  <c r="BU714" i="9"/>
  <c r="DD714" i="9"/>
  <c r="BY714" i="9"/>
  <c r="DH714" i="9"/>
  <c r="CY714" i="9"/>
  <c r="BP714" i="9"/>
  <c r="BY722" i="9"/>
  <c r="DH722" i="9"/>
  <c r="BP722" i="9"/>
  <c r="CY722" i="9"/>
  <c r="DV726" i="9"/>
  <c r="DY726" i="9" s="1"/>
  <c r="BP726" i="9"/>
  <c r="CY726" i="9"/>
  <c r="W416" i="9"/>
  <c r="AA416" i="9"/>
  <c r="AE416" i="9"/>
  <c r="AI416" i="9"/>
  <c r="AM416" i="9"/>
  <c r="AQ416" i="9"/>
  <c r="AU416" i="9"/>
  <c r="DM416" i="9" s="1"/>
  <c r="T416" i="9"/>
  <c r="Y416" i="9"/>
  <c r="AD416" i="9"/>
  <c r="AJ416" i="9"/>
  <c r="AO416" i="9"/>
  <c r="AT416" i="9"/>
  <c r="DL416" i="9" s="1"/>
  <c r="U416" i="9"/>
  <c r="Z416" i="9"/>
  <c r="AF416" i="9"/>
  <c r="AK416" i="9"/>
  <c r="AP416" i="9"/>
  <c r="AV416" i="9"/>
  <c r="DN416" i="9" s="1"/>
  <c r="V416" i="9"/>
  <c r="AB416" i="9"/>
  <c r="AG416" i="9"/>
  <c r="AL416" i="9"/>
  <c r="AR416" i="9"/>
  <c r="AW416" i="9"/>
  <c r="DO416" i="9" s="1"/>
  <c r="AH416" i="9"/>
  <c r="AN416" i="9"/>
  <c r="X416" i="9"/>
  <c r="AS416" i="9"/>
  <c r="AC416" i="9"/>
  <c r="DF443" i="9"/>
  <c r="BW443" i="9"/>
  <c r="CW443" i="9"/>
  <c r="BN443" i="9"/>
  <c r="DV443" i="9"/>
  <c r="DY443" i="9" s="1"/>
  <c r="BM443" i="9"/>
  <c r="CV443" i="9"/>
  <c r="DK443" i="9"/>
  <c r="CB443" i="9"/>
  <c r="CU443" i="9"/>
  <c r="BL443" i="9"/>
  <c r="CP463" i="9"/>
  <c r="BG463" i="9"/>
  <c r="DI463" i="9"/>
  <c r="BZ463" i="9"/>
  <c r="CS463" i="9"/>
  <c r="BJ463" i="9"/>
  <c r="BY463" i="9"/>
  <c r="DH463" i="9"/>
  <c r="BI463" i="9"/>
  <c r="CR463" i="9"/>
  <c r="DG463" i="9"/>
  <c r="BX463" i="9"/>
  <c r="CQ463" i="9"/>
  <c r="BH463" i="9"/>
  <c r="DJ479" i="9"/>
  <c r="CA479" i="9"/>
  <c r="DB479" i="9"/>
  <c r="BS479" i="9"/>
  <c r="DE479" i="9"/>
  <c r="BV479" i="9"/>
  <c r="CO479" i="9"/>
  <c r="BF479" i="9"/>
  <c r="BU479" i="9"/>
  <c r="DD479" i="9"/>
  <c r="BE479" i="9"/>
  <c r="CN479" i="9"/>
  <c r="DC479" i="9"/>
  <c r="BT479" i="9"/>
  <c r="CM479" i="9"/>
  <c r="BD479" i="9"/>
  <c r="CP487" i="9"/>
  <c r="BG487" i="9"/>
  <c r="DI487" i="9"/>
  <c r="BZ487" i="9"/>
  <c r="CS487" i="9"/>
  <c r="BJ487" i="9"/>
  <c r="BY487" i="9"/>
  <c r="DH487" i="9"/>
  <c r="BI487" i="9"/>
  <c r="CR487" i="9"/>
  <c r="DG487" i="9"/>
  <c r="BX487" i="9"/>
  <c r="CQ487" i="9"/>
  <c r="BH487" i="9"/>
  <c r="DJ507" i="9"/>
  <c r="CA507" i="9"/>
  <c r="DB507" i="9"/>
  <c r="BS507" i="9"/>
  <c r="DE507" i="9"/>
  <c r="BV507" i="9"/>
  <c r="CO507" i="9"/>
  <c r="BF507" i="9"/>
  <c r="BU507" i="9"/>
  <c r="DD507" i="9"/>
  <c r="BE507" i="9"/>
  <c r="CN507" i="9"/>
  <c r="DC507" i="9"/>
  <c r="BT507" i="9"/>
  <c r="CM507" i="9"/>
  <c r="BD507" i="9"/>
  <c r="CT523" i="9"/>
  <c r="BK523" i="9"/>
  <c r="CL523" i="9"/>
  <c r="BC523" i="9"/>
  <c r="DA523" i="9"/>
  <c r="BR523" i="9"/>
  <c r="BQ523" i="9"/>
  <c r="CZ523" i="9"/>
  <c r="CY523" i="9"/>
  <c r="BP523" i="9"/>
  <c r="DF539" i="9"/>
  <c r="BW539" i="9"/>
  <c r="CW539" i="9"/>
  <c r="BN539" i="9"/>
  <c r="DV539" i="9"/>
  <c r="DY539" i="9" s="1"/>
  <c r="BM539" i="9"/>
  <c r="CV539" i="9"/>
  <c r="DK539" i="9"/>
  <c r="CB539" i="9"/>
  <c r="CU539" i="9"/>
  <c r="BL539" i="9"/>
  <c r="DF547" i="9"/>
  <c r="BW547" i="9"/>
  <c r="DE547" i="9"/>
  <c r="BV547" i="9"/>
  <c r="DB547" i="9"/>
  <c r="BS547" i="9"/>
  <c r="BM547" i="9"/>
  <c r="CV547" i="9"/>
  <c r="CB547" i="9"/>
  <c r="DK547" i="9"/>
  <c r="BL547" i="9"/>
  <c r="CU547" i="9"/>
  <c r="CP555" i="9"/>
  <c r="BG555" i="9"/>
  <c r="CO555" i="9"/>
  <c r="BF555" i="9"/>
  <c r="CL555" i="9"/>
  <c r="BC555" i="9"/>
  <c r="BU555" i="9"/>
  <c r="DD555" i="9"/>
  <c r="BE555" i="9"/>
  <c r="CN555" i="9"/>
  <c r="BT555" i="9"/>
  <c r="DC555" i="9"/>
  <c r="BD555" i="9"/>
  <c r="CM555" i="9"/>
  <c r="DF563" i="9"/>
  <c r="BW563" i="9"/>
  <c r="DE563" i="9"/>
  <c r="BV563" i="9"/>
  <c r="DB563" i="9"/>
  <c r="BS563" i="9"/>
  <c r="BM563" i="9"/>
  <c r="CV563" i="9"/>
  <c r="CB563" i="9"/>
  <c r="DK563" i="9"/>
  <c r="BL563" i="9"/>
  <c r="CU563" i="9"/>
  <c r="CW571" i="9"/>
  <c r="BN571" i="9"/>
  <c r="DA571" i="9"/>
  <c r="BR571" i="9"/>
  <c r="DJ571" i="9"/>
  <c r="CA571" i="9"/>
  <c r="BC571" i="9"/>
  <c r="CL571" i="9"/>
  <c r="CB571" i="9"/>
  <c r="DK571" i="9"/>
  <c r="BL571" i="9"/>
  <c r="CU571" i="9"/>
  <c r="CT539" i="9"/>
  <c r="BK539" i="9"/>
  <c r="CL539" i="9"/>
  <c r="BC539" i="9"/>
  <c r="DA539" i="9"/>
  <c r="BR539" i="9"/>
  <c r="BQ539" i="9"/>
  <c r="CZ539" i="9"/>
  <c r="CY539" i="9"/>
  <c r="BP539" i="9"/>
  <c r="DJ547" i="9"/>
  <c r="CA547" i="9"/>
  <c r="BQ547" i="9"/>
  <c r="CZ547" i="9"/>
  <c r="BP547" i="9"/>
  <c r="CY547" i="9"/>
  <c r="CX555" i="9"/>
  <c r="BO555" i="9"/>
  <c r="CW555" i="9"/>
  <c r="BN555" i="9"/>
  <c r="CT555" i="9"/>
  <c r="BK555" i="9"/>
  <c r="BY555" i="9"/>
  <c r="DH555" i="9"/>
  <c r="BI555" i="9"/>
  <c r="CR555" i="9"/>
  <c r="BX555" i="9"/>
  <c r="DG555" i="9"/>
  <c r="BH555" i="9"/>
  <c r="CQ555" i="9"/>
  <c r="DJ563" i="9"/>
  <c r="CA563" i="9"/>
  <c r="BQ563" i="9"/>
  <c r="CZ563" i="9"/>
  <c r="BP563" i="9"/>
  <c r="CY563" i="9"/>
  <c r="BS571" i="9"/>
  <c r="DB571" i="9"/>
  <c r="BW571" i="9"/>
  <c r="DF571" i="9"/>
  <c r="CT571" i="9"/>
  <c r="BK571" i="9"/>
  <c r="CY571" i="9"/>
  <c r="BP571" i="9"/>
  <c r="DJ588" i="9"/>
  <c r="CA588" i="9"/>
  <c r="DA589" i="9"/>
  <c r="BR589" i="9"/>
  <c r="BQ589" i="9"/>
  <c r="CZ589" i="9"/>
  <c r="CY589" i="9"/>
  <c r="BP589" i="9"/>
  <c r="DJ592" i="9"/>
  <c r="CA592" i="9"/>
  <c r="DA593" i="9"/>
  <c r="BR593" i="9"/>
  <c r="BQ593" i="9"/>
  <c r="CZ593" i="9"/>
  <c r="CY593" i="9"/>
  <c r="BP593" i="9"/>
  <c r="DJ596" i="9"/>
  <c r="CA596" i="9"/>
  <c r="DA597" i="9"/>
  <c r="BR597" i="9"/>
  <c r="BQ597" i="9"/>
  <c r="CZ597" i="9"/>
  <c r="CY597" i="9"/>
  <c r="BP597" i="9"/>
  <c r="DJ600" i="9"/>
  <c r="CA600" i="9"/>
  <c r="DA601" i="9"/>
  <c r="BR601" i="9"/>
  <c r="BQ601" i="9"/>
  <c r="CZ601" i="9"/>
  <c r="CY601" i="9"/>
  <c r="BP601" i="9"/>
  <c r="CW605" i="9"/>
  <c r="BN605" i="9"/>
  <c r="DV605" i="9"/>
  <c r="DY605" i="9" s="1"/>
  <c r="BM605" i="9"/>
  <c r="CV605" i="9"/>
  <c r="DK605" i="9"/>
  <c r="CB605" i="9"/>
  <c r="CU605" i="9"/>
  <c r="BL605" i="9"/>
  <c r="CW609" i="9"/>
  <c r="BN609" i="9"/>
  <c r="DV609" i="9"/>
  <c r="DY609" i="9" s="1"/>
  <c r="BM609" i="9"/>
  <c r="CV609" i="9"/>
  <c r="DK609" i="9"/>
  <c r="CB609" i="9"/>
  <c r="CU609" i="9"/>
  <c r="BL609" i="9"/>
  <c r="CW613" i="9"/>
  <c r="BN613" i="9"/>
  <c r="DV613" i="9"/>
  <c r="DY613" i="9" s="1"/>
  <c r="BM613" i="9"/>
  <c r="CV613" i="9"/>
  <c r="DK613" i="9"/>
  <c r="CB613" i="9"/>
  <c r="CU613" i="9"/>
  <c r="BL613" i="9"/>
  <c r="CW617" i="9"/>
  <c r="BN617" i="9"/>
  <c r="DV617" i="9"/>
  <c r="DY617" i="9" s="1"/>
  <c r="BM617" i="9"/>
  <c r="CV617" i="9"/>
  <c r="DK617" i="9"/>
  <c r="CB617" i="9"/>
  <c r="CU617" i="9"/>
  <c r="BL617" i="9"/>
  <c r="DI621" i="9"/>
  <c r="BZ621" i="9"/>
  <c r="CS621" i="9"/>
  <c r="BJ621" i="9"/>
  <c r="BY621" i="9"/>
  <c r="DH621" i="9"/>
  <c r="BI621" i="9"/>
  <c r="CR621" i="9"/>
  <c r="DG621" i="9"/>
  <c r="BX621" i="9"/>
  <c r="CQ621" i="9"/>
  <c r="BH621" i="9"/>
  <c r="DB622" i="9"/>
  <c r="BS622" i="9"/>
  <c r="DI625" i="9"/>
  <c r="BZ625" i="9"/>
  <c r="CS625" i="9"/>
  <c r="BJ625" i="9"/>
  <c r="BY625" i="9"/>
  <c r="DH625" i="9"/>
  <c r="BI625" i="9"/>
  <c r="CR625" i="9"/>
  <c r="DG625" i="9"/>
  <c r="BX625" i="9"/>
  <c r="CQ625" i="9"/>
  <c r="BH625" i="9"/>
  <c r="DB626" i="9"/>
  <c r="BS626" i="9"/>
  <c r="DI629" i="9"/>
  <c r="BZ629" i="9"/>
  <c r="CS629" i="9"/>
  <c r="BJ629" i="9"/>
  <c r="BY629" i="9"/>
  <c r="DH629" i="9"/>
  <c r="BI629" i="9"/>
  <c r="CR629" i="9"/>
  <c r="DG629" i="9"/>
  <c r="BX629" i="9"/>
  <c r="CQ629" i="9"/>
  <c r="BH629" i="9"/>
  <c r="DB630" i="9"/>
  <c r="BS630" i="9"/>
  <c r="DI633" i="9"/>
  <c r="BZ633" i="9"/>
  <c r="CS633" i="9"/>
  <c r="BJ633" i="9"/>
  <c r="BY633" i="9"/>
  <c r="DH633" i="9"/>
  <c r="BI633" i="9"/>
  <c r="CR633" i="9"/>
  <c r="DG633" i="9"/>
  <c r="BX633" i="9"/>
  <c r="CQ633" i="9"/>
  <c r="BH633" i="9"/>
  <c r="DB634" i="9"/>
  <c r="BS634" i="9"/>
  <c r="CW637" i="9"/>
  <c r="BN637" i="9"/>
  <c r="DV637" i="9"/>
  <c r="DY637" i="9" s="1"/>
  <c r="BM637" i="9"/>
  <c r="CV637" i="9"/>
  <c r="DK637" i="9"/>
  <c r="CB637" i="9"/>
  <c r="CU637" i="9"/>
  <c r="BL637" i="9"/>
  <c r="DJ640" i="9"/>
  <c r="CA640" i="9"/>
  <c r="DA641" i="9"/>
  <c r="BR641" i="9"/>
  <c r="BQ641" i="9"/>
  <c r="CZ641" i="9"/>
  <c r="CY641" i="9"/>
  <c r="BP641" i="9"/>
  <c r="DI645" i="9"/>
  <c r="BZ645" i="9"/>
  <c r="CS645" i="9"/>
  <c r="BJ645" i="9"/>
  <c r="BY645" i="9"/>
  <c r="DH645" i="9"/>
  <c r="BI645" i="9"/>
  <c r="CR645" i="9"/>
  <c r="DG645" i="9"/>
  <c r="BX645" i="9"/>
  <c r="CQ645" i="9"/>
  <c r="BH645" i="9"/>
  <c r="CT648" i="9"/>
  <c r="BK648" i="9"/>
  <c r="DE649" i="9"/>
  <c r="BV649" i="9"/>
  <c r="CO649" i="9"/>
  <c r="BF649" i="9"/>
  <c r="BU649" i="9"/>
  <c r="DD649" i="9"/>
  <c r="BE649" i="9"/>
  <c r="CN649" i="9"/>
  <c r="DC649" i="9"/>
  <c r="BT649" i="9"/>
  <c r="CM649" i="9"/>
  <c r="BD649" i="9"/>
  <c r="DJ652" i="9"/>
  <c r="CA652" i="9"/>
  <c r="DA653" i="9"/>
  <c r="BR653" i="9"/>
  <c r="BQ653" i="9"/>
  <c r="CZ653" i="9"/>
  <c r="CY653" i="9"/>
  <c r="BP653" i="9"/>
  <c r="CW657" i="9"/>
  <c r="BN657" i="9"/>
  <c r="DV657" i="9"/>
  <c r="DY657" i="9" s="1"/>
  <c r="BM657" i="9"/>
  <c r="CV657" i="9"/>
  <c r="DK657" i="9"/>
  <c r="CB657" i="9"/>
  <c r="CU657" i="9"/>
  <c r="BL657" i="9"/>
  <c r="DE661" i="9"/>
  <c r="BV661" i="9"/>
  <c r="CO661" i="9"/>
  <c r="BF661" i="9"/>
  <c r="BU661" i="9"/>
  <c r="DD661" i="9"/>
  <c r="BE661" i="9"/>
  <c r="CN661" i="9"/>
  <c r="DC661" i="9"/>
  <c r="BT661" i="9"/>
  <c r="CM661" i="9"/>
  <c r="BD661" i="9"/>
  <c r="DJ664" i="9"/>
  <c r="CA664" i="9"/>
  <c r="DA665" i="9"/>
  <c r="BR665" i="9"/>
  <c r="BQ665" i="9"/>
  <c r="CZ665" i="9"/>
  <c r="CY665" i="9"/>
  <c r="BP665" i="9"/>
  <c r="DI669" i="9"/>
  <c r="BZ669" i="9"/>
  <c r="CS669" i="9"/>
  <c r="BJ669" i="9"/>
  <c r="BY669" i="9"/>
  <c r="DH669" i="9"/>
  <c r="BI669" i="9"/>
  <c r="CR669" i="9"/>
  <c r="DG669" i="9"/>
  <c r="BX669" i="9"/>
  <c r="CQ669" i="9"/>
  <c r="BH669" i="9"/>
  <c r="CT672" i="9"/>
  <c r="BK672" i="9"/>
  <c r="DE673" i="9"/>
  <c r="BV673" i="9"/>
  <c r="CO673" i="9"/>
  <c r="BF673" i="9"/>
  <c r="BU673" i="9"/>
  <c r="DD673" i="9"/>
  <c r="BE673" i="9"/>
  <c r="CN673" i="9"/>
  <c r="DC673" i="9"/>
  <c r="BT673" i="9"/>
  <c r="CM673" i="9"/>
  <c r="BD673" i="9"/>
  <c r="CW677" i="9"/>
  <c r="BN677" i="9"/>
  <c r="DV677" i="9"/>
  <c r="DY677" i="9" s="1"/>
  <c r="BM677" i="9"/>
  <c r="CV677" i="9"/>
  <c r="DK677" i="9"/>
  <c r="CB677" i="9"/>
  <c r="CU677" i="9"/>
  <c r="BL677" i="9"/>
  <c r="BQ681" i="9"/>
  <c r="CZ681" i="9"/>
  <c r="BP681" i="9"/>
  <c r="CY681" i="9"/>
  <c r="DF682" i="9"/>
  <c r="BW682" i="9"/>
  <c r="BQ685" i="9"/>
  <c r="CZ685" i="9"/>
  <c r="BP685" i="9"/>
  <c r="CY685" i="9"/>
  <c r="DV689" i="9"/>
  <c r="DY689" i="9" s="1"/>
  <c r="BM689" i="9"/>
  <c r="CV689" i="9"/>
  <c r="DK689" i="9"/>
  <c r="CB689" i="9"/>
  <c r="CU689" i="9"/>
  <c r="BL689" i="9"/>
  <c r="DV693" i="9"/>
  <c r="DY693" i="9" s="1"/>
  <c r="BM693" i="9"/>
  <c r="CV693" i="9"/>
  <c r="DK693" i="9"/>
  <c r="CB693" i="9"/>
  <c r="CU693" i="9"/>
  <c r="BL693" i="9"/>
  <c r="DV697" i="9"/>
  <c r="DY697" i="9" s="1"/>
  <c r="BM697" i="9"/>
  <c r="CV697" i="9"/>
  <c r="DK697" i="9"/>
  <c r="CB697" i="9"/>
  <c r="CU697" i="9"/>
  <c r="BL697" i="9"/>
  <c r="DV701" i="9"/>
  <c r="DY701" i="9" s="1"/>
  <c r="BM701" i="9"/>
  <c r="CV701" i="9"/>
  <c r="DK701" i="9"/>
  <c r="CB701" i="9"/>
  <c r="CU701" i="9"/>
  <c r="BL701" i="9"/>
  <c r="BY705" i="9"/>
  <c r="DH705" i="9"/>
  <c r="BI705" i="9"/>
  <c r="CR705" i="9"/>
  <c r="BX705" i="9"/>
  <c r="DG705" i="9"/>
  <c r="BH705" i="9"/>
  <c r="CQ705" i="9"/>
  <c r="CP706" i="9"/>
  <c r="BG706" i="9"/>
  <c r="DV709" i="9"/>
  <c r="DY709" i="9" s="1"/>
  <c r="BI709" i="9"/>
  <c r="CR709" i="9"/>
  <c r="BX709" i="9"/>
  <c r="DG709" i="9"/>
  <c r="BH709" i="9"/>
  <c r="CQ709" i="9"/>
  <c r="CX710" i="9"/>
  <c r="BO710" i="9"/>
  <c r="DV713" i="9"/>
  <c r="DY713" i="9" s="1"/>
  <c r="BE713" i="9"/>
  <c r="CN713" i="9"/>
  <c r="DC713" i="9"/>
  <c r="BT713" i="9"/>
  <c r="CM713" i="9"/>
  <c r="BD713" i="9"/>
  <c r="DF714" i="9"/>
  <c r="BW714" i="9"/>
  <c r="DV717" i="9"/>
  <c r="DY717" i="9" s="1"/>
  <c r="BU717" i="9"/>
  <c r="DD717" i="9"/>
  <c r="BP717" i="9"/>
  <c r="CY717" i="9"/>
  <c r="DF718" i="9"/>
  <c r="BW718" i="9"/>
  <c r="BU721" i="9"/>
  <c r="DD721" i="9"/>
  <c r="BQ721" i="9"/>
  <c r="CZ721" i="9"/>
  <c r="BP721" i="9"/>
  <c r="CY721" i="9"/>
  <c r="BY725" i="9"/>
  <c r="DH725" i="9"/>
  <c r="BU725" i="9"/>
  <c r="DD725" i="9"/>
  <c r="DK725" i="9"/>
  <c r="CB725" i="9"/>
  <c r="CU725" i="9"/>
  <c r="BL725" i="9"/>
  <c r="BM729" i="9"/>
  <c r="CV729" i="9"/>
  <c r="BI729" i="9"/>
  <c r="CR729" i="9"/>
  <c r="BX729" i="9"/>
  <c r="DG729" i="9"/>
  <c r="BH729" i="9"/>
  <c r="CQ729" i="9"/>
  <c r="CP730" i="9"/>
  <c r="BG730" i="9"/>
  <c r="BI733" i="9"/>
  <c r="CR733" i="9"/>
  <c r="BM733" i="9"/>
  <c r="CV733" i="9"/>
  <c r="BX733" i="9"/>
  <c r="DG733" i="9"/>
  <c r="BH733" i="9"/>
  <c r="CQ733" i="9"/>
  <c r="CP734" i="9"/>
  <c r="BG734" i="9"/>
  <c r="BQ737" i="9"/>
  <c r="CZ737" i="9"/>
  <c r="BM737" i="9"/>
  <c r="CV737" i="9"/>
  <c r="BX737" i="9"/>
  <c r="DG737" i="9"/>
  <c r="BH737" i="9"/>
  <c r="CQ737" i="9"/>
  <c r="CP738" i="9"/>
  <c r="BG738" i="9"/>
  <c r="BQ741" i="9"/>
  <c r="CZ741" i="9"/>
  <c r="BU741" i="9"/>
  <c r="DD741" i="9"/>
  <c r="BX741" i="9"/>
  <c r="DG741" i="9"/>
  <c r="BH741" i="9"/>
  <c r="CQ741" i="9"/>
  <c r="CP742" i="9"/>
  <c r="BG742" i="9"/>
  <c r="BQ745" i="9"/>
  <c r="CZ745" i="9"/>
  <c r="BI745" i="9"/>
  <c r="CR745" i="9"/>
  <c r="BX745" i="9"/>
  <c r="DG745" i="9"/>
  <c r="BH745" i="9"/>
  <c r="CQ745" i="9"/>
  <c r="CP746" i="9"/>
  <c r="BG746" i="9"/>
  <c r="BQ749" i="9"/>
  <c r="CZ749" i="9"/>
  <c r="BM749" i="9"/>
  <c r="CV749" i="9"/>
  <c r="BX749" i="9"/>
  <c r="DG749" i="9"/>
  <c r="BH749" i="9"/>
  <c r="CQ749" i="9"/>
  <c r="BY753" i="9"/>
  <c r="DH753" i="9"/>
  <c r="BU753" i="9"/>
  <c r="DD753" i="9"/>
  <c r="DK753" i="9"/>
  <c r="CB753" i="9"/>
  <c r="CU753" i="9"/>
  <c r="BL753" i="9"/>
  <c r="DV757" i="9"/>
  <c r="DY757" i="9" s="1"/>
  <c r="CY757" i="9"/>
  <c r="BP757" i="9"/>
  <c r="BE761" i="9"/>
  <c r="CN761" i="9"/>
  <c r="DC761" i="9"/>
  <c r="BT761" i="9"/>
  <c r="CM761" i="9"/>
  <c r="BD761" i="9"/>
  <c r="CD346" i="9"/>
  <c r="CE346" i="9"/>
  <c r="CC346" i="9"/>
  <c r="DJ423" i="9"/>
  <c r="CA423" i="9"/>
  <c r="DB423" i="9"/>
  <c r="BS423" i="9"/>
  <c r="DE423" i="9"/>
  <c r="BV423" i="9"/>
  <c r="CO423" i="9"/>
  <c r="BF423" i="9"/>
  <c r="BU423" i="9"/>
  <c r="DD423" i="9"/>
  <c r="BE423" i="9"/>
  <c r="CN423" i="9"/>
  <c r="DC423" i="9"/>
  <c r="BT423" i="9"/>
  <c r="CM423" i="9"/>
  <c r="BD423" i="9"/>
  <c r="CP467" i="9"/>
  <c r="BG467" i="9"/>
  <c r="DI467" i="9"/>
  <c r="BZ467" i="9"/>
  <c r="CS467" i="9"/>
  <c r="BJ467" i="9"/>
  <c r="BY467" i="9"/>
  <c r="DH467" i="9"/>
  <c r="BI467" i="9"/>
  <c r="CR467" i="9"/>
  <c r="DG467" i="9"/>
  <c r="BX467" i="9"/>
  <c r="CQ467" i="9"/>
  <c r="BH467" i="9"/>
  <c r="DJ511" i="9"/>
  <c r="CA511" i="9"/>
  <c r="DB511" i="9"/>
  <c r="BS511" i="9"/>
  <c r="DE511" i="9"/>
  <c r="BV511" i="9"/>
  <c r="CO511" i="9"/>
  <c r="BF511" i="9"/>
  <c r="BU511" i="9"/>
  <c r="DD511" i="9"/>
  <c r="BE511" i="9"/>
  <c r="CN511" i="9"/>
  <c r="DC511" i="9"/>
  <c r="BT511" i="9"/>
  <c r="CM511" i="9"/>
  <c r="BD511" i="9"/>
  <c r="CP519" i="9"/>
  <c r="BG519" i="9"/>
  <c r="DI519" i="9"/>
  <c r="BZ519" i="9"/>
  <c r="CS519" i="9"/>
  <c r="BJ519" i="9"/>
  <c r="BY519" i="9"/>
  <c r="DH519" i="9"/>
  <c r="BI519" i="9"/>
  <c r="CR519" i="9"/>
  <c r="DG519" i="9"/>
  <c r="BX519" i="9"/>
  <c r="CQ519" i="9"/>
  <c r="BH519" i="9"/>
  <c r="CW592" i="9"/>
  <c r="BN592" i="9"/>
  <c r="DV592" i="9"/>
  <c r="DY592" i="9" s="1"/>
  <c r="BM592" i="9"/>
  <c r="CV592" i="9"/>
  <c r="DK592" i="9"/>
  <c r="CB592" i="9"/>
  <c r="CU592" i="9"/>
  <c r="BL592" i="9"/>
  <c r="DI600" i="9"/>
  <c r="BZ600" i="9"/>
  <c r="CS600" i="9"/>
  <c r="BJ600" i="9"/>
  <c r="BY600" i="9"/>
  <c r="DH600" i="9"/>
  <c r="BI600" i="9"/>
  <c r="CR600" i="9"/>
  <c r="DG600" i="9"/>
  <c r="BX600" i="9"/>
  <c r="CQ600" i="9"/>
  <c r="BH600" i="9"/>
  <c r="CW608" i="9"/>
  <c r="BN608" i="9"/>
  <c r="DV608" i="9"/>
  <c r="DY608" i="9" s="1"/>
  <c r="BM608" i="9"/>
  <c r="CV608" i="9"/>
  <c r="DK608" i="9"/>
  <c r="CB608" i="9"/>
  <c r="CU608" i="9"/>
  <c r="BL608" i="9"/>
  <c r="CX620" i="9"/>
  <c r="BO620" i="9"/>
  <c r="CW636" i="9"/>
  <c r="BN636" i="9"/>
  <c r="DV636" i="9"/>
  <c r="DY636" i="9" s="1"/>
  <c r="BM636" i="9"/>
  <c r="CV636" i="9"/>
  <c r="DK636" i="9"/>
  <c r="CB636" i="9"/>
  <c r="CU636" i="9"/>
  <c r="BL636" i="9"/>
  <c r="DI640" i="9"/>
  <c r="BZ640" i="9"/>
  <c r="CS640" i="9"/>
  <c r="BJ640" i="9"/>
  <c r="BY640" i="9"/>
  <c r="DH640" i="9"/>
  <c r="BI640" i="9"/>
  <c r="CR640" i="9"/>
  <c r="DG640" i="9"/>
  <c r="BX640" i="9"/>
  <c r="CQ640" i="9"/>
  <c r="BH640" i="9"/>
  <c r="DE644" i="9"/>
  <c r="BV644" i="9"/>
  <c r="CO644" i="9"/>
  <c r="BF644" i="9"/>
  <c r="BU644" i="9"/>
  <c r="DD644" i="9"/>
  <c r="BE644" i="9"/>
  <c r="CN644" i="9"/>
  <c r="DC644" i="9"/>
  <c r="BT644" i="9"/>
  <c r="CM644" i="9"/>
  <c r="BD644" i="9"/>
  <c r="BY682" i="9"/>
  <c r="DH682" i="9"/>
  <c r="BI682" i="9"/>
  <c r="CR682" i="9"/>
  <c r="DG682" i="9"/>
  <c r="BX682" i="9"/>
  <c r="CQ682" i="9"/>
  <c r="BH682" i="9"/>
  <c r="DV690" i="9"/>
  <c r="DY690" i="9" s="1"/>
  <c r="BM690" i="9"/>
  <c r="CV690" i="9"/>
  <c r="CB690" i="9"/>
  <c r="DK690" i="9"/>
  <c r="BL690" i="9"/>
  <c r="CU690" i="9"/>
  <c r="BQ694" i="9"/>
  <c r="CZ694" i="9"/>
  <c r="CY694" i="9"/>
  <c r="BP694" i="9"/>
  <c r="BQ698" i="9"/>
  <c r="CZ698" i="9"/>
  <c r="CY698" i="9"/>
  <c r="BP698" i="9"/>
  <c r="BU706" i="9"/>
  <c r="DD706" i="9"/>
  <c r="BE706" i="9"/>
  <c r="CN706" i="9"/>
  <c r="BT706" i="9"/>
  <c r="DC706" i="9"/>
  <c r="BD706" i="9"/>
  <c r="CM706" i="9"/>
  <c r="DV718" i="9"/>
  <c r="DY718" i="9" s="1"/>
  <c r="BI718" i="9"/>
  <c r="CR718" i="9"/>
  <c r="BT718" i="9"/>
  <c r="DC718" i="9"/>
  <c r="BD718" i="9"/>
  <c r="CM718" i="9"/>
  <c r="BU742" i="9"/>
  <c r="DD742" i="9"/>
  <c r="BQ742" i="9"/>
  <c r="CZ742" i="9"/>
  <c r="CB742" i="9"/>
  <c r="DK742" i="9"/>
  <c r="BL742" i="9"/>
  <c r="CU742" i="9"/>
  <c r="CS758" i="9"/>
  <c r="BJ758" i="9"/>
  <c r="CX754" i="9"/>
  <c r="BO754" i="9"/>
  <c r="CW754" i="9"/>
  <c r="BN754" i="9"/>
  <c r="CT754" i="9"/>
  <c r="BK754" i="9"/>
  <c r="BM754" i="9"/>
  <c r="CV754" i="9"/>
  <c r="BI754" i="9"/>
  <c r="CR754" i="9"/>
  <c r="BX754" i="9"/>
  <c r="DG754" i="9"/>
  <c r="BH754" i="9"/>
  <c r="CQ754" i="9"/>
  <c r="DA758" i="9"/>
  <c r="BR758" i="9"/>
  <c r="DB762" i="9"/>
  <c r="BS762" i="9"/>
  <c r="BU762" i="9"/>
  <c r="DD762" i="9"/>
  <c r="BY762" i="9"/>
  <c r="DH762" i="9"/>
  <c r="CB762" i="9"/>
  <c r="DK762" i="9"/>
  <c r="BL762" i="9"/>
  <c r="CU762" i="9"/>
  <c r="DI758" i="9"/>
  <c r="BZ758" i="9"/>
  <c r="DJ750" i="9"/>
  <c r="CA750" i="9"/>
  <c r="BY750" i="9"/>
  <c r="DH750" i="9"/>
  <c r="BP750" i="9"/>
  <c r="CY750" i="9"/>
  <c r="CP758" i="9"/>
  <c r="BG758" i="9"/>
  <c r="CO758" i="9"/>
  <c r="BF758" i="9"/>
  <c r="CT758" i="9"/>
  <c r="BK758" i="9"/>
  <c r="BM758" i="9"/>
  <c r="CV758" i="9"/>
  <c r="BQ758" i="9"/>
  <c r="CZ758" i="9"/>
  <c r="BX758" i="9"/>
  <c r="DG758" i="9"/>
  <c r="BH758" i="9"/>
  <c r="CQ758" i="9"/>
  <c r="BM601" i="9"/>
  <c r="CV601" i="9"/>
  <c r="DK601" i="9"/>
  <c r="CB601" i="9"/>
  <c r="CU601" i="9"/>
  <c r="BL601" i="9"/>
  <c r="DI605" i="9"/>
  <c r="BZ605" i="9"/>
  <c r="CS605" i="9"/>
  <c r="BJ605" i="9"/>
  <c r="BY605" i="9"/>
  <c r="DH605" i="9"/>
  <c r="BI605" i="9"/>
  <c r="CR605" i="9"/>
  <c r="DG605" i="9"/>
  <c r="BX605" i="9"/>
  <c r="CQ605" i="9"/>
  <c r="BH605" i="9"/>
  <c r="DB606" i="9"/>
  <c r="BS606" i="9"/>
  <c r="DI609" i="9"/>
  <c r="BZ609" i="9"/>
  <c r="CS609" i="9"/>
  <c r="BJ609" i="9"/>
  <c r="BY609" i="9"/>
  <c r="DH609" i="9"/>
  <c r="BI609" i="9"/>
  <c r="CR609" i="9"/>
  <c r="DG609" i="9"/>
  <c r="BX609" i="9"/>
  <c r="CQ609" i="9"/>
  <c r="BH609" i="9"/>
  <c r="DB610" i="9"/>
  <c r="BS610" i="9"/>
  <c r="DI613" i="9"/>
  <c r="BZ613" i="9"/>
  <c r="CS613" i="9"/>
  <c r="BJ613" i="9"/>
  <c r="BY613" i="9"/>
  <c r="DH613" i="9"/>
  <c r="BI613" i="9"/>
  <c r="CR613" i="9"/>
  <c r="DG613" i="9"/>
  <c r="BX613" i="9"/>
  <c r="CQ613" i="9"/>
  <c r="BH613" i="9"/>
  <c r="DB614" i="9"/>
  <c r="BS614" i="9"/>
  <c r="DI617" i="9"/>
  <c r="BZ617" i="9"/>
  <c r="CS617" i="9"/>
  <c r="BJ617" i="9"/>
  <c r="BY617" i="9"/>
  <c r="DH617" i="9"/>
  <c r="BI617" i="9"/>
  <c r="CR617" i="9"/>
  <c r="DG617" i="9"/>
  <c r="BX617" i="9"/>
  <c r="CQ617" i="9"/>
  <c r="BH617" i="9"/>
  <c r="DB618" i="9"/>
  <c r="BS618" i="9"/>
  <c r="DE621" i="9"/>
  <c r="BV621" i="9"/>
  <c r="CO621" i="9"/>
  <c r="BF621" i="9"/>
  <c r="BU621" i="9"/>
  <c r="DD621" i="9"/>
  <c r="BE621" i="9"/>
  <c r="CN621" i="9"/>
  <c r="DC621" i="9"/>
  <c r="BT621" i="9"/>
  <c r="CM621" i="9"/>
  <c r="BD621" i="9"/>
  <c r="DF623" i="9"/>
  <c r="BW623" i="9"/>
  <c r="DE625" i="9"/>
  <c r="BV625" i="9"/>
  <c r="CO625" i="9"/>
  <c r="BF625" i="9"/>
  <c r="BU625" i="9"/>
  <c r="DD625" i="9"/>
  <c r="BE625" i="9"/>
  <c r="CN625" i="9"/>
  <c r="DC625" i="9"/>
  <c r="BT625" i="9"/>
  <c r="CM625" i="9"/>
  <c r="BD625" i="9"/>
  <c r="DF627" i="9"/>
  <c r="BW627" i="9"/>
  <c r="DE629" i="9"/>
  <c r="BV629" i="9"/>
  <c r="CO629" i="9"/>
  <c r="BF629" i="9"/>
  <c r="BU629" i="9"/>
  <c r="DD629" i="9"/>
  <c r="BE629" i="9"/>
  <c r="CN629" i="9"/>
  <c r="DC629" i="9"/>
  <c r="BT629" i="9"/>
  <c r="CM629" i="9"/>
  <c r="BD629" i="9"/>
  <c r="DF631" i="9"/>
  <c r="BW631" i="9"/>
  <c r="DE633" i="9"/>
  <c r="BV633" i="9"/>
  <c r="CO633" i="9"/>
  <c r="BF633" i="9"/>
  <c r="BU633" i="9"/>
  <c r="DD633" i="9"/>
  <c r="BE633" i="9"/>
  <c r="CN633" i="9"/>
  <c r="DC633" i="9"/>
  <c r="BT633" i="9"/>
  <c r="CM633" i="9"/>
  <c r="BD633" i="9"/>
  <c r="DF635" i="9"/>
  <c r="BW635" i="9"/>
  <c r="DI637" i="9"/>
  <c r="BZ637" i="9"/>
  <c r="CS637" i="9"/>
  <c r="BJ637" i="9"/>
  <c r="BY637" i="9"/>
  <c r="DH637" i="9"/>
  <c r="BI637" i="9"/>
  <c r="CR637" i="9"/>
  <c r="DG637" i="9"/>
  <c r="BX637" i="9"/>
  <c r="CQ637" i="9"/>
  <c r="BH637" i="9"/>
  <c r="DB638" i="9"/>
  <c r="BS638" i="9"/>
  <c r="CW641" i="9"/>
  <c r="BN641" i="9"/>
  <c r="DV641" i="9"/>
  <c r="DY641" i="9" s="1"/>
  <c r="BM641" i="9"/>
  <c r="CV641" i="9"/>
  <c r="DK641" i="9"/>
  <c r="CB641" i="9"/>
  <c r="CU641" i="9"/>
  <c r="BL641" i="9"/>
  <c r="CT644" i="9"/>
  <c r="BK644" i="9"/>
  <c r="DE645" i="9"/>
  <c r="BV645" i="9"/>
  <c r="CO645" i="9"/>
  <c r="BF645" i="9"/>
  <c r="BU645" i="9"/>
  <c r="DD645" i="9"/>
  <c r="BE645" i="9"/>
  <c r="CN645" i="9"/>
  <c r="DC645" i="9"/>
  <c r="BT645" i="9"/>
  <c r="CM645" i="9"/>
  <c r="BD645" i="9"/>
  <c r="DJ648" i="9"/>
  <c r="CA648" i="9"/>
  <c r="DA649" i="9"/>
  <c r="BR649" i="9"/>
  <c r="BQ649" i="9"/>
  <c r="CZ649" i="9"/>
  <c r="CY649" i="9"/>
  <c r="BP649" i="9"/>
  <c r="CW653" i="9"/>
  <c r="BN653" i="9"/>
  <c r="DV653" i="9"/>
  <c r="DY653" i="9" s="1"/>
  <c r="BM653" i="9"/>
  <c r="CV653" i="9"/>
  <c r="DK653" i="9"/>
  <c r="CB653" i="9"/>
  <c r="CU653" i="9"/>
  <c r="BL653" i="9"/>
  <c r="DI657" i="9"/>
  <c r="BZ657" i="9"/>
  <c r="CS657" i="9"/>
  <c r="BJ657" i="9"/>
  <c r="BY657" i="9"/>
  <c r="DH657" i="9"/>
  <c r="BI657" i="9"/>
  <c r="CR657" i="9"/>
  <c r="DG657" i="9"/>
  <c r="BX657" i="9"/>
  <c r="CQ657" i="9"/>
  <c r="BH657" i="9"/>
  <c r="DJ660" i="9"/>
  <c r="CA660" i="9"/>
  <c r="DA661" i="9"/>
  <c r="BR661" i="9"/>
  <c r="BQ661" i="9"/>
  <c r="CZ661" i="9"/>
  <c r="CY661" i="9"/>
  <c r="BP661" i="9"/>
  <c r="CW665" i="9"/>
  <c r="BN665" i="9"/>
  <c r="DV665" i="9"/>
  <c r="DY665" i="9" s="1"/>
  <c r="BM665" i="9"/>
  <c r="CV665" i="9"/>
  <c r="DK665" i="9"/>
  <c r="CB665" i="9"/>
  <c r="CU665" i="9"/>
  <c r="BL665" i="9"/>
  <c r="DE669" i="9"/>
  <c r="BV669" i="9"/>
  <c r="CO669" i="9"/>
  <c r="BF669" i="9"/>
  <c r="BU669" i="9"/>
  <c r="DD669" i="9"/>
  <c r="BE669" i="9"/>
  <c r="CN669" i="9"/>
  <c r="DC669" i="9"/>
  <c r="BT669" i="9"/>
  <c r="CM669" i="9"/>
  <c r="BD669" i="9"/>
  <c r="DJ672" i="9"/>
  <c r="CA672" i="9"/>
  <c r="DA673" i="9"/>
  <c r="BR673" i="9"/>
  <c r="BQ673" i="9"/>
  <c r="CZ673" i="9"/>
  <c r="CY673" i="9"/>
  <c r="BP673" i="9"/>
  <c r="DI677" i="9"/>
  <c r="BZ677" i="9"/>
  <c r="CS677" i="9"/>
  <c r="BJ677" i="9"/>
  <c r="BY677" i="9"/>
  <c r="DH677" i="9"/>
  <c r="BI677" i="9"/>
  <c r="CR677" i="9"/>
  <c r="DG677" i="9"/>
  <c r="BX677" i="9"/>
  <c r="CQ677" i="9"/>
  <c r="BH677" i="9"/>
  <c r="CT680" i="9"/>
  <c r="BK680" i="9"/>
  <c r="DV681" i="9"/>
  <c r="DY681" i="9" s="1"/>
  <c r="BM681" i="9"/>
  <c r="CV681" i="9"/>
  <c r="DK681" i="9"/>
  <c r="CB681" i="9"/>
  <c r="CU681" i="9"/>
  <c r="BL681" i="9"/>
  <c r="DV685" i="9"/>
  <c r="DY685" i="9" s="1"/>
  <c r="BM685" i="9"/>
  <c r="CV685" i="9"/>
  <c r="DK685" i="9"/>
  <c r="CB685" i="9"/>
  <c r="CU685" i="9"/>
  <c r="BL685" i="9"/>
  <c r="BY689" i="9"/>
  <c r="DH689" i="9"/>
  <c r="BI689" i="9"/>
  <c r="CR689" i="9"/>
  <c r="BX689" i="9"/>
  <c r="DG689" i="9"/>
  <c r="BH689" i="9"/>
  <c r="CQ689" i="9"/>
  <c r="CP690" i="9"/>
  <c r="BG690" i="9"/>
  <c r="BY693" i="9"/>
  <c r="DH693" i="9"/>
  <c r="BI693" i="9"/>
  <c r="CR693" i="9"/>
  <c r="BX693" i="9"/>
  <c r="DG693" i="9"/>
  <c r="BH693" i="9"/>
  <c r="CQ693" i="9"/>
  <c r="CP694" i="9"/>
  <c r="BG694" i="9"/>
  <c r="BY697" i="9"/>
  <c r="DH697" i="9"/>
  <c r="BI697" i="9"/>
  <c r="CR697" i="9"/>
  <c r="BX697" i="9"/>
  <c r="DG697" i="9"/>
  <c r="BH697" i="9"/>
  <c r="CQ697" i="9"/>
  <c r="CP698" i="9"/>
  <c r="BG698" i="9"/>
  <c r="BY701" i="9"/>
  <c r="DH701" i="9"/>
  <c r="BI701" i="9"/>
  <c r="CR701" i="9"/>
  <c r="BX701" i="9"/>
  <c r="DG701" i="9"/>
  <c r="BH701" i="9"/>
  <c r="CQ701" i="9"/>
  <c r="CX702" i="9"/>
  <c r="BO702" i="9"/>
  <c r="BU705" i="9"/>
  <c r="DD705" i="9"/>
  <c r="BE705" i="9"/>
  <c r="CN705" i="9"/>
  <c r="DC705" i="9"/>
  <c r="BT705" i="9"/>
  <c r="CM705" i="9"/>
  <c r="BD705" i="9"/>
  <c r="CX706" i="9"/>
  <c r="BO706" i="9"/>
  <c r="BY709" i="9"/>
  <c r="DH709" i="9"/>
  <c r="BE709" i="9"/>
  <c r="CN709" i="9"/>
  <c r="DC709" i="9"/>
  <c r="BT709" i="9"/>
  <c r="CM709" i="9"/>
  <c r="BD709" i="9"/>
  <c r="DF710" i="9"/>
  <c r="BW710" i="9"/>
  <c r="BU713" i="9"/>
  <c r="DD713" i="9"/>
  <c r="BY713" i="9"/>
  <c r="DH713" i="9"/>
  <c r="BP713" i="9"/>
  <c r="CY713" i="9"/>
  <c r="BI717" i="9"/>
  <c r="CR717" i="9"/>
  <c r="BQ717" i="9"/>
  <c r="CZ717" i="9"/>
  <c r="DK717" i="9"/>
  <c r="CB717" i="9"/>
  <c r="CU717" i="9"/>
  <c r="BL717" i="9"/>
  <c r="BM721" i="9"/>
  <c r="CV721" i="9"/>
  <c r="DK721" i="9"/>
  <c r="CB721" i="9"/>
  <c r="CU721" i="9"/>
  <c r="BL721" i="9"/>
  <c r="BQ725" i="9"/>
  <c r="CZ725" i="9"/>
  <c r="BM725" i="9"/>
  <c r="CV725" i="9"/>
  <c r="BX725" i="9"/>
  <c r="DG725" i="9"/>
  <c r="BH725" i="9"/>
  <c r="CQ725" i="9"/>
  <c r="CX726" i="9"/>
  <c r="BO726" i="9"/>
  <c r="DV729" i="9"/>
  <c r="DY729" i="9" s="1"/>
  <c r="BE729" i="9"/>
  <c r="CN729" i="9"/>
  <c r="DC729" i="9"/>
  <c r="BT729" i="9"/>
  <c r="CM729" i="9"/>
  <c r="BD729" i="9"/>
  <c r="CX730" i="9"/>
  <c r="BO730" i="9"/>
  <c r="BE733" i="9"/>
  <c r="CN733" i="9"/>
  <c r="DC733" i="9"/>
  <c r="BT733" i="9"/>
  <c r="CM733" i="9"/>
  <c r="BD733" i="9"/>
  <c r="CX734" i="9"/>
  <c r="BO734" i="9"/>
  <c r="BI737" i="9"/>
  <c r="CR737" i="9"/>
  <c r="BE737" i="9"/>
  <c r="CN737" i="9"/>
  <c r="DC737" i="9"/>
  <c r="BT737" i="9"/>
  <c r="CM737" i="9"/>
  <c r="BD737" i="9"/>
  <c r="CX738" i="9"/>
  <c r="BO738" i="9"/>
  <c r="BI741" i="9"/>
  <c r="CR741" i="9"/>
  <c r="BM741" i="9"/>
  <c r="CV741" i="9"/>
  <c r="DC741" i="9"/>
  <c r="BT741" i="9"/>
  <c r="CM741" i="9"/>
  <c r="BD741" i="9"/>
  <c r="CX742" i="9"/>
  <c r="BO742" i="9"/>
  <c r="DV745" i="9"/>
  <c r="DY745" i="9" s="1"/>
  <c r="BE745" i="9"/>
  <c r="CN745" i="9"/>
  <c r="DC745" i="9"/>
  <c r="BT745" i="9"/>
  <c r="CM745" i="9"/>
  <c r="BD745" i="9"/>
  <c r="CX746" i="9"/>
  <c r="BO746" i="9"/>
  <c r="BI749" i="9"/>
  <c r="CR749" i="9"/>
  <c r="BE749" i="9"/>
  <c r="CN749" i="9"/>
  <c r="DC749" i="9"/>
  <c r="BT749" i="9"/>
  <c r="CM749" i="9"/>
  <c r="BD749" i="9"/>
  <c r="BQ753" i="9"/>
  <c r="CZ753" i="9"/>
  <c r="BM753" i="9"/>
  <c r="CV753" i="9"/>
  <c r="BX753" i="9"/>
  <c r="DG753" i="9"/>
  <c r="BH753" i="9"/>
  <c r="CQ753" i="9"/>
  <c r="BU757" i="9"/>
  <c r="DD757" i="9"/>
  <c r="BY757" i="9"/>
  <c r="DH757" i="9"/>
  <c r="DK757" i="9"/>
  <c r="CB757" i="9"/>
  <c r="CU757" i="9"/>
  <c r="BL757" i="9"/>
  <c r="DV761" i="9"/>
  <c r="DY761" i="9" s="1"/>
  <c r="BY761" i="9"/>
  <c r="DH761" i="9"/>
  <c r="BP761" i="9"/>
  <c r="CY761" i="9"/>
  <c r="CT423" i="9"/>
  <c r="BK423" i="9"/>
  <c r="CL423" i="9"/>
  <c r="BC423" i="9"/>
  <c r="DA423" i="9"/>
  <c r="BR423" i="9"/>
  <c r="BQ423" i="9"/>
  <c r="CZ423" i="9"/>
  <c r="CY423" i="9"/>
  <c r="BP423" i="9"/>
  <c r="DJ467" i="9"/>
  <c r="CA467" i="9"/>
  <c r="DB467" i="9"/>
  <c r="BS467" i="9"/>
  <c r="DE467" i="9"/>
  <c r="BV467" i="9"/>
  <c r="CO467" i="9"/>
  <c r="BF467" i="9"/>
  <c r="BU467" i="9"/>
  <c r="DD467" i="9"/>
  <c r="BE467" i="9"/>
  <c r="CN467" i="9"/>
  <c r="DC467" i="9"/>
  <c r="BT467" i="9"/>
  <c r="CM467" i="9"/>
  <c r="BD467" i="9"/>
  <c r="CT511" i="9"/>
  <c r="BK511" i="9"/>
  <c r="CL511" i="9"/>
  <c r="BC511" i="9"/>
  <c r="DA511" i="9"/>
  <c r="BR511" i="9"/>
  <c r="BQ511" i="9"/>
  <c r="CZ511" i="9"/>
  <c r="CY511" i="9"/>
  <c r="BP511" i="9"/>
  <c r="DJ519" i="9"/>
  <c r="CA519" i="9"/>
  <c r="DB519" i="9"/>
  <c r="BS519" i="9"/>
  <c r="DE519" i="9"/>
  <c r="BV519" i="9"/>
  <c r="CO519" i="9"/>
  <c r="BF519" i="9"/>
  <c r="BU519" i="9"/>
  <c r="DD519" i="9"/>
  <c r="BE519" i="9"/>
  <c r="CN519" i="9"/>
  <c r="DC519" i="9"/>
  <c r="BT519" i="9"/>
  <c r="CM519" i="9"/>
  <c r="BD519" i="9"/>
  <c r="DI592" i="9"/>
  <c r="BZ592" i="9"/>
  <c r="CS592" i="9"/>
  <c r="BJ592" i="9"/>
  <c r="BY592" i="9"/>
  <c r="DH592" i="9"/>
  <c r="BI592" i="9"/>
  <c r="CR592" i="9"/>
  <c r="DG592" i="9"/>
  <c r="BX592" i="9"/>
  <c r="CQ592" i="9"/>
  <c r="BH592" i="9"/>
  <c r="DE600" i="9"/>
  <c r="BV600" i="9"/>
  <c r="CO600" i="9"/>
  <c r="BF600" i="9"/>
  <c r="BU600" i="9"/>
  <c r="DD600" i="9"/>
  <c r="BE600" i="9"/>
  <c r="CN600" i="9"/>
  <c r="DC600" i="9"/>
  <c r="BT600" i="9"/>
  <c r="CM600" i="9"/>
  <c r="BD600" i="9"/>
  <c r="DI608" i="9"/>
  <c r="BZ608" i="9"/>
  <c r="CS608" i="9"/>
  <c r="BJ608" i="9"/>
  <c r="BY608" i="9"/>
  <c r="DH608" i="9"/>
  <c r="BI608" i="9"/>
  <c r="CR608" i="9"/>
  <c r="DG608" i="9"/>
  <c r="BX608" i="9"/>
  <c r="CQ608" i="9"/>
  <c r="BH608" i="9"/>
  <c r="CX616" i="9"/>
  <c r="BO616" i="9"/>
  <c r="DI636" i="9"/>
  <c r="BZ636" i="9"/>
  <c r="CS636" i="9"/>
  <c r="BJ636" i="9"/>
  <c r="BY636" i="9"/>
  <c r="DH636" i="9"/>
  <c r="BI636" i="9"/>
  <c r="CR636" i="9"/>
  <c r="DG636" i="9"/>
  <c r="BX636" i="9"/>
  <c r="CQ636" i="9"/>
  <c r="BH636" i="9"/>
  <c r="DE640" i="9"/>
  <c r="BV640" i="9"/>
  <c r="CO640" i="9"/>
  <c r="BF640" i="9"/>
  <c r="BU640" i="9"/>
  <c r="DD640" i="9"/>
  <c r="BE640" i="9"/>
  <c r="CN640" i="9"/>
  <c r="DC640" i="9"/>
  <c r="BT640" i="9"/>
  <c r="CM640" i="9"/>
  <c r="BD640" i="9"/>
  <c r="DA644" i="9"/>
  <c r="BR644" i="9"/>
  <c r="BQ644" i="9"/>
  <c r="CZ644" i="9"/>
  <c r="CY644" i="9"/>
  <c r="BP644" i="9"/>
  <c r="CX668" i="9"/>
  <c r="BO668" i="9"/>
  <c r="BU682" i="9"/>
  <c r="DD682" i="9"/>
  <c r="BE682" i="9"/>
  <c r="CN682" i="9"/>
  <c r="BT682" i="9"/>
  <c r="DC682" i="9"/>
  <c r="BD682" i="9"/>
  <c r="CM682" i="9"/>
  <c r="BY690" i="9"/>
  <c r="DH690" i="9"/>
  <c r="BI690" i="9"/>
  <c r="CR690" i="9"/>
  <c r="DG690" i="9"/>
  <c r="BX690" i="9"/>
  <c r="CQ690" i="9"/>
  <c r="BH690" i="9"/>
  <c r="DV694" i="9"/>
  <c r="DY694" i="9" s="1"/>
  <c r="BM694" i="9"/>
  <c r="CV694" i="9"/>
  <c r="CB694" i="9"/>
  <c r="DK694" i="9"/>
  <c r="BL694" i="9"/>
  <c r="CU694" i="9"/>
  <c r="DV698" i="9"/>
  <c r="DY698" i="9" s="1"/>
  <c r="BM698" i="9"/>
  <c r="CV698" i="9"/>
  <c r="CB698" i="9"/>
  <c r="DK698" i="9"/>
  <c r="BL698" i="9"/>
  <c r="CU698" i="9"/>
  <c r="BQ706" i="9"/>
  <c r="CZ706" i="9"/>
  <c r="CY706" i="9"/>
  <c r="BP706" i="9"/>
  <c r="BY718" i="9"/>
  <c r="DH718" i="9"/>
  <c r="CY718" i="9"/>
  <c r="BP718" i="9"/>
  <c r="BM742" i="9"/>
  <c r="CV742" i="9"/>
  <c r="BI742" i="9"/>
  <c r="CR742" i="9"/>
  <c r="BX742" i="9"/>
  <c r="DG742" i="9"/>
  <c r="CQ742" i="9"/>
  <c r="BH742" i="9"/>
  <c r="CS746" i="9"/>
  <c r="BJ746" i="9"/>
  <c r="CS750" i="9"/>
  <c r="BJ750" i="9"/>
  <c r="CP754" i="9"/>
  <c r="BG754" i="9"/>
  <c r="CO754" i="9"/>
  <c r="BF754" i="9"/>
  <c r="CL754" i="9"/>
  <c r="BC754" i="9"/>
  <c r="DV754" i="9"/>
  <c r="DY754" i="9" s="1"/>
  <c r="BE754" i="9"/>
  <c r="CN754" i="9"/>
  <c r="BT754" i="9"/>
  <c r="DC754" i="9"/>
  <c r="BD754" i="9"/>
  <c r="CM754" i="9"/>
  <c r="DE762" i="9"/>
  <c r="BV762" i="9"/>
  <c r="CX762" i="9"/>
  <c r="BO762" i="9"/>
  <c r="CT762" i="9"/>
  <c r="BK762" i="9"/>
  <c r="BM762" i="9"/>
  <c r="CV762" i="9"/>
  <c r="BQ762" i="9"/>
  <c r="CZ762" i="9"/>
  <c r="BX762" i="9"/>
  <c r="DG762" i="9"/>
  <c r="BH762" i="9"/>
  <c r="CQ762" i="9"/>
  <c r="DF750" i="9"/>
  <c r="BW750" i="9"/>
  <c r="DE750" i="9"/>
  <c r="BV750" i="9"/>
  <c r="DB750" i="9"/>
  <c r="BS750" i="9"/>
  <c r="BQ750" i="9"/>
  <c r="CZ750" i="9"/>
  <c r="CB750" i="9"/>
  <c r="DK750" i="9"/>
  <c r="BL750" i="9"/>
  <c r="CU750" i="9"/>
  <c r="CX758" i="9"/>
  <c r="BO758" i="9"/>
  <c r="CL758" i="9"/>
  <c r="BC758" i="9"/>
  <c r="BE758" i="9"/>
  <c r="CN758" i="9"/>
  <c r="BI758" i="9"/>
  <c r="CR758" i="9"/>
  <c r="BT758" i="9"/>
  <c r="DC758" i="9"/>
  <c r="BD758" i="9"/>
  <c r="CM758" i="9"/>
  <c r="DG601" i="9"/>
  <c r="BX601" i="9"/>
  <c r="CQ601" i="9"/>
  <c r="BH601" i="9"/>
  <c r="DB602" i="9"/>
  <c r="BS602" i="9"/>
  <c r="DE605" i="9"/>
  <c r="BV605" i="9"/>
  <c r="CO605" i="9"/>
  <c r="BF605" i="9"/>
  <c r="BU605" i="9"/>
  <c r="DD605" i="9"/>
  <c r="BE605" i="9"/>
  <c r="CN605" i="9"/>
  <c r="DC605" i="9"/>
  <c r="BT605" i="9"/>
  <c r="CM605" i="9"/>
  <c r="BD605" i="9"/>
  <c r="CT608" i="9"/>
  <c r="BK608" i="9"/>
  <c r="DE609" i="9"/>
  <c r="BV609" i="9"/>
  <c r="CO609" i="9"/>
  <c r="BF609" i="9"/>
  <c r="BU609" i="9"/>
  <c r="DD609" i="9"/>
  <c r="BE609" i="9"/>
  <c r="CN609" i="9"/>
  <c r="DC609" i="9"/>
  <c r="BT609" i="9"/>
  <c r="CM609" i="9"/>
  <c r="BD609" i="9"/>
  <c r="CT612" i="9"/>
  <c r="BK612" i="9"/>
  <c r="DE613" i="9"/>
  <c r="BV613" i="9"/>
  <c r="CO613" i="9"/>
  <c r="BF613" i="9"/>
  <c r="BU613" i="9"/>
  <c r="DD613" i="9"/>
  <c r="BE613" i="9"/>
  <c r="CN613" i="9"/>
  <c r="DC613" i="9"/>
  <c r="BT613" i="9"/>
  <c r="CM613" i="9"/>
  <c r="BD613" i="9"/>
  <c r="CT616" i="9"/>
  <c r="BK616" i="9"/>
  <c r="DE617" i="9"/>
  <c r="BV617" i="9"/>
  <c r="CO617" i="9"/>
  <c r="BF617" i="9"/>
  <c r="BU617" i="9"/>
  <c r="DD617" i="9"/>
  <c r="BE617" i="9"/>
  <c r="CN617" i="9"/>
  <c r="DC617" i="9"/>
  <c r="BT617" i="9"/>
  <c r="CM617" i="9"/>
  <c r="BD617" i="9"/>
  <c r="DJ620" i="9"/>
  <c r="CA620" i="9"/>
  <c r="DA621" i="9"/>
  <c r="BR621" i="9"/>
  <c r="BQ621" i="9"/>
  <c r="CZ621" i="9"/>
  <c r="CY621" i="9"/>
  <c r="BP621" i="9"/>
  <c r="DJ624" i="9"/>
  <c r="CA624" i="9"/>
  <c r="DA625" i="9"/>
  <c r="BR625" i="9"/>
  <c r="BQ625" i="9"/>
  <c r="CZ625" i="9"/>
  <c r="CY625" i="9"/>
  <c r="BP625" i="9"/>
  <c r="DJ628" i="9"/>
  <c r="CA628" i="9"/>
  <c r="DA629" i="9"/>
  <c r="BR629" i="9"/>
  <c r="BQ629" i="9"/>
  <c r="CZ629" i="9"/>
  <c r="CY629" i="9"/>
  <c r="BP629" i="9"/>
  <c r="DJ632" i="9"/>
  <c r="CA632" i="9"/>
  <c r="DA633" i="9"/>
  <c r="BR633" i="9"/>
  <c r="BQ633" i="9"/>
  <c r="CZ633" i="9"/>
  <c r="CY633" i="9"/>
  <c r="BP633" i="9"/>
  <c r="CT636" i="9"/>
  <c r="BK636" i="9"/>
  <c r="DE637" i="9"/>
  <c r="BV637" i="9"/>
  <c r="CO637" i="9"/>
  <c r="BF637" i="9"/>
  <c r="BU637" i="9"/>
  <c r="DD637" i="9"/>
  <c r="BE637" i="9"/>
  <c r="CN637" i="9"/>
  <c r="DC637" i="9"/>
  <c r="BT637" i="9"/>
  <c r="CM637" i="9"/>
  <c r="BD637" i="9"/>
  <c r="DF639" i="9"/>
  <c r="BW639" i="9"/>
  <c r="DI641" i="9"/>
  <c r="BZ641" i="9"/>
  <c r="CS641" i="9"/>
  <c r="BJ641" i="9"/>
  <c r="BY641" i="9"/>
  <c r="DH641" i="9"/>
  <c r="BI641" i="9"/>
  <c r="CR641" i="9"/>
  <c r="DG641" i="9"/>
  <c r="BX641" i="9"/>
  <c r="CQ641" i="9"/>
  <c r="BH641" i="9"/>
  <c r="DB642" i="9"/>
  <c r="BS642" i="9"/>
  <c r="DJ644" i="9"/>
  <c r="CA644" i="9"/>
  <c r="DA645" i="9"/>
  <c r="BR645" i="9"/>
  <c r="BQ645" i="9"/>
  <c r="CZ645" i="9"/>
  <c r="CY645" i="9"/>
  <c r="BP645" i="9"/>
  <c r="CW649" i="9"/>
  <c r="BN649" i="9"/>
  <c r="DV649" i="9"/>
  <c r="DY649" i="9" s="1"/>
  <c r="BM649" i="9"/>
  <c r="CV649" i="9"/>
  <c r="DK649" i="9"/>
  <c r="CB649" i="9"/>
  <c r="CU649" i="9"/>
  <c r="BL649" i="9"/>
  <c r="DI653" i="9"/>
  <c r="BZ653" i="9"/>
  <c r="CS653" i="9"/>
  <c r="BJ653" i="9"/>
  <c r="BY653" i="9"/>
  <c r="DH653" i="9"/>
  <c r="BI653" i="9"/>
  <c r="CR653" i="9"/>
  <c r="DG653" i="9"/>
  <c r="BX653" i="9"/>
  <c r="CQ653" i="9"/>
  <c r="BH653" i="9"/>
  <c r="CT656" i="9"/>
  <c r="BK656" i="9"/>
  <c r="DE657" i="9"/>
  <c r="BV657" i="9"/>
  <c r="CO657" i="9"/>
  <c r="BF657" i="9"/>
  <c r="BU657" i="9"/>
  <c r="DD657" i="9"/>
  <c r="BE657" i="9"/>
  <c r="CN657" i="9"/>
  <c r="DC657" i="9"/>
  <c r="BT657" i="9"/>
  <c r="CM657" i="9"/>
  <c r="BD657" i="9"/>
  <c r="CW661" i="9"/>
  <c r="BN661" i="9"/>
  <c r="DV661" i="9"/>
  <c r="DY661" i="9" s="1"/>
  <c r="BM661" i="9"/>
  <c r="CV661" i="9"/>
  <c r="DK661" i="9"/>
  <c r="CB661" i="9"/>
  <c r="CU661" i="9"/>
  <c r="BL661" i="9"/>
  <c r="DI665" i="9"/>
  <c r="BZ665" i="9"/>
  <c r="CS665" i="9"/>
  <c r="BJ665" i="9"/>
  <c r="BY665" i="9"/>
  <c r="DH665" i="9"/>
  <c r="BI665" i="9"/>
  <c r="CR665" i="9"/>
  <c r="DG665" i="9"/>
  <c r="BX665" i="9"/>
  <c r="CQ665" i="9"/>
  <c r="BH665" i="9"/>
  <c r="DJ668" i="9"/>
  <c r="CA668" i="9"/>
  <c r="DA669" i="9"/>
  <c r="BR669" i="9"/>
  <c r="BQ669" i="9"/>
  <c r="CZ669" i="9"/>
  <c r="CY669" i="9"/>
  <c r="BP669" i="9"/>
  <c r="CW673" i="9"/>
  <c r="BN673" i="9"/>
  <c r="DV673" i="9"/>
  <c r="DY673" i="9" s="1"/>
  <c r="BM673" i="9"/>
  <c r="CV673" i="9"/>
  <c r="DK673" i="9"/>
  <c r="CB673" i="9"/>
  <c r="CU673" i="9"/>
  <c r="BL673" i="9"/>
  <c r="DE677" i="9"/>
  <c r="BV677" i="9"/>
  <c r="CO677" i="9"/>
  <c r="BF677" i="9"/>
  <c r="BU677" i="9"/>
  <c r="DD677" i="9"/>
  <c r="BE677" i="9"/>
  <c r="CN677" i="9"/>
  <c r="DC677" i="9"/>
  <c r="BT677" i="9"/>
  <c r="CM677" i="9"/>
  <c r="BD677" i="9"/>
  <c r="DB680" i="9"/>
  <c r="BS680" i="9"/>
  <c r="BY681" i="9"/>
  <c r="DH681" i="9"/>
  <c r="BI681" i="9"/>
  <c r="CR681" i="9"/>
  <c r="BX681" i="9"/>
  <c r="DG681" i="9"/>
  <c r="BH681" i="9"/>
  <c r="CQ681" i="9"/>
  <c r="CP682" i="9"/>
  <c r="BG682" i="9"/>
  <c r="BY685" i="9"/>
  <c r="DH685" i="9"/>
  <c r="BI685" i="9"/>
  <c r="CR685" i="9"/>
  <c r="BX685" i="9"/>
  <c r="DG685" i="9"/>
  <c r="BH685" i="9"/>
  <c r="CQ685" i="9"/>
  <c r="CX686" i="9"/>
  <c r="BO686" i="9"/>
  <c r="BU689" i="9"/>
  <c r="DD689" i="9"/>
  <c r="BE689" i="9"/>
  <c r="CN689" i="9"/>
  <c r="DC689" i="9"/>
  <c r="BT689" i="9"/>
  <c r="CM689" i="9"/>
  <c r="BD689" i="9"/>
  <c r="CX690" i="9"/>
  <c r="BO690" i="9"/>
  <c r="BU693" i="9"/>
  <c r="DD693" i="9"/>
  <c r="BE693" i="9"/>
  <c r="CN693" i="9"/>
  <c r="DC693" i="9"/>
  <c r="BT693" i="9"/>
  <c r="CM693" i="9"/>
  <c r="BD693" i="9"/>
  <c r="CX694" i="9"/>
  <c r="BO694" i="9"/>
  <c r="BU697" i="9"/>
  <c r="DD697" i="9"/>
  <c r="BE697" i="9"/>
  <c r="CN697" i="9"/>
  <c r="DC697" i="9"/>
  <c r="BT697" i="9"/>
  <c r="CM697" i="9"/>
  <c r="BD697" i="9"/>
  <c r="CX698" i="9"/>
  <c r="BO698" i="9"/>
  <c r="BU701" i="9"/>
  <c r="DD701" i="9"/>
  <c r="BE701" i="9"/>
  <c r="CN701" i="9"/>
  <c r="DC701" i="9"/>
  <c r="BT701" i="9"/>
  <c r="CM701" i="9"/>
  <c r="BD701" i="9"/>
  <c r="DF702" i="9"/>
  <c r="BW702" i="9"/>
  <c r="BQ705" i="9"/>
  <c r="CZ705" i="9"/>
  <c r="BP705" i="9"/>
  <c r="CY705" i="9"/>
  <c r="DF706" i="9"/>
  <c r="BW706" i="9"/>
  <c r="BU709" i="9"/>
  <c r="DD709" i="9"/>
  <c r="BQ709" i="9"/>
  <c r="CZ709" i="9"/>
  <c r="BP709" i="9"/>
  <c r="CY709" i="9"/>
  <c r="BI713" i="9"/>
  <c r="CR713" i="9"/>
  <c r="BQ713" i="9"/>
  <c r="CZ713" i="9"/>
  <c r="DK713" i="9"/>
  <c r="CB713" i="9"/>
  <c r="CU713" i="9"/>
  <c r="BL713" i="9"/>
  <c r="BM717" i="9"/>
  <c r="CV717" i="9"/>
  <c r="BX717" i="9"/>
  <c r="DG717" i="9"/>
  <c r="BH717" i="9"/>
  <c r="CQ717" i="9"/>
  <c r="CP718" i="9"/>
  <c r="BG718" i="9"/>
  <c r="DV721" i="9"/>
  <c r="DY721" i="9" s="1"/>
  <c r="BI721" i="9"/>
  <c r="CR721" i="9"/>
  <c r="BX721" i="9"/>
  <c r="DG721" i="9"/>
  <c r="BH721" i="9"/>
  <c r="CQ721" i="9"/>
  <c r="CX722" i="9"/>
  <c r="BO722" i="9"/>
  <c r="BI725" i="9"/>
  <c r="CR725" i="9"/>
  <c r="BE725" i="9"/>
  <c r="CN725" i="9"/>
  <c r="DC725" i="9"/>
  <c r="BT725" i="9"/>
  <c r="CM725" i="9"/>
  <c r="BD725" i="9"/>
  <c r="DF726" i="9"/>
  <c r="BW726" i="9"/>
  <c r="BU729" i="9"/>
  <c r="DD729" i="9"/>
  <c r="BP729" i="9"/>
  <c r="CY729" i="9"/>
  <c r="DF730" i="9"/>
  <c r="BW730" i="9"/>
  <c r="BY733" i="9"/>
  <c r="DH733" i="9"/>
  <c r="DV733" i="9"/>
  <c r="DY733" i="9" s="1"/>
  <c r="BP733" i="9"/>
  <c r="CY733" i="9"/>
  <c r="DF734" i="9"/>
  <c r="BW734" i="9"/>
  <c r="DV737" i="9"/>
  <c r="DY737" i="9" s="1"/>
  <c r="BP737" i="9"/>
  <c r="CY737" i="9"/>
  <c r="DF738" i="9"/>
  <c r="BW738" i="9"/>
  <c r="BE741" i="9"/>
  <c r="CN741" i="9"/>
  <c r="BP741" i="9"/>
  <c r="CY741" i="9"/>
  <c r="DF742" i="9"/>
  <c r="BW742" i="9"/>
  <c r="BU745" i="9"/>
  <c r="DD745" i="9"/>
  <c r="BP745" i="9"/>
  <c r="CY745" i="9"/>
  <c r="DF746" i="9"/>
  <c r="BW746" i="9"/>
  <c r="DV749" i="9"/>
  <c r="DY749" i="9" s="1"/>
  <c r="BP749" i="9"/>
  <c r="CY749" i="9"/>
  <c r="BE753" i="9"/>
  <c r="CN753" i="9"/>
  <c r="BI753" i="9"/>
  <c r="CR753" i="9"/>
  <c r="DC753" i="9"/>
  <c r="BT753" i="9"/>
  <c r="CM753" i="9"/>
  <c r="BD753" i="9"/>
  <c r="BM757" i="9"/>
  <c r="CV757" i="9"/>
  <c r="BQ757" i="9"/>
  <c r="CZ757" i="9"/>
  <c r="DG757" i="9"/>
  <c r="BX757" i="9"/>
  <c r="CQ757" i="9"/>
  <c r="BH757" i="9"/>
  <c r="BU761" i="9"/>
  <c r="DD761" i="9"/>
  <c r="BQ761" i="9"/>
  <c r="CZ761" i="9"/>
  <c r="DK761" i="9"/>
  <c r="CB761" i="9"/>
  <c r="CU761" i="9"/>
  <c r="BL761" i="9"/>
  <c r="DF423" i="9"/>
  <c r="BW423" i="9"/>
  <c r="CW423" i="9"/>
  <c r="BN423" i="9"/>
  <c r="DV423" i="9"/>
  <c r="DY423" i="9" s="1"/>
  <c r="BM423" i="9"/>
  <c r="CV423" i="9"/>
  <c r="DK423" i="9"/>
  <c r="CB423" i="9"/>
  <c r="CU423" i="9"/>
  <c r="BL423" i="9"/>
  <c r="CT467" i="9"/>
  <c r="BK467" i="9"/>
  <c r="CL467" i="9"/>
  <c r="BC467" i="9"/>
  <c r="DA467" i="9"/>
  <c r="BR467" i="9"/>
  <c r="BQ467" i="9"/>
  <c r="CZ467" i="9"/>
  <c r="CY467" i="9"/>
  <c r="BP467" i="9"/>
  <c r="DF511" i="9"/>
  <c r="BW511" i="9"/>
  <c r="CW511" i="9"/>
  <c r="BN511" i="9"/>
  <c r="DV511" i="9"/>
  <c r="DY511" i="9" s="1"/>
  <c r="BM511" i="9"/>
  <c r="CV511" i="9"/>
  <c r="DK511" i="9"/>
  <c r="CB511" i="9"/>
  <c r="CU511" i="9"/>
  <c r="BL511" i="9"/>
  <c r="CT519" i="9"/>
  <c r="BK519" i="9"/>
  <c r="CL519" i="9"/>
  <c r="BC519" i="9"/>
  <c r="DA519" i="9"/>
  <c r="BR519" i="9"/>
  <c r="BQ519" i="9"/>
  <c r="CZ519" i="9"/>
  <c r="CY519" i="9"/>
  <c r="BP519" i="9"/>
  <c r="DE592" i="9"/>
  <c r="BV592" i="9"/>
  <c r="CO592" i="9"/>
  <c r="BF592" i="9"/>
  <c r="BU592" i="9"/>
  <c r="DD592" i="9"/>
  <c r="BE592" i="9"/>
  <c r="CN592" i="9"/>
  <c r="DC592" i="9"/>
  <c r="BT592" i="9"/>
  <c r="CM592" i="9"/>
  <c r="BD592" i="9"/>
  <c r="DA600" i="9"/>
  <c r="BR600" i="9"/>
  <c r="BQ600" i="9"/>
  <c r="CZ600" i="9"/>
  <c r="CY600" i="9"/>
  <c r="BP600" i="9"/>
  <c r="DE608" i="9"/>
  <c r="BV608" i="9"/>
  <c r="CO608" i="9"/>
  <c r="BF608" i="9"/>
  <c r="BU608" i="9"/>
  <c r="DD608" i="9"/>
  <c r="BE608" i="9"/>
  <c r="CN608" i="9"/>
  <c r="DC608" i="9"/>
  <c r="BT608" i="9"/>
  <c r="CM608" i="9"/>
  <c r="BD608" i="9"/>
  <c r="CX624" i="9"/>
  <c r="BO624" i="9"/>
  <c r="DE636" i="9"/>
  <c r="BV636" i="9"/>
  <c r="CO636" i="9"/>
  <c r="BF636" i="9"/>
  <c r="BU636" i="9"/>
  <c r="DD636" i="9"/>
  <c r="BE636" i="9"/>
  <c r="CN636" i="9"/>
  <c r="DC636" i="9"/>
  <c r="BT636" i="9"/>
  <c r="CM636" i="9"/>
  <c r="BD636" i="9"/>
  <c r="DA640" i="9"/>
  <c r="BR640" i="9"/>
  <c r="BQ640" i="9"/>
  <c r="CZ640" i="9"/>
  <c r="CY640" i="9"/>
  <c r="BP640" i="9"/>
  <c r="CW644" i="9"/>
  <c r="BN644" i="9"/>
  <c r="DV644" i="9"/>
  <c r="DY644" i="9" s="1"/>
  <c r="BM644" i="9"/>
  <c r="CV644" i="9"/>
  <c r="DK644" i="9"/>
  <c r="CB644" i="9"/>
  <c r="CU644" i="9"/>
  <c r="BL644" i="9"/>
  <c r="CX676" i="9"/>
  <c r="BO676" i="9"/>
  <c r="BQ682" i="9"/>
  <c r="CZ682" i="9"/>
  <c r="CY682" i="9"/>
  <c r="BP682" i="9"/>
  <c r="BU690" i="9"/>
  <c r="DD690" i="9"/>
  <c r="BE690" i="9"/>
  <c r="CN690" i="9"/>
  <c r="BT690" i="9"/>
  <c r="DC690" i="9"/>
  <c r="BD690" i="9"/>
  <c r="CM690" i="9"/>
  <c r="BY694" i="9"/>
  <c r="DH694" i="9"/>
  <c r="BI694" i="9"/>
  <c r="CR694" i="9"/>
  <c r="DG694" i="9"/>
  <c r="BX694" i="9"/>
  <c r="CQ694" i="9"/>
  <c r="BH694" i="9"/>
  <c r="BY698" i="9"/>
  <c r="DH698" i="9"/>
  <c r="BI698" i="9"/>
  <c r="CR698" i="9"/>
  <c r="DG698" i="9"/>
  <c r="BX698" i="9"/>
  <c r="CQ698" i="9"/>
  <c r="BH698" i="9"/>
  <c r="DV706" i="9"/>
  <c r="DY706" i="9" s="1"/>
  <c r="BM706" i="9"/>
  <c r="CV706" i="9"/>
  <c r="CB706" i="9"/>
  <c r="DK706" i="9"/>
  <c r="BL706" i="9"/>
  <c r="CU706" i="9"/>
  <c r="BQ718" i="9"/>
  <c r="CZ718" i="9"/>
  <c r="BU718" i="9"/>
  <c r="DD718" i="9"/>
  <c r="CB718" i="9"/>
  <c r="DK718" i="9"/>
  <c r="BL718" i="9"/>
  <c r="CU718" i="9"/>
  <c r="CS734" i="9"/>
  <c r="BJ734" i="9"/>
  <c r="BE742" i="9"/>
  <c r="CN742" i="9"/>
  <c r="BT742" i="9"/>
  <c r="DC742" i="9"/>
  <c r="BD742" i="9"/>
  <c r="CM742" i="9"/>
  <c r="DJ754" i="9"/>
  <c r="CA754" i="9"/>
  <c r="BU754" i="9"/>
  <c r="DD754" i="9"/>
  <c r="BP754" i="9"/>
  <c r="CY754" i="9"/>
  <c r="CW762" i="9"/>
  <c r="BN762" i="9"/>
  <c r="CP762" i="9"/>
  <c r="BG762" i="9"/>
  <c r="CL762" i="9"/>
  <c r="BC762" i="9"/>
  <c r="BE762" i="9"/>
  <c r="CN762" i="9"/>
  <c r="BI762" i="9"/>
  <c r="CR762" i="9"/>
  <c r="BT762" i="9"/>
  <c r="DC762" i="9"/>
  <c r="BD762" i="9"/>
  <c r="CM762" i="9"/>
  <c r="CX750" i="9"/>
  <c r="BO750" i="9"/>
  <c r="CW750" i="9"/>
  <c r="BN750" i="9"/>
  <c r="CT750" i="9"/>
  <c r="BK750" i="9"/>
  <c r="BM750" i="9"/>
  <c r="CV750" i="9"/>
  <c r="BU750" i="9"/>
  <c r="DD750" i="9"/>
  <c r="BX750" i="9"/>
  <c r="DG750" i="9"/>
  <c r="BH750" i="9"/>
  <c r="CQ750" i="9"/>
  <c r="DE758" i="9"/>
  <c r="BV758" i="9"/>
  <c r="DJ758" i="9"/>
  <c r="CA758" i="9"/>
  <c r="DV758" i="9"/>
  <c r="DY758" i="9" s="1"/>
  <c r="BP758" i="9"/>
  <c r="CY758" i="9"/>
  <c r="BI523" i="9"/>
  <c r="CR523" i="9"/>
  <c r="DG523" i="9"/>
  <c r="BX523" i="9"/>
  <c r="CQ523" i="9"/>
  <c r="BH523" i="9"/>
  <c r="DJ539" i="9"/>
  <c r="CA539" i="9"/>
  <c r="DB539" i="9"/>
  <c r="BS539" i="9"/>
  <c r="DE539" i="9"/>
  <c r="BV539" i="9"/>
  <c r="CO539" i="9"/>
  <c r="BF539" i="9"/>
  <c r="BU539" i="9"/>
  <c r="DD539" i="9"/>
  <c r="BE539" i="9"/>
  <c r="CN539" i="9"/>
  <c r="DC539" i="9"/>
  <c r="BT539" i="9"/>
  <c r="CM539" i="9"/>
  <c r="BD539" i="9"/>
  <c r="CP547" i="9"/>
  <c r="BG547" i="9"/>
  <c r="CO547" i="9"/>
  <c r="BF547" i="9"/>
  <c r="CL547" i="9"/>
  <c r="BC547" i="9"/>
  <c r="BU547" i="9"/>
  <c r="DD547" i="9"/>
  <c r="BE547" i="9"/>
  <c r="CN547" i="9"/>
  <c r="BT547" i="9"/>
  <c r="DC547" i="9"/>
  <c r="BD547" i="9"/>
  <c r="CM547" i="9"/>
  <c r="DF555" i="9"/>
  <c r="BW555" i="9"/>
  <c r="DE555" i="9"/>
  <c r="BV555" i="9"/>
  <c r="DB555" i="9"/>
  <c r="BS555" i="9"/>
  <c r="DV555" i="9"/>
  <c r="DY555" i="9" s="1"/>
  <c r="BM555" i="9"/>
  <c r="CV555" i="9"/>
  <c r="CB555" i="9"/>
  <c r="DK555" i="9"/>
  <c r="BL555" i="9"/>
  <c r="CU555" i="9"/>
  <c r="CP563" i="9"/>
  <c r="BG563" i="9"/>
  <c r="CO563" i="9"/>
  <c r="BF563" i="9"/>
  <c r="CL563" i="9"/>
  <c r="BC563" i="9"/>
  <c r="BU563" i="9"/>
  <c r="DD563" i="9"/>
  <c r="BE563" i="9"/>
  <c r="CN563" i="9"/>
  <c r="BT563" i="9"/>
  <c r="DC563" i="9"/>
  <c r="BD563" i="9"/>
  <c r="CM563" i="9"/>
  <c r="BY571" i="9"/>
  <c r="DH571" i="9"/>
  <c r="DV571" i="9"/>
  <c r="DY571" i="9" s="1"/>
  <c r="CO571" i="9"/>
  <c r="BF571" i="9"/>
  <c r="BQ571" i="9"/>
  <c r="CZ571" i="9"/>
  <c r="BE571" i="9"/>
  <c r="CN571" i="9"/>
  <c r="DC571" i="9"/>
  <c r="BT571" i="9"/>
  <c r="CM571" i="9"/>
  <c r="BD571" i="9"/>
  <c r="CT588" i="9"/>
  <c r="BK588" i="9"/>
  <c r="DE589" i="9"/>
  <c r="BV589" i="9"/>
  <c r="CO589" i="9"/>
  <c r="BF589" i="9"/>
  <c r="BU589" i="9"/>
  <c r="DD589" i="9"/>
  <c r="BE589" i="9"/>
  <c r="CN589" i="9"/>
  <c r="DC589" i="9"/>
  <c r="BT589" i="9"/>
  <c r="CM589" i="9"/>
  <c r="BD589" i="9"/>
  <c r="CT592" i="9"/>
  <c r="BK592" i="9"/>
  <c r="DE593" i="9"/>
  <c r="BV593" i="9"/>
  <c r="CO593" i="9"/>
  <c r="BF593" i="9"/>
  <c r="BU593" i="9"/>
  <c r="DD593" i="9"/>
  <c r="BE593" i="9"/>
  <c r="CN593" i="9"/>
  <c r="DC593" i="9"/>
  <c r="BT593" i="9"/>
  <c r="CM593" i="9"/>
  <c r="BD593" i="9"/>
  <c r="CT596" i="9"/>
  <c r="BK596" i="9"/>
  <c r="DE597" i="9"/>
  <c r="BV597" i="9"/>
  <c r="CO597" i="9"/>
  <c r="BF597" i="9"/>
  <c r="BU597" i="9"/>
  <c r="DD597" i="9"/>
  <c r="BE597" i="9"/>
  <c r="CN597" i="9"/>
  <c r="DC597" i="9"/>
  <c r="BT597" i="9"/>
  <c r="CM597" i="9"/>
  <c r="BD597" i="9"/>
  <c r="CT600" i="9"/>
  <c r="BK600" i="9"/>
  <c r="DE601" i="9"/>
  <c r="BV601" i="9"/>
  <c r="CO601" i="9"/>
  <c r="BF601" i="9"/>
  <c r="BU601" i="9"/>
  <c r="DD601" i="9"/>
  <c r="BE601" i="9"/>
  <c r="CN601" i="9"/>
  <c r="DC601" i="9"/>
  <c r="BT601" i="9"/>
  <c r="CM601" i="9"/>
  <c r="BD601" i="9"/>
  <c r="DJ604" i="9"/>
  <c r="CA604" i="9"/>
  <c r="DA605" i="9"/>
  <c r="BR605" i="9"/>
  <c r="BQ605" i="9"/>
  <c r="CZ605" i="9"/>
  <c r="CY605" i="9"/>
  <c r="BP605" i="9"/>
  <c r="DJ608" i="9"/>
  <c r="CA608" i="9"/>
  <c r="DA609" i="9"/>
  <c r="BR609" i="9"/>
  <c r="BQ609" i="9"/>
  <c r="CZ609" i="9"/>
  <c r="CY609" i="9"/>
  <c r="BP609" i="9"/>
  <c r="DJ612" i="9"/>
  <c r="CA612" i="9"/>
  <c r="DA613" i="9"/>
  <c r="BR613" i="9"/>
  <c r="BQ613" i="9"/>
  <c r="CZ613" i="9"/>
  <c r="CY613" i="9"/>
  <c r="BP613" i="9"/>
  <c r="DJ616" i="9"/>
  <c r="CA616" i="9"/>
  <c r="DA617" i="9"/>
  <c r="BR617" i="9"/>
  <c r="BQ617" i="9"/>
  <c r="CZ617" i="9"/>
  <c r="CY617" i="9"/>
  <c r="BP617" i="9"/>
  <c r="CW621" i="9"/>
  <c r="BN621" i="9"/>
  <c r="DV621" i="9"/>
  <c r="DY621" i="9" s="1"/>
  <c r="BM621" i="9"/>
  <c r="CV621" i="9"/>
  <c r="DK621" i="9"/>
  <c r="CB621" i="9"/>
  <c r="CU621" i="9"/>
  <c r="BL621" i="9"/>
  <c r="CW625" i="9"/>
  <c r="BN625" i="9"/>
  <c r="DV625" i="9"/>
  <c r="DY625" i="9" s="1"/>
  <c r="BM625" i="9"/>
  <c r="CV625" i="9"/>
  <c r="DK625" i="9"/>
  <c r="CB625" i="9"/>
  <c r="CU625" i="9"/>
  <c r="BL625" i="9"/>
  <c r="CW629" i="9"/>
  <c r="BN629" i="9"/>
  <c r="DV629" i="9"/>
  <c r="DY629" i="9" s="1"/>
  <c r="BM629" i="9"/>
  <c r="CV629" i="9"/>
  <c r="DK629" i="9"/>
  <c r="CB629" i="9"/>
  <c r="CU629" i="9"/>
  <c r="BL629" i="9"/>
  <c r="CW633" i="9"/>
  <c r="BN633" i="9"/>
  <c r="DV633" i="9"/>
  <c r="DY633" i="9" s="1"/>
  <c r="BM633" i="9"/>
  <c r="CV633" i="9"/>
  <c r="DK633" i="9"/>
  <c r="CB633" i="9"/>
  <c r="CU633" i="9"/>
  <c r="BL633" i="9"/>
  <c r="DJ636" i="9"/>
  <c r="CA636" i="9"/>
  <c r="DA637" i="9"/>
  <c r="BR637" i="9"/>
  <c r="BQ637" i="9"/>
  <c r="CZ637" i="9"/>
  <c r="CY637" i="9"/>
  <c r="BP637" i="9"/>
  <c r="CT640" i="9"/>
  <c r="BK640" i="9"/>
  <c r="DE641" i="9"/>
  <c r="BV641" i="9"/>
  <c r="CO641" i="9"/>
  <c r="BF641" i="9"/>
  <c r="BU641" i="9"/>
  <c r="DD641" i="9"/>
  <c r="BE641" i="9"/>
  <c r="CN641" i="9"/>
  <c r="DC641" i="9"/>
  <c r="BT641" i="9"/>
  <c r="CM641" i="9"/>
  <c r="BD641" i="9"/>
  <c r="CW645" i="9"/>
  <c r="BN645" i="9"/>
  <c r="DV645" i="9"/>
  <c r="DY645" i="9" s="1"/>
  <c r="BM645" i="9"/>
  <c r="CV645" i="9"/>
  <c r="DK645" i="9"/>
  <c r="CB645" i="9"/>
  <c r="CU645" i="9"/>
  <c r="BL645" i="9"/>
  <c r="DI649" i="9"/>
  <c r="BZ649" i="9"/>
  <c r="CS649" i="9"/>
  <c r="BJ649" i="9"/>
  <c r="BY649" i="9"/>
  <c r="DH649" i="9"/>
  <c r="BI649" i="9"/>
  <c r="CR649" i="9"/>
  <c r="DG649" i="9"/>
  <c r="BX649" i="9"/>
  <c r="CQ649" i="9"/>
  <c r="BH649" i="9"/>
  <c r="CT652" i="9"/>
  <c r="BK652" i="9"/>
  <c r="DE653" i="9"/>
  <c r="BV653" i="9"/>
  <c r="CO653" i="9"/>
  <c r="BF653" i="9"/>
  <c r="BU653" i="9"/>
  <c r="DD653" i="9"/>
  <c r="BE653" i="9"/>
  <c r="CN653" i="9"/>
  <c r="DC653" i="9"/>
  <c r="BT653" i="9"/>
  <c r="CM653" i="9"/>
  <c r="BD653" i="9"/>
  <c r="DJ656" i="9"/>
  <c r="CA656" i="9"/>
  <c r="DA657" i="9"/>
  <c r="BR657" i="9"/>
  <c r="BQ657" i="9"/>
  <c r="CZ657" i="9"/>
  <c r="CY657" i="9"/>
  <c r="BP657" i="9"/>
  <c r="DI661" i="9"/>
  <c r="BZ661" i="9"/>
  <c r="CS661" i="9"/>
  <c r="BJ661" i="9"/>
  <c r="BY661" i="9"/>
  <c r="DH661" i="9"/>
  <c r="BI661" i="9"/>
  <c r="CR661" i="9"/>
  <c r="DG661" i="9"/>
  <c r="BX661" i="9"/>
  <c r="CQ661" i="9"/>
  <c r="BH661" i="9"/>
  <c r="CT664" i="9"/>
  <c r="BK664" i="9"/>
  <c r="DE665" i="9"/>
  <c r="BV665" i="9"/>
  <c r="CO665" i="9"/>
  <c r="BF665" i="9"/>
  <c r="BU665" i="9"/>
  <c r="DD665" i="9"/>
  <c r="BE665" i="9"/>
  <c r="CN665" i="9"/>
  <c r="DC665" i="9"/>
  <c r="BT665" i="9"/>
  <c r="CM665" i="9"/>
  <c r="BD665" i="9"/>
  <c r="CW669" i="9"/>
  <c r="BN669" i="9"/>
  <c r="DV669" i="9"/>
  <c r="DY669" i="9" s="1"/>
  <c r="BM669" i="9"/>
  <c r="CV669" i="9"/>
  <c r="DK669" i="9"/>
  <c r="CB669" i="9"/>
  <c r="CU669" i="9"/>
  <c r="BL669" i="9"/>
  <c r="DI673" i="9"/>
  <c r="BZ673" i="9"/>
  <c r="CS673" i="9"/>
  <c r="BJ673" i="9"/>
  <c r="BY673" i="9"/>
  <c r="DH673" i="9"/>
  <c r="BI673" i="9"/>
  <c r="CR673" i="9"/>
  <c r="DG673" i="9"/>
  <c r="BX673" i="9"/>
  <c r="CQ673" i="9"/>
  <c r="BH673" i="9"/>
  <c r="DJ676" i="9"/>
  <c r="CA676" i="9"/>
  <c r="DA677" i="9"/>
  <c r="BR677" i="9"/>
  <c r="BQ677" i="9"/>
  <c r="CZ677" i="9"/>
  <c r="CY677" i="9"/>
  <c r="BP677" i="9"/>
  <c r="DJ680" i="9"/>
  <c r="CA680" i="9"/>
  <c r="BU681" i="9"/>
  <c r="DD681" i="9"/>
  <c r="BE681" i="9"/>
  <c r="CN681" i="9"/>
  <c r="DC681" i="9"/>
  <c r="BT681" i="9"/>
  <c r="CM681" i="9"/>
  <c r="BD681" i="9"/>
  <c r="CX682" i="9"/>
  <c r="BO682" i="9"/>
  <c r="BU685" i="9"/>
  <c r="DD685" i="9"/>
  <c r="BE685" i="9"/>
  <c r="CN685" i="9"/>
  <c r="DC685" i="9"/>
  <c r="BT685" i="9"/>
  <c r="CM685" i="9"/>
  <c r="BD685" i="9"/>
  <c r="DF686" i="9"/>
  <c r="BW686" i="9"/>
  <c r="BQ689" i="9"/>
  <c r="CZ689" i="9"/>
  <c r="BP689" i="9"/>
  <c r="CY689" i="9"/>
  <c r="DF690" i="9"/>
  <c r="BW690" i="9"/>
  <c r="BQ693" i="9"/>
  <c r="CZ693" i="9"/>
  <c r="BP693" i="9"/>
  <c r="CY693" i="9"/>
  <c r="DF694" i="9"/>
  <c r="BW694" i="9"/>
  <c r="BQ697" i="9"/>
  <c r="CZ697" i="9"/>
  <c r="BP697" i="9"/>
  <c r="CY697" i="9"/>
  <c r="DF698" i="9"/>
  <c r="BW698" i="9"/>
  <c r="BQ701" i="9"/>
  <c r="CZ701" i="9"/>
  <c r="BP701" i="9"/>
  <c r="CY701" i="9"/>
  <c r="DV705" i="9"/>
  <c r="DY705" i="9" s="1"/>
  <c r="BM705" i="9"/>
  <c r="CV705" i="9"/>
  <c r="DK705" i="9"/>
  <c r="CB705" i="9"/>
  <c r="CU705" i="9"/>
  <c r="BL705" i="9"/>
  <c r="BM709" i="9"/>
  <c r="CV709" i="9"/>
  <c r="DK709" i="9"/>
  <c r="CB709" i="9"/>
  <c r="CU709" i="9"/>
  <c r="BL709" i="9"/>
  <c r="BM713" i="9"/>
  <c r="CV713" i="9"/>
  <c r="BX713" i="9"/>
  <c r="DG713" i="9"/>
  <c r="BH713" i="9"/>
  <c r="CQ713" i="9"/>
  <c r="CX714" i="9"/>
  <c r="BO714" i="9"/>
  <c r="BY717" i="9"/>
  <c r="DH717" i="9"/>
  <c r="BE717" i="9"/>
  <c r="CN717" i="9"/>
  <c r="DC717" i="9"/>
  <c r="BT717" i="9"/>
  <c r="CM717" i="9"/>
  <c r="BD717" i="9"/>
  <c r="CX718" i="9"/>
  <c r="BO718" i="9"/>
  <c r="BY721" i="9"/>
  <c r="DH721" i="9"/>
  <c r="BE721" i="9"/>
  <c r="CN721" i="9"/>
  <c r="DC721" i="9"/>
  <c r="BT721" i="9"/>
  <c r="CM721" i="9"/>
  <c r="BD721" i="9"/>
  <c r="DF722" i="9"/>
  <c r="BW722" i="9"/>
  <c r="DV725" i="9"/>
  <c r="DY725" i="9" s="1"/>
  <c r="BP725" i="9"/>
  <c r="CY725" i="9"/>
  <c r="BY729" i="9"/>
  <c r="DH729" i="9"/>
  <c r="BQ729" i="9"/>
  <c r="CZ729" i="9"/>
  <c r="DK729" i="9"/>
  <c r="CB729" i="9"/>
  <c r="CU729" i="9"/>
  <c r="BL729" i="9"/>
  <c r="BQ733" i="9"/>
  <c r="CZ733" i="9"/>
  <c r="BU733" i="9"/>
  <c r="DD733" i="9"/>
  <c r="DK733" i="9"/>
  <c r="CB733" i="9"/>
  <c r="CU733" i="9"/>
  <c r="BL733" i="9"/>
  <c r="BY737" i="9"/>
  <c r="DH737" i="9"/>
  <c r="BU737" i="9"/>
  <c r="DD737" i="9"/>
  <c r="DK737" i="9"/>
  <c r="CB737" i="9"/>
  <c r="CU737" i="9"/>
  <c r="BL737" i="9"/>
  <c r="BY741" i="9"/>
  <c r="DH741" i="9"/>
  <c r="DV741" i="9"/>
  <c r="DY741" i="9" s="1"/>
  <c r="DK741" i="9"/>
  <c r="CB741" i="9"/>
  <c r="CU741" i="9"/>
  <c r="BL741" i="9"/>
  <c r="BY745" i="9"/>
  <c r="DH745" i="9"/>
  <c r="BM745" i="9"/>
  <c r="CV745" i="9"/>
  <c r="DK745" i="9"/>
  <c r="CB745" i="9"/>
  <c r="CU745" i="9"/>
  <c r="BL745" i="9"/>
  <c r="BY749" i="9"/>
  <c r="DH749" i="9"/>
  <c r="BU749" i="9"/>
  <c r="DD749" i="9"/>
  <c r="DK749" i="9"/>
  <c r="CB749" i="9"/>
  <c r="CU749" i="9"/>
  <c r="BL749" i="9"/>
  <c r="DV753" i="9"/>
  <c r="DY753" i="9" s="1"/>
  <c r="BP753" i="9"/>
  <c r="CY753" i="9"/>
  <c r="BE757" i="9"/>
  <c r="CN757" i="9"/>
  <c r="BI757" i="9"/>
  <c r="CR757" i="9"/>
  <c r="DC757" i="9"/>
  <c r="BT757" i="9"/>
  <c r="CM757" i="9"/>
  <c r="BD757" i="9"/>
  <c r="BM761" i="9"/>
  <c r="CV761" i="9"/>
  <c r="BI761" i="9"/>
  <c r="CR761" i="9"/>
  <c r="DG761" i="9"/>
  <c r="BX761" i="9"/>
  <c r="BH761" i="9"/>
  <c r="CQ761" i="9"/>
  <c r="CP423" i="9"/>
  <c r="BG423" i="9"/>
  <c r="DI423" i="9"/>
  <c r="BZ423" i="9"/>
  <c r="CS423" i="9"/>
  <c r="BJ423" i="9"/>
  <c r="BY423" i="9"/>
  <c r="DH423" i="9"/>
  <c r="BI423" i="9"/>
  <c r="CR423" i="9"/>
  <c r="DG423" i="9"/>
  <c r="BX423" i="9"/>
  <c r="CQ423" i="9"/>
  <c r="BH423" i="9"/>
  <c r="DF467" i="9"/>
  <c r="BW467" i="9"/>
  <c r="CW467" i="9"/>
  <c r="BN467" i="9"/>
  <c r="DV467" i="9"/>
  <c r="DY467" i="9" s="1"/>
  <c r="BM467" i="9"/>
  <c r="CV467" i="9"/>
  <c r="DK467" i="9"/>
  <c r="CB467" i="9"/>
  <c r="CU467" i="9"/>
  <c r="BL467" i="9"/>
  <c r="CP511" i="9"/>
  <c r="BG511" i="9"/>
  <c r="DI511" i="9"/>
  <c r="BZ511" i="9"/>
  <c r="CS511" i="9"/>
  <c r="BJ511" i="9"/>
  <c r="BY511" i="9"/>
  <c r="DH511" i="9"/>
  <c r="BI511" i="9"/>
  <c r="CR511" i="9"/>
  <c r="DG511" i="9"/>
  <c r="BX511" i="9"/>
  <c r="CQ511" i="9"/>
  <c r="BH511" i="9"/>
  <c r="DF519" i="9"/>
  <c r="BW519" i="9"/>
  <c r="CW519" i="9"/>
  <c r="BN519" i="9"/>
  <c r="DV519" i="9"/>
  <c r="DY519" i="9" s="1"/>
  <c r="BM519" i="9"/>
  <c r="CV519" i="9"/>
  <c r="DK519" i="9"/>
  <c r="CB519" i="9"/>
  <c r="CU519" i="9"/>
  <c r="BL519" i="9"/>
  <c r="DA592" i="9"/>
  <c r="BR592" i="9"/>
  <c r="BQ592" i="9"/>
  <c r="CZ592" i="9"/>
  <c r="CY592" i="9"/>
  <c r="BP592" i="9"/>
  <c r="CX596" i="9"/>
  <c r="BO596" i="9"/>
  <c r="CW600" i="9"/>
  <c r="BN600" i="9"/>
  <c r="DV600" i="9"/>
  <c r="DY600" i="9" s="1"/>
  <c r="BM600" i="9"/>
  <c r="CV600" i="9"/>
  <c r="DK600" i="9"/>
  <c r="CB600" i="9"/>
  <c r="CU600" i="9"/>
  <c r="BL600" i="9"/>
  <c r="DA608" i="9"/>
  <c r="BR608" i="9"/>
  <c r="BQ608" i="9"/>
  <c r="CZ608" i="9"/>
  <c r="CY608" i="9"/>
  <c r="BP608" i="9"/>
  <c r="CX612" i="9"/>
  <c r="BO612" i="9"/>
  <c r="DA636" i="9"/>
  <c r="BR636" i="9"/>
  <c r="BQ636" i="9"/>
  <c r="CZ636" i="9"/>
  <c r="CY636" i="9"/>
  <c r="BP636" i="9"/>
  <c r="CW640" i="9"/>
  <c r="BN640" i="9"/>
  <c r="DV640" i="9"/>
  <c r="DY640" i="9" s="1"/>
  <c r="BM640" i="9"/>
  <c r="CV640" i="9"/>
  <c r="DK640" i="9"/>
  <c r="CB640" i="9"/>
  <c r="CU640" i="9"/>
  <c r="BL640" i="9"/>
  <c r="DI644" i="9"/>
  <c r="BZ644" i="9"/>
  <c r="CS644" i="9"/>
  <c r="BJ644" i="9"/>
  <c r="BY644" i="9"/>
  <c r="DH644" i="9"/>
  <c r="BI644" i="9"/>
  <c r="CR644" i="9"/>
  <c r="DG644" i="9"/>
  <c r="BX644" i="9"/>
  <c r="CQ644" i="9"/>
  <c r="BH644" i="9"/>
  <c r="CX652" i="9"/>
  <c r="BO652" i="9"/>
  <c r="CX660" i="9"/>
  <c r="BO660" i="9"/>
  <c r="DV682" i="9"/>
  <c r="DY682" i="9" s="1"/>
  <c r="BM682" i="9"/>
  <c r="CV682" i="9"/>
  <c r="CB682" i="9"/>
  <c r="DK682" i="9"/>
  <c r="BL682" i="9"/>
  <c r="CU682" i="9"/>
  <c r="BQ690" i="9"/>
  <c r="CZ690" i="9"/>
  <c r="CY690" i="9"/>
  <c r="BP690" i="9"/>
  <c r="BU694" i="9"/>
  <c r="DD694" i="9"/>
  <c r="BE694" i="9"/>
  <c r="CN694" i="9"/>
  <c r="BT694" i="9"/>
  <c r="DC694" i="9"/>
  <c r="BD694" i="9"/>
  <c r="CM694" i="9"/>
  <c r="BU698" i="9"/>
  <c r="DD698" i="9"/>
  <c r="BE698" i="9"/>
  <c r="CN698" i="9"/>
  <c r="BT698" i="9"/>
  <c r="DC698" i="9"/>
  <c r="BD698" i="9"/>
  <c r="CM698" i="9"/>
  <c r="BY706" i="9"/>
  <c r="DH706" i="9"/>
  <c r="BI706" i="9"/>
  <c r="CR706" i="9"/>
  <c r="DG706" i="9"/>
  <c r="BX706" i="9"/>
  <c r="CQ706" i="9"/>
  <c r="BH706" i="9"/>
  <c r="BE718" i="9"/>
  <c r="CN718" i="9"/>
  <c r="BM718" i="9"/>
  <c r="CV718" i="9"/>
  <c r="BX718" i="9"/>
  <c r="DG718" i="9"/>
  <c r="BH718" i="9"/>
  <c r="CQ718" i="9"/>
  <c r="DA742" i="9"/>
  <c r="BR742" i="9"/>
  <c r="DV742" i="9"/>
  <c r="DY742" i="9" s="1"/>
  <c r="BY742" i="9"/>
  <c r="DH742" i="9"/>
  <c r="CY742" i="9"/>
  <c r="BP742" i="9"/>
  <c r="DI762" i="9"/>
  <c r="BZ762" i="9"/>
  <c r="DA750" i="9"/>
  <c r="BR750" i="9"/>
  <c r="DF754" i="9"/>
  <c r="BW754" i="9"/>
  <c r="DE754" i="9"/>
  <c r="BV754" i="9"/>
  <c r="DB754" i="9"/>
  <c r="BS754" i="9"/>
  <c r="BY754" i="9"/>
  <c r="DH754" i="9"/>
  <c r="BQ754" i="9"/>
  <c r="CZ754" i="9"/>
  <c r="CB754" i="9"/>
  <c r="DK754" i="9"/>
  <c r="BL754" i="9"/>
  <c r="CU754" i="9"/>
  <c r="DF762" i="9"/>
  <c r="BW762" i="9"/>
  <c r="CO762" i="9"/>
  <c r="BF762" i="9"/>
  <c r="DJ762" i="9"/>
  <c r="CA762" i="9"/>
  <c r="DV762" i="9"/>
  <c r="DY762" i="9" s="1"/>
  <c r="BP762" i="9"/>
  <c r="CY762" i="9"/>
  <c r="DI750" i="9"/>
  <c r="BZ750" i="9"/>
  <c r="CP750" i="9"/>
  <c r="BG750" i="9"/>
  <c r="CO750" i="9"/>
  <c r="BF750" i="9"/>
  <c r="CL750" i="9"/>
  <c r="BC750" i="9"/>
  <c r="BE750" i="9"/>
  <c r="CN750" i="9"/>
  <c r="BI750" i="9"/>
  <c r="CR750" i="9"/>
  <c r="BT750" i="9"/>
  <c r="DC750" i="9"/>
  <c r="BD750" i="9"/>
  <c r="CM750" i="9"/>
  <c r="DF758" i="9"/>
  <c r="BW758" i="9"/>
  <c r="CW758" i="9"/>
  <c r="BN758" i="9"/>
  <c r="DB758" i="9"/>
  <c r="BS758" i="9"/>
  <c r="BY758" i="9"/>
  <c r="DH758" i="9"/>
  <c r="BU758" i="9"/>
  <c r="DD758" i="9"/>
  <c r="CB758" i="9"/>
  <c r="DK758" i="9"/>
  <c r="BL758" i="9"/>
  <c r="CU758" i="9"/>
  <c r="E35" i="7"/>
  <c r="DU753" i="9" l="1"/>
  <c r="DX753" i="9" s="1"/>
  <c r="DU757" i="9"/>
  <c r="DX757" i="9" s="1"/>
  <c r="DU674" i="9"/>
  <c r="DX674" i="9" s="1"/>
  <c r="DU658" i="9"/>
  <c r="DX658" i="9" s="1"/>
  <c r="DU634" i="9"/>
  <c r="DX634" i="9" s="1"/>
  <c r="DU662" i="9"/>
  <c r="DX662" i="9" s="1"/>
  <c r="DU610" i="9"/>
  <c r="DX610" i="9" s="1"/>
  <c r="DU761" i="9"/>
  <c r="DX761" i="9" s="1"/>
  <c r="DV140" i="9"/>
  <c r="DY140" i="9" s="1"/>
  <c r="DV986" i="9"/>
  <c r="DY986" i="9" s="1"/>
  <c r="CE908" i="9"/>
  <c r="CF908" i="9" s="1"/>
  <c r="CD908" i="9"/>
  <c r="DV935" i="9"/>
  <c r="DY935" i="9" s="1"/>
  <c r="CD900" i="9"/>
  <c r="CE900" i="9"/>
  <c r="CF900" i="9" s="1"/>
  <c r="DV136" i="9"/>
  <c r="DY136" i="9" s="1"/>
  <c r="DV71" i="9"/>
  <c r="DY71" i="9" s="1"/>
  <c r="DV29" i="9"/>
  <c r="DY29" i="9" s="1"/>
  <c r="CE289" i="9"/>
  <c r="CF289" i="9" s="1"/>
  <c r="CD289" i="9"/>
  <c r="DV411" i="9"/>
  <c r="DY411" i="9" s="1"/>
  <c r="DV103" i="9"/>
  <c r="DY103" i="9" s="1"/>
  <c r="DV855" i="9"/>
  <c r="DY855" i="9" s="1"/>
  <c r="DV927" i="9"/>
  <c r="DY927" i="9" s="1"/>
  <c r="DV226" i="9"/>
  <c r="DY226" i="9" s="1"/>
  <c r="DV792" i="9"/>
  <c r="DY792" i="9" s="1"/>
  <c r="CE897" i="9"/>
  <c r="CF897" i="9" s="1"/>
  <c r="CD897" i="9"/>
  <c r="DU429" i="9"/>
  <c r="DX429" i="9" s="1"/>
  <c r="DU564" i="9"/>
  <c r="DX564" i="9" s="1"/>
  <c r="DU548" i="9"/>
  <c r="DX548" i="9" s="1"/>
  <c r="DU534" i="9"/>
  <c r="DX534" i="9" s="1"/>
  <c r="DV249" i="9"/>
  <c r="DY249" i="9" s="1"/>
  <c r="DV201" i="9"/>
  <c r="DY201" i="9" s="1"/>
  <c r="DV243" i="9"/>
  <c r="DY243" i="9" s="1"/>
  <c r="DV239" i="9"/>
  <c r="DY239" i="9" s="1"/>
  <c r="DV235" i="9"/>
  <c r="DY235" i="9" s="1"/>
  <c r="DV231" i="9"/>
  <c r="DY231" i="9" s="1"/>
  <c r="DV821" i="9"/>
  <c r="DY821" i="9" s="1"/>
  <c r="DV834" i="9"/>
  <c r="DY834" i="9" s="1"/>
  <c r="DV574" i="9"/>
  <c r="DY574" i="9" s="1"/>
  <c r="DV916" i="9"/>
  <c r="DY916" i="9" s="1"/>
  <c r="CE325" i="9"/>
  <c r="CF325" i="9" s="1"/>
  <c r="CD325" i="9"/>
  <c r="DV11" i="9"/>
  <c r="DY11" i="9" s="1"/>
  <c r="DU655" i="9"/>
  <c r="DX655" i="9" s="1"/>
  <c r="DU438" i="9"/>
  <c r="DX438" i="9" s="1"/>
  <c r="DV242" i="9"/>
  <c r="DY242" i="9" s="1"/>
  <c r="DV240" i="9"/>
  <c r="DY240" i="9" s="1"/>
  <c r="DV238" i="9"/>
  <c r="DY238" i="9" s="1"/>
  <c r="DV236" i="9"/>
  <c r="DY236" i="9" s="1"/>
  <c r="DV234" i="9"/>
  <c r="DY234" i="9" s="1"/>
  <c r="DV232" i="9"/>
  <c r="DY232" i="9" s="1"/>
  <c r="DV230" i="9"/>
  <c r="DY230" i="9" s="1"/>
  <c r="DV225" i="9"/>
  <c r="DY225" i="9" s="1"/>
  <c r="DU122" i="9"/>
  <c r="DX122" i="9" s="1"/>
  <c r="DV804" i="9"/>
  <c r="DY804" i="9" s="1"/>
  <c r="DV960" i="9"/>
  <c r="DY960" i="9" s="1"/>
  <c r="BF11" i="9"/>
  <c r="CO12" i="9"/>
  <c r="Y20" i="9"/>
  <c r="BG20" i="9"/>
  <c r="AA13" i="9"/>
  <c r="AB13" i="9" s="1"/>
  <c r="AC13" i="9" s="1"/>
  <c r="AD13" i="9" s="1"/>
  <c r="BI13" i="9"/>
  <c r="CR13" i="9"/>
  <c r="AU19" i="9"/>
  <c r="AA12" i="9"/>
  <c r="CR12" i="9"/>
  <c r="CO14" i="9"/>
  <c r="X14" i="9"/>
  <c r="AU21" i="9"/>
  <c r="DV17" i="9"/>
  <c r="DY17" i="9" s="1"/>
  <c r="AU15" i="9"/>
  <c r="AV20" i="9"/>
  <c r="DN20" i="9" s="1"/>
  <c r="DV20" i="9" s="1"/>
  <c r="DY20" i="9" s="1"/>
  <c r="AU14" i="9"/>
  <c r="CP11" i="9"/>
  <c r="Y11" i="9"/>
  <c r="BG11" i="9"/>
  <c r="BC11" i="9"/>
  <c r="CL11" i="9"/>
  <c r="BE11" i="9"/>
  <c r="CN11" i="9"/>
  <c r="BD11" i="9"/>
  <c r="CM11" i="9"/>
  <c r="DU617" i="9"/>
  <c r="DX617" i="9" s="1"/>
  <c r="DU605" i="9"/>
  <c r="DX605" i="9" s="1"/>
  <c r="DV416" i="9"/>
  <c r="DY416" i="9" s="1"/>
  <c r="DU666" i="9"/>
  <c r="DX666" i="9" s="1"/>
  <c r="DU650" i="9"/>
  <c r="DX650" i="9" s="1"/>
  <c r="DU618" i="9"/>
  <c r="DX618" i="9" s="1"/>
  <c r="DU654" i="9"/>
  <c r="DX654" i="9" s="1"/>
  <c r="DU646" i="9"/>
  <c r="DX646" i="9" s="1"/>
  <c r="DU622" i="9"/>
  <c r="DX622" i="9" s="1"/>
  <c r="DU671" i="9"/>
  <c r="DX671" i="9" s="1"/>
  <c r="DU642" i="9"/>
  <c r="DX642" i="9" s="1"/>
  <c r="DU614" i="9"/>
  <c r="DX614" i="9" s="1"/>
  <c r="DU562" i="9"/>
  <c r="DX562" i="9" s="1"/>
  <c r="DU533" i="9"/>
  <c r="DX533" i="9" s="1"/>
  <c r="DU517" i="9"/>
  <c r="DX517" i="9" s="1"/>
  <c r="DU501" i="9"/>
  <c r="DX501" i="9" s="1"/>
  <c r="DU518" i="9"/>
  <c r="DX518" i="9" s="1"/>
  <c r="DU486" i="9"/>
  <c r="DX486" i="9" s="1"/>
  <c r="DU454" i="9"/>
  <c r="DX454" i="9" s="1"/>
  <c r="DU619" i="9"/>
  <c r="DX619" i="9" s="1"/>
  <c r="DU528" i="9"/>
  <c r="DX528" i="9" s="1"/>
  <c r="DU508" i="9"/>
  <c r="DX508" i="9" s="1"/>
  <c r="DU504" i="9"/>
  <c r="DX504" i="9" s="1"/>
  <c r="DU476" i="9"/>
  <c r="DX476" i="9" s="1"/>
  <c r="DU436" i="9"/>
  <c r="DX436" i="9" s="1"/>
  <c r="DU482" i="9"/>
  <c r="DX482" i="9" s="1"/>
  <c r="DU466" i="9"/>
  <c r="DX466" i="9" s="1"/>
  <c r="DU570" i="9"/>
  <c r="DX570" i="9" s="1"/>
  <c r="DU554" i="9"/>
  <c r="DX554" i="9" s="1"/>
  <c r="DU540" i="9"/>
  <c r="DX540" i="9" s="1"/>
  <c r="DU500" i="9"/>
  <c r="DX500" i="9" s="1"/>
  <c r="DU464" i="9"/>
  <c r="DX464" i="9" s="1"/>
  <c r="DU481" i="9"/>
  <c r="DX481" i="9" s="1"/>
  <c r="DU510" i="9"/>
  <c r="DX510" i="9" s="1"/>
  <c r="DU506" i="9"/>
  <c r="DX506" i="9" s="1"/>
  <c r="DU478" i="9"/>
  <c r="DX478" i="9" s="1"/>
  <c r="DU442" i="9"/>
  <c r="DX442" i="9" s="1"/>
  <c r="DU607" i="9"/>
  <c r="DX607" i="9" s="1"/>
  <c r="DU520" i="9"/>
  <c r="DX520" i="9" s="1"/>
  <c r="DU468" i="9"/>
  <c r="DX468" i="9" s="1"/>
  <c r="DU444" i="9"/>
  <c r="DX444" i="9" s="1"/>
  <c r="DU556" i="9"/>
  <c r="DX556" i="9" s="1"/>
  <c r="DU530" i="9"/>
  <c r="DX530" i="9" s="1"/>
  <c r="DU458" i="9"/>
  <c r="DX458" i="9" s="1"/>
  <c r="DU407" i="9"/>
  <c r="DX407" i="9" s="1"/>
  <c r="DU32" i="9"/>
  <c r="DX32" i="9" s="1"/>
  <c r="DU116" i="9"/>
  <c r="DX116" i="9" s="1"/>
  <c r="DV137" i="9"/>
  <c r="DY137" i="9" s="1"/>
  <c r="DV138" i="9"/>
  <c r="DY138" i="9" s="1"/>
  <c r="DU833" i="9"/>
  <c r="DX833" i="9" s="1"/>
  <c r="DV819" i="9"/>
  <c r="DY819" i="9" s="1"/>
  <c r="DU889" i="9"/>
  <c r="DX889" i="9" s="1"/>
  <c r="DU832" i="9"/>
  <c r="DX832" i="9" s="1"/>
  <c r="DV691" i="9"/>
  <c r="DY691" i="9" s="1"/>
  <c r="DV687" i="9"/>
  <c r="DY687" i="9" s="1"/>
  <c r="DV755" i="9"/>
  <c r="DY755" i="9" s="1"/>
  <c r="DV711" i="9"/>
  <c r="DY711" i="9" s="1"/>
  <c r="DV586" i="9"/>
  <c r="DY586" i="9" s="1"/>
  <c r="DV568" i="9"/>
  <c r="DY568" i="9" s="1"/>
  <c r="DV286" i="9"/>
  <c r="DY286" i="9" s="1"/>
  <c r="DV277" i="9"/>
  <c r="DY277" i="9" s="1"/>
  <c r="DV295" i="9"/>
  <c r="DY295" i="9" s="1"/>
  <c r="DV269" i="9"/>
  <c r="DY269" i="9" s="1"/>
  <c r="DV258" i="9"/>
  <c r="DY258" i="9" s="1"/>
  <c r="DV276" i="9"/>
  <c r="DY276" i="9" s="1"/>
  <c r="DV256" i="9"/>
  <c r="DY256" i="9" s="1"/>
  <c r="DV983" i="9"/>
  <c r="DY983" i="9" s="1"/>
  <c r="DV979" i="9"/>
  <c r="DY979" i="9" s="1"/>
  <c r="DV895" i="9"/>
  <c r="DY895" i="9" s="1"/>
  <c r="DV695" i="9"/>
  <c r="DY695" i="9" s="1"/>
  <c r="DV578" i="9"/>
  <c r="DY578" i="9" s="1"/>
  <c r="DV699" i="9"/>
  <c r="DY699" i="9" s="1"/>
  <c r="DV747" i="9"/>
  <c r="DY747" i="9" s="1"/>
  <c r="DV727" i="9"/>
  <c r="DY727" i="9" s="1"/>
  <c r="DV560" i="9"/>
  <c r="DY560" i="9" s="1"/>
  <c r="DV333" i="9"/>
  <c r="DY333" i="9" s="1"/>
  <c r="DV541" i="9"/>
  <c r="DY541" i="9" s="1"/>
  <c r="DV257" i="9"/>
  <c r="DY257" i="9" s="1"/>
  <c r="DV259" i="9"/>
  <c r="DY259" i="9" s="1"/>
  <c r="DV984" i="9"/>
  <c r="DY984" i="9" s="1"/>
  <c r="DV980" i="9"/>
  <c r="DY980" i="9" s="1"/>
  <c r="DV906" i="9"/>
  <c r="DY906" i="9" s="1"/>
  <c r="DV898" i="9"/>
  <c r="DY898" i="9" s="1"/>
  <c r="DV703" i="9"/>
  <c r="DY703" i="9" s="1"/>
  <c r="DV707" i="9"/>
  <c r="DY707" i="9" s="1"/>
  <c r="DV715" i="9"/>
  <c r="DY715" i="9" s="1"/>
  <c r="DV321" i="9"/>
  <c r="DY321" i="9" s="1"/>
  <c r="DV309" i="9"/>
  <c r="DY309" i="9" s="1"/>
  <c r="DV306" i="9"/>
  <c r="DY306" i="9" s="1"/>
  <c r="DV261" i="9"/>
  <c r="DY261" i="9" s="1"/>
  <c r="DV294" i="9"/>
  <c r="DY294" i="9" s="1"/>
  <c r="DV310" i="9"/>
  <c r="DY310" i="9" s="1"/>
  <c r="DV254" i="9"/>
  <c r="DY254" i="9" s="1"/>
  <c r="DV119" i="9"/>
  <c r="DY119" i="9" s="1"/>
  <c r="DV260" i="9"/>
  <c r="DY260" i="9" s="1"/>
  <c r="DV981" i="9"/>
  <c r="DY981" i="9" s="1"/>
  <c r="DV902" i="9"/>
  <c r="DY902" i="9" s="1"/>
  <c r="DV805" i="9"/>
  <c r="DY805" i="9" s="1"/>
  <c r="DV723" i="9"/>
  <c r="DY723" i="9" s="1"/>
  <c r="DV719" i="9"/>
  <c r="DY719" i="9" s="1"/>
  <c r="DV731" i="9"/>
  <c r="DY731" i="9" s="1"/>
  <c r="DV683" i="9"/>
  <c r="DY683" i="9" s="1"/>
  <c r="DV576" i="9"/>
  <c r="DY576" i="9" s="1"/>
  <c r="DV292" i="9"/>
  <c r="DY292" i="9" s="1"/>
  <c r="DV301" i="9"/>
  <c r="DY301" i="9" s="1"/>
  <c r="DV552" i="9"/>
  <c r="DY552" i="9" s="1"/>
  <c r="DV287" i="9"/>
  <c r="DY287" i="9" s="1"/>
  <c r="DV268" i="9"/>
  <c r="DY268" i="9" s="1"/>
  <c r="DV13" i="9"/>
  <c r="DY13" i="9" s="1"/>
  <c r="DV978" i="9"/>
  <c r="DY978" i="9" s="1"/>
  <c r="DV894" i="9"/>
  <c r="DY894" i="9" s="1"/>
  <c r="DV903" i="9"/>
  <c r="DY903" i="9" s="1"/>
  <c r="DU635" i="9"/>
  <c r="DX635" i="9" s="1"/>
  <c r="DU452" i="9"/>
  <c r="DX452" i="9" s="1"/>
  <c r="CD388" i="9"/>
  <c r="CD326" i="9"/>
  <c r="DU300" i="9"/>
  <c r="DX300" i="9" s="1"/>
  <c r="DU299" i="9"/>
  <c r="DX299" i="9" s="1"/>
  <c r="DU298" i="9"/>
  <c r="DX298" i="9" s="1"/>
  <c r="DU297" i="9"/>
  <c r="DX297" i="9" s="1"/>
  <c r="DU296" i="9"/>
  <c r="DX296" i="9" s="1"/>
  <c r="DU293" i="9"/>
  <c r="DX293" i="9" s="1"/>
  <c r="DU291" i="9"/>
  <c r="DX291" i="9" s="1"/>
  <c r="DU289" i="9"/>
  <c r="DX289" i="9" s="1"/>
  <c r="DU285" i="9"/>
  <c r="DX285" i="9" s="1"/>
  <c r="DU283" i="9"/>
  <c r="DX283" i="9" s="1"/>
  <c r="DU281" i="9"/>
  <c r="DX281" i="9" s="1"/>
  <c r="DU279" i="9"/>
  <c r="DX279" i="9" s="1"/>
  <c r="DU275" i="9"/>
  <c r="DX275" i="9" s="1"/>
  <c r="DU273" i="9"/>
  <c r="DX273" i="9" s="1"/>
  <c r="DU271" i="9"/>
  <c r="DX271" i="9" s="1"/>
  <c r="DU267" i="9"/>
  <c r="DX267" i="9" s="1"/>
  <c r="DU265" i="9"/>
  <c r="DX265" i="9" s="1"/>
  <c r="DU263" i="9"/>
  <c r="DX263" i="9" s="1"/>
  <c r="DU88" i="9"/>
  <c r="DX88" i="9" s="1"/>
  <c r="DU80" i="9"/>
  <c r="DX80" i="9" s="1"/>
  <c r="DU28" i="9"/>
  <c r="DX28" i="9" s="1"/>
  <c r="DU936" i="9"/>
  <c r="DX936" i="9" s="1"/>
  <c r="DU932" i="9"/>
  <c r="DX932" i="9" s="1"/>
  <c r="DU904" i="9"/>
  <c r="DX904" i="9" s="1"/>
  <c r="DU896" i="9"/>
  <c r="DX896" i="9" s="1"/>
  <c r="DU708" i="9"/>
  <c r="DX708" i="9" s="1"/>
  <c r="DU781" i="9"/>
  <c r="DX781" i="9" s="1"/>
  <c r="DU773" i="9"/>
  <c r="DX773" i="9" s="1"/>
  <c r="DU765" i="9"/>
  <c r="DX765" i="9" s="1"/>
  <c r="DU751" i="9"/>
  <c r="DX751" i="9" s="1"/>
  <c r="DU743" i="9"/>
  <c r="DX743" i="9" s="1"/>
  <c r="DU403" i="9"/>
  <c r="DX403" i="9" s="1"/>
  <c r="DU126" i="9"/>
  <c r="DX126" i="9" s="1"/>
  <c r="DU934" i="9"/>
  <c r="DX934" i="9" s="1"/>
  <c r="DU930" i="9"/>
  <c r="DX930" i="9" s="1"/>
  <c r="DU853" i="9"/>
  <c r="DX853" i="9" s="1"/>
  <c r="DU958" i="9"/>
  <c r="DX958" i="9" s="1"/>
  <c r="DU645" i="9"/>
  <c r="DX645" i="9" s="1"/>
  <c r="DU641" i="9"/>
  <c r="DX641" i="9" s="1"/>
  <c r="DU623" i="9"/>
  <c r="DX623" i="9" s="1"/>
  <c r="DU606" i="9"/>
  <c r="DX606" i="9" s="1"/>
  <c r="DU724" i="9"/>
  <c r="DX724" i="9" s="1"/>
  <c r="DU516" i="9"/>
  <c r="DX516" i="9" s="1"/>
  <c r="DU497" i="9"/>
  <c r="DX497" i="9" s="1"/>
  <c r="DU465" i="9"/>
  <c r="DX465" i="9" s="1"/>
  <c r="DU928" i="9"/>
  <c r="DX928" i="9" s="1"/>
  <c r="DU907" i="9"/>
  <c r="DX907" i="9" s="1"/>
  <c r="DU892" i="9"/>
  <c r="DX892" i="9" s="1"/>
  <c r="DU891" i="9"/>
  <c r="DX891" i="9" s="1"/>
  <c r="DU885" i="9"/>
  <c r="DX885" i="9" s="1"/>
  <c r="DU809" i="9"/>
  <c r="DX809" i="9" s="1"/>
  <c r="DU613" i="9"/>
  <c r="DX613" i="9" s="1"/>
  <c r="DU609" i="9"/>
  <c r="DX609" i="9" s="1"/>
  <c r="DU667" i="9"/>
  <c r="DX667" i="9" s="1"/>
  <c r="DU514" i="9"/>
  <c r="DX514" i="9" s="1"/>
  <c r="DU450" i="9"/>
  <c r="DX450" i="9" s="1"/>
  <c r="DU434" i="9"/>
  <c r="DX434" i="9" s="1"/>
  <c r="DU513" i="9"/>
  <c r="DX513" i="9" s="1"/>
  <c r="DU566" i="9"/>
  <c r="DX566" i="9" s="1"/>
  <c r="DV224" i="9"/>
  <c r="DY224" i="9" s="1"/>
  <c r="DU130" i="9"/>
  <c r="DX130" i="9" s="1"/>
  <c r="DU39" i="9"/>
  <c r="DX39" i="9" s="1"/>
  <c r="DU27" i="9"/>
  <c r="DX27" i="9" s="1"/>
  <c r="DU103" i="9"/>
  <c r="DX103" i="9" s="1"/>
  <c r="DU35" i="9"/>
  <c r="DX35" i="9" s="1"/>
  <c r="DU912" i="9"/>
  <c r="DX912" i="9" s="1"/>
  <c r="DU808" i="9"/>
  <c r="DX808" i="9" s="1"/>
  <c r="DU783" i="9"/>
  <c r="DX783" i="9" s="1"/>
  <c r="DI587" i="9"/>
  <c r="BZ587" i="9"/>
  <c r="DE587" i="9"/>
  <c r="BV587" i="9"/>
  <c r="CS587" i="9"/>
  <c r="BJ587" i="9"/>
  <c r="BH587" i="9"/>
  <c r="CQ587" i="9"/>
  <c r="DA587" i="9"/>
  <c r="BR587" i="9"/>
  <c r="BM572" i="9"/>
  <c r="CV572" i="9"/>
  <c r="DA572" i="9"/>
  <c r="BR572" i="9"/>
  <c r="CT572" i="9"/>
  <c r="BK572" i="9"/>
  <c r="BU572" i="9"/>
  <c r="DD572" i="9"/>
  <c r="BI572" i="9"/>
  <c r="CR572" i="9"/>
  <c r="CS691" i="9"/>
  <c r="BJ691" i="9"/>
  <c r="CP691" i="9"/>
  <c r="BG691" i="9"/>
  <c r="CO691" i="9"/>
  <c r="BF691" i="9"/>
  <c r="CL691" i="9"/>
  <c r="BC691" i="9"/>
  <c r="DJ687" i="9"/>
  <c r="CA687" i="9"/>
  <c r="CS755" i="9"/>
  <c r="BJ755" i="9"/>
  <c r="DF755" i="9"/>
  <c r="BW755" i="9"/>
  <c r="DE755" i="9"/>
  <c r="BV755" i="9"/>
  <c r="DB755" i="9"/>
  <c r="BS755" i="9"/>
  <c r="DI711" i="9"/>
  <c r="BZ711" i="9"/>
  <c r="CX711" i="9"/>
  <c r="BO711" i="9"/>
  <c r="BN711" i="9"/>
  <c r="CW711" i="9"/>
  <c r="CT711" i="9"/>
  <c r="BK711" i="9"/>
  <c r="CW586" i="9"/>
  <c r="BN586" i="9"/>
  <c r="BS586" i="9"/>
  <c r="DB586" i="9"/>
  <c r="CP586" i="9"/>
  <c r="BG586" i="9"/>
  <c r="CT586" i="9"/>
  <c r="BK586" i="9"/>
  <c r="BU586" i="9"/>
  <c r="DD586" i="9"/>
  <c r="CX474" i="9"/>
  <c r="BO474" i="9"/>
  <c r="CP313" i="9"/>
  <c r="BG313" i="9"/>
  <c r="BN313" i="9"/>
  <c r="CW313" i="9"/>
  <c r="DB313" i="9"/>
  <c r="BS313" i="9"/>
  <c r="BX313" i="9"/>
  <c r="DG313" i="9"/>
  <c r="BF313" i="9"/>
  <c r="CO313" i="9"/>
  <c r="CX637" i="9"/>
  <c r="BO637" i="9"/>
  <c r="BG637" i="9"/>
  <c r="CP637" i="9"/>
  <c r="DF598" i="9"/>
  <c r="BW598" i="9"/>
  <c r="CL590" i="9"/>
  <c r="BC590" i="9"/>
  <c r="BY584" i="9"/>
  <c r="DH584" i="9"/>
  <c r="BM584" i="9"/>
  <c r="CV584" i="9"/>
  <c r="DJ584" i="9"/>
  <c r="CA584" i="9"/>
  <c r="CO584" i="9"/>
  <c r="BF584" i="9"/>
  <c r="CX584" i="9"/>
  <c r="BO584" i="9"/>
  <c r="CX495" i="9"/>
  <c r="BO495" i="9"/>
  <c r="CT426" i="9"/>
  <c r="BK426" i="9"/>
  <c r="CX324" i="9"/>
  <c r="BO324" i="9"/>
  <c r="CM324" i="9"/>
  <c r="BD324" i="9"/>
  <c r="DF488" i="9"/>
  <c r="BW488" i="9"/>
  <c r="DF456" i="9"/>
  <c r="BW456" i="9"/>
  <c r="DF413" i="9"/>
  <c r="BW413" i="9"/>
  <c r="CX602" i="9"/>
  <c r="BO602" i="9"/>
  <c r="CW568" i="9"/>
  <c r="BN568" i="9"/>
  <c r="CS568" i="9"/>
  <c r="BJ568" i="9"/>
  <c r="DI568" i="9"/>
  <c r="BZ568" i="9"/>
  <c r="CL494" i="9"/>
  <c r="BC494" i="9"/>
  <c r="DJ457" i="9"/>
  <c r="CA457" i="9"/>
  <c r="CL457" i="9"/>
  <c r="BC457" i="9"/>
  <c r="DJ286" i="9"/>
  <c r="CA286" i="9"/>
  <c r="DA286" i="9"/>
  <c r="BR286" i="9"/>
  <c r="BT286" i="9"/>
  <c r="DC286" i="9"/>
  <c r="CQ286" i="9"/>
  <c r="BH286" i="9"/>
  <c r="BJ315" i="9"/>
  <c r="CS315" i="9"/>
  <c r="CY315" i="9"/>
  <c r="BP315" i="9"/>
  <c r="BD315" i="9"/>
  <c r="CM315" i="9"/>
  <c r="BL277" i="9"/>
  <c r="CU277" i="9"/>
  <c r="DA277" i="9"/>
  <c r="BR277" i="9"/>
  <c r="BT277" i="9"/>
  <c r="DC277" i="9"/>
  <c r="CQ277" i="9"/>
  <c r="BH277" i="9"/>
  <c r="CE271" i="9"/>
  <c r="CD271" i="9"/>
  <c r="CE303" i="9"/>
  <c r="CD303" i="9"/>
  <c r="DF295" i="9"/>
  <c r="BW295" i="9"/>
  <c r="CB295" i="9"/>
  <c r="DK295" i="9"/>
  <c r="CY295" i="9"/>
  <c r="BP295" i="9"/>
  <c r="BT295" i="9"/>
  <c r="DC295" i="9"/>
  <c r="CQ295" i="9"/>
  <c r="BH295" i="9"/>
  <c r="DF269" i="9"/>
  <c r="BW269" i="9"/>
  <c r="CT269" i="9"/>
  <c r="BK269" i="9"/>
  <c r="CS269" i="9"/>
  <c r="BJ269" i="9"/>
  <c r="DB269" i="9"/>
  <c r="BS269" i="9"/>
  <c r="BE269" i="9"/>
  <c r="CN269" i="9"/>
  <c r="CE275" i="9"/>
  <c r="CD275" i="9"/>
  <c r="CE272" i="9"/>
  <c r="CD272" i="9"/>
  <c r="DJ258" i="9"/>
  <c r="CA258" i="9"/>
  <c r="BL258" i="9"/>
  <c r="CU258" i="9"/>
  <c r="CS258" i="9"/>
  <c r="BJ258" i="9"/>
  <c r="DB258" i="9"/>
  <c r="BS258" i="9"/>
  <c r="CN258" i="9"/>
  <c r="BE258" i="9"/>
  <c r="BO252" i="9"/>
  <c r="CX252" i="9"/>
  <c r="CU98" i="9"/>
  <c r="BL98" i="9"/>
  <c r="CT276" i="9"/>
  <c r="BK276" i="9"/>
  <c r="CP276" i="9"/>
  <c r="BG276" i="9"/>
  <c r="CS276" i="9"/>
  <c r="BJ276" i="9"/>
  <c r="DB276" i="9"/>
  <c r="BS276" i="9"/>
  <c r="CN276" i="9"/>
  <c r="BE276" i="9"/>
  <c r="BV256" i="9"/>
  <c r="DE256" i="9"/>
  <c r="CP256" i="9"/>
  <c r="BG256" i="9"/>
  <c r="CS256" i="9"/>
  <c r="BJ256" i="9"/>
  <c r="DB256" i="9"/>
  <c r="BS256" i="9"/>
  <c r="CN256" i="9"/>
  <c r="BE256" i="9"/>
  <c r="BH108" i="9"/>
  <c r="CQ108" i="9"/>
  <c r="CY108" i="9"/>
  <c r="BP108" i="9"/>
  <c r="BG108" i="9"/>
  <c r="CP108" i="9"/>
  <c r="CM108" i="9"/>
  <c r="BD108" i="9"/>
  <c r="BO100" i="9"/>
  <c r="CX100" i="9"/>
  <c r="CP100" i="9"/>
  <c r="BG100" i="9"/>
  <c r="CM100" i="9"/>
  <c r="BD100" i="9"/>
  <c r="CL100" i="9"/>
  <c r="BC100" i="9"/>
  <c r="CX924" i="9"/>
  <c r="BO924" i="9"/>
  <c r="DK924" i="9"/>
  <c r="CB924" i="9"/>
  <c r="CA924" i="9"/>
  <c r="DJ924" i="9"/>
  <c r="BE924" i="9"/>
  <c r="CN924" i="9"/>
  <c r="DC960" i="9"/>
  <c r="BT960" i="9"/>
  <c r="CT960" i="9"/>
  <c r="BK960" i="9"/>
  <c r="CY960" i="9"/>
  <c r="BP960" i="9"/>
  <c r="DE960" i="9"/>
  <c r="BV960" i="9"/>
  <c r="BI983" i="9"/>
  <c r="CR983" i="9"/>
  <c r="CW983" i="9"/>
  <c r="BN983" i="9"/>
  <c r="BY979" i="9"/>
  <c r="DH979" i="9"/>
  <c r="DB979" i="9"/>
  <c r="BS979" i="9"/>
  <c r="BM966" i="9"/>
  <c r="CV966" i="9"/>
  <c r="BE966" i="9"/>
  <c r="CN966" i="9"/>
  <c r="BX966" i="9"/>
  <c r="DG966" i="9"/>
  <c r="CQ966" i="9"/>
  <c r="BH966" i="9"/>
  <c r="BW966" i="9"/>
  <c r="DF966" i="9"/>
  <c r="BG966" i="9"/>
  <c r="CP966" i="9"/>
  <c r="DE966" i="9"/>
  <c r="BV966" i="9"/>
  <c r="CO966" i="9"/>
  <c r="BF966" i="9"/>
  <c r="CX935" i="9"/>
  <c r="BO935" i="9"/>
  <c r="CM935" i="9"/>
  <c r="BD935" i="9"/>
  <c r="CL935" i="9"/>
  <c r="BC935" i="9"/>
  <c r="CQ935" i="9"/>
  <c r="BH935" i="9"/>
  <c r="DE895" i="9"/>
  <c r="BV895" i="9"/>
  <c r="CX895" i="9"/>
  <c r="BO895" i="9"/>
  <c r="BX895" i="9"/>
  <c r="DG895" i="9"/>
  <c r="CL895" i="9"/>
  <c r="BC895" i="9"/>
  <c r="CU895" i="9"/>
  <c r="BL895" i="9"/>
  <c r="BW923" i="9"/>
  <c r="DF923" i="9"/>
  <c r="DC923" i="9"/>
  <c r="BT923" i="9"/>
  <c r="DB923" i="9"/>
  <c r="BS923" i="9"/>
  <c r="CB850" i="9"/>
  <c r="DK850" i="9"/>
  <c r="CL850" i="9"/>
  <c r="BC850" i="9"/>
  <c r="DB840" i="9"/>
  <c r="BS840" i="9"/>
  <c r="CY840" i="9"/>
  <c r="BP840" i="9"/>
  <c r="CL840" i="9"/>
  <c r="BC840" i="9"/>
  <c r="CM840" i="9"/>
  <c r="BD840" i="9"/>
  <c r="BJ799" i="9"/>
  <c r="CS799" i="9"/>
  <c r="BV799" i="9"/>
  <c r="DE799" i="9"/>
  <c r="DC799" i="9"/>
  <c r="BT799" i="9"/>
  <c r="DI799" i="9"/>
  <c r="BZ799" i="9"/>
  <c r="CU806" i="9"/>
  <c r="BL806" i="9"/>
  <c r="CT806" i="9"/>
  <c r="BK806" i="9"/>
  <c r="CY806" i="9"/>
  <c r="BP806" i="9"/>
  <c r="BO678" i="9"/>
  <c r="CX678" i="9"/>
  <c r="CL678" i="9"/>
  <c r="BC678" i="9"/>
  <c r="DJ695" i="9"/>
  <c r="CA695" i="9"/>
  <c r="BY578" i="9"/>
  <c r="DH578" i="9"/>
  <c r="BM578" i="9"/>
  <c r="CV578" i="9"/>
  <c r="DE578" i="9"/>
  <c r="BV578" i="9"/>
  <c r="CS578" i="9"/>
  <c r="BJ578" i="9"/>
  <c r="CS699" i="9"/>
  <c r="BJ699" i="9"/>
  <c r="CP699" i="9"/>
  <c r="BG699" i="9"/>
  <c r="CO699" i="9"/>
  <c r="BF699" i="9"/>
  <c r="CL699" i="9"/>
  <c r="BC699" i="9"/>
  <c r="DJ747" i="9"/>
  <c r="CA747" i="9"/>
  <c r="CT760" i="9"/>
  <c r="BK760" i="9"/>
  <c r="CS760" i="9"/>
  <c r="BJ760" i="9"/>
  <c r="DI760" i="9"/>
  <c r="BZ760" i="9"/>
  <c r="DI727" i="9"/>
  <c r="BZ727" i="9"/>
  <c r="CX727" i="9"/>
  <c r="BO727" i="9"/>
  <c r="CW727" i="9"/>
  <c r="BN727" i="9"/>
  <c r="CT727" i="9"/>
  <c r="BK727" i="9"/>
  <c r="DJ675" i="9"/>
  <c r="CA675" i="9"/>
  <c r="BS675" i="9"/>
  <c r="DB675" i="9"/>
  <c r="CL490" i="9"/>
  <c r="BC490" i="9"/>
  <c r="DG411" i="9"/>
  <c r="BX411" i="9"/>
  <c r="BG411" i="9"/>
  <c r="CP411" i="9"/>
  <c r="CM411" i="9"/>
  <c r="BD411" i="9"/>
  <c r="CL411" i="9"/>
  <c r="BC411" i="9"/>
  <c r="CX626" i="9"/>
  <c r="BO626" i="9"/>
  <c r="CT599" i="9"/>
  <c r="BK599" i="9"/>
  <c r="DB599" i="9"/>
  <c r="BS599" i="9"/>
  <c r="CT591" i="9"/>
  <c r="BK591" i="9"/>
  <c r="DB591" i="9"/>
  <c r="BS591" i="9"/>
  <c r="DA560" i="9"/>
  <c r="BR560" i="9"/>
  <c r="BF560" i="9"/>
  <c r="CO560" i="9"/>
  <c r="BC538" i="9"/>
  <c r="CL538" i="9"/>
  <c r="CT460" i="9"/>
  <c r="BK460" i="9"/>
  <c r="CL460" i="9"/>
  <c r="BC460" i="9"/>
  <c r="CB333" i="9"/>
  <c r="DK333" i="9"/>
  <c r="CM333" i="9"/>
  <c r="BD333" i="9"/>
  <c r="BJ333" i="9"/>
  <c r="CS333" i="9"/>
  <c r="CX333" i="9"/>
  <c r="BO333" i="9"/>
  <c r="BF311" i="9"/>
  <c r="CO311" i="9"/>
  <c r="CU311" i="9"/>
  <c r="BL311" i="9"/>
  <c r="BZ311" i="9"/>
  <c r="DI311" i="9"/>
  <c r="BS582" i="9"/>
  <c r="DB582" i="9"/>
  <c r="DA582" i="9"/>
  <c r="BR582" i="9"/>
  <c r="BC582" i="9"/>
  <c r="CL582" i="9"/>
  <c r="DE582" i="9"/>
  <c r="BV582" i="9"/>
  <c r="CS582" i="9"/>
  <c r="BJ582" i="9"/>
  <c r="CS541" i="9"/>
  <c r="BJ541" i="9"/>
  <c r="CP541" i="9"/>
  <c r="BG541" i="9"/>
  <c r="BF541" i="9"/>
  <c r="CO541" i="9"/>
  <c r="CL541" i="9"/>
  <c r="BC541" i="9"/>
  <c r="CT461" i="9"/>
  <c r="BK461" i="9"/>
  <c r="CL461" i="9"/>
  <c r="BC461" i="9"/>
  <c r="CA323" i="9"/>
  <c r="DJ323" i="9"/>
  <c r="CX323" i="9"/>
  <c r="BO323" i="9"/>
  <c r="CT323" i="9"/>
  <c r="BK323" i="9"/>
  <c r="CA629" i="9"/>
  <c r="DJ629" i="9"/>
  <c r="BK603" i="9"/>
  <c r="CT603" i="9"/>
  <c r="DF603" i="9"/>
  <c r="BW603" i="9"/>
  <c r="CT595" i="9"/>
  <c r="BK595" i="9"/>
  <c r="DF595" i="9"/>
  <c r="BW595" i="9"/>
  <c r="DF526" i="9"/>
  <c r="BW526" i="9"/>
  <c r="CA526" i="9"/>
  <c r="DJ526" i="9"/>
  <c r="DJ462" i="9"/>
  <c r="CA462" i="9"/>
  <c r="BJ327" i="9"/>
  <c r="CS327" i="9"/>
  <c r="BP327" i="9"/>
  <c r="CY327" i="9"/>
  <c r="BD327" i="9"/>
  <c r="CM327" i="9"/>
  <c r="CO257" i="9"/>
  <c r="BF257" i="9"/>
  <c r="DE257" i="9"/>
  <c r="BV257" i="9"/>
  <c r="CP257" i="9"/>
  <c r="BG257" i="9"/>
  <c r="CX257" i="9"/>
  <c r="BO257" i="9"/>
  <c r="DG257" i="9"/>
  <c r="BX257" i="9"/>
  <c r="CL257" i="9"/>
  <c r="BC257" i="9"/>
  <c r="CM41" i="9"/>
  <c r="BD41" i="9"/>
  <c r="DE259" i="9"/>
  <c r="BV259" i="9"/>
  <c r="CP259" i="9"/>
  <c r="BG259" i="9"/>
  <c r="DF259" i="9"/>
  <c r="BW259" i="9"/>
  <c r="BT259" i="9"/>
  <c r="DC259" i="9"/>
  <c r="CQ259" i="9"/>
  <c r="BH259" i="9"/>
  <c r="DH118" i="9"/>
  <c r="BY118" i="9"/>
  <c r="DD146" i="9"/>
  <c r="BU146" i="9"/>
  <c r="CN146" i="9"/>
  <c r="BE146" i="9"/>
  <c r="CU101" i="9"/>
  <c r="BL101" i="9"/>
  <c r="CY101" i="9"/>
  <c r="BP101" i="9"/>
  <c r="CM101" i="9"/>
  <c r="BD101" i="9"/>
  <c r="BY93" i="9"/>
  <c r="DH93" i="9"/>
  <c r="CX93" i="9"/>
  <c r="BO93" i="9"/>
  <c r="CT84" i="9"/>
  <c r="BK84" i="9"/>
  <c r="DB84" i="9"/>
  <c r="BS84" i="9"/>
  <c r="CM84" i="9"/>
  <c r="BD84" i="9"/>
  <c r="CY74" i="9"/>
  <c r="BP74" i="9"/>
  <c r="BO73" i="9"/>
  <c r="CX73" i="9"/>
  <c r="DD73" i="9"/>
  <c r="BU73" i="9"/>
  <c r="CM73" i="9"/>
  <c r="BD73" i="9"/>
  <c r="BD57" i="9"/>
  <c r="CM57" i="9"/>
  <c r="CM51" i="9"/>
  <c r="BD51" i="9"/>
  <c r="CY30" i="9"/>
  <c r="BP30" i="9"/>
  <c r="CX30" i="9"/>
  <c r="BO30" i="9"/>
  <c r="CU30" i="9"/>
  <c r="BL30" i="9"/>
  <c r="CT30" i="9"/>
  <c r="BK30" i="9"/>
  <c r="BP56" i="9"/>
  <c r="CY56" i="9"/>
  <c r="BF56" i="9"/>
  <c r="CO56" i="9"/>
  <c r="BR56" i="9"/>
  <c r="DA56" i="9"/>
  <c r="DG31" i="9"/>
  <c r="BX31" i="9"/>
  <c r="BO31" i="9"/>
  <c r="CX31" i="9"/>
  <c r="CU31" i="9"/>
  <c r="BL31" i="9"/>
  <c r="BK31" i="9"/>
  <c r="CT31" i="9"/>
  <c r="DB984" i="9"/>
  <c r="BS984" i="9"/>
  <c r="BM984" i="9"/>
  <c r="CV984" i="9"/>
  <c r="DA984" i="9"/>
  <c r="BR984" i="9"/>
  <c r="BW980" i="9"/>
  <c r="DF980" i="9"/>
  <c r="BG980" i="9"/>
  <c r="CP980" i="9"/>
  <c r="CO899" i="9"/>
  <c r="BF899" i="9"/>
  <c r="DI899" i="9"/>
  <c r="BZ899" i="9"/>
  <c r="BD899" i="9"/>
  <c r="CM899" i="9"/>
  <c r="CW899" i="9"/>
  <c r="BN899" i="9"/>
  <c r="DF899" i="9"/>
  <c r="BW899" i="9"/>
  <c r="BE899" i="9"/>
  <c r="CN899" i="9"/>
  <c r="CE958" i="9"/>
  <c r="CD958" i="9"/>
  <c r="DF906" i="9"/>
  <c r="BW906" i="9"/>
  <c r="CT906" i="9"/>
  <c r="BK906" i="9"/>
  <c r="CS906" i="9"/>
  <c r="BJ906" i="9"/>
  <c r="BS906" i="9"/>
  <c r="DB906" i="9"/>
  <c r="BE906" i="9"/>
  <c r="CN906" i="9"/>
  <c r="BF898" i="9"/>
  <c r="CO898" i="9"/>
  <c r="BZ898" i="9"/>
  <c r="DI898" i="9"/>
  <c r="BD898" i="9"/>
  <c r="CM898" i="9"/>
  <c r="CW898" i="9"/>
  <c r="BN898" i="9"/>
  <c r="DF898" i="9"/>
  <c r="BW898" i="9"/>
  <c r="BE898" i="9"/>
  <c r="CN898" i="9"/>
  <c r="CQ927" i="9"/>
  <c r="BH927" i="9"/>
  <c r="CY927" i="9"/>
  <c r="BP927" i="9"/>
  <c r="DC927" i="9"/>
  <c r="BT927" i="9"/>
  <c r="DB927" i="9"/>
  <c r="BS927" i="9"/>
  <c r="BP890" i="9"/>
  <c r="CY890" i="9"/>
  <c r="CX890" i="9"/>
  <c r="BO890" i="9"/>
  <c r="CU890" i="9"/>
  <c r="BL890" i="9"/>
  <c r="DA890" i="9"/>
  <c r="BR890" i="9"/>
  <c r="BX890" i="9"/>
  <c r="DG890" i="9"/>
  <c r="BC890" i="9"/>
  <c r="CL890" i="9"/>
  <c r="BP880" i="9"/>
  <c r="CY880" i="9"/>
  <c r="CN880" i="9"/>
  <c r="BE880" i="9"/>
  <c r="CU839" i="9"/>
  <c r="BL839" i="9"/>
  <c r="BP849" i="9"/>
  <c r="CY849" i="9"/>
  <c r="BH849" i="9"/>
  <c r="CQ849" i="9"/>
  <c r="CW849" i="9"/>
  <c r="BN849" i="9"/>
  <c r="BL849" i="9"/>
  <c r="CU849" i="9"/>
  <c r="DF810" i="9"/>
  <c r="BW810" i="9"/>
  <c r="DC810" i="9"/>
  <c r="BT810" i="9"/>
  <c r="BS810" i="9"/>
  <c r="DB810" i="9"/>
  <c r="DG810" i="9"/>
  <c r="BX810" i="9"/>
  <c r="CT836" i="9"/>
  <c r="BK836" i="9"/>
  <c r="DG836" i="9"/>
  <c r="BX836" i="9"/>
  <c r="BW836" i="9"/>
  <c r="DF836" i="9"/>
  <c r="DC836" i="9"/>
  <c r="BT836" i="9"/>
  <c r="CQ795" i="9"/>
  <c r="BH795" i="9"/>
  <c r="CU795" i="9"/>
  <c r="BL795" i="9"/>
  <c r="DA703" i="9"/>
  <c r="BR703" i="9"/>
  <c r="CX703" i="9"/>
  <c r="BO703" i="9"/>
  <c r="CW703" i="9"/>
  <c r="BN703" i="9"/>
  <c r="CT703" i="9"/>
  <c r="BK703" i="9"/>
  <c r="DI707" i="9"/>
  <c r="BZ707" i="9"/>
  <c r="CP707" i="9"/>
  <c r="BG707" i="9"/>
  <c r="BF707" i="9"/>
  <c r="CO707" i="9"/>
  <c r="CL707" i="9"/>
  <c r="BC707" i="9"/>
  <c r="DJ715" i="9"/>
  <c r="CA715" i="9"/>
  <c r="DE752" i="9"/>
  <c r="BV752" i="9"/>
  <c r="CS752" i="9"/>
  <c r="BJ752" i="9"/>
  <c r="DI752" i="9"/>
  <c r="BZ752" i="9"/>
  <c r="DA738" i="9"/>
  <c r="BR738" i="9"/>
  <c r="BS677" i="9"/>
  <c r="DB677" i="9"/>
  <c r="DJ574" i="9"/>
  <c r="CA574" i="9"/>
  <c r="CO574" i="9"/>
  <c r="BF574" i="9"/>
  <c r="CX574" i="9"/>
  <c r="BO574" i="9"/>
  <c r="BY574" i="9"/>
  <c r="DH574" i="9"/>
  <c r="BC574" i="9"/>
  <c r="CL574" i="9"/>
  <c r="BK425" i="9"/>
  <c r="CT425" i="9"/>
  <c r="BC425" i="9"/>
  <c r="CL425" i="9"/>
  <c r="DJ331" i="9"/>
  <c r="CA331" i="9"/>
  <c r="CX331" i="9"/>
  <c r="BO331" i="9"/>
  <c r="CT331" i="9"/>
  <c r="BK331" i="9"/>
  <c r="CL524" i="9"/>
  <c r="BC524" i="9"/>
  <c r="DB639" i="9"/>
  <c r="BS639" i="9"/>
  <c r="DJ601" i="9"/>
  <c r="CA601" i="9"/>
  <c r="DF601" i="9"/>
  <c r="BW601" i="9"/>
  <c r="CA593" i="9"/>
  <c r="DJ593" i="9"/>
  <c r="DF593" i="9"/>
  <c r="BW593" i="9"/>
  <c r="BR546" i="9"/>
  <c r="DA546" i="9"/>
  <c r="CS546" i="9"/>
  <c r="BJ546" i="9"/>
  <c r="BO463" i="9"/>
  <c r="CX463" i="9"/>
  <c r="BN321" i="9"/>
  <c r="CW321" i="9"/>
  <c r="BS321" i="9"/>
  <c r="DB321" i="9"/>
  <c r="DG321" i="9"/>
  <c r="BX321" i="9"/>
  <c r="BF321" i="9"/>
  <c r="CO321" i="9"/>
  <c r="CE305" i="9"/>
  <c r="CD305" i="9"/>
  <c r="BZ563" i="9"/>
  <c r="DI563" i="9"/>
  <c r="DJ493" i="9"/>
  <c r="CA493" i="9"/>
  <c r="BS493" i="9"/>
  <c r="DB493" i="9"/>
  <c r="DJ472" i="9"/>
  <c r="CA472" i="9"/>
  <c r="DB472" i="9"/>
  <c r="BS472" i="9"/>
  <c r="CB309" i="9"/>
  <c r="DK309" i="9"/>
  <c r="DC309" i="9"/>
  <c r="BT309" i="9"/>
  <c r="BR309" i="9"/>
  <c r="DA309" i="9"/>
  <c r="DF309" i="9"/>
  <c r="BW309" i="9"/>
  <c r="DJ597" i="9"/>
  <c r="CA597" i="9"/>
  <c r="DB597" i="9"/>
  <c r="BS597" i="9"/>
  <c r="DJ589" i="9"/>
  <c r="CA589" i="9"/>
  <c r="DB589" i="9"/>
  <c r="BS589" i="9"/>
  <c r="DJ473" i="9"/>
  <c r="CA473" i="9"/>
  <c r="BS473" i="9"/>
  <c r="DB473" i="9"/>
  <c r="DJ424" i="9"/>
  <c r="CA424" i="9"/>
  <c r="DB424" i="9"/>
  <c r="BS424" i="9"/>
  <c r="DC317" i="9"/>
  <c r="BT317" i="9"/>
  <c r="CB317" i="9"/>
  <c r="DK317" i="9"/>
  <c r="BL317" i="9"/>
  <c r="CU317" i="9"/>
  <c r="BR317" i="9"/>
  <c r="DA317" i="9"/>
  <c r="DK306" i="9"/>
  <c r="CB306" i="9"/>
  <c r="BP306" i="9"/>
  <c r="CY306" i="9"/>
  <c r="BZ306" i="9"/>
  <c r="DI306" i="9"/>
  <c r="BD306" i="9"/>
  <c r="CM306" i="9"/>
  <c r="BN306" i="9"/>
  <c r="CW306" i="9"/>
  <c r="DF261" i="9"/>
  <c r="BW261" i="9"/>
  <c r="CT261" i="9"/>
  <c r="BK261" i="9"/>
  <c r="CS261" i="9"/>
  <c r="BJ261" i="9"/>
  <c r="DB261" i="9"/>
  <c r="BS261" i="9"/>
  <c r="BE261" i="9"/>
  <c r="CN261" i="9"/>
  <c r="DE294" i="9"/>
  <c r="BV294" i="9"/>
  <c r="CP294" i="9"/>
  <c r="BG294" i="9"/>
  <c r="DF294" i="9"/>
  <c r="BW294" i="9"/>
  <c r="BT294" i="9"/>
  <c r="DC294" i="9"/>
  <c r="CQ294" i="9"/>
  <c r="BH294" i="9"/>
  <c r="CE291" i="9"/>
  <c r="CD291" i="9"/>
  <c r="DF310" i="9"/>
  <c r="BW310" i="9"/>
  <c r="CT310" i="9"/>
  <c r="BK310" i="9"/>
  <c r="DJ310" i="9"/>
  <c r="CA310" i="9"/>
  <c r="BZ310" i="9"/>
  <c r="DI310" i="9"/>
  <c r="BD310" i="9"/>
  <c r="CM310" i="9"/>
  <c r="BN310" i="9"/>
  <c r="CW310" i="9"/>
  <c r="BT99" i="9"/>
  <c r="DC99" i="9"/>
  <c r="DA254" i="9"/>
  <c r="BR254" i="9"/>
  <c r="BF254" i="9"/>
  <c r="CO254" i="9"/>
  <c r="DE254" i="9"/>
  <c r="BV254" i="9"/>
  <c r="BT254" i="9"/>
  <c r="DC254" i="9"/>
  <c r="CQ254" i="9"/>
  <c r="BH254" i="9"/>
  <c r="BC119" i="9"/>
  <c r="CL119" i="9"/>
  <c r="CR119" i="9"/>
  <c r="BI119" i="9"/>
  <c r="DH119" i="9"/>
  <c r="BY119" i="9"/>
  <c r="DF104" i="9"/>
  <c r="BW104" i="9"/>
  <c r="CU104" i="9"/>
  <c r="BL104" i="9"/>
  <c r="CT104" i="9"/>
  <c r="BK104" i="9"/>
  <c r="BL260" i="9"/>
  <c r="CU260" i="9"/>
  <c r="CT260" i="9"/>
  <c r="BK260" i="9"/>
  <c r="DJ260" i="9"/>
  <c r="CA260" i="9"/>
  <c r="DI260" i="9"/>
  <c r="BZ260" i="9"/>
  <c r="BD260" i="9"/>
  <c r="CM260" i="9"/>
  <c r="CW260" i="9"/>
  <c r="BN260" i="9"/>
  <c r="CM125" i="9"/>
  <c r="BD125" i="9"/>
  <c r="CX109" i="9"/>
  <c r="BO109" i="9"/>
  <c r="DC109" i="9"/>
  <c r="BT109" i="9"/>
  <c r="CP109" i="9"/>
  <c r="BG109" i="9"/>
  <c r="CQ105" i="9"/>
  <c r="BH105" i="9"/>
  <c r="BP105" i="9"/>
  <c r="CY105" i="9"/>
  <c r="CM105" i="9"/>
  <c r="BD105" i="9"/>
  <c r="CA112" i="9"/>
  <c r="DJ112" i="9"/>
  <c r="CL112" i="9"/>
  <c r="BC112" i="9"/>
  <c r="BW112" i="9"/>
  <c r="DF112" i="9"/>
  <c r="DC112" i="9"/>
  <c r="BT112" i="9"/>
  <c r="BG59" i="9"/>
  <c r="CP59" i="9"/>
  <c r="CO59" i="9"/>
  <c r="BF59" i="9"/>
  <c r="BK59" i="9"/>
  <c r="CT59" i="9"/>
  <c r="CY59" i="9"/>
  <c r="BP59" i="9"/>
  <c r="DJ58" i="9"/>
  <c r="CA58" i="9"/>
  <c r="BN58" i="9"/>
  <c r="CW58" i="9"/>
  <c r="CX33" i="9"/>
  <c r="BO33" i="9"/>
  <c r="CU33" i="9"/>
  <c r="BL33" i="9"/>
  <c r="BK33" i="9"/>
  <c r="CT33" i="9"/>
  <c r="CY33" i="9"/>
  <c r="BP33" i="9"/>
  <c r="BG12" i="9"/>
  <c r="CP12" i="9"/>
  <c r="DC34" i="9"/>
  <c r="BT34" i="9"/>
  <c r="DB34" i="9"/>
  <c r="BS34" i="9"/>
  <c r="DG34" i="9"/>
  <c r="BX34" i="9"/>
  <c r="BW985" i="9"/>
  <c r="DF985" i="9"/>
  <c r="BG985" i="9"/>
  <c r="CP985" i="9"/>
  <c r="BI981" i="9"/>
  <c r="CR981" i="9"/>
  <c r="CW981" i="9"/>
  <c r="BN981" i="9"/>
  <c r="BP902" i="9"/>
  <c r="CY902" i="9"/>
  <c r="CO902" i="9"/>
  <c r="BF902" i="9"/>
  <c r="CX902" i="9"/>
  <c r="BO902" i="9"/>
  <c r="BX902" i="9"/>
  <c r="DG902" i="9"/>
  <c r="BC902" i="9"/>
  <c r="CL902" i="9"/>
  <c r="BL902" i="9"/>
  <c r="CU902" i="9"/>
  <c r="BC916" i="9"/>
  <c r="CL916" i="9"/>
  <c r="BX916" i="9"/>
  <c r="DG916" i="9"/>
  <c r="BX858" i="9"/>
  <c r="DG858" i="9"/>
  <c r="BV858" i="9"/>
  <c r="DE858" i="9"/>
  <c r="BT858" i="9"/>
  <c r="DC858" i="9"/>
  <c r="DB814" i="9"/>
  <c r="BS814" i="9"/>
  <c r="CX814" i="9"/>
  <c r="BO814" i="9"/>
  <c r="CL835" i="9"/>
  <c r="BC835" i="9"/>
  <c r="CQ835" i="9"/>
  <c r="BH835" i="9"/>
  <c r="CP835" i="9"/>
  <c r="BG835" i="9"/>
  <c r="CM835" i="9"/>
  <c r="BD835" i="9"/>
  <c r="CT805" i="9"/>
  <c r="BK805" i="9"/>
  <c r="BJ805" i="9"/>
  <c r="CS805" i="9"/>
  <c r="DB805" i="9"/>
  <c r="BS805" i="9"/>
  <c r="DK805" i="9"/>
  <c r="CB805" i="9"/>
  <c r="CP805" i="9"/>
  <c r="BG805" i="9"/>
  <c r="DJ723" i="9"/>
  <c r="CA723" i="9"/>
  <c r="DI719" i="9"/>
  <c r="BZ719" i="9"/>
  <c r="DF719" i="9"/>
  <c r="BW719" i="9"/>
  <c r="DE719" i="9"/>
  <c r="BV719" i="9"/>
  <c r="DB719" i="9"/>
  <c r="BS719" i="9"/>
  <c r="DA731" i="9"/>
  <c r="BR731" i="9"/>
  <c r="CX731" i="9"/>
  <c r="BO731" i="9"/>
  <c r="BN731" i="9"/>
  <c r="CW731" i="9"/>
  <c r="CT731" i="9"/>
  <c r="BK731" i="9"/>
  <c r="CT744" i="9"/>
  <c r="BK744" i="9"/>
  <c r="BJ744" i="9"/>
  <c r="CS744" i="9"/>
  <c r="BZ744" i="9"/>
  <c r="DI744" i="9"/>
  <c r="DI683" i="9"/>
  <c r="BZ683" i="9"/>
  <c r="CX683" i="9"/>
  <c r="BO683" i="9"/>
  <c r="CW683" i="9"/>
  <c r="BN683" i="9"/>
  <c r="CT683" i="9"/>
  <c r="BK683" i="9"/>
  <c r="CW576" i="9"/>
  <c r="BN576" i="9"/>
  <c r="BS576" i="9"/>
  <c r="DB576" i="9"/>
  <c r="CP576" i="9"/>
  <c r="BG576" i="9"/>
  <c r="CT576" i="9"/>
  <c r="BK576" i="9"/>
  <c r="BU576" i="9"/>
  <c r="DD576" i="9"/>
  <c r="BZ555" i="9"/>
  <c r="DI555" i="9"/>
  <c r="CX292" i="9"/>
  <c r="BO292" i="9"/>
  <c r="DE292" i="9"/>
  <c r="BV292" i="9"/>
  <c r="CS292" i="9"/>
  <c r="BJ292" i="9"/>
  <c r="CQ292" i="9"/>
  <c r="BH292" i="9"/>
  <c r="DA292" i="9"/>
  <c r="BR292" i="9"/>
  <c r="BW537" i="9"/>
  <c r="DF537" i="9"/>
  <c r="CA631" i="9"/>
  <c r="DJ631" i="9"/>
  <c r="CP631" i="9"/>
  <c r="BG631" i="9"/>
  <c r="DB625" i="9"/>
  <c r="BS625" i="9"/>
  <c r="CP625" i="9"/>
  <c r="BG625" i="9"/>
  <c r="BO492" i="9"/>
  <c r="CX492" i="9"/>
  <c r="CP492" i="9"/>
  <c r="BG492" i="9"/>
  <c r="CS571" i="9"/>
  <c r="BJ571" i="9"/>
  <c r="CT525" i="9"/>
  <c r="BK525" i="9"/>
  <c r="BC525" i="9"/>
  <c r="CL525" i="9"/>
  <c r="DJ422" i="9"/>
  <c r="CA422" i="9"/>
  <c r="DC412" i="9"/>
  <c r="BT412" i="9"/>
  <c r="CP412" i="9"/>
  <c r="BG412" i="9"/>
  <c r="DI301" i="9"/>
  <c r="BZ301" i="9"/>
  <c r="DE301" i="9"/>
  <c r="BV301" i="9"/>
  <c r="BJ301" i="9"/>
  <c r="CS301" i="9"/>
  <c r="BH301" i="9"/>
  <c r="CQ301" i="9"/>
  <c r="DA301" i="9"/>
  <c r="BR301" i="9"/>
  <c r="CL630" i="9"/>
  <c r="BC630" i="9"/>
  <c r="CX627" i="9"/>
  <c r="BO627" i="9"/>
  <c r="BW580" i="9"/>
  <c r="DF580" i="9"/>
  <c r="BI580" i="9"/>
  <c r="CR580" i="9"/>
  <c r="BY580" i="9"/>
  <c r="DH580" i="9"/>
  <c r="DE580" i="9"/>
  <c r="BV580" i="9"/>
  <c r="CS580" i="9"/>
  <c r="BJ580" i="9"/>
  <c r="DA552" i="9"/>
  <c r="BR552" i="9"/>
  <c r="BF552" i="9"/>
  <c r="CO552" i="9"/>
  <c r="DJ489" i="9"/>
  <c r="CA489" i="9"/>
  <c r="DB489" i="9"/>
  <c r="BS489" i="9"/>
  <c r="DJ287" i="9"/>
  <c r="CA287" i="9"/>
  <c r="BL287" i="9"/>
  <c r="CU287" i="9"/>
  <c r="CS287" i="9"/>
  <c r="BJ287" i="9"/>
  <c r="DB287" i="9"/>
  <c r="BS287" i="9"/>
  <c r="BE287" i="9"/>
  <c r="CN287" i="9"/>
  <c r="CE284" i="9"/>
  <c r="CD284" i="9"/>
  <c r="DG113" i="9"/>
  <c r="BX113" i="9"/>
  <c r="CQ113" i="9"/>
  <c r="BH113" i="9"/>
  <c r="DA255" i="9"/>
  <c r="BR255" i="9"/>
  <c r="CO255" i="9"/>
  <c r="BF255" i="9"/>
  <c r="BZ255" i="9"/>
  <c r="DI255" i="9"/>
  <c r="BD255" i="9"/>
  <c r="CM255" i="9"/>
  <c r="CW255" i="9"/>
  <c r="BN255" i="9"/>
  <c r="CE270" i="9"/>
  <c r="CD270" i="9"/>
  <c r="DA268" i="9"/>
  <c r="BR268" i="9"/>
  <c r="CO268" i="9"/>
  <c r="BF268" i="9"/>
  <c r="CX268" i="9"/>
  <c r="BO268" i="9"/>
  <c r="DG268" i="9"/>
  <c r="BX268" i="9"/>
  <c r="CL268" i="9"/>
  <c r="BC268" i="9"/>
  <c r="DC82" i="9"/>
  <c r="BT82" i="9"/>
  <c r="BD77" i="9"/>
  <c r="CM77" i="9"/>
  <c r="BK77" i="9"/>
  <c r="CT77" i="9"/>
  <c r="CO143" i="9"/>
  <c r="BF143" i="9"/>
  <c r="BV143" i="9"/>
  <c r="DE143" i="9"/>
  <c r="DG85" i="9"/>
  <c r="BX85" i="9"/>
  <c r="DK85" i="9"/>
  <c r="CB85" i="9"/>
  <c r="DJ83" i="9"/>
  <c r="CA83" i="9"/>
  <c r="DK83" i="9"/>
  <c r="CB83" i="9"/>
  <c r="BF13" i="9"/>
  <c r="CO13" i="9"/>
  <c r="CQ13" i="9"/>
  <c r="BH13" i="9"/>
  <c r="CY76" i="9"/>
  <c r="BP76" i="9"/>
  <c r="CM76" i="9"/>
  <c r="BD76" i="9"/>
  <c r="BD14" i="9"/>
  <c r="CM14" i="9"/>
  <c r="BJ55" i="9"/>
  <c r="CS55" i="9"/>
  <c r="CU55" i="9"/>
  <c r="BL55" i="9"/>
  <c r="CQ55" i="9"/>
  <c r="BH55" i="9"/>
  <c r="BP44" i="9"/>
  <c r="CY44" i="9"/>
  <c r="BW986" i="9"/>
  <c r="DF986" i="9"/>
  <c r="BG986" i="9"/>
  <c r="CP986" i="9"/>
  <c r="CW982" i="9"/>
  <c r="BN982" i="9"/>
  <c r="BI982" i="9"/>
  <c r="CR982" i="9"/>
  <c r="DB978" i="9"/>
  <c r="BS978" i="9"/>
  <c r="BY978" i="9"/>
  <c r="DH978" i="9"/>
  <c r="DK918" i="9"/>
  <c r="CB918" i="9"/>
  <c r="BT918" i="9"/>
  <c r="DC918" i="9"/>
  <c r="BZ918" i="9"/>
  <c r="DI918" i="9"/>
  <c r="BP894" i="9"/>
  <c r="CY894" i="9"/>
  <c r="CO894" i="9"/>
  <c r="BF894" i="9"/>
  <c r="DC894" i="9"/>
  <c r="BT894" i="9"/>
  <c r="CQ894" i="9"/>
  <c r="BH894" i="9"/>
  <c r="DA894" i="9"/>
  <c r="BR894" i="9"/>
  <c r="CS903" i="9"/>
  <c r="BJ903" i="9"/>
  <c r="DB903" i="9"/>
  <c r="BS903" i="9"/>
  <c r="DK903" i="9"/>
  <c r="CB903" i="9"/>
  <c r="CP903" i="9"/>
  <c r="BG903" i="9"/>
  <c r="CD888" i="9"/>
  <c r="CE888" i="9"/>
  <c r="CC888" i="9"/>
  <c r="DF837" i="9"/>
  <c r="BW837" i="9"/>
  <c r="CQ837" i="9"/>
  <c r="BH837" i="9"/>
  <c r="CM837" i="9"/>
  <c r="BD837" i="9"/>
  <c r="CL837" i="9"/>
  <c r="BC837" i="9"/>
  <c r="DE859" i="9"/>
  <c r="BV859" i="9"/>
  <c r="CY846" i="9"/>
  <c r="BP846" i="9"/>
  <c r="DG846" i="9"/>
  <c r="BX846" i="9"/>
  <c r="CP846" i="9"/>
  <c r="BG846" i="9"/>
  <c r="CD853" i="9"/>
  <c r="CC853" i="9"/>
  <c r="DG842" i="9"/>
  <c r="BX842" i="9"/>
  <c r="CU842" i="9"/>
  <c r="BL842" i="9"/>
  <c r="CT811" i="9"/>
  <c r="BK811" i="9"/>
  <c r="DU665" i="9"/>
  <c r="DX665" i="9" s="1"/>
  <c r="DU653" i="9"/>
  <c r="DX653" i="9" s="1"/>
  <c r="DU547" i="9"/>
  <c r="DX547" i="9" s="1"/>
  <c r="DU621" i="9"/>
  <c r="DX621" i="9" s="1"/>
  <c r="DU649" i="9"/>
  <c r="DX649" i="9" s="1"/>
  <c r="DU651" i="9"/>
  <c r="DX651" i="9" s="1"/>
  <c r="DU532" i="9"/>
  <c r="DX532" i="9" s="1"/>
  <c r="DU485" i="9"/>
  <c r="DX485" i="9" s="1"/>
  <c r="DU453" i="9"/>
  <c r="DX453" i="9" s="1"/>
  <c r="DU430" i="9"/>
  <c r="DX430" i="9" s="1"/>
  <c r="DU329" i="9"/>
  <c r="DX329" i="9" s="1"/>
  <c r="DU558" i="9"/>
  <c r="DX558" i="9" s="1"/>
  <c r="DU194" i="9"/>
  <c r="DX194" i="9" s="1"/>
  <c r="DV152" i="9"/>
  <c r="DY152" i="9" s="1"/>
  <c r="DU964" i="9"/>
  <c r="DX964" i="9" s="1"/>
  <c r="DU931" i="9"/>
  <c r="DX931" i="9" s="1"/>
  <c r="DU929" i="9"/>
  <c r="DX929" i="9" s="1"/>
  <c r="DU807" i="9"/>
  <c r="DX807" i="9" s="1"/>
  <c r="DU901" i="9"/>
  <c r="DX901" i="9" s="1"/>
  <c r="DU900" i="9"/>
  <c r="DX900" i="9" s="1"/>
  <c r="DU893" i="9"/>
  <c r="DX893" i="9" s="1"/>
  <c r="DU887" i="9"/>
  <c r="DX887" i="9" s="1"/>
  <c r="DU884" i="9"/>
  <c r="DX884" i="9" s="1"/>
  <c r="DU838" i="9"/>
  <c r="DX838" i="9" s="1"/>
  <c r="DU905" i="9"/>
  <c r="DX905" i="9" s="1"/>
  <c r="DU897" i="9"/>
  <c r="DX897" i="9" s="1"/>
  <c r="DU882" i="9"/>
  <c r="DX882" i="9" s="1"/>
  <c r="CX587" i="9"/>
  <c r="BO587" i="9"/>
  <c r="CT587" i="9"/>
  <c r="BK587" i="9"/>
  <c r="CA587" i="9"/>
  <c r="DJ587" i="9"/>
  <c r="BX587" i="9"/>
  <c r="DG587" i="9"/>
  <c r="CL587" i="9"/>
  <c r="BC587" i="9"/>
  <c r="BL587" i="9"/>
  <c r="CU587" i="9"/>
  <c r="DV572" i="9"/>
  <c r="DY572" i="9" s="1"/>
  <c r="DJ572" i="9"/>
  <c r="CA572" i="9"/>
  <c r="CO572" i="9"/>
  <c r="BF572" i="9"/>
  <c r="CX572" i="9"/>
  <c r="BO572" i="9"/>
  <c r="BY572" i="9"/>
  <c r="DH572" i="9"/>
  <c r="BC572" i="9"/>
  <c r="CL572" i="9"/>
  <c r="DJ691" i="9"/>
  <c r="CA691" i="9"/>
  <c r="DA687" i="9"/>
  <c r="BR687" i="9"/>
  <c r="DF687" i="9"/>
  <c r="BW687" i="9"/>
  <c r="DE687" i="9"/>
  <c r="BV687" i="9"/>
  <c r="DB687" i="9"/>
  <c r="BS687" i="9"/>
  <c r="DI755" i="9"/>
  <c r="BZ755" i="9"/>
  <c r="CX755" i="9"/>
  <c r="BO755" i="9"/>
  <c r="CW755" i="9"/>
  <c r="BN755" i="9"/>
  <c r="CT755" i="9"/>
  <c r="BK755" i="9"/>
  <c r="DA711" i="9"/>
  <c r="BR711" i="9"/>
  <c r="CP711" i="9"/>
  <c r="BG711" i="9"/>
  <c r="CO711" i="9"/>
  <c r="BF711" i="9"/>
  <c r="CL711" i="9"/>
  <c r="BC711" i="9"/>
  <c r="DF586" i="9"/>
  <c r="BW586" i="9"/>
  <c r="BI586" i="9"/>
  <c r="CR586" i="9"/>
  <c r="DJ586" i="9"/>
  <c r="CA586" i="9"/>
  <c r="CO586" i="9"/>
  <c r="BF586" i="9"/>
  <c r="CX586" i="9"/>
  <c r="BO586" i="9"/>
  <c r="CE300" i="9"/>
  <c r="CD300" i="9"/>
  <c r="CT474" i="9"/>
  <c r="BK474" i="9"/>
  <c r="DF313" i="9"/>
  <c r="BW313" i="9"/>
  <c r="BL313" i="9"/>
  <c r="CU313" i="9"/>
  <c r="BR313" i="9"/>
  <c r="DA313" i="9"/>
  <c r="CE278" i="9"/>
  <c r="CD278" i="9"/>
  <c r="BK637" i="9"/>
  <c r="CT637" i="9"/>
  <c r="DB637" i="9"/>
  <c r="BS637" i="9"/>
  <c r="CX598" i="9"/>
  <c r="BO598" i="9"/>
  <c r="BW590" i="9"/>
  <c r="DF590" i="9"/>
  <c r="CW584" i="9"/>
  <c r="BN584" i="9"/>
  <c r="DE584" i="9"/>
  <c r="BV584" i="9"/>
  <c r="CS584" i="9"/>
  <c r="BJ584" i="9"/>
  <c r="CL426" i="9"/>
  <c r="BC426" i="9"/>
  <c r="BT324" i="9"/>
  <c r="DC324" i="9"/>
  <c r="BS536" i="9"/>
  <c r="DB536" i="9"/>
  <c r="CX488" i="9"/>
  <c r="BO488" i="9"/>
  <c r="BG488" i="9"/>
  <c r="CP488" i="9"/>
  <c r="CX456" i="9"/>
  <c r="BO456" i="9"/>
  <c r="BG456" i="9"/>
  <c r="CP456" i="9"/>
  <c r="CX413" i="9"/>
  <c r="BO413" i="9"/>
  <c r="CP413" i="9"/>
  <c r="BG413" i="9"/>
  <c r="CP602" i="9"/>
  <c r="BG602" i="9"/>
  <c r="CX594" i="9"/>
  <c r="BO594" i="9"/>
  <c r="DF568" i="9"/>
  <c r="BW568" i="9"/>
  <c r="CX568" i="9"/>
  <c r="BO568" i="9"/>
  <c r="DJ494" i="9"/>
  <c r="CA494" i="9"/>
  <c r="BS457" i="9"/>
  <c r="DB457" i="9"/>
  <c r="BK457" i="9"/>
  <c r="CT457" i="9"/>
  <c r="CY286" i="9"/>
  <c r="BP286" i="9"/>
  <c r="DE286" i="9"/>
  <c r="BV286" i="9"/>
  <c r="CP286" i="9"/>
  <c r="BG286" i="9"/>
  <c r="CX286" i="9"/>
  <c r="BO286" i="9"/>
  <c r="DG286" i="9"/>
  <c r="BX286" i="9"/>
  <c r="CL286" i="9"/>
  <c r="BC286" i="9"/>
  <c r="BV315" i="9"/>
  <c r="DE315" i="9"/>
  <c r="CO315" i="9"/>
  <c r="BF315" i="9"/>
  <c r="DJ277" i="9"/>
  <c r="CA277" i="9"/>
  <c r="DE277" i="9"/>
  <c r="BV277" i="9"/>
  <c r="CP277" i="9"/>
  <c r="BG277" i="9"/>
  <c r="CX277" i="9"/>
  <c r="BO277" i="9"/>
  <c r="BX277" i="9"/>
  <c r="DG277" i="9"/>
  <c r="CL277" i="9"/>
  <c r="BC277" i="9"/>
  <c r="DA295" i="9"/>
  <c r="BR295" i="9"/>
  <c r="CO295" i="9"/>
  <c r="BF295" i="9"/>
  <c r="CX295" i="9"/>
  <c r="BO295" i="9"/>
  <c r="BX295" i="9"/>
  <c r="DG295" i="9"/>
  <c r="CL295" i="9"/>
  <c r="BC295" i="9"/>
  <c r="CO269" i="9"/>
  <c r="BF269" i="9"/>
  <c r="BL269" i="9"/>
  <c r="CU269" i="9"/>
  <c r="CB269" i="9"/>
  <c r="DK269" i="9"/>
  <c r="BZ269" i="9"/>
  <c r="DI269" i="9"/>
  <c r="BD269" i="9"/>
  <c r="CM269" i="9"/>
  <c r="BN269" i="9"/>
  <c r="CW269" i="9"/>
  <c r="CB258" i="9"/>
  <c r="DK258" i="9"/>
  <c r="CY258" i="9"/>
  <c r="BP258" i="9"/>
  <c r="DI258" i="9"/>
  <c r="BZ258" i="9"/>
  <c r="BD258" i="9"/>
  <c r="CM258" i="9"/>
  <c r="CW258" i="9"/>
  <c r="BN258" i="9"/>
  <c r="DH252" i="9"/>
  <c r="BY252" i="9"/>
  <c r="DC98" i="9"/>
  <c r="BT98" i="9"/>
  <c r="BW98" i="9"/>
  <c r="DF98" i="9"/>
  <c r="DE276" i="9"/>
  <c r="BV276" i="9"/>
  <c r="DF276" i="9"/>
  <c r="BW276" i="9"/>
  <c r="DJ276" i="9"/>
  <c r="CA276" i="9"/>
  <c r="DI276" i="9"/>
  <c r="BZ276" i="9"/>
  <c r="BD276" i="9"/>
  <c r="CM276" i="9"/>
  <c r="CW276" i="9"/>
  <c r="BN276" i="9"/>
  <c r="BL256" i="9"/>
  <c r="CU256" i="9"/>
  <c r="CT256" i="9"/>
  <c r="BK256" i="9"/>
  <c r="DJ256" i="9"/>
  <c r="CA256" i="9"/>
  <c r="DI256" i="9"/>
  <c r="BZ256" i="9"/>
  <c r="BD256" i="9"/>
  <c r="CM256" i="9"/>
  <c r="CW256" i="9"/>
  <c r="BN256" i="9"/>
  <c r="DJ108" i="9"/>
  <c r="CA108" i="9"/>
  <c r="BS108" i="9"/>
  <c r="DB108" i="9"/>
  <c r="DK108" i="9"/>
  <c r="CB108" i="9"/>
  <c r="DG100" i="9"/>
  <c r="BX100" i="9"/>
  <c r="DK100" i="9"/>
  <c r="CB100" i="9"/>
  <c r="CA100" i="9"/>
  <c r="DJ100" i="9"/>
  <c r="BS87" i="9"/>
  <c r="DB87" i="9"/>
  <c r="DC75" i="9"/>
  <c r="BT75" i="9"/>
  <c r="BG924" i="9"/>
  <c r="CP924" i="9"/>
  <c r="DC924" i="9"/>
  <c r="BT924" i="9"/>
  <c r="DB924" i="9"/>
  <c r="BS924" i="9"/>
  <c r="DG924" i="9"/>
  <c r="BX924" i="9"/>
  <c r="BN960" i="9"/>
  <c r="CW960" i="9"/>
  <c r="CM960" i="9"/>
  <c r="BD960" i="9"/>
  <c r="BJ960" i="9"/>
  <c r="CS960" i="9"/>
  <c r="CX960" i="9"/>
  <c r="BO960" i="9"/>
  <c r="BY983" i="9"/>
  <c r="DH983" i="9"/>
  <c r="DB983" i="9"/>
  <c r="BS983" i="9"/>
  <c r="BM979" i="9"/>
  <c r="CV979" i="9"/>
  <c r="CL979" i="9"/>
  <c r="BC979" i="9"/>
  <c r="DA979" i="9"/>
  <c r="BR979" i="9"/>
  <c r="BY966" i="9"/>
  <c r="DH966" i="9"/>
  <c r="BQ966" i="9"/>
  <c r="CZ966" i="9"/>
  <c r="BT966" i="9"/>
  <c r="DC966" i="9"/>
  <c r="BD966" i="9"/>
  <c r="CM966" i="9"/>
  <c r="DB966" i="9"/>
  <c r="BS966" i="9"/>
  <c r="CL966" i="9"/>
  <c r="BC966" i="9"/>
  <c r="DA966" i="9"/>
  <c r="BR966" i="9"/>
  <c r="BG935" i="9"/>
  <c r="CP935" i="9"/>
  <c r="DK935" i="9"/>
  <c r="CB935" i="9"/>
  <c r="CA935" i="9"/>
  <c r="DJ935" i="9"/>
  <c r="BE935" i="9"/>
  <c r="CN935" i="9"/>
  <c r="BK895" i="9"/>
  <c r="CT895" i="9"/>
  <c r="CS895" i="9"/>
  <c r="BJ895" i="9"/>
  <c r="DB895" i="9"/>
  <c r="BS895" i="9"/>
  <c r="DK895" i="9"/>
  <c r="CB895" i="9"/>
  <c r="CP895" i="9"/>
  <c r="BG895" i="9"/>
  <c r="DG923" i="9"/>
  <c r="BX923" i="9"/>
  <c r="CX923" i="9"/>
  <c r="BO923" i="9"/>
  <c r="CU923" i="9"/>
  <c r="BL923" i="9"/>
  <c r="BK923" i="9"/>
  <c r="CT923" i="9"/>
  <c r="BX850" i="9"/>
  <c r="DG850" i="9"/>
  <c r="BP850" i="9"/>
  <c r="CY850" i="9"/>
  <c r="DE850" i="9"/>
  <c r="BV850" i="9"/>
  <c r="BT850" i="9"/>
  <c r="DC850" i="9"/>
  <c r="CQ840" i="9"/>
  <c r="BH840" i="9"/>
  <c r="BG840" i="9"/>
  <c r="CP840" i="9"/>
  <c r="DK840" i="9"/>
  <c r="CB840" i="9"/>
  <c r="CX799" i="9"/>
  <c r="BO799" i="9"/>
  <c r="CU799" i="9"/>
  <c r="BL799" i="9"/>
  <c r="BR799" i="9"/>
  <c r="DA799" i="9"/>
  <c r="DF806" i="9"/>
  <c r="BW806" i="9"/>
  <c r="CM806" i="9"/>
  <c r="BD806" i="9"/>
  <c r="BC806" i="9"/>
  <c r="CL806" i="9"/>
  <c r="CQ806" i="9"/>
  <c r="BH806" i="9"/>
  <c r="DA695" i="9"/>
  <c r="BR695" i="9"/>
  <c r="DF695" i="9"/>
  <c r="BW695" i="9"/>
  <c r="BV695" i="9"/>
  <c r="DE695" i="9"/>
  <c r="DB695" i="9"/>
  <c r="BS695" i="9"/>
  <c r="CW578" i="9"/>
  <c r="BN578" i="9"/>
  <c r="DA578" i="9"/>
  <c r="BR578" i="9"/>
  <c r="BQ578" i="9"/>
  <c r="CZ578" i="9"/>
  <c r="BZ578" i="9"/>
  <c r="DI578" i="9"/>
  <c r="BE578" i="9"/>
  <c r="CN578" i="9"/>
  <c r="DJ699" i="9"/>
  <c r="CA699" i="9"/>
  <c r="DI747" i="9"/>
  <c r="BZ747" i="9"/>
  <c r="DF747" i="9"/>
  <c r="BW747" i="9"/>
  <c r="DE747" i="9"/>
  <c r="BV747" i="9"/>
  <c r="DB747" i="9"/>
  <c r="BS747" i="9"/>
  <c r="BV760" i="9"/>
  <c r="DE760" i="9"/>
  <c r="DJ760" i="9"/>
  <c r="CA760" i="9"/>
  <c r="BN760" i="9"/>
  <c r="CW760" i="9"/>
  <c r="DA727" i="9"/>
  <c r="BR727" i="9"/>
  <c r="CP727" i="9"/>
  <c r="BG727" i="9"/>
  <c r="CO727" i="9"/>
  <c r="BF727" i="9"/>
  <c r="CL727" i="9"/>
  <c r="BC727" i="9"/>
  <c r="BK675" i="9"/>
  <c r="CT675" i="9"/>
  <c r="BC675" i="9"/>
  <c r="CL675" i="9"/>
  <c r="CE304" i="9"/>
  <c r="CD304" i="9"/>
  <c r="CA490" i="9"/>
  <c r="DJ490" i="9"/>
  <c r="CY411" i="9"/>
  <c r="BP411" i="9"/>
  <c r="DK411" i="9"/>
  <c r="CB411" i="9"/>
  <c r="DJ411" i="9"/>
  <c r="CA411" i="9"/>
  <c r="CL626" i="9"/>
  <c r="BC626" i="9"/>
  <c r="CL599" i="9"/>
  <c r="BC599" i="9"/>
  <c r="BC591" i="9"/>
  <c r="CL591" i="9"/>
  <c r="BV560" i="9"/>
  <c r="DE560" i="9"/>
  <c r="CP560" i="9"/>
  <c r="BG560" i="9"/>
  <c r="BC560" i="9"/>
  <c r="CL560" i="9"/>
  <c r="CT538" i="9"/>
  <c r="BK538" i="9"/>
  <c r="DF460" i="9"/>
  <c r="BW460" i="9"/>
  <c r="DC333" i="9"/>
  <c r="BT333" i="9"/>
  <c r="BZ333" i="9"/>
  <c r="DI333" i="9"/>
  <c r="CL333" i="9"/>
  <c r="BC333" i="9"/>
  <c r="BH333" i="9"/>
  <c r="CQ333" i="9"/>
  <c r="DK311" i="9"/>
  <c r="CB311" i="9"/>
  <c r="BV311" i="9"/>
  <c r="DE311" i="9"/>
  <c r="BR311" i="9"/>
  <c r="DA311" i="9"/>
  <c r="DF311" i="9"/>
  <c r="BW311" i="9"/>
  <c r="BI582" i="9"/>
  <c r="CR582" i="9"/>
  <c r="CP582" i="9"/>
  <c r="BG582" i="9"/>
  <c r="DF582" i="9"/>
  <c r="BW582" i="9"/>
  <c r="BQ582" i="9"/>
  <c r="CZ582" i="9"/>
  <c r="DI582" i="9"/>
  <c r="BZ582" i="9"/>
  <c r="BE582" i="9"/>
  <c r="CN582" i="9"/>
  <c r="DJ541" i="9"/>
  <c r="CA541" i="9"/>
  <c r="BW461" i="9"/>
  <c r="DF461" i="9"/>
  <c r="CY323" i="9"/>
  <c r="BP323" i="9"/>
  <c r="BD323" i="9"/>
  <c r="CM323" i="9"/>
  <c r="CX638" i="9"/>
  <c r="BO638" i="9"/>
  <c r="BS629" i="9"/>
  <c r="DB629" i="9"/>
  <c r="CT629" i="9"/>
  <c r="BK629" i="9"/>
  <c r="CP603" i="9"/>
  <c r="BG603" i="9"/>
  <c r="CP595" i="9"/>
  <c r="BG595" i="9"/>
  <c r="BO526" i="9"/>
  <c r="CX526" i="9"/>
  <c r="BG526" i="9"/>
  <c r="CP526" i="9"/>
  <c r="BO462" i="9"/>
  <c r="CX462" i="9"/>
  <c r="BF327" i="9"/>
  <c r="CO327" i="9"/>
  <c r="CE283" i="9"/>
  <c r="CD283" i="9"/>
  <c r="CE299" i="9"/>
  <c r="CD299" i="9"/>
  <c r="DF257" i="9"/>
  <c r="BW257" i="9"/>
  <c r="CT257" i="9"/>
  <c r="BK257" i="9"/>
  <c r="CS257" i="9"/>
  <c r="BJ257" i="9"/>
  <c r="DB257" i="9"/>
  <c r="BS257" i="9"/>
  <c r="BE257" i="9"/>
  <c r="CN257" i="9"/>
  <c r="CE274" i="9"/>
  <c r="CD274" i="9"/>
  <c r="CE263" i="9"/>
  <c r="CD263" i="9"/>
  <c r="DH127" i="9"/>
  <c r="BY127" i="9"/>
  <c r="DB127" i="9"/>
  <c r="BS127" i="9"/>
  <c r="BX41" i="9"/>
  <c r="DG41" i="9"/>
  <c r="CB41" i="9"/>
  <c r="DK41" i="9"/>
  <c r="CT259" i="9"/>
  <c r="BK259" i="9"/>
  <c r="DJ259" i="9"/>
  <c r="CA259" i="9"/>
  <c r="BL259" i="9"/>
  <c r="CU259" i="9"/>
  <c r="CX259" i="9"/>
  <c r="BO259" i="9"/>
  <c r="DG259" i="9"/>
  <c r="BX259" i="9"/>
  <c r="CL259" i="9"/>
  <c r="BC259" i="9"/>
  <c r="BX118" i="9"/>
  <c r="DG118" i="9"/>
  <c r="CX118" i="9"/>
  <c r="BO118" i="9"/>
  <c r="DI146" i="9"/>
  <c r="BZ146" i="9"/>
  <c r="BI146" i="9"/>
  <c r="CR146" i="9"/>
  <c r="DF101" i="9"/>
  <c r="BW101" i="9"/>
  <c r="CP101" i="9"/>
  <c r="BG101" i="9"/>
  <c r="CM93" i="9"/>
  <c r="BD93" i="9"/>
  <c r="DC84" i="9"/>
  <c r="BT84" i="9"/>
  <c r="DG84" i="9"/>
  <c r="BX84" i="9"/>
  <c r="BH84" i="9"/>
  <c r="CQ84" i="9"/>
  <c r="BG84" i="9"/>
  <c r="CP84" i="9"/>
  <c r="BO74" i="9"/>
  <c r="CX74" i="9"/>
  <c r="DJ73" i="9"/>
  <c r="CA73" i="9"/>
  <c r="CN73" i="9"/>
  <c r="BE73" i="9"/>
  <c r="CR73" i="9"/>
  <c r="BI73" i="9"/>
  <c r="CB57" i="9"/>
  <c r="DK57" i="9"/>
  <c r="BN57" i="9"/>
  <c r="CW57" i="9"/>
  <c r="DK51" i="9"/>
  <c r="CB51" i="9"/>
  <c r="CY51" i="9"/>
  <c r="BP51" i="9"/>
  <c r="CQ30" i="9"/>
  <c r="BH30" i="9"/>
  <c r="CP30" i="9"/>
  <c r="BG30" i="9"/>
  <c r="CM30" i="9"/>
  <c r="BD30" i="9"/>
  <c r="BC30" i="9"/>
  <c r="CL30" i="9"/>
  <c r="BX56" i="9"/>
  <c r="DG56" i="9"/>
  <c r="BH56" i="9"/>
  <c r="CQ56" i="9"/>
  <c r="CY31" i="9"/>
  <c r="BP31" i="9"/>
  <c r="CP31" i="9"/>
  <c r="BG31" i="9"/>
  <c r="CM31" i="9"/>
  <c r="BD31" i="9"/>
  <c r="CL31" i="9"/>
  <c r="BC31" i="9"/>
  <c r="BW984" i="9"/>
  <c r="DF984" i="9"/>
  <c r="BG984" i="9"/>
  <c r="CP984" i="9"/>
  <c r="CW980" i="9"/>
  <c r="BN980" i="9"/>
  <c r="BI980" i="9"/>
  <c r="CR980" i="9"/>
  <c r="DE899" i="9"/>
  <c r="BV899" i="9"/>
  <c r="DC899" i="9"/>
  <c r="BT899" i="9"/>
  <c r="BH899" i="9"/>
  <c r="CQ899" i="9"/>
  <c r="DA899" i="9"/>
  <c r="BR899" i="9"/>
  <c r="CO906" i="9"/>
  <c r="BF906" i="9"/>
  <c r="CU906" i="9"/>
  <c r="BL906" i="9"/>
  <c r="CB906" i="9"/>
  <c r="DK906" i="9"/>
  <c r="BZ906" i="9"/>
  <c r="DI906" i="9"/>
  <c r="BD906" i="9"/>
  <c r="CM906" i="9"/>
  <c r="CW906" i="9"/>
  <c r="BN906" i="9"/>
  <c r="CT898" i="9"/>
  <c r="BK898" i="9"/>
  <c r="DE898" i="9"/>
  <c r="BV898" i="9"/>
  <c r="DC898" i="9"/>
  <c r="BT898" i="9"/>
  <c r="CQ898" i="9"/>
  <c r="BH898" i="9"/>
  <c r="DA898" i="9"/>
  <c r="BR898" i="9"/>
  <c r="DF927" i="9"/>
  <c r="BW927" i="9"/>
  <c r="CU927" i="9"/>
  <c r="BL927" i="9"/>
  <c r="BK927" i="9"/>
  <c r="CT927" i="9"/>
  <c r="CS890" i="9"/>
  <c r="BJ890" i="9"/>
  <c r="CP890" i="9"/>
  <c r="BG890" i="9"/>
  <c r="BF890" i="9"/>
  <c r="CO890" i="9"/>
  <c r="CT890" i="9"/>
  <c r="BK890" i="9"/>
  <c r="BS890" i="9"/>
  <c r="DB890" i="9"/>
  <c r="BE890" i="9"/>
  <c r="CN890" i="9"/>
  <c r="CE889" i="9"/>
  <c r="CD889" i="9"/>
  <c r="DD880" i="9"/>
  <c r="BU880" i="9"/>
  <c r="CM839" i="9"/>
  <c r="BD839" i="9"/>
  <c r="DI849" i="9"/>
  <c r="BZ849" i="9"/>
  <c r="DA849" i="9"/>
  <c r="BR849" i="9"/>
  <c r="BF849" i="9"/>
  <c r="CO849" i="9"/>
  <c r="BD849" i="9"/>
  <c r="CM849" i="9"/>
  <c r="CE807" i="9"/>
  <c r="CD807" i="9"/>
  <c r="CX810" i="9"/>
  <c r="BO810" i="9"/>
  <c r="CU810" i="9"/>
  <c r="BL810" i="9"/>
  <c r="CT810" i="9"/>
  <c r="BK810" i="9"/>
  <c r="CY810" i="9"/>
  <c r="BP810" i="9"/>
  <c r="CL836" i="9"/>
  <c r="BC836" i="9"/>
  <c r="CY836" i="9"/>
  <c r="BP836" i="9"/>
  <c r="CX836" i="9"/>
  <c r="BO836" i="9"/>
  <c r="CU836" i="9"/>
  <c r="BL836" i="9"/>
  <c r="DG795" i="9"/>
  <c r="BX795" i="9"/>
  <c r="CU785" i="9"/>
  <c r="BL785" i="9"/>
  <c r="CS703" i="9"/>
  <c r="BJ703" i="9"/>
  <c r="CP703" i="9"/>
  <c r="BG703" i="9"/>
  <c r="CO703" i="9"/>
  <c r="BF703" i="9"/>
  <c r="CL703" i="9"/>
  <c r="BC703" i="9"/>
  <c r="DJ707" i="9"/>
  <c r="CA707" i="9"/>
  <c r="DI715" i="9"/>
  <c r="BZ715" i="9"/>
  <c r="DF715" i="9"/>
  <c r="BW715" i="9"/>
  <c r="BV715" i="9"/>
  <c r="DE715" i="9"/>
  <c r="DB715" i="9"/>
  <c r="BS715" i="9"/>
  <c r="CT752" i="9"/>
  <c r="BK752" i="9"/>
  <c r="DJ752" i="9"/>
  <c r="CA752" i="9"/>
  <c r="CW752" i="9"/>
  <c r="BN752" i="9"/>
  <c r="CS738" i="9"/>
  <c r="BJ738" i="9"/>
  <c r="CX677" i="9"/>
  <c r="BO677" i="9"/>
  <c r="BG574" i="9"/>
  <c r="CP574" i="9"/>
  <c r="DE574" i="9"/>
  <c r="BV574" i="9"/>
  <c r="BJ574" i="9"/>
  <c r="CS574" i="9"/>
  <c r="BS574" i="9"/>
  <c r="DB574" i="9"/>
  <c r="DF425" i="9"/>
  <c r="BW425" i="9"/>
  <c r="BT331" i="9"/>
  <c r="DC331" i="9"/>
  <c r="BP331" i="9"/>
  <c r="CY331" i="9"/>
  <c r="BD331" i="9"/>
  <c r="CM331" i="9"/>
  <c r="CX639" i="9"/>
  <c r="BO639" i="9"/>
  <c r="CX601" i="9"/>
  <c r="BO601" i="9"/>
  <c r="CP601" i="9"/>
  <c r="BG601" i="9"/>
  <c r="CX593" i="9"/>
  <c r="BO593" i="9"/>
  <c r="CP593" i="9"/>
  <c r="BG593" i="9"/>
  <c r="DJ546" i="9"/>
  <c r="CA546" i="9"/>
  <c r="DB546" i="9"/>
  <c r="BS546" i="9"/>
  <c r="CP321" i="9"/>
  <c r="BG321" i="9"/>
  <c r="BL321" i="9"/>
  <c r="CU321" i="9"/>
  <c r="BR321" i="9"/>
  <c r="DA321" i="9"/>
  <c r="DF321" i="9"/>
  <c r="BW321" i="9"/>
  <c r="CS563" i="9"/>
  <c r="BJ563" i="9"/>
  <c r="CT493" i="9"/>
  <c r="BK493" i="9"/>
  <c r="CL493" i="9"/>
  <c r="BC493" i="9"/>
  <c r="CT472" i="9"/>
  <c r="BK472" i="9"/>
  <c r="BC472" i="9"/>
  <c r="CL472" i="9"/>
  <c r="BN309" i="9"/>
  <c r="CW309" i="9"/>
  <c r="CP309" i="9"/>
  <c r="BG309" i="9"/>
  <c r="BJ309" i="9"/>
  <c r="CS309" i="9"/>
  <c r="CX309" i="9"/>
  <c r="BO309" i="9"/>
  <c r="CX597" i="9"/>
  <c r="BO597" i="9"/>
  <c r="CL597" i="9"/>
  <c r="BC597" i="9"/>
  <c r="CX589" i="9"/>
  <c r="BO589" i="9"/>
  <c r="CL589" i="9"/>
  <c r="BC589" i="9"/>
  <c r="BK473" i="9"/>
  <c r="CT473" i="9"/>
  <c r="CL473" i="9"/>
  <c r="BC473" i="9"/>
  <c r="CT424" i="9"/>
  <c r="BK424" i="9"/>
  <c r="CL424" i="9"/>
  <c r="BC424" i="9"/>
  <c r="CP317" i="9"/>
  <c r="BG317" i="9"/>
  <c r="CW317" i="9"/>
  <c r="BN317" i="9"/>
  <c r="CM317" i="9"/>
  <c r="BD317" i="9"/>
  <c r="BJ317" i="9"/>
  <c r="CS317" i="9"/>
  <c r="BR306" i="9"/>
  <c r="DA306" i="9"/>
  <c r="BF306" i="9"/>
  <c r="CO306" i="9"/>
  <c r="BV306" i="9"/>
  <c r="DE306" i="9"/>
  <c r="BT306" i="9"/>
  <c r="DC306" i="9"/>
  <c r="CQ306" i="9"/>
  <c r="BH306" i="9"/>
  <c r="DJ261" i="9"/>
  <c r="CA261" i="9"/>
  <c r="BL261" i="9"/>
  <c r="CU261" i="9"/>
  <c r="CB261" i="9"/>
  <c r="DK261" i="9"/>
  <c r="BZ261" i="9"/>
  <c r="DI261" i="9"/>
  <c r="BD261" i="9"/>
  <c r="CM261" i="9"/>
  <c r="BN261" i="9"/>
  <c r="CW261" i="9"/>
  <c r="CT294" i="9"/>
  <c r="BK294" i="9"/>
  <c r="DJ294" i="9"/>
  <c r="CA294" i="9"/>
  <c r="BL294" i="9"/>
  <c r="CU294" i="9"/>
  <c r="CX294" i="9"/>
  <c r="BO294" i="9"/>
  <c r="DG294" i="9"/>
  <c r="BX294" i="9"/>
  <c r="CL294" i="9"/>
  <c r="BC294" i="9"/>
  <c r="CU310" i="9"/>
  <c r="BL310" i="9"/>
  <c r="DK310" i="9"/>
  <c r="CB310" i="9"/>
  <c r="BP310" i="9"/>
  <c r="CY310" i="9"/>
  <c r="BT310" i="9"/>
  <c r="DC310" i="9"/>
  <c r="CQ310" i="9"/>
  <c r="BH310" i="9"/>
  <c r="CE298" i="9"/>
  <c r="CD298" i="9"/>
  <c r="DB99" i="9"/>
  <c r="BS99" i="9"/>
  <c r="CP254" i="9"/>
  <c r="BG254" i="9"/>
  <c r="DF254" i="9"/>
  <c r="BW254" i="9"/>
  <c r="CT254" i="9"/>
  <c r="BK254" i="9"/>
  <c r="CX254" i="9"/>
  <c r="BO254" i="9"/>
  <c r="DG254" i="9"/>
  <c r="BX254" i="9"/>
  <c r="CL254" i="9"/>
  <c r="BC254" i="9"/>
  <c r="DC119" i="9"/>
  <c r="BT119" i="9"/>
  <c r="BO119" i="9"/>
  <c r="CX119" i="9"/>
  <c r="BO120" i="9"/>
  <c r="CX120" i="9"/>
  <c r="CP104" i="9"/>
  <c r="BG104" i="9"/>
  <c r="CX104" i="9"/>
  <c r="BO104" i="9"/>
  <c r="CM104" i="9"/>
  <c r="BD104" i="9"/>
  <c r="CL104" i="9"/>
  <c r="BC104" i="9"/>
  <c r="CE281" i="9"/>
  <c r="CD281" i="9"/>
  <c r="CE265" i="9"/>
  <c r="CD265" i="9"/>
  <c r="DF260" i="9"/>
  <c r="BW260" i="9"/>
  <c r="CB260" i="9"/>
  <c r="DK260" i="9"/>
  <c r="BP260" i="9"/>
  <c r="CY260" i="9"/>
  <c r="BT260" i="9"/>
  <c r="DC260" i="9"/>
  <c r="CQ260" i="9"/>
  <c r="BH260" i="9"/>
  <c r="CM109" i="9"/>
  <c r="BD109" i="9"/>
  <c r="CQ109" i="9"/>
  <c r="BH109" i="9"/>
  <c r="CU105" i="9"/>
  <c r="BL105" i="9"/>
  <c r="BW105" i="9"/>
  <c r="DF105" i="9"/>
  <c r="CP105" i="9"/>
  <c r="BG105" i="9"/>
  <c r="DG112" i="9"/>
  <c r="BX112" i="9"/>
  <c r="CX112" i="9"/>
  <c r="BO112" i="9"/>
  <c r="CU112" i="9"/>
  <c r="BL112" i="9"/>
  <c r="DK59" i="9"/>
  <c r="CB59" i="9"/>
  <c r="CA59" i="9"/>
  <c r="DJ59" i="9"/>
  <c r="CM59" i="9"/>
  <c r="BD59" i="9"/>
  <c r="BJ59" i="9"/>
  <c r="CS59" i="9"/>
  <c r="CB58" i="9"/>
  <c r="DK58" i="9"/>
  <c r="BP58" i="9"/>
  <c r="CY58" i="9"/>
  <c r="DG58" i="9"/>
  <c r="BX58" i="9"/>
  <c r="BG58" i="9"/>
  <c r="CP58" i="9"/>
  <c r="BG33" i="9"/>
  <c r="CP33" i="9"/>
  <c r="CM33" i="9"/>
  <c r="BD33" i="9"/>
  <c r="CL33" i="9"/>
  <c r="BC33" i="9"/>
  <c r="CQ33" i="9"/>
  <c r="BH33" i="9"/>
  <c r="CQ12" i="9"/>
  <c r="BH12" i="9"/>
  <c r="CC934" i="9"/>
  <c r="CE934" i="9"/>
  <c r="DF34" i="9"/>
  <c r="BW34" i="9"/>
  <c r="CU34" i="9"/>
  <c r="BL34" i="9"/>
  <c r="BK34" i="9"/>
  <c r="CT34" i="9"/>
  <c r="CY34" i="9"/>
  <c r="BP34" i="9"/>
  <c r="BI985" i="9"/>
  <c r="CR985" i="9"/>
  <c r="CW985" i="9"/>
  <c r="BN985" i="9"/>
  <c r="BY981" i="9"/>
  <c r="DH981" i="9"/>
  <c r="DB981" i="9"/>
  <c r="BS981" i="9"/>
  <c r="CS902" i="9"/>
  <c r="BJ902" i="9"/>
  <c r="BS902" i="9"/>
  <c r="DB902" i="9"/>
  <c r="DK902" i="9"/>
  <c r="CB902" i="9"/>
  <c r="CP902" i="9"/>
  <c r="BG902" i="9"/>
  <c r="BH916" i="9"/>
  <c r="CQ916" i="9"/>
  <c r="DC916" i="9"/>
  <c r="BT916" i="9"/>
  <c r="CD892" i="9"/>
  <c r="CE892" i="9"/>
  <c r="CE886" i="9"/>
  <c r="CD886" i="9"/>
  <c r="CY858" i="9"/>
  <c r="BP858" i="9"/>
  <c r="BH858" i="9"/>
  <c r="CQ858" i="9"/>
  <c r="BN858" i="9"/>
  <c r="CW858" i="9"/>
  <c r="BL858" i="9"/>
  <c r="CU858" i="9"/>
  <c r="BH814" i="9"/>
  <c r="CQ814" i="9"/>
  <c r="CA835" i="9"/>
  <c r="DJ835" i="9"/>
  <c r="DK835" i="9"/>
  <c r="CB835" i="9"/>
  <c r="BE835" i="9"/>
  <c r="CN835" i="9"/>
  <c r="DJ805" i="9"/>
  <c r="CA805" i="9"/>
  <c r="BZ805" i="9"/>
  <c r="DI805" i="9"/>
  <c r="BD805" i="9"/>
  <c r="CM805" i="9"/>
  <c r="BN805" i="9"/>
  <c r="CW805" i="9"/>
  <c r="DF805" i="9"/>
  <c r="BW805" i="9"/>
  <c r="BE805" i="9"/>
  <c r="CN805" i="9"/>
  <c r="CS723" i="9"/>
  <c r="BJ723" i="9"/>
  <c r="DF723" i="9"/>
  <c r="BW723" i="9"/>
  <c r="DE723" i="9"/>
  <c r="BV723" i="9"/>
  <c r="DB723" i="9"/>
  <c r="BS723" i="9"/>
  <c r="DB669" i="9"/>
  <c r="BS669" i="9"/>
  <c r="DA719" i="9"/>
  <c r="BR719" i="9"/>
  <c r="CX719" i="9"/>
  <c r="BO719" i="9"/>
  <c r="CW719" i="9"/>
  <c r="BN719" i="9"/>
  <c r="CT719" i="9"/>
  <c r="BK719" i="9"/>
  <c r="CS731" i="9"/>
  <c r="BJ731" i="9"/>
  <c r="CP731" i="9"/>
  <c r="BG731" i="9"/>
  <c r="CO731" i="9"/>
  <c r="BF731" i="9"/>
  <c r="CL731" i="9"/>
  <c r="BC731" i="9"/>
  <c r="BG670" i="9"/>
  <c r="CP670" i="9"/>
  <c r="DE744" i="9"/>
  <c r="BV744" i="9"/>
  <c r="DJ744" i="9"/>
  <c r="CA744" i="9"/>
  <c r="CW744" i="9"/>
  <c r="BN744" i="9"/>
  <c r="DA683" i="9"/>
  <c r="BR683" i="9"/>
  <c r="CP683" i="9"/>
  <c r="BG683" i="9"/>
  <c r="BF683" i="9"/>
  <c r="CO683" i="9"/>
  <c r="CL683" i="9"/>
  <c r="BC683" i="9"/>
  <c r="DF576" i="9"/>
  <c r="BW576" i="9"/>
  <c r="BI576" i="9"/>
  <c r="CR576" i="9"/>
  <c r="DJ576" i="9"/>
  <c r="CA576" i="9"/>
  <c r="CO576" i="9"/>
  <c r="BF576" i="9"/>
  <c r="CX576" i="9"/>
  <c r="BO576" i="9"/>
  <c r="BJ555" i="9"/>
  <c r="CS555" i="9"/>
  <c r="CM292" i="9"/>
  <c r="BD292" i="9"/>
  <c r="CT292" i="9"/>
  <c r="BK292" i="9"/>
  <c r="DJ292" i="9"/>
  <c r="CA292" i="9"/>
  <c r="DG292" i="9"/>
  <c r="BX292" i="9"/>
  <c r="CL292" i="9"/>
  <c r="BC292" i="9"/>
  <c r="BL292" i="9"/>
  <c r="CU292" i="9"/>
  <c r="CX537" i="9"/>
  <c r="BO537" i="9"/>
  <c r="CP537" i="9"/>
  <c r="BG537" i="9"/>
  <c r="CX631" i="9"/>
  <c r="BO631" i="9"/>
  <c r="BO625" i="9"/>
  <c r="CX625" i="9"/>
  <c r="DJ625" i="9"/>
  <c r="CA625" i="9"/>
  <c r="DJ492" i="9"/>
  <c r="CA492" i="9"/>
  <c r="DB492" i="9"/>
  <c r="BS492" i="9"/>
  <c r="DF525" i="9"/>
  <c r="BW525" i="9"/>
  <c r="CX422" i="9"/>
  <c r="BO422" i="9"/>
  <c r="DF412" i="9"/>
  <c r="BW412" i="9"/>
  <c r="CQ412" i="9"/>
  <c r="BH412" i="9"/>
  <c r="DG412" i="9"/>
  <c r="BX412" i="9"/>
  <c r="CX301" i="9"/>
  <c r="BO301" i="9"/>
  <c r="CT301" i="9"/>
  <c r="BK301" i="9"/>
  <c r="DJ301" i="9"/>
  <c r="CA301" i="9"/>
  <c r="BX301" i="9"/>
  <c r="DG301" i="9"/>
  <c r="CL301" i="9"/>
  <c r="BC301" i="9"/>
  <c r="BL301" i="9"/>
  <c r="CU301" i="9"/>
  <c r="CP630" i="9"/>
  <c r="BG630" i="9"/>
  <c r="DJ627" i="9"/>
  <c r="CA627" i="9"/>
  <c r="BM580" i="9"/>
  <c r="CV580" i="9"/>
  <c r="DV580" i="9"/>
  <c r="DY580" i="9" s="1"/>
  <c r="CW580" i="9"/>
  <c r="BN580" i="9"/>
  <c r="BQ580" i="9"/>
  <c r="CZ580" i="9"/>
  <c r="DI580" i="9"/>
  <c r="BZ580" i="9"/>
  <c r="BE580" i="9"/>
  <c r="CN580" i="9"/>
  <c r="BV552" i="9"/>
  <c r="DE552" i="9"/>
  <c r="CP552" i="9"/>
  <c r="BG552" i="9"/>
  <c r="BC552" i="9"/>
  <c r="CL552" i="9"/>
  <c r="BK489" i="9"/>
  <c r="CT489" i="9"/>
  <c r="CL489" i="9"/>
  <c r="BC489" i="9"/>
  <c r="BO332" i="9"/>
  <c r="CX332" i="9"/>
  <c r="CP287" i="9"/>
  <c r="BG287" i="9"/>
  <c r="CY287" i="9"/>
  <c r="BP287" i="9"/>
  <c r="BZ287" i="9"/>
  <c r="DI287" i="9"/>
  <c r="BD287" i="9"/>
  <c r="CM287" i="9"/>
  <c r="CW287" i="9"/>
  <c r="BN287" i="9"/>
  <c r="CM113" i="9"/>
  <c r="BD113" i="9"/>
  <c r="CU113" i="9"/>
  <c r="BL113" i="9"/>
  <c r="DK113" i="9"/>
  <c r="CB113" i="9"/>
  <c r="DE255" i="9"/>
  <c r="BV255" i="9"/>
  <c r="CP255" i="9"/>
  <c r="BG255" i="9"/>
  <c r="DF255" i="9"/>
  <c r="BW255" i="9"/>
  <c r="BT255" i="9"/>
  <c r="DC255" i="9"/>
  <c r="CQ255" i="9"/>
  <c r="BH255" i="9"/>
  <c r="DE268" i="9"/>
  <c r="BV268" i="9"/>
  <c r="CP268" i="9"/>
  <c r="BG268" i="9"/>
  <c r="CS268" i="9"/>
  <c r="BJ268" i="9"/>
  <c r="DB268" i="9"/>
  <c r="BS268" i="9"/>
  <c r="CN268" i="9"/>
  <c r="BE268" i="9"/>
  <c r="CP82" i="9"/>
  <c r="BG82" i="9"/>
  <c r="CA77" i="9"/>
  <c r="DJ77" i="9"/>
  <c r="DD77" i="9"/>
  <c r="BU77" i="9"/>
  <c r="BJ143" i="9"/>
  <c r="CS143" i="9"/>
  <c r="CY85" i="9"/>
  <c r="BP85" i="9"/>
  <c r="CQ85" i="9"/>
  <c r="BH85" i="9"/>
  <c r="DF85" i="9"/>
  <c r="BW85" i="9"/>
  <c r="DC85" i="9"/>
  <c r="BT85" i="9"/>
  <c r="DC83" i="9"/>
  <c r="BT83" i="9"/>
  <c r="BK83" i="9"/>
  <c r="CT83" i="9"/>
  <c r="CL13" i="9"/>
  <c r="BC13" i="9"/>
  <c r="BL13" i="9"/>
  <c r="CU13" i="9"/>
  <c r="BT76" i="9"/>
  <c r="DC76" i="9"/>
  <c r="CN76" i="9"/>
  <c r="BE76" i="9"/>
  <c r="DC55" i="9"/>
  <c r="BT55" i="9"/>
  <c r="BZ55" i="9"/>
  <c r="DI55" i="9"/>
  <c r="CB55" i="9"/>
  <c r="DK55" i="9"/>
  <c r="BX44" i="9"/>
  <c r="DG44" i="9"/>
  <c r="CU44" i="9"/>
  <c r="BL44" i="9"/>
  <c r="CW986" i="9"/>
  <c r="BN986" i="9"/>
  <c r="BI986" i="9"/>
  <c r="CR986" i="9"/>
  <c r="DB982" i="9"/>
  <c r="BS982" i="9"/>
  <c r="BY982" i="9"/>
  <c r="DH982" i="9"/>
  <c r="CL978" i="9"/>
  <c r="BC978" i="9"/>
  <c r="BM978" i="9"/>
  <c r="CV978" i="9"/>
  <c r="DA978" i="9"/>
  <c r="BR978" i="9"/>
  <c r="BV918" i="9"/>
  <c r="DE918" i="9"/>
  <c r="CU918" i="9"/>
  <c r="BL918" i="9"/>
  <c r="BR918" i="9"/>
  <c r="DA918" i="9"/>
  <c r="DF918" i="9"/>
  <c r="BW918" i="9"/>
  <c r="BV894" i="9"/>
  <c r="DE894" i="9"/>
  <c r="CX894" i="9"/>
  <c r="BO894" i="9"/>
  <c r="BX894" i="9"/>
  <c r="DG894" i="9"/>
  <c r="BC894" i="9"/>
  <c r="CL894" i="9"/>
  <c r="BL894" i="9"/>
  <c r="CU894" i="9"/>
  <c r="BK903" i="9"/>
  <c r="CT903" i="9"/>
  <c r="BZ903" i="9"/>
  <c r="DI903" i="9"/>
  <c r="BD903" i="9"/>
  <c r="CM903" i="9"/>
  <c r="CW903" i="9"/>
  <c r="BN903" i="9"/>
  <c r="DF903" i="9"/>
  <c r="BW903" i="9"/>
  <c r="BE903" i="9"/>
  <c r="CN903" i="9"/>
  <c r="CY837" i="9"/>
  <c r="BP837" i="9"/>
  <c r="DK837" i="9"/>
  <c r="CB837" i="9"/>
  <c r="DJ837" i="9"/>
  <c r="CA837" i="9"/>
  <c r="BE837" i="9"/>
  <c r="CN837" i="9"/>
  <c r="CW859" i="9"/>
  <c r="BN859" i="9"/>
  <c r="CU846" i="9"/>
  <c r="BL846" i="9"/>
  <c r="CQ846" i="9"/>
  <c r="BH846" i="9"/>
  <c r="CQ842" i="9"/>
  <c r="BH842" i="9"/>
  <c r="DC842" i="9"/>
  <c r="BT842" i="9"/>
  <c r="DJ811" i="9"/>
  <c r="CA811" i="9"/>
  <c r="DU749" i="9"/>
  <c r="DX749" i="9" s="1"/>
  <c r="DU685" i="9"/>
  <c r="DX685" i="9" s="1"/>
  <c r="DU657" i="9"/>
  <c r="DX657" i="9" s="1"/>
  <c r="DU673" i="9"/>
  <c r="DX673" i="9" s="1"/>
  <c r="DU661" i="9"/>
  <c r="DX661" i="9" s="1"/>
  <c r="DU569" i="9"/>
  <c r="DX569" i="9" s="1"/>
  <c r="DU509" i="9"/>
  <c r="DX509" i="9" s="1"/>
  <c r="DU505" i="9"/>
  <c r="DX505" i="9" s="1"/>
  <c r="DU477" i="9"/>
  <c r="DX477" i="9" s="1"/>
  <c r="DU445" i="9"/>
  <c r="DX445" i="9" s="1"/>
  <c r="DU441" i="9"/>
  <c r="DX441" i="9" s="1"/>
  <c r="DV421" i="9"/>
  <c r="DY421" i="9" s="1"/>
  <c r="DU550" i="9"/>
  <c r="DX550" i="9" s="1"/>
  <c r="DU470" i="9"/>
  <c r="DX470" i="9" s="1"/>
  <c r="DU338" i="9"/>
  <c r="DX338" i="9" s="1"/>
  <c r="DU334" i="9"/>
  <c r="DX334" i="9" s="1"/>
  <c r="DU330" i="9"/>
  <c r="DX330" i="9" s="1"/>
  <c r="DU326" i="9"/>
  <c r="DX326" i="9" s="1"/>
  <c r="DU322" i="9"/>
  <c r="DX322" i="9" s="1"/>
  <c r="DU325" i="9"/>
  <c r="DX325" i="9" s="1"/>
  <c r="DU305" i="9"/>
  <c r="DX305" i="9" s="1"/>
  <c r="DU496" i="9"/>
  <c r="DX496" i="9" s="1"/>
  <c r="DU522" i="9"/>
  <c r="DX522" i="9" s="1"/>
  <c r="DU432" i="9"/>
  <c r="DX432" i="9" s="1"/>
  <c r="DU26" i="9"/>
  <c r="DX26" i="9" s="1"/>
  <c r="DV24" i="9"/>
  <c r="DY24" i="9" s="1"/>
  <c r="DU1005" i="9"/>
  <c r="DX1005" i="9" s="1"/>
  <c r="DU946" i="9"/>
  <c r="DX946" i="9" s="1"/>
  <c r="DU834" i="9"/>
  <c r="DX834" i="9" s="1"/>
  <c r="DU831" i="9"/>
  <c r="DX831" i="9" s="1"/>
  <c r="DU830" i="9"/>
  <c r="DX830" i="9" s="1"/>
  <c r="DU962" i="9"/>
  <c r="DX962" i="9" s="1"/>
  <c r="DU933" i="9"/>
  <c r="DX933" i="9" s="1"/>
  <c r="DU925" i="9"/>
  <c r="DX925" i="9" s="1"/>
  <c r="DV801" i="9"/>
  <c r="DY801" i="9" s="1"/>
  <c r="DV838" i="9"/>
  <c r="DY838" i="9" s="1"/>
  <c r="DV830" i="9"/>
  <c r="DY830" i="9" s="1"/>
  <c r="BD587" i="9"/>
  <c r="CM587" i="9"/>
  <c r="BP587" i="9"/>
  <c r="CY587" i="9"/>
  <c r="DB587" i="9"/>
  <c r="BS587" i="9"/>
  <c r="CB587" i="9"/>
  <c r="DK587" i="9"/>
  <c r="CP587" i="9"/>
  <c r="BG587" i="9"/>
  <c r="BG572" i="9"/>
  <c r="CP572" i="9"/>
  <c r="DE572" i="9"/>
  <c r="BV572" i="9"/>
  <c r="CS572" i="9"/>
  <c r="BJ572" i="9"/>
  <c r="BS572" i="9"/>
  <c r="DB572" i="9"/>
  <c r="DI691" i="9"/>
  <c r="BZ691" i="9"/>
  <c r="DF691" i="9"/>
  <c r="BW691" i="9"/>
  <c r="DE691" i="9"/>
  <c r="BV691" i="9"/>
  <c r="DB691" i="9"/>
  <c r="BS691" i="9"/>
  <c r="DI687" i="9"/>
  <c r="BZ687" i="9"/>
  <c r="CX687" i="9"/>
  <c r="BO687" i="9"/>
  <c r="BN687" i="9"/>
  <c r="CW687" i="9"/>
  <c r="CT687" i="9"/>
  <c r="BK687" i="9"/>
  <c r="DA755" i="9"/>
  <c r="BR755" i="9"/>
  <c r="CP755" i="9"/>
  <c r="BG755" i="9"/>
  <c r="CO755" i="9"/>
  <c r="BF755" i="9"/>
  <c r="CL755" i="9"/>
  <c r="BC755" i="9"/>
  <c r="DJ711" i="9"/>
  <c r="CA711" i="9"/>
  <c r="BC586" i="9"/>
  <c r="CL586" i="9"/>
  <c r="BM586" i="9"/>
  <c r="CV586" i="9"/>
  <c r="BV586" i="9"/>
  <c r="DE586" i="9"/>
  <c r="CS586" i="9"/>
  <c r="BJ586" i="9"/>
  <c r="BC474" i="9"/>
  <c r="CL474" i="9"/>
  <c r="CX313" i="9"/>
  <c r="BO313" i="9"/>
  <c r="CQ313" i="9"/>
  <c r="BH313" i="9"/>
  <c r="CM313" i="9"/>
  <c r="BD313" i="9"/>
  <c r="BJ313" i="9"/>
  <c r="CS313" i="9"/>
  <c r="CL637" i="9"/>
  <c r="BC637" i="9"/>
  <c r="CP598" i="9"/>
  <c r="BG598" i="9"/>
  <c r="CX590" i="9"/>
  <c r="BO590" i="9"/>
  <c r="DA584" i="9"/>
  <c r="BR584" i="9"/>
  <c r="BC584" i="9"/>
  <c r="CL584" i="9"/>
  <c r="BS584" i="9"/>
  <c r="DB584" i="9"/>
  <c r="BQ584" i="9"/>
  <c r="CZ584" i="9"/>
  <c r="DI584" i="9"/>
  <c r="BZ584" i="9"/>
  <c r="BE584" i="9"/>
  <c r="CN584" i="9"/>
  <c r="DJ426" i="9"/>
  <c r="CA426" i="9"/>
  <c r="BJ324" i="9"/>
  <c r="CS324" i="9"/>
  <c r="CX536" i="9"/>
  <c r="BO536" i="9"/>
  <c r="DJ488" i="9"/>
  <c r="CA488" i="9"/>
  <c r="DB488" i="9"/>
  <c r="BS488" i="9"/>
  <c r="DJ456" i="9"/>
  <c r="CA456" i="9"/>
  <c r="BS456" i="9"/>
  <c r="DB456" i="9"/>
  <c r="DK413" i="9"/>
  <c r="CB413" i="9"/>
  <c r="DC413" i="9"/>
  <c r="BT413" i="9"/>
  <c r="DF602" i="9"/>
  <c r="BW602" i="9"/>
  <c r="CL602" i="9"/>
  <c r="DU602" i="9" s="1"/>
  <c r="DX602" i="9" s="1"/>
  <c r="BC602" i="9"/>
  <c r="CP594" i="9"/>
  <c r="BG594" i="9"/>
  <c r="DA568" i="9"/>
  <c r="BR568" i="9"/>
  <c r="BF568" i="9"/>
  <c r="CO568" i="9"/>
  <c r="BO494" i="9"/>
  <c r="CX494" i="9"/>
  <c r="DF457" i="9"/>
  <c r="BW457" i="9"/>
  <c r="DF286" i="9"/>
  <c r="BW286" i="9"/>
  <c r="CT286" i="9"/>
  <c r="BK286" i="9"/>
  <c r="CS286" i="9"/>
  <c r="BJ286" i="9"/>
  <c r="DB286" i="9"/>
  <c r="BS286" i="9"/>
  <c r="CN286" i="9"/>
  <c r="BE286" i="9"/>
  <c r="BK315" i="9"/>
  <c r="CT315" i="9"/>
  <c r="BT315" i="9"/>
  <c r="DC315" i="9"/>
  <c r="BZ315" i="9"/>
  <c r="DI315" i="9"/>
  <c r="CO277" i="9"/>
  <c r="BF277" i="9"/>
  <c r="CT277" i="9"/>
  <c r="BK277" i="9"/>
  <c r="CS277" i="9"/>
  <c r="BJ277" i="9"/>
  <c r="DB277" i="9"/>
  <c r="BS277" i="9"/>
  <c r="BE277" i="9"/>
  <c r="CN277" i="9"/>
  <c r="CE329" i="9"/>
  <c r="CD329" i="9"/>
  <c r="DE295" i="9"/>
  <c r="BV295" i="9"/>
  <c r="CP295" i="9"/>
  <c r="BG295" i="9"/>
  <c r="CS295" i="9"/>
  <c r="BJ295" i="9"/>
  <c r="DB295" i="9"/>
  <c r="BS295" i="9"/>
  <c r="BE295" i="9"/>
  <c r="CN295" i="9"/>
  <c r="DJ269" i="9"/>
  <c r="CA269" i="9"/>
  <c r="DA269" i="9"/>
  <c r="BR269" i="9"/>
  <c r="BT269" i="9"/>
  <c r="DC269" i="9"/>
  <c r="CQ269" i="9"/>
  <c r="BH269" i="9"/>
  <c r="DA258" i="9"/>
  <c r="BR258" i="9"/>
  <c r="BF258" i="9"/>
  <c r="CO258" i="9"/>
  <c r="DE258" i="9"/>
  <c r="BV258" i="9"/>
  <c r="BT258" i="9"/>
  <c r="DC258" i="9"/>
  <c r="CQ258" i="9"/>
  <c r="BH258" i="9"/>
  <c r="DC252" i="9"/>
  <c r="BT252" i="9"/>
  <c r="BI252" i="9"/>
  <c r="CR252" i="9"/>
  <c r="BO98" i="9"/>
  <c r="CX98" i="9"/>
  <c r="CP98" i="9"/>
  <c r="BG98" i="9"/>
  <c r="BL276" i="9"/>
  <c r="CU276" i="9"/>
  <c r="CB276" i="9"/>
  <c r="DK276" i="9"/>
  <c r="BP276" i="9"/>
  <c r="CY276" i="9"/>
  <c r="BT276" i="9"/>
  <c r="DC276" i="9"/>
  <c r="CQ276" i="9"/>
  <c r="BH276" i="9"/>
  <c r="DF256" i="9"/>
  <c r="BW256" i="9"/>
  <c r="CB256" i="9"/>
  <c r="DK256" i="9"/>
  <c r="BP256" i="9"/>
  <c r="CY256" i="9"/>
  <c r="BT256" i="9"/>
  <c r="DC256" i="9"/>
  <c r="CQ256" i="9"/>
  <c r="BH256" i="9"/>
  <c r="CT108" i="9"/>
  <c r="BK108" i="9"/>
  <c r="CL108" i="9"/>
  <c r="BC108" i="9"/>
  <c r="BW108" i="9"/>
  <c r="DF108" i="9"/>
  <c r="DC108" i="9"/>
  <c r="BT108" i="9"/>
  <c r="CY100" i="9"/>
  <c r="BP100" i="9"/>
  <c r="BH100" i="9"/>
  <c r="CQ100" i="9"/>
  <c r="DC100" i="9"/>
  <c r="BT100" i="9"/>
  <c r="DB100" i="9"/>
  <c r="BS100" i="9"/>
  <c r="BD87" i="9"/>
  <c r="CM87" i="9"/>
  <c r="BD20" i="9"/>
  <c r="CM20" i="9"/>
  <c r="BP75" i="9"/>
  <c r="CY75" i="9"/>
  <c r="CU924" i="9"/>
  <c r="BL924" i="9"/>
  <c r="BK924" i="9"/>
  <c r="CT924" i="9"/>
  <c r="CY924" i="9"/>
  <c r="BP924" i="9"/>
  <c r="BF960" i="9"/>
  <c r="CO960" i="9"/>
  <c r="BZ960" i="9"/>
  <c r="DI960" i="9"/>
  <c r="CL960" i="9"/>
  <c r="BC960" i="9"/>
  <c r="BH960" i="9"/>
  <c r="CQ960" i="9"/>
  <c r="BM983" i="9"/>
  <c r="CV983" i="9"/>
  <c r="CL983" i="9"/>
  <c r="BC983" i="9"/>
  <c r="DA983" i="9"/>
  <c r="BR983" i="9"/>
  <c r="BW979" i="9"/>
  <c r="DF979" i="9"/>
  <c r="BG979" i="9"/>
  <c r="CP979" i="9"/>
  <c r="BI966" i="9"/>
  <c r="CR966" i="9"/>
  <c r="CY966" i="9"/>
  <c r="BP966" i="9"/>
  <c r="CX966" i="9"/>
  <c r="BO966" i="9"/>
  <c r="CW966" i="9"/>
  <c r="BN966" i="9"/>
  <c r="DC935" i="9"/>
  <c r="BT935" i="9"/>
  <c r="DB935" i="9"/>
  <c r="BS935" i="9"/>
  <c r="DG935" i="9"/>
  <c r="BX935" i="9"/>
  <c r="CA895" i="9"/>
  <c r="DJ895" i="9"/>
  <c r="DI895" i="9"/>
  <c r="BZ895" i="9"/>
  <c r="BD895" i="9"/>
  <c r="CM895" i="9"/>
  <c r="CW895" i="9"/>
  <c r="BN895" i="9"/>
  <c r="DF895" i="9"/>
  <c r="BW895" i="9"/>
  <c r="BE895" i="9"/>
  <c r="CN895" i="9"/>
  <c r="CY923" i="9"/>
  <c r="BP923" i="9"/>
  <c r="BG923" i="9"/>
  <c r="CP923" i="9"/>
  <c r="CM923" i="9"/>
  <c r="BD923" i="9"/>
  <c r="CL923" i="9"/>
  <c r="BC923" i="9"/>
  <c r="BH850" i="9"/>
  <c r="CQ850" i="9"/>
  <c r="DI850" i="9"/>
  <c r="BZ850" i="9"/>
  <c r="CW850" i="9"/>
  <c r="BN850" i="9"/>
  <c r="BL850" i="9"/>
  <c r="CU850" i="9"/>
  <c r="BK840" i="9"/>
  <c r="CT840" i="9"/>
  <c r="DG840" i="9"/>
  <c r="BX840" i="9"/>
  <c r="DC840" i="9"/>
  <c r="BT840" i="9"/>
  <c r="DF799" i="9"/>
  <c r="BW799" i="9"/>
  <c r="BF799" i="9"/>
  <c r="CO799" i="9"/>
  <c r="BD799" i="9"/>
  <c r="CM799" i="9"/>
  <c r="CT799" i="9"/>
  <c r="BK799" i="9"/>
  <c r="BO806" i="9"/>
  <c r="CX806" i="9"/>
  <c r="DK806" i="9"/>
  <c r="CB806" i="9"/>
  <c r="DJ806" i="9"/>
  <c r="CA806" i="9"/>
  <c r="BE806" i="9"/>
  <c r="CN806" i="9"/>
  <c r="CP678" i="9"/>
  <c r="BG678" i="9"/>
  <c r="CS695" i="9"/>
  <c r="BJ695" i="9"/>
  <c r="CX695" i="9"/>
  <c r="BO695" i="9"/>
  <c r="CW695" i="9"/>
  <c r="BN695" i="9"/>
  <c r="CT695" i="9"/>
  <c r="BK695" i="9"/>
  <c r="BC578" i="9"/>
  <c r="CL578" i="9"/>
  <c r="BS578" i="9"/>
  <c r="DB578" i="9"/>
  <c r="CP578" i="9"/>
  <c r="BG578" i="9"/>
  <c r="CT578" i="9"/>
  <c r="BK578" i="9"/>
  <c r="BU578" i="9"/>
  <c r="DD578" i="9"/>
  <c r="DI699" i="9"/>
  <c r="BZ699" i="9"/>
  <c r="DF699" i="9"/>
  <c r="BW699" i="9"/>
  <c r="DE699" i="9"/>
  <c r="BV699" i="9"/>
  <c r="DB699" i="9"/>
  <c r="BS699" i="9"/>
  <c r="DA747" i="9"/>
  <c r="BR747" i="9"/>
  <c r="CX747" i="9"/>
  <c r="BO747" i="9"/>
  <c r="BN747" i="9"/>
  <c r="CW747" i="9"/>
  <c r="CT747" i="9"/>
  <c r="BK747" i="9"/>
  <c r="DA760" i="9"/>
  <c r="BR760" i="9"/>
  <c r="CL760" i="9"/>
  <c r="BC760" i="9"/>
  <c r="DJ727" i="9"/>
  <c r="CA727" i="9"/>
  <c r="CX675" i="9"/>
  <c r="BO675" i="9"/>
  <c r="DF675" i="9"/>
  <c r="BW675" i="9"/>
  <c r="CX490" i="9"/>
  <c r="BO490" i="9"/>
  <c r="CQ411" i="9"/>
  <c r="BH411" i="9"/>
  <c r="BW411" i="9"/>
  <c r="DF411" i="9"/>
  <c r="DC411" i="9"/>
  <c r="BT411" i="9"/>
  <c r="DB411" i="9"/>
  <c r="BS411" i="9"/>
  <c r="BG626" i="9"/>
  <c r="CP626" i="9"/>
  <c r="DJ599" i="9"/>
  <c r="CA599" i="9"/>
  <c r="DF599" i="9"/>
  <c r="BW599" i="9"/>
  <c r="DJ591" i="9"/>
  <c r="CA591" i="9"/>
  <c r="DF591" i="9"/>
  <c r="BW591" i="9"/>
  <c r="DF560" i="9"/>
  <c r="BW560" i="9"/>
  <c r="CS560" i="9"/>
  <c r="BJ560" i="9"/>
  <c r="DI560" i="9"/>
  <c r="BZ560" i="9"/>
  <c r="DF538" i="9"/>
  <c r="BW538" i="9"/>
  <c r="DJ538" i="9"/>
  <c r="CA538" i="9"/>
  <c r="CX460" i="9"/>
  <c r="BO460" i="9"/>
  <c r="CP460" i="9"/>
  <c r="BG460" i="9"/>
  <c r="BN333" i="9"/>
  <c r="CW333" i="9"/>
  <c r="DB333" i="9"/>
  <c r="BS333" i="9"/>
  <c r="DG333" i="9"/>
  <c r="BX333" i="9"/>
  <c r="BF333" i="9"/>
  <c r="CO333" i="9"/>
  <c r="CX311" i="9"/>
  <c r="BO311" i="9"/>
  <c r="CP311" i="9"/>
  <c r="BG311" i="9"/>
  <c r="CT311" i="9"/>
  <c r="BK311" i="9"/>
  <c r="CY311" i="9"/>
  <c r="BP311" i="9"/>
  <c r="BY582" i="9"/>
  <c r="DH582" i="9"/>
  <c r="BM582" i="9"/>
  <c r="CV582" i="9"/>
  <c r="CT582" i="9"/>
  <c r="BK582" i="9"/>
  <c r="DD582" i="9"/>
  <c r="BU582" i="9"/>
  <c r="DI541" i="9"/>
  <c r="BZ541" i="9"/>
  <c r="DF541" i="9"/>
  <c r="BW541" i="9"/>
  <c r="BV541" i="9"/>
  <c r="DE541" i="9"/>
  <c r="DB541" i="9"/>
  <c r="BS541" i="9"/>
  <c r="CX461" i="9"/>
  <c r="BO461" i="9"/>
  <c r="CP461" i="9"/>
  <c r="BG461" i="9"/>
  <c r="BT323" i="9"/>
  <c r="DC323" i="9"/>
  <c r="CO323" i="9"/>
  <c r="BF323" i="9"/>
  <c r="CP638" i="9"/>
  <c r="BG638" i="9"/>
  <c r="BO629" i="9"/>
  <c r="CX629" i="9"/>
  <c r="BW629" i="9"/>
  <c r="DF629" i="9"/>
  <c r="DJ603" i="9"/>
  <c r="CA603" i="9"/>
  <c r="DB603" i="9"/>
  <c r="BS603" i="9"/>
  <c r="CA595" i="9"/>
  <c r="DJ595" i="9"/>
  <c r="DB595" i="9"/>
  <c r="BS595" i="9"/>
  <c r="CL526" i="9"/>
  <c r="BC526" i="9"/>
  <c r="CT462" i="9"/>
  <c r="BK462" i="9"/>
  <c r="BT327" i="9"/>
  <c r="DC327" i="9"/>
  <c r="BZ327" i="9"/>
  <c r="DI327" i="9"/>
  <c r="BV327" i="9"/>
  <c r="DE327" i="9"/>
  <c r="DJ257" i="9"/>
  <c r="CA257" i="9"/>
  <c r="BL257" i="9"/>
  <c r="CU257" i="9"/>
  <c r="CB257" i="9"/>
  <c r="DK257" i="9"/>
  <c r="BZ257" i="9"/>
  <c r="DI257" i="9"/>
  <c r="BD257" i="9"/>
  <c r="CM257" i="9"/>
  <c r="BN257" i="9"/>
  <c r="CW257" i="9"/>
  <c r="CX127" i="9"/>
  <c r="BO127" i="9"/>
  <c r="DC127" i="9"/>
  <c r="BT127" i="9"/>
  <c r="CM127" i="9"/>
  <c r="BD127" i="9"/>
  <c r="BP41" i="9"/>
  <c r="CY41" i="9"/>
  <c r="CU41" i="9"/>
  <c r="BL41" i="9"/>
  <c r="CB259" i="9"/>
  <c r="DK259" i="9"/>
  <c r="BP259" i="9"/>
  <c r="CY259" i="9"/>
  <c r="CS259" i="9"/>
  <c r="BJ259" i="9"/>
  <c r="DB259" i="9"/>
  <c r="BS259" i="9"/>
  <c r="BE259" i="9"/>
  <c r="CN259" i="9"/>
  <c r="CV118" i="9"/>
  <c r="BM118" i="9"/>
  <c r="DC118" i="9"/>
  <c r="BT118" i="9"/>
  <c r="BC118" i="9"/>
  <c r="CL118" i="9"/>
  <c r="BP146" i="9"/>
  <c r="CY146" i="9"/>
  <c r="DC101" i="9"/>
  <c r="BT101" i="9"/>
  <c r="CQ101" i="9"/>
  <c r="BH101" i="9"/>
  <c r="DG101" i="9"/>
  <c r="BX101" i="9"/>
  <c r="CY93" i="9"/>
  <c r="BP93" i="9"/>
  <c r="CU84" i="9"/>
  <c r="BL84" i="9"/>
  <c r="CL84" i="9"/>
  <c r="BC84" i="9"/>
  <c r="CA84" i="9"/>
  <c r="DJ84" i="9"/>
  <c r="CN74" i="9"/>
  <c r="BE74" i="9"/>
  <c r="CD37" i="9"/>
  <c r="CE37" i="9"/>
  <c r="BY73" i="9"/>
  <c r="DH73" i="9"/>
  <c r="BT57" i="9"/>
  <c r="DC57" i="9"/>
  <c r="BV57" i="9"/>
  <c r="DE57" i="9"/>
  <c r="DC51" i="9"/>
  <c r="BT51" i="9"/>
  <c r="DG51" i="9"/>
  <c r="BX51" i="9"/>
  <c r="DK30" i="9"/>
  <c r="CB30" i="9"/>
  <c r="DJ30" i="9"/>
  <c r="CA30" i="9"/>
  <c r="BE30" i="9"/>
  <c r="CN30" i="9"/>
  <c r="CS56" i="9"/>
  <c r="BJ56" i="9"/>
  <c r="BN56" i="9"/>
  <c r="CW56" i="9"/>
  <c r="CQ31" i="9"/>
  <c r="BH31" i="9"/>
  <c r="DK31" i="9"/>
  <c r="CB31" i="9"/>
  <c r="CA31" i="9"/>
  <c r="DJ31" i="9"/>
  <c r="BE31" i="9"/>
  <c r="CN31" i="9"/>
  <c r="CW984" i="9"/>
  <c r="BN984" i="9"/>
  <c r="BI984" i="9"/>
  <c r="CR984" i="9"/>
  <c r="DB980" i="9"/>
  <c r="BS980" i="9"/>
  <c r="BY980" i="9"/>
  <c r="DH980" i="9"/>
  <c r="BK899" i="9"/>
  <c r="CT899" i="9"/>
  <c r="BP899" i="9"/>
  <c r="CY899" i="9"/>
  <c r="CX899" i="9"/>
  <c r="BO899" i="9"/>
  <c r="BX899" i="9"/>
  <c r="DG899" i="9"/>
  <c r="CL899" i="9"/>
  <c r="BC899" i="9"/>
  <c r="CU899" i="9"/>
  <c r="BL899" i="9"/>
  <c r="DJ906" i="9"/>
  <c r="CA906" i="9"/>
  <c r="BR906" i="9"/>
  <c r="DA906" i="9"/>
  <c r="DC906" i="9"/>
  <c r="BT906" i="9"/>
  <c r="CQ906" i="9"/>
  <c r="BH906" i="9"/>
  <c r="BP898" i="9"/>
  <c r="CY898" i="9"/>
  <c r="CX898" i="9"/>
  <c r="BO898" i="9"/>
  <c r="BX898" i="9"/>
  <c r="DG898" i="9"/>
  <c r="BC898" i="9"/>
  <c r="CL898" i="9"/>
  <c r="BL898" i="9"/>
  <c r="CU898" i="9"/>
  <c r="CP927" i="9"/>
  <c r="BG927" i="9"/>
  <c r="BO927" i="9"/>
  <c r="CX927" i="9"/>
  <c r="CM927" i="9"/>
  <c r="BD927" i="9"/>
  <c r="CL927" i="9"/>
  <c r="BC927" i="9"/>
  <c r="DU921" i="9"/>
  <c r="DX921" i="9" s="1"/>
  <c r="CB890" i="9"/>
  <c r="DK890" i="9"/>
  <c r="DJ890" i="9"/>
  <c r="CA890" i="9"/>
  <c r="BD890" i="9"/>
  <c r="CM890" i="9"/>
  <c r="CW890" i="9"/>
  <c r="BN890" i="9"/>
  <c r="CS880" i="9"/>
  <c r="BJ880" i="9"/>
  <c r="BT839" i="9"/>
  <c r="DC839" i="9"/>
  <c r="CS849" i="9"/>
  <c r="BJ849" i="9"/>
  <c r="CB849" i="9"/>
  <c r="DK849" i="9"/>
  <c r="CL849" i="9"/>
  <c r="BC849" i="9"/>
  <c r="CP810" i="9"/>
  <c r="BG810" i="9"/>
  <c r="CM810" i="9"/>
  <c r="BD810" i="9"/>
  <c r="BC810" i="9"/>
  <c r="CL810" i="9"/>
  <c r="CQ810" i="9"/>
  <c r="BH810" i="9"/>
  <c r="DJ836" i="9"/>
  <c r="CA836" i="9"/>
  <c r="CQ836" i="9"/>
  <c r="BH836" i="9"/>
  <c r="BG836" i="9"/>
  <c r="CP836" i="9"/>
  <c r="CM836" i="9"/>
  <c r="BD836" i="9"/>
  <c r="CY795" i="9"/>
  <c r="BP795" i="9"/>
  <c r="CM795" i="9"/>
  <c r="BD795" i="9"/>
  <c r="BD785" i="9"/>
  <c r="CM785" i="9"/>
  <c r="DJ703" i="9"/>
  <c r="CA703" i="9"/>
  <c r="CS707" i="9"/>
  <c r="BJ707" i="9"/>
  <c r="DF707" i="9"/>
  <c r="BW707" i="9"/>
  <c r="BV707" i="9"/>
  <c r="DE707" i="9"/>
  <c r="DB707" i="9"/>
  <c r="BS707" i="9"/>
  <c r="DA715" i="9"/>
  <c r="BR715" i="9"/>
  <c r="CX715" i="9"/>
  <c r="BO715" i="9"/>
  <c r="CW715" i="9"/>
  <c r="BN715" i="9"/>
  <c r="CT715" i="9"/>
  <c r="BK715" i="9"/>
  <c r="DA752" i="9"/>
  <c r="BR752" i="9"/>
  <c r="CL752" i="9"/>
  <c r="BC752" i="9"/>
  <c r="CO738" i="9"/>
  <c r="BF738" i="9"/>
  <c r="CL677" i="9"/>
  <c r="DU677" i="9" s="1"/>
  <c r="DX677" i="9" s="1"/>
  <c r="BC677" i="9"/>
  <c r="BW574" i="9"/>
  <c r="DF574" i="9"/>
  <c r="BQ574" i="9"/>
  <c r="CZ574" i="9"/>
  <c r="DI574" i="9"/>
  <c r="BZ574" i="9"/>
  <c r="BE574" i="9"/>
  <c r="CN574" i="9"/>
  <c r="CW574" i="9"/>
  <c r="BN574" i="9"/>
  <c r="BO425" i="9"/>
  <c r="CX425" i="9"/>
  <c r="BG425" i="9"/>
  <c r="CP425" i="9"/>
  <c r="BJ331" i="9"/>
  <c r="CS331" i="9"/>
  <c r="BF331" i="9"/>
  <c r="CO331" i="9"/>
  <c r="DB524" i="9"/>
  <c r="BS524" i="9"/>
  <c r="CL639" i="9"/>
  <c r="BC639" i="9"/>
  <c r="CT639" i="9"/>
  <c r="BK639" i="9"/>
  <c r="CT601" i="9"/>
  <c r="BK601" i="9"/>
  <c r="DB601" i="9"/>
  <c r="BS601" i="9"/>
  <c r="CT593" i="9"/>
  <c r="BK593" i="9"/>
  <c r="DB593" i="9"/>
  <c r="BS593" i="9"/>
  <c r="CT546" i="9"/>
  <c r="BK546" i="9"/>
  <c r="CL546" i="9"/>
  <c r="BC546" i="9"/>
  <c r="CB321" i="9"/>
  <c r="DK321" i="9"/>
  <c r="CM321" i="9"/>
  <c r="BD321" i="9"/>
  <c r="BJ321" i="9"/>
  <c r="CS321" i="9"/>
  <c r="CX321" i="9"/>
  <c r="BO321" i="9"/>
  <c r="BW493" i="9"/>
  <c r="DF493" i="9"/>
  <c r="DF472" i="9"/>
  <c r="BW472" i="9"/>
  <c r="DB309" i="9"/>
  <c r="BS309" i="9"/>
  <c r="BZ309" i="9"/>
  <c r="DI309" i="9"/>
  <c r="CL309" i="9"/>
  <c r="BC309" i="9"/>
  <c r="CQ309" i="9"/>
  <c r="BH309" i="9"/>
  <c r="BK597" i="9"/>
  <c r="CT597" i="9"/>
  <c r="BW597" i="9"/>
  <c r="DF597" i="9"/>
  <c r="CT589" i="9"/>
  <c r="BK589" i="9"/>
  <c r="DF589" i="9"/>
  <c r="BW589" i="9"/>
  <c r="BO473" i="9"/>
  <c r="CX473" i="9"/>
  <c r="DF473" i="9"/>
  <c r="BW473" i="9"/>
  <c r="CX424" i="9"/>
  <c r="BO424" i="9"/>
  <c r="DF424" i="9"/>
  <c r="BW424" i="9"/>
  <c r="CQ317" i="9"/>
  <c r="BH317" i="9"/>
  <c r="BZ317" i="9"/>
  <c r="DI317" i="9"/>
  <c r="BC317" i="9"/>
  <c r="CL317" i="9"/>
  <c r="CP306" i="9"/>
  <c r="BG306" i="9"/>
  <c r="BW306" i="9"/>
  <c r="DF306" i="9"/>
  <c r="CT306" i="9"/>
  <c r="BK306" i="9"/>
  <c r="CX306" i="9"/>
  <c r="BO306" i="9"/>
  <c r="DG306" i="9"/>
  <c r="BX306" i="9"/>
  <c r="CL306" i="9"/>
  <c r="BC306" i="9"/>
  <c r="CE279" i="9"/>
  <c r="CD279" i="9"/>
  <c r="CY261" i="9"/>
  <c r="BP261" i="9"/>
  <c r="DA261" i="9"/>
  <c r="BR261" i="9"/>
  <c r="BT261" i="9"/>
  <c r="DC261" i="9"/>
  <c r="CQ261" i="9"/>
  <c r="BH261" i="9"/>
  <c r="CB294" i="9"/>
  <c r="DK294" i="9"/>
  <c r="BP294" i="9"/>
  <c r="CY294" i="9"/>
  <c r="CS294" i="9"/>
  <c r="BJ294" i="9"/>
  <c r="DB294" i="9"/>
  <c r="BS294" i="9"/>
  <c r="CN294" i="9"/>
  <c r="BE294" i="9"/>
  <c r="BR310" i="9"/>
  <c r="DA310" i="9"/>
  <c r="BF310" i="9"/>
  <c r="CO310" i="9"/>
  <c r="CX310" i="9"/>
  <c r="BO310" i="9"/>
  <c r="DG310" i="9"/>
  <c r="BX310" i="9"/>
  <c r="CL310" i="9"/>
  <c r="BC310" i="9"/>
  <c r="CM99" i="9"/>
  <c r="BD99" i="9"/>
  <c r="DJ254" i="9"/>
  <c r="CA254" i="9"/>
  <c r="BL254" i="9"/>
  <c r="CU254" i="9"/>
  <c r="CS254" i="9"/>
  <c r="BJ254" i="9"/>
  <c r="DB254" i="9"/>
  <c r="BS254" i="9"/>
  <c r="CN254" i="9"/>
  <c r="BE254" i="9"/>
  <c r="BM119" i="9"/>
  <c r="CV119" i="9"/>
  <c r="BS119" i="9"/>
  <c r="DB119" i="9"/>
  <c r="CM119" i="9"/>
  <c r="BD119" i="9"/>
  <c r="BX104" i="9"/>
  <c r="DG104" i="9"/>
  <c r="DK104" i="9"/>
  <c r="CB104" i="9"/>
  <c r="DJ104" i="9"/>
  <c r="CA104" i="9"/>
  <c r="CE262" i="9"/>
  <c r="CD262" i="9"/>
  <c r="DA260" i="9"/>
  <c r="BR260" i="9"/>
  <c r="CO260" i="9"/>
  <c r="BF260" i="9"/>
  <c r="CX260" i="9"/>
  <c r="BO260" i="9"/>
  <c r="DG260" i="9"/>
  <c r="BX260" i="9"/>
  <c r="CL260" i="9"/>
  <c r="BC260" i="9"/>
  <c r="DH125" i="9"/>
  <c r="BY125" i="9"/>
  <c r="DG109" i="9"/>
  <c r="BX109" i="9"/>
  <c r="CU109" i="9"/>
  <c r="BL109" i="9"/>
  <c r="DK109" i="9"/>
  <c r="CB109" i="9"/>
  <c r="DC105" i="9"/>
  <c r="BT105" i="9"/>
  <c r="BX105" i="9"/>
  <c r="DG105" i="9"/>
  <c r="CQ112" i="9"/>
  <c r="BH112" i="9"/>
  <c r="BP112" i="9"/>
  <c r="CY112" i="9"/>
  <c r="CP112" i="9"/>
  <c r="BG112" i="9"/>
  <c r="CM112" i="9"/>
  <c r="BD112" i="9"/>
  <c r="BV59" i="9"/>
  <c r="DE59" i="9"/>
  <c r="DC59" i="9"/>
  <c r="BT59" i="9"/>
  <c r="BZ59" i="9"/>
  <c r="DI59" i="9"/>
  <c r="BV58" i="9"/>
  <c r="DE58" i="9"/>
  <c r="DB58" i="9"/>
  <c r="BS58" i="9"/>
  <c r="BW58" i="9"/>
  <c r="DF58" i="9"/>
  <c r="DA58" i="9"/>
  <c r="BR58" i="9"/>
  <c r="CD39" i="9"/>
  <c r="CE39" i="9"/>
  <c r="DK33" i="9"/>
  <c r="CB33" i="9"/>
  <c r="CA33" i="9"/>
  <c r="DJ33" i="9"/>
  <c r="BE33" i="9"/>
  <c r="CN33" i="9"/>
  <c r="CX34" i="9"/>
  <c r="BO34" i="9"/>
  <c r="CM34" i="9"/>
  <c r="BD34" i="9"/>
  <c r="CL34" i="9"/>
  <c r="BC34" i="9"/>
  <c r="CQ34" i="9"/>
  <c r="BH34" i="9"/>
  <c r="BM985" i="9"/>
  <c r="CV985" i="9"/>
  <c r="DB985" i="9"/>
  <c r="BS985" i="9"/>
  <c r="BM981" i="9"/>
  <c r="CV981" i="9"/>
  <c r="CL981" i="9"/>
  <c r="BC981" i="9"/>
  <c r="DA981" i="9"/>
  <c r="BR981" i="9"/>
  <c r="CT902" i="9"/>
  <c r="BK902" i="9"/>
  <c r="BZ902" i="9"/>
  <c r="DI902" i="9"/>
  <c r="BD902" i="9"/>
  <c r="CM902" i="9"/>
  <c r="CW902" i="9"/>
  <c r="BN902" i="9"/>
  <c r="DF902" i="9"/>
  <c r="BW902" i="9"/>
  <c r="BE902" i="9"/>
  <c r="CN902" i="9"/>
  <c r="BZ916" i="9"/>
  <c r="DI916" i="9"/>
  <c r="DB916" i="9"/>
  <c r="BS916" i="9"/>
  <c r="BJ916" i="9"/>
  <c r="CS916" i="9"/>
  <c r="BZ858" i="9"/>
  <c r="DI858" i="9"/>
  <c r="BR858" i="9"/>
  <c r="DA858" i="9"/>
  <c r="BF858" i="9"/>
  <c r="CO858" i="9"/>
  <c r="BD858" i="9"/>
  <c r="CM858" i="9"/>
  <c r="DB835" i="9"/>
  <c r="BS835" i="9"/>
  <c r="DG835" i="9"/>
  <c r="BX835" i="9"/>
  <c r="DF835" i="9"/>
  <c r="BW835" i="9"/>
  <c r="DC835" i="9"/>
  <c r="BT835" i="9"/>
  <c r="CY805" i="9"/>
  <c r="BP805" i="9"/>
  <c r="BF805" i="9"/>
  <c r="CO805" i="9"/>
  <c r="BT805" i="9"/>
  <c r="DC805" i="9"/>
  <c r="BH805" i="9"/>
  <c r="CQ805" i="9"/>
  <c r="BR805" i="9"/>
  <c r="DA805" i="9"/>
  <c r="DA723" i="9"/>
  <c r="BR723" i="9"/>
  <c r="CX723" i="9"/>
  <c r="BO723" i="9"/>
  <c r="CW723" i="9"/>
  <c r="BN723" i="9"/>
  <c r="CT723" i="9"/>
  <c r="BK723" i="9"/>
  <c r="BO669" i="9"/>
  <c r="CX669" i="9"/>
  <c r="CS719" i="9"/>
  <c r="BJ719" i="9"/>
  <c r="CP719" i="9"/>
  <c r="BG719" i="9"/>
  <c r="CO719" i="9"/>
  <c r="BF719" i="9"/>
  <c r="CL719" i="9"/>
  <c r="BC719" i="9"/>
  <c r="DJ731" i="9"/>
  <c r="CA731" i="9"/>
  <c r="BS670" i="9"/>
  <c r="DB670" i="9"/>
  <c r="DF670" i="9"/>
  <c r="BW670" i="9"/>
  <c r="DA744" i="9"/>
  <c r="BR744" i="9"/>
  <c r="CL744" i="9"/>
  <c r="BC744" i="9"/>
  <c r="DJ683" i="9"/>
  <c r="CA683" i="9"/>
  <c r="BC576" i="9"/>
  <c r="CL576" i="9"/>
  <c r="BM576" i="9"/>
  <c r="CV576" i="9"/>
  <c r="DE576" i="9"/>
  <c r="BV576" i="9"/>
  <c r="CS576" i="9"/>
  <c r="BJ576" i="9"/>
  <c r="DI292" i="9"/>
  <c r="BZ292" i="9"/>
  <c r="BP292" i="9"/>
  <c r="CY292" i="9"/>
  <c r="DB292" i="9"/>
  <c r="BS292" i="9"/>
  <c r="CB292" i="9"/>
  <c r="DK292" i="9"/>
  <c r="CP292" i="9"/>
  <c r="BG292" i="9"/>
  <c r="CA537" i="9"/>
  <c r="DJ537" i="9"/>
  <c r="DB537" i="9"/>
  <c r="BS537" i="9"/>
  <c r="DB631" i="9"/>
  <c r="BS631" i="9"/>
  <c r="CL625" i="9"/>
  <c r="BC625" i="9"/>
  <c r="CT625" i="9"/>
  <c r="BK625" i="9"/>
  <c r="BK604" i="9"/>
  <c r="CT604" i="9"/>
  <c r="CT492" i="9"/>
  <c r="BK492" i="9"/>
  <c r="CL492" i="9"/>
  <c r="BC492" i="9"/>
  <c r="CE302" i="9"/>
  <c r="CD302" i="9"/>
  <c r="CE280" i="9"/>
  <c r="CD280" i="9"/>
  <c r="DI571" i="9"/>
  <c r="BZ571" i="9"/>
  <c r="CX525" i="9"/>
  <c r="BO525" i="9"/>
  <c r="CP525" i="9"/>
  <c r="BG525" i="9"/>
  <c r="CX475" i="9"/>
  <c r="BO475" i="9"/>
  <c r="CT422" i="9"/>
  <c r="BK422" i="9"/>
  <c r="CU412" i="9"/>
  <c r="BL412" i="9"/>
  <c r="DK412" i="9"/>
  <c r="CB412" i="9"/>
  <c r="CX412" i="9"/>
  <c r="BO412" i="9"/>
  <c r="BD301" i="9"/>
  <c r="CM301" i="9"/>
  <c r="CY301" i="9"/>
  <c r="BP301" i="9"/>
  <c r="DB301" i="9"/>
  <c r="BS301" i="9"/>
  <c r="CB301" i="9"/>
  <c r="DK301" i="9"/>
  <c r="CP301" i="9"/>
  <c r="BG301" i="9"/>
  <c r="DF630" i="9"/>
  <c r="BW630" i="9"/>
  <c r="DB627" i="9"/>
  <c r="BS627" i="9"/>
  <c r="CT627" i="9"/>
  <c r="BK627" i="9"/>
  <c r="DA580" i="9"/>
  <c r="BR580" i="9"/>
  <c r="BC580" i="9"/>
  <c r="CL580" i="9"/>
  <c r="CT580" i="9"/>
  <c r="BK580" i="9"/>
  <c r="DD580" i="9"/>
  <c r="BU580" i="9"/>
  <c r="CW552" i="9"/>
  <c r="BN552" i="9"/>
  <c r="CS552" i="9"/>
  <c r="BJ552" i="9"/>
  <c r="DI552" i="9"/>
  <c r="BZ552" i="9"/>
  <c r="BO489" i="9"/>
  <c r="CX489" i="9"/>
  <c r="BW489" i="9"/>
  <c r="DF489" i="9"/>
  <c r="BJ332" i="9"/>
  <c r="CS332" i="9"/>
  <c r="CB287" i="9"/>
  <c r="DK287" i="9"/>
  <c r="CO287" i="9"/>
  <c r="BF287" i="9"/>
  <c r="DE287" i="9"/>
  <c r="BV287" i="9"/>
  <c r="BT287" i="9"/>
  <c r="DC287" i="9"/>
  <c r="BH287" i="9"/>
  <c r="CQ287" i="9"/>
  <c r="CX316" i="9"/>
  <c r="BO316" i="9"/>
  <c r="DF113" i="9"/>
  <c r="BW113" i="9"/>
  <c r="BP113" i="9"/>
  <c r="CY113" i="9"/>
  <c r="CT255" i="9"/>
  <c r="BK255" i="9"/>
  <c r="DJ255" i="9"/>
  <c r="CA255" i="9"/>
  <c r="BL255" i="9"/>
  <c r="CU255" i="9"/>
  <c r="CX255" i="9"/>
  <c r="BO255" i="9"/>
  <c r="DG255" i="9"/>
  <c r="BX255" i="9"/>
  <c r="CL255" i="9"/>
  <c r="BC255" i="9"/>
  <c r="DF268" i="9"/>
  <c r="BW268" i="9"/>
  <c r="CT268" i="9"/>
  <c r="BK268" i="9"/>
  <c r="DJ268" i="9"/>
  <c r="CA268" i="9"/>
  <c r="DI268" i="9"/>
  <c r="BZ268" i="9"/>
  <c r="BD268" i="9"/>
  <c r="CM268" i="9"/>
  <c r="CW268" i="9"/>
  <c r="BN268" i="9"/>
  <c r="DF82" i="9"/>
  <c r="BW82" i="9"/>
  <c r="BO77" i="9"/>
  <c r="CX77" i="9"/>
  <c r="CN77" i="9"/>
  <c r="BE77" i="9"/>
  <c r="DD143" i="9"/>
  <c r="BU143" i="9"/>
  <c r="CB143" i="9"/>
  <c r="DK143" i="9"/>
  <c r="CA85" i="9"/>
  <c r="DJ85" i="9"/>
  <c r="DB85" i="9"/>
  <c r="BS85" i="9"/>
  <c r="BO85" i="9"/>
  <c r="CX85" i="9"/>
  <c r="CU85" i="9"/>
  <c r="BL85" i="9"/>
  <c r="CM83" i="9"/>
  <c r="BD83" i="9"/>
  <c r="CT13" i="9"/>
  <c r="BK13" i="9"/>
  <c r="BJ13" i="9"/>
  <c r="CS13" i="9"/>
  <c r="BG13" i="9"/>
  <c r="CP13" i="9"/>
  <c r="DD76" i="9"/>
  <c r="BU76" i="9"/>
  <c r="BI76" i="9"/>
  <c r="CR76" i="9"/>
  <c r="BY76" i="9"/>
  <c r="DH76" i="9"/>
  <c r="BN55" i="9"/>
  <c r="CW55" i="9"/>
  <c r="BD55" i="9"/>
  <c r="CM55" i="9"/>
  <c r="BR55" i="9"/>
  <c r="DA55" i="9"/>
  <c r="CQ44" i="9"/>
  <c r="BH44" i="9"/>
  <c r="DB986" i="9"/>
  <c r="BS986" i="9"/>
  <c r="BY986" i="9"/>
  <c r="DH986" i="9"/>
  <c r="CL982" i="9"/>
  <c r="BC982" i="9"/>
  <c r="BM982" i="9"/>
  <c r="CV982" i="9"/>
  <c r="DA982" i="9"/>
  <c r="BR982" i="9"/>
  <c r="BW978" i="9"/>
  <c r="DF978" i="9"/>
  <c r="BG978" i="9"/>
  <c r="CP978" i="9"/>
  <c r="CE907" i="9"/>
  <c r="CD907" i="9"/>
  <c r="CX918" i="9"/>
  <c r="BO918" i="9"/>
  <c r="BF918" i="9"/>
  <c r="CO918" i="9"/>
  <c r="BK918" i="9"/>
  <c r="CT918" i="9"/>
  <c r="CY918" i="9"/>
  <c r="BP918" i="9"/>
  <c r="CT894" i="9"/>
  <c r="BK894" i="9"/>
  <c r="CS894" i="9"/>
  <c r="BJ894" i="9"/>
  <c r="BS894" i="9"/>
  <c r="DB894" i="9"/>
  <c r="DK894" i="9"/>
  <c r="CB894" i="9"/>
  <c r="CP894" i="9"/>
  <c r="BG894" i="9"/>
  <c r="DE903" i="9"/>
  <c r="BV903" i="9"/>
  <c r="CA903" i="9"/>
  <c r="DJ903" i="9"/>
  <c r="DC903" i="9"/>
  <c r="BT903" i="9"/>
  <c r="BH903" i="9"/>
  <c r="CQ903" i="9"/>
  <c r="DA903" i="9"/>
  <c r="BR903" i="9"/>
  <c r="CP837" i="9"/>
  <c r="BG837" i="9"/>
  <c r="CX837" i="9"/>
  <c r="BO837" i="9"/>
  <c r="DC837" i="9"/>
  <c r="BT837" i="9"/>
  <c r="DB837" i="9"/>
  <c r="BS837" i="9"/>
  <c r="DC846" i="9"/>
  <c r="BT846" i="9"/>
  <c r="CY842" i="9"/>
  <c r="BP842" i="9"/>
  <c r="CM842" i="9"/>
  <c r="BD842" i="9"/>
  <c r="CU811" i="9"/>
  <c r="BL811" i="9"/>
  <c r="CM811" i="9"/>
  <c r="BD811" i="9"/>
  <c r="BX797" i="9"/>
  <c r="DG797" i="9"/>
  <c r="DU633" i="9"/>
  <c r="DX633" i="9" s="1"/>
  <c r="DV414" i="9"/>
  <c r="DY414" i="9" s="1"/>
  <c r="DU679" i="9"/>
  <c r="DX679" i="9" s="1"/>
  <c r="DU663" i="9"/>
  <c r="DX663" i="9" s="1"/>
  <c r="DU659" i="9"/>
  <c r="DX659" i="9" s="1"/>
  <c r="DU647" i="9"/>
  <c r="DX647" i="9" s="1"/>
  <c r="DU643" i="9"/>
  <c r="DX643" i="9" s="1"/>
  <c r="DU431" i="9"/>
  <c r="DX431" i="9" s="1"/>
  <c r="DU428" i="9"/>
  <c r="DX428" i="9" s="1"/>
  <c r="DU529" i="9"/>
  <c r="DX529" i="9" s="1"/>
  <c r="DU521" i="9"/>
  <c r="DX521" i="9" s="1"/>
  <c r="DU469" i="9"/>
  <c r="DX469" i="9" s="1"/>
  <c r="DU437" i="9"/>
  <c r="DX437" i="9" s="1"/>
  <c r="DU542" i="9"/>
  <c r="DX542" i="9" s="1"/>
  <c r="DU220" i="9"/>
  <c r="DX220" i="9" s="1"/>
  <c r="DU156" i="9"/>
  <c r="DX156" i="9" s="1"/>
  <c r="DU337" i="9"/>
  <c r="DX337" i="9" s="1"/>
  <c r="DU303" i="9"/>
  <c r="DX303" i="9" s="1"/>
  <c r="DU81" i="9"/>
  <c r="DX81" i="9" s="1"/>
  <c r="DU37" i="9"/>
  <c r="DX37" i="9" s="1"/>
  <c r="DU36" i="9"/>
  <c r="DX36" i="9" s="1"/>
  <c r="DU111" i="9"/>
  <c r="DX111" i="9" s="1"/>
  <c r="DU89" i="9"/>
  <c r="DX89" i="9" s="1"/>
  <c r="DU926" i="9"/>
  <c r="DX926" i="9" s="1"/>
  <c r="DU922" i="9"/>
  <c r="DX922" i="9" s="1"/>
  <c r="DU920" i="9"/>
  <c r="DX920" i="9" s="1"/>
  <c r="DU987" i="9"/>
  <c r="DX987" i="9" s="1"/>
  <c r="DU888" i="9"/>
  <c r="DX888" i="9" s="1"/>
  <c r="DU886" i="9"/>
  <c r="DX886" i="9" s="1"/>
  <c r="DU856" i="9"/>
  <c r="DX856" i="9" s="1"/>
  <c r="DU855" i="9"/>
  <c r="DX855" i="9" s="1"/>
  <c r="DU883" i="9"/>
  <c r="DX883" i="9" s="1"/>
  <c r="BT587" i="9"/>
  <c r="DC587" i="9"/>
  <c r="CO587" i="9"/>
  <c r="BF587" i="9"/>
  <c r="CW587" i="9"/>
  <c r="BN587" i="9"/>
  <c r="BW587" i="9"/>
  <c r="DF587" i="9"/>
  <c r="BE587" i="9"/>
  <c r="CN587" i="9"/>
  <c r="BW572" i="9"/>
  <c r="DF572" i="9"/>
  <c r="BQ572" i="9"/>
  <c r="CZ572" i="9"/>
  <c r="DI572" i="9"/>
  <c r="BZ572" i="9"/>
  <c r="BE572" i="9"/>
  <c r="CN572" i="9"/>
  <c r="CW572" i="9"/>
  <c r="BN572" i="9"/>
  <c r="DA691" i="9"/>
  <c r="BR691" i="9"/>
  <c r="CX691" i="9"/>
  <c r="BO691" i="9"/>
  <c r="CW691" i="9"/>
  <c r="BN691" i="9"/>
  <c r="CT691" i="9"/>
  <c r="BK691" i="9"/>
  <c r="CS687" i="9"/>
  <c r="BJ687" i="9"/>
  <c r="CP687" i="9"/>
  <c r="BG687" i="9"/>
  <c r="CO687" i="9"/>
  <c r="BF687" i="9"/>
  <c r="CL687" i="9"/>
  <c r="BC687" i="9"/>
  <c r="DJ755" i="9"/>
  <c r="CA755" i="9"/>
  <c r="CS711" i="9"/>
  <c r="BJ711" i="9"/>
  <c r="DF711" i="9"/>
  <c r="BW711" i="9"/>
  <c r="DE711" i="9"/>
  <c r="BV711" i="9"/>
  <c r="DB711" i="9"/>
  <c r="BS711" i="9"/>
  <c r="BY586" i="9"/>
  <c r="DH586" i="9"/>
  <c r="BR586" i="9"/>
  <c r="DA586" i="9"/>
  <c r="BQ586" i="9"/>
  <c r="CZ586" i="9"/>
  <c r="DI586" i="9"/>
  <c r="BZ586" i="9"/>
  <c r="CN586" i="9"/>
  <c r="BE586" i="9"/>
  <c r="CA474" i="9"/>
  <c r="DJ474" i="9"/>
  <c r="DC313" i="9"/>
  <c r="BT313" i="9"/>
  <c r="CB313" i="9"/>
  <c r="DK313" i="9"/>
  <c r="BZ313" i="9"/>
  <c r="DI313" i="9"/>
  <c r="CL313" i="9"/>
  <c r="BC313" i="9"/>
  <c r="DJ637" i="9"/>
  <c r="CA637" i="9"/>
  <c r="DF637" i="9"/>
  <c r="BW637" i="9"/>
  <c r="BC598" i="9"/>
  <c r="CL598" i="9"/>
  <c r="DU598" i="9" s="1"/>
  <c r="DX598" i="9" s="1"/>
  <c r="CP590" i="9"/>
  <c r="BG590" i="9"/>
  <c r="BG584" i="9"/>
  <c r="CP584" i="9"/>
  <c r="DF584" i="9"/>
  <c r="BW584" i="9"/>
  <c r="BI584" i="9"/>
  <c r="CR584" i="9"/>
  <c r="CT584" i="9"/>
  <c r="BK584" i="9"/>
  <c r="BU584" i="9"/>
  <c r="DD584" i="9"/>
  <c r="CX426" i="9"/>
  <c r="BO426" i="9"/>
  <c r="BZ324" i="9"/>
  <c r="DI324" i="9"/>
  <c r="CE285" i="9"/>
  <c r="CD285" i="9"/>
  <c r="CL536" i="9"/>
  <c r="DU536" i="9" s="1"/>
  <c r="DX536" i="9" s="1"/>
  <c r="BC536" i="9"/>
  <c r="CT488" i="9"/>
  <c r="BK488" i="9"/>
  <c r="BC488" i="9"/>
  <c r="CL488" i="9"/>
  <c r="CT456" i="9"/>
  <c r="BK456" i="9"/>
  <c r="CL456" i="9"/>
  <c r="BC456" i="9"/>
  <c r="CU413" i="9"/>
  <c r="BL413" i="9"/>
  <c r="CM413" i="9"/>
  <c r="BD413" i="9"/>
  <c r="DF594" i="9"/>
  <c r="BW594" i="9"/>
  <c r="BC594" i="9"/>
  <c r="CL594" i="9"/>
  <c r="BV568" i="9"/>
  <c r="DE568" i="9"/>
  <c r="CP568" i="9"/>
  <c r="BG568" i="9"/>
  <c r="BC568" i="9"/>
  <c r="CL568" i="9"/>
  <c r="CT494" i="9"/>
  <c r="BK494" i="9"/>
  <c r="BO457" i="9"/>
  <c r="CX457" i="9"/>
  <c r="BG457" i="9"/>
  <c r="CP457" i="9"/>
  <c r="BF286" i="9"/>
  <c r="CO286" i="9"/>
  <c r="BL286" i="9"/>
  <c r="CU286" i="9"/>
  <c r="CB286" i="9"/>
  <c r="DK286" i="9"/>
  <c r="DI286" i="9"/>
  <c r="BZ286" i="9"/>
  <c r="BD286" i="9"/>
  <c r="CM286" i="9"/>
  <c r="CW286" i="9"/>
  <c r="BN286" i="9"/>
  <c r="CA315" i="9"/>
  <c r="DJ315" i="9"/>
  <c r="CX315" i="9"/>
  <c r="BO315" i="9"/>
  <c r="CY277" i="9"/>
  <c r="BP277" i="9"/>
  <c r="DF277" i="9"/>
  <c r="BW277" i="9"/>
  <c r="CB277" i="9"/>
  <c r="DK277" i="9"/>
  <c r="BZ277" i="9"/>
  <c r="DI277" i="9"/>
  <c r="BD277" i="9"/>
  <c r="CM277" i="9"/>
  <c r="BN277" i="9"/>
  <c r="CW277" i="9"/>
  <c r="BL295" i="9"/>
  <c r="CU295" i="9"/>
  <c r="CT295" i="9"/>
  <c r="BK295" i="9"/>
  <c r="DJ295" i="9"/>
  <c r="CA295" i="9"/>
  <c r="BZ295" i="9"/>
  <c r="DI295" i="9"/>
  <c r="BD295" i="9"/>
  <c r="CM295" i="9"/>
  <c r="CW295" i="9"/>
  <c r="BN295" i="9"/>
  <c r="CE290" i="9"/>
  <c r="CD290" i="9"/>
  <c r="CY269" i="9"/>
  <c r="BP269" i="9"/>
  <c r="DE269" i="9"/>
  <c r="BV269" i="9"/>
  <c r="CP269" i="9"/>
  <c r="BG269" i="9"/>
  <c r="CX269" i="9"/>
  <c r="BO269" i="9"/>
  <c r="BX269" i="9"/>
  <c r="DG269" i="9"/>
  <c r="CL269" i="9"/>
  <c r="BC269" i="9"/>
  <c r="CP258" i="9"/>
  <c r="BG258" i="9"/>
  <c r="DF258" i="9"/>
  <c r="BW258" i="9"/>
  <c r="CT258" i="9"/>
  <c r="BK258" i="9"/>
  <c r="CX258" i="9"/>
  <c r="BO258" i="9"/>
  <c r="DG258" i="9"/>
  <c r="BX258" i="9"/>
  <c r="CL258" i="9"/>
  <c r="BC258" i="9"/>
  <c r="BD252" i="9"/>
  <c r="CM252" i="9"/>
  <c r="BD98" i="9"/>
  <c r="CM98" i="9"/>
  <c r="CB98" i="9"/>
  <c r="DK98" i="9"/>
  <c r="DA276" i="9"/>
  <c r="BR276" i="9"/>
  <c r="CO276" i="9"/>
  <c r="BF276" i="9"/>
  <c r="CX276" i="9"/>
  <c r="BO276" i="9"/>
  <c r="DG276" i="9"/>
  <c r="BX276" i="9"/>
  <c r="CL276" i="9"/>
  <c r="BC276" i="9"/>
  <c r="DA256" i="9"/>
  <c r="BR256" i="9"/>
  <c r="CO256" i="9"/>
  <c r="BF256" i="9"/>
  <c r="CX256" i="9"/>
  <c r="BO256" i="9"/>
  <c r="DG256" i="9"/>
  <c r="BX256" i="9"/>
  <c r="CL256" i="9"/>
  <c r="BC256" i="9"/>
  <c r="DG108" i="9"/>
  <c r="BX108" i="9"/>
  <c r="CX108" i="9"/>
  <c r="BO108" i="9"/>
  <c r="CU108" i="9"/>
  <c r="BL108" i="9"/>
  <c r="DF100" i="9"/>
  <c r="BW100" i="9"/>
  <c r="CU100" i="9"/>
  <c r="BL100" i="9"/>
  <c r="BK100" i="9"/>
  <c r="CT100" i="9"/>
  <c r="CN20" i="9"/>
  <c r="BE20" i="9"/>
  <c r="CO20" i="9"/>
  <c r="BF20" i="9"/>
  <c r="BI75" i="9"/>
  <c r="CR75" i="9"/>
  <c r="DU75" i="9" s="1"/>
  <c r="DX75" i="9" s="1"/>
  <c r="BW924" i="9"/>
  <c r="DF924" i="9"/>
  <c r="CM924" i="9"/>
  <c r="BD924" i="9"/>
  <c r="CL924" i="9"/>
  <c r="BC924" i="9"/>
  <c r="CQ924" i="9"/>
  <c r="BH924" i="9"/>
  <c r="CA960" i="9"/>
  <c r="DJ960" i="9"/>
  <c r="DB960" i="9"/>
  <c r="BS960" i="9"/>
  <c r="BX960" i="9"/>
  <c r="DG960" i="9"/>
  <c r="BW983" i="9"/>
  <c r="DF983" i="9"/>
  <c r="BG983" i="9"/>
  <c r="CP983" i="9"/>
  <c r="DU983" i="9" s="1"/>
  <c r="DX983" i="9" s="1"/>
  <c r="BI979" i="9"/>
  <c r="CR979" i="9"/>
  <c r="CW979" i="9"/>
  <c r="BN979" i="9"/>
  <c r="DV966" i="9"/>
  <c r="DY966" i="9" s="1"/>
  <c r="BU966" i="9"/>
  <c r="DD966" i="9"/>
  <c r="CB966" i="9"/>
  <c r="DK966" i="9"/>
  <c r="BL966" i="9"/>
  <c r="CU966" i="9"/>
  <c r="CA966" i="9"/>
  <c r="DJ966" i="9"/>
  <c r="BK966" i="9"/>
  <c r="CT966" i="9"/>
  <c r="DI966" i="9"/>
  <c r="BZ966" i="9"/>
  <c r="CS966" i="9"/>
  <c r="BJ966" i="9"/>
  <c r="BW935" i="9"/>
  <c r="DF935" i="9"/>
  <c r="CU935" i="9"/>
  <c r="BL935" i="9"/>
  <c r="BK935" i="9"/>
  <c r="CT935" i="9"/>
  <c r="CY935" i="9"/>
  <c r="BP935" i="9"/>
  <c r="CE962" i="9"/>
  <c r="CD962" i="9"/>
  <c r="BP895" i="9"/>
  <c r="CY895" i="9"/>
  <c r="CO895" i="9"/>
  <c r="BF895" i="9"/>
  <c r="DC895" i="9"/>
  <c r="BT895" i="9"/>
  <c r="BH895" i="9"/>
  <c r="CQ895" i="9"/>
  <c r="DA895" i="9"/>
  <c r="BR895" i="9"/>
  <c r="CQ923" i="9"/>
  <c r="BH923" i="9"/>
  <c r="DK923" i="9"/>
  <c r="CB923" i="9"/>
  <c r="CA923" i="9"/>
  <c r="DJ923" i="9"/>
  <c r="BE923" i="9"/>
  <c r="CN923" i="9"/>
  <c r="DA850" i="9"/>
  <c r="BR850" i="9"/>
  <c r="CS850" i="9"/>
  <c r="BJ850" i="9"/>
  <c r="CO850" i="9"/>
  <c r="BF850" i="9"/>
  <c r="BD850" i="9"/>
  <c r="CM850" i="9"/>
  <c r="BW840" i="9"/>
  <c r="DF840" i="9"/>
  <c r="CA840" i="9"/>
  <c r="DJ840" i="9"/>
  <c r="CX840" i="9"/>
  <c r="BO840" i="9"/>
  <c r="CU840" i="9"/>
  <c r="BL840" i="9"/>
  <c r="CY799" i="9"/>
  <c r="BP799" i="9"/>
  <c r="DK799" i="9"/>
  <c r="CB799" i="9"/>
  <c r="DJ799" i="9"/>
  <c r="CA799" i="9"/>
  <c r="BH799" i="9"/>
  <c r="CQ799" i="9"/>
  <c r="CP806" i="9"/>
  <c r="BG806" i="9"/>
  <c r="DC806" i="9"/>
  <c r="BT806" i="9"/>
  <c r="BS806" i="9"/>
  <c r="DB806" i="9"/>
  <c r="DG806" i="9"/>
  <c r="BX806" i="9"/>
  <c r="DB678" i="9"/>
  <c r="BS678" i="9"/>
  <c r="DF678" i="9"/>
  <c r="BW678" i="9"/>
  <c r="DI695" i="9"/>
  <c r="BZ695" i="9"/>
  <c r="CP695" i="9"/>
  <c r="BG695" i="9"/>
  <c r="BF695" i="9"/>
  <c r="CO695" i="9"/>
  <c r="CL695" i="9"/>
  <c r="BC695" i="9"/>
  <c r="DF578" i="9"/>
  <c r="BW578" i="9"/>
  <c r="BI578" i="9"/>
  <c r="CR578" i="9"/>
  <c r="DJ578" i="9"/>
  <c r="CA578" i="9"/>
  <c r="CO578" i="9"/>
  <c r="BF578" i="9"/>
  <c r="CX578" i="9"/>
  <c r="BO578" i="9"/>
  <c r="DA699" i="9"/>
  <c r="BR699" i="9"/>
  <c r="CX699" i="9"/>
  <c r="BO699" i="9"/>
  <c r="CW699" i="9"/>
  <c r="BN699" i="9"/>
  <c r="CT699" i="9"/>
  <c r="BK699" i="9"/>
  <c r="CS747" i="9"/>
  <c r="BJ747" i="9"/>
  <c r="CP747" i="9"/>
  <c r="BG747" i="9"/>
  <c r="CO747" i="9"/>
  <c r="BF747" i="9"/>
  <c r="CL747" i="9"/>
  <c r="BC747" i="9"/>
  <c r="DB760" i="9"/>
  <c r="BS760" i="9"/>
  <c r="BF760" i="9"/>
  <c r="CO760" i="9"/>
  <c r="CS727" i="9"/>
  <c r="BJ727" i="9"/>
  <c r="DF727" i="9"/>
  <c r="BW727" i="9"/>
  <c r="DE727" i="9"/>
  <c r="BV727" i="9"/>
  <c r="DB727" i="9"/>
  <c r="BS727" i="9"/>
  <c r="CP675" i="9"/>
  <c r="BG675" i="9"/>
  <c r="CE293" i="9"/>
  <c r="CD293" i="9"/>
  <c r="CT490" i="9"/>
  <c r="BK490" i="9"/>
  <c r="CX411" i="9"/>
  <c r="BO411" i="9"/>
  <c r="CU411" i="9"/>
  <c r="BL411" i="9"/>
  <c r="CT411" i="9"/>
  <c r="BK411" i="9"/>
  <c r="BW626" i="9"/>
  <c r="DF626" i="9"/>
  <c r="CX599" i="9"/>
  <c r="BO599" i="9"/>
  <c r="CP599" i="9"/>
  <c r="BG599" i="9"/>
  <c r="CX591" i="9"/>
  <c r="BO591" i="9"/>
  <c r="CP591" i="9"/>
  <c r="BG591" i="9"/>
  <c r="CW560" i="9"/>
  <c r="BN560" i="9"/>
  <c r="CX560" i="9"/>
  <c r="BO560" i="9"/>
  <c r="CX538" i="9"/>
  <c r="BO538" i="9"/>
  <c r="CP538" i="9"/>
  <c r="BG538" i="9"/>
  <c r="DJ460" i="9"/>
  <c r="CA460" i="9"/>
  <c r="DB460" i="9"/>
  <c r="BS460" i="9"/>
  <c r="CP333" i="9"/>
  <c r="BG333" i="9"/>
  <c r="BL333" i="9"/>
  <c r="CU333" i="9"/>
  <c r="BR333" i="9"/>
  <c r="DA333" i="9"/>
  <c r="DF333" i="9"/>
  <c r="BW333" i="9"/>
  <c r="BT311" i="9"/>
  <c r="DC311" i="9"/>
  <c r="DJ311" i="9"/>
  <c r="CA311" i="9"/>
  <c r="BD311" i="9"/>
  <c r="CM311" i="9"/>
  <c r="BJ311" i="9"/>
  <c r="CS311" i="9"/>
  <c r="DV582" i="9"/>
  <c r="DY582" i="9" s="1"/>
  <c r="CW582" i="9"/>
  <c r="BN582" i="9"/>
  <c r="DJ582" i="9"/>
  <c r="CA582" i="9"/>
  <c r="CO582" i="9"/>
  <c r="BF582" i="9"/>
  <c r="CX582" i="9"/>
  <c r="BO582" i="9"/>
  <c r="DA541" i="9"/>
  <c r="BR541" i="9"/>
  <c r="CX541" i="9"/>
  <c r="BO541" i="9"/>
  <c r="CW541" i="9"/>
  <c r="BN541" i="9"/>
  <c r="CT541" i="9"/>
  <c r="BK541" i="9"/>
  <c r="DJ461" i="9"/>
  <c r="CA461" i="9"/>
  <c r="DB461" i="9"/>
  <c r="BS461" i="9"/>
  <c r="BJ323" i="9"/>
  <c r="CS323" i="9"/>
  <c r="BZ323" i="9"/>
  <c r="DI323" i="9"/>
  <c r="BV323" i="9"/>
  <c r="DE323" i="9"/>
  <c r="DF638" i="9"/>
  <c r="BW638" i="9"/>
  <c r="CL638" i="9"/>
  <c r="BC638" i="9"/>
  <c r="BC629" i="9"/>
  <c r="CL629" i="9"/>
  <c r="CP629" i="9"/>
  <c r="BG629" i="9"/>
  <c r="BO603" i="9"/>
  <c r="CX603" i="9"/>
  <c r="BC603" i="9"/>
  <c r="CL603" i="9"/>
  <c r="CX595" i="9"/>
  <c r="BO595" i="9"/>
  <c r="CL595" i="9"/>
  <c r="BC595" i="9"/>
  <c r="CT526" i="9"/>
  <c r="BK526" i="9"/>
  <c r="CL462" i="9"/>
  <c r="DU462" i="9" s="1"/>
  <c r="DX462" i="9" s="1"/>
  <c r="BC462" i="9"/>
  <c r="DJ327" i="9"/>
  <c r="CA327" i="9"/>
  <c r="CX327" i="9"/>
  <c r="BO327" i="9"/>
  <c r="BK327" i="9"/>
  <c r="CT327" i="9"/>
  <c r="CE282" i="9"/>
  <c r="CD282" i="9"/>
  <c r="CY257" i="9"/>
  <c r="BP257" i="9"/>
  <c r="DA257" i="9"/>
  <c r="BR257" i="9"/>
  <c r="BT257" i="9"/>
  <c r="DC257" i="9"/>
  <c r="CQ257" i="9"/>
  <c r="BH257" i="9"/>
  <c r="CE337" i="9"/>
  <c r="CD337" i="9"/>
  <c r="CR127" i="9"/>
  <c r="BI127" i="9"/>
  <c r="CQ127" i="9"/>
  <c r="BH127" i="9"/>
  <c r="CQ41" i="9"/>
  <c r="BH41" i="9"/>
  <c r="BT41" i="9"/>
  <c r="DC41" i="9"/>
  <c r="DA259" i="9"/>
  <c r="BR259" i="9"/>
  <c r="CO259" i="9"/>
  <c r="BF259" i="9"/>
  <c r="BZ259" i="9"/>
  <c r="DI259" i="9"/>
  <c r="BD259" i="9"/>
  <c r="CM259" i="9"/>
  <c r="CW259" i="9"/>
  <c r="BN259" i="9"/>
  <c r="CR118" i="9"/>
  <c r="BI118" i="9"/>
  <c r="CM118" i="9"/>
  <c r="BD118" i="9"/>
  <c r="BH118" i="9"/>
  <c r="CQ118" i="9"/>
  <c r="CS146" i="9"/>
  <c r="BJ146" i="9"/>
  <c r="BT146" i="9"/>
  <c r="DC146" i="9"/>
  <c r="DK101" i="9"/>
  <c r="CB101" i="9"/>
  <c r="CX101" i="9"/>
  <c r="BO101" i="9"/>
  <c r="CA93" i="9"/>
  <c r="DJ93" i="9"/>
  <c r="CN93" i="9"/>
  <c r="BE93" i="9"/>
  <c r="DK84" i="9"/>
  <c r="CB84" i="9"/>
  <c r="CY84" i="9"/>
  <c r="BP84" i="9"/>
  <c r="DJ74" i="9"/>
  <c r="CA74" i="9"/>
  <c r="BK73" i="9"/>
  <c r="CT73" i="9"/>
  <c r="CY73" i="9"/>
  <c r="BP73" i="9"/>
  <c r="BL57" i="9"/>
  <c r="CU57" i="9"/>
  <c r="BF57" i="9"/>
  <c r="CO57" i="9"/>
  <c r="BL51" i="9"/>
  <c r="CU51" i="9"/>
  <c r="CQ51" i="9"/>
  <c r="BH51" i="9"/>
  <c r="DG30" i="9"/>
  <c r="BX30" i="9"/>
  <c r="DF30" i="9"/>
  <c r="BW30" i="9"/>
  <c r="DC30" i="9"/>
  <c r="BT30" i="9"/>
  <c r="BS30" i="9"/>
  <c r="DB30" i="9"/>
  <c r="BV56" i="9"/>
  <c r="DE56" i="9"/>
  <c r="BZ56" i="9"/>
  <c r="DI56" i="9"/>
  <c r="DF31" i="9"/>
  <c r="BW31" i="9"/>
  <c r="DC31" i="9"/>
  <c r="BT31" i="9"/>
  <c r="DB31" i="9"/>
  <c r="BS31" i="9"/>
  <c r="CL984" i="9"/>
  <c r="BC984" i="9"/>
  <c r="BY984" i="9"/>
  <c r="DH984" i="9"/>
  <c r="CL980" i="9"/>
  <c r="BC980" i="9"/>
  <c r="BM980" i="9"/>
  <c r="CV980" i="9"/>
  <c r="DA980" i="9"/>
  <c r="BR980" i="9"/>
  <c r="CA899" i="9"/>
  <c r="DJ899" i="9"/>
  <c r="CS899" i="9"/>
  <c r="BJ899" i="9"/>
  <c r="DB899" i="9"/>
  <c r="BS899" i="9"/>
  <c r="DK899" i="9"/>
  <c r="CB899" i="9"/>
  <c r="CP899" i="9"/>
  <c r="BG899" i="9"/>
  <c r="BP906" i="9"/>
  <c r="CY906" i="9"/>
  <c r="DE906" i="9"/>
  <c r="BV906" i="9"/>
  <c r="CP906" i="9"/>
  <c r="BG906" i="9"/>
  <c r="CX906" i="9"/>
  <c r="BO906" i="9"/>
  <c r="BX906" i="9"/>
  <c r="DG906" i="9"/>
  <c r="BC906" i="9"/>
  <c r="CL906" i="9"/>
  <c r="DJ898" i="9"/>
  <c r="CA898" i="9"/>
  <c r="CS898" i="9"/>
  <c r="BJ898" i="9"/>
  <c r="BS898" i="9"/>
  <c r="DB898" i="9"/>
  <c r="DK898" i="9"/>
  <c r="CB898" i="9"/>
  <c r="CP898" i="9"/>
  <c r="BG898" i="9"/>
  <c r="DG927" i="9"/>
  <c r="BX927" i="9"/>
  <c r="DK927" i="9"/>
  <c r="CB927" i="9"/>
  <c r="CA927" i="9"/>
  <c r="DJ927" i="9"/>
  <c r="BE927" i="9"/>
  <c r="CN927" i="9"/>
  <c r="DF890" i="9"/>
  <c r="BW890" i="9"/>
  <c r="DE890" i="9"/>
  <c r="BV890" i="9"/>
  <c r="DC890" i="9"/>
  <c r="BT890" i="9"/>
  <c r="BZ890" i="9"/>
  <c r="DI890" i="9"/>
  <c r="CQ890" i="9"/>
  <c r="BH890" i="9"/>
  <c r="DI880" i="9"/>
  <c r="BZ880" i="9"/>
  <c r="BX849" i="9"/>
  <c r="DG849" i="9"/>
  <c r="BV849" i="9"/>
  <c r="DE849" i="9"/>
  <c r="BT849" i="9"/>
  <c r="DC849" i="9"/>
  <c r="DU849" i="9" s="1"/>
  <c r="DX849" i="9" s="1"/>
  <c r="DK810" i="9"/>
  <c r="CB810" i="9"/>
  <c r="DJ810" i="9"/>
  <c r="CA810" i="9"/>
  <c r="DB836" i="9"/>
  <c r="BS836" i="9"/>
  <c r="DK836" i="9"/>
  <c r="CB836" i="9"/>
  <c r="BE836" i="9"/>
  <c r="CN836" i="9"/>
  <c r="DC795" i="9"/>
  <c r="BT795" i="9"/>
  <c r="DC785" i="9"/>
  <c r="BT785" i="9"/>
  <c r="DI703" i="9"/>
  <c r="BZ703" i="9"/>
  <c r="DF703" i="9"/>
  <c r="BW703" i="9"/>
  <c r="DE703" i="9"/>
  <c r="BV703" i="9"/>
  <c r="DB703" i="9"/>
  <c r="BS703" i="9"/>
  <c r="DA707" i="9"/>
  <c r="BR707" i="9"/>
  <c r="CX707" i="9"/>
  <c r="BO707" i="9"/>
  <c r="CW707" i="9"/>
  <c r="BN707" i="9"/>
  <c r="CT707" i="9"/>
  <c r="BK707" i="9"/>
  <c r="CS715" i="9"/>
  <c r="BJ715" i="9"/>
  <c r="CP715" i="9"/>
  <c r="BG715" i="9"/>
  <c r="BF715" i="9"/>
  <c r="CO715" i="9"/>
  <c r="CL715" i="9"/>
  <c r="BC715" i="9"/>
  <c r="DB752" i="9"/>
  <c r="BS752" i="9"/>
  <c r="CO752" i="9"/>
  <c r="BF752" i="9"/>
  <c r="DI738" i="9"/>
  <c r="BZ738" i="9"/>
  <c r="BM574" i="9"/>
  <c r="CV574" i="9"/>
  <c r="DA574" i="9"/>
  <c r="BR574" i="9"/>
  <c r="CT574" i="9"/>
  <c r="BK574" i="9"/>
  <c r="BU574" i="9"/>
  <c r="DD574" i="9"/>
  <c r="BI574" i="9"/>
  <c r="CR574" i="9"/>
  <c r="DJ425" i="9"/>
  <c r="CA425" i="9"/>
  <c r="DB425" i="9"/>
  <c r="BS425" i="9"/>
  <c r="BZ331" i="9"/>
  <c r="DI331" i="9"/>
  <c r="DE331" i="9"/>
  <c r="BV331" i="9"/>
  <c r="CX524" i="9"/>
  <c r="BO524" i="9"/>
  <c r="DJ639" i="9"/>
  <c r="CA639" i="9"/>
  <c r="BG639" i="9"/>
  <c r="CP639" i="9"/>
  <c r="CL601" i="9"/>
  <c r="BC601" i="9"/>
  <c r="BC593" i="9"/>
  <c r="CL593" i="9"/>
  <c r="DU593" i="9" s="1"/>
  <c r="DX593" i="9" s="1"/>
  <c r="DI546" i="9"/>
  <c r="BZ546" i="9"/>
  <c r="DC321" i="9"/>
  <c r="BT321" i="9"/>
  <c r="BZ321" i="9"/>
  <c r="DI321" i="9"/>
  <c r="CL321" i="9"/>
  <c r="BC321" i="9"/>
  <c r="BH321" i="9"/>
  <c r="CQ321" i="9"/>
  <c r="CF297" i="9"/>
  <c r="CX493" i="9"/>
  <c r="BO493" i="9"/>
  <c r="CP493" i="9"/>
  <c r="BG493" i="9"/>
  <c r="BO472" i="9"/>
  <c r="CX472" i="9"/>
  <c r="BG472" i="9"/>
  <c r="CP472" i="9"/>
  <c r="CM309" i="9"/>
  <c r="BD309" i="9"/>
  <c r="BL309" i="9"/>
  <c r="CU309" i="9"/>
  <c r="DG309" i="9"/>
  <c r="BX309" i="9"/>
  <c r="BF309" i="9"/>
  <c r="CO309" i="9"/>
  <c r="CP597" i="9"/>
  <c r="DU597" i="9" s="1"/>
  <c r="DX597" i="9" s="1"/>
  <c r="BG597" i="9"/>
  <c r="BG589" i="9"/>
  <c r="CP589" i="9"/>
  <c r="CP473" i="9"/>
  <c r="BG473" i="9"/>
  <c r="BG424" i="9"/>
  <c r="CP424" i="9"/>
  <c r="DF317" i="9"/>
  <c r="BW317" i="9"/>
  <c r="CX317" i="9"/>
  <c r="BO317" i="9"/>
  <c r="DB317" i="9"/>
  <c r="BS317" i="9"/>
  <c r="DG317" i="9"/>
  <c r="BX317" i="9"/>
  <c r="CO317" i="9"/>
  <c r="BF317" i="9"/>
  <c r="DJ306" i="9"/>
  <c r="CA306" i="9"/>
  <c r="BL306" i="9"/>
  <c r="CU306" i="9"/>
  <c r="BJ306" i="9"/>
  <c r="CS306" i="9"/>
  <c r="DB306" i="9"/>
  <c r="BS306" i="9"/>
  <c r="CO261" i="9"/>
  <c r="BF261" i="9"/>
  <c r="DE261" i="9"/>
  <c r="BV261" i="9"/>
  <c r="CP261" i="9"/>
  <c r="BG261" i="9"/>
  <c r="CX261" i="9"/>
  <c r="BO261" i="9"/>
  <c r="BX261" i="9"/>
  <c r="DG261" i="9"/>
  <c r="CL261" i="9"/>
  <c r="BC261" i="9"/>
  <c r="DA294" i="9"/>
  <c r="BR294" i="9"/>
  <c r="BF294" i="9"/>
  <c r="CO294" i="9"/>
  <c r="DI294" i="9"/>
  <c r="BZ294" i="9"/>
  <c r="BD294" i="9"/>
  <c r="CM294" i="9"/>
  <c r="CW294" i="9"/>
  <c r="BN294" i="9"/>
  <c r="BV310" i="9"/>
  <c r="DE310" i="9"/>
  <c r="CP310" i="9"/>
  <c r="BG310" i="9"/>
  <c r="BJ310" i="9"/>
  <c r="CS310" i="9"/>
  <c r="DB310" i="9"/>
  <c r="BS310" i="9"/>
  <c r="CL99" i="9"/>
  <c r="DU99" i="9" s="1"/>
  <c r="DX99" i="9" s="1"/>
  <c r="BC99" i="9"/>
  <c r="CB254" i="9"/>
  <c r="DK254" i="9"/>
  <c r="CY254" i="9"/>
  <c r="BP254" i="9"/>
  <c r="DI254" i="9"/>
  <c r="BZ254" i="9"/>
  <c r="BD254" i="9"/>
  <c r="CM254" i="9"/>
  <c r="CW254" i="9"/>
  <c r="BN254" i="9"/>
  <c r="BX119" i="9"/>
  <c r="DG119" i="9"/>
  <c r="CQ119" i="9"/>
  <c r="BH119" i="9"/>
  <c r="CQ120" i="9"/>
  <c r="DU120" i="9" s="1"/>
  <c r="DX120" i="9" s="1"/>
  <c r="BH120" i="9"/>
  <c r="CQ104" i="9"/>
  <c r="BH104" i="9"/>
  <c r="CY104" i="9"/>
  <c r="BP104" i="9"/>
  <c r="DC104" i="9"/>
  <c r="BT104" i="9"/>
  <c r="DB104" i="9"/>
  <c r="BS104" i="9"/>
  <c r="DE260" i="9"/>
  <c r="BV260" i="9"/>
  <c r="CP260" i="9"/>
  <c r="BG260" i="9"/>
  <c r="CS260" i="9"/>
  <c r="BJ260" i="9"/>
  <c r="DB260" i="9"/>
  <c r="BS260" i="9"/>
  <c r="CN260" i="9"/>
  <c r="BE260" i="9"/>
  <c r="BM125" i="9"/>
  <c r="CV125" i="9"/>
  <c r="BW109" i="9"/>
  <c r="DF109" i="9"/>
  <c r="CY109" i="9"/>
  <c r="BP109" i="9"/>
  <c r="DK105" i="9"/>
  <c r="CB105" i="9"/>
  <c r="CX105" i="9"/>
  <c r="BO105" i="9"/>
  <c r="BK112" i="9"/>
  <c r="CT112" i="9"/>
  <c r="DB112" i="9"/>
  <c r="BS112" i="9"/>
  <c r="DK112" i="9"/>
  <c r="CB112" i="9"/>
  <c r="BO59" i="9"/>
  <c r="CX59" i="9"/>
  <c r="CU59" i="9"/>
  <c r="BL59" i="9"/>
  <c r="DA59" i="9"/>
  <c r="BR59" i="9"/>
  <c r="BW59" i="9"/>
  <c r="DF59" i="9"/>
  <c r="CQ58" i="9"/>
  <c r="BH58" i="9"/>
  <c r="BF58" i="9"/>
  <c r="CO58" i="9"/>
  <c r="BL58" i="9"/>
  <c r="CU58" i="9"/>
  <c r="CT58" i="9"/>
  <c r="BK58" i="9"/>
  <c r="BW33" i="9"/>
  <c r="DF33" i="9"/>
  <c r="DC33" i="9"/>
  <c r="BT33" i="9"/>
  <c r="DB33" i="9"/>
  <c r="BS33" i="9"/>
  <c r="DG33" i="9"/>
  <c r="BX33" i="9"/>
  <c r="CM12" i="9"/>
  <c r="BD12" i="9"/>
  <c r="CP34" i="9"/>
  <c r="BG34" i="9"/>
  <c r="DK34" i="9"/>
  <c r="CB34" i="9"/>
  <c r="CA34" i="9"/>
  <c r="DJ34" i="9"/>
  <c r="BE34" i="9"/>
  <c r="CN34" i="9"/>
  <c r="BY985" i="9"/>
  <c r="DH985" i="9"/>
  <c r="CL985" i="9"/>
  <c r="BC985" i="9"/>
  <c r="DA985" i="9"/>
  <c r="BR985" i="9"/>
  <c r="BW981" i="9"/>
  <c r="DF981" i="9"/>
  <c r="BG981" i="9"/>
  <c r="CP981" i="9"/>
  <c r="BV902" i="9"/>
  <c r="DE902" i="9"/>
  <c r="DJ902" i="9"/>
  <c r="CA902" i="9"/>
  <c r="DC902" i="9"/>
  <c r="BT902" i="9"/>
  <c r="CQ902" i="9"/>
  <c r="BH902" i="9"/>
  <c r="BR902" i="9"/>
  <c r="DA902" i="9"/>
  <c r="CX916" i="9"/>
  <c r="BO916" i="9"/>
  <c r="BN916" i="9"/>
  <c r="CW916" i="9"/>
  <c r="CM916" i="9"/>
  <c r="BD916" i="9"/>
  <c r="BF916" i="9"/>
  <c r="CO916" i="9"/>
  <c r="CE891" i="9"/>
  <c r="CD891" i="9"/>
  <c r="CC887" i="9"/>
  <c r="CD887" i="9"/>
  <c r="CE887" i="9"/>
  <c r="BJ858" i="9"/>
  <c r="CS858" i="9"/>
  <c r="CB858" i="9"/>
  <c r="DK858" i="9"/>
  <c r="BZ814" i="9"/>
  <c r="DI814" i="9"/>
  <c r="DU814" i="9" s="1"/>
  <c r="DX814" i="9" s="1"/>
  <c r="CM814" i="9"/>
  <c r="BD814" i="9"/>
  <c r="BK835" i="9"/>
  <c r="CT835" i="9"/>
  <c r="CY835" i="9"/>
  <c r="BP835" i="9"/>
  <c r="BO835" i="9"/>
  <c r="CX835" i="9"/>
  <c r="CU835" i="9"/>
  <c r="BL835" i="9"/>
  <c r="BV805" i="9"/>
  <c r="DE805" i="9"/>
  <c r="CX805" i="9"/>
  <c r="BO805" i="9"/>
  <c r="BX805" i="9"/>
  <c r="DG805" i="9"/>
  <c r="CL805" i="9"/>
  <c r="BC805" i="9"/>
  <c r="CU805" i="9"/>
  <c r="BL805" i="9"/>
  <c r="DI723" i="9"/>
  <c r="BZ723" i="9"/>
  <c r="CP723" i="9"/>
  <c r="BG723" i="9"/>
  <c r="CO723" i="9"/>
  <c r="BF723" i="9"/>
  <c r="CL723" i="9"/>
  <c r="BC723" i="9"/>
  <c r="CL669" i="9"/>
  <c r="BC669" i="9"/>
  <c r="DJ719" i="9"/>
  <c r="CA719" i="9"/>
  <c r="DI731" i="9"/>
  <c r="BZ731" i="9"/>
  <c r="DF731" i="9"/>
  <c r="BW731" i="9"/>
  <c r="DE731" i="9"/>
  <c r="BV731" i="9"/>
  <c r="DB731" i="9"/>
  <c r="BS731" i="9"/>
  <c r="BO670" i="9"/>
  <c r="CX670" i="9"/>
  <c r="CL670" i="9"/>
  <c r="BC670" i="9"/>
  <c r="DB744" i="9"/>
  <c r="BS744" i="9"/>
  <c r="CO744" i="9"/>
  <c r="BF744" i="9"/>
  <c r="CS683" i="9"/>
  <c r="BJ683" i="9"/>
  <c r="DF683" i="9"/>
  <c r="BW683" i="9"/>
  <c r="BV683" i="9"/>
  <c r="DE683" i="9"/>
  <c r="DB683" i="9"/>
  <c r="BS683" i="9"/>
  <c r="BY576" i="9"/>
  <c r="DH576" i="9"/>
  <c r="DA576" i="9"/>
  <c r="BR576" i="9"/>
  <c r="BQ576" i="9"/>
  <c r="CZ576" i="9"/>
  <c r="BZ576" i="9"/>
  <c r="DI576" i="9"/>
  <c r="BE576" i="9"/>
  <c r="CN576" i="9"/>
  <c r="DC292" i="9"/>
  <c r="BT292" i="9"/>
  <c r="CO292" i="9"/>
  <c r="BF292" i="9"/>
  <c r="CW292" i="9"/>
  <c r="BN292" i="9"/>
  <c r="DF292" i="9"/>
  <c r="BW292" i="9"/>
  <c r="CN292" i="9"/>
  <c r="BE292" i="9"/>
  <c r="CT537" i="9"/>
  <c r="BK537" i="9"/>
  <c r="CL537" i="9"/>
  <c r="DU537" i="9" s="1"/>
  <c r="DX537" i="9" s="1"/>
  <c r="BC537" i="9"/>
  <c r="CL631" i="9"/>
  <c r="BC631" i="9"/>
  <c r="BK631" i="9"/>
  <c r="CT631" i="9"/>
  <c r="DF625" i="9"/>
  <c r="BW625" i="9"/>
  <c r="DF492" i="9"/>
  <c r="BW492" i="9"/>
  <c r="DD571" i="9"/>
  <c r="BU571" i="9"/>
  <c r="DJ525" i="9"/>
  <c r="CA525" i="9"/>
  <c r="DB525" i="9"/>
  <c r="BS525" i="9"/>
  <c r="CL422" i="9"/>
  <c r="BC422" i="9"/>
  <c r="BP412" i="9"/>
  <c r="CY412" i="9"/>
  <c r="CM412" i="9"/>
  <c r="BD412" i="9"/>
  <c r="BT301" i="9"/>
  <c r="DC301" i="9"/>
  <c r="CO301" i="9"/>
  <c r="BF301" i="9"/>
  <c r="BN301" i="9"/>
  <c r="CW301" i="9"/>
  <c r="DF301" i="9"/>
  <c r="BW301" i="9"/>
  <c r="BE301" i="9"/>
  <c r="CN301" i="9"/>
  <c r="CX630" i="9"/>
  <c r="BO630" i="9"/>
  <c r="BC627" i="9"/>
  <c r="CL627" i="9"/>
  <c r="CP627" i="9"/>
  <c r="BG627" i="9"/>
  <c r="BS580" i="9"/>
  <c r="DB580" i="9"/>
  <c r="CP580" i="9"/>
  <c r="BG580" i="9"/>
  <c r="DJ580" i="9"/>
  <c r="CA580" i="9"/>
  <c r="CO580" i="9"/>
  <c r="BF580" i="9"/>
  <c r="CX580" i="9"/>
  <c r="BO580" i="9"/>
  <c r="DF552" i="9"/>
  <c r="BW552" i="9"/>
  <c r="CX552" i="9"/>
  <c r="BO552" i="9"/>
  <c r="CP489" i="9"/>
  <c r="DU489" i="9" s="1"/>
  <c r="DX489" i="9" s="1"/>
  <c r="BG489" i="9"/>
  <c r="BO427" i="9"/>
  <c r="CX427" i="9"/>
  <c r="DA287" i="9"/>
  <c r="BR287" i="9"/>
  <c r="DF287" i="9"/>
  <c r="BW287" i="9"/>
  <c r="CT287" i="9"/>
  <c r="BK287" i="9"/>
  <c r="CX287" i="9"/>
  <c r="BO287" i="9"/>
  <c r="BX287" i="9"/>
  <c r="DG287" i="9"/>
  <c r="CL287" i="9"/>
  <c r="BC287" i="9"/>
  <c r="BJ316" i="9"/>
  <c r="CS316" i="9"/>
  <c r="CE266" i="9"/>
  <c r="CD266" i="9"/>
  <c r="BO113" i="9"/>
  <c r="CX113" i="9"/>
  <c r="DC113" i="9"/>
  <c r="BT113" i="9"/>
  <c r="CP113" i="9"/>
  <c r="BG113" i="9"/>
  <c r="CE267" i="9"/>
  <c r="CD267" i="9"/>
  <c r="CE264" i="9"/>
  <c r="CD264" i="9"/>
  <c r="CB255" i="9"/>
  <c r="DK255" i="9"/>
  <c r="BP255" i="9"/>
  <c r="CY255" i="9"/>
  <c r="CS255" i="9"/>
  <c r="BJ255" i="9"/>
  <c r="DB255" i="9"/>
  <c r="BS255" i="9"/>
  <c r="BE255" i="9"/>
  <c r="CN255" i="9"/>
  <c r="CE273" i="9"/>
  <c r="CD273" i="9"/>
  <c r="BL268" i="9"/>
  <c r="CU268" i="9"/>
  <c r="CB268" i="9"/>
  <c r="DK268" i="9"/>
  <c r="BP268" i="9"/>
  <c r="CY268" i="9"/>
  <c r="BT268" i="9"/>
  <c r="DC268" i="9"/>
  <c r="CQ268" i="9"/>
  <c r="BH268" i="9"/>
  <c r="BD82" i="9"/>
  <c r="CM82" i="9"/>
  <c r="CY77" i="9"/>
  <c r="BP77" i="9"/>
  <c r="DH77" i="9"/>
  <c r="BY77" i="9"/>
  <c r="BI77" i="9"/>
  <c r="CR77" i="9"/>
  <c r="CZ143" i="9"/>
  <c r="BQ143" i="9"/>
  <c r="BL143" i="9"/>
  <c r="CU143" i="9"/>
  <c r="BK85" i="9"/>
  <c r="CT85" i="9"/>
  <c r="CL85" i="9"/>
  <c r="BC85" i="9"/>
  <c r="CP85" i="9"/>
  <c r="BG85" i="9"/>
  <c r="CM85" i="9"/>
  <c r="BD85" i="9"/>
  <c r="CU83" i="9"/>
  <c r="BL83" i="9"/>
  <c r="BD13" i="9"/>
  <c r="CM13" i="9"/>
  <c r="BK76" i="9"/>
  <c r="CT76" i="9"/>
  <c r="CA76" i="9"/>
  <c r="DJ76" i="9"/>
  <c r="CX76" i="9"/>
  <c r="BO76" i="9"/>
  <c r="CN14" i="9"/>
  <c r="BE14" i="9"/>
  <c r="BV55" i="9"/>
  <c r="DE55" i="9"/>
  <c r="BF55" i="9"/>
  <c r="CO55" i="9"/>
  <c r="CL986" i="9"/>
  <c r="BC986" i="9"/>
  <c r="BM986" i="9"/>
  <c r="CV986" i="9"/>
  <c r="DA986" i="9"/>
  <c r="BR986" i="9"/>
  <c r="BW982" i="9"/>
  <c r="DF982" i="9"/>
  <c r="BG982" i="9"/>
  <c r="CP982" i="9"/>
  <c r="DU982" i="9" s="1"/>
  <c r="DX982" i="9" s="1"/>
  <c r="CW978" i="9"/>
  <c r="BN978" i="9"/>
  <c r="BI978" i="9"/>
  <c r="CR978" i="9"/>
  <c r="DU978" i="9" s="1"/>
  <c r="DX978" i="9" s="1"/>
  <c r="CP918" i="9"/>
  <c r="BG918" i="9"/>
  <c r="DJ918" i="9"/>
  <c r="CA918" i="9"/>
  <c r="BD918" i="9"/>
  <c r="CM918" i="9"/>
  <c r="BJ918" i="9"/>
  <c r="CS918" i="9"/>
  <c r="DJ894" i="9"/>
  <c r="CA894" i="9"/>
  <c r="BZ894" i="9"/>
  <c r="DI894" i="9"/>
  <c r="BD894" i="9"/>
  <c r="CM894" i="9"/>
  <c r="CW894" i="9"/>
  <c r="BN894" i="9"/>
  <c r="DF894" i="9"/>
  <c r="BW894" i="9"/>
  <c r="BE894" i="9"/>
  <c r="CN894" i="9"/>
  <c r="BP903" i="9"/>
  <c r="CY903" i="9"/>
  <c r="CO903" i="9"/>
  <c r="BF903" i="9"/>
  <c r="CX903" i="9"/>
  <c r="BO903" i="9"/>
  <c r="BX903" i="9"/>
  <c r="DG903" i="9"/>
  <c r="CL903" i="9"/>
  <c r="BC903" i="9"/>
  <c r="CU903" i="9"/>
  <c r="BL903" i="9"/>
  <c r="DG837" i="9"/>
  <c r="BX837" i="9"/>
  <c r="CU837" i="9"/>
  <c r="BL837" i="9"/>
  <c r="CT837" i="9"/>
  <c r="BK837" i="9"/>
  <c r="BF859" i="9"/>
  <c r="CO859" i="9"/>
  <c r="DU859" i="9" s="1"/>
  <c r="DX859" i="9" s="1"/>
  <c r="DK846" i="9"/>
  <c r="CB846" i="9"/>
  <c r="CM846" i="9"/>
  <c r="BD846" i="9"/>
  <c r="CE831" i="9"/>
  <c r="CD831" i="9"/>
  <c r="DK842" i="9"/>
  <c r="CB842" i="9"/>
  <c r="CP842" i="9"/>
  <c r="BG842" i="9"/>
  <c r="DK811" i="9"/>
  <c r="CB811" i="9"/>
  <c r="DC811" i="9"/>
  <c r="BT811" i="9"/>
  <c r="CQ797" i="9"/>
  <c r="DU797" i="9" s="1"/>
  <c r="DX797" i="9" s="1"/>
  <c r="BH797" i="9"/>
  <c r="DU994" i="9"/>
  <c r="DX994" i="9" s="1"/>
  <c r="CC968" i="9"/>
  <c r="CE968" i="9"/>
  <c r="CD968" i="9"/>
  <c r="DU955" i="9"/>
  <c r="DX955" i="9" s="1"/>
  <c r="DU939" i="9"/>
  <c r="DX939" i="9" s="1"/>
  <c r="DU954" i="9"/>
  <c r="DX954" i="9" s="1"/>
  <c r="DU950" i="9"/>
  <c r="DX950" i="9" s="1"/>
  <c r="DU942" i="9"/>
  <c r="DX942" i="9" s="1"/>
  <c r="DU938" i="9"/>
  <c r="DX938" i="9" s="1"/>
  <c r="DK873" i="9"/>
  <c r="CB873" i="9"/>
  <c r="CR873" i="9"/>
  <c r="BI873" i="9"/>
  <c r="CQ873" i="9"/>
  <c r="BH873" i="9"/>
  <c r="CN873" i="9"/>
  <c r="BE873" i="9"/>
  <c r="BS873" i="9"/>
  <c r="DB873" i="9"/>
  <c r="BC873" i="9"/>
  <c r="CL873" i="9"/>
  <c r="BR873" i="9"/>
  <c r="DA873" i="9"/>
  <c r="CF857" i="9"/>
  <c r="CF853" i="9"/>
  <c r="DK829" i="9"/>
  <c r="CB829" i="9"/>
  <c r="BY829" i="9"/>
  <c r="DH829" i="9"/>
  <c r="BX829" i="9"/>
  <c r="DG829" i="9"/>
  <c r="BU829" i="9"/>
  <c r="DD829" i="9"/>
  <c r="CA829" i="9"/>
  <c r="DJ829" i="9"/>
  <c r="BK829" i="9"/>
  <c r="CT829" i="9"/>
  <c r="DI829" i="9"/>
  <c r="BZ829" i="9"/>
  <c r="CS829" i="9"/>
  <c r="BJ829" i="9"/>
  <c r="DH819" i="9"/>
  <c r="BY819" i="9"/>
  <c r="CZ819" i="9"/>
  <c r="BQ819" i="9"/>
  <c r="DD819" i="9"/>
  <c r="BU819" i="9"/>
  <c r="DA819" i="9"/>
  <c r="BR819" i="9"/>
  <c r="BX819" i="9"/>
  <c r="DG819" i="9"/>
  <c r="BH819" i="9"/>
  <c r="CQ819" i="9"/>
  <c r="BW819" i="9"/>
  <c r="DF819" i="9"/>
  <c r="BG819" i="9"/>
  <c r="CP819" i="9"/>
  <c r="CR794" i="9"/>
  <c r="BI794" i="9"/>
  <c r="DK794" i="9"/>
  <c r="CB794" i="9"/>
  <c r="BO794" i="9"/>
  <c r="CX794" i="9"/>
  <c r="BN794" i="9"/>
  <c r="CW794" i="9"/>
  <c r="CZ793" i="9"/>
  <c r="BQ793" i="9"/>
  <c r="CR793" i="9"/>
  <c r="BI793" i="9"/>
  <c r="DK793" i="9"/>
  <c r="CB793" i="9"/>
  <c r="CU793" i="9"/>
  <c r="BL793" i="9"/>
  <c r="CA793" i="9"/>
  <c r="DJ793" i="9"/>
  <c r="BK793" i="9"/>
  <c r="CT793" i="9"/>
  <c r="DI793" i="9"/>
  <c r="BZ793" i="9"/>
  <c r="CS793" i="9"/>
  <c r="BJ793" i="9"/>
  <c r="DD792" i="9"/>
  <c r="BU792" i="9"/>
  <c r="DG792" i="9"/>
  <c r="BX792" i="9"/>
  <c r="CQ792" i="9"/>
  <c r="BH792" i="9"/>
  <c r="BW792" i="9"/>
  <c r="DF792" i="9"/>
  <c r="BG792" i="9"/>
  <c r="CP792" i="9"/>
  <c r="DE792" i="9"/>
  <c r="BV792" i="9"/>
  <c r="CO792" i="9"/>
  <c r="BF792" i="9"/>
  <c r="CV791" i="9"/>
  <c r="BM791" i="9"/>
  <c r="CN791" i="9"/>
  <c r="BE791" i="9"/>
  <c r="DC791" i="9"/>
  <c r="BT791" i="9"/>
  <c r="CM791" i="9"/>
  <c r="BD791" i="9"/>
  <c r="BS791" i="9"/>
  <c r="DB791" i="9"/>
  <c r="BC791" i="9"/>
  <c r="CL791" i="9"/>
  <c r="DA791" i="9"/>
  <c r="BR791" i="9"/>
  <c r="CZ790" i="9"/>
  <c r="BQ790" i="9"/>
  <c r="DH790" i="9"/>
  <c r="BY790" i="9"/>
  <c r="CY790" i="9"/>
  <c r="BP790" i="9"/>
  <c r="BO790" i="9"/>
  <c r="CX790" i="9"/>
  <c r="CW790" i="9"/>
  <c r="BN790" i="9"/>
  <c r="DU1004" i="9"/>
  <c r="DX1004" i="9" s="1"/>
  <c r="DU967" i="9"/>
  <c r="DX967" i="9" s="1"/>
  <c r="DU937" i="9"/>
  <c r="DX937" i="9" s="1"/>
  <c r="CD911" i="9"/>
  <c r="CC911" i="9"/>
  <c r="CE911" i="9"/>
  <c r="CD915" i="9"/>
  <c r="CC915" i="9"/>
  <c r="CE915" i="9"/>
  <c r="DU959" i="9"/>
  <c r="DX959" i="9" s="1"/>
  <c r="CF952" i="9"/>
  <c r="CF944" i="9"/>
  <c r="CM877" i="9"/>
  <c r="BD877" i="9"/>
  <c r="BO877" i="9"/>
  <c r="CX877" i="9"/>
  <c r="BN877" i="9"/>
  <c r="CW877" i="9"/>
  <c r="CE870" i="9"/>
  <c r="CC870" i="9"/>
  <c r="CD870" i="9"/>
  <c r="DC869" i="9"/>
  <c r="BT869" i="9"/>
  <c r="CZ869" i="9"/>
  <c r="BQ869" i="9"/>
  <c r="CY869" i="9"/>
  <c r="BP869" i="9"/>
  <c r="CV869" i="9"/>
  <c r="BM869" i="9"/>
  <c r="BW869" i="9"/>
  <c r="DF869" i="9"/>
  <c r="BG869" i="9"/>
  <c r="CP869" i="9"/>
  <c r="BV869" i="9"/>
  <c r="DE869" i="9"/>
  <c r="BF869" i="9"/>
  <c r="CO869" i="9"/>
  <c r="CQ865" i="9"/>
  <c r="BH865" i="9"/>
  <c r="BN865" i="9"/>
  <c r="CW865" i="9"/>
  <c r="CV865" i="9"/>
  <c r="BM865" i="9"/>
  <c r="CU865" i="9"/>
  <c r="BL865" i="9"/>
  <c r="DD865" i="9"/>
  <c r="BU865" i="9"/>
  <c r="BW865" i="9"/>
  <c r="DF865" i="9"/>
  <c r="BG865" i="9"/>
  <c r="CP865" i="9"/>
  <c r="CD841" i="9"/>
  <c r="CE841" i="9"/>
  <c r="CC841" i="9"/>
  <c r="CV818" i="9"/>
  <c r="BM818" i="9"/>
  <c r="CN818" i="9"/>
  <c r="BE818" i="9"/>
  <c r="DA818" i="9"/>
  <c r="BR818" i="9"/>
  <c r="CZ818" i="9"/>
  <c r="BQ818" i="9"/>
  <c r="BX818" i="9"/>
  <c r="DG818" i="9"/>
  <c r="BH818" i="9"/>
  <c r="CQ818" i="9"/>
  <c r="DF818" i="9"/>
  <c r="BW818" i="9"/>
  <c r="CP818" i="9"/>
  <c r="BG818" i="9"/>
  <c r="CZ816" i="9"/>
  <c r="BQ816" i="9"/>
  <c r="CR816" i="9"/>
  <c r="BI816" i="9"/>
  <c r="CO816" i="9"/>
  <c r="BF816" i="9"/>
  <c r="CN816" i="9"/>
  <c r="BE816" i="9"/>
  <c r="BT816" i="9"/>
  <c r="DC816" i="9"/>
  <c r="BD816" i="9"/>
  <c r="CM816" i="9"/>
  <c r="DB816" i="9"/>
  <c r="BS816" i="9"/>
  <c r="CL816" i="9"/>
  <c r="BC816" i="9"/>
  <c r="BM804" i="9"/>
  <c r="CV804" i="9"/>
  <c r="DJ804" i="9"/>
  <c r="CA804" i="9"/>
  <c r="CO804" i="9"/>
  <c r="BF804" i="9"/>
  <c r="BO804" i="9"/>
  <c r="CX804" i="9"/>
  <c r="BY804" i="9"/>
  <c r="DH804" i="9"/>
  <c r="CL804" i="9"/>
  <c r="BC804" i="9"/>
  <c r="BT804" i="9"/>
  <c r="DC804" i="9"/>
  <c r="BD804" i="9"/>
  <c r="CM804" i="9"/>
  <c r="CV789" i="9"/>
  <c r="BM789" i="9"/>
  <c r="DA789" i="9"/>
  <c r="BR789" i="9"/>
  <c r="CZ789" i="9"/>
  <c r="BQ789" i="9"/>
  <c r="BZ789" i="9"/>
  <c r="DI789" i="9"/>
  <c r="CN789" i="9"/>
  <c r="BE789" i="9"/>
  <c r="CW789" i="9"/>
  <c r="BN789" i="9"/>
  <c r="CA789" i="9"/>
  <c r="DJ789" i="9"/>
  <c r="BK789" i="9"/>
  <c r="CT789" i="9"/>
  <c r="CC1001" i="9"/>
  <c r="CD1001" i="9"/>
  <c r="CE1001" i="9"/>
  <c r="CC990" i="9"/>
  <c r="CD990" i="9"/>
  <c r="CE990" i="9"/>
  <c r="DU988" i="9"/>
  <c r="DX988" i="9" s="1"/>
  <c r="CC974" i="9"/>
  <c r="CD974" i="9"/>
  <c r="CE974" i="9"/>
  <c r="DU943" i="9"/>
  <c r="DX943" i="9" s="1"/>
  <c r="CF965" i="9"/>
  <c r="CD953" i="9"/>
  <c r="CE953" i="9"/>
  <c r="CC953" i="9"/>
  <c r="CD949" i="9"/>
  <c r="CE949" i="9"/>
  <c r="CC949" i="9"/>
  <c r="CD945" i="9"/>
  <c r="CE945" i="9"/>
  <c r="CC945" i="9"/>
  <c r="CD941" i="9"/>
  <c r="CE941" i="9"/>
  <c r="CC941" i="9"/>
  <c r="CD937" i="9"/>
  <c r="CE937" i="9"/>
  <c r="CC937" i="9"/>
  <c r="CD960" i="9"/>
  <c r="CC960" i="9"/>
  <c r="CE960" i="9"/>
  <c r="DU917" i="9"/>
  <c r="DX917" i="9" s="1"/>
  <c r="BV864" i="9"/>
  <c r="DE864" i="9"/>
  <c r="BH864" i="9"/>
  <c r="CQ864" i="9"/>
  <c r="BJ864" i="9"/>
  <c r="CS864" i="9"/>
  <c r="BT864" i="9"/>
  <c r="DC864" i="9"/>
  <c r="BO864" i="9"/>
  <c r="CX864" i="9"/>
  <c r="DU863" i="9"/>
  <c r="DX863" i="9" s="1"/>
  <c r="CF851" i="9"/>
  <c r="DU861" i="9"/>
  <c r="DX861" i="9" s="1"/>
  <c r="DU828" i="9"/>
  <c r="DX828" i="9" s="1"/>
  <c r="DA821" i="9"/>
  <c r="BR821" i="9"/>
  <c r="CS821" i="9"/>
  <c r="BJ821" i="9"/>
  <c r="CR821" i="9"/>
  <c r="BI821" i="9"/>
  <c r="CO821" i="9"/>
  <c r="BF821" i="9"/>
  <c r="BT821" i="9"/>
  <c r="DC821" i="9"/>
  <c r="BD821" i="9"/>
  <c r="CM821" i="9"/>
  <c r="BS821" i="9"/>
  <c r="DB821" i="9"/>
  <c r="BC821" i="9"/>
  <c r="CL821" i="9"/>
  <c r="DH815" i="9"/>
  <c r="BY815" i="9"/>
  <c r="CV815" i="9"/>
  <c r="BM815" i="9"/>
  <c r="CS815" i="9"/>
  <c r="BJ815" i="9"/>
  <c r="BT815" i="9"/>
  <c r="DC815" i="9"/>
  <c r="BD815" i="9"/>
  <c r="CM815" i="9"/>
  <c r="BS815" i="9"/>
  <c r="DB815" i="9"/>
  <c r="BC815" i="9"/>
  <c r="CL815" i="9"/>
  <c r="DU813" i="9"/>
  <c r="DX813" i="9" s="1"/>
  <c r="CZ802" i="9"/>
  <c r="BQ802" i="9"/>
  <c r="CR802" i="9"/>
  <c r="BI802" i="9"/>
  <c r="CB802" i="9"/>
  <c r="DK802" i="9"/>
  <c r="BL802" i="9"/>
  <c r="CU802" i="9"/>
  <c r="CA802" i="9"/>
  <c r="DJ802" i="9"/>
  <c r="BK802" i="9"/>
  <c r="CT802" i="9"/>
  <c r="DI802" i="9"/>
  <c r="BZ802" i="9"/>
  <c r="CS802" i="9"/>
  <c r="BJ802" i="9"/>
  <c r="DD801" i="9"/>
  <c r="BU801" i="9"/>
  <c r="DG801" i="9"/>
  <c r="BX801" i="9"/>
  <c r="CQ801" i="9"/>
  <c r="BH801" i="9"/>
  <c r="BW801" i="9"/>
  <c r="DF801" i="9"/>
  <c r="BG801" i="9"/>
  <c r="CP801" i="9"/>
  <c r="DE801" i="9"/>
  <c r="BV801" i="9"/>
  <c r="CO801" i="9"/>
  <c r="BF801" i="9"/>
  <c r="CV800" i="9"/>
  <c r="BM800" i="9"/>
  <c r="CN800" i="9"/>
  <c r="BE800" i="9"/>
  <c r="DC800" i="9"/>
  <c r="BT800" i="9"/>
  <c r="CM800" i="9"/>
  <c r="BD800" i="9"/>
  <c r="BS800" i="9"/>
  <c r="DB800" i="9"/>
  <c r="BC800" i="9"/>
  <c r="CL800" i="9"/>
  <c r="DA800" i="9"/>
  <c r="BR800" i="9"/>
  <c r="DI803" i="9"/>
  <c r="BZ803" i="9"/>
  <c r="DH803" i="9"/>
  <c r="BY803" i="9"/>
  <c r="DE803" i="9"/>
  <c r="BV803" i="9"/>
  <c r="DD803" i="9"/>
  <c r="BU803" i="9"/>
  <c r="CB803" i="9"/>
  <c r="DK803" i="9"/>
  <c r="BL803" i="9"/>
  <c r="CU803" i="9"/>
  <c r="DJ803" i="9"/>
  <c r="CA803" i="9"/>
  <c r="CT803" i="9"/>
  <c r="BK803" i="9"/>
  <c r="CF798" i="9"/>
  <c r="CR788" i="9"/>
  <c r="BI788" i="9"/>
  <c r="DI788" i="9"/>
  <c r="BZ788" i="9"/>
  <c r="BX788" i="9"/>
  <c r="DG788" i="9"/>
  <c r="BH788" i="9"/>
  <c r="CQ788" i="9"/>
  <c r="BW788" i="9"/>
  <c r="DF788" i="9"/>
  <c r="BG788" i="9"/>
  <c r="CP788" i="9"/>
  <c r="CS788" i="9"/>
  <c r="BJ788" i="9"/>
  <c r="DU786" i="9"/>
  <c r="DX786" i="9" s="1"/>
  <c r="DU1012" i="9"/>
  <c r="DX1012" i="9" s="1"/>
  <c r="CC1016" i="9"/>
  <c r="CD1016" i="9"/>
  <c r="CE1016" i="9"/>
  <c r="DU949" i="9"/>
  <c r="DX949" i="9" s="1"/>
  <c r="CD919" i="9"/>
  <c r="CC919" i="9"/>
  <c r="CE919" i="9"/>
  <c r="DU876" i="9"/>
  <c r="DX876" i="9" s="1"/>
  <c r="CC879" i="9"/>
  <c r="CD879" i="9"/>
  <c r="CE879" i="9"/>
  <c r="DU854" i="9"/>
  <c r="DX854" i="9" s="1"/>
  <c r="DU852" i="9"/>
  <c r="DX852" i="9" s="1"/>
  <c r="DU851" i="9"/>
  <c r="DX851" i="9" s="1"/>
  <c r="CR820" i="9"/>
  <c r="BI820" i="9"/>
  <c r="DI820" i="9"/>
  <c r="BZ820" i="9"/>
  <c r="CW820" i="9"/>
  <c r="BN820" i="9"/>
  <c r="CV820" i="9"/>
  <c r="BM820" i="9"/>
  <c r="BX820" i="9"/>
  <c r="DG820" i="9"/>
  <c r="BH820" i="9"/>
  <c r="CQ820" i="9"/>
  <c r="BW820" i="9"/>
  <c r="DF820" i="9"/>
  <c r="BG820" i="9"/>
  <c r="CP820" i="9"/>
  <c r="BC787" i="9"/>
  <c r="CL787" i="9"/>
  <c r="BI787" i="9"/>
  <c r="CR787" i="9"/>
  <c r="BG787" i="9"/>
  <c r="CP787" i="9"/>
  <c r="BE787" i="9"/>
  <c r="CN787" i="9"/>
  <c r="DC787" i="9"/>
  <c r="BT787" i="9"/>
  <c r="CM787" i="9"/>
  <c r="BD787" i="9"/>
  <c r="DA787" i="9"/>
  <c r="BR787" i="9"/>
  <c r="CF909" i="9"/>
  <c r="DC825" i="9"/>
  <c r="BT825" i="9"/>
  <c r="CR825" i="9"/>
  <c r="BI825" i="9"/>
  <c r="CQ825" i="9"/>
  <c r="BH825" i="9"/>
  <c r="CN825" i="9"/>
  <c r="BE825" i="9"/>
  <c r="BS825" i="9"/>
  <c r="DB825" i="9"/>
  <c r="BC825" i="9"/>
  <c r="CL825" i="9"/>
  <c r="BR825" i="9"/>
  <c r="DA825" i="9"/>
  <c r="CV817" i="9"/>
  <c r="BM817" i="9"/>
  <c r="CN817" i="9"/>
  <c r="BE817" i="9"/>
  <c r="CR817" i="9"/>
  <c r="BI817" i="9"/>
  <c r="CO817" i="9"/>
  <c r="BF817" i="9"/>
  <c r="BT817" i="9"/>
  <c r="DC817" i="9"/>
  <c r="BD817" i="9"/>
  <c r="CM817" i="9"/>
  <c r="DB817" i="9"/>
  <c r="BS817" i="9"/>
  <c r="CL817" i="9"/>
  <c r="BC817" i="9"/>
  <c r="CV822" i="9"/>
  <c r="BM822" i="9"/>
  <c r="CN822" i="9"/>
  <c r="BE822" i="9"/>
  <c r="BP822" i="9"/>
  <c r="CY822" i="9"/>
  <c r="CX822" i="9"/>
  <c r="BO822" i="9"/>
  <c r="CC967" i="9"/>
  <c r="CD967" i="9"/>
  <c r="CE967" i="9"/>
  <c r="DU910" i="9"/>
  <c r="DX910" i="9" s="1"/>
  <c r="CC983" i="9"/>
  <c r="CE983" i="9"/>
  <c r="CD983" i="9"/>
  <c r="DU977" i="9"/>
  <c r="DX977" i="9" s="1"/>
  <c r="CC975" i="9"/>
  <c r="CD975" i="9"/>
  <c r="CE975" i="9"/>
  <c r="DU969" i="9"/>
  <c r="DX969" i="9" s="1"/>
  <c r="DU875" i="9"/>
  <c r="DX875" i="9" s="1"/>
  <c r="CC1008" i="9"/>
  <c r="CD1008" i="9"/>
  <c r="CE1008" i="9"/>
  <c r="DU1010" i="9"/>
  <c r="DX1010" i="9" s="1"/>
  <c r="CC1007" i="9"/>
  <c r="CD1007" i="9"/>
  <c r="CE1007" i="9"/>
  <c r="DU1017" i="9"/>
  <c r="DX1017" i="9" s="1"/>
  <c r="CC1011" i="9"/>
  <c r="CD1011" i="9"/>
  <c r="CE1011" i="9"/>
  <c r="CF963" i="9"/>
  <c r="CC988" i="9"/>
  <c r="CE988" i="9"/>
  <c r="CD988" i="9"/>
  <c r="CC976" i="9"/>
  <c r="CD976" i="9"/>
  <c r="CE976" i="9"/>
  <c r="CC972" i="9"/>
  <c r="CE972" i="9"/>
  <c r="CD972" i="9"/>
  <c r="DU919" i="9"/>
  <c r="DX919" i="9" s="1"/>
  <c r="DC873" i="9"/>
  <c r="BT873" i="9"/>
  <c r="BO873" i="9"/>
  <c r="CX873" i="9"/>
  <c r="BN873" i="9"/>
  <c r="CW873" i="9"/>
  <c r="CE866" i="9"/>
  <c r="CC866" i="9"/>
  <c r="CD866" i="9"/>
  <c r="DU879" i="9"/>
  <c r="DX879" i="9" s="1"/>
  <c r="DU895" i="9"/>
  <c r="DX895" i="9" s="1"/>
  <c r="CE871" i="9"/>
  <c r="CC871" i="9"/>
  <c r="CD871" i="9"/>
  <c r="DU841" i="9"/>
  <c r="DX841" i="9" s="1"/>
  <c r="BT829" i="9"/>
  <c r="DC829" i="9"/>
  <c r="BQ829" i="9"/>
  <c r="CZ829" i="9"/>
  <c r="BP829" i="9"/>
  <c r="CY829" i="9"/>
  <c r="BM829" i="9"/>
  <c r="CV829" i="9"/>
  <c r="BW829" i="9"/>
  <c r="DF829" i="9"/>
  <c r="BG829" i="9"/>
  <c r="CP829" i="9"/>
  <c r="DE829" i="9"/>
  <c r="BV829" i="9"/>
  <c r="BF829" i="9"/>
  <c r="CO829" i="9"/>
  <c r="DE819" i="9"/>
  <c r="BV819" i="9"/>
  <c r="CV819" i="9"/>
  <c r="BM819" i="9"/>
  <c r="CS819" i="9"/>
  <c r="BJ819" i="9"/>
  <c r="BT819" i="9"/>
  <c r="DC819" i="9"/>
  <c r="BD819" i="9"/>
  <c r="CM819" i="9"/>
  <c r="BS819" i="9"/>
  <c r="DB819" i="9"/>
  <c r="BC819" i="9"/>
  <c r="CL819" i="9"/>
  <c r="DG794" i="9"/>
  <c r="BX794" i="9"/>
  <c r="BU794" i="9"/>
  <c r="DD794" i="9"/>
  <c r="DC794" i="9"/>
  <c r="BT794" i="9"/>
  <c r="DJ794" i="9"/>
  <c r="CA794" i="9"/>
  <c r="BK794" i="9"/>
  <c r="CT794" i="9"/>
  <c r="BZ794" i="9"/>
  <c r="DI794" i="9"/>
  <c r="BJ794" i="9"/>
  <c r="CS794" i="9"/>
  <c r="DV793" i="9"/>
  <c r="DY793" i="9" s="1"/>
  <c r="DD793" i="9"/>
  <c r="BU793" i="9"/>
  <c r="DG793" i="9"/>
  <c r="BX793" i="9"/>
  <c r="CQ793" i="9"/>
  <c r="BH793" i="9"/>
  <c r="BW793" i="9"/>
  <c r="DF793" i="9"/>
  <c r="BG793" i="9"/>
  <c r="CP793" i="9"/>
  <c r="DE793" i="9"/>
  <c r="BV793" i="9"/>
  <c r="CO793" i="9"/>
  <c r="BF793" i="9"/>
  <c r="CV792" i="9"/>
  <c r="BM792" i="9"/>
  <c r="CN792" i="9"/>
  <c r="BE792" i="9"/>
  <c r="DC792" i="9"/>
  <c r="BT792" i="9"/>
  <c r="CM792" i="9"/>
  <c r="BD792" i="9"/>
  <c r="BS792" i="9"/>
  <c r="DB792" i="9"/>
  <c r="BC792" i="9"/>
  <c r="CL792" i="9"/>
  <c r="DA792" i="9"/>
  <c r="BR792" i="9"/>
  <c r="DH791" i="9"/>
  <c r="BY791" i="9"/>
  <c r="CY791" i="9"/>
  <c r="BP791" i="9"/>
  <c r="BO791" i="9"/>
  <c r="CX791" i="9"/>
  <c r="CW791" i="9"/>
  <c r="BN791" i="9"/>
  <c r="CR790" i="9"/>
  <c r="BI790" i="9"/>
  <c r="DK790" i="9"/>
  <c r="CB790" i="9"/>
  <c r="CU790" i="9"/>
  <c r="BL790" i="9"/>
  <c r="CA790" i="9"/>
  <c r="DJ790" i="9"/>
  <c r="BK790" i="9"/>
  <c r="CT790" i="9"/>
  <c r="DI790" i="9"/>
  <c r="BZ790" i="9"/>
  <c r="CS790" i="9"/>
  <c r="BJ790" i="9"/>
  <c r="DU1006" i="9"/>
  <c r="DX1006" i="9" s="1"/>
  <c r="CC1014" i="9"/>
  <c r="CD1014" i="9"/>
  <c r="CE1014" i="9"/>
  <c r="CC1002" i="9"/>
  <c r="CD1002" i="9"/>
  <c r="CE1002" i="9"/>
  <c r="DU996" i="9"/>
  <c r="DX996" i="9" s="1"/>
  <c r="CC993" i="9"/>
  <c r="CE993" i="9"/>
  <c r="CD993" i="9"/>
  <c r="DU991" i="9"/>
  <c r="DX991" i="9" s="1"/>
  <c r="CC977" i="9"/>
  <c r="CE977" i="9"/>
  <c r="CD977" i="9"/>
  <c r="DU971" i="9"/>
  <c r="DX971" i="9" s="1"/>
  <c r="CF950" i="9"/>
  <c r="CF942" i="9"/>
  <c r="CF917" i="9"/>
  <c r="CD916" i="9"/>
  <c r="CC916" i="9"/>
  <c r="CE916" i="9"/>
  <c r="DU874" i="9"/>
  <c r="DX874" i="9" s="1"/>
  <c r="CE868" i="9"/>
  <c r="CC868" i="9"/>
  <c r="CD868" i="9"/>
  <c r="DK877" i="9"/>
  <c r="CB877" i="9"/>
  <c r="DH877" i="9"/>
  <c r="BY877" i="9"/>
  <c r="DG877" i="9"/>
  <c r="BX877" i="9"/>
  <c r="DD877" i="9"/>
  <c r="BU877" i="9"/>
  <c r="CA877" i="9"/>
  <c r="DJ877" i="9"/>
  <c r="BK877" i="9"/>
  <c r="CT877" i="9"/>
  <c r="BZ877" i="9"/>
  <c r="DI877" i="9"/>
  <c r="BJ877" i="9"/>
  <c r="CS877" i="9"/>
  <c r="CU869" i="9"/>
  <c r="BL869" i="9"/>
  <c r="CR869" i="9"/>
  <c r="BI869" i="9"/>
  <c r="CQ869" i="9"/>
  <c r="BH869" i="9"/>
  <c r="CN869" i="9"/>
  <c r="BE869" i="9"/>
  <c r="BS869" i="9"/>
  <c r="DB869" i="9"/>
  <c r="BC869" i="9"/>
  <c r="CL869" i="9"/>
  <c r="BR869" i="9"/>
  <c r="DA869" i="9"/>
  <c r="DU881" i="9"/>
  <c r="DX881" i="9" s="1"/>
  <c r="DK865" i="9"/>
  <c r="CB865" i="9"/>
  <c r="CM865" i="9"/>
  <c r="BD865" i="9"/>
  <c r="DV865" i="9"/>
  <c r="DY865" i="9" s="1"/>
  <c r="CA865" i="9"/>
  <c r="DJ865" i="9"/>
  <c r="BF865" i="9"/>
  <c r="CO865" i="9"/>
  <c r="CY865" i="9"/>
  <c r="BP865" i="9"/>
  <c r="BS865" i="9"/>
  <c r="DB865" i="9"/>
  <c r="BC865" i="9"/>
  <c r="CL865" i="9"/>
  <c r="CD859" i="9"/>
  <c r="CC859" i="9"/>
  <c r="CE859" i="9"/>
  <c r="CD839" i="9"/>
  <c r="CE839" i="9"/>
  <c r="CC839" i="9"/>
  <c r="CE828" i="9"/>
  <c r="CC828" i="9"/>
  <c r="CD828" i="9"/>
  <c r="CF844" i="9"/>
  <c r="DE818" i="9"/>
  <c r="BV818" i="9"/>
  <c r="CS818" i="9"/>
  <c r="BJ818" i="9"/>
  <c r="CR818" i="9"/>
  <c r="BI818" i="9"/>
  <c r="BT818" i="9"/>
  <c r="DC818" i="9"/>
  <c r="BD818" i="9"/>
  <c r="CM818" i="9"/>
  <c r="BS818" i="9"/>
  <c r="DB818" i="9"/>
  <c r="BC818" i="9"/>
  <c r="CL818" i="9"/>
  <c r="DI816" i="9"/>
  <c r="BZ816" i="9"/>
  <c r="DV816" i="9"/>
  <c r="DY816" i="9" s="1"/>
  <c r="BP816" i="9"/>
  <c r="CY816" i="9"/>
  <c r="BO816" i="9"/>
  <c r="CX816" i="9"/>
  <c r="DE804" i="9"/>
  <c r="BV804" i="9"/>
  <c r="BJ804" i="9"/>
  <c r="CS804" i="9"/>
  <c r="DB804" i="9"/>
  <c r="BS804" i="9"/>
  <c r="BP804" i="9"/>
  <c r="CY804" i="9"/>
  <c r="DU795" i="9"/>
  <c r="DX795" i="9" s="1"/>
  <c r="DU796" i="9"/>
  <c r="DX796" i="9" s="1"/>
  <c r="BL789" i="9"/>
  <c r="CU789" i="9"/>
  <c r="DD789" i="9"/>
  <c r="BU789" i="9"/>
  <c r="CR789" i="9"/>
  <c r="BI789" i="9"/>
  <c r="DF789" i="9"/>
  <c r="BW789" i="9"/>
  <c r="CP789" i="9"/>
  <c r="BG789" i="9"/>
  <c r="CC1015" i="9"/>
  <c r="CD1015" i="9"/>
  <c r="CE1015" i="9"/>
  <c r="DU997" i="9"/>
  <c r="DX997" i="9" s="1"/>
  <c r="DU1013" i="9"/>
  <c r="DX1013" i="9" s="1"/>
  <c r="DU998" i="9"/>
  <c r="DX998" i="9" s="1"/>
  <c r="CC1017" i="9"/>
  <c r="CD1017" i="9"/>
  <c r="CE1017" i="9"/>
  <c r="DU1011" i="9"/>
  <c r="DX1011" i="9" s="1"/>
  <c r="CC978" i="9"/>
  <c r="CE978" i="9"/>
  <c r="CD978" i="9"/>
  <c r="DU972" i="9"/>
  <c r="DX972" i="9" s="1"/>
  <c r="CF881" i="9"/>
  <c r="CD957" i="9"/>
  <c r="CE957" i="9"/>
  <c r="CC957" i="9"/>
  <c r="DU911" i="9"/>
  <c r="DX911" i="9" s="1"/>
  <c r="DU915" i="9"/>
  <c r="DX915" i="9" s="1"/>
  <c r="CE872" i="9"/>
  <c r="CC872" i="9"/>
  <c r="CD872" i="9"/>
  <c r="DU845" i="9"/>
  <c r="DX845" i="9" s="1"/>
  <c r="CE826" i="9"/>
  <c r="CC826" i="9"/>
  <c r="CD826" i="9"/>
  <c r="BX864" i="9"/>
  <c r="DG864" i="9"/>
  <c r="BL864" i="9"/>
  <c r="CU864" i="9"/>
  <c r="CB864" i="9"/>
  <c r="DK864" i="9"/>
  <c r="BZ864" i="9"/>
  <c r="DI864" i="9"/>
  <c r="CN864" i="9"/>
  <c r="BE864" i="9"/>
  <c r="CW864" i="9"/>
  <c r="BN864" i="9"/>
  <c r="CA864" i="9"/>
  <c r="DJ864" i="9"/>
  <c r="BK864" i="9"/>
  <c r="CT864" i="9"/>
  <c r="CF855" i="9"/>
  <c r="BP821" i="9"/>
  <c r="CY821" i="9"/>
  <c r="BO821" i="9"/>
  <c r="CX821" i="9"/>
  <c r="CZ815" i="9"/>
  <c r="BQ815" i="9"/>
  <c r="CR815" i="9"/>
  <c r="BI815" i="9"/>
  <c r="CN815" i="9"/>
  <c r="BE815" i="9"/>
  <c r="BP815" i="9"/>
  <c r="CY815" i="9"/>
  <c r="BO815" i="9"/>
  <c r="CX815" i="9"/>
  <c r="DV802" i="9"/>
  <c r="DY802" i="9" s="1"/>
  <c r="DD802" i="9"/>
  <c r="BU802" i="9"/>
  <c r="BX802" i="9"/>
  <c r="DG802" i="9"/>
  <c r="BH802" i="9"/>
  <c r="CQ802" i="9"/>
  <c r="BW802" i="9"/>
  <c r="DF802" i="9"/>
  <c r="BG802" i="9"/>
  <c r="CP802" i="9"/>
  <c r="DE802" i="9"/>
  <c r="BV802" i="9"/>
  <c r="CO802" i="9"/>
  <c r="BF802" i="9"/>
  <c r="CV801" i="9"/>
  <c r="BM801" i="9"/>
  <c r="CN801" i="9"/>
  <c r="BE801" i="9"/>
  <c r="DC801" i="9"/>
  <c r="BT801" i="9"/>
  <c r="CM801" i="9"/>
  <c r="BD801" i="9"/>
  <c r="BS801" i="9"/>
  <c r="DB801" i="9"/>
  <c r="BC801" i="9"/>
  <c r="CL801" i="9"/>
  <c r="DA801" i="9"/>
  <c r="BR801" i="9"/>
  <c r="DH800" i="9"/>
  <c r="BY800" i="9"/>
  <c r="CY800" i="9"/>
  <c r="BP800" i="9"/>
  <c r="BO800" i="9"/>
  <c r="CX800" i="9"/>
  <c r="CW800" i="9"/>
  <c r="BN800" i="9"/>
  <c r="DA803" i="9"/>
  <c r="BR803" i="9"/>
  <c r="CZ803" i="9"/>
  <c r="BQ803" i="9"/>
  <c r="CW803" i="9"/>
  <c r="BN803" i="9"/>
  <c r="CV803" i="9"/>
  <c r="BM803" i="9"/>
  <c r="BX803" i="9"/>
  <c r="DG803" i="9"/>
  <c r="BH803" i="9"/>
  <c r="CQ803" i="9"/>
  <c r="BW803" i="9"/>
  <c r="DF803" i="9"/>
  <c r="BG803" i="9"/>
  <c r="CP803" i="9"/>
  <c r="DH788" i="9"/>
  <c r="BY788" i="9"/>
  <c r="DV788" i="9"/>
  <c r="DY788" i="9" s="1"/>
  <c r="CZ788" i="9"/>
  <c r="BQ788" i="9"/>
  <c r="BT788" i="9"/>
  <c r="DC788" i="9"/>
  <c r="BD788" i="9"/>
  <c r="CM788" i="9"/>
  <c r="BS788" i="9"/>
  <c r="DB788" i="9"/>
  <c r="BC788" i="9"/>
  <c r="CL788" i="9"/>
  <c r="CO788" i="9"/>
  <c r="BF788" i="9"/>
  <c r="CC1006" i="9"/>
  <c r="CD1006" i="9"/>
  <c r="CE1006" i="9"/>
  <c r="DU999" i="9"/>
  <c r="DX999" i="9" s="1"/>
  <c r="CC994" i="9"/>
  <c r="CD994" i="9"/>
  <c r="CE994" i="9"/>
  <c r="CC996" i="9"/>
  <c r="CD996" i="9"/>
  <c r="CE996" i="9"/>
  <c r="CD845" i="9"/>
  <c r="CE845" i="9"/>
  <c r="CC845" i="9"/>
  <c r="DU826" i="9"/>
  <c r="DX826" i="9" s="1"/>
  <c r="CE867" i="9"/>
  <c r="CC867" i="9"/>
  <c r="CD867" i="9"/>
  <c r="CD843" i="9"/>
  <c r="CE843" i="9"/>
  <c r="CC843" i="9"/>
  <c r="DA820" i="9"/>
  <c r="BR820" i="9"/>
  <c r="CS820" i="9"/>
  <c r="BJ820" i="9"/>
  <c r="CO820" i="9"/>
  <c r="BF820" i="9"/>
  <c r="CN820" i="9"/>
  <c r="BE820" i="9"/>
  <c r="BT820" i="9"/>
  <c r="DC820" i="9"/>
  <c r="BD820" i="9"/>
  <c r="CM820" i="9"/>
  <c r="DB820" i="9"/>
  <c r="BS820" i="9"/>
  <c r="CL820" i="9"/>
  <c r="BC820" i="9"/>
  <c r="CA787" i="9"/>
  <c r="DJ787" i="9"/>
  <c r="DV787" i="9"/>
  <c r="DY787" i="9" s="1"/>
  <c r="CY787" i="9"/>
  <c r="BP787" i="9"/>
  <c r="CW787" i="9"/>
  <c r="BN787" i="9"/>
  <c r="CC991" i="9"/>
  <c r="CE991" i="9"/>
  <c r="CD991" i="9"/>
  <c r="CU825" i="9"/>
  <c r="BL825" i="9"/>
  <c r="BO825" i="9"/>
  <c r="CX825" i="9"/>
  <c r="BN825" i="9"/>
  <c r="CW825" i="9"/>
  <c r="DI817" i="9"/>
  <c r="BZ817" i="9"/>
  <c r="BP817" i="9"/>
  <c r="CY817" i="9"/>
  <c r="BO817" i="9"/>
  <c r="CX817" i="9"/>
  <c r="BV822" i="9"/>
  <c r="DE822" i="9"/>
  <c r="BZ822" i="9"/>
  <c r="DI822" i="9"/>
  <c r="BY822" i="9"/>
  <c r="DH822" i="9"/>
  <c r="CB822" i="9"/>
  <c r="DK822" i="9"/>
  <c r="BL822" i="9"/>
  <c r="CU822" i="9"/>
  <c r="CA822" i="9"/>
  <c r="DJ822" i="9"/>
  <c r="BK822" i="9"/>
  <c r="CT822" i="9"/>
  <c r="DU798" i="9"/>
  <c r="DX798" i="9" s="1"/>
  <c r="CF784" i="9"/>
  <c r="CC987" i="9"/>
  <c r="CE987" i="9"/>
  <c r="CD987" i="9"/>
  <c r="DU973" i="9"/>
  <c r="DX973" i="9" s="1"/>
  <c r="CD797" i="9"/>
  <c r="CE797" i="9"/>
  <c r="CC797" i="9"/>
  <c r="CE786" i="9"/>
  <c r="CC786" i="9"/>
  <c r="CD786" i="9"/>
  <c r="CC997" i="9"/>
  <c r="CD997" i="9"/>
  <c r="CE997" i="9"/>
  <c r="CC1000" i="9"/>
  <c r="CD1000" i="9"/>
  <c r="CE1000" i="9"/>
  <c r="CC992" i="9"/>
  <c r="CE992" i="9"/>
  <c r="CD992" i="9"/>
  <c r="DU970" i="9"/>
  <c r="DX970" i="9" s="1"/>
  <c r="DU957" i="9"/>
  <c r="DX957" i="9" s="1"/>
  <c r="DU947" i="9"/>
  <c r="DX947" i="9" s="1"/>
  <c r="DU965" i="9"/>
  <c r="DX965" i="9" s="1"/>
  <c r="DU956" i="9"/>
  <c r="DX956" i="9" s="1"/>
  <c r="DU952" i="9"/>
  <c r="DX952" i="9" s="1"/>
  <c r="DU948" i="9"/>
  <c r="DX948" i="9" s="1"/>
  <c r="DU944" i="9"/>
  <c r="DX944" i="9" s="1"/>
  <c r="DU940" i="9"/>
  <c r="DX940" i="9" s="1"/>
  <c r="CU873" i="9"/>
  <c r="BL873" i="9"/>
  <c r="DH873" i="9"/>
  <c r="BY873" i="9"/>
  <c r="DG873" i="9"/>
  <c r="BX873" i="9"/>
  <c r="DD873" i="9"/>
  <c r="BU873" i="9"/>
  <c r="CA873" i="9"/>
  <c r="DJ873" i="9"/>
  <c r="BK873" i="9"/>
  <c r="CT873" i="9"/>
  <c r="BZ873" i="9"/>
  <c r="DI873" i="9"/>
  <c r="BJ873" i="9"/>
  <c r="CS873" i="9"/>
  <c r="DU913" i="9"/>
  <c r="DX913" i="9" s="1"/>
  <c r="CF856" i="9"/>
  <c r="CD847" i="9"/>
  <c r="CE847" i="9"/>
  <c r="CC847" i="9"/>
  <c r="CF863" i="9"/>
  <c r="CU829" i="9"/>
  <c r="BL829" i="9"/>
  <c r="BI829" i="9"/>
  <c r="CR829" i="9"/>
  <c r="BH829" i="9"/>
  <c r="CQ829" i="9"/>
  <c r="CN829" i="9"/>
  <c r="BE829" i="9"/>
  <c r="BS829" i="9"/>
  <c r="DB829" i="9"/>
  <c r="BC829" i="9"/>
  <c r="CL829" i="9"/>
  <c r="BR829" i="9"/>
  <c r="DA829" i="9"/>
  <c r="CO819" i="9"/>
  <c r="BF819" i="9"/>
  <c r="CW819" i="9"/>
  <c r="BN819" i="9"/>
  <c r="CN819" i="9"/>
  <c r="BE819" i="9"/>
  <c r="BP819" i="9"/>
  <c r="CY819" i="9"/>
  <c r="BO819" i="9"/>
  <c r="CX819" i="9"/>
  <c r="DU812" i="9"/>
  <c r="DX812" i="9" s="1"/>
  <c r="DH794" i="9"/>
  <c r="BY794" i="9"/>
  <c r="BP794" i="9"/>
  <c r="CY794" i="9"/>
  <c r="BM794" i="9"/>
  <c r="CV794" i="9"/>
  <c r="BL794" i="9"/>
  <c r="CU794" i="9"/>
  <c r="BW794" i="9"/>
  <c r="DF794" i="9"/>
  <c r="BG794" i="9"/>
  <c r="CP794" i="9"/>
  <c r="BV794" i="9"/>
  <c r="DE794" i="9"/>
  <c r="BF794" i="9"/>
  <c r="CO794" i="9"/>
  <c r="CV793" i="9"/>
  <c r="BM793" i="9"/>
  <c r="CN793" i="9"/>
  <c r="BE793" i="9"/>
  <c r="DC793" i="9"/>
  <c r="BT793" i="9"/>
  <c r="CM793" i="9"/>
  <c r="BD793" i="9"/>
  <c r="BS793" i="9"/>
  <c r="DB793" i="9"/>
  <c r="BC793" i="9"/>
  <c r="CL793" i="9"/>
  <c r="DA793" i="9"/>
  <c r="BR793" i="9"/>
  <c r="DH792" i="9"/>
  <c r="BY792" i="9"/>
  <c r="CY792" i="9"/>
  <c r="BP792" i="9"/>
  <c r="BO792" i="9"/>
  <c r="CX792" i="9"/>
  <c r="CW792" i="9"/>
  <c r="BN792" i="9"/>
  <c r="CZ791" i="9"/>
  <c r="BQ791" i="9"/>
  <c r="CR791" i="9"/>
  <c r="BI791" i="9"/>
  <c r="DK791" i="9"/>
  <c r="CB791" i="9"/>
  <c r="CU791" i="9"/>
  <c r="BL791" i="9"/>
  <c r="CA791" i="9"/>
  <c r="DJ791" i="9"/>
  <c r="BK791" i="9"/>
  <c r="CT791" i="9"/>
  <c r="DI791" i="9"/>
  <c r="BZ791" i="9"/>
  <c r="CS791" i="9"/>
  <c r="BJ791" i="9"/>
  <c r="DV790" i="9"/>
  <c r="DY790" i="9" s="1"/>
  <c r="DD790" i="9"/>
  <c r="BU790" i="9"/>
  <c r="DG790" i="9"/>
  <c r="BX790" i="9"/>
  <c r="CQ790" i="9"/>
  <c r="BH790" i="9"/>
  <c r="BW790" i="9"/>
  <c r="DF790" i="9"/>
  <c r="BG790" i="9"/>
  <c r="CP790" i="9"/>
  <c r="DE790" i="9"/>
  <c r="BV790" i="9"/>
  <c r="CO790" i="9"/>
  <c r="BF790" i="9"/>
  <c r="CC1012" i="9"/>
  <c r="CD1012" i="9"/>
  <c r="CE1012" i="9"/>
  <c r="CC999" i="9"/>
  <c r="CD999" i="9"/>
  <c r="CE999" i="9"/>
  <c r="DU1007" i="9"/>
  <c r="DX1007" i="9" s="1"/>
  <c r="CC998" i="9"/>
  <c r="CD998" i="9"/>
  <c r="CE998" i="9"/>
  <c r="CC981" i="9"/>
  <c r="CD981" i="9"/>
  <c r="CE981" i="9"/>
  <c r="DU975" i="9"/>
  <c r="DX975" i="9" s="1"/>
  <c r="CF959" i="9"/>
  <c r="DU953" i="9"/>
  <c r="DX953" i="9" s="1"/>
  <c r="CD961" i="9"/>
  <c r="CC961" i="9"/>
  <c r="CE961" i="9"/>
  <c r="CF956" i="9"/>
  <c r="CF948" i="9"/>
  <c r="CF940" i="9"/>
  <c r="DU866" i="9"/>
  <c r="DX866" i="9" s="1"/>
  <c r="DU914" i="9"/>
  <c r="DX914" i="9" s="1"/>
  <c r="CC880" i="9"/>
  <c r="CD880" i="9"/>
  <c r="CE880" i="9"/>
  <c r="CE878" i="9"/>
  <c r="CC878" i="9"/>
  <c r="CD878" i="9"/>
  <c r="DC877" i="9"/>
  <c r="BT877" i="9"/>
  <c r="CZ877" i="9"/>
  <c r="BQ877" i="9"/>
  <c r="CY877" i="9"/>
  <c r="BP877" i="9"/>
  <c r="CV877" i="9"/>
  <c r="BM877" i="9"/>
  <c r="BW877" i="9"/>
  <c r="DF877" i="9"/>
  <c r="BG877" i="9"/>
  <c r="CP877" i="9"/>
  <c r="BV877" i="9"/>
  <c r="DE877" i="9"/>
  <c r="BF877" i="9"/>
  <c r="CO877" i="9"/>
  <c r="CM869" i="9"/>
  <c r="BD869" i="9"/>
  <c r="BO869" i="9"/>
  <c r="CX869" i="9"/>
  <c r="BN869" i="9"/>
  <c r="CW869" i="9"/>
  <c r="DC865" i="9"/>
  <c r="BT865" i="9"/>
  <c r="BV865" i="9"/>
  <c r="DE865" i="9"/>
  <c r="BJ865" i="9"/>
  <c r="CS865" i="9"/>
  <c r="BO865" i="9"/>
  <c r="CX865" i="9"/>
  <c r="CE875" i="9"/>
  <c r="CC875" i="9"/>
  <c r="CD875" i="9"/>
  <c r="DU862" i="9"/>
  <c r="DX862" i="9" s="1"/>
  <c r="DU857" i="9"/>
  <c r="DX857" i="9" s="1"/>
  <c r="DU827" i="9"/>
  <c r="DX827" i="9" s="1"/>
  <c r="CO818" i="9"/>
  <c r="BF818" i="9"/>
  <c r="CW818" i="9"/>
  <c r="BN818" i="9"/>
  <c r="BP818" i="9"/>
  <c r="CY818" i="9"/>
  <c r="CX818" i="9"/>
  <c r="BO818" i="9"/>
  <c r="CD813" i="9"/>
  <c r="CC813" i="9"/>
  <c r="CE813" i="9"/>
  <c r="DA816" i="9"/>
  <c r="BR816" i="9"/>
  <c r="CS816" i="9"/>
  <c r="BJ816" i="9"/>
  <c r="DE816" i="9"/>
  <c r="BV816" i="9"/>
  <c r="DD816" i="9"/>
  <c r="BU816" i="9"/>
  <c r="CB816" i="9"/>
  <c r="DK816" i="9"/>
  <c r="BL816" i="9"/>
  <c r="CU816" i="9"/>
  <c r="DJ816" i="9"/>
  <c r="CA816" i="9"/>
  <c r="CT816" i="9"/>
  <c r="BK816" i="9"/>
  <c r="DF804" i="9"/>
  <c r="BW804" i="9"/>
  <c r="CP804" i="9"/>
  <c r="BG804" i="9"/>
  <c r="BQ804" i="9"/>
  <c r="CZ804" i="9"/>
  <c r="DI804" i="9"/>
  <c r="BZ804" i="9"/>
  <c r="BE804" i="9"/>
  <c r="CN804" i="9"/>
  <c r="CW804" i="9"/>
  <c r="BN804" i="9"/>
  <c r="DK804" i="9"/>
  <c r="CB804" i="9"/>
  <c r="BL804" i="9"/>
  <c r="CU804" i="9"/>
  <c r="CD796" i="9"/>
  <c r="CE796" i="9"/>
  <c r="CC796" i="9"/>
  <c r="BH789" i="9"/>
  <c r="CQ789" i="9"/>
  <c r="CB789" i="9"/>
  <c r="DK789" i="9"/>
  <c r="BF789" i="9"/>
  <c r="CO789" i="9"/>
  <c r="BP789" i="9"/>
  <c r="CY789" i="9"/>
  <c r="DH789" i="9"/>
  <c r="BY789" i="9"/>
  <c r="BD789" i="9"/>
  <c r="CM789" i="9"/>
  <c r="DB789" i="9"/>
  <c r="BS789" i="9"/>
  <c r="CL789" i="9"/>
  <c r="BC789" i="9"/>
  <c r="CC1003" i="9"/>
  <c r="CD1003" i="9"/>
  <c r="CE1003" i="9"/>
  <c r="DU1001" i="9"/>
  <c r="DX1001" i="9" s="1"/>
  <c r="CC995" i="9"/>
  <c r="CD995" i="9"/>
  <c r="CE995" i="9"/>
  <c r="DU992" i="9"/>
  <c r="DX992" i="9" s="1"/>
  <c r="CC982" i="9"/>
  <c r="CD982" i="9"/>
  <c r="CE982" i="9"/>
  <c r="DU976" i="9"/>
  <c r="DX976" i="9" s="1"/>
  <c r="DU951" i="9"/>
  <c r="DX951" i="9" s="1"/>
  <c r="CD955" i="9"/>
  <c r="CE955" i="9"/>
  <c r="CC955" i="9"/>
  <c r="CD951" i="9"/>
  <c r="CE951" i="9"/>
  <c r="CC951" i="9"/>
  <c r="CD947" i="9"/>
  <c r="CE947" i="9"/>
  <c r="CC947" i="9"/>
  <c r="CD943" i="9"/>
  <c r="CE943" i="9"/>
  <c r="CC943" i="9"/>
  <c r="CD939" i="9"/>
  <c r="CE939" i="9"/>
  <c r="CC939" i="9"/>
  <c r="DU960" i="9"/>
  <c r="DX960" i="9" s="1"/>
  <c r="CE876" i="9"/>
  <c r="CC876" i="9"/>
  <c r="CD876" i="9"/>
  <c r="DU868" i="9"/>
  <c r="DX868" i="9" s="1"/>
  <c r="CF860" i="9"/>
  <c r="DU871" i="9"/>
  <c r="DX871" i="9" s="1"/>
  <c r="CV864" i="9"/>
  <c r="BM864" i="9"/>
  <c r="DV864" i="9"/>
  <c r="DY864" i="9" s="1"/>
  <c r="CZ864" i="9"/>
  <c r="BQ864" i="9"/>
  <c r="DD864" i="9"/>
  <c r="BU864" i="9"/>
  <c r="CR864" i="9"/>
  <c r="BI864" i="9"/>
  <c r="DF864" i="9"/>
  <c r="BW864" i="9"/>
  <c r="CP864" i="9"/>
  <c r="BG864" i="9"/>
  <c r="DU843" i="9"/>
  <c r="DX843" i="9" s="1"/>
  <c r="DU823" i="9"/>
  <c r="DX823" i="9" s="1"/>
  <c r="DD821" i="9"/>
  <c r="BU821" i="9"/>
  <c r="CV821" i="9"/>
  <c r="BM821" i="9"/>
  <c r="DH821" i="9"/>
  <c r="BY821" i="9"/>
  <c r="DE821" i="9"/>
  <c r="BV821" i="9"/>
  <c r="CB821" i="9"/>
  <c r="DK821" i="9"/>
  <c r="BL821" i="9"/>
  <c r="CU821" i="9"/>
  <c r="CA821" i="9"/>
  <c r="DJ821" i="9"/>
  <c r="BK821" i="9"/>
  <c r="CT821" i="9"/>
  <c r="DE815" i="9"/>
  <c r="BV815" i="9"/>
  <c r="DV815" i="9"/>
  <c r="DY815" i="9" s="1"/>
  <c r="DI815" i="9"/>
  <c r="BZ815" i="9"/>
  <c r="CB815" i="9"/>
  <c r="DK815" i="9"/>
  <c r="BL815" i="9"/>
  <c r="CU815" i="9"/>
  <c r="CA815" i="9"/>
  <c r="DJ815" i="9"/>
  <c r="BK815" i="9"/>
  <c r="CT815" i="9"/>
  <c r="CV802" i="9"/>
  <c r="BM802" i="9"/>
  <c r="CN802" i="9"/>
  <c r="BE802" i="9"/>
  <c r="BT802" i="9"/>
  <c r="DC802" i="9"/>
  <c r="BD802" i="9"/>
  <c r="CM802" i="9"/>
  <c r="BS802" i="9"/>
  <c r="DB802" i="9"/>
  <c r="BC802" i="9"/>
  <c r="CL802" i="9"/>
  <c r="DA802" i="9"/>
  <c r="BR802" i="9"/>
  <c r="CZ801" i="9"/>
  <c r="BQ801" i="9"/>
  <c r="DH801" i="9"/>
  <c r="BY801" i="9"/>
  <c r="CY801" i="9"/>
  <c r="BP801" i="9"/>
  <c r="BO801" i="9"/>
  <c r="CX801" i="9"/>
  <c r="CW801" i="9"/>
  <c r="BN801" i="9"/>
  <c r="CZ800" i="9"/>
  <c r="BQ800" i="9"/>
  <c r="CR800" i="9"/>
  <c r="BI800" i="9"/>
  <c r="DK800" i="9"/>
  <c r="CB800" i="9"/>
  <c r="CU800" i="9"/>
  <c r="BL800" i="9"/>
  <c r="CA800" i="9"/>
  <c r="DJ800" i="9"/>
  <c r="BK800" i="9"/>
  <c r="CT800" i="9"/>
  <c r="DI800" i="9"/>
  <c r="BZ800" i="9"/>
  <c r="CS800" i="9"/>
  <c r="BJ800" i="9"/>
  <c r="CS803" i="9"/>
  <c r="BJ803" i="9"/>
  <c r="CR803" i="9"/>
  <c r="BI803" i="9"/>
  <c r="CO803" i="9"/>
  <c r="BF803" i="9"/>
  <c r="CN803" i="9"/>
  <c r="BE803" i="9"/>
  <c r="BT803" i="9"/>
  <c r="DC803" i="9"/>
  <c r="BD803" i="9"/>
  <c r="CM803" i="9"/>
  <c r="DB803" i="9"/>
  <c r="BS803" i="9"/>
  <c r="CL803" i="9"/>
  <c r="BC803" i="9"/>
  <c r="DD788" i="9"/>
  <c r="BU788" i="9"/>
  <c r="BP788" i="9"/>
  <c r="CY788" i="9"/>
  <c r="BO788" i="9"/>
  <c r="CX788" i="9"/>
  <c r="DA788" i="9"/>
  <c r="BR788" i="9"/>
  <c r="DU1014" i="9"/>
  <c r="DX1014" i="9" s="1"/>
  <c r="CC1009" i="9"/>
  <c r="CD1009" i="9"/>
  <c r="CE1009" i="9"/>
  <c r="DV820" i="9"/>
  <c r="DY820" i="9" s="1"/>
  <c r="BP820" i="9"/>
  <c r="CY820" i="9"/>
  <c r="BO820" i="9"/>
  <c r="CX820" i="9"/>
  <c r="BS787" i="9"/>
  <c r="DB787" i="9"/>
  <c r="BY787" i="9"/>
  <c r="DH787" i="9"/>
  <c r="BW787" i="9"/>
  <c r="DF787" i="9"/>
  <c r="BU787" i="9"/>
  <c r="DD787" i="9"/>
  <c r="DK787" i="9"/>
  <c r="CB787" i="9"/>
  <c r="CU787" i="9"/>
  <c r="BL787" i="9"/>
  <c r="DI787" i="9"/>
  <c r="BZ787" i="9"/>
  <c r="CS787" i="9"/>
  <c r="BJ787" i="9"/>
  <c r="DU872" i="9"/>
  <c r="DX872" i="9" s="1"/>
  <c r="DU847" i="9"/>
  <c r="DX847" i="9" s="1"/>
  <c r="CM825" i="9"/>
  <c r="BD825" i="9"/>
  <c r="DH825" i="9"/>
  <c r="BY825" i="9"/>
  <c r="DG825" i="9"/>
  <c r="BX825" i="9"/>
  <c r="DD825" i="9"/>
  <c r="BU825" i="9"/>
  <c r="CA825" i="9"/>
  <c r="DJ825" i="9"/>
  <c r="BK825" i="9"/>
  <c r="CT825" i="9"/>
  <c r="BZ825" i="9"/>
  <c r="DI825" i="9"/>
  <c r="BJ825" i="9"/>
  <c r="CS825" i="9"/>
  <c r="DA817" i="9"/>
  <c r="BR817" i="9"/>
  <c r="CS817" i="9"/>
  <c r="BJ817" i="9"/>
  <c r="DH817" i="9"/>
  <c r="BY817" i="9"/>
  <c r="DE817" i="9"/>
  <c r="BV817" i="9"/>
  <c r="CB817" i="9"/>
  <c r="DK817" i="9"/>
  <c r="BL817" i="9"/>
  <c r="CU817" i="9"/>
  <c r="CA817" i="9"/>
  <c r="DJ817" i="9"/>
  <c r="BK817" i="9"/>
  <c r="CT817" i="9"/>
  <c r="CW822" i="9"/>
  <c r="BN822" i="9"/>
  <c r="CO822" i="9"/>
  <c r="BF822" i="9"/>
  <c r="BR822" i="9"/>
  <c r="DA822" i="9"/>
  <c r="CZ822" i="9"/>
  <c r="BQ822" i="9"/>
  <c r="BX822" i="9"/>
  <c r="DG822" i="9"/>
  <c r="BH822" i="9"/>
  <c r="CQ822" i="9"/>
  <c r="BW822" i="9"/>
  <c r="DF822" i="9"/>
  <c r="CP822" i="9"/>
  <c r="BG822" i="9"/>
  <c r="DU941" i="9"/>
  <c r="DX941" i="9" s="1"/>
  <c r="DU993" i="9"/>
  <c r="DX993" i="9" s="1"/>
  <c r="CC979" i="9"/>
  <c r="CE979" i="9"/>
  <c r="CD979" i="9"/>
  <c r="CC971" i="9"/>
  <c r="CE971" i="9"/>
  <c r="CD971" i="9"/>
  <c r="DU1015" i="9"/>
  <c r="DX1015" i="9" s="1"/>
  <c r="DU1008" i="9"/>
  <c r="DX1008" i="9" s="1"/>
  <c r="DU1016" i="9"/>
  <c r="DX1016" i="9" s="1"/>
  <c r="DU995" i="9"/>
  <c r="DX995" i="9" s="1"/>
  <c r="DU990" i="9"/>
  <c r="DX990" i="9" s="1"/>
  <c r="CC984" i="9"/>
  <c r="CE984" i="9"/>
  <c r="CD984" i="9"/>
  <c r="CC980" i="9"/>
  <c r="CD980" i="9"/>
  <c r="CE980" i="9"/>
  <c r="DU974" i="9"/>
  <c r="DX974" i="9" s="1"/>
  <c r="CD920" i="9"/>
  <c r="CC920" i="9"/>
  <c r="CE920" i="9"/>
  <c r="CE874" i="9"/>
  <c r="CC874" i="9"/>
  <c r="CD874" i="9"/>
  <c r="CM873" i="9"/>
  <c r="BD873" i="9"/>
  <c r="CZ873" i="9"/>
  <c r="BQ873" i="9"/>
  <c r="CY873" i="9"/>
  <c r="BP873" i="9"/>
  <c r="CV873" i="9"/>
  <c r="BM873" i="9"/>
  <c r="BW873" i="9"/>
  <c r="DF873" i="9"/>
  <c r="BG873" i="9"/>
  <c r="CP873" i="9"/>
  <c r="BV873" i="9"/>
  <c r="DE873" i="9"/>
  <c r="BF873" i="9"/>
  <c r="CO873" i="9"/>
  <c r="CF862" i="9"/>
  <c r="DU860" i="9"/>
  <c r="DX860" i="9" s="1"/>
  <c r="CE827" i="9"/>
  <c r="CC827" i="9"/>
  <c r="CD827" i="9"/>
  <c r="DU848" i="9"/>
  <c r="DX848" i="9" s="1"/>
  <c r="DU844" i="9"/>
  <c r="DX844" i="9" s="1"/>
  <c r="BD829" i="9"/>
  <c r="CM829" i="9"/>
  <c r="BO829" i="9"/>
  <c r="CX829" i="9"/>
  <c r="CW829" i="9"/>
  <c r="BN829" i="9"/>
  <c r="CR819" i="9"/>
  <c r="BI819" i="9"/>
  <c r="DI819" i="9"/>
  <c r="BZ819" i="9"/>
  <c r="CB819" i="9"/>
  <c r="DK819" i="9"/>
  <c r="BL819" i="9"/>
  <c r="CU819" i="9"/>
  <c r="CA819" i="9"/>
  <c r="DJ819" i="9"/>
  <c r="BK819" i="9"/>
  <c r="CT819" i="9"/>
  <c r="BQ794" i="9"/>
  <c r="CZ794" i="9"/>
  <c r="CQ794" i="9"/>
  <c r="BH794" i="9"/>
  <c r="BE794" i="9"/>
  <c r="CN794" i="9"/>
  <c r="BD794" i="9"/>
  <c r="CM794" i="9"/>
  <c r="BS794" i="9"/>
  <c r="DB794" i="9"/>
  <c r="BC794" i="9"/>
  <c r="CL794" i="9"/>
  <c r="BR794" i="9"/>
  <c r="DA794" i="9"/>
  <c r="DH793" i="9"/>
  <c r="BY793" i="9"/>
  <c r="CY793" i="9"/>
  <c r="BP793" i="9"/>
  <c r="BO793" i="9"/>
  <c r="CX793" i="9"/>
  <c r="CW793" i="9"/>
  <c r="BN793" i="9"/>
  <c r="CZ792" i="9"/>
  <c r="BQ792" i="9"/>
  <c r="CR792" i="9"/>
  <c r="BI792" i="9"/>
  <c r="DK792" i="9"/>
  <c r="CB792" i="9"/>
  <c r="CU792" i="9"/>
  <c r="BL792" i="9"/>
  <c r="CA792" i="9"/>
  <c r="DJ792" i="9"/>
  <c r="BK792" i="9"/>
  <c r="CT792" i="9"/>
  <c r="DI792" i="9"/>
  <c r="BZ792" i="9"/>
  <c r="CS792" i="9"/>
  <c r="BJ792" i="9"/>
  <c r="DD791" i="9"/>
  <c r="BU791" i="9"/>
  <c r="DG791" i="9"/>
  <c r="BX791" i="9"/>
  <c r="CQ791" i="9"/>
  <c r="BH791" i="9"/>
  <c r="BW791" i="9"/>
  <c r="DF791" i="9"/>
  <c r="BG791" i="9"/>
  <c r="CP791" i="9"/>
  <c r="DE791" i="9"/>
  <c r="BV791" i="9"/>
  <c r="CO791" i="9"/>
  <c r="BF791" i="9"/>
  <c r="CV790" i="9"/>
  <c r="BM790" i="9"/>
  <c r="CN790" i="9"/>
  <c r="BE790" i="9"/>
  <c r="DC790" i="9"/>
  <c r="BT790" i="9"/>
  <c r="CM790" i="9"/>
  <c r="BD790" i="9"/>
  <c r="BS790" i="9"/>
  <c r="DB790" i="9"/>
  <c r="BC790" i="9"/>
  <c r="CL790" i="9"/>
  <c r="DA790" i="9"/>
  <c r="BR790" i="9"/>
  <c r="CD785" i="9"/>
  <c r="CE785" i="9"/>
  <c r="CC785" i="9"/>
  <c r="CC1010" i="9"/>
  <c r="CD1010" i="9"/>
  <c r="CE1010" i="9"/>
  <c r="DU1009" i="9"/>
  <c r="DX1009" i="9" s="1"/>
  <c r="CC989" i="9"/>
  <c r="CD989" i="9"/>
  <c r="CE989" i="9"/>
  <c r="CC985" i="9"/>
  <c r="CE985" i="9"/>
  <c r="CD985" i="9"/>
  <c r="CC973" i="9"/>
  <c r="CE973" i="9"/>
  <c r="CD973" i="9"/>
  <c r="CC969" i="9"/>
  <c r="CE969" i="9"/>
  <c r="CD969" i="9"/>
  <c r="DU945" i="9"/>
  <c r="DX945" i="9" s="1"/>
  <c r="CF954" i="9"/>
  <c r="CF946" i="9"/>
  <c r="CF938" i="9"/>
  <c r="CU877" i="9"/>
  <c r="BL877" i="9"/>
  <c r="CR877" i="9"/>
  <c r="BI877" i="9"/>
  <c r="CQ877" i="9"/>
  <c r="BH877" i="9"/>
  <c r="CN877" i="9"/>
  <c r="BE877" i="9"/>
  <c r="BS877" i="9"/>
  <c r="DB877" i="9"/>
  <c r="BC877" i="9"/>
  <c r="CL877" i="9"/>
  <c r="BR877" i="9"/>
  <c r="DA877" i="9"/>
  <c r="DK869" i="9"/>
  <c r="CB869" i="9"/>
  <c r="DH869" i="9"/>
  <c r="BY869" i="9"/>
  <c r="DG869" i="9"/>
  <c r="BX869" i="9"/>
  <c r="DD869" i="9"/>
  <c r="BU869" i="9"/>
  <c r="CA869" i="9"/>
  <c r="DJ869" i="9"/>
  <c r="BK869" i="9"/>
  <c r="CT869" i="9"/>
  <c r="BZ869" i="9"/>
  <c r="DI869" i="9"/>
  <c r="BJ869" i="9"/>
  <c r="CS869" i="9"/>
  <c r="DU867" i="9"/>
  <c r="DX867" i="9" s="1"/>
  <c r="BR865" i="9"/>
  <c r="DA865" i="9"/>
  <c r="DH865" i="9"/>
  <c r="BY865" i="9"/>
  <c r="DG865" i="9"/>
  <c r="BX865" i="9"/>
  <c r="CR865" i="9"/>
  <c r="BI865" i="9"/>
  <c r="CZ865" i="9"/>
  <c r="BQ865" i="9"/>
  <c r="BZ865" i="9"/>
  <c r="DI865" i="9"/>
  <c r="CN865" i="9"/>
  <c r="BE865" i="9"/>
  <c r="BK865" i="9"/>
  <c r="CT865" i="9"/>
  <c r="CF861" i="9"/>
  <c r="CE823" i="9"/>
  <c r="CC823" i="9"/>
  <c r="CD823" i="9"/>
  <c r="CE824" i="9"/>
  <c r="CC824" i="9"/>
  <c r="CD824" i="9"/>
  <c r="DV818" i="9"/>
  <c r="DY818" i="9" s="1"/>
  <c r="DD818" i="9"/>
  <c r="BU818" i="9"/>
  <c r="DI818" i="9"/>
  <c r="BZ818" i="9"/>
  <c r="DH818" i="9"/>
  <c r="BY818" i="9"/>
  <c r="CB818" i="9"/>
  <c r="DK818" i="9"/>
  <c r="BL818" i="9"/>
  <c r="CU818" i="9"/>
  <c r="CA818" i="9"/>
  <c r="DJ818" i="9"/>
  <c r="BK818" i="9"/>
  <c r="CT818" i="9"/>
  <c r="DH816" i="9"/>
  <c r="BY816" i="9"/>
  <c r="CW816" i="9"/>
  <c r="BN816" i="9"/>
  <c r="CV816" i="9"/>
  <c r="BM816" i="9"/>
  <c r="BX816" i="9"/>
  <c r="DG816" i="9"/>
  <c r="BH816" i="9"/>
  <c r="CQ816" i="9"/>
  <c r="BW816" i="9"/>
  <c r="DF816" i="9"/>
  <c r="BG816" i="9"/>
  <c r="CP816" i="9"/>
  <c r="DA804" i="9"/>
  <c r="BR804" i="9"/>
  <c r="BK804" i="9"/>
  <c r="CT804" i="9"/>
  <c r="BU804" i="9"/>
  <c r="DD804" i="9"/>
  <c r="BI804" i="9"/>
  <c r="CR804" i="9"/>
  <c r="DG804" i="9"/>
  <c r="BX804" i="9"/>
  <c r="CQ804" i="9"/>
  <c r="BH804" i="9"/>
  <c r="BX789" i="9"/>
  <c r="DG789" i="9"/>
  <c r="BV789" i="9"/>
  <c r="DE789" i="9"/>
  <c r="BJ789" i="9"/>
  <c r="CS789" i="9"/>
  <c r="BT789" i="9"/>
  <c r="DC789" i="9"/>
  <c r="BO789" i="9"/>
  <c r="CX789" i="9"/>
  <c r="DU1003" i="9"/>
  <c r="DX1003" i="9" s="1"/>
  <c r="CC1013" i="9"/>
  <c r="CD1013" i="9"/>
  <c r="CE1013" i="9"/>
  <c r="CC1005" i="9"/>
  <c r="CD1005" i="9"/>
  <c r="CE1005" i="9"/>
  <c r="DU1002" i="9"/>
  <c r="DX1002" i="9" s="1"/>
  <c r="DU1000" i="9"/>
  <c r="DX1000" i="9" s="1"/>
  <c r="CC986" i="9"/>
  <c r="CD986" i="9"/>
  <c r="CE986" i="9"/>
  <c r="CC970" i="9"/>
  <c r="CE970" i="9"/>
  <c r="CD970" i="9"/>
  <c r="DU968" i="9"/>
  <c r="DX968" i="9" s="1"/>
  <c r="DU961" i="9"/>
  <c r="DX961" i="9" s="1"/>
  <c r="DU963" i="9"/>
  <c r="DX963" i="9" s="1"/>
  <c r="CD912" i="9"/>
  <c r="CC912" i="9"/>
  <c r="CE912" i="9"/>
  <c r="DU909" i="9"/>
  <c r="DX909" i="9" s="1"/>
  <c r="DU878" i="9"/>
  <c r="DX878" i="9" s="1"/>
  <c r="DU870" i="9"/>
  <c r="DX870" i="9" s="1"/>
  <c r="DA864" i="9"/>
  <c r="BR864" i="9"/>
  <c r="BF864" i="9"/>
  <c r="CO864" i="9"/>
  <c r="BP864" i="9"/>
  <c r="CY864" i="9"/>
  <c r="DH864" i="9"/>
  <c r="BY864" i="9"/>
  <c r="BD864" i="9"/>
  <c r="CM864" i="9"/>
  <c r="DB864" i="9"/>
  <c r="BS864" i="9"/>
  <c r="CL864" i="9"/>
  <c r="BC864" i="9"/>
  <c r="CF854" i="9"/>
  <c r="DU824" i="9"/>
  <c r="DX824" i="9" s="1"/>
  <c r="CD814" i="9"/>
  <c r="CC814" i="9"/>
  <c r="CE814" i="9"/>
  <c r="CN821" i="9"/>
  <c r="BE821" i="9"/>
  <c r="DI821" i="9"/>
  <c r="BZ821" i="9"/>
  <c r="CZ821" i="9"/>
  <c r="BQ821" i="9"/>
  <c r="CW821" i="9"/>
  <c r="BN821" i="9"/>
  <c r="BX821" i="9"/>
  <c r="DG821" i="9"/>
  <c r="BH821" i="9"/>
  <c r="CQ821" i="9"/>
  <c r="BW821" i="9"/>
  <c r="DF821" i="9"/>
  <c r="BG821" i="9"/>
  <c r="CP821" i="9"/>
  <c r="CO815" i="9"/>
  <c r="BF815" i="9"/>
  <c r="CW815" i="9"/>
  <c r="BN815" i="9"/>
  <c r="DD815" i="9"/>
  <c r="BU815" i="9"/>
  <c r="DA815" i="9"/>
  <c r="BR815" i="9"/>
  <c r="BX815" i="9"/>
  <c r="DG815" i="9"/>
  <c r="BH815" i="9"/>
  <c r="CQ815" i="9"/>
  <c r="DF815" i="9"/>
  <c r="BW815" i="9"/>
  <c r="CP815" i="9"/>
  <c r="BG815" i="9"/>
  <c r="DH802" i="9"/>
  <c r="BY802" i="9"/>
  <c r="BP802" i="9"/>
  <c r="CY802" i="9"/>
  <c r="BO802" i="9"/>
  <c r="CX802" i="9"/>
  <c r="CW802" i="9"/>
  <c r="BN802" i="9"/>
  <c r="CR801" i="9"/>
  <c r="BI801" i="9"/>
  <c r="DK801" i="9"/>
  <c r="CB801" i="9"/>
  <c r="CU801" i="9"/>
  <c r="BL801" i="9"/>
  <c r="CA801" i="9"/>
  <c r="DJ801" i="9"/>
  <c r="BK801" i="9"/>
  <c r="CT801" i="9"/>
  <c r="DI801" i="9"/>
  <c r="BZ801" i="9"/>
  <c r="CS801" i="9"/>
  <c r="BJ801" i="9"/>
  <c r="DD800" i="9"/>
  <c r="BU800" i="9"/>
  <c r="DG800" i="9"/>
  <c r="BX800" i="9"/>
  <c r="CQ800" i="9"/>
  <c r="BH800" i="9"/>
  <c r="BW800" i="9"/>
  <c r="DF800" i="9"/>
  <c r="BG800" i="9"/>
  <c r="CP800" i="9"/>
  <c r="DE800" i="9"/>
  <c r="BV800" i="9"/>
  <c r="CO800" i="9"/>
  <c r="BF800" i="9"/>
  <c r="DV803" i="9"/>
  <c r="DY803" i="9" s="1"/>
  <c r="BP803" i="9"/>
  <c r="CY803" i="9"/>
  <c r="BO803" i="9"/>
  <c r="CX803" i="9"/>
  <c r="CD795" i="9"/>
  <c r="CE795" i="9"/>
  <c r="CC795" i="9"/>
  <c r="CV788" i="9"/>
  <c r="BM788" i="9"/>
  <c r="DE788" i="9"/>
  <c r="BV788" i="9"/>
  <c r="CN788" i="9"/>
  <c r="BE788" i="9"/>
  <c r="CB788" i="9"/>
  <c r="DK788" i="9"/>
  <c r="BL788" i="9"/>
  <c r="CU788" i="9"/>
  <c r="CA788" i="9"/>
  <c r="DJ788" i="9"/>
  <c r="BK788" i="9"/>
  <c r="CT788" i="9"/>
  <c r="CW788" i="9"/>
  <c r="BN788" i="9"/>
  <c r="DU785" i="9"/>
  <c r="DX785" i="9" s="1"/>
  <c r="DU784" i="9"/>
  <c r="DX784" i="9" s="1"/>
  <c r="CC1004" i="9"/>
  <c r="CD1004" i="9"/>
  <c r="CE1004" i="9"/>
  <c r="CF913" i="9"/>
  <c r="DH820" i="9"/>
  <c r="BY820" i="9"/>
  <c r="CZ820" i="9"/>
  <c r="BQ820" i="9"/>
  <c r="DE820" i="9"/>
  <c r="BV820" i="9"/>
  <c r="DD820" i="9"/>
  <c r="BU820" i="9"/>
  <c r="CB820" i="9"/>
  <c r="DK820" i="9"/>
  <c r="BL820" i="9"/>
  <c r="CU820" i="9"/>
  <c r="DJ820" i="9"/>
  <c r="CA820" i="9"/>
  <c r="CT820" i="9"/>
  <c r="BK820" i="9"/>
  <c r="BK787" i="9"/>
  <c r="CT787" i="9"/>
  <c r="BQ787" i="9"/>
  <c r="CZ787" i="9"/>
  <c r="BO787" i="9"/>
  <c r="CX787" i="9"/>
  <c r="BM787" i="9"/>
  <c r="CV787" i="9"/>
  <c r="DG787" i="9"/>
  <c r="BX787" i="9"/>
  <c r="CQ787" i="9"/>
  <c r="BH787" i="9"/>
  <c r="DE787" i="9"/>
  <c r="BV787" i="9"/>
  <c r="CO787" i="9"/>
  <c r="BF787" i="9"/>
  <c r="DU989" i="9"/>
  <c r="DX989" i="9" s="1"/>
  <c r="CF852" i="9"/>
  <c r="CD964" i="9"/>
  <c r="CC964" i="9"/>
  <c r="CE964" i="9"/>
  <c r="DK825" i="9"/>
  <c r="CB825" i="9"/>
  <c r="CZ825" i="9"/>
  <c r="BQ825" i="9"/>
  <c r="CY825" i="9"/>
  <c r="BP825" i="9"/>
  <c r="CV825" i="9"/>
  <c r="BM825" i="9"/>
  <c r="BW825" i="9"/>
  <c r="DF825" i="9"/>
  <c r="BG825" i="9"/>
  <c r="CP825" i="9"/>
  <c r="BV825" i="9"/>
  <c r="DE825" i="9"/>
  <c r="BF825" i="9"/>
  <c r="CO825" i="9"/>
  <c r="DV817" i="9"/>
  <c r="DY817" i="9" s="1"/>
  <c r="DD817" i="9"/>
  <c r="BU817" i="9"/>
  <c r="CZ817" i="9"/>
  <c r="BQ817" i="9"/>
  <c r="CW817" i="9"/>
  <c r="BN817" i="9"/>
  <c r="BX817" i="9"/>
  <c r="DG817" i="9"/>
  <c r="BH817" i="9"/>
  <c r="CQ817" i="9"/>
  <c r="BW817" i="9"/>
  <c r="DF817" i="9"/>
  <c r="BG817" i="9"/>
  <c r="CP817" i="9"/>
  <c r="DV822" i="9"/>
  <c r="DY822" i="9" s="1"/>
  <c r="BU822" i="9"/>
  <c r="DD822" i="9"/>
  <c r="CS822" i="9"/>
  <c r="BJ822" i="9"/>
  <c r="CR822" i="9"/>
  <c r="BI822" i="9"/>
  <c r="BT822" i="9"/>
  <c r="DC822" i="9"/>
  <c r="BD822" i="9"/>
  <c r="CM822" i="9"/>
  <c r="BS822" i="9"/>
  <c r="DB822" i="9"/>
  <c r="BC822" i="9"/>
  <c r="CL822" i="9"/>
  <c r="DU981" i="9"/>
  <c r="DX981" i="9" s="1"/>
  <c r="CF783" i="9"/>
  <c r="CC758" i="9"/>
  <c r="CD758" i="9"/>
  <c r="CE758" i="9"/>
  <c r="CC600" i="9"/>
  <c r="CD600" i="9"/>
  <c r="CE600" i="9"/>
  <c r="CC705" i="9"/>
  <c r="CD705" i="9"/>
  <c r="CE705" i="9"/>
  <c r="DU681" i="9"/>
  <c r="DX681" i="9" s="1"/>
  <c r="CC669" i="9"/>
  <c r="CD669" i="9"/>
  <c r="CE669" i="9"/>
  <c r="CC645" i="9"/>
  <c r="CD645" i="9"/>
  <c r="CE645" i="9"/>
  <c r="CC633" i="9"/>
  <c r="CD633" i="9"/>
  <c r="CE633" i="9"/>
  <c r="CC644" i="9"/>
  <c r="CD644" i="9"/>
  <c r="CE644" i="9"/>
  <c r="DU519" i="9"/>
  <c r="DX519" i="9" s="1"/>
  <c r="CC423" i="9"/>
  <c r="CD423" i="9"/>
  <c r="CE423" i="9"/>
  <c r="CC750" i="9"/>
  <c r="CD750" i="9"/>
  <c r="CE750" i="9"/>
  <c r="CC698" i="9"/>
  <c r="CD698" i="9"/>
  <c r="CE698" i="9"/>
  <c r="DU423" i="9"/>
  <c r="DX423" i="9" s="1"/>
  <c r="DU741" i="9"/>
  <c r="DX741" i="9" s="1"/>
  <c r="DU733" i="9"/>
  <c r="DX733" i="9" s="1"/>
  <c r="DU729" i="9"/>
  <c r="DX729" i="9" s="1"/>
  <c r="CC717" i="9"/>
  <c r="CD717" i="9"/>
  <c r="CE717" i="9"/>
  <c r="CC665" i="9"/>
  <c r="CD665" i="9"/>
  <c r="CE665" i="9"/>
  <c r="CC762" i="9"/>
  <c r="CD762" i="9"/>
  <c r="CE762" i="9"/>
  <c r="CC608" i="9"/>
  <c r="CD608" i="9"/>
  <c r="CE608" i="9"/>
  <c r="CC693" i="9"/>
  <c r="CD693" i="9"/>
  <c r="CE693" i="9"/>
  <c r="CC657" i="9"/>
  <c r="CD657" i="9"/>
  <c r="CE657" i="9"/>
  <c r="CC613" i="9"/>
  <c r="CD613" i="9"/>
  <c r="CE613" i="9"/>
  <c r="CC443" i="9"/>
  <c r="CD443" i="9"/>
  <c r="CE443" i="9"/>
  <c r="BG416" i="9"/>
  <c r="CP416" i="9"/>
  <c r="CA416" i="9"/>
  <c r="DJ416" i="9"/>
  <c r="BE416" i="9"/>
  <c r="CN416" i="9"/>
  <c r="BO416" i="9"/>
  <c r="CX416" i="9"/>
  <c r="DG416" i="9"/>
  <c r="BX416" i="9"/>
  <c r="BC416" i="9"/>
  <c r="CL416" i="9"/>
  <c r="DA416" i="9"/>
  <c r="BR416" i="9"/>
  <c r="CC748" i="9"/>
  <c r="CD748" i="9"/>
  <c r="CE748" i="9"/>
  <c r="CC654" i="9"/>
  <c r="CD654" i="9"/>
  <c r="CE654" i="9"/>
  <c r="CC598" i="9"/>
  <c r="CD598" i="9"/>
  <c r="CE598" i="9"/>
  <c r="DK414" i="9"/>
  <c r="CB414" i="9"/>
  <c r="BK414" i="9"/>
  <c r="CT414" i="9"/>
  <c r="DC414" i="9"/>
  <c r="BT414" i="9"/>
  <c r="CQ414" i="9"/>
  <c r="BH414" i="9"/>
  <c r="DE414" i="9"/>
  <c r="BV414" i="9"/>
  <c r="CO414" i="9"/>
  <c r="BF414" i="9"/>
  <c r="DU759" i="9"/>
  <c r="DX759" i="9" s="1"/>
  <c r="CC755" i="9"/>
  <c r="CD755" i="9"/>
  <c r="CE755" i="9"/>
  <c r="CC731" i="9"/>
  <c r="CD731" i="9"/>
  <c r="CE731" i="9"/>
  <c r="CC723" i="9"/>
  <c r="CD723" i="9"/>
  <c r="CE723" i="9"/>
  <c r="CC707" i="9"/>
  <c r="CD707" i="9"/>
  <c r="CE707" i="9"/>
  <c r="CC691" i="9"/>
  <c r="CD691" i="9"/>
  <c r="CE691" i="9"/>
  <c r="CC660" i="9"/>
  <c r="CD660" i="9"/>
  <c r="CE660" i="9"/>
  <c r="CC620" i="9"/>
  <c r="CD620" i="9"/>
  <c r="CE620" i="9"/>
  <c r="DU760" i="9"/>
  <c r="DX760" i="9" s="1"/>
  <c r="DU736" i="9"/>
  <c r="DX736" i="9" s="1"/>
  <c r="CC720" i="9"/>
  <c r="CD720" i="9"/>
  <c r="CE720" i="9"/>
  <c r="CC704" i="9"/>
  <c r="CD704" i="9"/>
  <c r="CE704" i="9"/>
  <c r="CC688" i="9"/>
  <c r="CD688" i="9"/>
  <c r="CE688" i="9"/>
  <c r="CC678" i="9"/>
  <c r="CD678" i="9"/>
  <c r="CE678" i="9"/>
  <c r="CC738" i="9"/>
  <c r="CD738" i="9"/>
  <c r="CE738" i="9"/>
  <c r="CC680" i="9"/>
  <c r="CD680" i="9"/>
  <c r="CE680" i="9"/>
  <c r="DU722" i="9"/>
  <c r="DX722" i="9" s="1"/>
  <c r="DU690" i="9"/>
  <c r="DX690" i="9" s="1"/>
  <c r="DU487" i="9"/>
  <c r="DX487" i="9" s="1"/>
  <c r="CC756" i="9"/>
  <c r="CD756" i="9"/>
  <c r="CE756" i="9"/>
  <c r="DU748" i="9"/>
  <c r="DX748" i="9" s="1"/>
  <c r="CC670" i="9"/>
  <c r="CD670" i="9"/>
  <c r="CE670" i="9"/>
  <c r="CC594" i="9"/>
  <c r="CD594" i="9"/>
  <c r="CE594" i="9"/>
  <c r="DU527" i="9"/>
  <c r="DX527" i="9" s="1"/>
  <c r="CC459" i="9"/>
  <c r="CD459" i="9"/>
  <c r="CE459" i="9"/>
  <c r="CC652" i="9"/>
  <c r="CD652" i="9"/>
  <c r="CE652" i="9"/>
  <c r="CC447" i="9"/>
  <c r="CD447" i="9"/>
  <c r="CE447" i="9"/>
  <c r="DU763" i="9"/>
  <c r="DX763" i="9" s="1"/>
  <c r="CC751" i="9"/>
  <c r="CD751" i="9"/>
  <c r="CE751" i="9"/>
  <c r="CC743" i="9"/>
  <c r="CD743" i="9"/>
  <c r="CE743" i="9"/>
  <c r="CC735" i="9"/>
  <c r="CD735" i="9"/>
  <c r="CE735" i="9"/>
  <c r="CC727" i="9"/>
  <c r="CD727" i="9"/>
  <c r="CE727" i="9"/>
  <c r="CC703" i="9"/>
  <c r="CD703" i="9"/>
  <c r="CE703" i="9"/>
  <c r="CC687" i="9"/>
  <c r="CD687" i="9"/>
  <c r="CE687" i="9"/>
  <c r="DU668" i="9"/>
  <c r="DX668" i="9" s="1"/>
  <c r="DU652" i="9"/>
  <c r="DX652" i="9" s="1"/>
  <c r="CC726" i="9"/>
  <c r="CD726" i="9"/>
  <c r="CE726" i="9"/>
  <c r="CC722" i="9"/>
  <c r="CD722" i="9"/>
  <c r="CE722" i="9"/>
  <c r="CC714" i="9"/>
  <c r="CD714" i="9"/>
  <c r="CE714" i="9"/>
  <c r="CC710" i="9"/>
  <c r="CD710" i="9"/>
  <c r="CE710" i="9"/>
  <c r="CC686" i="9"/>
  <c r="CD686" i="9"/>
  <c r="CE686" i="9"/>
  <c r="CC628" i="9"/>
  <c r="CD628" i="9"/>
  <c r="CE628" i="9"/>
  <c r="CC736" i="9"/>
  <c r="CD736" i="9"/>
  <c r="CE736" i="9"/>
  <c r="CC728" i="9"/>
  <c r="CD728" i="9"/>
  <c r="CE728" i="9"/>
  <c r="CC696" i="9"/>
  <c r="CD696" i="9"/>
  <c r="CE696" i="9"/>
  <c r="CC662" i="9"/>
  <c r="CD662" i="9"/>
  <c r="CE662" i="9"/>
  <c r="DU439" i="9"/>
  <c r="DX439" i="9" s="1"/>
  <c r="CU418" i="9"/>
  <c r="BL418" i="9"/>
  <c r="CZ418" i="9"/>
  <c r="BQ418" i="9"/>
  <c r="CY418" i="9"/>
  <c r="BP418" i="9"/>
  <c r="BY418" i="9"/>
  <c r="DH418" i="9"/>
  <c r="CM418" i="9"/>
  <c r="BD418" i="9"/>
  <c r="CV418" i="9"/>
  <c r="BM418" i="9"/>
  <c r="BZ418" i="9"/>
  <c r="DI418" i="9"/>
  <c r="BJ418" i="9"/>
  <c r="CS418" i="9"/>
  <c r="CC672" i="9"/>
  <c r="CD672" i="9"/>
  <c r="CE672" i="9"/>
  <c r="CC535" i="9"/>
  <c r="CD535" i="9"/>
  <c r="CE535" i="9"/>
  <c r="DU734" i="9"/>
  <c r="DX734" i="9" s="1"/>
  <c r="DU702" i="9"/>
  <c r="DX702" i="9" s="1"/>
  <c r="CC667" i="9"/>
  <c r="CD667" i="9"/>
  <c r="CE667" i="9"/>
  <c r="CC651" i="9"/>
  <c r="CD651" i="9"/>
  <c r="CE651" i="9"/>
  <c r="CC643" i="9"/>
  <c r="CD643" i="9"/>
  <c r="CE643" i="9"/>
  <c r="DU640" i="9"/>
  <c r="DX640" i="9" s="1"/>
  <c r="CC627" i="9"/>
  <c r="CD627" i="9"/>
  <c r="CE627" i="9"/>
  <c r="DU624" i="9"/>
  <c r="DX624" i="9" s="1"/>
  <c r="CC611" i="9"/>
  <c r="CD611" i="9"/>
  <c r="CE611" i="9"/>
  <c r="DU608" i="9"/>
  <c r="DX608" i="9" s="1"/>
  <c r="CC595" i="9"/>
  <c r="CD595" i="9"/>
  <c r="CE595" i="9"/>
  <c r="DU592" i="9"/>
  <c r="DX592" i="9" s="1"/>
  <c r="CC540" i="9"/>
  <c r="CD540" i="9"/>
  <c r="CE540" i="9"/>
  <c r="CC524" i="9"/>
  <c r="CD524" i="9"/>
  <c r="CE524" i="9"/>
  <c r="CC508" i="9"/>
  <c r="CD508" i="9"/>
  <c r="CE508" i="9"/>
  <c r="CC480" i="9"/>
  <c r="CD480" i="9"/>
  <c r="CE480" i="9"/>
  <c r="CC440" i="9"/>
  <c r="CD440" i="9"/>
  <c r="CE440" i="9"/>
  <c r="DU402" i="9"/>
  <c r="DX402" i="9" s="1"/>
  <c r="DU586" i="9"/>
  <c r="DX586" i="9" s="1"/>
  <c r="CC584" i="9"/>
  <c r="CD584" i="9"/>
  <c r="CE584" i="9"/>
  <c r="DU578" i="9"/>
  <c r="DX578" i="9" s="1"/>
  <c r="CC576" i="9"/>
  <c r="CD576" i="9"/>
  <c r="CE576" i="9"/>
  <c r="DU553" i="9"/>
  <c r="DX553" i="9" s="1"/>
  <c r="CC545" i="9"/>
  <c r="CD545" i="9"/>
  <c r="CE545" i="9"/>
  <c r="CC489" i="9"/>
  <c r="CD489" i="9"/>
  <c r="CE489" i="9"/>
  <c r="CC457" i="9"/>
  <c r="CD457" i="9"/>
  <c r="CE457" i="9"/>
  <c r="CC425" i="9"/>
  <c r="CD425" i="9"/>
  <c r="CE425" i="9"/>
  <c r="CZ421" i="9"/>
  <c r="BQ421" i="9"/>
  <c r="BG421" i="9"/>
  <c r="CP421" i="9"/>
  <c r="CY421" i="9"/>
  <c r="BP421" i="9"/>
  <c r="BY421" i="9"/>
  <c r="DH421" i="9"/>
  <c r="CM421" i="9"/>
  <c r="BD421" i="9"/>
  <c r="CV421" i="9"/>
  <c r="BM421" i="9"/>
  <c r="BZ421" i="9"/>
  <c r="DI421" i="9"/>
  <c r="BJ421" i="9"/>
  <c r="CS421" i="9"/>
  <c r="CF374" i="9"/>
  <c r="CC526" i="9"/>
  <c r="CD526" i="9"/>
  <c r="CE526" i="9"/>
  <c r="CF356" i="9"/>
  <c r="DU332" i="9"/>
  <c r="DX332" i="9" s="1"/>
  <c r="CF205" i="9"/>
  <c r="CF395" i="9"/>
  <c r="CF363" i="9"/>
  <c r="DU395" i="9"/>
  <c r="DX395" i="9" s="1"/>
  <c r="DU363" i="9"/>
  <c r="DX363" i="9" s="1"/>
  <c r="BC246" i="9"/>
  <c r="CL246" i="9"/>
  <c r="BI246" i="9"/>
  <c r="CR246" i="9"/>
  <c r="BG246" i="9"/>
  <c r="CP246" i="9"/>
  <c r="BE246" i="9"/>
  <c r="CN246" i="9"/>
  <c r="DC246" i="9"/>
  <c r="BT246" i="9"/>
  <c r="CM246" i="9"/>
  <c r="BD246" i="9"/>
  <c r="DA246" i="9"/>
  <c r="BR246" i="9"/>
  <c r="CA249" i="9"/>
  <c r="DJ249" i="9"/>
  <c r="CY249" i="9"/>
  <c r="BP249" i="9"/>
  <c r="CW249" i="9"/>
  <c r="BN249" i="9"/>
  <c r="CE219" i="9"/>
  <c r="CC219" i="9"/>
  <c r="CD219" i="9"/>
  <c r="CM218" i="9"/>
  <c r="BD218" i="9"/>
  <c r="CZ218" i="9"/>
  <c r="BQ218" i="9"/>
  <c r="CY218" i="9"/>
  <c r="BP218" i="9"/>
  <c r="CV218" i="9"/>
  <c r="BM218" i="9"/>
  <c r="BW218" i="9"/>
  <c r="DF218" i="9"/>
  <c r="BG218" i="9"/>
  <c r="CP218" i="9"/>
  <c r="BV218" i="9"/>
  <c r="DE218" i="9"/>
  <c r="BF218" i="9"/>
  <c r="CO218" i="9"/>
  <c r="BO248" i="9"/>
  <c r="CX248" i="9"/>
  <c r="BE248" i="9"/>
  <c r="CN248" i="9"/>
  <c r="BC248" i="9"/>
  <c r="CL248" i="9"/>
  <c r="BI248" i="9"/>
  <c r="CR248" i="9"/>
  <c r="DC248" i="9"/>
  <c r="BT248" i="9"/>
  <c r="CM248" i="9"/>
  <c r="BD248" i="9"/>
  <c r="DA248" i="9"/>
  <c r="BR248" i="9"/>
  <c r="DU205" i="9"/>
  <c r="DX205" i="9" s="1"/>
  <c r="DK203" i="9"/>
  <c r="CB203" i="9"/>
  <c r="CY203" i="9"/>
  <c r="BP203" i="9"/>
  <c r="CU203" i="9"/>
  <c r="BL203" i="9"/>
  <c r="BO203" i="9"/>
  <c r="CX203" i="9"/>
  <c r="BN203" i="9"/>
  <c r="CW203" i="9"/>
  <c r="DC171" i="9"/>
  <c r="BT171" i="9"/>
  <c r="CR171" i="9"/>
  <c r="BI171" i="9"/>
  <c r="CQ171" i="9"/>
  <c r="BH171" i="9"/>
  <c r="CN171" i="9"/>
  <c r="BE171" i="9"/>
  <c r="BS171" i="9"/>
  <c r="DB171" i="9"/>
  <c r="BC171" i="9"/>
  <c r="CL171" i="9"/>
  <c r="BR171" i="9"/>
  <c r="DA171" i="9"/>
  <c r="BY251" i="9"/>
  <c r="DH251" i="9"/>
  <c r="BO251" i="9"/>
  <c r="CX251" i="9"/>
  <c r="BM251" i="9"/>
  <c r="CV251" i="9"/>
  <c r="BK251" i="9"/>
  <c r="CT251" i="9"/>
  <c r="DG251" i="9"/>
  <c r="BX251" i="9"/>
  <c r="CQ251" i="9"/>
  <c r="BH251" i="9"/>
  <c r="DE251" i="9"/>
  <c r="BV251" i="9"/>
  <c r="CO251" i="9"/>
  <c r="BF251" i="9"/>
  <c r="DU515" i="9"/>
  <c r="DX515" i="9" s="1"/>
  <c r="DU435" i="9"/>
  <c r="DX435" i="9" s="1"/>
  <c r="DK420" i="9"/>
  <c r="CB420" i="9"/>
  <c r="BK420" i="9"/>
  <c r="CT420" i="9"/>
  <c r="DC420" i="9"/>
  <c r="BT420" i="9"/>
  <c r="DV420" i="9"/>
  <c r="DY420" i="9" s="1"/>
  <c r="CQ420" i="9"/>
  <c r="BH420" i="9"/>
  <c r="DE420" i="9"/>
  <c r="BV420" i="9"/>
  <c r="CO420" i="9"/>
  <c r="BF420" i="9"/>
  <c r="CC520" i="9"/>
  <c r="CD520" i="9"/>
  <c r="CE520" i="9"/>
  <c r="CC468" i="9"/>
  <c r="CD468" i="9"/>
  <c r="CE468" i="9"/>
  <c r="BW419" i="9"/>
  <c r="DF419" i="9"/>
  <c r="DK419" i="9"/>
  <c r="CB419" i="9"/>
  <c r="BU419" i="9"/>
  <c r="DD419" i="9"/>
  <c r="BI419" i="9"/>
  <c r="CR419" i="9"/>
  <c r="BS419" i="9"/>
  <c r="DB419" i="9"/>
  <c r="BN419" i="9"/>
  <c r="CW419" i="9"/>
  <c r="CZ417" i="9"/>
  <c r="BQ417" i="9"/>
  <c r="BG417" i="9"/>
  <c r="CP417" i="9"/>
  <c r="CY417" i="9"/>
  <c r="BP417" i="9"/>
  <c r="BY417" i="9"/>
  <c r="DH417" i="9"/>
  <c r="CM417" i="9"/>
  <c r="BD417" i="9"/>
  <c r="CV417" i="9"/>
  <c r="BM417" i="9"/>
  <c r="BZ417" i="9"/>
  <c r="DI417" i="9"/>
  <c r="BJ417" i="9"/>
  <c r="CS417" i="9"/>
  <c r="BK415" i="9"/>
  <c r="CT415" i="9"/>
  <c r="DC415" i="9"/>
  <c r="BT415" i="9"/>
  <c r="DV415" i="9"/>
  <c r="DY415" i="9" s="1"/>
  <c r="CQ415" i="9"/>
  <c r="BH415" i="9"/>
  <c r="DE415" i="9"/>
  <c r="BV415" i="9"/>
  <c r="CO415" i="9"/>
  <c r="BF415" i="9"/>
  <c r="CC564" i="9"/>
  <c r="CD564" i="9"/>
  <c r="CE564" i="9"/>
  <c r="CC556" i="9"/>
  <c r="CD556" i="9"/>
  <c r="CE556" i="9"/>
  <c r="CC548" i="9"/>
  <c r="CD548" i="9"/>
  <c r="CE548" i="9"/>
  <c r="CF380" i="9"/>
  <c r="CF397" i="9"/>
  <c r="CF365" i="9"/>
  <c r="DU377" i="9"/>
  <c r="DX377" i="9" s="1"/>
  <c r="DU345" i="9"/>
  <c r="DX345" i="9" s="1"/>
  <c r="CF222" i="9"/>
  <c r="DU339" i="9"/>
  <c r="DX339" i="9" s="1"/>
  <c r="DU252" i="9"/>
  <c r="DX252" i="9" s="1"/>
  <c r="BC250" i="9"/>
  <c r="CL250" i="9"/>
  <c r="DV250" i="9"/>
  <c r="DY250" i="9" s="1"/>
  <c r="CY250" i="9"/>
  <c r="BP250" i="9"/>
  <c r="CW250" i="9"/>
  <c r="BN250" i="9"/>
  <c r="CM155" i="9"/>
  <c r="BD155" i="9"/>
  <c r="DH155" i="9"/>
  <c r="BY155" i="9"/>
  <c r="DG155" i="9"/>
  <c r="BX155" i="9"/>
  <c r="DD155" i="9"/>
  <c r="BU155" i="9"/>
  <c r="CA155" i="9"/>
  <c r="DJ155" i="9"/>
  <c r="BK155" i="9"/>
  <c r="CT155" i="9"/>
  <c r="BZ155" i="9"/>
  <c r="DI155" i="9"/>
  <c r="BJ155" i="9"/>
  <c r="CS155" i="9"/>
  <c r="CU210" i="9"/>
  <c r="BL210" i="9"/>
  <c r="DH210" i="9"/>
  <c r="BY210" i="9"/>
  <c r="DG210" i="9"/>
  <c r="BX210" i="9"/>
  <c r="DD210" i="9"/>
  <c r="BU210" i="9"/>
  <c r="CA210" i="9"/>
  <c r="DJ210" i="9"/>
  <c r="BK210" i="9"/>
  <c r="CT210" i="9"/>
  <c r="BZ210" i="9"/>
  <c r="DI210" i="9"/>
  <c r="BJ210" i="9"/>
  <c r="CS210" i="9"/>
  <c r="DU198" i="9"/>
  <c r="DX198" i="9" s="1"/>
  <c r="DG201" i="9"/>
  <c r="BX201" i="9"/>
  <c r="DD201" i="9"/>
  <c r="BU201" i="9"/>
  <c r="CQ201" i="9"/>
  <c r="BH201" i="9"/>
  <c r="BO201" i="9"/>
  <c r="CX201" i="9"/>
  <c r="CW201" i="9"/>
  <c r="BN201" i="9"/>
  <c r="CC635" i="9"/>
  <c r="CD635" i="9"/>
  <c r="CE635" i="9"/>
  <c r="DU632" i="9"/>
  <c r="DX632" i="9" s="1"/>
  <c r="CC619" i="9"/>
  <c r="CD619" i="9"/>
  <c r="CE619" i="9"/>
  <c r="DU616" i="9"/>
  <c r="DX616" i="9" s="1"/>
  <c r="CC603" i="9"/>
  <c r="CD603" i="9"/>
  <c r="CE603" i="9"/>
  <c r="DU600" i="9"/>
  <c r="DX600" i="9" s="1"/>
  <c r="CC495" i="9"/>
  <c r="CD495" i="9"/>
  <c r="CE495" i="9"/>
  <c r="CC471" i="9"/>
  <c r="CD471" i="9"/>
  <c r="CE471" i="9"/>
  <c r="CC562" i="9"/>
  <c r="CD562" i="9"/>
  <c r="CE562" i="9"/>
  <c r="CC546" i="9"/>
  <c r="CD546" i="9"/>
  <c r="CE546" i="9"/>
  <c r="CC448" i="9"/>
  <c r="CD448" i="9"/>
  <c r="CE448" i="9"/>
  <c r="CF360" i="9"/>
  <c r="DU561" i="9"/>
  <c r="DX561" i="9" s="1"/>
  <c r="CC553" i="9"/>
  <c r="CD553" i="9"/>
  <c r="CE553" i="9"/>
  <c r="CC529" i="9"/>
  <c r="CD529" i="9"/>
  <c r="CE529" i="9"/>
  <c r="CC509" i="9"/>
  <c r="CD509" i="9"/>
  <c r="CE509" i="9"/>
  <c r="CC477" i="9"/>
  <c r="CD477" i="9"/>
  <c r="CE477" i="9"/>
  <c r="CC445" i="9"/>
  <c r="CD445" i="9"/>
  <c r="CE445" i="9"/>
  <c r="CD328" i="9"/>
  <c r="CC328" i="9"/>
  <c r="CE328" i="9"/>
  <c r="CF391" i="9"/>
  <c r="CF359" i="9"/>
  <c r="DU383" i="9"/>
  <c r="DX383" i="9" s="1"/>
  <c r="DU351" i="9"/>
  <c r="DX351" i="9" s="1"/>
  <c r="DU312" i="9"/>
  <c r="DX312" i="9" s="1"/>
  <c r="DU543" i="9"/>
  <c r="DX543" i="9" s="1"/>
  <c r="CC431" i="9"/>
  <c r="CD431" i="9"/>
  <c r="CE431" i="9"/>
  <c r="CC558" i="9"/>
  <c r="CD558" i="9"/>
  <c r="CE558" i="9"/>
  <c r="CC542" i="9"/>
  <c r="CD542" i="9"/>
  <c r="CE542" i="9"/>
  <c r="CC436" i="9"/>
  <c r="CD436" i="9"/>
  <c r="CE436" i="9"/>
  <c r="CF352" i="9"/>
  <c r="DU583" i="9"/>
  <c r="DX583" i="9" s="1"/>
  <c r="CC581" i="9"/>
  <c r="CD581" i="9"/>
  <c r="CE581" i="9"/>
  <c r="DU575" i="9"/>
  <c r="DX575" i="9" s="1"/>
  <c r="CC573" i="9"/>
  <c r="CD573" i="9"/>
  <c r="CE573" i="9"/>
  <c r="CR226" i="9"/>
  <c r="BI226" i="9"/>
  <c r="CZ226" i="9"/>
  <c r="BQ226" i="9"/>
  <c r="DK226" i="9"/>
  <c r="CB226" i="9"/>
  <c r="CU226" i="9"/>
  <c r="BL226" i="9"/>
  <c r="CA226" i="9"/>
  <c r="DJ226" i="9"/>
  <c r="BK226" i="9"/>
  <c r="CT226" i="9"/>
  <c r="DI226" i="9"/>
  <c r="BZ226" i="9"/>
  <c r="CS226" i="9"/>
  <c r="BJ226" i="9"/>
  <c r="CC538" i="9"/>
  <c r="CD538" i="9"/>
  <c r="CE538" i="9"/>
  <c r="CC522" i="9"/>
  <c r="CD522" i="9"/>
  <c r="CE522" i="9"/>
  <c r="CC514" i="9"/>
  <c r="CD514" i="9"/>
  <c r="CE514" i="9"/>
  <c r="CC498" i="9"/>
  <c r="CD498" i="9"/>
  <c r="CE498" i="9"/>
  <c r="CC482" i="9"/>
  <c r="CD482" i="9"/>
  <c r="CE482" i="9"/>
  <c r="CC466" i="9"/>
  <c r="CD466" i="9"/>
  <c r="CE466" i="9"/>
  <c r="CC450" i="9"/>
  <c r="CD450" i="9"/>
  <c r="CE450" i="9"/>
  <c r="CC434" i="9"/>
  <c r="CD434" i="9"/>
  <c r="CE434" i="9"/>
  <c r="CF364" i="9"/>
  <c r="CF405" i="9"/>
  <c r="CF377" i="9"/>
  <c r="CF345" i="9"/>
  <c r="CF408" i="9"/>
  <c r="DU373" i="9"/>
  <c r="DX373" i="9" s="1"/>
  <c r="DU341" i="9"/>
  <c r="DX341" i="9" s="1"/>
  <c r="CE253" i="9"/>
  <c r="CC253" i="9"/>
  <c r="CD253" i="9"/>
  <c r="BE245" i="9"/>
  <c r="CN245" i="9"/>
  <c r="BK245" i="9"/>
  <c r="CT245" i="9"/>
  <c r="BQ245" i="9"/>
  <c r="CZ245" i="9"/>
  <c r="BO245" i="9"/>
  <c r="CX245" i="9"/>
  <c r="DG245" i="9"/>
  <c r="BX245" i="9"/>
  <c r="CQ245" i="9"/>
  <c r="BH245" i="9"/>
  <c r="DE245" i="9"/>
  <c r="BV245" i="9"/>
  <c r="CO245" i="9"/>
  <c r="BF245" i="9"/>
  <c r="CR243" i="9"/>
  <c r="BI243" i="9"/>
  <c r="CZ243" i="9"/>
  <c r="BQ243" i="9"/>
  <c r="DC243" i="9"/>
  <c r="BT243" i="9"/>
  <c r="CM243" i="9"/>
  <c r="BD243" i="9"/>
  <c r="BS243" i="9"/>
  <c r="DB243" i="9"/>
  <c r="BC243" i="9"/>
  <c r="CL243" i="9"/>
  <c r="DA243" i="9"/>
  <c r="BR243" i="9"/>
  <c r="DD242" i="9"/>
  <c r="BU242" i="9"/>
  <c r="CY242" i="9"/>
  <c r="BP242" i="9"/>
  <c r="BO242" i="9"/>
  <c r="CX242" i="9"/>
  <c r="CW242" i="9"/>
  <c r="BN242" i="9"/>
  <c r="DV241" i="9"/>
  <c r="DY241" i="9" s="1"/>
  <c r="CN241" i="9"/>
  <c r="BE241" i="9"/>
  <c r="DK241" i="9"/>
  <c r="CB241" i="9"/>
  <c r="CU241" i="9"/>
  <c r="BL241" i="9"/>
  <c r="CA241" i="9"/>
  <c r="DJ241" i="9"/>
  <c r="BK241" i="9"/>
  <c r="CT241" i="9"/>
  <c r="DI241" i="9"/>
  <c r="BZ241" i="9"/>
  <c r="CS241" i="9"/>
  <c r="BJ241" i="9"/>
  <c r="DH240" i="9"/>
  <c r="BY240" i="9"/>
  <c r="DG240" i="9"/>
  <c r="BX240" i="9"/>
  <c r="CQ240" i="9"/>
  <c r="BH240" i="9"/>
  <c r="BW240" i="9"/>
  <c r="DF240" i="9"/>
  <c r="BG240" i="9"/>
  <c r="CP240" i="9"/>
  <c r="DE240" i="9"/>
  <c r="BV240" i="9"/>
  <c r="CO240" i="9"/>
  <c r="BF240" i="9"/>
  <c r="CR239" i="9"/>
  <c r="BI239" i="9"/>
  <c r="CZ239" i="9"/>
  <c r="BQ239" i="9"/>
  <c r="DC239" i="9"/>
  <c r="BT239" i="9"/>
  <c r="CM239" i="9"/>
  <c r="BD239" i="9"/>
  <c r="BS239" i="9"/>
  <c r="DB239" i="9"/>
  <c r="BC239" i="9"/>
  <c r="CL239" i="9"/>
  <c r="DA239" i="9"/>
  <c r="BR239" i="9"/>
  <c r="DD238" i="9"/>
  <c r="BU238" i="9"/>
  <c r="CY238" i="9"/>
  <c r="BP238" i="9"/>
  <c r="BO238" i="9"/>
  <c r="CX238" i="9"/>
  <c r="CW238" i="9"/>
  <c r="BN238" i="9"/>
  <c r="DV237" i="9"/>
  <c r="DY237" i="9" s="1"/>
  <c r="CN237" i="9"/>
  <c r="BE237" i="9"/>
  <c r="DK237" i="9"/>
  <c r="CB237" i="9"/>
  <c r="CU237" i="9"/>
  <c r="BL237" i="9"/>
  <c r="CA237" i="9"/>
  <c r="DJ237" i="9"/>
  <c r="BK237" i="9"/>
  <c r="CT237" i="9"/>
  <c r="DI237" i="9"/>
  <c r="BZ237" i="9"/>
  <c r="CS237" i="9"/>
  <c r="BJ237" i="9"/>
  <c r="DH236" i="9"/>
  <c r="BY236" i="9"/>
  <c r="DG236" i="9"/>
  <c r="BX236" i="9"/>
  <c r="CQ236" i="9"/>
  <c r="BH236" i="9"/>
  <c r="BW236" i="9"/>
  <c r="DF236" i="9"/>
  <c r="BG236" i="9"/>
  <c r="CP236" i="9"/>
  <c r="DE236" i="9"/>
  <c r="BV236" i="9"/>
  <c r="CO236" i="9"/>
  <c r="BF236" i="9"/>
  <c r="CR235" i="9"/>
  <c r="BI235" i="9"/>
  <c r="CZ235" i="9"/>
  <c r="BQ235" i="9"/>
  <c r="DC235" i="9"/>
  <c r="BT235" i="9"/>
  <c r="CM235" i="9"/>
  <c r="BD235" i="9"/>
  <c r="BS235" i="9"/>
  <c r="DB235" i="9"/>
  <c r="BC235" i="9"/>
  <c r="CL235" i="9"/>
  <c r="DA235" i="9"/>
  <c r="BR235" i="9"/>
  <c r="DD234" i="9"/>
  <c r="BU234" i="9"/>
  <c r="CY234" i="9"/>
  <c r="BP234" i="9"/>
  <c r="BO234" i="9"/>
  <c r="CX234" i="9"/>
  <c r="CW234" i="9"/>
  <c r="BN234" i="9"/>
  <c r="DV233" i="9"/>
  <c r="DY233" i="9" s="1"/>
  <c r="CN233" i="9"/>
  <c r="BE233" i="9"/>
  <c r="DK233" i="9"/>
  <c r="CB233" i="9"/>
  <c r="CU233" i="9"/>
  <c r="BL233" i="9"/>
  <c r="CA233" i="9"/>
  <c r="DJ233" i="9"/>
  <c r="BK233" i="9"/>
  <c r="CT233" i="9"/>
  <c r="DI233" i="9"/>
  <c r="BZ233" i="9"/>
  <c r="CS233" i="9"/>
  <c r="BJ233" i="9"/>
  <c r="DH232" i="9"/>
  <c r="BY232" i="9"/>
  <c r="DG232" i="9"/>
  <c r="BX232" i="9"/>
  <c r="CQ232" i="9"/>
  <c r="BH232" i="9"/>
  <c r="BW232" i="9"/>
  <c r="DF232" i="9"/>
  <c r="BG232" i="9"/>
  <c r="CP232" i="9"/>
  <c r="DE232" i="9"/>
  <c r="BV232" i="9"/>
  <c r="CO232" i="9"/>
  <c r="BF232" i="9"/>
  <c r="CR231" i="9"/>
  <c r="BI231" i="9"/>
  <c r="CZ231" i="9"/>
  <c r="BQ231" i="9"/>
  <c r="DC231" i="9"/>
  <c r="BT231" i="9"/>
  <c r="CM231" i="9"/>
  <c r="BD231" i="9"/>
  <c r="BS231" i="9"/>
  <c r="DB231" i="9"/>
  <c r="BC231" i="9"/>
  <c r="CL231" i="9"/>
  <c r="DA231" i="9"/>
  <c r="BR231" i="9"/>
  <c r="DD230" i="9"/>
  <c r="BU230" i="9"/>
  <c r="CY230" i="9"/>
  <c r="BP230" i="9"/>
  <c r="BO230" i="9"/>
  <c r="CX230" i="9"/>
  <c r="CW230" i="9"/>
  <c r="BN230" i="9"/>
  <c r="DV229" i="9"/>
  <c r="DY229" i="9" s="1"/>
  <c r="CN229" i="9"/>
  <c r="BE229" i="9"/>
  <c r="DK229" i="9"/>
  <c r="CB229" i="9"/>
  <c r="CU229" i="9"/>
  <c r="BL229" i="9"/>
  <c r="CA229" i="9"/>
  <c r="DJ229" i="9"/>
  <c r="BK229" i="9"/>
  <c r="CT229" i="9"/>
  <c r="DI229" i="9"/>
  <c r="BZ229" i="9"/>
  <c r="CS229" i="9"/>
  <c r="BJ229" i="9"/>
  <c r="DH225" i="9"/>
  <c r="BY225" i="9"/>
  <c r="DG225" i="9"/>
  <c r="BX225" i="9"/>
  <c r="CQ225" i="9"/>
  <c r="BH225" i="9"/>
  <c r="BW225" i="9"/>
  <c r="DF225" i="9"/>
  <c r="BG225" i="9"/>
  <c r="CP225" i="9"/>
  <c r="DE225" i="9"/>
  <c r="BV225" i="9"/>
  <c r="CO225" i="9"/>
  <c r="BF225" i="9"/>
  <c r="DV223" i="9"/>
  <c r="DY223" i="9" s="1"/>
  <c r="DK223" i="9"/>
  <c r="CB223" i="9"/>
  <c r="CO223" i="9"/>
  <c r="BF223" i="9"/>
  <c r="CY223" i="9"/>
  <c r="BP223" i="9"/>
  <c r="DH223" i="9"/>
  <c r="BY223" i="9"/>
  <c r="CM223" i="9"/>
  <c r="BD223" i="9"/>
  <c r="BO223" i="9"/>
  <c r="CX223" i="9"/>
  <c r="BW244" i="9"/>
  <c r="DF244" i="9"/>
  <c r="BU244" i="9"/>
  <c r="DD244" i="9"/>
  <c r="BS244" i="9"/>
  <c r="DB244" i="9"/>
  <c r="BY244" i="9"/>
  <c r="DH244" i="9"/>
  <c r="DK244" i="9"/>
  <c r="CB244" i="9"/>
  <c r="CU244" i="9"/>
  <c r="BL244" i="9"/>
  <c r="DI244" i="9"/>
  <c r="BZ244" i="9"/>
  <c r="CS244" i="9"/>
  <c r="BJ244" i="9"/>
  <c r="DV228" i="9"/>
  <c r="DY228" i="9" s="1"/>
  <c r="DD228" i="9"/>
  <c r="BU228" i="9"/>
  <c r="DG228" i="9"/>
  <c r="BX228" i="9"/>
  <c r="CQ228" i="9"/>
  <c r="BH228" i="9"/>
  <c r="BW228" i="9"/>
  <c r="DF228" i="9"/>
  <c r="BG228" i="9"/>
  <c r="CP228" i="9"/>
  <c r="DE228" i="9"/>
  <c r="BV228" i="9"/>
  <c r="CO228" i="9"/>
  <c r="BF228" i="9"/>
  <c r="CV224" i="9"/>
  <c r="BM224" i="9"/>
  <c r="CN224" i="9"/>
  <c r="BE224" i="9"/>
  <c r="DC224" i="9"/>
  <c r="BT224" i="9"/>
  <c r="CM224" i="9"/>
  <c r="BD224" i="9"/>
  <c r="BS224" i="9"/>
  <c r="DB224" i="9"/>
  <c r="BC224" i="9"/>
  <c r="CL224" i="9"/>
  <c r="DA224" i="9"/>
  <c r="BR224" i="9"/>
  <c r="CE220" i="9"/>
  <c r="CC220" i="9"/>
  <c r="CD220" i="9"/>
  <c r="CE200" i="9"/>
  <c r="CC200" i="9"/>
  <c r="CD200" i="9"/>
  <c r="DU188" i="9"/>
  <c r="DX188" i="9" s="1"/>
  <c r="CM214" i="9"/>
  <c r="BD214" i="9"/>
  <c r="BO214" i="9"/>
  <c r="CX214" i="9"/>
  <c r="BN214" i="9"/>
  <c r="CW214" i="9"/>
  <c r="CR187" i="9"/>
  <c r="BI187" i="9"/>
  <c r="CZ187" i="9"/>
  <c r="BQ187" i="9"/>
  <c r="CQ187" i="9"/>
  <c r="BH187" i="9"/>
  <c r="CN187" i="9"/>
  <c r="BE187" i="9"/>
  <c r="BS187" i="9"/>
  <c r="DB187" i="9"/>
  <c r="BC187" i="9"/>
  <c r="CL187" i="9"/>
  <c r="BR187" i="9"/>
  <c r="DA187" i="9"/>
  <c r="DU160" i="9"/>
  <c r="DX160" i="9" s="1"/>
  <c r="BV141" i="9"/>
  <c r="DE141" i="9"/>
  <c r="BJ141" i="9"/>
  <c r="CS141" i="9"/>
  <c r="CR141" i="9"/>
  <c r="BI141" i="9"/>
  <c r="BT141" i="9"/>
  <c r="DC141" i="9"/>
  <c r="BD141" i="9"/>
  <c r="CM141" i="9"/>
  <c r="DB141" i="9"/>
  <c r="BS141" i="9"/>
  <c r="CL141" i="9"/>
  <c r="BC141" i="9"/>
  <c r="CN140" i="9"/>
  <c r="BE140" i="9"/>
  <c r="BP140" i="9"/>
  <c r="CY140" i="9"/>
  <c r="BO140" i="9"/>
  <c r="CX140" i="9"/>
  <c r="DK191" i="9"/>
  <c r="CB191" i="9"/>
  <c r="DC191" i="9"/>
  <c r="BT191" i="9"/>
  <c r="CY191" i="9"/>
  <c r="BP191" i="9"/>
  <c r="CV191" i="9"/>
  <c r="BM191" i="9"/>
  <c r="BW191" i="9"/>
  <c r="DF191" i="9"/>
  <c r="BG191" i="9"/>
  <c r="CP191" i="9"/>
  <c r="BV191" i="9"/>
  <c r="DE191" i="9"/>
  <c r="BF191" i="9"/>
  <c r="CO191" i="9"/>
  <c r="DC179" i="9"/>
  <c r="BT179" i="9"/>
  <c r="DH179" i="9"/>
  <c r="BY179" i="9"/>
  <c r="DG179" i="9"/>
  <c r="BX179" i="9"/>
  <c r="DD179" i="9"/>
  <c r="BU179" i="9"/>
  <c r="CA179" i="9"/>
  <c r="DJ179" i="9"/>
  <c r="BK179" i="9"/>
  <c r="CT179" i="9"/>
  <c r="BZ179" i="9"/>
  <c r="DI179" i="9"/>
  <c r="BJ179" i="9"/>
  <c r="CS179" i="9"/>
  <c r="CE164" i="9"/>
  <c r="CC164" i="9"/>
  <c r="CD164" i="9"/>
  <c r="CU163" i="9"/>
  <c r="BL163" i="9"/>
  <c r="CZ163" i="9"/>
  <c r="BQ163" i="9"/>
  <c r="CY163" i="9"/>
  <c r="BP163" i="9"/>
  <c r="CV163" i="9"/>
  <c r="BM163" i="9"/>
  <c r="BW163" i="9"/>
  <c r="DF163" i="9"/>
  <c r="BG163" i="9"/>
  <c r="CP163" i="9"/>
  <c r="BV163" i="9"/>
  <c r="DE163" i="9"/>
  <c r="BF163" i="9"/>
  <c r="CO163" i="9"/>
  <c r="CE184" i="9"/>
  <c r="CC184" i="9"/>
  <c r="CD184" i="9"/>
  <c r="DC183" i="9"/>
  <c r="BT183" i="9"/>
  <c r="CZ183" i="9"/>
  <c r="BQ183" i="9"/>
  <c r="CY183" i="9"/>
  <c r="BP183" i="9"/>
  <c r="CV183" i="9"/>
  <c r="BM183" i="9"/>
  <c r="BW183" i="9"/>
  <c r="DF183" i="9"/>
  <c r="BG183" i="9"/>
  <c r="CP183" i="9"/>
  <c r="BV183" i="9"/>
  <c r="DE183" i="9"/>
  <c r="BF183" i="9"/>
  <c r="CO183" i="9"/>
  <c r="DV149" i="9"/>
  <c r="DY149" i="9" s="1"/>
  <c r="BD149" i="9"/>
  <c r="CM149" i="9"/>
  <c r="BT149" i="9"/>
  <c r="DC149" i="9"/>
  <c r="BV149" i="9"/>
  <c r="DE149" i="9"/>
  <c r="CS149" i="9"/>
  <c r="BJ149" i="9"/>
  <c r="BW149" i="9"/>
  <c r="DF149" i="9"/>
  <c r="BG149" i="9"/>
  <c r="CP149" i="9"/>
  <c r="CE125" i="9"/>
  <c r="CC125" i="9"/>
  <c r="CD125" i="9"/>
  <c r="CE161" i="9"/>
  <c r="CC161" i="9"/>
  <c r="CD161" i="9"/>
  <c r="CV148" i="9"/>
  <c r="BM148" i="9"/>
  <c r="DV148" i="9"/>
  <c r="DY148" i="9" s="1"/>
  <c r="CZ148" i="9"/>
  <c r="BQ148" i="9"/>
  <c r="DD148" i="9"/>
  <c r="BU148" i="9"/>
  <c r="CR148" i="9"/>
  <c r="BI148" i="9"/>
  <c r="DF148" i="9"/>
  <c r="BW148" i="9"/>
  <c r="CP148" i="9"/>
  <c r="BG148" i="9"/>
  <c r="DU128" i="9"/>
  <c r="DX128" i="9" s="1"/>
  <c r="CD87" i="9"/>
  <c r="CE87" i="9"/>
  <c r="CC87" i="9"/>
  <c r="DA136" i="9"/>
  <c r="BR136" i="9"/>
  <c r="CS136" i="9"/>
  <c r="BJ136" i="9"/>
  <c r="CR136" i="9"/>
  <c r="BI136" i="9"/>
  <c r="CO136" i="9"/>
  <c r="BF136" i="9"/>
  <c r="BT136" i="9"/>
  <c r="DC136" i="9"/>
  <c r="BD136" i="9"/>
  <c r="CM136" i="9"/>
  <c r="BS136" i="9"/>
  <c r="DB136" i="9"/>
  <c r="BC136" i="9"/>
  <c r="CL136" i="9"/>
  <c r="CE119" i="9"/>
  <c r="CC119" i="9"/>
  <c r="CD119" i="9"/>
  <c r="DA131" i="9"/>
  <c r="BR131" i="9"/>
  <c r="CS131" i="9"/>
  <c r="BJ131" i="9"/>
  <c r="DE131" i="9"/>
  <c r="BV131" i="9"/>
  <c r="DD131" i="9"/>
  <c r="BU131" i="9"/>
  <c r="CB131" i="9"/>
  <c r="DK131" i="9"/>
  <c r="BL131" i="9"/>
  <c r="CU131" i="9"/>
  <c r="DJ131" i="9"/>
  <c r="CA131" i="9"/>
  <c r="CT131" i="9"/>
  <c r="BK131" i="9"/>
  <c r="CC130" i="9"/>
  <c r="CD130" i="9"/>
  <c r="CE130" i="9"/>
  <c r="CE93" i="9"/>
  <c r="CC93" i="9"/>
  <c r="CD93" i="9"/>
  <c r="CD90" i="9"/>
  <c r="CE90" i="9"/>
  <c r="CC90" i="9"/>
  <c r="CF97" i="9"/>
  <c r="CE76" i="9"/>
  <c r="CC76" i="9"/>
  <c r="CD76" i="9"/>
  <c r="CE72" i="9"/>
  <c r="CC72" i="9"/>
  <c r="CD72" i="9"/>
  <c r="DU77" i="9"/>
  <c r="DX77" i="9" s="1"/>
  <c r="DD25" i="9"/>
  <c r="BU25" i="9"/>
  <c r="CR25" i="9"/>
  <c r="BI25" i="9"/>
  <c r="BR25" i="9"/>
  <c r="DA25" i="9"/>
  <c r="CB25" i="9"/>
  <c r="DK25" i="9"/>
  <c r="CO25" i="9"/>
  <c r="BF25" i="9"/>
  <c r="BS25" i="9"/>
  <c r="DB25" i="9"/>
  <c r="BC25" i="9"/>
  <c r="CL25" i="9"/>
  <c r="CN19" i="9"/>
  <c r="BE19" i="9"/>
  <c r="CV19" i="9"/>
  <c r="BM19" i="9"/>
  <c r="DC19" i="9"/>
  <c r="BT19" i="9"/>
  <c r="CM19" i="9"/>
  <c r="BD19" i="9"/>
  <c r="BS19" i="9"/>
  <c r="DB19" i="9"/>
  <c r="BC19" i="9"/>
  <c r="CL19" i="9"/>
  <c r="DA19" i="9"/>
  <c r="BR19" i="9"/>
  <c r="DU180" i="9"/>
  <c r="DX180" i="9" s="1"/>
  <c r="DU164" i="9"/>
  <c r="DX164" i="9" s="1"/>
  <c r="CY199" i="9"/>
  <c r="BP199" i="9"/>
  <c r="CU199" i="9"/>
  <c r="BL199" i="9"/>
  <c r="DK199" i="9"/>
  <c r="CB199" i="9"/>
  <c r="DD199" i="9"/>
  <c r="BU199" i="9"/>
  <c r="CA199" i="9"/>
  <c r="DJ199" i="9"/>
  <c r="BK199" i="9"/>
  <c r="CT199" i="9"/>
  <c r="DI199" i="9"/>
  <c r="BZ199" i="9"/>
  <c r="BJ199" i="9"/>
  <c r="CS199" i="9"/>
  <c r="DU184" i="9"/>
  <c r="DX184" i="9" s="1"/>
  <c r="DU181" i="9"/>
  <c r="DX181" i="9" s="1"/>
  <c r="DU165" i="9"/>
  <c r="DX165" i="9" s="1"/>
  <c r="DU124" i="9"/>
  <c r="DX124" i="9" s="1"/>
  <c r="DV132" i="9"/>
  <c r="DY132" i="9" s="1"/>
  <c r="DD132" i="9"/>
  <c r="BU132" i="9"/>
  <c r="CZ132" i="9"/>
  <c r="BQ132" i="9"/>
  <c r="CW132" i="9"/>
  <c r="BN132" i="9"/>
  <c r="BX132" i="9"/>
  <c r="DG132" i="9"/>
  <c r="BH132" i="9"/>
  <c r="CQ132" i="9"/>
  <c r="BW132" i="9"/>
  <c r="DF132" i="9"/>
  <c r="BG132" i="9"/>
  <c r="CP132" i="9"/>
  <c r="DU110" i="9"/>
  <c r="DX110" i="9" s="1"/>
  <c r="DU79" i="9"/>
  <c r="DX79" i="9" s="1"/>
  <c r="DC63" i="9"/>
  <c r="BT63" i="9"/>
  <c r="CN63" i="9"/>
  <c r="BE63" i="9"/>
  <c r="CR63" i="9"/>
  <c r="BI63" i="9"/>
  <c r="CQ63" i="9"/>
  <c r="BH63" i="9"/>
  <c r="BS63" i="9"/>
  <c r="DB63" i="9"/>
  <c r="BC63" i="9"/>
  <c r="CL63" i="9"/>
  <c r="BR63" i="9"/>
  <c r="DA63" i="9"/>
  <c r="CE178" i="9"/>
  <c r="CC178" i="9"/>
  <c r="CD178" i="9"/>
  <c r="DU147" i="9"/>
  <c r="DX147" i="9" s="1"/>
  <c r="DU98" i="9"/>
  <c r="DX98" i="9" s="1"/>
  <c r="DH135" i="9"/>
  <c r="BY135" i="9"/>
  <c r="CZ135" i="9"/>
  <c r="BQ135" i="9"/>
  <c r="DE135" i="9"/>
  <c r="BV135" i="9"/>
  <c r="DD135" i="9"/>
  <c r="BU135" i="9"/>
  <c r="CB135" i="9"/>
  <c r="DK135" i="9"/>
  <c r="BL135" i="9"/>
  <c r="CU135" i="9"/>
  <c r="DJ135" i="9"/>
  <c r="CA135" i="9"/>
  <c r="CT135" i="9"/>
  <c r="BK135" i="9"/>
  <c r="CF117" i="9"/>
  <c r="DU43" i="9"/>
  <c r="DX43" i="9" s="1"/>
  <c r="CN227" i="9"/>
  <c r="BE227" i="9"/>
  <c r="CY227" i="9"/>
  <c r="BP227" i="9"/>
  <c r="BO227" i="9"/>
  <c r="CX227" i="9"/>
  <c r="CW227" i="9"/>
  <c r="BN227" i="9"/>
  <c r="CE202" i="9"/>
  <c r="CC202" i="9"/>
  <c r="CD202" i="9"/>
  <c r="DK175" i="9"/>
  <c r="CB175" i="9"/>
  <c r="CR175" i="9"/>
  <c r="BI175" i="9"/>
  <c r="CQ175" i="9"/>
  <c r="BH175" i="9"/>
  <c r="CN175" i="9"/>
  <c r="BE175" i="9"/>
  <c r="BS175" i="9"/>
  <c r="DB175" i="9"/>
  <c r="BC175" i="9"/>
  <c r="CL175" i="9"/>
  <c r="BR175" i="9"/>
  <c r="DA175" i="9"/>
  <c r="CZ195" i="9"/>
  <c r="BQ195" i="9"/>
  <c r="CM195" i="9"/>
  <c r="BD195" i="9"/>
  <c r="CN195" i="9"/>
  <c r="BE195" i="9"/>
  <c r="BS195" i="9"/>
  <c r="DB195" i="9"/>
  <c r="BC195" i="9"/>
  <c r="CL195" i="9"/>
  <c r="BR195" i="9"/>
  <c r="DA195" i="9"/>
  <c r="DK167" i="9"/>
  <c r="CB167" i="9"/>
  <c r="DH167" i="9"/>
  <c r="BY167" i="9"/>
  <c r="DG167" i="9"/>
  <c r="BX167" i="9"/>
  <c r="DD167" i="9"/>
  <c r="BU167" i="9"/>
  <c r="CA167" i="9"/>
  <c r="DJ167" i="9"/>
  <c r="BK167" i="9"/>
  <c r="CT167" i="9"/>
  <c r="BZ167" i="9"/>
  <c r="DI167" i="9"/>
  <c r="BJ167" i="9"/>
  <c r="CS167" i="9"/>
  <c r="BL144" i="9"/>
  <c r="CU144" i="9"/>
  <c r="DA144" i="9"/>
  <c r="BR144" i="9"/>
  <c r="BF144" i="9"/>
  <c r="CO144" i="9"/>
  <c r="BZ144" i="9"/>
  <c r="DI144" i="9"/>
  <c r="CN144" i="9"/>
  <c r="BE144" i="9"/>
  <c r="CW144" i="9"/>
  <c r="BN144" i="9"/>
  <c r="CA144" i="9"/>
  <c r="DJ144" i="9"/>
  <c r="BK144" i="9"/>
  <c r="CT144" i="9"/>
  <c r="CE120" i="9"/>
  <c r="CC120" i="9"/>
  <c r="CD120" i="9"/>
  <c r="CE173" i="9"/>
  <c r="CC173" i="9"/>
  <c r="CD173" i="9"/>
  <c r="DU87" i="9"/>
  <c r="DX87" i="9" s="1"/>
  <c r="BX152" i="9"/>
  <c r="DG152" i="9"/>
  <c r="BL152" i="9"/>
  <c r="CU152" i="9"/>
  <c r="BJ152" i="9"/>
  <c r="CS152" i="9"/>
  <c r="BT152" i="9"/>
  <c r="DC152" i="9"/>
  <c r="BO152" i="9"/>
  <c r="CX152" i="9"/>
  <c r="DU150" i="9"/>
  <c r="DX150" i="9" s="1"/>
  <c r="DD137" i="9"/>
  <c r="BU137" i="9"/>
  <c r="CS137" i="9"/>
  <c r="BJ137" i="9"/>
  <c r="CR137" i="9"/>
  <c r="BI137" i="9"/>
  <c r="BT137" i="9"/>
  <c r="DC137" i="9"/>
  <c r="BD137" i="9"/>
  <c r="CM137" i="9"/>
  <c r="BS137" i="9"/>
  <c r="DB137" i="9"/>
  <c r="BC137" i="9"/>
  <c r="CL137" i="9"/>
  <c r="CO134" i="9"/>
  <c r="BF134" i="9"/>
  <c r="CW134" i="9"/>
  <c r="BN134" i="9"/>
  <c r="CN134" i="9"/>
  <c r="BE134" i="9"/>
  <c r="BP134" i="9"/>
  <c r="CY134" i="9"/>
  <c r="BO134" i="9"/>
  <c r="CX134" i="9"/>
  <c r="CS139" i="9"/>
  <c r="BJ139" i="9"/>
  <c r="CW139" i="9"/>
  <c r="BN139" i="9"/>
  <c r="CV139" i="9"/>
  <c r="BM139" i="9"/>
  <c r="BX139" i="9"/>
  <c r="DG139" i="9"/>
  <c r="BH139" i="9"/>
  <c r="CQ139" i="9"/>
  <c r="BW139" i="9"/>
  <c r="DF139" i="9"/>
  <c r="BG139" i="9"/>
  <c r="CP139" i="9"/>
  <c r="CE126" i="9"/>
  <c r="CC126" i="9"/>
  <c r="CD126" i="9"/>
  <c r="CE75" i="9"/>
  <c r="CC75" i="9"/>
  <c r="CD75" i="9"/>
  <c r="DK71" i="9"/>
  <c r="CB71" i="9"/>
  <c r="BO71" i="9"/>
  <c r="CX71" i="9"/>
  <c r="CW71" i="9"/>
  <c r="BN71" i="9"/>
  <c r="DU42" i="9"/>
  <c r="DX42" i="9" s="1"/>
  <c r="CD47" i="9"/>
  <c r="CE47" i="9"/>
  <c r="CC47" i="9"/>
  <c r="CD48" i="9"/>
  <c r="CE48" i="9"/>
  <c r="CC48" i="9"/>
  <c r="CC28" i="9"/>
  <c r="CD28" i="9"/>
  <c r="CE28" i="9"/>
  <c r="CR18" i="9"/>
  <c r="BI18" i="9"/>
  <c r="CZ18" i="9"/>
  <c r="BQ18" i="9"/>
  <c r="DC18" i="9"/>
  <c r="BT18" i="9"/>
  <c r="CM18" i="9"/>
  <c r="BD18" i="9"/>
  <c r="BS18" i="9"/>
  <c r="DB18" i="9"/>
  <c r="BC18" i="9"/>
  <c r="CL18" i="9"/>
  <c r="DA18" i="9"/>
  <c r="BR18" i="9"/>
  <c r="BQ247" i="9"/>
  <c r="CZ247" i="9"/>
  <c r="BO247" i="9"/>
  <c r="CX247" i="9"/>
  <c r="BM247" i="9"/>
  <c r="CV247" i="9"/>
  <c r="BK247" i="9"/>
  <c r="CT247" i="9"/>
  <c r="DG247" i="9"/>
  <c r="BX247" i="9"/>
  <c r="CQ247" i="9"/>
  <c r="BH247" i="9"/>
  <c r="DE247" i="9"/>
  <c r="BV247" i="9"/>
  <c r="CO247" i="9"/>
  <c r="BF247" i="9"/>
  <c r="DU202" i="9"/>
  <c r="DX202" i="9" s="1"/>
  <c r="CU159" i="9"/>
  <c r="BL159" i="9"/>
  <c r="DH159" i="9"/>
  <c r="BY159" i="9"/>
  <c r="DG159" i="9"/>
  <c r="BX159" i="9"/>
  <c r="DD159" i="9"/>
  <c r="BU159" i="9"/>
  <c r="CA159" i="9"/>
  <c r="DJ159" i="9"/>
  <c r="BK159" i="9"/>
  <c r="CT159" i="9"/>
  <c r="BZ159" i="9"/>
  <c r="DI159" i="9"/>
  <c r="BJ159" i="9"/>
  <c r="CS159" i="9"/>
  <c r="CM70" i="9"/>
  <c r="BD70" i="9"/>
  <c r="DK70" i="9"/>
  <c r="CB70" i="9"/>
  <c r="CY70" i="9"/>
  <c r="BP70" i="9"/>
  <c r="CV70" i="9"/>
  <c r="BM70" i="9"/>
  <c r="BW70" i="9"/>
  <c r="DF70" i="9"/>
  <c r="BG70" i="9"/>
  <c r="CP70" i="9"/>
  <c r="BV70" i="9"/>
  <c r="DE70" i="9"/>
  <c r="BF70" i="9"/>
  <c r="CO70" i="9"/>
  <c r="BD145" i="9"/>
  <c r="CM145" i="9"/>
  <c r="CV145" i="9"/>
  <c r="BM145" i="9"/>
  <c r="DV145" i="9"/>
  <c r="DY145" i="9" s="1"/>
  <c r="CB145" i="9"/>
  <c r="DK145" i="9"/>
  <c r="BF145" i="9"/>
  <c r="CO145" i="9"/>
  <c r="BP145" i="9"/>
  <c r="CY145" i="9"/>
  <c r="CA145" i="9"/>
  <c r="DJ145" i="9"/>
  <c r="BK145" i="9"/>
  <c r="CT145" i="9"/>
  <c r="CD115" i="9"/>
  <c r="CE115" i="9"/>
  <c r="CC115" i="9"/>
  <c r="DU177" i="9"/>
  <c r="DX177" i="9" s="1"/>
  <c r="DU161" i="9"/>
  <c r="DX161" i="9" s="1"/>
  <c r="CC146" i="9"/>
  <c r="CD146" i="9"/>
  <c r="CE146" i="9"/>
  <c r="DV133" i="9"/>
  <c r="DY133" i="9" s="1"/>
  <c r="DD133" i="9"/>
  <c r="BU133" i="9"/>
  <c r="DI133" i="9"/>
  <c r="BZ133" i="9"/>
  <c r="DH133" i="9"/>
  <c r="BY133" i="9"/>
  <c r="CB133" i="9"/>
  <c r="DK133" i="9"/>
  <c r="BL133" i="9"/>
  <c r="CU133" i="9"/>
  <c r="CA133" i="9"/>
  <c r="DJ133" i="9"/>
  <c r="BK133" i="9"/>
  <c r="CT133" i="9"/>
  <c r="DU125" i="9"/>
  <c r="DX125" i="9" s="1"/>
  <c r="DU61" i="9"/>
  <c r="DX61" i="9" s="1"/>
  <c r="CE154" i="9"/>
  <c r="CC154" i="9"/>
  <c r="CD154" i="9"/>
  <c r="CR138" i="9"/>
  <c r="BI138" i="9"/>
  <c r="CZ138" i="9"/>
  <c r="BQ138" i="9"/>
  <c r="CN138" i="9"/>
  <c r="BE138" i="9"/>
  <c r="BP138" i="9"/>
  <c r="CY138" i="9"/>
  <c r="CX138" i="9"/>
  <c r="BO138" i="9"/>
  <c r="CE127" i="9"/>
  <c r="CC127" i="9"/>
  <c r="CD127" i="9"/>
  <c r="DU90" i="9"/>
  <c r="DX90" i="9" s="1"/>
  <c r="CR62" i="9"/>
  <c r="BI62" i="9"/>
  <c r="DK62" i="9"/>
  <c r="CB62" i="9"/>
  <c r="CY62" i="9"/>
  <c r="BP62" i="9"/>
  <c r="CV62" i="9"/>
  <c r="BM62" i="9"/>
  <c r="BW62" i="9"/>
  <c r="DF62" i="9"/>
  <c r="BG62" i="9"/>
  <c r="CP62" i="9"/>
  <c r="BV62" i="9"/>
  <c r="DE62" i="9"/>
  <c r="BF62" i="9"/>
  <c r="CO62" i="9"/>
  <c r="DH66" i="9"/>
  <c r="BY66" i="9"/>
  <c r="BO66" i="9"/>
  <c r="CX66" i="9"/>
  <c r="BN66" i="9"/>
  <c r="CW66" i="9"/>
  <c r="DU38" i="9"/>
  <c r="DX38" i="9" s="1"/>
  <c r="CD56" i="9"/>
  <c r="CC56" i="9"/>
  <c r="CE56" i="9"/>
  <c r="CD46" i="9"/>
  <c r="CE46" i="9"/>
  <c r="CC46" i="9"/>
  <c r="BM29" i="9"/>
  <c r="CV29" i="9"/>
  <c r="DA29" i="9"/>
  <c r="BR29" i="9"/>
  <c r="BQ29" i="9"/>
  <c r="CZ29" i="9"/>
  <c r="BZ29" i="9"/>
  <c r="DI29" i="9"/>
  <c r="BE29" i="9"/>
  <c r="CN29" i="9"/>
  <c r="CW29" i="9"/>
  <c r="BN29" i="9"/>
  <c r="CB29" i="9"/>
  <c r="DK29" i="9"/>
  <c r="CU29" i="9"/>
  <c r="BL29" i="9"/>
  <c r="DU41" i="9"/>
  <c r="DX41" i="9" s="1"/>
  <c r="DA24" i="9"/>
  <c r="BR24" i="9"/>
  <c r="CZ24" i="9"/>
  <c r="BQ24" i="9"/>
  <c r="CW24" i="9"/>
  <c r="BN24" i="9"/>
  <c r="BX24" i="9"/>
  <c r="DG24" i="9"/>
  <c r="BH24" i="9"/>
  <c r="CQ24" i="9"/>
  <c r="BW24" i="9"/>
  <c r="DF24" i="9"/>
  <c r="BG24" i="9"/>
  <c r="CP24" i="9"/>
  <c r="DH23" i="9"/>
  <c r="BY23" i="9"/>
  <c r="DG23" i="9"/>
  <c r="BX23" i="9"/>
  <c r="CQ23" i="9"/>
  <c r="BH23" i="9"/>
  <c r="BW23" i="9"/>
  <c r="DF23" i="9"/>
  <c r="BG23" i="9"/>
  <c r="CP23" i="9"/>
  <c r="DE23" i="9"/>
  <c r="BV23" i="9"/>
  <c r="CO23" i="9"/>
  <c r="BF23" i="9"/>
  <c r="CZ22" i="9"/>
  <c r="BQ22" i="9"/>
  <c r="CR22" i="9"/>
  <c r="BI22" i="9"/>
  <c r="DC22" i="9"/>
  <c r="BT22" i="9"/>
  <c r="CM22" i="9"/>
  <c r="BD22" i="9"/>
  <c r="BS22" i="9"/>
  <c r="DB22" i="9"/>
  <c r="BC22" i="9"/>
  <c r="CL22" i="9"/>
  <c r="DA22" i="9"/>
  <c r="BR22" i="9"/>
  <c r="CN21" i="9"/>
  <c r="BE21" i="9"/>
  <c r="CY21" i="9"/>
  <c r="BP21" i="9"/>
  <c r="BO21" i="9"/>
  <c r="CX21" i="9"/>
  <c r="CW21" i="9"/>
  <c r="BN21" i="9"/>
  <c r="CZ17" i="9"/>
  <c r="BQ17" i="9"/>
  <c r="CR17" i="9"/>
  <c r="BI17" i="9"/>
  <c r="DK17" i="9"/>
  <c r="CB17" i="9"/>
  <c r="CU17" i="9"/>
  <c r="BL17" i="9"/>
  <c r="CA17" i="9"/>
  <c r="DJ17" i="9"/>
  <c r="BK17" i="9"/>
  <c r="CT17" i="9"/>
  <c r="DI17" i="9"/>
  <c r="BZ17" i="9"/>
  <c r="CS17" i="9"/>
  <c r="BJ17" i="9"/>
  <c r="DK15" i="9"/>
  <c r="CB15" i="9"/>
  <c r="CU15" i="9"/>
  <c r="BL15" i="9"/>
  <c r="CY15" i="9"/>
  <c r="BP15" i="9"/>
  <c r="BY15" i="9"/>
  <c r="DH15" i="9"/>
  <c r="CM15" i="9"/>
  <c r="BD15" i="9"/>
  <c r="CV15" i="9"/>
  <c r="BM15" i="9"/>
  <c r="BZ15" i="9"/>
  <c r="DI15" i="9"/>
  <c r="BJ15" i="9"/>
  <c r="CS15" i="9"/>
  <c r="CC640" i="9"/>
  <c r="CD640" i="9"/>
  <c r="CE640" i="9"/>
  <c r="DU717" i="9"/>
  <c r="DX717" i="9" s="1"/>
  <c r="CC629" i="9"/>
  <c r="CD629" i="9"/>
  <c r="CE629" i="9"/>
  <c r="CC555" i="9"/>
  <c r="CD555" i="9"/>
  <c r="CE555" i="9"/>
  <c r="DU762" i="9"/>
  <c r="DX762" i="9" s="1"/>
  <c r="CC511" i="9"/>
  <c r="CD511" i="9"/>
  <c r="CE511" i="9"/>
  <c r="CC713" i="9"/>
  <c r="CD713" i="9"/>
  <c r="CE713" i="9"/>
  <c r="DU697" i="9"/>
  <c r="DX697" i="9" s="1"/>
  <c r="DU689" i="9"/>
  <c r="DX689" i="9" s="1"/>
  <c r="CC673" i="9"/>
  <c r="CD673" i="9"/>
  <c r="CE673" i="9"/>
  <c r="DU511" i="9"/>
  <c r="DX511" i="9" s="1"/>
  <c r="DU705" i="9"/>
  <c r="DX705" i="9" s="1"/>
  <c r="CC681" i="9"/>
  <c r="CD681" i="9"/>
  <c r="CE681" i="9"/>
  <c r="CC742" i="9"/>
  <c r="CD742" i="9"/>
  <c r="CE742" i="9"/>
  <c r="CC636" i="9"/>
  <c r="CD636" i="9"/>
  <c r="CE636" i="9"/>
  <c r="CC592" i="9"/>
  <c r="CD592" i="9"/>
  <c r="CE592" i="9"/>
  <c r="CC753" i="9"/>
  <c r="CD753" i="9"/>
  <c r="CE753" i="9"/>
  <c r="CC697" i="9"/>
  <c r="CD697" i="9"/>
  <c r="CE697" i="9"/>
  <c r="CC609" i="9"/>
  <c r="CD609" i="9"/>
  <c r="CE609" i="9"/>
  <c r="DU555" i="9"/>
  <c r="DX555" i="9" s="1"/>
  <c r="CC547" i="9"/>
  <c r="CD547" i="9"/>
  <c r="CE547" i="9"/>
  <c r="BW416" i="9"/>
  <c r="DF416" i="9"/>
  <c r="BU416" i="9"/>
  <c r="DD416" i="9"/>
  <c r="BI416" i="9"/>
  <c r="CR416" i="9"/>
  <c r="BS416" i="9"/>
  <c r="DB416" i="9"/>
  <c r="BN416" i="9"/>
  <c r="CW416" i="9"/>
  <c r="CC764" i="9"/>
  <c r="CD764" i="9"/>
  <c r="CE764" i="9"/>
  <c r="DU744" i="9"/>
  <c r="DX744" i="9" s="1"/>
  <c r="CC700" i="9"/>
  <c r="CD700" i="9"/>
  <c r="CE700" i="9"/>
  <c r="CC684" i="9"/>
  <c r="CD684" i="9"/>
  <c r="CE684" i="9"/>
  <c r="CC650" i="9"/>
  <c r="CD650" i="9"/>
  <c r="CE650" i="9"/>
  <c r="CC638" i="9"/>
  <c r="CD638" i="9"/>
  <c r="CE638" i="9"/>
  <c r="CC475" i="9"/>
  <c r="CD475" i="9"/>
  <c r="CE475" i="9"/>
  <c r="BG414" i="9"/>
  <c r="CP414" i="9"/>
  <c r="CA414" i="9"/>
  <c r="DJ414" i="9"/>
  <c r="BE414" i="9"/>
  <c r="CN414" i="9"/>
  <c r="BO414" i="9"/>
  <c r="CX414" i="9"/>
  <c r="DG414" i="9"/>
  <c r="BX414" i="9"/>
  <c r="BC414" i="9"/>
  <c r="CL414" i="9"/>
  <c r="DA414" i="9"/>
  <c r="BR414" i="9"/>
  <c r="CC779" i="9"/>
  <c r="CD779" i="9"/>
  <c r="CE779" i="9"/>
  <c r="DU777" i="9"/>
  <c r="DX777" i="9" s="1"/>
  <c r="CC771" i="9"/>
  <c r="CD771" i="9"/>
  <c r="CE771" i="9"/>
  <c r="DU769" i="9"/>
  <c r="DX769" i="9" s="1"/>
  <c r="DU735" i="9"/>
  <c r="DX735" i="9" s="1"/>
  <c r="CC463" i="9"/>
  <c r="CD463" i="9"/>
  <c r="CE463" i="9"/>
  <c r="CC702" i="9"/>
  <c r="CD702" i="9"/>
  <c r="CE702" i="9"/>
  <c r="CC676" i="9"/>
  <c r="CD676" i="9"/>
  <c r="CE676" i="9"/>
  <c r="CC604" i="9"/>
  <c r="CD604" i="9"/>
  <c r="CE604" i="9"/>
  <c r="CC491" i="9"/>
  <c r="CD491" i="9"/>
  <c r="CE491" i="9"/>
  <c r="CC752" i="9"/>
  <c r="CD752" i="9"/>
  <c r="CE752" i="9"/>
  <c r="CC642" i="9"/>
  <c r="CD642" i="9"/>
  <c r="CE642" i="9"/>
  <c r="CC614" i="9"/>
  <c r="CD614" i="9"/>
  <c r="CE614" i="9"/>
  <c r="CC602" i="9"/>
  <c r="CD602" i="9"/>
  <c r="CE602" i="9"/>
  <c r="CC499" i="9"/>
  <c r="CD499" i="9"/>
  <c r="CE499" i="9"/>
  <c r="DU782" i="9"/>
  <c r="DX782" i="9" s="1"/>
  <c r="CC776" i="9"/>
  <c r="CD776" i="9"/>
  <c r="CE776" i="9"/>
  <c r="DU774" i="9"/>
  <c r="DX774" i="9" s="1"/>
  <c r="CC768" i="9"/>
  <c r="CD768" i="9"/>
  <c r="CE768" i="9"/>
  <c r="DU766" i="9"/>
  <c r="DX766" i="9" s="1"/>
  <c r="DU730" i="9"/>
  <c r="DX730" i="9" s="1"/>
  <c r="DU682" i="9"/>
  <c r="DX682" i="9" s="1"/>
  <c r="DU680" i="9"/>
  <c r="DX680" i="9" s="1"/>
  <c r="DU664" i="9"/>
  <c r="DX664" i="9" s="1"/>
  <c r="DU648" i="9"/>
  <c r="DX648" i="9" s="1"/>
  <c r="DU700" i="9"/>
  <c r="DX700" i="9" s="1"/>
  <c r="DU684" i="9"/>
  <c r="DX684" i="9" s="1"/>
  <c r="CC606" i="9"/>
  <c r="CD606" i="9"/>
  <c r="CE606" i="9"/>
  <c r="DU455" i="9"/>
  <c r="DX455" i="9" s="1"/>
  <c r="CF394" i="9"/>
  <c r="CC777" i="9"/>
  <c r="CD777" i="9"/>
  <c r="CE777" i="9"/>
  <c r="DU775" i="9"/>
  <c r="DX775" i="9" s="1"/>
  <c r="CC769" i="9"/>
  <c r="CD769" i="9"/>
  <c r="CE769" i="9"/>
  <c r="DU767" i="9"/>
  <c r="DX767" i="9" s="1"/>
  <c r="DU755" i="9"/>
  <c r="DX755" i="9" s="1"/>
  <c r="DU715" i="9"/>
  <c r="DX715" i="9" s="1"/>
  <c r="DU699" i="9"/>
  <c r="DX699" i="9" s="1"/>
  <c r="DU683" i="9"/>
  <c r="DX683" i="9" s="1"/>
  <c r="CC679" i="9"/>
  <c r="CD679" i="9"/>
  <c r="CE679" i="9"/>
  <c r="CC663" i="9"/>
  <c r="CD663" i="9"/>
  <c r="CE663" i="9"/>
  <c r="CC647" i="9"/>
  <c r="CD647" i="9"/>
  <c r="CE647" i="9"/>
  <c r="CC597" i="9"/>
  <c r="CD597" i="9"/>
  <c r="CE597" i="9"/>
  <c r="CF318" i="9"/>
  <c r="DU752" i="9"/>
  <c r="DX752" i="9" s="1"/>
  <c r="CC610" i="9"/>
  <c r="CD610" i="9"/>
  <c r="CE610" i="9"/>
  <c r="CC483" i="9"/>
  <c r="CD483" i="9"/>
  <c r="CE483" i="9"/>
  <c r="DU459" i="9"/>
  <c r="DX459" i="9" s="1"/>
  <c r="DK418" i="9"/>
  <c r="CB418" i="9"/>
  <c r="BK418" i="9"/>
  <c r="CT418" i="9"/>
  <c r="DC418" i="9"/>
  <c r="BT418" i="9"/>
  <c r="DV418" i="9"/>
  <c r="DY418" i="9" s="1"/>
  <c r="CQ418" i="9"/>
  <c r="BH418" i="9"/>
  <c r="DE418" i="9"/>
  <c r="BV418" i="9"/>
  <c r="CO418" i="9"/>
  <c r="BF418" i="9"/>
  <c r="CF362" i="9"/>
  <c r="CC648" i="9"/>
  <c r="CD648" i="9"/>
  <c r="CE648" i="9"/>
  <c r="CC612" i="9"/>
  <c r="CD612" i="9"/>
  <c r="CE612" i="9"/>
  <c r="DU447" i="9"/>
  <c r="DX447" i="9" s="1"/>
  <c r="CC778" i="9"/>
  <c r="CD778" i="9"/>
  <c r="CE778" i="9"/>
  <c r="DU776" i="9"/>
  <c r="DX776" i="9" s="1"/>
  <c r="CC770" i="9"/>
  <c r="CD770" i="9"/>
  <c r="CE770" i="9"/>
  <c r="DU768" i="9"/>
  <c r="DX768" i="9" s="1"/>
  <c r="DU726" i="9"/>
  <c r="DX726" i="9" s="1"/>
  <c r="DU694" i="9"/>
  <c r="DX694" i="9" s="1"/>
  <c r="DU559" i="9"/>
  <c r="DX559" i="9" s="1"/>
  <c r="CC515" i="9"/>
  <c r="CD515" i="9"/>
  <c r="CE515" i="9"/>
  <c r="CC451" i="9"/>
  <c r="CD451" i="9"/>
  <c r="CE451" i="9"/>
  <c r="CC435" i="9"/>
  <c r="CD435" i="9"/>
  <c r="CE435" i="9"/>
  <c r="CC464" i="9"/>
  <c r="CD464" i="9"/>
  <c r="CE464" i="9"/>
  <c r="CF344" i="9"/>
  <c r="CC561" i="9"/>
  <c r="CD561" i="9"/>
  <c r="CE561" i="9"/>
  <c r="CC513" i="9"/>
  <c r="CD513" i="9"/>
  <c r="CE513" i="9"/>
  <c r="CC481" i="9"/>
  <c r="CD481" i="9"/>
  <c r="CE481" i="9"/>
  <c r="CC449" i="9"/>
  <c r="CD449" i="9"/>
  <c r="CE449" i="9"/>
  <c r="BK421" i="9"/>
  <c r="CT421" i="9"/>
  <c r="DC421" i="9"/>
  <c r="BT421" i="9"/>
  <c r="CQ421" i="9"/>
  <c r="BH421" i="9"/>
  <c r="DE421" i="9"/>
  <c r="BV421" i="9"/>
  <c r="CO421" i="9"/>
  <c r="BF421" i="9"/>
  <c r="CC510" i="9"/>
  <c r="CD510" i="9"/>
  <c r="CE510" i="9"/>
  <c r="CC494" i="9"/>
  <c r="CD494" i="9"/>
  <c r="CE494" i="9"/>
  <c r="CC478" i="9"/>
  <c r="CD478" i="9"/>
  <c r="CE478" i="9"/>
  <c r="CC462" i="9"/>
  <c r="CD462" i="9"/>
  <c r="CE462" i="9"/>
  <c r="CC446" i="9"/>
  <c r="CD446" i="9"/>
  <c r="CE446" i="9"/>
  <c r="CC430" i="9"/>
  <c r="CD430" i="9"/>
  <c r="CE430" i="9"/>
  <c r="CF388" i="9"/>
  <c r="CF371" i="9"/>
  <c r="DU387" i="9"/>
  <c r="DX387" i="9" s="1"/>
  <c r="DU355" i="9"/>
  <c r="DX355" i="9" s="1"/>
  <c r="DU318" i="9"/>
  <c r="DX318" i="9" s="1"/>
  <c r="DU314" i="9"/>
  <c r="DX314" i="9" s="1"/>
  <c r="DU310" i="9"/>
  <c r="DX310" i="9" s="1"/>
  <c r="DU306" i="9"/>
  <c r="DX306" i="9" s="1"/>
  <c r="CA246" i="9"/>
  <c r="DJ246" i="9"/>
  <c r="DV246" i="9"/>
  <c r="DY246" i="9" s="1"/>
  <c r="CY246" i="9"/>
  <c r="BP246" i="9"/>
  <c r="CW246" i="9"/>
  <c r="BN246" i="9"/>
  <c r="BU249" i="9"/>
  <c r="DD249" i="9"/>
  <c r="BS249" i="9"/>
  <c r="DB249" i="9"/>
  <c r="BY249" i="9"/>
  <c r="DH249" i="9"/>
  <c r="BW249" i="9"/>
  <c r="DF249" i="9"/>
  <c r="DK249" i="9"/>
  <c r="CB249" i="9"/>
  <c r="CU249" i="9"/>
  <c r="BL249" i="9"/>
  <c r="DI249" i="9"/>
  <c r="BZ249" i="9"/>
  <c r="CS249" i="9"/>
  <c r="BJ249" i="9"/>
  <c r="DK218" i="9"/>
  <c r="CB218" i="9"/>
  <c r="CR218" i="9"/>
  <c r="BI218" i="9"/>
  <c r="CQ218" i="9"/>
  <c r="BH218" i="9"/>
  <c r="CN218" i="9"/>
  <c r="BE218" i="9"/>
  <c r="BS218" i="9"/>
  <c r="DB218" i="9"/>
  <c r="BC218" i="9"/>
  <c r="CL218" i="9"/>
  <c r="BR218" i="9"/>
  <c r="DA218" i="9"/>
  <c r="BG248" i="9"/>
  <c r="CP248" i="9"/>
  <c r="DV248" i="9"/>
  <c r="DY248" i="9" s="1"/>
  <c r="CA248" i="9"/>
  <c r="DJ248" i="9"/>
  <c r="CY248" i="9"/>
  <c r="BP248" i="9"/>
  <c r="CW248" i="9"/>
  <c r="BN248" i="9"/>
  <c r="CZ203" i="9"/>
  <c r="BQ203" i="9"/>
  <c r="CM203" i="9"/>
  <c r="BD203" i="9"/>
  <c r="DD203" i="9"/>
  <c r="BU203" i="9"/>
  <c r="CA203" i="9"/>
  <c r="DJ203" i="9"/>
  <c r="BK203" i="9"/>
  <c r="CT203" i="9"/>
  <c r="BZ203" i="9"/>
  <c r="DI203" i="9"/>
  <c r="BJ203" i="9"/>
  <c r="CS203" i="9"/>
  <c r="CE188" i="9"/>
  <c r="CC188" i="9"/>
  <c r="CD188" i="9"/>
  <c r="CU171" i="9"/>
  <c r="BL171" i="9"/>
  <c r="BO171" i="9"/>
  <c r="CX171" i="9"/>
  <c r="BN171" i="9"/>
  <c r="CW171" i="9"/>
  <c r="BQ251" i="9"/>
  <c r="CZ251" i="9"/>
  <c r="BG251" i="9"/>
  <c r="CP251" i="9"/>
  <c r="BE251" i="9"/>
  <c r="CN251" i="9"/>
  <c r="BC251" i="9"/>
  <c r="CL251" i="9"/>
  <c r="DC251" i="9"/>
  <c r="BT251" i="9"/>
  <c r="CM251" i="9"/>
  <c r="BD251" i="9"/>
  <c r="DA251" i="9"/>
  <c r="BR251" i="9"/>
  <c r="CE193" i="9"/>
  <c r="CC193" i="9"/>
  <c r="CD193" i="9"/>
  <c r="CC639" i="9"/>
  <c r="CD639" i="9"/>
  <c r="CE639" i="9"/>
  <c r="DU636" i="9"/>
  <c r="DX636" i="9" s="1"/>
  <c r="CC623" i="9"/>
  <c r="CD623" i="9"/>
  <c r="CE623" i="9"/>
  <c r="DU620" i="9"/>
  <c r="DX620" i="9" s="1"/>
  <c r="CC607" i="9"/>
  <c r="CD607" i="9"/>
  <c r="CE607" i="9"/>
  <c r="DU604" i="9"/>
  <c r="DX604" i="9" s="1"/>
  <c r="CC591" i="9"/>
  <c r="CD591" i="9"/>
  <c r="CE591" i="9"/>
  <c r="DU588" i="9"/>
  <c r="DX588" i="9" s="1"/>
  <c r="CC551" i="9"/>
  <c r="CD551" i="9"/>
  <c r="CE551" i="9"/>
  <c r="CC531" i="9"/>
  <c r="CD531" i="9"/>
  <c r="CE531" i="9"/>
  <c r="BG420" i="9"/>
  <c r="CP420" i="9"/>
  <c r="CA420" i="9"/>
  <c r="DJ420" i="9"/>
  <c r="BE420" i="9"/>
  <c r="CN420" i="9"/>
  <c r="BO420" i="9"/>
  <c r="CX420" i="9"/>
  <c r="DG420" i="9"/>
  <c r="BX420" i="9"/>
  <c r="BC420" i="9"/>
  <c r="CL420" i="9"/>
  <c r="DA420" i="9"/>
  <c r="BR420" i="9"/>
  <c r="CC566" i="9"/>
  <c r="CD566" i="9"/>
  <c r="CE566" i="9"/>
  <c r="CC550" i="9"/>
  <c r="CD550" i="9"/>
  <c r="CE550" i="9"/>
  <c r="CC512" i="9"/>
  <c r="CD512" i="9"/>
  <c r="CE512" i="9"/>
  <c r="CC444" i="9"/>
  <c r="CD444" i="9"/>
  <c r="CE444" i="9"/>
  <c r="DU585" i="9"/>
  <c r="DX585" i="9" s="1"/>
  <c r="CC583" i="9"/>
  <c r="CD583" i="9"/>
  <c r="CE583" i="9"/>
  <c r="DU577" i="9"/>
  <c r="DX577" i="9" s="1"/>
  <c r="CC575" i="9"/>
  <c r="CD575" i="9"/>
  <c r="CE575" i="9"/>
  <c r="DU549" i="9"/>
  <c r="DX549" i="9" s="1"/>
  <c r="CC541" i="9"/>
  <c r="CD541" i="9"/>
  <c r="CE541" i="9"/>
  <c r="CZ419" i="9"/>
  <c r="BQ419" i="9"/>
  <c r="BG419" i="9"/>
  <c r="CP419" i="9"/>
  <c r="CY419" i="9"/>
  <c r="BP419" i="9"/>
  <c r="BY419" i="9"/>
  <c r="DH419" i="9"/>
  <c r="CM419" i="9"/>
  <c r="BD419" i="9"/>
  <c r="CV419" i="9"/>
  <c r="BM419" i="9"/>
  <c r="BZ419" i="9"/>
  <c r="DI419" i="9"/>
  <c r="BJ419" i="9"/>
  <c r="CS419" i="9"/>
  <c r="BK417" i="9"/>
  <c r="CT417" i="9"/>
  <c r="DC417" i="9"/>
  <c r="BT417" i="9"/>
  <c r="DV417" i="9"/>
  <c r="DY417" i="9" s="1"/>
  <c r="CQ417" i="9"/>
  <c r="BH417" i="9"/>
  <c r="DE417" i="9"/>
  <c r="BV417" i="9"/>
  <c r="CO417" i="9"/>
  <c r="BF417" i="9"/>
  <c r="CU415" i="9"/>
  <c r="BL415" i="9"/>
  <c r="CA415" i="9"/>
  <c r="DJ415" i="9"/>
  <c r="BE415" i="9"/>
  <c r="CN415" i="9"/>
  <c r="BO415" i="9"/>
  <c r="CX415" i="9"/>
  <c r="DG415" i="9"/>
  <c r="BX415" i="9"/>
  <c r="BC415" i="9"/>
  <c r="CL415" i="9"/>
  <c r="DA415" i="9"/>
  <c r="BR415" i="9"/>
  <c r="CF366" i="9"/>
  <c r="DU308" i="9"/>
  <c r="DX308" i="9" s="1"/>
  <c r="CF373" i="9"/>
  <c r="CF341" i="9"/>
  <c r="CD336" i="9"/>
  <c r="CC336" i="9"/>
  <c r="CE336" i="9"/>
  <c r="CD320" i="9"/>
  <c r="CC320" i="9"/>
  <c r="CE320" i="9"/>
  <c r="DU369" i="9"/>
  <c r="DX369" i="9" s="1"/>
  <c r="CD324" i="9"/>
  <c r="CC324" i="9"/>
  <c r="CE324" i="9"/>
  <c r="CD312" i="9"/>
  <c r="CC312" i="9"/>
  <c r="CE312" i="9"/>
  <c r="DU253" i="9"/>
  <c r="DX253" i="9" s="1"/>
  <c r="DU331" i="9"/>
  <c r="DX331" i="9" s="1"/>
  <c r="DU323" i="9"/>
  <c r="DX323" i="9" s="1"/>
  <c r="DU315" i="9"/>
  <c r="DX315" i="9" s="1"/>
  <c r="DU307" i="9"/>
  <c r="DX307" i="9" s="1"/>
  <c r="CA250" i="9"/>
  <c r="DJ250" i="9"/>
  <c r="BY250" i="9"/>
  <c r="DH250" i="9"/>
  <c r="BW250" i="9"/>
  <c r="DF250" i="9"/>
  <c r="BU250" i="9"/>
  <c r="DD250" i="9"/>
  <c r="DK250" i="9"/>
  <c r="CB250" i="9"/>
  <c r="CU250" i="9"/>
  <c r="BL250" i="9"/>
  <c r="DI250" i="9"/>
  <c r="BZ250" i="9"/>
  <c r="CS250" i="9"/>
  <c r="BJ250" i="9"/>
  <c r="DU208" i="9"/>
  <c r="DX208" i="9" s="1"/>
  <c r="DK155" i="9"/>
  <c r="CB155" i="9"/>
  <c r="CZ155" i="9"/>
  <c r="BQ155" i="9"/>
  <c r="CY155" i="9"/>
  <c r="BP155" i="9"/>
  <c r="CV155" i="9"/>
  <c r="BM155" i="9"/>
  <c r="BW155" i="9"/>
  <c r="DF155" i="9"/>
  <c r="BG155" i="9"/>
  <c r="CP155" i="9"/>
  <c r="BV155" i="9"/>
  <c r="DE155" i="9"/>
  <c r="BF155" i="9"/>
  <c r="CO155" i="9"/>
  <c r="CE211" i="9"/>
  <c r="CC211" i="9"/>
  <c r="CD211" i="9"/>
  <c r="CM210" i="9"/>
  <c r="BD210" i="9"/>
  <c r="CZ210" i="9"/>
  <c r="BQ210" i="9"/>
  <c r="CY210" i="9"/>
  <c r="BP210" i="9"/>
  <c r="CV210" i="9"/>
  <c r="BM210" i="9"/>
  <c r="BW210" i="9"/>
  <c r="DF210" i="9"/>
  <c r="BG210" i="9"/>
  <c r="CP210" i="9"/>
  <c r="BV210" i="9"/>
  <c r="DE210" i="9"/>
  <c r="BF210" i="9"/>
  <c r="CO210" i="9"/>
  <c r="CE212" i="9"/>
  <c r="CC212" i="9"/>
  <c r="CD212" i="9"/>
  <c r="CV201" i="9"/>
  <c r="BM201" i="9"/>
  <c r="CU201" i="9"/>
  <c r="BL201" i="9"/>
  <c r="DK201" i="9"/>
  <c r="CB201" i="9"/>
  <c r="DH201" i="9"/>
  <c r="BY201" i="9"/>
  <c r="CA201" i="9"/>
  <c r="DJ201" i="9"/>
  <c r="BK201" i="9"/>
  <c r="CT201" i="9"/>
  <c r="BZ201" i="9"/>
  <c r="DI201" i="9"/>
  <c r="BJ201" i="9"/>
  <c r="CS201" i="9"/>
  <c r="CF111" i="9"/>
  <c r="CC472" i="9"/>
  <c r="CD472" i="9"/>
  <c r="CE472" i="9"/>
  <c r="CF392" i="9"/>
  <c r="DU584" i="9"/>
  <c r="DX584" i="9" s="1"/>
  <c r="CC582" i="9"/>
  <c r="CD582" i="9"/>
  <c r="CE582" i="9"/>
  <c r="DU576" i="9"/>
  <c r="DX576" i="9" s="1"/>
  <c r="CC574" i="9"/>
  <c r="CD574" i="9"/>
  <c r="CE574" i="9"/>
  <c r="CC569" i="9"/>
  <c r="CD569" i="9"/>
  <c r="CE569" i="9"/>
  <c r="CC525" i="9"/>
  <c r="CD525" i="9"/>
  <c r="CE525" i="9"/>
  <c r="CC501" i="9"/>
  <c r="CD501" i="9"/>
  <c r="CE501" i="9"/>
  <c r="CC469" i="9"/>
  <c r="CD469" i="9"/>
  <c r="CE469" i="9"/>
  <c r="CC437" i="9"/>
  <c r="CD437" i="9"/>
  <c r="CE437" i="9"/>
  <c r="CC534" i="9"/>
  <c r="CD534" i="9"/>
  <c r="CE534" i="9"/>
  <c r="CC518" i="9"/>
  <c r="CD518" i="9"/>
  <c r="CE518" i="9"/>
  <c r="CC502" i="9"/>
  <c r="CD502" i="9"/>
  <c r="CE502" i="9"/>
  <c r="CC486" i="9"/>
  <c r="CD486" i="9"/>
  <c r="CE486" i="9"/>
  <c r="CC470" i="9"/>
  <c r="CD470" i="9"/>
  <c r="CE470" i="9"/>
  <c r="CC454" i="9"/>
  <c r="CD454" i="9"/>
  <c r="CE454" i="9"/>
  <c r="CC438" i="9"/>
  <c r="CD438" i="9"/>
  <c r="CE438" i="9"/>
  <c r="CC422" i="9"/>
  <c r="CD422" i="9"/>
  <c r="CE422" i="9"/>
  <c r="CF340" i="9"/>
  <c r="CF322" i="9"/>
  <c r="DU413" i="9"/>
  <c r="DX413" i="9" s="1"/>
  <c r="DU405" i="9"/>
  <c r="DX405" i="9" s="1"/>
  <c r="CF399" i="9"/>
  <c r="CF367" i="9"/>
  <c r="DU320" i="9"/>
  <c r="DX320" i="9" s="1"/>
  <c r="CF404" i="9"/>
  <c r="DU375" i="9"/>
  <c r="DX375" i="9" s="1"/>
  <c r="DU343" i="9"/>
  <c r="DX343" i="9" s="1"/>
  <c r="CF330" i="9"/>
  <c r="CC631" i="9"/>
  <c r="CD631" i="9"/>
  <c r="CE631" i="9"/>
  <c r="DU628" i="9"/>
  <c r="DX628" i="9" s="1"/>
  <c r="CC615" i="9"/>
  <c r="CD615" i="9"/>
  <c r="CE615" i="9"/>
  <c r="DU612" i="9"/>
  <c r="DX612" i="9" s="1"/>
  <c r="CC599" i="9"/>
  <c r="CD599" i="9"/>
  <c r="CE599" i="9"/>
  <c r="DU596" i="9"/>
  <c r="DX596" i="9" s="1"/>
  <c r="CC567" i="9"/>
  <c r="CD567" i="9"/>
  <c r="CE567" i="9"/>
  <c r="DU495" i="9"/>
  <c r="DX495" i="9" s="1"/>
  <c r="DU427" i="9"/>
  <c r="DX427" i="9" s="1"/>
  <c r="CC504" i="9"/>
  <c r="CD504" i="9"/>
  <c r="CE504" i="9"/>
  <c r="CC476" i="9"/>
  <c r="CD476" i="9"/>
  <c r="CE476" i="9"/>
  <c r="CD410" i="9"/>
  <c r="CE410" i="9"/>
  <c r="CC410" i="9"/>
  <c r="CF384" i="9"/>
  <c r="DU541" i="9"/>
  <c r="DX541" i="9" s="1"/>
  <c r="DD226" i="9"/>
  <c r="BU226" i="9"/>
  <c r="DG226" i="9"/>
  <c r="BX226" i="9"/>
  <c r="CQ226" i="9"/>
  <c r="BH226" i="9"/>
  <c r="BW226" i="9"/>
  <c r="DF226" i="9"/>
  <c r="BG226" i="9"/>
  <c r="CP226" i="9"/>
  <c r="DE226" i="9"/>
  <c r="BV226" i="9"/>
  <c r="CO226" i="9"/>
  <c r="BF226" i="9"/>
  <c r="CC568" i="9"/>
  <c r="CD568" i="9"/>
  <c r="CE568" i="9"/>
  <c r="CC560" i="9"/>
  <c r="CD560" i="9"/>
  <c r="CE560" i="9"/>
  <c r="CC552" i="9"/>
  <c r="CD552" i="9"/>
  <c r="CE552" i="9"/>
  <c r="CC544" i="9"/>
  <c r="CD544" i="9"/>
  <c r="CE544" i="9"/>
  <c r="CF396" i="9"/>
  <c r="CF338" i="9"/>
  <c r="DU316" i="9"/>
  <c r="DX316" i="9" s="1"/>
  <c r="CF401" i="9"/>
  <c r="CF385" i="9"/>
  <c r="CF353" i="9"/>
  <c r="DU397" i="9"/>
  <c r="DX397" i="9" s="1"/>
  <c r="DU365" i="9"/>
  <c r="DX365" i="9" s="1"/>
  <c r="CF196" i="9"/>
  <c r="BC245" i="9"/>
  <c r="CL245" i="9"/>
  <c r="BI245" i="9"/>
  <c r="CR245" i="9"/>
  <c r="BG245" i="9"/>
  <c r="CP245" i="9"/>
  <c r="DC245" i="9"/>
  <c r="BT245" i="9"/>
  <c r="CM245" i="9"/>
  <c r="BD245" i="9"/>
  <c r="DA245" i="9"/>
  <c r="BR245" i="9"/>
  <c r="BU243" i="9"/>
  <c r="DD243" i="9"/>
  <c r="CY243" i="9"/>
  <c r="BP243" i="9"/>
  <c r="BO243" i="9"/>
  <c r="CX243" i="9"/>
  <c r="CW243" i="9"/>
  <c r="BN243" i="9"/>
  <c r="CV242" i="9"/>
  <c r="BM242" i="9"/>
  <c r="CN242" i="9"/>
  <c r="BE242" i="9"/>
  <c r="DK242" i="9"/>
  <c r="CB242" i="9"/>
  <c r="CU242" i="9"/>
  <c r="BL242" i="9"/>
  <c r="CA242" i="9"/>
  <c r="DJ242" i="9"/>
  <c r="BK242" i="9"/>
  <c r="CT242" i="9"/>
  <c r="DI242" i="9"/>
  <c r="BZ242" i="9"/>
  <c r="CS242" i="9"/>
  <c r="BJ242" i="9"/>
  <c r="DH241" i="9"/>
  <c r="BY241" i="9"/>
  <c r="DG241" i="9"/>
  <c r="BX241" i="9"/>
  <c r="CQ241" i="9"/>
  <c r="BH241" i="9"/>
  <c r="BW241" i="9"/>
  <c r="DF241" i="9"/>
  <c r="BG241" i="9"/>
  <c r="CP241" i="9"/>
  <c r="DE241" i="9"/>
  <c r="BV241" i="9"/>
  <c r="CO241" i="9"/>
  <c r="BF241" i="9"/>
  <c r="CR240" i="9"/>
  <c r="BI240" i="9"/>
  <c r="CZ240" i="9"/>
  <c r="BQ240" i="9"/>
  <c r="DC240" i="9"/>
  <c r="BT240" i="9"/>
  <c r="CM240" i="9"/>
  <c r="BD240" i="9"/>
  <c r="BS240" i="9"/>
  <c r="DB240" i="9"/>
  <c r="BC240" i="9"/>
  <c r="CL240" i="9"/>
  <c r="DA240" i="9"/>
  <c r="BR240" i="9"/>
  <c r="DD239" i="9"/>
  <c r="BU239" i="9"/>
  <c r="CY239" i="9"/>
  <c r="BP239" i="9"/>
  <c r="BO239" i="9"/>
  <c r="CX239" i="9"/>
  <c r="CW239" i="9"/>
  <c r="BN239" i="9"/>
  <c r="CV238" i="9"/>
  <c r="BM238" i="9"/>
  <c r="CN238" i="9"/>
  <c r="BE238" i="9"/>
  <c r="DK238" i="9"/>
  <c r="CB238" i="9"/>
  <c r="CU238" i="9"/>
  <c r="BL238" i="9"/>
  <c r="CA238" i="9"/>
  <c r="DJ238" i="9"/>
  <c r="BK238" i="9"/>
  <c r="CT238" i="9"/>
  <c r="DI238" i="9"/>
  <c r="BZ238" i="9"/>
  <c r="CS238" i="9"/>
  <c r="BJ238" i="9"/>
  <c r="DH237" i="9"/>
  <c r="BY237" i="9"/>
  <c r="DG237" i="9"/>
  <c r="BX237" i="9"/>
  <c r="CQ237" i="9"/>
  <c r="BH237" i="9"/>
  <c r="BW237" i="9"/>
  <c r="DF237" i="9"/>
  <c r="BG237" i="9"/>
  <c r="CP237" i="9"/>
  <c r="DE237" i="9"/>
  <c r="BV237" i="9"/>
  <c r="CO237" i="9"/>
  <c r="BF237" i="9"/>
  <c r="CR236" i="9"/>
  <c r="BI236" i="9"/>
  <c r="CZ236" i="9"/>
  <c r="BQ236" i="9"/>
  <c r="DC236" i="9"/>
  <c r="BT236" i="9"/>
  <c r="CM236" i="9"/>
  <c r="BD236" i="9"/>
  <c r="BS236" i="9"/>
  <c r="DB236" i="9"/>
  <c r="BC236" i="9"/>
  <c r="CL236" i="9"/>
  <c r="DA236" i="9"/>
  <c r="BR236" i="9"/>
  <c r="DD235" i="9"/>
  <c r="BU235" i="9"/>
  <c r="CY235" i="9"/>
  <c r="BP235" i="9"/>
  <c r="BO235" i="9"/>
  <c r="CX235" i="9"/>
  <c r="CW235" i="9"/>
  <c r="BN235" i="9"/>
  <c r="CV234" i="9"/>
  <c r="BM234" i="9"/>
  <c r="CN234" i="9"/>
  <c r="BE234" i="9"/>
  <c r="DK234" i="9"/>
  <c r="CB234" i="9"/>
  <c r="CU234" i="9"/>
  <c r="BL234" i="9"/>
  <c r="CA234" i="9"/>
  <c r="DJ234" i="9"/>
  <c r="BK234" i="9"/>
  <c r="CT234" i="9"/>
  <c r="DI234" i="9"/>
  <c r="BZ234" i="9"/>
  <c r="CS234" i="9"/>
  <c r="BJ234" i="9"/>
  <c r="DH233" i="9"/>
  <c r="BY233" i="9"/>
  <c r="DG233" i="9"/>
  <c r="BX233" i="9"/>
  <c r="CQ233" i="9"/>
  <c r="BH233" i="9"/>
  <c r="BW233" i="9"/>
  <c r="DF233" i="9"/>
  <c r="BG233" i="9"/>
  <c r="CP233" i="9"/>
  <c r="DE233" i="9"/>
  <c r="BV233" i="9"/>
  <c r="CO233" i="9"/>
  <c r="BF233" i="9"/>
  <c r="CR232" i="9"/>
  <c r="BI232" i="9"/>
  <c r="CZ232" i="9"/>
  <c r="BQ232" i="9"/>
  <c r="DC232" i="9"/>
  <c r="BT232" i="9"/>
  <c r="CM232" i="9"/>
  <c r="BD232" i="9"/>
  <c r="BS232" i="9"/>
  <c r="DB232" i="9"/>
  <c r="BC232" i="9"/>
  <c r="CL232" i="9"/>
  <c r="DA232" i="9"/>
  <c r="BR232" i="9"/>
  <c r="DD231" i="9"/>
  <c r="BU231" i="9"/>
  <c r="CY231" i="9"/>
  <c r="BP231" i="9"/>
  <c r="BO231" i="9"/>
  <c r="CX231" i="9"/>
  <c r="CW231" i="9"/>
  <c r="BN231" i="9"/>
  <c r="CV230" i="9"/>
  <c r="BM230" i="9"/>
  <c r="CN230" i="9"/>
  <c r="BE230" i="9"/>
  <c r="DK230" i="9"/>
  <c r="CB230" i="9"/>
  <c r="CU230" i="9"/>
  <c r="BL230" i="9"/>
  <c r="CA230" i="9"/>
  <c r="DJ230" i="9"/>
  <c r="BK230" i="9"/>
  <c r="CT230" i="9"/>
  <c r="DI230" i="9"/>
  <c r="BZ230" i="9"/>
  <c r="CS230" i="9"/>
  <c r="BJ230" i="9"/>
  <c r="DH229" i="9"/>
  <c r="BY229" i="9"/>
  <c r="DG229" i="9"/>
  <c r="BX229" i="9"/>
  <c r="CQ229" i="9"/>
  <c r="BH229" i="9"/>
  <c r="BW229" i="9"/>
  <c r="DF229" i="9"/>
  <c r="BG229" i="9"/>
  <c r="CP229" i="9"/>
  <c r="DE229" i="9"/>
  <c r="BV229" i="9"/>
  <c r="CO229" i="9"/>
  <c r="BF229" i="9"/>
  <c r="CR225" i="9"/>
  <c r="BI225" i="9"/>
  <c r="CZ225" i="9"/>
  <c r="BQ225" i="9"/>
  <c r="DC225" i="9"/>
  <c r="BT225" i="9"/>
  <c r="CM225" i="9"/>
  <c r="BD225" i="9"/>
  <c r="BS225" i="9"/>
  <c r="DB225" i="9"/>
  <c r="BC225" i="9"/>
  <c r="CL225" i="9"/>
  <c r="DA225" i="9"/>
  <c r="BR225" i="9"/>
  <c r="DA223" i="9"/>
  <c r="BR223" i="9"/>
  <c r="CQ223" i="9"/>
  <c r="BH223" i="9"/>
  <c r="DE223" i="9"/>
  <c r="BV223" i="9"/>
  <c r="CS223" i="9"/>
  <c r="BJ223" i="9"/>
  <c r="DC223" i="9"/>
  <c r="BT223" i="9"/>
  <c r="CA223" i="9"/>
  <c r="DJ223" i="9"/>
  <c r="BK223" i="9"/>
  <c r="CT223" i="9"/>
  <c r="BO244" i="9"/>
  <c r="CX244" i="9"/>
  <c r="BM244" i="9"/>
  <c r="CV244" i="9"/>
  <c r="BK244" i="9"/>
  <c r="CT244" i="9"/>
  <c r="BQ244" i="9"/>
  <c r="CZ244" i="9"/>
  <c r="DG244" i="9"/>
  <c r="BX244" i="9"/>
  <c r="CQ244" i="9"/>
  <c r="BH244" i="9"/>
  <c r="DE244" i="9"/>
  <c r="BV244" i="9"/>
  <c r="CO244" i="9"/>
  <c r="BF244" i="9"/>
  <c r="CV228" i="9"/>
  <c r="BM228" i="9"/>
  <c r="CN228" i="9"/>
  <c r="BE228" i="9"/>
  <c r="DC228" i="9"/>
  <c r="BT228" i="9"/>
  <c r="CM228" i="9"/>
  <c r="BD228" i="9"/>
  <c r="BS228" i="9"/>
  <c r="DB228" i="9"/>
  <c r="BC228" i="9"/>
  <c r="CL228" i="9"/>
  <c r="DA228" i="9"/>
  <c r="BR228" i="9"/>
  <c r="CZ224" i="9"/>
  <c r="BQ224" i="9"/>
  <c r="DH224" i="9"/>
  <c r="BY224" i="9"/>
  <c r="CY224" i="9"/>
  <c r="BP224" i="9"/>
  <c r="BO224" i="9"/>
  <c r="CX224" i="9"/>
  <c r="CW224" i="9"/>
  <c r="BN224" i="9"/>
  <c r="CE156" i="9"/>
  <c r="CC156" i="9"/>
  <c r="CD156" i="9"/>
  <c r="DK214" i="9"/>
  <c r="CB214" i="9"/>
  <c r="DH214" i="9"/>
  <c r="BY214" i="9"/>
  <c r="DG214" i="9"/>
  <c r="BX214" i="9"/>
  <c r="DD214" i="9"/>
  <c r="BU214" i="9"/>
  <c r="CA214" i="9"/>
  <c r="DJ214" i="9"/>
  <c r="BK214" i="9"/>
  <c r="CT214" i="9"/>
  <c r="BZ214" i="9"/>
  <c r="DI214" i="9"/>
  <c r="BJ214" i="9"/>
  <c r="CS214" i="9"/>
  <c r="DU207" i="9"/>
  <c r="DX207" i="9" s="1"/>
  <c r="DK187" i="9"/>
  <c r="CB187" i="9"/>
  <c r="DC187" i="9"/>
  <c r="BT187" i="9"/>
  <c r="BO187" i="9"/>
  <c r="CX187" i="9"/>
  <c r="BN187" i="9"/>
  <c r="CW187" i="9"/>
  <c r="CW141" i="9"/>
  <c r="BN141" i="9"/>
  <c r="CO141" i="9"/>
  <c r="BF141" i="9"/>
  <c r="BP141" i="9"/>
  <c r="CY141" i="9"/>
  <c r="CX141" i="9"/>
  <c r="BO141" i="9"/>
  <c r="DI140" i="9"/>
  <c r="BZ140" i="9"/>
  <c r="DA140" i="9"/>
  <c r="BR140" i="9"/>
  <c r="DH140" i="9"/>
  <c r="BY140" i="9"/>
  <c r="DE140" i="9"/>
  <c r="BV140" i="9"/>
  <c r="CB140" i="9"/>
  <c r="DK140" i="9"/>
  <c r="BL140" i="9"/>
  <c r="CU140" i="9"/>
  <c r="DJ140" i="9"/>
  <c r="CA140" i="9"/>
  <c r="CT140" i="9"/>
  <c r="BK140" i="9"/>
  <c r="CU191" i="9"/>
  <c r="BL191" i="9"/>
  <c r="CM191" i="9"/>
  <c r="BD191" i="9"/>
  <c r="CQ191" i="9"/>
  <c r="BH191" i="9"/>
  <c r="CN191" i="9"/>
  <c r="BE191" i="9"/>
  <c r="BS191" i="9"/>
  <c r="DB191" i="9"/>
  <c r="BC191" i="9"/>
  <c r="CL191" i="9"/>
  <c r="DA191" i="9"/>
  <c r="BR191" i="9"/>
  <c r="CE180" i="9"/>
  <c r="CC180" i="9"/>
  <c r="CD180" i="9"/>
  <c r="CU179" i="9"/>
  <c r="BL179" i="9"/>
  <c r="CZ179" i="9"/>
  <c r="BQ179" i="9"/>
  <c r="CY179" i="9"/>
  <c r="BP179" i="9"/>
  <c r="CV179" i="9"/>
  <c r="BM179" i="9"/>
  <c r="BW179" i="9"/>
  <c r="DF179" i="9"/>
  <c r="BG179" i="9"/>
  <c r="CP179" i="9"/>
  <c r="BV179" i="9"/>
  <c r="DE179" i="9"/>
  <c r="BF179" i="9"/>
  <c r="CO179" i="9"/>
  <c r="CM163" i="9"/>
  <c r="BD163" i="9"/>
  <c r="CR163" i="9"/>
  <c r="BI163" i="9"/>
  <c r="CQ163" i="9"/>
  <c r="BH163" i="9"/>
  <c r="CN163" i="9"/>
  <c r="BE163" i="9"/>
  <c r="BS163" i="9"/>
  <c r="DB163" i="9"/>
  <c r="BC163" i="9"/>
  <c r="CL163" i="9"/>
  <c r="BR163" i="9"/>
  <c r="DA163" i="9"/>
  <c r="CU183" i="9"/>
  <c r="BL183" i="9"/>
  <c r="CR183" i="9"/>
  <c r="BI183" i="9"/>
  <c r="CQ183" i="9"/>
  <c r="BH183" i="9"/>
  <c r="CN183" i="9"/>
  <c r="BE183" i="9"/>
  <c r="BS183" i="9"/>
  <c r="DB183" i="9"/>
  <c r="BC183" i="9"/>
  <c r="CL183" i="9"/>
  <c r="BR183" i="9"/>
  <c r="DA183" i="9"/>
  <c r="BR149" i="9"/>
  <c r="DA149" i="9"/>
  <c r="BX149" i="9"/>
  <c r="DG149" i="9"/>
  <c r="CR149" i="9"/>
  <c r="BI149" i="9"/>
  <c r="CZ149" i="9"/>
  <c r="BQ149" i="9"/>
  <c r="DI149" i="9"/>
  <c r="BZ149" i="9"/>
  <c r="CN149" i="9"/>
  <c r="BE149" i="9"/>
  <c r="DB149" i="9"/>
  <c r="BS149" i="9"/>
  <c r="CL149" i="9"/>
  <c r="BC149" i="9"/>
  <c r="CC142" i="9"/>
  <c r="CD142" i="9"/>
  <c r="CE142" i="9"/>
  <c r="CE153" i="9"/>
  <c r="CC153" i="9"/>
  <c r="CD153" i="9"/>
  <c r="DA148" i="9"/>
  <c r="BR148" i="9"/>
  <c r="BF148" i="9"/>
  <c r="CO148" i="9"/>
  <c r="BP148" i="9"/>
  <c r="CY148" i="9"/>
  <c r="DH148" i="9"/>
  <c r="BY148" i="9"/>
  <c r="BD148" i="9"/>
  <c r="CM148" i="9"/>
  <c r="DB148" i="9"/>
  <c r="BS148" i="9"/>
  <c r="CL148" i="9"/>
  <c r="BC148" i="9"/>
  <c r="CE190" i="9"/>
  <c r="CC190" i="9"/>
  <c r="CD190" i="9"/>
  <c r="CE158" i="9"/>
  <c r="CC158" i="9"/>
  <c r="CD158" i="9"/>
  <c r="BP136" i="9"/>
  <c r="CY136" i="9"/>
  <c r="BO136" i="9"/>
  <c r="CX136" i="9"/>
  <c r="DU129" i="9"/>
  <c r="DX129" i="9" s="1"/>
  <c r="CD82" i="9"/>
  <c r="CE82" i="9"/>
  <c r="CC82" i="9"/>
  <c r="DH131" i="9"/>
  <c r="BY131" i="9"/>
  <c r="CW131" i="9"/>
  <c r="BN131" i="9"/>
  <c r="CV131" i="9"/>
  <c r="BM131" i="9"/>
  <c r="BX131" i="9"/>
  <c r="DG131" i="9"/>
  <c r="BH131" i="9"/>
  <c r="CQ131" i="9"/>
  <c r="BW131" i="9"/>
  <c r="DF131" i="9"/>
  <c r="BG131" i="9"/>
  <c r="CP131" i="9"/>
  <c r="CE122" i="9"/>
  <c r="CC122" i="9"/>
  <c r="CD122" i="9"/>
  <c r="DU67" i="9"/>
  <c r="DX67" i="9" s="1"/>
  <c r="DU57" i="9"/>
  <c r="DX57" i="9" s="1"/>
  <c r="CF43" i="9"/>
  <c r="CD38" i="9"/>
  <c r="CE38" i="9"/>
  <c r="CC38" i="9"/>
  <c r="BP25" i="9"/>
  <c r="CY25" i="9"/>
  <c r="DH25" i="9"/>
  <c r="BY25" i="9"/>
  <c r="BD25" i="9"/>
  <c r="CM25" i="9"/>
  <c r="CV25" i="9"/>
  <c r="BM25" i="9"/>
  <c r="DE25" i="9"/>
  <c r="BV25" i="9"/>
  <c r="CX25" i="9"/>
  <c r="BO25" i="9"/>
  <c r="DH19" i="9"/>
  <c r="BY19" i="9"/>
  <c r="CY19" i="9"/>
  <c r="BP19" i="9"/>
  <c r="BO19" i="9"/>
  <c r="CX19" i="9"/>
  <c r="CW19" i="9"/>
  <c r="BN19" i="9"/>
  <c r="DU209" i="9"/>
  <c r="DX209" i="9" s="1"/>
  <c r="CE209" i="9"/>
  <c r="CC209" i="9"/>
  <c r="CD209" i="9"/>
  <c r="CM199" i="9"/>
  <c r="BD199" i="9"/>
  <c r="CZ199" i="9"/>
  <c r="BQ199" i="9"/>
  <c r="CV199" i="9"/>
  <c r="BM199" i="9"/>
  <c r="BW199" i="9"/>
  <c r="DF199" i="9"/>
  <c r="BG199" i="9"/>
  <c r="CP199" i="9"/>
  <c r="BV199" i="9"/>
  <c r="DE199" i="9"/>
  <c r="BF199" i="9"/>
  <c r="CO199" i="9"/>
  <c r="CD79" i="9"/>
  <c r="CE79" i="9"/>
  <c r="CC79" i="9"/>
  <c r="DU190" i="9"/>
  <c r="DX190" i="9" s="1"/>
  <c r="DU178" i="9"/>
  <c r="DX178" i="9" s="1"/>
  <c r="DU162" i="9"/>
  <c r="DX162" i="9" s="1"/>
  <c r="CV132" i="9"/>
  <c r="BM132" i="9"/>
  <c r="CN132" i="9"/>
  <c r="BE132" i="9"/>
  <c r="CR132" i="9"/>
  <c r="BI132" i="9"/>
  <c r="CO132" i="9"/>
  <c r="BF132" i="9"/>
  <c r="BT132" i="9"/>
  <c r="DC132" i="9"/>
  <c r="BD132" i="9"/>
  <c r="CM132" i="9"/>
  <c r="DB132" i="9"/>
  <c r="BS132" i="9"/>
  <c r="CL132" i="9"/>
  <c r="BC132" i="9"/>
  <c r="DU121" i="9"/>
  <c r="DX121" i="9" s="1"/>
  <c r="CV63" i="9"/>
  <c r="BM63" i="9"/>
  <c r="DK63" i="9"/>
  <c r="CB63" i="9"/>
  <c r="BO63" i="9"/>
  <c r="CX63" i="9"/>
  <c r="CW63" i="9"/>
  <c r="BN63" i="9"/>
  <c r="DU114" i="9"/>
  <c r="DX114" i="9" s="1"/>
  <c r="CR135" i="9"/>
  <c r="BI135" i="9"/>
  <c r="DI135" i="9"/>
  <c r="BZ135" i="9"/>
  <c r="CW135" i="9"/>
  <c r="BN135" i="9"/>
  <c r="CV135" i="9"/>
  <c r="BM135" i="9"/>
  <c r="BX135" i="9"/>
  <c r="DG135" i="9"/>
  <c r="BH135" i="9"/>
  <c r="CQ135" i="9"/>
  <c r="BW135" i="9"/>
  <c r="DF135" i="9"/>
  <c r="BG135" i="9"/>
  <c r="CP135" i="9"/>
  <c r="CE118" i="9"/>
  <c r="CC118" i="9"/>
  <c r="CD118" i="9"/>
  <c r="DU60" i="9"/>
  <c r="DX60" i="9" s="1"/>
  <c r="DU56" i="9"/>
  <c r="DX56" i="9" s="1"/>
  <c r="DU54" i="9"/>
  <c r="DX54" i="9" s="1"/>
  <c r="DU45" i="9"/>
  <c r="DX45" i="9" s="1"/>
  <c r="DU47" i="9"/>
  <c r="DX47" i="9" s="1"/>
  <c r="DD227" i="9"/>
  <c r="BU227" i="9"/>
  <c r="CV227" i="9"/>
  <c r="BM227" i="9"/>
  <c r="DK227" i="9"/>
  <c r="CB227" i="9"/>
  <c r="CU227" i="9"/>
  <c r="BL227" i="9"/>
  <c r="CA227" i="9"/>
  <c r="DJ227" i="9"/>
  <c r="BK227" i="9"/>
  <c r="CT227" i="9"/>
  <c r="DI227" i="9"/>
  <c r="BZ227" i="9"/>
  <c r="CS227" i="9"/>
  <c r="BJ227" i="9"/>
  <c r="DU215" i="9"/>
  <c r="DX215" i="9" s="1"/>
  <c r="DC175" i="9"/>
  <c r="BT175" i="9"/>
  <c r="BO175" i="9"/>
  <c r="CX175" i="9"/>
  <c r="BN175" i="9"/>
  <c r="CW175" i="9"/>
  <c r="DU213" i="9"/>
  <c r="DX213" i="9" s="1"/>
  <c r="DC195" i="9"/>
  <c r="BT195" i="9"/>
  <c r="CQ195" i="9"/>
  <c r="BH195" i="9"/>
  <c r="BO195" i="9"/>
  <c r="CX195" i="9"/>
  <c r="BN195" i="9"/>
  <c r="CW195" i="9"/>
  <c r="CE168" i="9"/>
  <c r="CC168" i="9"/>
  <c r="CD168" i="9"/>
  <c r="DC167" i="9"/>
  <c r="BT167" i="9"/>
  <c r="CZ167" i="9"/>
  <c r="BQ167" i="9"/>
  <c r="CY167" i="9"/>
  <c r="BP167" i="9"/>
  <c r="CV167" i="9"/>
  <c r="BM167" i="9"/>
  <c r="BW167" i="9"/>
  <c r="DF167" i="9"/>
  <c r="BG167" i="9"/>
  <c r="CP167" i="9"/>
  <c r="BV167" i="9"/>
  <c r="DE167" i="9"/>
  <c r="BF167" i="9"/>
  <c r="CO167" i="9"/>
  <c r="DU115" i="9"/>
  <c r="DX115" i="9" s="1"/>
  <c r="BH144" i="9"/>
  <c r="CQ144" i="9"/>
  <c r="BX144" i="9"/>
  <c r="DG144" i="9"/>
  <c r="DD144" i="9"/>
  <c r="BU144" i="9"/>
  <c r="CR144" i="9"/>
  <c r="BI144" i="9"/>
  <c r="DF144" i="9"/>
  <c r="BW144" i="9"/>
  <c r="CP144" i="9"/>
  <c r="BG144" i="9"/>
  <c r="CE121" i="9"/>
  <c r="CC121" i="9"/>
  <c r="CD121" i="9"/>
  <c r="CE165" i="9"/>
  <c r="CC165" i="9"/>
  <c r="CD165" i="9"/>
  <c r="DU107" i="9"/>
  <c r="DX107" i="9" s="1"/>
  <c r="CE182" i="9"/>
  <c r="CC182" i="9"/>
  <c r="CD182" i="9"/>
  <c r="CZ152" i="9"/>
  <c r="BQ152" i="9"/>
  <c r="CV152" i="9"/>
  <c r="BM152" i="9"/>
  <c r="BZ152" i="9"/>
  <c r="DI152" i="9"/>
  <c r="CN152" i="9"/>
  <c r="BE152" i="9"/>
  <c r="CW152" i="9"/>
  <c r="BN152" i="9"/>
  <c r="CA152" i="9"/>
  <c r="DJ152" i="9"/>
  <c r="BK152" i="9"/>
  <c r="CT152" i="9"/>
  <c r="CV137" i="9"/>
  <c r="BM137" i="9"/>
  <c r="CN137" i="9"/>
  <c r="BE137" i="9"/>
  <c r="BP137" i="9"/>
  <c r="CY137" i="9"/>
  <c r="CX137" i="9"/>
  <c r="BO137" i="9"/>
  <c r="DU102" i="9"/>
  <c r="DX102" i="9" s="1"/>
  <c r="CR134" i="9"/>
  <c r="BI134" i="9"/>
  <c r="DV134" i="9"/>
  <c r="DY134" i="9" s="1"/>
  <c r="DI134" i="9"/>
  <c r="BZ134" i="9"/>
  <c r="CB134" i="9"/>
  <c r="DK134" i="9"/>
  <c r="BL134" i="9"/>
  <c r="CU134" i="9"/>
  <c r="CA134" i="9"/>
  <c r="DJ134" i="9"/>
  <c r="BK134" i="9"/>
  <c r="CT134" i="9"/>
  <c r="DH139" i="9"/>
  <c r="BY139" i="9"/>
  <c r="CZ139" i="9"/>
  <c r="BQ139" i="9"/>
  <c r="CO139" i="9"/>
  <c r="BF139" i="9"/>
  <c r="CN139" i="9"/>
  <c r="BE139" i="9"/>
  <c r="BT139" i="9"/>
  <c r="DC139" i="9"/>
  <c r="BD139" i="9"/>
  <c r="CM139" i="9"/>
  <c r="DB139" i="9"/>
  <c r="BS139" i="9"/>
  <c r="CL139" i="9"/>
  <c r="BC139" i="9"/>
  <c r="DU93" i="9"/>
  <c r="DX93" i="9" s="1"/>
  <c r="DU91" i="9"/>
  <c r="DX91" i="9" s="1"/>
  <c r="CM71" i="9"/>
  <c r="BD71" i="9"/>
  <c r="CU71" i="9"/>
  <c r="BL71" i="9"/>
  <c r="DH71" i="9"/>
  <c r="BY71" i="9"/>
  <c r="DG71" i="9"/>
  <c r="BX71" i="9"/>
  <c r="CA71" i="9"/>
  <c r="DJ71" i="9"/>
  <c r="BK71" i="9"/>
  <c r="CT71" i="9"/>
  <c r="BZ71" i="9"/>
  <c r="DI71" i="9"/>
  <c r="BJ71" i="9"/>
  <c r="CS71" i="9"/>
  <c r="DU69" i="9"/>
  <c r="DX69" i="9" s="1"/>
  <c r="DV58" i="9"/>
  <c r="DY58" i="9" s="1"/>
  <c r="CD45" i="9"/>
  <c r="CE45" i="9"/>
  <c r="CC45" i="9"/>
  <c r="DU55" i="9"/>
  <c r="DX55" i="9" s="1"/>
  <c r="CV18" i="9"/>
  <c r="BM18" i="9"/>
  <c r="DD18" i="9"/>
  <c r="BU18" i="9"/>
  <c r="CY18" i="9"/>
  <c r="BP18" i="9"/>
  <c r="BO18" i="9"/>
  <c r="CX18" i="9"/>
  <c r="CW18" i="9"/>
  <c r="BN18" i="9"/>
  <c r="BI247" i="9"/>
  <c r="CR247" i="9"/>
  <c r="BG247" i="9"/>
  <c r="CP247" i="9"/>
  <c r="BE247" i="9"/>
  <c r="CN247" i="9"/>
  <c r="BC247" i="9"/>
  <c r="CL247" i="9"/>
  <c r="DC247" i="9"/>
  <c r="BT247" i="9"/>
  <c r="CM247" i="9"/>
  <c r="BD247" i="9"/>
  <c r="DA247" i="9"/>
  <c r="BR247" i="9"/>
  <c r="CE160" i="9"/>
  <c r="CC160" i="9"/>
  <c r="CD160" i="9"/>
  <c r="CM159" i="9"/>
  <c r="BD159" i="9"/>
  <c r="CZ159" i="9"/>
  <c r="BQ159" i="9"/>
  <c r="CY159" i="9"/>
  <c r="BP159" i="9"/>
  <c r="CV159" i="9"/>
  <c r="BM159" i="9"/>
  <c r="BW159" i="9"/>
  <c r="DF159" i="9"/>
  <c r="BG159" i="9"/>
  <c r="CP159" i="9"/>
  <c r="BV159" i="9"/>
  <c r="DE159" i="9"/>
  <c r="BF159" i="9"/>
  <c r="CO159" i="9"/>
  <c r="DU217" i="9"/>
  <c r="DX217" i="9" s="1"/>
  <c r="DH70" i="9"/>
  <c r="BY70" i="9"/>
  <c r="CU70" i="9"/>
  <c r="BL70" i="9"/>
  <c r="CQ70" i="9"/>
  <c r="BH70" i="9"/>
  <c r="CN70" i="9"/>
  <c r="BE70" i="9"/>
  <c r="BS70" i="9"/>
  <c r="DB70" i="9"/>
  <c r="BC70" i="9"/>
  <c r="CL70" i="9"/>
  <c r="BR70" i="9"/>
  <c r="DA70" i="9"/>
  <c r="DH145" i="9"/>
  <c r="BY145" i="9"/>
  <c r="BR145" i="9"/>
  <c r="DA145" i="9"/>
  <c r="BV145" i="9"/>
  <c r="DE145" i="9"/>
  <c r="CS145" i="9"/>
  <c r="BJ145" i="9"/>
  <c r="BW145" i="9"/>
  <c r="DF145" i="9"/>
  <c r="BG145" i="9"/>
  <c r="CP145" i="9"/>
  <c r="DU174" i="9"/>
  <c r="DX174" i="9" s="1"/>
  <c r="DU158" i="9"/>
  <c r="DX158" i="9" s="1"/>
  <c r="DU146" i="9"/>
  <c r="DX146" i="9" s="1"/>
  <c r="CV133" i="9"/>
  <c r="BM133" i="9"/>
  <c r="CN133" i="9"/>
  <c r="BE133" i="9"/>
  <c r="DA133" i="9"/>
  <c r="BR133" i="9"/>
  <c r="CZ133" i="9"/>
  <c r="BQ133" i="9"/>
  <c r="BX133" i="9"/>
  <c r="DG133" i="9"/>
  <c r="BH133" i="9"/>
  <c r="CQ133" i="9"/>
  <c r="DF133" i="9"/>
  <c r="BW133" i="9"/>
  <c r="CP133" i="9"/>
  <c r="BG133" i="9"/>
  <c r="CF147" i="9"/>
  <c r="CW138" i="9"/>
  <c r="BN138" i="9"/>
  <c r="DE138" i="9"/>
  <c r="BV138" i="9"/>
  <c r="DI138" i="9"/>
  <c r="BZ138" i="9"/>
  <c r="CB138" i="9"/>
  <c r="DK138" i="9"/>
  <c r="BL138" i="9"/>
  <c r="CU138" i="9"/>
  <c r="CA138" i="9"/>
  <c r="DJ138" i="9"/>
  <c r="BK138" i="9"/>
  <c r="CT138" i="9"/>
  <c r="CF86" i="9"/>
  <c r="CE95" i="9"/>
  <c r="CC95" i="9"/>
  <c r="CD95" i="9"/>
  <c r="CM62" i="9"/>
  <c r="BD62" i="9"/>
  <c r="CU62" i="9"/>
  <c r="BL62" i="9"/>
  <c r="CQ62" i="9"/>
  <c r="BH62" i="9"/>
  <c r="CN62" i="9"/>
  <c r="BE62" i="9"/>
  <c r="BS62" i="9"/>
  <c r="DB62" i="9"/>
  <c r="BC62" i="9"/>
  <c r="CL62" i="9"/>
  <c r="BR62" i="9"/>
  <c r="DA62" i="9"/>
  <c r="DU96" i="9"/>
  <c r="DX96" i="9" s="1"/>
  <c r="DK66" i="9"/>
  <c r="CB66" i="9"/>
  <c r="CR66" i="9"/>
  <c r="BI66" i="9"/>
  <c r="DG66" i="9"/>
  <c r="BX66" i="9"/>
  <c r="DD66" i="9"/>
  <c r="BU66" i="9"/>
  <c r="CA66" i="9"/>
  <c r="DJ66" i="9"/>
  <c r="BK66" i="9"/>
  <c r="CT66" i="9"/>
  <c r="BZ66" i="9"/>
  <c r="DI66" i="9"/>
  <c r="BJ66" i="9"/>
  <c r="CS66" i="9"/>
  <c r="DU65" i="9"/>
  <c r="DX65" i="9" s="1"/>
  <c r="CE73" i="9"/>
  <c r="CC73" i="9"/>
  <c r="CD73" i="9"/>
  <c r="BK29" i="9"/>
  <c r="CT29" i="9"/>
  <c r="BU29" i="9"/>
  <c r="DD29" i="9"/>
  <c r="BI29" i="9"/>
  <c r="CR29" i="9"/>
  <c r="DG29" i="9"/>
  <c r="BX29" i="9"/>
  <c r="CQ29" i="9"/>
  <c r="BH29" i="9"/>
  <c r="DD24" i="9"/>
  <c r="BU24" i="9"/>
  <c r="CS24" i="9"/>
  <c r="BJ24" i="9"/>
  <c r="CR24" i="9"/>
  <c r="BI24" i="9"/>
  <c r="CO24" i="9"/>
  <c r="BF24" i="9"/>
  <c r="BT24" i="9"/>
  <c r="DC24" i="9"/>
  <c r="BD24" i="9"/>
  <c r="CM24" i="9"/>
  <c r="BS24" i="9"/>
  <c r="DB24" i="9"/>
  <c r="BC24" i="9"/>
  <c r="CL24" i="9"/>
  <c r="CZ23" i="9"/>
  <c r="BQ23" i="9"/>
  <c r="CR23" i="9"/>
  <c r="BI23" i="9"/>
  <c r="DC23" i="9"/>
  <c r="BT23" i="9"/>
  <c r="CM23" i="9"/>
  <c r="BD23" i="9"/>
  <c r="BS23" i="9"/>
  <c r="DB23" i="9"/>
  <c r="BC23" i="9"/>
  <c r="CL23" i="9"/>
  <c r="DA23" i="9"/>
  <c r="BR23" i="9"/>
  <c r="CN22" i="9"/>
  <c r="BE22" i="9"/>
  <c r="CY22" i="9"/>
  <c r="BP22" i="9"/>
  <c r="BO22" i="9"/>
  <c r="CX22" i="9"/>
  <c r="CW22" i="9"/>
  <c r="BN22" i="9"/>
  <c r="DD21" i="9"/>
  <c r="BU21" i="9"/>
  <c r="CV21" i="9"/>
  <c r="BM21" i="9"/>
  <c r="DK21" i="9"/>
  <c r="CB21" i="9"/>
  <c r="CU21" i="9"/>
  <c r="BL21" i="9"/>
  <c r="CA21" i="9"/>
  <c r="DJ21" i="9"/>
  <c r="BK21" i="9"/>
  <c r="CT21" i="9"/>
  <c r="DI21" i="9"/>
  <c r="BZ21" i="9"/>
  <c r="CS21" i="9"/>
  <c r="BJ21" i="9"/>
  <c r="DD17" i="9"/>
  <c r="BU17" i="9"/>
  <c r="DG17" i="9"/>
  <c r="BX17" i="9"/>
  <c r="CQ17" i="9"/>
  <c r="BH17" i="9"/>
  <c r="BW17" i="9"/>
  <c r="DF17" i="9"/>
  <c r="BG17" i="9"/>
  <c r="CP17" i="9"/>
  <c r="DE17" i="9"/>
  <c r="BV17" i="9"/>
  <c r="CO17" i="9"/>
  <c r="BF17" i="9"/>
  <c r="BW15" i="9"/>
  <c r="DF15" i="9"/>
  <c r="BK15" i="9"/>
  <c r="CT15" i="9"/>
  <c r="BT15" i="9"/>
  <c r="DC15" i="9"/>
  <c r="CQ15" i="9"/>
  <c r="BH15" i="9"/>
  <c r="BV15" i="9"/>
  <c r="DE15" i="9"/>
  <c r="CO15" i="9"/>
  <c r="BF15" i="9"/>
  <c r="CC467" i="9"/>
  <c r="CD467" i="9"/>
  <c r="CE467" i="9"/>
  <c r="CC737" i="9"/>
  <c r="CD737" i="9"/>
  <c r="CE737" i="9"/>
  <c r="CC733" i="9"/>
  <c r="CD733" i="9"/>
  <c r="CE733" i="9"/>
  <c r="CC729" i="9"/>
  <c r="CD729" i="9"/>
  <c r="CE729" i="9"/>
  <c r="CC709" i="9"/>
  <c r="CD709" i="9"/>
  <c r="CE709" i="9"/>
  <c r="CC625" i="9"/>
  <c r="CD625" i="9"/>
  <c r="CE625" i="9"/>
  <c r="CC718" i="9"/>
  <c r="CD718" i="9"/>
  <c r="CE718" i="9"/>
  <c r="CC706" i="9"/>
  <c r="CD706" i="9"/>
  <c r="CE706" i="9"/>
  <c r="DU467" i="9"/>
  <c r="DX467" i="9" s="1"/>
  <c r="DU758" i="9"/>
  <c r="DX758" i="9" s="1"/>
  <c r="DU754" i="9"/>
  <c r="DX754" i="9" s="1"/>
  <c r="CC757" i="9"/>
  <c r="CD757" i="9"/>
  <c r="CE757" i="9"/>
  <c r="DU737" i="9"/>
  <c r="DX737" i="9" s="1"/>
  <c r="CC721" i="9"/>
  <c r="CD721" i="9"/>
  <c r="CE721" i="9"/>
  <c r="CC685" i="9"/>
  <c r="CD685" i="9"/>
  <c r="CE685" i="9"/>
  <c r="CC653" i="9"/>
  <c r="CD653" i="9"/>
  <c r="CE653" i="9"/>
  <c r="CC601" i="9"/>
  <c r="CD601" i="9"/>
  <c r="CE601" i="9"/>
  <c r="CC690" i="9"/>
  <c r="CD690" i="9"/>
  <c r="CE690" i="9"/>
  <c r="CC701" i="9"/>
  <c r="CD701" i="9"/>
  <c r="CE701" i="9"/>
  <c r="CC677" i="9"/>
  <c r="CD677" i="9"/>
  <c r="CE677" i="9"/>
  <c r="CC637" i="9"/>
  <c r="CD637" i="9"/>
  <c r="CE637" i="9"/>
  <c r="CC605" i="9"/>
  <c r="CD605" i="9"/>
  <c r="CE605" i="9"/>
  <c r="CC571" i="9"/>
  <c r="CD571" i="9"/>
  <c r="CE571" i="9"/>
  <c r="CC563" i="9"/>
  <c r="CD563" i="9"/>
  <c r="CE563" i="9"/>
  <c r="CC539" i="9"/>
  <c r="CD539" i="9"/>
  <c r="CE539" i="9"/>
  <c r="CU416" i="9"/>
  <c r="BL416" i="9"/>
  <c r="CZ416" i="9"/>
  <c r="BQ416" i="9"/>
  <c r="CY416" i="9"/>
  <c r="BP416" i="9"/>
  <c r="BY416" i="9"/>
  <c r="DH416" i="9"/>
  <c r="CM416" i="9"/>
  <c r="BD416" i="9"/>
  <c r="CV416" i="9"/>
  <c r="BM416" i="9"/>
  <c r="BZ416" i="9"/>
  <c r="DI416" i="9"/>
  <c r="BJ416" i="9"/>
  <c r="CS416" i="9"/>
  <c r="DU756" i="9"/>
  <c r="DX756" i="9" s="1"/>
  <c r="DU692" i="9"/>
  <c r="DX692" i="9" s="1"/>
  <c r="CC646" i="9"/>
  <c r="CD646" i="9"/>
  <c r="CE646" i="9"/>
  <c r="CC622" i="9"/>
  <c r="CD622" i="9"/>
  <c r="CE622" i="9"/>
  <c r="DU406" i="9"/>
  <c r="DX406" i="9" s="1"/>
  <c r="DU535" i="9"/>
  <c r="DX535" i="9" s="1"/>
  <c r="CU414" i="9"/>
  <c r="BL414" i="9"/>
  <c r="BW414" i="9"/>
  <c r="DF414" i="9"/>
  <c r="BU414" i="9"/>
  <c r="DD414" i="9"/>
  <c r="BI414" i="9"/>
  <c r="CR414" i="9"/>
  <c r="BS414" i="9"/>
  <c r="DB414" i="9"/>
  <c r="BN414" i="9"/>
  <c r="CW414" i="9"/>
  <c r="CC763" i="9"/>
  <c r="CD763" i="9"/>
  <c r="CE763" i="9"/>
  <c r="CC747" i="9"/>
  <c r="CD747" i="9"/>
  <c r="CE747" i="9"/>
  <c r="CC739" i="9"/>
  <c r="CD739" i="9"/>
  <c r="CE739" i="9"/>
  <c r="CC715" i="9"/>
  <c r="CD715" i="9"/>
  <c r="CE715" i="9"/>
  <c r="CC699" i="9"/>
  <c r="CD699" i="9"/>
  <c r="CE699" i="9"/>
  <c r="CC683" i="9"/>
  <c r="CD683" i="9"/>
  <c r="CE683" i="9"/>
  <c r="DU676" i="9"/>
  <c r="DX676" i="9" s="1"/>
  <c r="DU660" i="9"/>
  <c r="DX660" i="9" s="1"/>
  <c r="DU644" i="9"/>
  <c r="DX644" i="9" s="1"/>
  <c r="CC487" i="9"/>
  <c r="CD487" i="9"/>
  <c r="CE487" i="9"/>
  <c r="DU443" i="9"/>
  <c r="DX443" i="9" s="1"/>
  <c r="CC740" i="9"/>
  <c r="CD740" i="9"/>
  <c r="CE740" i="9"/>
  <c r="CC732" i="9"/>
  <c r="CD732" i="9"/>
  <c r="CE732" i="9"/>
  <c r="CC626" i="9"/>
  <c r="CD626" i="9"/>
  <c r="CE626" i="9"/>
  <c r="CC527" i="9"/>
  <c r="CD527" i="9"/>
  <c r="CE527" i="9"/>
  <c r="DU475" i="9"/>
  <c r="DX475" i="9" s="1"/>
  <c r="DU738" i="9"/>
  <c r="DX738" i="9" s="1"/>
  <c r="DU706" i="9"/>
  <c r="DX706" i="9" s="1"/>
  <c r="CC675" i="9"/>
  <c r="CD675" i="9"/>
  <c r="CE675" i="9"/>
  <c r="CC659" i="9"/>
  <c r="CD659" i="9"/>
  <c r="CE659" i="9"/>
  <c r="CC479" i="9"/>
  <c r="CD479" i="9"/>
  <c r="CE479" i="9"/>
  <c r="CC632" i="9"/>
  <c r="CD632" i="9"/>
  <c r="CE632" i="9"/>
  <c r="DU491" i="9"/>
  <c r="DX491" i="9" s="1"/>
  <c r="CC744" i="9"/>
  <c r="CD744" i="9"/>
  <c r="CE744" i="9"/>
  <c r="CC724" i="9"/>
  <c r="CD724" i="9"/>
  <c r="CE724" i="9"/>
  <c r="DU716" i="9"/>
  <c r="DX716" i="9" s="1"/>
  <c r="CC708" i="9"/>
  <c r="CD708" i="9"/>
  <c r="CE708" i="9"/>
  <c r="CC692" i="9"/>
  <c r="CD692" i="9"/>
  <c r="CE692" i="9"/>
  <c r="CC503" i="9"/>
  <c r="CD503" i="9"/>
  <c r="CE503" i="9"/>
  <c r="CC719" i="9"/>
  <c r="CD719" i="9"/>
  <c r="CE719" i="9"/>
  <c r="CC711" i="9"/>
  <c r="CD711" i="9"/>
  <c r="CE711" i="9"/>
  <c r="CC695" i="9"/>
  <c r="CD695" i="9"/>
  <c r="CE695" i="9"/>
  <c r="CC593" i="9"/>
  <c r="CD593" i="9"/>
  <c r="CE593" i="9"/>
  <c r="CC523" i="9"/>
  <c r="CD523" i="9"/>
  <c r="CE523" i="9"/>
  <c r="DU479" i="9"/>
  <c r="DX479" i="9" s="1"/>
  <c r="CC760" i="9"/>
  <c r="CD760" i="9"/>
  <c r="CE760" i="9"/>
  <c r="DU740" i="9"/>
  <c r="DX740" i="9" s="1"/>
  <c r="DU704" i="9"/>
  <c r="DX704" i="9" s="1"/>
  <c r="CC634" i="9"/>
  <c r="CD634" i="9"/>
  <c r="CE634" i="9"/>
  <c r="BG418" i="9"/>
  <c r="CP418" i="9"/>
  <c r="CA418" i="9"/>
  <c r="DJ418" i="9"/>
  <c r="BE418" i="9"/>
  <c r="CN418" i="9"/>
  <c r="BO418" i="9"/>
  <c r="CX418" i="9"/>
  <c r="DG418" i="9"/>
  <c r="BX418" i="9"/>
  <c r="BC418" i="9"/>
  <c r="CL418" i="9"/>
  <c r="DA418" i="9"/>
  <c r="BR418" i="9"/>
  <c r="CC746" i="9"/>
  <c r="CD746" i="9"/>
  <c r="CE746" i="9"/>
  <c r="DU718" i="9"/>
  <c r="DX718" i="9" s="1"/>
  <c r="DU686" i="9"/>
  <c r="DX686" i="9" s="1"/>
  <c r="CC500" i="9"/>
  <c r="CD500" i="9"/>
  <c r="CE500" i="9"/>
  <c r="CC432" i="9"/>
  <c r="CD432" i="9"/>
  <c r="CE432" i="9"/>
  <c r="CF376" i="9"/>
  <c r="CC580" i="9"/>
  <c r="CD580" i="9"/>
  <c r="CE580" i="9"/>
  <c r="CC572" i="9"/>
  <c r="CD572" i="9"/>
  <c r="CE572" i="9"/>
  <c r="CC505" i="9"/>
  <c r="CD505" i="9"/>
  <c r="CE505" i="9"/>
  <c r="CC473" i="9"/>
  <c r="CD473" i="9"/>
  <c r="CE473" i="9"/>
  <c r="CC441" i="9"/>
  <c r="CD441" i="9"/>
  <c r="CE441" i="9"/>
  <c r="CU421" i="9"/>
  <c r="BL421" i="9"/>
  <c r="CA421" i="9"/>
  <c r="DJ421" i="9"/>
  <c r="BE421" i="9"/>
  <c r="CN421" i="9"/>
  <c r="BO421" i="9"/>
  <c r="CX421" i="9"/>
  <c r="DG421" i="9"/>
  <c r="BX421" i="9"/>
  <c r="BC421" i="9"/>
  <c r="CL421" i="9"/>
  <c r="DA421" i="9"/>
  <c r="BR421" i="9"/>
  <c r="DU398" i="9"/>
  <c r="DX398" i="9" s="1"/>
  <c r="DU394" i="9"/>
  <c r="DX394" i="9" s="1"/>
  <c r="DU390" i="9"/>
  <c r="DX390" i="9" s="1"/>
  <c r="DU386" i="9"/>
  <c r="DX386" i="9" s="1"/>
  <c r="DU382" i="9"/>
  <c r="DX382" i="9" s="1"/>
  <c r="DU378" i="9"/>
  <c r="DX378" i="9" s="1"/>
  <c r="DU374" i="9"/>
  <c r="DX374" i="9" s="1"/>
  <c r="DU370" i="9"/>
  <c r="DX370" i="9" s="1"/>
  <c r="DU366" i="9"/>
  <c r="DX366" i="9" s="1"/>
  <c r="DU362" i="9"/>
  <c r="DX362" i="9" s="1"/>
  <c r="DU358" i="9"/>
  <c r="DX358" i="9" s="1"/>
  <c r="DU354" i="9"/>
  <c r="DX354" i="9" s="1"/>
  <c r="DU350" i="9"/>
  <c r="DX350" i="9" s="1"/>
  <c r="DU346" i="9"/>
  <c r="DX346" i="9" s="1"/>
  <c r="DU342" i="9"/>
  <c r="DX342" i="9" s="1"/>
  <c r="CD308" i="9"/>
  <c r="CC308" i="9"/>
  <c r="CE308" i="9"/>
  <c r="CF379" i="9"/>
  <c r="CF347" i="9"/>
  <c r="CF326" i="9"/>
  <c r="DU379" i="9"/>
  <c r="DX379" i="9" s="1"/>
  <c r="DU347" i="9"/>
  <c r="DX347" i="9" s="1"/>
  <c r="BS246" i="9"/>
  <c r="DB246" i="9"/>
  <c r="BY246" i="9"/>
  <c r="DH246" i="9"/>
  <c r="BW246" i="9"/>
  <c r="DF246" i="9"/>
  <c r="BU246" i="9"/>
  <c r="DD246" i="9"/>
  <c r="DK246" i="9"/>
  <c r="CB246" i="9"/>
  <c r="CU246" i="9"/>
  <c r="BL246" i="9"/>
  <c r="DI246" i="9"/>
  <c r="BZ246" i="9"/>
  <c r="CS246" i="9"/>
  <c r="BJ246" i="9"/>
  <c r="CE172" i="9"/>
  <c r="CC172" i="9"/>
  <c r="CD172" i="9"/>
  <c r="BM249" i="9"/>
  <c r="CV249" i="9"/>
  <c r="BK249" i="9"/>
  <c r="CT249" i="9"/>
  <c r="BQ249" i="9"/>
  <c r="CZ249" i="9"/>
  <c r="BO249" i="9"/>
  <c r="CX249" i="9"/>
  <c r="DG249" i="9"/>
  <c r="BX249" i="9"/>
  <c r="CQ249" i="9"/>
  <c r="BH249" i="9"/>
  <c r="DE249" i="9"/>
  <c r="BV249" i="9"/>
  <c r="CO249" i="9"/>
  <c r="BF249" i="9"/>
  <c r="DC218" i="9"/>
  <c r="BT218" i="9"/>
  <c r="BO218" i="9"/>
  <c r="CX218" i="9"/>
  <c r="BN218" i="9"/>
  <c r="CW218" i="9"/>
  <c r="BU248" i="9"/>
  <c r="DD248" i="9"/>
  <c r="BS248" i="9"/>
  <c r="DB248" i="9"/>
  <c r="BY248" i="9"/>
  <c r="DH248" i="9"/>
  <c r="DK248" i="9"/>
  <c r="CB248" i="9"/>
  <c r="CU248" i="9"/>
  <c r="BL248" i="9"/>
  <c r="DI248" i="9"/>
  <c r="BZ248" i="9"/>
  <c r="CS248" i="9"/>
  <c r="BJ248" i="9"/>
  <c r="CQ203" i="9"/>
  <c r="BH203" i="9"/>
  <c r="DC203" i="9"/>
  <c r="BT203" i="9"/>
  <c r="CV203" i="9"/>
  <c r="BM203" i="9"/>
  <c r="BW203" i="9"/>
  <c r="DF203" i="9"/>
  <c r="BG203" i="9"/>
  <c r="CP203" i="9"/>
  <c r="BV203" i="9"/>
  <c r="DE203" i="9"/>
  <c r="BF203" i="9"/>
  <c r="CO203" i="9"/>
  <c r="CM171" i="9"/>
  <c r="BD171" i="9"/>
  <c r="DH171" i="9"/>
  <c r="BY171" i="9"/>
  <c r="DG171" i="9"/>
  <c r="BX171" i="9"/>
  <c r="DD171" i="9"/>
  <c r="BU171" i="9"/>
  <c r="CA171" i="9"/>
  <c r="DJ171" i="9"/>
  <c r="BK171" i="9"/>
  <c r="CT171" i="9"/>
  <c r="BZ171" i="9"/>
  <c r="DI171" i="9"/>
  <c r="BJ171" i="9"/>
  <c r="CS171" i="9"/>
  <c r="BI251" i="9"/>
  <c r="CR251" i="9"/>
  <c r="DV251" i="9"/>
  <c r="DY251" i="9" s="1"/>
  <c r="CA251" i="9"/>
  <c r="DJ251" i="9"/>
  <c r="CY251" i="9"/>
  <c r="BP251" i="9"/>
  <c r="CW251" i="9"/>
  <c r="BN251" i="9"/>
  <c r="CU420" i="9"/>
  <c r="BL420" i="9"/>
  <c r="BW420" i="9"/>
  <c r="DF420" i="9"/>
  <c r="BU420" i="9"/>
  <c r="DD420" i="9"/>
  <c r="BI420" i="9"/>
  <c r="CR420" i="9"/>
  <c r="BS420" i="9"/>
  <c r="DB420" i="9"/>
  <c r="BN420" i="9"/>
  <c r="CW420" i="9"/>
  <c r="CC488" i="9"/>
  <c r="CD488" i="9"/>
  <c r="CE488" i="9"/>
  <c r="CF368" i="9"/>
  <c r="DU565" i="9"/>
  <c r="DX565" i="9" s="1"/>
  <c r="CC557" i="9"/>
  <c r="CD557" i="9"/>
  <c r="CE557" i="9"/>
  <c r="BK419" i="9"/>
  <c r="CT419" i="9"/>
  <c r="DC419" i="9"/>
  <c r="BT419" i="9"/>
  <c r="DV419" i="9"/>
  <c r="DY419" i="9" s="1"/>
  <c r="CQ419" i="9"/>
  <c r="BH419" i="9"/>
  <c r="DE419" i="9"/>
  <c r="BV419" i="9"/>
  <c r="CO419" i="9"/>
  <c r="BF419" i="9"/>
  <c r="CU417" i="9"/>
  <c r="BL417" i="9"/>
  <c r="CA417" i="9"/>
  <c r="DJ417" i="9"/>
  <c r="BE417" i="9"/>
  <c r="CN417" i="9"/>
  <c r="BO417" i="9"/>
  <c r="CX417" i="9"/>
  <c r="DG417" i="9"/>
  <c r="BX417" i="9"/>
  <c r="BC417" i="9"/>
  <c r="CL417" i="9"/>
  <c r="DA417" i="9"/>
  <c r="BR417" i="9"/>
  <c r="BW415" i="9"/>
  <c r="DF415" i="9"/>
  <c r="DK415" i="9"/>
  <c r="CB415" i="9"/>
  <c r="BU415" i="9"/>
  <c r="DD415" i="9"/>
  <c r="BI415" i="9"/>
  <c r="CR415" i="9"/>
  <c r="BS415" i="9"/>
  <c r="DB415" i="9"/>
  <c r="BN415" i="9"/>
  <c r="CW415" i="9"/>
  <c r="CF398" i="9"/>
  <c r="CC506" i="9"/>
  <c r="CD506" i="9"/>
  <c r="CE506" i="9"/>
  <c r="CC490" i="9"/>
  <c r="CD490" i="9"/>
  <c r="CE490" i="9"/>
  <c r="CC474" i="9"/>
  <c r="CD474" i="9"/>
  <c r="CE474" i="9"/>
  <c r="CC458" i="9"/>
  <c r="CD458" i="9"/>
  <c r="CE458" i="9"/>
  <c r="CC442" i="9"/>
  <c r="CD442" i="9"/>
  <c r="CE442" i="9"/>
  <c r="CC426" i="9"/>
  <c r="CD426" i="9"/>
  <c r="CE426" i="9"/>
  <c r="DU410" i="9"/>
  <c r="DX410" i="9" s="1"/>
  <c r="CF381" i="9"/>
  <c r="CF349" i="9"/>
  <c r="DU393" i="9"/>
  <c r="DX393" i="9" s="1"/>
  <c r="DU361" i="9"/>
  <c r="DX361" i="9" s="1"/>
  <c r="CD339" i="9"/>
  <c r="CC339" i="9"/>
  <c r="CE339" i="9"/>
  <c r="CD331" i="9"/>
  <c r="CC331" i="9"/>
  <c r="CE331" i="9"/>
  <c r="CD323" i="9"/>
  <c r="CC323" i="9"/>
  <c r="CE323" i="9"/>
  <c r="CD315" i="9"/>
  <c r="CC315" i="9"/>
  <c r="CE315" i="9"/>
  <c r="BS250" i="9"/>
  <c r="DB250" i="9"/>
  <c r="BQ250" i="9"/>
  <c r="CZ250" i="9"/>
  <c r="BO250" i="9"/>
  <c r="CX250" i="9"/>
  <c r="BM250" i="9"/>
  <c r="CV250" i="9"/>
  <c r="DG250" i="9"/>
  <c r="BX250" i="9"/>
  <c r="CQ250" i="9"/>
  <c r="BH250" i="9"/>
  <c r="DE250" i="9"/>
  <c r="BV250" i="9"/>
  <c r="CO250" i="9"/>
  <c r="BF250" i="9"/>
  <c r="DC155" i="9"/>
  <c r="BT155" i="9"/>
  <c r="CR155" i="9"/>
  <c r="BI155" i="9"/>
  <c r="CQ155" i="9"/>
  <c r="BH155" i="9"/>
  <c r="CN155" i="9"/>
  <c r="BE155" i="9"/>
  <c r="BS155" i="9"/>
  <c r="DB155" i="9"/>
  <c r="BC155" i="9"/>
  <c r="CL155" i="9"/>
  <c r="BR155" i="9"/>
  <c r="DA155" i="9"/>
  <c r="DU302" i="9"/>
  <c r="DX302" i="9" s="1"/>
  <c r="DU219" i="9"/>
  <c r="DX219" i="9" s="1"/>
  <c r="DK210" i="9"/>
  <c r="CB210" i="9"/>
  <c r="CR210" i="9"/>
  <c r="BI210" i="9"/>
  <c r="CQ210" i="9"/>
  <c r="BH210" i="9"/>
  <c r="CN210" i="9"/>
  <c r="BE210" i="9"/>
  <c r="BS210" i="9"/>
  <c r="DB210" i="9"/>
  <c r="BC210" i="9"/>
  <c r="CL210" i="9"/>
  <c r="BR210" i="9"/>
  <c r="DA210" i="9"/>
  <c r="CM201" i="9"/>
  <c r="BD201" i="9"/>
  <c r="CY201" i="9"/>
  <c r="BP201" i="9"/>
  <c r="CZ201" i="9"/>
  <c r="BQ201" i="9"/>
  <c r="BW201" i="9"/>
  <c r="DF201" i="9"/>
  <c r="BG201" i="9"/>
  <c r="CP201" i="9"/>
  <c r="BV201" i="9"/>
  <c r="DE201" i="9"/>
  <c r="BF201" i="9"/>
  <c r="CO201" i="9"/>
  <c r="CE207" i="9"/>
  <c r="CC207" i="9"/>
  <c r="CD207" i="9"/>
  <c r="DU193" i="9"/>
  <c r="DX193" i="9" s="1"/>
  <c r="DU531" i="9"/>
  <c r="DX531" i="9" s="1"/>
  <c r="CC532" i="9"/>
  <c r="CD532" i="9"/>
  <c r="CE532" i="9"/>
  <c r="CC492" i="9"/>
  <c r="CD492" i="9"/>
  <c r="CE492" i="9"/>
  <c r="CC537" i="9"/>
  <c r="CD537" i="9"/>
  <c r="CE537" i="9"/>
  <c r="CC521" i="9"/>
  <c r="CD521" i="9"/>
  <c r="CE521" i="9"/>
  <c r="CC493" i="9"/>
  <c r="CD493" i="9"/>
  <c r="CE493" i="9"/>
  <c r="CC461" i="9"/>
  <c r="CD461" i="9"/>
  <c r="CE461" i="9"/>
  <c r="CC429" i="9"/>
  <c r="CD429" i="9"/>
  <c r="CE429" i="9"/>
  <c r="CF358" i="9"/>
  <c r="CF372" i="9"/>
  <c r="CF375" i="9"/>
  <c r="CF343" i="9"/>
  <c r="DU399" i="9"/>
  <c r="DX399" i="9" s="1"/>
  <c r="DU367" i="9"/>
  <c r="DX367" i="9" s="1"/>
  <c r="DU324" i="9"/>
  <c r="DX324" i="9" s="1"/>
  <c r="CE216" i="9"/>
  <c r="CC216" i="9"/>
  <c r="CD216" i="9"/>
  <c r="DU192" i="9"/>
  <c r="DX192" i="9" s="1"/>
  <c r="DU212" i="9"/>
  <c r="DX212" i="9" s="1"/>
  <c r="CF206" i="9"/>
  <c r="DU551" i="9"/>
  <c r="DX551" i="9" s="1"/>
  <c r="DU471" i="9"/>
  <c r="DX471" i="9" s="1"/>
  <c r="CC496" i="9"/>
  <c r="CD496" i="9"/>
  <c r="CE496" i="9"/>
  <c r="CC460" i="9"/>
  <c r="CD460" i="9"/>
  <c r="CE460" i="9"/>
  <c r="CC585" i="9"/>
  <c r="CD585" i="9"/>
  <c r="CE585" i="9"/>
  <c r="DU579" i="9"/>
  <c r="DX579" i="9" s="1"/>
  <c r="CC577" i="9"/>
  <c r="CD577" i="9"/>
  <c r="CE577" i="9"/>
  <c r="DU557" i="9"/>
  <c r="DX557" i="9" s="1"/>
  <c r="CC549" i="9"/>
  <c r="CD549" i="9"/>
  <c r="CE549" i="9"/>
  <c r="CF350" i="9"/>
  <c r="CN226" i="9"/>
  <c r="BE226" i="9"/>
  <c r="CV226" i="9"/>
  <c r="BM226" i="9"/>
  <c r="DC226" i="9"/>
  <c r="BT226" i="9"/>
  <c r="CM226" i="9"/>
  <c r="BD226" i="9"/>
  <c r="BS226" i="9"/>
  <c r="DB226" i="9"/>
  <c r="BC226" i="9"/>
  <c r="CL226" i="9"/>
  <c r="DA226" i="9"/>
  <c r="BR226" i="9"/>
  <c r="CD332" i="9"/>
  <c r="CC332" i="9"/>
  <c r="CE332" i="9"/>
  <c r="CF393" i="9"/>
  <c r="CF361" i="9"/>
  <c r="DU412" i="9"/>
  <c r="DX412" i="9" s="1"/>
  <c r="DU389" i="9"/>
  <c r="DX389" i="9" s="1"/>
  <c r="DU357" i="9"/>
  <c r="DX357" i="9" s="1"/>
  <c r="DU216" i="9"/>
  <c r="DX216" i="9" s="1"/>
  <c r="DU304" i="9"/>
  <c r="DX304" i="9" s="1"/>
  <c r="BU245" i="9"/>
  <c r="DD245" i="9"/>
  <c r="CA245" i="9"/>
  <c r="DJ245" i="9"/>
  <c r="CY245" i="9"/>
  <c r="BP245" i="9"/>
  <c r="CW245" i="9"/>
  <c r="BN245" i="9"/>
  <c r="CV243" i="9"/>
  <c r="BM243" i="9"/>
  <c r="CN243" i="9"/>
  <c r="BE243" i="9"/>
  <c r="DK243" i="9"/>
  <c r="CB243" i="9"/>
  <c r="CU243" i="9"/>
  <c r="BL243" i="9"/>
  <c r="CA243" i="9"/>
  <c r="DJ243" i="9"/>
  <c r="BK243" i="9"/>
  <c r="CT243" i="9"/>
  <c r="DI243" i="9"/>
  <c r="BZ243" i="9"/>
  <c r="CS243" i="9"/>
  <c r="BJ243" i="9"/>
  <c r="DH242" i="9"/>
  <c r="BY242" i="9"/>
  <c r="DG242" i="9"/>
  <c r="BX242" i="9"/>
  <c r="CQ242" i="9"/>
  <c r="BH242" i="9"/>
  <c r="BW242" i="9"/>
  <c r="DF242" i="9"/>
  <c r="BG242" i="9"/>
  <c r="CP242" i="9"/>
  <c r="DE242" i="9"/>
  <c r="BV242" i="9"/>
  <c r="CO242" i="9"/>
  <c r="BF242" i="9"/>
  <c r="CR241" i="9"/>
  <c r="BI241" i="9"/>
  <c r="CZ241" i="9"/>
  <c r="BQ241" i="9"/>
  <c r="DC241" i="9"/>
  <c r="BT241" i="9"/>
  <c r="CM241" i="9"/>
  <c r="BD241" i="9"/>
  <c r="BS241" i="9"/>
  <c r="DB241" i="9"/>
  <c r="BC241" i="9"/>
  <c r="CL241" i="9"/>
  <c r="DA241" i="9"/>
  <c r="BR241" i="9"/>
  <c r="DD240" i="9"/>
  <c r="BU240" i="9"/>
  <c r="CY240" i="9"/>
  <c r="BP240" i="9"/>
  <c r="BO240" i="9"/>
  <c r="CX240" i="9"/>
  <c r="CW240" i="9"/>
  <c r="BN240" i="9"/>
  <c r="CV239" i="9"/>
  <c r="BM239" i="9"/>
  <c r="CN239" i="9"/>
  <c r="BE239" i="9"/>
  <c r="DK239" i="9"/>
  <c r="CB239" i="9"/>
  <c r="CU239" i="9"/>
  <c r="BL239" i="9"/>
  <c r="CA239" i="9"/>
  <c r="DJ239" i="9"/>
  <c r="BK239" i="9"/>
  <c r="CT239" i="9"/>
  <c r="DI239" i="9"/>
  <c r="BZ239" i="9"/>
  <c r="CS239" i="9"/>
  <c r="BJ239" i="9"/>
  <c r="DH238" i="9"/>
  <c r="BY238" i="9"/>
  <c r="DG238" i="9"/>
  <c r="BX238" i="9"/>
  <c r="CQ238" i="9"/>
  <c r="BH238" i="9"/>
  <c r="BW238" i="9"/>
  <c r="DF238" i="9"/>
  <c r="BG238" i="9"/>
  <c r="CP238" i="9"/>
  <c r="DE238" i="9"/>
  <c r="BV238" i="9"/>
  <c r="CO238" i="9"/>
  <c r="BF238" i="9"/>
  <c r="CR237" i="9"/>
  <c r="BI237" i="9"/>
  <c r="CZ237" i="9"/>
  <c r="BQ237" i="9"/>
  <c r="DC237" i="9"/>
  <c r="BT237" i="9"/>
  <c r="CM237" i="9"/>
  <c r="BD237" i="9"/>
  <c r="BS237" i="9"/>
  <c r="DB237" i="9"/>
  <c r="BC237" i="9"/>
  <c r="CL237" i="9"/>
  <c r="DA237" i="9"/>
  <c r="BR237" i="9"/>
  <c r="DD236" i="9"/>
  <c r="BU236" i="9"/>
  <c r="CY236" i="9"/>
  <c r="BP236" i="9"/>
  <c r="BO236" i="9"/>
  <c r="CX236" i="9"/>
  <c r="CW236" i="9"/>
  <c r="BN236" i="9"/>
  <c r="CV235" i="9"/>
  <c r="BM235" i="9"/>
  <c r="CN235" i="9"/>
  <c r="BE235" i="9"/>
  <c r="DK235" i="9"/>
  <c r="CB235" i="9"/>
  <c r="CU235" i="9"/>
  <c r="BL235" i="9"/>
  <c r="CA235" i="9"/>
  <c r="DJ235" i="9"/>
  <c r="BK235" i="9"/>
  <c r="CT235" i="9"/>
  <c r="DI235" i="9"/>
  <c r="BZ235" i="9"/>
  <c r="CS235" i="9"/>
  <c r="BJ235" i="9"/>
  <c r="DH234" i="9"/>
  <c r="BY234" i="9"/>
  <c r="DG234" i="9"/>
  <c r="BX234" i="9"/>
  <c r="CQ234" i="9"/>
  <c r="BH234" i="9"/>
  <c r="BW234" i="9"/>
  <c r="DF234" i="9"/>
  <c r="BG234" i="9"/>
  <c r="CP234" i="9"/>
  <c r="DE234" i="9"/>
  <c r="BV234" i="9"/>
  <c r="CO234" i="9"/>
  <c r="BF234" i="9"/>
  <c r="CR233" i="9"/>
  <c r="BI233" i="9"/>
  <c r="CZ233" i="9"/>
  <c r="BQ233" i="9"/>
  <c r="DC233" i="9"/>
  <c r="BT233" i="9"/>
  <c r="CM233" i="9"/>
  <c r="BD233" i="9"/>
  <c r="BS233" i="9"/>
  <c r="DB233" i="9"/>
  <c r="BC233" i="9"/>
  <c r="CL233" i="9"/>
  <c r="DA233" i="9"/>
  <c r="BR233" i="9"/>
  <c r="DD232" i="9"/>
  <c r="BU232" i="9"/>
  <c r="CY232" i="9"/>
  <c r="BP232" i="9"/>
  <c r="BO232" i="9"/>
  <c r="CX232" i="9"/>
  <c r="CW232" i="9"/>
  <c r="BN232" i="9"/>
  <c r="CV231" i="9"/>
  <c r="BM231" i="9"/>
  <c r="CN231" i="9"/>
  <c r="BE231" i="9"/>
  <c r="DK231" i="9"/>
  <c r="CB231" i="9"/>
  <c r="CU231" i="9"/>
  <c r="BL231" i="9"/>
  <c r="CA231" i="9"/>
  <c r="DJ231" i="9"/>
  <c r="BK231" i="9"/>
  <c r="CT231" i="9"/>
  <c r="DI231" i="9"/>
  <c r="BZ231" i="9"/>
  <c r="CS231" i="9"/>
  <c r="BJ231" i="9"/>
  <c r="DH230" i="9"/>
  <c r="BY230" i="9"/>
  <c r="DG230" i="9"/>
  <c r="BX230" i="9"/>
  <c r="CQ230" i="9"/>
  <c r="BH230" i="9"/>
  <c r="BW230" i="9"/>
  <c r="DF230" i="9"/>
  <c r="BG230" i="9"/>
  <c r="CP230" i="9"/>
  <c r="DE230" i="9"/>
  <c r="BV230" i="9"/>
  <c r="CO230" i="9"/>
  <c r="BF230" i="9"/>
  <c r="CR229" i="9"/>
  <c r="BI229" i="9"/>
  <c r="CZ229" i="9"/>
  <c r="BQ229" i="9"/>
  <c r="DC229" i="9"/>
  <c r="BT229" i="9"/>
  <c r="CM229" i="9"/>
  <c r="BD229" i="9"/>
  <c r="BS229" i="9"/>
  <c r="DB229" i="9"/>
  <c r="BC229" i="9"/>
  <c r="CL229" i="9"/>
  <c r="DA229" i="9"/>
  <c r="BR229" i="9"/>
  <c r="DD225" i="9"/>
  <c r="BU225" i="9"/>
  <c r="CY225" i="9"/>
  <c r="BP225" i="9"/>
  <c r="BO225" i="9"/>
  <c r="CX225" i="9"/>
  <c r="CW225" i="9"/>
  <c r="BN225" i="9"/>
  <c r="DG223" i="9"/>
  <c r="BX223" i="9"/>
  <c r="CZ223" i="9"/>
  <c r="BQ223" i="9"/>
  <c r="DI223" i="9"/>
  <c r="BZ223" i="9"/>
  <c r="CN223" i="9"/>
  <c r="BE223" i="9"/>
  <c r="CW223" i="9"/>
  <c r="BN223" i="9"/>
  <c r="BW223" i="9"/>
  <c r="DF223" i="9"/>
  <c r="BG223" i="9"/>
  <c r="CP223" i="9"/>
  <c r="BG244" i="9"/>
  <c r="CP244" i="9"/>
  <c r="BE244" i="9"/>
  <c r="CN244" i="9"/>
  <c r="BC244" i="9"/>
  <c r="CL244" i="9"/>
  <c r="BI244" i="9"/>
  <c r="CR244" i="9"/>
  <c r="DC244" i="9"/>
  <c r="BT244" i="9"/>
  <c r="CM244" i="9"/>
  <c r="BD244" i="9"/>
  <c r="DA244" i="9"/>
  <c r="BR244" i="9"/>
  <c r="DH228" i="9"/>
  <c r="BY228" i="9"/>
  <c r="CY228" i="9"/>
  <c r="BP228" i="9"/>
  <c r="BO228" i="9"/>
  <c r="CX228" i="9"/>
  <c r="CW228" i="9"/>
  <c r="BN228" i="9"/>
  <c r="CR224" i="9"/>
  <c r="BI224" i="9"/>
  <c r="DK224" i="9"/>
  <c r="CB224" i="9"/>
  <c r="CU224" i="9"/>
  <c r="BL224" i="9"/>
  <c r="CA224" i="9"/>
  <c r="DJ224" i="9"/>
  <c r="BK224" i="9"/>
  <c r="CT224" i="9"/>
  <c r="DI224" i="9"/>
  <c r="BZ224" i="9"/>
  <c r="CS224" i="9"/>
  <c r="BJ224" i="9"/>
  <c r="DU200" i="9"/>
  <c r="DX200" i="9" s="1"/>
  <c r="DC214" i="9"/>
  <c r="BT214" i="9"/>
  <c r="CZ214" i="9"/>
  <c r="BQ214" i="9"/>
  <c r="CY214" i="9"/>
  <c r="BP214" i="9"/>
  <c r="CV214" i="9"/>
  <c r="BM214" i="9"/>
  <c r="BW214" i="9"/>
  <c r="DF214" i="9"/>
  <c r="BG214" i="9"/>
  <c r="CP214" i="9"/>
  <c r="BV214" i="9"/>
  <c r="DE214" i="9"/>
  <c r="BF214" i="9"/>
  <c r="CO214" i="9"/>
  <c r="CU187" i="9"/>
  <c r="BL187" i="9"/>
  <c r="CM187" i="9"/>
  <c r="BD187" i="9"/>
  <c r="DG187" i="9"/>
  <c r="BX187" i="9"/>
  <c r="DD187" i="9"/>
  <c r="BU187" i="9"/>
  <c r="CA187" i="9"/>
  <c r="DJ187" i="9"/>
  <c r="BK187" i="9"/>
  <c r="CT187" i="9"/>
  <c r="BZ187" i="9"/>
  <c r="DI187" i="9"/>
  <c r="BJ187" i="9"/>
  <c r="CS187" i="9"/>
  <c r="DD141" i="9"/>
  <c r="BU141" i="9"/>
  <c r="DV141" i="9"/>
  <c r="DY141" i="9" s="1"/>
  <c r="BZ141" i="9"/>
  <c r="DI141" i="9"/>
  <c r="DH141" i="9"/>
  <c r="BY141" i="9"/>
  <c r="CB141" i="9"/>
  <c r="DK141" i="9"/>
  <c r="BL141" i="9"/>
  <c r="CU141" i="9"/>
  <c r="CA141" i="9"/>
  <c r="DJ141" i="9"/>
  <c r="BK141" i="9"/>
  <c r="CT141" i="9"/>
  <c r="CS140" i="9"/>
  <c r="BJ140" i="9"/>
  <c r="CZ140" i="9"/>
  <c r="BQ140" i="9"/>
  <c r="CW140" i="9"/>
  <c r="BN140" i="9"/>
  <c r="BX140" i="9"/>
  <c r="DG140" i="9"/>
  <c r="BH140" i="9"/>
  <c r="CQ140" i="9"/>
  <c r="BW140" i="9"/>
  <c r="DF140" i="9"/>
  <c r="BG140" i="9"/>
  <c r="CP140" i="9"/>
  <c r="DU221" i="9"/>
  <c r="DX221" i="9" s="1"/>
  <c r="DH191" i="9"/>
  <c r="BY191" i="9"/>
  <c r="BO191" i="9"/>
  <c r="CX191" i="9"/>
  <c r="BN191" i="9"/>
  <c r="CW191" i="9"/>
  <c r="CM179" i="9"/>
  <c r="BD179" i="9"/>
  <c r="CR179" i="9"/>
  <c r="BI179" i="9"/>
  <c r="CQ179" i="9"/>
  <c r="BH179" i="9"/>
  <c r="CN179" i="9"/>
  <c r="BE179" i="9"/>
  <c r="BS179" i="9"/>
  <c r="DB179" i="9"/>
  <c r="BC179" i="9"/>
  <c r="CL179" i="9"/>
  <c r="BR179" i="9"/>
  <c r="DA179" i="9"/>
  <c r="DK163" i="9"/>
  <c r="CB163" i="9"/>
  <c r="BO163" i="9"/>
  <c r="CX163" i="9"/>
  <c r="BN163" i="9"/>
  <c r="CW163" i="9"/>
  <c r="CM183" i="9"/>
  <c r="BD183" i="9"/>
  <c r="BO183" i="9"/>
  <c r="CX183" i="9"/>
  <c r="BN183" i="9"/>
  <c r="CW183" i="9"/>
  <c r="DH149" i="9"/>
  <c r="BY149" i="9"/>
  <c r="CV149" i="9"/>
  <c r="BM149" i="9"/>
  <c r="BL149" i="9"/>
  <c r="CU149" i="9"/>
  <c r="DD149" i="9"/>
  <c r="BU149" i="9"/>
  <c r="CX149" i="9"/>
  <c r="BO149" i="9"/>
  <c r="DU142" i="9"/>
  <c r="DX142" i="9" s="1"/>
  <c r="CE68" i="9"/>
  <c r="CC68" i="9"/>
  <c r="CD68" i="9"/>
  <c r="CE177" i="9"/>
  <c r="CC177" i="9"/>
  <c r="CD177" i="9"/>
  <c r="BV148" i="9"/>
  <c r="DE148" i="9"/>
  <c r="BH148" i="9"/>
  <c r="CQ148" i="9"/>
  <c r="BJ148" i="9"/>
  <c r="CS148" i="9"/>
  <c r="BT148" i="9"/>
  <c r="DC148" i="9"/>
  <c r="BO148" i="9"/>
  <c r="CX148" i="9"/>
  <c r="CF106" i="9"/>
  <c r="CF91" i="9"/>
  <c r="DD136" i="9"/>
  <c r="BU136" i="9"/>
  <c r="CV136" i="9"/>
  <c r="BM136" i="9"/>
  <c r="DH136" i="9"/>
  <c r="BY136" i="9"/>
  <c r="DE136" i="9"/>
  <c r="BV136" i="9"/>
  <c r="CB136" i="9"/>
  <c r="DK136" i="9"/>
  <c r="BL136" i="9"/>
  <c r="CU136" i="9"/>
  <c r="CA136" i="9"/>
  <c r="DJ136" i="9"/>
  <c r="BK136" i="9"/>
  <c r="CT136" i="9"/>
  <c r="CE123" i="9"/>
  <c r="CC123" i="9"/>
  <c r="CD123" i="9"/>
  <c r="CZ131" i="9"/>
  <c r="BQ131" i="9"/>
  <c r="CR131" i="9"/>
  <c r="BI131" i="9"/>
  <c r="CO131" i="9"/>
  <c r="BF131" i="9"/>
  <c r="CN131" i="9"/>
  <c r="BE131" i="9"/>
  <c r="BT131" i="9"/>
  <c r="DC131" i="9"/>
  <c r="BD131" i="9"/>
  <c r="CM131" i="9"/>
  <c r="DB131" i="9"/>
  <c r="BS131" i="9"/>
  <c r="CL131" i="9"/>
  <c r="BC131" i="9"/>
  <c r="DU86" i="9"/>
  <c r="DX86" i="9" s="1"/>
  <c r="DU117" i="9"/>
  <c r="DX117" i="9" s="1"/>
  <c r="DU101" i="9"/>
  <c r="DX101" i="9" s="1"/>
  <c r="CD53" i="9"/>
  <c r="CE53" i="9"/>
  <c r="CC53" i="9"/>
  <c r="DU50" i="9"/>
  <c r="DX50" i="9" s="1"/>
  <c r="DU48" i="9"/>
  <c r="DX48" i="9" s="1"/>
  <c r="DU46" i="9"/>
  <c r="DX46" i="9" s="1"/>
  <c r="DU44" i="9"/>
  <c r="DX44" i="9" s="1"/>
  <c r="DI25" i="9"/>
  <c r="BZ25" i="9"/>
  <c r="BT25" i="9"/>
  <c r="DC25" i="9"/>
  <c r="DV25" i="9"/>
  <c r="DY25" i="9" s="1"/>
  <c r="BH25" i="9"/>
  <c r="CQ25" i="9"/>
  <c r="CZ25" i="9"/>
  <c r="BQ25" i="9"/>
  <c r="DJ25" i="9"/>
  <c r="CA25" i="9"/>
  <c r="CT25" i="9"/>
  <c r="BK25" i="9"/>
  <c r="CR19" i="9"/>
  <c r="BI19" i="9"/>
  <c r="CZ19" i="9"/>
  <c r="BQ19" i="9"/>
  <c r="DK19" i="9"/>
  <c r="CB19" i="9"/>
  <c r="CU19" i="9"/>
  <c r="BL19" i="9"/>
  <c r="CA19" i="9"/>
  <c r="DJ19" i="9"/>
  <c r="BK19" i="9"/>
  <c r="CT19" i="9"/>
  <c r="DI19" i="9"/>
  <c r="BZ19" i="9"/>
  <c r="CS19" i="9"/>
  <c r="BJ19" i="9"/>
  <c r="CE215" i="9"/>
  <c r="CC215" i="9"/>
  <c r="CD215" i="9"/>
  <c r="DC199" i="9"/>
  <c r="BT199" i="9"/>
  <c r="CQ199" i="9"/>
  <c r="BH199" i="9"/>
  <c r="CN199" i="9"/>
  <c r="BE199" i="9"/>
  <c r="BS199" i="9"/>
  <c r="DB199" i="9"/>
  <c r="BC199" i="9"/>
  <c r="CL199" i="9"/>
  <c r="BR199" i="9"/>
  <c r="DA199" i="9"/>
  <c r="DU173" i="9"/>
  <c r="DX173" i="9" s="1"/>
  <c r="DU157" i="9"/>
  <c r="DX157" i="9" s="1"/>
  <c r="DU143" i="9"/>
  <c r="DX143" i="9" s="1"/>
  <c r="DI132" i="9"/>
  <c r="BZ132" i="9"/>
  <c r="BP132" i="9"/>
  <c r="CY132" i="9"/>
  <c r="BO132" i="9"/>
  <c r="CX132" i="9"/>
  <c r="CM63" i="9"/>
  <c r="BD63" i="9"/>
  <c r="CU63" i="9"/>
  <c r="BL63" i="9"/>
  <c r="DH63" i="9"/>
  <c r="BY63" i="9"/>
  <c r="DG63" i="9"/>
  <c r="BX63" i="9"/>
  <c r="CA63" i="9"/>
  <c r="DJ63" i="9"/>
  <c r="BK63" i="9"/>
  <c r="CT63" i="9"/>
  <c r="BZ63" i="9"/>
  <c r="DI63" i="9"/>
  <c r="BJ63" i="9"/>
  <c r="CS63" i="9"/>
  <c r="CE162" i="9"/>
  <c r="CC162" i="9"/>
  <c r="CD162" i="9"/>
  <c r="DA135" i="9"/>
  <c r="BR135" i="9"/>
  <c r="CS135" i="9"/>
  <c r="BJ135" i="9"/>
  <c r="CO135" i="9"/>
  <c r="BF135" i="9"/>
  <c r="CN135" i="9"/>
  <c r="BE135" i="9"/>
  <c r="BT135" i="9"/>
  <c r="DC135" i="9"/>
  <c r="BD135" i="9"/>
  <c r="CM135" i="9"/>
  <c r="DB135" i="9"/>
  <c r="BS135" i="9"/>
  <c r="CL135" i="9"/>
  <c r="BC135" i="9"/>
  <c r="DU95" i="9"/>
  <c r="DX95" i="9" s="1"/>
  <c r="DU105" i="9"/>
  <c r="DX105" i="9" s="1"/>
  <c r="CE96" i="9"/>
  <c r="CC96" i="9"/>
  <c r="CD96" i="9"/>
  <c r="DU92" i="9"/>
  <c r="DX92" i="9" s="1"/>
  <c r="CE69" i="9"/>
  <c r="CC69" i="9"/>
  <c r="CD69" i="9"/>
  <c r="DU72" i="9"/>
  <c r="DX72" i="9" s="1"/>
  <c r="CE64" i="9"/>
  <c r="CC64" i="9"/>
  <c r="CD64" i="9"/>
  <c r="DU73" i="9"/>
  <c r="DX73" i="9" s="1"/>
  <c r="CD40" i="9"/>
  <c r="CE40" i="9"/>
  <c r="CC40" i="9"/>
  <c r="CC26" i="9"/>
  <c r="CD26" i="9"/>
  <c r="CE26" i="9"/>
  <c r="DH227" i="9"/>
  <c r="BY227" i="9"/>
  <c r="DG227" i="9"/>
  <c r="BX227" i="9"/>
  <c r="CQ227" i="9"/>
  <c r="BH227" i="9"/>
  <c r="BW227" i="9"/>
  <c r="DF227" i="9"/>
  <c r="BG227" i="9"/>
  <c r="CP227" i="9"/>
  <c r="DE227" i="9"/>
  <c r="BV227" i="9"/>
  <c r="CO227" i="9"/>
  <c r="BF227" i="9"/>
  <c r="CU175" i="9"/>
  <c r="BL175" i="9"/>
  <c r="DH175" i="9"/>
  <c r="BY175" i="9"/>
  <c r="DG175" i="9"/>
  <c r="BX175" i="9"/>
  <c r="DD175" i="9"/>
  <c r="BU175" i="9"/>
  <c r="CA175" i="9"/>
  <c r="DJ175" i="9"/>
  <c r="BK175" i="9"/>
  <c r="CT175" i="9"/>
  <c r="BZ175" i="9"/>
  <c r="DI175" i="9"/>
  <c r="BJ175" i="9"/>
  <c r="CS175" i="9"/>
  <c r="DG195" i="9"/>
  <c r="BX195" i="9"/>
  <c r="CR195" i="9"/>
  <c r="BI195" i="9"/>
  <c r="DH195" i="9"/>
  <c r="BY195" i="9"/>
  <c r="DD195" i="9"/>
  <c r="BU195" i="9"/>
  <c r="CA195" i="9"/>
  <c r="DJ195" i="9"/>
  <c r="BK195" i="9"/>
  <c r="CT195" i="9"/>
  <c r="BZ195" i="9"/>
  <c r="DI195" i="9"/>
  <c r="BJ195" i="9"/>
  <c r="CS195" i="9"/>
  <c r="CE213" i="9"/>
  <c r="CC213" i="9"/>
  <c r="CD213" i="9"/>
  <c r="CE189" i="9"/>
  <c r="CC189" i="9"/>
  <c r="CD189" i="9"/>
  <c r="CU167" i="9"/>
  <c r="BL167" i="9"/>
  <c r="CR167" i="9"/>
  <c r="BI167" i="9"/>
  <c r="CQ167" i="9"/>
  <c r="BH167" i="9"/>
  <c r="CN167" i="9"/>
  <c r="BE167" i="9"/>
  <c r="BS167" i="9"/>
  <c r="DB167" i="9"/>
  <c r="BC167" i="9"/>
  <c r="CL167" i="9"/>
  <c r="BR167" i="9"/>
  <c r="DA167" i="9"/>
  <c r="BV144" i="9"/>
  <c r="DE144" i="9"/>
  <c r="CB144" i="9"/>
  <c r="DK144" i="9"/>
  <c r="CV144" i="9"/>
  <c r="BM144" i="9"/>
  <c r="BP144" i="9"/>
  <c r="CY144" i="9"/>
  <c r="DH144" i="9"/>
  <c r="BY144" i="9"/>
  <c r="BD144" i="9"/>
  <c r="CM144" i="9"/>
  <c r="DB144" i="9"/>
  <c r="BS144" i="9"/>
  <c r="CL144" i="9"/>
  <c r="BC144" i="9"/>
  <c r="CE157" i="9"/>
  <c r="CC157" i="9"/>
  <c r="CD157" i="9"/>
  <c r="CD110" i="9"/>
  <c r="CE110" i="9"/>
  <c r="CC110" i="9"/>
  <c r="BF152" i="9"/>
  <c r="CO152" i="9"/>
  <c r="DA152" i="9"/>
  <c r="BR152" i="9"/>
  <c r="DD152" i="9"/>
  <c r="BU152" i="9"/>
  <c r="CR152" i="9"/>
  <c r="BI152" i="9"/>
  <c r="DF152" i="9"/>
  <c r="BW152" i="9"/>
  <c r="CP152" i="9"/>
  <c r="BG152" i="9"/>
  <c r="DE137" i="9"/>
  <c r="BV137" i="9"/>
  <c r="DI137" i="9"/>
  <c r="BZ137" i="9"/>
  <c r="DH137" i="9"/>
  <c r="BY137" i="9"/>
  <c r="CB137" i="9"/>
  <c r="DK137" i="9"/>
  <c r="BL137" i="9"/>
  <c r="CU137" i="9"/>
  <c r="CA137" i="9"/>
  <c r="DJ137" i="9"/>
  <c r="BK137" i="9"/>
  <c r="CT137" i="9"/>
  <c r="DH134" i="9"/>
  <c r="BY134" i="9"/>
  <c r="CZ134" i="9"/>
  <c r="BQ134" i="9"/>
  <c r="DD134" i="9"/>
  <c r="BU134" i="9"/>
  <c r="DA134" i="9"/>
  <c r="BR134" i="9"/>
  <c r="BX134" i="9"/>
  <c r="DG134" i="9"/>
  <c r="BH134" i="9"/>
  <c r="CQ134" i="9"/>
  <c r="BW134" i="9"/>
  <c r="DF134" i="9"/>
  <c r="BG134" i="9"/>
  <c r="CP134" i="9"/>
  <c r="CR139" i="9"/>
  <c r="BI139" i="9"/>
  <c r="DV139" i="9"/>
  <c r="DY139" i="9" s="1"/>
  <c r="BP139" i="9"/>
  <c r="CY139" i="9"/>
  <c r="BO139" i="9"/>
  <c r="CX139" i="9"/>
  <c r="DU127" i="9"/>
  <c r="DX127" i="9" s="1"/>
  <c r="DC71" i="9"/>
  <c r="BT71" i="9"/>
  <c r="DD71" i="9"/>
  <c r="BU71" i="9"/>
  <c r="CZ71" i="9"/>
  <c r="BQ71" i="9"/>
  <c r="CY71" i="9"/>
  <c r="BP71" i="9"/>
  <c r="BW71" i="9"/>
  <c r="DF71" i="9"/>
  <c r="BG71" i="9"/>
  <c r="CP71" i="9"/>
  <c r="DE71" i="9"/>
  <c r="BV71" i="9"/>
  <c r="CO71" i="9"/>
  <c r="BF71" i="9"/>
  <c r="DU76" i="9"/>
  <c r="DX76" i="9" s="1"/>
  <c r="CE65" i="9"/>
  <c r="CC65" i="9"/>
  <c r="CD65" i="9"/>
  <c r="DU64" i="9"/>
  <c r="DX64" i="9" s="1"/>
  <c r="DU59" i="9"/>
  <c r="DX59" i="9" s="1"/>
  <c r="DU49" i="9"/>
  <c r="DX49" i="9" s="1"/>
  <c r="DV18" i="9"/>
  <c r="DY18" i="9" s="1"/>
  <c r="CN18" i="9"/>
  <c r="BE18" i="9"/>
  <c r="DK18" i="9"/>
  <c r="CB18" i="9"/>
  <c r="CU18" i="9"/>
  <c r="BL18" i="9"/>
  <c r="CA18" i="9"/>
  <c r="DJ18" i="9"/>
  <c r="BK18" i="9"/>
  <c r="CT18" i="9"/>
  <c r="DI18" i="9"/>
  <c r="BZ18" i="9"/>
  <c r="CS18" i="9"/>
  <c r="BJ18" i="9"/>
  <c r="DV247" i="9"/>
  <c r="DY247" i="9" s="1"/>
  <c r="CA247" i="9"/>
  <c r="DJ247" i="9"/>
  <c r="CY247" i="9"/>
  <c r="BP247" i="9"/>
  <c r="CW247" i="9"/>
  <c r="BN247" i="9"/>
  <c r="DU176" i="9"/>
  <c r="DX176" i="9" s="1"/>
  <c r="DK159" i="9"/>
  <c r="CB159" i="9"/>
  <c r="CR159" i="9"/>
  <c r="BI159" i="9"/>
  <c r="CQ159" i="9"/>
  <c r="BH159" i="9"/>
  <c r="CN159" i="9"/>
  <c r="BE159" i="9"/>
  <c r="BS159" i="9"/>
  <c r="DB159" i="9"/>
  <c r="BC159" i="9"/>
  <c r="CL159" i="9"/>
  <c r="BR159" i="9"/>
  <c r="DA159" i="9"/>
  <c r="DC70" i="9"/>
  <c r="BT70" i="9"/>
  <c r="BO70" i="9"/>
  <c r="CX70" i="9"/>
  <c r="BN70" i="9"/>
  <c r="CW70" i="9"/>
  <c r="CE194" i="9"/>
  <c r="CC194" i="9"/>
  <c r="CD194" i="9"/>
  <c r="DU189" i="9"/>
  <c r="DX189" i="9" s="1"/>
  <c r="DU168" i="9"/>
  <c r="DX168" i="9" s="1"/>
  <c r="CW145" i="9"/>
  <c r="BN145" i="9"/>
  <c r="BT145" i="9"/>
  <c r="DC145" i="9"/>
  <c r="BH145" i="9"/>
  <c r="CQ145" i="9"/>
  <c r="CZ145" i="9"/>
  <c r="BQ145" i="9"/>
  <c r="DI145" i="9"/>
  <c r="BZ145" i="9"/>
  <c r="CN145" i="9"/>
  <c r="BE145" i="9"/>
  <c r="DB145" i="9"/>
  <c r="BS145" i="9"/>
  <c r="CL145" i="9"/>
  <c r="BC145" i="9"/>
  <c r="DU169" i="9"/>
  <c r="DX169" i="9" s="1"/>
  <c r="DU153" i="9"/>
  <c r="DX153" i="9" s="1"/>
  <c r="CD107" i="9"/>
  <c r="CE107" i="9"/>
  <c r="CC107" i="9"/>
  <c r="DU78" i="9"/>
  <c r="DX78" i="9" s="1"/>
  <c r="DE133" i="9"/>
  <c r="BV133" i="9"/>
  <c r="CS133" i="9"/>
  <c r="BJ133" i="9"/>
  <c r="CR133" i="9"/>
  <c r="BI133" i="9"/>
  <c r="BT133" i="9"/>
  <c r="DC133" i="9"/>
  <c r="BD133" i="9"/>
  <c r="CM133" i="9"/>
  <c r="BS133" i="9"/>
  <c r="DB133" i="9"/>
  <c r="BC133" i="9"/>
  <c r="CL133" i="9"/>
  <c r="CE128" i="9"/>
  <c r="CC128" i="9"/>
  <c r="CD128" i="9"/>
  <c r="CE186" i="9"/>
  <c r="CC186" i="9"/>
  <c r="CD186" i="9"/>
  <c r="CE170" i="9"/>
  <c r="CC170" i="9"/>
  <c r="CD170" i="9"/>
  <c r="CO138" i="9"/>
  <c r="BF138" i="9"/>
  <c r="DD138" i="9"/>
  <c r="BU138" i="9"/>
  <c r="DA138" i="9"/>
  <c r="BR138" i="9"/>
  <c r="BX138" i="9"/>
  <c r="DG138" i="9"/>
  <c r="BH138" i="9"/>
  <c r="CQ138" i="9"/>
  <c r="BW138" i="9"/>
  <c r="DF138" i="9"/>
  <c r="BG138" i="9"/>
  <c r="CP138" i="9"/>
  <c r="CF103" i="9"/>
  <c r="DU82" i="9"/>
  <c r="DX82" i="9" s="1"/>
  <c r="DU74" i="9"/>
  <c r="DX74" i="9" s="1"/>
  <c r="DH62" i="9"/>
  <c r="BY62" i="9"/>
  <c r="BO62" i="9"/>
  <c r="CX62" i="9"/>
  <c r="BN62" i="9"/>
  <c r="CW62" i="9"/>
  <c r="DU113" i="9"/>
  <c r="DX113" i="9" s="1"/>
  <c r="DU97" i="9"/>
  <c r="DX97" i="9" s="1"/>
  <c r="DU83" i="9"/>
  <c r="DX83" i="9" s="1"/>
  <c r="CZ66" i="9"/>
  <c r="BQ66" i="9"/>
  <c r="DC66" i="9"/>
  <c r="BT66" i="9"/>
  <c r="CY66" i="9"/>
  <c r="BP66" i="9"/>
  <c r="CV66" i="9"/>
  <c r="BM66" i="9"/>
  <c r="BW66" i="9"/>
  <c r="DF66" i="9"/>
  <c r="BG66" i="9"/>
  <c r="CP66" i="9"/>
  <c r="BV66" i="9"/>
  <c r="DE66" i="9"/>
  <c r="BF66" i="9"/>
  <c r="CO66" i="9"/>
  <c r="DU53" i="9"/>
  <c r="DX53" i="9" s="1"/>
  <c r="DU51" i="9"/>
  <c r="DX51" i="9" s="1"/>
  <c r="CP29" i="9"/>
  <c r="BG29" i="9"/>
  <c r="CA29" i="9"/>
  <c r="DJ29" i="9"/>
  <c r="CO29" i="9"/>
  <c r="BF29" i="9"/>
  <c r="BO29" i="9"/>
  <c r="CX29" i="9"/>
  <c r="BY29" i="9"/>
  <c r="DH29" i="9"/>
  <c r="CL29" i="9"/>
  <c r="BC29" i="9"/>
  <c r="BT29" i="9"/>
  <c r="DC29" i="9"/>
  <c r="BD29" i="9"/>
  <c r="CM29" i="9"/>
  <c r="CV24" i="9"/>
  <c r="BM24" i="9"/>
  <c r="BP24" i="9"/>
  <c r="CY24" i="9"/>
  <c r="BO24" i="9"/>
  <c r="CX24" i="9"/>
  <c r="CN23" i="9"/>
  <c r="BE23" i="9"/>
  <c r="CY23" i="9"/>
  <c r="BP23" i="9"/>
  <c r="BO23" i="9"/>
  <c r="CX23" i="9"/>
  <c r="CW23" i="9"/>
  <c r="BN23" i="9"/>
  <c r="DD22" i="9"/>
  <c r="BU22" i="9"/>
  <c r="CV22" i="9"/>
  <c r="BM22" i="9"/>
  <c r="DK22" i="9"/>
  <c r="CB22" i="9"/>
  <c r="CU22" i="9"/>
  <c r="BL22" i="9"/>
  <c r="CA22" i="9"/>
  <c r="DJ22" i="9"/>
  <c r="BK22" i="9"/>
  <c r="CT22" i="9"/>
  <c r="DI22" i="9"/>
  <c r="BZ22" i="9"/>
  <c r="CS22" i="9"/>
  <c r="BJ22" i="9"/>
  <c r="DH21" i="9"/>
  <c r="BY21" i="9"/>
  <c r="DG21" i="9"/>
  <c r="BX21" i="9"/>
  <c r="CQ21" i="9"/>
  <c r="BH21" i="9"/>
  <c r="BW21" i="9"/>
  <c r="DF21" i="9"/>
  <c r="BG21" i="9"/>
  <c r="CP21" i="9"/>
  <c r="DE21" i="9"/>
  <c r="BV21" i="9"/>
  <c r="CO21" i="9"/>
  <c r="BF21" i="9"/>
  <c r="CV17" i="9"/>
  <c r="BM17" i="9"/>
  <c r="CN17" i="9"/>
  <c r="BE17" i="9"/>
  <c r="DC17" i="9"/>
  <c r="BT17" i="9"/>
  <c r="CM17" i="9"/>
  <c r="BD17" i="9"/>
  <c r="BS17" i="9"/>
  <c r="DB17" i="9"/>
  <c r="BC17" i="9"/>
  <c r="CL17" i="9"/>
  <c r="DA17" i="9"/>
  <c r="BR17" i="9"/>
  <c r="CZ15" i="9"/>
  <c r="BQ15" i="9"/>
  <c r="CA15" i="9"/>
  <c r="DJ15" i="9"/>
  <c r="BE15" i="9"/>
  <c r="CN15" i="9"/>
  <c r="BO15" i="9"/>
  <c r="CX15" i="9"/>
  <c r="DG15" i="9"/>
  <c r="BX15" i="9"/>
  <c r="BC15" i="9"/>
  <c r="CL15" i="9"/>
  <c r="DA15" i="9"/>
  <c r="BR15" i="9"/>
  <c r="DU750" i="9"/>
  <c r="DX750" i="9" s="1"/>
  <c r="CC754" i="9"/>
  <c r="CD754" i="9"/>
  <c r="CE754" i="9"/>
  <c r="CC682" i="9"/>
  <c r="CD682" i="9"/>
  <c r="CE682" i="9"/>
  <c r="CC519" i="9"/>
  <c r="CD519" i="9"/>
  <c r="CE519" i="9"/>
  <c r="CC749" i="9"/>
  <c r="CD749" i="9"/>
  <c r="CE749" i="9"/>
  <c r="CC745" i="9"/>
  <c r="CD745" i="9"/>
  <c r="CE745" i="9"/>
  <c r="CC741" i="9"/>
  <c r="CD741" i="9"/>
  <c r="CE741" i="9"/>
  <c r="DU721" i="9"/>
  <c r="DX721" i="9" s="1"/>
  <c r="CC621" i="9"/>
  <c r="CD621" i="9"/>
  <c r="CE621" i="9"/>
  <c r="CC761" i="9"/>
  <c r="CD761" i="9"/>
  <c r="CE761" i="9"/>
  <c r="DU725" i="9"/>
  <c r="DX725" i="9" s="1"/>
  <c r="DU701" i="9"/>
  <c r="DX701" i="9" s="1"/>
  <c r="DU693" i="9"/>
  <c r="DX693" i="9" s="1"/>
  <c r="CC661" i="9"/>
  <c r="CD661" i="9"/>
  <c r="CE661" i="9"/>
  <c r="CC649" i="9"/>
  <c r="CD649" i="9"/>
  <c r="CE649" i="9"/>
  <c r="CC694" i="9"/>
  <c r="CD694" i="9"/>
  <c r="CE694" i="9"/>
  <c r="DU745" i="9"/>
  <c r="DX745" i="9" s="1"/>
  <c r="DU709" i="9"/>
  <c r="DX709" i="9" s="1"/>
  <c r="CC641" i="9"/>
  <c r="CD641" i="9"/>
  <c r="CE641" i="9"/>
  <c r="CF346" i="9"/>
  <c r="CC725" i="9"/>
  <c r="CD725" i="9"/>
  <c r="CE725" i="9"/>
  <c r="DU713" i="9"/>
  <c r="DX713" i="9" s="1"/>
  <c r="CC689" i="9"/>
  <c r="CD689" i="9"/>
  <c r="CE689" i="9"/>
  <c r="CC617" i="9"/>
  <c r="CD617" i="9"/>
  <c r="CE617" i="9"/>
  <c r="DU539" i="9"/>
  <c r="DX539" i="9" s="1"/>
  <c r="DU571" i="9"/>
  <c r="DX571" i="9" s="1"/>
  <c r="DU523" i="9"/>
  <c r="DX523" i="9" s="1"/>
  <c r="DK416" i="9"/>
  <c r="CB416" i="9"/>
  <c r="BK416" i="9"/>
  <c r="CT416" i="9"/>
  <c r="DC416" i="9"/>
  <c r="BT416" i="9"/>
  <c r="CQ416" i="9"/>
  <c r="BH416" i="9"/>
  <c r="DE416" i="9"/>
  <c r="BV416" i="9"/>
  <c r="CO416" i="9"/>
  <c r="BF416" i="9"/>
  <c r="CC624" i="9"/>
  <c r="CD624" i="9"/>
  <c r="CE624" i="9"/>
  <c r="CC716" i="9"/>
  <c r="CD716" i="9"/>
  <c r="CE716" i="9"/>
  <c r="CC658" i="9"/>
  <c r="CD658" i="9"/>
  <c r="CE658" i="9"/>
  <c r="DU483" i="9"/>
  <c r="DX483" i="9" s="1"/>
  <c r="CC734" i="9"/>
  <c r="CD734" i="9"/>
  <c r="CE734" i="9"/>
  <c r="CC730" i="9"/>
  <c r="CD730" i="9"/>
  <c r="CE730" i="9"/>
  <c r="CC616" i="9"/>
  <c r="CD616" i="9"/>
  <c r="CE616" i="9"/>
  <c r="CZ414" i="9"/>
  <c r="BQ414" i="9"/>
  <c r="CY414" i="9"/>
  <c r="BP414" i="9"/>
  <c r="BY414" i="9"/>
  <c r="DH414" i="9"/>
  <c r="CM414" i="9"/>
  <c r="BD414" i="9"/>
  <c r="CV414" i="9"/>
  <c r="BM414" i="9"/>
  <c r="BZ414" i="9"/>
  <c r="DI414" i="9"/>
  <c r="BJ414" i="9"/>
  <c r="CS414" i="9"/>
  <c r="CC775" i="9"/>
  <c r="CD775" i="9"/>
  <c r="CE775" i="9"/>
  <c r="CC767" i="9"/>
  <c r="CD767" i="9"/>
  <c r="CE767" i="9"/>
  <c r="DU711" i="9"/>
  <c r="DX711" i="9" s="1"/>
  <c r="DU695" i="9"/>
  <c r="DX695" i="9" s="1"/>
  <c r="CC671" i="9"/>
  <c r="CD671" i="9"/>
  <c r="CE671" i="9"/>
  <c r="CC655" i="9"/>
  <c r="CD655" i="9"/>
  <c r="CE655" i="9"/>
  <c r="CF378" i="9"/>
  <c r="DU728" i="9"/>
  <c r="DX728" i="9" s="1"/>
  <c r="DU712" i="9"/>
  <c r="DX712" i="9" s="1"/>
  <c r="DU696" i="9"/>
  <c r="DX696" i="9" s="1"/>
  <c r="CC590" i="9"/>
  <c r="CD590" i="9"/>
  <c r="CE590" i="9"/>
  <c r="CC455" i="9"/>
  <c r="CD455" i="9"/>
  <c r="CE455" i="9"/>
  <c r="CD406" i="9"/>
  <c r="CE406" i="9"/>
  <c r="CC406" i="9"/>
  <c r="CC656" i="9"/>
  <c r="CD656" i="9"/>
  <c r="CE656" i="9"/>
  <c r="CC780" i="9"/>
  <c r="CD780" i="9"/>
  <c r="CE780" i="9"/>
  <c r="DU778" i="9"/>
  <c r="DX778" i="9" s="1"/>
  <c r="CC772" i="9"/>
  <c r="CD772" i="9"/>
  <c r="CE772" i="9"/>
  <c r="DU770" i="9"/>
  <c r="DX770" i="9" s="1"/>
  <c r="DU746" i="9"/>
  <c r="DX746" i="9" s="1"/>
  <c r="DU714" i="9"/>
  <c r="DX714" i="9" s="1"/>
  <c r="DU698" i="9"/>
  <c r="DX698" i="9" s="1"/>
  <c r="CC507" i="9"/>
  <c r="CD507" i="9"/>
  <c r="CE507" i="9"/>
  <c r="DU463" i="9"/>
  <c r="DX463" i="9" s="1"/>
  <c r="CF370" i="9"/>
  <c r="CC668" i="9"/>
  <c r="CD668" i="9"/>
  <c r="CE668" i="9"/>
  <c r="DU764" i="9"/>
  <c r="DX764" i="9" s="1"/>
  <c r="CC674" i="9"/>
  <c r="CD674" i="9"/>
  <c r="CE674" i="9"/>
  <c r="CC630" i="9"/>
  <c r="CD630" i="9"/>
  <c r="CE630" i="9"/>
  <c r="DU499" i="9"/>
  <c r="DX499" i="9" s="1"/>
  <c r="CC439" i="9"/>
  <c r="CD439" i="9"/>
  <c r="CE439" i="9"/>
  <c r="CC664" i="9"/>
  <c r="CD664" i="9"/>
  <c r="CE664" i="9"/>
  <c r="CC588" i="9"/>
  <c r="CD588" i="9"/>
  <c r="CE588" i="9"/>
  <c r="CC781" i="9"/>
  <c r="CD781" i="9"/>
  <c r="CE781" i="9"/>
  <c r="DU779" i="9"/>
  <c r="DX779" i="9" s="1"/>
  <c r="CC773" i="9"/>
  <c r="CD773" i="9"/>
  <c r="CE773" i="9"/>
  <c r="DU771" i="9"/>
  <c r="DX771" i="9" s="1"/>
  <c r="CC765" i="9"/>
  <c r="CD765" i="9"/>
  <c r="CE765" i="9"/>
  <c r="CC759" i="9"/>
  <c r="CD759" i="9"/>
  <c r="CE759" i="9"/>
  <c r="DU747" i="9"/>
  <c r="DX747" i="9" s="1"/>
  <c r="DU739" i="9"/>
  <c r="DX739" i="9" s="1"/>
  <c r="DU731" i="9"/>
  <c r="DX731" i="9" s="1"/>
  <c r="DU723" i="9"/>
  <c r="DX723" i="9" s="1"/>
  <c r="DU707" i="9"/>
  <c r="DX707" i="9" s="1"/>
  <c r="DU691" i="9"/>
  <c r="DX691" i="9" s="1"/>
  <c r="CC589" i="9"/>
  <c r="CD589" i="9"/>
  <c r="CE589" i="9"/>
  <c r="DU507" i="9"/>
  <c r="DX507" i="9" s="1"/>
  <c r="DU732" i="9"/>
  <c r="DX732" i="9" s="1"/>
  <c r="DU720" i="9"/>
  <c r="DX720" i="9" s="1"/>
  <c r="CC712" i="9"/>
  <c r="CD712" i="9"/>
  <c r="CE712" i="9"/>
  <c r="DU688" i="9"/>
  <c r="DX688" i="9" s="1"/>
  <c r="CC666" i="9"/>
  <c r="CD666" i="9"/>
  <c r="CE666" i="9"/>
  <c r="CC618" i="9"/>
  <c r="CD618" i="9"/>
  <c r="CE618" i="9"/>
  <c r="DU503" i="9"/>
  <c r="DX503" i="9" s="1"/>
  <c r="BW418" i="9"/>
  <c r="DF418" i="9"/>
  <c r="BU418" i="9"/>
  <c r="DD418" i="9"/>
  <c r="BI418" i="9"/>
  <c r="CR418" i="9"/>
  <c r="BS418" i="9"/>
  <c r="DB418" i="9"/>
  <c r="BN418" i="9"/>
  <c r="CW418" i="9"/>
  <c r="CC596" i="9"/>
  <c r="CD596" i="9"/>
  <c r="CE596" i="9"/>
  <c r="CC782" i="9"/>
  <c r="CD782" i="9"/>
  <c r="CE782" i="9"/>
  <c r="DU780" i="9"/>
  <c r="DX780" i="9" s="1"/>
  <c r="CC774" i="9"/>
  <c r="CD774" i="9"/>
  <c r="CE774" i="9"/>
  <c r="DU772" i="9"/>
  <c r="DX772" i="9" s="1"/>
  <c r="CC766" i="9"/>
  <c r="CD766" i="9"/>
  <c r="CE766" i="9"/>
  <c r="DU742" i="9"/>
  <c r="DX742" i="9" s="1"/>
  <c r="DU710" i="9"/>
  <c r="DX710" i="9" s="1"/>
  <c r="DU672" i="9"/>
  <c r="DX672" i="9" s="1"/>
  <c r="DU656" i="9"/>
  <c r="DX656" i="9" s="1"/>
  <c r="CC570" i="9"/>
  <c r="CD570" i="9"/>
  <c r="CE570" i="9"/>
  <c r="CC554" i="9"/>
  <c r="CD554" i="9"/>
  <c r="CE554" i="9"/>
  <c r="CC484" i="9"/>
  <c r="CD484" i="9"/>
  <c r="CE484" i="9"/>
  <c r="CC456" i="9"/>
  <c r="CD456" i="9"/>
  <c r="CE456" i="9"/>
  <c r="CC424" i="9"/>
  <c r="CD424" i="9"/>
  <c r="CE424" i="9"/>
  <c r="CC497" i="9"/>
  <c r="CD497" i="9"/>
  <c r="CE497" i="9"/>
  <c r="CC465" i="9"/>
  <c r="CD465" i="9"/>
  <c r="CE465" i="9"/>
  <c r="CC433" i="9"/>
  <c r="CD433" i="9"/>
  <c r="CE433" i="9"/>
  <c r="BW421" i="9"/>
  <c r="DF421" i="9"/>
  <c r="DK421" i="9"/>
  <c r="CB421" i="9"/>
  <c r="BU421" i="9"/>
  <c r="DD421" i="9"/>
  <c r="BI421" i="9"/>
  <c r="CR421" i="9"/>
  <c r="BS421" i="9"/>
  <c r="DB421" i="9"/>
  <c r="BN421" i="9"/>
  <c r="CW421" i="9"/>
  <c r="CF342" i="9"/>
  <c r="CF334" i="9"/>
  <c r="CF387" i="9"/>
  <c r="CF355" i="9"/>
  <c r="DU371" i="9"/>
  <c r="DX371" i="9" s="1"/>
  <c r="BK246" i="9"/>
  <c r="CT246" i="9"/>
  <c r="BQ246" i="9"/>
  <c r="CZ246" i="9"/>
  <c r="BO246" i="9"/>
  <c r="CX246" i="9"/>
  <c r="BM246" i="9"/>
  <c r="CV246" i="9"/>
  <c r="DG246" i="9"/>
  <c r="BX246" i="9"/>
  <c r="CQ246" i="9"/>
  <c r="BH246" i="9"/>
  <c r="DE246" i="9"/>
  <c r="BV246" i="9"/>
  <c r="CO246" i="9"/>
  <c r="BF246" i="9"/>
  <c r="CE208" i="9"/>
  <c r="CC208" i="9"/>
  <c r="CD208" i="9"/>
  <c r="DU290" i="9"/>
  <c r="DX290" i="9" s="1"/>
  <c r="DU288" i="9"/>
  <c r="DX288" i="9" s="1"/>
  <c r="DU286" i="9"/>
  <c r="DX286" i="9" s="1"/>
  <c r="DU284" i="9"/>
  <c r="DX284" i="9" s="1"/>
  <c r="DU282" i="9"/>
  <c r="DX282" i="9" s="1"/>
  <c r="DU280" i="9"/>
  <c r="DX280" i="9" s="1"/>
  <c r="DU278" i="9"/>
  <c r="DX278" i="9" s="1"/>
  <c r="DU276" i="9"/>
  <c r="DX276" i="9" s="1"/>
  <c r="DU274" i="9"/>
  <c r="DX274" i="9" s="1"/>
  <c r="DU272" i="9"/>
  <c r="DX272" i="9" s="1"/>
  <c r="DU270" i="9"/>
  <c r="DX270" i="9" s="1"/>
  <c r="DU268" i="9"/>
  <c r="DX268" i="9" s="1"/>
  <c r="DU266" i="9"/>
  <c r="DX266" i="9" s="1"/>
  <c r="DU264" i="9"/>
  <c r="DX264" i="9" s="1"/>
  <c r="DU262" i="9"/>
  <c r="DX262" i="9" s="1"/>
  <c r="DU260" i="9"/>
  <c r="DX260" i="9" s="1"/>
  <c r="DU258" i="9"/>
  <c r="DX258" i="9" s="1"/>
  <c r="DU256" i="9"/>
  <c r="DX256" i="9" s="1"/>
  <c r="DU254" i="9"/>
  <c r="DX254" i="9" s="1"/>
  <c r="BE249" i="9"/>
  <c r="CN249" i="9"/>
  <c r="BC249" i="9"/>
  <c r="CL249" i="9"/>
  <c r="BI249" i="9"/>
  <c r="CR249" i="9"/>
  <c r="BG249" i="9"/>
  <c r="CP249" i="9"/>
  <c r="DC249" i="9"/>
  <c r="BT249" i="9"/>
  <c r="CM249" i="9"/>
  <c r="BD249" i="9"/>
  <c r="DA249" i="9"/>
  <c r="BR249" i="9"/>
  <c r="CU218" i="9"/>
  <c r="BL218" i="9"/>
  <c r="DH218" i="9"/>
  <c r="BY218" i="9"/>
  <c r="DG218" i="9"/>
  <c r="BX218" i="9"/>
  <c r="DD218" i="9"/>
  <c r="BU218" i="9"/>
  <c r="CA218" i="9"/>
  <c r="DJ218" i="9"/>
  <c r="BK218" i="9"/>
  <c r="CT218" i="9"/>
  <c r="BZ218" i="9"/>
  <c r="DI218" i="9"/>
  <c r="BJ218" i="9"/>
  <c r="CS218" i="9"/>
  <c r="CE198" i="9"/>
  <c r="CC198" i="9"/>
  <c r="CD198" i="9"/>
  <c r="DU196" i="9"/>
  <c r="DX196" i="9" s="1"/>
  <c r="BW248" i="9"/>
  <c r="DF248" i="9"/>
  <c r="BM248" i="9"/>
  <c r="CV248" i="9"/>
  <c r="BK248" i="9"/>
  <c r="CT248" i="9"/>
  <c r="BQ248" i="9"/>
  <c r="CZ248" i="9"/>
  <c r="DG248" i="9"/>
  <c r="BX248" i="9"/>
  <c r="CQ248" i="9"/>
  <c r="BH248" i="9"/>
  <c r="DE248" i="9"/>
  <c r="BV248" i="9"/>
  <c r="CO248" i="9"/>
  <c r="BF248" i="9"/>
  <c r="DH203" i="9"/>
  <c r="BY203" i="9"/>
  <c r="DG203" i="9"/>
  <c r="BX203" i="9"/>
  <c r="CR203" i="9"/>
  <c r="BI203" i="9"/>
  <c r="CN203" i="9"/>
  <c r="BE203" i="9"/>
  <c r="BS203" i="9"/>
  <c r="DB203" i="9"/>
  <c r="BC203" i="9"/>
  <c r="CL203" i="9"/>
  <c r="DA203" i="9"/>
  <c r="BR203" i="9"/>
  <c r="DK171" i="9"/>
  <c r="CB171" i="9"/>
  <c r="CZ171" i="9"/>
  <c r="BQ171" i="9"/>
  <c r="CY171" i="9"/>
  <c r="BP171" i="9"/>
  <c r="CV171" i="9"/>
  <c r="BM171" i="9"/>
  <c r="BW171" i="9"/>
  <c r="DF171" i="9"/>
  <c r="BG171" i="9"/>
  <c r="CP171" i="9"/>
  <c r="BV171" i="9"/>
  <c r="DE171" i="9"/>
  <c r="BF171" i="9"/>
  <c r="CO171" i="9"/>
  <c r="BW251" i="9"/>
  <c r="DF251" i="9"/>
  <c r="BU251" i="9"/>
  <c r="DD251" i="9"/>
  <c r="BS251" i="9"/>
  <c r="DB251" i="9"/>
  <c r="DK251" i="9"/>
  <c r="CB251" i="9"/>
  <c r="CU251" i="9"/>
  <c r="BL251" i="9"/>
  <c r="DI251" i="9"/>
  <c r="BZ251" i="9"/>
  <c r="CS251" i="9"/>
  <c r="BJ251" i="9"/>
  <c r="DU151" i="9"/>
  <c r="DX151" i="9" s="1"/>
  <c r="CD151" i="9"/>
  <c r="CE151" i="9"/>
  <c r="CC151" i="9"/>
  <c r="DU567" i="9"/>
  <c r="DX567" i="9" s="1"/>
  <c r="CC543" i="9"/>
  <c r="CD543" i="9"/>
  <c r="CE543" i="9"/>
  <c r="DU451" i="9"/>
  <c r="DX451" i="9" s="1"/>
  <c r="CZ420" i="9"/>
  <c r="BQ420" i="9"/>
  <c r="CY420" i="9"/>
  <c r="BP420" i="9"/>
  <c r="BY420" i="9"/>
  <c r="DH420" i="9"/>
  <c r="CM420" i="9"/>
  <c r="BD420" i="9"/>
  <c r="CV420" i="9"/>
  <c r="BM420" i="9"/>
  <c r="BZ420" i="9"/>
  <c r="DI420" i="9"/>
  <c r="BJ420" i="9"/>
  <c r="CS420" i="9"/>
  <c r="CC536" i="9"/>
  <c r="CD536" i="9"/>
  <c r="CE536" i="9"/>
  <c r="CC428" i="9"/>
  <c r="CD428" i="9"/>
  <c r="CE428" i="9"/>
  <c r="CF400" i="9"/>
  <c r="DU581" i="9"/>
  <c r="DX581" i="9" s="1"/>
  <c r="CC579" i="9"/>
  <c r="CD579" i="9"/>
  <c r="CE579" i="9"/>
  <c r="DU573" i="9"/>
  <c r="DX573" i="9" s="1"/>
  <c r="CU419" i="9"/>
  <c r="BL419" i="9"/>
  <c r="CA419" i="9"/>
  <c r="DJ419" i="9"/>
  <c r="BE419" i="9"/>
  <c r="CN419" i="9"/>
  <c r="BO419" i="9"/>
  <c r="CX419" i="9"/>
  <c r="DG419" i="9"/>
  <c r="BX419" i="9"/>
  <c r="BC419" i="9"/>
  <c r="CL419" i="9"/>
  <c r="DA419" i="9"/>
  <c r="BR419" i="9"/>
  <c r="BW417" i="9"/>
  <c r="DF417" i="9"/>
  <c r="DK417" i="9"/>
  <c r="CB417" i="9"/>
  <c r="BU417" i="9"/>
  <c r="DD417" i="9"/>
  <c r="BI417" i="9"/>
  <c r="CR417" i="9"/>
  <c r="BS417" i="9"/>
  <c r="DB417" i="9"/>
  <c r="BN417" i="9"/>
  <c r="CW417" i="9"/>
  <c r="CZ415" i="9"/>
  <c r="BQ415" i="9"/>
  <c r="BG415" i="9"/>
  <c r="CP415" i="9"/>
  <c r="CY415" i="9"/>
  <c r="BP415" i="9"/>
  <c r="BY415" i="9"/>
  <c r="DH415" i="9"/>
  <c r="CM415" i="9"/>
  <c r="BD415" i="9"/>
  <c r="CV415" i="9"/>
  <c r="BM415" i="9"/>
  <c r="BZ415" i="9"/>
  <c r="DI415" i="9"/>
  <c r="BJ415" i="9"/>
  <c r="CS415" i="9"/>
  <c r="CC530" i="9"/>
  <c r="CD530" i="9"/>
  <c r="CE530" i="9"/>
  <c r="CF348" i="9"/>
  <c r="CF389" i="9"/>
  <c r="CF357" i="9"/>
  <c r="DU404" i="9"/>
  <c r="DX404" i="9" s="1"/>
  <c r="DU385" i="9"/>
  <c r="DX385" i="9" s="1"/>
  <c r="DU353" i="9"/>
  <c r="DX353" i="9" s="1"/>
  <c r="DU335" i="9"/>
  <c r="DX335" i="9" s="1"/>
  <c r="DU327" i="9"/>
  <c r="DX327" i="9" s="1"/>
  <c r="DU319" i="9"/>
  <c r="DX319" i="9" s="1"/>
  <c r="DU311" i="9"/>
  <c r="DX311" i="9" s="1"/>
  <c r="BK250" i="9"/>
  <c r="CT250" i="9"/>
  <c r="BI250" i="9"/>
  <c r="CR250" i="9"/>
  <c r="BG250" i="9"/>
  <c r="CP250" i="9"/>
  <c r="BE250" i="9"/>
  <c r="CN250" i="9"/>
  <c r="DC250" i="9"/>
  <c r="BT250" i="9"/>
  <c r="CM250" i="9"/>
  <c r="BD250" i="9"/>
  <c r="DA250" i="9"/>
  <c r="BR250" i="9"/>
  <c r="DU172" i="9"/>
  <c r="DX172" i="9" s="1"/>
  <c r="CU155" i="9"/>
  <c r="BL155" i="9"/>
  <c r="BO155" i="9"/>
  <c r="CX155" i="9"/>
  <c r="BN155" i="9"/>
  <c r="CW155" i="9"/>
  <c r="DC210" i="9"/>
  <c r="BT210" i="9"/>
  <c r="BO210" i="9"/>
  <c r="CX210" i="9"/>
  <c r="BN210" i="9"/>
  <c r="CW210" i="9"/>
  <c r="DC201" i="9"/>
  <c r="BT201" i="9"/>
  <c r="CN201" i="9"/>
  <c r="BE201" i="9"/>
  <c r="CR201" i="9"/>
  <c r="BI201" i="9"/>
  <c r="BS201" i="9"/>
  <c r="DB201" i="9"/>
  <c r="BC201" i="9"/>
  <c r="CL201" i="9"/>
  <c r="BR201" i="9"/>
  <c r="DA201" i="9"/>
  <c r="CC559" i="9"/>
  <c r="CD559" i="9"/>
  <c r="CE559" i="9"/>
  <c r="CC427" i="9"/>
  <c r="CD427" i="9"/>
  <c r="CE427" i="9"/>
  <c r="CF386" i="9"/>
  <c r="CC516" i="9"/>
  <c r="CD516" i="9"/>
  <c r="CE516" i="9"/>
  <c r="CC586" i="9"/>
  <c r="CD586" i="9"/>
  <c r="CE586" i="9"/>
  <c r="DU580" i="9"/>
  <c r="DX580" i="9" s="1"/>
  <c r="CC578" i="9"/>
  <c r="CD578" i="9"/>
  <c r="CE578" i="9"/>
  <c r="DU572" i="9"/>
  <c r="DX572" i="9" s="1"/>
  <c r="DU545" i="9"/>
  <c r="DX545" i="9" s="1"/>
  <c r="CC533" i="9"/>
  <c r="CD533" i="9"/>
  <c r="CE533" i="9"/>
  <c r="CC517" i="9"/>
  <c r="CD517" i="9"/>
  <c r="CE517" i="9"/>
  <c r="CC485" i="9"/>
  <c r="CD485" i="9"/>
  <c r="CE485" i="9"/>
  <c r="CC453" i="9"/>
  <c r="CD453" i="9"/>
  <c r="CE453" i="9"/>
  <c r="CF390" i="9"/>
  <c r="CD402" i="9"/>
  <c r="CE402" i="9"/>
  <c r="CC402" i="9"/>
  <c r="DU400" i="9"/>
  <c r="DX400" i="9" s="1"/>
  <c r="DU396" i="9"/>
  <c r="DX396" i="9" s="1"/>
  <c r="DU392" i="9"/>
  <c r="DX392" i="9" s="1"/>
  <c r="DU388" i="9"/>
  <c r="DX388" i="9" s="1"/>
  <c r="DU384" i="9"/>
  <c r="DX384" i="9" s="1"/>
  <c r="DU380" i="9"/>
  <c r="DX380" i="9" s="1"/>
  <c r="DU376" i="9"/>
  <c r="DX376" i="9" s="1"/>
  <c r="DU372" i="9"/>
  <c r="DX372" i="9" s="1"/>
  <c r="DU368" i="9"/>
  <c r="DX368" i="9" s="1"/>
  <c r="DU364" i="9"/>
  <c r="DX364" i="9" s="1"/>
  <c r="DU360" i="9"/>
  <c r="DX360" i="9" s="1"/>
  <c r="DU356" i="9"/>
  <c r="DX356" i="9" s="1"/>
  <c r="DU352" i="9"/>
  <c r="DX352" i="9" s="1"/>
  <c r="DU348" i="9"/>
  <c r="DX348" i="9" s="1"/>
  <c r="DU344" i="9"/>
  <c r="DX344" i="9" s="1"/>
  <c r="DU340" i="9"/>
  <c r="DX340" i="9" s="1"/>
  <c r="CD316" i="9"/>
  <c r="CC316" i="9"/>
  <c r="CE316" i="9"/>
  <c r="CF314" i="9"/>
  <c r="DU409" i="9"/>
  <c r="DX409" i="9" s="1"/>
  <c r="DU401" i="9"/>
  <c r="DX401" i="9" s="1"/>
  <c r="CF383" i="9"/>
  <c r="CF351" i="9"/>
  <c r="DU336" i="9"/>
  <c r="DX336" i="9" s="1"/>
  <c r="DU408" i="9"/>
  <c r="DX408" i="9" s="1"/>
  <c r="DU391" i="9"/>
  <c r="DX391" i="9" s="1"/>
  <c r="DU359" i="9"/>
  <c r="DX359" i="9" s="1"/>
  <c r="DU211" i="9"/>
  <c r="DX211" i="9" s="1"/>
  <c r="CF192" i="9"/>
  <c r="CF354" i="9"/>
  <c r="CC528" i="9"/>
  <c r="CD528" i="9"/>
  <c r="CE528" i="9"/>
  <c r="CC452" i="9"/>
  <c r="CD452" i="9"/>
  <c r="CE452" i="9"/>
  <c r="CC565" i="9"/>
  <c r="CD565" i="9"/>
  <c r="CE565" i="9"/>
  <c r="CF382" i="9"/>
  <c r="DU328" i="9"/>
  <c r="DX328" i="9" s="1"/>
  <c r="DH226" i="9"/>
  <c r="BY226" i="9"/>
  <c r="CY226" i="9"/>
  <c r="BP226" i="9"/>
  <c r="BO226" i="9"/>
  <c r="CX226" i="9"/>
  <c r="CW226" i="9"/>
  <c r="BN226" i="9"/>
  <c r="CF409" i="9"/>
  <c r="CF369" i="9"/>
  <c r="DU381" i="9"/>
  <c r="DX381" i="9" s="1"/>
  <c r="DU349" i="9"/>
  <c r="DX349" i="9" s="1"/>
  <c r="CD335" i="9"/>
  <c r="CC335" i="9"/>
  <c r="CE335" i="9"/>
  <c r="CD327" i="9"/>
  <c r="CC327" i="9"/>
  <c r="CE327" i="9"/>
  <c r="CD319" i="9"/>
  <c r="CC319" i="9"/>
  <c r="CE319" i="9"/>
  <c r="CE252" i="9"/>
  <c r="CC252" i="9"/>
  <c r="CD252" i="9"/>
  <c r="BM245" i="9"/>
  <c r="CV245" i="9"/>
  <c r="BS245" i="9"/>
  <c r="DB245" i="9"/>
  <c r="BY245" i="9"/>
  <c r="DH245" i="9"/>
  <c r="BW245" i="9"/>
  <c r="DF245" i="9"/>
  <c r="DK245" i="9"/>
  <c r="CB245" i="9"/>
  <c r="CU245" i="9"/>
  <c r="BL245" i="9"/>
  <c r="DI245" i="9"/>
  <c r="BZ245" i="9"/>
  <c r="CS245" i="9"/>
  <c r="BJ245" i="9"/>
  <c r="BY243" i="9"/>
  <c r="DH243" i="9"/>
  <c r="DG243" i="9"/>
  <c r="BX243" i="9"/>
  <c r="CQ243" i="9"/>
  <c r="BH243" i="9"/>
  <c r="BW243" i="9"/>
  <c r="DF243" i="9"/>
  <c r="BG243" i="9"/>
  <c r="CP243" i="9"/>
  <c r="DE243" i="9"/>
  <c r="BV243" i="9"/>
  <c r="CO243" i="9"/>
  <c r="BF243" i="9"/>
  <c r="CR242" i="9"/>
  <c r="BI242" i="9"/>
  <c r="CZ242" i="9"/>
  <c r="BQ242" i="9"/>
  <c r="DC242" i="9"/>
  <c r="BT242" i="9"/>
  <c r="CM242" i="9"/>
  <c r="BD242" i="9"/>
  <c r="BS242" i="9"/>
  <c r="DB242" i="9"/>
  <c r="BC242" i="9"/>
  <c r="CL242" i="9"/>
  <c r="DA242" i="9"/>
  <c r="BR242" i="9"/>
  <c r="CV241" i="9"/>
  <c r="BM241" i="9"/>
  <c r="DD241" i="9"/>
  <c r="BU241" i="9"/>
  <c r="CY241" i="9"/>
  <c r="BP241" i="9"/>
  <c r="BO241" i="9"/>
  <c r="CX241" i="9"/>
  <c r="CW241" i="9"/>
  <c r="BN241" i="9"/>
  <c r="CV240" i="9"/>
  <c r="BM240" i="9"/>
  <c r="CN240" i="9"/>
  <c r="BE240" i="9"/>
  <c r="DK240" i="9"/>
  <c r="CB240" i="9"/>
  <c r="CU240" i="9"/>
  <c r="BL240" i="9"/>
  <c r="CA240" i="9"/>
  <c r="DJ240" i="9"/>
  <c r="BK240" i="9"/>
  <c r="CT240" i="9"/>
  <c r="DI240" i="9"/>
  <c r="BZ240" i="9"/>
  <c r="CS240" i="9"/>
  <c r="BJ240" i="9"/>
  <c r="DH239" i="9"/>
  <c r="BY239" i="9"/>
  <c r="DG239" i="9"/>
  <c r="BX239" i="9"/>
  <c r="CQ239" i="9"/>
  <c r="BH239" i="9"/>
  <c r="BW239" i="9"/>
  <c r="DF239" i="9"/>
  <c r="BG239" i="9"/>
  <c r="CP239" i="9"/>
  <c r="DE239" i="9"/>
  <c r="BV239" i="9"/>
  <c r="CO239" i="9"/>
  <c r="BF239" i="9"/>
  <c r="CR238" i="9"/>
  <c r="BI238" i="9"/>
  <c r="CZ238" i="9"/>
  <c r="BQ238" i="9"/>
  <c r="DC238" i="9"/>
  <c r="BT238" i="9"/>
  <c r="CM238" i="9"/>
  <c r="BD238" i="9"/>
  <c r="BS238" i="9"/>
  <c r="DB238" i="9"/>
  <c r="BC238" i="9"/>
  <c r="CL238" i="9"/>
  <c r="DA238" i="9"/>
  <c r="BR238" i="9"/>
  <c r="CV237" i="9"/>
  <c r="BM237" i="9"/>
  <c r="DD237" i="9"/>
  <c r="BU237" i="9"/>
  <c r="CY237" i="9"/>
  <c r="BP237" i="9"/>
  <c r="BO237" i="9"/>
  <c r="CX237" i="9"/>
  <c r="CW237" i="9"/>
  <c r="BN237" i="9"/>
  <c r="CV236" i="9"/>
  <c r="BM236" i="9"/>
  <c r="CN236" i="9"/>
  <c r="BE236" i="9"/>
  <c r="DK236" i="9"/>
  <c r="CB236" i="9"/>
  <c r="CU236" i="9"/>
  <c r="BL236" i="9"/>
  <c r="CA236" i="9"/>
  <c r="DJ236" i="9"/>
  <c r="BK236" i="9"/>
  <c r="CT236" i="9"/>
  <c r="DI236" i="9"/>
  <c r="BZ236" i="9"/>
  <c r="CS236" i="9"/>
  <c r="BJ236" i="9"/>
  <c r="DH235" i="9"/>
  <c r="BY235" i="9"/>
  <c r="DG235" i="9"/>
  <c r="BX235" i="9"/>
  <c r="CQ235" i="9"/>
  <c r="BH235" i="9"/>
  <c r="BW235" i="9"/>
  <c r="DF235" i="9"/>
  <c r="BG235" i="9"/>
  <c r="CP235" i="9"/>
  <c r="DE235" i="9"/>
  <c r="BV235" i="9"/>
  <c r="CO235" i="9"/>
  <c r="BF235" i="9"/>
  <c r="CR234" i="9"/>
  <c r="BI234" i="9"/>
  <c r="CZ234" i="9"/>
  <c r="BQ234" i="9"/>
  <c r="DC234" i="9"/>
  <c r="BT234" i="9"/>
  <c r="CM234" i="9"/>
  <c r="BD234" i="9"/>
  <c r="BS234" i="9"/>
  <c r="DB234" i="9"/>
  <c r="BC234" i="9"/>
  <c r="CL234" i="9"/>
  <c r="DA234" i="9"/>
  <c r="BR234" i="9"/>
  <c r="CV233" i="9"/>
  <c r="BM233" i="9"/>
  <c r="DD233" i="9"/>
  <c r="BU233" i="9"/>
  <c r="CY233" i="9"/>
  <c r="BP233" i="9"/>
  <c r="BO233" i="9"/>
  <c r="CX233" i="9"/>
  <c r="CW233" i="9"/>
  <c r="BN233" i="9"/>
  <c r="CV232" i="9"/>
  <c r="BM232" i="9"/>
  <c r="CN232" i="9"/>
  <c r="BE232" i="9"/>
  <c r="DK232" i="9"/>
  <c r="CB232" i="9"/>
  <c r="CU232" i="9"/>
  <c r="BL232" i="9"/>
  <c r="CA232" i="9"/>
  <c r="DJ232" i="9"/>
  <c r="BK232" i="9"/>
  <c r="CT232" i="9"/>
  <c r="DI232" i="9"/>
  <c r="BZ232" i="9"/>
  <c r="CS232" i="9"/>
  <c r="BJ232" i="9"/>
  <c r="DH231" i="9"/>
  <c r="BY231" i="9"/>
  <c r="DG231" i="9"/>
  <c r="BX231" i="9"/>
  <c r="CQ231" i="9"/>
  <c r="BH231" i="9"/>
  <c r="BW231" i="9"/>
  <c r="DF231" i="9"/>
  <c r="BG231" i="9"/>
  <c r="CP231" i="9"/>
  <c r="DE231" i="9"/>
  <c r="BV231" i="9"/>
  <c r="CO231" i="9"/>
  <c r="BF231" i="9"/>
  <c r="CR230" i="9"/>
  <c r="BI230" i="9"/>
  <c r="CZ230" i="9"/>
  <c r="BQ230" i="9"/>
  <c r="DC230" i="9"/>
  <c r="BT230" i="9"/>
  <c r="CM230" i="9"/>
  <c r="BD230" i="9"/>
  <c r="BS230" i="9"/>
  <c r="DB230" i="9"/>
  <c r="BC230" i="9"/>
  <c r="CL230" i="9"/>
  <c r="DA230" i="9"/>
  <c r="BR230" i="9"/>
  <c r="CV229" i="9"/>
  <c r="BM229" i="9"/>
  <c r="DD229" i="9"/>
  <c r="BU229" i="9"/>
  <c r="CY229" i="9"/>
  <c r="BP229" i="9"/>
  <c r="BO229" i="9"/>
  <c r="CX229" i="9"/>
  <c r="CW229" i="9"/>
  <c r="BN229" i="9"/>
  <c r="CV225" i="9"/>
  <c r="BM225" i="9"/>
  <c r="CN225" i="9"/>
  <c r="BE225" i="9"/>
  <c r="DK225" i="9"/>
  <c r="CB225" i="9"/>
  <c r="CU225" i="9"/>
  <c r="BL225" i="9"/>
  <c r="CA225" i="9"/>
  <c r="DJ225" i="9"/>
  <c r="BK225" i="9"/>
  <c r="CT225" i="9"/>
  <c r="DI225" i="9"/>
  <c r="BZ225" i="9"/>
  <c r="CS225" i="9"/>
  <c r="BJ225" i="9"/>
  <c r="CV223" i="9"/>
  <c r="BM223" i="9"/>
  <c r="CU223" i="9"/>
  <c r="BL223" i="9"/>
  <c r="DD223" i="9"/>
  <c r="BU223" i="9"/>
  <c r="CR223" i="9"/>
  <c r="BI223" i="9"/>
  <c r="BS223" i="9"/>
  <c r="DB223" i="9"/>
  <c r="BC223" i="9"/>
  <c r="CL223" i="9"/>
  <c r="DV244" i="9"/>
  <c r="DY244" i="9" s="1"/>
  <c r="CA244" i="9"/>
  <c r="DJ244" i="9"/>
  <c r="CY244" i="9"/>
  <c r="BP244" i="9"/>
  <c r="CW244" i="9"/>
  <c r="BN244" i="9"/>
  <c r="CZ228" i="9"/>
  <c r="BQ228" i="9"/>
  <c r="CR228" i="9"/>
  <c r="BI228" i="9"/>
  <c r="DK228" i="9"/>
  <c r="CB228" i="9"/>
  <c r="CU228" i="9"/>
  <c r="BL228" i="9"/>
  <c r="CA228" i="9"/>
  <c r="DJ228" i="9"/>
  <c r="BK228" i="9"/>
  <c r="CT228" i="9"/>
  <c r="DI228" i="9"/>
  <c r="BZ228" i="9"/>
  <c r="CS228" i="9"/>
  <c r="BJ228" i="9"/>
  <c r="DD224" i="9"/>
  <c r="BU224" i="9"/>
  <c r="DG224" i="9"/>
  <c r="BX224" i="9"/>
  <c r="CQ224" i="9"/>
  <c r="BH224" i="9"/>
  <c r="BW224" i="9"/>
  <c r="DF224" i="9"/>
  <c r="BG224" i="9"/>
  <c r="CP224" i="9"/>
  <c r="DE224" i="9"/>
  <c r="BV224" i="9"/>
  <c r="CO224" i="9"/>
  <c r="BF224" i="9"/>
  <c r="CU214" i="9"/>
  <c r="BL214" i="9"/>
  <c r="CR214" i="9"/>
  <c r="BI214" i="9"/>
  <c r="CQ214" i="9"/>
  <c r="BH214" i="9"/>
  <c r="CN214" i="9"/>
  <c r="BE214" i="9"/>
  <c r="BS214" i="9"/>
  <c r="DB214" i="9"/>
  <c r="BC214" i="9"/>
  <c r="CL214" i="9"/>
  <c r="BR214" i="9"/>
  <c r="DA214" i="9"/>
  <c r="DH187" i="9"/>
  <c r="BY187" i="9"/>
  <c r="CY187" i="9"/>
  <c r="BP187" i="9"/>
  <c r="CV187" i="9"/>
  <c r="BM187" i="9"/>
  <c r="BW187" i="9"/>
  <c r="DF187" i="9"/>
  <c r="BG187" i="9"/>
  <c r="CP187" i="9"/>
  <c r="BV187" i="9"/>
  <c r="DE187" i="9"/>
  <c r="BF187" i="9"/>
  <c r="CO187" i="9"/>
  <c r="CN141" i="9"/>
  <c r="BE141" i="9"/>
  <c r="CV141" i="9"/>
  <c r="BM141" i="9"/>
  <c r="BR141" i="9"/>
  <c r="DA141" i="9"/>
  <c r="CZ141" i="9"/>
  <c r="BQ141" i="9"/>
  <c r="BX141" i="9"/>
  <c r="DG141" i="9"/>
  <c r="BH141" i="9"/>
  <c r="CQ141" i="9"/>
  <c r="BW141" i="9"/>
  <c r="DF141" i="9"/>
  <c r="BG141" i="9"/>
  <c r="CP141" i="9"/>
  <c r="DD140" i="9"/>
  <c r="BU140" i="9"/>
  <c r="CV140" i="9"/>
  <c r="BM140" i="9"/>
  <c r="CR140" i="9"/>
  <c r="BI140" i="9"/>
  <c r="CO140" i="9"/>
  <c r="BF140" i="9"/>
  <c r="BT140" i="9"/>
  <c r="DC140" i="9"/>
  <c r="BD140" i="9"/>
  <c r="CM140" i="9"/>
  <c r="BS140" i="9"/>
  <c r="DB140" i="9"/>
  <c r="BC140" i="9"/>
  <c r="CL140" i="9"/>
  <c r="CF197" i="9"/>
  <c r="CZ191" i="9"/>
  <c r="BQ191" i="9"/>
  <c r="CR191" i="9"/>
  <c r="BI191" i="9"/>
  <c r="DG191" i="9"/>
  <c r="BX191" i="9"/>
  <c r="DD191" i="9"/>
  <c r="BU191" i="9"/>
  <c r="CA191" i="9"/>
  <c r="DJ191" i="9"/>
  <c r="BK191" i="9"/>
  <c r="CT191" i="9"/>
  <c r="BZ191" i="9"/>
  <c r="DI191" i="9"/>
  <c r="BJ191" i="9"/>
  <c r="CS191" i="9"/>
  <c r="DU185" i="9"/>
  <c r="DX185" i="9" s="1"/>
  <c r="DK179" i="9"/>
  <c r="CB179" i="9"/>
  <c r="BO179" i="9"/>
  <c r="CX179" i="9"/>
  <c r="BN179" i="9"/>
  <c r="CW179" i="9"/>
  <c r="DC163" i="9"/>
  <c r="BT163" i="9"/>
  <c r="DH163" i="9"/>
  <c r="BY163" i="9"/>
  <c r="DG163" i="9"/>
  <c r="BX163" i="9"/>
  <c r="DD163" i="9"/>
  <c r="BU163" i="9"/>
  <c r="CA163" i="9"/>
  <c r="DJ163" i="9"/>
  <c r="BK163" i="9"/>
  <c r="CT163" i="9"/>
  <c r="BZ163" i="9"/>
  <c r="DI163" i="9"/>
  <c r="BJ163" i="9"/>
  <c r="CS163" i="9"/>
  <c r="DK183" i="9"/>
  <c r="CB183" i="9"/>
  <c r="DH183" i="9"/>
  <c r="BY183" i="9"/>
  <c r="DG183" i="9"/>
  <c r="BX183" i="9"/>
  <c r="DD183" i="9"/>
  <c r="BU183" i="9"/>
  <c r="CA183" i="9"/>
  <c r="DJ183" i="9"/>
  <c r="BK183" i="9"/>
  <c r="CT183" i="9"/>
  <c r="BZ183" i="9"/>
  <c r="DI183" i="9"/>
  <c r="BJ183" i="9"/>
  <c r="CS183" i="9"/>
  <c r="BH149" i="9"/>
  <c r="CQ149" i="9"/>
  <c r="CW149" i="9"/>
  <c r="BN149" i="9"/>
  <c r="CB149" i="9"/>
  <c r="DK149" i="9"/>
  <c r="BF149" i="9"/>
  <c r="CO149" i="9"/>
  <c r="BP149" i="9"/>
  <c r="CY149" i="9"/>
  <c r="CA149" i="9"/>
  <c r="DJ149" i="9"/>
  <c r="BK149" i="9"/>
  <c r="CT149" i="9"/>
  <c r="CE124" i="9"/>
  <c r="CC124" i="9"/>
  <c r="CD124" i="9"/>
  <c r="DU186" i="9"/>
  <c r="DX186" i="9" s="1"/>
  <c r="CE169" i="9"/>
  <c r="CC169" i="9"/>
  <c r="CD169" i="9"/>
  <c r="BX148" i="9"/>
  <c r="DG148" i="9"/>
  <c r="BL148" i="9"/>
  <c r="CU148" i="9"/>
  <c r="CB148" i="9"/>
  <c r="DK148" i="9"/>
  <c r="BZ148" i="9"/>
  <c r="DI148" i="9"/>
  <c r="CN148" i="9"/>
  <c r="BE148" i="9"/>
  <c r="CW148" i="9"/>
  <c r="BN148" i="9"/>
  <c r="CA148" i="9"/>
  <c r="DJ148" i="9"/>
  <c r="BK148" i="9"/>
  <c r="CT148" i="9"/>
  <c r="CE174" i="9"/>
  <c r="CC174" i="9"/>
  <c r="CD174" i="9"/>
  <c r="CN136" i="9"/>
  <c r="BE136" i="9"/>
  <c r="DI136" i="9"/>
  <c r="BZ136" i="9"/>
  <c r="CZ136" i="9"/>
  <c r="BQ136" i="9"/>
  <c r="CW136" i="9"/>
  <c r="BN136" i="9"/>
  <c r="BX136" i="9"/>
  <c r="DG136" i="9"/>
  <c r="BH136" i="9"/>
  <c r="CQ136" i="9"/>
  <c r="BW136" i="9"/>
  <c r="DF136" i="9"/>
  <c r="BG136" i="9"/>
  <c r="CP136" i="9"/>
  <c r="DI131" i="9"/>
  <c r="BZ131" i="9"/>
  <c r="DV131" i="9"/>
  <c r="DY131" i="9" s="1"/>
  <c r="BP131" i="9"/>
  <c r="CY131" i="9"/>
  <c r="BO131" i="9"/>
  <c r="CX131" i="9"/>
  <c r="DU123" i="9"/>
  <c r="DX123" i="9" s="1"/>
  <c r="CE67" i="9"/>
  <c r="CD67" i="9"/>
  <c r="CC67" i="9"/>
  <c r="CE60" i="9"/>
  <c r="CC60" i="9"/>
  <c r="CD60" i="9"/>
  <c r="DU40" i="9"/>
  <c r="DX40" i="9" s="1"/>
  <c r="CD49" i="9"/>
  <c r="CE49" i="9"/>
  <c r="CC49" i="9"/>
  <c r="CD44" i="9"/>
  <c r="CE44" i="9"/>
  <c r="CC44" i="9"/>
  <c r="CN25" i="9"/>
  <c r="BE25" i="9"/>
  <c r="CS25" i="9"/>
  <c r="BJ25" i="9"/>
  <c r="BN25" i="9"/>
  <c r="CW25" i="9"/>
  <c r="BX25" i="9"/>
  <c r="DG25" i="9"/>
  <c r="BL25" i="9"/>
  <c r="CU25" i="9"/>
  <c r="BW25" i="9"/>
  <c r="DF25" i="9"/>
  <c r="BG25" i="9"/>
  <c r="CP25" i="9"/>
  <c r="DD19" i="9"/>
  <c r="BU19" i="9"/>
  <c r="DG19" i="9"/>
  <c r="BX19" i="9"/>
  <c r="CQ19" i="9"/>
  <c r="BH19" i="9"/>
  <c r="BW19" i="9"/>
  <c r="DF19" i="9"/>
  <c r="BG19" i="9"/>
  <c r="CP19" i="9"/>
  <c r="DE19" i="9"/>
  <c r="BV19" i="9"/>
  <c r="CO19" i="9"/>
  <c r="BF19" i="9"/>
  <c r="CF204" i="9"/>
  <c r="CE221" i="9"/>
  <c r="CC221" i="9"/>
  <c r="CD221" i="9"/>
  <c r="DH199" i="9"/>
  <c r="BY199" i="9"/>
  <c r="DG199" i="9"/>
  <c r="BX199" i="9"/>
  <c r="CR199" i="9"/>
  <c r="BI199" i="9"/>
  <c r="BO199" i="9"/>
  <c r="CX199" i="9"/>
  <c r="BN199" i="9"/>
  <c r="CW199" i="9"/>
  <c r="CE78" i="9"/>
  <c r="CC78" i="9"/>
  <c r="CD78" i="9"/>
  <c r="DU68" i="9"/>
  <c r="DX68" i="9" s="1"/>
  <c r="DU170" i="9"/>
  <c r="DX170" i="9" s="1"/>
  <c r="DU154" i="9"/>
  <c r="DX154" i="9" s="1"/>
  <c r="DA132" i="9"/>
  <c r="BR132" i="9"/>
  <c r="CS132" i="9"/>
  <c r="BJ132" i="9"/>
  <c r="DH132" i="9"/>
  <c r="BY132" i="9"/>
  <c r="DE132" i="9"/>
  <c r="BV132" i="9"/>
  <c r="CB132" i="9"/>
  <c r="DK132" i="9"/>
  <c r="BL132" i="9"/>
  <c r="CU132" i="9"/>
  <c r="CA132" i="9"/>
  <c r="DJ132" i="9"/>
  <c r="BK132" i="9"/>
  <c r="CT132" i="9"/>
  <c r="DV63" i="9"/>
  <c r="DY63" i="9" s="1"/>
  <c r="DD63" i="9"/>
  <c r="BU63" i="9"/>
  <c r="CZ63" i="9"/>
  <c r="BQ63" i="9"/>
  <c r="CY63" i="9"/>
  <c r="BP63" i="9"/>
  <c r="BW63" i="9"/>
  <c r="DF63" i="9"/>
  <c r="BG63" i="9"/>
  <c r="CP63" i="9"/>
  <c r="DE63" i="9"/>
  <c r="BV63" i="9"/>
  <c r="CO63" i="9"/>
  <c r="BF63" i="9"/>
  <c r="CF80" i="9"/>
  <c r="DV135" i="9"/>
  <c r="DY135" i="9" s="1"/>
  <c r="BP135" i="9"/>
  <c r="CY135" i="9"/>
  <c r="BO135" i="9"/>
  <c r="CX135" i="9"/>
  <c r="CE94" i="9"/>
  <c r="CC94" i="9"/>
  <c r="CD94" i="9"/>
  <c r="CF88" i="9"/>
  <c r="CE74" i="9"/>
  <c r="CC74" i="9"/>
  <c r="CD74" i="9"/>
  <c r="CF50" i="9"/>
  <c r="CC27" i="9"/>
  <c r="CD27" i="9"/>
  <c r="CE27" i="9"/>
  <c r="CZ227" i="9"/>
  <c r="BQ227" i="9"/>
  <c r="CR227" i="9"/>
  <c r="BI227" i="9"/>
  <c r="DC227" i="9"/>
  <c r="BT227" i="9"/>
  <c r="CM227" i="9"/>
  <c r="BD227" i="9"/>
  <c r="BS227" i="9"/>
  <c r="DB227" i="9"/>
  <c r="BC227" i="9"/>
  <c r="CL227" i="9"/>
  <c r="DA227" i="9"/>
  <c r="BR227" i="9"/>
  <c r="CE176" i="9"/>
  <c r="CC176" i="9"/>
  <c r="CD176" i="9"/>
  <c r="CM175" i="9"/>
  <c r="BD175" i="9"/>
  <c r="CZ175" i="9"/>
  <c r="BQ175" i="9"/>
  <c r="CY175" i="9"/>
  <c r="BP175" i="9"/>
  <c r="CV175" i="9"/>
  <c r="BM175" i="9"/>
  <c r="BW175" i="9"/>
  <c r="DF175" i="9"/>
  <c r="BG175" i="9"/>
  <c r="CP175" i="9"/>
  <c r="BV175" i="9"/>
  <c r="DE175" i="9"/>
  <c r="BF175" i="9"/>
  <c r="CO175" i="9"/>
  <c r="DU197" i="9"/>
  <c r="DX197" i="9" s="1"/>
  <c r="CU195" i="9"/>
  <c r="BL195" i="9"/>
  <c r="DK195" i="9"/>
  <c r="CB195" i="9"/>
  <c r="CY195" i="9"/>
  <c r="BP195" i="9"/>
  <c r="CV195" i="9"/>
  <c r="BM195" i="9"/>
  <c r="BW195" i="9"/>
  <c r="DF195" i="9"/>
  <c r="BG195" i="9"/>
  <c r="CP195" i="9"/>
  <c r="BV195" i="9"/>
  <c r="DE195" i="9"/>
  <c r="BF195" i="9"/>
  <c r="CO195" i="9"/>
  <c r="CM167" i="9"/>
  <c r="BD167" i="9"/>
  <c r="BO167" i="9"/>
  <c r="CX167" i="9"/>
  <c r="BN167" i="9"/>
  <c r="CW167" i="9"/>
  <c r="CZ144" i="9"/>
  <c r="BQ144" i="9"/>
  <c r="BJ144" i="9"/>
  <c r="CS144" i="9"/>
  <c r="BT144" i="9"/>
  <c r="DC144" i="9"/>
  <c r="BO144" i="9"/>
  <c r="CX144" i="9"/>
  <c r="CE181" i="9"/>
  <c r="CC181" i="9"/>
  <c r="CD181" i="9"/>
  <c r="CD99" i="9"/>
  <c r="CE99" i="9"/>
  <c r="CC99" i="9"/>
  <c r="CE61" i="9"/>
  <c r="CC61" i="9"/>
  <c r="CD61" i="9"/>
  <c r="CE166" i="9"/>
  <c r="CC166" i="9"/>
  <c r="CD166" i="9"/>
  <c r="CB152" i="9"/>
  <c r="DK152" i="9"/>
  <c r="BV152" i="9"/>
  <c r="DE152" i="9"/>
  <c r="BH152" i="9"/>
  <c r="CQ152" i="9"/>
  <c r="BP152" i="9"/>
  <c r="CY152" i="9"/>
  <c r="DH152" i="9"/>
  <c r="BY152" i="9"/>
  <c r="BD152" i="9"/>
  <c r="CM152" i="9"/>
  <c r="DB152" i="9"/>
  <c r="BS152" i="9"/>
  <c r="CL152" i="9"/>
  <c r="BC152" i="9"/>
  <c r="CC150" i="9"/>
  <c r="CD150" i="9"/>
  <c r="CE150" i="9"/>
  <c r="CW137" i="9"/>
  <c r="BN137" i="9"/>
  <c r="CO137" i="9"/>
  <c r="BF137" i="9"/>
  <c r="DA137" i="9"/>
  <c r="BR137" i="9"/>
  <c r="CZ137" i="9"/>
  <c r="BQ137" i="9"/>
  <c r="BX137" i="9"/>
  <c r="DG137" i="9"/>
  <c r="BH137" i="9"/>
  <c r="CQ137" i="9"/>
  <c r="DF137" i="9"/>
  <c r="BW137" i="9"/>
  <c r="CP137" i="9"/>
  <c r="BG137" i="9"/>
  <c r="DE134" i="9"/>
  <c r="BV134" i="9"/>
  <c r="CV134" i="9"/>
  <c r="BM134" i="9"/>
  <c r="CS134" i="9"/>
  <c r="BJ134" i="9"/>
  <c r="BT134" i="9"/>
  <c r="DC134" i="9"/>
  <c r="BD134" i="9"/>
  <c r="CM134" i="9"/>
  <c r="BS134" i="9"/>
  <c r="DB134" i="9"/>
  <c r="BC134" i="9"/>
  <c r="CL134" i="9"/>
  <c r="DI139" i="9"/>
  <c r="BZ139" i="9"/>
  <c r="DA139" i="9"/>
  <c r="BR139" i="9"/>
  <c r="DE139" i="9"/>
  <c r="BV139" i="9"/>
  <c r="DD139" i="9"/>
  <c r="BU139" i="9"/>
  <c r="CB139" i="9"/>
  <c r="DK139" i="9"/>
  <c r="BL139" i="9"/>
  <c r="CU139" i="9"/>
  <c r="DJ139" i="9"/>
  <c r="CA139" i="9"/>
  <c r="CT139" i="9"/>
  <c r="BK139" i="9"/>
  <c r="CV71" i="9"/>
  <c r="BM71" i="9"/>
  <c r="CN71" i="9"/>
  <c r="BE71" i="9"/>
  <c r="CR71" i="9"/>
  <c r="BI71" i="9"/>
  <c r="CQ71" i="9"/>
  <c r="BH71" i="9"/>
  <c r="BS71" i="9"/>
  <c r="DB71" i="9"/>
  <c r="BC71" i="9"/>
  <c r="CL71" i="9"/>
  <c r="BR71" i="9"/>
  <c r="DA71" i="9"/>
  <c r="CE77" i="9"/>
  <c r="CC77" i="9"/>
  <c r="CD77" i="9"/>
  <c r="DU52" i="9"/>
  <c r="DX52" i="9" s="1"/>
  <c r="CF36" i="9"/>
  <c r="DH18" i="9"/>
  <c r="BY18" i="9"/>
  <c r="DG18" i="9"/>
  <c r="BX18" i="9"/>
  <c r="CQ18" i="9"/>
  <c r="BH18" i="9"/>
  <c r="BW18" i="9"/>
  <c r="DF18" i="9"/>
  <c r="BG18" i="9"/>
  <c r="CP18" i="9"/>
  <c r="DE18" i="9"/>
  <c r="BV18" i="9"/>
  <c r="CO18" i="9"/>
  <c r="BF18" i="9"/>
  <c r="BY247" i="9"/>
  <c r="DH247" i="9"/>
  <c r="BW247" i="9"/>
  <c r="DF247" i="9"/>
  <c r="BU247" i="9"/>
  <c r="DD247" i="9"/>
  <c r="BS247" i="9"/>
  <c r="DB247" i="9"/>
  <c r="DK247" i="9"/>
  <c r="CB247" i="9"/>
  <c r="CU247" i="9"/>
  <c r="BL247" i="9"/>
  <c r="DI247" i="9"/>
  <c r="BZ247" i="9"/>
  <c r="CS247" i="9"/>
  <c r="BJ247" i="9"/>
  <c r="DU222" i="9"/>
  <c r="DX222" i="9" s="1"/>
  <c r="DC159" i="9"/>
  <c r="BT159" i="9"/>
  <c r="BO159" i="9"/>
  <c r="CX159" i="9"/>
  <c r="BN159" i="9"/>
  <c r="CW159" i="9"/>
  <c r="DU206" i="9"/>
  <c r="DX206" i="9" s="1"/>
  <c r="DU204" i="9"/>
  <c r="DX204" i="9" s="1"/>
  <c r="CE185" i="9"/>
  <c r="CC185" i="9"/>
  <c r="CD185" i="9"/>
  <c r="CR70" i="9"/>
  <c r="BI70" i="9"/>
  <c r="CZ70" i="9"/>
  <c r="BQ70" i="9"/>
  <c r="DG70" i="9"/>
  <c r="BX70" i="9"/>
  <c r="DD70" i="9"/>
  <c r="BU70" i="9"/>
  <c r="CA70" i="9"/>
  <c r="DJ70" i="9"/>
  <c r="BK70" i="9"/>
  <c r="CT70" i="9"/>
  <c r="DI70" i="9"/>
  <c r="BZ70" i="9"/>
  <c r="CS70" i="9"/>
  <c r="BJ70" i="9"/>
  <c r="CE217" i="9"/>
  <c r="CC217" i="9"/>
  <c r="CD217" i="9"/>
  <c r="BX145" i="9"/>
  <c r="DG145" i="9"/>
  <c r="CR145" i="9"/>
  <c r="BI145" i="9"/>
  <c r="BL145" i="9"/>
  <c r="CU145" i="9"/>
  <c r="DD145" i="9"/>
  <c r="BU145" i="9"/>
  <c r="CX145" i="9"/>
  <c r="BO145" i="9"/>
  <c r="CF114" i="9"/>
  <c r="DU182" i="9"/>
  <c r="DX182" i="9" s="1"/>
  <c r="DU166" i="9"/>
  <c r="DX166" i="9" s="1"/>
  <c r="CO133" i="9"/>
  <c r="BF133" i="9"/>
  <c r="CW133" i="9"/>
  <c r="BN133" i="9"/>
  <c r="BP133" i="9"/>
  <c r="CY133" i="9"/>
  <c r="CX133" i="9"/>
  <c r="BO133" i="9"/>
  <c r="CE129" i="9"/>
  <c r="CC129" i="9"/>
  <c r="CD129" i="9"/>
  <c r="CD102" i="9"/>
  <c r="CE102" i="9"/>
  <c r="CC102" i="9"/>
  <c r="DH138" i="9"/>
  <c r="BY138" i="9"/>
  <c r="CV138" i="9"/>
  <c r="BM138" i="9"/>
  <c r="CS138" i="9"/>
  <c r="BJ138" i="9"/>
  <c r="BT138" i="9"/>
  <c r="DC138" i="9"/>
  <c r="BD138" i="9"/>
  <c r="CM138" i="9"/>
  <c r="BS138" i="9"/>
  <c r="DB138" i="9"/>
  <c r="BC138" i="9"/>
  <c r="CL138" i="9"/>
  <c r="DU106" i="9"/>
  <c r="DX106" i="9" s="1"/>
  <c r="DU94" i="9"/>
  <c r="DX94" i="9" s="1"/>
  <c r="DC62" i="9"/>
  <c r="BT62" i="9"/>
  <c r="CZ62" i="9"/>
  <c r="BQ62" i="9"/>
  <c r="DG62" i="9"/>
  <c r="BX62" i="9"/>
  <c r="DD62" i="9"/>
  <c r="BU62" i="9"/>
  <c r="CA62" i="9"/>
  <c r="DJ62" i="9"/>
  <c r="BK62" i="9"/>
  <c r="CT62" i="9"/>
  <c r="DI62" i="9"/>
  <c r="BZ62" i="9"/>
  <c r="CS62" i="9"/>
  <c r="BJ62" i="9"/>
  <c r="CF54" i="9"/>
  <c r="CE92" i="9"/>
  <c r="CC92" i="9"/>
  <c r="CD92" i="9"/>
  <c r="CU66" i="9"/>
  <c r="BL66" i="9"/>
  <c r="CM66" i="9"/>
  <c r="BD66" i="9"/>
  <c r="CQ66" i="9"/>
  <c r="BH66" i="9"/>
  <c r="CN66" i="9"/>
  <c r="BE66" i="9"/>
  <c r="BS66" i="9"/>
  <c r="DB66" i="9"/>
  <c r="BC66" i="9"/>
  <c r="CL66" i="9"/>
  <c r="DA66" i="9"/>
  <c r="BR66" i="9"/>
  <c r="CD42" i="9"/>
  <c r="CE42" i="9"/>
  <c r="CC42" i="9"/>
  <c r="CD52" i="9"/>
  <c r="CE52" i="9"/>
  <c r="CC52" i="9"/>
  <c r="DF29" i="9"/>
  <c r="BW29" i="9"/>
  <c r="DE29" i="9"/>
  <c r="BV29" i="9"/>
  <c r="CS29" i="9"/>
  <c r="BJ29" i="9"/>
  <c r="DB29" i="9"/>
  <c r="BS29" i="9"/>
  <c r="BP29" i="9"/>
  <c r="CY29" i="9"/>
  <c r="CN24" i="9"/>
  <c r="BE24" i="9"/>
  <c r="DI24" i="9"/>
  <c r="BZ24" i="9"/>
  <c r="DH24" i="9"/>
  <c r="BY24" i="9"/>
  <c r="DE24" i="9"/>
  <c r="BV24" i="9"/>
  <c r="CB24" i="9"/>
  <c r="DK24" i="9"/>
  <c r="BL24" i="9"/>
  <c r="CU24" i="9"/>
  <c r="CA24" i="9"/>
  <c r="DJ24" i="9"/>
  <c r="BK24" i="9"/>
  <c r="CT24" i="9"/>
  <c r="DD23" i="9"/>
  <c r="BU23" i="9"/>
  <c r="CV23" i="9"/>
  <c r="BM23" i="9"/>
  <c r="DK23" i="9"/>
  <c r="CB23" i="9"/>
  <c r="CU23" i="9"/>
  <c r="BL23" i="9"/>
  <c r="CA23" i="9"/>
  <c r="DJ23" i="9"/>
  <c r="BK23" i="9"/>
  <c r="CT23" i="9"/>
  <c r="DI23" i="9"/>
  <c r="BZ23" i="9"/>
  <c r="CS23" i="9"/>
  <c r="BJ23" i="9"/>
  <c r="DH22" i="9"/>
  <c r="BY22" i="9"/>
  <c r="DG22" i="9"/>
  <c r="BX22" i="9"/>
  <c r="CQ22" i="9"/>
  <c r="BH22" i="9"/>
  <c r="BW22" i="9"/>
  <c r="DF22" i="9"/>
  <c r="BG22" i="9"/>
  <c r="CP22" i="9"/>
  <c r="DE22" i="9"/>
  <c r="BV22" i="9"/>
  <c r="CO22" i="9"/>
  <c r="BF22" i="9"/>
  <c r="CZ21" i="9"/>
  <c r="BQ21" i="9"/>
  <c r="CR21" i="9"/>
  <c r="BI21" i="9"/>
  <c r="DC21" i="9"/>
  <c r="BT21" i="9"/>
  <c r="CM21" i="9"/>
  <c r="BD21" i="9"/>
  <c r="BS21" i="9"/>
  <c r="DB21" i="9"/>
  <c r="BC21" i="9"/>
  <c r="CL21" i="9"/>
  <c r="DA21" i="9"/>
  <c r="BR21" i="9"/>
  <c r="DH17" i="9"/>
  <c r="BY17" i="9"/>
  <c r="CY17" i="9"/>
  <c r="BP17" i="9"/>
  <c r="BO17" i="9"/>
  <c r="CX17" i="9"/>
  <c r="CW17" i="9"/>
  <c r="BN17" i="9"/>
  <c r="BG15" i="9"/>
  <c r="CP15" i="9"/>
  <c r="BU15" i="9"/>
  <c r="DD15" i="9"/>
  <c r="BI15" i="9"/>
  <c r="CR15" i="9"/>
  <c r="BS15" i="9"/>
  <c r="DB15" i="9"/>
  <c r="BN15" i="9"/>
  <c r="CW15" i="9"/>
  <c r="C21" i="5"/>
  <c r="D12" i="5"/>
  <c r="F35" i="7"/>
  <c r="D35" i="7"/>
  <c r="C35" i="7"/>
  <c r="DU109" i="9" l="1"/>
  <c r="DX109" i="9" s="1"/>
  <c r="DU261" i="9"/>
  <c r="DX261" i="9" s="1"/>
  <c r="DU906" i="9"/>
  <c r="DX906" i="9" s="1"/>
  <c r="DU850" i="9"/>
  <c r="DX850" i="9" s="1"/>
  <c r="DU301" i="9"/>
  <c r="DX301" i="9" s="1"/>
  <c r="DU985" i="9"/>
  <c r="DX985" i="9" s="1"/>
  <c r="DM14" i="9"/>
  <c r="AV14" i="9"/>
  <c r="DN14" i="9" s="1"/>
  <c r="DM21" i="9"/>
  <c r="AV21" i="9"/>
  <c r="DN21" i="9" s="1"/>
  <c r="CS12" i="9"/>
  <c r="AB12" i="9"/>
  <c r="BJ12" i="9"/>
  <c r="CV13" i="9"/>
  <c r="BM13" i="9"/>
  <c r="AE13" i="9"/>
  <c r="DM15" i="9"/>
  <c r="AV15" i="9"/>
  <c r="DN15" i="9" s="1"/>
  <c r="CP14" i="9"/>
  <c r="Y14" i="9"/>
  <c r="BG14" i="9"/>
  <c r="DM19" i="9"/>
  <c r="DV19" i="9" s="1"/>
  <c r="DY19" i="9" s="1"/>
  <c r="AV19" i="9"/>
  <c r="DN19" i="9" s="1"/>
  <c r="CQ20" i="9"/>
  <c r="Z20" i="9"/>
  <c r="BH20" i="9"/>
  <c r="CQ11" i="9"/>
  <c r="BH11" i="9"/>
  <c r="Z11" i="9"/>
  <c r="DU627" i="9"/>
  <c r="DX627" i="9" s="1"/>
  <c r="DU916" i="9"/>
  <c r="DX916" i="9" s="1"/>
  <c r="DU321" i="9"/>
  <c r="DX321" i="9" s="1"/>
  <c r="DU980" i="9"/>
  <c r="DX980" i="9" s="1"/>
  <c r="DU629" i="9"/>
  <c r="DX629" i="9" s="1"/>
  <c r="DU799" i="9"/>
  <c r="DX799" i="9" s="1"/>
  <c r="DU935" i="9"/>
  <c r="DX935" i="9" s="1"/>
  <c r="DU811" i="9"/>
  <c r="DX811" i="9" s="1"/>
  <c r="DU842" i="9"/>
  <c r="DX842" i="9" s="1"/>
  <c r="DU525" i="9"/>
  <c r="DX525" i="9" s="1"/>
  <c r="DU836" i="9"/>
  <c r="DX836" i="9" s="1"/>
  <c r="DU880" i="9"/>
  <c r="DX880" i="9" s="1"/>
  <c r="DU984" i="9"/>
  <c r="DX984" i="9" s="1"/>
  <c r="DU979" i="9"/>
  <c r="DX979" i="9" s="1"/>
  <c r="DU986" i="9"/>
  <c r="DX986" i="9" s="1"/>
  <c r="DU839" i="9"/>
  <c r="DX839" i="9" s="1"/>
  <c r="DU257" i="9"/>
  <c r="DX257" i="9" s="1"/>
  <c r="DU474" i="9"/>
  <c r="DX474" i="9" s="1"/>
  <c r="DU294" i="9"/>
  <c r="DX294" i="9" s="1"/>
  <c r="DU259" i="9"/>
  <c r="DX259" i="9" s="1"/>
  <c r="DU295" i="9"/>
  <c r="DX295" i="9" s="1"/>
  <c r="DU425" i="9"/>
  <c r="DX425" i="9" s="1"/>
  <c r="DU203" i="9"/>
  <c r="DX203" i="9" s="1"/>
  <c r="DU85" i="9"/>
  <c r="DX85" i="9" s="1"/>
  <c r="DU287" i="9"/>
  <c r="DX287" i="9" s="1"/>
  <c r="DU631" i="9"/>
  <c r="DX631" i="9" s="1"/>
  <c r="DU669" i="9"/>
  <c r="DX669" i="9" s="1"/>
  <c r="DU805" i="9"/>
  <c r="DX805" i="9" s="1"/>
  <c r="DU58" i="9"/>
  <c r="DX58" i="9" s="1"/>
  <c r="DU966" i="9"/>
  <c r="DX966" i="9" s="1"/>
  <c r="DU924" i="9"/>
  <c r="DX924" i="9" s="1"/>
  <c r="DU269" i="9"/>
  <c r="DX269" i="9" s="1"/>
  <c r="DU426" i="9"/>
  <c r="DX426" i="9" s="1"/>
  <c r="DU313" i="9"/>
  <c r="DX313" i="9" s="1"/>
  <c r="DU902" i="9"/>
  <c r="DX902" i="9" s="1"/>
  <c r="DU33" i="9"/>
  <c r="DX33" i="9" s="1"/>
  <c r="DU810" i="9"/>
  <c r="DX810" i="9" s="1"/>
  <c r="DU923" i="9"/>
  <c r="DX923" i="9" s="1"/>
  <c r="DU30" i="9"/>
  <c r="DX30" i="9" s="1"/>
  <c r="DU806" i="9"/>
  <c r="DX806" i="9" s="1"/>
  <c r="DU140" i="9"/>
  <c r="DX140" i="9" s="1"/>
  <c r="DU419" i="9"/>
  <c r="DX419" i="9" s="1"/>
  <c r="DU835" i="9"/>
  <c r="DX835" i="9" s="1"/>
  <c r="DU574" i="9"/>
  <c r="DX574" i="9" s="1"/>
  <c r="DU927" i="9"/>
  <c r="DX927" i="9" s="1"/>
  <c r="DU603" i="9"/>
  <c r="DX603" i="9" s="1"/>
  <c r="DU538" i="9"/>
  <c r="DX538" i="9" s="1"/>
  <c r="DU411" i="9"/>
  <c r="DX411" i="9" s="1"/>
  <c r="DU727" i="9"/>
  <c r="DX727" i="9" s="1"/>
  <c r="DU625" i="9"/>
  <c r="DX625" i="9" s="1"/>
  <c r="DU719" i="9"/>
  <c r="DX719" i="9" s="1"/>
  <c r="DU34" i="9"/>
  <c r="DX34" i="9" s="1"/>
  <c r="DU119" i="9"/>
  <c r="DX119" i="9" s="1"/>
  <c r="DU309" i="9"/>
  <c r="DX309" i="9" s="1"/>
  <c r="DU639" i="9"/>
  <c r="DX639" i="9" s="1"/>
  <c r="DU333" i="9"/>
  <c r="DX333" i="9" s="1"/>
  <c r="DU894" i="9"/>
  <c r="DX894" i="9" s="1"/>
  <c r="DU292" i="9"/>
  <c r="DX292" i="9" s="1"/>
  <c r="DU589" i="9"/>
  <c r="DX589" i="9" s="1"/>
  <c r="DU563" i="9"/>
  <c r="DX563" i="9" s="1"/>
  <c r="DU703" i="9"/>
  <c r="DX703" i="9" s="1"/>
  <c r="DU31" i="9"/>
  <c r="DX31" i="9" s="1"/>
  <c r="DU277" i="9"/>
  <c r="DX277" i="9" s="1"/>
  <c r="DU837" i="9"/>
  <c r="DX837" i="9" s="1"/>
  <c r="DU846" i="9"/>
  <c r="DX846" i="9" s="1"/>
  <c r="DU903" i="9"/>
  <c r="DX903" i="9" s="1"/>
  <c r="DU918" i="9"/>
  <c r="DX918" i="9" s="1"/>
  <c r="DU422" i="9"/>
  <c r="DX422" i="9" s="1"/>
  <c r="DU670" i="9"/>
  <c r="DX670" i="9" s="1"/>
  <c r="DU472" i="9"/>
  <c r="DX472" i="9" s="1"/>
  <c r="DU601" i="9"/>
  <c r="DX601" i="9" s="1"/>
  <c r="DU898" i="9"/>
  <c r="DX898" i="9" s="1"/>
  <c r="DU118" i="9"/>
  <c r="DX118" i="9" s="1"/>
  <c r="DU595" i="9"/>
  <c r="DX595" i="9" s="1"/>
  <c r="DU638" i="9"/>
  <c r="DX638" i="9" s="1"/>
  <c r="DU582" i="9"/>
  <c r="DX582" i="9" s="1"/>
  <c r="DU494" i="9"/>
  <c r="DX494" i="9" s="1"/>
  <c r="DU687" i="9"/>
  <c r="DX687" i="9" s="1"/>
  <c r="DU858" i="9"/>
  <c r="DX858" i="9" s="1"/>
  <c r="DU890" i="9"/>
  <c r="DX890" i="9" s="1"/>
  <c r="DU899" i="9"/>
  <c r="DX899" i="9" s="1"/>
  <c r="DU84" i="9"/>
  <c r="DX84" i="9" s="1"/>
  <c r="DU108" i="9"/>
  <c r="DX108" i="9" s="1"/>
  <c r="DU637" i="9"/>
  <c r="DX637" i="9" s="1"/>
  <c r="DU840" i="9"/>
  <c r="DX840" i="9" s="1"/>
  <c r="DU112" i="9"/>
  <c r="DX112" i="9" s="1"/>
  <c r="DU461" i="9"/>
  <c r="DX461" i="9" s="1"/>
  <c r="Q787" i="9"/>
  <c r="Q788" i="9"/>
  <c r="Q789" i="9"/>
  <c r="Q790" i="9"/>
  <c r="Q791" i="9"/>
  <c r="Q792" i="9"/>
  <c r="Q793" i="9"/>
  <c r="Q794" i="9"/>
  <c r="Q795" i="9"/>
  <c r="Q824" i="9"/>
  <c r="Q830" i="9"/>
  <c r="Q831" i="9"/>
  <c r="Q834" i="9"/>
  <c r="Q836" i="9"/>
  <c r="Q837" i="9"/>
  <c r="Q847" i="9"/>
  <c r="Q851" i="9"/>
  <c r="Q854" i="9"/>
  <c r="Q859" i="9"/>
  <c r="Q866" i="9"/>
  <c r="Q869" i="9"/>
  <c r="Q872" i="9"/>
  <c r="Q876" i="9"/>
  <c r="Q882" i="9"/>
  <c r="Q890" i="9"/>
  <c r="Q893" i="9"/>
  <c r="Q896" i="9"/>
  <c r="Q902" i="9"/>
  <c r="Q903" i="9"/>
  <c r="Q911" i="9"/>
  <c r="Q912" i="9"/>
  <c r="Q916" i="9"/>
  <c r="Q919" i="9"/>
  <c r="Q922" i="9"/>
  <c r="Q926" i="9"/>
  <c r="Q931" i="9"/>
  <c r="Q939" i="9"/>
  <c r="Q941" i="9"/>
  <c r="Q948" i="9"/>
  <c r="Q949" i="9"/>
  <c r="Q956" i="9"/>
  <c r="Q957" i="9"/>
  <c r="Q958" i="9"/>
  <c r="Q965" i="9"/>
  <c r="Q967" i="9"/>
  <c r="Q968" i="9"/>
  <c r="Q969" i="9"/>
  <c r="Q970" i="9"/>
  <c r="Q974" i="9"/>
  <c r="Q786" i="9"/>
  <c r="Q808" i="9"/>
  <c r="Q825" i="9"/>
  <c r="Q826" i="9"/>
  <c r="Q827" i="9"/>
  <c r="Q833" i="9"/>
  <c r="Q838" i="9"/>
  <c r="Q839" i="9"/>
  <c r="Q840" i="9"/>
  <c r="Q844" i="9"/>
  <c r="Q867" i="9"/>
  <c r="Q870" i="9"/>
  <c r="Q873" i="9"/>
  <c r="Q877" i="9"/>
  <c r="Q878" i="9"/>
  <c r="Q888" i="9"/>
  <c r="Q894" i="9"/>
  <c r="Q895" i="9"/>
  <c r="Q897" i="9"/>
  <c r="Q900" i="9"/>
  <c r="Q906" i="9"/>
  <c r="Q909" i="9"/>
  <c r="Q917" i="9"/>
  <c r="Q918" i="9"/>
  <c r="Q923" i="9"/>
  <c r="Q924" i="9"/>
  <c r="Q929" i="9"/>
  <c r="Q934" i="9"/>
  <c r="Q938" i="9"/>
  <c r="Q946" i="9"/>
  <c r="Q947" i="9"/>
  <c r="Q954" i="9"/>
  <c r="Q955" i="9"/>
  <c r="Q959" i="9"/>
  <c r="Q961" i="9"/>
  <c r="Q962" i="9"/>
  <c r="Q963" i="9"/>
  <c r="Q971" i="9"/>
  <c r="Q975" i="9"/>
  <c r="Q978" i="9"/>
  <c r="Q979" i="9"/>
  <c r="Q980" i="9"/>
  <c r="Q981" i="9"/>
  <c r="Q982" i="9"/>
  <c r="Q983" i="9"/>
  <c r="Q984" i="9"/>
  <c r="Q985" i="9"/>
  <c r="Q986" i="9"/>
  <c r="Q11" i="9"/>
  <c r="Q28" i="9"/>
  <c r="Q29" i="9"/>
  <c r="Q30" i="9"/>
  <c r="Q31" i="9"/>
  <c r="Q33" i="9"/>
  <c r="Q34" i="9"/>
  <c r="Q36" i="9"/>
  <c r="Q39" i="9"/>
  <c r="Q46" i="9"/>
  <c r="Q62" i="9"/>
  <c r="Q63" i="9"/>
  <c r="Q64" i="9"/>
  <c r="Q784" i="9"/>
  <c r="Q783" i="9"/>
  <c r="Q796" i="9"/>
  <c r="Q797" i="9"/>
  <c r="Q807" i="9"/>
  <c r="Q810" i="9"/>
  <c r="Q811" i="9"/>
  <c r="Q820" i="9"/>
  <c r="Q821" i="9"/>
  <c r="Q822" i="9"/>
  <c r="Q823" i="9"/>
  <c r="Q829" i="9"/>
  <c r="Q832" i="9"/>
  <c r="Q835" i="9"/>
  <c r="Q843" i="9"/>
  <c r="Q846" i="9"/>
  <c r="Q848" i="9"/>
  <c r="Q849" i="9"/>
  <c r="Q850" i="9"/>
  <c r="Q852" i="9"/>
  <c r="Q853" i="9"/>
  <c r="Q856" i="9"/>
  <c r="Q857" i="9"/>
  <c r="Q858" i="9"/>
  <c r="Q861" i="9"/>
  <c r="Q863" i="9"/>
  <c r="Q864" i="9"/>
  <c r="Q865" i="9"/>
  <c r="Q871" i="9"/>
  <c r="Q875" i="9"/>
  <c r="Q881" i="9"/>
  <c r="Q886" i="9"/>
  <c r="Q887" i="9"/>
  <c r="Q892" i="9"/>
  <c r="Q901" i="9"/>
  <c r="Q904" i="9"/>
  <c r="Q907" i="9"/>
  <c r="Q910" i="9"/>
  <c r="Q913" i="9"/>
  <c r="Q920" i="9"/>
  <c r="Q925" i="9"/>
  <c r="Q928" i="9"/>
  <c r="Q932" i="9"/>
  <c r="Q936" i="9"/>
  <c r="Q940" i="9"/>
  <c r="Q942" i="9"/>
  <c r="Q943" i="9"/>
  <c r="Q950" i="9"/>
  <c r="Q951" i="9"/>
  <c r="Q966" i="9"/>
  <c r="Q973" i="9"/>
  <c r="Q977"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8" i="9"/>
  <c r="Q9" i="9"/>
  <c r="Q10" i="9"/>
  <c r="Q35" i="9"/>
  <c r="Q37" i="9"/>
  <c r="Q58" i="9"/>
  <c r="Q59" i="9"/>
  <c r="Q60" i="9"/>
  <c r="Q61" i="9"/>
  <c r="Q65" i="9"/>
  <c r="Q785" i="9"/>
  <c r="Q798" i="9"/>
  <c r="Q799" i="9"/>
  <c r="Q800" i="9"/>
  <c r="Q801" i="9"/>
  <c r="Q802" i="9"/>
  <c r="Q803" i="9"/>
  <c r="Q804" i="9"/>
  <c r="Q805" i="9"/>
  <c r="Q806" i="9"/>
  <c r="Q812" i="9"/>
  <c r="Q813" i="9"/>
  <c r="Q814" i="9"/>
  <c r="Q815" i="9"/>
  <c r="Q816" i="9"/>
  <c r="Q817" i="9"/>
  <c r="Q818" i="9"/>
  <c r="Q819" i="9"/>
  <c r="Q828" i="9"/>
  <c r="Q841" i="9"/>
  <c r="Q842" i="9"/>
  <c r="Q862" i="9"/>
  <c r="Q883" i="9"/>
  <c r="Q884" i="9"/>
  <c r="Q885" i="9"/>
  <c r="Q891" i="9"/>
  <c r="Q927" i="9"/>
  <c r="Q933" i="9"/>
  <c r="Q944" i="9"/>
  <c r="Q945" i="9"/>
  <c r="Q960" i="9"/>
  <c r="Q38" i="9"/>
  <c r="Q47" i="9"/>
  <c r="Q49" i="9"/>
  <c r="Q50" i="9"/>
  <c r="Q52" i="9"/>
  <c r="Q53" i="9"/>
  <c r="Q66" i="9"/>
  <c r="Q67" i="9"/>
  <c r="Q68" i="9"/>
  <c r="Q69" i="9"/>
  <c r="Q70" i="9"/>
  <c r="Q71" i="9"/>
  <c r="Q72" i="9"/>
  <c r="Q84" i="9"/>
  <c r="Q89" i="9"/>
  <c r="Q90" i="9"/>
  <c r="Q91" i="9"/>
  <c r="Q93" i="9"/>
  <c r="Q110" i="9"/>
  <c r="Q114" i="9"/>
  <c r="Q118" i="9"/>
  <c r="Q119" i="9"/>
  <c r="Q120" i="9"/>
  <c r="Q124" i="9"/>
  <c r="Q125" i="9"/>
  <c r="Q855" i="9"/>
  <c r="Q860" i="9"/>
  <c r="Q889" i="9"/>
  <c r="Q905" i="9"/>
  <c r="Q921" i="9"/>
  <c r="Q964" i="9"/>
  <c r="Q987" i="9"/>
  <c r="Q988" i="9"/>
  <c r="Q989" i="9"/>
  <c r="Q990" i="9"/>
  <c r="Q991" i="9"/>
  <c r="Q992" i="9"/>
  <c r="Q993" i="9"/>
  <c r="Q12" i="9"/>
  <c r="Q13" i="9"/>
  <c r="Q14" i="9"/>
  <c r="Q15" i="9"/>
  <c r="Q16" i="9"/>
  <c r="Q17" i="9"/>
  <c r="Q18" i="9"/>
  <c r="Q19" i="9"/>
  <c r="Q20" i="9"/>
  <c r="Q21" i="9"/>
  <c r="Q22" i="9"/>
  <c r="Q23" i="9"/>
  <c r="Q24" i="9"/>
  <c r="Q25" i="9"/>
  <c r="Q27" i="9"/>
  <c r="Q40" i="9"/>
  <c r="Q41" i="9"/>
  <c r="Q44" i="9"/>
  <c r="Q45" i="9"/>
  <c r="Q80" i="9"/>
  <c r="Q85" i="9"/>
  <c r="Q87" i="9"/>
  <c r="Q92" i="9"/>
  <c r="Q94" i="9"/>
  <c r="Q97" i="9"/>
  <c r="Q98" i="9"/>
  <c r="Q99" i="9"/>
  <c r="Q100" i="9"/>
  <c r="Q101" i="9"/>
  <c r="Q103" i="9"/>
  <c r="Q104" i="9"/>
  <c r="Q105" i="9"/>
  <c r="Q115" i="9"/>
  <c r="Q126" i="9"/>
  <c r="Q127" i="9"/>
  <c r="Q139" i="9"/>
  <c r="Q140" i="9"/>
  <c r="Q141" i="9"/>
  <c r="Q147" i="9"/>
  <c r="Q151" i="9"/>
  <c r="Q152" i="9"/>
  <c r="Q153" i="9"/>
  <c r="Q154" i="9"/>
  <c r="Q155" i="9"/>
  <c r="Q156" i="9"/>
  <c r="Q157" i="9"/>
  <c r="Q158" i="9"/>
  <c r="Q159" i="9"/>
  <c r="Q160" i="9"/>
  <c r="Q164" i="9"/>
  <c r="Q177" i="9"/>
  <c r="Q183" i="9"/>
  <c r="Q184" i="9"/>
  <c r="Q187" i="9"/>
  <c r="Q191" i="9"/>
  <c r="Q192" i="9"/>
  <c r="Q212" i="9"/>
  <c r="Q214" i="9"/>
  <c r="Q218" i="9"/>
  <c r="Q219" i="9"/>
  <c r="Q220" i="9"/>
  <c r="Q223" i="9"/>
  <c r="Q224" i="9"/>
  <c r="Q225" i="9"/>
  <c r="Q226" i="9"/>
  <c r="Q227" i="9"/>
  <c r="Q228" i="9"/>
  <c r="Q229" i="9"/>
  <c r="Q230" i="9"/>
  <c r="Q231" i="9"/>
  <c r="Q232" i="9"/>
  <c r="Q233" i="9"/>
  <c r="Q809" i="9"/>
  <c r="Q845" i="9"/>
  <c r="Q874" i="9"/>
  <c r="Q879" i="9"/>
  <c r="Q880" i="9"/>
  <c r="Q898" i="9"/>
  <c r="Q899" i="9"/>
  <c r="Q914" i="9"/>
  <c r="Q915" i="9"/>
  <c r="Q930" i="9"/>
  <c r="Q937" i="9"/>
  <c r="Q952" i="9"/>
  <c r="Q953" i="9"/>
  <c r="Q972" i="9"/>
  <c r="Q48" i="9"/>
  <c r="Q51" i="9"/>
  <c r="Q54" i="9"/>
  <c r="Q55" i="9"/>
  <c r="Q56" i="9"/>
  <c r="Q57" i="9"/>
  <c r="Q81" i="9"/>
  <c r="Q82" i="9"/>
  <c r="Q96" i="9"/>
  <c r="Q106" i="9"/>
  <c r="Q107" i="9"/>
  <c r="Q111" i="9"/>
  <c r="Q117" i="9"/>
  <c r="Q121" i="9"/>
  <c r="Q123" i="9"/>
  <c r="Q131" i="9"/>
  <c r="Q132" i="9"/>
  <c r="Q133" i="9"/>
  <c r="Q134" i="9"/>
  <c r="Q142" i="9"/>
  <c r="Q162" i="9"/>
  <c r="Q165" i="9"/>
  <c r="Q170" i="9"/>
  <c r="Q171" i="9"/>
  <c r="Q172" i="9"/>
  <c r="Q178" i="9"/>
  <c r="Q188" i="9"/>
  <c r="Q193" i="9"/>
  <c r="Q195" i="9"/>
  <c r="Q203" i="9"/>
  <c r="Q204" i="9"/>
  <c r="Q207" i="9"/>
  <c r="Q208" i="9"/>
  <c r="Q213" i="9"/>
  <c r="Q215" i="9"/>
  <c r="Q935" i="9"/>
  <c r="Q976" i="9"/>
  <c r="Q83" i="9"/>
  <c r="Q108" i="9"/>
  <c r="Q109" i="9"/>
  <c r="Q116" i="9"/>
  <c r="Q166" i="9"/>
  <c r="Q179" i="9"/>
  <c r="Q180" i="9"/>
  <c r="Q181" i="9"/>
  <c r="Q197" i="9"/>
  <c r="Q202" i="9"/>
  <c r="Q211" i="9"/>
  <c r="Q216" i="9"/>
  <c r="Q217" i="9"/>
  <c r="Q221" i="9"/>
  <c r="Q222" i="9"/>
  <c r="Q245" i="9"/>
  <c r="Q246" i="9"/>
  <c r="Q247" i="9"/>
  <c r="Q248" i="9"/>
  <c r="Q254" i="9"/>
  <c r="Q265" i="9"/>
  <c r="Q278" i="9"/>
  <c r="Q282" i="9"/>
  <c r="Q286" i="9"/>
  <c r="Q288" i="9"/>
  <c r="Q291" i="9"/>
  <c r="Q294" i="9"/>
  <c r="Q295" i="9"/>
  <c r="Q298" i="9"/>
  <c r="Q302" i="9"/>
  <c r="Q303" i="9"/>
  <c r="Q309" i="9"/>
  <c r="Q310" i="9"/>
  <c r="Q311" i="9"/>
  <c r="Q312" i="9"/>
  <c r="Q313" i="9"/>
  <c r="Q315" i="9"/>
  <c r="Q316" i="9"/>
  <c r="Q336" i="9"/>
  <c r="Q340" i="9"/>
  <c r="Q341" i="9"/>
  <c r="Q344" i="9"/>
  <c r="Q345" i="9"/>
  <c r="Q348" i="9"/>
  <c r="Q349" i="9"/>
  <c r="Q352" i="9"/>
  <c r="Q353" i="9"/>
  <c r="Q356" i="9"/>
  <c r="Q357" i="9"/>
  <c r="Q360" i="9"/>
  <c r="Q361" i="9"/>
  <c r="Q364" i="9"/>
  <c r="Q365" i="9"/>
  <c r="Q368" i="9"/>
  <c r="Q369" i="9"/>
  <c r="Q372" i="9"/>
  <c r="Q373" i="9"/>
  <c r="Q376" i="9"/>
  <c r="Q377" i="9"/>
  <c r="Q380" i="9"/>
  <c r="Q381" i="9"/>
  <c r="Q384" i="9"/>
  <c r="Q385" i="9"/>
  <c r="Q388" i="9"/>
  <c r="Q389" i="9"/>
  <c r="Q392" i="9"/>
  <c r="Q393" i="9"/>
  <c r="Q396" i="9"/>
  <c r="Q397" i="9"/>
  <c r="Q400" i="9"/>
  <c r="Q401" i="9"/>
  <c r="Q406" i="9"/>
  <c r="Q408" i="9"/>
  <c r="Q409" i="9"/>
  <c r="Q411" i="9"/>
  <c r="Q412" i="9"/>
  <c r="Q413" i="9"/>
  <c r="Q414" i="9"/>
  <c r="Q415" i="9"/>
  <c r="Q416" i="9"/>
  <c r="Q417" i="9"/>
  <c r="Q418" i="9"/>
  <c r="Q419" i="9"/>
  <c r="Q868" i="9"/>
  <c r="Q88" i="9"/>
  <c r="Q102" i="9"/>
  <c r="Q148" i="9"/>
  <c r="Q149" i="9"/>
  <c r="Q167" i="9"/>
  <c r="Q168" i="9"/>
  <c r="Q169" i="9"/>
  <c r="Q173" i="9"/>
  <c r="Q174" i="9"/>
  <c r="Q175" i="9"/>
  <c r="Q185" i="9"/>
  <c r="Q186" i="9"/>
  <c r="Q194" i="9"/>
  <c r="Q205" i="9"/>
  <c r="Q249" i="9"/>
  <c r="Q250" i="9"/>
  <c r="Q251" i="9"/>
  <c r="Q252" i="9"/>
  <c r="Q255" i="9"/>
  <c r="Q256" i="9"/>
  <c r="Q257" i="9"/>
  <c r="Q262" i="9"/>
  <c r="Q264" i="9"/>
  <c r="Q270" i="9"/>
  <c r="Q274" i="9"/>
  <c r="Q280" i="9"/>
  <c r="Q281" i="9"/>
  <c r="Q287" i="9"/>
  <c r="Q304" i="9"/>
  <c r="Q306" i="9"/>
  <c r="Q307" i="9"/>
  <c r="Q317" i="9"/>
  <c r="Q320" i="9"/>
  <c r="Q325" i="9"/>
  <c r="Q326" i="9"/>
  <c r="Q329" i="9"/>
  <c r="Q334" i="9"/>
  <c r="Q335" i="9"/>
  <c r="Q338" i="9"/>
  <c r="Q339" i="9"/>
  <c r="Q404" i="9"/>
  <c r="Q405" i="9"/>
  <c r="Q908" i="9"/>
  <c r="Q32" i="9"/>
  <c r="Q86" i="9"/>
  <c r="Q112" i="9"/>
  <c r="Q113" i="9"/>
  <c r="Q128" i="9"/>
  <c r="Q129" i="9"/>
  <c r="Q130" i="9"/>
  <c r="Q135" i="9"/>
  <c r="Q136" i="9"/>
  <c r="Q137" i="9"/>
  <c r="Q143" i="9"/>
  <c r="Q144" i="9"/>
  <c r="Q145" i="9"/>
  <c r="Q146" i="9"/>
  <c r="Q150" i="9"/>
  <c r="Q176" i="9"/>
  <c r="Q206" i="9"/>
  <c r="Q253" i="9"/>
  <c r="Q258" i="9"/>
  <c r="Q263" i="9"/>
  <c r="Q271" i="9"/>
  <c r="Q275" i="9"/>
  <c r="Q276" i="9"/>
  <c r="Q277" i="9"/>
  <c r="Q279" i="9"/>
  <c r="Q285" i="9"/>
  <c r="Q289" i="9"/>
  <c r="Q290" i="9"/>
  <c r="Q292" i="9"/>
  <c r="Q297" i="9"/>
  <c r="Q300" i="9"/>
  <c r="Q301" i="9"/>
  <c r="Q305" i="9"/>
  <c r="Q319" i="9"/>
  <c r="Q321" i="9"/>
  <c r="Q323" i="9"/>
  <c r="Q324" i="9"/>
  <c r="Q330" i="9"/>
  <c r="Q161" i="9"/>
  <c r="Q163" i="9"/>
  <c r="Q283" i="9"/>
  <c r="Q284" i="9"/>
  <c r="Q293" i="9"/>
  <c r="Q299" i="9"/>
  <c r="Q308" i="9"/>
  <c r="Q318" i="9"/>
  <c r="Q337" i="9"/>
  <c r="Q430" i="9"/>
  <c r="Q432" i="9"/>
  <c r="Q455" i="9"/>
  <c r="Q459" i="9"/>
  <c r="Q482" i="9"/>
  <c r="Q484" i="9"/>
  <c r="Q486" i="9"/>
  <c r="Q488" i="9"/>
  <c r="Q489" i="9"/>
  <c r="Q490" i="9"/>
  <c r="Q491" i="9"/>
  <c r="Q492" i="9"/>
  <c r="Q493" i="9"/>
  <c r="Q494" i="9"/>
  <c r="Q495" i="9"/>
  <c r="Q497" i="9"/>
  <c r="Q499" i="9"/>
  <c r="Q503" i="9"/>
  <c r="Q507" i="9"/>
  <c r="Q511" i="9"/>
  <c r="Q512" i="9"/>
  <c r="Q513" i="9"/>
  <c r="Q514" i="9"/>
  <c r="Q516" i="9"/>
  <c r="Q517" i="9"/>
  <c r="Q518" i="9"/>
  <c r="Q524" i="9"/>
  <c r="Q525" i="9"/>
  <c r="Q526" i="9"/>
  <c r="Q540" i="9"/>
  <c r="Q541" i="9"/>
  <c r="Q552" i="9"/>
  <c r="Q555" i="9"/>
  <c r="Q562" i="9"/>
  <c r="Q565" i="9"/>
  <c r="Q567" i="9"/>
  <c r="Q569" i="9"/>
  <c r="Q574" i="9"/>
  <c r="Q576" i="9"/>
  <c r="Q579" i="9"/>
  <c r="Q582" i="9"/>
  <c r="Q584" i="9"/>
  <c r="Q586" i="9"/>
  <c r="Q587" i="9"/>
  <c r="Q588" i="9"/>
  <c r="Q589" i="9"/>
  <c r="Q590" i="9"/>
  <c r="Q591" i="9"/>
  <c r="Q592" i="9"/>
  <c r="Q593" i="9"/>
  <c r="Q594" i="9"/>
  <c r="Q595" i="9"/>
  <c r="Q596" i="9"/>
  <c r="Q597" i="9"/>
  <c r="Q598" i="9"/>
  <c r="Q599" i="9"/>
  <c r="Q600" i="9"/>
  <c r="Q601" i="9"/>
  <c r="Q602" i="9"/>
  <c r="Q603" i="9"/>
  <c r="Q604" i="9"/>
  <c r="Q606" i="9"/>
  <c r="Q607" i="9"/>
  <c r="Q609" i="9"/>
  <c r="Q620" i="9"/>
  <c r="Q622" i="9"/>
  <c r="Q623" i="9"/>
  <c r="Q628" i="9"/>
  <c r="Q639" i="9"/>
  <c r="Q641" i="9"/>
  <c r="Q643" i="9"/>
  <c r="Q644" i="9"/>
  <c r="Q646" i="9"/>
  <c r="Q650" i="9"/>
  <c r="Q651" i="9"/>
  <c r="Q653" i="9"/>
  <c r="Q658" i="9"/>
  <c r="Q659" i="9"/>
  <c r="Q661" i="9"/>
  <c r="Q666" i="9"/>
  <c r="Q667" i="9"/>
  <c r="Q668" i="9"/>
  <c r="Q674" i="9"/>
  <c r="Q680" i="9"/>
  <c r="Q687" i="9"/>
  <c r="Q692" i="9"/>
  <c r="Q697" i="9"/>
  <c r="Q699" i="9"/>
  <c r="Q701" i="9"/>
  <c r="Q703" i="9"/>
  <c r="Q705" i="9"/>
  <c r="Q707" i="9"/>
  <c r="Q709" i="9"/>
  <c r="Q711" i="9"/>
  <c r="Q713" i="9"/>
  <c r="Q715" i="9"/>
  <c r="Q717" i="9"/>
  <c r="Q719" i="9"/>
  <c r="Q721" i="9"/>
  <c r="Q723" i="9"/>
  <c r="Q725" i="9"/>
  <c r="Q727" i="9"/>
  <c r="Q729" i="9"/>
  <c r="Q731" i="9"/>
  <c r="Q733" i="9"/>
  <c r="Q122" i="9"/>
  <c r="Q182" i="9"/>
  <c r="Q198" i="9"/>
  <c r="Q199" i="9"/>
  <c r="Q200" i="9"/>
  <c r="Q201" i="9"/>
  <c r="Q234" i="9"/>
  <c r="Q235" i="9"/>
  <c r="Q236" i="9"/>
  <c r="Q237" i="9"/>
  <c r="Q238" i="9"/>
  <c r="Q239" i="9"/>
  <c r="Q240" i="9"/>
  <c r="Q241" i="9"/>
  <c r="Q242" i="9"/>
  <c r="Q243" i="9"/>
  <c r="Q244" i="9"/>
  <c r="Q272" i="9"/>
  <c r="Q273" i="9"/>
  <c r="Q322" i="9"/>
  <c r="Q327" i="9"/>
  <c r="Q328" i="9"/>
  <c r="Q346" i="9"/>
  <c r="Q347" i="9"/>
  <c r="Q354" i="9"/>
  <c r="Q355" i="9"/>
  <c r="Q362" i="9"/>
  <c r="Q363" i="9"/>
  <c r="Q370" i="9"/>
  <c r="Q371" i="9"/>
  <c r="Q378" i="9"/>
  <c r="Q379" i="9"/>
  <c r="Q386" i="9"/>
  <c r="Q387" i="9"/>
  <c r="Q394" i="9"/>
  <c r="Q395" i="9"/>
  <c r="Q402" i="9"/>
  <c r="Q403" i="9"/>
  <c r="Q410" i="9"/>
  <c r="Q420" i="9"/>
  <c r="Q421" i="9"/>
  <c r="Q422" i="9"/>
  <c r="Q423" i="9"/>
  <c r="Q424" i="9"/>
  <c r="Q425" i="9"/>
  <c r="Q426" i="9"/>
  <c r="Q427" i="9"/>
  <c r="Q429" i="9"/>
  <c r="Q434" i="9"/>
  <c r="Q436" i="9"/>
  <c r="Q438" i="9"/>
  <c r="Q444" i="9"/>
  <c r="Q445" i="9"/>
  <c r="Q446" i="9"/>
  <c r="Q451" i="9"/>
  <c r="Q456" i="9"/>
  <c r="Q457" i="9"/>
  <c r="Q460" i="9"/>
  <c r="Q461" i="9"/>
  <c r="Q462" i="9"/>
  <c r="Q463" i="9"/>
  <c r="Q465" i="9"/>
  <c r="Q467" i="9"/>
  <c r="Q469" i="9"/>
  <c r="Q471" i="9"/>
  <c r="Q479" i="9"/>
  <c r="Q519" i="9"/>
  <c r="Q520" i="9"/>
  <c r="Q528" i="9"/>
  <c r="Q532" i="9"/>
  <c r="Q534" i="9"/>
  <c r="Q539" i="9"/>
  <c r="Q42" i="9"/>
  <c r="Q43" i="9"/>
  <c r="Q73" i="9"/>
  <c r="Q74" i="9"/>
  <c r="Q75" i="9"/>
  <c r="Q76" i="9"/>
  <c r="Q77" i="9"/>
  <c r="Q78" i="9"/>
  <c r="Q79" i="9"/>
  <c r="Q196" i="9"/>
  <c r="Q209" i="9"/>
  <c r="Q210" i="9"/>
  <c r="Q296" i="9"/>
  <c r="Q407" i="9"/>
  <c r="Q431" i="9"/>
  <c r="Q433" i="9"/>
  <c r="Q440" i="9"/>
  <c r="Q441" i="9"/>
  <c r="Q442" i="9"/>
  <c r="Q483" i="9"/>
  <c r="Q485" i="9"/>
  <c r="Q487" i="9"/>
  <c r="Q496" i="9"/>
  <c r="Q498" i="9"/>
  <c r="Q502" i="9"/>
  <c r="Q508" i="9"/>
  <c r="Q509" i="9"/>
  <c r="Q510" i="9"/>
  <c r="Q515" i="9"/>
  <c r="Q527" i="9"/>
  <c r="Q529" i="9"/>
  <c r="Q530" i="9"/>
  <c r="Q542" i="9"/>
  <c r="Q549" i="9"/>
  <c r="Q551" i="9"/>
  <c r="Q553" i="9"/>
  <c r="Q556" i="9"/>
  <c r="Q558" i="9"/>
  <c r="Q568" i="9"/>
  <c r="Q570" i="9"/>
  <c r="Q573" i="9"/>
  <c r="Q575" i="9"/>
  <c r="Q577" i="9"/>
  <c r="Q580" i="9"/>
  <c r="Q612" i="9"/>
  <c r="Q614" i="9"/>
  <c r="Q615" i="9"/>
  <c r="Q617" i="9"/>
  <c r="Q625" i="9"/>
  <c r="Q631" i="9"/>
  <c r="Q640" i="9"/>
  <c r="Q642" i="9"/>
  <c r="Q645" i="9"/>
  <c r="Q647" i="9"/>
  <c r="Q648" i="9"/>
  <c r="Q649" i="9"/>
  <c r="Q652" i="9"/>
  <c r="Q655" i="9"/>
  <c r="Q656" i="9"/>
  <c r="Q657" i="9"/>
  <c r="Q660" i="9"/>
  <c r="Q663" i="9"/>
  <c r="Q664" i="9"/>
  <c r="Q665" i="9"/>
  <c r="Q675" i="9"/>
  <c r="Q676" i="9"/>
  <c r="Q677" i="9"/>
  <c r="Q678" i="9"/>
  <c r="Q682" i="9"/>
  <c r="Q688" i="9"/>
  <c r="Q689" i="9"/>
  <c r="Q691" i="9"/>
  <c r="Q694" i="9"/>
  <c r="Q700" i="9"/>
  <c r="Q704" i="9"/>
  <c r="Q708" i="9"/>
  <c r="Q712" i="9"/>
  <c r="Q716" i="9"/>
  <c r="Q720" i="9"/>
  <c r="Q724" i="9"/>
  <c r="Q728" i="9"/>
  <c r="Q732" i="9"/>
  <c r="Q736" i="9"/>
  <c r="Q737" i="9"/>
  <c r="Q742" i="9"/>
  <c r="Q259" i="9"/>
  <c r="Q260" i="9"/>
  <c r="Q261" i="9"/>
  <c r="Q266" i="9"/>
  <c r="Q267" i="9"/>
  <c r="Q268" i="9"/>
  <c r="Q269" i="9"/>
  <c r="Q314" i="9"/>
  <c r="Q331" i="9"/>
  <c r="Q332" i="9"/>
  <c r="Q333" i="9"/>
  <c r="Q468" i="9"/>
  <c r="Q531" i="9"/>
  <c r="Q543" i="9"/>
  <c r="Q545" i="9"/>
  <c r="Q546" i="9"/>
  <c r="Q554" i="9"/>
  <c r="Q564" i="9"/>
  <c r="Q578" i="9"/>
  <c r="Q618" i="9"/>
  <c r="Q619" i="9"/>
  <c r="Q632" i="9"/>
  <c r="Q634" i="9"/>
  <c r="Q636" i="9"/>
  <c r="Q637" i="9"/>
  <c r="Q638" i="9"/>
  <c r="Q662" i="9"/>
  <c r="Q671" i="9"/>
  <c r="Q673" i="9"/>
  <c r="Q681" i="9"/>
  <c r="Q690" i="9"/>
  <c r="Q693" i="9"/>
  <c r="Q706" i="9"/>
  <c r="Q722" i="9"/>
  <c r="Q745" i="9"/>
  <c r="Q746" i="9"/>
  <c r="Q750" i="9"/>
  <c r="Q751" i="9"/>
  <c r="Q756" i="9"/>
  <c r="Q757" i="9"/>
  <c r="Q760" i="9"/>
  <c r="Q763" i="9"/>
  <c r="Q764" i="9"/>
  <c r="Q683" i="9"/>
  <c r="Q686" i="9"/>
  <c r="Q696" i="9"/>
  <c r="Q710" i="9"/>
  <c r="Q726" i="9"/>
  <c r="Q735" i="9"/>
  <c r="Q739" i="9"/>
  <c r="Q740" i="9"/>
  <c r="Q747" i="9"/>
  <c r="Q753" i="9"/>
  <c r="Q754" i="9"/>
  <c r="Q758" i="9"/>
  <c r="Q759" i="9"/>
  <c r="Q766" i="9"/>
  <c r="Q768" i="9"/>
  <c r="Q772" i="9"/>
  <c r="Q774" i="9"/>
  <c r="Q342" i="9"/>
  <c r="Q375" i="9"/>
  <c r="Q435" i="9"/>
  <c r="Q449" i="9"/>
  <c r="Q450" i="9"/>
  <c r="Q470" i="9"/>
  <c r="Q500" i="9"/>
  <c r="Q523" i="9"/>
  <c r="Q560" i="9"/>
  <c r="Q566" i="9"/>
  <c r="Q572" i="9"/>
  <c r="Q605" i="9"/>
  <c r="Q685" i="9"/>
  <c r="Q695" i="9"/>
  <c r="Q734" i="9"/>
  <c r="Q738" i="9"/>
  <c r="Q748" i="9"/>
  <c r="Q769" i="9"/>
  <c r="Q771" i="9"/>
  <c r="Q773" i="9"/>
  <c r="Q138" i="9"/>
  <c r="Q350" i="9"/>
  <c r="Q351" i="9"/>
  <c r="Q366" i="9"/>
  <c r="Q367" i="9"/>
  <c r="Q382" i="9"/>
  <c r="Q383" i="9"/>
  <c r="Q398" i="9"/>
  <c r="Q399" i="9"/>
  <c r="Q428" i="9"/>
  <c r="Q439" i="9"/>
  <c r="Q466" i="9"/>
  <c r="Q480" i="9"/>
  <c r="Q481" i="9"/>
  <c r="Q504" i="9"/>
  <c r="Q505" i="9"/>
  <c r="Q506" i="9"/>
  <c r="Q550" i="9"/>
  <c r="Q559" i="9"/>
  <c r="Q561" i="9"/>
  <c r="Q613" i="9"/>
  <c r="Q616" i="9"/>
  <c r="Q624" i="9"/>
  <c r="Q741" i="9"/>
  <c r="Q770" i="9"/>
  <c r="Q776" i="9"/>
  <c r="Q374" i="9"/>
  <c r="Q390" i="9"/>
  <c r="Q447" i="9"/>
  <c r="Q521" i="9"/>
  <c r="Q533" i="9"/>
  <c r="Q583" i="9"/>
  <c r="Q608" i="9"/>
  <c r="Q629" i="9"/>
  <c r="Q679" i="9"/>
  <c r="Q684" i="9"/>
  <c r="Q743" i="9"/>
  <c r="Q767" i="9"/>
  <c r="Q95" i="9"/>
  <c r="Q189" i="9"/>
  <c r="Q190" i="9"/>
  <c r="Q437" i="9"/>
  <c r="Q443" i="9"/>
  <c r="Q452" i="9"/>
  <c r="Q453" i="9"/>
  <c r="Q454" i="9"/>
  <c r="Q464" i="9"/>
  <c r="Q472" i="9"/>
  <c r="Q473" i="9"/>
  <c r="Q474" i="9"/>
  <c r="Q475" i="9"/>
  <c r="Q476" i="9"/>
  <c r="Q477" i="9"/>
  <c r="Q478" i="9"/>
  <c r="Q535" i="9"/>
  <c r="Q536" i="9"/>
  <c r="Q537" i="9"/>
  <c r="Q538" i="9"/>
  <c r="Q544" i="9"/>
  <c r="Q547" i="9"/>
  <c r="Q548" i="9"/>
  <c r="Q557" i="9"/>
  <c r="Q563" i="9"/>
  <c r="Q581" i="9"/>
  <c r="Q585" i="9"/>
  <c r="Q610" i="9"/>
  <c r="Q611" i="9"/>
  <c r="Q626" i="9"/>
  <c r="Q627" i="9"/>
  <c r="Q633" i="9"/>
  <c r="Q635" i="9"/>
  <c r="Q669" i="9"/>
  <c r="Q670" i="9"/>
  <c r="Q672" i="9"/>
  <c r="Q698" i="9"/>
  <c r="Q714" i="9"/>
  <c r="Q730" i="9"/>
  <c r="Q744" i="9"/>
  <c r="Q755" i="9"/>
  <c r="Q761" i="9"/>
  <c r="Q762" i="9"/>
  <c r="Q777" i="9"/>
  <c r="Q778" i="9"/>
  <c r="Q779" i="9"/>
  <c r="Q780" i="9"/>
  <c r="Q781" i="9"/>
  <c r="Q782" i="9"/>
  <c r="Q26" i="9"/>
  <c r="Q343" i="9"/>
  <c r="Q358" i="9"/>
  <c r="Q359" i="9"/>
  <c r="Q391" i="9"/>
  <c r="Q448" i="9"/>
  <c r="Q458" i="9"/>
  <c r="Q501" i="9"/>
  <c r="Q522" i="9"/>
  <c r="Q571" i="9"/>
  <c r="Q621" i="9"/>
  <c r="Q630" i="9"/>
  <c r="Q654" i="9"/>
  <c r="Q702" i="9"/>
  <c r="Q718" i="9"/>
  <c r="Q749" i="9"/>
  <c r="Q752" i="9"/>
  <c r="Q765" i="9"/>
  <c r="Q775" i="9"/>
  <c r="DU864" i="9"/>
  <c r="DX864" i="9" s="1"/>
  <c r="CE811" i="9"/>
  <c r="CC811" i="9"/>
  <c r="CD811" i="9"/>
  <c r="CC842" i="9"/>
  <c r="CD842" i="9"/>
  <c r="CE842" i="9"/>
  <c r="CF887" i="9"/>
  <c r="CF891" i="9"/>
  <c r="CE836" i="9"/>
  <c r="CD836" i="9"/>
  <c r="CC836" i="9"/>
  <c r="CF282" i="9"/>
  <c r="DU594" i="9"/>
  <c r="DX594" i="9" s="1"/>
  <c r="DU488" i="9"/>
  <c r="DX488" i="9" s="1"/>
  <c r="CF907" i="9"/>
  <c r="DU255" i="9"/>
  <c r="DX255" i="9" s="1"/>
  <c r="CE301" i="9"/>
  <c r="CD301" i="9"/>
  <c r="CC301" i="9"/>
  <c r="CF280" i="9"/>
  <c r="DU492" i="9"/>
  <c r="DX492" i="9" s="1"/>
  <c r="CF262" i="9"/>
  <c r="CE294" i="9"/>
  <c r="CD294" i="9"/>
  <c r="CC294" i="9"/>
  <c r="CE321" i="9"/>
  <c r="CD321" i="9"/>
  <c r="CC321" i="9"/>
  <c r="CD849" i="9"/>
  <c r="CE849" i="9"/>
  <c r="CC849" i="9"/>
  <c r="CE806" i="9"/>
  <c r="CC806" i="9"/>
  <c r="CD806" i="9"/>
  <c r="CE256" i="9"/>
  <c r="CD256" i="9"/>
  <c r="CC256" i="9"/>
  <c r="CF934" i="9"/>
  <c r="CE260" i="9"/>
  <c r="CD260" i="9"/>
  <c r="CC260" i="9"/>
  <c r="CF265" i="9"/>
  <c r="DU104" i="9"/>
  <c r="DX104" i="9" s="1"/>
  <c r="CF298" i="9"/>
  <c r="CF889" i="9"/>
  <c r="CD906" i="9"/>
  <c r="CE906" i="9"/>
  <c r="CC906" i="9"/>
  <c r="CD57" i="9"/>
  <c r="CE57" i="9"/>
  <c r="CC57" i="9"/>
  <c r="CD41" i="9"/>
  <c r="CE41" i="9"/>
  <c r="CC41" i="9"/>
  <c r="CF263" i="9"/>
  <c r="CF283" i="9"/>
  <c r="DU599" i="9"/>
  <c r="DX599" i="9" s="1"/>
  <c r="CF304" i="9"/>
  <c r="CE258" i="9"/>
  <c r="CD258" i="9"/>
  <c r="CC258" i="9"/>
  <c r="CE269" i="9"/>
  <c r="CD269" i="9"/>
  <c r="CC269" i="9"/>
  <c r="CF300" i="9"/>
  <c r="CD83" i="9"/>
  <c r="CE83" i="9"/>
  <c r="CC83" i="9"/>
  <c r="CD85" i="9"/>
  <c r="CE85" i="9"/>
  <c r="CC85" i="9"/>
  <c r="CE309" i="9"/>
  <c r="CD309" i="9"/>
  <c r="CC309" i="9"/>
  <c r="CF305" i="9"/>
  <c r="CF958" i="9"/>
  <c r="DU460" i="9"/>
  <c r="DX460" i="9" s="1"/>
  <c r="DU490" i="9"/>
  <c r="DX490" i="9" s="1"/>
  <c r="DU678" i="9"/>
  <c r="DX678" i="9" s="1"/>
  <c r="CD850" i="9"/>
  <c r="CC850" i="9"/>
  <c r="CE850" i="9"/>
  <c r="DU100" i="9"/>
  <c r="DX100" i="9" s="1"/>
  <c r="CF275" i="9"/>
  <c r="CF271" i="9"/>
  <c r="DU457" i="9"/>
  <c r="DX457" i="9" s="1"/>
  <c r="CE255" i="9"/>
  <c r="CD255" i="9"/>
  <c r="CC255" i="9"/>
  <c r="CF267" i="9"/>
  <c r="CF266" i="9"/>
  <c r="CD858" i="9"/>
  <c r="CE858" i="9"/>
  <c r="CC858" i="9"/>
  <c r="CE34" i="9"/>
  <c r="CD34" i="9"/>
  <c r="CC34" i="9"/>
  <c r="CE112" i="9"/>
  <c r="CD112" i="9"/>
  <c r="CC112" i="9"/>
  <c r="CD105" i="9"/>
  <c r="CE105" i="9"/>
  <c r="CC105" i="9"/>
  <c r="CD898" i="9"/>
  <c r="CE898" i="9"/>
  <c r="CC898" i="9"/>
  <c r="CF293" i="9"/>
  <c r="CD98" i="9"/>
  <c r="CE98" i="9"/>
  <c r="CC98" i="9"/>
  <c r="DU456" i="9"/>
  <c r="DX456" i="9" s="1"/>
  <c r="CE412" i="9"/>
  <c r="CC412" i="9"/>
  <c r="CD412" i="9"/>
  <c r="CF39" i="9"/>
  <c r="CD109" i="9"/>
  <c r="CE109" i="9"/>
  <c r="CC109" i="9"/>
  <c r="CE259" i="9"/>
  <c r="CD259" i="9"/>
  <c r="CC259" i="9"/>
  <c r="DU526" i="9"/>
  <c r="DX526" i="9" s="1"/>
  <c r="CE413" i="9"/>
  <c r="CC413" i="9"/>
  <c r="CD413" i="9"/>
  <c r="DU552" i="9"/>
  <c r="DX552" i="9" s="1"/>
  <c r="CF886" i="9"/>
  <c r="CE311" i="9"/>
  <c r="CD311" i="9"/>
  <c r="CC311" i="9"/>
  <c r="DU591" i="9"/>
  <c r="DX591" i="9" s="1"/>
  <c r="CE411" i="9"/>
  <c r="CD411" i="9"/>
  <c r="CC411" i="9"/>
  <c r="DU675" i="9"/>
  <c r="DX675" i="9" s="1"/>
  <c r="CD840" i="9"/>
  <c r="CE840" i="9"/>
  <c r="CC840" i="9"/>
  <c r="CE895" i="9"/>
  <c r="CD895" i="9"/>
  <c r="CC895" i="9"/>
  <c r="CF888" i="9"/>
  <c r="CE903" i="9"/>
  <c r="CC903" i="9"/>
  <c r="CD903" i="9"/>
  <c r="CC918" i="9"/>
  <c r="CE918" i="9"/>
  <c r="CD918" i="9"/>
  <c r="CF270" i="9"/>
  <c r="CF284" i="9"/>
  <c r="DU630" i="9"/>
  <c r="DX630" i="9" s="1"/>
  <c r="CE924" i="9"/>
  <c r="CD924" i="9"/>
  <c r="CC924" i="9"/>
  <c r="DU21" i="9"/>
  <c r="DX21" i="9" s="1"/>
  <c r="DU71" i="9"/>
  <c r="DX71" i="9" s="1"/>
  <c r="DU134" i="9"/>
  <c r="DX134" i="9" s="1"/>
  <c r="DU223" i="9"/>
  <c r="DX223" i="9" s="1"/>
  <c r="DU238" i="9"/>
  <c r="DX238" i="9" s="1"/>
  <c r="DU794" i="9"/>
  <c r="DX794" i="9" s="1"/>
  <c r="CD846" i="9"/>
  <c r="CE846" i="9"/>
  <c r="CC846" i="9"/>
  <c r="CE254" i="9"/>
  <c r="CD254" i="9"/>
  <c r="CC254" i="9"/>
  <c r="CF337" i="9"/>
  <c r="CF962" i="9"/>
  <c r="CC966" i="9"/>
  <c r="CD966" i="9"/>
  <c r="CE966" i="9"/>
  <c r="DU568" i="9"/>
  <c r="DX568" i="9" s="1"/>
  <c r="CE143" i="9"/>
  <c r="CC143" i="9"/>
  <c r="CD143" i="9"/>
  <c r="CE287" i="9"/>
  <c r="CD287" i="9"/>
  <c r="CC287" i="9"/>
  <c r="CF302" i="9"/>
  <c r="CE292" i="9"/>
  <c r="CD292" i="9"/>
  <c r="CC292" i="9"/>
  <c r="CF279" i="9"/>
  <c r="DU546" i="9"/>
  <c r="DX546" i="9" s="1"/>
  <c r="CC890" i="9"/>
  <c r="CD890" i="9"/>
  <c r="CE890" i="9"/>
  <c r="CE31" i="9"/>
  <c r="CC31" i="9"/>
  <c r="CD31" i="9"/>
  <c r="CE30" i="9"/>
  <c r="CC30" i="9"/>
  <c r="CD30" i="9"/>
  <c r="CF37" i="9"/>
  <c r="CE276" i="9"/>
  <c r="CD276" i="9"/>
  <c r="CC276" i="9"/>
  <c r="CF329" i="9"/>
  <c r="CD587" i="9"/>
  <c r="CE587" i="9"/>
  <c r="CC587" i="9"/>
  <c r="CE837" i="9"/>
  <c r="CC837" i="9"/>
  <c r="CD837" i="9"/>
  <c r="CE835" i="9"/>
  <c r="CD835" i="9"/>
  <c r="CC835" i="9"/>
  <c r="CF892" i="9"/>
  <c r="CD902" i="9"/>
  <c r="CE902" i="9"/>
  <c r="CC902" i="9"/>
  <c r="CF281" i="9"/>
  <c r="CE261" i="9"/>
  <c r="CD261" i="9"/>
  <c r="CC261" i="9"/>
  <c r="DU424" i="9"/>
  <c r="DX424" i="9" s="1"/>
  <c r="DU473" i="9"/>
  <c r="DX473" i="9" s="1"/>
  <c r="DU493" i="9"/>
  <c r="DX493" i="9" s="1"/>
  <c r="CF807" i="9"/>
  <c r="CF274" i="9"/>
  <c r="CF299" i="9"/>
  <c r="DU626" i="9"/>
  <c r="DX626" i="9" s="1"/>
  <c r="CE935" i="9"/>
  <c r="CC935" i="9"/>
  <c r="CD935" i="9"/>
  <c r="CF278" i="9"/>
  <c r="CE805" i="9"/>
  <c r="CD805" i="9"/>
  <c r="CC805" i="9"/>
  <c r="CF291" i="9"/>
  <c r="CE317" i="9"/>
  <c r="CD317" i="9"/>
  <c r="CC317" i="9"/>
  <c r="DU524" i="9"/>
  <c r="DX524" i="9" s="1"/>
  <c r="CE333" i="9"/>
  <c r="CD333" i="9"/>
  <c r="CC333" i="9"/>
  <c r="CF272" i="9"/>
  <c r="CE295" i="9"/>
  <c r="CD295" i="9"/>
  <c r="CC295" i="9"/>
  <c r="CF303" i="9"/>
  <c r="DU590" i="9"/>
  <c r="DX590" i="9" s="1"/>
  <c r="DU793" i="9"/>
  <c r="DX793" i="9" s="1"/>
  <c r="CF831" i="9"/>
  <c r="CE268" i="9"/>
  <c r="CD268" i="9"/>
  <c r="CC268" i="9"/>
  <c r="CF273" i="9"/>
  <c r="CF264" i="9"/>
  <c r="CE810" i="9"/>
  <c r="CD810" i="9"/>
  <c r="CC810" i="9"/>
  <c r="CE927" i="9"/>
  <c r="CC927" i="9"/>
  <c r="CD927" i="9"/>
  <c r="CE899" i="9"/>
  <c r="CD899" i="9"/>
  <c r="CC899" i="9"/>
  <c r="CC84" i="9"/>
  <c r="CD84" i="9"/>
  <c r="CE84" i="9"/>
  <c r="CD101" i="9"/>
  <c r="CE101" i="9"/>
  <c r="CC101" i="9"/>
  <c r="CE799" i="9"/>
  <c r="CD799" i="9"/>
  <c r="CC799" i="9"/>
  <c r="CE923" i="9"/>
  <c r="CD923" i="9"/>
  <c r="CC923" i="9"/>
  <c r="CF290" i="9"/>
  <c r="CE277" i="9"/>
  <c r="CD277" i="9"/>
  <c r="CC277" i="9"/>
  <c r="CE286" i="9"/>
  <c r="CD286" i="9"/>
  <c r="CC286" i="9"/>
  <c r="CF285" i="9"/>
  <c r="CE313" i="9"/>
  <c r="CD313" i="9"/>
  <c r="CC313" i="9"/>
  <c r="CD894" i="9"/>
  <c r="CE894" i="9"/>
  <c r="CC894" i="9"/>
  <c r="CE33" i="9"/>
  <c r="CD33" i="9"/>
  <c r="CC33" i="9"/>
  <c r="CE104" i="9"/>
  <c r="CD104" i="9"/>
  <c r="CC104" i="9"/>
  <c r="DU317" i="9"/>
  <c r="DX317" i="9" s="1"/>
  <c r="CE257" i="9"/>
  <c r="CD257" i="9"/>
  <c r="CC257" i="9"/>
  <c r="CE55" i="9"/>
  <c r="CC55" i="9"/>
  <c r="CD55" i="9"/>
  <c r="CC113" i="9"/>
  <c r="CD113" i="9"/>
  <c r="CE113" i="9"/>
  <c r="CD58" i="9"/>
  <c r="CC58" i="9"/>
  <c r="CE58" i="9"/>
  <c r="CD59" i="9"/>
  <c r="CC59" i="9"/>
  <c r="CE59" i="9"/>
  <c r="CC310" i="9"/>
  <c r="CD310" i="9"/>
  <c r="CE310" i="9"/>
  <c r="CD51" i="9"/>
  <c r="CE51" i="9"/>
  <c r="CC51" i="9"/>
  <c r="DU560" i="9"/>
  <c r="DX560" i="9" s="1"/>
  <c r="CE100" i="9"/>
  <c r="CD100" i="9"/>
  <c r="CC100" i="9"/>
  <c r="CE108" i="9"/>
  <c r="CC108" i="9"/>
  <c r="CD108" i="9"/>
  <c r="DU587" i="9"/>
  <c r="DX587" i="9" s="1"/>
  <c r="CC306" i="9"/>
  <c r="CD306" i="9"/>
  <c r="CE306" i="9"/>
  <c r="CF1004" i="9"/>
  <c r="CE801" i="9"/>
  <c r="CC801" i="9"/>
  <c r="CD801" i="9"/>
  <c r="CF912" i="9"/>
  <c r="CC818" i="9"/>
  <c r="CE818" i="9"/>
  <c r="CD818" i="9"/>
  <c r="CF989" i="9"/>
  <c r="CF971" i="9"/>
  <c r="CE800" i="9"/>
  <c r="CC800" i="9"/>
  <c r="CD800" i="9"/>
  <c r="CF876" i="9"/>
  <c r="CF951" i="9"/>
  <c r="CF982" i="9"/>
  <c r="CF995" i="9"/>
  <c r="CF813" i="9"/>
  <c r="CF998" i="9"/>
  <c r="CF999" i="9"/>
  <c r="CF797" i="9"/>
  <c r="CF987" i="9"/>
  <c r="CE864" i="9"/>
  <c r="CC864" i="9"/>
  <c r="CD864" i="9"/>
  <c r="CF1017" i="9"/>
  <c r="CF839" i="9"/>
  <c r="CF1014" i="9"/>
  <c r="DU792" i="9"/>
  <c r="DX792" i="9" s="1"/>
  <c r="CF871" i="9"/>
  <c r="CF972" i="9"/>
  <c r="DU825" i="9"/>
  <c r="DX825" i="9" s="1"/>
  <c r="DU800" i="9"/>
  <c r="DX800" i="9" s="1"/>
  <c r="CF941" i="9"/>
  <c r="DU804" i="9"/>
  <c r="DX804" i="9" s="1"/>
  <c r="DU816" i="9"/>
  <c r="DX816" i="9" s="1"/>
  <c r="CF870" i="9"/>
  <c r="CF911" i="9"/>
  <c r="CD794" i="9"/>
  <c r="CE794" i="9"/>
  <c r="CC794" i="9"/>
  <c r="CC820" i="9"/>
  <c r="CD820" i="9"/>
  <c r="CE820" i="9"/>
  <c r="DU822" i="9"/>
  <c r="DX822" i="9" s="1"/>
  <c r="CE825" i="9"/>
  <c r="CD825" i="9"/>
  <c r="CC825" i="9"/>
  <c r="CF814" i="9"/>
  <c r="CF986" i="9"/>
  <c r="CF1013" i="9"/>
  <c r="CE869" i="9"/>
  <c r="CD869" i="9"/>
  <c r="CC869" i="9"/>
  <c r="DU877" i="9"/>
  <c r="DX877" i="9" s="1"/>
  <c r="CF973" i="9"/>
  <c r="CF874" i="9"/>
  <c r="CC817" i="9"/>
  <c r="CE817" i="9"/>
  <c r="CD817" i="9"/>
  <c r="CC815" i="9"/>
  <c r="CD815" i="9"/>
  <c r="CE815" i="9"/>
  <c r="CF947" i="9"/>
  <c r="CF981" i="9"/>
  <c r="CF1000" i="9"/>
  <c r="CC822" i="9"/>
  <c r="CD822" i="9"/>
  <c r="CE822" i="9"/>
  <c r="CF845" i="9"/>
  <c r="CF978" i="9"/>
  <c r="DU865" i="9"/>
  <c r="DX865" i="9" s="1"/>
  <c r="CE877" i="9"/>
  <c r="CD877" i="9"/>
  <c r="CC877" i="9"/>
  <c r="CF868" i="9"/>
  <c r="CF1002" i="9"/>
  <c r="CE790" i="9"/>
  <c r="CC790" i="9"/>
  <c r="CD790" i="9"/>
  <c r="DU819" i="9"/>
  <c r="DX819" i="9" s="1"/>
  <c r="CF975" i="9"/>
  <c r="CF879" i="9"/>
  <c r="CF919" i="9"/>
  <c r="CF1016" i="9"/>
  <c r="CC803" i="9"/>
  <c r="CD803" i="9"/>
  <c r="CE803" i="9"/>
  <c r="CC802" i="9"/>
  <c r="CD802" i="9"/>
  <c r="CE802" i="9"/>
  <c r="DU821" i="9"/>
  <c r="DX821" i="9" s="1"/>
  <c r="CF960" i="9"/>
  <c r="CF937" i="9"/>
  <c r="CF953" i="9"/>
  <c r="CF1001" i="9"/>
  <c r="CF915" i="9"/>
  <c r="CE873" i="9"/>
  <c r="CD873" i="9"/>
  <c r="CC873" i="9"/>
  <c r="CF1005" i="9"/>
  <c r="CF824" i="9"/>
  <c r="CF969" i="9"/>
  <c r="CF985" i="9"/>
  <c r="CF920" i="9"/>
  <c r="CF980" i="9"/>
  <c r="CF984" i="9"/>
  <c r="CE787" i="9"/>
  <c r="CC787" i="9"/>
  <c r="CD787" i="9"/>
  <c r="CF1009" i="9"/>
  <c r="DU802" i="9"/>
  <c r="DX802" i="9" s="1"/>
  <c r="CC821" i="9"/>
  <c r="CE821" i="9"/>
  <c r="CD821" i="9"/>
  <c r="CF943" i="9"/>
  <c r="CF1003" i="9"/>
  <c r="DU789" i="9"/>
  <c r="DX789" i="9" s="1"/>
  <c r="CE789" i="9"/>
  <c r="CC789" i="9"/>
  <c r="CD789" i="9"/>
  <c r="CF796" i="9"/>
  <c r="CC804" i="9"/>
  <c r="CD804" i="9"/>
  <c r="CE804" i="9"/>
  <c r="CF878" i="9"/>
  <c r="CF961" i="9"/>
  <c r="DU829" i="9"/>
  <c r="DX829" i="9" s="1"/>
  <c r="CF997" i="9"/>
  <c r="CF786" i="9"/>
  <c r="DU820" i="9"/>
  <c r="DX820" i="9" s="1"/>
  <c r="CF843" i="9"/>
  <c r="CF867" i="9"/>
  <c r="CF994" i="9"/>
  <c r="CF1006" i="9"/>
  <c r="DU788" i="9"/>
  <c r="DX788" i="9" s="1"/>
  <c r="DU801" i="9"/>
  <c r="DX801" i="9" s="1"/>
  <c r="CF1015" i="9"/>
  <c r="DU818" i="9"/>
  <c r="DX818" i="9" s="1"/>
  <c r="CF828" i="9"/>
  <c r="CF859" i="9"/>
  <c r="CE865" i="9"/>
  <c r="CD865" i="9"/>
  <c r="CC865" i="9"/>
  <c r="CF977" i="9"/>
  <c r="CF993" i="9"/>
  <c r="CF866" i="9"/>
  <c r="CF976" i="9"/>
  <c r="CF983" i="9"/>
  <c r="CF967" i="9"/>
  <c r="CF949" i="9"/>
  <c r="CF974" i="9"/>
  <c r="CF841" i="9"/>
  <c r="DU791" i="9"/>
  <c r="DX791" i="9" s="1"/>
  <c r="CE793" i="9"/>
  <c r="CC793" i="9"/>
  <c r="CD793" i="9"/>
  <c r="CC829" i="9"/>
  <c r="CD829" i="9"/>
  <c r="CE829" i="9"/>
  <c r="CF968" i="9"/>
  <c r="CF964" i="9"/>
  <c r="CC788" i="9"/>
  <c r="CD788" i="9"/>
  <c r="CE788" i="9"/>
  <c r="CF795" i="9"/>
  <c r="CF970" i="9"/>
  <c r="CF823" i="9"/>
  <c r="CF1010" i="9"/>
  <c r="CF785" i="9"/>
  <c r="DU790" i="9"/>
  <c r="DX790" i="9" s="1"/>
  <c r="CE792" i="9"/>
  <c r="CC792" i="9"/>
  <c r="CD792" i="9"/>
  <c r="CC819" i="9"/>
  <c r="CD819" i="9"/>
  <c r="CE819" i="9"/>
  <c r="CF827" i="9"/>
  <c r="CF979" i="9"/>
  <c r="DU803" i="9"/>
  <c r="DX803" i="9" s="1"/>
  <c r="CF939" i="9"/>
  <c r="CF955" i="9"/>
  <c r="CC816" i="9"/>
  <c r="CD816" i="9"/>
  <c r="CE816" i="9"/>
  <c r="CF875" i="9"/>
  <c r="CF880" i="9"/>
  <c r="CF1012" i="9"/>
  <c r="CE791" i="9"/>
  <c r="CC791" i="9"/>
  <c r="CD791" i="9"/>
  <c r="CF847" i="9"/>
  <c r="CF992" i="9"/>
  <c r="CF991" i="9"/>
  <c r="CF996" i="9"/>
  <c r="CF826" i="9"/>
  <c r="CF872" i="9"/>
  <c r="CF957" i="9"/>
  <c r="DU869" i="9"/>
  <c r="DX869" i="9" s="1"/>
  <c r="CF916" i="9"/>
  <c r="CF988" i="9"/>
  <c r="CF1011" i="9"/>
  <c r="CF1007" i="9"/>
  <c r="CF1008" i="9"/>
  <c r="DU817" i="9"/>
  <c r="DX817" i="9" s="1"/>
  <c r="DU787" i="9"/>
  <c r="DX787" i="9" s="1"/>
  <c r="DU815" i="9"/>
  <c r="DX815" i="9" s="1"/>
  <c r="CF945" i="9"/>
  <c r="CF990" i="9"/>
  <c r="DU873" i="9"/>
  <c r="DX873" i="9" s="1"/>
  <c r="CE23" i="9"/>
  <c r="CC23" i="9"/>
  <c r="CD23" i="9"/>
  <c r="CC139" i="9"/>
  <c r="CD139" i="9"/>
  <c r="CE139" i="9"/>
  <c r="CF166" i="9"/>
  <c r="CF176" i="9"/>
  <c r="CF27" i="9"/>
  <c r="CF94" i="9"/>
  <c r="CF44" i="9"/>
  <c r="CF60" i="9"/>
  <c r="CC149" i="9"/>
  <c r="CE149" i="9"/>
  <c r="CD149" i="9"/>
  <c r="DU242" i="9"/>
  <c r="DX242" i="9" s="1"/>
  <c r="CE245" i="9"/>
  <c r="CC245" i="9"/>
  <c r="CD245" i="9"/>
  <c r="CF252" i="9"/>
  <c r="CF327" i="9"/>
  <c r="CF528" i="9"/>
  <c r="CF316" i="9"/>
  <c r="CF402" i="9"/>
  <c r="CF453" i="9"/>
  <c r="CF579" i="9"/>
  <c r="CF151" i="9"/>
  <c r="CF497" i="9"/>
  <c r="CF554" i="9"/>
  <c r="CF589" i="9"/>
  <c r="CF765" i="9"/>
  <c r="CF773" i="9"/>
  <c r="CF781" i="9"/>
  <c r="CF674" i="9"/>
  <c r="CF668" i="9"/>
  <c r="CF656" i="9"/>
  <c r="CF406" i="9"/>
  <c r="CF671" i="9"/>
  <c r="CF775" i="9"/>
  <c r="CF730" i="9"/>
  <c r="CF694" i="9"/>
  <c r="CF761" i="9"/>
  <c r="CF519" i="9"/>
  <c r="DU15" i="9"/>
  <c r="DX15" i="9" s="1"/>
  <c r="DU17" i="9"/>
  <c r="DX17" i="9" s="1"/>
  <c r="CE22" i="9"/>
  <c r="CC22" i="9"/>
  <c r="CD22" i="9"/>
  <c r="CF128" i="9"/>
  <c r="CF65" i="9"/>
  <c r="CC137" i="9"/>
  <c r="CD137" i="9"/>
  <c r="CE137" i="9"/>
  <c r="CF110" i="9"/>
  <c r="CF157" i="9"/>
  <c r="CF213" i="9"/>
  <c r="DU199" i="9"/>
  <c r="DX199" i="9" s="1"/>
  <c r="CF215" i="9"/>
  <c r="DU131" i="9"/>
  <c r="DX131" i="9" s="1"/>
  <c r="DU226" i="9"/>
  <c r="DX226" i="9" s="1"/>
  <c r="CF496" i="9"/>
  <c r="CF521" i="9"/>
  <c r="CF207" i="9"/>
  <c r="CF323" i="9"/>
  <c r="CF426" i="9"/>
  <c r="CF490" i="9"/>
  <c r="CE415" i="9"/>
  <c r="CD415" i="9"/>
  <c r="CC415" i="9"/>
  <c r="CF488" i="9"/>
  <c r="CE248" i="9"/>
  <c r="CC248" i="9"/>
  <c r="CD248" i="9"/>
  <c r="CE246" i="9"/>
  <c r="CC246" i="9"/>
  <c r="CD246" i="9"/>
  <c r="CF308" i="9"/>
  <c r="DU421" i="9"/>
  <c r="DX421" i="9" s="1"/>
  <c r="CF441" i="9"/>
  <c r="CF580" i="9"/>
  <c r="CF500" i="9"/>
  <c r="CF711" i="9"/>
  <c r="CF708" i="9"/>
  <c r="CF724" i="9"/>
  <c r="CF675" i="9"/>
  <c r="CF732" i="9"/>
  <c r="CF699" i="9"/>
  <c r="CF763" i="9"/>
  <c r="CF646" i="9"/>
  <c r="CF563" i="9"/>
  <c r="CF677" i="9"/>
  <c r="CF653" i="9"/>
  <c r="CF706" i="9"/>
  <c r="CF729" i="9"/>
  <c r="CE21" i="9"/>
  <c r="CC21" i="9"/>
  <c r="CD21" i="9"/>
  <c r="DU23" i="9"/>
  <c r="DX23" i="9" s="1"/>
  <c r="DU24" i="9"/>
  <c r="DX24" i="9" s="1"/>
  <c r="DU247" i="9"/>
  <c r="DX247" i="9" s="1"/>
  <c r="CF45" i="9"/>
  <c r="CF121" i="9"/>
  <c r="CF168" i="9"/>
  <c r="CE227" i="9"/>
  <c r="CC227" i="9"/>
  <c r="CD227" i="9"/>
  <c r="CE63" i="9"/>
  <c r="CC63" i="9"/>
  <c r="CD63" i="9"/>
  <c r="CF209" i="9"/>
  <c r="CF158" i="9"/>
  <c r="CF153" i="9"/>
  <c r="DU163" i="9"/>
  <c r="DX163" i="9" s="1"/>
  <c r="CC140" i="9"/>
  <c r="CE140" i="9"/>
  <c r="CD140" i="9"/>
  <c r="CE187" i="9"/>
  <c r="CD187" i="9"/>
  <c r="CC187" i="9"/>
  <c r="DU236" i="9"/>
  <c r="DX236" i="9" s="1"/>
  <c r="CE238" i="9"/>
  <c r="CC238" i="9"/>
  <c r="CD238" i="9"/>
  <c r="DU240" i="9"/>
  <c r="DX240" i="9" s="1"/>
  <c r="CE242" i="9"/>
  <c r="CC242" i="9"/>
  <c r="CD242" i="9"/>
  <c r="DU245" i="9"/>
  <c r="DX245" i="9" s="1"/>
  <c r="CF552" i="9"/>
  <c r="CF504" i="9"/>
  <c r="CF438" i="9"/>
  <c r="CF502" i="9"/>
  <c r="CF469" i="9"/>
  <c r="CF574" i="9"/>
  <c r="CF582" i="9"/>
  <c r="CF211" i="9"/>
  <c r="CE250" i="9"/>
  <c r="CC250" i="9"/>
  <c r="CD250" i="9"/>
  <c r="CF512" i="9"/>
  <c r="CF446" i="9"/>
  <c r="CF510" i="9"/>
  <c r="CF513" i="9"/>
  <c r="CF464" i="9"/>
  <c r="CF770" i="9"/>
  <c r="CF778" i="9"/>
  <c r="CF612" i="9"/>
  <c r="CE418" i="9"/>
  <c r="CD418" i="9"/>
  <c r="CC418" i="9"/>
  <c r="CF597" i="9"/>
  <c r="CF614" i="9"/>
  <c r="CF604" i="9"/>
  <c r="CF684" i="9"/>
  <c r="CF547" i="9"/>
  <c r="CF609" i="9"/>
  <c r="CF636" i="9"/>
  <c r="CF713" i="9"/>
  <c r="CE15" i="9"/>
  <c r="CD15" i="9"/>
  <c r="CC15" i="9"/>
  <c r="CE17" i="9"/>
  <c r="CC17" i="9"/>
  <c r="CD17" i="9"/>
  <c r="DU22" i="9"/>
  <c r="DX22" i="9" s="1"/>
  <c r="CC29" i="9"/>
  <c r="CE29" i="9"/>
  <c r="CD29" i="9"/>
  <c r="CF56" i="9"/>
  <c r="CF127" i="9"/>
  <c r="CC133" i="9"/>
  <c r="CE133" i="9"/>
  <c r="CD133" i="9"/>
  <c r="CC145" i="9"/>
  <c r="CD145" i="9"/>
  <c r="CE145" i="9"/>
  <c r="CF47" i="9"/>
  <c r="CE71" i="9"/>
  <c r="CC71" i="9"/>
  <c r="CD71" i="9"/>
  <c r="DU137" i="9"/>
  <c r="DX137" i="9" s="1"/>
  <c r="CF173" i="9"/>
  <c r="CE175" i="9"/>
  <c r="CD175" i="9"/>
  <c r="CC175" i="9"/>
  <c r="CF202" i="9"/>
  <c r="CF178" i="9"/>
  <c r="CC25" i="9"/>
  <c r="CD25" i="9"/>
  <c r="CE25" i="9"/>
  <c r="CF130" i="9"/>
  <c r="CF125" i="9"/>
  <c r="CF164" i="9"/>
  <c r="DU239" i="9"/>
  <c r="DX239" i="9" s="1"/>
  <c r="CE241" i="9"/>
  <c r="CC241" i="9"/>
  <c r="CD241" i="9"/>
  <c r="CF466" i="9"/>
  <c r="CF522" i="9"/>
  <c r="CE226" i="9"/>
  <c r="CC226" i="9"/>
  <c r="CD226" i="9"/>
  <c r="CF436" i="9"/>
  <c r="CF328" i="9"/>
  <c r="CF529" i="9"/>
  <c r="CF546" i="9"/>
  <c r="CE419" i="9"/>
  <c r="CD419" i="9"/>
  <c r="CC419" i="9"/>
  <c r="CF468" i="9"/>
  <c r="CF425" i="9"/>
  <c r="CF508" i="9"/>
  <c r="CF667" i="9"/>
  <c r="CF672" i="9"/>
  <c r="CF662" i="9"/>
  <c r="CF628" i="9"/>
  <c r="CF722" i="9"/>
  <c r="CF687" i="9"/>
  <c r="CF743" i="9"/>
  <c r="CF670" i="9"/>
  <c r="CF756" i="9"/>
  <c r="CF678" i="9"/>
  <c r="CF691" i="9"/>
  <c r="CF755" i="9"/>
  <c r="CF654" i="9"/>
  <c r="DU416" i="9"/>
  <c r="DX416" i="9" s="1"/>
  <c r="CF443" i="9"/>
  <c r="CF608" i="9"/>
  <c r="CF698" i="9"/>
  <c r="CF645" i="9"/>
  <c r="CC24" i="9"/>
  <c r="CE24" i="9"/>
  <c r="CD24" i="9"/>
  <c r="CF42" i="9"/>
  <c r="DU66" i="9"/>
  <c r="DX66" i="9" s="1"/>
  <c r="CF102" i="9"/>
  <c r="CF129" i="9"/>
  <c r="CE152" i="9"/>
  <c r="CD152" i="9"/>
  <c r="CC152" i="9"/>
  <c r="CF99" i="9"/>
  <c r="CF181" i="9"/>
  <c r="CE195" i="9"/>
  <c r="CD195" i="9"/>
  <c r="CC195" i="9"/>
  <c r="CF78" i="9"/>
  <c r="DU230" i="9"/>
  <c r="DX230" i="9" s="1"/>
  <c r="CE232" i="9"/>
  <c r="CC232" i="9"/>
  <c r="CD232" i="9"/>
  <c r="CE240" i="9"/>
  <c r="CC240" i="9"/>
  <c r="CD240" i="9"/>
  <c r="CF319" i="9"/>
  <c r="CF452" i="9"/>
  <c r="CF533" i="9"/>
  <c r="CF516" i="9"/>
  <c r="CF559" i="9"/>
  <c r="CE417" i="9"/>
  <c r="CD417" i="9"/>
  <c r="CC417" i="9"/>
  <c r="CF536" i="9"/>
  <c r="CE251" i="9"/>
  <c r="CC251" i="9"/>
  <c r="CD251" i="9"/>
  <c r="DU249" i="9"/>
  <c r="DX249" i="9" s="1"/>
  <c r="CF465" i="9"/>
  <c r="CF484" i="9"/>
  <c r="CF596" i="9"/>
  <c r="CF759" i="9"/>
  <c r="CF439" i="9"/>
  <c r="CF630" i="9"/>
  <c r="CF772" i="9"/>
  <c r="CF780" i="9"/>
  <c r="CF590" i="9"/>
  <c r="CF655" i="9"/>
  <c r="CF767" i="9"/>
  <c r="CF616" i="9"/>
  <c r="CF624" i="9"/>
  <c r="CF749" i="9"/>
  <c r="CF186" i="9"/>
  <c r="DU133" i="9"/>
  <c r="DX133" i="9" s="1"/>
  <c r="CF107" i="9"/>
  <c r="CF194" i="9"/>
  <c r="CE159" i="9"/>
  <c r="CD159" i="9"/>
  <c r="CC159" i="9"/>
  <c r="CF189" i="9"/>
  <c r="CF40" i="9"/>
  <c r="CF123" i="9"/>
  <c r="CC136" i="9"/>
  <c r="CE136" i="9"/>
  <c r="CD136" i="9"/>
  <c r="DU229" i="9"/>
  <c r="DX229" i="9" s="1"/>
  <c r="CE231" i="9"/>
  <c r="CC231" i="9"/>
  <c r="CD231" i="9"/>
  <c r="DU233" i="9"/>
  <c r="DX233" i="9" s="1"/>
  <c r="CE235" i="9"/>
  <c r="CC235" i="9"/>
  <c r="CD235" i="9"/>
  <c r="DU237" i="9"/>
  <c r="DX237" i="9" s="1"/>
  <c r="CE239" i="9"/>
  <c r="CC239" i="9"/>
  <c r="CD239" i="9"/>
  <c r="DU241" i="9"/>
  <c r="DX241" i="9" s="1"/>
  <c r="CE243" i="9"/>
  <c r="CC243" i="9"/>
  <c r="CD243" i="9"/>
  <c r="CF460" i="9"/>
  <c r="CF493" i="9"/>
  <c r="CF532" i="9"/>
  <c r="DU210" i="9"/>
  <c r="DX210" i="9" s="1"/>
  <c r="DU155" i="9"/>
  <c r="DX155" i="9" s="1"/>
  <c r="CF315" i="9"/>
  <c r="CF474" i="9"/>
  <c r="CF172" i="9"/>
  <c r="CF572" i="9"/>
  <c r="CF432" i="9"/>
  <c r="CF746" i="9"/>
  <c r="CF695" i="9"/>
  <c r="CF692" i="9"/>
  <c r="CF659" i="9"/>
  <c r="CF626" i="9"/>
  <c r="CF683" i="9"/>
  <c r="CF747" i="9"/>
  <c r="CF622" i="9"/>
  <c r="CF539" i="9"/>
  <c r="CF637" i="9"/>
  <c r="CF601" i="9"/>
  <c r="CF709" i="9"/>
  <c r="CF467" i="9"/>
  <c r="CF95" i="9"/>
  <c r="CF160" i="9"/>
  <c r="DU139" i="9"/>
  <c r="DX139" i="9" s="1"/>
  <c r="CC134" i="9"/>
  <c r="CD134" i="9"/>
  <c r="CE134" i="9"/>
  <c r="CF182" i="9"/>
  <c r="CF165" i="9"/>
  <c r="CF118" i="9"/>
  <c r="CF79" i="9"/>
  <c r="CF38" i="9"/>
  <c r="DU148" i="9"/>
  <c r="DX148" i="9" s="1"/>
  <c r="CF142" i="9"/>
  <c r="DU149" i="9"/>
  <c r="DX149" i="9" s="1"/>
  <c r="DU191" i="9"/>
  <c r="DX191" i="9" s="1"/>
  <c r="CE214" i="9"/>
  <c r="CD214" i="9"/>
  <c r="CC214" i="9"/>
  <c r="CF156" i="9"/>
  <c r="CF544" i="9"/>
  <c r="CF476" i="9"/>
  <c r="CF567" i="9"/>
  <c r="CF599" i="9"/>
  <c r="CF615" i="9"/>
  <c r="CF631" i="9"/>
  <c r="CF422" i="9"/>
  <c r="CF486" i="9"/>
  <c r="CF437" i="9"/>
  <c r="CF569" i="9"/>
  <c r="CE201" i="9"/>
  <c r="CC201" i="9"/>
  <c r="CD201" i="9"/>
  <c r="CF212" i="9"/>
  <c r="CF336" i="9"/>
  <c r="DU415" i="9"/>
  <c r="DX415" i="9" s="1"/>
  <c r="CF541" i="9"/>
  <c r="CF575" i="9"/>
  <c r="CF583" i="9"/>
  <c r="CF444" i="9"/>
  <c r="CE218" i="9"/>
  <c r="CD218" i="9"/>
  <c r="CC218" i="9"/>
  <c r="CE249" i="9"/>
  <c r="CC249" i="9"/>
  <c r="CD249" i="9"/>
  <c r="CF430" i="9"/>
  <c r="CF494" i="9"/>
  <c r="CF481" i="9"/>
  <c r="CF515" i="9"/>
  <c r="CF679" i="9"/>
  <c r="CF769" i="9"/>
  <c r="CF777" i="9"/>
  <c r="CF602" i="9"/>
  <c r="CF491" i="9"/>
  <c r="CF463" i="9"/>
  <c r="CF650" i="9"/>
  <c r="CF592" i="9"/>
  <c r="CE62" i="9"/>
  <c r="CD62" i="9"/>
  <c r="CC62" i="9"/>
  <c r="CF115" i="9"/>
  <c r="DU18" i="9"/>
  <c r="DX18" i="9" s="1"/>
  <c r="CF28" i="9"/>
  <c r="CF48" i="9"/>
  <c r="CF75" i="9"/>
  <c r="CC135" i="9"/>
  <c r="CD135" i="9"/>
  <c r="CE135" i="9"/>
  <c r="DU19" i="9"/>
  <c r="DX19" i="9" s="1"/>
  <c r="DU25" i="9"/>
  <c r="DX25" i="9" s="1"/>
  <c r="CF76" i="9"/>
  <c r="CF119" i="9"/>
  <c r="CF161" i="9"/>
  <c r="CF184" i="9"/>
  <c r="DU141" i="9"/>
  <c r="DX141" i="9" s="1"/>
  <c r="DU187" i="9"/>
  <c r="DX187" i="9" s="1"/>
  <c r="DU224" i="9"/>
  <c r="DX224" i="9" s="1"/>
  <c r="CE229" i="9"/>
  <c r="CC229" i="9"/>
  <c r="CD229" i="9"/>
  <c r="DU231" i="9"/>
  <c r="DX231" i="9" s="1"/>
  <c r="CE233" i="9"/>
  <c r="CC233" i="9"/>
  <c r="CD233" i="9"/>
  <c r="DU235" i="9"/>
  <c r="DX235" i="9" s="1"/>
  <c r="CE237" i="9"/>
  <c r="CC237" i="9"/>
  <c r="CD237" i="9"/>
  <c r="CF253" i="9"/>
  <c r="CF450" i="9"/>
  <c r="CF514" i="9"/>
  <c r="CF431" i="9"/>
  <c r="CF509" i="9"/>
  <c r="CF448" i="9"/>
  <c r="CF495" i="9"/>
  <c r="CF603" i="9"/>
  <c r="CF619" i="9"/>
  <c r="CF635" i="9"/>
  <c r="DU250" i="9"/>
  <c r="DX250" i="9" s="1"/>
  <c r="CF564" i="9"/>
  <c r="CE420" i="9"/>
  <c r="CD420" i="9"/>
  <c r="CC420" i="9"/>
  <c r="CF545" i="9"/>
  <c r="CF576" i="9"/>
  <c r="CF584" i="9"/>
  <c r="CF480" i="9"/>
  <c r="CF651" i="9"/>
  <c r="CF535" i="9"/>
  <c r="CF736" i="9"/>
  <c r="CF714" i="9"/>
  <c r="CF735" i="9"/>
  <c r="CF459" i="9"/>
  <c r="CF594" i="9"/>
  <c r="CF738" i="9"/>
  <c r="CF720" i="9"/>
  <c r="CF660" i="9"/>
  <c r="CF731" i="9"/>
  <c r="CF598" i="9"/>
  <c r="CF693" i="9"/>
  <c r="CF717" i="9"/>
  <c r="CF633" i="9"/>
  <c r="CF758" i="9"/>
  <c r="CF52" i="9"/>
  <c r="DU138" i="9"/>
  <c r="DX138" i="9" s="1"/>
  <c r="CF185" i="9"/>
  <c r="CF77" i="9"/>
  <c r="CF221" i="9"/>
  <c r="CF169" i="9"/>
  <c r="CF124" i="9"/>
  <c r="CE179" i="9"/>
  <c r="CD179" i="9"/>
  <c r="CC179" i="9"/>
  <c r="CF565" i="9"/>
  <c r="CF517" i="9"/>
  <c r="CF578" i="9"/>
  <c r="CF586" i="9"/>
  <c r="CF427" i="9"/>
  <c r="DU201" i="9"/>
  <c r="DX201" i="9" s="1"/>
  <c r="CF530" i="9"/>
  <c r="CF428" i="9"/>
  <c r="CF198" i="9"/>
  <c r="CF208" i="9"/>
  <c r="CE421" i="9"/>
  <c r="CD421" i="9"/>
  <c r="CC421" i="9"/>
  <c r="CF433" i="9"/>
  <c r="CF456" i="9"/>
  <c r="CF766" i="9"/>
  <c r="CF774" i="9"/>
  <c r="CF782" i="9"/>
  <c r="CF666" i="9"/>
  <c r="CF712" i="9"/>
  <c r="CF664" i="9"/>
  <c r="CF507" i="9"/>
  <c r="CF455" i="9"/>
  <c r="CF716" i="9"/>
  <c r="CE416" i="9"/>
  <c r="CD416" i="9"/>
  <c r="CC416" i="9"/>
  <c r="CF689" i="9"/>
  <c r="CF725" i="9"/>
  <c r="CF661" i="9"/>
  <c r="CF745" i="9"/>
  <c r="CF754" i="9"/>
  <c r="CF170" i="9"/>
  <c r="DU145" i="9"/>
  <c r="DX145" i="9" s="1"/>
  <c r="CE18" i="9"/>
  <c r="CC18" i="9"/>
  <c r="CD18" i="9"/>
  <c r="DU144" i="9"/>
  <c r="DX144" i="9" s="1"/>
  <c r="CE144" i="9"/>
  <c r="CC144" i="9"/>
  <c r="CD144" i="9"/>
  <c r="CF64" i="9"/>
  <c r="CF69" i="9"/>
  <c r="CF96" i="9"/>
  <c r="DU135" i="9"/>
  <c r="DX135" i="9" s="1"/>
  <c r="CE19" i="9"/>
  <c r="CC19" i="9"/>
  <c r="CD19" i="9"/>
  <c r="CF53" i="9"/>
  <c r="CF68" i="9"/>
  <c r="CE163" i="9"/>
  <c r="CD163" i="9"/>
  <c r="CC163" i="9"/>
  <c r="DU179" i="9"/>
  <c r="DX179" i="9" s="1"/>
  <c r="CE224" i="9"/>
  <c r="CC224" i="9"/>
  <c r="CD224" i="9"/>
  <c r="CF549" i="9"/>
  <c r="CF577" i="9"/>
  <c r="CF585" i="9"/>
  <c r="CF461" i="9"/>
  <c r="CF492" i="9"/>
  <c r="CF339" i="9"/>
  <c r="CF458" i="9"/>
  <c r="DU417" i="9"/>
  <c r="DX417" i="9" s="1"/>
  <c r="CF557" i="9"/>
  <c r="CF505" i="9"/>
  <c r="DU418" i="9"/>
  <c r="DX418" i="9" s="1"/>
  <c r="CF634" i="9"/>
  <c r="CF593" i="9"/>
  <c r="CF503" i="9"/>
  <c r="CF479" i="9"/>
  <c r="CF527" i="9"/>
  <c r="CF739" i="9"/>
  <c r="CF605" i="9"/>
  <c r="CF690" i="9"/>
  <c r="CF721" i="9"/>
  <c r="CF757" i="9"/>
  <c r="CF625" i="9"/>
  <c r="CF737" i="9"/>
  <c r="CF73" i="9"/>
  <c r="CE66" i="9"/>
  <c r="CD66" i="9"/>
  <c r="CC66" i="9"/>
  <c r="DU70" i="9"/>
  <c r="DX70" i="9" s="1"/>
  <c r="DU132" i="9"/>
  <c r="DX132" i="9" s="1"/>
  <c r="CF122" i="9"/>
  <c r="CF82" i="9"/>
  <c r="DU183" i="9"/>
  <c r="DX183" i="9" s="1"/>
  <c r="CF180" i="9"/>
  <c r="DU228" i="9"/>
  <c r="DX228" i="9" s="1"/>
  <c r="DU225" i="9"/>
  <c r="DX225" i="9" s="1"/>
  <c r="CE230" i="9"/>
  <c r="CC230" i="9"/>
  <c r="CD230" i="9"/>
  <c r="CF568" i="9"/>
  <c r="CF470" i="9"/>
  <c r="CF534" i="9"/>
  <c r="CF525" i="9"/>
  <c r="CF472" i="9"/>
  <c r="CF324" i="9"/>
  <c r="CF320" i="9"/>
  <c r="CF566" i="9"/>
  <c r="CF551" i="9"/>
  <c r="CF591" i="9"/>
  <c r="CF607" i="9"/>
  <c r="CF623" i="9"/>
  <c r="CF639" i="9"/>
  <c r="DU251" i="9"/>
  <c r="DX251" i="9" s="1"/>
  <c r="CF478" i="9"/>
  <c r="CF449" i="9"/>
  <c r="CF451" i="9"/>
  <c r="CF610" i="9"/>
  <c r="CF663" i="9"/>
  <c r="CF768" i="9"/>
  <c r="CF776" i="9"/>
  <c r="CF499" i="9"/>
  <c r="CF752" i="9"/>
  <c r="CF702" i="9"/>
  <c r="CF771" i="9"/>
  <c r="CF779" i="9"/>
  <c r="CF638" i="9"/>
  <c r="CF753" i="9"/>
  <c r="CF681" i="9"/>
  <c r="CF629" i="9"/>
  <c r="CF640" i="9"/>
  <c r="CF46" i="9"/>
  <c r="CF154" i="9"/>
  <c r="CF146" i="9"/>
  <c r="CE70" i="9"/>
  <c r="CD70" i="9"/>
  <c r="CC70" i="9"/>
  <c r="CF126" i="9"/>
  <c r="CE167" i="9"/>
  <c r="CD167" i="9"/>
  <c r="CC167" i="9"/>
  <c r="DU195" i="9"/>
  <c r="DX195" i="9" s="1"/>
  <c r="DU175" i="9"/>
  <c r="DX175" i="9" s="1"/>
  <c r="CE199" i="9"/>
  <c r="CD199" i="9"/>
  <c r="CC199" i="9"/>
  <c r="CF72" i="9"/>
  <c r="CC131" i="9"/>
  <c r="CD131" i="9"/>
  <c r="CE131" i="9"/>
  <c r="DU136" i="9"/>
  <c r="DX136" i="9" s="1"/>
  <c r="CF220" i="9"/>
  <c r="CE244" i="9"/>
  <c r="CC244" i="9"/>
  <c r="CD244" i="9"/>
  <c r="CE223" i="9"/>
  <c r="CC223" i="9"/>
  <c r="CD223" i="9"/>
  <c r="CF434" i="9"/>
  <c r="CF498" i="9"/>
  <c r="CF573" i="9"/>
  <c r="CF581" i="9"/>
  <c r="CF558" i="9"/>
  <c r="CF477" i="9"/>
  <c r="CF471" i="9"/>
  <c r="CF556" i="9"/>
  <c r="DU248" i="9"/>
  <c r="DX248" i="9" s="1"/>
  <c r="CF219" i="9"/>
  <c r="DU246" i="9"/>
  <c r="DX246" i="9" s="1"/>
  <c r="CF489" i="9"/>
  <c r="CF440" i="9"/>
  <c r="CF540" i="9"/>
  <c r="CF595" i="9"/>
  <c r="CF611" i="9"/>
  <c r="CF627" i="9"/>
  <c r="CF643" i="9"/>
  <c r="CF728" i="9"/>
  <c r="CF710" i="9"/>
  <c r="CF727" i="9"/>
  <c r="CF652" i="9"/>
  <c r="CF680" i="9"/>
  <c r="CF704" i="9"/>
  <c r="CF620" i="9"/>
  <c r="CF723" i="9"/>
  <c r="CF657" i="9"/>
  <c r="CF665" i="9"/>
  <c r="CF423" i="9"/>
  <c r="CF644" i="9"/>
  <c r="CF600" i="9"/>
  <c r="CF92" i="9"/>
  <c r="CF217" i="9"/>
  <c r="CE247" i="9"/>
  <c r="CC247" i="9"/>
  <c r="CD247" i="9"/>
  <c r="CF150" i="9"/>
  <c r="DU152" i="9"/>
  <c r="DX152" i="9" s="1"/>
  <c r="CF61" i="9"/>
  <c r="DU227" i="9"/>
  <c r="DX227" i="9" s="1"/>
  <c r="CF74" i="9"/>
  <c r="CC132" i="9"/>
  <c r="CE132" i="9"/>
  <c r="CD132" i="9"/>
  <c r="CF49" i="9"/>
  <c r="CF67" i="9"/>
  <c r="CF174" i="9"/>
  <c r="CE148" i="9"/>
  <c r="CC148" i="9"/>
  <c r="CD148" i="9"/>
  <c r="CE183" i="9"/>
  <c r="CD183" i="9"/>
  <c r="CC183" i="9"/>
  <c r="DU214" i="9"/>
  <c r="DX214" i="9" s="1"/>
  <c r="CE228" i="9"/>
  <c r="CC228" i="9"/>
  <c r="CD228" i="9"/>
  <c r="CE225" i="9"/>
  <c r="CC225" i="9"/>
  <c r="CD225" i="9"/>
  <c r="DU234" i="9"/>
  <c r="DX234" i="9" s="1"/>
  <c r="CE236" i="9"/>
  <c r="CC236" i="9"/>
  <c r="CD236" i="9"/>
  <c r="CF335" i="9"/>
  <c r="CF485" i="9"/>
  <c r="CF543" i="9"/>
  <c r="CE171" i="9"/>
  <c r="CD171" i="9"/>
  <c r="CC171" i="9"/>
  <c r="CF424" i="9"/>
  <c r="CF570" i="9"/>
  <c r="CF618" i="9"/>
  <c r="CF588" i="9"/>
  <c r="CF734" i="9"/>
  <c r="CF658" i="9"/>
  <c r="CF617" i="9"/>
  <c r="CF641" i="9"/>
  <c r="CF649" i="9"/>
  <c r="CF621" i="9"/>
  <c r="CF741" i="9"/>
  <c r="CF682" i="9"/>
  <c r="DU29" i="9"/>
  <c r="DX29" i="9" s="1"/>
  <c r="DU159" i="9"/>
  <c r="DX159" i="9" s="1"/>
  <c r="DU167" i="9"/>
  <c r="DX167" i="9" s="1"/>
  <c r="CF26" i="9"/>
  <c r="CF162" i="9"/>
  <c r="CF177" i="9"/>
  <c r="CC141" i="9"/>
  <c r="CD141" i="9"/>
  <c r="CE141" i="9"/>
  <c r="DU244" i="9"/>
  <c r="DX244" i="9" s="1"/>
  <c r="CF332" i="9"/>
  <c r="CF216" i="9"/>
  <c r="CF429" i="9"/>
  <c r="CF537" i="9"/>
  <c r="CE210" i="9"/>
  <c r="CD210" i="9"/>
  <c r="CC210" i="9"/>
  <c r="CF331" i="9"/>
  <c r="CF442" i="9"/>
  <c r="CF506" i="9"/>
  <c r="CF473" i="9"/>
  <c r="CF760" i="9"/>
  <c r="CF523" i="9"/>
  <c r="CF719" i="9"/>
  <c r="CF744" i="9"/>
  <c r="CF632" i="9"/>
  <c r="CF740" i="9"/>
  <c r="CF487" i="9"/>
  <c r="CF715" i="9"/>
  <c r="CF571" i="9"/>
  <c r="CF701" i="9"/>
  <c r="CF685" i="9"/>
  <c r="CF718" i="9"/>
  <c r="CF733" i="9"/>
  <c r="DU62" i="9"/>
  <c r="DX62" i="9" s="1"/>
  <c r="CC138" i="9"/>
  <c r="CD138" i="9"/>
  <c r="CE138" i="9"/>
  <c r="CF190" i="9"/>
  <c r="DU232" i="9"/>
  <c r="DX232" i="9" s="1"/>
  <c r="CE234" i="9"/>
  <c r="CC234" i="9"/>
  <c r="CD234" i="9"/>
  <c r="CF560" i="9"/>
  <c r="CF410" i="9"/>
  <c r="CF454" i="9"/>
  <c r="CF518" i="9"/>
  <c r="CF501" i="9"/>
  <c r="CE155" i="9"/>
  <c r="CD155" i="9"/>
  <c r="CC155" i="9"/>
  <c r="CF312" i="9"/>
  <c r="CF550" i="9"/>
  <c r="DU420" i="9"/>
  <c r="DX420" i="9" s="1"/>
  <c r="CF531" i="9"/>
  <c r="CF193" i="9"/>
  <c r="CF188" i="9"/>
  <c r="DU218" i="9"/>
  <c r="DX218" i="9" s="1"/>
  <c r="CF462" i="9"/>
  <c r="CF561" i="9"/>
  <c r="CF435" i="9"/>
  <c r="CF648" i="9"/>
  <c r="CF483" i="9"/>
  <c r="CF647" i="9"/>
  <c r="CF606" i="9"/>
  <c r="CF642" i="9"/>
  <c r="CF676" i="9"/>
  <c r="DU414" i="9"/>
  <c r="DX414" i="9" s="1"/>
  <c r="CF475" i="9"/>
  <c r="CF700" i="9"/>
  <c r="CF764" i="9"/>
  <c r="CF697" i="9"/>
  <c r="CF742" i="9"/>
  <c r="CF673" i="9"/>
  <c r="CF511" i="9"/>
  <c r="CF555" i="9"/>
  <c r="CF120" i="9"/>
  <c r="DU63" i="9"/>
  <c r="DX63" i="9" s="1"/>
  <c r="CF90" i="9"/>
  <c r="CF93" i="9"/>
  <c r="CF87" i="9"/>
  <c r="CE191" i="9"/>
  <c r="CD191" i="9"/>
  <c r="CC191" i="9"/>
  <c r="CF200" i="9"/>
  <c r="DU243" i="9"/>
  <c r="DX243" i="9" s="1"/>
  <c r="CF482" i="9"/>
  <c r="CF538" i="9"/>
  <c r="CF542" i="9"/>
  <c r="CF445" i="9"/>
  <c r="CF553" i="9"/>
  <c r="CF562" i="9"/>
  <c r="CF548" i="9"/>
  <c r="CF520" i="9"/>
  <c r="DU171" i="9"/>
  <c r="DX171" i="9" s="1"/>
  <c r="CE203" i="9"/>
  <c r="CD203" i="9"/>
  <c r="CC203" i="9"/>
  <c r="CF526" i="9"/>
  <c r="CF457" i="9"/>
  <c r="CF524" i="9"/>
  <c r="CF696" i="9"/>
  <c r="CF686" i="9"/>
  <c r="CF726" i="9"/>
  <c r="CF703" i="9"/>
  <c r="CF751" i="9"/>
  <c r="CF447" i="9"/>
  <c r="CF688" i="9"/>
  <c r="CF707" i="9"/>
  <c r="CE414" i="9"/>
  <c r="CD414" i="9"/>
  <c r="CC414" i="9"/>
  <c r="CF748" i="9"/>
  <c r="CF613" i="9"/>
  <c r="CF762" i="9"/>
  <c r="CF750" i="9"/>
  <c r="CF669" i="9"/>
  <c r="CF705" i="9"/>
  <c r="C19" i="5"/>
  <c r="D10" i="5"/>
  <c r="C20" i="5"/>
  <c r="D11" i="5"/>
  <c r="C22" i="5"/>
  <c r="D13" i="5"/>
  <c r="C23" i="5"/>
  <c r="D14" i="5"/>
  <c r="I21" i="1"/>
  <c r="H21" i="1" s="1"/>
  <c r="I22" i="1"/>
  <c r="H22" i="1" s="1"/>
  <c r="I23" i="1"/>
  <c r="H23" i="1" s="1"/>
  <c r="I24" i="1"/>
  <c r="H24" i="1" s="1"/>
  <c r="I25" i="1"/>
  <c r="H25" i="1" s="1"/>
  <c r="I26" i="1"/>
  <c r="H26" i="1" s="1"/>
  <c r="I27" i="1"/>
  <c r="H27" i="1" s="1"/>
  <c r="I28" i="1"/>
  <c r="H28" i="1" s="1"/>
  <c r="I29" i="1"/>
  <c r="H29" i="1" s="1"/>
  <c r="I30" i="1"/>
  <c r="H30" i="1" s="1"/>
  <c r="I31" i="1"/>
  <c r="H31" i="1" s="1"/>
  <c r="I32" i="1"/>
  <c r="H32" i="1" s="1"/>
  <c r="I33" i="1"/>
  <c r="H33" i="1" s="1"/>
  <c r="I34" i="1"/>
  <c r="H34" i="1" s="1"/>
  <c r="I35" i="1"/>
  <c r="H35" i="1" s="1"/>
  <c r="I36" i="1"/>
  <c r="H36" i="1" s="1"/>
  <c r="I37" i="1"/>
  <c r="H37" i="1" s="1"/>
  <c r="I38" i="1"/>
  <c r="H38" i="1" s="1"/>
  <c r="I39" i="1"/>
  <c r="H39" i="1" s="1"/>
  <c r="I40" i="1"/>
  <c r="H40" i="1" s="1"/>
  <c r="I41" i="1"/>
  <c r="H41" i="1" s="1"/>
  <c r="I42" i="1"/>
  <c r="H42" i="1" s="1"/>
  <c r="I43" i="1"/>
  <c r="H43" i="1" s="1"/>
  <c r="I44" i="1"/>
  <c r="H44" i="1" s="1"/>
  <c r="I45" i="1"/>
  <c r="H45" i="1" s="1"/>
  <c r="I46" i="1"/>
  <c r="H46" i="1" s="1"/>
  <c r="I47" i="1"/>
  <c r="H47" i="1" s="1"/>
  <c r="I48" i="1"/>
  <c r="H48" i="1" s="1"/>
  <c r="I49" i="1"/>
  <c r="H49" i="1" s="1"/>
  <c r="I50" i="1"/>
  <c r="H50" i="1" s="1"/>
  <c r="I51" i="1"/>
  <c r="H51" i="1" s="1"/>
  <c r="I52" i="1"/>
  <c r="H52" i="1" s="1"/>
  <c r="I53" i="1"/>
  <c r="H53" i="1" s="1"/>
  <c r="I54" i="1"/>
  <c r="H54" i="1" s="1"/>
  <c r="I55" i="1"/>
  <c r="H55" i="1" s="1"/>
  <c r="I56" i="1"/>
  <c r="H56" i="1" s="1"/>
  <c r="I57" i="1"/>
  <c r="H57" i="1" s="1"/>
  <c r="I58" i="1"/>
  <c r="H58" i="1" s="1"/>
  <c r="I59" i="1"/>
  <c r="H59" i="1" s="1"/>
  <c r="I60" i="1"/>
  <c r="H60" i="1" s="1"/>
  <c r="I61" i="1"/>
  <c r="H61" i="1" s="1"/>
  <c r="I62" i="1"/>
  <c r="H62" i="1" s="1"/>
  <c r="I63" i="1"/>
  <c r="H63" i="1" s="1"/>
  <c r="I64" i="1"/>
  <c r="H64" i="1" s="1"/>
  <c r="I65" i="1"/>
  <c r="H65" i="1" s="1"/>
  <c r="I66" i="1"/>
  <c r="H66" i="1" s="1"/>
  <c r="I67" i="1"/>
  <c r="H67" i="1" s="1"/>
  <c r="I68" i="1"/>
  <c r="H68" i="1" s="1"/>
  <c r="I69" i="1"/>
  <c r="H69" i="1" s="1"/>
  <c r="I70" i="1"/>
  <c r="H70" i="1" s="1"/>
  <c r="I71" i="1"/>
  <c r="H71" i="1" s="1"/>
  <c r="I72" i="1"/>
  <c r="H72" i="1" s="1"/>
  <c r="I73" i="1"/>
  <c r="H73" i="1" s="1"/>
  <c r="I74" i="1"/>
  <c r="H74" i="1" s="1"/>
  <c r="I75" i="1"/>
  <c r="H75" i="1" s="1"/>
  <c r="I76" i="1"/>
  <c r="H76" i="1" s="1"/>
  <c r="I77" i="1"/>
  <c r="H77" i="1" s="1"/>
  <c r="I78" i="1"/>
  <c r="H78" i="1" s="1"/>
  <c r="I79" i="1"/>
  <c r="H79" i="1" s="1"/>
  <c r="I80" i="1"/>
  <c r="H80" i="1" s="1"/>
  <c r="I81" i="1"/>
  <c r="H81" i="1" s="1"/>
  <c r="I82" i="1"/>
  <c r="H82" i="1" s="1"/>
  <c r="I83" i="1"/>
  <c r="H83" i="1" s="1"/>
  <c r="I84" i="1"/>
  <c r="H84" i="1" s="1"/>
  <c r="I85" i="1"/>
  <c r="H85" i="1" s="1"/>
  <c r="I86" i="1"/>
  <c r="H86" i="1" s="1"/>
  <c r="I87" i="1"/>
  <c r="H87" i="1" s="1"/>
  <c r="I88" i="1"/>
  <c r="H88" i="1" s="1"/>
  <c r="I89" i="1"/>
  <c r="H89" i="1" s="1"/>
  <c r="I90" i="1"/>
  <c r="H90" i="1" s="1"/>
  <c r="I91" i="1"/>
  <c r="H91" i="1" s="1"/>
  <c r="I92" i="1"/>
  <c r="H92" i="1" s="1"/>
  <c r="I93" i="1"/>
  <c r="H93" i="1" s="1"/>
  <c r="I94" i="1"/>
  <c r="H94" i="1" s="1"/>
  <c r="I95" i="1"/>
  <c r="H95" i="1" s="1"/>
  <c r="I96" i="1"/>
  <c r="H96" i="1" s="1"/>
  <c r="I97" i="1"/>
  <c r="H97" i="1" s="1"/>
  <c r="I98" i="1"/>
  <c r="H98" i="1" s="1"/>
  <c r="I99" i="1"/>
  <c r="H99" i="1" s="1"/>
  <c r="I100" i="1"/>
  <c r="H100" i="1" s="1"/>
  <c r="I101" i="1"/>
  <c r="H101" i="1" s="1"/>
  <c r="I102" i="1"/>
  <c r="H102" i="1" s="1"/>
  <c r="I103" i="1"/>
  <c r="H103" i="1" s="1"/>
  <c r="I104" i="1"/>
  <c r="H104" i="1" s="1"/>
  <c r="I105" i="1"/>
  <c r="H105" i="1" s="1"/>
  <c r="I106" i="1"/>
  <c r="H106" i="1" s="1"/>
  <c r="I107" i="1"/>
  <c r="H107" i="1" s="1"/>
  <c r="I108" i="1"/>
  <c r="H108" i="1" s="1"/>
  <c r="I109" i="1"/>
  <c r="H109" i="1" s="1"/>
  <c r="I110" i="1"/>
  <c r="H110" i="1" s="1"/>
  <c r="I111" i="1"/>
  <c r="H111" i="1" s="1"/>
  <c r="I112" i="1"/>
  <c r="H112" i="1" s="1"/>
  <c r="I113" i="1"/>
  <c r="H113" i="1" s="1"/>
  <c r="I114" i="1"/>
  <c r="H114" i="1" s="1"/>
  <c r="I115" i="1"/>
  <c r="H115" i="1" s="1"/>
  <c r="I116" i="1"/>
  <c r="H116" i="1" s="1"/>
  <c r="I117" i="1"/>
  <c r="H117" i="1" s="1"/>
  <c r="I118" i="1"/>
  <c r="H118" i="1" s="1"/>
  <c r="I119" i="1"/>
  <c r="H119" i="1" s="1"/>
  <c r="I120" i="1"/>
  <c r="H120" i="1" s="1"/>
  <c r="I121" i="1"/>
  <c r="H121" i="1" s="1"/>
  <c r="I122" i="1"/>
  <c r="H122" i="1" s="1"/>
  <c r="I123" i="1"/>
  <c r="H123" i="1" s="1"/>
  <c r="I124" i="1"/>
  <c r="H124" i="1" s="1"/>
  <c r="I125" i="1"/>
  <c r="H125" i="1" s="1"/>
  <c r="I126" i="1"/>
  <c r="H126" i="1" s="1"/>
  <c r="I127" i="1"/>
  <c r="H127" i="1" s="1"/>
  <c r="I128" i="1"/>
  <c r="H128" i="1" s="1"/>
  <c r="I129" i="1"/>
  <c r="H129" i="1" s="1"/>
  <c r="I130" i="1"/>
  <c r="H130" i="1" s="1"/>
  <c r="I131" i="1"/>
  <c r="H131" i="1" s="1"/>
  <c r="I132" i="1"/>
  <c r="H132" i="1" s="1"/>
  <c r="I133" i="1"/>
  <c r="H133" i="1" s="1"/>
  <c r="I134" i="1"/>
  <c r="H134" i="1" s="1"/>
  <c r="I135" i="1"/>
  <c r="H135" i="1" s="1"/>
  <c r="I136" i="1"/>
  <c r="H136" i="1" s="1"/>
  <c r="I137" i="1"/>
  <c r="H137" i="1" s="1"/>
  <c r="I138" i="1"/>
  <c r="H138" i="1" s="1"/>
  <c r="I139" i="1"/>
  <c r="H139" i="1" s="1"/>
  <c r="I140" i="1"/>
  <c r="H140" i="1" s="1"/>
  <c r="I141" i="1"/>
  <c r="H141" i="1" s="1"/>
  <c r="I142" i="1"/>
  <c r="H142" i="1" s="1"/>
  <c r="I143" i="1"/>
  <c r="H143" i="1" s="1"/>
  <c r="I144" i="1"/>
  <c r="H144" i="1" s="1"/>
  <c r="I145" i="1"/>
  <c r="H145" i="1" s="1"/>
  <c r="I146" i="1"/>
  <c r="H146" i="1" s="1"/>
  <c r="I147" i="1"/>
  <c r="H147" i="1" s="1"/>
  <c r="I148" i="1"/>
  <c r="H148" i="1" s="1"/>
  <c r="I149" i="1"/>
  <c r="H149" i="1" s="1"/>
  <c r="I150" i="1"/>
  <c r="H150" i="1" s="1"/>
  <c r="I151" i="1"/>
  <c r="H151" i="1" s="1"/>
  <c r="I152" i="1"/>
  <c r="H152" i="1" s="1"/>
  <c r="I153" i="1"/>
  <c r="H153" i="1" s="1"/>
  <c r="I154" i="1"/>
  <c r="H154" i="1" s="1"/>
  <c r="I155" i="1"/>
  <c r="H155" i="1" s="1"/>
  <c r="I156" i="1"/>
  <c r="H156" i="1" s="1"/>
  <c r="I157" i="1"/>
  <c r="H157" i="1" s="1"/>
  <c r="I158" i="1"/>
  <c r="H158" i="1" s="1"/>
  <c r="I159" i="1"/>
  <c r="H159" i="1" s="1"/>
  <c r="I160" i="1"/>
  <c r="H160" i="1" s="1"/>
  <c r="I161" i="1"/>
  <c r="H161" i="1" s="1"/>
  <c r="I162" i="1"/>
  <c r="H162" i="1" s="1"/>
  <c r="I163" i="1"/>
  <c r="H163" i="1" s="1"/>
  <c r="I164" i="1"/>
  <c r="H164" i="1" s="1"/>
  <c r="I165" i="1"/>
  <c r="H165" i="1" s="1"/>
  <c r="I166" i="1"/>
  <c r="H166" i="1" s="1"/>
  <c r="I167" i="1"/>
  <c r="H167" i="1" s="1"/>
  <c r="I168" i="1"/>
  <c r="H168" i="1" s="1"/>
  <c r="I169" i="1"/>
  <c r="H169" i="1" s="1"/>
  <c r="I170" i="1"/>
  <c r="H170" i="1" s="1"/>
  <c r="I171" i="1"/>
  <c r="H171" i="1" s="1"/>
  <c r="I172" i="1"/>
  <c r="H172" i="1" s="1"/>
  <c r="I173" i="1"/>
  <c r="H173" i="1" s="1"/>
  <c r="I174" i="1"/>
  <c r="H174" i="1" s="1"/>
  <c r="I175" i="1"/>
  <c r="H175" i="1" s="1"/>
  <c r="I176" i="1"/>
  <c r="H176" i="1" s="1"/>
  <c r="I177" i="1"/>
  <c r="H177" i="1" s="1"/>
  <c r="I178" i="1"/>
  <c r="H178" i="1" s="1"/>
  <c r="I179" i="1"/>
  <c r="H179" i="1" s="1"/>
  <c r="I180" i="1"/>
  <c r="H180" i="1" s="1"/>
  <c r="I181" i="1"/>
  <c r="H181" i="1" s="1"/>
  <c r="I182" i="1"/>
  <c r="H182" i="1" s="1"/>
  <c r="I183" i="1"/>
  <c r="H183" i="1" s="1"/>
  <c r="I184" i="1"/>
  <c r="H184" i="1" s="1"/>
  <c r="I185" i="1"/>
  <c r="H185" i="1" s="1"/>
  <c r="I186" i="1"/>
  <c r="H186" i="1" s="1"/>
  <c r="I187" i="1"/>
  <c r="H187" i="1" s="1"/>
  <c r="I188" i="1"/>
  <c r="H188" i="1" s="1"/>
  <c r="I189" i="1"/>
  <c r="H189" i="1" s="1"/>
  <c r="I190" i="1"/>
  <c r="H190" i="1" s="1"/>
  <c r="I191" i="1"/>
  <c r="H191" i="1" s="1"/>
  <c r="I192" i="1"/>
  <c r="H192" i="1" s="1"/>
  <c r="I193" i="1"/>
  <c r="H193" i="1" s="1"/>
  <c r="I194" i="1"/>
  <c r="H194" i="1" s="1"/>
  <c r="I195" i="1"/>
  <c r="H195" i="1" s="1"/>
  <c r="I196" i="1"/>
  <c r="H196" i="1" s="1"/>
  <c r="I197" i="1"/>
  <c r="H197" i="1" s="1"/>
  <c r="I198" i="1"/>
  <c r="H198" i="1" s="1"/>
  <c r="I199" i="1"/>
  <c r="H199" i="1" s="1"/>
  <c r="I200" i="1"/>
  <c r="H200" i="1" s="1"/>
  <c r="I201" i="1"/>
  <c r="H201" i="1" s="1"/>
  <c r="I202" i="1"/>
  <c r="H202" i="1" s="1"/>
  <c r="I203" i="1"/>
  <c r="H203" i="1" s="1"/>
  <c r="I204" i="1"/>
  <c r="H204" i="1" s="1"/>
  <c r="I205" i="1"/>
  <c r="H205" i="1" s="1"/>
  <c r="I206" i="1"/>
  <c r="H206" i="1" s="1"/>
  <c r="I207" i="1"/>
  <c r="H207" i="1" s="1"/>
  <c r="I208" i="1"/>
  <c r="H208" i="1" s="1"/>
  <c r="I209" i="1"/>
  <c r="H209" i="1" s="1"/>
  <c r="I210" i="1"/>
  <c r="H210" i="1" s="1"/>
  <c r="I211" i="1"/>
  <c r="H211" i="1" s="1"/>
  <c r="I212" i="1"/>
  <c r="H212" i="1" s="1"/>
  <c r="I213" i="1"/>
  <c r="H213" i="1" s="1"/>
  <c r="I214" i="1"/>
  <c r="H214" i="1" s="1"/>
  <c r="I215" i="1"/>
  <c r="H215" i="1" s="1"/>
  <c r="I216" i="1"/>
  <c r="H216" i="1" s="1"/>
  <c r="I217" i="1"/>
  <c r="H217" i="1" s="1"/>
  <c r="I218" i="1"/>
  <c r="H218" i="1" s="1"/>
  <c r="I219" i="1"/>
  <c r="H219" i="1" s="1"/>
  <c r="I220" i="1"/>
  <c r="H220" i="1" s="1"/>
  <c r="I221" i="1"/>
  <c r="H221" i="1" s="1"/>
  <c r="I222" i="1"/>
  <c r="H222" i="1" s="1"/>
  <c r="I223" i="1"/>
  <c r="H223" i="1" s="1"/>
  <c r="I224" i="1"/>
  <c r="H224" i="1" s="1"/>
  <c r="I225" i="1"/>
  <c r="H225" i="1" s="1"/>
  <c r="I226" i="1"/>
  <c r="H226" i="1" s="1"/>
  <c r="I227" i="1"/>
  <c r="H227" i="1" s="1"/>
  <c r="I228" i="1"/>
  <c r="H228" i="1" s="1"/>
  <c r="I229" i="1"/>
  <c r="H229" i="1" s="1"/>
  <c r="I230" i="1"/>
  <c r="H230" i="1" s="1"/>
  <c r="I231" i="1"/>
  <c r="H231" i="1" s="1"/>
  <c r="I232" i="1"/>
  <c r="H232" i="1" s="1"/>
  <c r="I233" i="1"/>
  <c r="H233" i="1" s="1"/>
  <c r="I234" i="1"/>
  <c r="H234" i="1" s="1"/>
  <c r="I235" i="1"/>
  <c r="H235" i="1" s="1"/>
  <c r="I236" i="1"/>
  <c r="H236" i="1" s="1"/>
  <c r="I237" i="1"/>
  <c r="H237" i="1" s="1"/>
  <c r="I238" i="1"/>
  <c r="H238" i="1" s="1"/>
  <c r="I239" i="1"/>
  <c r="H239" i="1" s="1"/>
  <c r="I240" i="1"/>
  <c r="H240" i="1" s="1"/>
  <c r="I241" i="1"/>
  <c r="H241" i="1" s="1"/>
  <c r="I242" i="1"/>
  <c r="H242" i="1" s="1"/>
  <c r="I243" i="1"/>
  <c r="H243" i="1" s="1"/>
  <c r="I244" i="1"/>
  <c r="H244" i="1" s="1"/>
  <c r="I245" i="1"/>
  <c r="H245" i="1" s="1"/>
  <c r="I246" i="1"/>
  <c r="H246" i="1" s="1"/>
  <c r="I247" i="1"/>
  <c r="H247" i="1" s="1"/>
  <c r="I248" i="1"/>
  <c r="H248" i="1" s="1"/>
  <c r="I249" i="1"/>
  <c r="H249" i="1" s="1"/>
  <c r="I250" i="1"/>
  <c r="H250" i="1" s="1"/>
  <c r="I251" i="1"/>
  <c r="H251" i="1" s="1"/>
  <c r="I252" i="1"/>
  <c r="H252" i="1" s="1"/>
  <c r="I253" i="1"/>
  <c r="H253" i="1" s="1"/>
  <c r="I254" i="1"/>
  <c r="H254" i="1" s="1"/>
  <c r="I255" i="1"/>
  <c r="H255" i="1" s="1"/>
  <c r="I256" i="1"/>
  <c r="H256" i="1" s="1"/>
  <c r="I257" i="1"/>
  <c r="H257" i="1" s="1"/>
  <c r="I258" i="1"/>
  <c r="H258" i="1" s="1"/>
  <c r="I259" i="1"/>
  <c r="H259" i="1" s="1"/>
  <c r="I260" i="1"/>
  <c r="H260" i="1" s="1"/>
  <c r="I261" i="1"/>
  <c r="H261" i="1" s="1"/>
  <c r="I262" i="1"/>
  <c r="H262" i="1" s="1"/>
  <c r="I263" i="1"/>
  <c r="H263" i="1" s="1"/>
  <c r="I264" i="1"/>
  <c r="H264" i="1" s="1"/>
  <c r="I265" i="1"/>
  <c r="H265" i="1" s="1"/>
  <c r="I266" i="1"/>
  <c r="H266" i="1" s="1"/>
  <c r="I267" i="1"/>
  <c r="H267" i="1" s="1"/>
  <c r="I268" i="1"/>
  <c r="H268" i="1" s="1"/>
  <c r="I269" i="1"/>
  <c r="H269" i="1" s="1"/>
  <c r="I270" i="1"/>
  <c r="H270" i="1" s="1"/>
  <c r="I271" i="1"/>
  <c r="H271" i="1" s="1"/>
  <c r="I272" i="1"/>
  <c r="H272" i="1" s="1"/>
  <c r="I273" i="1"/>
  <c r="H273" i="1" s="1"/>
  <c r="I274" i="1"/>
  <c r="H274" i="1" s="1"/>
  <c r="I275" i="1"/>
  <c r="H275" i="1" s="1"/>
  <c r="I276" i="1"/>
  <c r="H276" i="1" s="1"/>
  <c r="I277" i="1"/>
  <c r="H277" i="1" s="1"/>
  <c r="I278" i="1"/>
  <c r="H278" i="1" s="1"/>
  <c r="I279" i="1"/>
  <c r="H279" i="1" s="1"/>
  <c r="I280" i="1"/>
  <c r="H280" i="1" s="1"/>
  <c r="I281" i="1"/>
  <c r="H281" i="1" s="1"/>
  <c r="I282" i="1"/>
  <c r="H282" i="1" s="1"/>
  <c r="I283" i="1"/>
  <c r="H283" i="1" s="1"/>
  <c r="I284" i="1"/>
  <c r="H284" i="1" s="1"/>
  <c r="I285" i="1"/>
  <c r="H285" i="1" s="1"/>
  <c r="I286" i="1"/>
  <c r="H286" i="1" s="1"/>
  <c r="I287" i="1"/>
  <c r="H287" i="1" s="1"/>
  <c r="I288" i="1"/>
  <c r="H288" i="1" s="1"/>
  <c r="I289" i="1"/>
  <c r="H289" i="1" s="1"/>
  <c r="I290" i="1"/>
  <c r="H290" i="1" s="1"/>
  <c r="I291" i="1"/>
  <c r="H291" i="1" s="1"/>
  <c r="I292" i="1"/>
  <c r="H292" i="1" s="1"/>
  <c r="I293" i="1"/>
  <c r="H293" i="1" s="1"/>
  <c r="I294" i="1"/>
  <c r="H294" i="1" s="1"/>
  <c r="I295" i="1"/>
  <c r="H295" i="1" s="1"/>
  <c r="I296" i="1"/>
  <c r="H296" i="1" s="1"/>
  <c r="I297" i="1"/>
  <c r="H297" i="1" s="1"/>
  <c r="I298" i="1"/>
  <c r="H298" i="1" s="1"/>
  <c r="I299" i="1"/>
  <c r="H299" i="1" s="1"/>
  <c r="I300" i="1"/>
  <c r="H300" i="1" s="1"/>
  <c r="I301" i="1"/>
  <c r="H301" i="1" s="1"/>
  <c r="I302" i="1"/>
  <c r="H302" i="1" s="1"/>
  <c r="I303" i="1"/>
  <c r="H303" i="1" s="1"/>
  <c r="I304" i="1"/>
  <c r="H304" i="1" s="1"/>
  <c r="I305" i="1"/>
  <c r="H305" i="1" s="1"/>
  <c r="I306" i="1"/>
  <c r="H306" i="1" s="1"/>
  <c r="I307" i="1"/>
  <c r="H307" i="1" s="1"/>
  <c r="I308" i="1"/>
  <c r="H308" i="1" s="1"/>
  <c r="I309" i="1"/>
  <c r="H309" i="1" s="1"/>
  <c r="I310" i="1"/>
  <c r="H310" i="1" s="1"/>
  <c r="I311" i="1"/>
  <c r="H311" i="1" s="1"/>
  <c r="I312" i="1"/>
  <c r="H312" i="1" s="1"/>
  <c r="I313" i="1"/>
  <c r="H313" i="1" s="1"/>
  <c r="I314" i="1"/>
  <c r="H314" i="1" s="1"/>
  <c r="I315" i="1"/>
  <c r="H315" i="1" s="1"/>
  <c r="I316" i="1"/>
  <c r="H316" i="1" s="1"/>
  <c r="I317" i="1"/>
  <c r="H317" i="1" s="1"/>
  <c r="I318" i="1"/>
  <c r="H318" i="1" s="1"/>
  <c r="I319" i="1"/>
  <c r="H319" i="1" s="1"/>
  <c r="I320" i="1"/>
  <c r="H320" i="1" s="1"/>
  <c r="I321" i="1"/>
  <c r="H321" i="1" s="1"/>
  <c r="I322" i="1"/>
  <c r="H322" i="1" s="1"/>
  <c r="I323" i="1"/>
  <c r="H323" i="1" s="1"/>
  <c r="I324" i="1"/>
  <c r="H324" i="1" s="1"/>
  <c r="I325" i="1"/>
  <c r="H325" i="1" s="1"/>
  <c r="I326" i="1"/>
  <c r="H326" i="1" s="1"/>
  <c r="I327" i="1"/>
  <c r="H327" i="1" s="1"/>
  <c r="I328" i="1"/>
  <c r="H328" i="1" s="1"/>
  <c r="I329" i="1"/>
  <c r="H329" i="1" s="1"/>
  <c r="I330" i="1"/>
  <c r="H330" i="1" s="1"/>
  <c r="I331" i="1"/>
  <c r="H331" i="1" s="1"/>
  <c r="I332" i="1"/>
  <c r="H332" i="1" s="1"/>
  <c r="I333" i="1"/>
  <c r="H333" i="1" s="1"/>
  <c r="I334" i="1"/>
  <c r="H334" i="1" s="1"/>
  <c r="I335" i="1"/>
  <c r="H335" i="1" s="1"/>
  <c r="I336" i="1"/>
  <c r="H336" i="1" s="1"/>
  <c r="I337" i="1"/>
  <c r="H337" i="1" s="1"/>
  <c r="I338" i="1"/>
  <c r="H338" i="1" s="1"/>
  <c r="I339" i="1"/>
  <c r="H339" i="1" s="1"/>
  <c r="I340" i="1"/>
  <c r="H340" i="1" s="1"/>
  <c r="I341" i="1"/>
  <c r="H341" i="1" s="1"/>
  <c r="I342" i="1"/>
  <c r="H342" i="1" s="1"/>
  <c r="I343" i="1"/>
  <c r="H343" i="1" s="1"/>
  <c r="I344" i="1"/>
  <c r="H344" i="1" s="1"/>
  <c r="I345" i="1"/>
  <c r="H345" i="1" s="1"/>
  <c r="I346" i="1"/>
  <c r="H346" i="1" s="1"/>
  <c r="I347" i="1"/>
  <c r="H347" i="1" s="1"/>
  <c r="I348" i="1"/>
  <c r="H348" i="1" s="1"/>
  <c r="I349" i="1"/>
  <c r="H349" i="1" s="1"/>
  <c r="I350" i="1"/>
  <c r="H350" i="1" s="1"/>
  <c r="I351" i="1"/>
  <c r="H351" i="1" s="1"/>
  <c r="I352" i="1"/>
  <c r="H352" i="1" s="1"/>
  <c r="I353" i="1"/>
  <c r="H353" i="1" s="1"/>
  <c r="I354" i="1"/>
  <c r="H354" i="1" s="1"/>
  <c r="I355" i="1"/>
  <c r="H355" i="1" s="1"/>
  <c r="I356" i="1"/>
  <c r="H356" i="1" s="1"/>
  <c r="I357" i="1"/>
  <c r="H357" i="1" s="1"/>
  <c r="I358" i="1"/>
  <c r="H358" i="1" s="1"/>
  <c r="I359" i="1"/>
  <c r="H359" i="1" s="1"/>
  <c r="I360" i="1"/>
  <c r="H360" i="1" s="1"/>
  <c r="I361" i="1"/>
  <c r="H361" i="1" s="1"/>
  <c r="I362" i="1"/>
  <c r="H362" i="1" s="1"/>
  <c r="I363" i="1"/>
  <c r="H363" i="1" s="1"/>
  <c r="I364" i="1"/>
  <c r="H364" i="1" s="1"/>
  <c r="I365" i="1"/>
  <c r="H365" i="1" s="1"/>
  <c r="I366" i="1"/>
  <c r="H366" i="1" s="1"/>
  <c r="I367" i="1"/>
  <c r="H367" i="1" s="1"/>
  <c r="I368" i="1"/>
  <c r="H368" i="1" s="1"/>
  <c r="I369" i="1"/>
  <c r="H369" i="1" s="1"/>
  <c r="I370" i="1"/>
  <c r="H370" i="1" s="1"/>
  <c r="I371" i="1"/>
  <c r="H371" i="1" s="1"/>
  <c r="I372" i="1"/>
  <c r="H372" i="1" s="1"/>
  <c r="I373" i="1"/>
  <c r="H373" i="1" s="1"/>
  <c r="I374" i="1"/>
  <c r="H374" i="1" s="1"/>
  <c r="I375" i="1"/>
  <c r="H375" i="1" s="1"/>
  <c r="I376" i="1"/>
  <c r="H376" i="1" s="1"/>
  <c r="I377" i="1"/>
  <c r="H377" i="1" s="1"/>
  <c r="I378" i="1"/>
  <c r="H378" i="1" s="1"/>
  <c r="I379" i="1"/>
  <c r="H379" i="1" s="1"/>
  <c r="I380" i="1"/>
  <c r="H380" i="1" s="1"/>
  <c r="I381" i="1"/>
  <c r="H381" i="1" s="1"/>
  <c r="I382" i="1"/>
  <c r="H382" i="1" s="1"/>
  <c r="I383" i="1"/>
  <c r="H383" i="1" s="1"/>
  <c r="I384" i="1"/>
  <c r="H384" i="1" s="1"/>
  <c r="I385" i="1"/>
  <c r="H385" i="1" s="1"/>
  <c r="I386" i="1"/>
  <c r="H386" i="1" s="1"/>
  <c r="I387" i="1"/>
  <c r="H387" i="1" s="1"/>
  <c r="I388" i="1"/>
  <c r="H388" i="1" s="1"/>
  <c r="I389" i="1"/>
  <c r="H389" i="1" s="1"/>
  <c r="I390" i="1"/>
  <c r="H390" i="1" s="1"/>
  <c r="I391" i="1"/>
  <c r="H391" i="1" s="1"/>
  <c r="I392" i="1"/>
  <c r="H392" i="1" s="1"/>
  <c r="I393" i="1"/>
  <c r="H393" i="1" s="1"/>
  <c r="I394" i="1"/>
  <c r="H394" i="1" s="1"/>
  <c r="I395" i="1"/>
  <c r="H395" i="1" s="1"/>
  <c r="I396" i="1"/>
  <c r="H396" i="1" s="1"/>
  <c r="I397" i="1"/>
  <c r="H397" i="1" s="1"/>
  <c r="I398" i="1"/>
  <c r="H398" i="1" s="1"/>
  <c r="I399" i="1"/>
  <c r="H399" i="1" s="1"/>
  <c r="I400" i="1"/>
  <c r="H400" i="1" s="1"/>
  <c r="I401" i="1"/>
  <c r="H401" i="1" s="1"/>
  <c r="I402" i="1"/>
  <c r="H402" i="1" s="1"/>
  <c r="I403" i="1"/>
  <c r="H403" i="1" s="1"/>
  <c r="I404" i="1"/>
  <c r="H404" i="1" s="1"/>
  <c r="I405" i="1"/>
  <c r="H405" i="1" s="1"/>
  <c r="I406" i="1"/>
  <c r="H406" i="1" s="1"/>
  <c r="I407" i="1"/>
  <c r="H407" i="1" s="1"/>
  <c r="I408" i="1"/>
  <c r="H408" i="1" s="1"/>
  <c r="I409" i="1"/>
  <c r="H409" i="1" s="1"/>
  <c r="I410" i="1"/>
  <c r="H410" i="1" s="1"/>
  <c r="I411" i="1"/>
  <c r="H411" i="1" s="1"/>
  <c r="I412" i="1"/>
  <c r="H412" i="1" s="1"/>
  <c r="I413" i="1"/>
  <c r="H413" i="1" s="1"/>
  <c r="I414" i="1"/>
  <c r="H414" i="1" s="1"/>
  <c r="I415" i="1"/>
  <c r="H415" i="1" s="1"/>
  <c r="I416" i="1"/>
  <c r="H416" i="1" s="1"/>
  <c r="I417" i="1"/>
  <c r="H417" i="1" s="1"/>
  <c r="I418" i="1"/>
  <c r="H418" i="1" s="1"/>
  <c r="I419" i="1"/>
  <c r="H419" i="1" s="1"/>
  <c r="I420" i="1"/>
  <c r="H420" i="1" s="1"/>
  <c r="I421" i="1"/>
  <c r="H421" i="1" s="1"/>
  <c r="I422" i="1"/>
  <c r="H422" i="1" s="1"/>
  <c r="I423" i="1"/>
  <c r="H423" i="1" s="1"/>
  <c r="I424" i="1"/>
  <c r="H424" i="1" s="1"/>
  <c r="I425" i="1"/>
  <c r="H425" i="1" s="1"/>
  <c r="I426" i="1"/>
  <c r="H426" i="1" s="1"/>
  <c r="I427" i="1"/>
  <c r="H427" i="1" s="1"/>
  <c r="I428" i="1"/>
  <c r="H428" i="1" s="1"/>
  <c r="I429" i="1"/>
  <c r="H429" i="1" s="1"/>
  <c r="I430" i="1"/>
  <c r="H430" i="1" s="1"/>
  <c r="I431" i="1"/>
  <c r="H431" i="1" s="1"/>
  <c r="I432" i="1"/>
  <c r="H432" i="1" s="1"/>
  <c r="I433" i="1"/>
  <c r="H433" i="1" s="1"/>
  <c r="I434" i="1"/>
  <c r="H434" i="1" s="1"/>
  <c r="I435" i="1"/>
  <c r="H435" i="1" s="1"/>
  <c r="I436" i="1"/>
  <c r="H436" i="1" s="1"/>
  <c r="I437" i="1"/>
  <c r="H437" i="1" s="1"/>
  <c r="I438" i="1"/>
  <c r="H438" i="1" s="1"/>
  <c r="I439" i="1"/>
  <c r="H439" i="1" s="1"/>
  <c r="I440" i="1"/>
  <c r="H440" i="1" s="1"/>
  <c r="I441" i="1"/>
  <c r="H441" i="1" s="1"/>
  <c r="I442" i="1"/>
  <c r="H442" i="1" s="1"/>
  <c r="I443" i="1"/>
  <c r="H443" i="1" s="1"/>
  <c r="I444" i="1"/>
  <c r="H444" i="1" s="1"/>
  <c r="I445" i="1"/>
  <c r="H445" i="1" s="1"/>
  <c r="I446" i="1"/>
  <c r="H446" i="1" s="1"/>
  <c r="I447" i="1"/>
  <c r="H447" i="1" s="1"/>
  <c r="I448" i="1"/>
  <c r="H448" i="1" s="1"/>
  <c r="I449" i="1"/>
  <c r="H449" i="1" s="1"/>
  <c r="I450" i="1"/>
  <c r="H450" i="1" s="1"/>
  <c r="I451" i="1"/>
  <c r="H451" i="1" s="1"/>
  <c r="I452" i="1"/>
  <c r="H452" i="1" s="1"/>
  <c r="I453" i="1"/>
  <c r="H453" i="1" s="1"/>
  <c r="I454" i="1"/>
  <c r="H454" i="1" s="1"/>
  <c r="I455" i="1"/>
  <c r="H455" i="1" s="1"/>
  <c r="I456" i="1"/>
  <c r="H456" i="1" s="1"/>
  <c r="I457" i="1"/>
  <c r="H457" i="1" s="1"/>
  <c r="I458" i="1"/>
  <c r="H458" i="1" s="1"/>
  <c r="I459" i="1"/>
  <c r="H459" i="1" s="1"/>
  <c r="I460" i="1"/>
  <c r="H460" i="1" s="1"/>
  <c r="I461" i="1"/>
  <c r="H461" i="1" s="1"/>
  <c r="I462" i="1"/>
  <c r="H462" i="1" s="1"/>
  <c r="I463" i="1"/>
  <c r="H463" i="1" s="1"/>
  <c r="I464" i="1"/>
  <c r="H464" i="1" s="1"/>
  <c r="I465" i="1"/>
  <c r="H465" i="1" s="1"/>
  <c r="I466" i="1"/>
  <c r="H466" i="1" s="1"/>
  <c r="I467" i="1"/>
  <c r="H467" i="1" s="1"/>
  <c r="I468" i="1"/>
  <c r="H468" i="1" s="1"/>
  <c r="I469" i="1"/>
  <c r="H469" i="1" s="1"/>
  <c r="I470" i="1"/>
  <c r="H470" i="1" s="1"/>
  <c r="I471" i="1"/>
  <c r="H471" i="1" s="1"/>
  <c r="I472" i="1"/>
  <c r="H472" i="1" s="1"/>
  <c r="I473" i="1"/>
  <c r="H473" i="1" s="1"/>
  <c r="I474" i="1"/>
  <c r="H474" i="1" s="1"/>
  <c r="I475" i="1"/>
  <c r="H475" i="1" s="1"/>
  <c r="I476" i="1"/>
  <c r="H476" i="1" s="1"/>
  <c r="I477" i="1"/>
  <c r="H477" i="1" s="1"/>
  <c r="I478" i="1"/>
  <c r="H478" i="1" s="1"/>
  <c r="I479" i="1"/>
  <c r="H479" i="1" s="1"/>
  <c r="I480" i="1"/>
  <c r="H480" i="1" s="1"/>
  <c r="I481" i="1"/>
  <c r="H481" i="1" s="1"/>
  <c r="I482" i="1"/>
  <c r="H482" i="1" s="1"/>
  <c r="I483" i="1"/>
  <c r="H483" i="1" s="1"/>
  <c r="I484" i="1"/>
  <c r="H484" i="1" s="1"/>
  <c r="I485" i="1"/>
  <c r="H485" i="1" s="1"/>
  <c r="I486" i="1"/>
  <c r="H486" i="1" s="1"/>
  <c r="I487" i="1"/>
  <c r="H487" i="1" s="1"/>
  <c r="I488" i="1"/>
  <c r="H488" i="1" s="1"/>
  <c r="I489" i="1"/>
  <c r="H489" i="1" s="1"/>
  <c r="I490" i="1"/>
  <c r="H490" i="1" s="1"/>
  <c r="I491" i="1"/>
  <c r="H491" i="1" s="1"/>
  <c r="I492" i="1"/>
  <c r="H492" i="1" s="1"/>
  <c r="I493" i="1"/>
  <c r="H493" i="1" s="1"/>
  <c r="I494" i="1"/>
  <c r="H494" i="1" s="1"/>
  <c r="I495" i="1"/>
  <c r="H495" i="1" s="1"/>
  <c r="I496" i="1"/>
  <c r="H496" i="1" s="1"/>
  <c r="I497" i="1"/>
  <c r="H497" i="1" s="1"/>
  <c r="I498" i="1"/>
  <c r="H498" i="1" s="1"/>
  <c r="I499" i="1"/>
  <c r="H499" i="1" s="1"/>
  <c r="I500" i="1"/>
  <c r="H500" i="1" s="1"/>
  <c r="I501" i="1"/>
  <c r="H501" i="1" s="1"/>
  <c r="I502" i="1"/>
  <c r="H502" i="1" s="1"/>
  <c r="I503" i="1"/>
  <c r="H503" i="1" s="1"/>
  <c r="I504" i="1"/>
  <c r="H504" i="1" s="1"/>
  <c r="I505" i="1"/>
  <c r="H505" i="1" s="1"/>
  <c r="I506" i="1"/>
  <c r="H506" i="1" s="1"/>
  <c r="I507" i="1"/>
  <c r="H507" i="1" s="1"/>
  <c r="I508" i="1"/>
  <c r="H508" i="1" s="1"/>
  <c r="I509" i="1"/>
  <c r="H509" i="1" s="1"/>
  <c r="I510" i="1"/>
  <c r="H510" i="1" s="1"/>
  <c r="I511" i="1"/>
  <c r="H511" i="1" s="1"/>
  <c r="I512" i="1"/>
  <c r="H512" i="1" s="1"/>
  <c r="I513" i="1"/>
  <c r="H513" i="1" s="1"/>
  <c r="I514" i="1"/>
  <c r="H514" i="1" s="1"/>
  <c r="I515" i="1"/>
  <c r="H515" i="1" s="1"/>
  <c r="I516" i="1"/>
  <c r="H516" i="1" s="1"/>
  <c r="I517" i="1"/>
  <c r="H517" i="1" s="1"/>
  <c r="I518" i="1"/>
  <c r="H518" i="1" s="1"/>
  <c r="I519" i="1"/>
  <c r="H519" i="1" s="1"/>
  <c r="I520" i="1"/>
  <c r="H520" i="1" s="1"/>
  <c r="I521" i="1"/>
  <c r="H521" i="1" s="1"/>
  <c r="I522" i="1"/>
  <c r="H522" i="1" s="1"/>
  <c r="I523" i="1"/>
  <c r="H523" i="1" s="1"/>
  <c r="I524" i="1"/>
  <c r="H524" i="1" s="1"/>
  <c r="I525" i="1"/>
  <c r="H525" i="1" s="1"/>
  <c r="I526" i="1"/>
  <c r="H526" i="1" s="1"/>
  <c r="I527" i="1"/>
  <c r="H527" i="1" s="1"/>
  <c r="I528" i="1"/>
  <c r="H528" i="1" s="1"/>
  <c r="I529" i="1"/>
  <c r="H529" i="1" s="1"/>
  <c r="I530" i="1"/>
  <c r="H530" i="1" s="1"/>
  <c r="I531" i="1"/>
  <c r="H531" i="1" s="1"/>
  <c r="I532" i="1"/>
  <c r="H532" i="1" s="1"/>
  <c r="I533" i="1"/>
  <c r="H533" i="1" s="1"/>
  <c r="I534" i="1"/>
  <c r="H534" i="1" s="1"/>
  <c r="I535" i="1"/>
  <c r="H535" i="1" s="1"/>
  <c r="I536" i="1"/>
  <c r="H536" i="1" s="1"/>
  <c r="I537" i="1"/>
  <c r="H537" i="1" s="1"/>
  <c r="I538" i="1"/>
  <c r="H538" i="1" s="1"/>
  <c r="I539" i="1"/>
  <c r="H539" i="1" s="1"/>
  <c r="I540" i="1"/>
  <c r="H540" i="1" s="1"/>
  <c r="I541" i="1"/>
  <c r="H541" i="1" s="1"/>
  <c r="I542" i="1"/>
  <c r="H542" i="1" s="1"/>
  <c r="I543" i="1"/>
  <c r="H543" i="1" s="1"/>
  <c r="I544" i="1"/>
  <c r="H544" i="1" s="1"/>
  <c r="I545" i="1"/>
  <c r="H545" i="1" s="1"/>
  <c r="I546" i="1"/>
  <c r="H546" i="1" s="1"/>
  <c r="I547" i="1"/>
  <c r="H547" i="1" s="1"/>
  <c r="I548" i="1"/>
  <c r="H548" i="1" s="1"/>
  <c r="I549" i="1"/>
  <c r="H549" i="1" s="1"/>
  <c r="I550" i="1"/>
  <c r="H550" i="1" s="1"/>
  <c r="I551" i="1"/>
  <c r="H551" i="1" s="1"/>
  <c r="I552" i="1"/>
  <c r="H552" i="1" s="1"/>
  <c r="I553" i="1"/>
  <c r="H553" i="1" s="1"/>
  <c r="I554" i="1"/>
  <c r="H554" i="1" s="1"/>
  <c r="I555" i="1"/>
  <c r="H555" i="1" s="1"/>
  <c r="I556" i="1"/>
  <c r="H556" i="1" s="1"/>
  <c r="I557" i="1"/>
  <c r="H557" i="1" s="1"/>
  <c r="I558" i="1"/>
  <c r="H558" i="1" s="1"/>
  <c r="I559" i="1"/>
  <c r="H559" i="1" s="1"/>
  <c r="I560" i="1"/>
  <c r="H560" i="1" s="1"/>
  <c r="I561" i="1"/>
  <c r="H561" i="1" s="1"/>
  <c r="I562" i="1"/>
  <c r="H562" i="1" s="1"/>
  <c r="I563" i="1"/>
  <c r="H563" i="1" s="1"/>
  <c r="I564" i="1"/>
  <c r="H564" i="1" s="1"/>
  <c r="I565" i="1"/>
  <c r="H565" i="1" s="1"/>
  <c r="I566" i="1"/>
  <c r="H566" i="1" s="1"/>
  <c r="I567" i="1"/>
  <c r="H567" i="1" s="1"/>
  <c r="I568" i="1"/>
  <c r="H568" i="1" s="1"/>
  <c r="I569" i="1"/>
  <c r="H569" i="1" s="1"/>
  <c r="I570" i="1"/>
  <c r="H570" i="1" s="1"/>
  <c r="I571" i="1"/>
  <c r="H571" i="1" s="1"/>
  <c r="I572" i="1"/>
  <c r="H572" i="1" s="1"/>
  <c r="I573" i="1"/>
  <c r="H573" i="1" s="1"/>
  <c r="I574" i="1"/>
  <c r="H574" i="1" s="1"/>
  <c r="I575" i="1"/>
  <c r="H575" i="1" s="1"/>
  <c r="I576" i="1"/>
  <c r="H576" i="1" s="1"/>
  <c r="I577" i="1"/>
  <c r="H577" i="1" s="1"/>
  <c r="I578" i="1"/>
  <c r="H578" i="1" s="1"/>
  <c r="I579" i="1"/>
  <c r="H579" i="1" s="1"/>
  <c r="I580" i="1"/>
  <c r="H580" i="1" s="1"/>
  <c r="I581" i="1"/>
  <c r="H581" i="1" s="1"/>
  <c r="I582" i="1"/>
  <c r="H582" i="1" s="1"/>
  <c r="I583" i="1"/>
  <c r="H583" i="1" s="1"/>
  <c r="I584" i="1"/>
  <c r="H584" i="1" s="1"/>
  <c r="I585" i="1"/>
  <c r="H585" i="1" s="1"/>
  <c r="I586" i="1"/>
  <c r="H586" i="1" s="1"/>
  <c r="I587" i="1"/>
  <c r="H587" i="1" s="1"/>
  <c r="I588" i="1"/>
  <c r="H588" i="1" s="1"/>
  <c r="I589" i="1"/>
  <c r="H589" i="1" s="1"/>
  <c r="I590" i="1"/>
  <c r="H590" i="1" s="1"/>
  <c r="I591" i="1"/>
  <c r="H591" i="1" s="1"/>
  <c r="I592" i="1"/>
  <c r="H592" i="1" s="1"/>
  <c r="I593" i="1"/>
  <c r="H593" i="1" s="1"/>
  <c r="I594" i="1"/>
  <c r="H594" i="1" s="1"/>
  <c r="I595" i="1"/>
  <c r="H595" i="1" s="1"/>
  <c r="I596" i="1"/>
  <c r="H596" i="1" s="1"/>
  <c r="I597" i="1"/>
  <c r="H597" i="1" s="1"/>
  <c r="I598" i="1"/>
  <c r="H598" i="1" s="1"/>
  <c r="I599" i="1"/>
  <c r="H599" i="1" s="1"/>
  <c r="I600" i="1"/>
  <c r="H600" i="1" s="1"/>
  <c r="I601" i="1"/>
  <c r="H601" i="1" s="1"/>
  <c r="I602" i="1"/>
  <c r="H602" i="1" s="1"/>
  <c r="I603" i="1"/>
  <c r="H603" i="1" s="1"/>
  <c r="I604" i="1"/>
  <c r="H604" i="1" s="1"/>
  <c r="I605" i="1"/>
  <c r="H605" i="1" s="1"/>
  <c r="I606" i="1"/>
  <c r="H606" i="1" s="1"/>
  <c r="I607" i="1"/>
  <c r="H607" i="1" s="1"/>
  <c r="I608" i="1"/>
  <c r="H608" i="1" s="1"/>
  <c r="I609" i="1"/>
  <c r="H609" i="1" s="1"/>
  <c r="I610" i="1"/>
  <c r="H610" i="1" s="1"/>
  <c r="I611" i="1"/>
  <c r="H611" i="1" s="1"/>
  <c r="I612" i="1"/>
  <c r="H612" i="1" s="1"/>
  <c r="I613" i="1"/>
  <c r="H613" i="1" s="1"/>
  <c r="I614" i="1"/>
  <c r="H614" i="1" s="1"/>
  <c r="I615" i="1"/>
  <c r="H615" i="1" s="1"/>
  <c r="I616" i="1"/>
  <c r="H616" i="1" s="1"/>
  <c r="I617" i="1"/>
  <c r="H617" i="1" s="1"/>
  <c r="I618" i="1"/>
  <c r="H618" i="1" s="1"/>
  <c r="I619" i="1"/>
  <c r="H619" i="1" s="1"/>
  <c r="I620" i="1"/>
  <c r="H620" i="1" s="1"/>
  <c r="I621" i="1"/>
  <c r="H621" i="1" s="1"/>
  <c r="I622" i="1"/>
  <c r="H622" i="1" s="1"/>
  <c r="I623" i="1"/>
  <c r="H623" i="1" s="1"/>
  <c r="I624" i="1"/>
  <c r="H624" i="1" s="1"/>
  <c r="I625" i="1"/>
  <c r="H625" i="1" s="1"/>
  <c r="I626" i="1"/>
  <c r="H626" i="1" s="1"/>
  <c r="I627" i="1"/>
  <c r="H627" i="1" s="1"/>
  <c r="I628" i="1"/>
  <c r="H628" i="1" s="1"/>
  <c r="I629" i="1"/>
  <c r="H629" i="1" s="1"/>
  <c r="I630" i="1"/>
  <c r="H630" i="1" s="1"/>
  <c r="I631" i="1"/>
  <c r="H631" i="1" s="1"/>
  <c r="I632" i="1"/>
  <c r="H632" i="1" s="1"/>
  <c r="I633" i="1"/>
  <c r="H633" i="1" s="1"/>
  <c r="I634" i="1"/>
  <c r="H634" i="1" s="1"/>
  <c r="I635" i="1"/>
  <c r="H635" i="1" s="1"/>
  <c r="I636" i="1"/>
  <c r="H636" i="1" s="1"/>
  <c r="I637" i="1"/>
  <c r="H637" i="1" s="1"/>
  <c r="I638" i="1"/>
  <c r="H638" i="1" s="1"/>
  <c r="I639" i="1"/>
  <c r="H639" i="1" s="1"/>
  <c r="I640" i="1"/>
  <c r="H640" i="1" s="1"/>
  <c r="I641" i="1"/>
  <c r="H641" i="1" s="1"/>
  <c r="I642" i="1"/>
  <c r="H642" i="1" s="1"/>
  <c r="I643" i="1"/>
  <c r="H643" i="1" s="1"/>
  <c r="I644" i="1"/>
  <c r="H644" i="1" s="1"/>
  <c r="I645" i="1"/>
  <c r="H645" i="1" s="1"/>
  <c r="I646" i="1"/>
  <c r="H646" i="1" s="1"/>
  <c r="I647" i="1"/>
  <c r="H647" i="1" s="1"/>
  <c r="I648" i="1"/>
  <c r="H648" i="1" s="1"/>
  <c r="I649" i="1"/>
  <c r="H649" i="1" s="1"/>
  <c r="I650" i="1"/>
  <c r="H650" i="1" s="1"/>
  <c r="I651" i="1"/>
  <c r="H651" i="1" s="1"/>
  <c r="I652" i="1"/>
  <c r="H652" i="1" s="1"/>
  <c r="I653" i="1"/>
  <c r="H653" i="1" s="1"/>
  <c r="I654" i="1"/>
  <c r="H654" i="1" s="1"/>
  <c r="I655" i="1"/>
  <c r="H655" i="1" s="1"/>
  <c r="I656" i="1"/>
  <c r="H656" i="1" s="1"/>
  <c r="I657" i="1"/>
  <c r="H657" i="1" s="1"/>
  <c r="I658" i="1"/>
  <c r="H658" i="1" s="1"/>
  <c r="I659" i="1"/>
  <c r="H659" i="1" s="1"/>
  <c r="I660" i="1"/>
  <c r="H660" i="1" s="1"/>
  <c r="I661" i="1"/>
  <c r="H661" i="1" s="1"/>
  <c r="I662" i="1"/>
  <c r="H662" i="1" s="1"/>
  <c r="I663" i="1"/>
  <c r="H663" i="1" s="1"/>
  <c r="I664" i="1"/>
  <c r="H664" i="1" s="1"/>
  <c r="I665" i="1"/>
  <c r="H665" i="1" s="1"/>
  <c r="I666" i="1"/>
  <c r="H666" i="1" s="1"/>
  <c r="I667" i="1"/>
  <c r="H667" i="1" s="1"/>
  <c r="I668" i="1"/>
  <c r="H668" i="1" s="1"/>
  <c r="I669" i="1"/>
  <c r="H669" i="1" s="1"/>
  <c r="I670" i="1"/>
  <c r="H670" i="1" s="1"/>
  <c r="I671" i="1"/>
  <c r="H671" i="1" s="1"/>
  <c r="I672" i="1"/>
  <c r="H672" i="1" s="1"/>
  <c r="I673" i="1"/>
  <c r="H673" i="1" s="1"/>
  <c r="I674" i="1"/>
  <c r="H674" i="1" s="1"/>
  <c r="I675" i="1"/>
  <c r="H675" i="1" s="1"/>
  <c r="I676" i="1"/>
  <c r="H676" i="1" s="1"/>
  <c r="I677" i="1"/>
  <c r="H677" i="1" s="1"/>
  <c r="I678" i="1"/>
  <c r="H678" i="1" s="1"/>
  <c r="I679" i="1"/>
  <c r="H679" i="1" s="1"/>
  <c r="I680" i="1"/>
  <c r="H680" i="1" s="1"/>
  <c r="I681" i="1"/>
  <c r="H681" i="1" s="1"/>
  <c r="I682" i="1"/>
  <c r="H682" i="1" s="1"/>
  <c r="I683" i="1"/>
  <c r="H683" i="1" s="1"/>
  <c r="I684" i="1"/>
  <c r="H684" i="1" s="1"/>
  <c r="I685" i="1"/>
  <c r="H685" i="1" s="1"/>
  <c r="I686" i="1"/>
  <c r="H686" i="1" s="1"/>
  <c r="I687" i="1"/>
  <c r="H687" i="1" s="1"/>
  <c r="I688" i="1"/>
  <c r="H688" i="1" s="1"/>
  <c r="I689" i="1"/>
  <c r="H689" i="1" s="1"/>
  <c r="I690" i="1"/>
  <c r="H690" i="1" s="1"/>
  <c r="I691" i="1"/>
  <c r="H691" i="1" s="1"/>
  <c r="I692" i="1"/>
  <c r="H692" i="1" s="1"/>
  <c r="I693" i="1"/>
  <c r="H693" i="1" s="1"/>
  <c r="I694" i="1"/>
  <c r="H694" i="1" s="1"/>
  <c r="I695" i="1"/>
  <c r="H695" i="1" s="1"/>
  <c r="I696" i="1"/>
  <c r="H696" i="1" s="1"/>
  <c r="I697" i="1"/>
  <c r="H697" i="1" s="1"/>
  <c r="I698" i="1"/>
  <c r="H698" i="1" s="1"/>
  <c r="I699" i="1"/>
  <c r="H699" i="1" s="1"/>
  <c r="I700" i="1"/>
  <c r="H700" i="1" s="1"/>
  <c r="I701" i="1"/>
  <c r="H701" i="1" s="1"/>
  <c r="I702" i="1"/>
  <c r="H702" i="1" s="1"/>
  <c r="I703" i="1"/>
  <c r="H703" i="1" s="1"/>
  <c r="I704" i="1"/>
  <c r="H704" i="1" s="1"/>
  <c r="I705" i="1"/>
  <c r="H705" i="1" s="1"/>
  <c r="I706" i="1"/>
  <c r="H706" i="1" s="1"/>
  <c r="I707" i="1"/>
  <c r="H707" i="1" s="1"/>
  <c r="I708" i="1"/>
  <c r="H708" i="1" s="1"/>
  <c r="I709" i="1"/>
  <c r="H709" i="1" s="1"/>
  <c r="I710" i="1"/>
  <c r="H710" i="1" s="1"/>
  <c r="I711" i="1"/>
  <c r="H711" i="1" s="1"/>
  <c r="I712" i="1"/>
  <c r="H712" i="1" s="1"/>
  <c r="I713" i="1"/>
  <c r="H713" i="1" s="1"/>
  <c r="I714" i="1"/>
  <c r="H714" i="1" s="1"/>
  <c r="I715" i="1"/>
  <c r="H715" i="1" s="1"/>
  <c r="I716" i="1"/>
  <c r="H716" i="1" s="1"/>
  <c r="I717" i="1"/>
  <c r="H717" i="1" s="1"/>
  <c r="I718" i="1"/>
  <c r="H718" i="1" s="1"/>
  <c r="I719" i="1"/>
  <c r="H719" i="1" s="1"/>
  <c r="I720" i="1"/>
  <c r="H720" i="1" s="1"/>
  <c r="I721" i="1"/>
  <c r="H721" i="1" s="1"/>
  <c r="I722" i="1"/>
  <c r="H722" i="1" s="1"/>
  <c r="I723" i="1"/>
  <c r="H723" i="1" s="1"/>
  <c r="I724" i="1"/>
  <c r="H724" i="1" s="1"/>
  <c r="I725" i="1"/>
  <c r="H725" i="1" s="1"/>
  <c r="I726" i="1"/>
  <c r="H726" i="1" s="1"/>
  <c r="I727" i="1"/>
  <c r="H727" i="1" s="1"/>
  <c r="I728" i="1"/>
  <c r="H728" i="1" s="1"/>
  <c r="I729" i="1"/>
  <c r="H729" i="1" s="1"/>
  <c r="I730" i="1"/>
  <c r="H730" i="1" s="1"/>
  <c r="I731" i="1"/>
  <c r="H731" i="1" s="1"/>
  <c r="I732" i="1"/>
  <c r="H732" i="1" s="1"/>
  <c r="I733" i="1"/>
  <c r="H733" i="1" s="1"/>
  <c r="I734" i="1"/>
  <c r="H734" i="1" s="1"/>
  <c r="I735" i="1"/>
  <c r="H735" i="1" s="1"/>
  <c r="I736" i="1"/>
  <c r="H736" i="1" s="1"/>
  <c r="I737" i="1"/>
  <c r="H737" i="1" s="1"/>
  <c r="I738" i="1"/>
  <c r="H738" i="1" s="1"/>
  <c r="I739" i="1"/>
  <c r="H739" i="1" s="1"/>
  <c r="I740" i="1"/>
  <c r="H740" i="1" s="1"/>
  <c r="I741" i="1"/>
  <c r="H741" i="1" s="1"/>
  <c r="I742" i="1"/>
  <c r="H742" i="1" s="1"/>
  <c r="I743" i="1"/>
  <c r="H743" i="1" s="1"/>
  <c r="I744" i="1"/>
  <c r="H744" i="1" s="1"/>
  <c r="I745" i="1"/>
  <c r="H745" i="1" s="1"/>
  <c r="I746" i="1"/>
  <c r="H746" i="1" s="1"/>
  <c r="I747" i="1"/>
  <c r="H747" i="1" s="1"/>
  <c r="I748" i="1"/>
  <c r="H748" i="1" s="1"/>
  <c r="I749" i="1"/>
  <c r="H749" i="1" s="1"/>
  <c r="I750" i="1"/>
  <c r="H750" i="1" s="1"/>
  <c r="I751" i="1"/>
  <c r="H751" i="1" s="1"/>
  <c r="I752" i="1"/>
  <c r="H752" i="1" s="1"/>
  <c r="I753" i="1"/>
  <c r="H753" i="1" s="1"/>
  <c r="I754" i="1"/>
  <c r="H754" i="1" s="1"/>
  <c r="I755" i="1"/>
  <c r="H755" i="1" s="1"/>
  <c r="I756" i="1"/>
  <c r="H756" i="1" s="1"/>
  <c r="I757" i="1"/>
  <c r="H757" i="1" s="1"/>
  <c r="I758" i="1"/>
  <c r="H758" i="1" s="1"/>
  <c r="I759" i="1"/>
  <c r="H759" i="1" s="1"/>
  <c r="I760" i="1"/>
  <c r="H760" i="1" s="1"/>
  <c r="I761" i="1"/>
  <c r="H761" i="1" s="1"/>
  <c r="I762" i="1"/>
  <c r="H762" i="1" s="1"/>
  <c r="I763" i="1"/>
  <c r="H763" i="1" s="1"/>
  <c r="I764" i="1"/>
  <c r="H764" i="1" s="1"/>
  <c r="I765" i="1"/>
  <c r="H765" i="1" s="1"/>
  <c r="I766" i="1"/>
  <c r="H766" i="1" s="1"/>
  <c r="I767" i="1"/>
  <c r="H767" i="1" s="1"/>
  <c r="I768" i="1"/>
  <c r="H768" i="1" s="1"/>
  <c r="I769" i="1"/>
  <c r="H769" i="1" s="1"/>
  <c r="I770" i="1"/>
  <c r="H770" i="1" s="1"/>
  <c r="I771" i="1"/>
  <c r="H771" i="1" s="1"/>
  <c r="I772" i="1"/>
  <c r="H772" i="1" s="1"/>
  <c r="I773" i="1"/>
  <c r="H773" i="1" s="1"/>
  <c r="I774" i="1"/>
  <c r="H774" i="1" s="1"/>
  <c r="I775" i="1"/>
  <c r="H775" i="1" s="1"/>
  <c r="I776" i="1"/>
  <c r="H776" i="1" s="1"/>
  <c r="I777" i="1"/>
  <c r="H777" i="1" s="1"/>
  <c r="I778" i="1"/>
  <c r="H778" i="1" s="1"/>
  <c r="I779" i="1"/>
  <c r="H779" i="1" s="1"/>
  <c r="I780" i="1"/>
  <c r="H780" i="1" s="1"/>
  <c r="I781" i="1"/>
  <c r="H781" i="1" s="1"/>
  <c r="I782" i="1"/>
  <c r="H782" i="1" s="1"/>
  <c r="I783" i="1"/>
  <c r="H783" i="1" s="1"/>
  <c r="I784" i="1"/>
  <c r="H784" i="1" s="1"/>
  <c r="I785" i="1"/>
  <c r="H785" i="1" s="1"/>
  <c r="I786" i="1"/>
  <c r="H786" i="1" s="1"/>
  <c r="I787" i="1"/>
  <c r="H787" i="1" s="1"/>
  <c r="I788" i="1"/>
  <c r="H788" i="1" s="1"/>
  <c r="I789" i="1"/>
  <c r="H789" i="1" s="1"/>
  <c r="I790" i="1"/>
  <c r="H790" i="1" s="1"/>
  <c r="I791" i="1"/>
  <c r="H791" i="1" s="1"/>
  <c r="I792" i="1"/>
  <c r="H792" i="1" s="1"/>
  <c r="I793" i="1"/>
  <c r="H793" i="1" s="1"/>
  <c r="I794" i="1"/>
  <c r="H794" i="1" s="1"/>
  <c r="I795" i="1"/>
  <c r="H795" i="1" s="1"/>
  <c r="I796" i="1"/>
  <c r="H796" i="1" s="1"/>
  <c r="I797" i="1"/>
  <c r="H797" i="1" s="1"/>
  <c r="I798" i="1"/>
  <c r="H798" i="1" s="1"/>
  <c r="I799" i="1"/>
  <c r="H799" i="1" s="1"/>
  <c r="I800" i="1"/>
  <c r="H800" i="1" s="1"/>
  <c r="I801" i="1"/>
  <c r="H801" i="1" s="1"/>
  <c r="I802" i="1"/>
  <c r="H802" i="1" s="1"/>
  <c r="I803" i="1"/>
  <c r="H803" i="1" s="1"/>
  <c r="I804" i="1"/>
  <c r="H804" i="1" s="1"/>
  <c r="I805" i="1"/>
  <c r="H805" i="1" s="1"/>
  <c r="I806" i="1"/>
  <c r="H806" i="1" s="1"/>
  <c r="I807" i="1"/>
  <c r="H807" i="1" s="1"/>
  <c r="I808" i="1"/>
  <c r="H808" i="1" s="1"/>
  <c r="I809" i="1"/>
  <c r="H809" i="1" s="1"/>
  <c r="I810" i="1"/>
  <c r="H810" i="1" s="1"/>
  <c r="I811" i="1"/>
  <c r="H811" i="1" s="1"/>
  <c r="I812" i="1"/>
  <c r="H812" i="1" s="1"/>
  <c r="I813" i="1"/>
  <c r="H813" i="1" s="1"/>
  <c r="I814" i="1"/>
  <c r="H814" i="1" s="1"/>
  <c r="I815" i="1"/>
  <c r="H815" i="1" s="1"/>
  <c r="I816" i="1"/>
  <c r="H816" i="1" s="1"/>
  <c r="I817" i="1"/>
  <c r="H817" i="1" s="1"/>
  <c r="I818" i="1"/>
  <c r="H818" i="1" s="1"/>
  <c r="I819" i="1"/>
  <c r="H819" i="1" s="1"/>
  <c r="I820" i="1"/>
  <c r="H820" i="1" s="1"/>
  <c r="I821" i="1"/>
  <c r="H821" i="1" s="1"/>
  <c r="I822" i="1"/>
  <c r="H822" i="1" s="1"/>
  <c r="I823" i="1"/>
  <c r="H823" i="1" s="1"/>
  <c r="I824" i="1"/>
  <c r="H824" i="1" s="1"/>
  <c r="I825" i="1"/>
  <c r="H825" i="1" s="1"/>
  <c r="I826" i="1"/>
  <c r="H826" i="1" s="1"/>
  <c r="I827" i="1"/>
  <c r="H827" i="1" s="1"/>
  <c r="I828" i="1"/>
  <c r="H828" i="1" s="1"/>
  <c r="I829" i="1"/>
  <c r="H829" i="1" s="1"/>
  <c r="I830" i="1"/>
  <c r="H830" i="1" s="1"/>
  <c r="I831" i="1"/>
  <c r="H831" i="1" s="1"/>
  <c r="I832" i="1"/>
  <c r="H832" i="1" s="1"/>
  <c r="I833" i="1"/>
  <c r="H833" i="1" s="1"/>
  <c r="I834" i="1"/>
  <c r="H834" i="1" s="1"/>
  <c r="I835" i="1"/>
  <c r="H835" i="1" s="1"/>
  <c r="I836" i="1"/>
  <c r="H836" i="1" s="1"/>
  <c r="I837" i="1"/>
  <c r="H837" i="1" s="1"/>
  <c r="I838" i="1"/>
  <c r="H838" i="1" s="1"/>
  <c r="I839" i="1"/>
  <c r="H839" i="1" s="1"/>
  <c r="I840" i="1"/>
  <c r="H840" i="1" s="1"/>
  <c r="I841" i="1"/>
  <c r="H841" i="1" s="1"/>
  <c r="I842" i="1"/>
  <c r="H842" i="1" s="1"/>
  <c r="I843" i="1"/>
  <c r="H843" i="1" s="1"/>
  <c r="I844" i="1"/>
  <c r="H844" i="1" s="1"/>
  <c r="I845" i="1"/>
  <c r="H845" i="1" s="1"/>
  <c r="I846" i="1"/>
  <c r="H846" i="1" s="1"/>
  <c r="I847" i="1"/>
  <c r="H847" i="1" s="1"/>
  <c r="I848" i="1"/>
  <c r="H848" i="1" s="1"/>
  <c r="I849" i="1"/>
  <c r="H849" i="1" s="1"/>
  <c r="I850" i="1"/>
  <c r="H850" i="1" s="1"/>
  <c r="I851" i="1"/>
  <c r="H851" i="1" s="1"/>
  <c r="I852" i="1"/>
  <c r="H852" i="1" s="1"/>
  <c r="I853" i="1"/>
  <c r="H853" i="1" s="1"/>
  <c r="I854" i="1"/>
  <c r="H854" i="1" s="1"/>
  <c r="I855" i="1"/>
  <c r="H855" i="1" s="1"/>
  <c r="I856" i="1"/>
  <c r="H856" i="1" s="1"/>
  <c r="I857" i="1"/>
  <c r="H857" i="1" s="1"/>
  <c r="I858" i="1"/>
  <c r="H858" i="1" s="1"/>
  <c r="I859" i="1"/>
  <c r="H859" i="1" s="1"/>
  <c r="I860" i="1"/>
  <c r="H860" i="1" s="1"/>
  <c r="I861" i="1"/>
  <c r="H861" i="1" s="1"/>
  <c r="I862" i="1"/>
  <c r="H862" i="1" s="1"/>
  <c r="I863" i="1"/>
  <c r="H863" i="1" s="1"/>
  <c r="I864" i="1"/>
  <c r="H864" i="1" s="1"/>
  <c r="I865" i="1"/>
  <c r="H865" i="1" s="1"/>
  <c r="I866" i="1"/>
  <c r="H866" i="1" s="1"/>
  <c r="I867" i="1"/>
  <c r="H867" i="1" s="1"/>
  <c r="I868" i="1"/>
  <c r="H868" i="1" s="1"/>
  <c r="I869" i="1"/>
  <c r="H869" i="1" s="1"/>
  <c r="I870" i="1"/>
  <c r="H870" i="1" s="1"/>
  <c r="I871" i="1"/>
  <c r="H871" i="1" s="1"/>
  <c r="I872" i="1"/>
  <c r="H872" i="1" s="1"/>
  <c r="I873" i="1"/>
  <c r="H873" i="1" s="1"/>
  <c r="I874" i="1"/>
  <c r="H874" i="1" s="1"/>
  <c r="I875" i="1"/>
  <c r="H875" i="1" s="1"/>
  <c r="I876" i="1"/>
  <c r="H876" i="1" s="1"/>
  <c r="I877" i="1"/>
  <c r="H877" i="1" s="1"/>
  <c r="I878" i="1"/>
  <c r="H878" i="1" s="1"/>
  <c r="I879" i="1"/>
  <c r="H879" i="1" s="1"/>
  <c r="I880" i="1"/>
  <c r="H880" i="1" s="1"/>
  <c r="I881" i="1"/>
  <c r="H881" i="1" s="1"/>
  <c r="I882" i="1"/>
  <c r="H882" i="1" s="1"/>
  <c r="I883" i="1"/>
  <c r="H883" i="1" s="1"/>
  <c r="I884" i="1"/>
  <c r="H884" i="1" s="1"/>
  <c r="I885" i="1"/>
  <c r="H885" i="1" s="1"/>
  <c r="I886" i="1"/>
  <c r="H886" i="1" s="1"/>
  <c r="I887" i="1"/>
  <c r="H887" i="1" s="1"/>
  <c r="I888" i="1"/>
  <c r="H888" i="1" s="1"/>
  <c r="I889" i="1"/>
  <c r="H889" i="1" s="1"/>
  <c r="I890" i="1"/>
  <c r="H890" i="1" s="1"/>
  <c r="I891" i="1"/>
  <c r="H891" i="1" s="1"/>
  <c r="I892" i="1"/>
  <c r="H892" i="1" s="1"/>
  <c r="I893" i="1"/>
  <c r="H893" i="1" s="1"/>
  <c r="I894" i="1"/>
  <c r="H894" i="1" s="1"/>
  <c r="I895" i="1"/>
  <c r="H895" i="1" s="1"/>
  <c r="I896" i="1"/>
  <c r="H896" i="1" s="1"/>
  <c r="I897" i="1"/>
  <c r="H897" i="1" s="1"/>
  <c r="I898" i="1"/>
  <c r="H898" i="1" s="1"/>
  <c r="I899" i="1"/>
  <c r="H899" i="1" s="1"/>
  <c r="I900" i="1"/>
  <c r="H900" i="1" s="1"/>
  <c r="I901" i="1"/>
  <c r="H901" i="1" s="1"/>
  <c r="I902" i="1"/>
  <c r="H902" i="1" s="1"/>
  <c r="I903" i="1"/>
  <c r="H903" i="1" s="1"/>
  <c r="I904" i="1"/>
  <c r="H904" i="1" s="1"/>
  <c r="I905" i="1"/>
  <c r="H905" i="1" s="1"/>
  <c r="I906" i="1"/>
  <c r="H906" i="1" s="1"/>
  <c r="I907" i="1"/>
  <c r="H907" i="1" s="1"/>
  <c r="I908" i="1"/>
  <c r="H908" i="1" s="1"/>
  <c r="I909" i="1"/>
  <c r="H909" i="1" s="1"/>
  <c r="I910" i="1"/>
  <c r="H910" i="1" s="1"/>
  <c r="I911" i="1"/>
  <c r="H911" i="1" s="1"/>
  <c r="I912" i="1"/>
  <c r="H912" i="1" s="1"/>
  <c r="I913" i="1"/>
  <c r="H913" i="1" s="1"/>
  <c r="I914" i="1"/>
  <c r="H914" i="1" s="1"/>
  <c r="I915" i="1"/>
  <c r="H915" i="1" s="1"/>
  <c r="I916" i="1"/>
  <c r="H916" i="1" s="1"/>
  <c r="I917" i="1"/>
  <c r="H917" i="1" s="1"/>
  <c r="I918" i="1"/>
  <c r="H918" i="1" s="1"/>
  <c r="I919" i="1"/>
  <c r="H919" i="1" s="1"/>
  <c r="I920" i="1"/>
  <c r="H920" i="1" s="1"/>
  <c r="I921" i="1"/>
  <c r="H921" i="1" s="1"/>
  <c r="I922" i="1"/>
  <c r="H922" i="1" s="1"/>
  <c r="I923" i="1"/>
  <c r="H923" i="1" s="1"/>
  <c r="I924" i="1"/>
  <c r="H924" i="1" s="1"/>
  <c r="I925" i="1"/>
  <c r="H925" i="1" s="1"/>
  <c r="I926" i="1"/>
  <c r="H926" i="1" s="1"/>
  <c r="I927" i="1"/>
  <c r="H927" i="1" s="1"/>
  <c r="I928" i="1"/>
  <c r="H928" i="1" s="1"/>
  <c r="I929" i="1"/>
  <c r="H929" i="1" s="1"/>
  <c r="I930" i="1"/>
  <c r="H930" i="1" s="1"/>
  <c r="I931" i="1"/>
  <c r="H931" i="1" s="1"/>
  <c r="I932" i="1"/>
  <c r="H932" i="1" s="1"/>
  <c r="I933" i="1"/>
  <c r="H933" i="1" s="1"/>
  <c r="I934" i="1"/>
  <c r="H934" i="1" s="1"/>
  <c r="I935" i="1"/>
  <c r="H935" i="1" s="1"/>
  <c r="I936" i="1"/>
  <c r="H936" i="1" s="1"/>
  <c r="I937" i="1"/>
  <c r="H937" i="1" s="1"/>
  <c r="I938" i="1"/>
  <c r="H938" i="1" s="1"/>
  <c r="I939" i="1"/>
  <c r="H939" i="1" s="1"/>
  <c r="I940" i="1"/>
  <c r="H940" i="1" s="1"/>
  <c r="I941" i="1"/>
  <c r="H941" i="1" s="1"/>
  <c r="I942" i="1"/>
  <c r="H942" i="1" s="1"/>
  <c r="I943" i="1"/>
  <c r="H943" i="1" s="1"/>
  <c r="I944" i="1"/>
  <c r="H944" i="1" s="1"/>
  <c r="I945" i="1"/>
  <c r="H945" i="1" s="1"/>
  <c r="I946" i="1"/>
  <c r="H946" i="1" s="1"/>
  <c r="I947" i="1"/>
  <c r="H947" i="1" s="1"/>
  <c r="I948" i="1"/>
  <c r="H948" i="1" s="1"/>
  <c r="I949" i="1"/>
  <c r="H949" i="1" s="1"/>
  <c r="I950" i="1"/>
  <c r="H950" i="1" s="1"/>
  <c r="I951" i="1"/>
  <c r="H951" i="1" s="1"/>
  <c r="I952" i="1"/>
  <c r="H952" i="1" s="1"/>
  <c r="I953" i="1"/>
  <c r="H953" i="1" s="1"/>
  <c r="I954" i="1"/>
  <c r="H954" i="1" s="1"/>
  <c r="I955" i="1"/>
  <c r="H955" i="1" s="1"/>
  <c r="I956" i="1"/>
  <c r="H956" i="1" s="1"/>
  <c r="I957" i="1"/>
  <c r="H957" i="1" s="1"/>
  <c r="I958" i="1"/>
  <c r="H958" i="1" s="1"/>
  <c r="I959" i="1"/>
  <c r="H959" i="1" s="1"/>
  <c r="I960" i="1"/>
  <c r="H960" i="1" s="1"/>
  <c r="I961" i="1"/>
  <c r="H961" i="1" s="1"/>
  <c r="I962" i="1"/>
  <c r="H962" i="1" s="1"/>
  <c r="I963" i="1"/>
  <c r="H963" i="1" s="1"/>
  <c r="I964" i="1"/>
  <c r="H964" i="1" s="1"/>
  <c r="I965" i="1"/>
  <c r="H965" i="1" s="1"/>
  <c r="I966" i="1"/>
  <c r="H966" i="1" s="1"/>
  <c r="I967" i="1"/>
  <c r="H967" i="1" s="1"/>
  <c r="I968" i="1"/>
  <c r="H968" i="1" s="1"/>
  <c r="I969" i="1"/>
  <c r="H969" i="1" s="1"/>
  <c r="I970" i="1"/>
  <c r="H970" i="1" s="1"/>
  <c r="I971" i="1"/>
  <c r="H971" i="1" s="1"/>
  <c r="I972" i="1"/>
  <c r="H972" i="1" s="1"/>
  <c r="I973" i="1"/>
  <c r="H973" i="1" s="1"/>
  <c r="I974" i="1"/>
  <c r="H974" i="1" s="1"/>
  <c r="I975" i="1"/>
  <c r="H975" i="1" s="1"/>
  <c r="I976" i="1"/>
  <c r="H976" i="1" s="1"/>
  <c r="I977" i="1"/>
  <c r="H977" i="1" s="1"/>
  <c r="I978" i="1"/>
  <c r="H978" i="1" s="1"/>
  <c r="I979" i="1"/>
  <c r="H979" i="1" s="1"/>
  <c r="I980" i="1"/>
  <c r="H980" i="1" s="1"/>
  <c r="I981" i="1"/>
  <c r="H981" i="1" s="1"/>
  <c r="I982" i="1"/>
  <c r="H982" i="1" s="1"/>
  <c r="I983" i="1"/>
  <c r="H983" i="1" s="1"/>
  <c r="I984" i="1"/>
  <c r="H984" i="1" s="1"/>
  <c r="I985" i="1"/>
  <c r="H985" i="1" s="1"/>
  <c r="I986" i="1"/>
  <c r="H986" i="1" s="1"/>
  <c r="I987" i="1"/>
  <c r="H987" i="1" s="1"/>
  <c r="I988" i="1"/>
  <c r="H988" i="1" s="1"/>
  <c r="I989" i="1"/>
  <c r="H989" i="1" s="1"/>
  <c r="I990" i="1"/>
  <c r="H990" i="1" s="1"/>
  <c r="I991" i="1"/>
  <c r="H991" i="1" s="1"/>
  <c r="I992" i="1"/>
  <c r="H992" i="1" s="1"/>
  <c r="I993" i="1"/>
  <c r="H993" i="1" s="1"/>
  <c r="I994" i="1"/>
  <c r="H994" i="1" s="1"/>
  <c r="I995" i="1"/>
  <c r="H995" i="1" s="1"/>
  <c r="I996" i="1"/>
  <c r="H996" i="1" s="1"/>
  <c r="I997" i="1"/>
  <c r="H997" i="1" s="1"/>
  <c r="I998" i="1"/>
  <c r="H998" i="1" s="1"/>
  <c r="I999" i="1"/>
  <c r="H999" i="1" s="1"/>
  <c r="I1000" i="1"/>
  <c r="H1000" i="1" s="1"/>
  <c r="I1001" i="1"/>
  <c r="H1001" i="1" s="1"/>
  <c r="I1002" i="1"/>
  <c r="H1002" i="1" s="1"/>
  <c r="I1003" i="1"/>
  <c r="H1003" i="1" s="1"/>
  <c r="I1004" i="1"/>
  <c r="H1004" i="1" s="1"/>
  <c r="I1005" i="1"/>
  <c r="H1005" i="1" s="1"/>
  <c r="I1006" i="1"/>
  <c r="H1006" i="1" s="1"/>
  <c r="I1007" i="1"/>
  <c r="H1007" i="1" s="1"/>
  <c r="I1008" i="1"/>
  <c r="H1008" i="1" s="1"/>
  <c r="I1009" i="1"/>
  <c r="H1009" i="1" s="1"/>
  <c r="I1010" i="1"/>
  <c r="H1010" i="1" s="1"/>
  <c r="I1011" i="1"/>
  <c r="H1011" i="1" s="1"/>
  <c r="I1012" i="1"/>
  <c r="H1012" i="1" s="1"/>
  <c r="I1013" i="1"/>
  <c r="H1013" i="1" s="1"/>
  <c r="I1014" i="1"/>
  <c r="H1014" i="1" s="1"/>
  <c r="I1015" i="1"/>
  <c r="H1015" i="1" s="1"/>
  <c r="I1016" i="1"/>
  <c r="H1016" i="1" s="1"/>
  <c r="I1017" i="1"/>
  <c r="H1017" i="1" s="1"/>
  <c r="I1018" i="1"/>
  <c r="H1018" i="1" s="1"/>
  <c r="I1019" i="1"/>
  <c r="H1019" i="1" s="1"/>
  <c r="I1020" i="1"/>
  <c r="H1020" i="1" s="1"/>
  <c r="I1021" i="1"/>
  <c r="H1021" i="1" s="1"/>
  <c r="I1022" i="1"/>
  <c r="H1022" i="1" s="1"/>
  <c r="I1023" i="1"/>
  <c r="H1023" i="1" s="1"/>
  <c r="I1024" i="1"/>
  <c r="H1024" i="1" s="1"/>
  <c r="I1025" i="1"/>
  <c r="H1025" i="1" s="1"/>
  <c r="I1026" i="1"/>
  <c r="H1026" i="1" s="1"/>
  <c r="I1027" i="1"/>
  <c r="H1027" i="1" s="1"/>
  <c r="I1028" i="1"/>
  <c r="H1028" i="1" s="1"/>
  <c r="I1029" i="1"/>
  <c r="H1029" i="1" s="1"/>
  <c r="I1030" i="1"/>
  <c r="H1030" i="1" s="1"/>
  <c r="I1031" i="1"/>
  <c r="H1031" i="1" s="1"/>
  <c r="I20" i="1"/>
  <c r="H20" i="1" s="1"/>
  <c r="J7" i="9"/>
  <c r="K7" i="9"/>
  <c r="L7" i="9"/>
  <c r="M7" i="9"/>
  <c r="N7" i="9"/>
  <c r="D7" i="9"/>
  <c r="D6" i="9"/>
  <c r="C11" i="10"/>
  <c r="D11" i="10"/>
  <c r="H11" i="10" s="1"/>
  <c r="E11" i="10"/>
  <c r="C12" i="10"/>
  <c r="D12" i="10"/>
  <c r="V12" i="10" s="1"/>
  <c r="E12" i="10"/>
  <c r="C13" i="10"/>
  <c r="D13" i="10"/>
  <c r="T13" i="10" s="1"/>
  <c r="BN13" i="10" s="1"/>
  <c r="E13" i="10"/>
  <c r="C14" i="10"/>
  <c r="D14" i="10"/>
  <c r="E14" i="10"/>
  <c r="C15" i="10"/>
  <c r="D15" i="10"/>
  <c r="X15" i="10" s="1"/>
  <c r="E15" i="10"/>
  <c r="C16" i="10"/>
  <c r="D16" i="10"/>
  <c r="BC16" i="10" s="1"/>
  <c r="BX16" i="10" s="1"/>
  <c r="E16" i="10"/>
  <c r="C17" i="10"/>
  <c r="D17" i="10"/>
  <c r="BH17" i="10" s="1"/>
  <c r="E17" i="10"/>
  <c r="C18" i="10"/>
  <c r="D18" i="10"/>
  <c r="AG18" i="10" s="1"/>
  <c r="E18" i="10"/>
  <c r="C19" i="10"/>
  <c r="D19" i="10"/>
  <c r="AH19" i="10" s="1"/>
  <c r="BR19" i="10" s="1"/>
  <c r="E19" i="10"/>
  <c r="C20" i="10"/>
  <c r="D20" i="10"/>
  <c r="E20" i="10"/>
  <c r="C21" i="10"/>
  <c r="D21" i="10"/>
  <c r="E21" i="10"/>
  <c r="C22" i="10"/>
  <c r="D22" i="10"/>
  <c r="H22" i="10" s="1"/>
  <c r="E22" i="10"/>
  <c r="C23" i="10"/>
  <c r="D23" i="10"/>
  <c r="E23" i="10"/>
  <c r="C24" i="10"/>
  <c r="D24" i="10"/>
  <c r="N24" i="10" s="1"/>
  <c r="E24" i="10"/>
  <c r="C25" i="10"/>
  <c r="D25" i="10"/>
  <c r="AY25" i="10" s="1"/>
  <c r="E25" i="10"/>
  <c r="C26" i="10"/>
  <c r="D26" i="10"/>
  <c r="E26" i="10"/>
  <c r="C27" i="10"/>
  <c r="D27" i="10"/>
  <c r="E27" i="10"/>
  <c r="C28" i="10"/>
  <c r="D28" i="10"/>
  <c r="E28" i="10"/>
  <c r="C29" i="10"/>
  <c r="D29" i="10"/>
  <c r="M29" i="10" s="1"/>
  <c r="BL29" i="10" s="1"/>
  <c r="E29" i="10"/>
  <c r="C30" i="10"/>
  <c r="D30" i="10"/>
  <c r="E30" i="10"/>
  <c r="C31" i="10"/>
  <c r="D31" i="10"/>
  <c r="W31" i="10" s="1"/>
  <c r="E31" i="10"/>
  <c r="C32" i="10"/>
  <c r="D32" i="10"/>
  <c r="R32" i="10" s="1"/>
  <c r="E32" i="10"/>
  <c r="C33" i="10"/>
  <c r="D33" i="10"/>
  <c r="E33" i="10"/>
  <c r="C34" i="10"/>
  <c r="D34" i="10"/>
  <c r="E34" i="10"/>
  <c r="C35" i="10"/>
  <c r="D35" i="10"/>
  <c r="E35" i="10"/>
  <c r="C36" i="10"/>
  <c r="D36" i="10"/>
  <c r="AB36" i="10" s="1"/>
  <c r="E36" i="10"/>
  <c r="C37" i="10"/>
  <c r="D37" i="10"/>
  <c r="E37" i="10"/>
  <c r="C38" i="10"/>
  <c r="D38" i="10"/>
  <c r="E38" i="10"/>
  <c r="C39" i="10"/>
  <c r="D39" i="10"/>
  <c r="J39" i="10" s="1"/>
  <c r="E39" i="10"/>
  <c r="C40" i="10"/>
  <c r="D40" i="10"/>
  <c r="E40" i="10"/>
  <c r="C41" i="10"/>
  <c r="D41" i="10"/>
  <c r="N41" i="10" s="1"/>
  <c r="E41" i="10"/>
  <c r="C42" i="10"/>
  <c r="D42" i="10"/>
  <c r="E42" i="10"/>
  <c r="C43" i="10"/>
  <c r="D43" i="10"/>
  <c r="E43" i="10"/>
  <c r="C44" i="10"/>
  <c r="D44" i="10"/>
  <c r="E44" i="10"/>
  <c r="C45" i="10"/>
  <c r="D45" i="10"/>
  <c r="AU45" i="10" s="1"/>
  <c r="E45" i="10"/>
  <c r="C46" i="10"/>
  <c r="D46" i="10"/>
  <c r="E46" i="10"/>
  <c r="C47" i="10"/>
  <c r="D47" i="10"/>
  <c r="E47" i="10"/>
  <c r="C48" i="10"/>
  <c r="D48" i="10"/>
  <c r="E48" i="10"/>
  <c r="C49" i="10"/>
  <c r="D49" i="10"/>
  <c r="AJ49" i="10" s="1"/>
  <c r="E49" i="10"/>
  <c r="C50" i="10"/>
  <c r="D50" i="10"/>
  <c r="AS50" i="10" s="1"/>
  <c r="E50" i="10"/>
  <c r="C51" i="10"/>
  <c r="D51" i="10"/>
  <c r="AT51" i="10" s="1"/>
  <c r="E51" i="10"/>
  <c r="C52" i="10"/>
  <c r="D52" i="10"/>
  <c r="E52" i="10"/>
  <c r="C53" i="10"/>
  <c r="D53" i="10"/>
  <c r="H53" i="10" s="1"/>
  <c r="E53" i="10"/>
  <c r="C54" i="10"/>
  <c r="D54" i="10"/>
  <c r="E54" i="10"/>
  <c r="C55" i="10"/>
  <c r="D55" i="10"/>
  <c r="AW55" i="10" s="1"/>
  <c r="E55" i="10"/>
  <c r="C56" i="10"/>
  <c r="D56" i="10"/>
  <c r="E56" i="10"/>
  <c r="C57" i="10"/>
  <c r="D57" i="10"/>
  <c r="U57" i="10" s="1"/>
  <c r="E57" i="10"/>
  <c r="C58" i="10"/>
  <c r="D58" i="10"/>
  <c r="AU58" i="10" s="1"/>
  <c r="E58" i="10"/>
  <c r="C59" i="10"/>
  <c r="D59" i="10"/>
  <c r="AS59" i="10" s="1"/>
  <c r="E59" i="10"/>
  <c r="C60" i="10"/>
  <c r="D60" i="10"/>
  <c r="E60" i="10"/>
  <c r="C61" i="10"/>
  <c r="D61" i="10"/>
  <c r="E61" i="10"/>
  <c r="C62" i="10"/>
  <c r="D62" i="10"/>
  <c r="AY62" i="10" s="1"/>
  <c r="E62" i="10"/>
  <c r="C63" i="10"/>
  <c r="D63" i="10"/>
  <c r="G63" i="10" s="1"/>
  <c r="E63" i="10"/>
  <c r="C64" i="10"/>
  <c r="D64" i="10"/>
  <c r="E64" i="10"/>
  <c r="C65" i="10"/>
  <c r="D65" i="10"/>
  <c r="G65" i="10" s="1"/>
  <c r="E65" i="10"/>
  <c r="C66" i="10"/>
  <c r="D66" i="10"/>
  <c r="H66" i="10" s="1"/>
  <c r="E66" i="10"/>
  <c r="C67" i="10"/>
  <c r="D67" i="10"/>
  <c r="E67" i="10"/>
  <c r="C68" i="10"/>
  <c r="D68" i="10"/>
  <c r="AT68" i="10" s="1"/>
  <c r="E68" i="10"/>
  <c r="C69" i="10"/>
  <c r="D69" i="10"/>
  <c r="AA69" i="10" s="1"/>
  <c r="BP69" i="10" s="1"/>
  <c r="E69" i="10"/>
  <c r="C70" i="10"/>
  <c r="D70" i="10"/>
  <c r="AB70" i="10" s="1"/>
  <c r="E70" i="10"/>
  <c r="C71" i="10"/>
  <c r="D71" i="10"/>
  <c r="AI71" i="10" s="1"/>
  <c r="E71" i="10"/>
  <c r="C72" i="10"/>
  <c r="D72" i="10"/>
  <c r="E72" i="10"/>
  <c r="C73" i="10"/>
  <c r="D73" i="10"/>
  <c r="AT73" i="10" s="1"/>
  <c r="E73" i="10"/>
  <c r="C74" i="10"/>
  <c r="D74" i="10"/>
  <c r="E74" i="10"/>
  <c r="C75" i="10"/>
  <c r="D75" i="10"/>
  <c r="N75" i="10" s="1"/>
  <c r="E75" i="10"/>
  <c r="C76" i="10"/>
  <c r="D76" i="10"/>
  <c r="AD76" i="10" s="1"/>
  <c r="E76" i="10"/>
  <c r="C77" i="10"/>
  <c r="D77" i="10"/>
  <c r="E77" i="10"/>
  <c r="C78" i="10"/>
  <c r="D78" i="10"/>
  <c r="AW78" i="10" s="1"/>
  <c r="E78" i="10"/>
  <c r="C79" i="10"/>
  <c r="D79" i="10"/>
  <c r="AT79" i="10" s="1"/>
  <c r="E79" i="10"/>
  <c r="C80" i="10"/>
  <c r="D80" i="10"/>
  <c r="AB80" i="10" s="1"/>
  <c r="E80" i="10"/>
  <c r="C81" i="10"/>
  <c r="D81" i="10"/>
  <c r="BC81" i="10" s="1"/>
  <c r="BX81" i="10" s="1"/>
  <c r="E81" i="10"/>
  <c r="C82" i="10"/>
  <c r="D82" i="10"/>
  <c r="E82" i="10"/>
  <c r="C83" i="10"/>
  <c r="D83" i="10"/>
  <c r="AN83" i="10" s="1"/>
  <c r="E83" i="10"/>
  <c r="C84" i="10"/>
  <c r="D84" i="10"/>
  <c r="O84" i="10" s="1"/>
  <c r="E84" i="10"/>
  <c r="C85" i="10"/>
  <c r="D85" i="10"/>
  <c r="E85" i="10"/>
  <c r="C86" i="10"/>
  <c r="D86" i="10"/>
  <c r="E86" i="10"/>
  <c r="C87" i="10"/>
  <c r="D87" i="10"/>
  <c r="X87" i="10" s="1"/>
  <c r="E87" i="10"/>
  <c r="C88" i="10"/>
  <c r="D88" i="10"/>
  <c r="E88" i="10"/>
  <c r="C89" i="10"/>
  <c r="D89" i="10"/>
  <c r="N89" i="10" s="1"/>
  <c r="E89" i="10"/>
  <c r="C90" i="10"/>
  <c r="D90" i="10"/>
  <c r="E90" i="10"/>
  <c r="C91" i="10"/>
  <c r="D91" i="10"/>
  <c r="E91" i="10"/>
  <c r="C92" i="10"/>
  <c r="D92" i="10"/>
  <c r="E92" i="10"/>
  <c r="C93" i="10"/>
  <c r="D93" i="10"/>
  <c r="E93" i="10"/>
  <c r="C94" i="10"/>
  <c r="D94" i="10"/>
  <c r="E94" i="10"/>
  <c r="C95" i="10"/>
  <c r="D95" i="10"/>
  <c r="BI95" i="10" s="1"/>
  <c r="E95" i="10"/>
  <c r="C96" i="10"/>
  <c r="D96" i="10"/>
  <c r="E96" i="10"/>
  <c r="C97" i="10"/>
  <c r="D97" i="10"/>
  <c r="E97" i="10"/>
  <c r="C98" i="10"/>
  <c r="D98" i="10"/>
  <c r="BH98" i="10" s="1"/>
  <c r="E98" i="10"/>
  <c r="C99" i="10"/>
  <c r="D99" i="10"/>
  <c r="BI99" i="10" s="1"/>
  <c r="E99" i="10"/>
  <c r="C100" i="10"/>
  <c r="D100" i="10"/>
  <c r="O100" i="10" s="1"/>
  <c r="E100" i="10"/>
  <c r="C101" i="10"/>
  <c r="D101" i="10"/>
  <c r="AV101" i="10" s="1"/>
  <c r="BV101" i="10" s="1"/>
  <c r="E101" i="10"/>
  <c r="C102" i="10"/>
  <c r="D102" i="10"/>
  <c r="AE102" i="10" s="1"/>
  <c r="E102" i="10"/>
  <c r="C103" i="10"/>
  <c r="D103" i="10"/>
  <c r="E103" i="10"/>
  <c r="C104" i="10"/>
  <c r="D104" i="10"/>
  <c r="BC104" i="10" s="1"/>
  <c r="BX104" i="10" s="1"/>
  <c r="E104" i="10"/>
  <c r="C105" i="10"/>
  <c r="D105" i="10"/>
  <c r="AV105" i="10" s="1"/>
  <c r="BV105" i="10" s="1"/>
  <c r="E105" i="10"/>
  <c r="C106" i="10"/>
  <c r="D106" i="10"/>
  <c r="M106" i="10" s="1"/>
  <c r="BL106" i="10" s="1"/>
  <c r="E106" i="10"/>
  <c r="C107" i="10"/>
  <c r="D107" i="10"/>
  <c r="O107" i="10" s="1"/>
  <c r="E107" i="10"/>
  <c r="C108" i="10"/>
  <c r="D108" i="10"/>
  <c r="G108" i="10" s="1"/>
  <c r="E108" i="10"/>
  <c r="C109" i="10"/>
  <c r="D109" i="10"/>
  <c r="BA109" i="10" s="1"/>
  <c r="E109" i="10"/>
  <c r="C110" i="10"/>
  <c r="D110" i="10"/>
  <c r="E110" i="10"/>
  <c r="C111" i="10"/>
  <c r="D111" i="10"/>
  <c r="I111" i="10" s="1"/>
  <c r="E111" i="10"/>
  <c r="C112" i="10"/>
  <c r="D112" i="10"/>
  <c r="BC112" i="10" s="1"/>
  <c r="BX112" i="10" s="1"/>
  <c r="E112" i="10"/>
  <c r="C113" i="10"/>
  <c r="D113" i="10"/>
  <c r="K113" i="10" s="1"/>
  <c r="E113" i="10"/>
  <c r="C114" i="10"/>
  <c r="D114" i="10"/>
  <c r="E114" i="10"/>
  <c r="C115" i="10"/>
  <c r="D115" i="10"/>
  <c r="E115" i="10"/>
  <c r="C116" i="10"/>
  <c r="D116" i="10"/>
  <c r="AK116" i="10" s="1"/>
  <c r="E116" i="10"/>
  <c r="C117" i="10"/>
  <c r="D117" i="10"/>
  <c r="E117" i="10"/>
  <c r="C118" i="10"/>
  <c r="D118" i="10"/>
  <c r="AK118" i="10" s="1"/>
  <c r="E118" i="10"/>
  <c r="C119" i="10"/>
  <c r="D119" i="10"/>
  <c r="AW119" i="10" s="1"/>
  <c r="E119" i="10"/>
  <c r="C120" i="10"/>
  <c r="D120" i="10"/>
  <c r="G120" i="10" s="1"/>
  <c r="E120" i="10"/>
  <c r="C121" i="10"/>
  <c r="D121" i="10"/>
  <c r="AX121" i="10" s="1"/>
  <c r="E121" i="10"/>
  <c r="C122" i="10"/>
  <c r="D122" i="10"/>
  <c r="E122" i="10"/>
  <c r="C123" i="10"/>
  <c r="D123" i="10"/>
  <c r="BD123" i="10" s="1"/>
  <c r="E123" i="10"/>
  <c r="C124" i="10"/>
  <c r="D124" i="10"/>
  <c r="E124" i="10"/>
  <c r="C125" i="10"/>
  <c r="D125" i="10"/>
  <c r="AF125" i="10" s="1"/>
  <c r="E125" i="10"/>
  <c r="C126" i="10"/>
  <c r="D126" i="10"/>
  <c r="E126" i="10"/>
  <c r="C127" i="10"/>
  <c r="D127" i="10"/>
  <c r="E127" i="10"/>
  <c r="C128" i="10"/>
  <c r="D128" i="10"/>
  <c r="BG128" i="10" s="1"/>
  <c r="E128" i="10"/>
  <c r="C129" i="10"/>
  <c r="D129" i="10"/>
  <c r="Y129" i="10" s="1"/>
  <c r="E129" i="10"/>
  <c r="C130" i="10"/>
  <c r="D130" i="10"/>
  <c r="M130" i="10" s="1"/>
  <c r="BL130" i="10" s="1"/>
  <c r="E130" i="10"/>
  <c r="C131" i="10"/>
  <c r="D131" i="10"/>
  <c r="BE131" i="10" s="1"/>
  <c r="E131" i="10"/>
  <c r="C132" i="10"/>
  <c r="D132" i="10"/>
  <c r="AY132" i="10" s="1"/>
  <c r="E132" i="10"/>
  <c r="C133" i="10"/>
  <c r="D133" i="10"/>
  <c r="E133" i="10"/>
  <c r="C134" i="10"/>
  <c r="D134" i="10"/>
  <c r="E134" i="10"/>
  <c r="C135" i="10"/>
  <c r="D135" i="10"/>
  <c r="Q135" i="10" s="1"/>
  <c r="E135" i="10"/>
  <c r="C136" i="10"/>
  <c r="D136" i="10"/>
  <c r="AK136" i="10" s="1"/>
  <c r="E136" i="10"/>
  <c r="C137" i="10"/>
  <c r="D137" i="10"/>
  <c r="AH137" i="10" s="1"/>
  <c r="BR137" i="10" s="1"/>
  <c r="E137" i="10"/>
  <c r="C138" i="10"/>
  <c r="D138" i="10"/>
  <c r="R138" i="10" s="1"/>
  <c r="E138" i="10"/>
  <c r="C139" i="10"/>
  <c r="D139" i="10"/>
  <c r="AP139" i="10" s="1"/>
  <c r="E139" i="10"/>
  <c r="C140" i="10"/>
  <c r="D140" i="10"/>
  <c r="E140" i="10"/>
  <c r="C141" i="10"/>
  <c r="D141" i="10"/>
  <c r="Y141" i="10" s="1"/>
  <c r="E141" i="10"/>
  <c r="C142" i="10"/>
  <c r="D142" i="10"/>
  <c r="E142" i="10"/>
  <c r="C143" i="10"/>
  <c r="D143" i="10"/>
  <c r="E143" i="10"/>
  <c r="C144" i="10"/>
  <c r="D144" i="10"/>
  <c r="AY144" i="10" s="1"/>
  <c r="E144" i="10"/>
  <c r="C145" i="10"/>
  <c r="D145" i="10"/>
  <c r="AW145" i="10" s="1"/>
  <c r="E145" i="10"/>
  <c r="C146" i="10"/>
  <c r="D146" i="10"/>
  <c r="E146" i="10"/>
  <c r="C147" i="10"/>
  <c r="D147" i="10"/>
  <c r="O147" i="10" s="1"/>
  <c r="E147" i="10"/>
  <c r="C148" i="10"/>
  <c r="D148" i="10"/>
  <c r="E148" i="10"/>
  <c r="C149" i="10"/>
  <c r="D149" i="10"/>
  <c r="E149" i="10"/>
  <c r="C150" i="10"/>
  <c r="D150" i="10"/>
  <c r="BI150" i="10" s="1"/>
  <c r="E150" i="10"/>
  <c r="C151" i="10"/>
  <c r="D151" i="10"/>
  <c r="E151" i="10"/>
  <c r="C152" i="10"/>
  <c r="D152" i="10"/>
  <c r="AB152" i="10" s="1"/>
  <c r="E152" i="10"/>
  <c r="C153" i="10"/>
  <c r="D153" i="10"/>
  <c r="E153" i="10"/>
  <c r="C154" i="10"/>
  <c r="D154" i="10"/>
  <c r="T154" i="10" s="1"/>
  <c r="BN154" i="10" s="1"/>
  <c r="E154" i="10"/>
  <c r="C155" i="10"/>
  <c r="D155" i="10"/>
  <c r="E155" i="10"/>
  <c r="C156" i="10"/>
  <c r="D156" i="10"/>
  <c r="AC156" i="10" s="1"/>
  <c r="E156" i="10"/>
  <c r="C157" i="10"/>
  <c r="D157" i="10"/>
  <c r="Q157" i="10" s="1"/>
  <c r="E157" i="10"/>
  <c r="C158" i="10"/>
  <c r="D158" i="10"/>
  <c r="U158" i="10" s="1"/>
  <c r="E158" i="10"/>
  <c r="C159" i="10"/>
  <c r="D159" i="10"/>
  <c r="G159" i="10" s="1"/>
  <c r="E159" i="10"/>
  <c r="C160" i="10"/>
  <c r="D160" i="10"/>
  <c r="Z160" i="10" s="1"/>
  <c r="E160" i="10"/>
  <c r="C161" i="10"/>
  <c r="D161" i="10"/>
  <c r="E161" i="10"/>
  <c r="C162" i="10"/>
  <c r="D162" i="10"/>
  <c r="T162" i="10" s="1"/>
  <c r="BN162" i="10" s="1"/>
  <c r="E162" i="10"/>
  <c r="C163" i="10"/>
  <c r="D163" i="10"/>
  <c r="E163" i="10"/>
  <c r="C164" i="10"/>
  <c r="D164" i="10"/>
  <c r="E164" i="10"/>
  <c r="C165" i="10"/>
  <c r="D165" i="10"/>
  <c r="AL165" i="10" s="1"/>
  <c r="E165" i="10"/>
  <c r="C166" i="10"/>
  <c r="D166" i="10"/>
  <c r="Y166" i="10" s="1"/>
  <c r="E166" i="10"/>
  <c r="C167" i="10"/>
  <c r="D167" i="10"/>
  <c r="BD167" i="10" s="1"/>
  <c r="E167" i="10"/>
  <c r="C168" i="10"/>
  <c r="D168" i="10"/>
  <c r="E168" i="10"/>
  <c r="C169" i="10"/>
  <c r="D169" i="10"/>
  <c r="AA169" i="10" s="1"/>
  <c r="BP169" i="10" s="1"/>
  <c r="E169" i="10"/>
  <c r="C170" i="10"/>
  <c r="D170" i="10"/>
  <c r="E170" i="10"/>
  <c r="C171" i="10"/>
  <c r="D171" i="10"/>
  <c r="E171" i="10"/>
  <c r="C172" i="10"/>
  <c r="D172" i="10"/>
  <c r="AP172" i="10" s="1"/>
  <c r="E172" i="10"/>
  <c r="C173" i="10"/>
  <c r="D173" i="10"/>
  <c r="E173" i="10"/>
  <c r="C174" i="10"/>
  <c r="D174" i="10"/>
  <c r="R174" i="10" s="1"/>
  <c r="E174" i="10"/>
  <c r="C175" i="10"/>
  <c r="D175" i="10"/>
  <c r="E175" i="10"/>
  <c r="C176" i="10"/>
  <c r="D176" i="10"/>
  <c r="AN176" i="10" s="1"/>
  <c r="E176" i="10"/>
  <c r="C177" i="10"/>
  <c r="D177" i="10"/>
  <c r="E177" i="10"/>
  <c r="C178" i="10"/>
  <c r="D178" i="10"/>
  <c r="M178" i="10" s="1"/>
  <c r="BL178" i="10" s="1"/>
  <c r="E178" i="10"/>
  <c r="C179" i="10"/>
  <c r="D179" i="10"/>
  <c r="E179" i="10"/>
  <c r="C180" i="10"/>
  <c r="D180" i="10"/>
  <c r="BB180" i="10" s="1"/>
  <c r="E180" i="10"/>
  <c r="C181" i="10"/>
  <c r="D181" i="10"/>
  <c r="AC181" i="10" s="1"/>
  <c r="E181" i="10"/>
  <c r="C182" i="10"/>
  <c r="D182" i="10"/>
  <c r="E182" i="10"/>
  <c r="C183" i="10"/>
  <c r="D183" i="10"/>
  <c r="AF183" i="10" s="1"/>
  <c r="E183" i="10"/>
  <c r="C184" i="10"/>
  <c r="D184" i="10"/>
  <c r="E184" i="10"/>
  <c r="C185" i="10"/>
  <c r="D185" i="10"/>
  <c r="AK185" i="10" s="1"/>
  <c r="E185" i="10"/>
  <c r="C186" i="10"/>
  <c r="D186" i="10"/>
  <c r="E186" i="10"/>
  <c r="C187" i="10"/>
  <c r="D187" i="10"/>
  <c r="AW187" i="10" s="1"/>
  <c r="E187" i="10"/>
  <c r="C188" i="10"/>
  <c r="D188" i="10"/>
  <c r="E188" i="10"/>
  <c r="C189" i="10"/>
  <c r="D189" i="10"/>
  <c r="E189" i="10"/>
  <c r="C190" i="10"/>
  <c r="D190" i="10"/>
  <c r="E190" i="10"/>
  <c r="C191" i="10"/>
  <c r="D191" i="10"/>
  <c r="E191" i="10"/>
  <c r="C192" i="10"/>
  <c r="D192" i="10"/>
  <c r="N192" i="10" s="1"/>
  <c r="E192" i="10"/>
  <c r="C193" i="10"/>
  <c r="D193" i="10"/>
  <c r="V193" i="10" s="1"/>
  <c r="E193" i="10"/>
  <c r="C194" i="10"/>
  <c r="D194" i="10"/>
  <c r="AN194" i="10" s="1"/>
  <c r="E194" i="10"/>
  <c r="C195" i="10"/>
  <c r="D195" i="10"/>
  <c r="E195" i="10"/>
  <c r="C196" i="10"/>
  <c r="D196" i="10"/>
  <c r="AC196" i="10" s="1"/>
  <c r="E196" i="10"/>
  <c r="C197" i="10"/>
  <c r="D197" i="10"/>
  <c r="E197" i="10"/>
  <c r="C198" i="10"/>
  <c r="D198" i="10"/>
  <c r="E198" i="10"/>
  <c r="C199" i="10"/>
  <c r="D199" i="10"/>
  <c r="N199" i="10" s="1"/>
  <c r="E199" i="10"/>
  <c r="C200" i="10"/>
  <c r="D200" i="10"/>
  <c r="AD200" i="10" s="1"/>
  <c r="E200" i="10"/>
  <c r="C201" i="10"/>
  <c r="D201" i="10"/>
  <c r="G201" i="10" s="1"/>
  <c r="E201" i="10"/>
  <c r="C202" i="10"/>
  <c r="D202" i="10"/>
  <c r="Z202" i="10" s="1"/>
  <c r="E202" i="10"/>
  <c r="C203" i="10"/>
  <c r="D203" i="10"/>
  <c r="I203" i="10" s="1"/>
  <c r="E203" i="10"/>
  <c r="C204" i="10"/>
  <c r="D204" i="10"/>
  <c r="H204" i="10" s="1"/>
  <c r="E204" i="10"/>
  <c r="C205" i="10"/>
  <c r="D205" i="10"/>
  <c r="AR205" i="10" s="1"/>
  <c r="E205" i="10"/>
  <c r="C206" i="10"/>
  <c r="D206" i="10"/>
  <c r="AW206" i="10" s="1"/>
  <c r="E206" i="10"/>
  <c r="C207" i="10"/>
  <c r="D207" i="10"/>
  <c r="BH207" i="10" s="1"/>
  <c r="E207" i="10"/>
  <c r="C208" i="10"/>
  <c r="D208" i="10"/>
  <c r="G208" i="10" s="1"/>
  <c r="E208" i="10"/>
  <c r="C209" i="10"/>
  <c r="D209" i="10"/>
  <c r="R209" i="10" s="1"/>
  <c r="E209" i="10"/>
  <c r="C210" i="10"/>
  <c r="D210" i="10"/>
  <c r="E210" i="10"/>
  <c r="C211" i="10"/>
  <c r="D211" i="10"/>
  <c r="AB211" i="10" s="1"/>
  <c r="E211" i="10"/>
  <c r="C212" i="10"/>
  <c r="D212" i="10"/>
  <c r="AX212" i="10" s="1"/>
  <c r="E212" i="10"/>
  <c r="C213" i="10"/>
  <c r="D213" i="10"/>
  <c r="E213" i="10"/>
  <c r="C214" i="10"/>
  <c r="D214" i="10"/>
  <c r="E214" i="10"/>
  <c r="C215" i="10"/>
  <c r="D215" i="10"/>
  <c r="BH215" i="10" s="1"/>
  <c r="E215" i="10"/>
  <c r="C216" i="10"/>
  <c r="D216" i="10"/>
  <c r="E216" i="10"/>
  <c r="C217" i="10"/>
  <c r="D217" i="10"/>
  <c r="BE217" i="10" s="1"/>
  <c r="E217" i="10"/>
  <c r="C218" i="10"/>
  <c r="D218" i="10"/>
  <c r="E218" i="10"/>
  <c r="C219" i="10"/>
  <c r="D219" i="10"/>
  <c r="X219" i="10" s="1"/>
  <c r="E219" i="10"/>
  <c r="C220" i="10"/>
  <c r="D220" i="10"/>
  <c r="E220" i="10"/>
  <c r="C221" i="10"/>
  <c r="D221" i="10"/>
  <c r="AN221" i="10" s="1"/>
  <c r="E221" i="10"/>
  <c r="C222" i="10"/>
  <c r="D222" i="10"/>
  <c r="E222" i="10"/>
  <c r="C223" i="10"/>
  <c r="D223" i="10"/>
  <c r="G223" i="10" s="1"/>
  <c r="E223" i="10"/>
  <c r="C224" i="10"/>
  <c r="D224" i="10"/>
  <c r="AC224" i="10" s="1"/>
  <c r="E224" i="10"/>
  <c r="C225" i="10"/>
  <c r="D225" i="10"/>
  <c r="AN225" i="10" s="1"/>
  <c r="E225" i="10"/>
  <c r="C226" i="10"/>
  <c r="D226" i="10"/>
  <c r="AK226" i="10" s="1"/>
  <c r="E226" i="10"/>
  <c r="C227" i="10"/>
  <c r="D227" i="10"/>
  <c r="AW227" i="10" s="1"/>
  <c r="E227" i="10"/>
  <c r="C228" i="10"/>
  <c r="D228" i="10"/>
  <c r="E228" i="10"/>
  <c r="C229" i="10"/>
  <c r="D229" i="10"/>
  <c r="P229" i="10" s="1"/>
  <c r="E229" i="10"/>
  <c r="C230" i="10"/>
  <c r="D230" i="10"/>
  <c r="AT230" i="10" s="1"/>
  <c r="E230" i="10"/>
  <c r="C231" i="10"/>
  <c r="D231" i="10"/>
  <c r="E231" i="10"/>
  <c r="C232" i="10"/>
  <c r="D232" i="10"/>
  <c r="E232" i="10"/>
  <c r="C233" i="10"/>
  <c r="D233" i="10"/>
  <c r="J233" i="10" s="1"/>
  <c r="E233" i="10"/>
  <c r="C234" i="10"/>
  <c r="D234" i="10"/>
  <c r="E234" i="10"/>
  <c r="C235" i="10"/>
  <c r="D235" i="10"/>
  <c r="E235" i="10"/>
  <c r="C236" i="10"/>
  <c r="D236" i="10"/>
  <c r="N236" i="10" s="1"/>
  <c r="E236" i="10"/>
  <c r="C237" i="10"/>
  <c r="D237" i="10"/>
  <c r="AC237" i="10" s="1"/>
  <c r="E237" i="10"/>
  <c r="C238" i="10"/>
  <c r="D238" i="10"/>
  <c r="E238" i="10"/>
  <c r="C239" i="10"/>
  <c r="D239" i="10"/>
  <c r="AF239" i="10" s="1"/>
  <c r="E239" i="10"/>
  <c r="C240" i="10"/>
  <c r="D240" i="10"/>
  <c r="BI240" i="10" s="1"/>
  <c r="E240" i="10"/>
  <c r="C241" i="10"/>
  <c r="D241" i="10"/>
  <c r="BF241" i="10" s="1"/>
  <c r="E241" i="10"/>
  <c r="C242" i="10"/>
  <c r="D242" i="10"/>
  <c r="N242" i="10" s="1"/>
  <c r="E242" i="10"/>
  <c r="C243" i="10"/>
  <c r="D243" i="10"/>
  <c r="BA243" i="10" s="1"/>
  <c r="E243" i="10"/>
  <c r="C244" i="10"/>
  <c r="D244" i="10"/>
  <c r="AC244" i="10" s="1"/>
  <c r="E244" i="10"/>
  <c r="C245" i="10"/>
  <c r="D245" i="10"/>
  <c r="AC245" i="10" s="1"/>
  <c r="E245" i="10"/>
  <c r="C246" i="10"/>
  <c r="D246" i="10"/>
  <c r="E246" i="10"/>
  <c r="C247" i="10"/>
  <c r="D247" i="10"/>
  <c r="G247" i="10" s="1"/>
  <c r="E247" i="10"/>
  <c r="C248" i="10"/>
  <c r="D248" i="10"/>
  <c r="E248" i="10"/>
  <c r="C249" i="10"/>
  <c r="D249" i="10"/>
  <c r="P249" i="10" s="1"/>
  <c r="E249" i="10"/>
  <c r="C250" i="10"/>
  <c r="D250" i="10"/>
  <c r="AG250" i="10" s="1"/>
  <c r="E250" i="10"/>
  <c r="C251" i="10"/>
  <c r="D251" i="10"/>
  <c r="AG251" i="10" s="1"/>
  <c r="E251" i="10"/>
  <c r="C252" i="10"/>
  <c r="D252" i="10"/>
  <c r="O252" i="10" s="1"/>
  <c r="E252" i="10"/>
  <c r="C253" i="10"/>
  <c r="D253" i="10"/>
  <c r="E253" i="10"/>
  <c r="C254" i="10"/>
  <c r="D254" i="10"/>
  <c r="AR254" i="10" s="1"/>
  <c r="E254" i="10"/>
  <c r="C255" i="10"/>
  <c r="D255" i="10"/>
  <c r="AC255" i="10" s="1"/>
  <c r="E255" i="10"/>
  <c r="C256" i="10"/>
  <c r="D256" i="10"/>
  <c r="Y256" i="10" s="1"/>
  <c r="E256" i="10"/>
  <c r="C257" i="10"/>
  <c r="D257" i="10"/>
  <c r="AF257" i="10" s="1"/>
  <c r="E257" i="10"/>
  <c r="C258" i="10"/>
  <c r="D258" i="10"/>
  <c r="E258" i="10"/>
  <c r="C259" i="10"/>
  <c r="D259" i="10"/>
  <c r="Y259" i="10" s="1"/>
  <c r="E259" i="10"/>
  <c r="C260" i="10"/>
  <c r="D260" i="10"/>
  <c r="E260" i="10"/>
  <c r="C261" i="10"/>
  <c r="D261" i="10"/>
  <c r="N261" i="10" s="1"/>
  <c r="E261" i="10"/>
  <c r="C262" i="10"/>
  <c r="D262" i="10"/>
  <c r="Y262" i="10" s="1"/>
  <c r="E262" i="10"/>
  <c r="C263" i="10"/>
  <c r="D263" i="10"/>
  <c r="E263" i="10"/>
  <c r="C264" i="10"/>
  <c r="D264" i="10"/>
  <c r="E264" i="10"/>
  <c r="C265" i="10"/>
  <c r="D265" i="10"/>
  <c r="E265" i="10"/>
  <c r="C266" i="10"/>
  <c r="D266" i="10"/>
  <c r="BH266" i="10" s="1"/>
  <c r="E266" i="10"/>
  <c r="C267" i="10"/>
  <c r="D267" i="10"/>
  <c r="E267" i="10"/>
  <c r="C268" i="10"/>
  <c r="D268" i="10"/>
  <c r="K268" i="10" s="1"/>
  <c r="E268" i="10"/>
  <c r="AX268" i="10"/>
  <c r="BD268" i="10"/>
  <c r="C269" i="10"/>
  <c r="D269" i="10"/>
  <c r="AO269" i="10" s="1"/>
  <c r="BT269" i="10" s="1"/>
  <c r="E269" i="10"/>
  <c r="C270" i="10"/>
  <c r="D270" i="10"/>
  <c r="Q270" i="10" s="1"/>
  <c r="E270" i="10"/>
  <c r="C271" i="10"/>
  <c r="D271" i="10"/>
  <c r="AG271" i="10" s="1"/>
  <c r="E271" i="10"/>
  <c r="C272" i="10"/>
  <c r="D272" i="10"/>
  <c r="Q272" i="10" s="1"/>
  <c r="E272" i="10"/>
  <c r="C273" i="10"/>
  <c r="D273" i="10"/>
  <c r="E273" i="10"/>
  <c r="C274" i="10"/>
  <c r="D274" i="10"/>
  <c r="AC274" i="10" s="1"/>
  <c r="E274" i="10"/>
  <c r="C275" i="10"/>
  <c r="D275" i="10"/>
  <c r="E275" i="10"/>
  <c r="C276" i="10"/>
  <c r="D276" i="10"/>
  <c r="BH276" i="10" s="1"/>
  <c r="E276" i="10"/>
  <c r="C277" i="10"/>
  <c r="D277" i="10"/>
  <c r="M277" i="10" s="1"/>
  <c r="BL277" i="10" s="1"/>
  <c r="E277" i="10"/>
  <c r="C278" i="10"/>
  <c r="D278" i="10"/>
  <c r="E278" i="10"/>
  <c r="C279" i="10"/>
  <c r="D279" i="10"/>
  <c r="AP279" i="10" s="1"/>
  <c r="E279" i="10"/>
  <c r="C280" i="10"/>
  <c r="D280" i="10"/>
  <c r="AK280" i="10" s="1"/>
  <c r="E280" i="10"/>
  <c r="C281" i="10"/>
  <c r="D281" i="10"/>
  <c r="BG281" i="10" s="1"/>
  <c r="E281" i="10"/>
  <c r="C282" i="10"/>
  <c r="D282" i="10"/>
  <c r="AJ282" i="10" s="1"/>
  <c r="E282" i="10"/>
  <c r="C283" i="10"/>
  <c r="D283" i="10"/>
  <c r="N283" i="10" s="1"/>
  <c r="E283" i="10"/>
  <c r="C284" i="10"/>
  <c r="D284" i="10"/>
  <c r="E284" i="10"/>
  <c r="C285" i="10"/>
  <c r="D285" i="10"/>
  <c r="E285" i="10"/>
  <c r="C286" i="10"/>
  <c r="D286" i="10"/>
  <c r="AJ286" i="10" s="1"/>
  <c r="E286" i="10"/>
  <c r="C287" i="10"/>
  <c r="D287" i="10"/>
  <c r="E287" i="10"/>
  <c r="C288" i="10"/>
  <c r="D288" i="10"/>
  <c r="E288" i="10"/>
  <c r="C289" i="10"/>
  <c r="D289" i="10"/>
  <c r="AA289" i="10" s="1"/>
  <c r="BP289" i="10" s="1"/>
  <c r="E289" i="10"/>
  <c r="C290" i="10"/>
  <c r="D290" i="10"/>
  <c r="AK290" i="10" s="1"/>
  <c r="E290" i="10"/>
  <c r="C291" i="10"/>
  <c r="D291" i="10"/>
  <c r="M291" i="10" s="1"/>
  <c r="BL291" i="10" s="1"/>
  <c r="E291" i="10"/>
  <c r="C292" i="10"/>
  <c r="D292" i="10"/>
  <c r="AC292" i="10" s="1"/>
  <c r="E292" i="10"/>
  <c r="C293" i="10"/>
  <c r="D293" i="10"/>
  <c r="N293" i="10" s="1"/>
  <c r="E293" i="10"/>
  <c r="C294" i="10"/>
  <c r="D294" i="10"/>
  <c r="E294" i="10"/>
  <c r="C295" i="10"/>
  <c r="D295" i="10"/>
  <c r="AK295" i="10" s="1"/>
  <c r="E295" i="10"/>
  <c r="C296" i="10"/>
  <c r="D296" i="10"/>
  <c r="E296" i="10"/>
  <c r="C297" i="10"/>
  <c r="D297" i="10"/>
  <c r="E297" i="10"/>
  <c r="C298" i="10"/>
  <c r="D298" i="10"/>
  <c r="X298" i="10" s="1"/>
  <c r="E298" i="10"/>
  <c r="C299" i="10"/>
  <c r="D299" i="10"/>
  <c r="AN299" i="10" s="1"/>
  <c r="E299" i="10"/>
  <c r="C300" i="10"/>
  <c r="D300" i="10"/>
  <c r="AC300" i="10" s="1"/>
  <c r="E300" i="10"/>
  <c r="C301" i="10"/>
  <c r="D301" i="10"/>
  <c r="G301" i="10" s="1"/>
  <c r="E301" i="10"/>
  <c r="C302" i="10"/>
  <c r="D302" i="10"/>
  <c r="P302" i="10" s="1"/>
  <c r="E302" i="10"/>
  <c r="C303" i="10"/>
  <c r="D303" i="10"/>
  <c r="AS303" i="10" s="1"/>
  <c r="E303" i="10"/>
  <c r="C304" i="10"/>
  <c r="D304" i="10"/>
  <c r="E304" i="10"/>
  <c r="C305" i="10"/>
  <c r="D305" i="10"/>
  <c r="AI305" i="10" s="1"/>
  <c r="E305" i="10"/>
  <c r="C306" i="10"/>
  <c r="D306" i="10"/>
  <c r="J306" i="10" s="1"/>
  <c r="E306" i="10"/>
  <c r="C307" i="10"/>
  <c r="D307" i="10"/>
  <c r="U307" i="10" s="1"/>
  <c r="E307" i="10"/>
  <c r="C308" i="10"/>
  <c r="D308" i="10"/>
  <c r="AU308" i="10" s="1"/>
  <c r="E308" i="10"/>
  <c r="C309" i="10"/>
  <c r="D309" i="10"/>
  <c r="AI309" i="10" s="1"/>
  <c r="E309" i="10"/>
  <c r="C310" i="10"/>
  <c r="D310" i="10"/>
  <c r="AW310" i="10" s="1"/>
  <c r="E310" i="10"/>
  <c r="C311" i="10"/>
  <c r="D311" i="10"/>
  <c r="AC311" i="10" s="1"/>
  <c r="E311" i="10"/>
  <c r="C312" i="10"/>
  <c r="D312" i="10"/>
  <c r="I312" i="10" s="1"/>
  <c r="E312" i="10"/>
  <c r="C313" i="10"/>
  <c r="D313" i="10"/>
  <c r="E313" i="10"/>
  <c r="C314" i="10"/>
  <c r="D314" i="10"/>
  <c r="AG314" i="10" s="1"/>
  <c r="E314" i="10"/>
  <c r="C315" i="10"/>
  <c r="D315" i="10"/>
  <c r="BI315" i="10" s="1"/>
  <c r="E315" i="10"/>
  <c r="C316" i="10"/>
  <c r="D316" i="10"/>
  <c r="E316" i="10"/>
  <c r="C317" i="10"/>
  <c r="D317" i="10"/>
  <c r="E317" i="10"/>
  <c r="C318" i="10"/>
  <c r="D318" i="10"/>
  <c r="AI318" i="10" s="1"/>
  <c r="E318" i="10"/>
  <c r="C319" i="10"/>
  <c r="D319" i="10"/>
  <c r="AG319" i="10" s="1"/>
  <c r="E319" i="10"/>
  <c r="C320" i="10"/>
  <c r="D320" i="10"/>
  <c r="G320" i="10" s="1"/>
  <c r="E320" i="10"/>
  <c r="C321" i="10"/>
  <c r="D321" i="10"/>
  <c r="E321" i="10"/>
  <c r="C322" i="10"/>
  <c r="D322" i="10"/>
  <c r="E322" i="10"/>
  <c r="C323" i="10"/>
  <c r="D323" i="10"/>
  <c r="N323" i="10" s="1"/>
  <c r="E323" i="10"/>
  <c r="C324" i="10"/>
  <c r="D324" i="10"/>
  <c r="AN324" i="10" s="1"/>
  <c r="E324" i="10"/>
  <c r="C325" i="10"/>
  <c r="D325" i="10"/>
  <c r="BA325" i="10" s="1"/>
  <c r="E325" i="10"/>
  <c r="C326" i="10"/>
  <c r="D326" i="10"/>
  <c r="E326" i="10"/>
  <c r="C327" i="10"/>
  <c r="D327" i="10"/>
  <c r="E327" i="10"/>
  <c r="C328" i="10"/>
  <c r="D328" i="10"/>
  <c r="AC328" i="10" s="1"/>
  <c r="E328" i="10"/>
  <c r="C329" i="10"/>
  <c r="D329" i="10"/>
  <c r="E329" i="10"/>
  <c r="C330" i="10"/>
  <c r="D330" i="10"/>
  <c r="K330" i="10" s="1"/>
  <c r="E330" i="10"/>
  <c r="C331" i="10"/>
  <c r="D331" i="10"/>
  <c r="E331" i="10"/>
  <c r="C332" i="10"/>
  <c r="D332" i="10"/>
  <c r="X332" i="10" s="1"/>
  <c r="E332" i="10"/>
  <c r="C333" i="10"/>
  <c r="D333" i="10"/>
  <c r="E333" i="10"/>
  <c r="C334" i="10"/>
  <c r="D334" i="10"/>
  <c r="Z334" i="10" s="1"/>
  <c r="E334" i="10"/>
  <c r="C335" i="10"/>
  <c r="D335" i="10"/>
  <c r="E335" i="10"/>
  <c r="C336" i="10"/>
  <c r="D336" i="10"/>
  <c r="E336" i="10"/>
  <c r="C337" i="10"/>
  <c r="D337" i="10"/>
  <c r="E337" i="10"/>
  <c r="C338" i="10"/>
  <c r="D338" i="10"/>
  <c r="N338" i="10" s="1"/>
  <c r="E338" i="10"/>
  <c r="C339" i="10"/>
  <c r="D339" i="10"/>
  <c r="E339" i="10"/>
  <c r="C340" i="10"/>
  <c r="D340" i="10"/>
  <c r="AS340" i="10" s="1"/>
  <c r="E340" i="10"/>
  <c r="C341" i="10"/>
  <c r="D341" i="10"/>
  <c r="AJ341" i="10" s="1"/>
  <c r="E341" i="10"/>
  <c r="C342" i="10"/>
  <c r="D342" i="10"/>
  <c r="AU342" i="10" s="1"/>
  <c r="E342" i="10"/>
  <c r="C343" i="10"/>
  <c r="D343" i="10"/>
  <c r="R343" i="10" s="1"/>
  <c r="E343" i="10"/>
  <c r="C344" i="10"/>
  <c r="D344" i="10"/>
  <c r="AA344" i="10" s="1"/>
  <c r="BP344" i="10" s="1"/>
  <c r="E344" i="10"/>
  <c r="C345" i="10"/>
  <c r="D345" i="10"/>
  <c r="E345" i="10"/>
  <c r="C346" i="10"/>
  <c r="D346" i="10"/>
  <c r="AS346" i="10" s="1"/>
  <c r="E346" i="10"/>
  <c r="C347" i="10"/>
  <c r="D347" i="10"/>
  <c r="E347" i="10"/>
  <c r="C348" i="10"/>
  <c r="D348" i="10"/>
  <c r="AC348" i="10" s="1"/>
  <c r="E348" i="10"/>
  <c r="C349" i="10"/>
  <c r="D349" i="10"/>
  <c r="E349" i="10"/>
  <c r="C350" i="10"/>
  <c r="D350" i="10"/>
  <c r="H350" i="10" s="1"/>
  <c r="E350" i="10"/>
  <c r="C351" i="10"/>
  <c r="D351" i="10"/>
  <c r="E351" i="10"/>
  <c r="C352" i="10"/>
  <c r="D352" i="10"/>
  <c r="BH352" i="10" s="1"/>
  <c r="E352" i="10"/>
  <c r="C353" i="10"/>
  <c r="D353" i="10"/>
  <c r="E353" i="10"/>
  <c r="C354" i="10"/>
  <c r="D354" i="10"/>
  <c r="E354" i="10"/>
  <c r="C355" i="10"/>
  <c r="D355" i="10"/>
  <c r="J355" i="10" s="1"/>
  <c r="E355" i="10"/>
  <c r="C356" i="10"/>
  <c r="D356" i="10"/>
  <c r="E356" i="10"/>
  <c r="C357" i="10"/>
  <c r="D357" i="10"/>
  <c r="AA357" i="10" s="1"/>
  <c r="BP357" i="10" s="1"/>
  <c r="E357" i="10"/>
  <c r="C358" i="10"/>
  <c r="D358" i="10"/>
  <c r="R358" i="10" s="1"/>
  <c r="E358" i="10"/>
  <c r="C359" i="10"/>
  <c r="D359" i="10"/>
  <c r="E359" i="10"/>
  <c r="C360" i="10"/>
  <c r="D360" i="10"/>
  <c r="E360" i="10"/>
  <c r="C361" i="10"/>
  <c r="D361" i="10"/>
  <c r="E361" i="10"/>
  <c r="C362" i="10"/>
  <c r="D362" i="10"/>
  <c r="M362" i="10" s="1"/>
  <c r="BL362" i="10" s="1"/>
  <c r="E362" i="10"/>
  <c r="AQ362" i="10"/>
  <c r="C363" i="10"/>
  <c r="D363" i="10"/>
  <c r="AO363" i="10" s="1"/>
  <c r="BT363" i="10" s="1"/>
  <c r="E363" i="10"/>
  <c r="C364" i="10"/>
  <c r="D364" i="10"/>
  <c r="E364" i="10"/>
  <c r="C365" i="10"/>
  <c r="D365" i="10"/>
  <c r="M365" i="10" s="1"/>
  <c r="BL365" i="10" s="1"/>
  <c r="E365" i="10"/>
  <c r="C366" i="10"/>
  <c r="D366" i="10"/>
  <c r="E366" i="10"/>
  <c r="C367" i="10"/>
  <c r="D367" i="10"/>
  <c r="E367" i="10"/>
  <c r="C368" i="10"/>
  <c r="D368" i="10"/>
  <c r="E368" i="10"/>
  <c r="C369" i="10"/>
  <c r="D369" i="10"/>
  <c r="AK369" i="10" s="1"/>
  <c r="E369" i="10"/>
  <c r="C370" i="10"/>
  <c r="D370" i="10"/>
  <c r="E370" i="10"/>
  <c r="C371" i="10"/>
  <c r="D371" i="10"/>
  <c r="E371" i="10"/>
  <c r="C372" i="10"/>
  <c r="D372" i="10"/>
  <c r="N372" i="10" s="1"/>
  <c r="E372" i="10"/>
  <c r="C373" i="10"/>
  <c r="D373" i="10"/>
  <c r="G373" i="10" s="1"/>
  <c r="E373" i="10"/>
  <c r="C374" i="10"/>
  <c r="D374" i="10"/>
  <c r="E374" i="10"/>
  <c r="C375" i="10"/>
  <c r="D375" i="10"/>
  <c r="AC375" i="10" s="1"/>
  <c r="E375" i="10"/>
  <c r="C376" i="10"/>
  <c r="D376" i="10"/>
  <c r="BD376" i="10" s="1"/>
  <c r="E376" i="10"/>
  <c r="C377" i="10"/>
  <c r="D377" i="10"/>
  <c r="J377" i="10" s="1"/>
  <c r="E377" i="10"/>
  <c r="C378" i="10"/>
  <c r="D378" i="10"/>
  <c r="N378" i="10" s="1"/>
  <c r="E378" i="10"/>
  <c r="C379" i="10"/>
  <c r="D379" i="10"/>
  <c r="E379" i="10"/>
  <c r="C380" i="10"/>
  <c r="D380" i="10"/>
  <c r="AI380" i="10" s="1"/>
  <c r="E380" i="10"/>
  <c r="C381" i="10"/>
  <c r="D381" i="10"/>
  <c r="N381" i="10" s="1"/>
  <c r="E381" i="10"/>
  <c r="C382" i="10"/>
  <c r="D382" i="10"/>
  <c r="R382" i="10" s="1"/>
  <c r="E382" i="10"/>
  <c r="C383" i="10"/>
  <c r="D383" i="10"/>
  <c r="J383" i="10" s="1"/>
  <c r="E383" i="10"/>
  <c r="C384" i="10"/>
  <c r="D384" i="10"/>
  <c r="AA384" i="10" s="1"/>
  <c r="BP384" i="10" s="1"/>
  <c r="E384" i="10"/>
  <c r="C385" i="10"/>
  <c r="D385" i="10"/>
  <c r="J385" i="10" s="1"/>
  <c r="E385" i="10"/>
  <c r="C386" i="10"/>
  <c r="D386" i="10"/>
  <c r="AC386" i="10" s="1"/>
  <c r="E386" i="10"/>
  <c r="C387" i="10"/>
  <c r="D387" i="10"/>
  <c r="E387" i="10"/>
  <c r="C388" i="10"/>
  <c r="D388" i="10"/>
  <c r="E388" i="10"/>
  <c r="C389" i="10"/>
  <c r="D389" i="10"/>
  <c r="J389" i="10" s="1"/>
  <c r="E389" i="10"/>
  <c r="C390" i="10"/>
  <c r="D390" i="10"/>
  <c r="BD390" i="10" s="1"/>
  <c r="E390" i="10"/>
  <c r="C391" i="10"/>
  <c r="D391" i="10"/>
  <c r="E391" i="10"/>
  <c r="C392" i="10"/>
  <c r="D392" i="10"/>
  <c r="E392" i="10"/>
  <c r="C393" i="10"/>
  <c r="D393" i="10"/>
  <c r="N393" i="10" s="1"/>
  <c r="E393" i="10"/>
  <c r="C394" i="10"/>
  <c r="D394" i="10"/>
  <c r="Z394" i="10" s="1"/>
  <c r="E394" i="10"/>
  <c r="C395" i="10"/>
  <c r="D395" i="10"/>
  <c r="J395" i="10" s="1"/>
  <c r="E395" i="10"/>
  <c r="C396" i="10"/>
  <c r="D396" i="10"/>
  <c r="O396" i="10" s="1"/>
  <c r="E396" i="10"/>
  <c r="C397" i="10"/>
  <c r="D397" i="10"/>
  <c r="J397" i="10" s="1"/>
  <c r="E397" i="10"/>
  <c r="C398" i="10"/>
  <c r="D398" i="10"/>
  <c r="P398" i="10" s="1"/>
  <c r="E398" i="10"/>
  <c r="C399" i="10"/>
  <c r="D399" i="10"/>
  <c r="AS399" i="10" s="1"/>
  <c r="E399" i="10"/>
  <c r="C400" i="10"/>
  <c r="D400" i="10"/>
  <c r="E400" i="10"/>
  <c r="C401" i="10"/>
  <c r="D401" i="10"/>
  <c r="AN401" i="10" s="1"/>
  <c r="E401" i="10"/>
  <c r="C402" i="10"/>
  <c r="D402" i="10"/>
  <c r="T402" i="10" s="1"/>
  <c r="BN402" i="10" s="1"/>
  <c r="E402" i="10"/>
  <c r="C403" i="10"/>
  <c r="D403" i="10"/>
  <c r="E403" i="10"/>
  <c r="C404" i="10"/>
  <c r="D404" i="10"/>
  <c r="AX404" i="10" s="1"/>
  <c r="E404" i="10"/>
  <c r="C405" i="10"/>
  <c r="D405" i="10"/>
  <c r="E405" i="10"/>
  <c r="C406" i="10"/>
  <c r="D406" i="10"/>
  <c r="E406" i="10"/>
  <c r="C407" i="10"/>
  <c r="D407" i="10"/>
  <c r="E407" i="10"/>
  <c r="C408" i="10"/>
  <c r="D408" i="10"/>
  <c r="E408" i="10"/>
  <c r="C409" i="10"/>
  <c r="D409" i="10"/>
  <c r="E409" i="10"/>
  <c r="C410" i="10"/>
  <c r="D410" i="10"/>
  <c r="K410" i="10" s="1"/>
  <c r="E410" i="10"/>
  <c r="C411" i="10"/>
  <c r="D411" i="10"/>
  <c r="N411" i="10" s="1"/>
  <c r="E411" i="10"/>
  <c r="C412" i="10"/>
  <c r="D412" i="10"/>
  <c r="P412" i="10" s="1"/>
  <c r="E412" i="10"/>
  <c r="C413" i="10"/>
  <c r="D413" i="10"/>
  <c r="E413" i="10"/>
  <c r="C414" i="10"/>
  <c r="D414" i="10"/>
  <c r="Q414" i="10" s="1"/>
  <c r="E414" i="10"/>
  <c r="C415" i="10"/>
  <c r="D415" i="10"/>
  <c r="E415" i="10"/>
  <c r="C416" i="10"/>
  <c r="D416" i="10"/>
  <c r="AE416" i="10" s="1"/>
  <c r="E416" i="10"/>
  <c r="C417" i="10"/>
  <c r="D417" i="10"/>
  <c r="E417" i="10"/>
  <c r="C418" i="10"/>
  <c r="D418" i="10"/>
  <c r="E418" i="10"/>
  <c r="C419" i="10"/>
  <c r="D419" i="10"/>
  <c r="E419" i="10"/>
  <c r="C420" i="10"/>
  <c r="D420" i="10"/>
  <c r="AL420" i="10" s="1"/>
  <c r="E420" i="10"/>
  <c r="C421" i="10"/>
  <c r="D421" i="10"/>
  <c r="E421" i="10"/>
  <c r="C422" i="10"/>
  <c r="D422" i="10"/>
  <c r="E422" i="10"/>
  <c r="C423" i="10"/>
  <c r="D423" i="10"/>
  <c r="E423" i="10"/>
  <c r="C424" i="10"/>
  <c r="D424" i="10"/>
  <c r="AU424" i="10" s="1"/>
  <c r="E424" i="10"/>
  <c r="C425" i="10"/>
  <c r="D425" i="10"/>
  <c r="J425" i="10" s="1"/>
  <c r="E425" i="10"/>
  <c r="C426" i="10"/>
  <c r="D426" i="10"/>
  <c r="BE426" i="10" s="1"/>
  <c r="E426" i="10"/>
  <c r="C427" i="10"/>
  <c r="D427" i="10"/>
  <c r="I427" i="10" s="1"/>
  <c r="E427" i="10"/>
  <c r="C428" i="10"/>
  <c r="D428" i="10"/>
  <c r="E428" i="10"/>
  <c r="C429" i="10"/>
  <c r="D429" i="10"/>
  <c r="E429" i="10"/>
  <c r="C430" i="10"/>
  <c r="D430" i="10"/>
  <c r="AE430" i="10" s="1"/>
  <c r="E430" i="10"/>
  <c r="C431" i="10"/>
  <c r="D431" i="10"/>
  <c r="E431" i="10"/>
  <c r="C432" i="10"/>
  <c r="D432" i="10"/>
  <c r="Q432" i="10" s="1"/>
  <c r="E432" i="10"/>
  <c r="C433" i="10"/>
  <c r="D433" i="10"/>
  <c r="E433" i="10"/>
  <c r="C434" i="10"/>
  <c r="D434" i="10"/>
  <c r="N434" i="10" s="1"/>
  <c r="E434" i="10"/>
  <c r="C435" i="10"/>
  <c r="D435" i="10"/>
  <c r="AR435" i="10" s="1"/>
  <c r="E435" i="10"/>
  <c r="C436" i="10"/>
  <c r="D436" i="10"/>
  <c r="H436" i="10" s="1"/>
  <c r="E436" i="10"/>
  <c r="C437" i="10"/>
  <c r="D437" i="10"/>
  <c r="E437" i="10"/>
  <c r="C438" i="10"/>
  <c r="D438" i="10"/>
  <c r="X438" i="10" s="1"/>
  <c r="E438" i="10"/>
  <c r="C439" i="10"/>
  <c r="D439" i="10"/>
  <c r="AK439" i="10" s="1"/>
  <c r="E439" i="10"/>
  <c r="C440" i="10"/>
  <c r="D440" i="10"/>
  <c r="BB440" i="10" s="1"/>
  <c r="E440" i="10"/>
  <c r="C441" i="10"/>
  <c r="D441" i="10"/>
  <c r="E441" i="10"/>
  <c r="C442" i="10"/>
  <c r="D442" i="10"/>
  <c r="E442" i="10"/>
  <c r="C443" i="10"/>
  <c r="D443" i="10"/>
  <c r="J443" i="10" s="1"/>
  <c r="E443" i="10"/>
  <c r="C444" i="10"/>
  <c r="D444" i="10"/>
  <c r="E444" i="10"/>
  <c r="C445" i="10"/>
  <c r="D445" i="10"/>
  <c r="E445" i="10"/>
  <c r="C446" i="10"/>
  <c r="D446" i="10"/>
  <c r="AE446" i="10" s="1"/>
  <c r="E446" i="10"/>
  <c r="C447" i="10"/>
  <c r="D447" i="10"/>
  <c r="M447" i="10" s="1"/>
  <c r="BL447" i="10" s="1"/>
  <c r="E447" i="10"/>
  <c r="C448" i="10"/>
  <c r="D448" i="10"/>
  <c r="AC448" i="10" s="1"/>
  <c r="E448" i="10"/>
  <c r="C449" i="10"/>
  <c r="D449" i="10"/>
  <c r="E449" i="10"/>
  <c r="C450" i="10"/>
  <c r="D450" i="10"/>
  <c r="M450" i="10" s="1"/>
  <c r="BL450" i="10" s="1"/>
  <c r="E450" i="10"/>
  <c r="C451" i="10"/>
  <c r="D451" i="10"/>
  <c r="AU451" i="10" s="1"/>
  <c r="E451" i="10"/>
  <c r="C452" i="10"/>
  <c r="D452" i="10"/>
  <c r="G452" i="10" s="1"/>
  <c r="E452" i="10"/>
  <c r="C453" i="10"/>
  <c r="D453" i="10"/>
  <c r="E453" i="10"/>
  <c r="C454" i="10"/>
  <c r="D454" i="10"/>
  <c r="E454" i="10"/>
  <c r="C455" i="10"/>
  <c r="D455" i="10"/>
  <c r="AC455" i="10" s="1"/>
  <c r="E455" i="10"/>
  <c r="C456" i="10"/>
  <c r="D456" i="10"/>
  <c r="E456" i="10"/>
  <c r="C457" i="10"/>
  <c r="D457" i="10"/>
  <c r="K457" i="10" s="1"/>
  <c r="E457" i="10"/>
  <c r="C458" i="10"/>
  <c r="D458" i="10"/>
  <c r="M458" i="10" s="1"/>
  <c r="BL458" i="10" s="1"/>
  <c r="E458" i="10"/>
  <c r="C459" i="10"/>
  <c r="D459" i="10"/>
  <c r="E459" i="10"/>
  <c r="C460" i="10"/>
  <c r="D460" i="10"/>
  <c r="E460" i="10"/>
  <c r="C461" i="10"/>
  <c r="D461" i="10"/>
  <c r="AI461" i="10" s="1"/>
  <c r="E461" i="10"/>
  <c r="C462" i="10"/>
  <c r="D462" i="10"/>
  <c r="E462" i="10"/>
  <c r="C463" i="10"/>
  <c r="D463" i="10"/>
  <c r="E463" i="10"/>
  <c r="C464" i="10"/>
  <c r="D464" i="10"/>
  <c r="E464" i="10"/>
  <c r="C465" i="10"/>
  <c r="D465" i="10"/>
  <c r="P465" i="10" s="1"/>
  <c r="E465" i="10"/>
  <c r="C466" i="10"/>
  <c r="D466" i="10"/>
  <c r="E466" i="10"/>
  <c r="C467" i="10"/>
  <c r="D467" i="10"/>
  <c r="O467" i="10" s="1"/>
  <c r="E467" i="10"/>
  <c r="C468" i="10"/>
  <c r="D468" i="10"/>
  <c r="T468" i="10" s="1"/>
  <c r="BN468" i="10" s="1"/>
  <c r="E468" i="10"/>
  <c r="C469" i="10"/>
  <c r="D469" i="10"/>
  <c r="E469" i="10"/>
  <c r="C470" i="10"/>
  <c r="D470" i="10"/>
  <c r="E470" i="10"/>
  <c r="C471" i="10"/>
  <c r="D471" i="10"/>
  <c r="AR471" i="10" s="1"/>
  <c r="E471" i="10"/>
  <c r="C472" i="10"/>
  <c r="D472" i="10"/>
  <c r="G472" i="10" s="1"/>
  <c r="E472" i="10"/>
  <c r="C473" i="10"/>
  <c r="D473" i="10"/>
  <c r="I473" i="10" s="1"/>
  <c r="E473" i="10"/>
  <c r="C474" i="10"/>
  <c r="D474" i="10"/>
  <c r="K474" i="10" s="1"/>
  <c r="E474" i="10"/>
  <c r="C475" i="10"/>
  <c r="D475" i="10"/>
  <c r="E475" i="10"/>
  <c r="C476" i="10"/>
  <c r="D476" i="10"/>
  <c r="E476" i="10"/>
  <c r="C477" i="10"/>
  <c r="D477" i="10"/>
  <c r="E477" i="10"/>
  <c r="C478" i="10"/>
  <c r="D478" i="10"/>
  <c r="H478" i="10" s="1"/>
  <c r="E478" i="10"/>
  <c r="C479" i="10"/>
  <c r="D479" i="10"/>
  <c r="AQ479" i="10" s="1"/>
  <c r="E479" i="10"/>
  <c r="C480" i="10"/>
  <c r="D480" i="10"/>
  <c r="E480" i="10"/>
  <c r="C481" i="10"/>
  <c r="D481" i="10"/>
  <c r="E481" i="10"/>
  <c r="C482" i="10"/>
  <c r="D482" i="10"/>
  <c r="V482" i="10" s="1"/>
  <c r="E482" i="10"/>
  <c r="C483" i="10"/>
  <c r="D483" i="10"/>
  <c r="AQ483" i="10" s="1"/>
  <c r="E483" i="10"/>
  <c r="C484" i="10"/>
  <c r="D484" i="10"/>
  <c r="AS484" i="10" s="1"/>
  <c r="E484" i="10"/>
  <c r="C485" i="10"/>
  <c r="D485" i="10"/>
  <c r="U485" i="10" s="1"/>
  <c r="E485" i="10"/>
  <c r="C486" i="10"/>
  <c r="D486" i="10"/>
  <c r="E486" i="10"/>
  <c r="C487" i="10"/>
  <c r="D487" i="10"/>
  <c r="E487" i="10"/>
  <c r="C488" i="10"/>
  <c r="D488" i="10"/>
  <c r="AH488" i="10" s="1"/>
  <c r="BR488" i="10" s="1"/>
  <c r="E488" i="10"/>
  <c r="C489" i="10"/>
  <c r="D489" i="10"/>
  <c r="E489" i="10"/>
  <c r="C490" i="10"/>
  <c r="D490" i="10"/>
  <c r="AA490" i="10" s="1"/>
  <c r="BP490" i="10" s="1"/>
  <c r="E490" i="10"/>
  <c r="C491" i="10"/>
  <c r="D491" i="10"/>
  <c r="I491" i="10" s="1"/>
  <c r="E491" i="10"/>
  <c r="C492" i="10"/>
  <c r="D492" i="10"/>
  <c r="E492" i="10"/>
  <c r="C493" i="10"/>
  <c r="D493" i="10"/>
  <c r="I493" i="10" s="1"/>
  <c r="E493" i="10"/>
  <c r="C494" i="10"/>
  <c r="D494" i="10"/>
  <c r="K494" i="10" s="1"/>
  <c r="E494" i="10"/>
  <c r="C495" i="10"/>
  <c r="D495" i="10"/>
  <c r="AA495" i="10" s="1"/>
  <c r="BP495" i="10" s="1"/>
  <c r="E495" i="10"/>
  <c r="C496" i="10"/>
  <c r="D496" i="10"/>
  <c r="AY496" i="10" s="1"/>
  <c r="E496" i="10"/>
  <c r="C497" i="10"/>
  <c r="D497" i="10"/>
  <c r="E497" i="10"/>
  <c r="C498" i="10"/>
  <c r="D498" i="10"/>
  <c r="E498" i="10"/>
  <c r="C499" i="10"/>
  <c r="D499" i="10"/>
  <c r="AS499" i="10" s="1"/>
  <c r="E499" i="10"/>
  <c r="C500" i="10"/>
  <c r="D500" i="10"/>
  <c r="AU500" i="10" s="1"/>
  <c r="E500" i="10"/>
  <c r="C501" i="10"/>
  <c r="D501" i="10"/>
  <c r="V501" i="10" s="1"/>
  <c r="E501" i="10"/>
  <c r="C502" i="10"/>
  <c r="D502" i="10"/>
  <c r="E502" i="10"/>
  <c r="C503" i="10"/>
  <c r="D503" i="10"/>
  <c r="E503" i="10"/>
  <c r="C504" i="10"/>
  <c r="D504" i="10"/>
  <c r="R504" i="10" s="1"/>
  <c r="E504" i="10"/>
  <c r="C505" i="10"/>
  <c r="D505" i="10"/>
  <c r="BC505" i="10" s="1"/>
  <c r="BX505" i="10" s="1"/>
  <c r="E505" i="10"/>
  <c r="C506" i="10"/>
  <c r="D506" i="10"/>
  <c r="AA506" i="10" s="1"/>
  <c r="BP506" i="10" s="1"/>
  <c r="E506" i="10"/>
  <c r="C507" i="10"/>
  <c r="D507" i="10"/>
  <c r="BF507" i="10" s="1"/>
  <c r="E507" i="10"/>
  <c r="C508" i="10"/>
  <c r="D508" i="10"/>
  <c r="AH508" i="10" s="1"/>
  <c r="BR508" i="10" s="1"/>
  <c r="E508" i="10"/>
  <c r="C509" i="10"/>
  <c r="D509" i="10"/>
  <c r="AC509" i="10" s="1"/>
  <c r="E509" i="10"/>
  <c r="C510" i="10"/>
  <c r="D510" i="10"/>
  <c r="R510" i="10" s="1"/>
  <c r="E510" i="10"/>
  <c r="C511" i="10"/>
  <c r="D511" i="10"/>
  <c r="P511" i="10" s="1"/>
  <c r="E511" i="10"/>
  <c r="C512" i="10"/>
  <c r="D512" i="10"/>
  <c r="E512" i="10"/>
  <c r="C513" i="10"/>
  <c r="D513" i="10"/>
  <c r="E513" i="10"/>
  <c r="C514" i="10"/>
  <c r="D514" i="10"/>
  <c r="O514" i="10" s="1"/>
  <c r="E514" i="10"/>
  <c r="C515" i="10"/>
  <c r="D515" i="10"/>
  <c r="AO515" i="10" s="1"/>
  <c r="BT515" i="10" s="1"/>
  <c r="E515" i="10"/>
  <c r="C516" i="10"/>
  <c r="D516" i="10"/>
  <c r="BC516" i="10" s="1"/>
  <c r="BX516" i="10" s="1"/>
  <c r="E516" i="10"/>
  <c r="C517" i="10"/>
  <c r="D517" i="10"/>
  <c r="E517" i="10"/>
  <c r="C518" i="10"/>
  <c r="D518" i="10"/>
  <c r="E518" i="10"/>
  <c r="C519" i="10"/>
  <c r="D519" i="10"/>
  <c r="Z519" i="10" s="1"/>
  <c r="E519" i="10"/>
  <c r="C520" i="10"/>
  <c r="D520" i="10"/>
  <c r="AC520" i="10" s="1"/>
  <c r="E520" i="10"/>
  <c r="C521" i="10"/>
  <c r="D521" i="10"/>
  <c r="AN521" i="10" s="1"/>
  <c r="E521" i="10"/>
  <c r="C522" i="10"/>
  <c r="D522" i="10"/>
  <c r="E522" i="10"/>
  <c r="C523" i="10"/>
  <c r="D523" i="10"/>
  <c r="W523" i="10" s="1"/>
  <c r="E523" i="10"/>
  <c r="C524" i="10"/>
  <c r="D524" i="10"/>
  <c r="AR524" i="10" s="1"/>
  <c r="E524" i="10"/>
  <c r="C525" i="10"/>
  <c r="D525" i="10"/>
  <c r="BE525" i="10" s="1"/>
  <c r="E525" i="10"/>
  <c r="C526" i="10"/>
  <c r="D526" i="10"/>
  <c r="AM526" i="10" s="1"/>
  <c r="E526" i="10"/>
  <c r="C527" i="10"/>
  <c r="D527" i="10"/>
  <c r="Z527" i="10" s="1"/>
  <c r="E527" i="10"/>
  <c r="C528" i="10"/>
  <c r="D528" i="10"/>
  <c r="E528" i="10"/>
  <c r="C529" i="10"/>
  <c r="D529" i="10"/>
  <c r="AC529" i="10" s="1"/>
  <c r="E529" i="10"/>
  <c r="C530" i="10"/>
  <c r="D530" i="10"/>
  <c r="O530" i="10" s="1"/>
  <c r="E530" i="10"/>
  <c r="C531" i="10"/>
  <c r="D531" i="10"/>
  <c r="E531" i="10"/>
  <c r="C532" i="10"/>
  <c r="D532" i="10"/>
  <c r="E532" i="10"/>
  <c r="C533" i="10"/>
  <c r="D533" i="10"/>
  <c r="E533" i="10"/>
  <c r="C534" i="10"/>
  <c r="D534" i="10"/>
  <c r="H534" i="10" s="1"/>
  <c r="E534" i="10"/>
  <c r="C535" i="10"/>
  <c r="D535" i="10"/>
  <c r="AS535" i="10" s="1"/>
  <c r="E535" i="10"/>
  <c r="C536" i="10"/>
  <c r="D536" i="10"/>
  <c r="H536" i="10" s="1"/>
  <c r="E536" i="10"/>
  <c r="C537" i="10"/>
  <c r="D537" i="10"/>
  <c r="AC537" i="10" s="1"/>
  <c r="E537" i="10"/>
  <c r="C538" i="10"/>
  <c r="D538" i="10"/>
  <c r="AB538" i="10" s="1"/>
  <c r="E538" i="10"/>
  <c r="C539" i="10"/>
  <c r="D539" i="10"/>
  <c r="Z539" i="10" s="1"/>
  <c r="E539" i="10"/>
  <c r="C540" i="10"/>
  <c r="D540" i="10"/>
  <c r="H540" i="10" s="1"/>
  <c r="E540" i="10"/>
  <c r="C541" i="10"/>
  <c r="D541" i="10"/>
  <c r="E541" i="10"/>
  <c r="C542" i="10"/>
  <c r="D542" i="10"/>
  <c r="AZ542" i="10" s="1"/>
  <c r="E542" i="10"/>
  <c r="C543" i="10"/>
  <c r="D543" i="10"/>
  <c r="E543" i="10"/>
  <c r="C544" i="10"/>
  <c r="D544" i="10"/>
  <c r="U544" i="10" s="1"/>
  <c r="E544" i="10"/>
  <c r="C545" i="10"/>
  <c r="D545" i="10"/>
  <c r="AK545" i="10" s="1"/>
  <c r="E545" i="10"/>
  <c r="C546" i="10"/>
  <c r="D546" i="10"/>
  <c r="E546" i="10"/>
  <c r="C547" i="10"/>
  <c r="D547" i="10"/>
  <c r="AC547" i="10" s="1"/>
  <c r="E547" i="10"/>
  <c r="C548" i="10"/>
  <c r="D548" i="10"/>
  <c r="Q548" i="10" s="1"/>
  <c r="E548" i="10"/>
  <c r="C549" i="10"/>
  <c r="D549" i="10"/>
  <c r="BG549" i="10" s="1"/>
  <c r="E549" i="10"/>
  <c r="C550" i="10"/>
  <c r="D550" i="10"/>
  <c r="W550" i="10" s="1"/>
  <c r="E550" i="10"/>
  <c r="C551" i="10"/>
  <c r="D551" i="10"/>
  <c r="AH551" i="10" s="1"/>
  <c r="BR551" i="10" s="1"/>
  <c r="E551" i="10"/>
  <c r="C552" i="10"/>
  <c r="D552" i="10"/>
  <c r="K552" i="10" s="1"/>
  <c r="E552" i="10"/>
  <c r="C553" i="10"/>
  <c r="D553" i="10"/>
  <c r="AC553" i="10" s="1"/>
  <c r="E553" i="10"/>
  <c r="C554" i="10"/>
  <c r="D554" i="10"/>
  <c r="BF554" i="10" s="1"/>
  <c r="E554" i="10"/>
  <c r="C555" i="10"/>
  <c r="D555" i="10"/>
  <c r="E555" i="10"/>
  <c r="C556" i="10"/>
  <c r="D556" i="10"/>
  <c r="V556" i="10" s="1"/>
  <c r="E556" i="10"/>
  <c r="C557" i="10"/>
  <c r="D557" i="10"/>
  <c r="K557" i="10" s="1"/>
  <c r="E557" i="10"/>
  <c r="C558" i="10"/>
  <c r="D558" i="10"/>
  <c r="AC558" i="10" s="1"/>
  <c r="E558" i="10"/>
  <c r="C559" i="10"/>
  <c r="D559" i="10"/>
  <c r="H559" i="10" s="1"/>
  <c r="E559" i="10"/>
  <c r="C560" i="10"/>
  <c r="D560" i="10"/>
  <c r="AW560" i="10" s="1"/>
  <c r="E560" i="10"/>
  <c r="C561" i="10"/>
  <c r="D561" i="10"/>
  <c r="AK561" i="10" s="1"/>
  <c r="E561" i="10"/>
  <c r="C562" i="10"/>
  <c r="D562" i="10"/>
  <c r="BF562" i="10" s="1"/>
  <c r="E562" i="10"/>
  <c r="C563" i="10"/>
  <c r="D563" i="10"/>
  <c r="E563" i="10"/>
  <c r="C564" i="10"/>
  <c r="D564" i="10"/>
  <c r="BE564" i="10" s="1"/>
  <c r="E564" i="10"/>
  <c r="C565" i="10"/>
  <c r="D565" i="10"/>
  <c r="E565" i="10"/>
  <c r="C566" i="10"/>
  <c r="D566" i="10"/>
  <c r="E566" i="10"/>
  <c r="C567" i="10"/>
  <c r="D567" i="10"/>
  <c r="BD567" i="10" s="1"/>
  <c r="E567" i="10"/>
  <c r="C568" i="10"/>
  <c r="D568" i="10"/>
  <c r="AX568" i="10" s="1"/>
  <c r="E568" i="10"/>
  <c r="C569" i="10"/>
  <c r="D569" i="10"/>
  <c r="E569" i="10"/>
  <c r="C570" i="10"/>
  <c r="D570" i="10"/>
  <c r="BA570" i="10" s="1"/>
  <c r="E570" i="10"/>
  <c r="C571" i="10"/>
  <c r="D571" i="10"/>
  <c r="E571" i="10"/>
  <c r="C572" i="10"/>
  <c r="D572" i="10"/>
  <c r="U572" i="10" s="1"/>
  <c r="E572" i="10"/>
  <c r="C573" i="10"/>
  <c r="D573" i="10"/>
  <c r="J573" i="10" s="1"/>
  <c r="E573" i="10"/>
  <c r="C574" i="10"/>
  <c r="D574" i="10"/>
  <c r="E574" i="10"/>
  <c r="C575" i="10"/>
  <c r="D575" i="10"/>
  <c r="E575" i="10"/>
  <c r="C576" i="10"/>
  <c r="D576" i="10"/>
  <c r="E576" i="10"/>
  <c r="C577" i="10"/>
  <c r="D577" i="10"/>
  <c r="G577" i="10" s="1"/>
  <c r="E577" i="10"/>
  <c r="C578" i="10"/>
  <c r="D578" i="10"/>
  <c r="J578" i="10" s="1"/>
  <c r="E578" i="10"/>
  <c r="C579" i="10"/>
  <c r="D579" i="10"/>
  <c r="E579" i="10"/>
  <c r="C580" i="10"/>
  <c r="D580" i="10"/>
  <c r="AH580" i="10" s="1"/>
  <c r="BR580" i="10" s="1"/>
  <c r="E580" i="10"/>
  <c r="C581" i="10"/>
  <c r="D581" i="10"/>
  <c r="N581" i="10" s="1"/>
  <c r="E581" i="10"/>
  <c r="C582" i="10"/>
  <c r="D582" i="10"/>
  <c r="BG582" i="10" s="1"/>
  <c r="E582" i="10"/>
  <c r="C583" i="10"/>
  <c r="D583" i="10"/>
  <c r="AS583" i="10" s="1"/>
  <c r="E583" i="10"/>
  <c r="C584" i="10"/>
  <c r="D584" i="10"/>
  <c r="AY584" i="10" s="1"/>
  <c r="E584" i="10"/>
  <c r="C585" i="10"/>
  <c r="D585" i="10"/>
  <c r="AX585" i="10" s="1"/>
  <c r="E585" i="10"/>
  <c r="C586" i="10"/>
  <c r="D586" i="10"/>
  <c r="BG586" i="10" s="1"/>
  <c r="E586" i="10"/>
  <c r="C587" i="10"/>
  <c r="D587" i="10"/>
  <c r="H587" i="10" s="1"/>
  <c r="E587" i="10"/>
  <c r="C588" i="10"/>
  <c r="D588" i="10"/>
  <c r="J588" i="10" s="1"/>
  <c r="E588" i="10"/>
  <c r="C589" i="10"/>
  <c r="D589" i="10"/>
  <c r="R589" i="10" s="1"/>
  <c r="E589" i="10"/>
  <c r="C590" i="10"/>
  <c r="D590" i="10"/>
  <c r="AG590" i="10" s="1"/>
  <c r="E590" i="10"/>
  <c r="C591" i="10"/>
  <c r="D591" i="10"/>
  <c r="BF591" i="10" s="1"/>
  <c r="E591" i="10"/>
  <c r="C592" i="10"/>
  <c r="D592" i="10"/>
  <c r="K592" i="10" s="1"/>
  <c r="E592" i="10"/>
  <c r="C593" i="10"/>
  <c r="D593" i="10"/>
  <c r="AF593" i="10" s="1"/>
  <c r="E593" i="10"/>
  <c r="C594" i="10"/>
  <c r="D594" i="10"/>
  <c r="E594" i="10"/>
  <c r="C595" i="10"/>
  <c r="D595" i="10"/>
  <c r="M595" i="10" s="1"/>
  <c r="BL595" i="10" s="1"/>
  <c r="E595" i="10"/>
  <c r="C596" i="10"/>
  <c r="D596" i="10"/>
  <c r="E596" i="10"/>
  <c r="C597" i="10"/>
  <c r="D597" i="10"/>
  <c r="E597" i="10"/>
  <c r="C598" i="10"/>
  <c r="D598" i="10"/>
  <c r="E598" i="10"/>
  <c r="C599" i="10"/>
  <c r="D599" i="10"/>
  <c r="M599" i="10" s="1"/>
  <c r="BL599" i="10" s="1"/>
  <c r="E599" i="10"/>
  <c r="C600" i="10"/>
  <c r="D600" i="10"/>
  <c r="E600" i="10"/>
  <c r="C601" i="10"/>
  <c r="D601" i="10"/>
  <c r="AP601" i="10" s="1"/>
  <c r="E601" i="10"/>
  <c r="C602" i="10"/>
  <c r="D602" i="10"/>
  <c r="E602" i="10"/>
  <c r="C603" i="10"/>
  <c r="D603" i="10"/>
  <c r="AF603" i="10" s="1"/>
  <c r="E603" i="10"/>
  <c r="C604" i="10"/>
  <c r="D604" i="10"/>
  <c r="Q604" i="10" s="1"/>
  <c r="E604" i="10"/>
  <c r="C605" i="10"/>
  <c r="D605" i="10"/>
  <c r="AV605" i="10" s="1"/>
  <c r="BV605" i="10" s="1"/>
  <c r="E605" i="10"/>
  <c r="C606" i="10"/>
  <c r="D606" i="10"/>
  <c r="AC606" i="10" s="1"/>
  <c r="E606" i="10"/>
  <c r="C607" i="10"/>
  <c r="D607" i="10"/>
  <c r="AE607" i="10" s="1"/>
  <c r="E607" i="10"/>
  <c r="C608" i="10"/>
  <c r="D608" i="10"/>
  <c r="T608" i="10" s="1"/>
  <c r="BN608" i="10" s="1"/>
  <c r="E608" i="10"/>
  <c r="C609" i="10"/>
  <c r="D609" i="10"/>
  <c r="U609" i="10" s="1"/>
  <c r="E609" i="10"/>
  <c r="C610" i="10"/>
  <c r="D610" i="10"/>
  <c r="V610" i="10" s="1"/>
  <c r="E610" i="10"/>
  <c r="C611" i="10"/>
  <c r="D611" i="10"/>
  <c r="AE611" i="10" s="1"/>
  <c r="E611" i="10"/>
  <c r="C612" i="10"/>
  <c r="D612" i="10"/>
  <c r="AK612" i="10" s="1"/>
  <c r="E612" i="10"/>
  <c r="C613" i="10"/>
  <c r="D613" i="10"/>
  <c r="BA613" i="10" s="1"/>
  <c r="E613" i="10"/>
  <c r="C614" i="10"/>
  <c r="D614" i="10"/>
  <c r="AW614" i="10" s="1"/>
  <c r="E614" i="10"/>
  <c r="C615" i="10"/>
  <c r="D615" i="10"/>
  <c r="E615" i="10"/>
  <c r="C616" i="10"/>
  <c r="D616" i="10"/>
  <c r="M616" i="10" s="1"/>
  <c r="BL616" i="10" s="1"/>
  <c r="E616" i="10"/>
  <c r="C617" i="10"/>
  <c r="D617" i="10"/>
  <c r="AD617" i="10" s="1"/>
  <c r="E617" i="10"/>
  <c r="C618" i="10"/>
  <c r="D618" i="10"/>
  <c r="E618" i="10"/>
  <c r="C619" i="10"/>
  <c r="D619" i="10"/>
  <c r="E619" i="10"/>
  <c r="C620" i="10"/>
  <c r="D620" i="10"/>
  <c r="E620" i="10"/>
  <c r="C621" i="10"/>
  <c r="D621" i="10"/>
  <c r="AO621" i="10" s="1"/>
  <c r="BT621" i="10" s="1"/>
  <c r="E621" i="10"/>
  <c r="C622" i="10"/>
  <c r="D622" i="10"/>
  <c r="E622" i="10"/>
  <c r="C623" i="10"/>
  <c r="D623" i="10"/>
  <c r="G623" i="10" s="1"/>
  <c r="E623" i="10"/>
  <c r="C624" i="10"/>
  <c r="D624" i="10"/>
  <c r="E624" i="10"/>
  <c r="C625" i="10"/>
  <c r="D625" i="10"/>
  <c r="M625" i="10" s="1"/>
  <c r="BL625" i="10" s="1"/>
  <c r="E625" i="10"/>
  <c r="C626" i="10"/>
  <c r="D626" i="10"/>
  <c r="E626" i="10"/>
  <c r="C627" i="10"/>
  <c r="D627" i="10"/>
  <c r="E627" i="10"/>
  <c r="C628" i="10"/>
  <c r="D628" i="10"/>
  <c r="E628" i="10"/>
  <c r="C629" i="10"/>
  <c r="D629" i="10"/>
  <c r="E629" i="10"/>
  <c r="C630" i="10"/>
  <c r="D630" i="10"/>
  <c r="AJ630" i="10" s="1"/>
  <c r="E630" i="10"/>
  <c r="C631" i="10"/>
  <c r="D631" i="10"/>
  <c r="AC631" i="10" s="1"/>
  <c r="E631" i="10"/>
  <c r="C632" i="10"/>
  <c r="D632" i="10"/>
  <c r="E632" i="10"/>
  <c r="C633" i="10"/>
  <c r="D633" i="10"/>
  <c r="BA633" i="10" s="1"/>
  <c r="E633" i="10"/>
  <c r="C634" i="10"/>
  <c r="D634" i="10"/>
  <c r="O634" i="10" s="1"/>
  <c r="E634" i="10"/>
  <c r="C635" i="10"/>
  <c r="D635" i="10"/>
  <c r="AS635" i="10" s="1"/>
  <c r="E635" i="10"/>
  <c r="C636" i="10"/>
  <c r="D636" i="10"/>
  <c r="E636" i="10"/>
  <c r="C637" i="10"/>
  <c r="D637" i="10"/>
  <c r="AA637" i="10" s="1"/>
  <c r="BP637" i="10" s="1"/>
  <c r="E637" i="10"/>
  <c r="C638" i="10"/>
  <c r="D638" i="10"/>
  <c r="U638" i="10" s="1"/>
  <c r="E638" i="10"/>
  <c r="C639" i="10"/>
  <c r="D639" i="10"/>
  <c r="E639" i="10"/>
  <c r="C640" i="10"/>
  <c r="D640" i="10"/>
  <c r="AF640" i="10" s="1"/>
  <c r="E640" i="10"/>
  <c r="C641" i="10"/>
  <c r="D641" i="10"/>
  <c r="AK641" i="10" s="1"/>
  <c r="E641" i="10"/>
  <c r="C642" i="10"/>
  <c r="D642" i="10"/>
  <c r="BC642" i="10" s="1"/>
  <c r="BX642" i="10" s="1"/>
  <c r="E642" i="10"/>
  <c r="C643" i="10"/>
  <c r="D643" i="10"/>
  <c r="E643" i="10"/>
  <c r="C644" i="10"/>
  <c r="D644" i="10"/>
  <c r="E644" i="10"/>
  <c r="C645" i="10"/>
  <c r="D645" i="10"/>
  <c r="AA645" i="10" s="1"/>
  <c r="BP645" i="10" s="1"/>
  <c r="E645" i="10"/>
  <c r="C646" i="10"/>
  <c r="D646" i="10"/>
  <c r="E646" i="10"/>
  <c r="C647" i="10"/>
  <c r="D647" i="10"/>
  <c r="J647" i="10" s="1"/>
  <c r="E647" i="10"/>
  <c r="C648" i="10"/>
  <c r="D648" i="10"/>
  <c r="AW648" i="10" s="1"/>
  <c r="E648" i="10"/>
  <c r="C649" i="10"/>
  <c r="D649" i="10"/>
  <c r="E649" i="10"/>
  <c r="C650" i="10"/>
  <c r="D650" i="10"/>
  <c r="Q650" i="10" s="1"/>
  <c r="E650" i="10"/>
  <c r="C651" i="10"/>
  <c r="D651" i="10"/>
  <c r="E651" i="10"/>
  <c r="C652" i="10"/>
  <c r="D652" i="10"/>
  <c r="E652" i="10"/>
  <c r="C653" i="10"/>
  <c r="D653" i="10"/>
  <c r="BI653" i="10" s="1"/>
  <c r="E653" i="10"/>
  <c r="C654" i="10"/>
  <c r="D654" i="10"/>
  <c r="E654" i="10"/>
  <c r="C655" i="10"/>
  <c r="D655" i="10"/>
  <c r="I655" i="10" s="1"/>
  <c r="E655" i="10"/>
  <c r="C656" i="10"/>
  <c r="D656" i="10"/>
  <c r="E656" i="10"/>
  <c r="C657" i="10"/>
  <c r="D657" i="10"/>
  <c r="I657" i="10" s="1"/>
  <c r="E657" i="10"/>
  <c r="C658" i="10"/>
  <c r="D658" i="10"/>
  <c r="Q658" i="10" s="1"/>
  <c r="E658" i="10"/>
  <c r="C659" i="10"/>
  <c r="D659" i="10"/>
  <c r="I659" i="10" s="1"/>
  <c r="E659" i="10"/>
  <c r="C660" i="10"/>
  <c r="D660" i="10"/>
  <c r="AD660" i="10" s="1"/>
  <c r="E660" i="10"/>
  <c r="C661" i="10"/>
  <c r="D661" i="10"/>
  <c r="AI661" i="10" s="1"/>
  <c r="E661" i="10"/>
  <c r="C662" i="10"/>
  <c r="D662" i="10"/>
  <c r="BC662" i="10" s="1"/>
  <c r="BX662" i="10" s="1"/>
  <c r="E662" i="10"/>
  <c r="C663" i="10"/>
  <c r="D663" i="10"/>
  <c r="I663" i="10" s="1"/>
  <c r="E663" i="10"/>
  <c r="C664" i="10"/>
  <c r="D664" i="10"/>
  <c r="AV664" i="10" s="1"/>
  <c r="BV664" i="10" s="1"/>
  <c r="E664" i="10"/>
  <c r="C665" i="10"/>
  <c r="D665" i="10"/>
  <c r="E665" i="10"/>
  <c r="C666" i="10"/>
  <c r="D666" i="10"/>
  <c r="Q666" i="10" s="1"/>
  <c r="E666" i="10"/>
  <c r="C667" i="10"/>
  <c r="D667" i="10"/>
  <c r="BH667" i="10" s="1"/>
  <c r="E667" i="10"/>
  <c r="C668" i="10"/>
  <c r="D668" i="10"/>
  <c r="AT668" i="10" s="1"/>
  <c r="E668" i="10"/>
  <c r="C669" i="10"/>
  <c r="D669" i="10"/>
  <c r="AS669" i="10" s="1"/>
  <c r="E669" i="10"/>
  <c r="C670" i="10"/>
  <c r="D670" i="10"/>
  <c r="AM670" i="10" s="1"/>
  <c r="E670" i="10"/>
  <c r="C671" i="10"/>
  <c r="D671" i="10"/>
  <c r="I671" i="10" s="1"/>
  <c r="E671" i="10"/>
  <c r="C672" i="10"/>
  <c r="D672" i="10"/>
  <c r="E672" i="10"/>
  <c r="C673" i="10"/>
  <c r="D673" i="10"/>
  <c r="AK673" i="10" s="1"/>
  <c r="E673" i="10"/>
  <c r="C674" i="10"/>
  <c r="D674" i="10"/>
  <c r="E674" i="10"/>
  <c r="C675" i="10"/>
  <c r="D675" i="10"/>
  <c r="AO675" i="10" s="1"/>
  <c r="BT675" i="10" s="1"/>
  <c r="E675" i="10"/>
  <c r="C676" i="10"/>
  <c r="D676" i="10"/>
  <c r="E676" i="10"/>
  <c r="C677" i="10"/>
  <c r="D677" i="10"/>
  <c r="AW677" i="10" s="1"/>
  <c r="E677" i="10"/>
  <c r="C678" i="10"/>
  <c r="D678" i="10"/>
  <c r="AH678" i="10" s="1"/>
  <c r="BR678" i="10" s="1"/>
  <c r="E678" i="10"/>
  <c r="C679" i="10"/>
  <c r="D679" i="10"/>
  <c r="G679" i="10" s="1"/>
  <c r="E679" i="10"/>
  <c r="C680" i="10"/>
  <c r="D680" i="10"/>
  <c r="AR680" i="10" s="1"/>
  <c r="E680" i="10"/>
  <c r="C681" i="10"/>
  <c r="D681" i="10"/>
  <c r="G681" i="10" s="1"/>
  <c r="E681" i="10"/>
  <c r="C682" i="10"/>
  <c r="D682" i="10"/>
  <c r="Z682" i="10" s="1"/>
  <c r="E682" i="10"/>
  <c r="C683" i="10"/>
  <c r="D683" i="10"/>
  <c r="G683" i="10" s="1"/>
  <c r="E683" i="10"/>
  <c r="C684" i="10"/>
  <c r="D684" i="10"/>
  <c r="AO684" i="10" s="1"/>
  <c r="BT684" i="10" s="1"/>
  <c r="E684" i="10"/>
  <c r="C685" i="10"/>
  <c r="D685" i="10"/>
  <c r="G685" i="10" s="1"/>
  <c r="E685" i="10"/>
  <c r="C686" i="10"/>
  <c r="D686" i="10"/>
  <c r="E686" i="10"/>
  <c r="C687" i="10"/>
  <c r="D687" i="10"/>
  <c r="G687" i="10" s="1"/>
  <c r="E687" i="10"/>
  <c r="C688" i="10"/>
  <c r="D688" i="10"/>
  <c r="K688" i="10" s="1"/>
  <c r="E688" i="10"/>
  <c r="C689" i="10"/>
  <c r="D689" i="10"/>
  <c r="E689" i="10"/>
  <c r="C690" i="10"/>
  <c r="D690" i="10"/>
  <c r="AZ690" i="10" s="1"/>
  <c r="E690" i="10"/>
  <c r="C691" i="10"/>
  <c r="D691" i="10"/>
  <c r="G691" i="10" s="1"/>
  <c r="E691" i="10"/>
  <c r="C692" i="10"/>
  <c r="D692" i="10"/>
  <c r="K692" i="10" s="1"/>
  <c r="E692" i="10"/>
  <c r="C693" i="10"/>
  <c r="D693" i="10"/>
  <c r="AF693" i="10" s="1"/>
  <c r="E693" i="10"/>
  <c r="C694" i="10"/>
  <c r="D694" i="10"/>
  <c r="K694" i="10" s="1"/>
  <c r="E694" i="10"/>
  <c r="C695" i="10"/>
  <c r="D695" i="10"/>
  <c r="AT695" i="10" s="1"/>
  <c r="E695" i="10"/>
  <c r="C696" i="10"/>
  <c r="D696" i="10"/>
  <c r="AE696" i="10" s="1"/>
  <c r="E696" i="10"/>
  <c r="C697" i="10"/>
  <c r="D697" i="10"/>
  <c r="E697" i="10"/>
  <c r="C698" i="10"/>
  <c r="D698" i="10"/>
  <c r="H698" i="10" s="1"/>
  <c r="E698" i="10"/>
  <c r="C699" i="10"/>
  <c r="D699" i="10"/>
  <c r="AR699" i="10" s="1"/>
  <c r="E699" i="10"/>
  <c r="C700" i="10"/>
  <c r="D700" i="10"/>
  <c r="V700" i="10" s="1"/>
  <c r="E700" i="10"/>
  <c r="C701" i="10"/>
  <c r="D701" i="10"/>
  <c r="G701" i="10" s="1"/>
  <c r="E701" i="10"/>
  <c r="C702" i="10"/>
  <c r="D702" i="10"/>
  <c r="K702" i="10" s="1"/>
  <c r="E702" i="10"/>
  <c r="C703" i="10"/>
  <c r="D703" i="10"/>
  <c r="E703" i="10"/>
  <c r="C704" i="10"/>
  <c r="D704" i="10"/>
  <c r="I704" i="10" s="1"/>
  <c r="E704" i="10"/>
  <c r="C705" i="10"/>
  <c r="D705" i="10"/>
  <c r="AV705" i="10" s="1"/>
  <c r="BV705" i="10" s="1"/>
  <c r="E705" i="10"/>
  <c r="C706" i="10"/>
  <c r="D706" i="10"/>
  <c r="AJ706" i="10" s="1"/>
  <c r="E706" i="10"/>
  <c r="C707" i="10"/>
  <c r="D707" i="10"/>
  <c r="V707" i="10" s="1"/>
  <c r="E707" i="10"/>
  <c r="C708" i="10"/>
  <c r="D708" i="10"/>
  <c r="E708" i="10"/>
  <c r="C709" i="10"/>
  <c r="D709" i="10"/>
  <c r="E709" i="10"/>
  <c r="C710" i="10"/>
  <c r="D710" i="10"/>
  <c r="Q710" i="10" s="1"/>
  <c r="E710" i="10"/>
  <c r="C711" i="10"/>
  <c r="D711" i="10"/>
  <c r="AN711" i="10" s="1"/>
  <c r="E711" i="10"/>
  <c r="C712" i="10"/>
  <c r="D712" i="10"/>
  <c r="W712" i="10" s="1"/>
  <c r="E712" i="10"/>
  <c r="C713" i="10"/>
  <c r="D713" i="10"/>
  <c r="E713" i="10"/>
  <c r="C714" i="10"/>
  <c r="D714" i="10"/>
  <c r="I714" i="10" s="1"/>
  <c r="E714" i="10"/>
  <c r="C715" i="10"/>
  <c r="D715" i="10"/>
  <c r="AK715" i="10" s="1"/>
  <c r="E715" i="10"/>
  <c r="C716" i="10"/>
  <c r="D716" i="10"/>
  <c r="AX716" i="10" s="1"/>
  <c r="E716" i="10"/>
  <c r="C717" i="10"/>
  <c r="D717" i="10"/>
  <c r="E717" i="10"/>
  <c r="C718" i="10"/>
  <c r="D718" i="10"/>
  <c r="E718" i="10"/>
  <c r="C719" i="10"/>
  <c r="D719" i="10"/>
  <c r="M719" i="10" s="1"/>
  <c r="BL719" i="10" s="1"/>
  <c r="E719" i="10"/>
  <c r="C720" i="10"/>
  <c r="D720" i="10"/>
  <c r="E720" i="10"/>
  <c r="C721" i="10"/>
  <c r="D721" i="10"/>
  <c r="J721" i="10" s="1"/>
  <c r="E721" i="10"/>
  <c r="C722" i="10"/>
  <c r="D722" i="10"/>
  <c r="E722" i="10"/>
  <c r="C723" i="10"/>
  <c r="D723" i="10"/>
  <c r="AZ723" i="10" s="1"/>
  <c r="E723" i="10"/>
  <c r="C724" i="10"/>
  <c r="D724" i="10"/>
  <c r="R724" i="10" s="1"/>
  <c r="E724" i="10"/>
  <c r="C725" i="10"/>
  <c r="D725" i="10"/>
  <c r="AB725" i="10" s="1"/>
  <c r="E725" i="10"/>
  <c r="C726" i="10"/>
  <c r="D726" i="10"/>
  <c r="Z726" i="10" s="1"/>
  <c r="E726" i="10"/>
  <c r="C727" i="10"/>
  <c r="D727" i="10"/>
  <c r="X727" i="10" s="1"/>
  <c r="E727" i="10"/>
  <c r="C728" i="10"/>
  <c r="D728" i="10"/>
  <c r="E728" i="10"/>
  <c r="C729" i="10"/>
  <c r="D729" i="10"/>
  <c r="T729" i="10" s="1"/>
  <c r="BN729" i="10" s="1"/>
  <c r="E729" i="10"/>
  <c r="C730" i="10"/>
  <c r="D730" i="10"/>
  <c r="E730" i="10"/>
  <c r="C731" i="10"/>
  <c r="D731" i="10"/>
  <c r="N731" i="10" s="1"/>
  <c r="E731" i="10"/>
  <c r="C732" i="10"/>
  <c r="D732" i="10"/>
  <c r="AC732" i="10" s="1"/>
  <c r="E732" i="10"/>
  <c r="C733" i="10"/>
  <c r="D733" i="10"/>
  <c r="AH733" i="10" s="1"/>
  <c r="BR733" i="10" s="1"/>
  <c r="E733" i="10"/>
  <c r="C734" i="10"/>
  <c r="D734" i="10"/>
  <c r="U734" i="10" s="1"/>
  <c r="E734" i="10"/>
  <c r="C735" i="10"/>
  <c r="D735" i="10"/>
  <c r="AQ735" i="10" s="1"/>
  <c r="E735" i="10"/>
  <c r="C736" i="10"/>
  <c r="D736" i="10"/>
  <c r="E736" i="10"/>
  <c r="C737" i="10"/>
  <c r="D737" i="10"/>
  <c r="N737" i="10" s="1"/>
  <c r="E737" i="10"/>
  <c r="C738" i="10"/>
  <c r="D738" i="10"/>
  <c r="AO738" i="10" s="1"/>
  <c r="BT738" i="10" s="1"/>
  <c r="E738" i="10"/>
  <c r="C739" i="10"/>
  <c r="D739" i="10"/>
  <c r="AQ739" i="10" s="1"/>
  <c r="E739" i="10"/>
  <c r="C740" i="10"/>
  <c r="D740" i="10"/>
  <c r="AZ740" i="10" s="1"/>
  <c r="E740" i="10"/>
  <c r="C741" i="10"/>
  <c r="D741" i="10"/>
  <c r="AH741" i="10" s="1"/>
  <c r="BR741" i="10" s="1"/>
  <c r="E741" i="10"/>
  <c r="C742" i="10"/>
  <c r="D742" i="10"/>
  <c r="R742" i="10" s="1"/>
  <c r="E742" i="10"/>
  <c r="C743" i="10"/>
  <c r="D743" i="10"/>
  <c r="AF743" i="10" s="1"/>
  <c r="E743" i="10"/>
  <c r="C744" i="10"/>
  <c r="D744" i="10"/>
  <c r="AP744" i="10" s="1"/>
  <c r="E744" i="10"/>
  <c r="C745" i="10"/>
  <c r="D745" i="10"/>
  <c r="AQ745" i="10" s="1"/>
  <c r="E745" i="10"/>
  <c r="C746" i="10"/>
  <c r="D746" i="10"/>
  <c r="K746" i="10" s="1"/>
  <c r="E746" i="10"/>
  <c r="C747" i="10"/>
  <c r="D747" i="10"/>
  <c r="E747" i="10"/>
  <c r="C748" i="10"/>
  <c r="D748" i="10"/>
  <c r="AF748" i="10" s="1"/>
  <c r="E748" i="10"/>
  <c r="C749" i="10"/>
  <c r="D749" i="10"/>
  <c r="AQ749" i="10" s="1"/>
  <c r="E749" i="10"/>
  <c r="C750" i="10"/>
  <c r="D750" i="10"/>
  <c r="AO750" i="10" s="1"/>
  <c r="BT750" i="10" s="1"/>
  <c r="E750" i="10"/>
  <c r="C751" i="10"/>
  <c r="D751" i="10"/>
  <c r="E751" i="10"/>
  <c r="C752" i="10"/>
  <c r="D752" i="10"/>
  <c r="E752" i="10"/>
  <c r="C753" i="10"/>
  <c r="D753" i="10"/>
  <c r="P753" i="10" s="1"/>
  <c r="E753" i="10"/>
  <c r="C754" i="10"/>
  <c r="D754" i="10"/>
  <c r="I754" i="10" s="1"/>
  <c r="E754" i="10"/>
  <c r="C755" i="10"/>
  <c r="D755" i="10"/>
  <c r="AK755" i="10" s="1"/>
  <c r="E755" i="10"/>
  <c r="C756" i="10"/>
  <c r="D756" i="10"/>
  <c r="O756" i="10" s="1"/>
  <c r="E756" i="10"/>
  <c r="C757" i="10"/>
  <c r="D757" i="10"/>
  <c r="E757" i="10"/>
  <c r="C758" i="10"/>
  <c r="D758" i="10"/>
  <c r="E758" i="10"/>
  <c r="C759" i="10"/>
  <c r="D759" i="10"/>
  <c r="J759" i="10" s="1"/>
  <c r="E759" i="10"/>
  <c r="C760" i="10"/>
  <c r="D760" i="10"/>
  <c r="AE760" i="10" s="1"/>
  <c r="E760" i="10"/>
  <c r="C761" i="10"/>
  <c r="D761" i="10"/>
  <c r="E761" i="10"/>
  <c r="C762" i="10"/>
  <c r="D762" i="10"/>
  <c r="K762" i="10" s="1"/>
  <c r="E762" i="10"/>
  <c r="C763" i="10"/>
  <c r="D763" i="10"/>
  <c r="E763" i="10"/>
  <c r="C764" i="10"/>
  <c r="D764" i="10"/>
  <c r="E764" i="10"/>
  <c r="C765" i="10"/>
  <c r="D765" i="10"/>
  <c r="E765" i="10"/>
  <c r="C766" i="10"/>
  <c r="D766" i="10"/>
  <c r="K766" i="10" s="1"/>
  <c r="E766" i="10"/>
  <c r="C767" i="10"/>
  <c r="D767" i="10"/>
  <c r="E767" i="10"/>
  <c r="C768" i="10"/>
  <c r="D768" i="10"/>
  <c r="K768" i="10" s="1"/>
  <c r="E768" i="10"/>
  <c r="C769" i="10"/>
  <c r="D769" i="10"/>
  <c r="AC769" i="10" s="1"/>
  <c r="E769" i="10"/>
  <c r="C770" i="10"/>
  <c r="D770" i="10"/>
  <c r="K770" i="10" s="1"/>
  <c r="E770" i="10"/>
  <c r="C771" i="10"/>
  <c r="D771" i="10"/>
  <c r="AK771" i="10" s="1"/>
  <c r="E771" i="10"/>
  <c r="C772" i="10"/>
  <c r="D772" i="10"/>
  <c r="W772" i="10" s="1"/>
  <c r="E772" i="10"/>
  <c r="C773" i="10"/>
  <c r="D773" i="10"/>
  <c r="BH773" i="10" s="1"/>
  <c r="E773" i="10"/>
  <c r="C774" i="10"/>
  <c r="D774" i="10"/>
  <c r="I774" i="10" s="1"/>
  <c r="E774" i="10"/>
  <c r="C775" i="10"/>
  <c r="D775" i="10"/>
  <c r="AB775" i="10" s="1"/>
  <c r="E775" i="10"/>
  <c r="C776" i="10"/>
  <c r="D776" i="10"/>
  <c r="BC776" i="10" s="1"/>
  <c r="BX776" i="10" s="1"/>
  <c r="E776" i="10"/>
  <c r="C777" i="10"/>
  <c r="D777" i="10"/>
  <c r="BF777" i="10" s="1"/>
  <c r="E777" i="10"/>
  <c r="C778" i="10"/>
  <c r="D778" i="10"/>
  <c r="AD778" i="10" s="1"/>
  <c r="E778" i="10"/>
  <c r="C779" i="10"/>
  <c r="D779" i="10"/>
  <c r="AD779" i="10" s="1"/>
  <c r="E779" i="10"/>
  <c r="C780" i="10"/>
  <c r="D780" i="10"/>
  <c r="H780" i="10" s="1"/>
  <c r="E780" i="10"/>
  <c r="C781" i="10"/>
  <c r="D781" i="10"/>
  <c r="H781" i="10" s="1"/>
  <c r="E781" i="10"/>
  <c r="C782" i="10"/>
  <c r="D782" i="10"/>
  <c r="Z782" i="10" s="1"/>
  <c r="E782" i="10"/>
  <c r="C783" i="10"/>
  <c r="D783" i="10"/>
  <c r="E783" i="10"/>
  <c r="C784" i="10"/>
  <c r="D784" i="10"/>
  <c r="N784" i="10" s="1"/>
  <c r="E784" i="10"/>
  <c r="C785" i="10"/>
  <c r="D785" i="10"/>
  <c r="J785" i="10" s="1"/>
  <c r="E785" i="10"/>
  <c r="C786" i="10"/>
  <c r="D786" i="10"/>
  <c r="G786" i="10" s="1"/>
  <c r="E786" i="10"/>
  <c r="Y786" i="10"/>
  <c r="AN786" i="10"/>
  <c r="BB786" i="10"/>
  <c r="C787" i="10"/>
  <c r="D787" i="10"/>
  <c r="E787" i="10"/>
  <c r="C788" i="10"/>
  <c r="D788" i="10"/>
  <c r="G788" i="10" s="1"/>
  <c r="E788" i="10"/>
  <c r="C789" i="10"/>
  <c r="D789" i="10"/>
  <c r="E789" i="10"/>
  <c r="C790" i="10"/>
  <c r="D790" i="10"/>
  <c r="BF790" i="10" s="1"/>
  <c r="E790" i="10"/>
  <c r="C791" i="10"/>
  <c r="D791" i="10"/>
  <c r="AJ791" i="10" s="1"/>
  <c r="E791" i="10"/>
  <c r="C792" i="10"/>
  <c r="D792" i="10"/>
  <c r="AG792" i="10" s="1"/>
  <c r="E792" i="10"/>
  <c r="C793" i="10"/>
  <c r="D793" i="10"/>
  <c r="BA793" i="10" s="1"/>
  <c r="E793" i="10"/>
  <c r="C794" i="10"/>
  <c r="D794" i="10"/>
  <c r="X794" i="10" s="1"/>
  <c r="E794" i="10"/>
  <c r="C795" i="10"/>
  <c r="D795" i="10"/>
  <c r="E795" i="10"/>
  <c r="C796" i="10"/>
  <c r="D796" i="10"/>
  <c r="AK796" i="10" s="1"/>
  <c r="E796" i="10"/>
  <c r="C797" i="10"/>
  <c r="D797" i="10"/>
  <c r="AY797" i="10" s="1"/>
  <c r="E797" i="10"/>
  <c r="C798" i="10"/>
  <c r="D798" i="10"/>
  <c r="E798" i="10"/>
  <c r="C799" i="10"/>
  <c r="D799" i="10"/>
  <c r="P799" i="10" s="1"/>
  <c r="E799" i="10"/>
  <c r="C800" i="10"/>
  <c r="D800" i="10"/>
  <c r="AE800" i="10" s="1"/>
  <c r="E800" i="10"/>
  <c r="C801" i="10"/>
  <c r="D801" i="10"/>
  <c r="AK801" i="10" s="1"/>
  <c r="E801" i="10"/>
  <c r="C802" i="10"/>
  <c r="D802" i="10"/>
  <c r="AO802" i="10" s="1"/>
  <c r="BT802" i="10" s="1"/>
  <c r="E802" i="10"/>
  <c r="C803" i="10"/>
  <c r="D803" i="10"/>
  <c r="AP803" i="10" s="1"/>
  <c r="E803" i="10"/>
  <c r="C804" i="10"/>
  <c r="D804" i="10"/>
  <c r="AC804" i="10" s="1"/>
  <c r="E804" i="10"/>
  <c r="C805" i="10"/>
  <c r="D805" i="10"/>
  <c r="X805" i="10" s="1"/>
  <c r="E805" i="10"/>
  <c r="C806" i="10"/>
  <c r="D806" i="10"/>
  <c r="AT806" i="10" s="1"/>
  <c r="E806" i="10"/>
  <c r="C807" i="10"/>
  <c r="D807" i="10"/>
  <c r="J807" i="10" s="1"/>
  <c r="E807" i="10"/>
  <c r="C808" i="10"/>
  <c r="D808" i="10"/>
  <c r="AA808" i="10" s="1"/>
  <c r="BP808" i="10" s="1"/>
  <c r="E808" i="10"/>
  <c r="C809" i="10"/>
  <c r="D809" i="10"/>
  <c r="J809" i="10" s="1"/>
  <c r="E809" i="10"/>
  <c r="C810" i="10"/>
  <c r="D810" i="10"/>
  <c r="U810" i="10" s="1"/>
  <c r="E810" i="10"/>
  <c r="C811" i="10"/>
  <c r="D811" i="10"/>
  <c r="AG811" i="10" s="1"/>
  <c r="E811" i="10"/>
  <c r="C812" i="10"/>
  <c r="D812" i="10"/>
  <c r="K812" i="10" s="1"/>
  <c r="E812" i="10"/>
  <c r="C813" i="10"/>
  <c r="D813" i="10"/>
  <c r="E813" i="10"/>
  <c r="C814" i="10"/>
  <c r="D814" i="10"/>
  <c r="AS814" i="10" s="1"/>
  <c r="E814" i="10"/>
  <c r="C815" i="10"/>
  <c r="D815" i="10"/>
  <c r="E815" i="10"/>
  <c r="C816" i="10"/>
  <c r="D816" i="10"/>
  <c r="AS816" i="10" s="1"/>
  <c r="E816" i="10"/>
  <c r="C817" i="10"/>
  <c r="D817" i="10"/>
  <c r="X817" i="10" s="1"/>
  <c r="E817" i="10"/>
  <c r="C818" i="10"/>
  <c r="D818" i="10"/>
  <c r="AQ818" i="10" s="1"/>
  <c r="E818" i="10"/>
  <c r="C819" i="10"/>
  <c r="D819" i="10"/>
  <c r="G819" i="10" s="1"/>
  <c r="E819" i="10"/>
  <c r="C820" i="10"/>
  <c r="D820" i="10"/>
  <c r="T820" i="10" s="1"/>
  <c r="BN820" i="10" s="1"/>
  <c r="E820" i="10"/>
  <c r="C821" i="10"/>
  <c r="D821" i="10"/>
  <c r="AM821" i="10" s="1"/>
  <c r="E821" i="10"/>
  <c r="C822" i="10"/>
  <c r="D822" i="10"/>
  <c r="M822" i="10" s="1"/>
  <c r="BL822" i="10" s="1"/>
  <c r="E822" i="10"/>
  <c r="C823" i="10"/>
  <c r="D823" i="10"/>
  <c r="J823" i="10" s="1"/>
  <c r="E823" i="10"/>
  <c r="C824" i="10"/>
  <c r="D824" i="10"/>
  <c r="AJ824" i="10" s="1"/>
  <c r="E824" i="10"/>
  <c r="C825" i="10"/>
  <c r="D825" i="10"/>
  <c r="AG825" i="10" s="1"/>
  <c r="E825" i="10"/>
  <c r="C826" i="10"/>
  <c r="D826" i="10"/>
  <c r="AY826" i="10" s="1"/>
  <c r="E826" i="10"/>
  <c r="C827" i="10"/>
  <c r="D827" i="10"/>
  <c r="AV827" i="10" s="1"/>
  <c r="BV827" i="10" s="1"/>
  <c r="E827" i="10"/>
  <c r="C828" i="10"/>
  <c r="D828" i="10"/>
  <c r="AC828" i="10" s="1"/>
  <c r="E828" i="10"/>
  <c r="C829" i="10"/>
  <c r="D829" i="10"/>
  <c r="AG829" i="10" s="1"/>
  <c r="E829" i="10"/>
  <c r="C830" i="10"/>
  <c r="D830" i="10"/>
  <c r="AK830" i="10" s="1"/>
  <c r="E830" i="10"/>
  <c r="C831" i="10"/>
  <c r="D831" i="10"/>
  <c r="AE831" i="10" s="1"/>
  <c r="E831" i="10"/>
  <c r="C832" i="10"/>
  <c r="D832" i="10"/>
  <c r="AQ832" i="10" s="1"/>
  <c r="E832" i="10"/>
  <c r="C833" i="10"/>
  <c r="D833" i="10"/>
  <c r="W833" i="10" s="1"/>
  <c r="E833" i="10"/>
  <c r="C834" i="10"/>
  <c r="D834" i="10"/>
  <c r="T834" i="10" s="1"/>
  <c r="BN834" i="10" s="1"/>
  <c r="E834" i="10"/>
  <c r="C835" i="10"/>
  <c r="D835" i="10"/>
  <c r="AK835" i="10" s="1"/>
  <c r="E835" i="10"/>
  <c r="C836" i="10"/>
  <c r="D836" i="10"/>
  <c r="AC836" i="10" s="1"/>
  <c r="E836" i="10"/>
  <c r="C837" i="10"/>
  <c r="D837" i="10"/>
  <c r="AN837" i="10" s="1"/>
  <c r="E837" i="10"/>
  <c r="C838" i="10"/>
  <c r="D838" i="10"/>
  <c r="K838" i="10" s="1"/>
  <c r="E838" i="10"/>
  <c r="C839" i="10"/>
  <c r="D839" i="10"/>
  <c r="E839" i="10"/>
  <c r="C840" i="10"/>
  <c r="D840" i="10"/>
  <c r="AR840" i="10" s="1"/>
  <c r="E840" i="10"/>
  <c r="C841" i="10"/>
  <c r="D841" i="10"/>
  <c r="Y841" i="10" s="1"/>
  <c r="E841" i="10"/>
  <c r="C842" i="10"/>
  <c r="D842" i="10"/>
  <c r="AJ842" i="10" s="1"/>
  <c r="E842" i="10"/>
  <c r="C843" i="10"/>
  <c r="D843" i="10"/>
  <c r="J843" i="10" s="1"/>
  <c r="E843" i="10"/>
  <c r="C844" i="10"/>
  <c r="D844" i="10"/>
  <c r="E844" i="10"/>
  <c r="C845" i="10"/>
  <c r="D845" i="10"/>
  <c r="O845" i="10" s="1"/>
  <c r="E845" i="10"/>
  <c r="C846" i="10"/>
  <c r="D846" i="10"/>
  <c r="AJ846" i="10" s="1"/>
  <c r="E846" i="10"/>
  <c r="C847" i="10"/>
  <c r="D847" i="10"/>
  <c r="AE847" i="10" s="1"/>
  <c r="E847" i="10"/>
  <c r="C848" i="10"/>
  <c r="D848" i="10"/>
  <c r="E848" i="10"/>
  <c r="C849" i="10"/>
  <c r="D849" i="10"/>
  <c r="BC849" i="10" s="1"/>
  <c r="BX849" i="10" s="1"/>
  <c r="E849" i="10"/>
  <c r="C850" i="10"/>
  <c r="D850" i="10"/>
  <c r="AJ850" i="10" s="1"/>
  <c r="E850" i="10"/>
  <c r="C851" i="10"/>
  <c r="D851" i="10"/>
  <c r="AE851" i="10" s="1"/>
  <c r="E851" i="10"/>
  <c r="C852" i="10"/>
  <c r="D852" i="10"/>
  <c r="E852" i="10"/>
  <c r="C853" i="10"/>
  <c r="D853" i="10"/>
  <c r="X853" i="10" s="1"/>
  <c r="E853" i="10"/>
  <c r="C854" i="10"/>
  <c r="D854" i="10"/>
  <c r="BA854" i="10" s="1"/>
  <c r="E854" i="10"/>
  <c r="C855" i="10"/>
  <c r="D855" i="10"/>
  <c r="AN855" i="10" s="1"/>
  <c r="E855" i="10"/>
  <c r="C856" i="10"/>
  <c r="D856" i="10"/>
  <c r="U856" i="10" s="1"/>
  <c r="E856" i="10"/>
  <c r="C857" i="10"/>
  <c r="D857" i="10"/>
  <c r="E857" i="10"/>
  <c r="C858" i="10"/>
  <c r="D858" i="10"/>
  <c r="K858" i="10" s="1"/>
  <c r="E858" i="10"/>
  <c r="C859" i="10"/>
  <c r="D859" i="10"/>
  <c r="AU859" i="10" s="1"/>
  <c r="E859" i="10"/>
  <c r="C860" i="10"/>
  <c r="D860" i="10"/>
  <c r="U860" i="10" s="1"/>
  <c r="E860" i="10"/>
  <c r="C861" i="10"/>
  <c r="D861" i="10"/>
  <c r="AN861" i="10" s="1"/>
  <c r="E861" i="10"/>
  <c r="C862" i="10"/>
  <c r="D862" i="10"/>
  <c r="AA862" i="10" s="1"/>
  <c r="BP862" i="10" s="1"/>
  <c r="E862" i="10"/>
  <c r="C863" i="10"/>
  <c r="D863" i="10"/>
  <c r="X863" i="10" s="1"/>
  <c r="E863" i="10"/>
  <c r="C864" i="10"/>
  <c r="D864" i="10"/>
  <c r="Y864" i="10" s="1"/>
  <c r="E864" i="10"/>
  <c r="C865" i="10"/>
  <c r="D865" i="10"/>
  <c r="AW865" i="10" s="1"/>
  <c r="E865" i="10"/>
  <c r="C866" i="10"/>
  <c r="D866" i="10"/>
  <c r="AA866" i="10" s="1"/>
  <c r="BP866" i="10" s="1"/>
  <c r="E866" i="10"/>
  <c r="C867" i="10"/>
  <c r="D867" i="10"/>
  <c r="AW867" i="10" s="1"/>
  <c r="E867" i="10"/>
  <c r="C868" i="10"/>
  <c r="D868" i="10"/>
  <c r="AQ868" i="10" s="1"/>
  <c r="E868" i="10"/>
  <c r="C869" i="10"/>
  <c r="D869" i="10"/>
  <c r="AG869" i="10" s="1"/>
  <c r="E869" i="10"/>
  <c r="C870" i="10"/>
  <c r="D870" i="10"/>
  <c r="Y870" i="10" s="1"/>
  <c r="E870" i="10"/>
  <c r="C871" i="10"/>
  <c r="D871" i="10"/>
  <c r="AE871" i="10" s="1"/>
  <c r="E871" i="10"/>
  <c r="C872" i="10"/>
  <c r="D872" i="10"/>
  <c r="U872" i="10" s="1"/>
  <c r="E872" i="10"/>
  <c r="C873" i="10"/>
  <c r="D873" i="10"/>
  <c r="U873" i="10" s="1"/>
  <c r="E873" i="10"/>
  <c r="C874" i="10"/>
  <c r="D874" i="10"/>
  <c r="AA874" i="10" s="1"/>
  <c r="BP874" i="10" s="1"/>
  <c r="E874" i="10"/>
  <c r="C875" i="10"/>
  <c r="D875" i="10"/>
  <c r="Q875" i="10" s="1"/>
  <c r="E875" i="10"/>
  <c r="C876" i="10"/>
  <c r="D876" i="10"/>
  <c r="U876" i="10" s="1"/>
  <c r="E876" i="10"/>
  <c r="C877" i="10"/>
  <c r="D877" i="10"/>
  <c r="Q877" i="10" s="1"/>
  <c r="E877" i="10"/>
  <c r="C878" i="10"/>
  <c r="D878" i="10"/>
  <c r="BA878" i="10" s="1"/>
  <c r="E878" i="10"/>
  <c r="C879" i="10"/>
  <c r="D879" i="10"/>
  <c r="U879" i="10" s="1"/>
  <c r="E879" i="10"/>
  <c r="C880" i="10"/>
  <c r="D880" i="10"/>
  <c r="Y880" i="10" s="1"/>
  <c r="E880" i="10"/>
  <c r="C881" i="10"/>
  <c r="D881" i="10"/>
  <c r="E881" i="10"/>
  <c r="C882" i="10"/>
  <c r="D882" i="10"/>
  <c r="BA882" i="10" s="1"/>
  <c r="E882" i="10"/>
  <c r="C883" i="10"/>
  <c r="D883" i="10"/>
  <c r="E883" i="10"/>
  <c r="C884" i="10"/>
  <c r="D884" i="10"/>
  <c r="E884" i="10"/>
  <c r="C885" i="10"/>
  <c r="D885" i="10"/>
  <c r="AG885" i="10" s="1"/>
  <c r="E885" i="10"/>
  <c r="C886" i="10"/>
  <c r="D886" i="10"/>
  <c r="AZ886" i="10" s="1"/>
  <c r="E886" i="10"/>
  <c r="C887" i="10"/>
  <c r="D887" i="10"/>
  <c r="AM887" i="10" s="1"/>
  <c r="E887" i="10"/>
  <c r="C888" i="10"/>
  <c r="D888" i="10"/>
  <c r="AR888" i="10" s="1"/>
  <c r="E888" i="10"/>
  <c r="C889" i="10"/>
  <c r="D889" i="10"/>
  <c r="E889" i="10"/>
  <c r="C890" i="10"/>
  <c r="D890" i="10"/>
  <c r="T890" i="10" s="1"/>
  <c r="BN890" i="10" s="1"/>
  <c r="E890" i="10"/>
  <c r="C891" i="10"/>
  <c r="D891" i="10"/>
  <c r="AF891" i="10" s="1"/>
  <c r="E891" i="10"/>
  <c r="C892" i="10"/>
  <c r="D892" i="10"/>
  <c r="AZ892" i="10" s="1"/>
  <c r="E892" i="10"/>
  <c r="C893" i="10"/>
  <c r="D893" i="10"/>
  <c r="G893" i="10" s="1"/>
  <c r="E893" i="10"/>
  <c r="C894" i="10"/>
  <c r="D894" i="10"/>
  <c r="E894" i="10"/>
  <c r="C895" i="10"/>
  <c r="D895" i="10"/>
  <c r="Q895" i="10" s="1"/>
  <c r="E895" i="10"/>
  <c r="C896" i="10"/>
  <c r="D896" i="10"/>
  <c r="AZ896" i="10" s="1"/>
  <c r="E896" i="10"/>
  <c r="C897" i="10"/>
  <c r="D897" i="10"/>
  <c r="AF897" i="10" s="1"/>
  <c r="E897" i="10"/>
  <c r="C898" i="10"/>
  <c r="D898" i="10"/>
  <c r="U898" i="10" s="1"/>
  <c r="E898" i="10"/>
  <c r="C899" i="10"/>
  <c r="D899" i="10"/>
  <c r="E899" i="10"/>
  <c r="C900" i="10"/>
  <c r="D900" i="10"/>
  <c r="E900" i="10"/>
  <c r="C901" i="10"/>
  <c r="D901" i="10"/>
  <c r="E901" i="10"/>
  <c r="C902" i="10"/>
  <c r="D902" i="10"/>
  <c r="E902" i="10"/>
  <c r="C903" i="10"/>
  <c r="D903" i="10"/>
  <c r="X903" i="10" s="1"/>
  <c r="E903" i="10"/>
  <c r="C904" i="10"/>
  <c r="D904" i="10"/>
  <c r="AZ904" i="10" s="1"/>
  <c r="E904" i="10"/>
  <c r="C905" i="10"/>
  <c r="D905" i="10"/>
  <c r="P905" i="10" s="1"/>
  <c r="E905" i="10"/>
  <c r="C906" i="10"/>
  <c r="D906" i="10"/>
  <c r="AJ906" i="10" s="1"/>
  <c r="E906" i="10"/>
  <c r="C907" i="10"/>
  <c r="D907" i="10"/>
  <c r="P907" i="10" s="1"/>
  <c r="E907" i="10"/>
  <c r="C908" i="10"/>
  <c r="D908" i="10"/>
  <c r="AE908" i="10" s="1"/>
  <c r="E908" i="10"/>
  <c r="C909" i="10"/>
  <c r="D909" i="10"/>
  <c r="E909" i="10"/>
  <c r="C910" i="10"/>
  <c r="D910" i="10"/>
  <c r="E910" i="10"/>
  <c r="C911" i="10"/>
  <c r="D911" i="10"/>
  <c r="E911" i="10"/>
  <c r="C912" i="10"/>
  <c r="D912" i="10"/>
  <c r="E912" i="10"/>
  <c r="C913" i="10"/>
  <c r="D913" i="10"/>
  <c r="E913" i="10"/>
  <c r="BG913" i="10"/>
  <c r="C914" i="10"/>
  <c r="D914" i="10"/>
  <c r="AE914" i="10" s="1"/>
  <c r="E914" i="10"/>
  <c r="C915" i="10"/>
  <c r="D915" i="10"/>
  <c r="AN915" i="10" s="1"/>
  <c r="E915" i="10"/>
  <c r="C916" i="10"/>
  <c r="D916" i="10"/>
  <c r="AC916" i="10" s="1"/>
  <c r="E916" i="10"/>
  <c r="C917" i="10"/>
  <c r="D917" i="10"/>
  <c r="Y917" i="10" s="1"/>
  <c r="E917" i="10"/>
  <c r="C918" i="10"/>
  <c r="D918" i="10"/>
  <c r="W918" i="10" s="1"/>
  <c r="E918" i="10"/>
  <c r="C919" i="10"/>
  <c r="D919" i="10"/>
  <c r="AS919" i="10" s="1"/>
  <c r="E919" i="10"/>
  <c r="C920" i="10"/>
  <c r="D920" i="10"/>
  <c r="BA920" i="10" s="1"/>
  <c r="E920" i="10"/>
  <c r="C921" i="10"/>
  <c r="D921" i="10"/>
  <c r="Z921" i="10" s="1"/>
  <c r="E921" i="10"/>
  <c r="C922" i="10"/>
  <c r="D922" i="10"/>
  <c r="P922" i="10" s="1"/>
  <c r="E922" i="10"/>
  <c r="C923" i="10"/>
  <c r="D923" i="10"/>
  <c r="N923" i="10" s="1"/>
  <c r="E923" i="10"/>
  <c r="C924" i="10"/>
  <c r="D924" i="10"/>
  <c r="AL924" i="10" s="1"/>
  <c r="E924" i="10"/>
  <c r="C925" i="10"/>
  <c r="D925" i="10"/>
  <c r="E925" i="10"/>
  <c r="C926" i="10"/>
  <c r="D926" i="10"/>
  <c r="AA926" i="10" s="1"/>
  <c r="BP926" i="10" s="1"/>
  <c r="E926" i="10"/>
  <c r="C927" i="10"/>
  <c r="D927" i="10"/>
  <c r="BF927" i="10" s="1"/>
  <c r="E927" i="10"/>
  <c r="C928" i="10"/>
  <c r="D928" i="10"/>
  <c r="K928" i="10" s="1"/>
  <c r="E928" i="10"/>
  <c r="C929" i="10"/>
  <c r="D929" i="10"/>
  <c r="Z929" i="10" s="1"/>
  <c r="E929" i="10"/>
  <c r="C930" i="10"/>
  <c r="D930" i="10"/>
  <c r="AZ930" i="10" s="1"/>
  <c r="E930" i="10"/>
  <c r="C931" i="10"/>
  <c r="D931" i="10"/>
  <c r="AC931" i="10" s="1"/>
  <c r="E931" i="10"/>
  <c r="C932" i="10"/>
  <c r="D932" i="10"/>
  <c r="O932" i="10" s="1"/>
  <c r="E932" i="10"/>
  <c r="C933" i="10"/>
  <c r="D933" i="10"/>
  <c r="E933" i="10"/>
  <c r="C934" i="10"/>
  <c r="D934" i="10"/>
  <c r="J934" i="10" s="1"/>
  <c r="E934" i="10"/>
  <c r="C935" i="10"/>
  <c r="D935" i="10"/>
  <c r="E935" i="10"/>
  <c r="C936" i="10"/>
  <c r="D936" i="10"/>
  <c r="AS936" i="10" s="1"/>
  <c r="E936" i="10"/>
  <c r="C937" i="10"/>
  <c r="D937" i="10"/>
  <c r="E937" i="10"/>
  <c r="C938" i="10"/>
  <c r="D938" i="10"/>
  <c r="X938" i="10" s="1"/>
  <c r="E938" i="10"/>
  <c r="C939" i="10"/>
  <c r="D939" i="10"/>
  <c r="E939" i="10"/>
  <c r="C940" i="10"/>
  <c r="D940" i="10"/>
  <c r="AE940" i="10" s="1"/>
  <c r="E940" i="10"/>
  <c r="C941" i="10"/>
  <c r="D941" i="10"/>
  <c r="E941" i="10"/>
  <c r="C942" i="10"/>
  <c r="D942" i="10"/>
  <c r="AS942" i="10" s="1"/>
  <c r="E942" i="10"/>
  <c r="C943" i="10"/>
  <c r="D943" i="10"/>
  <c r="E943" i="10"/>
  <c r="C944" i="10"/>
  <c r="D944" i="10"/>
  <c r="AS944" i="10" s="1"/>
  <c r="E944" i="10"/>
  <c r="C945" i="10"/>
  <c r="D945" i="10"/>
  <c r="AU945" i="10" s="1"/>
  <c r="E945" i="10"/>
  <c r="C946" i="10"/>
  <c r="D946" i="10"/>
  <c r="AF946" i="10" s="1"/>
  <c r="E946" i="10"/>
  <c r="C947" i="10"/>
  <c r="D947" i="10"/>
  <c r="V947" i="10" s="1"/>
  <c r="E947" i="10"/>
  <c r="C948" i="10"/>
  <c r="D948" i="10"/>
  <c r="U948" i="10" s="1"/>
  <c r="E948" i="10"/>
  <c r="C949" i="10"/>
  <c r="D949" i="10"/>
  <c r="O949" i="10" s="1"/>
  <c r="E949" i="10"/>
  <c r="C950" i="10"/>
  <c r="D950" i="10"/>
  <c r="U950" i="10" s="1"/>
  <c r="E950" i="10"/>
  <c r="C951" i="10"/>
  <c r="D951" i="10"/>
  <c r="AC951" i="10" s="1"/>
  <c r="E951" i="10"/>
  <c r="C952" i="10"/>
  <c r="D952" i="10"/>
  <c r="T952" i="10" s="1"/>
  <c r="BN952" i="10" s="1"/>
  <c r="E952" i="10"/>
  <c r="C953" i="10"/>
  <c r="D953" i="10"/>
  <c r="AC953" i="10" s="1"/>
  <c r="E953" i="10"/>
  <c r="C954" i="10"/>
  <c r="D954" i="10"/>
  <c r="P954" i="10" s="1"/>
  <c r="E954" i="10"/>
  <c r="C955" i="10"/>
  <c r="D955" i="10"/>
  <c r="P955" i="10" s="1"/>
  <c r="E955" i="10"/>
  <c r="C956" i="10"/>
  <c r="D956" i="10"/>
  <c r="AX956" i="10" s="1"/>
  <c r="E956" i="10"/>
  <c r="C957" i="10"/>
  <c r="D957" i="10"/>
  <c r="AS957" i="10" s="1"/>
  <c r="E957" i="10"/>
  <c r="C958" i="10"/>
  <c r="D958" i="10"/>
  <c r="AA958" i="10" s="1"/>
  <c r="BP958" i="10" s="1"/>
  <c r="E958" i="10"/>
  <c r="C959" i="10"/>
  <c r="D959" i="10"/>
  <c r="AS959" i="10" s="1"/>
  <c r="E959" i="10"/>
  <c r="C960" i="10"/>
  <c r="D960" i="10"/>
  <c r="BA960" i="10" s="1"/>
  <c r="E960" i="10"/>
  <c r="C961" i="10"/>
  <c r="D961" i="10"/>
  <c r="E961" i="10"/>
  <c r="C962" i="10"/>
  <c r="D962" i="10"/>
  <c r="AU962" i="10" s="1"/>
  <c r="E962" i="10"/>
  <c r="C963" i="10"/>
  <c r="D963" i="10"/>
  <c r="P963" i="10" s="1"/>
  <c r="E963" i="10"/>
  <c r="C964" i="10"/>
  <c r="D964" i="10"/>
  <c r="E964" i="10"/>
  <c r="C965" i="10"/>
  <c r="D965" i="10"/>
  <c r="BA965" i="10" s="1"/>
  <c r="E965" i="10"/>
  <c r="C966" i="10"/>
  <c r="D966" i="10"/>
  <c r="AK966" i="10" s="1"/>
  <c r="E966" i="10"/>
  <c r="C967" i="10"/>
  <c r="D967" i="10"/>
  <c r="E967" i="10"/>
  <c r="C968" i="10"/>
  <c r="D968" i="10"/>
  <c r="H968" i="10" s="1"/>
  <c r="E968" i="10"/>
  <c r="C969" i="10"/>
  <c r="D969" i="10"/>
  <c r="AK969" i="10" s="1"/>
  <c r="E969" i="10"/>
  <c r="C970" i="10"/>
  <c r="D970" i="10"/>
  <c r="BC970" i="10" s="1"/>
  <c r="BX970" i="10" s="1"/>
  <c r="E970" i="10"/>
  <c r="C971" i="10"/>
  <c r="D971" i="10"/>
  <c r="P971" i="10" s="1"/>
  <c r="E971" i="10"/>
  <c r="C972" i="10"/>
  <c r="D972" i="10"/>
  <c r="AH972" i="10" s="1"/>
  <c r="BR972" i="10" s="1"/>
  <c r="E972" i="10"/>
  <c r="C973" i="10"/>
  <c r="D973" i="10"/>
  <c r="E973" i="10"/>
  <c r="C974" i="10"/>
  <c r="D974" i="10"/>
  <c r="AX974" i="10" s="1"/>
  <c r="E974" i="10"/>
  <c r="C975" i="10"/>
  <c r="D975" i="10"/>
  <c r="M975" i="10" s="1"/>
  <c r="BL975" i="10" s="1"/>
  <c r="E975" i="10"/>
  <c r="C976" i="10"/>
  <c r="D976" i="10"/>
  <c r="J976" i="10" s="1"/>
  <c r="E976" i="10"/>
  <c r="C977" i="10"/>
  <c r="D977" i="10"/>
  <c r="W977" i="10" s="1"/>
  <c r="E977" i="10"/>
  <c r="C978" i="10"/>
  <c r="D978" i="10"/>
  <c r="AX978" i="10" s="1"/>
  <c r="E978" i="10"/>
  <c r="C979" i="10"/>
  <c r="D979" i="10"/>
  <c r="G979" i="10" s="1"/>
  <c r="E979" i="10"/>
  <c r="C980" i="10"/>
  <c r="D980" i="10"/>
  <c r="AS980" i="10" s="1"/>
  <c r="E980" i="10"/>
  <c r="C981" i="10"/>
  <c r="D981" i="10"/>
  <c r="E981" i="10"/>
  <c r="C982" i="10"/>
  <c r="D982" i="10"/>
  <c r="V982" i="10" s="1"/>
  <c r="E982" i="10"/>
  <c r="C983" i="10"/>
  <c r="D983" i="10"/>
  <c r="J983" i="10" s="1"/>
  <c r="E983" i="10"/>
  <c r="C984" i="10"/>
  <c r="D984" i="10"/>
  <c r="G984" i="10" s="1"/>
  <c r="E984" i="10"/>
  <c r="C985" i="10"/>
  <c r="D985" i="10"/>
  <c r="R985" i="10" s="1"/>
  <c r="E985" i="10"/>
  <c r="C986" i="10"/>
  <c r="D986" i="10"/>
  <c r="G986" i="10" s="1"/>
  <c r="E986" i="10"/>
  <c r="C987" i="10"/>
  <c r="D987" i="10"/>
  <c r="O987" i="10" s="1"/>
  <c r="E987" i="10"/>
  <c r="C988" i="10"/>
  <c r="D988" i="10"/>
  <c r="M988" i="10" s="1"/>
  <c r="BL988" i="10" s="1"/>
  <c r="E988" i="10"/>
  <c r="C989" i="10"/>
  <c r="D989" i="10"/>
  <c r="BG989" i="10" s="1"/>
  <c r="E989" i="10"/>
  <c r="C990" i="10"/>
  <c r="D990" i="10"/>
  <c r="R990" i="10" s="1"/>
  <c r="E990" i="10"/>
  <c r="C991" i="10"/>
  <c r="D991" i="10"/>
  <c r="Z991" i="10" s="1"/>
  <c r="E991" i="10"/>
  <c r="C992" i="10"/>
  <c r="D992" i="10"/>
  <c r="I992" i="10" s="1"/>
  <c r="E992" i="10"/>
  <c r="C993" i="10"/>
  <c r="D993" i="10"/>
  <c r="AB993" i="10" s="1"/>
  <c r="E993" i="10"/>
  <c r="C994" i="10"/>
  <c r="D994" i="10"/>
  <c r="X994" i="10" s="1"/>
  <c r="E994" i="10"/>
  <c r="C995" i="10"/>
  <c r="D995" i="10"/>
  <c r="H995" i="10" s="1"/>
  <c r="E995" i="10"/>
  <c r="C996" i="10"/>
  <c r="D996" i="10"/>
  <c r="AC996" i="10" s="1"/>
  <c r="E996" i="10"/>
  <c r="C997" i="10"/>
  <c r="D997" i="10"/>
  <c r="AK997" i="10" s="1"/>
  <c r="E997" i="10"/>
  <c r="C998" i="10"/>
  <c r="D998" i="10"/>
  <c r="K998" i="10" s="1"/>
  <c r="E998" i="10"/>
  <c r="C999" i="10"/>
  <c r="D999" i="10"/>
  <c r="AS999" i="10" s="1"/>
  <c r="E999" i="10"/>
  <c r="C1000" i="10"/>
  <c r="D1000" i="10"/>
  <c r="U1000" i="10" s="1"/>
  <c r="E1000" i="10"/>
  <c r="C1001" i="10"/>
  <c r="D1001" i="10"/>
  <c r="H1001" i="10" s="1"/>
  <c r="E1001" i="10"/>
  <c r="C1002" i="10"/>
  <c r="D1002" i="10"/>
  <c r="J1002" i="10" s="1"/>
  <c r="E1002" i="10"/>
  <c r="C1003" i="10"/>
  <c r="D1003" i="10"/>
  <c r="H1003" i="10" s="1"/>
  <c r="E1003" i="10"/>
  <c r="C1004" i="10"/>
  <c r="D1004" i="10"/>
  <c r="AA1004" i="10" s="1"/>
  <c r="BP1004" i="10" s="1"/>
  <c r="E1004" i="10"/>
  <c r="C1005" i="10"/>
  <c r="D1005" i="10"/>
  <c r="H1005" i="10" s="1"/>
  <c r="E1005" i="10"/>
  <c r="C1006" i="10"/>
  <c r="D1006" i="10"/>
  <c r="I1006" i="10" s="1"/>
  <c r="E1006" i="10"/>
  <c r="C1007" i="10"/>
  <c r="D1007" i="10"/>
  <c r="H1007" i="10" s="1"/>
  <c r="E1007" i="10"/>
  <c r="C1008" i="10"/>
  <c r="D1008" i="10"/>
  <c r="N1008" i="10" s="1"/>
  <c r="E1008" i="10"/>
  <c r="C1009" i="10"/>
  <c r="D1009" i="10"/>
  <c r="H1009" i="10" s="1"/>
  <c r="E1009" i="10"/>
  <c r="C1010" i="10"/>
  <c r="D1010" i="10"/>
  <c r="K1010" i="10" s="1"/>
  <c r="E1010" i="10"/>
  <c r="C1011" i="10"/>
  <c r="D1011" i="10"/>
  <c r="H1011" i="10" s="1"/>
  <c r="E1011" i="10"/>
  <c r="C1012" i="10"/>
  <c r="D1012" i="10"/>
  <c r="J1012" i="10" s="1"/>
  <c r="E1012" i="10"/>
  <c r="C1013" i="10"/>
  <c r="D1013" i="10"/>
  <c r="H1013" i="10" s="1"/>
  <c r="E1013" i="10"/>
  <c r="C1014" i="10"/>
  <c r="D1014" i="10"/>
  <c r="I1014" i="10" s="1"/>
  <c r="E1014" i="10"/>
  <c r="C1015" i="10"/>
  <c r="D1015" i="10"/>
  <c r="H1015" i="10" s="1"/>
  <c r="E1015" i="10"/>
  <c r="C1016" i="10"/>
  <c r="D1016" i="10"/>
  <c r="K1016" i="10" s="1"/>
  <c r="E1016" i="10"/>
  <c r="C1017" i="10"/>
  <c r="D1017" i="10"/>
  <c r="H1017" i="10" s="1"/>
  <c r="E1017" i="10"/>
  <c r="C1018" i="10"/>
  <c r="D1018" i="10"/>
  <c r="K1018" i="10" s="1"/>
  <c r="E1018" i="10"/>
  <c r="C1019" i="10"/>
  <c r="D1019" i="10"/>
  <c r="H1019" i="10" s="1"/>
  <c r="E1019" i="10"/>
  <c r="C1020" i="10"/>
  <c r="D1020" i="10"/>
  <c r="K1020" i="10" s="1"/>
  <c r="E1020" i="10"/>
  <c r="E10" i="10"/>
  <c r="D10" i="10"/>
  <c r="BB10" i="10" s="1"/>
  <c r="C10" i="10"/>
  <c r="D9" i="10"/>
  <c r="E2" i="9"/>
  <c r="E16" i="9" s="1"/>
  <c r="F16" i="9" s="1"/>
  <c r="G16" i="9" s="1"/>
  <c r="E9" i="10"/>
  <c r="C9" i="10"/>
  <c r="B6" i="10"/>
  <c r="C7" i="9"/>
  <c r="N6" i="9"/>
  <c r="M6" i="9"/>
  <c r="L6" i="9"/>
  <c r="K6" i="9"/>
  <c r="J6" i="9"/>
  <c r="C6" i="9"/>
  <c r="DV15" i="9" l="1"/>
  <c r="DY15" i="9" s="1"/>
  <c r="DV14" i="9"/>
  <c r="DY14" i="9" s="1"/>
  <c r="AT16" i="9"/>
  <c r="DL16" i="9" s="1"/>
  <c r="T16" i="9"/>
  <c r="V16" i="9"/>
  <c r="U16" i="9"/>
  <c r="AW16" i="9"/>
  <c r="DO16" i="9" s="1"/>
  <c r="AU16" i="9"/>
  <c r="DM16" i="9" s="1"/>
  <c r="DV16" i="9" s="1"/>
  <c r="DY16" i="9" s="1"/>
  <c r="AV16" i="9"/>
  <c r="DN16" i="9" s="1"/>
  <c r="Z14" i="9"/>
  <c r="CQ14" i="9"/>
  <c r="BH14" i="9"/>
  <c r="DV21" i="9"/>
  <c r="DY21" i="9" s="1"/>
  <c r="AV18" i="10"/>
  <c r="BV18" i="10" s="1"/>
  <c r="X18" i="10"/>
  <c r="AF13" i="9"/>
  <c r="BN13" i="9"/>
  <c r="CW13" i="9"/>
  <c r="BK12" i="9"/>
  <c r="AC12" i="9"/>
  <c r="CT12" i="9"/>
  <c r="AA20" i="9"/>
  <c r="CR20" i="9"/>
  <c r="BI20" i="9"/>
  <c r="AA11" i="9"/>
  <c r="BI11" i="9"/>
  <c r="CR11" i="9"/>
  <c r="R783" i="9"/>
  <c r="R784" i="9"/>
  <c r="R785" i="9"/>
  <c r="R786" i="9"/>
  <c r="R787" i="9"/>
  <c r="R788" i="9"/>
  <c r="R789" i="9"/>
  <c r="R790" i="9"/>
  <c r="R791" i="9"/>
  <c r="R792" i="9"/>
  <c r="R793" i="9"/>
  <c r="R794" i="9"/>
  <c r="R795" i="9"/>
  <c r="R796" i="9"/>
  <c r="R797" i="9"/>
  <c r="R798" i="9"/>
  <c r="R799" i="9"/>
  <c r="R800" i="9"/>
  <c r="R801" i="9"/>
  <c r="R802" i="9"/>
  <c r="R803" i="9"/>
  <c r="R804" i="9"/>
  <c r="R805" i="9"/>
  <c r="R806" i="9"/>
  <c r="R807" i="9"/>
  <c r="R808" i="9"/>
  <c r="R809" i="9"/>
  <c r="R810" i="9"/>
  <c r="R811" i="9"/>
  <c r="R812" i="9"/>
  <c r="R813" i="9"/>
  <c r="R814" i="9"/>
  <c r="R815" i="9"/>
  <c r="R816" i="9"/>
  <c r="R817" i="9"/>
  <c r="R818" i="9"/>
  <c r="R819" i="9"/>
  <c r="R820" i="9"/>
  <c r="R821" i="9"/>
  <c r="R822" i="9"/>
  <c r="R823" i="9"/>
  <c r="R824" i="9"/>
  <c r="R825" i="9"/>
  <c r="R826" i="9"/>
  <c r="R827" i="9"/>
  <c r="R828" i="9"/>
  <c r="R829" i="9"/>
  <c r="R830" i="9"/>
  <c r="R831" i="9"/>
  <c r="R832" i="9"/>
  <c r="R833" i="9"/>
  <c r="R834" i="9"/>
  <c r="R835" i="9"/>
  <c r="R836" i="9"/>
  <c r="R837" i="9"/>
  <c r="R838" i="9"/>
  <c r="R839" i="9"/>
  <c r="R840" i="9"/>
  <c r="R841" i="9"/>
  <c r="R842" i="9"/>
  <c r="R843" i="9"/>
  <c r="R844" i="9"/>
  <c r="R845" i="9"/>
  <c r="R846" i="9"/>
  <c r="R847" i="9"/>
  <c r="R848" i="9"/>
  <c r="R849" i="9"/>
  <c r="R850" i="9"/>
  <c r="R851" i="9"/>
  <c r="R852" i="9"/>
  <c r="R853" i="9"/>
  <c r="R854" i="9"/>
  <c r="R855" i="9"/>
  <c r="R856" i="9"/>
  <c r="R857" i="9"/>
  <c r="R858" i="9"/>
  <c r="R859" i="9"/>
  <c r="R860" i="9"/>
  <c r="R861" i="9"/>
  <c r="R862" i="9"/>
  <c r="R863" i="9"/>
  <c r="R864" i="9"/>
  <c r="R865" i="9"/>
  <c r="R866" i="9"/>
  <c r="R867" i="9"/>
  <c r="R868" i="9"/>
  <c r="R869" i="9"/>
  <c r="R870" i="9"/>
  <c r="R871" i="9"/>
  <c r="R872" i="9"/>
  <c r="R873" i="9"/>
  <c r="R874" i="9"/>
  <c r="R875" i="9"/>
  <c r="R876" i="9"/>
  <c r="R877" i="9"/>
  <c r="R878" i="9"/>
  <c r="R879" i="9"/>
  <c r="R880" i="9"/>
  <c r="R881" i="9"/>
  <c r="R882" i="9"/>
  <c r="R883" i="9"/>
  <c r="R884" i="9"/>
  <c r="R885" i="9"/>
  <c r="R886" i="9"/>
  <c r="R887" i="9"/>
  <c r="R888" i="9"/>
  <c r="R889" i="9"/>
  <c r="R890" i="9"/>
  <c r="R891" i="9"/>
  <c r="R892" i="9"/>
  <c r="R893" i="9"/>
  <c r="R894" i="9"/>
  <c r="R895" i="9"/>
  <c r="R896" i="9"/>
  <c r="R897" i="9"/>
  <c r="R898" i="9"/>
  <c r="R899" i="9"/>
  <c r="R900" i="9"/>
  <c r="R901" i="9"/>
  <c r="R902" i="9"/>
  <c r="R903" i="9"/>
  <c r="R904" i="9"/>
  <c r="R905" i="9"/>
  <c r="R906" i="9"/>
  <c r="R907" i="9"/>
  <c r="R908" i="9"/>
  <c r="R909" i="9"/>
  <c r="R910" i="9"/>
  <c r="R911" i="9"/>
  <c r="R912" i="9"/>
  <c r="R913" i="9"/>
  <c r="R914" i="9"/>
  <c r="R915" i="9"/>
  <c r="R916" i="9"/>
  <c r="R917" i="9"/>
  <c r="R918" i="9"/>
  <c r="R919" i="9"/>
  <c r="R920" i="9"/>
  <c r="R921" i="9"/>
  <c r="R922" i="9"/>
  <c r="R923" i="9"/>
  <c r="R924" i="9"/>
  <c r="R925" i="9"/>
  <c r="R926" i="9"/>
  <c r="R927" i="9"/>
  <c r="R928" i="9"/>
  <c r="R929" i="9"/>
  <c r="R930" i="9"/>
  <c r="R931" i="9"/>
  <c r="R932" i="9"/>
  <c r="R933" i="9"/>
  <c r="R934" i="9"/>
  <c r="R935" i="9"/>
  <c r="R936" i="9"/>
  <c r="R937" i="9"/>
  <c r="R938" i="9"/>
  <c r="R939" i="9"/>
  <c r="R940" i="9"/>
  <c r="R941" i="9"/>
  <c r="R942" i="9"/>
  <c r="R943" i="9"/>
  <c r="R944" i="9"/>
  <c r="R945" i="9"/>
  <c r="R946" i="9"/>
  <c r="R947" i="9"/>
  <c r="R948" i="9"/>
  <c r="R949" i="9"/>
  <c r="R950" i="9"/>
  <c r="R951" i="9"/>
  <c r="R952" i="9"/>
  <c r="R953" i="9"/>
  <c r="R954" i="9"/>
  <c r="R955" i="9"/>
  <c r="R956" i="9"/>
  <c r="R957" i="9"/>
  <c r="R958" i="9"/>
  <c r="R959" i="9"/>
  <c r="R960" i="9"/>
  <c r="R961" i="9"/>
  <c r="R962" i="9"/>
  <c r="R963" i="9"/>
  <c r="R964" i="9"/>
  <c r="R965" i="9"/>
  <c r="R966" i="9"/>
  <c r="R967" i="9"/>
  <c r="R968" i="9"/>
  <c r="R969" i="9"/>
  <c r="R970" i="9"/>
  <c r="R971" i="9"/>
  <c r="R972" i="9"/>
  <c r="R973" i="9"/>
  <c r="R974" i="9"/>
  <c r="R975" i="9"/>
  <c r="R976" i="9"/>
  <c r="R977" i="9"/>
  <c r="R978" i="9"/>
  <c r="R979" i="9"/>
  <c r="R980" i="9"/>
  <c r="R981" i="9"/>
  <c r="R982" i="9"/>
  <c r="R983" i="9"/>
  <c r="R984" i="9"/>
  <c r="R985" i="9"/>
  <c r="R986" i="9"/>
  <c r="R987" i="9"/>
  <c r="R988" i="9"/>
  <c r="R989" i="9"/>
  <c r="R990" i="9"/>
  <c r="R991" i="9"/>
  <c r="R992" i="9"/>
  <c r="R993" i="9"/>
  <c r="R994" i="9"/>
  <c r="R995" i="9"/>
  <c r="R996" i="9"/>
  <c r="R997" i="9"/>
  <c r="R998" i="9"/>
  <c r="R999" i="9"/>
  <c r="R1000" i="9"/>
  <c r="R1001" i="9"/>
  <c r="R1002" i="9"/>
  <c r="R1003" i="9"/>
  <c r="R1004" i="9"/>
  <c r="R1005" i="9"/>
  <c r="R1006" i="9"/>
  <c r="R1007" i="9"/>
  <c r="R1008" i="9"/>
  <c r="R1009" i="9"/>
  <c r="R1010" i="9"/>
  <c r="R1011" i="9"/>
  <c r="R1012" i="9"/>
  <c r="R1013" i="9"/>
  <c r="R1014" i="9"/>
  <c r="R1015" i="9"/>
  <c r="R1016" i="9"/>
  <c r="R1017" i="9"/>
  <c r="R8"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R435" i="9"/>
  <c r="R436" i="9"/>
  <c r="R437" i="9"/>
  <c r="R438" i="9"/>
  <c r="R439" i="9"/>
  <c r="R440" i="9"/>
  <c r="R441" i="9"/>
  <c r="R442" i="9"/>
  <c r="R443" i="9"/>
  <c r="R444" i="9"/>
  <c r="R445" i="9"/>
  <c r="R446" i="9"/>
  <c r="R447" i="9"/>
  <c r="R448" i="9"/>
  <c r="R449" i="9"/>
  <c r="R450" i="9"/>
  <c r="R451" i="9"/>
  <c r="R452" i="9"/>
  <c r="R453" i="9"/>
  <c r="R454" i="9"/>
  <c r="R455" i="9"/>
  <c r="R456" i="9"/>
  <c r="R457" i="9"/>
  <c r="R458" i="9"/>
  <c r="R459" i="9"/>
  <c r="R460" i="9"/>
  <c r="R461" i="9"/>
  <c r="R462" i="9"/>
  <c r="R463" i="9"/>
  <c r="R464" i="9"/>
  <c r="R465" i="9"/>
  <c r="R466" i="9"/>
  <c r="R467" i="9"/>
  <c r="R468" i="9"/>
  <c r="R469" i="9"/>
  <c r="R470" i="9"/>
  <c r="R471" i="9"/>
  <c r="R472" i="9"/>
  <c r="R473" i="9"/>
  <c r="R474" i="9"/>
  <c r="R475" i="9"/>
  <c r="R476" i="9"/>
  <c r="R477" i="9"/>
  <c r="R478" i="9"/>
  <c r="R479" i="9"/>
  <c r="R480" i="9"/>
  <c r="R481" i="9"/>
  <c r="R482" i="9"/>
  <c r="R483" i="9"/>
  <c r="R484" i="9"/>
  <c r="R485" i="9"/>
  <c r="R486" i="9"/>
  <c r="R487" i="9"/>
  <c r="R488" i="9"/>
  <c r="R489" i="9"/>
  <c r="R490" i="9"/>
  <c r="R491" i="9"/>
  <c r="R492" i="9"/>
  <c r="R493" i="9"/>
  <c r="R494" i="9"/>
  <c r="R495" i="9"/>
  <c r="R496" i="9"/>
  <c r="R497" i="9"/>
  <c r="R498" i="9"/>
  <c r="R499" i="9"/>
  <c r="R500" i="9"/>
  <c r="R501" i="9"/>
  <c r="R502" i="9"/>
  <c r="R503" i="9"/>
  <c r="R504" i="9"/>
  <c r="R505" i="9"/>
  <c r="R506" i="9"/>
  <c r="R507" i="9"/>
  <c r="R508" i="9"/>
  <c r="R509" i="9"/>
  <c r="R510" i="9"/>
  <c r="R511" i="9"/>
  <c r="R512" i="9"/>
  <c r="R513" i="9"/>
  <c r="R514" i="9"/>
  <c r="R515" i="9"/>
  <c r="R516" i="9"/>
  <c r="R517" i="9"/>
  <c r="R518" i="9"/>
  <c r="R519" i="9"/>
  <c r="R520" i="9"/>
  <c r="R521" i="9"/>
  <c r="R522" i="9"/>
  <c r="R523" i="9"/>
  <c r="R524" i="9"/>
  <c r="R525" i="9"/>
  <c r="R526" i="9"/>
  <c r="R527" i="9"/>
  <c r="R528" i="9"/>
  <c r="R529" i="9"/>
  <c r="R530" i="9"/>
  <c r="R531" i="9"/>
  <c r="R532" i="9"/>
  <c r="R533" i="9"/>
  <c r="R534" i="9"/>
  <c r="R535" i="9"/>
  <c r="R536" i="9"/>
  <c r="R537" i="9"/>
  <c r="R538" i="9"/>
  <c r="R539" i="9"/>
  <c r="R540" i="9"/>
  <c r="R541" i="9"/>
  <c r="R542" i="9"/>
  <c r="R543" i="9"/>
  <c r="R544" i="9"/>
  <c r="R545" i="9"/>
  <c r="R546" i="9"/>
  <c r="R547" i="9"/>
  <c r="R548" i="9"/>
  <c r="R549" i="9"/>
  <c r="R550" i="9"/>
  <c r="R551" i="9"/>
  <c r="R552" i="9"/>
  <c r="R553" i="9"/>
  <c r="R554" i="9"/>
  <c r="R555" i="9"/>
  <c r="R556" i="9"/>
  <c r="R557" i="9"/>
  <c r="R558" i="9"/>
  <c r="R559" i="9"/>
  <c r="R560" i="9"/>
  <c r="R561" i="9"/>
  <c r="R562" i="9"/>
  <c r="R563" i="9"/>
  <c r="R564" i="9"/>
  <c r="R565" i="9"/>
  <c r="R566" i="9"/>
  <c r="R567" i="9"/>
  <c r="R568" i="9"/>
  <c r="R569" i="9"/>
  <c r="R570" i="9"/>
  <c r="R571" i="9"/>
  <c r="R572" i="9"/>
  <c r="R573" i="9"/>
  <c r="R574" i="9"/>
  <c r="R575" i="9"/>
  <c r="R576" i="9"/>
  <c r="R577" i="9"/>
  <c r="R578" i="9"/>
  <c r="R579" i="9"/>
  <c r="R580" i="9"/>
  <c r="R581" i="9"/>
  <c r="R582" i="9"/>
  <c r="R583" i="9"/>
  <c r="R584" i="9"/>
  <c r="R585" i="9"/>
  <c r="R586" i="9"/>
  <c r="R587" i="9"/>
  <c r="R588" i="9"/>
  <c r="R589" i="9"/>
  <c r="R590" i="9"/>
  <c r="R591" i="9"/>
  <c r="R592" i="9"/>
  <c r="R593" i="9"/>
  <c r="R594" i="9"/>
  <c r="R595" i="9"/>
  <c r="R596" i="9"/>
  <c r="R597" i="9"/>
  <c r="R598" i="9"/>
  <c r="R599" i="9"/>
  <c r="R600" i="9"/>
  <c r="R601" i="9"/>
  <c r="R602" i="9"/>
  <c r="R603" i="9"/>
  <c r="R604" i="9"/>
  <c r="R605" i="9"/>
  <c r="R606" i="9"/>
  <c r="R607" i="9"/>
  <c r="R608" i="9"/>
  <c r="R609" i="9"/>
  <c r="R610" i="9"/>
  <c r="R611" i="9"/>
  <c r="R612" i="9"/>
  <c r="R613" i="9"/>
  <c r="R614" i="9"/>
  <c r="R615" i="9"/>
  <c r="R616" i="9"/>
  <c r="R617" i="9"/>
  <c r="R618" i="9"/>
  <c r="R619" i="9"/>
  <c r="R620" i="9"/>
  <c r="R621" i="9"/>
  <c r="R622" i="9"/>
  <c r="R623" i="9"/>
  <c r="R624" i="9"/>
  <c r="R625" i="9"/>
  <c r="R626" i="9"/>
  <c r="R627" i="9"/>
  <c r="R628" i="9"/>
  <c r="R629" i="9"/>
  <c r="R630" i="9"/>
  <c r="R631" i="9"/>
  <c r="R632" i="9"/>
  <c r="R633" i="9"/>
  <c r="R634" i="9"/>
  <c r="R635" i="9"/>
  <c r="R636" i="9"/>
  <c r="R637" i="9"/>
  <c r="R638" i="9"/>
  <c r="R639" i="9"/>
  <c r="R640" i="9"/>
  <c r="R641" i="9"/>
  <c r="R642" i="9"/>
  <c r="R643" i="9"/>
  <c r="R644" i="9"/>
  <c r="R645" i="9"/>
  <c r="R646" i="9"/>
  <c r="R647" i="9"/>
  <c r="R648" i="9"/>
  <c r="R649" i="9"/>
  <c r="R650" i="9"/>
  <c r="R651" i="9"/>
  <c r="R652" i="9"/>
  <c r="R653" i="9"/>
  <c r="R654" i="9"/>
  <c r="R655" i="9"/>
  <c r="R656" i="9"/>
  <c r="R657" i="9"/>
  <c r="R658" i="9"/>
  <c r="R659" i="9"/>
  <c r="R660" i="9"/>
  <c r="R661" i="9"/>
  <c r="R662" i="9"/>
  <c r="R663" i="9"/>
  <c r="R664" i="9"/>
  <c r="R665" i="9"/>
  <c r="R666" i="9"/>
  <c r="R667" i="9"/>
  <c r="R668" i="9"/>
  <c r="R669" i="9"/>
  <c r="R670" i="9"/>
  <c r="R671" i="9"/>
  <c r="R672" i="9"/>
  <c r="R673" i="9"/>
  <c r="R674" i="9"/>
  <c r="R675" i="9"/>
  <c r="R676" i="9"/>
  <c r="R677" i="9"/>
  <c r="R678" i="9"/>
  <c r="R679" i="9"/>
  <c r="R680" i="9"/>
  <c r="R681" i="9"/>
  <c r="R682" i="9"/>
  <c r="R683" i="9"/>
  <c r="R684" i="9"/>
  <c r="R685" i="9"/>
  <c r="R686" i="9"/>
  <c r="R687" i="9"/>
  <c r="R688" i="9"/>
  <c r="R689" i="9"/>
  <c r="R690" i="9"/>
  <c r="R691" i="9"/>
  <c r="R692" i="9"/>
  <c r="R693" i="9"/>
  <c r="R694" i="9"/>
  <c r="R695" i="9"/>
  <c r="R696" i="9"/>
  <c r="R697" i="9"/>
  <c r="R698" i="9"/>
  <c r="R699" i="9"/>
  <c r="R700" i="9"/>
  <c r="R701" i="9"/>
  <c r="R702" i="9"/>
  <c r="R703" i="9"/>
  <c r="R704" i="9"/>
  <c r="R705" i="9"/>
  <c r="R706" i="9"/>
  <c r="R707" i="9"/>
  <c r="R708" i="9"/>
  <c r="R709" i="9"/>
  <c r="R710" i="9"/>
  <c r="R711" i="9"/>
  <c r="R712" i="9"/>
  <c r="R713" i="9"/>
  <c r="R714" i="9"/>
  <c r="R715" i="9"/>
  <c r="R716" i="9"/>
  <c r="R717" i="9"/>
  <c r="R718" i="9"/>
  <c r="R719" i="9"/>
  <c r="R720" i="9"/>
  <c r="R721" i="9"/>
  <c r="R722" i="9"/>
  <c r="R723" i="9"/>
  <c r="R724" i="9"/>
  <c r="R725" i="9"/>
  <c r="R726" i="9"/>
  <c r="R727" i="9"/>
  <c r="R728" i="9"/>
  <c r="R729" i="9"/>
  <c r="R730" i="9"/>
  <c r="R731" i="9"/>
  <c r="R732" i="9"/>
  <c r="R733" i="9"/>
  <c r="R734" i="9"/>
  <c r="R735" i="9"/>
  <c r="R736" i="9"/>
  <c r="R737" i="9"/>
  <c r="R738" i="9"/>
  <c r="R739" i="9"/>
  <c r="R740" i="9"/>
  <c r="R741" i="9"/>
  <c r="R742" i="9"/>
  <c r="R743" i="9"/>
  <c r="R744" i="9"/>
  <c r="R745" i="9"/>
  <c r="R746" i="9"/>
  <c r="R747" i="9"/>
  <c r="R748" i="9"/>
  <c r="R749" i="9"/>
  <c r="R750" i="9"/>
  <c r="R751" i="9"/>
  <c r="R752" i="9"/>
  <c r="R753" i="9"/>
  <c r="R754" i="9"/>
  <c r="R755" i="9"/>
  <c r="R756" i="9"/>
  <c r="R757" i="9"/>
  <c r="R758" i="9"/>
  <c r="R759" i="9"/>
  <c r="R760" i="9"/>
  <c r="R761" i="9"/>
  <c r="R762" i="9"/>
  <c r="R763" i="9"/>
  <c r="R764" i="9"/>
  <c r="R765" i="9"/>
  <c r="R766" i="9"/>
  <c r="R767" i="9"/>
  <c r="R768" i="9"/>
  <c r="R769" i="9"/>
  <c r="R770" i="9"/>
  <c r="R771" i="9"/>
  <c r="R772" i="9"/>
  <c r="R773" i="9"/>
  <c r="R774" i="9"/>
  <c r="R775" i="9"/>
  <c r="R776" i="9"/>
  <c r="R777" i="9"/>
  <c r="R778" i="9"/>
  <c r="R779" i="9"/>
  <c r="R780" i="9"/>
  <c r="R781" i="9"/>
  <c r="R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O783" i="9"/>
  <c r="O784" i="9"/>
  <c r="O785" i="9"/>
  <c r="O786" i="9"/>
  <c r="O787" i="9"/>
  <c r="O788" i="9"/>
  <c r="O789" i="9"/>
  <c r="O790" i="9"/>
  <c r="O791" i="9"/>
  <c r="O792" i="9"/>
  <c r="O793" i="9"/>
  <c r="O794" i="9"/>
  <c r="O795" i="9"/>
  <c r="O796" i="9"/>
  <c r="O797" i="9"/>
  <c r="O798" i="9"/>
  <c r="O799" i="9"/>
  <c r="O800" i="9"/>
  <c r="O801" i="9"/>
  <c r="O802" i="9"/>
  <c r="O803" i="9"/>
  <c r="O804" i="9"/>
  <c r="O805" i="9"/>
  <c r="O806" i="9"/>
  <c r="O807" i="9"/>
  <c r="O808" i="9"/>
  <c r="O809" i="9"/>
  <c r="O810" i="9"/>
  <c r="O811" i="9"/>
  <c r="O812" i="9"/>
  <c r="O813" i="9"/>
  <c r="O814" i="9"/>
  <c r="O815" i="9"/>
  <c r="O816" i="9"/>
  <c r="O817" i="9"/>
  <c r="O818" i="9"/>
  <c r="O819" i="9"/>
  <c r="O820" i="9"/>
  <c r="O821" i="9"/>
  <c r="O822" i="9"/>
  <c r="O823" i="9"/>
  <c r="O824" i="9"/>
  <c r="O825" i="9"/>
  <c r="O826" i="9"/>
  <c r="O827" i="9"/>
  <c r="O828" i="9"/>
  <c r="O829" i="9"/>
  <c r="O830" i="9"/>
  <c r="O831" i="9"/>
  <c r="O832" i="9"/>
  <c r="O833" i="9"/>
  <c r="O834" i="9"/>
  <c r="O835" i="9"/>
  <c r="O836" i="9"/>
  <c r="O837" i="9"/>
  <c r="O838" i="9"/>
  <c r="O839" i="9"/>
  <c r="O840" i="9"/>
  <c r="O841" i="9"/>
  <c r="O842" i="9"/>
  <c r="O843" i="9"/>
  <c r="O844" i="9"/>
  <c r="O845" i="9"/>
  <c r="O846" i="9"/>
  <c r="O847" i="9"/>
  <c r="O848" i="9"/>
  <c r="O849" i="9"/>
  <c r="O850" i="9"/>
  <c r="O851" i="9"/>
  <c r="O852" i="9"/>
  <c r="O853" i="9"/>
  <c r="O854" i="9"/>
  <c r="O855" i="9"/>
  <c r="O856" i="9"/>
  <c r="O857" i="9"/>
  <c r="O858" i="9"/>
  <c r="O859" i="9"/>
  <c r="O860" i="9"/>
  <c r="O861" i="9"/>
  <c r="O862" i="9"/>
  <c r="O863" i="9"/>
  <c r="O864" i="9"/>
  <c r="O865" i="9"/>
  <c r="O866" i="9"/>
  <c r="O867" i="9"/>
  <c r="O868" i="9"/>
  <c r="O869" i="9"/>
  <c r="O870" i="9"/>
  <c r="O871" i="9"/>
  <c r="O872" i="9"/>
  <c r="O873" i="9"/>
  <c r="O874" i="9"/>
  <c r="O875" i="9"/>
  <c r="O876" i="9"/>
  <c r="O877" i="9"/>
  <c r="O878" i="9"/>
  <c r="O879" i="9"/>
  <c r="O880" i="9"/>
  <c r="O881" i="9"/>
  <c r="O882" i="9"/>
  <c r="O883" i="9"/>
  <c r="O884" i="9"/>
  <c r="O885" i="9"/>
  <c r="O886" i="9"/>
  <c r="O887" i="9"/>
  <c r="O888" i="9"/>
  <c r="O889" i="9"/>
  <c r="O890" i="9"/>
  <c r="O891" i="9"/>
  <c r="O892" i="9"/>
  <c r="O893" i="9"/>
  <c r="O894" i="9"/>
  <c r="O895" i="9"/>
  <c r="O896" i="9"/>
  <c r="O897" i="9"/>
  <c r="O898" i="9"/>
  <c r="O899" i="9"/>
  <c r="O900" i="9"/>
  <c r="O901" i="9"/>
  <c r="O902" i="9"/>
  <c r="O903" i="9"/>
  <c r="O904" i="9"/>
  <c r="O905" i="9"/>
  <c r="O906" i="9"/>
  <c r="O907" i="9"/>
  <c r="O908" i="9"/>
  <c r="O909" i="9"/>
  <c r="O910" i="9"/>
  <c r="O911" i="9"/>
  <c r="O912" i="9"/>
  <c r="O913" i="9"/>
  <c r="O914" i="9"/>
  <c r="O915" i="9"/>
  <c r="O916" i="9"/>
  <c r="O917" i="9"/>
  <c r="O918" i="9"/>
  <c r="O919" i="9"/>
  <c r="O920" i="9"/>
  <c r="O921" i="9"/>
  <c r="O922" i="9"/>
  <c r="O923" i="9"/>
  <c r="O924" i="9"/>
  <c r="O925" i="9"/>
  <c r="O926" i="9"/>
  <c r="O927" i="9"/>
  <c r="O928" i="9"/>
  <c r="O929" i="9"/>
  <c r="O930" i="9"/>
  <c r="O931" i="9"/>
  <c r="O932" i="9"/>
  <c r="O933" i="9"/>
  <c r="O934" i="9"/>
  <c r="O935" i="9"/>
  <c r="O936" i="9"/>
  <c r="O937" i="9"/>
  <c r="O938" i="9"/>
  <c r="O939" i="9"/>
  <c r="O940" i="9"/>
  <c r="O941" i="9"/>
  <c r="O942" i="9"/>
  <c r="O943" i="9"/>
  <c r="O944" i="9"/>
  <c r="O945" i="9"/>
  <c r="O946" i="9"/>
  <c r="O947" i="9"/>
  <c r="O948" i="9"/>
  <c r="O949" i="9"/>
  <c r="O950" i="9"/>
  <c r="O951" i="9"/>
  <c r="O952" i="9"/>
  <c r="O953" i="9"/>
  <c r="O954" i="9"/>
  <c r="O955" i="9"/>
  <c r="O956" i="9"/>
  <c r="O957" i="9"/>
  <c r="O958" i="9"/>
  <c r="O959" i="9"/>
  <c r="O960" i="9"/>
  <c r="O961" i="9"/>
  <c r="O962" i="9"/>
  <c r="O963" i="9"/>
  <c r="O964" i="9"/>
  <c r="O965" i="9"/>
  <c r="O966" i="9"/>
  <c r="O967" i="9"/>
  <c r="O968" i="9"/>
  <c r="O969" i="9"/>
  <c r="O970" i="9"/>
  <c r="O971" i="9"/>
  <c r="O972" i="9"/>
  <c r="O973" i="9"/>
  <c r="O974" i="9"/>
  <c r="O975" i="9"/>
  <c r="O976" i="9"/>
  <c r="O977" i="9"/>
  <c r="O978" i="9"/>
  <c r="O979" i="9"/>
  <c r="O980" i="9"/>
  <c r="O981" i="9"/>
  <c r="O982" i="9"/>
  <c r="O983" i="9"/>
  <c r="O984" i="9"/>
  <c r="O985" i="9"/>
  <c r="O986" i="9"/>
  <c r="O987" i="9"/>
  <c r="O988" i="9"/>
  <c r="O989" i="9"/>
  <c r="O990" i="9"/>
  <c r="O991" i="9"/>
  <c r="O992" i="9"/>
  <c r="O993" i="9"/>
  <c r="O994" i="9"/>
  <c r="O995" i="9"/>
  <c r="O996" i="9"/>
  <c r="O997" i="9"/>
  <c r="O998" i="9"/>
  <c r="O999" i="9"/>
  <c r="O1000" i="9"/>
  <c r="O1001" i="9"/>
  <c r="O1002" i="9"/>
  <c r="O1003" i="9"/>
  <c r="O1004" i="9"/>
  <c r="O1005" i="9"/>
  <c r="O1006" i="9"/>
  <c r="O1007" i="9"/>
  <c r="O1008" i="9"/>
  <c r="O1009" i="9"/>
  <c r="O1010" i="9"/>
  <c r="O1011" i="9"/>
  <c r="O1012" i="9"/>
  <c r="O1013" i="9"/>
  <c r="O1014" i="9"/>
  <c r="O1015" i="9"/>
  <c r="O1016" i="9"/>
  <c r="O101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6" i="9"/>
  <c r="O397" i="9"/>
  <c r="O398" i="9"/>
  <c r="O399" i="9"/>
  <c r="O400" i="9"/>
  <c r="O401" i="9"/>
  <c r="O402" i="9"/>
  <c r="O403" i="9"/>
  <c r="O404" i="9"/>
  <c r="O405" i="9"/>
  <c r="O406" i="9"/>
  <c r="O407" i="9"/>
  <c r="O408" i="9"/>
  <c r="O409" i="9"/>
  <c r="O410" i="9"/>
  <c r="O411" i="9"/>
  <c r="O412" i="9"/>
  <c r="O413" i="9"/>
  <c r="O414" i="9"/>
  <c r="O415" i="9"/>
  <c r="O416" i="9"/>
  <c r="O417" i="9"/>
  <c r="O418" i="9"/>
  <c r="O419" i="9"/>
  <c r="O420" i="9"/>
  <c r="O421" i="9"/>
  <c r="O422" i="9"/>
  <c r="O423" i="9"/>
  <c r="O424" i="9"/>
  <c r="O425" i="9"/>
  <c r="O426" i="9"/>
  <c r="O427" i="9"/>
  <c r="O428" i="9"/>
  <c r="O429" i="9"/>
  <c r="O430" i="9"/>
  <c r="O431" i="9"/>
  <c r="O432" i="9"/>
  <c r="O433" i="9"/>
  <c r="O434" i="9"/>
  <c r="O435" i="9"/>
  <c r="O436" i="9"/>
  <c r="O437" i="9"/>
  <c r="O438" i="9"/>
  <c r="O439" i="9"/>
  <c r="O440" i="9"/>
  <c r="O441" i="9"/>
  <c r="O442" i="9"/>
  <c r="O443" i="9"/>
  <c r="O444" i="9"/>
  <c r="O445" i="9"/>
  <c r="O446" i="9"/>
  <c r="O447" i="9"/>
  <c r="O448" i="9"/>
  <c r="O449" i="9"/>
  <c r="O450" i="9"/>
  <c r="O451" i="9"/>
  <c r="O452" i="9"/>
  <c r="O453" i="9"/>
  <c r="O454" i="9"/>
  <c r="O455" i="9"/>
  <c r="O456" i="9"/>
  <c r="O457" i="9"/>
  <c r="O458" i="9"/>
  <c r="O459" i="9"/>
  <c r="O460" i="9"/>
  <c r="O461" i="9"/>
  <c r="O462" i="9"/>
  <c r="O463" i="9"/>
  <c r="O464" i="9"/>
  <c r="O465" i="9"/>
  <c r="O466" i="9"/>
  <c r="O467" i="9"/>
  <c r="O468" i="9"/>
  <c r="O469" i="9"/>
  <c r="O470" i="9"/>
  <c r="O471" i="9"/>
  <c r="O472" i="9"/>
  <c r="O473" i="9"/>
  <c r="O474" i="9"/>
  <c r="O475" i="9"/>
  <c r="O476" i="9"/>
  <c r="O477" i="9"/>
  <c r="O478" i="9"/>
  <c r="O479" i="9"/>
  <c r="O480" i="9"/>
  <c r="O481" i="9"/>
  <c r="O482" i="9"/>
  <c r="O483" i="9"/>
  <c r="O484" i="9"/>
  <c r="O485" i="9"/>
  <c r="O486" i="9"/>
  <c r="O487" i="9"/>
  <c r="O488" i="9"/>
  <c r="O489" i="9"/>
  <c r="O490" i="9"/>
  <c r="O491" i="9"/>
  <c r="O492" i="9"/>
  <c r="O493" i="9"/>
  <c r="O494" i="9"/>
  <c r="O495" i="9"/>
  <c r="O496" i="9"/>
  <c r="O497" i="9"/>
  <c r="O498" i="9"/>
  <c r="O499" i="9"/>
  <c r="O500" i="9"/>
  <c r="O501" i="9"/>
  <c r="O502" i="9"/>
  <c r="O503" i="9"/>
  <c r="O504" i="9"/>
  <c r="O505" i="9"/>
  <c r="O506" i="9"/>
  <c r="O507" i="9"/>
  <c r="O508" i="9"/>
  <c r="O509" i="9"/>
  <c r="O510" i="9"/>
  <c r="O511" i="9"/>
  <c r="O512" i="9"/>
  <c r="O513" i="9"/>
  <c r="O514" i="9"/>
  <c r="O515" i="9"/>
  <c r="O516" i="9"/>
  <c r="O517" i="9"/>
  <c r="O518" i="9"/>
  <c r="O519" i="9"/>
  <c r="O520" i="9"/>
  <c r="O521" i="9"/>
  <c r="O522" i="9"/>
  <c r="O523" i="9"/>
  <c r="O524" i="9"/>
  <c r="O525" i="9"/>
  <c r="O526" i="9"/>
  <c r="O527" i="9"/>
  <c r="O528" i="9"/>
  <c r="O529" i="9"/>
  <c r="O530" i="9"/>
  <c r="O531" i="9"/>
  <c r="O532" i="9"/>
  <c r="O533" i="9"/>
  <c r="O534" i="9"/>
  <c r="O535" i="9"/>
  <c r="O536" i="9"/>
  <c r="O537" i="9"/>
  <c r="O538" i="9"/>
  <c r="O539" i="9"/>
  <c r="O540" i="9"/>
  <c r="O541" i="9"/>
  <c r="O542" i="9"/>
  <c r="O543" i="9"/>
  <c r="O544" i="9"/>
  <c r="O545" i="9"/>
  <c r="O546" i="9"/>
  <c r="O547" i="9"/>
  <c r="O548" i="9"/>
  <c r="O549" i="9"/>
  <c r="O550" i="9"/>
  <c r="O551" i="9"/>
  <c r="O552" i="9"/>
  <c r="O553" i="9"/>
  <c r="O554" i="9"/>
  <c r="O555" i="9"/>
  <c r="O556" i="9"/>
  <c r="O557" i="9"/>
  <c r="O558" i="9"/>
  <c r="O559" i="9"/>
  <c r="O560" i="9"/>
  <c r="O561" i="9"/>
  <c r="O562" i="9"/>
  <c r="O563" i="9"/>
  <c r="O564" i="9"/>
  <c r="O565" i="9"/>
  <c r="O566" i="9"/>
  <c r="O567" i="9"/>
  <c r="O568" i="9"/>
  <c r="O569" i="9"/>
  <c r="O570" i="9"/>
  <c r="O571" i="9"/>
  <c r="O572" i="9"/>
  <c r="O573" i="9"/>
  <c r="O574" i="9"/>
  <c r="O575" i="9"/>
  <c r="O576" i="9"/>
  <c r="O577" i="9"/>
  <c r="O578" i="9"/>
  <c r="O579" i="9"/>
  <c r="O580" i="9"/>
  <c r="O581" i="9"/>
  <c r="O582" i="9"/>
  <c r="O583" i="9"/>
  <c r="O584" i="9"/>
  <c r="O585" i="9"/>
  <c r="O586" i="9"/>
  <c r="O587" i="9"/>
  <c r="O588" i="9"/>
  <c r="O589" i="9"/>
  <c r="O590" i="9"/>
  <c r="O591" i="9"/>
  <c r="O592" i="9"/>
  <c r="O593" i="9"/>
  <c r="O594" i="9"/>
  <c r="O595" i="9"/>
  <c r="O596" i="9"/>
  <c r="O597" i="9"/>
  <c r="O598" i="9"/>
  <c r="O599" i="9"/>
  <c r="O600" i="9"/>
  <c r="O601" i="9"/>
  <c r="O602" i="9"/>
  <c r="O603" i="9"/>
  <c r="O604" i="9"/>
  <c r="O605" i="9"/>
  <c r="O606" i="9"/>
  <c r="O607" i="9"/>
  <c r="O608" i="9"/>
  <c r="O609" i="9"/>
  <c r="O610" i="9"/>
  <c r="O611" i="9"/>
  <c r="O612" i="9"/>
  <c r="O613" i="9"/>
  <c r="O614" i="9"/>
  <c r="O615" i="9"/>
  <c r="O616" i="9"/>
  <c r="O617" i="9"/>
  <c r="O618" i="9"/>
  <c r="O619" i="9"/>
  <c r="O620" i="9"/>
  <c r="O621" i="9"/>
  <c r="O622" i="9"/>
  <c r="O623" i="9"/>
  <c r="O624" i="9"/>
  <c r="O625" i="9"/>
  <c r="O626" i="9"/>
  <c r="O627" i="9"/>
  <c r="O628" i="9"/>
  <c r="O629" i="9"/>
  <c r="O630" i="9"/>
  <c r="O631" i="9"/>
  <c r="O632" i="9"/>
  <c r="O633" i="9"/>
  <c r="O634" i="9"/>
  <c r="O635" i="9"/>
  <c r="O636" i="9"/>
  <c r="O637" i="9"/>
  <c r="O638" i="9"/>
  <c r="O639" i="9"/>
  <c r="O640" i="9"/>
  <c r="O641" i="9"/>
  <c r="O642" i="9"/>
  <c r="O643" i="9"/>
  <c r="O644" i="9"/>
  <c r="O645" i="9"/>
  <c r="O646" i="9"/>
  <c r="O647" i="9"/>
  <c r="O648" i="9"/>
  <c r="O649" i="9"/>
  <c r="O650" i="9"/>
  <c r="O651" i="9"/>
  <c r="O652" i="9"/>
  <c r="O653" i="9"/>
  <c r="O654" i="9"/>
  <c r="O655" i="9"/>
  <c r="O656" i="9"/>
  <c r="O657" i="9"/>
  <c r="O658" i="9"/>
  <c r="O659" i="9"/>
  <c r="O660" i="9"/>
  <c r="O661" i="9"/>
  <c r="O662" i="9"/>
  <c r="O663" i="9"/>
  <c r="O664" i="9"/>
  <c r="O665" i="9"/>
  <c r="O666" i="9"/>
  <c r="O667" i="9"/>
  <c r="O668" i="9"/>
  <c r="O669" i="9"/>
  <c r="O670" i="9"/>
  <c r="O671" i="9"/>
  <c r="O672" i="9"/>
  <c r="O673" i="9"/>
  <c r="O674" i="9"/>
  <c r="O675" i="9"/>
  <c r="O676" i="9"/>
  <c r="O677" i="9"/>
  <c r="O678" i="9"/>
  <c r="O679" i="9"/>
  <c r="O680" i="9"/>
  <c r="O681" i="9"/>
  <c r="O682" i="9"/>
  <c r="O683" i="9"/>
  <c r="O684" i="9"/>
  <c r="O685" i="9"/>
  <c r="O686" i="9"/>
  <c r="O687" i="9"/>
  <c r="O688" i="9"/>
  <c r="O689" i="9"/>
  <c r="O690" i="9"/>
  <c r="O691" i="9"/>
  <c r="O692" i="9"/>
  <c r="O693" i="9"/>
  <c r="O694" i="9"/>
  <c r="O695" i="9"/>
  <c r="O696" i="9"/>
  <c r="O697" i="9"/>
  <c r="O698" i="9"/>
  <c r="O699" i="9"/>
  <c r="O700" i="9"/>
  <c r="O701" i="9"/>
  <c r="O702" i="9"/>
  <c r="O703" i="9"/>
  <c r="O704" i="9"/>
  <c r="O705" i="9"/>
  <c r="O706" i="9"/>
  <c r="O707" i="9"/>
  <c r="O708" i="9"/>
  <c r="O709" i="9"/>
  <c r="O710" i="9"/>
  <c r="O711" i="9"/>
  <c r="O712" i="9"/>
  <c r="O713" i="9"/>
  <c r="O714" i="9"/>
  <c r="O715" i="9"/>
  <c r="O716" i="9"/>
  <c r="O717" i="9"/>
  <c r="O718" i="9"/>
  <c r="O719" i="9"/>
  <c r="O720" i="9"/>
  <c r="O721" i="9"/>
  <c r="O722" i="9"/>
  <c r="O723" i="9"/>
  <c r="O724" i="9"/>
  <c r="O725" i="9"/>
  <c r="O726" i="9"/>
  <c r="O727" i="9"/>
  <c r="O728" i="9"/>
  <c r="O729" i="9"/>
  <c r="O730" i="9"/>
  <c r="O731" i="9"/>
  <c r="O732" i="9"/>
  <c r="O733" i="9"/>
  <c r="O734" i="9"/>
  <c r="O735" i="9"/>
  <c r="O736" i="9"/>
  <c r="O737" i="9"/>
  <c r="O738" i="9"/>
  <c r="O739" i="9"/>
  <c r="O740" i="9"/>
  <c r="O741" i="9"/>
  <c r="O742" i="9"/>
  <c r="O743" i="9"/>
  <c r="O744" i="9"/>
  <c r="O745" i="9"/>
  <c r="O746" i="9"/>
  <c r="O747" i="9"/>
  <c r="O748" i="9"/>
  <c r="O749" i="9"/>
  <c r="O750" i="9"/>
  <c r="O751" i="9"/>
  <c r="O752" i="9"/>
  <c r="O753" i="9"/>
  <c r="O754" i="9"/>
  <c r="O755" i="9"/>
  <c r="O756" i="9"/>
  <c r="O757" i="9"/>
  <c r="O758" i="9"/>
  <c r="O759" i="9"/>
  <c r="O760" i="9"/>
  <c r="O761" i="9"/>
  <c r="O762" i="9"/>
  <c r="O763" i="9"/>
  <c r="O764" i="9"/>
  <c r="O765" i="9"/>
  <c r="O766" i="9"/>
  <c r="O767" i="9"/>
  <c r="O768" i="9"/>
  <c r="O769" i="9"/>
  <c r="O770" i="9"/>
  <c r="O771" i="9"/>
  <c r="O772" i="9"/>
  <c r="O773" i="9"/>
  <c r="O774" i="9"/>
  <c r="O775" i="9"/>
  <c r="O776" i="9"/>
  <c r="O777" i="9"/>
  <c r="O778" i="9"/>
  <c r="O779" i="9"/>
  <c r="O780" i="9"/>
  <c r="O781" i="9"/>
  <c r="O782" i="9"/>
  <c r="S783" i="9"/>
  <c r="S788" i="9"/>
  <c r="S792" i="9"/>
  <c r="S798" i="9"/>
  <c r="S802" i="9"/>
  <c r="S806" i="9"/>
  <c r="S807" i="9"/>
  <c r="S811" i="9"/>
  <c r="S814" i="9"/>
  <c r="S818" i="9"/>
  <c r="S823" i="9"/>
  <c r="S824" i="9"/>
  <c r="S825" i="9"/>
  <c r="S833" i="9"/>
  <c r="S835" i="9"/>
  <c r="S836" i="9"/>
  <c r="S842" i="9"/>
  <c r="S843" i="9"/>
  <c r="S862" i="9"/>
  <c r="S863" i="9"/>
  <c r="S871" i="9"/>
  <c r="S872" i="9"/>
  <c r="S873" i="9"/>
  <c r="S874" i="9"/>
  <c r="S875" i="9"/>
  <c r="S876" i="9"/>
  <c r="S877" i="9"/>
  <c r="S887" i="9"/>
  <c r="S896" i="9"/>
  <c r="S897" i="9"/>
  <c r="S898" i="9"/>
  <c r="S907" i="9"/>
  <c r="S909" i="9"/>
  <c r="S912" i="9"/>
  <c r="S914" i="9"/>
  <c r="S916" i="9"/>
  <c r="S917" i="9"/>
  <c r="S929" i="9"/>
  <c r="S930" i="9"/>
  <c r="S943" i="9"/>
  <c r="S948" i="9"/>
  <c r="S951" i="9"/>
  <c r="S956" i="9"/>
  <c r="S961" i="9"/>
  <c r="S968" i="9"/>
  <c r="S785" i="9"/>
  <c r="S787" i="9"/>
  <c r="S791" i="9"/>
  <c r="S795" i="9"/>
  <c r="S801" i="9"/>
  <c r="S805" i="9"/>
  <c r="S808" i="9"/>
  <c r="S809" i="9"/>
  <c r="S810" i="9"/>
  <c r="S813" i="9"/>
  <c r="S817" i="9"/>
  <c r="S822" i="9"/>
  <c r="S831" i="9"/>
  <c r="S840" i="9"/>
  <c r="S841" i="9"/>
  <c r="S844" i="9"/>
  <c r="S845" i="9"/>
  <c r="S846" i="9"/>
  <c r="S847" i="9"/>
  <c r="S850" i="9"/>
  <c r="S851" i="9"/>
  <c r="S858" i="9"/>
  <c r="S859" i="9"/>
  <c r="S885" i="9"/>
  <c r="S886" i="9"/>
  <c r="S888" i="9"/>
  <c r="S889" i="9"/>
  <c r="S784" i="9"/>
  <c r="S790" i="9"/>
  <c r="S794" i="9"/>
  <c r="S797" i="9"/>
  <c r="S800" i="9"/>
  <c r="S804" i="9"/>
  <c r="S812" i="9"/>
  <c r="S816" i="9"/>
  <c r="S821" i="9"/>
  <c r="S827" i="9"/>
  <c r="S828" i="9"/>
  <c r="S829" i="9"/>
  <c r="S830" i="9"/>
  <c r="S834" i="9"/>
  <c r="S839" i="9"/>
  <c r="S849" i="9"/>
  <c r="S853" i="9"/>
  <c r="S854" i="9"/>
  <c r="S857" i="9"/>
  <c r="S860" i="9"/>
  <c r="S861" i="9"/>
  <c r="S865" i="9"/>
  <c r="S866" i="9"/>
  <c r="S867" i="9"/>
  <c r="S868" i="9"/>
  <c r="S880" i="9"/>
  <c r="S881" i="9"/>
  <c r="S882" i="9"/>
  <c r="S884" i="9"/>
  <c r="S890" i="9"/>
  <c r="S895" i="9"/>
  <c r="S901" i="9"/>
  <c r="S902" i="9"/>
  <c r="S908" i="9"/>
  <c r="S913" i="9"/>
  <c r="S922" i="9"/>
  <c r="S923" i="9"/>
  <c r="S925" i="9"/>
  <c r="S926" i="9"/>
  <c r="S944" i="9"/>
  <c r="S947" i="9"/>
  <c r="S952" i="9"/>
  <c r="S955" i="9"/>
  <c r="S958" i="9"/>
  <c r="S959" i="9"/>
  <c r="S960" i="9"/>
  <c r="S963" i="9"/>
  <c r="S964" i="9"/>
  <c r="S970" i="9"/>
  <c r="S971" i="9"/>
  <c r="S786" i="9"/>
  <c r="S789" i="9"/>
  <c r="S837" i="9"/>
  <c r="S838" i="9"/>
  <c r="S855" i="9"/>
  <c r="S856" i="9"/>
  <c r="S878" i="9"/>
  <c r="S879" i="9"/>
  <c r="S900" i="9"/>
  <c r="S903" i="9"/>
  <c r="S915" i="9"/>
  <c r="S927" i="9"/>
  <c r="S928" i="9"/>
  <c r="S932" i="9"/>
  <c r="S934" i="9"/>
  <c r="S935" i="9"/>
  <c r="S936" i="9"/>
  <c r="S938" i="9"/>
  <c r="S940" i="9"/>
  <c r="S941" i="9"/>
  <c r="S945" i="9"/>
  <c r="S949" i="9"/>
  <c r="S953" i="9"/>
  <c r="S957" i="9"/>
  <c r="S972" i="9"/>
  <c r="S973" i="9"/>
  <c r="S974" i="9"/>
  <c r="S975" i="9"/>
  <c r="S976" i="9"/>
  <c r="S977" i="9"/>
  <c r="S979" i="9"/>
  <c r="S983" i="9"/>
  <c r="S988" i="9"/>
  <c r="S992" i="9"/>
  <c r="S997" i="9"/>
  <c r="S1001" i="9"/>
  <c r="S1005" i="9"/>
  <c r="S1009" i="9"/>
  <c r="S1013" i="9"/>
  <c r="S1017" i="9"/>
  <c r="S14" i="9"/>
  <c r="S18" i="9"/>
  <c r="S22" i="9"/>
  <c r="S29" i="9"/>
  <c r="S32" i="9"/>
  <c r="S33" i="9"/>
  <c r="S35" i="9"/>
  <c r="S38" i="9"/>
  <c r="S40" i="9"/>
  <c r="S42" i="9"/>
  <c r="S44" i="9"/>
  <c r="S52" i="9"/>
  <c r="S54" i="9"/>
  <c r="S59" i="9"/>
  <c r="S68" i="9"/>
  <c r="S72" i="9"/>
  <c r="S75" i="9"/>
  <c r="S79" i="9"/>
  <c r="S82" i="9"/>
  <c r="S83" i="9"/>
  <c r="S84" i="9"/>
  <c r="S85" i="9"/>
  <c r="S95" i="9"/>
  <c r="S97" i="9"/>
  <c r="S101" i="9"/>
  <c r="S105" i="9"/>
  <c r="S106" i="9"/>
  <c r="S120" i="9"/>
  <c r="S124" i="9"/>
  <c r="S134" i="9"/>
  <c r="S135" i="9"/>
  <c r="S141" i="9"/>
  <c r="S142" i="9"/>
  <c r="S143" i="9"/>
  <c r="S153" i="9"/>
  <c r="S157" i="9"/>
  <c r="S793" i="9"/>
  <c r="S799" i="9"/>
  <c r="S815" i="9"/>
  <c r="S826" i="9"/>
  <c r="S906" i="9"/>
  <c r="S918" i="9"/>
  <c r="S920" i="9"/>
  <c r="S924" i="9"/>
  <c r="S965" i="9"/>
  <c r="S803" i="9"/>
  <c r="S819" i="9"/>
  <c r="S820" i="9"/>
  <c r="S852" i="9"/>
  <c r="S893" i="9"/>
  <c r="S894" i="9"/>
  <c r="S899" i="9"/>
  <c r="S904" i="9"/>
  <c r="S905" i="9"/>
  <c r="S910" i="9"/>
  <c r="S911" i="9"/>
  <c r="S933" i="9"/>
  <c r="S937" i="9"/>
  <c r="S939" i="9"/>
  <c r="S942" i="9"/>
  <c r="S946" i="9"/>
  <c r="S950" i="9"/>
  <c r="S954" i="9"/>
  <c r="S966" i="9"/>
  <c r="S967" i="9"/>
  <c r="S981" i="9"/>
  <c r="S985" i="9"/>
  <c r="S990" i="9"/>
  <c r="S995" i="9"/>
  <c r="S999" i="9"/>
  <c r="S1003" i="9"/>
  <c r="S1007" i="9"/>
  <c r="S1011" i="9"/>
  <c r="S1015" i="9"/>
  <c r="S9" i="9"/>
  <c r="S11" i="9"/>
  <c r="S12" i="9"/>
  <c r="S16" i="9"/>
  <c r="S20" i="9"/>
  <c r="S24" i="9"/>
  <c r="S26" i="9"/>
  <c r="S31" i="9"/>
  <c r="S37" i="9"/>
  <c r="S39" i="9"/>
  <c r="S48" i="9"/>
  <c r="S50" i="9"/>
  <c r="S56" i="9"/>
  <c r="S61" i="9"/>
  <c r="S63" i="9"/>
  <c r="S65" i="9"/>
  <c r="S66" i="9"/>
  <c r="S70" i="9"/>
  <c r="S73" i="9"/>
  <c r="S77" i="9"/>
  <c r="S87" i="9"/>
  <c r="S90" i="9"/>
  <c r="S96" i="9"/>
  <c r="S99" i="9"/>
  <c r="S103" i="9"/>
  <c r="S109" i="9"/>
  <c r="S110" i="9"/>
  <c r="S113" i="9"/>
  <c r="S114" i="9"/>
  <c r="S115" i="9"/>
  <c r="S118" i="9"/>
  <c r="S127" i="9"/>
  <c r="S129" i="9"/>
  <c r="S132" i="9"/>
  <c r="S137" i="9"/>
  <c r="S138" i="9"/>
  <c r="S139" i="9"/>
  <c r="S145" i="9"/>
  <c r="S147" i="9"/>
  <c r="S149" i="9"/>
  <c r="S150" i="9"/>
  <c r="S151" i="9"/>
  <c r="S155" i="9"/>
  <c r="S796" i="9"/>
  <c r="S864" i="9"/>
  <c r="S869" i="9"/>
  <c r="S870" i="9"/>
  <c r="S919" i="9"/>
  <c r="S962" i="9"/>
  <c r="S982" i="9"/>
  <c r="S991" i="9"/>
  <c r="S1000" i="9"/>
  <c r="S1008" i="9"/>
  <c r="S1016" i="9"/>
  <c r="S13" i="9"/>
  <c r="S21" i="9"/>
  <c r="S43" i="9"/>
  <c r="S53" i="9"/>
  <c r="S57" i="9"/>
  <c r="S58" i="9"/>
  <c r="S62" i="9"/>
  <c r="S69" i="9"/>
  <c r="S76" i="9"/>
  <c r="S80" i="9"/>
  <c r="S98" i="9"/>
  <c r="S102" i="9"/>
  <c r="S128" i="9"/>
  <c r="S133" i="9"/>
  <c r="S136" i="9"/>
  <c r="S148" i="9"/>
  <c r="S154" i="9"/>
  <c r="S160" i="9"/>
  <c r="S163" i="9"/>
  <c r="S164" i="9"/>
  <c r="S165" i="9"/>
  <c r="S166" i="9"/>
  <c r="S167" i="9"/>
  <c r="S174" i="9"/>
  <c r="S179" i="9"/>
  <c r="S182" i="9"/>
  <c r="S184" i="9"/>
  <c r="S186" i="9"/>
  <c r="S190" i="9"/>
  <c r="S192" i="9"/>
  <c r="S193" i="9"/>
  <c r="S198" i="9"/>
  <c r="S210" i="9"/>
  <c r="S211" i="9"/>
  <c r="S212" i="9"/>
  <c r="S213" i="9"/>
  <c r="S220" i="9"/>
  <c r="S222" i="9"/>
  <c r="S224" i="9"/>
  <c r="S228" i="9"/>
  <c r="S232" i="9"/>
  <c r="S236" i="9"/>
  <c r="S240" i="9"/>
  <c r="S244" i="9"/>
  <c r="S245" i="9"/>
  <c r="S250" i="9"/>
  <c r="S260" i="9"/>
  <c r="S262" i="9"/>
  <c r="S263" i="9"/>
  <c r="S265" i="9"/>
  <c r="S268" i="9"/>
  <c r="S270" i="9"/>
  <c r="S271" i="9"/>
  <c r="S272" i="9"/>
  <c r="S274" i="9"/>
  <c r="S275" i="9"/>
  <c r="S279" i="9"/>
  <c r="S284" i="9"/>
  <c r="S296" i="9"/>
  <c r="S306" i="9"/>
  <c r="S308" i="9"/>
  <c r="S309" i="9"/>
  <c r="S313" i="9"/>
  <c r="S319" i="9"/>
  <c r="S323" i="9"/>
  <c r="S326" i="9"/>
  <c r="S328" i="9"/>
  <c r="S332" i="9"/>
  <c r="S334" i="9"/>
  <c r="S338" i="9"/>
  <c r="S341" i="9"/>
  <c r="S343" i="9"/>
  <c r="S345" i="9"/>
  <c r="S347" i="9"/>
  <c r="S349" i="9"/>
  <c r="S351" i="9"/>
  <c r="S353" i="9"/>
  <c r="S355" i="9"/>
  <c r="S357" i="9"/>
  <c r="S359" i="9"/>
  <c r="S361" i="9"/>
  <c r="S363" i="9"/>
  <c r="S365" i="9"/>
  <c r="S367" i="9"/>
  <c r="S369" i="9"/>
  <c r="S371" i="9"/>
  <c r="S373" i="9"/>
  <c r="S375" i="9"/>
  <c r="S377" i="9"/>
  <c r="S379" i="9"/>
  <c r="S381" i="9"/>
  <c r="S383" i="9"/>
  <c r="S385" i="9"/>
  <c r="S387" i="9"/>
  <c r="S389" i="9"/>
  <c r="S391" i="9"/>
  <c r="S393" i="9"/>
  <c r="S395" i="9"/>
  <c r="S397" i="9"/>
  <c r="S399" i="9"/>
  <c r="S401" i="9"/>
  <c r="S403" i="9"/>
  <c r="S407" i="9"/>
  <c r="S409" i="9"/>
  <c r="S413" i="9"/>
  <c r="S417" i="9"/>
  <c r="S421" i="9"/>
  <c r="S425" i="9"/>
  <c r="S429" i="9"/>
  <c r="S432" i="9"/>
  <c r="S435" i="9"/>
  <c r="S439" i="9"/>
  <c r="S442" i="9"/>
  <c r="S443" i="9"/>
  <c r="S445" i="9"/>
  <c r="S447" i="9"/>
  <c r="S457" i="9"/>
  <c r="S461" i="9"/>
  <c r="S465" i="9"/>
  <c r="S469" i="9"/>
  <c r="S475" i="9"/>
  <c r="S484" i="9"/>
  <c r="S488" i="9"/>
  <c r="S492" i="9"/>
  <c r="S498" i="9"/>
  <c r="S502" i="9"/>
  <c r="S510" i="9"/>
  <c r="S512" i="9"/>
  <c r="S516" i="9"/>
  <c r="S523" i="9"/>
  <c r="S524" i="9"/>
  <c r="S530" i="9"/>
  <c r="S531" i="9"/>
  <c r="S535" i="9"/>
  <c r="S540" i="9"/>
  <c r="S542" i="9"/>
  <c r="S545" i="9"/>
  <c r="S832" i="9"/>
  <c r="S984" i="9"/>
  <c r="S993" i="9"/>
  <c r="S994" i="9"/>
  <c r="S1002" i="9"/>
  <c r="S1010" i="9"/>
  <c r="S8" i="9"/>
  <c r="S15" i="9"/>
  <c r="S23" i="9"/>
  <c r="S28" i="9"/>
  <c r="S41" i="9"/>
  <c r="S47" i="9"/>
  <c r="S51" i="9"/>
  <c r="S60" i="9"/>
  <c r="S64" i="9"/>
  <c r="S71" i="9"/>
  <c r="S78" i="9"/>
  <c r="S86" i="9"/>
  <c r="S100" i="9"/>
  <c r="S111" i="9"/>
  <c r="S112" i="9"/>
  <c r="S121" i="9"/>
  <c r="S122" i="9"/>
  <c r="S130" i="9"/>
  <c r="S156" i="9"/>
  <c r="S159" i="9"/>
  <c r="S161" i="9"/>
  <c r="S172" i="9"/>
  <c r="S173" i="9"/>
  <c r="S183" i="9"/>
  <c r="S185" i="9"/>
  <c r="S187" i="9"/>
  <c r="S188" i="9"/>
  <c r="S189" i="9"/>
  <c r="S191" i="9"/>
  <c r="S194" i="9"/>
  <c r="S201" i="9"/>
  <c r="S202" i="9"/>
  <c r="S204" i="9"/>
  <c r="S205" i="9"/>
  <c r="S206" i="9"/>
  <c r="S208" i="9"/>
  <c r="S209" i="9"/>
  <c r="S219" i="9"/>
  <c r="S221" i="9"/>
  <c r="S223" i="9"/>
  <c r="S227" i="9"/>
  <c r="S231" i="9"/>
  <c r="S235" i="9"/>
  <c r="S239" i="9"/>
  <c r="S243" i="9"/>
  <c r="S248" i="9"/>
  <c r="S249" i="9"/>
  <c r="S257" i="9"/>
  <c r="S258" i="9"/>
  <c r="S259" i="9"/>
  <c r="S267" i="9"/>
  <c r="S281" i="9"/>
  <c r="S283" i="9"/>
  <c r="S288" i="9"/>
  <c r="S883" i="9"/>
  <c r="S891" i="9"/>
  <c r="S892" i="9"/>
  <c r="S931" i="9"/>
  <c r="S978" i="9"/>
  <c r="S986" i="9"/>
  <c r="S987" i="9"/>
  <c r="S996" i="9"/>
  <c r="S1004" i="9"/>
  <c r="S1012" i="9"/>
  <c r="S10" i="9"/>
  <c r="S17" i="9"/>
  <c r="S25" i="9"/>
  <c r="S30" i="9"/>
  <c r="S49" i="9"/>
  <c r="S88" i="9"/>
  <c r="S89" i="9"/>
  <c r="S91" i="9"/>
  <c r="S92" i="9"/>
  <c r="S116" i="9"/>
  <c r="S119" i="9"/>
  <c r="S125" i="9"/>
  <c r="S126" i="9"/>
  <c r="S144" i="9"/>
  <c r="S158" i="9"/>
  <c r="S169" i="9"/>
  <c r="S171" i="9"/>
  <c r="S181" i="9"/>
  <c r="S195" i="9"/>
  <c r="S196" i="9"/>
  <c r="S197" i="9"/>
  <c r="S200" i="9"/>
  <c r="S203" i="9"/>
  <c r="S207" i="9"/>
  <c r="S214" i="9"/>
  <c r="S215" i="9"/>
  <c r="S217" i="9"/>
  <c r="S218" i="9"/>
  <c r="S226" i="9"/>
  <c r="S230" i="9"/>
  <c r="S234" i="9"/>
  <c r="S238" i="9"/>
  <c r="S242" i="9"/>
  <c r="S247" i="9"/>
  <c r="S252" i="9"/>
  <c r="S253" i="9"/>
  <c r="S256" i="9"/>
  <c r="S264" i="9"/>
  <c r="S266" i="9"/>
  <c r="S277" i="9"/>
  <c r="S280" i="9"/>
  <c r="S285" i="9"/>
  <c r="S289" i="9"/>
  <c r="S291" i="9"/>
  <c r="S295" i="9"/>
  <c r="S297" i="9"/>
  <c r="S301" i="9"/>
  <c r="S303" i="9"/>
  <c r="S304" i="9"/>
  <c r="S305" i="9"/>
  <c r="S311" i="9"/>
  <c r="S314" i="9"/>
  <c r="S315" i="9"/>
  <c r="S318" i="9"/>
  <c r="S320" i="9"/>
  <c r="S321" i="9"/>
  <c r="S322" i="9"/>
  <c r="S404" i="9"/>
  <c r="S410" i="9"/>
  <c r="S411" i="9"/>
  <c r="S415" i="9"/>
  <c r="S419" i="9"/>
  <c r="S423" i="9"/>
  <c r="S427" i="9"/>
  <c r="S430" i="9"/>
  <c r="S437" i="9"/>
  <c r="S440" i="9"/>
  <c r="S449" i="9"/>
  <c r="S451" i="9"/>
  <c r="S453" i="9"/>
  <c r="S463" i="9"/>
  <c r="S467" i="9"/>
  <c r="S471" i="9"/>
  <c r="S473" i="9"/>
  <c r="S477" i="9"/>
  <c r="S479" i="9"/>
  <c r="S481" i="9"/>
  <c r="S482" i="9"/>
  <c r="S486" i="9"/>
  <c r="S490" i="9"/>
  <c r="S494" i="9"/>
  <c r="S496" i="9"/>
  <c r="S501" i="9"/>
  <c r="S505" i="9"/>
  <c r="S508" i="9"/>
  <c r="S514" i="9"/>
  <c r="S518" i="9"/>
  <c r="S519" i="9"/>
  <c r="S521" i="9"/>
  <c r="S526" i="9"/>
  <c r="S533" i="9"/>
  <c r="S537" i="9"/>
  <c r="S539" i="9"/>
  <c r="S543" i="9"/>
  <c r="S969" i="9"/>
  <c r="S980" i="9"/>
  <c r="S989" i="9"/>
  <c r="S998" i="9"/>
  <c r="S34" i="9"/>
  <c r="S36" i="9"/>
  <c r="S81" i="9"/>
  <c r="S123" i="9"/>
  <c r="S146" i="9"/>
  <c r="S168" i="9"/>
  <c r="S199" i="9"/>
  <c r="S216" i="9"/>
  <c r="S225" i="9"/>
  <c r="S241" i="9"/>
  <c r="S246" i="9"/>
  <c r="S251" i="9"/>
  <c r="S269" i="9"/>
  <c r="S273" i="9"/>
  <c r="S276" i="9"/>
  <c r="S299" i="9"/>
  <c r="S300" i="9"/>
  <c r="S325" i="9"/>
  <c r="S330" i="9"/>
  <c r="S331" i="9"/>
  <c r="S335" i="9"/>
  <c r="S337" i="9"/>
  <c r="S342" i="9"/>
  <c r="S350" i="9"/>
  <c r="S358" i="9"/>
  <c r="S366" i="9"/>
  <c r="S374" i="9"/>
  <c r="S382" i="9"/>
  <c r="S390" i="9"/>
  <c r="S398" i="9"/>
  <c r="S405" i="9"/>
  <c r="S412" i="9"/>
  <c r="S420" i="9"/>
  <c r="S431" i="9"/>
  <c r="S436" i="9"/>
  <c r="S446" i="9"/>
  <c r="S450" i="9"/>
  <c r="S470" i="9"/>
  <c r="S478" i="9"/>
  <c r="S485" i="9"/>
  <c r="S489" i="9"/>
  <c r="S497" i="9"/>
  <c r="S511" i="9"/>
  <c r="S515" i="9"/>
  <c r="S549" i="9"/>
  <c r="S550" i="9"/>
  <c r="S553" i="9"/>
  <c r="S555" i="9"/>
  <c r="S564" i="9"/>
  <c r="S567" i="9"/>
  <c r="S572" i="9"/>
  <c r="S573" i="9"/>
  <c r="S577" i="9"/>
  <c r="S578" i="9"/>
  <c r="S579" i="9"/>
  <c r="S587" i="9"/>
  <c r="S591" i="9"/>
  <c r="S595" i="9"/>
  <c r="S599" i="9"/>
  <c r="S603" i="9"/>
  <c r="S607" i="9"/>
  <c r="S610" i="9"/>
  <c r="S616" i="9"/>
  <c r="S617" i="9"/>
  <c r="S623" i="9"/>
  <c r="S624" i="9"/>
  <c r="S625" i="9"/>
  <c r="S626" i="9"/>
  <c r="S634" i="9"/>
  <c r="S638" i="9"/>
  <c r="S639" i="9"/>
  <c r="S643" i="9"/>
  <c r="S645" i="9"/>
  <c r="S649" i="9"/>
  <c r="S651" i="9"/>
  <c r="S657" i="9"/>
  <c r="S659" i="9"/>
  <c r="S665" i="9"/>
  <c r="S667" i="9"/>
  <c r="S672" i="9"/>
  <c r="S677" i="9"/>
  <c r="S684" i="9"/>
  <c r="S686" i="9"/>
  <c r="S687" i="9"/>
  <c r="S689" i="9"/>
  <c r="S696" i="9"/>
  <c r="S698" i="9"/>
  <c r="S699" i="9"/>
  <c r="S848" i="9"/>
  <c r="S1006" i="9"/>
  <c r="S67" i="9"/>
  <c r="S140" i="9"/>
  <c r="S162" i="9"/>
  <c r="S229" i="9"/>
  <c r="S261" i="9"/>
  <c r="S286" i="9"/>
  <c r="S287" i="9"/>
  <c r="S310" i="9"/>
  <c r="S329" i="9"/>
  <c r="S333" i="9"/>
  <c r="S340" i="9"/>
  <c r="S348" i="9"/>
  <c r="S356" i="9"/>
  <c r="S364" i="9"/>
  <c r="S372" i="9"/>
  <c r="S380" i="9"/>
  <c r="S388" i="9"/>
  <c r="S396" i="9"/>
  <c r="S414" i="9"/>
  <c r="S422" i="9"/>
  <c r="S433" i="9"/>
  <c r="S438" i="9"/>
  <c r="S441" i="9"/>
  <c r="S452" i="9"/>
  <c r="S458" i="9"/>
  <c r="S459" i="9"/>
  <c r="S460" i="9"/>
  <c r="S464" i="9"/>
  <c r="S472" i="9"/>
  <c r="S480" i="9"/>
  <c r="S487" i="9"/>
  <c r="S491" i="9"/>
  <c r="S499" i="9"/>
  <c r="S504" i="9"/>
  <c r="S509" i="9"/>
  <c r="S513" i="9"/>
  <c r="S527" i="9"/>
  <c r="S532" i="9"/>
  <c r="S536" i="9"/>
  <c r="S541" i="9"/>
  <c r="S556" i="9"/>
  <c r="S559" i="9"/>
  <c r="S562" i="9"/>
  <c r="S568" i="9"/>
  <c r="S571" i="9"/>
  <c r="S574" i="9"/>
  <c r="S580" i="9"/>
  <c r="S581" i="9"/>
  <c r="S582" i="9"/>
  <c r="S583" i="9"/>
  <c r="S586" i="9"/>
  <c r="S590" i="9"/>
  <c r="S594" i="9"/>
  <c r="S598" i="9"/>
  <c r="S602" i="9"/>
  <c r="S606" i="9"/>
  <c r="S612" i="9"/>
  <c r="S613" i="9"/>
  <c r="S619" i="9"/>
  <c r="S622" i="9"/>
  <c r="S635" i="9"/>
  <c r="S637" i="9"/>
  <c r="S640" i="9"/>
  <c r="S646" i="9"/>
  <c r="S648" i="9"/>
  <c r="S650" i="9"/>
  <c r="S652" i="9"/>
  <c r="S656" i="9"/>
  <c r="S658" i="9"/>
  <c r="S660" i="9"/>
  <c r="S664" i="9"/>
  <c r="S666" i="9"/>
  <c r="S673" i="9"/>
  <c r="S674" i="9"/>
  <c r="S676" i="9"/>
  <c r="S688" i="9"/>
  <c r="S693" i="9"/>
  <c r="S700" i="9"/>
  <c r="S704" i="9"/>
  <c r="S921" i="9"/>
  <c r="S1014" i="9"/>
  <c r="S19" i="9"/>
  <c r="S45" i="9"/>
  <c r="S46" i="9"/>
  <c r="S55" i="9"/>
  <c r="S93" i="9"/>
  <c r="S94" i="9"/>
  <c r="S180" i="9"/>
  <c r="S233" i="9"/>
  <c r="S254" i="9"/>
  <c r="S255" i="9"/>
  <c r="S290" i="9"/>
  <c r="S292" i="9"/>
  <c r="S293" i="9"/>
  <c r="S294" i="9"/>
  <c r="S312" i="9"/>
  <c r="S316" i="9"/>
  <c r="S317" i="9"/>
  <c r="S324" i="9"/>
  <c r="S327" i="9"/>
  <c r="S336" i="9"/>
  <c r="S346" i="9"/>
  <c r="S354" i="9"/>
  <c r="S362" i="9"/>
  <c r="S370" i="9"/>
  <c r="S378" i="9"/>
  <c r="S386" i="9"/>
  <c r="S394" i="9"/>
  <c r="S402" i="9"/>
  <c r="S406" i="9"/>
  <c r="S416" i="9"/>
  <c r="S424" i="9"/>
  <c r="S428" i="9"/>
  <c r="S454" i="9"/>
  <c r="S455" i="9"/>
  <c r="S456" i="9"/>
  <c r="S462" i="9"/>
  <c r="S466" i="9"/>
  <c r="S474" i="9"/>
  <c r="S493" i="9"/>
  <c r="S506" i="9"/>
  <c r="S507" i="9"/>
  <c r="S522" i="9"/>
  <c r="S525" i="9"/>
  <c r="S534" i="9"/>
  <c r="S538" i="9"/>
  <c r="S546" i="9"/>
  <c r="S548" i="9"/>
  <c r="S551" i="9"/>
  <c r="S554" i="9"/>
  <c r="S560" i="9"/>
  <c r="S565" i="9"/>
  <c r="S566" i="9"/>
  <c r="S569" i="9"/>
  <c r="S575" i="9"/>
  <c r="S589" i="9"/>
  <c r="S593" i="9"/>
  <c r="S597" i="9"/>
  <c r="S601" i="9"/>
  <c r="S608" i="9"/>
  <c r="S609" i="9"/>
  <c r="S615" i="9"/>
  <c r="S618" i="9"/>
  <c r="S630" i="9"/>
  <c r="S631" i="9"/>
  <c r="S632" i="9"/>
  <c r="S636" i="9"/>
  <c r="S641" i="9"/>
  <c r="S647" i="9"/>
  <c r="S653" i="9"/>
  <c r="S654" i="9"/>
  <c r="S655" i="9"/>
  <c r="S661" i="9"/>
  <c r="S662" i="9"/>
  <c r="S663" i="9"/>
  <c r="S670" i="9"/>
  <c r="S675" i="9"/>
  <c r="S690" i="9"/>
  <c r="S691" i="9"/>
  <c r="S697" i="9"/>
  <c r="S701" i="9"/>
  <c r="S74" i="9"/>
  <c r="S131" i="9"/>
  <c r="S170" i="9"/>
  <c r="S175" i="9"/>
  <c r="S176" i="9"/>
  <c r="S177" i="9"/>
  <c r="S178" i="9"/>
  <c r="S344" i="9"/>
  <c r="S376" i="9"/>
  <c r="S408" i="9"/>
  <c r="S444" i="9"/>
  <c r="S468" i="9"/>
  <c r="S500" i="9"/>
  <c r="S503" i="9"/>
  <c r="S547" i="9"/>
  <c r="S552" i="9"/>
  <c r="S557" i="9"/>
  <c r="S558" i="9"/>
  <c r="S576" i="9"/>
  <c r="S592" i="9"/>
  <c r="S614" i="9"/>
  <c r="S678" i="9"/>
  <c r="S679" i="9"/>
  <c r="S680" i="9"/>
  <c r="S681" i="9"/>
  <c r="S682" i="9"/>
  <c r="S683" i="9"/>
  <c r="S694" i="9"/>
  <c r="S695" i="9"/>
  <c r="S705" i="9"/>
  <c r="S709" i="9"/>
  <c r="S713" i="9"/>
  <c r="S717" i="9"/>
  <c r="S721" i="9"/>
  <c r="S725" i="9"/>
  <c r="S729" i="9"/>
  <c r="S733" i="9"/>
  <c r="S738" i="9"/>
  <c r="S740" i="9"/>
  <c r="S743" i="9"/>
  <c r="S753" i="9"/>
  <c r="S756" i="9"/>
  <c r="S760" i="9"/>
  <c r="S762" i="9"/>
  <c r="S764" i="9"/>
  <c r="S767" i="9"/>
  <c r="S771" i="9"/>
  <c r="S775" i="9"/>
  <c r="S778" i="9"/>
  <c r="S782" i="9"/>
  <c r="S104" i="9"/>
  <c r="S107" i="9"/>
  <c r="S108" i="9"/>
  <c r="S117" i="9"/>
  <c r="S278" i="9"/>
  <c r="S282" i="9"/>
  <c r="S302" i="9"/>
  <c r="S307" i="9"/>
  <c r="S352" i="9"/>
  <c r="S384" i="9"/>
  <c r="S418" i="9"/>
  <c r="S476" i="9"/>
  <c r="S517" i="9"/>
  <c r="S520" i="9"/>
  <c r="S544" i="9"/>
  <c r="S563" i="9"/>
  <c r="S570" i="9"/>
  <c r="S584" i="9"/>
  <c r="S585" i="9"/>
  <c r="S596" i="9"/>
  <c r="S692" i="9"/>
  <c r="S739" i="9"/>
  <c r="S742" i="9"/>
  <c r="S751" i="9"/>
  <c r="S761" i="9"/>
  <c r="S763" i="9"/>
  <c r="S768" i="9"/>
  <c r="S772" i="9"/>
  <c r="S776" i="9"/>
  <c r="S777" i="9"/>
  <c r="S781" i="9"/>
  <c r="S298" i="9"/>
  <c r="S368" i="9"/>
  <c r="S400" i="9"/>
  <c r="S448" i="9"/>
  <c r="S604" i="9"/>
  <c r="S620" i="9"/>
  <c r="S621" i="9"/>
  <c r="S633" i="9"/>
  <c r="S642" i="9"/>
  <c r="S685" i="9"/>
  <c r="S702" i="9"/>
  <c r="S708" i="9"/>
  <c r="S716" i="9"/>
  <c r="S720" i="9"/>
  <c r="S724" i="9"/>
  <c r="S728" i="9"/>
  <c r="S732" i="9"/>
  <c r="S735" i="9"/>
  <c r="S736" i="9"/>
  <c r="S741" i="9"/>
  <c r="S745" i="9"/>
  <c r="S752" i="9"/>
  <c r="S755" i="9"/>
  <c r="S758" i="9"/>
  <c r="S766" i="9"/>
  <c r="S770" i="9"/>
  <c r="S779" i="9"/>
  <c r="S27" i="9"/>
  <c r="S152" i="9"/>
  <c r="S237" i="9"/>
  <c r="S339" i="9"/>
  <c r="S360" i="9"/>
  <c r="S392" i="9"/>
  <c r="S426" i="9"/>
  <c r="S495" i="9"/>
  <c r="S528" i="9"/>
  <c r="S529" i="9"/>
  <c r="S561" i="9"/>
  <c r="S600" i="9"/>
  <c r="S611" i="9"/>
  <c r="S627" i="9"/>
  <c r="S628" i="9"/>
  <c r="S629" i="9"/>
  <c r="S644" i="9"/>
  <c r="S671" i="9"/>
  <c r="S706" i="9"/>
  <c r="S707" i="9"/>
  <c r="S710" i="9"/>
  <c r="S711" i="9"/>
  <c r="S714" i="9"/>
  <c r="S715" i="9"/>
  <c r="S718" i="9"/>
  <c r="S719" i="9"/>
  <c r="S722" i="9"/>
  <c r="S723" i="9"/>
  <c r="S726" i="9"/>
  <c r="S727" i="9"/>
  <c r="S730" i="9"/>
  <c r="S731" i="9"/>
  <c r="S734" i="9"/>
  <c r="S737" i="9"/>
  <c r="S744" i="9"/>
  <c r="S746" i="9"/>
  <c r="S747" i="9"/>
  <c r="S749" i="9"/>
  <c r="S750" i="9"/>
  <c r="S759" i="9"/>
  <c r="S765" i="9"/>
  <c r="S769" i="9"/>
  <c r="S773" i="9"/>
  <c r="S780" i="9"/>
  <c r="S434" i="9"/>
  <c r="S483" i="9"/>
  <c r="S588" i="9"/>
  <c r="S605" i="9"/>
  <c r="S668" i="9"/>
  <c r="S669" i="9"/>
  <c r="S703" i="9"/>
  <c r="S712" i="9"/>
  <c r="S748" i="9"/>
  <c r="S754" i="9"/>
  <c r="S757" i="9"/>
  <c r="S774" i="9"/>
  <c r="CF59" i="9"/>
  <c r="CF313" i="9"/>
  <c r="CF277" i="9"/>
  <c r="CF890" i="9"/>
  <c r="CF292" i="9"/>
  <c r="CF412" i="9"/>
  <c r="CF83" i="9"/>
  <c r="CF269" i="9"/>
  <c r="CF256" i="9"/>
  <c r="CF294" i="9"/>
  <c r="CF108" i="9"/>
  <c r="CF310" i="9"/>
  <c r="CF33" i="9"/>
  <c r="CF286" i="9"/>
  <c r="CF101" i="9"/>
  <c r="CF835" i="9"/>
  <c r="CF587" i="9"/>
  <c r="CF287" i="9"/>
  <c r="CF846" i="9"/>
  <c r="CF918" i="9"/>
  <c r="CF903" i="9"/>
  <c r="CF413" i="9"/>
  <c r="CF259" i="9"/>
  <c r="CF34" i="9"/>
  <c r="CF85" i="9"/>
  <c r="CF260" i="9"/>
  <c r="CF849" i="9"/>
  <c r="CF321" i="9"/>
  <c r="CF836" i="9"/>
  <c r="CF899" i="9"/>
  <c r="CF143" i="9"/>
  <c r="CF41" i="9"/>
  <c r="CF301" i="9"/>
  <c r="CF306" i="9"/>
  <c r="CF113" i="9"/>
  <c r="CF257" i="9"/>
  <c r="CF104" i="9"/>
  <c r="CF894" i="9"/>
  <c r="CF799" i="9"/>
  <c r="CF810" i="9"/>
  <c r="CF295" i="9"/>
  <c r="CF935" i="9"/>
  <c r="CF966" i="9"/>
  <c r="CF924" i="9"/>
  <c r="CF840" i="9"/>
  <c r="CF98" i="9"/>
  <c r="CF105" i="9"/>
  <c r="CF112" i="9"/>
  <c r="CF906" i="9"/>
  <c r="CF842" i="9"/>
  <c r="BA783" i="9"/>
  <c r="AY784" i="9"/>
  <c r="AZ785" i="9"/>
  <c r="AY786" i="9"/>
  <c r="AY787" i="9"/>
  <c r="DQ787" i="9" s="1"/>
  <c r="AZ788" i="9"/>
  <c r="DR788" i="9" s="1"/>
  <c r="BA789" i="9"/>
  <c r="DS789" i="9" s="1"/>
  <c r="AY790" i="9"/>
  <c r="DQ790" i="9" s="1"/>
  <c r="BA791" i="9"/>
  <c r="DS791" i="9" s="1"/>
  <c r="AY792" i="9"/>
  <c r="DQ792" i="9" s="1"/>
  <c r="BA793" i="9"/>
  <c r="DS793" i="9" s="1"/>
  <c r="AY794" i="9"/>
  <c r="DQ794" i="9" s="1"/>
  <c r="AZ795" i="9"/>
  <c r="AY796" i="9"/>
  <c r="AZ797" i="9"/>
  <c r="AY798" i="9"/>
  <c r="BB799" i="9"/>
  <c r="DT799" i="9" s="1"/>
  <c r="AY800" i="9"/>
  <c r="DQ800" i="9" s="1"/>
  <c r="BA801" i="9"/>
  <c r="DS801" i="9" s="1"/>
  <c r="AY802" i="9"/>
  <c r="DQ802" i="9" s="1"/>
  <c r="BA803" i="9"/>
  <c r="DS803" i="9" s="1"/>
  <c r="AY804" i="9"/>
  <c r="DQ804" i="9" s="1"/>
  <c r="AY805" i="9"/>
  <c r="DQ805" i="9" s="1"/>
  <c r="BB806" i="9"/>
  <c r="DT806" i="9" s="1"/>
  <c r="BA807" i="9"/>
  <c r="BB783" i="9"/>
  <c r="AZ784" i="9"/>
  <c r="BA785" i="9"/>
  <c r="AZ786" i="9"/>
  <c r="AZ787" i="9"/>
  <c r="DR787" i="9" s="1"/>
  <c r="BA788" i="9"/>
  <c r="DS788" i="9" s="1"/>
  <c r="BB789" i="9"/>
  <c r="DT789" i="9" s="1"/>
  <c r="AZ790" i="9"/>
  <c r="DR790" i="9" s="1"/>
  <c r="BB791" i="9"/>
  <c r="DT791" i="9" s="1"/>
  <c r="AZ792" i="9"/>
  <c r="DR792" i="9" s="1"/>
  <c r="BB793" i="9"/>
  <c r="DT793" i="9" s="1"/>
  <c r="AZ794" i="9"/>
  <c r="DR794" i="9" s="1"/>
  <c r="BA795" i="9"/>
  <c r="AZ796" i="9"/>
  <c r="BA797" i="9"/>
  <c r="AZ798" i="9"/>
  <c r="AY799" i="9"/>
  <c r="DQ799" i="9" s="1"/>
  <c r="AZ800" i="9"/>
  <c r="DR800" i="9" s="1"/>
  <c r="BB801" i="9"/>
  <c r="DT801" i="9" s="1"/>
  <c r="AZ802" i="9"/>
  <c r="DR802" i="9" s="1"/>
  <c r="BB803" i="9"/>
  <c r="DT803" i="9" s="1"/>
  <c r="AZ804" i="9"/>
  <c r="DR804" i="9" s="1"/>
  <c r="AZ805" i="9"/>
  <c r="DR805" i="9" s="1"/>
  <c r="AY806" i="9"/>
  <c r="DQ806" i="9" s="1"/>
  <c r="BB807" i="9"/>
  <c r="AY783" i="9"/>
  <c r="BA784" i="9"/>
  <c r="BB785" i="9"/>
  <c r="BA786" i="9"/>
  <c r="BA787" i="9"/>
  <c r="DS787" i="9" s="1"/>
  <c r="BB788" i="9"/>
  <c r="DT788" i="9" s="1"/>
  <c r="AY789" i="9"/>
  <c r="DQ789" i="9" s="1"/>
  <c r="BA790" i="9"/>
  <c r="DS790" i="9" s="1"/>
  <c r="AY791" i="9"/>
  <c r="DQ791" i="9" s="1"/>
  <c r="BA792" i="9"/>
  <c r="DS792" i="9" s="1"/>
  <c r="AY793" i="9"/>
  <c r="DQ793" i="9" s="1"/>
  <c r="BA794" i="9"/>
  <c r="DS794" i="9" s="1"/>
  <c r="BB795" i="9"/>
  <c r="BA796" i="9"/>
  <c r="BB797" i="9"/>
  <c r="BA798" i="9"/>
  <c r="AZ799" i="9"/>
  <c r="DR799" i="9" s="1"/>
  <c r="BA800" i="9"/>
  <c r="DS800" i="9" s="1"/>
  <c r="AY801" i="9"/>
  <c r="DQ801" i="9" s="1"/>
  <c r="BA802" i="9"/>
  <c r="DS802" i="9" s="1"/>
  <c r="AY803" i="9"/>
  <c r="DQ803" i="9" s="1"/>
  <c r="BA804" i="9"/>
  <c r="DS804" i="9" s="1"/>
  <c r="BA805" i="9"/>
  <c r="DS805" i="9" s="1"/>
  <c r="AZ806" i="9"/>
  <c r="DR806" i="9" s="1"/>
  <c r="AY807" i="9"/>
  <c r="BB784" i="9"/>
  <c r="AZ789" i="9"/>
  <c r="DR789" i="9" s="1"/>
  <c r="BB794" i="9"/>
  <c r="DT794" i="9" s="1"/>
  <c r="AY797" i="9"/>
  <c r="BB804" i="9"/>
  <c r="DT804" i="9" s="1"/>
  <c r="AZ808" i="9"/>
  <c r="AY809" i="9"/>
  <c r="BB810" i="9"/>
  <c r="DT810" i="9" s="1"/>
  <c r="AZ811" i="9"/>
  <c r="DR811" i="9" s="1"/>
  <c r="AZ812" i="9"/>
  <c r="AZ813" i="9"/>
  <c r="AY785" i="9"/>
  <c r="AX786" i="9"/>
  <c r="BB787" i="9"/>
  <c r="DT787" i="9" s="1"/>
  <c r="BB792" i="9"/>
  <c r="DT792" i="9" s="1"/>
  <c r="BB798" i="9"/>
  <c r="BB802" i="9"/>
  <c r="DT802" i="9" s="1"/>
  <c r="BA808" i="9"/>
  <c r="AZ809" i="9"/>
  <c r="AY810" i="9"/>
  <c r="DQ810" i="9" s="1"/>
  <c r="BA811" i="9"/>
  <c r="DS811" i="9" s="1"/>
  <c r="BA812" i="9"/>
  <c r="BA813" i="9"/>
  <c r="BB814" i="9"/>
  <c r="AY815" i="9"/>
  <c r="DQ815" i="9" s="1"/>
  <c r="AZ816" i="9"/>
  <c r="DR816" i="9" s="1"/>
  <c r="BB817" i="9"/>
  <c r="DT817" i="9" s="1"/>
  <c r="AZ818" i="9"/>
  <c r="DR818" i="9" s="1"/>
  <c r="BA819" i="9"/>
  <c r="DS819" i="9" s="1"/>
  <c r="AZ783" i="9"/>
  <c r="BB786" i="9"/>
  <c r="AY788" i="9"/>
  <c r="DQ788" i="9" s="1"/>
  <c r="BB790" i="9"/>
  <c r="DT790" i="9" s="1"/>
  <c r="AZ793" i="9"/>
  <c r="DR793" i="9" s="1"/>
  <c r="AY795" i="9"/>
  <c r="BA799" i="9"/>
  <c r="DS799" i="9" s="1"/>
  <c r="BB800" i="9"/>
  <c r="DT800" i="9" s="1"/>
  <c r="AZ803" i="9"/>
  <c r="DR803" i="9" s="1"/>
  <c r="BA806" i="9"/>
  <c r="DS806" i="9" s="1"/>
  <c r="AZ807" i="9"/>
  <c r="BB808" i="9"/>
  <c r="BA809" i="9"/>
  <c r="AZ810" i="9"/>
  <c r="DR810" i="9" s="1"/>
  <c r="BB811" i="9"/>
  <c r="DT811" i="9" s="1"/>
  <c r="BB812" i="9"/>
  <c r="BB813" i="9"/>
  <c r="AY814" i="9"/>
  <c r="AZ815" i="9"/>
  <c r="DR815" i="9" s="1"/>
  <c r="BA816" i="9"/>
  <c r="DS816" i="9" s="1"/>
  <c r="AY817" i="9"/>
  <c r="DQ817" i="9" s="1"/>
  <c r="BA818" i="9"/>
  <c r="DS818" i="9" s="1"/>
  <c r="BB819" i="9"/>
  <c r="DT819" i="9" s="1"/>
  <c r="AY820" i="9"/>
  <c r="DQ820" i="9" s="1"/>
  <c r="BA821" i="9"/>
  <c r="DS821" i="9" s="1"/>
  <c r="AY822" i="9"/>
  <c r="DQ822" i="9" s="1"/>
  <c r="BA823" i="9"/>
  <c r="AY824" i="9"/>
  <c r="BB796" i="9"/>
  <c r="BA810" i="9"/>
  <c r="DS810" i="9" s="1"/>
  <c r="AY811" i="9"/>
  <c r="DQ811" i="9" s="1"/>
  <c r="AY813" i="9"/>
  <c r="AZ814" i="9"/>
  <c r="BB815" i="9"/>
  <c r="DT815" i="9" s="1"/>
  <c r="AZ817" i="9"/>
  <c r="DR817" i="9" s="1"/>
  <c r="BB818" i="9"/>
  <c r="DT818" i="9" s="1"/>
  <c r="AZ819" i="9"/>
  <c r="DR819" i="9" s="1"/>
  <c r="AZ820" i="9"/>
  <c r="DR820" i="9" s="1"/>
  <c r="AY821" i="9"/>
  <c r="DQ821" i="9" s="1"/>
  <c r="AY823" i="9"/>
  <c r="AZ824" i="9"/>
  <c r="BB825" i="9"/>
  <c r="DT825" i="9" s="1"/>
  <c r="AY826" i="9"/>
  <c r="AY827" i="9"/>
  <c r="AX828" i="9"/>
  <c r="BB828" i="9"/>
  <c r="AZ829" i="9"/>
  <c r="DR829" i="9" s="1"/>
  <c r="BB830" i="9"/>
  <c r="BA831" i="9"/>
  <c r="BA832" i="9"/>
  <c r="AZ833" i="9"/>
  <c r="AZ834" i="9"/>
  <c r="AZ835" i="9"/>
  <c r="DR835" i="9" s="1"/>
  <c r="AZ836" i="9"/>
  <c r="DR836" i="9" s="1"/>
  <c r="AY837" i="9"/>
  <c r="DQ837" i="9" s="1"/>
  <c r="BB805" i="9"/>
  <c r="DT805" i="9" s="1"/>
  <c r="BA814" i="9"/>
  <c r="AY816" i="9"/>
  <c r="DQ816" i="9" s="1"/>
  <c r="BA817" i="9"/>
  <c r="DS817" i="9" s="1"/>
  <c r="BA820" i="9"/>
  <c r="DS820" i="9" s="1"/>
  <c r="AZ821" i="9"/>
  <c r="DR821" i="9" s="1"/>
  <c r="AZ822" i="9"/>
  <c r="DR822" i="9" s="1"/>
  <c r="AZ823" i="9"/>
  <c r="BA824" i="9"/>
  <c r="AY825" i="9"/>
  <c r="DQ825" i="9" s="1"/>
  <c r="AZ826" i="9"/>
  <c r="AZ827" i="9"/>
  <c r="AY828" i="9"/>
  <c r="BA829" i="9"/>
  <c r="DS829" i="9" s="1"/>
  <c r="AY830" i="9"/>
  <c r="BB831" i="9"/>
  <c r="BB832" i="9"/>
  <c r="BA833" i="9"/>
  <c r="BA834" i="9"/>
  <c r="BA835" i="9"/>
  <c r="DS835" i="9" s="1"/>
  <c r="BA836" i="9"/>
  <c r="DS836" i="9" s="1"/>
  <c r="AZ837" i="9"/>
  <c r="DR837" i="9" s="1"/>
  <c r="AY838" i="9"/>
  <c r="BA839" i="9"/>
  <c r="AZ840" i="9"/>
  <c r="DR840" i="9" s="1"/>
  <c r="AZ841" i="9"/>
  <c r="AY842" i="9"/>
  <c r="DQ842" i="9" s="1"/>
  <c r="AZ791" i="9"/>
  <c r="DR791" i="9" s="1"/>
  <c r="AZ801" i="9"/>
  <c r="DR801" i="9" s="1"/>
  <c r="BB809" i="9"/>
  <c r="BB816" i="9"/>
  <c r="DT816" i="9" s="1"/>
  <c r="BB820" i="9"/>
  <c r="DT820" i="9" s="1"/>
  <c r="BB821" i="9"/>
  <c r="DT821" i="9" s="1"/>
  <c r="BA822" i="9"/>
  <c r="DS822" i="9" s="1"/>
  <c r="BB823" i="9"/>
  <c r="BB824" i="9"/>
  <c r="AZ825" i="9"/>
  <c r="DR825" i="9" s="1"/>
  <c r="BA826" i="9"/>
  <c r="BA827" i="9"/>
  <c r="AZ828" i="9"/>
  <c r="BB829" i="9"/>
  <c r="DT829" i="9" s="1"/>
  <c r="AZ830" i="9"/>
  <c r="AY831" i="9"/>
  <c r="AY832" i="9"/>
  <c r="BB833" i="9"/>
  <c r="BB834" i="9"/>
  <c r="BB835" i="9"/>
  <c r="DT835" i="9" s="1"/>
  <c r="BB836" i="9"/>
  <c r="DT836" i="9" s="1"/>
  <c r="BA815" i="9"/>
  <c r="DS815" i="9" s="1"/>
  <c r="AY808" i="9"/>
  <c r="BA825" i="9"/>
  <c r="DS825" i="9" s="1"/>
  <c r="AY835" i="9"/>
  <c r="DQ835" i="9" s="1"/>
  <c r="BB837" i="9"/>
  <c r="DT837" i="9" s="1"/>
  <c r="AY840" i="9"/>
  <c r="DQ840" i="9" s="1"/>
  <c r="BB843" i="9"/>
  <c r="BA844" i="9"/>
  <c r="AZ845" i="9"/>
  <c r="AY846" i="9"/>
  <c r="DQ846" i="9" s="1"/>
  <c r="BA847" i="9"/>
  <c r="AZ848" i="9"/>
  <c r="AZ849" i="9"/>
  <c r="DR849" i="9" s="1"/>
  <c r="AZ850" i="9"/>
  <c r="DR850" i="9" s="1"/>
  <c r="AY851" i="9"/>
  <c r="BB852" i="9"/>
  <c r="BB853" i="9"/>
  <c r="AY854" i="9"/>
  <c r="AY855" i="9"/>
  <c r="BB856" i="9"/>
  <c r="AY857" i="9"/>
  <c r="AZ858" i="9"/>
  <c r="DR858" i="9" s="1"/>
  <c r="AZ859" i="9"/>
  <c r="AY818" i="9"/>
  <c r="DQ818" i="9" s="1"/>
  <c r="BB826" i="9"/>
  <c r="BA828" i="9"/>
  <c r="BA830" i="9"/>
  <c r="AY836" i="9"/>
  <c r="DQ836" i="9" s="1"/>
  <c r="AZ838" i="9"/>
  <c r="AY839" i="9"/>
  <c r="BA840" i="9"/>
  <c r="DS840" i="9" s="1"/>
  <c r="AY841" i="9"/>
  <c r="AZ842" i="9"/>
  <c r="DR842" i="9" s="1"/>
  <c r="AY843" i="9"/>
  <c r="BB844" i="9"/>
  <c r="BA845" i="9"/>
  <c r="AZ846" i="9"/>
  <c r="DR846" i="9" s="1"/>
  <c r="BB847" i="9"/>
  <c r="BA848" i="9"/>
  <c r="BA849" i="9"/>
  <c r="DS849" i="9" s="1"/>
  <c r="BA850" i="9"/>
  <c r="DS850" i="9" s="1"/>
  <c r="AZ851" i="9"/>
  <c r="AY852" i="9"/>
  <c r="AY853" i="9"/>
  <c r="AZ854" i="9"/>
  <c r="AZ855" i="9"/>
  <c r="AY856" i="9"/>
  <c r="AZ857" i="9"/>
  <c r="BA858" i="9"/>
  <c r="DS858" i="9" s="1"/>
  <c r="BA859" i="9"/>
  <c r="BB860" i="9"/>
  <c r="AY861" i="9"/>
  <c r="AY862" i="9"/>
  <c r="AZ863" i="9"/>
  <c r="AY864" i="9"/>
  <c r="DQ864" i="9" s="1"/>
  <c r="AZ865" i="9"/>
  <c r="DR865" i="9" s="1"/>
  <c r="BB866" i="9"/>
  <c r="AY867" i="9"/>
  <c r="BA868" i="9"/>
  <c r="AY869" i="9"/>
  <c r="DQ869" i="9" s="1"/>
  <c r="AY812" i="9"/>
  <c r="AY819" i="9"/>
  <c r="DQ819" i="9" s="1"/>
  <c r="BB827" i="9"/>
  <c r="AY834" i="9"/>
  <c r="BB842" i="9"/>
  <c r="DT842" i="9" s="1"/>
  <c r="AZ844" i="9"/>
  <c r="AY849" i="9"/>
  <c r="DQ849" i="9" s="1"/>
  <c r="BB851" i="9"/>
  <c r="BA853" i="9"/>
  <c r="BB854" i="9"/>
  <c r="BB855" i="9"/>
  <c r="BB857" i="9"/>
  <c r="AY858" i="9"/>
  <c r="DQ858" i="9" s="1"/>
  <c r="AY859" i="9"/>
  <c r="AZ862" i="9"/>
  <c r="BB863" i="9"/>
  <c r="AY866" i="9"/>
  <c r="AZ867" i="9"/>
  <c r="AZ868" i="9"/>
  <c r="AZ869" i="9"/>
  <c r="DR869" i="9" s="1"/>
  <c r="AZ870" i="9"/>
  <c r="BA871" i="9"/>
  <c r="BB872" i="9"/>
  <c r="AZ873" i="9"/>
  <c r="DR873" i="9" s="1"/>
  <c r="BB874" i="9"/>
  <c r="AY875" i="9"/>
  <c r="BA876" i="9"/>
  <c r="AY877" i="9"/>
  <c r="DQ877" i="9" s="1"/>
  <c r="BB878" i="9"/>
  <c r="AY879" i="9"/>
  <c r="AZ880" i="9"/>
  <c r="BA881" i="9"/>
  <c r="AZ882" i="9"/>
  <c r="AZ883" i="9"/>
  <c r="AZ884" i="9"/>
  <c r="AZ885" i="9"/>
  <c r="BA886" i="9"/>
  <c r="AX824" i="9"/>
  <c r="BA838" i="9"/>
  <c r="AZ839" i="9"/>
  <c r="BB840" i="9"/>
  <c r="DT840" i="9" s="1"/>
  <c r="BA841" i="9"/>
  <c r="AY847" i="9"/>
  <c r="BB849" i="9"/>
  <c r="DT849" i="9" s="1"/>
  <c r="AZ852" i="9"/>
  <c r="AZ856" i="9"/>
  <c r="BB858" i="9"/>
  <c r="DT858" i="9" s="1"/>
  <c r="BB859" i="9"/>
  <c r="AY860" i="9"/>
  <c r="AZ861" i="9"/>
  <c r="BA862" i="9"/>
  <c r="AX863" i="9"/>
  <c r="AZ864" i="9"/>
  <c r="DR864" i="9" s="1"/>
  <c r="AY865" i="9"/>
  <c r="DQ865" i="9" s="1"/>
  <c r="AZ866" i="9"/>
  <c r="BA867" i="9"/>
  <c r="BB868" i="9"/>
  <c r="BA869" i="9"/>
  <c r="DS869" i="9" s="1"/>
  <c r="BA870" i="9"/>
  <c r="BB871" i="9"/>
  <c r="AY872" i="9"/>
  <c r="BA873" i="9"/>
  <c r="DS873" i="9" s="1"/>
  <c r="AY874" i="9"/>
  <c r="AZ875" i="9"/>
  <c r="AX876" i="9"/>
  <c r="BB876" i="9"/>
  <c r="AZ877" i="9"/>
  <c r="DR877" i="9" s="1"/>
  <c r="AY878" i="9"/>
  <c r="AZ879" i="9"/>
  <c r="BA880" i="9"/>
  <c r="AX881" i="9"/>
  <c r="BB881" i="9"/>
  <c r="BA882" i="9"/>
  <c r="BA883" i="9"/>
  <c r="BA884" i="9"/>
  <c r="BA885" i="9"/>
  <c r="BB886" i="9"/>
  <c r="BB887" i="9"/>
  <c r="BB888" i="9"/>
  <c r="BB889" i="9"/>
  <c r="BB822" i="9"/>
  <c r="DT822" i="9" s="1"/>
  <c r="AY829" i="9"/>
  <c r="DQ829" i="9" s="1"/>
  <c r="AZ832" i="9"/>
  <c r="BA837" i="9"/>
  <c r="DS837" i="9" s="1"/>
  <c r="BB838" i="9"/>
  <c r="BB839" i="9"/>
  <c r="BB841" i="9"/>
  <c r="AZ843" i="9"/>
  <c r="AY845" i="9"/>
  <c r="BA846" i="9"/>
  <c r="DS846" i="9" s="1"/>
  <c r="AZ847" i="9"/>
  <c r="AY848" i="9"/>
  <c r="AY850" i="9"/>
  <c r="DQ850" i="9" s="1"/>
  <c r="BA852" i="9"/>
  <c r="BA856" i="9"/>
  <c r="AZ860" i="9"/>
  <c r="BA861" i="9"/>
  <c r="BB862" i="9"/>
  <c r="AY863" i="9"/>
  <c r="BA864" i="9"/>
  <c r="DS864" i="9" s="1"/>
  <c r="BA865" i="9"/>
  <c r="DS865" i="9" s="1"/>
  <c r="BA866" i="9"/>
  <c r="BB867" i="9"/>
  <c r="AX868" i="9"/>
  <c r="BB869" i="9"/>
  <c r="DT869" i="9" s="1"/>
  <c r="BB870" i="9"/>
  <c r="AY871" i="9"/>
  <c r="AZ872" i="9"/>
  <c r="BB873" i="9"/>
  <c r="DT873" i="9" s="1"/>
  <c r="AZ874" i="9"/>
  <c r="BA875" i="9"/>
  <c r="AY876" i="9"/>
  <c r="BA877" i="9"/>
  <c r="DS877" i="9" s="1"/>
  <c r="AZ878" i="9"/>
  <c r="BA879" i="9"/>
  <c r="BB880" i="9"/>
  <c r="AY881" i="9"/>
  <c r="BB882" i="9"/>
  <c r="BB883" i="9"/>
  <c r="BB884" i="9"/>
  <c r="BB885" i="9"/>
  <c r="AY886" i="9"/>
  <c r="AY887" i="9"/>
  <c r="AY888" i="9"/>
  <c r="AY889" i="9"/>
  <c r="AZ890" i="9"/>
  <c r="DR890" i="9" s="1"/>
  <c r="AZ891" i="9"/>
  <c r="BB892" i="9"/>
  <c r="AY833" i="9"/>
  <c r="BA860" i="9"/>
  <c r="BB861" i="9"/>
  <c r="BB865" i="9"/>
  <c r="DT865" i="9" s="1"/>
  <c r="AZ871" i="9"/>
  <c r="AY873" i="9"/>
  <c r="DQ873" i="9" s="1"/>
  <c r="BA874" i="9"/>
  <c r="BB879" i="9"/>
  <c r="AZ881" i="9"/>
  <c r="AY883" i="9"/>
  <c r="AY885" i="9"/>
  <c r="BA888" i="9"/>
  <c r="AZ889" i="9"/>
  <c r="BA891" i="9"/>
  <c r="AY892" i="9"/>
  <c r="BA893" i="9"/>
  <c r="AY894" i="9"/>
  <c r="DQ894" i="9" s="1"/>
  <c r="AY895" i="9"/>
  <c r="DQ895" i="9" s="1"/>
  <c r="BA896" i="9"/>
  <c r="BA897" i="9"/>
  <c r="AY898" i="9"/>
  <c r="DQ898" i="9" s="1"/>
  <c r="AY899" i="9"/>
  <c r="DQ899" i="9" s="1"/>
  <c r="BA900" i="9"/>
  <c r="BA901" i="9"/>
  <c r="AY902" i="9"/>
  <c r="DQ902" i="9" s="1"/>
  <c r="AY903" i="9"/>
  <c r="DQ903" i="9" s="1"/>
  <c r="BA904" i="9"/>
  <c r="BA905" i="9"/>
  <c r="BA843" i="9"/>
  <c r="BB846" i="9"/>
  <c r="DT846" i="9" s="1"/>
  <c r="BB848" i="9"/>
  <c r="BA851" i="9"/>
  <c r="BA855" i="9"/>
  <c r="BA857" i="9"/>
  <c r="BA863" i="9"/>
  <c r="AZ876" i="9"/>
  <c r="BA878" i="9"/>
  <c r="BA889" i="9"/>
  <c r="AY890" i="9"/>
  <c r="DQ890" i="9" s="1"/>
  <c r="BB891" i="9"/>
  <c r="AZ892" i="9"/>
  <c r="BB893" i="9"/>
  <c r="AZ894" i="9"/>
  <c r="DR894" i="9" s="1"/>
  <c r="AZ895" i="9"/>
  <c r="DR895" i="9" s="1"/>
  <c r="BB896" i="9"/>
  <c r="BB897" i="9"/>
  <c r="AZ898" i="9"/>
  <c r="DR898" i="9" s="1"/>
  <c r="AZ899" i="9"/>
  <c r="DR899" i="9" s="1"/>
  <c r="BB900" i="9"/>
  <c r="BB901" i="9"/>
  <c r="AZ902" i="9"/>
  <c r="DR902" i="9" s="1"/>
  <c r="AZ903" i="9"/>
  <c r="DR903" i="9" s="1"/>
  <c r="BB904" i="9"/>
  <c r="BB905" i="9"/>
  <c r="AZ906" i="9"/>
  <c r="DR906" i="9" s="1"/>
  <c r="AZ907" i="9"/>
  <c r="BB908" i="9"/>
  <c r="AY909" i="9"/>
  <c r="BB910" i="9"/>
  <c r="AZ911" i="9"/>
  <c r="AY912" i="9"/>
  <c r="AZ913" i="9"/>
  <c r="AY914" i="9"/>
  <c r="AY915" i="9"/>
  <c r="BB916" i="9"/>
  <c r="AZ831" i="9"/>
  <c r="AY844" i="9"/>
  <c r="BB845" i="9"/>
  <c r="BB850" i="9"/>
  <c r="DT850" i="9" s="1"/>
  <c r="BA854" i="9"/>
  <c r="AY868" i="9"/>
  <c r="AY880" i="9"/>
  <c r="AY882" i="9"/>
  <c r="AY884" i="9"/>
  <c r="AZ886" i="9"/>
  <c r="AZ887" i="9"/>
  <c r="BA890" i="9"/>
  <c r="DS890" i="9" s="1"/>
  <c r="BA892" i="9"/>
  <c r="AY893" i="9"/>
  <c r="BA894" i="9"/>
  <c r="DS894" i="9" s="1"/>
  <c r="BA895" i="9"/>
  <c r="DS895" i="9" s="1"/>
  <c r="AY896" i="9"/>
  <c r="AY897" i="9"/>
  <c r="BA898" i="9"/>
  <c r="DS898" i="9" s="1"/>
  <c r="BA899" i="9"/>
  <c r="DS899" i="9" s="1"/>
  <c r="AY900" i="9"/>
  <c r="AY901" i="9"/>
  <c r="BA902" i="9"/>
  <c r="DS902" i="9" s="1"/>
  <c r="BA903" i="9"/>
  <c r="DS903" i="9" s="1"/>
  <c r="AY904" i="9"/>
  <c r="AY905" i="9"/>
  <c r="BA906" i="9"/>
  <c r="DS906" i="9" s="1"/>
  <c r="BA842" i="9"/>
  <c r="DS842" i="9" s="1"/>
  <c r="BB890" i="9"/>
  <c r="DT890" i="9" s="1"/>
  <c r="BB898" i="9"/>
  <c r="DT898" i="9" s="1"/>
  <c r="BB899" i="9"/>
  <c r="DT899" i="9" s="1"/>
  <c r="AZ901" i="9"/>
  <c r="BA907" i="9"/>
  <c r="AY908" i="9"/>
  <c r="AZ909" i="9"/>
  <c r="BA911" i="9"/>
  <c r="BB912" i="9"/>
  <c r="BA913" i="9"/>
  <c r="BB914" i="9"/>
  <c r="AY916" i="9"/>
  <c r="BB917" i="9"/>
  <c r="BA918" i="9"/>
  <c r="DS918" i="9" s="1"/>
  <c r="BB919" i="9"/>
  <c r="BA920" i="9"/>
  <c r="AX921" i="9"/>
  <c r="BB921" i="9"/>
  <c r="AZ922" i="9"/>
  <c r="AY923" i="9"/>
  <c r="DQ923" i="9" s="1"/>
  <c r="BB924" i="9"/>
  <c r="DT924" i="9" s="1"/>
  <c r="BA925" i="9"/>
  <c r="AZ926" i="9"/>
  <c r="AY927" i="9"/>
  <c r="DQ927" i="9" s="1"/>
  <c r="AY870" i="9"/>
  <c r="BA872" i="9"/>
  <c r="BB875" i="9"/>
  <c r="BA887" i="9"/>
  <c r="AZ893" i="9"/>
  <c r="AZ904" i="9"/>
  <c r="AZ905" i="9"/>
  <c r="BB907" i="9"/>
  <c r="AZ908" i="9"/>
  <c r="BA909" i="9"/>
  <c r="AY910" i="9"/>
  <c r="BB911" i="9"/>
  <c r="BB913" i="9"/>
  <c r="AZ915" i="9"/>
  <c r="AZ916" i="9"/>
  <c r="AY917" i="9"/>
  <c r="BB918" i="9"/>
  <c r="DT918" i="9" s="1"/>
  <c r="AY919" i="9"/>
  <c r="BB920" i="9"/>
  <c r="AY921" i="9"/>
  <c r="BA922" i="9"/>
  <c r="AZ923" i="9"/>
  <c r="DR923" i="9" s="1"/>
  <c r="AY924" i="9"/>
  <c r="DQ924" i="9" s="1"/>
  <c r="BB925" i="9"/>
  <c r="BA926" i="9"/>
  <c r="AZ927" i="9"/>
  <c r="DR927" i="9" s="1"/>
  <c r="AY928" i="9"/>
  <c r="BB929" i="9"/>
  <c r="BA930" i="9"/>
  <c r="AZ931" i="9"/>
  <c r="AY932" i="9"/>
  <c r="BB933" i="9"/>
  <c r="BB864" i="9"/>
  <c r="DT864" i="9" s="1"/>
  <c r="AZ896" i="9"/>
  <c r="AZ897" i="9"/>
  <c r="BB902" i="9"/>
  <c r="DT902" i="9" s="1"/>
  <c r="BB903" i="9"/>
  <c r="DT903" i="9" s="1"/>
  <c r="AY906" i="9"/>
  <c r="DQ906" i="9" s="1"/>
  <c r="BA908" i="9"/>
  <c r="BB909" i="9"/>
  <c r="AZ910" i="9"/>
  <c r="AZ912" i="9"/>
  <c r="AZ914" i="9"/>
  <c r="BA915" i="9"/>
  <c r="BA916" i="9"/>
  <c r="AZ917" i="9"/>
  <c r="AY918" i="9"/>
  <c r="DQ918" i="9" s="1"/>
  <c r="AZ919" i="9"/>
  <c r="AY920" i="9"/>
  <c r="AZ921" i="9"/>
  <c r="BB922" i="9"/>
  <c r="BA923" i="9"/>
  <c r="DS923" i="9" s="1"/>
  <c r="AZ924" i="9"/>
  <c r="DR924" i="9" s="1"/>
  <c r="AY925" i="9"/>
  <c r="BB926" i="9"/>
  <c r="BB877" i="9"/>
  <c r="DT877" i="9" s="1"/>
  <c r="BB895" i="9"/>
  <c r="DT895" i="9" s="1"/>
  <c r="AY911" i="9"/>
  <c r="BB915" i="9"/>
  <c r="AY922" i="9"/>
  <c r="BA928" i="9"/>
  <c r="AZ929" i="9"/>
  <c r="BB931" i="9"/>
  <c r="BB932" i="9"/>
  <c r="BA933" i="9"/>
  <c r="AY934" i="9"/>
  <c r="BB935" i="9"/>
  <c r="DT935" i="9" s="1"/>
  <c r="BA936" i="9"/>
  <c r="BB937" i="9"/>
  <c r="BA938" i="9"/>
  <c r="BB939" i="9"/>
  <c r="BA940" i="9"/>
  <c r="BB941" i="9"/>
  <c r="BA942" i="9"/>
  <c r="BB943" i="9"/>
  <c r="BA944" i="9"/>
  <c r="BB945" i="9"/>
  <c r="BA946" i="9"/>
  <c r="BB947" i="9"/>
  <c r="BA948" i="9"/>
  <c r="BB949" i="9"/>
  <c r="BA950" i="9"/>
  <c r="BB951" i="9"/>
  <c r="BA952" i="9"/>
  <c r="BB953" i="9"/>
  <c r="BA954" i="9"/>
  <c r="BB955" i="9"/>
  <c r="BA956" i="9"/>
  <c r="BB957" i="9"/>
  <c r="BA958" i="9"/>
  <c r="AZ959" i="9"/>
  <c r="AZ960" i="9"/>
  <c r="BA961" i="9"/>
  <c r="BA962" i="9"/>
  <c r="BA963" i="9"/>
  <c r="BA964" i="9"/>
  <c r="BA965" i="9"/>
  <c r="AY966" i="9"/>
  <c r="DQ966" i="9" s="1"/>
  <c r="AY967" i="9"/>
  <c r="AY968" i="9"/>
  <c r="AY969" i="9"/>
  <c r="BB894" i="9"/>
  <c r="DT894" i="9" s="1"/>
  <c r="AZ900" i="9"/>
  <c r="AY907" i="9"/>
  <c r="BA914" i="9"/>
  <c r="BA917" i="9"/>
  <c r="AZ920" i="9"/>
  <c r="BA921" i="9"/>
  <c r="BB928" i="9"/>
  <c r="BA929" i="9"/>
  <c r="AY930" i="9"/>
  <c r="AZ934" i="9"/>
  <c r="AY935" i="9"/>
  <c r="DQ935" i="9" s="1"/>
  <c r="BB936" i="9"/>
  <c r="AY937" i="9"/>
  <c r="BB938" i="9"/>
  <c r="AY939" i="9"/>
  <c r="BB940" i="9"/>
  <c r="AY941" i="9"/>
  <c r="BB942" i="9"/>
  <c r="AY943" i="9"/>
  <c r="BB944" i="9"/>
  <c r="AY945" i="9"/>
  <c r="BB946" i="9"/>
  <c r="AY947" i="9"/>
  <c r="BB948" i="9"/>
  <c r="AY949" i="9"/>
  <c r="BB950" i="9"/>
  <c r="AY951" i="9"/>
  <c r="BB952" i="9"/>
  <c r="AY953" i="9"/>
  <c r="BB954" i="9"/>
  <c r="AY955" i="9"/>
  <c r="BB956" i="9"/>
  <c r="AY957" i="9"/>
  <c r="BB958" i="9"/>
  <c r="BA959" i="9"/>
  <c r="BA960" i="9"/>
  <c r="BB961" i="9"/>
  <c r="BB962" i="9"/>
  <c r="BB963" i="9"/>
  <c r="BB964" i="9"/>
  <c r="BB965" i="9"/>
  <c r="AZ966" i="9"/>
  <c r="DR966" i="9" s="1"/>
  <c r="AZ967" i="9"/>
  <c r="AZ968" i="9"/>
  <c r="AZ969" i="9"/>
  <c r="AZ970" i="9"/>
  <c r="AZ971" i="9"/>
  <c r="AZ972" i="9"/>
  <c r="AZ973" i="9"/>
  <c r="AZ974" i="9"/>
  <c r="AZ975" i="9"/>
  <c r="AZ976" i="9"/>
  <c r="BB906" i="9"/>
  <c r="DT906" i="9" s="1"/>
  <c r="BA912" i="9"/>
  <c r="BA924" i="9"/>
  <c r="DS924" i="9" s="1"/>
  <c r="AY926" i="9"/>
  <c r="BA927" i="9"/>
  <c r="DS927" i="9" s="1"/>
  <c r="AZ930" i="9"/>
  <c r="AY931" i="9"/>
  <c r="AZ932" i="9"/>
  <c r="AY933" i="9"/>
  <c r="BA934" i="9"/>
  <c r="AZ935" i="9"/>
  <c r="DR935" i="9" s="1"/>
  <c r="AY936" i="9"/>
  <c r="AZ937" i="9"/>
  <c r="AY938" i="9"/>
  <c r="AZ939" i="9"/>
  <c r="AY940" i="9"/>
  <c r="AZ941" i="9"/>
  <c r="AY942" i="9"/>
  <c r="AZ943" i="9"/>
  <c r="AY944" i="9"/>
  <c r="AZ945" i="9"/>
  <c r="AY946" i="9"/>
  <c r="AZ947" i="9"/>
  <c r="AY948" i="9"/>
  <c r="AZ949" i="9"/>
  <c r="AY950" i="9"/>
  <c r="AZ951" i="9"/>
  <c r="AY952" i="9"/>
  <c r="AZ953" i="9"/>
  <c r="AY954" i="9"/>
  <c r="AZ955" i="9"/>
  <c r="AY956" i="9"/>
  <c r="AZ957" i="9"/>
  <c r="AY958" i="9"/>
  <c r="BB959" i="9"/>
  <c r="BB960" i="9"/>
  <c r="AY961" i="9"/>
  <c r="AY962" i="9"/>
  <c r="AY963" i="9"/>
  <c r="AY964" i="9"/>
  <c r="AY965" i="9"/>
  <c r="BA966" i="9"/>
  <c r="DS966" i="9" s="1"/>
  <c r="BA967" i="9"/>
  <c r="BA968" i="9"/>
  <c r="BA969" i="9"/>
  <c r="BA970" i="9"/>
  <c r="BA971" i="9"/>
  <c r="BA972" i="9"/>
  <c r="BA973" i="9"/>
  <c r="BA974" i="9"/>
  <c r="BA975" i="9"/>
  <c r="BA976" i="9"/>
  <c r="BA977" i="9"/>
  <c r="BA978" i="9"/>
  <c r="BA979" i="9"/>
  <c r="BA980" i="9"/>
  <c r="BA981" i="9"/>
  <c r="BA982" i="9"/>
  <c r="BA983" i="9"/>
  <c r="BA984" i="9"/>
  <c r="BA985" i="9"/>
  <c r="BA986" i="9"/>
  <c r="AY913" i="9"/>
  <c r="AZ918" i="9"/>
  <c r="DR918" i="9" s="1"/>
  <c r="AZ925" i="9"/>
  <c r="BB927" i="9"/>
  <c r="DT927" i="9" s="1"/>
  <c r="BB930" i="9"/>
  <c r="BB934" i="9"/>
  <c r="BA937" i="9"/>
  <c r="AZ938" i="9"/>
  <c r="AX966" i="9"/>
  <c r="DP966" i="9" s="1"/>
  <c r="BB968" i="9"/>
  <c r="AZ978" i="9"/>
  <c r="AZ980" i="9"/>
  <c r="AZ982" i="9"/>
  <c r="AZ984" i="9"/>
  <c r="AZ986" i="9"/>
  <c r="BB987" i="9"/>
  <c r="BB988" i="9"/>
  <c r="BB989" i="9"/>
  <c r="BB990" i="9"/>
  <c r="BB991" i="9"/>
  <c r="BB992" i="9"/>
  <c r="BB993" i="9"/>
  <c r="BB994" i="9"/>
  <c r="BB995" i="9"/>
  <c r="BB996" i="9"/>
  <c r="BB997" i="9"/>
  <c r="BB998" i="9"/>
  <c r="BB999" i="9"/>
  <c r="BB1000" i="9"/>
  <c r="BB1001" i="9"/>
  <c r="BB1002" i="9"/>
  <c r="BB1003" i="9"/>
  <c r="BB1004" i="9"/>
  <c r="BB1005" i="9"/>
  <c r="BB1006" i="9"/>
  <c r="BB1007" i="9"/>
  <c r="BB1008" i="9"/>
  <c r="BB1009" i="9"/>
  <c r="BB1010" i="9"/>
  <c r="BB1011" i="9"/>
  <c r="BB1012" i="9"/>
  <c r="BB1013" i="9"/>
  <c r="BB1014" i="9"/>
  <c r="BB1015" i="9"/>
  <c r="BB1016" i="9"/>
  <c r="BB1017" i="9"/>
  <c r="BB9" i="9"/>
  <c r="DT9" i="9" s="1"/>
  <c r="BA10" i="9"/>
  <c r="DS10" i="9" s="1"/>
  <c r="BA11" i="9"/>
  <c r="BB12" i="9"/>
  <c r="DT12" i="9" s="1"/>
  <c r="AY13" i="9"/>
  <c r="DQ13" i="9" s="1"/>
  <c r="AZ14" i="9"/>
  <c r="DR14" i="9" s="1"/>
  <c r="AZ15" i="9"/>
  <c r="DR15" i="9" s="1"/>
  <c r="BA16" i="9"/>
  <c r="DS16" i="9" s="1"/>
  <c r="BB17" i="9"/>
  <c r="DT17" i="9" s="1"/>
  <c r="AY18" i="9"/>
  <c r="DQ18" i="9" s="1"/>
  <c r="AZ19" i="9"/>
  <c r="DR19" i="9" s="1"/>
  <c r="AY20" i="9"/>
  <c r="BA21" i="9"/>
  <c r="DS21" i="9" s="1"/>
  <c r="AY22" i="9"/>
  <c r="DQ22" i="9" s="1"/>
  <c r="BA23" i="9"/>
  <c r="DS23" i="9" s="1"/>
  <c r="AY24" i="9"/>
  <c r="DQ24" i="9" s="1"/>
  <c r="AZ25" i="9"/>
  <c r="DR25" i="9" s="1"/>
  <c r="AZ26" i="9"/>
  <c r="BB27" i="9"/>
  <c r="BA28" i="9"/>
  <c r="AY29" i="9"/>
  <c r="DQ29" i="9" s="1"/>
  <c r="AY30" i="9"/>
  <c r="DQ30" i="9" s="1"/>
  <c r="AY31" i="9"/>
  <c r="DQ31" i="9" s="1"/>
  <c r="AY32" i="9"/>
  <c r="BB33" i="9"/>
  <c r="DT33" i="9" s="1"/>
  <c r="BB34" i="9"/>
  <c r="DT34" i="9" s="1"/>
  <c r="BA35" i="9"/>
  <c r="BA36" i="9"/>
  <c r="BA37" i="9"/>
  <c r="AZ38" i="9"/>
  <c r="AY39" i="9"/>
  <c r="BB40" i="9"/>
  <c r="BA41" i="9"/>
  <c r="DS41" i="9" s="1"/>
  <c r="AZ42" i="9"/>
  <c r="BA43" i="9"/>
  <c r="AZ44" i="9"/>
  <c r="AY45" i="9"/>
  <c r="AY46" i="9"/>
  <c r="BA47" i="9"/>
  <c r="BA48" i="9"/>
  <c r="AX49" i="9"/>
  <c r="BB49" i="9"/>
  <c r="AY50" i="9"/>
  <c r="BB51" i="9"/>
  <c r="DT51" i="9" s="1"/>
  <c r="AY52" i="9"/>
  <c r="BB53" i="9"/>
  <c r="BA54" i="9"/>
  <c r="BA55" i="9"/>
  <c r="DS55" i="9" s="1"/>
  <c r="BA56" i="9"/>
  <c r="BB57" i="9"/>
  <c r="DT57" i="9" s="1"/>
  <c r="AZ888" i="9"/>
  <c r="BA919" i="9"/>
  <c r="BB923" i="9"/>
  <c r="DT923" i="9" s="1"/>
  <c r="AY929" i="9"/>
  <c r="BA943" i="9"/>
  <c r="AZ944" i="9"/>
  <c r="BA947" i="9"/>
  <c r="AZ948" i="9"/>
  <c r="BA951" i="9"/>
  <c r="AZ952" i="9"/>
  <c r="BA955" i="9"/>
  <c r="AZ956" i="9"/>
  <c r="BB966" i="9"/>
  <c r="DT966" i="9" s="1"/>
  <c r="AY970" i="9"/>
  <c r="AY971" i="9"/>
  <c r="AY972" i="9"/>
  <c r="AY973" i="9"/>
  <c r="AY974" i="9"/>
  <c r="AY975" i="9"/>
  <c r="AY976" i="9"/>
  <c r="AY977" i="9"/>
  <c r="BB978" i="9"/>
  <c r="AY979" i="9"/>
  <c r="BB980" i="9"/>
  <c r="AY981" i="9"/>
  <c r="BB982" i="9"/>
  <c r="AY983" i="9"/>
  <c r="BB984" i="9"/>
  <c r="AY985" i="9"/>
  <c r="BB986" i="9"/>
  <c r="AY987" i="9"/>
  <c r="AY988" i="9"/>
  <c r="AY989" i="9"/>
  <c r="AY990" i="9"/>
  <c r="AY991" i="9"/>
  <c r="AY992" i="9"/>
  <c r="AY993" i="9"/>
  <c r="AY994" i="9"/>
  <c r="AY995" i="9"/>
  <c r="AY996" i="9"/>
  <c r="AY997" i="9"/>
  <c r="AY998" i="9"/>
  <c r="AY999" i="9"/>
  <c r="AY1000" i="9"/>
  <c r="AY1001" i="9"/>
  <c r="AY1002" i="9"/>
  <c r="AY1003" i="9"/>
  <c r="AY1004" i="9"/>
  <c r="AY1005" i="9"/>
  <c r="AY1006" i="9"/>
  <c r="AY1007" i="9"/>
  <c r="AY1008" i="9"/>
  <c r="AY1009" i="9"/>
  <c r="AY1010" i="9"/>
  <c r="AY1011" i="9"/>
  <c r="AY1012" i="9"/>
  <c r="AY1013" i="9"/>
  <c r="AY1014" i="9"/>
  <c r="AY1015" i="9"/>
  <c r="AY1016" i="9"/>
  <c r="AY1017" i="9"/>
  <c r="BB10" i="9"/>
  <c r="DT10" i="9" s="1"/>
  <c r="AX11" i="9"/>
  <c r="BB11" i="9"/>
  <c r="AY12" i="9"/>
  <c r="DQ12" i="9" s="1"/>
  <c r="AZ13" i="9"/>
  <c r="DR13" i="9" s="1"/>
  <c r="BA14" i="9"/>
  <c r="DS14" i="9" s="1"/>
  <c r="BA15" i="9"/>
  <c r="DS15" i="9" s="1"/>
  <c r="BB16" i="9"/>
  <c r="DT16" i="9" s="1"/>
  <c r="AY17" i="9"/>
  <c r="DQ17" i="9" s="1"/>
  <c r="AZ18" i="9"/>
  <c r="DR18" i="9" s="1"/>
  <c r="BA19" i="9"/>
  <c r="DS19" i="9" s="1"/>
  <c r="AZ20" i="9"/>
  <c r="BB21" i="9"/>
  <c r="DT21" i="9" s="1"/>
  <c r="AZ22" i="9"/>
  <c r="DR22" i="9" s="1"/>
  <c r="BB23" i="9"/>
  <c r="DT23" i="9" s="1"/>
  <c r="AZ24" i="9"/>
  <c r="DR24" i="9" s="1"/>
  <c r="BA25" i="9"/>
  <c r="DS25" i="9" s="1"/>
  <c r="BA26" i="9"/>
  <c r="AY27" i="9"/>
  <c r="BB28" i="9"/>
  <c r="AZ29" i="9"/>
  <c r="DR29" i="9" s="1"/>
  <c r="AZ30" i="9"/>
  <c r="DR30" i="9" s="1"/>
  <c r="AZ31" i="9"/>
  <c r="DR31" i="9" s="1"/>
  <c r="AZ32" i="9"/>
  <c r="AY33" i="9"/>
  <c r="DQ33" i="9" s="1"/>
  <c r="AY34" i="9"/>
  <c r="DQ34" i="9" s="1"/>
  <c r="AZ928" i="9"/>
  <c r="BA941" i="9"/>
  <c r="AZ942" i="9"/>
  <c r="AY960" i="9"/>
  <c r="AZ964" i="9"/>
  <c r="BB967" i="9"/>
  <c r="BB970" i="9"/>
  <c r="BB971" i="9"/>
  <c r="BB972" i="9"/>
  <c r="BB973" i="9"/>
  <c r="BB974" i="9"/>
  <c r="BB975" i="9"/>
  <c r="BB976" i="9"/>
  <c r="AZ977" i="9"/>
  <c r="AZ979" i="9"/>
  <c r="AZ981" i="9"/>
  <c r="AZ983" i="9"/>
  <c r="AZ985" i="9"/>
  <c r="AZ987" i="9"/>
  <c r="AZ988" i="9"/>
  <c r="AZ989" i="9"/>
  <c r="AZ990" i="9"/>
  <c r="AZ991" i="9"/>
  <c r="AZ992" i="9"/>
  <c r="AZ993" i="9"/>
  <c r="AZ994" i="9"/>
  <c r="AZ995" i="9"/>
  <c r="AZ996" i="9"/>
  <c r="AZ997" i="9"/>
  <c r="AZ998" i="9"/>
  <c r="AZ999" i="9"/>
  <c r="AZ1000" i="9"/>
  <c r="AZ1001" i="9"/>
  <c r="AZ1002" i="9"/>
  <c r="AZ1003" i="9"/>
  <c r="AZ1004" i="9"/>
  <c r="AZ1005" i="9"/>
  <c r="AZ1006" i="9"/>
  <c r="AZ1007" i="9"/>
  <c r="AZ1008" i="9"/>
  <c r="AZ1009" i="9"/>
  <c r="AZ1010" i="9"/>
  <c r="AZ1011" i="9"/>
  <c r="AZ1012" i="9"/>
  <c r="AZ1013" i="9"/>
  <c r="AZ1014" i="9"/>
  <c r="AZ1015" i="9"/>
  <c r="AZ1016" i="9"/>
  <c r="AZ1017" i="9"/>
  <c r="BA8" i="9"/>
  <c r="DS8" i="9" s="1"/>
  <c r="AY11" i="9"/>
  <c r="AZ12" i="9"/>
  <c r="DR12" i="9" s="1"/>
  <c r="BA13" i="9"/>
  <c r="DS13" i="9" s="1"/>
  <c r="AX14" i="9"/>
  <c r="DP14" i="9" s="1"/>
  <c r="BB14" i="9"/>
  <c r="DT14" i="9" s="1"/>
  <c r="BB15" i="9"/>
  <c r="DT15" i="9" s="1"/>
  <c r="AY16" i="9"/>
  <c r="DQ16" i="9" s="1"/>
  <c r="AZ17" i="9"/>
  <c r="DR17" i="9" s="1"/>
  <c r="BA18" i="9"/>
  <c r="DS18" i="9" s="1"/>
  <c r="BB19" i="9"/>
  <c r="DT19" i="9" s="1"/>
  <c r="BA20" i="9"/>
  <c r="AY21" i="9"/>
  <c r="DQ21" i="9" s="1"/>
  <c r="BA22" i="9"/>
  <c r="DS22" i="9" s="1"/>
  <c r="AY23" i="9"/>
  <c r="DQ23" i="9" s="1"/>
  <c r="BA24" i="9"/>
  <c r="DS24" i="9" s="1"/>
  <c r="BB25" i="9"/>
  <c r="DT25" i="9" s="1"/>
  <c r="BB26" i="9"/>
  <c r="AZ27" i="9"/>
  <c r="AY28" i="9"/>
  <c r="BA29" i="9"/>
  <c r="DS29" i="9" s="1"/>
  <c r="BA30" i="9"/>
  <c r="DS30" i="9" s="1"/>
  <c r="BA31" i="9"/>
  <c r="DS31" i="9" s="1"/>
  <c r="BA32" i="9"/>
  <c r="AZ33" i="9"/>
  <c r="DR33" i="9" s="1"/>
  <c r="AZ34" i="9"/>
  <c r="DR34" i="9" s="1"/>
  <c r="AY35" i="9"/>
  <c r="AY36" i="9"/>
  <c r="AY37" i="9"/>
  <c r="BB38" i="9"/>
  <c r="BA39" i="9"/>
  <c r="AZ40" i="9"/>
  <c r="AY41" i="9"/>
  <c r="DQ41" i="9" s="1"/>
  <c r="BB42" i="9"/>
  <c r="AY43" i="9"/>
  <c r="BB44" i="9"/>
  <c r="BA45" i="9"/>
  <c r="BA46" i="9"/>
  <c r="AY47" i="9"/>
  <c r="AY48" i="9"/>
  <c r="AZ49" i="9"/>
  <c r="BA50" i="9"/>
  <c r="AZ51" i="9"/>
  <c r="DR51" i="9" s="1"/>
  <c r="BA52" i="9"/>
  <c r="AZ53" i="9"/>
  <c r="AY54" i="9"/>
  <c r="AY55" i="9"/>
  <c r="DQ55" i="9" s="1"/>
  <c r="AY56" i="9"/>
  <c r="AZ57" i="9"/>
  <c r="DR57" i="9" s="1"/>
  <c r="AY891" i="9"/>
  <c r="BA935" i="9"/>
  <c r="DS935" i="9" s="1"/>
  <c r="BA945" i="9"/>
  <c r="AZ946" i="9"/>
  <c r="BA949" i="9"/>
  <c r="AZ950" i="9"/>
  <c r="BA953" i="9"/>
  <c r="AZ954" i="9"/>
  <c r="BA957" i="9"/>
  <c r="AY959" i="9"/>
  <c r="AZ963" i="9"/>
  <c r="AZ965" i="9"/>
  <c r="AY978" i="9"/>
  <c r="BB979" i="9"/>
  <c r="AY986" i="9"/>
  <c r="BA988" i="9"/>
  <c r="BA990" i="9"/>
  <c r="BA992" i="9"/>
  <c r="BA997" i="9"/>
  <c r="BA1001" i="9"/>
  <c r="BA1005" i="9"/>
  <c r="BA1009" i="9"/>
  <c r="BA1013" i="9"/>
  <c r="BA1017" i="9"/>
  <c r="AZ11" i="9"/>
  <c r="AY14" i="9"/>
  <c r="DQ14" i="9" s="1"/>
  <c r="AY15" i="9"/>
  <c r="DQ15" i="9" s="1"/>
  <c r="BA17" i="9"/>
  <c r="DS17" i="9" s="1"/>
  <c r="BB20" i="9"/>
  <c r="BB24" i="9"/>
  <c r="DT24" i="9" s="1"/>
  <c r="BB30" i="9"/>
  <c r="DT30" i="9" s="1"/>
  <c r="BA33" i="9"/>
  <c r="DS33" i="9" s="1"/>
  <c r="AZ35" i="9"/>
  <c r="AZ36" i="9"/>
  <c r="AZ37" i="9"/>
  <c r="AZ39" i="9"/>
  <c r="BB41" i="9"/>
  <c r="DT41" i="9" s="1"/>
  <c r="AY42" i="9"/>
  <c r="AZ43" i="9"/>
  <c r="BB45" i="9"/>
  <c r="AZ48" i="9"/>
  <c r="AZ54" i="9"/>
  <c r="AY58" i="9"/>
  <c r="DQ58" i="9" s="1"/>
  <c r="AZ59" i="9"/>
  <c r="DR59" i="9" s="1"/>
  <c r="BA60" i="9"/>
  <c r="BA61" i="9"/>
  <c r="AY62" i="9"/>
  <c r="DQ62" i="9" s="1"/>
  <c r="BA63" i="9"/>
  <c r="DS63" i="9" s="1"/>
  <c r="BB64" i="9"/>
  <c r="AZ65" i="9"/>
  <c r="AY66" i="9"/>
  <c r="DQ66" i="9" s="1"/>
  <c r="BB67" i="9"/>
  <c r="AY68" i="9"/>
  <c r="BB69" i="9"/>
  <c r="AY70" i="9"/>
  <c r="DQ70" i="9" s="1"/>
  <c r="BA71" i="9"/>
  <c r="DS71" i="9" s="1"/>
  <c r="BB72" i="9"/>
  <c r="BB73" i="9"/>
  <c r="AZ74" i="9"/>
  <c r="AY75" i="9"/>
  <c r="AY76" i="9"/>
  <c r="AY77" i="9"/>
  <c r="AY78" i="9"/>
  <c r="BA79" i="9"/>
  <c r="AZ80" i="9"/>
  <c r="AZ936" i="9"/>
  <c r="AZ962" i="9"/>
  <c r="AY984" i="9"/>
  <c r="BB985" i="9"/>
  <c r="BA994" i="9"/>
  <c r="BA998" i="9"/>
  <c r="BA1002" i="9"/>
  <c r="BA1006" i="9"/>
  <c r="BA1010" i="9"/>
  <c r="BA1014" i="9"/>
  <c r="BB8" i="9"/>
  <c r="DT8" i="9" s="1"/>
  <c r="BB22" i="9"/>
  <c r="DT22" i="9" s="1"/>
  <c r="AY25" i="9"/>
  <c r="DQ25" i="9" s="1"/>
  <c r="AY26" i="9"/>
  <c r="AZ28" i="9"/>
  <c r="BB32" i="9"/>
  <c r="BB35" i="9"/>
  <c r="BB36" i="9"/>
  <c r="BB37" i="9"/>
  <c r="BB39" i="9"/>
  <c r="BA42" i="9"/>
  <c r="BB43" i="9"/>
  <c r="AZ46" i="9"/>
  <c r="BB48" i="9"/>
  <c r="AY49" i="9"/>
  <c r="AZ50" i="9"/>
  <c r="AY51" i="9"/>
  <c r="DQ51" i="9" s="1"/>
  <c r="AZ52" i="9"/>
  <c r="AY53" i="9"/>
  <c r="BB54" i="9"/>
  <c r="AY57" i="9"/>
  <c r="DQ57" i="9" s="1"/>
  <c r="AZ58" i="9"/>
  <c r="DR58" i="9" s="1"/>
  <c r="BA59" i="9"/>
  <c r="DS59" i="9" s="1"/>
  <c r="BB60" i="9"/>
  <c r="BB61" i="9"/>
  <c r="AZ62" i="9"/>
  <c r="DR62" i="9" s="1"/>
  <c r="BB63" i="9"/>
  <c r="DT63" i="9" s="1"/>
  <c r="AY64" i="9"/>
  <c r="BA65" i="9"/>
  <c r="AZ66" i="9"/>
  <c r="DR66" i="9" s="1"/>
  <c r="AY67" i="9"/>
  <c r="AZ68" i="9"/>
  <c r="AY69" i="9"/>
  <c r="AZ70" i="9"/>
  <c r="DR70" i="9" s="1"/>
  <c r="BB71" i="9"/>
  <c r="DT71" i="9" s="1"/>
  <c r="AY72" i="9"/>
  <c r="AY73" i="9"/>
  <c r="BA74" i="9"/>
  <c r="AZ75" i="9"/>
  <c r="AZ76" i="9"/>
  <c r="AZ77" i="9"/>
  <c r="AZ78" i="9"/>
  <c r="BB79" i="9"/>
  <c r="BA80" i="9"/>
  <c r="BA81" i="9"/>
  <c r="AZ82" i="9"/>
  <c r="BB83" i="9"/>
  <c r="DT83" i="9" s="1"/>
  <c r="AZ84" i="9"/>
  <c r="DR84" i="9" s="1"/>
  <c r="AZ85" i="9"/>
  <c r="DR85" i="9" s="1"/>
  <c r="AY86" i="9"/>
  <c r="BA87" i="9"/>
  <c r="BA88" i="9"/>
  <c r="BA89" i="9"/>
  <c r="BB90" i="9"/>
  <c r="AZ91" i="9"/>
  <c r="AY92" i="9"/>
  <c r="AY93" i="9"/>
  <c r="BB94" i="9"/>
  <c r="BA95" i="9"/>
  <c r="BA96" i="9"/>
  <c r="BA97" i="9"/>
  <c r="AZ98" i="9"/>
  <c r="DR98" i="9" s="1"/>
  <c r="AZ99" i="9"/>
  <c r="AY100" i="9"/>
  <c r="DQ100" i="9" s="1"/>
  <c r="AY101" i="9"/>
  <c r="DQ101" i="9" s="1"/>
  <c r="BB102" i="9"/>
  <c r="BB103" i="9"/>
  <c r="AY104" i="9"/>
  <c r="DQ104" i="9" s="1"/>
  <c r="AY105" i="9"/>
  <c r="DQ105" i="9" s="1"/>
  <c r="BB106" i="9"/>
  <c r="AZ107" i="9"/>
  <c r="AZ108" i="9"/>
  <c r="DR108" i="9" s="1"/>
  <c r="AZ109" i="9"/>
  <c r="DR109" i="9" s="1"/>
  <c r="BB110" i="9"/>
  <c r="BB111" i="9"/>
  <c r="AZ112" i="9"/>
  <c r="DR112" i="9" s="1"/>
  <c r="AZ113" i="9"/>
  <c r="DR113" i="9" s="1"/>
  <c r="BB114" i="9"/>
  <c r="BA115" i="9"/>
  <c r="BA116" i="9"/>
  <c r="BA117" i="9"/>
  <c r="BB118" i="9"/>
  <c r="AZ119" i="9"/>
  <c r="BA120" i="9"/>
  <c r="BB121" i="9"/>
  <c r="AY122" i="9"/>
  <c r="AZ123" i="9"/>
  <c r="AY124" i="9"/>
  <c r="AZ125" i="9"/>
  <c r="BB126" i="9"/>
  <c r="BB127" i="9"/>
  <c r="BA128" i="9"/>
  <c r="BA129" i="9"/>
  <c r="BA130" i="9"/>
  <c r="BA131" i="9"/>
  <c r="DS131" i="9" s="1"/>
  <c r="AY132" i="9"/>
  <c r="DQ132" i="9" s="1"/>
  <c r="AZ133" i="9"/>
  <c r="DR133" i="9" s="1"/>
  <c r="BA134" i="9"/>
  <c r="DS134" i="9" s="1"/>
  <c r="BB135" i="9"/>
  <c r="DT135" i="9" s="1"/>
  <c r="AZ136" i="9"/>
  <c r="DR136" i="9" s="1"/>
  <c r="BA137" i="9"/>
  <c r="DS137" i="9" s="1"/>
  <c r="BB138" i="9"/>
  <c r="DT138" i="9" s="1"/>
  <c r="AY139" i="9"/>
  <c r="DQ139" i="9" s="1"/>
  <c r="BA140" i="9"/>
  <c r="DS140" i="9" s="1"/>
  <c r="AY141" i="9"/>
  <c r="DQ141" i="9" s="1"/>
  <c r="AZ142" i="9"/>
  <c r="AY143" i="9"/>
  <c r="DQ143" i="9" s="1"/>
  <c r="BB144" i="9"/>
  <c r="DT144" i="9" s="1"/>
  <c r="AZ145" i="9"/>
  <c r="DR145" i="9" s="1"/>
  <c r="BB146" i="9"/>
  <c r="BA147" i="9"/>
  <c r="BB148" i="9"/>
  <c r="DT148" i="9" s="1"/>
  <c r="AY149" i="9"/>
  <c r="DQ149" i="9" s="1"/>
  <c r="BB150" i="9"/>
  <c r="BB151" i="9"/>
  <c r="AY152" i="9"/>
  <c r="DQ152" i="9" s="1"/>
  <c r="AZ153" i="9"/>
  <c r="BA154" i="9"/>
  <c r="AY155" i="9"/>
  <c r="DQ155" i="9" s="1"/>
  <c r="AY156" i="9"/>
  <c r="AZ157" i="9"/>
  <c r="BA158" i="9"/>
  <c r="AY159" i="9"/>
  <c r="DQ159" i="9" s="1"/>
  <c r="BA160" i="9"/>
  <c r="BB161" i="9"/>
  <c r="AY162" i="9"/>
  <c r="BA163" i="9"/>
  <c r="DS163" i="9" s="1"/>
  <c r="AZ164" i="9"/>
  <c r="BA165" i="9"/>
  <c r="AX166" i="9"/>
  <c r="BB166" i="9"/>
  <c r="AZ167" i="9"/>
  <c r="DR167" i="9" s="1"/>
  <c r="BA168" i="9"/>
  <c r="BB169" i="9"/>
  <c r="AY170" i="9"/>
  <c r="BA171" i="9"/>
  <c r="DS171" i="9" s="1"/>
  <c r="BB172" i="9"/>
  <c r="AY173" i="9"/>
  <c r="AZ174" i="9"/>
  <c r="BB175" i="9"/>
  <c r="DT175" i="9" s="1"/>
  <c r="AZ176" i="9"/>
  <c r="BA177" i="9"/>
  <c r="AX178" i="9"/>
  <c r="BB178" i="9"/>
  <c r="AZ179" i="9"/>
  <c r="DR179" i="9" s="1"/>
  <c r="AY180" i="9"/>
  <c r="AZ181" i="9"/>
  <c r="BA182" i="9"/>
  <c r="AY183" i="9"/>
  <c r="DQ183" i="9" s="1"/>
  <c r="AZ184" i="9"/>
  <c r="BA185" i="9"/>
  <c r="AX186" i="9"/>
  <c r="BB186" i="9"/>
  <c r="BB187" i="9"/>
  <c r="DT187" i="9" s="1"/>
  <c r="BB188" i="9"/>
  <c r="AY189" i="9"/>
  <c r="AZ190" i="9"/>
  <c r="BA191" i="9"/>
  <c r="DS191" i="9" s="1"/>
  <c r="BA192" i="9"/>
  <c r="AZ193" i="9"/>
  <c r="BA194" i="9"/>
  <c r="BB195" i="9"/>
  <c r="DT195" i="9" s="1"/>
  <c r="AZ196" i="9"/>
  <c r="AY197" i="9"/>
  <c r="BA198" i="9"/>
  <c r="AY199" i="9"/>
  <c r="DQ199" i="9" s="1"/>
  <c r="AZ200" i="9"/>
  <c r="BB201" i="9"/>
  <c r="DT201" i="9" s="1"/>
  <c r="BB202" i="9"/>
  <c r="AY203" i="9"/>
  <c r="DQ203" i="9" s="1"/>
  <c r="AX204" i="9"/>
  <c r="BB204" i="9"/>
  <c r="BB205" i="9"/>
  <c r="AZ206" i="9"/>
  <c r="BB207" i="9"/>
  <c r="AY208" i="9"/>
  <c r="AZ209" i="9"/>
  <c r="BB210" i="9"/>
  <c r="DT210" i="9" s="1"/>
  <c r="AY211" i="9"/>
  <c r="AY212" i="9"/>
  <c r="AZ213" i="9"/>
  <c r="BB214" i="9"/>
  <c r="DT214" i="9" s="1"/>
  <c r="AZ215" i="9"/>
  <c r="BA216" i="9"/>
  <c r="AX217" i="9"/>
  <c r="BB217" i="9"/>
  <c r="AZ218" i="9"/>
  <c r="DR218" i="9" s="1"/>
  <c r="BA219" i="9"/>
  <c r="BA220" i="9"/>
  <c r="AX221" i="9"/>
  <c r="BB221" i="9"/>
  <c r="AY222" i="9"/>
  <c r="BA223" i="9"/>
  <c r="DS223" i="9" s="1"/>
  <c r="BB224" i="9"/>
  <c r="DT224" i="9" s="1"/>
  <c r="AY225" i="9"/>
  <c r="DQ225" i="9" s="1"/>
  <c r="AZ226" i="9"/>
  <c r="DR226" i="9" s="1"/>
  <c r="BA227" i="9"/>
  <c r="DS227" i="9" s="1"/>
  <c r="BB228" i="9"/>
  <c r="DT228" i="9" s="1"/>
  <c r="AY229" i="9"/>
  <c r="DQ229" i="9" s="1"/>
  <c r="BA230" i="9"/>
  <c r="DS230" i="9" s="1"/>
  <c r="AY231" i="9"/>
  <c r="DQ231" i="9" s="1"/>
  <c r="BA232" i="9"/>
  <c r="DS232" i="9" s="1"/>
  <c r="AY233" i="9"/>
  <c r="DQ233" i="9" s="1"/>
  <c r="BA234" i="9"/>
  <c r="DS234" i="9" s="1"/>
  <c r="AY235" i="9"/>
  <c r="DQ235" i="9" s="1"/>
  <c r="BA236" i="9"/>
  <c r="DS236" i="9" s="1"/>
  <c r="BA910" i="9"/>
  <c r="BA931" i="9"/>
  <c r="AZ961" i="9"/>
  <c r="AY982" i="9"/>
  <c r="BB983" i="9"/>
  <c r="BA987" i="9"/>
  <c r="BA989" i="9"/>
  <c r="BA991" i="9"/>
  <c r="BA993" i="9"/>
  <c r="BA995" i="9"/>
  <c r="BA999" i="9"/>
  <c r="BA1003" i="9"/>
  <c r="BA1007" i="9"/>
  <c r="BA1011" i="9"/>
  <c r="BA1015" i="9"/>
  <c r="BA9" i="9"/>
  <c r="DS9" i="9" s="1"/>
  <c r="AZ16" i="9"/>
  <c r="DR16" i="9" s="1"/>
  <c r="BB18" i="9"/>
  <c r="DT18" i="9" s="1"/>
  <c r="AZ23" i="9"/>
  <c r="DR23" i="9" s="1"/>
  <c r="AY38" i="9"/>
  <c r="AY40" i="9"/>
  <c r="AY44" i="9"/>
  <c r="BB46" i="9"/>
  <c r="AZ47" i="9"/>
  <c r="BA49" i="9"/>
  <c r="BB50" i="9"/>
  <c r="BA51" i="9"/>
  <c r="DS51" i="9" s="1"/>
  <c r="BB52" i="9"/>
  <c r="BA53" i="9"/>
  <c r="AZ55" i="9"/>
  <c r="DR55" i="9" s="1"/>
  <c r="AZ56" i="9"/>
  <c r="BA57" i="9"/>
  <c r="DS57" i="9" s="1"/>
  <c r="BA58" i="9"/>
  <c r="DS58" i="9" s="1"/>
  <c r="AX59" i="9"/>
  <c r="DP59" i="9" s="1"/>
  <c r="BB59" i="9"/>
  <c r="DT59" i="9" s="1"/>
  <c r="AY60" i="9"/>
  <c r="AY61" i="9"/>
  <c r="BA62" i="9"/>
  <c r="DS62" i="9" s="1"/>
  <c r="AY63" i="9"/>
  <c r="DQ63" i="9" s="1"/>
  <c r="AZ64" i="9"/>
  <c r="AX65" i="9"/>
  <c r="BB65" i="9"/>
  <c r="BA66" i="9"/>
  <c r="DS66" i="9" s="1"/>
  <c r="AZ67" i="9"/>
  <c r="BA68" i="9"/>
  <c r="AZ69" i="9"/>
  <c r="BA70" i="9"/>
  <c r="DS70" i="9" s="1"/>
  <c r="AY71" i="9"/>
  <c r="DQ71" i="9" s="1"/>
  <c r="AZ72" i="9"/>
  <c r="AZ73" i="9"/>
  <c r="BB74" i="9"/>
  <c r="BA75" i="9"/>
  <c r="BA76" i="9"/>
  <c r="BA77" i="9"/>
  <c r="BA78" i="9"/>
  <c r="AY79" i="9"/>
  <c r="BB80" i="9"/>
  <c r="BB81" i="9"/>
  <c r="BA82" i="9"/>
  <c r="AY83" i="9"/>
  <c r="DQ83" i="9" s="1"/>
  <c r="BA84" i="9"/>
  <c r="DS84" i="9" s="1"/>
  <c r="BA85" i="9"/>
  <c r="DS85" i="9" s="1"/>
  <c r="AZ86" i="9"/>
  <c r="BB87" i="9"/>
  <c r="BB88" i="9"/>
  <c r="BB89" i="9"/>
  <c r="AY90" i="9"/>
  <c r="BA91" i="9"/>
  <c r="AZ92" i="9"/>
  <c r="AZ93" i="9"/>
  <c r="AY94" i="9"/>
  <c r="BB95" i="9"/>
  <c r="BB96" i="9"/>
  <c r="BB97" i="9"/>
  <c r="BA98" i="9"/>
  <c r="DS98" i="9" s="1"/>
  <c r="BA99" i="9"/>
  <c r="AZ100" i="9"/>
  <c r="DR100" i="9" s="1"/>
  <c r="AZ101" i="9"/>
  <c r="DR101" i="9" s="1"/>
  <c r="AY102" i="9"/>
  <c r="AY103" i="9"/>
  <c r="AZ104" i="9"/>
  <c r="DR104" i="9" s="1"/>
  <c r="AZ105" i="9"/>
  <c r="DR105" i="9" s="1"/>
  <c r="AY106" i="9"/>
  <c r="BA107" i="9"/>
  <c r="BA108" i="9"/>
  <c r="DS108" i="9" s="1"/>
  <c r="BA109" i="9"/>
  <c r="DS109" i="9" s="1"/>
  <c r="AY110" i="9"/>
  <c r="AY111" i="9"/>
  <c r="BA112" i="9"/>
  <c r="DS112" i="9" s="1"/>
  <c r="BA113" i="9"/>
  <c r="DS113" i="9" s="1"/>
  <c r="AY114" i="9"/>
  <c r="BB115" i="9"/>
  <c r="BB116" i="9"/>
  <c r="BB117" i="9"/>
  <c r="AY118" i="9"/>
  <c r="BA119" i="9"/>
  <c r="BB120" i="9"/>
  <c r="AY121" i="9"/>
  <c r="AZ122" i="9"/>
  <c r="BA123" i="9"/>
  <c r="AZ124" i="9"/>
  <c r="BA125" i="9"/>
  <c r="AY126" i="9"/>
  <c r="AY127" i="9"/>
  <c r="BB128" i="9"/>
  <c r="BB129" i="9"/>
  <c r="AX130" i="9"/>
  <c r="BB130" i="9"/>
  <c r="BB131" i="9"/>
  <c r="DT131" i="9" s="1"/>
  <c r="AZ132" i="9"/>
  <c r="DR132" i="9" s="1"/>
  <c r="BA133" i="9"/>
  <c r="DS133" i="9" s="1"/>
  <c r="BB134" i="9"/>
  <c r="DT134" i="9" s="1"/>
  <c r="AY135" i="9"/>
  <c r="DQ135" i="9" s="1"/>
  <c r="BA136" i="9"/>
  <c r="DS136" i="9" s="1"/>
  <c r="BB137" i="9"/>
  <c r="DT137" i="9" s="1"/>
  <c r="AY138" i="9"/>
  <c r="DQ138" i="9" s="1"/>
  <c r="AZ139" i="9"/>
  <c r="DR139" i="9" s="1"/>
  <c r="BB140" i="9"/>
  <c r="DT140" i="9" s="1"/>
  <c r="AZ141" i="9"/>
  <c r="DR141" i="9" s="1"/>
  <c r="BA142" i="9"/>
  <c r="AZ143" i="9"/>
  <c r="DR143" i="9" s="1"/>
  <c r="AY144" i="9"/>
  <c r="DQ144" i="9" s="1"/>
  <c r="BA145" i="9"/>
  <c r="DS145" i="9" s="1"/>
  <c r="AY146" i="9"/>
  <c r="AX147" i="9"/>
  <c r="BB147" i="9"/>
  <c r="AY148" i="9"/>
  <c r="DQ148" i="9" s="1"/>
  <c r="AZ149" i="9"/>
  <c r="DR149" i="9" s="1"/>
  <c r="AY150" i="9"/>
  <c r="AY151" i="9"/>
  <c r="AZ152" i="9"/>
  <c r="DR152" i="9" s="1"/>
  <c r="BA153" i="9"/>
  <c r="AX154" i="9"/>
  <c r="BB154" i="9"/>
  <c r="AZ155" i="9"/>
  <c r="DR155" i="9" s="1"/>
  <c r="AZ156" i="9"/>
  <c r="BA157" i="9"/>
  <c r="AX158" i="9"/>
  <c r="BB158" i="9"/>
  <c r="BA939" i="9"/>
  <c r="AZ940" i="9"/>
  <c r="BB969" i="9"/>
  <c r="BB977" i="9"/>
  <c r="BA996" i="9"/>
  <c r="BA1012" i="9"/>
  <c r="AY19" i="9"/>
  <c r="DQ19" i="9" s="1"/>
  <c r="BB29" i="9"/>
  <c r="DT29" i="9" s="1"/>
  <c r="AY59" i="9"/>
  <c r="DQ59" i="9" s="1"/>
  <c r="BB62" i="9"/>
  <c r="DT62" i="9" s="1"/>
  <c r="BB68" i="9"/>
  <c r="BB70" i="9"/>
  <c r="DT70" i="9" s="1"/>
  <c r="AY74" i="9"/>
  <c r="BB77" i="9"/>
  <c r="AZ79" i="9"/>
  <c r="AZ81" i="9"/>
  <c r="AY82" i="9"/>
  <c r="BA83" i="9"/>
  <c r="DS83" i="9" s="1"/>
  <c r="AY85" i="9"/>
  <c r="DQ85" i="9" s="1"/>
  <c r="AZ87" i="9"/>
  <c r="AZ88" i="9"/>
  <c r="AZ89" i="9"/>
  <c r="BB93" i="9"/>
  <c r="AZ94" i="9"/>
  <c r="AY96" i="9"/>
  <c r="BB98" i="9"/>
  <c r="DT98" i="9" s="1"/>
  <c r="BA100" i="9"/>
  <c r="DS100" i="9" s="1"/>
  <c r="BA105" i="9"/>
  <c r="DS105" i="9" s="1"/>
  <c r="AZ106" i="9"/>
  <c r="AZ110" i="9"/>
  <c r="AZ111" i="9"/>
  <c r="AY116" i="9"/>
  <c r="AY120" i="9"/>
  <c r="AZ121" i="9"/>
  <c r="BA124" i="9"/>
  <c r="BB125" i="9"/>
  <c r="BB133" i="9"/>
  <c r="DT133" i="9" s="1"/>
  <c r="AZ134" i="9"/>
  <c r="DR134" i="9" s="1"/>
  <c r="AZ135" i="9"/>
  <c r="DR135" i="9" s="1"/>
  <c r="BB136" i="9"/>
  <c r="DT136" i="9" s="1"/>
  <c r="AZ137" i="9"/>
  <c r="DR137" i="9" s="1"/>
  <c r="AZ138" i="9"/>
  <c r="DR138" i="9" s="1"/>
  <c r="BA139" i="9"/>
  <c r="DS139" i="9" s="1"/>
  <c r="AZ146" i="9"/>
  <c r="AY147" i="9"/>
  <c r="BA150" i="9"/>
  <c r="BA151" i="9"/>
  <c r="BB152" i="9"/>
  <c r="DT152" i="9" s="1"/>
  <c r="AZ154" i="9"/>
  <c r="BB155" i="9"/>
  <c r="DT155" i="9" s="1"/>
  <c r="AY157" i="9"/>
  <c r="BB159" i="9"/>
  <c r="DT159" i="9" s="1"/>
  <c r="AY160" i="9"/>
  <c r="AY161" i="9"/>
  <c r="BA162" i="9"/>
  <c r="AZ163" i="9"/>
  <c r="DR163" i="9" s="1"/>
  <c r="BA164" i="9"/>
  <c r="BB165" i="9"/>
  <c r="BB167" i="9"/>
  <c r="DT167" i="9" s="1"/>
  <c r="BB168" i="9"/>
  <c r="BA169" i="9"/>
  <c r="AX170" i="9"/>
  <c r="AZ172" i="9"/>
  <c r="BA173" i="9"/>
  <c r="AY174" i="9"/>
  <c r="AY175" i="9"/>
  <c r="DQ175" i="9" s="1"/>
  <c r="AY176" i="9"/>
  <c r="AZ177" i="9"/>
  <c r="BA178" i="9"/>
  <c r="BA179" i="9"/>
  <c r="DS179" i="9" s="1"/>
  <c r="BB180" i="9"/>
  <c r="AY181" i="9"/>
  <c r="BB182" i="9"/>
  <c r="BA183" i="9"/>
  <c r="DS183" i="9" s="1"/>
  <c r="BB184" i="9"/>
  <c r="BB185" i="9"/>
  <c r="AZ187" i="9"/>
  <c r="DR187" i="9" s="1"/>
  <c r="BB190" i="9"/>
  <c r="AZ191" i="9"/>
  <c r="DR191" i="9" s="1"/>
  <c r="AZ194" i="9"/>
  <c r="AY195" i="9"/>
  <c r="DQ195" i="9" s="1"/>
  <c r="AY196" i="9"/>
  <c r="BB197" i="9"/>
  <c r="AY198" i="9"/>
  <c r="BB200" i="9"/>
  <c r="BA201" i="9"/>
  <c r="DS201" i="9" s="1"/>
  <c r="BA202" i="9"/>
  <c r="AZ203" i="9"/>
  <c r="DR203" i="9" s="1"/>
  <c r="AY204" i="9"/>
  <c r="BA205" i="9"/>
  <c r="AY207" i="9"/>
  <c r="BB208" i="9"/>
  <c r="AY209" i="9"/>
  <c r="AY210" i="9"/>
  <c r="DQ210" i="9" s="1"/>
  <c r="BA212" i="9"/>
  <c r="AX213" i="9"/>
  <c r="AZ958" i="9"/>
  <c r="AY980" i="9"/>
  <c r="BA1000" i="9"/>
  <c r="BA1016" i="9"/>
  <c r="BA12" i="9"/>
  <c r="DS12" i="9" s="1"/>
  <c r="BA38" i="9"/>
  <c r="BA40" i="9"/>
  <c r="BA44" i="9"/>
  <c r="BB47" i="9"/>
  <c r="BB56" i="9"/>
  <c r="BB58" i="9"/>
  <c r="DT58" i="9" s="1"/>
  <c r="AZ63" i="9"/>
  <c r="DR63" i="9" s="1"/>
  <c r="BA64" i="9"/>
  <c r="BB66" i="9"/>
  <c r="DT66" i="9" s="1"/>
  <c r="AZ71" i="9"/>
  <c r="DR71" i="9" s="1"/>
  <c r="BA72" i="9"/>
  <c r="BA73" i="9"/>
  <c r="BB82" i="9"/>
  <c r="BB85" i="9"/>
  <c r="DT85" i="9" s="1"/>
  <c r="BA86" i="9"/>
  <c r="AZ90" i="9"/>
  <c r="AY91" i="9"/>
  <c r="BA94" i="9"/>
  <c r="AY95" i="9"/>
  <c r="AZ96" i="9"/>
  <c r="AY99" i="9"/>
  <c r="BB100" i="9"/>
  <c r="DT100" i="9" s="1"/>
  <c r="BB105" i="9"/>
  <c r="DT105" i="9" s="1"/>
  <c r="BA106" i="9"/>
  <c r="AY107" i="9"/>
  <c r="AY108" i="9"/>
  <c r="DQ108" i="9" s="1"/>
  <c r="AY109" i="9"/>
  <c r="DQ109" i="9" s="1"/>
  <c r="BA110" i="9"/>
  <c r="BA111" i="9"/>
  <c r="AY112" i="9"/>
  <c r="DQ112" i="9" s="1"/>
  <c r="AY113" i="9"/>
  <c r="DQ113" i="9" s="1"/>
  <c r="AZ116" i="9"/>
  <c r="AY119" i="9"/>
  <c r="AZ120" i="9"/>
  <c r="BA121" i="9"/>
  <c r="AY123" i="9"/>
  <c r="BB124" i="9"/>
  <c r="AY131" i="9"/>
  <c r="DQ131" i="9" s="1"/>
  <c r="BA132" i="9"/>
  <c r="DS132" i="9" s="1"/>
  <c r="BA135" i="9"/>
  <c r="DS135" i="9" s="1"/>
  <c r="BA138" i="9"/>
  <c r="DS138" i="9" s="1"/>
  <c r="BB139" i="9"/>
  <c r="DT139" i="9" s="1"/>
  <c r="AY142" i="9"/>
  <c r="AX143" i="9"/>
  <c r="DP143" i="9" s="1"/>
  <c r="AY145" i="9"/>
  <c r="DQ145" i="9" s="1"/>
  <c r="BA146" i="9"/>
  <c r="AZ147" i="9"/>
  <c r="BA149" i="9"/>
  <c r="DS149" i="9" s="1"/>
  <c r="AY153" i="9"/>
  <c r="BB157" i="9"/>
  <c r="AZ160" i="9"/>
  <c r="AZ161" i="9"/>
  <c r="BB162" i="9"/>
  <c r="BB163" i="9"/>
  <c r="DT163" i="9" s="1"/>
  <c r="BB164" i="9"/>
  <c r="AY166" i="9"/>
  <c r="AZ170" i="9"/>
  <c r="AY171" i="9"/>
  <c r="DQ171" i="9" s="1"/>
  <c r="BA172" i="9"/>
  <c r="BB173" i="9"/>
  <c r="BA174" i="9"/>
  <c r="AZ175" i="9"/>
  <c r="DR175" i="9" s="1"/>
  <c r="BA176" i="9"/>
  <c r="BB177" i="9"/>
  <c r="BB179" i="9"/>
  <c r="DT179" i="9" s="1"/>
  <c r="BA181" i="9"/>
  <c r="AX182" i="9"/>
  <c r="BB183" i="9"/>
  <c r="DT183" i="9" s="1"/>
  <c r="AY186" i="9"/>
  <c r="BA187" i="9"/>
  <c r="DS187" i="9" s="1"/>
  <c r="AY188" i="9"/>
  <c r="AZ189" i="9"/>
  <c r="AX190" i="9"/>
  <c r="BB191" i="9"/>
  <c r="DT191" i="9" s="1"/>
  <c r="AY192" i="9"/>
  <c r="AY193" i="9"/>
  <c r="BB194" i="9"/>
  <c r="AZ195" i="9"/>
  <c r="DR195" i="9" s="1"/>
  <c r="BA196" i="9"/>
  <c r="AZ198" i="9"/>
  <c r="AZ199" i="9"/>
  <c r="DR199" i="9" s="1"/>
  <c r="BA203" i="9"/>
  <c r="DS203" i="9" s="1"/>
  <c r="AZ204" i="9"/>
  <c r="AY206" i="9"/>
  <c r="AZ207" i="9"/>
  <c r="BA209" i="9"/>
  <c r="AZ210" i="9"/>
  <c r="DR210" i="9" s="1"/>
  <c r="AZ211" i="9"/>
  <c r="BB212" i="9"/>
  <c r="AY213" i="9"/>
  <c r="AY214" i="9"/>
  <c r="DQ214" i="9" s="1"/>
  <c r="AY215" i="9"/>
  <c r="BB218" i="9"/>
  <c r="DT218" i="9" s="1"/>
  <c r="BB219" i="9"/>
  <c r="AY220" i="9"/>
  <c r="AY221" i="9"/>
  <c r="AX222" i="9"/>
  <c r="BA224" i="9"/>
  <c r="DS224" i="9" s="1"/>
  <c r="AZ225" i="9"/>
  <c r="DR225" i="9" s="1"/>
  <c r="BB227" i="9"/>
  <c r="DT227" i="9" s="1"/>
  <c r="AZ228" i="9"/>
  <c r="DR228" i="9" s="1"/>
  <c r="BB231" i="9"/>
  <c r="DT231" i="9" s="1"/>
  <c r="BB232" i="9"/>
  <c r="DT232" i="9" s="1"/>
  <c r="BA233" i="9"/>
  <c r="DS233" i="9" s="1"/>
  <c r="AZ234" i="9"/>
  <c r="DR234" i="9" s="1"/>
  <c r="AZ235" i="9"/>
  <c r="DR235" i="9" s="1"/>
  <c r="AY236" i="9"/>
  <c r="DQ236" i="9" s="1"/>
  <c r="BB237" i="9"/>
  <c r="DT237" i="9" s="1"/>
  <c r="AZ238" i="9"/>
  <c r="DR238" i="9" s="1"/>
  <c r="BB239" i="9"/>
  <c r="DT239" i="9" s="1"/>
  <c r="AZ240" i="9"/>
  <c r="DR240" i="9" s="1"/>
  <c r="BB241" i="9"/>
  <c r="DT241" i="9" s="1"/>
  <c r="AZ242" i="9"/>
  <c r="DR242" i="9" s="1"/>
  <c r="BB243" i="9"/>
  <c r="DT243" i="9" s="1"/>
  <c r="AY244" i="9"/>
  <c r="DQ244" i="9" s="1"/>
  <c r="AY245" i="9"/>
  <c r="DQ245" i="9" s="1"/>
  <c r="BA246" i="9"/>
  <c r="DS246" i="9" s="1"/>
  <c r="AY247" i="9"/>
  <c r="DQ247" i="9" s="1"/>
  <c r="BB248" i="9"/>
  <c r="DT248" i="9" s="1"/>
  <c r="BB249" i="9"/>
  <c r="DT249" i="9" s="1"/>
  <c r="AZ250" i="9"/>
  <c r="DR250" i="9" s="1"/>
  <c r="BB251" i="9"/>
  <c r="DT251" i="9" s="1"/>
  <c r="BB252" i="9"/>
  <c r="BA253" i="9"/>
  <c r="AZ254" i="9"/>
  <c r="DR254" i="9" s="1"/>
  <c r="AZ255" i="9"/>
  <c r="DR255" i="9" s="1"/>
  <c r="AZ256" i="9"/>
  <c r="DR256" i="9" s="1"/>
  <c r="AZ257" i="9"/>
  <c r="DR257" i="9" s="1"/>
  <c r="AZ258" i="9"/>
  <c r="DR258" i="9" s="1"/>
  <c r="AZ259" i="9"/>
  <c r="DR259" i="9" s="1"/>
  <c r="AZ260" i="9"/>
  <c r="DR260" i="9" s="1"/>
  <c r="AZ261" i="9"/>
  <c r="DR261" i="9" s="1"/>
  <c r="BA262" i="9"/>
  <c r="BA263" i="9"/>
  <c r="BB264" i="9"/>
  <c r="BB265" i="9"/>
  <c r="AY266" i="9"/>
  <c r="AY267" i="9"/>
  <c r="AZ268" i="9"/>
  <c r="DR268" i="9" s="1"/>
  <c r="AZ269" i="9"/>
  <c r="DR269" i="9" s="1"/>
  <c r="BA270" i="9"/>
  <c r="BA271" i="9"/>
  <c r="BB272" i="9"/>
  <c r="BB273" i="9"/>
  <c r="AY274" i="9"/>
  <c r="AY275" i="9"/>
  <c r="AZ276" i="9"/>
  <c r="DR276" i="9" s="1"/>
  <c r="AZ277" i="9"/>
  <c r="DR277" i="9" s="1"/>
  <c r="BA278" i="9"/>
  <c r="BA279" i="9"/>
  <c r="BB280" i="9"/>
  <c r="BB281" i="9"/>
  <c r="BB981" i="9"/>
  <c r="BA1004" i="9"/>
  <c r="AZ21" i="9"/>
  <c r="DR21" i="9" s="1"/>
  <c r="BA27" i="9"/>
  <c r="BA34" i="9"/>
  <c r="DS34" i="9" s="1"/>
  <c r="AZ45" i="9"/>
  <c r="AZ60" i="9"/>
  <c r="AZ61" i="9"/>
  <c r="AY65" i="9"/>
  <c r="BA69" i="9"/>
  <c r="AY80" i="9"/>
  <c r="AY84" i="9"/>
  <c r="DQ84" i="9" s="1"/>
  <c r="BB86" i="9"/>
  <c r="BA90" i="9"/>
  <c r="BB91" i="9"/>
  <c r="BA92" i="9"/>
  <c r="AZ95" i="9"/>
  <c r="AY97" i="9"/>
  <c r="BB99" i="9"/>
  <c r="BA101" i="9"/>
  <c r="DS101" i="9" s="1"/>
  <c r="AZ102" i="9"/>
  <c r="AZ103" i="9"/>
  <c r="BA104" i="9"/>
  <c r="DS104" i="9" s="1"/>
  <c r="BB107" i="9"/>
  <c r="BB108" i="9"/>
  <c r="DT108" i="9" s="1"/>
  <c r="BB109" i="9"/>
  <c r="DT109" i="9" s="1"/>
  <c r="BB112" i="9"/>
  <c r="DT112" i="9" s="1"/>
  <c r="BB113" i="9"/>
  <c r="DT113" i="9" s="1"/>
  <c r="AZ114" i="9"/>
  <c r="AY115" i="9"/>
  <c r="AY117" i="9"/>
  <c r="AZ118" i="9"/>
  <c r="BB119" i="9"/>
  <c r="BA122" i="9"/>
  <c r="BB123" i="9"/>
  <c r="AZ126" i="9"/>
  <c r="AZ127" i="9"/>
  <c r="AY128" i="9"/>
  <c r="AY129" i="9"/>
  <c r="AY130" i="9"/>
  <c r="AZ131" i="9"/>
  <c r="DR131" i="9" s="1"/>
  <c r="BB132" i="9"/>
  <c r="DT132" i="9" s="1"/>
  <c r="AY140" i="9"/>
  <c r="DQ140" i="9" s="1"/>
  <c r="BA141" i="9"/>
  <c r="DS141" i="9" s="1"/>
  <c r="BB142" i="9"/>
  <c r="BA143" i="9"/>
  <c r="DS143" i="9" s="1"/>
  <c r="AZ144" i="9"/>
  <c r="DR144" i="9" s="1"/>
  <c r="BB145" i="9"/>
  <c r="DT145" i="9" s="1"/>
  <c r="AZ148" i="9"/>
  <c r="DR148" i="9" s="1"/>
  <c r="BB149" i="9"/>
  <c r="DT149" i="9" s="1"/>
  <c r="BB153" i="9"/>
  <c r="BA156" i="9"/>
  <c r="AY158" i="9"/>
  <c r="AZ159" i="9"/>
  <c r="DR159" i="9" s="1"/>
  <c r="BB160" i="9"/>
  <c r="BA161" i="9"/>
  <c r="AX162" i="9"/>
  <c r="AY165" i="9"/>
  <c r="AZ166" i="9"/>
  <c r="AY167" i="9"/>
  <c r="DQ167" i="9" s="1"/>
  <c r="AY168" i="9"/>
  <c r="AY169" i="9"/>
  <c r="BA170" i="9"/>
  <c r="AZ171" i="9"/>
  <c r="DR171" i="9" s="1"/>
  <c r="BB174" i="9"/>
  <c r="BA175" i="9"/>
  <c r="DS175" i="9" s="1"/>
  <c r="BB176" i="9"/>
  <c r="AY178" i="9"/>
  <c r="AZ180" i="9"/>
  <c r="BB181" i="9"/>
  <c r="AY182" i="9"/>
  <c r="AY184" i="9"/>
  <c r="AY185" i="9"/>
  <c r="AZ186" i="9"/>
  <c r="AZ188" i="9"/>
  <c r="BA189" i="9"/>
  <c r="AY190" i="9"/>
  <c r="AZ192" i="9"/>
  <c r="BA193" i="9"/>
  <c r="AX194" i="9"/>
  <c r="BA195" i="9"/>
  <c r="DS195" i="9" s="1"/>
  <c r="BB196" i="9"/>
  <c r="AZ197" i="9"/>
  <c r="BB198" i="9"/>
  <c r="BA199" i="9"/>
  <c r="DS199" i="9" s="1"/>
  <c r="AY200" i="9"/>
  <c r="AY201" i="9"/>
  <c r="DQ201" i="9" s="1"/>
  <c r="AY202" i="9"/>
  <c r="BB203" i="9"/>
  <c r="DT203" i="9" s="1"/>
  <c r="BA204" i="9"/>
  <c r="AY205" i="9"/>
  <c r="BA206" i="9"/>
  <c r="BA207" i="9"/>
  <c r="AZ208" i="9"/>
  <c r="BB209" i="9"/>
  <c r="BA210" i="9"/>
  <c r="DS210" i="9" s="1"/>
  <c r="BA211" i="9"/>
  <c r="BA213" i="9"/>
  <c r="AZ214" i="9"/>
  <c r="DR214" i="9" s="1"/>
  <c r="BA215" i="9"/>
  <c r="AY216" i="9"/>
  <c r="AY217" i="9"/>
  <c r="AZ220" i="9"/>
  <c r="AZ221" i="9"/>
  <c r="AZ222" i="9"/>
  <c r="AY223" i="9"/>
  <c r="DQ223" i="9" s="1"/>
  <c r="BA225" i="9"/>
  <c r="DS225" i="9" s="1"/>
  <c r="AY226" i="9"/>
  <c r="DQ226" i="9" s="1"/>
  <c r="BA228" i="9"/>
  <c r="DS228" i="9" s="1"/>
  <c r="AZ229" i="9"/>
  <c r="DR229" i="9" s="1"/>
  <c r="AY230" i="9"/>
  <c r="DQ230" i="9" s="1"/>
  <c r="BB233" i="9"/>
  <c r="DT233" i="9" s="1"/>
  <c r="BB234" i="9"/>
  <c r="DT234" i="9" s="1"/>
  <c r="BA235" i="9"/>
  <c r="DS235" i="9" s="1"/>
  <c r="AZ236" i="9"/>
  <c r="DR236" i="9" s="1"/>
  <c r="AY237" i="9"/>
  <c r="DQ237" i="9" s="1"/>
  <c r="BA238" i="9"/>
  <c r="DS238" i="9" s="1"/>
  <c r="AY239" i="9"/>
  <c r="DQ239" i="9" s="1"/>
  <c r="BA240" i="9"/>
  <c r="DS240" i="9" s="1"/>
  <c r="AY241" i="9"/>
  <c r="DQ241" i="9" s="1"/>
  <c r="BA242" i="9"/>
  <c r="DS242" i="9" s="1"/>
  <c r="AY243" i="9"/>
  <c r="DQ243" i="9" s="1"/>
  <c r="AZ244" i="9"/>
  <c r="DR244" i="9" s="1"/>
  <c r="AZ245" i="9"/>
  <c r="DR245" i="9" s="1"/>
  <c r="BB246" i="9"/>
  <c r="DT246" i="9" s="1"/>
  <c r="AZ247" i="9"/>
  <c r="DR247" i="9" s="1"/>
  <c r="AY248" i="9"/>
  <c r="DQ248" i="9" s="1"/>
  <c r="AY249" i="9"/>
  <c r="DQ249" i="9" s="1"/>
  <c r="BA250" i="9"/>
  <c r="DS250" i="9" s="1"/>
  <c r="AY251" i="9"/>
  <c r="DQ251" i="9" s="1"/>
  <c r="AY252" i="9"/>
  <c r="BB253" i="9"/>
  <c r="BA254" i="9"/>
  <c r="DS254" i="9" s="1"/>
  <c r="BA255" i="9"/>
  <c r="DS255" i="9" s="1"/>
  <c r="BA256" i="9"/>
  <c r="DS256" i="9" s="1"/>
  <c r="BA257" i="9"/>
  <c r="DS257" i="9" s="1"/>
  <c r="BA258" i="9"/>
  <c r="DS258" i="9" s="1"/>
  <c r="BA259" i="9"/>
  <c r="DS259" i="9" s="1"/>
  <c r="BA260" i="9"/>
  <c r="DS260" i="9" s="1"/>
  <c r="BA261" i="9"/>
  <c r="DS261" i="9" s="1"/>
  <c r="BB262" i="9"/>
  <c r="BB263" i="9"/>
  <c r="AY264" i="9"/>
  <c r="AY265" i="9"/>
  <c r="AZ266" i="9"/>
  <c r="AZ267" i="9"/>
  <c r="BA268" i="9"/>
  <c r="DS268" i="9" s="1"/>
  <c r="BA269" i="9"/>
  <c r="DS269" i="9" s="1"/>
  <c r="BB270" i="9"/>
  <c r="BB271" i="9"/>
  <c r="AY272" i="9"/>
  <c r="AY273" i="9"/>
  <c r="AZ274" i="9"/>
  <c r="AZ275" i="9"/>
  <c r="BA276" i="9"/>
  <c r="DS276" i="9" s="1"/>
  <c r="BA277" i="9"/>
  <c r="DS277" i="9" s="1"/>
  <c r="BB278" i="9"/>
  <c r="BB279" i="9"/>
  <c r="AY280" i="9"/>
  <c r="AY281" i="9"/>
  <c r="BA1008" i="9"/>
  <c r="AZ83" i="9"/>
  <c r="DR83" i="9" s="1"/>
  <c r="AY87" i="9"/>
  <c r="BB92" i="9"/>
  <c r="BB101" i="9"/>
  <c r="DT101" i="9" s="1"/>
  <c r="BA102" i="9"/>
  <c r="BA118" i="9"/>
  <c r="BB122" i="9"/>
  <c r="AZ128" i="9"/>
  <c r="BB143" i="9"/>
  <c r="DT143" i="9" s="1"/>
  <c r="BA152" i="9"/>
  <c r="DS152" i="9" s="1"/>
  <c r="BB156" i="9"/>
  <c r="AZ165" i="9"/>
  <c r="BA167" i="9"/>
  <c r="DS167" i="9" s="1"/>
  <c r="AZ169" i="9"/>
  <c r="AY172" i="9"/>
  <c r="AX174" i="9"/>
  <c r="AZ178" i="9"/>
  <c r="BB189" i="9"/>
  <c r="AY191" i="9"/>
  <c r="DQ191" i="9" s="1"/>
  <c r="AZ201" i="9"/>
  <c r="DR201" i="9" s="1"/>
  <c r="AZ202" i="9"/>
  <c r="BB206" i="9"/>
  <c r="BB211" i="9"/>
  <c r="AZ216" i="9"/>
  <c r="BA218" i="9"/>
  <c r="DS218" i="9" s="1"/>
  <c r="AZ223" i="9"/>
  <c r="DR223" i="9" s="1"/>
  <c r="BA226" i="9"/>
  <c r="DS226" i="9" s="1"/>
  <c r="BA229" i="9"/>
  <c r="DS229" i="9" s="1"/>
  <c r="AZ231" i="9"/>
  <c r="DR231" i="9" s="1"/>
  <c r="BB236" i="9"/>
  <c r="DT236" i="9" s="1"/>
  <c r="AZ239" i="9"/>
  <c r="DR239" i="9" s="1"/>
  <c r="BB240" i="9"/>
  <c r="DT240" i="9" s="1"/>
  <c r="AZ243" i="9"/>
  <c r="DR243" i="9" s="1"/>
  <c r="BA244" i="9"/>
  <c r="DS244" i="9" s="1"/>
  <c r="BA245" i="9"/>
  <c r="DS245" i="9" s="1"/>
  <c r="AZ248" i="9"/>
  <c r="DR248" i="9" s="1"/>
  <c r="AY250" i="9"/>
  <c r="DQ250" i="9" s="1"/>
  <c r="BA251" i="9"/>
  <c r="DS251" i="9" s="1"/>
  <c r="AZ252" i="9"/>
  <c r="AY255" i="9"/>
  <c r="DQ255" i="9" s="1"/>
  <c r="BB256" i="9"/>
  <c r="DT256" i="9" s="1"/>
  <c r="AY259" i="9"/>
  <c r="DQ259" i="9" s="1"/>
  <c r="BB260" i="9"/>
  <c r="DT260" i="9" s="1"/>
  <c r="AZ263" i="9"/>
  <c r="BA265" i="9"/>
  <c r="BB268" i="9"/>
  <c r="DT268" i="9" s="1"/>
  <c r="AZ271" i="9"/>
  <c r="BA273" i="9"/>
  <c r="BB276" i="9"/>
  <c r="DT276" i="9" s="1"/>
  <c r="AZ279" i="9"/>
  <c r="BA281" i="9"/>
  <c r="BB282" i="9"/>
  <c r="BB283" i="9"/>
  <c r="AY284" i="9"/>
  <c r="AY285" i="9"/>
  <c r="AZ286" i="9"/>
  <c r="DR286" i="9" s="1"/>
  <c r="AZ287" i="9"/>
  <c r="DR287" i="9" s="1"/>
  <c r="BA288" i="9"/>
  <c r="BA289" i="9"/>
  <c r="BB290" i="9"/>
  <c r="BB291" i="9"/>
  <c r="AY292" i="9"/>
  <c r="DQ292" i="9" s="1"/>
  <c r="AY293" i="9"/>
  <c r="AZ294" i="9"/>
  <c r="DR294" i="9" s="1"/>
  <c r="AZ295" i="9"/>
  <c r="DR295" i="9" s="1"/>
  <c r="BA296" i="9"/>
  <c r="BA297" i="9"/>
  <c r="BB298" i="9"/>
  <c r="BB299" i="9"/>
  <c r="AY300" i="9"/>
  <c r="AY301" i="9"/>
  <c r="DQ301" i="9" s="1"/>
  <c r="BB302" i="9"/>
  <c r="BB303" i="9"/>
  <c r="BB304" i="9"/>
  <c r="AY305" i="9"/>
  <c r="AZ306" i="9"/>
  <c r="DR306" i="9" s="1"/>
  <c r="BA307" i="9"/>
  <c r="AY308" i="9"/>
  <c r="BA309" i="9"/>
  <c r="DS309" i="9" s="1"/>
  <c r="AZ310" i="9"/>
  <c r="DR310" i="9" s="1"/>
  <c r="BA311" i="9"/>
  <c r="DS311" i="9" s="1"/>
  <c r="AZ312" i="9"/>
  <c r="BB313" i="9"/>
  <c r="DT313" i="9" s="1"/>
  <c r="BA314" i="9"/>
  <c r="AY315" i="9"/>
  <c r="AZ316" i="9"/>
  <c r="BB317" i="9"/>
  <c r="DT317" i="9" s="1"/>
  <c r="BB318" i="9"/>
  <c r="BB319" i="9"/>
  <c r="BB320" i="9"/>
  <c r="BB13" i="9"/>
  <c r="DT13" i="9" s="1"/>
  <c r="AZ41" i="9"/>
  <c r="DR41" i="9" s="1"/>
  <c r="BB55" i="9"/>
  <c r="DT55" i="9" s="1"/>
  <c r="BB78" i="9"/>
  <c r="AY81" i="9"/>
  <c r="BA93" i="9"/>
  <c r="AY98" i="9"/>
  <c r="DQ98" i="9" s="1"/>
  <c r="AZ115" i="9"/>
  <c r="AZ129" i="9"/>
  <c r="AY136" i="9"/>
  <c r="DQ136" i="9" s="1"/>
  <c r="AZ140" i="9"/>
  <c r="DR140" i="9" s="1"/>
  <c r="BA144" i="9"/>
  <c r="DS144" i="9" s="1"/>
  <c r="AZ150" i="9"/>
  <c r="AZ162" i="9"/>
  <c r="AY179" i="9"/>
  <c r="DQ179" i="9" s="1"/>
  <c r="AZ182" i="9"/>
  <c r="BA184" i="9"/>
  <c r="BB193" i="9"/>
  <c r="AY194" i="9"/>
  <c r="AZ205" i="9"/>
  <c r="BA208" i="9"/>
  <c r="BB216" i="9"/>
  <c r="AZ217" i="9"/>
  <c r="BA221" i="9"/>
  <c r="BB223" i="9"/>
  <c r="DT223" i="9" s="1"/>
  <c r="BB226" i="9"/>
  <c r="DT226" i="9" s="1"/>
  <c r="AY228" i="9"/>
  <c r="DQ228" i="9" s="1"/>
  <c r="BB229" i="9"/>
  <c r="DT229" i="9" s="1"/>
  <c r="BA231" i="9"/>
  <c r="DS231" i="9" s="1"/>
  <c r="AZ233" i="9"/>
  <c r="DR233" i="9" s="1"/>
  <c r="AY238" i="9"/>
  <c r="DQ238" i="9" s="1"/>
  <c r="BA239" i="9"/>
  <c r="DS239" i="9" s="1"/>
  <c r="AY242" i="9"/>
  <c r="DQ242" i="9" s="1"/>
  <c r="BA243" i="9"/>
  <c r="DS243" i="9" s="1"/>
  <c r="BB244" i="9"/>
  <c r="DT244" i="9" s="1"/>
  <c r="BB245" i="9"/>
  <c r="DT245" i="9" s="1"/>
  <c r="BA248" i="9"/>
  <c r="DS248" i="9" s="1"/>
  <c r="AZ249" i="9"/>
  <c r="DR249" i="9" s="1"/>
  <c r="BB250" i="9"/>
  <c r="DT250" i="9" s="1"/>
  <c r="BA252" i="9"/>
  <c r="AY253" i="9"/>
  <c r="AY254" i="9"/>
  <c r="DQ254" i="9" s="1"/>
  <c r="BB255" i="9"/>
  <c r="DT255" i="9" s="1"/>
  <c r="AY258" i="9"/>
  <c r="DQ258" i="9" s="1"/>
  <c r="BB259" i="9"/>
  <c r="DT259" i="9" s="1"/>
  <c r="AZ264" i="9"/>
  <c r="BA267" i="9"/>
  <c r="AZ272" i="9"/>
  <c r="BA275" i="9"/>
  <c r="AZ280" i="9"/>
  <c r="AY282" i="9"/>
  <c r="AY283" i="9"/>
  <c r="AZ284" i="9"/>
  <c r="AZ285" i="9"/>
  <c r="BA286" i="9"/>
  <c r="DS286" i="9" s="1"/>
  <c r="BA287" i="9"/>
  <c r="DS287" i="9" s="1"/>
  <c r="BB288" i="9"/>
  <c r="BB289" i="9"/>
  <c r="AY290" i="9"/>
  <c r="AY291" i="9"/>
  <c r="AZ292" i="9"/>
  <c r="DR292" i="9" s="1"/>
  <c r="AZ293" i="9"/>
  <c r="BA294" i="9"/>
  <c r="DS294" i="9" s="1"/>
  <c r="BA295" i="9"/>
  <c r="DS295" i="9" s="1"/>
  <c r="BB296" i="9"/>
  <c r="BB297" i="9"/>
  <c r="AY298" i="9"/>
  <c r="AY299" i="9"/>
  <c r="AZ300" i="9"/>
  <c r="AZ301" i="9"/>
  <c r="DR301" i="9" s="1"/>
  <c r="AY302" i="9"/>
  <c r="AY303" i="9"/>
  <c r="AY304" i="9"/>
  <c r="AZ305" i="9"/>
  <c r="BA306" i="9"/>
  <c r="DS306" i="9" s="1"/>
  <c r="BB307" i="9"/>
  <c r="AZ308" i="9"/>
  <c r="BB309" i="9"/>
  <c r="DT309" i="9" s="1"/>
  <c r="BA310" i="9"/>
  <c r="DS310" i="9" s="1"/>
  <c r="BB311" i="9"/>
  <c r="DT311" i="9" s="1"/>
  <c r="BA312" i="9"/>
  <c r="AY313" i="9"/>
  <c r="DQ313" i="9" s="1"/>
  <c r="BB314" i="9"/>
  <c r="AZ315" i="9"/>
  <c r="BA316" i="9"/>
  <c r="AY317" i="9"/>
  <c r="DQ317" i="9" s="1"/>
  <c r="AY318" i="9"/>
  <c r="AY319" i="9"/>
  <c r="AY320" i="9"/>
  <c r="BB75" i="9"/>
  <c r="AY88" i="9"/>
  <c r="AY89" i="9"/>
  <c r="BB104" i="9"/>
  <c r="DT104" i="9" s="1"/>
  <c r="AZ117" i="9"/>
  <c r="AZ130" i="9"/>
  <c r="AY133" i="9"/>
  <c r="DQ133" i="9" s="1"/>
  <c r="AY137" i="9"/>
  <c r="DQ137" i="9" s="1"/>
  <c r="BB141" i="9"/>
  <c r="DT141" i="9" s="1"/>
  <c r="BA148" i="9"/>
  <c r="DS148" i="9" s="1"/>
  <c r="AY154" i="9"/>
  <c r="AZ158" i="9"/>
  <c r="AY163" i="9"/>
  <c r="DQ163" i="9" s="1"/>
  <c r="AY164" i="9"/>
  <c r="AZ168" i="9"/>
  <c r="BB170" i="9"/>
  <c r="BA180" i="9"/>
  <c r="AZ183" i="9"/>
  <c r="DR183" i="9" s="1"/>
  <c r="BA186" i="9"/>
  <c r="BA188" i="9"/>
  <c r="BB199" i="9"/>
  <c r="DT199" i="9" s="1"/>
  <c r="AZ212" i="9"/>
  <c r="BB213" i="9"/>
  <c r="BA217" i="9"/>
  <c r="AY219" i="9"/>
  <c r="BB220" i="9"/>
  <c r="BA222" i="9"/>
  <c r="AY224" i="9"/>
  <c r="DQ224" i="9" s="1"/>
  <c r="BB225" i="9"/>
  <c r="DT225" i="9" s="1"/>
  <c r="AY227" i="9"/>
  <c r="DQ227" i="9" s="1"/>
  <c r="AZ230" i="9"/>
  <c r="DR230" i="9" s="1"/>
  <c r="AY232" i="9"/>
  <c r="DQ232" i="9" s="1"/>
  <c r="BB235" i="9"/>
  <c r="DT235" i="9" s="1"/>
  <c r="AZ237" i="9"/>
  <c r="DR237" i="9" s="1"/>
  <c r="BB238" i="9"/>
  <c r="DT238" i="9" s="1"/>
  <c r="AZ241" i="9"/>
  <c r="DR241" i="9" s="1"/>
  <c r="BB242" i="9"/>
  <c r="DT242" i="9" s="1"/>
  <c r="AY246" i="9"/>
  <c r="DQ246" i="9" s="1"/>
  <c r="BA247" i="9"/>
  <c r="DS247" i="9" s="1"/>
  <c r="BA249" i="9"/>
  <c r="DS249" i="9" s="1"/>
  <c r="AZ253" i="9"/>
  <c r="BB254" i="9"/>
  <c r="DT254" i="9" s="1"/>
  <c r="AY257" i="9"/>
  <c r="DQ257" i="9" s="1"/>
  <c r="BB258" i="9"/>
  <c r="DT258" i="9" s="1"/>
  <c r="AY261" i="9"/>
  <c r="DQ261" i="9" s="1"/>
  <c r="AY262" i="9"/>
  <c r="BA264" i="9"/>
  <c r="BA266" i="9"/>
  <c r="BB267" i="9"/>
  <c r="AY269" i="9"/>
  <c r="DQ269" i="9" s="1"/>
  <c r="AY270" i="9"/>
  <c r="BA272" i="9"/>
  <c r="BA274" i="9"/>
  <c r="BA67" i="9"/>
  <c r="BB76" i="9"/>
  <c r="AY125" i="9"/>
  <c r="BA126" i="9"/>
  <c r="BA166" i="9"/>
  <c r="AY177" i="9"/>
  <c r="BA197" i="9"/>
  <c r="AX209" i="9"/>
  <c r="AZ232" i="9"/>
  <c r="DR232" i="9" s="1"/>
  <c r="BB257" i="9"/>
  <c r="DT257" i="9" s="1"/>
  <c r="BB261" i="9"/>
  <c r="DT261" i="9" s="1"/>
  <c r="AZ265" i="9"/>
  <c r="AY279" i="9"/>
  <c r="BA280" i="9"/>
  <c r="AZ281" i="9"/>
  <c r="BA285" i="9"/>
  <c r="AY289" i="9"/>
  <c r="BA290" i="9"/>
  <c r="AZ291" i="9"/>
  <c r="BB292" i="9"/>
  <c r="DT292" i="9" s="1"/>
  <c r="AY294" i="9"/>
  <c r="DQ294" i="9" s="1"/>
  <c r="BB295" i="9"/>
  <c r="DT295" i="9" s="1"/>
  <c r="AY296" i="9"/>
  <c r="BA298" i="9"/>
  <c r="BA300" i="9"/>
  <c r="BB301" i="9"/>
  <c r="DT301" i="9" s="1"/>
  <c r="BA303" i="9"/>
  <c r="BA308" i="9"/>
  <c r="AZ309" i="9"/>
  <c r="DR309" i="9" s="1"/>
  <c r="BB310" i="9"/>
  <c r="DT310" i="9" s="1"/>
  <c r="AZ311" i="9"/>
  <c r="DR311" i="9" s="1"/>
  <c r="BB312" i="9"/>
  <c r="BA313" i="9"/>
  <c r="DS313" i="9" s="1"/>
  <c r="BA315" i="9"/>
  <c r="BA318" i="9"/>
  <c r="AZ319" i="9"/>
  <c r="BA320" i="9"/>
  <c r="BA321" i="9"/>
  <c r="DS321" i="9" s="1"/>
  <c r="BB322" i="9"/>
  <c r="BB323" i="9"/>
  <c r="AZ324" i="9"/>
  <c r="BB325" i="9"/>
  <c r="BB326" i="9"/>
  <c r="BB327" i="9"/>
  <c r="BA328" i="9"/>
  <c r="AY329" i="9"/>
  <c r="BB330" i="9"/>
  <c r="BB331" i="9"/>
  <c r="AY332" i="9"/>
  <c r="BA333" i="9"/>
  <c r="DS333" i="9" s="1"/>
  <c r="BA334" i="9"/>
  <c r="BA335" i="9"/>
  <c r="BA336" i="9"/>
  <c r="AY337" i="9"/>
  <c r="BA338" i="9"/>
  <c r="BA339" i="9"/>
  <c r="AZ340" i="9"/>
  <c r="AZ341" i="9"/>
  <c r="AZ342" i="9"/>
  <c r="AZ343" i="9"/>
  <c r="AZ344" i="9"/>
  <c r="AZ345" i="9"/>
  <c r="AZ346" i="9"/>
  <c r="AZ347" i="9"/>
  <c r="AZ348" i="9"/>
  <c r="AZ349" i="9"/>
  <c r="AZ350" i="9"/>
  <c r="AZ351" i="9"/>
  <c r="AZ352" i="9"/>
  <c r="AZ353" i="9"/>
  <c r="AZ354" i="9"/>
  <c r="AZ355" i="9"/>
  <c r="AZ356" i="9"/>
  <c r="AZ357" i="9"/>
  <c r="AZ358" i="9"/>
  <c r="AZ359" i="9"/>
  <c r="AZ360" i="9"/>
  <c r="AZ361" i="9"/>
  <c r="AZ362" i="9"/>
  <c r="AZ363" i="9"/>
  <c r="AZ364" i="9"/>
  <c r="AZ365" i="9"/>
  <c r="AZ366" i="9"/>
  <c r="AZ367" i="9"/>
  <c r="AZ368" i="9"/>
  <c r="AZ369" i="9"/>
  <c r="AZ370" i="9"/>
  <c r="AZ371" i="9"/>
  <c r="AZ372" i="9"/>
  <c r="AZ373" i="9"/>
  <c r="AZ374" i="9"/>
  <c r="AZ375" i="9"/>
  <c r="AZ376" i="9"/>
  <c r="AZ377" i="9"/>
  <c r="AZ378" i="9"/>
  <c r="AZ379" i="9"/>
  <c r="AZ380" i="9"/>
  <c r="AZ381" i="9"/>
  <c r="AZ382" i="9"/>
  <c r="AZ383" i="9"/>
  <c r="AZ384" i="9"/>
  <c r="AZ385" i="9"/>
  <c r="AZ386" i="9"/>
  <c r="AZ387" i="9"/>
  <c r="AZ388" i="9"/>
  <c r="AZ389" i="9"/>
  <c r="AZ390" i="9"/>
  <c r="AZ391" i="9"/>
  <c r="AZ392" i="9"/>
  <c r="AZ393" i="9"/>
  <c r="AZ394" i="9"/>
  <c r="AZ395" i="9"/>
  <c r="AZ396" i="9"/>
  <c r="AZ397" i="9"/>
  <c r="AZ398" i="9"/>
  <c r="AZ399" i="9"/>
  <c r="AZ400" i="9"/>
  <c r="AZ401" i="9"/>
  <c r="BA402" i="9"/>
  <c r="BA403" i="9"/>
  <c r="BA404" i="9"/>
  <c r="BA405" i="9"/>
  <c r="BA406" i="9"/>
  <c r="BA407" i="9"/>
  <c r="BA408" i="9"/>
  <c r="BA409" i="9"/>
  <c r="AY410" i="9"/>
  <c r="AY411" i="9"/>
  <c r="DQ411" i="9" s="1"/>
  <c r="AY412" i="9"/>
  <c r="DQ412" i="9" s="1"/>
  <c r="AY413" i="9"/>
  <c r="DQ413" i="9" s="1"/>
  <c r="BA414" i="9"/>
  <c r="DS414" i="9" s="1"/>
  <c r="AY415" i="9"/>
  <c r="DQ415" i="9" s="1"/>
  <c r="AZ416" i="9"/>
  <c r="DR416" i="9" s="1"/>
  <c r="BB417" i="9"/>
  <c r="DT417" i="9" s="1"/>
  <c r="AY418" i="9"/>
  <c r="DQ418" i="9" s="1"/>
  <c r="BA419" i="9"/>
  <c r="DS419" i="9" s="1"/>
  <c r="BB420" i="9"/>
  <c r="DT420" i="9" s="1"/>
  <c r="AZ421" i="9"/>
  <c r="DR421" i="9" s="1"/>
  <c r="AY422" i="9"/>
  <c r="AY423" i="9"/>
  <c r="AY424" i="9"/>
  <c r="AY425" i="9"/>
  <c r="AY426" i="9"/>
  <c r="BA427" i="9"/>
  <c r="BA428" i="9"/>
  <c r="BB429" i="9"/>
  <c r="BB430" i="9"/>
  <c r="BA431" i="9"/>
  <c r="BA432" i="9"/>
  <c r="BB433" i="9"/>
  <c r="BB434" i="9"/>
  <c r="BA435" i="9"/>
  <c r="BA436" i="9"/>
  <c r="BA437" i="9"/>
  <c r="BA438" i="9"/>
  <c r="AZ439" i="9"/>
  <c r="AZ440" i="9"/>
  <c r="AZ441" i="9"/>
  <c r="AZ442" i="9"/>
  <c r="BB443" i="9"/>
  <c r="BB444" i="9"/>
  <c r="BB445" i="9"/>
  <c r="BB446" i="9"/>
  <c r="BB447" i="9"/>
  <c r="BB448" i="9"/>
  <c r="BB449" i="9"/>
  <c r="BB450" i="9"/>
  <c r="AZ451" i="9"/>
  <c r="AZ452" i="9"/>
  <c r="AZ453" i="9"/>
  <c r="AZ454" i="9"/>
  <c r="AY455" i="9"/>
  <c r="AY456" i="9"/>
  <c r="AZ457" i="9"/>
  <c r="AZ458" i="9"/>
  <c r="AY459" i="9"/>
  <c r="AY460" i="9"/>
  <c r="AY461" i="9"/>
  <c r="AY462" i="9"/>
  <c r="BA463" i="9"/>
  <c r="BA464" i="9"/>
  <c r="BA465" i="9"/>
  <c r="BA466" i="9"/>
  <c r="BA467" i="9"/>
  <c r="BA468" i="9"/>
  <c r="BA469" i="9"/>
  <c r="BA470" i="9"/>
  <c r="AY471" i="9"/>
  <c r="AY472" i="9"/>
  <c r="AY473" i="9"/>
  <c r="AY474" i="9"/>
  <c r="BB475" i="9"/>
  <c r="BB476" i="9"/>
  <c r="BB477" i="9"/>
  <c r="BB478" i="9"/>
  <c r="AZ479" i="9"/>
  <c r="AZ480" i="9"/>
  <c r="BB481" i="9"/>
  <c r="BB482" i="9"/>
  <c r="BA483" i="9"/>
  <c r="BA484" i="9"/>
  <c r="BA485" i="9"/>
  <c r="BA486" i="9"/>
  <c r="AY487" i="9"/>
  <c r="AY488" i="9"/>
  <c r="AY489" i="9"/>
  <c r="AY490" i="9"/>
  <c r="AY491" i="9"/>
  <c r="AY492" i="9"/>
  <c r="AY493" i="9"/>
  <c r="AY494" i="9"/>
  <c r="BA495" i="9"/>
  <c r="BA496" i="9"/>
  <c r="BA497" i="9"/>
  <c r="BA498" i="9"/>
  <c r="AZ499" i="9"/>
  <c r="AZ500" i="9"/>
  <c r="BA501" i="9"/>
  <c r="BA502" i="9"/>
  <c r="AZ503" i="9"/>
  <c r="AZ504" i="9"/>
  <c r="AZ505" i="9"/>
  <c r="AZ506" i="9"/>
  <c r="BB507" i="9"/>
  <c r="BB508" i="9"/>
  <c r="BB509" i="9"/>
  <c r="BB510" i="9"/>
  <c r="BB511" i="9"/>
  <c r="BB512" i="9"/>
  <c r="BB513" i="9"/>
  <c r="BB514" i="9"/>
  <c r="AZ515" i="9"/>
  <c r="AZ516" i="9"/>
  <c r="AZ517" i="9"/>
  <c r="BB518" i="9"/>
  <c r="BB519" i="9"/>
  <c r="BB520" i="9"/>
  <c r="BB521" i="9"/>
  <c r="AZ522" i="9"/>
  <c r="AY523" i="9"/>
  <c r="AY524" i="9"/>
  <c r="AY525" i="9"/>
  <c r="BA526" i="9"/>
  <c r="AZ527" i="9"/>
  <c r="AZ528" i="9"/>
  <c r="AZ529" i="9"/>
  <c r="BB530" i="9"/>
  <c r="BA531" i="9"/>
  <c r="BA532" i="9"/>
  <c r="BA533" i="9"/>
  <c r="AY534" i="9"/>
  <c r="AY535" i="9"/>
  <c r="AY536" i="9"/>
  <c r="AY537" i="9"/>
  <c r="BA538" i="9"/>
  <c r="AZ539" i="9"/>
  <c r="AZ540" i="9"/>
  <c r="AZ541" i="9"/>
  <c r="BB542" i="9"/>
  <c r="AZ543" i="9"/>
  <c r="BA544" i="9"/>
  <c r="BB545" i="9"/>
  <c r="AZ546" i="9"/>
  <c r="BA547" i="9"/>
  <c r="BB548" i="9"/>
  <c r="AY549" i="9"/>
  <c r="BA550" i="9"/>
  <c r="AY551" i="9"/>
  <c r="AZ552" i="9"/>
  <c r="BA553" i="9"/>
  <c r="AY554" i="9"/>
  <c r="BA555" i="9"/>
  <c r="BB556" i="9"/>
  <c r="AY557" i="9"/>
  <c r="BA558" i="9"/>
  <c r="AY559" i="9"/>
  <c r="AZ560" i="9"/>
  <c r="BA561" i="9"/>
  <c r="AY562" i="9"/>
  <c r="BA563" i="9"/>
  <c r="BB564" i="9"/>
  <c r="AY565" i="9"/>
  <c r="BA566" i="9"/>
  <c r="AY567" i="9"/>
  <c r="AZ568" i="9"/>
  <c r="BA569" i="9"/>
  <c r="AY570" i="9"/>
  <c r="AY571" i="9"/>
  <c r="AZ572" i="9"/>
  <c r="AX573" i="9"/>
  <c r="BB573" i="9"/>
  <c r="AZ574" i="9"/>
  <c r="BB31" i="9"/>
  <c r="DT31" i="9" s="1"/>
  <c r="BA103" i="9"/>
  <c r="BA114" i="9"/>
  <c r="AZ151" i="9"/>
  <c r="AZ173" i="9"/>
  <c r="BB192" i="9"/>
  <c r="BA200" i="9"/>
  <c r="AY218" i="9"/>
  <c r="DQ218" i="9" s="1"/>
  <c r="AZ227" i="9"/>
  <c r="DR227" i="9" s="1"/>
  <c r="AY234" i="9"/>
  <c r="DQ234" i="9" s="1"/>
  <c r="AY240" i="9"/>
  <c r="DQ240" i="9" s="1"/>
  <c r="AY256" i="9"/>
  <c r="DQ256" i="9" s="1"/>
  <c r="AY260" i="9"/>
  <c r="DQ260" i="9" s="1"/>
  <c r="AZ270" i="9"/>
  <c r="AY271" i="9"/>
  <c r="AZ273" i="9"/>
  <c r="AY278" i="9"/>
  <c r="AZ282" i="9"/>
  <c r="BA284" i="9"/>
  <c r="BB285" i="9"/>
  <c r="AY287" i="9"/>
  <c r="DQ287" i="9" s="1"/>
  <c r="AZ289" i="9"/>
  <c r="BA291" i="9"/>
  <c r="BB294" i="9"/>
  <c r="DT294" i="9" s="1"/>
  <c r="AZ296" i="9"/>
  <c r="AY297" i="9"/>
  <c r="AZ299" i="9"/>
  <c r="BB300" i="9"/>
  <c r="BA305" i="9"/>
  <c r="AY306" i="9"/>
  <c r="DQ306" i="9" s="1"/>
  <c r="AY307" i="9"/>
  <c r="BB308" i="9"/>
  <c r="AY314" i="9"/>
  <c r="BB315" i="9"/>
  <c r="BA319" i="9"/>
  <c r="BB321" i="9"/>
  <c r="DT321" i="9" s="1"/>
  <c r="AY322" i="9"/>
  <c r="AY323" i="9"/>
  <c r="BA324" i="9"/>
  <c r="AY325" i="9"/>
  <c r="AY326" i="9"/>
  <c r="AY327" i="9"/>
  <c r="BB328" i="9"/>
  <c r="AZ329" i="9"/>
  <c r="AY330" i="9"/>
  <c r="AY331" i="9"/>
  <c r="AZ332" i="9"/>
  <c r="BB333" i="9"/>
  <c r="DT333" i="9" s="1"/>
  <c r="BB334" i="9"/>
  <c r="BB335" i="9"/>
  <c r="BB336" i="9"/>
  <c r="AZ337" i="9"/>
  <c r="BB338" i="9"/>
  <c r="BB339" i="9"/>
  <c r="BA340" i="9"/>
  <c r="BA341" i="9"/>
  <c r="BA342" i="9"/>
  <c r="BA343" i="9"/>
  <c r="BA344" i="9"/>
  <c r="BA345" i="9"/>
  <c r="BA346" i="9"/>
  <c r="BA347" i="9"/>
  <c r="BA348" i="9"/>
  <c r="BA349" i="9"/>
  <c r="BA350" i="9"/>
  <c r="BA351" i="9"/>
  <c r="BA352" i="9"/>
  <c r="BA353" i="9"/>
  <c r="BA354" i="9"/>
  <c r="BA355" i="9"/>
  <c r="BA356" i="9"/>
  <c r="BA357" i="9"/>
  <c r="BA358" i="9"/>
  <c r="BA359" i="9"/>
  <c r="BA360" i="9"/>
  <c r="BA361" i="9"/>
  <c r="BA362" i="9"/>
  <c r="BA363" i="9"/>
  <c r="BA364" i="9"/>
  <c r="BA365" i="9"/>
  <c r="BA366" i="9"/>
  <c r="BA367" i="9"/>
  <c r="BA368" i="9"/>
  <c r="BA369" i="9"/>
  <c r="BA370" i="9"/>
  <c r="BA371" i="9"/>
  <c r="BA372" i="9"/>
  <c r="BA373" i="9"/>
  <c r="BA374" i="9"/>
  <c r="BA375" i="9"/>
  <c r="BA376" i="9"/>
  <c r="BA377" i="9"/>
  <c r="BA378" i="9"/>
  <c r="BA379" i="9"/>
  <c r="BA380" i="9"/>
  <c r="BA381" i="9"/>
  <c r="BA382" i="9"/>
  <c r="BA383" i="9"/>
  <c r="BA384" i="9"/>
  <c r="BA385" i="9"/>
  <c r="BA386" i="9"/>
  <c r="BA387" i="9"/>
  <c r="BA388" i="9"/>
  <c r="BA389" i="9"/>
  <c r="BA390" i="9"/>
  <c r="BA391" i="9"/>
  <c r="BA392" i="9"/>
  <c r="BA393" i="9"/>
  <c r="BA394" i="9"/>
  <c r="BA395" i="9"/>
  <c r="BA396" i="9"/>
  <c r="BA397" i="9"/>
  <c r="BA398" i="9"/>
  <c r="BA399" i="9"/>
  <c r="BA400" i="9"/>
  <c r="BA401" i="9"/>
  <c r="BB402" i="9"/>
  <c r="BB403" i="9"/>
  <c r="BB404" i="9"/>
  <c r="BB405" i="9"/>
  <c r="BB406" i="9"/>
  <c r="BB407" i="9"/>
  <c r="BB408" i="9"/>
  <c r="BB409" i="9"/>
  <c r="AZ410" i="9"/>
  <c r="AZ411" i="9"/>
  <c r="DR411" i="9" s="1"/>
  <c r="AZ412" i="9"/>
  <c r="DR412" i="9" s="1"/>
  <c r="AZ413" i="9"/>
  <c r="DR413" i="9" s="1"/>
  <c r="BB414" i="9"/>
  <c r="DT414" i="9" s="1"/>
  <c r="AZ415" i="9"/>
  <c r="DR415" i="9" s="1"/>
  <c r="BA416" i="9"/>
  <c r="DS416" i="9" s="1"/>
  <c r="AY417" i="9"/>
  <c r="DQ417" i="9" s="1"/>
  <c r="AZ418" i="9"/>
  <c r="DR418" i="9" s="1"/>
  <c r="BB419" i="9"/>
  <c r="DT419" i="9" s="1"/>
  <c r="AY420" i="9"/>
  <c r="DQ420" i="9" s="1"/>
  <c r="BA421" i="9"/>
  <c r="DS421" i="9" s="1"/>
  <c r="AZ422" i="9"/>
  <c r="AZ423" i="9"/>
  <c r="AZ424" i="9"/>
  <c r="AZ425" i="9"/>
  <c r="AZ426" i="9"/>
  <c r="BB427" i="9"/>
  <c r="BB428" i="9"/>
  <c r="AY429" i="9"/>
  <c r="AY430" i="9"/>
  <c r="BB431" i="9"/>
  <c r="BB432" i="9"/>
  <c r="AY433" i="9"/>
  <c r="AY434" i="9"/>
  <c r="BB435" i="9"/>
  <c r="BB436" i="9"/>
  <c r="BB437" i="9"/>
  <c r="BB438" i="9"/>
  <c r="BA439" i="9"/>
  <c r="BA440" i="9"/>
  <c r="BA441" i="9"/>
  <c r="BA442" i="9"/>
  <c r="AY443" i="9"/>
  <c r="AY444" i="9"/>
  <c r="AY445" i="9"/>
  <c r="AY446" i="9"/>
  <c r="AY447" i="9"/>
  <c r="AY448" i="9"/>
  <c r="AY449" i="9"/>
  <c r="AY450" i="9"/>
  <c r="BA451" i="9"/>
  <c r="BA452" i="9"/>
  <c r="BA453" i="9"/>
  <c r="BA454" i="9"/>
  <c r="AZ455" i="9"/>
  <c r="AZ456" i="9"/>
  <c r="BA457" i="9"/>
  <c r="BA458" i="9"/>
  <c r="AZ459" i="9"/>
  <c r="AZ460" i="9"/>
  <c r="AZ461" i="9"/>
  <c r="AZ462" i="9"/>
  <c r="BB463" i="9"/>
  <c r="BB464" i="9"/>
  <c r="BB465" i="9"/>
  <c r="BB466" i="9"/>
  <c r="BB467" i="9"/>
  <c r="BB468" i="9"/>
  <c r="BB469" i="9"/>
  <c r="BB470" i="9"/>
  <c r="AZ471" i="9"/>
  <c r="AZ472" i="9"/>
  <c r="AZ473" i="9"/>
  <c r="AZ474" i="9"/>
  <c r="AY475" i="9"/>
  <c r="AY476" i="9"/>
  <c r="AY477" i="9"/>
  <c r="AY478" i="9"/>
  <c r="BA479" i="9"/>
  <c r="BA480" i="9"/>
  <c r="AY481" i="9"/>
  <c r="AY482" i="9"/>
  <c r="BB483" i="9"/>
  <c r="BB484" i="9"/>
  <c r="BB485" i="9"/>
  <c r="BB486" i="9"/>
  <c r="AZ487" i="9"/>
  <c r="AZ488" i="9"/>
  <c r="AZ489" i="9"/>
  <c r="AZ490" i="9"/>
  <c r="AZ491" i="9"/>
  <c r="AZ492" i="9"/>
  <c r="AZ493" i="9"/>
  <c r="AZ494" i="9"/>
  <c r="BB495" i="9"/>
  <c r="BB496" i="9"/>
  <c r="BB497" i="9"/>
  <c r="BB498" i="9"/>
  <c r="BA499" i="9"/>
  <c r="BA500" i="9"/>
  <c r="BB501" i="9"/>
  <c r="BB502" i="9"/>
  <c r="BA503" i="9"/>
  <c r="BA504" i="9"/>
  <c r="BA505" i="9"/>
  <c r="BA506" i="9"/>
  <c r="AY507" i="9"/>
  <c r="AY508" i="9"/>
  <c r="AY509" i="9"/>
  <c r="AY510" i="9"/>
  <c r="AY511" i="9"/>
  <c r="AY512" i="9"/>
  <c r="AY513" i="9"/>
  <c r="AY514" i="9"/>
  <c r="BA515" i="9"/>
  <c r="BA516" i="9"/>
  <c r="BA517" i="9"/>
  <c r="AY518" i="9"/>
  <c r="AY519" i="9"/>
  <c r="AY520" i="9"/>
  <c r="AY521" i="9"/>
  <c r="BA522" i="9"/>
  <c r="AZ523" i="9"/>
  <c r="AZ524" i="9"/>
  <c r="AZ525" i="9"/>
  <c r="BB526" i="9"/>
  <c r="BA527" i="9"/>
  <c r="BA528" i="9"/>
  <c r="BA529" i="9"/>
  <c r="AY530" i="9"/>
  <c r="BB531" i="9"/>
  <c r="BB532" i="9"/>
  <c r="BB533" i="9"/>
  <c r="AZ534" i="9"/>
  <c r="AZ535" i="9"/>
  <c r="AZ536" i="9"/>
  <c r="AZ537" i="9"/>
  <c r="BB538" i="9"/>
  <c r="BA539" i="9"/>
  <c r="BA540" i="9"/>
  <c r="BA541" i="9"/>
  <c r="AY542" i="9"/>
  <c r="BA543" i="9"/>
  <c r="BB544" i="9"/>
  <c r="AY545" i="9"/>
  <c r="BA546" i="9"/>
  <c r="BB547" i="9"/>
  <c r="AY548" i="9"/>
  <c r="AZ549" i="9"/>
  <c r="BB550" i="9"/>
  <c r="AZ551" i="9"/>
  <c r="BA552" i="9"/>
  <c r="BB553" i="9"/>
  <c r="AZ554" i="9"/>
  <c r="BB555" i="9"/>
  <c r="AY556" i="9"/>
  <c r="AZ557" i="9"/>
  <c r="BB558" i="9"/>
  <c r="AZ559" i="9"/>
  <c r="BA560" i="9"/>
  <c r="BB561" i="9"/>
  <c r="AZ562" i="9"/>
  <c r="BB563" i="9"/>
  <c r="AY564" i="9"/>
  <c r="AZ565" i="9"/>
  <c r="BB566" i="9"/>
  <c r="AZ567" i="9"/>
  <c r="BA568" i="9"/>
  <c r="BB569" i="9"/>
  <c r="AZ570" i="9"/>
  <c r="AZ571" i="9"/>
  <c r="BA572" i="9"/>
  <c r="AY573" i="9"/>
  <c r="BA574" i="9"/>
  <c r="AY575" i="9"/>
  <c r="BA576" i="9"/>
  <c r="AY577" i="9"/>
  <c r="BA578" i="9"/>
  <c r="AY579" i="9"/>
  <c r="BA580" i="9"/>
  <c r="AY581" i="9"/>
  <c r="BA582" i="9"/>
  <c r="AY583" i="9"/>
  <c r="BA584" i="9"/>
  <c r="AY585" i="9"/>
  <c r="BA586" i="9"/>
  <c r="AY587" i="9"/>
  <c r="DQ587" i="9" s="1"/>
  <c r="AY588" i="9"/>
  <c r="AY589" i="9"/>
  <c r="AY590" i="9"/>
  <c r="AY591" i="9"/>
  <c r="AY592" i="9"/>
  <c r="AY593" i="9"/>
  <c r="AY594" i="9"/>
  <c r="AY595" i="9"/>
  <c r="AY596" i="9"/>
  <c r="AY597" i="9"/>
  <c r="AY598" i="9"/>
  <c r="AY599" i="9"/>
  <c r="AY600" i="9"/>
  <c r="AY601" i="9"/>
  <c r="AY602" i="9"/>
  <c r="AY603" i="9"/>
  <c r="BB604" i="9"/>
  <c r="BB605" i="9"/>
  <c r="BB606" i="9"/>
  <c r="BB607" i="9"/>
  <c r="BB608" i="9"/>
  <c r="BB609" i="9"/>
  <c r="BB610" i="9"/>
  <c r="BB611" i="9"/>
  <c r="BB612" i="9"/>
  <c r="BB613" i="9"/>
  <c r="BB614" i="9"/>
  <c r="BB615" i="9"/>
  <c r="BB616" i="9"/>
  <c r="BB617" i="9"/>
  <c r="BB618" i="9"/>
  <c r="BB619" i="9"/>
  <c r="BB620" i="9"/>
  <c r="BB621" i="9"/>
  <c r="BB622" i="9"/>
  <c r="AZ623" i="9"/>
  <c r="AZ624" i="9"/>
  <c r="AZ625" i="9"/>
  <c r="AZ626" i="9"/>
  <c r="BB627" i="9"/>
  <c r="AZ628" i="9"/>
  <c r="AZ629" i="9"/>
  <c r="AZ630" i="9"/>
  <c r="BB631" i="9"/>
  <c r="BA632" i="9"/>
  <c r="BA633" i="9"/>
  <c r="BA634" i="9"/>
  <c r="AY635" i="9"/>
  <c r="AY636" i="9"/>
  <c r="AY637" i="9"/>
  <c r="BB84" i="9"/>
  <c r="DT84" i="9" s="1"/>
  <c r="AZ97" i="9"/>
  <c r="AY134" i="9"/>
  <c r="DQ134" i="9" s="1"/>
  <c r="BA155" i="9"/>
  <c r="DS155" i="9" s="1"/>
  <c r="AY187" i="9"/>
  <c r="DQ187" i="9" s="1"/>
  <c r="AZ219" i="9"/>
  <c r="BA241" i="9"/>
  <c r="DS241" i="9" s="1"/>
  <c r="AZ246" i="9"/>
  <c r="DR246" i="9" s="1"/>
  <c r="BB266" i="9"/>
  <c r="BB269" i="9"/>
  <c r="DT269" i="9" s="1"/>
  <c r="BB275" i="9"/>
  <c r="AY276" i="9"/>
  <c r="DQ276" i="9" s="1"/>
  <c r="AY277" i="9"/>
  <c r="DQ277" i="9" s="1"/>
  <c r="AZ278" i="9"/>
  <c r="BA282" i="9"/>
  <c r="AZ283" i="9"/>
  <c r="BB284" i="9"/>
  <c r="AY286" i="9"/>
  <c r="DQ286" i="9" s="1"/>
  <c r="BB287" i="9"/>
  <c r="DT287" i="9" s="1"/>
  <c r="AY288" i="9"/>
  <c r="BA293" i="9"/>
  <c r="AZ297" i="9"/>
  <c r="BA299" i="9"/>
  <c r="AZ302" i="9"/>
  <c r="AZ304" i="9"/>
  <c r="BB305" i="9"/>
  <c r="BB306" i="9"/>
  <c r="DT306" i="9" s="1"/>
  <c r="AZ307" i="9"/>
  <c r="AZ314" i="9"/>
  <c r="AY316" i="9"/>
  <c r="AZ317" i="9"/>
  <c r="DR317" i="9" s="1"/>
  <c r="AY321" i="9"/>
  <c r="DQ321" i="9" s="1"/>
  <c r="AZ322" i="9"/>
  <c r="AZ323" i="9"/>
  <c r="BB324" i="9"/>
  <c r="AZ325" i="9"/>
  <c r="AZ326" i="9"/>
  <c r="AZ327" i="9"/>
  <c r="AY328" i="9"/>
  <c r="BA329" i="9"/>
  <c r="AZ330" i="9"/>
  <c r="AZ331" i="9"/>
  <c r="BA332" i="9"/>
  <c r="AY333" i="9"/>
  <c r="DQ333" i="9" s="1"/>
  <c r="AY334" i="9"/>
  <c r="AY335" i="9"/>
  <c r="AY336" i="9"/>
  <c r="BA337" i="9"/>
  <c r="AY338" i="9"/>
  <c r="AY339" i="9"/>
  <c r="BB340" i="9"/>
  <c r="BB341" i="9"/>
  <c r="BB342" i="9"/>
  <c r="BB343" i="9"/>
  <c r="BB344" i="9"/>
  <c r="BB345" i="9"/>
  <c r="BB346" i="9"/>
  <c r="BB347" i="9"/>
  <c r="BB348" i="9"/>
  <c r="BB349" i="9"/>
  <c r="BB350" i="9"/>
  <c r="BB351" i="9"/>
  <c r="BB352" i="9"/>
  <c r="BB353" i="9"/>
  <c r="BB354" i="9"/>
  <c r="BB355" i="9"/>
  <c r="BB356" i="9"/>
  <c r="BB357" i="9"/>
  <c r="BB358" i="9"/>
  <c r="BB359" i="9"/>
  <c r="BB360" i="9"/>
  <c r="BB361" i="9"/>
  <c r="BB362" i="9"/>
  <c r="BB363" i="9"/>
  <c r="BB364" i="9"/>
  <c r="BB365" i="9"/>
  <c r="BB366" i="9"/>
  <c r="BB367" i="9"/>
  <c r="BB368" i="9"/>
  <c r="BB369" i="9"/>
  <c r="BB370" i="9"/>
  <c r="BB371" i="9"/>
  <c r="BB372" i="9"/>
  <c r="BB373" i="9"/>
  <c r="BB374" i="9"/>
  <c r="BB375" i="9"/>
  <c r="BB376" i="9"/>
  <c r="BB377" i="9"/>
  <c r="BB378" i="9"/>
  <c r="BB379" i="9"/>
  <c r="BB380" i="9"/>
  <c r="BB381" i="9"/>
  <c r="BB382" i="9"/>
  <c r="BB383" i="9"/>
  <c r="BB384" i="9"/>
  <c r="BB385" i="9"/>
  <c r="BB386" i="9"/>
  <c r="BB387" i="9"/>
  <c r="BB388" i="9"/>
  <c r="BB389" i="9"/>
  <c r="BB390" i="9"/>
  <c r="BB391" i="9"/>
  <c r="BB392" i="9"/>
  <c r="BB393" i="9"/>
  <c r="BB394" i="9"/>
  <c r="BB395" i="9"/>
  <c r="BB396" i="9"/>
  <c r="BB397" i="9"/>
  <c r="BB398" i="9"/>
  <c r="BB399" i="9"/>
  <c r="BB400" i="9"/>
  <c r="BB401" i="9"/>
  <c r="AY402" i="9"/>
  <c r="AY403" i="9"/>
  <c r="AY404" i="9"/>
  <c r="AY405" i="9"/>
  <c r="AY406" i="9"/>
  <c r="AY407" i="9"/>
  <c r="AY408" i="9"/>
  <c r="AY409" i="9"/>
  <c r="BA410" i="9"/>
  <c r="BA411" i="9"/>
  <c r="DS411" i="9" s="1"/>
  <c r="BA412" i="9"/>
  <c r="DS412" i="9" s="1"/>
  <c r="BA413" i="9"/>
  <c r="DS413" i="9" s="1"/>
  <c r="AY414" i="9"/>
  <c r="DQ414" i="9" s="1"/>
  <c r="BA415" i="9"/>
  <c r="DS415" i="9" s="1"/>
  <c r="BB416" i="9"/>
  <c r="DT416" i="9" s="1"/>
  <c r="AZ417" i="9"/>
  <c r="DR417" i="9" s="1"/>
  <c r="BA418" i="9"/>
  <c r="DS418" i="9" s="1"/>
  <c r="AY419" i="9"/>
  <c r="DQ419" i="9" s="1"/>
  <c r="AZ420" i="9"/>
  <c r="DR420" i="9" s="1"/>
  <c r="BB421" i="9"/>
  <c r="DT421" i="9" s="1"/>
  <c r="BA422" i="9"/>
  <c r="BA423" i="9"/>
  <c r="BA424" i="9"/>
  <c r="BA425" i="9"/>
  <c r="BA426" i="9"/>
  <c r="AY427" i="9"/>
  <c r="AY428" i="9"/>
  <c r="AZ429" i="9"/>
  <c r="AZ430" i="9"/>
  <c r="AY431" i="9"/>
  <c r="AY432" i="9"/>
  <c r="AZ433" i="9"/>
  <c r="AZ434" i="9"/>
  <c r="AY435" i="9"/>
  <c r="AY436" i="9"/>
  <c r="AY437" i="9"/>
  <c r="AY438" i="9"/>
  <c r="BB439" i="9"/>
  <c r="BB440" i="9"/>
  <c r="BB441" i="9"/>
  <c r="BB442" i="9"/>
  <c r="AZ443" i="9"/>
  <c r="AZ444" i="9"/>
  <c r="AZ445" i="9"/>
  <c r="AZ446" i="9"/>
  <c r="AZ447" i="9"/>
  <c r="AZ448" i="9"/>
  <c r="AZ449" i="9"/>
  <c r="AZ450" i="9"/>
  <c r="BB451" i="9"/>
  <c r="BB452" i="9"/>
  <c r="BB453" i="9"/>
  <c r="BB454" i="9"/>
  <c r="BA455" i="9"/>
  <c r="BA456" i="9"/>
  <c r="BB457" i="9"/>
  <c r="BB458" i="9"/>
  <c r="BA459" i="9"/>
  <c r="BA460" i="9"/>
  <c r="BA461" i="9"/>
  <c r="BA462" i="9"/>
  <c r="AY463" i="9"/>
  <c r="AY464" i="9"/>
  <c r="AY465" i="9"/>
  <c r="AY466" i="9"/>
  <c r="AY467" i="9"/>
  <c r="AY468" i="9"/>
  <c r="AY469" i="9"/>
  <c r="AY470" i="9"/>
  <c r="BA471" i="9"/>
  <c r="BA472" i="9"/>
  <c r="BA473" i="9"/>
  <c r="BA474" i="9"/>
  <c r="AZ475" i="9"/>
  <c r="AZ476" i="9"/>
  <c r="AZ477" i="9"/>
  <c r="AZ478" i="9"/>
  <c r="BB479" i="9"/>
  <c r="BB480" i="9"/>
  <c r="AZ481" i="9"/>
  <c r="AZ482" i="9"/>
  <c r="AY483" i="9"/>
  <c r="AY484" i="9"/>
  <c r="AY485" i="9"/>
  <c r="AY486" i="9"/>
  <c r="BA487" i="9"/>
  <c r="BA488" i="9"/>
  <c r="BA489" i="9"/>
  <c r="BA490" i="9"/>
  <c r="BA491" i="9"/>
  <c r="BA492" i="9"/>
  <c r="BA493" i="9"/>
  <c r="BA494" i="9"/>
  <c r="AY495" i="9"/>
  <c r="AY496" i="9"/>
  <c r="AY497" i="9"/>
  <c r="AY498" i="9"/>
  <c r="BB499" i="9"/>
  <c r="BB500" i="9"/>
  <c r="AY501" i="9"/>
  <c r="AY502" i="9"/>
  <c r="BB503" i="9"/>
  <c r="BB504" i="9"/>
  <c r="BB505" i="9"/>
  <c r="BB506" i="9"/>
  <c r="AZ507" i="9"/>
  <c r="AZ508" i="9"/>
  <c r="AZ509" i="9"/>
  <c r="AZ510" i="9"/>
  <c r="AZ511" i="9"/>
  <c r="AZ512" i="9"/>
  <c r="AZ513" i="9"/>
  <c r="AZ514" i="9"/>
  <c r="BB515" i="9"/>
  <c r="BB516" i="9"/>
  <c r="BB517" i="9"/>
  <c r="AZ518" i="9"/>
  <c r="AZ519" i="9"/>
  <c r="AZ520" i="9"/>
  <c r="AZ521" i="9"/>
  <c r="BB522" i="9"/>
  <c r="BA523" i="9"/>
  <c r="BA524" i="9"/>
  <c r="BA525" i="9"/>
  <c r="AY526" i="9"/>
  <c r="BB527" i="9"/>
  <c r="BB528" i="9"/>
  <c r="BB529" i="9"/>
  <c r="AZ530" i="9"/>
  <c r="AY531" i="9"/>
  <c r="AY532" i="9"/>
  <c r="AY533" i="9"/>
  <c r="BA534" i="9"/>
  <c r="BA535" i="9"/>
  <c r="BA536" i="9"/>
  <c r="BA537" i="9"/>
  <c r="AY538" i="9"/>
  <c r="BB539" i="9"/>
  <c r="BB540" i="9"/>
  <c r="BB541" i="9"/>
  <c r="AZ542" i="9"/>
  <c r="BB543" i="9"/>
  <c r="AY544" i="9"/>
  <c r="AZ545" i="9"/>
  <c r="BB546" i="9"/>
  <c r="AY547" i="9"/>
  <c r="AZ548" i="9"/>
  <c r="BA549" i="9"/>
  <c r="AY550" i="9"/>
  <c r="BA551" i="9"/>
  <c r="BB552" i="9"/>
  <c r="AY553" i="9"/>
  <c r="BA554" i="9"/>
  <c r="AY555" i="9"/>
  <c r="AZ556" i="9"/>
  <c r="BA557" i="9"/>
  <c r="AY558" i="9"/>
  <c r="BA559" i="9"/>
  <c r="BB560" i="9"/>
  <c r="AY561" i="9"/>
  <c r="BA562" i="9"/>
  <c r="AY563" i="9"/>
  <c r="AZ564" i="9"/>
  <c r="BA565" i="9"/>
  <c r="AY566" i="9"/>
  <c r="BA567" i="9"/>
  <c r="BB568" i="9"/>
  <c r="AY569" i="9"/>
  <c r="BA570" i="9"/>
  <c r="BA571" i="9"/>
  <c r="AX572" i="9"/>
  <c r="BB572" i="9"/>
  <c r="AZ573" i="9"/>
  <c r="AX574" i="9"/>
  <c r="BB574" i="9"/>
  <c r="AZ575" i="9"/>
  <c r="AX576" i="9"/>
  <c r="BB576" i="9"/>
  <c r="AZ577" i="9"/>
  <c r="AX578" i="9"/>
  <c r="BB578" i="9"/>
  <c r="AZ579" i="9"/>
  <c r="AX580" i="9"/>
  <c r="BB580" i="9"/>
  <c r="AZ581" i="9"/>
  <c r="AX582" i="9"/>
  <c r="BB582" i="9"/>
  <c r="AZ583" i="9"/>
  <c r="AX584" i="9"/>
  <c r="BB584" i="9"/>
  <c r="AZ585" i="9"/>
  <c r="AX586" i="9"/>
  <c r="BB586" i="9"/>
  <c r="AZ587" i="9"/>
  <c r="DR587" i="9" s="1"/>
  <c r="AZ588" i="9"/>
  <c r="AZ589" i="9"/>
  <c r="AZ590" i="9"/>
  <c r="AZ591" i="9"/>
  <c r="AZ592" i="9"/>
  <c r="AZ593" i="9"/>
  <c r="AZ594" i="9"/>
  <c r="AZ595" i="9"/>
  <c r="AZ596" i="9"/>
  <c r="AZ597" i="9"/>
  <c r="AZ598" i="9"/>
  <c r="AZ599" i="9"/>
  <c r="AZ600" i="9"/>
  <c r="AZ601" i="9"/>
  <c r="AZ602" i="9"/>
  <c r="AZ603" i="9"/>
  <c r="AY604" i="9"/>
  <c r="AY605" i="9"/>
  <c r="AY606" i="9"/>
  <c r="AY607" i="9"/>
  <c r="AY608" i="9"/>
  <c r="AY609" i="9"/>
  <c r="AY610" i="9"/>
  <c r="AY611" i="9"/>
  <c r="AY612" i="9"/>
  <c r="AY613" i="9"/>
  <c r="AY614" i="9"/>
  <c r="AY615" i="9"/>
  <c r="AY616" i="9"/>
  <c r="AY617" i="9"/>
  <c r="AY618" i="9"/>
  <c r="AY619" i="9"/>
  <c r="AY620" i="9"/>
  <c r="AY621" i="9"/>
  <c r="AY622" i="9"/>
  <c r="BA623" i="9"/>
  <c r="BA624" i="9"/>
  <c r="BA625" i="9"/>
  <c r="BA626" i="9"/>
  <c r="AY627" i="9"/>
  <c r="BA628" i="9"/>
  <c r="BA629" i="9"/>
  <c r="BA630" i="9"/>
  <c r="AY631" i="9"/>
  <c r="BB632" i="9"/>
  <c r="BB633" i="9"/>
  <c r="BB634" i="9"/>
  <c r="AZ635" i="9"/>
  <c r="AZ636" i="9"/>
  <c r="AZ637" i="9"/>
  <c r="AZ638" i="9"/>
  <c r="BB639" i="9"/>
  <c r="BB640" i="9"/>
  <c r="BB641" i="9"/>
  <c r="BB642" i="9"/>
  <c r="AY643" i="9"/>
  <c r="BA159" i="9"/>
  <c r="DS159" i="9" s="1"/>
  <c r="BA190" i="9"/>
  <c r="AZ224" i="9"/>
  <c r="DR224" i="9" s="1"/>
  <c r="AZ262" i="9"/>
  <c r="BB274" i="9"/>
  <c r="BB277" i="9"/>
  <c r="DT277" i="9" s="1"/>
  <c r="AZ288" i="9"/>
  <c r="BA302" i="9"/>
  <c r="AZ303" i="9"/>
  <c r="AZ313" i="9"/>
  <c r="DR313" i="9" s="1"/>
  <c r="AZ320" i="9"/>
  <c r="BA325" i="9"/>
  <c r="AZ328" i="9"/>
  <c r="BB332" i="9"/>
  <c r="AZ335" i="9"/>
  <c r="AZ336" i="9"/>
  <c r="AZ338" i="9"/>
  <c r="AY340" i="9"/>
  <c r="AY341" i="9"/>
  <c r="AY344" i="9"/>
  <c r="AY345" i="9"/>
  <c r="AY348" i="9"/>
  <c r="AY349" i="9"/>
  <c r="AY352" i="9"/>
  <c r="AY353" i="9"/>
  <c r="AY356" i="9"/>
  <c r="AY357" i="9"/>
  <c r="AY360" i="9"/>
  <c r="AY361" i="9"/>
  <c r="AY364" i="9"/>
  <c r="AY365" i="9"/>
  <c r="AY368" i="9"/>
  <c r="AY369" i="9"/>
  <c r="AY372" i="9"/>
  <c r="AY373" i="9"/>
  <c r="AY376" i="9"/>
  <c r="AY377" i="9"/>
  <c r="AY380" i="9"/>
  <c r="AY381" i="9"/>
  <c r="AY384" i="9"/>
  <c r="AY385" i="9"/>
  <c r="AY388" i="9"/>
  <c r="AY389" i="9"/>
  <c r="AY392" i="9"/>
  <c r="AY393" i="9"/>
  <c r="AY396" i="9"/>
  <c r="AY397" i="9"/>
  <c r="AY400" i="9"/>
  <c r="AY401" i="9"/>
  <c r="AZ405" i="9"/>
  <c r="AZ406" i="9"/>
  <c r="AZ407" i="9"/>
  <c r="AZ409" i="9"/>
  <c r="BA417" i="9"/>
  <c r="DS417" i="9" s="1"/>
  <c r="BB425" i="9"/>
  <c r="BA434" i="9"/>
  <c r="AY440" i="9"/>
  <c r="BA444" i="9"/>
  <c r="BA446" i="9"/>
  <c r="AY457" i="9"/>
  <c r="BB459" i="9"/>
  <c r="BB462" i="9"/>
  <c r="BA475" i="9"/>
  <c r="AY480" i="9"/>
  <c r="BA482" i="9"/>
  <c r="BB491" i="9"/>
  <c r="BB494" i="9"/>
  <c r="AY500" i="9"/>
  <c r="AY504" i="9"/>
  <c r="BA508" i="9"/>
  <c r="BA510" i="9"/>
  <c r="BA518" i="9"/>
  <c r="BA520" i="9"/>
  <c r="AY522" i="9"/>
  <c r="AZ526" i="9"/>
  <c r="AY528" i="9"/>
  <c r="AZ531" i="9"/>
  <c r="AZ532" i="9"/>
  <c r="AZ533" i="9"/>
  <c r="BB537" i="9"/>
  <c r="AY543" i="9"/>
  <c r="AZ544" i="9"/>
  <c r="AZ547" i="9"/>
  <c r="AZ550" i="9"/>
  <c r="AZ553" i="9"/>
  <c r="BB559" i="9"/>
  <c r="AZ563" i="9"/>
  <c r="AZ566" i="9"/>
  <c r="AZ569" i="9"/>
  <c r="BA573" i="9"/>
  <c r="BB579" i="9"/>
  <c r="AZ580" i="9"/>
  <c r="BA581" i="9"/>
  <c r="AY582" i="9"/>
  <c r="AX583" i="9"/>
  <c r="BB587" i="9"/>
  <c r="DT587" i="9" s="1"/>
  <c r="BB589" i="9"/>
  <c r="BB590" i="9"/>
  <c r="BB592" i="9"/>
  <c r="BB595" i="9"/>
  <c r="BB597" i="9"/>
  <c r="BB598" i="9"/>
  <c r="BB600" i="9"/>
  <c r="BB603" i="9"/>
  <c r="BA605" i="9"/>
  <c r="AZ607" i="9"/>
  <c r="AZ608" i="9"/>
  <c r="BA611" i="9"/>
  <c r="BA612" i="9"/>
  <c r="AZ614" i="9"/>
  <c r="AZ617" i="9"/>
  <c r="BA618" i="9"/>
  <c r="BA621" i="9"/>
  <c r="AY626" i="9"/>
  <c r="BA627" i="9"/>
  <c r="AY628" i="9"/>
  <c r="AY629" i="9"/>
  <c r="AZ633" i="9"/>
  <c r="BB636" i="9"/>
  <c r="BA639" i="9"/>
  <c r="AY641" i="9"/>
  <c r="AZ642" i="9"/>
  <c r="AZ644" i="9"/>
  <c r="AZ645" i="9"/>
  <c r="BB646" i="9"/>
  <c r="BB647" i="9"/>
  <c r="BB648" i="9"/>
  <c r="BB649" i="9"/>
  <c r="AZ650" i="9"/>
  <c r="AZ651" i="9"/>
  <c r="AZ652" i="9"/>
  <c r="AZ653" i="9"/>
  <c r="BB654" i="9"/>
  <c r="BB655" i="9"/>
  <c r="BB656" i="9"/>
  <c r="BB657" i="9"/>
  <c r="AZ658" i="9"/>
  <c r="AZ659" i="9"/>
  <c r="AZ660" i="9"/>
  <c r="AZ661" i="9"/>
  <c r="BB662" i="9"/>
  <c r="BB663" i="9"/>
  <c r="BB664" i="9"/>
  <c r="BB665" i="9"/>
  <c r="AZ666" i="9"/>
  <c r="AZ667" i="9"/>
  <c r="AY668" i="9"/>
  <c r="AY669" i="9"/>
  <c r="BA670" i="9"/>
  <c r="BA671" i="9"/>
  <c r="BA672" i="9"/>
  <c r="BA673" i="9"/>
  <c r="AY674" i="9"/>
  <c r="AY675" i="9"/>
  <c r="AY676" i="9"/>
  <c r="AY677" i="9"/>
  <c r="BA678" i="9"/>
  <c r="BA679" i="9"/>
  <c r="BA680" i="9"/>
  <c r="BB681" i="9"/>
  <c r="AY682" i="9"/>
  <c r="AZ683" i="9"/>
  <c r="BA684" i="9"/>
  <c r="BB685" i="9"/>
  <c r="AY686" i="9"/>
  <c r="AZ687" i="9"/>
  <c r="BA688" i="9"/>
  <c r="BB689" i="9"/>
  <c r="AY690" i="9"/>
  <c r="AZ691" i="9"/>
  <c r="BA692" i="9"/>
  <c r="BB693" i="9"/>
  <c r="AY694" i="9"/>
  <c r="AZ695" i="9"/>
  <c r="BA696" i="9"/>
  <c r="BB697" i="9"/>
  <c r="AY698" i="9"/>
  <c r="AZ699" i="9"/>
  <c r="BA700" i="9"/>
  <c r="BB701" i="9"/>
  <c r="AY702" i="9"/>
  <c r="AZ703" i="9"/>
  <c r="BA704" i="9"/>
  <c r="BB705" i="9"/>
  <c r="AY706" i="9"/>
  <c r="AZ707" i="9"/>
  <c r="BA708" i="9"/>
  <c r="BB709" i="9"/>
  <c r="AY710" i="9"/>
  <c r="AZ711" i="9"/>
  <c r="BA712" i="9"/>
  <c r="BB713" i="9"/>
  <c r="AY714" i="9"/>
  <c r="AZ715" i="9"/>
  <c r="BA716" i="9"/>
  <c r="BB717" i="9"/>
  <c r="AY718" i="9"/>
  <c r="AZ719" i="9"/>
  <c r="BA720" i="9"/>
  <c r="BB721" i="9"/>
  <c r="AY722" i="9"/>
  <c r="AZ723" i="9"/>
  <c r="BA724" i="9"/>
  <c r="BB725" i="9"/>
  <c r="AY726" i="9"/>
  <c r="AZ727" i="9"/>
  <c r="BA728" i="9"/>
  <c r="BB729" i="9"/>
  <c r="AY730" i="9"/>
  <c r="AZ731" i="9"/>
  <c r="BA732" i="9"/>
  <c r="BB733" i="9"/>
  <c r="AZ734" i="9"/>
  <c r="BA735" i="9"/>
  <c r="BB736" i="9"/>
  <c r="AY737" i="9"/>
  <c r="AZ738" i="9"/>
  <c r="BA739" i="9"/>
  <c r="BB740" i="9"/>
  <c r="AY741" i="9"/>
  <c r="BB742" i="9"/>
  <c r="AY743" i="9"/>
  <c r="AZ744" i="9"/>
  <c r="BA745" i="9"/>
  <c r="AY746" i="9"/>
  <c r="AZ747" i="9"/>
  <c r="BA748" i="9"/>
  <c r="BB749" i="9"/>
  <c r="BB750" i="9"/>
  <c r="AY751" i="9"/>
  <c r="AZ752" i="9"/>
  <c r="BA753" i="9"/>
  <c r="AY754" i="9"/>
  <c r="AZ755" i="9"/>
  <c r="BA756" i="9"/>
  <c r="BB757" i="9"/>
  <c r="BB758" i="9"/>
  <c r="AY759" i="9"/>
  <c r="AZ760" i="9"/>
  <c r="BA761" i="9"/>
  <c r="AZ762" i="9"/>
  <c r="BA763" i="9"/>
  <c r="BB764" i="9"/>
  <c r="AX765" i="9"/>
  <c r="BB765" i="9"/>
  <c r="AX766" i="9"/>
  <c r="BB766" i="9"/>
  <c r="AX767" i="9"/>
  <c r="BB767" i="9"/>
  <c r="AX768" i="9"/>
  <c r="BB768" i="9"/>
  <c r="AX769" i="9"/>
  <c r="BB769" i="9"/>
  <c r="AX770" i="9"/>
  <c r="BB770" i="9"/>
  <c r="AX771" i="9"/>
  <c r="BB771" i="9"/>
  <c r="AX772" i="9"/>
  <c r="BB772" i="9"/>
  <c r="AX773" i="9"/>
  <c r="BB773" i="9"/>
  <c r="AX774" i="9"/>
  <c r="BB774" i="9"/>
  <c r="AX775" i="9"/>
  <c r="BB775" i="9"/>
  <c r="AX776" i="9"/>
  <c r="BB776" i="9"/>
  <c r="AX777" i="9"/>
  <c r="BB777" i="9"/>
  <c r="AX778" i="9"/>
  <c r="BB778" i="9"/>
  <c r="AX779" i="9"/>
  <c r="BB779" i="9"/>
  <c r="AX780" i="9"/>
  <c r="BB780" i="9"/>
  <c r="AX781" i="9"/>
  <c r="BB781" i="9"/>
  <c r="AX782" i="9"/>
  <c r="BB782" i="9"/>
  <c r="AY539" i="9"/>
  <c r="AY560" i="9"/>
  <c r="AZ185" i="9"/>
  <c r="BA214" i="9"/>
  <c r="DS214" i="9" s="1"/>
  <c r="BB215" i="9"/>
  <c r="BB230" i="9"/>
  <c r="DT230" i="9" s="1"/>
  <c r="BB247" i="9"/>
  <c r="DT247" i="9" s="1"/>
  <c r="AY263" i="9"/>
  <c r="AY268" i="9"/>
  <c r="DQ268" i="9" s="1"/>
  <c r="BA292" i="9"/>
  <c r="DS292" i="9" s="1"/>
  <c r="BB293" i="9"/>
  <c r="AY295" i="9"/>
  <c r="DQ295" i="9" s="1"/>
  <c r="BA304" i="9"/>
  <c r="AY312" i="9"/>
  <c r="BB316" i="9"/>
  <c r="BA317" i="9"/>
  <c r="DS317" i="9" s="1"/>
  <c r="AZ321" i="9"/>
  <c r="DR321" i="9" s="1"/>
  <c r="BB329" i="9"/>
  <c r="BA330" i="9"/>
  <c r="BA331" i="9"/>
  <c r="AZ333" i="9"/>
  <c r="DR333" i="9" s="1"/>
  <c r="BB337" i="9"/>
  <c r="AZ339" i="9"/>
  <c r="BB410" i="9"/>
  <c r="BB415" i="9"/>
  <c r="DT415" i="9" s="1"/>
  <c r="BA420" i="9"/>
  <c r="DS420" i="9" s="1"/>
  <c r="BB422" i="9"/>
  <c r="BB424" i="9"/>
  <c r="BA430" i="9"/>
  <c r="BA433" i="9"/>
  <c r="AZ435" i="9"/>
  <c r="AZ436" i="9"/>
  <c r="AZ437" i="9"/>
  <c r="AZ438" i="9"/>
  <c r="AY442" i="9"/>
  <c r="BA445" i="9"/>
  <c r="BA447" i="9"/>
  <c r="AY452" i="9"/>
  <c r="AZ463" i="9"/>
  <c r="AZ464" i="9"/>
  <c r="AZ465" i="9"/>
  <c r="AZ466" i="9"/>
  <c r="AZ467" i="9"/>
  <c r="AZ468" i="9"/>
  <c r="AZ469" i="9"/>
  <c r="AZ470" i="9"/>
  <c r="BB473" i="9"/>
  <c r="BA476" i="9"/>
  <c r="BA478" i="9"/>
  <c r="BA481" i="9"/>
  <c r="AZ483" i="9"/>
  <c r="AZ484" i="9"/>
  <c r="AZ485" i="9"/>
  <c r="AZ486" i="9"/>
  <c r="BB489" i="9"/>
  <c r="AZ495" i="9"/>
  <c r="AZ496" i="9"/>
  <c r="AZ497" i="9"/>
  <c r="AZ498" i="9"/>
  <c r="AZ501" i="9"/>
  <c r="AZ502" i="9"/>
  <c r="AY506" i="9"/>
  <c r="BA509" i="9"/>
  <c r="BA511" i="9"/>
  <c r="AY516" i="9"/>
  <c r="BA519" i="9"/>
  <c r="BA521" i="9"/>
  <c r="BB523" i="9"/>
  <c r="AY527" i="9"/>
  <c r="BB536" i="9"/>
  <c r="AY552" i="9"/>
  <c r="BB554" i="9"/>
  <c r="BA556" i="9"/>
  <c r="BB557" i="9"/>
  <c r="AY568" i="9"/>
  <c r="BB571" i="9"/>
  <c r="AX575" i="9"/>
  <c r="AX577" i="9"/>
  <c r="BB581" i="9"/>
  <c r="AZ582" i="9"/>
  <c r="BA583" i="9"/>
  <c r="AY584" i="9"/>
  <c r="AX585" i="9"/>
  <c r="BA588" i="9"/>
  <c r="BA591" i="9"/>
  <c r="BA593" i="9"/>
  <c r="BA594" i="9"/>
  <c r="BA596" i="9"/>
  <c r="BA599" i="9"/>
  <c r="BA601" i="9"/>
  <c r="BA602" i="9"/>
  <c r="AZ604" i="9"/>
  <c r="BA607" i="9"/>
  <c r="BA608" i="9"/>
  <c r="AZ610" i="9"/>
  <c r="AZ613" i="9"/>
  <c r="BA614" i="9"/>
  <c r="BA617" i="9"/>
  <c r="AZ619" i="9"/>
  <c r="AZ620" i="9"/>
  <c r="BB626" i="9"/>
  <c r="BB628" i="9"/>
  <c r="BB629" i="9"/>
  <c r="AZ631" i="9"/>
  <c r="AY632" i="9"/>
  <c r="AY634" i="9"/>
  <c r="BA635" i="9"/>
  <c r="BA637" i="9"/>
  <c r="AY638" i="9"/>
  <c r="AY640" i="9"/>
  <c r="AZ641" i="9"/>
  <c r="BA642" i="9"/>
  <c r="AZ643" i="9"/>
  <c r="BA644" i="9"/>
  <c r="BA645" i="9"/>
  <c r="AY646" i="9"/>
  <c r="AY647" i="9"/>
  <c r="AY648" i="9"/>
  <c r="AY649" i="9"/>
  <c r="BA650" i="9"/>
  <c r="BA651" i="9"/>
  <c r="BA652" i="9"/>
  <c r="BA653" i="9"/>
  <c r="AY654" i="9"/>
  <c r="AY655" i="9"/>
  <c r="AY656" i="9"/>
  <c r="AY657" i="9"/>
  <c r="BA658" i="9"/>
  <c r="BA659" i="9"/>
  <c r="BA660" i="9"/>
  <c r="BA661" i="9"/>
  <c r="AY662" i="9"/>
  <c r="AY663" i="9"/>
  <c r="AY664" i="9"/>
  <c r="AY665" i="9"/>
  <c r="BA666" i="9"/>
  <c r="BA667" i="9"/>
  <c r="AZ668" i="9"/>
  <c r="AZ669" i="9"/>
  <c r="BB670" i="9"/>
  <c r="BB671" i="9"/>
  <c r="BB672" i="9"/>
  <c r="BB673" i="9"/>
  <c r="AZ674" i="9"/>
  <c r="AZ675" i="9"/>
  <c r="AZ676" i="9"/>
  <c r="AZ677" i="9"/>
  <c r="BB678" i="9"/>
  <c r="BB679" i="9"/>
  <c r="BB680" i="9"/>
  <c r="AY681" i="9"/>
  <c r="AZ682" i="9"/>
  <c r="BA683" i="9"/>
  <c r="BB684" i="9"/>
  <c r="AY685" i="9"/>
  <c r="AZ686" i="9"/>
  <c r="BA687" i="9"/>
  <c r="BB688" i="9"/>
  <c r="AY689" i="9"/>
  <c r="AZ690" i="9"/>
  <c r="BA691" i="9"/>
  <c r="BB692" i="9"/>
  <c r="AY693" i="9"/>
  <c r="AZ694" i="9"/>
  <c r="BA695" i="9"/>
  <c r="BB696" i="9"/>
  <c r="AY697" i="9"/>
  <c r="AZ698" i="9"/>
  <c r="BA699" i="9"/>
  <c r="BB700" i="9"/>
  <c r="AY701" i="9"/>
  <c r="AZ702" i="9"/>
  <c r="BA703" i="9"/>
  <c r="BB704" i="9"/>
  <c r="AY705" i="9"/>
  <c r="AZ706" i="9"/>
  <c r="BA707" i="9"/>
  <c r="BB708" i="9"/>
  <c r="AY709" i="9"/>
  <c r="AZ710" i="9"/>
  <c r="BA711" i="9"/>
  <c r="BB712" i="9"/>
  <c r="AY713" i="9"/>
  <c r="AZ714" i="9"/>
  <c r="BA715" i="9"/>
  <c r="BB716" i="9"/>
  <c r="AY717" i="9"/>
  <c r="AZ718" i="9"/>
  <c r="BA719" i="9"/>
  <c r="BB720" i="9"/>
  <c r="AY721" i="9"/>
  <c r="AZ722" i="9"/>
  <c r="BA723" i="9"/>
  <c r="BB724" i="9"/>
  <c r="AY725" i="9"/>
  <c r="AZ726" i="9"/>
  <c r="BA727" i="9"/>
  <c r="BB728" i="9"/>
  <c r="AY729" i="9"/>
  <c r="AZ730" i="9"/>
  <c r="BA731" i="9"/>
  <c r="BB732" i="9"/>
  <c r="AY733" i="9"/>
  <c r="BA734" i="9"/>
  <c r="BB735" i="9"/>
  <c r="AY736" i="9"/>
  <c r="AZ737" i="9"/>
  <c r="BA738" i="9"/>
  <c r="BB739" i="9"/>
  <c r="AY740" i="9"/>
  <c r="AZ741" i="9"/>
  <c r="AY742" i="9"/>
  <c r="AZ743" i="9"/>
  <c r="BA744" i="9"/>
  <c r="BB745" i="9"/>
  <c r="AZ746" i="9"/>
  <c r="BA747" i="9"/>
  <c r="BB748" i="9"/>
  <c r="AY749" i="9"/>
  <c r="AY750" i="9"/>
  <c r="AZ751" i="9"/>
  <c r="BA752" i="9"/>
  <c r="BB753" i="9"/>
  <c r="AZ754" i="9"/>
  <c r="BA755" i="9"/>
  <c r="BB756" i="9"/>
  <c r="AY757" i="9"/>
  <c r="AY758" i="9"/>
  <c r="AZ759" i="9"/>
  <c r="BA760" i="9"/>
  <c r="BB761" i="9"/>
  <c r="BA762" i="9"/>
  <c r="BB763" i="9"/>
  <c r="AY764" i="9"/>
  <c r="AY765" i="9"/>
  <c r="AY766" i="9"/>
  <c r="AY767" i="9"/>
  <c r="AY768" i="9"/>
  <c r="AY769" i="9"/>
  <c r="AY770" i="9"/>
  <c r="AY771" i="9"/>
  <c r="AY772" i="9"/>
  <c r="AY773" i="9"/>
  <c r="AY774" i="9"/>
  <c r="AY775" i="9"/>
  <c r="AY776" i="9"/>
  <c r="AY777" i="9"/>
  <c r="AY778" i="9"/>
  <c r="AY779" i="9"/>
  <c r="AY780" i="9"/>
  <c r="AY781" i="9"/>
  <c r="AY782" i="9"/>
  <c r="BA542" i="9"/>
  <c r="BA545" i="9"/>
  <c r="BB549" i="9"/>
  <c r="BB222" i="9"/>
  <c r="BA237" i="9"/>
  <c r="DS237" i="9" s="1"/>
  <c r="BA283" i="9"/>
  <c r="BB286" i="9"/>
  <c r="DT286" i="9" s="1"/>
  <c r="AZ290" i="9"/>
  <c r="AZ298" i="9"/>
  <c r="AY309" i="9"/>
  <c r="DQ309" i="9" s="1"/>
  <c r="AY310" i="9"/>
  <c r="DQ310" i="9" s="1"/>
  <c r="AY324" i="9"/>
  <c r="BA326" i="9"/>
  <c r="BA327" i="9"/>
  <c r="AY342" i="9"/>
  <c r="AY343" i="9"/>
  <c r="AY346" i="9"/>
  <c r="AY347" i="9"/>
  <c r="AY350" i="9"/>
  <c r="AY351" i="9"/>
  <c r="AY354" i="9"/>
  <c r="AY355" i="9"/>
  <c r="AY358" i="9"/>
  <c r="AY359" i="9"/>
  <c r="AY362" i="9"/>
  <c r="AY363" i="9"/>
  <c r="AY366" i="9"/>
  <c r="AY367" i="9"/>
  <c r="AY370" i="9"/>
  <c r="AY371" i="9"/>
  <c r="AY374" i="9"/>
  <c r="AY375" i="9"/>
  <c r="AY378" i="9"/>
  <c r="AY379" i="9"/>
  <c r="AY382" i="9"/>
  <c r="AY383" i="9"/>
  <c r="AY386" i="9"/>
  <c r="AY387" i="9"/>
  <c r="AY390" i="9"/>
  <c r="AY391" i="9"/>
  <c r="AY394" i="9"/>
  <c r="AY395" i="9"/>
  <c r="AY398" i="9"/>
  <c r="AY399" i="9"/>
  <c r="AZ402" i="9"/>
  <c r="AZ403" i="9"/>
  <c r="AZ404" i="9"/>
  <c r="BB411" i="9"/>
  <c r="DT411" i="9" s="1"/>
  <c r="BB413" i="9"/>
  <c r="DT413" i="9" s="1"/>
  <c r="AY416" i="9"/>
  <c r="DQ416" i="9" s="1"/>
  <c r="BB418" i="9"/>
  <c r="DT418" i="9" s="1"/>
  <c r="AY421" i="9"/>
  <c r="DQ421" i="9" s="1"/>
  <c r="BB423" i="9"/>
  <c r="BB426" i="9"/>
  <c r="BA429" i="9"/>
  <c r="AZ431" i="9"/>
  <c r="AZ432" i="9"/>
  <c r="AY439" i="9"/>
  <c r="AY441" i="9"/>
  <c r="BA448" i="9"/>
  <c r="BA450" i="9"/>
  <c r="AY454" i="9"/>
  <c r="BB456" i="9"/>
  <c r="BB461" i="9"/>
  <c r="BB472" i="9"/>
  <c r="BA477" i="9"/>
  <c r="AY479" i="9"/>
  <c r="BB488" i="9"/>
  <c r="BB493" i="9"/>
  <c r="AY499" i="9"/>
  <c r="AY503" i="9"/>
  <c r="AY505" i="9"/>
  <c r="BA512" i="9"/>
  <c r="BA514" i="9"/>
  <c r="BB525" i="9"/>
  <c r="AY529" i="9"/>
  <c r="BB534" i="9"/>
  <c r="AZ538" i="9"/>
  <c r="AY540" i="9"/>
  <c r="AY546" i="9"/>
  <c r="BB551" i="9"/>
  <c r="AZ555" i="9"/>
  <c r="AZ558" i="9"/>
  <c r="AZ561" i="9"/>
  <c r="BB567" i="9"/>
  <c r="BA575" i="9"/>
  <c r="AY576" i="9"/>
  <c r="BA577" i="9"/>
  <c r="AY578" i="9"/>
  <c r="AX579" i="9"/>
  <c r="BB583" i="9"/>
  <c r="AZ584" i="9"/>
  <c r="BA585" i="9"/>
  <c r="AY586" i="9"/>
  <c r="BB588" i="9"/>
  <c r="BB591" i="9"/>
  <c r="BB593" i="9"/>
  <c r="BB594" i="9"/>
  <c r="BB596" i="9"/>
  <c r="BB599" i="9"/>
  <c r="BB601" i="9"/>
  <c r="BB602" i="9"/>
  <c r="BA604" i="9"/>
  <c r="AZ606" i="9"/>
  <c r="AZ609" i="9"/>
  <c r="BA610" i="9"/>
  <c r="BA613" i="9"/>
  <c r="AZ615" i="9"/>
  <c r="AZ616" i="9"/>
  <c r="BA619" i="9"/>
  <c r="BA620" i="9"/>
  <c r="AZ622" i="9"/>
  <c r="AY623" i="9"/>
  <c r="AY624" i="9"/>
  <c r="AY625" i="9"/>
  <c r="AY630" i="9"/>
  <c r="BA631" i="9"/>
  <c r="AZ632" i="9"/>
  <c r="AZ634" i="9"/>
  <c r="BB635" i="9"/>
  <c r="BB637" i="9"/>
  <c r="BA638" i="9"/>
  <c r="AY639" i="9"/>
  <c r="AZ640" i="9"/>
  <c r="BA641" i="9"/>
  <c r="BA643" i="9"/>
  <c r="BB644" i="9"/>
  <c r="BB645" i="9"/>
  <c r="AZ646" i="9"/>
  <c r="AZ647" i="9"/>
  <c r="AZ648" i="9"/>
  <c r="AZ649" i="9"/>
  <c r="BB650" i="9"/>
  <c r="BB651" i="9"/>
  <c r="BB652" i="9"/>
  <c r="BB653" i="9"/>
  <c r="AZ654" i="9"/>
  <c r="AZ655" i="9"/>
  <c r="AZ656" i="9"/>
  <c r="AZ657" i="9"/>
  <c r="BB658" i="9"/>
  <c r="BB659" i="9"/>
  <c r="BB660" i="9"/>
  <c r="BB661" i="9"/>
  <c r="AZ662" i="9"/>
  <c r="AZ663" i="9"/>
  <c r="AZ664" i="9"/>
  <c r="AZ665" i="9"/>
  <c r="BB666" i="9"/>
  <c r="BB667" i="9"/>
  <c r="BA668" i="9"/>
  <c r="BA669" i="9"/>
  <c r="AY670" i="9"/>
  <c r="AY671" i="9"/>
  <c r="AY672" i="9"/>
  <c r="AY673" i="9"/>
  <c r="BA674" i="9"/>
  <c r="BA675" i="9"/>
  <c r="BA676" i="9"/>
  <c r="BA677" i="9"/>
  <c r="AY678" i="9"/>
  <c r="AY679" i="9"/>
  <c r="AY680" i="9"/>
  <c r="AZ681" i="9"/>
  <c r="BA682" i="9"/>
  <c r="BB683" i="9"/>
  <c r="AY684" i="9"/>
  <c r="AZ685" i="9"/>
  <c r="BA686" i="9"/>
  <c r="BB687" i="9"/>
  <c r="AY688" i="9"/>
  <c r="AZ689" i="9"/>
  <c r="BA690" i="9"/>
  <c r="BB691" i="9"/>
  <c r="AY692" i="9"/>
  <c r="AZ693" i="9"/>
  <c r="BA694" i="9"/>
  <c r="BB695" i="9"/>
  <c r="AY696" i="9"/>
  <c r="AZ697" i="9"/>
  <c r="BA698" i="9"/>
  <c r="BB699" i="9"/>
  <c r="AY700" i="9"/>
  <c r="AZ701" i="9"/>
  <c r="BA702" i="9"/>
  <c r="BB703" i="9"/>
  <c r="AY704" i="9"/>
  <c r="AZ705" i="9"/>
  <c r="BA706" i="9"/>
  <c r="BB707" i="9"/>
  <c r="AY708" i="9"/>
  <c r="AZ709" i="9"/>
  <c r="BA710" i="9"/>
  <c r="BB711" i="9"/>
  <c r="AY712" i="9"/>
  <c r="AZ713" i="9"/>
  <c r="BA714" i="9"/>
  <c r="BB715" i="9"/>
  <c r="AY716" i="9"/>
  <c r="AZ717" i="9"/>
  <c r="BA718" i="9"/>
  <c r="BB719" i="9"/>
  <c r="AY720" i="9"/>
  <c r="AZ721" i="9"/>
  <c r="BA722" i="9"/>
  <c r="BB723" i="9"/>
  <c r="AY724" i="9"/>
  <c r="AZ725" i="9"/>
  <c r="BA726" i="9"/>
  <c r="BB727" i="9"/>
  <c r="AY728" i="9"/>
  <c r="AZ729" i="9"/>
  <c r="BA730" i="9"/>
  <c r="BB731" i="9"/>
  <c r="AY732" i="9"/>
  <c r="AZ733" i="9"/>
  <c r="BB734" i="9"/>
  <c r="AY735" i="9"/>
  <c r="AZ736" i="9"/>
  <c r="BA737" i="9"/>
  <c r="BB738" i="9"/>
  <c r="AY739" i="9"/>
  <c r="AZ740" i="9"/>
  <c r="BA741" i="9"/>
  <c r="AZ742" i="9"/>
  <c r="BA743" i="9"/>
  <c r="BB744" i="9"/>
  <c r="AY745" i="9"/>
  <c r="BA746" i="9"/>
  <c r="BB747" i="9"/>
  <c r="AY748" i="9"/>
  <c r="AZ749" i="9"/>
  <c r="AZ750" i="9"/>
  <c r="BA751" i="9"/>
  <c r="BB752" i="9"/>
  <c r="AY753" i="9"/>
  <c r="BA754" i="9"/>
  <c r="BB755" i="9"/>
  <c r="AY756" i="9"/>
  <c r="AZ757" i="9"/>
  <c r="AZ758" i="9"/>
  <c r="BA759" i="9"/>
  <c r="BB760" i="9"/>
  <c r="AY761" i="9"/>
  <c r="BB762" i="9"/>
  <c r="AY763" i="9"/>
  <c r="AZ764" i="9"/>
  <c r="AZ765" i="9"/>
  <c r="AZ766" i="9"/>
  <c r="AZ767" i="9"/>
  <c r="AZ768" i="9"/>
  <c r="AZ769" i="9"/>
  <c r="AZ770" i="9"/>
  <c r="AZ771" i="9"/>
  <c r="AZ772" i="9"/>
  <c r="AZ773" i="9"/>
  <c r="AZ774" i="9"/>
  <c r="AZ775" i="9"/>
  <c r="AZ776" i="9"/>
  <c r="AZ777" i="9"/>
  <c r="AZ778" i="9"/>
  <c r="AZ779" i="9"/>
  <c r="AZ780" i="9"/>
  <c r="AZ781" i="9"/>
  <c r="AZ782" i="9"/>
  <c r="BA932" i="9"/>
  <c r="AZ933" i="9"/>
  <c r="BA127" i="9"/>
  <c r="BB171" i="9"/>
  <c r="DT171" i="9" s="1"/>
  <c r="AZ251" i="9"/>
  <c r="DR251" i="9" s="1"/>
  <c r="BA301" i="9"/>
  <c r="DS301" i="9" s="1"/>
  <c r="AZ334" i="9"/>
  <c r="AZ408" i="9"/>
  <c r="AZ414" i="9"/>
  <c r="DR414" i="9" s="1"/>
  <c r="AZ427" i="9"/>
  <c r="AZ428" i="9"/>
  <c r="BB460" i="9"/>
  <c r="BB471" i="9"/>
  <c r="BB474" i="9"/>
  <c r="BB487" i="9"/>
  <c r="BB492" i="9"/>
  <c r="BA513" i="9"/>
  <c r="AY517" i="9"/>
  <c r="BA530" i="9"/>
  <c r="AY541" i="9"/>
  <c r="BA548" i="9"/>
  <c r="AZ853" i="9"/>
  <c r="AY311" i="9"/>
  <c r="DQ311" i="9" s="1"/>
  <c r="AZ318" i="9"/>
  <c r="BA322" i="9"/>
  <c r="BA323" i="9"/>
  <c r="BB412" i="9"/>
  <c r="DT412" i="9" s="1"/>
  <c r="AZ419" i="9"/>
  <c r="DR419" i="9" s="1"/>
  <c r="BA443" i="9"/>
  <c r="BA449" i="9"/>
  <c r="AY451" i="9"/>
  <c r="AY453" i="9"/>
  <c r="BB455" i="9"/>
  <c r="AY458" i="9"/>
  <c r="BB490" i="9"/>
  <c r="BA507" i="9"/>
  <c r="AY515" i="9"/>
  <c r="BB524" i="9"/>
  <c r="BB535" i="9"/>
  <c r="BB562" i="9"/>
  <c r="BA564" i="9"/>
  <c r="BB565" i="9"/>
  <c r="BB570" i="9"/>
  <c r="AY574" i="9"/>
  <c r="AZ578" i="9"/>
  <c r="BA579" i="9"/>
  <c r="BA587" i="9"/>
  <c r="DS587" i="9" s="1"/>
  <c r="BA589" i="9"/>
  <c r="BA600" i="9"/>
  <c r="BA603" i="9"/>
  <c r="BB623" i="9"/>
  <c r="AZ627" i="9"/>
  <c r="BB630" i="9"/>
  <c r="AY633" i="9"/>
  <c r="BA636" i="9"/>
  <c r="AY644" i="9"/>
  <c r="AY645" i="9"/>
  <c r="BA648" i="9"/>
  <c r="BA656" i="9"/>
  <c r="BA664" i="9"/>
  <c r="AY667" i="9"/>
  <c r="BB677" i="9"/>
  <c r="AZ680" i="9"/>
  <c r="BA681" i="9"/>
  <c r="BB686" i="9"/>
  <c r="AY687" i="9"/>
  <c r="AZ692" i="9"/>
  <c r="BB702" i="9"/>
  <c r="AY703" i="9"/>
  <c r="AZ704" i="9"/>
  <c r="BA709" i="9"/>
  <c r="BB718" i="9"/>
  <c r="AY719" i="9"/>
  <c r="AZ720" i="9"/>
  <c r="BA725" i="9"/>
  <c r="AZ745" i="9"/>
  <c r="BB746" i="9"/>
  <c r="AY747" i="9"/>
  <c r="BA750" i="9"/>
  <c r="BB751" i="9"/>
  <c r="AZ761" i="9"/>
  <c r="BA767" i="9"/>
  <c r="BA771" i="9"/>
  <c r="BA775" i="9"/>
  <c r="BA777" i="9"/>
  <c r="BA781" i="9"/>
  <c r="BA782" i="9"/>
  <c r="BB674" i="9"/>
  <c r="AZ696" i="9"/>
  <c r="BA701" i="9"/>
  <c r="BB710" i="9"/>
  <c r="BA742" i="9"/>
  <c r="AZ763" i="9"/>
  <c r="BB577" i="9"/>
  <c r="BA590" i="9"/>
  <c r="BA597" i="9"/>
  <c r="AZ605" i="9"/>
  <c r="AZ612" i="9"/>
  <c r="BA615" i="9"/>
  <c r="AZ621" i="9"/>
  <c r="BB625" i="9"/>
  <c r="BA640" i="9"/>
  <c r="AY653" i="9"/>
  <c r="AY661" i="9"/>
  <c r="BB668" i="9"/>
  <c r="AZ670" i="9"/>
  <c r="AZ671" i="9"/>
  <c r="AZ672" i="9"/>
  <c r="AZ673" i="9"/>
  <c r="BB675" i="9"/>
  <c r="AZ679" i="9"/>
  <c r="AZ684" i="9"/>
  <c r="BA689" i="9"/>
  <c r="BB694" i="9"/>
  <c r="AY695" i="9"/>
  <c r="BA697" i="9"/>
  <c r="BB706" i="9"/>
  <c r="AY707" i="9"/>
  <c r="AZ708" i="9"/>
  <c r="BA713" i="9"/>
  <c r="BB722" i="9"/>
  <c r="AY723" i="9"/>
  <c r="AZ724" i="9"/>
  <c r="BA729" i="9"/>
  <c r="BA740" i="9"/>
  <c r="BB741" i="9"/>
  <c r="AY744" i="9"/>
  <c r="AZ756" i="9"/>
  <c r="BA757" i="9"/>
  <c r="AY760" i="9"/>
  <c r="BA764" i="9"/>
  <c r="BA768" i="9"/>
  <c r="BA772" i="9"/>
  <c r="BA776" i="9"/>
  <c r="BA780" i="9"/>
  <c r="AZ678" i="9"/>
  <c r="AY683" i="9"/>
  <c r="AY711" i="9"/>
  <c r="AY727" i="9"/>
  <c r="BA736" i="9"/>
  <c r="AZ753" i="9"/>
  <c r="BB754" i="9"/>
  <c r="BA769" i="9"/>
  <c r="BA773" i="9"/>
  <c r="AY572" i="9"/>
  <c r="BB575" i="9"/>
  <c r="AZ576" i="9"/>
  <c r="AZ586" i="9"/>
  <c r="BA598" i="9"/>
  <c r="BA606" i="9"/>
  <c r="BA609" i="9"/>
  <c r="BA622" i="9"/>
  <c r="BB624" i="9"/>
  <c r="AZ639" i="9"/>
  <c r="BB643" i="9"/>
  <c r="BA646" i="9"/>
  <c r="AY650" i="9"/>
  <c r="AY651" i="9"/>
  <c r="AY652" i="9"/>
  <c r="BA654" i="9"/>
  <c r="AY658" i="9"/>
  <c r="AY659" i="9"/>
  <c r="AY660" i="9"/>
  <c r="BA662" i="9"/>
  <c r="AY666" i="9"/>
  <c r="BB682" i="9"/>
  <c r="BB726" i="9"/>
  <c r="AZ735" i="9"/>
  <c r="BB743" i="9"/>
  <c r="AY755" i="9"/>
  <c r="BA758" i="9"/>
  <c r="AY580" i="9"/>
  <c r="AX581" i="9"/>
  <c r="BB585" i="9"/>
  <c r="BA592" i="9"/>
  <c r="BA595" i="9"/>
  <c r="AZ611" i="9"/>
  <c r="BA616" i="9"/>
  <c r="AZ618" i="9"/>
  <c r="BB638" i="9"/>
  <c r="AY642" i="9"/>
  <c r="BA647" i="9"/>
  <c r="BA649" i="9"/>
  <c r="BA655" i="9"/>
  <c r="BA657" i="9"/>
  <c r="BA663" i="9"/>
  <c r="BA665" i="9"/>
  <c r="BB669" i="9"/>
  <c r="AZ688" i="9"/>
  <c r="BB690" i="9"/>
  <c r="AY691" i="9"/>
  <c r="BA693" i="9"/>
  <c r="BB698" i="9"/>
  <c r="AY699" i="9"/>
  <c r="AZ700" i="9"/>
  <c r="BA705" i="9"/>
  <c r="BB714" i="9"/>
  <c r="AY715" i="9"/>
  <c r="AZ716" i="9"/>
  <c r="BA721" i="9"/>
  <c r="BB730" i="9"/>
  <c r="AY731" i="9"/>
  <c r="AZ732" i="9"/>
  <c r="AY734" i="9"/>
  <c r="AY738" i="9"/>
  <c r="AZ748" i="9"/>
  <c r="BA749" i="9"/>
  <c r="AY752" i="9"/>
  <c r="AY762" i="9"/>
  <c r="BA766" i="9"/>
  <c r="BA770" i="9"/>
  <c r="BA774" i="9"/>
  <c r="BA778" i="9"/>
  <c r="BB676" i="9"/>
  <c r="BA685" i="9"/>
  <c r="AZ712" i="9"/>
  <c r="BA717" i="9"/>
  <c r="AZ728" i="9"/>
  <c r="BA733" i="9"/>
  <c r="BB737" i="9"/>
  <c r="AZ739" i="9"/>
  <c r="BB759" i="9"/>
  <c r="BA765" i="9"/>
  <c r="BA779" i="9"/>
  <c r="E8" i="9"/>
  <c r="F8" i="9" s="1"/>
  <c r="G8" i="9" s="1"/>
  <c r="E10" i="9"/>
  <c r="F10" i="9" s="1"/>
  <c r="G10" i="9" s="1"/>
  <c r="AZ10" i="9" s="1"/>
  <c r="DR10" i="9" s="1"/>
  <c r="AX1003" i="9"/>
  <c r="AX997" i="9"/>
  <c r="AX994" i="9"/>
  <c r="AX1007" i="9"/>
  <c r="AX1004" i="9"/>
  <c r="AX1002" i="9"/>
  <c r="AX1000" i="9"/>
  <c r="AX953" i="9"/>
  <c r="AX943" i="9"/>
  <c r="AX941" i="9"/>
  <c r="AX992" i="9"/>
  <c r="AX988" i="9"/>
  <c r="AX984" i="9"/>
  <c r="AX980" i="9"/>
  <c r="AX976" i="9"/>
  <c r="AX972" i="9"/>
  <c r="AX968" i="9"/>
  <c r="AX965" i="9"/>
  <c r="AX950" i="9"/>
  <c r="AX942" i="9"/>
  <c r="AX962" i="9"/>
  <c r="AX1012" i="9"/>
  <c r="AX1008" i="9"/>
  <c r="AX1006" i="9"/>
  <c r="AX1013" i="9"/>
  <c r="AX1010" i="9"/>
  <c r="AX1001" i="9"/>
  <c r="AX998" i="9"/>
  <c r="AX1011" i="9"/>
  <c r="AX955" i="9"/>
  <c r="AX945" i="9"/>
  <c r="AX991" i="9"/>
  <c r="AX987" i="9"/>
  <c r="AX983" i="9"/>
  <c r="AX979" i="9"/>
  <c r="AX975" i="9"/>
  <c r="AX971" i="9"/>
  <c r="AX967" i="9"/>
  <c r="AX960" i="9"/>
  <c r="AX911" i="9"/>
  <c r="AX963" i="9"/>
  <c r="AX952" i="9"/>
  <c r="AX944" i="9"/>
  <c r="AX915" i="9"/>
  <c r="E9" i="9"/>
  <c r="F9" i="9" s="1"/>
  <c r="G9" i="9" s="1"/>
  <c r="AX1015" i="9"/>
  <c r="AX999" i="9"/>
  <c r="AX1014" i="9"/>
  <c r="AX1009" i="9"/>
  <c r="AX957" i="9"/>
  <c r="AX947" i="9"/>
  <c r="AX937" i="9"/>
  <c r="AX990" i="9"/>
  <c r="AX986" i="9"/>
  <c r="AX982" i="9"/>
  <c r="AX978" i="9"/>
  <c r="AX974" i="9"/>
  <c r="AX970" i="9"/>
  <c r="AX1016" i="9"/>
  <c r="AX1017" i="9"/>
  <c r="AX1005" i="9"/>
  <c r="AX996" i="9"/>
  <c r="AX995" i="9"/>
  <c r="AX951" i="9"/>
  <c r="AX949" i="9"/>
  <c r="AX939" i="9"/>
  <c r="AX961" i="9"/>
  <c r="AX993" i="9"/>
  <c r="AX989" i="9"/>
  <c r="AX985" i="9"/>
  <c r="AX981" i="9"/>
  <c r="AX977" i="9"/>
  <c r="AX973" i="9"/>
  <c r="AX969" i="9"/>
  <c r="AX964" i="9"/>
  <c r="AX956" i="9"/>
  <c r="AX948" i="9"/>
  <c r="AX940" i="9"/>
  <c r="AX919" i="9"/>
  <c r="AX918" i="9"/>
  <c r="DP918" i="9" s="1"/>
  <c r="DW918" i="9" s="1"/>
  <c r="DZ918" i="9" s="1"/>
  <c r="AX866" i="9"/>
  <c r="AX934" i="9"/>
  <c r="AX930" i="9"/>
  <c r="AX926" i="9"/>
  <c r="AX922" i="9"/>
  <c r="AX917" i="9"/>
  <c r="AX909" i="9"/>
  <c r="AX920" i="9"/>
  <c r="AX916" i="9"/>
  <c r="AX912" i="9"/>
  <c r="AX878" i="9"/>
  <c r="AX859" i="9"/>
  <c r="AX908" i="9"/>
  <c r="AX904" i="9"/>
  <c r="AX900" i="9"/>
  <c r="AX896" i="9"/>
  <c r="AX892" i="9"/>
  <c r="AX888" i="9"/>
  <c r="AX884" i="9"/>
  <c r="AX843" i="9"/>
  <c r="AX862" i="9"/>
  <c r="AX842" i="9"/>
  <c r="DP842" i="9" s="1"/>
  <c r="AX836" i="9"/>
  <c r="DP836" i="9" s="1"/>
  <c r="AX832" i="9"/>
  <c r="AX812" i="9"/>
  <c r="AX810" i="9"/>
  <c r="DP810" i="9" s="1"/>
  <c r="AX808" i="9"/>
  <c r="AX797" i="9"/>
  <c r="AX798" i="9"/>
  <c r="AX796" i="9"/>
  <c r="AX784" i="9"/>
  <c r="AX745" i="9"/>
  <c r="AX729" i="9"/>
  <c r="AX701" i="9"/>
  <c r="AX669" i="9"/>
  <c r="AX645" i="9"/>
  <c r="AX633" i="9"/>
  <c r="AX629" i="9"/>
  <c r="AX625" i="9"/>
  <c r="AX621" i="9"/>
  <c r="AX487" i="9"/>
  <c r="AX463" i="9"/>
  <c r="AX726" i="9"/>
  <c r="AX722" i="9"/>
  <c r="AX702" i="9"/>
  <c r="AX686" i="9"/>
  <c r="AX628" i="9"/>
  <c r="AX756" i="9"/>
  <c r="AX752" i="9"/>
  <c r="AX744" i="9"/>
  <c r="AX732" i="9"/>
  <c r="AX674" i="9"/>
  <c r="AX954" i="9"/>
  <c r="AX958" i="9"/>
  <c r="AX914" i="9"/>
  <c r="AX935" i="9"/>
  <c r="DP935" i="9" s="1"/>
  <c r="DW935" i="9" s="1"/>
  <c r="DZ935" i="9" s="1"/>
  <c r="EA935" i="9" s="1"/>
  <c r="EB935" i="9" s="1"/>
  <c r="AX931" i="9"/>
  <c r="AX927" i="9"/>
  <c r="DP927" i="9" s="1"/>
  <c r="AX923" i="9"/>
  <c r="DP923" i="9" s="1"/>
  <c r="AX870" i="9"/>
  <c r="AX847" i="9"/>
  <c r="AX905" i="9"/>
  <c r="AX901" i="9"/>
  <c r="AX897" i="9"/>
  <c r="AX893" i="9"/>
  <c r="AX887" i="9"/>
  <c r="AX883" i="9"/>
  <c r="AX875" i="9"/>
  <c r="AX867" i="9"/>
  <c r="AX858" i="9"/>
  <c r="DP858" i="9" s="1"/>
  <c r="DW858" i="9" s="1"/>
  <c r="DZ858" i="9" s="1"/>
  <c r="EA858" i="9" s="1"/>
  <c r="EB858" i="9" s="1"/>
  <c r="AX860" i="9"/>
  <c r="AX856" i="9"/>
  <c r="AX844" i="9"/>
  <c r="AX837" i="9"/>
  <c r="DP837" i="9" s="1"/>
  <c r="AX833" i="9"/>
  <c r="AX809" i="9"/>
  <c r="AX805" i="9"/>
  <c r="DP805" i="9" s="1"/>
  <c r="AX795" i="9"/>
  <c r="AX750" i="9"/>
  <c r="AX636" i="9"/>
  <c r="AX608" i="9"/>
  <c r="AX592" i="9"/>
  <c r="AX519" i="9"/>
  <c r="AX467" i="9"/>
  <c r="AX757" i="9"/>
  <c r="AX753" i="9"/>
  <c r="AX749" i="9"/>
  <c r="AX717" i="9"/>
  <c r="AX689" i="9"/>
  <c r="AX673" i="9"/>
  <c r="AX661" i="9"/>
  <c r="AX649" i="9"/>
  <c r="AX555" i="9"/>
  <c r="AX507" i="9"/>
  <c r="AX479" i="9"/>
  <c r="AX624" i="9"/>
  <c r="AX760" i="9"/>
  <c r="AX728" i="9"/>
  <c r="AX712" i="9"/>
  <c r="AX704" i="9"/>
  <c r="AX696" i="9"/>
  <c r="AX946" i="9"/>
  <c r="AX910" i="9"/>
  <c r="AX845" i="9"/>
  <c r="AX936" i="9"/>
  <c r="AX932" i="9"/>
  <c r="AX928" i="9"/>
  <c r="AX924" i="9"/>
  <c r="DP924" i="9" s="1"/>
  <c r="DW924" i="9" s="1"/>
  <c r="DZ924" i="9" s="1"/>
  <c r="EA924" i="9" s="1"/>
  <c r="EB924" i="9" s="1"/>
  <c r="AX913" i="9"/>
  <c r="AX906" i="9"/>
  <c r="DP906" i="9" s="1"/>
  <c r="AX902" i="9"/>
  <c r="DP902" i="9" s="1"/>
  <c r="AX898" i="9"/>
  <c r="DP898" i="9" s="1"/>
  <c r="DW898" i="9" s="1"/>
  <c r="DZ898" i="9" s="1"/>
  <c r="AX894" i="9"/>
  <c r="DP894" i="9" s="1"/>
  <c r="AX890" i="9"/>
  <c r="DP890" i="9" s="1"/>
  <c r="DW890" i="9" s="1"/>
  <c r="DZ890" i="9" s="1"/>
  <c r="AX886" i="9"/>
  <c r="AX882" i="9"/>
  <c r="AX861" i="9"/>
  <c r="AX846" i="9"/>
  <c r="DP846" i="9" s="1"/>
  <c r="AX838" i="9"/>
  <c r="AX834" i="9"/>
  <c r="AX830" i="9"/>
  <c r="AX806" i="9"/>
  <c r="DP806" i="9" s="1"/>
  <c r="DW806" i="9" s="1"/>
  <c r="DZ806" i="9" s="1"/>
  <c r="EA806" i="9" s="1"/>
  <c r="EB806" i="9" s="1"/>
  <c r="AX799" i="9"/>
  <c r="DP799" i="9" s="1"/>
  <c r="AX762" i="9"/>
  <c r="AX742" i="9"/>
  <c r="AX640" i="9"/>
  <c r="AX600" i="9"/>
  <c r="AX511" i="9"/>
  <c r="AX423" i="9"/>
  <c r="AX761" i="9"/>
  <c r="AX737" i="9"/>
  <c r="AX733" i="9"/>
  <c r="AX725" i="9"/>
  <c r="AX709" i="9"/>
  <c r="AX705" i="9"/>
  <c r="AX693" i="9"/>
  <c r="AX681" i="9"/>
  <c r="AX665" i="9"/>
  <c r="AX653" i="9"/>
  <c r="AX641" i="9"/>
  <c r="AX601" i="9"/>
  <c r="AX597" i="9"/>
  <c r="AX593" i="9"/>
  <c r="AX589" i="9"/>
  <c r="AX523" i="9"/>
  <c r="AX714" i="9"/>
  <c r="AX710" i="9"/>
  <c r="AX676" i="9"/>
  <c r="AX660" i="9"/>
  <c r="AX620" i="9"/>
  <c r="AX604" i="9"/>
  <c r="AX491" i="9"/>
  <c r="AX740" i="9"/>
  <c r="AX959" i="9"/>
  <c r="AX938" i="9"/>
  <c r="AX872" i="9"/>
  <c r="AX874" i="9"/>
  <c r="AX933" i="9"/>
  <c r="AX929" i="9"/>
  <c r="AX925" i="9"/>
  <c r="AX880" i="9"/>
  <c r="AX826" i="9"/>
  <c r="AX907" i="9"/>
  <c r="AX903" i="9"/>
  <c r="DP903" i="9" s="1"/>
  <c r="DW903" i="9" s="1"/>
  <c r="DZ903" i="9" s="1"/>
  <c r="EA903" i="9" s="1"/>
  <c r="EB903" i="9" s="1"/>
  <c r="AX899" i="9"/>
  <c r="DP899" i="9" s="1"/>
  <c r="AX895" i="9"/>
  <c r="DP895" i="9" s="1"/>
  <c r="AX891" i="9"/>
  <c r="AX889" i="9"/>
  <c r="AX885" i="9"/>
  <c r="AX841" i="9"/>
  <c r="AX879" i="9"/>
  <c r="AX871" i="9"/>
  <c r="AX857" i="9"/>
  <c r="AX839" i="9"/>
  <c r="AX855" i="9"/>
  <c r="AX854" i="9"/>
  <c r="AX853" i="9"/>
  <c r="AX852" i="9"/>
  <c r="AX851" i="9"/>
  <c r="AX850" i="9"/>
  <c r="DP850" i="9" s="1"/>
  <c r="DW850" i="9" s="1"/>
  <c r="DZ850" i="9" s="1"/>
  <c r="EA850" i="9" s="1"/>
  <c r="EB850" i="9" s="1"/>
  <c r="AX849" i="9"/>
  <c r="DP849" i="9" s="1"/>
  <c r="AX827" i="9"/>
  <c r="AX848" i="9"/>
  <c r="AX840" i="9"/>
  <c r="DP840" i="9" s="1"/>
  <c r="AX823" i="9"/>
  <c r="AX835" i="9"/>
  <c r="DP835" i="9" s="1"/>
  <c r="AX831" i="9"/>
  <c r="AX814" i="9"/>
  <c r="AX813" i="9"/>
  <c r="AX811" i="9"/>
  <c r="DP811" i="9" s="1"/>
  <c r="AX807" i="9"/>
  <c r="AX785" i="9"/>
  <c r="AX783" i="9"/>
  <c r="AX758" i="9"/>
  <c r="AX754" i="9"/>
  <c r="AX718" i="9"/>
  <c r="AX706" i="9"/>
  <c r="AX698" i="9"/>
  <c r="AX694" i="9"/>
  <c r="AX690" i="9"/>
  <c r="AX682" i="9"/>
  <c r="AX644" i="9"/>
  <c r="AX741" i="9"/>
  <c r="AX721" i="9"/>
  <c r="AX713" i="9"/>
  <c r="AX697" i="9"/>
  <c r="AX685" i="9"/>
  <c r="AX677" i="9"/>
  <c r="AX657" i="9"/>
  <c r="AX637" i="9"/>
  <c r="AX617" i="9"/>
  <c r="AX613" i="9"/>
  <c r="AX609" i="9"/>
  <c r="AX605" i="9"/>
  <c r="AX571" i="9"/>
  <c r="AX563" i="9"/>
  <c r="AX547" i="9"/>
  <c r="AX539" i="9"/>
  <c r="AX443" i="9"/>
  <c r="AX668" i="9"/>
  <c r="AX632" i="9"/>
  <c r="AX764" i="9"/>
  <c r="AX748" i="9"/>
  <c r="AX736" i="9"/>
  <c r="AX724" i="9"/>
  <c r="AX720" i="9"/>
  <c r="AX716" i="9"/>
  <c r="AX708" i="9"/>
  <c r="AX700" i="9"/>
  <c r="AX692" i="9"/>
  <c r="AX684" i="9"/>
  <c r="AX678" i="9"/>
  <c r="AX688" i="9"/>
  <c r="AX666" i="9"/>
  <c r="AX662" i="9"/>
  <c r="AX634" i="9"/>
  <c r="AX618" i="9"/>
  <c r="AX610" i="9"/>
  <c r="AX483" i="9"/>
  <c r="AX730" i="9"/>
  <c r="AX616" i="9"/>
  <c r="AX759" i="9"/>
  <c r="AX735" i="9"/>
  <c r="AX715" i="9"/>
  <c r="AX667" i="9"/>
  <c r="AX651" i="9"/>
  <c r="AX635" i="9"/>
  <c r="AX619" i="9"/>
  <c r="AX603" i="9"/>
  <c r="AX559" i="9"/>
  <c r="AX495" i="9"/>
  <c r="AX471" i="9"/>
  <c r="AX427" i="9"/>
  <c r="AX532" i="9"/>
  <c r="AX516" i="9"/>
  <c r="AX492" i="9"/>
  <c r="AX472" i="9"/>
  <c r="AX448" i="9"/>
  <c r="AX561" i="9"/>
  <c r="AX545" i="9"/>
  <c r="AX513" i="9"/>
  <c r="AX505" i="9"/>
  <c r="AX497" i="9"/>
  <c r="AX489" i="9"/>
  <c r="AX481" i="9"/>
  <c r="AX473" i="9"/>
  <c r="AX465" i="9"/>
  <c r="AX457" i="9"/>
  <c r="AX449" i="9"/>
  <c r="AX441" i="9"/>
  <c r="AX433" i="9"/>
  <c r="AX425" i="9"/>
  <c r="AX526" i="9"/>
  <c r="AX510" i="9"/>
  <c r="AX494" i="9"/>
  <c r="AX478" i="9"/>
  <c r="AX462" i="9"/>
  <c r="AX446" i="9"/>
  <c r="AX430" i="9"/>
  <c r="AX413" i="9"/>
  <c r="DP413" i="9" s="1"/>
  <c r="DW413" i="9" s="1"/>
  <c r="DZ413" i="9" s="1"/>
  <c r="EA413" i="9" s="1"/>
  <c r="EB413" i="9" s="1"/>
  <c r="AX396" i="9"/>
  <c r="AX388" i="9"/>
  <c r="AX380" i="9"/>
  <c r="AX372" i="9"/>
  <c r="AX364" i="9"/>
  <c r="AX356" i="9"/>
  <c r="AX348" i="9"/>
  <c r="AX340" i="9"/>
  <c r="AX412" i="9"/>
  <c r="DP412" i="9" s="1"/>
  <c r="AX408" i="9"/>
  <c r="AX404" i="9"/>
  <c r="AX411" i="9"/>
  <c r="DP411" i="9" s="1"/>
  <c r="AX397" i="9"/>
  <c r="AX389" i="9"/>
  <c r="AX381" i="9"/>
  <c r="AX373" i="9"/>
  <c r="AX365" i="9"/>
  <c r="AX357" i="9"/>
  <c r="AX349" i="9"/>
  <c r="AX341" i="9"/>
  <c r="AX312" i="9"/>
  <c r="AX333" i="9"/>
  <c r="DP333" i="9" s="1"/>
  <c r="AX325" i="9"/>
  <c r="AX317" i="9"/>
  <c r="DP317" i="9" s="1"/>
  <c r="AX304" i="9"/>
  <c r="AX219" i="9"/>
  <c r="AX211" i="9"/>
  <c r="AX198" i="9"/>
  <c r="AX220" i="9"/>
  <c r="AX193" i="9"/>
  <c r="AX202" i="9"/>
  <c r="AX184" i="9"/>
  <c r="AX107" i="9"/>
  <c r="AX129" i="9"/>
  <c r="AX110" i="9"/>
  <c r="AX87" i="9"/>
  <c r="AX61" i="9"/>
  <c r="AX173" i="9"/>
  <c r="AX157" i="9"/>
  <c r="AX123" i="9"/>
  <c r="AX119" i="9"/>
  <c r="AX114" i="9"/>
  <c r="AX126" i="9"/>
  <c r="AX94" i="9"/>
  <c r="AX105" i="9"/>
  <c r="DP105" i="9" s="1"/>
  <c r="AX83" i="9"/>
  <c r="DP83" i="9" s="1"/>
  <c r="AX108" i="9"/>
  <c r="DP108" i="9" s="1"/>
  <c r="AX96" i="9"/>
  <c r="AX85" i="9"/>
  <c r="DP85" i="9" s="1"/>
  <c r="AX64" i="9"/>
  <c r="AX88" i="9"/>
  <c r="AX77" i="9"/>
  <c r="AX50" i="9"/>
  <c r="AX40" i="9"/>
  <c r="AX47" i="9"/>
  <c r="AX55" i="9"/>
  <c r="DP55" i="9" s="1"/>
  <c r="DW55" i="9" s="1"/>
  <c r="DZ55" i="9" s="1"/>
  <c r="EA55" i="9" s="1"/>
  <c r="EB55" i="9" s="1"/>
  <c r="AX52" i="9"/>
  <c r="AX48" i="9"/>
  <c r="AX39" i="9"/>
  <c r="AX34" i="9"/>
  <c r="DP34" i="9" s="1"/>
  <c r="DW34" i="9" s="1"/>
  <c r="DZ34" i="9" s="1"/>
  <c r="EA34" i="9" s="1"/>
  <c r="EB34" i="9" s="1"/>
  <c r="AX30" i="9"/>
  <c r="DP30" i="9" s="1"/>
  <c r="AX32" i="9"/>
  <c r="AX128" i="9"/>
  <c r="AX161" i="9"/>
  <c r="AX127" i="9"/>
  <c r="AX106" i="9"/>
  <c r="AX90" i="9"/>
  <c r="AX658" i="9"/>
  <c r="AX654" i="9"/>
  <c r="AX650" i="9"/>
  <c r="AX646" i="9"/>
  <c r="AX638" i="9"/>
  <c r="AX622" i="9"/>
  <c r="AX598" i="9"/>
  <c r="AX475" i="9"/>
  <c r="AX406" i="9"/>
  <c r="AX738" i="9"/>
  <c r="AX680" i="9"/>
  <c r="AX656" i="9"/>
  <c r="AX755" i="9"/>
  <c r="AX747" i="9"/>
  <c r="AX739" i="9"/>
  <c r="AX731" i="9"/>
  <c r="AX727" i="9"/>
  <c r="AX723" i="9"/>
  <c r="AX707" i="9"/>
  <c r="AX699" i="9"/>
  <c r="AX691" i="9"/>
  <c r="AX683" i="9"/>
  <c r="AX671" i="9"/>
  <c r="AX655" i="9"/>
  <c r="AX631" i="9"/>
  <c r="AX615" i="9"/>
  <c r="AX599" i="9"/>
  <c r="AX567" i="9"/>
  <c r="AX431" i="9"/>
  <c r="AX528" i="9"/>
  <c r="AX504" i="9"/>
  <c r="AX496" i="9"/>
  <c r="AX476" i="9"/>
  <c r="AX460" i="9"/>
  <c r="AX452" i="9"/>
  <c r="AX436" i="9"/>
  <c r="AX557" i="9"/>
  <c r="AX541" i="9"/>
  <c r="AX564" i="9"/>
  <c r="AX556" i="9"/>
  <c r="AX548" i="9"/>
  <c r="AX530" i="9"/>
  <c r="AX506" i="9"/>
  <c r="AX490" i="9"/>
  <c r="AX474" i="9"/>
  <c r="AX458" i="9"/>
  <c r="AX442" i="9"/>
  <c r="AX426" i="9"/>
  <c r="AX410" i="9"/>
  <c r="AX409" i="9"/>
  <c r="AX394" i="9"/>
  <c r="AX386" i="9"/>
  <c r="AX378" i="9"/>
  <c r="AX370" i="9"/>
  <c r="AX362" i="9"/>
  <c r="AX354" i="9"/>
  <c r="AX346" i="9"/>
  <c r="AX332" i="9"/>
  <c r="AX308" i="9"/>
  <c r="AX336" i="9"/>
  <c r="AX395" i="9"/>
  <c r="AX387" i="9"/>
  <c r="AX379" i="9"/>
  <c r="AX371" i="9"/>
  <c r="AX363" i="9"/>
  <c r="AX355" i="9"/>
  <c r="AX347" i="9"/>
  <c r="AX324" i="9"/>
  <c r="AX216" i="9"/>
  <c r="AX338" i="9"/>
  <c r="AX334" i="9"/>
  <c r="AX330" i="9"/>
  <c r="AX326" i="9"/>
  <c r="AX322" i="9"/>
  <c r="AX318" i="9"/>
  <c r="AX314" i="9"/>
  <c r="AX310" i="9"/>
  <c r="DP310" i="9" s="1"/>
  <c r="DW310" i="9" s="1"/>
  <c r="DZ310" i="9" s="1"/>
  <c r="EA310" i="9" s="1"/>
  <c r="EB310" i="9" s="1"/>
  <c r="AX306" i="9"/>
  <c r="DP306" i="9" s="1"/>
  <c r="AX208" i="9"/>
  <c r="AX172" i="9"/>
  <c r="AX305" i="9"/>
  <c r="AX301" i="9"/>
  <c r="DP301" i="9" s="1"/>
  <c r="AX300" i="9"/>
  <c r="AX299" i="9"/>
  <c r="AX298" i="9"/>
  <c r="AX297" i="9"/>
  <c r="AX296" i="9"/>
  <c r="AX295" i="9"/>
  <c r="DP295" i="9" s="1"/>
  <c r="AX294" i="9"/>
  <c r="DP294" i="9" s="1"/>
  <c r="DW294" i="9" s="1"/>
  <c r="DZ294" i="9" s="1"/>
  <c r="EA294" i="9" s="1"/>
  <c r="EB294" i="9" s="1"/>
  <c r="AX293" i="9"/>
  <c r="AX292" i="9"/>
  <c r="DP292" i="9" s="1"/>
  <c r="AX291" i="9"/>
  <c r="AX290" i="9"/>
  <c r="AX289" i="9"/>
  <c r="AX288" i="9"/>
  <c r="AX287" i="9"/>
  <c r="DP287" i="9" s="1"/>
  <c r="AX286" i="9"/>
  <c r="DP286" i="9" s="1"/>
  <c r="DW286" i="9" s="1"/>
  <c r="DZ286" i="9" s="1"/>
  <c r="EA286" i="9" s="1"/>
  <c r="EB286" i="9" s="1"/>
  <c r="AX285" i="9"/>
  <c r="AX284" i="9"/>
  <c r="AX283" i="9"/>
  <c r="AX282" i="9"/>
  <c r="AX281" i="9"/>
  <c r="AX280" i="9"/>
  <c r="AX279" i="9"/>
  <c r="AX278" i="9"/>
  <c r="AX277" i="9"/>
  <c r="DP277" i="9" s="1"/>
  <c r="AX276" i="9"/>
  <c r="DP276" i="9" s="1"/>
  <c r="AX275" i="9"/>
  <c r="AX274" i="9"/>
  <c r="AX273" i="9"/>
  <c r="AX272" i="9"/>
  <c r="AX271" i="9"/>
  <c r="AX270" i="9"/>
  <c r="AX269" i="9"/>
  <c r="DP269" i="9" s="1"/>
  <c r="AX268" i="9"/>
  <c r="DP268" i="9" s="1"/>
  <c r="DW268" i="9" s="1"/>
  <c r="DZ268" i="9" s="1"/>
  <c r="EA268" i="9" s="1"/>
  <c r="EB268" i="9" s="1"/>
  <c r="AX267" i="9"/>
  <c r="AX266" i="9"/>
  <c r="AX265" i="9"/>
  <c r="AX264" i="9"/>
  <c r="AX263" i="9"/>
  <c r="AX262" i="9"/>
  <c r="AX261" i="9"/>
  <c r="DP261" i="9" s="1"/>
  <c r="AX260" i="9"/>
  <c r="DP260" i="9" s="1"/>
  <c r="DW260" i="9" s="1"/>
  <c r="DZ260" i="9" s="1"/>
  <c r="EA260" i="9" s="1"/>
  <c r="EB260" i="9" s="1"/>
  <c r="AX259" i="9"/>
  <c r="DP259" i="9" s="1"/>
  <c r="AX258" i="9"/>
  <c r="DP258" i="9" s="1"/>
  <c r="DW258" i="9" s="1"/>
  <c r="DZ258" i="9" s="1"/>
  <c r="EA258" i="9" s="1"/>
  <c r="EB258" i="9" s="1"/>
  <c r="AX257" i="9"/>
  <c r="DP257" i="9" s="1"/>
  <c r="AX256" i="9"/>
  <c r="DP256" i="9" s="1"/>
  <c r="AX255" i="9"/>
  <c r="DP255" i="9" s="1"/>
  <c r="AX254" i="9"/>
  <c r="DP254" i="9" s="1"/>
  <c r="DW254" i="9" s="1"/>
  <c r="DZ254" i="9" s="1"/>
  <c r="EA254" i="9" s="1"/>
  <c r="EB254" i="9" s="1"/>
  <c r="AX212" i="9"/>
  <c r="AX200" i="9"/>
  <c r="AX215" i="9"/>
  <c r="AX142" i="9"/>
  <c r="AX79" i="9"/>
  <c r="AX78" i="9"/>
  <c r="AX169" i="9"/>
  <c r="AX153" i="9"/>
  <c r="AX102" i="9"/>
  <c r="AX103" i="9"/>
  <c r="AX67" i="9"/>
  <c r="AX117" i="9"/>
  <c r="AX101" i="9"/>
  <c r="DP101" i="9" s="1"/>
  <c r="AX86" i="9"/>
  <c r="AX74" i="9"/>
  <c r="AX112" i="9"/>
  <c r="DP112" i="9" s="1"/>
  <c r="DW112" i="9" s="1"/>
  <c r="DZ112" i="9" s="1"/>
  <c r="EA112" i="9" s="1"/>
  <c r="EB112" i="9" s="1"/>
  <c r="AX72" i="9"/>
  <c r="AX84" i="9"/>
  <c r="DP84" i="9" s="1"/>
  <c r="AX73" i="9"/>
  <c r="AX57" i="9"/>
  <c r="DP57" i="9" s="1"/>
  <c r="DW57" i="9" s="1"/>
  <c r="DZ57" i="9" s="1"/>
  <c r="EA57" i="9" s="1"/>
  <c r="EB57" i="9" s="1"/>
  <c r="AX45" i="9"/>
  <c r="AX51" i="9"/>
  <c r="DP51" i="9" s="1"/>
  <c r="AX35" i="9"/>
  <c r="AX31" i="9"/>
  <c r="DP31" i="9" s="1"/>
  <c r="DW31" i="9" s="1"/>
  <c r="DZ31" i="9" s="1"/>
  <c r="EA31" i="9" s="1"/>
  <c r="EB31" i="9" s="1"/>
  <c r="AX12" i="9"/>
  <c r="DP12" i="9" s="1"/>
  <c r="AX20" i="9"/>
  <c r="AX13" i="9"/>
  <c r="DP13" i="9" s="1"/>
  <c r="AX93" i="9"/>
  <c r="AX109" i="9"/>
  <c r="DP109" i="9" s="1"/>
  <c r="AX60" i="9"/>
  <c r="AX56" i="9"/>
  <c r="AX54" i="9"/>
  <c r="AX28" i="9"/>
  <c r="AX642" i="9"/>
  <c r="AX626" i="9"/>
  <c r="AX614" i="9"/>
  <c r="AX602" i="9"/>
  <c r="AX590" i="9"/>
  <c r="AX527" i="9"/>
  <c r="AX499" i="9"/>
  <c r="AX455" i="9"/>
  <c r="AX664" i="9"/>
  <c r="AX652" i="9"/>
  <c r="AX588" i="9"/>
  <c r="AX447" i="9"/>
  <c r="AX763" i="9"/>
  <c r="AX711" i="9"/>
  <c r="AX675" i="9"/>
  <c r="AX659" i="9"/>
  <c r="AX643" i="9"/>
  <c r="AX627" i="9"/>
  <c r="AX611" i="9"/>
  <c r="AX595" i="9"/>
  <c r="AX515" i="9"/>
  <c r="AX451" i="9"/>
  <c r="AX435" i="9"/>
  <c r="AX570" i="9"/>
  <c r="AX566" i="9"/>
  <c r="AX562" i="9"/>
  <c r="AX558" i="9"/>
  <c r="AX554" i="9"/>
  <c r="AX550" i="9"/>
  <c r="AX546" i="9"/>
  <c r="AX542" i="9"/>
  <c r="AX540" i="9"/>
  <c r="AX524" i="9"/>
  <c r="AX508" i="9"/>
  <c r="AX500" i="9"/>
  <c r="AX484" i="9"/>
  <c r="AX480" i="9"/>
  <c r="AX464" i="9"/>
  <c r="AX456" i="9"/>
  <c r="AX440" i="9"/>
  <c r="AX432" i="9"/>
  <c r="AX424" i="9"/>
  <c r="AX587" i="9"/>
  <c r="DP587" i="9" s="1"/>
  <c r="DW587" i="9" s="1"/>
  <c r="DZ587" i="9" s="1"/>
  <c r="EA587" i="9" s="1"/>
  <c r="EB587" i="9" s="1"/>
  <c r="AX569" i="9"/>
  <c r="AX553" i="9"/>
  <c r="AX537" i="9"/>
  <c r="AX533" i="9"/>
  <c r="AX529" i="9"/>
  <c r="AX525" i="9"/>
  <c r="AX521" i="9"/>
  <c r="AX517" i="9"/>
  <c r="AX509" i="9"/>
  <c r="AX501" i="9"/>
  <c r="AX493" i="9"/>
  <c r="AX485" i="9"/>
  <c r="AX477" i="9"/>
  <c r="AX469" i="9"/>
  <c r="AX461" i="9"/>
  <c r="AX453" i="9"/>
  <c r="AX445" i="9"/>
  <c r="AX437" i="9"/>
  <c r="AX429" i="9"/>
  <c r="AX328" i="9"/>
  <c r="AX534" i="9"/>
  <c r="AX518" i="9"/>
  <c r="AX502" i="9"/>
  <c r="AX486" i="9"/>
  <c r="AX470" i="9"/>
  <c r="AX454" i="9"/>
  <c r="AX438" i="9"/>
  <c r="AX422" i="9"/>
  <c r="AX405" i="9"/>
  <c r="AX400" i="9"/>
  <c r="AX392" i="9"/>
  <c r="AX384" i="9"/>
  <c r="AX376" i="9"/>
  <c r="AX368" i="9"/>
  <c r="AX360" i="9"/>
  <c r="AX352" i="9"/>
  <c r="AX344" i="9"/>
  <c r="AX316" i="9"/>
  <c r="AX403" i="9"/>
  <c r="AX393" i="9"/>
  <c r="AX385" i="9"/>
  <c r="AX377" i="9"/>
  <c r="AX369" i="9"/>
  <c r="AX361" i="9"/>
  <c r="AX353" i="9"/>
  <c r="AX345" i="9"/>
  <c r="AX337" i="9"/>
  <c r="AX329" i="9"/>
  <c r="AX321" i="9"/>
  <c r="DP321" i="9" s="1"/>
  <c r="AX302" i="9"/>
  <c r="AX196" i="9"/>
  <c r="AX192" i="9"/>
  <c r="AX205" i="9"/>
  <c r="AX188" i="9"/>
  <c r="AX156" i="9"/>
  <c r="AX206" i="9"/>
  <c r="AX176" i="9"/>
  <c r="AX160" i="9"/>
  <c r="AX197" i="9"/>
  <c r="AX185" i="9"/>
  <c r="AX168" i="9"/>
  <c r="AX115" i="9"/>
  <c r="AX124" i="9"/>
  <c r="AX120" i="9"/>
  <c r="AX68" i="9"/>
  <c r="AX181" i="9"/>
  <c r="AX165" i="9"/>
  <c r="AX111" i="9"/>
  <c r="AX98" i="9"/>
  <c r="DP98" i="9" s="1"/>
  <c r="AX82" i="9"/>
  <c r="AX122" i="9"/>
  <c r="AX113" i="9"/>
  <c r="DP113" i="9" s="1"/>
  <c r="DW113" i="9" s="1"/>
  <c r="DZ113" i="9" s="1"/>
  <c r="AX97" i="9"/>
  <c r="AX95" i="9"/>
  <c r="AX91" i="9"/>
  <c r="AX75" i="9"/>
  <c r="AX116" i="9"/>
  <c r="AX100" i="9"/>
  <c r="DP100" i="9" s="1"/>
  <c r="AX92" i="9"/>
  <c r="AX89" i="9"/>
  <c r="AX81" i="9"/>
  <c r="AX76" i="9"/>
  <c r="AX53" i="9"/>
  <c r="AX80" i="9"/>
  <c r="AX42" i="9"/>
  <c r="AX58" i="9"/>
  <c r="DP58" i="9" s="1"/>
  <c r="AX38" i="9"/>
  <c r="AX44" i="9"/>
  <c r="AX41" i="9"/>
  <c r="DP41" i="9" s="1"/>
  <c r="AX26" i="9"/>
  <c r="AX36" i="9"/>
  <c r="AX27" i="9"/>
  <c r="AX99" i="9"/>
  <c r="AX150" i="9"/>
  <c r="AX104" i="9"/>
  <c r="DP104" i="9" s="1"/>
  <c r="AX37" i="9"/>
  <c r="AX33" i="9"/>
  <c r="DP33" i="9" s="1"/>
  <c r="AX670" i="9"/>
  <c r="AX630" i="9"/>
  <c r="AX606" i="9"/>
  <c r="AX594" i="9"/>
  <c r="AX503" i="9"/>
  <c r="AX459" i="9"/>
  <c r="AX439" i="9"/>
  <c r="AX746" i="9"/>
  <c r="AX734" i="9"/>
  <c r="AX672" i="9"/>
  <c r="AX648" i="9"/>
  <c r="AX612" i="9"/>
  <c r="AX596" i="9"/>
  <c r="AX535" i="9"/>
  <c r="AX751" i="9"/>
  <c r="AX743" i="9"/>
  <c r="AX719" i="9"/>
  <c r="AX703" i="9"/>
  <c r="AX695" i="9"/>
  <c r="AX687" i="9"/>
  <c r="AX679" i="9"/>
  <c r="AX663" i="9"/>
  <c r="AX647" i="9"/>
  <c r="AX639" i="9"/>
  <c r="AX623" i="9"/>
  <c r="AX607" i="9"/>
  <c r="AX591" i="9"/>
  <c r="AX551" i="9"/>
  <c r="AX543" i="9"/>
  <c r="AX531" i="9"/>
  <c r="AX536" i="9"/>
  <c r="AX520" i="9"/>
  <c r="AX512" i="9"/>
  <c r="AX488" i="9"/>
  <c r="AX468" i="9"/>
  <c r="AX444" i="9"/>
  <c r="AX428" i="9"/>
  <c r="AX402" i="9"/>
  <c r="AX565" i="9"/>
  <c r="AX549" i="9"/>
  <c r="AX568" i="9"/>
  <c r="AX560" i="9"/>
  <c r="AX552" i="9"/>
  <c r="AX544" i="9"/>
  <c r="AX538" i="9"/>
  <c r="AX522" i="9"/>
  <c r="AX514" i="9"/>
  <c r="AX498" i="9"/>
  <c r="AX482" i="9"/>
  <c r="AX466" i="9"/>
  <c r="AX450" i="9"/>
  <c r="AX434" i="9"/>
  <c r="AX401" i="9"/>
  <c r="AX398" i="9"/>
  <c r="AX390" i="9"/>
  <c r="AX382" i="9"/>
  <c r="AX374" i="9"/>
  <c r="AX366" i="9"/>
  <c r="AX358" i="9"/>
  <c r="AX350" i="9"/>
  <c r="AX342" i="9"/>
  <c r="AX320" i="9"/>
  <c r="AX407" i="9"/>
  <c r="AX399" i="9"/>
  <c r="AX391" i="9"/>
  <c r="AX383" i="9"/>
  <c r="AX375" i="9"/>
  <c r="AX367" i="9"/>
  <c r="AX359" i="9"/>
  <c r="AX351" i="9"/>
  <c r="AX343" i="9"/>
  <c r="AX253" i="9"/>
  <c r="AX339" i="9"/>
  <c r="AX335" i="9"/>
  <c r="AX331" i="9"/>
  <c r="AX327" i="9"/>
  <c r="AX323" i="9"/>
  <c r="AX319" i="9"/>
  <c r="AX315" i="9"/>
  <c r="AX311" i="9"/>
  <c r="DP311" i="9" s="1"/>
  <c r="AX307" i="9"/>
  <c r="AX313" i="9"/>
  <c r="DP313" i="9" s="1"/>
  <c r="AX309" i="9"/>
  <c r="DP309" i="9" s="1"/>
  <c r="DW309" i="9" s="1"/>
  <c r="DZ309" i="9" s="1"/>
  <c r="EA309" i="9" s="1"/>
  <c r="EB309" i="9" s="1"/>
  <c r="AX252" i="9"/>
  <c r="AX303" i="9"/>
  <c r="AX207" i="9"/>
  <c r="AX151" i="9"/>
  <c r="AX180" i="9"/>
  <c r="AX164" i="9"/>
  <c r="AX189" i="9"/>
  <c r="AX125" i="9"/>
  <c r="AX121" i="9"/>
  <c r="AX146" i="9"/>
  <c r="AX177" i="9"/>
  <c r="AX118" i="9"/>
  <c r="AX69" i="9"/>
  <c r="AX43" i="9"/>
  <c r="AX46" i="9"/>
  <c r="AX800" i="9"/>
  <c r="DP800" i="9" s="1"/>
  <c r="DW800" i="9" s="1"/>
  <c r="DZ800" i="9" s="1"/>
  <c r="AX864" i="9"/>
  <c r="DP864" i="9" s="1"/>
  <c r="AX804" i="9"/>
  <c r="DP804" i="9" s="1"/>
  <c r="AX865" i="9"/>
  <c r="DP865" i="9" s="1"/>
  <c r="AX869" i="9"/>
  <c r="DP869" i="9" s="1"/>
  <c r="DW869" i="9" s="1"/>
  <c r="DZ869" i="9" s="1"/>
  <c r="EA869" i="9" s="1"/>
  <c r="EB869" i="9" s="1"/>
  <c r="AX793" i="9"/>
  <c r="DP793" i="9" s="1"/>
  <c r="AX819" i="9"/>
  <c r="DP819" i="9" s="1"/>
  <c r="AX873" i="9"/>
  <c r="DP873" i="9" s="1"/>
  <c r="AX62" i="9"/>
  <c r="DP62" i="9" s="1"/>
  <c r="DW62" i="9" s="1"/>
  <c r="DZ62" i="9" s="1"/>
  <c r="EA62" i="9" s="1"/>
  <c r="EB62" i="9" s="1"/>
  <c r="AX63" i="9"/>
  <c r="DP63" i="9" s="1"/>
  <c r="AX132" i="9"/>
  <c r="DP132" i="9" s="1"/>
  <c r="DW132" i="9" s="1"/>
  <c r="DZ132" i="9" s="1"/>
  <c r="EA132" i="9" s="1"/>
  <c r="EB132" i="9" s="1"/>
  <c r="AX199" i="9"/>
  <c r="DP199" i="9" s="1"/>
  <c r="AX179" i="9"/>
  <c r="DP179" i="9" s="1"/>
  <c r="DW179" i="9" s="1"/>
  <c r="DZ179" i="9" s="1"/>
  <c r="EA179" i="9" s="1"/>
  <c r="EB179" i="9" s="1"/>
  <c r="AX187" i="9"/>
  <c r="DP187" i="9" s="1"/>
  <c r="AX224" i="9"/>
  <c r="DP224" i="9" s="1"/>
  <c r="DW224" i="9" s="1"/>
  <c r="DZ224" i="9" s="1"/>
  <c r="EA224" i="9" s="1"/>
  <c r="EB224" i="9" s="1"/>
  <c r="AX228" i="9"/>
  <c r="DP228" i="9" s="1"/>
  <c r="AX223" i="9"/>
  <c r="DP223" i="9" s="1"/>
  <c r="DW223" i="9" s="1"/>
  <c r="DZ223" i="9" s="1"/>
  <c r="EA223" i="9" s="1"/>
  <c r="EB223" i="9" s="1"/>
  <c r="AX230" i="9"/>
  <c r="DP230" i="9" s="1"/>
  <c r="AX234" i="9"/>
  <c r="DP234" i="9" s="1"/>
  <c r="AX238" i="9"/>
  <c r="DP238" i="9" s="1"/>
  <c r="AX242" i="9"/>
  <c r="DP242" i="9" s="1"/>
  <c r="DW242" i="9" s="1"/>
  <c r="DZ242" i="9" s="1"/>
  <c r="EA242" i="9" s="1"/>
  <c r="EB242" i="9" s="1"/>
  <c r="AX245" i="9"/>
  <c r="DP245" i="9" s="1"/>
  <c r="AX417" i="9"/>
  <c r="DP417" i="9" s="1"/>
  <c r="AX203" i="9"/>
  <c r="DP203" i="9" s="1"/>
  <c r="AX218" i="9"/>
  <c r="DP218" i="9" s="1"/>
  <c r="AX817" i="9"/>
  <c r="DP817" i="9" s="1"/>
  <c r="AX825" i="9"/>
  <c r="DP825" i="9" s="1"/>
  <c r="DW825" i="9" s="1"/>
  <c r="DZ825" i="9" s="1"/>
  <c r="EA825" i="9" s="1"/>
  <c r="EB825" i="9" s="1"/>
  <c r="AX820" i="9"/>
  <c r="DP820" i="9" s="1"/>
  <c r="AX788" i="9"/>
  <c r="DP788" i="9" s="1"/>
  <c r="DW788" i="9" s="1"/>
  <c r="DZ788" i="9" s="1"/>
  <c r="EA788" i="9" s="1"/>
  <c r="EB788" i="9" s="1"/>
  <c r="AX792" i="9"/>
  <c r="DP792" i="9" s="1"/>
  <c r="AX23" i="9"/>
  <c r="DP23" i="9" s="1"/>
  <c r="AX138" i="9"/>
  <c r="DP138" i="9" s="1"/>
  <c r="AX133" i="9"/>
  <c r="DP133" i="9" s="1"/>
  <c r="DW133" i="9" s="1"/>
  <c r="DZ133" i="9" s="1"/>
  <c r="EA133" i="9" s="1"/>
  <c r="EB133" i="9" s="1"/>
  <c r="AX145" i="9"/>
  <c r="DP145" i="9" s="1"/>
  <c r="AX159" i="9"/>
  <c r="DP159" i="9" s="1"/>
  <c r="AX18" i="9"/>
  <c r="DP18" i="9" s="1"/>
  <c r="AX139" i="9"/>
  <c r="DP139" i="9" s="1"/>
  <c r="DW139" i="9" s="1"/>
  <c r="DZ139" i="9" s="1"/>
  <c r="EA139" i="9" s="1"/>
  <c r="EB139" i="9" s="1"/>
  <c r="AX152" i="9"/>
  <c r="DP152" i="9" s="1"/>
  <c r="AX144" i="9"/>
  <c r="DP144" i="9" s="1"/>
  <c r="DW144" i="9" s="1"/>
  <c r="DZ144" i="9" s="1"/>
  <c r="EA144" i="9" s="1"/>
  <c r="EB144" i="9" s="1"/>
  <c r="AX195" i="9"/>
  <c r="DP195" i="9" s="1"/>
  <c r="AX175" i="9"/>
  <c r="DP175" i="9" s="1"/>
  <c r="DW175" i="9" s="1"/>
  <c r="DZ175" i="9" s="1"/>
  <c r="EA175" i="9" s="1"/>
  <c r="EB175" i="9" s="1"/>
  <c r="AX19" i="9"/>
  <c r="DP19" i="9" s="1"/>
  <c r="AX149" i="9"/>
  <c r="DP149" i="9" s="1"/>
  <c r="DW149" i="9" s="1"/>
  <c r="DZ149" i="9" s="1"/>
  <c r="AX183" i="9"/>
  <c r="DP183" i="9" s="1"/>
  <c r="AX163" i="9"/>
  <c r="DP163" i="9" s="1"/>
  <c r="DW163" i="9" s="1"/>
  <c r="DZ163" i="9" s="1"/>
  <c r="EA163" i="9" s="1"/>
  <c r="EB163" i="9" s="1"/>
  <c r="AX191" i="9"/>
  <c r="DP191" i="9" s="1"/>
  <c r="DW191" i="9" s="1"/>
  <c r="DZ191" i="9" s="1"/>
  <c r="EA191" i="9" s="1"/>
  <c r="EB191" i="9" s="1"/>
  <c r="AX229" i="9"/>
  <c r="DP229" i="9" s="1"/>
  <c r="AX233" i="9"/>
  <c r="DP233" i="9" s="1"/>
  <c r="AX237" i="9"/>
  <c r="DP237" i="9" s="1"/>
  <c r="DW237" i="9" s="1"/>
  <c r="DZ237" i="9" s="1"/>
  <c r="EA237" i="9" s="1"/>
  <c r="EB237" i="9" s="1"/>
  <c r="AX241" i="9"/>
  <c r="DP241" i="9" s="1"/>
  <c r="AX415" i="9"/>
  <c r="DP415" i="9" s="1"/>
  <c r="AX420" i="9"/>
  <c r="DP420" i="9" s="1"/>
  <c r="AX171" i="9"/>
  <c r="DP171" i="9" s="1"/>
  <c r="AX248" i="9"/>
  <c r="DP248" i="9" s="1"/>
  <c r="AX246" i="9"/>
  <c r="DP246" i="9" s="1"/>
  <c r="AX421" i="9"/>
  <c r="DP421" i="9" s="1"/>
  <c r="AX414" i="9"/>
  <c r="DP414" i="9" s="1"/>
  <c r="AX822" i="9"/>
  <c r="DP822" i="9" s="1"/>
  <c r="AX803" i="9"/>
  <c r="DP803" i="9" s="1"/>
  <c r="AX801" i="9"/>
  <c r="DP801" i="9" s="1"/>
  <c r="AX802" i="9"/>
  <c r="DP802" i="9" s="1"/>
  <c r="DW802" i="9" s="1"/>
  <c r="DZ802" i="9" s="1"/>
  <c r="EA802" i="9" s="1"/>
  <c r="EB802" i="9" s="1"/>
  <c r="AX821" i="9"/>
  <c r="DP821" i="9" s="1"/>
  <c r="AX789" i="9"/>
  <c r="DP789" i="9" s="1"/>
  <c r="AX877" i="9"/>
  <c r="DP877" i="9" s="1"/>
  <c r="AX790" i="9"/>
  <c r="DP790" i="9" s="1"/>
  <c r="DW790" i="9" s="1"/>
  <c r="DZ790" i="9" s="1"/>
  <c r="EA790" i="9" s="1"/>
  <c r="EB790" i="9" s="1"/>
  <c r="AX791" i="9"/>
  <c r="DP791" i="9" s="1"/>
  <c r="AX794" i="9"/>
  <c r="DP794" i="9" s="1"/>
  <c r="DW794" i="9" s="1"/>
  <c r="DZ794" i="9" s="1"/>
  <c r="AX15" i="9"/>
  <c r="DP15" i="9" s="1"/>
  <c r="AX17" i="9"/>
  <c r="DP17" i="9" s="1"/>
  <c r="DW17" i="9" s="1"/>
  <c r="DZ17" i="9" s="1"/>
  <c r="EA17" i="9" s="1"/>
  <c r="EB17" i="9" s="1"/>
  <c r="AX22" i="9"/>
  <c r="DP22" i="9" s="1"/>
  <c r="AX66" i="9"/>
  <c r="DP66" i="9" s="1"/>
  <c r="AX70" i="9"/>
  <c r="DP70" i="9" s="1"/>
  <c r="AX247" i="9"/>
  <c r="DP247" i="9" s="1"/>
  <c r="DW247" i="9" s="1"/>
  <c r="DZ247" i="9" s="1"/>
  <c r="EA247" i="9" s="1"/>
  <c r="EB247" i="9" s="1"/>
  <c r="AX137" i="9"/>
  <c r="DP137" i="9" s="1"/>
  <c r="AX135" i="9"/>
  <c r="DP135" i="9" s="1"/>
  <c r="AX131" i="9"/>
  <c r="DP131" i="9" s="1"/>
  <c r="AX136" i="9"/>
  <c r="DP136" i="9" s="1"/>
  <c r="DW136" i="9" s="1"/>
  <c r="DZ136" i="9" s="1"/>
  <c r="EA136" i="9" s="1"/>
  <c r="EB136" i="9" s="1"/>
  <c r="AX148" i="9"/>
  <c r="DP148" i="9" s="1"/>
  <c r="AX141" i="9"/>
  <c r="DP141" i="9" s="1"/>
  <c r="AX225" i="9"/>
  <c r="DP225" i="9" s="1"/>
  <c r="AX232" i="9"/>
  <c r="DP232" i="9" s="1"/>
  <c r="DW232" i="9" s="1"/>
  <c r="DZ232" i="9" s="1"/>
  <c r="EA232" i="9" s="1"/>
  <c r="EB232" i="9" s="1"/>
  <c r="AX236" i="9"/>
  <c r="DP236" i="9" s="1"/>
  <c r="AX240" i="9"/>
  <c r="DP240" i="9" s="1"/>
  <c r="AX201" i="9"/>
  <c r="DP201" i="9" s="1"/>
  <c r="AX250" i="9"/>
  <c r="DP250" i="9" s="1"/>
  <c r="DW250" i="9" s="1"/>
  <c r="DZ250" i="9" s="1"/>
  <c r="EA250" i="9" s="1"/>
  <c r="EB250" i="9" s="1"/>
  <c r="AX249" i="9"/>
  <c r="DP249" i="9" s="1"/>
  <c r="AX418" i="9"/>
  <c r="DP418" i="9" s="1"/>
  <c r="AX787" i="9"/>
  <c r="DP787" i="9" s="1"/>
  <c r="AX815" i="9"/>
  <c r="DP815" i="9" s="1"/>
  <c r="DW815" i="9" s="1"/>
  <c r="DZ815" i="9" s="1"/>
  <c r="EA815" i="9" s="1"/>
  <c r="EB815" i="9" s="1"/>
  <c r="AX816" i="9"/>
  <c r="DP816" i="9" s="1"/>
  <c r="AX818" i="9"/>
  <c r="DP818" i="9" s="1"/>
  <c r="AX829" i="9"/>
  <c r="DP829" i="9" s="1"/>
  <c r="AX16" i="9"/>
  <c r="DP16" i="9" s="1"/>
  <c r="DW16" i="9" s="1"/>
  <c r="DZ16" i="9" s="1"/>
  <c r="AX21" i="9"/>
  <c r="DP21" i="9" s="1"/>
  <c r="AX24" i="9"/>
  <c r="DP24" i="9" s="1"/>
  <c r="AX29" i="9"/>
  <c r="DP29" i="9" s="1"/>
  <c r="AX71" i="9"/>
  <c r="DP71" i="9" s="1"/>
  <c r="DW71" i="9" s="1"/>
  <c r="DZ71" i="9" s="1"/>
  <c r="EA71" i="9" s="1"/>
  <c r="EB71" i="9" s="1"/>
  <c r="AX134" i="9"/>
  <c r="DP134" i="9" s="1"/>
  <c r="AX167" i="9"/>
  <c r="DP167" i="9" s="1"/>
  <c r="DW167" i="9" s="1"/>
  <c r="DZ167" i="9" s="1"/>
  <c r="EA167" i="9" s="1"/>
  <c r="EB167" i="9" s="1"/>
  <c r="AX227" i="9"/>
  <c r="DP227" i="9" s="1"/>
  <c r="AX25" i="9"/>
  <c r="DP25" i="9" s="1"/>
  <c r="AX140" i="9"/>
  <c r="DP140" i="9" s="1"/>
  <c r="AX214" i="9"/>
  <c r="DP214" i="9" s="1"/>
  <c r="DW214" i="9" s="1"/>
  <c r="DZ214" i="9" s="1"/>
  <c r="EA214" i="9" s="1"/>
  <c r="EB214" i="9" s="1"/>
  <c r="AX244" i="9"/>
  <c r="DP244" i="9" s="1"/>
  <c r="AX231" i="9"/>
  <c r="DP231" i="9" s="1"/>
  <c r="DW231" i="9" s="1"/>
  <c r="DZ231" i="9" s="1"/>
  <c r="EA231" i="9" s="1"/>
  <c r="EB231" i="9" s="1"/>
  <c r="AX235" i="9"/>
  <c r="DP235" i="9" s="1"/>
  <c r="AX239" i="9"/>
  <c r="DP239" i="9" s="1"/>
  <c r="DW239" i="9" s="1"/>
  <c r="DZ239" i="9" s="1"/>
  <c r="EA239" i="9" s="1"/>
  <c r="EB239" i="9" s="1"/>
  <c r="AX243" i="9"/>
  <c r="DP243" i="9" s="1"/>
  <c r="AX226" i="9"/>
  <c r="DP226" i="9" s="1"/>
  <c r="DW226" i="9" s="1"/>
  <c r="DZ226" i="9" s="1"/>
  <c r="EA226" i="9" s="1"/>
  <c r="EB226" i="9" s="1"/>
  <c r="AX210" i="9"/>
  <c r="DP210" i="9" s="1"/>
  <c r="AX155" i="9"/>
  <c r="DP155" i="9" s="1"/>
  <c r="AX419" i="9"/>
  <c r="DP419" i="9" s="1"/>
  <c r="AX251" i="9"/>
  <c r="DP251" i="9" s="1"/>
  <c r="AX416" i="9"/>
  <c r="DP416" i="9" s="1"/>
  <c r="DW416" i="9" s="1"/>
  <c r="DZ416" i="9" s="1"/>
  <c r="EA416" i="9" s="1"/>
  <c r="EB416" i="9" s="1"/>
  <c r="CF100" i="9"/>
  <c r="CH100" i="9"/>
  <c r="CG100" i="9"/>
  <c r="CI100" i="9"/>
  <c r="CJ100" i="9"/>
  <c r="CK100" i="9"/>
  <c r="CH805" i="9"/>
  <c r="CI805" i="9"/>
  <c r="CG805" i="9"/>
  <c r="CF805" i="9"/>
  <c r="CK805" i="9"/>
  <c r="CJ805" i="9"/>
  <c r="CK30" i="9"/>
  <c r="CJ30" i="9"/>
  <c r="CH30" i="9"/>
  <c r="CI30" i="9"/>
  <c r="CG30" i="9"/>
  <c r="CF30" i="9"/>
  <c r="CI895" i="9"/>
  <c r="CF895" i="9"/>
  <c r="CK895" i="9"/>
  <c r="CH895" i="9"/>
  <c r="CJ895" i="9"/>
  <c r="CG895" i="9"/>
  <c r="EA918" i="9"/>
  <c r="EB918" i="9" s="1"/>
  <c r="EA149" i="9"/>
  <c r="EB149" i="9" s="1"/>
  <c r="EA800" i="9"/>
  <c r="EB800" i="9" s="1"/>
  <c r="CI51" i="9"/>
  <c r="CG51" i="9"/>
  <c r="CH51" i="9"/>
  <c r="CF51" i="9"/>
  <c r="CJ51" i="9"/>
  <c r="CK51" i="9"/>
  <c r="CF58" i="9"/>
  <c r="CJ58" i="9"/>
  <c r="CK58" i="9"/>
  <c r="CG58" i="9"/>
  <c r="CH58" i="9"/>
  <c r="CI58" i="9"/>
  <c r="CJ55" i="9"/>
  <c r="CG55" i="9"/>
  <c r="CH55" i="9"/>
  <c r="CI55" i="9"/>
  <c r="CF55" i="9"/>
  <c r="CK55" i="9"/>
  <c r="CI923" i="9"/>
  <c r="CG923" i="9"/>
  <c r="CJ923" i="9"/>
  <c r="CK923" i="9"/>
  <c r="CF923" i="9"/>
  <c r="CH923" i="9"/>
  <c r="CK84" i="9"/>
  <c r="CF84" i="9"/>
  <c r="CH84" i="9"/>
  <c r="CG84" i="9"/>
  <c r="CI84" i="9"/>
  <c r="CJ84" i="9"/>
  <c r="CI927" i="9"/>
  <c r="CG927" i="9"/>
  <c r="CJ927" i="9"/>
  <c r="CK927" i="9"/>
  <c r="CF927" i="9"/>
  <c r="CH927" i="9"/>
  <c r="CI268" i="9"/>
  <c r="CF268" i="9"/>
  <c r="CJ268" i="9"/>
  <c r="CK268" i="9"/>
  <c r="CH268" i="9"/>
  <c r="CG268" i="9"/>
  <c r="EA113" i="9"/>
  <c r="EB113" i="9" s="1"/>
  <c r="CJ333" i="9"/>
  <c r="CI333" i="9"/>
  <c r="CH333" i="9"/>
  <c r="CK333" i="9"/>
  <c r="CF333" i="9"/>
  <c r="CG333" i="9"/>
  <c r="CJ317" i="9"/>
  <c r="CK317" i="9"/>
  <c r="CI317" i="9"/>
  <c r="CH317" i="9"/>
  <c r="CG317" i="9"/>
  <c r="CF317" i="9"/>
  <c r="CI261" i="9"/>
  <c r="CJ261" i="9"/>
  <c r="CK261" i="9"/>
  <c r="CH261" i="9"/>
  <c r="CF261" i="9"/>
  <c r="CG902" i="9"/>
  <c r="CI902" i="9"/>
  <c r="CK902" i="9"/>
  <c r="CJ902" i="9"/>
  <c r="CH902" i="9"/>
  <c r="CF902" i="9"/>
  <c r="CK837" i="9"/>
  <c r="CF837" i="9"/>
  <c r="CH837" i="9"/>
  <c r="CI837" i="9"/>
  <c r="CG837" i="9"/>
  <c r="CJ837" i="9"/>
  <c r="CI276" i="9"/>
  <c r="CF276" i="9"/>
  <c r="CJ276" i="9"/>
  <c r="CK276" i="9"/>
  <c r="CH276" i="9"/>
  <c r="CG276" i="9"/>
  <c r="CI31" i="9"/>
  <c r="CG31" i="9"/>
  <c r="CF31" i="9"/>
  <c r="CK31" i="9"/>
  <c r="CJ31" i="9"/>
  <c r="CH31" i="9"/>
  <c r="CI254" i="9"/>
  <c r="CF254" i="9"/>
  <c r="CJ254" i="9"/>
  <c r="CK254" i="9"/>
  <c r="CH254" i="9"/>
  <c r="CG254" i="9"/>
  <c r="EA794" i="9"/>
  <c r="EB794" i="9" s="1"/>
  <c r="CK411" i="9"/>
  <c r="CF411" i="9"/>
  <c r="CH411" i="9"/>
  <c r="CG411" i="9"/>
  <c r="CI411" i="9"/>
  <c r="CJ411" i="9"/>
  <c r="CF311" i="9"/>
  <c r="CH311" i="9"/>
  <c r="CK311" i="9"/>
  <c r="CI311" i="9"/>
  <c r="CJ311" i="9"/>
  <c r="CK109" i="9"/>
  <c r="CH109" i="9"/>
  <c r="CF109" i="9"/>
  <c r="CI109" i="9"/>
  <c r="CJ109" i="9"/>
  <c r="CH898" i="9"/>
  <c r="CF898" i="9"/>
  <c r="CG898" i="9"/>
  <c r="CI898" i="9"/>
  <c r="CK898" i="9"/>
  <c r="CJ898" i="9"/>
  <c r="CF858" i="9"/>
  <c r="CK858" i="9"/>
  <c r="CJ858" i="9"/>
  <c r="CG858" i="9"/>
  <c r="CH858" i="9"/>
  <c r="CI858" i="9"/>
  <c r="CI255" i="9"/>
  <c r="CJ255" i="9"/>
  <c r="CK255" i="9"/>
  <c r="CH255" i="9"/>
  <c r="CF255" i="9"/>
  <c r="CG255" i="9"/>
  <c r="CK850" i="9"/>
  <c r="CF850" i="9"/>
  <c r="CH850" i="9"/>
  <c r="CJ850" i="9"/>
  <c r="CI850" i="9"/>
  <c r="CG850" i="9"/>
  <c r="CJ309" i="9"/>
  <c r="CI309" i="9"/>
  <c r="CH309" i="9"/>
  <c r="CK309" i="9"/>
  <c r="CG309" i="9"/>
  <c r="CF309" i="9"/>
  <c r="CI258" i="9"/>
  <c r="CF258" i="9"/>
  <c r="CJ258" i="9"/>
  <c r="CK258" i="9"/>
  <c r="CH258" i="9"/>
  <c r="CG258" i="9"/>
  <c r="CF57" i="9"/>
  <c r="CK57" i="9"/>
  <c r="CJ57" i="9"/>
  <c r="CG57" i="9"/>
  <c r="CH57" i="9"/>
  <c r="CI57" i="9"/>
  <c r="CH806" i="9"/>
  <c r="CI806" i="9"/>
  <c r="CG806" i="9"/>
  <c r="CF806" i="9"/>
  <c r="CK806" i="9"/>
  <c r="CJ806" i="9"/>
  <c r="CG811" i="9"/>
  <c r="CH811" i="9"/>
  <c r="CJ811" i="9"/>
  <c r="CI811" i="9"/>
  <c r="CK811" i="9"/>
  <c r="CF811" i="9"/>
  <c r="EA890" i="9"/>
  <c r="EB890" i="9" s="1"/>
  <c r="EA898" i="9"/>
  <c r="EB898" i="9" s="1"/>
  <c r="CI791" i="9"/>
  <c r="CF791" i="9"/>
  <c r="CJ791" i="9"/>
  <c r="CG791" i="9"/>
  <c r="CK791" i="9"/>
  <c r="CH791" i="9"/>
  <c r="CI792" i="9"/>
  <c r="CF792" i="9"/>
  <c r="CJ792" i="9"/>
  <c r="CK792" i="9"/>
  <c r="CH792" i="9"/>
  <c r="CF788" i="9"/>
  <c r="CJ788" i="9"/>
  <c r="CG788" i="9"/>
  <c r="CK788" i="9"/>
  <c r="CI788" i="9"/>
  <c r="CH788" i="9"/>
  <c r="CF821" i="9"/>
  <c r="CJ821" i="9"/>
  <c r="CK821" i="9"/>
  <c r="CH821" i="9"/>
  <c r="CI821" i="9"/>
  <c r="CF864" i="9"/>
  <c r="CJ864" i="9"/>
  <c r="CK864" i="9"/>
  <c r="CG864" i="9"/>
  <c r="CH864" i="9"/>
  <c r="CI864" i="9"/>
  <c r="CG829" i="9"/>
  <c r="CK829" i="9"/>
  <c r="CH829" i="9"/>
  <c r="CI829" i="9"/>
  <c r="CF829" i="9"/>
  <c r="CJ829" i="9"/>
  <c r="CF789" i="9"/>
  <c r="CJ789" i="9"/>
  <c r="CK789" i="9"/>
  <c r="CG789" i="9"/>
  <c r="CH789" i="9"/>
  <c r="CI789" i="9"/>
  <c r="CI787" i="9"/>
  <c r="CG787" i="9"/>
  <c r="CK787" i="9"/>
  <c r="CF787" i="9"/>
  <c r="CH787" i="9"/>
  <c r="CJ787" i="9"/>
  <c r="CF803" i="9"/>
  <c r="CJ803" i="9"/>
  <c r="CG803" i="9"/>
  <c r="CK803" i="9"/>
  <c r="CH803" i="9"/>
  <c r="CI803" i="9"/>
  <c r="CF815" i="9"/>
  <c r="CJ815" i="9"/>
  <c r="CK815" i="9"/>
  <c r="CI815" i="9"/>
  <c r="CH815" i="9"/>
  <c r="CF817" i="9"/>
  <c r="CJ817" i="9"/>
  <c r="CK817" i="9"/>
  <c r="CH817" i="9"/>
  <c r="CI817" i="9"/>
  <c r="CI825" i="9"/>
  <c r="CF825" i="9"/>
  <c r="CJ825" i="9"/>
  <c r="CG825" i="9"/>
  <c r="CH825" i="9"/>
  <c r="CK825" i="9"/>
  <c r="CI801" i="9"/>
  <c r="CF801" i="9"/>
  <c r="CJ801" i="9"/>
  <c r="CG801" i="9"/>
  <c r="CK801" i="9"/>
  <c r="CH801" i="9"/>
  <c r="CI793" i="9"/>
  <c r="CF793" i="9"/>
  <c r="CJ793" i="9"/>
  <c r="CK793" i="9"/>
  <c r="CH793" i="9"/>
  <c r="CI865" i="9"/>
  <c r="CF865" i="9"/>
  <c r="CJ865" i="9"/>
  <c r="CG865" i="9"/>
  <c r="CH865" i="9"/>
  <c r="CK865" i="9"/>
  <c r="CG804" i="9"/>
  <c r="CK804" i="9"/>
  <c r="CH804" i="9"/>
  <c r="CI804" i="9"/>
  <c r="CJ804" i="9"/>
  <c r="CF804" i="9"/>
  <c r="CI873" i="9"/>
  <c r="CF873" i="9"/>
  <c r="CJ873" i="9"/>
  <c r="CG873" i="9"/>
  <c r="CH873" i="9"/>
  <c r="CK873" i="9"/>
  <c r="CF802" i="9"/>
  <c r="CJ802" i="9"/>
  <c r="CG802" i="9"/>
  <c r="CK802" i="9"/>
  <c r="CI802" i="9"/>
  <c r="CH802" i="9"/>
  <c r="CI877" i="9"/>
  <c r="CF877" i="9"/>
  <c r="CJ877" i="9"/>
  <c r="CG877" i="9"/>
  <c r="CH877" i="9"/>
  <c r="CK877" i="9"/>
  <c r="CF822" i="9"/>
  <c r="CJ822" i="9"/>
  <c r="CK822" i="9"/>
  <c r="CH822" i="9"/>
  <c r="CI822" i="9"/>
  <c r="CI869" i="9"/>
  <c r="CF869" i="9"/>
  <c r="CJ869" i="9"/>
  <c r="CG869" i="9"/>
  <c r="CH869" i="9"/>
  <c r="CK869" i="9"/>
  <c r="CF816" i="9"/>
  <c r="CJ816" i="9"/>
  <c r="CK816" i="9"/>
  <c r="CH816" i="9"/>
  <c r="CI816" i="9"/>
  <c r="CF819" i="9"/>
  <c r="CJ819" i="9"/>
  <c r="CG819" i="9"/>
  <c r="CK819" i="9"/>
  <c r="CI819" i="9"/>
  <c r="CH819" i="9"/>
  <c r="CI790" i="9"/>
  <c r="CF790" i="9"/>
  <c r="CJ790" i="9"/>
  <c r="CG790" i="9"/>
  <c r="CK790" i="9"/>
  <c r="CH790" i="9"/>
  <c r="CF820" i="9"/>
  <c r="CJ820" i="9"/>
  <c r="CG820" i="9"/>
  <c r="CK820" i="9"/>
  <c r="CH820" i="9"/>
  <c r="CI820" i="9"/>
  <c r="CH794" i="9"/>
  <c r="CI794" i="9"/>
  <c r="CF794" i="9"/>
  <c r="CJ794" i="9"/>
  <c r="CG794" i="9"/>
  <c r="CK794" i="9"/>
  <c r="CI800" i="9"/>
  <c r="CF800" i="9"/>
  <c r="CJ800" i="9"/>
  <c r="CG800" i="9"/>
  <c r="CK800" i="9"/>
  <c r="CH800" i="9"/>
  <c r="CF818" i="9"/>
  <c r="CJ818" i="9"/>
  <c r="CG818" i="9"/>
  <c r="CK818" i="9"/>
  <c r="CH818" i="9"/>
  <c r="CI818" i="9"/>
  <c r="CI210" i="9"/>
  <c r="CF210" i="9"/>
  <c r="CJ210" i="9"/>
  <c r="CG210" i="9"/>
  <c r="CH210" i="9"/>
  <c r="CK210" i="9"/>
  <c r="CI223" i="9"/>
  <c r="CF223" i="9"/>
  <c r="CJ223" i="9"/>
  <c r="CG223" i="9"/>
  <c r="CK223" i="9"/>
  <c r="CH223" i="9"/>
  <c r="CI70" i="9"/>
  <c r="CF70" i="9"/>
  <c r="CJ70" i="9"/>
  <c r="CG70" i="9"/>
  <c r="CH70" i="9"/>
  <c r="CK70" i="9"/>
  <c r="CI66" i="9"/>
  <c r="CF66" i="9"/>
  <c r="CJ66" i="9"/>
  <c r="CG66" i="9"/>
  <c r="CK66" i="9"/>
  <c r="CH66" i="9"/>
  <c r="CI224" i="9"/>
  <c r="CF224" i="9"/>
  <c r="CJ224" i="9"/>
  <c r="CG224" i="9"/>
  <c r="CK224" i="9"/>
  <c r="CH224" i="9"/>
  <c r="CI163" i="9"/>
  <c r="CF163" i="9"/>
  <c r="CJ163" i="9"/>
  <c r="CG163" i="9"/>
  <c r="CH163" i="9"/>
  <c r="CK163" i="9"/>
  <c r="CI179" i="9"/>
  <c r="CF179" i="9"/>
  <c r="CJ179" i="9"/>
  <c r="CG179" i="9"/>
  <c r="CH179" i="9"/>
  <c r="CK179" i="9"/>
  <c r="CI249" i="9"/>
  <c r="CG249" i="9"/>
  <c r="CK249" i="9"/>
  <c r="CF249" i="9"/>
  <c r="CH249" i="9"/>
  <c r="CJ249" i="9"/>
  <c r="CI214" i="9"/>
  <c r="CF214" i="9"/>
  <c r="CJ214" i="9"/>
  <c r="CG214" i="9"/>
  <c r="CH214" i="9"/>
  <c r="CK214" i="9"/>
  <c r="CF134" i="9"/>
  <c r="CJ134" i="9"/>
  <c r="CK134" i="9"/>
  <c r="CI134" i="9"/>
  <c r="CH134" i="9"/>
  <c r="CI240" i="9"/>
  <c r="CF240" i="9"/>
  <c r="CJ240" i="9"/>
  <c r="CG240" i="9"/>
  <c r="CK240" i="9"/>
  <c r="CH240" i="9"/>
  <c r="CF152" i="9"/>
  <c r="CJ152" i="9"/>
  <c r="CK152" i="9"/>
  <c r="CH152" i="9"/>
  <c r="CI152" i="9"/>
  <c r="CI71" i="9"/>
  <c r="CF71" i="9"/>
  <c r="CJ71" i="9"/>
  <c r="CG71" i="9"/>
  <c r="CH71" i="9"/>
  <c r="CK71" i="9"/>
  <c r="CI250" i="9"/>
  <c r="CG250" i="9"/>
  <c r="CK250" i="9"/>
  <c r="CF250" i="9"/>
  <c r="CH250" i="9"/>
  <c r="CJ250" i="9"/>
  <c r="CI242" i="9"/>
  <c r="CF242" i="9"/>
  <c r="CJ242" i="9"/>
  <c r="CG242" i="9"/>
  <c r="CK242" i="9"/>
  <c r="CH242" i="9"/>
  <c r="CI238" i="9"/>
  <c r="CF238" i="9"/>
  <c r="CJ238" i="9"/>
  <c r="CG238" i="9"/>
  <c r="CK238" i="9"/>
  <c r="CH238" i="9"/>
  <c r="CI187" i="9"/>
  <c r="CF187" i="9"/>
  <c r="CJ187" i="9"/>
  <c r="CG187" i="9"/>
  <c r="CH187" i="9"/>
  <c r="CK187" i="9"/>
  <c r="CI227" i="9"/>
  <c r="CF227" i="9"/>
  <c r="CJ227" i="9"/>
  <c r="CG227" i="9"/>
  <c r="CK227" i="9"/>
  <c r="CH227" i="9"/>
  <c r="CI21" i="9"/>
  <c r="CF21" i="9"/>
  <c r="CJ21" i="9"/>
  <c r="CG21" i="9"/>
  <c r="CH21" i="9"/>
  <c r="CI248" i="9"/>
  <c r="CK248" i="9"/>
  <c r="CH248" i="9"/>
  <c r="CJ248" i="9"/>
  <c r="CF248" i="9"/>
  <c r="CF139" i="9"/>
  <c r="CJ139" i="9"/>
  <c r="CG139" i="9"/>
  <c r="CK139" i="9"/>
  <c r="CH139" i="9"/>
  <c r="CI139" i="9"/>
  <c r="CI155" i="9"/>
  <c r="CF155" i="9"/>
  <c r="CJ155" i="9"/>
  <c r="CG155" i="9"/>
  <c r="CH155" i="9"/>
  <c r="CK155" i="9"/>
  <c r="CF148" i="9"/>
  <c r="CJ148" i="9"/>
  <c r="CK148" i="9"/>
  <c r="CH148" i="9"/>
  <c r="CI148" i="9"/>
  <c r="CF132" i="9"/>
  <c r="CJ132" i="9"/>
  <c r="CG132" i="9"/>
  <c r="CK132" i="9"/>
  <c r="CH132" i="9"/>
  <c r="CI132" i="9"/>
  <c r="CI247" i="9"/>
  <c r="CG247" i="9"/>
  <c r="CK247" i="9"/>
  <c r="CJ247" i="9"/>
  <c r="CF247" i="9"/>
  <c r="CH247" i="9"/>
  <c r="CF144" i="9"/>
  <c r="CJ144" i="9"/>
  <c r="CK144" i="9"/>
  <c r="CG144" i="9"/>
  <c r="CI144" i="9"/>
  <c r="CH144" i="9"/>
  <c r="CI18" i="9"/>
  <c r="CF18" i="9"/>
  <c r="CJ18" i="9"/>
  <c r="CG18" i="9"/>
  <c r="CK18" i="9"/>
  <c r="CI416" i="9"/>
  <c r="CJ416" i="9"/>
  <c r="CF416" i="9"/>
  <c r="CK416" i="9"/>
  <c r="CH416" i="9"/>
  <c r="CI237" i="9"/>
  <c r="CF237" i="9"/>
  <c r="CJ237" i="9"/>
  <c r="CG237" i="9"/>
  <c r="CK237" i="9"/>
  <c r="CH237" i="9"/>
  <c r="CI233" i="9"/>
  <c r="CF233" i="9"/>
  <c r="CJ233" i="9"/>
  <c r="CG233" i="9"/>
  <c r="CK233" i="9"/>
  <c r="CH233" i="9"/>
  <c r="CI229" i="9"/>
  <c r="CF229" i="9"/>
  <c r="CJ229" i="9"/>
  <c r="CG229" i="9"/>
  <c r="CK229" i="9"/>
  <c r="CH229" i="9"/>
  <c r="CI62" i="9"/>
  <c r="CF62" i="9"/>
  <c r="CJ62" i="9"/>
  <c r="CG62" i="9"/>
  <c r="CH62" i="9"/>
  <c r="CK62" i="9"/>
  <c r="CF136" i="9"/>
  <c r="CJ136" i="9"/>
  <c r="CG136" i="9"/>
  <c r="CK136" i="9"/>
  <c r="CH136" i="9"/>
  <c r="CI136" i="9"/>
  <c r="CI195" i="9"/>
  <c r="CF195" i="9"/>
  <c r="CJ195" i="9"/>
  <c r="CK195" i="9"/>
  <c r="CG195" i="9"/>
  <c r="CH195" i="9"/>
  <c r="CF24" i="9"/>
  <c r="CJ24" i="9"/>
  <c r="CG24" i="9"/>
  <c r="CK24" i="9"/>
  <c r="CH24" i="9"/>
  <c r="CI24" i="9"/>
  <c r="CI241" i="9"/>
  <c r="CF241" i="9"/>
  <c r="CJ241" i="9"/>
  <c r="CG241" i="9"/>
  <c r="CK241" i="9"/>
  <c r="CH241" i="9"/>
  <c r="CF25" i="9"/>
  <c r="CJ25" i="9"/>
  <c r="CH25" i="9"/>
  <c r="CI25" i="9"/>
  <c r="CK25" i="9"/>
  <c r="CG25" i="9"/>
  <c r="CI418" i="9"/>
  <c r="CJ418" i="9"/>
  <c r="CF418" i="9"/>
  <c r="CK418" i="9"/>
  <c r="CG418" i="9"/>
  <c r="CH418" i="9"/>
  <c r="CI63" i="9"/>
  <c r="CF63" i="9"/>
  <c r="CJ63" i="9"/>
  <c r="CH63" i="9"/>
  <c r="CK63" i="9"/>
  <c r="CI246" i="9"/>
  <c r="CG246" i="9"/>
  <c r="CK246" i="9"/>
  <c r="CF246" i="9"/>
  <c r="CH246" i="9"/>
  <c r="CJ246" i="9"/>
  <c r="CI415" i="9"/>
  <c r="CJ415" i="9"/>
  <c r="CF415" i="9"/>
  <c r="CK415" i="9"/>
  <c r="CG415" i="9"/>
  <c r="CH415" i="9"/>
  <c r="CF137" i="9"/>
  <c r="CJ137" i="9"/>
  <c r="CK137" i="9"/>
  <c r="CH137" i="9"/>
  <c r="CI137" i="9"/>
  <c r="CI23" i="9"/>
  <c r="CF23" i="9"/>
  <c r="CJ23" i="9"/>
  <c r="CG23" i="9"/>
  <c r="CK23" i="9"/>
  <c r="CH23" i="9"/>
  <c r="CI414" i="9"/>
  <c r="CJ414" i="9"/>
  <c r="CF414" i="9"/>
  <c r="CK414" i="9"/>
  <c r="CG414" i="9"/>
  <c r="CH414" i="9"/>
  <c r="CI191" i="9"/>
  <c r="CF191" i="9"/>
  <c r="CJ191" i="9"/>
  <c r="CK191" i="9"/>
  <c r="CH191" i="9"/>
  <c r="CI234" i="9"/>
  <c r="CF234" i="9"/>
  <c r="CJ234" i="9"/>
  <c r="CG234" i="9"/>
  <c r="CK234" i="9"/>
  <c r="CH234" i="9"/>
  <c r="CF138" i="9"/>
  <c r="CJ138" i="9"/>
  <c r="CG138" i="9"/>
  <c r="CK138" i="9"/>
  <c r="CI138" i="9"/>
  <c r="CH138" i="9"/>
  <c r="CF141" i="9"/>
  <c r="CJ141" i="9"/>
  <c r="CG141" i="9"/>
  <c r="CH141" i="9"/>
  <c r="CK141" i="9"/>
  <c r="CI141" i="9"/>
  <c r="CI171" i="9"/>
  <c r="CF171" i="9"/>
  <c r="CJ171" i="9"/>
  <c r="CG171" i="9"/>
  <c r="CH171" i="9"/>
  <c r="CK171" i="9"/>
  <c r="CI228" i="9"/>
  <c r="CF228" i="9"/>
  <c r="CJ228" i="9"/>
  <c r="CG228" i="9"/>
  <c r="CK228" i="9"/>
  <c r="CH228" i="9"/>
  <c r="CI183" i="9"/>
  <c r="CF183" i="9"/>
  <c r="CJ183" i="9"/>
  <c r="CG183" i="9"/>
  <c r="CH183" i="9"/>
  <c r="CK183" i="9"/>
  <c r="CI199" i="9"/>
  <c r="CF199" i="9"/>
  <c r="CJ199" i="9"/>
  <c r="CG199" i="9"/>
  <c r="CH199" i="9"/>
  <c r="CK199" i="9"/>
  <c r="CI230" i="9"/>
  <c r="CF230" i="9"/>
  <c r="CJ230" i="9"/>
  <c r="CK230" i="9"/>
  <c r="CH230" i="9"/>
  <c r="CI421" i="9"/>
  <c r="CJ421" i="9"/>
  <c r="CF421" i="9"/>
  <c r="CK421" i="9"/>
  <c r="CG421" i="9"/>
  <c r="CH421" i="9"/>
  <c r="CI243" i="9"/>
  <c r="CF243" i="9"/>
  <c r="CJ243" i="9"/>
  <c r="CG243" i="9"/>
  <c r="CK243" i="9"/>
  <c r="CH243" i="9"/>
  <c r="CI239" i="9"/>
  <c r="CF239" i="9"/>
  <c r="CJ239" i="9"/>
  <c r="CG239" i="9"/>
  <c r="CK239" i="9"/>
  <c r="CH239" i="9"/>
  <c r="CI235" i="9"/>
  <c r="CF235" i="9"/>
  <c r="CJ235" i="9"/>
  <c r="CK235" i="9"/>
  <c r="CH235" i="9"/>
  <c r="CI231" i="9"/>
  <c r="CF231" i="9"/>
  <c r="CJ231" i="9"/>
  <c r="CG231" i="9"/>
  <c r="CK231" i="9"/>
  <c r="CH231" i="9"/>
  <c r="CI251" i="9"/>
  <c r="CG251" i="9"/>
  <c r="CK251" i="9"/>
  <c r="CJ251" i="9"/>
  <c r="CF251" i="9"/>
  <c r="CH251" i="9"/>
  <c r="CI226" i="9"/>
  <c r="CF226" i="9"/>
  <c r="CJ226" i="9"/>
  <c r="CG226" i="9"/>
  <c r="CK226" i="9"/>
  <c r="CH226" i="9"/>
  <c r="CI175" i="9"/>
  <c r="CF175" i="9"/>
  <c r="CJ175" i="9"/>
  <c r="CG175" i="9"/>
  <c r="CH175" i="9"/>
  <c r="CK175" i="9"/>
  <c r="CG29" i="9"/>
  <c r="CK29" i="9"/>
  <c r="CJ29" i="9"/>
  <c r="CF29" i="9"/>
  <c r="CH29" i="9"/>
  <c r="CI29" i="9"/>
  <c r="CI15" i="9"/>
  <c r="CJ15" i="9"/>
  <c r="CF15" i="9"/>
  <c r="CK15" i="9"/>
  <c r="CG15" i="9"/>
  <c r="CF140" i="9"/>
  <c r="CJ140" i="9"/>
  <c r="CK140" i="9"/>
  <c r="CH140" i="9"/>
  <c r="CI140" i="9"/>
  <c r="CI22" i="9"/>
  <c r="CF22" i="9"/>
  <c r="CJ22" i="9"/>
  <c r="CK22" i="9"/>
  <c r="CH22" i="9"/>
  <c r="CF149" i="9"/>
  <c r="CJ149" i="9"/>
  <c r="CG149" i="9"/>
  <c r="CH149" i="9"/>
  <c r="CI149" i="9"/>
  <c r="CK149" i="9"/>
  <c r="CI203" i="9"/>
  <c r="CF203" i="9"/>
  <c r="CJ203" i="9"/>
  <c r="CG203" i="9"/>
  <c r="CH203" i="9"/>
  <c r="CK203" i="9"/>
  <c r="CI236" i="9"/>
  <c r="CF236" i="9"/>
  <c r="CJ236" i="9"/>
  <c r="CK236" i="9"/>
  <c r="CH236" i="9"/>
  <c r="CI225" i="9"/>
  <c r="CF225" i="9"/>
  <c r="CJ225" i="9"/>
  <c r="CG225" i="9"/>
  <c r="CK225" i="9"/>
  <c r="CH225" i="9"/>
  <c r="CI244" i="9"/>
  <c r="CG244" i="9"/>
  <c r="CK244" i="9"/>
  <c r="CH244" i="9"/>
  <c r="CJ244" i="9"/>
  <c r="CF244" i="9"/>
  <c r="CF131" i="9"/>
  <c r="CJ131" i="9"/>
  <c r="CG131" i="9"/>
  <c r="CK131" i="9"/>
  <c r="CH131" i="9"/>
  <c r="CI131" i="9"/>
  <c r="CI167" i="9"/>
  <c r="CF167" i="9"/>
  <c r="CJ167" i="9"/>
  <c r="CG167" i="9"/>
  <c r="CH167" i="9"/>
  <c r="CK167" i="9"/>
  <c r="CI19" i="9"/>
  <c r="CF19" i="9"/>
  <c r="CJ19" i="9"/>
  <c r="CK19" i="9"/>
  <c r="CH19" i="9"/>
  <c r="CI420" i="9"/>
  <c r="CJ420" i="9"/>
  <c r="CF420" i="9"/>
  <c r="CK420" i="9"/>
  <c r="CG420" i="9"/>
  <c r="CH420" i="9"/>
  <c r="CF135" i="9"/>
  <c r="CJ135" i="9"/>
  <c r="CG135" i="9"/>
  <c r="CK135" i="9"/>
  <c r="CH135" i="9"/>
  <c r="CI135" i="9"/>
  <c r="CI218" i="9"/>
  <c r="CF218" i="9"/>
  <c r="CJ218" i="9"/>
  <c r="CG218" i="9"/>
  <c r="CH218" i="9"/>
  <c r="CK218" i="9"/>
  <c r="CI201" i="9"/>
  <c r="CF201" i="9"/>
  <c r="CJ201" i="9"/>
  <c r="CH201" i="9"/>
  <c r="CG201" i="9"/>
  <c r="CK201" i="9"/>
  <c r="CI159" i="9"/>
  <c r="CF159" i="9"/>
  <c r="CJ159" i="9"/>
  <c r="CG159" i="9"/>
  <c r="CH159" i="9"/>
  <c r="CK159" i="9"/>
  <c r="CI417" i="9"/>
  <c r="CJ417" i="9"/>
  <c r="CF417" i="9"/>
  <c r="CK417" i="9"/>
  <c r="CG417" i="9"/>
  <c r="CH417" i="9"/>
  <c r="CI232" i="9"/>
  <c r="CF232" i="9"/>
  <c r="CJ232" i="9"/>
  <c r="CG232" i="9"/>
  <c r="CK232" i="9"/>
  <c r="CH232" i="9"/>
  <c r="CI419" i="9"/>
  <c r="CJ419" i="9"/>
  <c r="CF419" i="9"/>
  <c r="CK419" i="9"/>
  <c r="CG419" i="9"/>
  <c r="CH419" i="9"/>
  <c r="CF145" i="9"/>
  <c r="CJ145" i="9"/>
  <c r="CH145" i="9"/>
  <c r="CI145" i="9"/>
  <c r="CK145" i="9"/>
  <c r="CF133" i="9"/>
  <c r="CJ133" i="9"/>
  <c r="CG133" i="9"/>
  <c r="CK133" i="9"/>
  <c r="CH133" i="9"/>
  <c r="CI133" i="9"/>
  <c r="CI17" i="9"/>
  <c r="CF17" i="9"/>
  <c r="CJ17" i="9"/>
  <c r="CK17" i="9"/>
  <c r="CH17" i="9"/>
  <c r="CI245" i="9"/>
  <c r="CK245" i="9"/>
  <c r="CF245" i="9"/>
  <c r="CH245" i="9"/>
  <c r="CJ245" i="9"/>
  <c r="AL38" i="10"/>
  <c r="AL758" i="10"/>
  <c r="AL574" i="10"/>
  <c r="AL171" i="10"/>
  <c r="AL67" i="10"/>
  <c r="AL367" i="10"/>
  <c r="BI980" i="10"/>
  <c r="AD982" i="10"/>
  <c r="BB980" i="10"/>
  <c r="AW766" i="10"/>
  <c r="AP692" i="10"/>
  <c r="AJ714" i="10"/>
  <c r="BB9" i="10"/>
  <c r="AF9" i="10"/>
  <c r="AN1000" i="10"/>
  <c r="AI928" i="10"/>
  <c r="AC721" i="10"/>
  <c r="W692" i="10"/>
  <c r="AO766" i="10"/>
  <c r="BT766" i="10" s="1"/>
  <c r="AO760" i="10"/>
  <c r="BT760" i="10" s="1"/>
  <c r="X731" i="10"/>
  <c r="X721" i="10"/>
  <c r="O692" i="10"/>
  <c r="AW451" i="10"/>
  <c r="AS425" i="10"/>
  <c r="AZ261" i="10"/>
  <c r="AB766" i="10"/>
  <c r="AZ692" i="10"/>
  <c r="AX984" i="10"/>
  <c r="AX490" i="10"/>
  <c r="BA980" i="10"/>
  <c r="BA979" i="10"/>
  <c r="AG714" i="10"/>
  <c r="AO490" i="10"/>
  <c r="BT490" i="10" s="1"/>
  <c r="AN113" i="10"/>
  <c r="AO893" i="10"/>
  <c r="BT893" i="10" s="1"/>
  <c r="BH799" i="10"/>
  <c r="BF766" i="10"/>
  <c r="AB714" i="10"/>
  <c r="AX692" i="10"/>
  <c r="AR655" i="10"/>
  <c r="AD581" i="10"/>
  <c r="AD490" i="10"/>
  <c r="AA394" i="10"/>
  <c r="BP394" i="10" s="1"/>
  <c r="BF365" i="10"/>
  <c r="Q355" i="10"/>
  <c r="AP306" i="10"/>
  <c r="AN301" i="10"/>
  <c r="AJ268" i="10"/>
  <c r="AS261" i="10"/>
  <c r="AL247" i="10"/>
  <c r="AV208" i="10"/>
  <c r="BV208" i="10" s="1"/>
  <c r="AM113" i="10"/>
  <c r="R799" i="10"/>
  <c r="BH754" i="10"/>
  <c r="AZ714" i="10"/>
  <c r="AX595" i="10"/>
  <c r="R581" i="10"/>
  <c r="AH556" i="10"/>
  <c r="BR556" i="10" s="1"/>
  <c r="O542" i="10"/>
  <c r="AF301" i="10"/>
  <c r="T268" i="10"/>
  <c r="BN268" i="10" s="1"/>
  <c r="AL261" i="10"/>
  <c r="I247" i="10"/>
  <c r="BI242" i="10"/>
  <c r="R208" i="10"/>
  <c r="AJ892" i="10"/>
  <c r="BH41" i="10"/>
  <c r="AL980" i="10"/>
  <c r="AI892" i="10"/>
  <c r="W766" i="10"/>
  <c r="AT746" i="10"/>
  <c r="AO692" i="10"/>
  <c r="BT692" i="10" s="1"/>
  <c r="AQ425" i="10"/>
  <c r="AO233" i="10"/>
  <c r="BT233" i="10" s="1"/>
  <c r="AD212" i="10"/>
  <c r="O208" i="10"/>
  <c r="BG131" i="10"/>
  <c r="BD41" i="10"/>
  <c r="BH32" i="10"/>
  <c r="AM1001" i="10"/>
  <c r="AB892" i="10"/>
  <c r="AG692" i="10"/>
  <c r="BI617" i="10"/>
  <c r="BD581" i="10"/>
  <c r="BC344" i="10"/>
  <c r="BX344" i="10" s="1"/>
  <c r="BB131" i="10"/>
  <c r="AN41" i="10"/>
  <c r="BE32" i="10"/>
  <c r="BF1011" i="10"/>
  <c r="AC1001" i="10"/>
  <c r="AA892" i="10"/>
  <c r="BP892" i="10" s="1"/>
  <c r="BD823" i="10"/>
  <c r="BI692" i="10"/>
  <c r="AF692" i="10"/>
  <c r="AH617" i="10"/>
  <c r="BR617" i="10" s="1"/>
  <c r="BC581" i="10"/>
  <c r="BX581" i="10" s="1"/>
  <c r="AS548" i="10"/>
  <c r="AJ465" i="10"/>
  <c r="P344" i="10"/>
  <c r="AS131" i="10"/>
  <c r="BF113" i="10"/>
  <c r="BB69" i="10"/>
  <c r="AI41" i="10"/>
  <c r="AY39" i="10"/>
  <c r="BC32" i="10"/>
  <c r="BX32" i="10" s="1"/>
  <c r="BE760" i="10"/>
  <c r="BH692" i="10"/>
  <c r="X692" i="10"/>
  <c r="BG588" i="10"/>
  <c r="AM581" i="10"/>
  <c r="AR548" i="10"/>
  <c r="BF411" i="10"/>
  <c r="AQ131" i="10"/>
  <c r="BE113" i="10"/>
  <c r="R41" i="10"/>
  <c r="O32" i="10"/>
  <c r="BG892" i="10"/>
  <c r="AQ892" i="10"/>
  <c r="AT692" i="10"/>
  <c r="AX425" i="10"/>
  <c r="BE259" i="10"/>
  <c r="AS208" i="10"/>
  <c r="AW18" i="10"/>
  <c r="BI11" i="10"/>
  <c r="AU450" i="10"/>
  <c r="BG478" i="10"/>
  <c r="BY478" i="10" s="1"/>
  <c r="U450" i="10"/>
  <c r="AH268" i="10"/>
  <c r="BR268" i="10" s="1"/>
  <c r="AN247" i="10"/>
  <c r="AK980" i="10"/>
  <c r="AZ552" i="10"/>
  <c r="BA478" i="10"/>
  <c r="BH465" i="10"/>
  <c r="K450" i="10"/>
  <c r="AF268" i="10"/>
  <c r="BG69" i="10"/>
  <c r="AJ41" i="10"/>
  <c r="AE18" i="10"/>
  <c r="BQ18" i="10" s="1"/>
  <c r="AC980" i="10"/>
  <c r="AX556" i="10"/>
  <c r="AU465" i="10"/>
  <c r="BF362" i="10"/>
  <c r="BF268" i="10"/>
  <c r="Z268" i="10"/>
  <c r="AG247" i="10"/>
  <c r="BC69" i="10"/>
  <c r="BX69" i="10" s="1"/>
  <c r="AM1000" i="10"/>
  <c r="AN893" i="10"/>
  <c r="AX776" i="10"/>
  <c r="AF710" i="10"/>
  <c r="R556" i="10"/>
  <c r="AB465" i="10"/>
  <c r="AO424" i="10"/>
  <c r="BT424" i="10" s="1"/>
  <c r="AF362" i="10"/>
  <c r="AZ268" i="10"/>
  <c r="AE69" i="10"/>
  <c r="BB62" i="10"/>
  <c r="J41" i="10"/>
  <c r="Q1000" i="10"/>
  <c r="BA995" i="10"/>
  <c r="AF893" i="10"/>
  <c r="AS778" i="10"/>
  <c r="Q776" i="10"/>
  <c r="AS539" i="10"/>
  <c r="Y465" i="10"/>
  <c r="R69" i="10"/>
  <c r="AK62" i="10"/>
  <c r="Q465" i="10"/>
  <c r="BE450" i="10"/>
  <c r="AR344" i="10"/>
  <c r="AW268" i="10"/>
  <c r="G69" i="10"/>
  <c r="AI62" i="10"/>
  <c r="AN760" i="10"/>
  <c r="BC650" i="10"/>
  <c r="BX650" i="10" s="1"/>
  <c r="AK443" i="10"/>
  <c r="AN233" i="10"/>
  <c r="AR147" i="10"/>
  <c r="AK971" i="10"/>
  <c r="AN953" i="10"/>
  <c r="AZ800" i="10"/>
  <c r="AZ794" i="10"/>
  <c r="BW794" i="10" s="1"/>
  <c r="AM760" i="10"/>
  <c r="P650" i="10"/>
  <c r="AY645" i="10"/>
  <c r="AM233" i="10"/>
  <c r="AI147" i="10"/>
  <c r="AQ69" i="10"/>
  <c r="U29" i="10"/>
  <c r="W18" i="10"/>
  <c r="AE953" i="10"/>
  <c r="AF800" i="10"/>
  <c r="AW796" i="10"/>
  <c r="AD760" i="10"/>
  <c r="AT758" i="10"/>
  <c r="AP552" i="10"/>
  <c r="BC458" i="10"/>
  <c r="BX458" i="10" s="1"/>
  <c r="U425" i="10"/>
  <c r="AA233" i="10"/>
  <c r="BP233" i="10" s="1"/>
  <c r="AC147" i="10"/>
  <c r="AM69" i="10"/>
  <c r="BE53" i="10"/>
  <c r="AS41" i="10"/>
  <c r="V18" i="10"/>
  <c r="G953" i="10"/>
  <c r="AI948" i="10"/>
  <c r="AP922" i="10"/>
  <c r="AU917" i="10"/>
  <c r="Y825" i="10"/>
  <c r="O800" i="10"/>
  <c r="U760" i="10"/>
  <c r="AB758" i="10"/>
  <c r="BI690" i="10"/>
  <c r="AZ661" i="10"/>
  <c r="W581" i="10"/>
  <c r="Z558" i="10"/>
  <c r="U552" i="10"/>
  <c r="AI458" i="10"/>
  <c r="Z233" i="10"/>
  <c r="AA147" i="10"/>
  <c r="BP147" i="10" s="1"/>
  <c r="AL69" i="10"/>
  <c r="BA53" i="10"/>
  <c r="AX18" i="10"/>
  <c r="V980" i="10"/>
  <c r="BF760" i="10"/>
  <c r="AW706" i="10"/>
  <c r="BG493" i="10"/>
  <c r="BE233" i="10"/>
  <c r="Y233" i="10"/>
  <c r="AX215" i="10"/>
  <c r="AV204" i="10"/>
  <c r="BV204" i="10" s="1"/>
  <c r="Z962" i="10"/>
  <c r="AV706" i="10"/>
  <c r="BV706" i="10" s="1"/>
  <c r="R693" i="10"/>
  <c r="AU584" i="10"/>
  <c r="BD493" i="10"/>
  <c r="AM257" i="10"/>
  <c r="BE252" i="10"/>
  <c r="BA233" i="10"/>
  <c r="M233" i="10"/>
  <c r="BL233" i="10" s="1"/>
  <c r="Y206" i="10"/>
  <c r="AF778" i="10"/>
  <c r="AX760" i="10"/>
  <c r="AC724" i="10"/>
  <c r="AR653" i="10"/>
  <c r="AB578" i="10"/>
  <c r="AA542" i="10"/>
  <c r="BP542" i="10" s="1"/>
  <c r="AY233" i="10"/>
  <c r="AO18" i="10"/>
  <c r="BT18" i="10" s="1"/>
  <c r="AC1015" i="10"/>
  <c r="O976" i="10"/>
  <c r="AS960" i="10"/>
  <c r="AQ872" i="10"/>
  <c r="AC820" i="10"/>
  <c r="U807" i="10"/>
  <c r="Z805" i="10"/>
  <c r="AO788" i="10"/>
  <c r="BT788" i="10" s="1"/>
  <c r="BD786" i="10"/>
  <c r="AR786" i="10"/>
  <c r="AD786" i="10"/>
  <c r="H786" i="10"/>
  <c r="Q780" i="10"/>
  <c r="AF770" i="10"/>
  <c r="BC746" i="10"/>
  <c r="BX746" i="10" s="1"/>
  <c r="M746" i="10"/>
  <c r="BL746" i="10" s="1"/>
  <c r="AN704" i="10"/>
  <c r="N690" i="10"/>
  <c r="X679" i="10"/>
  <c r="BF661" i="10"/>
  <c r="Q661" i="10"/>
  <c r="BE596" i="10"/>
  <c r="AB596" i="10"/>
  <c r="BI596" i="10"/>
  <c r="P356" i="10"/>
  <c r="AA356" i="10"/>
  <c r="BP356" i="10" s="1"/>
  <c r="M260" i="10"/>
  <c r="BL260" i="10" s="1"/>
  <c r="BH260" i="10"/>
  <c r="BC786" i="10"/>
  <c r="BX786" i="10" s="1"/>
  <c r="AP786" i="10"/>
  <c r="Z786" i="10"/>
  <c r="AU746" i="10"/>
  <c r="BA661" i="10"/>
  <c r="G565" i="10"/>
  <c r="O565" i="10"/>
  <c r="V565" i="10"/>
  <c r="AF565" i="10"/>
  <c r="AM565" i="10"/>
  <c r="I442" i="10"/>
  <c r="AD442" i="10"/>
  <c r="AO442" i="10"/>
  <c r="BT442" i="10" s="1"/>
  <c r="AT442" i="10"/>
  <c r="BE442" i="10"/>
  <c r="N361" i="10"/>
  <c r="W361" i="10"/>
  <c r="K213" i="10"/>
  <c r="R213" i="10"/>
  <c r="AP213" i="10"/>
  <c r="AQ213" i="10"/>
  <c r="BA213" i="10"/>
  <c r="BG213" i="10"/>
  <c r="BY213" i="10" s="1"/>
  <c r="AU940" i="10"/>
  <c r="BC928" i="10"/>
  <c r="BX928" i="10" s="1"/>
  <c r="BB926" i="10"/>
  <c r="BI922" i="10"/>
  <c r="BI843" i="10"/>
  <c r="AK823" i="10"/>
  <c r="BI796" i="10"/>
  <c r="BB794" i="10"/>
  <c r="BA786" i="10"/>
  <c r="AK786" i="10"/>
  <c r="X786" i="10"/>
  <c r="AZ780" i="10"/>
  <c r="BE754" i="10"/>
  <c r="AR746" i="10"/>
  <c r="BI693" i="10"/>
  <c r="BB690" i="10"/>
  <c r="AR661" i="10"/>
  <c r="AO422" i="10"/>
  <c r="BT422" i="10" s="1"/>
  <c r="X422" i="10"/>
  <c r="AR335" i="10"/>
  <c r="BH335" i="10"/>
  <c r="O273" i="10"/>
  <c r="W273" i="10"/>
  <c r="AF273" i="10"/>
  <c r="BC273" i="10"/>
  <c r="BX273" i="10" s="1"/>
  <c r="H235" i="10"/>
  <c r="R235" i="10"/>
  <c r="V188" i="10"/>
  <c r="AI188" i="10"/>
  <c r="AW188" i="10"/>
  <c r="AY188" i="10"/>
  <c r="BB968" i="10"/>
  <c r="AQ940" i="10"/>
  <c r="AK926" i="10"/>
  <c r="AU863" i="10"/>
  <c r="AG823" i="10"/>
  <c r="AZ786" i="10"/>
  <c r="AJ786" i="10"/>
  <c r="U786" i="10"/>
  <c r="AX780" i="10"/>
  <c r="AO754" i="10"/>
  <c r="BT754" i="10" s="1"/>
  <c r="AE746" i="10"/>
  <c r="AO661" i="10"/>
  <c r="BT661" i="10" s="1"/>
  <c r="AV638" i="10"/>
  <c r="BV638" i="10" s="1"/>
  <c r="AD600" i="10"/>
  <c r="AW600" i="10"/>
  <c r="I454" i="10"/>
  <c r="BB454" i="10"/>
  <c r="BD364" i="10"/>
  <c r="AK364" i="10"/>
  <c r="J85" i="10"/>
  <c r="M85" i="10"/>
  <c r="BL85" i="10" s="1"/>
  <c r="AS85" i="10"/>
  <c r="BA85" i="10"/>
  <c r="K690" i="10"/>
  <c r="Z690" i="10"/>
  <c r="AS690" i="10"/>
  <c r="AQ1017" i="10"/>
  <c r="BC1015" i="10"/>
  <c r="BX1015" i="10" s="1"/>
  <c r="AZ972" i="10"/>
  <c r="AW968" i="10"/>
  <c r="AI940" i="10"/>
  <c r="AG926" i="10"/>
  <c r="AN863" i="10"/>
  <c r="AF823" i="10"/>
  <c r="AU786" i="10"/>
  <c r="AH786" i="10"/>
  <c r="BR786" i="10" s="1"/>
  <c r="T786" i="10"/>
  <c r="BN786" i="10" s="1"/>
  <c r="AP780" i="10"/>
  <c r="AK754" i="10"/>
  <c r="AC746" i="10"/>
  <c r="AL742" i="10"/>
  <c r="AF690" i="10"/>
  <c r="J636" i="10"/>
  <c r="H636" i="10"/>
  <c r="BC636" i="10"/>
  <c r="BX636" i="10" s="1"/>
  <c r="J571" i="10"/>
  <c r="AK571" i="10"/>
  <c r="BE571" i="10"/>
  <c r="BF571" i="10"/>
  <c r="BA564" i="10"/>
  <c r="Z564" i="10"/>
  <c r="AH564" i="10"/>
  <c r="BR564" i="10" s="1"/>
  <c r="AI564" i="10"/>
  <c r="AY564" i="10"/>
  <c r="H424" i="10"/>
  <c r="BB424" i="10"/>
  <c r="M424" i="10"/>
  <c r="BL424" i="10" s="1"/>
  <c r="BC424" i="10"/>
  <c r="BX424" i="10" s="1"/>
  <c r="V424" i="10"/>
  <c r="BD424" i="10"/>
  <c r="X424" i="10"/>
  <c r="BI424" i="10"/>
  <c r="AL424" i="10"/>
  <c r="AN424" i="10"/>
  <c r="P198" i="10"/>
  <c r="AD198" i="10"/>
  <c r="AJ52" i="10"/>
  <c r="AO52" i="10"/>
  <c r="BT52" i="10" s="1"/>
  <c r="M661" i="10"/>
  <c r="BL661" i="10" s="1"/>
  <c r="I661" i="10"/>
  <c r="AP661" i="10"/>
  <c r="U661" i="10"/>
  <c r="AW661" i="10"/>
  <c r="AA661" i="10"/>
  <c r="BP661" i="10" s="1"/>
  <c r="AU1019" i="10"/>
  <c r="AC1017" i="10"/>
  <c r="AP1015" i="10"/>
  <c r="O972" i="10"/>
  <c r="AS968" i="10"/>
  <c r="AX953" i="10"/>
  <c r="AD940" i="10"/>
  <c r="X926" i="10"/>
  <c r="AK863" i="10"/>
  <c r="O823" i="10"/>
  <c r="AT786" i="10"/>
  <c r="AG786" i="10"/>
  <c r="O786" i="10"/>
  <c r="AJ780" i="10"/>
  <c r="AF772" i="10"/>
  <c r="BC770" i="10"/>
  <c r="BX770" i="10" s="1"/>
  <c r="BH762" i="10"/>
  <c r="H754" i="10"/>
  <c r="U746" i="10"/>
  <c r="AC742" i="10"/>
  <c r="X690" i="10"/>
  <c r="AS683" i="10"/>
  <c r="BB681" i="10"/>
  <c r="BH679" i="10"/>
  <c r="AG661" i="10"/>
  <c r="AH630" i="10"/>
  <c r="BR630" i="10" s="1"/>
  <c r="BI565" i="10"/>
  <c r="AS349" i="10"/>
  <c r="AY349" i="10"/>
  <c r="AG216" i="10"/>
  <c r="O216" i="10"/>
  <c r="BD216" i="10"/>
  <c r="BC115" i="10"/>
  <c r="BX115" i="10" s="1"/>
  <c r="AB115" i="10"/>
  <c r="AI115" i="10"/>
  <c r="N103" i="10"/>
  <c r="AB103" i="10"/>
  <c r="AH103" i="10"/>
  <c r="BR103" i="10" s="1"/>
  <c r="AR103" i="10"/>
  <c r="AL1015" i="10"/>
  <c r="BE976" i="10"/>
  <c r="AS953" i="10"/>
  <c r="AI898" i="10"/>
  <c r="BE893" i="10"/>
  <c r="AD803" i="10"/>
  <c r="AP788" i="10"/>
  <c r="BE786" i="10"/>
  <c r="AS786" i="10"/>
  <c r="BU786" i="10" s="1"/>
  <c r="AE786" i="10"/>
  <c r="BQ786" i="10" s="1"/>
  <c r="N786" i="10"/>
  <c r="AF780" i="10"/>
  <c r="AV778" i="10"/>
  <c r="BV778" i="10" s="1"/>
  <c r="P772" i="10"/>
  <c r="AT770" i="10"/>
  <c r="AH762" i="10"/>
  <c r="BR762" i="10" s="1"/>
  <c r="BH746" i="10"/>
  <c r="N746" i="10"/>
  <c r="R737" i="10"/>
  <c r="AK732" i="10"/>
  <c r="J711" i="10"/>
  <c r="BD702" i="10"/>
  <c r="W690" i="10"/>
  <c r="V683" i="10"/>
  <c r="R681" i="10"/>
  <c r="AB679" i="10"/>
  <c r="BH661" i="10"/>
  <c r="AB661" i="10"/>
  <c r="J638" i="10"/>
  <c r="AF638" i="10"/>
  <c r="AT638" i="10"/>
  <c r="AQ565" i="10"/>
  <c r="AU528" i="10"/>
  <c r="AY528" i="10"/>
  <c r="Y442" i="10"/>
  <c r="AA354" i="10"/>
  <c r="BP354" i="10" s="1"/>
  <c r="AZ354" i="10"/>
  <c r="BE287" i="10"/>
  <c r="AO287" i="10"/>
  <c r="BT287" i="10" s="1"/>
  <c r="BH248" i="10"/>
  <c r="V248" i="10"/>
  <c r="BI213" i="10"/>
  <c r="J56" i="10"/>
  <c r="AJ56" i="10"/>
  <c r="AO56" i="10"/>
  <c r="BT56" i="10" s="1"/>
  <c r="AZ56" i="10"/>
  <c r="BA56" i="10"/>
  <c r="AP599" i="10"/>
  <c r="AS590" i="10"/>
  <c r="BA588" i="10"/>
  <c r="Q558" i="10"/>
  <c r="AG548" i="10"/>
  <c r="BI511" i="10"/>
  <c r="BG506" i="10"/>
  <c r="BB494" i="10"/>
  <c r="AY493" i="10"/>
  <c r="AL491" i="10"/>
  <c r="BE465" i="10"/>
  <c r="O465" i="10"/>
  <c r="AP425" i="10"/>
  <c r="AM365" i="10"/>
  <c r="BG363" i="10"/>
  <c r="BE283" i="10"/>
  <c r="AR272" i="10"/>
  <c r="BF247" i="10"/>
  <c r="AC247" i="10"/>
  <c r="AX233" i="10"/>
  <c r="AK233" i="10"/>
  <c r="U233" i="10"/>
  <c r="AD201" i="10"/>
  <c r="AU187" i="10"/>
  <c r="U159" i="10"/>
  <c r="BE157" i="10"/>
  <c r="Y147" i="10"/>
  <c r="AA131" i="10"/>
  <c r="BP131" i="10" s="1"/>
  <c r="AE113" i="10"/>
  <c r="AF53" i="10"/>
  <c r="X51" i="10"/>
  <c r="BG41" i="10"/>
  <c r="BY41" i="10" s="1"/>
  <c r="AO32" i="10"/>
  <c r="BT32" i="10" s="1"/>
  <c r="AM18" i="10"/>
  <c r="P18" i="10"/>
  <c r="AW588" i="10"/>
  <c r="AU573" i="10"/>
  <c r="AE548" i="10"/>
  <c r="AS506" i="10"/>
  <c r="AJ494" i="10"/>
  <c r="N493" i="10"/>
  <c r="AF491" i="10"/>
  <c r="AW465" i="10"/>
  <c r="BH425" i="10"/>
  <c r="AJ425" i="10"/>
  <c r="AX338" i="10"/>
  <c r="AA283" i="10"/>
  <c r="BP283" i="10" s="1"/>
  <c r="BC247" i="10"/>
  <c r="BX247" i="10" s="1"/>
  <c r="X247" i="10"/>
  <c r="AW233" i="10"/>
  <c r="AI233" i="10"/>
  <c r="R233" i="10"/>
  <c r="U201" i="10"/>
  <c r="AV157" i="10"/>
  <c r="BV157" i="10" s="1"/>
  <c r="BA147" i="10"/>
  <c r="P147" i="10"/>
  <c r="Z145" i="10"/>
  <c r="Y131" i="10"/>
  <c r="AD113" i="10"/>
  <c r="AL32" i="10"/>
  <c r="BF18" i="10"/>
  <c r="AL18" i="10"/>
  <c r="N18" i="10"/>
  <c r="AM603" i="10"/>
  <c r="M588" i="10"/>
  <c r="BL588" i="10" s="1"/>
  <c r="AO573" i="10"/>
  <c r="BT573" i="10" s="1"/>
  <c r="R548" i="10"/>
  <c r="I506" i="10"/>
  <c r="AD501" i="10"/>
  <c r="AG494" i="10"/>
  <c r="BG425" i="10"/>
  <c r="AI425" i="10"/>
  <c r="BF402" i="10"/>
  <c r="AY247" i="10"/>
  <c r="W247" i="10"/>
  <c r="BI233" i="10"/>
  <c r="AV233" i="10"/>
  <c r="BV233" i="10" s="1"/>
  <c r="AF233" i="10"/>
  <c r="Q233" i="10"/>
  <c r="BF166" i="10"/>
  <c r="AU147" i="10"/>
  <c r="G147" i="10"/>
  <c r="V131" i="10"/>
  <c r="W113" i="10"/>
  <c r="AK32" i="10"/>
  <c r="BD18" i="10"/>
  <c r="AH18" i="10"/>
  <c r="BR18" i="10" s="1"/>
  <c r="J18" i="10"/>
  <c r="AX581" i="10"/>
  <c r="AM465" i="10"/>
  <c r="BE425" i="10"/>
  <c r="AA425" i="10"/>
  <c r="BP425" i="10" s="1"/>
  <c r="AX394" i="10"/>
  <c r="AW247" i="10"/>
  <c r="N247" i="10"/>
  <c r="BG233" i="10"/>
  <c r="AU233" i="10"/>
  <c r="AE233" i="10"/>
  <c r="P233" i="10"/>
  <c r="AS147" i="10"/>
  <c r="BU147" i="10" s="1"/>
  <c r="BH113" i="10"/>
  <c r="Y32" i="10"/>
  <c r="BA18" i="10"/>
  <c r="AY425" i="10"/>
  <c r="Z425" i="10"/>
  <c r="AQ394" i="10"/>
  <c r="AP247" i="10"/>
  <c r="J247" i="10"/>
  <c r="BF233" i="10"/>
  <c r="AP233" i="10"/>
  <c r="AC233" i="10"/>
  <c r="O233" i="10"/>
  <c r="BI972" i="10"/>
  <c r="AW831" i="10"/>
  <c r="BF754" i="10"/>
  <c r="AM754" i="10"/>
  <c r="AX694" i="10"/>
  <c r="U408" i="10"/>
  <c r="BF408" i="10"/>
  <c r="AE329" i="10"/>
  <c r="AZ329" i="10"/>
  <c r="BW329" i="10" s="1"/>
  <c r="AD285" i="10"/>
  <c r="BD285" i="10"/>
  <c r="O210" i="10"/>
  <c r="AX210" i="10"/>
  <c r="N35" i="10"/>
  <c r="U35" i="10"/>
  <c r="AD35" i="10"/>
  <c r="AK35" i="10"/>
  <c r="G14" i="10"/>
  <c r="AE14" i="10"/>
  <c r="AU14" i="10"/>
  <c r="BB14" i="10"/>
  <c r="J14" i="10"/>
  <c r="G190" i="10"/>
  <c r="AQ190" i="10"/>
  <c r="BH190" i="10"/>
  <c r="W190" i="10"/>
  <c r="BA996" i="10"/>
  <c r="AN831" i="10"/>
  <c r="BE809" i="10"/>
  <c r="I475" i="10"/>
  <c r="BB475" i="10"/>
  <c r="O410" i="10"/>
  <c r="T410" i="10"/>
  <c r="BN410" i="10" s="1"/>
  <c r="AF410" i="10"/>
  <c r="AW410" i="10"/>
  <c r="N391" i="10"/>
  <c r="AT391" i="10"/>
  <c r="P384" i="10"/>
  <c r="AQ384" i="10"/>
  <c r="AZ384" i="10"/>
  <c r="BD384" i="10"/>
  <c r="AJ384" i="10"/>
  <c r="K352" i="10"/>
  <c r="AI352" i="10"/>
  <c r="P324" i="10"/>
  <c r="AS324" i="10"/>
  <c r="AX324" i="10"/>
  <c r="Q316" i="10"/>
  <c r="AO316" i="10"/>
  <c r="BT316" i="10" s="1"/>
  <c r="R302" i="10"/>
  <c r="BE302" i="10"/>
  <c r="Z302" i="10"/>
  <c r="AC302" i="10"/>
  <c r="AM302" i="10"/>
  <c r="M302" i="10"/>
  <c r="BL302" i="10" s="1"/>
  <c r="AX302" i="10"/>
  <c r="AV295" i="10"/>
  <c r="BV295" i="10" s="1"/>
  <c r="BF295" i="10"/>
  <c r="P295" i="10"/>
  <c r="J274" i="10"/>
  <c r="AO274" i="10"/>
  <c r="BT274" i="10" s="1"/>
  <c r="R274" i="10"/>
  <c r="AT274" i="10"/>
  <c r="V274" i="10"/>
  <c r="AW274" i="10"/>
  <c r="AB274" i="10"/>
  <c r="AY274" i="10"/>
  <c r="AK274" i="10"/>
  <c r="BH274" i="10"/>
  <c r="W148" i="10"/>
  <c r="AP148" i="10"/>
  <c r="R82" i="10"/>
  <c r="AT82" i="10"/>
  <c r="AL47" i="10"/>
  <c r="M47" i="10"/>
  <c r="BL47" i="10" s="1"/>
  <c r="R1015" i="10"/>
  <c r="N1000" i="10"/>
  <c r="AX996" i="10"/>
  <c r="AB995" i="10"/>
  <c r="BG990" i="10"/>
  <c r="AR972" i="10"/>
  <c r="AN968" i="10"/>
  <c r="O962" i="10"/>
  <c r="AQ960" i="10"/>
  <c r="AK950" i="10"/>
  <c r="V940" i="10"/>
  <c r="AM930" i="10"/>
  <c r="BG926" i="10"/>
  <c r="V926" i="10"/>
  <c r="AF863" i="10"/>
  <c r="AK831" i="10"/>
  <c r="AS809" i="10"/>
  <c r="AJ755" i="10"/>
  <c r="BD754" i="10"/>
  <c r="AE754" i="10"/>
  <c r="BF737" i="10"/>
  <c r="BD714" i="10"/>
  <c r="N714" i="10"/>
  <c r="Q706" i="10"/>
  <c r="W702" i="10"/>
  <c r="AK694" i="10"/>
  <c r="AV650" i="10"/>
  <c r="BV650" i="10" s="1"/>
  <c r="BH647" i="10"/>
  <c r="AV636" i="10"/>
  <c r="BV636" i="10" s="1"/>
  <c r="AK588" i="10"/>
  <c r="H490" i="10"/>
  <c r="BB490" i="10"/>
  <c r="O490" i="10"/>
  <c r="U490" i="10"/>
  <c r="AS490" i="10"/>
  <c r="J424" i="10"/>
  <c r="O424" i="10"/>
  <c r="AE424" i="10"/>
  <c r="AV424" i="10"/>
  <c r="BV424" i="10" s="1"/>
  <c r="P424" i="10"/>
  <c r="AG424" i="10"/>
  <c r="AW424" i="10"/>
  <c r="Q424" i="10"/>
  <c r="AK424" i="10"/>
  <c r="BA424" i="10"/>
  <c r="I424" i="10"/>
  <c r="AC424" i="10"/>
  <c r="AS424" i="10"/>
  <c r="BU424" i="10" s="1"/>
  <c r="BE424" i="10"/>
  <c r="AW402" i="10"/>
  <c r="N374" i="10"/>
  <c r="AJ374" i="10"/>
  <c r="AF345" i="10"/>
  <c r="AL345" i="10"/>
  <c r="M265" i="10"/>
  <c r="BL265" i="10" s="1"/>
  <c r="BA265" i="10"/>
  <c r="M261" i="10"/>
  <c r="BL261" i="10" s="1"/>
  <c r="P261" i="10"/>
  <c r="BH261" i="10"/>
  <c r="U261" i="10"/>
  <c r="AC261" i="10"/>
  <c r="AF261" i="10"/>
  <c r="AV261" i="10"/>
  <c r="BV261" i="10" s="1"/>
  <c r="BH189" i="10"/>
  <c r="AW189" i="10"/>
  <c r="BC189" i="10"/>
  <c r="BX189" i="10" s="1"/>
  <c r="G32" i="10"/>
  <c r="AA32" i="10"/>
  <c r="BP32" i="10" s="1"/>
  <c r="AT32" i="10"/>
  <c r="I32" i="10"/>
  <c r="AC32" i="10"/>
  <c r="AU32" i="10"/>
  <c r="M32" i="10"/>
  <c r="BL32" i="10" s="1"/>
  <c r="AD32" i="10"/>
  <c r="AX32" i="10"/>
  <c r="N32" i="10"/>
  <c r="AH32" i="10"/>
  <c r="BR32" i="10" s="1"/>
  <c r="AY32" i="10"/>
  <c r="W32" i="10"/>
  <c r="AM32" i="10"/>
  <c r="BF32" i="10"/>
  <c r="Q163" i="10"/>
  <c r="AE163" i="10"/>
  <c r="AY163" i="10"/>
  <c r="P20" i="10"/>
  <c r="Y20" i="10"/>
  <c r="BF20" i="10"/>
  <c r="BG1015" i="10"/>
  <c r="AM996" i="10"/>
  <c r="AQ990" i="10"/>
  <c r="AQ972" i="10"/>
  <c r="AJ968" i="10"/>
  <c r="BC951" i="10"/>
  <c r="BX951" i="10" s="1"/>
  <c r="BF926" i="10"/>
  <c r="W863" i="10"/>
  <c r="BA849" i="10"/>
  <c r="AC831" i="10"/>
  <c r="AC809" i="10"/>
  <c r="AZ754" i="10"/>
  <c r="AC754" i="10"/>
  <c r="AX737" i="10"/>
  <c r="BH731" i="10"/>
  <c r="BB714" i="10"/>
  <c r="AD694" i="10"/>
  <c r="AX690" i="10"/>
  <c r="AK650" i="10"/>
  <c r="AU636" i="10"/>
  <c r="AG588" i="10"/>
  <c r="T453" i="10"/>
  <c r="BN453" i="10" s="1"/>
  <c r="AS453" i="10"/>
  <c r="I451" i="10"/>
  <c r="Z451" i="10"/>
  <c r="AA451" i="10"/>
  <c r="BP451" i="10" s="1"/>
  <c r="AD424" i="10"/>
  <c r="AE347" i="10"/>
  <c r="AK347" i="10"/>
  <c r="BF274" i="10"/>
  <c r="M114" i="10"/>
  <c r="BL114" i="10" s="1"/>
  <c r="AM114" i="10"/>
  <c r="Z91" i="10"/>
  <c r="M91" i="10"/>
  <c r="BL91" i="10" s="1"/>
  <c r="AL91" i="10"/>
  <c r="AV91" i="10"/>
  <c r="BV91" i="10" s="1"/>
  <c r="AV339" i="10"/>
  <c r="BV339" i="10" s="1"/>
  <c r="AJ339" i="10"/>
  <c r="I54" i="10"/>
  <c r="AO54" i="10"/>
  <c r="BT54" i="10" s="1"/>
  <c r="AR40" i="10"/>
  <c r="BC40" i="10"/>
  <c r="BX40" i="10" s="1"/>
  <c r="W996" i="10"/>
  <c r="AO990" i="10"/>
  <c r="BT990" i="10" s="1"/>
  <c r="AJ972" i="10"/>
  <c r="AE968" i="10"/>
  <c r="AS951" i="10"/>
  <c r="BI916" i="10"/>
  <c r="U863" i="10"/>
  <c r="AF849" i="10"/>
  <c r="X831" i="10"/>
  <c r="M809" i="10"/>
  <c r="BL809" i="10" s="1"/>
  <c r="BI807" i="10"/>
  <c r="AX754" i="10"/>
  <c r="U754" i="10"/>
  <c r="AQ737" i="10"/>
  <c r="BF731" i="10"/>
  <c r="AN727" i="10"/>
  <c r="AS725" i="10"/>
  <c r="BD711" i="10"/>
  <c r="V694" i="10"/>
  <c r="AF650" i="10"/>
  <c r="AO636" i="10"/>
  <c r="BT636" i="10" s="1"/>
  <c r="AQ557" i="10"/>
  <c r="BI536" i="10"/>
  <c r="BA529" i="10"/>
  <c r="N455" i="10"/>
  <c r="BH455" i="10"/>
  <c r="O455" i="10"/>
  <c r="O411" i="10"/>
  <c r="Z411" i="10"/>
  <c r="AQ411" i="10"/>
  <c r="AU411" i="10"/>
  <c r="BH375" i="10"/>
  <c r="J349" i="10"/>
  <c r="T349" i="10"/>
  <c r="BN349" i="10" s="1"/>
  <c r="AK349" i="10"/>
  <c r="H328" i="10"/>
  <c r="AN328" i="10"/>
  <c r="AX328" i="10"/>
  <c r="BI328" i="10"/>
  <c r="Q328" i="10"/>
  <c r="BA302" i="10"/>
  <c r="AZ274" i="10"/>
  <c r="AG164" i="10"/>
  <c r="BF164" i="10"/>
  <c r="AF17" i="10"/>
  <c r="AU17" i="10"/>
  <c r="AV17" i="10"/>
  <c r="BV17" i="10" s="1"/>
  <c r="BG17" i="10"/>
  <c r="BY17" i="10" s="1"/>
  <c r="AQ15" i="10"/>
  <c r="AK15" i="10"/>
  <c r="AP15" i="10"/>
  <c r="H15" i="10"/>
  <c r="BE694" i="10"/>
  <c r="AS694" i="10"/>
  <c r="BA1015" i="10"/>
  <c r="BB1007" i="10"/>
  <c r="BD1000" i="10"/>
  <c r="O997" i="10"/>
  <c r="M996" i="10"/>
  <c r="BL996" i="10" s="1"/>
  <c r="AE990" i="10"/>
  <c r="AG972" i="10"/>
  <c r="BH968" i="10"/>
  <c r="Y968" i="10"/>
  <c r="Z951" i="10"/>
  <c r="BB947" i="10"/>
  <c r="BD942" i="10"/>
  <c r="AT940" i="10"/>
  <c r="AV926" i="10"/>
  <c r="BV926" i="10" s="1"/>
  <c r="BE916" i="10"/>
  <c r="BA863" i="10"/>
  <c r="P863" i="10"/>
  <c r="BC861" i="10"/>
  <c r="BX861" i="10" s="1"/>
  <c r="X849" i="10"/>
  <c r="M831" i="10"/>
  <c r="BL831" i="10" s="1"/>
  <c r="AQ820" i="10"/>
  <c r="I809" i="10"/>
  <c r="AS807" i="10"/>
  <c r="BG769" i="10"/>
  <c r="AW754" i="10"/>
  <c r="R754" i="10"/>
  <c r="AF737" i="10"/>
  <c r="AZ731" i="10"/>
  <c r="AB727" i="10"/>
  <c r="Z725" i="10"/>
  <c r="AX714" i="10"/>
  <c r="AT711" i="10"/>
  <c r="H694" i="10"/>
  <c r="AJ690" i="10"/>
  <c r="AS682" i="10"/>
  <c r="AB671" i="10"/>
  <c r="AD650" i="10"/>
  <c r="V636" i="10"/>
  <c r="BG580" i="10"/>
  <c r="BG578" i="10"/>
  <c r="BY578" i="10" s="1"/>
  <c r="AY565" i="10"/>
  <c r="AS536" i="10"/>
  <c r="AZ461" i="10"/>
  <c r="W424" i="10"/>
  <c r="O402" i="10"/>
  <c r="W402" i="10"/>
  <c r="AF402" i="10"/>
  <c r="AN402" i="10"/>
  <c r="BI384" i="10"/>
  <c r="AV346" i="10"/>
  <c r="BV346" i="10" s="1"/>
  <c r="AS302" i="10"/>
  <c r="H279" i="10"/>
  <c r="AE279" i="10"/>
  <c r="AN274" i="10"/>
  <c r="AH205" i="10"/>
  <c r="BR205" i="10" s="1"/>
  <c r="AT205" i="10"/>
  <c r="AO190" i="10"/>
  <c r="BT190" i="10" s="1"/>
  <c r="AX65" i="10"/>
  <c r="M36" i="10"/>
  <c r="BL36" i="10" s="1"/>
  <c r="AJ36" i="10"/>
  <c r="AQ36" i="10"/>
  <c r="AI375" i="10"/>
  <c r="AW375" i="10"/>
  <c r="AY1015" i="10"/>
  <c r="AP1009" i="10"/>
  <c r="AW1000" i="10"/>
  <c r="W999" i="10"/>
  <c r="R972" i="10"/>
  <c r="BG968" i="10"/>
  <c r="BY968" i="10" s="1"/>
  <c r="Q968" i="10"/>
  <c r="G951" i="10"/>
  <c r="AS940" i="10"/>
  <c r="BU940" i="10" s="1"/>
  <c r="BF931" i="10"/>
  <c r="M929" i="10"/>
  <c r="BL929" i="10" s="1"/>
  <c r="AL926" i="10"/>
  <c r="O916" i="10"/>
  <c r="BG898" i="10"/>
  <c r="AW863" i="10"/>
  <c r="H863" i="10"/>
  <c r="Q861" i="10"/>
  <c r="H849" i="10"/>
  <c r="AY834" i="10"/>
  <c r="AI820" i="10"/>
  <c r="X807" i="10"/>
  <c r="AR772" i="10"/>
  <c r="AF760" i="10"/>
  <c r="BI754" i="10"/>
  <c r="AU754" i="10"/>
  <c r="O754" i="10"/>
  <c r="X737" i="10"/>
  <c r="AA731" i="10"/>
  <c r="BP731" i="10" s="1"/>
  <c r="AO714" i="10"/>
  <c r="BT714" i="10" s="1"/>
  <c r="AF711" i="10"/>
  <c r="AL701" i="10"/>
  <c r="BB699" i="10"/>
  <c r="BF694" i="10"/>
  <c r="BG653" i="10"/>
  <c r="BY653" i="10" s="1"/>
  <c r="U650" i="10"/>
  <c r="P636" i="10"/>
  <c r="AD614" i="10"/>
  <c r="BF609" i="10"/>
  <c r="U580" i="10"/>
  <c r="AQ578" i="10"/>
  <c r="AT558" i="10"/>
  <c r="AB536" i="10"/>
  <c r="BG519" i="10"/>
  <c r="K517" i="10"/>
  <c r="AA517" i="10"/>
  <c r="BP517" i="10" s="1"/>
  <c r="AU517" i="10"/>
  <c r="BF410" i="10"/>
  <c r="AN408" i="10"/>
  <c r="AN384" i="10"/>
  <c r="M380" i="10"/>
  <c r="BL380" i="10" s="1"/>
  <c r="BI380" i="10"/>
  <c r="AY348" i="10"/>
  <c r="BG329" i="10"/>
  <c r="BI314" i="10"/>
  <c r="AO302" i="10"/>
  <c r="BT302" i="10" s="1"/>
  <c r="AG274" i="10"/>
  <c r="AA14" i="10"/>
  <c r="BP14" i="10" s="1"/>
  <c r="AL301" i="10"/>
  <c r="BS301" i="10" s="1"/>
  <c r="AJ283" i="10"/>
  <c r="AZ272" i="10"/>
  <c r="BG235" i="10"/>
  <c r="AA201" i="10"/>
  <c r="BP201" i="10" s="1"/>
  <c r="AZ147" i="10"/>
  <c r="BW147" i="10" s="1"/>
  <c r="AG147" i="10"/>
  <c r="I147" i="10"/>
  <c r="AS145" i="10"/>
  <c r="AC115" i="10"/>
  <c r="AP69" i="10"/>
  <c r="O69" i="10"/>
  <c r="BI41" i="10"/>
  <c r="AQ41" i="10"/>
  <c r="M41" i="10"/>
  <c r="BL41" i="10" s="1"/>
  <c r="AU478" i="10"/>
  <c r="AY474" i="10"/>
  <c r="BB452" i="10"/>
  <c r="Y363" i="10"/>
  <c r="BI301" i="10"/>
  <c r="M273" i="10"/>
  <c r="BL273" i="10" s="1"/>
  <c r="AP268" i="10"/>
  <c r="R268" i="10"/>
  <c r="BA260" i="10"/>
  <c r="AQ254" i="10"/>
  <c r="T252" i="10"/>
  <c r="BN252" i="10" s="1"/>
  <c r="BD233" i="10"/>
  <c r="AS233" i="10"/>
  <c r="AH233" i="10"/>
  <c r="BR233" i="10" s="1"/>
  <c r="X233" i="10"/>
  <c r="K233" i="10"/>
  <c r="J213" i="10"/>
  <c r="BI147" i="10"/>
  <c r="AQ147" i="10"/>
  <c r="X147" i="10"/>
  <c r="BI115" i="10"/>
  <c r="AW113" i="10"/>
  <c r="V113" i="10"/>
  <c r="R107" i="10"/>
  <c r="T103" i="10"/>
  <c r="BN103" i="10" s="1"/>
  <c r="T80" i="10"/>
  <c r="BN80" i="10" s="1"/>
  <c r="BF75" i="10"/>
  <c r="BA69" i="10"/>
  <c r="Z69" i="10"/>
  <c r="T62" i="10"/>
  <c r="BN62" i="10" s="1"/>
  <c r="AT57" i="10"/>
  <c r="U56" i="10"/>
  <c r="AC53" i="10"/>
  <c r="AZ41" i="10"/>
  <c r="AC41" i="10"/>
  <c r="BI18" i="10"/>
  <c r="AU18" i="10"/>
  <c r="AD18" i="10"/>
  <c r="M18" i="10"/>
  <c r="BL18" i="10" s="1"/>
  <c r="AK478" i="10"/>
  <c r="AG474" i="10"/>
  <c r="AC452" i="10"/>
  <c r="AT341" i="10"/>
  <c r="BF301" i="10"/>
  <c r="AS300" i="10"/>
  <c r="AN268" i="10"/>
  <c r="Q268" i="10"/>
  <c r="AG260" i="10"/>
  <c r="BC233" i="10"/>
  <c r="BX233" i="10" s="1"/>
  <c r="AQ233" i="10"/>
  <c r="AG233" i="10"/>
  <c r="W233" i="10"/>
  <c r="AZ201" i="10"/>
  <c r="BD147" i="10"/>
  <c r="AL147" i="10"/>
  <c r="T147" i="10"/>
  <c r="BN147" i="10" s="1"/>
  <c r="BH115" i="10"/>
  <c r="AV113" i="10"/>
  <c r="BV113" i="10" s="1"/>
  <c r="U113" i="10"/>
  <c r="BI111" i="10"/>
  <c r="AY69" i="10"/>
  <c r="X69" i="10"/>
  <c r="T56" i="10"/>
  <c r="BN56" i="10" s="1"/>
  <c r="Y53" i="10"/>
  <c r="AX41" i="10"/>
  <c r="U41" i="10"/>
  <c r="BB38" i="10"/>
  <c r="BG18" i="10"/>
  <c r="BY18" i="10" s="1"/>
  <c r="AP18" i="10"/>
  <c r="Y18" i="10"/>
  <c r="K18" i="10"/>
  <c r="AB478" i="10"/>
  <c r="V474" i="10"/>
  <c r="P452" i="10"/>
  <c r="AM393" i="10"/>
  <c r="AV312" i="10"/>
  <c r="BV312" i="10" s="1"/>
  <c r="BA301" i="10"/>
  <c r="BG268" i="10"/>
  <c r="AK268" i="10"/>
  <c r="H268" i="10"/>
  <c r="U260" i="10"/>
  <c r="AW201" i="10"/>
  <c r="BB147" i="10"/>
  <c r="AJ147" i="10"/>
  <c r="Q147" i="10"/>
  <c r="AO113" i="10"/>
  <c r="BT113" i="10" s="1"/>
  <c r="M113" i="10"/>
  <c r="BL113" i="10" s="1"/>
  <c r="AK111" i="10"/>
  <c r="AQ100" i="10"/>
  <c r="AV69" i="10"/>
  <c r="BV69" i="10" s="1"/>
  <c r="U69" i="10"/>
  <c r="I56" i="10"/>
  <c r="AV41" i="10"/>
  <c r="BV41" i="10" s="1"/>
  <c r="T41" i="10"/>
  <c r="BN41" i="10" s="1"/>
  <c r="AK38" i="10"/>
  <c r="AT11" i="10"/>
  <c r="AS11" i="10"/>
  <c r="AM11" i="10"/>
  <c r="AK11" i="10"/>
  <c r="AC11" i="10"/>
  <c r="BI968" i="10"/>
  <c r="AZ968" i="10"/>
  <c r="AQ968" i="10"/>
  <c r="AG968" i="10"/>
  <c r="U968" i="10"/>
  <c r="AU954" i="10"/>
  <c r="P953" i="10"/>
  <c r="V952" i="10"/>
  <c r="AR950" i="10"/>
  <c r="M950" i="10"/>
  <c r="BL950" i="10" s="1"/>
  <c r="AQ948" i="10"/>
  <c r="BI947" i="10"/>
  <c r="J947" i="10"/>
  <c r="AR936" i="10"/>
  <c r="AB934" i="10"/>
  <c r="Z928" i="10"/>
  <c r="Z926" i="10"/>
  <c r="AC922" i="10"/>
  <c r="AN917" i="10"/>
  <c r="AG893" i="10"/>
  <c r="AM863" i="10"/>
  <c r="X823" i="10"/>
  <c r="AA1015" i="10"/>
  <c r="BP1015" i="10" s="1"/>
  <c r="BG986" i="10"/>
  <c r="AY968" i="10"/>
  <c r="AO968" i="10"/>
  <c r="BT968" i="10" s="1"/>
  <c r="AF968" i="10"/>
  <c r="T968" i="10"/>
  <c r="BN968" i="10" s="1"/>
  <c r="AQ950" i="10"/>
  <c r="AN948" i="10"/>
  <c r="BC947" i="10"/>
  <c r="BX947" i="10" s="1"/>
  <c r="AA922" i="10"/>
  <c r="BP922" i="10" s="1"/>
  <c r="BE823" i="10"/>
  <c r="P823" i="10"/>
  <c r="AW801" i="10"/>
  <c r="AY1002" i="10"/>
  <c r="R922" i="10"/>
  <c r="X893" i="10"/>
  <c r="M810" i="10"/>
  <c r="BL810" i="10" s="1"/>
  <c r="AZ810" i="10"/>
  <c r="AO1018" i="10"/>
  <c r="BT1018" i="10" s="1"/>
  <c r="N1015" i="10"/>
  <c r="AW1002" i="10"/>
  <c r="AH1000" i="10"/>
  <c r="BR1000" i="10" s="1"/>
  <c r="BE968" i="10"/>
  <c r="AV968" i="10"/>
  <c r="BV968" i="10" s="1"/>
  <c r="AM968" i="10"/>
  <c r="AD968" i="10"/>
  <c r="O968" i="10"/>
  <c r="AT957" i="10"/>
  <c r="AS955" i="10"/>
  <c r="BI950" i="10"/>
  <c r="AI950" i="10"/>
  <c r="AA948" i="10"/>
  <c r="BP948" i="10" s="1"/>
  <c r="AP947" i="10"/>
  <c r="AH942" i="10"/>
  <c r="BR942" i="10" s="1"/>
  <c r="BD940" i="10"/>
  <c r="AS926" i="10"/>
  <c r="Q926" i="10"/>
  <c r="BG922" i="10"/>
  <c r="BY922" i="10" s="1"/>
  <c r="N922" i="10"/>
  <c r="AT920" i="10"/>
  <c r="Q893" i="10"/>
  <c r="AJ888" i="10"/>
  <c r="BD863" i="10"/>
  <c r="AE863" i="10"/>
  <c r="AN827" i="10"/>
  <c r="BA823" i="10"/>
  <c r="I823" i="10"/>
  <c r="Y811" i="10"/>
  <c r="AK1018" i="10"/>
  <c r="AT1015" i="10"/>
  <c r="BI1008" i="10"/>
  <c r="AK1002" i="10"/>
  <c r="AC1000" i="10"/>
  <c r="BF987" i="10"/>
  <c r="AD980" i="10"/>
  <c r="BD968" i="10"/>
  <c r="AU968" i="10"/>
  <c r="AL968" i="10"/>
  <c r="AC968" i="10"/>
  <c r="J968" i="10"/>
  <c r="AN963" i="10"/>
  <c r="M957" i="10"/>
  <c r="BL957" i="10" s="1"/>
  <c r="BH950" i="10"/>
  <c r="AB950" i="10"/>
  <c r="N948" i="10"/>
  <c r="AL947" i="10"/>
  <c r="BB946" i="10"/>
  <c r="AG942" i="10"/>
  <c r="AQ926" i="10"/>
  <c r="P926" i="10"/>
  <c r="AY922" i="10"/>
  <c r="J922" i="10"/>
  <c r="AC920" i="10"/>
  <c r="AN907" i="10"/>
  <c r="H893" i="10"/>
  <c r="AI888" i="10"/>
  <c r="W875" i="10"/>
  <c r="AU823" i="10"/>
  <c r="P801" i="10"/>
  <c r="T801" i="10"/>
  <c r="BN801" i="10" s="1"/>
  <c r="U801" i="10"/>
  <c r="BH801" i="10"/>
  <c r="X801" i="10"/>
  <c r="AI801" i="10"/>
  <c r="AL801" i="10"/>
  <c r="J801" i="10"/>
  <c r="AT801" i="10"/>
  <c r="Q801" i="10"/>
  <c r="AV801" i="10"/>
  <c r="BV801" i="10" s="1"/>
  <c r="AS1008" i="10"/>
  <c r="Y1002" i="10"/>
  <c r="R1000" i="10"/>
  <c r="AU987" i="10"/>
  <c r="BC968" i="10"/>
  <c r="BX968" i="10" s="1"/>
  <c r="AT968" i="10"/>
  <c r="AK968" i="10"/>
  <c r="AA968" i="10"/>
  <c r="BP968" i="10" s="1"/>
  <c r="BI952" i="10"/>
  <c r="BD950" i="10"/>
  <c r="AA950" i="10"/>
  <c r="BP950" i="10" s="1"/>
  <c r="AH947" i="10"/>
  <c r="BR947" i="10" s="1"/>
  <c r="AC946" i="10"/>
  <c r="J926" i="10"/>
  <c r="AT922" i="10"/>
  <c r="R920" i="10"/>
  <c r="AO914" i="10"/>
  <c r="BT914" i="10" s="1"/>
  <c r="AW893" i="10"/>
  <c r="Q870" i="10"/>
  <c r="M1008" i="10"/>
  <c r="BL1008" i="10" s="1"/>
  <c r="Q1002" i="10"/>
  <c r="BB952" i="10"/>
  <c r="BA950" i="10"/>
  <c r="X950" i="10"/>
  <c r="Z947" i="10"/>
  <c r="U795" i="10"/>
  <c r="AY795" i="10"/>
  <c r="BH795" i="10"/>
  <c r="M795" i="10"/>
  <c r="BL795" i="10" s="1"/>
  <c r="AN795" i="10"/>
  <c r="AR1019" i="10"/>
  <c r="AD1015" i="10"/>
  <c r="AQ1009" i="10"/>
  <c r="AX982" i="10"/>
  <c r="U980" i="10"/>
  <c r="BA968" i="10"/>
  <c r="AR968" i="10"/>
  <c r="AI968" i="10"/>
  <c r="V968" i="10"/>
  <c r="AN952" i="10"/>
  <c r="AS950" i="10"/>
  <c r="P950" i="10"/>
  <c r="BG948" i="10"/>
  <c r="U947" i="10"/>
  <c r="AW936" i="10"/>
  <c r="AV934" i="10"/>
  <c r="BV934" i="10" s="1"/>
  <c r="AK922" i="10"/>
  <c r="BA810" i="10"/>
  <c r="AO809" i="10"/>
  <c r="BT809" i="10" s="1"/>
  <c r="AI775" i="10"/>
  <c r="J770" i="10"/>
  <c r="AZ768" i="10"/>
  <c r="BW768" i="10" s="1"/>
  <c r="Q758" i="10"/>
  <c r="AV754" i="10"/>
  <c r="BV754" i="10" s="1"/>
  <c r="AJ754" i="10"/>
  <c r="T754" i="10"/>
  <c r="BN754" i="10" s="1"/>
  <c r="Y746" i="10"/>
  <c r="AJ725" i="10"/>
  <c r="AV711" i="10"/>
  <c r="BV711" i="10" s="1"/>
  <c r="AC699" i="10"/>
  <c r="AF694" i="10"/>
  <c r="N692" i="10"/>
  <c r="BF685" i="10"/>
  <c r="BI683" i="10"/>
  <c r="T683" i="10"/>
  <c r="BN683" i="10" s="1"/>
  <c r="AB647" i="10"/>
  <c r="H617" i="10"/>
  <c r="BB610" i="10"/>
  <c r="Q608" i="10"/>
  <c r="BA606" i="10"/>
  <c r="AX604" i="10"/>
  <c r="AP600" i="10"/>
  <c r="AN599" i="10"/>
  <c r="T596" i="10"/>
  <c r="BN596" i="10" s="1"/>
  <c r="Y584" i="10"/>
  <c r="AZ578" i="10"/>
  <c r="V578" i="10"/>
  <c r="AG571" i="10"/>
  <c r="AK558" i="10"/>
  <c r="AS556" i="10"/>
  <c r="M556" i="10"/>
  <c r="BL556" i="10" s="1"/>
  <c r="K554" i="10"/>
  <c r="AK539" i="10"/>
  <c r="AT536" i="10"/>
  <c r="AD511" i="10"/>
  <c r="W496" i="10"/>
  <c r="AZ494" i="10"/>
  <c r="BW494" i="10" s="1"/>
  <c r="BG482" i="10"/>
  <c r="BF478" i="10"/>
  <c r="AR478" i="10"/>
  <c r="W478" i="10"/>
  <c r="AW474" i="10"/>
  <c r="BA457" i="10"/>
  <c r="AU455" i="10"/>
  <c r="AQ452" i="10"/>
  <c r="AO450" i="10"/>
  <c r="BT450" i="10" s="1"/>
  <c r="BC442" i="10"/>
  <c r="BX442" i="10" s="1"/>
  <c r="U442" i="10"/>
  <c r="R425" i="10"/>
  <c r="AF414" i="10"/>
  <c r="AZ397" i="10"/>
  <c r="AT395" i="10"/>
  <c r="AN385" i="10"/>
  <c r="BA380" i="10"/>
  <c r="AC380" i="10"/>
  <c r="AP375" i="10"/>
  <c r="AZ374" i="10"/>
  <c r="AT373" i="10"/>
  <c r="AK365" i="10"/>
  <c r="Q363" i="10"/>
  <c r="M361" i="10"/>
  <c r="BL361" i="10" s="1"/>
  <c r="BA344" i="10"/>
  <c r="J344" i="10"/>
  <c r="O339" i="10"/>
  <c r="AU338" i="10"/>
  <c r="AH335" i="10"/>
  <c r="BR335" i="10" s="1"/>
  <c r="BF225" i="10"/>
  <c r="AP204" i="10"/>
  <c r="AQ187" i="10"/>
  <c r="Y155" i="10"/>
  <c r="BI155" i="10"/>
  <c r="Z46" i="10"/>
  <c r="AK46" i="10"/>
  <c r="N768" i="10"/>
  <c r="BH758" i="10"/>
  <c r="N758" i="10"/>
  <c r="BE734" i="10"/>
  <c r="BF719" i="10"/>
  <c r="R699" i="10"/>
  <c r="H687" i="10"/>
  <c r="R685" i="10"/>
  <c r="BF683" i="10"/>
  <c r="J683" i="10"/>
  <c r="U675" i="10"/>
  <c r="BA663" i="10"/>
  <c r="AK638" i="10"/>
  <c r="M633" i="10"/>
  <c r="BL633" i="10" s="1"/>
  <c r="Y606" i="10"/>
  <c r="AJ600" i="10"/>
  <c r="Z599" i="10"/>
  <c r="J584" i="10"/>
  <c r="AU578" i="10"/>
  <c r="T578" i="10"/>
  <c r="BN578" i="10" s="1"/>
  <c r="AA571" i="10"/>
  <c r="BP571" i="10" s="1"/>
  <c r="AG558" i="10"/>
  <c r="AQ556" i="10"/>
  <c r="G556" i="10"/>
  <c r="BI544" i="10"/>
  <c r="AE539" i="10"/>
  <c r="AS494" i="10"/>
  <c r="BE478" i="10"/>
  <c r="AQ478" i="10"/>
  <c r="M478" i="10"/>
  <c r="BL478" i="10" s="1"/>
  <c r="AO474" i="10"/>
  <c r="BT474" i="10" s="1"/>
  <c r="AN455" i="10"/>
  <c r="AD452" i="10"/>
  <c r="AE450" i="10"/>
  <c r="BA442" i="10"/>
  <c r="H442" i="10"/>
  <c r="M425" i="10"/>
  <c r="BL425" i="10" s="1"/>
  <c r="AE395" i="10"/>
  <c r="AZ380" i="10"/>
  <c r="AA380" i="10"/>
  <c r="BP380" i="10" s="1"/>
  <c r="AG375" i="10"/>
  <c r="AR374" i="10"/>
  <c r="AK373" i="10"/>
  <c r="T365" i="10"/>
  <c r="BN365" i="10" s="1"/>
  <c r="BA356" i="10"/>
  <c r="AE349" i="10"/>
  <c r="AS344" i="10"/>
  <c r="O342" i="10"/>
  <c r="AM338" i="10"/>
  <c r="AP324" i="10"/>
  <c r="AX312" i="10"/>
  <c r="BD301" i="10"/>
  <c r="AJ301" i="10"/>
  <c r="Z295" i="10"/>
  <c r="BF293" i="10"/>
  <c r="BI283" i="10"/>
  <c r="AH272" i="10"/>
  <c r="BR272" i="10" s="1"/>
  <c r="BC261" i="10"/>
  <c r="BX261" i="10" s="1"/>
  <c r="Y261" i="10"/>
  <c r="AX225" i="10"/>
  <c r="AJ213" i="10"/>
  <c r="AG208" i="10"/>
  <c r="J205" i="10"/>
  <c r="AH204" i="10"/>
  <c r="BR204" i="10" s="1"/>
  <c r="AQ201" i="10"/>
  <c r="AR193" i="10"/>
  <c r="X190" i="10"/>
  <c r="AF189" i="10"/>
  <c r="AI187" i="10"/>
  <c r="AD163" i="10"/>
  <c r="AA93" i="10"/>
  <c r="BP93" i="10" s="1"/>
  <c r="R93" i="10"/>
  <c r="BG93" i="10"/>
  <c r="BY93" i="10" s="1"/>
  <c r="Q48" i="10"/>
  <c r="AC48" i="10"/>
  <c r="Y809" i="10"/>
  <c r="O796" i="10"/>
  <c r="AJ762" i="10"/>
  <c r="BB758" i="10"/>
  <c r="AT754" i="10"/>
  <c r="AD754" i="10"/>
  <c r="Q754" i="10"/>
  <c r="AZ735" i="10"/>
  <c r="AN726" i="10"/>
  <c r="P725" i="10"/>
  <c r="AS711" i="10"/>
  <c r="AB694" i="10"/>
  <c r="BH688" i="10"/>
  <c r="BA683" i="10"/>
  <c r="AG663" i="10"/>
  <c r="AG638" i="10"/>
  <c r="BC634" i="10"/>
  <c r="BX634" i="10" s="1"/>
  <c r="AA600" i="10"/>
  <c r="BP600" i="10" s="1"/>
  <c r="W599" i="10"/>
  <c r="AH587" i="10"/>
  <c r="BR587" i="10" s="1"/>
  <c r="K581" i="10"/>
  <c r="AT578" i="10"/>
  <c r="BI571" i="10"/>
  <c r="AJ556" i="10"/>
  <c r="AC539" i="10"/>
  <c r="AQ536" i="10"/>
  <c r="BC530" i="10"/>
  <c r="BX530" i="10" s="1"/>
  <c r="BC478" i="10"/>
  <c r="BX478" i="10" s="1"/>
  <c r="AO478" i="10"/>
  <c r="BT478" i="10" s="1"/>
  <c r="AY380" i="10"/>
  <c r="U380" i="10"/>
  <c r="AK338" i="10"/>
  <c r="BF298" i="10"/>
  <c r="AT293" i="10"/>
  <c r="AM225" i="10"/>
  <c r="BF221" i="10"/>
  <c r="AF204" i="10"/>
  <c r="AB187" i="10"/>
  <c r="AE169" i="10"/>
  <c r="AQ169" i="10"/>
  <c r="AR152" i="10"/>
  <c r="AY152" i="10"/>
  <c r="BG144" i="10"/>
  <c r="AT77" i="10"/>
  <c r="AI77" i="10"/>
  <c r="AY70" i="10"/>
  <c r="AU70" i="10"/>
  <c r="AZ70" i="10"/>
  <c r="N52" i="10"/>
  <c r="AH52" i="10"/>
  <c r="BR52" i="10" s="1"/>
  <c r="I52" i="10"/>
  <c r="AX52" i="10"/>
  <c r="J52" i="10"/>
  <c r="BE52" i="10"/>
  <c r="T52" i="10"/>
  <c r="BN52" i="10" s="1"/>
  <c r="BF52" i="10"/>
  <c r="Z52" i="10"/>
  <c r="BH52" i="10"/>
  <c r="T28" i="10"/>
  <c r="BN28" i="10" s="1"/>
  <c r="AO28" i="10"/>
  <c r="BT28" i="10" s="1"/>
  <c r="BF28" i="10"/>
  <c r="AN735" i="10"/>
  <c r="AU716" i="10"/>
  <c r="AJ688" i="10"/>
  <c r="AG634" i="10"/>
  <c r="AK625" i="10"/>
  <c r="M539" i="10"/>
  <c r="BL539" i="10" s="1"/>
  <c r="BC534" i="10"/>
  <c r="BX534" i="10" s="1"/>
  <c r="AR530" i="10"/>
  <c r="AB391" i="10"/>
  <c r="AX380" i="10"/>
  <c r="R380" i="10"/>
  <c r="Q375" i="10"/>
  <c r="X374" i="10"/>
  <c r="BF363" i="10"/>
  <c r="BE361" i="10"/>
  <c r="AH344" i="10"/>
  <c r="BR344" i="10" s="1"/>
  <c r="Z338" i="10"/>
  <c r="AF324" i="10"/>
  <c r="BC320" i="10"/>
  <c r="BX320" i="10" s="1"/>
  <c r="AP312" i="10"/>
  <c r="AZ301" i="10"/>
  <c r="BW301" i="10" s="1"/>
  <c r="AD301" i="10"/>
  <c r="AT298" i="10"/>
  <c r="AH293" i="10"/>
  <c r="BR293" i="10" s="1"/>
  <c r="BC283" i="10"/>
  <c r="BX283" i="10" s="1"/>
  <c r="BD256" i="10"/>
  <c r="AI225" i="10"/>
  <c r="AK221" i="10"/>
  <c r="W204" i="10"/>
  <c r="BG199" i="10"/>
  <c r="O190" i="10"/>
  <c r="BG187" i="10"/>
  <c r="AA187" i="10"/>
  <c r="BP187" i="10" s="1"/>
  <c r="BD149" i="10"/>
  <c r="BA149" i="10"/>
  <c r="W149" i="10"/>
  <c r="AE149" i="10"/>
  <c r="AT149" i="10"/>
  <c r="AF142" i="10"/>
  <c r="AI142" i="10"/>
  <c r="BH142" i="10"/>
  <c r="N115" i="10"/>
  <c r="AA115" i="10"/>
  <c r="BP115" i="10" s="1"/>
  <c r="AY115" i="10"/>
  <c r="AL115" i="10"/>
  <c r="K115" i="10"/>
  <c r="AM115" i="10"/>
  <c r="O115" i="10"/>
  <c r="AU115" i="10"/>
  <c r="Q115" i="10"/>
  <c r="AW115" i="10"/>
  <c r="BG105" i="10"/>
  <c r="AB95" i="10"/>
  <c r="AW95" i="10"/>
  <c r="M95" i="10"/>
  <c r="BL95" i="10" s="1"/>
  <c r="U95" i="10"/>
  <c r="Z95" i="10"/>
  <c r="AO95" i="10"/>
  <c r="BT95" i="10" s="1"/>
  <c r="T778" i="10"/>
  <c r="BN778" i="10" s="1"/>
  <c r="AZ774" i="10"/>
  <c r="AS758" i="10"/>
  <c r="Z755" i="10"/>
  <c r="AN754" i="10"/>
  <c r="AB754" i="10"/>
  <c r="N754" i="10"/>
  <c r="J746" i="10"/>
  <c r="AC735" i="10"/>
  <c r="AG716" i="10"/>
  <c r="AC711" i="10"/>
  <c r="AV694" i="10"/>
  <c r="BV694" i="10" s="1"/>
  <c r="R694" i="10"/>
  <c r="AV693" i="10"/>
  <c r="BV693" i="10" s="1"/>
  <c r="AB692" i="10"/>
  <c r="AJ691" i="10"/>
  <c r="AF688" i="10"/>
  <c r="AP683" i="10"/>
  <c r="AE634" i="10"/>
  <c r="Y625" i="10"/>
  <c r="BI589" i="10"/>
  <c r="AO578" i="10"/>
  <c r="BT578" i="10" s="1"/>
  <c r="BG556" i="10"/>
  <c r="BY556" i="10" s="1"/>
  <c r="AE556" i="10"/>
  <c r="BI539" i="10"/>
  <c r="J539" i="10"/>
  <c r="Y536" i="10"/>
  <c r="AY534" i="10"/>
  <c r="AP530" i="10"/>
  <c r="AX510" i="10"/>
  <c r="AK508" i="10"/>
  <c r="AX506" i="10"/>
  <c r="Z494" i="10"/>
  <c r="AY478" i="10"/>
  <c r="AI478" i="10"/>
  <c r="U458" i="10"/>
  <c r="AM442" i="10"/>
  <c r="AO436" i="10"/>
  <c r="BT436" i="10" s="1"/>
  <c r="AZ425" i="10"/>
  <c r="AH425" i="10"/>
  <c r="BR425" i="10" s="1"/>
  <c r="M398" i="10"/>
  <c r="BL398" i="10" s="1"/>
  <c r="AC396" i="10"/>
  <c r="W391" i="10"/>
  <c r="AQ380" i="10"/>
  <c r="P380" i="10"/>
  <c r="R378" i="10"/>
  <c r="G375" i="10"/>
  <c r="P374" i="10"/>
  <c r="BE365" i="10"/>
  <c r="AW363" i="10"/>
  <c r="AT361" i="10"/>
  <c r="AF344" i="10"/>
  <c r="BB343" i="10"/>
  <c r="X338" i="10"/>
  <c r="AG334" i="10"/>
  <c r="BI324" i="10"/>
  <c r="AC324" i="10"/>
  <c r="AC320" i="10"/>
  <c r="AK312" i="10"/>
  <c r="AV301" i="10"/>
  <c r="BV301" i="10" s="1"/>
  <c r="AB301" i="10"/>
  <c r="AH298" i="10"/>
  <c r="BR298" i="10" s="1"/>
  <c r="Z293" i="10"/>
  <c r="BC291" i="10"/>
  <c r="BX291" i="10" s="1"/>
  <c r="BA283" i="10"/>
  <c r="AC256" i="10"/>
  <c r="Y225" i="10"/>
  <c r="Y221" i="10"/>
  <c r="U204" i="10"/>
  <c r="BI190" i="10"/>
  <c r="BF187" i="10"/>
  <c r="M187" i="10"/>
  <c r="BL187" i="10" s="1"/>
  <c r="BH185" i="10"/>
  <c r="X176" i="10"/>
  <c r="K176" i="10"/>
  <c r="AL176" i="10"/>
  <c r="BS176" i="10" s="1"/>
  <c r="G163" i="10"/>
  <c r="P163" i="10"/>
  <c r="AN163" i="10"/>
  <c r="AO163" i="10"/>
  <c r="BT163" i="10" s="1"/>
  <c r="BA163" i="10"/>
  <c r="BA105" i="10"/>
  <c r="AB97" i="10"/>
  <c r="BA97" i="10"/>
  <c r="N53" i="10"/>
  <c r="X53" i="10"/>
  <c r="AV53" i="10"/>
  <c r="BV53" i="10" s="1"/>
  <c r="I53" i="10"/>
  <c r="AK53" i="10"/>
  <c r="BI53" i="10"/>
  <c r="M53" i="10"/>
  <c r="BL53" i="10" s="1"/>
  <c r="AN53" i="10"/>
  <c r="P53" i="10"/>
  <c r="AO53" i="10"/>
  <c r="BT53" i="10" s="1"/>
  <c r="U53" i="10"/>
  <c r="AS53" i="10"/>
  <c r="BI809" i="10"/>
  <c r="Y807" i="10"/>
  <c r="AR799" i="10"/>
  <c r="T774" i="10"/>
  <c r="BN774" i="10" s="1"/>
  <c r="AR758" i="10"/>
  <c r="Z754" i="10"/>
  <c r="J754" i="10"/>
  <c r="AK746" i="10"/>
  <c r="M735" i="10"/>
  <c r="BL735" i="10" s="1"/>
  <c r="R716" i="10"/>
  <c r="U711" i="10"/>
  <c r="N694" i="10"/>
  <c r="AT693" i="10"/>
  <c r="AF691" i="10"/>
  <c r="H688" i="10"/>
  <c r="AJ683" i="10"/>
  <c r="Q638" i="10"/>
  <c r="AD634" i="10"/>
  <c r="O625" i="10"/>
  <c r="BH596" i="10"/>
  <c r="AD595" i="10"/>
  <c r="J589" i="10"/>
  <c r="BB584" i="10"/>
  <c r="AD578" i="10"/>
  <c r="BC577" i="10"/>
  <c r="BX577" i="10" s="1"/>
  <c r="BC571" i="10"/>
  <c r="BX571" i="10" s="1"/>
  <c r="BE556" i="10"/>
  <c r="Y556" i="10"/>
  <c r="BF539" i="10"/>
  <c r="G539" i="10"/>
  <c r="W534" i="10"/>
  <c r="AG530" i="10"/>
  <c r="AI504" i="10"/>
  <c r="BI478" i="10"/>
  <c r="AX478" i="10"/>
  <c r="AG478" i="10"/>
  <c r="AF442" i="10"/>
  <c r="AF426" i="10"/>
  <c r="AK380" i="10"/>
  <c r="K380" i="10"/>
  <c r="BA365" i="10"/>
  <c r="AE363" i="10"/>
  <c r="AL361" i="10"/>
  <c r="BE357" i="10"/>
  <c r="BG349" i="10"/>
  <c r="X344" i="10"/>
  <c r="AU343" i="10"/>
  <c r="BD339" i="10"/>
  <c r="BH338" i="10"/>
  <c r="M338" i="10"/>
  <c r="BL338" i="10" s="1"/>
  <c r="BD324" i="10"/>
  <c r="X324" i="10"/>
  <c r="P312" i="10"/>
  <c r="AN310" i="10"/>
  <c r="AC303" i="10"/>
  <c r="AS301" i="10"/>
  <c r="W301" i="10"/>
  <c r="AW283" i="10"/>
  <c r="AN261" i="10"/>
  <c r="Q256" i="10"/>
  <c r="AV239" i="10"/>
  <c r="BV239" i="10" s="1"/>
  <c r="P225" i="10"/>
  <c r="R221" i="10"/>
  <c r="BD204" i="10"/>
  <c r="R204" i="10"/>
  <c r="AP194" i="10"/>
  <c r="AO192" i="10"/>
  <c r="BT192" i="10" s="1"/>
  <c r="BA187" i="10"/>
  <c r="K187" i="10"/>
  <c r="R166" i="10"/>
  <c r="AY166" i="10"/>
  <c r="I166" i="10"/>
  <c r="AM166" i="10"/>
  <c r="BI164" i="10"/>
  <c r="AQ164" i="10"/>
  <c r="AZ164" i="10"/>
  <c r="AB144" i="10"/>
  <c r="AV144" i="10"/>
  <c r="BV144" i="10" s="1"/>
  <c r="P144" i="10"/>
  <c r="T144" i="10"/>
  <c r="BN144" i="10" s="1"/>
  <c r="AC144" i="10"/>
  <c r="AP144" i="10"/>
  <c r="X90" i="10"/>
  <c r="M90" i="10"/>
  <c r="BL90" i="10" s="1"/>
  <c r="BC90" i="10"/>
  <c r="BX90" i="10" s="1"/>
  <c r="BD53" i="10"/>
  <c r="AJ758" i="10"/>
  <c r="AL754" i="10"/>
  <c r="X754" i="10"/>
  <c r="BH725" i="10"/>
  <c r="AV724" i="10"/>
  <c r="BV724" i="10" s="1"/>
  <c r="BI711" i="10"/>
  <c r="N711" i="10"/>
  <c r="AP701" i="10"/>
  <c r="AO694" i="10"/>
  <c r="BT694" i="10" s="1"/>
  <c r="M694" i="10"/>
  <c r="BL694" i="10" s="1"/>
  <c r="AB683" i="10"/>
  <c r="BA671" i="10"/>
  <c r="BA638" i="10"/>
  <c r="O638" i="10"/>
  <c r="BG600" i="10"/>
  <c r="BC599" i="10"/>
  <c r="BX599" i="10" s="1"/>
  <c r="AZ596" i="10"/>
  <c r="AZ584" i="10"/>
  <c r="BW584" i="10" s="1"/>
  <c r="BI578" i="10"/>
  <c r="AC578" i="10"/>
  <c r="AY571" i="10"/>
  <c r="BC558" i="10"/>
  <c r="BX558" i="10" s="1"/>
  <c r="BB556" i="10"/>
  <c r="AX539" i="10"/>
  <c r="BH478" i="10"/>
  <c r="AW478" i="10"/>
  <c r="AE478" i="10"/>
  <c r="AJ380" i="10"/>
  <c r="AR365" i="10"/>
  <c r="Z363" i="10"/>
  <c r="AB361" i="10"/>
  <c r="BG344" i="10"/>
  <c r="W344" i="10"/>
  <c r="BF338" i="10"/>
  <c r="BA324" i="10"/>
  <c r="U324" i="10"/>
  <c r="AR301" i="10"/>
  <c r="N301" i="10"/>
  <c r="AM283" i="10"/>
  <c r="AV266" i="10"/>
  <c r="BV266" i="10" s="1"/>
  <c r="AK239" i="10"/>
  <c r="AT213" i="10"/>
  <c r="BE208" i="10"/>
  <c r="BC204" i="10"/>
  <c r="BX204" i="10" s="1"/>
  <c r="AZ190" i="10"/>
  <c r="AM170" i="10"/>
  <c r="BC170" i="10"/>
  <c r="BX170" i="10" s="1"/>
  <c r="AR52" i="10"/>
  <c r="O187" i="10"/>
  <c r="Y187" i="10"/>
  <c r="H187" i="10"/>
  <c r="AM187" i="10"/>
  <c r="U187" i="10"/>
  <c r="H185" i="10"/>
  <c r="AY185" i="10"/>
  <c r="V175" i="10"/>
  <c r="P175" i="10"/>
  <c r="AU125" i="10"/>
  <c r="BC125" i="10"/>
  <c r="BX125" i="10" s="1"/>
  <c r="BI125" i="10"/>
  <c r="J105" i="10"/>
  <c r="AS105" i="10"/>
  <c r="P105" i="10"/>
  <c r="U105" i="10"/>
  <c r="X105" i="10"/>
  <c r="AK105" i="10"/>
  <c r="BA96" i="10"/>
  <c r="U96" i="10"/>
  <c r="AC96" i="10"/>
  <c r="AV96" i="10"/>
  <c r="BV96" i="10" s="1"/>
  <c r="W157" i="10"/>
  <c r="BA116" i="10"/>
  <c r="BC29" i="10"/>
  <c r="BX29" i="10" s="1"/>
  <c r="N17" i="10"/>
  <c r="AQ14" i="10"/>
  <c r="V14" i="10"/>
  <c r="BB11" i="10"/>
  <c r="AA11" i="10"/>
  <c r="BP11" i="10" s="1"/>
  <c r="AA41" i="10"/>
  <c r="BP41" i="10" s="1"/>
  <c r="H41" i="10"/>
  <c r="AU29" i="10"/>
  <c r="M17" i="10"/>
  <c r="BL17" i="10" s="1"/>
  <c r="AM14" i="10"/>
  <c r="Q14" i="10"/>
  <c r="AV11" i="10"/>
  <c r="BV11" i="10" s="1"/>
  <c r="P11" i="10"/>
  <c r="BG91" i="10"/>
  <c r="AR62" i="10"/>
  <c r="X41" i="10"/>
  <c r="AM29" i="10"/>
  <c r="BG14" i="10"/>
  <c r="AL14" i="10"/>
  <c r="N14" i="10"/>
  <c r="AL131" i="10"/>
  <c r="BA91" i="10"/>
  <c r="AI29" i="10"/>
  <c r="BC14" i="10"/>
  <c r="BX14" i="10" s="1"/>
  <c r="AH14" i="10"/>
  <c r="BR14" i="10" s="1"/>
  <c r="M14" i="10"/>
  <c r="BL14" i="10" s="1"/>
  <c r="AX14" i="10"/>
  <c r="AD14" i="10"/>
  <c r="AD157" i="10"/>
  <c r="AH148" i="10"/>
  <c r="BR148" i="10" s="1"/>
  <c r="AS100" i="10"/>
  <c r="AV80" i="10"/>
  <c r="BV80" i="10" s="1"/>
  <c r="Z65" i="10"/>
  <c r="AH41" i="10"/>
  <c r="BR41" i="10" s="1"/>
  <c r="K41" i="10"/>
  <c r="BI29" i="10"/>
  <c r="AT14" i="10"/>
  <c r="W14" i="10"/>
  <c r="BD11" i="10"/>
  <c r="AB11" i="10"/>
  <c r="O736" i="10"/>
  <c r="BF736" i="10"/>
  <c r="G464" i="10"/>
  <c r="AU464" i="10"/>
  <c r="BE464" i="10"/>
  <c r="H464" i="10"/>
  <c r="T464" i="10"/>
  <c r="BN464" i="10" s="1"/>
  <c r="AC464" i="10"/>
  <c r="O1019" i="10"/>
  <c r="R1018" i="10"/>
  <c r="S1017" i="10"/>
  <c r="AI1015" i="10"/>
  <c r="G1015" i="10"/>
  <c r="BH1012" i="10"/>
  <c r="AK1011" i="10"/>
  <c r="AM1009" i="10"/>
  <c r="AT1007" i="10"/>
  <c r="AU1002" i="10"/>
  <c r="O1002" i="10"/>
  <c r="AS995" i="10"/>
  <c r="V995" i="10"/>
  <c r="BD994" i="10"/>
  <c r="AC987" i="10"/>
  <c r="AQ986" i="10"/>
  <c r="AQ985" i="10"/>
  <c r="AQ982" i="10"/>
  <c r="X982" i="10"/>
  <c r="AX979" i="10"/>
  <c r="AC963" i="10"/>
  <c r="AN960" i="10"/>
  <c r="AU958" i="10"/>
  <c r="AR954" i="10"/>
  <c r="T954" i="10"/>
  <c r="BN954" i="10" s="1"/>
  <c r="BC953" i="10"/>
  <c r="BX953" i="10" s="1"/>
  <c r="AY950" i="10"/>
  <c r="AF950" i="10"/>
  <c r="K950" i="10"/>
  <c r="BB948" i="10"/>
  <c r="H948" i="10"/>
  <c r="AX947" i="10"/>
  <c r="AV946" i="10"/>
  <c r="BV946" i="10" s="1"/>
  <c r="V946" i="10"/>
  <c r="Y942" i="10"/>
  <c r="U940" i="10"/>
  <c r="Y936" i="10"/>
  <c r="AN934" i="10"/>
  <c r="W934" i="10"/>
  <c r="X928" i="10"/>
  <c r="BF922" i="10"/>
  <c r="AO922" i="10"/>
  <c r="BT922" i="10" s="1"/>
  <c r="Z922" i="10"/>
  <c r="I922" i="10"/>
  <c r="AM917" i="10"/>
  <c r="AJ907" i="10"/>
  <c r="AZ898" i="10"/>
  <c r="AA898" i="10"/>
  <c r="BP898" i="10" s="1"/>
  <c r="K888" i="10"/>
  <c r="BA874" i="10"/>
  <c r="AJ866" i="10"/>
  <c r="AW853" i="10"/>
  <c r="AW819" i="10"/>
  <c r="AN809" i="10"/>
  <c r="H809" i="10"/>
  <c r="AX802" i="10"/>
  <c r="AL794" i="10"/>
  <c r="AK788" i="10"/>
  <c r="O772" i="10"/>
  <c r="BC762" i="10"/>
  <c r="BX762" i="10" s="1"/>
  <c r="Z762" i="10"/>
  <c r="AY751" i="10"/>
  <c r="AK751" i="10"/>
  <c r="AZ748" i="10"/>
  <c r="AO734" i="10"/>
  <c r="BT734" i="10" s="1"/>
  <c r="BI732" i="10"/>
  <c r="AS719" i="10"/>
  <c r="K704" i="10"/>
  <c r="AM704" i="10"/>
  <c r="M704" i="10"/>
  <c r="BL704" i="10" s="1"/>
  <c r="AO704" i="10"/>
  <c r="BT704" i="10" s="1"/>
  <c r="R704" i="10"/>
  <c r="AV704" i="10"/>
  <c r="BV704" i="10" s="1"/>
  <c r="W704" i="10"/>
  <c r="BB704" i="10"/>
  <c r="AB704" i="10"/>
  <c r="BE704" i="10"/>
  <c r="P674" i="10"/>
  <c r="AK674" i="10"/>
  <c r="J616" i="10"/>
  <c r="AK616" i="10"/>
  <c r="AE595" i="10"/>
  <c r="BD595" i="10"/>
  <c r="O595" i="10"/>
  <c r="AN595" i="10"/>
  <c r="P595" i="10"/>
  <c r="AP595" i="10"/>
  <c r="R595" i="10"/>
  <c r="AS595" i="10"/>
  <c r="AC595" i="10"/>
  <c r="BB595" i="10"/>
  <c r="U591" i="10"/>
  <c r="P591" i="10"/>
  <c r="R591" i="10"/>
  <c r="AJ560" i="10"/>
  <c r="AL560" i="10"/>
  <c r="H542" i="10"/>
  <c r="Z542" i="10"/>
  <c r="AY542" i="10"/>
  <c r="AB542" i="10"/>
  <c r="BA542" i="10"/>
  <c r="M542" i="10"/>
  <c r="BL542" i="10" s="1"/>
  <c r="AJ542" i="10"/>
  <c r="BI542" i="10"/>
  <c r="N542" i="10"/>
  <c r="AK542" i="10"/>
  <c r="Q542" i="10"/>
  <c r="AP542" i="10"/>
  <c r="M510" i="10"/>
  <c r="BL510" i="10" s="1"/>
  <c r="W510" i="10"/>
  <c r="BG510" i="10"/>
  <c r="AA510" i="10"/>
  <c r="BP510" i="10" s="1"/>
  <c r="AG510" i="10"/>
  <c r="AT510" i="10"/>
  <c r="AY510" i="10"/>
  <c r="O494" i="10"/>
  <c r="H484" i="10"/>
  <c r="AW484" i="10"/>
  <c r="H474" i="10"/>
  <c r="W474" i="10"/>
  <c r="AM474" i="10"/>
  <c r="BB474" i="10"/>
  <c r="M474" i="10"/>
  <c r="BL474" i="10" s="1"/>
  <c r="AC474" i="10"/>
  <c r="AP474" i="10"/>
  <c r="BF474" i="10"/>
  <c r="N474" i="10"/>
  <c r="AD474" i="10"/>
  <c r="AS474" i="10"/>
  <c r="BG474" i="10"/>
  <c r="R474" i="10"/>
  <c r="AE474" i="10"/>
  <c r="BQ474" i="10" s="1"/>
  <c r="AU474" i="10"/>
  <c r="BH474" i="10"/>
  <c r="U474" i="10"/>
  <c r="AJ474" i="10"/>
  <c r="AX474" i="10"/>
  <c r="Y471" i="10"/>
  <c r="Y467" i="10"/>
  <c r="W467" i="10"/>
  <c r="AQ454" i="10"/>
  <c r="AC435" i="10"/>
  <c r="I435" i="10"/>
  <c r="Y435" i="10"/>
  <c r="AX435" i="10"/>
  <c r="T384" i="10"/>
  <c r="BN384" i="10" s="1"/>
  <c r="M369" i="10"/>
  <c r="BL369" i="10" s="1"/>
  <c r="AS369" i="10"/>
  <c r="N364" i="10"/>
  <c r="AR364" i="10"/>
  <c r="N353" i="10"/>
  <c r="AB353" i="10"/>
  <c r="AR353" i="10"/>
  <c r="AS343" i="10"/>
  <c r="AV332" i="10"/>
  <c r="BV332" i="10" s="1"/>
  <c r="AH332" i="10"/>
  <c r="BR332" i="10" s="1"/>
  <c r="AQ332" i="10"/>
  <c r="BF332" i="10"/>
  <c r="AX314" i="10"/>
  <c r="U312" i="10"/>
  <c r="AI312" i="10"/>
  <c r="AW312" i="10"/>
  <c r="BI312" i="10"/>
  <c r="J312" i="10"/>
  <c r="Y312" i="10"/>
  <c r="AM312" i="10"/>
  <c r="AY312" i="10"/>
  <c r="M312" i="10"/>
  <c r="BL312" i="10" s="1"/>
  <c r="Z312" i="10"/>
  <c r="AN312" i="10"/>
  <c r="BA312" i="10"/>
  <c r="O312" i="10"/>
  <c r="AA312" i="10"/>
  <c r="BP312" i="10" s="1"/>
  <c r="AO312" i="10"/>
  <c r="BT312" i="10" s="1"/>
  <c r="BD312" i="10"/>
  <c r="Q312" i="10"/>
  <c r="AE312" i="10"/>
  <c r="AU312" i="10"/>
  <c r="BF312" i="10"/>
  <c r="AT285" i="10"/>
  <c r="Y186" i="10"/>
  <c r="AI186" i="10"/>
  <c r="K732" i="10"/>
  <c r="T732" i="10"/>
  <c r="BN732" i="10" s="1"/>
  <c r="AJ732" i="10"/>
  <c r="AX732" i="10"/>
  <c r="H732" i="10"/>
  <c r="X732" i="10"/>
  <c r="AO732" i="10"/>
  <c r="BT732" i="10" s="1"/>
  <c r="BE732" i="10"/>
  <c r="I732" i="10"/>
  <c r="Z732" i="10"/>
  <c r="AS732" i="10"/>
  <c r="BH732" i="10"/>
  <c r="N732" i="10"/>
  <c r="AF732" i="10"/>
  <c r="AU732" i="10"/>
  <c r="G689" i="10"/>
  <c r="AF689" i="10"/>
  <c r="AJ689" i="10"/>
  <c r="AR689" i="10"/>
  <c r="BI689" i="10"/>
  <c r="AI449" i="10"/>
  <c r="BA449" i="10"/>
  <c r="K449" i="10"/>
  <c r="T449" i="10"/>
  <c r="BN449" i="10" s="1"/>
  <c r="AO449" i="10"/>
  <c r="BT449" i="10" s="1"/>
  <c r="AY1011" i="10"/>
  <c r="AZ995" i="10"/>
  <c r="L1019" i="10"/>
  <c r="R1017" i="10"/>
  <c r="AX1013" i="10"/>
  <c r="AG1012" i="10"/>
  <c r="AJ1011" i="10"/>
  <c r="AJ1009" i="10"/>
  <c r="AJ1007" i="10"/>
  <c r="AR1005" i="10"/>
  <c r="AN1002" i="10"/>
  <c r="H1002" i="10"/>
  <c r="AP995" i="10"/>
  <c r="U995" i="10"/>
  <c r="AN994" i="10"/>
  <c r="BE992" i="10"/>
  <c r="N987" i="10"/>
  <c r="AK986" i="10"/>
  <c r="AH985" i="10"/>
  <c r="BR985" i="10" s="1"/>
  <c r="BI982" i="10"/>
  <c r="AP982" i="10"/>
  <c r="U982" i="10"/>
  <c r="AL979" i="10"/>
  <c r="O963" i="10"/>
  <c r="X960" i="10"/>
  <c r="Z958" i="10"/>
  <c r="AN954" i="10"/>
  <c r="R954" i="10"/>
  <c r="AV950" i="10"/>
  <c r="BV950" i="10" s="1"/>
  <c r="AC950" i="10"/>
  <c r="AZ948" i="10"/>
  <c r="BW948" i="10" s="1"/>
  <c r="AQ946" i="10"/>
  <c r="R946" i="10"/>
  <c r="M936" i="10"/>
  <c r="BL936" i="10" s="1"/>
  <c r="AM934" i="10"/>
  <c r="T934" i="10"/>
  <c r="BN934" i="10" s="1"/>
  <c r="U928" i="10"/>
  <c r="BE922" i="10"/>
  <c r="AN922" i="10"/>
  <c r="Y922" i="10"/>
  <c r="H922" i="10"/>
  <c r="AG917" i="10"/>
  <c r="BI907" i="10"/>
  <c r="Y907" i="10"/>
  <c r="AY898" i="10"/>
  <c r="Y898" i="10"/>
  <c r="AI874" i="10"/>
  <c r="U868" i="10"/>
  <c r="AU819" i="10"/>
  <c r="AG809" i="10"/>
  <c r="AU802" i="10"/>
  <c r="AG794" i="10"/>
  <c r="AC788" i="10"/>
  <c r="V786" i="10"/>
  <c r="N772" i="10"/>
  <c r="BA762" i="10"/>
  <c r="W762" i="10"/>
  <c r="K758" i="10"/>
  <c r="G758" i="10"/>
  <c r="I758" i="10"/>
  <c r="AF758" i="10"/>
  <c r="P758" i="10"/>
  <c r="H738" i="10"/>
  <c r="AF738" i="10"/>
  <c r="BD732" i="10"/>
  <c r="W732" i="10"/>
  <c r="AF719" i="10"/>
  <c r="K700" i="10"/>
  <c r="AO700" i="10"/>
  <c r="BT700" i="10" s="1"/>
  <c r="BD700" i="10"/>
  <c r="BF700" i="10"/>
  <c r="AG682" i="10"/>
  <c r="BI682" i="10"/>
  <c r="H682" i="10"/>
  <c r="X682" i="10"/>
  <c r="BO682" i="10" s="1"/>
  <c r="AJ682" i="10"/>
  <c r="I667" i="10"/>
  <c r="AZ667" i="10"/>
  <c r="BA667" i="10"/>
  <c r="BA664" i="10"/>
  <c r="U647" i="10"/>
  <c r="AP647" i="10"/>
  <c r="R647" i="10"/>
  <c r="AX647" i="10"/>
  <c r="T647" i="10"/>
  <c r="BN647" i="10" s="1"/>
  <c r="AZ647" i="10"/>
  <c r="Z647" i="10"/>
  <c r="BF647" i="10"/>
  <c r="AH647" i="10"/>
  <c r="BR647" i="10" s="1"/>
  <c r="P607" i="10"/>
  <c r="R607" i="10"/>
  <c r="V607" i="10"/>
  <c r="AN607" i="10"/>
  <c r="BC595" i="10"/>
  <c r="BX595" i="10" s="1"/>
  <c r="AQ592" i="10"/>
  <c r="AA588" i="10"/>
  <c r="BP588" i="10" s="1"/>
  <c r="M585" i="10"/>
  <c r="BL585" i="10" s="1"/>
  <c r="BA585" i="10"/>
  <c r="AK557" i="10"/>
  <c r="BB557" i="10"/>
  <c r="M529" i="10"/>
  <c r="BL529" i="10" s="1"/>
  <c r="BD529" i="10"/>
  <c r="U529" i="10"/>
  <c r="Y529" i="10"/>
  <c r="AE529" i="10"/>
  <c r="AL474" i="10"/>
  <c r="W461" i="10"/>
  <c r="AS461" i="10"/>
  <c r="AE454" i="10"/>
  <c r="U446" i="10"/>
  <c r="AS446" i="10"/>
  <c r="AV432" i="10"/>
  <c r="BV432" i="10" s="1"/>
  <c r="BH405" i="10"/>
  <c r="AO405" i="10"/>
  <c r="BT405" i="10" s="1"/>
  <c r="AA362" i="10"/>
  <c r="BP362" i="10" s="1"/>
  <c r="AY362" i="10"/>
  <c r="R362" i="10"/>
  <c r="Z362" i="10"/>
  <c r="AB362" i="10"/>
  <c r="AP362" i="10"/>
  <c r="AM343" i="10"/>
  <c r="K334" i="10"/>
  <c r="AI334" i="10"/>
  <c r="AV334" i="10"/>
  <c r="BV334" i="10" s="1"/>
  <c r="G334" i="10"/>
  <c r="AW334" i="10"/>
  <c r="O334" i="10"/>
  <c r="BC334" i="10"/>
  <c r="BX334" i="10" s="1"/>
  <c r="AA334" i="10"/>
  <c r="BP334" i="10" s="1"/>
  <c r="BF334" i="10"/>
  <c r="Y316" i="10"/>
  <c r="AV316" i="10"/>
  <c r="BV316" i="10" s="1"/>
  <c r="AP314" i="10"/>
  <c r="AH312" i="10"/>
  <c r="BR312" i="10" s="1"/>
  <c r="Q302" i="10"/>
  <c r="AE302" i="10"/>
  <c r="AP302" i="10"/>
  <c r="BD302" i="10"/>
  <c r="U302" i="10"/>
  <c r="AH302" i="10"/>
  <c r="BR302" i="10" s="1"/>
  <c r="AU302" i="10"/>
  <c r="BF302" i="10"/>
  <c r="G302" i="10"/>
  <c r="X302" i="10"/>
  <c r="AI302" i="10"/>
  <c r="AV302" i="10"/>
  <c r="BV302" i="10" s="1"/>
  <c r="BG302" i="10"/>
  <c r="BY302" i="10" s="1"/>
  <c r="H302" i="10"/>
  <c r="Y302" i="10"/>
  <c r="AK302" i="10"/>
  <c r="AW302" i="10"/>
  <c r="BI302" i="10"/>
  <c r="O302" i="10"/>
  <c r="AA302" i="10"/>
  <c r="BP302" i="10" s="1"/>
  <c r="AN302" i="10"/>
  <c r="AY302" i="10"/>
  <c r="AE300" i="10"/>
  <c r="AI300" i="10"/>
  <c r="AZ300" i="10"/>
  <c r="AQ285" i="10"/>
  <c r="AK282" i="10"/>
  <c r="BH282" i="10"/>
  <c r="BH269" i="10"/>
  <c r="AV264" i="10"/>
  <c r="BV264" i="10" s="1"/>
  <c r="Z264" i="10"/>
  <c r="AJ264" i="10"/>
  <c r="AR264" i="10"/>
  <c r="J646" i="10"/>
  <c r="AF646" i="10"/>
  <c r="AO646" i="10"/>
  <c r="BT646" i="10" s="1"/>
  <c r="AT646" i="10"/>
  <c r="BA986" i="10"/>
  <c r="Y982" i="10"/>
  <c r="AT1013" i="10"/>
  <c r="AB1011" i="10"/>
  <c r="Z1009" i="10"/>
  <c r="AM1002" i="10"/>
  <c r="AM995" i="10"/>
  <c r="O995" i="10"/>
  <c r="W994" i="10"/>
  <c r="G987" i="10"/>
  <c r="AA986" i="10"/>
  <c r="BP986" i="10" s="1"/>
  <c r="J985" i="10"/>
  <c r="BG983" i="10"/>
  <c r="BH982" i="10"/>
  <c r="AN982" i="10"/>
  <c r="P982" i="10"/>
  <c r="BI954" i="10"/>
  <c r="AH954" i="10"/>
  <c r="BR954" i="10" s="1"/>
  <c r="O954" i="10"/>
  <c r="AM946" i="10"/>
  <c r="P946" i="10"/>
  <c r="BD934" i="10"/>
  <c r="AL934" i="10"/>
  <c r="BS934" i="10" s="1"/>
  <c r="O934" i="10"/>
  <c r="BD928" i="10"/>
  <c r="BA922" i="10"/>
  <c r="AL922" i="10"/>
  <c r="U922" i="10"/>
  <c r="T917" i="10"/>
  <c r="BN917" i="10" s="1"/>
  <c r="BH907" i="10"/>
  <c r="X907" i="10"/>
  <c r="AR898" i="10"/>
  <c r="T898" i="10"/>
  <c r="BN898" i="10" s="1"/>
  <c r="Y874" i="10"/>
  <c r="AC819" i="10"/>
  <c r="AG802" i="10"/>
  <c r="AC794" i="10"/>
  <c r="Z788" i="10"/>
  <c r="AG780" i="10"/>
  <c r="N778" i="10"/>
  <c r="BH772" i="10"/>
  <c r="AO770" i="10"/>
  <c r="BT770" i="10" s="1"/>
  <c r="AT762" i="10"/>
  <c r="T762" i="10"/>
  <c r="BN762" i="10" s="1"/>
  <c r="AZ759" i="10"/>
  <c r="BD758" i="10"/>
  <c r="AC758" i="10"/>
  <c r="AF742" i="10"/>
  <c r="BA742" i="10"/>
  <c r="I742" i="10"/>
  <c r="BE742" i="10"/>
  <c r="W742" i="10"/>
  <c r="BB732" i="10"/>
  <c r="U732" i="10"/>
  <c r="M721" i="10"/>
  <c r="BL721" i="10" s="1"/>
  <c r="AK721" i="10"/>
  <c r="AR721" i="10"/>
  <c r="BB721" i="10"/>
  <c r="BC704" i="10"/>
  <c r="BX704" i="10" s="1"/>
  <c r="M603" i="10"/>
  <c r="BL603" i="10" s="1"/>
  <c r="AL603" i="10"/>
  <c r="N587" i="10"/>
  <c r="AT587" i="10"/>
  <c r="BF587" i="10"/>
  <c r="X561" i="10"/>
  <c r="H556" i="10"/>
  <c r="I556" i="10"/>
  <c r="W556" i="10"/>
  <c r="AI556" i="10"/>
  <c r="AW556" i="10"/>
  <c r="BF556" i="10"/>
  <c r="N556" i="10"/>
  <c r="Z556" i="10"/>
  <c r="AM556" i="10"/>
  <c r="AY556" i="10"/>
  <c r="BH556" i="10"/>
  <c r="O556" i="10"/>
  <c r="AA556" i="10"/>
  <c r="BP556" i="10" s="1"/>
  <c r="AO556" i="10"/>
  <c r="BT556" i="10" s="1"/>
  <c r="AZ556" i="10"/>
  <c r="BW556" i="10" s="1"/>
  <c r="BI556" i="10"/>
  <c r="Q556" i="10"/>
  <c r="AD556" i="10"/>
  <c r="AP556" i="10"/>
  <c r="BA556" i="10"/>
  <c r="U556" i="10"/>
  <c r="AG556" i="10"/>
  <c r="AR556" i="10"/>
  <c r="BC556" i="10"/>
  <c r="BX556" i="10" s="1"/>
  <c r="AX542" i="10"/>
  <c r="AA526" i="10"/>
  <c r="BP526" i="10" s="1"/>
  <c r="BC464" i="10"/>
  <c r="BX464" i="10" s="1"/>
  <c r="N457" i="10"/>
  <c r="Y457" i="10"/>
  <c r="AF457" i="10"/>
  <c r="AU457" i="10"/>
  <c r="BE457" i="10"/>
  <c r="BH449" i="10"/>
  <c r="BC434" i="10"/>
  <c r="BX434" i="10" s="1"/>
  <c r="U430" i="10"/>
  <c r="AS430" i="10"/>
  <c r="J391" i="10"/>
  <c r="Y391" i="10"/>
  <c r="AY391" i="10"/>
  <c r="AF391" i="10"/>
  <c r="BC391" i="10"/>
  <c r="BX391" i="10" s="1"/>
  <c r="G391" i="10"/>
  <c r="AI391" i="10"/>
  <c r="BH391" i="10"/>
  <c r="I391" i="10"/>
  <c r="AK391" i="10"/>
  <c r="P391" i="10"/>
  <c r="AR391" i="10"/>
  <c r="AD343" i="10"/>
  <c r="J339" i="10"/>
  <c r="AZ339" i="10"/>
  <c r="T339" i="10"/>
  <c r="BN339" i="10" s="1"/>
  <c r="X339" i="10"/>
  <c r="AF339" i="10"/>
  <c r="AN339" i="10"/>
  <c r="AC312" i="10"/>
  <c r="BI311" i="10"/>
  <c r="AF302" i="10"/>
  <c r="AI285" i="10"/>
  <c r="BA269" i="10"/>
  <c r="Q249" i="10"/>
  <c r="AO249" i="10"/>
  <c r="BT249" i="10" s="1"/>
  <c r="M498" i="10"/>
  <c r="BL498" i="10" s="1"/>
  <c r="AE498" i="10"/>
  <c r="AS498" i="10"/>
  <c r="AT498" i="10"/>
  <c r="H314" i="10"/>
  <c r="P314" i="10"/>
  <c r="AS314" i="10"/>
  <c r="U314" i="10"/>
  <c r="BA314" i="10"/>
  <c r="AC314" i="10"/>
  <c r="BC314" i="10"/>
  <c r="BX314" i="10" s="1"/>
  <c r="AE314" i="10"/>
  <c r="BQ314" i="10" s="1"/>
  <c r="BD314" i="10"/>
  <c r="AO314" i="10"/>
  <c r="BT314" i="10" s="1"/>
  <c r="BF314" i="10"/>
  <c r="AU627" i="10"/>
  <c r="G627" i="10"/>
  <c r="AM627" i="10"/>
  <c r="AC1013" i="10"/>
  <c r="N1011" i="10"/>
  <c r="BI1009" i="10"/>
  <c r="V1009" i="10"/>
  <c r="BI995" i="10"/>
  <c r="AL995" i="10"/>
  <c r="K995" i="10"/>
  <c r="U986" i="10"/>
  <c r="AP983" i="10"/>
  <c r="BF982" i="10"/>
  <c r="AH982" i="10"/>
  <c r="BR982" i="10" s="1"/>
  <c r="N982" i="10"/>
  <c r="BE954" i="10"/>
  <c r="AG954" i="10"/>
  <c r="J954" i="10"/>
  <c r="BI946" i="10"/>
  <c r="AL946" i="10"/>
  <c r="O946" i="10"/>
  <c r="BI944" i="10"/>
  <c r="BB934" i="10"/>
  <c r="AK934" i="10"/>
  <c r="N934" i="10"/>
  <c r="P917" i="10"/>
  <c r="BC907" i="10"/>
  <c r="BX907" i="10" s="1"/>
  <c r="W907" i="10"/>
  <c r="AQ898" i="10"/>
  <c r="K898" i="10"/>
  <c r="Q874" i="10"/>
  <c r="X819" i="10"/>
  <c r="AF802" i="10"/>
  <c r="BI794" i="10"/>
  <c r="U794" i="10"/>
  <c r="BB788" i="10"/>
  <c r="X788" i="10"/>
  <c r="AS762" i="10"/>
  <c r="R762" i="10"/>
  <c r="AX759" i="10"/>
  <c r="K748" i="10"/>
  <c r="BE748" i="10"/>
  <c r="X748" i="10"/>
  <c r="AD748" i="10"/>
  <c r="AX748" i="10"/>
  <c r="BI744" i="10"/>
  <c r="K734" i="10"/>
  <c r="AV734" i="10"/>
  <c r="BV734" i="10" s="1"/>
  <c r="N734" i="10"/>
  <c r="AF734" i="10"/>
  <c r="AV732" i="10"/>
  <c r="BV732" i="10" s="1"/>
  <c r="Q732" i="10"/>
  <c r="AV689" i="10"/>
  <c r="BV689" i="10" s="1"/>
  <c r="AZ684" i="10"/>
  <c r="BW684" i="10" s="1"/>
  <c r="BC646" i="10"/>
  <c r="BX646" i="10" s="1"/>
  <c r="AL595" i="10"/>
  <c r="BS595" i="10" s="1"/>
  <c r="AB552" i="10"/>
  <c r="Q552" i="10"/>
  <c r="BG552" i="10"/>
  <c r="Z552" i="10"/>
  <c r="AE552" i="10"/>
  <c r="AL552" i="10"/>
  <c r="AU552" i="10"/>
  <c r="AO542" i="10"/>
  <c r="BT542" i="10" s="1"/>
  <c r="I524" i="10"/>
  <c r="BF524" i="10"/>
  <c r="AZ510" i="10"/>
  <c r="AI503" i="10"/>
  <c r="BA503" i="10"/>
  <c r="K501" i="10"/>
  <c r="AC501" i="10"/>
  <c r="AK501" i="10"/>
  <c r="AN501" i="10"/>
  <c r="BI501" i="10"/>
  <c r="AZ498" i="10"/>
  <c r="H494" i="10"/>
  <c r="N494" i="10"/>
  <c r="AI494" i="10"/>
  <c r="BA494" i="10"/>
  <c r="U494" i="10"/>
  <c r="AP494" i="10"/>
  <c r="BE494" i="10"/>
  <c r="V494" i="10"/>
  <c r="AQ494" i="10"/>
  <c r="BF494" i="10"/>
  <c r="Y494" i="10"/>
  <c r="AR494" i="10"/>
  <c r="AE494" i="10"/>
  <c r="BQ494" i="10" s="1"/>
  <c r="AU494" i="10"/>
  <c r="AA474" i="10"/>
  <c r="BP474" i="10" s="1"/>
  <c r="AK464" i="10"/>
  <c r="AS449" i="10"/>
  <c r="BA391" i="10"/>
  <c r="H386" i="10"/>
  <c r="AF386" i="10"/>
  <c r="X384" i="10"/>
  <c r="AP384" i="10"/>
  <c r="BG384" i="10"/>
  <c r="BY384" i="10" s="1"/>
  <c r="AB384" i="10"/>
  <c r="AS384" i="10"/>
  <c r="K384" i="10"/>
  <c r="AC384" i="10"/>
  <c r="AX384" i="10"/>
  <c r="M384" i="10"/>
  <c r="BL384" i="10" s="1"/>
  <c r="AH384" i="10"/>
  <c r="BR384" i="10" s="1"/>
  <c r="AY384" i="10"/>
  <c r="R384" i="10"/>
  <c r="AK384" i="10"/>
  <c r="BA384" i="10"/>
  <c r="Y343" i="10"/>
  <c r="M320" i="10"/>
  <c r="BL320" i="10" s="1"/>
  <c r="P320" i="10"/>
  <c r="AE320" i="10"/>
  <c r="AF320" i="10"/>
  <c r="AO320" i="10"/>
  <c r="BT320" i="10" s="1"/>
  <c r="BE320" i="10"/>
  <c r="R314" i="10"/>
  <c r="BG312" i="10"/>
  <c r="BY312" i="10" s="1"/>
  <c r="X312" i="10"/>
  <c r="R298" i="10"/>
  <c r="Z298" i="10"/>
  <c r="BO298" i="10" s="1"/>
  <c r="BH298" i="10"/>
  <c r="AJ298" i="10"/>
  <c r="AR298" i="10"/>
  <c r="AS298" i="10"/>
  <c r="BB298" i="10"/>
  <c r="AF285" i="10"/>
  <c r="AX946" i="10"/>
  <c r="AS934" i="10"/>
  <c r="X934" i="10"/>
  <c r="AB898" i="10"/>
  <c r="BE874" i="10"/>
  <c r="BH802" i="10"/>
  <c r="AU672" i="10"/>
  <c r="AM672" i="10"/>
  <c r="AW672" i="10"/>
  <c r="BI672" i="10"/>
  <c r="Z543" i="10"/>
  <c r="W543" i="10"/>
  <c r="AK543" i="10"/>
  <c r="BC543" i="10"/>
  <c r="BX543" i="10" s="1"/>
  <c r="BI543" i="10"/>
  <c r="AJ433" i="10"/>
  <c r="AO433" i="10"/>
  <c r="BT433" i="10" s="1"/>
  <c r="N403" i="10"/>
  <c r="AA403" i="10"/>
  <c r="BP403" i="10" s="1"/>
  <c r="AL403" i="10"/>
  <c r="BE314" i="10"/>
  <c r="AY285" i="10"/>
  <c r="M269" i="10"/>
  <c r="BL269" i="10" s="1"/>
  <c r="AN269" i="10"/>
  <c r="V269" i="10"/>
  <c r="P269" i="10"/>
  <c r="BB269" i="10"/>
  <c r="AC269" i="10"/>
  <c r="AD269" i="10"/>
  <c r="AJ269" i="10"/>
  <c r="AU269" i="10"/>
  <c r="BG1019" i="10"/>
  <c r="BI1017" i="10"/>
  <c r="U1015" i="10"/>
  <c r="AY1014" i="10"/>
  <c r="AB1013" i="10"/>
  <c r="G1011" i="10"/>
  <c r="BH1009" i="10"/>
  <c r="S1009" i="10"/>
  <c r="BI1002" i="10"/>
  <c r="AD1002" i="10"/>
  <c r="BH995" i="10"/>
  <c r="AK995" i="10"/>
  <c r="J995" i="10"/>
  <c r="K986" i="10"/>
  <c r="AE983" i="10"/>
  <c r="AZ982" i="10"/>
  <c r="AG982" i="10"/>
  <c r="M982" i="10"/>
  <c r="BL982" i="10" s="1"/>
  <c r="BA954" i="10"/>
  <c r="AF954" i="10"/>
  <c r="H954" i="10"/>
  <c r="BG946" i="10"/>
  <c r="BY946" i="10" s="1"/>
  <c r="AK946" i="10"/>
  <c r="K946" i="10"/>
  <c r="AO944" i="10"/>
  <c r="BT944" i="10" s="1"/>
  <c r="BA934" i="10"/>
  <c r="AE934" i="10"/>
  <c r="M934" i="10"/>
  <c r="BL934" i="10" s="1"/>
  <c r="BA928" i="10"/>
  <c r="AX922" i="10"/>
  <c r="AF922" i="10"/>
  <c r="Q922" i="10"/>
  <c r="BG917" i="10"/>
  <c r="O917" i="10"/>
  <c r="AU907" i="10"/>
  <c r="U907" i="10"/>
  <c r="AF903" i="10"/>
  <c r="AO898" i="10"/>
  <c r="BT898" i="10" s="1"/>
  <c r="I898" i="10"/>
  <c r="BH888" i="10"/>
  <c r="AO887" i="10"/>
  <c r="BT887" i="10" s="1"/>
  <c r="AW877" i="10"/>
  <c r="K874" i="10"/>
  <c r="Q865" i="10"/>
  <c r="BG838" i="10"/>
  <c r="AB836" i="10"/>
  <c r="W819" i="10"/>
  <c r="AI810" i="10"/>
  <c r="BD809" i="10"/>
  <c r="X809" i="10"/>
  <c r="J802" i="10"/>
  <c r="AO796" i="10"/>
  <c r="BT796" i="10" s="1"/>
  <c r="AX795" i="10"/>
  <c r="BE794" i="10"/>
  <c r="T794" i="10"/>
  <c r="BN794" i="10" s="1"/>
  <c r="AX788" i="10"/>
  <c r="R788" i="10"/>
  <c r="BI786" i="10"/>
  <c r="AW786" i="10"/>
  <c r="AM786" i="10"/>
  <c r="AC786" i="10"/>
  <c r="Q786" i="10"/>
  <c r="BI780" i="10"/>
  <c r="AC780" i="10"/>
  <c r="AP772" i="10"/>
  <c r="Z770" i="10"/>
  <c r="AO762" i="10"/>
  <c r="BT762" i="10" s="1"/>
  <c r="Q762" i="10"/>
  <c r="BH760" i="10"/>
  <c r="AJ759" i="10"/>
  <c r="AX758" i="10"/>
  <c r="Y758" i="10"/>
  <c r="AW736" i="10"/>
  <c r="AT732" i="10"/>
  <c r="J732" i="10"/>
  <c r="AJ719" i="10"/>
  <c r="AK719" i="10"/>
  <c r="BD719" i="10"/>
  <c r="AF704" i="10"/>
  <c r="AD689" i="10"/>
  <c r="AR647" i="10"/>
  <c r="P646" i="10"/>
  <c r="AJ612" i="10"/>
  <c r="G592" i="10"/>
  <c r="T592" i="10"/>
  <c r="BN592" i="10" s="1"/>
  <c r="AG592" i="10"/>
  <c r="AP592" i="10"/>
  <c r="BA592" i="10"/>
  <c r="AH543" i="10"/>
  <c r="BR543" i="10" s="1"/>
  <c r="AI514" i="10"/>
  <c r="J498" i="10"/>
  <c r="I483" i="10"/>
  <c r="AF483" i="10"/>
  <c r="AI483" i="10"/>
  <c r="Y464" i="10"/>
  <c r="T460" i="10"/>
  <c r="BN460" i="10" s="1"/>
  <c r="BC460" i="10"/>
  <c r="BX460" i="10" s="1"/>
  <c r="N454" i="10"/>
  <c r="AU454" i="10"/>
  <c r="M454" i="10"/>
  <c r="BL454" i="10" s="1"/>
  <c r="BE454" i="10"/>
  <c r="U454" i="10"/>
  <c r="Y454" i="10"/>
  <c r="AK454" i="10"/>
  <c r="AB449" i="10"/>
  <c r="AC390" i="10"/>
  <c r="BI343" i="10"/>
  <c r="BE334" i="10"/>
  <c r="H324" i="10"/>
  <c r="W324" i="10"/>
  <c r="AG324" i="10"/>
  <c r="AQ324" i="10"/>
  <c r="BC324" i="10"/>
  <c r="BX324" i="10" s="1"/>
  <c r="Y324" i="10"/>
  <c r="AI324" i="10"/>
  <c r="AU324" i="10"/>
  <c r="BE324" i="10"/>
  <c r="J324" i="10"/>
  <c r="Z324" i="10"/>
  <c r="AK324" i="10"/>
  <c r="AV324" i="10"/>
  <c r="BV324" i="10" s="1"/>
  <c r="BF324" i="10"/>
  <c r="O324" i="10"/>
  <c r="AA324" i="10"/>
  <c r="BP324" i="10" s="1"/>
  <c r="AM324" i="10"/>
  <c r="AW324" i="10"/>
  <c r="BG324" i="10"/>
  <c r="BY324" i="10" s="1"/>
  <c r="Q324" i="10"/>
  <c r="AE324" i="10"/>
  <c r="AO324" i="10"/>
  <c r="BT324" i="10" s="1"/>
  <c r="AY324" i="10"/>
  <c r="I314" i="10"/>
  <c r="BE312" i="10"/>
  <c r="R312" i="10"/>
  <c r="Q269" i="10"/>
  <c r="AK110" i="10"/>
  <c r="AE110" i="10"/>
  <c r="X954" i="10"/>
  <c r="Y297" i="10"/>
  <c r="AM297" i="10"/>
  <c r="W995" i="10"/>
  <c r="AW982" i="10"/>
  <c r="AS954" i="10"/>
  <c r="BU954" i="10" s="1"/>
  <c r="U954" i="10"/>
  <c r="AA946" i="10"/>
  <c r="BP946" i="10" s="1"/>
  <c r="AM907" i="10"/>
  <c r="BE898" i="10"/>
  <c r="BC819" i="10"/>
  <c r="BX819" i="10" s="1"/>
  <c r="AV744" i="10"/>
  <c r="BV744" i="10" s="1"/>
  <c r="X744" i="10"/>
  <c r="AO744" i="10"/>
  <c r="BT744" i="10" s="1"/>
  <c r="AG732" i="10"/>
  <c r="K684" i="10"/>
  <c r="AX684" i="10"/>
  <c r="BB684" i="10"/>
  <c r="O684" i="10"/>
  <c r="X684" i="10"/>
  <c r="AF684" i="10"/>
  <c r="R400" i="10"/>
  <c r="O400" i="10"/>
  <c r="AC400" i="10"/>
  <c r="K343" i="10"/>
  <c r="Z343" i="10"/>
  <c r="AT343" i="10"/>
  <c r="BF343" i="10"/>
  <c r="J343" i="10"/>
  <c r="AF343" i="10"/>
  <c r="AV343" i="10"/>
  <c r="BV343" i="10" s="1"/>
  <c r="O343" i="10"/>
  <c r="AI343" i="10"/>
  <c r="AX343" i="10"/>
  <c r="P343" i="10"/>
  <c r="AK343" i="10"/>
  <c r="BA343" i="10"/>
  <c r="V343" i="10"/>
  <c r="AO343" i="10"/>
  <c r="BT343" i="10" s="1"/>
  <c r="BC343" i="10"/>
  <c r="BX343" i="10" s="1"/>
  <c r="N285" i="10"/>
  <c r="AH285" i="10"/>
  <c r="BR285" i="10" s="1"/>
  <c r="AU285" i="10"/>
  <c r="T285" i="10"/>
  <c r="BN285" i="10" s="1"/>
  <c r="AJ285" i="10"/>
  <c r="AZ285" i="10"/>
  <c r="BW285" i="10" s="1"/>
  <c r="U285" i="10"/>
  <c r="AN285" i="10"/>
  <c r="BB285" i="10"/>
  <c r="Z285" i="10"/>
  <c r="AP285" i="10"/>
  <c r="BC285" i="10"/>
  <c r="BX285" i="10" s="1"/>
  <c r="AE285" i="10"/>
  <c r="AR285" i="10"/>
  <c r="BF285" i="10"/>
  <c r="BB1019" i="10"/>
  <c r="AT1018" i="10"/>
  <c r="AX1017" i="10"/>
  <c r="AQ1015" i="10"/>
  <c r="S1015" i="10"/>
  <c r="AS1014" i="10"/>
  <c r="BI1011" i="10"/>
  <c r="BA1009" i="10"/>
  <c r="O1009" i="10"/>
  <c r="AX1006" i="10"/>
  <c r="BA1004" i="10"/>
  <c r="BE1002" i="10"/>
  <c r="AC1002" i="10"/>
  <c r="AU1001" i="10"/>
  <c r="X996" i="10"/>
  <c r="BG995" i="10"/>
  <c r="BY995" i="10" s="1"/>
  <c r="AH995" i="10"/>
  <c r="BR995" i="10" s="1"/>
  <c r="BG987" i="10"/>
  <c r="W983" i="10"/>
  <c r="AY982" i="10"/>
  <c r="AF982" i="10"/>
  <c r="AN978" i="10"/>
  <c r="K968" i="10"/>
  <c r="AK962" i="10"/>
  <c r="AX954" i="10"/>
  <c r="AE954" i="10"/>
  <c r="BQ954" i="10" s="1"/>
  <c r="Z953" i="10"/>
  <c r="AR952" i="10"/>
  <c r="AE951" i="10"/>
  <c r="BG950" i="10"/>
  <c r="AN950" i="10"/>
  <c r="AD948" i="10"/>
  <c r="BF947" i="10"/>
  <c r="BF946" i="10"/>
  <c r="AC944" i="10"/>
  <c r="AU942" i="10"/>
  <c r="AF940" i="10"/>
  <c r="BF936" i="10"/>
  <c r="AZ934" i="10"/>
  <c r="BW934" i="10" s="1"/>
  <c r="AC934" i="10"/>
  <c r="AX928" i="10"/>
  <c r="AV922" i="10"/>
  <c r="BV922" i="10" s="1"/>
  <c r="AD922" i="10"/>
  <c r="AY917" i="10"/>
  <c r="M917" i="10"/>
  <c r="BL917" i="10" s="1"/>
  <c r="AS907" i="10"/>
  <c r="BU907" i="10" s="1"/>
  <c r="BH898" i="10"/>
  <c r="AJ898" i="10"/>
  <c r="AQ888" i="10"/>
  <c r="AG887" i="10"/>
  <c r="AJ838" i="10"/>
  <c r="AA810" i="10"/>
  <c r="BP810" i="10" s="1"/>
  <c r="AW809" i="10"/>
  <c r="Q809" i="10"/>
  <c r="AP795" i="10"/>
  <c r="BD794" i="10"/>
  <c r="J794" i="10"/>
  <c r="AW788" i="10"/>
  <c r="M788" i="10"/>
  <c r="BL788" i="10" s="1"/>
  <c r="BF786" i="10"/>
  <c r="AV786" i="10"/>
  <c r="BV786" i="10" s="1"/>
  <c r="AL786" i="10"/>
  <c r="BS786" i="10" s="1"/>
  <c r="AB786" i="10"/>
  <c r="P786" i="10"/>
  <c r="BF780" i="10"/>
  <c r="T780" i="10"/>
  <c r="BN780" i="10" s="1"/>
  <c r="BF778" i="10"/>
  <c r="AO772" i="10"/>
  <c r="BT772" i="10" s="1"/>
  <c r="Q770" i="10"/>
  <c r="AK762" i="10"/>
  <c r="P762" i="10"/>
  <c r="T759" i="10"/>
  <c r="BN759" i="10" s="1"/>
  <c r="T758" i="10"/>
  <c r="BN758" i="10" s="1"/>
  <c r="AD744" i="10"/>
  <c r="AU742" i="10"/>
  <c r="AL732" i="10"/>
  <c r="AZ721" i="10"/>
  <c r="BW721" i="10" s="1"/>
  <c r="R720" i="10"/>
  <c r="W720" i="10"/>
  <c r="Z704" i="10"/>
  <c r="Z684" i="10"/>
  <c r="BO684" i="10" s="1"/>
  <c r="R675" i="10"/>
  <c r="AA675" i="10"/>
  <c r="BP675" i="10" s="1"/>
  <c r="AQ675" i="10"/>
  <c r="AY675" i="10"/>
  <c r="Y672" i="10"/>
  <c r="AJ647" i="10"/>
  <c r="AW627" i="10"/>
  <c r="AS616" i="10"/>
  <c r="AA602" i="10"/>
  <c r="BP602" i="10" s="1"/>
  <c r="V602" i="10"/>
  <c r="X595" i="10"/>
  <c r="AA590" i="10"/>
  <c r="BP590" i="10" s="1"/>
  <c r="AD590" i="10"/>
  <c r="AP590" i="10"/>
  <c r="G588" i="10"/>
  <c r="K588" i="10"/>
  <c r="AI588" i="10"/>
  <c r="BE588" i="10"/>
  <c r="Q588" i="10"/>
  <c r="AP588" i="10"/>
  <c r="T588" i="10"/>
  <c r="BN588" i="10" s="1"/>
  <c r="AQ588" i="10"/>
  <c r="Y588" i="10"/>
  <c r="AS588" i="10"/>
  <c r="AD588" i="10"/>
  <c r="AZ588" i="10"/>
  <c r="U543" i="10"/>
  <c r="Y542" i="10"/>
  <c r="BE529" i="10"/>
  <c r="Y510" i="10"/>
  <c r="BE474" i="10"/>
  <c r="T474" i="10"/>
  <c r="BN474" i="10" s="1"/>
  <c r="O470" i="10"/>
  <c r="AM470" i="10"/>
  <c r="BC467" i="10"/>
  <c r="BX467" i="10" s="1"/>
  <c r="M418" i="10"/>
  <c r="BL418" i="10" s="1"/>
  <c r="AD418" i="10"/>
  <c r="BC400" i="10"/>
  <c r="BX400" i="10" s="1"/>
  <c r="AO391" i="10"/>
  <c r="BT391" i="10" s="1"/>
  <c r="AO383" i="10"/>
  <c r="BT383" i="10" s="1"/>
  <c r="T360" i="10"/>
  <c r="BN360" i="10" s="1"/>
  <c r="R360" i="10"/>
  <c r="AK360" i="10"/>
  <c r="BD343" i="10"/>
  <c r="H343" i="10"/>
  <c r="AK334" i="10"/>
  <c r="AH324" i="10"/>
  <c r="BR324" i="10" s="1"/>
  <c r="M311" i="10"/>
  <c r="BL311" i="10" s="1"/>
  <c r="AI311" i="10"/>
  <c r="AS311" i="10"/>
  <c r="BG311" i="10"/>
  <c r="BY311" i="10" s="1"/>
  <c r="M285" i="10"/>
  <c r="BL285" i="10" s="1"/>
  <c r="M281" i="10"/>
  <c r="BL281" i="10" s="1"/>
  <c r="AY281" i="10"/>
  <c r="AC276" i="10"/>
  <c r="H269" i="10"/>
  <c r="AC60" i="10"/>
  <c r="AM60" i="10"/>
  <c r="AV60" i="10"/>
  <c r="BV60" i="10" s="1"/>
  <c r="AO60" i="10"/>
  <c r="BT60" i="10" s="1"/>
  <c r="AT710" i="10"/>
  <c r="BH683" i="10"/>
  <c r="AN683" i="10"/>
  <c r="R683" i="10"/>
  <c r="AR681" i="10"/>
  <c r="BI638" i="10"/>
  <c r="AE638" i="10"/>
  <c r="BQ638" i="10" s="1"/>
  <c r="K637" i="10"/>
  <c r="AG636" i="10"/>
  <c r="Y634" i="10"/>
  <c r="Z617" i="10"/>
  <c r="AO606" i="10"/>
  <c r="BT606" i="10" s="1"/>
  <c r="X599" i="10"/>
  <c r="AA596" i="10"/>
  <c r="BP596" i="10" s="1"/>
  <c r="AK589" i="10"/>
  <c r="K584" i="10"/>
  <c r="AO581" i="10"/>
  <c r="BT581" i="10" s="1"/>
  <c r="Q581" i="10"/>
  <c r="AY580" i="10"/>
  <c r="AS573" i="10"/>
  <c r="BU573" i="10" s="1"/>
  <c r="V571" i="10"/>
  <c r="BI562" i="10"/>
  <c r="K558" i="10"/>
  <c r="AK534" i="10"/>
  <c r="AT517" i="10"/>
  <c r="AU511" i="10"/>
  <c r="AO482" i="10"/>
  <c r="BT482" i="10" s="1"/>
  <c r="Y478" i="10"/>
  <c r="G465" i="10"/>
  <c r="P442" i="10"/>
  <c r="AX402" i="10"/>
  <c r="U402" i="10"/>
  <c r="BD378" i="10"/>
  <c r="W365" i="10"/>
  <c r="AF355" i="10"/>
  <c r="AX352" i="10"/>
  <c r="W349" i="10"/>
  <c r="AV344" i="10"/>
  <c r="BV344" i="10" s="1"/>
  <c r="K344" i="10"/>
  <c r="AP338" i="10"/>
  <c r="H338" i="10"/>
  <c r="BA329" i="10"/>
  <c r="AS328" i="10"/>
  <c r="AG306" i="10"/>
  <c r="BH301" i="10"/>
  <c r="AT301" i="10"/>
  <c r="AH301" i="10"/>
  <c r="BR301" i="10" s="1"/>
  <c r="M301" i="10"/>
  <c r="BL301" i="10" s="1"/>
  <c r="AC287" i="10"/>
  <c r="BB283" i="10"/>
  <c r="T283" i="10"/>
  <c r="BN283" i="10" s="1"/>
  <c r="BG274" i="10"/>
  <c r="BY274" i="10" s="1"/>
  <c r="AV274" i="10"/>
  <c r="BV274" i="10" s="1"/>
  <c r="AH274" i="10"/>
  <c r="BR274" i="10" s="1"/>
  <c r="T274" i="10"/>
  <c r="BN274" i="10" s="1"/>
  <c r="AJ272" i="10"/>
  <c r="AS239" i="10"/>
  <c r="Z235" i="10"/>
  <c r="BE225" i="10"/>
  <c r="R225" i="10"/>
  <c r="BA205" i="10"/>
  <c r="AX166" i="10"/>
  <c r="AM164" i="10"/>
  <c r="AD149" i="10"/>
  <c r="AI148" i="10"/>
  <c r="AN135" i="10"/>
  <c r="AD135" i="10"/>
  <c r="AY135" i="10"/>
  <c r="AS115" i="10"/>
  <c r="BU115" i="10" s="1"/>
  <c r="W115" i="10"/>
  <c r="AH107" i="10"/>
  <c r="BR107" i="10" s="1"/>
  <c r="BD46" i="10"/>
  <c r="AV42" i="10"/>
  <c r="BV42" i="10" s="1"/>
  <c r="BG42" i="10"/>
  <c r="BG13" i="10"/>
  <c r="M212" i="10"/>
  <c r="BL212" i="10" s="1"/>
  <c r="BA212" i="10"/>
  <c r="BE212" i="10"/>
  <c r="M198" i="10"/>
  <c r="BL198" i="10" s="1"/>
  <c r="AL198" i="10"/>
  <c r="AN198" i="10"/>
  <c r="AX198" i="10"/>
  <c r="O168" i="10"/>
  <c r="AC168" i="10"/>
  <c r="BA168" i="10"/>
  <c r="AD159" i="10"/>
  <c r="AF159" i="10"/>
  <c r="AO159" i="10"/>
  <c r="BT159" i="10" s="1"/>
  <c r="BC159" i="10"/>
  <c r="BX159" i="10" s="1"/>
  <c r="M82" i="10"/>
  <c r="BL82" i="10" s="1"/>
  <c r="AH82" i="10"/>
  <c r="BR82" i="10" s="1"/>
  <c r="AO82" i="10"/>
  <c r="BT82" i="10" s="1"/>
  <c r="AP82" i="10"/>
  <c r="AZ82" i="10"/>
  <c r="O82" i="10"/>
  <c r="BI82" i="10"/>
  <c r="M55" i="10"/>
  <c r="BL55" i="10" s="1"/>
  <c r="AK55" i="10"/>
  <c r="H26" i="10"/>
  <c r="AN26" i="10"/>
  <c r="AT13" i="10"/>
  <c r="AN731" i="10"/>
  <c r="P711" i="10"/>
  <c r="BB701" i="10"/>
  <c r="AP699" i="10"/>
  <c r="BF692" i="10"/>
  <c r="AN692" i="10"/>
  <c r="V692" i="10"/>
  <c r="BD691" i="10"/>
  <c r="BD683" i="10"/>
  <c r="AH683" i="10"/>
  <c r="BR683" i="10" s="1"/>
  <c r="H683" i="10"/>
  <c r="M681" i="10"/>
  <c r="BL681" i="10" s="1"/>
  <c r="AT679" i="10"/>
  <c r="AW671" i="10"/>
  <c r="AP663" i="10"/>
  <c r="M645" i="10"/>
  <c r="BL645" i="10" s="1"/>
  <c r="T606" i="10"/>
  <c r="BN606" i="10" s="1"/>
  <c r="BI599" i="10"/>
  <c r="AL581" i="10"/>
  <c r="J581" i="10"/>
  <c r="R580" i="10"/>
  <c r="AH574" i="10"/>
  <c r="BR574" i="10" s="1"/>
  <c r="BA535" i="10"/>
  <c r="W517" i="10"/>
  <c r="R511" i="10"/>
  <c r="U478" i="10"/>
  <c r="K443" i="10"/>
  <c r="BE416" i="10"/>
  <c r="U414" i="10"/>
  <c r="AV402" i="10"/>
  <c r="BV402" i="10" s="1"/>
  <c r="M402" i="10"/>
  <c r="BL402" i="10" s="1"/>
  <c r="BD372" i="10"/>
  <c r="AR358" i="10"/>
  <c r="O329" i="10"/>
  <c r="BE274" i="10"/>
  <c r="AQ274" i="10"/>
  <c r="AF274" i="10"/>
  <c r="I274" i="10"/>
  <c r="AF272" i="10"/>
  <c r="I251" i="10"/>
  <c r="AS251" i="10"/>
  <c r="AY251" i="10"/>
  <c r="AO225" i="10"/>
  <c r="BT225" i="10" s="1"/>
  <c r="G225" i="10"/>
  <c r="I199" i="10"/>
  <c r="AO199" i="10"/>
  <c r="BT199" i="10" s="1"/>
  <c r="AW199" i="10"/>
  <c r="BF199" i="10"/>
  <c r="N188" i="10"/>
  <c r="Y188" i="10"/>
  <c r="BC188" i="10"/>
  <c r="BX188" i="10" s="1"/>
  <c r="AB188" i="10"/>
  <c r="BH188" i="10"/>
  <c r="AF188" i="10"/>
  <c r="BI188" i="10"/>
  <c r="AO188" i="10"/>
  <c r="BT188" i="10" s="1"/>
  <c r="O164" i="10"/>
  <c r="BI149" i="10"/>
  <c r="H149" i="10"/>
  <c r="AS141" i="10"/>
  <c r="AI136" i="10"/>
  <c r="AF57" i="10"/>
  <c r="Q57" i="10"/>
  <c r="M48" i="10"/>
  <c r="BL48" i="10" s="1"/>
  <c r="AP48" i="10"/>
  <c r="AX48" i="10"/>
  <c r="BD48" i="10"/>
  <c r="K48" i="10"/>
  <c r="BA37" i="10"/>
  <c r="AI37" i="10"/>
  <c r="AL13" i="10"/>
  <c r="AJ731" i="10"/>
  <c r="AR701" i="10"/>
  <c r="AD699" i="10"/>
  <c r="BC692" i="10"/>
  <c r="BX692" i="10" s="1"/>
  <c r="AK692" i="10"/>
  <c r="R692" i="10"/>
  <c r="AR691" i="10"/>
  <c r="BB683" i="10"/>
  <c r="AC683" i="10"/>
  <c r="AR679" i="10"/>
  <c r="AG671" i="10"/>
  <c r="AI663" i="10"/>
  <c r="AU638" i="10"/>
  <c r="P638" i="10"/>
  <c r="I636" i="10"/>
  <c r="BD634" i="10"/>
  <c r="BG581" i="10"/>
  <c r="AK581" i="10"/>
  <c r="O478" i="10"/>
  <c r="AO402" i="10"/>
  <c r="BT402" i="10" s="1"/>
  <c r="X398" i="10"/>
  <c r="AF356" i="10"/>
  <c r="BG338" i="10"/>
  <c r="AJ338" i="10"/>
  <c r="AP335" i="10"/>
  <c r="X328" i="10"/>
  <c r="AI303" i="10"/>
  <c r="BB301" i="10"/>
  <c r="AP301" i="10"/>
  <c r="AC301" i="10"/>
  <c r="AN295" i="10"/>
  <c r="AT283" i="10"/>
  <c r="AJ279" i="10"/>
  <c r="BD274" i="10"/>
  <c r="AP274" i="10"/>
  <c r="AD274" i="10"/>
  <c r="AW252" i="10"/>
  <c r="N213" i="10"/>
  <c r="U213" i="10"/>
  <c r="AX213" i="10"/>
  <c r="Z213" i="10"/>
  <c r="AY213" i="10"/>
  <c r="AH213" i="10"/>
  <c r="BR213" i="10" s="1"/>
  <c r="AZ213" i="10"/>
  <c r="BW213" i="10" s="1"/>
  <c r="AK213" i="10"/>
  <c r="BB213" i="10"/>
  <c r="AD206" i="10"/>
  <c r="BI200" i="10"/>
  <c r="BG162" i="10"/>
  <c r="BA162" i="10"/>
  <c r="BE159" i="10"/>
  <c r="U143" i="10"/>
  <c r="Y143" i="10"/>
  <c r="H125" i="10"/>
  <c r="G125" i="10"/>
  <c r="T125" i="10"/>
  <c r="BN125" i="10" s="1"/>
  <c r="W125" i="10"/>
  <c r="AR125" i="10"/>
  <c r="BG115" i="10"/>
  <c r="BY115" i="10" s="1"/>
  <c r="AK115" i="10"/>
  <c r="AN109" i="10"/>
  <c r="U109" i="10"/>
  <c r="W109" i="10"/>
  <c r="AM109" i="10"/>
  <c r="V90" i="10"/>
  <c r="AN90" i="10"/>
  <c r="AS90" i="10"/>
  <c r="BA90" i="10"/>
  <c r="G90" i="10"/>
  <c r="H80" i="10"/>
  <c r="AF80" i="10"/>
  <c r="AK80" i="10"/>
  <c r="AL80" i="10"/>
  <c r="BA80" i="10"/>
  <c r="P80" i="10"/>
  <c r="BH80" i="10"/>
  <c r="V73" i="10"/>
  <c r="K73" i="10"/>
  <c r="AD73" i="10"/>
  <c r="AF73" i="10"/>
  <c r="AY73" i="10"/>
  <c r="N28" i="10"/>
  <c r="AL28" i="10"/>
  <c r="AU28" i="10"/>
  <c r="BG28" i="10"/>
  <c r="BY28" i="10" s="1"/>
  <c r="G28" i="10"/>
  <c r="BI28" i="10"/>
  <c r="M28" i="10"/>
  <c r="BL28" i="10" s="1"/>
  <c r="AE28" i="10"/>
  <c r="AM28" i="10"/>
  <c r="G239" i="10"/>
  <c r="M239" i="10"/>
  <c r="BL239" i="10" s="1"/>
  <c r="AY239" i="10"/>
  <c r="O239" i="10"/>
  <c r="BD239" i="10"/>
  <c r="Z239" i="10"/>
  <c r="AH239" i="10"/>
  <c r="BR239" i="10" s="1"/>
  <c r="X235" i="10"/>
  <c r="AK235" i="10"/>
  <c r="AS235" i="10"/>
  <c r="BD235" i="10"/>
  <c r="H225" i="10"/>
  <c r="AA225" i="10"/>
  <c r="BP225" i="10" s="1"/>
  <c r="AU225" i="10"/>
  <c r="BI225" i="10"/>
  <c r="I225" i="10"/>
  <c r="AC225" i="10"/>
  <c r="AV225" i="10"/>
  <c r="BV225" i="10" s="1"/>
  <c r="O225" i="10"/>
  <c r="AE225" i="10"/>
  <c r="AW225" i="10"/>
  <c r="Q225" i="10"/>
  <c r="AK225" i="10"/>
  <c r="AY225" i="10"/>
  <c r="AC209" i="10"/>
  <c r="AP209" i="10"/>
  <c r="BA209" i="10"/>
  <c r="BB198" i="10"/>
  <c r="AY197" i="10"/>
  <c r="BI197" i="10"/>
  <c r="Q164" i="10"/>
  <c r="Y164" i="10"/>
  <c r="AS164" i="10"/>
  <c r="AC164" i="10"/>
  <c r="AX164" i="10"/>
  <c r="AE164" i="10"/>
  <c r="BQ164" i="10" s="1"/>
  <c r="AY164" i="10"/>
  <c r="AJ164" i="10"/>
  <c r="BE164" i="10"/>
  <c r="AT159" i="10"/>
  <c r="AO155" i="10"/>
  <c r="BT155" i="10" s="1"/>
  <c r="AT155" i="10"/>
  <c r="BA155" i="10"/>
  <c r="I149" i="10"/>
  <c r="K149" i="10"/>
  <c r="AN149" i="10"/>
  <c r="P149" i="10"/>
  <c r="AP149" i="10"/>
  <c r="V149" i="10"/>
  <c r="AS149" i="10"/>
  <c r="AC149" i="10"/>
  <c r="AX149" i="10"/>
  <c r="N148" i="10"/>
  <c r="AY148" i="10"/>
  <c r="O148" i="10"/>
  <c r="AZ148" i="10"/>
  <c r="P148" i="10"/>
  <c r="BA148" i="10"/>
  <c r="AF148" i="10"/>
  <c r="P107" i="10"/>
  <c r="AX107" i="10"/>
  <c r="AY107" i="10"/>
  <c r="AN46" i="10"/>
  <c r="AQ46" i="10"/>
  <c r="BA46" i="10"/>
  <c r="U46" i="10"/>
  <c r="I13" i="10"/>
  <c r="M13" i="10"/>
  <c r="BL13" i="10" s="1"/>
  <c r="AF13" i="10"/>
  <c r="AV13" i="10"/>
  <c r="BV13" i="10" s="1"/>
  <c r="N13" i="10"/>
  <c r="AK13" i="10"/>
  <c r="AX13" i="10"/>
  <c r="U13" i="10"/>
  <c r="AM13" i="10"/>
  <c r="BC13" i="10"/>
  <c r="BX13" i="10" s="1"/>
  <c r="V13" i="10"/>
  <c r="AU13" i="10"/>
  <c r="W13" i="10"/>
  <c r="AY13" i="10"/>
  <c r="AD13" i="10"/>
  <c r="BD13" i="10"/>
  <c r="AE13" i="10"/>
  <c r="BF13" i="10"/>
  <c r="AN13" i="10"/>
  <c r="BH13" i="10"/>
  <c r="J13" i="10"/>
  <c r="AP13" i="10"/>
  <c r="K731" i="10"/>
  <c r="Q724" i="10"/>
  <c r="V702" i="10"/>
  <c r="P701" i="10"/>
  <c r="P699" i="10"/>
  <c r="AW692" i="10"/>
  <c r="AE692" i="10"/>
  <c r="M692" i="10"/>
  <c r="BL692" i="10" s="1"/>
  <c r="T691" i="10"/>
  <c r="BN691" i="10" s="1"/>
  <c r="AR683" i="10"/>
  <c r="U683" i="10"/>
  <c r="H679" i="10"/>
  <c r="BA617" i="10"/>
  <c r="AM599" i="10"/>
  <c r="AI596" i="10"/>
  <c r="AD584" i="10"/>
  <c r="BB581" i="10"/>
  <c r="U581" i="10"/>
  <c r="BI580" i="10"/>
  <c r="BG573" i="10"/>
  <c r="AX517" i="10"/>
  <c r="AO410" i="10"/>
  <c r="BT410" i="10" s="1"/>
  <c r="AC402" i="10"/>
  <c r="W381" i="10"/>
  <c r="AV338" i="10"/>
  <c r="BV338" i="10" s="1"/>
  <c r="U338" i="10"/>
  <c r="BA306" i="10"/>
  <c r="AX301" i="10"/>
  <c r="AK301" i="10"/>
  <c r="U301" i="10"/>
  <c r="BC287" i="10"/>
  <c r="BX287" i="10" s="1"/>
  <c r="BD283" i="10"/>
  <c r="AI283" i="10"/>
  <c r="BI274" i="10"/>
  <c r="AX274" i="10"/>
  <c r="AL274" i="10"/>
  <c r="Y274" i="10"/>
  <c r="AX272" i="10"/>
  <c r="M256" i="10"/>
  <c r="BL256" i="10" s="1"/>
  <c r="AK256" i="10"/>
  <c r="AQ256" i="10"/>
  <c r="AY256" i="10"/>
  <c r="AG248" i="10"/>
  <c r="AE248" i="10"/>
  <c r="AP248" i="10"/>
  <c r="AX248" i="10"/>
  <c r="BG225" i="10"/>
  <c r="BY225" i="10" s="1"/>
  <c r="Z225" i="10"/>
  <c r="AP212" i="10"/>
  <c r="K205" i="10"/>
  <c r="R205" i="10"/>
  <c r="BF205" i="10"/>
  <c r="U205" i="10"/>
  <c r="BG205" i="10"/>
  <c r="AC205" i="10"/>
  <c r="AP205" i="10"/>
  <c r="AC198" i="10"/>
  <c r="AT188" i="10"/>
  <c r="I177" i="10"/>
  <c r="AP177" i="10"/>
  <c r="P169" i="10"/>
  <c r="BB169" i="10"/>
  <c r="M166" i="10"/>
  <c r="BL166" i="10" s="1"/>
  <c r="Z166" i="10"/>
  <c r="BG166" i="10"/>
  <c r="AI166" i="10"/>
  <c r="AJ166" i="10"/>
  <c r="AR166" i="10"/>
  <c r="AR164" i="10"/>
  <c r="P159" i="10"/>
  <c r="AI149" i="10"/>
  <c r="BH148" i="10"/>
  <c r="H115" i="10"/>
  <c r="T115" i="10"/>
  <c r="BN115" i="10" s="1"/>
  <c r="AD115" i="10"/>
  <c r="AO115" i="10"/>
  <c r="BT115" i="10" s="1"/>
  <c r="AZ115" i="10"/>
  <c r="BW115" i="10" s="1"/>
  <c r="G115" i="10"/>
  <c r="U115" i="10"/>
  <c r="AE115" i="10"/>
  <c r="AQ115" i="10"/>
  <c r="BA115" i="10"/>
  <c r="I115" i="10"/>
  <c r="V115" i="10"/>
  <c r="AG115" i="10"/>
  <c r="AR115" i="10"/>
  <c r="BB115" i="10"/>
  <c r="M115" i="10"/>
  <c r="BL115" i="10" s="1"/>
  <c r="Y115" i="10"/>
  <c r="AJ115" i="10"/>
  <c r="AT115" i="10"/>
  <c r="BE115" i="10"/>
  <c r="Y82" i="10"/>
  <c r="BI80" i="10"/>
  <c r="BB55" i="10"/>
  <c r="AN51" i="10"/>
  <c r="U51" i="10"/>
  <c r="H24" i="10"/>
  <c r="AQ24" i="10"/>
  <c r="Z15" i="10"/>
  <c r="BO15" i="10" s="1"/>
  <c r="AZ15" i="10"/>
  <c r="BW15" i="10" s="1"/>
  <c r="G15" i="10"/>
  <c r="AF15" i="10"/>
  <c r="BA15" i="10"/>
  <c r="O15" i="10"/>
  <c r="AJ15" i="10"/>
  <c r="BC15" i="10"/>
  <c r="BX15" i="10" s="1"/>
  <c r="P268" i="10"/>
  <c r="AS242" i="10"/>
  <c r="G221" i="10"/>
  <c r="H202" i="10"/>
  <c r="AY190" i="10"/>
  <c r="N190" i="10"/>
  <c r="AS187" i="10"/>
  <c r="BU187" i="10" s="1"/>
  <c r="Z187" i="10"/>
  <c r="G187" i="10"/>
  <c r="AG172" i="10"/>
  <c r="AK170" i="10"/>
  <c r="AE114" i="10"/>
  <c r="K105" i="10"/>
  <c r="BI93" i="10"/>
  <c r="AP91" i="10"/>
  <c r="AX85" i="10"/>
  <c r="AI70" i="10"/>
  <c r="AK69" i="10"/>
  <c r="M69" i="10"/>
  <c r="BL69" i="10" s="1"/>
  <c r="AC65" i="10"/>
  <c r="U62" i="10"/>
  <c r="AI20" i="10"/>
  <c r="AV20" i="10"/>
  <c r="BV20" i="10" s="1"/>
  <c r="AC16" i="10"/>
  <c r="BB16" i="10"/>
  <c r="AH15" i="10"/>
  <c r="BR15" i="10" s="1"/>
  <c r="AS93" i="10"/>
  <c r="AH91" i="10"/>
  <c r="BR91" i="10" s="1"/>
  <c r="AK85" i="10"/>
  <c r="X70" i="10"/>
  <c r="AA36" i="10"/>
  <c r="BP36" i="10" s="1"/>
  <c r="AT36" i="10"/>
  <c r="V35" i="10"/>
  <c r="BA35" i="10"/>
  <c r="BG24" i="10"/>
  <c r="BH15" i="10"/>
  <c r="W15" i="10"/>
  <c r="AY221" i="10"/>
  <c r="AG190" i="10"/>
  <c r="BE187" i="10"/>
  <c r="AK187" i="10"/>
  <c r="R187" i="10"/>
  <c r="AI105" i="10"/>
  <c r="AQ93" i="10"/>
  <c r="X91" i="10"/>
  <c r="BO91" i="10" s="1"/>
  <c r="AJ85" i="10"/>
  <c r="BI54" i="10"/>
  <c r="AZ47" i="10"/>
  <c r="BH36" i="10"/>
  <c r="BB24" i="10"/>
  <c r="AS20" i="10"/>
  <c r="BB15" i="10"/>
  <c r="R15" i="10"/>
  <c r="X268" i="10"/>
  <c r="AF190" i="10"/>
  <c r="BD187" i="10"/>
  <c r="AJ187" i="10"/>
  <c r="Q187" i="10"/>
  <c r="AF105" i="10"/>
  <c r="BA100" i="10"/>
  <c r="AK93" i="10"/>
  <c r="R91" i="10"/>
  <c r="Z85" i="10"/>
  <c r="AW54" i="10"/>
  <c r="W47" i="10"/>
  <c r="BA36" i="10"/>
  <c r="AT35" i="10"/>
  <c r="V24" i="10"/>
  <c r="AJ20" i="10"/>
  <c r="U17" i="10"/>
  <c r="W17" i="10"/>
  <c r="AC17" i="10"/>
  <c r="AM17" i="10"/>
  <c r="AT15" i="10"/>
  <c r="P15" i="10"/>
  <c r="BG32" i="10"/>
  <c r="AS32" i="10"/>
  <c r="BU32" i="10" s="1"/>
  <c r="AB32" i="10"/>
  <c r="J32" i="10"/>
  <c r="X29" i="10"/>
  <c r="BE18" i="10"/>
  <c r="AQ18" i="10"/>
  <c r="AF18" i="10"/>
  <c r="U18" i="10"/>
  <c r="G18" i="10"/>
  <c r="BF14" i="10"/>
  <c r="AP14" i="10"/>
  <c r="Z14" i="10"/>
  <c r="I14" i="10"/>
  <c r="AR12" i="10"/>
  <c r="AU11" i="10"/>
  <c r="Z11" i="10"/>
  <c r="AY18" i="10"/>
  <c r="AN18" i="10"/>
  <c r="AC18" i="10"/>
  <c r="O18" i="10"/>
  <c r="AY14" i="10"/>
  <c r="AI14" i="10"/>
  <c r="R14" i="10"/>
  <c r="AW10" i="10"/>
  <c r="BD10" i="10"/>
  <c r="G10" i="10"/>
  <c r="H10" i="10"/>
  <c r="O10" i="10"/>
  <c r="AE10" i="10"/>
  <c r="AG10" i="10"/>
  <c r="BO233" i="10"/>
  <c r="BU343" i="10"/>
  <c r="BS247" i="10"/>
  <c r="BY233" i="10"/>
  <c r="E5" i="9"/>
  <c r="E7" i="9"/>
  <c r="F7" i="9" s="1"/>
  <c r="G7" i="9" s="1"/>
  <c r="BO805" i="10"/>
  <c r="BO786" i="10"/>
  <c r="E6" i="9"/>
  <c r="F6" i="9" s="1"/>
  <c r="G6" i="9" s="1"/>
  <c r="AL1014" i="10"/>
  <c r="BI1013" i="10"/>
  <c r="AM1013" i="10"/>
  <c r="U1013" i="10"/>
  <c r="Z984" i="10"/>
  <c r="BI978" i="10"/>
  <c r="AB978" i="10"/>
  <c r="G961" i="10"/>
  <c r="Z961" i="10"/>
  <c r="M955" i="10"/>
  <c r="BL955" i="10" s="1"/>
  <c r="X955" i="10"/>
  <c r="AT955" i="10"/>
  <c r="AC955" i="10"/>
  <c r="AX955" i="10"/>
  <c r="AE955" i="10"/>
  <c r="BC955" i="10"/>
  <c r="BX955" i="10" s="1"/>
  <c r="N955" i="10"/>
  <c r="AF955" i="10"/>
  <c r="BD955" i="10"/>
  <c r="AS938" i="10"/>
  <c r="Z933" i="10"/>
  <c r="AH933" i="10"/>
  <c r="BR933" i="10" s="1"/>
  <c r="AS924" i="10"/>
  <c r="AN918" i="10"/>
  <c r="G903" i="10"/>
  <c r="AI903" i="10"/>
  <c r="H903" i="10"/>
  <c r="AJ903" i="10"/>
  <c r="K903" i="10"/>
  <c r="AM903" i="10"/>
  <c r="Q903" i="10"/>
  <c r="AS903" i="10"/>
  <c r="U903" i="10"/>
  <c r="AW903" i="10"/>
  <c r="U896" i="10"/>
  <c r="I896" i="10"/>
  <c r="AB896" i="10"/>
  <c r="AI896" i="10"/>
  <c r="AJ896" i="10"/>
  <c r="J841" i="10"/>
  <c r="AE841" i="10"/>
  <c r="BD841" i="10"/>
  <c r="H841" i="10"/>
  <c r="AF841" i="10"/>
  <c r="BE841" i="10"/>
  <c r="I841" i="10"/>
  <c r="AG841" i="10"/>
  <c r="O841" i="10"/>
  <c r="AN841" i="10"/>
  <c r="P841" i="10"/>
  <c r="AO841" i="10"/>
  <c r="BT841" i="10" s="1"/>
  <c r="X841" i="10"/>
  <c r="AV841" i="10"/>
  <c r="BV841" i="10" s="1"/>
  <c r="H789" i="10"/>
  <c r="AR789" i="10"/>
  <c r="AZ789" i="10"/>
  <c r="U782" i="10"/>
  <c r="AJ782" i="10"/>
  <c r="AU782" i="10"/>
  <c r="H492" i="10"/>
  <c r="AJ492" i="10"/>
  <c r="K492" i="10"/>
  <c r="AP492" i="10"/>
  <c r="N492" i="10"/>
  <c r="AS492" i="10"/>
  <c r="O492" i="10"/>
  <c r="AZ492" i="10"/>
  <c r="U492" i="10"/>
  <c r="BB492" i="10"/>
  <c r="Y492" i="10"/>
  <c r="BE492" i="10"/>
  <c r="AE492" i="10"/>
  <c r="BF492" i="10"/>
  <c r="AI492" i="10"/>
  <c r="BH1018" i="10"/>
  <c r="N1018" i="10"/>
  <c r="AA1014" i="10"/>
  <c r="BP1014" i="10" s="1"/>
  <c r="BF1013" i="10"/>
  <c r="AL1013" i="10"/>
  <c r="S1013" i="10"/>
  <c r="AX1011" i="10"/>
  <c r="Z1011" i="10"/>
  <c r="AZ1009" i="10"/>
  <c r="BW1009" i="10" s="1"/>
  <c r="AD1009" i="10"/>
  <c r="L1009" i="10"/>
  <c r="AE1007" i="10"/>
  <c r="AQ1006" i="10"/>
  <c r="BD1002" i="10"/>
  <c r="AT1002" i="10"/>
  <c r="AI1002" i="10"/>
  <c r="X1002" i="10"/>
  <c r="N1002" i="10"/>
  <c r="AA1001" i="10"/>
  <c r="BP1001" i="10" s="1"/>
  <c r="AS998" i="10"/>
  <c r="BE990" i="10"/>
  <c r="AB990" i="10"/>
  <c r="X984" i="10"/>
  <c r="BA983" i="10"/>
  <c r="U983" i="10"/>
  <c r="M980" i="10"/>
  <c r="BL980" i="10" s="1"/>
  <c r="AH979" i="10"/>
  <c r="BR979" i="10" s="1"/>
  <c r="BF978" i="10"/>
  <c r="Y978" i="10"/>
  <c r="Z977" i="10"/>
  <c r="AL977" i="10"/>
  <c r="AZ977" i="10"/>
  <c r="AS964" i="10"/>
  <c r="U960" i="10"/>
  <c r="AN955" i="10"/>
  <c r="H950" i="10"/>
  <c r="N950" i="10"/>
  <c r="V950" i="10"/>
  <c r="AD950" i="10"/>
  <c r="AL950" i="10"/>
  <c r="BS950" i="10" s="1"/>
  <c r="AT950" i="10"/>
  <c r="BB950" i="10"/>
  <c r="O950" i="10"/>
  <c r="W950" i="10"/>
  <c r="AE950" i="10"/>
  <c r="AM950" i="10"/>
  <c r="AU950" i="10"/>
  <c r="BC950" i="10"/>
  <c r="BX950" i="10" s="1"/>
  <c r="Q950" i="10"/>
  <c r="Y950" i="10"/>
  <c r="AG950" i="10"/>
  <c r="AO950" i="10"/>
  <c r="BT950" i="10" s="1"/>
  <c r="AW950" i="10"/>
  <c r="BE950" i="10"/>
  <c r="J950" i="10"/>
  <c r="R950" i="10"/>
  <c r="Z950" i="10"/>
  <c r="BO950" i="10" s="1"/>
  <c r="AH950" i="10"/>
  <c r="BR950" i="10" s="1"/>
  <c r="AP950" i="10"/>
  <c r="AX950" i="10"/>
  <c r="BF950" i="10"/>
  <c r="G946" i="10"/>
  <c r="H946" i="10"/>
  <c r="AD946" i="10"/>
  <c r="AN946" i="10"/>
  <c r="AY946" i="10"/>
  <c r="J946" i="10"/>
  <c r="U946" i="10"/>
  <c r="AE946" i="10"/>
  <c r="AP946" i="10"/>
  <c r="BA946" i="10"/>
  <c r="M946" i="10"/>
  <c r="BL946" i="10" s="1"/>
  <c r="W946" i="10"/>
  <c r="AH946" i="10"/>
  <c r="BR946" i="10" s="1"/>
  <c r="AS946" i="10"/>
  <c r="BC946" i="10"/>
  <c r="BX946" i="10" s="1"/>
  <c r="N946" i="10"/>
  <c r="X946" i="10"/>
  <c r="AI946" i="10"/>
  <c r="AT946" i="10"/>
  <c r="BD946" i="10"/>
  <c r="Z938" i="10"/>
  <c r="BO938" i="10" s="1"/>
  <c r="AR924" i="10"/>
  <c r="Y918" i="10"/>
  <c r="AB909" i="10"/>
  <c r="Q909" i="10"/>
  <c r="T909" i="10"/>
  <c r="BN909" i="10" s="1"/>
  <c r="X909" i="10"/>
  <c r="AJ909" i="10"/>
  <c r="AR909" i="10"/>
  <c r="BH903" i="10"/>
  <c r="AW793" i="10"/>
  <c r="H793" i="10"/>
  <c r="J793" i="10"/>
  <c r="T793" i="10"/>
  <c r="BN793" i="10" s="1"/>
  <c r="AT793" i="10"/>
  <c r="BH793" i="10"/>
  <c r="AH1019" i="10"/>
  <c r="BR1019" i="10" s="1"/>
  <c r="BC1018" i="10"/>
  <c r="BX1018" i="10" s="1"/>
  <c r="I1018" i="10"/>
  <c r="AP1017" i="10"/>
  <c r="U1014" i="10"/>
  <c r="BC1013" i="10"/>
  <c r="BX1013" i="10" s="1"/>
  <c r="AJ1013" i="10"/>
  <c r="R1013" i="10"/>
  <c r="AU1011" i="10"/>
  <c r="V1011" i="10"/>
  <c r="AX1009" i="10"/>
  <c r="AC1009" i="10"/>
  <c r="K1009" i="10"/>
  <c r="AC1007" i="10"/>
  <c r="AI1006" i="10"/>
  <c r="BC1002" i="10"/>
  <c r="BX1002" i="10" s="1"/>
  <c r="AS1002" i="10"/>
  <c r="BU1002" i="10" s="1"/>
  <c r="AG1002" i="10"/>
  <c r="W1002" i="10"/>
  <c r="M1002" i="10"/>
  <c r="BL1002" i="10" s="1"/>
  <c r="BI1001" i="10"/>
  <c r="AT1000" i="10"/>
  <c r="AC998" i="10"/>
  <c r="AX995" i="10"/>
  <c r="AA995" i="10"/>
  <c r="BP995" i="10" s="1"/>
  <c r="AY990" i="10"/>
  <c r="AM987" i="10"/>
  <c r="Q984" i="10"/>
  <c r="AT983" i="10"/>
  <c r="T983" i="10"/>
  <c r="BN983" i="10" s="1"/>
  <c r="BG982" i="10"/>
  <c r="BY982" i="10" s="1"/>
  <c r="AO982" i="10"/>
  <c r="BT982" i="10" s="1"/>
  <c r="U979" i="10"/>
  <c r="BE978" i="10"/>
  <c r="Q978" i="10"/>
  <c r="AK975" i="10"/>
  <c r="AF975" i="10"/>
  <c r="AT975" i="10"/>
  <c r="K966" i="10"/>
  <c r="AB966" i="10"/>
  <c r="AJ966" i="10"/>
  <c r="AZ966" i="10"/>
  <c r="BI966" i="10"/>
  <c r="BI960" i="10"/>
  <c r="O960" i="10"/>
  <c r="AM955" i="10"/>
  <c r="AZ950" i="10"/>
  <c r="BW950" i="10" s="1"/>
  <c r="AJ950" i="10"/>
  <c r="T950" i="10"/>
  <c r="BN950" i="10" s="1"/>
  <c r="AU946" i="10"/>
  <c r="Z946" i="10"/>
  <c r="Y938" i="10"/>
  <c r="BC930" i="10"/>
  <c r="BX930" i="10" s="1"/>
  <c r="X918" i="10"/>
  <c r="BA903" i="10"/>
  <c r="BA865" i="10"/>
  <c r="P791" i="10"/>
  <c r="BA791" i="10"/>
  <c r="Q791" i="10"/>
  <c r="BD791" i="10"/>
  <c r="AB791" i="10"/>
  <c r="AI791" i="10"/>
  <c r="AK791" i="10"/>
  <c r="K639" i="10"/>
  <c r="AS639" i="10"/>
  <c r="V1019" i="10"/>
  <c r="AX1018" i="10"/>
  <c r="AK1017" i="10"/>
  <c r="AY1016" i="10"/>
  <c r="R1014" i="10"/>
  <c r="BA1013" i="10"/>
  <c r="AI1013" i="10"/>
  <c r="N1013" i="10"/>
  <c r="AP1011" i="10"/>
  <c r="T1011" i="10"/>
  <c r="BN1011" i="10" s="1"/>
  <c r="AU1009" i="10"/>
  <c r="AB1009" i="10"/>
  <c r="AA1006" i="10"/>
  <c r="BP1006" i="10" s="1"/>
  <c r="BB1002" i="10"/>
  <c r="AQ1002" i="10"/>
  <c r="AF1002" i="10"/>
  <c r="V1002" i="10"/>
  <c r="K1002" i="10"/>
  <c r="BG1001" i="10"/>
  <c r="BY1001" i="10" s="1"/>
  <c r="O1001" i="10"/>
  <c r="U998" i="10"/>
  <c r="AU993" i="10"/>
  <c r="AX990" i="10"/>
  <c r="O990" i="10"/>
  <c r="AK988" i="10"/>
  <c r="AK987" i="10"/>
  <c r="BH984" i="10"/>
  <c r="H984" i="10"/>
  <c r="AS983" i="10"/>
  <c r="K983" i="10"/>
  <c r="T979" i="10"/>
  <c r="BN979" i="10" s="1"/>
  <c r="AZ978" i="10"/>
  <c r="G978" i="10"/>
  <c r="AD955" i="10"/>
  <c r="AM905" i="10"/>
  <c r="AR905" i="10"/>
  <c r="BH905" i="10"/>
  <c r="AY903" i="10"/>
  <c r="U884" i="10"/>
  <c r="Y884" i="10"/>
  <c r="AQ884" i="10"/>
  <c r="BD871" i="10"/>
  <c r="AW841" i="10"/>
  <c r="N798" i="10"/>
  <c r="AF798" i="10"/>
  <c r="AP779" i="10"/>
  <c r="U709" i="10"/>
  <c r="AR709" i="10"/>
  <c r="AB709" i="10"/>
  <c r="AT709" i="10"/>
  <c r="H709" i="10"/>
  <c r="AD709" i="10"/>
  <c r="AZ709" i="10"/>
  <c r="M709" i="10"/>
  <c r="BL709" i="10" s="1"/>
  <c r="AF709" i="10"/>
  <c r="BA709" i="10"/>
  <c r="N709" i="10"/>
  <c r="AH709" i="10"/>
  <c r="BR709" i="10" s="1"/>
  <c r="BD709" i="10"/>
  <c r="R709" i="10"/>
  <c r="AL709" i="10"/>
  <c r="BF709" i="10"/>
  <c r="T709" i="10"/>
  <c r="BN709" i="10" s="1"/>
  <c r="AN709" i="10"/>
  <c r="BH709" i="10"/>
  <c r="Z709" i="10"/>
  <c r="AS709" i="10"/>
  <c r="AE1016" i="10"/>
  <c r="BF1014" i="10"/>
  <c r="M1014" i="10"/>
  <c r="BL1014" i="10" s="1"/>
  <c r="AY1013" i="10"/>
  <c r="AE1013" i="10"/>
  <c r="M1013" i="10"/>
  <c r="BL1013" i="10" s="1"/>
  <c r="AL1011" i="10"/>
  <c r="S1011" i="10"/>
  <c r="BF1007" i="10"/>
  <c r="K1006" i="10"/>
  <c r="BA1002" i="10"/>
  <c r="AO1002" i="10"/>
  <c r="BT1002" i="10" s="1"/>
  <c r="AE1002" i="10"/>
  <c r="U1002" i="10"/>
  <c r="I1002" i="10"/>
  <c r="AY1001" i="10"/>
  <c r="G1001" i="10"/>
  <c r="M998" i="10"/>
  <c r="BL998" i="10" s="1"/>
  <c r="AA993" i="10"/>
  <c r="BP993" i="10" s="1"/>
  <c r="AA991" i="10"/>
  <c r="BP991" i="10" s="1"/>
  <c r="AW990" i="10"/>
  <c r="M990" i="10"/>
  <c r="BL990" i="10" s="1"/>
  <c r="AZ984" i="10"/>
  <c r="AQ983" i="10"/>
  <c r="G983" i="10"/>
  <c r="K979" i="10"/>
  <c r="AD970" i="10"/>
  <c r="H960" i="10"/>
  <c r="AA960" i="10"/>
  <c r="BP960" i="10" s="1"/>
  <c r="AV960" i="10"/>
  <c r="BV960" i="10" s="1"/>
  <c r="AC960" i="10"/>
  <c r="AY960" i="10"/>
  <c r="AI960" i="10"/>
  <c r="BD960" i="10"/>
  <c r="AK960" i="10"/>
  <c r="BG960" i="10"/>
  <c r="BY960" i="10" s="1"/>
  <c r="U955" i="10"/>
  <c r="AF932" i="10"/>
  <c r="AE932" i="10"/>
  <c r="AP932" i="10"/>
  <c r="AV932" i="10"/>
  <c r="BV932" i="10" s="1"/>
  <c r="BI932" i="10"/>
  <c r="AY924" i="10"/>
  <c r="AZ924" i="10"/>
  <c r="BW924" i="10" s="1"/>
  <c r="K924" i="10"/>
  <c r="BB924" i="10"/>
  <c r="AE924" i="10"/>
  <c r="BC924" i="10"/>
  <c r="BX924" i="10" s="1"/>
  <c r="AJ924" i="10"/>
  <c r="BE924" i="10"/>
  <c r="AK924" i="10"/>
  <c r="BG924" i="10"/>
  <c r="AA846" i="10"/>
  <c r="BP846" i="10" s="1"/>
  <c r="BA846" i="10"/>
  <c r="AU841" i="10"/>
  <c r="P775" i="10"/>
  <c r="AT775" i="10"/>
  <c r="H775" i="10"/>
  <c r="BA775" i="10"/>
  <c r="J775" i="10"/>
  <c r="BD775" i="10"/>
  <c r="X775" i="10"/>
  <c r="BH775" i="10"/>
  <c r="Z775" i="10"/>
  <c r="AG775" i="10"/>
  <c r="H978" i="10"/>
  <c r="I978" i="10"/>
  <c r="AM978" i="10"/>
  <c r="R978" i="10"/>
  <c r="AU978" i="10"/>
  <c r="T978" i="10"/>
  <c r="BN978" i="10" s="1"/>
  <c r="AK967" i="10"/>
  <c r="AI967" i="10"/>
  <c r="BI967" i="10"/>
  <c r="U956" i="10"/>
  <c r="X956" i="10"/>
  <c r="AK956" i="10"/>
  <c r="J945" i="10"/>
  <c r="O945" i="10"/>
  <c r="AX945" i="10"/>
  <c r="BF945" i="10"/>
  <c r="AA938" i="10"/>
  <c r="BP938" i="10" s="1"/>
  <c r="AW938" i="10"/>
  <c r="M938" i="10"/>
  <c r="BL938" i="10" s="1"/>
  <c r="AH938" i="10"/>
  <c r="BR938" i="10" s="1"/>
  <c r="BD938" i="10"/>
  <c r="N938" i="10"/>
  <c r="AI938" i="10"/>
  <c r="BE938" i="10"/>
  <c r="P938" i="10"/>
  <c r="AK938" i="10"/>
  <c r="BF938" i="10"/>
  <c r="Q938" i="10"/>
  <c r="AL938" i="10"/>
  <c r="BG938" i="10"/>
  <c r="T918" i="10"/>
  <c r="BN918" i="10" s="1"/>
  <c r="G918" i="10"/>
  <c r="AF918" i="10"/>
  <c r="AW918" i="10"/>
  <c r="AG918" i="10"/>
  <c r="AZ918" i="10"/>
  <c r="BW918" i="10" s="1"/>
  <c r="M918" i="10"/>
  <c r="BL918" i="10" s="1"/>
  <c r="AJ918" i="10"/>
  <c r="BB918" i="10"/>
  <c r="Q918" i="10"/>
  <c r="AK918" i="10"/>
  <c r="BC918" i="10"/>
  <c r="BX918" i="10" s="1"/>
  <c r="V918" i="10"/>
  <c r="AM918" i="10"/>
  <c r="BI918" i="10"/>
  <c r="P752" i="10"/>
  <c r="J752" i="10"/>
  <c r="AJ752" i="10"/>
  <c r="AT752" i="10"/>
  <c r="G1002" i="10"/>
  <c r="AP984" i="10"/>
  <c r="AK978" i="10"/>
  <c r="AO974" i="10"/>
  <c r="BT974" i="10" s="1"/>
  <c r="AP974" i="10"/>
  <c r="AY974" i="10"/>
  <c r="G965" i="10"/>
  <c r="J965" i="10"/>
  <c r="AC965" i="10"/>
  <c r="BG965" i="10"/>
  <c r="O955" i="10"/>
  <c r="AV938" i="10"/>
  <c r="BV938" i="10" s="1"/>
  <c r="U930" i="10"/>
  <c r="G930" i="10"/>
  <c r="T930" i="10"/>
  <c r="BN930" i="10" s="1"/>
  <c r="W930" i="10"/>
  <c r="AJ930" i="10"/>
  <c r="AU918" i="10"/>
  <c r="BG909" i="10"/>
  <c r="W903" i="10"/>
  <c r="AC901" i="10"/>
  <c r="AO901" i="10"/>
  <c r="BT901" i="10" s="1"/>
  <c r="AV901" i="10"/>
  <c r="BV901" i="10" s="1"/>
  <c r="AY896" i="10"/>
  <c r="X883" i="10"/>
  <c r="U883" i="10"/>
  <c r="AE883" i="10"/>
  <c r="AN883" i="10"/>
  <c r="AW883" i="10"/>
  <c r="BD883" i="10"/>
  <c r="G865" i="10"/>
  <c r="U865" i="10"/>
  <c r="X865" i="10"/>
  <c r="AE865" i="10"/>
  <c r="AN865" i="10"/>
  <c r="AU865" i="10"/>
  <c r="Q841" i="10"/>
  <c r="AE764" i="10"/>
  <c r="V764" i="10"/>
  <c r="AN764" i="10"/>
  <c r="AV764" i="10"/>
  <c r="BV764" i="10" s="1"/>
  <c r="BF764" i="10"/>
  <c r="AB1018" i="10"/>
  <c r="BA1017" i="10"/>
  <c r="L1017" i="10"/>
  <c r="AQ1014" i="10"/>
  <c r="AS1013" i="10"/>
  <c r="W1013" i="10"/>
  <c r="AZ1011" i="10"/>
  <c r="AH1011" i="10"/>
  <c r="BR1011" i="10" s="1"/>
  <c r="BB1009" i="10"/>
  <c r="AK1009" i="10"/>
  <c r="R1009" i="10"/>
  <c r="AK1007" i="10"/>
  <c r="BG1002" i="10"/>
  <c r="BY1002" i="10" s="1"/>
  <c r="AV1002" i="10"/>
  <c r="BV1002" i="10" s="1"/>
  <c r="AL1002" i="10"/>
  <c r="BS1002" i="10" s="1"/>
  <c r="AA1002" i="10"/>
  <c r="BP1002" i="10" s="1"/>
  <c r="P1002" i="10"/>
  <c r="AK1001" i="10"/>
  <c r="AM990" i="10"/>
  <c r="AG984" i="10"/>
  <c r="BH983" i="10"/>
  <c r="AC983" i="10"/>
  <c r="AU979" i="10"/>
  <c r="AJ978" i="10"/>
  <c r="AF960" i="10"/>
  <c r="BA955" i="10"/>
  <c r="BY950" i="10"/>
  <c r="AT938" i="10"/>
  <c r="AT918" i="10"/>
  <c r="AU909" i="10"/>
  <c r="N806" i="10"/>
  <c r="BB806" i="10"/>
  <c r="AT791" i="10"/>
  <c r="H776" i="10"/>
  <c r="R776" i="10"/>
  <c r="Z776" i="10"/>
  <c r="AC776" i="10"/>
  <c r="AE776" i="10"/>
  <c r="AL776" i="10"/>
  <c r="BB776" i="10"/>
  <c r="BI768" i="10"/>
  <c r="P747" i="10"/>
  <c r="AI747" i="10"/>
  <c r="AV747" i="10"/>
  <c r="BV747" i="10" s="1"/>
  <c r="R747" i="10"/>
  <c r="AY747" i="10"/>
  <c r="AZ747" i="10"/>
  <c r="U747" i="10"/>
  <c r="BD747" i="10"/>
  <c r="Z747" i="10"/>
  <c r="BH747" i="10"/>
  <c r="K730" i="10"/>
  <c r="AP730" i="10"/>
  <c r="O730" i="10"/>
  <c r="AZ730" i="10"/>
  <c r="BW730" i="10" s="1"/>
  <c r="U730" i="10"/>
  <c r="BE730" i="10"/>
  <c r="X730" i="10"/>
  <c r="BI730" i="10"/>
  <c r="AD730" i="10"/>
  <c r="AG730" i="10"/>
  <c r="J644" i="10"/>
  <c r="AO644" i="10"/>
  <c r="BT644" i="10" s="1"/>
  <c r="BC644" i="10"/>
  <c r="BX644" i="10" s="1"/>
  <c r="AK743" i="10"/>
  <c r="AS743" i="10"/>
  <c r="BA743" i="10"/>
  <c r="R743" i="10"/>
  <c r="BF743" i="10"/>
  <c r="Z743" i="10"/>
  <c r="AB743" i="10"/>
  <c r="H741" i="10"/>
  <c r="AS741" i="10"/>
  <c r="BD741" i="10"/>
  <c r="AB626" i="10"/>
  <c r="T626" i="10"/>
  <c r="BN626" i="10" s="1"/>
  <c r="V626" i="10"/>
  <c r="BI626" i="10"/>
  <c r="AB968" i="10"/>
  <c r="X953" i="10"/>
  <c r="AY952" i="10"/>
  <c r="X951" i="10"/>
  <c r="BO951" i="10" s="1"/>
  <c r="BD948" i="10"/>
  <c r="AF948" i="10"/>
  <c r="BE944" i="10"/>
  <c r="H940" i="10"/>
  <c r="BI934" i="10"/>
  <c r="AU934" i="10"/>
  <c r="AJ934" i="10"/>
  <c r="V934" i="10"/>
  <c r="G934" i="10"/>
  <c r="AQ928" i="10"/>
  <c r="R928" i="10"/>
  <c r="AJ917" i="10"/>
  <c r="I917" i="10"/>
  <c r="BE908" i="10"/>
  <c r="AB888" i="10"/>
  <c r="H887" i="10"/>
  <c r="AE877" i="10"/>
  <c r="BD859" i="10"/>
  <c r="BD847" i="10"/>
  <c r="BA843" i="10"/>
  <c r="U831" i="10"/>
  <c r="AW823" i="10"/>
  <c r="AE823" i="10"/>
  <c r="H823" i="10"/>
  <c r="I821" i="10"/>
  <c r="AS819" i="10"/>
  <c r="BU819" i="10" s="1"/>
  <c r="Q819" i="10"/>
  <c r="AR818" i="10"/>
  <c r="AY810" i="10"/>
  <c r="K810" i="10"/>
  <c r="BC809" i="10"/>
  <c r="BX809" i="10" s="1"/>
  <c r="AM809" i="10"/>
  <c r="W809" i="10"/>
  <c r="G809" i="10"/>
  <c r="BE807" i="10"/>
  <c r="M807" i="10"/>
  <c r="BL807" i="10" s="1"/>
  <c r="AU794" i="10"/>
  <c r="Q794" i="10"/>
  <c r="BI788" i="10"/>
  <c r="AN788" i="10"/>
  <c r="Q788" i="10"/>
  <c r="BW786" i="10"/>
  <c r="N780" i="10"/>
  <c r="AJ774" i="10"/>
  <c r="AH772" i="10"/>
  <c r="BR772" i="10" s="1"/>
  <c r="G772" i="10"/>
  <c r="AR768" i="10"/>
  <c r="P710" i="10"/>
  <c r="AE710" i="10"/>
  <c r="AS710" i="10"/>
  <c r="BH710" i="10"/>
  <c r="R710" i="10"/>
  <c r="AH710" i="10"/>
  <c r="BR710" i="10" s="1"/>
  <c r="AW710" i="10"/>
  <c r="G710" i="10"/>
  <c r="V710" i="10"/>
  <c r="AJ710" i="10"/>
  <c r="AX710" i="10"/>
  <c r="H710" i="10"/>
  <c r="W710" i="10"/>
  <c r="AK710" i="10"/>
  <c r="BA710" i="10"/>
  <c r="I710" i="10"/>
  <c r="Y710" i="10"/>
  <c r="AN710" i="10"/>
  <c r="BB710" i="10"/>
  <c r="M710" i="10"/>
  <c r="BL710" i="10" s="1"/>
  <c r="Z710" i="10"/>
  <c r="AO710" i="10"/>
  <c r="BT710" i="10" s="1"/>
  <c r="BC710" i="10"/>
  <c r="BX710" i="10" s="1"/>
  <c r="N710" i="10"/>
  <c r="AB710" i="10"/>
  <c r="AR710" i="10"/>
  <c r="BF710" i="10"/>
  <c r="O522" i="10"/>
  <c r="AP522" i="10"/>
  <c r="J522" i="10"/>
  <c r="AX522" i="10"/>
  <c r="M522" i="10"/>
  <c r="BL522" i="10" s="1"/>
  <c r="BC522" i="10"/>
  <c r="BX522" i="10" s="1"/>
  <c r="W522" i="10"/>
  <c r="BG522" i="10"/>
  <c r="AB522" i="10"/>
  <c r="BH522" i="10"/>
  <c r="AE522" i="10"/>
  <c r="AK522" i="10"/>
  <c r="AO522" i="10"/>
  <c r="BT522" i="10" s="1"/>
  <c r="BH934" i="10"/>
  <c r="AT934" i="10"/>
  <c r="AF934" i="10"/>
  <c r="U934" i="10"/>
  <c r="AM928" i="10"/>
  <c r="P928" i="10"/>
  <c r="BI917" i="10"/>
  <c r="BY917" i="10" s="1"/>
  <c r="AI917" i="10"/>
  <c r="G907" i="10"/>
  <c r="T888" i="10"/>
  <c r="BN888" i="10" s="1"/>
  <c r="Y868" i="10"/>
  <c r="BA866" i="10"/>
  <c r="G863" i="10"/>
  <c r="BA859" i="10"/>
  <c r="U855" i="10"/>
  <c r="AK843" i="10"/>
  <c r="AC835" i="10"/>
  <c r="BA831" i="10"/>
  <c r="O831" i="10"/>
  <c r="AV823" i="10"/>
  <c r="BV823" i="10" s="1"/>
  <c r="Y823" i="10"/>
  <c r="AN819" i="10"/>
  <c r="O819" i="10"/>
  <c r="AS810" i="10"/>
  <c r="BA809" i="10"/>
  <c r="AK809" i="10"/>
  <c r="U809" i="10"/>
  <c r="AW807" i="10"/>
  <c r="AM794" i="10"/>
  <c r="O794" i="10"/>
  <c r="BC788" i="10"/>
  <c r="BX788" i="10" s="1"/>
  <c r="AL788" i="10"/>
  <c r="N788" i="10"/>
  <c r="AL780" i="10"/>
  <c r="AD774" i="10"/>
  <c r="BI772" i="10"/>
  <c r="AG772" i="10"/>
  <c r="AP768" i="10"/>
  <c r="I766" i="10"/>
  <c r="G762" i="10"/>
  <c r="I665" i="10"/>
  <c r="AH665" i="10"/>
  <c r="BR665" i="10" s="1"/>
  <c r="AR665" i="10"/>
  <c r="AY665" i="10"/>
  <c r="BH665" i="10"/>
  <c r="N654" i="10"/>
  <c r="BC654" i="10"/>
  <c r="BX654" i="10" s="1"/>
  <c r="AK928" i="10"/>
  <c r="G928" i="10"/>
  <c r="AN859" i="10"/>
  <c r="P855" i="10"/>
  <c r="AG843" i="10"/>
  <c r="Y835" i="10"/>
  <c r="AM819" i="10"/>
  <c r="M819" i="10"/>
  <c r="BL819" i="10" s="1"/>
  <c r="AG768" i="10"/>
  <c r="AV730" i="10"/>
  <c r="BV730" i="10" s="1"/>
  <c r="AZ729" i="10"/>
  <c r="U729" i="10"/>
  <c r="AK729" i="10"/>
  <c r="AS729" i="10"/>
  <c r="BI729" i="10"/>
  <c r="N656" i="10"/>
  <c r="AO656" i="10"/>
  <c r="BT656" i="10" s="1"/>
  <c r="BA656" i="10"/>
  <c r="O532" i="10"/>
  <c r="AJ532" i="10"/>
  <c r="AK532" i="10"/>
  <c r="AU532" i="10"/>
  <c r="BE532" i="10"/>
  <c r="BF532" i="10"/>
  <c r="BW968" i="10"/>
  <c r="X968" i="10"/>
  <c r="N968" i="10"/>
  <c r="BF962" i="10"/>
  <c r="AG952" i="10"/>
  <c r="AT948" i="10"/>
  <c r="V948" i="10"/>
  <c r="BC934" i="10"/>
  <c r="BX934" i="10" s="1"/>
  <c r="AR934" i="10"/>
  <c r="AD934" i="10"/>
  <c r="P934" i="10"/>
  <c r="BF928" i="10"/>
  <c r="AJ928" i="10"/>
  <c r="BE917" i="10"/>
  <c r="X917" i="10"/>
  <c r="W859" i="10"/>
  <c r="AC843" i="10"/>
  <c r="AU831" i="10"/>
  <c r="AO823" i="10"/>
  <c r="BT823" i="10" s="1"/>
  <c r="U823" i="10"/>
  <c r="BI819" i="10"/>
  <c r="AG819" i="10"/>
  <c r="H819" i="10"/>
  <c r="AS812" i="10"/>
  <c r="AC810" i="10"/>
  <c r="AV809" i="10"/>
  <c r="BV809" i="10" s="1"/>
  <c r="AF809" i="10"/>
  <c r="P809" i="10"/>
  <c r="AN807" i="10"/>
  <c r="AJ794" i="10"/>
  <c r="AZ788" i="10"/>
  <c r="BW788" i="10" s="1"/>
  <c r="AE788" i="10"/>
  <c r="BA772" i="10"/>
  <c r="Y772" i="10"/>
  <c r="Y768" i="10"/>
  <c r="AQ747" i="10"/>
  <c r="K736" i="10"/>
  <c r="AX736" i="10"/>
  <c r="T736" i="10"/>
  <c r="BN736" i="10" s="1"/>
  <c r="BI736" i="10"/>
  <c r="V736" i="10"/>
  <c r="AE736" i="10"/>
  <c r="AH736" i="10"/>
  <c r="BR736" i="10" s="1"/>
  <c r="AR736" i="10"/>
  <c r="AM730" i="10"/>
  <c r="BH686" i="10"/>
  <c r="AG686" i="10"/>
  <c r="AJ686" i="10"/>
  <c r="BI686" i="10"/>
  <c r="AL615" i="10"/>
  <c r="V615" i="10"/>
  <c r="X615" i="10"/>
  <c r="BI615" i="10"/>
  <c r="O513" i="10"/>
  <c r="AC513" i="10"/>
  <c r="AX513" i="10"/>
  <c r="H513" i="10"/>
  <c r="AD513" i="10"/>
  <c r="BA513" i="10"/>
  <c r="J513" i="10"/>
  <c r="AF513" i="10"/>
  <c r="BB513" i="10"/>
  <c r="N513" i="10"/>
  <c r="AH513" i="10"/>
  <c r="BR513" i="10" s="1"/>
  <c r="BE513" i="10"/>
  <c r="P513" i="10"/>
  <c r="AM513" i="10"/>
  <c r="Q513" i="10"/>
  <c r="AO513" i="10"/>
  <c r="BT513" i="10" s="1"/>
  <c r="V513" i="10"/>
  <c r="Z513" i="10"/>
  <c r="AS513" i="10"/>
  <c r="BU513" i="10" s="1"/>
  <c r="AU513" i="10"/>
  <c r="W968" i="10"/>
  <c r="M968" i="10"/>
  <c r="BL968" i="10" s="1"/>
  <c r="BA963" i="10"/>
  <c r="AC952" i="10"/>
  <c r="AX951" i="10"/>
  <c r="AR948" i="10"/>
  <c r="T948" i="10"/>
  <c r="BN948" i="10" s="1"/>
  <c r="Q859" i="10"/>
  <c r="U843" i="10"/>
  <c r="AN823" i="10"/>
  <c r="Q823" i="10"/>
  <c r="AZ820" i="10"/>
  <c r="BD819" i="10"/>
  <c r="AE819" i="10"/>
  <c r="AR812" i="10"/>
  <c r="AB810" i="10"/>
  <c r="AU809" i="10"/>
  <c r="AE809" i="10"/>
  <c r="BQ809" i="10" s="1"/>
  <c r="O809" i="10"/>
  <c r="AM807" i="10"/>
  <c r="AZ772" i="10"/>
  <c r="BG771" i="10"/>
  <c r="X768" i="10"/>
  <c r="AA757" i="10"/>
  <c r="BP757" i="10" s="1"/>
  <c r="AF757" i="10"/>
  <c r="BI757" i="10"/>
  <c r="AC747" i="10"/>
  <c r="AR743" i="10"/>
  <c r="K738" i="10"/>
  <c r="AJ738" i="10"/>
  <c r="J738" i="10"/>
  <c r="AU738" i="10"/>
  <c r="Q738" i="10"/>
  <c r="AX738" i="10"/>
  <c r="W738" i="10"/>
  <c r="BB738" i="10"/>
  <c r="Z738" i="10"/>
  <c r="BD738" i="10"/>
  <c r="AC738" i="10"/>
  <c r="BH738" i="10"/>
  <c r="H563" i="10"/>
  <c r="V563" i="10"/>
  <c r="BC563" i="10"/>
  <c r="BX563" i="10" s="1"/>
  <c r="AK547" i="10"/>
  <c r="BC547" i="10"/>
  <c r="BX547" i="10" s="1"/>
  <c r="AY538" i="10"/>
  <c r="BC538" i="10"/>
  <c r="BX538" i="10" s="1"/>
  <c r="K182" i="10"/>
  <c r="I182" i="10"/>
  <c r="AB182" i="10"/>
  <c r="AQ182" i="10"/>
  <c r="BD182" i="10"/>
  <c r="AD182" i="10"/>
  <c r="AS182" i="10"/>
  <c r="BE182" i="10"/>
  <c r="P182" i="10"/>
  <c r="AE182" i="10"/>
  <c r="AU182" i="10"/>
  <c r="BG182" i="10"/>
  <c r="Q182" i="10"/>
  <c r="AF182" i="10"/>
  <c r="AV182" i="10"/>
  <c r="BV182" i="10" s="1"/>
  <c r="BH182" i="10"/>
  <c r="AK182" i="10"/>
  <c r="AW182" i="10"/>
  <c r="BI182" i="10"/>
  <c r="V182" i="10"/>
  <c r="AN182" i="10"/>
  <c r="AZ182" i="10"/>
  <c r="BW182" i="10" s="1"/>
  <c r="G182" i="10"/>
  <c r="AA182" i="10"/>
  <c r="BP182" i="10" s="1"/>
  <c r="AO182" i="10"/>
  <c r="BT182" i="10" s="1"/>
  <c r="BB182" i="10"/>
  <c r="U182" i="10"/>
  <c r="AM182" i="10"/>
  <c r="AY182" i="10"/>
  <c r="G146" i="10"/>
  <c r="AA146" i="10"/>
  <c r="BP146" i="10" s="1"/>
  <c r="AV146" i="10"/>
  <c r="BV146" i="10" s="1"/>
  <c r="BD146" i="10"/>
  <c r="AU146" i="10"/>
  <c r="M146" i="10"/>
  <c r="BL146" i="10" s="1"/>
  <c r="G126" i="10"/>
  <c r="W126" i="10"/>
  <c r="AB126" i="10"/>
  <c r="AL126" i="10"/>
  <c r="AQ126" i="10"/>
  <c r="AS126" i="10"/>
  <c r="BB126" i="10"/>
  <c r="BD126" i="10"/>
  <c r="P126" i="10"/>
  <c r="N760" i="10"/>
  <c r="AP756" i="10"/>
  <c r="X751" i="10"/>
  <c r="AV748" i="10"/>
  <c r="BV748" i="10" s="1"/>
  <c r="W748" i="10"/>
  <c r="BE746" i="10"/>
  <c r="AO746" i="10"/>
  <c r="BT746" i="10" s="1"/>
  <c r="X746" i="10"/>
  <c r="G746" i="10"/>
  <c r="AN737" i="10"/>
  <c r="M737" i="10"/>
  <c r="BL737" i="10" s="1"/>
  <c r="BI734" i="10"/>
  <c r="AM734" i="10"/>
  <c r="T727" i="10"/>
  <c r="BN727" i="10" s="1"/>
  <c r="BH724" i="10"/>
  <c r="AX721" i="10"/>
  <c r="AB721" i="10"/>
  <c r="H721" i="10"/>
  <c r="BW714" i="10"/>
  <c r="BB688" i="10"/>
  <c r="Z688" i="10"/>
  <c r="BD685" i="10"/>
  <c r="BF679" i="10"/>
  <c r="AN679" i="10"/>
  <c r="U679" i="10"/>
  <c r="AR667" i="10"/>
  <c r="AV666" i="10"/>
  <c r="BV666" i="10" s="1"/>
  <c r="Z663" i="10"/>
  <c r="BE638" i="10"/>
  <c r="AS638" i="10"/>
  <c r="BU638" i="10" s="1"/>
  <c r="AD638" i="10"/>
  <c r="N638" i="10"/>
  <c r="AK636" i="10"/>
  <c r="BA634" i="10"/>
  <c r="W634" i="10"/>
  <c r="AK627" i="10"/>
  <c r="AX623" i="10"/>
  <c r="AV617" i="10"/>
  <c r="BV617" i="10" s="1"/>
  <c r="W617" i="10"/>
  <c r="AI616" i="10"/>
  <c r="AA614" i="10"/>
  <c r="BP614" i="10" s="1"/>
  <c r="AG612" i="10"/>
  <c r="AS610" i="10"/>
  <c r="AD603" i="10"/>
  <c r="BG602" i="10"/>
  <c r="AH600" i="10"/>
  <c r="BR600" i="10" s="1"/>
  <c r="BB599" i="10"/>
  <c r="AL599" i="10"/>
  <c r="BS599" i="10" s="1"/>
  <c r="V599" i="10"/>
  <c r="AW594" i="10"/>
  <c r="AT594" i="10"/>
  <c r="AP585" i="10"/>
  <c r="Y564" i="10"/>
  <c r="AK560" i="10"/>
  <c r="BF560" i="10"/>
  <c r="N560" i="10"/>
  <c r="U560" i="10"/>
  <c r="AB560" i="10"/>
  <c r="M557" i="10"/>
  <c r="BL557" i="10" s="1"/>
  <c r="O557" i="10"/>
  <c r="BF557" i="10"/>
  <c r="V557" i="10"/>
  <c r="Z557" i="10"/>
  <c r="AF557" i="10"/>
  <c r="K337" i="10"/>
  <c r="AI337" i="10"/>
  <c r="AK337" i="10"/>
  <c r="AQ337" i="10"/>
  <c r="AS337" i="10"/>
  <c r="AY337" i="10"/>
  <c r="M760" i="10"/>
  <c r="BL760" i="10" s="1"/>
  <c r="AG756" i="10"/>
  <c r="BS754" i="10"/>
  <c r="AP748" i="10"/>
  <c r="U748" i="10"/>
  <c r="BD746" i="10"/>
  <c r="AM746" i="10"/>
  <c r="W746" i="10"/>
  <c r="BI737" i="10"/>
  <c r="AJ737" i="10"/>
  <c r="BH734" i="10"/>
  <c r="AG734" i="10"/>
  <c r="BO732" i="10"/>
  <c r="BD731" i="10"/>
  <c r="Z731" i="10"/>
  <c r="BO731" i="10" s="1"/>
  <c r="BB724" i="10"/>
  <c r="AS721" i="10"/>
  <c r="Z721" i="10"/>
  <c r="BO721" i="10" s="1"/>
  <c r="AZ688" i="10"/>
  <c r="X688" i="10"/>
  <c r="BH687" i="10"/>
  <c r="AV685" i="10"/>
  <c r="BV685" i="10" s="1"/>
  <c r="BD679" i="10"/>
  <c r="AL679" i="10"/>
  <c r="T679" i="10"/>
  <c r="BN679" i="10" s="1"/>
  <c r="AZ678" i="10"/>
  <c r="AI673" i="10"/>
  <c r="AI667" i="10"/>
  <c r="AT666" i="10"/>
  <c r="Q663" i="10"/>
  <c r="BH659" i="10"/>
  <c r="BC658" i="10"/>
  <c r="BX658" i="10" s="1"/>
  <c r="BD638" i="10"/>
  <c r="AO638" i="10"/>
  <c r="BT638" i="10" s="1"/>
  <c r="AC638" i="10"/>
  <c r="H638" i="10"/>
  <c r="AV634" i="10"/>
  <c r="BV634" i="10" s="1"/>
  <c r="V634" i="10"/>
  <c r="AD627" i="10"/>
  <c r="AW623" i="10"/>
  <c r="AU617" i="10"/>
  <c r="V617" i="10"/>
  <c r="AA616" i="10"/>
  <c r="BP616" i="10" s="1"/>
  <c r="AK610" i="10"/>
  <c r="X603" i="10"/>
  <c r="AZ602" i="10"/>
  <c r="BW602" i="10" s="1"/>
  <c r="BA599" i="10"/>
  <c r="AK599" i="10"/>
  <c r="P599" i="10"/>
  <c r="G596" i="10"/>
  <c r="J596" i="10"/>
  <c r="AL596" i="10"/>
  <c r="R596" i="10"/>
  <c r="AP596" i="10"/>
  <c r="AS596" i="10"/>
  <c r="G587" i="10"/>
  <c r="U587" i="10"/>
  <c r="AD587" i="10"/>
  <c r="BI587" i="10"/>
  <c r="AE587" i="10"/>
  <c r="AF587" i="10"/>
  <c r="N585" i="10"/>
  <c r="G584" i="10"/>
  <c r="M584" i="10"/>
  <c r="BL584" i="10" s="1"/>
  <c r="AK584" i="10"/>
  <c r="BD584" i="10"/>
  <c r="Q584" i="10"/>
  <c r="AP584" i="10"/>
  <c r="BG584" i="10"/>
  <c r="T584" i="10"/>
  <c r="BN584" i="10" s="1"/>
  <c r="AQ584" i="10"/>
  <c r="BH584" i="10"/>
  <c r="U584" i="10"/>
  <c r="AS584" i="10"/>
  <c r="BU584" i="10" s="1"/>
  <c r="AW569" i="10"/>
  <c r="AC569" i="10"/>
  <c r="AM569" i="10"/>
  <c r="H554" i="10"/>
  <c r="U554" i="10"/>
  <c r="AC554" i="10"/>
  <c r="AU554" i="10"/>
  <c r="AY554" i="10"/>
  <c r="H486" i="10"/>
  <c r="T486" i="10"/>
  <c r="BN486" i="10" s="1"/>
  <c r="U486" i="10"/>
  <c r="AG486" i="10"/>
  <c r="AJ486" i="10"/>
  <c r="AW486" i="10"/>
  <c r="AX486" i="10"/>
  <c r="N756" i="10"/>
  <c r="AO748" i="10"/>
  <c r="BT748" i="10" s="1"/>
  <c r="O748" i="10"/>
  <c r="Z719" i="10"/>
  <c r="AU714" i="10"/>
  <c r="Z714" i="10"/>
  <c r="BI707" i="10"/>
  <c r="M701" i="10"/>
  <c r="BL701" i="10" s="1"/>
  <c r="AN700" i="10"/>
  <c r="BD699" i="10"/>
  <c r="BQ692" i="10"/>
  <c r="R689" i="10"/>
  <c r="AX688" i="10"/>
  <c r="W688" i="10"/>
  <c r="AT687" i="10"/>
  <c r="AS685" i="10"/>
  <c r="BA679" i="10"/>
  <c r="AK679" i="10"/>
  <c r="R679" i="10"/>
  <c r="AA673" i="10"/>
  <c r="BP673" i="10" s="1"/>
  <c r="AC667" i="10"/>
  <c r="AF666" i="10"/>
  <c r="AX659" i="10"/>
  <c r="AV658" i="10"/>
  <c r="BV658" i="10" s="1"/>
  <c r="BC638" i="10"/>
  <c r="BX638" i="10" s="1"/>
  <c r="AN638" i="10"/>
  <c r="Y638" i="10"/>
  <c r="G638" i="10"/>
  <c r="AD636" i="10"/>
  <c r="AU634" i="10"/>
  <c r="G634" i="10"/>
  <c r="Y627" i="10"/>
  <c r="AC623" i="10"/>
  <c r="AP617" i="10"/>
  <c r="P617" i="10"/>
  <c r="BG616" i="10"/>
  <c r="Y616" i="10"/>
  <c r="BH608" i="10"/>
  <c r="BF607" i="10"/>
  <c r="BF603" i="10"/>
  <c r="N603" i="10"/>
  <c r="AT602" i="10"/>
  <c r="AX599" i="10"/>
  <c r="AH599" i="10"/>
  <c r="BR599" i="10" s="1"/>
  <c r="O599" i="10"/>
  <c r="AY596" i="10"/>
  <c r="BA587" i="10"/>
  <c r="AI584" i="10"/>
  <c r="Q573" i="10"/>
  <c r="Z573" i="10"/>
  <c r="AC573" i="10"/>
  <c r="AL573" i="10"/>
  <c r="BC564" i="10"/>
  <c r="BX564" i="10" s="1"/>
  <c r="J564" i="10"/>
  <c r="O533" i="10"/>
  <c r="AS533" i="10"/>
  <c r="BF533" i="10"/>
  <c r="W518" i="10"/>
  <c r="AY518" i="10"/>
  <c r="BF518" i="10"/>
  <c r="W505" i="10"/>
  <c r="H505" i="10"/>
  <c r="M505" i="10"/>
  <c r="BL505" i="10" s="1"/>
  <c r="Z505" i="10"/>
  <c r="AH505" i="10"/>
  <c r="BR505" i="10" s="1"/>
  <c r="AN505" i="10"/>
  <c r="AS505" i="10"/>
  <c r="R413" i="10"/>
  <c r="AC413" i="10"/>
  <c r="BE413" i="10"/>
  <c r="BI748" i="10"/>
  <c r="AM748" i="10"/>
  <c r="N748" i="10"/>
  <c r="AZ746" i="10"/>
  <c r="AH746" i="10"/>
  <c r="BR746" i="10" s="1"/>
  <c r="R746" i="10"/>
  <c r="BD737" i="10"/>
  <c r="AC737" i="10"/>
  <c r="AZ734" i="10"/>
  <c r="BW734" i="10" s="1"/>
  <c r="AD734" i="10"/>
  <c r="AR731" i="10"/>
  <c r="U731" i="10"/>
  <c r="AN724" i="10"/>
  <c r="BF721" i="10"/>
  <c r="AP721" i="10"/>
  <c r="U721" i="10"/>
  <c r="AZ719" i="10"/>
  <c r="X719" i="10"/>
  <c r="BI714" i="10"/>
  <c r="AT714" i="10"/>
  <c r="X714" i="10"/>
  <c r="AN707" i="10"/>
  <c r="AL700" i="10"/>
  <c r="BS700" i="10" s="1"/>
  <c r="AS688" i="10"/>
  <c r="O688" i="10"/>
  <c r="AH687" i="10"/>
  <c r="BR687" i="10" s="1"/>
  <c r="AR685" i="10"/>
  <c r="AZ679" i="10"/>
  <c r="AH679" i="10"/>
  <c r="BR679" i="10" s="1"/>
  <c r="M679" i="10"/>
  <c r="BL679" i="10" s="1"/>
  <c r="AB667" i="10"/>
  <c r="P666" i="10"/>
  <c r="BE663" i="10"/>
  <c r="AJ659" i="10"/>
  <c r="BB638" i="10"/>
  <c r="AM638" i="10"/>
  <c r="V638" i="10"/>
  <c r="BI636" i="10"/>
  <c r="W636" i="10"/>
  <c r="AO634" i="10"/>
  <c r="BT634" i="10" s="1"/>
  <c r="BI627" i="10"/>
  <c r="U627" i="10"/>
  <c r="AM617" i="10"/>
  <c r="N617" i="10"/>
  <c r="BE616" i="10"/>
  <c r="U616" i="10"/>
  <c r="AW608" i="10"/>
  <c r="AS607" i="10"/>
  <c r="BE606" i="10"/>
  <c r="BC603" i="10"/>
  <c r="BX603" i="10" s="1"/>
  <c r="J603" i="10"/>
  <c r="AR602" i="10"/>
  <c r="AV599" i="10"/>
  <c r="BV599" i="10" s="1"/>
  <c r="AD599" i="10"/>
  <c r="N599" i="10"/>
  <c r="AK596" i="10"/>
  <c r="G590" i="10"/>
  <c r="AW590" i="10"/>
  <c r="J590" i="10"/>
  <c r="K590" i="10"/>
  <c r="AV587" i="10"/>
  <c r="BV587" i="10" s="1"/>
  <c r="AG584" i="10"/>
  <c r="BH568" i="10"/>
  <c r="AY560" i="10"/>
  <c r="AX559" i="10"/>
  <c r="AU557" i="10"/>
  <c r="AM459" i="10"/>
  <c r="G459" i="10"/>
  <c r="AR459" i="10"/>
  <c r="AW459" i="10"/>
  <c r="O459" i="10"/>
  <c r="BC459" i="10"/>
  <c r="BX459" i="10" s="1"/>
  <c r="Q459" i="10"/>
  <c r="BE459" i="10"/>
  <c r="W459" i="10"/>
  <c r="AG459" i="10"/>
  <c r="AJ459" i="10"/>
  <c r="BH748" i="10"/>
  <c r="AG748" i="10"/>
  <c r="AW746" i="10"/>
  <c r="AG746" i="10"/>
  <c r="O746" i="10"/>
  <c r="AZ737" i="10"/>
  <c r="AA737" i="10"/>
  <c r="BP737" i="10" s="1"/>
  <c r="AX734" i="10"/>
  <c r="X734" i="10"/>
  <c r="AQ731" i="10"/>
  <c r="AS727" i="10"/>
  <c r="AK724" i="10"/>
  <c r="BD721" i="10"/>
  <c r="AN721" i="10"/>
  <c r="T721" i="10"/>
  <c r="BN721" i="10" s="1"/>
  <c r="AV719" i="10"/>
  <c r="BV719" i="10" s="1"/>
  <c r="R719" i="10"/>
  <c r="BH714" i="10"/>
  <c r="AP714" i="10"/>
  <c r="R714" i="10"/>
  <c r="R707" i="10"/>
  <c r="W700" i="10"/>
  <c r="AO688" i="10"/>
  <c r="BT688" i="10" s="1"/>
  <c r="N688" i="10"/>
  <c r="AD687" i="10"/>
  <c r="AJ685" i="10"/>
  <c r="AX679" i="10"/>
  <c r="AD679" i="10"/>
  <c r="AO674" i="10"/>
  <c r="BT674" i="10" s="1"/>
  <c r="R667" i="10"/>
  <c r="I666" i="10"/>
  <c r="AC659" i="10"/>
  <c r="AX627" i="10"/>
  <c r="O627" i="10"/>
  <c r="AK617" i="10"/>
  <c r="J617" i="10"/>
  <c r="AW616" i="10"/>
  <c r="Q616" i="10"/>
  <c r="AP608" i="10"/>
  <c r="AS603" i="10"/>
  <c r="H603" i="10"/>
  <c r="AK602" i="10"/>
  <c r="AU599" i="10"/>
  <c r="AC599" i="10"/>
  <c r="O585" i="10"/>
  <c r="P585" i="10"/>
  <c r="AD585" i="10"/>
  <c r="AL585" i="10"/>
  <c r="AM585" i="10"/>
  <c r="M566" i="10"/>
  <c r="BL566" i="10" s="1"/>
  <c r="AE566" i="10"/>
  <c r="AP566" i="10"/>
  <c r="H564" i="10"/>
  <c r="O564" i="10"/>
  <c r="AK564" i="10"/>
  <c r="BF564" i="10"/>
  <c r="T564" i="10"/>
  <c r="BN564" i="10" s="1"/>
  <c r="AO564" i="10"/>
  <c r="BT564" i="10" s="1"/>
  <c r="BI564" i="10"/>
  <c r="V564" i="10"/>
  <c r="AQ564" i="10"/>
  <c r="W564" i="10"/>
  <c r="AR564" i="10"/>
  <c r="H562" i="10"/>
  <c r="R562" i="10"/>
  <c r="U562" i="10"/>
  <c r="AP562" i="10"/>
  <c r="BD555" i="10"/>
  <c r="AU555" i="10"/>
  <c r="BA555" i="10"/>
  <c r="AY547" i="10"/>
  <c r="O508" i="10"/>
  <c r="J508" i="10"/>
  <c r="AQ508" i="10"/>
  <c r="N508" i="10"/>
  <c r="AY508" i="10"/>
  <c r="AZ508" i="10"/>
  <c r="BW508" i="10" s="1"/>
  <c r="Y508" i="10"/>
  <c r="BC508" i="10"/>
  <c r="BX508" i="10" s="1"/>
  <c r="AB508" i="10"/>
  <c r="BH508" i="10"/>
  <c r="AG508" i="10"/>
  <c r="BI508" i="10"/>
  <c r="AR737" i="10"/>
  <c r="AP734" i="10"/>
  <c r="O734" i="10"/>
  <c r="BI731" i="10"/>
  <c r="AK731" i="10"/>
  <c r="J731" i="10"/>
  <c r="AF727" i="10"/>
  <c r="W724" i="10"/>
  <c r="BA721" i="10"/>
  <c r="AJ721" i="10"/>
  <c r="AR719" i="10"/>
  <c r="J719" i="10"/>
  <c r="R715" i="10"/>
  <c r="BC714" i="10"/>
  <c r="BX714" i="10" s="1"/>
  <c r="AL714" i="10"/>
  <c r="J714" i="10"/>
  <c r="BH700" i="10"/>
  <c r="T700" i="10"/>
  <c r="BN700" i="10" s="1"/>
  <c r="BI688" i="10"/>
  <c r="AG688" i="10"/>
  <c r="AS679" i="10"/>
  <c r="Z679" i="10"/>
  <c r="BO679" i="10" s="1"/>
  <c r="BC617" i="10"/>
  <c r="BX617" i="10" s="1"/>
  <c r="AQ616" i="10"/>
  <c r="R599" i="10"/>
  <c r="H599" i="10"/>
  <c r="J599" i="10"/>
  <c r="AG568" i="10"/>
  <c r="M568" i="10"/>
  <c r="BL568" i="10" s="1"/>
  <c r="W568" i="10"/>
  <c r="AE568" i="10"/>
  <c r="AO568" i="10"/>
  <c r="BT568" i="10" s="1"/>
  <c r="AD559" i="10"/>
  <c r="J559" i="10"/>
  <c r="X559" i="10"/>
  <c r="AF559" i="10"/>
  <c r="AM559" i="10"/>
  <c r="I479" i="10"/>
  <c r="N479" i="10"/>
  <c r="AK479" i="10"/>
  <c r="BG479" i="10"/>
  <c r="V479" i="10"/>
  <c r="AD479" i="10"/>
  <c r="AY479" i="10"/>
  <c r="AT479" i="10"/>
  <c r="P479" i="10"/>
  <c r="AV479" i="10"/>
  <c r="BV479" i="10" s="1"/>
  <c r="U479" i="10"/>
  <c r="BA479" i="10"/>
  <c r="AA479" i="10"/>
  <c r="BP479" i="10" s="1"/>
  <c r="BB479" i="10"/>
  <c r="AF479" i="10"/>
  <c r="AI479" i="10"/>
  <c r="AL479" i="10"/>
  <c r="AS480" i="10"/>
  <c r="AC480" i="10"/>
  <c r="AK371" i="10"/>
  <c r="K371" i="10"/>
  <c r="AQ371" i="10"/>
  <c r="M371" i="10"/>
  <c r="BL371" i="10" s="1"/>
  <c r="AS371" i="10"/>
  <c r="AY371" i="10"/>
  <c r="U371" i="10"/>
  <c r="BA371" i="10"/>
  <c r="AA371" i="10"/>
  <c r="BP371" i="10" s="1"/>
  <c r="BG371" i="10"/>
  <c r="BY371" i="10" s="1"/>
  <c r="AC371" i="10"/>
  <c r="BI371" i="10"/>
  <c r="H589" i="10"/>
  <c r="AF581" i="10"/>
  <c r="BF578" i="10"/>
  <c r="AM578" i="10"/>
  <c r="N578" i="10"/>
  <c r="I574" i="10"/>
  <c r="AU571" i="10"/>
  <c r="O571" i="10"/>
  <c r="BE558" i="10"/>
  <c r="AI553" i="10"/>
  <c r="AY544" i="10"/>
  <c r="AU543" i="10"/>
  <c r="R543" i="10"/>
  <c r="BH542" i="10"/>
  <c r="AT542" i="10"/>
  <c r="AI542" i="10"/>
  <c r="W542" i="10"/>
  <c r="J542" i="10"/>
  <c r="BH536" i="10"/>
  <c r="AP536" i="10"/>
  <c r="R536" i="10"/>
  <c r="AE535" i="10"/>
  <c r="AW529" i="10"/>
  <c r="AK524" i="10"/>
  <c r="AC519" i="10"/>
  <c r="AO517" i="10"/>
  <c r="BT517" i="10" s="1"/>
  <c r="R517" i="10"/>
  <c r="AS510" i="10"/>
  <c r="J510" i="10"/>
  <c r="AP506" i="10"/>
  <c r="AD503" i="10"/>
  <c r="BB501" i="10"/>
  <c r="M501" i="10"/>
  <c r="BL501" i="10" s="1"/>
  <c r="BI494" i="10"/>
  <c r="AY494" i="10"/>
  <c r="AO494" i="10"/>
  <c r="BT494" i="10" s="1"/>
  <c r="AD494" i="10"/>
  <c r="T494" i="10"/>
  <c r="BN494" i="10" s="1"/>
  <c r="I494" i="10"/>
  <c r="AL493" i="10"/>
  <c r="AD491" i="10"/>
  <c r="AM490" i="10"/>
  <c r="J490" i="10"/>
  <c r="AK485" i="10"/>
  <c r="AP484" i="10"/>
  <c r="X483" i="10"/>
  <c r="G456" i="10"/>
  <c r="AS456" i="10"/>
  <c r="J399" i="10"/>
  <c r="AY399" i="10"/>
  <c r="G399" i="10"/>
  <c r="BA399" i="10"/>
  <c r="H399" i="10"/>
  <c r="BB399" i="10"/>
  <c r="W399" i="10"/>
  <c r="BH399" i="10"/>
  <c r="Y399" i="10"/>
  <c r="AF399" i="10"/>
  <c r="AI399" i="10"/>
  <c r="AA392" i="10"/>
  <c r="BP392" i="10" s="1"/>
  <c r="AP392" i="10"/>
  <c r="AQ392" i="10"/>
  <c r="Z366" i="10"/>
  <c r="AV366" i="10"/>
  <c r="BV366" i="10" s="1"/>
  <c r="BE578" i="10"/>
  <c r="AL578" i="10"/>
  <c r="K578" i="10"/>
  <c r="AT571" i="10"/>
  <c r="K571" i="10"/>
  <c r="R553" i="10"/>
  <c r="AL544" i="10"/>
  <c r="AS543" i="10"/>
  <c r="BU543" i="10" s="1"/>
  <c r="O543" i="10"/>
  <c r="BG542" i="10"/>
  <c r="BY542" i="10" s="1"/>
  <c r="AS542" i="10"/>
  <c r="AH542" i="10"/>
  <c r="BR542" i="10" s="1"/>
  <c r="V542" i="10"/>
  <c r="I542" i="10"/>
  <c r="AP540" i="10"/>
  <c r="AX537" i="10"/>
  <c r="BG536" i="10"/>
  <c r="BY536" i="10" s="1"/>
  <c r="AO536" i="10"/>
  <c r="BT536" i="10" s="1"/>
  <c r="O536" i="10"/>
  <c r="Q530" i="10"/>
  <c r="AS529" i="10"/>
  <c r="H529" i="10"/>
  <c r="W524" i="10"/>
  <c r="AL517" i="10"/>
  <c r="N517" i="10"/>
  <c r="AK510" i="10"/>
  <c r="I510" i="10"/>
  <c r="AE506" i="10"/>
  <c r="BF504" i="10"/>
  <c r="AV501" i="10"/>
  <c r="BV501" i="10" s="1"/>
  <c r="BH494" i="10"/>
  <c r="AX494" i="10"/>
  <c r="AM494" i="10"/>
  <c r="AC494" i="10"/>
  <c r="R494" i="10"/>
  <c r="G494" i="10"/>
  <c r="AF493" i="10"/>
  <c r="BG491" i="10"/>
  <c r="AA491" i="10"/>
  <c r="BP491" i="10" s="1"/>
  <c r="BG490" i="10"/>
  <c r="AJ490" i="10"/>
  <c r="I490" i="10"/>
  <c r="AG484" i="10"/>
  <c r="BG483" i="10"/>
  <c r="BQ478" i="10"/>
  <c r="J387" i="10"/>
  <c r="Q387" i="10"/>
  <c r="Y387" i="10"/>
  <c r="AR387" i="10"/>
  <c r="AY387" i="10"/>
  <c r="BC578" i="10"/>
  <c r="BX578" i="10" s="1"/>
  <c r="AE578" i="10"/>
  <c r="AN571" i="10"/>
  <c r="AP543" i="10"/>
  <c r="M543" i="10"/>
  <c r="BL543" i="10" s="1"/>
  <c r="BC542" i="10"/>
  <c r="BX542" i="10" s="1"/>
  <c r="AR542" i="10"/>
  <c r="AG542" i="10"/>
  <c r="G542" i="10"/>
  <c r="N540" i="10"/>
  <c r="W537" i="10"/>
  <c r="BC536" i="10"/>
  <c r="BX536" i="10" s="1"/>
  <c r="AH536" i="10"/>
  <c r="BR536" i="10" s="1"/>
  <c r="N536" i="10"/>
  <c r="AQ529" i="10"/>
  <c r="G529" i="10"/>
  <c r="AM525" i="10"/>
  <c r="O524" i="10"/>
  <c r="BG517" i="10"/>
  <c r="BY517" i="10" s="1"/>
  <c r="AK517" i="10"/>
  <c r="J517" i="10"/>
  <c r="BI510" i="10"/>
  <c r="AH510" i="10"/>
  <c r="BR510" i="10" s="1"/>
  <c r="R506" i="10"/>
  <c r="AP504" i="10"/>
  <c r="AQ495" i="10"/>
  <c r="BG494" i="10"/>
  <c r="AW494" i="10"/>
  <c r="AL494" i="10"/>
  <c r="AA494" i="10"/>
  <c r="BP494" i="10" s="1"/>
  <c r="Q494" i="10"/>
  <c r="V493" i="10"/>
  <c r="BD491" i="10"/>
  <c r="X491" i="10"/>
  <c r="BF490" i="10"/>
  <c r="AE490" i="10"/>
  <c r="AE484" i="10"/>
  <c r="BD483" i="10"/>
  <c r="K483" i="10"/>
  <c r="Q445" i="10"/>
  <c r="I445" i="10"/>
  <c r="BG445" i="10"/>
  <c r="AR421" i="10"/>
  <c r="AA421" i="10"/>
  <c r="BP421" i="10" s="1"/>
  <c r="N370" i="10"/>
  <c r="M370" i="10"/>
  <c r="BL370" i="10" s="1"/>
  <c r="AC370" i="10"/>
  <c r="AK370" i="10"/>
  <c r="AZ370" i="10"/>
  <c r="BI370" i="10"/>
  <c r="AM543" i="10"/>
  <c r="BB542" i="10"/>
  <c r="BW542" i="10" s="1"/>
  <c r="AQ542" i="10"/>
  <c r="AE542" i="10"/>
  <c r="R542" i="10"/>
  <c r="U537" i="10"/>
  <c r="BB536" i="10"/>
  <c r="AG536" i="10"/>
  <c r="J536" i="10"/>
  <c r="AF529" i="10"/>
  <c r="BD517" i="10"/>
  <c r="AF517" i="10"/>
  <c r="I517" i="10"/>
  <c r="AY491" i="10"/>
  <c r="U491" i="10"/>
  <c r="AA484" i="10"/>
  <c r="BP484" i="10" s="1"/>
  <c r="AY483" i="10"/>
  <c r="AX536" i="10"/>
  <c r="AE536" i="10"/>
  <c r="BC517" i="10"/>
  <c r="BX517" i="10" s="1"/>
  <c r="AC517" i="10"/>
  <c r="AV491" i="10"/>
  <c r="BV491" i="10" s="1"/>
  <c r="K491" i="10"/>
  <c r="BH484" i="10"/>
  <c r="R484" i="10"/>
  <c r="AH494" i="10"/>
  <c r="BR494" i="10" s="1"/>
  <c r="W494" i="10"/>
  <c r="M494" i="10"/>
  <c r="BL494" i="10" s="1"/>
  <c r="AQ491" i="10"/>
  <c r="H491" i="10"/>
  <c r="AW490" i="10"/>
  <c r="V490" i="10"/>
  <c r="BF484" i="10"/>
  <c r="Q484" i="10"/>
  <c r="AK483" i="10"/>
  <c r="BG473" i="10"/>
  <c r="W428" i="10"/>
  <c r="Q428" i="10"/>
  <c r="AD428" i="10"/>
  <c r="AS428" i="10"/>
  <c r="BD428" i="10"/>
  <c r="AC426" i="10"/>
  <c r="AL426" i="10"/>
  <c r="G426" i="10"/>
  <c r="AM426" i="10"/>
  <c r="O426" i="10"/>
  <c r="AO426" i="10"/>
  <c r="BT426" i="10" s="1"/>
  <c r="P426" i="10"/>
  <c r="AT426" i="10"/>
  <c r="Q426" i="10"/>
  <c r="BA426" i="10"/>
  <c r="Y426" i="10"/>
  <c r="BB426" i="10"/>
  <c r="AD426" i="10"/>
  <c r="BC426" i="10"/>
  <c r="BX426" i="10" s="1"/>
  <c r="AI371" i="10"/>
  <c r="BH470" i="10"/>
  <c r="AO464" i="10"/>
  <c r="BT464" i="10" s="1"/>
  <c r="P464" i="10"/>
  <c r="AB461" i="10"/>
  <c r="H458" i="10"/>
  <c r="AM455" i="10"/>
  <c r="H455" i="10"/>
  <c r="BD454" i="10"/>
  <c r="AO454" i="10"/>
  <c r="BT454" i="10" s="1"/>
  <c r="W454" i="10"/>
  <c r="G454" i="10"/>
  <c r="BC452" i="10"/>
  <c r="BX452" i="10" s="1"/>
  <c r="Y450" i="10"/>
  <c r="BG449" i="10"/>
  <c r="AJ449" i="10"/>
  <c r="J449" i="10"/>
  <c r="G446" i="10"/>
  <c r="AN432" i="10"/>
  <c r="AC430" i="10"/>
  <c r="P418" i="10"/>
  <c r="BD416" i="10"/>
  <c r="BA411" i="10"/>
  <c r="I411" i="10"/>
  <c r="W410" i="10"/>
  <c r="V405" i="10"/>
  <c r="AV403" i="10"/>
  <c r="BV403" i="10" s="1"/>
  <c r="BD400" i="10"/>
  <c r="AO397" i="10"/>
  <c r="BT397" i="10" s="1"/>
  <c r="AB395" i="10"/>
  <c r="AL385" i="10"/>
  <c r="BS385" i="10" s="1"/>
  <c r="BD377" i="10"/>
  <c r="AP374" i="10"/>
  <c r="V373" i="10"/>
  <c r="AQ365" i="10"/>
  <c r="K365" i="10"/>
  <c r="AQ364" i="10"/>
  <c r="AR362" i="10"/>
  <c r="AS360" i="10"/>
  <c r="BI353" i="10"/>
  <c r="AA353" i="10"/>
  <c r="BP353" i="10" s="1"/>
  <c r="AN348" i="10"/>
  <c r="AL343" i="10"/>
  <c r="AC343" i="10"/>
  <c r="Q343" i="10"/>
  <c r="G343" i="10"/>
  <c r="BF335" i="10"/>
  <c r="AB335" i="10"/>
  <c r="AE333" i="10"/>
  <c r="K333" i="10"/>
  <c r="AA333" i="10"/>
  <c r="BP333" i="10" s="1"/>
  <c r="AD333" i="10"/>
  <c r="AO333" i="10"/>
  <c r="BT333" i="10" s="1"/>
  <c r="AU333" i="10"/>
  <c r="AX295" i="10"/>
  <c r="H295" i="10"/>
  <c r="X264" i="10"/>
  <c r="BB250" i="10"/>
  <c r="H221" i="10"/>
  <c r="Z221" i="10"/>
  <c r="AO221" i="10"/>
  <c r="BT221" i="10" s="1"/>
  <c r="BG221" i="10"/>
  <c r="I221" i="10"/>
  <c r="AA221" i="10"/>
  <c r="BP221" i="10" s="1"/>
  <c r="AU221" i="10"/>
  <c r="BI221" i="10"/>
  <c r="O221" i="10"/>
  <c r="AC221" i="10"/>
  <c r="AV221" i="10"/>
  <c r="BV221" i="10" s="1"/>
  <c r="P221" i="10"/>
  <c r="AE221" i="10"/>
  <c r="AW221" i="10"/>
  <c r="Q221" i="10"/>
  <c r="AI221" i="10"/>
  <c r="AX221" i="10"/>
  <c r="AM221" i="10"/>
  <c r="BE221" i="10"/>
  <c r="AZ478" i="10"/>
  <c r="AP478" i="10"/>
  <c r="AD478" i="10"/>
  <c r="Q478" i="10"/>
  <c r="AL475" i="10"/>
  <c r="AW470" i="10"/>
  <c r="AN464" i="10"/>
  <c r="Q461" i="10"/>
  <c r="BH458" i="10"/>
  <c r="BI455" i="10"/>
  <c r="AJ455" i="10"/>
  <c r="BC454" i="10"/>
  <c r="BX454" i="10" s="1"/>
  <c r="AM454" i="10"/>
  <c r="V454" i="10"/>
  <c r="BE449" i="10"/>
  <c r="AL432" i="10"/>
  <c r="Q430" i="10"/>
  <c r="BE427" i="10"/>
  <c r="AT416" i="10"/>
  <c r="AE412" i="10"/>
  <c r="AG397" i="10"/>
  <c r="V395" i="10"/>
  <c r="AF385" i="10"/>
  <c r="AN377" i="10"/>
  <c r="AK374" i="10"/>
  <c r="BH353" i="10"/>
  <c r="U353" i="10"/>
  <c r="AA348" i="10"/>
  <c r="BP348" i="10" s="1"/>
  <c r="BB335" i="10"/>
  <c r="Z335" i="10"/>
  <c r="P287" i="10"/>
  <c r="BF264" i="10"/>
  <c r="P264" i="10"/>
  <c r="P241" i="10"/>
  <c r="J241" i="10"/>
  <c r="O241" i="10"/>
  <c r="AF241" i="10"/>
  <c r="BA241" i="10"/>
  <c r="BI241" i="10"/>
  <c r="AK432" i="10"/>
  <c r="BI430" i="10"/>
  <c r="O430" i="10"/>
  <c r="Y427" i="10"/>
  <c r="U416" i="10"/>
  <c r="BE414" i="10"/>
  <c r="AD412" i="10"/>
  <c r="AR400" i="10"/>
  <c r="X397" i="10"/>
  <c r="M395" i="10"/>
  <c r="BL395" i="10" s="1"/>
  <c r="Y389" i="10"/>
  <c r="AA385" i="10"/>
  <c r="BP385" i="10" s="1"/>
  <c r="AM377" i="10"/>
  <c r="AF364" i="10"/>
  <c r="BB355" i="10"/>
  <c r="BG353" i="10"/>
  <c r="T353" i="10"/>
  <c r="BN353" i="10" s="1"/>
  <c r="Z348" i="10"/>
  <c r="AZ335" i="10"/>
  <c r="BW335" i="10" s="1"/>
  <c r="R335" i="10"/>
  <c r="G295" i="10"/>
  <c r="I295" i="10"/>
  <c r="T295" i="10"/>
  <c r="BN295" i="10" s="1"/>
  <c r="AD295" i="10"/>
  <c r="AO295" i="10"/>
  <c r="BT295" i="10" s="1"/>
  <c r="AZ295" i="10"/>
  <c r="BW295" i="10" s="1"/>
  <c r="J295" i="10"/>
  <c r="U295" i="10"/>
  <c r="AF295" i="10"/>
  <c r="AP295" i="10"/>
  <c r="BA295" i="10"/>
  <c r="V295" i="10"/>
  <c r="AG295" i="10"/>
  <c r="AR295" i="10"/>
  <c r="BB295" i="10"/>
  <c r="M295" i="10"/>
  <c r="BL295" i="10" s="1"/>
  <c r="X295" i="10"/>
  <c r="BO295" i="10" s="1"/>
  <c r="AH295" i="10"/>
  <c r="BR295" i="10" s="1"/>
  <c r="AS295" i="10"/>
  <c r="BD295" i="10"/>
  <c r="N295" i="10"/>
  <c r="Y295" i="10"/>
  <c r="AJ295" i="10"/>
  <c r="AT295" i="10"/>
  <c r="BE295" i="10"/>
  <c r="Q295" i="10"/>
  <c r="AB295" i="10"/>
  <c r="AL295" i="10"/>
  <c r="BS295" i="10" s="1"/>
  <c r="AW295" i="10"/>
  <c r="BH295" i="10"/>
  <c r="AM289" i="10"/>
  <c r="H271" i="10"/>
  <c r="BE271" i="10"/>
  <c r="BD264" i="10"/>
  <c r="X151" i="10"/>
  <c r="AL151" i="10"/>
  <c r="AM478" i="10"/>
  <c r="Z478" i="10"/>
  <c r="N478" i="10"/>
  <c r="BG464" i="10"/>
  <c r="AG464" i="10"/>
  <c r="AZ458" i="10"/>
  <c r="BE455" i="10"/>
  <c r="Y455" i="10"/>
  <c r="BA454" i="10"/>
  <c r="AG454" i="10"/>
  <c r="Q454" i="10"/>
  <c r="AN452" i="10"/>
  <c r="BB450" i="10"/>
  <c r="AZ449" i="10"/>
  <c r="AA449" i="10"/>
  <c r="BP449" i="10" s="1"/>
  <c r="AO438" i="10"/>
  <c r="BT438" i="10" s="1"/>
  <c r="AC432" i="10"/>
  <c r="BD430" i="10"/>
  <c r="H430" i="10"/>
  <c r="Q416" i="10"/>
  <c r="BD414" i="10"/>
  <c r="AJ411" i="10"/>
  <c r="AJ408" i="10"/>
  <c r="AQ400" i="10"/>
  <c r="O397" i="10"/>
  <c r="BG395" i="10"/>
  <c r="I395" i="10"/>
  <c r="Q389" i="10"/>
  <c r="H385" i="10"/>
  <c r="W377" i="10"/>
  <c r="BF375" i="10"/>
  <c r="W375" i="10"/>
  <c r="BH374" i="10"/>
  <c r="AC374" i="10"/>
  <c r="BC365" i="10"/>
  <c r="BX365" i="10" s="1"/>
  <c r="AC365" i="10"/>
  <c r="AC364" i="10"/>
  <c r="AN362" i="10"/>
  <c r="AR356" i="10"/>
  <c r="AX355" i="10"/>
  <c r="AY353" i="10"/>
  <c r="M348" i="10"/>
  <c r="BL348" i="10" s="1"/>
  <c r="AD345" i="10"/>
  <c r="BH343" i="10"/>
  <c r="AZ343" i="10"/>
  <c r="BW343" i="10" s="1"/>
  <c r="AQ343" i="10"/>
  <c r="AH343" i="10"/>
  <c r="BR343" i="10" s="1"/>
  <c r="X343" i="10"/>
  <c r="BO343" i="10" s="1"/>
  <c r="N343" i="10"/>
  <c r="AX335" i="10"/>
  <c r="N335" i="10"/>
  <c r="G287" i="10"/>
  <c r="U287" i="10"/>
  <c r="AG287" i="10"/>
  <c r="AU287" i="10"/>
  <c r="BG287" i="10"/>
  <c r="BY287" i="10" s="1"/>
  <c r="I287" i="10"/>
  <c r="W287" i="10"/>
  <c r="AI287" i="10"/>
  <c r="AV287" i="10"/>
  <c r="BV287" i="10" s="1"/>
  <c r="BI287" i="10"/>
  <c r="K287" i="10"/>
  <c r="X287" i="10"/>
  <c r="AK287" i="10"/>
  <c r="AW287" i="10"/>
  <c r="M287" i="10"/>
  <c r="BL287" i="10" s="1"/>
  <c r="Y287" i="10"/>
  <c r="AM287" i="10"/>
  <c r="AY287" i="10"/>
  <c r="O287" i="10"/>
  <c r="AA287" i="10"/>
  <c r="BP287" i="10" s="1"/>
  <c r="AN287" i="10"/>
  <c r="BA287" i="10"/>
  <c r="Q287" i="10"/>
  <c r="AE287" i="10"/>
  <c r="AQ287" i="10"/>
  <c r="BD287" i="10"/>
  <c r="H266" i="10"/>
  <c r="Q266" i="10"/>
  <c r="Z266" i="10"/>
  <c r="AG266" i="10"/>
  <c r="AN266" i="10"/>
  <c r="BA266" i="10"/>
  <c r="I250" i="10"/>
  <c r="N250" i="10"/>
  <c r="W250" i="10"/>
  <c r="AD250" i="10"/>
  <c r="AM250" i="10"/>
  <c r="BA220" i="10"/>
  <c r="V220" i="10"/>
  <c r="AK220" i="10"/>
  <c r="G193" i="10"/>
  <c r="J193" i="10"/>
  <c r="AD193" i="10"/>
  <c r="AZ193" i="10"/>
  <c r="BW193" i="10" s="1"/>
  <c r="AH193" i="10"/>
  <c r="BR193" i="10" s="1"/>
  <c r="BB193" i="10"/>
  <c r="Q193" i="10"/>
  <c r="AK193" i="10"/>
  <c r="BG193" i="10"/>
  <c r="AO193" i="10"/>
  <c r="BT193" i="10" s="1"/>
  <c r="BI193" i="10"/>
  <c r="T193" i="10"/>
  <c r="BN193" i="10" s="1"/>
  <c r="AP193" i="10"/>
  <c r="AA193" i="10"/>
  <c r="BP193" i="10" s="1"/>
  <c r="AW193" i="10"/>
  <c r="I193" i="10"/>
  <c r="AC193" i="10"/>
  <c r="AY193" i="10"/>
  <c r="AK74" i="10"/>
  <c r="AD74" i="10"/>
  <c r="BG74" i="10"/>
  <c r="AA74" i="10"/>
  <c r="BP74" i="10" s="1"/>
  <c r="AQ458" i="10"/>
  <c r="AY455" i="10"/>
  <c r="W455" i="10"/>
  <c r="AW454" i="10"/>
  <c r="AF454" i="10"/>
  <c r="O454" i="10"/>
  <c r="AX449" i="10"/>
  <c r="U449" i="10"/>
  <c r="AU446" i="10"/>
  <c r="AR443" i="10"/>
  <c r="AU430" i="10"/>
  <c r="AT414" i="10"/>
  <c r="AG411" i="10"/>
  <c r="AE400" i="10"/>
  <c r="AW395" i="10"/>
  <c r="BC375" i="10"/>
  <c r="BX375" i="10" s="1"/>
  <c r="BD374" i="10"/>
  <c r="AA374" i="10"/>
  <c r="BP374" i="10" s="1"/>
  <c r="BB373" i="10"/>
  <c r="BB365" i="10"/>
  <c r="AB365" i="10"/>
  <c r="BF364" i="10"/>
  <c r="Z364" i="10"/>
  <c r="AT355" i="10"/>
  <c r="AS353" i="10"/>
  <c r="AY346" i="10"/>
  <c r="G345" i="10"/>
  <c r="BG343" i="10"/>
  <c r="BY343" i="10" s="1"/>
  <c r="AY343" i="10"/>
  <c r="AP343" i="10"/>
  <c r="AG343" i="10"/>
  <c r="W343" i="10"/>
  <c r="M343" i="10"/>
  <c r="BL343" i="10" s="1"/>
  <c r="O322" i="10"/>
  <c r="AI322" i="10"/>
  <c r="AU322" i="10"/>
  <c r="BE322" i="10"/>
  <c r="BO302" i="10"/>
  <c r="AC295" i="10"/>
  <c r="AS287" i="10"/>
  <c r="Q264" i="10"/>
  <c r="AA264" i="10"/>
  <c r="BP264" i="10" s="1"/>
  <c r="AK264" i="10"/>
  <c r="AW264" i="10"/>
  <c r="BG264" i="10"/>
  <c r="H264" i="10"/>
  <c r="R264" i="10"/>
  <c r="AB264" i="10"/>
  <c r="AN264" i="10"/>
  <c r="AX264" i="10"/>
  <c r="BH264" i="10"/>
  <c r="I264" i="10"/>
  <c r="AC264" i="10"/>
  <c r="AO264" i="10"/>
  <c r="BT264" i="10" s="1"/>
  <c r="AY264" i="10"/>
  <c r="BI264" i="10"/>
  <c r="J264" i="10"/>
  <c r="T264" i="10"/>
  <c r="BN264" i="10" s="1"/>
  <c r="AF264" i="10"/>
  <c r="AP264" i="10"/>
  <c r="AZ264" i="10"/>
  <c r="K264" i="10"/>
  <c r="U264" i="10"/>
  <c r="AG264" i="10"/>
  <c r="AQ264" i="10"/>
  <c r="BA264" i="10"/>
  <c r="M264" i="10"/>
  <c r="BL264" i="10" s="1"/>
  <c r="Y264" i="10"/>
  <c r="AI264" i="10"/>
  <c r="AS264" i="10"/>
  <c r="BE264" i="10"/>
  <c r="AQ244" i="10"/>
  <c r="AD244" i="10"/>
  <c r="I335" i="10"/>
  <c r="AC335" i="10"/>
  <c r="AK335" i="10"/>
  <c r="AS335" i="10"/>
  <c r="BA335" i="10"/>
  <c r="BI335" i="10"/>
  <c r="G335" i="10"/>
  <c r="T335" i="10"/>
  <c r="BN335" i="10" s="1"/>
  <c r="AD335" i="10"/>
  <c r="AL335" i="10"/>
  <c r="AT335" i="10"/>
  <c r="H335" i="10"/>
  <c r="U335" i="10"/>
  <c r="AE335" i="10"/>
  <c r="AM335" i="10"/>
  <c r="AU335" i="10"/>
  <c r="BC335" i="10"/>
  <c r="BX335" i="10" s="1"/>
  <c r="K335" i="10"/>
  <c r="V335" i="10"/>
  <c r="AF335" i="10"/>
  <c r="AN335" i="10"/>
  <c r="AV335" i="10"/>
  <c r="BV335" i="10" s="1"/>
  <c r="BD335" i="10"/>
  <c r="M335" i="10"/>
  <c r="BL335" i="10" s="1"/>
  <c r="W335" i="10"/>
  <c r="AG335" i="10"/>
  <c r="AO335" i="10"/>
  <c r="BT335" i="10" s="1"/>
  <c r="AW335" i="10"/>
  <c r="BE335" i="10"/>
  <c r="P335" i="10"/>
  <c r="AA335" i="10"/>
  <c r="BP335" i="10" s="1"/>
  <c r="AI335" i="10"/>
  <c r="AQ335" i="10"/>
  <c r="AY335" i="10"/>
  <c r="BG335" i="10"/>
  <c r="BY335" i="10" s="1"/>
  <c r="M313" i="10"/>
  <c r="BL313" i="10" s="1"/>
  <c r="U313" i="10"/>
  <c r="AI313" i="10"/>
  <c r="K289" i="10"/>
  <c r="AQ289" i="10"/>
  <c r="G289" i="10"/>
  <c r="AS289" i="10"/>
  <c r="AU289" i="10"/>
  <c r="U289" i="10"/>
  <c r="AY289" i="10"/>
  <c r="W289" i="10"/>
  <c r="BI289" i="10"/>
  <c r="AC289" i="10"/>
  <c r="W275" i="10"/>
  <c r="AV275" i="10"/>
  <c r="BV275" i="10" s="1"/>
  <c r="AR240" i="10"/>
  <c r="U240" i="10"/>
  <c r="AE240" i="10"/>
  <c r="AJ240" i="10"/>
  <c r="BC240" i="10"/>
  <c r="BX240" i="10" s="1"/>
  <c r="AB236" i="10"/>
  <c r="AQ236" i="10"/>
  <c r="AT478" i="10"/>
  <c r="AH478" i="10"/>
  <c r="BR478" i="10" s="1"/>
  <c r="V478" i="10"/>
  <c r="G478" i="10"/>
  <c r="AY464" i="10"/>
  <c r="W464" i="10"/>
  <c r="AJ461" i="10"/>
  <c r="AA458" i="10"/>
  <c r="BP458" i="10" s="1"/>
  <c r="AR455" i="10"/>
  <c r="Q455" i="10"/>
  <c r="BH454" i="10"/>
  <c r="AS454" i="10"/>
  <c r="BU454" i="10" s="1"/>
  <c r="AC454" i="10"/>
  <c r="K454" i="10"/>
  <c r="Q452" i="10"/>
  <c r="AF450" i="10"/>
  <c r="BI449" i="10"/>
  <c r="AQ449" i="10"/>
  <c r="R449" i="10"/>
  <c r="AN446" i="10"/>
  <c r="AG443" i="10"/>
  <c r="BB432" i="10"/>
  <c r="AM430" i="10"/>
  <c r="AE414" i="10"/>
  <c r="U411" i="10"/>
  <c r="BI397" i="10"/>
  <c r="AN395" i="10"/>
  <c r="AY393" i="10"/>
  <c r="AV385" i="10"/>
  <c r="BV385" i="10" s="1"/>
  <c r="AS375" i="10"/>
  <c r="J375" i="10"/>
  <c r="AY374" i="10"/>
  <c r="U374" i="10"/>
  <c r="AL373" i="10"/>
  <c r="AS365" i="10"/>
  <c r="U365" i="10"/>
  <c r="AY364" i="10"/>
  <c r="R364" i="10"/>
  <c r="BA362" i="10"/>
  <c r="M356" i="10"/>
  <c r="BL356" i="10" s="1"/>
  <c r="AD355" i="10"/>
  <c r="AQ353" i="10"/>
  <c r="AZ348" i="10"/>
  <c r="AF346" i="10"/>
  <c r="BE343" i="10"/>
  <c r="AW343" i="10"/>
  <c r="AN343" i="10"/>
  <c r="AE343" i="10"/>
  <c r="U343" i="10"/>
  <c r="I343" i="10"/>
  <c r="AJ335" i="10"/>
  <c r="AQ333" i="10"/>
  <c r="BI295" i="10"/>
  <c r="R295" i="10"/>
  <c r="AF287" i="10"/>
  <c r="AQ281" i="10"/>
  <c r="BI281" i="10"/>
  <c r="BY281" i="10" s="1"/>
  <c r="U281" i="10"/>
  <c r="AA281" i="10"/>
  <c r="BP281" i="10" s="1"/>
  <c r="AI281" i="10"/>
  <c r="AK281" i="10"/>
  <c r="BA281" i="10"/>
  <c r="AH264" i="10"/>
  <c r="BR264" i="10" s="1"/>
  <c r="U208" i="10"/>
  <c r="AZ176" i="10"/>
  <c r="W176" i="10"/>
  <c r="AQ172" i="10"/>
  <c r="BC153" i="10"/>
  <c r="BX153" i="10" s="1"/>
  <c r="BA153" i="10"/>
  <c r="AH145" i="10"/>
  <c r="BR145" i="10" s="1"/>
  <c r="N139" i="10"/>
  <c r="O139" i="10"/>
  <c r="W139" i="10"/>
  <c r="AG139" i="10"/>
  <c r="AO139" i="10"/>
  <c r="BT139" i="10" s="1"/>
  <c r="K131" i="10"/>
  <c r="AE131" i="10"/>
  <c r="AT131" i="10"/>
  <c r="BH131" i="10"/>
  <c r="M131" i="10"/>
  <c r="BL131" i="10" s="1"/>
  <c r="AG131" i="10"/>
  <c r="AU131" i="10"/>
  <c r="BI131" i="10"/>
  <c r="O131" i="10"/>
  <c r="AI131" i="10"/>
  <c r="AW131" i="10"/>
  <c r="Q131" i="10"/>
  <c r="AJ131" i="10"/>
  <c r="AZ131" i="10"/>
  <c r="BW131" i="10" s="1"/>
  <c r="U131" i="10"/>
  <c r="AK131" i="10"/>
  <c r="BA131" i="10"/>
  <c r="M86" i="10"/>
  <c r="BL86" i="10" s="1"/>
  <c r="AC86" i="10"/>
  <c r="AD86" i="10"/>
  <c r="AK86" i="10"/>
  <c r="AS86" i="10"/>
  <c r="N49" i="10"/>
  <c r="AR49" i="10"/>
  <c r="M49" i="10"/>
  <c r="BL49" i="10" s="1"/>
  <c r="AS49" i="10"/>
  <c r="U49" i="10"/>
  <c r="AT49" i="10"/>
  <c r="V49" i="10"/>
  <c r="AU49" i="10"/>
  <c r="AB49" i="10"/>
  <c r="BA49" i="10"/>
  <c r="AE49" i="10"/>
  <c r="BH49" i="10"/>
  <c r="AA21" i="10"/>
  <c r="BP21" i="10" s="1"/>
  <c r="AD21" i="10"/>
  <c r="AZ21" i="10"/>
  <c r="AQ314" i="10"/>
  <c r="AF314" i="10"/>
  <c r="BE242" i="10"/>
  <c r="AI235" i="10"/>
  <c r="BH177" i="10"/>
  <c r="AY176" i="10"/>
  <c r="AL169" i="10"/>
  <c r="U164" i="10"/>
  <c r="H155" i="10"/>
  <c r="U155" i="10"/>
  <c r="AE155" i="10"/>
  <c r="H148" i="10"/>
  <c r="T148" i="10"/>
  <c r="BN148" i="10" s="1"/>
  <c r="AL148" i="10"/>
  <c r="BD148" i="10"/>
  <c r="X148" i="10"/>
  <c r="AQ148" i="10"/>
  <c r="BI148" i="10"/>
  <c r="G148" i="10"/>
  <c r="Z148" i="10"/>
  <c r="AR148" i="10"/>
  <c r="K148" i="10"/>
  <c r="AC148" i="10"/>
  <c r="AU148" i="10"/>
  <c r="AC145" i="10"/>
  <c r="G137" i="10"/>
  <c r="AV137" i="10"/>
  <c r="BV137" i="10" s="1"/>
  <c r="M137" i="10"/>
  <c r="BL137" i="10" s="1"/>
  <c r="BC137" i="10"/>
  <c r="BX137" i="10" s="1"/>
  <c r="T137" i="10"/>
  <c r="BN137" i="10" s="1"/>
  <c r="AB137" i="10"/>
  <c r="AF137" i="10"/>
  <c r="AY306" i="10"/>
  <c r="BG301" i="10"/>
  <c r="BY301" i="10" s="1"/>
  <c r="AY301" i="10"/>
  <c r="AQ301" i="10"/>
  <c r="AI301" i="10"/>
  <c r="AA301" i="10"/>
  <c r="BP301" i="10" s="1"/>
  <c r="BG298" i="10"/>
  <c r="AK298" i="10"/>
  <c r="AV283" i="10"/>
  <c r="BV283" i="10" s="1"/>
  <c r="Z283" i="10"/>
  <c r="AD279" i="10"/>
  <c r="AV265" i="10"/>
  <c r="BV265" i="10" s="1"/>
  <c r="W251" i="10"/>
  <c r="AI242" i="10"/>
  <c r="AK212" i="10"/>
  <c r="AU208" i="10"/>
  <c r="AC206" i="10"/>
  <c r="AO197" i="10"/>
  <c r="BT197" i="10" s="1"/>
  <c r="AU185" i="10"/>
  <c r="AM176" i="10"/>
  <c r="AD169" i="10"/>
  <c r="AZ168" i="10"/>
  <c r="G166" i="10"/>
  <c r="R164" i="10"/>
  <c r="Y145" i="10"/>
  <c r="AB96" i="10"/>
  <c r="AE96" i="10"/>
  <c r="BD96" i="10"/>
  <c r="K96" i="10"/>
  <c r="AI96" i="10"/>
  <c r="BI96" i="10"/>
  <c r="M96" i="10"/>
  <c r="BL96" i="10" s="1"/>
  <c r="AM96" i="10"/>
  <c r="O96" i="10"/>
  <c r="AN96" i="10"/>
  <c r="AR96" i="10"/>
  <c r="W96" i="10"/>
  <c r="AZ96" i="10"/>
  <c r="AC45" i="10"/>
  <c r="AY314" i="10"/>
  <c r="AN314" i="10"/>
  <c r="Z314" i="10"/>
  <c r="O314" i="10"/>
  <c r="BI280" i="10"/>
  <c r="BD279" i="10"/>
  <c r="W279" i="10"/>
  <c r="U274" i="10"/>
  <c r="AN265" i="10"/>
  <c r="O251" i="10"/>
  <c r="AC242" i="10"/>
  <c r="Q235" i="10"/>
  <c r="BF223" i="10"/>
  <c r="AC197" i="10"/>
  <c r="BE145" i="10"/>
  <c r="M145" i="10"/>
  <c r="BL145" i="10" s="1"/>
  <c r="BF139" i="10"/>
  <c r="AE123" i="10"/>
  <c r="R123" i="10"/>
  <c r="AC123" i="10"/>
  <c r="AQ123" i="10"/>
  <c r="BC123" i="10"/>
  <c r="BX123" i="10" s="1"/>
  <c r="BC92" i="10"/>
  <c r="BX92" i="10" s="1"/>
  <c r="M92" i="10"/>
  <c r="BL92" i="10" s="1"/>
  <c r="N92" i="10"/>
  <c r="BC49" i="10"/>
  <c r="BX49" i="10" s="1"/>
  <c r="BO324" i="10"/>
  <c r="AK314" i="10"/>
  <c r="Y314" i="10"/>
  <c r="M314" i="10"/>
  <c r="BL314" i="10" s="1"/>
  <c r="AK306" i="10"/>
  <c r="BE301" i="10"/>
  <c r="AW301" i="10"/>
  <c r="AO301" i="10"/>
  <c r="BT301" i="10" s="1"/>
  <c r="AG301" i="10"/>
  <c r="V301" i="10"/>
  <c r="BD298" i="10"/>
  <c r="AI298" i="10"/>
  <c r="AS283" i="10"/>
  <c r="BH280" i="10"/>
  <c r="BC279" i="10"/>
  <c r="BX279" i="10" s="1"/>
  <c r="R279" i="10"/>
  <c r="AK265" i="10"/>
  <c r="AV223" i="10"/>
  <c r="BV223" i="10" s="1"/>
  <c r="O212" i="10"/>
  <c r="AH208" i="10"/>
  <c r="BR208" i="10" s="1"/>
  <c r="O198" i="10"/>
  <c r="M189" i="10"/>
  <c r="BL189" i="10" s="1"/>
  <c r="P188" i="10"/>
  <c r="AB185" i="10"/>
  <c r="AK176" i="10"/>
  <c r="U169" i="10"/>
  <c r="AB168" i="10"/>
  <c r="J164" i="10"/>
  <c r="J147" i="10"/>
  <c r="H147" i="10"/>
  <c r="AB147" i="10"/>
  <c r="AK147" i="10"/>
  <c r="AT147" i="10"/>
  <c r="BC147" i="10"/>
  <c r="BX147" i="10" s="1"/>
  <c r="K147" i="10"/>
  <c r="U147" i="10"/>
  <c r="AD147" i="10"/>
  <c r="AM147" i="10"/>
  <c r="AV147" i="10"/>
  <c r="BV147" i="10" s="1"/>
  <c r="BE147" i="10"/>
  <c r="V147" i="10"/>
  <c r="AE147" i="10"/>
  <c r="AN147" i="10"/>
  <c r="AW147" i="10"/>
  <c r="BG147" i="10"/>
  <c r="BY147" i="10" s="1"/>
  <c r="N147" i="10"/>
  <c r="W147" i="10"/>
  <c r="AF147" i="10"/>
  <c r="AO147" i="10"/>
  <c r="BT147" i="10" s="1"/>
  <c r="AY147" i="10"/>
  <c r="BH147" i="10"/>
  <c r="AX145" i="10"/>
  <c r="I145" i="10"/>
  <c r="AY139" i="10"/>
  <c r="AU137" i="10"/>
  <c r="G59" i="10"/>
  <c r="N59" i="10"/>
  <c r="Q59" i="10"/>
  <c r="W59" i="10"/>
  <c r="AO59" i="10"/>
  <c r="BT59" i="10" s="1"/>
  <c r="BI59" i="10"/>
  <c r="AV314" i="10"/>
  <c r="BV314" i="10" s="1"/>
  <c r="AI314" i="10"/>
  <c r="X314" i="10"/>
  <c r="K314" i="10"/>
  <c r="AO283" i="10"/>
  <c r="BT283" i="10" s="1"/>
  <c r="AS280" i="10"/>
  <c r="AV279" i="10"/>
  <c r="BV279" i="10" s="1"/>
  <c r="P279" i="10"/>
  <c r="AO273" i="10"/>
  <c r="BT273" i="10" s="1"/>
  <c r="AC265" i="10"/>
  <c r="AX235" i="10"/>
  <c r="AM223" i="10"/>
  <c r="I212" i="10"/>
  <c r="AY183" i="10"/>
  <c r="BC176" i="10"/>
  <c r="BX176" i="10" s="1"/>
  <c r="AA176" i="10"/>
  <c r="BP176" i="10" s="1"/>
  <c r="I169" i="10"/>
  <c r="I164" i="10"/>
  <c r="Q152" i="10"/>
  <c r="AP152" i="10"/>
  <c r="BE150" i="10"/>
  <c r="AC150" i="10"/>
  <c r="AP137" i="10"/>
  <c r="BY131" i="10"/>
  <c r="AF117" i="10"/>
  <c r="M117" i="10"/>
  <c r="BL117" i="10" s="1"/>
  <c r="AG117" i="10"/>
  <c r="AN117" i="10"/>
  <c r="BD117" i="10"/>
  <c r="U86" i="10"/>
  <c r="AD49" i="10"/>
  <c r="BH40" i="10"/>
  <c r="G40" i="10"/>
  <c r="BI40" i="10"/>
  <c r="M40" i="10"/>
  <c r="BL40" i="10" s="1"/>
  <c r="X40" i="10"/>
  <c r="AH40" i="10"/>
  <c r="BR40" i="10" s="1"/>
  <c r="AX40" i="10"/>
  <c r="AU314" i="10"/>
  <c r="AH314" i="10"/>
  <c r="BR314" i="10" s="1"/>
  <c r="W314" i="10"/>
  <c r="J314" i="10"/>
  <c r="BC301" i="10"/>
  <c r="BX301" i="10" s="1"/>
  <c r="AU301" i="10"/>
  <c r="AM301" i="10"/>
  <c r="AE301" i="10"/>
  <c r="T301" i="10"/>
  <c r="BN301" i="10" s="1"/>
  <c r="AU300" i="10"/>
  <c r="AV298" i="10"/>
  <c r="BV298" i="10" s="1"/>
  <c r="AA298" i="10"/>
  <c r="BP298" i="10" s="1"/>
  <c r="AC290" i="10"/>
  <c r="AC280" i="10"/>
  <c r="AR279" i="10"/>
  <c r="J279" i="10"/>
  <c r="P265" i="10"/>
  <c r="H212" i="10"/>
  <c r="AD208" i="10"/>
  <c r="P185" i="10"/>
  <c r="Z183" i="10"/>
  <c r="BA176" i="10"/>
  <c r="K145" i="10"/>
  <c r="J145" i="10"/>
  <c r="AG145" i="10"/>
  <c r="BA145" i="10"/>
  <c r="Q145" i="10"/>
  <c r="AK145" i="10"/>
  <c r="BF145" i="10"/>
  <c r="R145" i="10"/>
  <c r="AO145" i="10"/>
  <c r="BT145" i="10" s="1"/>
  <c r="BI145" i="10"/>
  <c r="U145" i="10"/>
  <c r="AP145" i="10"/>
  <c r="K24" i="10"/>
  <c r="AM144" i="10"/>
  <c r="J144" i="10"/>
  <c r="AS130" i="10"/>
  <c r="AS119" i="10"/>
  <c r="AS116" i="10"/>
  <c r="BH103" i="10"/>
  <c r="R103" i="10"/>
  <c r="AK100" i="10"/>
  <c r="BA95" i="10"/>
  <c r="BA87" i="10"/>
  <c r="AG55" i="10"/>
  <c r="AB54" i="10"/>
  <c r="BB53" i="10"/>
  <c r="AL53" i="10"/>
  <c r="BS53" i="10" s="1"/>
  <c r="V53" i="10"/>
  <c r="AZ52" i="10"/>
  <c r="AC52" i="10"/>
  <c r="AO42" i="10"/>
  <c r="BT42" i="10" s="1"/>
  <c r="BF41" i="10"/>
  <c r="AR41" i="10"/>
  <c r="AF41" i="10"/>
  <c r="AV39" i="10"/>
  <c r="BV39" i="10" s="1"/>
  <c r="AP36" i="10"/>
  <c r="BI144" i="10"/>
  <c r="AK144" i="10"/>
  <c r="H144" i="10"/>
  <c r="U130" i="10"/>
  <c r="AB119" i="10"/>
  <c r="AM116" i="10"/>
  <c r="BF109" i="10"/>
  <c r="G109" i="10"/>
  <c r="AZ103" i="10"/>
  <c r="AG100" i="10"/>
  <c r="AK90" i="10"/>
  <c r="AZ87" i="10"/>
  <c r="BI85" i="10"/>
  <c r="AC85" i="10"/>
  <c r="BG82" i="10"/>
  <c r="BY82" i="10" s="1"/>
  <c r="AD82" i="10"/>
  <c r="Y66" i="10"/>
  <c r="Y55" i="10"/>
  <c r="R54" i="10"/>
  <c r="V42" i="10"/>
  <c r="AR39" i="10"/>
  <c r="BD28" i="10"/>
  <c r="AD28" i="10"/>
  <c r="AL24" i="10"/>
  <c r="BC149" i="10"/>
  <c r="BX149" i="10" s="1"/>
  <c r="AM149" i="10"/>
  <c r="BH144" i="10"/>
  <c r="AE144" i="10"/>
  <c r="AE116" i="10"/>
  <c r="BC109" i="10"/>
  <c r="BX109" i="10" s="1"/>
  <c r="AK107" i="10"/>
  <c r="AX103" i="10"/>
  <c r="X100" i="10"/>
  <c r="AV95" i="10"/>
  <c r="BV95" i="10" s="1"/>
  <c r="AN93" i="10"/>
  <c r="AC90" i="10"/>
  <c r="AL87" i="10"/>
  <c r="BH85" i="10"/>
  <c r="AB85" i="10"/>
  <c r="BB82" i="10"/>
  <c r="AB82" i="10"/>
  <c r="AV81" i="10"/>
  <c r="BV81" i="10" s="1"/>
  <c r="AM78" i="10"/>
  <c r="AX73" i="10"/>
  <c r="AX69" i="10"/>
  <c r="AF69" i="10"/>
  <c r="P69" i="10"/>
  <c r="BD57" i="10"/>
  <c r="AW53" i="10"/>
  <c r="AG53" i="10"/>
  <c r="Q53" i="10"/>
  <c r="AS52" i="10"/>
  <c r="Y52" i="10"/>
  <c r="AK48" i="10"/>
  <c r="BB47" i="10"/>
  <c r="BA41" i="10"/>
  <c r="AP41" i="10"/>
  <c r="AB41" i="10"/>
  <c r="P41" i="10"/>
  <c r="AC39" i="10"/>
  <c r="V38" i="10"/>
  <c r="BI36" i="10"/>
  <c r="AI36" i="10"/>
  <c r="BI32" i="10"/>
  <c r="AW32" i="10"/>
  <c r="AJ32" i="10"/>
  <c r="T32" i="10"/>
  <c r="BN32" i="10" s="1"/>
  <c r="BA28" i="10"/>
  <c r="V28" i="10"/>
  <c r="AF24" i="10"/>
  <c r="M116" i="10"/>
  <c r="BL116" i="10" s="1"/>
  <c r="BI100" i="10"/>
  <c r="Q100" i="10"/>
  <c r="U87" i="10"/>
  <c r="AP81" i="10"/>
  <c r="AK78" i="10"/>
  <c r="BA72" i="10"/>
  <c r="AB39" i="10"/>
  <c r="AW28" i="10"/>
  <c r="U28" i="10"/>
  <c r="AD24" i="10"/>
  <c r="AY149" i="10"/>
  <c r="AH149" i="10"/>
  <c r="BR149" i="10" s="1"/>
  <c r="O149" i="10"/>
  <c r="AZ144" i="10"/>
  <c r="AA144" i="10"/>
  <c r="BP144" i="10" s="1"/>
  <c r="G116" i="10"/>
  <c r="BC114" i="10"/>
  <c r="BX114" i="10" s="1"/>
  <c r="AF107" i="10"/>
  <c r="BA104" i="10"/>
  <c r="AJ103" i="10"/>
  <c r="BF100" i="10"/>
  <c r="M100" i="10"/>
  <c r="BL100" i="10" s="1"/>
  <c r="AK95" i="10"/>
  <c r="X93" i="10"/>
  <c r="BI90" i="10"/>
  <c r="U90" i="10"/>
  <c r="T87" i="10"/>
  <c r="BN87" i="10" s="1"/>
  <c r="AZ85" i="10"/>
  <c r="T85" i="10"/>
  <c r="BN85" i="10" s="1"/>
  <c r="AX82" i="10"/>
  <c r="V82" i="10"/>
  <c r="AN81" i="10"/>
  <c r="AG78" i="10"/>
  <c r="AN73" i="10"/>
  <c r="BI69" i="10"/>
  <c r="AS69" i="10"/>
  <c r="AC69" i="10"/>
  <c r="N69" i="10"/>
  <c r="AR57" i="10"/>
  <c r="BE55" i="10"/>
  <c r="AT53" i="10"/>
  <c r="AD53" i="10"/>
  <c r="BI52" i="10"/>
  <c r="AP52" i="10"/>
  <c r="M52" i="10"/>
  <c r="BL52" i="10" s="1"/>
  <c r="Y48" i="10"/>
  <c r="AW47" i="10"/>
  <c r="AY41" i="10"/>
  <c r="AK41" i="10"/>
  <c r="Z41" i="10"/>
  <c r="BO41" i="10" s="1"/>
  <c r="V39" i="10"/>
  <c r="BB36" i="10"/>
  <c r="Q839" i="10"/>
  <c r="AW839" i="10"/>
  <c r="J783" i="10"/>
  <c r="AK763" i="10"/>
  <c r="AX763" i="10"/>
  <c r="G34" i="10"/>
  <c r="J34" i="10"/>
  <c r="AA34" i="10"/>
  <c r="BP34" i="10" s="1"/>
  <c r="AP34" i="10"/>
  <c r="BA34" i="10"/>
  <c r="AB34" i="10"/>
  <c r="AQ34" i="10"/>
  <c r="BB34" i="10"/>
  <c r="R34" i="10"/>
  <c r="AH34" i="10"/>
  <c r="BR34" i="10" s="1"/>
  <c r="AT34" i="10"/>
  <c r="BH34" i="10"/>
  <c r="AI34" i="10"/>
  <c r="AX34" i="10"/>
  <c r="BI34" i="10"/>
  <c r="AL34" i="10"/>
  <c r="M34" i="10"/>
  <c r="BL34" i="10" s="1"/>
  <c r="AR34" i="10"/>
  <c r="N34" i="10"/>
  <c r="AS34" i="10"/>
  <c r="U34" i="10"/>
  <c r="AY34" i="10"/>
  <c r="Z34" i="10"/>
  <c r="AZ34" i="10"/>
  <c r="BW34" i="10" s="1"/>
  <c r="AC34" i="10"/>
  <c r="BF34" i="10"/>
  <c r="AD34" i="10"/>
  <c r="BG34" i="10"/>
  <c r="BY34" i="10" s="1"/>
  <c r="AK34" i="10"/>
  <c r="I10" i="10"/>
  <c r="AF10" i="10"/>
  <c r="BC10" i="10"/>
  <c r="BX10" i="10" s="1"/>
  <c r="AX1016" i="10"/>
  <c r="AA1016" i="10"/>
  <c r="BP1016" i="10" s="1"/>
  <c r="AZ1015" i="10"/>
  <c r="AM1015" i="10"/>
  <c r="AB1015" i="10"/>
  <c r="O1015" i="10"/>
  <c r="BG1014" i="10"/>
  <c r="AN1014" i="10"/>
  <c r="N1014" i="10"/>
  <c r="BG1012" i="10"/>
  <c r="AB1012" i="10"/>
  <c r="BA1008" i="10"/>
  <c r="AH1006" i="10"/>
  <c r="BR1006" i="10" s="1"/>
  <c r="BB1005" i="10"/>
  <c r="BH1001" i="10"/>
  <c r="AX1001" i="10"/>
  <c r="AL1001" i="10"/>
  <c r="AB1001" i="10"/>
  <c r="R1001" i="10"/>
  <c r="BC994" i="10"/>
  <c r="BX994" i="10" s="1"/>
  <c r="AM994" i="10"/>
  <c r="V994" i="10"/>
  <c r="AT993" i="10"/>
  <c r="Z993" i="10"/>
  <c r="BB986" i="10"/>
  <c r="AL986" i="10"/>
  <c r="V986" i="10"/>
  <c r="AP985" i="10"/>
  <c r="AS984" i="10"/>
  <c r="W984" i="10"/>
  <c r="AY977" i="10"/>
  <c r="AJ977" i="10"/>
  <c r="U977" i="10"/>
  <c r="R975" i="10"/>
  <c r="AI971" i="10"/>
  <c r="BF967" i="10"/>
  <c r="AC967" i="10"/>
  <c r="AC966" i="10"/>
  <c r="BH960" i="10"/>
  <c r="AZ960" i="10"/>
  <c r="BW960" i="10" s="1"/>
  <c r="AR960" i="10"/>
  <c r="AJ960" i="10"/>
  <c r="AB960" i="10"/>
  <c r="T960" i="10"/>
  <c r="BN960" i="10" s="1"/>
  <c r="K960" i="10"/>
  <c r="AS958" i="10"/>
  <c r="BU958" i="10" s="1"/>
  <c r="X958" i="10"/>
  <c r="BO958" i="10" s="1"/>
  <c r="AW956" i="10"/>
  <c r="AJ956" i="10"/>
  <c r="T956" i="10"/>
  <c r="BN956" i="10" s="1"/>
  <c r="AP953" i="10"/>
  <c r="U953" i="10"/>
  <c r="BA948" i="10"/>
  <c r="AO948" i="10"/>
  <c r="BT948" i="10" s="1"/>
  <c r="AC948" i="10"/>
  <c r="P948" i="10"/>
  <c r="BD944" i="10"/>
  <c r="AA944" i="10"/>
  <c r="BP944" i="10" s="1"/>
  <c r="Z942" i="10"/>
  <c r="BE936" i="10"/>
  <c r="X936" i="10"/>
  <c r="AU932" i="10"/>
  <c r="R932" i="10"/>
  <c r="BA930" i="10"/>
  <c r="AK930" i="10"/>
  <c r="U920" i="10"/>
  <c r="AK913" i="10"/>
  <c r="AN913" i="10"/>
  <c r="M913" i="10"/>
  <c r="BL913" i="10" s="1"/>
  <c r="AY913" i="10"/>
  <c r="O913" i="10"/>
  <c r="AZ913" i="10"/>
  <c r="BW913" i="10" s="1"/>
  <c r="AB913" i="10"/>
  <c r="BI913" i="10"/>
  <c r="BY913" i="10" s="1"/>
  <c r="AI913" i="10"/>
  <c r="Y911" i="10"/>
  <c r="AW911" i="10"/>
  <c r="G911" i="10"/>
  <c r="BC911" i="10"/>
  <c r="BX911" i="10" s="1"/>
  <c r="K911" i="10"/>
  <c r="AF911" i="10"/>
  <c r="AJ911" i="10"/>
  <c r="Q815" i="10"/>
  <c r="AG815" i="10"/>
  <c r="AW815" i="10"/>
  <c r="K680" i="10"/>
  <c r="R680" i="10"/>
  <c r="AB680" i="10"/>
  <c r="AK680" i="10"/>
  <c r="AT680" i="10"/>
  <c r="BC680" i="10"/>
  <c r="BX680" i="10" s="1"/>
  <c r="H680" i="10"/>
  <c r="T680" i="10"/>
  <c r="BN680" i="10" s="1"/>
  <c r="AC680" i="10"/>
  <c r="AL680" i="10"/>
  <c r="AU680" i="10"/>
  <c r="BD680" i="10"/>
  <c r="I680" i="10"/>
  <c r="U680" i="10"/>
  <c r="AD680" i="10"/>
  <c r="AM680" i="10"/>
  <c r="AV680" i="10"/>
  <c r="BV680" i="10" s="1"/>
  <c r="BE680" i="10"/>
  <c r="V680" i="10"/>
  <c r="AE680" i="10"/>
  <c r="AN680" i="10"/>
  <c r="AW680" i="10"/>
  <c r="BF680" i="10"/>
  <c r="M680" i="10"/>
  <c r="BL680" i="10" s="1"/>
  <c r="W680" i="10"/>
  <c r="AF680" i="10"/>
  <c r="AO680" i="10"/>
  <c r="BT680" i="10" s="1"/>
  <c r="AX680" i="10"/>
  <c r="BH680" i="10"/>
  <c r="N680" i="10"/>
  <c r="X680" i="10"/>
  <c r="AG680" i="10"/>
  <c r="AP680" i="10"/>
  <c r="AZ680" i="10"/>
  <c r="BI680" i="10"/>
  <c r="AS680" i="10"/>
  <c r="P680" i="10"/>
  <c r="BA680" i="10"/>
  <c r="Q680" i="10"/>
  <c r="BB680" i="10"/>
  <c r="Y680" i="10"/>
  <c r="Z680" i="10"/>
  <c r="AH680" i="10"/>
  <c r="BR680" i="10" s="1"/>
  <c r="AJ680" i="10"/>
  <c r="AU1016" i="10"/>
  <c r="Z1016" i="10"/>
  <c r="BB1012" i="10"/>
  <c r="AA1012" i="10"/>
  <c r="BP1012" i="10" s="1"/>
  <c r="AX994" i="10"/>
  <c r="AH994" i="10"/>
  <c r="BR994" i="10" s="1"/>
  <c r="P994" i="10"/>
  <c r="BI993" i="10"/>
  <c r="AM993" i="10"/>
  <c r="AX977" i="10"/>
  <c r="AI977" i="10"/>
  <c r="T977" i="10"/>
  <c r="BN977" i="10" s="1"/>
  <c r="AE971" i="10"/>
  <c r="BD967" i="10"/>
  <c r="Z967" i="10"/>
  <c r="J960" i="10"/>
  <c r="AR958" i="10"/>
  <c r="W958" i="10"/>
  <c r="BI956" i="10"/>
  <c r="AV956" i="10"/>
  <c r="BV956" i="10" s="1"/>
  <c r="AH956" i="10"/>
  <c r="BR956" i="10" s="1"/>
  <c r="R956" i="10"/>
  <c r="AV944" i="10"/>
  <c r="BV944" i="10" s="1"/>
  <c r="Z944" i="10"/>
  <c r="AC941" i="10"/>
  <c r="Z941" i="10"/>
  <c r="AH941" i="10"/>
  <c r="BR941" i="10" s="1"/>
  <c r="AT941" i="10"/>
  <c r="I930" i="10"/>
  <c r="Q930" i="10"/>
  <c r="Y930" i="10"/>
  <c r="AG930" i="10"/>
  <c r="AO930" i="10"/>
  <c r="BT930" i="10" s="1"/>
  <c r="AW930" i="10"/>
  <c r="BE930" i="10"/>
  <c r="J930" i="10"/>
  <c r="R930" i="10"/>
  <c r="Z930" i="10"/>
  <c r="AH930" i="10"/>
  <c r="BR930" i="10" s="1"/>
  <c r="AP930" i="10"/>
  <c r="AX930" i="10"/>
  <c r="BF930" i="10"/>
  <c r="K930" i="10"/>
  <c r="AA930" i="10"/>
  <c r="BP930" i="10" s="1"/>
  <c r="AI930" i="10"/>
  <c r="AQ930" i="10"/>
  <c r="AY930" i="10"/>
  <c r="BG930" i="10"/>
  <c r="N930" i="10"/>
  <c r="V930" i="10"/>
  <c r="AD930" i="10"/>
  <c r="AL930" i="10"/>
  <c r="AT930" i="10"/>
  <c r="BB930" i="10"/>
  <c r="AC925" i="10"/>
  <c r="AH925" i="10"/>
  <c r="BR925" i="10" s="1"/>
  <c r="O869" i="10"/>
  <c r="AV869" i="10"/>
  <c r="BV869" i="10" s="1"/>
  <c r="G869" i="10"/>
  <c r="AW869" i="10"/>
  <c r="H869" i="10"/>
  <c r="BA869" i="10"/>
  <c r="W869" i="10"/>
  <c r="BC869" i="10"/>
  <c r="BX869" i="10" s="1"/>
  <c r="X869" i="10"/>
  <c r="AE869" i="10"/>
  <c r="BQ869" i="10" s="1"/>
  <c r="AF869" i="10"/>
  <c r="U852" i="10"/>
  <c r="AW852" i="10"/>
  <c r="J833" i="10"/>
  <c r="X833" i="10"/>
  <c r="AS833" i="10"/>
  <c r="G833" i="10"/>
  <c r="Y833" i="10"/>
  <c r="AW833" i="10"/>
  <c r="H833" i="10"/>
  <c r="AC833" i="10"/>
  <c r="BA833" i="10"/>
  <c r="I833" i="10"/>
  <c r="AG833" i="10"/>
  <c r="BC833" i="10"/>
  <c r="BX833" i="10" s="1"/>
  <c r="M833" i="10"/>
  <c r="BL833" i="10" s="1"/>
  <c r="AK833" i="10"/>
  <c r="BD833" i="10"/>
  <c r="Q833" i="10"/>
  <c r="AM833" i="10"/>
  <c r="BE833" i="10"/>
  <c r="U833" i="10"/>
  <c r="AN833" i="10"/>
  <c r="BI833" i="10"/>
  <c r="N739" i="10"/>
  <c r="H739" i="10"/>
  <c r="X739" i="10"/>
  <c r="AK739" i="10"/>
  <c r="AZ739" i="10"/>
  <c r="K739" i="10"/>
  <c r="Z739" i="10"/>
  <c r="BO739" i="10" s="1"/>
  <c r="AN739" i="10"/>
  <c r="BA739" i="10"/>
  <c r="AA739" i="10"/>
  <c r="BP739" i="10" s="1"/>
  <c r="AP739" i="10"/>
  <c r="BD739" i="10"/>
  <c r="P739" i="10"/>
  <c r="AC739" i="10"/>
  <c r="AR739" i="10"/>
  <c r="BG739" i="10"/>
  <c r="R739" i="10"/>
  <c r="AF739" i="10"/>
  <c r="AS739" i="10"/>
  <c r="BI739" i="10"/>
  <c r="AX739" i="10"/>
  <c r="M739" i="10"/>
  <c r="BL739" i="10" s="1"/>
  <c r="AY739" i="10"/>
  <c r="BF739" i="10"/>
  <c r="T739" i="10"/>
  <c r="BN739" i="10" s="1"/>
  <c r="AB739" i="10"/>
  <c r="AH739" i="10"/>
  <c r="BR739" i="10" s="1"/>
  <c r="AJ739" i="10"/>
  <c r="P10" i="10"/>
  <c r="AM10" i="10"/>
  <c r="BE10" i="10"/>
  <c r="AQ1016" i="10"/>
  <c r="W1016" i="10"/>
  <c r="BI1015" i="10"/>
  <c r="BY1015" i="10" s="1"/>
  <c r="AX1015" i="10"/>
  <c r="AK1015" i="10"/>
  <c r="Z1015" i="10"/>
  <c r="M1015" i="10"/>
  <c r="BL1015" i="10" s="1"/>
  <c r="BD1014" i="10"/>
  <c r="AH1014" i="10"/>
  <c r="BR1014" i="10" s="1"/>
  <c r="H1014" i="10"/>
  <c r="AW1012" i="10"/>
  <c r="V1012" i="10"/>
  <c r="BH1011" i="10"/>
  <c r="AT1011" i="10"/>
  <c r="AD1011" i="10"/>
  <c r="R1011" i="10"/>
  <c r="AH1010" i="10"/>
  <c r="BR1010" i="10" s="1"/>
  <c r="AK1008" i="10"/>
  <c r="BA1007" i="10"/>
  <c r="V1007" i="10"/>
  <c r="BI1006" i="10"/>
  <c r="AH1005" i="10"/>
  <c r="BR1005" i="10" s="1"/>
  <c r="BF1001" i="10"/>
  <c r="AT1001" i="10"/>
  <c r="AJ1001" i="10"/>
  <c r="Z1001" i="10"/>
  <c r="N1001" i="10"/>
  <c r="AW994" i="10"/>
  <c r="AG994" i="10"/>
  <c r="O994" i="10"/>
  <c r="BH993" i="10"/>
  <c r="AL993" i="10"/>
  <c r="R993" i="10"/>
  <c r="AF992" i="10"/>
  <c r="AZ986" i="10"/>
  <c r="BW986" i="10" s="1"/>
  <c r="AJ986" i="10"/>
  <c r="T986" i="10"/>
  <c r="BN986" i="10" s="1"/>
  <c r="AD985" i="10"/>
  <c r="AO984" i="10"/>
  <c r="BT984" i="10" s="1"/>
  <c r="O984" i="10"/>
  <c r="BF983" i="10"/>
  <c r="AJ983" i="10"/>
  <c r="AW978" i="10"/>
  <c r="AE978" i="10"/>
  <c r="P978" i="10"/>
  <c r="BI977" i="10"/>
  <c r="AT977" i="10"/>
  <c r="AE977" i="10"/>
  <c r="AZ976" i="10"/>
  <c r="I975" i="10"/>
  <c r="BG972" i="10"/>
  <c r="BY972" i="10" s="1"/>
  <c r="Z972" i="10"/>
  <c r="BF971" i="10"/>
  <c r="Z971" i="10"/>
  <c r="AQ970" i="10"/>
  <c r="AX967" i="10"/>
  <c r="BH966" i="10"/>
  <c r="U966" i="10"/>
  <c r="AX965" i="10"/>
  <c r="AZ964" i="10"/>
  <c r="BF960" i="10"/>
  <c r="AX960" i="10"/>
  <c r="AP960" i="10"/>
  <c r="AH960" i="10"/>
  <c r="BR960" i="10" s="1"/>
  <c r="Z960" i="10"/>
  <c r="BO960" i="10" s="1"/>
  <c r="R960" i="10"/>
  <c r="I960" i="10"/>
  <c r="BG958" i="10"/>
  <c r="AK958" i="10"/>
  <c r="P958" i="10"/>
  <c r="AP957" i="10"/>
  <c r="BH956" i="10"/>
  <c r="AU956" i="10"/>
  <c r="AE956" i="10"/>
  <c r="Q956" i="10"/>
  <c r="BD954" i="10"/>
  <c r="AP954" i="10"/>
  <c r="AC954" i="10"/>
  <c r="M954" i="10"/>
  <c r="BL954" i="10" s="1"/>
  <c r="BF953" i="10"/>
  <c r="AM953" i="10"/>
  <c r="O953" i="10"/>
  <c r="AY948" i="10"/>
  <c r="AK948" i="10"/>
  <c r="Y948" i="10"/>
  <c r="M948" i="10"/>
  <c r="BL948" i="10" s="1"/>
  <c r="AT944" i="10"/>
  <c r="V944" i="10"/>
  <c r="BC942" i="10"/>
  <c r="BX942" i="10" s="1"/>
  <c r="X942" i="10"/>
  <c r="O940" i="10"/>
  <c r="AV936" i="10"/>
  <c r="BV936" i="10" s="1"/>
  <c r="AN932" i="10"/>
  <c r="K932" i="10"/>
  <c r="AV930" i="10"/>
  <c r="BV930" i="10" s="1"/>
  <c r="AF930" i="10"/>
  <c r="P930" i="10"/>
  <c r="BG920" i="10"/>
  <c r="J920" i="10"/>
  <c r="AZ914" i="10"/>
  <c r="I914" i="10"/>
  <c r="BD914" i="10"/>
  <c r="M914" i="10"/>
  <c r="BL914" i="10" s="1"/>
  <c r="BE914" i="10"/>
  <c r="Y914" i="10"/>
  <c r="AI914" i="10"/>
  <c r="AJ914" i="10"/>
  <c r="BI908" i="10"/>
  <c r="Y908" i="10"/>
  <c r="AC908" i="10"/>
  <c r="AU908" i="10"/>
  <c r="AZ908" i="10"/>
  <c r="U885" i="10"/>
  <c r="AV885" i="10"/>
  <c r="BV885" i="10" s="1"/>
  <c r="G885" i="10"/>
  <c r="AW885" i="10"/>
  <c r="H885" i="10"/>
  <c r="BC885" i="10"/>
  <c r="BX885" i="10" s="1"/>
  <c r="W885" i="10"/>
  <c r="BD885" i="10"/>
  <c r="X885" i="10"/>
  <c r="BE885" i="10"/>
  <c r="Y885" i="10"/>
  <c r="AF885" i="10"/>
  <c r="H867" i="10"/>
  <c r="BD867" i="10"/>
  <c r="P867" i="10"/>
  <c r="Q867" i="10"/>
  <c r="U867" i="10"/>
  <c r="AE867" i="10"/>
  <c r="AM867" i="10"/>
  <c r="AN867" i="10"/>
  <c r="P777" i="10"/>
  <c r="U777" i="10"/>
  <c r="Z777" i="10"/>
  <c r="AB777" i="10"/>
  <c r="AP777" i="10"/>
  <c r="AT777" i="10"/>
  <c r="AW777" i="10"/>
  <c r="Q10" i="10"/>
  <c r="AN10" i="10"/>
  <c r="AH1020" i="10"/>
  <c r="BR1020" i="10" s="1"/>
  <c r="AK1019" i="10"/>
  <c r="AF1018" i="10"/>
  <c r="AD1017" i="10"/>
  <c r="AP1016" i="10"/>
  <c r="S1016" i="10"/>
  <c r="BH1015" i="10"/>
  <c r="AU1015" i="10"/>
  <c r="AJ1015" i="10"/>
  <c r="W1015" i="10"/>
  <c r="J1015" i="10"/>
  <c r="BA1014" i="10"/>
  <c r="AD1014" i="10"/>
  <c r="K1013" i="10"/>
  <c r="AU1012" i="10"/>
  <c r="Q1012" i="10"/>
  <c r="BG1011" i="10"/>
  <c r="BY1011" i="10" s="1"/>
  <c r="AR1011" i="10"/>
  <c r="AC1011" i="10"/>
  <c r="O1011" i="10"/>
  <c r="U1008" i="10"/>
  <c r="AU1007" i="10"/>
  <c r="U1007" i="10"/>
  <c r="BD1006" i="10"/>
  <c r="R1006" i="10"/>
  <c r="AA1005" i="10"/>
  <c r="BP1005" i="10" s="1"/>
  <c r="BH1002" i="10"/>
  <c r="AZ1002" i="10"/>
  <c r="BW1002" i="10" s="1"/>
  <c r="AR1002" i="10"/>
  <c r="AJ1002" i="10"/>
  <c r="AB1002" i="10"/>
  <c r="T1002" i="10"/>
  <c r="BN1002" i="10" s="1"/>
  <c r="BC1001" i="10"/>
  <c r="BX1001" i="10" s="1"/>
  <c r="AS1001" i="10"/>
  <c r="BU1001" i="10" s="1"/>
  <c r="AI1001" i="10"/>
  <c r="W1001" i="10"/>
  <c r="M1001" i="10"/>
  <c r="BL1001" i="10" s="1"/>
  <c r="BI1000" i="10"/>
  <c r="AD1000" i="10"/>
  <c r="BI998" i="10"/>
  <c r="AY995" i="10"/>
  <c r="AI995" i="10"/>
  <c r="R995" i="10"/>
  <c r="AV994" i="10"/>
  <c r="BV994" i="10" s="1"/>
  <c r="AF994" i="10"/>
  <c r="N994" i="10"/>
  <c r="BG993" i="10"/>
  <c r="BY993" i="10" s="1"/>
  <c r="AK993" i="10"/>
  <c r="O993" i="10"/>
  <c r="AJ987" i="10"/>
  <c r="AY986" i="10"/>
  <c r="AI986" i="10"/>
  <c r="BG985" i="10"/>
  <c r="AC985" i="10"/>
  <c r="BI984" i="10"/>
  <c r="AJ984" i="10"/>
  <c r="N984" i="10"/>
  <c r="BC983" i="10"/>
  <c r="BX983" i="10" s="1"/>
  <c r="AI983" i="10"/>
  <c r="R983" i="10"/>
  <c r="AI979" i="10"/>
  <c r="AV978" i="10"/>
  <c r="BV978" i="10" s="1"/>
  <c r="AC978" i="10"/>
  <c r="O978" i="10"/>
  <c r="BH977" i="10"/>
  <c r="AS977" i="10"/>
  <c r="AD977" i="10"/>
  <c r="R977" i="10"/>
  <c r="AY976" i="10"/>
  <c r="AX975" i="10"/>
  <c r="BA972" i="10"/>
  <c r="Y972" i="10"/>
  <c r="BD971" i="10"/>
  <c r="X971" i="10"/>
  <c r="G968" i="10"/>
  <c r="AU967" i="10"/>
  <c r="R967" i="10"/>
  <c r="BA966" i="10"/>
  <c r="T966" i="10"/>
  <c r="BN966" i="10" s="1"/>
  <c r="AK965" i="10"/>
  <c r="AR964" i="10"/>
  <c r="BE960" i="10"/>
  <c r="AW960" i="10"/>
  <c r="AO960" i="10"/>
  <c r="BT960" i="10" s="1"/>
  <c r="AG960" i="10"/>
  <c r="Y960" i="10"/>
  <c r="Q960" i="10"/>
  <c r="BF958" i="10"/>
  <c r="AJ958" i="10"/>
  <c r="O958" i="10"/>
  <c r="AE957" i="10"/>
  <c r="BF956" i="10"/>
  <c r="AS956" i="10"/>
  <c r="AC956" i="10"/>
  <c r="P956" i="10"/>
  <c r="BC954" i="10"/>
  <c r="BX954" i="10" s="1"/>
  <c r="AO954" i="10"/>
  <c r="BT954" i="10" s="1"/>
  <c r="Y954" i="10"/>
  <c r="BD953" i="10"/>
  <c r="AF953" i="10"/>
  <c r="M953" i="10"/>
  <c r="BL953" i="10" s="1"/>
  <c r="G950" i="10"/>
  <c r="BI948" i="10"/>
  <c r="AV948" i="10"/>
  <c r="BV948" i="10" s="1"/>
  <c r="AJ948" i="10"/>
  <c r="X948" i="10"/>
  <c r="AV942" i="10"/>
  <c r="BV942" i="10" s="1"/>
  <c r="M942" i="10"/>
  <c r="BL942" i="10" s="1"/>
  <c r="BF940" i="10"/>
  <c r="AH940" i="10"/>
  <c r="BR940" i="10" s="1"/>
  <c r="N940" i="10"/>
  <c r="AU930" i="10"/>
  <c r="AE930" i="10"/>
  <c r="O930" i="10"/>
  <c r="BD926" i="10"/>
  <c r="AH926" i="10"/>
  <c r="BR926" i="10" s="1"/>
  <c r="K926" i="10"/>
  <c r="W10" i="10"/>
  <c r="AO10" i="10"/>
  <c r="BT10" i="10" s="1"/>
  <c r="BG1016" i="10"/>
  <c r="AM1016" i="10"/>
  <c r="R1016" i="10"/>
  <c r="AR1012" i="10"/>
  <c r="O1012" i="10"/>
  <c r="BB1001" i="10"/>
  <c r="AR1001" i="10"/>
  <c r="AH1001" i="10"/>
  <c r="BR1001" i="10" s="1"/>
  <c r="V1001" i="10"/>
  <c r="BB999" i="10"/>
  <c r="BG997" i="10"/>
  <c r="AU994" i="10"/>
  <c r="AE994" i="10"/>
  <c r="M994" i="10"/>
  <c r="BL994" i="10" s="1"/>
  <c r="BF993" i="10"/>
  <c r="AJ993" i="10"/>
  <c r="N993" i="10"/>
  <c r="AT986" i="10"/>
  <c r="AD986" i="10"/>
  <c r="N986" i="10"/>
  <c r="BB985" i="10"/>
  <c r="U985" i="10"/>
  <c r="BF977" i="10"/>
  <c r="AQ977" i="10"/>
  <c r="AC977" i="10"/>
  <c r="N977" i="10"/>
  <c r="AK976" i="10"/>
  <c r="BA971" i="10"/>
  <c r="U971" i="10"/>
  <c r="AN967" i="10"/>
  <c r="O967" i="10"/>
  <c r="BD958" i="10"/>
  <c r="AI958" i="10"/>
  <c r="M958" i="10"/>
  <c r="BL958" i="10" s="1"/>
  <c r="BE956" i="10"/>
  <c r="AO956" i="10"/>
  <c r="BT956" i="10" s="1"/>
  <c r="AB956" i="10"/>
  <c r="O956" i="10"/>
  <c r="AE944" i="10"/>
  <c r="AI944" i="10"/>
  <c r="AW944" i="10"/>
  <c r="N944" i="10"/>
  <c r="AK944" i="10"/>
  <c r="AY944" i="10"/>
  <c r="R944" i="10"/>
  <c r="AL944" i="10"/>
  <c r="AZ944" i="10"/>
  <c r="O936" i="10"/>
  <c r="AJ936" i="10"/>
  <c r="BA936" i="10"/>
  <c r="P936" i="10"/>
  <c r="AK936" i="10"/>
  <c r="BC936" i="10"/>
  <c r="BX936" i="10" s="1"/>
  <c r="W936" i="10"/>
  <c r="AP936" i="10"/>
  <c r="BD936" i="10"/>
  <c r="Z936" i="10"/>
  <c r="AU936" i="10"/>
  <c r="G932" i="10"/>
  <c r="U932" i="10"/>
  <c r="AK932" i="10"/>
  <c r="AX932" i="10"/>
  <c r="H932" i="10"/>
  <c r="V932" i="10"/>
  <c r="AL932" i="10"/>
  <c r="AY932" i="10"/>
  <c r="J932" i="10"/>
  <c r="Z932" i="10"/>
  <c r="AM932" i="10"/>
  <c r="BA932" i="10"/>
  <c r="P932" i="10"/>
  <c r="AD932" i="10"/>
  <c r="AQ932" i="10"/>
  <c r="BG932" i="10"/>
  <c r="BY932" i="10" s="1"/>
  <c r="BI930" i="10"/>
  <c r="AS930" i="10"/>
  <c r="AC930" i="10"/>
  <c r="M930" i="10"/>
  <c r="BL930" i="10" s="1"/>
  <c r="K920" i="10"/>
  <c r="Y920" i="10"/>
  <c r="AJ920" i="10"/>
  <c r="AW920" i="10"/>
  <c r="BH920" i="10"/>
  <c r="M920" i="10"/>
  <c r="BL920" i="10" s="1"/>
  <c r="Z920" i="10"/>
  <c r="AK920" i="10"/>
  <c r="AX920" i="10"/>
  <c r="BI920" i="10"/>
  <c r="N920" i="10"/>
  <c r="AA920" i="10"/>
  <c r="BP920" i="10" s="1"/>
  <c r="AL920" i="10"/>
  <c r="AY920" i="10"/>
  <c r="Q920" i="10"/>
  <c r="AB920" i="10"/>
  <c r="AO920" i="10"/>
  <c r="BT920" i="10" s="1"/>
  <c r="AZ920" i="10"/>
  <c r="AD920" i="10"/>
  <c r="AQ920" i="10"/>
  <c r="BE920" i="10"/>
  <c r="I920" i="10"/>
  <c r="T920" i="10"/>
  <c r="BN920" i="10" s="1"/>
  <c r="AG920" i="10"/>
  <c r="AS920" i="10"/>
  <c r="BF920" i="10"/>
  <c r="I899" i="10"/>
  <c r="AO899" i="10"/>
  <c r="BT899" i="10" s="1"/>
  <c r="J651" i="10"/>
  <c r="AK651" i="10"/>
  <c r="K651" i="10"/>
  <c r="AR651" i="10"/>
  <c r="AS651" i="10"/>
  <c r="M651" i="10"/>
  <c r="BL651" i="10" s="1"/>
  <c r="AX651" i="10"/>
  <c r="T651" i="10"/>
  <c r="BN651" i="10" s="1"/>
  <c r="BE651" i="10"/>
  <c r="AA651" i="10"/>
  <c r="BP651" i="10" s="1"/>
  <c r="BI651" i="10"/>
  <c r="AC651" i="10"/>
  <c r="AG651" i="10"/>
  <c r="X10" i="10"/>
  <c r="AU10" i="10"/>
  <c r="AA1019" i="10"/>
  <c r="BP1019" i="10" s="1"/>
  <c r="BF1018" i="10"/>
  <c r="W1018" i="10"/>
  <c r="BB1017" i="10"/>
  <c r="Z1017" i="10"/>
  <c r="BF1016" i="10"/>
  <c r="AI1016" i="10"/>
  <c r="O1016" i="10"/>
  <c r="BF1015" i="10"/>
  <c r="AS1015" i="10"/>
  <c r="AE1015" i="10"/>
  <c r="T1015" i="10"/>
  <c r="BN1015" i="10" s="1"/>
  <c r="AT1014" i="10"/>
  <c r="Z1014" i="10"/>
  <c r="AL1012" i="10"/>
  <c r="L1012" i="10"/>
  <c r="BK1012" i="10" s="1"/>
  <c r="BB1011" i="10"/>
  <c r="AM1011" i="10"/>
  <c r="AA1011" i="10"/>
  <c r="BP1011" i="10" s="1"/>
  <c r="L1011" i="10"/>
  <c r="AM1007" i="10"/>
  <c r="N1007" i="10"/>
  <c r="AV1006" i="10"/>
  <c r="BV1006" i="10" s="1"/>
  <c r="BF1002" i="10"/>
  <c r="AX1002" i="10"/>
  <c r="AP1002" i="10"/>
  <c r="AH1002" i="10"/>
  <c r="BR1002" i="10" s="1"/>
  <c r="Z1002" i="10"/>
  <c r="R1002" i="10"/>
  <c r="BA1001" i="10"/>
  <c r="AQ1001" i="10"/>
  <c r="AE1001" i="10"/>
  <c r="U1001" i="10"/>
  <c r="K1001" i="10"/>
  <c r="AX1000" i="10"/>
  <c r="X1000" i="10"/>
  <c r="AI999" i="10"/>
  <c r="AK998" i="10"/>
  <c r="AX997" i="10"/>
  <c r="AU995" i="10"/>
  <c r="BU995" i="10" s="1"/>
  <c r="AC995" i="10"/>
  <c r="M995" i="10"/>
  <c r="BL995" i="10" s="1"/>
  <c r="BF994" i="10"/>
  <c r="AP994" i="10"/>
  <c r="Y994" i="10"/>
  <c r="G994" i="10"/>
  <c r="AY993" i="10"/>
  <c r="AC993" i="10"/>
  <c r="G993" i="10"/>
  <c r="BD990" i="10"/>
  <c r="AC990" i="10"/>
  <c r="BI987" i="10"/>
  <c r="AA987" i="10"/>
  <c r="BP987" i="10" s="1"/>
  <c r="BI986" i="10"/>
  <c r="AS986" i="10"/>
  <c r="AC986" i="10"/>
  <c r="M986" i="10"/>
  <c r="BL986" i="10" s="1"/>
  <c r="BA985" i="10"/>
  <c r="BB984" i="10"/>
  <c r="AF984" i="10"/>
  <c r="AU983" i="10"/>
  <c r="AD983" i="10"/>
  <c r="W979" i="10"/>
  <c r="BH978" i="10"/>
  <c r="AO978" i="10"/>
  <c r="BT978" i="10" s="1"/>
  <c r="Z978" i="10"/>
  <c r="BC977" i="10"/>
  <c r="BX977" i="10" s="1"/>
  <c r="AP977" i="10"/>
  <c r="AB977" i="10"/>
  <c r="K977" i="10"/>
  <c r="AH976" i="10"/>
  <c r="BR976" i="10" s="1"/>
  <c r="AO975" i="10"/>
  <c r="BT975" i="10" s="1"/>
  <c r="AY972" i="10"/>
  <c r="Q972" i="10"/>
  <c r="AU971" i="10"/>
  <c r="N971" i="10"/>
  <c r="AM967" i="10"/>
  <c r="N967" i="10"/>
  <c r="AR966" i="10"/>
  <c r="AA965" i="10"/>
  <c r="BP965" i="10" s="1"/>
  <c r="BC960" i="10"/>
  <c r="BX960" i="10" s="1"/>
  <c r="AU960" i="10"/>
  <c r="AM960" i="10"/>
  <c r="AE960" i="10"/>
  <c r="W960" i="10"/>
  <c r="N960" i="10"/>
  <c r="BC958" i="10"/>
  <c r="BX958" i="10" s="1"/>
  <c r="AH958" i="10"/>
  <c r="BR958" i="10" s="1"/>
  <c r="BD956" i="10"/>
  <c r="AN956" i="10"/>
  <c r="Z956" i="10"/>
  <c r="BO956" i="10" s="1"/>
  <c r="K956" i="10"/>
  <c r="AZ954" i="10"/>
  <c r="AJ954" i="10"/>
  <c r="W954" i="10"/>
  <c r="I954" i="10"/>
  <c r="BA953" i="10"/>
  <c r="BE948" i="10"/>
  <c r="AS948" i="10"/>
  <c r="AG948" i="10"/>
  <c r="BH944" i="10"/>
  <c r="AN944" i="10"/>
  <c r="AY940" i="10"/>
  <c r="AH936" i="10"/>
  <c r="BR936" i="10" s="1"/>
  <c r="BF932" i="10"/>
  <c r="AC932" i="10"/>
  <c r="BH930" i="10"/>
  <c r="AR930" i="10"/>
  <c r="AB930" i="10"/>
  <c r="BI927" i="10"/>
  <c r="N927" i="10"/>
  <c r="V927" i="10"/>
  <c r="Z927" i="10"/>
  <c r="AW926" i="10"/>
  <c r="AP920" i="10"/>
  <c r="BE915" i="10"/>
  <c r="W915" i="10"/>
  <c r="AJ913" i="10"/>
  <c r="AM911" i="10"/>
  <c r="AN897" i="10"/>
  <c r="AM897" i="10"/>
  <c r="X897" i="10"/>
  <c r="AB842" i="10"/>
  <c r="AS842" i="10"/>
  <c r="K842" i="10"/>
  <c r="AY842" i="10"/>
  <c r="AZ842" i="10"/>
  <c r="U842" i="10"/>
  <c r="BA842" i="10"/>
  <c r="AA842" i="10"/>
  <c r="BP842" i="10" s="1"/>
  <c r="BG842" i="10"/>
  <c r="AC842" i="10"/>
  <c r="AI842" i="10"/>
  <c r="Y10" i="10"/>
  <c r="AV10" i="10"/>
  <c r="BV10" i="10" s="1"/>
  <c r="BC1016" i="10"/>
  <c r="BX1016" i="10" s="1"/>
  <c r="AH1016" i="10"/>
  <c r="BR1016" i="10" s="1"/>
  <c r="AK1012" i="10"/>
  <c r="AZ1001" i="10"/>
  <c r="AP1001" i="10"/>
  <c r="AD1001" i="10"/>
  <c r="T1001" i="10"/>
  <c r="BN1001" i="10" s="1"/>
  <c r="J1001" i="10"/>
  <c r="AH999" i="10"/>
  <c r="BR999" i="10" s="1"/>
  <c r="AL997" i="10"/>
  <c r="BE994" i="10"/>
  <c r="AO994" i="10"/>
  <c r="BT994" i="10" s="1"/>
  <c r="AX993" i="10"/>
  <c r="AU991" i="10"/>
  <c r="BH986" i="10"/>
  <c r="AR986" i="10"/>
  <c r="AB986" i="10"/>
  <c r="AT985" i="10"/>
  <c r="BA977" i="10"/>
  <c r="AM977" i="10"/>
  <c r="AG976" i="10"/>
  <c r="AP971" i="10"/>
  <c r="BB960" i="10"/>
  <c r="AT960" i="10"/>
  <c r="AL960" i="10"/>
  <c r="BS960" i="10" s="1"/>
  <c r="AD960" i="10"/>
  <c r="V960" i="10"/>
  <c r="M960" i="10"/>
  <c r="BL960" i="10" s="1"/>
  <c r="AV958" i="10"/>
  <c r="BV958" i="10" s="1"/>
  <c r="AZ956" i="10"/>
  <c r="AM956" i="10"/>
  <c r="Y956" i="10"/>
  <c r="BG944" i="10"/>
  <c r="BY944" i="10" s="1"/>
  <c r="AH944" i="10"/>
  <c r="BR944" i="10" s="1"/>
  <c r="O942" i="10"/>
  <c r="AJ942" i="10"/>
  <c r="BE942" i="10"/>
  <c r="P942" i="10"/>
  <c r="AK942" i="10"/>
  <c r="BF942" i="10"/>
  <c r="W942" i="10"/>
  <c r="AR942" i="10"/>
  <c r="P940" i="10"/>
  <c r="J940" i="10"/>
  <c r="W940" i="10"/>
  <c r="AK940" i="10"/>
  <c r="BA940" i="10"/>
  <c r="K940" i="10"/>
  <c r="X940" i="10"/>
  <c r="AN940" i="10"/>
  <c r="BB940" i="10"/>
  <c r="M940" i="10"/>
  <c r="BL940" i="10" s="1"/>
  <c r="Z940" i="10"/>
  <c r="BO940" i="10" s="1"/>
  <c r="AP940" i="10"/>
  <c r="BC940" i="10"/>
  <c r="BX940" i="10" s="1"/>
  <c r="BH936" i="10"/>
  <c r="AG936" i="10"/>
  <c r="BB932" i="10"/>
  <c r="AA932" i="10"/>
  <c r="BP932" i="10" s="1"/>
  <c r="BD930" i="10"/>
  <c r="AN930" i="10"/>
  <c r="X930" i="10"/>
  <c r="H930" i="10"/>
  <c r="AC929" i="10"/>
  <c r="AH929" i="10"/>
  <c r="BR929" i="10" s="1"/>
  <c r="AT929" i="10"/>
  <c r="BB929" i="10"/>
  <c r="R926" i="10"/>
  <c r="AC926" i="10"/>
  <c r="AN926" i="10"/>
  <c r="AX926" i="10"/>
  <c r="BI926" i="10"/>
  <c r="H926" i="10"/>
  <c r="AD926" i="10"/>
  <c r="AO926" i="10"/>
  <c r="BT926" i="10" s="1"/>
  <c r="AY926" i="10"/>
  <c r="I926" i="10"/>
  <c r="U926" i="10"/>
  <c r="AF926" i="10"/>
  <c r="AP926" i="10"/>
  <c r="BA926" i="10"/>
  <c r="M926" i="10"/>
  <c r="BL926" i="10" s="1"/>
  <c r="Y926" i="10"/>
  <c r="AI926" i="10"/>
  <c r="AT926" i="10"/>
  <c r="BE926" i="10"/>
  <c r="AI920" i="10"/>
  <c r="Y913" i="10"/>
  <c r="X911" i="10"/>
  <c r="AO833" i="10"/>
  <c r="BT833" i="10" s="1"/>
  <c r="AW813" i="10"/>
  <c r="Q813" i="10"/>
  <c r="AG813" i="10"/>
  <c r="M790" i="10"/>
  <c r="BL790" i="10" s="1"/>
  <c r="H790" i="10"/>
  <c r="AB790" i="10"/>
  <c r="AE790" i="10"/>
  <c r="AG790" i="10"/>
  <c r="AZ790" i="10"/>
  <c r="BC790" i="10"/>
  <c r="BX790" i="10" s="1"/>
  <c r="BD891" i="10"/>
  <c r="AW871" i="10"/>
  <c r="G861" i="10"/>
  <c r="AW858" i="10"/>
  <c r="AQ856" i="10"/>
  <c r="AN853" i="10"/>
  <c r="AY840" i="10"/>
  <c r="AK837" i="10"/>
  <c r="T836" i="10"/>
  <c r="BN836" i="10" s="1"/>
  <c r="BH830" i="10"/>
  <c r="AA826" i="10"/>
  <c r="BP826" i="10" s="1"/>
  <c r="O825" i="10"/>
  <c r="H821" i="10"/>
  <c r="AK816" i="10"/>
  <c r="BD799" i="10"/>
  <c r="H799" i="10"/>
  <c r="H798" i="10"/>
  <c r="AR781" i="10"/>
  <c r="AG779" i="10"/>
  <c r="AU774" i="10"/>
  <c r="AC771" i="10"/>
  <c r="AX768" i="10"/>
  <c r="AF768" i="10"/>
  <c r="H768" i="10"/>
  <c r="BI766" i="10"/>
  <c r="AT766" i="10"/>
  <c r="Z766" i="10"/>
  <c r="G766" i="10"/>
  <c r="AX764" i="10"/>
  <c r="N764" i="10"/>
  <c r="AV759" i="10"/>
  <c r="BV759" i="10" s="1"/>
  <c r="AO756" i="10"/>
  <c r="BT756" i="10" s="1"/>
  <c r="M756" i="10"/>
  <c r="BL756" i="10" s="1"/>
  <c r="K744" i="10"/>
  <c r="I744" i="10"/>
  <c r="AB744" i="10"/>
  <c r="AT744" i="10"/>
  <c r="N744" i="10"/>
  <c r="AF744" i="10"/>
  <c r="AX744" i="10"/>
  <c r="R744" i="10"/>
  <c r="AK744" i="10"/>
  <c r="BC744" i="10"/>
  <c r="BX744" i="10" s="1"/>
  <c r="U744" i="10"/>
  <c r="AM744" i="10"/>
  <c r="BE744" i="10"/>
  <c r="K742" i="10"/>
  <c r="AB742" i="10"/>
  <c r="AO742" i="10"/>
  <c r="BT742" i="10" s="1"/>
  <c r="BD742" i="10"/>
  <c r="P742" i="10"/>
  <c r="AD742" i="10"/>
  <c r="AT742" i="10"/>
  <c r="BH742" i="10"/>
  <c r="T742" i="10"/>
  <c r="BN742" i="10" s="1"/>
  <c r="AH742" i="10"/>
  <c r="BR742" i="10" s="1"/>
  <c r="AV742" i="10"/>
  <c r="BV742" i="10" s="1"/>
  <c r="G742" i="10"/>
  <c r="U742" i="10"/>
  <c r="AK742" i="10"/>
  <c r="AX742" i="10"/>
  <c r="AJ729" i="10"/>
  <c r="G703" i="10"/>
  <c r="AR703" i="10"/>
  <c r="BA703" i="10"/>
  <c r="N703" i="10"/>
  <c r="BB703" i="10"/>
  <c r="P703" i="10"/>
  <c r="BD703" i="10"/>
  <c r="X703" i="10"/>
  <c r="AD703" i="10"/>
  <c r="P678" i="10"/>
  <c r="AJ678" i="10"/>
  <c r="BB678" i="10"/>
  <c r="G678" i="10"/>
  <c r="AL678" i="10"/>
  <c r="BD678" i="10"/>
  <c r="O678" i="10"/>
  <c r="AN678" i="10"/>
  <c r="BF678" i="10"/>
  <c r="Q678" i="10"/>
  <c r="AR678" i="10"/>
  <c r="BH678" i="10"/>
  <c r="U678" i="10"/>
  <c r="AT678" i="10"/>
  <c r="W678" i="10"/>
  <c r="AV678" i="10"/>
  <c r="BV678" i="10" s="1"/>
  <c r="Y441" i="10"/>
  <c r="AQ441" i="10"/>
  <c r="BI441" i="10"/>
  <c r="I441" i="10"/>
  <c r="AA441" i="10"/>
  <c r="BP441" i="10" s="1"/>
  <c r="AW441" i="10"/>
  <c r="J441" i="10"/>
  <c r="AC441" i="10"/>
  <c r="AX441" i="10"/>
  <c r="M441" i="10"/>
  <c r="BL441" i="10" s="1"/>
  <c r="AH441" i="10"/>
  <c r="BR441" i="10" s="1"/>
  <c r="AZ441" i="10"/>
  <c r="Q441" i="10"/>
  <c r="AI441" i="10"/>
  <c r="BA441" i="10"/>
  <c r="R441" i="10"/>
  <c r="AJ441" i="10"/>
  <c r="BE441" i="10"/>
  <c r="T441" i="10"/>
  <c r="BN441" i="10" s="1"/>
  <c r="AO441" i="10"/>
  <c r="BT441" i="10" s="1"/>
  <c r="BG441" i="10"/>
  <c r="BY441" i="10" s="1"/>
  <c r="U441" i="10"/>
  <c r="AP441" i="10"/>
  <c r="BH441" i="10"/>
  <c r="AY901" i="10"/>
  <c r="X891" i="10"/>
  <c r="AV865" i="10"/>
  <c r="BV865" i="10" s="1"/>
  <c r="W865" i="10"/>
  <c r="W853" i="10"/>
  <c r="AF843" i="10"/>
  <c r="BI841" i="10"/>
  <c r="AS841" i="10"/>
  <c r="BU841" i="10" s="1"/>
  <c r="AC841" i="10"/>
  <c r="M841" i="10"/>
  <c r="BL841" i="10" s="1"/>
  <c r="AJ840" i="10"/>
  <c r="BI838" i="10"/>
  <c r="BY838" i="10" s="1"/>
  <c r="AG837" i="10"/>
  <c r="AS831" i="10"/>
  <c r="BU831" i="10" s="1"/>
  <c r="Q831" i="10"/>
  <c r="I825" i="10"/>
  <c r="AJ820" i="10"/>
  <c r="BH812" i="10"/>
  <c r="AO807" i="10"/>
  <c r="BT807" i="10" s="1"/>
  <c r="W807" i="10"/>
  <c r="BB799" i="10"/>
  <c r="BA789" i="10"/>
  <c r="AB788" i="10"/>
  <c r="O788" i="10"/>
  <c r="N779" i="10"/>
  <c r="AS768" i="10"/>
  <c r="Z768" i="10"/>
  <c r="G768" i="10"/>
  <c r="BH766" i="10"/>
  <c r="AR766" i="10"/>
  <c r="Y766" i="10"/>
  <c r="AW764" i="10"/>
  <c r="AK759" i="10"/>
  <c r="AN756" i="10"/>
  <c r="AX752" i="10"/>
  <c r="AG744" i="10"/>
  <c r="BC742" i="10"/>
  <c r="BX742" i="10" s="1"/>
  <c r="Y742" i="10"/>
  <c r="AC729" i="10"/>
  <c r="J705" i="10"/>
  <c r="X705" i="10"/>
  <c r="AB705" i="10"/>
  <c r="AC705" i="10"/>
  <c r="AR705" i="10"/>
  <c r="K696" i="10"/>
  <c r="AN696" i="10"/>
  <c r="J696" i="10"/>
  <c r="AU696" i="10"/>
  <c r="M696" i="10"/>
  <c r="BL696" i="10" s="1"/>
  <c r="AW696" i="10"/>
  <c r="N696" i="10"/>
  <c r="AX696" i="10"/>
  <c r="V696" i="10"/>
  <c r="BF696" i="10"/>
  <c r="AC696" i="10"/>
  <c r="G693" i="10"/>
  <c r="U693" i="10"/>
  <c r="AJ693" i="10"/>
  <c r="AX693" i="10"/>
  <c r="H693" i="10"/>
  <c r="V693" i="10"/>
  <c r="AK693" i="10"/>
  <c r="AZ693" i="10"/>
  <c r="J693" i="10"/>
  <c r="X693" i="10"/>
  <c r="AL693" i="10"/>
  <c r="BB693" i="10"/>
  <c r="Z693" i="10"/>
  <c r="AP693" i="10"/>
  <c r="BD693" i="10"/>
  <c r="M693" i="10"/>
  <c r="BL693" i="10" s="1"/>
  <c r="AC693" i="10"/>
  <c r="AR693" i="10"/>
  <c r="BF693" i="10"/>
  <c r="P693" i="10"/>
  <c r="AD693" i="10"/>
  <c r="AS693" i="10"/>
  <c r="BH693" i="10"/>
  <c r="AU546" i="10"/>
  <c r="AJ546" i="10"/>
  <c r="AO740" i="10"/>
  <c r="BT740" i="10" s="1"/>
  <c r="Q740" i="10"/>
  <c r="AC740" i="10"/>
  <c r="J642" i="10"/>
  <c r="W642" i="10"/>
  <c r="X642" i="10"/>
  <c r="AC642" i="10"/>
  <c r="AO642" i="10"/>
  <c r="BT642" i="10" s="1"/>
  <c r="AS642" i="10"/>
  <c r="AV642" i="10"/>
  <c r="BV642" i="10" s="1"/>
  <c r="AC601" i="10"/>
  <c r="BB601" i="10"/>
  <c r="H601" i="10"/>
  <c r="J601" i="10"/>
  <c r="M601" i="10"/>
  <c r="BL601" i="10" s="1"/>
  <c r="X601" i="10"/>
  <c r="AK601" i="10"/>
  <c r="AN601" i="10"/>
  <c r="AF575" i="10"/>
  <c r="AD575" i="10"/>
  <c r="AQ575" i="10"/>
  <c r="AW861" i="10"/>
  <c r="AK799" i="10"/>
  <c r="BD766" i="10"/>
  <c r="AN766" i="10"/>
  <c r="R766" i="10"/>
  <c r="BI756" i="10"/>
  <c r="AF756" i="10"/>
  <c r="G652" i="10"/>
  <c r="AD652" i="10"/>
  <c r="AO652" i="10"/>
  <c r="BT652" i="10" s="1"/>
  <c r="AT652" i="10"/>
  <c r="BC652" i="10"/>
  <c r="BX652" i="10" s="1"/>
  <c r="H476" i="10"/>
  <c r="W476" i="10"/>
  <c r="AG476" i="10"/>
  <c r="AH476" i="10"/>
  <c r="BR476" i="10" s="1"/>
  <c r="AP476" i="10"/>
  <c r="BH476" i="10"/>
  <c r="BG934" i="10"/>
  <c r="BY934" i="10" s="1"/>
  <c r="AY934" i="10"/>
  <c r="AQ934" i="10"/>
  <c r="AI934" i="10"/>
  <c r="AA934" i="10"/>
  <c r="BP934" i="10" s="1"/>
  <c r="K934" i="10"/>
  <c r="AV928" i="10"/>
  <c r="BV928" i="10" s="1"/>
  <c r="AF928" i="10"/>
  <c r="O928" i="10"/>
  <c r="AW922" i="10"/>
  <c r="AI922" i="10"/>
  <c r="AW917" i="10"/>
  <c r="AB917" i="10"/>
  <c r="H917" i="10"/>
  <c r="BA907" i="10"/>
  <c r="AI907" i="10"/>
  <c r="Q907" i="10"/>
  <c r="AB901" i="10"/>
  <c r="BH896" i="10"/>
  <c r="AA896" i="10"/>
  <c r="BP896" i="10" s="1"/>
  <c r="K892" i="10"/>
  <c r="BE888" i="10"/>
  <c r="I888" i="10"/>
  <c r="P883" i="10"/>
  <c r="AM865" i="10"/>
  <c r="O865" i="10"/>
  <c r="AV861" i="10"/>
  <c r="BV861" i="10" s="1"/>
  <c r="G859" i="10"/>
  <c r="AW855" i="10"/>
  <c r="AW843" i="10"/>
  <c r="Q843" i="10"/>
  <c r="BC841" i="10"/>
  <c r="BX841" i="10" s="1"/>
  <c r="AM841" i="10"/>
  <c r="W841" i="10"/>
  <c r="G841" i="10"/>
  <c r="AA838" i="10"/>
  <c r="BP838" i="10" s="1"/>
  <c r="BI835" i="10"/>
  <c r="AQ834" i="10"/>
  <c r="BI831" i="10"/>
  <c r="AG831" i="10"/>
  <c r="BQ831" i="10" s="1"/>
  <c r="H831" i="10"/>
  <c r="AK827" i="10"/>
  <c r="BE825" i="10"/>
  <c r="AS821" i="10"/>
  <c r="BI820" i="10"/>
  <c r="AB820" i="10"/>
  <c r="AW817" i="10"/>
  <c r="AK812" i="10"/>
  <c r="AR810" i="10"/>
  <c r="BD807" i="10"/>
  <c r="AK807" i="10"/>
  <c r="I807" i="10"/>
  <c r="AL806" i="10"/>
  <c r="AC802" i="10"/>
  <c r="BA801" i="10"/>
  <c r="AG801" i="10"/>
  <c r="H801" i="10"/>
  <c r="AA799" i="10"/>
  <c r="BP799" i="10" s="1"/>
  <c r="BI798" i="10"/>
  <c r="AD795" i="10"/>
  <c r="AQ789" i="10"/>
  <c r="BH788" i="10"/>
  <c r="AU788" i="10"/>
  <c r="AJ788" i="10"/>
  <c r="W788" i="10"/>
  <c r="J788" i="10"/>
  <c r="AP776" i="10"/>
  <c r="N776" i="10"/>
  <c r="AK775" i="10"/>
  <c r="BH768" i="10"/>
  <c r="AO768" i="10"/>
  <c r="BT768" i="10" s="1"/>
  <c r="W768" i="10"/>
  <c r="BB766" i="10"/>
  <c r="AK766" i="10"/>
  <c r="P766" i="10"/>
  <c r="AF764" i="10"/>
  <c r="AX762" i="10"/>
  <c r="AF762" i="10"/>
  <c r="J762" i="10"/>
  <c r="BH756" i="10"/>
  <c r="AE756" i="10"/>
  <c r="BH755" i="10"/>
  <c r="AC752" i="10"/>
  <c r="BD749" i="10"/>
  <c r="X749" i="10"/>
  <c r="AK749" i="10"/>
  <c r="BH744" i="10"/>
  <c r="W744" i="10"/>
  <c r="AR742" i="10"/>
  <c r="N742" i="10"/>
  <c r="BA729" i="10"/>
  <c r="M729" i="10"/>
  <c r="BL729" i="10" s="1"/>
  <c r="J697" i="10"/>
  <c r="AR697" i="10"/>
  <c r="AH693" i="10"/>
  <c r="BR693" i="10" s="1"/>
  <c r="AX678" i="10"/>
  <c r="J570" i="10"/>
  <c r="BH570" i="10"/>
  <c r="O570" i="10"/>
  <c r="BI570" i="10"/>
  <c r="V570" i="10"/>
  <c r="AB570" i="10"/>
  <c r="AH570" i="10"/>
  <c r="BR570" i="10" s="1"/>
  <c r="AP570" i="10"/>
  <c r="AQ570" i="10"/>
  <c r="I481" i="10"/>
  <c r="N481" i="10"/>
  <c r="AC481" i="10"/>
  <c r="AD481" i="10"/>
  <c r="AK481" i="10"/>
  <c r="AS481" i="10"/>
  <c r="BI481" i="10"/>
  <c r="BF934" i="10"/>
  <c r="AX934" i="10"/>
  <c r="AP934" i="10"/>
  <c r="AH934" i="10"/>
  <c r="BR934" i="10" s="1"/>
  <c r="Z934" i="10"/>
  <c r="R934" i="10"/>
  <c r="I934" i="10"/>
  <c r="BH928" i="10"/>
  <c r="AU928" i="10"/>
  <c r="AB928" i="10"/>
  <c r="M928" i="10"/>
  <c r="BL928" i="10" s="1"/>
  <c r="AV917" i="10"/>
  <c r="BV917" i="10" s="1"/>
  <c r="AY907" i="10"/>
  <c r="AG907" i="10"/>
  <c r="AA901" i="10"/>
  <c r="BP901" i="10" s="1"/>
  <c r="BG896" i="10"/>
  <c r="Y896" i="10"/>
  <c r="AW870" i="10"/>
  <c r="AG865" i="10"/>
  <c r="H865" i="10"/>
  <c r="AG861" i="10"/>
  <c r="AV843" i="10"/>
  <c r="BV843" i="10" s="1"/>
  <c r="P843" i="10"/>
  <c r="BA841" i="10"/>
  <c r="AK841" i="10"/>
  <c r="U841" i="10"/>
  <c r="AZ836" i="10"/>
  <c r="BD835" i="10"/>
  <c r="BD831" i="10"/>
  <c r="AW825" i="10"/>
  <c r="AO821" i="10"/>
  <c r="BT821" i="10" s="1"/>
  <c r="BH820" i="10"/>
  <c r="M820" i="10"/>
  <c r="BL820" i="10" s="1"/>
  <c r="U812" i="10"/>
  <c r="BC807" i="10"/>
  <c r="BX807" i="10" s="1"/>
  <c r="AG807" i="10"/>
  <c r="H807" i="10"/>
  <c r="AD806" i="10"/>
  <c r="W802" i="10"/>
  <c r="AY801" i="10"/>
  <c r="AD801" i="10"/>
  <c r="Z799" i="10"/>
  <c r="AN798" i="10"/>
  <c r="X795" i="10"/>
  <c r="Z789" i="10"/>
  <c r="BF788" i="10"/>
  <c r="AT788" i="10"/>
  <c r="AG788" i="10"/>
  <c r="V788" i="10"/>
  <c r="I788" i="10"/>
  <c r="AO776" i="10"/>
  <c r="BT776" i="10" s="1"/>
  <c r="BB768" i="10"/>
  <c r="AJ768" i="10"/>
  <c r="Q768" i="10"/>
  <c r="AZ766" i="10"/>
  <c r="BW766" i="10" s="1"/>
  <c r="AH766" i="10"/>
  <c r="BR766" i="10" s="1"/>
  <c r="O766" i="10"/>
  <c r="AD764" i="10"/>
  <c r="AU762" i="10"/>
  <c r="AC762" i="10"/>
  <c r="H762" i="10"/>
  <c r="BF756" i="10"/>
  <c r="V756" i="10"/>
  <c r="AX755" i="10"/>
  <c r="R752" i="10"/>
  <c r="AZ744" i="10"/>
  <c r="O744" i="10"/>
  <c r="N743" i="10"/>
  <c r="H743" i="10"/>
  <c r="AC743" i="10"/>
  <c r="AY743" i="10"/>
  <c r="P743" i="10"/>
  <c r="AH743" i="10"/>
  <c r="BR743" i="10" s="1"/>
  <c r="BD743" i="10"/>
  <c r="AP743" i="10"/>
  <c r="BG743" i="10"/>
  <c r="T743" i="10"/>
  <c r="BN743" i="10" s="1"/>
  <c r="AQ743" i="10"/>
  <c r="AM742" i="10"/>
  <c r="J742" i="10"/>
  <c r="AK703" i="10"/>
  <c r="K686" i="10"/>
  <c r="H686" i="10"/>
  <c r="AO686" i="10"/>
  <c r="BT686" i="10" s="1"/>
  <c r="N686" i="10"/>
  <c r="AP686" i="10"/>
  <c r="O686" i="10"/>
  <c r="AS686" i="10"/>
  <c r="X686" i="10"/>
  <c r="AX686" i="10"/>
  <c r="Z686" i="10"/>
  <c r="AZ686" i="10"/>
  <c r="BW686" i="10" s="1"/>
  <c r="AF686" i="10"/>
  <c r="BB686" i="10"/>
  <c r="M629" i="10"/>
  <c r="BL629" i="10" s="1"/>
  <c r="O629" i="10"/>
  <c r="Y629" i="10"/>
  <c r="AK629" i="10"/>
  <c r="AS629" i="10"/>
  <c r="BU629" i="10" s="1"/>
  <c r="AU629" i="10"/>
  <c r="BE629" i="10"/>
  <c r="BE934" i="10"/>
  <c r="AW934" i="10"/>
  <c r="AO934" i="10"/>
  <c r="BT934" i="10" s="1"/>
  <c r="AG934" i="10"/>
  <c r="Y934" i="10"/>
  <c r="Q934" i="10"/>
  <c r="H934" i="10"/>
  <c r="BG928" i="10"/>
  <c r="AS928" i="10"/>
  <c r="BU928" i="10" s="1"/>
  <c r="AA928" i="10"/>
  <c r="BP928" i="10" s="1"/>
  <c r="AW907" i="10"/>
  <c r="AF907" i="10"/>
  <c r="K907" i="10"/>
  <c r="Q901" i="10"/>
  <c r="BE896" i="10"/>
  <c r="K896" i="10"/>
  <c r="AA886" i="10"/>
  <c r="BP886" i="10" s="1"/>
  <c r="AJ870" i="10"/>
  <c r="BC865" i="10"/>
  <c r="BX865" i="10" s="1"/>
  <c r="AF865" i="10"/>
  <c r="BA862" i="10"/>
  <c r="W861" i="10"/>
  <c r="BA853" i="10"/>
  <c r="AS843" i="10"/>
  <c r="M843" i="10"/>
  <c r="BL843" i="10" s="1"/>
  <c r="AS836" i="10"/>
  <c r="AO825" i="10"/>
  <c r="BT825" i="10" s="1"/>
  <c r="AG821" i="10"/>
  <c r="BG820" i="10"/>
  <c r="BY820" i="10" s="1"/>
  <c r="BA807" i="10"/>
  <c r="AC807" i="10"/>
  <c r="G807" i="10"/>
  <c r="V806" i="10"/>
  <c r="Q804" i="10"/>
  <c r="N802" i="10"/>
  <c r="X799" i="10"/>
  <c r="AG798" i="10"/>
  <c r="Q789" i="10"/>
  <c r="BD788" i="10"/>
  <c r="AS788" i="10"/>
  <c r="AF788" i="10"/>
  <c r="T788" i="10"/>
  <c r="BN788" i="10" s="1"/>
  <c r="H788" i="10"/>
  <c r="BF779" i="10"/>
  <c r="BH771" i="10"/>
  <c r="BA768" i="10"/>
  <c r="AH768" i="10"/>
  <c r="BR768" i="10" s="1"/>
  <c r="O768" i="10"/>
  <c r="AX766" i="10"/>
  <c r="AF766" i="10"/>
  <c r="N766" i="10"/>
  <c r="W764" i="10"/>
  <c r="AZ756" i="10"/>
  <c r="N729" i="10"/>
  <c r="X729" i="10"/>
  <c r="AN729" i="10"/>
  <c r="BD729" i="10"/>
  <c r="H729" i="10"/>
  <c r="Z729" i="10"/>
  <c r="AP729" i="10"/>
  <c r="BF729" i="10"/>
  <c r="AB729" i="10"/>
  <c r="AR729" i="10"/>
  <c r="BH729" i="10"/>
  <c r="P729" i="10"/>
  <c r="AF729" i="10"/>
  <c r="AV729" i="10"/>
  <c r="BV729" i="10" s="1"/>
  <c r="R729" i="10"/>
  <c r="AH729" i="10"/>
  <c r="BR729" i="10" s="1"/>
  <c r="AX729" i="10"/>
  <c r="AG720" i="10"/>
  <c r="AU720" i="10"/>
  <c r="AZ720" i="10"/>
  <c r="BI720" i="10"/>
  <c r="H720" i="10"/>
  <c r="AX705" i="10"/>
  <c r="AJ703" i="10"/>
  <c r="G699" i="10"/>
  <c r="T699" i="10"/>
  <c r="BN699" i="10" s="1"/>
  <c r="AF699" i="10"/>
  <c r="AS699" i="10"/>
  <c r="BF699" i="10"/>
  <c r="H699" i="10"/>
  <c r="U699" i="10"/>
  <c r="AH699" i="10"/>
  <c r="BR699" i="10" s="1"/>
  <c r="AT699" i="10"/>
  <c r="BH699" i="10"/>
  <c r="J699" i="10"/>
  <c r="V699" i="10"/>
  <c r="AJ699" i="10"/>
  <c r="AV699" i="10"/>
  <c r="BV699" i="10" s="1"/>
  <c r="BI699" i="10"/>
  <c r="X699" i="10"/>
  <c r="AK699" i="10"/>
  <c r="AX699" i="10"/>
  <c r="M699" i="10"/>
  <c r="BL699" i="10" s="1"/>
  <c r="Z699" i="10"/>
  <c r="AL699" i="10"/>
  <c r="AZ699" i="10"/>
  <c r="BW699" i="10" s="1"/>
  <c r="N699" i="10"/>
  <c r="AB699" i="10"/>
  <c r="AN699" i="10"/>
  <c r="BA699" i="10"/>
  <c r="AF696" i="10"/>
  <c r="T693" i="10"/>
  <c r="BN693" i="10" s="1"/>
  <c r="AB678" i="10"/>
  <c r="AU676" i="10"/>
  <c r="Q676" i="10"/>
  <c r="Q664" i="10"/>
  <c r="BC664" i="10"/>
  <c r="BX664" i="10" s="1"/>
  <c r="N664" i="10"/>
  <c r="W664" i="10"/>
  <c r="Y664" i="10"/>
  <c r="AD664" i="10"/>
  <c r="AM664" i="10"/>
  <c r="J622" i="10"/>
  <c r="AH622" i="10"/>
  <c r="BR622" i="10" s="1"/>
  <c r="AR622" i="10"/>
  <c r="N597" i="10"/>
  <c r="BA597" i="10"/>
  <c r="G567" i="10"/>
  <c r="BI567" i="10"/>
  <c r="R567" i="10"/>
  <c r="Z567" i="10"/>
  <c r="AH567" i="10"/>
  <c r="BR567" i="10" s="1"/>
  <c r="AI567" i="10"/>
  <c r="AS567" i="10"/>
  <c r="BC567" i="10"/>
  <c r="BX567" i="10" s="1"/>
  <c r="AK747" i="10"/>
  <c r="AA735" i="10"/>
  <c r="BP735" i="10" s="1"/>
  <c r="X707" i="10"/>
  <c r="AT706" i="10"/>
  <c r="BH702" i="10"/>
  <c r="T702" i="10"/>
  <c r="BN702" i="10" s="1"/>
  <c r="AC701" i="10"/>
  <c r="AX698" i="10"/>
  <c r="BC694" i="10"/>
  <c r="BX694" i="10" s="1"/>
  <c r="AN694" i="10"/>
  <c r="Z694" i="10"/>
  <c r="AP690" i="10"/>
  <c r="Q690" i="10"/>
  <c r="BF689" i="10"/>
  <c r="V689" i="10"/>
  <c r="U687" i="10"/>
  <c r="AF685" i="10"/>
  <c r="AV683" i="10"/>
  <c r="BV683" i="10" s="1"/>
  <c r="AF683" i="10"/>
  <c r="P683" i="10"/>
  <c r="BB682" i="10"/>
  <c r="Q682" i="10"/>
  <c r="AL681" i="10"/>
  <c r="Q677" i="10"/>
  <c r="BG675" i="10"/>
  <c r="Q675" i="10"/>
  <c r="U674" i="10"/>
  <c r="Y673" i="10"/>
  <c r="Z671" i="10"/>
  <c r="BG669" i="10"/>
  <c r="AO666" i="10"/>
  <c r="BT666" i="10" s="1"/>
  <c r="G666" i="10"/>
  <c r="U665" i="10"/>
  <c r="AY661" i="10"/>
  <c r="AK661" i="10"/>
  <c r="Z661" i="10"/>
  <c r="K661" i="10"/>
  <c r="Y659" i="10"/>
  <c r="AK658" i="10"/>
  <c r="AO657" i="10"/>
  <c r="BT657" i="10" s="1"/>
  <c r="P654" i="10"/>
  <c r="AD646" i="10"/>
  <c r="AI645" i="10"/>
  <c r="AD644" i="10"/>
  <c r="BE636" i="10"/>
  <c r="AT636" i="10"/>
  <c r="AF636" i="10"/>
  <c r="U636" i="10"/>
  <c r="G636" i="10"/>
  <c r="AN634" i="10"/>
  <c r="P634" i="10"/>
  <c r="AC630" i="10"/>
  <c r="J626" i="10"/>
  <c r="BI620" i="10"/>
  <c r="H615" i="10"/>
  <c r="J614" i="10"/>
  <c r="BG612" i="10"/>
  <c r="AA612" i="10"/>
  <c r="BP612" i="10" s="1"/>
  <c r="O611" i="10"/>
  <c r="AI610" i="10"/>
  <c r="BC609" i="10"/>
  <c r="BX609" i="10" s="1"/>
  <c r="AD608" i="10"/>
  <c r="BC607" i="10"/>
  <c r="BX607" i="10" s="1"/>
  <c r="O607" i="10"/>
  <c r="AZ606" i="10"/>
  <c r="AK604" i="10"/>
  <c r="AC602" i="10"/>
  <c r="AX596" i="10"/>
  <c r="AD596" i="10"/>
  <c r="Q596" i="10"/>
  <c r="Y592" i="10"/>
  <c r="BD591" i="10"/>
  <c r="BA590" i="10"/>
  <c r="Y590" i="10"/>
  <c r="AU589" i="10"/>
  <c r="G589" i="10"/>
  <c r="AA584" i="10"/>
  <c r="BP584" i="10" s="1"/>
  <c r="AU581" i="10"/>
  <c r="AA581" i="10"/>
  <c r="BP581" i="10" s="1"/>
  <c r="I581" i="10"/>
  <c r="AX580" i="10"/>
  <c r="AX578" i="10"/>
  <c r="AK578" i="10"/>
  <c r="BA577" i="10"/>
  <c r="BE573" i="10"/>
  <c r="W573" i="10"/>
  <c r="AW571" i="10"/>
  <c r="AE571" i="10"/>
  <c r="BQ571" i="10" s="1"/>
  <c r="I571" i="10"/>
  <c r="BG568" i="10"/>
  <c r="V568" i="10"/>
  <c r="AU564" i="10"/>
  <c r="AG564" i="10"/>
  <c r="N564" i="10"/>
  <c r="AK563" i="10"/>
  <c r="AX562" i="10"/>
  <c r="M562" i="10"/>
  <c r="BL562" i="10" s="1"/>
  <c r="O561" i="10"/>
  <c r="AU560" i="10"/>
  <c r="BI559" i="10"/>
  <c r="AE559" i="10"/>
  <c r="G559" i="10"/>
  <c r="BB558" i="10"/>
  <c r="AE558" i="10"/>
  <c r="BQ558" i="10" s="1"/>
  <c r="J558" i="10"/>
  <c r="AL555" i="10"/>
  <c r="BF552" i="10"/>
  <c r="AK552" i="10"/>
  <c r="O552" i="10"/>
  <c r="W544" i="10"/>
  <c r="H538" i="10"/>
  <c r="J538" i="10"/>
  <c r="AG538" i="10"/>
  <c r="BG538" i="10"/>
  <c r="M538" i="10"/>
  <c r="BL538" i="10" s="1"/>
  <c r="AK538" i="10"/>
  <c r="BH538" i="10"/>
  <c r="N538" i="10"/>
  <c r="AO538" i="10"/>
  <c r="BT538" i="10" s="1"/>
  <c r="AP538" i="10"/>
  <c r="V538" i="10"/>
  <c r="AT538" i="10"/>
  <c r="W538" i="10"/>
  <c r="AX538" i="10"/>
  <c r="Z532" i="10"/>
  <c r="I516" i="10"/>
  <c r="BI516" i="10"/>
  <c r="M516" i="10"/>
  <c r="BL516" i="10" s="1"/>
  <c r="T516" i="10"/>
  <c r="BN516" i="10" s="1"/>
  <c r="W516" i="10"/>
  <c r="AH516" i="10"/>
  <c r="BR516" i="10" s="1"/>
  <c r="AO516" i="10"/>
  <c r="BT516" i="10" s="1"/>
  <c r="AR516" i="10"/>
  <c r="AJ463" i="10"/>
  <c r="W463" i="10"/>
  <c r="AR463" i="10"/>
  <c r="AU463" i="10"/>
  <c r="AJ747" i="10"/>
  <c r="J747" i="10"/>
  <c r="R735" i="10"/>
  <c r="O716" i="10"/>
  <c r="AF714" i="10"/>
  <c r="H714" i="10"/>
  <c r="BF702" i="10"/>
  <c r="R701" i="10"/>
  <c r="AF698" i="10"/>
  <c r="BB694" i="10"/>
  <c r="AM694" i="10"/>
  <c r="W694" i="10"/>
  <c r="I694" i="10"/>
  <c r="AO690" i="10"/>
  <c r="BT690" i="10" s="1"/>
  <c r="O690" i="10"/>
  <c r="BD689" i="10"/>
  <c r="T689" i="10"/>
  <c r="BN689" i="10" s="1"/>
  <c r="R687" i="10"/>
  <c r="BI685" i="10"/>
  <c r="T685" i="10"/>
  <c r="BN685" i="10" s="1"/>
  <c r="AT683" i="10"/>
  <c r="AD683" i="10"/>
  <c r="N683" i="10"/>
  <c r="AZ682" i="10"/>
  <c r="O682" i="10"/>
  <c r="AC681" i="10"/>
  <c r="BA675" i="10"/>
  <c r="K675" i="10"/>
  <c r="I669" i="10"/>
  <c r="AK666" i="10"/>
  <c r="M665" i="10"/>
  <c r="BL665" i="10" s="1"/>
  <c r="BI661" i="10"/>
  <c r="AX661" i="10"/>
  <c r="AJ661" i="10"/>
  <c r="Y661" i="10"/>
  <c r="J661" i="10"/>
  <c r="Q659" i="10"/>
  <c r="AF658" i="10"/>
  <c r="U646" i="10"/>
  <c r="Z645" i="10"/>
  <c r="BD636" i="10"/>
  <c r="AS636" i="10"/>
  <c r="BU636" i="10" s="1"/>
  <c r="AE636" i="10"/>
  <c r="BQ636" i="10" s="1"/>
  <c r="Q636" i="10"/>
  <c r="BI634" i="10"/>
  <c r="AM634" i="10"/>
  <c r="N634" i="10"/>
  <c r="BI630" i="10"/>
  <c r="V630" i="10"/>
  <c r="BC621" i="10"/>
  <c r="BX621" i="10" s="1"/>
  <c r="AW620" i="10"/>
  <c r="BF612" i="10"/>
  <c r="Z612" i="10"/>
  <c r="AH610" i="10"/>
  <c r="BR610" i="10" s="1"/>
  <c r="BB607" i="10"/>
  <c r="H607" i="10"/>
  <c r="AW606" i="10"/>
  <c r="BI600" i="10"/>
  <c r="BY600" i="10" s="1"/>
  <c r="Q600" i="10"/>
  <c r="AW596" i="10"/>
  <c r="AC596" i="10"/>
  <c r="M596" i="10"/>
  <c r="BL596" i="10" s="1"/>
  <c r="U592" i="10"/>
  <c r="AN591" i="10"/>
  <c r="AZ590" i="10"/>
  <c r="T590" i="10"/>
  <c r="BN590" i="10" s="1"/>
  <c r="AP589" i="10"/>
  <c r="AT581" i="10"/>
  <c r="Z581" i="10"/>
  <c r="H581" i="10"/>
  <c r="AJ580" i="10"/>
  <c r="AW578" i="10"/>
  <c r="AH578" i="10"/>
  <c r="BR578" i="10" s="1"/>
  <c r="O578" i="10"/>
  <c r="AP577" i="10"/>
  <c r="BD573" i="10"/>
  <c r="R573" i="10"/>
  <c r="AV571" i="10"/>
  <c r="BV571" i="10" s="1"/>
  <c r="AC571" i="10"/>
  <c r="H571" i="10"/>
  <c r="AV569" i="10"/>
  <c r="BV569" i="10" s="1"/>
  <c r="AY568" i="10"/>
  <c r="N568" i="10"/>
  <c r="BH566" i="10"/>
  <c r="AT564" i="10"/>
  <c r="AD564" i="10"/>
  <c r="M564" i="10"/>
  <c r="BL564" i="10" s="1"/>
  <c r="Z563" i="10"/>
  <c r="AW562" i="10"/>
  <c r="AS560" i="10"/>
  <c r="BU560" i="10" s="1"/>
  <c r="R560" i="10"/>
  <c r="AY559" i="10"/>
  <c r="BA558" i="10"/>
  <c r="AA555" i="10"/>
  <c r="BP555" i="10" s="1"/>
  <c r="BE552" i="10"/>
  <c r="AI552" i="10"/>
  <c r="N552" i="10"/>
  <c r="AH521" i="10"/>
  <c r="BR521" i="10" s="1"/>
  <c r="AU521" i="10"/>
  <c r="J521" i="10"/>
  <c r="AV521" i="10"/>
  <c r="BV521" i="10" s="1"/>
  <c r="K521" i="10"/>
  <c r="BA521" i="10"/>
  <c r="P521" i="10"/>
  <c r="BF521" i="10"/>
  <c r="V521" i="10"/>
  <c r="W521" i="10"/>
  <c r="AI521" i="10"/>
  <c r="BA485" i="10"/>
  <c r="AD658" i="10"/>
  <c r="BB630" i="10"/>
  <c r="Q630" i="10"/>
  <c r="AD621" i="10"/>
  <c r="AO620" i="10"/>
  <c r="BT620" i="10" s="1"/>
  <c r="BA612" i="10"/>
  <c r="Q612" i="10"/>
  <c r="AG577" i="10"/>
  <c r="M559" i="10"/>
  <c r="BL559" i="10" s="1"/>
  <c r="R559" i="10"/>
  <c r="AI559" i="10"/>
  <c r="BA559" i="10"/>
  <c r="AK559" i="10"/>
  <c r="BF559" i="10"/>
  <c r="H558" i="10"/>
  <c r="G558" i="10"/>
  <c r="T558" i="10"/>
  <c r="BN558" i="10" s="1"/>
  <c r="AI558" i="10"/>
  <c r="AU558" i="10"/>
  <c r="I558" i="10"/>
  <c r="V558" i="10"/>
  <c r="AJ558" i="10"/>
  <c r="AX558" i="10"/>
  <c r="M558" i="10"/>
  <c r="BL558" i="10" s="1"/>
  <c r="AB558" i="10"/>
  <c r="AP558" i="10"/>
  <c r="Z555" i="10"/>
  <c r="G438" i="10"/>
  <c r="Y438" i="10"/>
  <c r="AT438" i="10"/>
  <c r="H438" i="10"/>
  <c r="AC438" i="10"/>
  <c r="AU438" i="10"/>
  <c r="M438" i="10"/>
  <c r="BL438" i="10" s="1"/>
  <c r="AE438" i="10"/>
  <c r="AW438" i="10"/>
  <c r="N438" i="10"/>
  <c r="AF438" i="10"/>
  <c r="BB438" i="10"/>
  <c r="P438" i="10"/>
  <c r="AG438" i="10"/>
  <c r="BC438" i="10"/>
  <c r="BX438" i="10" s="1"/>
  <c r="Q438" i="10"/>
  <c r="AM438" i="10"/>
  <c r="BD438" i="10"/>
  <c r="U438" i="10"/>
  <c r="AN438" i="10"/>
  <c r="BI438" i="10"/>
  <c r="AG736" i="10"/>
  <c r="BD735" i="10"/>
  <c r="W734" i="10"/>
  <c r="AS733" i="10"/>
  <c r="AO702" i="10"/>
  <c r="BT702" i="10" s="1"/>
  <c r="AW694" i="10"/>
  <c r="AJ694" i="10"/>
  <c r="U694" i="10"/>
  <c r="BH690" i="10"/>
  <c r="AG690" i="10"/>
  <c r="H690" i="10"/>
  <c r="AS689" i="10"/>
  <c r="J689" i="10"/>
  <c r="BD687" i="10"/>
  <c r="J685" i="10"/>
  <c r="AP682" i="10"/>
  <c r="AD666" i="10"/>
  <c r="BA662" i="10"/>
  <c r="BG661" i="10"/>
  <c r="BY661" i="10" s="1"/>
  <c r="AS661" i="10"/>
  <c r="AH661" i="10"/>
  <c r="BR661" i="10" s="1"/>
  <c r="T661" i="10"/>
  <c r="BN661" i="10" s="1"/>
  <c r="BA659" i="10"/>
  <c r="U658" i="10"/>
  <c r="Z655" i="10"/>
  <c r="BE646" i="10"/>
  <c r="G646" i="10"/>
  <c r="BB636" i="10"/>
  <c r="AN636" i="10"/>
  <c r="AC636" i="10"/>
  <c r="O636" i="10"/>
  <c r="AY630" i="10"/>
  <c r="N630" i="10"/>
  <c r="BG626" i="10"/>
  <c r="BY626" i="10" s="1"/>
  <c r="P621" i="10"/>
  <c r="AC620" i="10"/>
  <c r="BB615" i="10"/>
  <c r="AW612" i="10"/>
  <c r="N612" i="10"/>
  <c r="Q610" i="10"/>
  <c r="AL606" i="10"/>
  <c r="I596" i="10"/>
  <c r="AH589" i="10"/>
  <c r="BR589" i="10" s="1"/>
  <c r="BD583" i="10"/>
  <c r="Y577" i="10"/>
  <c r="AP568" i="10"/>
  <c r="AH562" i="10"/>
  <c r="BR562" i="10" s="1"/>
  <c r="AU559" i="10"/>
  <c r="V559" i="10"/>
  <c r="AS558" i="10"/>
  <c r="W558" i="10"/>
  <c r="U555" i="10"/>
  <c r="AW552" i="10"/>
  <c r="AP550" i="10"/>
  <c r="AO550" i="10"/>
  <c r="BT550" i="10" s="1"/>
  <c r="AY550" i="10"/>
  <c r="K544" i="10"/>
  <c r="AB544" i="10"/>
  <c r="BF544" i="10"/>
  <c r="AH544" i="10"/>
  <c r="BR544" i="10" s="1"/>
  <c r="BH544" i="10"/>
  <c r="AP544" i="10"/>
  <c r="J544" i="10"/>
  <c r="AQ544" i="10"/>
  <c r="AT544" i="10"/>
  <c r="H532" i="10"/>
  <c r="Q532" i="10"/>
  <c r="AA532" i="10"/>
  <c r="BP532" i="10" s="1"/>
  <c r="G532" i="10"/>
  <c r="R532" i="10"/>
  <c r="AB532" i="10"/>
  <c r="AL532" i="10"/>
  <c r="AW532" i="10"/>
  <c r="BH532" i="10"/>
  <c r="I532" i="10"/>
  <c r="AC532" i="10"/>
  <c r="AM532" i="10"/>
  <c r="AY532" i="10"/>
  <c r="BI532" i="10"/>
  <c r="J532" i="10"/>
  <c r="T532" i="10"/>
  <c r="BN532" i="10" s="1"/>
  <c r="AD532" i="10"/>
  <c r="AP532" i="10"/>
  <c r="AZ532" i="10"/>
  <c r="BW532" i="10" s="1"/>
  <c r="K532" i="10"/>
  <c r="U532" i="10"/>
  <c r="AG532" i="10"/>
  <c r="AQ532" i="10"/>
  <c r="BA532" i="10"/>
  <c r="W532" i="10"/>
  <c r="AH532" i="10"/>
  <c r="BR532" i="10" s="1"/>
  <c r="AR532" i="10"/>
  <c r="BB532" i="10"/>
  <c r="N532" i="10"/>
  <c r="Y532" i="10"/>
  <c r="AI532" i="10"/>
  <c r="AS532" i="10"/>
  <c r="BU532" i="10" s="1"/>
  <c r="BC532" i="10"/>
  <c r="BX532" i="10" s="1"/>
  <c r="AO523" i="10"/>
  <c r="BT523" i="10" s="1"/>
  <c r="N423" i="10"/>
  <c r="Q423" i="10"/>
  <c r="AB423" i="10"/>
  <c r="AP423" i="10"/>
  <c r="AR423" i="10"/>
  <c r="AG423" i="10"/>
  <c r="BA423" i="10"/>
  <c r="BF423" i="10"/>
  <c r="AN702" i="10"/>
  <c r="AW673" i="10"/>
  <c r="BE666" i="10"/>
  <c r="W666" i="10"/>
  <c r="N662" i="10"/>
  <c r="P658" i="10"/>
  <c r="BA636" i="10"/>
  <c r="AM636" i="10"/>
  <c r="Y636" i="10"/>
  <c r="N636" i="10"/>
  <c r="AX630" i="10"/>
  <c r="AR626" i="10"/>
  <c r="H621" i="10"/>
  <c r="AN615" i="10"/>
  <c r="AZ614" i="10"/>
  <c r="BW614" i="10" s="1"/>
  <c r="Z613" i="10"/>
  <c r="AT612" i="10"/>
  <c r="K612" i="10"/>
  <c r="BG610" i="10"/>
  <c r="AF607" i="10"/>
  <c r="AK606" i="10"/>
  <c r="BG596" i="10"/>
  <c r="BY596" i="10" s="1"/>
  <c r="AO596" i="10"/>
  <c r="BT596" i="10" s="1"/>
  <c r="Y596" i="10"/>
  <c r="AS592" i="10"/>
  <c r="AF589" i="10"/>
  <c r="V583" i="10"/>
  <c r="R577" i="10"/>
  <c r="AG562" i="10"/>
  <c r="BD561" i="10"/>
  <c r="H560" i="10"/>
  <c r="J560" i="10"/>
  <c r="AT559" i="10"/>
  <c r="U559" i="10"/>
  <c r="BH558" i="10"/>
  <c r="AR558" i="10"/>
  <c r="BI555" i="10"/>
  <c r="N555" i="10"/>
  <c r="H552" i="10"/>
  <c r="G552" i="10"/>
  <c r="AC552" i="10"/>
  <c r="AM552" i="10"/>
  <c r="AX552" i="10"/>
  <c r="BH552" i="10"/>
  <c r="J552" i="10"/>
  <c r="T552" i="10"/>
  <c r="BN552" i="10" s="1"/>
  <c r="AD552" i="10"/>
  <c r="AO552" i="10"/>
  <c r="BT552" i="10" s="1"/>
  <c r="AY552" i="10"/>
  <c r="BI552" i="10"/>
  <c r="BY552" i="10" s="1"/>
  <c r="V552" i="10"/>
  <c r="AG552" i="10"/>
  <c r="AQ552" i="10"/>
  <c r="BA552" i="10"/>
  <c r="M552" i="10"/>
  <c r="BL552" i="10" s="1"/>
  <c r="W552" i="10"/>
  <c r="AH552" i="10"/>
  <c r="BR552" i="10" s="1"/>
  <c r="AR552" i="10"/>
  <c r="BC552" i="10"/>
  <c r="BX552" i="10" s="1"/>
  <c r="AE502" i="10"/>
  <c r="AY502" i="10"/>
  <c r="H480" i="10"/>
  <c r="AD480" i="10"/>
  <c r="AX480" i="10"/>
  <c r="K480" i="10"/>
  <c r="AE480" i="10"/>
  <c r="AZ480" i="10"/>
  <c r="BW480" i="10" s="1"/>
  <c r="N480" i="10"/>
  <c r="AG480" i="10"/>
  <c r="BB480" i="10"/>
  <c r="O480" i="10"/>
  <c r="AL480" i="10"/>
  <c r="BE480" i="10"/>
  <c r="R480" i="10"/>
  <c r="AO480" i="10"/>
  <c r="BT480" i="10" s="1"/>
  <c r="BF480" i="10"/>
  <c r="T480" i="10"/>
  <c r="BN480" i="10" s="1"/>
  <c r="AP480" i="10"/>
  <c r="BI480" i="10"/>
  <c r="Y480" i="10"/>
  <c r="AQ480" i="10"/>
  <c r="V715" i="10"/>
  <c r="T714" i="10"/>
  <c r="BN714" i="10" s="1"/>
  <c r="AL702" i="10"/>
  <c r="BH694" i="10"/>
  <c r="AT694" i="10"/>
  <c r="AE694" i="10"/>
  <c r="Q694" i="10"/>
  <c r="AR687" i="10"/>
  <c r="AC675" i="10"/>
  <c r="AS674" i="10"/>
  <c r="AS673" i="10"/>
  <c r="AR671" i="10"/>
  <c r="BC666" i="10"/>
  <c r="BX666" i="10" s="1"/>
  <c r="U666" i="10"/>
  <c r="BE661" i="10"/>
  <c r="AQ661" i="10"/>
  <c r="AC661" i="10"/>
  <c r="R661" i="10"/>
  <c r="AQ659" i="10"/>
  <c r="AW636" i="10"/>
  <c r="AL636" i="10"/>
  <c r="BS636" i="10" s="1"/>
  <c r="X636" i="10"/>
  <c r="M636" i="10"/>
  <c r="BL636" i="10" s="1"/>
  <c r="AQ630" i="10"/>
  <c r="AO626" i="10"/>
  <c r="BT626" i="10" s="1"/>
  <c r="BI606" i="10"/>
  <c r="W589" i="10"/>
  <c r="BD571" i="10"/>
  <c r="AL571" i="10"/>
  <c r="BS571" i="10" s="1"/>
  <c r="R571" i="10"/>
  <c r="AA562" i="10"/>
  <c r="BP562" i="10" s="1"/>
  <c r="AS561" i="10"/>
  <c r="BB560" i="10"/>
  <c r="AG560" i="10"/>
  <c r="AQ559" i="10"/>
  <c r="O559" i="10"/>
  <c r="BG558" i="10"/>
  <c r="AO558" i="10"/>
  <c r="BT558" i="10" s="1"/>
  <c r="R558" i="10"/>
  <c r="AT552" i="10"/>
  <c r="Y552" i="10"/>
  <c r="BE544" i="10"/>
  <c r="AE538" i="10"/>
  <c r="BQ538" i="10" s="1"/>
  <c r="AT532" i="10"/>
  <c r="I485" i="10"/>
  <c r="V485" i="10"/>
  <c r="AL485" i="10"/>
  <c r="BB485" i="10"/>
  <c r="H485" i="10"/>
  <c r="X485" i="10"/>
  <c r="AN485" i="10"/>
  <c r="BD485" i="10"/>
  <c r="K485" i="10"/>
  <c r="AA485" i="10"/>
  <c r="BP485" i="10" s="1"/>
  <c r="AQ485" i="10"/>
  <c r="BG485" i="10"/>
  <c r="M485" i="10"/>
  <c r="BL485" i="10" s="1"/>
  <c r="AC485" i="10"/>
  <c r="AS485" i="10"/>
  <c r="BI485" i="10"/>
  <c r="N485" i="10"/>
  <c r="AD485" i="10"/>
  <c r="AT485" i="10"/>
  <c r="P485" i="10"/>
  <c r="AF485" i="10"/>
  <c r="AV485" i="10"/>
  <c r="BV485" i="10" s="1"/>
  <c r="AI485" i="10"/>
  <c r="AY485" i="10"/>
  <c r="R429" i="10"/>
  <c r="T429" i="10"/>
  <c r="BN429" i="10" s="1"/>
  <c r="AC429" i="10"/>
  <c r="AH429" i="10"/>
  <c r="BR429" i="10" s="1"/>
  <c r="AS429" i="10"/>
  <c r="BE429" i="10"/>
  <c r="BG429" i="10"/>
  <c r="O555" i="10"/>
  <c r="AI555" i="10"/>
  <c r="BF555" i="10"/>
  <c r="G555" i="10"/>
  <c r="AK555" i="10"/>
  <c r="BG555" i="10"/>
  <c r="P555" i="10"/>
  <c r="AM555" i="10"/>
  <c r="R555" i="10"/>
  <c r="AP555" i="10"/>
  <c r="V531" i="10"/>
  <c r="AE531" i="10"/>
  <c r="AS531" i="10"/>
  <c r="BA531" i="10"/>
  <c r="BF531" i="10"/>
  <c r="N523" i="10"/>
  <c r="X523" i="10"/>
  <c r="AU523" i="10"/>
  <c r="I523" i="10"/>
  <c r="AA523" i="10"/>
  <c r="BP523" i="10" s="1"/>
  <c r="AW523" i="10"/>
  <c r="J523" i="10"/>
  <c r="AF523" i="10"/>
  <c r="AX523" i="10"/>
  <c r="M523" i="10"/>
  <c r="BL523" i="10" s="1"/>
  <c r="AG523" i="10"/>
  <c r="AY523" i="10"/>
  <c r="R523" i="10"/>
  <c r="AK523" i="10"/>
  <c r="BC523" i="10"/>
  <c r="BX523" i="10" s="1"/>
  <c r="AL523" i="10"/>
  <c r="BD523" i="10"/>
  <c r="V523" i="10"/>
  <c r="AN523" i="10"/>
  <c r="BI523" i="10"/>
  <c r="AX534" i="10"/>
  <c r="N534" i="10"/>
  <c r="AO530" i="10"/>
  <c r="BT530" i="10" s="1"/>
  <c r="N530" i="10"/>
  <c r="AM518" i="10"/>
  <c r="BB517" i="10"/>
  <c r="AS517" i="10"/>
  <c r="BU517" i="10" s="1"/>
  <c r="AI517" i="10"/>
  <c r="Z517" i="10"/>
  <c r="Q517" i="10"/>
  <c r="H517" i="10"/>
  <c r="V503" i="10"/>
  <c r="N419" i="10"/>
  <c r="BE419" i="10"/>
  <c r="Z419" i="10"/>
  <c r="AR417" i="10"/>
  <c r="AQ417" i="10"/>
  <c r="AZ417" i="10"/>
  <c r="G326" i="10"/>
  <c r="Z326" i="10"/>
  <c r="AU326" i="10"/>
  <c r="P326" i="10"/>
  <c r="AV326" i="10"/>
  <c r="BV326" i="10" s="1"/>
  <c r="Q326" i="10"/>
  <c r="BF326" i="10"/>
  <c r="W326" i="10"/>
  <c r="BG326" i="10"/>
  <c r="Y326" i="10"/>
  <c r="AK326" i="10"/>
  <c r="AM326" i="10"/>
  <c r="AC288" i="10"/>
  <c r="AJ288" i="10"/>
  <c r="AK288" i="10"/>
  <c r="BI288" i="10"/>
  <c r="BE554" i="10"/>
  <c r="BH540" i="10"/>
  <c r="AH539" i="10"/>
  <c r="BR539" i="10" s="1"/>
  <c r="AT534" i="10"/>
  <c r="J534" i="10"/>
  <c r="BH530" i="10"/>
  <c r="AK530" i="10"/>
  <c r="G530" i="10"/>
  <c r="BA520" i="10"/>
  <c r="BA517" i="10"/>
  <c r="AQ517" i="10"/>
  <c r="AH517" i="10"/>
  <c r="BR517" i="10" s="1"/>
  <c r="Y517" i="10"/>
  <c r="P517" i="10"/>
  <c r="G517" i="10"/>
  <c r="AM504" i="10"/>
  <c r="M503" i="10"/>
  <c r="BL503" i="10" s="1"/>
  <c r="U493" i="10"/>
  <c r="BE490" i="10"/>
  <c r="AU490" i="10"/>
  <c r="BU490" i="10" s="1"/>
  <c r="AL490" i="10"/>
  <c r="AC490" i="10"/>
  <c r="G490" i="10"/>
  <c r="BH486" i="10"/>
  <c r="AU486" i="10"/>
  <c r="AE486" i="10"/>
  <c r="BQ486" i="10" s="1"/>
  <c r="R486" i="10"/>
  <c r="BD473" i="10"/>
  <c r="P458" i="10"/>
  <c r="AY452" i="10"/>
  <c r="AM452" i="10"/>
  <c r="AA452" i="10"/>
  <c r="BP452" i="10" s="1"/>
  <c r="O452" i="10"/>
  <c r="AP451" i="10"/>
  <c r="T451" i="10"/>
  <c r="BN451" i="10" s="1"/>
  <c r="AC440" i="10"/>
  <c r="BA434" i="10"/>
  <c r="AC368" i="10"/>
  <c r="R368" i="10"/>
  <c r="AQ368" i="10"/>
  <c r="BD368" i="10"/>
  <c r="AY540" i="10"/>
  <c r="AP534" i="10"/>
  <c r="BG530" i="10"/>
  <c r="AI530" i="10"/>
  <c r="AR520" i="10"/>
  <c r="J519" i="10"/>
  <c r="BI517" i="10"/>
  <c r="AY517" i="10"/>
  <c r="AP517" i="10"/>
  <c r="AG517" i="10"/>
  <c r="X517" i="10"/>
  <c r="O517" i="10"/>
  <c r="AY511" i="10"/>
  <c r="AJ504" i="10"/>
  <c r="BI503" i="10"/>
  <c r="AP498" i="10"/>
  <c r="BB493" i="10"/>
  <c r="AH492" i="10"/>
  <c r="BR492" i="10" s="1"/>
  <c r="M492" i="10"/>
  <c r="BL492" i="10" s="1"/>
  <c r="BC490" i="10"/>
  <c r="BX490" i="10" s="1"/>
  <c r="AT490" i="10"/>
  <c r="AK490" i="10"/>
  <c r="AB490" i="10"/>
  <c r="R490" i="10"/>
  <c r="BG486" i="10"/>
  <c r="AS486" i="10"/>
  <c r="BU486" i="10" s="1"/>
  <c r="AD486" i="10"/>
  <c r="N486" i="10"/>
  <c r="BA483" i="10"/>
  <c r="AA483" i="10"/>
  <c r="BP483" i="10" s="1"/>
  <c r="AV473" i="10"/>
  <c r="BV473" i="10" s="1"/>
  <c r="BI472" i="10"/>
  <c r="BE467" i="10"/>
  <c r="AZ464" i="10"/>
  <c r="AJ464" i="10"/>
  <c r="AG461" i="10"/>
  <c r="AR458" i="10"/>
  <c r="K458" i="10"/>
  <c r="AO457" i="10"/>
  <c r="BT457" i="10" s="1"/>
  <c r="BC455" i="10"/>
  <c r="BX455" i="10" s="1"/>
  <c r="AG455" i="10"/>
  <c r="BI454" i="10"/>
  <c r="AY454" i="10"/>
  <c r="AN454" i="10"/>
  <c r="AD454" i="10"/>
  <c r="H454" i="10"/>
  <c r="AW452" i="10"/>
  <c r="AL452" i="10"/>
  <c r="BS452" i="10" s="1"/>
  <c r="Y452" i="10"/>
  <c r="N452" i="10"/>
  <c r="BI451" i="10"/>
  <c r="AO451" i="10"/>
  <c r="BT451" i="10" s="1"/>
  <c r="AL446" i="10"/>
  <c r="BS446" i="10" s="1"/>
  <c r="Y443" i="10"/>
  <c r="AO434" i="10"/>
  <c r="BT434" i="10" s="1"/>
  <c r="BC428" i="10"/>
  <c r="BX428" i="10" s="1"/>
  <c r="AW426" i="10"/>
  <c r="AE426" i="10"/>
  <c r="N426" i="10"/>
  <c r="AO406" i="10"/>
  <c r="BT406" i="10" s="1"/>
  <c r="AP406" i="10"/>
  <c r="Y403" i="10"/>
  <c r="N366" i="10"/>
  <c r="AC366" i="10"/>
  <c r="AX366" i="10"/>
  <c r="H366" i="10"/>
  <c r="AH366" i="10"/>
  <c r="BR366" i="10" s="1"/>
  <c r="AZ366" i="10"/>
  <c r="K366" i="10"/>
  <c r="AI366" i="10"/>
  <c r="BD366" i="10"/>
  <c r="P366" i="10"/>
  <c r="AJ366" i="10"/>
  <c r="BG366" i="10"/>
  <c r="AN366" i="10"/>
  <c r="BH366" i="10"/>
  <c r="T366" i="10"/>
  <c r="BN366" i="10" s="1"/>
  <c r="AQ366" i="10"/>
  <c r="BI366" i="10"/>
  <c r="U366" i="10"/>
  <c r="AS366" i="10"/>
  <c r="BA359" i="10"/>
  <c r="BI359" i="10"/>
  <c r="Z520" i="10"/>
  <c r="BF486" i="10"/>
  <c r="AP486" i="10"/>
  <c r="AC486" i="10"/>
  <c r="M486" i="10"/>
  <c r="BL486" i="10" s="1"/>
  <c r="AF473" i="10"/>
  <c r="BC472" i="10"/>
  <c r="BX472" i="10" s="1"/>
  <c r="BI452" i="10"/>
  <c r="AV452" i="10"/>
  <c r="BV452" i="10" s="1"/>
  <c r="AK452" i="10"/>
  <c r="X452" i="10"/>
  <c r="M452" i="10"/>
  <c r="BL452" i="10" s="1"/>
  <c r="BG451" i="10"/>
  <c r="AK451" i="10"/>
  <c r="Q451" i="10"/>
  <c r="AM434" i="10"/>
  <c r="J427" i="10"/>
  <c r="AH427" i="10"/>
  <c r="BR427" i="10" s="1"/>
  <c r="I412" i="10"/>
  <c r="AF412" i="10"/>
  <c r="BE412" i="10"/>
  <c r="M412" i="10"/>
  <c r="BL412" i="10" s="1"/>
  <c r="AM412" i="10"/>
  <c r="O412" i="10"/>
  <c r="AO412" i="10"/>
  <c r="BT412" i="10" s="1"/>
  <c r="U412" i="10"/>
  <c r="AT412" i="10"/>
  <c r="Y412" i="10"/>
  <c r="BA412" i="10"/>
  <c r="J393" i="10"/>
  <c r="U393" i="10"/>
  <c r="BE393" i="10"/>
  <c r="W393" i="10"/>
  <c r="BH393" i="10"/>
  <c r="AD393" i="10"/>
  <c r="AF393" i="10"/>
  <c r="AO393" i="10"/>
  <c r="BT393" i="10" s="1"/>
  <c r="AV393" i="10"/>
  <c r="BV393" i="10" s="1"/>
  <c r="AU556" i="10"/>
  <c r="AL556" i="10"/>
  <c r="AC556" i="10"/>
  <c r="T556" i="10"/>
  <c r="BN556" i="10" s="1"/>
  <c r="K556" i="10"/>
  <c r="AG554" i="10"/>
  <c r="BI553" i="10"/>
  <c r="AG540" i="10"/>
  <c r="BC539" i="10"/>
  <c r="BX539" i="10" s="1"/>
  <c r="W539" i="10"/>
  <c r="BH534" i="10"/>
  <c r="AG534" i="10"/>
  <c r="BA530" i="10"/>
  <c r="Z530" i="10"/>
  <c r="V522" i="10"/>
  <c r="Q520" i="10"/>
  <c r="BF517" i="10"/>
  <c r="AW517" i="10"/>
  <c r="AN517" i="10"/>
  <c r="AE517" i="10"/>
  <c r="V517" i="10"/>
  <c r="M517" i="10"/>
  <c r="BL517" i="10" s="1"/>
  <c r="AM511" i="10"/>
  <c r="BH510" i="10"/>
  <c r="AP510" i="10"/>
  <c r="AT508" i="10"/>
  <c r="W508" i="10"/>
  <c r="AG506" i="10"/>
  <c r="AD504" i="10"/>
  <c r="AL503" i="10"/>
  <c r="AT501" i="10"/>
  <c r="H501" i="10"/>
  <c r="Z498" i="10"/>
  <c r="AD495" i="10"/>
  <c r="AN493" i="10"/>
  <c r="AU492" i="10"/>
  <c r="Z492" i="10"/>
  <c r="AT491" i="10"/>
  <c r="V491" i="10"/>
  <c r="BA490" i="10"/>
  <c r="AR490" i="10"/>
  <c r="AI490" i="10"/>
  <c r="Z490" i="10"/>
  <c r="N490" i="10"/>
  <c r="BE486" i="10"/>
  <c r="AO486" i="10"/>
  <c r="BT486" i="10" s="1"/>
  <c r="AA486" i="10"/>
  <c r="BP486" i="10" s="1"/>
  <c r="M484" i="10"/>
  <c r="BL484" i="10" s="1"/>
  <c r="AV483" i="10"/>
  <c r="BV483" i="10" s="1"/>
  <c r="U483" i="10"/>
  <c r="I474" i="10"/>
  <c r="AA473" i="10"/>
  <c r="BP473" i="10" s="1"/>
  <c r="AG472" i="10"/>
  <c r="AU467" i="10"/>
  <c r="AV464" i="10"/>
  <c r="BV464" i="10" s="1"/>
  <c r="AE464" i="10"/>
  <c r="O464" i="10"/>
  <c r="BC461" i="10"/>
  <c r="BX461" i="10" s="1"/>
  <c r="T461" i="10"/>
  <c r="BN461" i="10" s="1"/>
  <c r="AM458" i="10"/>
  <c r="AE457" i="10"/>
  <c r="AW455" i="10"/>
  <c r="AB455" i="10"/>
  <c r="G455" i="10"/>
  <c r="BG454" i="10"/>
  <c r="BY454" i="10" s="1"/>
  <c r="AV454" i="10"/>
  <c r="BV454" i="10" s="1"/>
  <c r="AL454" i="10"/>
  <c r="BS454" i="10" s="1"/>
  <c r="AA454" i="10"/>
  <c r="BP454" i="10" s="1"/>
  <c r="P454" i="10"/>
  <c r="BG452" i="10"/>
  <c r="AU452" i="10"/>
  <c r="AI452" i="10"/>
  <c r="W452" i="10"/>
  <c r="K452" i="10"/>
  <c r="BF451" i="10"/>
  <c r="AJ451" i="10"/>
  <c r="O451" i="10"/>
  <c r="BE446" i="10"/>
  <c r="Y446" i="10"/>
  <c r="BA445" i="10"/>
  <c r="AD434" i="10"/>
  <c r="P432" i="10"/>
  <c r="AE428" i="10"/>
  <c r="AX427" i="10"/>
  <c r="AS426" i="10"/>
  <c r="BD412" i="10"/>
  <c r="O408" i="10"/>
  <c r="I408" i="10"/>
  <c r="AS408" i="10"/>
  <c r="AW408" i="10"/>
  <c r="R408" i="10"/>
  <c r="BC408" i="10"/>
  <c r="BX408" i="10" s="1"/>
  <c r="AA408" i="10"/>
  <c r="BP408" i="10" s="1"/>
  <c r="AE408" i="10"/>
  <c r="M404" i="10"/>
  <c r="BL404" i="10" s="1"/>
  <c r="AO404" i="10"/>
  <c r="BT404" i="10" s="1"/>
  <c r="AT556" i="10"/>
  <c r="AK556" i="10"/>
  <c r="AB556" i="10"/>
  <c r="J556" i="10"/>
  <c r="AD554" i="10"/>
  <c r="AN553" i="10"/>
  <c r="BC548" i="10"/>
  <c r="BX548" i="10" s="1"/>
  <c r="W540" i="10"/>
  <c r="BA539" i="10"/>
  <c r="U539" i="10"/>
  <c r="BG534" i="10"/>
  <c r="AB534" i="10"/>
  <c r="BI533" i="10"/>
  <c r="AY530" i="10"/>
  <c r="V530" i="10"/>
  <c r="AW526" i="10"/>
  <c r="AT522" i="10"/>
  <c r="BE517" i="10"/>
  <c r="AV517" i="10"/>
  <c r="BV517" i="10" s="1"/>
  <c r="AM517" i="10"/>
  <c r="AD517" i="10"/>
  <c r="U517" i="10"/>
  <c r="Q504" i="10"/>
  <c r="AK503" i="10"/>
  <c r="Y498" i="10"/>
  <c r="BI490" i="10"/>
  <c r="AZ490" i="10"/>
  <c r="BW490" i="10" s="1"/>
  <c r="AQ490" i="10"/>
  <c r="AH490" i="10"/>
  <c r="BR490" i="10" s="1"/>
  <c r="Y490" i="10"/>
  <c r="M490" i="10"/>
  <c r="BL490" i="10" s="1"/>
  <c r="BB486" i="10"/>
  <c r="AM486" i="10"/>
  <c r="W486" i="10"/>
  <c r="K486" i="10"/>
  <c r="X473" i="10"/>
  <c r="AA472" i="10"/>
  <c r="BP472" i="10" s="1"/>
  <c r="AR467" i="10"/>
  <c r="BE452" i="10"/>
  <c r="AT452" i="10"/>
  <c r="AG452" i="10"/>
  <c r="V452" i="10"/>
  <c r="H452" i="10"/>
  <c r="AZ451" i="10"/>
  <c r="AE451" i="10"/>
  <c r="J451" i="10"/>
  <c r="BC446" i="10"/>
  <c r="BX446" i="10" s="1"/>
  <c r="Q446" i="10"/>
  <c r="AP445" i="10"/>
  <c r="Y434" i="10"/>
  <c r="AR427" i="10"/>
  <c r="H426" i="10"/>
  <c r="V426" i="10"/>
  <c r="AG426" i="10"/>
  <c r="AU426" i="10"/>
  <c r="BI426" i="10"/>
  <c r="I426" i="10"/>
  <c r="W426" i="10"/>
  <c r="AK426" i="10"/>
  <c r="AV426" i="10"/>
  <c r="BV426" i="10" s="1"/>
  <c r="M426" i="10"/>
  <c r="BL426" i="10" s="1"/>
  <c r="X426" i="10"/>
  <c r="AY419" i="10"/>
  <c r="BC412" i="10"/>
  <c r="BX412" i="10" s="1"/>
  <c r="O403" i="10"/>
  <c r="AB403" i="10"/>
  <c r="BA403" i="10"/>
  <c r="I403" i="10"/>
  <c r="AI403" i="10"/>
  <c r="BE403" i="10"/>
  <c r="AK403" i="10"/>
  <c r="P403" i="10"/>
  <c r="AM403" i="10"/>
  <c r="U403" i="10"/>
  <c r="AT403" i="10"/>
  <c r="J367" i="10"/>
  <c r="AM367" i="10"/>
  <c r="N367" i="10"/>
  <c r="AT367" i="10"/>
  <c r="O367" i="10"/>
  <c r="AU367" i="10"/>
  <c r="V367" i="10"/>
  <c r="BB367" i="10"/>
  <c r="W367" i="10"/>
  <c r="BC367" i="10"/>
  <c r="BX367" i="10" s="1"/>
  <c r="AD367" i="10"/>
  <c r="AE367" i="10"/>
  <c r="Q304" i="10"/>
  <c r="BG304" i="10"/>
  <c r="X511" i="10"/>
  <c r="BB510" i="10"/>
  <c r="AJ510" i="10"/>
  <c r="AP508" i="10"/>
  <c r="BH504" i="10"/>
  <c r="U498" i="10"/>
  <c r="AU496" i="10"/>
  <c r="AK493" i="10"/>
  <c r="AR492" i="10"/>
  <c r="W492" i="10"/>
  <c r="AN491" i="10"/>
  <c r="N491" i="10"/>
  <c r="BH490" i="10"/>
  <c r="AY490" i="10"/>
  <c r="AP490" i="10"/>
  <c r="AG490" i="10"/>
  <c r="W490" i="10"/>
  <c r="AY486" i="10"/>
  <c r="AL486" i="10"/>
  <c r="V486" i="10"/>
  <c r="I486" i="10"/>
  <c r="AN483" i="10"/>
  <c r="P483" i="10"/>
  <c r="P473" i="10"/>
  <c r="T472" i="10"/>
  <c r="BN472" i="10" s="1"/>
  <c r="AJ467" i="10"/>
  <c r="BI464" i="10"/>
  <c r="AR464" i="10"/>
  <c r="AA464" i="10"/>
  <c r="BP464" i="10" s="1"/>
  <c r="I464" i="10"/>
  <c r="AW461" i="10"/>
  <c r="O461" i="10"/>
  <c r="BI458" i="10"/>
  <c r="AB458" i="10"/>
  <c r="T457" i="10"/>
  <c r="BN457" i="10" s="1"/>
  <c r="AT454" i="10"/>
  <c r="AI454" i="10"/>
  <c r="X454" i="10"/>
  <c r="BD452" i="10"/>
  <c r="AS452" i="10"/>
  <c r="BU452" i="10" s="1"/>
  <c r="AF452" i="10"/>
  <c r="AY451" i="10"/>
  <c r="AC451" i="10"/>
  <c r="BA446" i="10"/>
  <c r="O446" i="10"/>
  <c r="T445" i="10"/>
  <c r="BN445" i="10" s="1"/>
  <c r="AY443" i="10"/>
  <c r="AC427" i="10"/>
  <c r="BD426" i="10"/>
  <c r="AN426" i="10"/>
  <c r="U426" i="10"/>
  <c r="AC419" i="10"/>
  <c r="AS412" i="10"/>
  <c r="AY403" i="10"/>
  <c r="AQ326" i="10"/>
  <c r="I319" i="10"/>
  <c r="AR319" i="10"/>
  <c r="T319" i="10"/>
  <c r="BN319" i="10" s="1"/>
  <c r="AS319" i="10"/>
  <c r="AJ319" i="10"/>
  <c r="G319" i="10"/>
  <c r="AQ319" i="10"/>
  <c r="K319" i="10"/>
  <c r="AW319" i="10"/>
  <c r="Q319" i="10"/>
  <c r="BC319" i="10"/>
  <c r="BX319" i="10" s="1"/>
  <c r="W319" i="10"/>
  <c r="BE319" i="10"/>
  <c r="AC319" i="10"/>
  <c r="BG319" i="10"/>
  <c r="AE319" i="10"/>
  <c r="BQ319" i="10" s="1"/>
  <c r="BI319" i="10"/>
  <c r="AA399" i="10"/>
  <c r="BP399" i="10" s="1"/>
  <c r="AN392" i="10"/>
  <c r="AB390" i="10"/>
  <c r="AF383" i="10"/>
  <c r="AF377" i="10"/>
  <c r="AQ372" i="10"/>
  <c r="BG370" i="10"/>
  <c r="BY370" i="10" s="1"/>
  <c r="AJ370" i="10"/>
  <c r="K370" i="10"/>
  <c r="BA364" i="10"/>
  <c r="AP364" i="10"/>
  <c r="AB364" i="10"/>
  <c r="P364" i="10"/>
  <c r="BH361" i="10"/>
  <c r="AS361" i="10"/>
  <c r="AA361" i="10"/>
  <c r="BP361" i="10" s="1"/>
  <c r="AQ360" i="10"/>
  <c r="M360" i="10"/>
  <c r="BL360" i="10" s="1"/>
  <c r="AZ356" i="10"/>
  <c r="AC356" i="10"/>
  <c r="AW355" i="10"/>
  <c r="V355" i="10"/>
  <c r="AP352" i="10"/>
  <c r="BI349" i="10"/>
  <c r="BY349" i="10" s="1"/>
  <c r="AU349" i="10"/>
  <c r="AJ349" i="10"/>
  <c r="V349" i="10"/>
  <c r="K349" i="10"/>
  <c r="AX348" i="10"/>
  <c r="X348" i="10"/>
  <c r="AR346" i="10"/>
  <c r="AX339" i="10"/>
  <c r="AH339" i="10"/>
  <c r="BR339" i="10" s="1"/>
  <c r="Q339" i="10"/>
  <c r="AG332" i="10"/>
  <c r="AP328" i="10"/>
  <c r="U328" i="10"/>
  <c r="K322" i="10"/>
  <c r="AV322" i="10"/>
  <c r="BV322" i="10" s="1"/>
  <c r="G322" i="10"/>
  <c r="AW322" i="10"/>
  <c r="AA315" i="10"/>
  <c r="BP315" i="10" s="1"/>
  <c r="Y315" i="10"/>
  <c r="AS315" i="10"/>
  <c r="AH310" i="10"/>
  <c r="BR310" i="10" s="1"/>
  <c r="G306" i="10"/>
  <c r="K306" i="10"/>
  <c r="AA306" i="10"/>
  <c r="BP306" i="10" s="1"/>
  <c r="AQ306" i="10"/>
  <c r="BG306" i="10"/>
  <c r="O306" i="10"/>
  <c r="AE306" i="10"/>
  <c r="BQ306" i="10" s="1"/>
  <c r="AU306" i="10"/>
  <c r="P306" i="10"/>
  <c r="AF306" i="10"/>
  <c r="AV306" i="10"/>
  <c r="BV306" i="10" s="1"/>
  <c r="W306" i="10"/>
  <c r="AM306" i="10"/>
  <c r="BC306" i="10"/>
  <c r="BX306" i="10" s="1"/>
  <c r="I306" i="10"/>
  <c r="Y306" i="10"/>
  <c r="AO306" i="10"/>
  <c r="BT306" i="10" s="1"/>
  <c r="BE306" i="10"/>
  <c r="O291" i="10"/>
  <c r="AK291" i="10"/>
  <c r="BE291" i="10"/>
  <c r="Q291" i="10"/>
  <c r="AM291" i="10"/>
  <c r="BI291" i="10"/>
  <c r="U291" i="10"/>
  <c r="AO291" i="10"/>
  <c r="BT291" i="10" s="1"/>
  <c r="Y291" i="10"/>
  <c r="AU291" i="10"/>
  <c r="G291" i="10"/>
  <c r="AC291" i="10"/>
  <c r="AW291" i="10"/>
  <c r="I291" i="10"/>
  <c r="AE291" i="10"/>
  <c r="BA291" i="10"/>
  <c r="AC392" i="10"/>
  <c r="BF378" i="10"/>
  <c r="X377" i="10"/>
  <c r="BD370" i="10"/>
  <c r="AH370" i="10"/>
  <c r="BR370" i="10" s="1"/>
  <c r="AZ364" i="10"/>
  <c r="AN364" i="10"/>
  <c r="AA364" i="10"/>
  <c r="BP364" i="10" s="1"/>
  <c r="M364" i="10"/>
  <c r="BL364" i="10" s="1"/>
  <c r="BG361" i="10"/>
  <c r="AR361" i="10"/>
  <c r="Y361" i="10"/>
  <c r="AN360" i="10"/>
  <c r="BF358" i="10"/>
  <c r="AY356" i="10"/>
  <c r="AB356" i="10"/>
  <c r="AV355" i="10"/>
  <c r="BV355" i="10" s="1"/>
  <c r="R355" i="10"/>
  <c r="AJ352" i="10"/>
  <c r="BH349" i="10"/>
  <c r="AT349" i="10"/>
  <c r="AI349" i="10"/>
  <c r="U349" i="10"/>
  <c r="AQ348" i="10"/>
  <c r="R348" i="10"/>
  <c r="AK346" i="10"/>
  <c r="AW339" i="10"/>
  <c r="AG339" i="10"/>
  <c r="P339" i="10"/>
  <c r="Z332" i="10"/>
  <c r="BO332" i="10" s="1"/>
  <c r="AO328" i="10"/>
  <c r="BT328" i="10" s="1"/>
  <c r="N297" i="10"/>
  <c r="AA297" i="10"/>
  <c r="BP297" i="10" s="1"/>
  <c r="AD297" i="10"/>
  <c r="AL297" i="10"/>
  <c r="AQ297" i="10"/>
  <c r="M297" i="10"/>
  <c r="BL297" i="10" s="1"/>
  <c r="BA297" i="10"/>
  <c r="Q297" i="10"/>
  <c r="BC297" i="10"/>
  <c r="BX297" i="10" s="1"/>
  <c r="AB232" i="10"/>
  <c r="U232" i="10"/>
  <c r="AC232" i="10"/>
  <c r="AE232" i="10"/>
  <c r="AK232" i="10"/>
  <c r="M232" i="10"/>
  <c r="BL232" i="10" s="1"/>
  <c r="AU232" i="10"/>
  <c r="BH232" i="10"/>
  <c r="BI232" i="10"/>
  <c r="O227" i="10"/>
  <c r="AM227" i="10"/>
  <c r="BD227" i="10"/>
  <c r="Q227" i="10"/>
  <c r="AO227" i="10"/>
  <c r="BT227" i="10" s="1"/>
  <c r="BF227" i="10"/>
  <c r="W227" i="10"/>
  <c r="AP227" i="10"/>
  <c r="BG227" i="10"/>
  <c r="Y227" i="10"/>
  <c r="AS227" i="10"/>
  <c r="AY227" i="10"/>
  <c r="H227" i="10"/>
  <c r="BA227" i="10"/>
  <c r="AA227" i="10"/>
  <c r="BP227" i="10" s="1"/>
  <c r="AC227" i="10"/>
  <c r="AH227" i="10"/>
  <c r="BR227" i="10" s="1"/>
  <c r="AK227" i="10"/>
  <c r="AV227" i="10"/>
  <c r="BV227" i="10" s="1"/>
  <c r="AS416" i="10"/>
  <c r="AR399" i="10"/>
  <c r="Q399" i="10"/>
  <c r="BD398" i="10"/>
  <c r="P392" i="10"/>
  <c r="V385" i="10"/>
  <c r="Z384" i="10"/>
  <c r="BO384" i="10" s="1"/>
  <c r="H384" i="10"/>
  <c r="AR378" i="10"/>
  <c r="BC377" i="10"/>
  <c r="BX377" i="10" s="1"/>
  <c r="O377" i="10"/>
  <c r="N373" i="10"/>
  <c r="AY370" i="10"/>
  <c r="Z370" i="10"/>
  <c r="AZ365" i="10"/>
  <c r="BW365" i="10" s="1"/>
  <c r="AI365" i="10"/>
  <c r="BI364" i="10"/>
  <c r="AX364" i="10"/>
  <c r="AJ364" i="10"/>
  <c r="X364" i="10"/>
  <c r="K364" i="10"/>
  <c r="BC361" i="10"/>
  <c r="BX361" i="10" s="1"/>
  <c r="AK361" i="10"/>
  <c r="V361" i="10"/>
  <c r="AJ360" i="10"/>
  <c r="AQ356" i="10"/>
  <c r="Z356" i="10"/>
  <c r="AL355" i="10"/>
  <c r="P355" i="10"/>
  <c r="X352" i="10"/>
  <c r="T350" i="10"/>
  <c r="BN350" i="10" s="1"/>
  <c r="BC349" i="10"/>
  <c r="BX349" i="10" s="1"/>
  <c r="AR349" i="10"/>
  <c r="AD349" i="10"/>
  <c r="AK348" i="10"/>
  <c r="BH339" i="10"/>
  <c r="AR339" i="10"/>
  <c r="AB339" i="10"/>
  <c r="K339" i="10"/>
  <c r="U337" i="10"/>
  <c r="AU334" i="10"/>
  <c r="Y334" i="10"/>
  <c r="BG333" i="10"/>
  <c r="U333" i="10"/>
  <c r="BD332" i="10"/>
  <c r="W332" i="10"/>
  <c r="BC330" i="10"/>
  <c r="BX330" i="10" s="1"/>
  <c r="AU329" i="10"/>
  <c r="BD328" i="10"/>
  <c r="AH328" i="10"/>
  <c r="BR328" i="10" s="1"/>
  <c r="K328" i="10"/>
  <c r="AQ323" i="10"/>
  <c r="AA322" i="10"/>
  <c r="BP322" i="10" s="1"/>
  <c r="BI313" i="10"/>
  <c r="Z306" i="10"/>
  <c r="AS291" i="10"/>
  <c r="BC418" i="10"/>
  <c r="BX418" i="10" s="1"/>
  <c r="AF416" i="10"/>
  <c r="AO399" i="10"/>
  <c r="BT399" i="10" s="1"/>
  <c r="P399" i="10"/>
  <c r="AU398" i="10"/>
  <c r="BD392" i="10"/>
  <c r="M392" i="10"/>
  <c r="BL392" i="10" s="1"/>
  <c r="AY389" i="10"/>
  <c r="BD385" i="10"/>
  <c r="T385" i="10"/>
  <c r="BN385" i="10" s="1"/>
  <c r="AF378" i="10"/>
  <c r="AV377" i="10"/>
  <c r="BV377" i="10" s="1"/>
  <c r="N377" i="10"/>
  <c r="AS370" i="10"/>
  <c r="X370" i="10"/>
  <c r="BI369" i="10"/>
  <c r="BI365" i="10"/>
  <c r="AY365" i="10"/>
  <c r="AE365" i="10"/>
  <c r="N365" i="10"/>
  <c r="BH364" i="10"/>
  <c r="AV364" i="10"/>
  <c r="BV364" i="10" s="1"/>
  <c r="AI364" i="10"/>
  <c r="U364" i="10"/>
  <c r="J364" i="10"/>
  <c r="AP363" i="10"/>
  <c r="BB361" i="10"/>
  <c r="AJ361" i="10"/>
  <c r="Q361" i="10"/>
  <c r="BI360" i="10"/>
  <c r="Z360" i="10"/>
  <c r="AP356" i="10"/>
  <c r="AH355" i="10"/>
  <c r="BR355" i="10" s="1"/>
  <c r="N355" i="10"/>
  <c r="AK353" i="10"/>
  <c r="P352" i="10"/>
  <c r="BB349" i="10"/>
  <c r="AQ349" i="10"/>
  <c r="AC349" i="10"/>
  <c r="O349" i="10"/>
  <c r="BI348" i="10"/>
  <c r="AJ348" i="10"/>
  <c r="K348" i="10"/>
  <c r="J346" i="10"/>
  <c r="AK344" i="10"/>
  <c r="AR343" i="10"/>
  <c r="AJ343" i="10"/>
  <c r="AB343" i="10"/>
  <c r="T343" i="10"/>
  <c r="BN343" i="10" s="1"/>
  <c r="BF339" i="10"/>
  <c r="AP339" i="10"/>
  <c r="Z339" i="10"/>
  <c r="BO339" i="10" s="1"/>
  <c r="H339" i="10"/>
  <c r="AZ338" i="10"/>
  <c r="AC338" i="10"/>
  <c r="X335" i="10"/>
  <c r="BO335" i="10" s="1"/>
  <c r="O335" i="10"/>
  <c r="AQ334" i="10"/>
  <c r="W334" i="10"/>
  <c r="BA333" i="10"/>
  <c r="T333" i="10"/>
  <c r="BN333" i="10" s="1"/>
  <c r="BC332" i="10"/>
  <c r="BX332" i="10" s="1"/>
  <c r="M332" i="10"/>
  <c r="BL332" i="10" s="1"/>
  <c r="AU330" i="10"/>
  <c r="AQ329" i="10"/>
  <c r="BA328" i="10"/>
  <c r="AF328" i="10"/>
  <c r="I328" i="10"/>
  <c r="K323" i="10"/>
  <c r="Z322" i="10"/>
  <c r="I316" i="10"/>
  <c r="AF316" i="10"/>
  <c r="AG316" i="10"/>
  <c r="BG313" i="10"/>
  <c r="BY313" i="10" s="1"/>
  <c r="AK305" i="10"/>
  <c r="AQ305" i="10"/>
  <c r="BG305" i="10"/>
  <c r="K305" i="10"/>
  <c r="AA305" i="10"/>
  <c r="BP305" i="10" s="1"/>
  <c r="AG291" i="10"/>
  <c r="AW418" i="10"/>
  <c r="AJ399" i="10"/>
  <c r="N399" i="10"/>
  <c r="AH398" i="10"/>
  <c r="BR398" i="10" s="1"/>
  <c r="AQ397" i="10"/>
  <c r="AX396" i="10"/>
  <c r="AZ392" i="10"/>
  <c r="BA390" i="10"/>
  <c r="AR389" i="10"/>
  <c r="BF386" i="10"/>
  <c r="AY385" i="10"/>
  <c r="AU377" i="10"/>
  <c r="AQ370" i="10"/>
  <c r="T370" i="10"/>
  <c r="BN370" i="10" s="1"/>
  <c r="BA369" i="10"/>
  <c r="BH365" i="10"/>
  <c r="AT365" i="10"/>
  <c r="AD365" i="10"/>
  <c r="BG364" i="10"/>
  <c r="BY364" i="10" s="1"/>
  <c r="AS364" i="10"/>
  <c r="AH364" i="10"/>
  <c r="BR364" i="10" s="1"/>
  <c r="T364" i="10"/>
  <c r="BN364" i="10" s="1"/>
  <c r="AW361" i="10"/>
  <c r="AI361" i="10"/>
  <c r="O361" i="10"/>
  <c r="BG360" i="10"/>
  <c r="BY360" i="10" s="1"/>
  <c r="X360" i="10"/>
  <c r="BF356" i="10"/>
  <c r="AN356" i="10"/>
  <c r="R356" i="10"/>
  <c r="AG355" i="10"/>
  <c r="BI352" i="10"/>
  <c r="BA349" i="10"/>
  <c r="AM349" i="10"/>
  <c r="AB349" i="10"/>
  <c r="N349" i="10"/>
  <c r="BD348" i="10"/>
  <c r="BG346" i="10"/>
  <c r="AA343" i="10"/>
  <c r="BP343" i="10" s="1"/>
  <c r="BE339" i="10"/>
  <c r="AO339" i="10"/>
  <c r="BT339" i="10" s="1"/>
  <c r="Y339" i="10"/>
  <c r="BA337" i="10"/>
  <c r="M337" i="10"/>
  <c r="BL337" i="10" s="1"/>
  <c r="BG334" i="10"/>
  <c r="AM334" i="10"/>
  <c r="Q334" i="10"/>
  <c r="AZ333" i="10"/>
  <c r="BW333" i="10" s="1"/>
  <c r="O333" i="10"/>
  <c r="AA329" i="10"/>
  <c r="BP329" i="10" s="1"/>
  <c r="AY328" i="10"/>
  <c r="AE328" i="10"/>
  <c r="Y322" i="10"/>
  <c r="AS313" i="10"/>
  <c r="BF306" i="10"/>
  <c r="Q306" i="10"/>
  <c r="V293" i="10"/>
  <c r="AC293" i="10"/>
  <c r="AV293" i="10"/>
  <c r="BV293" i="10" s="1"/>
  <c r="J293" i="10"/>
  <c r="AD293" i="10"/>
  <c r="AX293" i="10"/>
  <c r="M293" i="10"/>
  <c r="BL293" i="10" s="1"/>
  <c r="AF293" i="10"/>
  <c r="BA293" i="10"/>
  <c r="P293" i="10"/>
  <c r="AK293" i="10"/>
  <c r="BI293" i="10"/>
  <c r="R293" i="10"/>
  <c r="AP293" i="10"/>
  <c r="U293" i="10"/>
  <c r="AS293" i="10"/>
  <c r="W291" i="10"/>
  <c r="AQ390" i="10"/>
  <c r="AN370" i="10"/>
  <c r="R370" i="10"/>
  <c r="AU361" i="10"/>
  <c r="AG361" i="10"/>
  <c r="BD360" i="10"/>
  <c r="BD356" i="10"/>
  <c r="AK356" i="10"/>
  <c r="AZ349" i="10"/>
  <c r="AL349" i="10"/>
  <c r="AA349" i="10"/>
  <c r="BP349" i="10" s="1"/>
  <c r="M349" i="10"/>
  <c r="BL349" i="10" s="1"/>
  <c r="AK284" i="10"/>
  <c r="M284" i="10"/>
  <c r="BL284" i="10" s="1"/>
  <c r="T284" i="10"/>
  <c r="BN284" i="10" s="1"/>
  <c r="AJ284" i="10"/>
  <c r="AR284" i="10"/>
  <c r="AZ284" i="10"/>
  <c r="BW284" i="10" s="1"/>
  <c r="BA284" i="10"/>
  <c r="AD234" i="10"/>
  <c r="AY234" i="10"/>
  <c r="BA234" i="10"/>
  <c r="BI234" i="10"/>
  <c r="W234" i="10"/>
  <c r="AJ234" i="10"/>
  <c r="BH279" i="10"/>
  <c r="AU279" i="10"/>
  <c r="AH279" i="10"/>
  <c r="BR279" i="10" s="1"/>
  <c r="V279" i="10"/>
  <c r="G279" i="10"/>
  <c r="AB276" i="10"/>
  <c r="X275" i="10"/>
  <c r="AW273" i="10"/>
  <c r="AE273" i="10"/>
  <c r="BA270" i="10"/>
  <c r="BE269" i="10"/>
  <c r="AT269" i="10"/>
  <c r="AF269" i="10"/>
  <c r="U269" i="10"/>
  <c r="G269" i="10"/>
  <c r="BG266" i="10"/>
  <c r="BY266" i="10" s="1"/>
  <c r="AS266" i="10"/>
  <c r="AC266" i="10"/>
  <c r="P266" i="10"/>
  <c r="N252" i="10"/>
  <c r="AX251" i="10"/>
  <c r="AF251" i="10"/>
  <c r="J251" i="10"/>
  <c r="AO242" i="10"/>
  <c r="BT242" i="10" s="1"/>
  <c r="AU242" i="10"/>
  <c r="BF235" i="10"/>
  <c r="AN235" i="10"/>
  <c r="Y235" i="10"/>
  <c r="G235" i="10"/>
  <c r="AU283" i="10"/>
  <c r="AK283" i="10"/>
  <c r="U283" i="10"/>
  <c r="BF279" i="10"/>
  <c r="AT279" i="10"/>
  <c r="AF279" i="10"/>
  <c r="T279" i="10"/>
  <c r="BN279" i="10" s="1"/>
  <c r="U276" i="10"/>
  <c r="O275" i="10"/>
  <c r="AV273" i="10"/>
  <c r="BV273" i="10" s="1"/>
  <c r="AC273" i="10"/>
  <c r="J273" i="10"/>
  <c r="BD269" i="10"/>
  <c r="AR269" i="10"/>
  <c r="AE269" i="10"/>
  <c r="T269" i="10"/>
  <c r="BN269" i="10" s="1"/>
  <c r="BF266" i="10"/>
  <c r="AQ266" i="10"/>
  <c r="AB266" i="10"/>
  <c r="K266" i="10"/>
  <c r="BI252" i="10"/>
  <c r="AU251" i="10"/>
  <c r="AC251" i="10"/>
  <c r="H251" i="10"/>
  <c r="AW245" i="10"/>
  <c r="BE235" i="10"/>
  <c r="AM235" i="10"/>
  <c r="O219" i="10"/>
  <c r="AS219" i="10"/>
  <c r="BD219" i="10"/>
  <c r="N167" i="10"/>
  <c r="AQ167" i="10"/>
  <c r="U167" i="10"/>
  <c r="AU167" i="10"/>
  <c r="AA167" i="10"/>
  <c r="BP167" i="10" s="1"/>
  <c r="BG167" i="10"/>
  <c r="AK167" i="10"/>
  <c r="K167" i="10"/>
  <c r="V167" i="10"/>
  <c r="Y167" i="10"/>
  <c r="AL167" i="10"/>
  <c r="AT167" i="10"/>
  <c r="BB167" i="10"/>
  <c r="BI276" i="10"/>
  <c r="AU273" i="10"/>
  <c r="AB273" i="10"/>
  <c r="BE266" i="10"/>
  <c r="AO266" i="10"/>
  <c r="BT266" i="10" s="1"/>
  <c r="AA266" i="10"/>
  <c r="BP266" i="10" s="1"/>
  <c r="AT251" i="10"/>
  <c r="Z251" i="10"/>
  <c r="I235" i="10"/>
  <c r="AE235" i="10"/>
  <c r="AO235" i="10"/>
  <c r="BT235" i="10" s="1"/>
  <c r="AY235" i="10"/>
  <c r="J235" i="10"/>
  <c r="U235" i="10"/>
  <c r="AF235" i="10"/>
  <c r="AP235" i="10"/>
  <c r="BA235" i="10"/>
  <c r="K235" i="10"/>
  <c r="W235" i="10"/>
  <c r="AG235" i="10"/>
  <c r="AQ235" i="10"/>
  <c r="BC235" i="10"/>
  <c r="BX235" i="10" s="1"/>
  <c r="BE231" i="10"/>
  <c r="AG231" i="10"/>
  <c r="AU231" i="10"/>
  <c r="AX231" i="10"/>
  <c r="Q195" i="10"/>
  <c r="AW195" i="10"/>
  <c r="AX195" i="10"/>
  <c r="BD320" i="10"/>
  <c r="BG314" i="10"/>
  <c r="BY314" i="10" s="1"/>
  <c r="AW314" i="10"/>
  <c r="AM314" i="10"/>
  <c r="AA314" i="10"/>
  <c r="BP314" i="10" s="1"/>
  <c r="Q314" i="10"/>
  <c r="AS312" i="10"/>
  <c r="BU312" i="10" s="1"/>
  <c r="AF312" i="10"/>
  <c r="BG289" i="10"/>
  <c r="BY289" i="10" s="1"/>
  <c r="AK289" i="10"/>
  <c r="O289" i="10"/>
  <c r="BH285" i="10"/>
  <c r="AX285" i="10"/>
  <c r="AM285" i="10"/>
  <c r="AB285" i="10"/>
  <c r="K285" i="10"/>
  <c r="BH283" i="10"/>
  <c r="AZ283" i="10"/>
  <c r="BW283" i="10" s="1"/>
  <c r="AR283" i="10"/>
  <c r="AH283" i="10"/>
  <c r="BR283" i="10" s="1"/>
  <c r="R283" i="10"/>
  <c r="AS281" i="10"/>
  <c r="K281" i="10"/>
  <c r="BB279" i="10"/>
  <c r="AN279" i="10"/>
  <c r="AB279" i="10"/>
  <c r="O279" i="10"/>
  <c r="BA276" i="10"/>
  <c r="BB274" i="10"/>
  <c r="AS274" i="10"/>
  <c r="AJ274" i="10"/>
  <c r="AA274" i="10"/>
  <c r="BP274" i="10" s="1"/>
  <c r="Q274" i="10"/>
  <c r="BH273" i="10"/>
  <c r="AN273" i="10"/>
  <c r="U273" i="10"/>
  <c r="U272" i="10"/>
  <c r="T271" i="10"/>
  <c r="BN271" i="10" s="1"/>
  <c r="AZ269" i="10"/>
  <c r="BW269" i="10" s="1"/>
  <c r="AM269" i="10"/>
  <c r="AB269" i="10"/>
  <c r="O269" i="10"/>
  <c r="AV268" i="10"/>
  <c r="BV268" i="10" s="1"/>
  <c r="AB268" i="10"/>
  <c r="AY266" i="10"/>
  <c r="AK266" i="10"/>
  <c r="U266" i="10"/>
  <c r="AQ252" i="10"/>
  <c r="BI251" i="10"/>
  <c r="AO251" i="10"/>
  <c r="BT251" i="10" s="1"/>
  <c r="AB242" i="10"/>
  <c r="AF237" i="10"/>
  <c r="M236" i="10"/>
  <c r="BL236" i="10" s="1"/>
  <c r="AR236" i="10"/>
  <c r="BC236" i="10"/>
  <c r="BX236" i="10" s="1"/>
  <c r="AW235" i="10"/>
  <c r="AH235" i="10"/>
  <c r="BR235" i="10" s="1"/>
  <c r="P235" i="10"/>
  <c r="O223" i="10"/>
  <c r="Q223" i="10"/>
  <c r="AA223" i="10"/>
  <c r="BP223" i="10" s="1"/>
  <c r="AK223" i="10"/>
  <c r="AD209" i="10"/>
  <c r="AQ209" i="10"/>
  <c r="BB209" i="10"/>
  <c r="I209" i="10"/>
  <c r="T209" i="10"/>
  <c r="BN209" i="10" s="1"/>
  <c r="AG209" i="10"/>
  <c r="AR209" i="10"/>
  <c r="BF209" i="10"/>
  <c r="J209" i="10"/>
  <c r="U209" i="10"/>
  <c r="AH209" i="10"/>
  <c r="BR209" i="10" s="1"/>
  <c r="AT209" i="10"/>
  <c r="BG209" i="10"/>
  <c r="K209" i="10"/>
  <c r="V209" i="10"/>
  <c r="AJ209" i="10"/>
  <c r="AW209" i="10"/>
  <c r="BH209" i="10"/>
  <c r="Z209" i="10"/>
  <c r="AK209" i="10"/>
  <c r="AX209" i="10"/>
  <c r="BI209" i="10"/>
  <c r="N209" i="10"/>
  <c r="AA209" i="10"/>
  <c r="BP209" i="10" s="1"/>
  <c r="AL209" i="10"/>
  <c r="AY209" i="10"/>
  <c r="Q209" i="10"/>
  <c r="AB209" i="10"/>
  <c r="AO209" i="10"/>
  <c r="BT209" i="10" s="1"/>
  <c r="AZ209" i="10"/>
  <c r="BW209" i="10" s="1"/>
  <c r="G197" i="10"/>
  <c r="T197" i="10"/>
  <c r="BN197" i="10" s="1"/>
  <c r="AD197" i="10"/>
  <c r="AP197" i="10"/>
  <c r="AZ197" i="10"/>
  <c r="BW197" i="10" s="1"/>
  <c r="I197" i="10"/>
  <c r="U197" i="10"/>
  <c r="AG197" i="10"/>
  <c r="AQ197" i="10"/>
  <c r="BA197" i="10"/>
  <c r="J197" i="10"/>
  <c r="V197" i="10"/>
  <c r="AH197" i="10"/>
  <c r="BR197" i="10" s="1"/>
  <c r="AR197" i="10"/>
  <c r="BB197" i="10"/>
  <c r="K197" i="10"/>
  <c r="Y197" i="10"/>
  <c r="AI197" i="10"/>
  <c r="AS197" i="10"/>
  <c r="BE197" i="10"/>
  <c r="N197" i="10"/>
  <c r="Z197" i="10"/>
  <c r="AJ197" i="10"/>
  <c r="AT197" i="10"/>
  <c r="BF197" i="10"/>
  <c r="Q197" i="10"/>
  <c r="AA197" i="10"/>
  <c r="BP197" i="10" s="1"/>
  <c r="AK197" i="10"/>
  <c r="AW197" i="10"/>
  <c r="BG197" i="10"/>
  <c r="BY197" i="10" s="1"/>
  <c r="R197" i="10"/>
  <c r="AB197" i="10"/>
  <c r="AL197" i="10"/>
  <c r="AX197" i="10"/>
  <c r="BH197" i="10"/>
  <c r="BI290" i="10"/>
  <c r="BC289" i="10"/>
  <c r="BX289" i="10" s="1"/>
  <c r="AI289" i="10"/>
  <c r="M289" i="10"/>
  <c r="BL289" i="10" s="1"/>
  <c r="BG285" i="10"/>
  <c r="AV285" i="10"/>
  <c r="BV285" i="10" s="1"/>
  <c r="AL285" i="10"/>
  <c r="BS285" i="10" s="1"/>
  <c r="AA285" i="10"/>
  <c r="BP285" i="10" s="1"/>
  <c r="BG283" i="10"/>
  <c r="BY283" i="10" s="1"/>
  <c r="AY283" i="10"/>
  <c r="AQ283" i="10"/>
  <c r="AC283" i="10"/>
  <c r="M283" i="10"/>
  <c r="BL283" i="10" s="1"/>
  <c r="AZ279" i="10"/>
  <c r="BW279" i="10" s="1"/>
  <c r="AM279" i="10"/>
  <c r="Z279" i="10"/>
  <c r="N279" i="10"/>
  <c r="AK276" i="10"/>
  <c r="BE275" i="10"/>
  <c r="BA274" i="10"/>
  <c r="AR274" i="10"/>
  <c r="AI274" i="10"/>
  <c r="Z274" i="10"/>
  <c r="P274" i="10"/>
  <c r="BE273" i="10"/>
  <c r="AM273" i="10"/>
  <c r="T273" i="10"/>
  <c r="BN273" i="10" s="1"/>
  <c r="BH272" i="10"/>
  <c r="P272" i="10"/>
  <c r="AW269" i="10"/>
  <c r="AL269" i="10"/>
  <c r="BS269" i="10" s="1"/>
  <c r="Y269" i="10"/>
  <c r="N269" i="10"/>
  <c r="BH268" i="10"/>
  <c r="AR268" i="10"/>
  <c r="AA268" i="10"/>
  <c r="BP268" i="10" s="1"/>
  <c r="J268" i="10"/>
  <c r="AX266" i="10"/>
  <c r="AJ266" i="10"/>
  <c r="BH265" i="10"/>
  <c r="AH252" i="10"/>
  <c r="BR252" i="10" s="1"/>
  <c r="BG251" i="10"/>
  <c r="AK251" i="10"/>
  <c r="R251" i="10"/>
  <c r="AW250" i="10"/>
  <c r="J250" i="10"/>
  <c r="BF250" i="10"/>
  <c r="BD243" i="10"/>
  <c r="AK243" i="10"/>
  <c r="O242" i="10"/>
  <c r="AV235" i="10"/>
  <c r="BV235" i="10" s="1"/>
  <c r="AC235" i="10"/>
  <c r="O235" i="10"/>
  <c r="AJ290" i="10"/>
  <c r="BA289" i="10"/>
  <c r="AE289" i="10"/>
  <c r="AR286" i="10"/>
  <c r="BF283" i="10"/>
  <c r="AX283" i="10"/>
  <c r="AP283" i="10"/>
  <c r="AB283" i="10"/>
  <c r="AX279" i="10"/>
  <c r="AL279" i="10"/>
  <c r="X279" i="10"/>
  <c r="BO279" i="10" s="1"/>
  <c r="AJ276" i="10"/>
  <c r="AW275" i="10"/>
  <c r="BD273" i="10"/>
  <c r="AK273" i="10"/>
  <c r="R273" i="10"/>
  <c r="BI269" i="10"/>
  <c r="AV269" i="10"/>
  <c r="BV269" i="10" s="1"/>
  <c r="AK269" i="10"/>
  <c r="X269" i="10"/>
  <c r="BI266" i="10"/>
  <c r="AW266" i="10"/>
  <c r="AI266" i="10"/>
  <c r="R266" i="10"/>
  <c r="AC252" i="10"/>
  <c r="BC251" i="10"/>
  <c r="BX251" i="10" s="1"/>
  <c r="AI251" i="10"/>
  <c r="Q251" i="10"/>
  <c r="BI235" i="10"/>
  <c r="BY235" i="10" s="1"/>
  <c r="AU235" i="10"/>
  <c r="AA235" i="10"/>
  <c r="BP235" i="10" s="1"/>
  <c r="M235" i="10"/>
  <c r="BL235" i="10" s="1"/>
  <c r="AH219" i="10"/>
  <c r="BR219" i="10" s="1"/>
  <c r="Z191" i="10"/>
  <c r="AI191" i="10"/>
  <c r="AP191" i="10"/>
  <c r="AG205" i="10"/>
  <c r="T205" i="10"/>
  <c r="BN205" i="10" s="1"/>
  <c r="I205" i="10"/>
  <c r="Q172" i="10"/>
  <c r="T172" i="10"/>
  <c r="BN172" i="10" s="1"/>
  <c r="BA172" i="10"/>
  <c r="Y172" i="10"/>
  <c r="BC172" i="10"/>
  <c r="BX172" i="10" s="1"/>
  <c r="AY170" i="10"/>
  <c r="I170" i="10"/>
  <c r="BI162" i="10"/>
  <c r="P133" i="10"/>
  <c r="M133" i="10"/>
  <c r="BL133" i="10" s="1"/>
  <c r="U133" i="10"/>
  <c r="AF133" i="10"/>
  <c r="AQ133" i="10"/>
  <c r="BC133" i="10"/>
  <c r="BX133" i="10" s="1"/>
  <c r="BE210" i="10"/>
  <c r="BF208" i="10"/>
  <c r="AT208" i="10"/>
  <c r="AE208" i="10"/>
  <c r="BQ208" i="10" s="1"/>
  <c r="P208" i="10"/>
  <c r="BB205" i="10"/>
  <c r="AQ205" i="10"/>
  <c r="AD205" i="10"/>
  <c r="AR201" i="10"/>
  <c r="V201" i="10"/>
  <c r="AZ177" i="10"/>
  <c r="I176" i="10"/>
  <c r="G176" i="10"/>
  <c r="T176" i="10"/>
  <c r="BN176" i="10" s="1"/>
  <c r="AE176" i="10"/>
  <c r="AS176" i="10"/>
  <c r="H176" i="10"/>
  <c r="U176" i="10"/>
  <c r="AI176" i="10"/>
  <c r="AJ172" i="10"/>
  <c r="K160" i="10"/>
  <c r="AB160" i="10"/>
  <c r="AR160" i="10"/>
  <c r="AX160" i="10"/>
  <c r="M170" i="10"/>
  <c r="BL170" i="10" s="1"/>
  <c r="Q170" i="10"/>
  <c r="AS170" i="10"/>
  <c r="R170" i="10"/>
  <c r="AU170" i="10"/>
  <c r="R162" i="10"/>
  <c r="AO162" i="10"/>
  <c r="BT162" i="10" s="1"/>
  <c r="BE162" i="10"/>
  <c r="U162" i="10"/>
  <c r="AS162" i="10"/>
  <c r="BH162" i="10"/>
  <c r="AA162" i="10"/>
  <c r="BP162" i="10" s="1"/>
  <c r="AX162" i="10"/>
  <c r="I162" i="10"/>
  <c r="AH162" i="10"/>
  <c r="BR162" i="10" s="1"/>
  <c r="AY162" i="10"/>
  <c r="K162" i="10"/>
  <c r="AI162" i="10"/>
  <c r="AZ162" i="10"/>
  <c r="K141" i="10"/>
  <c r="Z141" i="10"/>
  <c r="AW141" i="10"/>
  <c r="I141" i="10"/>
  <c r="AC141" i="10"/>
  <c r="AX141" i="10"/>
  <c r="J141" i="10"/>
  <c r="AG141" i="10"/>
  <c r="BA141" i="10"/>
  <c r="M141" i="10"/>
  <c r="BL141" i="10" s="1"/>
  <c r="AH141" i="10"/>
  <c r="BR141" i="10" s="1"/>
  <c r="BE141" i="10"/>
  <c r="Q141" i="10"/>
  <c r="AK141" i="10"/>
  <c r="BF141" i="10"/>
  <c r="R141" i="10"/>
  <c r="AO141" i="10"/>
  <c r="BT141" i="10" s="1"/>
  <c r="BI141" i="10"/>
  <c r="U141" i="10"/>
  <c r="AP141" i="10"/>
  <c r="BA216" i="10"/>
  <c r="AN210" i="10"/>
  <c r="BD208" i="10"/>
  <c r="AO208" i="10"/>
  <c r="BT208" i="10" s="1"/>
  <c r="Z208" i="10"/>
  <c r="N208" i="10"/>
  <c r="AZ205" i="10"/>
  <c r="AO205" i="10"/>
  <c r="BT205" i="10" s="1"/>
  <c r="AB205" i="10"/>
  <c r="Q205" i="10"/>
  <c r="AP201" i="10"/>
  <c r="T201" i="10"/>
  <c r="BN201" i="10" s="1"/>
  <c r="AJ199" i="10"/>
  <c r="AV180" i="10"/>
  <c r="BV180" i="10" s="1"/>
  <c r="AN177" i="10"/>
  <c r="BI176" i="10"/>
  <c r="AV176" i="10"/>
  <c r="BV176" i="10" s="1"/>
  <c r="AJ176" i="10"/>
  <c r="P176" i="10"/>
  <c r="AB172" i="10"/>
  <c r="AH170" i="10"/>
  <c r="BR170" i="10" s="1"/>
  <c r="AW162" i="10"/>
  <c r="I156" i="10"/>
  <c r="AG156" i="10"/>
  <c r="BE156" i="10"/>
  <c r="BF156" i="10"/>
  <c r="P97" i="10"/>
  <c r="AH97" i="10"/>
  <c r="BR97" i="10" s="1"/>
  <c r="BD97" i="10"/>
  <c r="H97" i="10"/>
  <c r="AI97" i="10"/>
  <c r="BG97" i="10"/>
  <c r="J97" i="10"/>
  <c r="AK97" i="10"/>
  <c r="Q97" i="10"/>
  <c r="AO97" i="10"/>
  <c r="BT97" i="10" s="1"/>
  <c r="AR97" i="10"/>
  <c r="W97" i="10"/>
  <c r="AU97" i="10"/>
  <c r="Z97" i="10"/>
  <c r="AZ97" i="10"/>
  <c r="I233" i="10"/>
  <c r="BD225" i="10"/>
  <c r="AS225" i="10"/>
  <c r="BU225" i="10" s="1"/>
  <c r="AH225" i="10"/>
  <c r="BR225" i="10" s="1"/>
  <c r="X225" i="10"/>
  <c r="M225" i="10"/>
  <c r="BL225" i="10" s="1"/>
  <c r="BD221" i="10"/>
  <c r="AS221" i="10"/>
  <c r="BU221" i="10" s="1"/>
  <c r="AH221" i="10"/>
  <c r="BR221" i="10" s="1"/>
  <c r="X221" i="10"/>
  <c r="M221" i="10"/>
  <c r="BL221" i="10" s="1"/>
  <c r="AS216" i="10"/>
  <c r="BH213" i="10"/>
  <c r="AW213" i="10"/>
  <c r="AC213" i="10"/>
  <c r="AE212" i="10"/>
  <c r="AC210" i="10"/>
  <c r="BC208" i="10"/>
  <c r="BX208" i="10" s="1"/>
  <c r="AN208" i="10"/>
  <c r="Y208" i="10"/>
  <c r="M208" i="10"/>
  <c r="BL208" i="10" s="1"/>
  <c r="AY205" i="10"/>
  <c r="AL205" i="10"/>
  <c r="AA205" i="10"/>
  <c r="BP205" i="10" s="1"/>
  <c r="N205" i="10"/>
  <c r="AP202" i="10"/>
  <c r="BG201" i="10"/>
  <c r="AK201" i="10"/>
  <c r="AC199" i="10"/>
  <c r="BC182" i="10"/>
  <c r="BX182" i="10" s="1"/>
  <c r="AT182" i="10"/>
  <c r="AJ182" i="10"/>
  <c r="Y182" i="10"/>
  <c r="O182" i="10"/>
  <c r="AL180" i="10"/>
  <c r="Z177" i="10"/>
  <c r="BH176" i="10"/>
  <c r="AU176" i="10"/>
  <c r="AD176" i="10"/>
  <c r="O176" i="10"/>
  <c r="R172" i="10"/>
  <c r="AC170" i="10"/>
  <c r="AP162" i="10"/>
  <c r="BC225" i="10"/>
  <c r="BX225" i="10" s="1"/>
  <c r="AQ225" i="10"/>
  <c r="AG225" i="10"/>
  <c r="BQ225" i="10" s="1"/>
  <c r="W225" i="10"/>
  <c r="K225" i="10"/>
  <c r="BC221" i="10"/>
  <c r="BX221" i="10" s="1"/>
  <c r="AQ221" i="10"/>
  <c r="AG221" i="10"/>
  <c r="W221" i="10"/>
  <c r="K221" i="10"/>
  <c r="BB220" i="10"/>
  <c r="AF216" i="10"/>
  <c r="Y210" i="10"/>
  <c r="BA208" i="10"/>
  <c r="AL208" i="10"/>
  <c r="X208" i="10"/>
  <c r="I208" i="10"/>
  <c r="BI205" i="10"/>
  <c r="AX205" i="10"/>
  <c r="AK205" i="10"/>
  <c r="Z205" i="10"/>
  <c r="AD202" i="10"/>
  <c r="BB201" i="10"/>
  <c r="BW201" i="10" s="1"/>
  <c r="AH201" i="10"/>
  <c r="BR201" i="10" s="1"/>
  <c r="K201" i="10"/>
  <c r="AA199" i="10"/>
  <c r="BP199" i="10" s="1"/>
  <c r="AI182" i="10"/>
  <c r="X182" i="10"/>
  <c r="N182" i="10"/>
  <c r="AE181" i="10"/>
  <c r="T180" i="10"/>
  <c r="BN180" i="10" s="1"/>
  <c r="U177" i="10"/>
  <c r="BG176" i="10"/>
  <c r="BY176" i="10" s="1"/>
  <c r="AT176" i="10"/>
  <c r="AC176" i="10"/>
  <c r="N176" i="10"/>
  <c r="BI172" i="10"/>
  <c r="O172" i="10"/>
  <c r="BH170" i="10"/>
  <c r="Z170" i="10"/>
  <c r="Q168" i="10"/>
  <c r="R168" i="10"/>
  <c r="AO168" i="10"/>
  <c r="BT168" i="10" s="1"/>
  <c r="AP168" i="10"/>
  <c r="AJ162" i="10"/>
  <c r="X140" i="10"/>
  <c r="U140" i="10"/>
  <c r="AK140" i="10"/>
  <c r="BA140" i="10"/>
  <c r="BD140" i="10"/>
  <c r="BA225" i="10"/>
  <c r="AP225" i="10"/>
  <c r="AF225" i="10"/>
  <c r="U225" i="10"/>
  <c r="J225" i="10"/>
  <c r="BA221" i="10"/>
  <c r="AP221" i="10"/>
  <c r="AF221" i="10"/>
  <c r="U221" i="10"/>
  <c r="J221" i="10"/>
  <c r="AR220" i="10"/>
  <c r="W216" i="10"/>
  <c r="BF213" i="10"/>
  <c r="AR213" i="10"/>
  <c r="V213" i="10"/>
  <c r="V212" i="10"/>
  <c r="AX208" i="10"/>
  <c r="AK208" i="10"/>
  <c r="W208" i="10"/>
  <c r="H208" i="10"/>
  <c r="BE206" i="10"/>
  <c r="BH205" i="10"/>
  <c r="AW205" i="10"/>
  <c r="AJ205" i="10"/>
  <c r="V205" i="10"/>
  <c r="BA201" i="10"/>
  <c r="AG201" i="10"/>
  <c r="J201" i="10"/>
  <c r="BI199" i="10"/>
  <c r="BY199" i="10" s="1"/>
  <c r="BD192" i="10"/>
  <c r="AV187" i="10"/>
  <c r="BV187" i="10" s="1"/>
  <c r="AF187" i="10"/>
  <c r="P187" i="10"/>
  <c r="AR186" i="10"/>
  <c r="AP185" i="10"/>
  <c r="BA182" i="10"/>
  <c r="AR182" i="10"/>
  <c r="AG182" i="10"/>
  <c r="W182" i="10"/>
  <c r="M182" i="10"/>
  <c r="BL182" i="10" s="1"/>
  <c r="O180" i="10"/>
  <c r="T177" i="10"/>
  <c r="BN177" i="10" s="1"/>
  <c r="BD176" i="10"/>
  <c r="AQ176" i="10"/>
  <c r="AB176" i="10"/>
  <c r="M176" i="10"/>
  <c r="BL176" i="10" s="1"/>
  <c r="AR172" i="10"/>
  <c r="G172" i="10"/>
  <c r="BG170" i="10"/>
  <c r="Y170" i="10"/>
  <c r="Z162" i="10"/>
  <c r="I155" i="10"/>
  <c r="V155" i="10"/>
  <c r="AS155" i="10"/>
  <c r="AD155" i="10"/>
  <c r="AU155" i="10"/>
  <c r="N155" i="10"/>
  <c r="AF155" i="10"/>
  <c r="BC155" i="10"/>
  <c r="BX155" i="10" s="1"/>
  <c r="P155" i="10"/>
  <c r="AG155" i="10"/>
  <c r="BD155" i="10"/>
  <c r="Q155" i="10"/>
  <c r="AM155" i="10"/>
  <c r="BE155" i="10"/>
  <c r="R152" i="10"/>
  <c r="AQ152" i="10"/>
  <c r="Y152" i="10"/>
  <c r="Z152" i="10"/>
  <c r="AX152" i="10"/>
  <c r="AC152" i="10"/>
  <c r="BA152" i="10"/>
  <c r="K152" i="10"/>
  <c r="AG152" i="10"/>
  <c r="BE152" i="10"/>
  <c r="AJ152" i="10"/>
  <c r="BI152" i="10"/>
  <c r="G94" i="10"/>
  <c r="BC94" i="10"/>
  <c r="BX94" i="10" s="1"/>
  <c r="AM94" i="10"/>
  <c r="AV169" i="10"/>
  <c r="BV169" i="10" s="1"/>
  <c r="O169" i="10"/>
  <c r="BC164" i="10"/>
  <c r="BX164" i="10" s="1"/>
  <c r="AP164" i="10"/>
  <c r="AB164" i="10"/>
  <c r="M164" i="10"/>
  <c r="BL164" i="10" s="1"/>
  <c r="AT157" i="10"/>
  <c r="AF151" i="10"/>
  <c r="R150" i="10"/>
  <c r="BG149" i="10"/>
  <c r="BY149" i="10" s="1"/>
  <c r="AV149" i="10"/>
  <c r="BV149" i="10" s="1"/>
  <c r="AL149" i="10"/>
  <c r="BS149" i="10" s="1"/>
  <c r="AA149" i="10"/>
  <c r="BP149" i="10" s="1"/>
  <c r="N149" i="10"/>
  <c r="AF139" i="10"/>
  <c r="AV129" i="10"/>
  <c r="BV129" i="10" s="1"/>
  <c r="BA126" i="10"/>
  <c r="AF126" i="10"/>
  <c r="O126" i="10"/>
  <c r="BH125" i="10"/>
  <c r="AP125" i="10"/>
  <c r="R125" i="10"/>
  <c r="Y119" i="10"/>
  <c r="BI117" i="10"/>
  <c r="I117" i="10"/>
  <c r="U116" i="10"/>
  <c r="AC114" i="10"/>
  <c r="BD113" i="10"/>
  <c r="AL113" i="10"/>
  <c r="BS113" i="10" s="1"/>
  <c r="T113" i="10"/>
  <c r="BN113" i="10" s="1"/>
  <c r="BI112" i="10"/>
  <c r="AF111" i="10"/>
  <c r="AD107" i="10"/>
  <c r="BA106" i="10"/>
  <c r="BE105" i="10"/>
  <c r="AR105" i="10"/>
  <c r="AB105" i="10"/>
  <c r="N105" i="10"/>
  <c r="AK104" i="10"/>
  <c r="BG103" i="10"/>
  <c r="AQ103" i="10"/>
  <c r="AA103" i="10"/>
  <c r="BP103" i="10" s="1"/>
  <c r="K103" i="10"/>
  <c r="AY100" i="10"/>
  <c r="AE100" i="10"/>
  <c r="I100" i="10"/>
  <c r="AU96" i="10"/>
  <c r="AZ95" i="10"/>
  <c r="AI95" i="10"/>
  <c r="AX91" i="10"/>
  <c r="AD91" i="10"/>
  <c r="K91" i="10"/>
  <c r="AD88" i="10"/>
  <c r="BI88" i="10"/>
  <c r="H79" i="10"/>
  <c r="AK79" i="10"/>
  <c r="BD79" i="10"/>
  <c r="O79" i="10"/>
  <c r="Z79" i="10"/>
  <c r="AV75" i="10"/>
  <c r="BV75" i="10" s="1"/>
  <c r="AU169" i="10"/>
  <c r="K169" i="10"/>
  <c r="BA164" i="10"/>
  <c r="AO164" i="10"/>
  <c r="BT164" i="10" s="1"/>
  <c r="Z164" i="10"/>
  <c r="AK157" i="10"/>
  <c r="U151" i="10"/>
  <c r="K150" i="10"/>
  <c r="BF149" i="10"/>
  <c r="AU149" i="10"/>
  <c r="AK149" i="10"/>
  <c r="X149" i="10"/>
  <c r="M149" i="10"/>
  <c r="BL149" i="10" s="1"/>
  <c r="M147" i="10"/>
  <c r="BL147" i="10" s="1"/>
  <c r="BG139" i="10"/>
  <c r="X139" i="10"/>
  <c r="AZ126" i="10"/>
  <c r="BW126" i="10" s="1"/>
  <c r="AE126" i="10"/>
  <c r="N126" i="10"/>
  <c r="BF125" i="10"/>
  <c r="AJ125" i="10"/>
  <c r="P125" i="10"/>
  <c r="I119" i="10"/>
  <c r="BE117" i="10"/>
  <c r="AX113" i="10"/>
  <c r="AF113" i="10"/>
  <c r="N113" i="10"/>
  <c r="AD111" i="10"/>
  <c r="BB107" i="10"/>
  <c r="AM106" i="10"/>
  <c r="BD105" i="10"/>
  <c r="AQ105" i="10"/>
  <c r="AA105" i="10"/>
  <c r="BP105" i="10" s="1"/>
  <c r="M105" i="10"/>
  <c r="BL105" i="10" s="1"/>
  <c r="AE104" i="10"/>
  <c r="BF103" i="10"/>
  <c r="AP103" i="10"/>
  <c r="Z103" i="10"/>
  <c r="J103" i="10"/>
  <c r="AW100" i="10"/>
  <c r="AB100" i="10"/>
  <c r="G100" i="10"/>
  <c r="H96" i="10"/>
  <c r="AA96" i="10"/>
  <c r="BP96" i="10" s="1"/>
  <c r="AQ96" i="10"/>
  <c r="BH96" i="10"/>
  <c r="AX95" i="10"/>
  <c r="AC95" i="10"/>
  <c r="K95" i="10"/>
  <c r="AW91" i="10"/>
  <c r="AC91" i="10"/>
  <c r="J91" i="10"/>
  <c r="AL75" i="10"/>
  <c r="BI136" i="10"/>
  <c r="AU126" i="10"/>
  <c r="AD126" i="10"/>
  <c r="BD125" i="10"/>
  <c r="AH125" i="10"/>
  <c r="BR125" i="10" s="1"/>
  <c r="J125" i="10"/>
  <c r="BB105" i="10"/>
  <c r="AL105" i="10"/>
  <c r="Y105" i="10"/>
  <c r="BA103" i="10"/>
  <c r="AK103" i="10"/>
  <c r="U103" i="10"/>
  <c r="Y100" i="10"/>
  <c r="M83" i="10"/>
  <c r="BL83" i="10" s="1"/>
  <c r="AF83" i="10"/>
  <c r="P75" i="10"/>
  <c r="AH66" i="10"/>
  <c r="BR66" i="10" s="1"/>
  <c r="AN66" i="10"/>
  <c r="AX66" i="10"/>
  <c r="AY66" i="10"/>
  <c r="H126" i="10"/>
  <c r="G95" i="10"/>
  <c r="P95" i="10"/>
  <c r="AH95" i="10"/>
  <c r="BR95" i="10" s="1"/>
  <c r="J95" i="10"/>
  <c r="Y95" i="10"/>
  <c r="AN95" i="10"/>
  <c r="BF95" i="10"/>
  <c r="P91" i="10"/>
  <c r="AA91" i="10"/>
  <c r="BP91" i="10" s="1"/>
  <c r="AN91" i="10"/>
  <c r="AY91" i="10"/>
  <c r="H91" i="10"/>
  <c r="AF91" i="10"/>
  <c r="AQ91" i="10"/>
  <c r="BD91" i="10"/>
  <c r="I91" i="10"/>
  <c r="U91" i="10"/>
  <c r="AG91" i="10"/>
  <c r="AS91" i="10"/>
  <c r="BF91" i="10"/>
  <c r="N50" i="10"/>
  <c r="AX50" i="10"/>
  <c r="AZ50" i="10"/>
  <c r="M50" i="10"/>
  <c r="BL50" i="10" s="1"/>
  <c r="BI50" i="10"/>
  <c r="R50" i="10"/>
  <c r="T50" i="10"/>
  <c r="BN50" i="10" s="1"/>
  <c r="AH50" i="10"/>
  <c r="BR50" i="10" s="1"/>
  <c r="AR50" i="10"/>
  <c r="AH164" i="10"/>
  <c r="BR164" i="10" s="1"/>
  <c r="T164" i="10"/>
  <c r="BN164" i="10" s="1"/>
  <c r="G164" i="10"/>
  <c r="G157" i="10"/>
  <c r="N153" i="10"/>
  <c r="BB149" i="10"/>
  <c r="AQ149" i="10"/>
  <c r="AF149" i="10"/>
  <c r="U149" i="10"/>
  <c r="G149" i="10"/>
  <c r="J142" i="10"/>
  <c r="AX139" i="10"/>
  <c r="U137" i="10"/>
  <c r="BH126" i="10"/>
  <c r="AR126" i="10"/>
  <c r="AA126" i="10"/>
  <c r="BP126" i="10" s="1"/>
  <c r="AV125" i="10"/>
  <c r="BV125" i="10" s="1"/>
  <c r="AC125" i="10"/>
  <c r="AZ119" i="10"/>
  <c r="AK117" i="10"/>
  <c r="AU114" i="10"/>
  <c r="AU113" i="10"/>
  <c r="AC113" i="10"/>
  <c r="J113" i="10"/>
  <c r="AU107" i="10"/>
  <c r="M107" i="10"/>
  <c r="BL107" i="10" s="1"/>
  <c r="AW105" i="10"/>
  <c r="AJ105" i="10"/>
  <c r="V105" i="10"/>
  <c r="AY103" i="10"/>
  <c r="AI103" i="10"/>
  <c r="BH100" i="10"/>
  <c r="AO100" i="10"/>
  <c r="BT100" i="10" s="1"/>
  <c r="V100" i="10"/>
  <c r="BC96" i="10"/>
  <c r="BX96" i="10" s="1"/>
  <c r="AJ96" i="10"/>
  <c r="P96" i="10"/>
  <c r="AU95" i="10"/>
  <c r="W95" i="10"/>
  <c r="BI91" i="10"/>
  <c r="BY91" i="10" s="1"/>
  <c r="AO91" i="10"/>
  <c r="BT91" i="10" s="1"/>
  <c r="V91" i="10"/>
  <c r="AU84" i="10"/>
  <c r="AK82" i="10"/>
  <c r="AU79" i="10"/>
  <c r="BE151" i="10"/>
  <c r="O75" i="10"/>
  <c r="AU75" i="10"/>
  <c r="X75" i="10"/>
  <c r="BG75" i="10"/>
  <c r="AA75" i="10"/>
  <c r="BP75" i="10" s="1"/>
  <c r="AI75" i="10"/>
  <c r="AK75" i="10"/>
  <c r="AW151" i="10"/>
  <c r="AX150" i="10"/>
  <c r="BC126" i="10"/>
  <c r="BX126" i="10" s="1"/>
  <c r="AN126" i="10"/>
  <c r="U126" i="10"/>
  <c r="AS125" i="10"/>
  <c r="BU125" i="10" s="1"/>
  <c r="U125" i="10"/>
  <c r="AG119" i="10"/>
  <c r="AK114" i="10"/>
  <c r="AO111" i="10"/>
  <c r="BT111" i="10" s="1"/>
  <c r="BH105" i="10"/>
  <c r="AT105" i="10"/>
  <c r="AG105" i="10"/>
  <c r="Q105" i="10"/>
  <c r="BI103" i="10"/>
  <c r="AS103" i="10"/>
  <c r="AC103" i="10"/>
  <c r="M103" i="10"/>
  <c r="BL103" i="10" s="1"/>
  <c r="BB100" i="10"/>
  <c r="AJ100" i="10"/>
  <c r="P100" i="10"/>
  <c r="BG95" i="10"/>
  <c r="BY95" i="10" s="1"/>
  <c r="AM95" i="10"/>
  <c r="Q95" i="10"/>
  <c r="BB91" i="10"/>
  <c r="AK91" i="10"/>
  <c r="Q91" i="10"/>
  <c r="AF88" i="10"/>
  <c r="H82" i="10"/>
  <c r="N82" i="10"/>
  <c r="AA82" i="10"/>
  <c r="BP82" i="10" s="1"/>
  <c r="AM82" i="10"/>
  <c r="AY82" i="10"/>
  <c r="AE82" i="10"/>
  <c r="AQ82" i="10"/>
  <c r="BC82" i="10"/>
  <c r="BX82" i="10" s="1"/>
  <c r="I82" i="10"/>
  <c r="U82" i="10"/>
  <c r="AG82" i="10"/>
  <c r="AS82" i="10"/>
  <c r="BF82" i="10"/>
  <c r="J82" i="10"/>
  <c r="W82" i="10"/>
  <c r="AJ82" i="10"/>
  <c r="AW82" i="10"/>
  <c r="BH82" i="10"/>
  <c r="AI79" i="10"/>
  <c r="Y70" i="10"/>
  <c r="AX70" i="10"/>
  <c r="AJ70" i="10"/>
  <c r="BC70" i="10"/>
  <c r="BX70" i="10" s="1"/>
  <c r="AK70" i="10"/>
  <c r="BH70" i="10"/>
  <c r="Q70" i="10"/>
  <c r="AM70" i="10"/>
  <c r="BI70" i="10"/>
  <c r="T70" i="10"/>
  <c r="BN70" i="10" s="1"/>
  <c r="AQ70" i="10"/>
  <c r="BD66" i="10"/>
  <c r="J45" i="10"/>
  <c r="V45" i="10"/>
  <c r="AO45" i="10"/>
  <c r="BT45" i="10" s="1"/>
  <c r="BE45" i="10"/>
  <c r="G45" i="10"/>
  <c r="W45" i="10"/>
  <c r="AR45" i="10"/>
  <c r="BH45" i="10"/>
  <c r="AD45" i="10"/>
  <c r="AW45" i="10"/>
  <c r="I45" i="10"/>
  <c r="AE45" i="10"/>
  <c r="BB45" i="10"/>
  <c r="AG45" i="10"/>
  <c r="BC45" i="10"/>
  <c r="BX45" i="10" s="1"/>
  <c r="O45" i="10"/>
  <c r="AJ45" i="10"/>
  <c r="BI45" i="10"/>
  <c r="Q45" i="10"/>
  <c r="AK45" i="10"/>
  <c r="T45" i="10"/>
  <c r="BN45" i="10" s="1"/>
  <c r="AS45" i="10"/>
  <c r="BU45" i="10" s="1"/>
  <c r="U45" i="10"/>
  <c r="AT45" i="10"/>
  <c r="AZ80" i="10"/>
  <c r="AC80" i="10"/>
  <c r="BH62" i="10"/>
  <c r="AJ62" i="10"/>
  <c r="AQ59" i="10"/>
  <c r="AK56" i="10"/>
  <c r="AV55" i="10"/>
  <c r="BV55" i="10" s="1"/>
  <c r="V55" i="10"/>
  <c r="BH54" i="10"/>
  <c r="AK54" i="10"/>
  <c r="Q54" i="10"/>
  <c r="BI48" i="10"/>
  <c r="AW48" i="10"/>
  <c r="AI48" i="10"/>
  <c r="X48" i="10"/>
  <c r="J48" i="10"/>
  <c r="H46" i="10"/>
  <c r="K46" i="10"/>
  <c r="AO46" i="10"/>
  <c r="BT46" i="10" s="1"/>
  <c r="AP46" i="10"/>
  <c r="BE42" i="10"/>
  <c r="T42" i="10"/>
  <c r="BN42" i="10" s="1"/>
  <c r="BI39" i="10"/>
  <c r="AM39" i="10"/>
  <c r="BA38" i="10"/>
  <c r="BI35" i="10"/>
  <c r="AS35" i="10"/>
  <c r="AC35" i="10"/>
  <c r="M35" i="10"/>
  <c r="BL35" i="10" s="1"/>
  <c r="H27" i="10"/>
  <c r="U27" i="10"/>
  <c r="N20" i="10"/>
  <c r="K20" i="10"/>
  <c r="U20" i="10"/>
  <c r="AG20" i="10"/>
  <c r="AQ20" i="10"/>
  <c r="BA20" i="10"/>
  <c r="X20" i="10"/>
  <c r="AH20" i="10"/>
  <c r="BR20" i="10" s="1"/>
  <c r="AR20" i="10"/>
  <c r="BD20" i="10"/>
  <c r="Q20" i="10"/>
  <c r="AA20" i="10"/>
  <c r="BP20" i="10" s="1"/>
  <c r="AK20" i="10"/>
  <c r="AW20" i="10"/>
  <c r="BG20" i="10"/>
  <c r="H20" i="10"/>
  <c r="R20" i="10"/>
  <c r="AB20" i="10"/>
  <c r="AN20" i="10"/>
  <c r="AX20" i="10"/>
  <c r="BH20" i="10"/>
  <c r="I20" i="10"/>
  <c r="AC20" i="10"/>
  <c r="AO20" i="10"/>
  <c r="BT20" i="10" s="1"/>
  <c r="AY20" i="10"/>
  <c r="BI20" i="10"/>
  <c r="J20" i="10"/>
  <c r="T20" i="10"/>
  <c r="BN20" i="10" s="1"/>
  <c r="AF20" i="10"/>
  <c r="AP20" i="10"/>
  <c r="AZ20" i="10"/>
  <c r="BW20" i="10" s="1"/>
  <c r="AQ12" i="10"/>
  <c r="AS55" i="10"/>
  <c r="U55" i="10"/>
  <c r="BE54" i="10"/>
  <c r="AH54" i="10"/>
  <c r="BR54" i="10" s="1"/>
  <c r="M54" i="10"/>
  <c r="BL54" i="10" s="1"/>
  <c r="BG48" i="10"/>
  <c r="BY48" i="10" s="1"/>
  <c r="AV48" i="10"/>
  <c r="BV48" i="10" s="1"/>
  <c r="AH48" i="10"/>
  <c r="BR48" i="10" s="1"/>
  <c r="U48" i="10"/>
  <c r="I48" i="10"/>
  <c r="BD42" i="10"/>
  <c r="BH39" i="10"/>
  <c r="AL39" i="10"/>
  <c r="P39" i="10"/>
  <c r="AX38" i="10"/>
  <c r="M38" i="10"/>
  <c r="BL38" i="10" s="1"/>
  <c r="BF35" i="10"/>
  <c r="AP35" i="10"/>
  <c r="Z35" i="10"/>
  <c r="J35" i="10"/>
  <c r="G16" i="10"/>
  <c r="T16" i="10"/>
  <c r="BN16" i="10" s="1"/>
  <c r="AS16" i="10"/>
  <c r="AA16" i="10"/>
  <c r="BP16" i="10" s="1"/>
  <c r="AZ16" i="10"/>
  <c r="BW16" i="10" s="1"/>
  <c r="AE16" i="10"/>
  <c r="BG16" i="10"/>
  <c r="M16" i="10"/>
  <c r="BL16" i="10" s="1"/>
  <c r="AL16" i="10"/>
  <c r="O16" i="10"/>
  <c r="AQ16" i="10"/>
  <c r="AR16" i="10"/>
  <c r="AA12" i="10"/>
  <c r="BP12" i="10" s="1"/>
  <c r="U93" i="10"/>
  <c r="AK87" i="10"/>
  <c r="AS80" i="10"/>
  <c r="V80" i="10"/>
  <c r="BF74" i="10"/>
  <c r="BF73" i="10"/>
  <c r="Z73" i="10"/>
  <c r="BF69" i="10"/>
  <c r="AU69" i="10"/>
  <c r="AI69" i="10"/>
  <c r="W69" i="10"/>
  <c r="K69" i="10"/>
  <c r="AU65" i="10"/>
  <c r="BA62" i="10"/>
  <c r="AB62" i="10"/>
  <c r="AJ59" i="10"/>
  <c r="AO57" i="10"/>
  <c r="BT57" i="10" s="1"/>
  <c r="BF56" i="10"/>
  <c r="Z56" i="10"/>
  <c r="AO55" i="10"/>
  <c r="BT55" i="10" s="1"/>
  <c r="Q55" i="10"/>
  <c r="BA54" i="10"/>
  <c r="AG54" i="10"/>
  <c r="AB52" i="10"/>
  <c r="BF49" i="10"/>
  <c r="AM49" i="10"/>
  <c r="T49" i="10"/>
  <c r="BN49" i="10" s="1"/>
  <c r="BF48" i="10"/>
  <c r="AS48" i="10"/>
  <c r="AG48" i="10"/>
  <c r="H48" i="10"/>
  <c r="AK47" i="10"/>
  <c r="BG46" i="10"/>
  <c r="BY46" i="10" s="1"/>
  <c r="AI46" i="10"/>
  <c r="AY42" i="10"/>
  <c r="N42" i="10"/>
  <c r="BC39" i="10"/>
  <c r="BX39" i="10" s="1"/>
  <c r="AI39" i="10"/>
  <c r="K39" i="10"/>
  <c r="AR38" i="10"/>
  <c r="BE35" i="10"/>
  <c r="AO35" i="10"/>
  <c r="BT35" i="10" s="1"/>
  <c r="Y35" i="10"/>
  <c r="I35" i="10"/>
  <c r="AQ30" i="10"/>
  <c r="AI19" i="10"/>
  <c r="AI87" i="10"/>
  <c r="AT86" i="10"/>
  <c r="AR80" i="10"/>
  <c r="U80" i="10"/>
  <c r="AY74" i="10"/>
  <c r="BB73" i="10"/>
  <c r="BD69" i="10"/>
  <c r="AT69" i="10"/>
  <c r="AH69" i="10"/>
  <c r="BR69" i="10" s="1"/>
  <c r="V69" i="10"/>
  <c r="J69" i="10"/>
  <c r="AT65" i="10"/>
  <c r="AZ62" i="10"/>
  <c r="BW62" i="10" s="1"/>
  <c r="V62" i="10"/>
  <c r="AA59" i="10"/>
  <c r="BP59" i="10" s="1"/>
  <c r="AR58" i="10"/>
  <c r="AD57" i="10"/>
  <c r="BE56" i="10"/>
  <c r="Y56" i="10"/>
  <c r="BI55" i="10"/>
  <c r="AL55" i="10"/>
  <c r="P55" i="10"/>
  <c r="AX54" i="10"/>
  <c r="AC54" i="10"/>
  <c r="BE49" i="10"/>
  <c r="AL49" i="10"/>
  <c r="Q49" i="10"/>
  <c r="BE48" i="10"/>
  <c r="AQ48" i="10"/>
  <c r="AF48" i="10"/>
  <c r="R48" i="10"/>
  <c r="Y47" i="10"/>
  <c r="BE46" i="10"/>
  <c r="AA46" i="10"/>
  <c r="BP46" i="10" s="1"/>
  <c r="BB39" i="10"/>
  <c r="AF39" i="10"/>
  <c r="G36" i="10"/>
  <c r="N36" i="10"/>
  <c r="AC36" i="10"/>
  <c r="AR36" i="10"/>
  <c r="BF36" i="10"/>
  <c r="R36" i="10"/>
  <c r="AD36" i="10"/>
  <c r="AS36" i="10"/>
  <c r="BG36" i="10"/>
  <c r="BY36" i="10" s="1"/>
  <c r="J36" i="10"/>
  <c r="V36" i="10"/>
  <c r="AK36" i="10"/>
  <c r="AY36" i="10"/>
  <c r="K36" i="10"/>
  <c r="Z36" i="10"/>
  <c r="AL36" i="10"/>
  <c r="AZ36" i="10"/>
  <c r="BB35" i="10"/>
  <c r="AL35" i="10"/>
  <c r="AG30" i="10"/>
  <c r="H21" i="10"/>
  <c r="W21" i="10"/>
  <c r="AV21" i="10"/>
  <c r="BV21" i="10" s="1"/>
  <c r="X21" i="10"/>
  <c r="AY21" i="10"/>
  <c r="AH21" i="10"/>
  <c r="BR21" i="10" s="1"/>
  <c r="AP21" i="10"/>
  <c r="N21" i="10"/>
  <c r="AQ21" i="10"/>
  <c r="O21" i="10"/>
  <c r="AS21" i="10"/>
  <c r="Z20" i="10"/>
  <c r="I42" i="10"/>
  <c r="AK42" i="10"/>
  <c r="K42" i="10"/>
  <c r="AL42" i="10"/>
  <c r="T38" i="10"/>
  <c r="BN38" i="10" s="1"/>
  <c r="N38" i="10"/>
  <c r="AD38" i="10"/>
  <c r="AY38" i="10"/>
  <c r="R38" i="10"/>
  <c r="AJ38" i="10"/>
  <c r="AZ38" i="10"/>
  <c r="BW38" i="10" s="1"/>
  <c r="Z38" i="10"/>
  <c r="AP38" i="10"/>
  <c r="BF38" i="10"/>
  <c r="K38" i="10"/>
  <c r="AA38" i="10"/>
  <c r="BP38" i="10" s="1"/>
  <c r="AQ38" i="10"/>
  <c r="BI38" i="10"/>
  <c r="K35" i="10"/>
  <c r="AA35" i="10"/>
  <c r="BP35" i="10" s="1"/>
  <c r="AI35" i="10"/>
  <c r="AQ35" i="10"/>
  <c r="AY35" i="10"/>
  <c r="BG35" i="10"/>
  <c r="BY35" i="10" s="1"/>
  <c r="T35" i="10"/>
  <c r="BN35" i="10" s="1"/>
  <c r="AB35" i="10"/>
  <c r="AJ35" i="10"/>
  <c r="AR35" i="10"/>
  <c r="AZ35" i="10"/>
  <c r="BW35" i="10" s="1"/>
  <c r="BH35" i="10"/>
  <c r="G35" i="10"/>
  <c r="O35" i="10"/>
  <c r="W35" i="10"/>
  <c r="AE35" i="10"/>
  <c r="AM35" i="10"/>
  <c r="AU35" i="10"/>
  <c r="BC35" i="10"/>
  <c r="BX35" i="10" s="1"/>
  <c r="H35" i="10"/>
  <c r="P35" i="10"/>
  <c r="X35" i="10"/>
  <c r="AF35" i="10"/>
  <c r="AN35" i="10"/>
  <c r="AV35" i="10"/>
  <c r="BV35" i="10" s="1"/>
  <c r="BD35" i="10"/>
  <c r="T12" i="10"/>
  <c r="BN12" i="10" s="1"/>
  <c r="AK12" i="10"/>
  <c r="BB12" i="10"/>
  <c r="U12" i="10"/>
  <c r="AL12" i="10"/>
  <c r="BG12" i="10"/>
  <c r="AB12" i="10"/>
  <c r="AS12" i="10"/>
  <c r="K12" i="10"/>
  <c r="AC12" i="10"/>
  <c r="AT12" i="10"/>
  <c r="M12" i="10"/>
  <c r="BL12" i="10" s="1"/>
  <c r="AD12" i="10"/>
  <c r="AZ12" i="10"/>
  <c r="BW12" i="10" s="1"/>
  <c r="N12" i="10"/>
  <c r="AJ12" i="10"/>
  <c r="BA12" i="10"/>
  <c r="AS54" i="10"/>
  <c r="Y54" i="10"/>
  <c r="BA48" i="10"/>
  <c r="AO48" i="10"/>
  <c r="BT48" i="10" s="1"/>
  <c r="AA48" i="10"/>
  <c r="BP48" i="10" s="1"/>
  <c r="P48" i="10"/>
  <c r="AG42" i="10"/>
  <c r="T39" i="10"/>
  <c r="BN39" i="10" s="1"/>
  <c r="AD39" i="10"/>
  <c r="AN39" i="10"/>
  <c r="AZ39" i="10"/>
  <c r="BW39" i="10" s="1"/>
  <c r="I39" i="10"/>
  <c r="U39" i="10"/>
  <c r="AE39" i="10"/>
  <c r="AQ39" i="10"/>
  <c r="BA39" i="10"/>
  <c r="M39" i="10"/>
  <c r="BL39" i="10" s="1"/>
  <c r="X39" i="10"/>
  <c r="AJ39" i="10"/>
  <c r="AT39" i="10"/>
  <c r="BD39" i="10"/>
  <c r="O39" i="10"/>
  <c r="AA39" i="10"/>
  <c r="BP39" i="10" s="1"/>
  <c r="AK39" i="10"/>
  <c r="AU39" i="10"/>
  <c r="BG39" i="10"/>
  <c r="BY39" i="10" s="1"/>
  <c r="AC38" i="10"/>
  <c r="AX35" i="10"/>
  <c r="AH35" i="10"/>
  <c r="BR35" i="10" s="1"/>
  <c r="R35" i="10"/>
  <c r="G19" i="10"/>
  <c r="AA19" i="10"/>
  <c r="BP19" i="10" s="1"/>
  <c r="BG19" i="10"/>
  <c r="BY19" i="10" s="1"/>
  <c r="AF19" i="10"/>
  <c r="BI19" i="10"/>
  <c r="N19" i="10"/>
  <c r="AQ19" i="10"/>
  <c r="P19" i="10"/>
  <c r="AS19" i="10"/>
  <c r="R19" i="10"/>
  <c r="AX19" i="10"/>
  <c r="V19" i="10"/>
  <c r="AY19" i="10"/>
  <c r="BI12" i="10"/>
  <c r="BD87" i="10"/>
  <c r="Q87" i="10"/>
  <c r="BB80" i="10"/>
  <c r="AJ80" i="10"/>
  <c r="M80" i="10"/>
  <c r="BL80" i="10" s="1"/>
  <c r="Z74" i="10"/>
  <c r="X65" i="10"/>
  <c r="BO65" i="10" s="1"/>
  <c r="AL62" i="10"/>
  <c r="AZ59" i="10"/>
  <c r="O59" i="10"/>
  <c r="P57" i="10"/>
  <c r="AP56" i="10"/>
  <c r="BA55" i="10"/>
  <c r="AF55" i="10"/>
  <c r="AR54" i="10"/>
  <c r="U54" i="10"/>
  <c r="AY48" i="10"/>
  <c r="AN48" i="10"/>
  <c r="Z48" i="10"/>
  <c r="BC47" i="10"/>
  <c r="BX47" i="10" s="1"/>
  <c r="AX46" i="10"/>
  <c r="J46" i="10"/>
  <c r="AC42" i="10"/>
  <c r="AP40" i="10"/>
  <c r="AB40" i="10"/>
  <c r="AF40" i="10"/>
  <c r="AS39" i="10"/>
  <c r="BU39" i="10" s="1"/>
  <c r="W39" i="10"/>
  <c r="AB38" i="10"/>
  <c r="AX36" i="10"/>
  <c r="U36" i="10"/>
  <c r="AW35" i="10"/>
  <c r="AG35" i="10"/>
  <c r="Q35" i="10"/>
  <c r="AK27" i="10"/>
  <c r="BI21" i="10"/>
  <c r="BE20" i="10"/>
  <c r="M20" i="10"/>
  <c r="BL20" i="10" s="1"/>
  <c r="AD16" i="10"/>
  <c r="BH12" i="10"/>
  <c r="AR28" i="10"/>
  <c r="Z28" i="10"/>
  <c r="AK24" i="10"/>
  <c r="AT17" i="10"/>
  <c r="T17" i="10"/>
  <c r="BN17" i="10" s="1"/>
  <c r="BI14" i="10"/>
  <c r="BA14" i="10"/>
  <c r="AS14" i="10"/>
  <c r="BU14" i="10" s="1"/>
  <c r="AK14" i="10"/>
  <c r="AC14" i="10"/>
  <c r="U14" i="10"/>
  <c r="AP17" i="10"/>
  <c r="BH14" i="10"/>
  <c r="AZ14" i="10"/>
  <c r="BW14" i="10" s="1"/>
  <c r="AR14" i="10"/>
  <c r="AJ14" i="10"/>
  <c r="AB14" i="10"/>
  <c r="T14" i="10"/>
  <c r="BN14" i="10" s="1"/>
  <c r="K14" i="10"/>
  <c r="BI37" i="10"/>
  <c r="BB32" i="10"/>
  <c r="AQ32" i="10"/>
  <c r="AG32" i="10"/>
  <c r="V32" i="10"/>
  <c r="AY28" i="10"/>
  <c r="AI28" i="10"/>
  <c r="Q28" i="10"/>
  <c r="AV24" i="10"/>
  <c r="BV24" i="10" s="1"/>
  <c r="U24" i="10"/>
  <c r="BC18" i="10"/>
  <c r="BX18" i="10" s="1"/>
  <c r="AT18" i="10"/>
  <c r="AK18" i="10"/>
  <c r="AA18" i="10"/>
  <c r="BP18" i="10" s="1"/>
  <c r="R18" i="10"/>
  <c r="I18" i="10"/>
  <c r="BF17" i="10"/>
  <c r="AE17" i="10"/>
  <c r="K17" i="10"/>
  <c r="AS15" i="10"/>
  <c r="AB15" i="10"/>
  <c r="N15" i="10"/>
  <c r="BE14" i="10"/>
  <c r="AW14" i="10"/>
  <c r="AO14" i="10"/>
  <c r="BT14" i="10" s="1"/>
  <c r="AG14" i="10"/>
  <c r="BQ14" i="10" s="1"/>
  <c r="Y14" i="10"/>
  <c r="P14" i="10"/>
  <c r="H14" i="10"/>
  <c r="AC13" i="10"/>
  <c r="AZ32" i="10"/>
  <c r="AP32" i="10"/>
  <c r="AE32" i="10"/>
  <c r="U32" i="10"/>
  <c r="K32" i="10"/>
  <c r="AX28" i="10"/>
  <c r="AG28" i="10"/>
  <c r="AT24" i="10"/>
  <c r="P24" i="10"/>
  <c r="BB18" i="10"/>
  <c r="AS18" i="10"/>
  <c r="BU18" i="10" s="1"/>
  <c r="AI18" i="10"/>
  <c r="Z18" i="10"/>
  <c r="BO18" i="10" s="1"/>
  <c r="Q18" i="10"/>
  <c r="H18" i="10"/>
  <c r="BC17" i="10"/>
  <c r="BX17" i="10" s="1"/>
  <c r="AD17" i="10"/>
  <c r="BI15" i="10"/>
  <c r="AR15" i="10"/>
  <c r="AA15" i="10"/>
  <c r="BP15" i="10" s="1"/>
  <c r="J15" i="10"/>
  <c r="BD14" i="10"/>
  <c r="AV14" i="10"/>
  <c r="BV14" i="10" s="1"/>
  <c r="AN14" i="10"/>
  <c r="AF14" i="10"/>
  <c r="X14" i="10"/>
  <c r="O14" i="10"/>
  <c r="AB13" i="10"/>
  <c r="K13" i="10"/>
  <c r="AC1004" i="10"/>
  <c r="AY1004" i="10"/>
  <c r="BI1020" i="10"/>
  <c r="AC1020" i="10"/>
  <c r="BB1018" i="10"/>
  <c r="AS1018" i="10"/>
  <c r="AJ1018" i="10"/>
  <c r="Z1018" i="10"/>
  <c r="Q1018" i="10"/>
  <c r="H1018" i="10"/>
  <c r="BH1017" i="10"/>
  <c r="AU1017" i="10"/>
  <c r="AJ1017" i="10"/>
  <c r="V1017" i="10"/>
  <c r="K1017" i="10"/>
  <c r="BB1016" i="10"/>
  <c r="AT1016" i="10"/>
  <c r="AL1016" i="10"/>
  <c r="AD1016" i="10"/>
  <c r="V1016" i="10"/>
  <c r="M1016" i="10"/>
  <c r="BL1016" i="10" s="1"/>
  <c r="AF1014" i="10"/>
  <c r="S1014" i="10"/>
  <c r="BA1012" i="10"/>
  <c r="AQ1012" i="10"/>
  <c r="AE1012" i="10"/>
  <c r="BQ1012" i="10" s="1"/>
  <c r="U1012" i="10"/>
  <c r="K1012" i="10"/>
  <c r="BI1010" i="10"/>
  <c r="AC1010" i="10"/>
  <c r="BB1006" i="10"/>
  <c r="AP1006" i="10"/>
  <c r="Z1006" i="10"/>
  <c r="J1006" i="10"/>
  <c r="AU1005" i="10"/>
  <c r="AT1004" i="10"/>
  <c r="V1004" i="10"/>
  <c r="BC1000" i="10"/>
  <c r="BX1000" i="10" s="1"/>
  <c r="AS1000" i="10"/>
  <c r="AG1000" i="10"/>
  <c r="W1000" i="10"/>
  <c r="M1000" i="10"/>
  <c r="BL1000" i="10" s="1"/>
  <c r="AU999" i="10"/>
  <c r="BU999" i="10" s="1"/>
  <c r="M999" i="10"/>
  <c r="BL999" i="10" s="1"/>
  <c r="AU997" i="10"/>
  <c r="BD996" i="10"/>
  <c r="AL996" i="10"/>
  <c r="H996" i="10"/>
  <c r="AW992" i="10"/>
  <c r="X992" i="10"/>
  <c r="AT991" i="10"/>
  <c r="AV990" i="10"/>
  <c r="BV990" i="10" s="1"/>
  <c r="AA990" i="10"/>
  <c r="BP990" i="10" s="1"/>
  <c r="AD988" i="10"/>
  <c r="AY987" i="10"/>
  <c r="Z987" i="10"/>
  <c r="H970" i="10"/>
  <c r="R970" i="10"/>
  <c r="AA970" i="10"/>
  <c r="BP970" i="10" s="1"/>
  <c r="AJ970" i="10"/>
  <c r="AS970" i="10"/>
  <c r="BB970" i="10"/>
  <c r="M970" i="10"/>
  <c r="BL970" i="10" s="1"/>
  <c r="W970" i="10"/>
  <c r="AG970" i="10"/>
  <c r="AP970" i="10"/>
  <c r="AY970" i="10"/>
  <c r="BH970" i="10"/>
  <c r="T970" i="10"/>
  <c r="BN970" i="10" s="1"/>
  <c r="AE970" i="10"/>
  <c r="AR970" i="10"/>
  <c r="BE970" i="10"/>
  <c r="G970" i="10"/>
  <c r="U970" i="10"/>
  <c r="AH970" i="10"/>
  <c r="BR970" i="10" s="1"/>
  <c r="AT970" i="10"/>
  <c r="BF970" i="10"/>
  <c r="J970" i="10"/>
  <c r="V970" i="10"/>
  <c r="AI970" i="10"/>
  <c r="AU970" i="10"/>
  <c r="BG970" i="10"/>
  <c r="K970" i="10"/>
  <c r="Y970" i="10"/>
  <c r="AK970" i="10"/>
  <c r="AW970" i="10"/>
  <c r="BI970" i="10"/>
  <c r="Z970" i="10"/>
  <c r="AL970" i="10"/>
  <c r="AX970" i="10"/>
  <c r="N970" i="10"/>
  <c r="AB970" i="10"/>
  <c r="AM970" i="10"/>
  <c r="AZ970" i="10"/>
  <c r="BW970" i="10" s="1"/>
  <c r="Q970" i="10"/>
  <c r="AC970" i="10"/>
  <c r="AO970" i="10"/>
  <c r="BT970" i="10" s="1"/>
  <c r="BA970" i="10"/>
  <c r="K962" i="10"/>
  <c r="AA962" i="10"/>
  <c r="BP962" i="10" s="1"/>
  <c r="AI962" i="10"/>
  <c r="AQ962" i="10"/>
  <c r="AY962" i="10"/>
  <c r="BG962" i="10"/>
  <c r="H962" i="10"/>
  <c r="P962" i="10"/>
  <c r="X962" i="10"/>
  <c r="BO962" i="10" s="1"/>
  <c r="AF962" i="10"/>
  <c r="AN962" i="10"/>
  <c r="AV962" i="10"/>
  <c r="BV962" i="10" s="1"/>
  <c r="BD962" i="10"/>
  <c r="Q962" i="10"/>
  <c r="AB962" i="10"/>
  <c r="AL962" i="10"/>
  <c r="AW962" i="10"/>
  <c r="BH962" i="10"/>
  <c r="G962" i="10"/>
  <c r="R962" i="10"/>
  <c r="AC962" i="10"/>
  <c r="AM962" i="10"/>
  <c r="AX962" i="10"/>
  <c r="BI962" i="10"/>
  <c r="I962" i="10"/>
  <c r="T962" i="10"/>
  <c r="BN962" i="10" s="1"/>
  <c r="AD962" i="10"/>
  <c r="AO962" i="10"/>
  <c r="BT962" i="10" s="1"/>
  <c r="AZ962" i="10"/>
  <c r="BW962" i="10" s="1"/>
  <c r="J962" i="10"/>
  <c r="U962" i="10"/>
  <c r="AE962" i="10"/>
  <c r="AP962" i="10"/>
  <c r="BA962" i="10"/>
  <c r="V962" i="10"/>
  <c r="AG962" i="10"/>
  <c r="AR962" i="10"/>
  <c r="BB962" i="10"/>
  <c r="M962" i="10"/>
  <c r="BL962" i="10" s="1"/>
  <c r="W962" i="10"/>
  <c r="AH962" i="10"/>
  <c r="BR962" i="10" s="1"/>
  <c r="AS962" i="10"/>
  <c r="BU962" i="10" s="1"/>
  <c r="BC962" i="10"/>
  <c r="BX962" i="10" s="1"/>
  <c r="N962" i="10"/>
  <c r="Y962" i="10"/>
  <c r="AJ962" i="10"/>
  <c r="AT962" i="10"/>
  <c r="BE962" i="10"/>
  <c r="H991" i="10"/>
  <c r="J991" i="10"/>
  <c r="T991" i="10"/>
  <c r="BN991" i="10" s="1"/>
  <c r="AD991" i="10"/>
  <c r="AP991" i="10"/>
  <c r="AZ991" i="10"/>
  <c r="K991" i="10"/>
  <c r="U991" i="10"/>
  <c r="AE991" i="10"/>
  <c r="AQ991" i="10"/>
  <c r="BA991" i="10"/>
  <c r="V991" i="10"/>
  <c r="AH991" i="10"/>
  <c r="BR991" i="10" s="1"/>
  <c r="AR991" i="10"/>
  <c r="BB991" i="10"/>
  <c r="M991" i="10"/>
  <c r="BL991" i="10" s="1"/>
  <c r="W991" i="10"/>
  <c r="AI991" i="10"/>
  <c r="AS991" i="10"/>
  <c r="BU991" i="10" s="1"/>
  <c r="BC991" i="10"/>
  <c r="BX991" i="10" s="1"/>
  <c r="H973" i="10"/>
  <c r="K973" i="10"/>
  <c r="AC973" i="10"/>
  <c r="AU973" i="10"/>
  <c r="V973" i="10"/>
  <c r="AM973" i="10"/>
  <c r="BF973" i="10"/>
  <c r="AA973" i="10"/>
  <c r="BP973" i="10" s="1"/>
  <c r="AX973" i="10"/>
  <c r="G973" i="10"/>
  <c r="AE973" i="10"/>
  <c r="BA973" i="10"/>
  <c r="J973" i="10"/>
  <c r="AF973" i="10"/>
  <c r="BB973" i="10"/>
  <c r="O973" i="10"/>
  <c r="AK973" i="10"/>
  <c r="BG973" i="10"/>
  <c r="P973" i="10"/>
  <c r="AL973" i="10"/>
  <c r="BI973" i="10"/>
  <c r="R973" i="10"/>
  <c r="AP973" i="10"/>
  <c r="U973" i="10"/>
  <c r="AQ973" i="10"/>
  <c r="BF1020" i="10"/>
  <c r="Z1020" i="10"/>
  <c r="BA1018" i="10"/>
  <c r="AR1018" i="10"/>
  <c r="AH1018" i="10"/>
  <c r="BR1018" i="10" s="1"/>
  <c r="Y1018" i="10"/>
  <c r="P1018" i="10"/>
  <c r="G1018" i="10"/>
  <c r="BG1017" i="10"/>
  <c r="BY1017" i="10" s="1"/>
  <c r="AT1017" i="10"/>
  <c r="AH1017" i="10"/>
  <c r="BR1017" i="10" s="1"/>
  <c r="U1017" i="10"/>
  <c r="J1017" i="10"/>
  <c r="BI1016" i="10"/>
  <c r="BA1016" i="10"/>
  <c r="AS1016" i="10"/>
  <c r="BU1016" i="10" s="1"/>
  <c r="AK1016" i="10"/>
  <c r="AC1016" i="10"/>
  <c r="U1016" i="10"/>
  <c r="L1016" i="10"/>
  <c r="AZ1012" i="10"/>
  <c r="BW1012" i="10" s="1"/>
  <c r="AO1012" i="10"/>
  <c r="BT1012" i="10" s="1"/>
  <c r="AD1012" i="10"/>
  <c r="T1012" i="10"/>
  <c r="BN1012" i="10" s="1"/>
  <c r="I1012" i="10"/>
  <c r="BF1010" i="10"/>
  <c r="Z1010" i="10"/>
  <c r="BA1006" i="10"/>
  <c r="AN1006" i="10"/>
  <c r="X1006" i="10"/>
  <c r="H1006" i="10"/>
  <c r="AS1004" i="10"/>
  <c r="U1004" i="10"/>
  <c r="BG1003" i="10"/>
  <c r="BB1000" i="10"/>
  <c r="AP1000" i="10"/>
  <c r="AF1000" i="10"/>
  <c r="V1000" i="10"/>
  <c r="I1000" i="10"/>
  <c r="AT999" i="10"/>
  <c r="BC996" i="10"/>
  <c r="BX996" i="10" s="1"/>
  <c r="AK996" i="10"/>
  <c r="G996" i="10"/>
  <c r="AV992" i="10"/>
  <c r="BV992" i="10" s="1"/>
  <c r="U992" i="10"/>
  <c r="BI991" i="10"/>
  <c r="AM991" i="10"/>
  <c r="AC937" i="10"/>
  <c r="M937" i="10"/>
  <c r="BL937" i="10" s="1"/>
  <c r="AH937" i="10"/>
  <c r="BR937" i="10" s="1"/>
  <c r="AT937" i="10"/>
  <c r="BB937" i="10"/>
  <c r="W857" i="10"/>
  <c r="AW857" i="10"/>
  <c r="O857" i="10"/>
  <c r="X857" i="10"/>
  <c r="U857" i="10"/>
  <c r="AM857" i="10"/>
  <c r="AU857" i="10"/>
  <c r="BA1020" i="10"/>
  <c r="U1020" i="10"/>
  <c r="BI1018" i="10"/>
  <c r="AZ1018" i="10"/>
  <c r="AP1018" i="10"/>
  <c r="AG1018" i="10"/>
  <c r="X1018" i="10"/>
  <c r="O1018" i="10"/>
  <c r="BF1017" i="10"/>
  <c r="AR1017" i="10"/>
  <c r="AE1017" i="10"/>
  <c r="T1017" i="10"/>
  <c r="BN1017" i="10" s="1"/>
  <c r="G1017" i="10"/>
  <c r="BH1016" i="10"/>
  <c r="AZ1016" i="10"/>
  <c r="BW1016" i="10" s="1"/>
  <c r="AR1016" i="10"/>
  <c r="AJ1016" i="10"/>
  <c r="AB1016" i="10"/>
  <c r="T1016" i="10"/>
  <c r="BN1016" i="10" s="1"/>
  <c r="BB1014" i="10"/>
  <c r="AP1014" i="10"/>
  <c r="AC1014" i="10"/>
  <c r="P1014" i="10"/>
  <c r="BI1012" i="10"/>
  <c r="AY1012" i="10"/>
  <c r="AM1012" i="10"/>
  <c r="AC1012" i="10"/>
  <c r="S1012" i="10"/>
  <c r="G1012" i="10"/>
  <c r="BA1010" i="10"/>
  <c r="U1010" i="10"/>
  <c r="AY1009" i="10"/>
  <c r="AL1009" i="10"/>
  <c r="AA1009" i="10"/>
  <c r="BP1009" i="10" s="1"/>
  <c r="N1009" i="10"/>
  <c r="AY1007" i="10"/>
  <c r="AH1007" i="10"/>
  <c r="BR1007" i="10" s="1"/>
  <c r="O1007" i="10"/>
  <c r="AY1006" i="10"/>
  <c r="AK1006" i="10"/>
  <c r="U1006" i="10"/>
  <c r="AK1005" i="10"/>
  <c r="AQ1004" i="10"/>
  <c r="AU1003" i="10"/>
  <c r="BA1000" i="10"/>
  <c r="AO1000" i="10"/>
  <c r="BT1000" i="10" s="1"/>
  <c r="AE1000" i="10"/>
  <c r="BB996" i="10"/>
  <c r="H994" i="10"/>
  <c r="Q994" i="10"/>
  <c r="Z994" i="10"/>
  <c r="BO994" i="10" s="1"/>
  <c r="AI994" i="10"/>
  <c r="AQ994" i="10"/>
  <c r="AY994" i="10"/>
  <c r="BG994" i="10"/>
  <c r="I994" i="10"/>
  <c r="R994" i="10"/>
  <c r="AA994" i="10"/>
  <c r="BP994" i="10" s="1"/>
  <c r="AJ994" i="10"/>
  <c r="AR994" i="10"/>
  <c r="AZ994" i="10"/>
  <c r="BW994" i="10" s="1"/>
  <c r="BH994" i="10"/>
  <c r="J994" i="10"/>
  <c r="AC994" i="10"/>
  <c r="AK994" i="10"/>
  <c r="AS994" i="10"/>
  <c r="BU994" i="10" s="1"/>
  <c r="BA994" i="10"/>
  <c r="BI994" i="10"/>
  <c r="K994" i="10"/>
  <c r="U994" i="10"/>
  <c r="AD994" i="10"/>
  <c r="AL994" i="10"/>
  <c r="BS994" i="10" s="1"/>
  <c r="AT994" i="10"/>
  <c r="BB994" i="10"/>
  <c r="H993" i="10"/>
  <c r="J993" i="10"/>
  <c r="T993" i="10"/>
  <c r="BN993" i="10" s="1"/>
  <c r="AD993" i="10"/>
  <c r="AP993" i="10"/>
  <c r="AZ993" i="10"/>
  <c r="K993" i="10"/>
  <c r="U993" i="10"/>
  <c r="AE993" i="10"/>
  <c r="AQ993" i="10"/>
  <c r="BA993" i="10"/>
  <c r="V993" i="10"/>
  <c r="AH993" i="10"/>
  <c r="BR993" i="10" s="1"/>
  <c r="AR993" i="10"/>
  <c r="BB993" i="10"/>
  <c r="M993" i="10"/>
  <c r="BL993" i="10" s="1"/>
  <c r="W993" i="10"/>
  <c r="AI993" i="10"/>
  <c r="AS993" i="10"/>
  <c r="BU993" i="10" s="1"/>
  <c r="BC993" i="10"/>
  <c r="BX993" i="10" s="1"/>
  <c r="AS992" i="10"/>
  <c r="BH991" i="10"/>
  <c r="AL991" i="10"/>
  <c r="R991" i="10"/>
  <c r="BF990" i="10"/>
  <c r="AP990" i="10"/>
  <c r="H989" i="10"/>
  <c r="O989" i="10"/>
  <c r="AA989" i="10"/>
  <c r="BP989" i="10" s="1"/>
  <c r="AK989" i="10"/>
  <c r="AU989" i="10"/>
  <c r="AT987" i="10"/>
  <c r="M902" i="10"/>
  <c r="BL902" i="10" s="1"/>
  <c r="AJ902" i="10"/>
  <c r="AS902" i="10"/>
  <c r="U894" i="10"/>
  <c r="AZ894" i="10"/>
  <c r="AA894" i="10"/>
  <c r="BP894" i="10" s="1"/>
  <c r="T894" i="10"/>
  <c r="BN894" i="10" s="1"/>
  <c r="AO894" i="10"/>
  <c r="BT894" i="10" s="1"/>
  <c r="AR894" i="10"/>
  <c r="J817" i="10"/>
  <c r="U817" i="10"/>
  <c r="AK817" i="10"/>
  <c r="BA817" i="10"/>
  <c r="I817" i="10"/>
  <c r="Y817" i="10"/>
  <c r="AO817" i="10"/>
  <c r="BT817" i="10" s="1"/>
  <c r="BE817" i="10"/>
  <c r="O817" i="10"/>
  <c r="AE817" i="10"/>
  <c r="AU817" i="10"/>
  <c r="AC817" i="10"/>
  <c r="BC817" i="10"/>
  <c r="BX817" i="10" s="1"/>
  <c r="G817" i="10"/>
  <c r="AF817" i="10"/>
  <c r="BD817" i="10"/>
  <c r="H817" i="10"/>
  <c r="AG817" i="10"/>
  <c r="BI817" i="10"/>
  <c r="M817" i="10"/>
  <c r="BL817" i="10" s="1"/>
  <c r="AM817" i="10"/>
  <c r="P817" i="10"/>
  <c r="AN817" i="10"/>
  <c r="Q817" i="10"/>
  <c r="AS817" i="10"/>
  <c r="W817" i="10"/>
  <c r="AV817" i="10"/>
  <c r="BV817" i="10" s="1"/>
  <c r="AX1020" i="10"/>
  <c r="R1020" i="10"/>
  <c r="AX1010" i="10"/>
  <c r="R1010" i="10"/>
  <c r="AL1004" i="10"/>
  <c r="N1004" i="10"/>
  <c r="AK1003" i="10"/>
  <c r="G1000" i="10"/>
  <c r="J1000" i="10"/>
  <c r="K1000" i="10"/>
  <c r="AA1000" i="10"/>
  <c r="BP1000" i="10" s="1"/>
  <c r="AI1000" i="10"/>
  <c r="AQ1000" i="10"/>
  <c r="AY1000" i="10"/>
  <c r="BG1000" i="10"/>
  <c r="BY1000" i="10" s="1"/>
  <c r="T1000" i="10"/>
  <c r="BN1000" i="10" s="1"/>
  <c r="AB1000" i="10"/>
  <c r="AJ1000" i="10"/>
  <c r="AR1000" i="10"/>
  <c r="AZ1000" i="10"/>
  <c r="BH1000" i="10"/>
  <c r="H999" i="10"/>
  <c r="N999" i="10"/>
  <c r="AJ999" i="10"/>
  <c r="BF999" i="10"/>
  <c r="O999" i="10"/>
  <c r="AK999" i="10"/>
  <c r="BG999" i="10"/>
  <c r="V999" i="10"/>
  <c r="AR999" i="10"/>
  <c r="I996" i="10"/>
  <c r="N996" i="10"/>
  <c r="AD996" i="10"/>
  <c r="AT996" i="10"/>
  <c r="BF996" i="10"/>
  <c r="O996" i="10"/>
  <c r="AE996" i="10"/>
  <c r="AU996" i="10"/>
  <c r="BI996" i="10"/>
  <c r="P996" i="10"/>
  <c r="AF996" i="10"/>
  <c r="AV996" i="10"/>
  <c r="BV996" i="10" s="1"/>
  <c r="AQ992" i="10"/>
  <c r="R992" i="10"/>
  <c r="BG991" i="10"/>
  <c r="BY991" i="10" s="1"/>
  <c r="AK991" i="10"/>
  <c r="O991" i="10"/>
  <c r="N988" i="10"/>
  <c r="AT988" i="10"/>
  <c r="U988" i="10"/>
  <c r="BA988" i="10"/>
  <c r="V988" i="10"/>
  <c r="BB988" i="10"/>
  <c r="AC988" i="10"/>
  <c r="BI988" i="10"/>
  <c r="G959" i="10"/>
  <c r="O959" i="10"/>
  <c r="AX959" i="10"/>
  <c r="AM959" i="10"/>
  <c r="BF959" i="10"/>
  <c r="AT959" i="10"/>
  <c r="M959" i="10"/>
  <c r="BL959" i="10" s="1"/>
  <c r="BA959" i="10"/>
  <c r="N959" i="10"/>
  <c r="BB959" i="10"/>
  <c r="U959" i="10"/>
  <c r="BC959" i="10"/>
  <c r="BX959" i="10" s="1"/>
  <c r="AC959" i="10"/>
  <c r="BD959" i="10"/>
  <c r="AD959" i="10"/>
  <c r="AE959" i="10"/>
  <c r="AC935" i="10"/>
  <c r="BF935" i="10"/>
  <c r="Z935" i="10"/>
  <c r="AK935" i="10"/>
  <c r="AS935" i="10"/>
  <c r="AT935" i="10"/>
  <c r="AS1020" i="10"/>
  <c r="M1020" i="10"/>
  <c r="BL1020" i="10" s="1"/>
  <c r="AW1018" i="10"/>
  <c r="AN1018" i="10"/>
  <c r="AE1018" i="10"/>
  <c r="V1018" i="10"/>
  <c r="M1018" i="10"/>
  <c r="BL1018" i="10" s="1"/>
  <c r="AS1010" i="10"/>
  <c r="M1010" i="10"/>
  <c r="BL1010" i="10" s="1"/>
  <c r="BI1004" i="10"/>
  <c r="AK1004" i="10"/>
  <c r="M1004" i="10"/>
  <c r="BL1004" i="10" s="1"/>
  <c r="AA1003" i="10"/>
  <c r="BP1003" i="10" s="1"/>
  <c r="BH992" i="10"/>
  <c r="AI992" i="10"/>
  <c r="BF991" i="10"/>
  <c r="AJ991" i="10"/>
  <c r="N991" i="10"/>
  <c r="H981" i="10"/>
  <c r="O981" i="10"/>
  <c r="AA981" i="10"/>
  <c r="BP981" i="10" s="1"/>
  <c r="AK981" i="10"/>
  <c r="AU981" i="10"/>
  <c r="BG981" i="10"/>
  <c r="AV973" i="10"/>
  <c r="BV973" i="10" s="1"/>
  <c r="P969" i="10"/>
  <c r="Z969" i="10"/>
  <c r="AU969" i="10"/>
  <c r="R969" i="10"/>
  <c r="AM969" i="10"/>
  <c r="BI969" i="10"/>
  <c r="AN969" i="10"/>
  <c r="O969" i="10"/>
  <c r="AT969" i="10"/>
  <c r="AX969" i="10"/>
  <c r="X969" i="10"/>
  <c r="AY969" i="10"/>
  <c r="AC969" i="10"/>
  <c r="BD969" i="10"/>
  <c r="AD969" i="10"/>
  <c r="BF969" i="10"/>
  <c r="AI969" i="10"/>
  <c r="V943" i="10"/>
  <c r="BI943" i="10"/>
  <c r="AS943" i="10"/>
  <c r="R943" i="10"/>
  <c r="U943" i="10"/>
  <c r="AH943" i="10"/>
  <c r="BR943" i="10" s="1"/>
  <c r="AK943" i="10"/>
  <c r="AX943" i="10"/>
  <c r="BA943" i="10"/>
  <c r="U889" i="10"/>
  <c r="P889" i="10"/>
  <c r="AV889" i="10"/>
  <c r="BV889" i="10" s="1"/>
  <c r="W889" i="10"/>
  <c r="X889" i="10"/>
  <c r="Y889" i="10"/>
  <c r="AN889" i="10"/>
  <c r="AW889" i="10"/>
  <c r="BC889" i="10"/>
  <c r="BX889" i="10" s="1"/>
  <c r="K992" i="10"/>
  <c r="J992" i="10"/>
  <c r="Y992" i="10"/>
  <c r="AK992" i="10"/>
  <c r="AX992" i="10"/>
  <c r="BI992" i="10"/>
  <c r="M992" i="10"/>
  <c r="BL992" i="10" s="1"/>
  <c r="Z992" i="10"/>
  <c r="AN992" i="10"/>
  <c r="AY992" i="10"/>
  <c r="P992" i="10"/>
  <c r="AA992" i="10"/>
  <c r="BP992" i="10" s="1"/>
  <c r="AO992" i="10"/>
  <c r="BT992" i="10" s="1"/>
  <c r="BA992" i="10"/>
  <c r="Q992" i="10"/>
  <c r="AC992" i="10"/>
  <c r="AP992" i="10"/>
  <c r="BD992" i="10"/>
  <c r="AP1020" i="10"/>
  <c r="J1020" i="10"/>
  <c r="BE1018" i="10"/>
  <c r="AV1018" i="10"/>
  <c r="BV1018" i="10" s="1"/>
  <c r="AM1018" i="10"/>
  <c r="AD1018" i="10"/>
  <c r="U1018" i="10"/>
  <c r="L1018" i="10"/>
  <c r="AZ1017" i="10"/>
  <c r="BW1017" i="10" s="1"/>
  <c r="AM1017" i="10"/>
  <c r="AB1017" i="10"/>
  <c r="O1017" i="10"/>
  <c r="BE1016" i="10"/>
  <c r="AW1016" i="10"/>
  <c r="AO1016" i="10"/>
  <c r="BT1016" i="10" s="1"/>
  <c r="AG1016" i="10"/>
  <c r="Y1016" i="10"/>
  <c r="Q1016" i="10"/>
  <c r="BB1015" i="10"/>
  <c r="AR1015" i="10"/>
  <c r="AH1015" i="10"/>
  <c r="BR1015" i="10" s="1"/>
  <c r="V1015" i="10"/>
  <c r="L1015" i="10"/>
  <c r="AX1014" i="10"/>
  <c r="AK1014" i="10"/>
  <c r="X1014" i="10"/>
  <c r="K1014" i="10"/>
  <c r="BH1013" i="10"/>
  <c r="AQ1013" i="10"/>
  <c r="Z1013" i="10"/>
  <c r="BE1012" i="10"/>
  <c r="AT1012" i="10"/>
  <c r="AJ1012" i="10"/>
  <c r="Y1012" i="10"/>
  <c r="N1012" i="10"/>
  <c r="AP1010" i="10"/>
  <c r="J1010" i="10"/>
  <c r="BG1009" i="10"/>
  <c r="BY1009" i="10" s="1"/>
  <c r="AT1009" i="10"/>
  <c r="AH1009" i="10"/>
  <c r="BR1009" i="10" s="1"/>
  <c r="U1009" i="10"/>
  <c r="J1009" i="10"/>
  <c r="BK1009" i="10" s="1"/>
  <c r="BI1007" i="10"/>
  <c r="AR1007" i="10"/>
  <c r="AA1007" i="10"/>
  <c r="BP1007" i="10" s="1"/>
  <c r="K1007" i="10"/>
  <c r="BG1006" i="10"/>
  <c r="BY1006" i="10" s="1"/>
  <c r="AT1006" i="10"/>
  <c r="AF1006" i="10"/>
  <c r="P1006" i="10"/>
  <c r="V1005" i="10"/>
  <c r="BG1004" i="10"/>
  <c r="BY1004" i="10" s="1"/>
  <c r="AI1004" i="10"/>
  <c r="K1004" i="10"/>
  <c r="O1003" i="10"/>
  <c r="BF1000" i="10"/>
  <c r="AV1000" i="10"/>
  <c r="BV1000" i="10" s="1"/>
  <c r="AL1000" i="10"/>
  <c r="BS1000" i="10" s="1"/>
  <c r="Z1000" i="10"/>
  <c r="P1000" i="10"/>
  <c r="AA999" i="10"/>
  <c r="BP999" i="10" s="1"/>
  <c r="H997" i="10"/>
  <c r="R997" i="10"/>
  <c r="BH997" i="10"/>
  <c r="AA997" i="10"/>
  <c r="BP997" i="10" s="1"/>
  <c r="AB997" i="10"/>
  <c r="AS996" i="10"/>
  <c r="V996" i="10"/>
  <c r="BG992" i="10"/>
  <c r="BY992" i="10" s="1"/>
  <c r="AH992" i="10"/>
  <c r="BR992" i="10" s="1"/>
  <c r="H992" i="10"/>
  <c r="AY991" i="10"/>
  <c r="AC991" i="10"/>
  <c r="G991" i="10"/>
  <c r="AS988" i="10"/>
  <c r="Z973" i="10"/>
  <c r="G881" i="10"/>
  <c r="AN881" i="10"/>
  <c r="W881" i="10"/>
  <c r="Q881" i="10"/>
  <c r="X881" i="10"/>
  <c r="AE881" i="10"/>
  <c r="AV881" i="10"/>
  <c r="BV881" i="10" s="1"/>
  <c r="AW881" i="10"/>
  <c r="BA881" i="10"/>
  <c r="AK1020" i="10"/>
  <c r="BD1018" i="10"/>
  <c r="AU1018" i="10"/>
  <c r="AL1018" i="10"/>
  <c r="AC1018" i="10"/>
  <c r="T1018" i="10"/>
  <c r="BN1018" i="10" s="1"/>
  <c r="J1018" i="10"/>
  <c r="AY1017" i="10"/>
  <c r="AL1017" i="10"/>
  <c r="AA1017" i="10"/>
  <c r="BP1017" i="10" s="1"/>
  <c r="N1017" i="10"/>
  <c r="BD1016" i="10"/>
  <c r="AV1016" i="10"/>
  <c r="BV1016" i="10" s="1"/>
  <c r="AN1016" i="10"/>
  <c r="AF1016" i="10"/>
  <c r="X1016" i="10"/>
  <c r="P1016" i="10"/>
  <c r="K1015" i="10"/>
  <c r="BI1014" i="10"/>
  <c r="AV1014" i="10"/>
  <c r="BV1014" i="10" s="1"/>
  <c r="AI1014" i="10"/>
  <c r="V1014" i="10"/>
  <c r="J1014" i="10"/>
  <c r="BC1012" i="10"/>
  <c r="BX1012" i="10" s="1"/>
  <c r="AS1012" i="10"/>
  <c r="BU1012" i="10" s="1"/>
  <c r="AI1012" i="10"/>
  <c r="W1012" i="10"/>
  <c r="M1012" i="10"/>
  <c r="BL1012" i="10" s="1"/>
  <c r="AK1010" i="10"/>
  <c r="BF1009" i="10"/>
  <c r="AR1009" i="10"/>
  <c r="AE1009" i="10"/>
  <c r="T1009" i="10"/>
  <c r="BN1009" i="10" s="1"/>
  <c r="G1009" i="10"/>
  <c r="AC1008" i="10"/>
  <c r="BG1007" i="10"/>
  <c r="BY1007" i="10" s="1"/>
  <c r="AQ1007" i="10"/>
  <c r="Z1007" i="10"/>
  <c r="G1007" i="10"/>
  <c r="BF1006" i="10"/>
  <c r="AS1006" i="10"/>
  <c r="AC1006" i="10"/>
  <c r="M1006" i="10"/>
  <c r="BL1006" i="10" s="1"/>
  <c r="BG1005" i="10"/>
  <c r="O1005" i="10"/>
  <c r="BB1004" i="10"/>
  <c r="AD1004" i="10"/>
  <c r="BE1000" i="10"/>
  <c r="AU1000" i="10"/>
  <c r="AK1000" i="10"/>
  <c r="Y1000" i="10"/>
  <c r="O1000" i="10"/>
  <c r="BC999" i="10"/>
  <c r="BX999" i="10" s="1"/>
  <c r="Z999" i="10"/>
  <c r="AN996" i="10"/>
  <c r="U996" i="10"/>
  <c r="BF992" i="10"/>
  <c r="AG992" i="10"/>
  <c r="AX991" i="10"/>
  <c r="AB991" i="10"/>
  <c r="N990" i="10"/>
  <c r="G990" i="10"/>
  <c r="T990" i="10"/>
  <c r="BN990" i="10" s="1"/>
  <c r="AH990" i="10"/>
  <c r="BR990" i="10" s="1"/>
  <c r="AR990" i="10"/>
  <c r="AZ990" i="10"/>
  <c r="BH990" i="10"/>
  <c r="J990" i="10"/>
  <c r="U990" i="10"/>
  <c r="AI990" i="10"/>
  <c r="AS990" i="10"/>
  <c r="BA990" i="10"/>
  <c r="BI990" i="10"/>
  <c r="K990" i="10"/>
  <c r="W990" i="10"/>
  <c r="AJ990" i="10"/>
  <c r="AT990" i="10"/>
  <c r="BB990" i="10"/>
  <c r="Z990" i="10"/>
  <c r="AK990" i="10"/>
  <c r="AU990" i="10"/>
  <c r="BC990" i="10"/>
  <c r="BX990" i="10" s="1"/>
  <c r="AL988" i="10"/>
  <c r="H987" i="10"/>
  <c r="J987" i="10"/>
  <c r="T987" i="10"/>
  <c r="BN987" i="10" s="1"/>
  <c r="AD987" i="10"/>
  <c r="AP987" i="10"/>
  <c r="AZ987" i="10"/>
  <c r="K987" i="10"/>
  <c r="U987" i="10"/>
  <c r="AE987" i="10"/>
  <c r="AQ987" i="10"/>
  <c r="BA987" i="10"/>
  <c r="V987" i="10"/>
  <c r="AH987" i="10"/>
  <c r="BR987" i="10" s="1"/>
  <c r="AR987" i="10"/>
  <c r="BB987" i="10"/>
  <c r="M987" i="10"/>
  <c r="BL987" i="10" s="1"/>
  <c r="W987" i="10"/>
  <c r="AI987" i="10"/>
  <c r="AS987" i="10"/>
  <c r="BU987" i="10" s="1"/>
  <c r="BC987" i="10"/>
  <c r="BX987" i="10" s="1"/>
  <c r="R987" i="10"/>
  <c r="AB987" i="10"/>
  <c r="AL987" i="10"/>
  <c r="AX987" i="10"/>
  <c r="BH987" i="10"/>
  <c r="H985" i="10"/>
  <c r="M985" i="10"/>
  <c r="BL985" i="10" s="1"/>
  <c r="W985" i="10"/>
  <c r="AI985" i="10"/>
  <c r="AS985" i="10"/>
  <c r="BC985" i="10"/>
  <c r="BX985" i="10" s="1"/>
  <c r="K985" i="10"/>
  <c r="V985" i="10"/>
  <c r="AJ985" i="10"/>
  <c r="AU985" i="10"/>
  <c r="BH985" i="10"/>
  <c r="Z985" i="10"/>
  <c r="AK985" i="10"/>
  <c r="AX985" i="10"/>
  <c r="BI985" i="10"/>
  <c r="N985" i="10"/>
  <c r="AA985" i="10"/>
  <c r="BP985" i="10" s="1"/>
  <c r="AL985" i="10"/>
  <c r="AY985" i="10"/>
  <c r="O985" i="10"/>
  <c r="AB985" i="10"/>
  <c r="AM985" i="10"/>
  <c r="AZ985" i="10"/>
  <c r="BW985" i="10" s="1"/>
  <c r="G985" i="10"/>
  <c r="T985" i="10"/>
  <c r="BN985" i="10" s="1"/>
  <c r="AE985" i="10"/>
  <c r="AR985" i="10"/>
  <c r="BF985" i="10"/>
  <c r="AC939" i="10"/>
  <c r="AS939" i="10"/>
  <c r="N939" i="10"/>
  <c r="V939" i="10"/>
  <c r="Z939" i="10"/>
  <c r="AK939" i="10"/>
  <c r="AT939" i="10"/>
  <c r="BF939" i="10"/>
  <c r="U900" i="10"/>
  <c r="AY900" i="10"/>
  <c r="Y900" i="10"/>
  <c r="AA900" i="10"/>
  <c r="BP900" i="10" s="1"/>
  <c r="AB900" i="10"/>
  <c r="AQ900" i="10"/>
  <c r="AZ900" i="10"/>
  <c r="BE900" i="10"/>
  <c r="BA984" i="10"/>
  <c r="AR984" i="10"/>
  <c r="AH984" i="10"/>
  <c r="BR984" i="10" s="1"/>
  <c r="Y984" i="10"/>
  <c r="P984" i="10"/>
  <c r="G982" i="10"/>
  <c r="O982" i="10"/>
  <c r="W982" i="10"/>
  <c r="AE982" i="10"/>
  <c r="BQ982" i="10" s="1"/>
  <c r="AM982" i="10"/>
  <c r="AU982" i="10"/>
  <c r="BC982" i="10"/>
  <c r="BX982" i="10" s="1"/>
  <c r="AZ979" i="10"/>
  <c r="AK979" i="10"/>
  <c r="V979" i="10"/>
  <c r="BC976" i="10"/>
  <c r="BX976" i="10" s="1"/>
  <c r="AI976" i="10"/>
  <c r="H974" i="10"/>
  <c r="AG974" i="10"/>
  <c r="V974" i="10"/>
  <c r="BG974" i="10"/>
  <c r="BF965" i="10"/>
  <c r="AF965" i="10"/>
  <c r="I958" i="10"/>
  <c r="Q958" i="10"/>
  <c r="Y958" i="10"/>
  <c r="AG958" i="10"/>
  <c r="AO958" i="10"/>
  <c r="BT958" i="10" s="1"/>
  <c r="AW958" i="10"/>
  <c r="BE958" i="10"/>
  <c r="N958" i="10"/>
  <c r="V958" i="10"/>
  <c r="AD958" i="10"/>
  <c r="AL958" i="10"/>
  <c r="AT958" i="10"/>
  <c r="BB958" i="10"/>
  <c r="BA952" i="10"/>
  <c r="AQ952" i="10"/>
  <c r="AF952" i="10"/>
  <c r="U952" i="10"/>
  <c r="K952" i="10"/>
  <c r="BA951" i="10"/>
  <c r="BC945" i="10"/>
  <c r="BX945" i="10" s="1"/>
  <c r="N942" i="10"/>
  <c r="V942" i="10"/>
  <c r="AD942" i="10"/>
  <c r="AL942" i="10"/>
  <c r="AT942" i="10"/>
  <c r="BB942" i="10"/>
  <c r="K942" i="10"/>
  <c r="AA942" i="10"/>
  <c r="BP942" i="10" s="1"/>
  <c r="AI942" i="10"/>
  <c r="AQ942" i="10"/>
  <c r="AY942" i="10"/>
  <c r="BG942" i="10"/>
  <c r="G938" i="10"/>
  <c r="O938" i="10"/>
  <c r="W938" i="10"/>
  <c r="AE938" i="10"/>
  <c r="AM938" i="10"/>
  <c r="AU938" i="10"/>
  <c r="BC938" i="10"/>
  <c r="BX938" i="10" s="1"/>
  <c r="T938" i="10"/>
  <c r="BN938" i="10" s="1"/>
  <c r="AB938" i="10"/>
  <c r="AJ938" i="10"/>
  <c r="AR938" i="10"/>
  <c r="AZ938" i="10"/>
  <c r="BH938" i="10"/>
  <c r="BU936" i="10"/>
  <c r="N936" i="10"/>
  <c r="V936" i="10"/>
  <c r="AD936" i="10"/>
  <c r="AL936" i="10"/>
  <c r="AT936" i="10"/>
  <c r="BB936" i="10"/>
  <c r="K936" i="10"/>
  <c r="AA936" i="10"/>
  <c r="BP936" i="10" s="1"/>
  <c r="AI936" i="10"/>
  <c r="AQ936" i="10"/>
  <c r="AY936" i="10"/>
  <c r="BG936" i="10"/>
  <c r="BO928" i="10"/>
  <c r="I928" i="10"/>
  <c r="Q928" i="10"/>
  <c r="Y928" i="10"/>
  <c r="AG928" i="10"/>
  <c r="AO928" i="10"/>
  <c r="BT928" i="10" s="1"/>
  <c r="AW928" i="10"/>
  <c r="BE928" i="10"/>
  <c r="N928" i="10"/>
  <c r="V928" i="10"/>
  <c r="AD928" i="10"/>
  <c r="AL928" i="10"/>
  <c r="AT928" i="10"/>
  <c r="BB928" i="10"/>
  <c r="R927" i="10"/>
  <c r="P924" i="10"/>
  <c r="AB924" i="10"/>
  <c r="AT924" i="10"/>
  <c r="BD924" i="10"/>
  <c r="O924" i="10"/>
  <c r="AQ924" i="10"/>
  <c r="BA924" i="10"/>
  <c r="H918" i="10"/>
  <c r="BH911" i="10"/>
  <c r="AG911" i="10"/>
  <c r="H911" i="10"/>
  <c r="AO909" i="10"/>
  <c r="BT909" i="10" s="1"/>
  <c r="AQ901" i="10"/>
  <c r="T901" i="10"/>
  <c r="BN901" i="10" s="1"/>
  <c r="Y897" i="10"/>
  <c r="U893" i="10"/>
  <c r="I893" i="10"/>
  <c r="AM893" i="10"/>
  <c r="Y893" i="10"/>
  <c r="BC893" i="10"/>
  <c r="BX893" i="10" s="1"/>
  <c r="U888" i="10"/>
  <c r="Y888" i="10"/>
  <c r="AY888" i="10"/>
  <c r="AO888" i="10"/>
  <c r="BT888" i="10" s="1"/>
  <c r="AV877" i="10"/>
  <c r="BV877" i="10" s="1"/>
  <c r="AE873" i="10"/>
  <c r="AU873" i="10"/>
  <c r="H861" i="10"/>
  <c r="P859" i="10"/>
  <c r="AA850" i="10"/>
  <c r="BP850" i="10" s="1"/>
  <c r="Y850" i="10"/>
  <c r="BA850" i="10"/>
  <c r="Q849" i="10"/>
  <c r="X837" i="10"/>
  <c r="W835" i="10"/>
  <c r="AY830" i="10"/>
  <c r="AF827" i="10"/>
  <c r="K964" i="10"/>
  <c r="AK964" i="10"/>
  <c r="AB964" i="10"/>
  <c r="BE964" i="10"/>
  <c r="G957" i="10"/>
  <c r="AM957" i="10"/>
  <c r="BD957" i="10"/>
  <c r="AC957" i="10"/>
  <c r="BA957" i="10"/>
  <c r="AZ952" i="10"/>
  <c r="BW952" i="10" s="1"/>
  <c r="AO952" i="10"/>
  <c r="BT952" i="10" s="1"/>
  <c r="AD952" i="10"/>
  <c r="R951" i="10"/>
  <c r="AL951" i="10"/>
  <c r="BB951" i="10"/>
  <c r="N951" i="10"/>
  <c r="AD951" i="10"/>
  <c r="AT951" i="10"/>
  <c r="M923" i="10"/>
  <c r="BL923" i="10" s="1"/>
  <c r="BB923" i="10"/>
  <c r="AL923" i="10"/>
  <c r="AC921" i="10"/>
  <c r="M921" i="10"/>
  <c r="BL921" i="10" s="1"/>
  <c r="AU906" i="10"/>
  <c r="M906" i="10"/>
  <c r="BL906" i="10" s="1"/>
  <c r="U887" i="10"/>
  <c r="P887" i="10"/>
  <c r="AN887" i="10"/>
  <c r="G887" i="10"/>
  <c r="AF887" i="10"/>
  <c r="BD887" i="10"/>
  <c r="X879" i="10"/>
  <c r="P879" i="10"/>
  <c r="BD879" i="10"/>
  <c r="X875" i="10"/>
  <c r="BA875" i="10"/>
  <c r="AE875" i="10"/>
  <c r="AA858" i="10"/>
  <c r="BP858" i="10" s="1"/>
  <c r="BE858" i="10"/>
  <c r="Q858" i="10"/>
  <c r="AW845" i="10"/>
  <c r="AC844" i="10"/>
  <c r="BI844" i="10"/>
  <c r="W837" i="10"/>
  <c r="BA835" i="10"/>
  <c r="U835" i="10"/>
  <c r="X827" i="10"/>
  <c r="K822" i="10"/>
  <c r="BH822" i="10"/>
  <c r="AB822" i="10"/>
  <c r="AK822" i="10"/>
  <c r="J821" i="10"/>
  <c r="G821" i="10"/>
  <c r="Y821" i="10"/>
  <c r="AW821" i="10"/>
  <c r="M821" i="10"/>
  <c r="BL821" i="10" s="1"/>
  <c r="AK821" i="10"/>
  <c r="BD821" i="10"/>
  <c r="U821" i="10"/>
  <c r="AN821" i="10"/>
  <c r="BI821" i="10"/>
  <c r="J811" i="10"/>
  <c r="I811" i="10"/>
  <c r="Q811" i="10"/>
  <c r="AU811" i="10"/>
  <c r="BE811" i="10"/>
  <c r="O811" i="10"/>
  <c r="AE811" i="10"/>
  <c r="BQ811" i="10" s="1"/>
  <c r="K984" i="10"/>
  <c r="AA984" i="10"/>
  <c r="BP984" i="10" s="1"/>
  <c r="AI984" i="10"/>
  <c r="AQ984" i="10"/>
  <c r="AY984" i="10"/>
  <c r="BG984" i="10"/>
  <c r="BY984" i="10" s="1"/>
  <c r="H979" i="10"/>
  <c r="AC979" i="10"/>
  <c r="AM979" i="10"/>
  <c r="AY979" i="10"/>
  <c r="BI979" i="10"/>
  <c r="N979" i="10"/>
  <c r="Z979" i="10"/>
  <c r="AJ979" i="10"/>
  <c r="AT979" i="10"/>
  <c r="BF979" i="10"/>
  <c r="I976" i="10"/>
  <c r="AC976" i="10"/>
  <c r="AR976" i="10"/>
  <c r="BH976" i="10"/>
  <c r="Y976" i="10"/>
  <c r="AL976" i="10"/>
  <c r="BA976" i="10"/>
  <c r="H965" i="10"/>
  <c r="U965" i="10"/>
  <c r="AL965" i="10"/>
  <c r="BB965" i="10"/>
  <c r="O965" i="10"/>
  <c r="AE965" i="10"/>
  <c r="AV965" i="10"/>
  <c r="BV965" i="10" s="1"/>
  <c r="AJ964" i="10"/>
  <c r="G952" i="10"/>
  <c r="H952" i="10"/>
  <c r="R952" i="10"/>
  <c r="Z952" i="10"/>
  <c r="AH952" i="10"/>
  <c r="BR952" i="10" s="1"/>
  <c r="AP952" i="10"/>
  <c r="AX952" i="10"/>
  <c r="BF952" i="10"/>
  <c r="O952" i="10"/>
  <c r="W952" i="10"/>
  <c r="AE952" i="10"/>
  <c r="BQ952" i="10" s="1"/>
  <c r="AM952" i="10"/>
  <c r="AU952" i="10"/>
  <c r="BC952" i="10"/>
  <c r="BX952" i="10" s="1"/>
  <c r="V945" i="10"/>
  <c r="AH945" i="10"/>
  <c r="BR945" i="10" s="1"/>
  <c r="U945" i="10"/>
  <c r="BA945" i="10"/>
  <c r="AC933" i="10"/>
  <c r="AT933" i="10"/>
  <c r="AR928" i="10"/>
  <c r="AH928" i="10"/>
  <c r="BR928" i="10" s="1"/>
  <c r="W928" i="10"/>
  <c r="AT923" i="10"/>
  <c r="G922" i="10"/>
  <c r="O922" i="10"/>
  <c r="W922" i="10"/>
  <c r="AE922" i="10"/>
  <c r="AM922" i="10"/>
  <c r="AU922" i="10"/>
  <c r="BC922" i="10"/>
  <c r="BX922" i="10" s="1"/>
  <c r="T922" i="10"/>
  <c r="BN922" i="10" s="1"/>
  <c r="AB922" i="10"/>
  <c r="AJ922" i="10"/>
  <c r="AR922" i="10"/>
  <c r="AZ922" i="10"/>
  <c r="BH922" i="10"/>
  <c r="I913" i="10"/>
  <c r="AA913" i="10"/>
  <c r="BP913" i="10" s="1"/>
  <c r="AV913" i="10"/>
  <c r="BV913" i="10" s="1"/>
  <c r="W913" i="10"/>
  <c r="AM913" i="10"/>
  <c r="BH913" i="10"/>
  <c r="AY911" i="10"/>
  <c r="BE909" i="10"/>
  <c r="AI909" i="10"/>
  <c r="P909" i="10"/>
  <c r="AB905" i="10"/>
  <c r="W905" i="10"/>
  <c r="BI901" i="10"/>
  <c r="AN901" i="10"/>
  <c r="P901" i="10"/>
  <c r="BE897" i="10"/>
  <c r="P897" i="10"/>
  <c r="BD893" i="10"/>
  <c r="W893" i="10"/>
  <c r="BH892" i="10"/>
  <c r="BG888" i="10"/>
  <c r="AA888" i="10"/>
  <c r="BP888" i="10" s="1"/>
  <c r="Y887" i="10"/>
  <c r="BE884" i="10"/>
  <c r="AO884" i="10"/>
  <c r="BT884" i="10" s="1"/>
  <c r="X877" i="10"/>
  <c r="X871" i="10"/>
  <c r="U871" i="10"/>
  <c r="AU867" i="10"/>
  <c r="X855" i="10"/>
  <c r="AE855" i="10"/>
  <c r="BD855" i="10"/>
  <c r="AG845" i="10"/>
  <c r="BD837" i="10"/>
  <c r="Q837" i="10"/>
  <c r="AW835" i="10"/>
  <c r="M835" i="10"/>
  <c r="BL835" i="10" s="1"/>
  <c r="U827" i="10"/>
  <c r="BI822" i="10"/>
  <c r="AC821" i="10"/>
  <c r="AB812" i="10"/>
  <c r="T812" i="10"/>
  <c r="BN812" i="10" s="1"/>
  <c r="AZ812" i="10"/>
  <c r="AA812" i="10"/>
  <c r="BP812" i="10" s="1"/>
  <c r="BI812" i="10"/>
  <c r="AC812" i="10"/>
  <c r="AQ812" i="10"/>
  <c r="BF986" i="10"/>
  <c r="AX986" i="10"/>
  <c r="AP986" i="10"/>
  <c r="AH986" i="10"/>
  <c r="BR986" i="10" s="1"/>
  <c r="Z986" i="10"/>
  <c r="R986" i="10"/>
  <c r="J986" i="10"/>
  <c r="BF984" i="10"/>
  <c r="AW984" i="10"/>
  <c r="AN984" i="10"/>
  <c r="AE984" i="10"/>
  <c r="V984" i="10"/>
  <c r="M984" i="10"/>
  <c r="BL984" i="10" s="1"/>
  <c r="H983" i="10"/>
  <c r="V983" i="10"/>
  <c r="AH983" i="10"/>
  <c r="BR983" i="10" s="1"/>
  <c r="AR983" i="10"/>
  <c r="BB983" i="10"/>
  <c r="BE982" i="10"/>
  <c r="AV982" i="10"/>
  <c r="BV982" i="10" s="1"/>
  <c r="AL982" i="10"/>
  <c r="BS982" i="10" s="1"/>
  <c r="AC982" i="10"/>
  <c r="T982" i="10"/>
  <c r="BN982" i="10" s="1"/>
  <c r="K982" i="10"/>
  <c r="BH979" i="10"/>
  <c r="AS979" i="10"/>
  <c r="AE979" i="10"/>
  <c r="R979" i="10"/>
  <c r="N978" i="10"/>
  <c r="V978" i="10"/>
  <c r="AD978" i="10"/>
  <c r="AL978" i="10"/>
  <c r="BS978" i="10" s="1"/>
  <c r="AT978" i="10"/>
  <c r="BB978" i="10"/>
  <c r="K978" i="10"/>
  <c r="AA978" i="10"/>
  <c r="BP978" i="10" s="1"/>
  <c r="AI978" i="10"/>
  <c r="AQ978" i="10"/>
  <c r="AY978" i="10"/>
  <c r="BG978" i="10"/>
  <c r="AU976" i="10"/>
  <c r="AB976" i="10"/>
  <c r="O975" i="10"/>
  <c r="W975" i="10"/>
  <c r="AW975" i="10"/>
  <c r="N975" i="10"/>
  <c r="AN975" i="10"/>
  <c r="AE974" i="10"/>
  <c r="AU965" i="10"/>
  <c r="Z965" i="10"/>
  <c r="AC964" i="10"/>
  <c r="BA958" i="10"/>
  <c r="AQ958" i="10"/>
  <c r="AF958" i="10"/>
  <c r="U958" i="10"/>
  <c r="K958" i="10"/>
  <c r="BF957" i="10"/>
  <c r="AD957" i="10"/>
  <c r="BH952" i="10"/>
  <c r="AW952" i="10"/>
  <c r="AL952" i="10"/>
  <c r="BS952" i="10" s="1"/>
  <c r="AB952" i="10"/>
  <c r="Q952" i="10"/>
  <c r="AP951" i="10"/>
  <c r="U951" i="10"/>
  <c r="AM945" i="10"/>
  <c r="BA942" i="10"/>
  <c r="AP942" i="10"/>
  <c r="AF942" i="10"/>
  <c r="U942" i="10"/>
  <c r="J942" i="10"/>
  <c r="BB938" i="10"/>
  <c r="AQ938" i="10"/>
  <c r="AG938" i="10"/>
  <c r="V938" i="10"/>
  <c r="K938" i="10"/>
  <c r="AF936" i="10"/>
  <c r="U936" i="10"/>
  <c r="J936" i="10"/>
  <c r="T932" i="10"/>
  <c r="BN932" i="10" s="1"/>
  <c r="AB932" i="10"/>
  <c r="AJ932" i="10"/>
  <c r="AR932" i="10"/>
  <c r="AZ932" i="10"/>
  <c r="BW932" i="10" s="1"/>
  <c r="BH932" i="10"/>
  <c r="I932" i="10"/>
  <c r="Q932" i="10"/>
  <c r="Y932" i="10"/>
  <c r="AG932" i="10"/>
  <c r="AO932" i="10"/>
  <c r="BT932" i="10" s="1"/>
  <c r="AW932" i="10"/>
  <c r="BE932" i="10"/>
  <c r="AC927" i="10"/>
  <c r="AT927" i="10"/>
  <c r="AK927" i="10"/>
  <c r="AS923" i="10"/>
  <c r="I918" i="10"/>
  <c r="U918" i="10"/>
  <c r="AE918" i="10"/>
  <c r="BQ918" i="10" s="1"/>
  <c r="AO918" i="10"/>
  <c r="BT918" i="10" s="1"/>
  <c r="BA918" i="10"/>
  <c r="P918" i="10"/>
  <c r="AB918" i="10"/>
  <c r="AL918" i="10"/>
  <c r="BS918" i="10" s="1"/>
  <c r="AV918" i="10"/>
  <c r="BV918" i="10" s="1"/>
  <c r="BH918" i="10"/>
  <c r="AO916" i="10"/>
  <c r="BT916" i="10" s="1"/>
  <c r="H916" i="10"/>
  <c r="P911" i="10"/>
  <c r="W911" i="10"/>
  <c r="AN911" i="10"/>
  <c r="BI911" i="10"/>
  <c r="Q911" i="10"/>
  <c r="AI911" i="10"/>
  <c r="BA911" i="10"/>
  <c r="BC909" i="10"/>
  <c r="BX909" i="10" s="1"/>
  <c r="AG909" i="10"/>
  <c r="I909" i="10"/>
  <c r="BH901" i="10"/>
  <c r="AK901" i="10"/>
  <c r="H901" i="10"/>
  <c r="BD897" i="10"/>
  <c r="H897" i="10"/>
  <c r="G891" i="10"/>
  <c r="AW891" i="10"/>
  <c r="BE887" i="10"/>
  <c r="X887" i="10"/>
  <c r="W877" i="10"/>
  <c r="BD875" i="10"/>
  <c r="AA870" i="10"/>
  <c r="BP870" i="10" s="1"/>
  <c r="AI870" i="10"/>
  <c r="K870" i="10"/>
  <c r="AE861" i="10"/>
  <c r="BQ861" i="10" s="1"/>
  <c r="BA861" i="10"/>
  <c r="O861" i="10"/>
  <c r="AM861" i="10"/>
  <c r="U861" i="10"/>
  <c r="AU861" i="10"/>
  <c r="X859" i="10"/>
  <c r="U859" i="10"/>
  <c r="AW859" i="10"/>
  <c r="AF859" i="10"/>
  <c r="H859" i="10"/>
  <c r="AM859" i="10"/>
  <c r="U849" i="10"/>
  <c r="AE849" i="10"/>
  <c r="G849" i="10"/>
  <c r="AM849" i="10"/>
  <c r="O849" i="10"/>
  <c r="AW849" i="10"/>
  <c r="AE845" i="10"/>
  <c r="BA837" i="10"/>
  <c r="H837" i="10"/>
  <c r="AO835" i="10"/>
  <c r="BT835" i="10" s="1"/>
  <c r="H835" i="10"/>
  <c r="BC827" i="10"/>
  <c r="BX827" i="10" s="1"/>
  <c r="Q827" i="10"/>
  <c r="AR822" i="10"/>
  <c r="BE821" i="10"/>
  <c r="X821" i="10"/>
  <c r="BC995" i="10"/>
  <c r="BX995" i="10" s="1"/>
  <c r="AR995" i="10"/>
  <c r="AE995" i="10"/>
  <c r="T995" i="10"/>
  <c r="BN995" i="10" s="1"/>
  <c r="G995" i="10"/>
  <c r="BE986" i="10"/>
  <c r="AW986" i="10"/>
  <c r="AO986" i="10"/>
  <c r="BT986" i="10" s="1"/>
  <c r="AG986" i="10"/>
  <c r="Y986" i="10"/>
  <c r="Q986" i="10"/>
  <c r="I986" i="10"/>
  <c r="BE984" i="10"/>
  <c r="AV984" i="10"/>
  <c r="BV984" i="10" s="1"/>
  <c r="AM984" i="10"/>
  <c r="AD984" i="10"/>
  <c r="U984" i="10"/>
  <c r="AZ983" i="10"/>
  <c r="AM983" i="10"/>
  <c r="AB983" i="10"/>
  <c r="O983" i="10"/>
  <c r="BD982" i="10"/>
  <c r="AT982" i="10"/>
  <c r="AK982" i="10"/>
  <c r="AB982" i="10"/>
  <c r="J982" i="10"/>
  <c r="BG979" i="10"/>
  <c r="AR979" i="10"/>
  <c r="AD979" i="10"/>
  <c r="O979" i="10"/>
  <c r="BD978" i="10"/>
  <c r="AS978" i="10"/>
  <c r="BU978" i="10" s="1"/>
  <c r="AH978" i="10"/>
  <c r="BR978" i="10" s="1"/>
  <c r="X978" i="10"/>
  <c r="M978" i="10"/>
  <c r="BL978" i="10" s="1"/>
  <c r="H977" i="10"/>
  <c r="O977" i="10"/>
  <c r="AA977" i="10"/>
  <c r="BP977" i="10" s="1"/>
  <c r="AK977" i="10"/>
  <c r="AU977" i="10"/>
  <c r="BG977" i="10"/>
  <c r="J977" i="10"/>
  <c r="V977" i="10"/>
  <c r="AH977" i="10"/>
  <c r="BR977" i="10" s="1"/>
  <c r="AR977" i="10"/>
  <c r="BB977" i="10"/>
  <c r="AT976" i="10"/>
  <c r="Z976" i="10"/>
  <c r="BG975" i="10"/>
  <c r="AE975" i="10"/>
  <c r="W974" i="10"/>
  <c r="BF972" i="10"/>
  <c r="AI972" i="10"/>
  <c r="N972" i="10"/>
  <c r="AQ965" i="10"/>
  <c r="V965" i="10"/>
  <c r="BI964" i="10"/>
  <c r="U964" i="10"/>
  <c r="AZ958" i="10"/>
  <c r="BW958" i="10" s="1"/>
  <c r="AP958" i="10"/>
  <c r="AE958" i="10"/>
  <c r="T958" i="10"/>
  <c r="BN958" i="10" s="1"/>
  <c r="J958" i="10"/>
  <c r="BC957" i="10"/>
  <c r="BX957" i="10" s="1"/>
  <c r="Z957" i="10"/>
  <c r="BC956" i="10"/>
  <c r="BX956" i="10" s="1"/>
  <c r="AR956" i="10"/>
  <c r="AG956" i="10"/>
  <c r="W956" i="10"/>
  <c r="I956" i="10"/>
  <c r="BH954" i="10"/>
  <c r="AW954" i="10"/>
  <c r="AM954" i="10"/>
  <c r="AB954" i="10"/>
  <c r="Q954" i="10"/>
  <c r="G954" i="10"/>
  <c r="BG952" i="10"/>
  <c r="BY952" i="10" s="1"/>
  <c r="AV952" i="10"/>
  <c r="BV952" i="10" s="1"/>
  <c r="AK952" i="10"/>
  <c r="AA952" i="10"/>
  <c r="BP952" i="10" s="1"/>
  <c r="P952" i="10"/>
  <c r="AN951" i="10"/>
  <c r="P951" i="10"/>
  <c r="J948" i="10"/>
  <c r="G948" i="10"/>
  <c r="R948" i="10"/>
  <c r="Z948" i="10"/>
  <c r="AH948" i="10"/>
  <c r="BR948" i="10" s="1"/>
  <c r="AP948" i="10"/>
  <c r="AX948" i="10"/>
  <c r="BF948" i="10"/>
  <c r="O948" i="10"/>
  <c r="W948" i="10"/>
  <c r="AE948" i="10"/>
  <c r="AM948" i="10"/>
  <c r="AU948" i="10"/>
  <c r="BC948" i="10"/>
  <c r="BX948" i="10" s="1"/>
  <c r="N947" i="10"/>
  <c r="W947" i="10"/>
  <c r="BA947" i="10"/>
  <c r="R947" i="10"/>
  <c r="AM947" i="10"/>
  <c r="AK945" i="10"/>
  <c r="BB944" i="10"/>
  <c r="AR944" i="10"/>
  <c r="AF944" i="10"/>
  <c r="J944" i="10"/>
  <c r="AZ942" i="10"/>
  <c r="AO942" i="10"/>
  <c r="BT942" i="10" s="1"/>
  <c r="AE942" i="10"/>
  <c r="BQ942" i="10" s="1"/>
  <c r="T942" i="10"/>
  <c r="BN942" i="10" s="1"/>
  <c r="I942" i="10"/>
  <c r="BI940" i="10"/>
  <c r="AX940" i="10"/>
  <c r="AM940" i="10"/>
  <c r="AC940" i="10"/>
  <c r="R940" i="10"/>
  <c r="G940" i="10"/>
  <c r="BA938" i="10"/>
  <c r="AP938" i="10"/>
  <c r="AF938" i="10"/>
  <c r="U938" i="10"/>
  <c r="J938" i="10"/>
  <c r="AZ936" i="10"/>
  <c r="BW936" i="10" s="1"/>
  <c r="AO936" i="10"/>
  <c r="BT936" i="10" s="1"/>
  <c r="AE936" i="10"/>
  <c r="BQ936" i="10" s="1"/>
  <c r="T936" i="10"/>
  <c r="BN936" i="10" s="1"/>
  <c r="I936" i="10"/>
  <c r="BD932" i="10"/>
  <c r="AT932" i="10"/>
  <c r="AI932" i="10"/>
  <c r="X932" i="10"/>
  <c r="N932" i="10"/>
  <c r="AZ928" i="10"/>
  <c r="BW928" i="10" s="1"/>
  <c r="AP928" i="10"/>
  <c r="AE928" i="10"/>
  <c r="T928" i="10"/>
  <c r="BN928" i="10" s="1"/>
  <c r="J928" i="10"/>
  <c r="AS927" i="10"/>
  <c r="G926" i="10"/>
  <c r="O926" i="10"/>
  <c r="W926" i="10"/>
  <c r="AE926" i="10"/>
  <c r="AM926" i="10"/>
  <c r="AU926" i="10"/>
  <c r="BC926" i="10"/>
  <c r="BX926" i="10" s="1"/>
  <c r="T926" i="10"/>
  <c r="BN926" i="10" s="1"/>
  <c r="AB926" i="10"/>
  <c r="AJ926" i="10"/>
  <c r="AR926" i="10"/>
  <c r="AZ926" i="10"/>
  <c r="BW926" i="10" s="1"/>
  <c r="BH926" i="10"/>
  <c r="BI924" i="10"/>
  <c r="AV924" i="10"/>
  <c r="BV924" i="10" s="1"/>
  <c r="AA924" i="10"/>
  <c r="BP924" i="10" s="1"/>
  <c r="AK923" i="10"/>
  <c r="BD922" i="10"/>
  <c r="AS922" i="10"/>
  <c r="AH922" i="10"/>
  <c r="BR922" i="10" s="1"/>
  <c r="X922" i="10"/>
  <c r="M922" i="10"/>
  <c r="BL922" i="10" s="1"/>
  <c r="BB921" i="10"/>
  <c r="BE918" i="10"/>
  <c r="AS918" i="10"/>
  <c r="BU918" i="10" s="1"/>
  <c r="AD918" i="10"/>
  <c r="O918" i="10"/>
  <c r="AA917" i="10"/>
  <c r="BP917" i="10" s="1"/>
  <c r="AS917" i="10"/>
  <c r="BU917" i="10" s="1"/>
  <c r="BH917" i="10"/>
  <c r="W917" i="10"/>
  <c r="AK917" i="10"/>
  <c r="AZ917" i="10"/>
  <c r="AW913" i="10"/>
  <c r="X913" i="10"/>
  <c r="AU911" i="10"/>
  <c r="U911" i="10"/>
  <c r="AZ909" i="10"/>
  <c r="BW909" i="10" s="1"/>
  <c r="AE909" i="10"/>
  <c r="H909" i="10"/>
  <c r="BG901" i="10"/>
  <c r="BY901" i="10" s="1"/>
  <c r="AF901" i="10"/>
  <c r="G901" i="10"/>
  <c r="BC897" i="10"/>
  <c r="BX897" i="10" s="1"/>
  <c r="G897" i="10"/>
  <c r="AV893" i="10"/>
  <c r="BV893" i="10" s="1"/>
  <c r="P893" i="10"/>
  <c r="AZ888" i="10"/>
  <c r="BC887" i="10"/>
  <c r="BX887" i="10" s="1"/>
  <c r="W887" i="10"/>
  <c r="AW879" i="10"/>
  <c r="AU875" i="10"/>
  <c r="AW873" i="10"/>
  <c r="BE870" i="10"/>
  <c r="X867" i="10"/>
  <c r="G867" i="10"/>
  <c r="AK867" i="10"/>
  <c r="W867" i="10"/>
  <c r="BA867" i="10"/>
  <c r="AF861" i="10"/>
  <c r="AK859" i="10"/>
  <c r="AN849" i="10"/>
  <c r="AW837" i="10"/>
  <c r="G837" i="10"/>
  <c r="AN835" i="10"/>
  <c r="G835" i="10"/>
  <c r="AR834" i="10"/>
  <c r="AS834" i="10"/>
  <c r="BI834" i="10"/>
  <c r="BA827" i="10"/>
  <c r="H827" i="10"/>
  <c r="AQ822" i="10"/>
  <c r="BC821" i="10"/>
  <c r="BX821" i="10" s="1"/>
  <c r="W821" i="10"/>
  <c r="AW811" i="10"/>
  <c r="BA998" i="10"/>
  <c r="BB995" i="10"/>
  <c r="AQ995" i="10"/>
  <c r="AD995" i="10"/>
  <c r="BD986" i="10"/>
  <c r="AV986" i="10"/>
  <c r="BV986" i="10" s="1"/>
  <c r="AN986" i="10"/>
  <c r="AF986" i="10"/>
  <c r="X986" i="10"/>
  <c r="P986" i="10"/>
  <c r="H986" i="10"/>
  <c r="BD984" i="10"/>
  <c r="AU984" i="10"/>
  <c r="AL984" i="10"/>
  <c r="AC984" i="10"/>
  <c r="T984" i="10"/>
  <c r="BN984" i="10" s="1"/>
  <c r="J984" i="10"/>
  <c r="AY983" i="10"/>
  <c r="AL983" i="10"/>
  <c r="AA983" i="10"/>
  <c r="BP983" i="10" s="1"/>
  <c r="N983" i="10"/>
  <c r="BB982" i="10"/>
  <c r="AS982" i="10"/>
  <c r="BU982" i="10" s="1"/>
  <c r="AJ982" i="10"/>
  <c r="AA982" i="10"/>
  <c r="BP982" i="10" s="1"/>
  <c r="R982" i="10"/>
  <c r="I982" i="10"/>
  <c r="BC979" i="10"/>
  <c r="BX979" i="10" s="1"/>
  <c r="AQ979" i="10"/>
  <c r="AB979" i="10"/>
  <c r="M979" i="10"/>
  <c r="BL979" i="10" s="1"/>
  <c r="BC978" i="10"/>
  <c r="BX978" i="10" s="1"/>
  <c r="AR978" i="10"/>
  <c r="AG978" i="10"/>
  <c r="W978" i="10"/>
  <c r="AQ976" i="10"/>
  <c r="BF975" i="10"/>
  <c r="AA975" i="10"/>
  <c r="BP975" i="10" s="1"/>
  <c r="N974" i="10"/>
  <c r="BB972" i="10"/>
  <c r="BW972" i="10" s="1"/>
  <c r="P967" i="10"/>
  <c r="H967" i="10"/>
  <c r="AD967" i="10"/>
  <c r="AY967" i="10"/>
  <c r="X967" i="10"/>
  <c r="AT967" i="10"/>
  <c r="AP965" i="10"/>
  <c r="R965" i="10"/>
  <c r="BH964" i="10"/>
  <c r="T964" i="10"/>
  <c r="BN964" i="10" s="1"/>
  <c r="BI958" i="10"/>
  <c r="AY958" i="10"/>
  <c r="AN958" i="10"/>
  <c r="AC958" i="10"/>
  <c r="H958" i="10"/>
  <c r="BB957" i="10"/>
  <c r="U957" i="10"/>
  <c r="BA956" i="10"/>
  <c r="AP956" i="10"/>
  <c r="AF956" i="10"/>
  <c r="G955" i="10"/>
  <c r="Z955" i="10"/>
  <c r="AP955" i="10"/>
  <c r="BF955" i="10"/>
  <c r="R955" i="10"/>
  <c r="AL955" i="10"/>
  <c r="BB955" i="10"/>
  <c r="BF954" i="10"/>
  <c r="AV954" i="10"/>
  <c r="BV954" i="10" s="1"/>
  <c r="AK954" i="10"/>
  <c r="Z954" i="10"/>
  <c r="BO954" i="10" s="1"/>
  <c r="R953" i="10"/>
  <c r="AL953" i="10"/>
  <c r="BS953" i="10" s="1"/>
  <c r="BB953" i="10"/>
  <c r="N953" i="10"/>
  <c r="AD953" i="10"/>
  <c r="AT953" i="10"/>
  <c r="BE952" i="10"/>
  <c r="AT952" i="10"/>
  <c r="AJ952" i="10"/>
  <c r="Y952" i="10"/>
  <c r="N952" i="10"/>
  <c r="BF951" i="10"/>
  <c r="AM951" i="10"/>
  <c r="O951" i="10"/>
  <c r="BH948" i="10"/>
  <c r="AW948" i="10"/>
  <c r="AL948" i="10"/>
  <c r="BS948" i="10" s="1"/>
  <c r="AB948" i="10"/>
  <c r="Q948" i="10"/>
  <c r="AK947" i="10"/>
  <c r="T946" i="10"/>
  <c r="BN946" i="10" s="1"/>
  <c r="AB946" i="10"/>
  <c r="AJ946" i="10"/>
  <c r="AR946" i="10"/>
  <c r="AZ946" i="10"/>
  <c r="BW946" i="10" s="1"/>
  <c r="BH946" i="10"/>
  <c r="I946" i="10"/>
  <c r="Q946" i="10"/>
  <c r="Y946" i="10"/>
  <c r="AG946" i="10"/>
  <c r="AO946" i="10"/>
  <c r="BT946" i="10" s="1"/>
  <c r="AW946" i="10"/>
  <c r="BE946" i="10"/>
  <c r="Z945" i="10"/>
  <c r="BA944" i="10"/>
  <c r="AQ944" i="10"/>
  <c r="BI942" i="10"/>
  <c r="AX942" i="10"/>
  <c r="AN942" i="10"/>
  <c r="AC942" i="10"/>
  <c r="R942" i="10"/>
  <c r="H942" i="10"/>
  <c r="BG940" i="10"/>
  <c r="BY940" i="10" s="1"/>
  <c r="AV940" i="10"/>
  <c r="BV940" i="10" s="1"/>
  <c r="AL940" i="10"/>
  <c r="BS940" i="10" s="1"/>
  <c r="AA940" i="10"/>
  <c r="BP940" i="10" s="1"/>
  <c r="AY938" i="10"/>
  <c r="AO938" i="10"/>
  <c r="BT938" i="10" s="1"/>
  <c r="AD938" i="10"/>
  <c r="I938" i="10"/>
  <c r="BI936" i="10"/>
  <c r="AX936" i="10"/>
  <c r="AN936" i="10"/>
  <c r="AC936" i="10"/>
  <c r="R936" i="10"/>
  <c r="H936" i="10"/>
  <c r="BC932" i="10"/>
  <c r="BX932" i="10" s="1"/>
  <c r="AS932" i="10"/>
  <c r="BU932" i="10" s="1"/>
  <c r="AH932" i="10"/>
  <c r="BR932" i="10" s="1"/>
  <c r="W932" i="10"/>
  <c r="M932" i="10"/>
  <c r="BL932" i="10" s="1"/>
  <c r="BW930" i="10"/>
  <c r="BI928" i="10"/>
  <c r="AY928" i="10"/>
  <c r="AN928" i="10"/>
  <c r="AC928" i="10"/>
  <c r="H928" i="10"/>
  <c r="AL927" i="10"/>
  <c r="N926" i="10"/>
  <c r="BH924" i="10"/>
  <c r="AU924" i="10"/>
  <c r="U924" i="10"/>
  <c r="AH923" i="10"/>
  <c r="BR923" i="10" s="1"/>
  <c r="BB922" i="10"/>
  <c r="AQ922" i="10"/>
  <c r="AG922" i="10"/>
  <c r="V922" i="10"/>
  <c r="K922" i="10"/>
  <c r="AT921" i="10"/>
  <c r="BD918" i="10"/>
  <c r="AR918" i="10"/>
  <c r="AC918" i="10"/>
  <c r="N918" i="10"/>
  <c r="AU913" i="10"/>
  <c r="P913" i="10"/>
  <c r="AS911" i="10"/>
  <c r="AV909" i="10"/>
  <c r="BV909" i="10" s="1"/>
  <c r="BD906" i="10"/>
  <c r="AO905" i="10"/>
  <c r="BT905" i="10" s="1"/>
  <c r="AZ901" i="10"/>
  <c r="BW901" i="10" s="1"/>
  <c r="U892" i="10"/>
  <c r="BE892" i="10"/>
  <c r="I892" i="10"/>
  <c r="AO892" i="10"/>
  <c r="BT892" i="10" s="1"/>
  <c r="AW887" i="10"/>
  <c r="Q887" i="10"/>
  <c r="AN879" i="10"/>
  <c r="AF875" i="10"/>
  <c r="X873" i="10"/>
  <c r="BA870" i="10"/>
  <c r="AF867" i="10"/>
  <c r="X861" i="10"/>
  <c r="AE859" i="10"/>
  <c r="BA858" i="10"/>
  <c r="G853" i="10"/>
  <c r="Q853" i="10"/>
  <c r="AE853" i="10"/>
  <c r="AV853" i="10"/>
  <c r="BV853" i="10" s="1"/>
  <c r="AG849" i="10"/>
  <c r="J831" i="10"/>
  <c r="P831" i="10"/>
  <c r="AF831" i="10"/>
  <c r="AV831" i="10"/>
  <c r="BV831" i="10" s="1"/>
  <c r="G831" i="10"/>
  <c r="W831" i="10"/>
  <c r="AM831" i="10"/>
  <c r="BC831" i="10"/>
  <c r="BX831" i="10" s="1"/>
  <c r="I831" i="10"/>
  <c r="Y831" i="10"/>
  <c r="AO831" i="10"/>
  <c r="BT831" i="10" s="1"/>
  <c r="BE831" i="10"/>
  <c r="J825" i="10"/>
  <c r="AU825" i="10"/>
  <c r="Q825" i="10"/>
  <c r="AE825" i="10"/>
  <c r="BQ825" i="10" s="1"/>
  <c r="AJ822" i="10"/>
  <c r="BA821" i="10"/>
  <c r="Q821" i="10"/>
  <c r="J819" i="10"/>
  <c r="I819" i="10"/>
  <c r="Y819" i="10"/>
  <c r="AO819" i="10"/>
  <c r="BT819" i="10" s="1"/>
  <c r="BE819" i="10"/>
  <c r="P819" i="10"/>
  <c r="AF819" i="10"/>
  <c r="AV819" i="10"/>
  <c r="BV819" i="10" s="1"/>
  <c r="U819" i="10"/>
  <c r="AK819" i="10"/>
  <c r="BA819" i="10"/>
  <c r="AO811" i="10"/>
  <c r="BT811" i="10" s="1"/>
  <c r="BC986" i="10"/>
  <c r="BX986" i="10" s="1"/>
  <c r="AU986" i="10"/>
  <c r="AM986" i="10"/>
  <c r="AE986" i="10"/>
  <c r="W986" i="10"/>
  <c r="O986" i="10"/>
  <c r="BC984" i="10"/>
  <c r="BX984" i="10" s="1"/>
  <c r="AT984" i="10"/>
  <c r="AK984" i="10"/>
  <c r="AB984" i="10"/>
  <c r="R984" i="10"/>
  <c r="I984" i="10"/>
  <c r="BI983" i="10"/>
  <c r="BY983" i="10" s="1"/>
  <c r="AX983" i="10"/>
  <c r="AK983" i="10"/>
  <c r="Z983" i="10"/>
  <c r="M983" i="10"/>
  <c r="BL983" i="10" s="1"/>
  <c r="BA982" i="10"/>
  <c r="AR982" i="10"/>
  <c r="AI982" i="10"/>
  <c r="Z982" i="10"/>
  <c r="BO982" i="10" s="1"/>
  <c r="Q982" i="10"/>
  <c r="H982" i="10"/>
  <c r="BB979" i="10"/>
  <c r="AP979" i="10"/>
  <c r="AA979" i="10"/>
  <c r="BP979" i="10" s="1"/>
  <c r="BA978" i="10"/>
  <c r="AP978" i="10"/>
  <c r="AF978" i="10"/>
  <c r="U978" i="10"/>
  <c r="J978" i="10"/>
  <c r="BI976" i="10"/>
  <c r="AP976" i="10"/>
  <c r="Q976" i="10"/>
  <c r="BC975" i="10"/>
  <c r="BX975" i="10" s="1"/>
  <c r="V975" i="10"/>
  <c r="BH974" i="10"/>
  <c r="M974" i="10"/>
  <c r="BL974" i="10" s="1"/>
  <c r="H972" i="10"/>
  <c r="G972" i="10"/>
  <c r="AA972" i="10"/>
  <c r="BP972" i="10" s="1"/>
  <c r="AS972" i="10"/>
  <c r="BH972" i="10"/>
  <c r="W972" i="10"/>
  <c r="AP972" i="10"/>
  <c r="BE972" i="10"/>
  <c r="BI965" i="10"/>
  <c r="AM965" i="10"/>
  <c r="P965" i="10"/>
  <c r="BA964" i="10"/>
  <c r="M964" i="10"/>
  <c r="BL964" i="10" s="1"/>
  <c r="BH958" i="10"/>
  <c r="AX958" i="10"/>
  <c r="AM958" i="10"/>
  <c r="AB958" i="10"/>
  <c r="R958" i="10"/>
  <c r="G958" i="10"/>
  <c r="AX957" i="10"/>
  <c r="O957" i="10"/>
  <c r="H956" i="10"/>
  <c r="M956" i="10"/>
  <c r="BL956" i="10" s="1"/>
  <c r="V956" i="10"/>
  <c r="AD956" i="10"/>
  <c r="AL956" i="10"/>
  <c r="BS956" i="10" s="1"/>
  <c r="AT956" i="10"/>
  <c r="BB956" i="10"/>
  <c r="AA956" i="10"/>
  <c r="BP956" i="10" s="1"/>
  <c r="AI956" i="10"/>
  <c r="AQ956" i="10"/>
  <c r="AY956" i="10"/>
  <c r="BG956" i="10"/>
  <c r="BY956" i="10" s="1"/>
  <c r="N954" i="10"/>
  <c r="V954" i="10"/>
  <c r="AD954" i="10"/>
  <c r="AL954" i="10"/>
  <c r="BS954" i="10" s="1"/>
  <c r="AT954" i="10"/>
  <c r="BB954" i="10"/>
  <c r="K954" i="10"/>
  <c r="AA954" i="10"/>
  <c r="BP954" i="10" s="1"/>
  <c r="AI954" i="10"/>
  <c r="AQ954" i="10"/>
  <c r="AY954" i="10"/>
  <c r="BG954" i="10"/>
  <c r="BY954" i="10" s="1"/>
  <c r="BD952" i="10"/>
  <c r="AS952" i="10"/>
  <c r="AI952" i="10"/>
  <c r="X952" i="10"/>
  <c r="M952" i="10"/>
  <c r="BL952" i="10" s="1"/>
  <c r="BD951" i="10"/>
  <c r="AF951" i="10"/>
  <c r="M951" i="10"/>
  <c r="BL951" i="10" s="1"/>
  <c r="W945" i="10"/>
  <c r="U944" i="10"/>
  <c r="AG944" i="10"/>
  <c r="AP944" i="10"/>
  <c r="AX944" i="10"/>
  <c r="BF944" i="10"/>
  <c r="M944" i="10"/>
  <c r="BL944" i="10" s="1"/>
  <c r="AD944" i="10"/>
  <c r="AM944" i="10"/>
  <c r="AU944" i="10"/>
  <c r="BU944" i="10" s="1"/>
  <c r="BC944" i="10"/>
  <c r="BX944" i="10" s="1"/>
  <c r="BH942" i="10"/>
  <c r="AW942" i="10"/>
  <c r="AM942" i="10"/>
  <c r="AB942" i="10"/>
  <c r="Q942" i="10"/>
  <c r="G942" i="10"/>
  <c r="T940" i="10"/>
  <c r="BN940" i="10" s="1"/>
  <c r="AB940" i="10"/>
  <c r="AJ940" i="10"/>
  <c r="AR940" i="10"/>
  <c r="AZ940" i="10"/>
  <c r="BW940" i="10" s="1"/>
  <c r="BH940" i="10"/>
  <c r="I940" i="10"/>
  <c r="Q940" i="10"/>
  <c r="Y940" i="10"/>
  <c r="AG940" i="10"/>
  <c r="AO940" i="10"/>
  <c r="BT940" i="10" s="1"/>
  <c r="AW940" i="10"/>
  <c r="BE940" i="10"/>
  <c r="BI938" i="10"/>
  <c r="AX938" i="10"/>
  <c r="AN938" i="10"/>
  <c r="AC938" i="10"/>
  <c r="R938" i="10"/>
  <c r="H938" i="10"/>
  <c r="AM936" i="10"/>
  <c r="AB936" i="10"/>
  <c r="Q936" i="10"/>
  <c r="G936" i="10"/>
  <c r="BB933" i="10"/>
  <c r="R923" i="10"/>
  <c r="AH921" i="10"/>
  <c r="BR921" i="10" s="1"/>
  <c r="Y910" i="10"/>
  <c r="BD910" i="10"/>
  <c r="M909" i="10"/>
  <c r="BL909" i="10" s="1"/>
  <c r="AC909" i="10"/>
  <c r="AS909" i="10"/>
  <c r="BU909" i="10" s="1"/>
  <c r="BH909" i="10"/>
  <c r="G909" i="10"/>
  <c r="W909" i="10"/>
  <c r="AN909" i="10"/>
  <c r="BD909" i="10"/>
  <c r="AS906" i="10"/>
  <c r="I901" i="10"/>
  <c r="AM901" i="10"/>
  <c r="BA901" i="10"/>
  <c r="O901" i="10"/>
  <c r="AE901" i="10"/>
  <c r="AW901" i="10"/>
  <c r="U897" i="10"/>
  <c r="I897" i="10"/>
  <c r="AW897" i="10"/>
  <c r="AG897" i="10"/>
  <c r="AV887" i="10"/>
  <c r="BV887" i="10" s="1"/>
  <c r="I887" i="10"/>
  <c r="AE879" i="10"/>
  <c r="G877" i="10"/>
  <c r="BA877" i="10"/>
  <c r="AN877" i="10"/>
  <c r="J845" i="10"/>
  <c r="AU845" i="10"/>
  <c r="Q845" i="10"/>
  <c r="J837" i="10"/>
  <c r="AF837" i="10"/>
  <c r="BC837" i="10"/>
  <c r="BX837" i="10" s="1"/>
  <c r="P837" i="10"/>
  <c r="AM837" i="10"/>
  <c r="U837" i="10"/>
  <c r="AV837" i="10"/>
  <c r="BV837" i="10" s="1"/>
  <c r="J835" i="10"/>
  <c r="X835" i="10"/>
  <c r="AS835" i="10"/>
  <c r="I835" i="10"/>
  <c r="AG835" i="10"/>
  <c r="BC835" i="10"/>
  <c r="BX835" i="10" s="1"/>
  <c r="Q835" i="10"/>
  <c r="AM835" i="10"/>
  <c r="BE835" i="10"/>
  <c r="J827" i="10"/>
  <c r="W827" i="10"/>
  <c r="AW827" i="10"/>
  <c r="G827" i="10"/>
  <c r="AG827" i="10"/>
  <c r="BD827" i="10"/>
  <c r="P827" i="10"/>
  <c r="AM827" i="10"/>
  <c r="AR808" i="10"/>
  <c r="AS798" i="10"/>
  <c r="P798" i="10"/>
  <c r="AP794" i="10"/>
  <c r="AG793" i="10"/>
  <c r="AN790" i="10"/>
  <c r="O790" i="10"/>
  <c r="Q784" i="10"/>
  <c r="Z783" i="10"/>
  <c r="R782" i="10"/>
  <c r="AK782" i="10"/>
  <c r="BC782" i="10"/>
  <c r="BX782" i="10" s="1"/>
  <c r="T782" i="10"/>
  <c r="BN782" i="10" s="1"/>
  <c r="AL782" i="10"/>
  <c r="BD782" i="10"/>
  <c r="X782" i="10"/>
  <c r="BO782" i="10" s="1"/>
  <c r="AP782" i="10"/>
  <c r="H782" i="10"/>
  <c r="AB782" i="10"/>
  <c r="AV782" i="10"/>
  <c r="BV782" i="10" s="1"/>
  <c r="J782" i="10"/>
  <c r="AG782" i="10"/>
  <c r="AZ782" i="10"/>
  <c r="R761" i="10"/>
  <c r="K761" i="10"/>
  <c r="AF761" i="10"/>
  <c r="BA761" i="10"/>
  <c r="M761" i="10"/>
  <c r="BL761" i="10" s="1"/>
  <c r="AI761" i="10"/>
  <c r="BD761" i="10"/>
  <c r="P761" i="10"/>
  <c r="AK761" i="10"/>
  <c r="BG761" i="10"/>
  <c r="AN761" i="10"/>
  <c r="BI761" i="10"/>
  <c r="U761" i="10"/>
  <c r="AQ761" i="10"/>
  <c r="AA761" i="10"/>
  <c r="BP761" i="10" s="1"/>
  <c r="AV761" i="10"/>
  <c r="BV761" i="10" s="1"/>
  <c r="H761" i="10"/>
  <c r="AC761" i="10"/>
  <c r="AY761" i="10"/>
  <c r="U745" i="10"/>
  <c r="R745" i="10"/>
  <c r="AC745" i="10"/>
  <c r="AI745" i="10"/>
  <c r="AK745" i="10"/>
  <c r="AV745" i="10"/>
  <c r="BV745" i="10" s="1"/>
  <c r="J745" i="10"/>
  <c r="AY745" i="10"/>
  <c r="BB941" i="10"/>
  <c r="BB920" i="10"/>
  <c r="AR920" i="10"/>
  <c r="AH920" i="10"/>
  <c r="BR920" i="10" s="1"/>
  <c r="V920" i="10"/>
  <c r="Q863" i="10"/>
  <c r="AJ862" i="10"/>
  <c r="Y846" i="10"/>
  <c r="T838" i="10"/>
  <c r="BN838" i="10" s="1"/>
  <c r="AR824" i="10"/>
  <c r="BC823" i="10"/>
  <c r="BX823" i="10" s="1"/>
  <c r="AM823" i="10"/>
  <c r="W823" i="10"/>
  <c r="G823" i="10"/>
  <c r="AK820" i="10"/>
  <c r="K820" i="10"/>
  <c r="BH816" i="10"/>
  <c r="N803" i="10"/>
  <c r="M803" i="10"/>
  <c r="BL803" i="10" s="1"/>
  <c r="U803" i="10"/>
  <c r="AN803" i="10"/>
  <c r="AY803" i="10"/>
  <c r="P802" i="10"/>
  <c r="T802" i="10"/>
  <c r="BN802" i="10" s="1"/>
  <c r="AL802" i="10"/>
  <c r="BD802" i="10"/>
  <c r="V802" i="10"/>
  <c r="AN802" i="10"/>
  <c r="BF802" i="10"/>
  <c r="X802" i="10"/>
  <c r="AP802" i="10"/>
  <c r="BI802" i="10"/>
  <c r="M802" i="10"/>
  <c r="BL802" i="10" s="1"/>
  <c r="AE802" i="10"/>
  <c r="AW802" i="10"/>
  <c r="AP798" i="10"/>
  <c r="G796" i="10"/>
  <c r="Q796" i="10"/>
  <c r="AZ796" i="10"/>
  <c r="BW796" i="10" s="1"/>
  <c r="X796" i="10"/>
  <c r="BB796" i="10"/>
  <c r="AC796" i="10"/>
  <c r="AN796" i="10"/>
  <c r="M794" i="10"/>
  <c r="BL794" i="10" s="1"/>
  <c r="V794" i="10"/>
  <c r="AE794" i="10"/>
  <c r="BQ794" i="10" s="1"/>
  <c r="AN794" i="10"/>
  <c r="AW794" i="10"/>
  <c r="BF794" i="10"/>
  <c r="N794" i="10"/>
  <c r="W794" i="10"/>
  <c r="AF794" i="10"/>
  <c r="AO794" i="10"/>
  <c r="BT794" i="10" s="1"/>
  <c r="AX794" i="10"/>
  <c r="BH794" i="10"/>
  <c r="P794" i="10"/>
  <c r="Y794" i="10"/>
  <c r="AH794" i="10"/>
  <c r="BR794" i="10" s="1"/>
  <c r="AR794" i="10"/>
  <c r="BA794" i="10"/>
  <c r="H794" i="10"/>
  <c r="R794" i="10"/>
  <c r="AB794" i="10"/>
  <c r="AK794" i="10"/>
  <c r="AT794" i="10"/>
  <c r="BC794" i="10"/>
  <c r="BX794" i="10" s="1"/>
  <c r="X793" i="10"/>
  <c r="BI790" i="10"/>
  <c r="AK790" i="10"/>
  <c r="AM782" i="10"/>
  <c r="BF767" i="10"/>
  <c r="AL767" i="10"/>
  <c r="AP767" i="10"/>
  <c r="AR767" i="10"/>
  <c r="Z767" i="10"/>
  <c r="G695" i="10"/>
  <c r="J695" i="10"/>
  <c r="V695" i="10"/>
  <c r="AJ695" i="10"/>
  <c r="AV695" i="10"/>
  <c r="BV695" i="10" s="1"/>
  <c r="BI695" i="10"/>
  <c r="X695" i="10"/>
  <c r="AK695" i="10"/>
  <c r="AX695" i="10"/>
  <c r="M695" i="10"/>
  <c r="BL695" i="10" s="1"/>
  <c r="Z695" i="10"/>
  <c r="AL695" i="10"/>
  <c r="AZ695" i="10"/>
  <c r="N695" i="10"/>
  <c r="AB695" i="10"/>
  <c r="AN695" i="10"/>
  <c r="BA695" i="10"/>
  <c r="P695" i="10"/>
  <c r="AC695" i="10"/>
  <c r="AP695" i="10"/>
  <c r="BB695" i="10"/>
  <c r="T695" i="10"/>
  <c r="BN695" i="10" s="1"/>
  <c r="AF695" i="10"/>
  <c r="AS695" i="10"/>
  <c r="BF695" i="10"/>
  <c r="R695" i="10"/>
  <c r="U695" i="10"/>
  <c r="AD695" i="10"/>
  <c r="AH695" i="10"/>
  <c r="BR695" i="10" s="1"/>
  <c r="AR695" i="10"/>
  <c r="BD695" i="10"/>
  <c r="H695" i="10"/>
  <c r="BH695" i="10"/>
  <c r="H619" i="10"/>
  <c r="J619" i="10"/>
  <c r="X619" i="10"/>
  <c r="AM619" i="10"/>
  <c r="BC619" i="10"/>
  <c r="BX619" i="10" s="1"/>
  <c r="M619" i="10"/>
  <c r="BL619" i="10" s="1"/>
  <c r="Z619" i="10"/>
  <c r="AP619" i="10"/>
  <c r="BD619" i="10"/>
  <c r="N619" i="10"/>
  <c r="AD619" i="10"/>
  <c r="AS619" i="10"/>
  <c r="BF619" i="10"/>
  <c r="P619" i="10"/>
  <c r="AE619" i="10"/>
  <c r="AT619" i="10"/>
  <c r="BI619" i="10"/>
  <c r="R619" i="10"/>
  <c r="AF619" i="10"/>
  <c r="AU619" i="10"/>
  <c r="V619" i="10"/>
  <c r="AK619" i="10"/>
  <c r="AX619" i="10"/>
  <c r="U619" i="10"/>
  <c r="W619" i="10"/>
  <c r="AH619" i="10"/>
  <c r="BR619" i="10" s="1"/>
  <c r="AL619" i="10"/>
  <c r="AV619" i="10"/>
  <c r="BV619" i="10" s="1"/>
  <c r="G619" i="10"/>
  <c r="AI785" i="10"/>
  <c r="AK785" i="10"/>
  <c r="AY785" i="10"/>
  <c r="N785" i="10"/>
  <c r="BD785" i="10"/>
  <c r="AB785" i="10"/>
  <c r="BF785" i="10"/>
  <c r="AE784" i="10"/>
  <c r="BC784" i="10"/>
  <c r="BX784" i="10" s="1"/>
  <c r="J784" i="10"/>
  <c r="AJ784" i="10"/>
  <c r="O784" i="10"/>
  <c r="AP784" i="10"/>
  <c r="Z784" i="10"/>
  <c r="AX784" i="10"/>
  <c r="AB784" i="10"/>
  <c r="AZ784" i="10"/>
  <c r="AB723" i="10"/>
  <c r="P723" i="10"/>
  <c r="Z723" i="10"/>
  <c r="AF723" i="10"/>
  <c r="AJ723" i="10"/>
  <c r="AS723" i="10"/>
  <c r="BH723" i="10"/>
  <c r="O708" i="10"/>
  <c r="T708" i="10"/>
  <c r="BN708" i="10" s="1"/>
  <c r="AG708" i="10"/>
  <c r="AR708" i="10"/>
  <c r="BH708" i="10"/>
  <c r="AV708" i="10"/>
  <c r="BV708" i="10" s="1"/>
  <c r="I798" i="10"/>
  <c r="V798" i="10"/>
  <c r="AH798" i="10"/>
  <c r="BR798" i="10" s="1"/>
  <c r="AX798" i="10"/>
  <c r="G798" i="10"/>
  <c r="W798" i="10"/>
  <c r="AJ798" i="10"/>
  <c r="AZ798" i="10"/>
  <c r="M798" i="10"/>
  <c r="BL798" i="10" s="1"/>
  <c r="Y798" i="10"/>
  <c r="AO798" i="10"/>
  <c r="BT798" i="10" s="1"/>
  <c r="BB798" i="10"/>
  <c r="O798" i="10"/>
  <c r="AE798" i="10"/>
  <c r="BQ798" i="10" s="1"/>
  <c r="AR798" i="10"/>
  <c r="BH798" i="10"/>
  <c r="I790" i="10"/>
  <c r="J790" i="10"/>
  <c r="T790" i="10"/>
  <c r="BN790" i="10" s="1"/>
  <c r="AC790" i="10"/>
  <c r="AL790" i="10"/>
  <c r="BS790" i="10" s="1"/>
  <c r="AU790" i="10"/>
  <c r="BD790" i="10"/>
  <c r="U790" i="10"/>
  <c r="AD790" i="10"/>
  <c r="AM790" i="10"/>
  <c r="AV790" i="10"/>
  <c r="BV790" i="10" s="1"/>
  <c r="BE790" i="10"/>
  <c r="N790" i="10"/>
  <c r="W790" i="10"/>
  <c r="AF790" i="10"/>
  <c r="AO790" i="10"/>
  <c r="BT790" i="10" s="1"/>
  <c r="AX790" i="10"/>
  <c r="BH790" i="10"/>
  <c r="P790" i="10"/>
  <c r="Y790" i="10"/>
  <c r="AH790" i="10"/>
  <c r="BR790" i="10" s="1"/>
  <c r="AR790" i="10"/>
  <c r="BA790" i="10"/>
  <c r="G790" i="10"/>
  <c r="Q790" i="10"/>
  <c r="Z790" i="10"/>
  <c r="AJ790" i="10"/>
  <c r="AS790" i="10"/>
  <c r="BB790" i="10"/>
  <c r="BH785" i="10"/>
  <c r="BB784" i="10"/>
  <c r="P783" i="10"/>
  <c r="N783" i="10"/>
  <c r="AP783" i="10"/>
  <c r="Q783" i="10"/>
  <c r="AR783" i="10"/>
  <c r="X783" i="10"/>
  <c r="AY783" i="10"/>
  <c r="AG783" i="10"/>
  <c r="BH783" i="10"/>
  <c r="H783" i="10"/>
  <c r="AI783" i="10"/>
  <c r="K740" i="10"/>
  <c r="I740" i="10"/>
  <c r="U740" i="10"/>
  <c r="AG740" i="10"/>
  <c r="AT740" i="10"/>
  <c r="BD740" i="10"/>
  <c r="J740" i="10"/>
  <c r="W740" i="10"/>
  <c r="AJ740" i="10"/>
  <c r="AU740" i="10"/>
  <c r="BE740" i="10"/>
  <c r="X740" i="10"/>
  <c r="AK740" i="10"/>
  <c r="AV740" i="10"/>
  <c r="BV740" i="10" s="1"/>
  <c r="BF740" i="10"/>
  <c r="N740" i="10"/>
  <c r="Z740" i="10"/>
  <c r="AL740" i="10"/>
  <c r="AW740" i="10"/>
  <c r="BH740" i="10"/>
  <c r="O740" i="10"/>
  <c r="AB740" i="10"/>
  <c r="AM740" i="10"/>
  <c r="AX740" i="10"/>
  <c r="BI740" i="10"/>
  <c r="R740" i="10"/>
  <c r="AD740" i="10"/>
  <c r="AP740" i="10"/>
  <c r="BB740" i="10"/>
  <c r="BW740" i="10" s="1"/>
  <c r="H740" i="10"/>
  <c r="T740" i="10"/>
  <c r="BN740" i="10" s="1"/>
  <c r="AF740" i="10"/>
  <c r="AS740" i="10"/>
  <c r="BU740" i="10" s="1"/>
  <c r="BC740" i="10"/>
  <c r="BX740" i="10" s="1"/>
  <c r="BH803" i="10"/>
  <c r="AZ802" i="10"/>
  <c r="O802" i="10"/>
  <c r="AO800" i="10"/>
  <c r="BT800" i="10" s="1"/>
  <c r="AX800" i="10"/>
  <c r="BF800" i="10"/>
  <c r="X800" i="10"/>
  <c r="BF798" i="10"/>
  <c r="Z798" i="10"/>
  <c r="AB796" i="10"/>
  <c r="AF795" i="10"/>
  <c r="BF795" i="10"/>
  <c r="AG795" i="10"/>
  <c r="BG795" i="10"/>
  <c r="N795" i="10"/>
  <c r="AO795" i="10"/>
  <c r="BT795" i="10" s="1"/>
  <c r="V795" i="10"/>
  <c r="AW795" i="10"/>
  <c r="AV794" i="10"/>
  <c r="BV794" i="10" s="1"/>
  <c r="AD794" i="10"/>
  <c r="AW790" i="10"/>
  <c r="X790" i="10"/>
  <c r="BA785" i="10"/>
  <c r="AU784" i="10"/>
  <c r="BD783" i="10"/>
  <c r="X781" i="10"/>
  <c r="BH781" i="10"/>
  <c r="AI781" i="10"/>
  <c r="AP781" i="10"/>
  <c r="AS761" i="10"/>
  <c r="AT980" i="10"/>
  <c r="N980" i="10"/>
  <c r="AT971" i="10"/>
  <c r="O971" i="10"/>
  <c r="BF968" i="10"/>
  <c r="AX968" i="10"/>
  <c r="AP968" i="10"/>
  <c r="AH968" i="10"/>
  <c r="BR968" i="10" s="1"/>
  <c r="Z968" i="10"/>
  <c r="R968" i="10"/>
  <c r="I968" i="10"/>
  <c r="AS966" i="10"/>
  <c r="M966" i="10"/>
  <c r="BL966" i="10" s="1"/>
  <c r="AK961" i="10"/>
  <c r="H907" i="10"/>
  <c r="AS838" i="10"/>
  <c r="BI823" i="10"/>
  <c r="AS823" i="10"/>
  <c r="BU823" i="10" s="1"/>
  <c r="AC823" i="10"/>
  <c r="M823" i="10"/>
  <c r="BL823" i="10" s="1"/>
  <c r="BA820" i="10"/>
  <c r="BA798" i="10"/>
  <c r="X798" i="10"/>
  <c r="P793" i="10"/>
  <c r="Q793" i="10"/>
  <c r="AK793" i="10"/>
  <c r="AL793" i="10"/>
  <c r="U793" i="10"/>
  <c r="AV793" i="10"/>
  <c r="BV793" i="10" s="1"/>
  <c r="AD793" i="10"/>
  <c r="AY793" i="10"/>
  <c r="AT790" i="10"/>
  <c r="V790" i="10"/>
  <c r="AN785" i="10"/>
  <c r="AL784" i="10"/>
  <c r="AT783" i="10"/>
  <c r="G782" i="10"/>
  <c r="X761" i="10"/>
  <c r="BC722" i="10"/>
  <c r="BX722" i="10" s="1"/>
  <c r="R722" i="10"/>
  <c r="AB722" i="10"/>
  <c r="AO722" i="10"/>
  <c r="BT722" i="10" s="1"/>
  <c r="AX722" i="10"/>
  <c r="N722" i="10"/>
  <c r="AY808" i="10"/>
  <c r="AG805" i="10"/>
  <c r="AR805" i="10"/>
  <c r="AZ805" i="10"/>
  <c r="AW798" i="10"/>
  <c r="Q798" i="10"/>
  <c r="M796" i="10"/>
  <c r="BL796" i="10" s="1"/>
  <c r="AS794" i="10"/>
  <c r="BU794" i="10" s="1"/>
  <c r="Z794" i="10"/>
  <c r="G794" i="10"/>
  <c r="AI793" i="10"/>
  <c r="AP790" i="10"/>
  <c r="R790" i="10"/>
  <c r="AG785" i="10"/>
  <c r="AC784" i="10"/>
  <c r="AK783" i="10"/>
  <c r="BB782" i="10"/>
  <c r="P750" i="10"/>
  <c r="AD750" i="10"/>
  <c r="AE750" i="10"/>
  <c r="AM750" i="10"/>
  <c r="AN750" i="10"/>
  <c r="BH750" i="10"/>
  <c r="G750" i="10"/>
  <c r="BI750" i="10"/>
  <c r="AJ728" i="10"/>
  <c r="AT728" i="10"/>
  <c r="AR728" i="10"/>
  <c r="BA619" i="10"/>
  <c r="AX774" i="10"/>
  <c r="AF774" i="10"/>
  <c r="Q774" i="10"/>
  <c r="BH770" i="10"/>
  <c r="AS770" i="10"/>
  <c r="AC770" i="10"/>
  <c r="P770" i="10"/>
  <c r="BH763" i="10"/>
  <c r="BG755" i="10"/>
  <c r="AB755" i="10"/>
  <c r="AW752" i="10"/>
  <c r="AE752" i="10"/>
  <c r="Q752" i="10"/>
  <c r="BH730" i="10"/>
  <c r="AX730" i="10"/>
  <c r="AO730" i="10"/>
  <c r="BT730" i="10" s="1"/>
  <c r="AF730" i="10"/>
  <c r="W730" i="10"/>
  <c r="N730" i="10"/>
  <c r="BB726" i="10"/>
  <c r="AR725" i="10"/>
  <c r="T725" i="10"/>
  <c r="BN725" i="10" s="1"/>
  <c r="AX724" i="10"/>
  <c r="AM724" i="10"/>
  <c r="AB724" i="10"/>
  <c r="N724" i="10"/>
  <c r="BB713" i="10"/>
  <c r="R713" i="10"/>
  <c r="BH713" i="10"/>
  <c r="X713" i="10"/>
  <c r="AH713" i="10"/>
  <c r="BR713" i="10" s="1"/>
  <c r="AV698" i="10"/>
  <c r="BV698" i="10" s="1"/>
  <c r="T653" i="10"/>
  <c r="BN653" i="10" s="1"/>
  <c r="AI653" i="10"/>
  <c r="AX653" i="10"/>
  <c r="I653" i="10"/>
  <c r="U653" i="10"/>
  <c r="AJ653" i="10"/>
  <c r="AY653" i="10"/>
  <c r="J653" i="10"/>
  <c r="Y653" i="10"/>
  <c r="AK653" i="10"/>
  <c r="BA653" i="10"/>
  <c r="K653" i="10"/>
  <c r="Z653" i="10"/>
  <c r="AP653" i="10"/>
  <c r="BE653" i="10"/>
  <c r="AB653" i="10"/>
  <c r="AQ653" i="10"/>
  <c r="BF653" i="10"/>
  <c r="R653" i="10"/>
  <c r="AG653" i="10"/>
  <c r="AS653" i="10"/>
  <c r="BH653" i="10"/>
  <c r="I649" i="10"/>
  <c r="Q649" i="10"/>
  <c r="AP649" i="10"/>
  <c r="AW649" i="10"/>
  <c r="U649" i="10"/>
  <c r="AX649" i="10"/>
  <c r="Z649" i="10"/>
  <c r="AZ649" i="10"/>
  <c r="AC649" i="10"/>
  <c r="BA649" i="10"/>
  <c r="AK649" i="10"/>
  <c r="BI649" i="10"/>
  <c r="J648" i="10"/>
  <c r="M648" i="10"/>
  <c r="BL648" i="10" s="1"/>
  <c r="AE648" i="10"/>
  <c r="BB648" i="10"/>
  <c r="O648" i="10"/>
  <c r="AK648" i="10"/>
  <c r="BC648" i="10"/>
  <c r="BX648" i="10" s="1"/>
  <c r="P648" i="10"/>
  <c r="AL648" i="10"/>
  <c r="BD648" i="10"/>
  <c r="Q648" i="10"/>
  <c r="AN648" i="10"/>
  <c r="W648" i="10"/>
  <c r="AO648" i="10"/>
  <c r="BT648" i="10" s="1"/>
  <c r="AC648" i="10"/>
  <c r="AV648" i="10"/>
  <c r="BV648" i="10" s="1"/>
  <c r="G620" i="10"/>
  <c r="J620" i="10"/>
  <c r="T620" i="10"/>
  <c r="BN620" i="10" s="1"/>
  <c r="AD620" i="10"/>
  <c r="AP620" i="10"/>
  <c r="AZ620" i="10"/>
  <c r="BW620" i="10" s="1"/>
  <c r="K620" i="10"/>
  <c r="U620" i="10"/>
  <c r="AG620" i="10"/>
  <c r="AQ620" i="10"/>
  <c r="BA620" i="10"/>
  <c r="V620" i="10"/>
  <c r="AH620" i="10"/>
  <c r="BR620" i="10" s="1"/>
  <c r="AR620" i="10"/>
  <c r="BB620" i="10"/>
  <c r="M620" i="10"/>
  <c r="BL620" i="10" s="1"/>
  <c r="Y620" i="10"/>
  <c r="AI620" i="10"/>
  <c r="AS620" i="10"/>
  <c r="BE620" i="10"/>
  <c r="N620" i="10"/>
  <c r="Z620" i="10"/>
  <c r="AJ620" i="10"/>
  <c r="AT620" i="10"/>
  <c r="BF620" i="10"/>
  <c r="R620" i="10"/>
  <c r="AB620" i="10"/>
  <c r="AL620" i="10"/>
  <c r="AX620" i="10"/>
  <c r="BH620" i="10"/>
  <c r="J618" i="10"/>
  <c r="Q618" i="10"/>
  <c r="AW618" i="10"/>
  <c r="U618" i="10"/>
  <c r="BE618" i="10"/>
  <c r="Y618" i="10"/>
  <c r="BG618" i="10"/>
  <c r="AA618" i="10"/>
  <c r="BP618" i="10" s="1"/>
  <c r="AI618" i="10"/>
  <c r="AQ618" i="10"/>
  <c r="G579" i="10"/>
  <c r="O579" i="10"/>
  <c r="AG579" i="10"/>
  <c r="AT579" i="10"/>
  <c r="P579" i="10"/>
  <c r="AH579" i="10"/>
  <c r="BR579" i="10" s="1"/>
  <c r="AV579" i="10"/>
  <c r="BV579" i="10" s="1"/>
  <c r="X579" i="10"/>
  <c r="AM579" i="10"/>
  <c r="BB579" i="10"/>
  <c r="H579" i="10"/>
  <c r="Y579" i="10"/>
  <c r="AP579" i="10"/>
  <c r="BC579" i="10"/>
  <c r="BX579" i="10" s="1"/>
  <c r="K579" i="10"/>
  <c r="Z579" i="10"/>
  <c r="BO579" i="10" s="1"/>
  <c r="AQ579" i="10"/>
  <c r="BE579" i="10"/>
  <c r="AY579" i="10"/>
  <c r="N579" i="10"/>
  <c r="BA579" i="10"/>
  <c r="R579" i="10"/>
  <c r="BI579" i="10"/>
  <c r="W579" i="10"/>
  <c r="AC579" i="10"/>
  <c r="AK579" i="10"/>
  <c r="AS799" i="10"/>
  <c r="BB791" i="10"/>
  <c r="R791" i="10"/>
  <c r="X789" i="10"/>
  <c r="J786" i="10"/>
  <c r="AN779" i="10"/>
  <c r="AR777" i="10"/>
  <c r="X777" i="10"/>
  <c r="AZ776" i="10"/>
  <c r="BW776" i="10" s="1"/>
  <c r="AN776" i="10"/>
  <c r="AB776" i="10"/>
  <c r="O776" i="10"/>
  <c r="AW774" i="10"/>
  <c r="AE774" i="10"/>
  <c r="O774" i="10"/>
  <c r="AX771" i="10"/>
  <c r="BD770" i="10"/>
  <c r="AR770" i="10"/>
  <c r="AB770" i="10"/>
  <c r="N770" i="10"/>
  <c r="BI769" i="10"/>
  <c r="BE766" i="10"/>
  <c r="AV766" i="10"/>
  <c r="BV766" i="10" s="1"/>
  <c r="AJ766" i="10"/>
  <c r="X766" i="10"/>
  <c r="M766" i="10"/>
  <c r="BL766" i="10" s="1"/>
  <c r="AO764" i="10"/>
  <c r="BT764" i="10" s="1"/>
  <c r="U764" i="10"/>
  <c r="BG763" i="10"/>
  <c r="BC758" i="10"/>
  <c r="BX758" i="10" s="1"/>
  <c r="AO758" i="10"/>
  <c r="BT758" i="10" s="1"/>
  <c r="Z758" i="10"/>
  <c r="J758" i="10"/>
  <c r="BG757" i="10"/>
  <c r="BY757" i="10" s="1"/>
  <c r="BF755" i="10"/>
  <c r="AA755" i="10"/>
  <c r="BP755" i="10" s="1"/>
  <c r="AV752" i="10"/>
  <c r="BV752" i="10" s="1"/>
  <c r="AD752" i="10"/>
  <c r="N752" i="10"/>
  <c r="AX751" i="10"/>
  <c r="BF748" i="10"/>
  <c r="AW748" i="10"/>
  <c r="AN748" i="10"/>
  <c r="AE748" i="10"/>
  <c r="BQ748" i="10" s="1"/>
  <c r="V748" i="10"/>
  <c r="M748" i="10"/>
  <c r="BL748" i="10" s="1"/>
  <c r="AX747" i="10"/>
  <c r="AF747" i="10"/>
  <c r="M747" i="10"/>
  <c r="BL747" i="10" s="1"/>
  <c r="BA746" i="10"/>
  <c r="AP746" i="10"/>
  <c r="AF746" i="10"/>
  <c r="V746" i="10"/>
  <c r="BB742" i="10"/>
  <c r="AS742" i="10"/>
  <c r="BU742" i="10" s="1"/>
  <c r="AJ742" i="10"/>
  <c r="Z742" i="10"/>
  <c r="Q742" i="10"/>
  <c r="H742" i="10"/>
  <c r="AQ741" i="10"/>
  <c r="BH736" i="10"/>
  <c r="AU736" i="10"/>
  <c r="AF736" i="10"/>
  <c r="P736" i="10"/>
  <c r="BF734" i="10"/>
  <c r="AW734" i="10"/>
  <c r="AN734" i="10"/>
  <c r="AE734" i="10"/>
  <c r="V734" i="10"/>
  <c r="M734" i="10"/>
  <c r="BL734" i="10" s="1"/>
  <c r="BF730" i="10"/>
  <c r="AW730" i="10"/>
  <c r="AN730" i="10"/>
  <c r="AE730" i="10"/>
  <c r="V730" i="10"/>
  <c r="M730" i="10"/>
  <c r="BL730" i="10" s="1"/>
  <c r="AW726" i="10"/>
  <c r="BI725" i="10"/>
  <c r="AP725" i="10"/>
  <c r="R725" i="10"/>
  <c r="AW724" i="10"/>
  <c r="AL724" i="10"/>
  <c r="BS724" i="10" s="1"/>
  <c r="Z724" i="10"/>
  <c r="M724" i="10"/>
  <c r="BL724" i="10" s="1"/>
  <c r="Z716" i="10"/>
  <c r="BC716" i="10"/>
  <c r="BX716" i="10" s="1"/>
  <c r="AC716" i="10"/>
  <c r="BH716" i="10"/>
  <c r="AJ716" i="10"/>
  <c r="J716" i="10"/>
  <c r="AO716" i="10"/>
  <c r="BT716" i="10" s="1"/>
  <c r="K706" i="10"/>
  <c r="H706" i="10"/>
  <c r="V706" i="10"/>
  <c r="AK706" i="10"/>
  <c r="AX706" i="10"/>
  <c r="I706" i="10"/>
  <c r="W706" i="10"/>
  <c r="AM706" i="10"/>
  <c r="BB706" i="10"/>
  <c r="Z706" i="10"/>
  <c r="AN706" i="10"/>
  <c r="BC706" i="10"/>
  <c r="BX706" i="10" s="1"/>
  <c r="M706" i="10"/>
  <c r="BL706" i="10" s="1"/>
  <c r="AB706" i="10"/>
  <c r="AO706" i="10"/>
  <c r="BT706" i="10" s="1"/>
  <c r="BE706" i="10"/>
  <c r="N706" i="10"/>
  <c r="AD706" i="10"/>
  <c r="AS706" i="10"/>
  <c r="BF706" i="10"/>
  <c r="AK698" i="10"/>
  <c r="AX697" i="10"/>
  <c r="AW653" i="10"/>
  <c r="M635" i="10"/>
  <c r="BL635" i="10" s="1"/>
  <c r="U635" i="10"/>
  <c r="AI635" i="10"/>
  <c r="AK635" i="10"/>
  <c r="BA635" i="10"/>
  <c r="AK620" i="10"/>
  <c r="AP799" i="10"/>
  <c r="I799" i="10"/>
  <c r="J791" i="10"/>
  <c r="P789" i="10"/>
  <c r="BH777" i="10"/>
  <c r="AN777" i="10"/>
  <c r="BI776" i="10"/>
  <c r="AW776" i="10"/>
  <c r="AK776" i="10"/>
  <c r="X776" i="10"/>
  <c r="M776" i="10"/>
  <c r="BL776" i="10" s="1"/>
  <c r="BI774" i="10"/>
  <c r="AP774" i="10"/>
  <c r="AC774" i="10"/>
  <c r="J774" i="10"/>
  <c r="AB771" i="10"/>
  <c r="BB770" i="10"/>
  <c r="AL770" i="10"/>
  <c r="Y770" i="10"/>
  <c r="I770" i="10"/>
  <c r="AY769" i="10"/>
  <c r="BC766" i="10"/>
  <c r="BX766" i="10" s="1"/>
  <c r="AS766" i="10"/>
  <c r="AG766" i="10"/>
  <c r="V766" i="10"/>
  <c r="H766" i="10"/>
  <c r="BH764" i="10"/>
  <c r="AM764" i="10"/>
  <c r="M764" i="10"/>
  <c r="BL764" i="10" s="1"/>
  <c r="AJ763" i="10"/>
  <c r="BD762" i="10"/>
  <c r="AR762" i="10"/>
  <c r="AB762" i="10"/>
  <c r="N762" i="10"/>
  <c r="BA758" i="10"/>
  <c r="AK758" i="10"/>
  <c r="W758" i="10"/>
  <c r="H758" i="10"/>
  <c r="AV755" i="10"/>
  <c r="BV755" i="10" s="1"/>
  <c r="R755" i="10"/>
  <c r="BH752" i="10"/>
  <c r="AO752" i="10"/>
  <c r="BT752" i="10" s="1"/>
  <c r="AB752" i="10"/>
  <c r="I752" i="10"/>
  <c r="AJ751" i="10"/>
  <c r="BD748" i="10"/>
  <c r="AU748" i="10"/>
  <c r="AL748" i="10"/>
  <c r="AC748" i="10"/>
  <c r="T748" i="10"/>
  <c r="BN748" i="10" s="1"/>
  <c r="J748" i="10"/>
  <c r="BI747" i="10"/>
  <c r="AR747" i="10"/>
  <c r="AA747" i="10"/>
  <c r="BP747" i="10" s="1"/>
  <c r="K747" i="10"/>
  <c r="BI746" i="10"/>
  <c r="AX746" i="10"/>
  <c r="AN746" i="10"/>
  <c r="AD746" i="10"/>
  <c r="T746" i="10"/>
  <c r="BN746" i="10" s="1"/>
  <c r="I746" i="10"/>
  <c r="BI742" i="10"/>
  <c r="AZ742" i="10"/>
  <c r="BW742" i="10" s="1"/>
  <c r="AP742" i="10"/>
  <c r="AG742" i="10"/>
  <c r="X742" i="10"/>
  <c r="O742" i="10"/>
  <c r="AC741" i="10"/>
  <c r="AS738" i="10"/>
  <c r="BU738" i="10" s="1"/>
  <c r="T738" i="10"/>
  <c r="BN738" i="10" s="1"/>
  <c r="K737" i="10"/>
  <c r="BD736" i="10"/>
  <c r="AP736" i="10"/>
  <c r="AC736" i="10"/>
  <c r="N736" i="10"/>
  <c r="BD734" i="10"/>
  <c r="AU734" i="10"/>
  <c r="AL734" i="10"/>
  <c r="AC734" i="10"/>
  <c r="T734" i="10"/>
  <c r="BN734" i="10" s="1"/>
  <c r="J734" i="10"/>
  <c r="BC732" i="10"/>
  <c r="BX732" i="10" s="1"/>
  <c r="AP732" i="10"/>
  <c r="AD732" i="10"/>
  <c r="R732" i="10"/>
  <c r="AY731" i="10"/>
  <c r="AI731" i="10"/>
  <c r="R731" i="10"/>
  <c r="BD730" i="10"/>
  <c r="AU730" i="10"/>
  <c r="AL730" i="10"/>
  <c r="AC730" i="10"/>
  <c r="T730" i="10"/>
  <c r="BN730" i="10" s="1"/>
  <c r="J730" i="10"/>
  <c r="M727" i="10"/>
  <c r="BL727" i="10" s="1"/>
  <c r="AL726" i="10"/>
  <c r="BS726" i="10" s="1"/>
  <c r="BF725" i="10"/>
  <c r="AH725" i="10"/>
  <c r="BR725" i="10" s="1"/>
  <c r="M725" i="10"/>
  <c r="BL725" i="10" s="1"/>
  <c r="BF724" i="10"/>
  <c r="AU724" i="10"/>
  <c r="AJ724" i="10"/>
  <c r="V724" i="10"/>
  <c r="J724" i="10"/>
  <c r="AS716" i="10"/>
  <c r="BU716" i="10" s="1"/>
  <c r="AT713" i="10"/>
  <c r="AF706" i="10"/>
  <c r="G705" i="10"/>
  <c r="AD705" i="10"/>
  <c r="BA705" i="10"/>
  <c r="N705" i="10"/>
  <c r="AJ705" i="10"/>
  <c r="BB705" i="10"/>
  <c r="P705" i="10"/>
  <c r="AK705" i="10"/>
  <c r="BD705" i="10"/>
  <c r="R705" i="10"/>
  <c r="AN705" i="10"/>
  <c r="BI705" i="10"/>
  <c r="V705" i="10"/>
  <c r="AP705" i="10"/>
  <c r="V698" i="10"/>
  <c r="AC697" i="10"/>
  <c r="BC660" i="10"/>
  <c r="BX660" i="10" s="1"/>
  <c r="AF660" i="10"/>
  <c r="AT660" i="10"/>
  <c r="Q656" i="10"/>
  <c r="P656" i="10"/>
  <c r="BC656" i="10"/>
  <c r="BX656" i="10" s="1"/>
  <c r="W656" i="10"/>
  <c r="Y656" i="10"/>
  <c r="AD656" i="10"/>
  <c r="AM656" i="10"/>
  <c r="AV656" i="10"/>
  <c r="BV656" i="10" s="1"/>
  <c r="AH653" i="10"/>
  <c r="BR653" i="10" s="1"/>
  <c r="BE649" i="10"/>
  <c r="AS648" i="10"/>
  <c r="AE631" i="10"/>
  <c r="BE631" i="10"/>
  <c r="V622" i="10"/>
  <c r="AW622" i="10"/>
  <c r="R622" i="10"/>
  <c r="AY622" i="10"/>
  <c r="T622" i="10"/>
  <c r="BN622" i="10" s="1"/>
  <c r="BB622" i="10"/>
  <c r="AB622" i="10"/>
  <c r="BI622" i="10"/>
  <c r="AC622" i="10"/>
  <c r="AL622" i="10"/>
  <c r="AA620" i="10"/>
  <c r="BP620" i="10" s="1"/>
  <c r="AK777" i="10"/>
  <c r="BH776" i="10"/>
  <c r="AU776" i="10"/>
  <c r="AJ776" i="10"/>
  <c r="W776" i="10"/>
  <c r="J776" i="10"/>
  <c r="BH774" i="10"/>
  <c r="AO774" i="10"/>
  <c r="BT774" i="10" s="1"/>
  <c r="Y774" i="10"/>
  <c r="H774" i="10"/>
  <c r="BA770" i="10"/>
  <c r="AK770" i="10"/>
  <c r="W770" i="10"/>
  <c r="H770" i="10"/>
  <c r="AV769" i="10"/>
  <c r="BV769" i="10" s="1"/>
  <c r="AB763" i="10"/>
  <c r="AT755" i="10"/>
  <c r="P755" i="10"/>
  <c r="BF752" i="10"/>
  <c r="AN752" i="10"/>
  <c r="Y752" i="10"/>
  <c r="H752" i="10"/>
  <c r="BC748" i="10"/>
  <c r="BX748" i="10" s="1"/>
  <c r="AT748" i="10"/>
  <c r="AK748" i="10"/>
  <c r="AB748" i="10"/>
  <c r="R748" i="10"/>
  <c r="I748" i="10"/>
  <c r="T741" i="10"/>
  <c r="BN741" i="10" s="1"/>
  <c r="BC736" i="10"/>
  <c r="BX736" i="10" s="1"/>
  <c r="AO736" i="10"/>
  <c r="BT736" i="10" s="1"/>
  <c r="Y736" i="10"/>
  <c r="M736" i="10"/>
  <c r="BL736" i="10" s="1"/>
  <c r="BC734" i="10"/>
  <c r="BX734" i="10" s="1"/>
  <c r="AT734" i="10"/>
  <c r="AK734" i="10"/>
  <c r="AB734" i="10"/>
  <c r="R734" i="10"/>
  <c r="I734" i="10"/>
  <c r="AX731" i="10"/>
  <c r="AF731" i="10"/>
  <c r="M731" i="10"/>
  <c r="BL731" i="10" s="1"/>
  <c r="BC730" i="10"/>
  <c r="BX730" i="10" s="1"/>
  <c r="AT730" i="10"/>
  <c r="AK730" i="10"/>
  <c r="AB730" i="10"/>
  <c r="R730" i="10"/>
  <c r="I730" i="10"/>
  <c r="BF727" i="10"/>
  <c r="J727" i="10"/>
  <c r="Q726" i="10"/>
  <c r="AZ725" i="10"/>
  <c r="AF725" i="10"/>
  <c r="BE724" i="10"/>
  <c r="AT724" i="10"/>
  <c r="AF724" i="10"/>
  <c r="U724" i="10"/>
  <c r="I724" i="10"/>
  <c r="AS718" i="10"/>
  <c r="AU718" i="10"/>
  <c r="BH718" i="10"/>
  <c r="AR713" i="10"/>
  <c r="H712" i="10"/>
  <c r="R712" i="10"/>
  <c r="AG712" i="10"/>
  <c r="AZ712" i="10"/>
  <c r="G711" i="10"/>
  <c r="R711" i="10"/>
  <c r="AH711" i="10"/>
  <c r="BR711" i="10" s="1"/>
  <c r="BA711" i="10"/>
  <c r="T711" i="10"/>
  <c r="BN711" i="10" s="1"/>
  <c r="AJ711" i="10"/>
  <c r="BB711" i="10"/>
  <c r="V711" i="10"/>
  <c r="AP711" i="10"/>
  <c r="BF711" i="10"/>
  <c r="H711" i="10"/>
  <c r="AB711" i="10"/>
  <c r="AR711" i="10"/>
  <c r="BH711" i="10"/>
  <c r="G707" i="10"/>
  <c r="AB707" i="10"/>
  <c r="AV707" i="10"/>
  <c r="BV707" i="10" s="1"/>
  <c r="J707" i="10"/>
  <c r="AC707" i="10"/>
  <c r="AX707" i="10"/>
  <c r="AD707" i="10"/>
  <c r="BA707" i="10"/>
  <c r="N707" i="10"/>
  <c r="AJ707" i="10"/>
  <c r="BB707" i="10"/>
  <c r="P707" i="10"/>
  <c r="AK707" i="10"/>
  <c r="BD707" i="10"/>
  <c r="AE706" i="10"/>
  <c r="R698" i="10"/>
  <c r="X697" i="10"/>
  <c r="AC653" i="10"/>
  <c r="AO649" i="10"/>
  <c r="BT649" i="10" s="1"/>
  <c r="AD648" i="10"/>
  <c r="AT640" i="10"/>
  <c r="K633" i="10"/>
  <c r="U633" i="10"/>
  <c r="AC633" i="10"/>
  <c r="AI633" i="10"/>
  <c r="AK633" i="10"/>
  <c r="AS633" i="10"/>
  <c r="BI633" i="10"/>
  <c r="AS618" i="10"/>
  <c r="Q807" i="10"/>
  <c r="AJ799" i="10"/>
  <c r="BD777" i="10"/>
  <c r="AG777" i="10"/>
  <c r="J777" i="10"/>
  <c r="BF776" i="10"/>
  <c r="AT776" i="10"/>
  <c r="AG776" i="10"/>
  <c r="V776" i="10"/>
  <c r="I776" i="10"/>
  <c r="AY775" i="10"/>
  <c r="N775" i="10"/>
  <c r="BE774" i="10"/>
  <c r="AN774" i="10"/>
  <c r="V774" i="10"/>
  <c r="G774" i="10"/>
  <c r="AX770" i="10"/>
  <c r="AJ770" i="10"/>
  <c r="T770" i="10"/>
  <c r="BN770" i="10" s="1"/>
  <c r="G770" i="10"/>
  <c r="P769" i="10"/>
  <c r="P768" i="10"/>
  <c r="BA766" i="10"/>
  <c r="AP766" i="10"/>
  <c r="AE766" i="10"/>
  <c r="Q766" i="10"/>
  <c r="BE764" i="10"/>
  <c r="Z763" i="10"/>
  <c r="BB762" i="10"/>
  <c r="AL762" i="10"/>
  <c r="Y762" i="10"/>
  <c r="I762" i="10"/>
  <c r="AU758" i="10"/>
  <c r="AH758" i="10"/>
  <c r="BR758" i="10" s="1"/>
  <c r="R758" i="10"/>
  <c r="AL755" i="10"/>
  <c r="N755" i="10"/>
  <c r="AK753" i="10"/>
  <c r="BD752" i="10"/>
  <c r="AM752" i="10"/>
  <c r="U752" i="10"/>
  <c r="G752" i="10"/>
  <c r="AP749" i="10"/>
  <c r="BB748" i="10"/>
  <c r="BW748" i="10" s="1"/>
  <c r="AS748" i="10"/>
  <c r="BU748" i="10" s="1"/>
  <c r="AJ748" i="10"/>
  <c r="Z748" i="10"/>
  <c r="BO748" i="10" s="1"/>
  <c r="Q748" i="10"/>
  <c r="H748" i="10"/>
  <c r="BF747" i="10"/>
  <c r="AN747" i="10"/>
  <c r="X747" i="10"/>
  <c r="BF746" i="10"/>
  <c r="AV746" i="10"/>
  <c r="BV746" i="10" s="1"/>
  <c r="AL746" i="10"/>
  <c r="AB746" i="10"/>
  <c r="P746" i="10"/>
  <c r="BF742" i="10"/>
  <c r="AW742" i="10"/>
  <c r="AN742" i="10"/>
  <c r="BS742" i="10" s="1"/>
  <c r="AE742" i="10"/>
  <c r="V742" i="10"/>
  <c r="M742" i="10"/>
  <c r="BL742" i="10" s="1"/>
  <c r="R741" i="10"/>
  <c r="AL738" i="10"/>
  <c r="N738" i="10"/>
  <c r="BA736" i="10"/>
  <c r="AN736" i="10"/>
  <c r="X736" i="10"/>
  <c r="J736" i="10"/>
  <c r="BB734" i="10"/>
  <c r="AS734" i="10"/>
  <c r="AJ734" i="10"/>
  <c r="Z734" i="10"/>
  <c r="Q734" i="10"/>
  <c r="H734" i="10"/>
  <c r="AZ732" i="10"/>
  <c r="BW732" i="10" s="1"/>
  <c r="AM732" i="10"/>
  <c r="AB732" i="10"/>
  <c r="O732" i="10"/>
  <c r="AV731" i="10"/>
  <c r="BV731" i="10" s="1"/>
  <c r="AC731" i="10"/>
  <c r="BB730" i="10"/>
  <c r="AS730" i="10"/>
  <c r="BU730" i="10" s="1"/>
  <c r="AJ730" i="10"/>
  <c r="Z730" i="10"/>
  <c r="Q730" i="10"/>
  <c r="G730" i="10"/>
  <c r="AX727" i="10"/>
  <c r="M726" i="10"/>
  <c r="BL726" i="10" s="1"/>
  <c r="AX725" i="10"/>
  <c r="AC725" i="10"/>
  <c r="J725" i="10"/>
  <c r="BD724" i="10"/>
  <c r="AS724" i="10"/>
  <c r="AE724" i="10"/>
  <c r="T724" i="10"/>
  <c r="BN724" i="10" s="1"/>
  <c r="H724" i="10"/>
  <c r="T716" i="10"/>
  <c r="BN716" i="10" s="1"/>
  <c r="AK713" i="10"/>
  <c r="AD711" i="10"/>
  <c r="AR707" i="10"/>
  <c r="U706" i="10"/>
  <c r="K682" i="10"/>
  <c r="I682" i="10"/>
  <c r="R682" i="10"/>
  <c r="AB682" i="10"/>
  <c r="AK682" i="10"/>
  <c r="AT682" i="10"/>
  <c r="BC682" i="10"/>
  <c r="BX682" i="10" s="1"/>
  <c r="J682" i="10"/>
  <c r="T682" i="10"/>
  <c r="BN682" i="10" s="1"/>
  <c r="AC682" i="10"/>
  <c r="AL682" i="10"/>
  <c r="AU682" i="10"/>
  <c r="BD682" i="10"/>
  <c r="U682" i="10"/>
  <c r="AD682" i="10"/>
  <c r="AM682" i="10"/>
  <c r="AV682" i="10"/>
  <c r="BV682" i="10" s="1"/>
  <c r="BE682" i="10"/>
  <c r="M682" i="10"/>
  <c r="BL682" i="10" s="1"/>
  <c r="V682" i="10"/>
  <c r="AE682" i="10"/>
  <c r="BQ682" i="10" s="1"/>
  <c r="AN682" i="10"/>
  <c r="AW682" i="10"/>
  <c r="BF682" i="10"/>
  <c r="N682" i="10"/>
  <c r="W682" i="10"/>
  <c r="AF682" i="10"/>
  <c r="AO682" i="10"/>
  <c r="BT682" i="10" s="1"/>
  <c r="AX682" i="10"/>
  <c r="BH682" i="10"/>
  <c r="P682" i="10"/>
  <c r="Y682" i="10"/>
  <c r="AH682" i="10"/>
  <c r="BR682" i="10" s="1"/>
  <c r="AR682" i="10"/>
  <c r="BA682" i="10"/>
  <c r="AG649" i="10"/>
  <c r="X648" i="10"/>
  <c r="BG620" i="10"/>
  <c r="BY620" i="10" s="1"/>
  <c r="Q620" i="10"/>
  <c r="AK618" i="10"/>
  <c r="AS579" i="10"/>
  <c r="AY777" i="10"/>
  <c r="AD777" i="10"/>
  <c r="H777" i="10"/>
  <c r="BD776" i="10"/>
  <c r="AS776" i="10"/>
  <c r="AF776" i="10"/>
  <c r="T776" i="10"/>
  <c r="BN776" i="10" s="1"/>
  <c r="BA774" i="10"/>
  <c r="AM774" i="10"/>
  <c r="U774" i="10"/>
  <c r="AU770" i="10"/>
  <c r="AH770" i="10"/>
  <c r="BR770" i="10" s="1"/>
  <c r="R770" i="10"/>
  <c r="H769" i="10"/>
  <c r="AC753" i="10"/>
  <c r="BA752" i="10"/>
  <c r="AL752" i="10"/>
  <c r="T752" i="10"/>
  <c r="BN752" i="10" s="1"/>
  <c r="BA748" i="10"/>
  <c r="AR748" i="10"/>
  <c r="AH748" i="10"/>
  <c r="BR748" i="10" s="1"/>
  <c r="Y748" i="10"/>
  <c r="P748" i="10"/>
  <c r="G748" i="10"/>
  <c r="BG741" i="10"/>
  <c r="AZ736" i="10"/>
  <c r="BW736" i="10" s="1"/>
  <c r="AL736" i="10"/>
  <c r="W736" i="10"/>
  <c r="G736" i="10"/>
  <c r="BA734" i="10"/>
  <c r="AR734" i="10"/>
  <c r="AH734" i="10"/>
  <c r="BR734" i="10" s="1"/>
  <c r="Y734" i="10"/>
  <c r="P734" i="10"/>
  <c r="G734" i="10"/>
  <c r="BA730" i="10"/>
  <c r="AR730" i="10"/>
  <c r="AH730" i="10"/>
  <c r="BR730" i="10" s="1"/>
  <c r="Y730" i="10"/>
  <c r="P730" i="10"/>
  <c r="AV725" i="10"/>
  <c r="BV725" i="10" s="1"/>
  <c r="BC724" i="10"/>
  <c r="BX724" i="10" s="1"/>
  <c r="AO724" i="10"/>
  <c r="BT724" i="10" s="1"/>
  <c r="AD724" i="10"/>
  <c r="V713" i="10"/>
  <c r="AP707" i="10"/>
  <c r="BH706" i="10"/>
  <c r="R706" i="10"/>
  <c r="R669" i="10"/>
  <c r="T669" i="10"/>
  <c r="BN669" i="10" s="1"/>
  <c r="AC669" i="10"/>
  <c r="AH669" i="10"/>
  <c r="BR669" i="10" s="1"/>
  <c r="AQ669" i="10"/>
  <c r="BE669" i="10"/>
  <c r="Q653" i="10"/>
  <c r="M649" i="10"/>
  <c r="BL649" i="10" s="1"/>
  <c r="I648" i="10"/>
  <c r="AY620" i="10"/>
  <c r="I620" i="10"/>
  <c r="M618" i="10"/>
  <c r="BL618" i="10" s="1"/>
  <c r="R615" i="10"/>
  <c r="J615" i="10"/>
  <c r="Z615" i="10"/>
  <c r="AP615" i="10"/>
  <c r="M615" i="10"/>
  <c r="BL615" i="10" s="1"/>
  <c r="AC615" i="10"/>
  <c r="AU615" i="10"/>
  <c r="N615" i="10"/>
  <c r="AD615" i="10"/>
  <c r="AV615" i="10"/>
  <c r="BV615" i="10" s="1"/>
  <c r="O615" i="10"/>
  <c r="AH615" i="10"/>
  <c r="BR615" i="10" s="1"/>
  <c r="AX615" i="10"/>
  <c r="P615" i="10"/>
  <c r="AK615" i="10"/>
  <c r="BA615" i="10"/>
  <c r="W615" i="10"/>
  <c r="AM615" i="10"/>
  <c r="BC615" i="10"/>
  <c r="BX615" i="10" s="1"/>
  <c r="AH614" i="10"/>
  <c r="BR614" i="10" s="1"/>
  <c r="BB614" i="10"/>
  <c r="Q614" i="10"/>
  <c r="AK614" i="10"/>
  <c r="BG614" i="10"/>
  <c r="R614" i="10"/>
  <c r="AL614" i="10"/>
  <c r="BH614" i="10"/>
  <c r="T614" i="10"/>
  <c r="BN614" i="10" s="1"/>
  <c r="AP614" i="10"/>
  <c r="V614" i="10"/>
  <c r="AR614" i="10"/>
  <c r="AB614" i="10"/>
  <c r="AX614" i="10"/>
  <c r="AI579" i="10"/>
  <c r="K698" i="10"/>
  <c r="I698" i="10"/>
  <c r="W698" i="10"/>
  <c r="AM698" i="10"/>
  <c r="BB698" i="10"/>
  <c r="Z698" i="10"/>
  <c r="AN698" i="10"/>
  <c r="BC698" i="10"/>
  <c r="BX698" i="10" s="1"/>
  <c r="M698" i="10"/>
  <c r="BL698" i="10" s="1"/>
  <c r="AB698" i="10"/>
  <c r="AO698" i="10"/>
  <c r="BT698" i="10" s="1"/>
  <c r="BE698" i="10"/>
  <c r="N698" i="10"/>
  <c r="AD698" i="10"/>
  <c r="AS698" i="10"/>
  <c r="BF698" i="10"/>
  <c r="Q698" i="10"/>
  <c r="AE698" i="10"/>
  <c r="AT698" i="10"/>
  <c r="BH698" i="10"/>
  <c r="U698" i="10"/>
  <c r="AJ698" i="10"/>
  <c r="AW698" i="10"/>
  <c r="G697" i="10"/>
  <c r="AD697" i="10"/>
  <c r="BA697" i="10"/>
  <c r="N697" i="10"/>
  <c r="AJ697" i="10"/>
  <c r="BB697" i="10"/>
  <c r="P697" i="10"/>
  <c r="AK697" i="10"/>
  <c r="BD697" i="10"/>
  <c r="R697" i="10"/>
  <c r="AN697" i="10"/>
  <c r="BI697" i="10"/>
  <c r="V697" i="10"/>
  <c r="AP697" i="10"/>
  <c r="AB697" i="10"/>
  <c r="AV697" i="10"/>
  <c r="BV697" i="10" s="1"/>
  <c r="J640" i="10"/>
  <c r="BC640" i="10"/>
  <c r="BX640" i="10" s="1"/>
  <c r="G640" i="10"/>
  <c r="BE640" i="10"/>
  <c r="P640" i="10"/>
  <c r="U640" i="10"/>
  <c r="AD640" i="10"/>
  <c r="AO640" i="10"/>
  <c r="BT640" i="10" s="1"/>
  <c r="AP681" i="10"/>
  <c r="P681" i="10"/>
  <c r="AW665" i="10"/>
  <c r="R665" i="10"/>
  <c r="AY659" i="10"/>
  <c r="AI659" i="10"/>
  <c r="M659" i="10"/>
  <c r="BL659" i="10" s="1"/>
  <c r="BE657" i="10"/>
  <c r="AF609" i="10"/>
  <c r="AD609" i="10"/>
  <c r="G606" i="10"/>
  <c r="N606" i="10"/>
  <c r="Z606" i="10"/>
  <c r="AJ606" i="10"/>
  <c r="AT606" i="10"/>
  <c r="BF606" i="10"/>
  <c r="K606" i="10"/>
  <c r="U606" i="10"/>
  <c r="AG606" i="10"/>
  <c r="AQ606" i="10"/>
  <c r="V606" i="10"/>
  <c r="AH606" i="10"/>
  <c r="BR606" i="10" s="1"/>
  <c r="AR606" i="10"/>
  <c r="BB606" i="10"/>
  <c r="G602" i="10"/>
  <c r="K602" i="10"/>
  <c r="Z602" i="10"/>
  <c r="AO602" i="10"/>
  <c r="BT602" i="10" s="1"/>
  <c r="BA602" i="10"/>
  <c r="T602" i="10"/>
  <c r="BN602" i="10" s="1"/>
  <c r="AH602" i="10"/>
  <c r="BR602" i="10" s="1"/>
  <c r="AW602" i="10"/>
  <c r="I602" i="10"/>
  <c r="U602" i="10"/>
  <c r="AJ602" i="10"/>
  <c r="AY602" i="10"/>
  <c r="AX598" i="10"/>
  <c r="AK598" i="10"/>
  <c r="AL598" i="10"/>
  <c r="R598" i="10"/>
  <c r="AA598" i="10"/>
  <c r="BP598" i="10" s="1"/>
  <c r="G586" i="10"/>
  <c r="AI586" i="10"/>
  <c r="AK586" i="10"/>
  <c r="V586" i="10"/>
  <c r="AW586" i="10"/>
  <c r="Y586" i="10"/>
  <c r="BB586" i="10"/>
  <c r="AA586" i="10"/>
  <c r="BP586" i="10" s="1"/>
  <c r="BE586" i="10"/>
  <c r="AQ576" i="10"/>
  <c r="AP576" i="10"/>
  <c r="AX719" i="10"/>
  <c r="AD719" i="10"/>
  <c r="AK714" i="10"/>
  <c r="W714" i="10"/>
  <c r="AX704" i="10"/>
  <c r="AK704" i="10"/>
  <c r="V704" i="10"/>
  <c r="H704" i="10"/>
  <c r="AX703" i="10"/>
  <c r="AC703" i="10"/>
  <c r="J703" i="10"/>
  <c r="BC702" i="10"/>
  <c r="BX702" i="10" s="1"/>
  <c r="AK702" i="10"/>
  <c r="R702" i="10"/>
  <c r="AK701" i="10"/>
  <c r="BC700" i="10"/>
  <c r="BX700" i="10" s="1"/>
  <c r="AK700" i="10"/>
  <c r="R700" i="10"/>
  <c r="AT696" i="10"/>
  <c r="AB696" i="10"/>
  <c r="I696" i="10"/>
  <c r="BE692" i="10"/>
  <c r="AV692" i="10"/>
  <c r="BV692" i="10" s="1"/>
  <c r="AM692" i="10"/>
  <c r="AD692" i="10"/>
  <c r="U692" i="10"/>
  <c r="BI691" i="10"/>
  <c r="AD691" i="10"/>
  <c r="AS684" i="10"/>
  <c r="W684" i="10"/>
  <c r="AK681" i="10"/>
  <c r="AF678" i="10"/>
  <c r="M678" i="10"/>
  <c r="BL678" i="10" s="1"/>
  <c r="AG674" i="10"/>
  <c r="BG673" i="10"/>
  <c r="Q673" i="10"/>
  <c r="AK672" i="10"/>
  <c r="AY667" i="10"/>
  <c r="U667" i="10"/>
  <c r="AQ665" i="10"/>
  <c r="AT664" i="10"/>
  <c r="U664" i="10"/>
  <c r="BH663" i="10"/>
  <c r="AW659" i="10"/>
  <c r="AB659" i="10"/>
  <c r="J659" i="10"/>
  <c r="U657" i="10"/>
  <c r="BG651" i="10"/>
  <c r="BY651" i="10" s="1"/>
  <c r="AQ651" i="10"/>
  <c r="Z651" i="10"/>
  <c r="I651" i="10"/>
  <c r="P644" i="10"/>
  <c r="AN642" i="10"/>
  <c r="Q642" i="10"/>
  <c r="AW630" i="10"/>
  <c r="AB630" i="10"/>
  <c r="I630" i="10"/>
  <c r="BB626" i="10"/>
  <c r="AK623" i="10"/>
  <c r="Y610" i="10"/>
  <c r="AT609" i="10"/>
  <c r="R608" i="10"/>
  <c r="AX608" i="10"/>
  <c r="AY606" i="10"/>
  <c r="AI606" i="10"/>
  <c r="R606" i="10"/>
  <c r="AQ602" i="10"/>
  <c r="BI601" i="10"/>
  <c r="AD601" i="10"/>
  <c r="G601" i="10"/>
  <c r="BB600" i="10"/>
  <c r="AG600" i="10"/>
  <c r="I600" i="10"/>
  <c r="BH598" i="10"/>
  <c r="AS586" i="10"/>
  <c r="AW704" i="10"/>
  <c r="AJ704" i="10"/>
  <c r="U704" i="10"/>
  <c r="AV703" i="10"/>
  <c r="BV703" i="10" s="1"/>
  <c r="AB703" i="10"/>
  <c r="AX702" i="10"/>
  <c r="AF702" i="10"/>
  <c r="N702" i="10"/>
  <c r="BD701" i="10"/>
  <c r="AD701" i="10"/>
  <c r="AX700" i="10"/>
  <c r="AF700" i="10"/>
  <c r="N700" i="10"/>
  <c r="BH696" i="10"/>
  <c r="AO696" i="10"/>
  <c r="BT696" i="10" s="1"/>
  <c r="W696" i="10"/>
  <c r="BD692" i="10"/>
  <c r="AU692" i="10"/>
  <c r="AL692" i="10"/>
  <c r="BS692" i="10" s="1"/>
  <c r="AC692" i="10"/>
  <c r="T692" i="10"/>
  <c r="BN692" i="10" s="1"/>
  <c r="J692" i="10"/>
  <c r="BF691" i="10"/>
  <c r="V691" i="10"/>
  <c r="AP684" i="10"/>
  <c r="Q684" i="10"/>
  <c r="BD681" i="10"/>
  <c r="AD681" i="10"/>
  <c r="AD678" i="10"/>
  <c r="I678" i="10"/>
  <c r="W674" i="10"/>
  <c r="BE673" i="10"/>
  <c r="M673" i="10"/>
  <c r="BL673" i="10" s="1"/>
  <c r="AC672" i="10"/>
  <c r="AW667" i="10"/>
  <c r="AK665" i="10"/>
  <c r="AO664" i="10"/>
  <c r="BT664" i="10" s="1"/>
  <c r="P664" i="10"/>
  <c r="BI659" i="10"/>
  <c r="AR659" i="10"/>
  <c r="AA659" i="10"/>
  <c r="BP659" i="10" s="1"/>
  <c r="BF651" i="10"/>
  <c r="AO651" i="10"/>
  <c r="BT651" i="10" s="1"/>
  <c r="Y651" i="10"/>
  <c r="BD642" i="10"/>
  <c r="AL642" i="10"/>
  <c r="BS642" i="10" s="1"/>
  <c r="P642" i="10"/>
  <c r="AR630" i="10"/>
  <c r="AA630" i="10"/>
  <c r="BP630" i="10" s="1"/>
  <c r="AD623" i="10"/>
  <c r="AP609" i="10"/>
  <c r="AX606" i="10"/>
  <c r="AD606" i="10"/>
  <c r="Q606" i="10"/>
  <c r="AW604" i="10"/>
  <c r="AA604" i="10"/>
  <c r="BP604" i="10" s="1"/>
  <c r="AB604" i="10"/>
  <c r="BI602" i="10"/>
  <c r="AP602" i="10"/>
  <c r="Q602" i="10"/>
  <c r="BF601" i="10"/>
  <c r="AY600" i="10"/>
  <c r="BG598" i="10"/>
  <c r="AR586" i="10"/>
  <c r="U583" i="10"/>
  <c r="AH583" i="10"/>
  <c r="BR583" i="10" s="1"/>
  <c r="AN583" i="10"/>
  <c r="BF583" i="10"/>
  <c r="P583" i="10"/>
  <c r="R583" i="10"/>
  <c r="AW702" i="10"/>
  <c r="AE702" i="10"/>
  <c r="M702" i="10"/>
  <c r="BL702" i="10" s="1"/>
  <c r="AW700" i="10"/>
  <c r="AE700" i="10"/>
  <c r="M700" i="10"/>
  <c r="BL700" i="10" s="1"/>
  <c r="I692" i="10"/>
  <c r="AK642" i="10"/>
  <c r="O642" i="10"/>
  <c r="M606" i="10"/>
  <c r="BL606" i="10" s="1"/>
  <c r="V605" i="10"/>
  <c r="AU605" i="10"/>
  <c r="N602" i="10"/>
  <c r="N601" i="10"/>
  <c r="V601" i="10"/>
  <c r="AL601" i="10"/>
  <c r="BC601" i="10"/>
  <c r="BX601" i="10" s="1"/>
  <c r="O601" i="10"/>
  <c r="AF601" i="10"/>
  <c r="AV601" i="10"/>
  <c r="BV601" i="10" s="1"/>
  <c r="P601" i="10"/>
  <c r="AH601" i="10"/>
  <c r="BR601" i="10" s="1"/>
  <c r="AX601" i="10"/>
  <c r="G600" i="10"/>
  <c r="N600" i="10"/>
  <c r="AC600" i="10"/>
  <c r="AQ600" i="10"/>
  <c r="BF600" i="10"/>
  <c r="J600" i="10"/>
  <c r="V600" i="10"/>
  <c r="AK600" i="10"/>
  <c r="AZ600" i="10"/>
  <c r="K600" i="10"/>
  <c r="Z600" i="10"/>
  <c r="AO600" i="10"/>
  <c r="BT600" i="10" s="1"/>
  <c r="BA600" i="10"/>
  <c r="AW598" i="10"/>
  <c r="AH586" i="10"/>
  <c r="BR586" i="10" s="1"/>
  <c r="T574" i="10"/>
  <c r="BN574" i="10" s="1"/>
  <c r="AI574" i="10"/>
  <c r="G574" i="10"/>
  <c r="AJ574" i="10"/>
  <c r="Q574" i="10"/>
  <c r="AU574" i="10"/>
  <c r="R574" i="10"/>
  <c r="AY574" i="10"/>
  <c r="W574" i="10"/>
  <c r="BA574" i="10"/>
  <c r="Y574" i="10"/>
  <c r="BI574" i="10"/>
  <c r="V719" i="10"/>
  <c r="Q714" i="10"/>
  <c r="BH704" i="10"/>
  <c r="AT704" i="10"/>
  <c r="AE704" i="10"/>
  <c r="Q704" i="10"/>
  <c r="AP703" i="10"/>
  <c r="V703" i="10"/>
  <c r="AU702" i="10"/>
  <c r="AC702" i="10"/>
  <c r="J702" i="10"/>
  <c r="AZ701" i="10"/>
  <c r="BW701" i="10" s="1"/>
  <c r="Z701" i="10"/>
  <c r="AU700" i="10"/>
  <c r="AC700" i="10"/>
  <c r="J700" i="10"/>
  <c r="BD696" i="10"/>
  <c r="AL696" i="10"/>
  <c r="T696" i="10"/>
  <c r="BN696" i="10" s="1"/>
  <c r="BA693" i="10"/>
  <c r="AN693" i="10"/>
  <c r="AB693" i="10"/>
  <c r="N693" i="10"/>
  <c r="BB692" i="10"/>
  <c r="AS692" i="10"/>
  <c r="BU692" i="10" s="1"/>
  <c r="AJ692" i="10"/>
  <c r="Z692" i="10"/>
  <c r="BO692" i="10" s="1"/>
  <c r="Q692" i="10"/>
  <c r="H692" i="10"/>
  <c r="AV691" i="10"/>
  <c r="BV691" i="10" s="1"/>
  <c r="R691" i="10"/>
  <c r="AP688" i="10"/>
  <c r="Q688" i="10"/>
  <c r="W686" i="10"/>
  <c r="AD685" i="10"/>
  <c r="BI684" i="10"/>
  <c r="AJ684" i="10"/>
  <c r="N684" i="10"/>
  <c r="AZ681" i="10"/>
  <c r="BW681" i="10" s="1"/>
  <c r="Z681" i="10"/>
  <c r="AF679" i="10"/>
  <c r="N679" i="10"/>
  <c r="AP678" i="10"/>
  <c r="Y678" i="10"/>
  <c r="BE674" i="10"/>
  <c r="O674" i="10"/>
  <c r="Q672" i="10"/>
  <c r="AK667" i="10"/>
  <c r="BF665" i="10"/>
  <c r="AC665" i="10"/>
  <c r="AK664" i="10"/>
  <c r="I664" i="10"/>
  <c r="AR663" i="10"/>
  <c r="BF659" i="10"/>
  <c r="AP659" i="10"/>
  <c r="U659" i="10"/>
  <c r="AZ651" i="10"/>
  <c r="AJ651" i="10"/>
  <c r="BB642" i="10"/>
  <c r="AE642" i="10"/>
  <c r="M642" i="10"/>
  <c r="BL642" i="10" s="1"/>
  <c r="AW638" i="10"/>
  <c r="AL638" i="10"/>
  <c r="X638" i="10"/>
  <c r="M638" i="10"/>
  <c r="BL638" i="10" s="1"/>
  <c r="BG630" i="10"/>
  <c r="BY630" i="10" s="1"/>
  <c r="AO630" i="10"/>
  <c r="BT630" i="10" s="1"/>
  <c r="U630" i="10"/>
  <c r="AL626" i="10"/>
  <c r="BE625" i="10"/>
  <c r="U623" i="10"/>
  <c r="BA621" i="10"/>
  <c r="AW610" i="10"/>
  <c r="P609" i="10"/>
  <c r="AK608" i="10"/>
  <c r="BH606" i="10"/>
  <c r="AS606" i="10"/>
  <c r="AB606" i="10"/>
  <c r="J606" i="10"/>
  <c r="BF602" i="10"/>
  <c r="AG602" i="10"/>
  <c r="AU601" i="10"/>
  <c r="W601" i="10"/>
  <c r="AT600" i="10"/>
  <c r="U600" i="10"/>
  <c r="AB598" i="10"/>
  <c r="Q586" i="10"/>
  <c r="BI719" i="10"/>
  <c r="AL719" i="10"/>
  <c r="T719" i="10"/>
  <c r="BN719" i="10" s="1"/>
  <c r="BH715" i="10"/>
  <c r="AS714" i="10"/>
  <c r="BU714" i="10" s="1"/>
  <c r="AC714" i="10"/>
  <c r="O714" i="10"/>
  <c r="BF704" i="10"/>
  <c r="AS704" i="10"/>
  <c r="AD704" i="10"/>
  <c r="N704" i="10"/>
  <c r="BI703" i="10"/>
  <c r="AN703" i="10"/>
  <c r="R703" i="10"/>
  <c r="AT702" i="10"/>
  <c r="AB702" i="10"/>
  <c r="I702" i="10"/>
  <c r="AX701" i="10"/>
  <c r="X701" i="10"/>
  <c r="AT700" i="10"/>
  <c r="AB700" i="10"/>
  <c r="I700" i="10"/>
  <c r="BC696" i="10"/>
  <c r="BX696" i="10" s="1"/>
  <c r="AK696" i="10"/>
  <c r="R696" i="10"/>
  <c r="BA692" i="10"/>
  <c r="AR692" i="10"/>
  <c r="AH692" i="10"/>
  <c r="BR692" i="10" s="1"/>
  <c r="Y692" i="10"/>
  <c r="P692" i="10"/>
  <c r="G692" i="10"/>
  <c r="AS691" i="10"/>
  <c r="J691" i="10"/>
  <c r="Q686" i="10"/>
  <c r="V685" i="10"/>
  <c r="BH684" i="10"/>
  <c r="AG684" i="10"/>
  <c r="H684" i="10"/>
  <c r="AX681" i="10"/>
  <c r="X681" i="10"/>
  <c r="BC674" i="10"/>
  <c r="BX674" i="10" s="1"/>
  <c r="M674" i="10"/>
  <c r="BL674" i="10" s="1"/>
  <c r="G672" i="10"/>
  <c r="BI667" i="10"/>
  <c r="AJ667" i="10"/>
  <c r="K667" i="10"/>
  <c r="BE665" i="10"/>
  <c r="AB665" i="10"/>
  <c r="BE664" i="10"/>
  <c r="AF664" i="10"/>
  <c r="G664" i="10"/>
  <c r="BE659" i="10"/>
  <c r="AK659" i="10"/>
  <c r="AY651" i="10"/>
  <c r="AH651" i="10"/>
  <c r="BR651" i="10" s="1"/>
  <c r="R651" i="10"/>
  <c r="AS643" i="10"/>
  <c r="AW642" i="10"/>
  <c r="AD642" i="10"/>
  <c r="I642" i="10"/>
  <c r="W638" i="10"/>
  <c r="I638" i="10"/>
  <c r="BF630" i="10"/>
  <c r="AK630" i="10"/>
  <c r="AS625" i="10"/>
  <c r="O623" i="10"/>
  <c r="AH621" i="10"/>
  <c r="BR621" i="10" s="1"/>
  <c r="G609" i="10"/>
  <c r="BG606" i="10"/>
  <c r="BY606" i="10" s="1"/>
  <c r="AP606" i="10"/>
  <c r="AA606" i="10"/>
  <c r="BP606" i="10" s="1"/>
  <c r="I606" i="10"/>
  <c r="BG604" i="10"/>
  <c r="BB602" i="10"/>
  <c r="AD602" i="10"/>
  <c r="J602" i="10"/>
  <c r="AT601" i="10"/>
  <c r="U601" i="10"/>
  <c r="AR600" i="10"/>
  <c r="T600" i="10"/>
  <c r="BN600" i="10" s="1"/>
  <c r="Q598" i="10"/>
  <c r="M586" i="10"/>
  <c r="BL586" i="10" s="1"/>
  <c r="BA603" i="10"/>
  <c r="W603" i="10"/>
  <c r="BB596" i="10"/>
  <c r="AR596" i="10"/>
  <c r="AH596" i="10"/>
  <c r="BR596" i="10" s="1"/>
  <c r="V596" i="10"/>
  <c r="AZ592" i="10"/>
  <c r="AD592" i="10"/>
  <c r="J592" i="10"/>
  <c r="AH591" i="10"/>
  <c r="BR591" i="10" s="1"/>
  <c r="BG590" i="10"/>
  <c r="AK590" i="10"/>
  <c r="Q590" i="10"/>
  <c r="BF589" i="10"/>
  <c r="V589" i="10"/>
  <c r="AS587" i="10"/>
  <c r="BU587" i="10" s="1"/>
  <c r="R587" i="10"/>
  <c r="Z585" i="10"/>
  <c r="AG580" i="10"/>
  <c r="AN577" i="10"/>
  <c r="O577" i="10"/>
  <c r="AM573" i="10"/>
  <c r="AP571" i="10"/>
  <c r="X571" i="10"/>
  <c r="AZ570" i="10"/>
  <c r="AE570" i="10"/>
  <c r="N570" i="10"/>
  <c r="AM567" i="10"/>
  <c r="O567" i="10"/>
  <c r="W566" i="10"/>
  <c r="AX565" i="10"/>
  <c r="AD565" i="10"/>
  <c r="K565" i="10"/>
  <c r="BH564" i="10"/>
  <c r="AX564" i="10"/>
  <c r="AM564" i="10"/>
  <c r="AC564" i="10"/>
  <c r="G564" i="10"/>
  <c r="BB562" i="10"/>
  <c r="AO562" i="10"/>
  <c r="BT562" i="10" s="1"/>
  <c r="Y562" i="10"/>
  <c r="BC561" i="10"/>
  <c r="BX561" i="10" s="1"/>
  <c r="AH561" i="10"/>
  <c r="BR561" i="10" s="1"/>
  <c r="N561" i="10"/>
  <c r="BE560" i="10"/>
  <c r="AP560" i="10"/>
  <c r="AA560" i="10"/>
  <c r="BP560" i="10" s="1"/>
  <c r="I560" i="10"/>
  <c r="BD559" i="10"/>
  <c r="AP559" i="10"/>
  <c r="AC559" i="10"/>
  <c r="N559" i="10"/>
  <c r="BA557" i="10"/>
  <c r="AP557" i="10"/>
  <c r="AE557" i="10"/>
  <c r="U557" i="10"/>
  <c r="J557" i="10"/>
  <c r="AP554" i="10"/>
  <c r="T554" i="10"/>
  <c r="BN554" i="10" s="1"/>
  <c r="AY553" i="10"/>
  <c r="O553" i="10"/>
  <c r="V550" i="10"/>
  <c r="W547" i="10"/>
  <c r="AG546" i="10"/>
  <c r="AW544" i="10"/>
  <c r="AG544" i="10"/>
  <c r="O544" i="10"/>
  <c r="BF542" i="10"/>
  <c r="AW542" i="10"/>
  <c r="AM542" i="10"/>
  <c r="AD542" i="10"/>
  <c r="U542" i="10"/>
  <c r="BG540" i="10"/>
  <c r="AX540" i="10"/>
  <c r="AO540" i="10"/>
  <c r="BT540" i="10" s="1"/>
  <c r="AE540" i="10"/>
  <c r="V540" i="10"/>
  <c r="M540" i="10"/>
  <c r="BL540" i="10" s="1"/>
  <c r="AP539" i="10"/>
  <c r="R539" i="10"/>
  <c r="BB538" i="10"/>
  <c r="AS538" i="10"/>
  <c r="AJ538" i="10"/>
  <c r="AA538" i="10"/>
  <c r="BP538" i="10" s="1"/>
  <c r="R538" i="10"/>
  <c r="I538" i="10"/>
  <c r="AZ536" i="10"/>
  <c r="BW536" i="10" s="1"/>
  <c r="AK536" i="10"/>
  <c r="W536" i="10"/>
  <c r="I536" i="10"/>
  <c r="W535" i="10"/>
  <c r="BB534" i="10"/>
  <c r="AS534" i="10"/>
  <c r="AJ534" i="10"/>
  <c r="AA534" i="10"/>
  <c r="BP534" i="10" s="1"/>
  <c r="R534" i="10"/>
  <c r="I534" i="10"/>
  <c r="R533" i="10"/>
  <c r="AM531" i="10"/>
  <c r="M531" i="10"/>
  <c r="BL531" i="10" s="1"/>
  <c r="AN529" i="10"/>
  <c r="P529" i="10"/>
  <c r="AG528" i="10"/>
  <c r="BF526" i="10"/>
  <c r="N526" i="10"/>
  <c r="W525" i="10"/>
  <c r="BC524" i="10"/>
  <c r="BX524" i="10" s="1"/>
  <c r="AH524" i="10"/>
  <c r="BR524" i="10" s="1"/>
  <c r="M524" i="10"/>
  <c r="BL524" i="10" s="1"/>
  <c r="BG523" i="10"/>
  <c r="BY523" i="10" s="1"/>
  <c r="AT523" i="10"/>
  <c r="AE523" i="10"/>
  <c r="BQ523" i="10" s="1"/>
  <c r="O523" i="10"/>
  <c r="AP520" i="10"/>
  <c r="N520" i="10"/>
  <c r="AY516" i="10"/>
  <c r="AD516" i="10"/>
  <c r="J516" i="10"/>
  <c r="AB514" i="10"/>
  <c r="BG511" i="10"/>
  <c r="BY511" i="10" s="1"/>
  <c r="AK511" i="10"/>
  <c r="O511" i="10"/>
  <c r="H510" i="10"/>
  <c r="N510" i="10"/>
  <c r="AB510" i="10"/>
  <c r="AQ510" i="10"/>
  <c r="O510" i="10"/>
  <c r="AE510" i="10"/>
  <c r="BQ510" i="10" s="1"/>
  <c r="BB504" i="10"/>
  <c r="W504" i="10"/>
  <c r="BF498" i="10"/>
  <c r="AJ498" i="10"/>
  <c r="O498" i="10"/>
  <c r="T496" i="10"/>
  <c r="BN496" i="10" s="1"/>
  <c r="AU603" i="10"/>
  <c r="R603" i="10"/>
  <c r="BA596" i="10"/>
  <c r="AQ596" i="10"/>
  <c r="AG596" i="10"/>
  <c r="U596" i="10"/>
  <c r="K596" i="10"/>
  <c r="AW592" i="10"/>
  <c r="AA592" i="10"/>
  <c r="BP592" i="10" s="1"/>
  <c r="V591" i="10"/>
  <c r="BE590" i="10"/>
  <c r="AI590" i="10"/>
  <c r="M590" i="10"/>
  <c r="BL590" i="10" s="1"/>
  <c r="AV589" i="10"/>
  <c r="BV589" i="10" s="1"/>
  <c r="P589" i="10"/>
  <c r="U588" i="10"/>
  <c r="AL587" i="10"/>
  <c r="P587" i="10"/>
  <c r="BC585" i="10"/>
  <c r="BX585" i="10" s="1"/>
  <c r="X585" i="10"/>
  <c r="BO585" i="10" s="1"/>
  <c r="V580" i="10"/>
  <c r="AK577" i="10"/>
  <c r="I577" i="10"/>
  <c r="BF575" i="10"/>
  <c r="AY570" i="10"/>
  <c r="AD570" i="10"/>
  <c r="K570" i="10"/>
  <c r="AK567" i="10"/>
  <c r="AV565" i="10"/>
  <c r="BV565" i="10" s="1"/>
  <c r="AC565" i="10"/>
  <c r="H565" i="10"/>
  <c r="BG564" i="10"/>
  <c r="BY564" i="10" s="1"/>
  <c r="AW564" i="10"/>
  <c r="AL564" i="10"/>
  <c r="AB564" i="10"/>
  <c r="Q564" i="10"/>
  <c r="AZ562" i="10"/>
  <c r="BW562" i="10" s="1"/>
  <c r="AM562" i="10"/>
  <c r="W562" i="10"/>
  <c r="I562" i="10"/>
  <c r="AV561" i="10"/>
  <c r="BV561" i="10" s="1"/>
  <c r="AD561" i="10"/>
  <c r="M561" i="10"/>
  <c r="BL561" i="10" s="1"/>
  <c r="BC560" i="10"/>
  <c r="BX560" i="10" s="1"/>
  <c r="AM560" i="10"/>
  <c r="W560" i="10"/>
  <c r="BB559" i="10"/>
  <c r="AN559" i="10"/>
  <c r="Z559" i="10"/>
  <c r="K559" i="10"/>
  <c r="AY558" i="10"/>
  <c r="AL558" i="10"/>
  <c r="AA558" i="10"/>
  <c r="BP558" i="10" s="1"/>
  <c r="N558" i="10"/>
  <c r="AY557" i="10"/>
  <c r="AN557" i="10"/>
  <c r="AD557" i="10"/>
  <c r="H557" i="10"/>
  <c r="AT555" i="10"/>
  <c r="X555" i="10"/>
  <c r="AM554" i="10"/>
  <c r="N554" i="10"/>
  <c r="AT553" i="10"/>
  <c r="K553" i="10"/>
  <c r="BH550" i="10"/>
  <c r="N550" i="10"/>
  <c r="BB548" i="10"/>
  <c r="R547" i="10"/>
  <c r="T546" i="10"/>
  <c r="BN546" i="10" s="1"/>
  <c r="AU544" i="10"/>
  <c r="AD544" i="10"/>
  <c r="N544" i="10"/>
  <c r="BF543" i="10"/>
  <c r="BE542" i="10"/>
  <c r="AU542" i="10"/>
  <c r="AL542" i="10"/>
  <c r="AC542" i="10"/>
  <c r="T542" i="10"/>
  <c r="BN542" i="10" s="1"/>
  <c r="K542" i="10"/>
  <c r="BF540" i="10"/>
  <c r="AW540" i="10"/>
  <c r="AM540" i="10"/>
  <c r="AD540" i="10"/>
  <c r="U540" i="10"/>
  <c r="AM539" i="10"/>
  <c r="O539" i="10"/>
  <c r="BA538" i="10"/>
  <c r="AR538" i="10"/>
  <c r="AI538" i="10"/>
  <c r="Z538" i="10"/>
  <c r="Q538" i="10"/>
  <c r="G538" i="10"/>
  <c r="AY536" i="10"/>
  <c r="AJ536" i="10"/>
  <c r="V536" i="10"/>
  <c r="O535" i="10"/>
  <c r="BA534" i="10"/>
  <c r="AR534" i="10"/>
  <c r="AI534" i="10"/>
  <c r="Z534" i="10"/>
  <c r="Q534" i="10"/>
  <c r="G534" i="10"/>
  <c r="BG532" i="10"/>
  <c r="BY532" i="10" s="1"/>
  <c r="AX532" i="10"/>
  <c r="AO532" i="10"/>
  <c r="BT532" i="10" s="1"/>
  <c r="AE532" i="10"/>
  <c r="V532" i="10"/>
  <c r="M532" i="10"/>
  <c r="BL532" i="10" s="1"/>
  <c r="AL531" i="10"/>
  <c r="I531" i="10"/>
  <c r="W530" i="10"/>
  <c r="AL529" i="10"/>
  <c r="Z528" i="10"/>
  <c r="BB526" i="10"/>
  <c r="I526" i="10"/>
  <c r="U525" i="10"/>
  <c r="AY524" i="10"/>
  <c r="AD524" i="10"/>
  <c r="J524" i="10"/>
  <c r="BF523" i="10"/>
  <c r="AP523" i="10"/>
  <c r="AC523" i="10"/>
  <c r="AL520" i="10"/>
  <c r="K520" i="10"/>
  <c r="AX516" i="10"/>
  <c r="AC516" i="10"/>
  <c r="G516" i="10"/>
  <c r="Z514" i="10"/>
  <c r="BF513" i="10"/>
  <c r="AN513" i="10"/>
  <c r="U513" i="10"/>
  <c r="BE511" i="10"/>
  <c r="AH511" i="10"/>
  <c r="BR511" i="10" s="1"/>
  <c r="K511" i="10"/>
  <c r="BC510" i="10"/>
  <c r="BX510" i="10" s="1"/>
  <c r="AO510" i="10"/>
  <c r="BT510" i="10" s="1"/>
  <c r="V510" i="10"/>
  <c r="M506" i="10"/>
  <c r="BL506" i="10" s="1"/>
  <c r="V506" i="10"/>
  <c r="AY506" i="10"/>
  <c r="W506" i="10"/>
  <c r="BB506" i="10"/>
  <c r="BA504" i="10"/>
  <c r="U504" i="10"/>
  <c r="U503" i="10"/>
  <c r="AC503" i="10"/>
  <c r="BB503" i="10"/>
  <c r="N503" i="10"/>
  <c r="AS503" i="10"/>
  <c r="AY503" i="10"/>
  <c r="BC498" i="10"/>
  <c r="BX498" i="10" s="1"/>
  <c r="AI498" i="10"/>
  <c r="N498" i="10"/>
  <c r="N496" i="10"/>
  <c r="BG577" i="10"/>
  <c r="AH577" i="10"/>
  <c r="BR577" i="10" s="1"/>
  <c r="AU570" i="10"/>
  <c r="AC570" i="10"/>
  <c r="AU565" i="10"/>
  <c r="AA565" i="10"/>
  <c r="BP565" i="10" s="1"/>
  <c r="AY562" i="10"/>
  <c r="AJ562" i="10"/>
  <c r="V562" i="10"/>
  <c r="AU561" i="10"/>
  <c r="AA561" i="10"/>
  <c r="BP561" i="10" s="1"/>
  <c r="H561" i="10"/>
  <c r="BI557" i="10"/>
  <c r="AX557" i="10"/>
  <c r="AM557" i="10"/>
  <c r="AC557" i="10"/>
  <c r="R557" i="10"/>
  <c r="G557" i="10"/>
  <c r="BH554" i="10"/>
  <c r="AL554" i="10"/>
  <c r="AP553" i="10"/>
  <c r="BG550" i="10"/>
  <c r="BF547" i="10"/>
  <c r="AC544" i="10"/>
  <c r="BE540" i="10"/>
  <c r="AU540" i="10"/>
  <c r="AL540" i="10"/>
  <c r="AC540" i="10"/>
  <c r="T540" i="10"/>
  <c r="BN540" i="10" s="1"/>
  <c r="K540" i="10"/>
  <c r="BI538" i="10"/>
  <c r="AZ538" i="10"/>
  <c r="BW538" i="10" s="1"/>
  <c r="AQ538" i="10"/>
  <c r="AH538" i="10"/>
  <c r="BR538" i="10" s="1"/>
  <c r="Y538" i="10"/>
  <c r="O538" i="10"/>
  <c r="G535" i="10"/>
  <c r="BI534" i="10"/>
  <c r="AZ534" i="10"/>
  <c r="BW534" i="10" s="1"/>
  <c r="AQ534" i="10"/>
  <c r="AH534" i="10"/>
  <c r="BR534" i="10" s="1"/>
  <c r="Y534" i="10"/>
  <c r="O534" i="10"/>
  <c r="BI531" i="10"/>
  <c r="AI531" i="10"/>
  <c r="AY526" i="10"/>
  <c r="AX524" i="10"/>
  <c r="AC524" i="10"/>
  <c r="G524" i="10"/>
  <c r="BH520" i="10"/>
  <c r="AI520" i="10"/>
  <c r="G520" i="10"/>
  <c r="AU516" i="10"/>
  <c r="Z516" i="10"/>
  <c r="BG514" i="10"/>
  <c r="V514" i="10"/>
  <c r="BB511" i="10"/>
  <c r="AF511" i="10"/>
  <c r="H511" i="10"/>
  <c r="BW510" i="10"/>
  <c r="AW504" i="10"/>
  <c r="BB498" i="10"/>
  <c r="BW498" i="10" s="1"/>
  <c r="AH498" i="10"/>
  <c r="BR498" i="10" s="1"/>
  <c r="AT561" i="10"/>
  <c r="Z561" i="10"/>
  <c r="BO561" i="10" s="1"/>
  <c r="BG557" i="10"/>
  <c r="BY557" i="10" s="1"/>
  <c r="AV557" i="10"/>
  <c r="BV557" i="10" s="1"/>
  <c r="AL557" i="10"/>
  <c r="AA557" i="10"/>
  <c r="BP557" i="10" s="1"/>
  <c r="P557" i="10"/>
  <c r="BA551" i="10"/>
  <c r="BC540" i="10"/>
  <c r="BX540" i="10" s="1"/>
  <c r="AT540" i="10"/>
  <c r="AK540" i="10"/>
  <c r="AB540" i="10"/>
  <c r="J540" i="10"/>
  <c r="AU524" i="10"/>
  <c r="Z524" i="10"/>
  <c r="BE520" i="10"/>
  <c r="AG520" i="10"/>
  <c r="BA514" i="10"/>
  <c r="Q514" i="10"/>
  <c r="AP496" i="10"/>
  <c r="AC496" i="10"/>
  <c r="BC496" i="10"/>
  <c r="BX496" i="10" s="1"/>
  <c r="J496" i="10"/>
  <c r="AG496" i="10"/>
  <c r="BE496" i="10"/>
  <c r="K496" i="10"/>
  <c r="AK496" i="10"/>
  <c r="BH496" i="10"/>
  <c r="H482" i="10"/>
  <c r="R482" i="10"/>
  <c r="AJ482" i="10"/>
  <c r="BB482" i="10"/>
  <c r="AK482" i="10"/>
  <c r="BC482" i="10"/>
  <c r="BX482" i="10" s="1"/>
  <c r="W482" i="10"/>
  <c r="AP482" i="10"/>
  <c r="BH482" i="10"/>
  <c r="I482" i="10"/>
  <c r="AA482" i="10"/>
  <c r="BP482" i="10" s="1"/>
  <c r="AS482" i="10"/>
  <c r="J482" i="10"/>
  <c r="AB482" i="10"/>
  <c r="AT482" i="10"/>
  <c r="M482" i="10"/>
  <c r="BL482" i="10" s="1"/>
  <c r="AE482" i="10"/>
  <c r="AX482" i="10"/>
  <c r="N482" i="10"/>
  <c r="AG482" i="10"/>
  <c r="AY482" i="10"/>
  <c r="AP551" i="10"/>
  <c r="BB540" i="10"/>
  <c r="AS540" i="10"/>
  <c r="AJ540" i="10"/>
  <c r="AA540" i="10"/>
  <c r="BP540" i="10" s="1"/>
  <c r="R540" i="10"/>
  <c r="I540" i="10"/>
  <c r="AO534" i="10"/>
  <c r="BT534" i="10" s="1"/>
  <c r="AE534" i="10"/>
  <c r="V534" i="10"/>
  <c r="M534" i="10"/>
  <c r="BL534" i="10" s="1"/>
  <c r="AA531" i="10"/>
  <c r="BP531" i="10" s="1"/>
  <c r="AT514" i="10"/>
  <c r="J514" i="10"/>
  <c r="K509" i="10"/>
  <c r="AM509" i="10"/>
  <c r="BF509" i="10"/>
  <c r="AT499" i="10"/>
  <c r="AC499" i="10"/>
  <c r="AD499" i="10"/>
  <c r="AT496" i="10"/>
  <c r="BG592" i="10"/>
  <c r="AK592" i="10"/>
  <c r="Q592" i="10"/>
  <c r="AY577" i="10"/>
  <c r="W577" i="10"/>
  <c r="BE570" i="10"/>
  <c r="AO570" i="10"/>
  <c r="BT570" i="10" s="1"/>
  <c r="T570" i="10"/>
  <c r="BN570" i="10" s="1"/>
  <c r="BB567" i="10"/>
  <c r="W567" i="10"/>
  <c r="BF565" i="10"/>
  <c r="AL565" i="10"/>
  <c r="R565" i="10"/>
  <c r="BH562" i="10"/>
  <c r="AS562" i="10"/>
  <c r="AE562" i="10"/>
  <c r="BQ562" i="10" s="1"/>
  <c r="O562" i="10"/>
  <c r="BG561" i="10"/>
  <c r="AN561" i="10"/>
  <c r="W561" i="10"/>
  <c r="BD557" i="10"/>
  <c r="AT557" i="10"/>
  <c r="AI557" i="10"/>
  <c r="X557" i="10"/>
  <c r="BO557" i="10" s="1"/>
  <c r="N557" i="10"/>
  <c r="AD553" i="10"/>
  <c r="R551" i="10"/>
  <c r="AG550" i="10"/>
  <c r="AP547" i="10"/>
  <c r="AX546" i="10"/>
  <c r="BA540" i="10"/>
  <c r="AR540" i="10"/>
  <c r="AI540" i="10"/>
  <c r="Z540" i="10"/>
  <c r="Q540" i="10"/>
  <c r="G540" i="10"/>
  <c r="BF538" i="10"/>
  <c r="AW538" i="10"/>
  <c r="AM538" i="10"/>
  <c r="AD538" i="10"/>
  <c r="U538" i="10"/>
  <c r="AX535" i="10"/>
  <c r="BF534" i="10"/>
  <c r="AW534" i="10"/>
  <c r="AM534" i="10"/>
  <c r="AD534" i="10"/>
  <c r="U534" i="10"/>
  <c r="AY531" i="10"/>
  <c r="Z531" i="10"/>
  <c r="AG526" i="10"/>
  <c r="BG525" i="10"/>
  <c r="BY525" i="10" s="1"/>
  <c r="BI524" i="10"/>
  <c r="AO524" i="10"/>
  <c r="BT524" i="10" s="1"/>
  <c r="T524" i="10"/>
  <c r="BN524" i="10" s="1"/>
  <c r="AY520" i="10"/>
  <c r="W520" i="10"/>
  <c r="BH516" i="10"/>
  <c r="AM516" i="10"/>
  <c r="AG515" i="10"/>
  <c r="AR514" i="10"/>
  <c r="G514" i="10"/>
  <c r="AT511" i="10"/>
  <c r="W511" i="10"/>
  <c r="H498" i="10"/>
  <c r="V498" i="10"/>
  <c r="AG498" i="10"/>
  <c r="AQ498" i="10"/>
  <c r="BA498" i="10"/>
  <c r="Q498" i="10"/>
  <c r="AA498" i="10"/>
  <c r="BP498" i="10" s="1"/>
  <c r="AK498" i="10"/>
  <c r="AW498" i="10"/>
  <c r="BG498" i="10"/>
  <c r="G498" i="10"/>
  <c r="R498" i="10"/>
  <c r="AB498" i="10"/>
  <c r="AM498" i="10"/>
  <c r="AX498" i="10"/>
  <c r="BH498" i="10"/>
  <c r="I498" i="10"/>
  <c r="AD498" i="10"/>
  <c r="AO498" i="10"/>
  <c r="BT498" i="10" s="1"/>
  <c r="AY498" i="10"/>
  <c r="BI498" i="10"/>
  <c r="AL496" i="10"/>
  <c r="BF596" i="10"/>
  <c r="AT596" i="10"/>
  <c r="AJ596" i="10"/>
  <c r="Z596" i="10"/>
  <c r="N596" i="10"/>
  <c r="BE592" i="10"/>
  <c r="AI592" i="10"/>
  <c r="M592" i="10"/>
  <c r="BL592" i="10" s="1"/>
  <c r="AS591" i="10"/>
  <c r="AQ590" i="10"/>
  <c r="U590" i="10"/>
  <c r="AU587" i="10"/>
  <c r="W587" i="10"/>
  <c r="AQ580" i="10"/>
  <c r="AX577" i="10"/>
  <c r="V577" i="10"/>
  <c r="BB570" i="10"/>
  <c r="AM570" i="10"/>
  <c r="AX567" i="10"/>
  <c r="V567" i="10"/>
  <c r="AO566" i="10"/>
  <c r="BT566" i="10" s="1"/>
  <c r="BB565" i="10"/>
  <c r="AK565" i="10"/>
  <c r="P565" i="10"/>
  <c r="AZ564" i="10"/>
  <c r="AP564" i="10"/>
  <c r="AE564" i="10"/>
  <c r="U564" i="10"/>
  <c r="K564" i="10"/>
  <c r="BG562" i="10"/>
  <c r="BY562" i="10" s="1"/>
  <c r="AQ562" i="10"/>
  <c r="AD562" i="10"/>
  <c r="N562" i="10"/>
  <c r="BF561" i="10"/>
  <c r="AL561" i="10"/>
  <c r="BH560" i="10"/>
  <c r="AT560" i="10"/>
  <c r="AD560" i="10"/>
  <c r="BC557" i="10"/>
  <c r="BX557" i="10" s="1"/>
  <c r="AS557" i="10"/>
  <c r="BU557" i="10" s="1"/>
  <c r="AH557" i="10"/>
  <c r="BR557" i="10" s="1"/>
  <c r="W557" i="10"/>
  <c r="AW554" i="10"/>
  <c r="W554" i="10"/>
  <c r="U553" i="10"/>
  <c r="AE550" i="10"/>
  <c r="AI547" i="10"/>
  <c r="AZ544" i="10"/>
  <c r="AK544" i="10"/>
  <c r="T544" i="10"/>
  <c r="BN544" i="10" s="1"/>
  <c r="BI540" i="10"/>
  <c r="AZ540" i="10"/>
  <c r="BW540" i="10" s="1"/>
  <c r="AQ540" i="10"/>
  <c r="AH540" i="10"/>
  <c r="BR540" i="10" s="1"/>
  <c r="Y540" i="10"/>
  <c r="O540" i="10"/>
  <c r="BE538" i="10"/>
  <c r="AU538" i="10"/>
  <c r="AL538" i="10"/>
  <c r="AC538" i="10"/>
  <c r="T538" i="10"/>
  <c r="BN538" i="10" s="1"/>
  <c r="K538" i="10"/>
  <c r="AA536" i="10"/>
  <c r="BP536" i="10" s="1"/>
  <c r="M536" i="10"/>
  <c r="BL536" i="10" s="1"/>
  <c r="BE534" i="10"/>
  <c r="AU534" i="10"/>
  <c r="AL534" i="10"/>
  <c r="AC534" i="10"/>
  <c r="T534" i="10"/>
  <c r="BN534" i="10" s="1"/>
  <c r="K534" i="10"/>
  <c r="AU531" i="10"/>
  <c r="AD526" i="10"/>
  <c r="BH524" i="10"/>
  <c r="AM524" i="10"/>
  <c r="AU520" i="10"/>
  <c r="T520" i="10"/>
  <c r="BN520" i="10" s="1"/>
  <c r="BF516" i="10"/>
  <c r="AK516" i="10"/>
  <c r="O516" i="10"/>
  <c r="AO514" i="10"/>
  <c r="BT514" i="10" s="1"/>
  <c r="AS511" i="10"/>
  <c r="BU511" i="10" s="1"/>
  <c r="H504" i="10"/>
  <c r="N504" i="10"/>
  <c r="AG504" i="10"/>
  <c r="AY504" i="10"/>
  <c r="G504" i="10"/>
  <c r="Z504" i="10"/>
  <c r="AR504" i="10"/>
  <c r="I504" i="10"/>
  <c r="AA504" i="10"/>
  <c r="BP504" i="10" s="1"/>
  <c r="AS504" i="10"/>
  <c r="AR498" i="10"/>
  <c r="W498" i="10"/>
  <c r="AB496" i="10"/>
  <c r="AA502" i="10"/>
  <c r="BP502" i="10" s="1"/>
  <c r="AV493" i="10"/>
  <c r="BV493" i="10" s="1"/>
  <c r="AD493" i="10"/>
  <c r="K493" i="10"/>
  <c r="BI492" i="10"/>
  <c r="AY492" i="10"/>
  <c r="AO492" i="10"/>
  <c r="BT492" i="10" s="1"/>
  <c r="AD492" i="10"/>
  <c r="T492" i="10"/>
  <c r="BN492" i="10" s="1"/>
  <c r="I492" i="10"/>
  <c r="BB491" i="10"/>
  <c r="AK491" i="10"/>
  <c r="Q490" i="10"/>
  <c r="BA486" i="10"/>
  <c r="AR486" i="10"/>
  <c r="AI486" i="10"/>
  <c r="Z486" i="10"/>
  <c r="Q486" i="10"/>
  <c r="G486" i="10"/>
  <c r="BB484" i="10"/>
  <c r="AO484" i="10"/>
  <c r="BT484" i="10" s="1"/>
  <c r="Z484" i="10"/>
  <c r="BA481" i="10"/>
  <c r="M481" i="10"/>
  <c r="BL481" i="10" s="1"/>
  <c r="BH480" i="10"/>
  <c r="AW480" i="10"/>
  <c r="AJ480" i="10"/>
  <c r="W480" i="10"/>
  <c r="I480" i="10"/>
  <c r="AZ476" i="10"/>
  <c r="O476" i="10"/>
  <c r="AK475" i="10"/>
  <c r="BA474" i="10"/>
  <c r="AR474" i="10"/>
  <c r="AI474" i="10"/>
  <c r="Z474" i="10"/>
  <c r="Q474" i="10"/>
  <c r="G474" i="10"/>
  <c r="AQ473" i="10"/>
  <c r="K473" i="10"/>
  <c r="AY472" i="10"/>
  <c r="P472" i="10"/>
  <c r="O471" i="10"/>
  <c r="AB470" i="10"/>
  <c r="AG467" i="10"/>
  <c r="BD465" i="10"/>
  <c r="AS465" i="10"/>
  <c r="BU465" i="10" s="1"/>
  <c r="AI465" i="10"/>
  <c r="X465" i="10"/>
  <c r="M465" i="10"/>
  <c r="BL465" i="10" s="1"/>
  <c r="BH461" i="10"/>
  <c r="AR461" i="10"/>
  <c r="Y461" i="10"/>
  <c r="I461" i="10"/>
  <c r="N459" i="10"/>
  <c r="Y459" i="10"/>
  <c r="AU459" i="10"/>
  <c r="H459" i="10"/>
  <c r="AC459" i="10"/>
  <c r="AY459" i="10"/>
  <c r="AN459" i="10"/>
  <c r="BI459" i="10"/>
  <c r="T456" i="10"/>
  <c r="BN456" i="10" s="1"/>
  <c r="J422" i="10"/>
  <c r="Y422" i="10"/>
  <c r="AU422" i="10"/>
  <c r="H422" i="10"/>
  <c r="AC422" i="10"/>
  <c r="AW422" i="10"/>
  <c r="M422" i="10"/>
  <c r="BL422" i="10" s="1"/>
  <c r="AD422" i="10"/>
  <c r="BA422" i="10"/>
  <c r="N422" i="10"/>
  <c r="AG422" i="10"/>
  <c r="BB422" i="10"/>
  <c r="O422" i="10"/>
  <c r="AL422" i="10"/>
  <c r="BC422" i="10"/>
  <c r="BX422" i="10" s="1"/>
  <c r="P422" i="10"/>
  <c r="AM422" i="10"/>
  <c r="BI422" i="10"/>
  <c r="V422" i="10"/>
  <c r="AN422" i="10"/>
  <c r="X409" i="10"/>
  <c r="AQ409" i="10"/>
  <c r="BI409" i="10"/>
  <c r="G409" i="10"/>
  <c r="Y409" i="10"/>
  <c r="AR409" i="10"/>
  <c r="H409" i="10"/>
  <c r="AA409" i="10"/>
  <c r="BP409" i="10" s="1"/>
  <c r="AS409" i="10"/>
  <c r="N409" i="10"/>
  <c r="AF409" i="10"/>
  <c r="AY409" i="10"/>
  <c r="O409" i="10"/>
  <c r="AG409" i="10"/>
  <c r="AZ409" i="10"/>
  <c r="P409" i="10"/>
  <c r="AI409" i="10"/>
  <c r="BA409" i="10"/>
  <c r="Q409" i="10"/>
  <c r="AJ409" i="10"/>
  <c r="BB409" i="10"/>
  <c r="AH382" i="10"/>
  <c r="BR382" i="10" s="1"/>
  <c r="N376" i="10"/>
  <c r="BF376" i="10"/>
  <c r="R376" i="10"/>
  <c r="AC376" i="10"/>
  <c r="AF376" i="10"/>
  <c r="AQ376" i="10"/>
  <c r="AR376" i="10"/>
  <c r="AT493" i="10"/>
  <c r="AA493" i="10"/>
  <c r="BP493" i="10" s="1"/>
  <c r="H493" i="10"/>
  <c r="BH492" i="10"/>
  <c r="AX492" i="10"/>
  <c r="AM492" i="10"/>
  <c r="AC492" i="10"/>
  <c r="R492" i="10"/>
  <c r="G492" i="10"/>
  <c r="BA491" i="10"/>
  <c r="AI491" i="10"/>
  <c r="P491" i="10"/>
  <c r="BI486" i="10"/>
  <c r="AZ486" i="10"/>
  <c r="AQ486" i="10"/>
  <c r="AH486" i="10"/>
  <c r="BR486" i="10" s="1"/>
  <c r="Y486" i="10"/>
  <c r="O486" i="10"/>
  <c r="BA484" i="10"/>
  <c r="AM484" i="10"/>
  <c r="W484" i="10"/>
  <c r="I484" i="10"/>
  <c r="AT481" i="10"/>
  <c r="BG480" i="10"/>
  <c r="BY480" i="10" s="1"/>
  <c r="AU480" i="10"/>
  <c r="AH480" i="10"/>
  <c r="BR480" i="10" s="1"/>
  <c r="U480" i="10"/>
  <c r="AY476" i="10"/>
  <c r="N476" i="10"/>
  <c r="V475" i="10"/>
  <c r="BI474" i="10"/>
  <c r="BY474" i="10" s="1"/>
  <c r="AZ474" i="10"/>
  <c r="BW474" i="10" s="1"/>
  <c r="AQ474" i="10"/>
  <c r="AH474" i="10"/>
  <c r="BR474" i="10" s="1"/>
  <c r="Y474" i="10"/>
  <c r="O474" i="10"/>
  <c r="AN473" i="10"/>
  <c r="H473" i="10"/>
  <c r="AR472" i="10"/>
  <c r="I472" i="10"/>
  <c r="Q470" i="10"/>
  <c r="BC465" i="10"/>
  <c r="BX465" i="10" s="1"/>
  <c r="AR465" i="10"/>
  <c r="AG465" i="10"/>
  <c r="W465" i="10"/>
  <c r="BE461" i="10"/>
  <c r="AO461" i="10"/>
  <c r="BT461" i="10" s="1"/>
  <c r="X461" i="10"/>
  <c r="G461" i="10"/>
  <c r="BH459" i="10"/>
  <c r="AB459" i="10"/>
  <c r="AA447" i="10"/>
  <c r="BP447" i="10" s="1"/>
  <c r="AK447" i="10"/>
  <c r="AO447" i="10"/>
  <c r="BT447" i="10" s="1"/>
  <c r="O434" i="10"/>
  <c r="AC434" i="10"/>
  <c r="AN434" i="10"/>
  <c r="BB434" i="10"/>
  <c r="Q434" i="10"/>
  <c r="AE434" i="10"/>
  <c r="AS434" i="10"/>
  <c r="BD434" i="10"/>
  <c r="G434" i="10"/>
  <c r="U434" i="10"/>
  <c r="AF434" i="10"/>
  <c r="AT434" i="10"/>
  <c r="BE434" i="10"/>
  <c r="H434" i="10"/>
  <c r="V434" i="10"/>
  <c r="AG434" i="10"/>
  <c r="AU434" i="10"/>
  <c r="BI434" i="10"/>
  <c r="I434" i="10"/>
  <c r="W434" i="10"/>
  <c r="AK434" i="10"/>
  <c r="AV434" i="10"/>
  <c r="BV434" i="10" s="1"/>
  <c r="M434" i="10"/>
  <c r="BL434" i="10" s="1"/>
  <c r="X434" i="10"/>
  <c r="AL434" i="10"/>
  <c r="AW434" i="10"/>
  <c r="AQ493" i="10"/>
  <c r="X493" i="10"/>
  <c r="BG492" i="10"/>
  <c r="AW492" i="10"/>
  <c r="AL492" i="10"/>
  <c r="AA492" i="10"/>
  <c r="BP492" i="10" s="1"/>
  <c r="Q492" i="10"/>
  <c r="AY484" i="10"/>
  <c r="AJ484" i="10"/>
  <c r="V484" i="10"/>
  <c r="G484" i="10"/>
  <c r="AQ476" i="10"/>
  <c r="U475" i="10"/>
  <c r="AK473" i="10"/>
  <c r="AO472" i="10"/>
  <c r="BT472" i="10" s="1"/>
  <c r="H472" i="10"/>
  <c r="BA465" i="10"/>
  <c r="AQ465" i="10"/>
  <c r="AF465" i="10"/>
  <c r="U465" i="10"/>
  <c r="K465" i="10"/>
  <c r="BD461" i="10"/>
  <c r="AM461" i="10"/>
  <c r="AO407" i="10"/>
  <c r="BT407" i="10" s="1"/>
  <c r="AN407" i="10"/>
  <c r="AX484" i="10"/>
  <c r="AI484" i="10"/>
  <c r="U484" i="10"/>
  <c r="AK472" i="10"/>
  <c r="AZ465" i="10"/>
  <c r="AO465" i="10"/>
  <c r="BT465" i="10" s="1"/>
  <c r="AE465" i="10"/>
  <c r="T465" i="10"/>
  <c r="BN465" i="10" s="1"/>
  <c r="I465" i="10"/>
  <c r="H461" i="10"/>
  <c r="AC461" i="10"/>
  <c r="AN461" i="10"/>
  <c r="AY461" i="10"/>
  <c r="BI461" i="10"/>
  <c r="K461" i="10"/>
  <c r="U461" i="10"/>
  <c r="AF461" i="10"/>
  <c r="AQ461" i="10"/>
  <c r="BA461" i="10"/>
  <c r="P461" i="10"/>
  <c r="AA461" i="10"/>
  <c r="BP461" i="10" s="1"/>
  <c r="AK461" i="10"/>
  <c r="AV461" i="10"/>
  <c r="BV461" i="10" s="1"/>
  <c r="BG461" i="10"/>
  <c r="BC456" i="10"/>
  <c r="BX456" i="10" s="1"/>
  <c r="AQ456" i="10"/>
  <c r="BG456" i="10"/>
  <c r="P456" i="10"/>
  <c r="T382" i="10"/>
  <c r="BN382" i="10" s="1"/>
  <c r="AI382" i="10"/>
  <c r="AX382" i="10"/>
  <c r="H382" i="10"/>
  <c r="U382" i="10"/>
  <c r="AJ382" i="10"/>
  <c r="AY382" i="10"/>
  <c r="J382" i="10"/>
  <c r="X382" i="10"/>
  <c r="AK382" i="10"/>
  <c r="AZ382" i="10"/>
  <c r="K382" i="10"/>
  <c r="Z382" i="10"/>
  <c r="AN382" i="10"/>
  <c r="BA382" i="10"/>
  <c r="AA382" i="10"/>
  <c r="BP382" i="10" s="1"/>
  <c r="AP382" i="10"/>
  <c r="BD382" i="10"/>
  <c r="M382" i="10"/>
  <c r="BL382" i="10" s="1"/>
  <c r="AB382" i="10"/>
  <c r="AQ382" i="10"/>
  <c r="BG382" i="10"/>
  <c r="P382" i="10"/>
  <c r="AC382" i="10"/>
  <c r="AS382" i="10"/>
  <c r="BH382" i="10"/>
  <c r="BI465" i="10"/>
  <c r="AY465" i="10"/>
  <c r="AN465" i="10"/>
  <c r="AC465" i="10"/>
  <c r="H465" i="10"/>
  <c r="Q448" i="10"/>
  <c r="AD448" i="10"/>
  <c r="BB448" i="10"/>
  <c r="BC448" i="10"/>
  <c r="BX448" i="10" s="1"/>
  <c r="BH409" i="10"/>
  <c r="N421" i="10"/>
  <c r="AB421" i="10"/>
  <c r="AX421" i="10"/>
  <c r="K421" i="10"/>
  <c r="AC421" i="10"/>
  <c r="AZ421" i="10"/>
  <c r="M421" i="10"/>
  <c r="BL421" i="10" s="1"/>
  <c r="AG421" i="10"/>
  <c r="BA421" i="10"/>
  <c r="Q421" i="10"/>
  <c r="AJ421" i="10"/>
  <c r="BE421" i="10"/>
  <c r="R421" i="10"/>
  <c r="AO421" i="10"/>
  <c r="BT421" i="10" s="1"/>
  <c r="BF421" i="10"/>
  <c r="AP421" i="10"/>
  <c r="BI421" i="10"/>
  <c r="Y421" i="10"/>
  <c r="AQ421" i="10"/>
  <c r="AO409" i="10"/>
  <c r="BT409" i="10" s="1"/>
  <c r="O405" i="10"/>
  <c r="AB405" i="10"/>
  <c r="AT405" i="10"/>
  <c r="I405" i="10"/>
  <c r="AC405" i="10"/>
  <c r="AU405" i="10"/>
  <c r="AD405" i="10"/>
  <c r="AV405" i="10"/>
  <c r="BV405" i="10" s="1"/>
  <c r="M405" i="10"/>
  <c r="BL405" i="10" s="1"/>
  <c r="AE405" i="10"/>
  <c r="AY405" i="10"/>
  <c r="N405" i="10"/>
  <c r="AF405" i="10"/>
  <c r="BD405" i="10"/>
  <c r="AL405" i="10"/>
  <c r="BE405" i="10"/>
  <c r="T405" i="10"/>
  <c r="BN405" i="10" s="1"/>
  <c r="AN405" i="10"/>
  <c r="BG405" i="10"/>
  <c r="BB502" i="10"/>
  <c r="BA493" i="10"/>
  <c r="AI493" i="10"/>
  <c r="P493" i="10"/>
  <c r="BA492" i="10"/>
  <c r="AQ492" i="10"/>
  <c r="AG492" i="10"/>
  <c r="V492" i="10"/>
  <c r="BC486" i="10"/>
  <c r="BX486" i="10" s="1"/>
  <c r="AT486" i="10"/>
  <c r="AK486" i="10"/>
  <c r="AB486" i="10"/>
  <c r="J486" i="10"/>
  <c r="BG484" i="10"/>
  <c r="AR484" i="10"/>
  <c r="AD484" i="10"/>
  <c r="N484" i="10"/>
  <c r="H483" i="10"/>
  <c r="U481" i="10"/>
  <c r="AY480" i="10"/>
  <c r="AM480" i="10"/>
  <c r="AA480" i="10"/>
  <c r="BP480" i="10" s="1"/>
  <c r="K479" i="10"/>
  <c r="J478" i="10"/>
  <c r="BI476" i="10"/>
  <c r="Y476" i="10"/>
  <c r="BA475" i="10"/>
  <c r="BC474" i="10"/>
  <c r="BX474" i="10" s="1"/>
  <c r="AT474" i="10"/>
  <c r="AK474" i="10"/>
  <c r="AB474" i="10"/>
  <c r="J474" i="10"/>
  <c r="BA473" i="10"/>
  <c r="U473" i="10"/>
  <c r="BG472" i="10"/>
  <c r="BY472" i="10" s="1"/>
  <c r="Y472" i="10"/>
  <c r="BE471" i="10"/>
  <c r="AU470" i="10"/>
  <c r="BG465" i="10"/>
  <c r="AV465" i="10"/>
  <c r="BV465" i="10" s="1"/>
  <c r="AK465" i="10"/>
  <c r="AA465" i="10"/>
  <c r="BP465" i="10" s="1"/>
  <c r="AU461" i="10"/>
  <c r="AE461" i="10"/>
  <c r="BQ461" i="10" s="1"/>
  <c r="M461" i="10"/>
  <c r="BL461" i="10" s="1"/>
  <c r="AY447" i="10"/>
  <c r="J435" i="10"/>
  <c r="Z435" i="10"/>
  <c r="AS435" i="10"/>
  <c r="K435" i="10"/>
  <c r="AG435" i="10"/>
  <c r="AY435" i="10"/>
  <c r="AH435" i="10"/>
  <c r="BR435" i="10" s="1"/>
  <c r="BE435" i="10"/>
  <c r="R435" i="10"/>
  <c r="AJ435" i="10"/>
  <c r="BF435" i="10"/>
  <c r="AK435" i="10"/>
  <c r="BG435" i="10"/>
  <c r="T435" i="10"/>
  <c r="BN435" i="10" s="1"/>
  <c r="AQ435" i="10"/>
  <c r="BI435" i="10"/>
  <c r="P434" i="10"/>
  <c r="W409" i="10"/>
  <c r="BI382" i="10"/>
  <c r="AV382" i="10"/>
  <c r="BV382" i="10" s="1"/>
  <c r="J357" i="10"/>
  <c r="N357" i="10"/>
  <c r="AE357" i="10"/>
  <c r="AU357" i="10"/>
  <c r="P357" i="10"/>
  <c r="AG357" i="10"/>
  <c r="AW357" i="10"/>
  <c r="Q357" i="10"/>
  <c r="AH357" i="10"/>
  <c r="BR357" i="10" s="1"/>
  <c r="AX357" i="10"/>
  <c r="N354" i="10"/>
  <c r="P354" i="10"/>
  <c r="AB354" i="10"/>
  <c r="AP354" i="10"/>
  <c r="BA354" i="10"/>
  <c r="AF354" i="10"/>
  <c r="AR354" i="10"/>
  <c r="BF354" i="10"/>
  <c r="H354" i="10"/>
  <c r="T354" i="10"/>
  <c r="BN354" i="10" s="1"/>
  <c r="AH354" i="10"/>
  <c r="BR354" i="10" s="1"/>
  <c r="AS354" i="10"/>
  <c r="BG354" i="10"/>
  <c r="J354" i="10"/>
  <c r="U354" i="10"/>
  <c r="AI354" i="10"/>
  <c r="AV354" i="10"/>
  <c r="BV354" i="10" s="1"/>
  <c r="BH354" i="10"/>
  <c r="AK351" i="10"/>
  <c r="AC351" i="10"/>
  <c r="BC351" i="10"/>
  <c r="BX351" i="10" s="1"/>
  <c r="BI351" i="10"/>
  <c r="N340" i="10"/>
  <c r="AJ340" i="10"/>
  <c r="AV340" i="10"/>
  <c r="BV340" i="10" s="1"/>
  <c r="BG340" i="10"/>
  <c r="X340" i="10"/>
  <c r="AN340" i="10"/>
  <c r="AY340" i="10"/>
  <c r="BI340" i="10"/>
  <c r="H340" i="10"/>
  <c r="Z340" i="10"/>
  <c r="AP340" i="10"/>
  <c r="AZ340" i="10"/>
  <c r="K340" i="10"/>
  <c r="AA340" i="10"/>
  <c r="BP340" i="10" s="1"/>
  <c r="AQ340" i="10"/>
  <c r="BA340" i="10"/>
  <c r="M340" i="10"/>
  <c r="BL340" i="10" s="1"/>
  <c r="AC340" i="10"/>
  <c r="AR340" i="10"/>
  <c r="BC340" i="10"/>
  <c r="BX340" i="10" s="1"/>
  <c r="N336" i="10"/>
  <c r="AV336" i="10"/>
  <c r="BV336" i="10" s="1"/>
  <c r="P336" i="10"/>
  <c r="BG336" i="10"/>
  <c r="X336" i="10"/>
  <c r="AA336" i="10"/>
  <c r="BP336" i="10" s="1"/>
  <c r="AI336" i="10"/>
  <c r="J299" i="10"/>
  <c r="K299" i="10"/>
  <c r="AA299" i="10"/>
  <c r="BP299" i="10" s="1"/>
  <c r="AI299" i="10"/>
  <c r="AQ299" i="10"/>
  <c r="AY299" i="10"/>
  <c r="BG299" i="10"/>
  <c r="M299" i="10"/>
  <c r="BL299" i="10" s="1"/>
  <c r="U299" i="10"/>
  <c r="AC299" i="10"/>
  <c r="AK299" i="10"/>
  <c r="AS299" i="10"/>
  <c r="BA299" i="10"/>
  <c r="BI299" i="10"/>
  <c r="G299" i="10"/>
  <c r="Q299" i="10"/>
  <c r="Y299" i="10"/>
  <c r="AG299" i="10"/>
  <c r="AO299" i="10"/>
  <c r="BT299" i="10" s="1"/>
  <c r="AW299" i="10"/>
  <c r="BE299" i="10"/>
  <c r="R299" i="10"/>
  <c r="AE299" i="10"/>
  <c r="AR299" i="10"/>
  <c r="BD299" i="10"/>
  <c r="V299" i="10"/>
  <c r="AH299" i="10"/>
  <c r="BR299" i="10" s="1"/>
  <c r="AU299" i="10"/>
  <c r="BH299" i="10"/>
  <c r="I299" i="10"/>
  <c r="W299" i="10"/>
  <c r="AJ299" i="10"/>
  <c r="AV299" i="10"/>
  <c r="BV299" i="10" s="1"/>
  <c r="X299" i="10"/>
  <c r="AL299" i="10"/>
  <c r="BS299" i="10" s="1"/>
  <c r="AX299" i="10"/>
  <c r="N299" i="10"/>
  <c r="Z299" i="10"/>
  <c r="AM299" i="10"/>
  <c r="AZ299" i="10"/>
  <c r="BW299" i="10" s="1"/>
  <c r="U296" i="10"/>
  <c r="AR296" i="10"/>
  <c r="BH296" i="10"/>
  <c r="AB296" i="10"/>
  <c r="AV296" i="10"/>
  <c r="BV296" i="10" s="1"/>
  <c r="P296" i="10"/>
  <c r="AK296" i="10"/>
  <c r="BD296" i="10"/>
  <c r="AJ296" i="10"/>
  <c r="AS296" i="10"/>
  <c r="M296" i="10"/>
  <c r="BL296" i="10" s="1"/>
  <c r="AY296" i="10"/>
  <c r="T296" i="10"/>
  <c r="BN296" i="10" s="1"/>
  <c r="AZ296" i="10"/>
  <c r="X296" i="10"/>
  <c r="BA296" i="10"/>
  <c r="AC64" i="10"/>
  <c r="N64" i="10"/>
  <c r="AT64" i="10"/>
  <c r="O64" i="10"/>
  <c r="BA64" i="10"/>
  <c r="V64" i="10"/>
  <c r="BC64" i="10"/>
  <c r="BX64" i="10" s="1"/>
  <c r="W64" i="10"/>
  <c r="BI64" i="10"/>
  <c r="AD64" i="10"/>
  <c r="AK64" i="10"/>
  <c r="AL64" i="10"/>
  <c r="AS64" i="10"/>
  <c r="G64" i="10"/>
  <c r="AJ457" i="10"/>
  <c r="I457" i="10"/>
  <c r="AK450" i="10"/>
  <c r="I450" i="10"/>
  <c r="AW446" i="10"/>
  <c r="AF446" i="10"/>
  <c r="M446" i="10"/>
  <c r="BL446" i="10" s="1"/>
  <c r="AQ445" i="10"/>
  <c r="AX443" i="10"/>
  <c r="I443" i="10"/>
  <c r="AU442" i="10"/>
  <c r="V442" i="10"/>
  <c r="AS441" i="10"/>
  <c r="AB441" i="10"/>
  <c r="K441" i="10"/>
  <c r="BE438" i="10"/>
  <c r="AS438" i="10"/>
  <c r="BU438" i="10" s="1"/>
  <c r="AD438" i="10"/>
  <c r="O438" i="10"/>
  <c r="AO432" i="10"/>
  <c r="BT432" i="10" s="1"/>
  <c r="M432" i="10"/>
  <c r="BL432" i="10" s="1"/>
  <c r="BE430" i="10"/>
  <c r="AF430" i="10"/>
  <c r="N430" i="10"/>
  <c r="AQ429" i="10"/>
  <c r="AS427" i="10"/>
  <c r="Z427" i="10"/>
  <c r="BA425" i="10"/>
  <c r="AK425" i="10"/>
  <c r="T425" i="10"/>
  <c r="BN425" i="10" s="1"/>
  <c r="AM424" i="10"/>
  <c r="Y424" i="10"/>
  <c r="N424" i="10"/>
  <c r="AZ423" i="10"/>
  <c r="AO423" i="10"/>
  <c r="BT423" i="10" s="1"/>
  <c r="AA423" i="10"/>
  <c r="BP423" i="10" s="1"/>
  <c r="M423" i="10"/>
  <c r="BL423" i="10" s="1"/>
  <c r="AR419" i="10"/>
  <c r="BB418" i="10"/>
  <c r="AG417" i="10"/>
  <c r="AS414" i="10"/>
  <c r="BF413" i="10"/>
  <c r="BE411" i="10"/>
  <c r="AI411" i="10"/>
  <c r="AV410" i="10"/>
  <c r="BV410" i="10" s="1"/>
  <c r="M410" i="10"/>
  <c r="BL410" i="10" s="1"/>
  <c r="AV408" i="10"/>
  <c r="BV408" i="10" s="1"/>
  <c r="AC408" i="10"/>
  <c r="K408" i="10"/>
  <c r="BF398" i="10"/>
  <c r="W398" i="10"/>
  <c r="AY397" i="10"/>
  <c r="N397" i="10"/>
  <c r="AB396" i="10"/>
  <c r="BH395" i="10"/>
  <c r="AO395" i="10"/>
  <c r="BT395" i="10" s="1"/>
  <c r="W395" i="10"/>
  <c r="BD393" i="10"/>
  <c r="AU393" i="10"/>
  <c r="AL393" i="10"/>
  <c r="AC393" i="10"/>
  <c r="T393" i="10"/>
  <c r="BN393" i="10" s="1"/>
  <c r="K393" i="10"/>
  <c r="BA392" i="10"/>
  <c r="R392" i="10"/>
  <c r="BI391" i="10"/>
  <c r="AZ391" i="10"/>
  <c r="AQ391" i="10"/>
  <c r="AG391" i="10"/>
  <c r="X391" i="10"/>
  <c r="O391" i="10"/>
  <c r="AO389" i="10"/>
  <c r="BT389" i="10" s="1"/>
  <c r="P389" i="10"/>
  <c r="AO387" i="10"/>
  <c r="BT387" i="10" s="1"/>
  <c r="P387" i="10"/>
  <c r="BD386" i="10"/>
  <c r="AW385" i="10"/>
  <c r="AJ385" i="10"/>
  <c r="U385" i="10"/>
  <c r="BI383" i="10"/>
  <c r="X383" i="10"/>
  <c r="AC378" i="10"/>
  <c r="BE375" i="10"/>
  <c r="AQ375" i="10"/>
  <c r="AE375" i="10"/>
  <c r="R375" i="10"/>
  <c r="BA374" i="10"/>
  <c r="AN374" i="10"/>
  <c r="Z374" i="10"/>
  <c r="J374" i="10"/>
  <c r="AS373" i="10"/>
  <c r="M373" i="10"/>
  <c r="BL373" i="10" s="1"/>
  <c r="AF372" i="10"/>
  <c r="BF371" i="10"/>
  <c r="AX371" i="10"/>
  <c r="AP371" i="10"/>
  <c r="AH371" i="10"/>
  <c r="BR371" i="10" s="1"/>
  <c r="Z371" i="10"/>
  <c r="R371" i="10"/>
  <c r="J371" i="10"/>
  <c r="AY366" i="10"/>
  <c r="AK366" i="10"/>
  <c r="X366" i="10"/>
  <c r="J366" i="10"/>
  <c r="J365" i="10"/>
  <c r="O365" i="10"/>
  <c r="X365" i="10"/>
  <c r="AF365" i="10"/>
  <c r="AN365" i="10"/>
  <c r="AV365" i="10"/>
  <c r="BV365" i="10" s="1"/>
  <c r="BD365" i="10"/>
  <c r="G365" i="10"/>
  <c r="P365" i="10"/>
  <c r="Y365" i="10"/>
  <c r="AG365" i="10"/>
  <c r="AO365" i="10"/>
  <c r="BT365" i="10" s="1"/>
  <c r="AW365" i="10"/>
  <c r="H365" i="10"/>
  <c r="Q365" i="10"/>
  <c r="Z365" i="10"/>
  <c r="AH365" i="10"/>
  <c r="BR365" i="10" s="1"/>
  <c r="AP365" i="10"/>
  <c r="AX365" i="10"/>
  <c r="J363" i="10"/>
  <c r="H363" i="10"/>
  <c r="AG363" i="10"/>
  <c r="AY363" i="10"/>
  <c r="N363" i="10"/>
  <c r="AH363" i="10"/>
  <c r="BR363" i="10" s="1"/>
  <c r="BC363" i="10"/>
  <c r="BX363" i="10" s="1"/>
  <c r="P363" i="10"/>
  <c r="AM363" i="10"/>
  <c r="BE363" i="10"/>
  <c r="N362" i="10"/>
  <c r="H362" i="10"/>
  <c r="T362" i="10"/>
  <c r="BN362" i="10" s="1"/>
  <c r="AH362" i="10"/>
  <c r="BR362" i="10" s="1"/>
  <c r="AS362" i="10"/>
  <c r="BG362" i="10"/>
  <c r="J362" i="10"/>
  <c r="U362" i="10"/>
  <c r="AI362" i="10"/>
  <c r="AV362" i="10"/>
  <c r="BV362" i="10" s="1"/>
  <c r="BH362" i="10"/>
  <c r="K362" i="10"/>
  <c r="X362" i="10"/>
  <c r="BO362" i="10" s="1"/>
  <c r="AJ362" i="10"/>
  <c r="AX362" i="10"/>
  <c r="BI362" i="10"/>
  <c r="BC357" i="10"/>
  <c r="BX357" i="10" s="1"/>
  <c r="Z357" i="10"/>
  <c r="AY354" i="10"/>
  <c r="Z354" i="10"/>
  <c r="AK352" i="10"/>
  <c r="BF346" i="10"/>
  <c r="AC346" i="10"/>
  <c r="BD344" i="10"/>
  <c r="AI344" i="10"/>
  <c r="J341" i="10"/>
  <c r="AR341" i="10"/>
  <c r="T341" i="10"/>
  <c r="BN341" i="10" s="1"/>
  <c r="AZ341" i="10"/>
  <c r="BW341" i="10" s="1"/>
  <c r="V341" i="10"/>
  <c r="BB341" i="10"/>
  <c r="AB341" i="10"/>
  <c r="BH341" i="10"/>
  <c r="AD341" i="10"/>
  <c r="AK340" i="10"/>
  <c r="H332" i="10"/>
  <c r="O332" i="10"/>
  <c r="Y332" i="10"/>
  <c r="AI332" i="10"/>
  <c r="AU332" i="10"/>
  <c r="BE332" i="10"/>
  <c r="Q332" i="10"/>
  <c r="AA332" i="10"/>
  <c r="BP332" i="10" s="1"/>
  <c r="AM332" i="10"/>
  <c r="AW332" i="10"/>
  <c r="BG332" i="10"/>
  <c r="G332" i="10"/>
  <c r="R332" i="10"/>
  <c r="AC332" i="10"/>
  <c r="AN332" i="10"/>
  <c r="AX332" i="10"/>
  <c r="BI332" i="10"/>
  <c r="I332" i="10"/>
  <c r="AE332" i="10"/>
  <c r="AO332" i="10"/>
  <c r="BT332" i="10" s="1"/>
  <c r="AY332" i="10"/>
  <c r="J332" i="10"/>
  <c r="U332" i="10"/>
  <c r="AF332" i="10"/>
  <c r="AP332" i="10"/>
  <c r="BA332" i="10"/>
  <c r="AG330" i="10"/>
  <c r="Z310" i="10"/>
  <c r="AF299" i="10"/>
  <c r="BI296" i="10"/>
  <c r="AY423" i="10"/>
  <c r="AK423" i="10"/>
  <c r="Z423" i="10"/>
  <c r="AQ419" i="10"/>
  <c r="R419" i="10"/>
  <c r="AC417" i="10"/>
  <c r="Z396" i="10"/>
  <c r="BC393" i="10"/>
  <c r="BX393" i="10" s="1"/>
  <c r="AT393" i="10"/>
  <c r="AK393" i="10"/>
  <c r="AB393" i="10"/>
  <c r="I393" i="10"/>
  <c r="AJ389" i="10"/>
  <c r="N389" i="10"/>
  <c r="AJ387" i="10"/>
  <c r="N387" i="10"/>
  <c r="BH383" i="10"/>
  <c r="W383" i="10"/>
  <c r="AC372" i="10"/>
  <c r="BE371" i="10"/>
  <c r="AW371" i="10"/>
  <c r="AO371" i="10"/>
  <c r="BT371" i="10" s="1"/>
  <c r="AG371" i="10"/>
  <c r="Y371" i="10"/>
  <c r="Q371" i="10"/>
  <c r="I371" i="10"/>
  <c r="AY357" i="10"/>
  <c r="Y357" i="10"/>
  <c r="AX354" i="10"/>
  <c r="X354" i="10"/>
  <c r="N342" i="10"/>
  <c r="BC342" i="10"/>
  <c r="BX342" i="10" s="1"/>
  <c r="W342" i="10"/>
  <c r="Z342" i="10"/>
  <c r="AH342" i="10"/>
  <c r="BR342" i="10" s="1"/>
  <c r="AJ342" i="10"/>
  <c r="AI340" i="10"/>
  <c r="Z330" i="10"/>
  <c r="AR317" i="10"/>
  <c r="AW317" i="10"/>
  <c r="W310" i="10"/>
  <c r="AD299" i="10"/>
  <c r="BG296" i="10"/>
  <c r="BY296" i="10" s="1"/>
  <c r="H222" i="10"/>
  <c r="U222" i="10"/>
  <c r="BC222" i="10"/>
  <c r="BX222" i="10" s="1"/>
  <c r="V222" i="10"/>
  <c r="W222" i="10"/>
  <c r="AK222" i="10"/>
  <c r="BA222" i="10"/>
  <c r="G222" i="10"/>
  <c r="AL222" i="10"/>
  <c r="AM222" i="10"/>
  <c r="BB222" i="10"/>
  <c r="BI446" i="10"/>
  <c r="AT446" i="10"/>
  <c r="AD446" i="10"/>
  <c r="AH445" i="10"/>
  <c r="BR445" i="10" s="1"/>
  <c r="BB430" i="10"/>
  <c r="AD430" i="10"/>
  <c r="BI427" i="10"/>
  <c r="AQ427" i="10"/>
  <c r="T427" i="10"/>
  <c r="BN427" i="10" s="1"/>
  <c r="BI423" i="10"/>
  <c r="AX423" i="10"/>
  <c r="AJ423" i="10"/>
  <c r="Y423" i="10"/>
  <c r="K423" i="10"/>
  <c r="AP419" i="10"/>
  <c r="Q419" i="10"/>
  <c r="AO418" i="10"/>
  <c r="BT418" i="10" s="1"/>
  <c r="AR413" i="10"/>
  <c r="AW411" i="10"/>
  <c r="AA411" i="10"/>
  <c r="BP411" i="10" s="1"/>
  <c r="AN410" i="10"/>
  <c r="BG408" i="10"/>
  <c r="AO408" i="10"/>
  <c r="BT408" i="10" s="1"/>
  <c r="W408" i="10"/>
  <c r="AO401" i="10"/>
  <c r="BT401" i="10" s="1"/>
  <c r="BC398" i="10"/>
  <c r="BX398" i="10" s="1"/>
  <c r="H396" i="10"/>
  <c r="BE395" i="10"/>
  <c r="AM395" i="10"/>
  <c r="U395" i="10"/>
  <c r="BB393" i="10"/>
  <c r="AS393" i="10"/>
  <c r="BU393" i="10" s="1"/>
  <c r="AJ393" i="10"/>
  <c r="AA393" i="10"/>
  <c r="BP393" i="10" s="1"/>
  <c r="Q393" i="10"/>
  <c r="H393" i="10"/>
  <c r="BG391" i="10"/>
  <c r="AW391" i="10"/>
  <c r="AN391" i="10"/>
  <c r="AE391" i="10"/>
  <c r="V391" i="10"/>
  <c r="M391" i="10"/>
  <c r="BL391" i="10" s="1"/>
  <c r="BH389" i="10"/>
  <c r="AI389" i="10"/>
  <c r="H389" i="10"/>
  <c r="BH387" i="10"/>
  <c r="AI387" i="10"/>
  <c r="H387" i="10"/>
  <c r="BH385" i="10"/>
  <c r="AU385" i="10"/>
  <c r="AE385" i="10"/>
  <c r="Q385" i="10"/>
  <c r="AZ383" i="10"/>
  <c r="BW383" i="10" s="1"/>
  <c r="O383" i="10"/>
  <c r="BA375" i="10"/>
  <c r="AO375" i="10"/>
  <c r="BT375" i="10" s="1"/>
  <c r="AA375" i="10"/>
  <c r="BP375" i="10" s="1"/>
  <c r="O375" i="10"/>
  <c r="BD371" i="10"/>
  <c r="AV371" i="10"/>
  <c r="BV371" i="10" s="1"/>
  <c r="AN371" i="10"/>
  <c r="AF371" i="10"/>
  <c r="X371" i="10"/>
  <c r="P371" i="10"/>
  <c r="H371" i="10"/>
  <c r="AQ357" i="10"/>
  <c r="W357" i="10"/>
  <c r="AQ354" i="10"/>
  <c r="R354" i="10"/>
  <c r="M352" i="10"/>
  <c r="BL352" i="10" s="1"/>
  <c r="AA352" i="10"/>
  <c r="BP352" i="10" s="1"/>
  <c r="AN352" i="10"/>
  <c r="AZ352" i="10"/>
  <c r="R352" i="10"/>
  <c r="AC352" i="10"/>
  <c r="AQ352" i="10"/>
  <c r="BD352" i="10"/>
  <c r="AF352" i="10"/>
  <c r="AR352" i="10"/>
  <c r="BF352" i="10"/>
  <c r="T352" i="10"/>
  <c r="BN352" i="10" s="1"/>
  <c r="AH352" i="10"/>
  <c r="BR352" i="10" s="1"/>
  <c r="AS352" i="10"/>
  <c r="BG352" i="10"/>
  <c r="BY352" i="10" s="1"/>
  <c r="BH340" i="10"/>
  <c r="AF340" i="10"/>
  <c r="BD336" i="10"/>
  <c r="Y330" i="10"/>
  <c r="AZ321" i="10"/>
  <c r="BC310" i="10"/>
  <c r="BX310" i="10" s="1"/>
  <c r="U310" i="10"/>
  <c r="BC308" i="10"/>
  <c r="BX308" i="10" s="1"/>
  <c r="BF299" i="10"/>
  <c r="AB299" i="10"/>
  <c r="AN296" i="10"/>
  <c r="AC445" i="10"/>
  <c r="BG427" i="10"/>
  <c r="AK427" i="10"/>
  <c r="BH423" i="10"/>
  <c r="AW423" i="10"/>
  <c r="AI423" i="10"/>
  <c r="U423" i="10"/>
  <c r="J423" i="10"/>
  <c r="AK419" i="10"/>
  <c r="AN418" i="10"/>
  <c r="BF417" i="10"/>
  <c r="R417" i="10"/>
  <c r="AQ413" i="10"/>
  <c r="G396" i="10"/>
  <c r="BC395" i="10"/>
  <c r="BX395" i="10" s="1"/>
  <c r="AK395" i="10"/>
  <c r="BA393" i="10"/>
  <c r="AR393" i="10"/>
  <c r="AI393" i="10"/>
  <c r="Y393" i="10"/>
  <c r="P393" i="10"/>
  <c r="G393" i="10"/>
  <c r="BE391" i="10"/>
  <c r="AV391" i="10"/>
  <c r="BV391" i="10" s="1"/>
  <c r="AM391" i="10"/>
  <c r="AD391" i="10"/>
  <c r="U391" i="10"/>
  <c r="BB389" i="10"/>
  <c r="AF389" i="10"/>
  <c r="G389" i="10"/>
  <c r="BB387" i="10"/>
  <c r="AF387" i="10"/>
  <c r="G387" i="10"/>
  <c r="BG385" i="10"/>
  <c r="AS385" i="10"/>
  <c r="AD385" i="10"/>
  <c r="N385" i="10"/>
  <c r="AY383" i="10"/>
  <c r="N383" i="10"/>
  <c r="AY375" i="10"/>
  <c r="AM375" i="10"/>
  <c r="Z375" i="10"/>
  <c r="M375" i="10"/>
  <c r="BL375" i="10" s="1"/>
  <c r="AX374" i="10"/>
  <c r="AI374" i="10"/>
  <c r="AD373" i="10"/>
  <c r="R372" i="10"/>
  <c r="BC371" i="10"/>
  <c r="BX371" i="10" s="1"/>
  <c r="AU371" i="10"/>
  <c r="AM371" i="10"/>
  <c r="AE371" i="10"/>
  <c r="W371" i="10"/>
  <c r="O371" i="10"/>
  <c r="G371" i="10"/>
  <c r="M359" i="10"/>
  <c r="BL359" i="10" s="1"/>
  <c r="AC359" i="10"/>
  <c r="AS359" i="10"/>
  <c r="N358" i="10"/>
  <c r="AC358" i="10"/>
  <c r="AF358" i="10"/>
  <c r="AQ358" i="10"/>
  <c r="AP357" i="10"/>
  <c r="AN354" i="10"/>
  <c r="M354" i="10"/>
  <c r="BL354" i="10" s="1"/>
  <c r="BA352" i="10"/>
  <c r="AB352" i="10"/>
  <c r="BF340" i="10"/>
  <c r="U340" i="10"/>
  <c r="AS336" i="10"/>
  <c r="AJ327" i="10"/>
  <c r="AE327" i="10"/>
  <c r="AX310" i="10"/>
  <c r="K310" i="10"/>
  <c r="BE304" i="10"/>
  <c r="BC299" i="10"/>
  <c r="BX299" i="10" s="1"/>
  <c r="T299" i="10"/>
  <c r="BN299" i="10" s="1"/>
  <c r="AY297" i="10"/>
  <c r="AF296" i="10"/>
  <c r="H253" i="10"/>
  <c r="BC253" i="10"/>
  <c r="BX253" i="10" s="1"/>
  <c r="T253" i="10"/>
  <c r="BN253" i="10" s="1"/>
  <c r="AM253" i="10"/>
  <c r="AZ457" i="10"/>
  <c r="U457" i="10"/>
  <c r="BA450" i="10"/>
  <c r="V450" i="10"/>
  <c r="BD446" i="10"/>
  <c r="AO446" i="10"/>
  <c r="BT446" i="10" s="1"/>
  <c r="V446" i="10"/>
  <c r="AB445" i="10"/>
  <c r="AC443" i="10"/>
  <c r="BI442" i="10"/>
  <c r="AG442" i="10"/>
  <c r="G442" i="10"/>
  <c r="BA438" i="10"/>
  <c r="AL438" i="10"/>
  <c r="V438" i="10"/>
  <c r="AG436" i="10"/>
  <c r="BC432" i="10"/>
  <c r="BX432" i="10" s="1"/>
  <c r="AD432" i="10"/>
  <c r="AT430" i="10"/>
  <c r="X430" i="10"/>
  <c r="I429" i="10"/>
  <c r="BF427" i="10"/>
  <c r="AJ427" i="10"/>
  <c r="R427" i="10"/>
  <c r="BI425" i="10"/>
  <c r="AW425" i="10"/>
  <c r="AC425" i="10"/>
  <c r="K425" i="10"/>
  <c r="AT424" i="10"/>
  <c r="AF424" i="10"/>
  <c r="U424" i="10"/>
  <c r="G424" i="10"/>
  <c r="BG423" i="10"/>
  <c r="BY423" i="10" s="1"/>
  <c r="AS423" i="10"/>
  <c r="AH423" i="10"/>
  <c r="BR423" i="10" s="1"/>
  <c r="T423" i="10"/>
  <c r="BN423" i="10" s="1"/>
  <c r="BF419" i="10"/>
  <c r="AG419" i="10"/>
  <c r="AL418" i="10"/>
  <c r="BE417" i="10"/>
  <c r="AG413" i="10"/>
  <c r="AS411" i="10"/>
  <c r="BU411" i="10" s="1"/>
  <c r="Y411" i="10"/>
  <c r="AC410" i="10"/>
  <c r="BE408" i="10"/>
  <c r="AM408" i="10"/>
  <c r="T408" i="10"/>
  <c r="BN408" i="10" s="1"/>
  <c r="AR398" i="10"/>
  <c r="AF397" i="10"/>
  <c r="AY396" i="10"/>
  <c r="AY395" i="10"/>
  <c r="AF395" i="10"/>
  <c r="N395" i="10"/>
  <c r="BI393" i="10"/>
  <c r="AZ393" i="10"/>
  <c r="BW393" i="10" s="1"/>
  <c r="AQ393" i="10"/>
  <c r="AG393" i="10"/>
  <c r="X393" i="10"/>
  <c r="O393" i="10"/>
  <c r="BD391" i="10"/>
  <c r="AU391" i="10"/>
  <c r="AL391" i="10"/>
  <c r="AC391" i="10"/>
  <c r="T391" i="10"/>
  <c r="BN391" i="10" s="1"/>
  <c r="K391" i="10"/>
  <c r="BA389" i="10"/>
  <c r="AA389" i="10"/>
  <c r="BP389" i="10" s="1"/>
  <c r="BA387" i="10"/>
  <c r="AA387" i="10"/>
  <c r="BP387" i="10" s="1"/>
  <c r="BE385" i="10"/>
  <c r="AO385" i="10"/>
  <c r="BT385" i="10" s="1"/>
  <c r="AC385" i="10"/>
  <c r="M385" i="10"/>
  <c r="BL385" i="10" s="1"/>
  <c r="AQ383" i="10"/>
  <c r="BI375" i="10"/>
  <c r="AX375" i="10"/>
  <c r="AK375" i="10"/>
  <c r="Y375" i="10"/>
  <c r="K375" i="10"/>
  <c r="BI374" i="10"/>
  <c r="AV374" i="10"/>
  <c r="BV374" i="10" s="1"/>
  <c r="AF374" i="10"/>
  <c r="R374" i="10"/>
  <c r="BI373" i="10"/>
  <c r="AC373" i="10"/>
  <c r="BF372" i="10"/>
  <c r="BB371" i="10"/>
  <c r="AT371" i="10"/>
  <c r="AL371" i="10"/>
  <c r="AD371" i="10"/>
  <c r="V371" i="10"/>
  <c r="N371" i="10"/>
  <c r="BF366" i="10"/>
  <c r="AR366" i="10"/>
  <c r="AF366" i="10"/>
  <c r="R366" i="10"/>
  <c r="AL365" i="10"/>
  <c r="AA365" i="10"/>
  <c r="BP365" i="10" s="1"/>
  <c r="AX363" i="10"/>
  <c r="W363" i="10"/>
  <c r="BD362" i="10"/>
  <c r="AK362" i="10"/>
  <c r="P362" i="10"/>
  <c r="AO357" i="10"/>
  <c r="BT357" i="10" s="1"/>
  <c r="H357" i="10"/>
  <c r="AK354" i="10"/>
  <c r="AY352" i="10"/>
  <c r="Z352" i="10"/>
  <c r="AE351" i="10"/>
  <c r="BD350" i="10"/>
  <c r="R350" i="10"/>
  <c r="AS350" i="10"/>
  <c r="BG350" i="10"/>
  <c r="N346" i="10"/>
  <c r="R346" i="10"/>
  <c r="AJ346" i="10"/>
  <c r="AX346" i="10"/>
  <c r="BI346" i="10"/>
  <c r="U346" i="10"/>
  <c r="AN346" i="10"/>
  <c r="AZ346" i="10"/>
  <c r="Z346" i="10"/>
  <c r="AP346" i="10"/>
  <c r="BA346" i="10"/>
  <c r="AA346" i="10"/>
  <c r="BP346" i="10" s="1"/>
  <c r="AQ346" i="10"/>
  <c r="BD346" i="10"/>
  <c r="AN345" i="10"/>
  <c r="N345" i="10"/>
  <c r="AV345" i="10"/>
  <c r="BV345" i="10" s="1"/>
  <c r="P345" i="10"/>
  <c r="BB345" i="10"/>
  <c r="V345" i="10"/>
  <c r="N344" i="10"/>
  <c r="O344" i="10"/>
  <c r="Z344" i="10"/>
  <c r="BO344" i="10" s="1"/>
  <c r="AJ344" i="10"/>
  <c r="AU344" i="10"/>
  <c r="BU344" i="10" s="1"/>
  <c r="BF344" i="10"/>
  <c r="R344" i="10"/>
  <c r="AB344" i="10"/>
  <c r="AM344" i="10"/>
  <c r="AX344" i="10"/>
  <c r="BH344" i="10"/>
  <c r="G344" i="10"/>
  <c r="AC344" i="10"/>
  <c r="AN344" i="10"/>
  <c r="AY344" i="10"/>
  <c r="BI344" i="10"/>
  <c r="H344" i="10"/>
  <c r="T344" i="10"/>
  <c r="BN344" i="10" s="1"/>
  <c r="AE344" i="10"/>
  <c r="AP344" i="10"/>
  <c r="AZ344" i="10"/>
  <c r="BF342" i="10"/>
  <c r="AL341" i="10"/>
  <c r="BD340" i="10"/>
  <c r="P340" i="10"/>
  <c r="AK336" i="10"/>
  <c r="AS332" i="10"/>
  <c r="BU332" i="10" s="1"/>
  <c r="P332" i="10"/>
  <c r="K303" i="10"/>
  <c r="AQ303" i="10"/>
  <c r="AA303" i="10"/>
  <c r="BP303" i="10" s="1"/>
  <c r="BG303" i="10"/>
  <c r="BY303" i="10" s="1"/>
  <c r="AK303" i="10"/>
  <c r="AY303" i="10"/>
  <c r="M303" i="10"/>
  <c r="BL303" i="10" s="1"/>
  <c r="BA303" i="10"/>
  <c r="BI303" i="10"/>
  <c r="U303" i="10"/>
  <c r="BB299" i="10"/>
  <c r="P299" i="10"/>
  <c r="AC296" i="10"/>
  <c r="N277" i="10"/>
  <c r="U277" i="10"/>
  <c r="AC277" i="10"/>
  <c r="AK277" i="10"/>
  <c r="AS277" i="10"/>
  <c r="BA277" i="10"/>
  <c r="BI277" i="10"/>
  <c r="AU238" i="10"/>
  <c r="AK238" i="10"/>
  <c r="W238" i="10"/>
  <c r="BG357" i="10"/>
  <c r="AM357" i="10"/>
  <c r="G357" i="10"/>
  <c r="BI354" i="10"/>
  <c r="AJ354" i="10"/>
  <c r="K354" i="10"/>
  <c r="W351" i="10"/>
  <c r="AX340" i="10"/>
  <c r="O340" i="10"/>
  <c r="M336" i="10"/>
  <c r="BL336" i="10" s="1"/>
  <c r="G330" i="10"/>
  <c r="AA330" i="10"/>
  <c r="BP330" i="10" s="1"/>
  <c r="AW330" i="10"/>
  <c r="O330" i="10"/>
  <c r="AI330" i="10"/>
  <c r="BE330" i="10"/>
  <c r="P330" i="10"/>
  <c r="AK330" i="10"/>
  <c r="BF330" i="10"/>
  <c r="Q330" i="10"/>
  <c r="AM330" i="10"/>
  <c r="BG330" i="10"/>
  <c r="W330" i="10"/>
  <c r="AQ330" i="10"/>
  <c r="I310" i="10"/>
  <c r="AE310" i="10"/>
  <c r="AO310" i="10"/>
  <c r="BT310" i="10" s="1"/>
  <c r="AY310" i="10"/>
  <c r="O310" i="10"/>
  <c r="Y310" i="10"/>
  <c r="AI310" i="10"/>
  <c r="AU310" i="10"/>
  <c r="BE310" i="10"/>
  <c r="J310" i="10"/>
  <c r="X310" i="10"/>
  <c r="AM310" i="10"/>
  <c r="BA310" i="10"/>
  <c r="M310" i="10"/>
  <c r="BL310" i="10" s="1"/>
  <c r="AA310" i="10"/>
  <c r="BP310" i="10" s="1"/>
  <c r="AP310" i="10"/>
  <c r="BD310" i="10"/>
  <c r="P310" i="10"/>
  <c r="AC310" i="10"/>
  <c r="AQ310" i="10"/>
  <c r="BF310" i="10"/>
  <c r="Q310" i="10"/>
  <c r="AF310" i="10"/>
  <c r="AS310" i="10"/>
  <c r="BU310" i="10" s="1"/>
  <c r="BG310" i="10"/>
  <c r="R310" i="10"/>
  <c r="AG310" i="10"/>
  <c r="AV310" i="10"/>
  <c r="BV310" i="10" s="1"/>
  <c r="BI310" i="10"/>
  <c r="AQ308" i="10"/>
  <c r="BE308" i="10"/>
  <c r="O308" i="10"/>
  <c r="Y308" i="10"/>
  <c r="AI308" i="10"/>
  <c r="AT299" i="10"/>
  <c r="O299" i="10"/>
  <c r="H296" i="10"/>
  <c r="AQ457" i="10"/>
  <c r="O457" i="10"/>
  <c r="AQ450" i="10"/>
  <c r="O450" i="10"/>
  <c r="BB446" i="10"/>
  <c r="AM446" i="10"/>
  <c r="P446" i="10"/>
  <c r="BE445" i="10"/>
  <c r="R445" i="10"/>
  <c r="BG443" i="10"/>
  <c r="AW432" i="10"/>
  <c r="X432" i="10"/>
  <c r="AO430" i="10"/>
  <c r="BT430" i="10" s="1"/>
  <c r="P430" i="10"/>
  <c r="AY427" i="10"/>
  <c r="AG427" i="10"/>
  <c r="K427" i="10"/>
  <c r="BE423" i="10"/>
  <c r="AQ423" i="10"/>
  <c r="AC423" i="10"/>
  <c r="R423" i="10"/>
  <c r="BA419" i="10"/>
  <c r="AB419" i="10"/>
  <c r="X418" i="10"/>
  <c r="BG411" i="10"/>
  <c r="AK411" i="10"/>
  <c r="P411" i="10"/>
  <c r="AX410" i="10"/>
  <c r="U410" i="10"/>
  <c r="AX408" i="10"/>
  <c r="AF408" i="10"/>
  <c r="M408" i="10"/>
  <c r="BL408" i="10" s="1"/>
  <c r="K402" i="10"/>
  <c r="Z398" i="10"/>
  <c r="BH397" i="10"/>
  <c r="W397" i="10"/>
  <c r="AU396" i="10"/>
  <c r="AV395" i="10"/>
  <c r="BV395" i="10" s="1"/>
  <c r="AD395" i="10"/>
  <c r="BG393" i="10"/>
  <c r="BY393" i="10" s="1"/>
  <c r="AW393" i="10"/>
  <c r="AN393" i="10"/>
  <c r="AE393" i="10"/>
  <c r="V393" i="10"/>
  <c r="M393" i="10"/>
  <c r="BL393" i="10" s="1"/>
  <c r="AB392" i="10"/>
  <c r="BB391" i="10"/>
  <c r="AS391" i="10"/>
  <c r="BU391" i="10" s="1"/>
  <c r="AJ391" i="10"/>
  <c r="AA391" i="10"/>
  <c r="BP391" i="10" s="1"/>
  <c r="Q391" i="10"/>
  <c r="H391" i="10"/>
  <c r="AS389" i="10"/>
  <c r="W389" i="10"/>
  <c r="AS387" i="10"/>
  <c r="W387" i="10"/>
  <c r="BB385" i="10"/>
  <c r="AM385" i="10"/>
  <c r="W385" i="10"/>
  <c r="K385" i="10"/>
  <c r="AG383" i="10"/>
  <c r="AQ378" i="10"/>
  <c r="AE377" i="10"/>
  <c r="BG375" i="10"/>
  <c r="BY375" i="10" s="1"/>
  <c r="AU375" i="10"/>
  <c r="AH375" i="10"/>
  <c r="BR375" i="10" s="1"/>
  <c r="U375" i="10"/>
  <c r="I375" i="10"/>
  <c r="BF374" i="10"/>
  <c r="AQ374" i="10"/>
  <c r="AB374" i="10"/>
  <c r="M374" i="10"/>
  <c r="BL374" i="10" s="1"/>
  <c r="BA373" i="10"/>
  <c r="U373" i="10"/>
  <c r="AR372" i="10"/>
  <c r="BH371" i="10"/>
  <c r="AZ371" i="10"/>
  <c r="BW371" i="10" s="1"/>
  <c r="AR371" i="10"/>
  <c r="AJ371" i="10"/>
  <c r="AB371" i="10"/>
  <c r="T371" i="10"/>
  <c r="BN371" i="10" s="1"/>
  <c r="AX370" i="10"/>
  <c r="AA370" i="10"/>
  <c r="BP370" i="10" s="1"/>
  <c r="H370" i="10"/>
  <c r="U369" i="10"/>
  <c r="BA366" i="10"/>
  <c r="AP366" i="10"/>
  <c r="AB366" i="10"/>
  <c r="BG365" i="10"/>
  <c r="BY365" i="10" s="1"/>
  <c r="AU365" i="10"/>
  <c r="AJ365" i="10"/>
  <c r="V365" i="10"/>
  <c r="I365" i="10"/>
  <c r="AU363" i="10"/>
  <c r="G363" i="10"/>
  <c r="AZ362" i="10"/>
  <c r="AC362" i="10"/>
  <c r="J361" i="10"/>
  <c r="AC361" i="10"/>
  <c r="AM361" i="10"/>
  <c r="AY361" i="10"/>
  <c r="BI361" i="10"/>
  <c r="H361" i="10"/>
  <c r="T361" i="10"/>
  <c r="BN361" i="10" s="1"/>
  <c r="AD361" i="10"/>
  <c r="AO361" i="10"/>
  <c r="BT361" i="10" s="1"/>
  <c r="AZ361" i="10"/>
  <c r="BW361" i="10" s="1"/>
  <c r="K361" i="10"/>
  <c r="U361" i="10"/>
  <c r="AE361" i="10"/>
  <c r="BQ361" i="10" s="1"/>
  <c r="AQ361" i="10"/>
  <c r="BA361" i="10"/>
  <c r="N360" i="10"/>
  <c r="H360" i="10"/>
  <c r="AA360" i="10"/>
  <c r="BP360" i="10" s="1"/>
  <c r="AX360" i="10"/>
  <c r="K360" i="10"/>
  <c r="AC360" i="10"/>
  <c r="AY360" i="10"/>
  <c r="AH360" i="10"/>
  <c r="BR360" i="10" s="1"/>
  <c r="AZ360" i="10"/>
  <c r="BD358" i="10"/>
  <c r="BF357" i="10"/>
  <c r="AI357" i="10"/>
  <c r="N356" i="10"/>
  <c r="H356" i="10"/>
  <c r="T356" i="10"/>
  <c r="BN356" i="10" s="1"/>
  <c r="AH356" i="10"/>
  <c r="BR356" i="10" s="1"/>
  <c r="AS356" i="10"/>
  <c r="BG356" i="10"/>
  <c r="J356" i="10"/>
  <c r="U356" i="10"/>
  <c r="AI356" i="10"/>
  <c r="AV356" i="10"/>
  <c r="BV356" i="10" s="1"/>
  <c r="BH356" i="10"/>
  <c r="K356" i="10"/>
  <c r="X356" i="10"/>
  <c r="AJ356" i="10"/>
  <c r="AX356" i="10"/>
  <c r="BI356" i="10"/>
  <c r="BD354" i="10"/>
  <c r="AC354" i="10"/>
  <c r="AV352" i="10"/>
  <c r="BV352" i="10" s="1"/>
  <c r="U352" i="10"/>
  <c r="N348" i="10"/>
  <c r="P348" i="10"/>
  <c r="AB348" i="10"/>
  <c r="AP348" i="10"/>
  <c r="BA348" i="10"/>
  <c r="AF348" i="10"/>
  <c r="AR348" i="10"/>
  <c r="BF348" i="10"/>
  <c r="H348" i="10"/>
  <c r="T348" i="10"/>
  <c r="BN348" i="10" s="1"/>
  <c r="AH348" i="10"/>
  <c r="BR348" i="10" s="1"/>
  <c r="AS348" i="10"/>
  <c r="BG348" i="10"/>
  <c r="BY348" i="10" s="1"/>
  <c r="J348" i="10"/>
  <c r="U348" i="10"/>
  <c r="AI348" i="10"/>
  <c r="AV348" i="10"/>
  <c r="BV348" i="10" s="1"/>
  <c r="BH348" i="10"/>
  <c r="BH346" i="10"/>
  <c r="AI346" i="10"/>
  <c r="AT345" i="10"/>
  <c r="AQ344" i="10"/>
  <c r="U344" i="10"/>
  <c r="AR342" i="10"/>
  <c r="N341" i="10"/>
  <c r="AU340" i="10"/>
  <c r="BU340" i="10" s="1"/>
  <c r="AK332" i="10"/>
  <c r="K332" i="10"/>
  <c r="AV330" i="10"/>
  <c r="BV330" i="10" s="1"/>
  <c r="AK310" i="10"/>
  <c r="AW304" i="10"/>
  <c r="AA304" i="10"/>
  <c r="BP304" i="10" s="1"/>
  <c r="O304" i="10"/>
  <c r="Y304" i="10"/>
  <c r="AI304" i="10"/>
  <c r="AM304" i="10"/>
  <c r="AU304" i="10"/>
  <c r="G300" i="10"/>
  <c r="Z300" i="10"/>
  <c r="AJ300" i="10"/>
  <c r="AT300" i="10"/>
  <c r="BD300" i="10"/>
  <c r="AB300" i="10"/>
  <c r="AL300" i="10"/>
  <c r="AX300" i="10"/>
  <c r="BH300" i="10"/>
  <c r="P300" i="10"/>
  <c r="AH300" i="10"/>
  <c r="BR300" i="10" s="1"/>
  <c r="AR300" i="10"/>
  <c r="BB300" i="10"/>
  <c r="AF300" i="10"/>
  <c r="AY300" i="10"/>
  <c r="AK300" i="10"/>
  <c r="BA300" i="10"/>
  <c r="O300" i="10"/>
  <c r="AN300" i="10"/>
  <c r="BC300" i="10"/>
  <c r="BX300" i="10" s="1"/>
  <c r="X300" i="10"/>
  <c r="AP300" i="10"/>
  <c r="BG300" i="10"/>
  <c r="BY300" i="10" s="1"/>
  <c r="AA300" i="10"/>
  <c r="BP300" i="10" s="1"/>
  <c r="AQ300" i="10"/>
  <c r="BI300" i="10"/>
  <c r="AP299" i="10"/>
  <c r="J297" i="10"/>
  <c r="R297" i="10"/>
  <c r="Z297" i="10"/>
  <c r="AH297" i="10"/>
  <c r="BR297" i="10" s="1"/>
  <c r="AP297" i="10"/>
  <c r="AX297" i="10"/>
  <c r="BF297" i="10"/>
  <c r="T297" i="10"/>
  <c r="BN297" i="10" s="1"/>
  <c r="AB297" i="10"/>
  <c r="AJ297" i="10"/>
  <c r="AR297" i="10"/>
  <c r="AZ297" i="10"/>
  <c r="BH297" i="10"/>
  <c r="H297" i="10"/>
  <c r="P297" i="10"/>
  <c r="X297" i="10"/>
  <c r="AF297" i="10"/>
  <c r="AN297" i="10"/>
  <c r="AV297" i="10"/>
  <c r="BV297" i="10" s="1"/>
  <c r="BD297" i="10"/>
  <c r="O297" i="10"/>
  <c r="AC297" i="10"/>
  <c r="AO297" i="10"/>
  <c r="BT297" i="10" s="1"/>
  <c r="BB297" i="10"/>
  <c r="AE297" i="10"/>
  <c r="AS297" i="10"/>
  <c r="BE297" i="10"/>
  <c r="G297" i="10"/>
  <c r="U297" i="10"/>
  <c r="AG297" i="10"/>
  <c r="AT297" i="10"/>
  <c r="BG297" i="10"/>
  <c r="I297" i="10"/>
  <c r="V297" i="10"/>
  <c r="AI297" i="10"/>
  <c r="AU297" i="10"/>
  <c r="BI297" i="10"/>
  <c r="K297" i="10"/>
  <c r="W297" i="10"/>
  <c r="AK297" i="10"/>
  <c r="AW297" i="10"/>
  <c r="AJ292" i="10"/>
  <c r="BI292" i="10"/>
  <c r="G203" i="10"/>
  <c r="J203" i="10"/>
  <c r="T203" i="10"/>
  <c r="BN203" i="10" s="1"/>
  <c r="AD203" i="10"/>
  <c r="AP203" i="10"/>
  <c r="AZ203" i="10"/>
  <c r="K203" i="10"/>
  <c r="U203" i="10"/>
  <c r="AG203" i="10"/>
  <c r="AQ203" i="10"/>
  <c r="BA203" i="10"/>
  <c r="V203" i="10"/>
  <c r="AH203" i="10"/>
  <c r="BR203" i="10" s="1"/>
  <c r="AR203" i="10"/>
  <c r="BB203" i="10"/>
  <c r="M203" i="10"/>
  <c r="BL203" i="10" s="1"/>
  <c r="Y203" i="10"/>
  <c r="AI203" i="10"/>
  <c r="AS203" i="10"/>
  <c r="BE203" i="10"/>
  <c r="R203" i="10"/>
  <c r="AB203" i="10"/>
  <c r="AL203" i="10"/>
  <c r="AX203" i="10"/>
  <c r="BH203" i="10"/>
  <c r="N203" i="10"/>
  <c r="AO203" i="10"/>
  <c r="BT203" i="10" s="1"/>
  <c r="Q203" i="10"/>
  <c r="AT203" i="10"/>
  <c r="AW203" i="10"/>
  <c r="Z203" i="10"/>
  <c r="AY203" i="10"/>
  <c r="AA203" i="10"/>
  <c r="BP203" i="10" s="1"/>
  <c r="BF203" i="10"/>
  <c r="AJ203" i="10"/>
  <c r="BI203" i="10"/>
  <c r="H364" i="10"/>
  <c r="BF355" i="10"/>
  <c r="AP355" i="10"/>
  <c r="Z355" i="10"/>
  <c r="I355" i="10"/>
  <c r="BE353" i="10"/>
  <c r="AJ353" i="10"/>
  <c r="M353" i="10"/>
  <c r="BL353" i="10" s="1"/>
  <c r="BF349" i="10"/>
  <c r="AX349" i="10"/>
  <c r="AP349" i="10"/>
  <c r="AH349" i="10"/>
  <c r="BR349" i="10" s="1"/>
  <c r="Z349" i="10"/>
  <c r="R349" i="10"/>
  <c r="I349" i="10"/>
  <c r="BC339" i="10"/>
  <c r="BX339" i="10" s="1"/>
  <c r="AU339" i="10"/>
  <c r="AM339" i="10"/>
  <c r="AE339" i="10"/>
  <c r="W339" i="10"/>
  <c r="N339" i="10"/>
  <c r="BD338" i="10"/>
  <c r="AS338" i="10"/>
  <c r="BU338" i="10" s="1"/>
  <c r="AI338" i="10"/>
  <c r="AK333" i="10"/>
  <c r="I333" i="10"/>
  <c r="BG328" i="10"/>
  <c r="BY328" i="10" s="1"/>
  <c r="AW328" i="10"/>
  <c r="AM328" i="10"/>
  <c r="AA328" i="10"/>
  <c r="BP328" i="10" s="1"/>
  <c r="P328" i="10"/>
  <c r="BE326" i="10"/>
  <c r="AI326" i="10"/>
  <c r="O326" i="10"/>
  <c r="AQ322" i="10"/>
  <c r="W322" i="10"/>
  <c r="AY320" i="10"/>
  <c r="Y320" i="10"/>
  <c r="BA319" i="10"/>
  <c r="AO319" i="10"/>
  <c r="BT319" i="10" s="1"/>
  <c r="AB319" i="10"/>
  <c r="O319" i="10"/>
  <c r="BE316" i="10"/>
  <c r="P316" i="10"/>
  <c r="AW306" i="10"/>
  <c r="AI306" i="10"/>
  <c r="U306" i="10"/>
  <c r="BD293" i="10"/>
  <c r="AN293" i="10"/>
  <c r="X293" i="10"/>
  <c r="BO293" i="10" s="1"/>
  <c r="H293" i="10"/>
  <c r="N289" i="10"/>
  <c r="V289" i="10"/>
  <c r="AD289" i="10"/>
  <c r="AL289" i="10"/>
  <c r="AT289" i="10"/>
  <c r="BB289" i="10"/>
  <c r="H289" i="10"/>
  <c r="P289" i="10"/>
  <c r="X289" i="10"/>
  <c r="AF289" i="10"/>
  <c r="AN289" i="10"/>
  <c r="AV289" i="10"/>
  <c r="BV289" i="10" s="1"/>
  <c r="BD289" i="10"/>
  <c r="I289" i="10"/>
  <c r="Q289" i="10"/>
  <c r="Y289" i="10"/>
  <c r="AG289" i="10"/>
  <c r="AO289" i="10"/>
  <c r="BT289" i="10" s="1"/>
  <c r="AW289" i="10"/>
  <c r="BE289" i="10"/>
  <c r="J289" i="10"/>
  <c r="R289" i="10"/>
  <c r="Z289" i="10"/>
  <c r="AH289" i="10"/>
  <c r="BR289" i="10" s="1"/>
  <c r="AP289" i="10"/>
  <c r="AX289" i="10"/>
  <c r="BF289" i="10"/>
  <c r="T289" i="10"/>
  <c r="BN289" i="10" s="1"/>
  <c r="AB289" i="10"/>
  <c r="AJ289" i="10"/>
  <c r="AR289" i="10"/>
  <c r="AZ289" i="10"/>
  <c r="BH289" i="10"/>
  <c r="N281" i="10"/>
  <c r="V281" i="10"/>
  <c r="AD281" i="10"/>
  <c r="AL281" i="10"/>
  <c r="AT281" i="10"/>
  <c r="BB281" i="10"/>
  <c r="G281" i="10"/>
  <c r="O281" i="10"/>
  <c r="W281" i="10"/>
  <c r="AE281" i="10"/>
  <c r="AM281" i="10"/>
  <c r="AU281" i="10"/>
  <c r="BC281" i="10"/>
  <c r="BX281" i="10" s="1"/>
  <c r="H281" i="10"/>
  <c r="P281" i="10"/>
  <c r="X281" i="10"/>
  <c r="AF281" i="10"/>
  <c r="AN281" i="10"/>
  <c r="AV281" i="10"/>
  <c r="BV281" i="10" s="1"/>
  <c r="BD281" i="10"/>
  <c r="I281" i="10"/>
  <c r="Q281" i="10"/>
  <c r="Y281" i="10"/>
  <c r="AG281" i="10"/>
  <c r="AO281" i="10"/>
  <c r="BT281" i="10" s="1"/>
  <c r="AW281" i="10"/>
  <c r="BE281" i="10"/>
  <c r="J281" i="10"/>
  <c r="R281" i="10"/>
  <c r="Z281" i="10"/>
  <c r="AH281" i="10"/>
  <c r="BR281" i="10" s="1"/>
  <c r="AP281" i="10"/>
  <c r="AX281" i="10"/>
  <c r="BF281" i="10"/>
  <c r="T281" i="10"/>
  <c r="BN281" i="10" s="1"/>
  <c r="AB281" i="10"/>
  <c r="AJ281" i="10"/>
  <c r="AR281" i="10"/>
  <c r="AZ281" i="10"/>
  <c r="BH281" i="10"/>
  <c r="AK278" i="10"/>
  <c r="AZ278" i="10"/>
  <c r="P267" i="10"/>
  <c r="AG267" i="10"/>
  <c r="BA230" i="10"/>
  <c r="AH200" i="10"/>
  <c r="BR200" i="10" s="1"/>
  <c r="AM196" i="10"/>
  <c r="BE355" i="10"/>
  <c r="AO355" i="10"/>
  <c r="BT355" i="10" s="1"/>
  <c r="Y355" i="10"/>
  <c r="H355" i="10"/>
  <c r="BA353" i="10"/>
  <c r="AI353" i="10"/>
  <c r="BE349" i="10"/>
  <c r="AW349" i="10"/>
  <c r="AO349" i="10"/>
  <c r="BT349" i="10" s="1"/>
  <c r="AG349" i="10"/>
  <c r="Y349" i="10"/>
  <c r="Q349" i="10"/>
  <c r="H349" i="10"/>
  <c r="BB339" i="10"/>
  <c r="AT339" i="10"/>
  <c r="AL339" i="10"/>
  <c r="BS339" i="10" s="1"/>
  <c r="AD339" i="10"/>
  <c r="V339" i="10"/>
  <c r="M339" i="10"/>
  <c r="BL339" i="10" s="1"/>
  <c r="BC338" i="10"/>
  <c r="BX338" i="10" s="1"/>
  <c r="AR338" i="10"/>
  <c r="AH338" i="10"/>
  <c r="BR338" i="10" s="1"/>
  <c r="P338" i="10"/>
  <c r="BI337" i="10"/>
  <c r="AC337" i="10"/>
  <c r="Y335" i="10"/>
  <c r="Q335" i="10"/>
  <c r="BF328" i="10"/>
  <c r="AV328" i="10"/>
  <c r="BV328" i="10" s="1"/>
  <c r="AK328" i="10"/>
  <c r="Z328" i="10"/>
  <c r="BO328" i="10" s="1"/>
  <c r="O328" i="10"/>
  <c r="BC326" i="10"/>
  <c r="BX326" i="10" s="1"/>
  <c r="AG326" i="10"/>
  <c r="K326" i="10"/>
  <c r="BG322" i="10"/>
  <c r="AM322" i="10"/>
  <c r="Q322" i="10"/>
  <c r="AS320" i="10"/>
  <c r="AZ319" i="10"/>
  <c r="AM319" i="10"/>
  <c r="AA319" i="10"/>
  <c r="BP319" i="10" s="1"/>
  <c r="M319" i="10"/>
  <c r="BL319" i="10" s="1"/>
  <c r="AW316" i="10"/>
  <c r="AA313" i="10"/>
  <c r="BP313" i="10" s="1"/>
  <c r="BA313" i="10"/>
  <c r="AJ294" i="10"/>
  <c r="AC294" i="10"/>
  <c r="BB293" i="10"/>
  <c r="AL293" i="10"/>
  <c r="H291" i="10"/>
  <c r="P291" i="10"/>
  <c r="X291" i="10"/>
  <c r="AF291" i="10"/>
  <c r="AN291" i="10"/>
  <c r="AV291" i="10"/>
  <c r="BV291" i="10" s="1"/>
  <c r="BD291" i="10"/>
  <c r="J291" i="10"/>
  <c r="R291" i="10"/>
  <c r="Z291" i="10"/>
  <c r="AH291" i="10"/>
  <c r="BR291" i="10" s="1"/>
  <c r="AP291" i="10"/>
  <c r="AX291" i="10"/>
  <c r="BF291" i="10"/>
  <c r="K291" i="10"/>
  <c r="AA291" i="10"/>
  <c r="BP291" i="10" s="1"/>
  <c r="AI291" i="10"/>
  <c r="AQ291" i="10"/>
  <c r="AY291" i="10"/>
  <c r="BG291" i="10"/>
  <c r="BY291" i="10" s="1"/>
  <c r="T291" i="10"/>
  <c r="BN291" i="10" s="1"/>
  <c r="AB291" i="10"/>
  <c r="AJ291" i="10"/>
  <c r="AR291" i="10"/>
  <c r="AZ291" i="10"/>
  <c r="BH291" i="10"/>
  <c r="N291" i="10"/>
  <c r="V291" i="10"/>
  <c r="AD291" i="10"/>
  <c r="AL291" i="10"/>
  <c r="AT291" i="10"/>
  <c r="BB291" i="10"/>
  <c r="AC281" i="10"/>
  <c r="BD355" i="10"/>
  <c r="AN355" i="10"/>
  <c r="X355" i="10"/>
  <c r="G355" i="10"/>
  <c r="AZ353" i="10"/>
  <c r="AC353" i="10"/>
  <c r="K353" i="10"/>
  <c r="BD349" i="10"/>
  <c r="AV349" i="10"/>
  <c r="BV349" i="10" s="1"/>
  <c r="AN349" i="10"/>
  <c r="AF349" i="10"/>
  <c r="X349" i="10"/>
  <c r="P349" i="10"/>
  <c r="G349" i="10"/>
  <c r="BI339" i="10"/>
  <c r="BA339" i="10"/>
  <c r="AS339" i="10"/>
  <c r="AK339" i="10"/>
  <c r="AC339" i="10"/>
  <c r="U339" i="10"/>
  <c r="BA338" i="10"/>
  <c r="AQ338" i="10"/>
  <c r="AF338" i="10"/>
  <c r="O338" i="10"/>
  <c r="BG337" i="10"/>
  <c r="AA337" i="10"/>
  <c r="BP337" i="10" s="1"/>
  <c r="BE328" i="10"/>
  <c r="AU328" i="10"/>
  <c r="BU328" i="10" s="1"/>
  <c r="AI328" i="10"/>
  <c r="Y328" i="10"/>
  <c r="M328" i="10"/>
  <c r="BL328" i="10" s="1"/>
  <c r="AW326" i="10"/>
  <c r="AA326" i="10"/>
  <c r="BP326" i="10" s="1"/>
  <c r="BA323" i="10"/>
  <c r="BF322" i="10"/>
  <c r="AK322" i="10"/>
  <c r="P322" i="10"/>
  <c r="AQ320" i="10"/>
  <c r="Q320" i="10"/>
  <c r="AY319" i="10"/>
  <c r="AK319" i="10"/>
  <c r="Y319" i="10"/>
  <c r="AK311" i="10"/>
  <c r="AA311" i="10"/>
  <c r="BP311" i="10" s="1"/>
  <c r="BA311" i="10"/>
  <c r="AY309" i="10"/>
  <c r="H306" i="10"/>
  <c r="R306" i="10"/>
  <c r="AC306" i="10"/>
  <c r="AN306" i="10"/>
  <c r="AX306" i="10"/>
  <c r="BI306" i="10"/>
  <c r="M306" i="10"/>
  <c r="BL306" i="10" s="1"/>
  <c r="X306" i="10"/>
  <c r="BO306" i="10" s="1"/>
  <c r="AH306" i="10"/>
  <c r="BR306" i="10" s="1"/>
  <c r="AS306" i="10"/>
  <c r="BU306" i="10" s="1"/>
  <c r="BD306" i="10"/>
  <c r="I293" i="10"/>
  <c r="Q293" i="10"/>
  <c r="Y293" i="10"/>
  <c r="AG293" i="10"/>
  <c r="AO293" i="10"/>
  <c r="BT293" i="10" s="1"/>
  <c r="AW293" i="10"/>
  <c r="BE293" i="10"/>
  <c r="K293" i="10"/>
  <c r="AA293" i="10"/>
  <c r="BP293" i="10" s="1"/>
  <c r="AI293" i="10"/>
  <c r="AQ293" i="10"/>
  <c r="AY293" i="10"/>
  <c r="BG293" i="10"/>
  <c r="T293" i="10"/>
  <c r="BN293" i="10" s="1"/>
  <c r="AB293" i="10"/>
  <c r="AJ293" i="10"/>
  <c r="AR293" i="10"/>
  <c r="AZ293" i="10"/>
  <c r="BH293" i="10"/>
  <c r="G293" i="10"/>
  <c r="O293" i="10"/>
  <c r="W293" i="10"/>
  <c r="AE293" i="10"/>
  <c r="AM293" i="10"/>
  <c r="AU293" i="10"/>
  <c r="BC293" i="10"/>
  <c r="BX293" i="10" s="1"/>
  <c r="AV217" i="10"/>
  <c r="BV217" i="10" s="1"/>
  <c r="O217" i="10"/>
  <c r="Z217" i="10"/>
  <c r="AU217" i="10"/>
  <c r="BG203" i="10"/>
  <c r="BY203" i="10" s="1"/>
  <c r="V230" i="10"/>
  <c r="O230" i="10"/>
  <c r="AK230" i="10"/>
  <c r="BC230" i="10"/>
  <c r="BX230" i="10" s="1"/>
  <c r="T230" i="10"/>
  <c r="BN230" i="10" s="1"/>
  <c r="AM230" i="10"/>
  <c r="BH230" i="10"/>
  <c r="U230" i="10"/>
  <c r="AR230" i="10"/>
  <c r="BI230" i="10"/>
  <c r="AB230" i="10"/>
  <c r="AS230" i="10"/>
  <c r="BU230" i="10" s="1"/>
  <c r="AE230" i="10"/>
  <c r="AZ230" i="10"/>
  <c r="N230" i="10"/>
  <c r="AC230" i="10"/>
  <c r="AD230" i="10"/>
  <c r="AJ230" i="10"/>
  <c r="AU230" i="10"/>
  <c r="AK203" i="10"/>
  <c r="J200" i="10"/>
  <c r="W200" i="10"/>
  <c r="AK200" i="10"/>
  <c r="AV200" i="10"/>
  <c r="BV200" i="10" s="1"/>
  <c r="M200" i="10"/>
  <c r="BL200" i="10" s="1"/>
  <c r="X200" i="10"/>
  <c r="AL200" i="10"/>
  <c r="AX200" i="10"/>
  <c r="N200" i="10"/>
  <c r="Z200" i="10"/>
  <c r="AM200" i="10"/>
  <c r="BA200" i="10"/>
  <c r="O200" i="10"/>
  <c r="AC200" i="10"/>
  <c r="AN200" i="10"/>
  <c r="BB200" i="10"/>
  <c r="G200" i="10"/>
  <c r="U200" i="10"/>
  <c r="AF200" i="10"/>
  <c r="AT200" i="10"/>
  <c r="BF200" i="10"/>
  <c r="AP200" i="10"/>
  <c r="H200" i="10"/>
  <c r="AS200" i="10"/>
  <c r="P200" i="10"/>
  <c r="AU200" i="10"/>
  <c r="R200" i="10"/>
  <c r="BC200" i="10"/>
  <c r="BX200" i="10" s="1"/>
  <c r="V200" i="10"/>
  <c r="BD200" i="10"/>
  <c r="AE200" i="10"/>
  <c r="K196" i="10"/>
  <c r="U196" i="10"/>
  <c r="AF196" i="10"/>
  <c r="AT196" i="10"/>
  <c r="BF196" i="10"/>
  <c r="G196" i="10"/>
  <c r="V196" i="10"/>
  <c r="AH196" i="10"/>
  <c r="BR196" i="10" s="1"/>
  <c r="AU196" i="10"/>
  <c r="BI196" i="10"/>
  <c r="H196" i="10"/>
  <c r="W196" i="10"/>
  <c r="AK196" i="10"/>
  <c r="AV196" i="10"/>
  <c r="BV196" i="10" s="1"/>
  <c r="J196" i="10"/>
  <c r="X196" i="10"/>
  <c r="AL196" i="10"/>
  <c r="AX196" i="10"/>
  <c r="P196" i="10"/>
  <c r="AD196" i="10"/>
  <c r="AP196" i="10"/>
  <c r="BC196" i="10"/>
  <c r="BX196" i="10" s="1"/>
  <c r="AN196" i="10"/>
  <c r="N196" i="10"/>
  <c r="AS196" i="10"/>
  <c r="O196" i="10"/>
  <c r="BA196" i="10"/>
  <c r="R196" i="10"/>
  <c r="BB196" i="10"/>
  <c r="Z196" i="10"/>
  <c r="BD196" i="10"/>
  <c r="AE196" i="10"/>
  <c r="BG339" i="10"/>
  <c r="BY339" i="10" s="1"/>
  <c r="AY339" i="10"/>
  <c r="AQ339" i="10"/>
  <c r="AI339" i="10"/>
  <c r="AA339" i="10"/>
  <c r="BP339" i="10" s="1"/>
  <c r="I339" i="10"/>
  <c r="BI338" i="10"/>
  <c r="AY338" i="10"/>
  <c r="AN338" i="10"/>
  <c r="AA338" i="10"/>
  <c r="BP338" i="10" s="1"/>
  <c r="K338" i="10"/>
  <c r="BC328" i="10"/>
  <c r="BX328" i="10" s="1"/>
  <c r="AQ328" i="10"/>
  <c r="AG328" i="10"/>
  <c r="W328" i="10"/>
  <c r="J328" i="10"/>
  <c r="AJ323" i="10"/>
  <c r="BC322" i="10"/>
  <c r="BX322" i="10" s="1"/>
  <c r="AG322" i="10"/>
  <c r="AM320" i="10"/>
  <c r="BH319" i="10"/>
  <c r="AU319" i="10"/>
  <c r="AI319" i="10"/>
  <c r="U319" i="10"/>
  <c r="AK292" i="10"/>
  <c r="AC203" i="10"/>
  <c r="J158" i="10"/>
  <c r="AZ158" i="10"/>
  <c r="I158" i="10"/>
  <c r="BA158" i="10"/>
  <c r="T158" i="10"/>
  <c r="BN158" i="10" s="1"/>
  <c r="BE158" i="10"/>
  <c r="AA158" i="10"/>
  <c r="BP158" i="10" s="1"/>
  <c r="AJ158" i="10"/>
  <c r="AO158" i="10"/>
  <c r="BT158" i="10" s="1"/>
  <c r="AP158" i="10"/>
  <c r="BC312" i="10"/>
  <c r="BX312" i="10" s="1"/>
  <c r="AQ312" i="10"/>
  <c r="AG312" i="10"/>
  <c r="W312" i="10"/>
  <c r="K312" i="10"/>
  <c r="BC302" i="10"/>
  <c r="BX302" i="10" s="1"/>
  <c r="AQ302" i="10"/>
  <c r="AG302" i="10"/>
  <c r="W302" i="10"/>
  <c r="J302" i="10"/>
  <c r="BG295" i="10"/>
  <c r="BY295" i="10" s="1"/>
  <c r="AY295" i="10"/>
  <c r="AQ295" i="10"/>
  <c r="AI295" i="10"/>
  <c r="AA295" i="10"/>
  <c r="BP295" i="10" s="1"/>
  <c r="K295" i="10"/>
  <c r="BF287" i="10"/>
  <c r="AX287" i="10"/>
  <c r="AP287" i="10"/>
  <c r="AH287" i="10"/>
  <c r="BR287" i="10" s="1"/>
  <c r="Z287" i="10"/>
  <c r="R287" i="10"/>
  <c r="J287" i="10"/>
  <c r="BI285" i="10"/>
  <c r="BA285" i="10"/>
  <c r="AS285" i="10"/>
  <c r="BU285" i="10" s="1"/>
  <c r="AK285" i="10"/>
  <c r="AC285" i="10"/>
  <c r="R285" i="10"/>
  <c r="AR282" i="10"/>
  <c r="AB280" i="10"/>
  <c r="BE279" i="10"/>
  <c r="AW279" i="10"/>
  <c r="AO279" i="10"/>
  <c r="BT279" i="10" s="1"/>
  <c r="AG279" i="10"/>
  <c r="Y279" i="10"/>
  <c r="Q279" i="10"/>
  <c r="I279" i="10"/>
  <c r="BD275" i="10"/>
  <c r="N275" i="10"/>
  <c r="X274" i="10"/>
  <c r="N274" i="10"/>
  <c r="BF273" i="10"/>
  <c r="AT273" i="10"/>
  <c r="AD273" i="10"/>
  <c r="N273" i="10"/>
  <c r="BI272" i="10"/>
  <c r="AS272" i="10"/>
  <c r="AG272" i="10"/>
  <c r="M272" i="10"/>
  <c r="BL272" i="10" s="1"/>
  <c r="AT271" i="10"/>
  <c r="AQ270" i="10"/>
  <c r="I269" i="10"/>
  <c r="BI268" i="10"/>
  <c r="BY268" i="10" s="1"/>
  <c r="AY268" i="10"/>
  <c r="AO268" i="10"/>
  <c r="BT268" i="10" s="1"/>
  <c r="AC268" i="10"/>
  <c r="I268" i="10"/>
  <c r="X265" i="10"/>
  <c r="AN263" i="10"/>
  <c r="AL263" i="10"/>
  <c r="AK259" i="10"/>
  <c r="AB259" i="10"/>
  <c r="AF259" i="10"/>
  <c r="AU259" i="10"/>
  <c r="BB259" i="10"/>
  <c r="P259" i="10"/>
  <c r="AO244" i="10"/>
  <c r="BT244" i="10" s="1"/>
  <c r="AR244" i="10"/>
  <c r="G244" i="10"/>
  <c r="BA244" i="10"/>
  <c r="O244" i="10"/>
  <c r="BC244" i="10"/>
  <c r="BX244" i="10" s="1"/>
  <c r="AE244" i="10"/>
  <c r="BG242" i="10"/>
  <c r="BY242" i="10" s="1"/>
  <c r="BE240" i="10"/>
  <c r="W240" i="10"/>
  <c r="AU236" i="10"/>
  <c r="AK231" i="10"/>
  <c r="BH220" i="10"/>
  <c r="U220" i="10"/>
  <c r="AU216" i="10"/>
  <c r="V216" i="10"/>
  <c r="BI204" i="10"/>
  <c r="AE204" i="10"/>
  <c r="R202" i="10"/>
  <c r="J202" i="10"/>
  <c r="AT202" i="10"/>
  <c r="M202" i="10"/>
  <c r="BL202" i="10" s="1"/>
  <c r="AU202" i="10"/>
  <c r="U202" i="10"/>
  <c r="BA202" i="10"/>
  <c r="X202" i="10"/>
  <c r="BI202" i="10"/>
  <c r="AK202" i="10"/>
  <c r="AK199" i="10"/>
  <c r="G191" i="10"/>
  <c r="AY191" i="10"/>
  <c r="M191" i="10"/>
  <c r="BL191" i="10" s="1"/>
  <c r="BH191" i="10"/>
  <c r="O191" i="10"/>
  <c r="Q191" i="10"/>
  <c r="AO191" i="10"/>
  <c r="BT191" i="10" s="1"/>
  <c r="AE189" i="10"/>
  <c r="AJ177" i="10"/>
  <c r="AB282" i="10"/>
  <c r="BG272" i="10"/>
  <c r="AQ272" i="10"/>
  <c r="Z272" i="10"/>
  <c r="K272" i="10"/>
  <c r="AY262" i="10"/>
  <c r="K260" i="10"/>
  <c r="AJ260" i="10"/>
  <c r="J260" i="10"/>
  <c r="AN260" i="10"/>
  <c r="Q260" i="10"/>
  <c r="AV260" i="10"/>
  <c r="BV260" i="10" s="1"/>
  <c r="AB260" i="10"/>
  <c r="BF260" i="10"/>
  <c r="Z245" i="10"/>
  <c r="AE245" i="10"/>
  <c r="AN245" i="10"/>
  <c r="AQ245" i="10"/>
  <c r="AU245" i="10"/>
  <c r="Y245" i="10"/>
  <c r="AU240" i="10"/>
  <c r="T236" i="10"/>
  <c r="BN236" i="10" s="1"/>
  <c r="U236" i="10"/>
  <c r="AJ236" i="10"/>
  <c r="AY236" i="10"/>
  <c r="G236" i="10"/>
  <c r="V236" i="10"/>
  <c r="AK236" i="10"/>
  <c r="AZ236" i="10"/>
  <c r="BW236" i="10" s="1"/>
  <c r="K236" i="10"/>
  <c r="W236" i="10"/>
  <c r="AL236" i="10"/>
  <c r="BA236" i="10"/>
  <c r="AA236" i="10"/>
  <c r="BP236" i="10" s="1"/>
  <c r="AM236" i="10"/>
  <c r="BB236" i="10"/>
  <c r="O236" i="10"/>
  <c r="AD236" i="10"/>
  <c r="AT236" i="10"/>
  <c r="BI236" i="10"/>
  <c r="BI231" i="10"/>
  <c r="AA231" i="10"/>
  <c r="BP231" i="10" s="1"/>
  <c r="AP216" i="10"/>
  <c r="M216" i="10"/>
  <c r="BL216" i="10" s="1"/>
  <c r="G199" i="10"/>
  <c r="J199" i="10"/>
  <c r="T199" i="10"/>
  <c r="BN199" i="10" s="1"/>
  <c r="AD199" i="10"/>
  <c r="AP199" i="10"/>
  <c r="AZ199" i="10"/>
  <c r="K199" i="10"/>
  <c r="U199" i="10"/>
  <c r="AG199" i="10"/>
  <c r="AQ199" i="10"/>
  <c r="BA199" i="10"/>
  <c r="V199" i="10"/>
  <c r="AH199" i="10"/>
  <c r="BR199" i="10" s="1"/>
  <c r="AR199" i="10"/>
  <c r="BB199" i="10"/>
  <c r="M199" i="10"/>
  <c r="BL199" i="10" s="1"/>
  <c r="Y199" i="10"/>
  <c r="AI199" i="10"/>
  <c r="AS199" i="10"/>
  <c r="BE199" i="10"/>
  <c r="R199" i="10"/>
  <c r="AB199" i="10"/>
  <c r="AL199" i="10"/>
  <c r="AX199" i="10"/>
  <c r="BH199" i="10"/>
  <c r="O194" i="10"/>
  <c r="P194" i="10"/>
  <c r="AC194" i="10"/>
  <c r="BB194" i="10"/>
  <c r="U192" i="10"/>
  <c r="BF192" i="10"/>
  <c r="W192" i="10"/>
  <c r="AF192" i="10"/>
  <c r="AM192" i="10"/>
  <c r="AX192" i="10"/>
  <c r="N143" i="10"/>
  <c r="V143" i="10"/>
  <c r="AD143" i="10"/>
  <c r="AL143" i="10"/>
  <c r="AT143" i="10"/>
  <c r="BB143" i="10"/>
  <c r="G143" i="10"/>
  <c r="O143" i="10"/>
  <c r="W143" i="10"/>
  <c r="AE143" i="10"/>
  <c r="AM143" i="10"/>
  <c r="AU143" i="10"/>
  <c r="BC143" i="10"/>
  <c r="BX143" i="10" s="1"/>
  <c r="H143" i="10"/>
  <c r="P143" i="10"/>
  <c r="X143" i="10"/>
  <c r="AF143" i="10"/>
  <c r="AN143" i="10"/>
  <c r="AV143" i="10"/>
  <c r="BV143" i="10" s="1"/>
  <c r="BD143" i="10"/>
  <c r="J143" i="10"/>
  <c r="R143" i="10"/>
  <c r="Z143" i="10"/>
  <c r="AH143" i="10"/>
  <c r="BR143" i="10" s="1"/>
  <c r="AP143" i="10"/>
  <c r="AX143" i="10"/>
  <c r="BF143" i="10"/>
  <c r="K143" i="10"/>
  <c r="AA143" i="10"/>
  <c r="BP143" i="10" s="1"/>
  <c r="AI143" i="10"/>
  <c r="AQ143" i="10"/>
  <c r="AY143" i="10"/>
  <c r="BG143" i="10"/>
  <c r="BY143" i="10" s="1"/>
  <c r="T143" i="10"/>
  <c r="BN143" i="10" s="1"/>
  <c r="AB143" i="10"/>
  <c r="AJ143" i="10"/>
  <c r="AR143" i="10"/>
  <c r="AZ143" i="10"/>
  <c r="BW143" i="10" s="1"/>
  <c r="BH143" i="10"/>
  <c r="AK143" i="10"/>
  <c r="I143" i="10"/>
  <c r="AO143" i="10"/>
  <c r="BT143" i="10" s="1"/>
  <c r="M143" i="10"/>
  <c r="BL143" i="10" s="1"/>
  <c r="AS143" i="10"/>
  <c r="BU143" i="10" s="1"/>
  <c r="Q143" i="10"/>
  <c r="AW143" i="10"/>
  <c r="AC143" i="10"/>
  <c r="BI143" i="10"/>
  <c r="V124" i="10"/>
  <c r="N124" i="10"/>
  <c r="BA124" i="10"/>
  <c r="U124" i="10"/>
  <c r="BD124" i="10"/>
  <c r="X124" i="10"/>
  <c r="G124" i="10"/>
  <c r="H124" i="10"/>
  <c r="AD124" i="10"/>
  <c r="AK124" i="10"/>
  <c r="AM124" i="10"/>
  <c r="AN124" i="10"/>
  <c r="AT124" i="10"/>
  <c r="U282" i="10"/>
  <c r="BA280" i="10"/>
  <c r="AO275" i="10"/>
  <c r="BT275" i="10" s="1"/>
  <c r="BB272" i="10"/>
  <c r="AP272" i="10"/>
  <c r="Y272" i="10"/>
  <c r="J272" i="10"/>
  <c r="AX260" i="10"/>
  <c r="M257" i="10"/>
  <c r="BL257" i="10" s="1"/>
  <c r="T257" i="10"/>
  <c r="BN257" i="10" s="1"/>
  <c r="AW257" i="10"/>
  <c r="U257" i="10"/>
  <c r="AZ257" i="10"/>
  <c r="X257" i="10"/>
  <c r="BH257" i="10"/>
  <c r="AC257" i="10"/>
  <c r="H257" i="10"/>
  <c r="AO257" i="10"/>
  <c r="BT257" i="10" s="1"/>
  <c r="AS240" i="10"/>
  <c r="K240" i="10"/>
  <c r="AI236" i="10"/>
  <c r="BF231" i="10"/>
  <c r="O231" i="10"/>
  <c r="AV229" i="10"/>
  <c r="BV229" i="10" s="1"/>
  <c r="AI229" i="10"/>
  <c r="AU229" i="10"/>
  <c r="BF229" i="10"/>
  <c r="U226" i="10"/>
  <c r="N226" i="10"/>
  <c r="H220" i="10"/>
  <c r="M220" i="10"/>
  <c r="BL220" i="10" s="1"/>
  <c r="AC220" i="10"/>
  <c r="AS220" i="10"/>
  <c r="BU220" i="10" s="1"/>
  <c r="BI220" i="10"/>
  <c r="N220" i="10"/>
  <c r="AD220" i="10"/>
  <c r="AT220" i="10"/>
  <c r="O220" i="10"/>
  <c r="AE220" i="10"/>
  <c r="AU220" i="10"/>
  <c r="T220" i="10"/>
  <c r="BN220" i="10" s="1"/>
  <c r="AJ220" i="10"/>
  <c r="AZ220" i="10"/>
  <c r="BW220" i="10" s="1"/>
  <c r="G220" i="10"/>
  <c r="W220" i="10"/>
  <c r="AM220" i="10"/>
  <c r="BC220" i="10"/>
  <c r="BX220" i="10" s="1"/>
  <c r="AK216" i="10"/>
  <c r="J216" i="10"/>
  <c r="AI211" i="10"/>
  <c r="BH211" i="10"/>
  <c r="R211" i="10"/>
  <c r="K189" i="10"/>
  <c r="AA189" i="10"/>
  <c r="BP189" i="10" s="1"/>
  <c r="AP189" i="10"/>
  <c r="I189" i="10"/>
  <c r="AC189" i="10"/>
  <c r="AS189" i="10"/>
  <c r="R189" i="10"/>
  <c r="AN189" i="10"/>
  <c r="BD189" i="10"/>
  <c r="AO189" i="10"/>
  <c r="BT189" i="10" s="1"/>
  <c r="BE189" i="10"/>
  <c r="T189" i="10"/>
  <c r="BN189" i="10" s="1"/>
  <c r="AU189" i="10"/>
  <c r="BF189" i="10"/>
  <c r="U189" i="10"/>
  <c r="AV189" i="10"/>
  <c r="BV189" i="10" s="1"/>
  <c r="BG189" i="10"/>
  <c r="J189" i="10"/>
  <c r="AG189" i="10"/>
  <c r="AY189" i="10"/>
  <c r="O181" i="10"/>
  <c r="R181" i="10"/>
  <c r="AG181" i="10"/>
  <c r="AW181" i="10"/>
  <c r="AJ181" i="10"/>
  <c r="AX181" i="10"/>
  <c r="J181" i="10"/>
  <c r="X181" i="10"/>
  <c r="AO181" i="10"/>
  <c r="BT181" i="10" s="1"/>
  <c r="BF181" i="10"/>
  <c r="M181" i="10"/>
  <c r="BL181" i="10" s="1"/>
  <c r="AP181" i="10"/>
  <c r="U181" i="10"/>
  <c r="AU181" i="10"/>
  <c r="W181" i="10"/>
  <c r="AV181" i="10"/>
  <c r="BV181" i="10" s="1"/>
  <c r="AA181" i="10"/>
  <c r="BP181" i="10" s="1"/>
  <c r="BC181" i="10"/>
  <c r="BX181" i="10" s="1"/>
  <c r="K181" i="10"/>
  <c r="AK181" i="10"/>
  <c r="BH181" i="10"/>
  <c r="R127" i="10"/>
  <c r="AK127" i="10"/>
  <c r="J127" i="10"/>
  <c r="AP127" i="10"/>
  <c r="AX127" i="10"/>
  <c r="BC127" i="10"/>
  <c r="BX127" i="10" s="1"/>
  <c r="Q127" i="10"/>
  <c r="BI127" i="10"/>
  <c r="W127" i="10"/>
  <c r="Y127" i="10"/>
  <c r="AC127" i="10"/>
  <c r="AJ127" i="10"/>
  <c r="AW127" i="10"/>
  <c r="BC295" i="10"/>
  <c r="BX295" i="10" s="1"/>
  <c r="AU295" i="10"/>
  <c r="AM295" i="10"/>
  <c r="AE295" i="10"/>
  <c r="W295" i="10"/>
  <c r="O295" i="10"/>
  <c r="BB287" i="10"/>
  <c r="AT287" i="10"/>
  <c r="AL287" i="10"/>
  <c r="BS287" i="10" s="1"/>
  <c r="AD287" i="10"/>
  <c r="V287" i="10"/>
  <c r="N287" i="10"/>
  <c r="BE285" i="10"/>
  <c r="AW285" i="10"/>
  <c r="AO285" i="10"/>
  <c r="BT285" i="10" s="1"/>
  <c r="AG285" i="10"/>
  <c r="W285" i="10"/>
  <c r="J285" i="10"/>
  <c r="U284" i="10"/>
  <c r="AZ280" i="10"/>
  <c r="BI279" i="10"/>
  <c r="BA279" i="10"/>
  <c r="AS279" i="10"/>
  <c r="AK279" i="10"/>
  <c r="AC279" i="10"/>
  <c r="U279" i="10"/>
  <c r="M279" i="10"/>
  <c r="BL279" i="10" s="1"/>
  <c r="AN275" i="10"/>
  <c r="AX273" i="10"/>
  <c r="AL273" i="10"/>
  <c r="BS273" i="10" s="1"/>
  <c r="V273" i="10"/>
  <c r="I273" i="10"/>
  <c r="BA272" i="10"/>
  <c r="AO272" i="10"/>
  <c r="BT272" i="10" s="1"/>
  <c r="X272" i="10"/>
  <c r="BE268" i="10"/>
  <c r="AS268" i="10"/>
  <c r="AI268" i="10"/>
  <c r="Y268" i="10"/>
  <c r="M268" i="10"/>
  <c r="BL268" i="10" s="1"/>
  <c r="AQ260" i="10"/>
  <c r="BH259" i="10"/>
  <c r="M258" i="10"/>
  <c r="BL258" i="10" s="1"/>
  <c r="AF258" i="10"/>
  <c r="AR258" i="10"/>
  <c r="BE258" i="10"/>
  <c r="T242" i="10"/>
  <c r="BN242" i="10" s="1"/>
  <c r="AJ242" i="10"/>
  <c r="AW242" i="10"/>
  <c r="G242" i="10"/>
  <c r="W242" i="10"/>
  <c r="AK242" i="10"/>
  <c r="AY242" i="10"/>
  <c r="I242" i="10"/>
  <c r="Y242" i="10"/>
  <c r="AL242" i="10"/>
  <c r="AZ242" i="10"/>
  <c r="M242" i="10"/>
  <c r="BL242" i="10" s="1"/>
  <c r="AA242" i="10"/>
  <c r="BP242" i="10" s="1"/>
  <c r="AM242" i="10"/>
  <c r="BC242" i="10"/>
  <c r="BX242" i="10" s="1"/>
  <c r="Q242" i="10"/>
  <c r="AD242" i="10"/>
  <c r="AT242" i="10"/>
  <c r="BH242" i="10"/>
  <c r="AC236" i="10"/>
  <c r="AL220" i="10"/>
  <c r="BI216" i="10"/>
  <c r="AS204" i="10"/>
  <c r="AY199" i="10"/>
  <c r="Z199" i="10"/>
  <c r="AX189" i="10"/>
  <c r="BG181" i="10"/>
  <c r="BE177" i="10"/>
  <c r="BE143" i="10"/>
  <c r="Z262" i="10"/>
  <c r="AS262" i="10"/>
  <c r="AX262" i="10"/>
  <c r="I262" i="10"/>
  <c r="Q240" i="10"/>
  <c r="Y240" i="10"/>
  <c r="AK240" i="10"/>
  <c r="AY240" i="10"/>
  <c r="M240" i="10"/>
  <c r="BL240" i="10" s="1"/>
  <c r="AA240" i="10"/>
  <c r="BP240" i="10" s="1"/>
  <c r="AM240" i="10"/>
  <c r="AZ240" i="10"/>
  <c r="N240" i="10"/>
  <c r="AC240" i="10"/>
  <c r="AO240" i="10"/>
  <c r="BT240" i="10" s="1"/>
  <c r="BA240" i="10"/>
  <c r="O240" i="10"/>
  <c r="AD240" i="10"/>
  <c r="AQ240" i="10"/>
  <c r="BB240" i="10"/>
  <c r="I240" i="10"/>
  <c r="V240" i="10"/>
  <c r="AI240" i="10"/>
  <c r="AT240" i="10"/>
  <c r="BG240" i="10"/>
  <c r="BY240" i="10" s="1"/>
  <c r="P231" i="10"/>
  <c r="AM231" i="10"/>
  <c r="AY231" i="10"/>
  <c r="Q231" i="10"/>
  <c r="AN231" i="10"/>
  <c r="BA231" i="10"/>
  <c r="Y231" i="10"/>
  <c r="AQ231" i="10"/>
  <c r="BC231" i="10"/>
  <c r="BX231" i="10" s="1"/>
  <c r="Z231" i="10"/>
  <c r="AS231" i="10"/>
  <c r="BU231" i="10" s="1"/>
  <c r="BD231" i="10"/>
  <c r="G231" i="10"/>
  <c r="AI231" i="10"/>
  <c r="AW231" i="10"/>
  <c r="BG231" i="10"/>
  <c r="BY231" i="10" s="1"/>
  <c r="AJ224" i="10"/>
  <c r="BI224" i="10"/>
  <c r="P216" i="10"/>
  <c r="Z216" i="10"/>
  <c r="AL216" i="10"/>
  <c r="AV216" i="10"/>
  <c r="BV216" i="10" s="1"/>
  <c r="BE216" i="10"/>
  <c r="G216" i="10"/>
  <c r="Q216" i="10"/>
  <c r="AC216" i="10"/>
  <c r="AM216" i="10"/>
  <c r="AW216" i="10"/>
  <c r="BF216" i="10"/>
  <c r="H216" i="10"/>
  <c r="R216" i="10"/>
  <c r="AD216" i="10"/>
  <c r="AN216" i="10"/>
  <c r="AX216" i="10"/>
  <c r="BG216" i="10"/>
  <c r="BY216" i="10" s="1"/>
  <c r="I216" i="10"/>
  <c r="U216" i="10"/>
  <c r="AE216" i="10"/>
  <c r="BQ216" i="10" s="1"/>
  <c r="AO216" i="10"/>
  <c r="BT216" i="10" s="1"/>
  <c r="AZ216" i="10"/>
  <c r="BH216" i="10"/>
  <c r="N216" i="10"/>
  <c r="X216" i="10"/>
  <c r="AH216" i="10"/>
  <c r="BR216" i="10" s="1"/>
  <c r="AT216" i="10"/>
  <c r="BC216" i="10"/>
  <c r="BX216" i="10" s="1"/>
  <c r="BD181" i="10"/>
  <c r="V171" i="10"/>
  <c r="BD171" i="10"/>
  <c r="BA143" i="10"/>
  <c r="BH287" i="10"/>
  <c r="AZ287" i="10"/>
  <c r="BW287" i="10" s="1"/>
  <c r="AR287" i="10"/>
  <c r="AJ287" i="10"/>
  <c r="AB287" i="10"/>
  <c r="T287" i="10"/>
  <c r="BN287" i="10" s="1"/>
  <c r="BI282" i="10"/>
  <c r="AJ280" i="10"/>
  <c r="BG279" i="10"/>
  <c r="BY279" i="10" s="1"/>
  <c r="AY279" i="10"/>
  <c r="AQ279" i="10"/>
  <c r="AI279" i="10"/>
  <c r="AA279" i="10"/>
  <c r="BP279" i="10" s="1"/>
  <c r="K279" i="10"/>
  <c r="AY272" i="10"/>
  <c r="AI272" i="10"/>
  <c r="T272" i="10"/>
  <c r="BN272" i="10" s="1"/>
  <c r="BD270" i="10"/>
  <c r="BA268" i="10"/>
  <c r="AQ268" i="10"/>
  <c r="AG268" i="10"/>
  <c r="U268" i="10"/>
  <c r="Z260" i="10"/>
  <c r="AS257" i="10"/>
  <c r="BF245" i="10"/>
  <c r="AG240" i="10"/>
  <c r="BH236" i="10"/>
  <c r="AV231" i="10"/>
  <c r="BV231" i="10" s="1"/>
  <c r="T228" i="10"/>
  <c r="BN228" i="10" s="1"/>
  <c r="U228" i="10"/>
  <c r="AJ228" i="10"/>
  <c r="BA228" i="10"/>
  <c r="AB220" i="10"/>
  <c r="BB216" i="10"/>
  <c r="Y216" i="10"/>
  <c r="J204" i="10"/>
  <c r="X204" i="10"/>
  <c r="AL204" i="10"/>
  <c r="AW204" i="10"/>
  <c r="M204" i="10"/>
  <c r="BL204" i="10" s="1"/>
  <c r="Z204" i="10"/>
  <c r="AM204" i="10"/>
  <c r="AX204" i="10"/>
  <c r="O204" i="10"/>
  <c r="AC204" i="10"/>
  <c r="AN204" i="10"/>
  <c r="BA204" i="10"/>
  <c r="P204" i="10"/>
  <c r="AD204" i="10"/>
  <c r="AO204" i="10"/>
  <c r="BT204" i="10" s="1"/>
  <c r="BB204" i="10"/>
  <c r="G204" i="10"/>
  <c r="V204" i="10"/>
  <c r="AG204" i="10"/>
  <c r="AT204" i="10"/>
  <c r="BF204" i="10"/>
  <c r="AT199" i="10"/>
  <c r="Q199" i="10"/>
  <c r="BC194" i="10"/>
  <c r="BX194" i="10" s="1"/>
  <c r="AV192" i="10"/>
  <c r="BV192" i="10" s="1"/>
  <c r="AM189" i="10"/>
  <c r="AM181" i="10"/>
  <c r="N177" i="10"/>
  <c r="W177" i="10"/>
  <c r="AG177" i="10"/>
  <c r="AQ177" i="10"/>
  <c r="BA177" i="10"/>
  <c r="M177" i="10"/>
  <c r="BL177" i="10" s="1"/>
  <c r="X177" i="10"/>
  <c r="AH177" i="10"/>
  <c r="BR177" i="10" s="1"/>
  <c r="AR177" i="10"/>
  <c r="BC177" i="10"/>
  <c r="BX177" i="10" s="1"/>
  <c r="G177" i="10"/>
  <c r="Q177" i="10"/>
  <c r="AA177" i="10"/>
  <c r="BP177" i="10" s="1"/>
  <c r="AM177" i="10"/>
  <c r="AW177" i="10"/>
  <c r="BG177" i="10"/>
  <c r="K177" i="10"/>
  <c r="AC177" i="10"/>
  <c r="AS177" i="10"/>
  <c r="BI177" i="10"/>
  <c r="O177" i="10"/>
  <c r="AE177" i="10"/>
  <c r="AV177" i="10"/>
  <c r="BV177" i="10" s="1"/>
  <c r="P177" i="10"/>
  <c r="AF177" i="10"/>
  <c r="AX177" i="10"/>
  <c r="R177" i="10"/>
  <c r="AI177" i="10"/>
  <c r="AY177" i="10"/>
  <c r="H177" i="10"/>
  <c r="Y177" i="10"/>
  <c r="AO177" i="10"/>
  <c r="BT177" i="10" s="1"/>
  <c r="BF177" i="10"/>
  <c r="AG143" i="10"/>
  <c r="BG250" i="10"/>
  <c r="AK250" i="10"/>
  <c r="M250" i="10"/>
  <c r="BL250" i="10" s="1"/>
  <c r="AD249" i="10"/>
  <c r="BD247" i="10"/>
  <c r="AO247" i="10"/>
  <c r="BT247" i="10" s="1"/>
  <c r="AA247" i="10"/>
  <c r="BP247" i="10" s="1"/>
  <c r="M247" i="10"/>
  <c r="BL247" i="10" s="1"/>
  <c r="Z241" i="10"/>
  <c r="BA239" i="10"/>
  <c r="AI239" i="10"/>
  <c r="P239" i="10"/>
  <c r="BC227" i="10"/>
  <c r="BX227" i="10" s="1"/>
  <c r="AQ227" i="10"/>
  <c r="AG227" i="10"/>
  <c r="P227" i="10"/>
  <c r="AU223" i="10"/>
  <c r="P223" i="10"/>
  <c r="AI219" i="10"/>
  <c r="BB212" i="10"/>
  <c r="AF212" i="10"/>
  <c r="J212" i="10"/>
  <c r="BA193" i="10"/>
  <c r="AQ193" i="10"/>
  <c r="AG193" i="10"/>
  <c r="U193" i="10"/>
  <c r="K193" i="10"/>
  <c r="H188" i="10"/>
  <c r="G188" i="10"/>
  <c r="W188" i="10"/>
  <c r="AK188" i="10"/>
  <c r="AZ188" i="10"/>
  <c r="I188" i="10"/>
  <c r="X188" i="10"/>
  <c r="AN188" i="10"/>
  <c r="BA188" i="10"/>
  <c r="O188" i="10"/>
  <c r="AE188" i="10"/>
  <c r="AR188" i="10"/>
  <c r="AY186" i="10"/>
  <c r="BG185" i="10"/>
  <c r="Z185" i="10"/>
  <c r="AD180" i="10"/>
  <c r="M179" i="10"/>
  <c r="BL179" i="10" s="1"/>
  <c r="AO179" i="10"/>
  <c r="BT179" i="10" s="1"/>
  <c r="Y150" i="10"/>
  <c r="H261" i="10"/>
  <c r="AY250" i="10"/>
  <c r="AB250" i="10"/>
  <c r="AX247" i="10"/>
  <c r="AK247" i="10"/>
  <c r="V247" i="10"/>
  <c r="U243" i="10"/>
  <c r="BE241" i="10"/>
  <c r="AU239" i="10"/>
  <c r="AE239" i="10"/>
  <c r="BI227" i="10"/>
  <c r="AX227" i="10"/>
  <c r="AN227" i="10"/>
  <c r="Z227" i="10"/>
  <c r="G227" i="10"/>
  <c r="BG223" i="10"/>
  <c r="AI223" i="10"/>
  <c r="M219" i="10"/>
  <c r="BL219" i="10" s="1"/>
  <c r="AU212" i="10"/>
  <c r="Y212" i="10"/>
  <c r="BB208" i="10"/>
  <c r="AP208" i="10"/>
  <c r="AF208" i="10"/>
  <c r="V208" i="10"/>
  <c r="J208" i="10"/>
  <c r="BC198" i="10"/>
  <c r="BX198" i="10" s="1"/>
  <c r="X198" i="10"/>
  <c r="AK195" i="10"/>
  <c r="BH193" i="10"/>
  <c r="AX193" i="10"/>
  <c r="AL193" i="10"/>
  <c r="AB193" i="10"/>
  <c r="R193" i="10"/>
  <c r="AQ188" i="10"/>
  <c r="AR185" i="10"/>
  <c r="H129" i="10"/>
  <c r="N129" i="10"/>
  <c r="AF129" i="10"/>
  <c r="AW129" i="10"/>
  <c r="Q129" i="10"/>
  <c r="AI129" i="10"/>
  <c r="AY129" i="10"/>
  <c r="AA129" i="10"/>
  <c r="BP129" i="10" s="1"/>
  <c r="BA129" i="10"/>
  <c r="I129" i="10"/>
  <c r="AD129" i="10"/>
  <c r="BD129" i="10"/>
  <c r="K129" i="10"/>
  <c r="AK129" i="10"/>
  <c r="BE129" i="10"/>
  <c r="M129" i="10"/>
  <c r="BL129" i="10" s="1"/>
  <c r="AL129" i="10"/>
  <c r="BI129" i="10"/>
  <c r="AN129" i="10"/>
  <c r="V129" i="10"/>
  <c r="AQ129" i="10"/>
  <c r="X129" i="10"/>
  <c r="AS129" i="10"/>
  <c r="N150" i="10"/>
  <c r="AG150" i="10"/>
  <c r="AR150" i="10"/>
  <c r="BF150" i="10"/>
  <c r="I150" i="10"/>
  <c r="T150" i="10"/>
  <c r="BN150" i="10" s="1"/>
  <c r="AH150" i="10"/>
  <c r="BR150" i="10" s="1"/>
  <c r="AS150" i="10"/>
  <c r="BG150" i="10"/>
  <c r="BY150" i="10" s="1"/>
  <c r="J150" i="10"/>
  <c r="U150" i="10"/>
  <c r="AI150" i="10"/>
  <c r="AW150" i="10"/>
  <c r="BH150" i="10"/>
  <c r="Z150" i="10"/>
  <c r="AK150" i="10"/>
  <c r="AY150" i="10"/>
  <c r="M150" i="10"/>
  <c r="BL150" i="10" s="1"/>
  <c r="AA150" i="10"/>
  <c r="BP150" i="10" s="1"/>
  <c r="AO150" i="10"/>
  <c r="BT150" i="10" s="1"/>
  <c r="AZ150" i="10"/>
  <c r="Q150" i="10"/>
  <c r="AB150" i="10"/>
  <c r="AP150" i="10"/>
  <c r="BA150" i="10"/>
  <c r="AE135" i="10"/>
  <c r="BA135" i="10"/>
  <c r="H135" i="10"/>
  <c r="AF135" i="10"/>
  <c r="BB135" i="10"/>
  <c r="M135" i="10"/>
  <c r="BL135" i="10" s="1"/>
  <c r="AK135" i="10"/>
  <c r="BE135" i="10"/>
  <c r="AO135" i="10"/>
  <c r="BT135" i="10" s="1"/>
  <c r="U135" i="10"/>
  <c r="AQ135" i="10"/>
  <c r="Y135" i="10"/>
  <c r="AU135" i="10"/>
  <c r="AS250" i="10"/>
  <c r="V250" i="10"/>
  <c r="BI247" i="10"/>
  <c r="AU247" i="10"/>
  <c r="AF247" i="10"/>
  <c r="R247" i="10"/>
  <c r="AK241" i="10"/>
  <c r="BF239" i="10"/>
  <c r="AP239" i="10"/>
  <c r="X239" i="10"/>
  <c r="BO239" i="10" s="1"/>
  <c r="BE223" i="10"/>
  <c r="Z223" i="10"/>
  <c r="BI212" i="10"/>
  <c r="AO212" i="10"/>
  <c r="BT212" i="10" s="1"/>
  <c r="U212" i="10"/>
  <c r="BF193" i="10"/>
  <c r="AT193" i="10"/>
  <c r="AJ193" i="10"/>
  <c r="Z193" i="10"/>
  <c r="N193" i="10"/>
  <c r="P186" i="10"/>
  <c r="G186" i="10"/>
  <c r="N186" i="10"/>
  <c r="AO186" i="10"/>
  <c r="BT186" i="10" s="1"/>
  <c r="O185" i="10"/>
  <c r="J185" i="10"/>
  <c r="AG185" i="10"/>
  <c r="AZ185" i="10"/>
  <c r="M185" i="10"/>
  <c r="BL185" i="10" s="1"/>
  <c r="AI185" i="10"/>
  <c r="BD185" i="10"/>
  <c r="W185" i="10"/>
  <c r="AQ185" i="10"/>
  <c r="BI185" i="10"/>
  <c r="K180" i="10"/>
  <c r="AB180" i="10"/>
  <c r="BI180" i="10"/>
  <c r="AC180" i="10"/>
  <c r="H180" i="10"/>
  <c r="AR180" i="10"/>
  <c r="G165" i="10"/>
  <c r="AN165" i="10"/>
  <c r="BS165" i="10" s="1"/>
  <c r="BB165" i="10"/>
  <c r="BE165" i="10"/>
  <c r="U165" i="10"/>
  <c r="V165" i="10"/>
  <c r="AQ150" i="10"/>
  <c r="P122" i="10"/>
  <c r="W122" i="10"/>
  <c r="AM122" i="10"/>
  <c r="BI122" i="10"/>
  <c r="AP250" i="10"/>
  <c r="BA249" i="10"/>
  <c r="BG247" i="10"/>
  <c r="BY247" i="10" s="1"/>
  <c r="AT247" i="10"/>
  <c r="AE247" i="10"/>
  <c r="BQ247" i="10" s="1"/>
  <c r="O247" i="10"/>
  <c r="AI241" i="10"/>
  <c r="BE239" i="10"/>
  <c r="AO239" i="10"/>
  <c r="BT239" i="10" s="1"/>
  <c r="U239" i="10"/>
  <c r="K234" i="10"/>
  <c r="G233" i="10"/>
  <c r="BE227" i="10"/>
  <c r="AU227" i="10"/>
  <c r="AI227" i="10"/>
  <c r="R227" i="10"/>
  <c r="AW223" i="10"/>
  <c r="Y223" i="10"/>
  <c r="AU219" i="10"/>
  <c r="BF212" i="10"/>
  <c r="AN212" i="10"/>
  <c r="R212" i="10"/>
  <c r="BI208" i="10"/>
  <c r="AW208" i="10"/>
  <c r="AM208" i="10"/>
  <c r="AC208" i="10"/>
  <c r="Q208" i="10"/>
  <c r="Q201" i="10"/>
  <c r="AP198" i="10"/>
  <c r="BE193" i="10"/>
  <c r="AS193" i="10"/>
  <c r="AI193" i="10"/>
  <c r="Y193" i="10"/>
  <c r="M193" i="10"/>
  <c r="BL193" i="10" s="1"/>
  <c r="BG188" i="10"/>
  <c r="BY188" i="10" s="1"/>
  <c r="AG188" i="10"/>
  <c r="M188" i="10"/>
  <c r="BL188" i="10" s="1"/>
  <c r="AF185" i="10"/>
  <c r="G183" i="10"/>
  <c r="BA183" i="10"/>
  <c r="AU180" i="10"/>
  <c r="AJ150" i="10"/>
  <c r="AX170" i="10"/>
  <c r="AJ170" i="10"/>
  <c r="W170" i="10"/>
  <c r="G170" i="10"/>
  <c r="I167" i="10"/>
  <c r="BB137" i="10"/>
  <c r="AN137" i="10"/>
  <c r="Z137" i="10"/>
  <c r="AY133" i="10"/>
  <c r="AE133" i="10"/>
  <c r="H133" i="10"/>
  <c r="W131" i="10"/>
  <c r="AP123" i="10"/>
  <c r="P123" i="10"/>
  <c r="BA119" i="10"/>
  <c r="P109" i="10"/>
  <c r="H109" i="10"/>
  <c r="Z109" i="10"/>
  <c r="AQ109" i="10"/>
  <c r="BH109" i="10"/>
  <c r="K109" i="10"/>
  <c r="AB109" i="10"/>
  <c r="AR109" i="10"/>
  <c r="BI109" i="10"/>
  <c r="AC109" i="10"/>
  <c r="AU109" i="10"/>
  <c r="O109" i="10"/>
  <c r="AF109" i="10"/>
  <c r="AX109" i="10"/>
  <c r="R109" i="10"/>
  <c r="AH109" i="10"/>
  <c r="BR109" i="10" s="1"/>
  <c r="AY109" i="10"/>
  <c r="H182" i="10"/>
  <c r="BE172" i="10"/>
  <c r="AO172" i="10"/>
  <c r="BT172" i="10" s="1"/>
  <c r="BI170" i="10"/>
  <c r="AW170" i="10"/>
  <c r="AI170" i="10"/>
  <c r="BE167" i="10"/>
  <c r="AO167" i="10"/>
  <c r="BT167" i="10" s="1"/>
  <c r="X167" i="10"/>
  <c r="BC166" i="10"/>
  <c r="BX166" i="10" s="1"/>
  <c r="AK166" i="10"/>
  <c r="W166" i="10"/>
  <c r="AK162" i="10"/>
  <c r="Y162" i="10"/>
  <c r="J162" i="10"/>
  <c r="P157" i="10"/>
  <c r="BD151" i="10"/>
  <c r="AD151" i="10"/>
  <c r="BA137" i="10"/>
  <c r="AL137" i="10"/>
  <c r="W137" i="10"/>
  <c r="J137" i="10"/>
  <c r="AU133" i="10"/>
  <c r="AC133" i="10"/>
  <c r="G133" i="10"/>
  <c r="BG123" i="10"/>
  <c r="AH123" i="10"/>
  <c r="BR123" i="10" s="1"/>
  <c r="H123" i="10"/>
  <c r="M61" i="10"/>
  <c r="BL61" i="10" s="1"/>
  <c r="W61" i="10"/>
  <c r="AH61" i="10"/>
  <c r="BR61" i="10" s="1"/>
  <c r="AS61" i="10"/>
  <c r="BC61" i="10"/>
  <c r="BX61" i="10" s="1"/>
  <c r="N61" i="10"/>
  <c r="X61" i="10"/>
  <c r="AI61" i="10"/>
  <c r="AT61" i="10"/>
  <c r="BD61" i="10"/>
  <c r="O61" i="10"/>
  <c r="Z61" i="10"/>
  <c r="AK61" i="10"/>
  <c r="AU61" i="10"/>
  <c r="BF61" i="10"/>
  <c r="P61" i="10"/>
  <c r="AA61" i="10"/>
  <c r="BP61" i="10" s="1"/>
  <c r="AL61" i="10"/>
  <c r="AV61" i="10"/>
  <c r="BV61" i="10" s="1"/>
  <c r="BG61" i="10"/>
  <c r="AD61" i="10"/>
  <c r="AY61" i="10"/>
  <c r="J61" i="10"/>
  <c r="AE61" i="10"/>
  <c r="BA61" i="10"/>
  <c r="K61" i="10"/>
  <c r="AF61" i="10"/>
  <c r="BB61" i="10"/>
  <c r="R61" i="10"/>
  <c r="AM61" i="10"/>
  <c r="BI61" i="10"/>
  <c r="V61" i="10"/>
  <c r="AQ61" i="10"/>
  <c r="U61" i="10"/>
  <c r="AC61" i="10"/>
  <c r="AN61" i="10"/>
  <c r="AP61" i="10"/>
  <c r="AX61" i="10"/>
  <c r="I157" i="10"/>
  <c r="BC151" i="10"/>
  <c r="BX151" i="10" s="1"/>
  <c r="Y151" i="10"/>
  <c r="AZ137" i="10"/>
  <c r="BW137" i="10" s="1"/>
  <c r="AK137" i="10"/>
  <c r="V137" i="10"/>
  <c r="H137" i="10"/>
  <c r="AS133" i="10"/>
  <c r="Z133" i="10"/>
  <c r="H131" i="10"/>
  <c r="G131" i="10"/>
  <c r="AC131" i="10"/>
  <c r="AM131" i="10"/>
  <c r="AY131" i="10"/>
  <c r="I131" i="10"/>
  <c r="T131" i="10"/>
  <c r="BN131" i="10" s="1"/>
  <c r="AD131" i="10"/>
  <c r="AO131" i="10"/>
  <c r="BT131" i="10" s="1"/>
  <c r="AE125" i="10"/>
  <c r="BF123" i="10"/>
  <c r="AF123" i="10"/>
  <c r="G123" i="10"/>
  <c r="H117" i="10"/>
  <c r="P117" i="10"/>
  <c r="AS117" i="10"/>
  <c r="Q117" i="10"/>
  <c r="AV117" i="10"/>
  <c r="BV117" i="10" s="1"/>
  <c r="X117" i="10"/>
  <c r="AW117" i="10"/>
  <c r="Y117" i="10"/>
  <c r="BA117" i="10"/>
  <c r="AJ109" i="10"/>
  <c r="Z121" i="10"/>
  <c r="AC121" i="10"/>
  <c r="AT121" i="10"/>
  <c r="M119" i="10"/>
  <c r="BL119" i="10" s="1"/>
  <c r="AJ119" i="10"/>
  <c r="BE119" i="10"/>
  <c r="Q119" i="10"/>
  <c r="AK119" i="10"/>
  <c r="BH119" i="10"/>
  <c r="T119" i="10"/>
  <c r="BN119" i="10" s="1"/>
  <c r="AO119" i="10"/>
  <c r="BT119" i="10" s="1"/>
  <c r="BI119" i="10"/>
  <c r="U119" i="10"/>
  <c r="AR119" i="10"/>
  <c r="AZ172" i="10"/>
  <c r="AE172" i="10"/>
  <c r="BQ172" i="10" s="1"/>
  <c r="BF170" i="10"/>
  <c r="AR170" i="10"/>
  <c r="AB170" i="10"/>
  <c r="O170" i="10"/>
  <c r="BA167" i="10"/>
  <c r="AI167" i="10"/>
  <c r="P167" i="10"/>
  <c r="AW166" i="10"/>
  <c r="AH166" i="10"/>
  <c r="BR166" i="10" s="1"/>
  <c r="Q166" i="10"/>
  <c r="AO157" i="10"/>
  <c r="BT157" i="10" s="1"/>
  <c r="G155" i="10"/>
  <c r="AT151" i="10"/>
  <c r="Q151" i="10"/>
  <c r="BG133" i="10"/>
  <c r="AP133" i="10"/>
  <c r="J123" i="10"/>
  <c r="W123" i="10"/>
  <c r="AI123" i="10"/>
  <c r="AV123" i="10"/>
  <c r="BV123" i="10" s="1"/>
  <c r="BI123" i="10"/>
  <c r="K123" i="10"/>
  <c r="X123" i="10"/>
  <c r="AK123" i="10"/>
  <c r="AX123" i="10"/>
  <c r="M123" i="10"/>
  <c r="BL123" i="10" s="1"/>
  <c r="Z123" i="10"/>
  <c r="AM123" i="10"/>
  <c r="AY123" i="10"/>
  <c r="O123" i="10"/>
  <c r="AA123" i="10"/>
  <c r="BP123" i="10" s="1"/>
  <c r="AN123" i="10"/>
  <c r="BA123" i="10"/>
  <c r="AU108" i="10"/>
  <c r="M108" i="10"/>
  <c r="BL108" i="10" s="1"/>
  <c r="AK108" i="10"/>
  <c r="AS108" i="10"/>
  <c r="BU108" i="10" s="1"/>
  <c r="BI108" i="10"/>
  <c r="AX172" i="10"/>
  <c r="AC172" i="10"/>
  <c r="I172" i="10"/>
  <c r="BE170" i="10"/>
  <c r="AO170" i="10"/>
  <c r="BT170" i="10" s="1"/>
  <c r="AA170" i="10"/>
  <c r="BP170" i="10" s="1"/>
  <c r="AV167" i="10"/>
  <c r="BV167" i="10" s="1"/>
  <c r="AF167" i="10"/>
  <c r="O167" i="10"/>
  <c r="BI166" i="10"/>
  <c r="AU166" i="10"/>
  <c r="AC166" i="10"/>
  <c r="O166" i="10"/>
  <c r="AC162" i="10"/>
  <c r="Q162" i="10"/>
  <c r="AM153" i="10"/>
  <c r="AO151" i="10"/>
  <c r="BT151" i="10" s="1"/>
  <c r="P151" i="10"/>
  <c r="BH137" i="10"/>
  <c r="AS137" i="10"/>
  <c r="BU137" i="10" s="1"/>
  <c r="AE137" i="10"/>
  <c r="P137" i="10"/>
  <c r="BF133" i="10"/>
  <c r="AM133" i="10"/>
  <c r="R133" i="10"/>
  <c r="BC131" i="10"/>
  <c r="BX131" i="10" s="1"/>
  <c r="AR131" i="10"/>
  <c r="AB131" i="10"/>
  <c r="N131" i="10"/>
  <c r="I125" i="10"/>
  <c r="X125" i="10"/>
  <c r="AK125" i="10"/>
  <c r="AX125" i="10"/>
  <c r="M125" i="10"/>
  <c r="BL125" i="10" s="1"/>
  <c r="Z125" i="10"/>
  <c r="AM125" i="10"/>
  <c r="AZ125" i="10"/>
  <c r="O125" i="10"/>
  <c r="AB125" i="10"/>
  <c r="AN125" i="10"/>
  <c r="BA125" i="10"/>
  <c r="AU123" i="10"/>
  <c r="U123" i="10"/>
  <c r="AC119" i="10"/>
  <c r="I88" i="10"/>
  <c r="W88" i="10"/>
  <c r="AS88" i="10"/>
  <c r="BU88" i="10" s="1"/>
  <c r="N88" i="10"/>
  <c r="AE88" i="10"/>
  <c r="AV88" i="10"/>
  <c r="BV88" i="10" s="1"/>
  <c r="U88" i="10"/>
  <c r="AL88" i="10"/>
  <c r="BC88" i="10"/>
  <c r="BX88" i="10" s="1"/>
  <c r="G88" i="10"/>
  <c r="AK88" i="10"/>
  <c r="M88" i="10"/>
  <c r="BL88" i="10" s="1"/>
  <c r="AM88" i="10"/>
  <c r="O88" i="10"/>
  <c r="AT88" i="10"/>
  <c r="P88" i="10"/>
  <c r="AU88" i="10"/>
  <c r="V88" i="10"/>
  <c r="BA88" i="10"/>
  <c r="AC88" i="10"/>
  <c r="BB88" i="10"/>
  <c r="AE167" i="10"/>
  <c r="BH166" i="10"/>
  <c r="AS166" i="10"/>
  <c r="AB166" i="10"/>
  <c r="AQ162" i="10"/>
  <c r="AB162" i="10"/>
  <c r="M162" i="10"/>
  <c r="BL162" i="10" s="1"/>
  <c r="AF157" i="10"/>
  <c r="P153" i="10"/>
  <c r="AM151" i="10"/>
  <c r="N151" i="10"/>
  <c r="BF137" i="10"/>
  <c r="AR137" i="10"/>
  <c r="AD137" i="10"/>
  <c r="O137" i="10"/>
  <c r="BD133" i="10"/>
  <c r="AH133" i="10"/>
  <c r="BR133" i="10" s="1"/>
  <c r="AS123" i="10"/>
  <c r="W112" i="10"/>
  <c r="AC112" i="10"/>
  <c r="AE112" i="10"/>
  <c r="AK112" i="10"/>
  <c r="BG99" i="10"/>
  <c r="BY99" i="10" s="1"/>
  <c r="Y99" i="10"/>
  <c r="M99" i="10"/>
  <c r="BL99" i="10" s="1"/>
  <c r="U99" i="10"/>
  <c r="AH99" i="10"/>
  <c r="BR99" i="10" s="1"/>
  <c r="AO99" i="10"/>
  <c r="BT99" i="10" s="1"/>
  <c r="AQ99" i="10"/>
  <c r="AZ99" i="10"/>
  <c r="U114" i="10"/>
  <c r="BC113" i="10"/>
  <c r="BX113" i="10" s="1"/>
  <c r="AT113" i="10"/>
  <c r="AK113" i="10"/>
  <c r="AB113" i="10"/>
  <c r="R113" i="10"/>
  <c r="I113" i="10"/>
  <c r="BF111" i="10"/>
  <c r="U111" i="10"/>
  <c r="AS107" i="10"/>
  <c r="BU107" i="10" s="1"/>
  <c r="AC107" i="10"/>
  <c r="K107" i="10"/>
  <c r="AE106" i="10"/>
  <c r="AZ105" i="10"/>
  <c r="BW105" i="10" s="1"/>
  <c r="AO105" i="10"/>
  <c r="BT105" i="10" s="1"/>
  <c r="AD105" i="10"/>
  <c r="T105" i="10"/>
  <c r="BN105" i="10" s="1"/>
  <c r="I105" i="10"/>
  <c r="U104" i="10"/>
  <c r="BE103" i="10"/>
  <c r="AW103" i="10"/>
  <c r="AO103" i="10"/>
  <c r="BT103" i="10" s="1"/>
  <c r="AG103" i="10"/>
  <c r="Y103" i="10"/>
  <c r="Q103" i="10"/>
  <c r="I103" i="10"/>
  <c r="BE95" i="10"/>
  <c r="AR95" i="10"/>
  <c r="AF95" i="10"/>
  <c r="T95" i="10"/>
  <c r="BN95" i="10" s="1"/>
  <c r="H95" i="10"/>
  <c r="AA94" i="10"/>
  <c r="BP94" i="10" s="1"/>
  <c r="BD93" i="10"/>
  <c r="AI93" i="10"/>
  <c r="M93" i="10"/>
  <c r="BL93" i="10" s="1"/>
  <c r="T91" i="10"/>
  <c r="BN91" i="10" s="1"/>
  <c r="AB91" i="10"/>
  <c r="AJ91" i="10"/>
  <c r="AR91" i="10"/>
  <c r="AZ91" i="10"/>
  <c r="BW91" i="10" s="1"/>
  <c r="BH91" i="10"/>
  <c r="G91" i="10"/>
  <c r="O91" i="10"/>
  <c r="W91" i="10"/>
  <c r="AE91" i="10"/>
  <c r="AM91" i="10"/>
  <c r="AU91" i="10"/>
  <c r="BC91" i="10"/>
  <c r="BX91" i="10" s="1"/>
  <c r="BG89" i="10"/>
  <c r="AW87" i="10"/>
  <c r="AF87" i="10"/>
  <c r="P87" i="10"/>
  <c r="BC86" i="10"/>
  <c r="BX86" i="10" s="1"/>
  <c r="P86" i="10"/>
  <c r="AL84" i="10"/>
  <c r="AH81" i="10"/>
  <c r="BR81" i="10" s="1"/>
  <c r="AC78" i="10"/>
  <c r="AW74" i="10"/>
  <c r="AB72" i="10"/>
  <c r="AK72" i="10"/>
  <c r="BH72" i="10"/>
  <c r="AA72" i="10"/>
  <c r="BP72" i="10" s="1"/>
  <c r="AI72" i="10"/>
  <c r="AS72" i="10"/>
  <c r="K66" i="10"/>
  <c r="J66" i="10"/>
  <c r="Z66" i="10"/>
  <c r="AP66" i="10"/>
  <c r="AZ66" i="10"/>
  <c r="BH66" i="10"/>
  <c r="M66" i="10"/>
  <c r="BL66" i="10" s="1"/>
  <c r="AC66" i="10"/>
  <c r="P66" i="10"/>
  <c r="AF66" i="10"/>
  <c r="AS66" i="10"/>
  <c r="BB66" i="10"/>
  <c r="Q66" i="10"/>
  <c r="AG66" i="10"/>
  <c r="AT66" i="10"/>
  <c r="BC66" i="10"/>
  <c r="BX66" i="10" s="1"/>
  <c r="I66" i="10"/>
  <c r="AO66" i="10"/>
  <c r="BT66" i="10" s="1"/>
  <c r="BE66" i="10"/>
  <c r="R66" i="10"/>
  <c r="AR66" i="10"/>
  <c r="BF66" i="10"/>
  <c r="U66" i="10"/>
  <c r="AV66" i="10"/>
  <c r="BV66" i="10" s="1"/>
  <c r="BG66" i="10"/>
  <c r="X66" i="10"/>
  <c r="AW66" i="10"/>
  <c r="BI66" i="10"/>
  <c r="AK66" i="10"/>
  <c r="BA66" i="10"/>
  <c r="AJ126" i="10"/>
  <c r="T126" i="10"/>
  <c r="BN126" i="10" s="1"/>
  <c r="G114" i="10"/>
  <c r="BB113" i="10"/>
  <c r="AS113" i="10"/>
  <c r="AJ113" i="10"/>
  <c r="Z113" i="10"/>
  <c r="Q113" i="10"/>
  <c r="H113" i="10"/>
  <c r="AY111" i="10"/>
  <c r="BI107" i="10"/>
  <c r="AQ107" i="10"/>
  <c r="Z107" i="10"/>
  <c r="H107" i="10"/>
  <c r="U106" i="10"/>
  <c r="BI105" i="10"/>
  <c r="AY105" i="10"/>
  <c r="AN105" i="10"/>
  <c r="AC105" i="10"/>
  <c r="H105" i="10"/>
  <c r="M104" i="10"/>
  <c r="BL104" i="10" s="1"/>
  <c r="BD103" i="10"/>
  <c r="AV103" i="10"/>
  <c r="BV103" i="10" s="1"/>
  <c r="AN103" i="10"/>
  <c r="AF103" i="10"/>
  <c r="X103" i="10"/>
  <c r="BO103" i="10" s="1"/>
  <c r="P103" i="10"/>
  <c r="H103" i="10"/>
  <c r="AP101" i="10"/>
  <c r="G97" i="10"/>
  <c r="Y97" i="10"/>
  <c r="AQ97" i="10"/>
  <c r="BI97" i="10"/>
  <c r="M97" i="10"/>
  <c r="BL97" i="10" s="1"/>
  <c r="AF97" i="10"/>
  <c r="AX97" i="10"/>
  <c r="BD95" i="10"/>
  <c r="AQ95" i="10"/>
  <c r="AE95" i="10"/>
  <c r="K94" i="10"/>
  <c r="BA93" i="10"/>
  <c r="AH93" i="10"/>
  <c r="BR93" i="10" s="1"/>
  <c r="K93" i="10"/>
  <c r="BE91" i="10"/>
  <c r="AT91" i="10"/>
  <c r="AI91" i="10"/>
  <c r="Y91" i="10"/>
  <c r="N91" i="10"/>
  <c r="AT89" i="10"/>
  <c r="AV87" i="10"/>
  <c r="BV87" i="10" s="1"/>
  <c r="AD87" i="10"/>
  <c r="M87" i="10"/>
  <c r="BL87" i="10" s="1"/>
  <c r="BA86" i="10"/>
  <c r="Z81" i="10"/>
  <c r="U78" i="10"/>
  <c r="AV74" i="10"/>
  <c r="BV74" i="10" s="1"/>
  <c r="Q74" i="10"/>
  <c r="AU67" i="10"/>
  <c r="W33" i="10"/>
  <c r="AO33" i="10"/>
  <c r="BT33" i="10" s="1"/>
  <c r="G33" i="10"/>
  <c r="BG33" i="10"/>
  <c r="BY33" i="10" s="1"/>
  <c r="BA113" i="10"/>
  <c r="AR113" i="10"/>
  <c r="AH113" i="10"/>
  <c r="BR113" i="10" s="1"/>
  <c r="Y113" i="10"/>
  <c r="P113" i="10"/>
  <c r="G113" i="10"/>
  <c r="AV111" i="10"/>
  <c r="BV111" i="10" s="1"/>
  <c r="P111" i="10"/>
  <c r="BF107" i="10"/>
  <c r="AN107" i="10"/>
  <c r="W107" i="10"/>
  <c r="G107" i="10"/>
  <c r="BC103" i="10"/>
  <c r="BX103" i="10" s="1"/>
  <c r="AU103" i="10"/>
  <c r="AM103" i="10"/>
  <c r="AE103" i="10"/>
  <c r="W103" i="10"/>
  <c r="O103" i="10"/>
  <c r="G103" i="10"/>
  <c r="AY93" i="10"/>
  <c r="AC93" i="10"/>
  <c r="H93" i="10"/>
  <c r="AI89" i="10"/>
  <c r="AS87" i="10"/>
  <c r="AB87" i="10"/>
  <c r="K87" i="10"/>
  <c r="O81" i="10"/>
  <c r="BC78" i="10"/>
  <c r="BX78" i="10" s="1"/>
  <c r="N78" i="10"/>
  <c r="AO74" i="10"/>
  <c r="BT74" i="10" s="1"/>
  <c r="P74" i="10"/>
  <c r="H65" i="10"/>
  <c r="AD65" i="10"/>
  <c r="AN65" i="10"/>
  <c r="AY65" i="10"/>
  <c r="J65" i="10"/>
  <c r="U65" i="10"/>
  <c r="AE65" i="10"/>
  <c r="AP65" i="10"/>
  <c r="BA65" i="10"/>
  <c r="K65" i="10"/>
  <c r="V65" i="10"/>
  <c r="AF65" i="10"/>
  <c r="AQ65" i="10"/>
  <c r="BB65" i="10"/>
  <c r="M65" i="10"/>
  <c r="BL65" i="10" s="1"/>
  <c r="W65" i="10"/>
  <c r="AH65" i="10"/>
  <c r="BR65" i="10" s="1"/>
  <c r="AS65" i="10"/>
  <c r="BU65" i="10" s="1"/>
  <c r="BC65" i="10"/>
  <c r="BX65" i="10" s="1"/>
  <c r="N65" i="10"/>
  <c r="AI65" i="10"/>
  <c r="BD65" i="10"/>
  <c r="O65" i="10"/>
  <c r="AK65" i="10"/>
  <c r="BF65" i="10"/>
  <c r="P65" i="10"/>
  <c r="AL65" i="10"/>
  <c r="BG65" i="10"/>
  <c r="BY65" i="10" s="1"/>
  <c r="R65" i="10"/>
  <c r="AM65" i="10"/>
  <c r="BI65" i="10"/>
  <c r="AA65" i="10"/>
  <c r="BP65" i="10" s="1"/>
  <c r="AV65" i="10"/>
  <c r="BV65" i="10" s="1"/>
  <c r="Z63" i="10"/>
  <c r="O63" i="10"/>
  <c r="AV63" i="10"/>
  <c r="BV63" i="10" s="1"/>
  <c r="R63" i="10"/>
  <c r="BF63" i="10"/>
  <c r="AA63" i="10"/>
  <c r="BP63" i="10" s="1"/>
  <c r="BG63" i="10"/>
  <c r="AC63" i="10"/>
  <c r="BI63" i="10"/>
  <c r="AK63" i="10"/>
  <c r="AL63" i="10"/>
  <c r="AM63" i="10"/>
  <c r="AU63" i="10"/>
  <c r="BI113" i="10"/>
  <c r="AZ113" i="10"/>
  <c r="BW113" i="10" s="1"/>
  <c r="AP113" i="10"/>
  <c r="AG113" i="10"/>
  <c r="X113" i="10"/>
  <c r="O113" i="10"/>
  <c r="AP111" i="10"/>
  <c r="BC107" i="10"/>
  <c r="BX107" i="10" s="1"/>
  <c r="AM107" i="10"/>
  <c r="V107" i="10"/>
  <c r="BB103" i="10"/>
  <c r="AT103" i="10"/>
  <c r="AL103" i="10"/>
  <c r="BS103" i="10" s="1"/>
  <c r="AD103" i="10"/>
  <c r="V103" i="10"/>
  <c r="N95" i="10"/>
  <c r="O95" i="10"/>
  <c r="X95" i="10"/>
  <c r="AG95" i="10"/>
  <c r="AP95" i="10"/>
  <c r="AY95" i="10"/>
  <c r="BH95" i="10"/>
  <c r="I95" i="10"/>
  <c r="R95" i="10"/>
  <c r="AA95" i="10"/>
  <c r="BP95" i="10" s="1"/>
  <c r="AJ95" i="10"/>
  <c r="AS95" i="10"/>
  <c r="BU95" i="10" s="1"/>
  <c r="BC95" i="10"/>
  <c r="BX95" i="10" s="1"/>
  <c r="AX93" i="10"/>
  <c r="BH87" i="10"/>
  <c r="AQ87" i="10"/>
  <c r="AA87" i="10"/>
  <c r="BP87" i="10" s="1"/>
  <c r="I87" i="10"/>
  <c r="I86" i="10"/>
  <c r="N86" i="10"/>
  <c r="AM86" i="10"/>
  <c r="W86" i="10"/>
  <c r="AV86" i="10"/>
  <c r="BV86" i="10" s="1"/>
  <c r="G86" i="10"/>
  <c r="AF86" i="10"/>
  <c r="BI86" i="10"/>
  <c r="BA84" i="10"/>
  <c r="U84" i="10"/>
  <c r="BB84" i="10"/>
  <c r="K81" i="10"/>
  <c r="BB78" i="10"/>
  <c r="M78" i="10"/>
  <c r="BL78" i="10" s="1"/>
  <c r="AL74" i="10"/>
  <c r="I74" i="10"/>
  <c r="AQ94" i="10"/>
  <c r="W94" i="10"/>
  <c r="AZ94" i="10"/>
  <c r="J93" i="10"/>
  <c r="Z93" i="10"/>
  <c r="AP93" i="10"/>
  <c r="BF93" i="10"/>
  <c r="P93" i="10"/>
  <c r="AF93" i="10"/>
  <c r="AV93" i="10"/>
  <c r="BV93" i="10" s="1"/>
  <c r="BG87" i="10"/>
  <c r="AO87" i="10"/>
  <c r="BT87" i="10" s="1"/>
  <c r="AK67" i="10"/>
  <c r="AV67" i="10"/>
  <c r="BV67" i="10" s="1"/>
  <c r="P67" i="10"/>
  <c r="BG67" i="10"/>
  <c r="X67" i="10"/>
  <c r="N67" i="10"/>
  <c r="AA67" i="10"/>
  <c r="BP67" i="10" s="1"/>
  <c r="AI67" i="10"/>
  <c r="BF67" i="10"/>
  <c r="BB89" i="10"/>
  <c r="M89" i="10"/>
  <c r="BL89" i="10" s="1"/>
  <c r="AK89" i="10"/>
  <c r="J87" i="10"/>
  <c r="N87" i="10"/>
  <c r="Y87" i="10"/>
  <c r="AJ87" i="10"/>
  <c r="AT87" i="10"/>
  <c r="BE87" i="10"/>
  <c r="H87" i="10"/>
  <c r="AC87" i="10"/>
  <c r="AN87" i="10"/>
  <c r="AY87" i="10"/>
  <c r="BI87" i="10"/>
  <c r="V87" i="10"/>
  <c r="AG87" i="10"/>
  <c r="AR87" i="10"/>
  <c r="BB87" i="10"/>
  <c r="AD81" i="10"/>
  <c r="AY81" i="10"/>
  <c r="AE81" i="10"/>
  <c r="BA81" i="10"/>
  <c r="AL81" i="10"/>
  <c r="BS81" i="10" s="1"/>
  <c r="BG81" i="10"/>
  <c r="BY81" i="10" s="1"/>
  <c r="R81" i="10"/>
  <c r="AS81" i="10"/>
  <c r="G78" i="10"/>
  <c r="V78" i="10"/>
  <c r="AS78" i="10"/>
  <c r="W78" i="10"/>
  <c r="AT78" i="10"/>
  <c r="AD78" i="10"/>
  <c r="BA78" i="10"/>
  <c r="Q78" i="10"/>
  <c r="AL78" i="10"/>
  <c r="BI78" i="10"/>
  <c r="T74" i="10"/>
  <c r="BN74" i="10" s="1"/>
  <c r="AB74" i="10"/>
  <c r="AJ74" i="10"/>
  <c r="AR74" i="10"/>
  <c r="AZ74" i="10"/>
  <c r="BW74" i="10" s="1"/>
  <c r="BH74" i="10"/>
  <c r="G74" i="10"/>
  <c r="O74" i="10"/>
  <c r="W74" i="10"/>
  <c r="AE74" i="10"/>
  <c r="AM74" i="10"/>
  <c r="AU74" i="10"/>
  <c r="BC74" i="10"/>
  <c r="BX74" i="10" s="1"/>
  <c r="J74" i="10"/>
  <c r="U74" i="10"/>
  <c r="AF74" i="10"/>
  <c r="AP74" i="10"/>
  <c r="BA74" i="10"/>
  <c r="K74" i="10"/>
  <c r="V74" i="10"/>
  <c r="AG74" i="10"/>
  <c r="AQ74" i="10"/>
  <c r="BB74" i="10"/>
  <c r="M74" i="10"/>
  <c r="BL74" i="10" s="1"/>
  <c r="X74" i="10"/>
  <c r="AH74" i="10"/>
  <c r="BR74" i="10" s="1"/>
  <c r="AS74" i="10"/>
  <c r="BD74" i="10"/>
  <c r="N74" i="10"/>
  <c r="Y74" i="10"/>
  <c r="AI74" i="10"/>
  <c r="AT74" i="10"/>
  <c r="BE74" i="10"/>
  <c r="H74" i="10"/>
  <c r="R74" i="10"/>
  <c r="AC74" i="10"/>
  <c r="AN74" i="10"/>
  <c r="AX74" i="10"/>
  <c r="BI74" i="10"/>
  <c r="AV79" i="10"/>
  <c r="BV79" i="10" s="1"/>
  <c r="X79" i="10"/>
  <c r="BO79" i="10" s="1"/>
  <c r="J73" i="10"/>
  <c r="AE73" i="10"/>
  <c r="AU73" i="10"/>
  <c r="AK73" i="10"/>
  <c r="BA73" i="10"/>
  <c r="K70" i="10"/>
  <c r="R70" i="10"/>
  <c r="AC70" i="10"/>
  <c r="AL70" i="10"/>
  <c r="AT70" i="10"/>
  <c r="BB70" i="10"/>
  <c r="I70" i="10"/>
  <c r="U70" i="10"/>
  <c r="AF70" i="10"/>
  <c r="AN70" i="10"/>
  <c r="AV70" i="10"/>
  <c r="BV70" i="10" s="1"/>
  <c r="BD70" i="10"/>
  <c r="J70" i="10"/>
  <c r="W70" i="10"/>
  <c r="AG70" i="10"/>
  <c r="AO70" i="10"/>
  <c r="BT70" i="10" s="1"/>
  <c r="AW70" i="10"/>
  <c r="BE70" i="10"/>
  <c r="G62" i="10"/>
  <c r="O62" i="10"/>
  <c r="W62" i="10"/>
  <c r="AE62" i="10"/>
  <c r="AM62" i="10"/>
  <c r="AU62" i="10"/>
  <c r="BC62" i="10"/>
  <c r="BX62" i="10" s="1"/>
  <c r="H62" i="10"/>
  <c r="P62" i="10"/>
  <c r="X62" i="10"/>
  <c r="AF62" i="10"/>
  <c r="AN62" i="10"/>
  <c r="AV62" i="10"/>
  <c r="BV62" i="10" s="1"/>
  <c r="BD62" i="10"/>
  <c r="I62" i="10"/>
  <c r="Q62" i="10"/>
  <c r="Y62" i="10"/>
  <c r="AG62" i="10"/>
  <c r="AO62" i="10"/>
  <c r="BT62" i="10" s="1"/>
  <c r="AW62" i="10"/>
  <c r="BE62" i="10"/>
  <c r="J62" i="10"/>
  <c r="R62" i="10"/>
  <c r="Z62" i="10"/>
  <c r="AH62" i="10"/>
  <c r="BR62" i="10" s="1"/>
  <c r="AP62" i="10"/>
  <c r="AX62" i="10"/>
  <c r="BF62" i="10"/>
  <c r="AS57" i="10"/>
  <c r="T57" i="10"/>
  <c r="BN57" i="10" s="1"/>
  <c r="AP85" i="10"/>
  <c r="R85" i="10"/>
  <c r="AY83" i="10"/>
  <c r="BE82" i="10"/>
  <c r="AU82" i="10"/>
  <c r="AL82" i="10"/>
  <c r="AC82" i="10"/>
  <c r="T82" i="10"/>
  <c r="BN82" i="10" s="1"/>
  <c r="K82" i="10"/>
  <c r="AN79" i="10"/>
  <c r="N79" i="10"/>
  <c r="AQ73" i="10"/>
  <c r="U73" i="10"/>
  <c r="Z71" i="10"/>
  <c r="BG70" i="10"/>
  <c r="BY70" i="10" s="1"/>
  <c r="AS70" i="10"/>
  <c r="BU70" i="10" s="1"/>
  <c r="AH70" i="10"/>
  <c r="BR70" i="10" s="1"/>
  <c r="P70" i="10"/>
  <c r="AT62" i="10"/>
  <c r="AD62" i="10"/>
  <c r="N62" i="10"/>
  <c r="BH57" i="10"/>
  <c r="AG57" i="10"/>
  <c r="H57" i="10"/>
  <c r="BI73" i="10"/>
  <c r="AP73" i="10"/>
  <c r="O73" i="10"/>
  <c r="BF70" i="10"/>
  <c r="AR70" i="10"/>
  <c r="AE70" i="10"/>
  <c r="M70" i="10"/>
  <c r="BL70" i="10" s="1"/>
  <c r="BI62" i="10"/>
  <c r="AS62" i="10"/>
  <c r="AC62" i="10"/>
  <c r="M62" i="10"/>
  <c r="BL62" i="10" s="1"/>
  <c r="BE57" i="10"/>
  <c r="AH44" i="10"/>
  <c r="BR44" i="10" s="1"/>
  <c r="AS44" i="10"/>
  <c r="BA44" i="10"/>
  <c r="AA44" i="10"/>
  <c r="BP44" i="10" s="1"/>
  <c r="I57" i="10"/>
  <c r="V57" i="10"/>
  <c r="AJ57" i="10"/>
  <c r="AV57" i="10"/>
  <c r="BV57" i="10" s="1"/>
  <c r="BI57" i="10"/>
  <c r="X57" i="10"/>
  <c r="AK57" i="10"/>
  <c r="AW57" i="10"/>
  <c r="M57" i="10"/>
  <c r="BL57" i="10" s="1"/>
  <c r="Y57" i="10"/>
  <c r="AL57" i="10"/>
  <c r="AZ57" i="10"/>
  <c r="BW57" i="10" s="1"/>
  <c r="N57" i="10"/>
  <c r="AB57" i="10"/>
  <c r="AN57" i="10"/>
  <c r="BA57" i="10"/>
  <c r="V22" i="10"/>
  <c r="M22" i="10"/>
  <c r="BL22" i="10" s="1"/>
  <c r="AS22" i="10"/>
  <c r="N22" i="10"/>
  <c r="AT22" i="10"/>
  <c r="BA22" i="10"/>
  <c r="U22" i="10"/>
  <c r="BI22" i="10"/>
  <c r="X22" i="10"/>
  <c r="AC22" i="10"/>
  <c r="AK22" i="10"/>
  <c r="AD22" i="10"/>
  <c r="AN22" i="10"/>
  <c r="BD22" i="10"/>
  <c r="BF85" i="10"/>
  <c r="AH85" i="10"/>
  <c r="BR85" i="10" s="1"/>
  <c r="V83" i="10"/>
  <c r="BA82" i="10"/>
  <c r="AR82" i="10"/>
  <c r="AI82" i="10"/>
  <c r="Z82" i="10"/>
  <c r="Q82" i="10"/>
  <c r="G82" i="10"/>
  <c r="BF79" i="10"/>
  <c r="AA79" i="10"/>
  <c r="BP79" i="10" s="1"/>
  <c r="BD73" i="10"/>
  <c r="AI73" i="10"/>
  <c r="H73" i="10"/>
  <c r="BA70" i="10"/>
  <c r="AP70" i="10"/>
  <c r="Z70" i="10"/>
  <c r="BO70" i="10" s="1"/>
  <c r="H70" i="10"/>
  <c r="BG62" i="10"/>
  <c r="BY62" i="10" s="1"/>
  <c r="AQ62" i="10"/>
  <c r="AA62" i="10"/>
  <c r="BP62" i="10" s="1"/>
  <c r="K62" i="10"/>
  <c r="K60" i="10"/>
  <c r="AX60" i="10"/>
  <c r="M60" i="10"/>
  <c r="BL60" i="10" s="1"/>
  <c r="BE60" i="10"/>
  <c r="T60" i="10"/>
  <c r="BN60" i="10" s="1"/>
  <c r="BG60" i="10"/>
  <c r="W60" i="10"/>
  <c r="BB57" i="10"/>
  <c r="AC57" i="10"/>
  <c r="AB56" i="10"/>
  <c r="AR56" i="10"/>
  <c r="BH56" i="10"/>
  <c r="M56" i="10"/>
  <c r="BL56" i="10" s="1"/>
  <c r="AC56" i="10"/>
  <c r="AS56" i="10"/>
  <c r="BI56" i="10"/>
  <c r="Q56" i="10"/>
  <c r="AG56" i="10"/>
  <c r="AW56" i="10"/>
  <c r="R56" i="10"/>
  <c r="AH56" i="10"/>
  <c r="BR56" i="10" s="1"/>
  <c r="AX56" i="10"/>
  <c r="AN69" i="10"/>
  <c r="AD69" i="10"/>
  <c r="H69" i="10"/>
  <c r="BH59" i="10"/>
  <c r="AG59" i="10"/>
  <c r="H59" i="10"/>
  <c r="AT55" i="10"/>
  <c r="AD55" i="10"/>
  <c r="I55" i="10"/>
  <c r="BF54" i="10"/>
  <c r="AP54" i="10"/>
  <c r="Z54" i="10"/>
  <c r="J54" i="10"/>
  <c r="BA52" i="10"/>
  <c r="AK52" i="10"/>
  <c r="U52" i="10"/>
  <c r="AJ50" i="10"/>
  <c r="AZ49" i="10"/>
  <c r="AG49" i="10"/>
  <c r="AY46" i="10"/>
  <c r="AC46" i="10"/>
  <c r="AT40" i="10"/>
  <c r="J40" i="10"/>
  <c r="V30" i="10"/>
  <c r="AH30" i="10"/>
  <c r="BR30" i="10" s="1"/>
  <c r="AT30" i="10"/>
  <c r="N30" i="10"/>
  <c r="AX30" i="10"/>
  <c r="Q30" i="10"/>
  <c r="BA30" i="10"/>
  <c r="AB30" i="10"/>
  <c r="BI30" i="10"/>
  <c r="G27" i="10"/>
  <c r="R27" i="10"/>
  <c r="AX27" i="10"/>
  <c r="P27" i="10"/>
  <c r="BD27" i="10"/>
  <c r="X27" i="10"/>
  <c r="AE27" i="10"/>
  <c r="AH27" i="10"/>
  <c r="BR27" i="10" s="1"/>
  <c r="AQ27" i="10"/>
  <c r="U26" i="10"/>
  <c r="AA26" i="10"/>
  <c r="BP26" i="10" s="1"/>
  <c r="BD26" i="10"/>
  <c r="K26" i="10"/>
  <c r="AW26" i="10"/>
  <c r="X26" i="10"/>
  <c r="BE26" i="10"/>
  <c r="AC26" i="10"/>
  <c r="BI26" i="10"/>
  <c r="AI26" i="10"/>
  <c r="AP26" i="10"/>
  <c r="BB59" i="10"/>
  <c r="AF59" i="10"/>
  <c r="AC55" i="10"/>
  <c r="T47" i="10"/>
  <c r="BN47" i="10" s="1"/>
  <c r="O47" i="10"/>
  <c r="AO47" i="10"/>
  <c r="BT47" i="10" s="1"/>
  <c r="Q47" i="10"/>
  <c r="AR47" i="10"/>
  <c r="R52" i="10"/>
  <c r="AC50" i="10"/>
  <c r="AD47" i="10"/>
  <c r="M46" i="10"/>
  <c r="BL46" i="10" s="1"/>
  <c r="AF46" i="10"/>
  <c r="AV46" i="10"/>
  <c r="BV46" i="10" s="1"/>
  <c r="BI46" i="10"/>
  <c r="P46" i="10"/>
  <c r="AH46" i="10"/>
  <c r="BR46" i="10" s="1"/>
  <c r="AW46" i="10"/>
  <c r="BF27" i="10"/>
  <c r="AY26" i="10"/>
  <c r="AY59" i="10"/>
  <c r="X59" i="10"/>
  <c r="BD55" i="10"/>
  <c r="AN55" i="10"/>
  <c r="X55" i="10"/>
  <c r="AZ54" i="10"/>
  <c r="AJ54" i="10"/>
  <c r="T54" i="10"/>
  <c r="BN54" i="10" s="1"/>
  <c r="AW52" i="10"/>
  <c r="AG52" i="10"/>
  <c r="Q52" i="10"/>
  <c r="BH50" i="10"/>
  <c r="AB50" i="10"/>
  <c r="G49" i="10"/>
  <c r="Y49" i="10"/>
  <c r="I49" i="10"/>
  <c r="AC47" i="10"/>
  <c r="X46" i="10"/>
  <c r="BO46" i="10" s="1"/>
  <c r="H40" i="10"/>
  <c r="AI40" i="10"/>
  <c r="AY40" i="10"/>
  <c r="V40" i="10"/>
  <c r="AK40" i="10"/>
  <c r="AZ40" i="10"/>
  <c r="W40" i="10"/>
  <c r="AN40" i="10"/>
  <c r="BA40" i="10"/>
  <c r="Z40" i="10"/>
  <c r="AQ40" i="10"/>
  <c r="BG40" i="10"/>
  <c r="BY40" i="10" s="1"/>
  <c r="AK37" i="10"/>
  <c r="K37" i="10"/>
  <c r="U37" i="10"/>
  <c r="AC37" i="10"/>
  <c r="AQ37" i="10"/>
  <c r="BG30" i="10"/>
  <c r="BY30" i="10" s="1"/>
  <c r="H29" i="10"/>
  <c r="W29" i="10"/>
  <c r="AP29" i="10"/>
  <c r="Z29" i="10"/>
  <c r="BO29" i="10" s="1"/>
  <c r="AV29" i="10"/>
  <c r="BV29" i="10" s="1"/>
  <c r="J29" i="10"/>
  <c r="AC29" i="10"/>
  <c r="AX29" i="10"/>
  <c r="K29" i="10"/>
  <c r="AH29" i="10"/>
  <c r="BR29" i="10" s="1"/>
  <c r="AY29" i="10"/>
  <c r="P29" i="10"/>
  <c r="AK29" i="10"/>
  <c r="BG29" i="10"/>
  <c r="BY29" i="10" s="1"/>
  <c r="AS27" i="10"/>
  <c r="AQ26" i="10"/>
  <c r="AX42" i="10"/>
  <c r="AF42" i="10"/>
  <c r="M42" i="10"/>
  <c r="BL42" i="10" s="1"/>
  <c r="BE41" i="10"/>
  <c r="AW41" i="10"/>
  <c r="AO41" i="10"/>
  <c r="BT41" i="10" s="1"/>
  <c r="AG41" i="10"/>
  <c r="Y41" i="10"/>
  <c r="Q41" i="10"/>
  <c r="I41" i="10"/>
  <c r="AJ34" i="10"/>
  <c r="V34" i="10"/>
  <c r="K34" i="10"/>
  <c r="BH19" i="10"/>
  <c r="AR19" i="10"/>
  <c r="AE19" i="10"/>
  <c r="O19" i="10"/>
  <c r="BD17" i="10"/>
  <c r="AN17" i="10"/>
  <c r="AB17" i="10"/>
  <c r="BA16" i="10"/>
  <c r="AM16" i="10"/>
  <c r="AB16" i="10"/>
  <c r="N16" i="10"/>
  <c r="G12" i="10"/>
  <c r="O12" i="10"/>
  <c r="W12" i="10"/>
  <c r="AE12" i="10"/>
  <c r="AM12" i="10"/>
  <c r="AU12" i="10"/>
  <c r="BC12" i="10"/>
  <c r="BX12" i="10" s="1"/>
  <c r="H12" i="10"/>
  <c r="P12" i="10"/>
  <c r="X12" i="10"/>
  <c r="AF12" i="10"/>
  <c r="AN12" i="10"/>
  <c r="AV12" i="10"/>
  <c r="BV12" i="10" s="1"/>
  <c r="BD12" i="10"/>
  <c r="I12" i="10"/>
  <c r="Q12" i="10"/>
  <c r="Y12" i="10"/>
  <c r="AG12" i="10"/>
  <c r="AO12" i="10"/>
  <c r="BT12" i="10" s="1"/>
  <c r="AW12" i="10"/>
  <c r="BE12" i="10"/>
  <c r="J12" i="10"/>
  <c r="R12" i="10"/>
  <c r="Z12" i="10"/>
  <c r="AH12" i="10"/>
  <c r="BR12" i="10" s="1"/>
  <c r="AP12" i="10"/>
  <c r="AX12" i="10"/>
  <c r="BF12" i="10"/>
  <c r="BC11" i="10"/>
  <c r="BX11" i="10" s="1"/>
  <c r="AL11" i="10"/>
  <c r="R11" i="10"/>
  <c r="BA45" i="10"/>
  <c r="AM45" i="10"/>
  <c r="AB45" i="10"/>
  <c r="N45" i="10"/>
  <c r="AT42" i="10"/>
  <c r="AB42" i="10"/>
  <c r="J42" i="10"/>
  <c r="BC41" i="10"/>
  <c r="BX41" i="10" s="1"/>
  <c r="AU41" i="10"/>
  <c r="AM41" i="10"/>
  <c r="AE41" i="10"/>
  <c r="W41" i="10"/>
  <c r="O41" i="10"/>
  <c r="G41" i="10"/>
  <c r="BF39" i="10"/>
  <c r="AX39" i="10"/>
  <c r="AP39" i="10"/>
  <c r="AH39" i="10"/>
  <c r="BR39" i="10" s="1"/>
  <c r="Z39" i="10"/>
  <c r="R39" i="10"/>
  <c r="H39" i="10"/>
  <c r="BH38" i="10"/>
  <c r="AT38" i="10"/>
  <c r="AI38" i="10"/>
  <c r="U38" i="10"/>
  <c r="J38" i="10"/>
  <c r="AH36" i="10"/>
  <c r="BR36" i="10" s="1"/>
  <c r="T36" i="10"/>
  <c r="BN36" i="10" s="1"/>
  <c r="T34" i="10"/>
  <c r="BN34" i="10" s="1"/>
  <c r="BF31" i="10"/>
  <c r="AC28" i="10"/>
  <c r="AP28" i="10"/>
  <c r="BE28" i="10"/>
  <c r="BH21" i="10"/>
  <c r="AF21" i="10"/>
  <c r="BB19" i="10"/>
  <c r="AP19" i="10"/>
  <c r="Z19" i="10"/>
  <c r="M19" i="10"/>
  <c r="BL19" i="10" s="1"/>
  <c r="AY17" i="10"/>
  <c r="AL17" i="10"/>
  <c r="V17" i="10"/>
  <c r="J17" i="10"/>
  <c r="AY16" i="10"/>
  <c r="AK16" i="10"/>
  <c r="W16" i="10"/>
  <c r="AY15" i="10"/>
  <c r="AI15" i="10"/>
  <c r="AY12" i="10"/>
  <c r="AI12" i="10"/>
  <c r="BA11" i="10"/>
  <c r="AJ11" i="10"/>
  <c r="N11" i="10"/>
  <c r="AZ45" i="10"/>
  <c r="BW45" i="10" s="1"/>
  <c r="AL45" i="10"/>
  <c r="Y45" i="10"/>
  <c r="M45" i="10"/>
  <c r="BL45" i="10" s="1"/>
  <c r="BH42" i="10"/>
  <c r="AP42" i="10"/>
  <c r="X42" i="10"/>
  <c r="BB41" i="10"/>
  <c r="AT41" i="10"/>
  <c r="AL41" i="10"/>
  <c r="BS41" i="10" s="1"/>
  <c r="AD41" i="10"/>
  <c r="V41" i="10"/>
  <c r="BE39" i="10"/>
  <c r="AW39" i="10"/>
  <c r="AO39" i="10"/>
  <c r="BT39" i="10" s="1"/>
  <c r="AG39" i="10"/>
  <c r="Y39" i="10"/>
  <c r="Q39" i="10"/>
  <c r="BG38" i="10"/>
  <c r="BY38" i="10" s="1"/>
  <c r="AS38" i="10"/>
  <c r="AH38" i="10"/>
  <c r="BR38" i="10" s="1"/>
  <c r="BA31" i="10"/>
  <c r="AZ25" i="10"/>
  <c r="BA19" i="10"/>
  <c r="AN19" i="10"/>
  <c r="X19" i="10"/>
  <c r="H19" i="10"/>
  <c r="AX17" i="10"/>
  <c r="AK17" i="10"/>
  <c r="BI16" i="10"/>
  <c r="AU16" i="10"/>
  <c r="AJ16" i="10"/>
  <c r="V16" i="10"/>
  <c r="K16" i="10"/>
  <c r="I15" i="10"/>
  <c r="K15" i="10"/>
  <c r="T15" i="10"/>
  <c r="BN15" i="10" s="1"/>
  <c r="AC15" i="10"/>
  <c r="AL15" i="10"/>
  <c r="AU15" i="10"/>
  <c r="BD15" i="10"/>
  <c r="U15" i="10"/>
  <c r="AD15" i="10"/>
  <c r="AM15" i="10"/>
  <c r="AV15" i="10"/>
  <c r="BV15" i="10" s="1"/>
  <c r="BF15" i="10"/>
  <c r="M15" i="10"/>
  <c r="BL15" i="10" s="1"/>
  <c r="V15" i="10"/>
  <c r="AE15" i="10"/>
  <c r="AN15" i="10"/>
  <c r="AX15" i="10"/>
  <c r="BG15" i="10"/>
  <c r="BY15" i="10" s="1"/>
  <c r="AX31" i="10"/>
  <c r="R21" i="10"/>
  <c r="AJ21" i="10"/>
  <c r="BB21" i="10"/>
  <c r="U21" i="10"/>
  <c r="AM21" i="10"/>
  <c r="BF21" i="10"/>
  <c r="AZ19" i="10"/>
  <c r="AJ19" i="10"/>
  <c r="W19" i="10"/>
  <c r="I17" i="10"/>
  <c r="O17" i="10"/>
  <c r="X17" i="10"/>
  <c r="AH17" i="10"/>
  <c r="BR17" i="10" s="1"/>
  <c r="AQ17" i="10"/>
  <c r="AZ17" i="10"/>
  <c r="BI17" i="10"/>
  <c r="G17" i="10"/>
  <c r="P17" i="10"/>
  <c r="Z17" i="10"/>
  <c r="AI17" i="10"/>
  <c r="AR17" i="10"/>
  <c r="BA17" i="10"/>
  <c r="H17" i="10"/>
  <c r="R17" i="10"/>
  <c r="AA17" i="10"/>
  <c r="BP17" i="10" s="1"/>
  <c r="AJ17" i="10"/>
  <c r="AS17" i="10"/>
  <c r="BU17" i="10" s="1"/>
  <c r="BB17" i="10"/>
  <c r="BH16" i="10"/>
  <c r="AT16" i="10"/>
  <c r="AI16" i="10"/>
  <c r="U16" i="10"/>
  <c r="G11" i="10"/>
  <c r="J11" i="10"/>
  <c r="T11" i="10"/>
  <c r="BN11" i="10" s="1"/>
  <c r="AD11" i="10"/>
  <c r="AN11" i="10"/>
  <c r="AW11" i="10"/>
  <c r="BE11" i="10"/>
  <c r="K11" i="10"/>
  <c r="U11" i="10"/>
  <c r="AF11" i="10"/>
  <c r="AP11" i="10"/>
  <c r="AX11" i="10"/>
  <c r="BF11" i="10"/>
  <c r="V11" i="10"/>
  <c r="AH11" i="10"/>
  <c r="BR11" i="10" s="1"/>
  <c r="AQ11" i="10"/>
  <c r="AY11" i="10"/>
  <c r="BG11" i="10"/>
  <c r="BY11" i="10" s="1"/>
  <c r="M11" i="10"/>
  <c r="BL11" i="10" s="1"/>
  <c r="X11" i="10"/>
  <c r="BO11" i="10" s="1"/>
  <c r="AI11" i="10"/>
  <c r="AR11" i="10"/>
  <c r="AZ11" i="10"/>
  <c r="BW11" i="10" s="1"/>
  <c r="BH11" i="10"/>
  <c r="AA25" i="10"/>
  <c r="BP25" i="10" s="1"/>
  <c r="BH25" i="10"/>
  <c r="I19" i="10"/>
  <c r="J19" i="10"/>
  <c r="AB19" i="10"/>
  <c r="AK19" i="10"/>
  <c r="AT19" i="10"/>
  <c r="BC19" i="10"/>
  <c r="BX19" i="10" s="1"/>
  <c r="K19" i="10"/>
  <c r="T19" i="10"/>
  <c r="BN19" i="10" s="1"/>
  <c r="AC19" i="10"/>
  <c r="AL19" i="10"/>
  <c r="AU19" i="10"/>
  <c r="BD19" i="10"/>
  <c r="U19" i="10"/>
  <c r="AD19" i="10"/>
  <c r="AM19" i="10"/>
  <c r="AV19" i="10"/>
  <c r="BV19" i="10" s="1"/>
  <c r="BF19" i="10"/>
  <c r="H16" i="10"/>
  <c r="P16" i="10"/>
  <c r="X16" i="10"/>
  <c r="AF16" i="10"/>
  <c r="AN16" i="10"/>
  <c r="AV16" i="10"/>
  <c r="BV16" i="10" s="1"/>
  <c r="BD16" i="10"/>
  <c r="I16" i="10"/>
  <c r="Q16" i="10"/>
  <c r="Y16" i="10"/>
  <c r="AG16" i="10"/>
  <c r="AO16" i="10"/>
  <c r="BT16" i="10" s="1"/>
  <c r="AW16" i="10"/>
  <c r="BE16" i="10"/>
  <c r="J16" i="10"/>
  <c r="R16" i="10"/>
  <c r="Z16" i="10"/>
  <c r="AH16" i="10"/>
  <c r="BR16" i="10" s="1"/>
  <c r="AP16" i="10"/>
  <c r="AX16" i="10"/>
  <c r="BF16" i="10"/>
  <c r="BC20" i="10"/>
  <c r="BX20" i="10" s="1"/>
  <c r="AU20" i="10"/>
  <c r="AM20" i="10"/>
  <c r="AE20" i="10"/>
  <c r="W20" i="10"/>
  <c r="O20" i="10"/>
  <c r="G20" i="10"/>
  <c r="BB13" i="10"/>
  <c r="AS13" i="10"/>
  <c r="BU13" i="10" s="1"/>
  <c r="AJ13" i="10"/>
  <c r="AA13" i="10"/>
  <c r="BP13" i="10" s="1"/>
  <c r="R13" i="10"/>
  <c r="H13" i="10"/>
  <c r="BA24" i="10"/>
  <c r="AA24" i="10"/>
  <c r="BP24" i="10" s="1"/>
  <c r="BB20" i="10"/>
  <c r="AT20" i="10"/>
  <c r="AL20" i="10"/>
  <c r="AD20" i="10"/>
  <c r="V20" i="10"/>
  <c r="BH18" i="10"/>
  <c r="AZ18" i="10"/>
  <c r="BW18" i="10" s="1"/>
  <c r="AR18" i="10"/>
  <c r="AJ18" i="10"/>
  <c r="AB18" i="10"/>
  <c r="T18" i="10"/>
  <c r="BN18" i="10" s="1"/>
  <c r="BA13" i="10"/>
  <c r="AR13" i="10"/>
  <c r="AI13" i="10"/>
  <c r="Z13" i="10"/>
  <c r="P13" i="10"/>
  <c r="G13" i="10"/>
  <c r="BI13" i="10"/>
  <c r="BY13" i="10" s="1"/>
  <c r="AZ13" i="10"/>
  <c r="AQ13" i="10"/>
  <c r="AH13" i="10"/>
  <c r="BR13" i="10" s="1"/>
  <c r="X13" i="10"/>
  <c r="O13" i="10"/>
  <c r="AW31" i="10"/>
  <c r="AF31" i="10"/>
  <c r="AE31" i="10"/>
  <c r="O31" i="10"/>
  <c r="J1016" i="10"/>
  <c r="I1016" i="10"/>
  <c r="H1016" i="10"/>
  <c r="G1016" i="10"/>
  <c r="N1016" i="10"/>
  <c r="H1000" i="10"/>
  <c r="BA999" i="10"/>
  <c r="AQ999" i="10"/>
  <c r="AE999" i="10"/>
  <c r="U999" i="10"/>
  <c r="K999" i="10"/>
  <c r="BF998" i="10"/>
  <c r="AX998" i="10"/>
  <c r="AP998" i="10"/>
  <c r="AH998" i="10"/>
  <c r="BR998" i="10" s="1"/>
  <c r="Z998" i="10"/>
  <c r="R998" i="10"/>
  <c r="J998" i="10"/>
  <c r="BC997" i="10"/>
  <c r="BX997" i="10" s="1"/>
  <c r="AS997" i="10"/>
  <c r="AI997" i="10"/>
  <c r="W997" i="10"/>
  <c r="M997" i="10"/>
  <c r="BL997" i="10" s="1"/>
  <c r="BH996" i="10"/>
  <c r="AZ996" i="10"/>
  <c r="BW996" i="10" s="1"/>
  <c r="AR996" i="10"/>
  <c r="AJ996" i="10"/>
  <c r="AB996" i="10"/>
  <c r="T996" i="10"/>
  <c r="BN996" i="10" s="1"/>
  <c r="BC992" i="10"/>
  <c r="BX992" i="10" s="1"/>
  <c r="AU992" i="10"/>
  <c r="AM992" i="10"/>
  <c r="AE992" i="10"/>
  <c r="W992" i="10"/>
  <c r="O992" i="10"/>
  <c r="G992" i="10"/>
  <c r="AG990" i="10"/>
  <c r="Y990" i="10"/>
  <c r="Q990" i="10"/>
  <c r="I990" i="10"/>
  <c r="BB989" i="10"/>
  <c r="AR989" i="10"/>
  <c r="AH989" i="10"/>
  <c r="BR989" i="10" s="1"/>
  <c r="V989" i="10"/>
  <c r="BG988" i="10"/>
  <c r="BY988" i="10" s="1"/>
  <c r="AY988" i="10"/>
  <c r="AQ988" i="10"/>
  <c r="AI988" i="10"/>
  <c r="AA988" i="10"/>
  <c r="BP988" i="10" s="1"/>
  <c r="K988" i="10"/>
  <c r="BB981" i="10"/>
  <c r="AR981" i="10"/>
  <c r="AH981" i="10"/>
  <c r="BR981" i="10" s="1"/>
  <c r="V981" i="10"/>
  <c r="BG980" i="10"/>
  <c r="BY980" i="10" s="1"/>
  <c r="AY980" i="10"/>
  <c r="AQ980" i="10"/>
  <c r="AI980" i="10"/>
  <c r="AA980" i="10"/>
  <c r="BP980" i="10" s="1"/>
  <c r="K980" i="10"/>
  <c r="K976" i="10"/>
  <c r="BE974" i="10"/>
  <c r="AU974" i="10"/>
  <c r="AL974" i="10"/>
  <c r="AC974" i="10"/>
  <c r="T974" i="10"/>
  <c r="BN974" i="10" s="1"/>
  <c r="K974" i="10"/>
  <c r="AX972" i="10"/>
  <c r="AO972" i="10"/>
  <c r="BT972" i="10" s="1"/>
  <c r="AE972" i="10"/>
  <c r="BQ972" i="10" s="1"/>
  <c r="V972" i="10"/>
  <c r="M972" i="10"/>
  <c r="BL972" i="10" s="1"/>
  <c r="J971" i="10"/>
  <c r="I970" i="10"/>
  <c r="N969" i="10"/>
  <c r="BF966" i="10"/>
  <c r="AX966" i="10"/>
  <c r="AP966" i="10"/>
  <c r="AH966" i="10"/>
  <c r="BR966" i="10" s="1"/>
  <c r="Z966" i="10"/>
  <c r="R966" i="10"/>
  <c r="J966" i="10"/>
  <c r="BF964" i="10"/>
  <c r="AX964" i="10"/>
  <c r="AP964" i="10"/>
  <c r="AH964" i="10"/>
  <c r="BR964" i="10" s="1"/>
  <c r="Z964" i="10"/>
  <c r="R964" i="10"/>
  <c r="J964" i="10"/>
  <c r="AX963" i="10"/>
  <c r="AK963" i="10"/>
  <c r="X963" i="10"/>
  <c r="M963" i="10"/>
  <c r="BL963" i="10" s="1"/>
  <c r="G960" i="10"/>
  <c r="AN959" i="10"/>
  <c r="X959" i="10"/>
  <c r="AN957" i="10"/>
  <c r="X957" i="10"/>
  <c r="G956" i="10"/>
  <c r="I948" i="10"/>
  <c r="AS947" i="10"/>
  <c r="AC947" i="10"/>
  <c r="M947" i="10"/>
  <c r="BL947" i="10" s="1"/>
  <c r="K944" i="10"/>
  <c r="N935" i="10"/>
  <c r="AN924" i="10"/>
  <c r="BS924" i="10" s="1"/>
  <c r="AD924" i="10"/>
  <c r="T924" i="10"/>
  <c r="BN924" i="10" s="1"/>
  <c r="H924" i="10"/>
  <c r="AC923" i="10"/>
  <c r="V923" i="10"/>
  <c r="BF923" i="10"/>
  <c r="Z923" i="10"/>
  <c r="BI923" i="10"/>
  <c r="AC919" i="10"/>
  <c r="N919" i="10"/>
  <c r="AT919" i="10"/>
  <c r="R919" i="10"/>
  <c r="BB919" i="10"/>
  <c r="P915" i="10"/>
  <c r="AG915" i="10"/>
  <c r="AU915" i="10"/>
  <c r="BI915" i="10"/>
  <c r="G915" i="10"/>
  <c r="U915" i="10"/>
  <c r="AI915" i="10"/>
  <c r="AW915" i="10"/>
  <c r="AE912" i="10"/>
  <c r="I912" i="10"/>
  <c r="AC912" i="10"/>
  <c r="P904" i="10"/>
  <c r="AE904" i="10"/>
  <c r="BI904" i="10"/>
  <c r="H904" i="10"/>
  <c r="AJ904" i="10"/>
  <c r="I904" i="10"/>
  <c r="AN904" i="10"/>
  <c r="AU904" i="10"/>
  <c r="AM899" i="10"/>
  <c r="X895" i="10"/>
  <c r="AA890" i="10"/>
  <c r="BP890" i="10" s="1"/>
  <c r="J829" i="10"/>
  <c r="H829" i="10"/>
  <c r="X829" i="10"/>
  <c r="AN829" i="10"/>
  <c r="BD829" i="10"/>
  <c r="I829" i="10"/>
  <c r="Y829" i="10"/>
  <c r="AO829" i="10"/>
  <c r="BT829" i="10" s="1"/>
  <c r="BE829" i="10"/>
  <c r="M829" i="10"/>
  <c r="BL829" i="10" s="1"/>
  <c r="AC829" i="10"/>
  <c r="AS829" i="10"/>
  <c r="BI829" i="10"/>
  <c r="O829" i="10"/>
  <c r="AE829" i="10"/>
  <c r="BQ829" i="10" s="1"/>
  <c r="AU829" i="10"/>
  <c r="P829" i="10"/>
  <c r="AF829" i="10"/>
  <c r="AV829" i="10"/>
  <c r="BV829" i="10" s="1"/>
  <c r="U829" i="10"/>
  <c r="AK829" i="10"/>
  <c r="BA829" i="10"/>
  <c r="G829" i="10"/>
  <c r="W829" i="10"/>
  <c r="AM829" i="10"/>
  <c r="BC829" i="10"/>
  <c r="BX829" i="10" s="1"/>
  <c r="J813" i="10"/>
  <c r="H813" i="10"/>
  <c r="X813" i="10"/>
  <c r="AN813" i="10"/>
  <c r="BD813" i="10"/>
  <c r="I813" i="10"/>
  <c r="Y813" i="10"/>
  <c r="AO813" i="10"/>
  <c r="BT813" i="10" s="1"/>
  <c r="BE813" i="10"/>
  <c r="M813" i="10"/>
  <c r="BL813" i="10" s="1"/>
  <c r="AC813" i="10"/>
  <c r="AS813" i="10"/>
  <c r="BI813" i="10"/>
  <c r="O813" i="10"/>
  <c r="AE813" i="10"/>
  <c r="AU813" i="10"/>
  <c r="P813" i="10"/>
  <c r="AF813" i="10"/>
  <c r="AV813" i="10"/>
  <c r="BV813" i="10" s="1"/>
  <c r="U813" i="10"/>
  <c r="AK813" i="10"/>
  <c r="BA813" i="10"/>
  <c r="G813" i="10"/>
  <c r="W813" i="10"/>
  <c r="AM813" i="10"/>
  <c r="BC813" i="10"/>
  <c r="BX813" i="10" s="1"/>
  <c r="BB804" i="10"/>
  <c r="V787" i="10"/>
  <c r="X787" i="10"/>
  <c r="AD787" i="10"/>
  <c r="AN787" i="10"/>
  <c r="AW787" i="10"/>
  <c r="AY787" i="10"/>
  <c r="M787" i="10"/>
  <c r="BL787" i="10" s="1"/>
  <c r="BH787" i="10"/>
  <c r="BE1020" i="10"/>
  <c r="AW1020" i="10"/>
  <c r="AO1020" i="10"/>
  <c r="BT1020" i="10" s="1"/>
  <c r="AG1020" i="10"/>
  <c r="Y1020" i="10"/>
  <c r="Q1020" i="10"/>
  <c r="I1020" i="10"/>
  <c r="BA1019" i="10"/>
  <c r="AQ1019" i="10"/>
  <c r="AE1019" i="10"/>
  <c r="U1019" i="10"/>
  <c r="K1019" i="10"/>
  <c r="BG1018" i="10"/>
  <c r="BY1018" i="10" s="1"/>
  <c r="AY1018" i="10"/>
  <c r="AQ1018" i="10"/>
  <c r="AI1018" i="10"/>
  <c r="AA1018" i="10"/>
  <c r="BP1018" i="10" s="1"/>
  <c r="S1018" i="10"/>
  <c r="BC1017" i="10"/>
  <c r="BX1017" i="10" s="1"/>
  <c r="AS1017" i="10"/>
  <c r="BU1017" i="10" s="1"/>
  <c r="AI1017" i="10"/>
  <c r="W1017" i="10"/>
  <c r="M1017" i="10"/>
  <c r="BL1017" i="10" s="1"/>
  <c r="BC1014" i="10"/>
  <c r="BX1014" i="10" s="1"/>
  <c r="AU1014" i="10"/>
  <c r="BU1014" i="10" s="1"/>
  <c r="AM1014" i="10"/>
  <c r="AE1014" i="10"/>
  <c r="W1014" i="10"/>
  <c r="O1014" i="10"/>
  <c r="G1014" i="10"/>
  <c r="AZ1013" i="10"/>
  <c r="AP1013" i="10"/>
  <c r="AD1013" i="10"/>
  <c r="T1013" i="10"/>
  <c r="BN1013" i="10" s="1"/>
  <c r="G1013" i="10"/>
  <c r="BD1012" i="10"/>
  <c r="AV1012" i="10"/>
  <c r="BV1012" i="10" s="1"/>
  <c r="AN1012" i="10"/>
  <c r="AF1012" i="10"/>
  <c r="X1012" i="10"/>
  <c r="P1012" i="10"/>
  <c r="H1012" i="10"/>
  <c r="BA1011" i="10"/>
  <c r="AQ1011" i="10"/>
  <c r="AE1011" i="10"/>
  <c r="U1011" i="10"/>
  <c r="K1011" i="10"/>
  <c r="BE1010" i="10"/>
  <c r="AW1010" i="10"/>
  <c r="AO1010" i="10"/>
  <c r="BT1010" i="10" s="1"/>
  <c r="AG1010" i="10"/>
  <c r="Y1010" i="10"/>
  <c r="Q1010" i="10"/>
  <c r="I1010" i="10"/>
  <c r="BC1009" i="10"/>
  <c r="BX1009" i="10" s="1"/>
  <c r="AS1009" i="10"/>
  <c r="AI1009" i="10"/>
  <c r="W1009" i="10"/>
  <c r="M1009" i="10"/>
  <c r="BL1009" i="10" s="1"/>
  <c r="BH1008" i="10"/>
  <c r="AZ1008" i="10"/>
  <c r="AR1008" i="10"/>
  <c r="AJ1008" i="10"/>
  <c r="AB1008" i="10"/>
  <c r="T1008" i="10"/>
  <c r="BN1008" i="10" s="1"/>
  <c r="BH1007" i="10"/>
  <c r="AX1007" i="10"/>
  <c r="AL1007" i="10"/>
  <c r="AB1007" i="10"/>
  <c r="R1007" i="10"/>
  <c r="BC1006" i="10"/>
  <c r="BX1006" i="10" s="1"/>
  <c r="AU1006" i="10"/>
  <c r="AM1006" i="10"/>
  <c r="AE1006" i="10"/>
  <c r="W1006" i="10"/>
  <c r="O1006" i="10"/>
  <c r="G1006" i="10"/>
  <c r="BA1005" i="10"/>
  <c r="AQ1005" i="10"/>
  <c r="AE1005" i="10"/>
  <c r="U1005" i="10"/>
  <c r="K1005" i="10"/>
  <c r="BF1004" i="10"/>
  <c r="AX1004" i="10"/>
  <c r="AP1004" i="10"/>
  <c r="AH1004" i="10"/>
  <c r="BR1004" i="10" s="1"/>
  <c r="Z1004" i="10"/>
  <c r="R1004" i="10"/>
  <c r="J1004" i="10"/>
  <c r="BF1003" i="10"/>
  <c r="AT1003" i="10"/>
  <c r="AJ1003" i="10"/>
  <c r="Z1003" i="10"/>
  <c r="N1003" i="10"/>
  <c r="AZ999" i="10"/>
  <c r="BW999" i="10" s="1"/>
  <c r="AP999" i="10"/>
  <c r="AD999" i="10"/>
  <c r="T999" i="10"/>
  <c r="BN999" i="10" s="1"/>
  <c r="J999" i="10"/>
  <c r="BE998" i="10"/>
  <c r="AW998" i="10"/>
  <c r="AO998" i="10"/>
  <c r="BT998" i="10" s="1"/>
  <c r="AG998" i="10"/>
  <c r="Y998" i="10"/>
  <c r="Q998" i="10"/>
  <c r="I998" i="10"/>
  <c r="BB997" i="10"/>
  <c r="AR997" i="10"/>
  <c r="AH997" i="10"/>
  <c r="BR997" i="10" s="1"/>
  <c r="V997" i="10"/>
  <c r="BG996" i="10"/>
  <c r="BY996" i="10" s="1"/>
  <c r="AY996" i="10"/>
  <c r="AQ996" i="10"/>
  <c r="AI996" i="10"/>
  <c r="AA996" i="10"/>
  <c r="BP996" i="10" s="1"/>
  <c r="K996" i="10"/>
  <c r="BF995" i="10"/>
  <c r="AT995" i="10"/>
  <c r="AJ995" i="10"/>
  <c r="Z995" i="10"/>
  <c r="N995" i="10"/>
  <c r="AB994" i="10"/>
  <c r="T994" i="10"/>
  <c r="BN994" i="10" s="1"/>
  <c r="BB992" i="10"/>
  <c r="AT992" i="10"/>
  <c r="AL992" i="10"/>
  <c r="BS992" i="10" s="1"/>
  <c r="AD992" i="10"/>
  <c r="V992" i="10"/>
  <c r="N992" i="10"/>
  <c r="AN990" i="10"/>
  <c r="AF990" i="10"/>
  <c r="X990" i="10"/>
  <c r="P990" i="10"/>
  <c r="H990" i="10"/>
  <c r="BA989" i="10"/>
  <c r="AQ989" i="10"/>
  <c r="AE989" i="10"/>
  <c r="U989" i="10"/>
  <c r="K989" i="10"/>
  <c r="BF988" i="10"/>
  <c r="AX988" i="10"/>
  <c r="AP988" i="10"/>
  <c r="AH988" i="10"/>
  <c r="BR988" i="10" s="1"/>
  <c r="Z988" i="10"/>
  <c r="R988" i="10"/>
  <c r="J988" i="10"/>
  <c r="BA981" i="10"/>
  <c r="AQ981" i="10"/>
  <c r="AE981" i="10"/>
  <c r="U981" i="10"/>
  <c r="K981" i="10"/>
  <c r="BF980" i="10"/>
  <c r="AX980" i="10"/>
  <c r="AP980" i="10"/>
  <c r="AH980" i="10"/>
  <c r="BR980" i="10" s="1"/>
  <c r="Z980" i="10"/>
  <c r="R980" i="10"/>
  <c r="J980" i="10"/>
  <c r="BC974" i="10"/>
  <c r="BX974" i="10" s="1"/>
  <c r="AT974" i="10"/>
  <c r="AK974" i="10"/>
  <c r="AB974" i="10"/>
  <c r="J974" i="10"/>
  <c r="AW972" i="10"/>
  <c r="AM972" i="10"/>
  <c r="AD972" i="10"/>
  <c r="U972" i="10"/>
  <c r="H969" i="10"/>
  <c r="BE966" i="10"/>
  <c r="AW966" i="10"/>
  <c r="AO966" i="10"/>
  <c r="BT966" i="10" s="1"/>
  <c r="AG966" i="10"/>
  <c r="Y966" i="10"/>
  <c r="Q966" i="10"/>
  <c r="I966" i="10"/>
  <c r="AW964" i="10"/>
  <c r="AO964" i="10"/>
  <c r="BT964" i="10" s="1"/>
  <c r="AG964" i="10"/>
  <c r="Y964" i="10"/>
  <c r="Q964" i="10"/>
  <c r="I964" i="10"/>
  <c r="BI963" i="10"/>
  <c r="AU963" i="10"/>
  <c r="AI963" i="10"/>
  <c r="W963" i="10"/>
  <c r="K963" i="10"/>
  <c r="N956" i="10"/>
  <c r="BB925" i="10"/>
  <c r="AM924" i="10"/>
  <c r="AC924" i="10"/>
  <c r="G924" i="10"/>
  <c r="AL919" i="10"/>
  <c r="BD915" i="10"/>
  <c r="AM915" i="10"/>
  <c r="Q915" i="10"/>
  <c r="AU910" i="10"/>
  <c r="P908" i="10"/>
  <c r="H908" i="10"/>
  <c r="AJ908" i="10"/>
  <c r="I908" i="10"/>
  <c r="AN908" i="10"/>
  <c r="O908" i="10"/>
  <c r="AO908" i="10"/>
  <c r="BT908" i="10" s="1"/>
  <c r="T908" i="10"/>
  <c r="BN908" i="10" s="1"/>
  <c r="AY908" i="10"/>
  <c r="BC905" i="10"/>
  <c r="BX905" i="10" s="1"/>
  <c r="AG905" i="10"/>
  <c r="I905" i="10"/>
  <c r="AY904" i="10"/>
  <c r="X899" i="10"/>
  <c r="AO804" i="10"/>
  <c r="BT804" i="10" s="1"/>
  <c r="BD1020" i="10"/>
  <c r="AV1020" i="10"/>
  <c r="BV1020" i="10" s="1"/>
  <c r="AN1020" i="10"/>
  <c r="AF1020" i="10"/>
  <c r="X1020" i="10"/>
  <c r="P1020" i="10"/>
  <c r="H1020" i="10"/>
  <c r="AZ1019" i="10"/>
  <c r="BW1019" i="10" s="1"/>
  <c r="AP1019" i="10"/>
  <c r="AD1019" i="10"/>
  <c r="T1019" i="10"/>
  <c r="BN1019" i="10" s="1"/>
  <c r="J1019" i="10"/>
  <c r="BD1010" i="10"/>
  <c r="AV1010" i="10"/>
  <c r="BV1010" i="10" s="1"/>
  <c r="AN1010" i="10"/>
  <c r="AF1010" i="10"/>
  <c r="X1010" i="10"/>
  <c r="BO1010" i="10" s="1"/>
  <c r="P1010" i="10"/>
  <c r="H1010" i="10"/>
  <c r="BG1008" i="10"/>
  <c r="BY1008" i="10" s="1"/>
  <c r="AY1008" i="10"/>
  <c r="AQ1008" i="10"/>
  <c r="AI1008" i="10"/>
  <c r="AA1008" i="10"/>
  <c r="BP1008" i="10" s="1"/>
  <c r="K1008" i="10"/>
  <c r="AL1006" i="10"/>
  <c r="AD1006" i="10"/>
  <c r="V1006" i="10"/>
  <c r="N1006" i="10"/>
  <c r="AZ1005" i="10"/>
  <c r="BW1005" i="10" s="1"/>
  <c r="AP1005" i="10"/>
  <c r="AD1005" i="10"/>
  <c r="T1005" i="10"/>
  <c r="BN1005" i="10" s="1"/>
  <c r="J1005" i="10"/>
  <c r="BE1004" i="10"/>
  <c r="AW1004" i="10"/>
  <c r="AO1004" i="10"/>
  <c r="BT1004" i="10" s="1"/>
  <c r="AG1004" i="10"/>
  <c r="Y1004" i="10"/>
  <c r="Q1004" i="10"/>
  <c r="I1004" i="10"/>
  <c r="BC1003" i="10"/>
  <c r="BX1003" i="10" s="1"/>
  <c r="AS1003" i="10"/>
  <c r="BU1003" i="10" s="1"/>
  <c r="AI1003" i="10"/>
  <c r="W1003" i="10"/>
  <c r="M1003" i="10"/>
  <c r="BL1003" i="10" s="1"/>
  <c r="BI999" i="10"/>
  <c r="AY999" i="10"/>
  <c r="AM999" i="10"/>
  <c r="AC999" i="10"/>
  <c r="G999" i="10"/>
  <c r="BD998" i="10"/>
  <c r="AV998" i="10"/>
  <c r="BV998" i="10" s="1"/>
  <c r="AN998" i="10"/>
  <c r="AF998" i="10"/>
  <c r="X998" i="10"/>
  <c r="P998" i="10"/>
  <c r="H998" i="10"/>
  <c r="BA997" i="10"/>
  <c r="AQ997" i="10"/>
  <c r="AE997" i="10"/>
  <c r="U997" i="10"/>
  <c r="K997" i="10"/>
  <c r="AP996" i="10"/>
  <c r="AH996" i="10"/>
  <c r="BR996" i="10" s="1"/>
  <c r="Z996" i="10"/>
  <c r="R996" i="10"/>
  <c r="J996" i="10"/>
  <c r="AZ989" i="10"/>
  <c r="BW989" i="10" s="1"/>
  <c r="AP989" i="10"/>
  <c r="AD989" i="10"/>
  <c r="T989" i="10"/>
  <c r="BN989" i="10" s="1"/>
  <c r="J989" i="10"/>
  <c r="BE988" i="10"/>
  <c r="AW988" i="10"/>
  <c r="AO988" i="10"/>
  <c r="BT988" i="10" s="1"/>
  <c r="AG988" i="10"/>
  <c r="Y988" i="10"/>
  <c r="Q988" i="10"/>
  <c r="I988" i="10"/>
  <c r="AZ981" i="10"/>
  <c r="BW981" i="10" s="1"/>
  <c r="AP981" i="10"/>
  <c r="AD981" i="10"/>
  <c r="T981" i="10"/>
  <c r="BN981" i="10" s="1"/>
  <c r="J981" i="10"/>
  <c r="BE980" i="10"/>
  <c r="AW980" i="10"/>
  <c r="AO980" i="10"/>
  <c r="BT980" i="10" s="1"/>
  <c r="AG980" i="10"/>
  <c r="Y980" i="10"/>
  <c r="Q980" i="10"/>
  <c r="I980" i="10"/>
  <c r="W976" i="10"/>
  <c r="G976" i="10"/>
  <c r="BB974" i="10"/>
  <c r="AS974" i="10"/>
  <c r="BU974" i="10" s="1"/>
  <c r="AJ974" i="10"/>
  <c r="AA974" i="10"/>
  <c r="BP974" i="10" s="1"/>
  <c r="R974" i="10"/>
  <c r="I974" i="10"/>
  <c r="AU972" i="10"/>
  <c r="AL972" i="10"/>
  <c r="AC972" i="10"/>
  <c r="T972" i="10"/>
  <c r="BN972" i="10" s="1"/>
  <c r="K972" i="10"/>
  <c r="O970" i="10"/>
  <c r="G969" i="10"/>
  <c r="G967" i="10"/>
  <c r="BD966" i="10"/>
  <c r="AV966" i="10"/>
  <c r="BV966" i="10" s="1"/>
  <c r="AN966" i="10"/>
  <c r="AF966" i="10"/>
  <c r="X966" i="10"/>
  <c r="P966" i="10"/>
  <c r="H966" i="10"/>
  <c r="BD964" i="10"/>
  <c r="AV964" i="10"/>
  <c r="BV964" i="10" s="1"/>
  <c r="AN964" i="10"/>
  <c r="AF964" i="10"/>
  <c r="X964" i="10"/>
  <c r="P964" i="10"/>
  <c r="H964" i="10"/>
  <c r="BF963" i="10"/>
  <c r="AT963" i="10"/>
  <c r="AH963" i="10"/>
  <c r="BR963" i="10" s="1"/>
  <c r="V963" i="10"/>
  <c r="J963" i="10"/>
  <c r="AL959" i="10"/>
  <c r="R959" i="10"/>
  <c r="AL957" i="10"/>
  <c r="R957" i="10"/>
  <c r="G947" i="10"/>
  <c r="G945" i="10"/>
  <c r="Y944" i="10"/>
  <c r="Q944" i="10"/>
  <c r="I944" i="10"/>
  <c r="M943" i="10"/>
  <c r="BL943" i="10" s="1"/>
  <c r="AT931" i="10"/>
  <c r="AT925" i="10"/>
  <c r="AK919" i="10"/>
  <c r="J918" i="10"/>
  <c r="R918" i="10"/>
  <c r="Z918" i="10"/>
  <c r="AH918" i="10"/>
  <c r="BR918" i="10" s="1"/>
  <c r="AP918" i="10"/>
  <c r="AX918" i="10"/>
  <c r="BF918" i="10"/>
  <c r="K918" i="10"/>
  <c r="AA918" i="10"/>
  <c r="BP918" i="10" s="1"/>
  <c r="AI918" i="10"/>
  <c r="AQ918" i="10"/>
  <c r="AY918" i="10"/>
  <c r="BG918" i="10"/>
  <c r="BY918" i="10" s="1"/>
  <c r="BC915" i="10"/>
  <c r="BX915" i="10" s="1"/>
  <c r="AJ915" i="10"/>
  <c r="O915" i="10"/>
  <c r="Q913" i="10"/>
  <c r="AC913" i="10"/>
  <c r="AO913" i="10"/>
  <c r="BT913" i="10" s="1"/>
  <c r="BC913" i="10"/>
  <c r="BX913" i="10" s="1"/>
  <c r="G913" i="10"/>
  <c r="AE913" i="10"/>
  <c r="AR913" i="10"/>
  <c r="BD913" i="10"/>
  <c r="H913" i="10"/>
  <c r="T913" i="10"/>
  <c r="BN913" i="10" s="1"/>
  <c r="AG913" i="10"/>
  <c r="AS913" i="10"/>
  <c r="BU913" i="10" s="1"/>
  <c r="BE913" i="10"/>
  <c r="AS910" i="10"/>
  <c r="BA905" i="10"/>
  <c r="AF905" i="10"/>
  <c r="H905" i="10"/>
  <c r="AO904" i="10"/>
  <c r="BT904" i="10" s="1"/>
  <c r="AU902" i="10"/>
  <c r="BD902" i="10"/>
  <c r="Q899" i="10"/>
  <c r="AA882" i="10"/>
  <c r="BP882" i="10" s="1"/>
  <c r="Q882" i="10"/>
  <c r="Y882" i="10"/>
  <c r="AI882" i="10"/>
  <c r="AJ882" i="10"/>
  <c r="AW882" i="10"/>
  <c r="BE882" i="10"/>
  <c r="K882" i="10"/>
  <c r="BC1020" i="10"/>
  <c r="BX1020" i="10" s="1"/>
  <c r="AU1020" i="10"/>
  <c r="AM1020" i="10"/>
  <c r="AE1020" i="10"/>
  <c r="W1020" i="10"/>
  <c r="O1020" i="10"/>
  <c r="G1020" i="10"/>
  <c r="BI1019" i="10"/>
  <c r="BY1019" i="10" s="1"/>
  <c r="AY1019" i="10"/>
  <c r="AM1019" i="10"/>
  <c r="AC1019" i="10"/>
  <c r="S1019" i="10"/>
  <c r="G1019" i="10"/>
  <c r="BC1010" i="10"/>
  <c r="BX1010" i="10" s="1"/>
  <c r="AU1010" i="10"/>
  <c r="AM1010" i="10"/>
  <c r="AE1010" i="10"/>
  <c r="W1010" i="10"/>
  <c r="O1010" i="10"/>
  <c r="G1010" i="10"/>
  <c r="BF1008" i="10"/>
  <c r="AX1008" i="10"/>
  <c r="AP1008" i="10"/>
  <c r="AH1008" i="10"/>
  <c r="BR1008" i="10" s="1"/>
  <c r="Z1008" i="10"/>
  <c r="R1008" i="10"/>
  <c r="J1008" i="10"/>
  <c r="BI1005" i="10"/>
  <c r="AY1005" i="10"/>
  <c r="AM1005" i="10"/>
  <c r="AC1005" i="10"/>
  <c r="G1005" i="10"/>
  <c r="BD1004" i="10"/>
  <c r="AV1004" i="10"/>
  <c r="BV1004" i="10" s="1"/>
  <c r="AN1004" i="10"/>
  <c r="AF1004" i="10"/>
  <c r="X1004" i="10"/>
  <c r="P1004" i="10"/>
  <c r="H1004" i="10"/>
  <c r="BB1003" i="10"/>
  <c r="AR1003" i="10"/>
  <c r="AH1003" i="10"/>
  <c r="BR1003" i="10" s="1"/>
  <c r="V1003" i="10"/>
  <c r="BH999" i="10"/>
  <c r="AX999" i="10"/>
  <c r="AL999" i="10"/>
  <c r="AB999" i="10"/>
  <c r="R999" i="10"/>
  <c r="BC998" i="10"/>
  <c r="BX998" i="10" s="1"/>
  <c r="AU998" i="10"/>
  <c r="AM998" i="10"/>
  <c r="AE998" i="10"/>
  <c r="W998" i="10"/>
  <c r="O998" i="10"/>
  <c r="G998" i="10"/>
  <c r="AZ997" i="10"/>
  <c r="BW997" i="10" s="1"/>
  <c r="AP997" i="10"/>
  <c r="AD997" i="10"/>
  <c r="T997" i="10"/>
  <c r="BN997" i="10" s="1"/>
  <c r="J997" i="10"/>
  <c r="BE996" i="10"/>
  <c r="AW996" i="10"/>
  <c r="AO996" i="10"/>
  <c r="BT996" i="10" s="1"/>
  <c r="AG996" i="10"/>
  <c r="Y996" i="10"/>
  <c r="Q996" i="10"/>
  <c r="AZ992" i="10"/>
  <c r="BW992" i="10" s="1"/>
  <c r="AR992" i="10"/>
  <c r="AJ992" i="10"/>
  <c r="AB992" i="10"/>
  <c r="T992" i="10"/>
  <c r="BN992" i="10" s="1"/>
  <c r="AL990" i="10"/>
  <c r="AD990" i="10"/>
  <c r="V990" i="10"/>
  <c r="BI989" i="10"/>
  <c r="BY989" i="10" s="1"/>
  <c r="AY989" i="10"/>
  <c r="AM989" i="10"/>
  <c r="AC989" i="10"/>
  <c r="G989" i="10"/>
  <c r="BD988" i="10"/>
  <c r="AV988" i="10"/>
  <c r="BV988" i="10" s="1"/>
  <c r="AN988" i="10"/>
  <c r="AF988" i="10"/>
  <c r="X988" i="10"/>
  <c r="P988" i="10"/>
  <c r="H988" i="10"/>
  <c r="BI981" i="10"/>
  <c r="AY981" i="10"/>
  <c r="AM981" i="10"/>
  <c r="AC981" i="10"/>
  <c r="G981" i="10"/>
  <c r="BD980" i="10"/>
  <c r="AV980" i="10"/>
  <c r="BV980" i="10" s="1"/>
  <c r="AN980" i="10"/>
  <c r="AF980" i="10"/>
  <c r="X980" i="10"/>
  <c r="P980" i="10"/>
  <c r="H980" i="10"/>
  <c r="M977" i="10"/>
  <c r="BL977" i="10" s="1"/>
  <c r="T976" i="10"/>
  <c r="BN976" i="10" s="1"/>
  <c r="BA974" i="10"/>
  <c r="AR974" i="10"/>
  <c r="AI974" i="10"/>
  <c r="Z974" i="10"/>
  <c r="Q974" i="10"/>
  <c r="G974" i="10"/>
  <c r="BC972" i="10"/>
  <c r="BX972" i="10" s="1"/>
  <c r="AT972" i="10"/>
  <c r="AK972" i="10"/>
  <c r="AB972" i="10"/>
  <c r="J972" i="10"/>
  <c r="BC966" i="10"/>
  <c r="BX966" i="10" s="1"/>
  <c r="AU966" i="10"/>
  <c r="AM966" i="10"/>
  <c r="AE966" i="10"/>
  <c r="W966" i="10"/>
  <c r="O966" i="10"/>
  <c r="G966" i="10"/>
  <c r="BC964" i="10"/>
  <c r="BX964" i="10" s="1"/>
  <c r="AU964" i="10"/>
  <c r="AM964" i="10"/>
  <c r="AE964" i="10"/>
  <c r="W964" i="10"/>
  <c r="O964" i="10"/>
  <c r="G964" i="10"/>
  <c r="BD963" i="10"/>
  <c r="AS963" i="10"/>
  <c r="BU963" i="10" s="1"/>
  <c r="AF963" i="10"/>
  <c r="U963" i="10"/>
  <c r="H963" i="10"/>
  <c r="BF961" i="10"/>
  <c r="AF959" i="10"/>
  <c r="P959" i="10"/>
  <c r="AF957" i="10"/>
  <c r="P957" i="10"/>
  <c r="J952" i="10"/>
  <c r="I950" i="10"/>
  <c r="AE945" i="10"/>
  <c r="X944" i="10"/>
  <c r="P944" i="10"/>
  <c r="H944" i="10"/>
  <c r="Z937" i="10"/>
  <c r="M933" i="10"/>
  <c r="BL933" i="10" s="1"/>
  <c r="AS931" i="10"/>
  <c r="I924" i="10"/>
  <c r="Q924" i="10"/>
  <c r="Y924" i="10"/>
  <c r="AG924" i="10"/>
  <c r="AO924" i="10"/>
  <c r="BT924" i="10" s="1"/>
  <c r="AW924" i="10"/>
  <c r="J924" i="10"/>
  <c r="R924" i="10"/>
  <c r="Z924" i="10"/>
  <c r="AH924" i="10"/>
  <c r="BR924" i="10" s="1"/>
  <c r="AP924" i="10"/>
  <c r="AX924" i="10"/>
  <c r="BF924" i="10"/>
  <c r="G920" i="10"/>
  <c r="O920" i="10"/>
  <c r="W920" i="10"/>
  <c r="AE920" i="10"/>
  <c r="AM920" i="10"/>
  <c r="AU920" i="10"/>
  <c r="BC920" i="10"/>
  <c r="BX920" i="10" s="1"/>
  <c r="H920" i="10"/>
  <c r="P920" i="10"/>
  <c r="X920" i="10"/>
  <c r="AF920" i="10"/>
  <c r="AN920" i="10"/>
  <c r="AV920" i="10"/>
  <c r="BV920" i="10" s="1"/>
  <c r="BD920" i="10"/>
  <c r="AH919" i="10"/>
  <c r="BR919" i="10" s="1"/>
  <c r="Q917" i="10"/>
  <c r="AC917" i="10"/>
  <c r="AO917" i="10"/>
  <c r="BT917" i="10" s="1"/>
  <c r="BC917" i="10"/>
  <c r="BX917" i="10" s="1"/>
  <c r="G917" i="10"/>
  <c r="AE917" i="10"/>
  <c r="BQ917" i="10" s="1"/>
  <c r="AR917" i="10"/>
  <c r="BD917" i="10"/>
  <c r="BA915" i="10"/>
  <c r="AF915" i="10"/>
  <c r="M915" i="10"/>
  <c r="BL915" i="10" s="1"/>
  <c r="AZ905" i="10"/>
  <c r="BW905" i="10" s="1"/>
  <c r="AE905" i="10"/>
  <c r="G905" i="10"/>
  <c r="AC904" i="10"/>
  <c r="U895" i="10"/>
  <c r="Y895" i="10"/>
  <c r="BC895" i="10"/>
  <c r="BX895" i="10" s="1"/>
  <c r="G895" i="10"/>
  <c r="AF895" i="10"/>
  <c r="BD895" i="10"/>
  <c r="H895" i="10"/>
  <c r="AG895" i="10"/>
  <c r="BE895" i="10"/>
  <c r="I895" i="10"/>
  <c r="AM895" i="10"/>
  <c r="P895" i="10"/>
  <c r="AN895" i="10"/>
  <c r="W895" i="10"/>
  <c r="AV895" i="10"/>
  <c r="BV895" i="10" s="1"/>
  <c r="U890" i="10"/>
  <c r="AB890" i="10"/>
  <c r="BE890" i="10"/>
  <c r="I890" i="10"/>
  <c r="AI890" i="10"/>
  <c r="BG890" i="10"/>
  <c r="K890" i="10"/>
  <c r="AJ890" i="10"/>
  <c r="BH890" i="10"/>
  <c r="AO890" i="10"/>
  <c r="BT890" i="10" s="1"/>
  <c r="AQ890" i="10"/>
  <c r="Y890" i="10"/>
  <c r="AY890" i="10"/>
  <c r="AA854" i="10"/>
  <c r="BP854" i="10" s="1"/>
  <c r="Q854" i="10"/>
  <c r="Y854" i="10"/>
  <c r="AI854" i="10"/>
  <c r="AJ854" i="10"/>
  <c r="AW854" i="10"/>
  <c r="BE854" i="10"/>
  <c r="K854" i="10"/>
  <c r="BB1020" i="10"/>
  <c r="AT1020" i="10"/>
  <c r="AL1020" i="10"/>
  <c r="AD1020" i="10"/>
  <c r="V1020" i="10"/>
  <c r="N1020" i="10"/>
  <c r="BH1019" i="10"/>
  <c r="AX1019" i="10"/>
  <c r="AL1019" i="10"/>
  <c r="AB1019" i="10"/>
  <c r="R1019" i="10"/>
  <c r="BH1014" i="10"/>
  <c r="AZ1014" i="10"/>
  <c r="BW1014" i="10" s="1"/>
  <c r="AR1014" i="10"/>
  <c r="AJ1014" i="10"/>
  <c r="AB1014" i="10"/>
  <c r="T1014" i="10"/>
  <c r="BN1014" i="10" s="1"/>
  <c r="L1014" i="10"/>
  <c r="BG1013" i="10"/>
  <c r="BY1013" i="10" s="1"/>
  <c r="AU1013" i="10"/>
  <c r="AK1013" i="10"/>
  <c r="AA1013" i="10"/>
  <c r="BP1013" i="10" s="1"/>
  <c r="O1013" i="10"/>
  <c r="BB1010" i="10"/>
  <c r="AT1010" i="10"/>
  <c r="AL1010" i="10"/>
  <c r="AD1010" i="10"/>
  <c r="V1010" i="10"/>
  <c r="N1010" i="10"/>
  <c r="BE1008" i="10"/>
  <c r="AW1008" i="10"/>
  <c r="AO1008" i="10"/>
  <c r="BT1008" i="10" s="1"/>
  <c r="AG1008" i="10"/>
  <c r="Y1008" i="10"/>
  <c r="Q1008" i="10"/>
  <c r="I1008" i="10"/>
  <c r="BC1007" i="10"/>
  <c r="BX1007" i="10" s="1"/>
  <c r="AS1007" i="10"/>
  <c r="BU1007" i="10" s="1"/>
  <c r="AI1007" i="10"/>
  <c r="W1007" i="10"/>
  <c r="M1007" i="10"/>
  <c r="BL1007" i="10" s="1"/>
  <c r="BH1006" i="10"/>
  <c r="AZ1006" i="10"/>
  <c r="BW1006" i="10" s="1"/>
  <c r="AR1006" i="10"/>
  <c r="AJ1006" i="10"/>
  <c r="AB1006" i="10"/>
  <c r="T1006" i="10"/>
  <c r="BN1006" i="10" s="1"/>
  <c r="BH1005" i="10"/>
  <c r="AX1005" i="10"/>
  <c r="AL1005" i="10"/>
  <c r="AB1005" i="10"/>
  <c r="R1005" i="10"/>
  <c r="BC1004" i="10"/>
  <c r="BX1004" i="10" s="1"/>
  <c r="AU1004" i="10"/>
  <c r="AM1004" i="10"/>
  <c r="AE1004" i="10"/>
  <c r="W1004" i="10"/>
  <c r="O1004" i="10"/>
  <c r="G1004" i="10"/>
  <c r="BA1003" i="10"/>
  <c r="AQ1003" i="10"/>
  <c r="AE1003" i="10"/>
  <c r="U1003" i="10"/>
  <c r="K1003" i="10"/>
  <c r="BB998" i="10"/>
  <c r="AT998" i="10"/>
  <c r="AL998" i="10"/>
  <c r="AD998" i="10"/>
  <c r="V998" i="10"/>
  <c r="N998" i="10"/>
  <c r="BI997" i="10"/>
  <c r="AY997" i="10"/>
  <c r="AM997" i="10"/>
  <c r="AC997" i="10"/>
  <c r="G997" i="10"/>
  <c r="BH989" i="10"/>
  <c r="AX989" i="10"/>
  <c r="AL989" i="10"/>
  <c r="AB989" i="10"/>
  <c r="R989" i="10"/>
  <c r="BC988" i="10"/>
  <c r="BX988" i="10" s="1"/>
  <c r="AU988" i="10"/>
  <c r="AM988" i="10"/>
  <c r="AE988" i="10"/>
  <c r="W988" i="10"/>
  <c r="O988" i="10"/>
  <c r="G988" i="10"/>
  <c r="BH981" i="10"/>
  <c r="AX981" i="10"/>
  <c r="AL981" i="10"/>
  <c r="AB981" i="10"/>
  <c r="R981" i="10"/>
  <c r="BC980" i="10"/>
  <c r="BX980" i="10" s="1"/>
  <c r="AU980" i="10"/>
  <c r="BU980" i="10" s="1"/>
  <c r="AM980" i="10"/>
  <c r="AE980" i="10"/>
  <c r="W980" i="10"/>
  <c r="O980" i="10"/>
  <c r="G980" i="10"/>
  <c r="J979" i="10"/>
  <c r="BI974" i="10"/>
  <c r="AZ974" i="10"/>
  <c r="BW974" i="10" s="1"/>
  <c r="AQ974" i="10"/>
  <c r="AH974" i="10"/>
  <c r="BR974" i="10" s="1"/>
  <c r="Y974" i="10"/>
  <c r="O974" i="10"/>
  <c r="I972" i="10"/>
  <c r="BB966" i="10"/>
  <c r="AT966" i="10"/>
  <c r="AL966" i="10"/>
  <c r="BS966" i="10" s="1"/>
  <c r="AD966" i="10"/>
  <c r="V966" i="10"/>
  <c r="N966" i="10"/>
  <c r="BB964" i="10"/>
  <c r="AT964" i="10"/>
  <c r="AL964" i="10"/>
  <c r="AD964" i="10"/>
  <c r="V964" i="10"/>
  <c r="N964" i="10"/>
  <c r="BC963" i="10"/>
  <c r="BX963" i="10" s="1"/>
  <c r="AQ963" i="10"/>
  <c r="AE963" i="10"/>
  <c r="G963" i="10"/>
  <c r="AU961" i="10"/>
  <c r="I952" i="10"/>
  <c r="W944" i="10"/>
  <c r="O944" i="10"/>
  <c r="G944" i="10"/>
  <c r="BU942" i="10"/>
  <c r="AK931" i="10"/>
  <c r="Z925" i="10"/>
  <c r="X924" i="10"/>
  <c r="N924" i="10"/>
  <c r="Z919" i="10"/>
  <c r="AY915" i="10"/>
  <c r="AC915" i="10"/>
  <c r="AW905" i="10"/>
  <c r="Y904" i="10"/>
  <c r="P903" i="10"/>
  <c r="Y903" i="10"/>
  <c r="AN903" i="10"/>
  <c r="BC903" i="10"/>
  <c r="BX903" i="10" s="1"/>
  <c r="M903" i="10"/>
  <c r="BL903" i="10" s="1"/>
  <c r="AB903" i="10"/>
  <c r="AQ903" i="10"/>
  <c r="BD903" i="10"/>
  <c r="O903" i="10"/>
  <c r="AC903" i="10"/>
  <c r="AR903" i="10"/>
  <c r="BE903" i="10"/>
  <c r="AG903" i="10"/>
  <c r="AU903" i="10"/>
  <c r="BI903" i="10"/>
  <c r="U891" i="10"/>
  <c r="H891" i="10"/>
  <c r="AG891" i="10"/>
  <c r="BE891" i="10"/>
  <c r="I891" i="10"/>
  <c r="AM891" i="10"/>
  <c r="P891" i="10"/>
  <c r="AN891" i="10"/>
  <c r="Q891" i="10"/>
  <c r="AO891" i="10"/>
  <c r="BT891" i="10" s="1"/>
  <c r="W891" i="10"/>
  <c r="AV891" i="10"/>
  <c r="BV891" i="10" s="1"/>
  <c r="Y891" i="10"/>
  <c r="BC891" i="10"/>
  <c r="BX891" i="10" s="1"/>
  <c r="BD851" i="10"/>
  <c r="AG839" i="10"/>
  <c r="AK832" i="10"/>
  <c r="M832" i="10"/>
  <c r="BL832" i="10" s="1"/>
  <c r="BH832" i="10"/>
  <c r="T832" i="10"/>
  <c r="BN832" i="10" s="1"/>
  <c r="BI832" i="10"/>
  <c r="AA832" i="10"/>
  <c r="BP832" i="10" s="1"/>
  <c r="AI832" i="10"/>
  <c r="AJ832" i="10"/>
  <c r="AS832" i="10"/>
  <c r="BG832" i="10"/>
  <c r="AW829" i="10"/>
  <c r="BD1008" i="10"/>
  <c r="AV1008" i="10"/>
  <c r="BV1008" i="10" s="1"/>
  <c r="AN1008" i="10"/>
  <c r="AF1008" i="10"/>
  <c r="X1008" i="10"/>
  <c r="P1008" i="10"/>
  <c r="H1008" i="10"/>
  <c r="AZ1003" i="10"/>
  <c r="BW1003" i="10" s="1"/>
  <c r="AP1003" i="10"/>
  <c r="AD1003" i="10"/>
  <c r="T1003" i="10"/>
  <c r="BN1003" i="10" s="1"/>
  <c r="J1003" i="10"/>
  <c r="BB963" i="10"/>
  <c r="AP963" i="10"/>
  <c r="AD963" i="10"/>
  <c r="R963" i="10"/>
  <c r="N957" i="10"/>
  <c r="J956" i="10"/>
  <c r="M941" i="10"/>
  <c r="BL941" i="10" s="1"/>
  <c r="Z931" i="10"/>
  <c r="M925" i="10"/>
  <c r="BL925" i="10" s="1"/>
  <c r="AI924" i="10"/>
  <c r="W924" i="10"/>
  <c r="M924" i="10"/>
  <c r="BL924" i="10" s="1"/>
  <c r="V919" i="10"/>
  <c r="I916" i="10"/>
  <c r="AE916" i="10"/>
  <c r="AJ916" i="10"/>
  <c r="AS915" i="10"/>
  <c r="BU915" i="10" s="1"/>
  <c r="AB915" i="10"/>
  <c r="K915" i="10"/>
  <c r="BE912" i="10"/>
  <c r="M910" i="10"/>
  <c r="BL910" i="10" s="1"/>
  <c r="O910" i="10"/>
  <c r="X910" i="10"/>
  <c r="X905" i="10"/>
  <c r="AI905" i="10"/>
  <c r="AS905" i="10"/>
  <c r="BD905" i="10"/>
  <c r="M905" i="10"/>
  <c r="BL905" i="10" s="1"/>
  <c r="Y905" i="10"/>
  <c r="AJ905" i="10"/>
  <c r="AU905" i="10"/>
  <c r="BE905" i="10"/>
  <c r="O905" i="10"/>
  <c r="AA905" i="10"/>
  <c r="BP905" i="10" s="1"/>
  <c r="AK905" i="10"/>
  <c r="AV905" i="10"/>
  <c r="BV905" i="10" s="1"/>
  <c r="BG905" i="10"/>
  <c r="Q905" i="10"/>
  <c r="AC905" i="10"/>
  <c r="AN905" i="10"/>
  <c r="AY905" i="10"/>
  <c r="BI905" i="10"/>
  <c r="T904" i="10"/>
  <c r="BN904" i="10" s="1"/>
  <c r="U899" i="10"/>
  <c r="W899" i="10"/>
  <c r="AV899" i="10"/>
  <c r="BV899" i="10" s="1"/>
  <c r="Y899" i="10"/>
  <c r="BC899" i="10"/>
  <c r="BX899" i="10" s="1"/>
  <c r="G899" i="10"/>
  <c r="AF899" i="10"/>
  <c r="BD899" i="10"/>
  <c r="H899" i="10"/>
  <c r="AG899" i="10"/>
  <c r="BE899" i="10"/>
  <c r="P899" i="10"/>
  <c r="AN899" i="10"/>
  <c r="AA878" i="10"/>
  <c r="BP878" i="10" s="1"/>
  <c r="Q878" i="10"/>
  <c r="Y878" i="10"/>
  <c r="AI878" i="10"/>
  <c r="AJ878" i="10"/>
  <c r="AW878" i="10"/>
  <c r="BE878" i="10"/>
  <c r="K878" i="10"/>
  <c r="X847" i="10"/>
  <c r="H847" i="10"/>
  <c r="AM847" i="10"/>
  <c r="P847" i="10"/>
  <c r="AN847" i="10"/>
  <c r="Q847" i="10"/>
  <c r="AU847" i="10"/>
  <c r="U847" i="10"/>
  <c r="AW847" i="10"/>
  <c r="W847" i="10"/>
  <c r="BA847" i="10"/>
  <c r="AF847" i="10"/>
  <c r="G847" i="10"/>
  <c r="AK847" i="10"/>
  <c r="AB826" i="10"/>
  <c r="AJ826" i="10"/>
  <c r="BG826" i="10"/>
  <c r="M826" i="10"/>
  <c r="BL826" i="10" s="1"/>
  <c r="AK826" i="10"/>
  <c r="BH826" i="10"/>
  <c r="AQ826" i="10"/>
  <c r="BI826" i="10"/>
  <c r="T826" i="10"/>
  <c r="BN826" i="10" s="1"/>
  <c r="AR826" i="10"/>
  <c r="U826" i="10"/>
  <c r="AS826" i="10"/>
  <c r="AC826" i="10"/>
  <c r="AZ826" i="10"/>
  <c r="K826" i="10"/>
  <c r="AI826" i="10"/>
  <c r="BA826" i="10"/>
  <c r="G804" i="10"/>
  <c r="I804" i="10"/>
  <c r="V804" i="10"/>
  <c r="AG804" i="10"/>
  <c r="AT804" i="10"/>
  <c r="BF804" i="10"/>
  <c r="J804" i="10"/>
  <c r="W804" i="10"/>
  <c r="AJ804" i="10"/>
  <c r="AU804" i="10"/>
  <c r="BH804" i="10"/>
  <c r="M804" i="10"/>
  <c r="BL804" i="10" s="1"/>
  <c r="X804" i="10"/>
  <c r="AK804" i="10"/>
  <c r="AW804" i="10"/>
  <c r="BI804" i="10"/>
  <c r="N804" i="10"/>
  <c r="Z804" i="10"/>
  <c r="AL804" i="10"/>
  <c r="AX804" i="10"/>
  <c r="O804" i="10"/>
  <c r="AB804" i="10"/>
  <c r="AN804" i="10"/>
  <c r="AZ804" i="10"/>
  <c r="R804" i="10"/>
  <c r="AE804" i="10"/>
  <c r="AP804" i="10"/>
  <c r="BC804" i="10"/>
  <c r="BX804" i="10" s="1"/>
  <c r="H804" i="10"/>
  <c r="T804" i="10"/>
  <c r="BN804" i="10" s="1"/>
  <c r="AF804" i="10"/>
  <c r="AS804" i="10"/>
  <c r="BD804" i="10"/>
  <c r="N792" i="10"/>
  <c r="V792" i="10"/>
  <c r="AX792" i="10"/>
  <c r="W792" i="10"/>
  <c r="AZ792" i="10"/>
  <c r="X792" i="10"/>
  <c r="BF792" i="10"/>
  <c r="AE792" i="10"/>
  <c r="BQ792" i="10" s="1"/>
  <c r="BH792" i="10"/>
  <c r="AF792" i="10"/>
  <c r="AP792" i="10"/>
  <c r="M792" i="10"/>
  <c r="BL792" i="10" s="1"/>
  <c r="AW792" i="10"/>
  <c r="BH1020" i="10"/>
  <c r="AZ1020" i="10"/>
  <c r="BW1020" i="10" s="1"/>
  <c r="AR1020" i="10"/>
  <c r="AJ1020" i="10"/>
  <c r="AB1020" i="10"/>
  <c r="T1020" i="10"/>
  <c r="BN1020" i="10" s="1"/>
  <c r="L1020" i="10"/>
  <c r="BF1019" i="10"/>
  <c r="AT1019" i="10"/>
  <c r="AJ1019" i="10"/>
  <c r="Z1019" i="10"/>
  <c r="N1019" i="10"/>
  <c r="BH1010" i="10"/>
  <c r="AZ1010" i="10"/>
  <c r="BW1010" i="10" s="1"/>
  <c r="AR1010" i="10"/>
  <c r="AJ1010" i="10"/>
  <c r="AB1010" i="10"/>
  <c r="T1010" i="10"/>
  <c r="BN1010" i="10" s="1"/>
  <c r="L1010" i="10"/>
  <c r="BC1008" i="10"/>
  <c r="BX1008" i="10" s="1"/>
  <c r="AU1008" i="10"/>
  <c r="AM1008" i="10"/>
  <c r="AE1008" i="10"/>
  <c r="W1008" i="10"/>
  <c r="O1008" i="10"/>
  <c r="G1008" i="10"/>
  <c r="BF1005" i="10"/>
  <c r="AT1005" i="10"/>
  <c r="AJ1005" i="10"/>
  <c r="Z1005" i="10"/>
  <c r="N1005" i="10"/>
  <c r="BI1003" i="10"/>
  <c r="AY1003" i="10"/>
  <c r="AM1003" i="10"/>
  <c r="AC1003" i="10"/>
  <c r="G1003" i="10"/>
  <c r="BH998" i="10"/>
  <c r="AZ998" i="10"/>
  <c r="BW998" i="10" s="1"/>
  <c r="AR998" i="10"/>
  <c r="AJ998" i="10"/>
  <c r="AB998" i="10"/>
  <c r="T998" i="10"/>
  <c r="BN998" i="10" s="1"/>
  <c r="BF989" i="10"/>
  <c r="AT989" i="10"/>
  <c r="AJ989" i="10"/>
  <c r="Z989" i="10"/>
  <c r="N989" i="10"/>
  <c r="BF981" i="10"/>
  <c r="AT981" i="10"/>
  <c r="AJ981" i="10"/>
  <c r="Z981" i="10"/>
  <c r="N981" i="10"/>
  <c r="K948" i="10"/>
  <c r="AU947" i="10"/>
  <c r="AE947" i="10"/>
  <c r="O947" i="10"/>
  <c r="V931" i="10"/>
  <c r="AF924" i="10"/>
  <c r="V924" i="10"/>
  <c r="BI919" i="10"/>
  <c r="M919" i="10"/>
  <c r="BL919" i="10" s="1"/>
  <c r="AR915" i="10"/>
  <c r="Y915" i="10"/>
  <c r="H915" i="10"/>
  <c r="O914" i="10"/>
  <c r="AS914" i="10"/>
  <c r="T914" i="10"/>
  <c r="BN914" i="10" s="1"/>
  <c r="AU914" i="10"/>
  <c r="X914" i="10"/>
  <c r="AN912" i="10"/>
  <c r="AQ905" i="10"/>
  <c r="T905" i="10"/>
  <c r="BN905" i="10" s="1"/>
  <c r="O904" i="10"/>
  <c r="AW899" i="10"/>
  <c r="AW895" i="10"/>
  <c r="AZ890" i="10"/>
  <c r="Q829" i="10"/>
  <c r="J815" i="10"/>
  <c r="H815" i="10"/>
  <c r="X815" i="10"/>
  <c r="AN815" i="10"/>
  <c r="BD815" i="10"/>
  <c r="I815" i="10"/>
  <c r="Y815" i="10"/>
  <c r="AO815" i="10"/>
  <c r="BT815" i="10" s="1"/>
  <c r="BE815" i="10"/>
  <c r="M815" i="10"/>
  <c r="BL815" i="10" s="1"/>
  <c r="AC815" i="10"/>
  <c r="AS815" i="10"/>
  <c r="BI815" i="10"/>
  <c r="O815" i="10"/>
  <c r="AE815" i="10"/>
  <c r="BQ815" i="10" s="1"/>
  <c r="AU815" i="10"/>
  <c r="P815" i="10"/>
  <c r="AF815" i="10"/>
  <c r="AV815" i="10"/>
  <c r="BV815" i="10" s="1"/>
  <c r="U815" i="10"/>
  <c r="AK815" i="10"/>
  <c r="BA815" i="10"/>
  <c r="G815" i="10"/>
  <c r="W815" i="10"/>
  <c r="AM815" i="10"/>
  <c r="BC815" i="10"/>
  <c r="BX815" i="10" s="1"/>
  <c r="K806" i="10"/>
  <c r="H806" i="10"/>
  <c r="Q806" i="10"/>
  <c r="Y806" i="10"/>
  <c r="AG806" i="10"/>
  <c r="AO806" i="10"/>
  <c r="BT806" i="10" s="1"/>
  <c r="AW806" i="10"/>
  <c r="BE806" i="10"/>
  <c r="I806" i="10"/>
  <c r="R806" i="10"/>
  <c r="Z806" i="10"/>
  <c r="AH806" i="10"/>
  <c r="BR806" i="10" s="1"/>
  <c r="AP806" i="10"/>
  <c r="AX806" i="10"/>
  <c r="BF806" i="10"/>
  <c r="J806" i="10"/>
  <c r="AA806" i="10"/>
  <c r="BP806" i="10" s="1"/>
  <c r="AI806" i="10"/>
  <c r="AQ806" i="10"/>
  <c r="AY806" i="10"/>
  <c r="BG806" i="10"/>
  <c r="T806" i="10"/>
  <c r="BN806" i="10" s="1"/>
  <c r="AB806" i="10"/>
  <c r="AJ806" i="10"/>
  <c r="AR806" i="10"/>
  <c r="AZ806" i="10"/>
  <c r="BW806" i="10" s="1"/>
  <c r="BH806" i="10"/>
  <c r="M806" i="10"/>
  <c r="BL806" i="10" s="1"/>
  <c r="U806" i="10"/>
  <c r="AC806" i="10"/>
  <c r="AK806" i="10"/>
  <c r="AS806" i="10"/>
  <c r="BA806" i="10"/>
  <c r="BI806" i="10"/>
  <c r="O806" i="10"/>
  <c r="W806" i="10"/>
  <c r="AE806" i="10"/>
  <c r="AM806" i="10"/>
  <c r="AU806" i="10"/>
  <c r="BC806" i="10"/>
  <c r="BX806" i="10" s="1"/>
  <c r="G806" i="10"/>
  <c r="P806" i="10"/>
  <c r="X806" i="10"/>
  <c r="BO806" i="10" s="1"/>
  <c r="AF806" i="10"/>
  <c r="AN806" i="10"/>
  <c r="AV806" i="10"/>
  <c r="BV806" i="10" s="1"/>
  <c r="BD806" i="10"/>
  <c r="AX787" i="10"/>
  <c r="BG1020" i="10"/>
  <c r="BY1020" i="10" s="1"/>
  <c r="AY1020" i="10"/>
  <c r="AQ1020" i="10"/>
  <c r="AI1020" i="10"/>
  <c r="AA1020" i="10"/>
  <c r="BP1020" i="10" s="1"/>
  <c r="S1020" i="10"/>
  <c r="BC1019" i="10"/>
  <c r="BX1019" i="10" s="1"/>
  <c r="AS1019" i="10"/>
  <c r="BU1019" i="10" s="1"/>
  <c r="AI1019" i="10"/>
  <c r="W1019" i="10"/>
  <c r="M1019" i="10"/>
  <c r="BL1019" i="10" s="1"/>
  <c r="BE1014" i="10"/>
  <c r="AW1014" i="10"/>
  <c r="AO1014" i="10"/>
  <c r="BT1014" i="10" s="1"/>
  <c r="AG1014" i="10"/>
  <c r="Y1014" i="10"/>
  <c r="Q1014" i="10"/>
  <c r="BB1013" i="10"/>
  <c r="AR1013" i="10"/>
  <c r="AH1013" i="10"/>
  <c r="BR1013" i="10" s="1"/>
  <c r="V1013" i="10"/>
  <c r="L1013" i="10"/>
  <c r="BF1012" i="10"/>
  <c r="AX1012" i="10"/>
  <c r="AP1012" i="10"/>
  <c r="AH1012" i="10"/>
  <c r="BR1012" i="10" s="1"/>
  <c r="Z1012" i="10"/>
  <c r="R1012" i="10"/>
  <c r="BC1011" i="10"/>
  <c r="BX1011" i="10" s="1"/>
  <c r="AS1011" i="10"/>
  <c r="BU1011" i="10" s="1"/>
  <c r="AI1011" i="10"/>
  <c r="W1011" i="10"/>
  <c r="M1011" i="10"/>
  <c r="BL1011" i="10" s="1"/>
  <c r="BG1010" i="10"/>
  <c r="AY1010" i="10"/>
  <c r="AQ1010" i="10"/>
  <c r="AI1010" i="10"/>
  <c r="AA1010" i="10"/>
  <c r="BP1010" i="10" s="1"/>
  <c r="S1010" i="10"/>
  <c r="BM1010" i="10" s="1"/>
  <c r="BB1008" i="10"/>
  <c r="AT1008" i="10"/>
  <c r="AL1008" i="10"/>
  <c r="AD1008" i="10"/>
  <c r="V1008" i="10"/>
  <c r="AZ1007" i="10"/>
  <c r="BW1007" i="10" s="1"/>
  <c r="AP1007" i="10"/>
  <c r="AD1007" i="10"/>
  <c r="T1007" i="10"/>
  <c r="BN1007" i="10" s="1"/>
  <c r="J1007" i="10"/>
  <c r="BE1006" i="10"/>
  <c r="AW1006" i="10"/>
  <c r="AO1006" i="10"/>
  <c r="BT1006" i="10" s="1"/>
  <c r="AG1006" i="10"/>
  <c r="Y1006" i="10"/>
  <c r="Q1006" i="10"/>
  <c r="BC1005" i="10"/>
  <c r="BX1005" i="10" s="1"/>
  <c r="AS1005" i="10"/>
  <c r="BU1005" i="10" s="1"/>
  <c r="AI1005" i="10"/>
  <c r="W1005" i="10"/>
  <c r="M1005" i="10"/>
  <c r="BL1005" i="10" s="1"/>
  <c r="BH1004" i="10"/>
  <c r="AZ1004" i="10"/>
  <c r="BW1004" i="10" s="1"/>
  <c r="AR1004" i="10"/>
  <c r="AJ1004" i="10"/>
  <c r="AB1004" i="10"/>
  <c r="T1004" i="10"/>
  <c r="BN1004" i="10" s="1"/>
  <c r="BH1003" i="10"/>
  <c r="AX1003" i="10"/>
  <c r="AL1003" i="10"/>
  <c r="AB1003" i="10"/>
  <c r="R1003" i="10"/>
  <c r="BG998" i="10"/>
  <c r="BY998" i="10" s="1"/>
  <c r="AY998" i="10"/>
  <c r="AQ998" i="10"/>
  <c r="AI998" i="10"/>
  <c r="AA998" i="10"/>
  <c r="BP998" i="10" s="1"/>
  <c r="BF997" i="10"/>
  <c r="AT997" i="10"/>
  <c r="AJ997" i="10"/>
  <c r="Z997" i="10"/>
  <c r="N997" i="10"/>
  <c r="BC989" i="10"/>
  <c r="BX989" i="10" s="1"/>
  <c r="AS989" i="10"/>
  <c r="BU989" i="10" s="1"/>
  <c r="AI989" i="10"/>
  <c r="W989" i="10"/>
  <c r="M989" i="10"/>
  <c r="BL989" i="10" s="1"/>
  <c r="BH988" i="10"/>
  <c r="AZ988" i="10"/>
  <c r="BW988" i="10" s="1"/>
  <c r="AR988" i="10"/>
  <c r="AJ988" i="10"/>
  <c r="AB988" i="10"/>
  <c r="T988" i="10"/>
  <c r="BN988" i="10" s="1"/>
  <c r="BC981" i="10"/>
  <c r="BX981" i="10" s="1"/>
  <c r="AS981" i="10"/>
  <c r="BU981" i="10" s="1"/>
  <c r="AI981" i="10"/>
  <c r="W981" i="10"/>
  <c r="M981" i="10"/>
  <c r="BL981" i="10" s="1"/>
  <c r="BH980" i="10"/>
  <c r="AZ980" i="10"/>
  <c r="BW980" i="10" s="1"/>
  <c r="AR980" i="10"/>
  <c r="AJ980" i="10"/>
  <c r="AB980" i="10"/>
  <c r="T980" i="10"/>
  <c r="BN980" i="10" s="1"/>
  <c r="G977" i="10"/>
  <c r="N976" i="10"/>
  <c r="BF974" i="10"/>
  <c r="AW974" i="10"/>
  <c r="AM974" i="10"/>
  <c r="AD974" i="10"/>
  <c r="U974" i="10"/>
  <c r="BG966" i="10"/>
  <c r="BY966" i="10" s="1"/>
  <c r="AY966" i="10"/>
  <c r="AQ966" i="10"/>
  <c r="AI966" i="10"/>
  <c r="AA966" i="10"/>
  <c r="BP966" i="10" s="1"/>
  <c r="K965" i="10"/>
  <c r="BG964" i="10"/>
  <c r="BY964" i="10" s="1"/>
  <c r="AY964" i="10"/>
  <c r="AQ964" i="10"/>
  <c r="AI964" i="10"/>
  <c r="AA964" i="10"/>
  <c r="BP964" i="10" s="1"/>
  <c r="AY963" i="10"/>
  <c r="AM963" i="10"/>
  <c r="Z963" i="10"/>
  <c r="N963" i="10"/>
  <c r="O961" i="10"/>
  <c r="P960" i="10"/>
  <c r="AP959" i="10"/>
  <c r="Z959" i="10"/>
  <c r="BO959" i="10" s="1"/>
  <c r="BO948" i="10"/>
  <c r="AT947" i="10"/>
  <c r="AD947" i="10"/>
  <c r="AP945" i="10"/>
  <c r="R945" i="10"/>
  <c r="AJ944" i="10"/>
  <c r="AB944" i="10"/>
  <c r="T944" i="10"/>
  <c r="BN944" i="10" s="1"/>
  <c r="AC943" i="10"/>
  <c r="V935" i="10"/>
  <c r="N931" i="10"/>
  <c r="BF919" i="10"/>
  <c r="BH915" i="10"/>
  <c r="AQ915" i="10"/>
  <c r="X915" i="10"/>
  <c r="BE910" i="10"/>
  <c r="BE904" i="10"/>
  <c r="AO895" i="10"/>
  <c r="BT895" i="10" s="1"/>
  <c r="AR890" i="10"/>
  <c r="U886" i="10"/>
  <c r="K886" i="10"/>
  <c r="AJ886" i="10"/>
  <c r="BH886" i="10"/>
  <c r="AO886" i="10"/>
  <c r="BT886" i="10" s="1"/>
  <c r="AQ886" i="10"/>
  <c r="T886" i="10"/>
  <c r="BN886" i="10" s="1"/>
  <c r="AR886" i="10"/>
  <c r="Y886" i="10"/>
  <c r="AY886" i="10"/>
  <c r="AB886" i="10"/>
  <c r="BE886" i="10"/>
  <c r="I886" i="10"/>
  <c r="AI886" i="10"/>
  <c r="BG886" i="10"/>
  <c r="X851" i="10"/>
  <c r="H851" i="10"/>
  <c r="AM851" i="10"/>
  <c r="P851" i="10"/>
  <c r="AN851" i="10"/>
  <c r="Q851" i="10"/>
  <c r="AU851" i="10"/>
  <c r="U851" i="10"/>
  <c r="AW851" i="10"/>
  <c r="W851" i="10"/>
  <c r="BA851" i="10"/>
  <c r="AF851" i="10"/>
  <c r="G851" i="10"/>
  <c r="AK851" i="10"/>
  <c r="J839" i="10"/>
  <c r="H839" i="10"/>
  <c r="X839" i="10"/>
  <c r="AN839" i="10"/>
  <c r="BD839" i="10"/>
  <c r="I839" i="10"/>
  <c r="Y839" i="10"/>
  <c r="AO839" i="10"/>
  <c r="BT839" i="10" s="1"/>
  <c r="BE839" i="10"/>
  <c r="M839" i="10"/>
  <c r="BL839" i="10" s="1"/>
  <c r="AC839" i="10"/>
  <c r="AS839" i="10"/>
  <c r="BI839" i="10"/>
  <c r="O839" i="10"/>
  <c r="AE839" i="10"/>
  <c r="AU839" i="10"/>
  <c r="P839" i="10"/>
  <c r="AF839" i="10"/>
  <c r="AV839" i="10"/>
  <c r="BV839" i="10" s="1"/>
  <c r="U839" i="10"/>
  <c r="AK839" i="10"/>
  <c r="BA839" i="10"/>
  <c r="G839" i="10"/>
  <c r="W839" i="10"/>
  <c r="AM839" i="10"/>
  <c r="BC839" i="10"/>
  <c r="BX839" i="10" s="1"/>
  <c r="G778" i="10"/>
  <c r="P778" i="10"/>
  <c r="Y778" i="10"/>
  <c r="AH778" i="10"/>
  <c r="BR778" i="10" s="1"/>
  <c r="AR778" i="10"/>
  <c r="BA778" i="10"/>
  <c r="I778" i="10"/>
  <c r="R778" i="10"/>
  <c r="AB778" i="10"/>
  <c r="AK778" i="10"/>
  <c r="AT778" i="10"/>
  <c r="BC778" i="10"/>
  <c r="BX778" i="10" s="1"/>
  <c r="O778" i="10"/>
  <c r="X778" i="10"/>
  <c r="AG778" i="10"/>
  <c r="AP778" i="10"/>
  <c r="AZ778" i="10"/>
  <c r="BI778" i="10"/>
  <c r="AR900" i="10"/>
  <c r="T900" i="10"/>
  <c r="BN900" i="10" s="1"/>
  <c r="AQ894" i="10"/>
  <c r="AO889" i="10"/>
  <c r="BT889" i="10" s="1"/>
  <c r="Q889" i="10"/>
  <c r="AU883" i="10"/>
  <c r="Q883" i="10"/>
  <c r="AU881" i="10"/>
  <c r="U881" i="10"/>
  <c r="AU879" i="10"/>
  <c r="Q879" i="10"/>
  <c r="AU877" i="10"/>
  <c r="U877" i="10"/>
  <c r="AW875" i="10"/>
  <c r="U875" i="10"/>
  <c r="AV873" i="10"/>
  <c r="BV873" i="10" s="1"/>
  <c r="W873" i="10"/>
  <c r="BA871" i="10"/>
  <c r="W871" i="10"/>
  <c r="AW866" i="10"/>
  <c r="AW862" i="10"/>
  <c r="AN857" i="10"/>
  <c r="Q857" i="10"/>
  <c r="AU855" i="10"/>
  <c r="Q855" i="10"/>
  <c r="AU853" i="10"/>
  <c r="U853" i="10"/>
  <c r="AI850" i="10"/>
  <c r="AI846" i="10"/>
  <c r="AV845" i="10"/>
  <c r="BV845" i="10" s="1"/>
  <c r="AF845" i="10"/>
  <c r="P845" i="10"/>
  <c r="AU843" i="10"/>
  <c r="AE843" i="10"/>
  <c r="BQ843" i="10" s="1"/>
  <c r="O843" i="10"/>
  <c r="AS840" i="10"/>
  <c r="AY838" i="10"/>
  <c r="U838" i="10"/>
  <c r="AY836" i="10"/>
  <c r="AA836" i="10"/>
  <c r="BP836" i="10" s="1"/>
  <c r="AZ830" i="10"/>
  <c r="BI825" i="10"/>
  <c r="AS825" i="10"/>
  <c r="BU825" i="10" s="1"/>
  <c r="AC825" i="10"/>
  <c r="M825" i="10"/>
  <c r="BL825" i="10" s="1"/>
  <c r="BG816" i="10"/>
  <c r="BI811" i="10"/>
  <c r="AS811" i="10"/>
  <c r="BU811" i="10" s="1"/>
  <c r="AC811" i="10"/>
  <c r="M811" i="10"/>
  <c r="BL811" i="10" s="1"/>
  <c r="AS808" i="10"/>
  <c r="AY805" i="10"/>
  <c r="Y805" i="10"/>
  <c r="BE802" i="10"/>
  <c r="AV802" i="10"/>
  <c r="BV802" i="10" s="1"/>
  <c r="AM802" i="10"/>
  <c r="AD802" i="10"/>
  <c r="U802" i="10"/>
  <c r="AX796" i="10"/>
  <c r="AL796" i="10"/>
  <c r="BS796" i="10" s="1"/>
  <c r="Z796" i="10"/>
  <c r="BO796" i="10" s="1"/>
  <c r="N796" i="10"/>
  <c r="AY791" i="10"/>
  <c r="AG791" i="10"/>
  <c r="N791" i="10"/>
  <c r="P785" i="10"/>
  <c r="H785" i="10"/>
  <c r="Z785" i="10"/>
  <c r="AR785" i="10"/>
  <c r="AD785" i="10"/>
  <c r="X785" i="10"/>
  <c r="BH778" i="10"/>
  <c r="AU778" i="10"/>
  <c r="AE778" i="10"/>
  <c r="Q778" i="10"/>
  <c r="AY771" i="10"/>
  <c r="AA771" i="10"/>
  <c r="BP771" i="10" s="1"/>
  <c r="AA767" i="10"/>
  <c r="BP767" i="10" s="1"/>
  <c r="BF763" i="10"/>
  <c r="AA763" i="10"/>
  <c r="BP763" i="10" s="1"/>
  <c r="AA759" i="10"/>
  <c r="BP759" i="10" s="1"/>
  <c r="AP759" i="10"/>
  <c r="BB759" i="10"/>
  <c r="BW759" i="10" s="1"/>
  <c r="N759" i="10"/>
  <c r="AB759" i="10"/>
  <c r="AQ759" i="10"/>
  <c r="BF759" i="10"/>
  <c r="P759" i="10"/>
  <c r="AD759" i="10"/>
  <c r="AR759" i="10"/>
  <c r="BG759" i="10"/>
  <c r="R759" i="10"/>
  <c r="AF759" i="10"/>
  <c r="AT759" i="10"/>
  <c r="BH759" i="10"/>
  <c r="K759" i="10"/>
  <c r="Z759" i="10"/>
  <c r="AL759" i="10"/>
  <c r="BA759" i="10"/>
  <c r="BA757" i="10"/>
  <c r="AH751" i="10"/>
  <c r="BR751" i="10" s="1"/>
  <c r="K750" i="10"/>
  <c r="O750" i="10"/>
  <c r="X750" i="10"/>
  <c r="I750" i="10"/>
  <c r="R750" i="10"/>
  <c r="AB750" i="10"/>
  <c r="AK750" i="10"/>
  <c r="AT750" i="10"/>
  <c r="BC750" i="10"/>
  <c r="BX750" i="10" s="1"/>
  <c r="J750" i="10"/>
  <c r="V750" i="10"/>
  <c r="AG750" i="10"/>
  <c r="AR750" i="10"/>
  <c r="BB750" i="10"/>
  <c r="W750" i="10"/>
  <c r="AH750" i="10"/>
  <c r="BR750" i="10" s="1"/>
  <c r="AS750" i="10"/>
  <c r="BD750" i="10"/>
  <c r="M750" i="10"/>
  <c r="BL750" i="10" s="1"/>
  <c r="Y750" i="10"/>
  <c r="AJ750" i="10"/>
  <c r="AU750" i="10"/>
  <c r="BE750" i="10"/>
  <c r="N750" i="10"/>
  <c r="Z750" i="10"/>
  <c r="AL750" i="10"/>
  <c r="BS750" i="10" s="1"/>
  <c r="AV750" i="10"/>
  <c r="BV750" i="10" s="1"/>
  <c r="BF750" i="10"/>
  <c r="H750" i="10"/>
  <c r="U750" i="10"/>
  <c r="AF750" i="10"/>
  <c r="AP750" i="10"/>
  <c r="BA750" i="10"/>
  <c r="Z749" i="10"/>
  <c r="BO749" i="10" s="1"/>
  <c r="G717" i="10"/>
  <c r="H717" i="10"/>
  <c r="U717" i="10"/>
  <c r="AH717" i="10"/>
  <c r="BR717" i="10" s="1"/>
  <c r="AT717" i="10"/>
  <c r="BH717" i="10"/>
  <c r="N717" i="10"/>
  <c r="AB717" i="10"/>
  <c r="AN717" i="10"/>
  <c r="BA717" i="10"/>
  <c r="P717" i="10"/>
  <c r="AC717" i="10"/>
  <c r="AP717" i="10"/>
  <c r="BB717" i="10"/>
  <c r="R717" i="10"/>
  <c r="AK717" i="10"/>
  <c r="BF717" i="10"/>
  <c r="T717" i="10"/>
  <c r="BN717" i="10" s="1"/>
  <c r="AL717" i="10"/>
  <c r="BI717" i="10"/>
  <c r="V717" i="10"/>
  <c r="AR717" i="10"/>
  <c r="Z717" i="10"/>
  <c r="AV717" i="10"/>
  <c r="BV717" i="10" s="1"/>
  <c r="AF717" i="10"/>
  <c r="AZ717" i="10"/>
  <c r="BW717" i="10" s="1"/>
  <c r="M717" i="10"/>
  <c r="BL717" i="10" s="1"/>
  <c r="AJ717" i="10"/>
  <c r="BD717" i="10"/>
  <c r="X717" i="10"/>
  <c r="AD717" i="10"/>
  <c r="AS717" i="10"/>
  <c r="AX717" i="10"/>
  <c r="J717" i="10"/>
  <c r="BE901" i="10"/>
  <c r="AU901" i="10"/>
  <c r="AJ901" i="10"/>
  <c r="Y901" i="10"/>
  <c r="M901" i="10"/>
  <c r="BL901" i="10" s="1"/>
  <c r="AO900" i="10"/>
  <c r="BT900" i="10" s="1"/>
  <c r="AR896" i="10"/>
  <c r="T896" i="10"/>
  <c r="BN896" i="10" s="1"/>
  <c r="BH894" i="10"/>
  <c r="AJ894" i="10"/>
  <c r="K894" i="10"/>
  <c r="AM889" i="10"/>
  <c r="I889" i="10"/>
  <c r="AO885" i="10"/>
  <c r="BT885" i="10" s="1"/>
  <c r="Q885" i="10"/>
  <c r="AM883" i="10"/>
  <c r="H883" i="10"/>
  <c r="AM881" i="10"/>
  <c r="O881" i="10"/>
  <c r="AM879" i="10"/>
  <c r="H879" i="10"/>
  <c r="AM877" i="10"/>
  <c r="O877" i="10"/>
  <c r="AN875" i="10"/>
  <c r="P875" i="10"/>
  <c r="AN873" i="10"/>
  <c r="Q873" i="10"/>
  <c r="AU871" i="10"/>
  <c r="Q871" i="10"/>
  <c r="AU869" i="10"/>
  <c r="U869" i="10"/>
  <c r="AI866" i="10"/>
  <c r="AI862" i="10"/>
  <c r="AJ858" i="10"/>
  <c r="AG857" i="10"/>
  <c r="H857" i="10"/>
  <c r="AM855" i="10"/>
  <c r="H855" i="10"/>
  <c r="AM853" i="10"/>
  <c r="O853" i="10"/>
  <c r="AQ852" i="10"/>
  <c r="Q850" i="10"/>
  <c r="Q846" i="10"/>
  <c r="BI845" i="10"/>
  <c r="AS845" i="10"/>
  <c r="BU845" i="10" s="1"/>
  <c r="AC845" i="10"/>
  <c r="M845" i="10"/>
  <c r="BL845" i="10" s="1"/>
  <c r="BE843" i="10"/>
  <c r="AO843" i="10"/>
  <c r="BT843" i="10" s="1"/>
  <c r="Y843" i="10"/>
  <c r="I843" i="10"/>
  <c r="AR842" i="10"/>
  <c r="T842" i="10"/>
  <c r="BN842" i="10" s="1"/>
  <c r="AC840" i="10"/>
  <c r="AR838" i="10"/>
  <c r="AU837" i="10"/>
  <c r="AE837" i="10"/>
  <c r="O837" i="10"/>
  <c r="AQ836" i="10"/>
  <c r="AI834" i="10"/>
  <c r="AI830" i="10"/>
  <c r="AU827" i="10"/>
  <c r="AE827" i="10"/>
  <c r="BQ827" i="10" s="1"/>
  <c r="O827" i="10"/>
  <c r="BD825" i="10"/>
  <c r="AN825" i="10"/>
  <c r="X825" i="10"/>
  <c r="H825" i="10"/>
  <c r="BG822" i="10"/>
  <c r="AA822" i="10"/>
  <c r="BP822" i="10" s="1"/>
  <c r="BD811" i="10"/>
  <c r="AN811" i="10"/>
  <c r="X811" i="10"/>
  <c r="H811" i="10"/>
  <c r="BI810" i="10"/>
  <c r="AQ810" i="10"/>
  <c r="T810" i="10"/>
  <c r="BN810" i="10" s="1"/>
  <c r="AJ808" i="10"/>
  <c r="AQ805" i="10"/>
  <c r="Q805" i="10"/>
  <c r="BC802" i="10"/>
  <c r="BX802" i="10" s="1"/>
  <c r="AT802" i="10"/>
  <c r="AK802" i="10"/>
  <c r="AB802" i="10"/>
  <c r="R802" i="10"/>
  <c r="H802" i="10"/>
  <c r="BF801" i="10"/>
  <c r="AR801" i="10"/>
  <c r="AC801" i="10"/>
  <c r="N801" i="10"/>
  <c r="BA799" i="10"/>
  <c r="AI799" i="10"/>
  <c r="Q799" i="10"/>
  <c r="BE798" i="10"/>
  <c r="AV798" i="10"/>
  <c r="BV798" i="10" s="1"/>
  <c r="AM798" i="10"/>
  <c r="AD798" i="10"/>
  <c r="U798" i="10"/>
  <c r="BH796" i="10"/>
  <c r="AU796" i="10"/>
  <c r="AJ796" i="10"/>
  <c r="W796" i="10"/>
  <c r="J796" i="10"/>
  <c r="BF793" i="10"/>
  <c r="AR793" i="10"/>
  <c r="AC793" i="10"/>
  <c r="N793" i="10"/>
  <c r="AS791" i="10"/>
  <c r="AA791" i="10"/>
  <c r="BP791" i="10" s="1"/>
  <c r="I791" i="10"/>
  <c r="AW785" i="10"/>
  <c r="U785" i="10"/>
  <c r="I784" i="10"/>
  <c r="V784" i="10"/>
  <c r="AG784" i="10"/>
  <c r="AT784" i="10"/>
  <c r="BF784" i="10"/>
  <c r="M784" i="10"/>
  <c r="BL784" i="10" s="1"/>
  <c r="X784" i="10"/>
  <c r="BO784" i="10" s="1"/>
  <c r="AK784" i="10"/>
  <c r="AW784" i="10"/>
  <c r="BI784" i="10"/>
  <c r="H784" i="10"/>
  <c r="T784" i="10"/>
  <c r="BN784" i="10" s="1"/>
  <c r="AF784" i="10"/>
  <c r="AS784" i="10"/>
  <c r="BU784" i="10" s="1"/>
  <c r="BD784" i="10"/>
  <c r="I782" i="10"/>
  <c r="N782" i="10"/>
  <c r="W782" i="10"/>
  <c r="AF782" i="10"/>
  <c r="AO782" i="10"/>
  <c r="BT782" i="10" s="1"/>
  <c r="AX782" i="10"/>
  <c r="BH782" i="10"/>
  <c r="P782" i="10"/>
  <c r="Y782" i="10"/>
  <c r="AH782" i="10"/>
  <c r="BR782" i="10" s="1"/>
  <c r="AR782" i="10"/>
  <c r="BA782" i="10"/>
  <c r="M782" i="10"/>
  <c r="BL782" i="10" s="1"/>
  <c r="V782" i="10"/>
  <c r="AE782" i="10"/>
  <c r="AN782" i="10"/>
  <c r="AW782" i="10"/>
  <c r="BF782" i="10"/>
  <c r="G780" i="10"/>
  <c r="M780" i="10"/>
  <c r="BL780" i="10" s="1"/>
  <c r="Z780" i="10"/>
  <c r="AO780" i="10"/>
  <c r="BT780" i="10" s="1"/>
  <c r="BD780" i="10"/>
  <c r="O780" i="10"/>
  <c r="AE780" i="10"/>
  <c r="BQ780" i="10" s="1"/>
  <c r="AS780" i="10"/>
  <c r="BH780" i="10"/>
  <c r="J780" i="10"/>
  <c r="X780" i="10"/>
  <c r="BO780" i="10" s="1"/>
  <c r="AN780" i="10"/>
  <c r="BB780" i="10"/>
  <c r="BE778" i="10"/>
  <c r="AO778" i="10"/>
  <c r="BT778" i="10" s="1"/>
  <c r="AC778" i="10"/>
  <c r="M778" i="10"/>
  <c r="BL778" i="10" s="1"/>
  <c r="AV771" i="10"/>
  <c r="BV771" i="10" s="1"/>
  <c r="R771" i="10"/>
  <c r="BH767" i="10"/>
  <c r="V767" i="10"/>
  <c r="AV763" i="10"/>
  <c r="BV763" i="10" s="1"/>
  <c r="R763" i="10"/>
  <c r="K760" i="10"/>
  <c r="G760" i="10"/>
  <c r="P760" i="10"/>
  <c r="Y760" i="10"/>
  <c r="AH760" i="10"/>
  <c r="BR760" i="10" s="1"/>
  <c r="AR760" i="10"/>
  <c r="BA760" i="10"/>
  <c r="H760" i="10"/>
  <c r="Q760" i="10"/>
  <c r="Z760" i="10"/>
  <c r="AJ760" i="10"/>
  <c r="AS760" i="10"/>
  <c r="BB760" i="10"/>
  <c r="I760" i="10"/>
  <c r="R760" i="10"/>
  <c r="AB760" i="10"/>
  <c r="AK760" i="10"/>
  <c r="AT760" i="10"/>
  <c r="BC760" i="10"/>
  <c r="BX760" i="10" s="1"/>
  <c r="J760" i="10"/>
  <c r="T760" i="10"/>
  <c r="BN760" i="10" s="1"/>
  <c r="AC760" i="10"/>
  <c r="AL760" i="10"/>
  <c r="BS760" i="10" s="1"/>
  <c r="AU760" i="10"/>
  <c r="BD760" i="10"/>
  <c r="O760" i="10"/>
  <c r="X760" i="10"/>
  <c r="AG760" i="10"/>
  <c r="BQ760" i="10" s="1"/>
  <c r="AP760" i="10"/>
  <c r="AZ760" i="10"/>
  <c r="BI760" i="10"/>
  <c r="AH759" i="10"/>
  <c r="BR759" i="10" s="1"/>
  <c r="AC757" i="10"/>
  <c r="K756" i="10"/>
  <c r="H756" i="10"/>
  <c r="Q756" i="10"/>
  <c r="Z756" i="10"/>
  <c r="AJ756" i="10"/>
  <c r="AS756" i="10"/>
  <c r="BB756" i="10"/>
  <c r="I756" i="10"/>
  <c r="R756" i="10"/>
  <c r="AB756" i="10"/>
  <c r="AK756" i="10"/>
  <c r="AT756" i="10"/>
  <c r="BC756" i="10"/>
  <c r="BX756" i="10" s="1"/>
  <c r="J756" i="10"/>
  <c r="T756" i="10"/>
  <c r="BN756" i="10" s="1"/>
  <c r="AC756" i="10"/>
  <c r="AL756" i="10"/>
  <c r="AU756" i="10"/>
  <c r="BD756" i="10"/>
  <c r="U756" i="10"/>
  <c r="AD756" i="10"/>
  <c r="AM756" i="10"/>
  <c r="AV756" i="10"/>
  <c r="BV756" i="10" s="1"/>
  <c r="BE756" i="10"/>
  <c r="G756" i="10"/>
  <c r="P756" i="10"/>
  <c r="Y756" i="10"/>
  <c r="AH756" i="10"/>
  <c r="BR756" i="10" s="1"/>
  <c r="AR756" i="10"/>
  <c r="BA756" i="10"/>
  <c r="T751" i="10"/>
  <c r="BN751" i="10" s="1"/>
  <c r="AZ750" i="10"/>
  <c r="AC750" i="10"/>
  <c r="BG749" i="10"/>
  <c r="T749" i="10"/>
  <c r="BN749" i="10" s="1"/>
  <c r="AQ733" i="10"/>
  <c r="BE911" i="10"/>
  <c r="AR911" i="10"/>
  <c r="AC911" i="10"/>
  <c r="O911" i="10"/>
  <c r="AY909" i="10"/>
  <c r="AM909" i="10"/>
  <c r="AA909" i="10"/>
  <c r="BP909" i="10" s="1"/>
  <c r="O909" i="10"/>
  <c r="BE907" i="10"/>
  <c r="AR907" i="10"/>
  <c r="AC907" i="10"/>
  <c r="O907" i="10"/>
  <c r="BD901" i="10"/>
  <c r="AS901" i="10"/>
  <c r="AI901" i="10"/>
  <c r="X901" i="10"/>
  <c r="BH900" i="10"/>
  <c r="AJ900" i="10"/>
  <c r="K900" i="10"/>
  <c r="AV897" i="10"/>
  <c r="BV897" i="10" s="1"/>
  <c r="W897" i="10"/>
  <c r="AQ896" i="10"/>
  <c r="BG894" i="10"/>
  <c r="AI894" i="10"/>
  <c r="I894" i="10"/>
  <c r="AY892" i="10"/>
  <c r="Y892" i="10"/>
  <c r="BE889" i="10"/>
  <c r="AG889" i="10"/>
  <c r="H889" i="10"/>
  <c r="AN885" i="10"/>
  <c r="P885" i="10"/>
  <c r="BG884" i="10"/>
  <c r="AK883" i="10"/>
  <c r="G883" i="10"/>
  <c r="AG881" i="10"/>
  <c r="H881" i="10"/>
  <c r="AK879" i="10"/>
  <c r="G879" i="10"/>
  <c r="AG877" i="10"/>
  <c r="H877" i="10"/>
  <c r="AM875" i="10"/>
  <c r="H875" i="10"/>
  <c r="AW874" i="10"/>
  <c r="AM873" i="10"/>
  <c r="O873" i="10"/>
  <c r="AN871" i="10"/>
  <c r="P871" i="10"/>
  <c r="AN869" i="10"/>
  <c r="Q869" i="10"/>
  <c r="AW868" i="10"/>
  <c r="Y866" i="10"/>
  <c r="Y862" i="10"/>
  <c r="AI858" i="10"/>
  <c r="BC857" i="10"/>
  <c r="BX857" i="10" s="1"/>
  <c r="AF857" i="10"/>
  <c r="G857" i="10"/>
  <c r="AK855" i="10"/>
  <c r="G855" i="10"/>
  <c r="AG853" i="10"/>
  <c r="H853" i="10"/>
  <c r="Y852" i="10"/>
  <c r="K850" i="10"/>
  <c r="AV849" i="10"/>
  <c r="BV849" i="10" s="1"/>
  <c r="W849" i="10"/>
  <c r="K846" i="10"/>
  <c r="BE845" i="10"/>
  <c r="AO845" i="10"/>
  <c r="BT845" i="10" s="1"/>
  <c r="Y845" i="10"/>
  <c r="I845" i="10"/>
  <c r="BD843" i="10"/>
  <c r="AN843" i="10"/>
  <c r="X843" i="10"/>
  <c r="H843" i="10"/>
  <c r="BI842" i="10"/>
  <c r="AQ842" i="10"/>
  <c r="M840" i="10"/>
  <c r="BL840" i="10" s="1"/>
  <c r="AQ838" i="10"/>
  <c r="M838" i="10"/>
  <c r="BL838" i="10" s="1"/>
  <c r="BI837" i="10"/>
  <c r="AS837" i="10"/>
  <c r="AC837" i="10"/>
  <c r="M837" i="10"/>
  <c r="BL837" i="10" s="1"/>
  <c r="BI836" i="10"/>
  <c r="AK836" i="10"/>
  <c r="M836" i="10"/>
  <c r="BL836" i="10" s="1"/>
  <c r="AV835" i="10"/>
  <c r="BV835" i="10" s="1"/>
  <c r="AF835" i="10"/>
  <c r="P835" i="10"/>
  <c r="AB834" i="10"/>
  <c r="AV833" i="10"/>
  <c r="BV833" i="10" s="1"/>
  <c r="AF833" i="10"/>
  <c r="P833" i="10"/>
  <c r="AC830" i="10"/>
  <c r="BI827" i="10"/>
  <c r="AS827" i="10"/>
  <c r="AC827" i="10"/>
  <c r="M827" i="10"/>
  <c r="BL827" i="10" s="1"/>
  <c r="BC825" i="10"/>
  <c r="BX825" i="10" s="1"/>
  <c r="AM825" i="10"/>
  <c r="W825" i="10"/>
  <c r="G825" i="10"/>
  <c r="AY822" i="10"/>
  <c r="U822" i="10"/>
  <c r="AV821" i="10"/>
  <c r="BV821" i="10" s="1"/>
  <c r="AF821" i="10"/>
  <c r="P821" i="10"/>
  <c r="AY820" i="10"/>
  <c r="AA820" i="10"/>
  <c r="BP820" i="10" s="1"/>
  <c r="M816" i="10"/>
  <c r="BL816" i="10" s="1"/>
  <c r="BC811" i="10"/>
  <c r="BX811" i="10" s="1"/>
  <c r="AM811" i="10"/>
  <c r="W811" i="10"/>
  <c r="G811" i="10"/>
  <c r="BH810" i="10"/>
  <c r="AK810" i="10"/>
  <c r="AB808" i="10"/>
  <c r="AV807" i="10"/>
  <c r="BV807" i="10" s="1"/>
  <c r="AF807" i="10"/>
  <c r="P807" i="10"/>
  <c r="AP805" i="10"/>
  <c r="P805" i="10"/>
  <c r="BB802" i="10"/>
  <c r="AS802" i="10"/>
  <c r="BU802" i="10" s="1"/>
  <c r="AJ802" i="10"/>
  <c r="Z802" i="10"/>
  <c r="Q802" i="10"/>
  <c r="G802" i="10"/>
  <c r="BE801" i="10"/>
  <c r="AP801" i="10"/>
  <c r="AB801" i="10"/>
  <c r="AY799" i="10"/>
  <c r="AG799" i="10"/>
  <c r="N799" i="10"/>
  <c r="BD798" i="10"/>
  <c r="AU798" i="10"/>
  <c r="AL798" i="10"/>
  <c r="AC798" i="10"/>
  <c r="T798" i="10"/>
  <c r="BN798" i="10" s="1"/>
  <c r="J798" i="10"/>
  <c r="AZ797" i="10"/>
  <c r="BF796" i="10"/>
  <c r="AT796" i="10"/>
  <c r="AG796" i="10"/>
  <c r="V796" i="10"/>
  <c r="I796" i="10"/>
  <c r="BE793" i="10"/>
  <c r="AP793" i="10"/>
  <c r="AB793" i="10"/>
  <c r="AR791" i="10"/>
  <c r="Z791" i="10"/>
  <c r="H791" i="10"/>
  <c r="AP789" i="10"/>
  <c r="M786" i="10"/>
  <c r="BL786" i="10" s="1"/>
  <c r="W786" i="10"/>
  <c r="AF786" i="10"/>
  <c r="AO786" i="10"/>
  <c r="BT786" i="10" s="1"/>
  <c r="AX786" i="10"/>
  <c r="BH786" i="10"/>
  <c r="AT785" i="10"/>
  <c r="AO784" i="10"/>
  <c r="BT784" i="10" s="1"/>
  <c r="W784" i="10"/>
  <c r="BI782" i="10"/>
  <c r="AT782" i="10"/>
  <c r="AD782" i="10"/>
  <c r="Q782" i="10"/>
  <c r="AW780" i="10"/>
  <c r="W780" i="10"/>
  <c r="AY779" i="10"/>
  <c r="U779" i="10"/>
  <c r="AW779" i="10"/>
  <c r="BD778" i="10"/>
  <c r="AN778" i="10"/>
  <c r="Z778" i="10"/>
  <c r="BO778" i="10" s="1"/>
  <c r="K772" i="10"/>
  <c r="I772" i="10"/>
  <c r="R772" i="10"/>
  <c r="AB772" i="10"/>
  <c r="AK772" i="10"/>
  <c r="AT772" i="10"/>
  <c r="BC772" i="10"/>
  <c r="BX772" i="10" s="1"/>
  <c r="J772" i="10"/>
  <c r="T772" i="10"/>
  <c r="BN772" i="10" s="1"/>
  <c r="AC772" i="10"/>
  <c r="AL772" i="10"/>
  <c r="AU772" i="10"/>
  <c r="BD772" i="10"/>
  <c r="U772" i="10"/>
  <c r="AD772" i="10"/>
  <c r="AM772" i="10"/>
  <c r="AV772" i="10"/>
  <c r="BV772" i="10" s="1"/>
  <c r="BE772" i="10"/>
  <c r="M772" i="10"/>
  <c r="BL772" i="10" s="1"/>
  <c r="V772" i="10"/>
  <c r="AE772" i="10"/>
  <c r="BQ772" i="10" s="1"/>
  <c r="AN772" i="10"/>
  <c r="AW772" i="10"/>
  <c r="BF772" i="10"/>
  <c r="H772" i="10"/>
  <c r="Q772" i="10"/>
  <c r="Z772" i="10"/>
  <c r="AJ772" i="10"/>
  <c r="AS772" i="10"/>
  <c r="BB772" i="10"/>
  <c r="AN771" i="10"/>
  <c r="P771" i="10"/>
  <c r="BG767" i="10"/>
  <c r="J767" i="10"/>
  <c r="K764" i="10"/>
  <c r="G764" i="10"/>
  <c r="P764" i="10"/>
  <c r="Y764" i="10"/>
  <c r="AH764" i="10"/>
  <c r="BR764" i="10" s="1"/>
  <c r="AR764" i="10"/>
  <c r="BA764" i="10"/>
  <c r="H764" i="10"/>
  <c r="Q764" i="10"/>
  <c r="Z764" i="10"/>
  <c r="AJ764" i="10"/>
  <c r="AS764" i="10"/>
  <c r="BB764" i="10"/>
  <c r="I764" i="10"/>
  <c r="R764" i="10"/>
  <c r="AB764" i="10"/>
  <c r="AK764" i="10"/>
  <c r="AT764" i="10"/>
  <c r="BC764" i="10"/>
  <c r="BX764" i="10" s="1"/>
  <c r="J764" i="10"/>
  <c r="T764" i="10"/>
  <c r="BN764" i="10" s="1"/>
  <c r="AC764" i="10"/>
  <c r="AL764" i="10"/>
  <c r="BS764" i="10" s="1"/>
  <c r="AU764" i="10"/>
  <c r="BD764" i="10"/>
  <c r="O764" i="10"/>
  <c r="X764" i="10"/>
  <c r="AG764" i="10"/>
  <c r="AP764" i="10"/>
  <c r="AZ764" i="10"/>
  <c r="BI764" i="10"/>
  <c r="AT763" i="10"/>
  <c r="P763" i="10"/>
  <c r="AW760" i="10"/>
  <c r="W760" i="10"/>
  <c r="V759" i="10"/>
  <c r="AX756" i="10"/>
  <c r="X756" i="10"/>
  <c r="AZ751" i="10"/>
  <c r="AX750" i="10"/>
  <c r="T750" i="10"/>
  <c r="BN750" i="10" s="1"/>
  <c r="BF749" i="10"/>
  <c r="H749" i="10"/>
  <c r="BD911" i="10"/>
  <c r="AQ911" i="10"/>
  <c r="AB911" i="10"/>
  <c r="M911" i="10"/>
  <c r="BL911" i="10" s="1"/>
  <c r="BI909" i="10"/>
  <c r="AW909" i="10"/>
  <c r="AK909" i="10"/>
  <c r="Y909" i="10"/>
  <c r="BD907" i="10"/>
  <c r="AQ907" i="10"/>
  <c r="AB907" i="10"/>
  <c r="M907" i="10"/>
  <c r="BL907" i="10" s="1"/>
  <c r="BC901" i="10"/>
  <c r="BX901" i="10" s="1"/>
  <c r="AR901" i="10"/>
  <c r="AG901" i="10"/>
  <c r="W901" i="10"/>
  <c r="BG900" i="10"/>
  <c r="AI900" i="10"/>
  <c r="I900" i="10"/>
  <c r="AO897" i="10"/>
  <c r="BT897" i="10" s="1"/>
  <c r="Q897" i="10"/>
  <c r="AO896" i="10"/>
  <c r="BT896" i="10" s="1"/>
  <c r="BE894" i="10"/>
  <c r="AB894" i="10"/>
  <c r="AR892" i="10"/>
  <c r="T892" i="10"/>
  <c r="BN892" i="10" s="1"/>
  <c r="BD889" i="10"/>
  <c r="AF889" i="10"/>
  <c r="G889" i="10"/>
  <c r="AM885" i="10"/>
  <c r="I885" i="10"/>
  <c r="AF883" i="10"/>
  <c r="BC881" i="10"/>
  <c r="BX881" i="10" s="1"/>
  <c r="AF881" i="10"/>
  <c r="AF879" i="10"/>
  <c r="BC877" i="10"/>
  <c r="BX877" i="10" s="1"/>
  <c r="AF877" i="10"/>
  <c r="AK875" i="10"/>
  <c r="G875" i="10"/>
  <c r="AJ874" i="10"/>
  <c r="AG873" i="10"/>
  <c r="H873" i="10"/>
  <c r="AM871" i="10"/>
  <c r="H871" i="10"/>
  <c r="AM869" i="10"/>
  <c r="Q866" i="10"/>
  <c r="Q862" i="10"/>
  <c r="Y858" i="10"/>
  <c r="BA857" i="10"/>
  <c r="AE857" i="10"/>
  <c r="AF855" i="10"/>
  <c r="BC853" i="10"/>
  <c r="BX853" i="10" s="1"/>
  <c r="AF853" i="10"/>
  <c r="BE850" i="10"/>
  <c r="AU849" i="10"/>
  <c r="BE846" i="10"/>
  <c r="BD845" i="10"/>
  <c r="AN845" i="10"/>
  <c r="X845" i="10"/>
  <c r="H845" i="10"/>
  <c r="BC843" i="10"/>
  <c r="BX843" i="10" s="1"/>
  <c r="AM843" i="10"/>
  <c r="W843" i="10"/>
  <c r="G843" i="10"/>
  <c r="BH842" i="10"/>
  <c r="AK842" i="10"/>
  <c r="M842" i="10"/>
  <c r="BL842" i="10" s="1"/>
  <c r="K840" i="10"/>
  <c r="AK838" i="10"/>
  <c r="BE837" i="10"/>
  <c r="AO837" i="10"/>
  <c r="BT837" i="10" s="1"/>
  <c r="Y837" i="10"/>
  <c r="I837" i="10"/>
  <c r="BH836" i="10"/>
  <c r="AJ836" i="10"/>
  <c r="AU835" i="10"/>
  <c r="AE835" i="10"/>
  <c r="BQ835" i="10" s="1"/>
  <c r="O835" i="10"/>
  <c r="AA834" i="10"/>
  <c r="BP834" i="10" s="1"/>
  <c r="AU833" i="10"/>
  <c r="AE833" i="10"/>
  <c r="O833" i="10"/>
  <c r="AB830" i="10"/>
  <c r="AK828" i="10"/>
  <c r="BE827" i="10"/>
  <c r="AO827" i="10"/>
  <c r="BT827" i="10" s="1"/>
  <c r="Y827" i="10"/>
  <c r="I827" i="10"/>
  <c r="BA825" i="10"/>
  <c r="AK825" i="10"/>
  <c r="U825" i="10"/>
  <c r="AS822" i="10"/>
  <c r="T822" i="10"/>
  <c r="BN822" i="10" s="1"/>
  <c r="AU821" i="10"/>
  <c r="AE821" i="10"/>
  <c r="O821" i="10"/>
  <c r="AS820" i="10"/>
  <c r="AY814" i="10"/>
  <c r="BA811" i="10"/>
  <c r="AK811" i="10"/>
  <c r="U811" i="10"/>
  <c r="BG810" i="10"/>
  <c r="BY810" i="10" s="1"/>
  <c r="AJ810" i="10"/>
  <c r="U808" i="10"/>
  <c r="AU807" i="10"/>
  <c r="AE807" i="10"/>
  <c r="BQ807" i="10" s="1"/>
  <c r="O807" i="10"/>
  <c r="BI805" i="10"/>
  <c r="AI805" i="10"/>
  <c r="N805" i="10"/>
  <c r="BA802" i="10"/>
  <c r="AR802" i="10"/>
  <c r="AH802" i="10"/>
  <c r="BR802" i="10" s="1"/>
  <c r="Y802" i="10"/>
  <c r="BD801" i="10"/>
  <c r="AN801" i="10"/>
  <c r="Z801" i="10"/>
  <c r="BO801" i="10" s="1"/>
  <c r="K801" i="10"/>
  <c r="AT799" i="10"/>
  <c r="AB799" i="10"/>
  <c r="J799" i="10"/>
  <c r="BC798" i="10"/>
  <c r="BX798" i="10" s="1"/>
  <c r="AT798" i="10"/>
  <c r="AK798" i="10"/>
  <c r="AB798" i="10"/>
  <c r="R798" i="10"/>
  <c r="BD796" i="10"/>
  <c r="AS796" i="10"/>
  <c r="BU796" i="10" s="1"/>
  <c r="AF796" i="10"/>
  <c r="T796" i="10"/>
  <c r="BN796" i="10" s="1"/>
  <c r="H796" i="10"/>
  <c r="BD793" i="10"/>
  <c r="AN793" i="10"/>
  <c r="Z793" i="10"/>
  <c r="K793" i="10"/>
  <c r="BH791" i="10"/>
  <c r="AP791" i="10"/>
  <c r="X791" i="10"/>
  <c r="AG789" i="10"/>
  <c r="AP785" i="10"/>
  <c r="Q785" i="10"/>
  <c r="BH784" i="10"/>
  <c r="AN784" i="10"/>
  <c r="R784" i="10"/>
  <c r="BE782" i="10"/>
  <c r="AS782" i="10"/>
  <c r="BU782" i="10" s="1"/>
  <c r="AC782" i="10"/>
  <c r="O782" i="10"/>
  <c r="AU780" i="10"/>
  <c r="V780" i="10"/>
  <c r="BB778" i="10"/>
  <c r="AM778" i="10"/>
  <c r="W778" i="10"/>
  <c r="J778" i="10"/>
  <c r="AX772" i="10"/>
  <c r="X772" i="10"/>
  <c r="AL771" i="10"/>
  <c r="H771" i="10"/>
  <c r="AL763" i="10"/>
  <c r="N763" i="10"/>
  <c r="AV760" i="10"/>
  <c r="BV760" i="10" s="1"/>
  <c r="V760" i="10"/>
  <c r="U759" i="10"/>
  <c r="AW756" i="10"/>
  <c r="W756" i="10"/>
  <c r="K755" i="10"/>
  <c r="H755" i="10"/>
  <c r="T755" i="10"/>
  <c r="BN755" i="10" s="1"/>
  <c r="AD755" i="10"/>
  <c r="AP755" i="10"/>
  <c r="AZ755" i="10"/>
  <c r="J755" i="10"/>
  <c r="U755" i="10"/>
  <c r="AF755" i="10"/>
  <c r="AQ755" i="10"/>
  <c r="BA755" i="10"/>
  <c r="V755" i="10"/>
  <c r="AH755" i="10"/>
  <c r="BR755" i="10" s="1"/>
  <c r="AR755" i="10"/>
  <c r="BB755" i="10"/>
  <c r="M755" i="10"/>
  <c r="BL755" i="10" s="1"/>
  <c r="X755" i="10"/>
  <c r="BO755" i="10" s="1"/>
  <c r="AI755" i="10"/>
  <c r="AS755" i="10"/>
  <c r="BD755" i="10"/>
  <c r="AC755" i="10"/>
  <c r="AN755" i="10"/>
  <c r="AY755" i="10"/>
  <c r="BI755" i="10"/>
  <c r="AW750" i="10"/>
  <c r="Q750" i="10"/>
  <c r="K728" i="10"/>
  <c r="O728" i="10"/>
  <c r="X728" i="10"/>
  <c r="AG728" i="10"/>
  <c r="AP728" i="10"/>
  <c r="AZ728" i="10"/>
  <c r="H728" i="10"/>
  <c r="R728" i="10"/>
  <c r="AC728" i="10"/>
  <c r="AM728" i="10"/>
  <c r="AW728" i="10"/>
  <c r="BH728" i="10"/>
  <c r="I728" i="10"/>
  <c r="T728" i="10"/>
  <c r="BN728" i="10" s="1"/>
  <c r="AD728" i="10"/>
  <c r="AN728" i="10"/>
  <c r="AX728" i="10"/>
  <c r="BI728" i="10"/>
  <c r="J728" i="10"/>
  <c r="U728" i="10"/>
  <c r="AE728" i="10"/>
  <c r="AO728" i="10"/>
  <c r="BT728" i="10" s="1"/>
  <c r="BA728" i="10"/>
  <c r="M728" i="10"/>
  <c r="BL728" i="10" s="1"/>
  <c r="W728" i="10"/>
  <c r="AH728" i="10"/>
  <c r="BR728" i="10" s="1"/>
  <c r="AS728" i="10"/>
  <c r="BC728" i="10"/>
  <c r="BX728" i="10" s="1"/>
  <c r="P728" i="10"/>
  <c r="Z728" i="10"/>
  <c r="AK728" i="10"/>
  <c r="AU728" i="10"/>
  <c r="BE728" i="10"/>
  <c r="G728" i="10"/>
  <c r="Q728" i="10"/>
  <c r="AB728" i="10"/>
  <c r="AL728" i="10"/>
  <c r="AV728" i="10"/>
  <c r="BV728" i="10" s="1"/>
  <c r="BF728" i="10"/>
  <c r="N728" i="10"/>
  <c r="BD728" i="10"/>
  <c r="V728" i="10"/>
  <c r="Y728" i="10"/>
  <c r="AF728" i="10"/>
  <c r="BB728" i="10"/>
  <c r="K718" i="10"/>
  <c r="G718" i="10"/>
  <c r="P718" i="10"/>
  <c r="Y718" i="10"/>
  <c r="AH718" i="10"/>
  <c r="BR718" i="10" s="1"/>
  <c r="AR718" i="10"/>
  <c r="BA718" i="10"/>
  <c r="U718" i="10"/>
  <c r="AD718" i="10"/>
  <c r="AM718" i="10"/>
  <c r="AV718" i="10"/>
  <c r="BV718" i="10" s="1"/>
  <c r="BE718" i="10"/>
  <c r="M718" i="10"/>
  <c r="BL718" i="10" s="1"/>
  <c r="V718" i="10"/>
  <c r="AE718" i="10"/>
  <c r="AN718" i="10"/>
  <c r="AW718" i="10"/>
  <c r="BF718" i="10"/>
  <c r="I718" i="10"/>
  <c r="X718" i="10"/>
  <c r="AL718" i="10"/>
  <c r="BB718" i="10"/>
  <c r="J718" i="10"/>
  <c r="Z718" i="10"/>
  <c r="AO718" i="10"/>
  <c r="BT718" i="10" s="1"/>
  <c r="BC718" i="10"/>
  <c r="BX718" i="10" s="1"/>
  <c r="N718" i="10"/>
  <c r="AB718" i="10"/>
  <c r="AP718" i="10"/>
  <c r="BD718" i="10"/>
  <c r="Q718" i="10"/>
  <c r="AF718" i="10"/>
  <c r="AT718" i="10"/>
  <c r="BI718" i="10"/>
  <c r="T718" i="10"/>
  <c r="BN718" i="10" s="1"/>
  <c r="AJ718" i="10"/>
  <c r="AX718" i="10"/>
  <c r="H718" i="10"/>
  <c r="W718" i="10"/>
  <c r="AK718" i="10"/>
  <c r="AZ718" i="10"/>
  <c r="BW718" i="10" s="1"/>
  <c r="O718" i="10"/>
  <c r="R718" i="10"/>
  <c r="AC718" i="10"/>
  <c r="AG718" i="10"/>
  <c r="BC873" i="10"/>
  <c r="BX873" i="10" s="1"/>
  <c r="AF873" i="10"/>
  <c r="G873" i="10"/>
  <c r="AK871" i="10"/>
  <c r="G871" i="10"/>
  <c r="K866" i="10"/>
  <c r="K862" i="10"/>
  <c r="BC845" i="10"/>
  <c r="BX845" i="10" s="1"/>
  <c r="AM845" i="10"/>
  <c r="W845" i="10"/>
  <c r="G845" i="10"/>
  <c r="BG836" i="10"/>
  <c r="BY836" i="10" s="1"/>
  <c r="AI836" i="10"/>
  <c r="K836" i="10"/>
  <c r="M808" i="10"/>
  <c r="BL808" i="10" s="1"/>
  <c r="BH805" i="10"/>
  <c r="AH805" i="10"/>
  <c r="BR805" i="10" s="1"/>
  <c r="H805" i="10"/>
  <c r="BC796" i="10"/>
  <c r="BX796" i="10" s="1"/>
  <c r="AP796" i="10"/>
  <c r="AE796" i="10"/>
  <c r="R796" i="10"/>
  <c r="AX778" i="10"/>
  <c r="AL778" i="10"/>
  <c r="V778" i="10"/>
  <c r="H778" i="10"/>
  <c r="BI771" i="10"/>
  <c r="H767" i="10"/>
  <c r="N767" i="10"/>
  <c r="AD767" i="10"/>
  <c r="AV767" i="10"/>
  <c r="BV767" i="10" s="1"/>
  <c r="P767" i="10"/>
  <c r="AH767" i="10"/>
  <c r="BR767" i="10" s="1"/>
  <c r="AX767" i="10"/>
  <c r="R767" i="10"/>
  <c r="AJ767" i="10"/>
  <c r="AZ767" i="10"/>
  <c r="T767" i="10"/>
  <c r="BN767" i="10" s="1"/>
  <c r="AK767" i="10"/>
  <c r="BB767" i="10"/>
  <c r="AB767" i="10"/>
  <c r="AT767" i="10"/>
  <c r="R757" i="10"/>
  <c r="K757" i="10"/>
  <c r="AN757" i="10"/>
  <c r="P757" i="10"/>
  <c r="AQ757" i="10"/>
  <c r="AV757" i="10"/>
  <c r="BV757" i="10" s="1"/>
  <c r="U757" i="10"/>
  <c r="AY757" i="10"/>
  <c r="H757" i="10"/>
  <c r="AK757" i="10"/>
  <c r="H751" i="10"/>
  <c r="U751" i="10"/>
  <c r="AI751" i="10"/>
  <c r="AV751" i="10"/>
  <c r="BV751" i="10" s="1"/>
  <c r="BH751" i="10"/>
  <c r="AA751" i="10"/>
  <c r="BP751" i="10" s="1"/>
  <c r="AP751" i="10"/>
  <c r="BD751" i="10"/>
  <c r="M751" i="10"/>
  <c r="BL751" i="10" s="1"/>
  <c r="AB751" i="10"/>
  <c r="AQ751" i="10"/>
  <c r="BF751" i="10"/>
  <c r="P751" i="10"/>
  <c r="AC751" i="10"/>
  <c r="AR751" i="10"/>
  <c r="BG751" i="10"/>
  <c r="R751" i="10"/>
  <c r="AF751" i="10"/>
  <c r="AS751" i="10"/>
  <c r="BI751" i="10"/>
  <c r="J751" i="10"/>
  <c r="Z751" i="10"/>
  <c r="AN751" i="10"/>
  <c r="BA751" i="10"/>
  <c r="J749" i="10"/>
  <c r="U749" i="10"/>
  <c r="AI749" i="10"/>
  <c r="AV749" i="10"/>
  <c r="BV749" i="10" s="1"/>
  <c r="BH749" i="10"/>
  <c r="M749" i="10"/>
  <c r="BL749" i="10" s="1"/>
  <c r="AA749" i="10"/>
  <c r="BP749" i="10" s="1"/>
  <c r="AN749" i="10"/>
  <c r="AZ749" i="10"/>
  <c r="AC749" i="10"/>
  <c r="AS749" i="10"/>
  <c r="P749" i="10"/>
  <c r="AF749" i="10"/>
  <c r="AX749" i="10"/>
  <c r="R749" i="10"/>
  <c r="AH749" i="10"/>
  <c r="BR749" i="10" s="1"/>
  <c r="AY749" i="10"/>
  <c r="AJ749" i="10"/>
  <c r="BA749" i="10"/>
  <c r="K749" i="10"/>
  <c r="AB749" i="10"/>
  <c r="AR749" i="10"/>
  <c r="BI749" i="10"/>
  <c r="N733" i="10"/>
  <c r="Z733" i="10"/>
  <c r="AK733" i="10"/>
  <c r="AY733" i="10"/>
  <c r="M733" i="10"/>
  <c r="BL733" i="10" s="1"/>
  <c r="AA733" i="10"/>
  <c r="BP733" i="10" s="1"/>
  <c r="AN733" i="10"/>
  <c r="AZ733" i="10"/>
  <c r="P733" i="10"/>
  <c r="AB733" i="10"/>
  <c r="AP733" i="10"/>
  <c r="BA733" i="10"/>
  <c r="AF733" i="10"/>
  <c r="AR733" i="10"/>
  <c r="BF733" i="10"/>
  <c r="J733" i="10"/>
  <c r="U733" i="10"/>
  <c r="AI733" i="10"/>
  <c r="AV733" i="10"/>
  <c r="BV733" i="10" s="1"/>
  <c r="BH733" i="10"/>
  <c r="K733" i="10"/>
  <c r="X733" i="10"/>
  <c r="AJ733" i="10"/>
  <c r="AX733" i="10"/>
  <c r="BI733" i="10"/>
  <c r="H733" i="10"/>
  <c r="BG733" i="10"/>
  <c r="BY733" i="10" s="1"/>
  <c r="R733" i="10"/>
  <c r="T733" i="10"/>
  <c r="BN733" i="10" s="1"/>
  <c r="AC733" i="10"/>
  <c r="BD733" i="10"/>
  <c r="AY894" i="10"/>
  <c r="Y894" i="10"/>
  <c r="BA883" i="10"/>
  <c r="W883" i="10"/>
  <c r="BA879" i="10"/>
  <c r="W879" i="10"/>
  <c r="BA873" i="10"/>
  <c r="AF871" i="10"/>
  <c r="BE866" i="10"/>
  <c r="BE862" i="10"/>
  <c r="AV857" i="10"/>
  <c r="BV857" i="10" s="1"/>
  <c r="BA855" i="10"/>
  <c r="W855" i="10"/>
  <c r="AW850" i="10"/>
  <c r="AW846" i="10"/>
  <c r="BA845" i="10"/>
  <c r="AK845" i="10"/>
  <c r="U845" i="10"/>
  <c r="BH838" i="10"/>
  <c r="AB838" i="10"/>
  <c r="BA836" i="10"/>
  <c r="AV825" i="10"/>
  <c r="BV825" i="10" s="1"/>
  <c r="AF825" i="10"/>
  <c r="P825" i="10"/>
  <c r="AV811" i="10"/>
  <c r="BV811" i="10" s="1"/>
  <c r="AF811" i="10"/>
  <c r="P811" i="10"/>
  <c r="BG808" i="10"/>
  <c r="BA805" i="10"/>
  <c r="AW778" i="10"/>
  <c r="AJ778" i="10"/>
  <c r="U778" i="10"/>
  <c r="K771" i="10"/>
  <c r="U771" i="10"/>
  <c r="AF771" i="10"/>
  <c r="AQ771" i="10"/>
  <c r="BA771" i="10"/>
  <c r="V771" i="10"/>
  <c r="AH771" i="10"/>
  <c r="BR771" i="10" s="1"/>
  <c r="AR771" i="10"/>
  <c r="BB771" i="10"/>
  <c r="M771" i="10"/>
  <c r="BL771" i="10" s="1"/>
  <c r="X771" i="10"/>
  <c r="AI771" i="10"/>
  <c r="AS771" i="10"/>
  <c r="BD771" i="10"/>
  <c r="N771" i="10"/>
  <c r="Z771" i="10"/>
  <c r="AJ771" i="10"/>
  <c r="AT771" i="10"/>
  <c r="BF771" i="10"/>
  <c r="J771" i="10"/>
  <c r="T771" i="10"/>
  <c r="BN771" i="10" s="1"/>
  <c r="AD771" i="10"/>
  <c r="AP771" i="10"/>
  <c r="AZ771" i="10"/>
  <c r="J763" i="10"/>
  <c r="T763" i="10"/>
  <c r="BN763" i="10" s="1"/>
  <c r="AD763" i="10"/>
  <c r="AP763" i="10"/>
  <c r="AZ763" i="10"/>
  <c r="K763" i="10"/>
  <c r="U763" i="10"/>
  <c r="AF763" i="10"/>
  <c r="AQ763" i="10"/>
  <c r="BA763" i="10"/>
  <c r="V763" i="10"/>
  <c r="AH763" i="10"/>
  <c r="BR763" i="10" s="1"/>
  <c r="AR763" i="10"/>
  <c r="BB763" i="10"/>
  <c r="M763" i="10"/>
  <c r="BL763" i="10" s="1"/>
  <c r="X763" i="10"/>
  <c r="AI763" i="10"/>
  <c r="AS763" i="10"/>
  <c r="BD763" i="10"/>
  <c r="H763" i="10"/>
  <c r="AC763" i="10"/>
  <c r="AN763" i="10"/>
  <c r="AY763" i="10"/>
  <c r="BI763" i="10"/>
  <c r="N777" i="10"/>
  <c r="AP775" i="10"/>
  <c r="Q775" i="10"/>
  <c r="BB774" i="10"/>
  <c r="AR774" i="10"/>
  <c r="AG774" i="10"/>
  <c r="W774" i="10"/>
  <c r="M774" i="10"/>
  <c r="BL774" i="10" s="1"/>
  <c r="BE770" i="10"/>
  <c r="AV770" i="10"/>
  <c r="BV770" i="10" s="1"/>
  <c r="AM770" i="10"/>
  <c r="AD770" i="10"/>
  <c r="U770" i="10"/>
  <c r="BC768" i="10"/>
  <c r="BX768" i="10" s="1"/>
  <c r="AT768" i="10"/>
  <c r="AK768" i="10"/>
  <c r="AB768" i="10"/>
  <c r="R768" i="10"/>
  <c r="I768" i="10"/>
  <c r="AU766" i="10"/>
  <c r="AL766" i="10"/>
  <c r="AC766" i="10"/>
  <c r="T766" i="10"/>
  <c r="BN766" i="10" s="1"/>
  <c r="J766" i="10"/>
  <c r="BE762" i="10"/>
  <c r="AV762" i="10"/>
  <c r="BV762" i="10" s="1"/>
  <c r="AM762" i="10"/>
  <c r="AD762" i="10"/>
  <c r="U762" i="10"/>
  <c r="BE758" i="10"/>
  <c r="AV758" i="10"/>
  <c r="BV758" i="10" s="1"/>
  <c r="AM758" i="10"/>
  <c r="AD758" i="10"/>
  <c r="U758" i="10"/>
  <c r="BB754" i="10"/>
  <c r="AP754" i="10"/>
  <c r="AF754" i="10"/>
  <c r="V754" i="10"/>
  <c r="BB752" i="10"/>
  <c r="AR752" i="10"/>
  <c r="AF752" i="10"/>
  <c r="V752" i="10"/>
  <c r="BD745" i="10"/>
  <c r="AD722" i="10"/>
  <c r="AK712" i="10"/>
  <c r="K708" i="10"/>
  <c r="M708" i="10"/>
  <c r="BL708" i="10" s="1"/>
  <c r="V708" i="10"/>
  <c r="AE708" i="10"/>
  <c r="AN708" i="10"/>
  <c r="AW708" i="10"/>
  <c r="BF708" i="10"/>
  <c r="H708" i="10"/>
  <c r="Q708" i="10"/>
  <c r="Z708" i="10"/>
  <c r="AJ708" i="10"/>
  <c r="AS708" i="10"/>
  <c r="BB708" i="10"/>
  <c r="I708" i="10"/>
  <c r="R708" i="10"/>
  <c r="AB708" i="10"/>
  <c r="AK708" i="10"/>
  <c r="AT708" i="10"/>
  <c r="BC708" i="10"/>
  <c r="BX708" i="10" s="1"/>
  <c r="J708" i="10"/>
  <c r="X708" i="10"/>
  <c r="AM708" i="10"/>
  <c r="BA708" i="10"/>
  <c r="Y708" i="10"/>
  <c r="AO708" i="10"/>
  <c r="BT708" i="10" s="1"/>
  <c r="BD708" i="10"/>
  <c r="N708" i="10"/>
  <c r="AC708" i="10"/>
  <c r="AP708" i="10"/>
  <c r="BE708" i="10"/>
  <c r="P708" i="10"/>
  <c r="AF708" i="10"/>
  <c r="AU708" i="10"/>
  <c r="BI708" i="10"/>
  <c r="U708" i="10"/>
  <c r="AH708" i="10"/>
  <c r="BR708" i="10" s="1"/>
  <c r="AX708" i="10"/>
  <c r="G708" i="10"/>
  <c r="W708" i="10"/>
  <c r="AL708" i="10"/>
  <c r="AZ708" i="10"/>
  <c r="BW708" i="10" s="1"/>
  <c r="K726" i="10"/>
  <c r="O726" i="10"/>
  <c r="X726" i="10"/>
  <c r="BO726" i="10" s="1"/>
  <c r="AG726" i="10"/>
  <c r="AP726" i="10"/>
  <c r="AZ726" i="10"/>
  <c r="BW726" i="10" s="1"/>
  <c r="BI726" i="10"/>
  <c r="G726" i="10"/>
  <c r="P726" i="10"/>
  <c r="Y726" i="10"/>
  <c r="AH726" i="10"/>
  <c r="BR726" i="10" s="1"/>
  <c r="AR726" i="10"/>
  <c r="BA726" i="10"/>
  <c r="I726" i="10"/>
  <c r="U726" i="10"/>
  <c r="AF726" i="10"/>
  <c r="AT726" i="10"/>
  <c r="BE726" i="10"/>
  <c r="J726" i="10"/>
  <c r="V726" i="10"/>
  <c r="AJ726" i="10"/>
  <c r="AU726" i="10"/>
  <c r="BF726" i="10"/>
  <c r="W726" i="10"/>
  <c r="AK726" i="10"/>
  <c r="AV726" i="10"/>
  <c r="BV726" i="10" s="1"/>
  <c r="BH726" i="10"/>
  <c r="N726" i="10"/>
  <c r="AB726" i="10"/>
  <c r="AM726" i="10"/>
  <c r="AX726" i="10"/>
  <c r="R726" i="10"/>
  <c r="AD726" i="10"/>
  <c r="AO726" i="10"/>
  <c r="BT726" i="10" s="1"/>
  <c r="BC726" i="10"/>
  <c r="BX726" i="10" s="1"/>
  <c r="H726" i="10"/>
  <c r="T726" i="10"/>
  <c r="BN726" i="10" s="1"/>
  <c r="AE726" i="10"/>
  <c r="AS726" i="10"/>
  <c r="BD726" i="10"/>
  <c r="G715" i="10"/>
  <c r="T715" i="10"/>
  <c r="BN715" i="10" s="1"/>
  <c r="AF715" i="10"/>
  <c r="AS715" i="10"/>
  <c r="BF715" i="10"/>
  <c r="M715" i="10"/>
  <c r="BL715" i="10" s="1"/>
  <c r="Z715" i="10"/>
  <c r="AL715" i="10"/>
  <c r="AZ715" i="10"/>
  <c r="N715" i="10"/>
  <c r="AB715" i="10"/>
  <c r="AN715" i="10"/>
  <c r="BA715" i="10"/>
  <c r="J715" i="10"/>
  <c r="AD715" i="10"/>
  <c r="AX715" i="10"/>
  <c r="AH715" i="10"/>
  <c r="BR715" i="10" s="1"/>
  <c r="BB715" i="10"/>
  <c r="P715" i="10"/>
  <c r="AJ715" i="10"/>
  <c r="BD715" i="10"/>
  <c r="U715" i="10"/>
  <c r="AP715" i="10"/>
  <c r="BI715" i="10"/>
  <c r="X715" i="10"/>
  <c r="AT715" i="10"/>
  <c r="H715" i="10"/>
  <c r="AC715" i="10"/>
  <c r="AV715" i="10"/>
  <c r="BV715" i="10" s="1"/>
  <c r="AD708" i="10"/>
  <c r="BF774" i="10"/>
  <c r="AV774" i="10"/>
  <c r="BV774" i="10" s="1"/>
  <c r="AL774" i="10"/>
  <c r="Z774" i="10"/>
  <c r="P774" i="10"/>
  <c r="BI770" i="10"/>
  <c r="AZ770" i="10"/>
  <c r="BW770" i="10" s="1"/>
  <c r="AP770" i="10"/>
  <c r="AG770" i="10"/>
  <c r="X770" i="10"/>
  <c r="BO770" i="10" s="1"/>
  <c r="O770" i="10"/>
  <c r="AN769" i="10"/>
  <c r="BF768" i="10"/>
  <c r="AW768" i="10"/>
  <c r="AN768" i="10"/>
  <c r="AE768" i="10"/>
  <c r="BQ768" i="10" s="1"/>
  <c r="V768" i="10"/>
  <c r="M768" i="10"/>
  <c r="BL768" i="10" s="1"/>
  <c r="BI762" i="10"/>
  <c r="AZ762" i="10"/>
  <c r="BW762" i="10" s="1"/>
  <c r="AP762" i="10"/>
  <c r="AG762" i="10"/>
  <c r="X762" i="10"/>
  <c r="BO762" i="10" s="1"/>
  <c r="O762" i="10"/>
  <c r="BI758" i="10"/>
  <c r="AZ758" i="10"/>
  <c r="BW758" i="10" s="1"/>
  <c r="AP758" i="10"/>
  <c r="AG758" i="10"/>
  <c r="X758" i="10"/>
  <c r="BO758" i="10" s="1"/>
  <c r="O758" i="10"/>
  <c r="K754" i="10"/>
  <c r="G754" i="10"/>
  <c r="P754" i="10"/>
  <c r="Y754" i="10"/>
  <c r="AH754" i="10"/>
  <c r="BR754" i="10" s="1"/>
  <c r="AR754" i="10"/>
  <c r="BA754" i="10"/>
  <c r="BE752" i="10"/>
  <c r="AU752" i="10"/>
  <c r="AK752" i="10"/>
  <c r="Z752" i="10"/>
  <c r="N745" i="10"/>
  <c r="AF745" i="10"/>
  <c r="AR745" i="10"/>
  <c r="BF745" i="10"/>
  <c r="H745" i="10"/>
  <c r="T745" i="10"/>
  <c r="BN745" i="10" s="1"/>
  <c r="AH745" i="10"/>
  <c r="BR745" i="10" s="1"/>
  <c r="AS745" i="10"/>
  <c r="BG745" i="10"/>
  <c r="K745" i="10"/>
  <c r="X745" i="10"/>
  <c r="AJ745" i="10"/>
  <c r="AX745" i="10"/>
  <c r="BI745" i="10"/>
  <c r="M745" i="10"/>
  <c r="BL745" i="10" s="1"/>
  <c r="AA745" i="10"/>
  <c r="BP745" i="10" s="1"/>
  <c r="AN745" i="10"/>
  <c r="AZ745" i="10"/>
  <c r="P745" i="10"/>
  <c r="AB745" i="10"/>
  <c r="AP745" i="10"/>
  <c r="BA745" i="10"/>
  <c r="K722" i="10"/>
  <c r="G722" i="10"/>
  <c r="P722" i="10"/>
  <c r="Y722" i="10"/>
  <c r="AH722" i="10"/>
  <c r="BR722" i="10" s="1"/>
  <c r="AR722" i="10"/>
  <c r="BA722" i="10"/>
  <c r="H722" i="10"/>
  <c r="Q722" i="10"/>
  <c r="Z722" i="10"/>
  <c r="AJ722" i="10"/>
  <c r="AS722" i="10"/>
  <c r="BB722" i="10"/>
  <c r="J722" i="10"/>
  <c r="V722" i="10"/>
  <c r="AG722" i="10"/>
  <c r="AU722" i="10"/>
  <c r="BF722" i="10"/>
  <c r="W722" i="10"/>
  <c r="AK722" i="10"/>
  <c r="AV722" i="10"/>
  <c r="BV722" i="10" s="1"/>
  <c r="BH722" i="10"/>
  <c r="M722" i="10"/>
  <c r="BL722" i="10" s="1"/>
  <c r="X722" i="10"/>
  <c r="AL722" i="10"/>
  <c r="AW722" i="10"/>
  <c r="BI722" i="10"/>
  <c r="O722" i="10"/>
  <c r="AC722" i="10"/>
  <c r="AN722" i="10"/>
  <c r="AZ722" i="10"/>
  <c r="BW722" i="10" s="1"/>
  <c r="T722" i="10"/>
  <c r="BN722" i="10" s="1"/>
  <c r="AE722" i="10"/>
  <c r="AP722" i="10"/>
  <c r="BD722" i="10"/>
  <c r="I722" i="10"/>
  <c r="U722" i="10"/>
  <c r="AF722" i="10"/>
  <c r="AT722" i="10"/>
  <c r="BE722" i="10"/>
  <c r="K720" i="10"/>
  <c r="G720" i="10"/>
  <c r="P720" i="10"/>
  <c r="Y720" i="10"/>
  <c r="AH720" i="10"/>
  <c r="BR720" i="10" s="1"/>
  <c r="AR720" i="10"/>
  <c r="U720" i="10"/>
  <c r="AD720" i="10"/>
  <c r="AM720" i="10"/>
  <c r="AV720" i="10"/>
  <c r="BV720" i="10" s="1"/>
  <c r="BE720" i="10"/>
  <c r="M720" i="10"/>
  <c r="BL720" i="10" s="1"/>
  <c r="V720" i="10"/>
  <c r="AE720" i="10"/>
  <c r="BQ720" i="10" s="1"/>
  <c r="AN720" i="10"/>
  <c r="AW720" i="10"/>
  <c r="BF720" i="10"/>
  <c r="N720" i="10"/>
  <c r="AB720" i="10"/>
  <c r="AP720" i="10"/>
  <c r="BC720" i="10"/>
  <c r="BX720" i="10" s="1"/>
  <c r="O720" i="10"/>
  <c r="AC720" i="10"/>
  <c r="AS720" i="10"/>
  <c r="BU720" i="10" s="1"/>
  <c r="BD720" i="10"/>
  <c r="Q720" i="10"/>
  <c r="AF720" i="10"/>
  <c r="AT720" i="10"/>
  <c r="BH720" i="10"/>
  <c r="T720" i="10"/>
  <c r="BN720" i="10" s="1"/>
  <c r="AJ720" i="10"/>
  <c r="AX720" i="10"/>
  <c r="I720" i="10"/>
  <c r="X720" i="10"/>
  <c r="AL720" i="10"/>
  <c r="BS720" i="10" s="1"/>
  <c r="BA720" i="10"/>
  <c r="J720" i="10"/>
  <c r="Z720" i="10"/>
  <c r="AO720" i="10"/>
  <c r="BT720" i="10" s="1"/>
  <c r="BB720" i="10"/>
  <c r="AK769" i="10"/>
  <c r="BE768" i="10"/>
  <c r="AV768" i="10"/>
  <c r="BV768" i="10" s="1"/>
  <c r="AM768" i="10"/>
  <c r="AD768" i="10"/>
  <c r="U768" i="10"/>
  <c r="K752" i="10"/>
  <c r="O752" i="10"/>
  <c r="X752" i="10"/>
  <c r="AG752" i="10"/>
  <c r="AP752" i="10"/>
  <c r="AZ752" i="10"/>
  <c r="BW752" i="10" s="1"/>
  <c r="BI752" i="10"/>
  <c r="K712" i="10"/>
  <c r="G712" i="10"/>
  <c r="P712" i="10"/>
  <c r="Y712" i="10"/>
  <c r="AH712" i="10"/>
  <c r="BR712" i="10" s="1"/>
  <c r="AR712" i="10"/>
  <c r="BA712" i="10"/>
  <c r="U712" i="10"/>
  <c r="AD712" i="10"/>
  <c r="AM712" i="10"/>
  <c r="AV712" i="10"/>
  <c r="BV712" i="10" s="1"/>
  <c r="BE712" i="10"/>
  <c r="M712" i="10"/>
  <c r="BL712" i="10" s="1"/>
  <c r="V712" i="10"/>
  <c r="AE712" i="10"/>
  <c r="AN712" i="10"/>
  <c r="AW712" i="10"/>
  <c r="BF712" i="10"/>
  <c r="N712" i="10"/>
  <c r="AB712" i="10"/>
  <c r="AP712" i="10"/>
  <c r="BD712" i="10"/>
  <c r="O712" i="10"/>
  <c r="AC712" i="10"/>
  <c r="AS712" i="10"/>
  <c r="BH712" i="10"/>
  <c r="Q712" i="10"/>
  <c r="AF712" i="10"/>
  <c r="AT712" i="10"/>
  <c r="BI712" i="10"/>
  <c r="T712" i="10"/>
  <c r="BN712" i="10" s="1"/>
  <c r="AJ712" i="10"/>
  <c r="AX712" i="10"/>
  <c r="I712" i="10"/>
  <c r="X712" i="10"/>
  <c r="AL712" i="10"/>
  <c r="BS712" i="10" s="1"/>
  <c r="BB712" i="10"/>
  <c r="J712" i="10"/>
  <c r="Z712" i="10"/>
  <c r="AO712" i="10"/>
  <c r="BT712" i="10" s="1"/>
  <c r="BC712" i="10"/>
  <c r="BX712" i="10" s="1"/>
  <c r="BA783" i="10"/>
  <c r="AB783" i="10"/>
  <c r="BA777" i="10"/>
  <c r="AI777" i="10"/>
  <c r="Q777" i="10"/>
  <c r="AR775" i="10"/>
  <c r="BD774" i="10"/>
  <c r="AS774" i="10"/>
  <c r="BU774" i="10" s="1"/>
  <c r="AH774" i="10"/>
  <c r="BR774" i="10" s="1"/>
  <c r="X774" i="10"/>
  <c r="N774" i="10"/>
  <c r="BF770" i="10"/>
  <c r="AW770" i="10"/>
  <c r="AN770" i="10"/>
  <c r="AE770" i="10"/>
  <c r="V770" i="10"/>
  <c r="M770" i="10"/>
  <c r="BL770" i="10" s="1"/>
  <c r="BD768" i="10"/>
  <c r="AU768" i="10"/>
  <c r="AL768" i="10"/>
  <c r="AC768" i="10"/>
  <c r="T768" i="10"/>
  <c r="BN768" i="10" s="1"/>
  <c r="J768" i="10"/>
  <c r="AM766" i="10"/>
  <c r="AD766" i="10"/>
  <c r="U766" i="10"/>
  <c r="BF762" i="10"/>
  <c r="AW762" i="10"/>
  <c r="AN762" i="10"/>
  <c r="AE762" i="10"/>
  <c r="V762" i="10"/>
  <c r="M762" i="10"/>
  <c r="BL762" i="10" s="1"/>
  <c r="BF758" i="10"/>
  <c r="AW758" i="10"/>
  <c r="AN758" i="10"/>
  <c r="BS758" i="10" s="1"/>
  <c r="AE758" i="10"/>
  <c r="V758" i="10"/>
  <c r="M758" i="10"/>
  <c r="BL758" i="10" s="1"/>
  <c r="BC754" i="10"/>
  <c r="BX754" i="10" s="1"/>
  <c r="AS754" i="10"/>
  <c r="BU754" i="10" s="1"/>
  <c r="AG754" i="10"/>
  <c r="W754" i="10"/>
  <c r="M754" i="10"/>
  <c r="BL754" i="10" s="1"/>
  <c r="BC752" i="10"/>
  <c r="BX752" i="10" s="1"/>
  <c r="AS752" i="10"/>
  <c r="AH752" i="10"/>
  <c r="BR752" i="10" s="1"/>
  <c r="W752" i="10"/>
  <c r="M752" i="10"/>
  <c r="BL752" i="10" s="1"/>
  <c r="BH745" i="10"/>
  <c r="Z745" i="10"/>
  <c r="N741" i="10"/>
  <c r="Z741" i="10"/>
  <c r="AK741" i="10"/>
  <c r="AY741" i="10"/>
  <c r="M741" i="10"/>
  <c r="BL741" i="10" s="1"/>
  <c r="AA741" i="10"/>
  <c r="BP741" i="10" s="1"/>
  <c r="AN741" i="10"/>
  <c r="AZ741" i="10"/>
  <c r="P741" i="10"/>
  <c r="AB741" i="10"/>
  <c r="AP741" i="10"/>
  <c r="BA741" i="10"/>
  <c r="AF741" i="10"/>
  <c r="AR741" i="10"/>
  <c r="BF741" i="10"/>
  <c r="J741" i="10"/>
  <c r="U741" i="10"/>
  <c r="AI741" i="10"/>
  <c r="AV741" i="10"/>
  <c r="BV741" i="10" s="1"/>
  <c r="BH741" i="10"/>
  <c r="K741" i="10"/>
  <c r="X741" i="10"/>
  <c r="AJ741" i="10"/>
  <c r="AX741" i="10"/>
  <c r="BI741" i="10"/>
  <c r="N735" i="10"/>
  <c r="J735" i="10"/>
  <c r="U735" i="10"/>
  <c r="AI735" i="10"/>
  <c r="AV735" i="10"/>
  <c r="BV735" i="10" s="1"/>
  <c r="BH735" i="10"/>
  <c r="K735" i="10"/>
  <c r="X735" i="10"/>
  <c r="AJ735" i="10"/>
  <c r="AX735" i="10"/>
  <c r="BI735" i="10"/>
  <c r="Z735" i="10"/>
  <c r="AK735" i="10"/>
  <c r="AY735" i="10"/>
  <c r="P735" i="10"/>
  <c r="AB735" i="10"/>
  <c r="AP735" i="10"/>
  <c r="BA735" i="10"/>
  <c r="AF735" i="10"/>
  <c r="AR735" i="10"/>
  <c r="BF735" i="10"/>
  <c r="H735" i="10"/>
  <c r="T735" i="10"/>
  <c r="BN735" i="10" s="1"/>
  <c r="AH735" i="10"/>
  <c r="BR735" i="10" s="1"/>
  <c r="AS735" i="10"/>
  <c r="BG735" i="10"/>
  <c r="AC726" i="10"/>
  <c r="AM722" i="10"/>
  <c r="AK720" i="10"/>
  <c r="AR715" i="10"/>
  <c r="AU712" i="10"/>
  <c r="BF738" i="10"/>
  <c r="AW738" i="10"/>
  <c r="AN738" i="10"/>
  <c r="AE738" i="10"/>
  <c r="V738" i="10"/>
  <c r="M738" i="10"/>
  <c r="BL738" i="10" s="1"/>
  <c r="BD727" i="10"/>
  <c r="AJ727" i="10"/>
  <c r="R727" i="10"/>
  <c r="AR723" i="10"/>
  <c r="T723" i="10"/>
  <c r="BN723" i="10" s="1"/>
  <c r="K716" i="10"/>
  <c r="G716" i="10"/>
  <c r="P716" i="10"/>
  <c r="Y716" i="10"/>
  <c r="AH716" i="10"/>
  <c r="BR716" i="10" s="1"/>
  <c r="AR716" i="10"/>
  <c r="BA716" i="10"/>
  <c r="U716" i="10"/>
  <c r="AD716" i="10"/>
  <c r="AM716" i="10"/>
  <c r="AV716" i="10"/>
  <c r="BV716" i="10" s="1"/>
  <c r="BE716" i="10"/>
  <c r="M716" i="10"/>
  <c r="BL716" i="10" s="1"/>
  <c r="V716" i="10"/>
  <c r="AE716" i="10"/>
  <c r="BQ716" i="10" s="1"/>
  <c r="AN716" i="10"/>
  <c r="AW716" i="10"/>
  <c r="BF716" i="10"/>
  <c r="G713" i="10"/>
  <c r="T713" i="10"/>
  <c r="BN713" i="10" s="1"/>
  <c r="AF713" i="10"/>
  <c r="AS713" i="10"/>
  <c r="BF713" i="10"/>
  <c r="M713" i="10"/>
  <c r="BL713" i="10" s="1"/>
  <c r="Z713" i="10"/>
  <c r="BO713" i="10" s="1"/>
  <c r="AL713" i="10"/>
  <c r="AZ713" i="10"/>
  <c r="BW713" i="10" s="1"/>
  <c r="N713" i="10"/>
  <c r="AB713" i="10"/>
  <c r="AN713" i="10"/>
  <c r="BA713" i="10"/>
  <c r="BF744" i="10"/>
  <c r="AW744" i="10"/>
  <c r="AN744" i="10"/>
  <c r="AE744" i="10"/>
  <c r="V744" i="10"/>
  <c r="M744" i="10"/>
  <c r="BL744" i="10" s="1"/>
  <c r="BE738" i="10"/>
  <c r="AV738" i="10"/>
  <c r="BV738" i="10" s="1"/>
  <c r="AM738" i="10"/>
  <c r="AD738" i="10"/>
  <c r="U738" i="10"/>
  <c r="BA737" i="10"/>
  <c r="AP737" i="10"/>
  <c r="AB737" i="10"/>
  <c r="P737" i="10"/>
  <c r="AZ727" i="10"/>
  <c r="AH727" i="10"/>
  <c r="BR727" i="10" s="1"/>
  <c r="P727" i="10"/>
  <c r="BI723" i="10"/>
  <c r="AP723" i="10"/>
  <c r="R723" i="10"/>
  <c r="BI716" i="10"/>
  <c r="AT716" i="10"/>
  <c r="AF716" i="10"/>
  <c r="Q716" i="10"/>
  <c r="BI713" i="10"/>
  <c r="AP713" i="10"/>
  <c r="U713" i="10"/>
  <c r="BG747" i="10"/>
  <c r="BY747" i="10" s="1"/>
  <c r="AS747" i="10"/>
  <c r="AH747" i="10"/>
  <c r="BR747" i="10" s="1"/>
  <c r="T747" i="10"/>
  <c r="BN747" i="10" s="1"/>
  <c r="H747" i="10"/>
  <c r="BB746" i="10"/>
  <c r="AS746" i="10"/>
  <c r="BU746" i="10" s="1"/>
  <c r="AJ746" i="10"/>
  <c r="Z746" i="10"/>
  <c r="Q746" i="10"/>
  <c r="H746" i="10"/>
  <c r="BD744" i="10"/>
  <c r="AU744" i="10"/>
  <c r="AL744" i="10"/>
  <c r="AC744" i="10"/>
  <c r="T744" i="10"/>
  <c r="BN744" i="10" s="1"/>
  <c r="J744" i="10"/>
  <c r="AZ743" i="10"/>
  <c r="AN743" i="10"/>
  <c r="AA743" i="10"/>
  <c r="BP743" i="10" s="1"/>
  <c r="M743" i="10"/>
  <c r="BL743" i="10" s="1"/>
  <c r="BA740" i="10"/>
  <c r="AR740" i="10"/>
  <c r="AH740" i="10"/>
  <c r="BR740" i="10" s="1"/>
  <c r="Y740" i="10"/>
  <c r="P740" i="10"/>
  <c r="G740" i="10"/>
  <c r="BH739" i="10"/>
  <c r="AV739" i="10"/>
  <c r="BV739" i="10" s="1"/>
  <c r="AI739" i="10"/>
  <c r="U739" i="10"/>
  <c r="J739" i="10"/>
  <c r="BC738" i="10"/>
  <c r="BX738" i="10" s="1"/>
  <c r="AT738" i="10"/>
  <c r="AK738" i="10"/>
  <c r="AB738" i="10"/>
  <c r="R738" i="10"/>
  <c r="I738" i="10"/>
  <c r="AY737" i="10"/>
  <c r="AK737" i="10"/>
  <c r="Z737" i="10"/>
  <c r="BE736" i="10"/>
  <c r="AV736" i="10"/>
  <c r="BV736" i="10" s="1"/>
  <c r="AM736" i="10"/>
  <c r="AD736" i="10"/>
  <c r="U736" i="10"/>
  <c r="BA732" i="10"/>
  <c r="AR732" i="10"/>
  <c r="AH732" i="10"/>
  <c r="BR732" i="10" s="1"/>
  <c r="Y732" i="10"/>
  <c r="P732" i="10"/>
  <c r="G732" i="10"/>
  <c r="BG731" i="10"/>
  <c r="BY731" i="10" s="1"/>
  <c r="AS731" i="10"/>
  <c r="AH731" i="10"/>
  <c r="BR731" i="10" s="1"/>
  <c r="T731" i="10"/>
  <c r="BN731" i="10" s="1"/>
  <c r="H731" i="10"/>
  <c r="H730" i="10"/>
  <c r="J729" i="10"/>
  <c r="AV727" i="10"/>
  <c r="BV727" i="10" s="1"/>
  <c r="AC727" i="10"/>
  <c r="N725" i="10"/>
  <c r="U725" i="10"/>
  <c r="AK725" i="10"/>
  <c r="BA725" i="10"/>
  <c r="H725" i="10"/>
  <c r="X725" i="10"/>
  <c r="BO725" i="10" s="1"/>
  <c r="AN725" i="10"/>
  <c r="BD725" i="10"/>
  <c r="BF723" i="10"/>
  <c r="AH723" i="10"/>
  <c r="BR723" i="10" s="1"/>
  <c r="M723" i="10"/>
  <c r="BL723" i="10" s="1"/>
  <c r="BD716" i="10"/>
  <c r="AP716" i="10"/>
  <c r="AB716" i="10"/>
  <c r="N716" i="10"/>
  <c r="BD713" i="10"/>
  <c r="AJ713" i="10"/>
  <c r="P713" i="10"/>
  <c r="BB744" i="10"/>
  <c r="AS744" i="10"/>
  <c r="AJ744" i="10"/>
  <c r="Z744" i="10"/>
  <c r="BO744" i="10" s="1"/>
  <c r="Q744" i="10"/>
  <c r="H744" i="10"/>
  <c r="BI743" i="10"/>
  <c r="AX743" i="10"/>
  <c r="AJ743" i="10"/>
  <c r="X743" i="10"/>
  <c r="K743" i="10"/>
  <c r="BA738" i="10"/>
  <c r="AR738" i="10"/>
  <c r="AH738" i="10"/>
  <c r="BR738" i="10" s="1"/>
  <c r="Y738" i="10"/>
  <c r="P738" i="10"/>
  <c r="G738" i="10"/>
  <c r="BH737" i="10"/>
  <c r="AV737" i="10"/>
  <c r="BV737" i="10" s="1"/>
  <c r="AI737" i="10"/>
  <c r="U737" i="10"/>
  <c r="J737" i="10"/>
  <c r="AT736" i="10"/>
  <c r="AK736" i="10"/>
  <c r="AB736" i="10"/>
  <c r="R736" i="10"/>
  <c r="I736" i="10"/>
  <c r="BI727" i="10"/>
  <c r="AR727" i="10"/>
  <c r="Z727" i="10"/>
  <c r="BO727" i="10" s="1"/>
  <c r="H727" i="10"/>
  <c r="AX723" i="10"/>
  <c r="AC723" i="10"/>
  <c r="J723" i="10"/>
  <c r="BB716" i="10"/>
  <c r="AL716" i="10"/>
  <c r="X716" i="10"/>
  <c r="I716" i="10"/>
  <c r="AX713" i="10"/>
  <c r="AD713" i="10"/>
  <c r="J713" i="10"/>
  <c r="BA747" i="10"/>
  <c r="AP747" i="10"/>
  <c r="AB747" i="10"/>
  <c r="BA744" i="10"/>
  <c r="AR744" i="10"/>
  <c r="AH744" i="10"/>
  <c r="BR744" i="10" s="1"/>
  <c r="Y744" i="10"/>
  <c r="P744" i="10"/>
  <c r="G744" i="10"/>
  <c r="BH743" i="10"/>
  <c r="AV743" i="10"/>
  <c r="BV743" i="10" s="1"/>
  <c r="AI743" i="10"/>
  <c r="U743" i="10"/>
  <c r="J743" i="10"/>
  <c r="AN740" i="10"/>
  <c r="AE740" i="10"/>
  <c r="V740" i="10"/>
  <c r="M740" i="10"/>
  <c r="BL740" i="10" s="1"/>
  <c r="BI738" i="10"/>
  <c r="AZ738" i="10"/>
  <c r="BW738" i="10" s="1"/>
  <c r="AP738" i="10"/>
  <c r="AG738" i="10"/>
  <c r="X738" i="10"/>
  <c r="O738" i="10"/>
  <c r="BG737" i="10"/>
  <c r="BY737" i="10" s="1"/>
  <c r="AS737" i="10"/>
  <c r="AH737" i="10"/>
  <c r="BR737" i="10" s="1"/>
  <c r="T737" i="10"/>
  <c r="BN737" i="10" s="1"/>
  <c r="H737" i="10"/>
  <c r="BB736" i="10"/>
  <c r="AS736" i="10"/>
  <c r="BU736" i="10" s="1"/>
  <c r="AJ736" i="10"/>
  <c r="Z736" i="10"/>
  <c r="Q736" i="10"/>
  <c r="H736" i="10"/>
  <c r="BF732" i="10"/>
  <c r="AW732" i="10"/>
  <c r="AN732" i="10"/>
  <c r="BS732" i="10" s="1"/>
  <c r="AE732" i="10"/>
  <c r="BQ732" i="10" s="1"/>
  <c r="V732" i="10"/>
  <c r="M732" i="10"/>
  <c r="BL732" i="10" s="1"/>
  <c r="BA731" i="10"/>
  <c r="AP731" i="10"/>
  <c r="AB731" i="10"/>
  <c r="P731" i="10"/>
  <c r="BH727" i="10"/>
  <c r="AP727" i="10"/>
  <c r="K724" i="10"/>
  <c r="O724" i="10"/>
  <c r="X724" i="10"/>
  <c r="AG724" i="10"/>
  <c r="AP724" i="10"/>
  <c r="AZ724" i="10"/>
  <c r="BI724" i="10"/>
  <c r="G724" i="10"/>
  <c r="P724" i="10"/>
  <c r="Y724" i="10"/>
  <c r="AH724" i="10"/>
  <c r="BR724" i="10" s="1"/>
  <c r="AR724" i="10"/>
  <c r="BA724" i="10"/>
  <c r="AV723" i="10"/>
  <c r="BV723" i="10" s="1"/>
  <c r="N721" i="10"/>
  <c r="P721" i="10"/>
  <c r="AF721" i="10"/>
  <c r="AT721" i="10"/>
  <c r="BH721" i="10"/>
  <c r="R721" i="10"/>
  <c r="AH721" i="10"/>
  <c r="BR721" i="10" s="1"/>
  <c r="AV721" i="10"/>
  <c r="BV721" i="10" s="1"/>
  <c r="BI721" i="10"/>
  <c r="G719" i="10"/>
  <c r="H719" i="10"/>
  <c r="U719" i="10"/>
  <c r="AH719" i="10"/>
  <c r="BR719" i="10" s="1"/>
  <c r="AT719" i="10"/>
  <c r="BH719" i="10"/>
  <c r="N719" i="10"/>
  <c r="AB719" i="10"/>
  <c r="AN719" i="10"/>
  <c r="BA719" i="10"/>
  <c r="P719" i="10"/>
  <c r="AC719" i="10"/>
  <c r="AP719" i="10"/>
  <c r="BB719" i="10"/>
  <c r="AZ716" i="10"/>
  <c r="AK716" i="10"/>
  <c r="W716" i="10"/>
  <c r="H716" i="10"/>
  <c r="K714" i="10"/>
  <c r="G714" i="10"/>
  <c r="P714" i="10"/>
  <c r="Y714" i="10"/>
  <c r="AH714" i="10"/>
  <c r="BR714" i="10" s="1"/>
  <c r="AR714" i="10"/>
  <c r="BA714" i="10"/>
  <c r="U714" i="10"/>
  <c r="AD714" i="10"/>
  <c r="AM714" i="10"/>
  <c r="AV714" i="10"/>
  <c r="BV714" i="10" s="1"/>
  <c r="BE714" i="10"/>
  <c r="M714" i="10"/>
  <c r="BL714" i="10" s="1"/>
  <c r="V714" i="10"/>
  <c r="AE714" i="10"/>
  <c r="BQ714" i="10" s="1"/>
  <c r="AN714" i="10"/>
  <c r="AW714" i="10"/>
  <c r="BF714" i="10"/>
  <c r="AV713" i="10"/>
  <c r="BV713" i="10" s="1"/>
  <c r="AC713" i="10"/>
  <c r="H713" i="10"/>
  <c r="K710" i="10"/>
  <c r="O710" i="10"/>
  <c r="X710" i="10"/>
  <c r="BO710" i="10" s="1"/>
  <c r="AG710" i="10"/>
  <c r="AP710" i="10"/>
  <c r="AZ710" i="10"/>
  <c r="BW710" i="10" s="1"/>
  <c r="BI710" i="10"/>
  <c r="J710" i="10"/>
  <c r="T710" i="10"/>
  <c r="BN710" i="10" s="1"/>
  <c r="AC710" i="10"/>
  <c r="AL710" i="10"/>
  <c r="BS710" i="10" s="1"/>
  <c r="AU710" i="10"/>
  <c r="BD710" i="10"/>
  <c r="U710" i="10"/>
  <c r="AD710" i="10"/>
  <c r="AM710" i="10"/>
  <c r="AV710" i="10"/>
  <c r="BV710" i="10" s="1"/>
  <c r="BE710" i="10"/>
  <c r="G709" i="10"/>
  <c r="P709" i="10"/>
  <c r="AC709" i="10"/>
  <c r="AP709" i="10"/>
  <c r="BB709" i="10"/>
  <c r="J709" i="10"/>
  <c r="V709" i="10"/>
  <c r="AJ709" i="10"/>
  <c r="AV709" i="10"/>
  <c r="BV709" i="10" s="1"/>
  <c r="BI709" i="10"/>
  <c r="X709" i="10"/>
  <c r="AK709" i="10"/>
  <c r="AX709" i="10"/>
  <c r="N727" i="10"/>
  <c r="U727" i="10"/>
  <c r="AK727" i="10"/>
  <c r="BA727" i="10"/>
  <c r="N723" i="10"/>
  <c r="U723" i="10"/>
  <c r="AK723" i="10"/>
  <c r="BA723" i="10"/>
  <c r="H723" i="10"/>
  <c r="X723" i="10"/>
  <c r="AN723" i="10"/>
  <c r="BD723" i="10"/>
  <c r="BB687" i="10"/>
  <c r="AP687" i="10"/>
  <c r="AC687" i="10"/>
  <c r="P687" i="10"/>
  <c r="BA669" i="10"/>
  <c r="AP669" i="10"/>
  <c r="AB669" i="10"/>
  <c r="Q669" i="10"/>
  <c r="AO662" i="10"/>
  <c r="BT662" i="10" s="1"/>
  <c r="AY657" i="10"/>
  <c r="AG657" i="10"/>
  <c r="Q657" i="10"/>
  <c r="BF655" i="10"/>
  <c r="AK655" i="10"/>
  <c r="R655" i="10"/>
  <c r="BB646" i="10"/>
  <c r="AN646" i="10"/>
  <c r="AC646" i="10"/>
  <c r="O646" i="10"/>
  <c r="AW644" i="10"/>
  <c r="AL644" i="10"/>
  <c r="X644" i="10"/>
  <c r="M644" i="10"/>
  <c r="BL644" i="10" s="1"/>
  <c r="AQ641" i="10"/>
  <c r="BB640" i="10"/>
  <c r="AN640" i="10"/>
  <c r="AC640" i="10"/>
  <c r="O640" i="10"/>
  <c r="AC639" i="10"/>
  <c r="AU631" i="10"/>
  <c r="R631" i="10"/>
  <c r="K626" i="10"/>
  <c r="U626" i="10"/>
  <c r="AG626" i="10"/>
  <c r="AQ626" i="10"/>
  <c r="BA626" i="10"/>
  <c r="M626" i="10"/>
  <c r="BL626" i="10" s="1"/>
  <c r="Y626" i="10"/>
  <c r="AI626" i="10"/>
  <c r="AS626" i="10"/>
  <c r="BE626" i="10"/>
  <c r="N626" i="10"/>
  <c r="Z626" i="10"/>
  <c r="AJ626" i="10"/>
  <c r="AT626" i="10"/>
  <c r="BF626" i="10"/>
  <c r="G612" i="10"/>
  <c r="R612" i="10"/>
  <c r="AB612" i="10"/>
  <c r="AL612" i="10"/>
  <c r="AX612" i="10"/>
  <c r="BH612" i="10"/>
  <c r="J612" i="10"/>
  <c r="T612" i="10"/>
  <c r="BN612" i="10" s="1"/>
  <c r="AD612" i="10"/>
  <c r="AP612" i="10"/>
  <c r="AZ612" i="10"/>
  <c r="BW612" i="10" s="1"/>
  <c r="V612" i="10"/>
  <c r="AH612" i="10"/>
  <c r="BR612" i="10" s="1"/>
  <c r="AR612" i="10"/>
  <c r="BB612" i="10"/>
  <c r="M612" i="10"/>
  <c r="BL612" i="10" s="1"/>
  <c r="Y612" i="10"/>
  <c r="AI612" i="10"/>
  <c r="AS612" i="10"/>
  <c r="BE612" i="10"/>
  <c r="G608" i="10"/>
  <c r="I608" i="10"/>
  <c r="AC608" i="10"/>
  <c r="AO608" i="10"/>
  <c r="BT608" i="10" s="1"/>
  <c r="AY608" i="10"/>
  <c r="BI608" i="10"/>
  <c r="K608" i="10"/>
  <c r="U608" i="10"/>
  <c r="AG608" i="10"/>
  <c r="AQ608" i="10"/>
  <c r="BA608" i="10"/>
  <c r="V608" i="10"/>
  <c r="AH608" i="10"/>
  <c r="BR608" i="10" s="1"/>
  <c r="AR608" i="10"/>
  <c r="BB608" i="10"/>
  <c r="M608" i="10"/>
  <c r="BL608" i="10" s="1"/>
  <c r="Y608" i="10"/>
  <c r="AI608" i="10"/>
  <c r="AS608" i="10"/>
  <c r="BE608" i="10"/>
  <c r="N608" i="10"/>
  <c r="Z608" i="10"/>
  <c r="AJ608" i="10"/>
  <c r="AT608" i="10"/>
  <c r="BF608" i="10"/>
  <c r="AA594" i="10"/>
  <c r="BP594" i="10" s="1"/>
  <c r="BI576" i="10"/>
  <c r="Y576" i="10"/>
  <c r="BE569" i="10"/>
  <c r="N569" i="10"/>
  <c r="AY566" i="10"/>
  <c r="N566" i="10"/>
  <c r="J379" i="10"/>
  <c r="O379" i="10"/>
  <c r="X379" i="10"/>
  <c r="AG379" i="10"/>
  <c r="AQ379" i="10"/>
  <c r="AZ379" i="10"/>
  <c r="BW379" i="10" s="1"/>
  <c r="BI379" i="10"/>
  <c r="G379" i="10"/>
  <c r="P379" i="10"/>
  <c r="Y379" i="10"/>
  <c r="AI379" i="10"/>
  <c r="AR379" i="10"/>
  <c r="BA379" i="10"/>
  <c r="H379" i="10"/>
  <c r="Q379" i="10"/>
  <c r="AA379" i="10"/>
  <c r="BP379" i="10" s="1"/>
  <c r="AJ379" i="10"/>
  <c r="AS379" i="10"/>
  <c r="BB379" i="10"/>
  <c r="I379" i="10"/>
  <c r="AB379" i="10"/>
  <c r="AK379" i="10"/>
  <c r="AT379" i="10"/>
  <c r="BC379" i="10"/>
  <c r="BX379" i="10" s="1"/>
  <c r="K379" i="10"/>
  <c r="T379" i="10"/>
  <c r="BN379" i="10" s="1"/>
  <c r="AC379" i="10"/>
  <c r="AL379" i="10"/>
  <c r="AU379" i="10"/>
  <c r="BD379" i="10"/>
  <c r="U379" i="10"/>
  <c r="AD379" i="10"/>
  <c r="AM379" i="10"/>
  <c r="AV379" i="10"/>
  <c r="BV379" i="10" s="1"/>
  <c r="BE379" i="10"/>
  <c r="M379" i="10"/>
  <c r="BL379" i="10" s="1"/>
  <c r="V379" i="10"/>
  <c r="AE379" i="10"/>
  <c r="AN379" i="10"/>
  <c r="AW379" i="10"/>
  <c r="BG379" i="10"/>
  <c r="N379" i="10"/>
  <c r="W379" i="10"/>
  <c r="AF379" i="10"/>
  <c r="AO379" i="10"/>
  <c r="BT379" i="10" s="1"/>
  <c r="AY379" i="10"/>
  <c r="BH379" i="10"/>
  <c r="AZ711" i="10"/>
  <c r="BW711" i="10" s="1"/>
  <c r="AL711" i="10"/>
  <c r="BS711" i="10" s="1"/>
  <c r="Z711" i="10"/>
  <c r="M711" i="10"/>
  <c r="BL711" i="10" s="1"/>
  <c r="BH707" i="10"/>
  <c r="AT707" i="10"/>
  <c r="AH707" i="10"/>
  <c r="BR707" i="10" s="1"/>
  <c r="U707" i="10"/>
  <c r="H707" i="10"/>
  <c r="BA706" i="10"/>
  <c r="AR706" i="10"/>
  <c r="AH706" i="10"/>
  <c r="BR706" i="10" s="1"/>
  <c r="Y706" i="10"/>
  <c r="P706" i="10"/>
  <c r="G706" i="10"/>
  <c r="BH705" i="10"/>
  <c r="AT705" i="10"/>
  <c r="AH705" i="10"/>
  <c r="BR705" i="10" s="1"/>
  <c r="U705" i="10"/>
  <c r="H705" i="10"/>
  <c r="BA704" i="10"/>
  <c r="AR704" i="10"/>
  <c r="AH704" i="10"/>
  <c r="BR704" i="10" s="1"/>
  <c r="Y704" i="10"/>
  <c r="P704" i="10"/>
  <c r="G704" i="10"/>
  <c r="BH703" i="10"/>
  <c r="AT703" i="10"/>
  <c r="AH703" i="10"/>
  <c r="BR703" i="10" s="1"/>
  <c r="U703" i="10"/>
  <c r="H703" i="10"/>
  <c r="BB702" i="10"/>
  <c r="AS702" i="10"/>
  <c r="BU702" i="10" s="1"/>
  <c r="AJ702" i="10"/>
  <c r="Z702" i="10"/>
  <c r="Q702" i="10"/>
  <c r="H702" i="10"/>
  <c r="BI701" i="10"/>
  <c r="AV701" i="10"/>
  <c r="BV701" i="10" s="1"/>
  <c r="AJ701" i="10"/>
  <c r="V701" i="10"/>
  <c r="J701" i="10"/>
  <c r="BB700" i="10"/>
  <c r="AS700" i="10"/>
  <c r="BU700" i="10" s="1"/>
  <c r="AJ700" i="10"/>
  <c r="Z700" i="10"/>
  <c r="Q700" i="10"/>
  <c r="H700" i="10"/>
  <c r="BA698" i="10"/>
  <c r="AR698" i="10"/>
  <c r="AH698" i="10"/>
  <c r="BR698" i="10" s="1"/>
  <c r="Y698" i="10"/>
  <c r="P698" i="10"/>
  <c r="G698" i="10"/>
  <c r="BH697" i="10"/>
  <c r="AT697" i="10"/>
  <c r="AH697" i="10"/>
  <c r="BR697" i="10" s="1"/>
  <c r="U697" i="10"/>
  <c r="H697" i="10"/>
  <c r="BB696" i="10"/>
  <c r="AS696" i="10"/>
  <c r="BU696" i="10" s="1"/>
  <c r="AJ696" i="10"/>
  <c r="Z696" i="10"/>
  <c r="Q696" i="10"/>
  <c r="H696" i="10"/>
  <c r="BA694" i="10"/>
  <c r="AR694" i="10"/>
  <c r="AH694" i="10"/>
  <c r="BR694" i="10" s="1"/>
  <c r="Y694" i="10"/>
  <c r="P694" i="10"/>
  <c r="G694" i="10"/>
  <c r="BB691" i="10"/>
  <c r="AP691" i="10"/>
  <c r="AC691" i="10"/>
  <c r="P691" i="10"/>
  <c r="BF690" i="10"/>
  <c r="AW690" i="10"/>
  <c r="AN690" i="10"/>
  <c r="AE690" i="10"/>
  <c r="V690" i="10"/>
  <c r="M690" i="10"/>
  <c r="BL690" i="10" s="1"/>
  <c r="BB689" i="10"/>
  <c r="AP689" i="10"/>
  <c r="AC689" i="10"/>
  <c r="P689" i="10"/>
  <c r="BF688" i="10"/>
  <c r="AW688" i="10"/>
  <c r="AN688" i="10"/>
  <c r="AE688" i="10"/>
  <c r="V688" i="10"/>
  <c r="M688" i="10"/>
  <c r="BL688" i="10" s="1"/>
  <c r="BA687" i="10"/>
  <c r="AN687" i="10"/>
  <c r="AB687" i="10"/>
  <c r="N687" i="10"/>
  <c r="BF686" i="10"/>
  <c r="AW686" i="10"/>
  <c r="AN686" i="10"/>
  <c r="AE686" i="10"/>
  <c r="BQ686" i="10" s="1"/>
  <c r="V686" i="10"/>
  <c r="M686" i="10"/>
  <c r="BL686" i="10" s="1"/>
  <c r="BB685" i="10"/>
  <c r="AP685" i="10"/>
  <c r="AC685" i="10"/>
  <c r="P685" i="10"/>
  <c r="BF684" i="10"/>
  <c r="AW684" i="10"/>
  <c r="AN684" i="10"/>
  <c r="AE684" i="10"/>
  <c r="V684" i="10"/>
  <c r="M684" i="10"/>
  <c r="BL684" i="10" s="1"/>
  <c r="AZ683" i="10"/>
  <c r="BW683" i="10" s="1"/>
  <c r="AL683" i="10"/>
  <c r="BS683" i="10" s="1"/>
  <c r="Z683" i="10"/>
  <c r="M683" i="10"/>
  <c r="BL683" i="10" s="1"/>
  <c r="BI681" i="10"/>
  <c r="AV681" i="10"/>
  <c r="BV681" i="10" s="1"/>
  <c r="AJ681" i="10"/>
  <c r="V681" i="10"/>
  <c r="J681" i="10"/>
  <c r="BG677" i="10"/>
  <c r="AK675" i="10"/>
  <c r="I675" i="10"/>
  <c r="BA674" i="10"/>
  <c r="AE674" i="10"/>
  <c r="I674" i="10"/>
  <c r="BI671" i="10"/>
  <c r="AQ671" i="10"/>
  <c r="U671" i="10"/>
  <c r="AZ669" i="10"/>
  <c r="AO669" i="10"/>
  <c r="BT669" i="10" s="1"/>
  <c r="AA669" i="10"/>
  <c r="BP669" i="10" s="1"/>
  <c r="M669" i="10"/>
  <c r="BL669" i="10" s="1"/>
  <c r="BF667" i="10"/>
  <c r="AQ667" i="10"/>
  <c r="Z667" i="10"/>
  <c r="J667" i="10"/>
  <c r="BA665" i="10"/>
  <c r="AP665" i="10"/>
  <c r="AA665" i="10"/>
  <c r="BP665" i="10" s="1"/>
  <c r="J665" i="10"/>
  <c r="AY663" i="10"/>
  <c r="AC663" i="10"/>
  <c r="J663" i="10"/>
  <c r="AM662" i="10"/>
  <c r="P660" i="10"/>
  <c r="AT658" i="10"/>
  <c r="I658" i="10"/>
  <c r="BI657" i="10"/>
  <c r="AW657" i="10"/>
  <c r="AC657" i="10"/>
  <c r="M657" i="10"/>
  <c r="BL657" i="10" s="1"/>
  <c r="AK656" i="10"/>
  <c r="I656" i="10"/>
  <c r="BE655" i="10"/>
  <c r="AI655" i="10"/>
  <c r="Q655" i="10"/>
  <c r="BA654" i="10"/>
  <c r="AT650" i="10"/>
  <c r="I650" i="10"/>
  <c r="BH649" i="10"/>
  <c r="AR649" i="10"/>
  <c r="AB649" i="10"/>
  <c r="BI648" i="10"/>
  <c r="AU648" i="10"/>
  <c r="AG648" i="10"/>
  <c r="V648" i="10"/>
  <c r="H648" i="10"/>
  <c r="BA646" i="10"/>
  <c r="AM646" i="10"/>
  <c r="Y646" i="10"/>
  <c r="N646" i="10"/>
  <c r="J645" i="10"/>
  <c r="AV644" i="10"/>
  <c r="BV644" i="10" s="1"/>
  <c r="AK644" i="10"/>
  <c r="W644" i="10"/>
  <c r="I644" i="10"/>
  <c r="Z643" i="10"/>
  <c r="BI642" i="10"/>
  <c r="AU642" i="10"/>
  <c r="AG642" i="10"/>
  <c r="V642" i="10"/>
  <c r="H642" i="10"/>
  <c r="AI641" i="10"/>
  <c r="BA640" i="10"/>
  <c r="AM640" i="10"/>
  <c r="Y640" i="10"/>
  <c r="N640" i="10"/>
  <c r="AA639" i="10"/>
  <c r="BP639" i="10" s="1"/>
  <c r="BG637" i="10"/>
  <c r="J634" i="10"/>
  <c r="U634" i="10"/>
  <c r="AF634" i="10"/>
  <c r="AT634" i="10"/>
  <c r="BE634" i="10"/>
  <c r="M634" i="10"/>
  <c r="BL634" i="10" s="1"/>
  <c r="X634" i="10"/>
  <c r="AL634" i="10"/>
  <c r="BS634" i="10" s="1"/>
  <c r="AW634" i="10"/>
  <c r="AO631" i="10"/>
  <c r="BT631" i="10" s="1"/>
  <c r="O631" i="10"/>
  <c r="J630" i="10"/>
  <c r="T630" i="10"/>
  <c r="BN630" i="10" s="1"/>
  <c r="AD630" i="10"/>
  <c r="AP630" i="10"/>
  <c r="AZ630" i="10"/>
  <c r="BW630" i="10" s="1"/>
  <c r="M630" i="10"/>
  <c r="BL630" i="10" s="1"/>
  <c r="Y630" i="10"/>
  <c r="AI630" i="10"/>
  <c r="AS630" i="10"/>
  <c r="BE630" i="10"/>
  <c r="P627" i="10"/>
  <c r="I627" i="10"/>
  <c r="AE627" i="10"/>
  <c r="BA627" i="10"/>
  <c r="Q627" i="10"/>
  <c r="R627" i="10"/>
  <c r="AN627" i="10"/>
  <c r="AZ626" i="10"/>
  <c r="BW626" i="10" s="1"/>
  <c r="AK626" i="10"/>
  <c r="AU623" i="10"/>
  <c r="H623" i="10"/>
  <c r="BH622" i="10"/>
  <c r="AP622" i="10"/>
  <c r="AA622" i="10"/>
  <c r="BP622" i="10" s="1"/>
  <c r="I622" i="10"/>
  <c r="AU621" i="10"/>
  <c r="G621" i="10"/>
  <c r="BA618" i="10"/>
  <c r="AG618" i="10"/>
  <c r="K618" i="10"/>
  <c r="BA616" i="10"/>
  <c r="AG616" i="10"/>
  <c r="K616" i="10"/>
  <c r="AQ612" i="10"/>
  <c r="U612" i="10"/>
  <c r="G610" i="10"/>
  <c r="N610" i="10"/>
  <c r="Z610" i="10"/>
  <c r="AJ610" i="10"/>
  <c r="AT610" i="10"/>
  <c r="BF610" i="10"/>
  <c r="R610" i="10"/>
  <c r="AB610" i="10"/>
  <c r="AL610" i="10"/>
  <c r="AX610" i="10"/>
  <c r="BH610" i="10"/>
  <c r="I610" i="10"/>
  <c r="AC610" i="10"/>
  <c r="AO610" i="10"/>
  <c r="BT610" i="10" s="1"/>
  <c r="AY610" i="10"/>
  <c r="BI610" i="10"/>
  <c r="J610" i="10"/>
  <c r="T610" i="10"/>
  <c r="BN610" i="10" s="1"/>
  <c r="AD610" i="10"/>
  <c r="AP610" i="10"/>
  <c r="AZ610" i="10"/>
  <c r="BW610" i="10" s="1"/>
  <c r="K610" i="10"/>
  <c r="U610" i="10"/>
  <c r="AG610" i="10"/>
  <c r="AQ610" i="10"/>
  <c r="BA610" i="10"/>
  <c r="BG608" i="10"/>
  <c r="BY608" i="10" s="1"/>
  <c r="AB608" i="10"/>
  <c r="W605" i="10"/>
  <c r="G604" i="10"/>
  <c r="I604" i="10"/>
  <c r="AC604" i="10"/>
  <c r="AO604" i="10"/>
  <c r="BT604" i="10" s="1"/>
  <c r="AY604" i="10"/>
  <c r="BI604" i="10"/>
  <c r="J604" i="10"/>
  <c r="T604" i="10"/>
  <c r="BN604" i="10" s="1"/>
  <c r="AD604" i="10"/>
  <c r="AP604" i="10"/>
  <c r="AZ604" i="10"/>
  <c r="K604" i="10"/>
  <c r="U604" i="10"/>
  <c r="AG604" i="10"/>
  <c r="AQ604" i="10"/>
  <c r="BA604" i="10"/>
  <c r="V604" i="10"/>
  <c r="AH604" i="10"/>
  <c r="BR604" i="10" s="1"/>
  <c r="AR604" i="10"/>
  <c r="BB604" i="10"/>
  <c r="M604" i="10"/>
  <c r="BL604" i="10" s="1"/>
  <c r="Y604" i="10"/>
  <c r="AI604" i="10"/>
  <c r="AS604" i="10"/>
  <c r="BE604" i="10"/>
  <c r="N604" i="10"/>
  <c r="Z604" i="10"/>
  <c r="AJ604" i="10"/>
  <c r="AT604" i="10"/>
  <c r="BF604" i="10"/>
  <c r="Z594" i="10"/>
  <c r="BH576" i="10"/>
  <c r="W576" i="10"/>
  <c r="H568" i="10"/>
  <c r="O568" i="10"/>
  <c r="Y568" i="10"/>
  <c r="AH568" i="10"/>
  <c r="BR568" i="10" s="1"/>
  <c r="AQ568" i="10"/>
  <c r="AZ568" i="10"/>
  <c r="BI568" i="10"/>
  <c r="G568" i="10"/>
  <c r="Q568" i="10"/>
  <c r="Z568" i="10"/>
  <c r="AI568" i="10"/>
  <c r="AR568" i="10"/>
  <c r="BA568" i="10"/>
  <c r="I568" i="10"/>
  <c r="R568" i="10"/>
  <c r="AA568" i="10"/>
  <c r="BP568" i="10" s="1"/>
  <c r="AJ568" i="10"/>
  <c r="AS568" i="10"/>
  <c r="BU568" i="10" s="1"/>
  <c r="BB568" i="10"/>
  <c r="J568" i="10"/>
  <c r="AB568" i="10"/>
  <c r="AK568" i="10"/>
  <c r="AT568" i="10"/>
  <c r="BC568" i="10"/>
  <c r="BX568" i="10" s="1"/>
  <c r="K568" i="10"/>
  <c r="T568" i="10"/>
  <c r="BN568" i="10" s="1"/>
  <c r="AC568" i="10"/>
  <c r="AL568" i="10"/>
  <c r="AU568" i="10"/>
  <c r="BE568" i="10"/>
  <c r="U568" i="10"/>
  <c r="AD568" i="10"/>
  <c r="AM568" i="10"/>
  <c r="AW568" i="10"/>
  <c r="BF568" i="10"/>
  <c r="AX566" i="10"/>
  <c r="AX550" i="10"/>
  <c r="M550" i="10"/>
  <c r="BL550" i="10" s="1"/>
  <c r="H546" i="10"/>
  <c r="O546" i="10"/>
  <c r="Y546" i="10"/>
  <c r="AH546" i="10"/>
  <c r="BR546" i="10" s="1"/>
  <c r="AQ546" i="10"/>
  <c r="AZ546" i="10"/>
  <c r="BI546" i="10"/>
  <c r="G546" i="10"/>
  <c r="Q546" i="10"/>
  <c r="Z546" i="10"/>
  <c r="AI546" i="10"/>
  <c r="AR546" i="10"/>
  <c r="BA546" i="10"/>
  <c r="U546" i="10"/>
  <c r="AD546" i="10"/>
  <c r="AM546" i="10"/>
  <c r="AW546" i="10"/>
  <c r="BF546" i="10"/>
  <c r="I546" i="10"/>
  <c r="V546" i="10"/>
  <c r="AK546" i="10"/>
  <c r="AY546" i="10"/>
  <c r="J546" i="10"/>
  <c r="W546" i="10"/>
  <c r="AL546" i="10"/>
  <c r="BB546" i="10"/>
  <c r="K546" i="10"/>
  <c r="AA546" i="10"/>
  <c r="BP546" i="10" s="1"/>
  <c r="AO546" i="10"/>
  <c r="BT546" i="10" s="1"/>
  <c r="BC546" i="10"/>
  <c r="BX546" i="10" s="1"/>
  <c r="M546" i="10"/>
  <c r="BL546" i="10" s="1"/>
  <c r="AB546" i="10"/>
  <c r="AP546" i="10"/>
  <c r="BE546" i="10"/>
  <c r="N546" i="10"/>
  <c r="AC546" i="10"/>
  <c r="AS546" i="10"/>
  <c r="BU546" i="10" s="1"/>
  <c r="BG546" i="10"/>
  <c r="BY546" i="10" s="1"/>
  <c r="R546" i="10"/>
  <c r="AE546" i="10"/>
  <c r="AT546" i="10"/>
  <c r="BH546" i="10"/>
  <c r="AP541" i="10"/>
  <c r="G541" i="10"/>
  <c r="U541" i="10"/>
  <c r="AH541" i="10"/>
  <c r="BR541" i="10" s="1"/>
  <c r="AS541" i="10"/>
  <c r="AX541" i="10"/>
  <c r="G525" i="10"/>
  <c r="P525" i="10"/>
  <c r="Y525" i="10"/>
  <c r="AH525" i="10"/>
  <c r="BR525" i="10" s="1"/>
  <c r="AQ525" i="10"/>
  <c r="BA525" i="10"/>
  <c r="H525" i="10"/>
  <c r="Q525" i="10"/>
  <c r="Z525" i="10"/>
  <c r="AI525" i="10"/>
  <c r="AS525" i="10"/>
  <c r="BB525" i="10"/>
  <c r="J525" i="10"/>
  <c r="AC525" i="10"/>
  <c r="AL525" i="10"/>
  <c r="AU525" i="10"/>
  <c r="BD525" i="10"/>
  <c r="M525" i="10"/>
  <c r="BL525" i="10" s="1"/>
  <c r="V525" i="10"/>
  <c r="AE525" i="10"/>
  <c r="AN525" i="10"/>
  <c r="AW525" i="10"/>
  <c r="BF525" i="10"/>
  <c r="X525" i="10"/>
  <c r="AP525" i="10"/>
  <c r="BI525" i="10"/>
  <c r="I525" i="10"/>
  <c r="AA525" i="10"/>
  <c r="BP525" i="10" s="1"/>
  <c r="AT525" i="10"/>
  <c r="K525" i="10"/>
  <c r="AD525" i="10"/>
  <c r="AV525" i="10"/>
  <c r="BV525" i="10" s="1"/>
  <c r="N525" i="10"/>
  <c r="AF525" i="10"/>
  <c r="AX525" i="10"/>
  <c r="O525" i="10"/>
  <c r="AG525" i="10"/>
  <c r="AY525" i="10"/>
  <c r="R525" i="10"/>
  <c r="AK525" i="10"/>
  <c r="BC525" i="10"/>
  <c r="BX525" i="10" s="1"/>
  <c r="H500" i="10"/>
  <c r="U500" i="10"/>
  <c r="AD500" i="10"/>
  <c r="AM500" i="10"/>
  <c r="AW500" i="10"/>
  <c r="BF500" i="10"/>
  <c r="M500" i="10"/>
  <c r="BL500" i="10" s="1"/>
  <c r="V500" i="10"/>
  <c r="AE500" i="10"/>
  <c r="AO500" i="10"/>
  <c r="BT500" i="10" s="1"/>
  <c r="AX500" i="10"/>
  <c r="BG500" i="10"/>
  <c r="O500" i="10"/>
  <c r="Y500" i="10"/>
  <c r="AH500" i="10"/>
  <c r="BR500" i="10" s="1"/>
  <c r="AQ500" i="10"/>
  <c r="AZ500" i="10"/>
  <c r="BI500" i="10"/>
  <c r="G500" i="10"/>
  <c r="Q500" i="10"/>
  <c r="Z500" i="10"/>
  <c r="AI500" i="10"/>
  <c r="AR500" i="10"/>
  <c r="BA500" i="10"/>
  <c r="I500" i="10"/>
  <c r="R500" i="10"/>
  <c r="AA500" i="10"/>
  <c r="BP500" i="10" s="1"/>
  <c r="AJ500" i="10"/>
  <c r="AS500" i="10"/>
  <c r="BU500" i="10" s="1"/>
  <c r="BB500" i="10"/>
  <c r="AC500" i="10"/>
  <c r="BC500" i="10"/>
  <c r="BX500" i="10" s="1"/>
  <c r="J500" i="10"/>
  <c r="AG500" i="10"/>
  <c r="BE500" i="10"/>
  <c r="K500" i="10"/>
  <c r="AK500" i="10"/>
  <c r="BH500" i="10"/>
  <c r="N500" i="10"/>
  <c r="AL500" i="10"/>
  <c r="AP500" i="10"/>
  <c r="T500" i="10"/>
  <c r="BN500" i="10" s="1"/>
  <c r="AT500" i="10"/>
  <c r="H488" i="10"/>
  <c r="G488" i="10"/>
  <c r="Q488" i="10"/>
  <c r="Z488" i="10"/>
  <c r="AI488" i="10"/>
  <c r="AR488" i="10"/>
  <c r="BA488" i="10"/>
  <c r="I488" i="10"/>
  <c r="R488" i="10"/>
  <c r="AA488" i="10"/>
  <c r="BP488" i="10" s="1"/>
  <c r="AJ488" i="10"/>
  <c r="AS488" i="10"/>
  <c r="BB488" i="10"/>
  <c r="J488" i="10"/>
  <c r="AB488" i="10"/>
  <c r="AK488" i="10"/>
  <c r="AT488" i="10"/>
  <c r="BC488" i="10"/>
  <c r="BX488" i="10" s="1"/>
  <c r="K488" i="10"/>
  <c r="T488" i="10"/>
  <c r="BN488" i="10" s="1"/>
  <c r="AC488" i="10"/>
  <c r="AL488" i="10"/>
  <c r="AU488" i="10"/>
  <c r="BE488" i="10"/>
  <c r="U488" i="10"/>
  <c r="AD488" i="10"/>
  <c r="AM488" i="10"/>
  <c r="AW488" i="10"/>
  <c r="BF488" i="10"/>
  <c r="M488" i="10"/>
  <c r="BL488" i="10" s="1"/>
  <c r="V488" i="10"/>
  <c r="AE488" i="10"/>
  <c r="AO488" i="10"/>
  <c r="BT488" i="10" s="1"/>
  <c r="AX488" i="10"/>
  <c r="BG488" i="10"/>
  <c r="AQ488" i="10"/>
  <c r="N488" i="10"/>
  <c r="AY488" i="10"/>
  <c r="O488" i="10"/>
  <c r="AZ488" i="10"/>
  <c r="BW488" i="10" s="1"/>
  <c r="W488" i="10"/>
  <c r="BH488" i="10"/>
  <c r="Y488" i="10"/>
  <c r="BI488" i="10"/>
  <c r="AG488" i="10"/>
  <c r="AX711" i="10"/>
  <c r="AK711" i="10"/>
  <c r="X711" i="10"/>
  <c r="BF707" i="10"/>
  <c r="AS707" i="10"/>
  <c r="AF707" i="10"/>
  <c r="T707" i="10"/>
  <c r="BN707" i="10" s="1"/>
  <c r="BI706" i="10"/>
  <c r="AZ706" i="10"/>
  <c r="BW706" i="10" s="1"/>
  <c r="AP706" i="10"/>
  <c r="AG706" i="10"/>
  <c r="X706" i="10"/>
  <c r="O706" i="10"/>
  <c r="BF705" i="10"/>
  <c r="AS705" i="10"/>
  <c r="AF705" i="10"/>
  <c r="T705" i="10"/>
  <c r="BN705" i="10" s="1"/>
  <c r="BI704" i="10"/>
  <c r="AZ704" i="10"/>
  <c r="BW704" i="10" s="1"/>
  <c r="AP704" i="10"/>
  <c r="AG704" i="10"/>
  <c r="X704" i="10"/>
  <c r="BO704" i="10" s="1"/>
  <c r="O704" i="10"/>
  <c r="BF703" i="10"/>
  <c r="AS703" i="10"/>
  <c r="AF703" i="10"/>
  <c r="T703" i="10"/>
  <c r="BN703" i="10" s="1"/>
  <c r="BA702" i="10"/>
  <c r="AR702" i="10"/>
  <c r="AH702" i="10"/>
  <c r="BR702" i="10" s="1"/>
  <c r="Y702" i="10"/>
  <c r="P702" i="10"/>
  <c r="G702" i="10"/>
  <c r="BH701" i="10"/>
  <c r="AT701" i="10"/>
  <c r="AH701" i="10"/>
  <c r="BR701" i="10" s="1"/>
  <c r="U701" i="10"/>
  <c r="H701" i="10"/>
  <c r="BA700" i="10"/>
  <c r="AR700" i="10"/>
  <c r="AH700" i="10"/>
  <c r="BR700" i="10" s="1"/>
  <c r="Y700" i="10"/>
  <c r="P700" i="10"/>
  <c r="G700" i="10"/>
  <c r="BI698" i="10"/>
  <c r="AZ698" i="10"/>
  <c r="BW698" i="10" s="1"/>
  <c r="AP698" i="10"/>
  <c r="AG698" i="10"/>
  <c r="X698" i="10"/>
  <c r="O698" i="10"/>
  <c r="BF697" i="10"/>
  <c r="AS697" i="10"/>
  <c r="AF697" i="10"/>
  <c r="T697" i="10"/>
  <c r="BN697" i="10" s="1"/>
  <c r="BA696" i="10"/>
  <c r="AR696" i="10"/>
  <c r="AH696" i="10"/>
  <c r="BR696" i="10" s="1"/>
  <c r="Y696" i="10"/>
  <c r="P696" i="10"/>
  <c r="G696" i="10"/>
  <c r="BI694" i="10"/>
  <c r="AZ694" i="10"/>
  <c r="BW694" i="10" s="1"/>
  <c r="AP694" i="10"/>
  <c r="AG694" i="10"/>
  <c r="X694" i="10"/>
  <c r="O694" i="10"/>
  <c r="BA691" i="10"/>
  <c r="AN691" i="10"/>
  <c r="AB691" i="10"/>
  <c r="N691" i="10"/>
  <c r="BE690" i="10"/>
  <c r="AV690" i="10"/>
  <c r="BV690" i="10" s="1"/>
  <c r="AM690" i="10"/>
  <c r="AD690" i="10"/>
  <c r="U690" i="10"/>
  <c r="BA689" i="10"/>
  <c r="AN689" i="10"/>
  <c r="AB689" i="10"/>
  <c r="N689" i="10"/>
  <c r="BE688" i="10"/>
  <c r="AV688" i="10"/>
  <c r="BV688" i="10" s="1"/>
  <c r="AM688" i="10"/>
  <c r="AD688" i="10"/>
  <c r="U688" i="10"/>
  <c r="AZ687" i="10"/>
  <c r="BW687" i="10" s="1"/>
  <c r="AL687" i="10"/>
  <c r="Z687" i="10"/>
  <c r="M687" i="10"/>
  <c r="BL687" i="10" s="1"/>
  <c r="BE686" i="10"/>
  <c r="AV686" i="10"/>
  <c r="BV686" i="10" s="1"/>
  <c r="AM686" i="10"/>
  <c r="AD686" i="10"/>
  <c r="U686" i="10"/>
  <c r="BA685" i="10"/>
  <c r="AN685" i="10"/>
  <c r="AB685" i="10"/>
  <c r="N685" i="10"/>
  <c r="BE684" i="10"/>
  <c r="AV684" i="10"/>
  <c r="BV684" i="10" s="1"/>
  <c r="AM684" i="10"/>
  <c r="AD684" i="10"/>
  <c r="U684" i="10"/>
  <c r="AX683" i="10"/>
  <c r="AK683" i="10"/>
  <c r="X683" i="10"/>
  <c r="BH681" i="10"/>
  <c r="AT681" i="10"/>
  <c r="AH681" i="10"/>
  <c r="BR681" i="10" s="1"/>
  <c r="U681" i="10"/>
  <c r="H681" i="10"/>
  <c r="BB679" i="10"/>
  <c r="AP679" i="10"/>
  <c r="AC679" i="10"/>
  <c r="P679" i="10"/>
  <c r="AS677" i="10"/>
  <c r="BI676" i="10"/>
  <c r="BI675" i="10"/>
  <c r="AG675" i="10"/>
  <c r="AW674" i="10"/>
  <c r="AC674" i="10"/>
  <c r="G674" i="10"/>
  <c r="BG671" i="10"/>
  <c r="BY671" i="10" s="1"/>
  <c r="AP671" i="10"/>
  <c r="AY669" i="10"/>
  <c r="AK669" i="10"/>
  <c r="Z669" i="10"/>
  <c r="BE667" i="10"/>
  <c r="AP667" i="10"/>
  <c r="Y667" i="10"/>
  <c r="AZ665" i="10"/>
  <c r="AO665" i="10"/>
  <c r="BT665" i="10" s="1"/>
  <c r="Z665" i="10"/>
  <c r="AW663" i="10"/>
  <c r="AB663" i="10"/>
  <c r="AD662" i="10"/>
  <c r="BG659" i="10"/>
  <c r="BY659" i="10" s="1"/>
  <c r="AS659" i="10"/>
  <c r="AG659" i="10"/>
  <c r="R659" i="10"/>
  <c r="AO658" i="10"/>
  <c r="BT658" i="10" s="1"/>
  <c r="G658" i="10"/>
  <c r="BH657" i="10"/>
  <c r="AR657" i="10"/>
  <c r="AB657" i="10"/>
  <c r="BE656" i="10"/>
  <c r="AF656" i="10"/>
  <c r="G656" i="10"/>
  <c r="BA655" i="10"/>
  <c r="AG655" i="10"/>
  <c r="AO654" i="10"/>
  <c r="BT654" i="10" s="1"/>
  <c r="BA651" i="10"/>
  <c r="AP651" i="10"/>
  <c r="AB651" i="10"/>
  <c r="Q651" i="10"/>
  <c r="AO650" i="10"/>
  <c r="BT650" i="10" s="1"/>
  <c r="G650" i="10"/>
  <c r="BF649" i="10"/>
  <c r="AQ649" i="10"/>
  <c r="AA649" i="10"/>
  <c r="BP649" i="10" s="1"/>
  <c r="J649" i="10"/>
  <c r="BE648" i="10"/>
  <c r="AT648" i="10"/>
  <c r="AF648" i="10"/>
  <c r="U648" i="10"/>
  <c r="G648" i="10"/>
  <c r="AW646" i="10"/>
  <c r="AL646" i="10"/>
  <c r="BS646" i="10" s="1"/>
  <c r="X646" i="10"/>
  <c r="M646" i="10"/>
  <c r="BL646" i="10" s="1"/>
  <c r="BF645" i="10"/>
  <c r="BI644" i="10"/>
  <c r="AU644" i="10"/>
  <c r="AG644" i="10"/>
  <c r="V644" i="10"/>
  <c r="H644" i="10"/>
  <c r="BE642" i="10"/>
  <c r="AT642" i="10"/>
  <c r="AF642" i="10"/>
  <c r="U642" i="10"/>
  <c r="G642" i="10"/>
  <c r="AW640" i="10"/>
  <c r="AL640" i="10"/>
  <c r="X640" i="10"/>
  <c r="M640" i="10"/>
  <c r="BL640" i="10" s="1"/>
  <c r="BI639" i="10"/>
  <c r="U639" i="10"/>
  <c r="AY637" i="10"/>
  <c r="K635" i="10"/>
  <c r="BI635" i="10"/>
  <c r="AC635" i="10"/>
  <c r="BB634" i="10"/>
  <c r="AK634" i="10"/>
  <c r="Q634" i="10"/>
  <c r="AN631" i="10"/>
  <c r="I631" i="10"/>
  <c r="BH630" i="10"/>
  <c r="AT630" i="10"/>
  <c r="AG630" i="10"/>
  <c r="R630" i="10"/>
  <c r="BE627" i="10"/>
  <c r="AC627" i="10"/>
  <c r="AY626" i="10"/>
  <c r="AH626" i="10"/>
  <c r="BR626" i="10" s="1"/>
  <c r="R626" i="10"/>
  <c r="AO623" i="10"/>
  <c r="BT623" i="10" s="1"/>
  <c r="BG622" i="10"/>
  <c r="BY622" i="10" s="1"/>
  <c r="AO622" i="10"/>
  <c r="BT622" i="10" s="1"/>
  <c r="AZ618" i="10"/>
  <c r="BW618" i="10" s="1"/>
  <c r="AD618" i="10"/>
  <c r="M617" i="10"/>
  <c r="BL617" i="10" s="1"/>
  <c r="X617" i="10"/>
  <c r="BO617" i="10" s="1"/>
  <c r="AL617" i="10"/>
  <c r="AX617" i="10"/>
  <c r="O617" i="10"/>
  <c r="AC617" i="10"/>
  <c r="AN617" i="10"/>
  <c r="BB617" i="10"/>
  <c r="R617" i="10"/>
  <c r="AE617" i="10"/>
  <c r="AS617" i="10"/>
  <c r="BU617" i="10" s="1"/>
  <c r="BD617" i="10"/>
  <c r="G617" i="10"/>
  <c r="U617" i="10"/>
  <c r="AF617" i="10"/>
  <c r="AT617" i="10"/>
  <c r="BF617" i="10"/>
  <c r="AZ616" i="10"/>
  <c r="AD616" i="10"/>
  <c r="G614" i="10"/>
  <c r="I614" i="10"/>
  <c r="AC614" i="10"/>
  <c r="AO614" i="10"/>
  <c r="BT614" i="10" s="1"/>
  <c r="AY614" i="10"/>
  <c r="BI614" i="10"/>
  <c r="K614" i="10"/>
  <c r="U614" i="10"/>
  <c r="AG614" i="10"/>
  <c r="AQ614" i="10"/>
  <c r="BA614" i="10"/>
  <c r="M614" i="10"/>
  <c r="BL614" i="10" s="1"/>
  <c r="Y614" i="10"/>
  <c r="AI614" i="10"/>
  <c r="AS614" i="10"/>
  <c r="BE614" i="10"/>
  <c r="N614" i="10"/>
  <c r="Z614" i="10"/>
  <c r="AJ614" i="10"/>
  <c r="AT614" i="10"/>
  <c r="BF614" i="10"/>
  <c r="BI612" i="10"/>
  <c r="AO612" i="10"/>
  <c r="BT612" i="10" s="1"/>
  <c r="AS611" i="10"/>
  <c r="BE610" i="10"/>
  <c r="AA610" i="10"/>
  <c r="BP610" i="10" s="1"/>
  <c r="AZ608" i="10"/>
  <c r="BW608" i="10" s="1"/>
  <c r="AA608" i="10"/>
  <c r="BP608" i="10" s="1"/>
  <c r="AL604" i="10"/>
  <c r="G598" i="10"/>
  <c r="I598" i="10"/>
  <c r="AC598" i="10"/>
  <c r="AO598" i="10"/>
  <c r="BT598" i="10" s="1"/>
  <c r="AY598" i="10"/>
  <c r="BI598" i="10"/>
  <c r="J598" i="10"/>
  <c r="T598" i="10"/>
  <c r="BN598" i="10" s="1"/>
  <c r="AD598" i="10"/>
  <c r="AP598" i="10"/>
  <c r="AZ598" i="10"/>
  <c r="K598" i="10"/>
  <c r="U598" i="10"/>
  <c r="AG598" i="10"/>
  <c r="AQ598" i="10"/>
  <c r="BA598" i="10"/>
  <c r="V598" i="10"/>
  <c r="AH598" i="10"/>
  <c r="BR598" i="10" s="1"/>
  <c r="AR598" i="10"/>
  <c r="BB598" i="10"/>
  <c r="M598" i="10"/>
  <c r="BL598" i="10" s="1"/>
  <c r="Y598" i="10"/>
  <c r="AI598" i="10"/>
  <c r="AS598" i="10"/>
  <c r="BE598" i="10"/>
  <c r="N598" i="10"/>
  <c r="Z598" i="10"/>
  <c r="AJ598" i="10"/>
  <c r="AT598" i="10"/>
  <c r="BF598" i="10"/>
  <c r="BG594" i="10"/>
  <c r="Q594" i="10"/>
  <c r="AZ576" i="10"/>
  <c r="O576" i="10"/>
  <c r="P569" i="10"/>
  <c r="R569" i="10"/>
  <c r="AD569" i="10"/>
  <c r="AN569" i="10"/>
  <c r="AX569" i="10"/>
  <c r="BG569" i="10"/>
  <c r="G569" i="10"/>
  <c r="AE569" i="10"/>
  <c r="AP569" i="10"/>
  <c r="AY569" i="10"/>
  <c r="BI569" i="10"/>
  <c r="H569" i="10"/>
  <c r="U569" i="10"/>
  <c r="AF569" i="10"/>
  <c r="AQ569" i="10"/>
  <c r="BA569" i="10"/>
  <c r="J569" i="10"/>
  <c r="V569" i="10"/>
  <c r="AH569" i="10"/>
  <c r="BR569" i="10" s="1"/>
  <c r="AS569" i="10"/>
  <c r="BB569" i="10"/>
  <c r="K569" i="10"/>
  <c r="W569" i="10"/>
  <c r="AI569" i="10"/>
  <c r="AT569" i="10"/>
  <c r="BC569" i="10"/>
  <c r="BX569" i="10" s="1"/>
  <c r="M569" i="10"/>
  <c r="BL569" i="10" s="1"/>
  <c r="X569" i="10"/>
  <c r="AK569" i="10"/>
  <c r="AU569" i="10"/>
  <c r="BD569" i="10"/>
  <c r="N415" i="10"/>
  <c r="I415" i="10"/>
  <c r="T415" i="10"/>
  <c r="BN415" i="10" s="1"/>
  <c r="AH415" i="10"/>
  <c r="BR415" i="10" s="1"/>
  <c r="AS415" i="10"/>
  <c r="BG415" i="10"/>
  <c r="J415" i="10"/>
  <c r="U415" i="10"/>
  <c r="AI415" i="10"/>
  <c r="AW415" i="10"/>
  <c r="BH415" i="10"/>
  <c r="K415" i="10"/>
  <c r="Y415" i="10"/>
  <c r="AJ415" i="10"/>
  <c r="AX415" i="10"/>
  <c r="BI415" i="10"/>
  <c r="Z415" i="10"/>
  <c r="AK415" i="10"/>
  <c r="AY415" i="10"/>
  <c r="M415" i="10"/>
  <c r="BL415" i="10" s="1"/>
  <c r="AA415" i="10"/>
  <c r="BP415" i="10" s="1"/>
  <c r="AO415" i="10"/>
  <c r="BT415" i="10" s="1"/>
  <c r="AZ415" i="10"/>
  <c r="Q415" i="10"/>
  <c r="AB415" i="10"/>
  <c r="AP415" i="10"/>
  <c r="BA415" i="10"/>
  <c r="BF415" i="10"/>
  <c r="R415" i="10"/>
  <c r="AC415" i="10"/>
  <c r="AG415" i="10"/>
  <c r="AQ415" i="10"/>
  <c r="AR415" i="10"/>
  <c r="BE415" i="10"/>
  <c r="BI702" i="10"/>
  <c r="AZ702" i="10"/>
  <c r="BW702" i="10" s="1"/>
  <c r="AP702" i="10"/>
  <c r="AG702" i="10"/>
  <c r="X702" i="10"/>
  <c r="O702" i="10"/>
  <c r="BF701" i="10"/>
  <c r="AS701" i="10"/>
  <c r="AF701" i="10"/>
  <c r="T701" i="10"/>
  <c r="BN701" i="10" s="1"/>
  <c r="BI700" i="10"/>
  <c r="AZ700" i="10"/>
  <c r="AP700" i="10"/>
  <c r="AG700" i="10"/>
  <c r="X700" i="10"/>
  <c r="O700" i="10"/>
  <c r="BI696" i="10"/>
  <c r="AZ696" i="10"/>
  <c r="BW696" i="10" s="1"/>
  <c r="AP696" i="10"/>
  <c r="AG696" i="10"/>
  <c r="BQ696" i="10" s="1"/>
  <c r="X696" i="10"/>
  <c r="O696" i="10"/>
  <c r="AZ691" i="10"/>
  <c r="BW691" i="10" s="1"/>
  <c r="AL691" i="10"/>
  <c r="Z691" i="10"/>
  <c r="M691" i="10"/>
  <c r="BL691" i="10" s="1"/>
  <c r="BD690" i="10"/>
  <c r="AU690" i="10"/>
  <c r="AL690" i="10"/>
  <c r="BS690" i="10" s="1"/>
  <c r="AC690" i="10"/>
  <c r="T690" i="10"/>
  <c r="BN690" i="10" s="1"/>
  <c r="J690" i="10"/>
  <c r="AZ689" i="10"/>
  <c r="BW689" i="10" s="1"/>
  <c r="AL689" i="10"/>
  <c r="Z689" i="10"/>
  <c r="M689" i="10"/>
  <c r="BL689" i="10" s="1"/>
  <c r="BD688" i="10"/>
  <c r="AU688" i="10"/>
  <c r="AL688" i="10"/>
  <c r="AC688" i="10"/>
  <c r="T688" i="10"/>
  <c r="BN688" i="10" s="1"/>
  <c r="J688" i="10"/>
  <c r="AX687" i="10"/>
  <c r="AK687" i="10"/>
  <c r="X687" i="10"/>
  <c r="BD686" i="10"/>
  <c r="AU686" i="10"/>
  <c r="AL686" i="10"/>
  <c r="BS686" i="10" s="1"/>
  <c r="AC686" i="10"/>
  <c r="T686" i="10"/>
  <c r="BN686" i="10" s="1"/>
  <c r="J686" i="10"/>
  <c r="AZ685" i="10"/>
  <c r="BW685" i="10" s="1"/>
  <c r="AL685" i="10"/>
  <c r="Z685" i="10"/>
  <c r="M685" i="10"/>
  <c r="BL685" i="10" s="1"/>
  <c r="BD684" i="10"/>
  <c r="AU684" i="10"/>
  <c r="AL684" i="10"/>
  <c r="BS684" i="10" s="1"/>
  <c r="AC684" i="10"/>
  <c r="T684" i="10"/>
  <c r="BN684" i="10" s="1"/>
  <c r="J684" i="10"/>
  <c r="BF681" i="10"/>
  <c r="AS681" i="10"/>
  <c r="AF681" i="10"/>
  <c r="T681" i="10"/>
  <c r="BN681" i="10" s="1"/>
  <c r="AK677" i="10"/>
  <c r="AM676" i="10"/>
  <c r="AU674" i="10"/>
  <c r="Y674" i="10"/>
  <c r="BE671" i="10"/>
  <c r="AK671" i="10"/>
  <c r="R671" i="10"/>
  <c r="BI669" i="10"/>
  <c r="AX669" i="10"/>
  <c r="AJ669" i="10"/>
  <c r="Y669" i="10"/>
  <c r="K669" i="10"/>
  <c r="Y662" i="10"/>
  <c r="BG657" i="10"/>
  <c r="BY657" i="10" s="1"/>
  <c r="AQ657" i="10"/>
  <c r="AA657" i="10"/>
  <c r="BP657" i="10" s="1"/>
  <c r="J657" i="10"/>
  <c r="AY655" i="10"/>
  <c r="AC655" i="10"/>
  <c r="J655" i="10"/>
  <c r="AD654" i="10"/>
  <c r="AV646" i="10"/>
  <c r="BV646" i="10" s="1"/>
  <c r="AK646" i="10"/>
  <c r="W646" i="10"/>
  <c r="I646" i="10"/>
  <c r="BE644" i="10"/>
  <c r="AT644" i="10"/>
  <c r="AF644" i="10"/>
  <c r="U644" i="10"/>
  <c r="G644" i="10"/>
  <c r="K641" i="10"/>
  <c r="AV640" i="10"/>
  <c r="BV640" i="10" s="1"/>
  <c r="AK640" i="10"/>
  <c r="W640" i="10"/>
  <c r="I640" i="10"/>
  <c r="BG639" i="10"/>
  <c r="BY639" i="10" s="1"/>
  <c r="M639" i="10"/>
  <c r="BL639" i="10" s="1"/>
  <c r="AI637" i="10"/>
  <c r="AK631" i="10"/>
  <c r="G631" i="10"/>
  <c r="AX626" i="10"/>
  <c r="AD626" i="10"/>
  <c r="Q626" i="10"/>
  <c r="K622" i="10"/>
  <c r="U622" i="10"/>
  <c r="AG622" i="10"/>
  <c r="AQ622" i="10"/>
  <c r="BA622" i="10"/>
  <c r="M622" i="10"/>
  <c r="BL622" i="10" s="1"/>
  <c r="Y622" i="10"/>
  <c r="AI622" i="10"/>
  <c r="AS622" i="10"/>
  <c r="BE622" i="10"/>
  <c r="N622" i="10"/>
  <c r="Z622" i="10"/>
  <c r="AJ622" i="10"/>
  <c r="AT622" i="10"/>
  <c r="BF622" i="10"/>
  <c r="R621" i="10"/>
  <c r="J621" i="10"/>
  <c r="AK621" i="10"/>
  <c r="BE621" i="10"/>
  <c r="U621" i="10"/>
  <c r="AS621" i="10"/>
  <c r="V621" i="10"/>
  <c r="AT621" i="10"/>
  <c r="AN611" i="10"/>
  <c r="BF594" i="10"/>
  <c r="N594" i="10"/>
  <c r="AY576" i="10"/>
  <c r="N576" i="10"/>
  <c r="H566" i="10"/>
  <c r="O566" i="10"/>
  <c r="Y566" i="10"/>
  <c r="AH566" i="10"/>
  <c r="BR566" i="10" s="1"/>
  <c r="AQ566" i="10"/>
  <c r="AZ566" i="10"/>
  <c r="BW566" i="10" s="1"/>
  <c r="BI566" i="10"/>
  <c r="G566" i="10"/>
  <c r="Q566" i="10"/>
  <c r="Z566" i="10"/>
  <c r="AI566" i="10"/>
  <c r="AR566" i="10"/>
  <c r="BA566" i="10"/>
  <c r="I566" i="10"/>
  <c r="R566" i="10"/>
  <c r="AA566" i="10"/>
  <c r="BP566" i="10" s="1"/>
  <c r="AJ566" i="10"/>
  <c r="AS566" i="10"/>
  <c r="BB566" i="10"/>
  <c r="J566" i="10"/>
  <c r="AB566" i="10"/>
  <c r="AK566" i="10"/>
  <c r="AT566" i="10"/>
  <c r="BC566" i="10"/>
  <c r="BX566" i="10" s="1"/>
  <c r="K566" i="10"/>
  <c r="T566" i="10"/>
  <c r="BN566" i="10" s="1"/>
  <c r="AC566" i="10"/>
  <c r="AL566" i="10"/>
  <c r="AU566" i="10"/>
  <c r="BE566" i="10"/>
  <c r="U566" i="10"/>
  <c r="AD566" i="10"/>
  <c r="AM566" i="10"/>
  <c r="AW566" i="10"/>
  <c r="BF566" i="10"/>
  <c r="H550" i="10"/>
  <c r="O550" i="10"/>
  <c r="Y550" i="10"/>
  <c r="AH550" i="10"/>
  <c r="BR550" i="10" s="1"/>
  <c r="AQ550" i="10"/>
  <c r="AZ550" i="10"/>
  <c r="BI550" i="10"/>
  <c r="G550" i="10"/>
  <c r="Q550" i="10"/>
  <c r="Z550" i="10"/>
  <c r="AI550" i="10"/>
  <c r="AR550" i="10"/>
  <c r="BA550" i="10"/>
  <c r="I550" i="10"/>
  <c r="R550" i="10"/>
  <c r="AA550" i="10"/>
  <c r="BP550" i="10" s="1"/>
  <c r="AJ550" i="10"/>
  <c r="AS550" i="10"/>
  <c r="BU550" i="10" s="1"/>
  <c r="BB550" i="10"/>
  <c r="J550" i="10"/>
  <c r="AB550" i="10"/>
  <c r="AK550" i="10"/>
  <c r="AT550" i="10"/>
  <c r="BC550" i="10"/>
  <c r="BX550" i="10" s="1"/>
  <c r="K550" i="10"/>
  <c r="T550" i="10"/>
  <c r="BN550" i="10" s="1"/>
  <c r="AC550" i="10"/>
  <c r="AL550" i="10"/>
  <c r="AU550" i="10"/>
  <c r="BE550" i="10"/>
  <c r="U550" i="10"/>
  <c r="AD550" i="10"/>
  <c r="AM550" i="10"/>
  <c r="AW550" i="10"/>
  <c r="BF550" i="10"/>
  <c r="H548" i="10"/>
  <c r="J548" i="10"/>
  <c r="AB548" i="10"/>
  <c r="K548" i="10"/>
  <c r="T548" i="10"/>
  <c r="BN548" i="10" s="1"/>
  <c r="AC548" i="10"/>
  <c r="AL548" i="10"/>
  <c r="AU548" i="10"/>
  <c r="BU548" i="10" s="1"/>
  <c r="BE548" i="10"/>
  <c r="O548" i="10"/>
  <c r="Y548" i="10"/>
  <c r="AH548" i="10"/>
  <c r="BR548" i="10" s="1"/>
  <c r="AQ548" i="10"/>
  <c r="U548" i="10"/>
  <c r="AI548" i="10"/>
  <c r="AT548" i="10"/>
  <c r="BF548" i="10"/>
  <c r="G548" i="10"/>
  <c r="V548" i="10"/>
  <c r="AJ548" i="10"/>
  <c r="AW548" i="10"/>
  <c r="BG548" i="10"/>
  <c r="BY548" i="10" s="1"/>
  <c r="I548" i="10"/>
  <c r="W548" i="10"/>
  <c r="AK548" i="10"/>
  <c r="AX548" i="10"/>
  <c r="BH548" i="10"/>
  <c r="Z548" i="10"/>
  <c r="AM548" i="10"/>
  <c r="AY548" i="10"/>
  <c r="BI548" i="10"/>
  <c r="M548" i="10"/>
  <c r="BL548" i="10" s="1"/>
  <c r="AA548" i="10"/>
  <c r="BP548" i="10" s="1"/>
  <c r="AO548" i="10"/>
  <c r="BT548" i="10" s="1"/>
  <c r="AZ548" i="10"/>
  <c r="BW548" i="10" s="1"/>
  <c r="N548" i="10"/>
  <c r="AD548" i="10"/>
  <c r="AP548" i="10"/>
  <c r="BA548" i="10"/>
  <c r="AM545" i="10"/>
  <c r="G512" i="10"/>
  <c r="BE512" i="10"/>
  <c r="W512" i="10"/>
  <c r="AG512" i="10"/>
  <c r="AU512" i="10"/>
  <c r="AY512" i="10"/>
  <c r="H502" i="10"/>
  <c r="O502" i="10"/>
  <c r="Y502" i="10"/>
  <c r="AH502" i="10"/>
  <c r="BR502" i="10" s="1"/>
  <c r="AQ502" i="10"/>
  <c r="AZ502" i="10"/>
  <c r="BW502" i="10" s="1"/>
  <c r="BI502" i="10"/>
  <c r="G502" i="10"/>
  <c r="Q502" i="10"/>
  <c r="Z502" i="10"/>
  <c r="AI502" i="10"/>
  <c r="AR502" i="10"/>
  <c r="BA502" i="10"/>
  <c r="J502" i="10"/>
  <c r="AB502" i="10"/>
  <c r="AK502" i="10"/>
  <c r="AT502" i="10"/>
  <c r="BC502" i="10"/>
  <c r="BX502" i="10" s="1"/>
  <c r="K502" i="10"/>
  <c r="T502" i="10"/>
  <c r="BN502" i="10" s="1"/>
  <c r="AC502" i="10"/>
  <c r="AL502" i="10"/>
  <c r="AU502" i="10"/>
  <c r="BE502" i="10"/>
  <c r="U502" i="10"/>
  <c r="AD502" i="10"/>
  <c r="AM502" i="10"/>
  <c r="AW502" i="10"/>
  <c r="BF502" i="10"/>
  <c r="I502" i="10"/>
  <c r="AG502" i="10"/>
  <c r="BG502" i="10"/>
  <c r="BY502" i="10" s="1"/>
  <c r="M502" i="10"/>
  <c r="BL502" i="10" s="1"/>
  <c r="AJ502" i="10"/>
  <c r="BH502" i="10"/>
  <c r="N502" i="10"/>
  <c r="AO502" i="10"/>
  <c r="BT502" i="10" s="1"/>
  <c r="R502" i="10"/>
  <c r="AP502" i="10"/>
  <c r="V502" i="10"/>
  <c r="AS502" i="10"/>
  <c r="BU502" i="10" s="1"/>
  <c r="W502" i="10"/>
  <c r="AX502" i="10"/>
  <c r="AX691" i="10"/>
  <c r="AK691" i="10"/>
  <c r="X691" i="10"/>
  <c r="BC690" i="10"/>
  <c r="BX690" i="10" s="1"/>
  <c r="AT690" i="10"/>
  <c r="AK690" i="10"/>
  <c r="AB690" i="10"/>
  <c r="R690" i="10"/>
  <c r="I690" i="10"/>
  <c r="AX689" i="10"/>
  <c r="AK689" i="10"/>
  <c r="X689" i="10"/>
  <c r="BC688" i="10"/>
  <c r="BX688" i="10" s="1"/>
  <c r="AT688" i="10"/>
  <c r="AK688" i="10"/>
  <c r="AB688" i="10"/>
  <c r="R688" i="10"/>
  <c r="I688" i="10"/>
  <c r="BI687" i="10"/>
  <c r="AV687" i="10"/>
  <c r="BV687" i="10" s="1"/>
  <c r="AJ687" i="10"/>
  <c r="V687" i="10"/>
  <c r="J687" i="10"/>
  <c r="BC686" i="10"/>
  <c r="BX686" i="10" s="1"/>
  <c r="AT686" i="10"/>
  <c r="AK686" i="10"/>
  <c r="AB686" i="10"/>
  <c r="R686" i="10"/>
  <c r="I686" i="10"/>
  <c r="AX685" i="10"/>
  <c r="AK685" i="10"/>
  <c r="X685" i="10"/>
  <c r="BC684" i="10"/>
  <c r="BX684" i="10" s="1"/>
  <c r="AT684" i="10"/>
  <c r="AK684" i="10"/>
  <c r="AB684" i="10"/>
  <c r="R684" i="10"/>
  <c r="I684" i="10"/>
  <c r="AA677" i="10"/>
  <c r="BP677" i="10" s="1"/>
  <c r="AC676" i="10"/>
  <c r="BB671" i="10"/>
  <c r="AI671" i="10"/>
  <c r="Q671" i="10"/>
  <c r="BH669" i="10"/>
  <c r="AW669" i="10"/>
  <c r="AI669" i="10"/>
  <c r="U669" i="10"/>
  <c r="J669" i="10"/>
  <c r="BI665" i="10"/>
  <c r="AX665" i="10"/>
  <c r="AI665" i="10"/>
  <c r="AQ663" i="10"/>
  <c r="U663" i="10"/>
  <c r="P662" i="10"/>
  <c r="BF657" i="10"/>
  <c r="AP657" i="10"/>
  <c r="Z657" i="10"/>
  <c r="AW655" i="10"/>
  <c r="AB655" i="10"/>
  <c r="Y654" i="10"/>
  <c r="BI646" i="10"/>
  <c r="AU646" i="10"/>
  <c r="AG646" i="10"/>
  <c r="V646" i="10"/>
  <c r="H646" i="10"/>
  <c r="AS645" i="10"/>
  <c r="BD644" i="10"/>
  <c r="AS644" i="10"/>
  <c r="AE644" i="10"/>
  <c r="Q644" i="10"/>
  <c r="BI640" i="10"/>
  <c r="AU640" i="10"/>
  <c r="AG640" i="10"/>
  <c r="V640" i="10"/>
  <c r="H640" i="10"/>
  <c r="BA639" i="10"/>
  <c r="AW626" i="10"/>
  <c r="AC626" i="10"/>
  <c r="P623" i="10"/>
  <c r="I623" i="10"/>
  <c r="AE623" i="10"/>
  <c r="BA623" i="10"/>
  <c r="Q623" i="10"/>
  <c r="AM623" i="10"/>
  <c r="BI623" i="10"/>
  <c r="R623" i="10"/>
  <c r="AN623" i="10"/>
  <c r="AZ622" i="10"/>
  <c r="BW622" i="10" s="1"/>
  <c r="AK622" i="10"/>
  <c r="AF621" i="10"/>
  <c r="G618" i="10"/>
  <c r="V618" i="10"/>
  <c r="AH618" i="10"/>
  <c r="BR618" i="10" s="1"/>
  <c r="AR618" i="10"/>
  <c r="BB618" i="10"/>
  <c r="N618" i="10"/>
  <c r="Z618" i="10"/>
  <c r="AJ618" i="10"/>
  <c r="AT618" i="10"/>
  <c r="BF618" i="10"/>
  <c r="R618" i="10"/>
  <c r="AB618" i="10"/>
  <c r="AL618" i="10"/>
  <c r="AX618" i="10"/>
  <c r="BH618" i="10"/>
  <c r="I618" i="10"/>
  <c r="AC618" i="10"/>
  <c r="AO618" i="10"/>
  <c r="BT618" i="10" s="1"/>
  <c r="AY618" i="10"/>
  <c r="BI618" i="10"/>
  <c r="G616" i="10"/>
  <c r="V616" i="10"/>
  <c r="AH616" i="10"/>
  <c r="BR616" i="10" s="1"/>
  <c r="AR616" i="10"/>
  <c r="BB616" i="10"/>
  <c r="N616" i="10"/>
  <c r="Z616" i="10"/>
  <c r="AJ616" i="10"/>
  <c r="AT616" i="10"/>
  <c r="BF616" i="10"/>
  <c r="R616" i="10"/>
  <c r="AB616" i="10"/>
  <c r="AL616" i="10"/>
  <c r="AX616" i="10"/>
  <c r="BH616" i="10"/>
  <c r="I616" i="10"/>
  <c r="AC616" i="10"/>
  <c r="AO616" i="10"/>
  <c r="BT616" i="10" s="1"/>
  <c r="AY616" i="10"/>
  <c r="BI616" i="10"/>
  <c r="R605" i="10"/>
  <c r="AD605" i="10"/>
  <c r="BC605" i="10"/>
  <c r="BX605" i="10" s="1"/>
  <c r="G605" i="10"/>
  <c r="AF605" i="10"/>
  <c r="BF605" i="10"/>
  <c r="H605" i="10"/>
  <c r="AH605" i="10"/>
  <c r="BR605" i="10" s="1"/>
  <c r="BI605" i="10"/>
  <c r="J605" i="10"/>
  <c r="AK605" i="10"/>
  <c r="P605" i="10"/>
  <c r="AP605" i="10"/>
  <c r="U605" i="10"/>
  <c r="AT605" i="10"/>
  <c r="AL569" i="10"/>
  <c r="AG566" i="10"/>
  <c r="AO525" i="10"/>
  <c r="BT525" i="10" s="1"/>
  <c r="AY500" i="10"/>
  <c r="I489" i="10"/>
  <c r="V489" i="10"/>
  <c r="AL489" i="10"/>
  <c r="BB489" i="10"/>
  <c r="H489" i="10"/>
  <c r="X489" i="10"/>
  <c r="AN489" i="10"/>
  <c r="BD489" i="10"/>
  <c r="K489" i="10"/>
  <c r="AA489" i="10"/>
  <c r="BP489" i="10" s="1"/>
  <c r="AQ489" i="10"/>
  <c r="BG489" i="10"/>
  <c r="M489" i="10"/>
  <c r="BL489" i="10" s="1"/>
  <c r="AC489" i="10"/>
  <c r="AS489" i="10"/>
  <c r="BI489" i="10"/>
  <c r="N489" i="10"/>
  <c r="AD489" i="10"/>
  <c r="AT489" i="10"/>
  <c r="P489" i="10"/>
  <c r="AF489" i="10"/>
  <c r="AV489" i="10"/>
  <c r="BV489" i="10" s="1"/>
  <c r="U489" i="10"/>
  <c r="AI489" i="10"/>
  <c r="AK489" i="10"/>
  <c r="AY489" i="10"/>
  <c r="BA489" i="10"/>
  <c r="I487" i="10"/>
  <c r="H487" i="10"/>
  <c r="X487" i="10"/>
  <c r="AN487" i="10"/>
  <c r="BD487" i="10"/>
  <c r="K487" i="10"/>
  <c r="AA487" i="10"/>
  <c r="BP487" i="10" s="1"/>
  <c r="AQ487" i="10"/>
  <c r="BG487" i="10"/>
  <c r="M487" i="10"/>
  <c r="BL487" i="10" s="1"/>
  <c r="AC487" i="10"/>
  <c r="AS487" i="10"/>
  <c r="BI487" i="10"/>
  <c r="N487" i="10"/>
  <c r="AD487" i="10"/>
  <c r="AT487" i="10"/>
  <c r="P487" i="10"/>
  <c r="AF487" i="10"/>
  <c r="AV487" i="10"/>
  <c r="BV487" i="10" s="1"/>
  <c r="AI487" i="10"/>
  <c r="AY487" i="10"/>
  <c r="U487" i="10"/>
  <c r="V487" i="10"/>
  <c r="AK487" i="10"/>
  <c r="AL487" i="10"/>
  <c r="BA487" i="10"/>
  <c r="BB487" i="10"/>
  <c r="P631" i="10"/>
  <c r="H631" i="10"/>
  <c r="AD631" i="10"/>
  <c r="AX631" i="10"/>
  <c r="Q631" i="10"/>
  <c r="AM631" i="10"/>
  <c r="BI631" i="10"/>
  <c r="G594" i="10"/>
  <c r="R594" i="10"/>
  <c r="AB594" i="10"/>
  <c r="AL594" i="10"/>
  <c r="AX594" i="10"/>
  <c r="BH594" i="10"/>
  <c r="I594" i="10"/>
  <c r="AC594" i="10"/>
  <c r="AO594" i="10"/>
  <c r="BT594" i="10" s="1"/>
  <c r="AY594" i="10"/>
  <c r="BI594" i="10"/>
  <c r="J594" i="10"/>
  <c r="T594" i="10"/>
  <c r="BN594" i="10" s="1"/>
  <c r="AD594" i="10"/>
  <c r="AP594" i="10"/>
  <c r="AZ594" i="10"/>
  <c r="K594" i="10"/>
  <c r="U594" i="10"/>
  <c r="AG594" i="10"/>
  <c r="AQ594" i="10"/>
  <c r="BA594" i="10"/>
  <c r="V594" i="10"/>
  <c r="AH594" i="10"/>
  <c r="BR594" i="10" s="1"/>
  <c r="AR594" i="10"/>
  <c r="BB594" i="10"/>
  <c r="M594" i="10"/>
  <c r="BL594" i="10" s="1"/>
  <c r="Y594" i="10"/>
  <c r="AI594" i="10"/>
  <c r="AS594" i="10"/>
  <c r="BE594" i="10"/>
  <c r="G582" i="10"/>
  <c r="R582" i="10"/>
  <c r="AH582" i="10"/>
  <c r="BR582" i="10" s="1"/>
  <c r="AJ582" i="10"/>
  <c r="AT582" i="10"/>
  <c r="AX582" i="10"/>
  <c r="G576" i="10"/>
  <c r="Q576" i="10"/>
  <c r="Z576" i="10"/>
  <c r="AI576" i="10"/>
  <c r="AR576" i="10"/>
  <c r="BA576" i="10"/>
  <c r="I576" i="10"/>
  <c r="R576" i="10"/>
  <c r="AA576" i="10"/>
  <c r="BP576" i="10" s="1"/>
  <c r="AJ576" i="10"/>
  <c r="AS576" i="10"/>
  <c r="BB576" i="10"/>
  <c r="J576" i="10"/>
  <c r="AB576" i="10"/>
  <c r="AK576" i="10"/>
  <c r="AT576" i="10"/>
  <c r="BC576" i="10"/>
  <c r="BX576" i="10" s="1"/>
  <c r="K576" i="10"/>
  <c r="T576" i="10"/>
  <c r="BN576" i="10" s="1"/>
  <c r="AC576" i="10"/>
  <c r="AL576" i="10"/>
  <c r="AU576" i="10"/>
  <c r="BE576" i="10"/>
  <c r="U576" i="10"/>
  <c r="AD576" i="10"/>
  <c r="AM576" i="10"/>
  <c r="AW576" i="10"/>
  <c r="BF576" i="10"/>
  <c r="M576" i="10"/>
  <c r="BL576" i="10" s="1"/>
  <c r="V576" i="10"/>
  <c r="AE576" i="10"/>
  <c r="AO576" i="10"/>
  <c r="BT576" i="10" s="1"/>
  <c r="AX576" i="10"/>
  <c r="BG576" i="10"/>
  <c r="BY576" i="10" s="1"/>
  <c r="I477" i="10"/>
  <c r="V477" i="10"/>
  <c r="AL477" i="10"/>
  <c r="BB477" i="10"/>
  <c r="H477" i="10"/>
  <c r="X477" i="10"/>
  <c r="AN477" i="10"/>
  <c r="BD477" i="10"/>
  <c r="K477" i="10"/>
  <c r="AA477" i="10"/>
  <c r="BP477" i="10" s="1"/>
  <c r="AQ477" i="10"/>
  <c r="BG477" i="10"/>
  <c r="BY477" i="10" s="1"/>
  <c r="M477" i="10"/>
  <c r="BL477" i="10" s="1"/>
  <c r="AC477" i="10"/>
  <c r="AS477" i="10"/>
  <c r="BI477" i="10"/>
  <c r="N477" i="10"/>
  <c r="AD477" i="10"/>
  <c r="AT477" i="10"/>
  <c r="P477" i="10"/>
  <c r="AF477" i="10"/>
  <c r="AV477" i="10"/>
  <c r="BV477" i="10" s="1"/>
  <c r="AI477" i="10"/>
  <c r="AY477" i="10"/>
  <c r="U477" i="10"/>
  <c r="AK477" i="10"/>
  <c r="BA477" i="10"/>
  <c r="AZ707" i="10"/>
  <c r="BW707" i="10" s="1"/>
  <c r="AL707" i="10"/>
  <c r="BS707" i="10" s="1"/>
  <c r="Z707" i="10"/>
  <c r="BO707" i="10" s="1"/>
  <c r="M707" i="10"/>
  <c r="BL707" i="10" s="1"/>
  <c r="BD706" i="10"/>
  <c r="AU706" i="10"/>
  <c r="AL706" i="10"/>
  <c r="BS706" i="10" s="1"/>
  <c r="AC706" i="10"/>
  <c r="T706" i="10"/>
  <c r="BN706" i="10" s="1"/>
  <c r="J706" i="10"/>
  <c r="AZ705" i="10"/>
  <c r="BW705" i="10" s="1"/>
  <c r="AL705" i="10"/>
  <c r="Z705" i="10"/>
  <c r="M705" i="10"/>
  <c r="BL705" i="10" s="1"/>
  <c r="BD704" i="10"/>
  <c r="AU704" i="10"/>
  <c r="AL704" i="10"/>
  <c r="BS704" i="10" s="1"/>
  <c r="AC704" i="10"/>
  <c r="T704" i="10"/>
  <c r="BN704" i="10" s="1"/>
  <c r="J704" i="10"/>
  <c r="AZ703" i="10"/>
  <c r="BW703" i="10" s="1"/>
  <c r="AL703" i="10"/>
  <c r="Z703" i="10"/>
  <c r="M703" i="10"/>
  <c r="BL703" i="10" s="1"/>
  <c r="BE702" i="10"/>
  <c r="AV702" i="10"/>
  <c r="BV702" i="10" s="1"/>
  <c r="AM702" i="10"/>
  <c r="AD702" i="10"/>
  <c r="U702" i="10"/>
  <c r="BA701" i="10"/>
  <c r="AN701" i="10"/>
  <c r="BS701" i="10" s="1"/>
  <c r="AB701" i="10"/>
  <c r="N701" i="10"/>
  <c r="BE700" i="10"/>
  <c r="AV700" i="10"/>
  <c r="BV700" i="10" s="1"/>
  <c r="AM700" i="10"/>
  <c r="AD700" i="10"/>
  <c r="U700" i="10"/>
  <c r="BD698" i="10"/>
  <c r="AU698" i="10"/>
  <c r="AL698" i="10"/>
  <c r="BS698" i="10" s="1"/>
  <c r="AC698" i="10"/>
  <c r="T698" i="10"/>
  <c r="BN698" i="10" s="1"/>
  <c r="J698" i="10"/>
  <c r="AZ697" i="10"/>
  <c r="BW697" i="10" s="1"/>
  <c r="AL697" i="10"/>
  <c r="BS697" i="10" s="1"/>
  <c r="Z697" i="10"/>
  <c r="M697" i="10"/>
  <c r="BL697" i="10" s="1"/>
  <c r="BE696" i="10"/>
  <c r="AV696" i="10"/>
  <c r="BV696" i="10" s="1"/>
  <c r="AM696" i="10"/>
  <c r="AD696" i="10"/>
  <c r="U696" i="10"/>
  <c r="BD694" i="10"/>
  <c r="AU694" i="10"/>
  <c r="AL694" i="10"/>
  <c r="BS694" i="10" s="1"/>
  <c r="AC694" i="10"/>
  <c r="T694" i="10"/>
  <c r="BN694" i="10" s="1"/>
  <c r="J694" i="10"/>
  <c r="BH691" i="10"/>
  <c r="AT691" i="10"/>
  <c r="AH691" i="10"/>
  <c r="BR691" i="10" s="1"/>
  <c r="U691" i="10"/>
  <c r="H691" i="10"/>
  <c r="BA690" i="10"/>
  <c r="AR690" i="10"/>
  <c r="AH690" i="10"/>
  <c r="BR690" i="10" s="1"/>
  <c r="Y690" i="10"/>
  <c r="P690" i="10"/>
  <c r="G690" i="10"/>
  <c r="BH689" i="10"/>
  <c r="AT689" i="10"/>
  <c r="AH689" i="10"/>
  <c r="BR689" i="10" s="1"/>
  <c r="U689" i="10"/>
  <c r="H689" i="10"/>
  <c r="BA688" i="10"/>
  <c r="AR688" i="10"/>
  <c r="AH688" i="10"/>
  <c r="BR688" i="10" s="1"/>
  <c r="Y688" i="10"/>
  <c r="P688" i="10"/>
  <c r="G688" i="10"/>
  <c r="BF687" i="10"/>
  <c r="AS687" i="10"/>
  <c r="AF687" i="10"/>
  <c r="T687" i="10"/>
  <c r="BN687" i="10" s="1"/>
  <c r="BA686" i="10"/>
  <c r="AR686" i="10"/>
  <c r="AH686" i="10"/>
  <c r="BR686" i="10" s="1"/>
  <c r="Y686" i="10"/>
  <c r="P686" i="10"/>
  <c r="G686" i="10"/>
  <c r="BH685" i="10"/>
  <c r="AT685" i="10"/>
  <c r="AH685" i="10"/>
  <c r="BR685" i="10" s="1"/>
  <c r="U685" i="10"/>
  <c r="H685" i="10"/>
  <c r="BA684" i="10"/>
  <c r="AR684" i="10"/>
  <c r="AH684" i="10"/>
  <c r="BR684" i="10" s="1"/>
  <c r="Y684" i="10"/>
  <c r="P684" i="10"/>
  <c r="G684" i="10"/>
  <c r="BA681" i="10"/>
  <c r="AN681" i="10"/>
  <c r="AB681" i="10"/>
  <c r="N681" i="10"/>
  <c r="J680" i="10"/>
  <c r="BI679" i="10"/>
  <c r="AV679" i="10"/>
  <c r="BV679" i="10" s="1"/>
  <c r="AJ679" i="10"/>
  <c r="V679" i="10"/>
  <c r="J679" i="10"/>
  <c r="AW675" i="10"/>
  <c r="BI674" i="10"/>
  <c r="AM674" i="10"/>
  <c r="Q674" i="10"/>
  <c r="AY671" i="10"/>
  <c r="AC671" i="10"/>
  <c r="J671" i="10"/>
  <c r="BF669" i="10"/>
  <c r="AR669" i="10"/>
  <c r="AG669" i="10"/>
  <c r="AX667" i="10"/>
  <c r="AG667" i="10"/>
  <c r="Q667" i="10"/>
  <c r="BG665" i="10"/>
  <c r="AS665" i="10"/>
  <c r="AG665" i="10"/>
  <c r="Q665" i="10"/>
  <c r="BF663" i="10"/>
  <c r="AK663" i="10"/>
  <c r="R663" i="10"/>
  <c r="AO660" i="10"/>
  <c r="BT660" i="10" s="1"/>
  <c r="AZ659" i="10"/>
  <c r="AO659" i="10"/>
  <c r="BT659" i="10" s="1"/>
  <c r="Z659" i="10"/>
  <c r="K659" i="10"/>
  <c r="BE658" i="10"/>
  <c r="W658" i="10"/>
  <c r="BA657" i="10"/>
  <c r="AK657" i="10"/>
  <c r="AT656" i="10"/>
  <c r="U656" i="10"/>
  <c r="AQ655" i="10"/>
  <c r="U655" i="10"/>
  <c r="BH651" i="10"/>
  <c r="AW651" i="10"/>
  <c r="AI651" i="10"/>
  <c r="U651" i="10"/>
  <c r="BE650" i="10"/>
  <c r="W650" i="10"/>
  <c r="AY649" i="10"/>
  <c r="AI649" i="10"/>
  <c r="R649" i="10"/>
  <c r="BA648" i="10"/>
  <c r="AM648" i="10"/>
  <c r="Y648" i="10"/>
  <c r="N648" i="10"/>
  <c r="BD646" i="10"/>
  <c r="AS646" i="10"/>
  <c r="AE646" i="10"/>
  <c r="Q646" i="10"/>
  <c r="AC645" i="10"/>
  <c r="BB644" i="10"/>
  <c r="AN644" i="10"/>
  <c r="AC644" i="10"/>
  <c r="O644" i="10"/>
  <c r="BA642" i="10"/>
  <c r="AM642" i="10"/>
  <c r="Y642" i="10"/>
  <c r="N642" i="10"/>
  <c r="BD640" i="10"/>
  <c r="AS640" i="10"/>
  <c r="AE640" i="10"/>
  <c r="BQ640" i="10" s="1"/>
  <c r="Q640" i="10"/>
  <c r="AK639" i="10"/>
  <c r="AS634" i="10"/>
  <c r="BU634" i="10" s="1"/>
  <c r="AC634" i="10"/>
  <c r="I634" i="10"/>
  <c r="BA631" i="10"/>
  <c r="Y631" i="10"/>
  <c r="BA630" i="10"/>
  <c r="AL630" i="10"/>
  <c r="Z630" i="10"/>
  <c r="K630" i="10"/>
  <c r="AO628" i="10"/>
  <c r="BT628" i="10" s="1"/>
  <c r="AC628" i="10"/>
  <c r="AO627" i="10"/>
  <c r="BT627" i="10" s="1"/>
  <c r="H627" i="10"/>
  <c r="BH626" i="10"/>
  <c r="AP626" i="10"/>
  <c r="AA626" i="10"/>
  <c r="BP626" i="10" s="1"/>
  <c r="I626" i="10"/>
  <c r="BE623" i="10"/>
  <c r="Y623" i="10"/>
  <c r="AX622" i="10"/>
  <c r="AD622" i="10"/>
  <c r="Q622" i="10"/>
  <c r="BD621" i="10"/>
  <c r="W621" i="10"/>
  <c r="AP618" i="10"/>
  <c r="T618" i="10"/>
  <c r="BN618" i="10" s="1"/>
  <c r="AP616" i="10"/>
  <c r="T616" i="10"/>
  <c r="BN616" i="10" s="1"/>
  <c r="AY612" i="10"/>
  <c r="AC612" i="10"/>
  <c r="I612" i="10"/>
  <c r="AR610" i="10"/>
  <c r="M610" i="10"/>
  <c r="BL610" i="10" s="1"/>
  <c r="AL608" i="10"/>
  <c r="J608" i="10"/>
  <c r="BH604" i="10"/>
  <c r="R604" i="10"/>
  <c r="AK594" i="10"/>
  <c r="AH576" i="10"/>
  <c r="BR576" i="10" s="1"/>
  <c r="Z569" i="10"/>
  <c r="AC545" i="10"/>
  <c r="BA545" i="10"/>
  <c r="G545" i="10"/>
  <c r="AE545" i="10"/>
  <c r="BC545" i="10"/>
  <c r="BX545" i="10" s="1"/>
  <c r="R545" i="10"/>
  <c r="AS545" i="10"/>
  <c r="BU545" i="10" s="1"/>
  <c r="J545" i="10"/>
  <c r="AU545" i="10"/>
  <c r="M545" i="10"/>
  <c r="BL545" i="10" s="1"/>
  <c r="AX545" i="10"/>
  <c r="O545" i="10"/>
  <c r="BF545" i="10"/>
  <c r="W545" i="10"/>
  <c r="BI545" i="10"/>
  <c r="Z545" i="10"/>
  <c r="AH545" i="10"/>
  <c r="BR545" i="10" s="1"/>
  <c r="AB500" i="10"/>
  <c r="AP488" i="10"/>
  <c r="AZ657" i="10"/>
  <c r="AI657" i="10"/>
  <c r="R657" i="10"/>
  <c r="BH655" i="10"/>
  <c r="AP655" i="10"/>
  <c r="BA644" i="10"/>
  <c r="AM644" i="10"/>
  <c r="Y644" i="10"/>
  <c r="N644" i="10"/>
  <c r="AY641" i="10"/>
  <c r="AI639" i="10"/>
  <c r="AK637" i="10"/>
  <c r="AQ637" i="10"/>
  <c r="AW631" i="10"/>
  <c r="U631" i="10"/>
  <c r="BC613" i="10"/>
  <c r="BX613" i="10" s="1"/>
  <c r="N613" i="10"/>
  <c r="AM613" i="10"/>
  <c r="AP611" i="10"/>
  <c r="P611" i="10"/>
  <c r="BB611" i="10"/>
  <c r="R611" i="10"/>
  <c r="BC611" i="10"/>
  <c r="BX611" i="10" s="1"/>
  <c r="AC611" i="10"/>
  <c r="BD611" i="10"/>
  <c r="AD611" i="10"/>
  <c r="AJ594" i="10"/>
  <c r="AG576" i="10"/>
  <c r="BF569" i="10"/>
  <c r="O569" i="10"/>
  <c r="BG566" i="10"/>
  <c r="V566" i="10"/>
  <c r="O515" i="10"/>
  <c r="AE515" i="10"/>
  <c r="AT515" i="10"/>
  <c r="BG515" i="10"/>
  <c r="BY515" i="10" s="1"/>
  <c r="R515" i="10"/>
  <c r="AF515" i="10"/>
  <c r="AU515" i="10"/>
  <c r="BI515" i="10"/>
  <c r="V515" i="10"/>
  <c r="AK515" i="10"/>
  <c r="AX515" i="10"/>
  <c r="I515" i="10"/>
  <c r="W515" i="10"/>
  <c r="AL515" i="10"/>
  <c r="AY515" i="10"/>
  <c r="J515" i="10"/>
  <c r="X515" i="10"/>
  <c r="AN515" i="10"/>
  <c r="BC515" i="10"/>
  <c r="BX515" i="10" s="1"/>
  <c r="AP515" i="10"/>
  <c r="M515" i="10"/>
  <c r="BL515" i="10" s="1"/>
  <c r="AW515" i="10"/>
  <c r="N515" i="10"/>
  <c r="BD515" i="10"/>
  <c r="BF515" i="10"/>
  <c r="AA515" i="10"/>
  <c r="BP515" i="10" s="1"/>
  <c r="AC515" i="10"/>
  <c r="W500" i="10"/>
  <c r="P469" i="10"/>
  <c r="AA469" i="10"/>
  <c r="BP469" i="10" s="1"/>
  <c r="AK469" i="10"/>
  <c r="AV469" i="10"/>
  <c r="BV469" i="10" s="1"/>
  <c r="BG469" i="10"/>
  <c r="G469" i="10"/>
  <c r="Q469" i="10"/>
  <c r="AB469" i="10"/>
  <c r="AM469" i="10"/>
  <c r="AW469" i="10"/>
  <c r="BH469" i="10"/>
  <c r="H469" i="10"/>
  <c r="AC469" i="10"/>
  <c r="AN469" i="10"/>
  <c r="AY469" i="10"/>
  <c r="BI469" i="10"/>
  <c r="I469" i="10"/>
  <c r="T469" i="10"/>
  <c r="BN469" i="10" s="1"/>
  <c r="AE469" i="10"/>
  <c r="AO469" i="10"/>
  <c r="BT469" i="10" s="1"/>
  <c r="AZ469" i="10"/>
  <c r="K469" i="10"/>
  <c r="U469" i="10"/>
  <c r="AF469" i="10"/>
  <c r="AQ469" i="10"/>
  <c r="BA469" i="10"/>
  <c r="W469" i="10"/>
  <c r="AG469" i="10"/>
  <c r="AR469" i="10"/>
  <c r="BC469" i="10"/>
  <c r="BX469" i="10" s="1"/>
  <c r="M469" i="10"/>
  <c r="BL469" i="10" s="1"/>
  <c r="X469" i="10"/>
  <c r="AI469" i="10"/>
  <c r="AS469" i="10"/>
  <c r="BD469" i="10"/>
  <c r="O469" i="10"/>
  <c r="Y469" i="10"/>
  <c r="AJ469" i="10"/>
  <c r="AU469" i="10"/>
  <c r="BE469" i="10"/>
  <c r="AU607" i="10"/>
  <c r="AD607" i="10"/>
  <c r="G607" i="10"/>
  <c r="AX603" i="10"/>
  <c r="AK603" i="10"/>
  <c r="V603" i="10"/>
  <c r="G603" i="10"/>
  <c r="BH602" i="10"/>
  <c r="AX602" i="10"/>
  <c r="AL602" i="10"/>
  <c r="AB602" i="10"/>
  <c r="R602" i="10"/>
  <c r="BD601" i="10"/>
  <c r="AS601" i="10"/>
  <c r="BU601" i="10" s="1"/>
  <c r="AE601" i="10"/>
  <c r="R601" i="10"/>
  <c r="BH600" i="10"/>
  <c r="AX600" i="10"/>
  <c r="AL600" i="10"/>
  <c r="AB600" i="10"/>
  <c r="R600" i="10"/>
  <c r="BI592" i="10"/>
  <c r="AY592" i="10"/>
  <c r="AO592" i="10"/>
  <c r="BT592" i="10" s="1"/>
  <c r="AC592" i="10"/>
  <c r="I592" i="10"/>
  <c r="BC591" i="10"/>
  <c r="BX591" i="10" s="1"/>
  <c r="AF591" i="10"/>
  <c r="O591" i="10"/>
  <c r="BI590" i="10"/>
  <c r="AY590" i="10"/>
  <c r="AO590" i="10"/>
  <c r="BT590" i="10" s="1"/>
  <c r="AC590" i="10"/>
  <c r="I590" i="10"/>
  <c r="BC589" i="10"/>
  <c r="BX589" i="10" s="1"/>
  <c r="AD589" i="10"/>
  <c r="BI588" i="10"/>
  <c r="BY588" i="10" s="1"/>
  <c r="AY588" i="10"/>
  <c r="AO588" i="10"/>
  <c r="BT588" i="10" s="1"/>
  <c r="AC588" i="10"/>
  <c r="I588" i="10"/>
  <c r="BD587" i="10"/>
  <c r="AP587" i="10"/>
  <c r="Z587" i="10"/>
  <c r="M587" i="10"/>
  <c r="BL587" i="10" s="1"/>
  <c r="BA586" i="10"/>
  <c r="AQ586" i="10"/>
  <c r="AG586" i="10"/>
  <c r="U586" i="10"/>
  <c r="K586" i="10"/>
  <c r="AV585" i="10"/>
  <c r="BV585" i="10" s="1"/>
  <c r="AK585" i="10"/>
  <c r="W585" i="10"/>
  <c r="J585" i="10"/>
  <c r="BF584" i="10"/>
  <c r="AX584" i="10"/>
  <c r="AO584" i="10"/>
  <c r="BT584" i="10" s="1"/>
  <c r="AC584" i="10"/>
  <c r="I584" i="10"/>
  <c r="BC583" i="10"/>
  <c r="BX583" i="10" s="1"/>
  <c r="AF583" i="10"/>
  <c r="O583" i="10"/>
  <c r="AV581" i="10"/>
  <c r="BV581" i="10" s="1"/>
  <c r="AI581" i="10"/>
  <c r="AW580" i="10"/>
  <c r="BG579" i="10"/>
  <c r="BY579" i="10" s="1"/>
  <c r="AX579" i="10"/>
  <c r="AO579" i="10"/>
  <c r="BT579" i="10" s="1"/>
  <c r="AF579" i="10"/>
  <c r="U579" i="10"/>
  <c r="J579" i="10"/>
  <c r="BB578" i="10"/>
  <c r="AS578" i="10"/>
  <c r="BU578" i="10" s="1"/>
  <c r="AJ578" i="10"/>
  <c r="Y578" i="10"/>
  <c r="M578" i="10"/>
  <c r="BL578" i="10" s="1"/>
  <c r="AW577" i="10"/>
  <c r="AE577" i="10"/>
  <c r="N577" i="10"/>
  <c r="N575" i="10"/>
  <c r="AZ574" i="10"/>
  <c r="AG574" i="10"/>
  <c r="BC573" i="10"/>
  <c r="BX573" i="10" s="1"/>
  <c r="AF573" i="10"/>
  <c r="N573" i="10"/>
  <c r="AZ572" i="10"/>
  <c r="BB571" i="10"/>
  <c r="AS571" i="10"/>
  <c r="BU571" i="10" s="1"/>
  <c r="AI571" i="10"/>
  <c r="Z571" i="10"/>
  <c r="Q571" i="10"/>
  <c r="G571" i="10"/>
  <c r="BG570" i="10"/>
  <c r="BY570" i="10" s="1"/>
  <c r="AX570" i="10"/>
  <c r="AL570" i="10"/>
  <c r="Y570" i="10"/>
  <c r="M570" i="10"/>
  <c r="BL570" i="10" s="1"/>
  <c r="AU567" i="10"/>
  <c r="AF567" i="10"/>
  <c r="N567" i="10"/>
  <c r="BB564" i="10"/>
  <c r="AS564" i="10"/>
  <c r="BU564" i="10" s="1"/>
  <c r="AJ564" i="10"/>
  <c r="AA564" i="10"/>
  <c r="BP564" i="10" s="1"/>
  <c r="R564" i="10"/>
  <c r="I564" i="10"/>
  <c r="BB563" i="10"/>
  <c r="U563" i="10"/>
  <c r="BE562" i="10"/>
  <c r="AU562" i="10"/>
  <c r="AL562" i="10"/>
  <c r="AC562" i="10"/>
  <c r="T562" i="10"/>
  <c r="BN562" i="10" s="1"/>
  <c r="K562" i="10"/>
  <c r="BA560" i="10"/>
  <c r="AR560" i="10"/>
  <c r="AI560" i="10"/>
  <c r="Z560" i="10"/>
  <c r="Q560" i="10"/>
  <c r="G560" i="10"/>
  <c r="BG559" i="10"/>
  <c r="BY559" i="10" s="1"/>
  <c r="AV559" i="10"/>
  <c r="BV559" i="10" s="1"/>
  <c r="AL559" i="10"/>
  <c r="BS559" i="10" s="1"/>
  <c r="AA559" i="10"/>
  <c r="BP559" i="10" s="1"/>
  <c r="P559" i="10"/>
  <c r="BI558" i="10"/>
  <c r="AZ558" i="10"/>
  <c r="BW558" i="10" s="1"/>
  <c r="AQ558" i="10"/>
  <c r="AH558" i="10"/>
  <c r="BR558" i="10" s="1"/>
  <c r="Y558" i="10"/>
  <c r="O558" i="10"/>
  <c r="AX555" i="10"/>
  <c r="AC555" i="10"/>
  <c r="J555" i="10"/>
  <c r="BC554" i="10"/>
  <c r="BX554" i="10" s="1"/>
  <c r="AT554" i="10"/>
  <c r="AK554" i="10"/>
  <c r="AB554" i="10"/>
  <c r="J554" i="10"/>
  <c r="BD553" i="10"/>
  <c r="AF553" i="10"/>
  <c r="G553" i="10"/>
  <c r="BB552" i="10"/>
  <c r="AS552" i="10"/>
  <c r="BU552" i="10" s="1"/>
  <c r="AJ552" i="10"/>
  <c r="AA552" i="10"/>
  <c r="BP552" i="10" s="1"/>
  <c r="R552" i="10"/>
  <c r="I552" i="10"/>
  <c r="AI551" i="10"/>
  <c r="BC544" i="10"/>
  <c r="BX544" i="10" s="1"/>
  <c r="AM544" i="10"/>
  <c r="Y544" i="10"/>
  <c r="Z509" i="10"/>
  <c r="U499" i="10"/>
  <c r="Q440" i="10"/>
  <c r="AD440" i="10"/>
  <c r="BC440" i="10"/>
  <c r="BX440" i="10" s="1"/>
  <c r="I440" i="10"/>
  <c r="AK440" i="10"/>
  <c r="M440" i="10"/>
  <c r="BL440" i="10" s="1"/>
  <c r="AL440" i="10"/>
  <c r="O440" i="10"/>
  <c r="AN440" i="10"/>
  <c r="P440" i="10"/>
  <c r="AO440" i="10"/>
  <c r="BT440" i="10" s="1"/>
  <c r="W440" i="10"/>
  <c r="AV440" i="10"/>
  <c r="BV440" i="10" s="1"/>
  <c r="X440" i="10"/>
  <c r="AW440" i="10"/>
  <c r="AT607" i="10"/>
  <c r="AC607" i="10"/>
  <c r="AV603" i="10"/>
  <c r="BV603" i="10" s="1"/>
  <c r="AH603" i="10"/>
  <c r="BR603" i="10" s="1"/>
  <c r="U603" i="10"/>
  <c r="BH592" i="10"/>
  <c r="AX592" i="10"/>
  <c r="AL592" i="10"/>
  <c r="AB592" i="10"/>
  <c r="R592" i="10"/>
  <c r="BB591" i="10"/>
  <c r="AE591" i="10"/>
  <c r="H591" i="10"/>
  <c r="BH590" i="10"/>
  <c r="AX590" i="10"/>
  <c r="AL590" i="10"/>
  <c r="AB590" i="10"/>
  <c r="R590" i="10"/>
  <c r="BH588" i="10"/>
  <c r="AX588" i="10"/>
  <c r="AL588" i="10"/>
  <c r="AB588" i="10"/>
  <c r="R588" i="10"/>
  <c r="BC587" i="10"/>
  <c r="BX587" i="10" s="1"/>
  <c r="AM587" i="10"/>
  <c r="X587" i="10"/>
  <c r="J587" i="10"/>
  <c r="AZ586" i="10"/>
  <c r="BW586" i="10" s="1"/>
  <c r="AP586" i="10"/>
  <c r="AD586" i="10"/>
  <c r="T586" i="10"/>
  <c r="BN586" i="10" s="1"/>
  <c r="J586" i="10"/>
  <c r="BI585" i="10"/>
  <c r="AU585" i="10"/>
  <c r="AH585" i="10"/>
  <c r="BR585" i="10" s="1"/>
  <c r="V585" i="10"/>
  <c r="H585" i="10"/>
  <c r="BE584" i="10"/>
  <c r="AW584" i="10"/>
  <c r="AL584" i="10"/>
  <c r="AB584" i="10"/>
  <c r="R584" i="10"/>
  <c r="BB583" i="10"/>
  <c r="AE583" i="10"/>
  <c r="H583" i="10"/>
  <c r="BF579" i="10"/>
  <c r="AW579" i="10"/>
  <c r="AN579" i="10"/>
  <c r="AD579" i="10"/>
  <c r="I579" i="10"/>
  <c r="BA578" i="10"/>
  <c r="AR578" i="10"/>
  <c r="AI578" i="10"/>
  <c r="W578" i="10"/>
  <c r="AQ577" i="10"/>
  <c r="AA577" i="10"/>
  <c r="BP577" i="10" s="1"/>
  <c r="M577" i="10"/>
  <c r="BL577" i="10" s="1"/>
  <c r="BB573" i="10"/>
  <c r="AD573" i="10"/>
  <c r="K573" i="10"/>
  <c r="W572" i="10"/>
  <c r="BA571" i="10"/>
  <c r="AQ571" i="10"/>
  <c r="AH571" i="10"/>
  <c r="BR571" i="10" s="1"/>
  <c r="Y571" i="10"/>
  <c r="P571" i="10"/>
  <c r="BF570" i="10"/>
  <c r="AW570" i="10"/>
  <c r="AK570" i="10"/>
  <c r="W570" i="10"/>
  <c r="AT567" i="10"/>
  <c r="AC567" i="10"/>
  <c r="M567" i="10"/>
  <c r="BL567" i="10" s="1"/>
  <c r="BA563" i="10"/>
  <c r="BC562" i="10"/>
  <c r="BX562" i="10" s="1"/>
  <c r="AT562" i="10"/>
  <c r="AK562" i="10"/>
  <c r="AB562" i="10"/>
  <c r="J562" i="10"/>
  <c r="BI560" i="10"/>
  <c r="AZ560" i="10"/>
  <c r="BW560" i="10" s="1"/>
  <c r="AQ560" i="10"/>
  <c r="AH560" i="10"/>
  <c r="BR560" i="10" s="1"/>
  <c r="Y560" i="10"/>
  <c r="O560" i="10"/>
  <c r="BB554" i="10"/>
  <c r="AS554" i="10"/>
  <c r="BU554" i="10" s="1"/>
  <c r="AJ554" i="10"/>
  <c r="AA554" i="10"/>
  <c r="BP554" i="10" s="1"/>
  <c r="R554" i="10"/>
  <c r="I554" i="10"/>
  <c r="BA553" i="10"/>
  <c r="AE553" i="10"/>
  <c r="AE551" i="10"/>
  <c r="O531" i="10"/>
  <c r="AC531" i="10"/>
  <c r="AP531" i="10"/>
  <c r="BB531" i="10"/>
  <c r="R531" i="10"/>
  <c r="AD531" i="10"/>
  <c r="AQ531" i="10"/>
  <c r="BC531" i="10"/>
  <c r="BX531" i="10" s="1"/>
  <c r="U531" i="10"/>
  <c r="AH531" i="10"/>
  <c r="BR531" i="10" s="1"/>
  <c r="AT531" i="10"/>
  <c r="BG531" i="10"/>
  <c r="BY531" i="10" s="1"/>
  <c r="J531" i="10"/>
  <c r="W531" i="10"/>
  <c r="AK531" i="10"/>
  <c r="AX531" i="10"/>
  <c r="O521" i="10"/>
  <c r="M521" i="10"/>
  <c r="BL521" i="10" s="1"/>
  <c r="Y521" i="10"/>
  <c r="AL521" i="10"/>
  <c r="BS521" i="10" s="1"/>
  <c r="AW521" i="10"/>
  <c r="N521" i="10"/>
  <c r="Z521" i="10"/>
  <c r="AM521" i="10"/>
  <c r="AX521" i="10"/>
  <c r="Q521" i="10"/>
  <c r="AD521" i="10"/>
  <c r="AO521" i="10"/>
  <c r="BT521" i="10" s="1"/>
  <c r="BB521" i="10"/>
  <c r="G521" i="10"/>
  <c r="AE521" i="10"/>
  <c r="AQ521" i="10"/>
  <c r="BD521" i="10"/>
  <c r="H521" i="10"/>
  <c r="U521" i="10"/>
  <c r="AF521" i="10"/>
  <c r="AS521" i="10"/>
  <c r="BU521" i="10" s="1"/>
  <c r="BE521" i="10"/>
  <c r="AA518" i="10"/>
  <c r="BP518" i="10" s="1"/>
  <c r="H508" i="10"/>
  <c r="G508" i="10"/>
  <c r="Q508" i="10"/>
  <c r="Z508" i="10"/>
  <c r="AI508" i="10"/>
  <c r="AR508" i="10"/>
  <c r="BA508" i="10"/>
  <c r="I508" i="10"/>
  <c r="R508" i="10"/>
  <c r="AA508" i="10"/>
  <c r="BP508" i="10" s="1"/>
  <c r="AJ508" i="10"/>
  <c r="AS508" i="10"/>
  <c r="BB508" i="10"/>
  <c r="K508" i="10"/>
  <c r="T508" i="10"/>
  <c r="BN508" i="10" s="1"/>
  <c r="AC508" i="10"/>
  <c r="AL508" i="10"/>
  <c r="AU508" i="10"/>
  <c r="BE508" i="10"/>
  <c r="U508" i="10"/>
  <c r="AD508" i="10"/>
  <c r="AM508" i="10"/>
  <c r="AW508" i="10"/>
  <c r="BF508" i="10"/>
  <c r="M508" i="10"/>
  <c r="BL508" i="10" s="1"/>
  <c r="V508" i="10"/>
  <c r="AE508" i="10"/>
  <c r="BQ508" i="10" s="1"/>
  <c r="AO508" i="10"/>
  <c r="BT508" i="10" s="1"/>
  <c r="AX508" i="10"/>
  <c r="BG508" i="10"/>
  <c r="BY508" i="10" s="1"/>
  <c r="AO506" i="10"/>
  <c r="BT506" i="10" s="1"/>
  <c r="N506" i="10"/>
  <c r="BI499" i="10"/>
  <c r="N499" i="10"/>
  <c r="H496" i="10"/>
  <c r="U496" i="10"/>
  <c r="AD496" i="10"/>
  <c r="AM496" i="10"/>
  <c r="AW496" i="10"/>
  <c r="BF496" i="10"/>
  <c r="M496" i="10"/>
  <c r="BL496" i="10" s="1"/>
  <c r="V496" i="10"/>
  <c r="AE496" i="10"/>
  <c r="BQ496" i="10" s="1"/>
  <c r="AO496" i="10"/>
  <c r="BT496" i="10" s="1"/>
  <c r="AX496" i="10"/>
  <c r="BG496" i="10"/>
  <c r="O496" i="10"/>
  <c r="Y496" i="10"/>
  <c r="AH496" i="10"/>
  <c r="BR496" i="10" s="1"/>
  <c r="AQ496" i="10"/>
  <c r="AZ496" i="10"/>
  <c r="BI496" i="10"/>
  <c r="G496" i="10"/>
  <c r="Q496" i="10"/>
  <c r="Z496" i="10"/>
  <c r="AI496" i="10"/>
  <c r="AR496" i="10"/>
  <c r="BA496" i="10"/>
  <c r="I496" i="10"/>
  <c r="R496" i="10"/>
  <c r="AA496" i="10"/>
  <c r="BP496" i="10" s="1"/>
  <c r="AJ496" i="10"/>
  <c r="AS496" i="10"/>
  <c r="BU496" i="10" s="1"/>
  <c r="BB496" i="10"/>
  <c r="BC468" i="10"/>
  <c r="BX468" i="10" s="1"/>
  <c r="G460" i="10"/>
  <c r="W460" i="10"/>
  <c r="AN460" i="10"/>
  <c r="BE460" i="10"/>
  <c r="H460" i="10"/>
  <c r="Y460" i="10"/>
  <c r="AO460" i="10"/>
  <c r="BT460" i="10" s="1"/>
  <c r="BG460" i="10"/>
  <c r="I460" i="10"/>
  <c r="AA460" i="10"/>
  <c r="BP460" i="10" s="1"/>
  <c r="AR460" i="10"/>
  <c r="BI460" i="10"/>
  <c r="AC460" i="10"/>
  <c r="AU460" i="10"/>
  <c r="O460" i="10"/>
  <c r="AE460" i="10"/>
  <c r="AV460" i="10"/>
  <c r="BV460" i="10" s="1"/>
  <c r="P460" i="10"/>
  <c r="AG460" i="10"/>
  <c r="AY460" i="10"/>
  <c r="AJ460" i="10"/>
  <c r="AZ460" i="10"/>
  <c r="AU591" i="10"/>
  <c r="AD591" i="10"/>
  <c r="G591" i="10"/>
  <c r="BI586" i="10"/>
  <c r="BY586" i="10" s="1"/>
  <c r="AY586" i="10"/>
  <c r="AO586" i="10"/>
  <c r="BT586" i="10" s="1"/>
  <c r="AC586" i="10"/>
  <c r="I586" i="10"/>
  <c r="BF585" i="10"/>
  <c r="AT585" i="10"/>
  <c r="AF585" i="10"/>
  <c r="U585" i="10"/>
  <c r="G585" i="10"/>
  <c r="AU583" i="10"/>
  <c r="BU583" i="10" s="1"/>
  <c r="AD583" i="10"/>
  <c r="G583" i="10"/>
  <c r="I572" i="10"/>
  <c r="K567" i="10"/>
  <c r="AQ563" i="10"/>
  <c r="J563" i="10"/>
  <c r="BA554" i="10"/>
  <c r="AR554" i="10"/>
  <c r="AI554" i="10"/>
  <c r="Z554" i="10"/>
  <c r="Q554" i="10"/>
  <c r="G554" i="10"/>
  <c r="Q527" i="10"/>
  <c r="AS527" i="10"/>
  <c r="BG521" i="10"/>
  <c r="AC521" i="10"/>
  <c r="BH506" i="10"/>
  <c r="AJ506" i="10"/>
  <c r="BA499" i="10"/>
  <c r="M499" i="10"/>
  <c r="BL499" i="10" s="1"/>
  <c r="AK468" i="10"/>
  <c r="AU625" i="10"/>
  <c r="BI607" i="10"/>
  <c r="AP607" i="10"/>
  <c r="U607" i="10"/>
  <c r="BI603" i="10"/>
  <c r="AT603" i="10"/>
  <c r="AE603" i="10"/>
  <c r="P603" i="10"/>
  <c r="BE602" i="10"/>
  <c r="AS602" i="10"/>
  <c r="AI602" i="10"/>
  <c r="Y602" i="10"/>
  <c r="M602" i="10"/>
  <c r="BL602" i="10" s="1"/>
  <c r="BA601" i="10"/>
  <c r="AM601" i="10"/>
  <c r="Z601" i="10"/>
  <c r="BE600" i="10"/>
  <c r="AS600" i="10"/>
  <c r="AI600" i="10"/>
  <c r="Y600" i="10"/>
  <c r="M600" i="10"/>
  <c r="BL600" i="10" s="1"/>
  <c r="BF592" i="10"/>
  <c r="AT592" i="10"/>
  <c r="AJ592" i="10"/>
  <c r="Z592" i="10"/>
  <c r="N592" i="10"/>
  <c r="AT591" i="10"/>
  <c r="AC591" i="10"/>
  <c r="BF590" i="10"/>
  <c r="AT590" i="10"/>
  <c r="AJ590" i="10"/>
  <c r="Z590" i="10"/>
  <c r="N590" i="10"/>
  <c r="AT589" i="10"/>
  <c r="U589" i="10"/>
  <c r="BF588" i="10"/>
  <c r="AT588" i="10"/>
  <c r="AJ588" i="10"/>
  <c r="Z588" i="10"/>
  <c r="N588" i="10"/>
  <c r="AX587" i="10"/>
  <c r="AK587" i="10"/>
  <c r="V587" i="10"/>
  <c r="BH586" i="10"/>
  <c r="AX586" i="10"/>
  <c r="AL586" i="10"/>
  <c r="AB586" i="10"/>
  <c r="R586" i="10"/>
  <c r="BD585" i="10"/>
  <c r="AS585" i="10"/>
  <c r="AE585" i="10"/>
  <c r="R585" i="10"/>
  <c r="BC584" i="10"/>
  <c r="BX584" i="10" s="1"/>
  <c r="AT584" i="10"/>
  <c r="AJ584" i="10"/>
  <c r="Z584" i="10"/>
  <c r="N584" i="10"/>
  <c r="AT583" i="10"/>
  <c r="AC583" i="10"/>
  <c r="BE581" i="10"/>
  <c r="AS581" i="10"/>
  <c r="BU581" i="10" s="1"/>
  <c r="AC581" i="10"/>
  <c r="BD579" i="10"/>
  <c r="AU579" i="10"/>
  <c r="AL579" i="10"/>
  <c r="AA579" i="10"/>
  <c r="BP579" i="10" s="1"/>
  <c r="Q579" i="10"/>
  <c r="BH578" i="10"/>
  <c r="AY578" i="10"/>
  <c r="AP578" i="10"/>
  <c r="AG578" i="10"/>
  <c r="U578" i="10"/>
  <c r="BF577" i="10"/>
  <c r="AO577" i="10"/>
  <c r="BT577" i="10" s="1"/>
  <c r="X577" i="10"/>
  <c r="AV575" i="10"/>
  <c r="BV575" i="10" s="1"/>
  <c r="AS574" i="10"/>
  <c r="BU574" i="10" s="1"/>
  <c r="AT573" i="10"/>
  <c r="AA573" i="10"/>
  <c r="BP573" i="10" s="1"/>
  <c r="I573" i="10"/>
  <c r="BG571" i="10"/>
  <c r="BY571" i="10" s="1"/>
  <c r="AX571" i="10"/>
  <c r="AO571" i="10"/>
  <c r="BT571" i="10" s="1"/>
  <c r="AF571" i="10"/>
  <c r="W571" i="10"/>
  <c r="N571" i="10"/>
  <c r="BC570" i="10"/>
  <c r="BX570" i="10" s="1"/>
  <c r="AT570" i="10"/>
  <c r="AG570" i="10"/>
  <c r="U570" i="10"/>
  <c r="BF567" i="10"/>
  <c r="AQ567" i="10"/>
  <c r="X567" i="10"/>
  <c r="AN563" i="10"/>
  <c r="BA562" i="10"/>
  <c r="AR562" i="10"/>
  <c r="AI562" i="10"/>
  <c r="Z562" i="10"/>
  <c r="Q562" i="10"/>
  <c r="G562" i="10"/>
  <c r="BG560" i="10"/>
  <c r="BY560" i="10" s="1"/>
  <c r="AX560" i="10"/>
  <c r="AO560" i="10"/>
  <c r="BT560" i="10" s="1"/>
  <c r="AE560" i="10"/>
  <c r="V560" i="10"/>
  <c r="M560" i="10"/>
  <c r="BL560" i="10" s="1"/>
  <c r="BC559" i="10"/>
  <c r="BX559" i="10" s="1"/>
  <c r="AS559" i="10"/>
  <c r="BU559" i="10" s="1"/>
  <c r="AH559" i="10"/>
  <c r="BR559" i="10" s="1"/>
  <c r="W559" i="10"/>
  <c r="BF558" i="10"/>
  <c r="AW558" i="10"/>
  <c r="AM558" i="10"/>
  <c r="AD558" i="10"/>
  <c r="U558" i="10"/>
  <c r="BI554" i="10"/>
  <c r="AZ554" i="10"/>
  <c r="BW554" i="10" s="1"/>
  <c r="AQ554" i="10"/>
  <c r="AH554" i="10"/>
  <c r="BR554" i="10" s="1"/>
  <c r="Y554" i="10"/>
  <c r="O554" i="10"/>
  <c r="AX553" i="10"/>
  <c r="W553" i="10"/>
  <c r="J551" i="10"/>
  <c r="H544" i="10"/>
  <c r="G544" i="10"/>
  <c r="Q544" i="10"/>
  <c r="Z544" i="10"/>
  <c r="AI544" i="10"/>
  <c r="AR544" i="10"/>
  <c r="BA544" i="10"/>
  <c r="I544" i="10"/>
  <c r="R544" i="10"/>
  <c r="AA544" i="10"/>
  <c r="BP544" i="10" s="1"/>
  <c r="AJ544" i="10"/>
  <c r="AS544" i="10"/>
  <c r="BU544" i="10" s="1"/>
  <c r="BB544" i="10"/>
  <c r="M544" i="10"/>
  <c r="BL544" i="10" s="1"/>
  <c r="V544" i="10"/>
  <c r="AE544" i="10"/>
  <c r="AO544" i="10"/>
  <c r="BT544" i="10" s="1"/>
  <c r="AX544" i="10"/>
  <c r="BG544" i="10"/>
  <c r="BY544" i="10" s="1"/>
  <c r="AF509" i="10"/>
  <c r="BI509" i="10"/>
  <c r="G509" i="10"/>
  <c r="AK509" i="10"/>
  <c r="O509" i="10"/>
  <c r="AQ509" i="10"/>
  <c r="R509" i="10"/>
  <c r="AU509" i="10"/>
  <c r="V509" i="10"/>
  <c r="AX509" i="10"/>
  <c r="H444" i="10"/>
  <c r="P444" i="10"/>
  <c r="AD444" i="10"/>
  <c r="AG444" i="10"/>
  <c r="AO444" i="10"/>
  <c r="BT444" i="10" s="1"/>
  <c r="AU444" i="10"/>
  <c r="BI444" i="10"/>
  <c r="P499" i="10"/>
  <c r="AF499" i="10"/>
  <c r="AV499" i="10"/>
  <c r="BV499" i="10" s="1"/>
  <c r="AI499" i="10"/>
  <c r="AY499" i="10"/>
  <c r="V499" i="10"/>
  <c r="AL499" i="10"/>
  <c r="BB499" i="10"/>
  <c r="H499" i="10"/>
  <c r="X499" i="10"/>
  <c r="AN499" i="10"/>
  <c r="BD499" i="10"/>
  <c r="K499" i="10"/>
  <c r="AA499" i="10"/>
  <c r="BP499" i="10" s="1"/>
  <c r="AQ499" i="10"/>
  <c r="BG499" i="10"/>
  <c r="BY499" i="10" s="1"/>
  <c r="AO439" i="10"/>
  <c r="BT439" i="10" s="1"/>
  <c r="AQ439" i="10"/>
  <c r="M439" i="10"/>
  <c r="BL439" i="10" s="1"/>
  <c r="AY439" i="10"/>
  <c r="R439" i="10"/>
  <c r="AZ439" i="10"/>
  <c r="Z439" i="10"/>
  <c r="BE439" i="10"/>
  <c r="AA439" i="10"/>
  <c r="BP439" i="10" s="1"/>
  <c r="AC439" i="10"/>
  <c r="BD607" i="10"/>
  <c r="AH607" i="10"/>
  <c r="BR607" i="10" s="1"/>
  <c r="BD603" i="10"/>
  <c r="AP603" i="10"/>
  <c r="Z603" i="10"/>
  <c r="BB592" i="10"/>
  <c r="AR592" i="10"/>
  <c r="AH592" i="10"/>
  <c r="BR592" i="10" s="1"/>
  <c r="V592" i="10"/>
  <c r="BI591" i="10"/>
  <c r="AP591" i="10"/>
  <c r="BB590" i="10"/>
  <c r="AR590" i="10"/>
  <c r="AH590" i="10"/>
  <c r="BR590" i="10" s="1"/>
  <c r="V590" i="10"/>
  <c r="BB588" i="10"/>
  <c r="AR588" i="10"/>
  <c r="AH588" i="10"/>
  <c r="BR588" i="10" s="1"/>
  <c r="V588" i="10"/>
  <c r="BF586" i="10"/>
  <c r="AT586" i="10"/>
  <c r="AJ586" i="10"/>
  <c r="Z586" i="10"/>
  <c r="N586" i="10"/>
  <c r="BB585" i="10"/>
  <c r="AN585" i="10"/>
  <c r="AC585" i="10"/>
  <c r="BI584" i="10"/>
  <c r="BA584" i="10"/>
  <c r="AR584" i="10"/>
  <c r="AH584" i="10"/>
  <c r="BR584" i="10" s="1"/>
  <c r="V584" i="10"/>
  <c r="BI583" i="10"/>
  <c r="AP583" i="10"/>
  <c r="AM571" i="10"/>
  <c r="AD571" i="10"/>
  <c r="U571" i="10"/>
  <c r="AH563" i="10"/>
  <c r="BR563" i="10" s="1"/>
  <c r="AC560" i="10"/>
  <c r="T560" i="10"/>
  <c r="BN560" i="10" s="1"/>
  <c r="K560" i="10"/>
  <c r="BG554" i="10"/>
  <c r="BY554" i="10" s="1"/>
  <c r="AX554" i="10"/>
  <c r="AO554" i="10"/>
  <c r="BT554" i="10" s="1"/>
  <c r="AE554" i="10"/>
  <c r="BQ554" i="10" s="1"/>
  <c r="V554" i="10"/>
  <c r="M554" i="10"/>
  <c r="BL554" i="10" s="1"/>
  <c r="M535" i="10"/>
  <c r="BL535" i="10" s="1"/>
  <c r="Z535" i="10"/>
  <c r="BF535" i="10"/>
  <c r="AC535" i="10"/>
  <c r="AK535" i="10"/>
  <c r="J535" i="10"/>
  <c r="AU535" i="10"/>
  <c r="BU535" i="10" s="1"/>
  <c r="N531" i="10"/>
  <c r="O529" i="10"/>
  <c r="J529" i="10"/>
  <c r="V529" i="10"/>
  <c r="AH529" i="10"/>
  <c r="BR529" i="10" s="1"/>
  <c r="AU529" i="10"/>
  <c r="BF529" i="10"/>
  <c r="K529" i="10"/>
  <c r="W529" i="10"/>
  <c r="AI529" i="10"/>
  <c r="AV529" i="10"/>
  <c r="BV529" i="10" s="1"/>
  <c r="BG529" i="10"/>
  <c r="N529" i="10"/>
  <c r="Z529" i="10"/>
  <c r="AM529" i="10"/>
  <c r="AX529" i="10"/>
  <c r="Q529" i="10"/>
  <c r="AD529" i="10"/>
  <c r="AO529" i="10"/>
  <c r="BT529" i="10" s="1"/>
  <c r="BB529" i="10"/>
  <c r="K528" i="10"/>
  <c r="G528" i="10"/>
  <c r="BA528" i="10"/>
  <c r="N528" i="10"/>
  <c r="BE528" i="10"/>
  <c r="AC528" i="10"/>
  <c r="AL528" i="10"/>
  <c r="AD518" i="10"/>
  <c r="AG518" i="10"/>
  <c r="BH518" i="10"/>
  <c r="I518" i="10"/>
  <c r="AJ518" i="10"/>
  <c r="N518" i="10"/>
  <c r="AP518" i="10"/>
  <c r="R518" i="10"/>
  <c r="AS518" i="10"/>
  <c r="U518" i="10"/>
  <c r="AW518" i="10"/>
  <c r="BB509" i="10"/>
  <c r="H506" i="10"/>
  <c r="O506" i="10"/>
  <c r="Y506" i="10"/>
  <c r="AH506" i="10"/>
  <c r="BR506" i="10" s="1"/>
  <c r="AQ506" i="10"/>
  <c r="AZ506" i="10"/>
  <c r="BW506" i="10" s="1"/>
  <c r="BI506" i="10"/>
  <c r="G506" i="10"/>
  <c r="Q506" i="10"/>
  <c r="Z506" i="10"/>
  <c r="AI506" i="10"/>
  <c r="AR506" i="10"/>
  <c r="BA506" i="10"/>
  <c r="J506" i="10"/>
  <c r="AB506" i="10"/>
  <c r="AK506" i="10"/>
  <c r="AT506" i="10"/>
  <c r="BC506" i="10"/>
  <c r="BX506" i="10" s="1"/>
  <c r="K506" i="10"/>
  <c r="T506" i="10"/>
  <c r="BN506" i="10" s="1"/>
  <c r="AC506" i="10"/>
  <c r="AL506" i="10"/>
  <c r="AU506" i="10"/>
  <c r="BE506" i="10"/>
  <c r="U506" i="10"/>
  <c r="AD506" i="10"/>
  <c r="AM506" i="10"/>
  <c r="AW506" i="10"/>
  <c r="BF506" i="10"/>
  <c r="AK499" i="10"/>
  <c r="G468" i="10"/>
  <c r="W468" i="10"/>
  <c r="AN468" i="10"/>
  <c r="BE468" i="10"/>
  <c r="H468" i="10"/>
  <c r="Y468" i="10"/>
  <c r="AO468" i="10"/>
  <c r="BT468" i="10" s="1"/>
  <c r="BG468" i="10"/>
  <c r="BY468" i="10" s="1"/>
  <c r="I468" i="10"/>
  <c r="AA468" i="10"/>
  <c r="BP468" i="10" s="1"/>
  <c r="AR468" i="10"/>
  <c r="BI468" i="10"/>
  <c r="AC468" i="10"/>
  <c r="AU468" i="10"/>
  <c r="O468" i="10"/>
  <c r="AE468" i="10"/>
  <c r="AV468" i="10"/>
  <c r="BV468" i="10" s="1"/>
  <c r="P468" i="10"/>
  <c r="AG468" i="10"/>
  <c r="AY468" i="10"/>
  <c r="AJ468" i="10"/>
  <c r="AZ468" i="10"/>
  <c r="J420" i="10"/>
  <c r="Q420" i="10"/>
  <c r="AE420" i="10"/>
  <c r="AS420" i="10"/>
  <c r="BD420" i="10"/>
  <c r="G420" i="10"/>
  <c r="U420" i="10"/>
  <c r="AF420" i="10"/>
  <c r="AT420" i="10"/>
  <c r="BE420" i="10"/>
  <c r="H420" i="10"/>
  <c r="V420" i="10"/>
  <c r="AG420" i="10"/>
  <c r="AU420" i="10"/>
  <c r="BI420" i="10"/>
  <c r="I420" i="10"/>
  <c r="W420" i="10"/>
  <c r="AK420" i="10"/>
  <c r="AV420" i="10"/>
  <c r="BV420" i="10" s="1"/>
  <c r="N420" i="10"/>
  <c r="Y420" i="10"/>
  <c r="AM420" i="10"/>
  <c r="BA420" i="10"/>
  <c r="AN420" i="10"/>
  <c r="BS420" i="10" s="1"/>
  <c r="M420" i="10"/>
  <c r="BL420" i="10" s="1"/>
  <c r="AO420" i="10"/>
  <c r="BT420" i="10" s="1"/>
  <c r="O420" i="10"/>
  <c r="AW420" i="10"/>
  <c r="P420" i="10"/>
  <c r="BB420" i="10"/>
  <c r="X420" i="10"/>
  <c r="BC420" i="10"/>
  <c r="BX420" i="10" s="1"/>
  <c r="AC420" i="10"/>
  <c r="AD420" i="10"/>
  <c r="AU466" i="10"/>
  <c r="G466" i="10"/>
  <c r="Q466" i="10"/>
  <c r="AJ466" i="10"/>
  <c r="AM466" i="10"/>
  <c r="AW466" i="10"/>
  <c r="BH466" i="10"/>
  <c r="AK460" i="10"/>
  <c r="J433" i="10"/>
  <c r="AA433" i="10"/>
  <c r="BP433" i="10" s="1"/>
  <c r="AQ433" i="10"/>
  <c r="BH433" i="10"/>
  <c r="K433" i="10"/>
  <c r="AB433" i="10"/>
  <c r="AS433" i="10"/>
  <c r="BI433" i="10"/>
  <c r="M433" i="10"/>
  <c r="BL433" i="10" s="1"/>
  <c r="AC433" i="10"/>
  <c r="AW433" i="10"/>
  <c r="R433" i="10"/>
  <c r="AI433" i="10"/>
  <c r="AZ433" i="10"/>
  <c r="G406" i="10"/>
  <c r="P406" i="10"/>
  <c r="Y406" i="10"/>
  <c r="AH406" i="10"/>
  <c r="BR406" i="10" s="1"/>
  <c r="AQ406" i="10"/>
  <c r="AZ406" i="10"/>
  <c r="BI406" i="10"/>
  <c r="H406" i="10"/>
  <c r="Q406" i="10"/>
  <c r="Z406" i="10"/>
  <c r="AI406" i="10"/>
  <c r="AR406" i="10"/>
  <c r="BA406" i="10"/>
  <c r="I406" i="10"/>
  <c r="R406" i="10"/>
  <c r="AA406" i="10"/>
  <c r="BP406" i="10" s="1"/>
  <c r="AJ406" i="10"/>
  <c r="AS406" i="10"/>
  <c r="BC406" i="10"/>
  <c r="BX406" i="10" s="1"/>
  <c r="J406" i="10"/>
  <c r="AB406" i="10"/>
  <c r="AK406" i="10"/>
  <c r="AU406" i="10"/>
  <c r="BD406" i="10"/>
  <c r="K406" i="10"/>
  <c r="T406" i="10"/>
  <c r="BN406" i="10" s="1"/>
  <c r="AC406" i="10"/>
  <c r="AM406" i="10"/>
  <c r="AV406" i="10"/>
  <c r="BV406" i="10" s="1"/>
  <c r="BE406" i="10"/>
  <c r="U406" i="10"/>
  <c r="AE406" i="10"/>
  <c r="AN406" i="10"/>
  <c r="AW406" i="10"/>
  <c r="BF406" i="10"/>
  <c r="J401" i="10"/>
  <c r="O401" i="10"/>
  <c r="X401" i="10"/>
  <c r="AG401" i="10"/>
  <c r="AQ401" i="10"/>
  <c r="AZ401" i="10"/>
  <c r="BW401" i="10" s="1"/>
  <c r="BI401" i="10"/>
  <c r="G401" i="10"/>
  <c r="P401" i="10"/>
  <c r="Y401" i="10"/>
  <c r="AI401" i="10"/>
  <c r="AR401" i="10"/>
  <c r="BA401" i="10"/>
  <c r="H401" i="10"/>
  <c r="Q401" i="10"/>
  <c r="AA401" i="10"/>
  <c r="BP401" i="10" s="1"/>
  <c r="AJ401" i="10"/>
  <c r="AS401" i="10"/>
  <c r="BB401" i="10"/>
  <c r="I401" i="10"/>
  <c r="AB401" i="10"/>
  <c r="AK401" i="10"/>
  <c r="AT401" i="10"/>
  <c r="BC401" i="10"/>
  <c r="BX401" i="10" s="1"/>
  <c r="K401" i="10"/>
  <c r="T401" i="10"/>
  <c r="BN401" i="10" s="1"/>
  <c r="AC401" i="10"/>
  <c r="AL401" i="10"/>
  <c r="BS401" i="10" s="1"/>
  <c r="AU401" i="10"/>
  <c r="BD401" i="10"/>
  <c r="U401" i="10"/>
  <c r="AD401" i="10"/>
  <c r="AM401" i="10"/>
  <c r="AV401" i="10"/>
  <c r="BV401" i="10" s="1"/>
  <c r="BE401" i="10"/>
  <c r="G537" i="10"/>
  <c r="BA536" i="10"/>
  <c r="AR536" i="10"/>
  <c r="AI536" i="10"/>
  <c r="Z536" i="10"/>
  <c r="Q536" i="10"/>
  <c r="G536" i="10"/>
  <c r="BG524" i="10"/>
  <c r="AW524" i="10"/>
  <c r="AL524" i="10"/>
  <c r="AB524" i="10"/>
  <c r="Q524" i="10"/>
  <c r="AR522" i="10"/>
  <c r="Z522" i="10"/>
  <c r="G522" i="10"/>
  <c r="BG516" i="10"/>
  <c r="BY516" i="10" s="1"/>
  <c r="AW516" i="10"/>
  <c r="AL516" i="10"/>
  <c r="AB516" i="10"/>
  <c r="Q516" i="10"/>
  <c r="BH514" i="10"/>
  <c r="AP514" i="10"/>
  <c r="W514" i="10"/>
  <c r="BD513" i="10"/>
  <c r="AQ513" i="10"/>
  <c r="AE513" i="10"/>
  <c r="G513" i="10"/>
  <c r="AX511" i="10"/>
  <c r="AI511" i="10"/>
  <c r="V511" i="10"/>
  <c r="G511" i="10"/>
  <c r="BA510" i="10"/>
  <c r="AR510" i="10"/>
  <c r="AI510" i="10"/>
  <c r="Z510" i="10"/>
  <c r="Q510" i="10"/>
  <c r="G510" i="10"/>
  <c r="AK505" i="10"/>
  <c r="BI504" i="10"/>
  <c r="AZ504" i="10"/>
  <c r="BW504" i="10" s="1"/>
  <c r="AQ504" i="10"/>
  <c r="AH504" i="10"/>
  <c r="BR504" i="10" s="1"/>
  <c r="Y504" i="10"/>
  <c r="O504" i="10"/>
  <c r="AT503" i="10"/>
  <c r="AS501" i="10"/>
  <c r="X501" i="10"/>
  <c r="BE498" i="10"/>
  <c r="AU498" i="10"/>
  <c r="AL498" i="10"/>
  <c r="AC498" i="10"/>
  <c r="T498" i="10"/>
  <c r="BN498" i="10" s="1"/>
  <c r="K498" i="10"/>
  <c r="BC494" i="10"/>
  <c r="BX494" i="10" s="1"/>
  <c r="AT494" i="10"/>
  <c r="AK494" i="10"/>
  <c r="AB494" i="10"/>
  <c r="J494" i="10"/>
  <c r="BI493" i="10"/>
  <c r="AS493" i="10"/>
  <c r="AC493" i="10"/>
  <c r="M493" i="10"/>
  <c r="BL493" i="10" s="1"/>
  <c r="BC492" i="10"/>
  <c r="BX492" i="10" s="1"/>
  <c r="AT492" i="10"/>
  <c r="AK492" i="10"/>
  <c r="AB492" i="10"/>
  <c r="J492" i="10"/>
  <c r="BI491" i="10"/>
  <c r="AS491" i="10"/>
  <c r="AC491" i="10"/>
  <c r="M491" i="10"/>
  <c r="BL491" i="10" s="1"/>
  <c r="T490" i="10"/>
  <c r="BN490" i="10" s="1"/>
  <c r="K490" i="10"/>
  <c r="BI484" i="10"/>
  <c r="AZ484" i="10"/>
  <c r="BW484" i="10" s="1"/>
  <c r="AQ484" i="10"/>
  <c r="AH484" i="10"/>
  <c r="BR484" i="10" s="1"/>
  <c r="Y484" i="10"/>
  <c r="O484" i="10"/>
  <c r="BB483" i="10"/>
  <c r="AL483" i="10"/>
  <c r="BS483" i="10" s="1"/>
  <c r="V483" i="10"/>
  <c r="BA482" i="10"/>
  <c r="AR482" i="10"/>
  <c r="AI482" i="10"/>
  <c r="Z482" i="10"/>
  <c r="Q482" i="10"/>
  <c r="G482" i="10"/>
  <c r="BG481" i="10"/>
  <c r="BY481" i="10" s="1"/>
  <c r="AQ481" i="10"/>
  <c r="AA481" i="10"/>
  <c r="BP481" i="10" s="1"/>
  <c r="K481" i="10"/>
  <c r="BC480" i="10"/>
  <c r="BX480" i="10" s="1"/>
  <c r="AT480" i="10"/>
  <c r="AK480" i="10"/>
  <c r="AB480" i="10"/>
  <c r="J480" i="10"/>
  <c r="BI479" i="10"/>
  <c r="AS479" i="10"/>
  <c r="AC479" i="10"/>
  <c r="M479" i="10"/>
  <c r="BL479" i="10" s="1"/>
  <c r="AL478" i="10"/>
  <c r="AC478" i="10"/>
  <c r="T478" i="10"/>
  <c r="BN478" i="10" s="1"/>
  <c r="K478" i="10"/>
  <c r="BG476" i="10"/>
  <c r="BY476" i="10" s="1"/>
  <c r="AX476" i="10"/>
  <c r="AO476" i="10"/>
  <c r="BT476" i="10" s="1"/>
  <c r="AE476" i="10"/>
  <c r="BQ476" i="10" s="1"/>
  <c r="V476" i="10"/>
  <c r="M476" i="10"/>
  <c r="BL476" i="10" s="1"/>
  <c r="AY475" i="10"/>
  <c r="AI475" i="10"/>
  <c r="BB473" i="10"/>
  <c r="AL473" i="10"/>
  <c r="V473" i="10"/>
  <c r="BE472" i="10"/>
  <c r="AN472" i="10"/>
  <c r="W472" i="10"/>
  <c r="Y470" i="10"/>
  <c r="BG459" i="10"/>
  <c r="BY459" i="10" s="1"/>
  <c r="AV459" i="10"/>
  <c r="BV459" i="10" s="1"/>
  <c r="AK459" i="10"/>
  <c r="AA459" i="10"/>
  <c r="BP459" i="10" s="1"/>
  <c r="P459" i="10"/>
  <c r="BD458" i="10"/>
  <c r="AN458" i="10"/>
  <c r="W458" i="10"/>
  <c r="BI457" i="10"/>
  <c r="AY457" i="10"/>
  <c r="AN457" i="10"/>
  <c r="AC457" i="10"/>
  <c r="H457" i="10"/>
  <c r="BG455" i="10"/>
  <c r="BY455" i="10" s="1"/>
  <c r="AV455" i="10"/>
  <c r="BV455" i="10" s="1"/>
  <c r="AK455" i="10"/>
  <c r="AA455" i="10"/>
  <c r="BP455" i="10" s="1"/>
  <c r="P455" i="10"/>
  <c r="AP453" i="10"/>
  <c r="AY450" i="10"/>
  <c r="AN450" i="10"/>
  <c r="AD450" i="10"/>
  <c r="H450" i="10"/>
  <c r="AP449" i="10"/>
  <c r="Y449" i="10"/>
  <c r="I449" i="10"/>
  <c r="AW448" i="10"/>
  <c r="X448" i="10"/>
  <c r="AC446" i="10"/>
  <c r="N446" i="10"/>
  <c r="AS443" i="10"/>
  <c r="Z443" i="10"/>
  <c r="BD442" i="10"/>
  <c r="AS442" i="10"/>
  <c r="BU442" i="10" s="1"/>
  <c r="AE442" i="10"/>
  <c r="Q442" i="10"/>
  <c r="AE436" i="10"/>
  <c r="AH433" i="10"/>
  <c r="BR433" i="10" s="1"/>
  <c r="O418" i="10"/>
  <c r="N417" i="10"/>
  <c r="I417" i="10"/>
  <c r="T417" i="10"/>
  <c r="BN417" i="10" s="1"/>
  <c r="AH417" i="10"/>
  <c r="BR417" i="10" s="1"/>
  <c r="AS417" i="10"/>
  <c r="BG417" i="10"/>
  <c r="BY417" i="10" s="1"/>
  <c r="J417" i="10"/>
  <c r="U417" i="10"/>
  <c r="AI417" i="10"/>
  <c r="AW417" i="10"/>
  <c r="BH417" i="10"/>
  <c r="K417" i="10"/>
  <c r="Y417" i="10"/>
  <c r="AJ417" i="10"/>
  <c r="AX417" i="10"/>
  <c r="BI417" i="10"/>
  <c r="Z417" i="10"/>
  <c r="AK417" i="10"/>
  <c r="AY417" i="10"/>
  <c r="M417" i="10"/>
  <c r="BL417" i="10" s="1"/>
  <c r="AA417" i="10"/>
  <c r="BP417" i="10" s="1"/>
  <c r="AO417" i="10"/>
  <c r="BT417" i="10" s="1"/>
  <c r="Q417" i="10"/>
  <c r="AB417" i="10"/>
  <c r="AP417" i="10"/>
  <c r="BA417" i="10"/>
  <c r="AG406" i="10"/>
  <c r="AF401" i="10"/>
  <c r="AC369" i="10"/>
  <c r="AK359" i="10"/>
  <c r="BI482" i="10"/>
  <c r="AZ482" i="10"/>
  <c r="BW482" i="10" s="1"/>
  <c r="AQ482" i="10"/>
  <c r="AH482" i="10"/>
  <c r="BR482" i="10" s="1"/>
  <c r="Y482" i="10"/>
  <c r="O482" i="10"/>
  <c r="BD481" i="10"/>
  <c r="AN481" i="10"/>
  <c r="X481" i="10"/>
  <c r="H481" i="10"/>
  <c r="BF476" i="10"/>
  <c r="AW476" i="10"/>
  <c r="AM476" i="10"/>
  <c r="AD476" i="10"/>
  <c r="U476" i="10"/>
  <c r="AV475" i="10"/>
  <c r="BV475" i="10" s="1"/>
  <c r="AF475" i="10"/>
  <c r="P475" i="10"/>
  <c r="BH457" i="10"/>
  <c r="AW457" i="10"/>
  <c r="AM457" i="10"/>
  <c r="AB457" i="10"/>
  <c r="Q457" i="10"/>
  <c r="G457" i="10"/>
  <c r="Y453" i="10"/>
  <c r="BI450" i="10"/>
  <c r="AW450" i="10"/>
  <c r="AM450" i="10"/>
  <c r="AC450" i="10"/>
  <c r="Q450" i="10"/>
  <c r="G450" i="10"/>
  <c r="AV448" i="10"/>
  <c r="BV448" i="10" s="1"/>
  <c r="W448" i="10"/>
  <c r="BI436" i="10"/>
  <c r="AD436" i="10"/>
  <c r="BG433" i="10"/>
  <c r="BY433" i="10" s="1"/>
  <c r="Y433" i="10"/>
  <c r="I414" i="10"/>
  <c r="G414" i="10"/>
  <c r="V414" i="10"/>
  <c r="AG414" i="10"/>
  <c r="AU414" i="10"/>
  <c r="BI414" i="10"/>
  <c r="H414" i="10"/>
  <c r="W414" i="10"/>
  <c r="AK414" i="10"/>
  <c r="AV414" i="10"/>
  <c r="BV414" i="10" s="1"/>
  <c r="M414" i="10"/>
  <c r="BL414" i="10" s="1"/>
  <c r="X414" i="10"/>
  <c r="AL414" i="10"/>
  <c r="AW414" i="10"/>
  <c r="N414" i="10"/>
  <c r="Y414" i="10"/>
  <c r="AM414" i="10"/>
  <c r="BA414" i="10"/>
  <c r="O414" i="10"/>
  <c r="AC414" i="10"/>
  <c r="AN414" i="10"/>
  <c r="BB414" i="10"/>
  <c r="P414" i="10"/>
  <c r="AD414" i="10"/>
  <c r="AO414" i="10"/>
  <c r="BT414" i="10" s="1"/>
  <c r="BC414" i="10"/>
  <c r="BX414" i="10" s="1"/>
  <c r="AF406" i="10"/>
  <c r="AE401" i="10"/>
  <c r="J381" i="10"/>
  <c r="O381" i="10"/>
  <c r="X381" i="10"/>
  <c r="AG381" i="10"/>
  <c r="AQ381" i="10"/>
  <c r="AZ381" i="10"/>
  <c r="BW381" i="10" s="1"/>
  <c r="BI381" i="10"/>
  <c r="G381" i="10"/>
  <c r="P381" i="10"/>
  <c r="Y381" i="10"/>
  <c r="AI381" i="10"/>
  <c r="AR381" i="10"/>
  <c r="BA381" i="10"/>
  <c r="H381" i="10"/>
  <c r="Q381" i="10"/>
  <c r="AA381" i="10"/>
  <c r="BP381" i="10" s="1"/>
  <c r="AJ381" i="10"/>
  <c r="AS381" i="10"/>
  <c r="BB381" i="10"/>
  <c r="I381" i="10"/>
  <c r="AB381" i="10"/>
  <c r="AK381" i="10"/>
  <c r="AT381" i="10"/>
  <c r="BC381" i="10"/>
  <c r="BX381" i="10" s="1"/>
  <c r="K381" i="10"/>
  <c r="T381" i="10"/>
  <c r="BN381" i="10" s="1"/>
  <c r="AC381" i="10"/>
  <c r="AL381" i="10"/>
  <c r="AU381" i="10"/>
  <c r="BD381" i="10"/>
  <c r="U381" i="10"/>
  <c r="AD381" i="10"/>
  <c r="AM381" i="10"/>
  <c r="AV381" i="10"/>
  <c r="BV381" i="10" s="1"/>
  <c r="BE381" i="10"/>
  <c r="M381" i="10"/>
  <c r="BL381" i="10" s="1"/>
  <c r="V381" i="10"/>
  <c r="AE381" i="10"/>
  <c r="AN381" i="10"/>
  <c r="AW381" i="10"/>
  <c r="BG381" i="10"/>
  <c r="BE524" i="10"/>
  <c r="AT524" i="10"/>
  <c r="AI524" i="10"/>
  <c r="Y524" i="10"/>
  <c r="N524" i="10"/>
  <c r="BE516" i="10"/>
  <c r="AT516" i="10"/>
  <c r="AI516" i="10"/>
  <c r="Y516" i="10"/>
  <c r="N516" i="10"/>
  <c r="BC514" i="10"/>
  <c r="BX514" i="10" s="1"/>
  <c r="AK514" i="10"/>
  <c r="BF505" i="10"/>
  <c r="AD505" i="10"/>
  <c r="BG504" i="10"/>
  <c r="BY504" i="10" s="1"/>
  <c r="AX504" i="10"/>
  <c r="AO504" i="10"/>
  <c r="BT504" i="10" s="1"/>
  <c r="AE504" i="10"/>
  <c r="V504" i="10"/>
  <c r="M504" i="10"/>
  <c r="BL504" i="10" s="1"/>
  <c r="BD501" i="10"/>
  <c r="AL501" i="10"/>
  <c r="BS501" i="10" s="1"/>
  <c r="U501" i="10"/>
  <c r="BB481" i="10"/>
  <c r="AL481" i="10"/>
  <c r="V481" i="10"/>
  <c r="BA480" i="10"/>
  <c r="AR480" i="10"/>
  <c r="AI480" i="10"/>
  <c r="Z480" i="10"/>
  <c r="Q480" i="10"/>
  <c r="G480" i="10"/>
  <c r="BD479" i="10"/>
  <c r="AN479" i="10"/>
  <c r="X479" i="10"/>
  <c r="H479" i="10"/>
  <c r="BB478" i="10"/>
  <c r="AS478" i="10"/>
  <c r="BU478" i="10" s="1"/>
  <c r="AJ478" i="10"/>
  <c r="AA478" i="10"/>
  <c r="BP478" i="10" s="1"/>
  <c r="R478" i="10"/>
  <c r="I478" i="10"/>
  <c r="BE476" i="10"/>
  <c r="AU476" i="10"/>
  <c r="AL476" i="10"/>
  <c r="AC476" i="10"/>
  <c r="T476" i="10"/>
  <c r="BN476" i="10" s="1"/>
  <c r="K476" i="10"/>
  <c r="AT475" i="10"/>
  <c r="AD475" i="10"/>
  <c r="N475" i="10"/>
  <c r="AY473" i="10"/>
  <c r="AI473" i="10"/>
  <c r="AZ472" i="10"/>
  <c r="AJ472" i="10"/>
  <c r="G470" i="10"/>
  <c r="BD459" i="10"/>
  <c r="AS459" i="10"/>
  <c r="BU459" i="10" s="1"/>
  <c r="AI459" i="10"/>
  <c r="X459" i="10"/>
  <c r="M459" i="10"/>
  <c r="BL459" i="10" s="1"/>
  <c r="BA458" i="10"/>
  <c r="AJ458" i="10"/>
  <c r="BG457" i="10"/>
  <c r="BY457" i="10" s="1"/>
  <c r="AV457" i="10"/>
  <c r="BV457" i="10" s="1"/>
  <c r="AK457" i="10"/>
  <c r="AA457" i="10"/>
  <c r="BP457" i="10" s="1"/>
  <c r="P457" i="10"/>
  <c r="BD455" i="10"/>
  <c r="AS455" i="10"/>
  <c r="BU455" i="10" s="1"/>
  <c r="AI455" i="10"/>
  <c r="X455" i="10"/>
  <c r="M455" i="10"/>
  <c r="BL455" i="10" s="1"/>
  <c r="BG450" i="10"/>
  <c r="BY450" i="10" s="1"/>
  <c r="AV450" i="10"/>
  <c r="BV450" i="10" s="1"/>
  <c r="AL450" i="10"/>
  <c r="AA450" i="10"/>
  <c r="BP450" i="10" s="1"/>
  <c r="P450" i="10"/>
  <c r="AO448" i="10"/>
  <c r="BT448" i="10" s="1"/>
  <c r="P448" i="10"/>
  <c r="X446" i="10"/>
  <c r="H446" i="10"/>
  <c r="BI443" i="10"/>
  <c r="AQ443" i="10"/>
  <c r="T443" i="10"/>
  <c r="BN443" i="10" s="1"/>
  <c r="BB442" i="10"/>
  <c r="AN442" i="10"/>
  <c r="AC442" i="10"/>
  <c r="O442" i="10"/>
  <c r="BD436" i="10"/>
  <c r="V436" i="10"/>
  <c r="BE433" i="10"/>
  <c r="U433" i="10"/>
  <c r="G428" i="10"/>
  <c r="H428" i="10"/>
  <c r="AG428" i="10"/>
  <c r="BI428" i="10"/>
  <c r="I428" i="10"/>
  <c r="AK428" i="10"/>
  <c r="P428" i="10"/>
  <c r="AO428" i="10"/>
  <c r="BT428" i="10" s="1"/>
  <c r="V428" i="10"/>
  <c r="AU428" i="10"/>
  <c r="BH406" i="10"/>
  <c r="X406" i="10"/>
  <c r="BH401" i="10"/>
  <c r="W401" i="10"/>
  <c r="P400" i="10"/>
  <c r="AF400" i="10"/>
  <c r="AS400" i="10"/>
  <c r="BF400" i="10"/>
  <c r="G400" i="10"/>
  <c r="T400" i="10"/>
  <c r="BN400" i="10" s="1"/>
  <c r="AH400" i="10"/>
  <c r="BR400" i="10" s="1"/>
  <c r="AU400" i="10"/>
  <c r="BH400" i="10"/>
  <c r="H400" i="10"/>
  <c r="U400" i="10"/>
  <c r="AJ400" i="10"/>
  <c r="AX400" i="10"/>
  <c r="BI400" i="10"/>
  <c r="J400" i="10"/>
  <c r="W400" i="10"/>
  <c r="AM400" i="10"/>
  <c r="AY400" i="10"/>
  <c r="K400" i="10"/>
  <c r="Z400" i="10"/>
  <c r="AN400" i="10"/>
  <c r="AZ400" i="10"/>
  <c r="AB400" i="10"/>
  <c r="AP400" i="10"/>
  <c r="BA400" i="10"/>
  <c r="BH381" i="10"/>
  <c r="U359" i="10"/>
  <c r="BC476" i="10"/>
  <c r="BX476" i="10" s="1"/>
  <c r="AT476" i="10"/>
  <c r="AK476" i="10"/>
  <c r="AB476" i="10"/>
  <c r="J476" i="10"/>
  <c r="BI475" i="10"/>
  <c r="AS475" i="10"/>
  <c r="AC475" i="10"/>
  <c r="M475" i="10"/>
  <c r="BL475" i="10" s="1"/>
  <c r="AN448" i="10"/>
  <c r="O448" i="10"/>
  <c r="N442" i="10"/>
  <c r="BC436" i="10"/>
  <c r="BX436" i="10" s="1"/>
  <c r="Q436" i="10"/>
  <c r="BA433" i="10"/>
  <c r="T433" i="10"/>
  <c r="BN433" i="10" s="1"/>
  <c r="AV428" i="10"/>
  <c r="BV428" i="10" s="1"/>
  <c r="J418" i="10"/>
  <c r="Q418" i="10"/>
  <c r="AE418" i="10"/>
  <c r="AS418" i="10"/>
  <c r="BD418" i="10"/>
  <c r="G418" i="10"/>
  <c r="U418" i="10"/>
  <c r="AF418" i="10"/>
  <c r="AT418" i="10"/>
  <c r="BE418" i="10"/>
  <c r="H418" i="10"/>
  <c r="V418" i="10"/>
  <c r="AG418" i="10"/>
  <c r="AU418" i="10"/>
  <c r="BI418" i="10"/>
  <c r="I418" i="10"/>
  <c r="W418" i="10"/>
  <c r="AK418" i="10"/>
  <c r="AV418" i="10"/>
  <c r="BV418" i="10" s="1"/>
  <c r="N418" i="10"/>
  <c r="Y418" i="10"/>
  <c r="AM418" i="10"/>
  <c r="BA418" i="10"/>
  <c r="I416" i="10"/>
  <c r="G416" i="10"/>
  <c r="V416" i="10"/>
  <c r="AG416" i="10"/>
  <c r="BQ416" i="10" s="1"/>
  <c r="AU416" i="10"/>
  <c r="BI416" i="10"/>
  <c r="H416" i="10"/>
  <c r="W416" i="10"/>
  <c r="AK416" i="10"/>
  <c r="AV416" i="10"/>
  <c r="BV416" i="10" s="1"/>
  <c r="M416" i="10"/>
  <c r="BL416" i="10" s="1"/>
  <c r="X416" i="10"/>
  <c r="AL416" i="10"/>
  <c r="AW416" i="10"/>
  <c r="N416" i="10"/>
  <c r="Y416" i="10"/>
  <c r="AM416" i="10"/>
  <c r="BA416" i="10"/>
  <c r="O416" i="10"/>
  <c r="AC416" i="10"/>
  <c r="AN416" i="10"/>
  <c r="BB416" i="10"/>
  <c r="P416" i="10"/>
  <c r="AD416" i="10"/>
  <c r="AO416" i="10"/>
  <c r="BT416" i="10" s="1"/>
  <c r="BC416" i="10"/>
  <c r="BX416" i="10" s="1"/>
  <c r="BG406" i="10"/>
  <c r="W406" i="10"/>
  <c r="BG401" i="10"/>
  <c r="V401" i="10"/>
  <c r="AY381" i="10"/>
  <c r="N368" i="10"/>
  <c r="AF368" i="10"/>
  <c r="AR368" i="10"/>
  <c r="BF368" i="10"/>
  <c r="H368" i="10"/>
  <c r="T368" i="10"/>
  <c r="BN368" i="10" s="1"/>
  <c r="AH368" i="10"/>
  <c r="BR368" i="10" s="1"/>
  <c r="AS368" i="10"/>
  <c r="BG368" i="10"/>
  <c r="J368" i="10"/>
  <c r="U368" i="10"/>
  <c r="AI368" i="10"/>
  <c r="AV368" i="10"/>
  <c r="BV368" i="10" s="1"/>
  <c r="BH368" i="10"/>
  <c r="K368" i="10"/>
  <c r="X368" i="10"/>
  <c r="AJ368" i="10"/>
  <c r="AX368" i="10"/>
  <c r="BI368" i="10"/>
  <c r="Z368" i="10"/>
  <c r="AK368" i="10"/>
  <c r="AY368" i="10"/>
  <c r="M368" i="10"/>
  <c r="BL368" i="10" s="1"/>
  <c r="AA368" i="10"/>
  <c r="BP368" i="10" s="1"/>
  <c r="AN368" i="10"/>
  <c r="AZ368" i="10"/>
  <c r="P368" i="10"/>
  <c r="AB368" i="10"/>
  <c r="AP368" i="10"/>
  <c r="BA368" i="10"/>
  <c r="AS537" i="10"/>
  <c r="BF536" i="10"/>
  <c r="AW536" i="10"/>
  <c r="AM536" i="10"/>
  <c r="AD536" i="10"/>
  <c r="U536" i="10"/>
  <c r="AX530" i="10"/>
  <c r="AE530" i="10"/>
  <c r="BQ530" i="10" s="1"/>
  <c r="M530" i="10"/>
  <c r="BL530" i="10" s="1"/>
  <c r="BA524" i="10"/>
  <c r="AQ524" i="10"/>
  <c r="AG524" i="10"/>
  <c r="V524" i="10"/>
  <c r="BA522" i="10"/>
  <c r="AI522" i="10"/>
  <c r="Q522" i="10"/>
  <c r="BB519" i="10"/>
  <c r="BA516" i="10"/>
  <c r="AQ516" i="10"/>
  <c r="AG516" i="10"/>
  <c r="V516" i="10"/>
  <c r="AY514" i="10"/>
  <c r="AG514" i="10"/>
  <c r="N514" i="10"/>
  <c r="AW513" i="10"/>
  <c r="AL513" i="10"/>
  <c r="Y513" i="10"/>
  <c r="M513" i="10"/>
  <c r="BL513" i="10" s="1"/>
  <c r="BD511" i="10"/>
  <c r="AQ511" i="10"/>
  <c r="AC511" i="10"/>
  <c r="N511" i="10"/>
  <c r="BF510" i="10"/>
  <c r="AW510" i="10"/>
  <c r="AM510" i="10"/>
  <c r="AD510" i="10"/>
  <c r="U510" i="10"/>
  <c r="AY505" i="10"/>
  <c r="BE504" i="10"/>
  <c r="AU504" i="10"/>
  <c r="AL504" i="10"/>
  <c r="AC504" i="10"/>
  <c r="T504" i="10"/>
  <c r="BN504" i="10" s="1"/>
  <c r="K504" i="10"/>
  <c r="BA501" i="10"/>
  <c r="AI501" i="10"/>
  <c r="P501" i="10"/>
  <c r="BE484" i="10"/>
  <c r="AU484" i="10"/>
  <c r="BU484" i="10" s="1"/>
  <c r="AL484" i="10"/>
  <c r="AC484" i="10"/>
  <c r="T484" i="10"/>
  <c r="BN484" i="10" s="1"/>
  <c r="K484" i="10"/>
  <c r="AT483" i="10"/>
  <c r="AD483" i="10"/>
  <c r="N483" i="10"/>
  <c r="BF482" i="10"/>
  <c r="AW482" i="10"/>
  <c r="AM482" i="10"/>
  <c r="AD482" i="10"/>
  <c r="U482" i="10"/>
  <c r="AY481" i="10"/>
  <c r="AI481" i="10"/>
  <c r="BB476" i="10"/>
  <c r="AS476" i="10"/>
  <c r="BU476" i="10" s="1"/>
  <c r="AJ476" i="10"/>
  <c r="AA476" i="10"/>
  <c r="BP476" i="10" s="1"/>
  <c r="R476" i="10"/>
  <c r="I476" i="10"/>
  <c r="BG475" i="10"/>
  <c r="BY475" i="10" s="1"/>
  <c r="AQ475" i="10"/>
  <c r="AA475" i="10"/>
  <c r="BP475" i="10" s="1"/>
  <c r="K475" i="10"/>
  <c r="AT473" i="10"/>
  <c r="AD473" i="10"/>
  <c r="N473" i="10"/>
  <c r="AV472" i="10"/>
  <c r="BV472" i="10" s="1"/>
  <c r="AE472" i="10"/>
  <c r="O472" i="10"/>
  <c r="BA459" i="10"/>
  <c r="AQ459" i="10"/>
  <c r="AF459" i="10"/>
  <c r="U459" i="10"/>
  <c r="K459" i="10"/>
  <c r="AV458" i="10"/>
  <c r="BV458" i="10" s="1"/>
  <c r="AE458" i="10"/>
  <c r="O458" i="10"/>
  <c r="BD457" i="10"/>
  <c r="AS457" i="10"/>
  <c r="BU457" i="10" s="1"/>
  <c r="AI457" i="10"/>
  <c r="X457" i="10"/>
  <c r="M457" i="10"/>
  <c r="BL457" i="10" s="1"/>
  <c r="BA455" i="10"/>
  <c r="AQ455" i="10"/>
  <c r="AF455" i="10"/>
  <c r="U455" i="10"/>
  <c r="K455" i="10"/>
  <c r="BD450" i="10"/>
  <c r="AT450" i="10"/>
  <c r="AI450" i="10"/>
  <c r="X450" i="10"/>
  <c r="N450" i="10"/>
  <c r="AH449" i="10"/>
  <c r="BR449" i="10" s="1"/>
  <c r="Q449" i="10"/>
  <c r="AL448" i="10"/>
  <c r="BS448" i="10" s="1"/>
  <c r="M448" i="10"/>
  <c r="BL448" i="10" s="1"/>
  <c r="AG446" i="10"/>
  <c r="BQ446" i="10" s="1"/>
  <c r="BF443" i="10"/>
  <c r="AJ443" i="10"/>
  <c r="R443" i="10"/>
  <c r="AW442" i="10"/>
  <c r="AL442" i="10"/>
  <c r="X442" i="10"/>
  <c r="M442" i="10"/>
  <c r="BL442" i="10" s="1"/>
  <c r="AU436" i="10"/>
  <c r="P436" i="10"/>
  <c r="AX433" i="10"/>
  <c r="Q433" i="10"/>
  <c r="N413" i="10"/>
  <c r="I413" i="10"/>
  <c r="T413" i="10"/>
  <c r="BN413" i="10" s="1"/>
  <c r="AH413" i="10"/>
  <c r="BR413" i="10" s="1"/>
  <c r="AS413" i="10"/>
  <c r="BG413" i="10"/>
  <c r="J413" i="10"/>
  <c r="U413" i="10"/>
  <c r="AI413" i="10"/>
  <c r="AW413" i="10"/>
  <c r="BH413" i="10"/>
  <c r="K413" i="10"/>
  <c r="Y413" i="10"/>
  <c r="AJ413" i="10"/>
  <c r="AX413" i="10"/>
  <c r="BI413" i="10"/>
  <c r="Z413" i="10"/>
  <c r="AK413" i="10"/>
  <c r="AY413" i="10"/>
  <c r="M413" i="10"/>
  <c r="BL413" i="10" s="1"/>
  <c r="AA413" i="10"/>
  <c r="BP413" i="10" s="1"/>
  <c r="AO413" i="10"/>
  <c r="BT413" i="10" s="1"/>
  <c r="AZ413" i="10"/>
  <c r="Q413" i="10"/>
  <c r="AB413" i="10"/>
  <c r="AP413" i="10"/>
  <c r="BA413" i="10"/>
  <c r="AY406" i="10"/>
  <c r="O406" i="10"/>
  <c r="AY401" i="10"/>
  <c r="N401" i="10"/>
  <c r="AO381" i="10"/>
  <c r="BT381" i="10" s="1"/>
  <c r="N369" i="10"/>
  <c r="V369" i="10"/>
  <c r="AD369" i="10"/>
  <c r="AL369" i="10"/>
  <c r="AT369" i="10"/>
  <c r="BB369" i="10"/>
  <c r="G369" i="10"/>
  <c r="O369" i="10"/>
  <c r="W369" i="10"/>
  <c r="AE369" i="10"/>
  <c r="AM369" i="10"/>
  <c r="AU369" i="10"/>
  <c r="BU369" i="10" s="1"/>
  <c r="BC369" i="10"/>
  <c r="BX369" i="10" s="1"/>
  <c r="H369" i="10"/>
  <c r="P369" i="10"/>
  <c r="X369" i="10"/>
  <c r="AF369" i="10"/>
  <c r="AN369" i="10"/>
  <c r="AV369" i="10"/>
  <c r="BV369" i="10" s="1"/>
  <c r="BD369" i="10"/>
  <c r="I369" i="10"/>
  <c r="Q369" i="10"/>
  <c r="Y369" i="10"/>
  <c r="AG369" i="10"/>
  <c r="AO369" i="10"/>
  <c r="BT369" i="10" s="1"/>
  <c r="AW369" i="10"/>
  <c r="BE369" i="10"/>
  <c r="J369" i="10"/>
  <c r="R369" i="10"/>
  <c r="Z369" i="10"/>
  <c r="AH369" i="10"/>
  <c r="BR369" i="10" s="1"/>
  <c r="AP369" i="10"/>
  <c r="AX369" i="10"/>
  <c r="BF369" i="10"/>
  <c r="K369" i="10"/>
  <c r="AA369" i="10"/>
  <c r="BP369" i="10" s="1"/>
  <c r="AI369" i="10"/>
  <c r="AQ369" i="10"/>
  <c r="AY369" i="10"/>
  <c r="BG369" i="10"/>
  <c r="BY369" i="10" s="1"/>
  <c r="T369" i="10"/>
  <c r="BN369" i="10" s="1"/>
  <c r="AB369" i="10"/>
  <c r="AJ369" i="10"/>
  <c r="AR369" i="10"/>
  <c r="AZ369" i="10"/>
  <c r="BW369" i="10" s="1"/>
  <c r="BH369" i="10"/>
  <c r="AP537" i="10"/>
  <c r="BE536" i="10"/>
  <c r="AU536" i="10"/>
  <c r="AL536" i="10"/>
  <c r="AC536" i="10"/>
  <c r="T536" i="10"/>
  <c r="BN536" i="10" s="1"/>
  <c r="K536" i="10"/>
  <c r="AT530" i="10"/>
  <c r="AB530" i="10"/>
  <c r="J530" i="10"/>
  <c r="AZ524" i="10"/>
  <c r="AP524" i="10"/>
  <c r="AE524" i="10"/>
  <c r="U524" i="10"/>
  <c r="K524" i="10"/>
  <c r="AY522" i="10"/>
  <c r="AG522" i="10"/>
  <c r="N522" i="10"/>
  <c r="AX519" i="10"/>
  <c r="AZ516" i="10"/>
  <c r="AP516" i="10"/>
  <c r="AE516" i="10"/>
  <c r="U516" i="10"/>
  <c r="K516" i="10"/>
  <c r="AX514" i="10"/>
  <c r="AE514" i="10"/>
  <c r="M514" i="10"/>
  <c r="BL514" i="10" s="1"/>
  <c r="BG513" i="10"/>
  <c r="BY513" i="10" s="1"/>
  <c r="AV513" i="10"/>
  <c r="BV513" i="10" s="1"/>
  <c r="AI513" i="10"/>
  <c r="W513" i="10"/>
  <c r="K513" i="10"/>
  <c r="BC511" i="10"/>
  <c r="BX511" i="10" s="1"/>
  <c r="AN511" i="10"/>
  <c r="Z511" i="10"/>
  <c r="M511" i="10"/>
  <c r="BL511" i="10" s="1"/>
  <c r="BE510" i="10"/>
  <c r="AU510" i="10"/>
  <c r="AL510" i="10"/>
  <c r="AC510" i="10"/>
  <c r="T510" i="10"/>
  <c r="BN510" i="10" s="1"/>
  <c r="K510" i="10"/>
  <c r="AU505" i="10"/>
  <c r="O505" i="10"/>
  <c r="BC504" i="10"/>
  <c r="BX504" i="10" s="1"/>
  <c r="AT504" i="10"/>
  <c r="AK504" i="10"/>
  <c r="AB504" i="10"/>
  <c r="J504" i="10"/>
  <c r="AY501" i="10"/>
  <c r="AF501" i="10"/>
  <c r="N501" i="10"/>
  <c r="BQ498" i="10"/>
  <c r="BC484" i="10"/>
  <c r="BX484" i="10" s="1"/>
  <c r="AT484" i="10"/>
  <c r="AK484" i="10"/>
  <c r="AB484" i="10"/>
  <c r="J484" i="10"/>
  <c r="BI483" i="10"/>
  <c r="AS483" i="10"/>
  <c r="AC483" i="10"/>
  <c r="M483" i="10"/>
  <c r="BL483" i="10" s="1"/>
  <c r="BE482" i="10"/>
  <c r="AU482" i="10"/>
  <c r="AL482" i="10"/>
  <c r="AC482" i="10"/>
  <c r="T482" i="10"/>
  <c r="BN482" i="10" s="1"/>
  <c r="K482" i="10"/>
  <c r="AV481" i="10"/>
  <c r="BV481" i="10" s="1"/>
  <c r="AF481" i="10"/>
  <c r="P481" i="10"/>
  <c r="V480" i="10"/>
  <c r="M480" i="10"/>
  <c r="BL480" i="10" s="1"/>
  <c r="BA476" i="10"/>
  <c r="AR476" i="10"/>
  <c r="AI476" i="10"/>
  <c r="Z476" i="10"/>
  <c r="Q476" i="10"/>
  <c r="G476" i="10"/>
  <c r="BD475" i="10"/>
  <c r="AN475" i="10"/>
  <c r="X475" i="10"/>
  <c r="H475" i="10"/>
  <c r="BI473" i="10"/>
  <c r="AS473" i="10"/>
  <c r="AC473" i="10"/>
  <c r="M473" i="10"/>
  <c r="BL473" i="10" s="1"/>
  <c r="AU472" i="10"/>
  <c r="AC472" i="10"/>
  <c r="AZ459" i="10"/>
  <c r="AO459" i="10"/>
  <c r="BT459" i="10" s="1"/>
  <c r="AE459" i="10"/>
  <c r="BQ459" i="10" s="1"/>
  <c r="T459" i="10"/>
  <c r="BN459" i="10" s="1"/>
  <c r="I459" i="10"/>
  <c r="AU458" i="10"/>
  <c r="AC458" i="10"/>
  <c r="BC457" i="10"/>
  <c r="BX457" i="10" s="1"/>
  <c r="AR457" i="10"/>
  <c r="AG457" i="10"/>
  <c r="W457" i="10"/>
  <c r="AZ455" i="10"/>
  <c r="AO455" i="10"/>
  <c r="BT455" i="10" s="1"/>
  <c r="AE455" i="10"/>
  <c r="T455" i="10"/>
  <c r="BN455" i="10" s="1"/>
  <c r="I455" i="10"/>
  <c r="BC450" i="10"/>
  <c r="BX450" i="10" s="1"/>
  <c r="AS450" i="10"/>
  <c r="BU450" i="10" s="1"/>
  <c r="AG450" i="10"/>
  <c r="W450" i="10"/>
  <c r="AW449" i="10"/>
  <c r="AC449" i="10"/>
  <c r="M449" i="10"/>
  <c r="BL449" i="10" s="1"/>
  <c r="AK448" i="10"/>
  <c r="I448" i="10"/>
  <c r="BE443" i="10"/>
  <c r="AH443" i="10"/>
  <c r="BR443" i="10" s="1"/>
  <c r="AV442" i="10"/>
  <c r="BV442" i="10" s="1"/>
  <c r="AK442" i="10"/>
  <c r="W442" i="10"/>
  <c r="AS436" i="10"/>
  <c r="BU436" i="10" s="1"/>
  <c r="AP433" i="10"/>
  <c r="I433" i="10"/>
  <c r="AC418" i="10"/>
  <c r="AX406" i="10"/>
  <c r="M406" i="10"/>
  <c r="BL406" i="10" s="1"/>
  <c r="AW401" i="10"/>
  <c r="M401" i="10"/>
  <c r="BL401" i="10" s="1"/>
  <c r="AQ388" i="10"/>
  <c r="BD388" i="10"/>
  <c r="AF381" i="10"/>
  <c r="N359" i="10"/>
  <c r="V359" i="10"/>
  <c r="AD359" i="10"/>
  <c r="AL359" i="10"/>
  <c r="AT359" i="10"/>
  <c r="BB359" i="10"/>
  <c r="G359" i="10"/>
  <c r="O359" i="10"/>
  <c r="W359" i="10"/>
  <c r="AE359" i="10"/>
  <c r="AM359" i="10"/>
  <c r="AU359" i="10"/>
  <c r="BC359" i="10"/>
  <c r="BX359" i="10" s="1"/>
  <c r="H359" i="10"/>
  <c r="P359" i="10"/>
  <c r="X359" i="10"/>
  <c r="AF359" i="10"/>
  <c r="AN359" i="10"/>
  <c r="AV359" i="10"/>
  <c r="BV359" i="10" s="1"/>
  <c r="BD359" i="10"/>
  <c r="I359" i="10"/>
  <c r="Q359" i="10"/>
  <c r="Y359" i="10"/>
  <c r="AG359" i="10"/>
  <c r="AO359" i="10"/>
  <c r="BT359" i="10" s="1"/>
  <c r="AW359" i="10"/>
  <c r="BE359" i="10"/>
  <c r="J359" i="10"/>
  <c r="R359" i="10"/>
  <c r="Z359" i="10"/>
  <c r="AH359" i="10"/>
  <c r="BR359" i="10" s="1"/>
  <c r="AP359" i="10"/>
  <c r="AX359" i="10"/>
  <c r="BF359" i="10"/>
  <c r="K359" i="10"/>
  <c r="AA359" i="10"/>
  <c r="BP359" i="10" s="1"/>
  <c r="AI359" i="10"/>
  <c r="AQ359" i="10"/>
  <c r="AY359" i="10"/>
  <c r="BG359" i="10"/>
  <c r="BY359" i="10" s="1"/>
  <c r="T359" i="10"/>
  <c r="BN359" i="10" s="1"/>
  <c r="AB359" i="10"/>
  <c r="AJ359" i="10"/>
  <c r="AR359" i="10"/>
  <c r="AZ359" i="10"/>
  <c r="BH359" i="10"/>
  <c r="N347" i="10"/>
  <c r="V347" i="10"/>
  <c r="AD347" i="10"/>
  <c r="AL347" i="10"/>
  <c r="AT347" i="10"/>
  <c r="BB347" i="10"/>
  <c r="H347" i="10"/>
  <c r="P347" i="10"/>
  <c r="X347" i="10"/>
  <c r="AF347" i="10"/>
  <c r="AN347" i="10"/>
  <c r="AV347" i="10"/>
  <c r="BV347" i="10" s="1"/>
  <c r="BD347" i="10"/>
  <c r="I347" i="10"/>
  <c r="Q347" i="10"/>
  <c r="Y347" i="10"/>
  <c r="AG347" i="10"/>
  <c r="AO347" i="10"/>
  <c r="BT347" i="10" s="1"/>
  <c r="AW347" i="10"/>
  <c r="BE347" i="10"/>
  <c r="J347" i="10"/>
  <c r="R347" i="10"/>
  <c r="Z347" i="10"/>
  <c r="AH347" i="10"/>
  <c r="BR347" i="10" s="1"/>
  <c r="AP347" i="10"/>
  <c r="AX347" i="10"/>
  <c r="BF347" i="10"/>
  <c r="K347" i="10"/>
  <c r="AA347" i="10"/>
  <c r="BP347" i="10" s="1"/>
  <c r="AI347" i="10"/>
  <c r="AQ347" i="10"/>
  <c r="AY347" i="10"/>
  <c r="BG347" i="10"/>
  <c r="T347" i="10"/>
  <c r="BN347" i="10" s="1"/>
  <c r="AB347" i="10"/>
  <c r="AJ347" i="10"/>
  <c r="AR347" i="10"/>
  <c r="AZ347" i="10"/>
  <c r="BW347" i="10" s="1"/>
  <c r="BH347" i="10"/>
  <c r="O432" i="10"/>
  <c r="BC430" i="10"/>
  <c r="BX430" i="10" s="1"/>
  <c r="AN430" i="10"/>
  <c r="Y430" i="10"/>
  <c r="M430" i="10"/>
  <c r="BL430" i="10" s="1"/>
  <c r="AV422" i="10"/>
  <c r="BV422" i="10" s="1"/>
  <c r="AK422" i="10"/>
  <c r="W422" i="10"/>
  <c r="I422" i="10"/>
  <c r="AY421" i="10"/>
  <c r="AK421" i="10"/>
  <c r="Z421" i="10"/>
  <c r="AZ419" i="10"/>
  <c r="AO419" i="10"/>
  <c r="BT419" i="10" s="1"/>
  <c r="AA419" i="10"/>
  <c r="BP419" i="10" s="1"/>
  <c r="M419" i="10"/>
  <c r="BL419" i="10" s="1"/>
  <c r="BB412" i="10"/>
  <c r="AN412" i="10"/>
  <c r="AC412" i="10"/>
  <c r="N412" i="10"/>
  <c r="BC411" i="10"/>
  <c r="BX411" i="10" s="1"/>
  <c r="AR411" i="10"/>
  <c r="AH411" i="10"/>
  <c r="BR411" i="10" s="1"/>
  <c r="W411" i="10"/>
  <c r="K411" i="10"/>
  <c r="BG410" i="10"/>
  <c r="AM410" i="10"/>
  <c r="BD408" i="10"/>
  <c r="AU408" i="10"/>
  <c r="AK408" i="10"/>
  <c r="AB408" i="10"/>
  <c r="J408" i="10"/>
  <c r="BH407" i="10"/>
  <c r="BC405" i="10"/>
  <c r="BX405" i="10" s="1"/>
  <c r="AM405" i="10"/>
  <c r="W405" i="10"/>
  <c r="K405" i="10"/>
  <c r="BH403" i="10"/>
  <c r="AU403" i="10"/>
  <c r="AJ403" i="10"/>
  <c r="W403" i="10"/>
  <c r="K403" i="10"/>
  <c r="BG402" i="10"/>
  <c r="AM402" i="10"/>
  <c r="BI399" i="10"/>
  <c r="AZ399" i="10"/>
  <c r="BW399" i="10" s="1"/>
  <c r="AQ399" i="10"/>
  <c r="AG399" i="10"/>
  <c r="X399" i="10"/>
  <c r="O399" i="10"/>
  <c r="AS398" i="10"/>
  <c r="BU398" i="10" s="1"/>
  <c r="O398" i="10"/>
  <c r="BG397" i="10"/>
  <c r="BY397" i="10" s="1"/>
  <c r="AW397" i="10"/>
  <c r="AN397" i="10"/>
  <c r="AE397" i="10"/>
  <c r="BQ397" i="10" s="1"/>
  <c r="V397" i="10"/>
  <c r="M397" i="10"/>
  <c r="BL397" i="10" s="1"/>
  <c r="AV396" i="10"/>
  <c r="BV396" i="10" s="1"/>
  <c r="AA396" i="10"/>
  <c r="BP396" i="10" s="1"/>
  <c r="BD395" i="10"/>
  <c r="AU395" i="10"/>
  <c r="AL395" i="10"/>
  <c r="BS395" i="10" s="1"/>
  <c r="AC395" i="10"/>
  <c r="T395" i="10"/>
  <c r="BN395" i="10" s="1"/>
  <c r="K395" i="10"/>
  <c r="AP394" i="10"/>
  <c r="X394" i="10"/>
  <c r="BO394" i="10" s="1"/>
  <c r="BI389" i="10"/>
  <c r="AZ389" i="10"/>
  <c r="BW389" i="10" s="1"/>
  <c r="AQ389" i="10"/>
  <c r="AG389" i="10"/>
  <c r="X389" i="10"/>
  <c r="O389" i="10"/>
  <c r="BI387" i="10"/>
  <c r="AZ387" i="10"/>
  <c r="BW387" i="10" s="1"/>
  <c r="AQ387" i="10"/>
  <c r="AG387" i="10"/>
  <c r="X387" i="10"/>
  <c r="O387" i="10"/>
  <c r="AV386" i="10"/>
  <c r="BV386" i="10" s="1"/>
  <c r="U386" i="10"/>
  <c r="BC385" i="10"/>
  <c r="BX385" i="10" s="1"/>
  <c r="AT385" i="10"/>
  <c r="AK385" i="10"/>
  <c r="AB385" i="10"/>
  <c r="I385" i="10"/>
  <c r="BH384" i="10"/>
  <c r="AV384" i="10"/>
  <c r="BV384" i="10" s="1"/>
  <c r="AI384" i="10"/>
  <c r="U384" i="10"/>
  <c r="J384" i="10"/>
  <c r="BG383" i="10"/>
  <c r="BY383" i="10" s="1"/>
  <c r="AW383" i="10"/>
  <c r="AN383" i="10"/>
  <c r="AE383" i="10"/>
  <c r="V383" i="10"/>
  <c r="M383" i="10"/>
  <c r="BL383" i="10" s="1"/>
  <c r="AV380" i="10"/>
  <c r="BV380" i="10" s="1"/>
  <c r="AB380" i="10"/>
  <c r="BA378" i="10"/>
  <c r="AP378" i="10"/>
  <c r="AB378" i="10"/>
  <c r="P378" i="10"/>
  <c r="BB377" i="10"/>
  <c r="AT377" i="10"/>
  <c r="AL377" i="10"/>
  <c r="BS377" i="10" s="1"/>
  <c r="AD377" i="10"/>
  <c r="V377" i="10"/>
  <c r="M377" i="10"/>
  <c r="BL377" i="10" s="1"/>
  <c r="BA376" i="10"/>
  <c r="AP376" i="10"/>
  <c r="AB376" i="10"/>
  <c r="P376" i="10"/>
  <c r="BD375" i="10"/>
  <c r="AV375" i="10"/>
  <c r="BV375" i="10" s="1"/>
  <c r="AN375" i="10"/>
  <c r="AF375" i="10"/>
  <c r="X375" i="10"/>
  <c r="P375" i="10"/>
  <c r="H375" i="10"/>
  <c r="K374" i="10"/>
  <c r="BH373" i="10"/>
  <c r="AZ373" i="10"/>
  <c r="BW373" i="10" s="1"/>
  <c r="AR373" i="10"/>
  <c r="AJ373" i="10"/>
  <c r="AB373" i="10"/>
  <c r="T373" i="10"/>
  <c r="BN373" i="10" s="1"/>
  <c r="BA372" i="10"/>
  <c r="AP372" i="10"/>
  <c r="AB372" i="10"/>
  <c r="P372" i="10"/>
  <c r="BH370" i="10"/>
  <c r="AV370" i="10"/>
  <c r="BV370" i="10" s="1"/>
  <c r="AI370" i="10"/>
  <c r="U370" i="10"/>
  <c r="J370" i="10"/>
  <c r="BI367" i="10"/>
  <c r="BA367" i="10"/>
  <c r="AS367" i="10"/>
  <c r="BU367" i="10" s="1"/>
  <c r="AK367" i="10"/>
  <c r="AC367" i="10"/>
  <c r="U367" i="10"/>
  <c r="M367" i="10"/>
  <c r="BL367" i="10" s="1"/>
  <c r="BD363" i="10"/>
  <c r="AV363" i="10"/>
  <c r="BV363" i="10" s="1"/>
  <c r="AN363" i="10"/>
  <c r="AF363" i="10"/>
  <c r="X363" i="10"/>
  <c r="BO363" i="10" s="1"/>
  <c r="O363" i="10"/>
  <c r="BF361" i="10"/>
  <c r="AX361" i="10"/>
  <c r="AP361" i="10"/>
  <c r="AH361" i="10"/>
  <c r="BR361" i="10" s="1"/>
  <c r="Z361" i="10"/>
  <c r="R361" i="10"/>
  <c r="I361" i="10"/>
  <c r="BH360" i="10"/>
  <c r="AV360" i="10"/>
  <c r="BV360" i="10" s="1"/>
  <c r="AI360" i="10"/>
  <c r="U360" i="10"/>
  <c r="J360" i="10"/>
  <c r="BA358" i="10"/>
  <c r="AP358" i="10"/>
  <c r="AB358" i="10"/>
  <c r="P358" i="10"/>
  <c r="BD357" i="10"/>
  <c r="AV357" i="10"/>
  <c r="BV357" i="10" s="1"/>
  <c r="AN357" i="10"/>
  <c r="AF357" i="10"/>
  <c r="X357" i="10"/>
  <c r="O357" i="10"/>
  <c r="BC355" i="10"/>
  <c r="BX355" i="10" s="1"/>
  <c r="AU355" i="10"/>
  <c r="AM355" i="10"/>
  <c r="AE355" i="10"/>
  <c r="BQ355" i="10" s="1"/>
  <c r="W355" i="10"/>
  <c r="O355" i="10"/>
  <c r="BF353" i="10"/>
  <c r="AX353" i="10"/>
  <c r="AP353" i="10"/>
  <c r="AH353" i="10"/>
  <c r="BR353" i="10" s="1"/>
  <c r="Z353" i="10"/>
  <c r="R353" i="10"/>
  <c r="J353" i="10"/>
  <c r="BA351" i="10"/>
  <c r="U351" i="10"/>
  <c r="BI347" i="10"/>
  <c r="AC347" i="10"/>
  <c r="J345" i="10"/>
  <c r="O345" i="10"/>
  <c r="W345" i="10"/>
  <c r="AE345" i="10"/>
  <c r="AM345" i="10"/>
  <c r="AU345" i="10"/>
  <c r="BC345" i="10"/>
  <c r="BX345" i="10" s="1"/>
  <c r="H345" i="10"/>
  <c r="Q345" i="10"/>
  <c r="Y345" i="10"/>
  <c r="AG345" i="10"/>
  <c r="AO345" i="10"/>
  <c r="BT345" i="10" s="1"/>
  <c r="AW345" i="10"/>
  <c r="BE345" i="10"/>
  <c r="I345" i="10"/>
  <c r="R345" i="10"/>
  <c r="Z345" i="10"/>
  <c r="AH345" i="10"/>
  <c r="BR345" i="10" s="1"/>
  <c r="AP345" i="10"/>
  <c r="AX345" i="10"/>
  <c r="BF345" i="10"/>
  <c r="K345" i="10"/>
  <c r="AA345" i="10"/>
  <c r="BP345" i="10" s="1"/>
  <c r="AI345" i="10"/>
  <c r="AQ345" i="10"/>
  <c r="AY345" i="10"/>
  <c r="BG345" i="10"/>
  <c r="T345" i="10"/>
  <c r="BN345" i="10" s="1"/>
  <c r="AB345" i="10"/>
  <c r="AJ345" i="10"/>
  <c r="AR345" i="10"/>
  <c r="AZ345" i="10"/>
  <c r="BW345" i="10" s="1"/>
  <c r="BH345" i="10"/>
  <c r="M345" i="10"/>
  <c r="BL345" i="10" s="1"/>
  <c r="U345" i="10"/>
  <c r="AC345" i="10"/>
  <c r="AK345" i="10"/>
  <c r="AS345" i="10"/>
  <c r="BA345" i="10"/>
  <c r="BI345" i="10"/>
  <c r="BE397" i="10"/>
  <c r="AV397" i="10"/>
  <c r="BV397" i="10" s="1"/>
  <c r="AM397" i="10"/>
  <c r="AD397" i="10"/>
  <c r="U397" i="10"/>
  <c r="BI394" i="10"/>
  <c r="AN394" i="10"/>
  <c r="R394" i="10"/>
  <c r="AS386" i="10"/>
  <c r="T386" i="10"/>
  <c r="BN386" i="10" s="1"/>
  <c r="BE383" i="10"/>
  <c r="AV383" i="10"/>
  <c r="BV383" i="10" s="1"/>
  <c r="AM383" i="10"/>
  <c r="AD383" i="10"/>
  <c r="U383" i="10"/>
  <c r="AZ378" i="10"/>
  <c r="AN378" i="10"/>
  <c r="AA378" i="10"/>
  <c r="BP378" i="10" s="1"/>
  <c r="M378" i="10"/>
  <c r="BL378" i="10" s="1"/>
  <c r="BI377" i="10"/>
  <c r="BA377" i="10"/>
  <c r="AS377" i="10"/>
  <c r="BU377" i="10" s="1"/>
  <c r="AK377" i="10"/>
  <c r="AC377" i="10"/>
  <c r="U377" i="10"/>
  <c r="AZ376" i="10"/>
  <c r="AN376" i="10"/>
  <c r="AA376" i="10"/>
  <c r="BP376" i="10" s="1"/>
  <c r="M376" i="10"/>
  <c r="BL376" i="10" s="1"/>
  <c r="BG373" i="10"/>
  <c r="BY373" i="10" s="1"/>
  <c r="AY373" i="10"/>
  <c r="AQ373" i="10"/>
  <c r="AI373" i="10"/>
  <c r="AA373" i="10"/>
  <c r="BP373" i="10" s="1"/>
  <c r="K373" i="10"/>
  <c r="AZ372" i="10"/>
  <c r="AN372" i="10"/>
  <c r="AA372" i="10"/>
  <c r="BP372" i="10" s="1"/>
  <c r="M372" i="10"/>
  <c r="BL372" i="10" s="1"/>
  <c r="BH367" i="10"/>
  <c r="AZ367" i="10"/>
  <c r="BW367" i="10" s="1"/>
  <c r="AR367" i="10"/>
  <c r="AJ367" i="10"/>
  <c r="AB367" i="10"/>
  <c r="T367" i="10"/>
  <c r="BN367" i="10" s="1"/>
  <c r="AZ358" i="10"/>
  <c r="AN358" i="10"/>
  <c r="AA358" i="10"/>
  <c r="BP358" i="10" s="1"/>
  <c r="M358" i="10"/>
  <c r="BL358" i="10" s="1"/>
  <c r="AW353" i="10"/>
  <c r="AO353" i="10"/>
  <c r="BT353" i="10" s="1"/>
  <c r="AG353" i="10"/>
  <c r="Y353" i="10"/>
  <c r="Q353" i="10"/>
  <c r="I353" i="10"/>
  <c r="AU351" i="10"/>
  <c r="O351" i="10"/>
  <c r="N350" i="10"/>
  <c r="AF350" i="10"/>
  <c r="AR350" i="10"/>
  <c r="BF350" i="10"/>
  <c r="J350" i="10"/>
  <c r="U350" i="10"/>
  <c r="AI350" i="10"/>
  <c r="AV350" i="10"/>
  <c r="BV350" i="10" s="1"/>
  <c r="BH350" i="10"/>
  <c r="K350" i="10"/>
  <c r="X350" i="10"/>
  <c r="AJ350" i="10"/>
  <c r="AX350" i="10"/>
  <c r="BI350" i="10"/>
  <c r="Z350" i="10"/>
  <c r="AK350" i="10"/>
  <c r="AY350" i="10"/>
  <c r="M350" i="10"/>
  <c r="BL350" i="10" s="1"/>
  <c r="AA350" i="10"/>
  <c r="BP350" i="10" s="1"/>
  <c r="AN350" i="10"/>
  <c r="AZ350" i="10"/>
  <c r="P350" i="10"/>
  <c r="AB350" i="10"/>
  <c r="AP350" i="10"/>
  <c r="BA350" i="10"/>
  <c r="BC347" i="10"/>
  <c r="BX347" i="10" s="1"/>
  <c r="W347" i="10"/>
  <c r="BA430" i="10"/>
  <c r="AL430" i="10"/>
  <c r="BS430" i="10" s="1"/>
  <c r="V430" i="10"/>
  <c r="G430" i="10"/>
  <c r="BE422" i="10"/>
  <c r="AT422" i="10"/>
  <c r="AF422" i="10"/>
  <c r="U422" i="10"/>
  <c r="G422" i="10"/>
  <c r="BH421" i="10"/>
  <c r="AW421" i="10"/>
  <c r="AI421" i="10"/>
  <c r="U421" i="10"/>
  <c r="J421" i="10"/>
  <c r="BI419" i="10"/>
  <c r="AX419" i="10"/>
  <c r="AJ419" i="10"/>
  <c r="Y419" i="10"/>
  <c r="K419" i="10"/>
  <c r="AW412" i="10"/>
  <c r="AL412" i="10"/>
  <c r="X412" i="10"/>
  <c r="H412" i="10"/>
  <c r="AZ411" i="10"/>
  <c r="AP411" i="10"/>
  <c r="AE411" i="10"/>
  <c r="BQ411" i="10" s="1"/>
  <c r="T411" i="10"/>
  <c r="BN411" i="10" s="1"/>
  <c r="H411" i="10"/>
  <c r="BE410" i="10"/>
  <c r="AE410" i="10"/>
  <c r="BA408" i="10"/>
  <c r="AR408" i="10"/>
  <c r="AI408" i="10"/>
  <c r="Z408" i="10"/>
  <c r="Q408" i="10"/>
  <c r="H408" i="10"/>
  <c r="AF407" i="10"/>
  <c r="AW405" i="10"/>
  <c r="AK405" i="10"/>
  <c r="U405" i="10"/>
  <c r="BD403" i="10"/>
  <c r="AS403" i="10"/>
  <c r="BU403" i="10" s="1"/>
  <c r="AF403" i="10"/>
  <c r="T403" i="10"/>
  <c r="BN403" i="10" s="1"/>
  <c r="H403" i="10"/>
  <c r="BE402" i="10"/>
  <c r="AE402" i="10"/>
  <c r="BG399" i="10"/>
  <c r="BY399" i="10" s="1"/>
  <c r="AW399" i="10"/>
  <c r="AN399" i="10"/>
  <c r="AE399" i="10"/>
  <c r="V399" i="10"/>
  <c r="M399" i="10"/>
  <c r="BL399" i="10" s="1"/>
  <c r="AJ398" i="10"/>
  <c r="BD397" i="10"/>
  <c r="AU397" i="10"/>
  <c r="AL397" i="10"/>
  <c r="AC397" i="10"/>
  <c r="T397" i="10"/>
  <c r="BN397" i="10" s="1"/>
  <c r="K397" i="10"/>
  <c r="BI396" i="10"/>
  <c r="AN396" i="10"/>
  <c r="BB395" i="10"/>
  <c r="AS395" i="10"/>
  <c r="AJ395" i="10"/>
  <c r="AA395" i="10"/>
  <c r="BP395" i="10" s="1"/>
  <c r="Q395" i="10"/>
  <c r="H395" i="10"/>
  <c r="BD394" i="10"/>
  <c r="AK394" i="10"/>
  <c r="P394" i="10"/>
  <c r="BG389" i="10"/>
  <c r="BY389" i="10" s="1"/>
  <c r="AW389" i="10"/>
  <c r="AN389" i="10"/>
  <c r="AE389" i="10"/>
  <c r="V389" i="10"/>
  <c r="M389" i="10"/>
  <c r="BL389" i="10" s="1"/>
  <c r="BG387" i="10"/>
  <c r="BY387" i="10" s="1"/>
  <c r="AW387" i="10"/>
  <c r="AN387" i="10"/>
  <c r="AE387" i="10"/>
  <c r="V387" i="10"/>
  <c r="M387" i="10"/>
  <c r="BL387" i="10" s="1"/>
  <c r="AR386" i="10"/>
  <c r="BA385" i="10"/>
  <c r="AR385" i="10"/>
  <c r="AI385" i="10"/>
  <c r="Y385" i="10"/>
  <c r="P385" i="10"/>
  <c r="G385" i="10"/>
  <c r="BF384" i="10"/>
  <c r="AR384" i="10"/>
  <c r="AF384" i="10"/>
  <c r="BD383" i="10"/>
  <c r="AU383" i="10"/>
  <c r="AL383" i="10"/>
  <c r="AC383" i="10"/>
  <c r="T383" i="10"/>
  <c r="BN383" i="10" s="1"/>
  <c r="K383" i="10"/>
  <c r="BH380" i="10"/>
  <c r="AP380" i="10"/>
  <c r="Z380" i="10"/>
  <c r="J380" i="10"/>
  <c r="AY378" i="10"/>
  <c r="AK378" i="10"/>
  <c r="Z378" i="10"/>
  <c r="BH377" i="10"/>
  <c r="AZ377" i="10"/>
  <c r="BW377" i="10" s="1"/>
  <c r="AR377" i="10"/>
  <c r="AJ377" i="10"/>
  <c r="AB377" i="10"/>
  <c r="T377" i="10"/>
  <c r="BN377" i="10" s="1"/>
  <c r="K377" i="10"/>
  <c r="AY376" i="10"/>
  <c r="AK376" i="10"/>
  <c r="Z376" i="10"/>
  <c r="BB375" i="10"/>
  <c r="AT375" i="10"/>
  <c r="AL375" i="10"/>
  <c r="AD375" i="10"/>
  <c r="V375" i="10"/>
  <c r="N375" i="10"/>
  <c r="BG374" i="10"/>
  <c r="BY374" i="10" s="1"/>
  <c r="AS374" i="10"/>
  <c r="AH374" i="10"/>
  <c r="BR374" i="10" s="1"/>
  <c r="T374" i="10"/>
  <c r="BN374" i="10" s="1"/>
  <c r="H374" i="10"/>
  <c r="BF373" i="10"/>
  <c r="AX373" i="10"/>
  <c r="AP373" i="10"/>
  <c r="AH373" i="10"/>
  <c r="BR373" i="10" s="1"/>
  <c r="Z373" i="10"/>
  <c r="R373" i="10"/>
  <c r="J373" i="10"/>
  <c r="AY372" i="10"/>
  <c r="AK372" i="10"/>
  <c r="Z372" i="10"/>
  <c r="BF370" i="10"/>
  <c r="AR370" i="10"/>
  <c r="AF370" i="10"/>
  <c r="BG367" i="10"/>
  <c r="BY367" i="10" s="1"/>
  <c r="AY367" i="10"/>
  <c r="AQ367" i="10"/>
  <c r="AI367" i="10"/>
  <c r="AA367" i="10"/>
  <c r="BP367" i="10" s="1"/>
  <c r="K367" i="10"/>
  <c r="AA366" i="10"/>
  <c r="BP366" i="10" s="1"/>
  <c r="M366" i="10"/>
  <c r="BL366" i="10" s="1"/>
  <c r="BB363" i="10"/>
  <c r="AT363" i="10"/>
  <c r="AL363" i="10"/>
  <c r="BS363" i="10" s="1"/>
  <c r="AD363" i="10"/>
  <c r="V363" i="10"/>
  <c r="M363" i="10"/>
  <c r="BL363" i="10" s="1"/>
  <c r="BD361" i="10"/>
  <c r="AV361" i="10"/>
  <c r="BV361" i="10" s="1"/>
  <c r="AN361" i="10"/>
  <c r="AF361" i="10"/>
  <c r="X361" i="10"/>
  <c r="P361" i="10"/>
  <c r="G361" i="10"/>
  <c r="BF360" i="10"/>
  <c r="AR360" i="10"/>
  <c r="AF360" i="10"/>
  <c r="AY358" i="10"/>
  <c r="AK358" i="10"/>
  <c r="Z358" i="10"/>
  <c r="BB357" i="10"/>
  <c r="AT357" i="10"/>
  <c r="AL357" i="10"/>
  <c r="AD357" i="10"/>
  <c r="V357" i="10"/>
  <c r="M357" i="10"/>
  <c r="BL357" i="10" s="1"/>
  <c r="BI355" i="10"/>
  <c r="BA355" i="10"/>
  <c r="AS355" i="10"/>
  <c r="AK355" i="10"/>
  <c r="AC355" i="10"/>
  <c r="U355" i="10"/>
  <c r="M355" i="10"/>
  <c r="BL355" i="10" s="1"/>
  <c r="BD353" i="10"/>
  <c r="AV353" i="10"/>
  <c r="BV353" i="10" s="1"/>
  <c r="AN353" i="10"/>
  <c r="AF353" i="10"/>
  <c r="X353" i="10"/>
  <c r="P353" i="10"/>
  <c r="H353" i="10"/>
  <c r="N352" i="10"/>
  <c r="H352" i="10"/>
  <c r="J352" i="10"/>
  <c r="AS351" i="10"/>
  <c r="M351" i="10"/>
  <c r="BL351" i="10" s="1"/>
  <c r="AQ350" i="10"/>
  <c r="BA347" i="10"/>
  <c r="U347" i="10"/>
  <c r="BD345" i="10"/>
  <c r="X345" i="10"/>
  <c r="BO345" i="10" s="1"/>
  <c r="AW430" i="10"/>
  <c r="AG430" i="10"/>
  <c r="BQ430" i="10" s="1"/>
  <c r="BD422" i="10"/>
  <c r="AS422" i="10"/>
  <c r="BU422" i="10" s="1"/>
  <c r="AE422" i="10"/>
  <c r="Q422" i="10"/>
  <c r="BG421" i="10"/>
  <c r="BY421" i="10" s="1"/>
  <c r="AS421" i="10"/>
  <c r="AH421" i="10"/>
  <c r="BR421" i="10" s="1"/>
  <c r="T421" i="10"/>
  <c r="BN421" i="10" s="1"/>
  <c r="BH419" i="10"/>
  <c r="AW419" i="10"/>
  <c r="AI419" i="10"/>
  <c r="U419" i="10"/>
  <c r="J419" i="10"/>
  <c r="AV412" i="10"/>
  <c r="BV412" i="10" s="1"/>
  <c r="AK412" i="10"/>
  <c r="W412" i="10"/>
  <c r="G412" i="10"/>
  <c r="BI411" i="10"/>
  <c r="AY411" i="10"/>
  <c r="AO411" i="10"/>
  <c r="BT411" i="10" s="1"/>
  <c r="AC411" i="10"/>
  <c r="G411" i="10"/>
  <c r="BI408" i="10"/>
  <c r="AZ408" i="10"/>
  <c r="AQ408" i="10"/>
  <c r="AH408" i="10"/>
  <c r="BR408" i="10" s="1"/>
  <c r="Y408" i="10"/>
  <c r="P408" i="10"/>
  <c r="G408" i="10"/>
  <c r="W407" i="10"/>
  <c r="BC403" i="10"/>
  <c r="BX403" i="10" s="1"/>
  <c r="AR403" i="10"/>
  <c r="AD403" i="10"/>
  <c r="G403" i="10"/>
  <c r="BE399" i="10"/>
  <c r="AV399" i="10"/>
  <c r="BV399" i="10" s="1"/>
  <c r="AM399" i="10"/>
  <c r="AD399" i="10"/>
  <c r="U399" i="10"/>
  <c r="AI398" i="10"/>
  <c r="BC397" i="10"/>
  <c r="BX397" i="10" s="1"/>
  <c r="AT397" i="10"/>
  <c r="AK397" i="10"/>
  <c r="AB397" i="10"/>
  <c r="I397" i="10"/>
  <c r="BH396" i="10"/>
  <c r="AM396" i="10"/>
  <c r="R396" i="10"/>
  <c r="BA395" i="10"/>
  <c r="AR395" i="10"/>
  <c r="AI395" i="10"/>
  <c r="Y395" i="10"/>
  <c r="P395" i="10"/>
  <c r="G395" i="10"/>
  <c r="BA394" i="10"/>
  <c r="AJ394" i="10"/>
  <c r="M394" i="10"/>
  <c r="BL394" i="10" s="1"/>
  <c r="BE389" i="10"/>
  <c r="AV389" i="10"/>
  <c r="BV389" i="10" s="1"/>
  <c r="AM389" i="10"/>
  <c r="AD389" i="10"/>
  <c r="U389" i="10"/>
  <c r="BE387" i="10"/>
  <c r="AV387" i="10"/>
  <c r="BV387" i="10" s="1"/>
  <c r="AM387" i="10"/>
  <c r="AD387" i="10"/>
  <c r="U387" i="10"/>
  <c r="AQ386" i="10"/>
  <c r="R386" i="10"/>
  <c r="BI385" i="10"/>
  <c r="AZ385" i="10"/>
  <c r="BW385" i="10" s="1"/>
  <c r="AQ385" i="10"/>
  <c r="AG385" i="10"/>
  <c r="X385" i="10"/>
  <c r="O385" i="10"/>
  <c r="BC383" i="10"/>
  <c r="BX383" i="10" s="1"/>
  <c r="AT383" i="10"/>
  <c r="AK383" i="10"/>
  <c r="AB383" i="10"/>
  <c r="I383" i="10"/>
  <c r="BD380" i="10"/>
  <c r="AN380" i="10"/>
  <c r="X380" i="10"/>
  <c r="BI378" i="10"/>
  <c r="AX378" i="10"/>
  <c r="AJ378" i="10"/>
  <c r="X378" i="10"/>
  <c r="K378" i="10"/>
  <c r="BG377" i="10"/>
  <c r="BY377" i="10" s="1"/>
  <c r="AY377" i="10"/>
  <c r="AQ377" i="10"/>
  <c r="AI377" i="10"/>
  <c r="AA377" i="10"/>
  <c r="BP377" i="10" s="1"/>
  <c r="I377" i="10"/>
  <c r="BI376" i="10"/>
  <c r="AX376" i="10"/>
  <c r="AJ376" i="10"/>
  <c r="X376" i="10"/>
  <c r="K376" i="10"/>
  <c r="BE373" i="10"/>
  <c r="AW373" i="10"/>
  <c r="AO373" i="10"/>
  <c r="BT373" i="10" s="1"/>
  <c r="AG373" i="10"/>
  <c r="Y373" i="10"/>
  <c r="Q373" i="10"/>
  <c r="I373" i="10"/>
  <c r="BI372" i="10"/>
  <c r="AX372" i="10"/>
  <c r="AJ372" i="10"/>
  <c r="X372" i="10"/>
  <c r="K372" i="10"/>
  <c r="BF367" i="10"/>
  <c r="AX367" i="10"/>
  <c r="AP367" i="10"/>
  <c r="AH367" i="10"/>
  <c r="BR367" i="10" s="1"/>
  <c r="Z367" i="10"/>
  <c r="R367" i="10"/>
  <c r="I367" i="10"/>
  <c r="BI363" i="10"/>
  <c r="BY363" i="10" s="1"/>
  <c r="BA363" i="10"/>
  <c r="AS363" i="10"/>
  <c r="BU363" i="10" s="1"/>
  <c r="AK363" i="10"/>
  <c r="AC363" i="10"/>
  <c r="U363" i="10"/>
  <c r="BI358" i="10"/>
  <c r="AX358" i="10"/>
  <c r="AJ358" i="10"/>
  <c r="X358" i="10"/>
  <c r="K358" i="10"/>
  <c r="BI357" i="10"/>
  <c r="BA357" i="10"/>
  <c r="AS357" i="10"/>
  <c r="BU357" i="10" s="1"/>
  <c r="AK357" i="10"/>
  <c r="AC357" i="10"/>
  <c r="U357" i="10"/>
  <c r="BH355" i="10"/>
  <c r="AZ355" i="10"/>
  <c r="BW355" i="10" s="1"/>
  <c r="AR355" i="10"/>
  <c r="AJ355" i="10"/>
  <c r="AB355" i="10"/>
  <c r="T355" i="10"/>
  <c r="BN355" i="10" s="1"/>
  <c r="BC353" i="10"/>
  <c r="BX353" i="10" s="1"/>
  <c r="AU353" i="10"/>
  <c r="AM353" i="10"/>
  <c r="AE353" i="10"/>
  <c r="BQ353" i="10" s="1"/>
  <c r="W353" i="10"/>
  <c r="O353" i="10"/>
  <c r="G353" i="10"/>
  <c r="AM351" i="10"/>
  <c r="G351" i="10"/>
  <c r="AH350" i="10"/>
  <c r="BR350" i="10" s="1"/>
  <c r="AU347" i="10"/>
  <c r="O347" i="10"/>
  <c r="AE325" i="10"/>
  <c r="BG325" i="10"/>
  <c r="T325" i="10"/>
  <c r="BN325" i="10" s="1"/>
  <c r="U325" i="10"/>
  <c r="AA325" i="10"/>
  <c r="BP325" i="10" s="1"/>
  <c r="AD325" i="10"/>
  <c r="AU325" i="10"/>
  <c r="AZ325" i="10"/>
  <c r="BG419" i="10"/>
  <c r="BY419" i="10" s="1"/>
  <c r="AS419" i="10"/>
  <c r="AH419" i="10"/>
  <c r="BR419" i="10" s="1"/>
  <c r="T419" i="10"/>
  <c r="BN419" i="10" s="1"/>
  <c r="BI412" i="10"/>
  <c r="AU412" i="10"/>
  <c r="AG412" i="10"/>
  <c r="V412" i="10"/>
  <c r="BH411" i="10"/>
  <c r="AX411" i="10"/>
  <c r="AM411" i="10"/>
  <c r="AB411" i="10"/>
  <c r="Q411" i="10"/>
  <c r="BH408" i="10"/>
  <c r="AY408" i="10"/>
  <c r="AP408" i="10"/>
  <c r="AG408" i="10"/>
  <c r="X408" i="10"/>
  <c r="BB403" i="10"/>
  <c r="AO403" i="10"/>
  <c r="BT403" i="10" s="1"/>
  <c r="AC403" i="10"/>
  <c r="Q403" i="10"/>
  <c r="BD399" i="10"/>
  <c r="AU399" i="10"/>
  <c r="BU399" i="10" s="1"/>
  <c r="AL399" i="10"/>
  <c r="AC399" i="10"/>
  <c r="T399" i="10"/>
  <c r="BN399" i="10" s="1"/>
  <c r="K399" i="10"/>
  <c r="BB397" i="10"/>
  <c r="BW397" i="10" s="1"/>
  <c r="AS397" i="10"/>
  <c r="AJ397" i="10"/>
  <c r="AA397" i="10"/>
  <c r="BP397" i="10" s="1"/>
  <c r="Q397" i="10"/>
  <c r="H397" i="10"/>
  <c r="BG396" i="10"/>
  <c r="AK396" i="10"/>
  <c r="P396" i="10"/>
  <c r="BI395" i="10"/>
  <c r="AZ395" i="10"/>
  <c r="BW395" i="10" s="1"/>
  <c r="AQ395" i="10"/>
  <c r="AG395" i="10"/>
  <c r="X395" i="10"/>
  <c r="O395" i="10"/>
  <c r="AZ394" i="10"/>
  <c r="AC394" i="10"/>
  <c r="BD389" i="10"/>
  <c r="AU389" i="10"/>
  <c r="AL389" i="10"/>
  <c r="AC389" i="10"/>
  <c r="T389" i="10"/>
  <c r="BN389" i="10" s="1"/>
  <c r="K389" i="10"/>
  <c r="BD387" i="10"/>
  <c r="AU387" i="10"/>
  <c r="AL387" i="10"/>
  <c r="AC387" i="10"/>
  <c r="T387" i="10"/>
  <c r="BN387" i="10" s="1"/>
  <c r="K387" i="10"/>
  <c r="BH386" i="10"/>
  <c r="AI386" i="10"/>
  <c r="J386" i="10"/>
  <c r="BB383" i="10"/>
  <c r="AS383" i="10"/>
  <c r="BU383" i="10" s="1"/>
  <c r="AJ383" i="10"/>
  <c r="AA383" i="10"/>
  <c r="BP383" i="10" s="1"/>
  <c r="Q383" i="10"/>
  <c r="H383" i="10"/>
  <c r="BH378" i="10"/>
  <c r="AV378" i="10"/>
  <c r="BV378" i="10" s="1"/>
  <c r="AI378" i="10"/>
  <c r="U378" i="10"/>
  <c r="J378" i="10"/>
  <c r="BF377" i="10"/>
  <c r="AX377" i="10"/>
  <c r="AP377" i="10"/>
  <c r="AH377" i="10"/>
  <c r="BR377" i="10" s="1"/>
  <c r="Z377" i="10"/>
  <c r="Q377" i="10"/>
  <c r="H377" i="10"/>
  <c r="BH376" i="10"/>
  <c r="AV376" i="10"/>
  <c r="BV376" i="10" s="1"/>
  <c r="AI376" i="10"/>
  <c r="U376" i="10"/>
  <c r="J376" i="10"/>
  <c r="AZ375" i="10"/>
  <c r="AR375" i="10"/>
  <c r="AJ375" i="10"/>
  <c r="AB375" i="10"/>
  <c r="T375" i="10"/>
  <c r="BN375" i="10" s="1"/>
  <c r="BD373" i="10"/>
  <c r="AV373" i="10"/>
  <c r="BV373" i="10" s="1"/>
  <c r="AN373" i="10"/>
  <c r="AF373" i="10"/>
  <c r="X373" i="10"/>
  <c r="P373" i="10"/>
  <c r="H373" i="10"/>
  <c r="BH372" i="10"/>
  <c r="AV372" i="10"/>
  <c r="BV372" i="10" s="1"/>
  <c r="AI372" i="10"/>
  <c r="U372" i="10"/>
  <c r="J372" i="10"/>
  <c r="BA370" i="10"/>
  <c r="AP370" i="10"/>
  <c r="AB370" i="10"/>
  <c r="P370" i="10"/>
  <c r="BE367" i="10"/>
  <c r="AW367" i="10"/>
  <c r="AO367" i="10"/>
  <c r="BT367" i="10" s="1"/>
  <c r="AG367" i="10"/>
  <c r="Y367" i="10"/>
  <c r="Q367" i="10"/>
  <c r="H367" i="10"/>
  <c r="BH363" i="10"/>
  <c r="AZ363" i="10"/>
  <c r="BW363" i="10" s="1"/>
  <c r="AR363" i="10"/>
  <c r="AJ363" i="10"/>
  <c r="AB363" i="10"/>
  <c r="T363" i="10"/>
  <c r="BN363" i="10" s="1"/>
  <c r="K363" i="10"/>
  <c r="BA360" i="10"/>
  <c r="AP360" i="10"/>
  <c r="AB360" i="10"/>
  <c r="P360" i="10"/>
  <c r="BH358" i="10"/>
  <c r="AV358" i="10"/>
  <c r="BV358" i="10" s="1"/>
  <c r="AI358" i="10"/>
  <c r="U358" i="10"/>
  <c r="J358" i="10"/>
  <c r="BH357" i="10"/>
  <c r="AZ357" i="10"/>
  <c r="BW357" i="10" s="1"/>
  <c r="AR357" i="10"/>
  <c r="AJ357" i="10"/>
  <c r="AB357" i="10"/>
  <c r="T357" i="10"/>
  <c r="BN357" i="10" s="1"/>
  <c r="K357" i="10"/>
  <c r="BG355" i="10"/>
  <c r="AY355" i="10"/>
  <c r="AQ355" i="10"/>
  <c r="AI355" i="10"/>
  <c r="AA355" i="10"/>
  <c r="BP355" i="10" s="1"/>
  <c r="K355" i="10"/>
  <c r="BB353" i="10"/>
  <c r="AT353" i="10"/>
  <c r="AL353" i="10"/>
  <c r="BS353" i="10" s="1"/>
  <c r="AD353" i="10"/>
  <c r="V353" i="10"/>
  <c r="AC350" i="10"/>
  <c r="AS347" i="10"/>
  <c r="M347" i="10"/>
  <c r="BL347" i="10" s="1"/>
  <c r="BC399" i="10"/>
  <c r="BX399" i="10" s="1"/>
  <c r="AT399" i="10"/>
  <c r="AK399" i="10"/>
  <c r="AB399" i="10"/>
  <c r="I399" i="10"/>
  <c r="BA397" i="10"/>
  <c r="AR397" i="10"/>
  <c r="AI397" i="10"/>
  <c r="Y397" i="10"/>
  <c r="P397" i="10"/>
  <c r="G397" i="10"/>
  <c r="BF396" i="10"/>
  <c r="AJ396" i="10"/>
  <c r="AY394" i="10"/>
  <c r="AB394" i="10"/>
  <c r="K394" i="10"/>
  <c r="BC389" i="10"/>
  <c r="BX389" i="10" s="1"/>
  <c r="AT389" i="10"/>
  <c r="AK389" i="10"/>
  <c r="AB389" i="10"/>
  <c r="I389" i="10"/>
  <c r="BC387" i="10"/>
  <c r="BX387" i="10" s="1"/>
  <c r="AT387" i="10"/>
  <c r="AK387" i="10"/>
  <c r="AB387" i="10"/>
  <c r="I387" i="10"/>
  <c r="BG386" i="10"/>
  <c r="AH386" i="10"/>
  <c r="BR386" i="10" s="1"/>
  <c r="BA383" i="10"/>
  <c r="AR383" i="10"/>
  <c r="AI383" i="10"/>
  <c r="Y383" i="10"/>
  <c r="P383" i="10"/>
  <c r="G383" i="10"/>
  <c r="BG378" i="10"/>
  <c r="AS378" i="10"/>
  <c r="AH378" i="10"/>
  <c r="BR378" i="10" s="1"/>
  <c r="T378" i="10"/>
  <c r="BN378" i="10" s="1"/>
  <c r="H378" i="10"/>
  <c r="BE377" i="10"/>
  <c r="AW377" i="10"/>
  <c r="AO377" i="10"/>
  <c r="BT377" i="10" s="1"/>
  <c r="AG377" i="10"/>
  <c r="Y377" i="10"/>
  <c r="P377" i="10"/>
  <c r="G377" i="10"/>
  <c r="BG376" i="10"/>
  <c r="BY376" i="10" s="1"/>
  <c r="AS376" i="10"/>
  <c r="AH376" i="10"/>
  <c r="BR376" i="10" s="1"/>
  <c r="T376" i="10"/>
  <c r="BN376" i="10" s="1"/>
  <c r="H376" i="10"/>
  <c r="BC373" i="10"/>
  <c r="BX373" i="10" s="1"/>
  <c r="AU373" i="10"/>
  <c r="AM373" i="10"/>
  <c r="AE373" i="10"/>
  <c r="W373" i="10"/>
  <c r="O373" i="10"/>
  <c r="BG372" i="10"/>
  <c r="BY372" i="10" s="1"/>
  <c r="AS372" i="10"/>
  <c r="AH372" i="10"/>
  <c r="BR372" i="10" s="1"/>
  <c r="T372" i="10"/>
  <c r="BN372" i="10" s="1"/>
  <c r="H372" i="10"/>
  <c r="BD367" i="10"/>
  <c r="AV367" i="10"/>
  <c r="BV367" i="10" s="1"/>
  <c r="AN367" i="10"/>
  <c r="BS367" i="10" s="1"/>
  <c r="AF367" i="10"/>
  <c r="X367" i="10"/>
  <c r="P367" i="10"/>
  <c r="G367" i="10"/>
  <c r="AQ363" i="10"/>
  <c r="AI363" i="10"/>
  <c r="AA363" i="10"/>
  <c r="BP363" i="10" s="1"/>
  <c r="I363" i="10"/>
  <c r="BG358" i="10"/>
  <c r="BY358" i="10" s="1"/>
  <c r="AS358" i="10"/>
  <c r="AH358" i="10"/>
  <c r="BR358" i="10" s="1"/>
  <c r="T358" i="10"/>
  <c r="BN358" i="10" s="1"/>
  <c r="H358" i="10"/>
  <c r="I357" i="10"/>
  <c r="N351" i="10"/>
  <c r="V351" i="10"/>
  <c r="AD351" i="10"/>
  <c r="AL351" i="10"/>
  <c r="AT351" i="10"/>
  <c r="BB351" i="10"/>
  <c r="H351" i="10"/>
  <c r="P351" i="10"/>
  <c r="X351" i="10"/>
  <c r="AF351" i="10"/>
  <c r="AN351" i="10"/>
  <c r="AV351" i="10"/>
  <c r="BV351" i="10" s="1"/>
  <c r="BD351" i="10"/>
  <c r="I351" i="10"/>
  <c r="Q351" i="10"/>
  <c r="Y351" i="10"/>
  <c r="AG351" i="10"/>
  <c r="AO351" i="10"/>
  <c r="BT351" i="10" s="1"/>
  <c r="AW351" i="10"/>
  <c r="BE351" i="10"/>
  <c r="J351" i="10"/>
  <c r="R351" i="10"/>
  <c r="Z351" i="10"/>
  <c r="AH351" i="10"/>
  <c r="BR351" i="10" s="1"/>
  <c r="AP351" i="10"/>
  <c r="AX351" i="10"/>
  <c r="BF351" i="10"/>
  <c r="K351" i="10"/>
  <c r="AA351" i="10"/>
  <c r="BP351" i="10" s="1"/>
  <c r="AI351" i="10"/>
  <c r="AQ351" i="10"/>
  <c r="AY351" i="10"/>
  <c r="BG351" i="10"/>
  <c r="BY351" i="10" s="1"/>
  <c r="T351" i="10"/>
  <c r="BN351" i="10" s="1"/>
  <c r="AB351" i="10"/>
  <c r="AJ351" i="10"/>
  <c r="AR351" i="10"/>
  <c r="AZ351" i="10"/>
  <c r="BW351" i="10" s="1"/>
  <c r="BH351" i="10"/>
  <c r="AM347" i="10"/>
  <c r="G347" i="10"/>
  <c r="G304" i="10"/>
  <c r="H218" i="10"/>
  <c r="V218" i="10"/>
  <c r="AL218" i="10"/>
  <c r="BB218" i="10"/>
  <c r="G218" i="10"/>
  <c r="W218" i="10"/>
  <c r="AM218" i="10"/>
  <c r="BC218" i="10"/>
  <c r="BX218" i="10" s="1"/>
  <c r="AB218" i="10"/>
  <c r="AR218" i="10"/>
  <c r="BH218" i="10"/>
  <c r="M218" i="10"/>
  <c r="BL218" i="10" s="1"/>
  <c r="AC218" i="10"/>
  <c r="AS218" i="10"/>
  <c r="BI218" i="10"/>
  <c r="N218" i="10"/>
  <c r="AD218" i="10"/>
  <c r="AT218" i="10"/>
  <c r="O218" i="10"/>
  <c r="AE218" i="10"/>
  <c r="AU218" i="10"/>
  <c r="BA342" i="10"/>
  <c r="AQ342" i="10"/>
  <c r="AF342" i="10"/>
  <c r="U342" i="10"/>
  <c r="K342" i="10"/>
  <c r="BG341" i="10"/>
  <c r="AY341" i="10"/>
  <c r="AQ341" i="10"/>
  <c r="AI341" i="10"/>
  <c r="AA341" i="10"/>
  <c r="BP341" i="10" s="1"/>
  <c r="K341" i="10"/>
  <c r="AB338" i="10"/>
  <c r="R338" i="10"/>
  <c r="G338" i="10"/>
  <c r="BF337" i="10"/>
  <c r="AX337" i="10"/>
  <c r="AP337" i="10"/>
  <c r="AH337" i="10"/>
  <c r="BR337" i="10" s="1"/>
  <c r="Z337" i="10"/>
  <c r="R337" i="10"/>
  <c r="J337" i="10"/>
  <c r="BC336" i="10"/>
  <c r="BX336" i="10" s="1"/>
  <c r="AR336" i="10"/>
  <c r="AH336" i="10"/>
  <c r="BR336" i="10" s="1"/>
  <c r="W336" i="10"/>
  <c r="G328" i="10"/>
  <c r="AK323" i="10"/>
  <c r="AO321" i="10"/>
  <c r="BT321" i="10" s="1"/>
  <c r="BH315" i="10"/>
  <c r="AQ315" i="10"/>
  <c r="U315" i="10"/>
  <c r="G314" i="10"/>
  <c r="AY313" i="10"/>
  <c r="U311" i="10"/>
  <c r="BD308" i="10"/>
  <c r="AS308" i="10"/>
  <c r="BU308" i="10" s="1"/>
  <c r="AH308" i="10"/>
  <c r="BR308" i="10" s="1"/>
  <c r="X308" i="10"/>
  <c r="M308" i="10"/>
  <c r="BL308" i="10" s="1"/>
  <c r="BF304" i="10"/>
  <c r="AV304" i="10"/>
  <c r="BV304" i="10" s="1"/>
  <c r="AK304" i="10"/>
  <c r="Z304" i="10"/>
  <c r="P304" i="10"/>
  <c r="I302" i="10"/>
  <c r="H299" i="10"/>
  <c r="V298" i="10"/>
  <c r="K283" i="10"/>
  <c r="AJ278" i="10"/>
  <c r="BH277" i="10"/>
  <c r="AZ277" i="10"/>
  <c r="AR277" i="10"/>
  <c r="AJ277" i="10"/>
  <c r="AB277" i="10"/>
  <c r="T277" i="10"/>
  <c r="BN277" i="10" s="1"/>
  <c r="H274" i="10"/>
  <c r="BD271" i="10"/>
  <c r="AS271" i="10"/>
  <c r="AE271" i="10"/>
  <c r="BQ271" i="10" s="1"/>
  <c r="P271" i="10"/>
  <c r="T267" i="10"/>
  <c r="BN267" i="10" s="1"/>
  <c r="BE265" i="10"/>
  <c r="AU265" i="10"/>
  <c r="AJ265" i="10"/>
  <c r="V265" i="10"/>
  <c r="I265" i="10"/>
  <c r="AK263" i="10"/>
  <c r="BB261" i="10"/>
  <c r="BW261" i="10" s="1"/>
  <c r="AR261" i="10"/>
  <c r="AE261" i="10"/>
  <c r="T261" i="10"/>
  <c r="BN261" i="10" s="1"/>
  <c r="G261" i="10"/>
  <c r="AZ260" i="10"/>
  <c r="AP260" i="10"/>
  <c r="AF260" i="10"/>
  <c r="T260" i="10"/>
  <c r="BN260" i="10" s="1"/>
  <c r="I260" i="10"/>
  <c r="BD258" i="10"/>
  <c r="AQ258" i="10"/>
  <c r="AC258" i="10"/>
  <c r="Q258" i="10"/>
  <c r="BI256" i="10"/>
  <c r="AW256" i="10"/>
  <c r="AJ256" i="10"/>
  <c r="X256" i="10"/>
  <c r="K256" i="10"/>
  <c r="AK254" i="10"/>
  <c r="BA253" i="10"/>
  <c r="AJ253" i="10"/>
  <c r="Q253" i="10"/>
  <c r="BD252" i="10"/>
  <c r="AP252" i="10"/>
  <c r="Z252" i="10"/>
  <c r="AY249" i="10"/>
  <c r="AN249" i="10"/>
  <c r="Z249" i="10"/>
  <c r="O249" i="10"/>
  <c r="BG248" i="10"/>
  <c r="AO248" i="10"/>
  <c r="BT248" i="10" s="1"/>
  <c r="O248" i="10"/>
  <c r="BG246" i="10"/>
  <c r="AY246" i="10"/>
  <c r="BE243" i="10"/>
  <c r="BI238" i="10"/>
  <c r="T238" i="10"/>
  <c r="BN238" i="10" s="1"/>
  <c r="BE229" i="10"/>
  <c r="O229" i="10"/>
  <c r="BA218" i="10"/>
  <c r="Y217" i="10"/>
  <c r="AB195" i="10"/>
  <c r="K194" i="10"/>
  <c r="R194" i="10"/>
  <c r="AE194" i="10"/>
  <c r="AS194" i="10"/>
  <c r="BD194" i="10"/>
  <c r="G194" i="10"/>
  <c r="U194" i="10"/>
  <c r="AF194" i="10"/>
  <c r="AT194" i="10"/>
  <c r="BF194" i="10"/>
  <c r="H194" i="10"/>
  <c r="V194" i="10"/>
  <c r="AH194" i="10"/>
  <c r="BR194" i="10" s="1"/>
  <c r="AU194" i="10"/>
  <c r="BI194" i="10"/>
  <c r="J194" i="10"/>
  <c r="W194" i="10"/>
  <c r="AK194" i="10"/>
  <c r="AV194" i="10"/>
  <c r="BV194" i="10" s="1"/>
  <c r="M194" i="10"/>
  <c r="BL194" i="10" s="1"/>
  <c r="X194" i="10"/>
  <c r="AL194" i="10"/>
  <c r="BS194" i="10" s="1"/>
  <c r="AX194" i="10"/>
  <c r="N194" i="10"/>
  <c r="Z194" i="10"/>
  <c r="AM194" i="10"/>
  <c r="BA194" i="10"/>
  <c r="AF179" i="10"/>
  <c r="BH174" i="10"/>
  <c r="P173" i="10"/>
  <c r="U173" i="10"/>
  <c r="AF173" i="10"/>
  <c r="AL173" i="10"/>
  <c r="X171" i="10"/>
  <c r="AO171" i="10"/>
  <c r="BT171" i="10" s="1"/>
  <c r="BE171" i="10"/>
  <c r="I171" i="10"/>
  <c r="Y171" i="10"/>
  <c r="AQ171" i="10"/>
  <c r="BG171" i="10"/>
  <c r="K171" i="10"/>
  <c r="AA171" i="10"/>
  <c r="BP171" i="10" s="1"/>
  <c r="AT171" i="10"/>
  <c r="N171" i="10"/>
  <c r="AE171" i="10"/>
  <c r="AU171" i="10"/>
  <c r="O171" i="10"/>
  <c r="AF171" i="10"/>
  <c r="AV171" i="10"/>
  <c r="BV171" i="10" s="1"/>
  <c r="P171" i="10"/>
  <c r="AI171" i="10"/>
  <c r="BA171" i="10"/>
  <c r="U171" i="10"/>
  <c r="AK171" i="10"/>
  <c r="BB171" i="10"/>
  <c r="AB346" i="10"/>
  <c r="P346" i="10"/>
  <c r="AZ342" i="10"/>
  <c r="AP342" i="10"/>
  <c r="AE342" i="10"/>
  <c r="T342" i="10"/>
  <c r="BN342" i="10" s="1"/>
  <c r="J342" i="10"/>
  <c r="BF341" i="10"/>
  <c r="AX341" i="10"/>
  <c r="AP341" i="10"/>
  <c r="AH341" i="10"/>
  <c r="BR341" i="10" s="1"/>
  <c r="Z341" i="10"/>
  <c r="R341" i="10"/>
  <c r="I341" i="10"/>
  <c r="BE337" i="10"/>
  <c r="AW337" i="10"/>
  <c r="AO337" i="10"/>
  <c r="BT337" i="10" s="1"/>
  <c r="AG337" i="10"/>
  <c r="Y337" i="10"/>
  <c r="Q337" i="10"/>
  <c r="I337" i="10"/>
  <c r="BA336" i="10"/>
  <c r="AQ336" i="10"/>
  <c r="AF336" i="10"/>
  <c r="U336" i="10"/>
  <c r="K336" i="10"/>
  <c r="AK321" i="10"/>
  <c r="BG318" i="10"/>
  <c r="BG315" i="10"/>
  <c r="BY315" i="10" s="1"/>
  <c r="AO315" i="10"/>
  <c r="BT315" i="10" s="1"/>
  <c r="AG308" i="10"/>
  <c r="W308" i="10"/>
  <c r="K308" i="10"/>
  <c r="N300" i="10"/>
  <c r="P298" i="10"/>
  <c r="J283" i="10"/>
  <c r="AB278" i="10"/>
  <c r="BG277" i="10"/>
  <c r="BY277" i="10" s="1"/>
  <c r="AY277" i="10"/>
  <c r="AQ277" i="10"/>
  <c r="AI277" i="10"/>
  <c r="AA277" i="10"/>
  <c r="BP277" i="10" s="1"/>
  <c r="K277" i="10"/>
  <c r="BC271" i="10"/>
  <c r="BX271" i="10" s="1"/>
  <c r="AO271" i="10"/>
  <c r="BT271" i="10" s="1"/>
  <c r="AD271" i="10"/>
  <c r="O271" i="10"/>
  <c r="BD265" i="10"/>
  <c r="AT265" i="10"/>
  <c r="AF265" i="10"/>
  <c r="U265" i="10"/>
  <c r="H265" i="10"/>
  <c r="BH263" i="10"/>
  <c r="Y263" i="10"/>
  <c r="H262" i="10"/>
  <c r="BA261" i="10"/>
  <c r="AO261" i="10"/>
  <c r="BT261" i="10" s="1"/>
  <c r="AD261" i="10"/>
  <c r="Q261" i="10"/>
  <c r="BI260" i="10"/>
  <c r="AY260" i="10"/>
  <c r="AO260" i="10"/>
  <c r="BT260" i="10" s="1"/>
  <c r="AC260" i="10"/>
  <c r="BA258" i="10"/>
  <c r="AO258" i="10"/>
  <c r="BT258" i="10" s="1"/>
  <c r="AB258" i="10"/>
  <c r="P258" i="10"/>
  <c r="AU257" i="10"/>
  <c r="Y257" i="10"/>
  <c r="G257" i="10"/>
  <c r="BH256" i="10"/>
  <c r="AV256" i="10"/>
  <c r="BV256" i="10" s="1"/>
  <c r="AI256" i="10"/>
  <c r="U256" i="10"/>
  <c r="I256" i="10"/>
  <c r="AF254" i="10"/>
  <c r="AZ253" i="10"/>
  <c r="AF253" i="10"/>
  <c r="P253" i="10"/>
  <c r="BA252" i="10"/>
  <c r="AM252" i="10"/>
  <c r="Y252" i="10"/>
  <c r="K252" i="10"/>
  <c r="AX249" i="10"/>
  <c r="AM249" i="10"/>
  <c r="Y249" i="10"/>
  <c r="N249" i="10"/>
  <c r="BA248" i="10"/>
  <c r="AI248" i="10"/>
  <c r="N248" i="10"/>
  <c r="BB244" i="10"/>
  <c r="T244" i="10"/>
  <c r="BN244" i="10" s="1"/>
  <c r="AY238" i="10"/>
  <c r="Y219" i="10"/>
  <c r="AZ218" i="10"/>
  <c r="BW218" i="10" s="1"/>
  <c r="BF217" i="10"/>
  <c r="P217" i="10"/>
  <c r="Q215" i="10"/>
  <c r="Y215" i="10"/>
  <c r="AI215" i="10"/>
  <c r="AK215" i="10"/>
  <c r="AS215" i="10"/>
  <c r="AA195" i="10"/>
  <c r="BP195" i="10" s="1"/>
  <c r="W179" i="10"/>
  <c r="AU174" i="10"/>
  <c r="U154" i="10"/>
  <c r="AJ154" i="10"/>
  <c r="AY154" i="10"/>
  <c r="I154" i="10"/>
  <c r="Y154" i="10"/>
  <c r="AK154" i="10"/>
  <c r="AZ154" i="10"/>
  <c r="J154" i="10"/>
  <c r="Z154" i="10"/>
  <c r="AO154" i="10"/>
  <c r="BT154" i="10" s="1"/>
  <c r="BA154" i="10"/>
  <c r="AA154" i="10"/>
  <c r="BP154" i="10" s="1"/>
  <c r="AP154" i="10"/>
  <c r="BE154" i="10"/>
  <c r="M154" i="10"/>
  <c r="BL154" i="10" s="1"/>
  <c r="AB154" i="10"/>
  <c r="AQ154" i="10"/>
  <c r="BG154" i="10"/>
  <c r="Q154" i="10"/>
  <c r="AC154" i="10"/>
  <c r="AS154" i="10"/>
  <c r="BH154" i="10"/>
  <c r="R154" i="10"/>
  <c r="AH154" i="10"/>
  <c r="BR154" i="10" s="1"/>
  <c r="AW154" i="10"/>
  <c r="BI154" i="10"/>
  <c r="M346" i="10"/>
  <c r="BL346" i="10" s="1"/>
  <c r="M344" i="10"/>
  <c r="BL344" i="10" s="1"/>
  <c r="BI342" i="10"/>
  <c r="AY342" i="10"/>
  <c r="AN342" i="10"/>
  <c r="AC342" i="10"/>
  <c r="H342" i="10"/>
  <c r="BE341" i="10"/>
  <c r="AW341" i="10"/>
  <c r="AO341" i="10"/>
  <c r="BT341" i="10" s="1"/>
  <c r="AG341" i="10"/>
  <c r="Y341" i="10"/>
  <c r="Q341" i="10"/>
  <c r="H341" i="10"/>
  <c r="AH340" i="10"/>
  <c r="BR340" i="10" s="1"/>
  <c r="W340" i="10"/>
  <c r="BD337" i="10"/>
  <c r="AV337" i="10"/>
  <c r="BV337" i="10" s="1"/>
  <c r="AN337" i="10"/>
  <c r="AF337" i="10"/>
  <c r="X337" i="10"/>
  <c r="P337" i="10"/>
  <c r="H337" i="10"/>
  <c r="AZ336" i="10"/>
  <c r="AP336" i="10"/>
  <c r="AE336" i="10"/>
  <c r="T336" i="10"/>
  <c r="BN336" i="10" s="1"/>
  <c r="J336" i="10"/>
  <c r="M324" i="10"/>
  <c r="BL324" i="10" s="1"/>
  <c r="AE323" i="10"/>
  <c r="AE321" i="10"/>
  <c r="BC318" i="10"/>
  <c r="BX318" i="10" s="1"/>
  <c r="BE315" i="10"/>
  <c r="AK315" i="10"/>
  <c r="Q315" i="10"/>
  <c r="AQ313" i="10"/>
  <c r="K313" i="10"/>
  <c r="H310" i="10"/>
  <c r="AC309" i="10"/>
  <c r="BA308" i="10"/>
  <c r="AP308" i="10"/>
  <c r="AF308" i="10"/>
  <c r="U308" i="10"/>
  <c r="J308" i="10"/>
  <c r="BA307" i="10"/>
  <c r="BD304" i="10"/>
  <c r="AS304" i="10"/>
  <c r="BU304" i="10" s="1"/>
  <c r="AH304" i="10"/>
  <c r="BR304" i="10" s="1"/>
  <c r="X304" i="10"/>
  <c r="M304" i="10"/>
  <c r="BL304" i="10" s="1"/>
  <c r="K301" i="10"/>
  <c r="W300" i="10"/>
  <c r="M300" i="10"/>
  <c r="BL300" i="10" s="1"/>
  <c r="N298" i="10"/>
  <c r="H287" i="10"/>
  <c r="Y285" i="10"/>
  <c r="Q285" i="10"/>
  <c r="I285" i="10"/>
  <c r="AG283" i="10"/>
  <c r="Y283" i="10"/>
  <c r="Q283" i="10"/>
  <c r="I283" i="10"/>
  <c r="T282" i="10"/>
  <c r="BN282" i="10" s="1"/>
  <c r="T278" i="10"/>
  <c r="BN278" i="10" s="1"/>
  <c r="BF277" i="10"/>
  <c r="AX277" i="10"/>
  <c r="AP277" i="10"/>
  <c r="AH277" i="10"/>
  <c r="BR277" i="10" s="1"/>
  <c r="Z277" i="10"/>
  <c r="R277" i="10"/>
  <c r="J277" i="10"/>
  <c r="BA271" i="10"/>
  <c r="AN271" i="10"/>
  <c r="AB271" i="10"/>
  <c r="N271" i="10"/>
  <c r="BC265" i="10"/>
  <c r="BX265" i="10" s="1"/>
  <c r="AR265" i="10"/>
  <c r="AE265" i="10"/>
  <c r="T265" i="10"/>
  <c r="BN265" i="10" s="1"/>
  <c r="G265" i="10"/>
  <c r="BE263" i="10"/>
  <c r="W263" i="10"/>
  <c r="AZ258" i="10"/>
  <c r="AN258" i="10"/>
  <c r="AA258" i="10"/>
  <c r="BP258" i="10" s="1"/>
  <c r="BG256" i="10"/>
  <c r="AS256" i="10"/>
  <c r="AG256" i="10"/>
  <c r="T256" i="10"/>
  <c r="BN256" i="10" s="1"/>
  <c r="H256" i="10"/>
  <c r="Y254" i="10"/>
  <c r="AV253" i="10"/>
  <c r="BV253" i="10" s="1"/>
  <c r="AE253" i="10"/>
  <c r="O253" i="10"/>
  <c r="AZ252" i="10"/>
  <c r="AL252" i="10"/>
  <c r="W252" i="10"/>
  <c r="G252" i="10"/>
  <c r="BI249" i="10"/>
  <c r="AW249" i="10"/>
  <c r="AI249" i="10"/>
  <c r="X249" i="10"/>
  <c r="M249" i="10"/>
  <c r="BL249" i="10" s="1"/>
  <c r="AZ248" i="10"/>
  <c r="AH248" i="10"/>
  <c r="BR248" i="10" s="1"/>
  <c r="M248" i="10"/>
  <c r="BL248" i="10" s="1"/>
  <c r="G243" i="10"/>
  <c r="I243" i="10"/>
  <c r="Y243" i="10"/>
  <c r="AP243" i="10"/>
  <c r="BF243" i="10"/>
  <c r="J243" i="10"/>
  <c r="Z243" i="10"/>
  <c r="AS243" i="10"/>
  <c r="M243" i="10"/>
  <c r="BL243" i="10" s="1"/>
  <c r="AE243" i="10"/>
  <c r="AU243" i="10"/>
  <c r="O243" i="10"/>
  <c r="AF243" i="10"/>
  <c r="AV243" i="10"/>
  <c r="BV243" i="10" s="1"/>
  <c r="P243" i="10"/>
  <c r="AH243" i="10"/>
  <c r="BR243" i="10" s="1"/>
  <c r="AY243" i="10"/>
  <c r="AW238" i="10"/>
  <c r="G238" i="10"/>
  <c r="Z237" i="10"/>
  <c r="AU237" i="10"/>
  <c r="H237" i="10"/>
  <c r="AX237" i="10"/>
  <c r="J237" i="10"/>
  <c r="BA237" i="10"/>
  <c r="U237" i="10"/>
  <c r="Y237" i="10"/>
  <c r="G229" i="10"/>
  <c r="Q229" i="10"/>
  <c r="AA229" i="10"/>
  <c r="BP229" i="10" s="1"/>
  <c r="AM229" i="10"/>
  <c r="AW229" i="10"/>
  <c r="BG229" i="10"/>
  <c r="BY229" i="10" s="1"/>
  <c r="H229" i="10"/>
  <c r="R229" i="10"/>
  <c r="AC229" i="10"/>
  <c r="AN229" i="10"/>
  <c r="AX229" i="10"/>
  <c r="BI229" i="10"/>
  <c r="I229" i="10"/>
  <c r="AE229" i="10"/>
  <c r="AO229" i="10"/>
  <c r="BT229" i="10" s="1"/>
  <c r="AY229" i="10"/>
  <c r="J229" i="10"/>
  <c r="U229" i="10"/>
  <c r="AF229" i="10"/>
  <c r="AP229" i="10"/>
  <c r="BA229" i="10"/>
  <c r="K229" i="10"/>
  <c r="W229" i="10"/>
  <c r="AG229" i="10"/>
  <c r="AQ229" i="10"/>
  <c r="BC229" i="10"/>
  <c r="BX229" i="10" s="1"/>
  <c r="M229" i="10"/>
  <c r="BL229" i="10" s="1"/>
  <c r="X229" i="10"/>
  <c r="AH229" i="10"/>
  <c r="BR229" i="10" s="1"/>
  <c r="AS229" i="10"/>
  <c r="BU229" i="10" s="1"/>
  <c r="BD229" i="10"/>
  <c r="AK218" i="10"/>
  <c r="BH195" i="10"/>
  <c r="R195" i="10"/>
  <c r="AH174" i="10"/>
  <c r="BR174" i="10" s="1"/>
  <c r="AK132" i="10"/>
  <c r="M132" i="10"/>
  <c r="BL132" i="10" s="1"/>
  <c r="AS132" i="10"/>
  <c r="AA132" i="10"/>
  <c r="BP132" i="10" s="1"/>
  <c r="BG132" i="10"/>
  <c r="BY132" i="10" s="1"/>
  <c r="BA132" i="10"/>
  <c r="K132" i="10"/>
  <c r="BI132" i="10"/>
  <c r="U132" i="10"/>
  <c r="AC132" i="10"/>
  <c r="AI132" i="10"/>
  <c r="AQ132" i="10"/>
  <c r="BH342" i="10"/>
  <c r="AX342" i="10"/>
  <c r="AM342" i="10"/>
  <c r="AB342" i="10"/>
  <c r="R342" i="10"/>
  <c r="G342" i="10"/>
  <c r="BD341" i="10"/>
  <c r="AV341" i="10"/>
  <c r="BV341" i="10" s="1"/>
  <c r="AN341" i="10"/>
  <c r="AF341" i="10"/>
  <c r="X341" i="10"/>
  <c r="P341" i="10"/>
  <c r="G341" i="10"/>
  <c r="BC337" i="10"/>
  <c r="BX337" i="10" s="1"/>
  <c r="AU337" i="10"/>
  <c r="AM337" i="10"/>
  <c r="AE337" i="10"/>
  <c r="W337" i="10"/>
  <c r="O337" i="10"/>
  <c r="G337" i="10"/>
  <c r="BI336" i="10"/>
  <c r="AY336" i="10"/>
  <c r="AN336" i="10"/>
  <c r="AC336" i="10"/>
  <c r="H336" i="10"/>
  <c r="J335" i="10"/>
  <c r="AD329" i="10"/>
  <c r="K324" i="10"/>
  <c r="BG323" i="10"/>
  <c r="Y323" i="10"/>
  <c r="AC321" i="10"/>
  <c r="AG318" i="10"/>
  <c r="BA315" i="10"/>
  <c r="AI315" i="10"/>
  <c r="M315" i="10"/>
  <c r="BL315" i="10" s="1"/>
  <c r="AK313" i="10"/>
  <c r="H312" i="10"/>
  <c r="G310" i="10"/>
  <c r="AY308" i="10"/>
  <c r="AO308" i="10"/>
  <c r="BT308" i="10" s="1"/>
  <c r="AE308" i="10"/>
  <c r="I308" i="10"/>
  <c r="AI307" i="10"/>
  <c r="BC304" i="10"/>
  <c r="BX304" i="10" s="1"/>
  <c r="AQ304" i="10"/>
  <c r="AG304" i="10"/>
  <c r="W304" i="10"/>
  <c r="K304" i="10"/>
  <c r="Z301" i="10"/>
  <c r="R301" i="10"/>
  <c r="J301" i="10"/>
  <c r="V300" i="10"/>
  <c r="K300" i="10"/>
  <c r="M298" i="10"/>
  <c r="BL298" i="10" s="1"/>
  <c r="BI294" i="10"/>
  <c r="X285" i="10"/>
  <c r="BO285" i="10" s="1"/>
  <c r="P285" i="10"/>
  <c r="H285" i="10"/>
  <c r="AS284" i="10"/>
  <c r="AN283" i="10"/>
  <c r="AF283" i="10"/>
  <c r="X283" i="10"/>
  <c r="BO283" i="10" s="1"/>
  <c r="P283" i="10"/>
  <c r="H283" i="10"/>
  <c r="BA282" i="10"/>
  <c r="M282" i="10"/>
  <c r="BL282" i="10" s="1"/>
  <c r="BE277" i="10"/>
  <c r="AW277" i="10"/>
  <c r="AO277" i="10"/>
  <c r="BT277" i="10" s="1"/>
  <c r="AG277" i="10"/>
  <c r="Y277" i="10"/>
  <c r="Q277" i="10"/>
  <c r="I277" i="10"/>
  <c r="M274" i="10"/>
  <c r="BL274" i="10" s="1"/>
  <c r="AZ271" i="10"/>
  <c r="AM271" i="10"/>
  <c r="Y271" i="10"/>
  <c r="M271" i="10"/>
  <c r="BL271" i="10" s="1"/>
  <c r="M266" i="10"/>
  <c r="BL266" i="10" s="1"/>
  <c r="BB265" i="10"/>
  <c r="AO265" i="10"/>
  <c r="BT265" i="10" s="1"/>
  <c r="AD265" i="10"/>
  <c r="Q265" i="10"/>
  <c r="BC263" i="10"/>
  <c r="BX263" i="10" s="1"/>
  <c r="V263" i="10"/>
  <c r="BI261" i="10"/>
  <c r="AW261" i="10"/>
  <c r="AM261" i="10"/>
  <c r="AB261" i="10"/>
  <c r="O261" i="10"/>
  <c r="BG260" i="10"/>
  <c r="BY260" i="10" s="1"/>
  <c r="AW260" i="10"/>
  <c r="AK260" i="10"/>
  <c r="AA260" i="10"/>
  <c r="BP260" i="10" s="1"/>
  <c r="P260" i="10"/>
  <c r="BI258" i="10"/>
  <c r="AY258" i="10"/>
  <c r="AK258" i="10"/>
  <c r="Y258" i="10"/>
  <c r="K258" i="10"/>
  <c r="BE256" i="10"/>
  <c r="AR256" i="10"/>
  <c r="AF256" i="10"/>
  <c r="BE254" i="10"/>
  <c r="AS253" i="10"/>
  <c r="AC253" i="10"/>
  <c r="M253" i="10"/>
  <c r="BL253" i="10" s="1"/>
  <c r="AY252" i="10"/>
  <c r="AI252" i="10"/>
  <c r="U252" i="10"/>
  <c r="BG249" i="10"/>
  <c r="BY249" i="10" s="1"/>
  <c r="AV249" i="10"/>
  <c r="BV249" i="10" s="1"/>
  <c r="AH249" i="10"/>
  <c r="BR249" i="10" s="1"/>
  <c r="W249" i="10"/>
  <c r="K249" i="10"/>
  <c r="AY248" i="10"/>
  <c r="AO243" i="10"/>
  <c r="BT243" i="10" s="1"/>
  <c r="AK229" i="10"/>
  <c r="V228" i="10"/>
  <c r="AL228" i="10"/>
  <c r="BB228" i="10"/>
  <c r="G228" i="10"/>
  <c r="W228" i="10"/>
  <c r="AM228" i="10"/>
  <c r="BC228" i="10"/>
  <c r="BX228" i="10" s="1"/>
  <c r="AB228" i="10"/>
  <c r="AR228" i="10"/>
  <c r="BH228" i="10"/>
  <c r="M228" i="10"/>
  <c r="BL228" i="10" s="1"/>
  <c r="AC228" i="10"/>
  <c r="AS228" i="10"/>
  <c r="BI228" i="10"/>
  <c r="N228" i="10"/>
  <c r="AD228" i="10"/>
  <c r="AT228" i="10"/>
  <c r="O228" i="10"/>
  <c r="AE228" i="10"/>
  <c r="AU228" i="10"/>
  <c r="BE219" i="10"/>
  <c r="AJ218" i="10"/>
  <c r="BG195" i="10"/>
  <c r="AD194" i="10"/>
  <c r="P161" i="10"/>
  <c r="N161" i="10"/>
  <c r="Y161" i="10"/>
  <c r="AO161" i="10"/>
  <c r="BT161" i="10" s="1"/>
  <c r="BA161" i="10"/>
  <c r="BC161" i="10"/>
  <c r="BX161" i="10" s="1"/>
  <c r="X346" i="10"/>
  <c r="K346" i="10"/>
  <c r="BG342" i="10"/>
  <c r="AV342" i="10"/>
  <c r="BV342" i="10" s="1"/>
  <c r="AK342" i="10"/>
  <c r="AA342" i="10"/>
  <c r="BP342" i="10" s="1"/>
  <c r="P342" i="10"/>
  <c r="BC341" i="10"/>
  <c r="BX341" i="10" s="1"/>
  <c r="AU341" i="10"/>
  <c r="AM341" i="10"/>
  <c r="AE341" i="10"/>
  <c r="W341" i="10"/>
  <c r="O341" i="10"/>
  <c r="AE340" i="10"/>
  <c r="T340" i="10"/>
  <c r="BN340" i="10" s="1"/>
  <c r="J340" i="10"/>
  <c r="W338" i="10"/>
  <c r="BB337" i="10"/>
  <c r="AT337" i="10"/>
  <c r="AL337" i="10"/>
  <c r="AD337" i="10"/>
  <c r="V337" i="10"/>
  <c r="N337" i="10"/>
  <c r="BH336" i="10"/>
  <c r="AX336" i="10"/>
  <c r="AM336" i="10"/>
  <c r="AB336" i="10"/>
  <c r="R336" i="10"/>
  <c r="P334" i="10"/>
  <c r="U323" i="10"/>
  <c r="Y321" i="10"/>
  <c r="W318" i="10"/>
  <c r="AZ315" i="10"/>
  <c r="AG315" i="10"/>
  <c r="K315" i="10"/>
  <c r="G312" i="10"/>
  <c r="BI308" i="10"/>
  <c r="AX308" i="10"/>
  <c r="AN308" i="10"/>
  <c r="AC308" i="10"/>
  <c r="R308" i="10"/>
  <c r="H308" i="10"/>
  <c r="BA304" i="10"/>
  <c r="AP304" i="10"/>
  <c r="AF304" i="10"/>
  <c r="U304" i="10"/>
  <c r="J304" i="10"/>
  <c r="Y301" i="10"/>
  <c r="Q301" i="10"/>
  <c r="I301" i="10"/>
  <c r="T300" i="10"/>
  <c r="BN300" i="10" s="1"/>
  <c r="J300" i="10"/>
  <c r="BH294" i="10"/>
  <c r="O285" i="10"/>
  <c r="G285" i="10"/>
  <c r="AE283" i="10"/>
  <c r="W283" i="10"/>
  <c r="O283" i="10"/>
  <c r="G283" i="10"/>
  <c r="AZ282" i="10"/>
  <c r="U280" i="10"/>
  <c r="BD277" i="10"/>
  <c r="AV277" i="10"/>
  <c r="BV277" i="10" s="1"/>
  <c r="AN277" i="10"/>
  <c r="AF277" i="10"/>
  <c r="X277" i="10"/>
  <c r="P277" i="10"/>
  <c r="H277" i="10"/>
  <c r="AW271" i="10"/>
  <c r="AL271" i="10"/>
  <c r="X271" i="10"/>
  <c r="BB263" i="10"/>
  <c r="T263" i="10"/>
  <c r="BN263" i="10" s="1"/>
  <c r="BH258" i="10"/>
  <c r="AW258" i="10"/>
  <c r="AJ258" i="10"/>
  <c r="X258" i="10"/>
  <c r="I258" i="10"/>
  <c r="BD254" i="10"/>
  <c r="Q254" i="10"/>
  <c r="BI253" i="10"/>
  <c r="AR253" i="10"/>
  <c r="AB253" i="10"/>
  <c r="I253" i="10"/>
  <c r="BF249" i="10"/>
  <c r="AS249" i="10"/>
  <c r="AG249" i="10"/>
  <c r="V249" i="10"/>
  <c r="H249" i="10"/>
  <c r="G248" i="10"/>
  <c r="Q248" i="10"/>
  <c r="Z248" i="10"/>
  <c r="I248" i="10"/>
  <c r="R248" i="10"/>
  <c r="AA248" i="10"/>
  <c r="BP248" i="10" s="1"/>
  <c r="AJ248" i="10"/>
  <c r="AS248" i="10"/>
  <c r="BB248" i="10"/>
  <c r="J248" i="10"/>
  <c r="AB248" i="10"/>
  <c r="AK248" i="10"/>
  <c r="AT248" i="10"/>
  <c r="BC248" i="10"/>
  <c r="BX248" i="10" s="1"/>
  <c r="K248" i="10"/>
  <c r="T248" i="10"/>
  <c r="BN248" i="10" s="1"/>
  <c r="AC248" i="10"/>
  <c r="AL248" i="10"/>
  <c r="AU248" i="10"/>
  <c r="BE248" i="10"/>
  <c r="U248" i="10"/>
  <c r="AD248" i="10"/>
  <c r="AM248" i="10"/>
  <c r="AW248" i="10"/>
  <c r="BF248" i="10"/>
  <c r="I238" i="10"/>
  <c r="Y238" i="10"/>
  <c r="AL238" i="10"/>
  <c r="AZ238" i="10"/>
  <c r="M238" i="10"/>
  <c r="BL238" i="10" s="1"/>
  <c r="AA238" i="10"/>
  <c r="BP238" i="10" s="1"/>
  <c r="AM238" i="10"/>
  <c r="BC238" i="10"/>
  <c r="BX238" i="10" s="1"/>
  <c r="N238" i="10"/>
  <c r="AB238" i="10"/>
  <c r="AO238" i="10"/>
  <c r="BT238" i="10" s="1"/>
  <c r="BE238" i="10"/>
  <c r="O238" i="10"/>
  <c r="AC238" i="10"/>
  <c r="AS238" i="10"/>
  <c r="BU238" i="10" s="1"/>
  <c r="BG238" i="10"/>
  <c r="BY238" i="10" s="1"/>
  <c r="Q238" i="10"/>
  <c r="AD238" i="10"/>
  <c r="AT238" i="10"/>
  <c r="BH238" i="10"/>
  <c r="U218" i="10"/>
  <c r="G217" i="10"/>
  <c r="Q217" i="10"/>
  <c r="AA217" i="10"/>
  <c r="BP217" i="10" s="1"/>
  <c r="AM217" i="10"/>
  <c r="AW217" i="10"/>
  <c r="BG217" i="10"/>
  <c r="BY217" i="10" s="1"/>
  <c r="H217" i="10"/>
  <c r="R217" i="10"/>
  <c r="AC217" i="10"/>
  <c r="AN217" i="10"/>
  <c r="AX217" i="10"/>
  <c r="BI217" i="10"/>
  <c r="I217" i="10"/>
  <c r="AE217" i="10"/>
  <c r="AO217" i="10"/>
  <c r="BT217" i="10" s="1"/>
  <c r="AY217" i="10"/>
  <c r="J217" i="10"/>
  <c r="U217" i="10"/>
  <c r="AF217" i="10"/>
  <c r="AP217" i="10"/>
  <c r="BA217" i="10"/>
  <c r="K217" i="10"/>
  <c r="W217" i="10"/>
  <c r="AG217" i="10"/>
  <c r="AQ217" i="10"/>
  <c r="BC217" i="10"/>
  <c r="BX217" i="10" s="1"/>
  <c r="M217" i="10"/>
  <c r="BL217" i="10" s="1"/>
  <c r="X217" i="10"/>
  <c r="AH217" i="10"/>
  <c r="BR217" i="10" s="1"/>
  <c r="AS217" i="10"/>
  <c r="BU217" i="10" s="1"/>
  <c r="BD217" i="10"/>
  <c r="N179" i="10"/>
  <c r="O179" i="10"/>
  <c r="X179" i="10"/>
  <c r="AG179" i="10"/>
  <c r="AP179" i="10"/>
  <c r="AY179" i="10"/>
  <c r="BH179" i="10"/>
  <c r="G179" i="10"/>
  <c r="P179" i="10"/>
  <c r="Y179" i="10"/>
  <c r="AH179" i="10"/>
  <c r="BR179" i="10" s="1"/>
  <c r="AQ179" i="10"/>
  <c r="AZ179" i="10"/>
  <c r="BI179" i="10"/>
  <c r="H179" i="10"/>
  <c r="Q179" i="10"/>
  <c r="Z179" i="10"/>
  <c r="AI179" i="10"/>
  <c r="AR179" i="10"/>
  <c r="BA179" i="10"/>
  <c r="I179" i="10"/>
  <c r="R179" i="10"/>
  <c r="AA179" i="10"/>
  <c r="BP179" i="10" s="1"/>
  <c r="AJ179" i="10"/>
  <c r="AS179" i="10"/>
  <c r="BC179" i="10"/>
  <c r="BX179" i="10" s="1"/>
  <c r="J179" i="10"/>
  <c r="AB179" i="10"/>
  <c r="AK179" i="10"/>
  <c r="AU179" i="10"/>
  <c r="BD179" i="10"/>
  <c r="K179" i="10"/>
  <c r="T179" i="10"/>
  <c r="BN179" i="10" s="1"/>
  <c r="AC179" i="10"/>
  <c r="AM179" i="10"/>
  <c r="AV179" i="10"/>
  <c r="BV179" i="10" s="1"/>
  <c r="BE179" i="10"/>
  <c r="U179" i="10"/>
  <c r="AE179" i="10"/>
  <c r="AN179" i="10"/>
  <c r="AW179" i="10"/>
  <c r="BF179" i="10"/>
  <c r="U329" i="10"/>
  <c r="BG327" i="10"/>
  <c r="BY327" i="10" s="1"/>
  <c r="I324" i="10"/>
  <c r="AU323" i="10"/>
  <c r="O323" i="10"/>
  <c r="BG321" i="10"/>
  <c r="BY321" i="10" s="1"/>
  <c r="U318" i="10"/>
  <c r="AY315" i="10"/>
  <c r="AC315" i="10"/>
  <c r="I315" i="10"/>
  <c r="AC313" i="10"/>
  <c r="BG308" i="10"/>
  <c r="AW308" i="10"/>
  <c r="AM308" i="10"/>
  <c r="AA308" i="10"/>
  <c r="BP308" i="10" s="1"/>
  <c r="Q308" i="10"/>
  <c r="G308" i="10"/>
  <c r="AY304" i="10"/>
  <c r="AO304" i="10"/>
  <c r="BT304" i="10" s="1"/>
  <c r="AE304" i="10"/>
  <c r="I304" i="10"/>
  <c r="X301" i="10"/>
  <c r="P301" i="10"/>
  <c r="H301" i="10"/>
  <c r="H300" i="10"/>
  <c r="AK294" i="10"/>
  <c r="V285" i="10"/>
  <c r="AL283" i="10"/>
  <c r="AD283" i="10"/>
  <c r="V283" i="10"/>
  <c r="AS282" i="10"/>
  <c r="T280" i="10"/>
  <c r="BN280" i="10" s="1"/>
  <c r="BC277" i="10"/>
  <c r="BX277" i="10" s="1"/>
  <c r="AU277" i="10"/>
  <c r="AM277" i="10"/>
  <c r="AE277" i="10"/>
  <c r="W277" i="10"/>
  <c r="O277" i="10"/>
  <c r="G277" i="10"/>
  <c r="K274" i="10"/>
  <c r="BI271" i="10"/>
  <c r="AV271" i="10"/>
  <c r="BV271" i="10" s="1"/>
  <c r="AK271" i="10"/>
  <c r="W271" i="10"/>
  <c r="I271" i="10"/>
  <c r="AO270" i="10"/>
  <c r="BT270" i="10" s="1"/>
  <c r="Y266" i="10"/>
  <c r="I266" i="10"/>
  <c r="AZ265" i="10"/>
  <c r="BW265" i="10" s="1"/>
  <c r="AM265" i="10"/>
  <c r="AB265" i="10"/>
  <c r="O265" i="10"/>
  <c r="AR263" i="10"/>
  <c r="H263" i="10"/>
  <c r="AC262" i="10"/>
  <c r="BE261" i="10"/>
  <c r="AU261" i="10"/>
  <c r="AK261" i="10"/>
  <c r="X261" i="10"/>
  <c r="BE260" i="10"/>
  <c r="AS260" i="10"/>
  <c r="AI260" i="10"/>
  <c r="Y260" i="10"/>
  <c r="BG258" i="10"/>
  <c r="BY258" i="10" s="1"/>
  <c r="AV258" i="10"/>
  <c r="BV258" i="10" s="1"/>
  <c r="AI258" i="10"/>
  <c r="U258" i="10"/>
  <c r="H258" i="10"/>
  <c r="BE257" i="10"/>
  <c r="AK257" i="10"/>
  <c r="P257" i="10"/>
  <c r="BA256" i="10"/>
  <c r="AO256" i="10"/>
  <c r="BT256" i="10" s="1"/>
  <c r="AB256" i="10"/>
  <c r="P256" i="10"/>
  <c r="AY254" i="10"/>
  <c r="BE253" i="10"/>
  <c r="AO253" i="10"/>
  <c r="BT253" i="10" s="1"/>
  <c r="Y253" i="10"/>
  <c r="G253" i="10"/>
  <c r="BH252" i="10"/>
  <c r="AU252" i="10"/>
  <c r="AG252" i="10"/>
  <c r="Q252" i="10"/>
  <c r="BE249" i="10"/>
  <c r="AQ249" i="10"/>
  <c r="AF249" i="10"/>
  <c r="U249" i="10"/>
  <c r="G249" i="10"/>
  <c r="AR248" i="10"/>
  <c r="Y248" i="10"/>
  <c r="AI243" i="10"/>
  <c r="AJ238" i="10"/>
  <c r="Z229" i="10"/>
  <c r="AZ228" i="10"/>
  <c r="BW228" i="10" s="1"/>
  <c r="T218" i="10"/>
  <c r="BN218" i="10" s="1"/>
  <c r="AK217" i="10"/>
  <c r="G195" i="10"/>
  <c r="I195" i="10"/>
  <c r="AC195" i="10"/>
  <c r="AO195" i="10"/>
  <c r="BT195" i="10" s="1"/>
  <c r="AY195" i="10"/>
  <c r="BI195" i="10"/>
  <c r="J195" i="10"/>
  <c r="T195" i="10"/>
  <c r="BN195" i="10" s="1"/>
  <c r="AD195" i="10"/>
  <c r="AP195" i="10"/>
  <c r="AZ195" i="10"/>
  <c r="BW195" i="10" s="1"/>
  <c r="K195" i="10"/>
  <c r="U195" i="10"/>
  <c r="AG195" i="10"/>
  <c r="AQ195" i="10"/>
  <c r="BA195" i="10"/>
  <c r="V195" i="10"/>
  <c r="AH195" i="10"/>
  <c r="BR195" i="10" s="1"/>
  <c r="AR195" i="10"/>
  <c r="BB195" i="10"/>
  <c r="M195" i="10"/>
  <c r="BL195" i="10" s="1"/>
  <c r="Y195" i="10"/>
  <c r="AI195" i="10"/>
  <c r="AS195" i="10"/>
  <c r="BE195" i="10"/>
  <c r="N195" i="10"/>
  <c r="Z195" i="10"/>
  <c r="AJ195" i="10"/>
  <c r="AT195" i="10"/>
  <c r="BF195" i="10"/>
  <c r="BG179" i="10"/>
  <c r="AI174" i="10"/>
  <c r="AW174" i="10"/>
  <c r="BI174" i="10"/>
  <c r="G174" i="10"/>
  <c r="W174" i="10"/>
  <c r="AJ174" i="10"/>
  <c r="AX174" i="10"/>
  <c r="I174" i="10"/>
  <c r="Y174" i="10"/>
  <c r="AK174" i="10"/>
  <c r="AY174" i="10"/>
  <c r="Z174" i="10"/>
  <c r="AM174" i="10"/>
  <c r="BC174" i="10"/>
  <c r="BX174" i="10" s="1"/>
  <c r="M174" i="10"/>
  <c r="BL174" i="10" s="1"/>
  <c r="AA174" i="10"/>
  <c r="BP174" i="10" s="1"/>
  <c r="AO174" i="10"/>
  <c r="BT174" i="10" s="1"/>
  <c r="BE174" i="10"/>
  <c r="O174" i="10"/>
  <c r="AB174" i="10"/>
  <c r="AR174" i="10"/>
  <c r="BF174" i="10"/>
  <c r="Q174" i="10"/>
  <c r="AC174" i="10"/>
  <c r="AS174" i="10"/>
  <c r="BG174" i="10"/>
  <c r="AX154" i="10"/>
  <c r="AS134" i="10"/>
  <c r="AI134" i="10"/>
  <c r="AK134" i="10"/>
  <c r="AQ134" i="10"/>
  <c r="AH346" i="10"/>
  <c r="BR346" i="10" s="1"/>
  <c r="T346" i="10"/>
  <c r="BN346" i="10" s="1"/>
  <c r="H346" i="10"/>
  <c r="BD342" i="10"/>
  <c r="AS342" i="10"/>
  <c r="BU342" i="10" s="1"/>
  <c r="AI342" i="10"/>
  <c r="X342" i="10"/>
  <c r="M342" i="10"/>
  <c r="BL342" i="10" s="1"/>
  <c r="BI341" i="10"/>
  <c r="BA341" i="10"/>
  <c r="AS341" i="10"/>
  <c r="BU341" i="10" s="1"/>
  <c r="AK341" i="10"/>
  <c r="AC341" i="10"/>
  <c r="U341" i="10"/>
  <c r="M341" i="10"/>
  <c r="BL341" i="10" s="1"/>
  <c r="AM340" i="10"/>
  <c r="AB340" i="10"/>
  <c r="R340" i="10"/>
  <c r="G340" i="10"/>
  <c r="G339" i="10"/>
  <c r="AE338" i="10"/>
  <c r="T338" i="10"/>
  <c r="BN338" i="10" s="1"/>
  <c r="J338" i="10"/>
  <c r="BH337" i="10"/>
  <c r="AZ337" i="10"/>
  <c r="BW337" i="10" s="1"/>
  <c r="AR337" i="10"/>
  <c r="AJ337" i="10"/>
  <c r="AB337" i="10"/>
  <c r="T337" i="10"/>
  <c r="BN337" i="10" s="1"/>
  <c r="BF336" i="10"/>
  <c r="AU336" i="10"/>
  <c r="AJ336" i="10"/>
  <c r="Z336" i="10"/>
  <c r="O336" i="10"/>
  <c r="T329" i="10"/>
  <c r="BN329" i="10" s="1"/>
  <c r="G324" i="10"/>
  <c r="AT323" i="10"/>
  <c r="BA321" i="10"/>
  <c r="AW315" i="10"/>
  <c r="BF308" i="10"/>
  <c r="AV308" i="10"/>
  <c r="BV308" i="10" s="1"/>
  <c r="AK308" i="10"/>
  <c r="Z308" i="10"/>
  <c r="P308" i="10"/>
  <c r="BI304" i="10"/>
  <c r="AX304" i="10"/>
  <c r="AN304" i="10"/>
  <c r="AC304" i="10"/>
  <c r="R304" i="10"/>
  <c r="H304" i="10"/>
  <c r="K302" i="10"/>
  <c r="O301" i="10"/>
  <c r="R300" i="10"/>
  <c r="M280" i="10"/>
  <c r="BL280" i="10" s="1"/>
  <c r="BH278" i="10"/>
  <c r="BB277" i="10"/>
  <c r="AT277" i="10"/>
  <c r="AL277" i="10"/>
  <c r="AD277" i="10"/>
  <c r="V277" i="10"/>
  <c r="BH271" i="10"/>
  <c r="AU271" i="10"/>
  <c r="AJ271" i="10"/>
  <c r="V271" i="10"/>
  <c r="AC270" i="10"/>
  <c r="BH267" i="10"/>
  <c r="BI265" i="10"/>
  <c r="AW265" i="10"/>
  <c r="AL265" i="10"/>
  <c r="Y265" i="10"/>
  <c r="N265" i="10"/>
  <c r="AB262" i="10"/>
  <c r="BD261" i="10"/>
  <c r="AT261" i="10"/>
  <c r="AJ261" i="10"/>
  <c r="V261" i="10"/>
  <c r="I261" i="10"/>
  <c r="BD260" i="10"/>
  <c r="AR260" i="10"/>
  <c r="AH260" i="10"/>
  <c r="BR260" i="10" s="1"/>
  <c r="X260" i="10"/>
  <c r="BF258" i="10"/>
  <c r="AS258" i="10"/>
  <c r="AG258" i="10"/>
  <c r="T258" i="10"/>
  <c r="BN258" i="10" s="1"/>
  <c r="BC257" i="10"/>
  <c r="BX257" i="10" s="1"/>
  <c r="AG257" i="10"/>
  <c r="AZ256" i="10"/>
  <c r="AN256" i="10"/>
  <c r="AA256" i="10"/>
  <c r="BP256" i="10" s="1"/>
  <c r="BD253" i="10"/>
  <c r="AN253" i="10"/>
  <c r="W253" i="10"/>
  <c r="BG252" i="10"/>
  <c r="BY252" i="10" s="1"/>
  <c r="AR252" i="10"/>
  <c r="AD252" i="10"/>
  <c r="BB249" i="10"/>
  <c r="AP249" i="10"/>
  <c r="AE249" i="10"/>
  <c r="BI248" i="10"/>
  <c r="AQ248" i="10"/>
  <c r="W248" i="10"/>
  <c r="Q244" i="10"/>
  <c r="I244" i="10"/>
  <c r="U244" i="10"/>
  <c r="AG244" i="10"/>
  <c r="AS244" i="10"/>
  <c r="BE244" i="10"/>
  <c r="K244" i="10"/>
  <c r="V244" i="10"/>
  <c r="AI244" i="10"/>
  <c r="AT244" i="10"/>
  <c r="BG244" i="10"/>
  <c r="W244" i="10"/>
  <c r="AJ244" i="10"/>
  <c r="AU244" i="10"/>
  <c r="BI244" i="10"/>
  <c r="M244" i="10"/>
  <c r="BL244" i="10" s="1"/>
  <c r="Y244" i="10"/>
  <c r="AK244" i="10"/>
  <c r="AY244" i="10"/>
  <c r="N244" i="10"/>
  <c r="AA244" i="10"/>
  <c r="BP244" i="10" s="1"/>
  <c r="AM244" i="10"/>
  <c r="AZ244" i="10"/>
  <c r="BW244" i="10" s="1"/>
  <c r="X243" i="10"/>
  <c r="AI238" i="10"/>
  <c r="AP237" i="10"/>
  <c r="Y229" i="10"/>
  <c r="AK228" i="10"/>
  <c r="AK224" i="10"/>
  <c r="G224" i="10"/>
  <c r="AM224" i="10"/>
  <c r="M224" i="10"/>
  <c r="BL224" i="10" s="1"/>
  <c r="AS224" i="10"/>
  <c r="T224" i="10"/>
  <c r="BN224" i="10" s="1"/>
  <c r="AZ224" i="10"/>
  <c r="U224" i="10"/>
  <c r="BA224" i="10"/>
  <c r="W224" i="10"/>
  <c r="BC224" i="10"/>
  <c r="BX224" i="10" s="1"/>
  <c r="P219" i="10"/>
  <c r="Z219" i="10"/>
  <c r="BO219" i="10" s="1"/>
  <c r="AK219" i="10"/>
  <c r="AV219" i="10"/>
  <c r="BV219" i="10" s="1"/>
  <c r="BF219" i="10"/>
  <c r="G219" i="10"/>
  <c r="Q219" i="10"/>
  <c r="AA219" i="10"/>
  <c r="BP219" i="10" s="1"/>
  <c r="AM219" i="10"/>
  <c r="AW219" i="10"/>
  <c r="BG219" i="10"/>
  <c r="BY219" i="10" s="1"/>
  <c r="H219" i="10"/>
  <c r="R219" i="10"/>
  <c r="AC219" i="10"/>
  <c r="AN219" i="10"/>
  <c r="AX219" i="10"/>
  <c r="BI219" i="10"/>
  <c r="I219" i="10"/>
  <c r="AE219" i="10"/>
  <c r="AO219" i="10"/>
  <c r="BT219" i="10" s="1"/>
  <c r="AY219" i="10"/>
  <c r="J219" i="10"/>
  <c r="U219" i="10"/>
  <c r="AF219" i="10"/>
  <c r="AP219" i="10"/>
  <c r="BA219" i="10"/>
  <c r="K219" i="10"/>
  <c r="W219" i="10"/>
  <c r="AG219" i="10"/>
  <c r="AQ219" i="10"/>
  <c r="BC219" i="10"/>
  <c r="BX219" i="10" s="1"/>
  <c r="AI217" i="10"/>
  <c r="AA207" i="10"/>
  <c r="BP207" i="10" s="1"/>
  <c r="AB207" i="10"/>
  <c r="AI207" i="10"/>
  <c r="AK207" i="10"/>
  <c r="BE207" i="10"/>
  <c r="BG207" i="10"/>
  <c r="AL195" i="10"/>
  <c r="AX179" i="10"/>
  <c r="AI154" i="10"/>
  <c r="K139" i="10"/>
  <c r="AA139" i="10"/>
  <c r="BP139" i="10" s="1"/>
  <c r="AI139" i="10"/>
  <c r="AQ139" i="10"/>
  <c r="K128" i="10"/>
  <c r="AA128" i="10"/>
  <c r="BP128" i="10" s="1"/>
  <c r="BI128" i="10"/>
  <c r="BY128" i="10" s="1"/>
  <c r="AI128" i="10"/>
  <c r="M128" i="10"/>
  <c r="BL128" i="10" s="1"/>
  <c r="AY128" i="10"/>
  <c r="G121" i="10"/>
  <c r="O121" i="10"/>
  <c r="W121" i="10"/>
  <c r="AE121" i="10"/>
  <c r="AM121" i="10"/>
  <c r="AU121" i="10"/>
  <c r="BC121" i="10"/>
  <c r="BX121" i="10" s="1"/>
  <c r="H121" i="10"/>
  <c r="P121" i="10"/>
  <c r="X121" i="10"/>
  <c r="AF121" i="10"/>
  <c r="AN121" i="10"/>
  <c r="AV121" i="10"/>
  <c r="BV121" i="10" s="1"/>
  <c r="BD121" i="10"/>
  <c r="I121" i="10"/>
  <c r="Q121" i="10"/>
  <c r="Y121" i="10"/>
  <c r="AG121" i="10"/>
  <c r="AO121" i="10"/>
  <c r="BT121" i="10" s="1"/>
  <c r="AW121" i="10"/>
  <c r="BE121" i="10"/>
  <c r="K121" i="10"/>
  <c r="AA121" i="10"/>
  <c r="BP121" i="10" s="1"/>
  <c r="AI121" i="10"/>
  <c r="AQ121" i="10"/>
  <c r="AY121" i="10"/>
  <c r="BG121" i="10"/>
  <c r="T121" i="10"/>
  <c r="BN121" i="10" s="1"/>
  <c r="AB121" i="10"/>
  <c r="AJ121" i="10"/>
  <c r="AR121" i="10"/>
  <c r="AZ121" i="10"/>
  <c r="BH121" i="10"/>
  <c r="I101" i="10"/>
  <c r="Q101" i="10"/>
  <c r="Y101" i="10"/>
  <c r="AG101" i="10"/>
  <c r="AO101" i="10"/>
  <c r="BT101" i="10" s="1"/>
  <c r="AW101" i="10"/>
  <c r="BE101" i="10"/>
  <c r="K101" i="10"/>
  <c r="AA101" i="10"/>
  <c r="BP101" i="10" s="1"/>
  <c r="AI101" i="10"/>
  <c r="AQ101" i="10"/>
  <c r="AY101" i="10"/>
  <c r="BG101" i="10"/>
  <c r="T101" i="10"/>
  <c r="BN101" i="10" s="1"/>
  <c r="AB101" i="10"/>
  <c r="AJ101" i="10"/>
  <c r="AR101" i="10"/>
  <c r="AZ101" i="10"/>
  <c r="BH101" i="10"/>
  <c r="N101" i="10"/>
  <c r="V101" i="10"/>
  <c r="AD101" i="10"/>
  <c r="AL101" i="10"/>
  <c r="AT101" i="10"/>
  <c r="BB101" i="10"/>
  <c r="U101" i="10"/>
  <c r="AK101" i="10"/>
  <c r="BA101" i="10"/>
  <c r="G101" i="10"/>
  <c r="W101" i="10"/>
  <c r="AM101" i="10"/>
  <c r="BC101" i="10"/>
  <c r="BX101" i="10" s="1"/>
  <c r="H101" i="10"/>
  <c r="X101" i="10"/>
  <c r="AN101" i="10"/>
  <c r="BD101" i="10"/>
  <c r="M101" i="10"/>
  <c r="BL101" i="10" s="1"/>
  <c r="AC101" i="10"/>
  <c r="AS101" i="10"/>
  <c r="BI101" i="10"/>
  <c r="O101" i="10"/>
  <c r="AE101" i="10"/>
  <c r="AU101" i="10"/>
  <c r="BG190" i="10"/>
  <c r="BY190" i="10" s="1"/>
  <c r="AW190" i="10"/>
  <c r="AN190" i="10"/>
  <c r="AE190" i="10"/>
  <c r="BQ190" i="10" s="1"/>
  <c r="V190" i="10"/>
  <c r="M190" i="10"/>
  <c r="BL190" i="10" s="1"/>
  <c r="AX183" i="10"/>
  <c r="X183" i="10"/>
  <c r="BO183" i="10" s="1"/>
  <c r="AY168" i="10"/>
  <c r="AM168" i="10"/>
  <c r="Z168" i="10"/>
  <c r="M168" i="10"/>
  <c r="BL168" i="10" s="1"/>
  <c r="BA165" i="10"/>
  <c r="AK165" i="10"/>
  <c r="BI163" i="10"/>
  <c r="AW163" i="10"/>
  <c r="AM163" i="10"/>
  <c r="AC163" i="10"/>
  <c r="O163" i="10"/>
  <c r="AQ160" i="10"/>
  <c r="Y160" i="10"/>
  <c r="AY156" i="10"/>
  <c r="Z156" i="10"/>
  <c r="BD145" i="10"/>
  <c r="AV145" i="10"/>
  <c r="BV145" i="10" s="1"/>
  <c r="AN145" i="10"/>
  <c r="AF145" i="10"/>
  <c r="X145" i="10"/>
  <c r="BO145" i="10" s="1"/>
  <c r="P145" i="10"/>
  <c r="H145" i="10"/>
  <c r="BD141" i="10"/>
  <c r="AV141" i="10"/>
  <c r="BV141" i="10" s="1"/>
  <c r="AN141" i="10"/>
  <c r="AF141" i="10"/>
  <c r="X141" i="10"/>
  <c r="P141" i="10"/>
  <c r="H141" i="10"/>
  <c r="AY140" i="10"/>
  <c r="R140" i="10"/>
  <c r="BE139" i="10"/>
  <c r="AW139" i="10"/>
  <c r="AN139" i="10"/>
  <c r="AE139" i="10"/>
  <c r="BQ139" i="10" s="1"/>
  <c r="V139" i="10"/>
  <c r="M139" i="10"/>
  <c r="BL139" i="10" s="1"/>
  <c r="J135" i="10"/>
  <c r="R135" i="10"/>
  <c r="Z135" i="10"/>
  <c r="AH135" i="10"/>
  <c r="BR135" i="10" s="1"/>
  <c r="AP135" i="10"/>
  <c r="AX135" i="10"/>
  <c r="BF135" i="10"/>
  <c r="T135" i="10"/>
  <c r="BN135" i="10" s="1"/>
  <c r="AB135" i="10"/>
  <c r="AJ135" i="10"/>
  <c r="AR135" i="10"/>
  <c r="AZ135" i="10"/>
  <c r="BW135" i="10" s="1"/>
  <c r="BH135" i="10"/>
  <c r="G135" i="10"/>
  <c r="O135" i="10"/>
  <c r="W135" i="10"/>
  <c r="BA128" i="10"/>
  <c r="BH127" i="10"/>
  <c r="AU127" i="10"/>
  <c r="AH127" i="10"/>
  <c r="BR127" i="10" s="1"/>
  <c r="U127" i="10"/>
  <c r="I127" i="10"/>
  <c r="AS121" i="10"/>
  <c r="V121" i="10"/>
  <c r="AH101" i="10"/>
  <c r="BR101" i="10" s="1"/>
  <c r="J43" i="10"/>
  <c r="T43" i="10"/>
  <c r="BN43" i="10" s="1"/>
  <c r="AE43" i="10"/>
  <c r="AS43" i="10"/>
  <c r="BE43" i="10"/>
  <c r="G43" i="10"/>
  <c r="U43" i="10"/>
  <c r="AG43" i="10"/>
  <c r="AT43" i="10"/>
  <c r="BH43" i="10"/>
  <c r="I43" i="10"/>
  <c r="V43" i="10"/>
  <c r="AJ43" i="10"/>
  <c r="AU43" i="10"/>
  <c r="BI43" i="10"/>
  <c r="W43" i="10"/>
  <c r="AK43" i="10"/>
  <c r="AW43" i="10"/>
  <c r="M43" i="10"/>
  <c r="BL43" i="10" s="1"/>
  <c r="Y43" i="10"/>
  <c r="AL43" i="10"/>
  <c r="AZ43" i="10"/>
  <c r="O43" i="10"/>
  <c r="AC43" i="10"/>
  <c r="AO43" i="10"/>
  <c r="BT43" i="10" s="1"/>
  <c r="BB43" i="10"/>
  <c r="BC43" i="10"/>
  <c r="BX43" i="10" s="1"/>
  <c r="N43" i="10"/>
  <c r="Q43" i="10"/>
  <c r="AB43" i="10"/>
  <c r="AD43" i="10"/>
  <c r="AR43" i="10"/>
  <c r="AM43" i="10"/>
  <c r="BA43" i="10"/>
  <c r="U245" i="10"/>
  <c r="J239" i="10"/>
  <c r="H233" i="10"/>
  <c r="BA232" i="10"/>
  <c r="O232" i="10"/>
  <c r="AH231" i="10"/>
  <c r="BR231" i="10" s="1"/>
  <c r="X231" i="10"/>
  <c r="M231" i="10"/>
  <c r="BL231" i="10" s="1"/>
  <c r="M230" i="10"/>
  <c r="BL230" i="10" s="1"/>
  <c r="BD223" i="10"/>
  <c r="AS223" i="10"/>
  <c r="BU223" i="10" s="1"/>
  <c r="AH223" i="10"/>
  <c r="BR223" i="10" s="1"/>
  <c r="X223" i="10"/>
  <c r="M223" i="10"/>
  <c r="BL223" i="10" s="1"/>
  <c r="AZ222" i="10"/>
  <c r="BW222" i="10" s="1"/>
  <c r="AJ222" i="10"/>
  <c r="T222" i="10"/>
  <c r="BN222" i="10" s="1"/>
  <c r="AG213" i="10"/>
  <c r="T213" i="10"/>
  <c r="BN213" i="10" s="1"/>
  <c r="I213" i="10"/>
  <c r="AW212" i="10"/>
  <c r="AM212" i="10"/>
  <c r="AC212" i="10"/>
  <c r="Q212" i="10"/>
  <c r="G212" i="10"/>
  <c r="R206" i="10"/>
  <c r="BF202" i="10"/>
  <c r="AM202" i="10"/>
  <c r="W202" i="10"/>
  <c r="G202" i="10"/>
  <c r="BI201" i="10"/>
  <c r="AY201" i="10"/>
  <c r="AO201" i="10"/>
  <c r="BT201" i="10" s="1"/>
  <c r="AC201" i="10"/>
  <c r="I201" i="10"/>
  <c r="BG191" i="10"/>
  <c r="AG191" i="10"/>
  <c r="H191" i="10"/>
  <c r="BE190" i="10"/>
  <c r="AV190" i="10"/>
  <c r="BV190" i="10" s="1"/>
  <c r="AM190" i="10"/>
  <c r="AD190" i="10"/>
  <c r="U190" i="10"/>
  <c r="AR183" i="10"/>
  <c r="W183" i="10"/>
  <c r="BH180" i="10"/>
  <c r="AN180" i="10"/>
  <c r="AA180" i="10"/>
  <c r="BP180" i="10" s="1"/>
  <c r="G180" i="10"/>
  <c r="BC178" i="10"/>
  <c r="BX178" i="10" s="1"/>
  <c r="BG169" i="10"/>
  <c r="AO169" i="10"/>
  <c r="BT169" i="10" s="1"/>
  <c r="Y169" i="10"/>
  <c r="H169" i="10"/>
  <c r="BI168" i="10"/>
  <c r="AX168" i="10"/>
  <c r="AJ168" i="10"/>
  <c r="Y168" i="10"/>
  <c r="AY165" i="10"/>
  <c r="AF165" i="10"/>
  <c r="P165" i="10"/>
  <c r="BG163" i="10"/>
  <c r="BY163" i="10" s="1"/>
  <c r="AV163" i="10"/>
  <c r="BV163" i="10" s="1"/>
  <c r="AL163" i="10"/>
  <c r="BS163" i="10" s="1"/>
  <c r="Y163" i="10"/>
  <c r="N163" i="10"/>
  <c r="BI160" i="10"/>
  <c r="AP160" i="10"/>
  <c r="AX158" i="10"/>
  <c r="AI158" i="10"/>
  <c r="AW156" i="10"/>
  <c r="U156" i="10"/>
  <c r="BG148" i="10"/>
  <c r="BY148" i="10" s="1"/>
  <c r="AX148" i="10"/>
  <c r="AN148" i="10"/>
  <c r="AE148" i="10"/>
  <c r="V148" i="10"/>
  <c r="M148" i="10"/>
  <c r="BL148" i="10" s="1"/>
  <c r="AK146" i="10"/>
  <c r="BC145" i="10"/>
  <c r="BX145" i="10" s="1"/>
  <c r="AU145" i="10"/>
  <c r="BU145" i="10" s="1"/>
  <c r="AM145" i="10"/>
  <c r="AE145" i="10"/>
  <c r="BQ145" i="10" s="1"/>
  <c r="W145" i="10"/>
  <c r="O145" i="10"/>
  <c r="G145" i="10"/>
  <c r="BD142" i="10"/>
  <c r="BC141" i="10"/>
  <c r="BX141" i="10" s="1"/>
  <c r="AU141" i="10"/>
  <c r="BU141" i="10" s="1"/>
  <c r="AM141" i="10"/>
  <c r="AE141" i="10"/>
  <c r="W141" i="10"/>
  <c r="O141" i="10"/>
  <c r="G141" i="10"/>
  <c r="AX140" i="10"/>
  <c r="H140" i="10"/>
  <c r="BD139" i="10"/>
  <c r="AV139" i="10"/>
  <c r="BV139" i="10" s="1"/>
  <c r="AM139" i="10"/>
  <c r="AD139" i="10"/>
  <c r="U139" i="10"/>
  <c r="AQ138" i="10"/>
  <c r="BI135" i="10"/>
  <c r="AW135" i="10"/>
  <c r="AM135" i="10"/>
  <c r="AC135" i="10"/>
  <c r="P135" i="10"/>
  <c r="T133" i="10"/>
  <c r="BN133" i="10" s="1"/>
  <c r="AB133" i="10"/>
  <c r="AJ133" i="10"/>
  <c r="AR133" i="10"/>
  <c r="AZ133" i="10"/>
  <c r="BH133" i="10"/>
  <c r="N133" i="10"/>
  <c r="V133" i="10"/>
  <c r="AD133" i="10"/>
  <c r="AL133" i="10"/>
  <c r="AT133" i="10"/>
  <c r="BB133" i="10"/>
  <c r="I133" i="10"/>
  <c r="Q133" i="10"/>
  <c r="Y133" i="10"/>
  <c r="AG133" i="10"/>
  <c r="AO133" i="10"/>
  <c r="BT133" i="10" s="1"/>
  <c r="AW133" i="10"/>
  <c r="BE133" i="10"/>
  <c r="AK130" i="10"/>
  <c r="K130" i="10"/>
  <c r="AY130" i="10"/>
  <c r="BG130" i="10"/>
  <c r="AI130" i="10"/>
  <c r="AS128" i="10"/>
  <c r="BF127" i="10"/>
  <c r="AS127" i="10"/>
  <c r="AG127" i="10"/>
  <c r="T127" i="10"/>
  <c r="BN127" i="10" s="1"/>
  <c r="G127" i="10"/>
  <c r="AP121" i="10"/>
  <c r="U121" i="10"/>
  <c r="G118" i="10"/>
  <c r="M118" i="10"/>
  <c r="BL118" i="10" s="1"/>
  <c r="AE118" i="10"/>
  <c r="AS118" i="10"/>
  <c r="J111" i="10"/>
  <c r="AF101" i="10"/>
  <c r="P98" i="10"/>
  <c r="AF98" i="10"/>
  <c r="AI98" i="10"/>
  <c r="BA98" i="10"/>
  <c r="Y98" i="10"/>
  <c r="AO98" i="10"/>
  <c r="BT98" i="10" s="1"/>
  <c r="G89" i="10"/>
  <c r="O89" i="10"/>
  <c r="W89" i="10"/>
  <c r="AE89" i="10"/>
  <c r="AM89" i="10"/>
  <c r="AU89" i="10"/>
  <c r="BC89" i="10"/>
  <c r="BX89" i="10" s="1"/>
  <c r="H89" i="10"/>
  <c r="P89" i="10"/>
  <c r="X89" i="10"/>
  <c r="AF89" i="10"/>
  <c r="AN89" i="10"/>
  <c r="AV89" i="10"/>
  <c r="BV89" i="10" s="1"/>
  <c r="BD89" i="10"/>
  <c r="I89" i="10"/>
  <c r="Q89" i="10"/>
  <c r="Y89" i="10"/>
  <c r="AG89" i="10"/>
  <c r="AO89" i="10"/>
  <c r="BT89" i="10" s="1"/>
  <c r="AW89" i="10"/>
  <c r="BE89" i="10"/>
  <c r="J89" i="10"/>
  <c r="R89" i="10"/>
  <c r="Z89" i="10"/>
  <c r="AH89" i="10"/>
  <c r="BR89" i="10" s="1"/>
  <c r="AP89" i="10"/>
  <c r="AX89" i="10"/>
  <c r="BF89" i="10"/>
  <c r="T89" i="10"/>
  <c r="BN89" i="10" s="1"/>
  <c r="AB89" i="10"/>
  <c r="AJ89" i="10"/>
  <c r="AR89" i="10"/>
  <c r="AZ89" i="10"/>
  <c r="BW89" i="10" s="1"/>
  <c r="BH89" i="10"/>
  <c r="AL89" i="10"/>
  <c r="BI89" i="10"/>
  <c r="U89" i="10"/>
  <c r="AQ89" i="10"/>
  <c r="V89" i="10"/>
  <c r="AS89" i="10"/>
  <c r="BU89" i="10" s="1"/>
  <c r="AC89" i="10"/>
  <c r="AY89" i="10"/>
  <c r="K89" i="10"/>
  <c r="AD89" i="10"/>
  <c r="BA89" i="10"/>
  <c r="J245" i="10"/>
  <c r="AV241" i="10"/>
  <c r="BV241" i="10" s="1"/>
  <c r="Y241" i="10"/>
  <c r="T240" i="10"/>
  <c r="BN240" i="10" s="1"/>
  <c r="G240" i="10"/>
  <c r="Y239" i="10"/>
  <c r="I239" i="10"/>
  <c r="W231" i="10"/>
  <c r="K231" i="10"/>
  <c r="X227" i="10"/>
  <c r="M227" i="10"/>
  <c r="BL227" i="10" s="1"/>
  <c r="BC223" i="10"/>
  <c r="BX223" i="10" s="1"/>
  <c r="AQ223" i="10"/>
  <c r="AG223" i="10"/>
  <c r="W223" i="10"/>
  <c r="K223" i="10"/>
  <c r="AU222" i="10"/>
  <c r="AE222" i="10"/>
  <c r="O222" i="10"/>
  <c r="AD213" i="10"/>
  <c r="AV212" i="10"/>
  <c r="BV212" i="10" s="1"/>
  <c r="AL212" i="10"/>
  <c r="BS212" i="10" s="1"/>
  <c r="Z212" i="10"/>
  <c r="P212" i="10"/>
  <c r="BI206" i="10"/>
  <c r="BC202" i="10"/>
  <c r="BX202" i="10" s="1"/>
  <c r="AL202" i="10"/>
  <c r="V202" i="10"/>
  <c r="BH201" i="10"/>
  <c r="AX201" i="10"/>
  <c r="AL201" i="10"/>
  <c r="AB201" i="10"/>
  <c r="R201" i="10"/>
  <c r="BA191" i="10"/>
  <c r="AF191" i="10"/>
  <c r="BD190" i="10"/>
  <c r="AU190" i="10"/>
  <c r="AL190" i="10"/>
  <c r="AC190" i="10"/>
  <c r="T190" i="10"/>
  <c r="BN190" i="10" s="1"/>
  <c r="K190" i="10"/>
  <c r="AB189" i="10"/>
  <c r="O189" i="10"/>
  <c r="BC187" i="10"/>
  <c r="BX187" i="10" s="1"/>
  <c r="AR187" i="10"/>
  <c r="AH187" i="10"/>
  <c r="BR187" i="10" s="1"/>
  <c r="W187" i="10"/>
  <c r="AF186" i="10"/>
  <c r="BA185" i="10"/>
  <c r="AO185" i="10"/>
  <c r="BT185" i="10" s="1"/>
  <c r="Y185" i="10"/>
  <c r="G185" i="10"/>
  <c r="AP183" i="10"/>
  <c r="Q183" i="10"/>
  <c r="BE181" i="10"/>
  <c r="AS181" i="10"/>
  <c r="BU181" i="10" s="1"/>
  <c r="AF181" i="10"/>
  <c r="T181" i="10"/>
  <c r="BN181" i="10" s="1"/>
  <c r="I181" i="10"/>
  <c r="BG180" i="10"/>
  <c r="BY180" i="10" s="1"/>
  <c r="AM180" i="10"/>
  <c r="V180" i="10"/>
  <c r="AU178" i="10"/>
  <c r="AY172" i="10"/>
  <c r="AM172" i="10"/>
  <c r="Z172" i="10"/>
  <c r="M172" i="10"/>
  <c r="BL172" i="10" s="1"/>
  <c r="BE169" i="10"/>
  <c r="AN169" i="10"/>
  <c r="V169" i="10"/>
  <c r="BH168" i="10"/>
  <c r="AU168" i="10"/>
  <c r="AI168" i="10"/>
  <c r="W168" i="10"/>
  <c r="K168" i="10"/>
  <c r="AV165" i="10"/>
  <c r="BV165" i="10" s="1"/>
  <c r="AE165" i="10"/>
  <c r="O165" i="10"/>
  <c r="BE163" i="10"/>
  <c r="AU163" i="10"/>
  <c r="AK163" i="10"/>
  <c r="X163" i="10"/>
  <c r="M163" i="10"/>
  <c r="BL163" i="10" s="1"/>
  <c r="BF160" i="10"/>
  <c r="AK160" i="10"/>
  <c r="R160" i="10"/>
  <c r="BI158" i="10"/>
  <c r="AW158" i="10"/>
  <c r="AH158" i="10"/>
  <c r="BR158" i="10" s="1"/>
  <c r="R158" i="10"/>
  <c r="AR156" i="10"/>
  <c r="BB155" i="10"/>
  <c r="AN155" i="10"/>
  <c r="AC155" i="10"/>
  <c r="O155" i="10"/>
  <c r="AO153" i="10"/>
  <c r="BT153" i="10" s="1"/>
  <c r="BA151" i="10"/>
  <c r="AE151" i="10"/>
  <c r="M151" i="10"/>
  <c r="BL151" i="10" s="1"/>
  <c r="BH149" i="10"/>
  <c r="AZ149" i="10"/>
  <c r="BW149" i="10" s="1"/>
  <c r="AR149" i="10"/>
  <c r="AJ149" i="10"/>
  <c r="AB149" i="10"/>
  <c r="T149" i="10"/>
  <c r="BN149" i="10" s="1"/>
  <c r="BF148" i="10"/>
  <c r="AV148" i="10"/>
  <c r="BV148" i="10" s="1"/>
  <c r="AM148" i="10"/>
  <c r="AD148" i="10"/>
  <c r="U148" i="10"/>
  <c r="AI146" i="10"/>
  <c r="BB145" i="10"/>
  <c r="AT145" i="10"/>
  <c r="AL145" i="10"/>
  <c r="AD145" i="10"/>
  <c r="V145" i="10"/>
  <c r="N145" i="10"/>
  <c r="AR142" i="10"/>
  <c r="BB141" i="10"/>
  <c r="AT141" i="10"/>
  <c r="AL141" i="10"/>
  <c r="BS141" i="10" s="1"/>
  <c r="AD141" i="10"/>
  <c r="V141" i="10"/>
  <c r="N141" i="10"/>
  <c r="AN140" i="10"/>
  <c r="BC139" i="10"/>
  <c r="BX139" i="10" s="1"/>
  <c r="AU139" i="10"/>
  <c r="AL139" i="10"/>
  <c r="AC139" i="10"/>
  <c r="T139" i="10"/>
  <c r="BN139" i="10" s="1"/>
  <c r="J139" i="10"/>
  <c r="BI137" i="10"/>
  <c r="AX137" i="10"/>
  <c r="AM137" i="10"/>
  <c r="AC137" i="10"/>
  <c r="R137" i="10"/>
  <c r="BG135" i="10"/>
  <c r="BY135" i="10" s="1"/>
  <c r="AV135" i="10"/>
  <c r="BV135" i="10" s="1"/>
  <c r="AL135" i="10"/>
  <c r="BS135" i="10" s="1"/>
  <c r="AA135" i="10"/>
  <c r="BP135" i="10" s="1"/>
  <c r="N135" i="10"/>
  <c r="BA133" i="10"/>
  <c r="AN133" i="10"/>
  <c r="AA133" i="10"/>
  <c r="BP133" i="10" s="1"/>
  <c r="O133" i="10"/>
  <c r="BA130" i="10"/>
  <c r="BG129" i="10"/>
  <c r="BY129" i="10" s="1"/>
  <c r="AT129" i="10"/>
  <c r="AG129" i="10"/>
  <c r="U129" i="10"/>
  <c r="AK128" i="10"/>
  <c r="BE127" i="10"/>
  <c r="AR127" i="10"/>
  <c r="AE127" i="10"/>
  <c r="BI121" i="10"/>
  <c r="AL121" i="10"/>
  <c r="R121" i="10"/>
  <c r="AC117" i="10"/>
  <c r="Z101" i="10"/>
  <c r="H245" i="10"/>
  <c r="AU241" i="10"/>
  <c r="U241" i="10"/>
  <c r="AK234" i="10"/>
  <c r="AS232" i="10"/>
  <c r="AP231" i="10"/>
  <c r="AF231" i="10"/>
  <c r="U231" i="10"/>
  <c r="J231" i="10"/>
  <c r="G230" i="10"/>
  <c r="K227" i="10"/>
  <c r="BA223" i="10"/>
  <c r="AP223" i="10"/>
  <c r="AF223" i="10"/>
  <c r="U223" i="10"/>
  <c r="J223" i="10"/>
  <c r="AT222" i="10"/>
  <c r="AD222" i="10"/>
  <c r="N222" i="10"/>
  <c r="BC190" i="10"/>
  <c r="BX190" i="10" s="1"/>
  <c r="AT190" i="10"/>
  <c r="AK190" i="10"/>
  <c r="AB190" i="10"/>
  <c r="I190" i="10"/>
  <c r="AO183" i="10"/>
  <c r="BT183" i="10" s="1"/>
  <c r="O183" i="10"/>
  <c r="AS178" i="10"/>
  <c r="BF168" i="10"/>
  <c r="AS168" i="10"/>
  <c r="BU168" i="10" s="1"/>
  <c r="AH168" i="10"/>
  <c r="BR168" i="10" s="1"/>
  <c r="U168" i="10"/>
  <c r="J168" i="10"/>
  <c r="AU165" i="10"/>
  <c r="AD165" i="10"/>
  <c r="K165" i="10"/>
  <c r="BD163" i="10"/>
  <c r="AT163" i="10"/>
  <c r="AI163" i="10"/>
  <c r="W163" i="10"/>
  <c r="I163" i="10"/>
  <c r="BE160" i="10"/>
  <c r="AJ160" i="10"/>
  <c r="Q160" i="10"/>
  <c r="BH158" i="10"/>
  <c r="AS158" i="10"/>
  <c r="AG158" i="10"/>
  <c r="Q158" i="10"/>
  <c r="AQ156" i="10"/>
  <c r="R156" i="10"/>
  <c r="BB139" i="10"/>
  <c r="AT139" i="10"/>
  <c r="AK139" i="10"/>
  <c r="AB139" i="10"/>
  <c r="R139" i="10"/>
  <c r="I139" i="10"/>
  <c r="AC128" i="10"/>
  <c r="N127" i="10"/>
  <c r="V127" i="10"/>
  <c r="AD127" i="10"/>
  <c r="AL127" i="10"/>
  <c r="AT127" i="10"/>
  <c r="BB127" i="10"/>
  <c r="H127" i="10"/>
  <c r="P127" i="10"/>
  <c r="X127" i="10"/>
  <c r="AF127" i="10"/>
  <c r="AN127" i="10"/>
  <c r="AV127" i="10"/>
  <c r="BV127" i="10" s="1"/>
  <c r="BD127" i="10"/>
  <c r="K127" i="10"/>
  <c r="AA127" i="10"/>
  <c r="BP127" i="10" s="1"/>
  <c r="AI127" i="10"/>
  <c r="AQ127" i="10"/>
  <c r="AY127" i="10"/>
  <c r="BG127" i="10"/>
  <c r="BY127" i="10" s="1"/>
  <c r="BF121" i="10"/>
  <c r="AK121" i="10"/>
  <c r="N121" i="10"/>
  <c r="R101" i="10"/>
  <c r="G76" i="10"/>
  <c r="O76" i="10"/>
  <c r="W76" i="10"/>
  <c r="AE76" i="10"/>
  <c r="AM76" i="10"/>
  <c r="AU76" i="10"/>
  <c r="BC76" i="10"/>
  <c r="BX76" i="10" s="1"/>
  <c r="H76" i="10"/>
  <c r="P76" i="10"/>
  <c r="X76" i="10"/>
  <c r="AF76" i="10"/>
  <c r="AN76" i="10"/>
  <c r="AV76" i="10"/>
  <c r="BV76" i="10" s="1"/>
  <c r="BD76" i="10"/>
  <c r="I76" i="10"/>
  <c r="Q76" i="10"/>
  <c r="Y76" i="10"/>
  <c r="AG76" i="10"/>
  <c r="AO76" i="10"/>
  <c r="BT76" i="10" s="1"/>
  <c r="AW76" i="10"/>
  <c r="BE76" i="10"/>
  <c r="J76" i="10"/>
  <c r="R76" i="10"/>
  <c r="Z76" i="10"/>
  <c r="AH76" i="10"/>
  <c r="BR76" i="10" s="1"/>
  <c r="AP76" i="10"/>
  <c r="AX76" i="10"/>
  <c r="BF76" i="10"/>
  <c r="K76" i="10"/>
  <c r="AA76" i="10"/>
  <c r="BP76" i="10" s="1"/>
  <c r="AI76" i="10"/>
  <c r="AQ76" i="10"/>
  <c r="AY76" i="10"/>
  <c r="BG76" i="10"/>
  <c r="BY76" i="10" s="1"/>
  <c r="M76" i="10"/>
  <c r="BL76" i="10" s="1"/>
  <c r="AJ76" i="10"/>
  <c r="BB76" i="10"/>
  <c r="N76" i="10"/>
  <c r="AK76" i="10"/>
  <c r="BH76" i="10"/>
  <c r="T76" i="10"/>
  <c r="BN76" i="10" s="1"/>
  <c r="AL76" i="10"/>
  <c r="BI76" i="10"/>
  <c r="U76" i="10"/>
  <c r="AR76" i="10"/>
  <c r="V76" i="10"/>
  <c r="AS76" i="10"/>
  <c r="AC76" i="10"/>
  <c r="AZ76" i="10"/>
  <c r="AB76" i="10"/>
  <c r="AT76" i="10"/>
  <c r="BA76" i="10"/>
  <c r="AP241" i="10"/>
  <c r="R241" i="10"/>
  <c r="BU233" i="10"/>
  <c r="AR232" i="10"/>
  <c r="AO231" i="10"/>
  <c r="BT231" i="10" s="1"/>
  <c r="AE231" i="10"/>
  <c r="I231" i="10"/>
  <c r="W230" i="10"/>
  <c r="AF227" i="10"/>
  <c r="U227" i="10"/>
  <c r="J227" i="10"/>
  <c r="BA226" i="10"/>
  <c r="AY223" i="10"/>
  <c r="AO223" i="10"/>
  <c r="BT223" i="10" s="1"/>
  <c r="AE223" i="10"/>
  <c r="I223" i="10"/>
  <c r="BI222" i="10"/>
  <c r="AS222" i="10"/>
  <c r="BU222" i="10" s="1"/>
  <c r="AC222" i="10"/>
  <c r="M222" i="10"/>
  <c r="BL222" i="10" s="1"/>
  <c r="AO213" i="10"/>
  <c r="BT213" i="10" s="1"/>
  <c r="AB213" i="10"/>
  <c r="Q213" i="10"/>
  <c r="BD212" i="10"/>
  <c r="AT212" i="10"/>
  <c r="AH212" i="10"/>
  <c r="BR212" i="10" s="1"/>
  <c r="X212" i="10"/>
  <c r="N212" i="10"/>
  <c r="AX206" i="10"/>
  <c r="AX202" i="10"/>
  <c r="AH202" i="10"/>
  <c r="BR202" i="10" s="1"/>
  <c r="P202" i="10"/>
  <c r="BF201" i="10"/>
  <c r="AT201" i="10"/>
  <c r="AJ201" i="10"/>
  <c r="Z201" i="10"/>
  <c r="N201" i="10"/>
  <c r="M197" i="10"/>
  <c r="BL197" i="10" s="1"/>
  <c r="M196" i="10"/>
  <c r="BL196" i="10" s="1"/>
  <c r="AX191" i="10"/>
  <c r="X191" i="10"/>
  <c r="BB190" i="10"/>
  <c r="AS190" i="10"/>
  <c r="BU190" i="10" s="1"/>
  <c r="AJ190" i="10"/>
  <c r="AA190" i="10"/>
  <c r="BP190" i="10" s="1"/>
  <c r="Q190" i="10"/>
  <c r="H190" i="10"/>
  <c r="AK189" i="10"/>
  <c r="X189" i="10"/>
  <c r="AZ187" i="10"/>
  <c r="AO187" i="10"/>
  <c r="BT187" i="10" s="1"/>
  <c r="AE187" i="10"/>
  <c r="T187" i="10"/>
  <c r="BN187" i="10" s="1"/>
  <c r="J187" i="10"/>
  <c r="BH186" i="10"/>
  <c r="W186" i="10"/>
  <c r="BH183" i="10"/>
  <c r="AI183" i="10"/>
  <c r="M183" i="10"/>
  <c r="BL183" i="10" s="1"/>
  <c r="AZ180" i="10"/>
  <c r="BW180" i="10" s="1"/>
  <c r="AK180" i="10"/>
  <c r="AK178" i="10"/>
  <c r="BH172" i="10"/>
  <c r="AU172" i="10"/>
  <c r="AI172" i="10"/>
  <c r="W172" i="10"/>
  <c r="K172" i="10"/>
  <c r="BA169" i="10"/>
  <c r="AK169" i="10"/>
  <c r="BE168" i="10"/>
  <c r="AR168" i="10"/>
  <c r="AG168" i="10"/>
  <c r="T168" i="10"/>
  <c r="BN168" i="10" s="1"/>
  <c r="I168" i="10"/>
  <c r="AQ165" i="10"/>
  <c r="AA165" i="10"/>
  <c r="BP165" i="10" s="1"/>
  <c r="I165" i="10"/>
  <c r="BC163" i="10"/>
  <c r="BX163" i="10" s="1"/>
  <c r="AS163" i="10"/>
  <c r="AG163" i="10"/>
  <c r="V163" i="10"/>
  <c r="H163" i="10"/>
  <c r="BA160" i="10"/>
  <c r="AG160" i="10"/>
  <c r="BG158" i="10"/>
  <c r="AR158" i="10"/>
  <c r="AC158" i="10"/>
  <c r="M158" i="10"/>
  <c r="BL158" i="10" s="1"/>
  <c r="AK156" i="10"/>
  <c r="AW155" i="10"/>
  <c r="AL155" i="10"/>
  <c r="X155" i="10"/>
  <c r="M155" i="10"/>
  <c r="BL155" i="10" s="1"/>
  <c r="AD153" i="10"/>
  <c r="Z149" i="10"/>
  <c r="R149" i="10"/>
  <c r="J149" i="10"/>
  <c r="BC148" i="10"/>
  <c r="BX148" i="10" s="1"/>
  <c r="AT148" i="10"/>
  <c r="AK148" i="10"/>
  <c r="AB148" i="10"/>
  <c r="J148" i="10"/>
  <c r="Z146" i="10"/>
  <c r="BH145" i="10"/>
  <c r="AZ145" i="10"/>
  <c r="BW145" i="10" s="1"/>
  <c r="AR145" i="10"/>
  <c r="AJ145" i="10"/>
  <c r="AB145" i="10"/>
  <c r="T145" i="10"/>
  <c r="BN145" i="10" s="1"/>
  <c r="AC142" i="10"/>
  <c r="BH141" i="10"/>
  <c r="AZ141" i="10"/>
  <c r="BW141" i="10" s="1"/>
  <c r="AR141" i="10"/>
  <c r="AJ141" i="10"/>
  <c r="AB141" i="10"/>
  <c r="T141" i="10"/>
  <c r="BN141" i="10" s="1"/>
  <c r="AI140" i="10"/>
  <c r="BI139" i="10"/>
  <c r="BA139" i="10"/>
  <c r="AS139" i="10"/>
  <c r="AJ139" i="10"/>
  <c r="Z139" i="10"/>
  <c r="Q139" i="10"/>
  <c r="H139" i="10"/>
  <c r="I137" i="10"/>
  <c r="Q137" i="10"/>
  <c r="Y137" i="10"/>
  <c r="AG137" i="10"/>
  <c r="AO137" i="10"/>
  <c r="BT137" i="10" s="1"/>
  <c r="AW137" i="10"/>
  <c r="BE137" i="10"/>
  <c r="K137" i="10"/>
  <c r="AA137" i="10"/>
  <c r="BP137" i="10" s="1"/>
  <c r="AI137" i="10"/>
  <c r="AQ137" i="10"/>
  <c r="AY137" i="10"/>
  <c r="BG137" i="10"/>
  <c r="BY137" i="10" s="1"/>
  <c r="BD135" i="10"/>
  <c r="AT135" i="10"/>
  <c r="AI135" i="10"/>
  <c r="X135" i="10"/>
  <c r="K135" i="10"/>
  <c r="AX133" i="10"/>
  <c r="AK133" i="10"/>
  <c r="X133" i="10"/>
  <c r="K133" i="10"/>
  <c r="AQ130" i="10"/>
  <c r="J129" i="10"/>
  <c r="R129" i="10"/>
  <c r="Z129" i="10"/>
  <c r="AH129" i="10"/>
  <c r="BR129" i="10" s="1"/>
  <c r="AP129" i="10"/>
  <c r="AX129" i="10"/>
  <c r="BF129" i="10"/>
  <c r="T129" i="10"/>
  <c r="BN129" i="10" s="1"/>
  <c r="AB129" i="10"/>
  <c r="AJ129" i="10"/>
  <c r="AR129" i="10"/>
  <c r="AZ129" i="10"/>
  <c r="BH129" i="10"/>
  <c r="G129" i="10"/>
  <c r="O129" i="10"/>
  <c r="W129" i="10"/>
  <c r="AE129" i="10"/>
  <c r="AM129" i="10"/>
  <c r="AU129" i="10"/>
  <c r="BC129" i="10"/>
  <c r="BX129" i="10" s="1"/>
  <c r="U128" i="10"/>
  <c r="BA127" i="10"/>
  <c r="AO127" i="10"/>
  <c r="BT127" i="10" s="1"/>
  <c r="AB127" i="10"/>
  <c r="O127" i="10"/>
  <c r="BB121" i="10"/>
  <c r="AH121" i="10"/>
  <c r="BR121" i="10" s="1"/>
  <c r="M121" i="10"/>
  <c r="BL121" i="10" s="1"/>
  <c r="J117" i="10"/>
  <c r="R117" i="10"/>
  <c r="Z117" i="10"/>
  <c r="AH117" i="10"/>
  <c r="BR117" i="10" s="1"/>
  <c r="AP117" i="10"/>
  <c r="AX117" i="10"/>
  <c r="BF117" i="10"/>
  <c r="K117" i="10"/>
  <c r="AA117" i="10"/>
  <c r="BP117" i="10" s="1"/>
  <c r="AI117" i="10"/>
  <c r="AQ117" i="10"/>
  <c r="AY117" i="10"/>
  <c r="BG117" i="10"/>
  <c r="BY117" i="10" s="1"/>
  <c r="T117" i="10"/>
  <c r="BN117" i="10" s="1"/>
  <c r="AB117" i="10"/>
  <c r="AJ117" i="10"/>
  <c r="AR117" i="10"/>
  <c r="AZ117" i="10"/>
  <c r="BH117" i="10"/>
  <c r="N117" i="10"/>
  <c r="V117" i="10"/>
  <c r="AD117" i="10"/>
  <c r="AL117" i="10"/>
  <c r="BS117" i="10" s="1"/>
  <c r="AT117" i="10"/>
  <c r="BB117" i="10"/>
  <c r="G117" i="10"/>
  <c r="O117" i="10"/>
  <c r="W117" i="10"/>
  <c r="AE117" i="10"/>
  <c r="BQ117" i="10" s="1"/>
  <c r="AM117" i="10"/>
  <c r="AU117" i="10"/>
  <c r="BC117" i="10"/>
  <c r="BX117" i="10" s="1"/>
  <c r="G111" i="10"/>
  <c r="O111" i="10"/>
  <c r="W111" i="10"/>
  <c r="AE111" i="10"/>
  <c r="AM111" i="10"/>
  <c r="AU111" i="10"/>
  <c r="BC111" i="10"/>
  <c r="BX111" i="10" s="1"/>
  <c r="T111" i="10"/>
  <c r="BN111" i="10" s="1"/>
  <c r="AB111" i="10"/>
  <c r="AJ111" i="10"/>
  <c r="AR111" i="10"/>
  <c r="AZ111" i="10"/>
  <c r="K111" i="10"/>
  <c r="V111" i="10"/>
  <c r="AG111" i="10"/>
  <c r="AQ111" i="10"/>
  <c r="BB111" i="10"/>
  <c r="M111" i="10"/>
  <c r="BL111" i="10" s="1"/>
  <c r="X111" i="10"/>
  <c r="AH111" i="10"/>
  <c r="BR111" i="10" s="1"/>
  <c r="AS111" i="10"/>
  <c r="BD111" i="10"/>
  <c r="N111" i="10"/>
  <c r="Y111" i="10"/>
  <c r="AI111" i="10"/>
  <c r="AT111" i="10"/>
  <c r="BE111" i="10"/>
  <c r="Q111" i="10"/>
  <c r="AA111" i="10"/>
  <c r="BP111" i="10" s="1"/>
  <c r="AL111" i="10"/>
  <c r="AW111" i="10"/>
  <c r="BG111" i="10"/>
  <c r="BY111" i="10" s="1"/>
  <c r="H111" i="10"/>
  <c r="R111" i="10"/>
  <c r="AC111" i="10"/>
  <c r="AN111" i="10"/>
  <c r="AX111" i="10"/>
  <c r="BH111" i="10"/>
  <c r="BF101" i="10"/>
  <c r="P101" i="10"/>
  <c r="AN241" i="10"/>
  <c r="AB234" i="10"/>
  <c r="AC231" i="10"/>
  <c r="R231" i="10"/>
  <c r="H231" i="10"/>
  <c r="AE227" i="10"/>
  <c r="I227" i="10"/>
  <c r="AT226" i="10"/>
  <c r="BI223" i="10"/>
  <c r="AX223" i="10"/>
  <c r="AN223" i="10"/>
  <c r="AC223" i="10"/>
  <c r="R223" i="10"/>
  <c r="H223" i="10"/>
  <c r="BH222" i="10"/>
  <c r="AR222" i="10"/>
  <c r="AB222" i="10"/>
  <c r="AL213" i="10"/>
  <c r="AA213" i="10"/>
  <c r="BP213" i="10" s="1"/>
  <c r="BC212" i="10"/>
  <c r="BX212" i="10" s="1"/>
  <c r="AS212" i="10"/>
  <c r="BU212" i="10" s="1"/>
  <c r="AG212" i="10"/>
  <c r="W212" i="10"/>
  <c r="AV202" i="10"/>
  <c r="BV202" i="10" s="1"/>
  <c r="AF202" i="10"/>
  <c r="N202" i="10"/>
  <c r="BE201" i="10"/>
  <c r="AS201" i="10"/>
  <c r="AI201" i="10"/>
  <c r="Y201" i="10"/>
  <c r="M201" i="10"/>
  <c r="BL201" i="10" s="1"/>
  <c r="AR191" i="10"/>
  <c r="W191" i="10"/>
  <c r="BA190" i="10"/>
  <c r="AR190" i="10"/>
  <c r="AI190" i="10"/>
  <c r="Y190" i="10"/>
  <c r="P190" i="10"/>
  <c r="AJ189" i="10"/>
  <c r="W189" i="10"/>
  <c r="BI187" i="10"/>
  <c r="AX187" i="10"/>
  <c r="AN187" i="10"/>
  <c r="AC187" i="10"/>
  <c r="I187" i="10"/>
  <c r="BA186" i="10"/>
  <c r="AX185" i="10"/>
  <c r="AH185" i="10"/>
  <c r="BR185" i="10" s="1"/>
  <c r="Q185" i="10"/>
  <c r="BG183" i="10"/>
  <c r="AG183" i="10"/>
  <c r="H183" i="10"/>
  <c r="AL182" i="10"/>
  <c r="BS182" i="10" s="1"/>
  <c r="AC182" i="10"/>
  <c r="T182" i="10"/>
  <c r="BN182" i="10" s="1"/>
  <c r="AY181" i="10"/>
  <c r="AN181" i="10"/>
  <c r="AB181" i="10"/>
  <c r="AY180" i="10"/>
  <c r="AF180" i="10"/>
  <c r="P180" i="10"/>
  <c r="BD177" i="10"/>
  <c r="AU177" i="10"/>
  <c r="AK177" i="10"/>
  <c r="AB177" i="10"/>
  <c r="J177" i="10"/>
  <c r="BB176" i="10"/>
  <c r="AR176" i="10"/>
  <c r="AF176" i="10"/>
  <c r="V176" i="10"/>
  <c r="BF172" i="10"/>
  <c r="AS172" i="10"/>
  <c r="BU172" i="10" s="1"/>
  <c r="AH172" i="10"/>
  <c r="BR172" i="10" s="1"/>
  <c r="U172" i="10"/>
  <c r="J172" i="10"/>
  <c r="AY169" i="10"/>
  <c r="AF169" i="10"/>
  <c r="BC168" i="10"/>
  <c r="BX168" i="10" s="1"/>
  <c r="AQ168" i="10"/>
  <c r="AE168" i="10"/>
  <c r="G168" i="10"/>
  <c r="BE166" i="10"/>
  <c r="AO166" i="10"/>
  <c r="BT166" i="10" s="1"/>
  <c r="AA166" i="10"/>
  <c r="BP166" i="10" s="1"/>
  <c r="BG165" i="10"/>
  <c r="AO165" i="10"/>
  <c r="BT165" i="10" s="1"/>
  <c r="Y165" i="10"/>
  <c r="H165" i="10"/>
  <c r="BH164" i="10"/>
  <c r="AU164" i="10"/>
  <c r="AI164" i="10"/>
  <c r="W164" i="10"/>
  <c r="K164" i="10"/>
  <c r="BB163" i="10"/>
  <c r="AQ163" i="10"/>
  <c r="AF163" i="10"/>
  <c r="U163" i="10"/>
  <c r="AY160" i="10"/>
  <c r="AC160" i="10"/>
  <c r="BF158" i="10"/>
  <c r="AQ158" i="10"/>
  <c r="AB158" i="10"/>
  <c r="BC157" i="10"/>
  <c r="BX157" i="10" s="1"/>
  <c r="U157" i="10"/>
  <c r="BH156" i="10"/>
  <c r="AI156" i="10"/>
  <c r="J156" i="10"/>
  <c r="AV155" i="10"/>
  <c r="BV155" i="10" s="1"/>
  <c r="AK155" i="10"/>
  <c r="W155" i="10"/>
  <c r="Y153" i="10"/>
  <c r="BF152" i="10"/>
  <c r="AK152" i="10"/>
  <c r="AS151" i="10"/>
  <c r="BE149" i="10"/>
  <c r="AW149" i="10"/>
  <c r="AO149" i="10"/>
  <c r="BT149" i="10" s="1"/>
  <c r="AG149" i="10"/>
  <c r="BQ149" i="10" s="1"/>
  <c r="Y149" i="10"/>
  <c r="Q149" i="10"/>
  <c r="BB148" i="10"/>
  <c r="BW148" i="10" s="1"/>
  <c r="AS148" i="10"/>
  <c r="BU148" i="10" s="1"/>
  <c r="AJ148" i="10"/>
  <c r="AA148" i="10"/>
  <c r="BP148" i="10" s="1"/>
  <c r="R148" i="10"/>
  <c r="BF147" i="10"/>
  <c r="AX147" i="10"/>
  <c r="AP147" i="10"/>
  <c r="AH147" i="10"/>
  <c r="BR147" i="10" s="1"/>
  <c r="Z147" i="10"/>
  <c r="BO147" i="10" s="1"/>
  <c r="R147" i="10"/>
  <c r="BG146" i="10"/>
  <c r="P146" i="10"/>
  <c r="BG145" i="10"/>
  <c r="BY145" i="10" s="1"/>
  <c r="AY145" i="10"/>
  <c r="AQ145" i="10"/>
  <c r="AI145" i="10"/>
  <c r="AA145" i="10"/>
  <c r="BP145" i="10" s="1"/>
  <c r="AN144" i="10"/>
  <c r="R144" i="10"/>
  <c r="BG141" i="10"/>
  <c r="BY141" i="10" s="1"/>
  <c r="AY141" i="10"/>
  <c r="AQ141" i="10"/>
  <c r="AI141" i="10"/>
  <c r="AA141" i="10"/>
  <c r="BP141" i="10" s="1"/>
  <c r="BH139" i="10"/>
  <c r="AZ139" i="10"/>
  <c r="BW139" i="10" s="1"/>
  <c r="AR139" i="10"/>
  <c r="AH139" i="10"/>
  <c r="BR139" i="10" s="1"/>
  <c r="Y139" i="10"/>
  <c r="P139" i="10"/>
  <c r="G139" i="10"/>
  <c r="BD137" i="10"/>
  <c r="AT137" i="10"/>
  <c r="AJ137" i="10"/>
  <c r="X137" i="10"/>
  <c r="N137" i="10"/>
  <c r="BC135" i="10"/>
  <c r="BX135" i="10" s="1"/>
  <c r="AS135" i="10"/>
  <c r="BU135" i="10" s="1"/>
  <c r="AG135" i="10"/>
  <c r="V135" i="10"/>
  <c r="I135" i="10"/>
  <c r="BI133" i="10"/>
  <c r="AV133" i="10"/>
  <c r="BV133" i="10" s="1"/>
  <c r="AI133" i="10"/>
  <c r="W133" i="10"/>
  <c r="J133" i="10"/>
  <c r="AA130" i="10"/>
  <c r="BP130" i="10" s="1"/>
  <c r="BB129" i="10"/>
  <c r="AO129" i="10"/>
  <c r="BT129" i="10" s="1"/>
  <c r="AC129" i="10"/>
  <c r="P129" i="10"/>
  <c r="AZ127" i="10"/>
  <c r="AM127" i="10"/>
  <c r="Z127" i="10"/>
  <c r="M127" i="10"/>
  <c r="BL127" i="10" s="1"/>
  <c r="BA121" i="10"/>
  <c r="AD121" i="10"/>
  <c r="J121" i="10"/>
  <c r="N119" i="10"/>
  <c r="V119" i="10"/>
  <c r="AD119" i="10"/>
  <c r="AL119" i="10"/>
  <c r="AT119" i="10"/>
  <c r="BB119" i="10"/>
  <c r="G119" i="10"/>
  <c r="O119" i="10"/>
  <c r="W119" i="10"/>
  <c r="AE119" i="10"/>
  <c r="AM119" i="10"/>
  <c r="AU119" i="10"/>
  <c r="BC119" i="10"/>
  <c r="BX119" i="10" s="1"/>
  <c r="H119" i="10"/>
  <c r="P119" i="10"/>
  <c r="X119" i="10"/>
  <c r="AF119" i="10"/>
  <c r="AN119" i="10"/>
  <c r="AV119" i="10"/>
  <c r="BV119" i="10" s="1"/>
  <c r="BD119" i="10"/>
  <c r="J119" i="10"/>
  <c r="R119" i="10"/>
  <c r="Z119" i="10"/>
  <c r="AH119" i="10"/>
  <c r="BR119" i="10" s="1"/>
  <c r="AP119" i="10"/>
  <c r="AX119" i="10"/>
  <c r="BF119" i="10"/>
  <c r="K119" i="10"/>
  <c r="AA119" i="10"/>
  <c r="BP119" i="10" s="1"/>
  <c r="AI119" i="10"/>
  <c r="AQ119" i="10"/>
  <c r="AY119" i="10"/>
  <c r="BG119" i="10"/>
  <c r="BY119" i="10" s="1"/>
  <c r="AO117" i="10"/>
  <c r="BT117" i="10" s="1"/>
  <c r="U117" i="10"/>
  <c r="BA111" i="10"/>
  <c r="Z111" i="10"/>
  <c r="AX101" i="10"/>
  <c r="J101" i="10"/>
  <c r="O99" i="10"/>
  <c r="W99" i="10"/>
  <c r="AG99" i="10"/>
  <c r="AP99" i="10"/>
  <c r="AY99" i="10"/>
  <c r="BH99" i="10"/>
  <c r="P99" i="10"/>
  <c r="Z99" i="10"/>
  <c r="AI99" i="10"/>
  <c r="AR99" i="10"/>
  <c r="BA99" i="10"/>
  <c r="G99" i="10"/>
  <c r="Q99" i="10"/>
  <c r="AA99" i="10"/>
  <c r="BP99" i="10" s="1"/>
  <c r="AJ99" i="10"/>
  <c r="AS99" i="10"/>
  <c r="BC99" i="10"/>
  <c r="BX99" i="10" s="1"/>
  <c r="I99" i="10"/>
  <c r="AC99" i="10"/>
  <c r="AM99" i="10"/>
  <c r="AV99" i="10"/>
  <c r="BV99" i="10" s="1"/>
  <c r="BE99" i="10"/>
  <c r="H99" i="10"/>
  <c r="AB99" i="10"/>
  <c r="AU99" i="10"/>
  <c r="J99" i="10"/>
  <c r="AE99" i="10"/>
  <c r="BQ99" i="10" s="1"/>
  <c r="AW99" i="10"/>
  <c r="K99" i="10"/>
  <c r="AF99" i="10"/>
  <c r="AX99" i="10"/>
  <c r="R99" i="10"/>
  <c r="AK99" i="10"/>
  <c r="BD99" i="10"/>
  <c r="T99" i="10"/>
  <c r="BN99" i="10" s="1"/>
  <c r="AN99" i="10"/>
  <c r="BF99" i="10"/>
  <c r="AA89" i="10"/>
  <c r="BP89" i="10" s="1"/>
  <c r="G68" i="10"/>
  <c r="O68" i="10"/>
  <c r="W68" i="10"/>
  <c r="AE68" i="10"/>
  <c r="AM68" i="10"/>
  <c r="AU68" i="10"/>
  <c r="BC68" i="10"/>
  <c r="BX68" i="10" s="1"/>
  <c r="H68" i="10"/>
  <c r="P68" i="10"/>
  <c r="X68" i="10"/>
  <c r="AF68" i="10"/>
  <c r="AN68" i="10"/>
  <c r="AV68" i="10"/>
  <c r="BV68" i="10" s="1"/>
  <c r="BD68" i="10"/>
  <c r="I68" i="10"/>
  <c r="Q68" i="10"/>
  <c r="Y68" i="10"/>
  <c r="AG68" i="10"/>
  <c r="AO68" i="10"/>
  <c r="BT68" i="10" s="1"/>
  <c r="AW68" i="10"/>
  <c r="BE68" i="10"/>
  <c r="J68" i="10"/>
  <c r="R68" i="10"/>
  <c r="Z68" i="10"/>
  <c r="AH68" i="10"/>
  <c r="BR68" i="10" s="1"/>
  <c r="AP68" i="10"/>
  <c r="AX68" i="10"/>
  <c r="BF68" i="10"/>
  <c r="K68" i="10"/>
  <c r="AA68" i="10"/>
  <c r="BP68" i="10" s="1"/>
  <c r="AI68" i="10"/>
  <c r="AQ68" i="10"/>
  <c r="AY68" i="10"/>
  <c r="BG68" i="10"/>
  <c r="BY68" i="10" s="1"/>
  <c r="M68" i="10"/>
  <c r="BL68" i="10" s="1"/>
  <c r="AJ68" i="10"/>
  <c r="BB68" i="10"/>
  <c r="N68" i="10"/>
  <c r="AK68" i="10"/>
  <c r="BH68" i="10"/>
  <c r="T68" i="10"/>
  <c r="BN68" i="10" s="1"/>
  <c r="AL68" i="10"/>
  <c r="BI68" i="10"/>
  <c r="U68" i="10"/>
  <c r="AR68" i="10"/>
  <c r="V68" i="10"/>
  <c r="AS68" i="10"/>
  <c r="AC68" i="10"/>
  <c r="AZ68" i="10"/>
  <c r="AB68" i="10"/>
  <c r="AD68" i="10"/>
  <c r="BA68" i="10"/>
  <c r="BB125" i="10"/>
  <c r="AT125" i="10"/>
  <c r="AL125" i="10"/>
  <c r="BS125" i="10" s="1"/>
  <c r="AD125" i="10"/>
  <c r="V125" i="10"/>
  <c r="N125" i="10"/>
  <c r="BE123" i="10"/>
  <c r="AW123" i="10"/>
  <c r="AO123" i="10"/>
  <c r="BT123" i="10" s="1"/>
  <c r="AG123" i="10"/>
  <c r="Y123" i="10"/>
  <c r="Q123" i="10"/>
  <c r="I123" i="10"/>
  <c r="AS122" i="10"/>
  <c r="AZ109" i="10"/>
  <c r="AP109" i="10"/>
  <c r="AE109" i="10"/>
  <c r="T109" i="10"/>
  <c r="BN109" i="10" s="1"/>
  <c r="J109" i="10"/>
  <c r="BA107" i="10"/>
  <c r="AP107" i="10"/>
  <c r="AE107" i="10"/>
  <c r="U107" i="10"/>
  <c r="J107" i="10"/>
  <c r="W104" i="10"/>
  <c r="BG94" i="10"/>
  <c r="T94" i="10"/>
  <c r="BN94" i="10" s="1"/>
  <c r="G110" i="10"/>
  <c r="M110" i="10"/>
  <c r="BL110" i="10" s="1"/>
  <c r="O108" i="10"/>
  <c r="BC108" i="10"/>
  <c r="BX108" i="10" s="1"/>
  <c r="AM108" i="10"/>
  <c r="V92" i="10"/>
  <c r="O92" i="10"/>
  <c r="AS92" i="10"/>
  <c r="U92" i="10"/>
  <c r="AU92" i="10"/>
  <c r="AC92" i="10"/>
  <c r="BA92" i="10"/>
  <c r="AD92" i="10"/>
  <c r="BB92" i="10"/>
  <c r="AK92" i="10"/>
  <c r="BF92" i="10"/>
  <c r="I84" i="10"/>
  <c r="G84" i="10"/>
  <c r="W84" i="10"/>
  <c r="AM84" i="10"/>
  <c r="BC84" i="10"/>
  <c r="BX84" i="10" s="1"/>
  <c r="H84" i="10"/>
  <c r="X84" i="10"/>
  <c r="AN84" i="10"/>
  <c r="BD84" i="10"/>
  <c r="M84" i="10"/>
  <c r="BL84" i="10" s="1"/>
  <c r="AC84" i="10"/>
  <c r="AS84" i="10"/>
  <c r="BI84" i="10"/>
  <c r="N84" i="10"/>
  <c r="AD84" i="10"/>
  <c r="AT84" i="10"/>
  <c r="P84" i="10"/>
  <c r="AF84" i="10"/>
  <c r="AV84" i="10"/>
  <c r="BV84" i="10" s="1"/>
  <c r="G71" i="10"/>
  <c r="R71" i="10"/>
  <c r="AC71" i="10"/>
  <c r="AM71" i="10"/>
  <c r="AX71" i="10"/>
  <c r="BI71" i="10"/>
  <c r="H71" i="10"/>
  <c r="AD71" i="10"/>
  <c r="AN71" i="10"/>
  <c r="AY71" i="10"/>
  <c r="J71" i="10"/>
  <c r="U71" i="10"/>
  <c r="AE71" i="10"/>
  <c r="AP71" i="10"/>
  <c r="BA71" i="10"/>
  <c r="K71" i="10"/>
  <c r="V71" i="10"/>
  <c r="AF71" i="10"/>
  <c r="AQ71" i="10"/>
  <c r="BB71" i="10"/>
  <c r="M71" i="10"/>
  <c r="BL71" i="10" s="1"/>
  <c r="W71" i="10"/>
  <c r="AH71" i="10"/>
  <c r="BR71" i="10" s="1"/>
  <c r="AS71" i="10"/>
  <c r="BC71" i="10"/>
  <c r="BX71" i="10" s="1"/>
  <c r="AK71" i="10"/>
  <c r="N71" i="10"/>
  <c r="AL71" i="10"/>
  <c r="O71" i="10"/>
  <c r="AT71" i="10"/>
  <c r="P71" i="10"/>
  <c r="AU71" i="10"/>
  <c r="X71" i="10"/>
  <c r="AV71" i="10"/>
  <c r="BV71" i="10" s="1"/>
  <c r="AA71" i="10"/>
  <c r="BP71" i="10" s="1"/>
  <c r="BF71" i="10"/>
  <c r="BF131" i="10"/>
  <c r="AX131" i="10"/>
  <c r="AP131" i="10"/>
  <c r="AH131" i="10"/>
  <c r="BR131" i="10" s="1"/>
  <c r="Z131" i="10"/>
  <c r="R131" i="10"/>
  <c r="J131" i="10"/>
  <c r="AV126" i="10"/>
  <c r="BV126" i="10" s="1"/>
  <c r="AK126" i="10"/>
  <c r="X126" i="10"/>
  <c r="M126" i="10"/>
  <c r="BL126" i="10" s="1"/>
  <c r="BG125" i="10"/>
  <c r="BY125" i="10" s="1"/>
  <c r="AY125" i="10"/>
  <c r="AQ125" i="10"/>
  <c r="AI125" i="10"/>
  <c r="AA125" i="10"/>
  <c r="BP125" i="10" s="1"/>
  <c r="K125" i="10"/>
  <c r="BB123" i="10"/>
  <c r="AT123" i="10"/>
  <c r="AL123" i="10"/>
  <c r="BS123" i="10" s="1"/>
  <c r="AD123" i="10"/>
  <c r="V123" i="10"/>
  <c r="N123" i="10"/>
  <c r="BF115" i="10"/>
  <c r="AX115" i="10"/>
  <c r="AP115" i="10"/>
  <c r="AH115" i="10"/>
  <c r="BR115" i="10" s="1"/>
  <c r="Z115" i="10"/>
  <c r="R115" i="10"/>
  <c r="J115" i="10"/>
  <c r="BI114" i="10"/>
  <c r="W114" i="10"/>
  <c r="BG109" i="10"/>
  <c r="BY109" i="10" s="1"/>
  <c r="AV109" i="10"/>
  <c r="BV109" i="10" s="1"/>
  <c r="AK109" i="10"/>
  <c r="AA109" i="10"/>
  <c r="BP109" i="10" s="1"/>
  <c r="AE108" i="10"/>
  <c r="BG107" i="10"/>
  <c r="BY107" i="10" s="1"/>
  <c r="AV107" i="10"/>
  <c r="BV107" i="10" s="1"/>
  <c r="AL107" i="10"/>
  <c r="BS107" i="10" s="1"/>
  <c r="AA107" i="10"/>
  <c r="BP107" i="10" s="1"/>
  <c r="AR92" i="10"/>
  <c r="AK84" i="10"/>
  <c r="I109" i="10"/>
  <c r="Q109" i="10"/>
  <c r="Y109" i="10"/>
  <c r="AG109" i="10"/>
  <c r="AO109" i="10"/>
  <c r="BT109" i="10" s="1"/>
  <c r="AW109" i="10"/>
  <c r="BE109" i="10"/>
  <c r="N109" i="10"/>
  <c r="V109" i="10"/>
  <c r="AD109" i="10"/>
  <c r="AL109" i="10"/>
  <c r="BS109" i="10" s="1"/>
  <c r="AT109" i="10"/>
  <c r="BB109" i="10"/>
  <c r="AC108" i="10"/>
  <c r="T107" i="10"/>
  <c r="BN107" i="10" s="1"/>
  <c r="AB107" i="10"/>
  <c r="AJ107" i="10"/>
  <c r="AR107" i="10"/>
  <c r="AZ107" i="10"/>
  <c r="BW107" i="10" s="1"/>
  <c r="BH107" i="10"/>
  <c r="I107" i="10"/>
  <c r="Q107" i="10"/>
  <c r="Y107" i="10"/>
  <c r="AG107" i="10"/>
  <c r="AO107" i="10"/>
  <c r="BT107" i="10" s="1"/>
  <c r="AW107" i="10"/>
  <c r="BE107" i="10"/>
  <c r="AC104" i="10"/>
  <c r="BI104" i="10"/>
  <c r="G104" i="10"/>
  <c r="AM104" i="10"/>
  <c r="O104" i="10"/>
  <c r="AU104" i="10"/>
  <c r="AB94" i="10"/>
  <c r="AR94" i="10"/>
  <c r="BH94" i="10"/>
  <c r="M94" i="10"/>
  <c r="BL94" i="10" s="1"/>
  <c r="AC94" i="10"/>
  <c r="AS94" i="10"/>
  <c r="BI94" i="10"/>
  <c r="O94" i="10"/>
  <c r="AE94" i="10"/>
  <c r="AU94" i="10"/>
  <c r="AI94" i="10"/>
  <c r="AY94" i="10"/>
  <c r="U94" i="10"/>
  <c r="AK94" i="10"/>
  <c r="BA94" i="10"/>
  <c r="AP92" i="10"/>
  <c r="N85" i="10"/>
  <c r="V85" i="10"/>
  <c r="AD85" i="10"/>
  <c r="AL85" i="10"/>
  <c r="AT85" i="10"/>
  <c r="BB85" i="10"/>
  <c r="G85" i="10"/>
  <c r="O85" i="10"/>
  <c r="W85" i="10"/>
  <c r="AE85" i="10"/>
  <c r="AM85" i="10"/>
  <c r="AU85" i="10"/>
  <c r="BC85" i="10"/>
  <c r="BX85" i="10" s="1"/>
  <c r="H85" i="10"/>
  <c r="P85" i="10"/>
  <c r="X85" i="10"/>
  <c r="BO85" i="10" s="1"/>
  <c r="AF85" i="10"/>
  <c r="AN85" i="10"/>
  <c r="AV85" i="10"/>
  <c r="BV85" i="10" s="1"/>
  <c r="BD85" i="10"/>
  <c r="I85" i="10"/>
  <c r="Q85" i="10"/>
  <c r="Y85" i="10"/>
  <c r="AG85" i="10"/>
  <c r="AO85" i="10"/>
  <c r="BT85" i="10" s="1"/>
  <c r="AW85" i="10"/>
  <c r="BE85" i="10"/>
  <c r="K85" i="10"/>
  <c r="AA85" i="10"/>
  <c r="BP85" i="10" s="1"/>
  <c r="AI85" i="10"/>
  <c r="AQ85" i="10"/>
  <c r="AY85" i="10"/>
  <c r="BG85" i="10"/>
  <c r="BY85" i="10" s="1"/>
  <c r="AE84" i="10"/>
  <c r="BG71" i="10"/>
  <c r="BD131" i="10"/>
  <c r="AV131" i="10"/>
  <c r="BV131" i="10" s="1"/>
  <c r="AN131" i="10"/>
  <c r="AF131" i="10"/>
  <c r="X131" i="10"/>
  <c r="P131" i="10"/>
  <c r="BG126" i="10"/>
  <c r="AT126" i="10"/>
  <c r="AI126" i="10"/>
  <c r="V126" i="10"/>
  <c r="K126" i="10"/>
  <c r="BE125" i="10"/>
  <c r="AW125" i="10"/>
  <c r="AO125" i="10"/>
  <c r="BT125" i="10" s="1"/>
  <c r="AG125" i="10"/>
  <c r="Y125" i="10"/>
  <c r="Q125" i="10"/>
  <c r="BC124" i="10"/>
  <c r="BX124" i="10" s="1"/>
  <c r="W124" i="10"/>
  <c r="BH123" i="10"/>
  <c r="AZ123" i="10"/>
  <c r="AR123" i="10"/>
  <c r="AJ123" i="10"/>
  <c r="AB123" i="10"/>
  <c r="T123" i="10"/>
  <c r="BN123" i="10" s="1"/>
  <c r="BD115" i="10"/>
  <c r="AV115" i="10"/>
  <c r="BV115" i="10" s="1"/>
  <c r="AN115" i="10"/>
  <c r="AF115" i="10"/>
  <c r="X115" i="10"/>
  <c r="P115" i="10"/>
  <c r="BA114" i="10"/>
  <c r="O114" i="10"/>
  <c r="BG113" i="10"/>
  <c r="BY113" i="10" s="1"/>
  <c r="AY113" i="10"/>
  <c r="AQ113" i="10"/>
  <c r="AI113" i="10"/>
  <c r="AA113" i="10"/>
  <c r="BP113" i="10" s="1"/>
  <c r="AS110" i="10"/>
  <c r="BD109" i="10"/>
  <c r="AS109" i="10"/>
  <c r="BU109" i="10" s="1"/>
  <c r="AI109" i="10"/>
  <c r="X109" i="10"/>
  <c r="M109" i="10"/>
  <c r="BL109" i="10" s="1"/>
  <c r="W108" i="10"/>
  <c r="BD107" i="10"/>
  <c r="AT107" i="10"/>
  <c r="AI107" i="10"/>
  <c r="X107" i="10"/>
  <c r="N107" i="10"/>
  <c r="AK106" i="10"/>
  <c r="G106" i="10"/>
  <c r="AS106" i="10"/>
  <c r="AS104" i="10"/>
  <c r="BU104" i="10" s="1"/>
  <c r="N97" i="10"/>
  <c r="I97" i="10"/>
  <c r="R97" i="10"/>
  <c r="AA97" i="10"/>
  <c r="BP97" i="10" s="1"/>
  <c r="AJ97" i="10"/>
  <c r="AS97" i="10"/>
  <c r="BU97" i="10" s="1"/>
  <c r="BC97" i="10"/>
  <c r="BX97" i="10" s="1"/>
  <c r="K97" i="10"/>
  <c r="T97" i="10"/>
  <c r="BN97" i="10" s="1"/>
  <c r="AC97" i="10"/>
  <c r="AM97" i="10"/>
  <c r="AV97" i="10"/>
  <c r="BV97" i="10" s="1"/>
  <c r="BE97" i="10"/>
  <c r="U97" i="10"/>
  <c r="AE97" i="10"/>
  <c r="AN97" i="10"/>
  <c r="AW97" i="10"/>
  <c r="BF97" i="10"/>
  <c r="O97" i="10"/>
  <c r="X97" i="10"/>
  <c r="AG97" i="10"/>
  <c r="AP97" i="10"/>
  <c r="AY97" i="10"/>
  <c r="BH97" i="10"/>
  <c r="AJ94" i="10"/>
  <c r="AE92" i="10"/>
  <c r="AR85" i="10"/>
  <c r="U85" i="10"/>
  <c r="V84" i="10"/>
  <c r="BD71" i="10"/>
  <c r="BC105" i="10"/>
  <c r="BX105" i="10" s="1"/>
  <c r="AU105" i="10"/>
  <c r="BU105" i="10" s="1"/>
  <c r="AM105" i="10"/>
  <c r="AE105" i="10"/>
  <c r="W105" i="10"/>
  <c r="O105" i="10"/>
  <c r="G105" i="10"/>
  <c r="BG100" i="10"/>
  <c r="BY100" i="10" s="1"/>
  <c r="AT100" i="10"/>
  <c r="AI100" i="10"/>
  <c r="W100" i="10"/>
  <c r="H100" i="10"/>
  <c r="BG96" i="10"/>
  <c r="BY96" i="10" s="1"/>
  <c r="AS96" i="10"/>
  <c r="BU96" i="10" s="1"/>
  <c r="AF96" i="10"/>
  <c r="T96" i="10"/>
  <c r="BN96" i="10" s="1"/>
  <c r="G96" i="10"/>
  <c r="BE93" i="10"/>
  <c r="AW93" i="10"/>
  <c r="AO93" i="10"/>
  <c r="BT93" i="10" s="1"/>
  <c r="AG93" i="10"/>
  <c r="Y93" i="10"/>
  <c r="Q93" i="10"/>
  <c r="I93" i="10"/>
  <c r="AM90" i="10"/>
  <c r="H90" i="10"/>
  <c r="BC87" i="10"/>
  <c r="BX87" i="10" s="1"/>
  <c r="AU87" i="10"/>
  <c r="AM87" i="10"/>
  <c r="AE87" i="10"/>
  <c r="BQ87" i="10" s="1"/>
  <c r="W87" i="10"/>
  <c r="O87" i="10"/>
  <c r="G87" i="10"/>
  <c r="BD86" i="10"/>
  <c r="AN86" i="10"/>
  <c r="X86" i="10"/>
  <c r="H86" i="10"/>
  <c r="W83" i="10"/>
  <c r="BI81" i="10"/>
  <c r="AX81" i="10"/>
  <c r="AM81" i="10"/>
  <c r="AC81" i="10"/>
  <c r="N81" i="10"/>
  <c r="BD80" i="10"/>
  <c r="AN80" i="10"/>
  <c r="X80" i="10"/>
  <c r="AY79" i="10"/>
  <c r="AD79" i="10"/>
  <c r="BE78" i="10"/>
  <c r="AO78" i="10"/>
  <c r="BT78" i="10" s="1"/>
  <c r="Y78" i="10"/>
  <c r="AU77" i="10"/>
  <c r="N77" i="10"/>
  <c r="BD77" i="10"/>
  <c r="O77" i="10"/>
  <c r="BF77" i="10"/>
  <c r="X77" i="10"/>
  <c r="Z77" i="10"/>
  <c r="AT75" i="10"/>
  <c r="BG72" i="10"/>
  <c r="AJ72" i="10"/>
  <c r="M72" i="10"/>
  <c r="BL72" i="10" s="1"/>
  <c r="AT67" i="10"/>
  <c r="O67" i="10"/>
  <c r="BB64" i="10"/>
  <c r="AE64" i="10"/>
  <c r="M64" i="10"/>
  <c r="BL64" i="10" s="1"/>
  <c r="AX63" i="10"/>
  <c r="BG37" i="10"/>
  <c r="BY37" i="10" s="1"/>
  <c r="AA37" i="10"/>
  <c r="BP37" i="10" s="1"/>
  <c r="AQ33" i="10"/>
  <c r="BC100" i="10"/>
  <c r="BX100" i="10" s="1"/>
  <c r="AR100" i="10"/>
  <c r="AF100" i="10"/>
  <c r="BC93" i="10"/>
  <c r="BX93" i="10" s="1"/>
  <c r="AU93" i="10"/>
  <c r="AM93" i="10"/>
  <c r="AE93" i="10"/>
  <c r="W93" i="10"/>
  <c r="O93" i="10"/>
  <c r="G93" i="10"/>
  <c r="BD90" i="10"/>
  <c r="AE90" i="10"/>
  <c r="BB86" i="10"/>
  <c r="AL86" i="10"/>
  <c r="V86" i="10"/>
  <c r="BG83" i="10"/>
  <c r="N83" i="10"/>
  <c r="BF81" i="10"/>
  <c r="AU81" i="10"/>
  <c r="AK81" i="10"/>
  <c r="X81" i="10"/>
  <c r="J81" i="10"/>
  <c r="G80" i="10"/>
  <c r="O80" i="10"/>
  <c r="W80" i="10"/>
  <c r="AE80" i="10"/>
  <c r="AM80" i="10"/>
  <c r="AU80" i="10"/>
  <c r="BC80" i="10"/>
  <c r="BX80" i="10" s="1"/>
  <c r="I80" i="10"/>
  <c r="Q80" i="10"/>
  <c r="Y80" i="10"/>
  <c r="AG80" i="10"/>
  <c r="AO80" i="10"/>
  <c r="BT80" i="10" s="1"/>
  <c r="AW80" i="10"/>
  <c r="BE80" i="10"/>
  <c r="J80" i="10"/>
  <c r="R80" i="10"/>
  <c r="Z80" i="10"/>
  <c r="AH80" i="10"/>
  <c r="BR80" i="10" s="1"/>
  <c r="AP80" i="10"/>
  <c r="AX80" i="10"/>
  <c r="BF80" i="10"/>
  <c r="K80" i="10"/>
  <c r="AA80" i="10"/>
  <c r="BP80" i="10" s="1"/>
  <c r="AI80" i="10"/>
  <c r="AQ80" i="10"/>
  <c r="AY80" i="10"/>
  <c r="BG80" i="10"/>
  <c r="BY80" i="10" s="1"/>
  <c r="G79" i="10"/>
  <c r="R79" i="10"/>
  <c r="AC79" i="10"/>
  <c r="AM79" i="10"/>
  <c r="AX79" i="10"/>
  <c r="BI79" i="10"/>
  <c r="J79" i="10"/>
  <c r="U79" i="10"/>
  <c r="AE79" i="10"/>
  <c r="AP79" i="10"/>
  <c r="BA79" i="10"/>
  <c r="K79" i="10"/>
  <c r="V79" i="10"/>
  <c r="AF79" i="10"/>
  <c r="AQ79" i="10"/>
  <c r="BB79" i="10"/>
  <c r="M79" i="10"/>
  <c r="BL79" i="10" s="1"/>
  <c r="W79" i="10"/>
  <c r="AH79" i="10"/>
  <c r="BR79" i="10" s="1"/>
  <c r="AS79" i="10"/>
  <c r="BU79" i="10" s="1"/>
  <c r="BC79" i="10"/>
  <c r="BX79" i="10" s="1"/>
  <c r="H78" i="10"/>
  <c r="P78" i="10"/>
  <c r="X78" i="10"/>
  <c r="AF78" i="10"/>
  <c r="AN78" i="10"/>
  <c r="AV78" i="10"/>
  <c r="BV78" i="10" s="1"/>
  <c r="BD78" i="10"/>
  <c r="I78" i="10"/>
  <c r="J78" i="10"/>
  <c r="R78" i="10"/>
  <c r="Z78" i="10"/>
  <c r="BO78" i="10" s="1"/>
  <c r="AH78" i="10"/>
  <c r="BR78" i="10" s="1"/>
  <c r="AP78" i="10"/>
  <c r="AX78" i="10"/>
  <c r="BF78" i="10"/>
  <c r="K78" i="10"/>
  <c r="AA78" i="10"/>
  <c r="BP78" i="10" s="1"/>
  <c r="AI78" i="10"/>
  <c r="AQ78" i="10"/>
  <c r="AY78" i="10"/>
  <c r="BG78" i="10"/>
  <c r="BY78" i="10" s="1"/>
  <c r="T78" i="10"/>
  <c r="BN78" i="10" s="1"/>
  <c r="AB78" i="10"/>
  <c r="AJ78" i="10"/>
  <c r="AR78" i="10"/>
  <c r="AZ78" i="10"/>
  <c r="BW78" i="10" s="1"/>
  <c r="BH78" i="10"/>
  <c r="AZ72" i="10"/>
  <c r="BW72" i="10" s="1"/>
  <c r="AC72" i="10"/>
  <c r="K72" i="10"/>
  <c r="AU64" i="10"/>
  <c r="AY37" i="10"/>
  <c r="Y33" i="10"/>
  <c r="BB93" i="10"/>
  <c r="AT93" i="10"/>
  <c r="AL93" i="10"/>
  <c r="AD93" i="10"/>
  <c r="V93" i="10"/>
  <c r="N93" i="10"/>
  <c r="BF83" i="10"/>
  <c r="BD81" i="10"/>
  <c r="AT81" i="10"/>
  <c r="AI81" i="10"/>
  <c r="V81" i="10"/>
  <c r="H81" i="10"/>
  <c r="G75" i="10"/>
  <c r="R75" i="10"/>
  <c r="AC75" i="10"/>
  <c r="AM75" i="10"/>
  <c r="AX75" i="10"/>
  <c r="BI75" i="10"/>
  <c r="H75" i="10"/>
  <c r="AD75" i="10"/>
  <c r="AN75" i="10"/>
  <c r="AY75" i="10"/>
  <c r="J75" i="10"/>
  <c r="U75" i="10"/>
  <c r="AE75" i="10"/>
  <c r="AP75" i="10"/>
  <c r="BA75" i="10"/>
  <c r="K75" i="10"/>
  <c r="V75" i="10"/>
  <c r="AF75" i="10"/>
  <c r="AQ75" i="10"/>
  <c r="BB75" i="10"/>
  <c r="M75" i="10"/>
  <c r="BL75" i="10" s="1"/>
  <c r="W75" i="10"/>
  <c r="AH75" i="10"/>
  <c r="BR75" i="10" s="1"/>
  <c r="AS75" i="10"/>
  <c r="BU75" i="10" s="1"/>
  <c r="BC75" i="10"/>
  <c r="BX75" i="10" s="1"/>
  <c r="AY72" i="10"/>
  <c r="G67" i="10"/>
  <c r="R67" i="10"/>
  <c r="AC67" i="10"/>
  <c r="AM67" i="10"/>
  <c r="AX67" i="10"/>
  <c r="BI67" i="10"/>
  <c r="H67" i="10"/>
  <c r="AD67" i="10"/>
  <c r="AN67" i="10"/>
  <c r="BS67" i="10" s="1"/>
  <c r="AY67" i="10"/>
  <c r="J67" i="10"/>
  <c r="U67" i="10"/>
  <c r="AE67" i="10"/>
  <c r="AP67" i="10"/>
  <c r="BA67" i="10"/>
  <c r="K67" i="10"/>
  <c r="V67" i="10"/>
  <c r="AF67" i="10"/>
  <c r="AQ67" i="10"/>
  <c r="BB67" i="10"/>
  <c r="M67" i="10"/>
  <c r="BL67" i="10" s="1"/>
  <c r="W67" i="10"/>
  <c r="AH67" i="10"/>
  <c r="BR67" i="10" s="1"/>
  <c r="AS67" i="10"/>
  <c r="BU67" i="10" s="1"/>
  <c r="BC67" i="10"/>
  <c r="BX67" i="10" s="1"/>
  <c r="H64" i="10"/>
  <c r="P64" i="10"/>
  <c r="X64" i="10"/>
  <c r="AF64" i="10"/>
  <c r="AN64" i="10"/>
  <c r="AV64" i="10"/>
  <c r="BV64" i="10" s="1"/>
  <c r="BD64" i="10"/>
  <c r="I64" i="10"/>
  <c r="Q64" i="10"/>
  <c r="Y64" i="10"/>
  <c r="AG64" i="10"/>
  <c r="AO64" i="10"/>
  <c r="BT64" i="10" s="1"/>
  <c r="AW64" i="10"/>
  <c r="BE64" i="10"/>
  <c r="J64" i="10"/>
  <c r="R64" i="10"/>
  <c r="Z64" i="10"/>
  <c r="AH64" i="10"/>
  <c r="BR64" i="10" s="1"/>
  <c r="AP64" i="10"/>
  <c r="AX64" i="10"/>
  <c r="BF64" i="10"/>
  <c r="K64" i="10"/>
  <c r="AA64" i="10"/>
  <c r="BP64" i="10" s="1"/>
  <c r="AI64" i="10"/>
  <c r="AQ64" i="10"/>
  <c r="AY64" i="10"/>
  <c r="BG64" i="10"/>
  <c r="BY64" i="10" s="1"/>
  <c r="T64" i="10"/>
  <c r="BN64" i="10" s="1"/>
  <c r="AB64" i="10"/>
  <c r="AJ64" i="10"/>
  <c r="AR64" i="10"/>
  <c r="AZ64" i="10"/>
  <c r="BW64" i="10" s="1"/>
  <c r="BH64" i="10"/>
  <c r="AS37" i="10"/>
  <c r="M37" i="10"/>
  <c r="BL37" i="10" s="1"/>
  <c r="U81" i="10"/>
  <c r="G81" i="10"/>
  <c r="N72" i="10"/>
  <c r="V72" i="10"/>
  <c r="AD72" i="10"/>
  <c r="AL72" i="10"/>
  <c r="AT72" i="10"/>
  <c r="BB72" i="10"/>
  <c r="G72" i="10"/>
  <c r="O72" i="10"/>
  <c r="W72" i="10"/>
  <c r="AE72" i="10"/>
  <c r="AM72" i="10"/>
  <c r="AU72" i="10"/>
  <c r="BC72" i="10"/>
  <c r="BX72" i="10" s="1"/>
  <c r="H72" i="10"/>
  <c r="P72" i="10"/>
  <c r="X72" i="10"/>
  <c r="AF72" i="10"/>
  <c r="AN72" i="10"/>
  <c r="AV72" i="10"/>
  <c r="BV72" i="10" s="1"/>
  <c r="BD72" i="10"/>
  <c r="I72" i="10"/>
  <c r="Q72" i="10"/>
  <c r="Y72" i="10"/>
  <c r="AG72" i="10"/>
  <c r="AO72" i="10"/>
  <c r="BT72" i="10" s="1"/>
  <c r="AW72" i="10"/>
  <c r="BE72" i="10"/>
  <c r="J72" i="10"/>
  <c r="R72" i="10"/>
  <c r="Z72" i="10"/>
  <c r="AH72" i="10"/>
  <c r="BR72" i="10" s="1"/>
  <c r="AP72" i="10"/>
  <c r="AX72" i="10"/>
  <c r="BF72" i="10"/>
  <c r="BF105" i="10"/>
  <c r="AX105" i="10"/>
  <c r="AP105" i="10"/>
  <c r="AH105" i="10"/>
  <c r="BR105" i="10" s="1"/>
  <c r="Z105" i="10"/>
  <c r="BO105" i="10" s="1"/>
  <c r="R105" i="10"/>
  <c r="AZ100" i="10"/>
  <c r="BW100" i="10" s="1"/>
  <c r="AN100" i="10"/>
  <c r="AA100" i="10"/>
  <c r="BP100" i="10" s="1"/>
  <c r="N100" i="10"/>
  <c r="AY96" i="10"/>
  <c r="AK96" i="10"/>
  <c r="X96" i="10"/>
  <c r="BH93" i="10"/>
  <c r="AZ93" i="10"/>
  <c r="BW93" i="10" s="1"/>
  <c r="AR93" i="10"/>
  <c r="AJ93" i="10"/>
  <c r="AB93" i="10"/>
  <c r="T93" i="10"/>
  <c r="BN93" i="10" s="1"/>
  <c r="AU90" i="10"/>
  <c r="W90" i="10"/>
  <c r="BD88" i="10"/>
  <c r="AN88" i="10"/>
  <c r="X88" i="10"/>
  <c r="H88" i="10"/>
  <c r="BF87" i="10"/>
  <c r="AX87" i="10"/>
  <c r="AP87" i="10"/>
  <c r="AH87" i="10"/>
  <c r="BR87" i="10" s="1"/>
  <c r="Z87" i="10"/>
  <c r="BO87" i="10" s="1"/>
  <c r="R87" i="10"/>
  <c r="AU86" i="10"/>
  <c r="AE86" i="10"/>
  <c r="O86" i="10"/>
  <c r="AP83" i="10"/>
  <c r="BD82" i="10"/>
  <c r="AV82" i="10"/>
  <c r="BV82" i="10" s="1"/>
  <c r="AN82" i="10"/>
  <c r="AF82" i="10"/>
  <c r="X82" i="10"/>
  <c r="P82" i="10"/>
  <c r="BB81" i="10"/>
  <c r="AQ81" i="10"/>
  <c r="AF81" i="10"/>
  <c r="AT80" i="10"/>
  <c r="AD80" i="10"/>
  <c r="N80" i="10"/>
  <c r="BG79" i="10"/>
  <c r="BY79" i="10" s="1"/>
  <c r="AL79" i="10"/>
  <c r="BS79" i="10" s="1"/>
  <c r="P79" i="10"/>
  <c r="AU78" i="10"/>
  <c r="AE78" i="10"/>
  <c r="BQ78" i="10" s="1"/>
  <c r="O78" i="10"/>
  <c r="AK77" i="10"/>
  <c r="BD75" i="10"/>
  <c r="Z75" i="10"/>
  <c r="AR72" i="10"/>
  <c r="U72" i="10"/>
  <c r="BD67" i="10"/>
  <c r="Z67" i="10"/>
  <c r="AM64" i="10"/>
  <c r="U64" i="10"/>
  <c r="H63" i="10"/>
  <c r="AD63" i="10"/>
  <c r="AN63" i="10"/>
  <c r="AY63" i="10"/>
  <c r="J63" i="10"/>
  <c r="U63" i="10"/>
  <c r="AE63" i="10"/>
  <c r="AP63" i="10"/>
  <c r="BA63" i="10"/>
  <c r="K63" i="10"/>
  <c r="V63" i="10"/>
  <c r="AF63" i="10"/>
  <c r="AQ63" i="10"/>
  <c r="BB63" i="10"/>
  <c r="M63" i="10"/>
  <c r="BL63" i="10" s="1"/>
  <c r="W63" i="10"/>
  <c r="AH63" i="10"/>
  <c r="BR63" i="10" s="1"/>
  <c r="AS63" i="10"/>
  <c r="BU63" i="10" s="1"/>
  <c r="BC63" i="10"/>
  <c r="BX63" i="10" s="1"/>
  <c r="N63" i="10"/>
  <c r="X63" i="10"/>
  <c r="AI63" i="10"/>
  <c r="AT63" i="10"/>
  <c r="BD63" i="10"/>
  <c r="P63" i="10"/>
  <c r="M81" i="10"/>
  <c r="BL81" i="10" s="1"/>
  <c r="W81" i="10"/>
  <c r="P81" i="10"/>
  <c r="AA81" i="10"/>
  <c r="BP81" i="10" s="1"/>
  <c r="BI72" i="10"/>
  <c r="AQ72" i="10"/>
  <c r="T72" i="10"/>
  <c r="BN72" i="10" s="1"/>
  <c r="N37" i="10"/>
  <c r="V37" i="10"/>
  <c r="AD37" i="10"/>
  <c r="AL37" i="10"/>
  <c r="AT37" i="10"/>
  <c r="BB37" i="10"/>
  <c r="G37" i="10"/>
  <c r="O37" i="10"/>
  <c r="W37" i="10"/>
  <c r="AE37" i="10"/>
  <c r="AM37" i="10"/>
  <c r="AU37" i="10"/>
  <c r="BC37" i="10"/>
  <c r="BX37" i="10" s="1"/>
  <c r="H37" i="10"/>
  <c r="P37" i="10"/>
  <c r="X37" i="10"/>
  <c r="AF37" i="10"/>
  <c r="AN37" i="10"/>
  <c r="AV37" i="10"/>
  <c r="BV37" i="10" s="1"/>
  <c r="BD37" i="10"/>
  <c r="I37" i="10"/>
  <c r="Q37" i="10"/>
  <c r="Y37" i="10"/>
  <c r="AG37" i="10"/>
  <c r="AO37" i="10"/>
  <c r="BT37" i="10" s="1"/>
  <c r="AW37" i="10"/>
  <c r="BE37" i="10"/>
  <c r="J37" i="10"/>
  <c r="R37" i="10"/>
  <c r="Z37" i="10"/>
  <c r="AH37" i="10"/>
  <c r="BR37" i="10" s="1"/>
  <c r="AP37" i="10"/>
  <c r="AX37" i="10"/>
  <c r="BF37" i="10"/>
  <c r="T37" i="10"/>
  <c r="BN37" i="10" s="1"/>
  <c r="AB37" i="10"/>
  <c r="AJ37" i="10"/>
  <c r="AR37" i="10"/>
  <c r="AZ37" i="10"/>
  <c r="BW37" i="10" s="1"/>
  <c r="BH37" i="10"/>
  <c r="H33" i="10"/>
  <c r="I33" i="10"/>
  <c r="AA33" i="10"/>
  <c r="BP33" i="10" s="1"/>
  <c r="AT33" i="10"/>
  <c r="N33" i="10"/>
  <c r="AF33" i="10"/>
  <c r="AX33" i="10"/>
  <c r="O33" i="10"/>
  <c r="AG33" i="10"/>
  <c r="AY33" i="10"/>
  <c r="P33" i="10"/>
  <c r="AH33" i="10"/>
  <c r="BR33" i="10" s="1"/>
  <c r="BA33" i="10"/>
  <c r="R33" i="10"/>
  <c r="AK33" i="10"/>
  <c r="BC33" i="10"/>
  <c r="BX33" i="10" s="1"/>
  <c r="X33" i="10"/>
  <c r="AP33" i="10"/>
  <c r="BI33" i="10"/>
  <c r="H55" i="10"/>
  <c r="AW50" i="10"/>
  <c r="AG50" i="10"/>
  <c r="Q50" i="10"/>
  <c r="AX44" i="10"/>
  <c r="BF42" i="10"/>
  <c r="AW42" i="10"/>
  <c r="AN42" i="10"/>
  <c r="AD42" i="10"/>
  <c r="U42" i="10"/>
  <c r="BH30" i="10"/>
  <c r="AR30" i="10"/>
  <c r="AE30" i="10"/>
  <c r="BQ30" i="10" s="1"/>
  <c r="O30" i="10"/>
  <c r="H28" i="10"/>
  <c r="O28" i="10"/>
  <c r="Y28" i="10"/>
  <c r="AH28" i="10"/>
  <c r="BR28" i="10" s="1"/>
  <c r="AQ28" i="10"/>
  <c r="AZ28" i="10"/>
  <c r="BH28" i="10"/>
  <c r="I28" i="10"/>
  <c r="R28" i="10"/>
  <c r="AA28" i="10"/>
  <c r="BP28" i="10" s="1"/>
  <c r="AJ28" i="10"/>
  <c r="AS28" i="10"/>
  <c r="BU28" i="10" s="1"/>
  <c r="BB28" i="10"/>
  <c r="J28" i="10"/>
  <c r="AB28" i="10"/>
  <c r="AK28" i="10"/>
  <c r="AT28" i="10"/>
  <c r="BC28" i="10"/>
  <c r="BX28" i="10" s="1"/>
  <c r="BC27" i="10"/>
  <c r="BX27" i="10" s="1"/>
  <c r="AF27" i="10"/>
  <c r="K27" i="10"/>
  <c r="BA26" i="10"/>
  <c r="AO26" i="10"/>
  <c r="BT26" i="10" s="1"/>
  <c r="Z26" i="10"/>
  <c r="J26" i="10"/>
  <c r="BI24" i="10"/>
  <c r="BY24" i="10" s="1"/>
  <c r="AS24" i="10"/>
  <c r="AC24" i="10"/>
  <c r="M24" i="10"/>
  <c r="BL24" i="10" s="1"/>
  <c r="BG22" i="10"/>
  <c r="BY22" i="10" s="1"/>
  <c r="AQ22" i="10"/>
  <c r="AA22" i="10"/>
  <c r="BP22" i="10" s="1"/>
  <c r="K22" i="10"/>
  <c r="I21" i="10"/>
  <c r="G21" i="10"/>
  <c r="P21" i="10"/>
  <c r="Z21" i="10"/>
  <c r="AI21" i="10"/>
  <c r="AR21" i="10"/>
  <c r="BA21" i="10"/>
  <c r="J21" i="10"/>
  <c r="AB21" i="10"/>
  <c r="AK21" i="10"/>
  <c r="AT21" i="10"/>
  <c r="BC21" i="10"/>
  <c r="BX21" i="10" s="1"/>
  <c r="K21" i="10"/>
  <c r="T21" i="10"/>
  <c r="BN21" i="10" s="1"/>
  <c r="AC21" i="10"/>
  <c r="AL21" i="10"/>
  <c r="AU21" i="10"/>
  <c r="BD21" i="10"/>
  <c r="M21" i="10"/>
  <c r="BL21" i="10" s="1"/>
  <c r="V21" i="10"/>
  <c r="AE21" i="10"/>
  <c r="AN21" i="10"/>
  <c r="AX21" i="10"/>
  <c r="BG21" i="10"/>
  <c r="BY21" i="10" s="1"/>
  <c r="AM73" i="10"/>
  <c r="AC73" i="10"/>
  <c r="R73" i="10"/>
  <c r="G73" i="10"/>
  <c r="O70" i="10"/>
  <c r="G70" i="10"/>
  <c r="AU66" i="10"/>
  <c r="AM66" i="10"/>
  <c r="AE66" i="10"/>
  <c r="W66" i="10"/>
  <c r="O66" i="10"/>
  <c r="G66" i="10"/>
  <c r="H61" i="10"/>
  <c r="G39" i="10"/>
  <c r="AO31" i="10"/>
  <c r="BT31" i="10" s="1"/>
  <c r="BC30" i="10"/>
  <c r="BX30" i="10" s="1"/>
  <c r="AP30" i="10"/>
  <c r="Z30" i="10"/>
  <c r="M30" i="10"/>
  <c r="BL30" i="10" s="1"/>
  <c r="O29" i="10"/>
  <c r="AA29" i="10"/>
  <c r="BP29" i="10" s="1"/>
  <c r="AN29" i="10"/>
  <c r="BA29" i="10"/>
  <c r="R29" i="10"/>
  <c r="AE29" i="10"/>
  <c r="AQ29" i="10"/>
  <c r="BD29" i="10"/>
  <c r="G29" i="10"/>
  <c r="AF29" i="10"/>
  <c r="AS29" i="10"/>
  <c r="BU29" i="10" s="1"/>
  <c r="BF29" i="10"/>
  <c r="AU27" i="10"/>
  <c r="AC27" i="10"/>
  <c r="AX26" i="10"/>
  <c r="AK26" i="10"/>
  <c r="BD24" i="10"/>
  <c r="AN24" i="10"/>
  <c r="X24" i="10"/>
  <c r="BB22" i="10"/>
  <c r="AL22" i="10"/>
  <c r="BS22" i="10" s="1"/>
  <c r="BG73" i="10"/>
  <c r="AV73" i="10"/>
  <c r="BV73" i="10" s="1"/>
  <c r="AL73" i="10"/>
  <c r="BS73" i="10" s="1"/>
  <c r="AA73" i="10"/>
  <c r="BP73" i="10" s="1"/>
  <c r="P73" i="10"/>
  <c r="AD70" i="10"/>
  <c r="V70" i="10"/>
  <c r="N70" i="10"/>
  <c r="AL66" i="10"/>
  <c r="AD66" i="10"/>
  <c r="V66" i="10"/>
  <c r="N66" i="10"/>
  <c r="G61" i="10"/>
  <c r="BF50" i="10"/>
  <c r="AP50" i="10"/>
  <c r="Z50" i="10"/>
  <c r="J50" i="10"/>
  <c r="Z44" i="10"/>
  <c r="BB42" i="10"/>
  <c r="AS42" i="10"/>
  <c r="AJ42" i="10"/>
  <c r="AA42" i="10"/>
  <c r="BP42" i="10" s="1"/>
  <c r="R42" i="10"/>
  <c r="H42" i="10"/>
  <c r="P40" i="10"/>
  <c r="N39" i="10"/>
  <c r="AO30" i="10"/>
  <c r="BT30" i="10" s="1"/>
  <c r="Y30" i="10"/>
  <c r="J30" i="10"/>
  <c r="T26" i="10"/>
  <c r="BN26" i="10" s="1"/>
  <c r="AB26" i="10"/>
  <c r="AJ26" i="10"/>
  <c r="AR26" i="10"/>
  <c r="AZ26" i="10"/>
  <c r="BH26" i="10"/>
  <c r="N26" i="10"/>
  <c r="V26" i="10"/>
  <c r="AD26" i="10"/>
  <c r="AL26" i="10"/>
  <c r="BS26" i="10" s="1"/>
  <c r="AT26" i="10"/>
  <c r="BB26" i="10"/>
  <c r="G26" i="10"/>
  <c r="O26" i="10"/>
  <c r="W26" i="10"/>
  <c r="AE26" i="10"/>
  <c r="AM26" i="10"/>
  <c r="AU26" i="10"/>
  <c r="BC26" i="10"/>
  <c r="BX26" i="10" s="1"/>
  <c r="I26" i="10"/>
  <c r="Q26" i="10"/>
  <c r="Y26" i="10"/>
  <c r="AG26" i="10"/>
  <c r="G22" i="10"/>
  <c r="O22" i="10"/>
  <c r="W22" i="10"/>
  <c r="AE22" i="10"/>
  <c r="AM22" i="10"/>
  <c r="AU22" i="10"/>
  <c r="BC22" i="10"/>
  <c r="BX22" i="10" s="1"/>
  <c r="I22" i="10"/>
  <c r="Q22" i="10"/>
  <c r="Y22" i="10"/>
  <c r="AG22" i="10"/>
  <c r="AO22" i="10"/>
  <c r="BT22" i="10" s="1"/>
  <c r="AW22" i="10"/>
  <c r="BE22" i="10"/>
  <c r="J22" i="10"/>
  <c r="R22" i="10"/>
  <c r="Z22" i="10"/>
  <c r="AH22" i="10"/>
  <c r="BR22" i="10" s="1"/>
  <c r="AP22" i="10"/>
  <c r="AX22" i="10"/>
  <c r="BF22" i="10"/>
  <c r="T22" i="10"/>
  <c r="BN22" i="10" s="1"/>
  <c r="AB22" i="10"/>
  <c r="AJ22" i="10"/>
  <c r="AR22" i="10"/>
  <c r="AZ22" i="10"/>
  <c r="BH22" i="10"/>
  <c r="BE50" i="10"/>
  <c r="AO50" i="10"/>
  <c r="BT50" i="10" s="1"/>
  <c r="Y50" i="10"/>
  <c r="I50" i="10"/>
  <c r="K44" i="10"/>
  <c r="BA42" i="10"/>
  <c r="AR42" i="10"/>
  <c r="AI42" i="10"/>
  <c r="Z42" i="10"/>
  <c r="Q42" i="10"/>
  <c r="G42" i="10"/>
  <c r="AE40" i="10"/>
  <c r="O40" i="10"/>
  <c r="AZ30" i="10"/>
  <c r="AK30" i="10"/>
  <c r="W30" i="10"/>
  <c r="G30" i="10"/>
  <c r="J27" i="10"/>
  <c r="W27" i="10"/>
  <c r="AI27" i="10"/>
  <c r="AV27" i="10"/>
  <c r="BV27" i="10" s="1"/>
  <c r="BI27" i="10"/>
  <c r="M27" i="10"/>
  <c r="BL27" i="10" s="1"/>
  <c r="Z27" i="10"/>
  <c r="AM27" i="10"/>
  <c r="AY27" i="10"/>
  <c r="O27" i="10"/>
  <c r="AA27" i="10"/>
  <c r="BP27" i="10" s="1"/>
  <c r="AN27" i="10"/>
  <c r="BA27" i="10"/>
  <c r="BG26" i="10"/>
  <c r="BY26" i="10" s="1"/>
  <c r="AV26" i="10"/>
  <c r="BV26" i="10" s="1"/>
  <c r="AH26" i="10"/>
  <c r="BR26" i="10" s="1"/>
  <c r="R26" i="10"/>
  <c r="G24" i="10"/>
  <c r="O24" i="10"/>
  <c r="W24" i="10"/>
  <c r="AE24" i="10"/>
  <c r="AM24" i="10"/>
  <c r="AU24" i="10"/>
  <c r="BC24" i="10"/>
  <c r="BX24" i="10" s="1"/>
  <c r="I24" i="10"/>
  <c r="Q24" i="10"/>
  <c r="Y24" i="10"/>
  <c r="AG24" i="10"/>
  <c r="AO24" i="10"/>
  <c r="BT24" i="10" s="1"/>
  <c r="AW24" i="10"/>
  <c r="BE24" i="10"/>
  <c r="J24" i="10"/>
  <c r="R24" i="10"/>
  <c r="Z24" i="10"/>
  <c r="AH24" i="10"/>
  <c r="BR24" i="10" s="1"/>
  <c r="AP24" i="10"/>
  <c r="AX24" i="10"/>
  <c r="BF24" i="10"/>
  <c r="T24" i="10"/>
  <c r="BN24" i="10" s="1"/>
  <c r="AB24" i="10"/>
  <c r="AJ24" i="10"/>
  <c r="AR24" i="10"/>
  <c r="AZ24" i="10"/>
  <c r="BW24" i="10" s="1"/>
  <c r="BH24" i="10"/>
  <c r="AY22" i="10"/>
  <c r="AI22" i="10"/>
  <c r="X73" i="10"/>
  <c r="BO73" i="10" s="1"/>
  <c r="N73" i="10"/>
  <c r="AJ66" i="10"/>
  <c r="AB66" i="10"/>
  <c r="T66" i="10"/>
  <c r="BN66" i="10" s="1"/>
  <c r="N55" i="10"/>
  <c r="BA50" i="10"/>
  <c r="AK50" i="10"/>
  <c r="U50" i="10"/>
  <c r="BI42" i="10"/>
  <c r="AZ42" i="10"/>
  <c r="AQ42" i="10"/>
  <c r="AH42" i="10"/>
  <c r="BR42" i="10" s="1"/>
  <c r="Y42" i="10"/>
  <c r="P42" i="10"/>
  <c r="N40" i="10"/>
  <c r="Y31" i="10"/>
  <c r="AY30" i="10"/>
  <c r="AI30" i="10"/>
  <c r="W28" i="10"/>
  <c r="K28" i="10"/>
  <c r="BG27" i="10"/>
  <c r="BY27" i="10" s="1"/>
  <c r="AP27" i="10"/>
  <c r="BF26" i="10"/>
  <c r="AS26" i="10"/>
  <c r="AF26" i="10"/>
  <c r="P26" i="10"/>
  <c r="AY24" i="10"/>
  <c r="AI24" i="10"/>
  <c r="AV22" i="10"/>
  <c r="BV22" i="10" s="1"/>
  <c r="AF22" i="10"/>
  <c r="P22" i="10"/>
  <c r="BC73" i="10"/>
  <c r="BX73" i="10" s="1"/>
  <c r="AS73" i="10"/>
  <c r="BU73" i="10" s="1"/>
  <c r="AH73" i="10"/>
  <c r="BR73" i="10" s="1"/>
  <c r="W73" i="10"/>
  <c r="M73" i="10"/>
  <c r="BL73" i="10" s="1"/>
  <c r="AA70" i="10"/>
  <c r="BP70" i="10" s="1"/>
  <c r="AQ66" i="10"/>
  <c r="AI66" i="10"/>
  <c r="AA66" i="10"/>
  <c r="BP66" i="10" s="1"/>
  <c r="H30" i="10"/>
  <c r="I30" i="10"/>
  <c r="R30" i="10"/>
  <c r="AA30" i="10"/>
  <c r="BP30" i="10" s="1"/>
  <c r="AJ30" i="10"/>
  <c r="AS30" i="10"/>
  <c r="BB30" i="10"/>
  <c r="K30" i="10"/>
  <c r="T30" i="10"/>
  <c r="BN30" i="10" s="1"/>
  <c r="AC30" i="10"/>
  <c r="AL30" i="10"/>
  <c r="AU30" i="10"/>
  <c r="BE30" i="10"/>
  <c r="U30" i="10"/>
  <c r="AD30" i="10"/>
  <c r="AM30" i="10"/>
  <c r="AW30" i="10"/>
  <c r="BF30" i="10"/>
  <c r="M26" i="10"/>
  <c r="BL26" i="10" s="1"/>
  <c r="AH25" i="10"/>
  <c r="BR25" i="10" s="1"/>
  <c r="BB976" i="10"/>
  <c r="AS976" i="10"/>
  <c r="BU976" i="10" s="1"/>
  <c r="AJ976" i="10"/>
  <c r="AA976" i="10"/>
  <c r="BP976" i="10" s="1"/>
  <c r="R976" i="10"/>
  <c r="BE975" i="10"/>
  <c r="AV975" i="10"/>
  <c r="BV975" i="10" s="1"/>
  <c r="AM975" i="10"/>
  <c r="AD975" i="10"/>
  <c r="U975" i="10"/>
  <c r="K975" i="10"/>
  <c r="AY973" i="10"/>
  <c r="AN973" i="10"/>
  <c r="AD973" i="10"/>
  <c r="BC971" i="10"/>
  <c r="BX971" i="10" s="1"/>
  <c r="AS971" i="10"/>
  <c r="BU971" i="10" s="1"/>
  <c r="AH971" i="10"/>
  <c r="BR971" i="10" s="1"/>
  <c r="W971" i="10"/>
  <c r="M971" i="10"/>
  <c r="BL971" i="10" s="1"/>
  <c r="BG969" i="10"/>
  <c r="BY969" i="10" s="1"/>
  <c r="AV969" i="10"/>
  <c r="BV969" i="10" s="1"/>
  <c r="AL969" i="10"/>
  <c r="BS969" i="10" s="1"/>
  <c r="AA969" i="10"/>
  <c r="BP969" i="10" s="1"/>
  <c r="BG967" i="10"/>
  <c r="BY967" i="10" s="1"/>
  <c r="AV967" i="10"/>
  <c r="BV967" i="10" s="1"/>
  <c r="AL967" i="10"/>
  <c r="BS967" i="10" s="1"/>
  <c r="AA967" i="10"/>
  <c r="BP967" i="10" s="1"/>
  <c r="AY965" i="10"/>
  <c r="AN965" i="10"/>
  <c r="AD965" i="10"/>
  <c r="BD961" i="10"/>
  <c r="AT961" i="10"/>
  <c r="AI961" i="10"/>
  <c r="X961" i="10"/>
  <c r="BO961" i="10" s="1"/>
  <c r="N961" i="10"/>
  <c r="I959" i="10"/>
  <c r="Q959" i="10"/>
  <c r="Y959" i="10"/>
  <c r="AG959" i="10"/>
  <c r="AO959" i="10"/>
  <c r="BT959" i="10" s="1"/>
  <c r="AW959" i="10"/>
  <c r="BE959" i="10"/>
  <c r="K959" i="10"/>
  <c r="AA959" i="10"/>
  <c r="BP959" i="10" s="1"/>
  <c r="AI959" i="10"/>
  <c r="AQ959" i="10"/>
  <c r="AY959" i="10"/>
  <c r="BG959" i="10"/>
  <c r="T959" i="10"/>
  <c r="BN959" i="10" s="1"/>
  <c r="AB959" i="10"/>
  <c r="AJ959" i="10"/>
  <c r="AR959" i="10"/>
  <c r="AZ959" i="10"/>
  <c r="BW959" i="10" s="1"/>
  <c r="BH959" i="10"/>
  <c r="I957" i="10"/>
  <c r="Q957" i="10"/>
  <c r="Y957" i="10"/>
  <c r="AG957" i="10"/>
  <c r="AO957" i="10"/>
  <c r="BT957" i="10" s="1"/>
  <c r="AW957" i="10"/>
  <c r="BE957" i="10"/>
  <c r="K957" i="10"/>
  <c r="AA957" i="10"/>
  <c r="BP957" i="10" s="1"/>
  <c r="AI957" i="10"/>
  <c r="AQ957" i="10"/>
  <c r="AY957" i="10"/>
  <c r="BG957" i="10"/>
  <c r="T957" i="10"/>
  <c r="BN957" i="10" s="1"/>
  <c r="AB957" i="10"/>
  <c r="AJ957" i="10"/>
  <c r="AR957" i="10"/>
  <c r="AZ957" i="10"/>
  <c r="BW957" i="10" s="1"/>
  <c r="BH957" i="10"/>
  <c r="I955" i="10"/>
  <c r="Q955" i="10"/>
  <c r="Y955" i="10"/>
  <c r="AG955" i="10"/>
  <c r="AO955" i="10"/>
  <c r="BT955" i="10" s="1"/>
  <c r="AW955" i="10"/>
  <c r="BE955" i="10"/>
  <c r="K955" i="10"/>
  <c r="AA955" i="10"/>
  <c r="BP955" i="10" s="1"/>
  <c r="AI955" i="10"/>
  <c r="AQ955" i="10"/>
  <c r="AY955" i="10"/>
  <c r="BG955" i="10"/>
  <c r="T955" i="10"/>
  <c r="BN955" i="10" s="1"/>
  <c r="AB955" i="10"/>
  <c r="AJ955" i="10"/>
  <c r="AR955" i="10"/>
  <c r="AZ955" i="10"/>
  <c r="BW955" i="10" s="1"/>
  <c r="BH955" i="10"/>
  <c r="I953" i="10"/>
  <c r="Q953" i="10"/>
  <c r="Y953" i="10"/>
  <c r="AG953" i="10"/>
  <c r="AO953" i="10"/>
  <c r="BT953" i="10" s="1"/>
  <c r="AW953" i="10"/>
  <c r="BE953" i="10"/>
  <c r="K953" i="10"/>
  <c r="AA953" i="10"/>
  <c r="BP953" i="10" s="1"/>
  <c r="AI953" i="10"/>
  <c r="AQ953" i="10"/>
  <c r="AY953" i="10"/>
  <c r="BG953" i="10"/>
  <c r="T953" i="10"/>
  <c r="BN953" i="10" s="1"/>
  <c r="AB953" i="10"/>
  <c r="AJ953" i="10"/>
  <c r="AR953" i="10"/>
  <c r="AZ953" i="10"/>
  <c r="BW953" i="10" s="1"/>
  <c r="BH953" i="10"/>
  <c r="I951" i="10"/>
  <c r="Q951" i="10"/>
  <c r="Y951" i="10"/>
  <c r="AG951" i="10"/>
  <c r="AO951" i="10"/>
  <c r="BT951" i="10" s="1"/>
  <c r="AW951" i="10"/>
  <c r="BE951" i="10"/>
  <c r="K951" i="10"/>
  <c r="AA951" i="10"/>
  <c r="BP951" i="10" s="1"/>
  <c r="AI951" i="10"/>
  <c r="AQ951" i="10"/>
  <c r="AY951" i="10"/>
  <c r="BG951" i="10"/>
  <c r="T951" i="10"/>
  <c r="BN951" i="10" s="1"/>
  <c r="AB951" i="10"/>
  <c r="AJ951" i="10"/>
  <c r="AR951" i="10"/>
  <c r="AZ951" i="10"/>
  <c r="BH951" i="10"/>
  <c r="AX949" i="10"/>
  <c r="AH949" i="10"/>
  <c r="BR949" i="10" s="1"/>
  <c r="R949" i="10"/>
  <c r="BB945" i="10"/>
  <c r="AL945" i="10"/>
  <c r="AU943" i="10"/>
  <c r="AE943" i="10"/>
  <c r="O943" i="10"/>
  <c r="BA941" i="10"/>
  <c r="AD941" i="10"/>
  <c r="J941" i="10"/>
  <c r="AP939" i="10"/>
  <c r="U939" i="10"/>
  <c r="BA937" i="10"/>
  <c r="AD937" i="10"/>
  <c r="J937" i="10"/>
  <c r="AP935" i="10"/>
  <c r="U935" i="10"/>
  <c r="BA933" i="10"/>
  <c r="AD933" i="10"/>
  <c r="J933" i="10"/>
  <c r="AP931" i="10"/>
  <c r="U931" i="10"/>
  <c r="BA929" i="10"/>
  <c r="AD929" i="10"/>
  <c r="J929" i="10"/>
  <c r="AP927" i="10"/>
  <c r="U927" i="10"/>
  <c r="BA925" i="10"/>
  <c r="AD925" i="10"/>
  <c r="J925" i="10"/>
  <c r="AP923" i="10"/>
  <c r="U923" i="10"/>
  <c r="BA921" i="10"/>
  <c r="AD921" i="10"/>
  <c r="J921" i="10"/>
  <c r="AP919" i="10"/>
  <c r="U919" i="10"/>
  <c r="AN916" i="10"/>
  <c r="AJ912" i="10"/>
  <c r="H912" i="10"/>
  <c r="Y872" i="10"/>
  <c r="Y856" i="10"/>
  <c r="AK844" i="10"/>
  <c r="AK949" i="10"/>
  <c r="N848" i="10"/>
  <c r="V848" i="10"/>
  <c r="AD848" i="10"/>
  <c r="AL848" i="10"/>
  <c r="AT848" i="10"/>
  <c r="BB848" i="10"/>
  <c r="G848" i="10"/>
  <c r="O848" i="10"/>
  <c r="W848" i="10"/>
  <c r="AE848" i="10"/>
  <c r="AM848" i="10"/>
  <c r="AU848" i="10"/>
  <c r="BC848" i="10"/>
  <c r="BX848" i="10" s="1"/>
  <c r="H848" i="10"/>
  <c r="P848" i="10"/>
  <c r="X848" i="10"/>
  <c r="AF848" i="10"/>
  <c r="AN848" i="10"/>
  <c r="AV848" i="10"/>
  <c r="BV848" i="10" s="1"/>
  <c r="BD848" i="10"/>
  <c r="J848" i="10"/>
  <c r="R848" i="10"/>
  <c r="Z848" i="10"/>
  <c r="AH848" i="10"/>
  <c r="BR848" i="10" s="1"/>
  <c r="AP848" i="10"/>
  <c r="AX848" i="10"/>
  <c r="BF848" i="10"/>
  <c r="AB848" i="10"/>
  <c r="AR848" i="10"/>
  <c r="BH848" i="10"/>
  <c r="M848" i="10"/>
  <c r="BL848" i="10" s="1"/>
  <c r="AC848" i="10"/>
  <c r="AS848" i="10"/>
  <c r="BI848" i="10"/>
  <c r="AA848" i="10"/>
  <c r="BP848" i="10" s="1"/>
  <c r="AY848" i="10"/>
  <c r="I848" i="10"/>
  <c r="AG848" i="10"/>
  <c r="AZ848" i="10"/>
  <c r="K848" i="10"/>
  <c r="AI848" i="10"/>
  <c r="BA848" i="10"/>
  <c r="Q848" i="10"/>
  <c r="AJ848" i="10"/>
  <c r="BE848" i="10"/>
  <c r="AK848" i="10"/>
  <c r="BG848" i="10"/>
  <c r="T848" i="10"/>
  <c r="BN848" i="10" s="1"/>
  <c r="AO848" i="10"/>
  <c r="BT848" i="10" s="1"/>
  <c r="BM1016" i="10"/>
  <c r="BM1012" i="10"/>
  <c r="BD975" i="10"/>
  <c r="AU975" i="10"/>
  <c r="AL975" i="10"/>
  <c r="BS975" i="10" s="1"/>
  <c r="AC975" i="10"/>
  <c r="J975" i="10"/>
  <c r="BB971" i="10"/>
  <c r="AQ971" i="10"/>
  <c r="AF971" i="10"/>
  <c r="V971" i="10"/>
  <c r="K971" i="10"/>
  <c r="I969" i="10"/>
  <c r="Q969" i="10"/>
  <c r="Y969" i="10"/>
  <c r="AG969" i="10"/>
  <c r="AO969" i="10"/>
  <c r="BT969" i="10" s="1"/>
  <c r="AW969" i="10"/>
  <c r="BE969" i="10"/>
  <c r="T969" i="10"/>
  <c r="BN969" i="10" s="1"/>
  <c r="AB969" i="10"/>
  <c r="AJ969" i="10"/>
  <c r="AR969" i="10"/>
  <c r="AZ969" i="10"/>
  <c r="BH969" i="10"/>
  <c r="BU968" i="10"/>
  <c r="I967" i="10"/>
  <c r="Q967" i="10"/>
  <c r="Y967" i="10"/>
  <c r="AG967" i="10"/>
  <c r="AO967" i="10"/>
  <c r="BT967" i="10" s="1"/>
  <c r="AW967" i="10"/>
  <c r="BE967" i="10"/>
  <c r="T967" i="10"/>
  <c r="BN967" i="10" s="1"/>
  <c r="AB967" i="10"/>
  <c r="AJ967" i="10"/>
  <c r="AR967" i="10"/>
  <c r="AZ967" i="10"/>
  <c r="BH967" i="10"/>
  <c r="BC961" i="10"/>
  <c r="BX961" i="10" s="1"/>
  <c r="AS961" i="10"/>
  <c r="BU961" i="10" s="1"/>
  <c r="AH961" i="10"/>
  <c r="BR961" i="10" s="1"/>
  <c r="W961" i="10"/>
  <c r="M961" i="10"/>
  <c r="BL961" i="10" s="1"/>
  <c r="AU949" i="10"/>
  <c r="AE949" i="10"/>
  <c r="H945" i="10"/>
  <c r="P945" i="10"/>
  <c r="X945" i="10"/>
  <c r="AF945" i="10"/>
  <c r="AN945" i="10"/>
  <c r="AV945" i="10"/>
  <c r="BV945" i="10" s="1"/>
  <c r="BD945" i="10"/>
  <c r="I945" i="10"/>
  <c r="Q945" i="10"/>
  <c r="Y945" i="10"/>
  <c r="AG945" i="10"/>
  <c r="AO945" i="10"/>
  <c r="BT945" i="10" s="1"/>
  <c r="AW945" i="10"/>
  <c r="BE945" i="10"/>
  <c r="K945" i="10"/>
  <c r="AA945" i="10"/>
  <c r="BP945" i="10" s="1"/>
  <c r="AI945" i="10"/>
  <c r="AQ945" i="10"/>
  <c r="AY945" i="10"/>
  <c r="BG945" i="10"/>
  <c r="T945" i="10"/>
  <c r="BN945" i="10" s="1"/>
  <c r="AB945" i="10"/>
  <c r="AJ945" i="10"/>
  <c r="AR945" i="10"/>
  <c r="AZ945" i="10"/>
  <c r="BH945" i="10"/>
  <c r="AT943" i="10"/>
  <c r="AD943" i="10"/>
  <c r="N943" i="10"/>
  <c r="AX941" i="10"/>
  <c r="BI939" i="10"/>
  <c r="AL939" i="10"/>
  <c r="R939" i="10"/>
  <c r="AX937" i="10"/>
  <c r="BI935" i="10"/>
  <c r="AL935" i="10"/>
  <c r="R935" i="10"/>
  <c r="AX933" i="10"/>
  <c r="BI931" i="10"/>
  <c r="AL931" i="10"/>
  <c r="R931" i="10"/>
  <c r="AX929" i="10"/>
  <c r="AX925" i="10"/>
  <c r="AX921" i="10"/>
  <c r="BI912" i="10"/>
  <c r="N906" i="10"/>
  <c r="V906" i="10"/>
  <c r="AD906" i="10"/>
  <c r="AL906" i="10"/>
  <c r="AT906" i="10"/>
  <c r="BB906" i="10"/>
  <c r="J906" i="10"/>
  <c r="R906" i="10"/>
  <c r="Z906" i="10"/>
  <c r="AH906" i="10"/>
  <c r="BR906" i="10" s="1"/>
  <c r="AP906" i="10"/>
  <c r="AX906" i="10"/>
  <c r="BF906" i="10"/>
  <c r="P906" i="10"/>
  <c r="AA906" i="10"/>
  <c r="BP906" i="10" s="1"/>
  <c r="AK906" i="10"/>
  <c r="AV906" i="10"/>
  <c r="BV906" i="10" s="1"/>
  <c r="BG906" i="10"/>
  <c r="BY906" i="10" s="1"/>
  <c r="G906" i="10"/>
  <c r="Q906" i="10"/>
  <c r="AB906" i="10"/>
  <c r="AM906" i="10"/>
  <c r="AW906" i="10"/>
  <c r="BH906" i="10"/>
  <c r="H906" i="10"/>
  <c r="AC906" i="10"/>
  <c r="AN906" i="10"/>
  <c r="AY906" i="10"/>
  <c r="BI906" i="10"/>
  <c r="I906" i="10"/>
  <c r="T906" i="10"/>
  <c r="BN906" i="10" s="1"/>
  <c r="AE906" i="10"/>
  <c r="AO906" i="10"/>
  <c r="BT906" i="10" s="1"/>
  <c r="AZ906" i="10"/>
  <c r="BW906" i="10" s="1"/>
  <c r="K906" i="10"/>
  <c r="U906" i="10"/>
  <c r="AF906" i="10"/>
  <c r="AQ906" i="10"/>
  <c r="BA906" i="10"/>
  <c r="W906" i="10"/>
  <c r="AG906" i="10"/>
  <c r="AR906" i="10"/>
  <c r="BC906" i="10"/>
  <c r="BX906" i="10" s="1"/>
  <c r="N902" i="10"/>
  <c r="V902" i="10"/>
  <c r="AD902" i="10"/>
  <c r="AL902" i="10"/>
  <c r="AT902" i="10"/>
  <c r="BB902" i="10"/>
  <c r="J902" i="10"/>
  <c r="R902" i="10"/>
  <c r="Z902" i="10"/>
  <c r="AH902" i="10"/>
  <c r="BR902" i="10" s="1"/>
  <c r="AP902" i="10"/>
  <c r="AX902" i="10"/>
  <c r="BF902" i="10"/>
  <c r="P902" i="10"/>
  <c r="AA902" i="10"/>
  <c r="BP902" i="10" s="1"/>
  <c r="AK902" i="10"/>
  <c r="AV902" i="10"/>
  <c r="BV902" i="10" s="1"/>
  <c r="BG902" i="10"/>
  <c r="G902" i="10"/>
  <c r="Q902" i="10"/>
  <c r="AB902" i="10"/>
  <c r="AM902" i="10"/>
  <c r="AW902" i="10"/>
  <c r="BH902" i="10"/>
  <c r="H902" i="10"/>
  <c r="AC902" i="10"/>
  <c r="AN902" i="10"/>
  <c r="AY902" i="10"/>
  <c r="BI902" i="10"/>
  <c r="I902" i="10"/>
  <c r="T902" i="10"/>
  <c r="BN902" i="10" s="1"/>
  <c r="AE902" i="10"/>
  <c r="AO902" i="10"/>
  <c r="BT902" i="10" s="1"/>
  <c r="AZ902" i="10"/>
  <c r="K902" i="10"/>
  <c r="U902" i="10"/>
  <c r="AF902" i="10"/>
  <c r="AQ902" i="10"/>
  <c r="BA902" i="10"/>
  <c r="W902" i="10"/>
  <c r="AG902" i="10"/>
  <c r="AR902" i="10"/>
  <c r="BC902" i="10"/>
  <c r="BX902" i="10" s="1"/>
  <c r="N876" i="10"/>
  <c r="V876" i="10"/>
  <c r="AD876" i="10"/>
  <c r="AL876" i="10"/>
  <c r="AT876" i="10"/>
  <c r="BB876" i="10"/>
  <c r="G876" i="10"/>
  <c r="O876" i="10"/>
  <c r="W876" i="10"/>
  <c r="AE876" i="10"/>
  <c r="AM876" i="10"/>
  <c r="AU876" i="10"/>
  <c r="BC876" i="10"/>
  <c r="BX876" i="10" s="1"/>
  <c r="H876" i="10"/>
  <c r="P876" i="10"/>
  <c r="X876" i="10"/>
  <c r="AF876" i="10"/>
  <c r="AN876" i="10"/>
  <c r="AV876" i="10"/>
  <c r="BV876" i="10" s="1"/>
  <c r="BD876" i="10"/>
  <c r="J876" i="10"/>
  <c r="R876" i="10"/>
  <c r="Z876" i="10"/>
  <c r="AH876" i="10"/>
  <c r="BR876" i="10" s="1"/>
  <c r="AP876" i="10"/>
  <c r="AX876" i="10"/>
  <c r="BF876" i="10"/>
  <c r="AB876" i="10"/>
  <c r="AR876" i="10"/>
  <c r="BH876" i="10"/>
  <c r="M876" i="10"/>
  <c r="BL876" i="10" s="1"/>
  <c r="AC876" i="10"/>
  <c r="AS876" i="10"/>
  <c r="BI876" i="10"/>
  <c r="AA876" i="10"/>
  <c r="BP876" i="10" s="1"/>
  <c r="AY876" i="10"/>
  <c r="I876" i="10"/>
  <c r="AG876" i="10"/>
  <c r="AZ876" i="10"/>
  <c r="K876" i="10"/>
  <c r="AI876" i="10"/>
  <c r="BA876" i="10"/>
  <c r="Q876" i="10"/>
  <c r="AJ876" i="10"/>
  <c r="BE876" i="10"/>
  <c r="AK876" i="10"/>
  <c r="BG876" i="10"/>
  <c r="T876" i="10"/>
  <c r="BN876" i="10" s="1"/>
  <c r="AO876" i="10"/>
  <c r="BT876" i="10" s="1"/>
  <c r="N860" i="10"/>
  <c r="V860" i="10"/>
  <c r="AD860" i="10"/>
  <c r="AL860" i="10"/>
  <c r="AT860" i="10"/>
  <c r="BB860" i="10"/>
  <c r="G860" i="10"/>
  <c r="O860" i="10"/>
  <c r="W860" i="10"/>
  <c r="AE860" i="10"/>
  <c r="AM860" i="10"/>
  <c r="AU860" i="10"/>
  <c r="BC860" i="10"/>
  <c r="BX860" i="10" s="1"/>
  <c r="H860" i="10"/>
  <c r="P860" i="10"/>
  <c r="X860" i="10"/>
  <c r="AF860" i="10"/>
  <c r="AN860" i="10"/>
  <c r="AV860" i="10"/>
  <c r="BV860" i="10" s="1"/>
  <c r="BD860" i="10"/>
  <c r="J860" i="10"/>
  <c r="R860" i="10"/>
  <c r="Z860" i="10"/>
  <c r="AH860" i="10"/>
  <c r="BR860" i="10" s="1"/>
  <c r="AP860" i="10"/>
  <c r="AX860" i="10"/>
  <c r="BF860" i="10"/>
  <c r="AB860" i="10"/>
  <c r="AR860" i="10"/>
  <c r="BH860" i="10"/>
  <c r="M860" i="10"/>
  <c r="BL860" i="10" s="1"/>
  <c r="AC860" i="10"/>
  <c r="AS860" i="10"/>
  <c r="BI860" i="10"/>
  <c r="AA860" i="10"/>
  <c r="BP860" i="10" s="1"/>
  <c r="AY860" i="10"/>
  <c r="I860" i="10"/>
  <c r="AG860" i="10"/>
  <c r="AZ860" i="10"/>
  <c r="BW860" i="10" s="1"/>
  <c r="K860" i="10"/>
  <c r="AI860" i="10"/>
  <c r="BA860" i="10"/>
  <c r="Q860" i="10"/>
  <c r="AJ860" i="10"/>
  <c r="BE860" i="10"/>
  <c r="AK860" i="10"/>
  <c r="BG860" i="10"/>
  <c r="T860" i="10"/>
  <c r="BN860" i="10" s="1"/>
  <c r="AO860" i="10"/>
  <c r="BT860" i="10" s="1"/>
  <c r="N818" i="10"/>
  <c r="V818" i="10"/>
  <c r="AD818" i="10"/>
  <c r="AL818" i="10"/>
  <c r="AT818" i="10"/>
  <c r="BB818" i="10"/>
  <c r="G818" i="10"/>
  <c r="O818" i="10"/>
  <c r="W818" i="10"/>
  <c r="AE818" i="10"/>
  <c r="AM818" i="10"/>
  <c r="AU818" i="10"/>
  <c r="BC818" i="10"/>
  <c r="BX818" i="10" s="1"/>
  <c r="H818" i="10"/>
  <c r="P818" i="10"/>
  <c r="X818" i="10"/>
  <c r="AF818" i="10"/>
  <c r="AN818" i="10"/>
  <c r="AV818" i="10"/>
  <c r="BV818" i="10" s="1"/>
  <c r="BD818" i="10"/>
  <c r="I818" i="10"/>
  <c r="Q818" i="10"/>
  <c r="Y818" i="10"/>
  <c r="AG818" i="10"/>
  <c r="AO818" i="10"/>
  <c r="BT818" i="10" s="1"/>
  <c r="AW818" i="10"/>
  <c r="BE818" i="10"/>
  <c r="J818" i="10"/>
  <c r="R818" i="10"/>
  <c r="Z818" i="10"/>
  <c r="AH818" i="10"/>
  <c r="BR818" i="10" s="1"/>
  <c r="AP818" i="10"/>
  <c r="AX818" i="10"/>
  <c r="BF818" i="10"/>
  <c r="AB818" i="10"/>
  <c r="AY818" i="10"/>
  <c r="K818" i="10"/>
  <c r="AC818" i="10"/>
  <c r="AZ818" i="10"/>
  <c r="BW818" i="10" s="1"/>
  <c r="M818" i="10"/>
  <c r="BL818" i="10" s="1"/>
  <c r="AJ818" i="10"/>
  <c r="BG818" i="10"/>
  <c r="AK818" i="10"/>
  <c r="BH818" i="10"/>
  <c r="AS818" i="10"/>
  <c r="BA818" i="10"/>
  <c r="T818" i="10"/>
  <c r="BN818" i="10" s="1"/>
  <c r="BI818" i="10"/>
  <c r="U818" i="10"/>
  <c r="AA818" i="10"/>
  <c r="BP818" i="10" s="1"/>
  <c r="AI818" i="10"/>
  <c r="H949" i="10"/>
  <c r="P949" i="10"/>
  <c r="X949" i="10"/>
  <c r="AF949" i="10"/>
  <c r="AN949" i="10"/>
  <c r="AV949" i="10"/>
  <c r="BV949" i="10" s="1"/>
  <c r="BD949" i="10"/>
  <c r="I949" i="10"/>
  <c r="Q949" i="10"/>
  <c r="Y949" i="10"/>
  <c r="AG949" i="10"/>
  <c r="AO949" i="10"/>
  <c r="BT949" i="10" s="1"/>
  <c r="AW949" i="10"/>
  <c r="BE949" i="10"/>
  <c r="K949" i="10"/>
  <c r="AA949" i="10"/>
  <c r="BP949" i="10" s="1"/>
  <c r="AI949" i="10"/>
  <c r="AQ949" i="10"/>
  <c r="AY949" i="10"/>
  <c r="BG949" i="10"/>
  <c r="T949" i="10"/>
  <c r="BN949" i="10" s="1"/>
  <c r="AB949" i="10"/>
  <c r="AJ949" i="10"/>
  <c r="AR949" i="10"/>
  <c r="AZ949" i="10"/>
  <c r="BH949" i="10"/>
  <c r="BB961" i="10"/>
  <c r="AQ961" i="10"/>
  <c r="AF961" i="10"/>
  <c r="V961" i="10"/>
  <c r="K961" i="10"/>
  <c r="AT949" i="10"/>
  <c r="AD949" i="10"/>
  <c r="N949" i="10"/>
  <c r="G941" i="10"/>
  <c r="O941" i="10"/>
  <c r="W941" i="10"/>
  <c r="AE941" i="10"/>
  <c r="AM941" i="10"/>
  <c r="AU941" i="10"/>
  <c r="BC941" i="10"/>
  <c r="BX941" i="10" s="1"/>
  <c r="H941" i="10"/>
  <c r="P941" i="10"/>
  <c r="X941" i="10"/>
  <c r="BO941" i="10" s="1"/>
  <c r="AF941" i="10"/>
  <c r="AN941" i="10"/>
  <c r="AV941" i="10"/>
  <c r="BV941" i="10" s="1"/>
  <c r="BD941" i="10"/>
  <c r="I941" i="10"/>
  <c r="Q941" i="10"/>
  <c r="Y941" i="10"/>
  <c r="AG941" i="10"/>
  <c r="AO941" i="10"/>
  <c r="BT941" i="10" s="1"/>
  <c r="AW941" i="10"/>
  <c r="BE941" i="10"/>
  <c r="K941" i="10"/>
  <c r="AA941" i="10"/>
  <c r="BP941" i="10" s="1"/>
  <c r="AI941" i="10"/>
  <c r="AQ941" i="10"/>
  <c r="AY941" i="10"/>
  <c r="BG941" i="10"/>
  <c r="T941" i="10"/>
  <c r="BN941" i="10" s="1"/>
  <c r="AB941" i="10"/>
  <c r="AJ941" i="10"/>
  <c r="AR941" i="10"/>
  <c r="AZ941" i="10"/>
  <c r="BW941" i="10" s="1"/>
  <c r="BH941" i="10"/>
  <c r="G937" i="10"/>
  <c r="O937" i="10"/>
  <c r="W937" i="10"/>
  <c r="AE937" i="10"/>
  <c r="AM937" i="10"/>
  <c r="AU937" i="10"/>
  <c r="BC937" i="10"/>
  <c r="BX937" i="10" s="1"/>
  <c r="H937" i="10"/>
  <c r="P937" i="10"/>
  <c r="X937" i="10"/>
  <c r="AF937" i="10"/>
  <c r="AN937" i="10"/>
  <c r="AV937" i="10"/>
  <c r="BV937" i="10" s="1"/>
  <c r="BD937" i="10"/>
  <c r="I937" i="10"/>
  <c r="Q937" i="10"/>
  <c r="Y937" i="10"/>
  <c r="AG937" i="10"/>
  <c r="AO937" i="10"/>
  <c r="BT937" i="10" s="1"/>
  <c r="AW937" i="10"/>
  <c r="BE937" i="10"/>
  <c r="K937" i="10"/>
  <c r="AA937" i="10"/>
  <c r="BP937" i="10" s="1"/>
  <c r="AI937" i="10"/>
  <c r="AQ937" i="10"/>
  <c r="AY937" i="10"/>
  <c r="BG937" i="10"/>
  <c r="T937" i="10"/>
  <c r="BN937" i="10" s="1"/>
  <c r="AB937" i="10"/>
  <c r="AJ937" i="10"/>
  <c r="AR937" i="10"/>
  <c r="AZ937" i="10"/>
  <c r="BW937" i="10" s="1"/>
  <c r="BH937" i="10"/>
  <c r="G933" i="10"/>
  <c r="O933" i="10"/>
  <c r="W933" i="10"/>
  <c r="AE933" i="10"/>
  <c r="AM933" i="10"/>
  <c r="AU933" i="10"/>
  <c r="BC933" i="10"/>
  <c r="BX933" i="10" s="1"/>
  <c r="H933" i="10"/>
  <c r="P933" i="10"/>
  <c r="X933" i="10"/>
  <c r="BO933" i="10" s="1"/>
  <c r="AF933" i="10"/>
  <c r="AN933" i="10"/>
  <c r="AV933" i="10"/>
  <c r="BV933" i="10" s="1"/>
  <c r="BD933" i="10"/>
  <c r="I933" i="10"/>
  <c r="Q933" i="10"/>
  <c r="Y933" i="10"/>
  <c r="AG933" i="10"/>
  <c r="AO933" i="10"/>
  <c r="BT933" i="10" s="1"/>
  <c r="AW933" i="10"/>
  <c r="BE933" i="10"/>
  <c r="K933" i="10"/>
  <c r="AA933" i="10"/>
  <c r="BP933" i="10" s="1"/>
  <c r="AI933" i="10"/>
  <c r="AQ933" i="10"/>
  <c r="AY933" i="10"/>
  <c r="BG933" i="10"/>
  <c r="T933" i="10"/>
  <c r="BN933" i="10" s="1"/>
  <c r="AB933" i="10"/>
  <c r="AJ933" i="10"/>
  <c r="AR933" i="10"/>
  <c r="AZ933" i="10"/>
  <c r="BW933" i="10" s="1"/>
  <c r="BH933" i="10"/>
  <c r="G929" i="10"/>
  <c r="O929" i="10"/>
  <c r="W929" i="10"/>
  <c r="AE929" i="10"/>
  <c r="AM929" i="10"/>
  <c r="AU929" i="10"/>
  <c r="BC929" i="10"/>
  <c r="BX929" i="10" s="1"/>
  <c r="H929" i="10"/>
  <c r="P929" i="10"/>
  <c r="X929" i="10"/>
  <c r="BO929" i="10" s="1"/>
  <c r="AF929" i="10"/>
  <c r="AN929" i="10"/>
  <c r="AV929" i="10"/>
  <c r="BV929" i="10" s="1"/>
  <c r="BD929" i="10"/>
  <c r="I929" i="10"/>
  <c r="Q929" i="10"/>
  <c r="Y929" i="10"/>
  <c r="AG929" i="10"/>
  <c r="AO929" i="10"/>
  <c r="BT929" i="10" s="1"/>
  <c r="AW929" i="10"/>
  <c r="BE929" i="10"/>
  <c r="K929" i="10"/>
  <c r="AA929" i="10"/>
  <c r="BP929" i="10" s="1"/>
  <c r="AI929" i="10"/>
  <c r="AQ929" i="10"/>
  <c r="AY929" i="10"/>
  <c r="BG929" i="10"/>
  <c r="T929" i="10"/>
  <c r="BN929" i="10" s="1"/>
  <c r="AB929" i="10"/>
  <c r="AJ929" i="10"/>
  <c r="AR929" i="10"/>
  <c r="AZ929" i="10"/>
  <c r="BW929" i="10" s="1"/>
  <c r="BH929" i="10"/>
  <c r="G925" i="10"/>
  <c r="O925" i="10"/>
  <c r="W925" i="10"/>
  <c r="AE925" i="10"/>
  <c r="AM925" i="10"/>
  <c r="AU925" i="10"/>
  <c r="BC925" i="10"/>
  <c r="BX925" i="10" s="1"/>
  <c r="H925" i="10"/>
  <c r="P925" i="10"/>
  <c r="X925" i="10"/>
  <c r="AF925" i="10"/>
  <c r="AN925" i="10"/>
  <c r="AV925" i="10"/>
  <c r="BV925" i="10" s="1"/>
  <c r="BD925" i="10"/>
  <c r="I925" i="10"/>
  <c r="Q925" i="10"/>
  <c r="Y925" i="10"/>
  <c r="AG925" i="10"/>
  <c r="AO925" i="10"/>
  <c r="BT925" i="10" s="1"/>
  <c r="AW925" i="10"/>
  <c r="BE925" i="10"/>
  <c r="K925" i="10"/>
  <c r="AA925" i="10"/>
  <c r="BP925" i="10" s="1"/>
  <c r="AI925" i="10"/>
  <c r="AQ925" i="10"/>
  <c r="AY925" i="10"/>
  <c r="BG925" i="10"/>
  <c r="T925" i="10"/>
  <c r="BN925" i="10" s="1"/>
  <c r="AB925" i="10"/>
  <c r="AJ925" i="10"/>
  <c r="AR925" i="10"/>
  <c r="AZ925" i="10"/>
  <c r="BW925" i="10" s="1"/>
  <c r="BH925" i="10"/>
  <c r="G921" i="10"/>
  <c r="O921" i="10"/>
  <c r="W921" i="10"/>
  <c r="AE921" i="10"/>
  <c r="AM921" i="10"/>
  <c r="AU921" i="10"/>
  <c r="BC921" i="10"/>
  <c r="BX921" i="10" s="1"/>
  <c r="H921" i="10"/>
  <c r="P921" i="10"/>
  <c r="X921" i="10"/>
  <c r="BO921" i="10" s="1"/>
  <c r="AF921" i="10"/>
  <c r="AN921" i="10"/>
  <c r="AV921" i="10"/>
  <c r="BV921" i="10" s="1"/>
  <c r="BD921" i="10"/>
  <c r="I921" i="10"/>
  <c r="Q921" i="10"/>
  <c r="Y921" i="10"/>
  <c r="AG921" i="10"/>
  <c r="AO921" i="10"/>
  <c r="BT921" i="10" s="1"/>
  <c r="AW921" i="10"/>
  <c r="BE921" i="10"/>
  <c r="K921" i="10"/>
  <c r="AA921" i="10"/>
  <c r="BP921" i="10" s="1"/>
  <c r="AI921" i="10"/>
  <c r="AQ921" i="10"/>
  <c r="AY921" i="10"/>
  <c r="BG921" i="10"/>
  <c r="T921" i="10"/>
  <c r="BN921" i="10" s="1"/>
  <c r="AB921" i="10"/>
  <c r="AJ921" i="10"/>
  <c r="AR921" i="10"/>
  <c r="AZ921" i="10"/>
  <c r="BW921" i="10" s="1"/>
  <c r="BH921" i="10"/>
  <c r="N912" i="10"/>
  <c r="V912" i="10"/>
  <c r="AD912" i="10"/>
  <c r="AL912" i="10"/>
  <c r="BS912" i="10" s="1"/>
  <c r="AT912" i="10"/>
  <c r="BB912" i="10"/>
  <c r="J912" i="10"/>
  <c r="R912" i="10"/>
  <c r="Z912" i="10"/>
  <c r="AH912" i="10"/>
  <c r="BR912" i="10" s="1"/>
  <c r="AP912" i="10"/>
  <c r="AX912" i="10"/>
  <c r="BF912" i="10"/>
  <c r="K912" i="10"/>
  <c r="U912" i="10"/>
  <c r="AF912" i="10"/>
  <c r="AQ912" i="10"/>
  <c r="BA912" i="10"/>
  <c r="W912" i="10"/>
  <c r="AG912" i="10"/>
  <c r="AR912" i="10"/>
  <c r="BC912" i="10"/>
  <c r="BX912" i="10" s="1"/>
  <c r="M912" i="10"/>
  <c r="BL912" i="10" s="1"/>
  <c r="X912" i="10"/>
  <c r="AI912" i="10"/>
  <c r="AS912" i="10"/>
  <c r="BD912" i="10"/>
  <c r="P912" i="10"/>
  <c r="AA912" i="10"/>
  <c r="BP912" i="10" s="1"/>
  <c r="AK912" i="10"/>
  <c r="AV912" i="10"/>
  <c r="BV912" i="10" s="1"/>
  <c r="BG912" i="10"/>
  <c r="BY912" i="10" s="1"/>
  <c r="G912" i="10"/>
  <c r="Q912" i="10"/>
  <c r="AB912" i="10"/>
  <c r="AM912" i="10"/>
  <c r="AW912" i="10"/>
  <c r="BH912" i="10"/>
  <c r="AW880" i="10"/>
  <c r="AW864" i="10"/>
  <c r="AW848" i="10"/>
  <c r="J1013" i="10"/>
  <c r="J1011" i="10"/>
  <c r="H976" i="10"/>
  <c r="P976" i="10"/>
  <c r="X976" i="10"/>
  <c r="AF976" i="10"/>
  <c r="AN976" i="10"/>
  <c r="AV976" i="10"/>
  <c r="BV976" i="10" s="1"/>
  <c r="BD976" i="10"/>
  <c r="BB975" i="10"/>
  <c r="AS975" i="10"/>
  <c r="BU975" i="10" s="1"/>
  <c r="AI975" i="10"/>
  <c r="Z975" i="10"/>
  <c r="Q975" i="10"/>
  <c r="H975" i="10"/>
  <c r="I973" i="10"/>
  <c r="Q973" i="10"/>
  <c r="Y973" i="10"/>
  <c r="AG973" i="10"/>
  <c r="AO973" i="10"/>
  <c r="BT973" i="10" s="1"/>
  <c r="AW973" i="10"/>
  <c r="BE973" i="10"/>
  <c r="T973" i="10"/>
  <c r="BN973" i="10" s="1"/>
  <c r="AB973" i="10"/>
  <c r="AJ973" i="10"/>
  <c r="AR973" i="10"/>
  <c r="AZ973" i="10"/>
  <c r="BW973" i="10" s="1"/>
  <c r="BH973" i="10"/>
  <c r="AY971" i="10"/>
  <c r="AN971" i="10"/>
  <c r="AD971" i="10"/>
  <c r="H971" i="10"/>
  <c r="BC969" i="10"/>
  <c r="BX969" i="10" s="1"/>
  <c r="AS969" i="10"/>
  <c r="AH969" i="10"/>
  <c r="BR969" i="10" s="1"/>
  <c r="W969" i="10"/>
  <c r="M969" i="10"/>
  <c r="BL969" i="10" s="1"/>
  <c r="BC967" i="10"/>
  <c r="BX967" i="10" s="1"/>
  <c r="AS967" i="10"/>
  <c r="BU967" i="10" s="1"/>
  <c r="AH967" i="10"/>
  <c r="BR967" i="10" s="1"/>
  <c r="W967" i="10"/>
  <c r="M967" i="10"/>
  <c r="BL967" i="10" s="1"/>
  <c r="I965" i="10"/>
  <c r="Q965" i="10"/>
  <c r="Y965" i="10"/>
  <c r="AG965" i="10"/>
  <c r="AO965" i="10"/>
  <c r="BT965" i="10" s="1"/>
  <c r="AW965" i="10"/>
  <c r="BE965" i="10"/>
  <c r="T965" i="10"/>
  <c r="BN965" i="10" s="1"/>
  <c r="AB965" i="10"/>
  <c r="AJ965" i="10"/>
  <c r="AR965" i="10"/>
  <c r="AZ965" i="10"/>
  <c r="BH965" i="10"/>
  <c r="BA961" i="10"/>
  <c r="AP961" i="10"/>
  <c r="AE961" i="10"/>
  <c r="U961" i="10"/>
  <c r="J961" i="10"/>
  <c r="BI949" i="10"/>
  <c r="AS949" i="10"/>
  <c r="BU949" i="10" s="1"/>
  <c r="AC949" i="10"/>
  <c r="M949" i="10"/>
  <c r="BL949" i="10" s="1"/>
  <c r="BF943" i="10"/>
  <c r="AP943" i="10"/>
  <c r="Z943" i="10"/>
  <c r="J943" i="10"/>
  <c r="AS941" i="10"/>
  <c r="V941" i="10"/>
  <c r="BB939" i="10"/>
  <c r="AH939" i="10"/>
  <c r="BR939" i="10" s="1"/>
  <c r="M939" i="10"/>
  <c r="BL939" i="10" s="1"/>
  <c r="AS937" i="10"/>
  <c r="V937" i="10"/>
  <c r="BB935" i="10"/>
  <c r="AH935" i="10"/>
  <c r="BR935" i="10" s="1"/>
  <c r="M935" i="10"/>
  <c r="BL935" i="10" s="1"/>
  <c r="AS933" i="10"/>
  <c r="BU933" i="10" s="1"/>
  <c r="V933" i="10"/>
  <c r="BB931" i="10"/>
  <c r="AH931" i="10"/>
  <c r="BR931" i="10" s="1"/>
  <c r="M931" i="10"/>
  <c r="BL931" i="10" s="1"/>
  <c r="AS929" i="10"/>
  <c r="BU929" i="10" s="1"/>
  <c r="V929" i="10"/>
  <c r="BB927" i="10"/>
  <c r="AH927" i="10"/>
  <c r="BR927" i="10" s="1"/>
  <c r="M927" i="10"/>
  <c r="BL927" i="10" s="1"/>
  <c r="AS925" i="10"/>
  <c r="V925" i="10"/>
  <c r="AS921" i="10"/>
  <c r="V921" i="10"/>
  <c r="N916" i="10"/>
  <c r="V916" i="10"/>
  <c r="AD916" i="10"/>
  <c r="AL916" i="10"/>
  <c r="AT916" i="10"/>
  <c r="BB916" i="10"/>
  <c r="J916" i="10"/>
  <c r="R916" i="10"/>
  <c r="Z916" i="10"/>
  <c r="AH916" i="10"/>
  <c r="BR916" i="10" s="1"/>
  <c r="AP916" i="10"/>
  <c r="AX916" i="10"/>
  <c r="BF916" i="10"/>
  <c r="K916" i="10"/>
  <c r="U916" i="10"/>
  <c r="AF916" i="10"/>
  <c r="AQ916" i="10"/>
  <c r="BA916" i="10"/>
  <c r="W916" i="10"/>
  <c r="AG916" i="10"/>
  <c r="AR916" i="10"/>
  <c r="BC916" i="10"/>
  <c r="BX916" i="10" s="1"/>
  <c r="M916" i="10"/>
  <c r="BL916" i="10" s="1"/>
  <c r="X916" i="10"/>
  <c r="AI916" i="10"/>
  <c r="AS916" i="10"/>
  <c r="BD916" i="10"/>
  <c r="P916" i="10"/>
  <c r="AA916" i="10"/>
  <c r="BP916" i="10" s="1"/>
  <c r="AK916" i="10"/>
  <c r="AV916" i="10"/>
  <c r="BV916" i="10" s="1"/>
  <c r="BG916" i="10"/>
  <c r="BY916" i="10" s="1"/>
  <c r="G916" i="10"/>
  <c r="Q916" i="10"/>
  <c r="AB916" i="10"/>
  <c r="AM916" i="10"/>
  <c r="AW916" i="10"/>
  <c r="BH916" i="10"/>
  <c r="AZ912" i="10"/>
  <c r="BW912" i="10" s="1"/>
  <c r="Y912" i="10"/>
  <c r="AI906" i="10"/>
  <c r="AI902" i="10"/>
  <c r="AQ880" i="10"/>
  <c r="N872" i="10"/>
  <c r="V872" i="10"/>
  <c r="AD872" i="10"/>
  <c r="AL872" i="10"/>
  <c r="AT872" i="10"/>
  <c r="BB872" i="10"/>
  <c r="G872" i="10"/>
  <c r="O872" i="10"/>
  <c r="W872" i="10"/>
  <c r="AE872" i="10"/>
  <c r="AM872" i="10"/>
  <c r="AU872" i="10"/>
  <c r="BC872" i="10"/>
  <c r="BX872" i="10" s="1"/>
  <c r="H872" i="10"/>
  <c r="P872" i="10"/>
  <c r="X872" i="10"/>
  <c r="AF872" i="10"/>
  <c r="AN872" i="10"/>
  <c r="AV872" i="10"/>
  <c r="BV872" i="10" s="1"/>
  <c r="BD872" i="10"/>
  <c r="J872" i="10"/>
  <c r="R872" i="10"/>
  <c r="Z872" i="10"/>
  <c r="AH872" i="10"/>
  <c r="BR872" i="10" s="1"/>
  <c r="AP872" i="10"/>
  <c r="AX872" i="10"/>
  <c r="BF872" i="10"/>
  <c r="AB872" i="10"/>
  <c r="AR872" i="10"/>
  <c r="BH872" i="10"/>
  <c r="M872" i="10"/>
  <c r="BL872" i="10" s="1"/>
  <c r="AC872" i="10"/>
  <c r="AS872" i="10"/>
  <c r="BI872" i="10"/>
  <c r="AA872" i="10"/>
  <c r="BP872" i="10" s="1"/>
  <c r="AY872" i="10"/>
  <c r="I872" i="10"/>
  <c r="AG872" i="10"/>
  <c r="AZ872" i="10"/>
  <c r="BW872" i="10" s="1"/>
  <c r="K872" i="10"/>
  <c r="AI872" i="10"/>
  <c r="BA872" i="10"/>
  <c r="Q872" i="10"/>
  <c r="AJ872" i="10"/>
  <c r="BE872" i="10"/>
  <c r="AK872" i="10"/>
  <c r="BG872" i="10"/>
  <c r="T872" i="10"/>
  <c r="BN872" i="10" s="1"/>
  <c r="AO872" i="10"/>
  <c r="BT872" i="10" s="1"/>
  <c r="AQ864" i="10"/>
  <c r="N856" i="10"/>
  <c r="V856" i="10"/>
  <c r="AD856" i="10"/>
  <c r="AL856" i="10"/>
  <c r="AT856" i="10"/>
  <c r="BB856" i="10"/>
  <c r="G856" i="10"/>
  <c r="O856" i="10"/>
  <c r="W856" i="10"/>
  <c r="AE856" i="10"/>
  <c r="AM856" i="10"/>
  <c r="AU856" i="10"/>
  <c r="BC856" i="10"/>
  <c r="BX856" i="10" s="1"/>
  <c r="H856" i="10"/>
  <c r="P856" i="10"/>
  <c r="X856" i="10"/>
  <c r="AF856" i="10"/>
  <c r="AN856" i="10"/>
  <c r="AV856" i="10"/>
  <c r="BV856" i="10" s="1"/>
  <c r="BD856" i="10"/>
  <c r="J856" i="10"/>
  <c r="R856" i="10"/>
  <c r="Z856" i="10"/>
  <c r="AH856" i="10"/>
  <c r="BR856" i="10" s="1"/>
  <c r="AP856" i="10"/>
  <c r="AX856" i="10"/>
  <c r="BF856" i="10"/>
  <c r="AB856" i="10"/>
  <c r="AR856" i="10"/>
  <c r="BH856" i="10"/>
  <c r="M856" i="10"/>
  <c r="BL856" i="10" s="1"/>
  <c r="AC856" i="10"/>
  <c r="AS856" i="10"/>
  <c r="BI856" i="10"/>
  <c r="AA856" i="10"/>
  <c r="BP856" i="10" s="1"/>
  <c r="AY856" i="10"/>
  <c r="I856" i="10"/>
  <c r="AG856" i="10"/>
  <c r="AZ856" i="10"/>
  <c r="K856" i="10"/>
  <c r="AI856" i="10"/>
  <c r="BA856" i="10"/>
  <c r="Q856" i="10"/>
  <c r="AJ856" i="10"/>
  <c r="BE856" i="10"/>
  <c r="AK856" i="10"/>
  <c r="BG856" i="10"/>
  <c r="T856" i="10"/>
  <c r="BN856" i="10" s="1"/>
  <c r="AO856" i="10"/>
  <c r="BT856" i="10" s="1"/>
  <c r="AQ848" i="10"/>
  <c r="N844" i="10"/>
  <c r="V844" i="10"/>
  <c r="AD844" i="10"/>
  <c r="AL844" i="10"/>
  <c r="AT844" i="10"/>
  <c r="BB844" i="10"/>
  <c r="G844" i="10"/>
  <c r="O844" i="10"/>
  <c r="W844" i="10"/>
  <c r="AE844" i="10"/>
  <c r="AM844" i="10"/>
  <c r="AU844" i="10"/>
  <c r="BC844" i="10"/>
  <c r="BX844" i="10" s="1"/>
  <c r="H844" i="10"/>
  <c r="P844" i="10"/>
  <c r="X844" i="10"/>
  <c r="AF844" i="10"/>
  <c r="AN844" i="10"/>
  <c r="AV844" i="10"/>
  <c r="BV844" i="10" s="1"/>
  <c r="BD844" i="10"/>
  <c r="I844" i="10"/>
  <c r="Q844" i="10"/>
  <c r="Y844" i="10"/>
  <c r="AG844" i="10"/>
  <c r="AO844" i="10"/>
  <c r="BT844" i="10" s="1"/>
  <c r="AW844" i="10"/>
  <c r="BE844" i="10"/>
  <c r="J844" i="10"/>
  <c r="R844" i="10"/>
  <c r="Z844" i="10"/>
  <c r="AH844" i="10"/>
  <c r="BR844" i="10" s="1"/>
  <c r="AP844" i="10"/>
  <c r="AX844" i="10"/>
  <c r="BF844" i="10"/>
  <c r="AI844" i="10"/>
  <c r="BA844" i="10"/>
  <c r="M844" i="10"/>
  <c r="BL844" i="10" s="1"/>
  <c r="AJ844" i="10"/>
  <c r="BG844" i="10"/>
  <c r="BY844" i="10" s="1"/>
  <c r="K844" i="10"/>
  <c r="AQ844" i="10"/>
  <c r="AR844" i="10"/>
  <c r="T844" i="10"/>
  <c r="BN844" i="10" s="1"/>
  <c r="AS844" i="10"/>
  <c r="U844" i="10"/>
  <c r="AY844" i="10"/>
  <c r="AA844" i="10"/>
  <c r="BP844" i="10" s="1"/>
  <c r="AZ844" i="10"/>
  <c r="AB844" i="10"/>
  <c r="BH844" i="10"/>
  <c r="G632" i="10"/>
  <c r="O632" i="10"/>
  <c r="W632" i="10"/>
  <c r="AE632" i="10"/>
  <c r="AM632" i="10"/>
  <c r="AU632" i="10"/>
  <c r="BC632" i="10"/>
  <c r="BX632" i="10" s="1"/>
  <c r="H632" i="10"/>
  <c r="P632" i="10"/>
  <c r="X632" i="10"/>
  <c r="AF632" i="10"/>
  <c r="AN632" i="10"/>
  <c r="AV632" i="10"/>
  <c r="BV632" i="10" s="1"/>
  <c r="BD632" i="10"/>
  <c r="J632" i="10"/>
  <c r="T632" i="10"/>
  <c r="BN632" i="10" s="1"/>
  <c r="AD632" i="10"/>
  <c r="AP632" i="10"/>
  <c r="AZ632" i="10"/>
  <c r="K632" i="10"/>
  <c r="U632" i="10"/>
  <c r="AG632" i="10"/>
  <c r="AQ632" i="10"/>
  <c r="BA632" i="10"/>
  <c r="V632" i="10"/>
  <c r="AH632" i="10"/>
  <c r="BR632" i="10" s="1"/>
  <c r="AR632" i="10"/>
  <c r="BB632" i="10"/>
  <c r="M632" i="10"/>
  <c r="BL632" i="10" s="1"/>
  <c r="Y632" i="10"/>
  <c r="AI632" i="10"/>
  <c r="AS632" i="10"/>
  <c r="BE632" i="10"/>
  <c r="N632" i="10"/>
  <c r="Z632" i="10"/>
  <c r="AJ632" i="10"/>
  <c r="AT632" i="10"/>
  <c r="BF632" i="10"/>
  <c r="R632" i="10"/>
  <c r="AB632" i="10"/>
  <c r="AL632" i="10"/>
  <c r="AX632" i="10"/>
  <c r="BH632" i="10"/>
  <c r="AW632" i="10"/>
  <c r="I632" i="10"/>
  <c r="AY632" i="10"/>
  <c r="Q632" i="10"/>
  <c r="BG632" i="10"/>
  <c r="BI632" i="10"/>
  <c r="AA632" i="10"/>
  <c r="BP632" i="10" s="1"/>
  <c r="AK632" i="10"/>
  <c r="AC632" i="10"/>
  <c r="AO632" i="10"/>
  <c r="BT632" i="10" s="1"/>
  <c r="BE1019" i="10"/>
  <c r="AW1019" i="10"/>
  <c r="AO1019" i="10"/>
  <c r="BT1019" i="10" s="1"/>
  <c r="AG1019" i="10"/>
  <c r="Y1019" i="10"/>
  <c r="Q1019" i="10"/>
  <c r="I1019" i="10"/>
  <c r="BE1017" i="10"/>
  <c r="AW1017" i="10"/>
  <c r="AO1017" i="10"/>
  <c r="BT1017" i="10" s="1"/>
  <c r="AG1017" i="10"/>
  <c r="Y1017" i="10"/>
  <c r="Q1017" i="10"/>
  <c r="BM1017" i="10" s="1"/>
  <c r="I1017" i="10"/>
  <c r="BE1015" i="10"/>
  <c r="AW1015" i="10"/>
  <c r="AO1015" i="10"/>
  <c r="BT1015" i="10" s="1"/>
  <c r="AG1015" i="10"/>
  <c r="Y1015" i="10"/>
  <c r="Q1015" i="10"/>
  <c r="BM1015" i="10" s="1"/>
  <c r="I1015" i="10"/>
  <c r="BE1013" i="10"/>
  <c r="AW1013" i="10"/>
  <c r="AO1013" i="10"/>
  <c r="BT1013" i="10" s="1"/>
  <c r="AG1013" i="10"/>
  <c r="Y1013" i="10"/>
  <c r="Q1013" i="10"/>
  <c r="I1013" i="10"/>
  <c r="BE1011" i="10"/>
  <c r="AW1011" i="10"/>
  <c r="AO1011" i="10"/>
  <c r="BT1011" i="10" s="1"/>
  <c r="AG1011" i="10"/>
  <c r="Y1011" i="10"/>
  <c r="Q1011" i="10"/>
  <c r="I1011" i="10"/>
  <c r="BE1009" i="10"/>
  <c r="AW1009" i="10"/>
  <c r="AO1009" i="10"/>
  <c r="BT1009" i="10" s="1"/>
  <c r="AG1009" i="10"/>
  <c r="Y1009" i="10"/>
  <c r="Q1009" i="10"/>
  <c r="BM1009" i="10" s="1"/>
  <c r="I1009" i="10"/>
  <c r="BE1007" i="10"/>
  <c r="AW1007" i="10"/>
  <c r="AO1007" i="10"/>
  <c r="BT1007" i="10" s="1"/>
  <c r="AG1007" i="10"/>
  <c r="Y1007" i="10"/>
  <c r="Q1007" i="10"/>
  <c r="I1007" i="10"/>
  <c r="BE1005" i="10"/>
  <c r="AW1005" i="10"/>
  <c r="AO1005" i="10"/>
  <c r="BT1005" i="10" s="1"/>
  <c r="AG1005" i="10"/>
  <c r="Y1005" i="10"/>
  <c r="Q1005" i="10"/>
  <c r="I1005" i="10"/>
  <c r="BE1003" i="10"/>
  <c r="AW1003" i="10"/>
  <c r="AO1003" i="10"/>
  <c r="BT1003" i="10" s="1"/>
  <c r="AG1003" i="10"/>
  <c r="Y1003" i="10"/>
  <c r="Q1003" i="10"/>
  <c r="I1003" i="10"/>
  <c r="BE1001" i="10"/>
  <c r="AW1001" i="10"/>
  <c r="AO1001" i="10"/>
  <c r="BT1001" i="10" s="1"/>
  <c r="AG1001" i="10"/>
  <c r="Y1001" i="10"/>
  <c r="Q1001" i="10"/>
  <c r="I1001" i="10"/>
  <c r="BE999" i="10"/>
  <c r="AW999" i="10"/>
  <c r="AO999" i="10"/>
  <c r="BT999" i="10" s="1"/>
  <c r="AG999" i="10"/>
  <c r="Y999" i="10"/>
  <c r="Q999" i="10"/>
  <c r="I999" i="10"/>
  <c r="BE997" i="10"/>
  <c r="AW997" i="10"/>
  <c r="AO997" i="10"/>
  <c r="BT997" i="10" s="1"/>
  <c r="AG997" i="10"/>
  <c r="Y997" i="10"/>
  <c r="Q997" i="10"/>
  <c r="I997" i="10"/>
  <c r="BE995" i="10"/>
  <c r="AW995" i="10"/>
  <c r="AO995" i="10"/>
  <c r="BT995" i="10" s="1"/>
  <c r="AG995" i="10"/>
  <c r="Y995" i="10"/>
  <c r="Q995" i="10"/>
  <c r="I995" i="10"/>
  <c r="BE993" i="10"/>
  <c r="AW993" i="10"/>
  <c r="AO993" i="10"/>
  <c r="BT993" i="10" s="1"/>
  <c r="AG993" i="10"/>
  <c r="Y993" i="10"/>
  <c r="Q993" i="10"/>
  <c r="I993" i="10"/>
  <c r="BE991" i="10"/>
  <c r="AW991" i="10"/>
  <c r="AO991" i="10"/>
  <c r="BT991" i="10" s="1"/>
  <c r="AG991" i="10"/>
  <c r="Y991" i="10"/>
  <c r="Q991" i="10"/>
  <c r="I991" i="10"/>
  <c r="BE989" i="10"/>
  <c r="AW989" i="10"/>
  <c r="AO989" i="10"/>
  <c r="BT989" i="10" s="1"/>
  <c r="AG989" i="10"/>
  <c r="Y989" i="10"/>
  <c r="Q989" i="10"/>
  <c r="I989" i="10"/>
  <c r="BE987" i="10"/>
  <c r="AW987" i="10"/>
  <c r="AO987" i="10"/>
  <c r="BT987" i="10" s="1"/>
  <c r="AG987" i="10"/>
  <c r="Y987" i="10"/>
  <c r="Q987" i="10"/>
  <c r="I987" i="10"/>
  <c r="BE985" i="10"/>
  <c r="AW985" i="10"/>
  <c r="AO985" i="10"/>
  <c r="BT985" i="10" s="1"/>
  <c r="AG985" i="10"/>
  <c r="Y985" i="10"/>
  <c r="Q985" i="10"/>
  <c r="I985" i="10"/>
  <c r="BE983" i="10"/>
  <c r="AW983" i="10"/>
  <c r="AO983" i="10"/>
  <c r="BT983" i="10" s="1"/>
  <c r="AG983" i="10"/>
  <c r="Y983" i="10"/>
  <c r="Q983" i="10"/>
  <c r="I983" i="10"/>
  <c r="BE981" i="10"/>
  <c r="AW981" i="10"/>
  <c r="AO981" i="10"/>
  <c r="BT981" i="10" s="1"/>
  <c r="AG981" i="10"/>
  <c r="Y981" i="10"/>
  <c r="Q981" i="10"/>
  <c r="I981" i="10"/>
  <c r="BE979" i="10"/>
  <c r="AW979" i="10"/>
  <c r="AO979" i="10"/>
  <c r="BT979" i="10" s="1"/>
  <c r="AG979" i="10"/>
  <c r="Y979" i="10"/>
  <c r="Q979" i="10"/>
  <c r="I979" i="10"/>
  <c r="BE977" i="10"/>
  <c r="AW977" i="10"/>
  <c r="AO977" i="10"/>
  <c r="BT977" i="10" s="1"/>
  <c r="AG977" i="10"/>
  <c r="Y977" i="10"/>
  <c r="Q977" i="10"/>
  <c r="I977" i="10"/>
  <c r="BG976" i="10"/>
  <c r="BY976" i="10" s="1"/>
  <c r="AX976" i="10"/>
  <c r="AO976" i="10"/>
  <c r="BT976" i="10" s="1"/>
  <c r="AE976" i="10"/>
  <c r="V976" i="10"/>
  <c r="M976" i="10"/>
  <c r="BL976" i="10" s="1"/>
  <c r="BA975" i="10"/>
  <c r="AQ975" i="10"/>
  <c r="AH975" i="10"/>
  <c r="BR975" i="10" s="1"/>
  <c r="Y975" i="10"/>
  <c r="P975" i="10"/>
  <c r="G975" i="10"/>
  <c r="BD973" i="10"/>
  <c r="AT973" i="10"/>
  <c r="AI973" i="10"/>
  <c r="X973" i="10"/>
  <c r="N973" i="10"/>
  <c r="BI971" i="10"/>
  <c r="AX971" i="10"/>
  <c r="AM971" i="10"/>
  <c r="AC971" i="10"/>
  <c r="R971" i="10"/>
  <c r="G971" i="10"/>
  <c r="BB969" i="10"/>
  <c r="AQ969" i="10"/>
  <c r="AF969" i="10"/>
  <c r="V969" i="10"/>
  <c r="K969" i="10"/>
  <c r="BB967" i="10"/>
  <c r="AQ967" i="10"/>
  <c r="AF967" i="10"/>
  <c r="V967" i="10"/>
  <c r="K967" i="10"/>
  <c r="BD965" i="10"/>
  <c r="AT965" i="10"/>
  <c r="AI965" i="10"/>
  <c r="X965" i="10"/>
  <c r="N965" i="10"/>
  <c r="BG963" i="10"/>
  <c r="BY963" i="10" s="1"/>
  <c r="AV963" i="10"/>
  <c r="BV963" i="10" s="1"/>
  <c r="AL963" i="10"/>
  <c r="BS963" i="10" s="1"/>
  <c r="AA963" i="10"/>
  <c r="BP963" i="10" s="1"/>
  <c r="AY961" i="10"/>
  <c r="AN961" i="10"/>
  <c r="AD961" i="10"/>
  <c r="H961" i="10"/>
  <c r="AV959" i="10"/>
  <c r="BV959" i="10" s="1"/>
  <c r="AK959" i="10"/>
  <c r="W959" i="10"/>
  <c r="J959" i="10"/>
  <c r="AV957" i="10"/>
  <c r="BV957" i="10" s="1"/>
  <c r="AK957" i="10"/>
  <c r="W957" i="10"/>
  <c r="J957" i="10"/>
  <c r="AV955" i="10"/>
  <c r="BV955" i="10" s="1"/>
  <c r="AK955" i="10"/>
  <c r="W955" i="10"/>
  <c r="J955" i="10"/>
  <c r="AV953" i="10"/>
  <c r="BV953" i="10" s="1"/>
  <c r="AK953" i="10"/>
  <c r="W953" i="10"/>
  <c r="J953" i="10"/>
  <c r="AV951" i="10"/>
  <c r="BV951" i="10" s="1"/>
  <c r="AK951" i="10"/>
  <c r="W951" i="10"/>
  <c r="J951" i="10"/>
  <c r="BF949" i="10"/>
  <c r="AP949" i="10"/>
  <c r="Z949" i="10"/>
  <c r="J949" i="10"/>
  <c r="H947" i="10"/>
  <c r="P947" i="10"/>
  <c r="X947" i="10"/>
  <c r="AF947" i="10"/>
  <c r="AN947" i="10"/>
  <c r="BS947" i="10" s="1"/>
  <c r="AV947" i="10"/>
  <c r="BV947" i="10" s="1"/>
  <c r="BD947" i="10"/>
  <c r="I947" i="10"/>
  <c r="Q947" i="10"/>
  <c r="Y947" i="10"/>
  <c r="AG947" i="10"/>
  <c r="AO947" i="10"/>
  <c r="BT947" i="10" s="1"/>
  <c r="AW947" i="10"/>
  <c r="BE947" i="10"/>
  <c r="K947" i="10"/>
  <c r="AA947" i="10"/>
  <c r="BP947" i="10" s="1"/>
  <c r="AI947" i="10"/>
  <c r="AQ947" i="10"/>
  <c r="AY947" i="10"/>
  <c r="BG947" i="10"/>
  <c r="BY947" i="10" s="1"/>
  <c r="T947" i="10"/>
  <c r="BN947" i="10" s="1"/>
  <c r="AB947" i="10"/>
  <c r="AJ947" i="10"/>
  <c r="AR947" i="10"/>
  <c r="AZ947" i="10"/>
  <c r="BW947" i="10" s="1"/>
  <c r="BH947" i="10"/>
  <c r="AT945" i="10"/>
  <c r="AD945" i="10"/>
  <c r="N945" i="10"/>
  <c r="BC943" i="10"/>
  <c r="BX943" i="10" s="1"/>
  <c r="AM943" i="10"/>
  <c r="W943" i="10"/>
  <c r="G943" i="10"/>
  <c r="AP941" i="10"/>
  <c r="U941" i="10"/>
  <c r="BA939" i="10"/>
  <c r="AD939" i="10"/>
  <c r="J939" i="10"/>
  <c r="AP937" i="10"/>
  <c r="U937" i="10"/>
  <c r="BA935" i="10"/>
  <c r="AD935" i="10"/>
  <c r="J935" i="10"/>
  <c r="AP933" i="10"/>
  <c r="U933" i="10"/>
  <c r="BA931" i="10"/>
  <c r="AD931" i="10"/>
  <c r="J931" i="10"/>
  <c r="AP929" i="10"/>
  <c r="U929" i="10"/>
  <c r="BA927" i="10"/>
  <c r="AD927" i="10"/>
  <c r="J927" i="10"/>
  <c r="AP925" i="10"/>
  <c r="U925" i="10"/>
  <c r="BA923" i="10"/>
  <c r="AD923" i="10"/>
  <c r="J923" i="10"/>
  <c r="AP921" i="10"/>
  <c r="U921" i="10"/>
  <c r="BA919" i="10"/>
  <c r="AD919" i="10"/>
  <c r="J919" i="10"/>
  <c r="AZ916" i="10"/>
  <c r="BW916" i="10" s="1"/>
  <c r="Y916" i="10"/>
  <c r="N914" i="10"/>
  <c r="V914" i="10"/>
  <c r="AD914" i="10"/>
  <c r="AL914" i="10"/>
  <c r="AT914" i="10"/>
  <c r="BB914" i="10"/>
  <c r="J914" i="10"/>
  <c r="R914" i="10"/>
  <c r="Z914" i="10"/>
  <c r="AH914" i="10"/>
  <c r="BR914" i="10" s="1"/>
  <c r="AP914" i="10"/>
  <c r="AX914" i="10"/>
  <c r="BF914" i="10"/>
  <c r="P914" i="10"/>
  <c r="AA914" i="10"/>
  <c r="BP914" i="10" s="1"/>
  <c r="AK914" i="10"/>
  <c r="AV914" i="10"/>
  <c r="BV914" i="10" s="1"/>
  <c r="BG914" i="10"/>
  <c r="G914" i="10"/>
  <c r="Q914" i="10"/>
  <c r="AB914" i="10"/>
  <c r="AM914" i="10"/>
  <c r="AW914" i="10"/>
  <c r="BH914" i="10"/>
  <c r="H914" i="10"/>
  <c r="AC914" i="10"/>
  <c r="AN914" i="10"/>
  <c r="AY914" i="10"/>
  <c r="BI914" i="10"/>
  <c r="K914" i="10"/>
  <c r="U914" i="10"/>
  <c r="AF914" i="10"/>
  <c r="AQ914" i="10"/>
  <c r="BA914" i="10"/>
  <c r="W914" i="10"/>
  <c r="AG914" i="10"/>
  <c r="BQ914" i="10" s="1"/>
  <c r="AR914" i="10"/>
  <c r="BC914" i="10"/>
  <c r="BX914" i="10" s="1"/>
  <c r="AY912" i="10"/>
  <c r="T912" i="10"/>
  <c r="BN912" i="10" s="1"/>
  <c r="N910" i="10"/>
  <c r="V910" i="10"/>
  <c r="AD910" i="10"/>
  <c r="AL910" i="10"/>
  <c r="AT910" i="10"/>
  <c r="BB910" i="10"/>
  <c r="J910" i="10"/>
  <c r="R910" i="10"/>
  <c r="Z910" i="10"/>
  <c r="AH910" i="10"/>
  <c r="BR910" i="10" s="1"/>
  <c r="AP910" i="10"/>
  <c r="AX910" i="10"/>
  <c r="BF910" i="10"/>
  <c r="P910" i="10"/>
  <c r="AA910" i="10"/>
  <c r="BP910" i="10" s="1"/>
  <c r="AK910" i="10"/>
  <c r="AV910" i="10"/>
  <c r="BV910" i="10" s="1"/>
  <c r="BG910" i="10"/>
  <c r="G910" i="10"/>
  <c r="Q910" i="10"/>
  <c r="AB910" i="10"/>
  <c r="AM910" i="10"/>
  <c r="AW910" i="10"/>
  <c r="BH910" i="10"/>
  <c r="H910" i="10"/>
  <c r="AC910" i="10"/>
  <c r="AN910" i="10"/>
  <c r="AY910" i="10"/>
  <c r="BI910" i="10"/>
  <c r="I910" i="10"/>
  <c r="T910" i="10"/>
  <c r="BN910" i="10" s="1"/>
  <c r="AE910" i="10"/>
  <c r="AO910" i="10"/>
  <c r="BT910" i="10" s="1"/>
  <c r="AZ910" i="10"/>
  <c r="BW910" i="10" s="1"/>
  <c r="K910" i="10"/>
  <c r="U910" i="10"/>
  <c r="AF910" i="10"/>
  <c r="AQ910" i="10"/>
  <c r="BA910" i="10"/>
  <c r="W910" i="10"/>
  <c r="AG910" i="10"/>
  <c r="AR910" i="10"/>
  <c r="BC910" i="10"/>
  <c r="BX910" i="10" s="1"/>
  <c r="Y906" i="10"/>
  <c r="Y902" i="10"/>
  <c r="AW876" i="10"/>
  <c r="AW860" i="10"/>
  <c r="Y848" i="10"/>
  <c r="G765" i="10"/>
  <c r="O765" i="10"/>
  <c r="W765" i="10"/>
  <c r="AE765" i="10"/>
  <c r="AM765" i="10"/>
  <c r="AU765" i="10"/>
  <c r="BC765" i="10"/>
  <c r="BX765" i="10" s="1"/>
  <c r="I765" i="10"/>
  <c r="Q765" i="10"/>
  <c r="Y765" i="10"/>
  <c r="AG765" i="10"/>
  <c r="AO765" i="10"/>
  <c r="BT765" i="10" s="1"/>
  <c r="AW765" i="10"/>
  <c r="BE765" i="10"/>
  <c r="R765" i="10"/>
  <c r="AB765" i="10"/>
  <c r="AL765" i="10"/>
  <c r="AX765" i="10"/>
  <c r="BH765" i="10"/>
  <c r="H765" i="10"/>
  <c r="AC765" i="10"/>
  <c r="AN765" i="10"/>
  <c r="AY765" i="10"/>
  <c r="BI765" i="10"/>
  <c r="J765" i="10"/>
  <c r="T765" i="10"/>
  <c r="BN765" i="10" s="1"/>
  <c r="AD765" i="10"/>
  <c r="AP765" i="10"/>
  <c r="AZ765" i="10"/>
  <c r="K765" i="10"/>
  <c r="U765" i="10"/>
  <c r="AF765" i="10"/>
  <c r="AQ765" i="10"/>
  <c r="BA765" i="10"/>
  <c r="V765" i="10"/>
  <c r="AH765" i="10"/>
  <c r="BR765" i="10" s="1"/>
  <c r="AR765" i="10"/>
  <c r="BB765" i="10"/>
  <c r="N765" i="10"/>
  <c r="Z765" i="10"/>
  <c r="AJ765" i="10"/>
  <c r="AT765" i="10"/>
  <c r="BF765" i="10"/>
  <c r="P765" i="10"/>
  <c r="BG765" i="10"/>
  <c r="X765" i="10"/>
  <c r="AI765" i="10"/>
  <c r="AK765" i="10"/>
  <c r="M765" i="10"/>
  <c r="BL765" i="10" s="1"/>
  <c r="AA765" i="10"/>
  <c r="BP765" i="10" s="1"/>
  <c r="AS765" i="10"/>
  <c r="AV765" i="10"/>
  <c r="BV765" i="10" s="1"/>
  <c r="BD765" i="10"/>
  <c r="BA949" i="10"/>
  <c r="N880" i="10"/>
  <c r="V880" i="10"/>
  <c r="AD880" i="10"/>
  <c r="AL880" i="10"/>
  <c r="AT880" i="10"/>
  <c r="BB880" i="10"/>
  <c r="G880" i="10"/>
  <c r="O880" i="10"/>
  <c r="W880" i="10"/>
  <c r="AE880" i="10"/>
  <c r="AM880" i="10"/>
  <c r="AU880" i="10"/>
  <c r="BC880" i="10"/>
  <c r="BX880" i="10" s="1"/>
  <c r="H880" i="10"/>
  <c r="P880" i="10"/>
  <c r="X880" i="10"/>
  <c r="AF880" i="10"/>
  <c r="AN880" i="10"/>
  <c r="AV880" i="10"/>
  <c r="BV880" i="10" s="1"/>
  <c r="BD880" i="10"/>
  <c r="J880" i="10"/>
  <c r="R880" i="10"/>
  <c r="Z880" i="10"/>
  <c r="AH880" i="10"/>
  <c r="BR880" i="10" s="1"/>
  <c r="AP880" i="10"/>
  <c r="AX880" i="10"/>
  <c r="BF880" i="10"/>
  <c r="AB880" i="10"/>
  <c r="AR880" i="10"/>
  <c r="BH880" i="10"/>
  <c r="M880" i="10"/>
  <c r="BL880" i="10" s="1"/>
  <c r="AC880" i="10"/>
  <c r="AS880" i="10"/>
  <c r="BI880" i="10"/>
  <c r="AA880" i="10"/>
  <c r="BP880" i="10" s="1"/>
  <c r="AY880" i="10"/>
  <c r="I880" i="10"/>
  <c r="AG880" i="10"/>
  <c r="AZ880" i="10"/>
  <c r="K880" i="10"/>
  <c r="AI880" i="10"/>
  <c r="BA880" i="10"/>
  <c r="Q880" i="10"/>
  <c r="AJ880" i="10"/>
  <c r="BE880" i="10"/>
  <c r="AK880" i="10"/>
  <c r="BG880" i="10"/>
  <c r="T880" i="10"/>
  <c r="BN880" i="10" s="1"/>
  <c r="AO880" i="10"/>
  <c r="BT880" i="10" s="1"/>
  <c r="N864" i="10"/>
  <c r="V864" i="10"/>
  <c r="AD864" i="10"/>
  <c r="AL864" i="10"/>
  <c r="AT864" i="10"/>
  <c r="BB864" i="10"/>
  <c r="G864" i="10"/>
  <c r="O864" i="10"/>
  <c r="W864" i="10"/>
  <c r="AE864" i="10"/>
  <c r="AM864" i="10"/>
  <c r="AU864" i="10"/>
  <c r="BC864" i="10"/>
  <c r="BX864" i="10" s="1"/>
  <c r="H864" i="10"/>
  <c r="P864" i="10"/>
  <c r="X864" i="10"/>
  <c r="AF864" i="10"/>
  <c r="AN864" i="10"/>
  <c r="AV864" i="10"/>
  <c r="BV864" i="10" s="1"/>
  <c r="BD864" i="10"/>
  <c r="J864" i="10"/>
  <c r="R864" i="10"/>
  <c r="Z864" i="10"/>
  <c r="AH864" i="10"/>
  <c r="BR864" i="10" s="1"/>
  <c r="AP864" i="10"/>
  <c r="AX864" i="10"/>
  <c r="BF864" i="10"/>
  <c r="AB864" i="10"/>
  <c r="AR864" i="10"/>
  <c r="BH864" i="10"/>
  <c r="M864" i="10"/>
  <c r="BL864" i="10" s="1"/>
  <c r="AC864" i="10"/>
  <c r="AS864" i="10"/>
  <c r="BI864" i="10"/>
  <c r="AA864" i="10"/>
  <c r="BP864" i="10" s="1"/>
  <c r="AY864" i="10"/>
  <c r="I864" i="10"/>
  <c r="AG864" i="10"/>
  <c r="AZ864" i="10"/>
  <c r="K864" i="10"/>
  <c r="AI864" i="10"/>
  <c r="BA864" i="10"/>
  <c r="Q864" i="10"/>
  <c r="AJ864" i="10"/>
  <c r="BE864" i="10"/>
  <c r="AK864" i="10"/>
  <c r="BG864" i="10"/>
  <c r="T864" i="10"/>
  <c r="BN864" i="10" s="1"/>
  <c r="AO864" i="10"/>
  <c r="BT864" i="10" s="1"/>
  <c r="BD1019" i="10"/>
  <c r="AV1019" i="10"/>
  <c r="BV1019" i="10" s="1"/>
  <c r="AN1019" i="10"/>
  <c r="AF1019" i="10"/>
  <c r="X1019" i="10"/>
  <c r="P1019" i="10"/>
  <c r="BD1017" i="10"/>
  <c r="AV1017" i="10"/>
  <c r="BV1017" i="10" s="1"/>
  <c r="AN1017" i="10"/>
  <c r="AF1017" i="10"/>
  <c r="X1017" i="10"/>
  <c r="P1017" i="10"/>
  <c r="BD1015" i="10"/>
  <c r="AV1015" i="10"/>
  <c r="BV1015" i="10" s="1"/>
  <c r="AN1015" i="10"/>
  <c r="AF1015" i="10"/>
  <c r="X1015" i="10"/>
  <c r="BO1015" i="10" s="1"/>
  <c r="P1015" i="10"/>
  <c r="BD1013" i="10"/>
  <c r="AV1013" i="10"/>
  <c r="BV1013" i="10" s="1"/>
  <c r="AN1013" i="10"/>
  <c r="AF1013" i="10"/>
  <c r="X1013" i="10"/>
  <c r="P1013" i="10"/>
  <c r="BD1011" i="10"/>
  <c r="AV1011" i="10"/>
  <c r="BV1011" i="10" s="1"/>
  <c r="AN1011" i="10"/>
  <c r="AF1011" i="10"/>
  <c r="X1011" i="10"/>
  <c r="P1011" i="10"/>
  <c r="BD1009" i="10"/>
  <c r="AV1009" i="10"/>
  <c r="BV1009" i="10" s="1"/>
  <c r="AN1009" i="10"/>
  <c r="AF1009" i="10"/>
  <c r="X1009" i="10"/>
  <c r="BO1009" i="10" s="1"/>
  <c r="P1009" i="10"/>
  <c r="BD1007" i="10"/>
  <c r="AV1007" i="10"/>
  <c r="BV1007" i="10" s="1"/>
  <c r="AN1007" i="10"/>
  <c r="AF1007" i="10"/>
  <c r="X1007" i="10"/>
  <c r="BO1007" i="10" s="1"/>
  <c r="P1007" i="10"/>
  <c r="BD1005" i="10"/>
  <c r="AV1005" i="10"/>
  <c r="BV1005" i="10" s="1"/>
  <c r="AN1005" i="10"/>
  <c r="AF1005" i="10"/>
  <c r="X1005" i="10"/>
  <c r="P1005" i="10"/>
  <c r="BD1003" i="10"/>
  <c r="AV1003" i="10"/>
  <c r="BV1003" i="10" s="1"/>
  <c r="AN1003" i="10"/>
  <c r="AF1003" i="10"/>
  <c r="X1003" i="10"/>
  <c r="P1003" i="10"/>
  <c r="BD1001" i="10"/>
  <c r="AV1001" i="10"/>
  <c r="BV1001" i="10" s="1"/>
  <c r="AN1001" i="10"/>
  <c r="AF1001" i="10"/>
  <c r="X1001" i="10"/>
  <c r="P1001" i="10"/>
  <c r="BD999" i="10"/>
  <c r="AV999" i="10"/>
  <c r="BV999" i="10" s="1"/>
  <c r="AN999" i="10"/>
  <c r="AF999" i="10"/>
  <c r="X999" i="10"/>
  <c r="BO999" i="10" s="1"/>
  <c r="P999" i="10"/>
  <c r="BD997" i="10"/>
  <c r="AV997" i="10"/>
  <c r="BV997" i="10" s="1"/>
  <c r="AN997" i="10"/>
  <c r="AF997" i="10"/>
  <c r="X997" i="10"/>
  <c r="P997" i="10"/>
  <c r="BD995" i="10"/>
  <c r="AV995" i="10"/>
  <c r="BV995" i="10" s="1"/>
  <c r="AN995" i="10"/>
  <c r="AF995" i="10"/>
  <c r="X995" i="10"/>
  <c r="P995" i="10"/>
  <c r="BD993" i="10"/>
  <c r="AV993" i="10"/>
  <c r="BV993" i="10" s="1"/>
  <c r="AN993" i="10"/>
  <c r="AF993" i="10"/>
  <c r="X993" i="10"/>
  <c r="P993" i="10"/>
  <c r="BD991" i="10"/>
  <c r="AV991" i="10"/>
  <c r="BV991" i="10" s="1"/>
  <c r="AN991" i="10"/>
  <c r="AF991" i="10"/>
  <c r="X991" i="10"/>
  <c r="BO991" i="10" s="1"/>
  <c r="P991" i="10"/>
  <c r="BD989" i="10"/>
  <c r="AV989" i="10"/>
  <c r="BV989" i="10" s="1"/>
  <c r="AN989" i="10"/>
  <c r="AF989" i="10"/>
  <c r="X989" i="10"/>
  <c r="P989" i="10"/>
  <c r="BD987" i="10"/>
  <c r="AV987" i="10"/>
  <c r="BV987" i="10" s="1"/>
  <c r="AN987" i="10"/>
  <c r="AF987" i="10"/>
  <c r="X987" i="10"/>
  <c r="P987" i="10"/>
  <c r="BD985" i="10"/>
  <c r="AV985" i="10"/>
  <c r="BV985" i="10" s="1"/>
  <c r="AN985" i="10"/>
  <c r="AF985" i="10"/>
  <c r="X985" i="10"/>
  <c r="P985" i="10"/>
  <c r="BD983" i="10"/>
  <c r="AV983" i="10"/>
  <c r="BV983" i="10" s="1"/>
  <c r="AN983" i="10"/>
  <c r="AF983" i="10"/>
  <c r="X983" i="10"/>
  <c r="BO983" i="10" s="1"/>
  <c r="P983" i="10"/>
  <c r="BD981" i="10"/>
  <c r="AV981" i="10"/>
  <c r="BV981" i="10" s="1"/>
  <c r="AN981" i="10"/>
  <c r="AF981" i="10"/>
  <c r="X981" i="10"/>
  <c r="P981" i="10"/>
  <c r="BD979" i="10"/>
  <c r="AV979" i="10"/>
  <c r="BV979" i="10" s="1"/>
  <c r="AN979" i="10"/>
  <c r="AF979" i="10"/>
  <c r="X979" i="10"/>
  <c r="P979" i="10"/>
  <c r="BD977" i="10"/>
  <c r="AV977" i="10"/>
  <c r="BV977" i="10" s="1"/>
  <c r="AN977" i="10"/>
  <c r="AF977" i="10"/>
  <c r="X977" i="10"/>
  <c r="BO977" i="10" s="1"/>
  <c r="P977" i="10"/>
  <c r="BF976" i="10"/>
  <c r="AW976" i="10"/>
  <c r="AM976" i="10"/>
  <c r="AD976" i="10"/>
  <c r="U976" i="10"/>
  <c r="BI975" i="10"/>
  <c r="AY975" i="10"/>
  <c r="AP975" i="10"/>
  <c r="AG975" i="10"/>
  <c r="X975" i="10"/>
  <c r="BC973" i="10"/>
  <c r="BX973" i="10" s="1"/>
  <c r="AS973" i="10"/>
  <c r="BU973" i="10" s="1"/>
  <c r="AH973" i="10"/>
  <c r="BR973" i="10" s="1"/>
  <c r="W973" i="10"/>
  <c r="M973" i="10"/>
  <c r="BL973" i="10" s="1"/>
  <c r="BG971" i="10"/>
  <c r="AV971" i="10"/>
  <c r="BV971" i="10" s="1"/>
  <c r="AL971" i="10"/>
  <c r="AA971" i="10"/>
  <c r="BP971" i="10" s="1"/>
  <c r="BA969" i="10"/>
  <c r="AP969" i="10"/>
  <c r="AE969" i="10"/>
  <c r="U969" i="10"/>
  <c r="J969" i="10"/>
  <c r="BA967" i="10"/>
  <c r="AP967" i="10"/>
  <c r="AE967" i="10"/>
  <c r="U967" i="10"/>
  <c r="J967" i="10"/>
  <c r="BC965" i="10"/>
  <c r="BX965" i="10" s="1"/>
  <c r="AS965" i="10"/>
  <c r="BU965" i="10" s="1"/>
  <c r="AH965" i="10"/>
  <c r="BR965" i="10" s="1"/>
  <c r="W965" i="10"/>
  <c r="M965" i="10"/>
  <c r="BL965" i="10" s="1"/>
  <c r="I963" i="10"/>
  <c r="Q963" i="10"/>
  <c r="Y963" i="10"/>
  <c r="AG963" i="10"/>
  <c r="AO963" i="10"/>
  <c r="BT963" i="10" s="1"/>
  <c r="AW963" i="10"/>
  <c r="BE963" i="10"/>
  <c r="T963" i="10"/>
  <c r="BN963" i="10" s="1"/>
  <c r="AB963" i="10"/>
  <c r="AJ963" i="10"/>
  <c r="AR963" i="10"/>
  <c r="AZ963" i="10"/>
  <c r="BW963" i="10" s="1"/>
  <c r="BH963" i="10"/>
  <c r="BI961" i="10"/>
  <c r="AX961" i="10"/>
  <c r="AM961" i="10"/>
  <c r="AC961" i="10"/>
  <c r="R961" i="10"/>
  <c r="BI959" i="10"/>
  <c r="AU959" i="10"/>
  <c r="BU959" i="10" s="1"/>
  <c r="AH959" i="10"/>
  <c r="BR959" i="10" s="1"/>
  <c r="V959" i="10"/>
  <c r="H959" i="10"/>
  <c r="BI957" i="10"/>
  <c r="AU957" i="10"/>
  <c r="BU957" i="10" s="1"/>
  <c r="AH957" i="10"/>
  <c r="BR957" i="10" s="1"/>
  <c r="V957" i="10"/>
  <c r="H957" i="10"/>
  <c r="BI955" i="10"/>
  <c r="AU955" i="10"/>
  <c r="AH955" i="10"/>
  <c r="BR955" i="10" s="1"/>
  <c r="V955" i="10"/>
  <c r="H955" i="10"/>
  <c r="BI953" i="10"/>
  <c r="AU953" i="10"/>
  <c r="AH953" i="10"/>
  <c r="BR953" i="10" s="1"/>
  <c r="V953" i="10"/>
  <c r="H953" i="10"/>
  <c r="BI951" i="10"/>
  <c r="AU951" i="10"/>
  <c r="AH951" i="10"/>
  <c r="BR951" i="10" s="1"/>
  <c r="V951" i="10"/>
  <c r="H951" i="10"/>
  <c r="BC949" i="10"/>
  <c r="BX949" i="10" s="1"/>
  <c r="AM949" i="10"/>
  <c r="W949" i="10"/>
  <c r="G949" i="10"/>
  <c r="BI945" i="10"/>
  <c r="AS945" i="10"/>
  <c r="BU945" i="10" s="1"/>
  <c r="AC945" i="10"/>
  <c r="M945" i="10"/>
  <c r="BL945" i="10" s="1"/>
  <c r="BB943" i="10"/>
  <c r="AL943" i="10"/>
  <c r="BI941" i="10"/>
  <c r="AL941" i="10"/>
  <c r="BS941" i="10" s="1"/>
  <c r="R941" i="10"/>
  <c r="BQ940" i="10"/>
  <c r="AX939" i="10"/>
  <c r="BI937" i="10"/>
  <c r="AL937" i="10"/>
  <c r="R937" i="10"/>
  <c r="AX935" i="10"/>
  <c r="BI933" i="10"/>
  <c r="AL933" i="10"/>
  <c r="R933" i="10"/>
  <c r="AX931" i="10"/>
  <c r="BI929" i="10"/>
  <c r="AL929" i="10"/>
  <c r="R929" i="10"/>
  <c r="AX927" i="10"/>
  <c r="BI925" i="10"/>
  <c r="AL925" i="10"/>
  <c r="R925" i="10"/>
  <c r="AX923" i="10"/>
  <c r="BI921" i="10"/>
  <c r="AL921" i="10"/>
  <c r="R921" i="10"/>
  <c r="AX919" i="10"/>
  <c r="AY916" i="10"/>
  <c r="T916" i="10"/>
  <c r="BN916" i="10" s="1"/>
  <c r="AU912" i="10"/>
  <c r="AJ910" i="10"/>
  <c r="X906" i="10"/>
  <c r="X902" i="10"/>
  <c r="N884" i="10"/>
  <c r="V884" i="10"/>
  <c r="AD884" i="10"/>
  <c r="AL884" i="10"/>
  <c r="AT884" i="10"/>
  <c r="BB884" i="10"/>
  <c r="G884" i="10"/>
  <c r="O884" i="10"/>
  <c r="W884" i="10"/>
  <c r="AE884" i="10"/>
  <c r="AM884" i="10"/>
  <c r="AU884" i="10"/>
  <c r="BC884" i="10"/>
  <c r="BX884" i="10" s="1"/>
  <c r="H884" i="10"/>
  <c r="P884" i="10"/>
  <c r="X884" i="10"/>
  <c r="AF884" i="10"/>
  <c r="AN884" i="10"/>
  <c r="AV884" i="10"/>
  <c r="BV884" i="10" s="1"/>
  <c r="BD884" i="10"/>
  <c r="J884" i="10"/>
  <c r="R884" i="10"/>
  <c r="Z884" i="10"/>
  <c r="AH884" i="10"/>
  <c r="BR884" i="10" s="1"/>
  <c r="AP884" i="10"/>
  <c r="AX884" i="10"/>
  <c r="BF884" i="10"/>
  <c r="AB884" i="10"/>
  <c r="M884" i="10"/>
  <c r="BL884" i="10" s="1"/>
  <c r="AA884" i="10"/>
  <c r="BP884" i="10" s="1"/>
  <c r="AR884" i="10"/>
  <c r="BH884" i="10"/>
  <c r="I884" i="10"/>
  <c r="AC884" i="10"/>
  <c r="AS884" i="10"/>
  <c r="BI884" i="10"/>
  <c r="K884" i="10"/>
  <c r="AG884" i="10"/>
  <c r="AW884" i="10"/>
  <c r="Q884" i="10"/>
  <c r="AI884" i="10"/>
  <c r="AY884" i="10"/>
  <c r="AJ884" i="10"/>
  <c r="AZ884" i="10"/>
  <c r="BW884" i="10" s="1"/>
  <c r="T884" i="10"/>
  <c r="BN884" i="10" s="1"/>
  <c r="AK884" i="10"/>
  <c r="BA884" i="10"/>
  <c r="U880" i="10"/>
  <c r="AQ876" i="10"/>
  <c r="N868" i="10"/>
  <c r="V868" i="10"/>
  <c r="AD868" i="10"/>
  <c r="AL868" i="10"/>
  <c r="AT868" i="10"/>
  <c r="BB868" i="10"/>
  <c r="G868" i="10"/>
  <c r="O868" i="10"/>
  <c r="W868" i="10"/>
  <c r="AE868" i="10"/>
  <c r="AM868" i="10"/>
  <c r="AU868" i="10"/>
  <c r="BC868" i="10"/>
  <c r="BX868" i="10" s="1"/>
  <c r="H868" i="10"/>
  <c r="P868" i="10"/>
  <c r="X868" i="10"/>
  <c r="AF868" i="10"/>
  <c r="AN868" i="10"/>
  <c r="AV868" i="10"/>
  <c r="BV868" i="10" s="1"/>
  <c r="BD868" i="10"/>
  <c r="J868" i="10"/>
  <c r="R868" i="10"/>
  <c r="Z868" i="10"/>
  <c r="AH868" i="10"/>
  <c r="BR868" i="10" s="1"/>
  <c r="AP868" i="10"/>
  <c r="AX868" i="10"/>
  <c r="BF868" i="10"/>
  <c r="AB868" i="10"/>
  <c r="AR868" i="10"/>
  <c r="BH868" i="10"/>
  <c r="M868" i="10"/>
  <c r="BL868" i="10" s="1"/>
  <c r="AC868" i="10"/>
  <c r="AS868" i="10"/>
  <c r="BU868" i="10" s="1"/>
  <c r="BI868" i="10"/>
  <c r="AA868" i="10"/>
  <c r="BP868" i="10" s="1"/>
  <c r="AY868" i="10"/>
  <c r="I868" i="10"/>
  <c r="AG868" i="10"/>
  <c r="AZ868" i="10"/>
  <c r="K868" i="10"/>
  <c r="AI868" i="10"/>
  <c r="BA868" i="10"/>
  <c r="Q868" i="10"/>
  <c r="AJ868" i="10"/>
  <c r="BE868" i="10"/>
  <c r="AK868" i="10"/>
  <c r="BG868" i="10"/>
  <c r="T868" i="10"/>
  <c r="BN868" i="10" s="1"/>
  <c r="AO868" i="10"/>
  <c r="BT868" i="10" s="1"/>
  <c r="U864" i="10"/>
  <c r="AQ860" i="10"/>
  <c r="N852" i="10"/>
  <c r="V852" i="10"/>
  <c r="AD852" i="10"/>
  <c r="AL852" i="10"/>
  <c r="AT852" i="10"/>
  <c r="BB852" i="10"/>
  <c r="G852" i="10"/>
  <c r="O852" i="10"/>
  <c r="W852" i="10"/>
  <c r="AE852" i="10"/>
  <c r="AM852" i="10"/>
  <c r="AU852" i="10"/>
  <c r="BC852" i="10"/>
  <c r="BX852" i="10" s="1"/>
  <c r="H852" i="10"/>
  <c r="P852" i="10"/>
  <c r="X852" i="10"/>
  <c r="AF852" i="10"/>
  <c r="AN852" i="10"/>
  <c r="AV852" i="10"/>
  <c r="BV852" i="10" s="1"/>
  <c r="BD852" i="10"/>
  <c r="J852" i="10"/>
  <c r="R852" i="10"/>
  <c r="Z852" i="10"/>
  <c r="AH852" i="10"/>
  <c r="BR852" i="10" s="1"/>
  <c r="AP852" i="10"/>
  <c r="AX852" i="10"/>
  <c r="BF852" i="10"/>
  <c r="AB852" i="10"/>
  <c r="AR852" i="10"/>
  <c r="BH852" i="10"/>
  <c r="M852" i="10"/>
  <c r="BL852" i="10" s="1"/>
  <c r="AC852" i="10"/>
  <c r="AS852" i="10"/>
  <c r="BU852" i="10" s="1"/>
  <c r="BI852" i="10"/>
  <c r="AA852" i="10"/>
  <c r="BP852" i="10" s="1"/>
  <c r="AY852" i="10"/>
  <c r="I852" i="10"/>
  <c r="AG852" i="10"/>
  <c r="AZ852" i="10"/>
  <c r="K852" i="10"/>
  <c r="AI852" i="10"/>
  <c r="BA852" i="10"/>
  <c r="Q852" i="10"/>
  <c r="AJ852" i="10"/>
  <c r="BE852" i="10"/>
  <c r="AK852" i="10"/>
  <c r="BG852" i="10"/>
  <c r="T852" i="10"/>
  <c r="BN852" i="10" s="1"/>
  <c r="AO852" i="10"/>
  <c r="BT852" i="10" s="1"/>
  <c r="U848" i="10"/>
  <c r="G773" i="10"/>
  <c r="O773" i="10"/>
  <c r="W773" i="10"/>
  <c r="AE773" i="10"/>
  <c r="AM773" i="10"/>
  <c r="AU773" i="10"/>
  <c r="BC773" i="10"/>
  <c r="BX773" i="10" s="1"/>
  <c r="I773" i="10"/>
  <c r="R773" i="10"/>
  <c r="AA773" i="10"/>
  <c r="BP773" i="10" s="1"/>
  <c r="AJ773" i="10"/>
  <c r="AS773" i="10"/>
  <c r="BB773" i="10"/>
  <c r="J773" i="10"/>
  <c r="AB773" i="10"/>
  <c r="AK773" i="10"/>
  <c r="AT773" i="10"/>
  <c r="BD773" i="10"/>
  <c r="K773" i="10"/>
  <c r="T773" i="10"/>
  <c r="BN773" i="10" s="1"/>
  <c r="AC773" i="10"/>
  <c r="AL773" i="10"/>
  <c r="AV773" i="10"/>
  <c r="BV773" i="10" s="1"/>
  <c r="BE773" i="10"/>
  <c r="U773" i="10"/>
  <c r="AD773" i="10"/>
  <c r="AN773" i="10"/>
  <c r="AW773" i="10"/>
  <c r="BF773" i="10"/>
  <c r="M773" i="10"/>
  <c r="BL773" i="10" s="1"/>
  <c r="V773" i="10"/>
  <c r="AF773" i="10"/>
  <c r="AO773" i="10"/>
  <c r="BT773" i="10" s="1"/>
  <c r="AX773" i="10"/>
  <c r="BG773" i="10"/>
  <c r="P773" i="10"/>
  <c r="Y773" i="10"/>
  <c r="AH773" i="10"/>
  <c r="BR773" i="10" s="1"/>
  <c r="AQ773" i="10"/>
  <c r="AZ773" i="10"/>
  <c r="BW773" i="10" s="1"/>
  <c r="BI773" i="10"/>
  <c r="N773" i="10"/>
  <c r="AY773" i="10"/>
  <c r="Q773" i="10"/>
  <c r="BA773" i="10"/>
  <c r="Z773" i="10"/>
  <c r="AG773" i="10"/>
  <c r="H773" i="10"/>
  <c r="X773" i="10"/>
  <c r="AI773" i="10"/>
  <c r="AP773" i="10"/>
  <c r="AR773" i="10"/>
  <c r="I961" i="10"/>
  <c r="Q961" i="10"/>
  <c r="Y961" i="10"/>
  <c r="AG961" i="10"/>
  <c r="AO961" i="10"/>
  <c r="BT961" i="10" s="1"/>
  <c r="AW961" i="10"/>
  <c r="BE961" i="10"/>
  <c r="T961" i="10"/>
  <c r="BN961" i="10" s="1"/>
  <c r="AB961" i="10"/>
  <c r="AJ961" i="10"/>
  <c r="AR961" i="10"/>
  <c r="AZ961" i="10"/>
  <c r="BW961" i="10" s="1"/>
  <c r="BH961" i="10"/>
  <c r="U949" i="10"/>
  <c r="T975" i="10"/>
  <c r="BN975" i="10" s="1"/>
  <c r="AB975" i="10"/>
  <c r="AJ975" i="10"/>
  <c r="AR975" i="10"/>
  <c r="AZ975" i="10"/>
  <c r="BW975" i="10" s="1"/>
  <c r="BH975" i="10"/>
  <c r="I971" i="10"/>
  <c r="Q971" i="10"/>
  <c r="Y971" i="10"/>
  <c r="AG971" i="10"/>
  <c r="AO971" i="10"/>
  <c r="BT971" i="10" s="1"/>
  <c r="AW971" i="10"/>
  <c r="BE971" i="10"/>
  <c r="T971" i="10"/>
  <c r="BN971" i="10" s="1"/>
  <c r="AB971" i="10"/>
  <c r="AJ971" i="10"/>
  <c r="AR971" i="10"/>
  <c r="AZ971" i="10"/>
  <c r="BW971" i="10" s="1"/>
  <c r="BH971" i="10"/>
  <c r="BG961" i="10"/>
  <c r="AV961" i="10"/>
  <c r="BV961" i="10" s="1"/>
  <c r="AL961" i="10"/>
  <c r="AA961" i="10"/>
  <c r="BP961" i="10" s="1"/>
  <c r="P961" i="10"/>
  <c r="BB949" i="10"/>
  <c r="AL949" i="10"/>
  <c r="V949" i="10"/>
  <c r="H943" i="10"/>
  <c r="P943" i="10"/>
  <c r="X943" i="10"/>
  <c r="AF943" i="10"/>
  <c r="AN943" i="10"/>
  <c r="AV943" i="10"/>
  <c r="BV943" i="10" s="1"/>
  <c r="BD943" i="10"/>
  <c r="I943" i="10"/>
  <c r="Q943" i="10"/>
  <c r="Y943" i="10"/>
  <c r="AG943" i="10"/>
  <c r="AO943" i="10"/>
  <c r="BT943" i="10" s="1"/>
  <c r="AW943" i="10"/>
  <c r="BE943" i="10"/>
  <c r="K943" i="10"/>
  <c r="AA943" i="10"/>
  <c r="BP943" i="10" s="1"/>
  <c r="AI943" i="10"/>
  <c r="AQ943" i="10"/>
  <c r="AY943" i="10"/>
  <c r="BG943" i="10"/>
  <c r="T943" i="10"/>
  <c r="BN943" i="10" s="1"/>
  <c r="AB943" i="10"/>
  <c r="AJ943" i="10"/>
  <c r="AR943" i="10"/>
  <c r="AZ943" i="10"/>
  <c r="BW943" i="10" s="1"/>
  <c r="BH943" i="10"/>
  <c r="BF941" i="10"/>
  <c r="AK941" i="10"/>
  <c r="N941" i="10"/>
  <c r="G939" i="10"/>
  <c r="O939" i="10"/>
  <c r="W939" i="10"/>
  <c r="AE939" i="10"/>
  <c r="AM939" i="10"/>
  <c r="AU939" i="10"/>
  <c r="BC939" i="10"/>
  <c r="BX939" i="10" s="1"/>
  <c r="H939" i="10"/>
  <c r="P939" i="10"/>
  <c r="X939" i="10"/>
  <c r="AF939" i="10"/>
  <c r="AN939" i="10"/>
  <c r="AV939" i="10"/>
  <c r="BV939" i="10" s="1"/>
  <c r="BD939" i="10"/>
  <c r="I939" i="10"/>
  <c r="Q939" i="10"/>
  <c r="Y939" i="10"/>
  <c r="AG939" i="10"/>
  <c r="AO939" i="10"/>
  <c r="BT939" i="10" s="1"/>
  <c r="AW939" i="10"/>
  <c r="BE939" i="10"/>
  <c r="K939" i="10"/>
  <c r="AA939" i="10"/>
  <c r="BP939" i="10" s="1"/>
  <c r="AI939" i="10"/>
  <c r="AQ939" i="10"/>
  <c r="AY939" i="10"/>
  <c r="BG939" i="10"/>
  <c r="BY939" i="10" s="1"/>
  <c r="T939" i="10"/>
  <c r="BN939" i="10" s="1"/>
  <c r="AB939" i="10"/>
  <c r="AJ939" i="10"/>
  <c r="AR939" i="10"/>
  <c r="AZ939" i="10"/>
  <c r="BW939" i="10" s="1"/>
  <c r="BH939" i="10"/>
  <c r="BF937" i="10"/>
  <c r="AK937" i="10"/>
  <c r="N937" i="10"/>
  <c r="G935" i="10"/>
  <c r="O935" i="10"/>
  <c r="W935" i="10"/>
  <c r="AE935" i="10"/>
  <c r="AM935" i="10"/>
  <c r="AU935" i="10"/>
  <c r="BC935" i="10"/>
  <c r="BX935" i="10" s="1"/>
  <c r="H935" i="10"/>
  <c r="P935" i="10"/>
  <c r="X935" i="10"/>
  <c r="AF935" i="10"/>
  <c r="AN935" i="10"/>
  <c r="AV935" i="10"/>
  <c r="BV935" i="10" s="1"/>
  <c r="BD935" i="10"/>
  <c r="I935" i="10"/>
  <c r="Q935" i="10"/>
  <c r="Y935" i="10"/>
  <c r="AG935" i="10"/>
  <c r="AO935" i="10"/>
  <c r="BT935" i="10" s="1"/>
  <c r="AW935" i="10"/>
  <c r="BE935" i="10"/>
  <c r="K935" i="10"/>
  <c r="AA935" i="10"/>
  <c r="BP935" i="10" s="1"/>
  <c r="AI935" i="10"/>
  <c r="AQ935" i="10"/>
  <c r="AY935" i="10"/>
  <c r="BG935" i="10"/>
  <c r="T935" i="10"/>
  <c r="BN935" i="10" s="1"/>
  <c r="AB935" i="10"/>
  <c r="AJ935" i="10"/>
  <c r="AR935" i="10"/>
  <c r="AZ935" i="10"/>
  <c r="BW935" i="10" s="1"/>
  <c r="BH935" i="10"/>
  <c r="BF933" i="10"/>
  <c r="AK933" i="10"/>
  <c r="N933" i="10"/>
  <c r="G931" i="10"/>
  <c r="O931" i="10"/>
  <c r="W931" i="10"/>
  <c r="AE931" i="10"/>
  <c r="AM931" i="10"/>
  <c r="AU931" i="10"/>
  <c r="BC931" i="10"/>
  <c r="BX931" i="10" s="1"/>
  <c r="H931" i="10"/>
  <c r="P931" i="10"/>
  <c r="X931" i="10"/>
  <c r="AF931" i="10"/>
  <c r="AN931" i="10"/>
  <c r="AV931" i="10"/>
  <c r="BV931" i="10" s="1"/>
  <c r="BD931" i="10"/>
  <c r="I931" i="10"/>
  <c r="Q931" i="10"/>
  <c r="Y931" i="10"/>
  <c r="AG931" i="10"/>
  <c r="AO931" i="10"/>
  <c r="BT931" i="10" s="1"/>
  <c r="AW931" i="10"/>
  <c r="BE931" i="10"/>
  <c r="K931" i="10"/>
  <c r="AA931" i="10"/>
  <c r="BP931" i="10" s="1"/>
  <c r="AI931" i="10"/>
  <c r="AQ931" i="10"/>
  <c r="AY931" i="10"/>
  <c r="BG931" i="10"/>
  <c r="T931" i="10"/>
  <c r="BN931" i="10" s="1"/>
  <c r="AB931" i="10"/>
  <c r="AJ931" i="10"/>
  <c r="AR931" i="10"/>
  <c r="AZ931" i="10"/>
  <c r="BH931" i="10"/>
  <c r="BF929" i="10"/>
  <c r="AK929" i="10"/>
  <c r="N929" i="10"/>
  <c r="G927" i="10"/>
  <c r="O927" i="10"/>
  <c r="W927" i="10"/>
  <c r="AE927" i="10"/>
  <c r="AM927" i="10"/>
  <c r="AU927" i="10"/>
  <c r="BC927" i="10"/>
  <c r="BX927" i="10" s="1"/>
  <c r="H927" i="10"/>
  <c r="P927" i="10"/>
  <c r="X927" i="10"/>
  <c r="BO927" i="10" s="1"/>
  <c r="AF927" i="10"/>
  <c r="AN927" i="10"/>
  <c r="AV927" i="10"/>
  <c r="BV927" i="10" s="1"/>
  <c r="BD927" i="10"/>
  <c r="I927" i="10"/>
  <c r="Q927" i="10"/>
  <c r="Y927" i="10"/>
  <c r="AG927" i="10"/>
  <c r="AO927" i="10"/>
  <c r="BT927" i="10" s="1"/>
  <c r="AW927" i="10"/>
  <c r="BE927" i="10"/>
  <c r="K927" i="10"/>
  <c r="AA927" i="10"/>
  <c r="BP927" i="10" s="1"/>
  <c r="AI927" i="10"/>
  <c r="AQ927" i="10"/>
  <c r="AY927" i="10"/>
  <c r="BG927" i="10"/>
  <c r="T927" i="10"/>
  <c r="BN927" i="10" s="1"/>
  <c r="AB927" i="10"/>
  <c r="AJ927" i="10"/>
  <c r="AR927" i="10"/>
  <c r="AZ927" i="10"/>
  <c r="BW927" i="10" s="1"/>
  <c r="BH927" i="10"/>
  <c r="BF925" i="10"/>
  <c r="AK925" i="10"/>
  <c r="N925" i="10"/>
  <c r="G923" i="10"/>
  <c r="O923" i="10"/>
  <c r="W923" i="10"/>
  <c r="AE923" i="10"/>
  <c r="AM923" i="10"/>
  <c r="AU923" i="10"/>
  <c r="BC923" i="10"/>
  <c r="BX923" i="10" s="1"/>
  <c r="H923" i="10"/>
  <c r="P923" i="10"/>
  <c r="X923" i="10"/>
  <c r="AF923" i="10"/>
  <c r="AN923" i="10"/>
  <c r="AV923" i="10"/>
  <c r="BV923" i="10" s="1"/>
  <c r="BD923" i="10"/>
  <c r="I923" i="10"/>
  <c r="Q923" i="10"/>
  <c r="Y923" i="10"/>
  <c r="AG923" i="10"/>
  <c r="AO923" i="10"/>
  <c r="BT923" i="10" s="1"/>
  <c r="AW923" i="10"/>
  <c r="BE923" i="10"/>
  <c r="K923" i="10"/>
  <c r="AA923" i="10"/>
  <c r="BP923" i="10" s="1"/>
  <c r="AI923" i="10"/>
  <c r="AQ923" i="10"/>
  <c r="AY923" i="10"/>
  <c r="BG923" i="10"/>
  <c r="BY923" i="10" s="1"/>
  <c r="T923" i="10"/>
  <c r="BN923" i="10" s="1"/>
  <c r="AB923" i="10"/>
  <c r="AJ923" i="10"/>
  <c r="AR923" i="10"/>
  <c r="AZ923" i="10"/>
  <c r="BW923" i="10" s="1"/>
  <c r="BH923" i="10"/>
  <c r="BF921" i="10"/>
  <c r="AK921" i="10"/>
  <c r="N921" i="10"/>
  <c r="G919" i="10"/>
  <c r="O919" i="10"/>
  <c r="W919" i="10"/>
  <c r="AE919" i="10"/>
  <c r="AM919" i="10"/>
  <c r="AU919" i="10"/>
  <c r="BU919" i="10" s="1"/>
  <c r="BC919" i="10"/>
  <c r="BX919" i="10" s="1"/>
  <c r="H919" i="10"/>
  <c r="P919" i="10"/>
  <c r="X919" i="10"/>
  <c r="AF919" i="10"/>
  <c r="AN919" i="10"/>
  <c r="AV919" i="10"/>
  <c r="BV919" i="10" s="1"/>
  <c r="BD919" i="10"/>
  <c r="I919" i="10"/>
  <c r="Q919" i="10"/>
  <c r="Y919" i="10"/>
  <c r="AG919" i="10"/>
  <c r="AO919" i="10"/>
  <c r="BT919" i="10" s="1"/>
  <c r="AW919" i="10"/>
  <c r="BE919" i="10"/>
  <c r="K919" i="10"/>
  <c r="AA919" i="10"/>
  <c r="BP919" i="10" s="1"/>
  <c r="AI919" i="10"/>
  <c r="AQ919" i="10"/>
  <c r="AY919" i="10"/>
  <c r="BG919" i="10"/>
  <c r="BY919" i="10" s="1"/>
  <c r="T919" i="10"/>
  <c r="BN919" i="10" s="1"/>
  <c r="AB919" i="10"/>
  <c r="AJ919" i="10"/>
  <c r="AR919" i="10"/>
  <c r="AZ919" i="10"/>
  <c r="BW919" i="10" s="1"/>
  <c r="BH919" i="10"/>
  <c r="AU916" i="10"/>
  <c r="AO912" i="10"/>
  <c r="BT912" i="10" s="1"/>
  <c r="O912" i="10"/>
  <c r="AI910" i="10"/>
  <c r="BE906" i="10"/>
  <c r="O906" i="10"/>
  <c r="BE902" i="10"/>
  <c r="O902" i="10"/>
  <c r="Y876" i="10"/>
  <c r="AW872" i="10"/>
  <c r="Y860" i="10"/>
  <c r="AW856" i="10"/>
  <c r="N828" i="10"/>
  <c r="V828" i="10"/>
  <c r="AD828" i="10"/>
  <c r="AL828" i="10"/>
  <c r="AT828" i="10"/>
  <c r="BB828" i="10"/>
  <c r="G828" i="10"/>
  <c r="O828" i="10"/>
  <c r="W828" i="10"/>
  <c r="AE828" i="10"/>
  <c r="AM828" i="10"/>
  <c r="AU828" i="10"/>
  <c r="BC828" i="10"/>
  <c r="BX828" i="10" s="1"/>
  <c r="H828" i="10"/>
  <c r="P828" i="10"/>
  <c r="X828" i="10"/>
  <c r="AF828" i="10"/>
  <c r="AN828" i="10"/>
  <c r="AV828" i="10"/>
  <c r="BV828" i="10" s="1"/>
  <c r="BD828" i="10"/>
  <c r="I828" i="10"/>
  <c r="Q828" i="10"/>
  <c r="Y828" i="10"/>
  <c r="AG828" i="10"/>
  <c r="AO828" i="10"/>
  <c r="BT828" i="10" s="1"/>
  <c r="AW828" i="10"/>
  <c r="BE828" i="10"/>
  <c r="J828" i="10"/>
  <c r="R828" i="10"/>
  <c r="Z828" i="10"/>
  <c r="AH828" i="10"/>
  <c r="BR828" i="10" s="1"/>
  <c r="AP828" i="10"/>
  <c r="AX828" i="10"/>
  <c r="BF828" i="10"/>
  <c r="AB828" i="10"/>
  <c r="AY828" i="10"/>
  <c r="AI828" i="10"/>
  <c r="BA828" i="10"/>
  <c r="M828" i="10"/>
  <c r="BL828" i="10" s="1"/>
  <c r="AJ828" i="10"/>
  <c r="BG828" i="10"/>
  <c r="AQ828" i="10"/>
  <c r="K828" i="10"/>
  <c r="AR828" i="10"/>
  <c r="AS828" i="10"/>
  <c r="T828" i="10"/>
  <c r="BN828" i="10" s="1"/>
  <c r="AZ828" i="10"/>
  <c r="U828" i="10"/>
  <c r="BH828" i="10"/>
  <c r="AA828" i="10"/>
  <c r="BP828" i="10" s="1"/>
  <c r="BI828" i="10"/>
  <c r="N824" i="10"/>
  <c r="V824" i="10"/>
  <c r="AD824" i="10"/>
  <c r="AL824" i="10"/>
  <c r="AT824" i="10"/>
  <c r="BB824" i="10"/>
  <c r="G824" i="10"/>
  <c r="O824" i="10"/>
  <c r="W824" i="10"/>
  <c r="AE824" i="10"/>
  <c r="AM824" i="10"/>
  <c r="AU824" i="10"/>
  <c r="BC824" i="10"/>
  <c r="BX824" i="10" s="1"/>
  <c r="H824" i="10"/>
  <c r="P824" i="10"/>
  <c r="X824" i="10"/>
  <c r="AF824" i="10"/>
  <c r="AN824" i="10"/>
  <c r="AV824" i="10"/>
  <c r="BV824" i="10" s="1"/>
  <c r="BD824" i="10"/>
  <c r="I824" i="10"/>
  <c r="Q824" i="10"/>
  <c r="Y824" i="10"/>
  <c r="AG824" i="10"/>
  <c r="AO824" i="10"/>
  <c r="BT824" i="10" s="1"/>
  <c r="AW824" i="10"/>
  <c r="BE824" i="10"/>
  <c r="J824" i="10"/>
  <c r="R824" i="10"/>
  <c r="Z824" i="10"/>
  <c r="AH824" i="10"/>
  <c r="BR824" i="10" s="1"/>
  <c r="AP824" i="10"/>
  <c r="AX824" i="10"/>
  <c r="BF824" i="10"/>
  <c r="AI824" i="10"/>
  <c r="BA824" i="10"/>
  <c r="AK824" i="10"/>
  <c r="BH824" i="10"/>
  <c r="T824" i="10"/>
  <c r="BN824" i="10" s="1"/>
  <c r="AQ824" i="10"/>
  <c r="BI824" i="10"/>
  <c r="K824" i="10"/>
  <c r="AS824" i="10"/>
  <c r="BU824" i="10" s="1"/>
  <c r="M824" i="10"/>
  <c r="BL824" i="10" s="1"/>
  <c r="AY824" i="10"/>
  <c r="U824" i="10"/>
  <c r="AZ824" i="10"/>
  <c r="BW824" i="10" s="1"/>
  <c r="AA824" i="10"/>
  <c r="BP824" i="10" s="1"/>
  <c r="BG824" i="10"/>
  <c r="BY824" i="10" s="1"/>
  <c r="AB824" i="10"/>
  <c r="AC824" i="10"/>
  <c r="N814" i="10"/>
  <c r="V814" i="10"/>
  <c r="AD814" i="10"/>
  <c r="AL814" i="10"/>
  <c r="AT814" i="10"/>
  <c r="BB814" i="10"/>
  <c r="G814" i="10"/>
  <c r="O814" i="10"/>
  <c r="W814" i="10"/>
  <c r="AE814" i="10"/>
  <c r="AM814" i="10"/>
  <c r="AU814" i="10"/>
  <c r="BU814" i="10" s="1"/>
  <c r="BC814" i="10"/>
  <c r="BX814" i="10" s="1"/>
  <c r="H814" i="10"/>
  <c r="P814" i="10"/>
  <c r="X814" i="10"/>
  <c r="AF814" i="10"/>
  <c r="AN814" i="10"/>
  <c r="AV814" i="10"/>
  <c r="BV814" i="10" s="1"/>
  <c r="BD814" i="10"/>
  <c r="I814" i="10"/>
  <c r="Q814" i="10"/>
  <c r="Y814" i="10"/>
  <c r="AG814" i="10"/>
  <c r="AO814" i="10"/>
  <c r="BT814" i="10" s="1"/>
  <c r="AW814" i="10"/>
  <c r="BE814" i="10"/>
  <c r="J814" i="10"/>
  <c r="R814" i="10"/>
  <c r="Z814" i="10"/>
  <c r="AH814" i="10"/>
  <c r="BR814" i="10" s="1"/>
  <c r="AP814" i="10"/>
  <c r="AX814" i="10"/>
  <c r="BF814" i="10"/>
  <c r="AI814" i="10"/>
  <c r="BA814" i="10"/>
  <c r="M814" i="10"/>
  <c r="BL814" i="10" s="1"/>
  <c r="AJ814" i="10"/>
  <c r="BG814" i="10"/>
  <c r="T814" i="10"/>
  <c r="BN814" i="10" s="1"/>
  <c r="AQ814" i="10"/>
  <c r="BI814" i="10"/>
  <c r="U814" i="10"/>
  <c r="AR814" i="10"/>
  <c r="K814" i="10"/>
  <c r="AZ814" i="10"/>
  <c r="BW814" i="10" s="1"/>
  <c r="BH814" i="10"/>
  <c r="AA814" i="10"/>
  <c r="BP814" i="10" s="1"/>
  <c r="AB814" i="10"/>
  <c r="AC814" i="10"/>
  <c r="AK814" i="10"/>
  <c r="G797" i="10"/>
  <c r="O797" i="10"/>
  <c r="W797" i="10"/>
  <c r="AE797" i="10"/>
  <c r="AM797" i="10"/>
  <c r="AU797" i="10"/>
  <c r="BC797" i="10"/>
  <c r="BX797" i="10" s="1"/>
  <c r="I797" i="10"/>
  <c r="R797" i="10"/>
  <c r="AA797" i="10"/>
  <c r="BP797" i="10" s="1"/>
  <c r="AJ797" i="10"/>
  <c r="AS797" i="10"/>
  <c r="BB797" i="10"/>
  <c r="J797" i="10"/>
  <c r="AB797" i="10"/>
  <c r="AK797" i="10"/>
  <c r="AT797" i="10"/>
  <c r="BD797" i="10"/>
  <c r="K797" i="10"/>
  <c r="T797" i="10"/>
  <c r="BN797" i="10" s="1"/>
  <c r="AC797" i="10"/>
  <c r="AL797" i="10"/>
  <c r="AV797" i="10"/>
  <c r="BV797" i="10" s="1"/>
  <c r="BE797" i="10"/>
  <c r="U797" i="10"/>
  <c r="AD797" i="10"/>
  <c r="AN797" i="10"/>
  <c r="AW797" i="10"/>
  <c r="BF797" i="10"/>
  <c r="M797" i="10"/>
  <c r="BL797" i="10" s="1"/>
  <c r="V797" i="10"/>
  <c r="AF797" i="10"/>
  <c r="AO797" i="10"/>
  <c r="BT797" i="10" s="1"/>
  <c r="AX797" i="10"/>
  <c r="BG797" i="10"/>
  <c r="H797" i="10"/>
  <c r="AH797" i="10"/>
  <c r="BR797" i="10" s="1"/>
  <c r="BH797" i="10"/>
  <c r="N797" i="10"/>
  <c r="AI797" i="10"/>
  <c r="BI797" i="10"/>
  <c r="Q797" i="10"/>
  <c r="AQ797" i="10"/>
  <c r="X797" i="10"/>
  <c r="AR797" i="10"/>
  <c r="BA797" i="10"/>
  <c r="P797" i="10"/>
  <c r="Y797" i="10"/>
  <c r="Z797" i="10"/>
  <c r="AG797" i="10"/>
  <c r="AP797" i="10"/>
  <c r="BD974" i="10"/>
  <c r="AV974" i="10"/>
  <c r="BV974" i="10" s="1"/>
  <c r="AN974" i="10"/>
  <c r="AF974" i="10"/>
  <c r="X974" i="10"/>
  <c r="P974" i="10"/>
  <c r="BD972" i="10"/>
  <c r="AV972" i="10"/>
  <c r="BV972" i="10" s="1"/>
  <c r="AN972" i="10"/>
  <c r="AF972" i="10"/>
  <c r="X972" i="10"/>
  <c r="BO972" i="10" s="1"/>
  <c r="P972" i="10"/>
  <c r="BD970" i="10"/>
  <c r="AV970" i="10"/>
  <c r="BV970" i="10" s="1"/>
  <c r="AN970" i="10"/>
  <c r="AF970" i="10"/>
  <c r="X970" i="10"/>
  <c r="P970" i="10"/>
  <c r="P968" i="10"/>
  <c r="J917" i="10"/>
  <c r="R917" i="10"/>
  <c r="Z917" i="10"/>
  <c r="BO917" i="10" s="1"/>
  <c r="AH917" i="10"/>
  <c r="BR917" i="10" s="1"/>
  <c r="AP917" i="10"/>
  <c r="AX917" i="10"/>
  <c r="BF917" i="10"/>
  <c r="N917" i="10"/>
  <c r="V917" i="10"/>
  <c r="AD917" i="10"/>
  <c r="AL917" i="10"/>
  <c r="BS917" i="10" s="1"/>
  <c r="AT917" i="10"/>
  <c r="BB917" i="10"/>
  <c r="AZ915" i="10"/>
  <c r="AO915" i="10"/>
  <c r="BT915" i="10" s="1"/>
  <c r="AE915" i="10"/>
  <c r="T915" i="10"/>
  <c r="BN915" i="10" s="1"/>
  <c r="I915" i="10"/>
  <c r="J913" i="10"/>
  <c r="R913" i="10"/>
  <c r="Z913" i="10"/>
  <c r="AH913" i="10"/>
  <c r="BR913" i="10" s="1"/>
  <c r="AP913" i="10"/>
  <c r="AX913" i="10"/>
  <c r="BF913" i="10"/>
  <c r="N913" i="10"/>
  <c r="V913" i="10"/>
  <c r="AD913" i="10"/>
  <c r="AL913" i="10"/>
  <c r="BS913" i="10" s="1"/>
  <c r="AT913" i="10"/>
  <c r="BB913" i="10"/>
  <c r="AZ911" i="10"/>
  <c r="AO911" i="10"/>
  <c r="BT911" i="10" s="1"/>
  <c r="AE911" i="10"/>
  <c r="BQ911" i="10" s="1"/>
  <c r="T911" i="10"/>
  <c r="BN911" i="10" s="1"/>
  <c r="I911" i="10"/>
  <c r="J909" i="10"/>
  <c r="R909" i="10"/>
  <c r="Z909" i="10"/>
  <c r="AH909" i="10"/>
  <c r="BR909" i="10" s="1"/>
  <c r="AP909" i="10"/>
  <c r="AX909" i="10"/>
  <c r="BF909" i="10"/>
  <c r="N909" i="10"/>
  <c r="V909" i="10"/>
  <c r="AD909" i="10"/>
  <c r="AL909" i="10"/>
  <c r="BS909" i="10" s="1"/>
  <c r="AT909" i="10"/>
  <c r="BB909" i="10"/>
  <c r="BH908" i="10"/>
  <c r="AW908" i="10"/>
  <c r="AM908" i="10"/>
  <c r="AB908" i="10"/>
  <c r="Q908" i="10"/>
  <c r="G908" i="10"/>
  <c r="AZ907" i="10"/>
  <c r="AO907" i="10"/>
  <c r="BT907" i="10" s="1"/>
  <c r="AE907" i="10"/>
  <c r="BQ907" i="10" s="1"/>
  <c r="T907" i="10"/>
  <c r="BN907" i="10" s="1"/>
  <c r="I907" i="10"/>
  <c r="J905" i="10"/>
  <c r="R905" i="10"/>
  <c r="Z905" i="10"/>
  <c r="AH905" i="10"/>
  <c r="BR905" i="10" s="1"/>
  <c r="AP905" i="10"/>
  <c r="AX905" i="10"/>
  <c r="BF905" i="10"/>
  <c r="N905" i="10"/>
  <c r="V905" i="10"/>
  <c r="AD905" i="10"/>
  <c r="AL905" i="10"/>
  <c r="BS905" i="10" s="1"/>
  <c r="AT905" i="10"/>
  <c r="BB905" i="10"/>
  <c r="BH904" i="10"/>
  <c r="AW904" i="10"/>
  <c r="AM904" i="10"/>
  <c r="AB904" i="10"/>
  <c r="Q904" i="10"/>
  <c r="G904" i="10"/>
  <c r="AZ903" i="10"/>
  <c r="AO903" i="10"/>
  <c r="BT903" i="10" s="1"/>
  <c r="AE903" i="10"/>
  <c r="T903" i="10"/>
  <c r="BN903" i="10" s="1"/>
  <c r="I903" i="10"/>
  <c r="J901" i="10"/>
  <c r="R901" i="10"/>
  <c r="Z901" i="10"/>
  <c r="AH901" i="10"/>
  <c r="BR901" i="10" s="1"/>
  <c r="AP901" i="10"/>
  <c r="AX901" i="10"/>
  <c r="BF901" i="10"/>
  <c r="N901" i="10"/>
  <c r="V901" i="10"/>
  <c r="AD901" i="10"/>
  <c r="AL901" i="10"/>
  <c r="BS901" i="10" s="1"/>
  <c r="AT901" i="10"/>
  <c r="BB901" i="10"/>
  <c r="BA900" i="10"/>
  <c r="AK900" i="10"/>
  <c r="BA899" i="10"/>
  <c r="AK899" i="10"/>
  <c r="BA898" i="10"/>
  <c r="AK898" i="10"/>
  <c r="BA897" i="10"/>
  <c r="AK897" i="10"/>
  <c r="BA896" i="10"/>
  <c r="AK896" i="10"/>
  <c r="BA895" i="10"/>
  <c r="AK895" i="10"/>
  <c r="BA894" i="10"/>
  <c r="AK894" i="10"/>
  <c r="BA893" i="10"/>
  <c r="AK893" i="10"/>
  <c r="BA892" i="10"/>
  <c r="AK892" i="10"/>
  <c r="BA891" i="10"/>
  <c r="AK891" i="10"/>
  <c r="BA890" i="10"/>
  <c r="AK890" i="10"/>
  <c r="BA889" i="10"/>
  <c r="AK889" i="10"/>
  <c r="BA888" i="10"/>
  <c r="AK888" i="10"/>
  <c r="BA887" i="10"/>
  <c r="AK887" i="10"/>
  <c r="BA886" i="10"/>
  <c r="AK886" i="10"/>
  <c r="BA885" i="10"/>
  <c r="AK885" i="10"/>
  <c r="BC883" i="10"/>
  <c r="BX883" i="10" s="1"/>
  <c r="AG883" i="10"/>
  <c r="O883" i="10"/>
  <c r="AZ882" i="10"/>
  <c r="AG882" i="10"/>
  <c r="I882" i="10"/>
  <c r="J881" i="10"/>
  <c r="R881" i="10"/>
  <c r="Z881" i="10"/>
  <c r="BO881" i="10" s="1"/>
  <c r="AH881" i="10"/>
  <c r="BR881" i="10" s="1"/>
  <c r="AP881" i="10"/>
  <c r="AX881" i="10"/>
  <c r="BF881" i="10"/>
  <c r="K881" i="10"/>
  <c r="AA881" i="10"/>
  <c r="BP881" i="10" s="1"/>
  <c r="AI881" i="10"/>
  <c r="AQ881" i="10"/>
  <c r="AY881" i="10"/>
  <c r="BG881" i="10"/>
  <c r="T881" i="10"/>
  <c r="BN881" i="10" s="1"/>
  <c r="AB881" i="10"/>
  <c r="AJ881" i="10"/>
  <c r="AR881" i="10"/>
  <c r="AZ881" i="10"/>
  <c r="BW881" i="10" s="1"/>
  <c r="BH881" i="10"/>
  <c r="N881" i="10"/>
  <c r="V881" i="10"/>
  <c r="AD881" i="10"/>
  <c r="AL881" i="10"/>
  <c r="AT881" i="10"/>
  <c r="BB881" i="10"/>
  <c r="I881" i="10"/>
  <c r="Y881" i="10"/>
  <c r="AO881" i="10"/>
  <c r="BT881" i="10" s="1"/>
  <c r="BE881" i="10"/>
  <c r="M881" i="10"/>
  <c r="BL881" i="10" s="1"/>
  <c r="AC881" i="10"/>
  <c r="AS881" i="10"/>
  <c r="BU881" i="10" s="1"/>
  <c r="BI881" i="10"/>
  <c r="BC879" i="10"/>
  <c r="BX879" i="10" s="1"/>
  <c r="AG879" i="10"/>
  <c r="O879" i="10"/>
  <c r="AZ878" i="10"/>
  <c r="AG878" i="10"/>
  <c r="I878" i="10"/>
  <c r="J877" i="10"/>
  <c r="R877" i="10"/>
  <c r="Z877" i="10"/>
  <c r="BO877" i="10" s="1"/>
  <c r="AH877" i="10"/>
  <c r="BR877" i="10" s="1"/>
  <c r="AP877" i="10"/>
  <c r="AX877" i="10"/>
  <c r="BF877" i="10"/>
  <c r="K877" i="10"/>
  <c r="AA877" i="10"/>
  <c r="BP877" i="10" s="1"/>
  <c r="AI877" i="10"/>
  <c r="AQ877" i="10"/>
  <c r="AY877" i="10"/>
  <c r="BG877" i="10"/>
  <c r="T877" i="10"/>
  <c r="BN877" i="10" s="1"/>
  <c r="AB877" i="10"/>
  <c r="AJ877" i="10"/>
  <c r="AR877" i="10"/>
  <c r="AZ877" i="10"/>
  <c r="BH877" i="10"/>
  <c r="N877" i="10"/>
  <c r="V877" i="10"/>
  <c r="AD877" i="10"/>
  <c r="AL877" i="10"/>
  <c r="BS877" i="10" s="1"/>
  <c r="AT877" i="10"/>
  <c r="BB877" i="10"/>
  <c r="I877" i="10"/>
  <c r="Y877" i="10"/>
  <c r="AO877" i="10"/>
  <c r="BT877" i="10" s="1"/>
  <c r="BE877" i="10"/>
  <c r="M877" i="10"/>
  <c r="BL877" i="10" s="1"/>
  <c r="AC877" i="10"/>
  <c r="AS877" i="10"/>
  <c r="BU877" i="10" s="1"/>
  <c r="BI877" i="10"/>
  <c r="BC875" i="10"/>
  <c r="BX875" i="10" s="1"/>
  <c r="AG875" i="10"/>
  <c r="O875" i="10"/>
  <c r="AZ874" i="10"/>
  <c r="AG874" i="10"/>
  <c r="I874" i="10"/>
  <c r="J873" i="10"/>
  <c r="R873" i="10"/>
  <c r="Z873" i="10"/>
  <c r="BO873" i="10" s="1"/>
  <c r="AH873" i="10"/>
  <c r="BR873" i="10" s="1"/>
  <c r="AP873" i="10"/>
  <c r="AX873" i="10"/>
  <c r="BF873" i="10"/>
  <c r="K873" i="10"/>
  <c r="AA873" i="10"/>
  <c r="BP873" i="10" s="1"/>
  <c r="AI873" i="10"/>
  <c r="AQ873" i="10"/>
  <c r="AY873" i="10"/>
  <c r="BG873" i="10"/>
  <c r="T873" i="10"/>
  <c r="BN873" i="10" s="1"/>
  <c r="AB873" i="10"/>
  <c r="AJ873" i="10"/>
  <c r="AR873" i="10"/>
  <c r="AZ873" i="10"/>
  <c r="BH873" i="10"/>
  <c r="N873" i="10"/>
  <c r="V873" i="10"/>
  <c r="AD873" i="10"/>
  <c r="AL873" i="10"/>
  <c r="BS873" i="10" s="1"/>
  <c r="AT873" i="10"/>
  <c r="BB873" i="10"/>
  <c r="I873" i="10"/>
  <c r="Y873" i="10"/>
  <c r="AO873" i="10"/>
  <c r="BT873" i="10" s="1"/>
  <c r="BE873" i="10"/>
  <c r="M873" i="10"/>
  <c r="BL873" i="10" s="1"/>
  <c r="AC873" i="10"/>
  <c r="AS873" i="10"/>
  <c r="BU873" i="10" s="1"/>
  <c r="BI873" i="10"/>
  <c r="BC871" i="10"/>
  <c r="BX871" i="10" s="1"/>
  <c r="AG871" i="10"/>
  <c r="BQ871" i="10" s="1"/>
  <c r="O871" i="10"/>
  <c r="AZ870" i="10"/>
  <c r="AG870" i="10"/>
  <c r="I870" i="10"/>
  <c r="J869" i="10"/>
  <c r="R869" i="10"/>
  <c r="Z869" i="10"/>
  <c r="BO869" i="10" s="1"/>
  <c r="AH869" i="10"/>
  <c r="BR869" i="10" s="1"/>
  <c r="AP869" i="10"/>
  <c r="AX869" i="10"/>
  <c r="BF869" i="10"/>
  <c r="K869" i="10"/>
  <c r="AA869" i="10"/>
  <c r="BP869" i="10" s="1"/>
  <c r="AI869" i="10"/>
  <c r="AQ869" i="10"/>
  <c r="AY869" i="10"/>
  <c r="BG869" i="10"/>
  <c r="T869" i="10"/>
  <c r="BN869" i="10" s="1"/>
  <c r="AB869" i="10"/>
  <c r="AJ869" i="10"/>
  <c r="AR869" i="10"/>
  <c r="AZ869" i="10"/>
  <c r="BH869" i="10"/>
  <c r="N869" i="10"/>
  <c r="V869" i="10"/>
  <c r="AD869" i="10"/>
  <c r="AL869" i="10"/>
  <c r="BS869" i="10" s="1"/>
  <c r="AT869" i="10"/>
  <c r="BB869" i="10"/>
  <c r="I869" i="10"/>
  <c r="Y869" i="10"/>
  <c r="AO869" i="10"/>
  <c r="BT869" i="10" s="1"/>
  <c r="BE869" i="10"/>
  <c r="M869" i="10"/>
  <c r="BL869" i="10" s="1"/>
  <c r="AC869" i="10"/>
  <c r="AS869" i="10"/>
  <c r="BU869" i="10" s="1"/>
  <c r="BI869" i="10"/>
  <c r="BC867" i="10"/>
  <c r="BX867" i="10" s="1"/>
  <c r="AG867" i="10"/>
  <c r="O867" i="10"/>
  <c r="AZ866" i="10"/>
  <c r="AG866" i="10"/>
  <c r="I866" i="10"/>
  <c r="J865" i="10"/>
  <c r="R865" i="10"/>
  <c r="Z865" i="10"/>
  <c r="BO865" i="10" s="1"/>
  <c r="AH865" i="10"/>
  <c r="BR865" i="10" s="1"/>
  <c r="AP865" i="10"/>
  <c r="AX865" i="10"/>
  <c r="BF865" i="10"/>
  <c r="K865" i="10"/>
  <c r="AA865" i="10"/>
  <c r="BP865" i="10" s="1"/>
  <c r="AI865" i="10"/>
  <c r="AQ865" i="10"/>
  <c r="AY865" i="10"/>
  <c r="BG865" i="10"/>
  <c r="T865" i="10"/>
  <c r="BN865" i="10" s="1"/>
  <c r="AB865" i="10"/>
  <c r="AJ865" i="10"/>
  <c r="AR865" i="10"/>
  <c r="AZ865" i="10"/>
  <c r="BH865" i="10"/>
  <c r="N865" i="10"/>
  <c r="V865" i="10"/>
  <c r="AD865" i="10"/>
  <c r="AL865" i="10"/>
  <c r="BS865" i="10" s="1"/>
  <c r="AT865" i="10"/>
  <c r="BB865" i="10"/>
  <c r="I865" i="10"/>
  <c r="Y865" i="10"/>
  <c r="AO865" i="10"/>
  <c r="BT865" i="10" s="1"/>
  <c r="BE865" i="10"/>
  <c r="M865" i="10"/>
  <c r="BL865" i="10" s="1"/>
  <c r="AC865" i="10"/>
  <c r="AS865" i="10"/>
  <c r="BU865" i="10" s="1"/>
  <c r="BI865" i="10"/>
  <c r="BC863" i="10"/>
  <c r="BX863" i="10" s="1"/>
  <c r="AG863" i="10"/>
  <c r="O863" i="10"/>
  <c r="AZ862" i="10"/>
  <c r="AG862" i="10"/>
  <c r="I862" i="10"/>
  <c r="J861" i="10"/>
  <c r="R861" i="10"/>
  <c r="Z861" i="10"/>
  <c r="BO861" i="10" s="1"/>
  <c r="AH861" i="10"/>
  <c r="BR861" i="10" s="1"/>
  <c r="AP861" i="10"/>
  <c r="AX861" i="10"/>
  <c r="BF861" i="10"/>
  <c r="K861" i="10"/>
  <c r="AA861" i="10"/>
  <c r="BP861" i="10" s="1"/>
  <c r="AI861" i="10"/>
  <c r="AQ861" i="10"/>
  <c r="AY861" i="10"/>
  <c r="BG861" i="10"/>
  <c r="T861" i="10"/>
  <c r="BN861" i="10" s="1"/>
  <c r="AB861" i="10"/>
  <c r="AJ861" i="10"/>
  <c r="AR861" i="10"/>
  <c r="AZ861" i="10"/>
  <c r="BH861" i="10"/>
  <c r="N861" i="10"/>
  <c r="V861" i="10"/>
  <c r="AD861" i="10"/>
  <c r="AL861" i="10"/>
  <c r="BS861" i="10" s="1"/>
  <c r="AT861" i="10"/>
  <c r="BB861" i="10"/>
  <c r="I861" i="10"/>
  <c r="Y861" i="10"/>
  <c r="AO861" i="10"/>
  <c r="BT861" i="10" s="1"/>
  <c r="BE861" i="10"/>
  <c r="M861" i="10"/>
  <c r="BL861" i="10" s="1"/>
  <c r="AC861" i="10"/>
  <c r="AS861" i="10"/>
  <c r="BU861" i="10" s="1"/>
  <c r="BI861" i="10"/>
  <c r="BC859" i="10"/>
  <c r="BX859" i="10" s="1"/>
  <c r="AG859" i="10"/>
  <c r="O859" i="10"/>
  <c r="AZ858" i="10"/>
  <c r="AG858" i="10"/>
  <c r="I858" i="10"/>
  <c r="J857" i="10"/>
  <c r="R857" i="10"/>
  <c r="Z857" i="10"/>
  <c r="BO857" i="10" s="1"/>
  <c r="AH857" i="10"/>
  <c r="BR857" i="10" s="1"/>
  <c r="AP857" i="10"/>
  <c r="AX857" i="10"/>
  <c r="BF857" i="10"/>
  <c r="K857" i="10"/>
  <c r="AA857" i="10"/>
  <c r="BP857" i="10" s="1"/>
  <c r="AI857" i="10"/>
  <c r="AQ857" i="10"/>
  <c r="AY857" i="10"/>
  <c r="BG857" i="10"/>
  <c r="T857" i="10"/>
  <c r="BN857" i="10" s="1"/>
  <c r="AB857" i="10"/>
  <c r="AJ857" i="10"/>
  <c r="AR857" i="10"/>
  <c r="AZ857" i="10"/>
  <c r="BH857" i="10"/>
  <c r="N857" i="10"/>
  <c r="V857" i="10"/>
  <c r="AD857" i="10"/>
  <c r="AL857" i="10"/>
  <c r="BS857" i="10" s="1"/>
  <c r="AT857" i="10"/>
  <c r="BB857" i="10"/>
  <c r="I857" i="10"/>
  <c r="Y857" i="10"/>
  <c r="AO857" i="10"/>
  <c r="BT857" i="10" s="1"/>
  <c r="BE857" i="10"/>
  <c r="M857" i="10"/>
  <c r="BL857" i="10" s="1"/>
  <c r="AC857" i="10"/>
  <c r="AS857" i="10"/>
  <c r="BU857" i="10" s="1"/>
  <c r="BI857" i="10"/>
  <c r="BC855" i="10"/>
  <c r="BX855" i="10" s="1"/>
  <c r="AG855" i="10"/>
  <c r="O855" i="10"/>
  <c r="AZ854" i="10"/>
  <c r="AG854" i="10"/>
  <c r="I854" i="10"/>
  <c r="J853" i="10"/>
  <c r="R853" i="10"/>
  <c r="Z853" i="10"/>
  <c r="BO853" i="10" s="1"/>
  <c r="AH853" i="10"/>
  <c r="BR853" i="10" s="1"/>
  <c r="AP853" i="10"/>
  <c r="AX853" i="10"/>
  <c r="BF853" i="10"/>
  <c r="K853" i="10"/>
  <c r="AA853" i="10"/>
  <c r="BP853" i="10" s="1"/>
  <c r="AI853" i="10"/>
  <c r="AQ853" i="10"/>
  <c r="AY853" i="10"/>
  <c r="BG853" i="10"/>
  <c r="T853" i="10"/>
  <c r="BN853" i="10" s="1"/>
  <c r="AB853" i="10"/>
  <c r="AJ853" i="10"/>
  <c r="AR853" i="10"/>
  <c r="AZ853" i="10"/>
  <c r="BH853" i="10"/>
  <c r="N853" i="10"/>
  <c r="V853" i="10"/>
  <c r="AD853" i="10"/>
  <c r="AL853" i="10"/>
  <c r="BS853" i="10" s="1"/>
  <c r="AT853" i="10"/>
  <c r="BB853" i="10"/>
  <c r="I853" i="10"/>
  <c r="Y853" i="10"/>
  <c r="AO853" i="10"/>
  <c r="BT853" i="10" s="1"/>
  <c r="BE853" i="10"/>
  <c r="M853" i="10"/>
  <c r="BL853" i="10" s="1"/>
  <c r="AC853" i="10"/>
  <c r="AS853" i="10"/>
  <c r="BU853" i="10" s="1"/>
  <c r="BI853" i="10"/>
  <c r="BC851" i="10"/>
  <c r="BX851" i="10" s="1"/>
  <c r="AG851" i="10"/>
  <c r="BQ851" i="10" s="1"/>
  <c r="O851" i="10"/>
  <c r="AZ850" i="10"/>
  <c r="AG850" i="10"/>
  <c r="I850" i="10"/>
  <c r="J849" i="10"/>
  <c r="R849" i="10"/>
  <c r="Z849" i="10"/>
  <c r="BO849" i="10" s="1"/>
  <c r="AH849" i="10"/>
  <c r="BR849" i="10" s="1"/>
  <c r="AP849" i="10"/>
  <c r="AX849" i="10"/>
  <c r="BF849" i="10"/>
  <c r="K849" i="10"/>
  <c r="AA849" i="10"/>
  <c r="BP849" i="10" s="1"/>
  <c r="AI849" i="10"/>
  <c r="AQ849" i="10"/>
  <c r="AY849" i="10"/>
  <c r="BG849" i="10"/>
  <c r="T849" i="10"/>
  <c r="BN849" i="10" s="1"/>
  <c r="AB849" i="10"/>
  <c r="AJ849" i="10"/>
  <c r="AR849" i="10"/>
  <c r="AZ849" i="10"/>
  <c r="BH849" i="10"/>
  <c r="N849" i="10"/>
  <c r="V849" i="10"/>
  <c r="AD849" i="10"/>
  <c r="AL849" i="10"/>
  <c r="AT849" i="10"/>
  <c r="BB849" i="10"/>
  <c r="I849" i="10"/>
  <c r="Y849" i="10"/>
  <c r="AO849" i="10"/>
  <c r="BT849" i="10" s="1"/>
  <c r="BE849" i="10"/>
  <c r="M849" i="10"/>
  <c r="BL849" i="10" s="1"/>
  <c r="AC849" i="10"/>
  <c r="AS849" i="10"/>
  <c r="BU849" i="10" s="1"/>
  <c r="BI849" i="10"/>
  <c r="BC847" i="10"/>
  <c r="BX847" i="10" s="1"/>
  <c r="AG847" i="10"/>
  <c r="BQ847" i="10" s="1"/>
  <c r="O847" i="10"/>
  <c r="AZ846" i="10"/>
  <c r="AG846" i="10"/>
  <c r="I846" i="10"/>
  <c r="BA834" i="10"/>
  <c r="U834" i="10"/>
  <c r="BA832" i="10"/>
  <c r="BA830" i="10"/>
  <c r="AA830" i="10"/>
  <c r="BP830" i="10" s="1"/>
  <c r="BA816" i="10"/>
  <c r="K800" i="10"/>
  <c r="AA800" i="10"/>
  <c r="BP800" i="10" s="1"/>
  <c r="AI800" i="10"/>
  <c r="AQ800" i="10"/>
  <c r="AY800" i="10"/>
  <c r="BG800" i="10"/>
  <c r="G800" i="10"/>
  <c r="P800" i="10"/>
  <c r="Y800" i="10"/>
  <c r="AH800" i="10"/>
  <c r="BR800" i="10" s="1"/>
  <c r="AR800" i="10"/>
  <c r="BA800" i="10"/>
  <c r="H800" i="10"/>
  <c r="Q800" i="10"/>
  <c r="Z800" i="10"/>
  <c r="BO800" i="10" s="1"/>
  <c r="AJ800" i="10"/>
  <c r="AS800" i="10"/>
  <c r="BB800" i="10"/>
  <c r="I800" i="10"/>
  <c r="R800" i="10"/>
  <c r="AB800" i="10"/>
  <c r="AK800" i="10"/>
  <c r="AT800" i="10"/>
  <c r="BC800" i="10"/>
  <c r="BX800" i="10" s="1"/>
  <c r="J800" i="10"/>
  <c r="T800" i="10"/>
  <c r="BN800" i="10" s="1"/>
  <c r="AC800" i="10"/>
  <c r="AL800" i="10"/>
  <c r="AU800" i="10"/>
  <c r="BD800" i="10"/>
  <c r="U800" i="10"/>
  <c r="AD800" i="10"/>
  <c r="AM800" i="10"/>
  <c r="AV800" i="10"/>
  <c r="BV800" i="10" s="1"/>
  <c r="BE800" i="10"/>
  <c r="M800" i="10"/>
  <c r="BL800" i="10" s="1"/>
  <c r="AG800" i="10"/>
  <c r="BQ800" i="10" s="1"/>
  <c r="BH800" i="10"/>
  <c r="N800" i="10"/>
  <c r="AN800" i="10"/>
  <c r="BI800" i="10"/>
  <c r="V800" i="10"/>
  <c r="AP800" i="10"/>
  <c r="W800" i="10"/>
  <c r="AW800" i="10"/>
  <c r="G787" i="10"/>
  <c r="O787" i="10"/>
  <c r="W787" i="10"/>
  <c r="AE787" i="10"/>
  <c r="AM787" i="10"/>
  <c r="AU787" i="10"/>
  <c r="BC787" i="10"/>
  <c r="BX787" i="10" s="1"/>
  <c r="P787" i="10"/>
  <c r="Y787" i="10"/>
  <c r="AH787" i="10"/>
  <c r="BR787" i="10" s="1"/>
  <c r="AQ787" i="10"/>
  <c r="AZ787" i="10"/>
  <c r="BI787" i="10"/>
  <c r="H787" i="10"/>
  <c r="Q787" i="10"/>
  <c r="Z787" i="10"/>
  <c r="AI787" i="10"/>
  <c r="AR787" i="10"/>
  <c r="BA787" i="10"/>
  <c r="I787" i="10"/>
  <c r="R787" i="10"/>
  <c r="AA787" i="10"/>
  <c r="BP787" i="10" s="1"/>
  <c r="AJ787" i="10"/>
  <c r="AS787" i="10"/>
  <c r="BB787" i="10"/>
  <c r="J787" i="10"/>
  <c r="AB787" i="10"/>
  <c r="AK787" i="10"/>
  <c r="AT787" i="10"/>
  <c r="BD787" i="10"/>
  <c r="K787" i="10"/>
  <c r="T787" i="10"/>
  <c r="BN787" i="10" s="1"/>
  <c r="AC787" i="10"/>
  <c r="AL787" i="10"/>
  <c r="BS787" i="10" s="1"/>
  <c r="AV787" i="10"/>
  <c r="BV787" i="10" s="1"/>
  <c r="BE787" i="10"/>
  <c r="AF787" i="10"/>
  <c r="BF787" i="10"/>
  <c r="AG787" i="10"/>
  <c r="BG787" i="10"/>
  <c r="N787" i="10"/>
  <c r="AO787" i="10"/>
  <c r="BT787" i="10" s="1"/>
  <c r="U787" i="10"/>
  <c r="AP787" i="10"/>
  <c r="G624" i="10"/>
  <c r="O624" i="10"/>
  <c r="W624" i="10"/>
  <c r="AE624" i="10"/>
  <c r="AM624" i="10"/>
  <c r="AU624" i="10"/>
  <c r="BC624" i="10"/>
  <c r="BX624" i="10" s="1"/>
  <c r="H624" i="10"/>
  <c r="P624" i="10"/>
  <c r="X624" i="10"/>
  <c r="AF624" i="10"/>
  <c r="AN624" i="10"/>
  <c r="AV624" i="10"/>
  <c r="BV624" i="10" s="1"/>
  <c r="BD624" i="10"/>
  <c r="J624" i="10"/>
  <c r="T624" i="10"/>
  <c r="BN624" i="10" s="1"/>
  <c r="AD624" i="10"/>
  <c r="AP624" i="10"/>
  <c r="AZ624" i="10"/>
  <c r="K624" i="10"/>
  <c r="U624" i="10"/>
  <c r="AG624" i="10"/>
  <c r="AQ624" i="10"/>
  <c r="BA624" i="10"/>
  <c r="V624" i="10"/>
  <c r="AH624" i="10"/>
  <c r="BR624" i="10" s="1"/>
  <c r="AR624" i="10"/>
  <c r="BB624" i="10"/>
  <c r="M624" i="10"/>
  <c r="BL624" i="10" s="1"/>
  <c r="Y624" i="10"/>
  <c r="AI624" i="10"/>
  <c r="AS624" i="10"/>
  <c r="BE624" i="10"/>
  <c r="N624" i="10"/>
  <c r="Z624" i="10"/>
  <c r="AJ624" i="10"/>
  <c r="AT624" i="10"/>
  <c r="BF624" i="10"/>
  <c r="R624" i="10"/>
  <c r="AB624" i="10"/>
  <c r="AL624" i="10"/>
  <c r="AX624" i="10"/>
  <c r="BH624" i="10"/>
  <c r="AW624" i="10"/>
  <c r="I624" i="10"/>
  <c r="AY624" i="10"/>
  <c r="Q624" i="10"/>
  <c r="BG624" i="10"/>
  <c r="BI624" i="10"/>
  <c r="AA624" i="10"/>
  <c r="BP624" i="10" s="1"/>
  <c r="AK624" i="10"/>
  <c r="AC624" i="10"/>
  <c r="AO624" i="10"/>
  <c r="BT624" i="10" s="1"/>
  <c r="BG908" i="10"/>
  <c r="BY908" i="10" s="1"/>
  <c r="AV908" i="10"/>
  <c r="BV908" i="10" s="1"/>
  <c r="AK908" i="10"/>
  <c r="AA908" i="10"/>
  <c r="BP908" i="10" s="1"/>
  <c r="BG904" i="10"/>
  <c r="BY904" i="10" s="1"/>
  <c r="AV904" i="10"/>
  <c r="BV904" i="10" s="1"/>
  <c r="AK904" i="10"/>
  <c r="AA904" i="10"/>
  <c r="BP904" i="10" s="1"/>
  <c r="N900" i="10"/>
  <c r="V900" i="10"/>
  <c r="AD900" i="10"/>
  <c r="AL900" i="10"/>
  <c r="AT900" i="10"/>
  <c r="BB900" i="10"/>
  <c r="G900" i="10"/>
  <c r="O900" i="10"/>
  <c r="W900" i="10"/>
  <c r="AE900" i="10"/>
  <c r="AM900" i="10"/>
  <c r="AU900" i="10"/>
  <c r="BC900" i="10"/>
  <c r="BX900" i="10" s="1"/>
  <c r="H900" i="10"/>
  <c r="P900" i="10"/>
  <c r="X900" i="10"/>
  <c r="AF900" i="10"/>
  <c r="AN900" i="10"/>
  <c r="AV900" i="10"/>
  <c r="BV900" i="10" s="1"/>
  <c r="BD900" i="10"/>
  <c r="J900" i="10"/>
  <c r="R900" i="10"/>
  <c r="Z900" i="10"/>
  <c r="AH900" i="10"/>
  <c r="BR900" i="10" s="1"/>
  <c r="AP900" i="10"/>
  <c r="AX900" i="10"/>
  <c r="BF900" i="10"/>
  <c r="J899" i="10"/>
  <c r="R899" i="10"/>
  <c r="Z899" i="10"/>
  <c r="AH899" i="10"/>
  <c r="BR899" i="10" s="1"/>
  <c r="AP899" i="10"/>
  <c r="AX899" i="10"/>
  <c r="BF899" i="10"/>
  <c r="K899" i="10"/>
  <c r="AA899" i="10"/>
  <c r="BP899" i="10" s="1"/>
  <c r="AI899" i="10"/>
  <c r="AQ899" i="10"/>
  <c r="AY899" i="10"/>
  <c r="BG899" i="10"/>
  <c r="T899" i="10"/>
  <c r="BN899" i="10" s="1"/>
  <c r="AB899" i="10"/>
  <c r="AJ899" i="10"/>
  <c r="AR899" i="10"/>
  <c r="AZ899" i="10"/>
  <c r="BH899" i="10"/>
  <c r="N899" i="10"/>
  <c r="V899" i="10"/>
  <c r="AD899" i="10"/>
  <c r="AL899" i="10"/>
  <c r="BS899" i="10" s="1"/>
  <c r="AT899" i="10"/>
  <c r="BB899" i="10"/>
  <c r="N898" i="10"/>
  <c r="V898" i="10"/>
  <c r="AD898" i="10"/>
  <c r="AL898" i="10"/>
  <c r="AT898" i="10"/>
  <c r="BB898" i="10"/>
  <c r="G898" i="10"/>
  <c r="O898" i="10"/>
  <c r="W898" i="10"/>
  <c r="AE898" i="10"/>
  <c r="AM898" i="10"/>
  <c r="AU898" i="10"/>
  <c r="BC898" i="10"/>
  <c r="BX898" i="10" s="1"/>
  <c r="H898" i="10"/>
  <c r="P898" i="10"/>
  <c r="X898" i="10"/>
  <c r="AF898" i="10"/>
  <c r="AN898" i="10"/>
  <c r="AV898" i="10"/>
  <c r="BV898" i="10" s="1"/>
  <c r="BD898" i="10"/>
  <c r="J898" i="10"/>
  <c r="R898" i="10"/>
  <c r="Z898" i="10"/>
  <c r="AH898" i="10"/>
  <c r="BR898" i="10" s="1"/>
  <c r="AP898" i="10"/>
  <c r="AX898" i="10"/>
  <c r="BF898" i="10"/>
  <c r="J897" i="10"/>
  <c r="R897" i="10"/>
  <c r="Z897" i="10"/>
  <c r="BO897" i="10" s="1"/>
  <c r="AH897" i="10"/>
  <c r="BR897" i="10" s="1"/>
  <c r="AP897" i="10"/>
  <c r="AX897" i="10"/>
  <c r="BF897" i="10"/>
  <c r="K897" i="10"/>
  <c r="AA897" i="10"/>
  <c r="BP897" i="10" s="1"/>
  <c r="AI897" i="10"/>
  <c r="AQ897" i="10"/>
  <c r="AY897" i="10"/>
  <c r="BG897" i="10"/>
  <c r="T897" i="10"/>
  <c r="BN897" i="10" s="1"/>
  <c r="AB897" i="10"/>
  <c r="AJ897" i="10"/>
  <c r="AR897" i="10"/>
  <c r="AZ897" i="10"/>
  <c r="BW897" i="10" s="1"/>
  <c r="BH897" i="10"/>
  <c r="N897" i="10"/>
  <c r="V897" i="10"/>
  <c r="AD897" i="10"/>
  <c r="AL897" i="10"/>
  <c r="BS897" i="10" s="1"/>
  <c r="AT897" i="10"/>
  <c r="BB897" i="10"/>
  <c r="N896" i="10"/>
  <c r="V896" i="10"/>
  <c r="AD896" i="10"/>
  <c r="AL896" i="10"/>
  <c r="AT896" i="10"/>
  <c r="BB896" i="10"/>
  <c r="BW896" i="10" s="1"/>
  <c r="G896" i="10"/>
  <c r="O896" i="10"/>
  <c r="W896" i="10"/>
  <c r="AE896" i="10"/>
  <c r="AM896" i="10"/>
  <c r="AU896" i="10"/>
  <c r="BC896" i="10"/>
  <c r="BX896" i="10" s="1"/>
  <c r="H896" i="10"/>
  <c r="P896" i="10"/>
  <c r="X896" i="10"/>
  <c r="AF896" i="10"/>
  <c r="AN896" i="10"/>
  <c r="AV896" i="10"/>
  <c r="BV896" i="10" s="1"/>
  <c r="BD896" i="10"/>
  <c r="J896" i="10"/>
  <c r="R896" i="10"/>
  <c r="Z896" i="10"/>
  <c r="AH896" i="10"/>
  <c r="BR896" i="10" s="1"/>
  <c r="AP896" i="10"/>
  <c r="AX896" i="10"/>
  <c r="BF896" i="10"/>
  <c r="J895" i="10"/>
  <c r="R895" i="10"/>
  <c r="Z895" i="10"/>
  <c r="AH895" i="10"/>
  <c r="BR895" i="10" s="1"/>
  <c r="AP895" i="10"/>
  <c r="AX895" i="10"/>
  <c r="BF895" i="10"/>
  <c r="K895" i="10"/>
  <c r="AA895" i="10"/>
  <c r="BP895" i="10" s="1"/>
  <c r="AI895" i="10"/>
  <c r="AQ895" i="10"/>
  <c r="AY895" i="10"/>
  <c r="BG895" i="10"/>
  <c r="T895" i="10"/>
  <c r="BN895" i="10" s="1"/>
  <c r="AB895" i="10"/>
  <c r="AJ895" i="10"/>
  <c r="AR895" i="10"/>
  <c r="AZ895" i="10"/>
  <c r="BH895" i="10"/>
  <c r="N895" i="10"/>
  <c r="V895" i="10"/>
  <c r="AD895" i="10"/>
  <c r="AL895" i="10"/>
  <c r="BS895" i="10" s="1"/>
  <c r="AT895" i="10"/>
  <c r="BB895" i="10"/>
  <c r="N894" i="10"/>
  <c r="V894" i="10"/>
  <c r="AD894" i="10"/>
  <c r="AL894" i="10"/>
  <c r="AT894" i="10"/>
  <c r="BB894" i="10"/>
  <c r="G894" i="10"/>
  <c r="O894" i="10"/>
  <c r="W894" i="10"/>
  <c r="AE894" i="10"/>
  <c r="AM894" i="10"/>
  <c r="AU894" i="10"/>
  <c r="BC894" i="10"/>
  <c r="BX894" i="10" s="1"/>
  <c r="H894" i="10"/>
  <c r="P894" i="10"/>
  <c r="X894" i="10"/>
  <c r="AF894" i="10"/>
  <c r="AN894" i="10"/>
  <c r="AV894" i="10"/>
  <c r="BV894" i="10" s="1"/>
  <c r="BD894" i="10"/>
  <c r="J894" i="10"/>
  <c r="R894" i="10"/>
  <c r="Z894" i="10"/>
  <c r="AH894" i="10"/>
  <c r="BR894" i="10" s="1"/>
  <c r="AP894" i="10"/>
  <c r="AX894" i="10"/>
  <c r="BF894" i="10"/>
  <c r="J893" i="10"/>
  <c r="R893" i="10"/>
  <c r="Z893" i="10"/>
  <c r="BO893" i="10" s="1"/>
  <c r="AH893" i="10"/>
  <c r="BR893" i="10" s="1"/>
  <c r="AP893" i="10"/>
  <c r="AX893" i="10"/>
  <c r="BF893" i="10"/>
  <c r="K893" i="10"/>
  <c r="AA893" i="10"/>
  <c r="BP893" i="10" s="1"/>
  <c r="AI893" i="10"/>
  <c r="AQ893" i="10"/>
  <c r="AY893" i="10"/>
  <c r="BG893" i="10"/>
  <c r="T893" i="10"/>
  <c r="BN893" i="10" s="1"/>
  <c r="AB893" i="10"/>
  <c r="AJ893" i="10"/>
  <c r="AR893" i="10"/>
  <c r="AZ893" i="10"/>
  <c r="BW893" i="10" s="1"/>
  <c r="BH893" i="10"/>
  <c r="N893" i="10"/>
  <c r="V893" i="10"/>
  <c r="AD893" i="10"/>
  <c r="AL893" i="10"/>
  <c r="BS893" i="10" s="1"/>
  <c r="AT893" i="10"/>
  <c r="BB893" i="10"/>
  <c r="N892" i="10"/>
  <c r="V892" i="10"/>
  <c r="AD892" i="10"/>
  <c r="AL892" i="10"/>
  <c r="AT892" i="10"/>
  <c r="BB892" i="10"/>
  <c r="BW892" i="10" s="1"/>
  <c r="G892" i="10"/>
  <c r="O892" i="10"/>
  <c r="W892" i="10"/>
  <c r="AE892" i="10"/>
  <c r="AM892" i="10"/>
  <c r="AU892" i="10"/>
  <c r="BC892" i="10"/>
  <c r="BX892" i="10" s="1"/>
  <c r="H892" i="10"/>
  <c r="P892" i="10"/>
  <c r="X892" i="10"/>
  <c r="AF892" i="10"/>
  <c r="AN892" i="10"/>
  <c r="AV892" i="10"/>
  <c r="BV892" i="10" s="1"/>
  <c r="BD892" i="10"/>
  <c r="J892" i="10"/>
  <c r="R892" i="10"/>
  <c r="Z892" i="10"/>
  <c r="AH892" i="10"/>
  <c r="BR892" i="10" s="1"/>
  <c r="AP892" i="10"/>
  <c r="AX892" i="10"/>
  <c r="BF892" i="10"/>
  <c r="J891" i="10"/>
  <c r="R891" i="10"/>
  <c r="Z891" i="10"/>
  <c r="BO891" i="10" s="1"/>
  <c r="AH891" i="10"/>
  <c r="BR891" i="10" s="1"/>
  <c r="AP891" i="10"/>
  <c r="AX891" i="10"/>
  <c r="BF891" i="10"/>
  <c r="K891" i="10"/>
  <c r="AA891" i="10"/>
  <c r="BP891" i="10" s="1"/>
  <c r="AI891" i="10"/>
  <c r="AQ891" i="10"/>
  <c r="AY891" i="10"/>
  <c r="BG891" i="10"/>
  <c r="T891" i="10"/>
  <c r="BN891" i="10" s="1"/>
  <c r="AB891" i="10"/>
  <c r="AJ891" i="10"/>
  <c r="AR891" i="10"/>
  <c r="AZ891" i="10"/>
  <c r="BH891" i="10"/>
  <c r="N891" i="10"/>
  <c r="V891" i="10"/>
  <c r="AD891" i="10"/>
  <c r="AL891" i="10"/>
  <c r="BS891" i="10" s="1"/>
  <c r="AT891" i="10"/>
  <c r="BB891" i="10"/>
  <c r="N890" i="10"/>
  <c r="V890" i="10"/>
  <c r="AD890" i="10"/>
  <c r="AL890" i="10"/>
  <c r="AT890" i="10"/>
  <c r="BB890" i="10"/>
  <c r="G890" i="10"/>
  <c r="O890" i="10"/>
  <c r="W890" i="10"/>
  <c r="AE890" i="10"/>
  <c r="AM890" i="10"/>
  <c r="AU890" i="10"/>
  <c r="BC890" i="10"/>
  <c r="BX890" i="10" s="1"/>
  <c r="H890" i="10"/>
  <c r="P890" i="10"/>
  <c r="X890" i="10"/>
  <c r="AF890" i="10"/>
  <c r="AN890" i="10"/>
  <c r="AV890" i="10"/>
  <c r="BV890" i="10" s="1"/>
  <c r="BD890" i="10"/>
  <c r="J890" i="10"/>
  <c r="R890" i="10"/>
  <c r="Z890" i="10"/>
  <c r="AH890" i="10"/>
  <c r="BR890" i="10" s="1"/>
  <c r="AP890" i="10"/>
  <c r="AX890" i="10"/>
  <c r="BF890" i="10"/>
  <c r="J889" i="10"/>
  <c r="R889" i="10"/>
  <c r="Z889" i="10"/>
  <c r="BO889" i="10" s="1"/>
  <c r="AH889" i="10"/>
  <c r="BR889" i="10" s="1"/>
  <c r="AP889" i="10"/>
  <c r="AX889" i="10"/>
  <c r="BF889" i="10"/>
  <c r="K889" i="10"/>
  <c r="AA889" i="10"/>
  <c r="BP889" i="10" s="1"/>
  <c r="AI889" i="10"/>
  <c r="AQ889" i="10"/>
  <c r="AY889" i="10"/>
  <c r="BG889" i="10"/>
  <c r="T889" i="10"/>
  <c r="BN889" i="10" s="1"/>
  <c r="AB889" i="10"/>
  <c r="AJ889" i="10"/>
  <c r="AR889" i="10"/>
  <c r="AZ889" i="10"/>
  <c r="BH889" i="10"/>
  <c r="N889" i="10"/>
  <c r="V889" i="10"/>
  <c r="AD889" i="10"/>
  <c r="AL889" i="10"/>
  <c r="AT889" i="10"/>
  <c r="BB889" i="10"/>
  <c r="N888" i="10"/>
  <c r="V888" i="10"/>
  <c r="AD888" i="10"/>
  <c r="AL888" i="10"/>
  <c r="AT888" i="10"/>
  <c r="BB888" i="10"/>
  <c r="G888" i="10"/>
  <c r="O888" i="10"/>
  <c r="W888" i="10"/>
  <c r="AE888" i="10"/>
  <c r="AM888" i="10"/>
  <c r="AU888" i="10"/>
  <c r="BC888" i="10"/>
  <c r="BX888" i="10" s="1"/>
  <c r="H888" i="10"/>
  <c r="P888" i="10"/>
  <c r="X888" i="10"/>
  <c r="AF888" i="10"/>
  <c r="AN888" i="10"/>
  <c r="AV888" i="10"/>
  <c r="BV888" i="10" s="1"/>
  <c r="BD888" i="10"/>
  <c r="J888" i="10"/>
  <c r="R888" i="10"/>
  <c r="Z888" i="10"/>
  <c r="AH888" i="10"/>
  <c r="BR888" i="10" s="1"/>
  <c r="AP888" i="10"/>
  <c r="AX888" i="10"/>
  <c r="BF888" i="10"/>
  <c r="J887" i="10"/>
  <c r="R887" i="10"/>
  <c r="Z887" i="10"/>
  <c r="BO887" i="10" s="1"/>
  <c r="AH887" i="10"/>
  <c r="BR887" i="10" s="1"/>
  <c r="AP887" i="10"/>
  <c r="AX887" i="10"/>
  <c r="BF887" i="10"/>
  <c r="K887" i="10"/>
  <c r="AA887" i="10"/>
  <c r="BP887" i="10" s="1"/>
  <c r="AI887" i="10"/>
  <c r="AQ887" i="10"/>
  <c r="AY887" i="10"/>
  <c r="BG887" i="10"/>
  <c r="T887" i="10"/>
  <c r="BN887" i="10" s="1"/>
  <c r="AB887" i="10"/>
  <c r="AJ887" i="10"/>
  <c r="AR887" i="10"/>
  <c r="AZ887" i="10"/>
  <c r="BH887" i="10"/>
  <c r="N887" i="10"/>
  <c r="V887" i="10"/>
  <c r="AD887" i="10"/>
  <c r="AL887" i="10"/>
  <c r="AT887" i="10"/>
  <c r="BB887" i="10"/>
  <c r="N886" i="10"/>
  <c r="V886" i="10"/>
  <c r="AD886" i="10"/>
  <c r="AL886" i="10"/>
  <c r="AT886" i="10"/>
  <c r="BB886" i="10"/>
  <c r="BW886" i="10" s="1"/>
  <c r="G886" i="10"/>
  <c r="O886" i="10"/>
  <c r="W886" i="10"/>
  <c r="AE886" i="10"/>
  <c r="AM886" i="10"/>
  <c r="AU886" i="10"/>
  <c r="BC886" i="10"/>
  <c r="BX886" i="10" s="1"/>
  <c r="H886" i="10"/>
  <c r="P886" i="10"/>
  <c r="X886" i="10"/>
  <c r="AF886" i="10"/>
  <c r="AN886" i="10"/>
  <c r="AV886" i="10"/>
  <c r="BV886" i="10" s="1"/>
  <c r="BD886" i="10"/>
  <c r="J886" i="10"/>
  <c r="R886" i="10"/>
  <c r="Z886" i="10"/>
  <c r="AH886" i="10"/>
  <c r="BR886" i="10" s="1"/>
  <c r="AP886" i="10"/>
  <c r="AX886" i="10"/>
  <c r="BF886" i="10"/>
  <c r="J885" i="10"/>
  <c r="R885" i="10"/>
  <c r="Z885" i="10"/>
  <c r="BO885" i="10" s="1"/>
  <c r="AH885" i="10"/>
  <c r="BR885" i="10" s="1"/>
  <c r="AP885" i="10"/>
  <c r="AX885" i="10"/>
  <c r="BF885" i="10"/>
  <c r="K885" i="10"/>
  <c r="AA885" i="10"/>
  <c r="BP885" i="10" s="1"/>
  <c r="AI885" i="10"/>
  <c r="AQ885" i="10"/>
  <c r="AY885" i="10"/>
  <c r="BG885" i="10"/>
  <c r="T885" i="10"/>
  <c r="BN885" i="10" s="1"/>
  <c r="AB885" i="10"/>
  <c r="AJ885" i="10"/>
  <c r="AR885" i="10"/>
  <c r="AZ885" i="10"/>
  <c r="BH885" i="10"/>
  <c r="N885" i="10"/>
  <c r="V885" i="10"/>
  <c r="AD885" i="10"/>
  <c r="AL885" i="10"/>
  <c r="AT885" i="10"/>
  <c r="BB885" i="10"/>
  <c r="AY882" i="10"/>
  <c r="AY878" i="10"/>
  <c r="AY874" i="10"/>
  <c r="AY870" i="10"/>
  <c r="AY866" i="10"/>
  <c r="AY862" i="10"/>
  <c r="AY858" i="10"/>
  <c r="AY854" i="10"/>
  <c r="AY850" i="10"/>
  <c r="AY846" i="10"/>
  <c r="N840" i="10"/>
  <c r="V840" i="10"/>
  <c r="AD840" i="10"/>
  <c r="AL840" i="10"/>
  <c r="AT840" i="10"/>
  <c r="BB840" i="10"/>
  <c r="G840" i="10"/>
  <c r="O840" i="10"/>
  <c r="W840" i="10"/>
  <c r="AE840" i="10"/>
  <c r="AM840" i="10"/>
  <c r="AU840" i="10"/>
  <c r="BC840" i="10"/>
  <c r="BX840" i="10" s="1"/>
  <c r="H840" i="10"/>
  <c r="P840" i="10"/>
  <c r="X840" i="10"/>
  <c r="AF840" i="10"/>
  <c r="AN840" i="10"/>
  <c r="AV840" i="10"/>
  <c r="BV840" i="10" s="1"/>
  <c r="BD840" i="10"/>
  <c r="I840" i="10"/>
  <c r="Q840" i="10"/>
  <c r="Y840" i="10"/>
  <c r="AG840" i="10"/>
  <c r="AO840" i="10"/>
  <c r="BT840" i="10" s="1"/>
  <c r="AW840" i="10"/>
  <c r="BE840" i="10"/>
  <c r="J840" i="10"/>
  <c r="R840" i="10"/>
  <c r="Z840" i="10"/>
  <c r="AH840" i="10"/>
  <c r="BR840" i="10" s="1"/>
  <c r="AP840" i="10"/>
  <c r="AX840" i="10"/>
  <c r="BF840" i="10"/>
  <c r="AI840" i="10"/>
  <c r="BA840" i="10"/>
  <c r="AK840" i="10"/>
  <c r="BH840" i="10"/>
  <c r="T840" i="10"/>
  <c r="BN840" i="10" s="1"/>
  <c r="AQ840" i="10"/>
  <c r="BI840" i="10"/>
  <c r="J668" i="10"/>
  <c r="R668" i="10"/>
  <c r="Z668" i="10"/>
  <c r="AH668" i="10"/>
  <c r="BR668" i="10" s="1"/>
  <c r="AP668" i="10"/>
  <c r="AX668" i="10"/>
  <c r="BF668" i="10"/>
  <c r="K668" i="10"/>
  <c r="AA668" i="10"/>
  <c r="BP668" i="10" s="1"/>
  <c r="AI668" i="10"/>
  <c r="AQ668" i="10"/>
  <c r="AY668" i="10"/>
  <c r="BG668" i="10"/>
  <c r="T668" i="10"/>
  <c r="BN668" i="10" s="1"/>
  <c r="AB668" i="10"/>
  <c r="AJ668" i="10"/>
  <c r="AR668" i="10"/>
  <c r="AZ668" i="10"/>
  <c r="BH668" i="10"/>
  <c r="H668" i="10"/>
  <c r="V668" i="10"/>
  <c r="AG668" i="10"/>
  <c r="AU668" i="10"/>
  <c r="BI668" i="10"/>
  <c r="I668" i="10"/>
  <c r="W668" i="10"/>
  <c r="AK668" i="10"/>
  <c r="AV668" i="10"/>
  <c r="BV668" i="10" s="1"/>
  <c r="M668" i="10"/>
  <c r="BL668" i="10" s="1"/>
  <c r="X668" i="10"/>
  <c r="AL668" i="10"/>
  <c r="AW668" i="10"/>
  <c r="N668" i="10"/>
  <c r="Y668" i="10"/>
  <c r="AM668" i="10"/>
  <c r="BA668" i="10"/>
  <c r="O668" i="10"/>
  <c r="AC668" i="10"/>
  <c r="AN668" i="10"/>
  <c r="BB668" i="10"/>
  <c r="Q668" i="10"/>
  <c r="AE668" i="10"/>
  <c r="AS668" i="10"/>
  <c r="BD668" i="10"/>
  <c r="P668" i="10"/>
  <c r="U668" i="10"/>
  <c r="AD668" i="10"/>
  <c r="AF668" i="10"/>
  <c r="AO668" i="10"/>
  <c r="BT668" i="10" s="1"/>
  <c r="BC668" i="10"/>
  <c r="BX668" i="10" s="1"/>
  <c r="G668" i="10"/>
  <c r="BE668" i="10"/>
  <c r="N908" i="10"/>
  <c r="V908" i="10"/>
  <c r="AD908" i="10"/>
  <c r="AL908" i="10"/>
  <c r="BS908" i="10" s="1"/>
  <c r="AT908" i="10"/>
  <c r="BB908" i="10"/>
  <c r="J908" i="10"/>
  <c r="R908" i="10"/>
  <c r="Z908" i="10"/>
  <c r="AH908" i="10"/>
  <c r="BR908" i="10" s="1"/>
  <c r="AP908" i="10"/>
  <c r="AX908" i="10"/>
  <c r="BF908" i="10"/>
  <c r="N904" i="10"/>
  <c r="V904" i="10"/>
  <c r="AD904" i="10"/>
  <c r="AL904" i="10"/>
  <c r="AT904" i="10"/>
  <c r="BB904" i="10"/>
  <c r="BW904" i="10" s="1"/>
  <c r="J904" i="10"/>
  <c r="R904" i="10"/>
  <c r="Z904" i="10"/>
  <c r="AH904" i="10"/>
  <c r="BR904" i="10" s="1"/>
  <c r="AP904" i="10"/>
  <c r="AX904" i="10"/>
  <c r="BF904" i="10"/>
  <c r="N882" i="10"/>
  <c r="V882" i="10"/>
  <c r="AD882" i="10"/>
  <c r="AL882" i="10"/>
  <c r="AT882" i="10"/>
  <c r="BB882" i="10"/>
  <c r="G882" i="10"/>
  <c r="O882" i="10"/>
  <c r="W882" i="10"/>
  <c r="AE882" i="10"/>
  <c r="AM882" i="10"/>
  <c r="AU882" i="10"/>
  <c r="BC882" i="10"/>
  <c r="BX882" i="10" s="1"/>
  <c r="H882" i="10"/>
  <c r="P882" i="10"/>
  <c r="X882" i="10"/>
  <c r="AF882" i="10"/>
  <c r="AN882" i="10"/>
  <c r="AV882" i="10"/>
  <c r="BV882" i="10" s="1"/>
  <c r="BD882" i="10"/>
  <c r="J882" i="10"/>
  <c r="R882" i="10"/>
  <c r="Z882" i="10"/>
  <c r="AH882" i="10"/>
  <c r="BR882" i="10" s="1"/>
  <c r="AP882" i="10"/>
  <c r="AX882" i="10"/>
  <c r="BF882" i="10"/>
  <c r="AB882" i="10"/>
  <c r="AR882" i="10"/>
  <c r="BH882" i="10"/>
  <c r="M882" i="10"/>
  <c r="BL882" i="10" s="1"/>
  <c r="AC882" i="10"/>
  <c r="AS882" i="10"/>
  <c r="BI882" i="10"/>
  <c r="N878" i="10"/>
  <c r="V878" i="10"/>
  <c r="AD878" i="10"/>
  <c r="AL878" i="10"/>
  <c r="AT878" i="10"/>
  <c r="BB878" i="10"/>
  <c r="G878" i="10"/>
  <c r="O878" i="10"/>
  <c r="W878" i="10"/>
  <c r="AE878" i="10"/>
  <c r="AM878" i="10"/>
  <c r="AU878" i="10"/>
  <c r="BC878" i="10"/>
  <c r="BX878" i="10" s="1"/>
  <c r="H878" i="10"/>
  <c r="P878" i="10"/>
  <c r="X878" i="10"/>
  <c r="AF878" i="10"/>
  <c r="AN878" i="10"/>
  <c r="AV878" i="10"/>
  <c r="BV878" i="10" s="1"/>
  <c r="BD878" i="10"/>
  <c r="J878" i="10"/>
  <c r="R878" i="10"/>
  <c r="Z878" i="10"/>
  <c r="AH878" i="10"/>
  <c r="BR878" i="10" s="1"/>
  <c r="AP878" i="10"/>
  <c r="AX878" i="10"/>
  <c r="BF878" i="10"/>
  <c r="AB878" i="10"/>
  <c r="AR878" i="10"/>
  <c r="BH878" i="10"/>
  <c r="M878" i="10"/>
  <c r="BL878" i="10" s="1"/>
  <c r="AC878" i="10"/>
  <c r="AS878" i="10"/>
  <c r="BI878" i="10"/>
  <c r="N874" i="10"/>
  <c r="V874" i="10"/>
  <c r="AD874" i="10"/>
  <c r="AL874" i="10"/>
  <c r="AT874" i="10"/>
  <c r="BB874" i="10"/>
  <c r="G874" i="10"/>
  <c r="O874" i="10"/>
  <c r="W874" i="10"/>
  <c r="AE874" i="10"/>
  <c r="AM874" i="10"/>
  <c r="AU874" i="10"/>
  <c r="BC874" i="10"/>
  <c r="BX874" i="10" s="1"/>
  <c r="H874" i="10"/>
  <c r="P874" i="10"/>
  <c r="X874" i="10"/>
  <c r="AF874" i="10"/>
  <c r="AN874" i="10"/>
  <c r="AV874" i="10"/>
  <c r="BV874" i="10" s="1"/>
  <c r="BD874" i="10"/>
  <c r="J874" i="10"/>
  <c r="R874" i="10"/>
  <c r="Z874" i="10"/>
  <c r="AH874" i="10"/>
  <c r="BR874" i="10" s="1"/>
  <c r="AP874" i="10"/>
  <c r="AX874" i="10"/>
  <c r="BF874" i="10"/>
  <c r="AB874" i="10"/>
  <c r="AR874" i="10"/>
  <c r="BH874" i="10"/>
  <c r="M874" i="10"/>
  <c r="BL874" i="10" s="1"/>
  <c r="AC874" i="10"/>
  <c r="AS874" i="10"/>
  <c r="BI874" i="10"/>
  <c r="N870" i="10"/>
  <c r="V870" i="10"/>
  <c r="AD870" i="10"/>
  <c r="AL870" i="10"/>
  <c r="AT870" i="10"/>
  <c r="BB870" i="10"/>
  <c r="G870" i="10"/>
  <c r="O870" i="10"/>
  <c r="W870" i="10"/>
  <c r="AE870" i="10"/>
  <c r="BQ870" i="10" s="1"/>
  <c r="AM870" i="10"/>
  <c r="AU870" i="10"/>
  <c r="BC870" i="10"/>
  <c r="BX870" i="10" s="1"/>
  <c r="H870" i="10"/>
  <c r="P870" i="10"/>
  <c r="X870" i="10"/>
  <c r="AF870" i="10"/>
  <c r="AN870" i="10"/>
  <c r="AV870" i="10"/>
  <c r="BV870" i="10" s="1"/>
  <c r="BD870" i="10"/>
  <c r="J870" i="10"/>
  <c r="R870" i="10"/>
  <c r="Z870" i="10"/>
  <c r="AH870" i="10"/>
  <c r="BR870" i="10" s="1"/>
  <c r="AP870" i="10"/>
  <c r="AX870" i="10"/>
  <c r="BF870" i="10"/>
  <c r="AB870" i="10"/>
  <c r="AR870" i="10"/>
  <c r="BH870" i="10"/>
  <c r="M870" i="10"/>
  <c r="BL870" i="10" s="1"/>
  <c r="AC870" i="10"/>
  <c r="AS870" i="10"/>
  <c r="BI870" i="10"/>
  <c r="N866" i="10"/>
  <c r="V866" i="10"/>
  <c r="AD866" i="10"/>
  <c r="AL866" i="10"/>
  <c r="AT866" i="10"/>
  <c r="BB866" i="10"/>
  <c r="G866" i="10"/>
  <c r="O866" i="10"/>
  <c r="W866" i="10"/>
  <c r="AE866" i="10"/>
  <c r="AM866" i="10"/>
  <c r="AU866" i="10"/>
  <c r="BC866" i="10"/>
  <c r="BX866" i="10" s="1"/>
  <c r="H866" i="10"/>
  <c r="P866" i="10"/>
  <c r="X866" i="10"/>
  <c r="AF866" i="10"/>
  <c r="AN866" i="10"/>
  <c r="AV866" i="10"/>
  <c r="BV866" i="10" s="1"/>
  <c r="BD866" i="10"/>
  <c r="J866" i="10"/>
  <c r="R866" i="10"/>
  <c r="Z866" i="10"/>
  <c r="AH866" i="10"/>
  <c r="BR866" i="10" s="1"/>
  <c r="AP866" i="10"/>
  <c r="AX866" i="10"/>
  <c r="BF866" i="10"/>
  <c r="AB866" i="10"/>
  <c r="AR866" i="10"/>
  <c r="BH866" i="10"/>
  <c r="M866" i="10"/>
  <c r="BL866" i="10" s="1"/>
  <c r="AC866" i="10"/>
  <c r="AS866" i="10"/>
  <c r="BI866" i="10"/>
  <c r="N862" i="10"/>
  <c r="V862" i="10"/>
  <c r="AD862" i="10"/>
  <c r="AL862" i="10"/>
  <c r="AT862" i="10"/>
  <c r="BB862" i="10"/>
  <c r="G862" i="10"/>
  <c r="O862" i="10"/>
  <c r="W862" i="10"/>
  <c r="AE862" i="10"/>
  <c r="AM862" i="10"/>
  <c r="AU862" i="10"/>
  <c r="BC862" i="10"/>
  <c r="BX862" i="10" s="1"/>
  <c r="H862" i="10"/>
  <c r="P862" i="10"/>
  <c r="X862" i="10"/>
  <c r="AF862" i="10"/>
  <c r="AN862" i="10"/>
  <c r="AV862" i="10"/>
  <c r="BV862" i="10" s="1"/>
  <c r="BD862" i="10"/>
  <c r="J862" i="10"/>
  <c r="R862" i="10"/>
  <c r="Z862" i="10"/>
  <c r="AH862" i="10"/>
  <c r="BR862" i="10" s="1"/>
  <c r="AP862" i="10"/>
  <c r="AX862" i="10"/>
  <c r="BF862" i="10"/>
  <c r="AB862" i="10"/>
  <c r="AR862" i="10"/>
  <c r="BH862" i="10"/>
  <c r="M862" i="10"/>
  <c r="BL862" i="10" s="1"/>
  <c r="AC862" i="10"/>
  <c r="AS862" i="10"/>
  <c r="BI862" i="10"/>
  <c r="N858" i="10"/>
  <c r="V858" i="10"/>
  <c r="AD858" i="10"/>
  <c r="AL858" i="10"/>
  <c r="AT858" i="10"/>
  <c r="BB858" i="10"/>
  <c r="G858" i="10"/>
  <c r="O858" i="10"/>
  <c r="W858" i="10"/>
  <c r="AE858" i="10"/>
  <c r="AM858" i="10"/>
  <c r="AU858" i="10"/>
  <c r="BC858" i="10"/>
  <c r="BX858" i="10" s="1"/>
  <c r="H858" i="10"/>
  <c r="P858" i="10"/>
  <c r="X858" i="10"/>
  <c r="AF858" i="10"/>
  <c r="AN858" i="10"/>
  <c r="AV858" i="10"/>
  <c r="BV858" i="10" s="1"/>
  <c r="BD858" i="10"/>
  <c r="J858" i="10"/>
  <c r="R858" i="10"/>
  <c r="Z858" i="10"/>
  <c r="AH858" i="10"/>
  <c r="BR858" i="10" s="1"/>
  <c r="AP858" i="10"/>
  <c r="AX858" i="10"/>
  <c r="BF858" i="10"/>
  <c r="AB858" i="10"/>
  <c r="AR858" i="10"/>
  <c r="BH858" i="10"/>
  <c r="M858" i="10"/>
  <c r="BL858" i="10" s="1"/>
  <c r="AC858" i="10"/>
  <c r="AS858" i="10"/>
  <c r="BI858" i="10"/>
  <c r="N854" i="10"/>
  <c r="V854" i="10"/>
  <c r="AD854" i="10"/>
  <c r="AL854" i="10"/>
  <c r="AT854" i="10"/>
  <c r="BB854" i="10"/>
  <c r="G854" i="10"/>
  <c r="O854" i="10"/>
  <c r="W854" i="10"/>
  <c r="AE854" i="10"/>
  <c r="AM854" i="10"/>
  <c r="AU854" i="10"/>
  <c r="BC854" i="10"/>
  <c r="BX854" i="10" s="1"/>
  <c r="H854" i="10"/>
  <c r="P854" i="10"/>
  <c r="X854" i="10"/>
  <c r="AF854" i="10"/>
  <c r="AN854" i="10"/>
  <c r="AV854" i="10"/>
  <c r="BV854" i="10" s="1"/>
  <c r="BD854" i="10"/>
  <c r="J854" i="10"/>
  <c r="R854" i="10"/>
  <c r="Z854" i="10"/>
  <c r="AH854" i="10"/>
  <c r="BR854" i="10" s="1"/>
  <c r="AP854" i="10"/>
  <c r="AX854" i="10"/>
  <c r="BF854" i="10"/>
  <c r="AB854" i="10"/>
  <c r="AR854" i="10"/>
  <c r="BH854" i="10"/>
  <c r="M854" i="10"/>
  <c r="BL854" i="10" s="1"/>
  <c r="AC854" i="10"/>
  <c r="AS854" i="10"/>
  <c r="BI854" i="10"/>
  <c r="N850" i="10"/>
  <c r="V850" i="10"/>
  <c r="AD850" i="10"/>
  <c r="AL850" i="10"/>
  <c r="AT850" i="10"/>
  <c r="BB850" i="10"/>
  <c r="G850" i="10"/>
  <c r="O850" i="10"/>
  <c r="W850" i="10"/>
  <c r="AE850" i="10"/>
  <c r="AM850" i="10"/>
  <c r="AU850" i="10"/>
  <c r="BC850" i="10"/>
  <c r="BX850" i="10" s="1"/>
  <c r="H850" i="10"/>
  <c r="P850" i="10"/>
  <c r="X850" i="10"/>
  <c r="AF850" i="10"/>
  <c r="AN850" i="10"/>
  <c r="AV850" i="10"/>
  <c r="BV850" i="10" s="1"/>
  <c r="BD850" i="10"/>
  <c r="J850" i="10"/>
  <c r="R850" i="10"/>
  <c r="Z850" i="10"/>
  <c r="AH850" i="10"/>
  <c r="BR850" i="10" s="1"/>
  <c r="AP850" i="10"/>
  <c r="AX850" i="10"/>
  <c r="BF850" i="10"/>
  <c r="AB850" i="10"/>
  <c r="AR850" i="10"/>
  <c r="BH850" i="10"/>
  <c r="M850" i="10"/>
  <c r="BL850" i="10" s="1"/>
  <c r="AC850" i="10"/>
  <c r="AS850" i="10"/>
  <c r="BI850" i="10"/>
  <c r="N846" i="10"/>
  <c r="V846" i="10"/>
  <c r="AD846" i="10"/>
  <c r="AL846" i="10"/>
  <c r="AT846" i="10"/>
  <c r="BB846" i="10"/>
  <c r="G846" i="10"/>
  <c r="O846" i="10"/>
  <c r="W846" i="10"/>
  <c r="AE846" i="10"/>
  <c r="AM846" i="10"/>
  <c r="AU846" i="10"/>
  <c r="BC846" i="10"/>
  <c r="BX846" i="10" s="1"/>
  <c r="H846" i="10"/>
  <c r="P846" i="10"/>
  <c r="X846" i="10"/>
  <c r="AF846" i="10"/>
  <c r="AN846" i="10"/>
  <c r="AV846" i="10"/>
  <c r="BV846" i="10" s="1"/>
  <c r="BD846" i="10"/>
  <c r="J846" i="10"/>
  <c r="R846" i="10"/>
  <c r="Z846" i="10"/>
  <c r="AH846" i="10"/>
  <c r="BR846" i="10" s="1"/>
  <c r="AP846" i="10"/>
  <c r="AX846" i="10"/>
  <c r="BF846" i="10"/>
  <c r="AB846" i="10"/>
  <c r="AR846" i="10"/>
  <c r="BH846" i="10"/>
  <c r="M846" i="10"/>
  <c r="BL846" i="10" s="1"/>
  <c r="AC846" i="10"/>
  <c r="AS846" i="10"/>
  <c r="BI846" i="10"/>
  <c r="N816" i="10"/>
  <c r="V816" i="10"/>
  <c r="AD816" i="10"/>
  <c r="AL816" i="10"/>
  <c r="AT816" i="10"/>
  <c r="BB816" i="10"/>
  <c r="G816" i="10"/>
  <c r="O816" i="10"/>
  <c r="W816" i="10"/>
  <c r="AE816" i="10"/>
  <c r="AM816" i="10"/>
  <c r="AU816" i="10"/>
  <c r="BU816" i="10" s="1"/>
  <c r="BC816" i="10"/>
  <c r="BX816" i="10" s="1"/>
  <c r="H816" i="10"/>
  <c r="P816" i="10"/>
  <c r="X816" i="10"/>
  <c r="AF816" i="10"/>
  <c r="AN816" i="10"/>
  <c r="AV816" i="10"/>
  <c r="BV816" i="10" s="1"/>
  <c r="BD816" i="10"/>
  <c r="I816" i="10"/>
  <c r="Q816" i="10"/>
  <c r="Y816" i="10"/>
  <c r="AG816" i="10"/>
  <c r="AO816" i="10"/>
  <c r="BT816" i="10" s="1"/>
  <c r="AW816" i="10"/>
  <c r="BE816" i="10"/>
  <c r="J816" i="10"/>
  <c r="R816" i="10"/>
  <c r="Z816" i="10"/>
  <c r="AH816" i="10"/>
  <c r="BR816" i="10" s="1"/>
  <c r="AP816" i="10"/>
  <c r="AX816" i="10"/>
  <c r="BF816" i="10"/>
  <c r="T816" i="10"/>
  <c r="BN816" i="10" s="1"/>
  <c r="AQ816" i="10"/>
  <c r="BI816" i="10"/>
  <c r="U816" i="10"/>
  <c r="AR816" i="10"/>
  <c r="AB816" i="10"/>
  <c r="AY816" i="10"/>
  <c r="K816" i="10"/>
  <c r="AC816" i="10"/>
  <c r="AZ816" i="10"/>
  <c r="G753" i="10"/>
  <c r="O753" i="10"/>
  <c r="W753" i="10"/>
  <c r="AE753" i="10"/>
  <c r="AM753" i="10"/>
  <c r="AU753" i="10"/>
  <c r="BC753" i="10"/>
  <c r="BX753" i="10" s="1"/>
  <c r="I753" i="10"/>
  <c r="Q753" i="10"/>
  <c r="Y753" i="10"/>
  <c r="AG753" i="10"/>
  <c r="AO753" i="10"/>
  <c r="BT753" i="10" s="1"/>
  <c r="AW753" i="10"/>
  <c r="BE753" i="10"/>
  <c r="J753" i="10"/>
  <c r="T753" i="10"/>
  <c r="BN753" i="10" s="1"/>
  <c r="AD753" i="10"/>
  <c r="AP753" i="10"/>
  <c r="AZ753" i="10"/>
  <c r="K753" i="10"/>
  <c r="U753" i="10"/>
  <c r="AF753" i="10"/>
  <c r="AQ753" i="10"/>
  <c r="BA753" i="10"/>
  <c r="V753" i="10"/>
  <c r="AH753" i="10"/>
  <c r="BR753" i="10" s="1"/>
  <c r="AR753" i="10"/>
  <c r="BB753" i="10"/>
  <c r="M753" i="10"/>
  <c r="BL753" i="10" s="1"/>
  <c r="X753" i="10"/>
  <c r="AI753" i="10"/>
  <c r="AS753" i="10"/>
  <c r="BD753" i="10"/>
  <c r="N753" i="10"/>
  <c r="Z753" i="10"/>
  <c r="AJ753" i="10"/>
  <c r="AT753" i="10"/>
  <c r="BF753" i="10"/>
  <c r="R753" i="10"/>
  <c r="AB753" i="10"/>
  <c r="AL753" i="10"/>
  <c r="AX753" i="10"/>
  <c r="BH753" i="10"/>
  <c r="AV753" i="10"/>
  <c r="BV753" i="10" s="1"/>
  <c r="H753" i="10"/>
  <c r="AY753" i="10"/>
  <c r="BI753" i="10"/>
  <c r="AA753" i="10"/>
  <c r="BP753" i="10" s="1"/>
  <c r="BA917" i="10"/>
  <c r="AQ917" i="10"/>
  <c r="AF917" i="10"/>
  <c r="U917" i="10"/>
  <c r="K917" i="10"/>
  <c r="BG915" i="10"/>
  <c r="BY915" i="10" s="1"/>
  <c r="AV915" i="10"/>
  <c r="BV915" i="10" s="1"/>
  <c r="AK915" i="10"/>
  <c r="AA915" i="10"/>
  <c r="BP915" i="10" s="1"/>
  <c r="BA913" i="10"/>
  <c r="AQ913" i="10"/>
  <c r="AF913" i="10"/>
  <c r="U913" i="10"/>
  <c r="K913" i="10"/>
  <c r="BG911" i="10"/>
  <c r="AV911" i="10"/>
  <c r="BV911" i="10" s="1"/>
  <c r="AK911" i="10"/>
  <c r="AA911" i="10"/>
  <c r="BP911" i="10" s="1"/>
  <c r="BA909" i="10"/>
  <c r="AQ909" i="10"/>
  <c r="AF909" i="10"/>
  <c r="U909" i="10"/>
  <c r="K909" i="10"/>
  <c r="BD908" i="10"/>
  <c r="AS908" i="10"/>
  <c r="BU908" i="10" s="1"/>
  <c r="AI908" i="10"/>
  <c r="X908" i="10"/>
  <c r="M908" i="10"/>
  <c r="BL908" i="10" s="1"/>
  <c r="BG907" i="10"/>
  <c r="BY907" i="10" s="1"/>
  <c r="AV907" i="10"/>
  <c r="BV907" i="10" s="1"/>
  <c r="AK907" i="10"/>
  <c r="AA907" i="10"/>
  <c r="BP907" i="10" s="1"/>
  <c r="U905" i="10"/>
  <c r="K905" i="10"/>
  <c r="BD904" i="10"/>
  <c r="AS904" i="10"/>
  <c r="BU904" i="10" s="1"/>
  <c r="AI904" i="10"/>
  <c r="X904" i="10"/>
  <c r="M904" i="10"/>
  <c r="BL904" i="10" s="1"/>
  <c r="BG903" i="10"/>
  <c r="BY903" i="10" s="1"/>
  <c r="AV903" i="10"/>
  <c r="BV903" i="10" s="1"/>
  <c r="AK903" i="10"/>
  <c r="AA903" i="10"/>
  <c r="BP903" i="10" s="1"/>
  <c r="U901" i="10"/>
  <c r="K901" i="10"/>
  <c r="AW900" i="10"/>
  <c r="AG900" i="10"/>
  <c r="Q900" i="10"/>
  <c r="AU899" i="10"/>
  <c r="AE899" i="10"/>
  <c r="BQ899" i="10" s="1"/>
  <c r="O899" i="10"/>
  <c r="AW898" i="10"/>
  <c r="AG898" i="10"/>
  <c r="Q898" i="10"/>
  <c r="AU897" i="10"/>
  <c r="AE897" i="10"/>
  <c r="O897" i="10"/>
  <c r="AW896" i="10"/>
  <c r="AG896" i="10"/>
  <c r="Q896" i="10"/>
  <c r="AU895" i="10"/>
  <c r="AE895" i="10"/>
  <c r="O895" i="10"/>
  <c r="AW894" i="10"/>
  <c r="AG894" i="10"/>
  <c r="Q894" i="10"/>
  <c r="AU893" i="10"/>
  <c r="AE893" i="10"/>
  <c r="O893" i="10"/>
  <c r="AW892" i="10"/>
  <c r="AG892" i="10"/>
  <c r="Q892" i="10"/>
  <c r="AU891" i="10"/>
  <c r="AE891" i="10"/>
  <c r="BQ891" i="10" s="1"/>
  <c r="O891" i="10"/>
  <c r="AW890" i="10"/>
  <c r="AG890" i="10"/>
  <c r="Q890" i="10"/>
  <c r="AU889" i="10"/>
  <c r="AE889" i="10"/>
  <c r="BQ889" i="10" s="1"/>
  <c r="O889" i="10"/>
  <c r="AW888" i="10"/>
  <c r="AG888" i="10"/>
  <c r="Q888" i="10"/>
  <c r="AU887" i="10"/>
  <c r="AE887" i="10"/>
  <c r="BQ887" i="10" s="1"/>
  <c r="O887" i="10"/>
  <c r="AW886" i="10"/>
  <c r="AG886" i="10"/>
  <c r="Q886" i="10"/>
  <c r="AU885" i="10"/>
  <c r="AE885" i="10"/>
  <c r="BQ885" i="10" s="1"/>
  <c r="O885" i="10"/>
  <c r="AV883" i="10"/>
  <c r="BV883" i="10" s="1"/>
  <c r="AQ882" i="10"/>
  <c r="U882" i="10"/>
  <c r="BD881" i="10"/>
  <c r="AK881" i="10"/>
  <c r="P881" i="10"/>
  <c r="AV879" i="10"/>
  <c r="BV879" i="10" s="1"/>
  <c r="AQ878" i="10"/>
  <c r="U878" i="10"/>
  <c r="BD877" i="10"/>
  <c r="AK877" i="10"/>
  <c r="P877" i="10"/>
  <c r="AV875" i="10"/>
  <c r="BV875" i="10" s="1"/>
  <c r="AQ874" i="10"/>
  <c r="U874" i="10"/>
  <c r="BD873" i="10"/>
  <c r="AK873" i="10"/>
  <c r="P873" i="10"/>
  <c r="AV871" i="10"/>
  <c r="BV871" i="10" s="1"/>
  <c r="AQ870" i="10"/>
  <c r="U870" i="10"/>
  <c r="BD869" i="10"/>
  <c r="AK869" i="10"/>
  <c r="P869" i="10"/>
  <c r="AV867" i="10"/>
  <c r="BV867" i="10" s="1"/>
  <c r="AQ866" i="10"/>
  <c r="U866" i="10"/>
  <c r="BD865" i="10"/>
  <c r="AK865" i="10"/>
  <c r="P865" i="10"/>
  <c r="AV863" i="10"/>
  <c r="BV863" i="10" s="1"/>
  <c r="AQ862" i="10"/>
  <c r="U862" i="10"/>
  <c r="BD861" i="10"/>
  <c r="AK861" i="10"/>
  <c r="P861" i="10"/>
  <c r="AV859" i="10"/>
  <c r="BV859" i="10" s="1"/>
  <c r="AQ858" i="10"/>
  <c r="U858" i="10"/>
  <c r="BD857" i="10"/>
  <c r="AK857" i="10"/>
  <c r="P857" i="10"/>
  <c r="AV855" i="10"/>
  <c r="BV855" i="10" s="1"/>
  <c r="AQ854" i="10"/>
  <c r="U854" i="10"/>
  <c r="BD853" i="10"/>
  <c r="AK853" i="10"/>
  <c r="P853" i="10"/>
  <c r="AV851" i="10"/>
  <c r="BV851" i="10" s="1"/>
  <c r="AQ850" i="10"/>
  <c r="U850" i="10"/>
  <c r="BD849" i="10"/>
  <c r="AK849" i="10"/>
  <c r="P849" i="10"/>
  <c r="AV847" i="10"/>
  <c r="BV847" i="10" s="1"/>
  <c r="AQ846" i="10"/>
  <c r="U846" i="10"/>
  <c r="AB840" i="10"/>
  <c r="AS830" i="10"/>
  <c r="K830" i="10"/>
  <c r="AJ816" i="10"/>
  <c r="G803" i="10"/>
  <c r="O803" i="10"/>
  <c r="W803" i="10"/>
  <c r="AE803" i="10"/>
  <c r="AM803" i="10"/>
  <c r="AU803" i="10"/>
  <c r="BC803" i="10"/>
  <c r="BX803" i="10" s="1"/>
  <c r="P803" i="10"/>
  <c r="Y803" i="10"/>
  <c r="AH803" i="10"/>
  <c r="BR803" i="10" s="1"/>
  <c r="AQ803" i="10"/>
  <c r="AZ803" i="10"/>
  <c r="BI803" i="10"/>
  <c r="H803" i="10"/>
  <c r="Q803" i="10"/>
  <c r="Z803" i="10"/>
  <c r="AI803" i="10"/>
  <c r="AR803" i="10"/>
  <c r="BA803" i="10"/>
  <c r="I803" i="10"/>
  <c r="R803" i="10"/>
  <c r="AA803" i="10"/>
  <c r="BP803" i="10" s="1"/>
  <c r="AJ803" i="10"/>
  <c r="AS803" i="10"/>
  <c r="BB803" i="10"/>
  <c r="J803" i="10"/>
  <c r="AB803" i="10"/>
  <c r="AK803" i="10"/>
  <c r="AT803" i="10"/>
  <c r="BD803" i="10"/>
  <c r="K803" i="10"/>
  <c r="T803" i="10"/>
  <c r="BN803" i="10" s="1"/>
  <c r="AC803" i="10"/>
  <c r="AL803" i="10"/>
  <c r="AV803" i="10"/>
  <c r="BV803" i="10" s="1"/>
  <c r="BE803" i="10"/>
  <c r="V803" i="10"/>
  <c r="AW803" i="10"/>
  <c r="X803" i="10"/>
  <c r="AX803" i="10"/>
  <c r="AF803" i="10"/>
  <c r="BF803" i="10"/>
  <c r="AG803" i="10"/>
  <c r="BG803" i="10"/>
  <c r="G781" i="10"/>
  <c r="O781" i="10"/>
  <c r="W781" i="10"/>
  <c r="AE781" i="10"/>
  <c r="AM781" i="10"/>
  <c r="AU781" i="10"/>
  <c r="BC781" i="10"/>
  <c r="BX781" i="10" s="1"/>
  <c r="I781" i="10"/>
  <c r="R781" i="10"/>
  <c r="AA781" i="10"/>
  <c r="BP781" i="10" s="1"/>
  <c r="AJ781" i="10"/>
  <c r="AS781" i="10"/>
  <c r="BB781" i="10"/>
  <c r="J781" i="10"/>
  <c r="AB781" i="10"/>
  <c r="AK781" i="10"/>
  <c r="AT781" i="10"/>
  <c r="BD781" i="10"/>
  <c r="K781" i="10"/>
  <c r="T781" i="10"/>
  <c r="BN781" i="10" s="1"/>
  <c r="AC781" i="10"/>
  <c r="AL781" i="10"/>
  <c r="AV781" i="10"/>
  <c r="BV781" i="10" s="1"/>
  <c r="BE781" i="10"/>
  <c r="U781" i="10"/>
  <c r="AD781" i="10"/>
  <c r="AN781" i="10"/>
  <c r="AW781" i="10"/>
  <c r="BF781" i="10"/>
  <c r="M781" i="10"/>
  <c r="BL781" i="10" s="1"/>
  <c r="V781" i="10"/>
  <c r="AF781" i="10"/>
  <c r="AO781" i="10"/>
  <c r="BT781" i="10" s="1"/>
  <c r="AX781" i="10"/>
  <c r="BG781" i="10"/>
  <c r="P781" i="10"/>
  <c r="Y781" i="10"/>
  <c r="AH781" i="10"/>
  <c r="BR781" i="10" s="1"/>
  <c r="AQ781" i="10"/>
  <c r="AZ781" i="10"/>
  <c r="BI781" i="10"/>
  <c r="N781" i="10"/>
  <c r="AY781" i="10"/>
  <c r="Q781" i="10"/>
  <c r="BA781" i="10"/>
  <c r="Z781" i="10"/>
  <c r="AG781" i="10"/>
  <c r="J915" i="10"/>
  <c r="R915" i="10"/>
  <c r="Z915" i="10"/>
  <c r="BO915" i="10" s="1"/>
  <c r="AH915" i="10"/>
  <c r="BR915" i="10" s="1"/>
  <c r="AP915" i="10"/>
  <c r="AX915" i="10"/>
  <c r="BF915" i="10"/>
  <c r="N915" i="10"/>
  <c r="V915" i="10"/>
  <c r="AD915" i="10"/>
  <c r="AL915" i="10"/>
  <c r="BS915" i="10" s="1"/>
  <c r="AT915" i="10"/>
  <c r="BB915" i="10"/>
  <c r="J911" i="10"/>
  <c r="R911" i="10"/>
  <c r="Z911" i="10"/>
  <c r="BO911" i="10" s="1"/>
  <c r="AH911" i="10"/>
  <c r="BR911" i="10" s="1"/>
  <c r="AP911" i="10"/>
  <c r="AX911" i="10"/>
  <c r="BF911" i="10"/>
  <c r="N911" i="10"/>
  <c r="V911" i="10"/>
  <c r="AD911" i="10"/>
  <c r="AL911" i="10"/>
  <c r="BS911" i="10" s="1"/>
  <c r="AT911" i="10"/>
  <c r="BB911" i="10"/>
  <c r="BC908" i="10"/>
  <c r="BX908" i="10" s="1"/>
  <c r="AR908" i="10"/>
  <c r="AG908" i="10"/>
  <c r="BQ908" i="10" s="1"/>
  <c r="W908" i="10"/>
  <c r="J907" i="10"/>
  <c r="R907" i="10"/>
  <c r="Z907" i="10"/>
  <c r="BO907" i="10" s="1"/>
  <c r="AH907" i="10"/>
  <c r="BR907" i="10" s="1"/>
  <c r="AP907" i="10"/>
  <c r="AX907" i="10"/>
  <c r="BF907" i="10"/>
  <c r="N907" i="10"/>
  <c r="V907" i="10"/>
  <c r="AD907" i="10"/>
  <c r="AL907" i="10"/>
  <c r="BS907" i="10" s="1"/>
  <c r="AT907" i="10"/>
  <c r="BB907" i="10"/>
  <c r="BC904" i="10"/>
  <c r="BX904" i="10" s="1"/>
  <c r="AR904" i="10"/>
  <c r="AG904" i="10"/>
  <c r="W904" i="10"/>
  <c r="J903" i="10"/>
  <c r="R903" i="10"/>
  <c r="Z903" i="10"/>
  <c r="BO903" i="10" s="1"/>
  <c r="AH903" i="10"/>
  <c r="BR903" i="10" s="1"/>
  <c r="AP903" i="10"/>
  <c r="AX903" i="10"/>
  <c r="BF903" i="10"/>
  <c r="N903" i="10"/>
  <c r="V903" i="10"/>
  <c r="AD903" i="10"/>
  <c r="AL903" i="10"/>
  <c r="AT903" i="10"/>
  <c r="BB903" i="10"/>
  <c r="BI900" i="10"/>
  <c r="AS900" i="10"/>
  <c r="BU900" i="10" s="1"/>
  <c r="AC900" i="10"/>
  <c r="M900" i="10"/>
  <c r="BL900" i="10" s="1"/>
  <c r="BI899" i="10"/>
  <c r="AS899" i="10"/>
  <c r="AC899" i="10"/>
  <c r="M899" i="10"/>
  <c r="BL899" i="10" s="1"/>
  <c r="BI898" i="10"/>
  <c r="AS898" i="10"/>
  <c r="BU898" i="10" s="1"/>
  <c r="AC898" i="10"/>
  <c r="M898" i="10"/>
  <c r="BL898" i="10" s="1"/>
  <c r="BI897" i="10"/>
  <c r="AS897" i="10"/>
  <c r="AC897" i="10"/>
  <c r="M897" i="10"/>
  <c r="BL897" i="10" s="1"/>
  <c r="BI896" i="10"/>
  <c r="AS896" i="10"/>
  <c r="AC896" i="10"/>
  <c r="M896" i="10"/>
  <c r="BL896" i="10" s="1"/>
  <c r="BI895" i="10"/>
  <c r="AS895" i="10"/>
  <c r="AC895" i="10"/>
  <c r="M895" i="10"/>
  <c r="BL895" i="10" s="1"/>
  <c r="BI894" i="10"/>
  <c r="AS894" i="10"/>
  <c r="BU894" i="10" s="1"/>
  <c r="AC894" i="10"/>
  <c r="M894" i="10"/>
  <c r="BL894" i="10" s="1"/>
  <c r="BI893" i="10"/>
  <c r="AS893" i="10"/>
  <c r="AC893" i="10"/>
  <c r="M893" i="10"/>
  <c r="BL893" i="10" s="1"/>
  <c r="BI892" i="10"/>
  <c r="AS892" i="10"/>
  <c r="BU892" i="10" s="1"/>
  <c r="AC892" i="10"/>
  <c r="M892" i="10"/>
  <c r="BL892" i="10" s="1"/>
  <c r="BI891" i="10"/>
  <c r="AS891" i="10"/>
  <c r="AC891" i="10"/>
  <c r="M891" i="10"/>
  <c r="BL891" i="10" s="1"/>
  <c r="BI890" i="10"/>
  <c r="AS890" i="10"/>
  <c r="AC890" i="10"/>
  <c r="M890" i="10"/>
  <c r="BL890" i="10" s="1"/>
  <c r="BI889" i="10"/>
  <c r="AS889" i="10"/>
  <c r="AC889" i="10"/>
  <c r="M889" i="10"/>
  <c r="BL889" i="10" s="1"/>
  <c r="BI888" i="10"/>
  <c r="AS888" i="10"/>
  <c r="BU888" i="10" s="1"/>
  <c r="AC888" i="10"/>
  <c r="M888" i="10"/>
  <c r="BL888" i="10" s="1"/>
  <c r="BI887" i="10"/>
  <c r="AS887" i="10"/>
  <c r="AC887" i="10"/>
  <c r="M887" i="10"/>
  <c r="BL887" i="10" s="1"/>
  <c r="BI886" i="10"/>
  <c r="AS886" i="10"/>
  <c r="BU886" i="10" s="1"/>
  <c r="AC886" i="10"/>
  <c r="M886" i="10"/>
  <c r="BL886" i="10" s="1"/>
  <c r="BI885" i="10"/>
  <c r="AS885" i="10"/>
  <c r="AC885" i="10"/>
  <c r="M885" i="10"/>
  <c r="BL885" i="10" s="1"/>
  <c r="J883" i="10"/>
  <c r="R883" i="10"/>
  <c r="Z883" i="10"/>
  <c r="AH883" i="10"/>
  <c r="BR883" i="10" s="1"/>
  <c r="AP883" i="10"/>
  <c r="AX883" i="10"/>
  <c r="BF883" i="10"/>
  <c r="K883" i="10"/>
  <c r="AA883" i="10"/>
  <c r="BP883" i="10" s="1"/>
  <c r="AI883" i="10"/>
  <c r="AQ883" i="10"/>
  <c r="AY883" i="10"/>
  <c r="BG883" i="10"/>
  <c r="T883" i="10"/>
  <c r="BN883" i="10" s="1"/>
  <c r="AB883" i="10"/>
  <c r="AJ883" i="10"/>
  <c r="AR883" i="10"/>
  <c r="AZ883" i="10"/>
  <c r="BH883" i="10"/>
  <c r="N883" i="10"/>
  <c r="V883" i="10"/>
  <c r="AD883" i="10"/>
  <c r="AL883" i="10"/>
  <c r="BS883" i="10" s="1"/>
  <c r="AT883" i="10"/>
  <c r="BB883" i="10"/>
  <c r="I883" i="10"/>
  <c r="Y883" i="10"/>
  <c r="AO883" i="10"/>
  <c r="BT883" i="10" s="1"/>
  <c r="BE883" i="10"/>
  <c r="M883" i="10"/>
  <c r="BL883" i="10" s="1"/>
  <c r="AC883" i="10"/>
  <c r="AS883" i="10"/>
  <c r="BU883" i="10" s="1"/>
  <c r="BI883" i="10"/>
  <c r="AO882" i="10"/>
  <c r="BT882" i="10" s="1"/>
  <c r="T882" i="10"/>
  <c r="BN882" i="10" s="1"/>
  <c r="J879" i="10"/>
  <c r="R879" i="10"/>
  <c r="Z879" i="10"/>
  <c r="BO879" i="10" s="1"/>
  <c r="AH879" i="10"/>
  <c r="BR879" i="10" s="1"/>
  <c r="AP879" i="10"/>
  <c r="AX879" i="10"/>
  <c r="BF879" i="10"/>
  <c r="K879" i="10"/>
  <c r="AA879" i="10"/>
  <c r="BP879" i="10" s="1"/>
  <c r="AI879" i="10"/>
  <c r="AQ879" i="10"/>
  <c r="AY879" i="10"/>
  <c r="BG879" i="10"/>
  <c r="T879" i="10"/>
  <c r="BN879" i="10" s="1"/>
  <c r="AB879" i="10"/>
  <c r="AJ879" i="10"/>
  <c r="AR879" i="10"/>
  <c r="AZ879" i="10"/>
  <c r="BH879" i="10"/>
  <c r="N879" i="10"/>
  <c r="V879" i="10"/>
  <c r="AD879" i="10"/>
  <c r="AL879" i="10"/>
  <c r="BS879" i="10" s="1"/>
  <c r="AT879" i="10"/>
  <c r="BB879" i="10"/>
  <c r="I879" i="10"/>
  <c r="Y879" i="10"/>
  <c r="AO879" i="10"/>
  <c r="BT879" i="10" s="1"/>
  <c r="BE879" i="10"/>
  <c r="M879" i="10"/>
  <c r="BL879" i="10" s="1"/>
  <c r="AC879" i="10"/>
  <c r="AS879" i="10"/>
  <c r="BU879" i="10" s="1"/>
  <c r="BI879" i="10"/>
  <c r="AO878" i="10"/>
  <c r="BT878" i="10" s="1"/>
  <c r="T878" i="10"/>
  <c r="BN878" i="10" s="1"/>
  <c r="J875" i="10"/>
  <c r="R875" i="10"/>
  <c r="Z875" i="10"/>
  <c r="BO875" i="10" s="1"/>
  <c r="AH875" i="10"/>
  <c r="BR875" i="10" s="1"/>
  <c r="AP875" i="10"/>
  <c r="AX875" i="10"/>
  <c r="BF875" i="10"/>
  <c r="K875" i="10"/>
  <c r="AA875" i="10"/>
  <c r="BP875" i="10" s="1"/>
  <c r="AI875" i="10"/>
  <c r="AQ875" i="10"/>
  <c r="AY875" i="10"/>
  <c r="BG875" i="10"/>
  <c r="T875" i="10"/>
  <c r="BN875" i="10" s="1"/>
  <c r="AB875" i="10"/>
  <c r="AJ875" i="10"/>
  <c r="AR875" i="10"/>
  <c r="AZ875" i="10"/>
  <c r="BH875" i="10"/>
  <c r="N875" i="10"/>
  <c r="V875" i="10"/>
  <c r="AD875" i="10"/>
  <c r="AL875" i="10"/>
  <c r="AT875" i="10"/>
  <c r="BB875" i="10"/>
  <c r="I875" i="10"/>
  <c r="Y875" i="10"/>
  <c r="AO875" i="10"/>
  <c r="BT875" i="10" s="1"/>
  <c r="BE875" i="10"/>
  <c r="M875" i="10"/>
  <c r="BL875" i="10" s="1"/>
  <c r="AC875" i="10"/>
  <c r="AS875" i="10"/>
  <c r="BI875" i="10"/>
  <c r="AO874" i="10"/>
  <c r="BT874" i="10" s="1"/>
  <c r="T874" i="10"/>
  <c r="BN874" i="10" s="1"/>
  <c r="J871" i="10"/>
  <c r="R871" i="10"/>
  <c r="Z871" i="10"/>
  <c r="BO871" i="10" s="1"/>
  <c r="AH871" i="10"/>
  <c r="BR871" i="10" s="1"/>
  <c r="AP871" i="10"/>
  <c r="AX871" i="10"/>
  <c r="BF871" i="10"/>
  <c r="K871" i="10"/>
  <c r="AA871" i="10"/>
  <c r="BP871" i="10" s="1"/>
  <c r="AI871" i="10"/>
  <c r="AQ871" i="10"/>
  <c r="AY871" i="10"/>
  <c r="BG871" i="10"/>
  <c r="T871" i="10"/>
  <c r="BN871" i="10" s="1"/>
  <c r="AB871" i="10"/>
  <c r="AJ871" i="10"/>
  <c r="AR871" i="10"/>
  <c r="AZ871" i="10"/>
  <c r="BH871" i="10"/>
  <c r="N871" i="10"/>
  <c r="V871" i="10"/>
  <c r="AD871" i="10"/>
  <c r="AL871" i="10"/>
  <c r="BS871" i="10" s="1"/>
  <c r="AT871" i="10"/>
  <c r="BB871" i="10"/>
  <c r="I871" i="10"/>
  <c r="Y871" i="10"/>
  <c r="AO871" i="10"/>
  <c r="BT871" i="10" s="1"/>
  <c r="BE871" i="10"/>
  <c r="M871" i="10"/>
  <c r="BL871" i="10" s="1"/>
  <c r="AC871" i="10"/>
  <c r="AS871" i="10"/>
  <c r="BU871" i="10" s="1"/>
  <c r="BI871" i="10"/>
  <c r="AO870" i="10"/>
  <c r="BT870" i="10" s="1"/>
  <c r="T870" i="10"/>
  <c r="BN870" i="10" s="1"/>
  <c r="J867" i="10"/>
  <c r="R867" i="10"/>
  <c r="Z867" i="10"/>
  <c r="AH867" i="10"/>
  <c r="BR867" i="10" s="1"/>
  <c r="AP867" i="10"/>
  <c r="AX867" i="10"/>
  <c r="BF867" i="10"/>
  <c r="K867" i="10"/>
  <c r="AA867" i="10"/>
  <c r="BP867" i="10" s="1"/>
  <c r="AI867" i="10"/>
  <c r="AQ867" i="10"/>
  <c r="AY867" i="10"/>
  <c r="BG867" i="10"/>
  <c r="T867" i="10"/>
  <c r="BN867" i="10" s="1"/>
  <c r="AB867" i="10"/>
  <c r="AJ867" i="10"/>
  <c r="AR867" i="10"/>
  <c r="AZ867" i="10"/>
  <c r="BH867" i="10"/>
  <c r="N867" i="10"/>
  <c r="V867" i="10"/>
  <c r="AD867" i="10"/>
  <c r="AL867" i="10"/>
  <c r="BS867" i="10" s="1"/>
  <c r="AT867" i="10"/>
  <c r="BB867" i="10"/>
  <c r="I867" i="10"/>
  <c r="Y867" i="10"/>
  <c r="AO867" i="10"/>
  <c r="BT867" i="10" s="1"/>
  <c r="BE867" i="10"/>
  <c r="M867" i="10"/>
  <c r="BL867" i="10" s="1"/>
  <c r="AC867" i="10"/>
  <c r="AS867" i="10"/>
  <c r="BU867" i="10" s="1"/>
  <c r="BI867" i="10"/>
  <c r="AO866" i="10"/>
  <c r="BT866" i="10" s="1"/>
  <c r="T866" i="10"/>
  <c r="BN866" i="10" s="1"/>
  <c r="J863" i="10"/>
  <c r="R863" i="10"/>
  <c r="Z863" i="10"/>
  <c r="BO863" i="10" s="1"/>
  <c r="AH863" i="10"/>
  <c r="BR863" i="10" s="1"/>
  <c r="AP863" i="10"/>
  <c r="AX863" i="10"/>
  <c r="BF863" i="10"/>
  <c r="K863" i="10"/>
  <c r="AA863" i="10"/>
  <c r="BP863" i="10" s="1"/>
  <c r="AI863" i="10"/>
  <c r="AQ863" i="10"/>
  <c r="AY863" i="10"/>
  <c r="BG863" i="10"/>
  <c r="T863" i="10"/>
  <c r="BN863" i="10" s="1"/>
  <c r="AB863" i="10"/>
  <c r="AJ863" i="10"/>
  <c r="AR863" i="10"/>
  <c r="AZ863" i="10"/>
  <c r="BH863" i="10"/>
  <c r="N863" i="10"/>
  <c r="V863" i="10"/>
  <c r="AD863" i="10"/>
  <c r="AL863" i="10"/>
  <c r="BS863" i="10" s="1"/>
  <c r="AT863" i="10"/>
  <c r="BB863" i="10"/>
  <c r="I863" i="10"/>
  <c r="Y863" i="10"/>
  <c r="AO863" i="10"/>
  <c r="BT863" i="10" s="1"/>
  <c r="BE863" i="10"/>
  <c r="M863" i="10"/>
  <c r="BL863" i="10" s="1"/>
  <c r="AC863" i="10"/>
  <c r="AS863" i="10"/>
  <c r="BU863" i="10" s="1"/>
  <c r="BI863" i="10"/>
  <c r="AO862" i="10"/>
  <c r="BT862" i="10" s="1"/>
  <c r="T862" i="10"/>
  <c r="BN862" i="10" s="1"/>
  <c r="J859" i="10"/>
  <c r="R859" i="10"/>
  <c r="Z859" i="10"/>
  <c r="BO859" i="10" s="1"/>
  <c r="AH859" i="10"/>
  <c r="BR859" i="10" s="1"/>
  <c r="AP859" i="10"/>
  <c r="AX859" i="10"/>
  <c r="BF859" i="10"/>
  <c r="K859" i="10"/>
  <c r="AA859" i="10"/>
  <c r="BP859" i="10" s="1"/>
  <c r="AI859" i="10"/>
  <c r="AQ859" i="10"/>
  <c r="AY859" i="10"/>
  <c r="BG859" i="10"/>
  <c r="BY859" i="10" s="1"/>
  <c r="T859" i="10"/>
  <c r="BN859" i="10" s="1"/>
  <c r="AB859" i="10"/>
  <c r="AJ859" i="10"/>
  <c r="AR859" i="10"/>
  <c r="AZ859" i="10"/>
  <c r="BH859" i="10"/>
  <c r="N859" i="10"/>
  <c r="V859" i="10"/>
  <c r="AD859" i="10"/>
  <c r="AL859" i="10"/>
  <c r="BS859" i="10" s="1"/>
  <c r="AT859" i="10"/>
  <c r="BB859" i="10"/>
  <c r="I859" i="10"/>
  <c r="Y859" i="10"/>
  <c r="AO859" i="10"/>
  <c r="BT859" i="10" s="1"/>
  <c r="BE859" i="10"/>
  <c r="M859" i="10"/>
  <c r="BL859" i="10" s="1"/>
  <c r="AC859" i="10"/>
  <c r="AS859" i="10"/>
  <c r="BU859" i="10" s="1"/>
  <c r="BI859" i="10"/>
  <c r="AO858" i="10"/>
  <c r="BT858" i="10" s="1"/>
  <c r="T858" i="10"/>
  <c r="BN858" i="10" s="1"/>
  <c r="J855" i="10"/>
  <c r="R855" i="10"/>
  <c r="Z855" i="10"/>
  <c r="BO855" i="10" s="1"/>
  <c r="AH855" i="10"/>
  <c r="BR855" i="10" s="1"/>
  <c r="AP855" i="10"/>
  <c r="AX855" i="10"/>
  <c r="BF855" i="10"/>
  <c r="K855" i="10"/>
  <c r="AA855" i="10"/>
  <c r="BP855" i="10" s="1"/>
  <c r="AI855" i="10"/>
  <c r="AQ855" i="10"/>
  <c r="AY855" i="10"/>
  <c r="BG855" i="10"/>
  <c r="BY855" i="10" s="1"/>
  <c r="T855" i="10"/>
  <c r="BN855" i="10" s="1"/>
  <c r="AB855" i="10"/>
  <c r="AJ855" i="10"/>
  <c r="AR855" i="10"/>
  <c r="AZ855" i="10"/>
  <c r="BW855" i="10" s="1"/>
  <c r="BH855" i="10"/>
  <c r="N855" i="10"/>
  <c r="V855" i="10"/>
  <c r="AD855" i="10"/>
  <c r="AL855" i="10"/>
  <c r="BS855" i="10" s="1"/>
  <c r="AT855" i="10"/>
  <c r="BB855" i="10"/>
  <c r="I855" i="10"/>
  <c r="Y855" i="10"/>
  <c r="AO855" i="10"/>
  <c r="BT855" i="10" s="1"/>
  <c r="BE855" i="10"/>
  <c r="M855" i="10"/>
  <c r="BL855" i="10" s="1"/>
  <c r="AC855" i="10"/>
  <c r="AS855" i="10"/>
  <c r="BU855" i="10" s="1"/>
  <c r="BI855" i="10"/>
  <c r="AO854" i="10"/>
  <c r="BT854" i="10" s="1"/>
  <c r="T854" i="10"/>
  <c r="BN854" i="10" s="1"/>
  <c r="J851" i="10"/>
  <c r="R851" i="10"/>
  <c r="Z851" i="10"/>
  <c r="BO851" i="10" s="1"/>
  <c r="AH851" i="10"/>
  <c r="BR851" i="10" s="1"/>
  <c r="AP851" i="10"/>
  <c r="AX851" i="10"/>
  <c r="BF851" i="10"/>
  <c r="K851" i="10"/>
  <c r="AA851" i="10"/>
  <c r="BP851" i="10" s="1"/>
  <c r="AI851" i="10"/>
  <c r="AQ851" i="10"/>
  <c r="AY851" i="10"/>
  <c r="BG851" i="10"/>
  <c r="T851" i="10"/>
  <c r="BN851" i="10" s="1"/>
  <c r="AB851" i="10"/>
  <c r="AJ851" i="10"/>
  <c r="AR851" i="10"/>
  <c r="AZ851" i="10"/>
  <c r="BH851" i="10"/>
  <c r="N851" i="10"/>
  <c r="V851" i="10"/>
  <c r="AD851" i="10"/>
  <c r="AL851" i="10"/>
  <c r="BS851" i="10" s="1"/>
  <c r="AT851" i="10"/>
  <c r="BB851" i="10"/>
  <c r="I851" i="10"/>
  <c r="Y851" i="10"/>
  <c r="AO851" i="10"/>
  <c r="BT851" i="10" s="1"/>
  <c r="BE851" i="10"/>
  <c r="M851" i="10"/>
  <c r="BL851" i="10" s="1"/>
  <c r="AC851" i="10"/>
  <c r="AS851" i="10"/>
  <c r="BU851" i="10" s="1"/>
  <c r="BI851" i="10"/>
  <c r="AO850" i="10"/>
  <c r="BT850" i="10" s="1"/>
  <c r="T850" i="10"/>
  <c r="BN850" i="10" s="1"/>
  <c r="J847" i="10"/>
  <c r="R847" i="10"/>
  <c r="Z847" i="10"/>
  <c r="BO847" i="10" s="1"/>
  <c r="AH847" i="10"/>
  <c r="BR847" i="10" s="1"/>
  <c r="AP847" i="10"/>
  <c r="AX847" i="10"/>
  <c r="BF847" i="10"/>
  <c r="K847" i="10"/>
  <c r="AA847" i="10"/>
  <c r="BP847" i="10" s="1"/>
  <c r="AI847" i="10"/>
  <c r="AQ847" i="10"/>
  <c r="AY847" i="10"/>
  <c r="BG847" i="10"/>
  <c r="T847" i="10"/>
  <c r="BN847" i="10" s="1"/>
  <c r="AB847" i="10"/>
  <c r="AJ847" i="10"/>
  <c r="AR847" i="10"/>
  <c r="AZ847" i="10"/>
  <c r="BH847" i="10"/>
  <c r="N847" i="10"/>
  <c r="V847" i="10"/>
  <c r="AD847" i="10"/>
  <c r="AL847" i="10"/>
  <c r="BS847" i="10" s="1"/>
  <c r="AT847" i="10"/>
  <c r="BB847" i="10"/>
  <c r="I847" i="10"/>
  <c r="Y847" i="10"/>
  <c r="AO847" i="10"/>
  <c r="BT847" i="10" s="1"/>
  <c r="BE847" i="10"/>
  <c r="M847" i="10"/>
  <c r="BL847" i="10" s="1"/>
  <c r="AC847" i="10"/>
  <c r="AS847" i="10"/>
  <c r="BU847" i="10" s="1"/>
  <c r="BI847" i="10"/>
  <c r="AO846" i="10"/>
  <c r="BT846" i="10" s="1"/>
  <c r="T846" i="10"/>
  <c r="BN846" i="10" s="1"/>
  <c r="BG840" i="10"/>
  <c r="BY840" i="10" s="1"/>
  <c r="AA840" i="10"/>
  <c r="BP840" i="10" s="1"/>
  <c r="N834" i="10"/>
  <c r="V834" i="10"/>
  <c r="AD834" i="10"/>
  <c r="AL834" i="10"/>
  <c r="AT834" i="10"/>
  <c r="BB834" i="10"/>
  <c r="G834" i="10"/>
  <c r="O834" i="10"/>
  <c r="W834" i="10"/>
  <c r="AE834" i="10"/>
  <c r="AM834" i="10"/>
  <c r="AU834" i="10"/>
  <c r="BC834" i="10"/>
  <c r="BX834" i="10" s="1"/>
  <c r="H834" i="10"/>
  <c r="P834" i="10"/>
  <c r="X834" i="10"/>
  <c r="AF834" i="10"/>
  <c r="AN834" i="10"/>
  <c r="AV834" i="10"/>
  <c r="BV834" i="10" s="1"/>
  <c r="BD834" i="10"/>
  <c r="I834" i="10"/>
  <c r="Q834" i="10"/>
  <c r="Y834" i="10"/>
  <c r="AG834" i="10"/>
  <c r="AO834" i="10"/>
  <c r="BT834" i="10" s="1"/>
  <c r="AW834" i="10"/>
  <c r="BE834" i="10"/>
  <c r="J834" i="10"/>
  <c r="R834" i="10"/>
  <c r="Z834" i="10"/>
  <c r="AH834" i="10"/>
  <c r="BR834" i="10" s="1"/>
  <c r="AP834" i="10"/>
  <c r="AX834" i="10"/>
  <c r="BF834" i="10"/>
  <c r="K834" i="10"/>
  <c r="AC834" i="10"/>
  <c r="AZ834" i="10"/>
  <c r="M834" i="10"/>
  <c r="BL834" i="10" s="1"/>
  <c r="AJ834" i="10"/>
  <c r="BG834" i="10"/>
  <c r="BY834" i="10" s="1"/>
  <c r="AK834" i="10"/>
  <c r="BH834" i="10"/>
  <c r="N832" i="10"/>
  <c r="V832" i="10"/>
  <c r="AD832" i="10"/>
  <c r="AL832" i="10"/>
  <c r="AT832" i="10"/>
  <c r="BB832" i="10"/>
  <c r="G832" i="10"/>
  <c r="O832" i="10"/>
  <c r="W832" i="10"/>
  <c r="AE832" i="10"/>
  <c r="AM832" i="10"/>
  <c r="AU832" i="10"/>
  <c r="BC832" i="10"/>
  <c r="BX832" i="10" s="1"/>
  <c r="H832" i="10"/>
  <c r="P832" i="10"/>
  <c r="X832" i="10"/>
  <c r="AF832" i="10"/>
  <c r="AN832" i="10"/>
  <c r="AV832" i="10"/>
  <c r="BV832" i="10" s="1"/>
  <c r="BD832" i="10"/>
  <c r="I832" i="10"/>
  <c r="Q832" i="10"/>
  <c r="Y832" i="10"/>
  <c r="AG832" i="10"/>
  <c r="AO832" i="10"/>
  <c r="BT832" i="10" s="1"/>
  <c r="AW832" i="10"/>
  <c r="BE832" i="10"/>
  <c r="J832" i="10"/>
  <c r="R832" i="10"/>
  <c r="Z832" i="10"/>
  <c r="AH832" i="10"/>
  <c r="BR832" i="10" s="1"/>
  <c r="AP832" i="10"/>
  <c r="AX832" i="10"/>
  <c r="BF832" i="10"/>
  <c r="U832" i="10"/>
  <c r="AR832" i="10"/>
  <c r="AB832" i="10"/>
  <c r="AY832" i="10"/>
  <c r="K832" i="10"/>
  <c r="AC832" i="10"/>
  <c r="AZ832" i="10"/>
  <c r="AI816" i="10"/>
  <c r="N808" i="10"/>
  <c r="V808" i="10"/>
  <c r="AD808" i="10"/>
  <c r="AL808" i="10"/>
  <c r="AT808" i="10"/>
  <c r="BB808" i="10"/>
  <c r="G808" i="10"/>
  <c r="O808" i="10"/>
  <c r="W808" i="10"/>
  <c r="AE808" i="10"/>
  <c r="AM808" i="10"/>
  <c r="AU808" i="10"/>
  <c r="BC808" i="10"/>
  <c r="BX808" i="10" s="1"/>
  <c r="H808" i="10"/>
  <c r="P808" i="10"/>
  <c r="X808" i="10"/>
  <c r="AF808" i="10"/>
  <c r="AN808" i="10"/>
  <c r="AV808" i="10"/>
  <c r="BV808" i="10" s="1"/>
  <c r="BD808" i="10"/>
  <c r="I808" i="10"/>
  <c r="Q808" i="10"/>
  <c r="Y808" i="10"/>
  <c r="AG808" i="10"/>
  <c r="AO808" i="10"/>
  <c r="BT808" i="10" s="1"/>
  <c r="AW808" i="10"/>
  <c r="BE808" i="10"/>
  <c r="J808" i="10"/>
  <c r="R808" i="10"/>
  <c r="Z808" i="10"/>
  <c r="AH808" i="10"/>
  <c r="BR808" i="10" s="1"/>
  <c r="AP808" i="10"/>
  <c r="AX808" i="10"/>
  <c r="BF808" i="10"/>
  <c r="K808" i="10"/>
  <c r="AC808" i="10"/>
  <c r="AZ808" i="10"/>
  <c r="AI808" i="10"/>
  <c r="BA808" i="10"/>
  <c r="AK808" i="10"/>
  <c r="BH808" i="10"/>
  <c r="T808" i="10"/>
  <c r="BN808" i="10" s="1"/>
  <c r="AQ808" i="10"/>
  <c r="BI808" i="10"/>
  <c r="AO803" i="10"/>
  <c r="BT803" i="10" s="1"/>
  <c r="BG753" i="10"/>
  <c r="BA908" i="10"/>
  <c r="AQ908" i="10"/>
  <c r="AF908" i="10"/>
  <c r="U908" i="10"/>
  <c r="K908" i="10"/>
  <c r="BA904" i="10"/>
  <c r="AQ904" i="10"/>
  <c r="AF904" i="10"/>
  <c r="U904" i="10"/>
  <c r="K904" i="10"/>
  <c r="BG882" i="10"/>
  <c r="BY882" i="10" s="1"/>
  <c r="AK882" i="10"/>
  <c r="BG878" i="10"/>
  <c r="AK878" i="10"/>
  <c r="BG874" i="10"/>
  <c r="BY874" i="10" s="1"/>
  <c r="AK874" i="10"/>
  <c r="BG870" i="10"/>
  <c r="BY870" i="10" s="1"/>
  <c r="AK870" i="10"/>
  <c r="BG866" i="10"/>
  <c r="AK866" i="10"/>
  <c r="BG862" i="10"/>
  <c r="BY862" i="10" s="1"/>
  <c r="AK862" i="10"/>
  <c r="BG858" i="10"/>
  <c r="BY858" i="10" s="1"/>
  <c r="AK858" i="10"/>
  <c r="BG854" i="10"/>
  <c r="AK854" i="10"/>
  <c r="BG850" i="10"/>
  <c r="BY850" i="10" s="1"/>
  <c r="AK850" i="10"/>
  <c r="BG846" i="10"/>
  <c r="AK846" i="10"/>
  <c r="AZ840" i="10"/>
  <c r="U840" i="10"/>
  <c r="N830" i="10"/>
  <c r="V830" i="10"/>
  <c r="AD830" i="10"/>
  <c r="AL830" i="10"/>
  <c r="AT830" i="10"/>
  <c r="BB830" i="10"/>
  <c r="G830" i="10"/>
  <c r="O830" i="10"/>
  <c r="W830" i="10"/>
  <c r="AE830" i="10"/>
  <c r="AM830" i="10"/>
  <c r="AU830" i="10"/>
  <c r="BC830" i="10"/>
  <c r="BX830" i="10" s="1"/>
  <c r="H830" i="10"/>
  <c r="P830" i="10"/>
  <c r="X830" i="10"/>
  <c r="AF830" i="10"/>
  <c r="AN830" i="10"/>
  <c r="AV830" i="10"/>
  <c r="BV830" i="10" s="1"/>
  <c r="BD830" i="10"/>
  <c r="I830" i="10"/>
  <c r="Q830" i="10"/>
  <c r="Y830" i="10"/>
  <c r="AG830" i="10"/>
  <c r="AO830" i="10"/>
  <c r="BT830" i="10" s="1"/>
  <c r="AW830" i="10"/>
  <c r="BE830" i="10"/>
  <c r="J830" i="10"/>
  <c r="R830" i="10"/>
  <c r="Z830" i="10"/>
  <c r="AH830" i="10"/>
  <c r="BR830" i="10" s="1"/>
  <c r="AP830" i="10"/>
  <c r="AX830" i="10"/>
  <c r="BF830" i="10"/>
  <c r="M830" i="10"/>
  <c r="BL830" i="10" s="1"/>
  <c r="AJ830" i="10"/>
  <c r="BG830" i="10"/>
  <c r="T830" i="10"/>
  <c r="BN830" i="10" s="1"/>
  <c r="AQ830" i="10"/>
  <c r="BI830" i="10"/>
  <c r="U830" i="10"/>
  <c r="AR830" i="10"/>
  <c r="AA816" i="10"/>
  <c r="BP816" i="10" s="1"/>
  <c r="AN753" i="10"/>
  <c r="BA838" i="10"/>
  <c r="AI838" i="10"/>
  <c r="N836" i="10"/>
  <c r="V836" i="10"/>
  <c r="AD836" i="10"/>
  <c r="AL836" i="10"/>
  <c r="AT836" i="10"/>
  <c r="BB836" i="10"/>
  <c r="G836" i="10"/>
  <c r="O836" i="10"/>
  <c r="W836" i="10"/>
  <c r="AE836" i="10"/>
  <c r="AM836" i="10"/>
  <c r="AU836" i="10"/>
  <c r="BC836" i="10"/>
  <c r="BX836" i="10" s="1"/>
  <c r="H836" i="10"/>
  <c r="P836" i="10"/>
  <c r="X836" i="10"/>
  <c r="AF836" i="10"/>
  <c r="AN836" i="10"/>
  <c r="AV836" i="10"/>
  <c r="BV836" i="10" s="1"/>
  <c r="BD836" i="10"/>
  <c r="I836" i="10"/>
  <c r="Q836" i="10"/>
  <c r="Y836" i="10"/>
  <c r="AG836" i="10"/>
  <c r="AO836" i="10"/>
  <c r="BT836" i="10" s="1"/>
  <c r="AW836" i="10"/>
  <c r="BE836" i="10"/>
  <c r="J836" i="10"/>
  <c r="R836" i="10"/>
  <c r="Z836" i="10"/>
  <c r="AH836" i="10"/>
  <c r="BR836" i="10" s="1"/>
  <c r="AP836" i="10"/>
  <c r="AX836" i="10"/>
  <c r="BF836" i="10"/>
  <c r="BA822" i="10"/>
  <c r="AI822" i="10"/>
  <c r="N820" i="10"/>
  <c r="V820" i="10"/>
  <c r="AD820" i="10"/>
  <c r="AL820" i="10"/>
  <c r="AT820" i="10"/>
  <c r="BB820" i="10"/>
  <c r="G820" i="10"/>
  <c r="O820" i="10"/>
  <c r="W820" i="10"/>
  <c r="AE820" i="10"/>
  <c r="AM820" i="10"/>
  <c r="AU820" i="10"/>
  <c r="BC820" i="10"/>
  <c r="BX820" i="10" s="1"/>
  <c r="H820" i="10"/>
  <c r="P820" i="10"/>
  <c r="X820" i="10"/>
  <c r="AF820" i="10"/>
  <c r="AN820" i="10"/>
  <c r="AV820" i="10"/>
  <c r="BV820" i="10" s="1"/>
  <c r="BD820" i="10"/>
  <c r="I820" i="10"/>
  <c r="Q820" i="10"/>
  <c r="Y820" i="10"/>
  <c r="AG820" i="10"/>
  <c r="AO820" i="10"/>
  <c r="BT820" i="10" s="1"/>
  <c r="AW820" i="10"/>
  <c r="BE820" i="10"/>
  <c r="J820" i="10"/>
  <c r="R820" i="10"/>
  <c r="Z820" i="10"/>
  <c r="AH820" i="10"/>
  <c r="BR820" i="10" s="1"/>
  <c r="AP820" i="10"/>
  <c r="AX820" i="10"/>
  <c r="BF820" i="10"/>
  <c r="BG812" i="10"/>
  <c r="BY812" i="10" s="1"/>
  <c r="AJ812" i="10"/>
  <c r="M812" i="10"/>
  <c r="BL812" i="10" s="1"/>
  <c r="G805" i="10"/>
  <c r="O805" i="10"/>
  <c r="W805" i="10"/>
  <c r="AE805" i="10"/>
  <c r="BQ805" i="10" s="1"/>
  <c r="AM805" i="10"/>
  <c r="AU805" i="10"/>
  <c r="BC805" i="10"/>
  <c r="BX805" i="10" s="1"/>
  <c r="I805" i="10"/>
  <c r="R805" i="10"/>
  <c r="AA805" i="10"/>
  <c r="BP805" i="10" s="1"/>
  <c r="AJ805" i="10"/>
  <c r="AS805" i="10"/>
  <c r="BB805" i="10"/>
  <c r="J805" i="10"/>
  <c r="AB805" i="10"/>
  <c r="AK805" i="10"/>
  <c r="AT805" i="10"/>
  <c r="BD805" i="10"/>
  <c r="K805" i="10"/>
  <c r="T805" i="10"/>
  <c r="BN805" i="10" s="1"/>
  <c r="AC805" i="10"/>
  <c r="AL805" i="10"/>
  <c r="AV805" i="10"/>
  <c r="BV805" i="10" s="1"/>
  <c r="BE805" i="10"/>
  <c r="U805" i="10"/>
  <c r="AD805" i="10"/>
  <c r="AN805" i="10"/>
  <c r="AW805" i="10"/>
  <c r="BF805" i="10"/>
  <c r="M805" i="10"/>
  <c r="BL805" i="10" s="1"/>
  <c r="V805" i="10"/>
  <c r="AF805" i="10"/>
  <c r="AO805" i="10"/>
  <c r="BT805" i="10" s="1"/>
  <c r="AX805" i="10"/>
  <c r="BG805" i="10"/>
  <c r="BY805" i="10" s="1"/>
  <c r="G795" i="10"/>
  <c r="O795" i="10"/>
  <c r="W795" i="10"/>
  <c r="AE795" i="10"/>
  <c r="AM795" i="10"/>
  <c r="AU795" i="10"/>
  <c r="BC795" i="10"/>
  <c r="BX795" i="10" s="1"/>
  <c r="P795" i="10"/>
  <c r="Y795" i="10"/>
  <c r="AH795" i="10"/>
  <c r="BR795" i="10" s="1"/>
  <c r="AQ795" i="10"/>
  <c r="AZ795" i="10"/>
  <c r="BI795" i="10"/>
  <c r="H795" i="10"/>
  <c r="Q795" i="10"/>
  <c r="Z795" i="10"/>
  <c r="BO795" i="10" s="1"/>
  <c r="AI795" i="10"/>
  <c r="AR795" i="10"/>
  <c r="BA795" i="10"/>
  <c r="I795" i="10"/>
  <c r="R795" i="10"/>
  <c r="AA795" i="10"/>
  <c r="BP795" i="10" s="1"/>
  <c r="AJ795" i="10"/>
  <c r="AS795" i="10"/>
  <c r="BB795" i="10"/>
  <c r="J795" i="10"/>
  <c r="AB795" i="10"/>
  <c r="AK795" i="10"/>
  <c r="AT795" i="10"/>
  <c r="BD795" i="10"/>
  <c r="K795" i="10"/>
  <c r="T795" i="10"/>
  <c r="BN795" i="10" s="1"/>
  <c r="AC795" i="10"/>
  <c r="AL795" i="10"/>
  <c r="BS795" i="10" s="1"/>
  <c r="AV795" i="10"/>
  <c r="BV795" i="10" s="1"/>
  <c r="BE795" i="10"/>
  <c r="AO792" i="10"/>
  <c r="BT792" i="10" s="1"/>
  <c r="O792" i="10"/>
  <c r="BI789" i="10"/>
  <c r="AI789" i="10"/>
  <c r="N789" i="10"/>
  <c r="BA670" i="10"/>
  <c r="K593" i="10"/>
  <c r="AA593" i="10"/>
  <c r="BP593" i="10" s="1"/>
  <c r="AI593" i="10"/>
  <c r="AQ593" i="10"/>
  <c r="AY593" i="10"/>
  <c r="BG593" i="10"/>
  <c r="T593" i="10"/>
  <c r="BN593" i="10" s="1"/>
  <c r="AB593" i="10"/>
  <c r="AJ593" i="10"/>
  <c r="AR593" i="10"/>
  <c r="AZ593" i="10"/>
  <c r="BH593" i="10"/>
  <c r="I593" i="10"/>
  <c r="Q593" i="10"/>
  <c r="Y593" i="10"/>
  <c r="AG593" i="10"/>
  <c r="AO593" i="10"/>
  <c r="BT593" i="10" s="1"/>
  <c r="AW593" i="10"/>
  <c r="BE593" i="10"/>
  <c r="H593" i="10"/>
  <c r="V593" i="10"/>
  <c r="AH593" i="10"/>
  <c r="BR593" i="10" s="1"/>
  <c r="AU593" i="10"/>
  <c r="BI593" i="10"/>
  <c r="J593" i="10"/>
  <c r="W593" i="10"/>
  <c r="AK593" i="10"/>
  <c r="AV593" i="10"/>
  <c r="BV593" i="10" s="1"/>
  <c r="M593" i="10"/>
  <c r="BL593" i="10" s="1"/>
  <c r="X593" i="10"/>
  <c r="AL593" i="10"/>
  <c r="AX593" i="10"/>
  <c r="N593" i="10"/>
  <c r="Z593" i="10"/>
  <c r="AM593" i="10"/>
  <c r="BA593" i="10"/>
  <c r="O593" i="10"/>
  <c r="AC593" i="10"/>
  <c r="AN593" i="10"/>
  <c r="BB593" i="10"/>
  <c r="R593" i="10"/>
  <c r="AE593" i="10"/>
  <c r="AS593" i="10"/>
  <c r="BD593" i="10"/>
  <c r="BC593" i="10"/>
  <c r="BX593" i="10" s="1"/>
  <c r="G593" i="10"/>
  <c r="BF593" i="10"/>
  <c r="P593" i="10"/>
  <c r="U593" i="10"/>
  <c r="AD593" i="10"/>
  <c r="AP593" i="10"/>
  <c r="AT593" i="10"/>
  <c r="J462" i="10"/>
  <c r="R462" i="10"/>
  <c r="Z462" i="10"/>
  <c r="AH462" i="10"/>
  <c r="BR462" i="10" s="1"/>
  <c r="AP462" i="10"/>
  <c r="AX462" i="10"/>
  <c r="BF462" i="10"/>
  <c r="N462" i="10"/>
  <c r="V462" i="10"/>
  <c r="AD462" i="10"/>
  <c r="AL462" i="10"/>
  <c r="AT462" i="10"/>
  <c r="BB462" i="10"/>
  <c r="H462" i="10"/>
  <c r="AC462" i="10"/>
  <c r="AN462" i="10"/>
  <c r="AY462" i="10"/>
  <c r="BI462" i="10"/>
  <c r="I462" i="10"/>
  <c r="T462" i="10"/>
  <c r="BN462" i="10" s="1"/>
  <c r="AE462" i="10"/>
  <c r="AO462" i="10"/>
  <c r="BT462" i="10" s="1"/>
  <c r="AZ462" i="10"/>
  <c r="K462" i="10"/>
  <c r="U462" i="10"/>
  <c r="AF462" i="10"/>
  <c r="AQ462" i="10"/>
  <c r="BA462" i="10"/>
  <c r="W462" i="10"/>
  <c r="AG462" i="10"/>
  <c r="AR462" i="10"/>
  <c r="BC462" i="10"/>
  <c r="BX462" i="10" s="1"/>
  <c r="M462" i="10"/>
  <c r="BL462" i="10" s="1"/>
  <c r="X462" i="10"/>
  <c r="AI462" i="10"/>
  <c r="AS462" i="10"/>
  <c r="BD462" i="10"/>
  <c r="P462" i="10"/>
  <c r="AA462" i="10"/>
  <c r="BP462" i="10" s="1"/>
  <c r="AK462" i="10"/>
  <c r="AV462" i="10"/>
  <c r="BV462" i="10" s="1"/>
  <c r="BG462" i="10"/>
  <c r="BY462" i="10" s="1"/>
  <c r="O462" i="10"/>
  <c r="BE462" i="10"/>
  <c r="Q462" i="10"/>
  <c r="BH462" i="10"/>
  <c r="AB462" i="10"/>
  <c r="AJ462" i="10"/>
  <c r="AU462" i="10"/>
  <c r="Y462" i="10"/>
  <c r="AM462" i="10"/>
  <c r="AW462" i="10"/>
  <c r="G462" i="10"/>
  <c r="N842" i="10"/>
  <c r="V842" i="10"/>
  <c r="AD842" i="10"/>
  <c r="AL842" i="10"/>
  <c r="AT842" i="10"/>
  <c r="BB842" i="10"/>
  <c r="G842" i="10"/>
  <c r="O842" i="10"/>
  <c r="W842" i="10"/>
  <c r="AE842" i="10"/>
  <c r="AM842" i="10"/>
  <c r="AU842" i="10"/>
  <c r="BC842" i="10"/>
  <c r="BX842" i="10" s="1"/>
  <c r="H842" i="10"/>
  <c r="P842" i="10"/>
  <c r="X842" i="10"/>
  <c r="AF842" i="10"/>
  <c r="AN842" i="10"/>
  <c r="AV842" i="10"/>
  <c r="BV842" i="10" s="1"/>
  <c r="BD842" i="10"/>
  <c r="I842" i="10"/>
  <c r="Q842" i="10"/>
  <c r="Y842" i="10"/>
  <c r="AG842" i="10"/>
  <c r="AO842" i="10"/>
  <c r="BT842" i="10" s="1"/>
  <c r="AW842" i="10"/>
  <c r="BE842" i="10"/>
  <c r="J842" i="10"/>
  <c r="R842" i="10"/>
  <c r="Z842" i="10"/>
  <c r="AH842" i="10"/>
  <c r="BR842" i="10" s="1"/>
  <c r="AP842" i="10"/>
  <c r="AX842" i="10"/>
  <c r="BF842" i="10"/>
  <c r="AZ838" i="10"/>
  <c r="AC838" i="10"/>
  <c r="AR836" i="10"/>
  <c r="U836" i="10"/>
  <c r="N826" i="10"/>
  <c r="V826" i="10"/>
  <c r="AD826" i="10"/>
  <c r="AL826" i="10"/>
  <c r="AT826" i="10"/>
  <c r="BB826" i="10"/>
  <c r="G826" i="10"/>
  <c r="O826" i="10"/>
  <c r="W826" i="10"/>
  <c r="AE826" i="10"/>
  <c r="AM826" i="10"/>
  <c r="AU826" i="10"/>
  <c r="BC826" i="10"/>
  <c r="BX826" i="10" s="1"/>
  <c r="H826" i="10"/>
  <c r="P826" i="10"/>
  <c r="X826" i="10"/>
  <c r="AF826" i="10"/>
  <c r="AN826" i="10"/>
  <c r="AV826" i="10"/>
  <c r="BV826" i="10" s="1"/>
  <c r="BD826" i="10"/>
  <c r="I826" i="10"/>
  <c r="Q826" i="10"/>
  <c r="Y826" i="10"/>
  <c r="AG826" i="10"/>
  <c r="AO826" i="10"/>
  <c r="BT826" i="10" s="1"/>
  <c r="AW826" i="10"/>
  <c r="BE826" i="10"/>
  <c r="J826" i="10"/>
  <c r="R826" i="10"/>
  <c r="Z826" i="10"/>
  <c r="AH826" i="10"/>
  <c r="BR826" i="10" s="1"/>
  <c r="AP826" i="10"/>
  <c r="AX826" i="10"/>
  <c r="BF826" i="10"/>
  <c r="AZ822" i="10"/>
  <c r="AC822" i="10"/>
  <c r="AR820" i="10"/>
  <c r="U820" i="10"/>
  <c r="BA812" i="10"/>
  <c r="AI812" i="10"/>
  <c r="N810" i="10"/>
  <c r="V810" i="10"/>
  <c r="AD810" i="10"/>
  <c r="AL810" i="10"/>
  <c r="AT810" i="10"/>
  <c r="BB810" i="10"/>
  <c r="G810" i="10"/>
  <c r="O810" i="10"/>
  <c r="W810" i="10"/>
  <c r="AE810" i="10"/>
  <c r="AM810" i="10"/>
  <c r="AU810" i="10"/>
  <c r="BC810" i="10"/>
  <c r="BX810" i="10" s="1"/>
  <c r="H810" i="10"/>
  <c r="P810" i="10"/>
  <c r="X810" i="10"/>
  <c r="AF810" i="10"/>
  <c r="AN810" i="10"/>
  <c r="AV810" i="10"/>
  <c r="BV810" i="10" s="1"/>
  <c r="BD810" i="10"/>
  <c r="I810" i="10"/>
  <c r="Q810" i="10"/>
  <c r="Y810" i="10"/>
  <c r="AG810" i="10"/>
  <c r="AO810" i="10"/>
  <c r="BT810" i="10" s="1"/>
  <c r="AW810" i="10"/>
  <c r="BE810" i="10"/>
  <c r="J810" i="10"/>
  <c r="R810" i="10"/>
  <c r="Z810" i="10"/>
  <c r="AH810" i="10"/>
  <c r="BR810" i="10" s="1"/>
  <c r="AP810" i="10"/>
  <c r="AX810" i="10"/>
  <c r="BF810" i="10"/>
  <c r="BO794" i="10"/>
  <c r="BI792" i="10"/>
  <c r="AN792" i="10"/>
  <c r="BH789" i="10"/>
  <c r="AH789" i="10"/>
  <c r="BR789" i="10" s="1"/>
  <c r="G779" i="10"/>
  <c r="O779" i="10"/>
  <c r="W779" i="10"/>
  <c r="AE779" i="10"/>
  <c r="BQ779" i="10" s="1"/>
  <c r="AM779" i="10"/>
  <c r="AU779" i="10"/>
  <c r="BC779" i="10"/>
  <c r="BX779" i="10" s="1"/>
  <c r="P779" i="10"/>
  <c r="Y779" i="10"/>
  <c r="AH779" i="10"/>
  <c r="BR779" i="10" s="1"/>
  <c r="AQ779" i="10"/>
  <c r="AZ779" i="10"/>
  <c r="BI779" i="10"/>
  <c r="H779" i="10"/>
  <c r="Q779" i="10"/>
  <c r="Z779" i="10"/>
  <c r="AI779" i="10"/>
  <c r="AR779" i="10"/>
  <c r="BA779" i="10"/>
  <c r="I779" i="10"/>
  <c r="R779" i="10"/>
  <c r="AA779" i="10"/>
  <c r="BP779" i="10" s="1"/>
  <c r="AJ779" i="10"/>
  <c r="AS779" i="10"/>
  <c r="BB779" i="10"/>
  <c r="J779" i="10"/>
  <c r="AB779" i="10"/>
  <c r="AK779" i="10"/>
  <c r="AT779" i="10"/>
  <c r="BD779" i="10"/>
  <c r="K779" i="10"/>
  <c r="T779" i="10"/>
  <c r="BN779" i="10" s="1"/>
  <c r="AC779" i="10"/>
  <c r="AL779" i="10"/>
  <c r="AV779" i="10"/>
  <c r="BV779" i="10" s="1"/>
  <c r="BE779" i="10"/>
  <c r="M779" i="10"/>
  <c r="BL779" i="10" s="1"/>
  <c r="V779" i="10"/>
  <c r="AF779" i="10"/>
  <c r="AO779" i="10"/>
  <c r="BT779" i="10" s="1"/>
  <c r="AX779" i="10"/>
  <c r="BG779" i="10"/>
  <c r="G769" i="10"/>
  <c r="O769" i="10"/>
  <c r="W769" i="10"/>
  <c r="AE769" i="10"/>
  <c r="AM769" i="10"/>
  <c r="AU769" i="10"/>
  <c r="BC769" i="10"/>
  <c r="BX769" i="10" s="1"/>
  <c r="I769" i="10"/>
  <c r="Q769" i="10"/>
  <c r="Y769" i="10"/>
  <c r="AG769" i="10"/>
  <c r="AO769" i="10"/>
  <c r="BT769" i="10" s="1"/>
  <c r="AW769" i="10"/>
  <c r="BE769" i="10"/>
  <c r="J769" i="10"/>
  <c r="T769" i="10"/>
  <c r="BN769" i="10" s="1"/>
  <c r="AD769" i="10"/>
  <c r="AP769" i="10"/>
  <c r="AZ769" i="10"/>
  <c r="K769" i="10"/>
  <c r="U769" i="10"/>
  <c r="AF769" i="10"/>
  <c r="AQ769" i="10"/>
  <c r="BA769" i="10"/>
  <c r="V769" i="10"/>
  <c r="AH769" i="10"/>
  <c r="BR769" i="10" s="1"/>
  <c r="AR769" i="10"/>
  <c r="BB769" i="10"/>
  <c r="M769" i="10"/>
  <c r="BL769" i="10" s="1"/>
  <c r="X769" i="10"/>
  <c r="AI769" i="10"/>
  <c r="AS769" i="10"/>
  <c r="BU769" i="10" s="1"/>
  <c r="BD769" i="10"/>
  <c r="N769" i="10"/>
  <c r="Z769" i="10"/>
  <c r="AJ769" i="10"/>
  <c r="AT769" i="10"/>
  <c r="BF769" i="10"/>
  <c r="R769" i="10"/>
  <c r="AB769" i="10"/>
  <c r="AL769" i="10"/>
  <c r="AX769" i="10"/>
  <c r="BH769" i="10"/>
  <c r="N838" i="10"/>
  <c r="V838" i="10"/>
  <c r="AD838" i="10"/>
  <c r="AL838" i="10"/>
  <c r="AT838" i="10"/>
  <c r="BB838" i="10"/>
  <c r="G838" i="10"/>
  <c r="O838" i="10"/>
  <c r="W838" i="10"/>
  <c r="AE838" i="10"/>
  <c r="AM838" i="10"/>
  <c r="AU838" i="10"/>
  <c r="BC838" i="10"/>
  <c r="BX838" i="10" s="1"/>
  <c r="H838" i="10"/>
  <c r="P838" i="10"/>
  <c r="X838" i="10"/>
  <c r="AF838" i="10"/>
  <c r="AN838" i="10"/>
  <c r="AV838" i="10"/>
  <c r="BV838" i="10" s="1"/>
  <c r="BD838" i="10"/>
  <c r="I838" i="10"/>
  <c r="Q838" i="10"/>
  <c r="Y838" i="10"/>
  <c r="AG838" i="10"/>
  <c r="AO838" i="10"/>
  <c r="BT838" i="10" s="1"/>
  <c r="AW838" i="10"/>
  <c r="BE838" i="10"/>
  <c r="J838" i="10"/>
  <c r="R838" i="10"/>
  <c r="Z838" i="10"/>
  <c r="AH838" i="10"/>
  <c r="BR838" i="10" s="1"/>
  <c r="AP838" i="10"/>
  <c r="AX838" i="10"/>
  <c r="BF838" i="10"/>
  <c r="N822" i="10"/>
  <c r="V822" i="10"/>
  <c r="AD822" i="10"/>
  <c r="AL822" i="10"/>
  <c r="AT822" i="10"/>
  <c r="BB822" i="10"/>
  <c r="G822" i="10"/>
  <c r="O822" i="10"/>
  <c r="W822" i="10"/>
  <c r="AE822" i="10"/>
  <c r="AM822" i="10"/>
  <c r="AU822" i="10"/>
  <c r="BC822" i="10"/>
  <c r="BX822" i="10" s="1"/>
  <c r="H822" i="10"/>
  <c r="P822" i="10"/>
  <c r="X822" i="10"/>
  <c r="AF822" i="10"/>
  <c r="AN822" i="10"/>
  <c r="AV822" i="10"/>
  <c r="BV822" i="10" s="1"/>
  <c r="BD822" i="10"/>
  <c r="I822" i="10"/>
  <c r="Q822" i="10"/>
  <c r="Y822" i="10"/>
  <c r="AG822" i="10"/>
  <c r="AO822" i="10"/>
  <c r="BT822" i="10" s="1"/>
  <c r="AW822" i="10"/>
  <c r="BE822" i="10"/>
  <c r="J822" i="10"/>
  <c r="R822" i="10"/>
  <c r="Z822" i="10"/>
  <c r="AH822" i="10"/>
  <c r="BR822" i="10" s="1"/>
  <c r="AP822" i="10"/>
  <c r="AX822" i="10"/>
  <c r="BF822" i="10"/>
  <c r="AY812" i="10"/>
  <c r="G789" i="10"/>
  <c r="O789" i="10"/>
  <c r="W789" i="10"/>
  <c r="AE789" i="10"/>
  <c r="AM789" i="10"/>
  <c r="AU789" i="10"/>
  <c r="BC789" i="10"/>
  <c r="BX789" i="10" s="1"/>
  <c r="I789" i="10"/>
  <c r="R789" i="10"/>
  <c r="AA789" i="10"/>
  <c r="BP789" i="10" s="1"/>
  <c r="AJ789" i="10"/>
  <c r="AS789" i="10"/>
  <c r="BB789" i="10"/>
  <c r="J789" i="10"/>
  <c r="AB789" i="10"/>
  <c r="AK789" i="10"/>
  <c r="AT789" i="10"/>
  <c r="BD789" i="10"/>
  <c r="K789" i="10"/>
  <c r="T789" i="10"/>
  <c r="BN789" i="10" s="1"/>
  <c r="AC789" i="10"/>
  <c r="AL789" i="10"/>
  <c r="AV789" i="10"/>
  <c r="BV789" i="10" s="1"/>
  <c r="BE789" i="10"/>
  <c r="U789" i="10"/>
  <c r="AD789" i="10"/>
  <c r="AN789" i="10"/>
  <c r="AW789" i="10"/>
  <c r="BF789" i="10"/>
  <c r="M789" i="10"/>
  <c r="BL789" i="10" s="1"/>
  <c r="V789" i="10"/>
  <c r="AF789" i="10"/>
  <c r="AO789" i="10"/>
  <c r="BT789" i="10" s="1"/>
  <c r="AX789" i="10"/>
  <c r="BG789" i="10"/>
  <c r="J670" i="10"/>
  <c r="R670" i="10"/>
  <c r="Z670" i="10"/>
  <c r="AH670" i="10"/>
  <c r="BR670" i="10" s="1"/>
  <c r="AP670" i="10"/>
  <c r="AX670" i="10"/>
  <c r="BF670" i="10"/>
  <c r="K670" i="10"/>
  <c r="AA670" i="10"/>
  <c r="BP670" i="10" s="1"/>
  <c r="AI670" i="10"/>
  <c r="AQ670" i="10"/>
  <c r="AY670" i="10"/>
  <c r="BG670" i="10"/>
  <c r="BY670" i="10" s="1"/>
  <c r="T670" i="10"/>
  <c r="BN670" i="10" s="1"/>
  <c r="AB670" i="10"/>
  <c r="AJ670" i="10"/>
  <c r="AR670" i="10"/>
  <c r="AZ670" i="10"/>
  <c r="BH670" i="10"/>
  <c r="Q670" i="10"/>
  <c r="AE670" i="10"/>
  <c r="AS670" i="10"/>
  <c r="BD670" i="10"/>
  <c r="G670" i="10"/>
  <c r="U670" i="10"/>
  <c r="AF670" i="10"/>
  <c r="AT670" i="10"/>
  <c r="BE670" i="10"/>
  <c r="H670" i="10"/>
  <c r="V670" i="10"/>
  <c r="AG670" i="10"/>
  <c r="AU670" i="10"/>
  <c r="BI670" i="10"/>
  <c r="I670" i="10"/>
  <c r="W670" i="10"/>
  <c r="AK670" i="10"/>
  <c r="AV670" i="10"/>
  <c r="BV670" i="10" s="1"/>
  <c r="M670" i="10"/>
  <c r="BL670" i="10" s="1"/>
  <c r="X670" i="10"/>
  <c r="AL670" i="10"/>
  <c r="AW670" i="10"/>
  <c r="O670" i="10"/>
  <c r="AC670" i="10"/>
  <c r="AN670" i="10"/>
  <c r="BB670" i="10"/>
  <c r="BC670" i="10"/>
  <c r="BX670" i="10" s="1"/>
  <c r="N670" i="10"/>
  <c r="P670" i="10"/>
  <c r="Y670" i="10"/>
  <c r="AD670" i="10"/>
  <c r="AO670" i="10"/>
  <c r="BT670" i="10" s="1"/>
  <c r="N812" i="10"/>
  <c r="V812" i="10"/>
  <c r="AD812" i="10"/>
  <c r="AL812" i="10"/>
  <c r="AT812" i="10"/>
  <c r="BB812" i="10"/>
  <c r="G812" i="10"/>
  <c r="O812" i="10"/>
  <c r="W812" i="10"/>
  <c r="AE812" i="10"/>
  <c r="AM812" i="10"/>
  <c r="AU812" i="10"/>
  <c r="BC812" i="10"/>
  <c r="BX812" i="10" s="1"/>
  <c r="H812" i="10"/>
  <c r="P812" i="10"/>
  <c r="X812" i="10"/>
  <c r="AF812" i="10"/>
  <c r="AN812" i="10"/>
  <c r="AV812" i="10"/>
  <c r="BV812" i="10" s="1"/>
  <c r="BD812" i="10"/>
  <c r="I812" i="10"/>
  <c r="Q812" i="10"/>
  <c r="Y812" i="10"/>
  <c r="AG812" i="10"/>
  <c r="AO812" i="10"/>
  <c r="BT812" i="10" s="1"/>
  <c r="AW812" i="10"/>
  <c r="BE812" i="10"/>
  <c r="J812" i="10"/>
  <c r="R812" i="10"/>
  <c r="Z812" i="10"/>
  <c r="AH812" i="10"/>
  <c r="BR812" i="10" s="1"/>
  <c r="AP812" i="10"/>
  <c r="AX812" i="10"/>
  <c r="BF812" i="10"/>
  <c r="K792" i="10"/>
  <c r="AA792" i="10"/>
  <c r="BP792" i="10" s="1"/>
  <c r="AI792" i="10"/>
  <c r="AQ792" i="10"/>
  <c r="AY792" i="10"/>
  <c r="BG792" i="10"/>
  <c r="G792" i="10"/>
  <c r="P792" i="10"/>
  <c r="Y792" i="10"/>
  <c r="AH792" i="10"/>
  <c r="BR792" i="10" s="1"/>
  <c r="AR792" i="10"/>
  <c r="BA792" i="10"/>
  <c r="H792" i="10"/>
  <c r="Q792" i="10"/>
  <c r="Z792" i="10"/>
  <c r="BO792" i="10" s="1"/>
  <c r="AJ792" i="10"/>
  <c r="AS792" i="10"/>
  <c r="BB792" i="10"/>
  <c r="I792" i="10"/>
  <c r="R792" i="10"/>
  <c r="AB792" i="10"/>
  <c r="AK792" i="10"/>
  <c r="AT792" i="10"/>
  <c r="BC792" i="10"/>
  <c r="BX792" i="10" s="1"/>
  <c r="J792" i="10"/>
  <c r="T792" i="10"/>
  <c r="BN792" i="10" s="1"/>
  <c r="AC792" i="10"/>
  <c r="AL792" i="10"/>
  <c r="AU792" i="10"/>
  <c r="BD792" i="10"/>
  <c r="U792" i="10"/>
  <c r="AD792" i="10"/>
  <c r="AM792" i="10"/>
  <c r="AV792" i="10"/>
  <c r="BV792" i="10" s="1"/>
  <c r="BE792" i="10"/>
  <c r="AY789" i="10"/>
  <c r="Y789" i="10"/>
  <c r="BO788" i="10"/>
  <c r="BO783" i="10"/>
  <c r="BH779" i="10"/>
  <c r="X779" i="10"/>
  <c r="AA769" i="10"/>
  <c r="BP769" i="10" s="1"/>
  <c r="BE785" i="10"/>
  <c r="AV785" i="10"/>
  <c r="BV785" i="10" s="1"/>
  <c r="AL785" i="10"/>
  <c r="BS785" i="10" s="1"/>
  <c r="AC785" i="10"/>
  <c r="T785" i="10"/>
  <c r="BN785" i="10" s="1"/>
  <c r="K785" i="10"/>
  <c r="K784" i="10"/>
  <c r="AA784" i="10"/>
  <c r="BP784" i="10" s="1"/>
  <c r="AI784" i="10"/>
  <c r="AQ784" i="10"/>
  <c r="AY784" i="10"/>
  <c r="BG784" i="10"/>
  <c r="BY784" i="10" s="1"/>
  <c r="BB783" i="10"/>
  <c r="AS783" i="10"/>
  <c r="AJ783" i="10"/>
  <c r="AA783" i="10"/>
  <c r="BP783" i="10" s="1"/>
  <c r="R783" i="10"/>
  <c r="I783" i="10"/>
  <c r="BC780" i="10"/>
  <c r="BX780" i="10" s="1"/>
  <c r="AT780" i="10"/>
  <c r="AK780" i="10"/>
  <c r="AB780" i="10"/>
  <c r="R780" i="10"/>
  <c r="I780" i="10"/>
  <c r="BE777" i="10"/>
  <c r="AV777" i="10"/>
  <c r="BV777" i="10" s="1"/>
  <c r="AL777" i="10"/>
  <c r="AC777" i="10"/>
  <c r="T777" i="10"/>
  <c r="BN777" i="10" s="1"/>
  <c r="K777" i="10"/>
  <c r="K776" i="10"/>
  <c r="AA776" i="10"/>
  <c r="BP776" i="10" s="1"/>
  <c r="AI776" i="10"/>
  <c r="AQ776" i="10"/>
  <c r="AY776" i="10"/>
  <c r="BG776" i="10"/>
  <c r="BY776" i="10" s="1"/>
  <c r="BB775" i="10"/>
  <c r="AS775" i="10"/>
  <c r="AJ775" i="10"/>
  <c r="AA775" i="10"/>
  <c r="BP775" i="10" s="1"/>
  <c r="R775" i="10"/>
  <c r="I775" i="10"/>
  <c r="BA767" i="10"/>
  <c r="AQ767" i="10"/>
  <c r="AF767" i="10"/>
  <c r="U767" i="10"/>
  <c r="K767" i="10"/>
  <c r="BB761" i="10"/>
  <c r="AR761" i="10"/>
  <c r="AH761" i="10"/>
  <c r="BR761" i="10" s="1"/>
  <c r="V761" i="10"/>
  <c r="G759" i="10"/>
  <c r="O759" i="10"/>
  <c r="W759" i="10"/>
  <c r="AE759" i="10"/>
  <c r="AM759" i="10"/>
  <c r="AU759" i="10"/>
  <c r="BC759" i="10"/>
  <c r="BX759" i="10" s="1"/>
  <c r="I759" i="10"/>
  <c r="Q759" i="10"/>
  <c r="Y759" i="10"/>
  <c r="AG759" i="10"/>
  <c r="AO759" i="10"/>
  <c r="BT759" i="10" s="1"/>
  <c r="AW759" i="10"/>
  <c r="BE759" i="10"/>
  <c r="AZ757" i="10"/>
  <c r="AP757" i="10"/>
  <c r="AD757" i="10"/>
  <c r="T757" i="10"/>
  <c r="BN757" i="10" s="1"/>
  <c r="J757" i="10"/>
  <c r="BW690" i="10"/>
  <c r="Y677" i="10"/>
  <c r="Y676" i="10"/>
  <c r="BE672" i="10"/>
  <c r="O672" i="10"/>
  <c r="U660" i="10"/>
  <c r="J654" i="10"/>
  <c r="R654" i="10"/>
  <c r="Z654" i="10"/>
  <c r="AH654" i="10"/>
  <c r="BR654" i="10" s="1"/>
  <c r="AP654" i="10"/>
  <c r="AX654" i="10"/>
  <c r="BF654" i="10"/>
  <c r="K654" i="10"/>
  <c r="AA654" i="10"/>
  <c r="BP654" i="10" s="1"/>
  <c r="AI654" i="10"/>
  <c r="AQ654" i="10"/>
  <c r="AY654" i="10"/>
  <c r="BG654" i="10"/>
  <c r="T654" i="10"/>
  <c r="BN654" i="10" s="1"/>
  <c r="AB654" i="10"/>
  <c r="AJ654" i="10"/>
  <c r="AR654" i="10"/>
  <c r="AZ654" i="10"/>
  <c r="BH654" i="10"/>
  <c r="Q654" i="10"/>
  <c r="AE654" i="10"/>
  <c r="AS654" i="10"/>
  <c r="BD654" i="10"/>
  <c r="G654" i="10"/>
  <c r="U654" i="10"/>
  <c r="AF654" i="10"/>
  <c r="AT654" i="10"/>
  <c r="BE654" i="10"/>
  <c r="H654" i="10"/>
  <c r="V654" i="10"/>
  <c r="AG654" i="10"/>
  <c r="AU654" i="10"/>
  <c r="BI654" i="10"/>
  <c r="I654" i="10"/>
  <c r="W654" i="10"/>
  <c r="AK654" i="10"/>
  <c r="AV654" i="10"/>
  <c r="BV654" i="10" s="1"/>
  <c r="M654" i="10"/>
  <c r="BL654" i="10" s="1"/>
  <c r="X654" i="10"/>
  <c r="AL654" i="10"/>
  <c r="AW654" i="10"/>
  <c r="O654" i="10"/>
  <c r="AC654" i="10"/>
  <c r="AN654" i="10"/>
  <c r="BB654" i="10"/>
  <c r="AF652" i="10"/>
  <c r="AP643" i="10"/>
  <c r="N437" i="10"/>
  <c r="V437" i="10"/>
  <c r="AD437" i="10"/>
  <c r="AL437" i="10"/>
  <c r="AT437" i="10"/>
  <c r="BB437" i="10"/>
  <c r="G437" i="10"/>
  <c r="O437" i="10"/>
  <c r="W437" i="10"/>
  <c r="AE437" i="10"/>
  <c r="AM437" i="10"/>
  <c r="AU437" i="10"/>
  <c r="BC437" i="10"/>
  <c r="BX437" i="10" s="1"/>
  <c r="H437" i="10"/>
  <c r="P437" i="10"/>
  <c r="X437" i="10"/>
  <c r="AF437" i="10"/>
  <c r="AN437" i="10"/>
  <c r="AV437" i="10"/>
  <c r="BV437" i="10" s="1"/>
  <c r="BD437" i="10"/>
  <c r="J437" i="10"/>
  <c r="U437" i="10"/>
  <c r="AI437" i="10"/>
  <c r="AW437" i="10"/>
  <c r="BH437" i="10"/>
  <c r="K437" i="10"/>
  <c r="Y437" i="10"/>
  <c r="AJ437" i="10"/>
  <c r="AX437" i="10"/>
  <c r="BI437" i="10"/>
  <c r="Z437" i="10"/>
  <c r="AK437" i="10"/>
  <c r="AY437" i="10"/>
  <c r="M437" i="10"/>
  <c r="BL437" i="10" s="1"/>
  <c r="AA437" i="10"/>
  <c r="BP437" i="10" s="1"/>
  <c r="AO437" i="10"/>
  <c r="BT437" i="10" s="1"/>
  <c r="AZ437" i="10"/>
  <c r="BW437" i="10" s="1"/>
  <c r="AG437" i="10"/>
  <c r="AR437" i="10"/>
  <c r="BF437" i="10"/>
  <c r="AP437" i="10"/>
  <c r="I437" i="10"/>
  <c r="AQ437" i="10"/>
  <c r="Q437" i="10"/>
  <c r="AS437" i="10"/>
  <c r="R437" i="10"/>
  <c r="BA437" i="10"/>
  <c r="T437" i="10"/>
  <c r="BN437" i="10" s="1"/>
  <c r="BE437" i="10"/>
  <c r="AC437" i="10"/>
  <c r="AB437" i="10"/>
  <c r="AH437" i="10"/>
  <c r="BR437" i="10" s="1"/>
  <c r="BG437" i="10"/>
  <c r="BB845" i="10"/>
  <c r="AT845" i="10"/>
  <c r="AL845" i="10"/>
  <c r="BS845" i="10" s="1"/>
  <c r="AD845" i="10"/>
  <c r="V845" i="10"/>
  <c r="N845" i="10"/>
  <c r="BB843" i="10"/>
  <c r="AT843" i="10"/>
  <c r="AL843" i="10"/>
  <c r="BS843" i="10" s="1"/>
  <c r="AD843" i="10"/>
  <c r="V843" i="10"/>
  <c r="N843" i="10"/>
  <c r="BB841" i="10"/>
  <c r="AT841" i="10"/>
  <c r="AL841" i="10"/>
  <c r="BS841" i="10" s="1"/>
  <c r="AD841" i="10"/>
  <c r="V841" i="10"/>
  <c r="N841" i="10"/>
  <c r="BB839" i="10"/>
  <c r="AT839" i="10"/>
  <c r="AL839" i="10"/>
  <c r="AD839" i="10"/>
  <c r="V839" i="10"/>
  <c r="N839" i="10"/>
  <c r="BB837" i="10"/>
  <c r="AT837" i="10"/>
  <c r="AL837" i="10"/>
  <c r="BS837" i="10" s="1"/>
  <c r="AD837" i="10"/>
  <c r="V837" i="10"/>
  <c r="N837" i="10"/>
  <c r="BB835" i="10"/>
  <c r="AT835" i="10"/>
  <c r="AL835" i="10"/>
  <c r="BS835" i="10" s="1"/>
  <c r="AD835" i="10"/>
  <c r="V835" i="10"/>
  <c r="N835" i="10"/>
  <c r="BB833" i="10"/>
  <c r="AT833" i="10"/>
  <c r="AL833" i="10"/>
  <c r="BS833" i="10" s="1"/>
  <c r="AD833" i="10"/>
  <c r="V833" i="10"/>
  <c r="N833" i="10"/>
  <c r="BB831" i="10"/>
  <c r="AT831" i="10"/>
  <c r="AL831" i="10"/>
  <c r="BS831" i="10" s="1"/>
  <c r="AD831" i="10"/>
  <c r="V831" i="10"/>
  <c r="N831" i="10"/>
  <c r="BB829" i="10"/>
  <c r="AT829" i="10"/>
  <c r="AL829" i="10"/>
  <c r="AD829" i="10"/>
  <c r="V829" i="10"/>
  <c r="N829" i="10"/>
  <c r="BB827" i="10"/>
  <c r="AT827" i="10"/>
  <c r="AL827" i="10"/>
  <c r="BS827" i="10" s="1"/>
  <c r="AD827" i="10"/>
  <c r="V827" i="10"/>
  <c r="N827" i="10"/>
  <c r="BB825" i="10"/>
  <c r="AT825" i="10"/>
  <c r="AL825" i="10"/>
  <c r="BS825" i="10" s="1"/>
  <c r="AD825" i="10"/>
  <c r="V825" i="10"/>
  <c r="N825" i="10"/>
  <c r="BB823" i="10"/>
  <c r="AT823" i="10"/>
  <c r="AL823" i="10"/>
  <c r="BS823" i="10" s="1"/>
  <c r="AD823" i="10"/>
  <c r="V823" i="10"/>
  <c r="N823" i="10"/>
  <c r="BB821" i="10"/>
  <c r="AT821" i="10"/>
  <c r="AL821" i="10"/>
  <c r="BS821" i="10" s="1"/>
  <c r="AD821" i="10"/>
  <c r="V821" i="10"/>
  <c r="N821" i="10"/>
  <c r="BB819" i="10"/>
  <c r="AT819" i="10"/>
  <c r="AL819" i="10"/>
  <c r="BS819" i="10" s="1"/>
  <c r="AD819" i="10"/>
  <c r="V819" i="10"/>
  <c r="N819" i="10"/>
  <c r="BB817" i="10"/>
  <c r="AT817" i="10"/>
  <c r="AL817" i="10"/>
  <c r="BS817" i="10" s="1"/>
  <c r="AD817" i="10"/>
  <c r="V817" i="10"/>
  <c r="N817" i="10"/>
  <c r="BB815" i="10"/>
  <c r="AT815" i="10"/>
  <c r="AL815" i="10"/>
  <c r="AD815" i="10"/>
  <c r="V815" i="10"/>
  <c r="N815" i="10"/>
  <c r="BB813" i="10"/>
  <c r="AT813" i="10"/>
  <c r="AL813" i="10"/>
  <c r="BS813" i="10" s="1"/>
  <c r="AD813" i="10"/>
  <c r="V813" i="10"/>
  <c r="N813" i="10"/>
  <c r="BB811" i="10"/>
  <c r="AT811" i="10"/>
  <c r="AL811" i="10"/>
  <c r="AD811" i="10"/>
  <c r="V811" i="10"/>
  <c r="N811" i="10"/>
  <c r="BB809" i="10"/>
  <c r="AT809" i="10"/>
  <c r="AL809" i="10"/>
  <c r="BS809" i="10" s="1"/>
  <c r="AD809" i="10"/>
  <c r="V809" i="10"/>
  <c r="N809" i="10"/>
  <c r="BB807" i="10"/>
  <c r="AT807" i="10"/>
  <c r="AL807" i="10"/>
  <c r="BS807" i="10" s="1"/>
  <c r="AD807" i="10"/>
  <c r="V807" i="10"/>
  <c r="N807" i="10"/>
  <c r="BA804" i="10"/>
  <c r="AR804" i="10"/>
  <c r="AH804" i="10"/>
  <c r="BR804" i="10" s="1"/>
  <c r="Y804" i="10"/>
  <c r="P804" i="10"/>
  <c r="K802" i="10"/>
  <c r="AA802" i="10"/>
  <c r="BP802" i="10" s="1"/>
  <c r="AI802" i="10"/>
  <c r="AQ802" i="10"/>
  <c r="AY802" i="10"/>
  <c r="BG802" i="10"/>
  <c r="BY802" i="10" s="1"/>
  <c r="BB801" i="10"/>
  <c r="AS801" i="10"/>
  <c r="AJ801" i="10"/>
  <c r="AA801" i="10"/>
  <c r="BP801" i="10" s="1"/>
  <c r="R801" i="10"/>
  <c r="I801" i="10"/>
  <c r="BI799" i="10"/>
  <c r="AZ799" i="10"/>
  <c r="BW799" i="10" s="1"/>
  <c r="AQ799" i="10"/>
  <c r="AH799" i="10"/>
  <c r="BR799" i="10" s="1"/>
  <c r="Y799" i="10"/>
  <c r="BA796" i="10"/>
  <c r="AR796" i="10"/>
  <c r="AH796" i="10"/>
  <c r="BR796" i="10" s="1"/>
  <c r="Y796" i="10"/>
  <c r="P796" i="10"/>
  <c r="K794" i="10"/>
  <c r="AA794" i="10"/>
  <c r="BP794" i="10" s="1"/>
  <c r="AI794" i="10"/>
  <c r="AQ794" i="10"/>
  <c r="AY794" i="10"/>
  <c r="BG794" i="10"/>
  <c r="BY794" i="10" s="1"/>
  <c r="BB793" i="10"/>
  <c r="AS793" i="10"/>
  <c r="AJ793" i="10"/>
  <c r="AA793" i="10"/>
  <c r="BP793" i="10" s="1"/>
  <c r="R793" i="10"/>
  <c r="I793" i="10"/>
  <c r="BI791" i="10"/>
  <c r="AZ791" i="10"/>
  <c r="BW791" i="10" s="1"/>
  <c r="AQ791" i="10"/>
  <c r="AH791" i="10"/>
  <c r="BR791" i="10" s="1"/>
  <c r="Y791" i="10"/>
  <c r="BA788" i="10"/>
  <c r="AR788" i="10"/>
  <c r="AH788" i="10"/>
  <c r="BR788" i="10" s="1"/>
  <c r="Y788" i="10"/>
  <c r="P788" i="10"/>
  <c r="K786" i="10"/>
  <c r="AA786" i="10"/>
  <c r="BP786" i="10" s="1"/>
  <c r="AI786" i="10"/>
  <c r="AQ786" i="10"/>
  <c r="AY786" i="10"/>
  <c r="BG786" i="10"/>
  <c r="BY786" i="10" s="1"/>
  <c r="BB785" i="10"/>
  <c r="AS785" i="10"/>
  <c r="AJ785" i="10"/>
  <c r="AA785" i="10"/>
  <c r="BP785" i="10" s="1"/>
  <c r="R785" i="10"/>
  <c r="I785" i="10"/>
  <c r="BE784" i="10"/>
  <c r="AV784" i="10"/>
  <c r="BV784" i="10" s="1"/>
  <c r="AM784" i="10"/>
  <c r="AD784" i="10"/>
  <c r="U784" i="10"/>
  <c r="BI783" i="10"/>
  <c r="AZ783" i="10"/>
  <c r="BW783" i="10" s="1"/>
  <c r="AQ783" i="10"/>
  <c r="AH783" i="10"/>
  <c r="BR783" i="10" s="1"/>
  <c r="Y783" i="10"/>
  <c r="BA780" i="10"/>
  <c r="AR780" i="10"/>
  <c r="AH780" i="10"/>
  <c r="BR780" i="10" s="1"/>
  <c r="Y780" i="10"/>
  <c r="P780" i="10"/>
  <c r="K778" i="10"/>
  <c r="AA778" i="10"/>
  <c r="BP778" i="10" s="1"/>
  <c r="AI778" i="10"/>
  <c r="AQ778" i="10"/>
  <c r="AY778" i="10"/>
  <c r="BG778" i="10"/>
  <c r="BY778" i="10" s="1"/>
  <c r="BB777" i="10"/>
  <c r="AS777" i="10"/>
  <c r="AJ777" i="10"/>
  <c r="AA777" i="10"/>
  <c r="BP777" i="10" s="1"/>
  <c r="R777" i="10"/>
  <c r="I777" i="10"/>
  <c r="BE776" i="10"/>
  <c r="AV776" i="10"/>
  <c r="BV776" i="10" s="1"/>
  <c r="AM776" i="10"/>
  <c r="AD776" i="10"/>
  <c r="U776" i="10"/>
  <c r="BI775" i="10"/>
  <c r="AZ775" i="10"/>
  <c r="BW775" i="10" s="1"/>
  <c r="AQ775" i="10"/>
  <c r="AH775" i="10"/>
  <c r="BR775" i="10" s="1"/>
  <c r="Y775" i="10"/>
  <c r="BC774" i="10"/>
  <c r="BX774" i="10" s="1"/>
  <c r="AT774" i="10"/>
  <c r="AK774" i="10"/>
  <c r="AB774" i="10"/>
  <c r="R774" i="10"/>
  <c r="BI767" i="10"/>
  <c r="AY767" i="10"/>
  <c r="AN767" i="10"/>
  <c r="AC767" i="10"/>
  <c r="G763" i="10"/>
  <c r="O763" i="10"/>
  <c r="W763" i="10"/>
  <c r="AE763" i="10"/>
  <c r="AM763" i="10"/>
  <c r="AU763" i="10"/>
  <c r="BC763" i="10"/>
  <c r="BX763" i="10" s="1"/>
  <c r="I763" i="10"/>
  <c r="Q763" i="10"/>
  <c r="Y763" i="10"/>
  <c r="AG763" i="10"/>
  <c r="AO763" i="10"/>
  <c r="BT763" i="10" s="1"/>
  <c r="AW763" i="10"/>
  <c r="BE763" i="10"/>
  <c r="AZ761" i="10"/>
  <c r="AP761" i="10"/>
  <c r="AD761" i="10"/>
  <c r="T761" i="10"/>
  <c r="BN761" i="10" s="1"/>
  <c r="J761" i="10"/>
  <c r="BD759" i="10"/>
  <c r="AS759" i="10"/>
  <c r="AI759" i="10"/>
  <c r="X759" i="10"/>
  <c r="M759" i="10"/>
  <c r="BL759" i="10" s="1"/>
  <c r="BH757" i="10"/>
  <c r="AX757" i="10"/>
  <c r="AL757" i="10"/>
  <c r="BS757" i="10" s="1"/>
  <c r="AB757" i="10"/>
  <c r="N751" i="10"/>
  <c r="V751" i="10"/>
  <c r="AD751" i="10"/>
  <c r="AL751" i="10"/>
  <c r="BS751" i="10" s="1"/>
  <c r="AT751" i="10"/>
  <c r="BB751" i="10"/>
  <c r="G751" i="10"/>
  <c r="O751" i="10"/>
  <c r="W751" i="10"/>
  <c r="AE751" i="10"/>
  <c r="AM751" i="10"/>
  <c r="AU751" i="10"/>
  <c r="BC751" i="10"/>
  <c r="BX751" i="10" s="1"/>
  <c r="I751" i="10"/>
  <c r="Q751" i="10"/>
  <c r="Y751" i="10"/>
  <c r="AG751" i="10"/>
  <c r="AO751" i="10"/>
  <c r="BT751" i="10" s="1"/>
  <c r="AW751" i="10"/>
  <c r="BE751" i="10"/>
  <c r="N749" i="10"/>
  <c r="V749" i="10"/>
  <c r="AD749" i="10"/>
  <c r="AL749" i="10"/>
  <c r="BS749" i="10" s="1"/>
  <c r="AT749" i="10"/>
  <c r="BB749" i="10"/>
  <c r="G749" i="10"/>
  <c r="O749" i="10"/>
  <c r="W749" i="10"/>
  <c r="AE749" i="10"/>
  <c r="AM749" i="10"/>
  <c r="AU749" i="10"/>
  <c r="BC749" i="10"/>
  <c r="BX749" i="10" s="1"/>
  <c r="I749" i="10"/>
  <c r="Q749" i="10"/>
  <c r="Y749" i="10"/>
  <c r="AG749" i="10"/>
  <c r="AO749" i="10"/>
  <c r="BT749" i="10" s="1"/>
  <c r="AW749" i="10"/>
  <c r="BE749" i="10"/>
  <c r="N747" i="10"/>
  <c r="V747" i="10"/>
  <c r="AD747" i="10"/>
  <c r="AL747" i="10"/>
  <c r="BS747" i="10" s="1"/>
  <c r="AT747" i="10"/>
  <c r="BB747" i="10"/>
  <c r="G747" i="10"/>
  <c r="O747" i="10"/>
  <c r="W747" i="10"/>
  <c r="AE747" i="10"/>
  <c r="AM747" i="10"/>
  <c r="AU747" i="10"/>
  <c r="BC747" i="10"/>
  <c r="BX747" i="10" s="1"/>
  <c r="I747" i="10"/>
  <c r="Q747" i="10"/>
  <c r="Y747" i="10"/>
  <c r="AG747" i="10"/>
  <c r="AO747" i="10"/>
  <c r="BT747" i="10" s="1"/>
  <c r="AW747" i="10"/>
  <c r="BE747" i="10"/>
  <c r="BE677" i="10"/>
  <c r="M677" i="10"/>
  <c r="BL677" i="10" s="1"/>
  <c r="BE676" i="10"/>
  <c r="O676" i="10"/>
  <c r="G673" i="10"/>
  <c r="O673" i="10"/>
  <c r="W673" i="10"/>
  <c r="AE673" i="10"/>
  <c r="AM673" i="10"/>
  <c r="AU673" i="10"/>
  <c r="BC673" i="10"/>
  <c r="BX673" i="10" s="1"/>
  <c r="H673" i="10"/>
  <c r="P673" i="10"/>
  <c r="X673" i="10"/>
  <c r="AF673" i="10"/>
  <c r="AN673" i="10"/>
  <c r="AV673" i="10"/>
  <c r="BV673" i="10" s="1"/>
  <c r="BD673" i="10"/>
  <c r="R673" i="10"/>
  <c r="AB673" i="10"/>
  <c r="AL673" i="10"/>
  <c r="AX673" i="10"/>
  <c r="BH673" i="10"/>
  <c r="I673" i="10"/>
  <c r="AC673" i="10"/>
  <c r="AO673" i="10"/>
  <c r="BT673" i="10" s="1"/>
  <c r="AY673" i="10"/>
  <c r="BI673" i="10"/>
  <c r="J673" i="10"/>
  <c r="T673" i="10"/>
  <c r="BN673" i="10" s="1"/>
  <c r="AD673" i="10"/>
  <c r="AP673" i="10"/>
  <c r="AZ673" i="10"/>
  <c r="K673" i="10"/>
  <c r="U673" i="10"/>
  <c r="AG673" i="10"/>
  <c r="AQ673" i="10"/>
  <c r="BA673" i="10"/>
  <c r="V673" i="10"/>
  <c r="AH673" i="10"/>
  <c r="BR673" i="10" s="1"/>
  <c r="AR673" i="10"/>
  <c r="BB673" i="10"/>
  <c r="N673" i="10"/>
  <c r="Z673" i="10"/>
  <c r="AJ673" i="10"/>
  <c r="AT673" i="10"/>
  <c r="BF673" i="10"/>
  <c r="J662" i="10"/>
  <c r="R662" i="10"/>
  <c r="Z662" i="10"/>
  <c r="AH662" i="10"/>
  <c r="BR662" i="10" s="1"/>
  <c r="AP662" i="10"/>
  <c r="AX662" i="10"/>
  <c r="BF662" i="10"/>
  <c r="K662" i="10"/>
  <c r="AA662" i="10"/>
  <c r="BP662" i="10" s="1"/>
  <c r="AI662" i="10"/>
  <c r="AQ662" i="10"/>
  <c r="AY662" i="10"/>
  <c r="BG662" i="10"/>
  <c r="BY662" i="10" s="1"/>
  <c r="T662" i="10"/>
  <c r="BN662" i="10" s="1"/>
  <c r="AB662" i="10"/>
  <c r="AJ662" i="10"/>
  <c r="AR662" i="10"/>
  <c r="AZ662" i="10"/>
  <c r="BH662" i="10"/>
  <c r="Q662" i="10"/>
  <c r="AE662" i="10"/>
  <c r="AS662" i="10"/>
  <c r="BD662" i="10"/>
  <c r="G662" i="10"/>
  <c r="U662" i="10"/>
  <c r="AF662" i="10"/>
  <c r="AT662" i="10"/>
  <c r="BE662" i="10"/>
  <c r="H662" i="10"/>
  <c r="V662" i="10"/>
  <c r="AG662" i="10"/>
  <c r="AU662" i="10"/>
  <c r="BI662" i="10"/>
  <c r="I662" i="10"/>
  <c r="W662" i="10"/>
  <c r="AK662" i="10"/>
  <c r="AV662" i="10"/>
  <c r="BV662" i="10" s="1"/>
  <c r="M662" i="10"/>
  <c r="BL662" i="10" s="1"/>
  <c r="X662" i="10"/>
  <c r="AL662" i="10"/>
  <c r="AW662" i="10"/>
  <c r="O662" i="10"/>
  <c r="AC662" i="10"/>
  <c r="AN662" i="10"/>
  <c r="BB662" i="10"/>
  <c r="BE660" i="10"/>
  <c r="G660" i="10"/>
  <c r="AM654" i="10"/>
  <c r="U652" i="10"/>
  <c r="K597" i="10"/>
  <c r="AA597" i="10"/>
  <c r="BP597" i="10" s="1"/>
  <c r="AI597" i="10"/>
  <c r="AQ597" i="10"/>
  <c r="AY597" i="10"/>
  <c r="BG597" i="10"/>
  <c r="T597" i="10"/>
  <c r="BN597" i="10" s="1"/>
  <c r="AB597" i="10"/>
  <c r="AJ597" i="10"/>
  <c r="AR597" i="10"/>
  <c r="AZ597" i="10"/>
  <c r="BH597" i="10"/>
  <c r="I597" i="10"/>
  <c r="Q597" i="10"/>
  <c r="Y597" i="10"/>
  <c r="AG597" i="10"/>
  <c r="AO597" i="10"/>
  <c r="BT597" i="10" s="1"/>
  <c r="AW597" i="10"/>
  <c r="BE597" i="10"/>
  <c r="R597" i="10"/>
  <c r="AE597" i="10"/>
  <c r="AS597" i="10"/>
  <c r="BD597" i="10"/>
  <c r="G597" i="10"/>
  <c r="U597" i="10"/>
  <c r="AF597" i="10"/>
  <c r="AT597" i="10"/>
  <c r="BF597" i="10"/>
  <c r="H597" i="10"/>
  <c r="V597" i="10"/>
  <c r="AH597" i="10"/>
  <c r="BR597" i="10" s="1"/>
  <c r="AU597" i="10"/>
  <c r="BI597" i="10"/>
  <c r="J597" i="10"/>
  <c r="W597" i="10"/>
  <c r="AK597" i="10"/>
  <c r="AV597" i="10"/>
  <c r="BV597" i="10" s="1"/>
  <c r="M597" i="10"/>
  <c r="BL597" i="10" s="1"/>
  <c r="X597" i="10"/>
  <c r="AL597" i="10"/>
  <c r="AX597" i="10"/>
  <c r="O597" i="10"/>
  <c r="AC597" i="10"/>
  <c r="AN597" i="10"/>
  <c r="BB597" i="10"/>
  <c r="P597" i="10"/>
  <c r="Z597" i="10"/>
  <c r="AD597" i="10"/>
  <c r="AM597" i="10"/>
  <c r="AP597" i="10"/>
  <c r="BC597" i="10"/>
  <c r="BX597" i="10" s="1"/>
  <c r="G799" i="10"/>
  <c r="O799" i="10"/>
  <c r="W799" i="10"/>
  <c r="AE799" i="10"/>
  <c r="BQ799" i="10" s="1"/>
  <c r="AM799" i="10"/>
  <c r="AU799" i="10"/>
  <c r="BC799" i="10"/>
  <c r="BX799" i="10" s="1"/>
  <c r="G791" i="10"/>
  <c r="O791" i="10"/>
  <c r="W791" i="10"/>
  <c r="AE791" i="10"/>
  <c r="AM791" i="10"/>
  <c r="AU791" i="10"/>
  <c r="BC791" i="10"/>
  <c r="BX791" i="10" s="1"/>
  <c r="G783" i="10"/>
  <c r="O783" i="10"/>
  <c r="W783" i="10"/>
  <c r="AE783" i="10"/>
  <c r="BQ783" i="10" s="1"/>
  <c r="AM783" i="10"/>
  <c r="AU783" i="10"/>
  <c r="BC783" i="10"/>
  <c r="BX783" i="10" s="1"/>
  <c r="G775" i="10"/>
  <c r="O775" i="10"/>
  <c r="W775" i="10"/>
  <c r="AE775" i="10"/>
  <c r="BQ775" i="10" s="1"/>
  <c r="AM775" i="10"/>
  <c r="AU775" i="10"/>
  <c r="BC775" i="10"/>
  <c r="BX775" i="10" s="1"/>
  <c r="G757" i="10"/>
  <c r="O757" i="10"/>
  <c r="W757" i="10"/>
  <c r="AE757" i="10"/>
  <c r="AM757" i="10"/>
  <c r="AU757" i="10"/>
  <c r="BC757" i="10"/>
  <c r="BX757" i="10" s="1"/>
  <c r="I757" i="10"/>
  <c r="Q757" i="10"/>
  <c r="Y757" i="10"/>
  <c r="AG757" i="10"/>
  <c r="AO757" i="10"/>
  <c r="BT757" i="10" s="1"/>
  <c r="AW757" i="10"/>
  <c r="BE757" i="10"/>
  <c r="BW692" i="10"/>
  <c r="AW676" i="10"/>
  <c r="G676" i="10"/>
  <c r="K672" i="10"/>
  <c r="AA672" i="10"/>
  <c r="BP672" i="10" s="1"/>
  <c r="AI672" i="10"/>
  <c r="AQ672" i="10"/>
  <c r="AY672" i="10"/>
  <c r="BG672" i="10"/>
  <c r="BY672" i="10" s="1"/>
  <c r="T672" i="10"/>
  <c r="BN672" i="10" s="1"/>
  <c r="AB672" i="10"/>
  <c r="AJ672" i="10"/>
  <c r="AR672" i="10"/>
  <c r="AZ672" i="10"/>
  <c r="BH672" i="10"/>
  <c r="H672" i="10"/>
  <c r="R672" i="10"/>
  <c r="AD672" i="10"/>
  <c r="AN672" i="10"/>
  <c r="AX672" i="10"/>
  <c r="I672" i="10"/>
  <c r="U672" i="10"/>
  <c r="AE672" i="10"/>
  <c r="AO672" i="10"/>
  <c r="BT672" i="10" s="1"/>
  <c r="BA672" i="10"/>
  <c r="J672" i="10"/>
  <c r="V672" i="10"/>
  <c r="AF672" i="10"/>
  <c r="AP672" i="10"/>
  <c r="BB672" i="10"/>
  <c r="M672" i="10"/>
  <c r="BL672" i="10" s="1"/>
  <c r="W672" i="10"/>
  <c r="AG672" i="10"/>
  <c r="AS672" i="10"/>
  <c r="BU672" i="10" s="1"/>
  <c r="BC672" i="10"/>
  <c r="BX672" i="10" s="1"/>
  <c r="N672" i="10"/>
  <c r="X672" i="10"/>
  <c r="AH672" i="10"/>
  <c r="BR672" i="10" s="1"/>
  <c r="AT672" i="10"/>
  <c r="BD672" i="10"/>
  <c r="P672" i="10"/>
  <c r="Z672" i="10"/>
  <c r="AL672" i="10"/>
  <c r="BS672" i="10" s="1"/>
  <c r="AV672" i="10"/>
  <c r="BV672" i="10" s="1"/>
  <c r="BF672" i="10"/>
  <c r="P652" i="10"/>
  <c r="G628" i="10"/>
  <c r="O628" i="10"/>
  <c r="W628" i="10"/>
  <c r="AE628" i="10"/>
  <c r="AM628" i="10"/>
  <c r="AU628" i="10"/>
  <c r="BC628" i="10"/>
  <c r="BX628" i="10" s="1"/>
  <c r="H628" i="10"/>
  <c r="P628" i="10"/>
  <c r="X628" i="10"/>
  <c r="AF628" i="10"/>
  <c r="AN628" i="10"/>
  <c r="AV628" i="10"/>
  <c r="BV628" i="10" s="1"/>
  <c r="BD628" i="10"/>
  <c r="J628" i="10"/>
  <c r="T628" i="10"/>
  <c r="BN628" i="10" s="1"/>
  <c r="AD628" i="10"/>
  <c r="AP628" i="10"/>
  <c r="AZ628" i="10"/>
  <c r="K628" i="10"/>
  <c r="U628" i="10"/>
  <c r="AG628" i="10"/>
  <c r="AQ628" i="10"/>
  <c r="BA628" i="10"/>
  <c r="V628" i="10"/>
  <c r="AH628" i="10"/>
  <c r="BR628" i="10" s="1"/>
  <c r="AR628" i="10"/>
  <c r="BB628" i="10"/>
  <c r="M628" i="10"/>
  <c r="BL628" i="10" s="1"/>
  <c r="Y628" i="10"/>
  <c r="AI628" i="10"/>
  <c r="AS628" i="10"/>
  <c r="BE628" i="10"/>
  <c r="N628" i="10"/>
  <c r="Z628" i="10"/>
  <c r="AJ628" i="10"/>
  <c r="AT628" i="10"/>
  <c r="BF628" i="10"/>
  <c r="R628" i="10"/>
  <c r="AB628" i="10"/>
  <c r="AL628" i="10"/>
  <c r="AX628" i="10"/>
  <c r="BH628" i="10"/>
  <c r="AW628" i="10"/>
  <c r="I628" i="10"/>
  <c r="AY628" i="10"/>
  <c r="Q628" i="10"/>
  <c r="BG628" i="10"/>
  <c r="BI628" i="10"/>
  <c r="AA628" i="10"/>
  <c r="BP628" i="10" s="1"/>
  <c r="AK628" i="10"/>
  <c r="BH845" i="10"/>
  <c r="AZ845" i="10"/>
  <c r="AR845" i="10"/>
  <c r="AJ845" i="10"/>
  <c r="AB845" i="10"/>
  <c r="T845" i="10"/>
  <c r="BN845" i="10" s="1"/>
  <c r="BH843" i="10"/>
  <c r="AZ843" i="10"/>
  <c r="BW843" i="10" s="1"/>
  <c r="AR843" i="10"/>
  <c r="AJ843" i="10"/>
  <c r="AB843" i="10"/>
  <c r="T843" i="10"/>
  <c r="BN843" i="10" s="1"/>
  <c r="BH841" i="10"/>
  <c r="AZ841" i="10"/>
  <c r="AR841" i="10"/>
  <c r="AJ841" i="10"/>
  <c r="AB841" i="10"/>
  <c r="T841" i="10"/>
  <c r="BN841" i="10" s="1"/>
  <c r="BH839" i="10"/>
  <c r="AZ839" i="10"/>
  <c r="AR839" i="10"/>
  <c r="AJ839" i="10"/>
  <c r="AB839" i="10"/>
  <c r="T839" i="10"/>
  <c r="BN839" i="10" s="1"/>
  <c r="BH837" i="10"/>
  <c r="AZ837" i="10"/>
  <c r="AR837" i="10"/>
  <c r="AJ837" i="10"/>
  <c r="AB837" i="10"/>
  <c r="T837" i="10"/>
  <c r="BN837" i="10" s="1"/>
  <c r="BH835" i="10"/>
  <c r="AZ835" i="10"/>
  <c r="BW835" i="10" s="1"/>
  <c r="AR835" i="10"/>
  <c r="AJ835" i="10"/>
  <c r="AB835" i="10"/>
  <c r="T835" i="10"/>
  <c r="BN835" i="10" s="1"/>
  <c r="BH833" i="10"/>
  <c r="AZ833" i="10"/>
  <c r="AR833" i="10"/>
  <c r="AJ833" i="10"/>
  <c r="AB833" i="10"/>
  <c r="T833" i="10"/>
  <c r="BN833" i="10" s="1"/>
  <c r="BH831" i="10"/>
  <c r="AZ831" i="10"/>
  <c r="AR831" i="10"/>
  <c r="AJ831" i="10"/>
  <c r="AB831" i="10"/>
  <c r="T831" i="10"/>
  <c r="BN831" i="10" s="1"/>
  <c r="BH829" i="10"/>
  <c r="AZ829" i="10"/>
  <c r="AR829" i="10"/>
  <c r="AJ829" i="10"/>
  <c r="AB829" i="10"/>
  <c r="T829" i="10"/>
  <c r="BN829" i="10" s="1"/>
  <c r="BH827" i="10"/>
  <c r="AZ827" i="10"/>
  <c r="BW827" i="10" s="1"/>
  <c r="AR827" i="10"/>
  <c r="AJ827" i="10"/>
  <c r="AB827" i="10"/>
  <c r="T827" i="10"/>
  <c r="BN827" i="10" s="1"/>
  <c r="BH825" i="10"/>
  <c r="AZ825" i="10"/>
  <c r="AR825" i="10"/>
  <c r="AJ825" i="10"/>
  <c r="AB825" i="10"/>
  <c r="T825" i="10"/>
  <c r="BN825" i="10" s="1"/>
  <c r="BH823" i="10"/>
  <c r="AZ823" i="10"/>
  <c r="AR823" i="10"/>
  <c r="AJ823" i="10"/>
  <c r="AB823" i="10"/>
  <c r="T823" i="10"/>
  <c r="BN823" i="10" s="1"/>
  <c r="BH821" i="10"/>
  <c r="AZ821" i="10"/>
  <c r="AR821" i="10"/>
  <c r="AJ821" i="10"/>
  <c r="AB821" i="10"/>
  <c r="T821" i="10"/>
  <c r="BN821" i="10" s="1"/>
  <c r="BH819" i="10"/>
  <c r="AZ819" i="10"/>
  <c r="BW819" i="10" s="1"/>
  <c r="AR819" i="10"/>
  <c r="AJ819" i="10"/>
  <c r="AB819" i="10"/>
  <c r="T819" i="10"/>
  <c r="BN819" i="10" s="1"/>
  <c r="BH817" i="10"/>
  <c r="AZ817" i="10"/>
  <c r="AR817" i="10"/>
  <c r="AJ817" i="10"/>
  <c r="AB817" i="10"/>
  <c r="T817" i="10"/>
  <c r="BN817" i="10" s="1"/>
  <c r="BH815" i="10"/>
  <c r="AZ815" i="10"/>
  <c r="AR815" i="10"/>
  <c r="AJ815" i="10"/>
  <c r="AB815" i="10"/>
  <c r="T815" i="10"/>
  <c r="BN815" i="10" s="1"/>
  <c r="BH813" i="10"/>
  <c r="AZ813" i="10"/>
  <c r="AR813" i="10"/>
  <c r="AJ813" i="10"/>
  <c r="AB813" i="10"/>
  <c r="T813" i="10"/>
  <c r="BN813" i="10" s="1"/>
  <c r="BH811" i="10"/>
  <c r="AZ811" i="10"/>
  <c r="BW811" i="10" s="1"/>
  <c r="AR811" i="10"/>
  <c r="AJ811" i="10"/>
  <c r="AB811" i="10"/>
  <c r="T811" i="10"/>
  <c r="BN811" i="10" s="1"/>
  <c r="BH809" i="10"/>
  <c r="AZ809" i="10"/>
  <c r="AR809" i="10"/>
  <c r="AJ809" i="10"/>
  <c r="AB809" i="10"/>
  <c r="T809" i="10"/>
  <c r="BN809" i="10" s="1"/>
  <c r="BH807" i="10"/>
  <c r="AZ807" i="10"/>
  <c r="AR807" i="10"/>
  <c r="AJ807" i="10"/>
  <c r="AB807" i="10"/>
  <c r="T807" i="10"/>
  <c r="BN807" i="10" s="1"/>
  <c r="K804" i="10"/>
  <c r="AA804" i="10"/>
  <c r="BP804" i="10" s="1"/>
  <c r="AI804" i="10"/>
  <c r="AQ804" i="10"/>
  <c r="AY804" i="10"/>
  <c r="BG804" i="10"/>
  <c r="BY804" i="10" s="1"/>
  <c r="BI801" i="10"/>
  <c r="AZ801" i="10"/>
  <c r="AQ801" i="10"/>
  <c r="AH801" i="10"/>
  <c r="BR801" i="10" s="1"/>
  <c r="Y801" i="10"/>
  <c r="BG799" i="10"/>
  <c r="BY799" i="10" s="1"/>
  <c r="AX799" i="10"/>
  <c r="AO799" i="10"/>
  <c r="BT799" i="10" s="1"/>
  <c r="AF799" i="10"/>
  <c r="V799" i="10"/>
  <c r="M799" i="10"/>
  <c r="BL799" i="10" s="1"/>
  <c r="K796" i="10"/>
  <c r="AA796" i="10"/>
  <c r="BP796" i="10" s="1"/>
  <c r="AI796" i="10"/>
  <c r="AQ796" i="10"/>
  <c r="AY796" i="10"/>
  <c r="BG796" i="10"/>
  <c r="BY796" i="10" s="1"/>
  <c r="BI793" i="10"/>
  <c r="AZ793" i="10"/>
  <c r="BW793" i="10" s="1"/>
  <c r="AQ793" i="10"/>
  <c r="AH793" i="10"/>
  <c r="BR793" i="10" s="1"/>
  <c r="Y793" i="10"/>
  <c r="BG791" i="10"/>
  <c r="BY791" i="10" s="1"/>
  <c r="AX791" i="10"/>
  <c r="AO791" i="10"/>
  <c r="BT791" i="10" s="1"/>
  <c r="AF791" i="10"/>
  <c r="V791" i="10"/>
  <c r="M791" i="10"/>
  <c r="BL791" i="10" s="1"/>
  <c r="K788" i="10"/>
  <c r="AA788" i="10"/>
  <c r="BP788" i="10" s="1"/>
  <c r="AI788" i="10"/>
  <c r="AQ788" i="10"/>
  <c r="AY788" i="10"/>
  <c r="BG788" i="10"/>
  <c r="BY788" i="10" s="1"/>
  <c r="BI785" i="10"/>
  <c r="AZ785" i="10"/>
  <c r="BW785" i="10" s="1"/>
  <c r="AQ785" i="10"/>
  <c r="AH785" i="10"/>
  <c r="BR785" i="10" s="1"/>
  <c r="Y785" i="10"/>
  <c r="BG783" i="10"/>
  <c r="AX783" i="10"/>
  <c r="AO783" i="10"/>
  <c r="BT783" i="10" s="1"/>
  <c r="AF783" i="10"/>
  <c r="V783" i="10"/>
  <c r="M783" i="10"/>
  <c r="BL783" i="10" s="1"/>
  <c r="K780" i="10"/>
  <c r="AA780" i="10"/>
  <c r="BP780" i="10" s="1"/>
  <c r="AI780" i="10"/>
  <c r="AQ780" i="10"/>
  <c r="AY780" i="10"/>
  <c r="BG780" i="10"/>
  <c r="BY780" i="10" s="1"/>
  <c r="BI777" i="10"/>
  <c r="AZ777" i="10"/>
  <c r="AQ777" i="10"/>
  <c r="AH777" i="10"/>
  <c r="BR777" i="10" s="1"/>
  <c r="Y777" i="10"/>
  <c r="BG775" i="10"/>
  <c r="BY775" i="10" s="1"/>
  <c r="AX775" i="10"/>
  <c r="AO775" i="10"/>
  <c r="BT775" i="10" s="1"/>
  <c r="AF775" i="10"/>
  <c r="V775" i="10"/>
  <c r="M775" i="10"/>
  <c r="BL775" i="10" s="1"/>
  <c r="G767" i="10"/>
  <c r="O767" i="10"/>
  <c r="W767" i="10"/>
  <c r="AE767" i="10"/>
  <c r="AM767" i="10"/>
  <c r="AU767" i="10"/>
  <c r="BC767" i="10"/>
  <c r="BX767" i="10" s="1"/>
  <c r="I767" i="10"/>
  <c r="Q767" i="10"/>
  <c r="Y767" i="10"/>
  <c r="AG767" i="10"/>
  <c r="AO767" i="10"/>
  <c r="BT767" i="10" s="1"/>
  <c r="AW767" i="10"/>
  <c r="BE767" i="10"/>
  <c r="BH761" i="10"/>
  <c r="AX761" i="10"/>
  <c r="AL761" i="10"/>
  <c r="BS761" i="10" s="1"/>
  <c r="AB761" i="10"/>
  <c r="BF757" i="10"/>
  <c r="AT757" i="10"/>
  <c r="AJ757" i="10"/>
  <c r="Z757" i="10"/>
  <c r="N757" i="10"/>
  <c r="G677" i="10"/>
  <c r="O677" i="10"/>
  <c r="W677" i="10"/>
  <c r="AE677" i="10"/>
  <c r="AM677" i="10"/>
  <c r="AU677" i="10"/>
  <c r="BC677" i="10"/>
  <c r="BX677" i="10" s="1"/>
  <c r="H677" i="10"/>
  <c r="P677" i="10"/>
  <c r="X677" i="10"/>
  <c r="AF677" i="10"/>
  <c r="AN677" i="10"/>
  <c r="AV677" i="10"/>
  <c r="BV677" i="10" s="1"/>
  <c r="BD677" i="10"/>
  <c r="R677" i="10"/>
  <c r="AB677" i="10"/>
  <c r="AL677" i="10"/>
  <c r="AX677" i="10"/>
  <c r="BH677" i="10"/>
  <c r="I677" i="10"/>
  <c r="AC677" i="10"/>
  <c r="AO677" i="10"/>
  <c r="BT677" i="10" s="1"/>
  <c r="AY677" i="10"/>
  <c r="BI677" i="10"/>
  <c r="J677" i="10"/>
  <c r="T677" i="10"/>
  <c r="BN677" i="10" s="1"/>
  <c r="AD677" i="10"/>
  <c r="AP677" i="10"/>
  <c r="AZ677" i="10"/>
  <c r="K677" i="10"/>
  <c r="U677" i="10"/>
  <c r="AG677" i="10"/>
  <c r="AQ677" i="10"/>
  <c r="BA677" i="10"/>
  <c r="V677" i="10"/>
  <c r="AH677" i="10"/>
  <c r="BR677" i="10" s="1"/>
  <c r="AR677" i="10"/>
  <c r="BB677" i="10"/>
  <c r="N677" i="10"/>
  <c r="Z677" i="10"/>
  <c r="AJ677" i="10"/>
  <c r="AT677" i="10"/>
  <c r="BF677" i="10"/>
  <c r="J660" i="10"/>
  <c r="R660" i="10"/>
  <c r="Z660" i="10"/>
  <c r="AH660" i="10"/>
  <c r="BR660" i="10" s="1"/>
  <c r="AP660" i="10"/>
  <c r="AX660" i="10"/>
  <c r="BF660" i="10"/>
  <c r="K660" i="10"/>
  <c r="AA660" i="10"/>
  <c r="BP660" i="10" s="1"/>
  <c r="AI660" i="10"/>
  <c r="AQ660" i="10"/>
  <c r="AY660" i="10"/>
  <c r="BG660" i="10"/>
  <c r="T660" i="10"/>
  <c r="BN660" i="10" s="1"/>
  <c r="AB660" i="10"/>
  <c r="AJ660" i="10"/>
  <c r="AR660" i="10"/>
  <c r="AZ660" i="10"/>
  <c r="BH660" i="10"/>
  <c r="H660" i="10"/>
  <c r="V660" i="10"/>
  <c r="AG660" i="10"/>
  <c r="AU660" i="10"/>
  <c r="BI660" i="10"/>
  <c r="I660" i="10"/>
  <c r="W660" i="10"/>
  <c r="AK660" i="10"/>
  <c r="AV660" i="10"/>
  <c r="BV660" i="10" s="1"/>
  <c r="M660" i="10"/>
  <c r="BL660" i="10" s="1"/>
  <c r="X660" i="10"/>
  <c r="AL660" i="10"/>
  <c r="AW660" i="10"/>
  <c r="N660" i="10"/>
  <c r="Y660" i="10"/>
  <c r="AM660" i="10"/>
  <c r="BA660" i="10"/>
  <c r="O660" i="10"/>
  <c r="AC660" i="10"/>
  <c r="AN660" i="10"/>
  <c r="BB660" i="10"/>
  <c r="Q660" i="10"/>
  <c r="AE660" i="10"/>
  <c r="AS660" i="10"/>
  <c r="BD660" i="10"/>
  <c r="BE652" i="10"/>
  <c r="N643" i="10"/>
  <c r="V643" i="10"/>
  <c r="AD643" i="10"/>
  <c r="AL643" i="10"/>
  <c r="AT643" i="10"/>
  <c r="BB643" i="10"/>
  <c r="G643" i="10"/>
  <c r="O643" i="10"/>
  <c r="W643" i="10"/>
  <c r="AE643" i="10"/>
  <c r="AM643" i="10"/>
  <c r="AU643" i="10"/>
  <c r="BC643" i="10"/>
  <c r="BX643" i="10" s="1"/>
  <c r="H643" i="10"/>
  <c r="P643" i="10"/>
  <c r="X643" i="10"/>
  <c r="AF643" i="10"/>
  <c r="AN643" i="10"/>
  <c r="AV643" i="10"/>
  <c r="BV643" i="10" s="1"/>
  <c r="BD643" i="10"/>
  <c r="I643" i="10"/>
  <c r="Q643" i="10"/>
  <c r="Y643" i="10"/>
  <c r="AG643" i="10"/>
  <c r="AO643" i="10"/>
  <c r="BT643" i="10" s="1"/>
  <c r="AW643" i="10"/>
  <c r="BE643" i="10"/>
  <c r="T643" i="10"/>
  <c r="BN643" i="10" s="1"/>
  <c r="AB643" i="10"/>
  <c r="AJ643" i="10"/>
  <c r="AR643" i="10"/>
  <c r="AZ643" i="10"/>
  <c r="BH643" i="10"/>
  <c r="AA643" i="10"/>
  <c r="BP643" i="10" s="1"/>
  <c r="AX643" i="10"/>
  <c r="J643" i="10"/>
  <c r="AC643" i="10"/>
  <c r="AY643" i="10"/>
  <c r="K643" i="10"/>
  <c r="AH643" i="10"/>
  <c r="BR643" i="10" s="1"/>
  <c r="BA643" i="10"/>
  <c r="M643" i="10"/>
  <c r="BL643" i="10" s="1"/>
  <c r="AI643" i="10"/>
  <c r="BF643" i="10"/>
  <c r="R643" i="10"/>
  <c r="AK643" i="10"/>
  <c r="BG643" i="10"/>
  <c r="U643" i="10"/>
  <c r="AQ643" i="10"/>
  <c r="BG845" i="10"/>
  <c r="BY845" i="10" s="1"/>
  <c r="AY845" i="10"/>
  <c r="AQ845" i="10"/>
  <c r="AI845" i="10"/>
  <c r="AA845" i="10"/>
  <c r="BP845" i="10" s="1"/>
  <c r="K845" i="10"/>
  <c r="BG843" i="10"/>
  <c r="BY843" i="10" s="1"/>
  <c r="AY843" i="10"/>
  <c r="AQ843" i="10"/>
  <c r="AI843" i="10"/>
  <c r="AA843" i="10"/>
  <c r="BP843" i="10" s="1"/>
  <c r="K843" i="10"/>
  <c r="BG841" i="10"/>
  <c r="BY841" i="10" s="1"/>
  <c r="AY841" i="10"/>
  <c r="AQ841" i="10"/>
  <c r="AI841" i="10"/>
  <c r="AA841" i="10"/>
  <c r="BP841" i="10" s="1"/>
  <c r="K841" i="10"/>
  <c r="BG839" i="10"/>
  <c r="AY839" i="10"/>
  <c r="AQ839" i="10"/>
  <c r="AI839" i="10"/>
  <c r="AA839" i="10"/>
  <c r="BP839" i="10" s="1"/>
  <c r="K839" i="10"/>
  <c r="BG837" i="10"/>
  <c r="BY837" i="10" s="1"/>
  <c r="AY837" i="10"/>
  <c r="AQ837" i="10"/>
  <c r="AI837" i="10"/>
  <c r="AA837" i="10"/>
  <c r="BP837" i="10" s="1"/>
  <c r="K837" i="10"/>
  <c r="BG835" i="10"/>
  <c r="BY835" i="10" s="1"/>
  <c r="AY835" i="10"/>
  <c r="AQ835" i="10"/>
  <c r="AI835" i="10"/>
  <c r="AA835" i="10"/>
  <c r="BP835" i="10" s="1"/>
  <c r="K835" i="10"/>
  <c r="BG833" i="10"/>
  <c r="BY833" i="10" s="1"/>
  <c r="AY833" i="10"/>
  <c r="AQ833" i="10"/>
  <c r="AI833" i="10"/>
  <c r="AA833" i="10"/>
  <c r="BP833" i="10" s="1"/>
  <c r="K833" i="10"/>
  <c r="BG831" i="10"/>
  <c r="BY831" i="10" s="1"/>
  <c r="AY831" i="10"/>
  <c r="AQ831" i="10"/>
  <c r="AI831" i="10"/>
  <c r="AA831" i="10"/>
  <c r="BP831" i="10" s="1"/>
  <c r="K831" i="10"/>
  <c r="BG829" i="10"/>
  <c r="BY829" i="10" s="1"/>
  <c r="AY829" i="10"/>
  <c r="AQ829" i="10"/>
  <c r="AI829" i="10"/>
  <c r="AA829" i="10"/>
  <c r="BP829" i="10" s="1"/>
  <c r="K829" i="10"/>
  <c r="BG827" i="10"/>
  <c r="BY827" i="10" s="1"/>
  <c r="AY827" i="10"/>
  <c r="AQ827" i="10"/>
  <c r="AI827" i="10"/>
  <c r="AA827" i="10"/>
  <c r="BP827" i="10" s="1"/>
  <c r="K827" i="10"/>
  <c r="BG825" i="10"/>
  <c r="BY825" i="10" s="1"/>
  <c r="AY825" i="10"/>
  <c r="AQ825" i="10"/>
  <c r="AI825" i="10"/>
  <c r="AA825" i="10"/>
  <c r="BP825" i="10" s="1"/>
  <c r="K825" i="10"/>
  <c r="BG823" i="10"/>
  <c r="BY823" i="10" s="1"/>
  <c r="AY823" i="10"/>
  <c r="AQ823" i="10"/>
  <c r="AI823" i="10"/>
  <c r="AA823" i="10"/>
  <c r="BP823" i="10" s="1"/>
  <c r="K823" i="10"/>
  <c r="BG821" i="10"/>
  <c r="BY821" i="10" s="1"/>
  <c r="AY821" i="10"/>
  <c r="AQ821" i="10"/>
  <c r="AI821" i="10"/>
  <c r="AA821" i="10"/>
  <c r="BP821" i="10" s="1"/>
  <c r="K821" i="10"/>
  <c r="BG819" i="10"/>
  <c r="BY819" i="10" s="1"/>
  <c r="AY819" i="10"/>
  <c r="AQ819" i="10"/>
  <c r="AI819" i="10"/>
  <c r="AA819" i="10"/>
  <c r="BP819" i="10" s="1"/>
  <c r="K819" i="10"/>
  <c r="BG817" i="10"/>
  <c r="BY817" i="10" s="1"/>
  <c r="AY817" i="10"/>
  <c r="AQ817" i="10"/>
  <c r="AI817" i="10"/>
  <c r="AA817" i="10"/>
  <c r="BP817" i="10" s="1"/>
  <c r="K817" i="10"/>
  <c r="BG815" i="10"/>
  <c r="BY815" i="10" s="1"/>
  <c r="AY815" i="10"/>
  <c r="AQ815" i="10"/>
  <c r="AI815" i="10"/>
  <c r="AA815" i="10"/>
  <c r="BP815" i="10" s="1"/>
  <c r="K815" i="10"/>
  <c r="BG813" i="10"/>
  <c r="AY813" i="10"/>
  <c r="AQ813" i="10"/>
  <c r="AI813" i="10"/>
  <c r="AA813" i="10"/>
  <c r="BP813" i="10" s="1"/>
  <c r="K813" i="10"/>
  <c r="BG811" i="10"/>
  <c r="BY811" i="10" s="1"/>
  <c r="AY811" i="10"/>
  <c r="AQ811" i="10"/>
  <c r="AI811" i="10"/>
  <c r="AA811" i="10"/>
  <c r="BP811" i="10" s="1"/>
  <c r="K811" i="10"/>
  <c r="BG809" i="10"/>
  <c r="BY809" i="10" s="1"/>
  <c r="AY809" i="10"/>
  <c r="AQ809" i="10"/>
  <c r="AI809" i="10"/>
  <c r="AA809" i="10"/>
  <c r="BP809" i="10" s="1"/>
  <c r="K809" i="10"/>
  <c r="BG807" i="10"/>
  <c r="BY807" i="10" s="1"/>
  <c r="AY807" i="10"/>
  <c r="AQ807" i="10"/>
  <c r="AI807" i="10"/>
  <c r="AA807" i="10"/>
  <c r="BP807" i="10" s="1"/>
  <c r="K807" i="10"/>
  <c r="G801" i="10"/>
  <c r="O801" i="10"/>
  <c r="W801" i="10"/>
  <c r="AE801" i="10"/>
  <c r="BQ801" i="10" s="1"/>
  <c r="AM801" i="10"/>
  <c r="AU801" i="10"/>
  <c r="BC801" i="10"/>
  <c r="BX801" i="10" s="1"/>
  <c r="BF799" i="10"/>
  <c r="AW799" i="10"/>
  <c r="AN799" i="10"/>
  <c r="AD799" i="10"/>
  <c r="U799" i="10"/>
  <c r="G793" i="10"/>
  <c r="O793" i="10"/>
  <c r="W793" i="10"/>
  <c r="AE793" i="10"/>
  <c r="BQ793" i="10" s="1"/>
  <c r="AM793" i="10"/>
  <c r="AU793" i="10"/>
  <c r="BC793" i="10"/>
  <c r="BX793" i="10" s="1"/>
  <c r="BF791" i="10"/>
  <c r="AW791" i="10"/>
  <c r="AN791" i="10"/>
  <c r="AD791" i="10"/>
  <c r="U791" i="10"/>
  <c r="G785" i="10"/>
  <c r="O785" i="10"/>
  <c r="W785" i="10"/>
  <c r="AE785" i="10"/>
  <c r="BQ785" i="10" s="1"/>
  <c r="AM785" i="10"/>
  <c r="AU785" i="10"/>
  <c r="BC785" i="10"/>
  <c r="BX785" i="10" s="1"/>
  <c r="BF783" i="10"/>
  <c r="AW783" i="10"/>
  <c r="AN783" i="10"/>
  <c r="AD783" i="10"/>
  <c r="U783" i="10"/>
  <c r="G777" i="10"/>
  <c r="O777" i="10"/>
  <c r="W777" i="10"/>
  <c r="AE777" i="10"/>
  <c r="BQ777" i="10" s="1"/>
  <c r="AM777" i="10"/>
  <c r="AU777" i="10"/>
  <c r="BC777" i="10"/>
  <c r="BX777" i="10" s="1"/>
  <c r="BF775" i="10"/>
  <c r="AW775" i="10"/>
  <c r="AN775" i="10"/>
  <c r="AD775" i="10"/>
  <c r="U775" i="10"/>
  <c r="G761" i="10"/>
  <c r="O761" i="10"/>
  <c r="W761" i="10"/>
  <c r="AE761" i="10"/>
  <c r="AM761" i="10"/>
  <c r="AU761" i="10"/>
  <c r="BC761" i="10"/>
  <c r="BX761" i="10" s="1"/>
  <c r="I761" i="10"/>
  <c r="Q761" i="10"/>
  <c r="Y761" i="10"/>
  <c r="AG761" i="10"/>
  <c r="AO761" i="10"/>
  <c r="BT761" i="10" s="1"/>
  <c r="AW761" i="10"/>
  <c r="BE761" i="10"/>
  <c r="BD757" i="10"/>
  <c r="AS757" i="10"/>
  <c r="AI757" i="10"/>
  <c r="X757" i="10"/>
  <c r="M757" i="10"/>
  <c r="BL757" i="10" s="1"/>
  <c r="K676" i="10"/>
  <c r="AA676" i="10"/>
  <c r="BP676" i="10" s="1"/>
  <c r="AI676" i="10"/>
  <c r="AQ676" i="10"/>
  <c r="AY676" i="10"/>
  <c r="BG676" i="10"/>
  <c r="BY676" i="10" s="1"/>
  <c r="T676" i="10"/>
  <c r="BN676" i="10" s="1"/>
  <c r="AB676" i="10"/>
  <c r="AJ676" i="10"/>
  <c r="AR676" i="10"/>
  <c r="AZ676" i="10"/>
  <c r="BH676" i="10"/>
  <c r="H676" i="10"/>
  <c r="R676" i="10"/>
  <c r="AD676" i="10"/>
  <c r="AN676" i="10"/>
  <c r="AX676" i="10"/>
  <c r="I676" i="10"/>
  <c r="U676" i="10"/>
  <c r="AE676" i="10"/>
  <c r="AO676" i="10"/>
  <c r="BT676" i="10" s="1"/>
  <c r="BA676" i="10"/>
  <c r="J676" i="10"/>
  <c r="V676" i="10"/>
  <c r="AF676" i="10"/>
  <c r="AP676" i="10"/>
  <c r="BB676" i="10"/>
  <c r="M676" i="10"/>
  <c r="BL676" i="10" s="1"/>
  <c r="W676" i="10"/>
  <c r="AG676" i="10"/>
  <c r="AS676" i="10"/>
  <c r="BU676" i="10" s="1"/>
  <c r="BC676" i="10"/>
  <c r="BX676" i="10" s="1"/>
  <c r="N676" i="10"/>
  <c r="X676" i="10"/>
  <c r="AH676" i="10"/>
  <c r="BR676" i="10" s="1"/>
  <c r="AT676" i="10"/>
  <c r="BD676" i="10"/>
  <c r="P676" i="10"/>
  <c r="Z676" i="10"/>
  <c r="AL676" i="10"/>
  <c r="BS676" i="10" s="1"/>
  <c r="AV676" i="10"/>
  <c r="BV676" i="10" s="1"/>
  <c r="BF676" i="10"/>
  <c r="H549" i="10"/>
  <c r="P549" i="10"/>
  <c r="X549" i="10"/>
  <c r="AF549" i="10"/>
  <c r="AN549" i="10"/>
  <c r="AV549" i="10"/>
  <c r="BV549" i="10" s="1"/>
  <c r="BD549" i="10"/>
  <c r="I549" i="10"/>
  <c r="Q549" i="10"/>
  <c r="Y549" i="10"/>
  <c r="AG549" i="10"/>
  <c r="AO549" i="10"/>
  <c r="BT549" i="10" s="1"/>
  <c r="AW549" i="10"/>
  <c r="BE549" i="10"/>
  <c r="T549" i="10"/>
  <c r="BN549" i="10" s="1"/>
  <c r="AB549" i="10"/>
  <c r="AJ549" i="10"/>
  <c r="AR549" i="10"/>
  <c r="AZ549" i="10"/>
  <c r="BW549" i="10" s="1"/>
  <c r="BH549" i="10"/>
  <c r="N549" i="10"/>
  <c r="V549" i="10"/>
  <c r="AD549" i="10"/>
  <c r="AL549" i="10"/>
  <c r="AT549" i="10"/>
  <c r="BB549" i="10"/>
  <c r="U549" i="10"/>
  <c r="AK549" i="10"/>
  <c r="BA549" i="10"/>
  <c r="G549" i="10"/>
  <c r="W549" i="10"/>
  <c r="AM549" i="10"/>
  <c r="BC549" i="10"/>
  <c r="BX549" i="10" s="1"/>
  <c r="R549" i="10"/>
  <c r="AH549" i="10"/>
  <c r="BR549" i="10" s="1"/>
  <c r="AX549" i="10"/>
  <c r="K549" i="10"/>
  <c r="AI549" i="10"/>
  <c r="BI549" i="10"/>
  <c r="BY549" i="10" s="1"/>
  <c r="M549" i="10"/>
  <c r="BL549" i="10" s="1"/>
  <c r="AP549" i="10"/>
  <c r="O549" i="10"/>
  <c r="AQ549" i="10"/>
  <c r="AS549" i="10"/>
  <c r="Z549" i="10"/>
  <c r="AU549" i="10"/>
  <c r="AC549" i="10"/>
  <c r="BF549" i="10"/>
  <c r="J549" i="10"/>
  <c r="AA549" i="10"/>
  <c r="BP549" i="10" s="1"/>
  <c r="AE549" i="10"/>
  <c r="BQ549" i="10" s="1"/>
  <c r="AY549" i="10"/>
  <c r="BF845" i="10"/>
  <c r="AX845" i="10"/>
  <c r="AP845" i="10"/>
  <c r="AH845" i="10"/>
  <c r="BR845" i="10" s="1"/>
  <c r="Z845" i="10"/>
  <c r="BO845" i="10" s="1"/>
  <c r="R845" i="10"/>
  <c r="BF843" i="10"/>
  <c r="AX843" i="10"/>
  <c r="AP843" i="10"/>
  <c r="AH843" i="10"/>
  <c r="BR843" i="10" s="1"/>
  <c r="Z843" i="10"/>
  <c r="BO843" i="10" s="1"/>
  <c r="R843" i="10"/>
  <c r="BF841" i="10"/>
  <c r="AX841" i="10"/>
  <c r="AP841" i="10"/>
  <c r="AH841" i="10"/>
  <c r="BR841" i="10" s="1"/>
  <c r="Z841" i="10"/>
  <c r="BO841" i="10" s="1"/>
  <c r="R841" i="10"/>
  <c r="BF839" i="10"/>
  <c r="AX839" i="10"/>
  <c r="AP839" i="10"/>
  <c r="AH839" i="10"/>
  <c r="BR839" i="10" s="1"/>
  <c r="Z839" i="10"/>
  <c r="BO839" i="10" s="1"/>
  <c r="R839" i="10"/>
  <c r="BF837" i="10"/>
  <c r="AX837" i="10"/>
  <c r="AP837" i="10"/>
  <c r="AH837" i="10"/>
  <c r="BR837" i="10" s="1"/>
  <c r="Z837" i="10"/>
  <c r="R837" i="10"/>
  <c r="BF835" i="10"/>
  <c r="AX835" i="10"/>
  <c r="AP835" i="10"/>
  <c r="AH835" i="10"/>
  <c r="BR835" i="10" s="1"/>
  <c r="Z835" i="10"/>
  <c r="R835" i="10"/>
  <c r="BF833" i="10"/>
  <c r="AX833" i="10"/>
  <c r="AP833" i="10"/>
  <c r="AH833" i="10"/>
  <c r="BR833" i="10" s="1"/>
  <c r="Z833" i="10"/>
  <c r="BO833" i="10" s="1"/>
  <c r="R833" i="10"/>
  <c r="BF831" i="10"/>
  <c r="AX831" i="10"/>
  <c r="AP831" i="10"/>
  <c r="AH831" i="10"/>
  <c r="BR831" i="10" s="1"/>
  <c r="Z831" i="10"/>
  <c r="BO831" i="10" s="1"/>
  <c r="R831" i="10"/>
  <c r="BF829" i="10"/>
  <c r="AX829" i="10"/>
  <c r="AP829" i="10"/>
  <c r="AH829" i="10"/>
  <c r="BR829" i="10" s="1"/>
  <c r="Z829" i="10"/>
  <c r="R829" i="10"/>
  <c r="BF827" i="10"/>
  <c r="AX827" i="10"/>
  <c r="AP827" i="10"/>
  <c r="AH827" i="10"/>
  <c r="BR827" i="10" s="1"/>
  <c r="Z827" i="10"/>
  <c r="BO827" i="10" s="1"/>
  <c r="R827" i="10"/>
  <c r="BF825" i="10"/>
  <c r="AX825" i="10"/>
  <c r="AP825" i="10"/>
  <c r="AH825" i="10"/>
  <c r="BR825" i="10" s="1"/>
  <c r="Z825" i="10"/>
  <c r="BO825" i="10" s="1"/>
  <c r="R825" i="10"/>
  <c r="BF823" i="10"/>
  <c r="AX823" i="10"/>
  <c r="AP823" i="10"/>
  <c r="AH823" i="10"/>
  <c r="BR823" i="10" s="1"/>
  <c r="Z823" i="10"/>
  <c r="BO823" i="10" s="1"/>
  <c r="R823" i="10"/>
  <c r="BF821" i="10"/>
  <c r="AX821" i="10"/>
  <c r="AP821" i="10"/>
  <c r="AH821" i="10"/>
  <c r="BR821" i="10" s="1"/>
  <c r="Z821" i="10"/>
  <c r="R821" i="10"/>
  <c r="BF819" i="10"/>
  <c r="AX819" i="10"/>
  <c r="AP819" i="10"/>
  <c r="AH819" i="10"/>
  <c r="BR819" i="10" s="1"/>
  <c r="Z819" i="10"/>
  <c r="BO819" i="10" s="1"/>
  <c r="R819" i="10"/>
  <c r="BF817" i="10"/>
  <c r="AX817" i="10"/>
  <c r="AP817" i="10"/>
  <c r="AH817" i="10"/>
  <c r="BR817" i="10" s="1"/>
  <c r="Z817" i="10"/>
  <c r="BO817" i="10" s="1"/>
  <c r="R817" i="10"/>
  <c r="BF815" i="10"/>
  <c r="AX815" i="10"/>
  <c r="AP815" i="10"/>
  <c r="AH815" i="10"/>
  <c r="BR815" i="10" s="1"/>
  <c r="Z815" i="10"/>
  <c r="R815" i="10"/>
  <c r="BF813" i="10"/>
  <c r="AX813" i="10"/>
  <c r="AP813" i="10"/>
  <c r="AH813" i="10"/>
  <c r="BR813" i="10" s="1"/>
  <c r="Z813" i="10"/>
  <c r="R813" i="10"/>
  <c r="BF811" i="10"/>
  <c r="AX811" i="10"/>
  <c r="AP811" i="10"/>
  <c r="AH811" i="10"/>
  <c r="BR811" i="10" s="1"/>
  <c r="Z811" i="10"/>
  <c r="BO811" i="10" s="1"/>
  <c r="R811" i="10"/>
  <c r="BF809" i="10"/>
  <c r="AX809" i="10"/>
  <c r="AP809" i="10"/>
  <c r="AH809" i="10"/>
  <c r="BR809" i="10" s="1"/>
  <c r="Z809" i="10"/>
  <c r="BO809" i="10" s="1"/>
  <c r="R809" i="10"/>
  <c r="BF807" i="10"/>
  <c r="AX807" i="10"/>
  <c r="AP807" i="10"/>
  <c r="AH807" i="10"/>
  <c r="BR807" i="10" s="1"/>
  <c r="Z807" i="10"/>
  <c r="BO807" i="10" s="1"/>
  <c r="R807" i="10"/>
  <c r="BE804" i="10"/>
  <c r="AV804" i="10"/>
  <c r="BV804" i="10" s="1"/>
  <c r="AM804" i="10"/>
  <c r="AD804" i="10"/>
  <c r="U804" i="10"/>
  <c r="I802" i="10"/>
  <c r="BG801" i="10"/>
  <c r="BY801" i="10" s="1"/>
  <c r="AX801" i="10"/>
  <c r="AO801" i="10"/>
  <c r="BT801" i="10" s="1"/>
  <c r="AF801" i="10"/>
  <c r="V801" i="10"/>
  <c r="M801" i="10"/>
  <c r="BL801" i="10" s="1"/>
  <c r="BE799" i="10"/>
  <c r="AV799" i="10"/>
  <c r="BV799" i="10" s="1"/>
  <c r="AL799" i="10"/>
  <c r="AC799" i="10"/>
  <c r="T799" i="10"/>
  <c r="BN799" i="10" s="1"/>
  <c r="K799" i="10"/>
  <c r="K798" i="10"/>
  <c r="AA798" i="10"/>
  <c r="BP798" i="10" s="1"/>
  <c r="AI798" i="10"/>
  <c r="AQ798" i="10"/>
  <c r="AY798" i="10"/>
  <c r="BG798" i="10"/>
  <c r="BY798" i="10" s="1"/>
  <c r="BE796" i="10"/>
  <c r="AV796" i="10"/>
  <c r="BV796" i="10" s="1"/>
  <c r="AM796" i="10"/>
  <c r="AD796" i="10"/>
  <c r="U796" i="10"/>
  <c r="I794" i="10"/>
  <c r="BG793" i="10"/>
  <c r="AX793" i="10"/>
  <c r="AO793" i="10"/>
  <c r="BT793" i="10" s="1"/>
  <c r="AF793" i="10"/>
  <c r="V793" i="10"/>
  <c r="M793" i="10"/>
  <c r="BL793" i="10" s="1"/>
  <c r="BE791" i="10"/>
  <c r="AV791" i="10"/>
  <c r="BV791" i="10" s="1"/>
  <c r="AL791" i="10"/>
  <c r="AC791" i="10"/>
  <c r="T791" i="10"/>
  <c r="BN791" i="10" s="1"/>
  <c r="K791" i="10"/>
  <c r="K790" i="10"/>
  <c r="AA790" i="10"/>
  <c r="BP790" i="10" s="1"/>
  <c r="AI790" i="10"/>
  <c r="AQ790" i="10"/>
  <c r="AY790" i="10"/>
  <c r="BG790" i="10"/>
  <c r="BY790" i="10" s="1"/>
  <c r="BE788" i="10"/>
  <c r="AV788" i="10"/>
  <c r="BV788" i="10" s="1"/>
  <c r="AM788" i="10"/>
  <c r="AD788" i="10"/>
  <c r="U788" i="10"/>
  <c r="R786" i="10"/>
  <c r="I786" i="10"/>
  <c r="BG785" i="10"/>
  <c r="AX785" i="10"/>
  <c r="AO785" i="10"/>
  <c r="BT785" i="10" s="1"/>
  <c r="AF785" i="10"/>
  <c r="V785" i="10"/>
  <c r="M785" i="10"/>
  <c r="BL785" i="10" s="1"/>
  <c r="BA784" i="10"/>
  <c r="AR784" i="10"/>
  <c r="AH784" i="10"/>
  <c r="BR784" i="10" s="1"/>
  <c r="Y784" i="10"/>
  <c r="P784" i="10"/>
  <c r="G784" i="10"/>
  <c r="BE783" i="10"/>
  <c r="AV783" i="10"/>
  <c r="BV783" i="10" s="1"/>
  <c r="AL783" i="10"/>
  <c r="AC783" i="10"/>
  <c r="T783" i="10"/>
  <c r="BN783" i="10" s="1"/>
  <c r="K783" i="10"/>
  <c r="K782" i="10"/>
  <c r="AA782" i="10"/>
  <c r="BP782" i="10" s="1"/>
  <c r="AI782" i="10"/>
  <c r="AQ782" i="10"/>
  <c r="AY782" i="10"/>
  <c r="BG782" i="10"/>
  <c r="BY782" i="10" s="1"/>
  <c r="BE780" i="10"/>
  <c r="AV780" i="10"/>
  <c r="BV780" i="10" s="1"/>
  <c r="AM780" i="10"/>
  <c r="AD780" i="10"/>
  <c r="U780" i="10"/>
  <c r="BG777" i="10"/>
  <c r="AX777" i="10"/>
  <c r="AO777" i="10"/>
  <c r="BT777" i="10" s="1"/>
  <c r="AF777" i="10"/>
  <c r="V777" i="10"/>
  <c r="M777" i="10"/>
  <c r="BL777" i="10" s="1"/>
  <c r="BA776" i="10"/>
  <c r="AR776" i="10"/>
  <c r="AH776" i="10"/>
  <c r="BR776" i="10" s="1"/>
  <c r="Y776" i="10"/>
  <c r="P776" i="10"/>
  <c r="G776" i="10"/>
  <c r="BE775" i="10"/>
  <c r="AV775" i="10"/>
  <c r="BV775" i="10" s="1"/>
  <c r="AL775" i="10"/>
  <c r="AC775" i="10"/>
  <c r="T775" i="10"/>
  <c r="BN775" i="10" s="1"/>
  <c r="K775" i="10"/>
  <c r="K774" i="10"/>
  <c r="AA774" i="10"/>
  <c r="BP774" i="10" s="1"/>
  <c r="AI774" i="10"/>
  <c r="AQ774" i="10"/>
  <c r="AY774" i="10"/>
  <c r="BG774" i="10"/>
  <c r="BY774" i="10" s="1"/>
  <c r="G771" i="10"/>
  <c r="O771" i="10"/>
  <c r="W771" i="10"/>
  <c r="AE771" i="10"/>
  <c r="AM771" i="10"/>
  <c r="AU771" i="10"/>
  <c r="BC771" i="10"/>
  <c r="BX771" i="10" s="1"/>
  <c r="I771" i="10"/>
  <c r="Q771" i="10"/>
  <c r="Y771" i="10"/>
  <c r="AG771" i="10"/>
  <c r="AO771" i="10"/>
  <c r="BT771" i="10" s="1"/>
  <c r="AW771" i="10"/>
  <c r="BE771" i="10"/>
  <c r="BD767" i="10"/>
  <c r="AS767" i="10"/>
  <c r="AI767" i="10"/>
  <c r="X767" i="10"/>
  <c r="BO767" i="10" s="1"/>
  <c r="M767" i="10"/>
  <c r="BL767" i="10" s="1"/>
  <c r="BF761" i="10"/>
  <c r="AT761" i="10"/>
  <c r="AJ761" i="10"/>
  <c r="Z761" i="10"/>
  <c r="BO761" i="10" s="1"/>
  <c r="N761" i="10"/>
  <c r="BI759" i="10"/>
  <c r="AY759" i="10"/>
  <c r="AN759" i="10"/>
  <c r="AC759" i="10"/>
  <c r="H759" i="10"/>
  <c r="BB757" i="10"/>
  <c r="AR757" i="10"/>
  <c r="AH757" i="10"/>
  <c r="BR757" i="10" s="1"/>
  <c r="V757" i="10"/>
  <c r="G755" i="10"/>
  <c r="O755" i="10"/>
  <c r="W755" i="10"/>
  <c r="AE755" i="10"/>
  <c r="AM755" i="10"/>
  <c r="AU755" i="10"/>
  <c r="BC755" i="10"/>
  <c r="BX755" i="10" s="1"/>
  <c r="I755" i="10"/>
  <c r="Q755" i="10"/>
  <c r="Y755" i="10"/>
  <c r="AG755" i="10"/>
  <c r="AO755" i="10"/>
  <c r="BT755" i="10" s="1"/>
  <c r="AW755" i="10"/>
  <c r="BE755" i="10"/>
  <c r="K751" i="10"/>
  <c r="AI677" i="10"/>
  <c r="AK676" i="10"/>
  <c r="J652" i="10"/>
  <c r="R652" i="10"/>
  <c r="Z652" i="10"/>
  <c r="AH652" i="10"/>
  <c r="BR652" i="10" s="1"/>
  <c r="AP652" i="10"/>
  <c r="AX652" i="10"/>
  <c r="BF652" i="10"/>
  <c r="K652" i="10"/>
  <c r="AA652" i="10"/>
  <c r="BP652" i="10" s="1"/>
  <c r="AI652" i="10"/>
  <c r="AQ652" i="10"/>
  <c r="AY652" i="10"/>
  <c r="BG652" i="10"/>
  <c r="T652" i="10"/>
  <c r="BN652" i="10" s="1"/>
  <c r="AB652" i="10"/>
  <c r="AJ652" i="10"/>
  <c r="AR652" i="10"/>
  <c r="AZ652" i="10"/>
  <c r="BH652" i="10"/>
  <c r="H652" i="10"/>
  <c r="V652" i="10"/>
  <c r="AG652" i="10"/>
  <c r="AU652" i="10"/>
  <c r="BI652" i="10"/>
  <c r="I652" i="10"/>
  <c r="W652" i="10"/>
  <c r="AK652" i="10"/>
  <c r="AV652" i="10"/>
  <c r="BV652" i="10" s="1"/>
  <c r="M652" i="10"/>
  <c r="BL652" i="10" s="1"/>
  <c r="X652" i="10"/>
  <c r="AL652" i="10"/>
  <c r="AW652" i="10"/>
  <c r="N652" i="10"/>
  <c r="Y652" i="10"/>
  <c r="AM652" i="10"/>
  <c r="BA652" i="10"/>
  <c r="O652" i="10"/>
  <c r="AC652" i="10"/>
  <c r="AN652" i="10"/>
  <c r="BB652" i="10"/>
  <c r="Q652" i="10"/>
  <c r="AE652" i="10"/>
  <c r="AS652" i="10"/>
  <c r="BD652" i="10"/>
  <c r="BI643" i="10"/>
  <c r="BG729" i="10"/>
  <c r="AY729" i="10"/>
  <c r="AQ729" i="10"/>
  <c r="AI729" i="10"/>
  <c r="AA729" i="10"/>
  <c r="BP729" i="10" s="1"/>
  <c r="K729" i="10"/>
  <c r="BG727" i="10"/>
  <c r="BY727" i="10" s="1"/>
  <c r="AY727" i="10"/>
  <c r="AQ727" i="10"/>
  <c r="AI727" i="10"/>
  <c r="AA727" i="10"/>
  <c r="BP727" i="10" s="1"/>
  <c r="K727" i="10"/>
  <c r="BG725" i="10"/>
  <c r="BY725" i="10" s="1"/>
  <c r="AY725" i="10"/>
  <c r="AQ725" i="10"/>
  <c r="AI725" i="10"/>
  <c r="AA725" i="10"/>
  <c r="BP725" i="10" s="1"/>
  <c r="K725" i="10"/>
  <c r="BG723" i="10"/>
  <c r="BY723" i="10" s="1"/>
  <c r="AY723" i="10"/>
  <c r="AQ723" i="10"/>
  <c r="AI723" i="10"/>
  <c r="AA723" i="10"/>
  <c r="BP723" i="10" s="1"/>
  <c r="K723" i="10"/>
  <c r="BG721" i="10"/>
  <c r="BY721" i="10" s="1"/>
  <c r="AY721" i="10"/>
  <c r="AQ721" i="10"/>
  <c r="AI721" i="10"/>
  <c r="AA721" i="10"/>
  <c r="BP721" i="10" s="1"/>
  <c r="K721" i="10"/>
  <c r="BG719" i="10"/>
  <c r="BY719" i="10" s="1"/>
  <c r="AY719" i="10"/>
  <c r="AQ719" i="10"/>
  <c r="AI719" i="10"/>
  <c r="AA719" i="10"/>
  <c r="BP719" i="10" s="1"/>
  <c r="K719" i="10"/>
  <c r="BG717" i="10"/>
  <c r="BY717" i="10" s="1"/>
  <c r="AY717" i="10"/>
  <c r="AQ717" i="10"/>
  <c r="AI717" i="10"/>
  <c r="AA717" i="10"/>
  <c r="BP717" i="10" s="1"/>
  <c r="K717" i="10"/>
  <c r="BG715" i="10"/>
  <c r="BY715" i="10" s="1"/>
  <c r="AY715" i="10"/>
  <c r="AQ715" i="10"/>
  <c r="AI715" i="10"/>
  <c r="AA715" i="10"/>
  <c r="BP715" i="10" s="1"/>
  <c r="K715" i="10"/>
  <c r="BG713" i="10"/>
  <c r="BY713" i="10" s="1"/>
  <c r="AY713" i="10"/>
  <c r="AQ713" i="10"/>
  <c r="AI713" i="10"/>
  <c r="AA713" i="10"/>
  <c r="BP713" i="10" s="1"/>
  <c r="K713" i="10"/>
  <c r="BG711" i="10"/>
  <c r="BY711" i="10" s="1"/>
  <c r="AY711" i="10"/>
  <c r="AQ711" i="10"/>
  <c r="AI711" i="10"/>
  <c r="AA711" i="10"/>
  <c r="BP711" i="10" s="1"/>
  <c r="K711" i="10"/>
  <c r="BG709" i="10"/>
  <c r="BY709" i="10" s="1"/>
  <c r="AY709" i="10"/>
  <c r="AQ709" i="10"/>
  <c r="AI709" i="10"/>
  <c r="AA709" i="10"/>
  <c r="BP709" i="10" s="1"/>
  <c r="K709" i="10"/>
  <c r="BG707" i="10"/>
  <c r="AY707" i="10"/>
  <c r="AQ707" i="10"/>
  <c r="AI707" i="10"/>
  <c r="AA707" i="10"/>
  <c r="BP707" i="10" s="1"/>
  <c r="K707" i="10"/>
  <c r="BG705" i="10"/>
  <c r="BY705" i="10" s="1"/>
  <c r="AY705" i="10"/>
  <c r="AQ705" i="10"/>
  <c r="AI705" i="10"/>
  <c r="AA705" i="10"/>
  <c r="BP705" i="10" s="1"/>
  <c r="K705" i="10"/>
  <c r="BG703" i="10"/>
  <c r="BY703" i="10" s="1"/>
  <c r="AY703" i="10"/>
  <c r="AQ703" i="10"/>
  <c r="AI703" i="10"/>
  <c r="AA703" i="10"/>
  <c r="BP703" i="10" s="1"/>
  <c r="K703" i="10"/>
  <c r="BG701" i="10"/>
  <c r="BY701" i="10" s="1"/>
  <c r="AY701" i="10"/>
  <c r="AQ701" i="10"/>
  <c r="AI701" i="10"/>
  <c r="AA701" i="10"/>
  <c r="BP701" i="10" s="1"/>
  <c r="K701" i="10"/>
  <c r="BG699" i="10"/>
  <c r="BY699" i="10" s="1"/>
  <c r="AY699" i="10"/>
  <c r="AQ699" i="10"/>
  <c r="AI699" i="10"/>
  <c r="AA699" i="10"/>
  <c r="BP699" i="10" s="1"/>
  <c r="K699" i="10"/>
  <c r="BG697" i="10"/>
  <c r="BY697" i="10" s="1"/>
  <c r="AY697" i="10"/>
  <c r="AQ697" i="10"/>
  <c r="AI697" i="10"/>
  <c r="AA697" i="10"/>
  <c r="BP697" i="10" s="1"/>
  <c r="K697" i="10"/>
  <c r="BG695" i="10"/>
  <c r="BY695" i="10" s="1"/>
  <c r="AY695" i="10"/>
  <c r="AQ695" i="10"/>
  <c r="AI695" i="10"/>
  <c r="AA695" i="10"/>
  <c r="BP695" i="10" s="1"/>
  <c r="K695" i="10"/>
  <c r="BG693" i="10"/>
  <c r="BY693" i="10" s="1"/>
  <c r="AY693" i="10"/>
  <c r="AQ693" i="10"/>
  <c r="AI693" i="10"/>
  <c r="AA693" i="10"/>
  <c r="BP693" i="10" s="1"/>
  <c r="K693" i="10"/>
  <c r="BG691" i="10"/>
  <c r="BY691" i="10" s="1"/>
  <c r="AY691" i="10"/>
  <c r="AQ691" i="10"/>
  <c r="AI691" i="10"/>
  <c r="AA691" i="10"/>
  <c r="BP691" i="10" s="1"/>
  <c r="K691" i="10"/>
  <c r="BG689" i="10"/>
  <c r="BY689" i="10" s="1"/>
  <c r="AY689" i="10"/>
  <c r="AQ689" i="10"/>
  <c r="AI689" i="10"/>
  <c r="AA689" i="10"/>
  <c r="BP689" i="10" s="1"/>
  <c r="K689" i="10"/>
  <c r="BG687" i="10"/>
  <c r="BY687" i="10" s="1"/>
  <c r="AY687" i="10"/>
  <c r="AQ687" i="10"/>
  <c r="AI687" i="10"/>
  <c r="AA687" i="10"/>
  <c r="BP687" i="10" s="1"/>
  <c r="K687" i="10"/>
  <c r="BG685" i="10"/>
  <c r="BY685" i="10" s="1"/>
  <c r="AY685" i="10"/>
  <c r="AQ685" i="10"/>
  <c r="AI685" i="10"/>
  <c r="AA685" i="10"/>
  <c r="BP685" i="10" s="1"/>
  <c r="K685" i="10"/>
  <c r="BG683" i="10"/>
  <c r="BY683" i="10" s="1"/>
  <c r="AY683" i="10"/>
  <c r="AQ683" i="10"/>
  <c r="AI683" i="10"/>
  <c r="AA683" i="10"/>
  <c r="BP683" i="10" s="1"/>
  <c r="K683" i="10"/>
  <c r="G682" i="10"/>
  <c r="BG681" i="10"/>
  <c r="BY681" i="10" s="1"/>
  <c r="AY681" i="10"/>
  <c r="AQ681" i="10"/>
  <c r="AI681" i="10"/>
  <c r="AA681" i="10"/>
  <c r="BP681" i="10" s="1"/>
  <c r="K681" i="10"/>
  <c r="O680" i="10"/>
  <c r="G680" i="10"/>
  <c r="BG679" i="10"/>
  <c r="BY679" i="10" s="1"/>
  <c r="AY679" i="10"/>
  <c r="AQ679" i="10"/>
  <c r="AI679" i="10"/>
  <c r="AA679" i="10"/>
  <c r="BP679" i="10" s="1"/>
  <c r="K679" i="10"/>
  <c r="BC678" i="10"/>
  <c r="BX678" i="10" s="1"/>
  <c r="AU678" i="10"/>
  <c r="AM678" i="10"/>
  <c r="AE678" i="10"/>
  <c r="V678" i="10"/>
  <c r="J678" i="10"/>
  <c r="AZ675" i="10"/>
  <c r="AP675" i="10"/>
  <c r="AD675" i="10"/>
  <c r="T675" i="10"/>
  <c r="BN675" i="10" s="1"/>
  <c r="J675" i="10"/>
  <c r="BB674" i="10"/>
  <c r="AP674" i="10"/>
  <c r="AF674" i="10"/>
  <c r="V674" i="10"/>
  <c r="J674" i="10"/>
  <c r="AZ671" i="10"/>
  <c r="BW671" i="10" s="1"/>
  <c r="AO671" i="10"/>
  <c r="BT671" i="10" s="1"/>
  <c r="AA671" i="10"/>
  <c r="BP671" i="10" s="1"/>
  <c r="M671" i="10"/>
  <c r="BL671" i="10" s="1"/>
  <c r="N669" i="10"/>
  <c r="V669" i="10"/>
  <c r="AD669" i="10"/>
  <c r="AL669" i="10"/>
  <c r="AT669" i="10"/>
  <c r="BB669" i="10"/>
  <c r="G669" i="10"/>
  <c r="O669" i="10"/>
  <c r="W669" i="10"/>
  <c r="AE669" i="10"/>
  <c r="AM669" i="10"/>
  <c r="AU669" i="10"/>
  <c r="BC669" i="10"/>
  <c r="BX669" i="10" s="1"/>
  <c r="H669" i="10"/>
  <c r="P669" i="10"/>
  <c r="X669" i="10"/>
  <c r="BO669" i="10" s="1"/>
  <c r="AF669" i="10"/>
  <c r="AN669" i="10"/>
  <c r="AV669" i="10"/>
  <c r="BV669" i="10" s="1"/>
  <c r="BD669" i="10"/>
  <c r="BG667" i="10"/>
  <c r="BY667" i="10" s="1"/>
  <c r="AS667" i="10"/>
  <c r="AH667" i="10"/>
  <c r="BR667" i="10" s="1"/>
  <c r="T667" i="10"/>
  <c r="BN667" i="10" s="1"/>
  <c r="BI666" i="10"/>
  <c r="AU666" i="10"/>
  <c r="AG666" i="10"/>
  <c r="V666" i="10"/>
  <c r="H666" i="10"/>
  <c r="AJ665" i="10"/>
  <c r="Y665" i="10"/>
  <c r="K665" i="10"/>
  <c r="AW664" i="10"/>
  <c r="AL664" i="10"/>
  <c r="X664" i="10"/>
  <c r="M664" i="10"/>
  <c r="BL664" i="10" s="1"/>
  <c r="AZ663" i="10"/>
  <c r="AO663" i="10"/>
  <c r="BT663" i="10" s="1"/>
  <c r="AA663" i="10"/>
  <c r="BP663" i="10" s="1"/>
  <c r="M663" i="10"/>
  <c r="BL663" i="10" s="1"/>
  <c r="N661" i="10"/>
  <c r="V661" i="10"/>
  <c r="AD661" i="10"/>
  <c r="AL661" i="10"/>
  <c r="AT661" i="10"/>
  <c r="BB661" i="10"/>
  <c r="BW661" i="10" s="1"/>
  <c r="G661" i="10"/>
  <c r="O661" i="10"/>
  <c r="W661" i="10"/>
  <c r="AE661" i="10"/>
  <c r="AM661" i="10"/>
  <c r="AU661" i="10"/>
  <c r="BC661" i="10"/>
  <c r="BX661" i="10" s="1"/>
  <c r="H661" i="10"/>
  <c r="P661" i="10"/>
  <c r="X661" i="10"/>
  <c r="AF661" i="10"/>
  <c r="AN661" i="10"/>
  <c r="AV661" i="10"/>
  <c r="BV661" i="10" s="1"/>
  <c r="BD661" i="10"/>
  <c r="AH659" i="10"/>
  <c r="BR659" i="10" s="1"/>
  <c r="T659" i="10"/>
  <c r="BN659" i="10" s="1"/>
  <c r="BI658" i="10"/>
  <c r="AU658" i="10"/>
  <c r="AG658" i="10"/>
  <c r="V658" i="10"/>
  <c r="H658" i="10"/>
  <c r="AX657" i="10"/>
  <c r="AJ657" i="10"/>
  <c r="Y657" i="10"/>
  <c r="K657" i="10"/>
  <c r="AW656" i="10"/>
  <c r="AL656" i="10"/>
  <c r="X656" i="10"/>
  <c r="M656" i="10"/>
  <c r="BL656" i="10" s="1"/>
  <c r="AZ655" i="10"/>
  <c r="AO655" i="10"/>
  <c r="BT655" i="10" s="1"/>
  <c r="AA655" i="10"/>
  <c r="BP655" i="10" s="1"/>
  <c r="M655" i="10"/>
  <c r="BL655" i="10" s="1"/>
  <c r="N653" i="10"/>
  <c r="V653" i="10"/>
  <c r="AD653" i="10"/>
  <c r="AL653" i="10"/>
  <c r="AT653" i="10"/>
  <c r="BB653" i="10"/>
  <c r="G653" i="10"/>
  <c r="O653" i="10"/>
  <c r="W653" i="10"/>
  <c r="AE653" i="10"/>
  <c r="BQ653" i="10" s="1"/>
  <c r="AM653" i="10"/>
  <c r="AU653" i="10"/>
  <c r="BC653" i="10"/>
  <c r="BX653" i="10" s="1"/>
  <c r="H653" i="10"/>
  <c r="P653" i="10"/>
  <c r="X653" i="10"/>
  <c r="BO653" i="10" s="1"/>
  <c r="AF653" i="10"/>
  <c r="AN653" i="10"/>
  <c r="AV653" i="10"/>
  <c r="BV653" i="10" s="1"/>
  <c r="BD653" i="10"/>
  <c r="BI650" i="10"/>
  <c r="AU650" i="10"/>
  <c r="AG650" i="10"/>
  <c r="V650" i="10"/>
  <c r="H650" i="10"/>
  <c r="AJ649" i="10"/>
  <c r="Y649" i="10"/>
  <c r="K649" i="10"/>
  <c r="BI647" i="10"/>
  <c r="AS647" i="10"/>
  <c r="AC647" i="10"/>
  <c r="M647" i="10"/>
  <c r="BL647" i="10" s="1"/>
  <c r="BA645" i="10"/>
  <c r="AH645" i="10"/>
  <c r="BR645" i="10" s="1"/>
  <c r="K645" i="10"/>
  <c r="AS641" i="10"/>
  <c r="M641" i="10"/>
  <c r="BL641" i="10" s="1"/>
  <c r="AY639" i="10"/>
  <c r="BA637" i="10"/>
  <c r="U637" i="10"/>
  <c r="BG635" i="10"/>
  <c r="BY635" i="10" s="1"/>
  <c r="AA635" i="10"/>
  <c r="BP635" i="10" s="1"/>
  <c r="BG633" i="10"/>
  <c r="BY633" i="10" s="1"/>
  <c r="AA633" i="10"/>
  <c r="BP633" i="10" s="1"/>
  <c r="AG629" i="10"/>
  <c r="AG625" i="10"/>
  <c r="AD613" i="10"/>
  <c r="W582" i="10"/>
  <c r="T575" i="10"/>
  <c r="BN575" i="10" s="1"/>
  <c r="AB575" i="10"/>
  <c r="AJ575" i="10"/>
  <c r="AR575" i="10"/>
  <c r="AZ575" i="10"/>
  <c r="BH575" i="10"/>
  <c r="H575" i="10"/>
  <c r="Q575" i="10"/>
  <c r="Z575" i="10"/>
  <c r="AI575" i="10"/>
  <c r="AS575" i="10"/>
  <c r="BB575" i="10"/>
  <c r="I575" i="10"/>
  <c r="R575" i="10"/>
  <c r="AA575" i="10"/>
  <c r="BP575" i="10" s="1"/>
  <c r="AK575" i="10"/>
  <c r="AT575" i="10"/>
  <c r="BC575" i="10"/>
  <c r="BX575" i="10" s="1"/>
  <c r="O575" i="10"/>
  <c r="X575" i="10"/>
  <c r="AG575" i="10"/>
  <c r="AP575" i="10"/>
  <c r="AY575" i="10"/>
  <c r="BI575" i="10"/>
  <c r="U575" i="10"/>
  <c r="AH575" i="10"/>
  <c r="BR575" i="10" s="1"/>
  <c r="AW575" i="10"/>
  <c r="G575" i="10"/>
  <c r="V575" i="10"/>
  <c r="AL575" i="10"/>
  <c r="AX575" i="10"/>
  <c r="J575" i="10"/>
  <c r="W575" i="10"/>
  <c r="AM575" i="10"/>
  <c r="BA575" i="10"/>
  <c r="K575" i="10"/>
  <c r="Y575" i="10"/>
  <c r="AN575" i="10"/>
  <c r="BD575" i="10"/>
  <c r="M575" i="10"/>
  <c r="BL575" i="10" s="1"/>
  <c r="AC575" i="10"/>
  <c r="AO575" i="10"/>
  <c r="BT575" i="10" s="1"/>
  <c r="BE575" i="10"/>
  <c r="P575" i="10"/>
  <c r="AE575" i="10"/>
  <c r="BQ575" i="10" s="1"/>
  <c r="AU575" i="10"/>
  <c r="BG575" i="10"/>
  <c r="BE745" i="10"/>
  <c r="AW745" i="10"/>
  <c r="AO745" i="10"/>
  <c r="BT745" i="10" s="1"/>
  <c r="AG745" i="10"/>
  <c r="Y745" i="10"/>
  <c r="Q745" i="10"/>
  <c r="I745" i="10"/>
  <c r="BE743" i="10"/>
  <c r="AW743" i="10"/>
  <c r="AO743" i="10"/>
  <c r="BT743" i="10" s="1"/>
  <c r="AG743" i="10"/>
  <c r="Y743" i="10"/>
  <c r="Q743" i="10"/>
  <c r="I743" i="10"/>
  <c r="BE741" i="10"/>
  <c r="AW741" i="10"/>
  <c r="AO741" i="10"/>
  <c r="BT741" i="10" s="1"/>
  <c r="AG741" i="10"/>
  <c r="Y741" i="10"/>
  <c r="Q741" i="10"/>
  <c r="I741" i="10"/>
  <c r="BE739" i="10"/>
  <c r="AW739" i="10"/>
  <c r="AO739" i="10"/>
  <c r="BT739" i="10" s="1"/>
  <c r="AG739" i="10"/>
  <c r="Y739" i="10"/>
  <c r="Q739" i="10"/>
  <c r="I739" i="10"/>
  <c r="BE737" i="10"/>
  <c r="AW737" i="10"/>
  <c r="AO737" i="10"/>
  <c r="BT737" i="10" s="1"/>
  <c r="AG737" i="10"/>
  <c r="Y737" i="10"/>
  <c r="Q737" i="10"/>
  <c r="I737" i="10"/>
  <c r="BE735" i="10"/>
  <c r="AW735" i="10"/>
  <c r="AO735" i="10"/>
  <c r="BT735" i="10" s="1"/>
  <c r="AG735" i="10"/>
  <c r="Y735" i="10"/>
  <c r="Q735" i="10"/>
  <c r="I735" i="10"/>
  <c r="BE733" i="10"/>
  <c r="AW733" i="10"/>
  <c r="AO733" i="10"/>
  <c r="BT733" i="10" s="1"/>
  <c r="AG733" i="10"/>
  <c r="Y733" i="10"/>
  <c r="Q733" i="10"/>
  <c r="I733" i="10"/>
  <c r="BE731" i="10"/>
  <c r="AW731" i="10"/>
  <c r="AO731" i="10"/>
  <c r="BT731" i="10" s="1"/>
  <c r="AG731" i="10"/>
  <c r="Y731" i="10"/>
  <c r="Q731" i="10"/>
  <c r="I731" i="10"/>
  <c r="BE729" i="10"/>
  <c r="AW729" i="10"/>
  <c r="AO729" i="10"/>
  <c r="BT729" i="10" s="1"/>
  <c r="AG729" i="10"/>
  <c r="Y729" i="10"/>
  <c r="Q729" i="10"/>
  <c r="I729" i="10"/>
  <c r="BE727" i="10"/>
  <c r="AW727" i="10"/>
  <c r="AO727" i="10"/>
  <c r="BT727" i="10" s="1"/>
  <c r="AG727" i="10"/>
  <c r="Y727" i="10"/>
  <c r="Q727" i="10"/>
  <c r="I727" i="10"/>
  <c r="BE725" i="10"/>
  <c r="AW725" i="10"/>
  <c r="AO725" i="10"/>
  <c r="BT725" i="10" s="1"/>
  <c r="AG725" i="10"/>
  <c r="Y725" i="10"/>
  <c r="Q725" i="10"/>
  <c r="I725" i="10"/>
  <c r="BE723" i="10"/>
  <c r="AW723" i="10"/>
  <c r="AO723" i="10"/>
  <c r="BT723" i="10" s="1"/>
  <c r="AG723" i="10"/>
  <c r="Y723" i="10"/>
  <c r="Q723" i="10"/>
  <c r="I723" i="10"/>
  <c r="BE721" i="10"/>
  <c r="AW721" i="10"/>
  <c r="AO721" i="10"/>
  <c r="BT721" i="10" s="1"/>
  <c r="AG721" i="10"/>
  <c r="Y721" i="10"/>
  <c r="Q721" i="10"/>
  <c r="I721" i="10"/>
  <c r="BE719" i="10"/>
  <c r="AW719" i="10"/>
  <c r="AO719" i="10"/>
  <c r="BT719" i="10" s="1"/>
  <c r="AG719" i="10"/>
  <c r="Y719" i="10"/>
  <c r="Q719" i="10"/>
  <c r="I719" i="10"/>
  <c r="BE717" i="10"/>
  <c r="AW717" i="10"/>
  <c r="AO717" i="10"/>
  <c r="BT717" i="10" s="1"/>
  <c r="AG717" i="10"/>
  <c r="Y717" i="10"/>
  <c r="Q717" i="10"/>
  <c r="I717" i="10"/>
  <c r="BE715" i="10"/>
  <c r="AW715" i="10"/>
  <c r="AO715" i="10"/>
  <c r="BT715" i="10" s="1"/>
  <c r="AG715" i="10"/>
  <c r="Y715" i="10"/>
  <c r="Q715" i="10"/>
  <c r="I715" i="10"/>
  <c r="BE713" i="10"/>
  <c r="AW713" i="10"/>
  <c r="AO713" i="10"/>
  <c r="BT713" i="10" s="1"/>
  <c r="AG713" i="10"/>
  <c r="Y713" i="10"/>
  <c r="Q713" i="10"/>
  <c r="I713" i="10"/>
  <c r="BE711" i="10"/>
  <c r="AW711" i="10"/>
  <c r="AO711" i="10"/>
  <c r="BT711" i="10" s="1"/>
  <c r="AG711" i="10"/>
  <c r="Y711" i="10"/>
  <c r="Q711" i="10"/>
  <c r="I711" i="10"/>
  <c r="BE709" i="10"/>
  <c r="AW709" i="10"/>
  <c r="AO709" i="10"/>
  <c r="BT709" i="10" s="1"/>
  <c r="AG709" i="10"/>
  <c r="Y709" i="10"/>
  <c r="Q709" i="10"/>
  <c r="I709" i="10"/>
  <c r="BE707" i="10"/>
  <c r="AW707" i="10"/>
  <c r="AO707" i="10"/>
  <c r="BT707" i="10" s="1"/>
  <c r="AG707" i="10"/>
  <c r="Y707" i="10"/>
  <c r="Q707" i="10"/>
  <c r="I707" i="10"/>
  <c r="BE705" i="10"/>
  <c r="AW705" i="10"/>
  <c r="AO705" i="10"/>
  <c r="BT705" i="10" s="1"/>
  <c r="AG705" i="10"/>
  <c r="Y705" i="10"/>
  <c r="Q705" i="10"/>
  <c r="I705" i="10"/>
  <c r="BE703" i="10"/>
  <c r="AW703" i="10"/>
  <c r="AO703" i="10"/>
  <c r="BT703" i="10" s="1"/>
  <c r="AG703" i="10"/>
  <c r="Y703" i="10"/>
  <c r="Q703" i="10"/>
  <c r="I703" i="10"/>
  <c r="BE701" i="10"/>
  <c r="AW701" i="10"/>
  <c r="AO701" i="10"/>
  <c r="BT701" i="10" s="1"/>
  <c r="AG701" i="10"/>
  <c r="Y701" i="10"/>
  <c r="Q701" i="10"/>
  <c r="I701" i="10"/>
  <c r="BE699" i="10"/>
  <c r="AW699" i="10"/>
  <c r="AO699" i="10"/>
  <c r="BT699" i="10" s="1"/>
  <c r="AG699" i="10"/>
  <c r="Y699" i="10"/>
  <c r="Q699" i="10"/>
  <c r="I699" i="10"/>
  <c r="BE697" i="10"/>
  <c r="AW697" i="10"/>
  <c r="AO697" i="10"/>
  <c r="BT697" i="10" s="1"/>
  <c r="AG697" i="10"/>
  <c r="Y697" i="10"/>
  <c r="Q697" i="10"/>
  <c r="I697" i="10"/>
  <c r="BE695" i="10"/>
  <c r="AW695" i="10"/>
  <c r="AO695" i="10"/>
  <c r="BT695" i="10" s="1"/>
  <c r="AG695" i="10"/>
  <c r="Y695" i="10"/>
  <c r="Q695" i="10"/>
  <c r="I695" i="10"/>
  <c r="BE693" i="10"/>
  <c r="AW693" i="10"/>
  <c r="AO693" i="10"/>
  <c r="BT693" i="10" s="1"/>
  <c r="AG693" i="10"/>
  <c r="Y693" i="10"/>
  <c r="Q693" i="10"/>
  <c r="I693" i="10"/>
  <c r="BE691" i="10"/>
  <c r="AW691" i="10"/>
  <c r="AO691" i="10"/>
  <c r="BT691" i="10" s="1"/>
  <c r="AG691" i="10"/>
  <c r="Y691" i="10"/>
  <c r="Q691" i="10"/>
  <c r="I691" i="10"/>
  <c r="BE689" i="10"/>
  <c r="AW689" i="10"/>
  <c r="AO689" i="10"/>
  <c r="BT689" i="10" s="1"/>
  <c r="AG689" i="10"/>
  <c r="Y689" i="10"/>
  <c r="Q689" i="10"/>
  <c r="I689" i="10"/>
  <c r="BE687" i="10"/>
  <c r="AW687" i="10"/>
  <c r="AO687" i="10"/>
  <c r="BT687" i="10" s="1"/>
  <c r="AG687" i="10"/>
  <c r="Y687" i="10"/>
  <c r="Q687" i="10"/>
  <c r="I687" i="10"/>
  <c r="BE685" i="10"/>
  <c r="AW685" i="10"/>
  <c r="AO685" i="10"/>
  <c r="BT685" i="10" s="1"/>
  <c r="AG685" i="10"/>
  <c r="Y685" i="10"/>
  <c r="Q685" i="10"/>
  <c r="I685" i="10"/>
  <c r="BE683" i="10"/>
  <c r="AW683" i="10"/>
  <c r="AO683" i="10"/>
  <c r="BT683" i="10" s="1"/>
  <c r="AG683" i="10"/>
  <c r="Y683" i="10"/>
  <c r="Q683" i="10"/>
  <c r="I683" i="10"/>
  <c r="BE681" i="10"/>
  <c r="AW681" i="10"/>
  <c r="AO681" i="10"/>
  <c r="BT681" i="10" s="1"/>
  <c r="AG681" i="10"/>
  <c r="Y681" i="10"/>
  <c r="Q681" i="10"/>
  <c r="I681" i="10"/>
  <c r="BE679" i="10"/>
  <c r="AW679" i="10"/>
  <c r="AO679" i="10"/>
  <c r="BT679" i="10" s="1"/>
  <c r="AG679" i="10"/>
  <c r="Y679" i="10"/>
  <c r="Q679" i="10"/>
  <c r="I679" i="10"/>
  <c r="BI678" i="10"/>
  <c r="BA678" i="10"/>
  <c r="AS678" i="10"/>
  <c r="BU678" i="10" s="1"/>
  <c r="AK678" i="10"/>
  <c r="AC678" i="10"/>
  <c r="R678" i="10"/>
  <c r="H678" i="10"/>
  <c r="BH675" i="10"/>
  <c r="AX675" i="10"/>
  <c r="AL675" i="10"/>
  <c r="AB675" i="10"/>
  <c r="AX674" i="10"/>
  <c r="AN674" i="10"/>
  <c r="AD674" i="10"/>
  <c r="R674" i="10"/>
  <c r="H674" i="10"/>
  <c r="BH671" i="10"/>
  <c r="AX671" i="10"/>
  <c r="AJ671" i="10"/>
  <c r="Y671" i="10"/>
  <c r="K671" i="10"/>
  <c r="N667" i="10"/>
  <c r="V667" i="10"/>
  <c r="AD667" i="10"/>
  <c r="AL667" i="10"/>
  <c r="AT667" i="10"/>
  <c r="BB667" i="10"/>
  <c r="BW667" i="10" s="1"/>
  <c r="G667" i="10"/>
  <c r="O667" i="10"/>
  <c r="W667" i="10"/>
  <c r="AE667" i="10"/>
  <c r="AM667" i="10"/>
  <c r="AU667" i="10"/>
  <c r="BC667" i="10"/>
  <c r="BX667" i="10" s="1"/>
  <c r="H667" i="10"/>
  <c r="P667" i="10"/>
  <c r="X667" i="10"/>
  <c r="AF667" i="10"/>
  <c r="AN667" i="10"/>
  <c r="AV667" i="10"/>
  <c r="BV667" i="10" s="1"/>
  <c r="BD667" i="10"/>
  <c r="BD666" i="10"/>
  <c r="AS666" i="10"/>
  <c r="BU666" i="10" s="1"/>
  <c r="AE666" i="10"/>
  <c r="T665" i="10"/>
  <c r="BN665" i="10" s="1"/>
  <c r="BI664" i="10"/>
  <c r="AU664" i="10"/>
  <c r="AG664" i="10"/>
  <c r="V664" i="10"/>
  <c r="H664" i="10"/>
  <c r="BI663" i="10"/>
  <c r="AX663" i="10"/>
  <c r="AJ663" i="10"/>
  <c r="Y663" i="10"/>
  <c r="K663" i="10"/>
  <c r="N659" i="10"/>
  <c r="V659" i="10"/>
  <c r="AD659" i="10"/>
  <c r="AL659" i="10"/>
  <c r="AT659" i="10"/>
  <c r="BB659" i="10"/>
  <c r="G659" i="10"/>
  <c r="O659" i="10"/>
  <c r="W659" i="10"/>
  <c r="AE659" i="10"/>
  <c r="AM659" i="10"/>
  <c r="AU659" i="10"/>
  <c r="BC659" i="10"/>
  <c r="BX659" i="10" s="1"/>
  <c r="H659" i="10"/>
  <c r="P659" i="10"/>
  <c r="X659" i="10"/>
  <c r="AF659" i="10"/>
  <c r="AN659" i="10"/>
  <c r="AV659" i="10"/>
  <c r="BV659" i="10" s="1"/>
  <c r="BD659" i="10"/>
  <c r="BD658" i="10"/>
  <c r="AS658" i="10"/>
  <c r="AE658" i="10"/>
  <c r="AS657" i="10"/>
  <c r="AH657" i="10"/>
  <c r="BR657" i="10" s="1"/>
  <c r="T657" i="10"/>
  <c r="BN657" i="10" s="1"/>
  <c r="BI656" i="10"/>
  <c r="AU656" i="10"/>
  <c r="AG656" i="10"/>
  <c r="V656" i="10"/>
  <c r="H656" i="10"/>
  <c r="BI655" i="10"/>
  <c r="AX655" i="10"/>
  <c r="AJ655" i="10"/>
  <c r="Y655" i="10"/>
  <c r="K655" i="10"/>
  <c r="AZ653" i="10"/>
  <c r="BW653" i="10" s="1"/>
  <c r="AO653" i="10"/>
  <c r="BT653" i="10" s="1"/>
  <c r="AA653" i="10"/>
  <c r="BP653" i="10" s="1"/>
  <c r="M653" i="10"/>
  <c r="BL653" i="10" s="1"/>
  <c r="N651" i="10"/>
  <c r="V651" i="10"/>
  <c r="AD651" i="10"/>
  <c r="AL651" i="10"/>
  <c r="AT651" i="10"/>
  <c r="BB651" i="10"/>
  <c r="G651" i="10"/>
  <c r="O651" i="10"/>
  <c r="W651" i="10"/>
  <c r="AE651" i="10"/>
  <c r="BQ651" i="10" s="1"/>
  <c r="AM651" i="10"/>
  <c r="AU651" i="10"/>
  <c r="BC651" i="10"/>
  <c r="BX651" i="10" s="1"/>
  <c r="H651" i="10"/>
  <c r="P651" i="10"/>
  <c r="X651" i="10"/>
  <c r="AF651" i="10"/>
  <c r="AN651" i="10"/>
  <c r="AV651" i="10"/>
  <c r="BV651" i="10" s="1"/>
  <c r="BD651" i="10"/>
  <c r="BD650" i="10"/>
  <c r="AS650" i="10"/>
  <c r="AE650" i="10"/>
  <c r="BG649" i="10"/>
  <c r="AS649" i="10"/>
  <c r="AH649" i="10"/>
  <c r="BR649" i="10" s="1"/>
  <c r="T649" i="10"/>
  <c r="BN649" i="10" s="1"/>
  <c r="BG647" i="10"/>
  <c r="AQ647" i="10"/>
  <c r="AA647" i="10"/>
  <c r="BP647" i="10" s="1"/>
  <c r="K647" i="10"/>
  <c r="AX645" i="10"/>
  <c r="AQ639" i="10"/>
  <c r="AS637" i="10"/>
  <c r="M637" i="10"/>
  <c r="BL637" i="10" s="1"/>
  <c r="AY635" i="10"/>
  <c r="AY633" i="10"/>
  <c r="W629" i="10"/>
  <c r="W625" i="10"/>
  <c r="P613" i="10"/>
  <c r="G675" i="10"/>
  <c r="O675" i="10"/>
  <c r="W675" i="10"/>
  <c r="AE675" i="10"/>
  <c r="BQ675" i="10" s="1"/>
  <c r="AM675" i="10"/>
  <c r="AU675" i="10"/>
  <c r="BC675" i="10"/>
  <c r="BX675" i="10" s="1"/>
  <c r="H675" i="10"/>
  <c r="P675" i="10"/>
  <c r="X675" i="10"/>
  <c r="AF675" i="10"/>
  <c r="AN675" i="10"/>
  <c r="AV675" i="10"/>
  <c r="BV675" i="10" s="1"/>
  <c r="BD675" i="10"/>
  <c r="J666" i="10"/>
  <c r="R666" i="10"/>
  <c r="Z666" i="10"/>
  <c r="AH666" i="10"/>
  <c r="BR666" i="10" s="1"/>
  <c r="AP666" i="10"/>
  <c r="AX666" i="10"/>
  <c r="BF666" i="10"/>
  <c r="K666" i="10"/>
  <c r="AA666" i="10"/>
  <c r="BP666" i="10" s="1"/>
  <c r="AI666" i="10"/>
  <c r="AQ666" i="10"/>
  <c r="AY666" i="10"/>
  <c r="BG666" i="10"/>
  <c r="T666" i="10"/>
  <c r="BN666" i="10" s="1"/>
  <c r="AB666" i="10"/>
  <c r="AJ666" i="10"/>
  <c r="AR666" i="10"/>
  <c r="AZ666" i="10"/>
  <c r="BH666" i="10"/>
  <c r="J658" i="10"/>
  <c r="R658" i="10"/>
  <c r="Z658" i="10"/>
  <c r="AH658" i="10"/>
  <c r="BR658" i="10" s="1"/>
  <c r="AP658" i="10"/>
  <c r="AX658" i="10"/>
  <c r="BF658" i="10"/>
  <c r="K658" i="10"/>
  <c r="AA658" i="10"/>
  <c r="BP658" i="10" s="1"/>
  <c r="AI658" i="10"/>
  <c r="AQ658" i="10"/>
  <c r="AY658" i="10"/>
  <c r="BG658" i="10"/>
  <c r="T658" i="10"/>
  <c r="BN658" i="10" s="1"/>
  <c r="AB658" i="10"/>
  <c r="AJ658" i="10"/>
  <c r="AR658" i="10"/>
  <c r="AZ658" i="10"/>
  <c r="BH658" i="10"/>
  <c r="J650" i="10"/>
  <c r="R650" i="10"/>
  <c r="Z650" i="10"/>
  <c r="AH650" i="10"/>
  <c r="BR650" i="10" s="1"/>
  <c r="AP650" i="10"/>
  <c r="AX650" i="10"/>
  <c r="BF650" i="10"/>
  <c r="K650" i="10"/>
  <c r="AA650" i="10"/>
  <c r="BP650" i="10" s="1"/>
  <c r="AI650" i="10"/>
  <c r="AQ650" i="10"/>
  <c r="AY650" i="10"/>
  <c r="BG650" i="10"/>
  <c r="T650" i="10"/>
  <c r="BN650" i="10" s="1"/>
  <c r="AB650" i="10"/>
  <c r="AJ650" i="10"/>
  <c r="AR650" i="10"/>
  <c r="AZ650" i="10"/>
  <c r="BH650" i="10"/>
  <c r="N645" i="10"/>
  <c r="V645" i="10"/>
  <c r="AD645" i="10"/>
  <c r="AL645" i="10"/>
  <c r="AT645" i="10"/>
  <c r="BB645" i="10"/>
  <c r="G645" i="10"/>
  <c r="O645" i="10"/>
  <c r="W645" i="10"/>
  <c r="AE645" i="10"/>
  <c r="AM645" i="10"/>
  <c r="AU645" i="10"/>
  <c r="BC645" i="10"/>
  <c r="BX645" i="10" s="1"/>
  <c r="H645" i="10"/>
  <c r="P645" i="10"/>
  <c r="X645" i="10"/>
  <c r="AF645" i="10"/>
  <c r="AN645" i="10"/>
  <c r="AV645" i="10"/>
  <c r="BV645" i="10" s="1"/>
  <c r="BD645" i="10"/>
  <c r="I645" i="10"/>
  <c r="Q645" i="10"/>
  <c r="Y645" i="10"/>
  <c r="AG645" i="10"/>
  <c r="AO645" i="10"/>
  <c r="BT645" i="10" s="1"/>
  <c r="AW645" i="10"/>
  <c r="BE645" i="10"/>
  <c r="T645" i="10"/>
  <c r="BN645" i="10" s="1"/>
  <c r="AB645" i="10"/>
  <c r="AJ645" i="10"/>
  <c r="AR645" i="10"/>
  <c r="AZ645" i="10"/>
  <c r="BH645" i="10"/>
  <c r="N641" i="10"/>
  <c r="V641" i="10"/>
  <c r="AD641" i="10"/>
  <c r="AL641" i="10"/>
  <c r="AT641" i="10"/>
  <c r="BB641" i="10"/>
  <c r="G641" i="10"/>
  <c r="O641" i="10"/>
  <c r="W641" i="10"/>
  <c r="AE641" i="10"/>
  <c r="AM641" i="10"/>
  <c r="AU641" i="10"/>
  <c r="BC641" i="10"/>
  <c r="BX641" i="10" s="1"/>
  <c r="H641" i="10"/>
  <c r="P641" i="10"/>
  <c r="X641" i="10"/>
  <c r="AF641" i="10"/>
  <c r="AN641" i="10"/>
  <c r="AV641" i="10"/>
  <c r="BV641" i="10" s="1"/>
  <c r="BD641" i="10"/>
  <c r="I641" i="10"/>
  <c r="Q641" i="10"/>
  <c r="Y641" i="10"/>
  <c r="AG641" i="10"/>
  <c r="AO641" i="10"/>
  <c r="BT641" i="10" s="1"/>
  <c r="AW641" i="10"/>
  <c r="BE641" i="10"/>
  <c r="J641" i="10"/>
  <c r="R641" i="10"/>
  <c r="Z641" i="10"/>
  <c r="AH641" i="10"/>
  <c r="BR641" i="10" s="1"/>
  <c r="AP641" i="10"/>
  <c r="AX641" i="10"/>
  <c r="BF641" i="10"/>
  <c r="T641" i="10"/>
  <c r="BN641" i="10" s="1"/>
  <c r="AB641" i="10"/>
  <c r="AJ641" i="10"/>
  <c r="AR641" i="10"/>
  <c r="AZ641" i="10"/>
  <c r="BH641" i="10"/>
  <c r="H572" i="10"/>
  <c r="P572" i="10"/>
  <c r="X572" i="10"/>
  <c r="AF572" i="10"/>
  <c r="AN572" i="10"/>
  <c r="AV572" i="10"/>
  <c r="BV572" i="10" s="1"/>
  <c r="BD572" i="10"/>
  <c r="J572" i="10"/>
  <c r="AB572" i="10"/>
  <c r="AK572" i="10"/>
  <c r="AT572" i="10"/>
  <c r="BC572" i="10"/>
  <c r="BX572" i="10" s="1"/>
  <c r="K572" i="10"/>
  <c r="T572" i="10"/>
  <c r="BN572" i="10" s="1"/>
  <c r="AC572" i="10"/>
  <c r="AL572" i="10"/>
  <c r="AU572" i="10"/>
  <c r="BE572" i="10"/>
  <c r="G572" i="10"/>
  <c r="Q572" i="10"/>
  <c r="Z572" i="10"/>
  <c r="AI572" i="10"/>
  <c r="AR572" i="10"/>
  <c r="BA572" i="10"/>
  <c r="Y572" i="10"/>
  <c r="AO572" i="10"/>
  <c r="BT572" i="10" s="1"/>
  <c r="BB572" i="10"/>
  <c r="M572" i="10"/>
  <c r="BL572" i="10" s="1"/>
  <c r="AA572" i="10"/>
  <c r="BP572" i="10" s="1"/>
  <c r="AP572" i="10"/>
  <c r="BF572" i="10"/>
  <c r="N572" i="10"/>
  <c r="AD572" i="10"/>
  <c r="AQ572" i="10"/>
  <c r="BG572" i="10"/>
  <c r="O572" i="10"/>
  <c r="AE572" i="10"/>
  <c r="AS572" i="10"/>
  <c r="BH572" i="10"/>
  <c r="R572" i="10"/>
  <c r="AG572" i="10"/>
  <c r="AW572" i="10"/>
  <c r="BI572" i="10"/>
  <c r="V572" i="10"/>
  <c r="AJ572" i="10"/>
  <c r="AY572" i="10"/>
  <c r="BG772" i="10"/>
  <c r="BY772" i="10" s="1"/>
  <c r="AY772" i="10"/>
  <c r="AQ772" i="10"/>
  <c r="AI772" i="10"/>
  <c r="AA772" i="10"/>
  <c r="BP772" i="10" s="1"/>
  <c r="BG770" i="10"/>
  <c r="BY770" i="10" s="1"/>
  <c r="AY770" i="10"/>
  <c r="AQ770" i="10"/>
  <c r="AI770" i="10"/>
  <c r="AA770" i="10"/>
  <c r="BP770" i="10" s="1"/>
  <c r="BG768" i="10"/>
  <c r="BY768" i="10" s="1"/>
  <c r="AY768" i="10"/>
  <c r="AQ768" i="10"/>
  <c r="AI768" i="10"/>
  <c r="AA768" i="10"/>
  <c r="BP768" i="10" s="1"/>
  <c r="BG766" i="10"/>
  <c r="AY766" i="10"/>
  <c r="AQ766" i="10"/>
  <c r="AI766" i="10"/>
  <c r="AA766" i="10"/>
  <c r="BP766" i="10" s="1"/>
  <c r="BG764" i="10"/>
  <c r="BY764" i="10" s="1"/>
  <c r="AY764" i="10"/>
  <c r="AQ764" i="10"/>
  <c r="AI764" i="10"/>
  <c r="AA764" i="10"/>
  <c r="BP764" i="10" s="1"/>
  <c r="BG762" i="10"/>
  <c r="AY762" i="10"/>
  <c r="AQ762" i="10"/>
  <c r="AI762" i="10"/>
  <c r="AA762" i="10"/>
  <c r="BP762" i="10" s="1"/>
  <c r="BG760" i="10"/>
  <c r="BY760" i="10" s="1"/>
  <c r="AY760" i="10"/>
  <c r="AQ760" i="10"/>
  <c r="AI760" i="10"/>
  <c r="AA760" i="10"/>
  <c r="BP760" i="10" s="1"/>
  <c r="BG758" i="10"/>
  <c r="BY758" i="10" s="1"/>
  <c r="AY758" i="10"/>
  <c r="AQ758" i="10"/>
  <c r="AI758" i="10"/>
  <c r="AA758" i="10"/>
  <c r="BP758" i="10" s="1"/>
  <c r="BG756" i="10"/>
  <c r="BY756" i="10" s="1"/>
  <c r="AY756" i="10"/>
  <c r="AQ756" i="10"/>
  <c r="AI756" i="10"/>
  <c r="AA756" i="10"/>
  <c r="BP756" i="10" s="1"/>
  <c r="BG754" i="10"/>
  <c r="BY754" i="10" s="1"/>
  <c r="AY754" i="10"/>
  <c r="AQ754" i="10"/>
  <c r="AI754" i="10"/>
  <c r="AA754" i="10"/>
  <c r="BP754" i="10" s="1"/>
  <c r="BG752" i="10"/>
  <c r="BY752" i="10" s="1"/>
  <c r="AY752" i="10"/>
  <c r="AQ752" i="10"/>
  <c r="AI752" i="10"/>
  <c r="AA752" i="10"/>
  <c r="BP752" i="10" s="1"/>
  <c r="BG750" i="10"/>
  <c r="BY750" i="10" s="1"/>
  <c r="AY750" i="10"/>
  <c r="AQ750" i="10"/>
  <c r="AI750" i="10"/>
  <c r="AA750" i="10"/>
  <c r="BP750" i="10" s="1"/>
  <c r="BG748" i="10"/>
  <c r="AY748" i="10"/>
  <c r="AQ748" i="10"/>
  <c r="AI748" i="10"/>
  <c r="AA748" i="10"/>
  <c r="BP748" i="10" s="1"/>
  <c r="BG746" i="10"/>
  <c r="BY746" i="10" s="1"/>
  <c r="AY746" i="10"/>
  <c r="AQ746" i="10"/>
  <c r="AI746" i="10"/>
  <c r="AA746" i="10"/>
  <c r="BP746" i="10" s="1"/>
  <c r="BC745" i="10"/>
  <c r="BX745" i="10" s="1"/>
  <c r="AU745" i="10"/>
  <c r="AM745" i="10"/>
  <c r="AE745" i="10"/>
  <c r="W745" i="10"/>
  <c r="O745" i="10"/>
  <c r="G745" i="10"/>
  <c r="BG744" i="10"/>
  <c r="BY744" i="10" s="1"/>
  <c r="AY744" i="10"/>
  <c r="AQ744" i="10"/>
  <c r="AI744" i="10"/>
  <c r="AA744" i="10"/>
  <c r="BP744" i="10" s="1"/>
  <c r="BC743" i="10"/>
  <c r="BX743" i="10" s="1"/>
  <c r="AU743" i="10"/>
  <c r="AM743" i="10"/>
  <c r="AE743" i="10"/>
  <c r="W743" i="10"/>
  <c r="O743" i="10"/>
  <c r="G743" i="10"/>
  <c r="BG742" i="10"/>
  <c r="BY742" i="10" s="1"/>
  <c r="AY742" i="10"/>
  <c r="AQ742" i="10"/>
  <c r="AI742" i="10"/>
  <c r="AA742" i="10"/>
  <c r="BP742" i="10" s="1"/>
  <c r="BC741" i="10"/>
  <c r="BX741" i="10" s="1"/>
  <c r="AU741" i="10"/>
  <c r="AM741" i="10"/>
  <c r="AE741" i="10"/>
  <c r="W741" i="10"/>
  <c r="O741" i="10"/>
  <c r="G741" i="10"/>
  <c r="BG740" i="10"/>
  <c r="BY740" i="10" s="1"/>
  <c r="AY740" i="10"/>
  <c r="AQ740" i="10"/>
  <c r="AI740" i="10"/>
  <c r="AA740" i="10"/>
  <c r="BP740" i="10" s="1"/>
  <c r="BC739" i="10"/>
  <c r="BX739" i="10" s="1"/>
  <c r="AU739" i="10"/>
  <c r="AM739" i="10"/>
  <c r="AE739" i="10"/>
  <c r="W739" i="10"/>
  <c r="O739" i="10"/>
  <c r="G739" i="10"/>
  <c r="BG738" i="10"/>
  <c r="BY738" i="10" s="1"/>
  <c r="AY738" i="10"/>
  <c r="AQ738" i="10"/>
  <c r="AI738" i="10"/>
  <c r="AA738" i="10"/>
  <c r="BP738" i="10" s="1"/>
  <c r="BC737" i="10"/>
  <c r="BX737" i="10" s="1"/>
  <c r="AU737" i="10"/>
  <c r="AM737" i="10"/>
  <c r="AE737" i="10"/>
  <c r="W737" i="10"/>
  <c r="O737" i="10"/>
  <c r="G737" i="10"/>
  <c r="BG736" i="10"/>
  <c r="BY736" i="10" s="1"/>
  <c r="AY736" i="10"/>
  <c r="AQ736" i="10"/>
  <c r="AI736" i="10"/>
  <c r="AA736" i="10"/>
  <c r="BP736" i="10" s="1"/>
  <c r="BC735" i="10"/>
  <c r="BX735" i="10" s="1"/>
  <c r="AU735" i="10"/>
  <c r="AM735" i="10"/>
  <c r="AE735" i="10"/>
  <c r="W735" i="10"/>
  <c r="O735" i="10"/>
  <c r="G735" i="10"/>
  <c r="BG734" i="10"/>
  <c r="BY734" i="10" s="1"/>
  <c r="AY734" i="10"/>
  <c r="AQ734" i="10"/>
  <c r="AI734" i="10"/>
  <c r="AA734" i="10"/>
  <c r="BP734" i="10" s="1"/>
  <c r="BC733" i="10"/>
  <c r="BX733" i="10" s="1"/>
  <c r="AU733" i="10"/>
  <c r="AM733" i="10"/>
  <c r="AE733" i="10"/>
  <c r="W733" i="10"/>
  <c r="O733" i="10"/>
  <c r="G733" i="10"/>
  <c r="BG732" i="10"/>
  <c r="BY732" i="10" s="1"/>
  <c r="AY732" i="10"/>
  <c r="AQ732" i="10"/>
  <c r="AI732" i="10"/>
  <c r="AA732" i="10"/>
  <c r="BP732" i="10" s="1"/>
  <c r="BC731" i="10"/>
  <c r="BX731" i="10" s="1"/>
  <c r="AU731" i="10"/>
  <c r="AM731" i="10"/>
  <c r="AE731" i="10"/>
  <c r="BQ731" i="10" s="1"/>
  <c r="W731" i="10"/>
  <c r="O731" i="10"/>
  <c r="G731" i="10"/>
  <c r="BG730" i="10"/>
  <c r="BY730" i="10" s="1"/>
  <c r="AY730" i="10"/>
  <c r="AQ730" i="10"/>
  <c r="AI730" i="10"/>
  <c r="AA730" i="10"/>
  <c r="BP730" i="10" s="1"/>
  <c r="BC729" i="10"/>
  <c r="BX729" i="10" s="1"/>
  <c r="AU729" i="10"/>
  <c r="AM729" i="10"/>
  <c r="AE729" i="10"/>
  <c r="W729" i="10"/>
  <c r="O729" i="10"/>
  <c r="G729" i="10"/>
  <c r="BG728" i="10"/>
  <c r="BY728" i="10" s="1"/>
  <c r="AY728" i="10"/>
  <c r="AQ728" i="10"/>
  <c r="AI728" i="10"/>
  <c r="AA728" i="10"/>
  <c r="BP728" i="10" s="1"/>
  <c r="BC727" i="10"/>
  <c r="BX727" i="10" s="1"/>
  <c r="AU727" i="10"/>
  <c r="AM727" i="10"/>
  <c r="AE727" i="10"/>
  <c r="W727" i="10"/>
  <c r="O727" i="10"/>
  <c r="G727" i="10"/>
  <c r="BG726" i="10"/>
  <c r="BY726" i="10" s="1"/>
  <c r="AY726" i="10"/>
  <c r="AQ726" i="10"/>
  <c r="AI726" i="10"/>
  <c r="AA726" i="10"/>
  <c r="BP726" i="10" s="1"/>
  <c r="BC725" i="10"/>
  <c r="BX725" i="10" s="1"/>
  <c r="AU725" i="10"/>
  <c r="AM725" i="10"/>
  <c r="AE725" i="10"/>
  <c r="W725" i="10"/>
  <c r="O725" i="10"/>
  <c r="G725" i="10"/>
  <c r="BG724" i="10"/>
  <c r="BY724" i="10" s="1"/>
  <c r="AY724" i="10"/>
  <c r="AQ724" i="10"/>
  <c r="AI724" i="10"/>
  <c r="AA724" i="10"/>
  <c r="BP724" i="10" s="1"/>
  <c r="BC723" i="10"/>
  <c r="BX723" i="10" s="1"/>
  <c r="AU723" i="10"/>
  <c r="AM723" i="10"/>
  <c r="AE723" i="10"/>
  <c r="W723" i="10"/>
  <c r="O723" i="10"/>
  <c r="G723" i="10"/>
  <c r="BG722" i="10"/>
  <c r="BY722" i="10" s="1"/>
  <c r="AY722" i="10"/>
  <c r="AQ722" i="10"/>
  <c r="AI722" i="10"/>
  <c r="AA722" i="10"/>
  <c r="BP722" i="10" s="1"/>
  <c r="BC721" i="10"/>
  <c r="BX721" i="10" s="1"/>
  <c r="AU721" i="10"/>
  <c r="AM721" i="10"/>
  <c r="AE721" i="10"/>
  <c r="W721" i="10"/>
  <c r="O721" i="10"/>
  <c r="G721" i="10"/>
  <c r="BG720" i="10"/>
  <c r="BY720" i="10" s="1"/>
  <c r="AY720" i="10"/>
  <c r="AQ720" i="10"/>
  <c r="AI720" i="10"/>
  <c r="AA720" i="10"/>
  <c r="BP720" i="10" s="1"/>
  <c r="BC719" i="10"/>
  <c r="BX719" i="10" s="1"/>
  <c r="AU719" i="10"/>
  <c r="AM719" i="10"/>
  <c r="AE719" i="10"/>
  <c r="W719" i="10"/>
  <c r="O719" i="10"/>
  <c r="BG718" i="10"/>
  <c r="BY718" i="10" s="1"/>
  <c r="AY718" i="10"/>
  <c r="AQ718" i="10"/>
  <c r="AI718" i="10"/>
  <c r="AA718" i="10"/>
  <c r="BP718" i="10" s="1"/>
  <c r="BC717" i="10"/>
  <c r="BX717" i="10" s="1"/>
  <c r="AU717" i="10"/>
  <c r="AM717" i="10"/>
  <c r="AE717" i="10"/>
  <c r="W717" i="10"/>
  <c r="O717" i="10"/>
  <c r="BG716" i="10"/>
  <c r="BY716" i="10" s="1"/>
  <c r="AY716" i="10"/>
  <c r="AQ716" i="10"/>
  <c r="AI716" i="10"/>
  <c r="AA716" i="10"/>
  <c r="BP716" i="10" s="1"/>
  <c r="BC715" i="10"/>
  <c r="BX715" i="10" s="1"/>
  <c r="AU715" i="10"/>
  <c r="AM715" i="10"/>
  <c r="AE715" i="10"/>
  <c r="W715" i="10"/>
  <c r="O715" i="10"/>
  <c r="BG714" i="10"/>
  <c r="BY714" i="10" s="1"/>
  <c r="AY714" i="10"/>
  <c r="AQ714" i="10"/>
  <c r="AI714" i="10"/>
  <c r="AA714" i="10"/>
  <c r="BP714" i="10" s="1"/>
  <c r="BC713" i="10"/>
  <c r="BX713" i="10" s="1"/>
  <c r="AU713" i="10"/>
  <c r="AM713" i="10"/>
  <c r="AE713" i="10"/>
  <c r="W713" i="10"/>
  <c r="O713" i="10"/>
  <c r="BG712" i="10"/>
  <c r="BY712" i="10" s="1"/>
  <c r="AY712" i="10"/>
  <c r="AQ712" i="10"/>
  <c r="AI712" i="10"/>
  <c r="AA712" i="10"/>
  <c r="BP712" i="10" s="1"/>
  <c r="BC711" i="10"/>
  <c r="BX711" i="10" s="1"/>
  <c r="AU711" i="10"/>
  <c r="AM711" i="10"/>
  <c r="AE711" i="10"/>
  <c r="W711" i="10"/>
  <c r="O711" i="10"/>
  <c r="BG710" i="10"/>
  <c r="AY710" i="10"/>
  <c r="AQ710" i="10"/>
  <c r="AI710" i="10"/>
  <c r="AA710" i="10"/>
  <c r="BP710" i="10" s="1"/>
  <c r="BC709" i="10"/>
  <c r="BX709" i="10" s="1"/>
  <c r="AU709" i="10"/>
  <c r="AM709" i="10"/>
  <c r="AE709" i="10"/>
  <c r="W709" i="10"/>
  <c r="O709" i="10"/>
  <c r="BG708" i="10"/>
  <c r="AY708" i="10"/>
  <c r="AQ708" i="10"/>
  <c r="AI708" i="10"/>
  <c r="AA708" i="10"/>
  <c r="BP708" i="10" s="1"/>
  <c r="BC707" i="10"/>
  <c r="BX707" i="10" s="1"/>
  <c r="AU707" i="10"/>
  <c r="AM707" i="10"/>
  <c r="AE707" i="10"/>
  <c r="W707" i="10"/>
  <c r="O707" i="10"/>
  <c r="BG706" i="10"/>
  <c r="BY706" i="10" s="1"/>
  <c r="AY706" i="10"/>
  <c r="AQ706" i="10"/>
  <c r="AI706" i="10"/>
  <c r="AA706" i="10"/>
  <c r="BP706" i="10" s="1"/>
  <c r="BC705" i="10"/>
  <c r="BX705" i="10" s="1"/>
  <c r="AU705" i="10"/>
  <c r="AM705" i="10"/>
  <c r="AE705" i="10"/>
  <c r="W705" i="10"/>
  <c r="O705" i="10"/>
  <c r="BG704" i="10"/>
  <c r="AY704" i="10"/>
  <c r="AQ704" i="10"/>
  <c r="AI704" i="10"/>
  <c r="AA704" i="10"/>
  <c r="BP704" i="10" s="1"/>
  <c r="BC703" i="10"/>
  <c r="BX703" i="10" s="1"/>
  <c r="AU703" i="10"/>
  <c r="AM703" i="10"/>
  <c r="AE703" i="10"/>
  <c r="W703" i="10"/>
  <c r="O703" i="10"/>
  <c r="BG702" i="10"/>
  <c r="BY702" i="10" s="1"/>
  <c r="AY702" i="10"/>
  <c r="AQ702" i="10"/>
  <c r="AI702" i="10"/>
  <c r="AA702" i="10"/>
  <c r="BP702" i="10" s="1"/>
  <c r="BC701" i="10"/>
  <c r="BX701" i="10" s="1"/>
  <c r="AU701" i="10"/>
  <c r="AM701" i="10"/>
  <c r="AE701" i="10"/>
  <c r="W701" i="10"/>
  <c r="O701" i="10"/>
  <c r="BG700" i="10"/>
  <c r="BY700" i="10" s="1"/>
  <c r="AY700" i="10"/>
  <c r="AQ700" i="10"/>
  <c r="AI700" i="10"/>
  <c r="AA700" i="10"/>
  <c r="BP700" i="10" s="1"/>
  <c r="BC699" i="10"/>
  <c r="BX699" i="10" s="1"/>
  <c r="AU699" i="10"/>
  <c r="AM699" i="10"/>
  <c r="AE699" i="10"/>
  <c r="W699" i="10"/>
  <c r="O699" i="10"/>
  <c r="BG698" i="10"/>
  <c r="BY698" i="10" s="1"/>
  <c r="AY698" i="10"/>
  <c r="AQ698" i="10"/>
  <c r="AI698" i="10"/>
  <c r="AA698" i="10"/>
  <c r="BP698" i="10" s="1"/>
  <c r="BC697" i="10"/>
  <c r="BX697" i="10" s="1"/>
  <c r="AU697" i="10"/>
  <c r="AM697" i="10"/>
  <c r="AE697" i="10"/>
  <c r="W697" i="10"/>
  <c r="O697" i="10"/>
  <c r="BG696" i="10"/>
  <c r="BY696" i="10" s="1"/>
  <c r="AY696" i="10"/>
  <c r="AQ696" i="10"/>
  <c r="AI696" i="10"/>
  <c r="AA696" i="10"/>
  <c r="BP696" i="10" s="1"/>
  <c r="BC695" i="10"/>
  <c r="BX695" i="10" s="1"/>
  <c r="AU695" i="10"/>
  <c r="AM695" i="10"/>
  <c r="AE695" i="10"/>
  <c r="W695" i="10"/>
  <c r="O695" i="10"/>
  <c r="BG694" i="10"/>
  <c r="BY694" i="10" s="1"/>
  <c r="AY694" i="10"/>
  <c r="AQ694" i="10"/>
  <c r="AI694" i="10"/>
  <c r="AA694" i="10"/>
  <c r="BP694" i="10" s="1"/>
  <c r="BC693" i="10"/>
  <c r="BX693" i="10" s="1"/>
  <c r="AU693" i="10"/>
  <c r="AM693" i="10"/>
  <c r="AE693" i="10"/>
  <c r="W693" i="10"/>
  <c r="O693" i="10"/>
  <c r="BG692" i="10"/>
  <c r="BY692" i="10" s="1"/>
  <c r="AY692" i="10"/>
  <c r="AQ692" i="10"/>
  <c r="AI692" i="10"/>
  <c r="AA692" i="10"/>
  <c r="BP692" i="10" s="1"/>
  <c r="BC691" i="10"/>
  <c r="BX691" i="10" s="1"/>
  <c r="AU691" i="10"/>
  <c r="AM691" i="10"/>
  <c r="AE691" i="10"/>
  <c r="W691" i="10"/>
  <c r="O691" i="10"/>
  <c r="BG690" i="10"/>
  <c r="BY690" i="10" s="1"/>
  <c r="AY690" i="10"/>
  <c r="AQ690" i="10"/>
  <c r="AI690" i="10"/>
  <c r="AA690" i="10"/>
  <c r="BP690" i="10" s="1"/>
  <c r="BC689" i="10"/>
  <c r="BX689" i="10" s="1"/>
  <c r="AU689" i="10"/>
  <c r="AM689" i="10"/>
  <c r="AE689" i="10"/>
  <c r="W689" i="10"/>
  <c r="O689" i="10"/>
  <c r="BG688" i="10"/>
  <c r="BY688" i="10" s="1"/>
  <c r="AY688" i="10"/>
  <c r="AQ688" i="10"/>
  <c r="AI688" i="10"/>
  <c r="AA688" i="10"/>
  <c r="BP688" i="10" s="1"/>
  <c r="BC687" i="10"/>
  <c r="BX687" i="10" s="1"/>
  <c r="AU687" i="10"/>
  <c r="AM687" i="10"/>
  <c r="AE687" i="10"/>
  <c r="W687" i="10"/>
  <c r="O687" i="10"/>
  <c r="BG686" i="10"/>
  <c r="BY686" i="10" s="1"/>
  <c r="AY686" i="10"/>
  <c r="AQ686" i="10"/>
  <c r="AI686" i="10"/>
  <c r="AA686" i="10"/>
  <c r="BP686" i="10" s="1"/>
  <c r="BC685" i="10"/>
  <c r="BX685" i="10" s="1"/>
  <c r="AU685" i="10"/>
  <c r="AM685" i="10"/>
  <c r="AE685" i="10"/>
  <c r="W685" i="10"/>
  <c r="O685" i="10"/>
  <c r="BG684" i="10"/>
  <c r="AY684" i="10"/>
  <c r="AQ684" i="10"/>
  <c r="AI684" i="10"/>
  <c r="AA684" i="10"/>
  <c r="BP684" i="10" s="1"/>
  <c r="BC683" i="10"/>
  <c r="BX683" i="10" s="1"/>
  <c r="AU683" i="10"/>
  <c r="AM683" i="10"/>
  <c r="AE683" i="10"/>
  <c r="W683" i="10"/>
  <c r="O683" i="10"/>
  <c r="BG682" i="10"/>
  <c r="BY682" i="10" s="1"/>
  <c r="AY682" i="10"/>
  <c r="AQ682" i="10"/>
  <c r="AI682" i="10"/>
  <c r="AA682" i="10"/>
  <c r="BP682" i="10" s="1"/>
  <c r="BC681" i="10"/>
  <c r="BX681" i="10" s="1"/>
  <c r="AU681" i="10"/>
  <c r="AM681" i="10"/>
  <c r="AE681" i="10"/>
  <c r="W681" i="10"/>
  <c r="O681" i="10"/>
  <c r="BG680" i="10"/>
  <c r="AY680" i="10"/>
  <c r="AQ680" i="10"/>
  <c r="AI680" i="10"/>
  <c r="AA680" i="10"/>
  <c r="BP680" i="10" s="1"/>
  <c r="BC679" i="10"/>
  <c r="BX679" i="10" s="1"/>
  <c r="AU679" i="10"/>
  <c r="AM679" i="10"/>
  <c r="AE679" i="10"/>
  <c r="W679" i="10"/>
  <c r="O679" i="10"/>
  <c r="BG678" i="10"/>
  <c r="AY678" i="10"/>
  <c r="AQ678" i="10"/>
  <c r="AI678" i="10"/>
  <c r="Z678" i="10"/>
  <c r="BF675" i="10"/>
  <c r="AT675" i="10"/>
  <c r="AJ675" i="10"/>
  <c r="Z675" i="10"/>
  <c r="N675" i="10"/>
  <c r="BF674" i="10"/>
  <c r="AV674" i="10"/>
  <c r="BV674" i="10" s="1"/>
  <c r="AL674" i="10"/>
  <c r="Z674" i="10"/>
  <c r="BF671" i="10"/>
  <c r="AS671" i="10"/>
  <c r="AH671" i="10"/>
  <c r="BR671" i="10" s="1"/>
  <c r="T671" i="10"/>
  <c r="BN671" i="10" s="1"/>
  <c r="AO667" i="10"/>
  <c r="BT667" i="10" s="1"/>
  <c r="AA667" i="10"/>
  <c r="BP667" i="10" s="1"/>
  <c r="M667" i="10"/>
  <c r="BL667" i="10" s="1"/>
  <c r="BB666" i="10"/>
  <c r="AN666" i="10"/>
  <c r="AC666" i="10"/>
  <c r="O666" i="10"/>
  <c r="N665" i="10"/>
  <c r="V665" i="10"/>
  <c r="AD665" i="10"/>
  <c r="AL665" i="10"/>
  <c r="AT665" i="10"/>
  <c r="BB665" i="10"/>
  <c r="G665" i="10"/>
  <c r="O665" i="10"/>
  <c r="W665" i="10"/>
  <c r="AE665" i="10"/>
  <c r="BQ665" i="10" s="1"/>
  <c r="AM665" i="10"/>
  <c r="AU665" i="10"/>
  <c r="BC665" i="10"/>
  <c r="BX665" i="10" s="1"/>
  <c r="H665" i="10"/>
  <c r="P665" i="10"/>
  <c r="X665" i="10"/>
  <c r="AF665" i="10"/>
  <c r="AN665" i="10"/>
  <c r="AV665" i="10"/>
  <c r="BV665" i="10" s="1"/>
  <c r="BD665" i="10"/>
  <c r="BD664" i="10"/>
  <c r="AS664" i="10"/>
  <c r="AE664" i="10"/>
  <c r="BG663" i="10"/>
  <c r="BY663" i="10" s="1"/>
  <c r="AS663" i="10"/>
  <c r="AH663" i="10"/>
  <c r="BR663" i="10" s="1"/>
  <c r="T663" i="10"/>
  <c r="BN663" i="10" s="1"/>
  <c r="BB658" i="10"/>
  <c r="AN658" i="10"/>
  <c r="AC658" i="10"/>
  <c r="O658" i="10"/>
  <c r="N657" i="10"/>
  <c r="V657" i="10"/>
  <c r="AD657" i="10"/>
  <c r="AL657" i="10"/>
  <c r="AT657" i="10"/>
  <c r="BB657" i="10"/>
  <c r="G657" i="10"/>
  <c r="O657" i="10"/>
  <c r="W657" i="10"/>
  <c r="AE657" i="10"/>
  <c r="AM657" i="10"/>
  <c r="AU657" i="10"/>
  <c r="BC657" i="10"/>
  <c r="BX657" i="10" s="1"/>
  <c r="H657" i="10"/>
  <c r="P657" i="10"/>
  <c r="X657" i="10"/>
  <c r="AF657" i="10"/>
  <c r="AN657" i="10"/>
  <c r="AV657" i="10"/>
  <c r="BV657" i="10" s="1"/>
  <c r="BD657" i="10"/>
  <c r="BD656" i="10"/>
  <c r="AS656" i="10"/>
  <c r="BU656" i="10" s="1"/>
  <c r="AE656" i="10"/>
  <c r="BG655" i="10"/>
  <c r="BY655" i="10" s="1"/>
  <c r="AS655" i="10"/>
  <c r="AH655" i="10"/>
  <c r="BR655" i="10" s="1"/>
  <c r="T655" i="10"/>
  <c r="BN655" i="10" s="1"/>
  <c r="BB650" i="10"/>
  <c r="AN650" i="10"/>
  <c r="AC650" i="10"/>
  <c r="O650" i="10"/>
  <c r="N649" i="10"/>
  <c r="V649" i="10"/>
  <c r="AD649" i="10"/>
  <c r="AL649" i="10"/>
  <c r="AT649" i="10"/>
  <c r="BB649" i="10"/>
  <c r="G649" i="10"/>
  <c r="O649" i="10"/>
  <c r="W649" i="10"/>
  <c r="AE649" i="10"/>
  <c r="AM649" i="10"/>
  <c r="AU649" i="10"/>
  <c r="BC649" i="10"/>
  <c r="BX649" i="10" s="1"/>
  <c r="H649" i="10"/>
  <c r="P649" i="10"/>
  <c r="X649" i="10"/>
  <c r="BO649" i="10" s="1"/>
  <c r="AF649" i="10"/>
  <c r="AN649" i="10"/>
  <c r="AV649" i="10"/>
  <c r="BV649" i="10" s="1"/>
  <c r="BD649" i="10"/>
  <c r="BA647" i="10"/>
  <c r="AK647" i="10"/>
  <c r="AQ645" i="10"/>
  <c r="U645" i="10"/>
  <c r="BI641" i="10"/>
  <c r="AC641" i="10"/>
  <c r="N639" i="10"/>
  <c r="V639" i="10"/>
  <c r="AD639" i="10"/>
  <c r="AL639" i="10"/>
  <c r="AT639" i="10"/>
  <c r="BB639" i="10"/>
  <c r="G639" i="10"/>
  <c r="O639" i="10"/>
  <c r="W639" i="10"/>
  <c r="AE639" i="10"/>
  <c r="AM639" i="10"/>
  <c r="AU639" i="10"/>
  <c r="BC639" i="10"/>
  <c r="BX639" i="10" s="1"/>
  <c r="H639" i="10"/>
  <c r="P639" i="10"/>
  <c r="X639" i="10"/>
  <c r="AF639" i="10"/>
  <c r="AN639" i="10"/>
  <c r="AV639" i="10"/>
  <c r="BV639" i="10" s="1"/>
  <c r="BD639" i="10"/>
  <c r="I639" i="10"/>
  <c r="Q639" i="10"/>
  <c r="Y639" i="10"/>
  <c r="AG639" i="10"/>
  <c r="AO639" i="10"/>
  <c r="BT639" i="10" s="1"/>
  <c r="AW639" i="10"/>
  <c r="BE639" i="10"/>
  <c r="J639" i="10"/>
  <c r="R639" i="10"/>
  <c r="Z639" i="10"/>
  <c r="AH639" i="10"/>
  <c r="BR639" i="10" s="1"/>
  <c r="AP639" i="10"/>
  <c r="AX639" i="10"/>
  <c r="BF639" i="10"/>
  <c r="T639" i="10"/>
  <c r="BN639" i="10" s="1"/>
  <c r="AB639" i="10"/>
  <c r="AJ639" i="10"/>
  <c r="AR639" i="10"/>
  <c r="AZ639" i="10"/>
  <c r="BH639" i="10"/>
  <c r="AQ635" i="10"/>
  <c r="AQ633" i="10"/>
  <c r="BC629" i="10"/>
  <c r="BX629" i="10" s="1"/>
  <c r="BC625" i="10"/>
  <c r="BX625" i="10" s="1"/>
  <c r="H582" i="10"/>
  <c r="P582" i="10"/>
  <c r="X582" i="10"/>
  <c r="AF582" i="10"/>
  <c r="U582" i="10"/>
  <c r="AD582" i="10"/>
  <c r="AM582" i="10"/>
  <c r="AU582" i="10"/>
  <c r="BC582" i="10"/>
  <c r="BX582" i="10" s="1"/>
  <c r="M582" i="10"/>
  <c r="BL582" i="10" s="1"/>
  <c r="V582" i="10"/>
  <c r="AE582" i="10"/>
  <c r="AN582" i="10"/>
  <c r="AV582" i="10"/>
  <c r="BV582" i="10" s="1"/>
  <c r="BD582" i="10"/>
  <c r="J582" i="10"/>
  <c r="AB582" i="10"/>
  <c r="AK582" i="10"/>
  <c r="AS582" i="10"/>
  <c r="BA582" i="10"/>
  <c r="BI582" i="10"/>
  <c r="BY582" i="10" s="1"/>
  <c r="I582" i="10"/>
  <c r="Y582" i="10"/>
  <c r="AL582" i="10"/>
  <c r="AY582" i="10"/>
  <c r="K582" i="10"/>
  <c r="Z582" i="10"/>
  <c r="AO582" i="10"/>
  <c r="BT582" i="10" s="1"/>
  <c r="AZ582" i="10"/>
  <c r="N582" i="10"/>
  <c r="AA582" i="10"/>
  <c r="BP582" i="10" s="1"/>
  <c r="AP582" i="10"/>
  <c r="BB582" i="10"/>
  <c r="O582" i="10"/>
  <c r="AC582" i="10"/>
  <c r="AQ582" i="10"/>
  <c r="BE582" i="10"/>
  <c r="Q582" i="10"/>
  <c r="AG582" i="10"/>
  <c r="AR582" i="10"/>
  <c r="BF582" i="10"/>
  <c r="T582" i="10"/>
  <c r="BN582" i="10" s="1"/>
  <c r="AI582" i="10"/>
  <c r="AW582" i="10"/>
  <c r="BH582" i="10"/>
  <c r="AX572" i="10"/>
  <c r="BB745" i="10"/>
  <c r="AT745" i="10"/>
  <c r="AL745" i="10"/>
  <c r="AD745" i="10"/>
  <c r="V745" i="10"/>
  <c r="BB743" i="10"/>
  <c r="AT743" i="10"/>
  <c r="AL743" i="10"/>
  <c r="BS743" i="10" s="1"/>
  <c r="AD743" i="10"/>
  <c r="V743" i="10"/>
  <c r="BB741" i="10"/>
  <c r="AT741" i="10"/>
  <c r="AL741" i="10"/>
  <c r="BS741" i="10" s="1"/>
  <c r="AD741" i="10"/>
  <c r="V741" i="10"/>
  <c r="BB739" i="10"/>
  <c r="AT739" i="10"/>
  <c r="AL739" i="10"/>
  <c r="BS739" i="10" s="1"/>
  <c r="AD739" i="10"/>
  <c r="V739" i="10"/>
  <c r="BB737" i="10"/>
  <c r="AT737" i="10"/>
  <c r="AL737" i="10"/>
  <c r="AD737" i="10"/>
  <c r="V737" i="10"/>
  <c r="BB735" i="10"/>
  <c r="BW735" i="10" s="1"/>
  <c r="AT735" i="10"/>
  <c r="AL735" i="10"/>
  <c r="BS735" i="10" s="1"/>
  <c r="AD735" i="10"/>
  <c r="V735" i="10"/>
  <c r="BB733" i="10"/>
  <c r="AT733" i="10"/>
  <c r="AL733" i="10"/>
  <c r="AD733" i="10"/>
  <c r="V733" i="10"/>
  <c r="BB731" i="10"/>
  <c r="AT731" i="10"/>
  <c r="AL731" i="10"/>
  <c r="BS731" i="10" s="1"/>
  <c r="AD731" i="10"/>
  <c r="V731" i="10"/>
  <c r="BB729" i="10"/>
  <c r="AT729" i="10"/>
  <c r="AL729" i="10"/>
  <c r="BS729" i="10" s="1"/>
  <c r="AD729" i="10"/>
  <c r="V729" i="10"/>
  <c r="BB727" i="10"/>
  <c r="AT727" i="10"/>
  <c r="AL727" i="10"/>
  <c r="BS727" i="10" s="1"/>
  <c r="AD727" i="10"/>
  <c r="V727" i="10"/>
  <c r="BB725" i="10"/>
  <c r="AT725" i="10"/>
  <c r="AL725" i="10"/>
  <c r="AD725" i="10"/>
  <c r="V725" i="10"/>
  <c r="BB723" i="10"/>
  <c r="BW723" i="10" s="1"/>
  <c r="AT723" i="10"/>
  <c r="AL723" i="10"/>
  <c r="BS723" i="10" s="1"/>
  <c r="AD723" i="10"/>
  <c r="V723" i="10"/>
  <c r="AL721" i="10"/>
  <c r="BS721" i="10" s="1"/>
  <c r="AD721" i="10"/>
  <c r="V721" i="10"/>
  <c r="K678" i="10"/>
  <c r="AA678" i="10"/>
  <c r="BP678" i="10" s="1"/>
  <c r="T678" i="10"/>
  <c r="BN678" i="10" s="1"/>
  <c r="BE675" i="10"/>
  <c r="AS675" i="10"/>
  <c r="BU675" i="10" s="1"/>
  <c r="AI675" i="10"/>
  <c r="Y675" i="10"/>
  <c r="M675" i="10"/>
  <c r="BL675" i="10" s="1"/>
  <c r="K674" i="10"/>
  <c r="AA674" i="10"/>
  <c r="BP674" i="10" s="1"/>
  <c r="AI674" i="10"/>
  <c r="AQ674" i="10"/>
  <c r="AY674" i="10"/>
  <c r="BG674" i="10"/>
  <c r="BY674" i="10" s="1"/>
  <c r="T674" i="10"/>
  <c r="BN674" i="10" s="1"/>
  <c r="AB674" i="10"/>
  <c r="AJ674" i="10"/>
  <c r="AR674" i="10"/>
  <c r="AZ674" i="10"/>
  <c r="BH674" i="10"/>
  <c r="BA666" i="10"/>
  <c r="AM666" i="10"/>
  <c r="Y666" i="10"/>
  <c r="N666" i="10"/>
  <c r="J664" i="10"/>
  <c r="R664" i="10"/>
  <c r="Z664" i="10"/>
  <c r="AH664" i="10"/>
  <c r="BR664" i="10" s="1"/>
  <c r="AP664" i="10"/>
  <c r="AX664" i="10"/>
  <c r="BF664" i="10"/>
  <c r="K664" i="10"/>
  <c r="AA664" i="10"/>
  <c r="BP664" i="10" s="1"/>
  <c r="AI664" i="10"/>
  <c r="AQ664" i="10"/>
  <c r="AY664" i="10"/>
  <c r="BG664" i="10"/>
  <c r="T664" i="10"/>
  <c r="BN664" i="10" s="1"/>
  <c r="AB664" i="10"/>
  <c r="AJ664" i="10"/>
  <c r="AR664" i="10"/>
  <c r="AZ664" i="10"/>
  <c r="BH664" i="10"/>
  <c r="BA658" i="10"/>
  <c r="AM658" i="10"/>
  <c r="Y658" i="10"/>
  <c r="N658" i="10"/>
  <c r="J656" i="10"/>
  <c r="R656" i="10"/>
  <c r="Z656" i="10"/>
  <c r="AH656" i="10"/>
  <c r="BR656" i="10" s="1"/>
  <c r="AP656" i="10"/>
  <c r="AX656" i="10"/>
  <c r="BF656" i="10"/>
  <c r="K656" i="10"/>
  <c r="AA656" i="10"/>
  <c r="BP656" i="10" s="1"/>
  <c r="AI656" i="10"/>
  <c r="AQ656" i="10"/>
  <c r="AY656" i="10"/>
  <c r="BG656" i="10"/>
  <c r="BY656" i="10" s="1"/>
  <c r="T656" i="10"/>
  <c r="BN656" i="10" s="1"/>
  <c r="AB656" i="10"/>
  <c r="AJ656" i="10"/>
  <c r="AR656" i="10"/>
  <c r="AZ656" i="10"/>
  <c r="BW656" i="10" s="1"/>
  <c r="BH656" i="10"/>
  <c r="BA650" i="10"/>
  <c r="AM650" i="10"/>
  <c r="Y650" i="10"/>
  <c r="N650" i="10"/>
  <c r="N647" i="10"/>
  <c r="V647" i="10"/>
  <c r="AD647" i="10"/>
  <c r="AL647" i="10"/>
  <c r="AT647" i="10"/>
  <c r="BB647" i="10"/>
  <c r="BW647" i="10" s="1"/>
  <c r="G647" i="10"/>
  <c r="O647" i="10"/>
  <c r="W647" i="10"/>
  <c r="AE647" i="10"/>
  <c r="AM647" i="10"/>
  <c r="AU647" i="10"/>
  <c r="BC647" i="10"/>
  <c r="BX647" i="10" s="1"/>
  <c r="H647" i="10"/>
  <c r="P647" i="10"/>
  <c r="X647" i="10"/>
  <c r="AF647" i="10"/>
  <c r="AN647" i="10"/>
  <c r="AV647" i="10"/>
  <c r="BV647" i="10" s="1"/>
  <c r="BD647" i="10"/>
  <c r="I647" i="10"/>
  <c r="Q647" i="10"/>
  <c r="Y647" i="10"/>
  <c r="AG647" i="10"/>
  <c r="AO647" i="10"/>
  <c r="BT647" i="10" s="1"/>
  <c r="AW647" i="10"/>
  <c r="BE647" i="10"/>
  <c r="BI645" i="10"/>
  <c r="AP645" i="10"/>
  <c r="BG641" i="10"/>
  <c r="AA641" i="10"/>
  <c r="BP641" i="10" s="1"/>
  <c r="N637" i="10"/>
  <c r="V637" i="10"/>
  <c r="AD637" i="10"/>
  <c r="AL637" i="10"/>
  <c r="AT637" i="10"/>
  <c r="BB637" i="10"/>
  <c r="G637" i="10"/>
  <c r="O637" i="10"/>
  <c r="W637" i="10"/>
  <c r="AE637" i="10"/>
  <c r="AM637" i="10"/>
  <c r="AU637" i="10"/>
  <c r="BC637" i="10"/>
  <c r="BX637" i="10" s="1"/>
  <c r="H637" i="10"/>
  <c r="P637" i="10"/>
  <c r="X637" i="10"/>
  <c r="AF637" i="10"/>
  <c r="AN637" i="10"/>
  <c r="AV637" i="10"/>
  <c r="BV637" i="10" s="1"/>
  <c r="BD637" i="10"/>
  <c r="I637" i="10"/>
  <c r="Q637" i="10"/>
  <c r="Y637" i="10"/>
  <c r="AG637" i="10"/>
  <c r="AO637" i="10"/>
  <c r="BT637" i="10" s="1"/>
  <c r="AW637" i="10"/>
  <c r="BE637" i="10"/>
  <c r="J637" i="10"/>
  <c r="R637" i="10"/>
  <c r="Z637" i="10"/>
  <c r="AH637" i="10"/>
  <c r="BR637" i="10" s="1"/>
  <c r="AP637" i="10"/>
  <c r="AX637" i="10"/>
  <c r="BF637" i="10"/>
  <c r="T637" i="10"/>
  <c r="BN637" i="10" s="1"/>
  <c r="AB637" i="10"/>
  <c r="AJ637" i="10"/>
  <c r="AR637" i="10"/>
  <c r="AZ637" i="10"/>
  <c r="BW637" i="10" s="1"/>
  <c r="BH637" i="10"/>
  <c r="K613" i="10"/>
  <c r="AA613" i="10"/>
  <c r="BP613" i="10" s="1"/>
  <c r="AI613" i="10"/>
  <c r="AQ613" i="10"/>
  <c r="AY613" i="10"/>
  <c r="BG613" i="10"/>
  <c r="T613" i="10"/>
  <c r="BN613" i="10" s="1"/>
  <c r="AB613" i="10"/>
  <c r="AJ613" i="10"/>
  <c r="AR613" i="10"/>
  <c r="AZ613" i="10"/>
  <c r="BH613" i="10"/>
  <c r="I613" i="10"/>
  <c r="Q613" i="10"/>
  <c r="Y613" i="10"/>
  <c r="AG613" i="10"/>
  <c r="AO613" i="10"/>
  <c r="BT613" i="10" s="1"/>
  <c r="AW613" i="10"/>
  <c r="BE613" i="10"/>
  <c r="R613" i="10"/>
  <c r="AE613" i="10"/>
  <c r="AS613" i="10"/>
  <c r="BD613" i="10"/>
  <c r="G613" i="10"/>
  <c r="U613" i="10"/>
  <c r="AF613" i="10"/>
  <c r="AT613" i="10"/>
  <c r="BF613" i="10"/>
  <c r="H613" i="10"/>
  <c r="V613" i="10"/>
  <c r="AH613" i="10"/>
  <c r="BR613" i="10" s="1"/>
  <c r="AU613" i="10"/>
  <c r="BI613" i="10"/>
  <c r="J613" i="10"/>
  <c r="W613" i="10"/>
  <c r="AK613" i="10"/>
  <c r="AV613" i="10"/>
  <c r="BV613" i="10" s="1"/>
  <c r="M613" i="10"/>
  <c r="BL613" i="10" s="1"/>
  <c r="X613" i="10"/>
  <c r="AL613" i="10"/>
  <c r="AX613" i="10"/>
  <c r="O613" i="10"/>
  <c r="AC613" i="10"/>
  <c r="AN613" i="10"/>
  <c r="BB613" i="10"/>
  <c r="AM572" i="10"/>
  <c r="I497" i="10"/>
  <c r="Q497" i="10"/>
  <c r="Y497" i="10"/>
  <c r="AG497" i="10"/>
  <c r="AO497" i="10"/>
  <c r="BT497" i="10" s="1"/>
  <c r="AW497" i="10"/>
  <c r="BE497" i="10"/>
  <c r="J497" i="10"/>
  <c r="R497" i="10"/>
  <c r="Z497" i="10"/>
  <c r="AH497" i="10"/>
  <c r="BR497" i="10" s="1"/>
  <c r="AP497" i="10"/>
  <c r="AX497" i="10"/>
  <c r="BF497" i="10"/>
  <c r="T497" i="10"/>
  <c r="BN497" i="10" s="1"/>
  <c r="AB497" i="10"/>
  <c r="AJ497" i="10"/>
  <c r="AR497" i="10"/>
  <c r="AZ497" i="10"/>
  <c r="BH497" i="10"/>
  <c r="G497" i="10"/>
  <c r="O497" i="10"/>
  <c r="W497" i="10"/>
  <c r="AE497" i="10"/>
  <c r="AM497" i="10"/>
  <c r="AU497" i="10"/>
  <c r="BC497" i="10"/>
  <c r="BX497" i="10" s="1"/>
  <c r="V497" i="10"/>
  <c r="AL497" i="10"/>
  <c r="BB497" i="10"/>
  <c r="H497" i="10"/>
  <c r="X497" i="10"/>
  <c r="AN497" i="10"/>
  <c r="BD497" i="10"/>
  <c r="M497" i="10"/>
  <c r="BL497" i="10" s="1"/>
  <c r="AC497" i="10"/>
  <c r="AS497" i="10"/>
  <c r="BU497" i="10" s="1"/>
  <c r="BI497" i="10"/>
  <c r="N497" i="10"/>
  <c r="AD497" i="10"/>
  <c r="AT497" i="10"/>
  <c r="AI497" i="10"/>
  <c r="AY497" i="10"/>
  <c r="U497" i="10"/>
  <c r="AA497" i="10"/>
  <c r="BP497" i="10" s="1"/>
  <c r="AF497" i="10"/>
  <c r="AK497" i="10"/>
  <c r="K497" i="10"/>
  <c r="BA497" i="10"/>
  <c r="P497" i="10"/>
  <c r="AQ497" i="10"/>
  <c r="AV497" i="10"/>
  <c r="BV497" i="10" s="1"/>
  <c r="BG497" i="10"/>
  <c r="BY497" i="10" s="1"/>
  <c r="BE678" i="10"/>
  <c r="AW678" i="10"/>
  <c r="AO678" i="10"/>
  <c r="BT678" i="10" s="1"/>
  <c r="AG678" i="10"/>
  <c r="X678" i="10"/>
  <c r="N678" i="10"/>
  <c r="BB675" i="10"/>
  <c r="AR675" i="10"/>
  <c r="AH675" i="10"/>
  <c r="BR675" i="10" s="1"/>
  <c r="V675" i="10"/>
  <c r="BD674" i="10"/>
  <c r="AT674" i="10"/>
  <c r="AH674" i="10"/>
  <c r="BR674" i="10" s="1"/>
  <c r="X674" i="10"/>
  <c r="N674" i="10"/>
  <c r="N671" i="10"/>
  <c r="V671" i="10"/>
  <c r="AD671" i="10"/>
  <c r="AL671" i="10"/>
  <c r="AT671" i="10"/>
  <c r="G671" i="10"/>
  <c r="O671" i="10"/>
  <c r="W671" i="10"/>
  <c r="AE671" i="10"/>
  <c r="BQ671" i="10" s="1"/>
  <c r="AM671" i="10"/>
  <c r="AU671" i="10"/>
  <c r="BC671" i="10"/>
  <c r="BX671" i="10" s="1"/>
  <c r="H671" i="10"/>
  <c r="P671" i="10"/>
  <c r="X671" i="10"/>
  <c r="AF671" i="10"/>
  <c r="AN671" i="10"/>
  <c r="AV671" i="10"/>
  <c r="BV671" i="10" s="1"/>
  <c r="BD671" i="10"/>
  <c r="BU669" i="10"/>
  <c r="AW666" i="10"/>
  <c r="AL666" i="10"/>
  <c r="X666" i="10"/>
  <c r="M666" i="10"/>
  <c r="BL666" i="10" s="1"/>
  <c r="BB664" i="10"/>
  <c r="AN664" i="10"/>
  <c r="AC664" i="10"/>
  <c r="O664" i="10"/>
  <c r="N663" i="10"/>
  <c r="V663" i="10"/>
  <c r="AD663" i="10"/>
  <c r="AL663" i="10"/>
  <c r="AT663" i="10"/>
  <c r="BB663" i="10"/>
  <c r="G663" i="10"/>
  <c r="O663" i="10"/>
  <c r="W663" i="10"/>
  <c r="AE663" i="10"/>
  <c r="BQ663" i="10" s="1"/>
  <c r="AM663" i="10"/>
  <c r="AU663" i="10"/>
  <c r="BC663" i="10"/>
  <c r="BX663" i="10" s="1"/>
  <c r="H663" i="10"/>
  <c r="P663" i="10"/>
  <c r="X663" i="10"/>
  <c r="AF663" i="10"/>
  <c r="AN663" i="10"/>
  <c r="AV663" i="10"/>
  <c r="BV663" i="10" s="1"/>
  <c r="BD663" i="10"/>
  <c r="AW658" i="10"/>
  <c r="AL658" i="10"/>
  <c r="X658" i="10"/>
  <c r="M658" i="10"/>
  <c r="BL658" i="10" s="1"/>
  <c r="BB656" i="10"/>
  <c r="AN656" i="10"/>
  <c r="AC656" i="10"/>
  <c r="O656" i="10"/>
  <c r="N655" i="10"/>
  <c r="V655" i="10"/>
  <c r="AD655" i="10"/>
  <c r="AL655" i="10"/>
  <c r="AT655" i="10"/>
  <c r="BB655" i="10"/>
  <c r="G655" i="10"/>
  <c r="O655" i="10"/>
  <c r="W655" i="10"/>
  <c r="AE655" i="10"/>
  <c r="AM655" i="10"/>
  <c r="AU655" i="10"/>
  <c r="BC655" i="10"/>
  <c r="BX655" i="10" s="1"/>
  <c r="H655" i="10"/>
  <c r="P655" i="10"/>
  <c r="X655" i="10"/>
  <c r="BO655" i="10" s="1"/>
  <c r="AF655" i="10"/>
  <c r="AN655" i="10"/>
  <c r="AV655" i="10"/>
  <c r="BV655" i="10" s="1"/>
  <c r="BD655" i="10"/>
  <c r="AW650" i="10"/>
  <c r="AL650" i="10"/>
  <c r="X650" i="10"/>
  <c r="M650" i="10"/>
  <c r="BL650" i="10" s="1"/>
  <c r="AY647" i="10"/>
  <c r="AI647" i="10"/>
  <c r="BG645" i="10"/>
  <c r="AK645" i="10"/>
  <c r="R645" i="10"/>
  <c r="BA641" i="10"/>
  <c r="U641" i="10"/>
  <c r="BI637" i="10"/>
  <c r="AC637" i="10"/>
  <c r="N635" i="10"/>
  <c r="V635" i="10"/>
  <c r="AD635" i="10"/>
  <c r="AL635" i="10"/>
  <c r="AT635" i="10"/>
  <c r="BB635" i="10"/>
  <c r="G635" i="10"/>
  <c r="O635" i="10"/>
  <c r="W635" i="10"/>
  <c r="AE635" i="10"/>
  <c r="AM635" i="10"/>
  <c r="AU635" i="10"/>
  <c r="BU635" i="10" s="1"/>
  <c r="BC635" i="10"/>
  <c r="BX635" i="10" s="1"/>
  <c r="H635" i="10"/>
  <c r="P635" i="10"/>
  <c r="X635" i="10"/>
  <c r="AF635" i="10"/>
  <c r="AN635" i="10"/>
  <c r="AV635" i="10"/>
  <c r="BV635" i="10" s="1"/>
  <c r="BD635" i="10"/>
  <c r="I635" i="10"/>
  <c r="Q635" i="10"/>
  <c r="Y635" i="10"/>
  <c r="AG635" i="10"/>
  <c r="AO635" i="10"/>
  <c r="BT635" i="10" s="1"/>
  <c r="AW635" i="10"/>
  <c r="BE635" i="10"/>
  <c r="J635" i="10"/>
  <c r="R635" i="10"/>
  <c r="Z635" i="10"/>
  <c r="AH635" i="10"/>
  <c r="BR635" i="10" s="1"/>
  <c r="AP635" i="10"/>
  <c r="AX635" i="10"/>
  <c r="BF635" i="10"/>
  <c r="T635" i="10"/>
  <c r="BN635" i="10" s="1"/>
  <c r="AB635" i="10"/>
  <c r="AJ635" i="10"/>
  <c r="AR635" i="10"/>
  <c r="AZ635" i="10"/>
  <c r="BH635" i="10"/>
  <c r="N633" i="10"/>
  <c r="V633" i="10"/>
  <c r="AD633" i="10"/>
  <c r="AL633" i="10"/>
  <c r="AT633" i="10"/>
  <c r="BB633" i="10"/>
  <c r="G633" i="10"/>
  <c r="O633" i="10"/>
  <c r="W633" i="10"/>
  <c r="AE633" i="10"/>
  <c r="AM633" i="10"/>
  <c r="AU633" i="10"/>
  <c r="BC633" i="10"/>
  <c r="BX633" i="10" s="1"/>
  <c r="H633" i="10"/>
  <c r="P633" i="10"/>
  <c r="X633" i="10"/>
  <c r="AF633" i="10"/>
  <c r="AN633" i="10"/>
  <c r="AV633" i="10"/>
  <c r="BV633" i="10" s="1"/>
  <c r="BD633" i="10"/>
  <c r="I633" i="10"/>
  <c r="Q633" i="10"/>
  <c r="Y633" i="10"/>
  <c r="AG633" i="10"/>
  <c r="AO633" i="10"/>
  <c r="BT633" i="10" s="1"/>
  <c r="AW633" i="10"/>
  <c r="BE633" i="10"/>
  <c r="J633" i="10"/>
  <c r="R633" i="10"/>
  <c r="Z633" i="10"/>
  <c r="AH633" i="10"/>
  <c r="BR633" i="10" s="1"/>
  <c r="AP633" i="10"/>
  <c r="AX633" i="10"/>
  <c r="BF633" i="10"/>
  <c r="T633" i="10"/>
  <c r="BN633" i="10" s="1"/>
  <c r="AB633" i="10"/>
  <c r="AJ633" i="10"/>
  <c r="AR633" i="10"/>
  <c r="AZ633" i="10"/>
  <c r="BH633" i="10"/>
  <c r="K629" i="10"/>
  <c r="AA629" i="10"/>
  <c r="BP629" i="10" s="1"/>
  <c r="AI629" i="10"/>
  <c r="AQ629" i="10"/>
  <c r="AY629" i="10"/>
  <c r="BG629" i="10"/>
  <c r="T629" i="10"/>
  <c r="BN629" i="10" s="1"/>
  <c r="AB629" i="10"/>
  <c r="AJ629" i="10"/>
  <c r="AR629" i="10"/>
  <c r="AZ629" i="10"/>
  <c r="BH629" i="10"/>
  <c r="P629" i="10"/>
  <c r="Z629" i="10"/>
  <c r="AL629" i="10"/>
  <c r="AV629" i="10"/>
  <c r="BV629" i="10" s="1"/>
  <c r="BF629" i="10"/>
  <c r="G629" i="10"/>
  <c r="Q629" i="10"/>
  <c r="AC629" i="10"/>
  <c r="AM629" i="10"/>
  <c r="AW629" i="10"/>
  <c r="BI629" i="10"/>
  <c r="H629" i="10"/>
  <c r="R629" i="10"/>
  <c r="AD629" i="10"/>
  <c r="AN629" i="10"/>
  <c r="AX629" i="10"/>
  <c r="I629" i="10"/>
  <c r="U629" i="10"/>
  <c r="AE629" i="10"/>
  <c r="AO629" i="10"/>
  <c r="BT629" i="10" s="1"/>
  <c r="BA629" i="10"/>
  <c r="J629" i="10"/>
  <c r="V629" i="10"/>
  <c r="AF629" i="10"/>
  <c r="AP629" i="10"/>
  <c r="BB629" i="10"/>
  <c r="N629" i="10"/>
  <c r="X629" i="10"/>
  <c r="AH629" i="10"/>
  <c r="BR629" i="10" s="1"/>
  <c r="AT629" i="10"/>
  <c r="BD629" i="10"/>
  <c r="K625" i="10"/>
  <c r="AA625" i="10"/>
  <c r="BP625" i="10" s="1"/>
  <c r="AI625" i="10"/>
  <c r="AQ625" i="10"/>
  <c r="AY625" i="10"/>
  <c r="BG625" i="10"/>
  <c r="T625" i="10"/>
  <c r="BN625" i="10" s="1"/>
  <c r="AB625" i="10"/>
  <c r="AJ625" i="10"/>
  <c r="AR625" i="10"/>
  <c r="AZ625" i="10"/>
  <c r="BW625" i="10" s="1"/>
  <c r="BH625" i="10"/>
  <c r="P625" i="10"/>
  <c r="Z625" i="10"/>
  <c r="AL625" i="10"/>
  <c r="AV625" i="10"/>
  <c r="BV625" i="10" s="1"/>
  <c r="BF625" i="10"/>
  <c r="G625" i="10"/>
  <c r="Q625" i="10"/>
  <c r="AC625" i="10"/>
  <c r="AM625" i="10"/>
  <c r="AW625" i="10"/>
  <c r="BI625" i="10"/>
  <c r="H625" i="10"/>
  <c r="R625" i="10"/>
  <c r="AD625" i="10"/>
  <c r="AN625" i="10"/>
  <c r="AX625" i="10"/>
  <c r="I625" i="10"/>
  <c r="U625" i="10"/>
  <c r="AE625" i="10"/>
  <c r="AO625" i="10"/>
  <c r="BT625" i="10" s="1"/>
  <c r="BA625" i="10"/>
  <c r="J625" i="10"/>
  <c r="V625" i="10"/>
  <c r="AF625" i="10"/>
  <c r="AP625" i="10"/>
  <c r="BB625" i="10"/>
  <c r="N625" i="10"/>
  <c r="X625" i="10"/>
  <c r="AH625" i="10"/>
  <c r="BR625" i="10" s="1"/>
  <c r="AT625" i="10"/>
  <c r="BD625" i="10"/>
  <c r="AP613" i="10"/>
  <c r="K609" i="10"/>
  <c r="AA609" i="10"/>
  <c r="BP609" i="10" s="1"/>
  <c r="AI609" i="10"/>
  <c r="AQ609" i="10"/>
  <c r="AY609" i="10"/>
  <c r="BG609" i="10"/>
  <c r="T609" i="10"/>
  <c r="BN609" i="10" s="1"/>
  <c r="AB609" i="10"/>
  <c r="AJ609" i="10"/>
  <c r="AR609" i="10"/>
  <c r="AZ609" i="10"/>
  <c r="BH609" i="10"/>
  <c r="I609" i="10"/>
  <c r="Q609" i="10"/>
  <c r="Y609" i="10"/>
  <c r="AG609" i="10"/>
  <c r="AO609" i="10"/>
  <c r="BT609" i="10" s="1"/>
  <c r="AW609" i="10"/>
  <c r="BE609" i="10"/>
  <c r="H609" i="10"/>
  <c r="V609" i="10"/>
  <c r="AH609" i="10"/>
  <c r="BR609" i="10" s="1"/>
  <c r="AU609" i="10"/>
  <c r="BI609" i="10"/>
  <c r="J609" i="10"/>
  <c r="W609" i="10"/>
  <c r="AK609" i="10"/>
  <c r="AV609" i="10"/>
  <c r="BV609" i="10" s="1"/>
  <c r="M609" i="10"/>
  <c r="BL609" i="10" s="1"/>
  <c r="X609" i="10"/>
  <c r="AL609" i="10"/>
  <c r="AX609" i="10"/>
  <c r="N609" i="10"/>
  <c r="Z609" i="10"/>
  <c r="AM609" i="10"/>
  <c r="BA609" i="10"/>
  <c r="O609" i="10"/>
  <c r="AC609" i="10"/>
  <c r="AN609" i="10"/>
  <c r="BB609" i="10"/>
  <c r="R609" i="10"/>
  <c r="AE609" i="10"/>
  <c r="AS609" i="10"/>
  <c r="BD609" i="10"/>
  <c r="BY580" i="10"/>
  <c r="AH572" i="10"/>
  <c r="BR572" i="10" s="1"/>
  <c r="I507" i="10"/>
  <c r="Q507" i="10"/>
  <c r="Y507" i="10"/>
  <c r="AG507" i="10"/>
  <c r="AO507" i="10"/>
  <c r="BT507" i="10" s="1"/>
  <c r="AW507" i="10"/>
  <c r="BE507" i="10"/>
  <c r="T507" i="10"/>
  <c r="BN507" i="10" s="1"/>
  <c r="AB507" i="10"/>
  <c r="AJ507" i="10"/>
  <c r="AR507" i="10"/>
  <c r="AZ507" i="10"/>
  <c r="BH507" i="10"/>
  <c r="M507" i="10"/>
  <c r="BL507" i="10" s="1"/>
  <c r="W507" i="10"/>
  <c r="AH507" i="10"/>
  <c r="BR507" i="10" s="1"/>
  <c r="AS507" i="10"/>
  <c r="BC507" i="10"/>
  <c r="BX507" i="10" s="1"/>
  <c r="N507" i="10"/>
  <c r="X507" i="10"/>
  <c r="AI507" i="10"/>
  <c r="AT507" i="10"/>
  <c r="BD507" i="10"/>
  <c r="P507" i="10"/>
  <c r="AA507" i="10"/>
  <c r="BP507" i="10" s="1"/>
  <c r="AL507" i="10"/>
  <c r="AV507" i="10"/>
  <c r="BV507" i="10" s="1"/>
  <c r="BG507" i="10"/>
  <c r="G507" i="10"/>
  <c r="R507" i="10"/>
  <c r="AC507" i="10"/>
  <c r="AM507" i="10"/>
  <c r="AX507" i="10"/>
  <c r="BI507" i="10"/>
  <c r="J507" i="10"/>
  <c r="U507" i="10"/>
  <c r="AE507" i="10"/>
  <c r="AP507" i="10"/>
  <c r="BA507" i="10"/>
  <c r="O507" i="10"/>
  <c r="AQ507" i="10"/>
  <c r="AU507" i="10"/>
  <c r="V507" i="10"/>
  <c r="AY507" i="10"/>
  <c r="Z507" i="10"/>
  <c r="BB507" i="10"/>
  <c r="H507" i="10"/>
  <c r="AK507" i="10"/>
  <c r="K507" i="10"/>
  <c r="AD507" i="10"/>
  <c r="AF507" i="10"/>
  <c r="AN507" i="10"/>
  <c r="H634" i="10"/>
  <c r="K611" i="10"/>
  <c r="AA611" i="10"/>
  <c r="BP611" i="10" s="1"/>
  <c r="AI611" i="10"/>
  <c r="AQ611" i="10"/>
  <c r="AY611" i="10"/>
  <c r="BG611" i="10"/>
  <c r="T611" i="10"/>
  <c r="BN611" i="10" s="1"/>
  <c r="AB611" i="10"/>
  <c r="AJ611" i="10"/>
  <c r="AR611" i="10"/>
  <c r="AZ611" i="10"/>
  <c r="BW611" i="10" s="1"/>
  <c r="BH611" i="10"/>
  <c r="I611" i="10"/>
  <c r="Q611" i="10"/>
  <c r="Y611" i="10"/>
  <c r="AG611" i="10"/>
  <c r="BQ611" i="10" s="1"/>
  <c r="AO611" i="10"/>
  <c r="BT611" i="10" s="1"/>
  <c r="AW611" i="10"/>
  <c r="BE611" i="10"/>
  <c r="K595" i="10"/>
  <c r="AA595" i="10"/>
  <c r="BP595" i="10" s="1"/>
  <c r="AI595" i="10"/>
  <c r="AQ595" i="10"/>
  <c r="AY595" i="10"/>
  <c r="BG595" i="10"/>
  <c r="T595" i="10"/>
  <c r="BN595" i="10" s="1"/>
  <c r="AB595" i="10"/>
  <c r="AJ595" i="10"/>
  <c r="AR595" i="10"/>
  <c r="AZ595" i="10"/>
  <c r="BW595" i="10" s="1"/>
  <c r="BH595" i="10"/>
  <c r="I595" i="10"/>
  <c r="Q595" i="10"/>
  <c r="Y595" i="10"/>
  <c r="AG595" i="10"/>
  <c r="AO595" i="10"/>
  <c r="BT595" i="10" s="1"/>
  <c r="AW595" i="10"/>
  <c r="BE595" i="10"/>
  <c r="H580" i="10"/>
  <c r="P580" i="10"/>
  <c r="X580" i="10"/>
  <c r="AF580" i="10"/>
  <c r="AN580" i="10"/>
  <c r="AV580" i="10"/>
  <c r="BV580" i="10" s="1"/>
  <c r="BD580" i="10"/>
  <c r="J580" i="10"/>
  <c r="AB580" i="10"/>
  <c r="AK580" i="10"/>
  <c r="AT580" i="10"/>
  <c r="BC580" i="10"/>
  <c r="BX580" i="10" s="1"/>
  <c r="K580" i="10"/>
  <c r="T580" i="10"/>
  <c r="BN580" i="10" s="1"/>
  <c r="AC580" i="10"/>
  <c r="AL580" i="10"/>
  <c r="AU580" i="10"/>
  <c r="BE580" i="10"/>
  <c r="G580" i="10"/>
  <c r="Q580" i="10"/>
  <c r="Z580" i="10"/>
  <c r="AI580" i="10"/>
  <c r="AR580" i="10"/>
  <c r="BA580" i="10"/>
  <c r="BF563" i="10"/>
  <c r="AP563" i="10"/>
  <c r="W563" i="10"/>
  <c r="AV555" i="10"/>
  <c r="BV555" i="10" s="1"/>
  <c r="AE555" i="10"/>
  <c r="BB553" i="10"/>
  <c r="AM553" i="10"/>
  <c r="AK551" i="10"/>
  <c r="O551" i="10"/>
  <c r="BA547" i="10"/>
  <c r="Z547" i="10"/>
  <c r="AU541" i="10"/>
  <c r="M541" i="10"/>
  <c r="BL541" i="10" s="1"/>
  <c r="AI519" i="10"/>
  <c r="Z512" i="10"/>
  <c r="BF631" i="10"/>
  <c r="AV631" i="10"/>
  <c r="BV631" i="10" s="1"/>
  <c r="AL631" i="10"/>
  <c r="Z631" i="10"/>
  <c r="BF627" i="10"/>
  <c r="AV627" i="10"/>
  <c r="BV627" i="10" s="1"/>
  <c r="AL627" i="10"/>
  <c r="BS627" i="10" s="1"/>
  <c r="Z627" i="10"/>
  <c r="BF623" i="10"/>
  <c r="AV623" i="10"/>
  <c r="BV623" i="10" s="1"/>
  <c r="AL623" i="10"/>
  <c r="BS623" i="10" s="1"/>
  <c r="Z623" i="10"/>
  <c r="BB621" i="10"/>
  <c r="AP621" i="10"/>
  <c r="AE621" i="10"/>
  <c r="BA611" i="10"/>
  <c r="AM611" i="10"/>
  <c r="Z611" i="10"/>
  <c r="N611" i="10"/>
  <c r="K607" i="10"/>
  <c r="AA607" i="10"/>
  <c r="BP607" i="10" s="1"/>
  <c r="AI607" i="10"/>
  <c r="AQ607" i="10"/>
  <c r="AY607" i="10"/>
  <c r="BG607" i="10"/>
  <c r="BY607" i="10" s="1"/>
  <c r="T607" i="10"/>
  <c r="BN607" i="10" s="1"/>
  <c r="AB607" i="10"/>
  <c r="AJ607" i="10"/>
  <c r="AR607" i="10"/>
  <c r="AZ607" i="10"/>
  <c r="BW607" i="10" s="1"/>
  <c r="BH607" i="10"/>
  <c r="I607" i="10"/>
  <c r="Q607" i="10"/>
  <c r="Y607" i="10"/>
  <c r="AG607" i="10"/>
  <c r="BQ607" i="10" s="1"/>
  <c r="AO607" i="10"/>
  <c r="BT607" i="10" s="1"/>
  <c r="AW607" i="10"/>
  <c r="BE607" i="10"/>
  <c r="BD605" i="10"/>
  <c r="AS605" i="10"/>
  <c r="BU605" i="10" s="1"/>
  <c r="AE605" i="10"/>
  <c r="BA595" i="10"/>
  <c r="AM595" i="10"/>
  <c r="Z595" i="10"/>
  <c r="BO595" i="10" s="1"/>
  <c r="N595" i="10"/>
  <c r="K591" i="10"/>
  <c r="AA591" i="10"/>
  <c r="BP591" i="10" s="1"/>
  <c r="AI591" i="10"/>
  <c r="AQ591" i="10"/>
  <c r="AY591" i="10"/>
  <c r="BG591" i="10"/>
  <c r="BY591" i="10" s="1"/>
  <c r="T591" i="10"/>
  <c r="BN591" i="10" s="1"/>
  <c r="AB591" i="10"/>
  <c r="AJ591" i="10"/>
  <c r="AR591" i="10"/>
  <c r="AZ591" i="10"/>
  <c r="BW591" i="10" s="1"/>
  <c r="BH591" i="10"/>
  <c r="I591" i="10"/>
  <c r="Q591" i="10"/>
  <c r="Y591" i="10"/>
  <c r="AG591" i="10"/>
  <c r="AO591" i="10"/>
  <c r="BT591" i="10" s="1"/>
  <c r="AW591" i="10"/>
  <c r="BE591" i="10"/>
  <c r="BD589" i="10"/>
  <c r="AS589" i="10"/>
  <c r="BU589" i="10" s="1"/>
  <c r="AE589" i="10"/>
  <c r="K583" i="10"/>
  <c r="AA583" i="10"/>
  <c r="BP583" i="10" s="1"/>
  <c r="AI583" i="10"/>
  <c r="AQ583" i="10"/>
  <c r="AY583" i="10"/>
  <c r="BG583" i="10"/>
  <c r="BY583" i="10" s="1"/>
  <c r="T583" i="10"/>
  <c r="BN583" i="10" s="1"/>
  <c r="AB583" i="10"/>
  <c r="AJ583" i="10"/>
  <c r="AR583" i="10"/>
  <c r="AZ583" i="10"/>
  <c r="BW583" i="10" s="1"/>
  <c r="BH583" i="10"/>
  <c r="I583" i="10"/>
  <c r="Q583" i="10"/>
  <c r="Y583" i="10"/>
  <c r="AG583" i="10"/>
  <c r="AO583" i="10"/>
  <c r="BT583" i="10" s="1"/>
  <c r="AW583" i="10"/>
  <c r="BE583" i="10"/>
  <c r="BH580" i="10"/>
  <c r="AS580" i="10"/>
  <c r="AE580" i="10"/>
  <c r="BQ580" i="10" s="1"/>
  <c r="O580" i="10"/>
  <c r="H574" i="10"/>
  <c r="P574" i="10"/>
  <c r="X574" i="10"/>
  <c r="AF574" i="10"/>
  <c r="AN574" i="10"/>
  <c r="BS574" i="10" s="1"/>
  <c r="AV574" i="10"/>
  <c r="BV574" i="10" s="1"/>
  <c r="BD574" i="10"/>
  <c r="U574" i="10"/>
  <c r="AD574" i="10"/>
  <c r="AM574" i="10"/>
  <c r="AW574" i="10"/>
  <c r="BF574" i="10"/>
  <c r="M574" i="10"/>
  <c r="BL574" i="10" s="1"/>
  <c r="V574" i="10"/>
  <c r="AE574" i="10"/>
  <c r="AO574" i="10"/>
  <c r="BT574" i="10" s="1"/>
  <c r="AX574" i="10"/>
  <c r="BG574" i="10"/>
  <c r="BY574" i="10" s="1"/>
  <c r="J574" i="10"/>
  <c r="AB574" i="10"/>
  <c r="AK574" i="10"/>
  <c r="AT574" i="10"/>
  <c r="BC574" i="10"/>
  <c r="BX574" i="10" s="1"/>
  <c r="I563" i="10"/>
  <c r="Q563" i="10"/>
  <c r="Y563" i="10"/>
  <c r="AG563" i="10"/>
  <c r="AO563" i="10"/>
  <c r="BT563" i="10" s="1"/>
  <c r="AW563" i="10"/>
  <c r="BE563" i="10"/>
  <c r="T563" i="10"/>
  <c r="BN563" i="10" s="1"/>
  <c r="AB563" i="10"/>
  <c r="AJ563" i="10"/>
  <c r="AR563" i="10"/>
  <c r="AZ563" i="10"/>
  <c r="BW563" i="10" s="1"/>
  <c r="BH563" i="10"/>
  <c r="P563" i="10"/>
  <c r="AA563" i="10"/>
  <c r="BP563" i="10" s="1"/>
  <c r="AL563" i="10"/>
  <c r="AV563" i="10"/>
  <c r="BV563" i="10" s="1"/>
  <c r="BG563" i="10"/>
  <c r="G563" i="10"/>
  <c r="R563" i="10"/>
  <c r="AC563" i="10"/>
  <c r="AM563" i="10"/>
  <c r="AX563" i="10"/>
  <c r="BI563" i="10"/>
  <c r="N563" i="10"/>
  <c r="X563" i="10"/>
  <c r="AI563" i="10"/>
  <c r="AT563" i="10"/>
  <c r="BD563" i="10"/>
  <c r="BF551" i="10"/>
  <c r="AS547" i="10"/>
  <c r="U547" i="10"/>
  <c r="H533" i="10"/>
  <c r="P533" i="10"/>
  <c r="X533" i="10"/>
  <c r="AF533" i="10"/>
  <c r="AN533" i="10"/>
  <c r="AV533" i="10"/>
  <c r="BV533" i="10" s="1"/>
  <c r="BD533" i="10"/>
  <c r="I533" i="10"/>
  <c r="Q533" i="10"/>
  <c r="Y533" i="10"/>
  <c r="AG533" i="10"/>
  <c r="AO533" i="10"/>
  <c r="BT533" i="10" s="1"/>
  <c r="AW533" i="10"/>
  <c r="BE533" i="10"/>
  <c r="K533" i="10"/>
  <c r="AA533" i="10"/>
  <c r="BP533" i="10" s="1"/>
  <c r="AI533" i="10"/>
  <c r="AQ533" i="10"/>
  <c r="AY533" i="10"/>
  <c r="BG533" i="10"/>
  <c r="BY533" i="10" s="1"/>
  <c r="T533" i="10"/>
  <c r="BN533" i="10" s="1"/>
  <c r="AB533" i="10"/>
  <c r="AJ533" i="10"/>
  <c r="AR533" i="10"/>
  <c r="AZ533" i="10"/>
  <c r="BH533" i="10"/>
  <c r="N533" i="10"/>
  <c r="V533" i="10"/>
  <c r="AD533" i="10"/>
  <c r="AL533" i="10"/>
  <c r="AT533" i="10"/>
  <c r="BB533" i="10"/>
  <c r="Z533" i="10"/>
  <c r="AU533" i="10"/>
  <c r="G533" i="10"/>
  <c r="AC533" i="10"/>
  <c r="AX533" i="10"/>
  <c r="J533" i="10"/>
  <c r="AE533" i="10"/>
  <c r="BA533" i="10"/>
  <c r="M533" i="10"/>
  <c r="BL533" i="10" s="1"/>
  <c r="AH533" i="10"/>
  <c r="BR533" i="10" s="1"/>
  <c r="BC533" i="10"/>
  <c r="BX533" i="10" s="1"/>
  <c r="U533" i="10"/>
  <c r="AP533" i="10"/>
  <c r="T527" i="10"/>
  <c r="BN527" i="10" s="1"/>
  <c r="AB527" i="10"/>
  <c r="AJ527" i="10"/>
  <c r="AR527" i="10"/>
  <c r="AZ527" i="10"/>
  <c r="BH527" i="10"/>
  <c r="K527" i="10"/>
  <c r="U527" i="10"/>
  <c r="AD527" i="10"/>
  <c r="AM527" i="10"/>
  <c r="AV527" i="10"/>
  <c r="BV527" i="10" s="1"/>
  <c r="BE527" i="10"/>
  <c r="M527" i="10"/>
  <c r="BL527" i="10" s="1"/>
  <c r="V527" i="10"/>
  <c r="AE527" i="10"/>
  <c r="AN527" i="10"/>
  <c r="AW527" i="10"/>
  <c r="BF527" i="10"/>
  <c r="O527" i="10"/>
  <c r="X527" i="10"/>
  <c r="BO527" i="10" s="1"/>
  <c r="AG527" i="10"/>
  <c r="AP527" i="10"/>
  <c r="AY527" i="10"/>
  <c r="BI527" i="10"/>
  <c r="G527" i="10"/>
  <c r="P527" i="10"/>
  <c r="Y527" i="10"/>
  <c r="AH527" i="10"/>
  <c r="BR527" i="10" s="1"/>
  <c r="AQ527" i="10"/>
  <c r="BA527" i="10"/>
  <c r="I527" i="10"/>
  <c r="R527" i="10"/>
  <c r="AA527" i="10"/>
  <c r="BP527" i="10" s="1"/>
  <c r="AK527" i="10"/>
  <c r="AT527" i="10"/>
  <c r="BC527" i="10"/>
  <c r="BX527" i="10" s="1"/>
  <c r="AC527" i="10"/>
  <c r="BB527" i="10"/>
  <c r="H527" i="10"/>
  <c r="AF527" i="10"/>
  <c r="BD527" i="10"/>
  <c r="J527" i="10"/>
  <c r="AI527" i="10"/>
  <c r="BG527" i="10"/>
  <c r="N527" i="10"/>
  <c r="AL527" i="10"/>
  <c r="W527" i="10"/>
  <c r="AU527" i="10"/>
  <c r="K631" i="10"/>
  <c r="AA631" i="10"/>
  <c r="BP631" i="10" s="1"/>
  <c r="AI631" i="10"/>
  <c r="AQ631" i="10"/>
  <c r="AY631" i="10"/>
  <c r="BG631" i="10"/>
  <c r="T631" i="10"/>
  <c r="BN631" i="10" s="1"/>
  <c r="AB631" i="10"/>
  <c r="AJ631" i="10"/>
  <c r="AR631" i="10"/>
  <c r="AZ631" i="10"/>
  <c r="BW631" i="10" s="1"/>
  <c r="BH631" i="10"/>
  <c r="K627" i="10"/>
  <c r="AA627" i="10"/>
  <c r="BP627" i="10" s="1"/>
  <c r="AI627" i="10"/>
  <c r="AQ627" i="10"/>
  <c r="AY627" i="10"/>
  <c r="BG627" i="10"/>
  <c r="T627" i="10"/>
  <c r="BN627" i="10" s="1"/>
  <c r="AB627" i="10"/>
  <c r="AJ627" i="10"/>
  <c r="AR627" i="10"/>
  <c r="AZ627" i="10"/>
  <c r="BH627" i="10"/>
  <c r="K623" i="10"/>
  <c r="AA623" i="10"/>
  <c r="BP623" i="10" s="1"/>
  <c r="AI623" i="10"/>
  <c r="AQ623" i="10"/>
  <c r="AY623" i="10"/>
  <c r="BG623" i="10"/>
  <c r="BY623" i="10" s="1"/>
  <c r="T623" i="10"/>
  <c r="BN623" i="10" s="1"/>
  <c r="AB623" i="10"/>
  <c r="AJ623" i="10"/>
  <c r="AR623" i="10"/>
  <c r="AZ623" i="10"/>
  <c r="BH623" i="10"/>
  <c r="K621" i="10"/>
  <c r="AA621" i="10"/>
  <c r="BP621" i="10" s="1"/>
  <c r="AI621" i="10"/>
  <c r="AQ621" i="10"/>
  <c r="AY621" i="10"/>
  <c r="BG621" i="10"/>
  <c r="T621" i="10"/>
  <c r="BN621" i="10" s="1"/>
  <c r="AB621" i="10"/>
  <c r="AJ621" i="10"/>
  <c r="AR621" i="10"/>
  <c r="AZ621" i="10"/>
  <c r="BW621" i="10" s="1"/>
  <c r="BH621" i="10"/>
  <c r="I621" i="10"/>
  <c r="Q621" i="10"/>
  <c r="Y621" i="10"/>
  <c r="AG621" i="10"/>
  <c r="AX611" i="10"/>
  <c r="AL611" i="10"/>
  <c r="X611" i="10"/>
  <c r="M611" i="10"/>
  <c r="BL611" i="10" s="1"/>
  <c r="K605" i="10"/>
  <c r="AA605" i="10"/>
  <c r="BP605" i="10" s="1"/>
  <c r="AI605" i="10"/>
  <c r="AQ605" i="10"/>
  <c r="AY605" i="10"/>
  <c r="BG605" i="10"/>
  <c r="BY605" i="10" s="1"/>
  <c r="T605" i="10"/>
  <c r="BN605" i="10" s="1"/>
  <c r="AB605" i="10"/>
  <c r="AJ605" i="10"/>
  <c r="AR605" i="10"/>
  <c r="AZ605" i="10"/>
  <c r="BW605" i="10" s="1"/>
  <c r="BH605" i="10"/>
  <c r="I605" i="10"/>
  <c r="Q605" i="10"/>
  <c r="Y605" i="10"/>
  <c r="AG605" i="10"/>
  <c r="AO605" i="10"/>
  <c r="BT605" i="10" s="1"/>
  <c r="AW605" i="10"/>
  <c r="BE605" i="10"/>
  <c r="K589" i="10"/>
  <c r="AA589" i="10"/>
  <c r="BP589" i="10" s="1"/>
  <c r="AI589" i="10"/>
  <c r="AQ589" i="10"/>
  <c r="AY589" i="10"/>
  <c r="BG589" i="10"/>
  <c r="BY589" i="10" s="1"/>
  <c r="T589" i="10"/>
  <c r="BN589" i="10" s="1"/>
  <c r="AB589" i="10"/>
  <c r="AJ589" i="10"/>
  <c r="AR589" i="10"/>
  <c r="AZ589" i="10"/>
  <c r="BH589" i="10"/>
  <c r="I589" i="10"/>
  <c r="Q589" i="10"/>
  <c r="Y589" i="10"/>
  <c r="AG589" i="10"/>
  <c r="AO589" i="10"/>
  <c r="BT589" i="10" s="1"/>
  <c r="AW589" i="10"/>
  <c r="BE589" i="10"/>
  <c r="AD580" i="10"/>
  <c r="N580" i="10"/>
  <c r="H551" i="10"/>
  <c r="P551" i="10"/>
  <c r="X551" i="10"/>
  <c r="AF551" i="10"/>
  <c r="AN551" i="10"/>
  <c r="AV551" i="10"/>
  <c r="BV551" i="10" s="1"/>
  <c r="BD551" i="10"/>
  <c r="I551" i="10"/>
  <c r="Q551" i="10"/>
  <c r="Y551" i="10"/>
  <c r="AG551" i="10"/>
  <c r="AO551" i="10"/>
  <c r="BT551" i="10" s="1"/>
  <c r="AW551" i="10"/>
  <c r="BE551" i="10"/>
  <c r="T551" i="10"/>
  <c r="BN551" i="10" s="1"/>
  <c r="AB551" i="10"/>
  <c r="AJ551" i="10"/>
  <c r="AR551" i="10"/>
  <c r="AZ551" i="10"/>
  <c r="BH551" i="10"/>
  <c r="N551" i="10"/>
  <c r="V551" i="10"/>
  <c r="AD551" i="10"/>
  <c r="AL551" i="10"/>
  <c r="AT551" i="10"/>
  <c r="BB551" i="10"/>
  <c r="K551" i="10"/>
  <c r="AA551" i="10"/>
  <c r="BP551" i="10" s="1"/>
  <c r="AQ551" i="10"/>
  <c r="BG551" i="10"/>
  <c r="M551" i="10"/>
  <c r="BL551" i="10" s="1"/>
  <c r="AC551" i="10"/>
  <c r="AS551" i="10"/>
  <c r="BI551" i="10"/>
  <c r="G551" i="10"/>
  <c r="W551" i="10"/>
  <c r="AM551" i="10"/>
  <c r="BC551" i="10"/>
  <c r="BX551" i="10" s="1"/>
  <c r="H541" i="10"/>
  <c r="P541" i="10"/>
  <c r="X541" i="10"/>
  <c r="AF541" i="10"/>
  <c r="AN541" i="10"/>
  <c r="AV541" i="10"/>
  <c r="BV541" i="10" s="1"/>
  <c r="BD541" i="10"/>
  <c r="I541" i="10"/>
  <c r="Q541" i="10"/>
  <c r="Y541" i="10"/>
  <c r="AG541" i="10"/>
  <c r="AO541" i="10"/>
  <c r="BT541" i="10" s="1"/>
  <c r="AW541" i="10"/>
  <c r="BE541" i="10"/>
  <c r="K541" i="10"/>
  <c r="AA541" i="10"/>
  <c r="BP541" i="10" s="1"/>
  <c r="AI541" i="10"/>
  <c r="AQ541" i="10"/>
  <c r="AY541" i="10"/>
  <c r="BG541" i="10"/>
  <c r="T541" i="10"/>
  <c r="BN541" i="10" s="1"/>
  <c r="AB541" i="10"/>
  <c r="AJ541" i="10"/>
  <c r="AR541" i="10"/>
  <c r="AZ541" i="10"/>
  <c r="BH541" i="10"/>
  <c r="N541" i="10"/>
  <c r="V541" i="10"/>
  <c r="AD541" i="10"/>
  <c r="AL541" i="10"/>
  <c r="AT541" i="10"/>
  <c r="BB541" i="10"/>
  <c r="O541" i="10"/>
  <c r="AK541" i="10"/>
  <c r="BF541" i="10"/>
  <c r="R541" i="10"/>
  <c r="AM541" i="10"/>
  <c r="BI541" i="10"/>
  <c r="J541" i="10"/>
  <c r="AE541" i="10"/>
  <c r="BA541" i="10"/>
  <c r="AX527" i="10"/>
  <c r="I495" i="10"/>
  <c r="Q495" i="10"/>
  <c r="Y495" i="10"/>
  <c r="AG495" i="10"/>
  <c r="AO495" i="10"/>
  <c r="BT495" i="10" s="1"/>
  <c r="AW495" i="10"/>
  <c r="BE495" i="10"/>
  <c r="J495" i="10"/>
  <c r="R495" i="10"/>
  <c r="Z495" i="10"/>
  <c r="AH495" i="10"/>
  <c r="BR495" i="10" s="1"/>
  <c r="AP495" i="10"/>
  <c r="AX495" i="10"/>
  <c r="BF495" i="10"/>
  <c r="T495" i="10"/>
  <c r="BN495" i="10" s="1"/>
  <c r="AB495" i="10"/>
  <c r="AJ495" i="10"/>
  <c r="AR495" i="10"/>
  <c r="AZ495" i="10"/>
  <c r="BH495" i="10"/>
  <c r="G495" i="10"/>
  <c r="O495" i="10"/>
  <c r="W495" i="10"/>
  <c r="AE495" i="10"/>
  <c r="AM495" i="10"/>
  <c r="AU495" i="10"/>
  <c r="BC495" i="10"/>
  <c r="BX495" i="10" s="1"/>
  <c r="P495" i="10"/>
  <c r="AF495" i="10"/>
  <c r="AV495" i="10"/>
  <c r="BV495" i="10" s="1"/>
  <c r="AI495" i="10"/>
  <c r="AY495" i="10"/>
  <c r="V495" i="10"/>
  <c r="AL495" i="10"/>
  <c r="BB495" i="10"/>
  <c r="H495" i="10"/>
  <c r="X495" i="10"/>
  <c r="AN495" i="10"/>
  <c r="BD495" i="10"/>
  <c r="M495" i="10"/>
  <c r="BL495" i="10" s="1"/>
  <c r="AC495" i="10"/>
  <c r="AS495" i="10"/>
  <c r="BI495" i="10"/>
  <c r="AT495" i="10"/>
  <c r="K495" i="10"/>
  <c r="BA495" i="10"/>
  <c r="N495" i="10"/>
  <c r="BG495" i="10"/>
  <c r="BY495" i="10" s="1"/>
  <c r="U495" i="10"/>
  <c r="AK495" i="10"/>
  <c r="BH648" i="10"/>
  <c r="AZ648" i="10"/>
  <c r="BW648" i="10" s="1"/>
  <c r="AR648" i="10"/>
  <c r="AJ648" i="10"/>
  <c r="AB648" i="10"/>
  <c r="T648" i="10"/>
  <c r="BN648" i="10" s="1"/>
  <c r="BH646" i="10"/>
  <c r="AZ646" i="10"/>
  <c r="BW646" i="10" s="1"/>
  <c r="AR646" i="10"/>
  <c r="AJ646" i="10"/>
  <c r="AB646" i="10"/>
  <c r="T646" i="10"/>
  <c r="BN646" i="10" s="1"/>
  <c r="BH644" i="10"/>
  <c r="AZ644" i="10"/>
  <c r="BW644" i="10" s="1"/>
  <c r="AR644" i="10"/>
  <c r="AJ644" i="10"/>
  <c r="AB644" i="10"/>
  <c r="T644" i="10"/>
  <c r="BN644" i="10" s="1"/>
  <c r="BH642" i="10"/>
  <c r="AZ642" i="10"/>
  <c r="BW642" i="10" s="1"/>
  <c r="AR642" i="10"/>
  <c r="AJ642" i="10"/>
  <c r="AB642" i="10"/>
  <c r="T642" i="10"/>
  <c r="BN642" i="10" s="1"/>
  <c r="BH640" i="10"/>
  <c r="AZ640" i="10"/>
  <c r="BW640" i="10" s="1"/>
  <c r="AR640" i="10"/>
  <c r="AJ640" i="10"/>
  <c r="AB640" i="10"/>
  <c r="T640" i="10"/>
  <c r="BN640" i="10" s="1"/>
  <c r="BH638" i="10"/>
  <c r="AZ638" i="10"/>
  <c r="BW638" i="10" s="1"/>
  <c r="AR638" i="10"/>
  <c r="AJ638" i="10"/>
  <c r="AB638" i="10"/>
  <c r="T638" i="10"/>
  <c r="BN638" i="10" s="1"/>
  <c r="BH636" i="10"/>
  <c r="AZ636" i="10"/>
  <c r="BW636" i="10" s="1"/>
  <c r="AR636" i="10"/>
  <c r="AJ636" i="10"/>
  <c r="AB636" i="10"/>
  <c r="T636" i="10"/>
  <c r="BN636" i="10" s="1"/>
  <c r="BH634" i="10"/>
  <c r="AZ634" i="10"/>
  <c r="BW634" i="10" s="1"/>
  <c r="AR634" i="10"/>
  <c r="AJ634" i="10"/>
  <c r="AB634" i="10"/>
  <c r="T634" i="10"/>
  <c r="BN634" i="10" s="1"/>
  <c r="BD631" i="10"/>
  <c r="AT631" i="10"/>
  <c r="AH631" i="10"/>
  <c r="BR631" i="10" s="1"/>
  <c r="X631" i="10"/>
  <c r="N631" i="10"/>
  <c r="BD627" i="10"/>
  <c r="AT627" i="10"/>
  <c r="AH627" i="10"/>
  <c r="BR627" i="10" s="1"/>
  <c r="X627" i="10"/>
  <c r="N627" i="10"/>
  <c r="BD623" i="10"/>
  <c r="AT623" i="10"/>
  <c r="AH623" i="10"/>
  <c r="BR623" i="10" s="1"/>
  <c r="X623" i="10"/>
  <c r="N623" i="10"/>
  <c r="AX621" i="10"/>
  <c r="AN621" i="10"/>
  <c r="AC621" i="10"/>
  <c r="O621" i="10"/>
  <c r="K619" i="10"/>
  <c r="AA619" i="10"/>
  <c r="BP619" i="10" s="1"/>
  <c r="AI619" i="10"/>
  <c r="AQ619" i="10"/>
  <c r="AY619" i="10"/>
  <c r="BG619" i="10"/>
  <c r="T619" i="10"/>
  <c r="BN619" i="10" s="1"/>
  <c r="AB619" i="10"/>
  <c r="AJ619" i="10"/>
  <c r="AR619" i="10"/>
  <c r="AZ619" i="10"/>
  <c r="BH619" i="10"/>
  <c r="I619" i="10"/>
  <c r="Q619" i="10"/>
  <c r="Y619" i="10"/>
  <c r="AG619" i="10"/>
  <c r="AO619" i="10"/>
  <c r="BT619" i="10" s="1"/>
  <c r="AW619" i="10"/>
  <c r="BE619" i="10"/>
  <c r="BF615" i="10"/>
  <c r="AT615" i="10"/>
  <c r="AF615" i="10"/>
  <c r="U615" i="10"/>
  <c r="G615" i="10"/>
  <c r="AV611" i="10"/>
  <c r="BV611" i="10" s="1"/>
  <c r="AK611" i="10"/>
  <c r="W611" i="10"/>
  <c r="J611" i="10"/>
  <c r="BA607" i="10"/>
  <c r="AM607" i="10"/>
  <c r="Z607" i="10"/>
  <c r="N607" i="10"/>
  <c r="BB605" i="10"/>
  <c r="AN605" i="10"/>
  <c r="AC605" i="10"/>
  <c r="O605" i="10"/>
  <c r="K603" i="10"/>
  <c r="AA603" i="10"/>
  <c r="BP603" i="10" s="1"/>
  <c r="AI603" i="10"/>
  <c r="AQ603" i="10"/>
  <c r="AY603" i="10"/>
  <c r="BG603" i="10"/>
  <c r="BY603" i="10" s="1"/>
  <c r="T603" i="10"/>
  <c r="BN603" i="10" s="1"/>
  <c r="AB603" i="10"/>
  <c r="AJ603" i="10"/>
  <c r="AR603" i="10"/>
  <c r="AZ603" i="10"/>
  <c r="BH603" i="10"/>
  <c r="I603" i="10"/>
  <c r="Q603" i="10"/>
  <c r="Y603" i="10"/>
  <c r="AG603" i="10"/>
  <c r="AO603" i="10"/>
  <c r="BT603" i="10" s="1"/>
  <c r="AW603" i="10"/>
  <c r="BE603" i="10"/>
  <c r="BF599" i="10"/>
  <c r="AT599" i="10"/>
  <c r="AF599" i="10"/>
  <c r="U599" i="10"/>
  <c r="G599" i="10"/>
  <c r="AV595" i="10"/>
  <c r="BV595" i="10" s="1"/>
  <c r="AK595" i="10"/>
  <c r="W595" i="10"/>
  <c r="J595" i="10"/>
  <c r="BA591" i="10"/>
  <c r="AM591" i="10"/>
  <c r="Z591" i="10"/>
  <c r="N591" i="10"/>
  <c r="BB589" i="10"/>
  <c r="AN589" i="10"/>
  <c r="AC589" i="10"/>
  <c r="O589" i="10"/>
  <c r="K587" i="10"/>
  <c r="AA587" i="10"/>
  <c r="BP587" i="10" s="1"/>
  <c r="AI587" i="10"/>
  <c r="AQ587" i="10"/>
  <c r="AY587" i="10"/>
  <c r="BG587" i="10"/>
  <c r="BY587" i="10" s="1"/>
  <c r="T587" i="10"/>
  <c r="BN587" i="10" s="1"/>
  <c r="AB587" i="10"/>
  <c r="AJ587" i="10"/>
  <c r="AR587" i="10"/>
  <c r="AZ587" i="10"/>
  <c r="BH587" i="10"/>
  <c r="I587" i="10"/>
  <c r="Q587" i="10"/>
  <c r="Y587" i="10"/>
  <c r="AG587" i="10"/>
  <c r="AO587" i="10"/>
  <c r="BT587" i="10" s="1"/>
  <c r="AW587" i="10"/>
  <c r="BE587" i="10"/>
  <c r="BA583" i="10"/>
  <c r="AM583" i="10"/>
  <c r="Z583" i="10"/>
  <c r="N583" i="10"/>
  <c r="BF580" i="10"/>
  <c r="AP580" i="10"/>
  <c r="AA580" i="10"/>
  <c r="BP580" i="10" s="1"/>
  <c r="M580" i="10"/>
  <c r="BL580" i="10" s="1"/>
  <c r="T577" i="10"/>
  <c r="BN577" i="10" s="1"/>
  <c r="AB577" i="10"/>
  <c r="AJ577" i="10"/>
  <c r="AR577" i="10"/>
  <c r="AZ577" i="10"/>
  <c r="BH577" i="10"/>
  <c r="J577" i="10"/>
  <c r="AC577" i="10"/>
  <c r="AL577" i="10"/>
  <c r="BS577" i="10" s="1"/>
  <c r="AU577" i="10"/>
  <c r="BD577" i="10"/>
  <c r="K577" i="10"/>
  <c r="U577" i="10"/>
  <c r="AD577" i="10"/>
  <c r="AM577" i="10"/>
  <c r="AV577" i="10"/>
  <c r="BV577" i="10" s="1"/>
  <c r="BE577" i="10"/>
  <c r="H577" i="10"/>
  <c r="Q577" i="10"/>
  <c r="Z577" i="10"/>
  <c r="BO577" i="10" s="1"/>
  <c r="AI577" i="10"/>
  <c r="AS577" i="10"/>
  <c r="BB577" i="10"/>
  <c r="BH574" i="10"/>
  <c r="AR574" i="10"/>
  <c r="AC574" i="10"/>
  <c r="O574" i="10"/>
  <c r="AX573" i="10"/>
  <c r="AK573" i="10"/>
  <c r="U573" i="10"/>
  <c r="H573" i="10"/>
  <c r="I567" i="10"/>
  <c r="Q567" i="10"/>
  <c r="Y567" i="10"/>
  <c r="AG567" i="10"/>
  <c r="AO567" i="10"/>
  <c r="BT567" i="10" s="1"/>
  <c r="AW567" i="10"/>
  <c r="BE567" i="10"/>
  <c r="T567" i="10"/>
  <c r="BN567" i="10" s="1"/>
  <c r="AB567" i="10"/>
  <c r="AJ567" i="10"/>
  <c r="AR567" i="10"/>
  <c r="AZ567" i="10"/>
  <c r="BW567" i="10" s="1"/>
  <c r="BH567" i="10"/>
  <c r="H567" i="10"/>
  <c r="AD567" i="10"/>
  <c r="AN567" i="10"/>
  <c r="AY567" i="10"/>
  <c r="J567" i="10"/>
  <c r="U567" i="10"/>
  <c r="AE567" i="10"/>
  <c r="AP567" i="10"/>
  <c r="BA567" i="10"/>
  <c r="P567" i="10"/>
  <c r="AA567" i="10"/>
  <c r="BP567" i="10" s="1"/>
  <c r="AL567" i="10"/>
  <c r="AV567" i="10"/>
  <c r="BV567" i="10" s="1"/>
  <c r="BG567" i="10"/>
  <c r="BY567" i="10" s="1"/>
  <c r="BG565" i="10"/>
  <c r="BY565" i="10" s="1"/>
  <c r="AN565" i="10"/>
  <c r="Z565" i="10"/>
  <c r="AY563" i="10"/>
  <c r="AF563" i="10"/>
  <c r="O563" i="10"/>
  <c r="I561" i="10"/>
  <c r="Q561" i="10"/>
  <c r="Y561" i="10"/>
  <c r="AG561" i="10"/>
  <c r="AO561" i="10"/>
  <c r="BT561" i="10" s="1"/>
  <c r="AW561" i="10"/>
  <c r="BE561" i="10"/>
  <c r="T561" i="10"/>
  <c r="BN561" i="10" s="1"/>
  <c r="AB561" i="10"/>
  <c r="AJ561" i="10"/>
  <c r="AR561" i="10"/>
  <c r="AZ561" i="10"/>
  <c r="BH561" i="10"/>
  <c r="J561" i="10"/>
  <c r="U561" i="10"/>
  <c r="AE561" i="10"/>
  <c r="AP561" i="10"/>
  <c r="BA561" i="10"/>
  <c r="K561" i="10"/>
  <c r="V561" i="10"/>
  <c r="AF561" i="10"/>
  <c r="AQ561" i="10"/>
  <c r="BB561" i="10"/>
  <c r="G561" i="10"/>
  <c r="R561" i="10"/>
  <c r="AC561" i="10"/>
  <c r="AM561" i="10"/>
  <c r="AX561" i="10"/>
  <c r="BI561" i="10"/>
  <c r="AY551" i="10"/>
  <c r="Z551" i="10"/>
  <c r="AM547" i="10"/>
  <c r="J547" i="10"/>
  <c r="AC541" i="10"/>
  <c r="AM533" i="10"/>
  <c r="H512" i="10"/>
  <c r="P512" i="10"/>
  <c r="X512" i="10"/>
  <c r="AF512" i="10"/>
  <c r="AN512" i="10"/>
  <c r="AV512" i="10"/>
  <c r="BV512" i="10" s="1"/>
  <c r="BD512" i="10"/>
  <c r="I512" i="10"/>
  <c r="R512" i="10"/>
  <c r="AA512" i="10"/>
  <c r="BP512" i="10" s="1"/>
  <c r="AJ512" i="10"/>
  <c r="AS512" i="10"/>
  <c r="BU512" i="10" s="1"/>
  <c r="BB512" i="10"/>
  <c r="J512" i="10"/>
  <c r="AB512" i="10"/>
  <c r="AK512" i="10"/>
  <c r="AT512" i="10"/>
  <c r="BC512" i="10"/>
  <c r="BX512" i="10" s="1"/>
  <c r="U512" i="10"/>
  <c r="AD512" i="10"/>
  <c r="AM512" i="10"/>
  <c r="AW512" i="10"/>
  <c r="BF512" i="10"/>
  <c r="M512" i="10"/>
  <c r="BL512" i="10" s="1"/>
  <c r="V512" i="10"/>
  <c r="AE512" i="10"/>
  <c r="BQ512" i="10" s="1"/>
  <c r="AO512" i="10"/>
  <c r="BT512" i="10" s="1"/>
  <c r="AX512" i="10"/>
  <c r="BG512" i="10"/>
  <c r="O512" i="10"/>
  <c r="Y512" i="10"/>
  <c r="AH512" i="10"/>
  <c r="BR512" i="10" s="1"/>
  <c r="AQ512" i="10"/>
  <c r="AZ512" i="10"/>
  <c r="BI512" i="10"/>
  <c r="K512" i="10"/>
  <c r="AI512" i="10"/>
  <c r="BH512" i="10"/>
  <c r="N512" i="10"/>
  <c r="AL512" i="10"/>
  <c r="Q512" i="10"/>
  <c r="AP512" i="10"/>
  <c r="T512" i="10"/>
  <c r="BN512" i="10" s="1"/>
  <c r="AR512" i="10"/>
  <c r="AC512" i="10"/>
  <c r="BA512" i="10"/>
  <c r="BG648" i="10"/>
  <c r="BY648" i="10" s="1"/>
  <c r="AY648" i="10"/>
  <c r="AQ648" i="10"/>
  <c r="AI648" i="10"/>
  <c r="AA648" i="10"/>
  <c r="BP648" i="10" s="1"/>
  <c r="K648" i="10"/>
  <c r="BG646" i="10"/>
  <c r="BY646" i="10" s="1"/>
  <c r="AY646" i="10"/>
  <c r="AQ646" i="10"/>
  <c r="AI646" i="10"/>
  <c r="AA646" i="10"/>
  <c r="BP646" i="10" s="1"/>
  <c r="K646" i="10"/>
  <c r="BG644" i="10"/>
  <c r="BY644" i="10" s="1"/>
  <c r="AY644" i="10"/>
  <c r="AQ644" i="10"/>
  <c r="AI644" i="10"/>
  <c r="AA644" i="10"/>
  <c r="BP644" i="10" s="1"/>
  <c r="K644" i="10"/>
  <c r="BG642" i="10"/>
  <c r="AY642" i="10"/>
  <c r="AQ642" i="10"/>
  <c r="AI642" i="10"/>
  <c r="AA642" i="10"/>
  <c r="BP642" i="10" s="1"/>
  <c r="K642" i="10"/>
  <c r="BG640" i="10"/>
  <c r="BY640" i="10" s="1"/>
  <c r="AY640" i="10"/>
  <c r="AQ640" i="10"/>
  <c r="AI640" i="10"/>
  <c r="AA640" i="10"/>
  <c r="BP640" i="10" s="1"/>
  <c r="K640" i="10"/>
  <c r="BG638" i="10"/>
  <c r="BY638" i="10" s="1"/>
  <c r="AY638" i="10"/>
  <c r="AQ638" i="10"/>
  <c r="AI638" i="10"/>
  <c r="AA638" i="10"/>
  <c r="BP638" i="10" s="1"/>
  <c r="K638" i="10"/>
  <c r="BG636" i="10"/>
  <c r="BY636" i="10" s="1"/>
  <c r="AY636" i="10"/>
  <c r="AQ636" i="10"/>
  <c r="AI636" i="10"/>
  <c r="AA636" i="10"/>
  <c r="BP636" i="10" s="1"/>
  <c r="K636" i="10"/>
  <c r="BG634" i="10"/>
  <c r="BY634" i="10" s="1"/>
  <c r="AY634" i="10"/>
  <c r="AQ634" i="10"/>
  <c r="AI634" i="10"/>
  <c r="AA634" i="10"/>
  <c r="BP634" i="10" s="1"/>
  <c r="K634" i="10"/>
  <c r="BC631" i="10"/>
  <c r="BX631" i="10" s="1"/>
  <c r="AS631" i="10"/>
  <c r="BU631" i="10" s="1"/>
  <c r="AG631" i="10"/>
  <c r="W631" i="10"/>
  <c r="M631" i="10"/>
  <c r="BL631" i="10" s="1"/>
  <c r="G630" i="10"/>
  <c r="O630" i="10"/>
  <c r="W630" i="10"/>
  <c r="AE630" i="10"/>
  <c r="BQ630" i="10" s="1"/>
  <c r="AM630" i="10"/>
  <c r="AU630" i="10"/>
  <c r="BC630" i="10"/>
  <c r="BX630" i="10" s="1"/>
  <c r="H630" i="10"/>
  <c r="P630" i="10"/>
  <c r="X630" i="10"/>
  <c r="BO630" i="10" s="1"/>
  <c r="AF630" i="10"/>
  <c r="AN630" i="10"/>
  <c r="AV630" i="10"/>
  <c r="BV630" i="10" s="1"/>
  <c r="BD630" i="10"/>
  <c r="BC627" i="10"/>
  <c r="BX627" i="10" s="1"/>
  <c r="AS627" i="10"/>
  <c r="BU627" i="10" s="1"/>
  <c r="AG627" i="10"/>
  <c r="W627" i="10"/>
  <c r="M627" i="10"/>
  <c r="BL627" i="10" s="1"/>
  <c r="G626" i="10"/>
  <c r="O626" i="10"/>
  <c r="W626" i="10"/>
  <c r="AE626" i="10"/>
  <c r="AM626" i="10"/>
  <c r="AU626" i="10"/>
  <c r="BC626" i="10"/>
  <c r="BX626" i="10" s="1"/>
  <c r="H626" i="10"/>
  <c r="P626" i="10"/>
  <c r="X626" i="10"/>
  <c r="AF626" i="10"/>
  <c r="AN626" i="10"/>
  <c r="AV626" i="10"/>
  <c r="BV626" i="10" s="1"/>
  <c r="BD626" i="10"/>
  <c r="BC623" i="10"/>
  <c r="BX623" i="10" s="1"/>
  <c r="AS623" i="10"/>
  <c r="BU623" i="10" s="1"/>
  <c r="AG623" i="10"/>
  <c r="W623" i="10"/>
  <c r="M623" i="10"/>
  <c r="BL623" i="10" s="1"/>
  <c r="G622" i="10"/>
  <c r="O622" i="10"/>
  <c r="W622" i="10"/>
  <c r="AE622" i="10"/>
  <c r="BQ622" i="10" s="1"/>
  <c r="AM622" i="10"/>
  <c r="AU622" i="10"/>
  <c r="BC622" i="10"/>
  <c r="BX622" i="10" s="1"/>
  <c r="H622" i="10"/>
  <c r="P622" i="10"/>
  <c r="X622" i="10"/>
  <c r="AF622" i="10"/>
  <c r="AN622" i="10"/>
  <c r="AV622" i="10"/>
  <c r="BV622" i="10" s="1"/>
  <c r="BD622" i="10"/>
  <c r="BI621" i="10"/>
  <c r="AW621" i="10"/>
  <c r="AM621" i="10"/>
  <c r="Z621" i="10"/>
  <c r="N621" i="10"/>
  <c r="BB619" i="10"/>
  <c r="AN619" i="10"/>
  <c r="AC619" i="10"/>
  <c r="O619" i="10"/>
  <c r="K617" i="10"/>
  <c r="AA617" i="10"/>
  <c r="BP617" i="10" s="1"/>
  <c r="AI617" i="10"/>
  <c r="AQ617" i="10"/>
  <c r="AY617" i="10"/>
  <c r="BG617" i="10"/>
  <c r="BY617" i="10" s="1"/>
  <c r="T617" i="10"/>
  <c r="BN617" i="10" s="1"/>
  <c r="AB617" i="10"/>
  <c r="AJ617" i="10"/>
  <c r="AR617" i="10"/>
  <c r="AZ617" i="10"/>
  <c r="BW617" i="10" s="1"/>
  <c r="BH617" i="10"/>
  <c r="I617" i="10"/>
  <c r="Q617" i="10"/>
  <c r="Y617" i="10"/>
  <c r="AG617" i="10"/>
  <c r="AO617" i="10"/>
  <c r="BT617" i="10" s="1"/>
  <c r="AW617" i="10"/>
  <c r="BE617" i="10"/>
  <c r="BD615" i="10"/>
  <c r="AS615" i="10"/>
  <c r="BU615" i="10" s="1"/>
  <c r="AE615" i="10"/>
  <c r="BI611" i="10"/>
  <c r="AU611" i="10"/>
  <c r="AH611" i="10"/>
  <c r="BR611" i="10" s="1"/>
  <c r="V611" i="10"/>
  <c r="H611" i="10"/>
  <c r="AX607" i="10"/>
  <c r="AL607" i="10"/>
  <c r="BS607" i="10" s="1"/>
  <c r="X607" i="10"/>
  <c r="M607" i="10"/>
  <c r="BL607" i="10" s="1"/>
  <c r="BA605" i="10"/>
  <c r="AM605" i="10"/>
  <c r="Z605" i="10"/>
  <c r="N605" i="10"/>
  <c r="BB603" i="10"/>
  <c r="AN603" i="10"/>
  <c r="BS603" i="10" s="1"/>
  <c r="AC603" i="10"/>
  <c r="O603" i="10"/>
  <c r="K601" i="10"/>
  <c r="AA601" i="10"/>
  <c r="BP601" i="10" s="1"/>
  <c r="AI601" i="10"/>
  <c r="AQ601" i="10"/>
  <c r="AY601" i="10"/>
  <c r="BG601" i="10"/>
  <c r="BY601" i="10" s="1"/>
  <c r="T601" i="10"/>
  <c r="BN601" i="10" s="1"/>
  <c r="AB601" i="10"/>
  <c r="AJ601" i="10"/>
  <c r="AR601" i="10"/>
  <c r="AZ601" i="10"/>
  <c r="BW601" i="10" s="1"/>
  <c r="BH601" i="10"/>
  <c r="I601" i="10"/>
  <c r="Q601" i="10"/>
  <c r="Y601" i="10"/>
  <c r="AG601" i="10"/>
  <c r="AO601" i="10"/>
  <c r="BT601" i="10" s="1"/>
  <c r="AW601" i="10"/>
  <c r="BE601" i="10"/>
  <c r="BD599" i="10"/>
  <c r="AS599" i="10"/>
  <c r="BU599" i="10" s="1"/>
  <c r="AE599" i="10"/>
  <c r="BI595" i="10"/>
  <c r="AU595" i="10"/>
  <c r="AH595" i="10"/>
  <c r="BR595" i="10" s="1"/>
  <c r="V595" i="10"/>
  <c r="H595" i="10"/>
  <c r="AX591" i="10"/>
  <c r="AL591" i="10"/>
  <c r="BS591" i="10" s="1"/>
  <c r="X591" i="10"/>
  <c r="M591" i="10"/>
  <c r="BL591" i="10" s="1"/>
  <c r="BA589" i="10"/>
  <c r="AM589" i="10"/>
  <c r="Z589" i="10"/>
  <c r="N589" i="10"/>
  <c r="BB587" i="10"/>
  <c r="AN587" i="10"/>
  <c r="AC587" i="10"/>
  <c r="O587" i="10"/>
  <c r="K585" i="10"/>
  <c r="AA585" i="10"/>
  <c r="BP585" i="10" s="1"/>
  <c r="AI585" i="10"/>
  <c r="AQ585" i="10"/>
  <c r="AY585" i="10"/>
  <c r="BG585" i="10"/>
  <c r="BY585" i="10" s="1"/>
  <c r="T585" i="10"/>
  <c r="BN585" i="10" s="1"/>
  <c r="AB585" i="10"/>
  <c r="AJ585" i="10"/>
  <c r="AR585" i="10"/>
  <c r="AZ585" i="10"/>
  <c r="BW585" i="10" s="1"/>
  <c r="BH585" i="10"/>
  <c r="I585" i="10"/>
  <c r="Q585" i="10"/>
  <c r="Y585" i="10"/>
  <c r="AG585" i="10"/>
  <c r="AO585" i="10"/>
  <c r="BT585" i="10" s="1"/>
  <c r="AW585" i="10"/>
  <c r="BE585" i="10"/>
  <c r="AX583" i="10"/>
  <c r="AL583" i="10"/>
  <c r="BS583" i="10" s="1"/>
  <c r="X583" i="10"/>
  <c r="M583" i="10"/>
  <c r="BL583" i="10" s="1"/>
  <c r="T581" i="10"/>
  <c r="BN581" i="10" s="1"/>
  <c r="AB581" i="10"/>
  <c r="AJ581" i="10"/>
  <c r="AR581" i="10"/>
  <c r="AZ581" i="10"/>
  <c r="BW581" i="10" s="1"/>
  <c r="BH581" i="10"/>
  <c r="O581" i="10"/>
  <c r="X581" i="10"/>
  <c r="BO581" i="10" s="1"/>
  <c r="AG581" i="10"/>
  <c r="AP581" i="10"/>
  <c r="AY581" i="10"/>
  <c r="BI581" i="10"/>
  <c r="G581" i="10"/>
  <c r="P581" i="10"/>
  <c r="Y581" i="10"/>
  <c r="AH581" i="10"/>
  <c r="BR581" i="10" s="1"/>
  <c r="AQ581" i="10"/>
  <c r="BA581" i="10"/>
  <c r="M581" i="10"/>
  <c r="BL581" i="10" s="1"/>
  <c r="V581" i="10"/>
  <c r="AE581" i="10"/>
  <c r="AN581" i="10"/>
  <c r="AW581" i="10"/>
  <c r="BF581" i="10"/>
  <c r="BB580" i="10"/>
  <c r="AO580" i="10"/>
  <c r="BT580" i="10" s="1"/>
  <c r="Y580" i="10"/>
  <c r="BI577" i="10"/>
  <c r="AT577" i="10"/>
  <c r="AF577" i="10"/>
  <c r="P577" i="10"/>
  <c r="BE574" i="10"/>
  <c r="AQ574" i="10"/>
  <c r="AA574" i="10"/>
  <c r="BP574" i="10" s="1"/>
  <c r="N574" i="10"/>
  <c r="AV573" i="10"/>
  <c r="BV573" i="10" s="1"/>
  <c r="AI573" i="10"/>
  <c r="AU563" i="10"/>
  <c r="AE563" i="10"/>
  <c r="M563" i="10"/>
  <c r="BL563" i="10" s="1"/>
  <c r="I555" i="10"/>
  <c r="Q555" i="10"/>
  <c r="Y555" i="10"/>
  <c r="AG555" i="10"/>
  <c r="AO555" i="10"/>
  <c r="BT555" i="10" s="1"/>
  <c r="AW555" i="10"/>
  <c r="BE555" i="10"/>
  <c r="T555" i="10"/>
  <c r="BN555" i="10" s="1"/>
  <c r="AB555" i="10"/>
  <c r="AJ555" i="10"/>
  <c r="AR555" i="10"/>
  <c r="AZ555" i="10"/>
  <c r="BH555" i="10"/>
  <c r="K555" i="10"/>
  <c r="V555" i="10"/>
  <c r="AF555" i="10"/>
  <c r="AQ555" i="10"/>
  <c r="BB555" i="10"/>
  <c r="M555" i="10"/>
  <c r="BL555" i="10" s="1"/>
  <c r="W555" i="10"/>
  <c r="AH555" i="10"/>
  <c r="BR555" i="10" s="1"/>
  <c r="AS555" i="10"/>
  <c r="BU555" i="10" s="1"/>
  <c r="BC555" i="10"/>
  <c r="BX555" i="10" s="1"/>
  <c r="H555" i="10"/>
  <c r="AD555" i="10"/>
  <c r="AN555" i="10"/>
  <c r="AY555" i="10"/>
  <c r="AQ553" i="10"/>
  <c r="AX551" i="10"/>
  <c r="U551" i="10"/>
  <c r="BI547" i="10"/>
  <c r="Z541" i="10"/>
  <c r="H537" i="10"/>
  <c r="P537" i="10"/>
  <c r="X537" i="10"/>
  <c r="AF537" i="10"/>
  <c r="AN537" i="10"/>
  <c r="AV537" i="10"/>
  <c r="BV537" i="10" s="1"/>
  <c r="BD537" i="10"/>
  <c r="I537" i="10"/>
  <c r="Q537" i="10"/>
  <c r="Y537" i="10"/>
  <c r="AG537" i="10"/>
  <c r="AO537" i="10"/>
  <c r="BT537" i="10" s="1"/>
  <c r="AW537" i="10"/>
  <c r="BE537" i="10"/>
  <c r="K537" i="10"/>
  <c r="AA537" i="10"/>
  <c r="BP537" i="10" s="1"/>
  <c r="AI537" i="10"/>
  <c r="AQ537" i="10"/>
  <c r="AY537" i="10"/>
  <c r="BG537" i="10"/>
  <c r="T537" i="10"/>
  <c r="BN537" i="10" s="1"/>
  <c r="AB537" i="10"/>
  <c r="AJ537" i="10"/>
  <c r="AR537" i="10"/>
  <c r="AZ537" i="10"/>
  <c r="BW537" i="10" s="1"/>
  <c r="BH537" i="10"/>
  <c r="N537" i="10"/>
  <c r="V537" i="10"/>
  <c r="AD537" i="10"/>
  <c r="AL537" i="10"/>
  <c r="AT537" i="10"/>
  <c r="BB537" i="10"/>
  <c r="J537" i="10"/>
  <c r="AE537" i="10"/>
  <c r="BA537" i="10"/>
  <c r="M537" i="10"/>
  <c r="BL537" i="10" s="1"/>
  <c r="AH537" i="10"/>
  <c r="BR537" i="10" s="1"/>
  <c r="BC537" i="10"/>
  <c r="BX537" i="10" s="1"/>
  <c r="O537" i="10"/>
  <c r="AK537" i="10"/>
  <c r="BF537" i="10"/>
  <c r="R537" i="10"/>
  <c r="AM537" i="10"/>
  <c r="BI537" i="10"/>
  <c r="Z537" i="10"/>
  <c r="AU537" i="10"/>
  <c r="AK533" i="10"/>
  <c r="AO527" i="10"/>
  <c r="BT527" i="10" s="1"/>
  <c r="T519" i="10"/>
  <c r="BN519" i="10" s="1"/>
  <c r="AB519" i="10"/>
  <c r="AJ519" i="10"/>
  <c r="AR519" i="10"/>
  <c r="AZ519" i="10"/>
  <c r="BW519" i="10" s="1"/>
  <c r="BH519" i="10"/>
  <c r="K519" i="10"/>
  <c r="U519" i="10"/>
  <c r="AD519" i="10"/>
  <c r="AM519" i="10"/>
  <c r="AV519" i="10"/>
  <c r="BV519" i="10" s="1"/>
  <c r="BE519" i="10"/>
  <c r="M519" i="10"/>
  <c r="BL519" i="10" s="1"/>
  <c r="V519" i="10"/>
  <c r="AE519" i="10"/>
  <c r="AN519" i="10"/>
  <c r="AW519" i="10"/>
  <c r="BF519" i="10"/>
  <c r="O519" i="10"/>
  <c r="X519" i="10"/>
  <c r="BO519" i="10" s="1"/>
  <c r="AG519" i="10"/>
  <c r="AP519" i="10"/>
  <c r="AY519" i="10"/>
  <c r="BI519" i="10"/>
  <c r="G519" i="10"/>
  <c r="P519" i="10"/>
  <c r="Y519" i="10"/>
  <c r="AH519" i="10"/>
  <c r="BR519" i="10" s="1"/>
  <c r="AQ519" i="10"/>
  <c r="BA519" i="10"/>
  <c r="I519" i="10"/>
  <c r="R519" i="10"/>
  <c r="AA519" i="10"/>
  <c r="BP519" i="10" s="1"/>
  <c r="AK519" i="10"/>
  <c r="AT519" i="10"/>
  <c r="BC519" i="10"/>
  <c r="BX519" i="10" s="1"/>
  <c r="N519" i="10"/>
  <c r="AL519" i="10"/>
  <c r="Q519" i="10"/>
  <c r="AO519" i="10"/>
  <c r="BT519" i="10" s="1"/>
  <c r="AS519" i="10"/>
  <c r="W519" i="10"/>
  <c r="AU519" i="10"/>
  <c r="H519" i="10"/>
  <c r="AF519" i="10"/>
  <c r="BD519" i="10"/>
  <c r="BF648" i="10"/>
  <c r="AX648" i="10"/>
  <c r="AP648" i="10"/>
  <c r="AH648" i="10"/>
  <c r="BR648" i="10" s="1"/>
  <c r="Z648" i="10"/>
  <c r="BO648" i="10" s="1"/>
  <c r="R648" i="10"/>
  <c r="BF646" i="10"/>
  <c r="AX646" i="10"/>
  <c r="AP646" i="10"/>
  <c r="AH646" i="10"/>
  <c r="BR646" i="10" s="1"/>
  <c r="Z646" i="10"/>
  <c r="R646" i="10"/>
  <c r="BF644" i="10"/>
  <c r="AX644" i="10"/>
  <c r="AP644" i="10"/>
  <c r="AH644" i="10"/>
  <c r="BR644" i="10" s="1"/>
  <c r="Z644" i="10"/>
  <c r="BO644" i="10" s="1"/>
  <c r="R644" i="10"/>
  <c r="BF642" i="10"/>
  <c r="AX642" i="10"/>
  <c r="AP642" i="10"/>
  <c r="AH642" i="10"/>
  <c r="BR642" i="10" s="1"/>
  <c r="Z642" i="10"/>
  <c r="BO642" i="10" s="1"/>
  <c r="R642" i="10"/>
  <c r="BF640" i="10"/>
  <c r="AX640" i="10"/>
  <c r="AP640" i="10"/>
  <c r="AH640" i="10"/>
  <c r="BR640" i="10" s="1"/>
  <c r="Z640" i="10"/>
  <c r="BO640" i="10" s="1"/>
  <c r="R640" i="10"/>
  <c r="BF638" i="10"/>
  <c r="AX638" i="10"/>
  <c r="AP638" i="10"/>
  <c r="AH638" i="10"/>
  <c r="BR638" i="10" s="1"/>
  <c r="Z638" i="10"/>
  <c r="BO638" i="10" s="1"/>
  <c r="R638" i="10"/>
  <c r="BF636" i="10"/>
  <c r="AX636" i="10"/>
  <c r="AP636" i="10"/>
  <c r="AH636" i="10"/>
  <c r="BR636" i="10" s="1"/>
  <c r="Z636" i="10"/>
  <c r="BO636" i="10" s="1"/>
  <c r="R636" i="10"/>
  <c r="BF634" i="10"/>
  <c r="AX634" i="10"/>
  <c r="AP634" i="10"/>
  <c r="AH634" i="10"/>
  <c r="BR634" i="10" s="1"/>
  <c r="Z634" i="10"/>
  <c r="BO634" i="10" s="1"/>
  <c r="R634" i="10"/>
  <c r="BB631" i="10"/>
  <c r="AP631" i="10"/>
  <c r="AF631" i="10"/>
  <c r="V631" i="10"/>
  <c r="J631" i="10"/>
  <c r="BB627" i="10"/>
  <c r="AP627" i="10"/>
  <c r="AF627" i="10"/>
  <c r="V627" i="10"/>
  <c r="J627" i="10"/>
  <c r="BB623" i="10"/>
  <c r="AP623" i="10"/>
  <c r="AF623" i="10"/>
  <c r="V623" i="10"/>
  <c r="J623" i="10"/>
  <c r="BF621" i="10"/>
  <c r="AV621" i="10"/>
  <c r="BV621" i="10" s="1"/>
  <c r="AL621" i="10"/>
  <c r="X621" i="10"/>
  <c r="M621" i="10"/>
  <c r="BL621" i="10" s="1"/>
  <c r="K615" i="10"/>
  <c r="AA615" i="10"/>
  <c r="BP615" i="10" s="1"/>
  <c r="AI615" i="10"/>
  <c r="AQ615" i="10"/>
  <c r="AY615" i="10"/>
  <c r="BG615" i="10"/>
  <c r="BY615" i="10" s="1"/>
  <c r="T615" i="10"/>
  <c r="BN615" i="10" s="1"/>
  <c r="AB615" i="10"/>
  <c r="AJ615" i="10"/>
  <c r="AR615" i="10"/>
  <c r="AZ615" i="10"/>
  <c r="BW615" i="10" s="1"/>
  <c r="BH615" i="10"/>
  <c r="I615" i="10"/>
  <c r="Q615" i="10"/>
  <c r="Y615" i="10"/>
  <c r="AG615" i="10"/>
  <c r="AO615" i="10"/>
  <c r="BT615" i="10" s="1"/>
  <c r="AW615" i="10"/>
  <c r="BE615" i="10"/>
  <c r="BF611" i="10"/>
  <c r="AT611" i="10"/>
  <c r="AF611" i="10"/>
  <c r="U611" i="10"/>
  <c r="G611" i="10"/>
  <c r="AV607" i="10"/>
  <c r="BV607" i="10" s="1"/>
  <c r="AK607" i="10"/>
  <c r="W607" i="10"/>
  <c r="J607" i="10"/>
  <c r="AX605" i="10"/>
  <c r="AL605" i="10"/>
  <c r="X605" i="10"/>
  <c r="M605" i="10"/>
  <c r="BL605" i="10" s="1"/>
  <c r="K599" i="10"/>
  <c r="AA599" i="10"/>
  <c r="BP599" i="10" s="1"/>
  <c r="AI599" i="10"/>
  <c r="AQ599" i="10"/>
  <c r="AY599" i="10"/>
  <c r="BG599" i="10"/>
  <c r="BY599" i="10" s="1"/>
  <c r="T599" i="10"/>
  <c r="BN599" i="10" s="1"/>
  <c r="AB599" i="10"/>
  <c r="AJ599" i="10"/>
  <c r="AR599" i="10"/>
  <c r="AZ599" i="10"/>
  <c r="BW599" i="10" s="1"/>
  <c r="BH599" i="10"/>
  <c r="I599" i="10"/>
  <c r="Q599" i="10"/>
  <c r="Y599" i="10"/>
  <c r="AG599" i="10"/>
  <c r="AO599" i="10"/>
  <c r="BT599" i="10" s="1"/>
  <c r="AW599" i="10"/>
  <c r="BE599" i="10"/>
  <c r="BF595" i="10"/>
  <c r="AT595" i="10"/>
  <c r="AF595" i="10"/>
  <c r="U595" i="10"/>
  <c r="G595" i="10"/>
  <c r="AV591" i="10"/>
  <c r="BV591" i="10" s="1"/>
  <c r="AK591" i="10"/>
  <c r="W591" i="10"/>
  <c r="J591" i="10"/>
  <c r="AX589" i="10"/>
  <c r="AL589" i="10"/>
  <c r="X589" i="10"/>
  <c r="M589" i="10"/>
  <c r="BL589" i="10" s="1"/>
  <c r="AV583" i="10"/>
  <c r="BV583" i="10" s="1"/>
  <c r="AK583" i="10"/>
  <c r="W583" i="10"/>
  <c r="J583" i="10"/>
  <c r="AZ580" i="10"/>
  <c r="AM580" i="10"/>
  <c r="W580" i="10"/>
  <c r="I580" i="10"/>
  <c r="BB574" i="10"/>
  <c r="AP574" i="10"/>
  <c r="Z574" i="10"/>
  <c r="K574" i="10"/>
  <c r="T573" i="10"/>
  <c r="BN573" i="10" s="1"/>
  <c r="AB573" i="10"/>
  <c r="AJ573" i="10"/>
  <c r="AR573" i="10"/>
  <c r="AZ573" i="10"/>
  <c r="BW573" i="10" s="1"/>
  <c r="BH573" i="10"/>
  <c r="O573" i="10"/>
  <c r="X573" i="10"/>
  <c r="AG573" i="10"/>
  <c r="AP573" i="10"/>
  <c r="AY573" i="10"/>
  <c r="BI573" i="10"/>
  <c r="G573" i="10"/>
  <c r="P573" i="10"/>
  <c r="Y573" i="10"/>
  <c r="AH573" i="10"/>
  <c r="BR573" i="10" s="1"/>
  <c r="AQ573" i="10"/>
  <c r="BA573" i="10"/>
  <c r="M573" i="10"/>
  <c r="BL573" i="10" s="1"/>
  <c r="V573" i="10"/>
  <c r="AE573" i="10"/>
  <c r="AN573" i="10"/>
  <c r="AW573" i="10"/>
  <c r="BF573" i="10"/>
  <c r="I565" i="10"/>
  <c r="Q565" i="10"/>
  <c r="Y565" i="10"/>
  <c r="AG565" i="10"/>
  <c r="AO565" i="10"/>
  <c r="BT565" i="10" s="1"/>
  <c r="AW565" i="10"/>
  <c r="BE565" i="10"/>
  <c r="T565" i="10"/>
  <c r="BN565" i="10" s="1"/>
  <c r="AB565" i="10"/>
  <c r="AJ565" i="10"/>
  <c r="AR565" i="10"/>
  <c r="AZ565" i="10"/>
  <c r="BW565" i="10" s="1"/>
  <c r="BH565" i="10"/>
  <c r="M565" i="10"/>
  <c r="BL565" i="10" s="1"/>
  <c r="W565" i="10"/>
  <c r="AH565" i="10"/>
  <c r="BR565" i="10" s="1"/>
  <c r="AS565" i="10"/>
  <c r="BU565" i="10" s="1"/>
  <c r="BC565" i="10"/>
  <c r="BX565" i="10" s="1"/>
  <c r="N565" i="10"/>
  <c r="X565" i="10"/>
  <c r="AI565" i="10"/>
  <c r="AT565" i="10"/>
  <c r="BD565" i="10"/>
  <c r="J565" i="10"/>
  <c r="U565" i="10"/>
  <c r="AE565" i="10"/>
  <c r="AP565" i="10"/>
  <c r="BA565" i="10"/>
  <c r="AS563" i="10"/>
  <c r="AD563" i="10"/>
  <c r="K563" i="10"/>
  <c r="AY561" i="10"/>
  <c r="AI561" i="10"/>
  <c r="P561" i="10"/>
  <c r="H553" i="10"/>
  <c r="P553" i="10"/>
  <c r="X553" i="10"/>
  <c r="I553" i="10"/>
  <c r="Q553" i="10"/>
  <c r="Y553" i="10"/>
  <c r="AG553" i="10"/>
  <c r="AO553" i="10"/>
  <c r="BT553" i="10" s="1"/>
  <c r="AW553" i="10"/>
  <c r="BE553" i="10"/>
  <c r="T553" i="10"/>
  <c r="BN553" i="10" s="1"/>
  <c r="AB553" i="10"/>
  <c r="AJ553" i="10"/>
  <c r="AR553" i="10"/>
  <c r="AZ553" i="10"/>
  <c r="BW553" i="10" s="1"/>
  <c r="BH553" i="10"/>
  <c r="M553" i="10"/>
  <c r="BL553" i="10" s="1"/>
  <c r="Z553" i="10"/>
  <c r="AK553" i="10"/>
  <c r="AU553" i="10"/>
  <c r="BF553" i="10"/>
  <c r="N553" i="10"/>
  <c r="AA553" i="10"/>
  <c r="BP553" i="10" s="1"/>
  <c r="AL553" i="10"/>
  <c r="BS553" i="10" s="1"/>
  <c r="AV553" i="10"/>
  <c r="BV553" i="10" s="1"/>
  <c r="BG553" i="10"/>
  <c r="BY553" i="10" s="1"/>
  <c r="J553" i="10"/>
  <c r="V553" i="10"/>
  <c r="AH553" i="10"/>
  <c r="BR553" i="10" s="1"/>
  <c r="AS553" i="10"/>
  <c r="BC553" i="10"/>
  <c r="BX553" i="10" s="1"/>
  <c r="AU551" i="10"/>
  <c r="H547" i="10"/>
  <c r="P547" i="10"/>
  <c r="X547" i="10"/>
  <c r="AF547" i="10"/>
  <c r="AN547" i="10"/>
  <c r="AV547" i="10"/>
  <c r="BV547" i="10" s="1"/>
  <c r="BD547" i="10"/>
  <c r="I547" i="10"/>
  <c r="Q547" i="10"/>
  <c r="Y547" i="10"/>
  <c r="AG547" i="10"/>
  <c r="AO547" i="10"/>
  <c r="BT547" i="10" s="1"/>
  <c r="AW547" i="10"/>
  <c r="BE547" i="10"/>
  <c r="K547" i="10"/>
  <c r="T547" i="10"/>
  <c r="BN547" i="10" s="1"/>
  <c r="AB547" i="10"/>
  <c r="AJ547" i="10"/>
  <c r="AR547" i="10"/>
  <c r="AZ547" i="10"/>
  <c r="BH547" i="10"/>
  <c r="N547" i="10"/>
  <c r="V547" i="10"/>
  <c r="AD547" i="10"/>
  <c r="AL547" i="10"/>
  <c r="AT547" i="10"/>
  <c r="BB547" i="10"/>
  <c r="M547" i="10"/>
  <c r="BL547" i="10" s="1"/>
  <c r="AE547" i="10"/>
  <c r="AU547" i="10"/>
  <c r="O547" i="10"/>
  <c r="AH547" i="10"/>
  <c r="BR547" i="10" s="1"/>
  <c r="AX547" i="10"/>
  <c r="G547" i="10"/>
  <c r="AA547" i="10"/>
  <c r="BP547" i="10" s="1"/>
  <c r="AQ547" i="10"/>
  <c r="BG547" i="10"/>
  <c r="BY547" i="10" s="1"/>
  <c r="BC541" i="10"/>
  <c r="BX541" i="10" s="1"/>
  <c r="W541" i="10"/>
  <c r="W533" i="10"/>
  <c r="H578" i="10"/>
  <c r="P578" i="10"/>
  <c r="X578" i="10"/>
  <c r="AF578" i="10"/>
  <c r="AN578" i="10"/>
  <c r="AV578" i="10"/>
  <c r="BV578" i="10" s="1"/>
  <c r="BD578" i="10"/>
  <c r="H570" i="10"/>
  <c r="P570" i="10"/>
  <c r="X570" i="10"/>
  <c r="AF570" i="10"/>
  <c r="AN570" i="10"/>
  <c r="AV570" i="10"/>
  <c r="BV570" i="10" s="1"/>
  <c r="BD570" i="10"/>
  <c r="I557" i="10"/>
  <c r="Q557" i="10"/>
  <c r="Y557" i="10"/>
  <c r="AG557" i="10"/>
  <c r="AO557" i="10"/>
  <c r="BT557" i="10" s="1"/>
  <c r="AW557" i="10"/>
  <c r="BE557" i="10"/>
  <c r="T557" i="10"/>
  <c r="BN557" i="10" s="1"/>
  <c r="AB557" i="10"/>
  <c r="AJ557" i="10"/>
  <c r="AR557" i="10"/>
  <c r="AZ557" i="10"/>
  <c r="BW557" i="10" s="1"/>
  <c r="BH557" i="10"/>
  <c r="H543" i="10"/>
  <c r="P543" i="10"/>
  <c r="X543" i="10"/>
  <c r="AF543" i="10"/>
  <c r="AN543" i="10"/>
  <c r="AV543" i="10"/>
  <c r="BV543" i="10" s="1"/>
  <c r="BD543" i="10"/>
  <c r="I543" i="10"/>
  <c r="Q543" i="10"/>
  <c r="Y543" i="10"/>
  <c r="AG543" i="10"/>
  <c r="AO543" i="10"/>
  <c r="BT543" i="10" s="1"/>
  <c r="AW543" i="10"/>
  <c r="BE543" i="10"/>
  <c r="K543" i="10"/>
  <c r="AA543" i="10"/>
  <c r="BP543" i="10" s="1"/>
  <c r="AI543" i="10"/>
  <c r="AQ543" i="10"/>
  <c r="AY543" i="10"/>
  <c r="BG543" i="10"/>
  <c r="BY543" i="10" s="1"/>
  <c r="T543" i="10"/>
  <c r="BN543" i="10" s="1"/>
  <c r="AB543" i="10"/>
  <c r="AJ543" i="10"/>
  <c r="AR543" i="10"/>
  <c r="AZ543" i="10"/>
  <c r="BW543" i="10" s="1"/>
  <c r="BH543" i="10"/>
  <c r="N543" i="10"/>
  <c r="V543" i="10"/>
  <c r="AD543" i="10"/>
  <c r="AL543" i="10"/>
  <c r="AT543" i="10"/>
  <c r="BB543" i="10"/>
  <c r="BC535" i="10"/>
  <c r="BX535" i="10" s="1"/>
  <c r="AH535" i="10"/>
  <c r="BR535" i="10" s="1"/>
  <c r="BH528" i="10"/>
  <c r="AI528" i="10"/>
  <c r="BH526" i="10"/>
  <c r="AJ526" i="10"/>
  <c r="H528" i="10"/>
  <c r="P528" i="10"/>
  <c r="X528" i="10"/>
  <c r="BO528" i="10" s="1"/>
  <c r="AF528" i="10"/>
  <c r="AN528" i="10"/>
  <c r="AV528" i="10"/>
  <c r="BV528" i="10" s="1"/>
  <c r="BD528" i="10"/>
  <c r="I528" i="10"/>
  <c r="R528" i="10"/>
  <c r="AA528" i="10"/>
  <c r="BP528" i="10" s="1"/>
  <c r="AJ528" i="10"/>
  <c r="AS528" i="10"/>
  <c r="BU528" i="10" s="1"/>
  <c r="BB528" i="10"/>
  <c r="J528" i="10"/>
  <c r="AB528" i="10"/>
  <c r="AK528" i="10"/>
  <c r="AT528" i="10"/>
  <c r="BC528" i="10"/>
  <c r="BX528" i="10" s="1"/>
  <c r="U528" i="10"/>
  <c r="AD528" i="10"/>
  <c r="AM528" i="10"/>
  <c r="AW528" i="10"/>
  <c r="BF528" i="10"/>
  <c r="M528" i="10"/>
  <c r="BL528" i="10" s="1"/>
  <c r="V528" i="10"/>
  <c r="AE528" i="10"/>
  <c r="AO528" i="10"/>
  <c r="BT528" i="10" s="1"/>
  <c r="AX528" i="10"/>
  <c r="BG528" i="10"/>
  <c r="O528" i="10"/>
  <c r="Y528" i="10"/>
  <c r="AH528" i="10"/>
  <c r="BR528" i="10" s="1"/>
  <c r="AQ528" i="10"/>
  <c r="AZ528" i="10"/>
  <c r="BI528" i="10"/>
  <c r="H526" i="10"/>
  <c r="P526" i="10"/>
  <c r="X526" i="10"/>
  <c r="AF526" i="10"/>
  <c r="AN526" i="10"/>
  <c r="AV526" i="10"/>
  <c r="BV526" i="10" s="1"/>
  <c r="BD526" i="10"/>
  <c r="O526" i="10"/>
  <c r="Y526" i="10"/>
  <c r="AH526" i="10"/>
  <c r="BR526" i="10" s="1"/>
  <c r="AQ526" i="10"/>
  <c r="AZ526" i="10"/>
  <c r="BW526" i="10" s="1"/>
  <c r="BI526" i="10"/>
  <c r="G526" i="10"/>
  <c r="Q526" i="10"/>
  <c r="Z526" i="10"/>
  <c r="AI526" i="10"/>
  <c r="AR526" i="10"/>
  <c r="BA526" i="10"/>
  <c r="J526" i="10"/>
  <c r="AB526" i="10"/>
  <c r="AK526" i="10"/>
  <c r="AT526" i="10"/>
  <c r="BC526" i="10"/>
  <c r="BX526" i="10" s="1"/>
  <c r="K526" i="10"/>
  <c r="T526" i="10"/>
  <c r="BN526" i="10" s="1"/>
  <c r="AC526" i="10"/>
  <c r="AL526" i="10"/>
  <c r="AU526" i="10"/>
  <c r="BE526" i="10"/>
  <c r="M526" i="10"/>
  <c r="BL526" i="10" s="1"/>
  <c r="V526" i="10"/>
  <c r="AE526" i="10"/>
  <c r="BQ526" i="10" s="1"/>
  <c r="AO526" i="10"/>
  <c r="BT526" i="10" s="1"/>
  <c r="AX526" i="10"/>
  <c r="BG526" i="10"/>
  <c r="H535" i="10"/>
  <c r="P535" i="10"/>
  <c r="X535" i="10"/>
  <c r="AF535" i="10"/>
  <c r="AN535" i="10"/>
  <c r="AV535" i="10"/>
  <c r="BV535" i="10" s="1"/>
  <c r="BD535" i="10"/>
  <c r="I535" i="10"/>
  <c r="Q535" i="10"/>
  <c r="Y535" i="10"/>
  <c r="AG535" i="10"/>
  <c r="AO535" i="10"/>
  <c r="BT535" i="10" s="1"/>
  <c r="AW535" i="10"/>
  <c r="BE535" i="10"/>
  <c r="K535" i="10"/>
  <c r="AA535" i="10"/>
  <c r="BP535" i="10" s="1"/>
  <c r="AI535" i="10"/>
  <c r="AQ535" i="10"/>
  <c r="AY535" i="10"/>
  <c r="BG535" i="10"/>
  <c r="T535" i="10"/>
  <c r="BN535" i="10" s="1"/>
  <c r="AB535" i="10"/>
  <c r="AJ535" i="10"/>
  <c r="AR535" i="10"/>
  <c r="AZ535" i="10"/>
  <c r="BH535" i="10"/>
  <c r="N535" i="10"/>
  <c r="V535" i="10"/>
  <c r="AD535" i="10"/>
  <c r="AL535" i="10"/>
  <c r="AT535" i="10"/>
  <c r="BB535" i="10"/>
  <c r="W528" i="10"/>
  <c r="W526" i="10"/>
  <c r="N471" i="10"/>
  <c r="V471" i="10"/>
  <c r="AD471" i="10"/>
  <c r="AL471" i="10"/>
  <c r="AT471" i="10"/>
  <c r="BB471" i="10"/>
  <c r="J471" i="10"/>
  <c r="R471" i="10"/>
  <c r="Z471" i="10"/>
  <c r="AH471" i="10"/>
  <c r="BR471" i="10" s="1"/>
  <c r="AP471" i="10"/>
  <c r="AX471" i="10"/>
  <c r="BF471" i="10"/>
  <c r="P471" i="10"/>
  <c r="AA471" i="10"/>
  <c r="BP471" i="10" s="1"/>
  <c r="AK471" i="10"/>
  <c r="AV471" i="10"/>
  <c r="BV471" i="10" s="1"/>
  <c r="BG471" i="10"/>
  <c r="G471" i="10"/>
  <c r="Q471" i="10"/>
  <c r="AB471" i="10"/>
  <c r="AM471" i="10"/>
  <c r="AW471" i="10"/>
  <c r="BH471" i="10"/>
  <c r="H471" i="10"/>
  <c r="AC471" i="10"/>
  <c r="AN471" i="10"/>
  <c r="AY471" i="10"/>
  <c r="BI471" i="10"/>
  <c r="I471" i="10"/>
  <c r="T471" i="10"/>
  <c r="BN471" i="10" s="1"/>
  <c r="AE471" i="10"/>
  <c r="AO471" i="10"/>
  <c r="BT471" i="10" s="1"/>
  <c r="AZ471" i="10"/>
  <c r="K471" i="10"/>
  <c r="U471" i="10"/>
  <c r="AF471" i="10"/>
  <c r="AQ471" i="10"/>
  <c r="BA471" i="10"/>
  <c r="M471" i="10"/>
  <c r="BL471" i="10" s="1"/>
  <c r="X471" i="10"/>
  <c r="AI471" i="10"/>
  <c r="AS471" i="10"/>
  <c r="BD471" i="10"/>
  <c r="AG471" i="10"/>
  <c r="AJ471" i="10"/>
  <c r="AU471" i="10"/>
  <c r="BC471" i="10"/>
  <c r="BX471" i="10" s="1"/>
  <c r="W471" i="10"/>
  <c r="BD620" i="10"/>
  <c r="AV620" i="10"/>
  <c r="BV620" i="10" s="1"/>
  <c r="AN620" i="10"/>
  <c r="AF620" i="10"/>
  <c r="X620" i="10"/>
  <c r="BO620" i="10" s="1"/>
  <c r="P620" i="10"/>
  <c r="H620" i="10"/>
  <c r="BD618" i="10"/>
  <c r="AV618" i="10"/>
  <c r="BV618" i="10" s="1"/>
  <c r="AN618" i="10"/>
  <c r="AF618" i="10"/>
  <c r="X618" i="10"/>
  <c r="P618" i="10"/>
  <c r="H618" i="10"/>
  <c r="BD616" i="10"/>
  <c r="AV616" i="10"/>
  <c r="BV616" i="10" s="1"/>
  <c r="AN616" i="10"/>
  <c r="AF616" i="10"/>
  <c r="X616" i="10"/>
  <c r="P616" i="10"/>
  <c r="H616" i="10"/>
  <c r="BD614" i="10"/>
  <c r="AV614" i="10"/>
  <c r="BV614" i="10" s="1"/>
  <c r="AN614" i="10"/>
  <c r="AF614" i="10"/>
  <c r="X614" i="10"/>
  <c r="P614" i="10"/>
  <c r="H614" i="10"/>
  <c r="BD612" i="10"/>
  <c r="AV612" i="10"/>
  <c r="BV612" i="10" s="1"/>
  <c r="AN612" i="10"/>
  <c r="AF612" i="10"/>
  <c r="X612" i="10"/>
  <c r="BO612" i="10" s="1"/>
  <c r="P612" i="10"/>
  <c r="H612" i="10"/>
  <c r="BD610" i="10"/>
  <c r="AV610" i="10"/>
  <c r="BV610" i="10" s="1"/>
  <c r="AN610" i="10"/>
  <c r="AF610" i="10"/>
  <c r="X610" i="10"/>
  <c r="P610" i="10"/>
  <c r="H610" i="10"/>
  <c r="BD608" i="10"/>
  <c r="AV608" i="10"/>
  <c r="BV608" i="10" s="1"/>
  <c r="AN608" i="10"/>
  <c r="AF608" i="10"/>
  <c r="X608" i="10"/>
  <c r="P608" i="10"/>
  <c r="H608" i="10"/>
  <c r="BD606" i="10"/>
  <c r="AV606" i="10"/>
  <c r="BV606" i="10" s="1"/>
  <c r="AN606" i="10"/>
  <c r="AF606" i="10"/>
  <c r="X606" i="10"/>
  <c r="BO606" i="10" s="1"/>
  <c r="P606" i="10"/>
  <c r="H606" i="10"/>
  <c r="BD604" i="10"/>
  <c r="AV604" i="10"/>
  <c r="BV604" i="10" s="1"/>
  <c r="AN604" i="10"/>
  <c r="AF604" i="10"/>
  <c r="X604" i="10"/>
  <c r="BO604" i="10" s="1"/>
  <c r="P604" i="10"/>
  <c r="H604" i="10"/>
  <c r="BD602" i="10"/>
  <c r="AV602" i="10"/>
  <c r="BV602" i="10" s="1"/>
  <c r="AN602" i="10"/>
  <c r="AF602" i="10"/>
  <c r="X602" i="10"/>
  <c r="P602" i="10"/>
  <c r="H602" i="10"/>
  <c r="BD600" i="10"/>
  <c r="AV600" i="10"/>
  <c r="BV600" i="10" s="1"/>
  <c r="AN600" i="10"/>
  <c r="AF600" i="10"/>
  <c r="X600" i="10"/>
  <c r="P600" i="10"/>
  <c r="H600" i="10"/>
  <c r="BD598" i="10"/>
  <c r="AV598" i="10"/>
  <c r="BV598" i="10" s="1"/>
  <c r="AN598" i="10"/>
  <c r="AF598" i="10"/>
  <c r="X598" i="10"/>
  <c r="P598" i="10"/>
  <c r="H598" i="10"/>
  <c r="BD596" i="10"/>
  <c r="AV596" i="10"/>
  <c r="BV596" i="10" s="1"/>
  <c r="AN596" i="10"/>
  <c r="AF596" i="10"/>
  <c r="X596" i="10"/>
  <c r="P596" i="10"/>
  <c r="H596" i="10"/>
  <c r="BD594" i="10"/>
  <c r="AV594" i="10"/>
  <c r="BV594" i="10" s="1"/>
  <c r="AN594" i="10"/>
  <c r="AF594" i="10"/>
  <c r="X594" i="10"/>
  <c r="P594" i="10"/>
  <c r="H594" i="10"/>
  <c r="BD592" i="10"/>
  <c r="AV592" i="10"/>
  <c r="BV592" i="10" s="1"/>
  <c r="AN592" i="10"/>
  <c r="AF592" i="10"/>
  <c r="X592" i="10"/>
  <c r="P592" i="10"/>
  <c r="H592" i="10"/>
  <c r="BD590" i="10"/>
  <c r="AV590" i="10"/>
  <c r="BV590" i="10" s="1"/>
  <c r="AN590" i="10"/>
  <c r="AF590" i="10"/>
  <c r="X590" i="10"/>
  <c r="P590" i="10"/>
  <c r="H590" i="10"/>
  <c r="BD588" i="10"/>
  <c r="AV588" i="10"/>
  <c r="BV588" i="10" s="1"/>
  <c r="AN588" i="10"/>
  <c r="AF588" i="10"/>
  <c r="X588" i="10"/>
  <c r="P588" i="10"/>
  <c r="H588" i="10"/>
  <c r="BD586" i="10"/>
  <c r="AV586" i="10"/>
  <c r="BV586" i="10" s="1"/>
  <c r="AN586" i="10"/>
  <c r="AF586" i="10"/>
  <c r="X586" i="10"/>
  <c r="P586" i="10"/>
  <c r="H586" i="10"/>
  <c r="AV584" i="10"/>
  <c r="BV584" i="10" s="1"/>
  <c r="AN584" i="10"/>
  <c r="AF584" i="10"/>
  <c r="X584" i="10"/>
  <c r="P584" i="10"/>
  <c r="H584" i="10"/>
  <c r="T579" i="10"/>
  <c r="BN579" i="10" s="1"/>
  <c r="AB579" i="10"/>
  <c r="AJ579" i="10"/>
  <c r="AR579" i="10"/>
  <c r="AZ579" i="10"/>
  <c r="BW579" i="10" s="1"/>
  <c r="BH579" i="10"/>
  <c r="AA578" i="10"/>
  <c r="BP578" i="10" s="1"/>
  <c r="R578" i="10"/>
  <c r="I578" i="10"/>
  <c r="T571" i="10"/>
  <c r="BN571" i="10" s="1"/>
  <c r="AB571" i="10"/>
  <c r="AJ571" i="10"/>
  <c r="AR571" i="10"/>
  <c r="AZ571" i="10"/>
  <c r="BH571" i="10"/>
  <c r="AS570" i="10"/>
  <c r="BU570" i="10" s="1"/>
  <c r="AJ570" i="10"/>
  <c r="AA570" i="10"/>
  <c r="BP570" i="10" s="1"/>
  <c r="R570" i="10"/>
  <c r="I570" i="10"/>
  <c r="AA569" i="10"/>
  <c r="BP569" i="10" s="1"/>
  <c r="I559" i="10"/>
  <c r="Q559" i="10"/>
  <c r="Y559" i="10"/>
  <c r="AG559" i="10"/>
  <c r="AO559" i="10"/>
  <c r="BT559" i="10" s="1"/>
  <c r="AW559" i="10"/>
  <c r="BE559" i="10"/>
  <c r="T559" i="10"/>
  <c r="BN559" i="10" s="1"/>
  <c r="AB559" i="10"/>
  <c r="AJ559" i="10"/>
  <c r="AR559" i="10"/>
  <c r="AZ559" i="10"/>
  <c r="BW559" i="10" s="1"/>
  <c r="BH559" i="10"/>
  <c r="H545" i="10"/>
  <c r="P545" i="10"/>
  <c r="X545" i="10"/>
  <c r="BO545" i="10" s="1"/>
  <c r="AF545" i="10"/>
  <c r="AN545" i="10"/>
  <c r="AV545" i="10"/>
  <c r="BV545" i="10" s="1"/>
  <c r="BD545" i="10"/>
  <c r="I545" i="10"/>
  <c r="Q545" i="10"/>
  <c r="Y545" i="10"/>
  <c r="AG545" i="10"/>
  <c r="AO545" i="10"/>
  <c r="BT545" i="10" s="1"/>
  <c r="AW545" i="10"/>
  <c r="BE545" i="10"/>
  <c r="K545" i="10"/>
  <c r="AA545" i="10"/>
  <c r="BP545" i="10" s="1"/>
  <c r="AI545" i="10"/>
  <c r="AQ545" i="10"/>
  <c r="AY545" i="10"/>
  <c r="BG545" i="10"/>
  <c r="T545" i="10"/>
  <c r="BN545" i="10" s="1"/>
  <c r="AB545" i="10"/>
  <c r="AJ545" i="10"/>
  <c r="AR545" i="10"/>
  <c r="AZ545" i="10"/>
  <c r="BH545" i="10"/>
  <c r="N545" i="10"/>
  <c r="V545" i="10"/>
  <c r="AD545" i="10"/>
  <c r="AL545" i="10"/>
  <c r="AT545" i="10"/>
  <c r="BB545" i="10"/>
  <c r="BA543" i="10"/>
  <c r="AE543" i="10"/>
  <c r="J543" i="10"/>
  <c r="AU539" i="10"/>
  <c r="AP535" i="10"/>
  <c r="U535" i="10"/>
  <c r="AR528" i="10"/>
  <c r="T528" i="10"/>
  <c r="BN528" i="10" s="1"/>
  <c r="AS526" i="10"/>
  <c r="U526" i="10"/>
  <c r="BB518" i="10"/>
  <c r="BC620" i="10"/>
  <c r="BX620" i="10" s="1"/>
  <c r="AU620" i="10"/>
  <c r="AM620" i="10"/>
  <c r="AE620" i="10"/>
  <c r="W620" i="10"/>
  <c r="O620" i="10"/>
  <c r="BC618" i="10"/>
  <c r="BX618" i="10" s="1"/>
  <c r="AU618" i="10"/>
  <c r="AM618" i="10"/>
  <c r="AE618" i="10"/>
  <c r="W618" i="10"/>
  <c r="O618" i="10"/>
  <c r="BC616" i="10"/>
  <c r="BX616" i="10" s="1"/>
  <c r="AU616" i="10"/>
  <c r="AM616" i="10"/>
  <c r="AE616" i="10"/>
  <c r="W616" i="10"/>
  <c r="O616" i="10"/>
  <c r="BC614" i="10"/>
  <c r="BX614" i="10" s="1"/>
  <c r="AU614" i="10"/>
  <c r="AM614" i="10"/>
  <c r="AE614" i="10"/>
  <c r="W614" i="10"/>
  <c r="O614" i="10"/>
  <c r="BC612" i="10"/>
  <c r="BX612" i="10" s="1"/>
  <c r="AU612" i="10"/>
  <c r="AM612" i="10"/>
  <c r="AE612" i="10"/>
  <c r="BQ612" i="10" s="1"/>
  <c r="W612" i="10"/>
  <c r="O612" i="10"/>
  <c r="BC610" i="10"/>
  <c r="BX610" i="10" s="1"/>
  <c r="AU610" i="10"/>
  <c r="AM610" i="10"/>
  <c r="AE610" i="10"/>
  <c r="BQ610" i="10" s="1"/>
  <c r="W610" i="10"/>
  <c r="O610" i="10"/>
  <c r="BC608" i="10"/>
  <c r="BX608" i="10" s="1"/>
  <c r="AU608" i="10"/>
  <c r="AM608" i="10"/>
  <c r="AE608" i="10"/>
  <c r="W608" i="10"/>
  <c r="O608" i="10"/>
  <c r="BC606" i="10"/>
  <c r="BX606" i="10" s="1"/>
  <c r="AU606" i="10"/>
  <c r="AM606" i="10"/>
  <c r="AE606" i="10"/>
  <c r="W606" i="10"/>
  <c r="O606" i="10"/>
  <c r="BC604" i="10"/>
  <c r="BX604" i="10" s="1"/>
  <c r="AU604" i="10"/>
  <c r="AM604" i="10"/>
  <c r="AE604" i="10"/>
  <c r="BQ604" i="10" s="1"/>
  <c r="W604" i="10"/>
  <c r="O604" i="10"/>
  <c r="BC602" i="10"/>
  <c r="BX602" i="10" s="1"/>
  <c r="AU602" i="10"/>
  <c r="AM602" i="10"/>
  <c r="AE602" i="10"/>
  <c r="W602" i="10"/>
  <c r="O602" i="10"/>
  <c r="BC600" i="10"/>
  <c r="BX600" i="10" s="1"/>
  <c r="AU600" i="10"/>
  <c r="AM600" i="10"/>
  <c r="AE600" i="10"/>
  <c r="BQ600" i="10" s="1"/>
  <c r="W600" i="10"/>
  <c r="O600" i="10"/>
  <c r="BC598" i="10"/>
  <c r="BX598" i="10" s="1"/>
  <c r="AU598" i="10"/>
  <c r="AM598" i="10"/>
  <c r="AE598" i="10"/>
  <c r="W598" i="10"/>
  <c r="O598" i="10"/>
  <c r="BC596" i="10"/>
  <c r="BX596" i="10" s="1"/>
  <c r="AU596" i="10"/>
  <c r="AM596" i="10"/>
  <c r="AE596" i="10"/>
  <c r="W596" i="10"/>
  <c r="O596" i="10"/>
  <c r="BC594" i="10"/>
  <c r="BX594" i="10" s="1"/>
  <c r="AU594" i="10"/>
  <c r="AM594" i="10"/>
  <c r="AE594" i="10"/>
  <c r="W594" i="10"/>
  <c r="O594" i="10"/>
  <c r="BC592" i="10"/>
  <c r="BX592" i="10" s="1"/>
  <c r="AU592" i="10"/>
  <c r="AM592" i="10"/>
  <c r="AE592" i="10"/>
  <c r="BQ592" i="10" s="1"/>
  <c r="W592" i="10"/>
  <c r="O592" i="10"/>
  <c r="BC590" i="10"/>
  <c r="BX590" i="10" s="1"/>
  <c r="AU590" i="10"/>
  <c r="BU590" i="10" s="1"/>
  <c r="AM590" i="10"/>
  <c r="AE590" i="10"/>
  <c r="BQ590" i="10" s="1"/>
  <c r="W590" i="10"/>
  <c r="O590" i="10"/>
  <c r="BC588" i="10"/>
  <c r="BX588" i="10" s="1"/>
  <c r="AU588" i="10"/>
  <c r="AM588" i="10"/>
  <c r="AE588" i="10"/>
  <c r="BQ588" i="10" s="1"/>
  <c r="W588" i="10"/>
  <c r="O588" i="10"/>
  <c r="BC586" i="10"/>
  <c r="BX586" i="10" s="1"/>
  <c r="AU586" i="10"/>
  <c r="AM586" i="10"/>
  <c r="AE586" i="10"/>
  <c r="W586" i="10"/>
  <c r="O586" i="10"/>
  <c r="AM584" i="10"/>
  <c r="AE584" i="10"/>
  <c r="BQ584" i="10" s="1"/>
  <c r="W584" i="10"/>
  <c r="O584" i="10"/>
  <c r="AE579" i="10"/>
  <c r="BQ579" i="10" s="1"/>
  <c r="V579" i="10"/>
  <c r="M579" i="10"/>
  <c r="BL579" i="10" s="1"/>
  <c r="Z578" i="10"/>
  <c r="Q578" i="10"/>
  <c r="G578" i="10"/>
  <c r="H576" i="10"/>
  <c r="P576" i="10"/>
  <c r="X576" i="10"/>
  <c r="AF576" i="10"/>
  <c r="AN576" i="10"/>
  <c r="AV576" i="10"/>
  <c r="BV576" i="10" s="1"/>
  <c r="BD576" i="10"/>
  <c r="M571" i="10"/>
  <c r="BL571" i="10" s="1"/>
  <c r="AR570" i="10"/>
  <c r="AI570" i="10"/>
  <c r="Z570" i="10"/>
  <c r="Q570" i="10"/>
  <c r="G570" i="10"/>
  <c r="I569" i="10"/>
  <c r="Q569" i="10"/>
  <c r="Y569" i="10"/>
  <c r="AG569" i="10"/>
  <c r="AO569" i="10"/>
  <c r="BT569" i="10" s="1"/>
  <c r="T569" i="10"/>
  <c r="BN569" i="10" s="1"/>
  <c r="AB569" i="10"/>
  <c r="AJ569" i="10"/>
  <c r="AR569" i="10"/>
  <c r="AZ569" i="10"/>
  <c r="BW569" i="10" s="1"/>
  <c r="BH569" i="10"/>
  <c r="AP545" i="10"/>
  <c r="U545" i="10"/>
  <c r="AX543" i="10"/>
  <c r="AC543" i="10"/>
  <c r="G543" i="10"/>
  <c r="H539" i="10"/>
  <c r="P539" i="10"/>
  <c r="X539" i="10"/>
  <c r="BO539" i="10" s="1"/>
  <c r="AF539" i="10"/>
  <c r="AN539" i="10"/>
  <c r="AV539" i="10"/>
  <c r="BV539" i="10" s="1"/>
  <c r="BD539" i="10"/>
  <c r="I539" i="10"/>
  <c r="Q539" i="10"/>
  <c r="Y539" i="10"/>
  <c r="AG539" i="10"/>
  <c r="AO539" i="10"/>
  <c r="BT539" i="10" s="1"/>
  <c r="AW539" i="10"/>
  <c r="BE539" i="10"/>
  <c r="K539" i="10"/>
  <c r="AA539" i="10"/>
  <c r="BP539" i="10" s="1"/>
  <c r="AI539" i="10"/>
  <c r="AQ539" i="10"/>
  <c r="AY539" i="10"/>
  <c r="BG539" i="10"/>
  <c r="BY539" i="10" s="1"/>
  <c r="T539" i="10"/>
  <c r="BN539" i="10" s="1"/>
  <c r="AB539" i="10"/>
  <c r="AJ539" i="10"/>
  <c r="AR539" i="10"/>
  <c r="AZ539" i="10"/>
  <c r="BW539" i="10" s="1"/>
  <c r="BH539" i="10"/>
  <c r="N539" i="10"/>
  <c r="V539" i="10"/>
  <c r="AD539" i="10"/>
  <c r="AL539" i="10"/>
  <c r="AT539" i="10"/>
  <c r="BB539" i="10"/>
  <c r="BI535" i="10"/>
  <c r="AM535" i="10"/>
  <c r="R535" i="10"/>
  <c r="AP528" i="10"/>
  <c r="Q528" i="10"/>
  <c r="AP526" i="10"/>
  <c r="R526" i="10"/>
  <c r="H520" i="10"/>
  <c r="P520" i="10"/>
  <c r="X520" i="10"/>
  <c r="BO520" i="10" s="1"/>
  <c r="AF520" i="10"/>
  <c r="AN520" i="10"/>
  <c r="AV520" i="10"/>
  <c r="BV520" i="10" s="1"/>
  <c r="BD520" i="10"/>
  <c r="I520" i="10"/>
  <c r="R520" i="10"/>
  <c r="AA520" i="10"/>
  <c r="BP520" i="10" s="1"/>
  <c r="AJ520" i="10"/>
  <c r="AS520" i="10"/>
  <c r="BU520" i="10" s="1"/>
  <c r="BB520" i="10"/>
  <c r="J520" i="10"/>
  <c r="AB520" i="10"/>
  <c r="AK520" i="10"/>
  <c r="AT520" i="10"/>
  <c r="BC520" i="10"/>
  <c r="BX520" i="10" s="1"/>
  <c r="U520" i="10"/>
  <c r="AD520" i="10"/>
  <c r="AM520" i="10"/>
  <c r="AW520" i="10"/>
  <c r="BF520" i="10"/>
  <c r="M520" i="10"/>
  <c r="BL520" i="10" s="1"/>
  <c r="V520" i="10"/>
  <c r="AE520" i="10"/>
  <c r="AO520" i="10"/>
  <c r="BT520" i="10" s="1"/>
  <c r="AX520" i="10"/>
  <c r="BG520" i="10"/>
  <c r="O520" i="10"/>
  <c r="Y520" i="10"/>
  <c r="AH520" i="10"/>
  <c r="BR520" i="10" s="1"/>
  <c r="AQ520" i="10"/>
  <c r="AZ520" i="10"/>
  <c r="BI520" i="10"/>
  <c r="H518" i="10"/>
  <c r="P518" i="10"/>
  <c r="X518" i="10"/>
  <c r="AF518" i="10"/>
  <c r="AN518" i="10"/>
  <c r="AV518" i="10"/>
  <c r="BV518" i="10" s="1"/>
  <c r="BD518" i="10"/>
  <c r="O518" i="10"/>
  <c r="Y518" i="10"/>
  <c r="AH518" i="10"/>
  <c r="BR518" i="10" s="1"/>
  <c r="AQ518" i="10"/>
  <c r="AZ518" i="10"/>
  <c r="BI518" i="10"/>
  <c r="G518" i="10"/>
  <c r="Q518" i="10"/>
  <c r="Z518" i="10"/>
  <c r="AI518" i="10"/>
  <c r="AR518" i="10"/>
  <c r="BA518" i="10"/>
  <c r="J518" i="10"/>
  <c r="AB518" i="10"/>
  <c r="AK518" i="10"/>
  <c r="AT518" i="10"/>
  <c r="BC518" i="10"/>
  <c r="BX518" i="10" s="1"/>
  <c r="K518" i="10"/>
  <c r="T518" i="10"/>
  <c r="BN518" i="10" s="1"/>
  <c r="AC518" i="10"/>
  <c r="AL518" i="10"/>
  <c r="AU518" i="10"/>
  <c r="BE518" i="10"/>
  <c r="M518" i="10"/>
  <c r="BL518" i="10" s="1"/>
  <c r="V518" i="10"/>
  <c r="AE518" i="10"/>
  <c r="BQ518" i="10" s="1"/>
  <c r="AO518" i="10"/>
  <c r="BT518" i="10" s="1"/>
  <c r="AX518" i="10"/>
  <c r="BG518" i="10"/>
  <c r="BY518" i="10" s="1"/>
  <c r="I509" i="10"/>
  <c r="Q509" i="10"/>
  <c r="Y509" i="10"/>
  <c r="AG509" i="10"/>
  <c r="AO509" i="10"/>
  <c r="BT509" i="10" s="1"/>
  <c r="AW509" i="10"/>
  <c r="BE509" i="10"/>
  <c r="T509" i="10"/>
  <c r="BN509" i="10" s="1"/>
  <c r="AB509" i="10"/>
  <c r="AJ509" i="10"/>
  <c r="AR509" i="10"/>
  <c r="AZ509" i="10"/>
  <c r="BW509" i="10" s="1"/>
  <c r="BH509" i="10"/>
  <c r="H509" i="10"/>
  <c r="AD509" i="10"/>
  <c r="AN509" i="10"/>
  <c r="AY509" i="10"/>
  <c r="J509" i="10"/>
  <c r="U509" i="10"/>
  <c r="AE509" i="10"/>
  <c r="AP509" i="10"/>
  <c r="BA509" i="10"/>
  <c r="M509" i="10"/>
  <c r="BL509" i="10" s="1"/>
  <c r="W509" i="10"/>
  <c r="AH509" i="10"/>
  <c r="BR509" i="10" s="1"/>
  <c r="AS509" i="10"/>
  <c r="BU509" i="10" s="1"/>
  <c r="BC509" i="10"/>
  <c r="BX509" i="10" s="1"/>
  <c r="N509" i="10"/>
  <c r="X509" i="10"/>
  <c r="AI509" i="10"/>
  <c r="AT509" i="10"/>
  <c r="BD509" i="10"/>
  <c r="P509" i="10"/>
  <c r="AA509" i="10"/>
  <c r="BP509" i="10" s="1"/>
  <c r="AL509" i="10"/>
  <c r="AV509" i="10"/>
  <c r="BV509" i="10" s="1"/>
  <c r="BG509" i="10"/>
  <c r="BY509" i="10" s="1"/>
  <c r="I505" i="10"/>
  <c r="Q505" i="10"/>
  <c r="Y505" i="10"/>
  <c r="AG505" i="10"/>
  <c r="AO505" i="10"/>
  <c r="BT505" i="10" s="1"/>
  <c r="AW505" i="10"/>
  <c r="BE505" i="10"/>
  <c r="T505" i="10"/>
  <c r="BN505" i="10" s="1"/>
  <c r="AB505" i="10"/>
  <c r="AJ505" i="10"/>
  <c r="AR505" i="10"/>
  <c r="AZ505" i="10"/>
  <c r="BH505" i="10"/>
  <c r="P505" i="10"/>
  <c r="AA505" i="10"/>
  <c r="BP505" i="10" s="1"/>
  <c r="AL505" i="10"/>
  <c r="BS505" i="10" s="1"/>
  <c r="AV505" i="10"/>
  <c r="BV505" i="10" s="1"/>
  <c r="BG505" i="10"/>
  <c r="G505" i="10"/>
  <c r="R505" i="10"/>
  <c r="AC505" i="10"/>
  <c r="AM505" i="10"/>
  <c r="AX505" i="10"/>
  <c r="BI505" i="10"/>
  <c r="J505" i="10"/>
  <c r="U505" i="10"/>
  <c r="AE505" i="10"/>
  <c r="AP505" i="10"/>
  <c r="BA505" i="10"/>
  <c r="K505" i="10"/>
  <c r="V505" i="10"/>
  <c r="AF505" i="10"/>
  <c r="AQ505" i="10"/>
  <c r="BB505" i="10"/>
  <c r="N505" i="10"/>
  <c r="X505" i="10"/>
  <c r="BO505" i="10" s="1"/>
  <c r="AI505" i="10"/>
  <c r="AT505" i="10"/>
  <c r="BD505" i="10"/>
  <c r="BB530" i="10"/>
  <c r="AS530" i="10"/>
  <c r="AJ530" i="10"/>
  <c r="AA530" i="10"/>
  <c r="BP530" i="10" s="1"/>
  <c r="R530" i="10"/>
  <c r="I530" i="10"/>
  <c r="T523" i="10"/>
  <c r="BN523" i="10" s="1"/>
  <c r="AB523" i="10"/>
  <c r="AJ523" i="10"/>
  <c r="AR523" i="10"/>
  <c r="AZ523" i="10"/>
  <c r="BH523" i="10"/>
  <c r="BB522" i="10"/>
  <c r="AS522" i="10"/>
  <c r="AJ522" i="10"/>
  <c r="AA522" i="10"/>
  <c r="BP522" i="10" s="1"/>
  <c r="R522" i="10"/>
  <c r="I522" i="10"/>
  <c r="T515" i="10"/>
  <c r="BN515" i="10" s="1"/>
  <c r="AB515" i="10"/>
  <c r="AJ515" i="10"/>
  <c r="AR515" i="10"/>
  <c r="AZ515" i="10"/>
  <c r="BH515" i="10"/>
  <c r="BB514" i="10"/>
  <c r="AS514" i="10"/>
  <c r="AJ514" i="10"/>
  <c r="AA514" i="10"/>
  <c r="BP514" i="10" s="1"/>
  <c r="R514" i="10"/>
  <c r="I514" i="10"/>
  <c r="I503" i="10"/>
  <c r="Q503" i="10"/>
  <c r="Y503" i="10"/>
  <c r="AG503" i="10"/>
  <c r="AO503" i="10"/>
  <c r="BT503" i="10" s="1"/>
  <c r="AW503" i="10"/>
  <c r="BE503" i="10"/>
  <c r="J503" i="10"/>
  <c r="R503" i="10"/>
  <c r="Z503" i="10"/>
  <c r="AH503" i="10"/>
  <c r="BR503" i="10" s="1"/>
  <c r="AP503" i="10"/>
  <c r="AX503" i="10"/>
  <c r="BF503" i="10"/>
  <c r="T503" i="10"/>
  <c r="BN503" i="10" s="1"/>
  <c r="AB503" i="10"/>
  <c r="AJ503" i="10"/>
  <c r="AR503" i="10"/>
  <c r="AZ503" i="10"/>
  <c r="BW503" i="10" s="1"/>
  <c r="BH503" i="10"/>
  <c r="G503" i="10"/>
  <c r="O503" i="10"/>
  <c r="W503" i="10"/>
  <c r="AE503" i="10"/>
  <c r="AM503" i="10"/>
  <c r="AU503" i="10"/>
  <c r="BC503" i="10"/>
  <c r="BX503" i="10" s="1"/>
  <c r="BE466" i="10"/>
  <c r="O466" i="10"/>
  <c r="N463" i="10"/>
  <c r="V463" i="10"/>
  <c r="AD463" i="10"/>
  <c r="AL463" i="10"/>
  <c r="AT463" i="10"/>
  <c r="BB463" i="10"/>
  <c r="J463" i="10"/>
  <c r="R463" i="10"/>
  <c r="Z463" i="10"/>
  <c r="AH463" i="10"/>
  <c r="BR463" i="10" s="1"/>
  <c r="AP463" i="10"/>
  <c r="AX463" i="10"/>
  <c r="BF463" i="10"/>
  <c r="P463" i="10"/>
  <c r="AA463" i="10"/>
  <c r="BP463" i="10" s="1"/>
  <c r="AK463" i="10"/>
  <c r="AV463" i="10"/>
  <c r="BV463" i="10" s="1"/>
  <c r="BG463" i="10"/>
  <c r="G463" i="10"/>
  <c r="Q463" i="10"/>
  <c r="AB463" i="10"/>
  <c r="AM463" i="10"/>
  <c r="AW463" i="10"/>
  <c r="BH463" i="10"/>
  <c r="H463" i="10"/>
  <c r="AC463" i="10"/>
  <c r="AN463" i="10"/>
  <c r="AY463" i="10"/>
  <c r="BI463" i="10"/>
  <c r="I463" i="10"/>
  <c r="T463" i="10"/>
  <c r="BN463" i="10" s="1"/>
  <c r="AE463" i="10"/>
  <c r="AO463" i="10"/>
  <c r="BT463" i="10" s="1"/>
  <c r="AZ463" i="10"/>
  <c r="K463" i="10"/>
  <c r="U463" i="10"/>
  <c r="AF463" i="10"/>
  <c r="AQ463" i="10"/>
  <c r="BA463" i="10"/>
  <c r="M463" i="10"/>
  <c r="BL463" i="10" s="1"/>
  <c r="X463" i="10"/>
  <c r="BO463" i="10" s="1"/>
  <c r="AI463" i="10"/>
  <c r="AS463" i="10"/>
  <c r="BU463" i="10" s="1"/>
  <c r="BD463" i="10"/>
  <c r="N431" i="10"/>
  <c r="V431" i="10"/>
  <c r="AD431" i="10"/>
  <c r="AL431" i="10"/>
  <c r="AT431" i="10"/>
  <c r="BB431" i="10"/>
  <c r="G431" i="10"/>
  <c r="O431" i="10"/>
  <c r="W431" i="10"/>
  <c r="AE431" i="10"/>
  <c r="AM431" i="10"/>
  <c r="AU431" i="10"/>
  <c r="BC431" i="10"/>
  <c r="BX431" i="10" s="1"/>
  <c r="H431" i="10"/>
  <c r="P431" i="10"/>
  <c r="X431" i="10"/>
  <c r="AF431" i="10"/>
  <c r="AN431" i="10"/>
  <c r="AV431" i="10"/>
  <c r="BV431" i="10" s="1"/>
  <c r="BD431" i="10"/>
  <c r="AG431" i="10"/>
  <c r="AR431" i="10"/>
  <c r="BF431" i="10"/>
  <c r="I431" i="10"/>
  <c r="T431" i="10"/>
  <c r="BN431" i="10" s="1"/>
  <c r="AH431" i="10"/>
  <c r="BR431" i="10" s="1"/>
  <c r="AS431" i="10"/>
  <c r="BG431" i="10"/>
  <c r="J431" i="10"/>
  <c r="U431" i="10"/>
  <c r="AI431" i="10"/>
  <c r="AW431" i="10"/>
  <c r="BH431" i="10"/>
  <c r="K431" i="10"/>
  <c r="Y431" i="10"/>
  <c r="AJ431" i="10"/>
  <c r="AX431" i="10"/>
  <c r="BI431" i="10"/>
  <c r="Z431" i="10"/>
  <c r="AK431" i="10"/>
  <c r="AY431" i="10"/>
  <c r="Q431" i="10"/>
  <c r="AB431" i="10"/>
  <c r="AP431" i="10"/>
  <c r="BA431" i="10"/>
  <c r="R431" i="10"/>
  <c r="AA431" i="10"/>
  <c r="BP431" i="10" s="1"/>
  <c r="AC431" i="10"/>
  <c r="AO431" i="10"/>
  <c r="BT431" i="10" s="1"/>
  <c r="AQ431" i="10"/>
  <c r="BE431" i="10"/>
  <c r="BD568" i="10"/>
  <c r="AV568" i="10"/>
  <c r="BV568" i="10" s="1"/>
  <c r="AN568" i="10"/>
  <c r="AF568" i="10"/>
  <c r="X568" i="10"/>
  <c r="BO568" i="10" s="1"/>
  <c r="P568" i="10"/>
  <c r="BD566" i="10"/>
  <c r="AV566" i="10"/>
  <c r="BV566" i="10" s="1"/>
  <c r="AN566" i="10"/>
  <c r="AF566" i="10"/>
  <c r="X566" i="10"/>
  <c r="P566" i="10"/>
  <c r="BD564" i="10"/>
  <c r="AV564" i="10"/>
  <c r="BV564" i="10" s="1"/>
  <c r="AN564" i="10"/>
  <c r="AF564" i="10"/>
  <c r="X564" i="10"/>
  <c r="BO564" i="10" s="1"/>
  <c r="P564" i="10"/>
  <c r="BD562" i="10"/>
  <c r="AV562" i="10"/>
  <c r="BV562" i="10" s="1"/>
  <c r="AN562" i="10"/>
  <c r="AF562" i="10"/>
  <c r="X562" i="10"/>
  <c r="P562" i="10"/>
  <c r="BD560" i="10"/>
  <c r="AV560" i="10"/>
  <c r="BV560" i="10" s="1"/>
  <c r="AN560" i="10"/>
  <c r="BS560" i="10" s="1"/>
  <c r="AF560" i="10"/>
  <c r="X560" i="10"/>
  <c r="P560" i="10"/>
  <c r="BD558" i="10"/>
  <c r="AV558" i="10"/>
  <c r="BV558" i="10" s="1"/>
  <c r="AN558" i="10"/>
  <c r="AF558" i="10"/>
  <c r="X558" i="10"/>
  <c r="BO558" i="10" s="1"/>
  <c r="P558" i="10"/>
  <c r="BD556" i="10"/>
  <c r="AV556" i="10"/>
  <c r="BV556" i="10" s="1"/>
  <c r="AN556" i="10"/>
  <c r="AF556" i="10"/>
  <c r="X556" i="10"/>
  <c r="BO556" i="10" s="1"/>
  <c r="P556" i="10"/>
  <c r="BD554" i="10"/>
  <c r="AV554" i="10"/>
  <c r="BV554" i="10" s="1"/>
  <c r="AN554" i="10"/>
  <c r="AF554" i="10"/>
  <c r="X554" i="10"/>
  <c r="P554" i="10"/>
  <c r="BD552" i="10"/>
  <c r="AV552" i="10"/>
  <c r="BV552" i="10" s="1"/>
  <c r="AN552" i="10"/>
  <c r="AF552" i="10"/>
  <c r="X552" i="10"/>
  <c r="BO552" i="10" s="1"/>
  <c r="P552" i="10"/>
  <c r="BD550" i="10"/>
  <c r="AV550" i="10"/>
  <c r="BV550" i="10" s="1"/>
  <c r="AN550" i="10"/>
  <c r="AF550" i="10"/>
  <c r="X550" i="10"/>
  <c r="P550" i="10"/>
  <c r="BD548" i="10"/>
  <c r="AV548" i="10"/>
  <c r="BV548" i="10" s="1"/>
  <c r="AN548" i="10"/>
  <c r="AF548" i="10"/>
  <c r="X548" i="10"/>
  <c r="BO548" i="10" s="1"/>
  <c r="P548" i="10"/>
  <c r="BD546" i="10"/>
  <c r="AV546" i="10"/>
  <c r="BV546" i="10" s="1"/>
  <c r="AN546" i="10"/>
  <c r="AF546" i="10"/>
  <c r="X546" i="10"/>
  <c r="P546" i="10"/>
  <c r="BD544" i="10"/>
  <c r="AV544" i="10"/>
  <c r="BV544" i="10" s="1"/>
  <c r="AN544" i="10"/>
  <c r="AF544" i="10"/>
  <c r="X544" i="10"/>
  <c r="P544" i="10"/>
  <c r="BD542" i="10"/>
  <c r="AV542" i="10"/>
  <c r="BV542" i="10" s="1"/>
  <c r="AN542" i="10"/>
  <c r="AF542" i="10"/>
  <c r="X542" i="10"/>
  <c r="BO542" i="10" s="1"/>
  <c r="P542" i="10"/>
  <c r="BD540" i="10"/>
  <c r="AV540" i="10"/>
  <c r="BV540" i="10" s="1"/>
  <c r="AN540" i="10"/>
  <c r="AF540" i="10"/>
  <c r="X540" i="10"/>
  <c r="BO540" i="10" s="1"/>
  <c r="P540" i="10"/>
  <c r="BD538" i="10"/>
  <c r="AV538" i="10"/>
  <c r="BV538" i="10" s="1"/>
  <c r="AN538" i="10"/>
  <c r="AF538" i="10"/>
  <c r="X538" i="10"/>
  <c r="P538" i="10"/>
  <c r="BD536" i="10"/>
  <c r="AV536" i="10"/>
  <c r="BV536" i="10" s="1"/>
  <c r="AN536" i="10"/>
  <c r="AF536" i="10"/>
  <c r="X536" i="10"/>
  <c r="P536" i="10"/>
  <c r="BD534" i="10"/>
  <c r="AV534" i="10"/>
  <c r="BV534" i="10" s="1"/>
  <c r="AN534" i="10"/>
  <c r="AF534" i="10"/>
  <c r="X534" i="10"/>
  <c r="P534" i="10"/>
  <c r="BD532" i="10"/>
  <c r="AV532" i="10"/>
  <c r="BV532" i="10" s="1"/>
  <c r="AN532" i="10"/>
  <c r="AF532" i="10"/>
  <c r="X532" i="10"/>
  <c r="P532" i="10"/>
  <c r="BH531" i="10"/>
  <c r="AZ531" i="10"/>
  <c r="BW531" i="10" s="1"/>
  <c r="AR531" i="10"/>
  <c r="AJ531" i="10"/>
  <c r="AB531" i="10"/>
  <c r="T531" i="10"/>
  <c r="BN531" i="10" s="1"/>
  <c r="K531" i="10"/>
  <c r="BI530" i="10"/>
  <c r="AZ530" i="10"/>
  <c r="AQ530" i="10"/>
  <c r="AH530" i="10"/>
  <c r="BR530" i="10" s="1"/>
  <c r="Y530" i="10"/>
  <c r="BC529" i="10"/>
  <c r="BX529" i="10" s="1"/>
  <c r="AT529" i="10"/>
  <c r="AK529" i="10"/>
  <c r="AA529" i="10"/>
  <c r="BP529" i="10" s="1"/>
  <c r="R529" i="10"/>
  <c r="I529" i="10"/>
  <c r="T525" i="10"/>
  <c r="BN525" i="10" s="1"/>
  <c r="AB525" i="10"/>
  <c r="AJ525" i="10"/>
  <c r="AR525" i="10"/>
  <c r="AZ525" i="10"/>
  <c r="BW525" i="10" s="1"/>
  <c r="BH525" i="10"/>
  <c r="BB524" i="10"/>
  <c r="AS524" i="10"/>
  <c r="BU524" i="10" s="1"/>
  <c r="AJ524" i="10"/>
  <c r="AA524" i="10"/>
  <c r="BP524" i="10" s="1"/>
  <c r="R524" i="10"/>
  <c r="BE523" i="10"/>
  <c r="AV523" i="10"/>
  <c r="BV523" i="10" s="1"/>
  <c r="AM523" i="10"/>
  <c r="AD523" i="10"/>
  <c r="U523" i="10"/>
  <c r="K523" i="10"/>
  <c r="BI522" i="10"/>
  <c r="AZ522" i="10"/>
  <c r="BW522" i="10" s="1"/>
  <c r="AQ522" i="10"/>
  <c r="AH522" i="10"/>
  <c r="BR522" i="10" s="1"/>
  <c r="Y522" i="10"/>
  <c r="BC521" i="10"/>
  <c r="BX521" i="10" s="1"/>
  <c r="AT521" i="10"/>
  <c r="AK521" i="10"/>
  <c r="AA521" i="10"/>
  <c r="BP521" i="10" s="1"/>
  <c r="R521" i="10"/>
  <c r="I521" i="10"/>
  <c r="T517" i="10"/>
  <c r="BN517" i="10" s="1"/>
  <c r="AB517" i="10"/>
  <c r="AJ517" i="10"/>
  <c r="AR517" i="10"/>
  <c r="AZ517" i="10"/>
  <c r="BW517" i="10" s="1"/>
  <c r="BH517" i="10"/>
  <c r="BB516" i="10"/>
  <c r="AS516" i="10"/>
  <c r="BU516" i="10" s="1"/>
  <c r="AJ516" i="10"/>
  <c r="AA516" i="10"/>
  <c r="BP516" i="10" s="1"/>
  <c r="R516" i="10"/>
  <c r="BE515" i="10"/>
  <c r="AV515" i="10"/>
  <c r="BV515" i="10" s="1"/>
  <c r="AM515" i="10"/>
  <c r="AD515" i="10"/>
  <c r="U515" i="10"/>
  <c r="K515" i="10"/>
  <c r="BI514" i="10"/>
  <c r="AZ514" i="10"/>
  <c r="BW514" i="10" s="1"/>
  <c r="AQ514" i="10"/>
  <c r="AH514" i="10"/>
  <c r="BR514" i="10" s="1"/>
  <c r="Y514" i="10"/>
  <c r="BC513" i="10"/>
  <c r="BX513" i="10" s="1"/>
  <c r="AT513" i="10"/>
  <c r="AK513" i="10"/>
  <c r="AA513" i="10"/>
  <c r="BP513" i="10" s="1"/>
  <c r="R513" i="10"/>
  <c r="I513" i="10"/>
  <c r="BA511" i="10"/>
  <c r="AP511" i="10"/>
  <c r="AE511" i="10"/>
  <c r="U511" i="10"/>
  <c r="J511" i="10"/>
  <c r="AV503" i="10"/>
  <c r="BV503" i="10" s="1"/>
  <c r="AF503" i="10"/>
  <c r="P503" i="10"/>
  <c r="BG501" i="10"/>
  <c r="BY501" i="10" s="1"/>
  <c r="AQ501" i="10"/>
  <c r="AA501" i="10"/>
  <c r="BP501" i="10" s="1"/>
  <c r="I499" i="10"/>
  <c r="Q499" i="10"/>
  <c r="Y499" i="10"/>
  <c r="AG499" i="10"/>
  <c r="AO499" i="10"/>
  <c r="BT499" i="10" s="1"/>
  <c r="AW499" i="10"/>
  <c r="BE499" i="10"/>
  <c r="J499" i="10"/>
  <c r="R499" i="10"/>
  <c r="Z499" i="10"/>
  <c r="BO499" i="10" s="1"/>
  <c r="AH499" i="10"/>
  <c r="BR499" i="10" s="1"/>
  <c r="AP499" i="10"/>
  <c r="AX499" i="10"/>
  <c r="BF499" i="10"/>
  <c r="T499" i="10"/>
  <c r="BN499" i="10" s="1"/>
  <c r="AB499" i="10"/>
  <c r="AJ499" i="10"/>
  <c r="AR499" i="10"/>
  <c r="AZ499" i="10"/>
  <c r="BH499" i="10"/>
  <c r="G499" i="10"/>
  <c r="O499" i="10"/>
  <c r="W499" i="10"/>
  <c r="AE499" i="10"/>
  <c r="AM499" i="10"/>
  <c r="AU499" i="10"/>
  <c r="BU499" i="10" s="1"/>
  <c r="BC499" i="10"/>
  <c r="BX499" i="10" s="1"/>
  <c r="BE470" i="10"/>
  <c r="N467" i="10"/>
  <c r="V467" i="10"/>
  <c r="AD467" i="10"/>
  <c r="AL467" i="10"/>
  <c r="AT467" i="10"/>
  <c r="BB467" i="10"/>
  <c r="J467" i="10"/>
  <c r="R467" i="10"/>
  <c r="Z467" i="10"/>
  <c r="AH467" i="10"/>
  <c r="BR467" i="10" s="1"/>
  <c r="AP467" i="10"/>
  <c r="AX467" i="10"/>
  <c r="BF467" i="10"/>
  <c r="P467" i="10"/>
  <c r="AA467" i="10"/>
  <c r="BP467" i="10" s="1"/>
  <c r="AK467" i="10"/>
  <c r="AV467" i="10"/>
  <c r="BV467" i="10" s="1"/>
  <c r="BG467" i="10"/>
  <c r="G467" i="10"/>
  <c r="Q467" i="10"/>
  <c r="AB467" i="10"/>
  <c r="AM467" i="10"/>
  <c r="AW467" i="10"/>
  <c r="BH467" i="10"/>
  <c r="H467" i="10"/>
  <c r="AC467" i="10"/>
  <c r="AN467" i="10"/>
  <c r="AY467" i="10"/>
  <c r="BI467" i="10"/>
  <c r="I467" i="10"/>
  <c r="T467" i="10"/>
  <c r="BN467" i="10" s="1"/>
  <c r="AE467" i="10"/>
  <c r="BQ467" i="10" s="1"/>
  <c r="AO467" i="10"/>
  <c r="BT467" i="10" s="1"/>
  <c r="AZ467" i="10"/>
  <c r="K467" i="10"/>
  <c r="U467" i="10"/>
  <c r="AF467" i="10"/>
  <c r="AQ467" i="10"/>
  <c r="BA467" i="10"/>
  <c r="M467" i="10"/>
  <c r="BL467" i="10" s="1"/>
  <c r="X467" i="10"/>
  <c r="AI467" i="10"/>
  <c r="AS467" i="10"/>
  <c r="BU467" i="10" s="1"/>
  <c r="BD467" i="10"/>
  <c r="AG463" i="10"/>
  <c r="H530" i="10"/>
  <c r="P530" i="10"/>
  <c r="X530" i="10"/>
  <c r="BO530" i="10" s="1"/>
  <c r="AF530" i="10"/>
  <c r="AN530" i="10"/>
  <c r="AV530" i="10"/>
  <c r="BV530" i="10" s="1"/>
  <c r="BD530" i="10"/>
  <c r="H522" i="10"/>
  <c r="P522" i="10"/>
  <c r="X522" i="10"/>
  <c r="AF522" i="10"/>
  <c r="AN522" i="10"/>
  <c r="AV522" i="10"/>
  <c r="BV522" i="10" s="1"/>
  <c r="BD522" i="10"/>
  <c r="H514" i="10"/>
  <c r="P514" i="10"/>
  <c r="X514" i="10"/>
  <c r="AF514" i="10"/>
  <c r="AN514" i="10"/>
  <c r="AV514" i="10"/>
  <c r="BV514" i="10" s="1"/>
  <c r="BD514" i="10"/>
  <c r="J466" i="10"/>
  <c r="R466" i="10"/>
  <c r="Z466" i="10"/>
  <c r="AH466" i="10"/>
  <c r="BR466" i="10" s="1"/>
  <c r="AP466" i="10"/>
  <c r="AX466" i="10"/>
  <c r="BF466" i="10"/>
  <c r="N466" i="10"/>
  <c r="V466" i="10"/>
  <c r="AD466" i="10"/>
  <c r="AL466" i="10"/>
  <c r="AT466" i="10"/>
  <c r="BB466" i="10"/>
  <c r="H466" i="10"/>
  <c r="AC466" i="10"/>
  <c r="AN466" i="10"/>
  <c r="AY466" i="10"/>
  <c r="BI466" i="10"/>
  <c r="I466" i="10"/>
  <c r="T466" i="10"/>
  <c r="BN466" i="10" s="1"/>
  <c r="AE466" i="10"/>
  <c r="AO466" i="10"/>
  <c r="BT466" i="10" s="1"/>
  <c r="AZ466" i="10"/>
  <c r="K466" i="10"/>
  <c r="U466" i="10"/>
  <c r="AF466" i="10"/>
  <c r="AQ466" i="10"/>
  <c r="BA466" i="10"/>
  <c r="W466" i="10"/>
  <c r="AG466" i="10"/>
  <c r="AR466" i="10"/>
  <c r="BC466" i="10"/>
  <c r="BX466" i="10" s="1"/>
  <c r="M466" i="10"/>
  <c r="BL466" i="10" s="1"/>
  <c r="X466" i="10"/>
  <c r="AI466" i="10"/>
  <c r="AS466" i="10"/>
  <c r="BD466" i="10"/>
  <c r="P466" i="10"/>
  <c r="AA466" i="10"/>
  <c r="BP466" i="10" s="1"/>
  <c r="AK466" i="10"/>
  <c r="AV466" i="10"/>
  <c r="BV466" i="10" s="1"/>
  <c r="BG466" i="10"/>
  <c r="BY466" i="10" s="1"/>
  <c r="Y463" i="10"/>
  <c r="I456" i="10"/>
  <c r="Q456" i="10"/>
  <c r="Y456" i="10"/>
  <c r="AG456" i="10"/>
  <c r="AO456" i="10"/>
  <c r="BT456" i="10" s="1"/>
  <c r="AW456" i="10"/>
  <c r="BE456" i="10"/>
  <c r="J456" i="10"/>
  <c r="R456" i="10"/>
  <c r="Z456" i="10"/>
  <c r="AH456" i="10"/>
  <c r="BR456" i="10" s="1"/>
  <c r="AP456" i="10"/>
  <c r="AX456" i="10"/>
  <c r="BF456" i="10"/>
  <c r="N456" i="10"/>
  <c r="V456" i="10"/>
  <c r="AD456" i="10"/>
  <c r="AL456" i="10"/>
  <c r="AT456" i="10"/>
  <c r="BB456" i="10"/>
  <c r="H456" i="10"/>
  <c r="U456" i="10"/>
  <c r="AI456" i="10"/>
  <c r="AU456" i="10"/>
  <c r="BH456" i="10"/>
  <c r="K456" i="10"/>
  <c r="W456" i="10"/>
  <c r="AJ456" i="10"/>
  <c r="AV456" i="10"/>
  <c r="BV456" i="10" s="1"/>
  <c r="BI456" i="10"/>
  <c r="X456" i="10"/>
  <c r="AK456" i="10"/>
  <c r="AY456" i="10"/>
  <c r="M456" i="10"/>
  <c r="BL456" i="10" s="1"/>
  <c r="AA456" i="10"/>
  <c r="BP456" i="10" s="1"/>
  <c r="AM456" i="10"/>
  <c r="AZ456" i="10"/>
  <c r="O456" i="10"/>
  <c r="AB456" i="10"/>
  <c r="AN456" i="10"/>
  <c r="BA456" i="10"/>
  <c r="AE456" i="10"/>
  <c r="AR456" i="10"/>
  <c r="BD456" i="10"/>
  <c r="N453" i="10"/>
  <c r="V453" i="10"/>
  <c r="AD453" i="10"/>
  <c r="AL453" i="10"/>
  <c r="AT453" i="10"/>
  <c r="BB453" i="10"/>
  <c r="H453" i="10"/>
  <c r="P453" i="10"/>
  <c r="X453" i="10"/>
  <c r="AF453" i="10"/>
  <c r="AN453" i="10"/>
  <c r="AV453" i="10"/>
  <c r="BV453" i="10" s="1"/>
  <c r="BD453" i="10"/>
  <c r="Q453" i="10"/>
  <c r="AA453" i="10"/>
  <c r="BP453" i="10" s="1"/>
  <c r="AK453" i="10"/>
  <c r="AW453" i="10"/>
  <c r="BG453" i="10"/>
  <c r="G453" i="10"/>
  <c r="R453" i="10"/>
  <c r="AB453" i="10"/>
  <c r="AM453" i="10"/>
  <c r="AX453" i="10"/>
  <c r="BH453" i="10"/>
  <c r="I453" i="10"/>
  <c r="AC453" i="10"/>
  <c r="AO453" i="10"/>
  <c r="BT453" i="10" s="1"/>
  <c r="AY453" i="10"/>
  <c r="BI453" i="10"/>
  <c r="W453" i="10"/>
  <c r="AH453" i="10"/>
  <c r="BR453" i="10" s="1"/>
  <c r="AR453" i="10"/>
  <c r="BC453" i="10"/>
  <c r="BX453" i="10" s="1"/>
  <c r="Z453" i="10"/>
  <c r="AU453" i="10"/>
  <c r="J453" i="10"/>
  <c r="AE453" i="10"/>
  <c r="AZ453" i="10"/>
  <c r="K453" i="10"/>
  <c r="AG453" i="10"/>
  <c r="BA453" i="10"/>
  <c r="M453" i="10"/>
  <c r="BL453" i="10" s="1"/>
  <c r="AI453" i="10"/>
  <c r="BE453" i="10"/>
  <c r="O453" i="10"/>
  <c r="AJ453" i="10"/>
  <c r="BF453" i="10"/>
  <c r="U453" i="10"/>
  <c r="AQ453" i="10"/>
  <c r="BE531" i="10"/>
  <c r="AW531" i="10"/>
  <c r="AO531" i="10"/>
  <c r="BT531" i="10" s="1"/>
  <c r="AG531" i="10"/>
  <c r="Y531" i="10"/>
  <c r="Q531" i="10"/>
  <c r="H531" i="10"/>
  <c r="BF530" i="10"/>
  <c r="AW530" i="10"/>
  <c r="AM530" i="10"/>
  <c r="AD530" i="10"/>
  <c r="U530" i="10"/>
  <c r="BI529" i="10"/>
  <c r="AY529" i="10"/>
  <c r="AP529" i="10"/>
  <c r="AG529" i="10"/>
  <c r="X529" i="10"/>
  <c r="H524" i="10"/>
  <c r="P524" i="10"/>
  <c r="X524" i="10"/>
  <c r="AF524" i="10"/>
  <c r="AN524" i="10"/>
  <c r="AV524" i="10"/>
  <c r="BV524" i="10" s="1"/>
  <c r="BD524" i="10"/>
  <c r="BB523" i="10"/>
  <c r="AS523" i="10"/>
  <c r="BU523" i="10" s="1"/>
  <c r="AI523" i="10"/>
  <c r="Z523" i="10"/>
  <c r="BO523" i="10" s="1"/>
  <c r="Q523" i="10"/>
  <c r="H523" i="10"/>
  <c r="BF522" i="10"/>
  <c r="AW522" i="10"/>
  <c r="AM522" i="10"/>
  <c r="AD522" i="10"/>
  <c r="U522" i="10"/>
  <c r="BI521" i="10"/>
  <c r="AY521" i="10"/>
  <c r="AP521" i="10"/>
  <c r="AG521" i="10"/>
  <c r="X521" i="10"/>
  <c r="H516" i="10"/>
  <c r="P516" i="10"/>
  <c r="X516" i="10"/>
  <c r="AF516" i="10"/>
  <c r="AN516" i="10"/>
  <c r="AV516" i="10"/>
  <c r="BV516" i="10" s="1"/>
  <c r="BD516" i="10"/>
  <c r="BB515" i="10"/>
  <c r="AS515" i="10"/>
  <c r="BU515" i="10" s="1"/>
  <c r="AI515" i="10"/>
  <c r="Z515" i="10"/>
  <c r="BO515" i="10" s="1"/>
  <c r="Q515" i="10"/>
  <c r="H515" i="10"/>
  <c r="BF514" i="10"/>
  <c r="AW514" i="10"/>
  <c r="AM514" i="10"/>
  <c r="AD514" i="10"/>
  <c r="U514" i="10"/>
  <c r="BI513" i="10"/>
  <c r="AY513" i="10"/>
  <c r="AP513" i="10"/>
  <c r="AG513" i="10"/>
  <c r="X513" i="10"/>
  <c r="BF511" i="10"/>
  <c r="AV511" i="10"/>
  <c r="BV511" i="10" s="1"/>
  <c r="AL511" i="10"/>
  <c r="BS511" i="10" s="1"/>
  <c r="AA511" i="10"/>
  <c r="BP511" i="10" s="1"/>
  <c r="BG503" i="10"/>
  <c r="BY503" i="10" s="1"/>
  <c r="AQ503" i="10"/>
  <c r="AA503" i="10"/>
  <c r="BP503" i="10" s="1"/>
  <c r="K503" i="10"/>
  <c r="I501" i="10"/>
  <c r="Q501" i="10"/>
  <c r="Y501" i="10"/>
  <c r="AG501" i="10"/>
  <c r="AO501" i="10"/>
  <c r="BT501" i="10" s="1"/>
  <c r="AW501" i="10"/>
  <c r="BE501" i="10"/>
  <c r="J501" i="10"/>
  <c r="R501" i="10"/>
  <c r="Z501" i="10"/>
  <c r="BO501" i="10" s="1"/>
  <c r="AH501" i="10"/>
  <c r="BR501" i="10" s="1"/>
  <c r="AP501" i="10"/>
  <c r="AX501" i="10"/>
  <c r="BF501" i="10"/>
  <c r="T501" i="10"/>
  <c r="BN501" i="10" s="1"/>
  <c r="AB501" i="10"/>
  <c r="AJ501" i="10"/>
  <c r="AR501" i="10"/>
  <c r="AZ501" i="10"/>
  <c r="BW501" i="10" s="1"/>
  <c r="BH501" i="10"/>
  <c r="G501" i="10"/>
  <c r="O501" i="10"/>
  <c r="W501" i="10"/>
  <c r="AE501" i="10"/>
  <c r="AM501" i="10"/>
  <c r="AU501" i="10"/>
  <c r="BC501" i="10"/>
  <c r="BX501" i="10" s="1"/>
  <c r="J470" i="10"/>
  <c r="R470" i="10"/>
  <c r="Z470" i="10"/>
  <c r="AH470" i="10"/>
  <c r="BR470" i="10" s="1"/>
  <c r="AP470" i="10"/>
  <c r="AX470" i="10"/>
  <c r="BF470" i="10"/>
  <c r="N470" i="10"/>
  <c r="V470" i="10"/>
  <c r="AD470" i="10"/>
  <c r="AL470" i="10"/>
  <c r="AT470" i="10"/>
  <c r="BB470" i="10"/>
  <c r="H470" i="10"/>
  <c r="AC470" i="10"/>
  <c r="AN470" i="10"/>
  <c r="AY470" i="10"/>
  <c r="BI470" i="10"/>
  <c r="I470" i="10"/>
  <c r="T470" i="10"/>
  <c r="BN470" i="10" s="1"/>
  <c r="AE470" i="10"/>
  <c r="AO470" i="10"/>
  <c r="BT470" i="10" s="1"/>
  <c r="AZ470" i="10"/>
  <c r="BW470" i="10" s="1"/>
  <c r="K470" i="10"/>
  <c r="U470" i="10"/>
  <c r="AF470" i="10"/>
  <c r="AQ470" i="10"/>
  <c r="BA470" i="10"/>
  <c r="W470" i="10"/>
  <c r="AG470" i="10"/>
  <c r="AR470" i="10"/>
  <c r="BC470" i="10"/>
  <c r="BX470" i="10" s="1"/>
  <c r="M470" i="10"/>
  <c r="BL470" i="10" s="1"/>
  <c r="X470" i="10"/>
  <c r="AI470" i="10"/>
  <c r="AS470" i="10"/>
  <c r="BU470" i="10" s="1"/>
  <c r="BD470" i="10"/>
  <c r="P470" i="10"/>
  <c r="AA470" i="10"/>
  <c r="BP470" i="10" s="1"/>
  <c r="AK470" i="10"/>
  <c r="AV470" i="10"/>
  <c r="BV470" i="10" s="1"/>
  <c r="BG470" i="10"/>
  <c r="AB466" i="10"/>
  <c r="BE463" i="10"/>
  <c r="O463" i="10"/>
  <c r="AF456" i="10"/>
  <c r="AZ431" i="10"/>
  <c r="BW431" i="10" s="1"/>
  <c r="BD531" i="10"/>
  <c r="AV531" i="10"/>
  <c r="BV531" i="10" s="1"/>
  <c r="AN531" i="10"/>
  <c r="AF531" i="10"/>
  <c r="X531" i="10"/>
  <c r="P531" i="10"/>
  <c r="G531" i="10"/>
  <c r="BE530" i="10"/>
  <c r="AU530" i="10"/>
  <c r="AL530" i="10"/>
  <c r="AC530" i="10"/>
  <c r="T530" i="10"/>
  <c r="BN530" i="10" s="1"/>
  <c r="K530" i="10"/>
  <c r="T529" i="10"/>
  <c r="BN529" i="10" s="1"/>
  <c r="AB529" i="10"/>
  <c r="AJ529" i="10"/>
  <c r="AR529" i="10"/>
  <c r="AZ529" i="10"/>
  <c r="BW529" i="10" s="1"/>
  <c r="BH529" i="10"/>
  <c r="BA523" i="10"/>
  <c r="AQ523" i="10"/>
  <c r="AH523" i="10"/>
  <c r="BR523" i="10" s="1"/>
  <c r="Y523" i="10"/>
  <c r="P523" i="10"/>
  <c r="G523" i="10"/>
  <c r="BE522" i="10"/>
  <c r="AU522" i="10"/>
  <c r="AL522" i="10"/>
  <c r="AC522" i="10"/>
  <c r="T522" i="10"/>
  <c r="BN522" i="10" s="1"/>
  <c r="K522" i="10"/>
  <c r="BY521" i="10"/>
  <c r="T521" i="10"/>
  <c r="BN521" i="10" s="1"/>
  <c r="AB521" i="10"/>
  <c r="AJ521" i="10"/>
  <c r="AR521" i="10"/>
  <c r="AZ521" i="10"/>
  <c r="BW521" i="10" s="1"/>
  <c r="BH521" i="10"/>
  <c r="BA515" i="10"/>
  <c r="AQ515" i="10"/>
  <c r="AH515" i="10"/>
  <c r="BR515" i="10" s="1"/>
  <c r="Y515" i="10"/>
  <c r="P515" i="10"/>
  <c r="G515" i="10"/>
  <c r="BE514" i="10"/>
  <c r="AU514" i="10"/>
  <c r="AL514" i="10"/>
  <c r="AC514" i="10"/>
  <c r="T514" i="10"/>
  <c r="BN514" i="10" s="1"/>
  <c r="K514" i="10"/>
  <c r="T513" i="10"/>
  <c r="BN513" i="10" s="1"/>
  <c r="AB513" i="10"/>
  <c r="AJ513" i="10"/>
  <c r="AR513" i="10"/>
  <c r="AZ513" i="10"/>
  <c r="BW513" i="10" s="1"/>
  <c r="BH513" i="10"/>
  <c r="I511" i="10"/>
  <c r="Q511" i="10"/>
  <c r="Y511" i="10"/>
  <c r="AG511" i="10"/>
  <c r="AO511" i="10"/>
  <c r="BT511" i="10" s="1"/>
  <c r="AW511" i="10"/>
  <c r="T511" i="10"/>
  <c r="BN511" i="10" s="1"/>
  <c r="AB511" i="10"/>
  <c r="AJ511" i="10"/>
  <c r="AR511" i="10"/>
  <c r="AZ511" i="10"/>
  <c r="BW511" i="10" s="1"/>
  <c r="BH511" i="10"/>
  <c r="BD503" i="10"/>
  <c r="AN503" i="10"/>
  <c r="X503" i="10"/>
  <c r="H503" i="10"/>
  <c r="BU494" i="10"/>
  <c r="AJ470" i="10"/>
  <c r="Y466" i="10"/>
  <c r="BC463" i="10"/>
  <c r="BX463" i="10" s="1"/>
  <c r="AC456" i="10"/>
  <c r="M431" i="10"/>
  <c r="BL431" i="10" s="1"/>
  <c r="BC493" i="10"/>
  <c r="BX493" i="10" s="1"/>
  <c r="AU493" i="10"/>
  <c r="AM493" i="10"/>
  <c r="AE493" i="10"/>
  <c r="W493" i="10"/>
  <c r="O493" i="10"/>
  <c r="G493" i="10"/>
  <c r="BC491" i="10"/>
  <c r="BX491" i="10" s="1"/>
  <c r="AU491" i="10"/>
  <c r="AM491" i="10"/>
  <c r="AE491" i="10"/>
  <c r="W491" i="10"/>
  <c r="O491" i="10"/>
  <c r="G491" i="10"/>
  <c r="BC489" i="10"/>
  <c r="BX489" i="10" s="1"/>
  <c r="AU489" i="10"/>
  <c r="AM489" i="10"/>
  <c r="AE489" i="10"/>
  <c r="W489" i="10"/>
  <c r="O489" i="10"/>
  <c r="G489" i="10"/>
  <c r="BC487" i="10"/>
  <c r="BX487" i="10" s="1"/>
  <c r="AU487" i="10"/>
  <c r="AM487" i="10"/>
  <c r="AE487" i="10"/>
  <c r="W487" i="10"/>
  <c r="O487" i="10"/>
  <c r="G487" i="10"/>
  <c r="BC485" i="10"/>
  <c r="BX485" i="10" s="1"/>
  <c r="AU485" i="10"/>
  <c r="AM485" i="10"/>
  <c r="AE485" i="10"/>
  <c r="W485" i="10"/>
  <c r="O485" i="10"/>
  <c r="G485" i="10"/>
  <c r="BC483" i="10"/>
  <c r="BX483" i="10" s="1"/>
  <c r="AU483" i="10"/>
  <c r="AM483" i="10"/>
  <c r="AE483" i="10"/>
  <c r="W483" i="10"/>
  <c r="O483" i="10"/>
  <c r="G483" i="10"/>
  <c r="BC481" i="10"/>
  <c r="BX481" i="10" s="1"/>
  <c r="AU481" i="10"/>
  <c r="AM481" i="10"/>
  <c r="AE481" i="10"/>
  <c r="W481" i="10"/>
  <c r="O481" i="10"/>
  <c r="G481" i="10"/>
  <c r="BC479" i="10"/>
  <c r="BX479" i="10" s="1"/>
  <c r="AU479" i="10"/>
  <c r="AM479" i="10"/>
  <c r="AE479" i="10"/>
  <c r="W479" i="10"/>
  <c r="O479" i="10"/>
  <c r="G479" i="10"/>
  <c r="BC477" i="10"/>
  <c r="BX477" i="10" s="1"/>
  <c r="AU477" i="10"/>
  <c r="AM477" i="10"/>
  <c r="AE477" i="10"/>
  <c r="W477" i="10"/>
  <c r="O477" i="10"/>
  <c r="G477" i="10"/>
  <c r="BC475" i="10"/>
  <c r="BX475" i="10" s="1"/>
  <c r="AU475" i="10"/>
  <c r="AM475" i="10"/>
  <c r="AE475" i="10"/>
  <c r="W475" i="10"/>
  <c r="O475" i="10"/>
  <c r="G475" i="10"/>
  <c r="BC473" i="10"/>
  <c r="BX473" i="10" s="1"/>
  <c r="AU473" i="10"/>
  <c r="AM473" i="10"/>
  <c r="AE473" i="10"/>
  <c r="W473" i="10"/>
  <c r="O473" i="10"/>
  <c r="G473" i="10"/>
  <c r="BA472" i="10"/>
  <c r="AQ472" i="10"/>
  <c r="AF472" i="10"/>
  <c r="U472" i="10"/>
  <c r="K472" i="10"/>
  <c r="BA468" i="10"/>
  <c r="AQ468" i="10"/>
  <c r="AF468" i="10"/>
  <c r="U468" i="10"/>
  <c r="K468" i="10"/>
  <c r="BA464" i="10"/>
  <c r="AQ464" i="10"/>
  <c r="AF464" i="10"/>
  <c r="U464" i="10"/>
  <c r="K464" i="10"/>
  <c r="BA460" i="10"/>
  <c r="AQ460" i="10"/>
  <c r="AF460" i="10"/>
  <c r="U460" i="10"/>
  <c r="K460" i="10"/>
  <c r="I458" i="10"/>
  <c r="Q458" i="10"/>
  <c r="Y458" i="10"/>
  <c r="AG458" i="10"/>
  <c r="AO458" i="10"/>
  <c r="BT458" i="10" s="1"/>
  <c r="AW458" i="10"/>
  <c r="BE458" i="10"/>
  <c r="J458" i="10"/>
  <c r="R458" i="10"/>
  <c r="Z458" i="10"/>
  <c r="AH458" i="10"/>
  <c r="BR458" i="10" s="1"/>
  <c r="AP458" i="10"/>
  <c r="AX458" i="10"/>
  <c r="BF458" i="10"/>
  <c r="N458" i="10"/>
  <c r="V458" i="10"/>
  <c r="AD458" i="10"/>
  <c r="AL458" i="10"/>
  <c r="BS458" i="10" s="1"/>
  <c r="AT458" i="10"/>
  <c r="BB458" i="10"/>
  <c r="AQ447" i="10"/>
  <c r="AS444" i="10"/>
  <c r="BU444" i="10" s="1"/>
  <c r="N447" i="10"/>
  <c r="V447" i="10"/>
  <c r="AD447" i="10"/>
  <c r="AL447" i="10"/>
  <c r="AT447" i="10"/>
  <c r="BB447" i="10"/>
  <c r="G447" i="10"/>
  <c r="O447" i="10"/>
  <c r="W447" i="10"/>
  <c r="AE447" i="10"/>
  <c r="AM447" i="10"/>
  <c r="AU447" i="10"/>
  <c r="BC447" i="10"/>
  <c r="BX447" i="10" s="1"/>
  <c r="H447" i="10"/>
  <c r="P447" i="10"/>
  <c r="X447" i="10"/>
  <c r="AF447" i="10"/>
  <c r="AN447" i="10"/>
  <c r="AV447" i="10"/>
  <c r="BV447" i="10" s="1"/>
  <c r="BD447" i="10"/>
  <c r="AG447" i="10"/>
  <c r="AR447" i="10"/>
  <c r="BF447" i="10"/>
  <c r="I447" i="10"/>
  <c r="T447" i="10"/>
  <c r="BN447" i="10" s="1"/>
  <c r="AH447" i="10"/>
  <c r="BR447" i="10" s="1"/>
  <c r="AS447" i="10"/>
  <c r="BG447" i="10"/>
  <c r="J447" i="10"/>
  <c r="U447" i="10"/>
  <c r="AI447" i="10"/>
  <c r="AW447" i="10"/>
  <c r="BH447" i="10"/>
  <c r="K447" i="10"/>
  <c r="Y447" i="10"/>
  <c r="AJ447" i="10"/>
  <c r="AX447" i="10"/>
  <c r="BI447" i="10"/>
  <c r="Q447" i="10"/>
  <c r="AB447" i="10"/>
  <c r="AP447" i="10"/>
  <c r="BA447" i="10"/>
  <c r="J444" i="10"/>
  <c r="R444" i="10"/>
  <c r="Z444" i="10"/>
  <c r="AH444" i="10"/>
  <c r="BR444" i="10" s="1"/>
  <c r="AP444" i="10"/>
  <c r="AX444" i="10"/>
  <c r="BF444" i="10"/>
  <c r="K444" i="10"/>
  <c r="AA444" i="10"/>
  <c r="BP444" i="10" s="1"/>
  <c r="AI444" i="10"/>
  <c r="AQ444" i="10"/>
  <c r="AY444" i="10"/>
  <c r="BG444" i="10"/>
  <c r="BY444" i="10" s="1"/>
  <c r="T444" i="10"/>
  <c r="BN444" i="10" s="1"/>
  <c r="AB444" i="10"/>
  <c r="AJ444" i="10"/>
  <c r="AR444" i="10"/>
  <c r="AZ444" i="10"/>
  <c r="BH444" i="10"/>
  <c r="I444" i="10"/>
  <c r="W444" i="10"/>
  <c r="AK444" i="10"/>
  <c r="AV444" i="10"/>
  <c r="BV444" i="10" s="1"/>
  <c r="M444" i="10"/>
  <c r="BL444" i="10" s="1"/>
  <c r="X444" i="10"/>
  <c r="AL444" i="10"/>
  <c r="AW444" i="10"/>
  <c r="N444" i="10"/>
  <c r="Y444" i="10"/>
  <c r="AM444" i="10"/>
  <c r="BA444" i="10"/>
  <c r="O444" i="10"/>
  <c r="AC444" i="10"/>
  <c r="AN444" i="10"/>
  <c r="BB444" i="10"/>
  <c r="G444" i="10"/>
  <c r="U444" i="10"/>
  <c r="AF444" i="10"/>
  <c r="AT444" i="10"/>
  <c r="BE444" i="10"/>
  <c r="N388" i="10"/>
  <c r="V388" i="10"/>
  <c r="AD388" i="10"/>
  <c r="AL388" i="10"/>
  <c r="AT388" i="10"/>
  <c r="BB388" i="10"/>
  <c r="G388" i="10"/>
  <c r="O388" i="10"/>
  <c r="W388" i="10"/>
  <c r="AE388" i="10"/>
  <c r="AM388" i="10"/>
  <c r="AU388" i="10"/>
  <c r="BC388" i="10"/>
  <c r="BX388" i="10" s="1"/>
  <c r="I388" i="10"/>
  <c r="Q388" i="10"/>
  <c r="Y388" i="10"/>
  <c r="AG388" i="10"/>
  <c r="AO388" i="10"/>
  <c r="BT388" i="10" s="1"/>
  <c r="AW388" i="10"/>
  <c r="BE388" i="10"/>
  <c r="H388" i="10"/>
  <c r="T388" i="10"/>
  <c r="BN388" i="10" s="1"/>
  <c r="AH388" i="10"/>
  <c r="BR388" i="10" s="1"/>
  <c r="AS388" i="10"/>
  <c r="BG388" i="10"/>
  <c r="J388" i="10"/>
  <c r="U388" i="10"/>
  <c r="AI388" i="10"/>
  <c r="AV388" i="10"/>
  <c r="BV388" i="10" s="1"/>
  <c r="BH388" i="10"/>
  <c r="K388" i="10"/>
  <c r="X388" i="10"/>
  <c r="AJ388" i="10"/>
  <c r="AX388" i="10"/>
  <c r="BI388" i="10"/>
  <c r="Z388" i="10"/>
  <c r="AK388" i="10"/>
  <c r="AY388" i="10"/>
  <c r="M388" i="10"/>
  <c r="BL388" i="10" s="1"/>
  <c r="AA388" i="10"/>
  <c r="BP388" i="10" s="1"/>
  <c r="AN388" i="10"/>
  <c r="AZ388" i="10"/>
  <c r="P388" i="10"/>
  <c r="AB388" i="10"/>
  <c r="AP388" i="10"/>
  <c r="BA388" i="10"/>
  <c r="BF388" i="10"/>
  <c r="R388" i="10"/>
  <c r="AC388" i="10"/>
  <c r="AF388" i="10"/>
  <c r="AR388" i="10"/>
  <c r="BD510" i="10"/>
  <c r="AV510" i="10"/>
  <c r="BV510" i="10" s="1"/>
  <c r="AN510" i="10"/>
  <c r="AF510" i="10"/>
  <c r="X510" i="10"/>
  <c r="P510" i="10"/>
  <c r="BD508" i="10"/>
  <c r="AV508" i="10"/>
  <c r="BV508" i="10" s="1"/>
  <c r="AN508" i="10"/>
  <c r="AF508" i="10"/>
  <c r="X508" i="10"/>
  <c r="BO508" i="10" s="1"/>
  <c r="P508" i="10"/>
  <c r="BD506" i="10"/>
  <c r="AV506" i="10"/>
  <c r="BV506" i="10" s="1"/>
  <c r="AN506" i="10"/>
  <c r="AF506" i="10"/>
  <c r="X506" i="10"/>
  <c r="BO506" i="10" s="1"/>
  <c r="P506" i="10"/>
  <c r="BD504" i="10"/>
  <c r="AV504" i="10"/>
  <c r="BV504" i="10" s="1"/>
  <c r="AN504" i="10"/>
  <c r="AF504" i="10"/>
  <c r="X504" i="10"/>
  <c r="BO504" i="10" s="1"/>
  <c r="P504" i="10"/>
  <c r="BD502" i="10"/>
  <c r="AV502" i="10"/>
  <c r="BV502" i="10" s="1"/>
  <c r="AN502" i="10"/>
  <c r="AF502" i="10"/>
  <c r="X502" i="10"/>
  <c r="P502" i="10"/>
  <c r="BD500" i="10"/>
  <c r="AV500" i="10"/>
  <c r="BV500" i="10" s="1"/>
  <c r="AN500" i="10"/>
  <c r="AF500" i="10"/>
  <c r="X500" i="10"/>
  <c r="P500" i="10"/>
  <c r="BD498" i="10"/>
  <c r="AV498" i="10"/>
  <c r="BV498" i="10" s="1"/>
  <c r="AN498" i="10"/>
  <c r="AF498" i="10"/>
  <c r="X498" i="10"/>
  <c r="P498" i="10"/>
  <c r="BD496" i="10"/>
  <c r="AV496" i="10"/>
  <c r="BV496" i="10" s="1"/>
  <c r="AN496" i="10"/>
  <c r="AF496" i="10"/>
  <c r="X496" i="10"/>
  <c r="P496" i="10"/>
  <c r="BD494" i="10"/>
  <c r="AV494" i="10"/>
  <c r="BV494" i="10" s="1"/>
  <c r="AN494" i="10"/>
  <c r="AF494" i="10"/>
  <c r="X494" i="10"/>
  <c r="BO494" i="10" s="1"/>
  <c r="P494" i="10"/>
  <c r="BH493" i="10"/>
  <c r="AZ493" i="10"/>
  <c r="AR493" i="10"/>
  <c r="AJ493" i="10"/>
  <c r="AB493" i="10"/>
  <c r="T493" i="10"/>
  <c r="BN493" i="10" s="1"/>
  <c r="BD492" i="10"/>
  <c r="AV492" i="10"/>
  <c r="BV492" i="10" s="1"/>
  <c r="AN492" i="10"/>
  <c r="AF492" i="10"/>
  <c r="X492" i="10"/>
  <c r="P492" i="10"/>
  <c r="BH491" i="10"/>
  <c r="AZ491" i="10"/>
  <c r="BW491" i="10" s="1"/>
  <c r="AR491" i="10"/>
  <c r="AJ491" i="10"/>
  <c r="AB491" i="10"/>
  <c r="T491" i="10"/>
  <c r="BN491" i="10" s="1"/>
  <c r="BD490" i="10"/>
  <c r="AV490" i="10"/>
  <c r="BV490" i="10" s="1"/>
  <c r="AN490" i="10"/>
  <c r="AF490" i="10"/>
  <c r="X490" i="10"/>
  <c r="BO490" i="10" s="1"/>
  <c r="P490" i="10"/>
  <c r="BH489" i="10"/>
  <c r="AZ489" i="10"/>
  <c r="BW489" i="10" s="1"/>
  <c r="AR489" i="10"/>
  <c r="AJ489" i="10"/>
  <c r="AB489" i="10"/>
  <c r="T489" i="10"/>
  <c r="BN489" i="10" s="1"/>
  <c r="BD488" i="10"/>
  <c r="AV488" i="10"/>
  <c r="BV488" i="10" s="1"/>
  <c r="AN488" i="10"/>
  <c r="AF488" i="10"/>
  <c r="X488" i="10"/>
  <c r="P488" i="10"/>
  <c r="BH487" i="10"/>
  <c r="AZ487" i="10"/>
  <c r="BW487" i="10" s="1"/>
  <c r="AR487" i="10"/>
  <c r="AJ487" i="10"/>
  <c r="AB487" i="10"/>
  <c r="T487" i="10"/>
  <c r="BN487" i="10" s="1"/>
  <c r="BD486" i="10"/>
  <c r="AV486" i="10"/>
  <c r="BV486" i="10" s="1"/>
  <c r="AN486" i="10"/>
  <c r="AF486" i="10"/>
  <c r="X486" i="10"/>
  <c r="BO486" i="10" s="1"/>
  <c r="P486" i="10"/>
  <c r="BH485" i="10"/>
  <c r="AZ485" i="10"/>
  <c r="BW485" i="10" s="1"/>
  <c r="AR485" i="10"/>
  <c r="AJ485" i="10"/>
  <c r="AB485" i="10"/>
  <c r="T485" i="10"/>
  <c r="BN485" i="10" s="1"/>
  <c r="BD484" i="10"/>
  <c r="AV484" i="10"/>
  <c r="BV484" i="10" s="1"/>
  <c r="AN484" i="10"/>
  <c r="AF484" i="10"/>
  <c r="X484" i="10"/>
  <c r="P484" i="10"/>
  <c r="BH483" i="10"/>
  <c r="AZ483" i="10"/>
  <c r="BW483" i="10" s="1"/>
  <c r="AR483" i="10"/>
  <c r="AJ483" i="10"/>
  <c r="AB483" i="10"/>
  <c r="T483" i="10"/>
  <c r="BN483" i="10" s="1"/>
  <c r="BD482" i="10"/>
  <c r="AV482" i="10"/>
  <c r="BV482" i="10" s="1"/>
  <c r="AN482" i="10"/>
  <c r="AF482" i="10"/>
  <c r="X482" i="10"/>
  <c r="P482" i="10"/>
  <c r="BH481" i="10"/>
  <c r="AZ481" i="10"/>
  <c r="BW481" i="10" s="1"/>
  <c r="AR481" i="10"/>
  <c r="AJ481" i="10"/>
  <c r="AB481" i="10"/>
  <c r="T481" i="10"/>
  <c r="BN481" i="10" s="1"/>
  <c r="BD480" i="10"/>
  <c r="AV480" i="10"/>
  <c r="BV480" i="10" s="1"/>
  <c r="AN480" i="10"/>
  <c r="AF480" i="10"/>
  <c r="X480" i="10"/>
  <c r="BO480" i="10" s="1"/>
  <c r="P480" i="10"/>
  <c r="BH479" i="10"/>
  <c r="AZ479" i="10"/>
  <c r="BW479" i="10" s="1"/>
  <c r="AR479" i="10"/>
  <c r="AJ479" i="10"/>
  <c r="AB479" i="10"/>
  <c r="T479" i="10"/>
  <c r="BN479" i="10" s="1"/>
  <c r="BD478" i="10"/>
  <c r="AV478" i="10"/>
  <c r="BV478" i="10" s="1"/>
  <c r="AN478" i="10"/>
  <c r="AF478" i="10"/>
  <c r="X478" i="10"/>
  <c r="P478" i="10"/>
  <c r="BH477" i="10"/>
  <c r="AZ477" i="10"/>
  <c r="BW477" i="10" s="1"/>
  <c r="AR477" i="10"/>
  <c r="AJ477" i="10"/>
  <c r="AB477" i="10"/>
  <c r="T477" i="10"/>
  <c r="BN477" i="10" s="1"/>
  <c r="BD476" i="10"/>
  <c r="AV476" i="10"/>
  <c r="BV476" i="10" s="1"/>
  <c r="AN476" i="10"/>
  <c r="AF476" i="10"/>
  <c r="X476" i="10"/>
  <c r="P476" i="10"/>
  <c r="BH475" i="10"/>
  <c r="AZ475" i="10"/>
  <c r="BW475" i="10" s="1"/>
  <c r="AR475" i="10"/>
  <c r="AJ475" i="10"/>
  <c r="AB475" i="10"/>
  <c r="T475" i="10"/>
  <c r="BN475" i="10" s="1"/>
  <c r="BD474" i="10"/>
  <c r="AV474" i="10"/>
  <c r="BV474" i="10" s="1"/>
  <c r="AN474" i="10"/>
  <c r="AF474" i="10"/>
  <c r="X474" i="10"/>
  <c r="BO474" i="10" s="1"/>
  <c r="P474" i="10"/>
  <c r="BH473" i="10"/>
  <c r="AZ473" i="10"/>
  <c r="BW473" i="10" s="1"/>
  <c r="AR473" i="10"/>
  <c r="AJ473" i="10"/>
  <c r="AB473" i="10"/>
  <c r="T473" i="10"/>
  <c r="BN473" i="10" s="1"/>
  <c r="BH472" i="10"/>
  <c r="AW472" i="10"/>
  <c r="AM472" i="10"/>
  <c r="AB472" i="10"/>
  <c r="Q472" i="10"/>
  <c r="N469" i="10"/>
  <c r="V469" i="10"/>
  <c r="AD469" i="10"/>
  <c r="AL469" i="10"/>
  <c r="BS469" i="10" s="1"/>
  <c r="AT469" i="10"/>
  <c r="BB469" i="10"/>
  <c r="J469" i="10"/>
  <c r="R469" i="10"/>
  <c r="Z469" i="10"/>
  <c r="AH469" i="10"/>
  <c r="BR469" i="10" s="1"/>
  <c r="AP469" i="10"/>
  <c r="AX469" i="10"/>
  <c r="BF469" i="10"/>
  <c r="BH468" i="10"/>
  <c r="AW468" i="10"/>
  <c r="AM468" i="10"/>
  <c r="AB468" i="10"/>
  <c r="Q468" i="10"/>
  <c r="N465" i="10"/>
  <c r="V465" i="10"/>
  <c r="AD465" i="10"/>
  <c r="AL465" i="10"/>
  <c r="BS465" i="10" s="1"/>
  <c r="AT465" i="10"/>
  <c r="BB465" i="10"/>
  <c r="J465" i="10"/>
  <c r="R465" i="10"/>
  <c r="Z465" i="10"/>
  <c r="BO465" i="10" s="1"/>
  <c r="AH465" i="10"/>
  <c r="BR465" i="10" s="1"/>
  <c r="AP465" i="10"/>
  <c r="AX465" i="10"/>
  <c r="BF465" i="10"/>
  <c r="BH464" i="10"/>
  <c r="AW464" i="10"/>
  <c r="AM464" i="10"/>
  <c r="AB464" i="10"/>
  <c r="Q464" i="10"/>
  <c r="N461" i="10"/>
  <c r="V461" i="10"/>
  <c r="AD461" i="10"/>
  <c r="AL461" i="10"/>
  <c r="BS461" i="10" s="1"/>
  <c r="AT461" i="10"/>
  <c r="BB461" i="10"/>
  <c r="BW461" i="10" s="1"/>
  <c r="J461" i="10"/>
  <c r="R461" i="10"/>
  <c r="Z461" i="10"/>
  <c r="BO461" i="10" s="1"/>
  <c r="AH461" i="10"/>
  <c r="BR461" i="10" s="1"/>
  <c r="AP461" i="10"/>
  <c r="AX461" i="10"/>
  <c r="BF461" i="10"/>
  <c r="BH460" i="10"/>
  <c r="AW460" i="10"/>
  <c r="AM460" i="10"/>
  <c r="AB460" i="10"/>
  <c r="Q460" i="10"/>
  <c r="AY458" i="10"/>
  <c r="AK458" i="10"/>
  <c r="X458" i="10"/>
  <c r="N451" i="10"/>
  <c r="V451" i="10"/>
  <c r="AD451" i="10"/>
  <c r="AL451" i="10"/>
  <c r="AT451" i="10"/>
  <c r="BB451" i="10"/>
  <c r="H451" i="10"/>
  <c r="P451" i="10"/>
  <c r="X451" i="10"/>
  <c r="BO451" i="10" s="1"/>
  <c r="AF451" i="10"/>
  <c r="AN451" i="10"/>
  <c r="AV451" i="10"/>
  <c r="BV451" i="10" s="1"/>
  <c r="BD451" i="10"/>
  <c r="K451" i="10"/>
  <c r="U451" i="10"/>
  <c r="AG451" i="10"/>
  <c r="AQ451" i="10"/>
  <c r="BA451" i="10"/>
  <c r="W451" i="10"/>
  <c r="AH451" i="10"/>
  <c r="BR451" i="10" s="1"/>
  <c r="AR451" i="10"/>
  <c r="BC451" i="10"/>
  <c r="BX451" i="10" s="1"/>
  <c r="M451" i="10"/>
  <c r="BL451" i="10" s="1"/>
  <c r="Y451" i="10"/>
  <c r="AI451" i="10"/>
  <c r="AS451" i="10"/>
  <c r="BU451" i="10" s="1"/>
  <c r="BE451" i="10"/>
  <c r="G451" i="10"/>
  <c r="R451" i="10"/>
  <c r="AB451" i="10"/>
  <c r="AM451" i="10"/>
  <c r="AX451" i="10"/>
  <c r="BH451" i="10"/>
  <c r="AC447" i="10"/>
  <c r="AS445" i="10"/>
  <c r="AE444" i="10"/>
  <c r="BQ444" i="10" s="1"/>
  <c r="N439" i="10"/>
  <c r="V439" i="10"/>
  <c r="AD439" i="10"/>
  <c r="AL439" i="10"/>
  <c r="AT439" i="10"/>
  <c r="BB439" i="10"/>
  <c r="G439" i="10"/>
  <c r="O439" i="10"/>
  <c r="W439" i="10"/>
  <c r="AE439" i="10"/>
  <c r="AM439" i="10"/>
  <c r="AU439" i="10"/>
  <c r="BC439" i="10"/>
  <c r="BX439" i="10" s="1"/>
  <c r="H439" i="10"/>
  <c r="P439" i="10"/>
  <c r="X439" i="10"/>
  <c r="AF439" i="10"/>
  <c r="AN439" i="10"/>
  <c r="AV439" i="10"/>
  <c r="BV439" i="10" s="1"/>
  <c r="BD439" i="10"/>
  <c r="AG439" i="10"/>
  <c r="AR439" i="10"/>
  <c r="BF439" i="10"/>
  <c r="I439" i="10"/>
  <c r="T439" i="10"/>
  <c r="BN439" i="10" s="1"/>
  <c r="AH439" i="10"/>
  <c r="BR439" i="10" s="1"/>
  <c r="AS439" i="10"/>
  <c r="BU439" i="10" s="1"/>
  <c r="BG439" i="10"/>
  <c r="J439" i="10"/>
  <c r="U439" i="10"/>
  <c r="AI439" i="10"/>
  <c r="AW439" i="10"/>
  <c r="BH439" i="10"/>
  <c r="K439" i="10"/>
  <c r="Y439" i="10"/>
  <c r="AJ439" i="10"/>
  <c r="AX439" i="10"/>
  <c r="BI439" i="10"/>
  <c r="Q439" i="10"/>
  <c r="AB439" i="10"/>
  <c r="AP439" i="10"/>
  <c r="BA439" i="10"/>
  <c r="J436" i="10"/>
  <c r="R436" i="10"/>
  <c r="Z436" i="10"/>
  <c r="AH436" i="10"/>
  <c r="BR436" i="10" s="1"/>
  <c r="AP436" i="10"/>
  <c r="AX436" i="10"/>
  <c r="BF436" i="10"/>
  <c r="K436" i="10"/>
  <c r="AA436" i="10"/>
  <c r="BP436" i="10" s="1"/>
  <c r="AI436" i="10"/>
  <c r="AQ436" i="10"/>
  <c r="AY436" i="10"/>
  <c r="BG436" i="10"/>
  <c r="BY436" i="10" s="1"/>
  <c r="T436" i="10"/>
  <c r="BN436" i="10" s="1"/>
  <c r="AB436" i="10"/>
  <c r="AJ436" i="10"/>
  <c r="AR436" i="10"/>
  <c r="AZ436" i="10"/>
  <c r="BH436" i="10"/>
  <c r="I436" i="10"/>
  <c r="W436" i="10"/>
  <c r="AK436" i="10"/>
  <c r="AV436" i="10"/>
  <c r="BV436" i="10" s="1"/>
  <c r="M436" i="10"/>
  <c r="BL436" i="10" s="1"/>
  <c r="X436" i="10"/>
  <c r="AL436" i="10"/>
  <c r="AW436" i="10"/>
  <c r="N436" i="10"/>
  <c r="Y436" i="10"/>
  <c r="AM436" i="10"/>
  <c r="BA436" i="10"/>
  <c r="O436" i="10"/>
  <c r="AC436" i="10"/>
  <c r="AN436" i="10"/>
  <c r="BB436" i="10"/>
  <c r="G436" i="10"/>
  <c r="U436" i="10"/>
  <c r="AF436" i="10"/>
  <c r="AT436" i="10"/>
  <c r="BE436" i="10"/>
  <c r="H331" i="10"/>
  <c r="P331" i="10"/>
  <c r="X331" i="10"/>
  <c r="AF331" i="10"/>
  <c r="AN331" i="10"/>
  <c r="AV331" i="10"/>
  <c r="BV331" i="10" s="1"/>
  <c r="BD331" i="10"/>
  <c r="J331" i="10"/>
  <c r="R331" i="10"/>
  <c r="Z331" i="10"/>
  <c r="AH331" i="10"/>
  <c r="BR331" i="10" s="1"/>
  <c r="AP331" i="10"/>
  <c r="AX331" i="10"/>
  <c r="BF331" i="10"/>
  <c r="Q331" i="10"/>
  <c r="AB331" i="10"/>
  <c r="AL331" i="10"/>
  <c r="AW331" i="10"/>
  <c r="BH331" i="10"/>
  <c r="G331" i="10"/>
  <c r="AC331" i="10"/>
  <c r="AM331" i="10"/>
  <c r="AY331" i="10"/>
  <c r="BI331" i="10"/>
  <c r="I331" i="10"/>
  <c r="T331" i="10"/>
  <c r="BN331" i="10" s="1"/>
  <c r="AD331" i="10"/>
  <c r="AO331" i="10"/>
  <c r="BT331" i="10" s="1"/>
  <c r="AZ331" i="10"/>
  <c r="V331" i="10"/>
  <c r="AG331" i="10"/>
  <c r="AR331" i="10"/>
  <c r="BB331" i="10"/>
  <c r="M331" i="10"/>
  <c r="BL331" i="10" s="1"/>
  <c r="W331" i="10"/>
  <c r="AI331" i="10"/>
  <c r="AS331" i="10"/>
  <c r="BC331" i="10"/>
  <c r="BX331" i="10" s="1"/>
  <c r="AJ331" i="10"/>
  <c r="K331" i="10"/>
  <c r="AK331" i="10"/>
  <c r="N331" i="10"/>
  <c r="AQ331" i="10"/>
  <c r="O331" i="10"/>
  <c r="AT331" i="10"/>
  <c r="U331" i="10"/>
  <c r="AU331" i="10"/>
  <c r="Y331" i="10"/>
  <c r="BA331" i="10"/>
  <c r="AA331" i="10"/>
  <c r="BP331" i="10" s="1"/>
  <c r="AE331" i="10"/>
  <c r="BE331" i="10"/>
  <c r="BG331" i="10"/>
  <c r="BF493" i="10"/>
  <c r="AX493" i="10"/>
  <c r="AP493" i="10"/>
  <c r="AH493" i="10"/>
  <c r="BR493" i="10" s="1"/>
  <c r="Z493" i="10"/>
  <c r="R493" i="10"/>
  <c r="J493" i="10"/>
  <c r="BF491" i="10"/>
  <c r="AX491" i="10"/>
  <c r="AP491" i="10"/>
  <c r="AH491" i="10"/>
  <c r="BR491" i="10" s="1"/>
  <c r="Z491" i="10"/>
  <c r="BO491" i="10" s="1"/>
  <c r="R491" i="10"/>
  <c r="J491" i="10"/>
  <c r="BF489" i="10"/>
  <c r="AX489" i="10"/>
  <c r="AP489" i="10"/>
  <c r="AH489" i="10"/>
  <c r="BR489" i="10" s="1"/>
  <c r="Z489" i="10"/>
  <c r="BO489" i="10" s="1"/>
  <c r="R489" i="10"/>
  <c r="J489" i="10"/>
  <c r="BF487" i="10"/>
  <c r="AX487" i="10"/>
  <c r="AP487" i="10"/>
  <c r="AH487" i="10"/>
  <c r="BR487" i="10" s="1"/>
  <c r="Z487" i="10"/>
  <c r="BO487" i="10" s="1"/>
  <c r="R487" i="10"/>
  <c r="J487" i="10"/>
  <c r="BF485" i="10"/>
  <c r="AX485" i="10"/>
  <c r="AP485" i="10"/>
  <c r="AH485" i="10"/>
  <c r="BR485" i="10" s="1"/>
  <c r="Z485" i="10"/>
  <c r="BO485" i="10" s="1"/>
  <c r="R485" i="10"/>
  <c r="J485" i="10"/>
  <c r="BF483" i="10"/>
  <c r="AX483" i="10"/>
  <c r="AP483" i="10"/>
  <c r="AH483" i="10"/>
  <c r="BR483" i="10" s="1"/>
  <c r="Z483" i="10"/>
  <c r="BO483" i="10" s="1"/>
  <c r="R483" i="10"/>
  <c r="J483" i="10"/>
  <c r="BF481" i="10"/>
  <c r="AX481" i="10"/>
  <c r="AP481" i="10"/>
  <c r="AH481" i="10"/>
  <c r="BR481" i="10" s="1"/>
  <c r="Z481" i="10"/>
  <c r="R481" i="10"/>
  <c r="J481" i="10"/>
  <c r="BF479" i="10"/>
  <c r="AX479" i="10"/>
  <c r="AP479" i="10"/>
  <c r="AH479" i="10"/>
  <c r="BR479" i="10" s="1"/>
  <c r="Z479" i="10"/>
  <c r="R479" i="10"/>
  <c r="J479" i="10"/>
  <c r="BF477" i="10"/>
  <c r="AX477" i="10"/>
  <c r="AP477" i="10"/>
  <c r="AH477" i="10"/>
  <c r="BR477" i="10" s="1"/>
  <c r="Z477" i="10"/>
  <c r="R477" i="10"/>
  <c r="J477" i="10"/>
  <c r="BF475" i="10"/>
  <c r="AX475" i="10"/>
  <c r="AP475" i="10"/>
  <c r="AH475" i="10"/>
  <c r="BR475" i="10" s="1"/>
  <c r="Z475" i="10"/>
  <c r="BO475" i="10" s="1"/>
  <c r="R475" i="10"/>
  <c r="J475" i="10"/>
  <c r="BF473" i="10"/>
  <c r="AX473" i="10"/>
  <c r="AP473" i="10"/>
  <c r="AH473" i="10"/>
  <c r="BR473" i="10" s="1"/>
  <c r="Z473" i="10"/>
  <c r="BO473" i="10" s="1"/>
  <c r="R473" i="10"/>
  <c r="J473" i="10"/>
  <c r="J472" i="10"/>
  <c r="R472" i="10"/>
  <c r="Z472" i="10"/>
  <c r="AH472" i="10"/>
  <c r="BR472" i="10" s="1"/>
  <c r="AP472" i="10"/>
  <c r="AX472" i="10"/>
  <c r="BF472" i="10"/>
  <c r="N472" i="10"/>
  <c r="V472" i="10"/>
  <c r="AD472" i="10"/>
  <c r="AL472" i="10"/>
  <c r="AT472" i="10"/>
  <c r="BB472" i="10"/>
  <c r="J468" i="10"/>
  <c r="R468" i="10"/>
  <c r="Z468" i="10"/>
  <c r="AH468" i="10"/>
  <c r="BR468" i="10" s="1"/>
  <c r="AP468" i="10"/>
  <c r="AX468" i="10"/>
  <c r="BF468" i="10"/>
  <c r="N468" i="10"/>
  <c r="V468" i="10"/>
  <c r="AD468" i="10"/>
  <c r="AL468" i="10"/>
  <c r="BS468" i="10" s="1"/>
  <c r="AT468" i="10"/>
  <c r="BB468" i="10"/>
  <c r="J464" i="10"/>
  <c r="R464" i="10"/>
  <c r="Z464" i="10"/>
  <c r="AH464" i="10"/>
  <c r="BR464" i="10" s="1"/>
  <c r="AP464" i="10"/>
  <c r="AX464" i="10"/>
  <c r="BF464" i="10"/>
  <c r="N464" i="10"/>
  <c r="V464" i="10"/>
  <c r="AD464" i="10"/>
  <c r="AL464" i="10"/>
  <c r="AT464" i="10"/>
  <c r="BB464" i="10"/>
  <c r="J460" i="10"/>
  <c r="R460" i="10"/>
  <c r="Z460" i="10"/>
  <c r="AH460" i="10"/>
  <c r="BR460" i="10" s="1"/>
  <c r="AP460" i="10"/>
  <c r="AX460" i="10"/>
  <c r="BF460" i="10"/>
  <c r="N460" i="10"/>
  <c r="V460" i="10"/>
  <c r="AD460" i="10"/>
  <c r="AL460" i="10"/>
  <c r="BS460" i="10" s="1"/>
  <c r="AT460" i="10"/>
  <c r="BB460" i="10"/>
  <c r="BE447" i="10"/>
  <c r="Z447" i="10"/>
  <c r="BD444" i="10"/>
  <c r="V444" i="10"/>
  <c r="N404" i="10"/>
  <c r="V404" i="10"/>
  <c r="AD404" i="10"/>
  <c r="AL404" i="10"/>
  <c r="AT404" i="10"/>
  <c r="BB404" i="10"/>
  <c r="G404" i="10"/>
  <c r="P404" i="10"/>
  <c r="Y404" i="10"/>
  <c r="AH404" i="10"/>
  <c r="BR404" i="10" s="1"/>
  <c r="AQ404" i="10"/>
  <c r="AZ404" i="10"/>
  <c r="BI404" i="10"/>
  <c r="H404" i="10"/>
  <c r="Q404" i="10"/>
  <c r="Z404" i="10"/>
  <c r="AI404" i="10"/>
  <c r="AR404" i="10"/>
  <c r="BA404" i="10"/>
  <c r="I404" i="10"/>
  <c r="R404" i="10"/>
  <c r="AA404" i="10"/>
  <c r="BP404" i="10" s="1"/>
  <c r="AJ404" i="10"/>
  <c r="AS404" i="10"/>
  <c r="BC404" i="10"/>
  <c r="BX404" i="10" s="1"/>
  <c r="J404" i="10"/>
  <c r="AB404" i="10"/>
  <c r="AK404" i="10"/>
  <c r="AU404" i="10"/>
  <c r="BD404" i="10"/>
  <c r="K404" i="10"/>
  <c r="T404" i="10"/>
  <c r="BN404" i="10" s="1"/>
  <c r="AC404" i="10"/>
  <c r="AM404" i="10"/>
  <c r="AV404" i="10"/>
  <c r="BV404" i="10" s="1"/>
  <c r="BE404" i="10"/>
  <c r="U404" i="10"/>
  <c r="AE404" i="10"/>
  <c r="AN404" i="10"/>
  <c r="AW404" i="10"/>
  <c r="BF404" i="10"/>
  <c r="O404" i="10"/>
  <c r="AY404" i="10"/>
  <c r="W404" i="10"/>
  <c r="BG404" i="10"/>
  <c r="BY404" i="10" s="1"/>
  <c r="X404" i="10"/>
  <c r="BH404" i="10"/>
  <c r="AF404" i="10"/>
  <c r="AG404" i="10"/>
  <c r="AP404" i="10"/>
  <c r="BE493" i="10"/>
  <c r="AW493" i="10"/>
  <c r="AO493" i="10"/>
  <c r="BT493" i="10" s="1"/>
  <c r="AG493" i="10"/>
  <c r="Y493" i="10"/>
  <c r="Q493" i="10"/>
  <c r="BE491" i="10"/>
  <c r="AW491" i="10"/>
  <c r="AO491" i="10"/>
  <c r="BT491" i="10" s="1"/>
  <c r="AG491" i="10"/>
  <c r="Y491" i="10"/>
  <c r="Q491" i="10"/>
  <c r="BE489" i="10"/>
  <c r="AW489" i="10"/>
  <c r="AO489" i="10"/>
  <c r="BT489" i="10" s="1"/>
  <c r="AG489" i="10"/>
  <c r="Y489" i="10"/>
  <c r="Q489" i="10"/>
  <c r="BE487" i="10"/>
  <c r="AW487" i="10"/>
  <c r="AO487" i="10"/>
  <c r="BT487" i="10" s="1"/>
  <c r="AG487" i="10"/>
  <c r="Y487" i="10"/>
  <c r="Q487" i="10"/>
  <c r="BE485" i="10"/>
  <c r="AW485" i="10"/>
  <c r="AO485" i="10"/>
  <c r="BT485" i="10" s="1"/>
  <c r="AG485" i="10"/>
  <c r="Y485" i="10"/>
  <c r="Q485" i="10"/>
  <c r="BE483" i="10"/>
  <c r="AW483" i="10"/>
  <c r="AO483" i="10"/>
  <c r="BT483" i="10" s="1"/>
  <c r="AG483" i="10"/>
  <c r="Y483" i="10"/>
  <c r="Q483" i="10"/>
  <c r="BE481" i="10"/>
  <c r="AW481" i="10"/>
  <c r="AO481" i="10"/>
  <c r="BT481" i="10" s="1"/>
  <c r="AG481" i="10"/>
  <c r="Y481" i="10"/>
  <c r="Q481" i="10"/>
  <c r="BE479" i="10"/>
  <c r="AW479" i="10"/>
  <c r="AO479" i="10"/>
  <c r="BT479" i="10" s="1"/>
  <c r="AG479" i="10"/>
  <c r="Y479" i="10"/>
  <c r="Q479" i="10"/>
  <c r="BE477" i="10"/>
  <c r="AW477" i="10"/>
  <c r="AO477" i="10"/>
  <c r="BT477" i="10" s="1"/>
  <c r="AG477" i="10"/>
  <c r="Y477" i="10"/>
  <c r="Q477" i="10"/>
  <c r="BE475" i="10"/>
  <c r="AW475" i="10"/>
  <c r="AO475" i="10"/>
  <c r="BT475" i="10" s="1"/>
  <c r="AG475" i="10"/>
  <c r="Y475" i="10"/>
  <c r="Q475" i="10"/>
  <c r="BE473" i="10"/>
  <c r="AW473" i="10"/>
  <c r="AO473" i="10"/>
  <c r="BT473" i="10" s="1"/>
  <c r="AG473" i="10"/>
  <c r="Y473" i="10"/>
  <c r="Q473" i="10"/>
  <c r="BD472" i="10"/>
  <c r="AS472" i="10"/>
  <c r="BU472" i="10" s="1"/>
  <c r="AI472" i="10"/>
  <c r="X472" i="10"/>
  <c r="M472" i="10"/>
  <c r="BL472" i="10" s="1"/>
  <c r="BD468" i="10"/>
  <c r="AS468" i="10"/>
  <c r="AI468" i="10"/>
  <c r="X468" i="10"/>
  <c r="M468" i="10"/>
  <c r="BL468" i="10" s="1"/>
  <c r="BD464" i="10"/>
  <c r="AS464" i="10"/>
  <c r="BU464" i="10" s="1"/>
  <c r="AI464" i="10"/>
  <c r="X464" i="10"/>
  <c r="M464" i="10"/>
  <c r="BL464" i="10" s="1"/>
  <c r="BD460" i="10"/>
  <c r="AS460" i="10"/>
  <c r="AI460" i="10"/>
  <c r="X460" i="10"/>
  <c r="M460" i="10"/>
  <c r="BL460" i="10" s="1"/>
  <c r="BG458" i="10"/>
  <c r="BY458" i="10" s="1"/>
  <c r="AS458" i="10"/>
  <c r="BU458" i="10" s="1"/>
  <c r="AF458" i="10"/>
  <c r="T458" i="10"/>
  <c r="BN458" i="10" s="1"/>
  <c r="G458" i="10"/>
  <c r="AZ447" i="10"/>
  <c r="R447" i="10"/>
  <c r="N445" i="10"/>
  <c r="V445" i="10"/>
  <c r="AD445" i="10"/>
  <c r="AL445" i="10"/>
  <c r="AT445" i="10"/>
  <c r="BB445" i="10"/>
  <c r="G445" i="10"/>
  <c r="O445" i="10"/>
  <c r="W445" i="10"/>
  <c r="AE445" i="10"/>
  <c r="AM445" i="10"/>
  <c r="AU445" i="10"/>
  <c r="BC445" i="10"/>
  <c r="BX445" i="10" s="1"/>
  <c r="H445" i="10"/>
  <c r="P445" i="10"/>
  <c r="X445" i="10"/>
  <c r="AF445" i="10"/>
  <c r="AN445" i="10"/>
  <c r="AV445" i="10"/>
  <c r="BV445" i="10" s="1"/>
  <c r="BD445" i="10"/>
  <c r="J445" i="10"/>
  <c r="U445" i="10"/>
  <c r="AI445" i="10"/>
  <c r="AW445" i="10"/>
  <c r="BH445" i="10"/>
  <c r="K445" i="10"/>
  <c r="Y445" i="10"/>
  <c r="AJ445" i="10"/>
  <c r="AX445" i="10"/>
  <c r="BI445" i="10"/>
  <c r="Z445" i="10"/>
  <c r="AK445" i="10"/>
  <c r="AY445" i="10"/>
  <c r="M445" i="10"/>
  <c r="BL445" i="10" s="1"/>
  <c r="AA445" i="10"/>
  <c r="BP445" i="10" s="1"/>
  <c r="AO445" i="10"/>
  <c r="BT445" i="10" s="1"/>
  <c r="AZ445" i="10"/>
  <c r="BW445" i="10" s="1"/>
  <c r="AG445" i="10"/>
  <c r="AR445" i="10"/>
  <c r="BF445" i="10"/>
  <c r="BC444" i="10"/>
  <c r="BX444" i="10" s="1"/>
  <c r="Q444" i="10"/>
  <c r="N429" i="10"/>
  <c r="V429" i="10"/>
  <c r="AD429" i="10"/>
  <c r="AL429" i="10"/>
  <c r="AT429" i="10"/>
  <c r="BB429" i="10"/>
  <c r="G429" i="10"/>
  <c r="O429" i="10"/>
  <c r="W429" i="10"/>
  <c r="AE429" i="10"/>
  <c r="AM429" i="10"/>
  <c r="AU429" i="10"/>
  <c r="BC429" i="10"/>
  <c r="BX429" i="10" s="1"/>
  <c r="H429" i="10"/>
  <c r="P429" i="10"/>
  <c r="X429" i="10"/>
  <c r="AF429" i="10"/>
  <c r="AN429" i="10"/>
  <c r="AV429" i="10"/>
  <c r="BV429" i="10" s="1"/>
  <c r="BD429" i="10"/>
  <c r="J429" i="10"/>
  <c r="U429" i="10"/>
  <c r="AI429" i="10"/>
  <c r="AW429" i="10"/>
  <c r="BH429" i="10"/>
  <c r="K429" i="10"/>
  <c r="Y429" i="10"/>
  <c r="AJ429" i="10"/>
  <c r="AX429" i="10"/>
  <c r="BI429" i="10"/>
  <c r="Z429" i="10"/>
  <c r="AK429" i="10"/>
  <c r="AY429" i="10"/>
  <c r="M429" i="10"/>
  <c r="BL429" i="10" s="1"/>
  <c r="AA429" i="10"/>
  <c r="BP429" i="10" s="1"/>
  <c r="AO429" i="10"/>
  <c r="BT429" i="10" s="1"/>
  <c r="AZ429" i="10"/>
  <c r="BW429" i="10" s="1"/>
  <c r="Q429" i="10"/>
  <c r="AB429" i="10"/>
  <c r="AP429" i="10"/>
  <c r="BA429" i="10"/>
  <c r="AG429" i="10"/>
  <c r="AR429" i="10"/>
  <c r="BF429" i="10"/>
  <c r="BF459" i="10"/>
  <c r="AX459" i="10"/>
  <c r="AP459" i="10"/>
  <c r="AH459" i="10"/>
  <c r="BR459" i="10" s="1"/>
  <c r="Z459" i="10"/>
  <c r="BO459" i="10" s="1"/>
  <c r="R459" i="10"/>
  <c r="J459" i="10"/>
  <c r="BF457" i="10"/>
  <c r="AX457" i="10"/>
  <c r="AP457" i="10"/>
  <c r="AH457" i="10"/>
  <c r="BR457" i="10" s="1"/>
  <c r="Z457" i="10"/>
  <c r="R457" i="10"/>
  <c r="J457" i="10"/>
  <c r="BF455" i="10"/>
  <c r="AX455" i="10"/>
  <c r="AP455" i="10"/>
  <c r="AH455" i="10"/>
  <c r="BR455" i="10" s="1"/>
  <c r="Z455" i="10"/>
  <c r="BO455" i="10" s="1"/>
  <c r="R455" i="10"/>
  <c r="J455" i="10"/>
  <c r="J452" i="10"/>
  <c r="R452" i="10"/>
  <c r="Z452" i="10"/>
  <c r="AH452" i="10"/>
  <c r="BR452" i="10" s="1"/>
  <c r="AP452" i="10"/>
  <c r="AX452" i="10"/>
  <c r="BF452" i="10"/>
  <c r="T452" i="10"/>
  <c r="BN452" i="10" s="1"/>
  <c r="AB452" i="10"/>
  <c r="AJ452" i="10"/>
  <c r="AR452" i="10"/>
  <c r="AZ452" i="10"/>
  <c r="BW452" i="10" s="1"/>
  <c r="BH452" i="10"/>
  <c r="AY449" i="10"/>
  <c r="AK449" i="10"/>
  <c r="Z449" i="10"/>
  <c r="BA448" i="10"/>
  <c r="AM448" i="10"/>
  <c r="Y448" i="10"/>
  <c r="N448" i="10"/>
  <c r="J446" i="10"/>
  <c r="R446" i="10"/>
  <c r="Z446" i="10"/>
  <c r="BO446" i="10" s="1"/>
  <c r="AH446" i="10"/>
  <c r="BR446" i="10" s="1"/>
  <c r="AP446" i="10"/>
  <c r="AX446" i="10"/>
  <c r="BF446" i="10"/>
  <c r="K446" i="10"/>
  <c r="AA446" i="10"/>
  <c r="BP446" i="10" s="1"/>
  <c r="AI446" i="10"/>
  <c r="AQ446" i="10"/>
  <c r="AY446" i="10"/>
  <c r="BG446" i="10"/>
  <c r="BY446" i="10" s="1"/>
  <c r="T446" i="10"/>
  <c r="BN446" i="10" s="1"/>
  <c r="AB446" i="10"/>
  <c r="AJ446" i="10"/>
  <c r="AR446" i="10"/>
  <c r="AZ446" i="10"/>
  <c r="BW446" i="10" s="1"/>
  <c r="BH446" i="10"/>
  <c r="BH443" i="10"/>
  <c r="AW443" i="10"/>
  <c r="AI443" i="10"/>
  <c r="U443" i="10"/>
  <c r="AY441" i="10"/>
  <c r="AK441" i="10"/>
  <c r="Z441" i="10"/>
  <c r="BA440" i="10"/>
  <c r="AM440" i="10"/>
  <c r="Y440" i="10"/>
  <c r="N440" i="10"/>
  <c r="J438" i="10"/>
  <c r="R438" i="10"/>
  <c r="Z438" i="10"/>
  <c r="BO438" i="10" s="1"/>
  <c r="AH438" i="10"/>
  <c r="BR438" i="10" s="1"/>
  <c r="AP438" i="10"/>
  <c r="AX438" i="10"/>
  <c r="BF438" i="10"/>
  <c r="K438" i="10"/>
  <c r="AA438" i="10"/>
  <c r="BP438" i="10" s="1"/>
  <c r="AI438" i="10"/>
  <c r="AQ438" i="10"/>
  <c r="AY438" i="10"/>
  <c r="BG438" i="10"/>
  <c r="BY438" i="10" s="1"/>
  <c r="T438" i="10"/>
  <c r="BN438" i="10" s="1"/>
  <c r="AB438" i="10"/>
  <c r="AJ438" i="10"/>
  <c r="AR438" i="10"/>
  <c r="AZ438" i="10"/>
  <c r="BH438" i="10"/>
  <c r="BH435" i="10"/>
  <c r="AW435" i="10"/>
  <c r="AI435" i="10"/>
  <c r="U435" i="10"/>
  <c r="AY433" i="10"/>
  <c r="AK433" i="10"/>
  <c r="Z433" i="10"/>
  <c r="BA432" i="10"/>
  <c r="AM432" i="10"/>
  <c r="Y432" i="10"/>
  <c r="N432" i="10"/>
  <c r="J430" i="10"/>
  <c r="R430" i="10"/>
  <c r="Z430" i="10"/>
  <c r="BO430" i="10" s="1"/>
  <c r="AH430" i="10"/>
  <c r="BR430" i="10" s="1"/>
  <c r="AP430" i="10"/>
  <c r="AX430" i="10"/>
  <c r="BF430" i="10"/>
  <c r="K430" i="10"/>
  <c r="AA430" i="10"/>
  <c r="BP430" i="10" s="1"/>
  <c r="AI430" i="10"/>
  <c r="AQ430" i="10"/>
  <c r="AY430" i="10"/>
  <c r="BG430" i="10"/>
  <c r="BY430" i="10" s="1"/>
  <c r="T430" i="10"/>
  <c r="BN430" i="10" s="1"/>
  <c r="AB430" i="10"/>
  <c r="AJ430" i="10"/>
  <c r="AR430" i="10"/>
  <c r="AZ430" i="10"/>
  <c r="BW430" i="10" s="1"/>
  <c r="BH430" i="10"/>
  <c r="BE428" i="10"/>
  <c r="AT428" i="10"/>
  <c r="AF428" i="10"/>
  <c r="U428" i="10"/>
  <c r="BH427" i="10"/>
  <c r="AW427" i="10"/>
  <c r="AI427" i="10"/>
  <c r="U427" i="10"/>
  <c r="N425" i="10"/>
  <c r="V425" i="10"/>
  <c r="AD425" i="10"/>
  <c r="AL425" i="10"/>
  <c r="AT425" i="10"/>
  <c r="BB425" i="10"/>
  <c r="G425" i="10"/>
  <c r="O425" i="10"/>
  <c r="W425" i="10"/>
  <c r="AE425" i="10"/>
  <c r="AM425" i="10"/>
  <c r="AU425" i="10"/>
  <c r="BU425" i="10" s="1"/>
  <c r="BC425" i="10"/>
  <c r="BX425" i="10" s="1"/>
  <c r="H425" i="10"/>
  <c r="P425" i="10"/>
  <c r="X425" i="10"/>
  <c r="BO425" i="10" s="1"/>
  <c r="AF425" i="10"/>
  <c r="AN425" i="10"/>
  <c r="AV425" i="10"/>
  <c r="BV425" i="10" s="1"/>
  <c r="BD425" i="10"/>
  <c r="I425" i="10"/>
  <c r="Q425" i="10"/>
  <c r="Y425" i="10"/>
  <c r="AG425" i="10"/>
  <c r="AO425" i="10"/>
  <c r="BT425" i="10" s="1"/>
  <c r="AE407" i="10"/>
  <c r="AP390" i="10"/>
  <c r="W432" i="10"/>
  <c r="I432" i="10"/>
  <c r="J428" i="10"/>
  <c r="R428" i="10"/>
  <c r="Z428" i="10"/>
  <c r="AH428" i="10"/>
  <c r="BR428" i="10" s="1"/>
  <c r="AP428" i="10"/>
  <c r="AX428" i="10"/>
  <c r="BF428" i="10"/>
  <c r="K428" i="10"/>
  <c r="AA428" i="10"/>
  <c r="BP428" i="10" s="1"/>
  <c r="AI428" i="10"/>
  <c r="AQ428" i="10"/>
  <c r="AY428" i="10"/>
  <c r="BG428" i="10"/>
  <c r="BY428" i="10" s="1"/>
  <c r="T428" i="10"/>
  <c r="BN428" i="10" s="1"/>
  <c r="AB428" i="10"/>
  <c r="AJ428" i="10"/>
  <c r="AR428" i="10"/>
  <c r="AZ428" i="10"/>
  <c r="BH428" i="10"/>
  <c r="BG407" i="10"/>
  <c r="V407" i="10"/>
  <c r="H327" i="10"/>
  <c r="P327" i="10"/>
  <c r="X327" i="10"/>
  <c r="AF327" i="10"/>
  <c r="AN327" i="10"/>
  <c r="AV327" i="10"/>
  <c r="BV327" i="10" s="1"/>
  <c r="BD327" i="10"/>
  <c r="J327" i="10"/>
  <c r="R327" i="10"/>
  <c r="Z327" i="10"/>
  <c r="AH327" i="10"/>
  <c r="BR327" i="10" s="1"/>
  <c r="AP327" i="10"/>
  <c r="AX327" i="10"/>
  <c r="BF327" i="10"/>
  <c r="Q327" i="10"/>
  <c r="AB327" i="10"/>
  <c r="AL327" i="10"/>
  <c r="AW327" i="10"/>
  <c r="BH327" i="10"/>
  <c r="G327" i="10"/>
  <c r="AC327" i="10"/>
  <c r="AM327" i="10"/>
  <c r="AY327" i="10"/>
  <c r="BI327" i="10"/>
  <c r="I327" i="10"/>
  <c r="T327" i="10"/>
  <c r="BN327" i="10" s="1"/>
  <c r="AD327" i="10"/>
  <c r="AO327" i="10"/>
  <c r="BT327" i="10" s="1"/>
  <c r="AZ327" i="10"/>
  <c r="V327" i="10"/>
  <c r="AG327" i="10"/>
  <c r="AR327" i="10"/>
  <c r="BB327" i="10"/>
  <c r="M327" i="10"/>
  <c r="BL327" i="10" s="1"/>
  <c r="W327" i="10"/>
  <c r="AI327" i="10"/>
  <c r="AS327" i="10"/>
  <c r="BC327" i="10"/>
  <c r="BX327" i="10" s="1"/>
  <c r="K327" i="10"/>
  <c r="AK327" i="10"/>
  <c r="N327" i="10"/>
  <c r="AQ327" i="10"/>
  <c r="O327" i="10"/>
  <c r="AT327" i="10"/>
  <c r="U327" i="10"/>
  <c r="AU327" i="10"/>
  <c r="Y327" i="10"/>
  <c r="BA327" i="10"/>
  <c r="AA327" i="10"/>
  <c r="BP327" i="10" s="1"/>
  <c r="BE327" i="10"/>
  <c r="BI448" i="10"/>
  <c r="AU448" i="10"/>
  <c r="AG448" i="10"/>
  <c r="V448" i="10"/>
  <c r="H448" i="10"/>
  <c r="N443" i="10"/>
  <c r="V443" i="10"/>
  <c r="AD443" i="10"/>
  <c r="AL443" i="10"/>
  <c r="AT443" i="10"/>
  <c r="BB443" i="10"/>
  <c r="G443" i="10"/>
  <c r="O443" i="10"/>
  <c r="W443" i="10"/>
  <c r="AE443" i="10"/>
  <c r="BQ443" i="10" s="1"/>
  <c r="AM443" i="10"/>
  <c r="AU443" i="10"/>
  <c r="BC443" i="10"/>
  <c r="BX443" i="10" s="1"/>
  <c r="H443" i="10"/>
  <c r="P443" i="10"/>
  <c r="X443" i="10"/>
  <c r="AF443" i="10"/>
  <c r="AN443" i="10"/>
  <c r="AV443" i="10"/>
  <c r="BV443" i="10" s="1"/>
  <c r="BD443" i="10"/>
  <c r="BI440" i="10"/>
  <c r="AU440" i="10"/>
  <c r="AG440" i="10"/>
  <c r="V440" i="10"/>
  <c r="H440" i="10"/>
  <c r="N435" i="10"/>
  <c r="V435" i="10"/>
  <c r="AD435" i="10"/>
  <c r="AL435" i="10"/>
  <c r="AT435" i="10"/>
  <c r="BB435" i="10"/>
  <c r="G435" i="10"/>
  <c r="O435" i="10"/>
  <c r="W435" i="10"/>
  <c r="AE435" i="10"/>
  <c r="AM435" i="10"/>
  <c r="AU435" i="10"/>
  <c r="BC435" i="10"/>
  <c r="BX435" i="10" s="1"/>
  <c r="H435" i="10"/>
  <c r="P435" i="10"/>
  <c r="X435" i="10"/>
  <c r="AF435" i="10"/>
  <c r="AN435" i="10"/>
  <c r="AV435" i="10"/>
  <c r="BV435" i="10" s="1"/>
  <c r="BD435" i="10"/>
  <c r="BI432" i="10"/>
  <c r="AU432" i="10"/>
  <c r="AG432" i="10"/>
  <c r="V432" i="10"/>
  <c r="H432" i="10"/>
  <c r="BB428" i="10"/>
  <c r="AN428" i="10"/>
  <c r="AC428" i="10"/>
  <c r="O428" i="10"/>
  <c r="N427" i="10"/>
  <c r="V427" i="10"/>
  <c r="AD427" i="10"/>
  <c r="AL427" i="10"/>
  <c r="AT427" i="10"/>
  <c r="BB427" i="10"/>
  <c r="G427" i="10"/>
  <c r="O427" i="10"/>
  <c r="W427" i="10"/>
  <c r="AE427" i="10"/>
  <c r="BQ427" i="10" s="1"/>
  <c r="AM427" i="10"/>
  <c r="AU427" i="10"/>
  <c r="BC427" i="10"/>
  <c r="BX427" i="10" s="1"/>
  <c r="H427" i="10"/>
  <c r="P427" i="10"/>
  <c r="X427" i="10"/>
  <c r="AF427" i="10"/>
  <c r="AN427" i="10"/>
  <c r="AV427" i="10"/>
  <c r="BV427" i="10" s="1"/>
  <c r="BD427" i="10"/>
  <c r="AY407" i="10"/>
  <c r="N407" i="10"/>
  <c r="R390" i="10"/>
  <c r="BB459" i="10"/>
  <c r="AT459" i="10"/>
  <c r="AL459" i="10"/>
  <c r="BS459" i="10" s="1"/>
  <c r="AD459" i="10"/>
  <c r="V459" i="10"/>
  <c r="BB457" i="10"/>
  <c r="AT457" i="10"/>
  <c r="AL457" i="10"/>
  <c r="BS457" i="10" s="1"/>
  <c r="AD457" i="10"/>
  <c r="V457" i="10"/>
  <c r="BB455" i="10"/>
  <c r="AT455" i="10"/>
  <c r="AL455" i="10"/>
  <c r="BS455" i="10" s="1"/>
  <c r="AD455" i="10"/>
  <c r="V455" i="10"/>
  <c r="J454" i="10"/>
  <c r="R454" i="10"/>
  <c r="Z454" i="10"/>
  <c r="BO454" i="10" s="1"/>
  <c r="AH454" i="10"/>
  <c r="BR454" i="10" s="1"/>
  <c r="AP454" i="10"/>
  <c r="AX454" i="10"/>
  <c r="BF454" i="10"/>
  <c r="T454" i="10"/>
  <c r="BN454" i="10" s="1"/>
  <c r="AB454" i="10"/>
  <c r="AJ454" i="10"/>
  <c r="AR454" i="10"/>
  <c r="AZ454" i="10"/>
  <c r="BW454" i="10" s="1"/>
  <c r="BA452" i="10"/>
  <c r="AO452" i="10"/>
  <c r="BT452" i="10" s="1"/>
  <c r="AE452" i="10"/>
  <c r="U452" i="10"/>
  <c r="I452" i="10"/>
  <c r="J450" i="10"/>
  <c r="R450" i="10"/>
  <c r="Z450" i="10"/>
  <c r="AH450" i="10"/>
  <c r="BR450" i="10" s="1"/>
  <c r="AP450" i="10"/>
  <c r="AX450" i="10"/>
  <c r="BF450" i="10"/>
  <c r="T450" i="10"/>
  <c r="BN450" i="10" s="1"/>
  <c r="AB450" i="10"/>
  <c r="AJ450" i="10"/>
  <c r="AR450" i="10"/>
  <c r="AZ450" i="10"/>
  <c r="BW450" i="10" s="1"/>
  <c r="BH450" i="10"/>
  <c r="BF449" i="10"/>
  <c r="AR449" i="10"/>
  <c r="AG449" i="10"/>
  <c r="BE448" i="10"/>
  <c r="AT448" i="10"/>
  <c r="AF448" i="10"/>
  <c r="U448" i="10"/>
  <c r="G448" i="10"/>
  <c r="AV446" i="10"/>
  <c r="BV446" i="10" s="1"/>
  <c r="AK446" i="10"/>
  <c r="W446" i="10"/>
  <c r="I446" i="10"/>
  <c r="BA443" i="10"/>
  <c r="AP443" i="10"/>
  <c r="AB443" i="10"/>
  <c r="Q443" i="10"/>
  <c r="J442" i="10"/>
  <c r="R442" i="10"/>
  <c r="Z442" i="10"/>
  <c r="BO442" i="10" s="1"/>
  <c r="AH442" i="10"/>
  <c r="BR442" i="10" s="1"/>
  <c r="AP442" i="10"/>
  <c r="AX442" i="10"/>
  <c r="BF442" i="10"/>
  <c r="K442" i="10"/>
  <c r="AA442" i="10"/>
  <c r="BP442" i="10" s="1"/>
  <c r="AI442" i="10"/>
  <c r="AQ442" i="10"/>
  <c r="AY442" i="10"/>
  <c r="BG442" i="10"/>
  <c r="BY442" i="10" s="1"/>
  <c r="T442" i="10"/>
  <c r="BN442" i="10" s="1"/>
  <c r="AB442" i="10"/>
  <c r="AJ442" i="10"/>
  <c r="AR442" i="10"/>
  <c r="AZ442" i="10"/>
  <c r="BW442" i="10" s="1"/>
  <c r="BH442" i="10"/>
  <c r="BF441" i="10"/>
  <c r="AR441" i="10"/>
  <c r="AG441" i="10"/>
  <c r="BE440" i="10"/>
  <c r="AT440" i="10"/>
  <c r="AF440" i="10"/>
  <c r="U440" i="10"/>
  <c r="G440" i="10"/>
  <c r="AV438" i="10"/>
  <c r="BV438" i="10" s="1"/>
  <c r="AK438" i="10"/>
  <c r="W438" i="10"/>
  <c r="I438" i="10"/>
  <c r="BA435" i="10"/>
  <c r="AP435" i="10"/>
  <c r="AB435" i="10"/>
  <c r="Q435" i="10"/>
  <c r="J434" i="10"/>
  <c r="R434" i="10"/>
  <c r="Z434" i="10"/>
  <c r="AH434" i="10"/>
  <c r="BR434" i="10" s="1"/>
  <c r="AP434" i="10"/>
  <c r="AX434" i="10"/>
  <c r="BF434" i="10"/>
  <c r="K434" i="10"/>
  <c r="AA434" i="10"/>
  <c r="BP434" i="10" s="1"/>
  <c r="AI434" i="10"/>
  <c r="AQ434" i="10"/>
  <c r="AY434" i="10"/>
  <c r="BG434" i="10"/>
  <c r="T434" i="10"/>
  <c r="BN434" i="10" s="1"/>
  <c r="AB434" i="10"/>
  <c r="AJ434" i="10"/>
  <c r="AR434" i="10"/>
  <c r="AZ434" i="10"/>
  <c r="BW434" i="10" s="1"/>
  <c r="BH434" i="10"/>
  <c r="BF433" i="10"/>
  <c r="AR433" i="10"/>
  <c r="AG433" i="10"/>
  <c r="BE432" i="10"/>
  <c r="AT432" i="10"/>
  <c r="AF432" i="10"/>
  <c r="U432" i="10"/>
  <c r="G432" i="10"/>
  <c r="AV430" i="10"/>
  <c r="BV430" i="10" s="1"/>
  <c r="AK430" i="10"/>
  <c r="W430" i="10"/>
  <c r="I430" i="10"/>
  <c r="BA428" i="10"/>
  <c r="AM428" i="10"/>
  <c r="Y428" i="10"/>
  <c r="N428" i="10"/>
  <c r="BA427" i="10"/>
  <c r="AP427" i="10"/>
  <c r="AB427" i="10"/>
  <c r="Q427" i="10"/>
  <c r="J426" i="10"/>
  <c r="R426" i="10"/>
  <c r="Z426" i="10"/>
  <c r="BO426" i="10" s="1"/>
  <c r="AH426" i="10"/>
  <c r="BR426" i="10" s="1"/>
  <c r="AP426" i="10"/>
  <c r="AX426" i="10"/>
  <c r="BF426" i="10"/>
  <c r="K426" i="10"/>
  <c r="AA426" i="10"/>
  <c r="BP426" i="10" s="1"/>
  <c r="AI426" i="10"/>
  <c r="AQ426" i="10"/>
  <c r="AY426" i="10"/>
  <c r="BG426" i="10"/>
  <c r="T426" i="10"/>
  <c r="BN426" i="10" s="1"/>
  <c r="AB426" i="10"/>
  <c r="AJ426" i="10"/>
  <c r="AR426" i="10"/>
  <c r="AZ426" i="10"/>
  <c r="BH426" i="10"/>
  <c r="BF425" i="10"/>
  <c r="AR425" i="10"/>
  <c r="AB425" i="10"/>
  <c r="AW407" i="10"/>
  <c r="M407" i="10"/>
  <c r="BL407" i="10" s="1"/>
  <c r="P390" i="10"/>
  <c r="N317" i="10"/>
  <c r="V317" i="10"/>
  <c r="AD317" i="10"/>
  <c r="AL317" i="10"/>
  <c r="AT317" i="10"/>
  <c r="BB317" i="10"/>
  <c r="G317" i="10"/>
  <c r="O317" i="10"/>
  <c r="W317" i="10"/>
  <c r="AE317" i="10"/>
  <c r="AM317" i="10"/>
  <c r="H317" i="10"/>
  <c r="P317" i="10"/>
  <c r="X317" i="10"/>
  <c r="AF317" i="10"/>
  <c r="AN317" i="10"/>
  <c r="AV317" i="10"/>
  <c r="BV317" i="10" s="1"/>
  <c r="BD317" i="10"/>
  <c r="J317" i="10"/>
  <c r="R317" i="10"/>
  <c r="Z317" i="10"/>
  <c r="AH317" i="10"/>
  <c r="BR317" i="10" s="1"/>
  <c r="AP317" i="10"/>
  <c r="AX317" i="10"/>
  <c r="BF317" i="10"/>
  <c r="U317" i="10"/>
  <c r="AK317" i="10"/>
  <c r="AZ317" i="10"/>
  <c r="I317" i="10"/>
  <c r="Y317" i="10"/>
  <c r="AO317" i="10"/>
  <c r="BT317" i="10" s="1"/>
  <c r="BA317" i="10"/>
  <c r="K317" i="10"/>
  <c r="AA317" i="10"/>
  <c r="BP317" i="10" s="1"/>
  <c r="AQ317" i="10"/>
  <c r="BC317" i="10"/>
  <c r="BX317" i="10" s="1"/>
  <c r="M317" i="10"/>
  <c r="BL317" i="10" s="1"/>
  <c r="AC317" i="10"/>
  <c r="AS317" i="10"/>
  <c r="BG317" i="10"/>
  <c r="Q317" i="10"/>
  <c r="AG317" i="10"/>
  <c r="AU317" i="10"/>
  <c r="BH317" i="10"/>
  <c r="AY317" i="10"/>
  <c r="BE317" i="10"/>
  <c r="T317" i="10"/>
  <c r="BN317" i="10" s="1"/>
  <c r="BI317" i="10"/>
  <c r="AB317" i="10"/>
  <c r="AI317" i="10"/>
  <c r="AJ317" i="10"/>
  <c r="N449" i="10"/>
  <c r="V449" i="10"/>
  <c r="AD449" i="10"/>
  <c r="AL449" i="10"/>
  <c r="AT449" i="10"/>
  <c r="BB449" i="10"/>
  <c r="G449" i="10"/>
  <c r="O449" i="10"/>
  <c r="W449" i="10"/>
  <c r="AE449" i="10"/>
  <c r="AM449" i="10"/>
  <c r="AU449" i="10"/>
  <c r="BC449" i="10"/>
  <c r="BX449" i="10" s="1"/>
  <c r="H449" i="10"/>
  <c r="P449" i="10"/>
  <c r="X449" i="10"/>
  <c r="AF449" i="10"/>
  <c r="AN449" i="10"/>
  <c r="AV449" i="10"/>
  <c r="BV449" i="10" s="1"/>
  <c r="BD449" i="10"/>
  <c r="BD448" i="10"/>
  <c r="AS448" i="10"/>
  <c r="BU448" i="10" s="1"/>
  <c r="AE448" i="10"/>
  <c r="AZ443" i="10"/>
  <c r="BW443" i="10" s="1"/>
  <c r="AO443" i="10"/>
  <c r="BT443" i="10" s="1"/>
  <c r="AA443" i="10"/>
  <c r="BP443" i="10" s="1"/>
  <c r="M443" i="10"/>
  <c r="BL443" i="10" s="1"/>
  <c r="N441" i="10"/>
  <c r="V441" i="10"/>
  <c r="AD441" i="10"/>
  <c r="AL441" i="10"/>
  <c r="AT441" i="10"/>
  <c r="BB441" i="10"/>
  <c r="G441" i="10"/>
  <c r="O441" i="10"/>
  <c r="W441" i="10"/>
  <c r="AE441" i="10"/>
  <c r="AM441" i="10"/>
  <c r="AU441" i="10"/>
  <c r="BC441" i="10"/>
  <c r="BX441" i="10" s="1"/>
  <c r="H441" i="10"/>
  <c r="P441" i="10"/>
  <c r="X441" i="10"/>
  <c r="AF441" i="10"/>
  <c r="AN441" i="10"/>
  <c r="AV441" i="10"/>
  <c r="BV441" i="10" s="1"/>
  <c r="BD441" i="10"/>
  <c r="BD440" i="10"/>
  <c r="AS440" i="10"/>
  <c r="AE440" i="10"/>
  <c r="AZ435" i="10"/>
  <c r="BW435" i="10" s="1"/>
  <c r="AO435" i="10"/>
  <c r="BT435" i="10" s="1"/>
  <c r="AA435" i="10"/>
  <c r="BP435" i="10" s="1"/>
  <c r="M435" i="10"/>
  <c r="BL435" i="10" s="1"/>
  <c r="N433" i="10"/>
  <c r="V433" i="10"/>
  <c r="AD433" i="10"/>
  <c r="AL433" i="10"/>
  <c r="AT433" i="10"/>
  <c r="BB433" i="10"/>
  <c r="G433" i="10"/>
  <c r="O433" i="10"/>
  <c r="W433" i="10"/>
  <c r="AE433" i="10"/>
  <c r="AM433" i="10"/>
  <c r="AU433" i="10"/>
  <c r="BC433" i="10"/>
  <c r="BX433" i="10" s="1"/>
  <c r="H433" i="10"/>
  <c r="P433" i="10"/>
  <c r="X433" i="10"/>
  <c r="AF433" i="10"/>
  <c r="AN433" i="10"/>
  <c r="AV433" i="10"/>
  <c r="BV433" i="10" s="1"/>
  <c r="BD433" i="10"/>
  <c r="BD432" i="10"/>
  <c r="AS432" i="10"/>
  <c r="BU432" i="10" s="1"/>
  <c r="AE432" i="10"/>
  <c r="AW428" i="10"/>
  <c r="AL428" i="10"/>
  <c r="X428" i="10"/>
  <c r="M428" i="10"/>
  <c r="BL428" i="10" s="1"/>
  <c r="AZ427" i="10"/>
  <c r="AO427" i="10"/>
  <c r="BT427" i="10" s="1"/>
  <c r="AA427" i="10"/>
  <c r="BP427" i="10" s="1"/>
  <c r="M427" i="10"/>
  <c r="BL427" i="10" s="1"/>
  <c r="J448" i="10"/>
  <c r="R448" i="10"/>
  <c r="Z448" i="10"/>
  <c r="BO448" i="10" s="1"/>
  <c r="AH448" i="10"/>
  <c r="BR448" i="10" s="1"/>
  <c r="AP448" i="10"/>
  <c r="AX448" i="10"/>
  <c r="BF448" i="10"/>
  <c r="K448" i="10"/>
  <c r="AA448" i="10"/>
  <c r="BP448" i="10" s="1"/>
  <c r="AI448" i="10"/>
  <c r="AQ448" i="10"/>
  <c r="AY448" i="10"/>
  <c r="BG448" i="10"/>
  <c r="T448" i="10"/>
  <c r="BN448" i="10" s="1"/>
  <c r="AB448" i="10"/>
  <c r="AJ448" i="10"/>
  <c r="AR448" i="10"/>
  <c r="AZ448" i="10"/>
  <c r="BW448" i="10" s="1"/>
  <c r="BH448" i="10"/>
  <c r="J440" i="10"/>
  <c r="R440" i="10"/>
  <c r="Z440" i="10"/>
  <c r="AH440" i="10"/>
  <c r="BR440" i="10" s="1"/>
  <c r="AP440" i="10"/>
  <c r="AX440" i="10"/>
  <c r="BF440" i="10"/>
  <c r="K440" i="10"/>
  <c r="AA440" i="10"/>
  <c r="BP440" i="10" s="1"/>
  <c r="AI440" i="10"/>
  <c r="AQ440" i="10"/>
  <c r="AY440" i="10"/>
  <c r="BG440" i="10"/>
  <c r="T440" i="10"/>
  <c r="BN440" i="10" s="1"/>
  <c r="AB440" i="10"/>
  <c r="AJ440" i="10"/>
  <c r="AR440" i="10"/>
  <c r="AZ440" i="10"/>
  <c r="BW440" i="10" s="1"/>
  <c r="BH440" i="10"/>
  <c r="J432" i="10"/>
  <c r="R432" i="10"/>
  <c r="Z432" i="10"/>
  <c r="BO432" i="10" s="1"/>
  <c r="AH432" i="10"/>
  <c r="BR432" i="10" s="1"/>
  <c r="AP432" i="10"/>
  <c r="AX432" i="10"/>
  <c r="BF432" i="10"/>
  <c r="K432" i="10"/>
  <c r="AA432" i="10"/>
  <c r="BP432" i="10" s="1"/>
  <c r="AI432" i="10"/>
  <c r="AQ432" i="10"/>
  <c r="AY432" i="10"/>
  <c r="BG432" i="10"/>
  <c r="T432" i="10"/>
  <c r="BN432" i="10" s="1"/>
  <c r="AB432" i="10"/>
  <c r="AJ432" i="10"/>
  <c r="AR432" i="10"/>
  <c r="AZ432" i="10"/>
  <c r="BW432" i="10" s="1"/>
  <c r="BH432" i="10"/>
  <c r="J407" i="10"/>
  <c r="R407" i="10"/>
  <c r="Z407" i="10"/>
  <c r="AH407" i="10"/>
  <c r="BR407" i="10" s="1"/>
  <c r="AP407" i="10"/>
  <c r="AX407" i="10"/>
  <c r="BF407" i="10"/>
  <c r="O407" i="10"/>
  <c r="X407" i="10"/>
  <c r="AG407" i="10"/>
  <c r="AQ407" i="10"/>
  <c r="AZ407" i="10"/>
  <c r="BW407" i="10" s="1"/>
  <c r="BI407" i="10"/>
  <c r="G407" i="10"/>
  <c r="P407" i="10"/>
  <c r="Y407" i="10"/>
  <c r="AI407" i="10"/>
  <c r="AR407" i="10"/>
  <c r="BA407" i="10"/>
  <c r="H407" i="10"/>
  <c r="Q407" i="10"/>
  <c r="AA407" i="10"/>
  <c r="BP407" i="10" s="1"/>
  <c r="AJ407" i="10"/>
  <c r="AS407" i="10"/>
  <c r="BB407" i="10"/>
  <c r="I407" i="10"/>
  <c r="AB407" i="10"/>
  <c r="AK407" i="10"/>
  <c r="AT407" i="10"/>
  <c r="BC407" i="10"/>
  <c r="BX407" i="10" s="1"/>
  <c r="K407" i="10"/>
  <c r="T407" i="10"/>
  <c r="BN407" i="10" s="1"/>
  <c r="AC407" i="10"/>
  <c r="AL407" i="10"/>
  <c r="BS407" i="10" s="1"/>
  <c r="AU407" i="10"/>
  <c r="BD407" i="10"/>
  <c r="U407" i="10"/>
  <c r="AD407" i="10"/>
  <c r="AM407" i="10"/>
  <c r="AV407" i="10"/>
  <c r="BV407" i="10" s="1"/>
  <c r="BE407" i="10"/>
  <c r="N390" i="10"/>
  <c r="V390" i="10"/>
  <c r="AD390" i="10"/>
  <c r="AL390" i="10"/>
  <c r="AT390" i="10"/>
  <c r="BB390" i="10"/>
  <c r="G390" i="10"/>
  <c r="O390" i="10"/>
  <c r="W390" i="10"/>
  <c r="AE390" i="10"/>
  <c r="AM390" i="10"/>
  <c r="AU390" i="10"/>
  <c r="BC390" i="10"/>
  <c r="BX390" i="10" s="1"/>
  <c r="I390" i="10"/>
  <c r="Q390" i="10"/>
  <c r="Y390" i="10"/>
  <c r="AG390" i="10"/>
  <c r="AO390" i="10"/>
  <c r="BT390" i="10" s="1"/>
  <c r="AW390" i="10"/>
  <c r="BE390" i="10"/>
  <c r="AF390" i="10"/>
  <c r="AR390" i="10"/>
  <c r="BF390" i="10"/>
  <c r="H390" i="10"/>
  <c r="T390" i="10"/>
  <c r="BN390" i="10" s="1"/>
  <c r="AH390" i="10"/>
  <c r="BR390" i="10" s="1"/>
  <c r="AS390" i="10"/>
  <c r="BG390" i="10"/>
  <c r="J390" i="10"/>
  <c r="U390" i="10"/>
  <c r="AI390" i="10"/>
  <c r="AV390" i="10"/>
  <c r="BV390" i="10" s="1"/>
  <c r="BH390" i="10"/>
  <c r="K390" i="10"/>
  <c r="X390" i="10"/>
  <c r="AJ390" i="10"/>
  <c r="AX390" i="10"/>
  <c r="BI390" i="10"/>
  <c r="Z390" i="10"/>
  <c r="AK390" i="10"/>
  <c r="AY390" i="10"/>
  <c r="M390" i="10"/>
  <c r="BL390" i="10" s="1"/>
  <c r="AA390" i="10"/>
  <c r="BP390" i="10" s="1"/>
  <c r="AN390" i="10"/>
  <c r="AZ390" i="10"/>
  <c r="I423" i="10"/>
  <c r="I421" i="10"/>
  <c r="I419" i="10"/>
  <c r="BD410" i="10"/>
  <c r="AU410" i="10"/>
  <c r="AK410" i="10"/>
  <c r="AB410" i="10"/>
  <c r="J410" i="10"/>
  <c r="J409" i="10"/>
  <c r="R409" i="10"/>
  <c r="Z409" i="10"/>
  <c r="BO409" i="10" s="1"/>
  <c r="AH409" i="10"/>
  <c r="BR409" i="10" s="1"/>
  <c r="AP409" i="10"/>
  <c r="AX409" i="10"/>
  <c r="BF409" i="10"/>
  <c r="BD402" i="10"/>
  <c r="AU402" i="10"/>
  <c r="AK402" i="10"/>
  <c r="AB402" i="10"/>
  <c r="J402" i="10"/>
  <c r="BA398" i="10"/>
  <c r="AQ398" i="10"/>
  <c r="AF398" i="10"/>
  <c r="U398" i="10"/>
  <c r="K398" i="10"/>
  <c r="N396" i="10"/>
  <c r="V396" i="10"/>
  <c r="AD396" i="10"/>
  <c r="AL396" i="10"/>
  <c r="BS396" i="10" s="1"/>
  <c r="AT396" i="10"/>
  <c r="BB396" i="10"/>
  <c r="I396" i="10"/>
  <c r="Q396" i="10"/>
  <c r="Y396" i="10"/>
  <c r="AG396" i="10"/>
  <c r="AO396" i="10"/>
  <c r="BT396" i="10" s="1"/>
  <c r="AW396" i="10"/>
  <c r="BE396" i="10"/>
  <c r="AY392" i="10"/>
  <c r="AK392" i="10"/>
  <c r="Z392" i="10"/>
  <c r="N386" i="10"/>
  <c r="V386" i="10"/>
  <c r="AD386" i="10"/>
  <c r="AL386" i="10"/>
  <c r="AT386" i="10"/>
  <c r="BB386" i="10"/>
  <c r="G386" i="10"/>
  <c r="O386" i="10"/>
  <c r="W386" i="10"/>
  <c r="AE386" i="10"/>
  <c r="AM386" i="10"/>
  <c r="AU386" i="10"/>
  <c r="BC386" i="10"/>
  <c r="BX386" i="10" s="1"/>
  <c r="I386" i="10"/>
  <c r="Q386" i="10"/>
  <c r="Y386" i="10"/>
  <c r="AG386" i="10"/>
  <c r="AO386" i="10"/>
  <c r="BT386" i="10" s="1"/>
  <c r="AW386" i="10"/>
  <c r="BE386" i="10"/>
  <c r="AO329" i="10"/>
  <c r="BT329" i="10" s="1"/>
  <c r="K329" i="10"/>
  <c r="AQ325" i="10"/>
  <c r="O325" i="10"/>
  <c r="H323" i="10"/>
  <c r="P323" i="10"/>
  <c r="X323" i="10"/>
  <c r="AF323" i="10"/>
  <c r="AN323" i="10"/>
  <c r="AV323" i="10"/>
  <c r="BV323" i="10" s="1"/>
  <c r="BD323" i="10"/>
  <c r="J323" i="10"/>
  <c r="R323" i="10"/>
  <c r="Z323" i="10"/>
  <c r="AH323" i="10"/>
  <c r="BR323" i="10" s="1"/>
  <c r="AP323" i="10"/>
  <c r="AX323" i="10"/>
  <c r="BF323" i="10"/>
  <c r="Q323" i="10"/>
  <c r="AB323" i="10"/>
  <c r="AL323" i="10"/>
  <c r="AW323" i="10"/>
  <c r="BH323" i="10"/>
  <c r="G323" i="10"/>
  <c r="AC323" i="10"/>
  <c r="AM323" i="10"/>
  <c r="AY323" i="10"/>
  <c r="BI323" i="10"/>
  <c r="I323" i="10"/>
  <c r="T323" i="10"/>
  <c r="BN323" i="10" s="1"/>
  <c r="AD323" i="10"/>
  <c r="AO323" i="10"/>
  <c r="BT323" i="10" s="1"/>
  <c r="AZ323" i="10"/>
  <c r="BW323" i="10" s="1"/>
  <c r="V323" i="10"/>
  <c r="AG323" i="10"/>
  <c r="AR323" i="10"/>
  <c r="BB323" i="10"/>
  <c r="M323" i="10"/>
  <c r="BL323" i="10" s="1"/>
  <c r="W323" i="10"/>
  <c r="AI323" i="10"/>
  <c r="AS323" i="10"/>
  <c r="BU323" i="10" s="1"/>
  <c r="BC323" i="10"/>
  <c r="BX323" i="10" s="1"/>
  <c r="AU321" i="10"/>
  <c r="Q321" i="10"/>
  <c r="AV318" i="10"/>
  <c r="BV318" i="10" s="1"/>
  <c r="P318" i="10"/>
  <c r="J316" i="10"/>
  <c r="R316" i="10"/>
  <c r="Z316" i="10"/>
  <c r="AH316" i="10"/>
  <c r="BR316" i="10" s="1"/>
  <c r="AP316" i="10"/>
  <c r="AX316" i="10"/>
  <c r="BF316" i="10"/>
  <c r="K316" i="10"/>
  <c r="AA316" i="10"/>
  <c r="BP316" i="10" s="1"/>
  <c r="AI316" i="10"/>
  <c r="AQ316" i="10"/>
  <c r="AY316" i="10"/>
  <c r="BG316" i="10"/>
  <c r="T316" i="10"/>
  <c r="BN316" i="10" s="1"/>
  <c r="AB316" i="10"/>
  <c r="AJ316" i="10"/>
  <c r="AR316" i="10"/>
  <c r="AZ316" i="10"/>
  <c r="BH316" i="10"/>
  <c r="N316" i="10"/>
  <c r="V316" i="10"/>
  <c r="AD316" i="10"/>
  <c r="AL316" i="10"/>
  <c r="AT316" i="10"/>
  <c r="BB316" i="10"/>
  <c r="U316" i="10"/>
  <c r="AK316" i="10"/>
  <c r="BA316" i="10"/>
  <c r="G316" i="10"/>
  <c r="W316" i="10"/>
  <c r="AM316" i="10"/>
  <c r="BC316" i="10"/>
  <c r="BX316" i="10" s="1"/>
  <c r="H316" i="10"/>
  <c r="X316" i="10"/>
  <c r="AN316" i="10"/>
  <c r="BD316" i="10"/>
  <c r="M316" i="10"/>
  <c r="BL316" i="10" s="1"/>
  <c r="AC316" i="10"/>
  <c r="AS316" i="10"/>
  <c r="BI316" i="10"/>
  <c r="O316" i="10"/>
  <c r="AE316" i="10"/>
  <c r="AU316" i="10"/>
  <c r="BH424" i="10"/>
  <c r="AZ424" i="10"/>
  <c r="BW424" i="10" s="1"/>
  <c r="AR424" i="10"/>
  <c r="AJ424" i="10"/>
  <c r="AB424" i="10"/>
  <c r="T424" i="10"/>
  <c r="BN424" i="10" s="1"/>
  <c r="BD423" i="10"/>
  <c r="AV423" i="10"/>
  <c r="BV423" i="10" s="1"/>
  <c r="AN423" i="10"/>
  <c r="AF423" i="10"/>
  <c r="X423" i="10"/>
  <c r="BO423" i="10" s="1"/>
  <c r="P423" i="10"/>
  <c r="H423" i="10"/>
  <c r="BH422" i="10"/>
  <c r="AZ422" i="10"/>
  <c r="BW422" i="10" s="1"/>
  <c r="AR422" i="10"/>
  <c r="AJ422" i="10"/>
  <c r="AB422" i="10"/>
  <c r="T422" i="10"/>
  <c r="BN422" i="10" s="1"/>
  <c r="BD421" i="10"/>
  <c r="AV421" i="10"/>
  <c r="BV421" i="10" s="1"/>
  <c r="AN421" i="10"/>
  <c r="AF421" i="10"/>
  <c r="X421" i="10"/>
  <c r="P421" i="10"/>
  <c r="H421" i="10"/>
  <c r="BH420" i="10"/>
  <c r="AZ420" i="10"/>
  <c r="BW420" i="10" s="1"/>
  <c r="AR420" i="10"/>
  <c r="AJ420" i="10"/>
  <c r="AB420" i="10"/>
  <c r="T420" i="10"/>
  <c r="BN420" i="10" s="1"/>
  <c r="BD419" i="10"/>
  <c r="AV419" i="10"/>
  <c r="BV419" i="10" s="1"/>
  <c r="AN419" i="10"/>
  <c r="AF419" i="10"/>
  <c r="X419" i="10"/>
  <c r="BO419" i="10" s="1"/>
  <c r="P419" i="10"/>
  <c r="H419" i="10"/>
  <c r="BH418" i="10"/>
  <c r="AZ418" i="10"/>
  <c r="BW418" i="10" s="1"/>
  <c r="AR418" i="10"/>
  <c r="AJ418" i="10"/>
  <c r="AB418" i="10"/>
  <c r="T418" i="10"/>
  <c r="BN418" i="10" s="1"/>
  <c r="BD417" i="10"/>
  <c r="AV417" i="10"/>
  <c r="BV417" i="10" s="1"/>
  <c r="AN417" i="10"/>
  <c r="AF417" i="10"/>
  <c r="X417" i="10"/>
  <c r="P417" i="10"/>
  <c r="H417" i="10"/>
  <c r="BH416" i="10"/>
  <c r="AZ416" i="10"/>
  <c r="BW416" i="10" s="1"/>
  <c r="AR416" i="10"/>
  <c r="AJ416" i="10"/>
  <c r="AB416" i="10"/>
  <c r="T416" i="10"/>
  <c r="BN416" i="10" s="1"/>
  <c r="BD415" i="10"/>
  <c r="AV415" i="10"/>
  <c r="BV415" i="10" s="1"/>
  <c r="AN415" i="10"/>
  <c r="AF415" i="10"/>
  <c r="X415" i="10"/>
  <c r="BO415" i="10" s="1"/>
  <c r="P415" i="10"/>
  <c r="H415" i="10"/>
  <c r="BH414" i="10"/>
  <c r="AZ414" i="10"/>
  <c r="BW414" i="10" s="1"/>
  <c r="AR414" i="10"/>
  <c r="AJ414" i="10"/>
  <c r="AB414" i="10"/>
  <c r="T414" i="10"/>
  <c r="BN414" i="10" s="1"/>
  <c r="BD413" i="10"/>
  <c r="AV413" i="10"/>
  <c r="BV413" i="10" s="1"/>
  <c r="AN413" i="10"/>
  <c r="AF413" i="10"/>
  <c r="X413" i="10"/>
  <c r="P413" i="10"/>
  <c r="H413" i="10"/>
  <c r="BH412" i="10"/>
  <c r="AZ412" i="10"/>
  <c r="BW412" i="10" s="1"/>
  <c r="AR412" i="10"/>
  <c r="AJ412" i="10"/>
  <c r="AB412" i="10"/>
  <c r="T412" i="10"/>
  <c r="BN412" i="10" s="1"/>
  <c r="BD411" i="10"/>
  <c r="AV411" i="10"/>
  <c r="BV411" i="10" s="1"/>
  <c r="AN411" i="10"/>
  <c r="AF411" i="10"/>
  <c r="X411" i="10"/>
  <c r="BO411" i="10" s="1"/>
  <c r="BC410" i="10"/>
  <c r="BX410" i="10" s="1"/>
  <c r="AS410" i="10"/>
  <c r="BU410" i="10" s="1"/>
  <c r="AJ410" i="10"/>
  <c r="AA410" i="10"/>
  <c r="BP410" i="10" s="1"/>
  <c r="R410" i="10"/>
  <c r="I410" i="10"/>
  <c r="BG409" i="10"/>
  <c r="BY409" i="10" s="1"/>
  <c r="AW409" i="10"/>
  <c r="AN409" i="10"/>
  <c r="AE409" i="10"/>
  <c r="BQ409" i="10" s="1"/>
  <c r="V409" i="10"/>
  <c r="M409" i="10"/>
  <c r="BL409" i="10" s="1"/>
  <c r="N406" i="10"/>
  <c r="V406" i="10"/>
  <c r="AD406" i="10"/>
  <c r="AL406" i="10"/>
  <c r="BS406" i="10" s="1"/>
  <c r="AT406" i="10"/>
  <c r="BB406" i="10"/>
  <c r="BB405" i="10"/>
  <c r="AS405" i="10"/>
  <c r="BU405" i="10" s="1"/>
  <c r="AJ405" i="10"/>
  <c r="AA405" i="10"/>
  <c r="BP405" i="10" s="1"/>
  <c r="Q405" i="10"/>
  <c r="H405" i="10"/>
  <c r="BI403" i="10"/>
  <c r="AZ403" i="10"/>
  <c r="BW403" i="10" s="1"/>
  <c r="AQ403" i="10"/>
  <c r="AG403" i="10"/>
  <c r="X403" i="10"/>
  <c r="BC402" i="10"/>
  <c r="BX402" i="10" s="1"/>
  <c r="AS402" i="10"/>
  <c r="AJ402" i="10"/>
  <c r="AA402" i="10"/>
  <c r="BP402" i="10" s="1"/>
  <c r="R402" i="10"/>
  <c r="I402" i="10"/>
  <c r="BG400" i="10"/>
  <c r="BY400" i="10" s="1"/>
  <c r="AV400" i="10"/>
  <c r="BV400" i="10" s="1"/>
  <c r="AK400" i="10"/>
  <c r="AA400" i="10"/>
  <c r="BP400" i="10" s="1"/>
  <c r="AZ398" i="10"/>
  <c r="AP398" i="10"/>
  <c r="AE398" i="10"/>
  <c r="T398" i="10"/>
  <c r="BN398" i="10" s="1"/>
  <c r="J398" i="10"/>
  <c r="BD396" i="10"/>
  <c r="AS396" i="10"/>
  <c r="BU396" i="10" s="1"/>
  <c r="AI396" i="10"/>
  <c r="X396" i="10"/>
  <c r="M396" i="10"/>
  <c r="BL396" i="10" s="1"/>
  <c r="BH394" i="10"/>
  <c r="AV394" i="10"/>
  <c r="BV394" i="10" s="1"/>
  <c r="AI394" i="10"/>
  <c r="U394" i="10"/>
  <c r="J394" i="10"/>
  <c r="BI392" i="10"/>
  <c r="AX392" i="10"/>
  <c r="AJ392" i="10"/>
  <c r="X392" i="10"/>
  <c r="K392" i="10"/>
  <c r="BA386" i="10"/>
  <c r="AP386" i="10"/>
  <c r="AB386" i="10"/>
  <c r="P386" i="10"/>
  <c r="N384" i="10"/>
  <c r="V384" i="10"/>
  <c r="AD384" i="10"/>
  <c r="AL384" i="10"/>
  <c r="BS384" i="10" s="1"/>
  <c r="AT384" i="10"/>
  <c r="BB384" i="10"/>
  <c r="BW384" i="10" s="1"/>
  <c r="G384" i="10"/>
  <c r="O384" i="10"/>
  <c r="W384" i="10"/>
  <c r="AE384" i="10"/>
  <c r="AM384" i="10"/>
  <c r="AU384" i="10"/>
  <c r="BC384" i="10"/>
  <c r="BX384" i="10" s="1"/>
  <c r="I384" i="10"/>
  <c r="Q384" i="10"/>
  <c r="Y384" i="10"/>
  <c r="AG384" i="10"/>
  <c r="AO384" i="10"/>
  <c r="BT384" i="10" s="1"/>
  <c r="AW384" i="10"/>
  <c r="BE384" i="10"/>
  <c r="BF382" i="10"/>
  <c r="AR382" i="10"/>
  <c r="AF382" i="10"/>
  <c r="BG380" i="10"/>
  <c r="BY380" i="10" s="1"/>
  <c r="AS380" i="10"/>
  <c r="AH380" i="10"/>
  <c r="BR380" i="10" s="1"/>
  <c r="T380" i="10"/>
  <c r="BN380" i="10" s="1"/>
  <c r="H380" i="10"/>
  <c r="H333" i="10"/>
  <c r="P333" i="10"/>
  <c r="X333" i="10"/>
  <c r="AF333" i="10"/>
  <c r="AN333" i="10"/>
  <c r="AV333" i="10"/>
  <c r="BV333" i="10" s="1"/>
  <c r="BD333" i="10"/>
  <c r="J333" i="10"/>
  <c r="R333" i="10"/>
  <c r="Z333" i="10"/>
  <c r="AH333" i="10"/>
  <c r="BR333" i="10" s="1"/>
  <c r="AP333" i="10"/>
  <c r="AX333" i="10"/>
  <c r="BF333" i="10"/>
  <c r="V333" i="10"/>
  <c r="AG333" i="10"/>
  <c r="AR333" i="10"/>
  <c r="BB333" i="10"/>
  <c r="M333" i="10"/>
  <c r="BL333" i="10" s="1"/>
  <c r="W333" i="10"/>
  <c r="AI333" i="10"/>
  <c r="AS333" i="10"/>
  <c r="BU333" i="10" s="1"/>
  <c r="BC333" i="10"/>
  <c r="BX333" i="10" s="1"/>
  <c r="N333" i="10"/>
  <c r="Y333" i="10"/>
  <c r="AJ333" i="10"/>
  <c r="AT333" i="10"/>
  <c r="BE333" i="10"/>
  <c r="Q333" i="10"/>
  <c r="AB333" i="10"/>
  <c r="AL333" i="10"/>
  <c r="AW333" i="10"/>
  <c r="BH333" i="10"/>
  <c r="G333" i="10"/>
  <c r="AC333" i="10"/>
  <c r="AM333" i="10"/>
  <c r="AY333" i="10"/>
  <c r="BI333" i="10"/>
  <c r="AK329" i="10"/>
  <c r="I329" i="10"/>
  <c r="AO325" i="10"/>
  <c r="BT325" i="10" s="1"/>
  <c r="K325" i="10"/>
  <c r="BE323" i="10"/>
  <c r="AA323" i="10"/>
  <c r="BP323" i="10" s="1"/>
  <c r="AQ321" i="10"/>
  <c r="AU318" i="10"/>
  <c r="I318" i="10"/>
  <c r="N309" i="10"/>
  <c r="V309" i="10"/>
  <c r="AD309" i="10"/>
  <c r="AL309" i="10"/>
  <c r="AT309" i="10"/>
  <c r="BB309" i="10"/>
  <c r="G309" i="10"/>
  <c r="O309" i="10"/>
  <c r="W309" i="10"/>
  <c r="AE309" i="10"/>
  <c r="AM309" i="10"/>
  <c r="AU309" i="10"/>
  <c r="BC309" i="10"/>
  <c r="BX309" i="10" s="1"/>
  <c r="H309" i="10"/>
  <c r="P309" i="10"/>
  <c r="X309" i="10"/>
  <c r="AF309" i="10"/>
  <c r="AN309" i="10"/>
  <c r="AV309" i="10"/>
  <c r="BV309" i="10" s="1"/>
  <c r="BD309" i="10"/>
  <c r="I309" i="10"/>
  <c r="Q309" i="10"/>
  <c r="Y309" i="10"/>
  <c r="AG309" i="10"/>
  <c r="AO309" i="10"/>
  <c r="BT309" i="10" s="1"/>
  <c r="AW309" i="10"/>
  <c r="BE309" i="10"/>
  <c r="J309" i="10"/>
  <c r="R309" i="10"/>
  <c r="Z309" i="10"/>
  <c r="AH309" i="10"/>
  <c r="BR309" i="10" s="1"/>
  <c r="AP309" i="10"/>
  <c r="AX309" i="10"/>
  <c r="BF309" i="10"/>
  <c r="T309" i="10"/>
  <c r="BN309" i="10" s="1"/>
  <c r="AB309" i="10"/>
  <c r="AJ309" i="10"/>
  <c r="AR309" i="10"/>
  <c r="AZ309" i="10"/>
  <c r="BH309" i="10"/>
  <c r="AK309" i="10"/>
  <c r="K309" i="10"/>
  <c r="AQ309" i="10"/>
  <c r="M309" i="10"/>
  <c r="BL309" i="10" s="1"/>
  <c r="AS309" i="10"/>
  <c r="U309" i="10"/>
  <c r="BA309" i="10"/>
  <c r="AA309" i="10"/>
  <c r="BP309" i="10" s="1"/>
  <c r="BG309" i="10"/>
  <c r="AK307" i="10"/>
  <c r="BG424" i="10"/>
  <c r="BY424" i="10" s="1"/>
  <c r="AY424" i="10"/>
  <c r="AQ424" i="10"/>
  <c r="AI424" i="10"/>
  <c r="AA424" i="10"/>
  <c r="BP424" i="10" s="1"/>
  <c r="K424" i="10"/>
  <c r="BC423" i="10"/>
  <c r="BX423" i="10" s="1"/>
  <c r="AU423" i="10"/>
  <c r="AM423" i="10"/>
  <c r="AE423" i="10"/>
  <c r="BQ423" i="10" s="1"/>
  <c r="W423" i="10"/>
  <c r="O423" i="10"/>
  <c r="G423" i="10"/>
  <c r="BG422" i="10"/>
  <c r="BY422" i="10" s="1"/>
  <c r="AY422" i="10"/>
  <c r="AQ422" i="10"/>
  <c r="AI422" i="10"/>
  <c r="AA422" i="10"/>
  <c r="BP422" i="10" s="1"/>
  <c r="K422" i="10"/>
  <c r="BC421" i="10"/>
  <c r="BX421" i="10" s="1"/>
  <c r="AU421" i="10"/>
  <c r="AM421" i="10"/>
  <c r="AE421" i="10"/>
  <c r="BQ421" i="10" s="1"/>
  <c r="W421" i="10"/>
  <c r="O421" i="10"/>
  <c r="G421" i="10"/>
  <c r="BG420" i="10"/>
  <c r="BY420" i="10" s="1"/>
  <c r="AY420" i="10"/>
  <c r="AQ420" i="10"/>
  <c r="AI420" i="10"/>
  <c r="AA420" i="10"/>
  <c r="BP420" i="10" s="1"/>
  <c r="K420" i="10"/>
  <c r="BC419" i="10"/>
  <c r="BX419" i="10" s="1"/>
  <c r="AU419" i="10"/>
  <c r="AM419" i="10"/>
  <c r="AE419" i="10"/>
  <c r="W419" i="10"/>
  <c r="O419" i="10"/>
  <c r="G419" i="10"/>
  <c r="BG418" i="10"/>
  <c r="BY418" i="10" s="1"/>
  <c r="AY418" i="10"/>
  <c r="AQ418" i="10"/>
  <c r="AI418" i="10"/>
  <c r="AA418" i="10"/>
  <c r="BP418" i="10" s="1"/>
  <c r="K418" i="10"/>
  <c r="BC417" i="10"/>
  <c r="BX417" i="10" s="1"/>
  <c r="AU417" i="10"/>
  <c r="AM417" i="10"/>
  <c r="AE417" i="10"/>
  <c r="W417" i="10"/>
  <c r="O417" i="10"/>
  <c r="G417" i="10"/>
  <c r="BG416" i="10"/>
  <c r="BY416" i="10" s="1"/>
  <c r="AY416" i="10"/>
  <c r="AQ416" i="10"/>
  <c r="AI416" i="10"/>
  <c r="AA416" i="10"/>
  <c r="BP416" i="10" s="1"/>
  <c r="K416" i="10"/>
  <c r="BC415" i="10"/>
  <c r="BX415" i="10" s="1"/>
  <c r="AU415" i="10"/>
  <c r="AM415" i="10"/>
  <c r="AE415" i="10"/>
  <c r="W415" i="10"/>
  <c r="O415" i="10"/>
  <c r="G415" i="10"/>
  <c r="BG414" i="10"/>
  <c r="BY414" i="10" s="1"/>
  <c r="AY414" i="10"/>
  <c r="AQ414" i="10"/>
  <c r="AI414" i="10"/>
  <c r="AA414" i="10"/>
  <c r="BP414" i="10" s="1"/>
  <c r="K414" i="10"/>
  <c r="BC413" i="10"/>
  <c r="BX413" i="10" s="1"/>
  <c r="AU413" i="10"/>
  <c r="AM413" i="10"/>
  <c r="AE413" i="10"/>
  <c r="BQ413" i="10" s="1"/>
  <c r="W413" i="10"/>
  <c r="O413" i="10"/>
  <c r="G413" i="10"/>
  <c r="BG412" i="10"/>
  <c r="BY412" i="10" s="1"/>
  <c r="AY412" i="10"/>
  <c r="AQ412" i="10"/>
  <c r="AI412" i="10"/>
  <c r="AA412" i="10"/>
  <c r="BP412" i="10" s="1"/>
  <c r="K412" i="10"/>
  <c r="J411" i="10"/>
  <c r="R411" i="10"/>
  <c r="BA410" i="10"/>
  <c r="AR410" i="10"/>
  <c r="AI410" i="10"/>
  <c r="Z410" i="10"/>
  <c r="Q410" i="10"/>
  <c r="H410" i="10"/>
  <c r="BE409" i="10"/>
  <c r="AV409" i="10"/>
  <c r="BV409" i="10" s="1"/>
  <c r="AM409" i="10"/>
  <c r="AD409" i="10"/>
  <c r="U409" i="10"/>
  <c r="BA405" i="10"/>
  <c r="AR405" i="10"/>
  <c r="AI405" i="10"/>
  <c r="Y405" i="10"/>
  <c r="P405" i="10"/>
  <c r="G405" i="10"/>
  <c r="J403" i="10"/>
  <c r="R403" i="10"/>
  <c r="Z403" i="10"/>
  <c r="AH403" i="10"/>
  <c r="BR403" i="10" s="1"/>
  <c r="AP403" i="10"/>
  <c r="AX403" i="10"/>
  <c r="BF403" i="10"/>
  <c r="BA402" i="10"/>
  <c r="AR402" i="10"/>
  <c r="AI402" i="10"/>
  <c r="Z402" i="10"/>
  <c r="Q402" i="10"/>
  <c r="H402" i="10"/>
  <c r="N400" i="10"/>
  <c r="V400" i="10"/>
  <c r="AD400" i="10"/>
  <c r="AL400" i="10"/>
  <c r="BS400" i="10" s="1"/>
  <c r="AT400" i="10"/>
  <c r="BB400" i="10"/>
  <c r="I400" i="10"/>
  <c r="Q400" i="10"/>
  <c r="Y400" i="10"/>
  <c r="AG400" i="10"/>
  <c r="BQ400" i="10" s="1"/>
  <c r="AO400" i="10"/>
  <c r="BT400" i="10" s="1"/>
  <c r="AW400" i="10"/>
  <c r="BE400" i="10"/>
  <c r="BI398" i="10"/>
  <c r="AY398" i="10"/>
  <c r="AN398" i="10"/>
  <c r="AC398" i="10"/>
  <c r="H398" i="10"/>
  <c r="BC396" i="10"/>
  <c r="BX396" i="10" s="1"/>
  <c r="AR396" i="10"/>
  <c r="AH396" i="10"/>
  <c r="BR396" i="10" s="1"/>
  <c r="W396" i="10"/>
  <c r="BG394" i="10"/>
  <c r="BY394" i="10" s="1"/>
  <c r="AS394" i="10"/>
  <c r="AH394" i="10"/>
  <c r="BR394" i="10" s="1"/>
  <c r="T394" i="10"/>
  <c r="BN394" i="10" s="1"/>
  <c r="H394" i="10"/>
  <c r="BH392" i="10"/>
  <c r="AV392" i="10"/>
  <c r="BV392" i="10" s="1"/>
  <c r="AI392" i="10"/>
  <c r="U392" i="10"/>
  <c r="J392" i="10"/>
  <c r="AZ386" i="10"/>
  <c r="AN386" i="10"/>
  <c r="AA386" i="10"/>
  <c r="BP386" i="10" s="1"/>
  <c r="M386" i="10"/>
  <c r="BL386" i="10" s="1"/>
  <c r="N382" i="10"/>
  <c r="V382" i="10"/>
  <c r="AD382" i="10"/>
  <c r="AL382" i="10"/>
  <c r="BS382" i="10" s="1"/>
  <c r="AT382" i="10"/>
  <c r="BB382" i="10"/>
  <c r="G382" i="10"/>
  <c r="O382" i="10"/>
  <c r="W382" i="10"/>
  <c r="AE382" i="10"/>
  <c r="AM382" i="10"/>
  <c r="AU382" i="10"/>
  <c r="BC382" i="10"/>
  <c r="BX382" i="10" s="1"/>
  <c r="I382" i="10"/>
  <c r="Q382" i="10"/>
  <c r="Y382" i="10"/>
  <c r="AG382" i="10"/>
  <c r="AO382" i="10"/>
  <c r="BT382" i="10" s="1"/>
  <c r="AW382" i="10"/>
  <c r="BE382" i="10"/>
  <c r="BF380" i="10"/>
  <c r="AR380" i="10"/>
  <c r="AF380" i="10"/>
  <c r="AK325" i="10"/>
  <c r="I325" i="10"/>
  <c r="AO318" i="10"/>
  <c r="BT318" i="10" s="1"/>
  <c r="H318" i="10"/>
  <c r="BF424" i="10"/>
  <c r="AX424" i="10"/>
  <c r="AP424" i="10"/>
  <c r="AH424" i="10"/>
  <c r="BR424" i="10" s="1"/>
  <c r="Z424" i="10"/>
  <c r="BO424" i="10" s="1"/>
  <c r="R424" i="10"/>
  <c r="BB423" i="10"/>
  <c r="AT423" i="10"/>
  <c r="AL423" i="10"/>
  <c r="AD423" i="10"/>
  <c r="V423" i="10"/>
  <c r="BF422" i="10"/>
  <c r="AX422" i="10"/>
  <c r="AP422" i="10"/>
  <c r="AH422" i="10"/>
  <c r="BR422" i="10" s="1"/>
  <c r="Z422" i="10"/>
  <c r="BO422" i="10" s="1"/>
  <c r="R422" i="10"/>
  <c r="BB421" i="10"/>
  <c r="AT421" i="10"/>
  <c r="AL421" i="10"/>
  <c r="AD421" i="10"/>
  <c r="V421" i="10"/>
  <c r="BF420" i="10"/>
  <c r="AX420" i="10"/>
  <c r="AP420" i="10"/>
  <c r="AH420" i="10"/>
  <c r="BR420" i="10" s="1"/>
  <c r="Z420" i="10"/>
  <c r="R420" i="10"/>
  <c r="BB419" i="10"/>
  <c r="AT419" i="10"/>
  <c r="AL419" i="10"/>
  <c r="AD419" i="10"/>
  <c r="V419" i="10"/>
  <c r="BF418" i="10"/>
  <c r="AX418" i="10"/>
  <c r="AP418" i="10"/>
  <c r="AH418" i="10"/>
  <c r="BR418" i="10" s="1"/>
  <c r="Z418" i="10"/>
  <c r="R418" i="10"/>
  <c r="BB417" i="10"/>
  <c r="AT417" i="10"/>
  <c r="AL417" i="10"/>
  <c r="AD417" i="10"/>
  <c r="V417" i="10"/>
  <c r="BF416" i="10"/>
  <c r="AX416" i="10"/>
  <c r="AP416" i="10"/>
  <c r="AH416" i="10"/>
  <c r="BR416" i="10" s="1"/>
  <c r="Z416" i="10"/>
  <c r="BO416" i="10" s="1"/>
  <c r="R416" i="10"/>
  <c r="J416" i="10"/>
  <c r="BB415" i="10"/>
  <c r="AT415" i="10"/>
  <c r="AL415" i="10"/>
  <c r="AD415" i="10"/>
  <c r="V415" i="10"/>
  <c r="BF414" i="10"/>
  <c r="AX414" i="10"/>
  <c r="AP414" i="10"/>
  <c r="AH414" i="10"/>
  <c r="BR414" i="10" s="1"/>
  <c r="Z414" i="10"/>
  <c r="BO414" i="10" s="1"/>
  <c r="R414" i="10"/>
  <c r="J414" i="10"/>
  <c r="BB413" i="10"/>
  <c r="AT413" i="10"/>
  <c r="AL413" i="10"/>
  <c r="AD413" i="10"/>
  <c r="V413" i="10"/>
  <c r="BF412" i="10"/>
  <c r="AX412" i="10"/>
  <c r="AP412" i="10"/>
  <c r="AH412" i="10"/>
  <c r="BR412" i="10" s="1"/>
  <c r="Z412" i="10"/>
  <c r="BO412" i="10" s="1"/>
  <c r="R412" i="10"/>
  <c r="J412" i="10"/>
  <c r="BB411" i="10"/>
  <c r="AT411" i="10"/>
  <c r="AL411" i="10"/>
  <c r="AD411" i="10"/>
  <c r="V411" i="10"/>
  <c r="M411" i="10"/>
  <c r="BL411" i="10" s="1"/>
  <c r="BI410" i="10"/>
  <c r="AZ410" i="10"/>
  <c r="AQ410" i="10"/>
  <c r="AH410" i="10"/>
  <c r="BR410" i="10" s="1"/>
  <c r="Y410" i="10"/>
  <c r="P410" i="10"/>
  <c r="G410" i="10"/>
  <c r="BD409" i="10"/>
  <c r="AU409" i="10"/>
  <c r="AL409" i="10"/>
  <c r="AC409" i="10"/>
  <c r="T409" i="10"/>
  <c r="BN409" i="10" s="1"/>
  <c r="K409" i="10"/>
  <c r="N408" i="10"/>
  <c r="V408" i="10"/>
  <c r="AD408" i="10"/>
  <c r="AL408" i="10"/>
  <c r="BS408" i="10" s="1"/>
  <c r="AT408" i="10"/>
  <c r="BB408" i="10"/>
  <c r="BI405" i="10"/>
  <c r="AZ405" i="10"/>
  <c r="AQ405" i="10"/>
  <c r="AG405" i="10"/>
  <c r="X405" i="10"/>
  <c r="BG403" i="10"/>
  <c r="AW403" i="10"/>
  <c r="AN403" i="10"/>
  <c r="BS403" i="10" s="1"/>
  <c r="AE403" i="10"/>
  <c r="V403" i="10"/>
  <c r="M403" i="10"/>
  <c r="BL403" i="10" s="1"/>
  <c r="BI402" i="10"/>
  <c r="AZ402" i="10"/>
  <c r="AQ402" i="10"/>
  <c r="AH402" i="10"/>
  <c r="BR402" i="10" s="1"/>
  <c r="Y402" i="10"/>
  <c r="P402" i="10"/>
  <c r="G402" i="10"/>
  <c r="AI400" i="10"/>
  <c r="X400" i="10"/>
  <c r="M400" i="10"/>
  <c r="BL400" i="10" s="1"/>
  <c r="BH398" i="10"/>
  <c r="AX398" i="10"/>
  <c r="AM398" i="10"/>
  <c r="AB398" i="10"/>
  <c r="R398" i="10"/>
  <c r="G398" i="10"/>
  <c r="BA396" i="10"/>
  <c r="AQ396" i="10"/>
  <c r="AF396" i="10"/>
  <c r="U396" i="10"/>
  <c r="K396" i="10"/>
  <c r="BF394" i="10"/>
  <c r="AR394" i="10"/>
  <c r="AF394" i="10"/>
  <c r="BG392" i="10"/>
  <c r="AS392" i="10"/>
  <c r="AH392" i="10"/>
  <c r="BR392" i="10" s="1"/>
  <c r="T392" i="10"/>
  <c r="BN392" i="10" s="1"/>
  <c r="H392" i="10"/>
  <c r="AY386" i="10"/>
  <c r="AK386" i="10"/>
  <c r="Z386" i="10"/>
  <c r="N380" i="10"/>
  <c r="V380" i="10"/>
  <c r="AD380" i="10"/>
  <c r="AL380" i="10"/>
  <c r="AT380" i="10"/>
  <c r="BB380" i="10"/>
  <c r="BW380" i="10" s="1"/>
  <c r="G380" i="10"/>
  <c r="O380" i="10"/>
  <c r="W380" i="10"/>
  <c r="AE380" i="10"/>
  <c r="AM380" i="10"/>
  <c r="AU380" i="10"/>
  <c r="BC380" i="10"/>
  <c r="BX380" i="10" s="1"/>
  <c r="I380" i="10"/>
  <c r="Q380" i="10"/>
  <c r="Y380" i="10"/>
  <c r="AG380" i="10"/>
  <c r="AO380" i="10"/>
  <c r="BT380" i="10" s="1"/>
  <c r="AW380" i="10"/>
  <c r="BE380" i="10"/>
  <c r="H329" i="10"/>
  <c r="P329" i="10"/>
  <c r="X329" i="10"/>
  <c r="AF329" i="10"/>
  <c r="AN329" i="10"/>
  <c r="AV329" i="10"/>
  <c r="BV329" i="10" s="1"/>
  <c r="BD329" i="10"/>
  <c r="J329" i="10"/>
  <c r="R329" i="10"/>
  <c r="Z329" i="10"/>
  <c r="AH329" i="10"/>
  <c r="BR329" i="10" s="1"/>
  <c r="AP329" i="10"/>
  <c r="AX329" i="10"/>
  <c r="BF329" i="10"/>
  <c r="V329" i="10"/>
  <c r="AG329" i="10"/>
  <c r="AR329" i="10"/>
  <c r="BB329" i="10"/>
  <c r="M329" i="10"/>
  <c r="BL329" i="10" s="1"/>
  <c r="W329" i="10"/>
  <c r="AI329" i="10"/>
  <c r="AS329" i="10"/>
  <c r="BU329" i="10" s="1"/>
  <c r="BC329" i="10"/>
  <c r="BX329" i="10" s="1"/>
  <c r="N329" i="10"/>
  <c r="Y329" i="10"/>
  <c r="AJ329" i="10"/>
  <c r="AT329" i="10"/>
  <c r="BE329" i="10"/>
  <c r="Q329" i="10"/>
  <c r="AB329" i="10"/>
  <c r="AL329" i="10"/>
  <c r="AW329" i="10"/>
  <c r="BH329" i="10"/>
  <c r="G329" i="10"/>
  <c r="AC329" i="10"/>
  <c r="AM329" i="10"/>
  <c r="AY329" i="10"/>
  <c r="BI329" i="10"/>
  <c r="BY329" i="10" s="1"/>
  <c r="N321" i="10"/>
  <c r="V321" i="10"/>
  <c r="AD321" i="10"/>
  <c r="H321" i="10"/>
  <c r="P321" i="10"/>
  <c r="X321" i="10"/>
  <c r="AF321" i="10"/>
  <c r="AN321" i="10"/>
  <c r="AV321" i="10"/>
  <c r="BV321" i="10" s="1"/>
  <c r="BD321" i="10"/>
  <c r="J321" i="10"/>
  <c r="R321" i="10"/>
  <c r="Z321" i="10"/>
  <c r="AH321" i="10"/>
  <c r="BR321" i="10" s="1"/>
  <c r="AP321" i="10"/>
  <c r="AX321" i="10"/>
  <c r="BF321" i="10"/>
  <c r="G321" i="10"/>
  <c r="T321" i="10"/>
  <c r="BN321" i="10" s="1"/>
  <c r="AG321" i="10"/>
  <c r="AR321" i="10"/>
  <c r="BB321" i="10"/>
  <c r="I321" i="10"/>
  <c r="U321" i="10"/>
  <c r="AI321" i="10"/>
  <c r="AS321" i="10"/>
  <c r="BC321" i="10"/>
  <c r="BX321" i="10" s="1"/>
  <c r="K321" i="10"/>
  <c r="W321" i="10"/>
  <c r="AJ321" i="10"/>
  <c r="AT321" i="10"/>
  <c r="BE321" i="10"/>
  <c r="M321" i="10"/>
  <c r="BL321" i="10" s="1"/>
  <c r="AA321" i="10"/>
  <c r="BP321" i="10" s="1"/>
  <c r="AL321" i="10"/>
  <c r="AW321" i="10"/>
  <c r="BH321" i="10"/>
  <c r="O321" i="10"/>
  <c r="AB321" i="10"/>
  <c r="AM321" i="10"/>
  <c r="AY321" i="10"/>
  <c r="BI321" i="10"/>
  <c r="BI309" i="10"/>
  <c r="Q412" i="10"/>
  <c r="BH410" i="10"/>
  <c r="AY410" i="10"/>
  <c r="AP410" i="10"/>
  <c r="AG410" i="10"/>
  <c r="X410" i="10"/>
  <c r="BC409" i="10"/>
  <c r="BX409" i="10" s="1"/>
  <c r="AT409" i="10"/>
  <c r="AK409" i="10"/>
  <c r="AB409" i="10"/>
  <c r="I409" i="10"/>
  <c r="J405" i="10"/>
  <c r="R405" i="10"/>
  <c r="Z405" i="10"/>
  <c r="AH405" i="10"/>
  <c r="BR405" i="10" s="1"/>
  <c r="AP405" i="10"/>
  <c r="AX405" i="10"/>
  <c r="BF405" i="10"/>
  <c r="BH402" i="10"/>
  <c r="AY402" i="10"/>
  <c r="AP402" i="10"/>
  <c r="AG402" i="10"/>
  <c r="X402" i="10"/>
  <c r="BO402" i="10" s="1"/>
  <c r="BG398" i="10"/>
  <c r="BY398" i="10" s="1"/>
  <c r="AV398" i="10"/>
  <c r="BV398" i="10" s="1"/>
  <c r="AK398" i="10"/>
  <c r="AA398" i="10"/>
  <c r="BP398" i="10" s="1"/>
  <c r="AZ396" i="10"/>
  <c r="AP396" i="10"/>
  <c r="AE396" i="10"/>
  <c r="T396" i="10"/>
  <c r="BN396" i="10" s="1"/>
  <c r="J396" i="10"/>
  <c r="N394" i="10"/>
  <c r="V394" i="10"/>
  <c r="AD394" i="10"/>
  <c r="AL394" i="10"/>
  <c r="AT394" i="10"/>
  <c r="BB394" i="10"/>
  <c r="G394" i="10"/>
  <c r="O394" i="10"/>
  <c r="W394" i="10"/>
  <c r="AE394" i="10"/>
  <c r="AM394" i="10"/>
  <c r="AU394" i="10"/>
  <c r="BC394" i="10"/>
  <c r="BX394" i="10" s="1"/>
  <c r="I394" i="10"/>
  <c r="Q394" i="10"/>
  <c r="Y394" i="10"/>
  <c r="AG394" i="10"/>
  <c r="AO394" i="10"/>
  <c r="BT394" i="10" s="1"/>
  <c r="AW394" i="10"/>
  <c r="BE394" i="10"/>
  <c r="BF392" i="10"/>
  <c r="AR392" i="10"/>
  <c r="AF392" i="10"/>
  <c r="BI386" i="10"/>
  <c r="AX386" i="10"/>
  <c r="AJ386" i="10"/>
  <c r="X386" i="10"/>
  <c r="K386" i="10"/>
  <c r="H325" i="10"/>
  <c r="P325" i="10"/>
  <c r="X325" i="10"/>
  <c r="AF325" i="10"/>
  <c r="AN325" i="10"/>
  <c r="AV325" i="10"/>
  <c r="BV325" i="10" s="1"/>
  <c r="BD325" i="10"/>
  <c r="J325" i="10"/>
  <c r="R325" i="10"/>
  <c r="Z325" i="10"/>
  <c r="AH325" i="10"/>
  <c r="BR325" i="10" s="1"/>
  <c r="AP325" i="10"/>
  <c r="AX325" i="10"/>
  <c r="BF325" i="10"/>
  <c r="V325" i="10"/>
  <c r="AG325" i="10"/>
  <c r="AR325" i="10"/>
  <c r="BB325" i="10"/>
  <c r="M325" i="10"/>
  <c r="BL325" i="10" s="1"/>
  <c r="W325" i="10"/>
  <c r="AI325" i="10"/>
  <c r="AS325" i="10"/>
  <c r="BU325" i="10" s="1"/>
  <c r="BC325" i="10"/>
  <c r="BX325" i="10" s="1"/>
  <c r="N325" i="10"/>
  <c r="Y325" i="10"/>
  <c r="AJ325" i="10"/>
  <c r="AT325" i="10"/>
  <c r="BE325" i="10"/>
  <c r="Q325" i="10"/>
  <c r="AB325" i="10"/>
  <c r="AL325" i="10"/>
  <c r="AW325" i="10"/>
  <c r="BH325" i="10"/>
  <c r="G325" i="10"/>
  <c r="AC325" i="10"/>
  <c r="AM325" i="10"/>
  <c r="AY325" i="10"/>
  <c r="BI325" i="10"/>
  <c r="J318" i="10"/>
  <c r="R318" i="10"/>
  <c r="Z318" i="10"/>
  <c r="AH318" i="10"/>
  <c r="BR318" i="10" s="1"/>
  <c r="AP318" i="10"/>
  <c r="AX318" i="10"/>
  <c r="BF318" i="10"/>
  <c r="T318" i="10"/>
  <c r="BN318" i="10" s="1"/>
  <c r="AB318" i="10"/>
  <c r="AJ318" i="10"/>
  <c r="AR318" i="10"/>
  <c r="AZ318" i="10"/>
  <c r="BH318" i="10"/>
  <c r="N318" i="10"/>
  <c r="V318" i="10"/>
  <c r="AD318" i="10"/>
  <c r="AL318" i="10"/>
  <c r="AT318" i="10"/>
  <c r="BB318" i="10"/>
  <c r="K318" i="10"/>
  <c r="X318" i="10"/>
  <c r="AK318" i="10"/>
  <c r="AW318" i="10"/>
  <c r="M318" i="10"/>
  <c r="BL318" i="10" s="1"/>
  <c r="Y318" i="10"/>
  <c r="AM318" i="10"/>
  <c r="AY318" i="10"/>
  <c r="O318" i="10"/>
  <c r="AA318" i="10"/>
  <c r="BP318" i="10" s="1"/>
  <c r="AN318" i="10"/>
  <c r="BA318" i="10"/>
  <c r="Q318" i="10"/>
  <c r="AE318" i="10"/>
  <c r="AQ318" i="10"/>
  <c r="BD318" i="10"/>
  <c r="G318" i="10"/>
  <c r="AF318" i="10"/>
  <c r="AS318" i="10"/>
  <c r="BE318" i="10"/>
  <c r="N410" i="10"/>
  <c r="V410" i="10"/>
  <c r="AD410" i="10"/>
  <c r="AL410" i="10"/>
  <c r="BS410" i="10" s="1"/>
  <c r="AT410" i="10"/>
  <c r="BB410" i="10"/>
  <c r="N402" i="10"/>
  <c r="V402" i="10"/>
  <c r="AD402" i="10"/>
  <c r="AL402" i="10"/>
  <c r="BS402" i="10" s="1"/>
  <c r="AT402" i="10"/>
  <c r="BB402" i="10"/>
  <c r="N398" i="10"/>
  <c r="V398" i="10"/>
  <c r="AD398" i="10"/>
  <c r="AL398" i="10"/>
  <c r="AT398" i="10"/>
  <c r="BB398" i="10"/>
  <c r="I398" i="10"/>
  <c r="Q398" i="10"/>
  <c r="Y398" i="10"/>
  <c r="AG398" i="10"/>
  <c r="AO398" i="10"/>
  <c r="BT398" i="10" s="1"/>
  <c r="AW398" i="10"/>
  <c r="BE398" i="10"/>
  <c r="N392" i="10"/>
  <c r="V392" i="10"/>
  <c r="AD392" i="10"/>
  <c r="AL392" i="10"/>
  <c r="BS392" i="10" s="1"/>
  <c r="AT392" i="10"/>
  <c r="BB392" i="10"/>
  <c r="G392" i="10"/>
  <c r="O392" i="10"/>
  <c r="W392" i="10"/>
  <c r="AE392" i="10"/>
  <c r="AM392" i="10"/>
  <c r="AU392" i="10"/>
  <c r="BC392" i="10"/>
  <c r="BX392" i="10" s="1"/>
  <c r="I392" i="10"/>
  <c r="Q392" i="10"/>
  <c r="Y392" i="10"/>
  <c r="AG392" i="10"/>
  <c r="AO392" i="10"/>
  <c r="BT392" i="10" s="1"/>
  <c r="AW392" i="10"/>
  <c r="BE392" i="10"/>
  <c r="BI318" i="10"/>
  <c r="AC318" i="10"/>
  <c r="N307" i="10"/>
  <c r="V307" i="10"/>
  <c r="AD307" i="10"/>
  <c r="AL307" i="10"/>
  <c r="AT307" i="10"/>
  <c r="BB307" i="10"/>
  <c r="G307" i="10"/>
  <c r="O307" i="10"/>
  <c r="W307" i="10"/>
  <c r="AE307" i="10"/>
  <c r="AM307" i="10"/>
  <c r="AU307" i="10"/>
  <c r="BC307" i="10"/>
  <c r="BX307" i="10" s="1"/>
  <c r="H307" i="10"/>
  <c r="P307" i="10"/>
  <c r="X307" i="10"/>
  <c r="AF307" i="10"/>
  <c r="AN307" i="10"/>
  <c r="AV307" i="10"/>
  <c r="BV307" i="10" s="1"/>
  <c r="BD307" i="10"/>
  <c r="I307" i="10"/>
  <c r="Q307" i="10"/>
  <c r="Y307" i="10"/>
  <c r="AG307" i="10"/>
  <c r="AO307" i="10"/>
  <c r="BT307" i="10" s="1"/>
  <c r="AW307" i="10"/>
  <c r="BE307" i="10"/>
  <c r="J307" i="10"/>
  <c r="R307" i="10"/>
  <c r="Z307" i="10"/>
  <c r="AH307" i="10"/>
  <c r="BR307" i="10" s="1"/>
  <c r="AP307" i="10"/>
  <c r="AX307" i="10"/>
  <c r="BF307" i="10"/>
  <c r="T307" i="10"/>
  <c r="BN307" i="10" s="1"/>
  <c r="AB307" i="10"/>
  <c r="AJ307" i="10"/>
  <c r="AR307" i="10"/>
  <c r="AZ307" i="10"/>
  <c r="BH307" i="10"/>
  <c r="K307" i="10"/>
  <c r="AQ307" i="10"/>
  <c r="M307" i="10"/>
  <c r="BL307" i="10" s="1"/>
  <c r="AS307" i="10"/>
  <c r="BU307" i="10" s="1"/>
  <c r="AY307" i="10"/>
  <c r="AA307" i="10"/>
  <c r="BP307" i="10" s="1"/>
  <c r="BG307" i="10"/>
  <c r="AC307" i="10"/>
  <c r="BI307" i="10"/>
  <c r="T334" i="10"/>
  <c r="BN334" i="10" s="1"/>
  <c r="AB334" i="10"/>
  <c r="AJ334" i="10"/>
  <c r="AR334" i="10"/>
  <c r="AZ334" i="10"/>
  <c r="BH334" i="10"/>
  <c r="N334" i="10"/>
  <c r="V334" i="10"/>
  <c r="AD334" i="10"/>
  <c r="AL334" i="10"/>
  <c r="AT334" i="10"/>
  <c r="BB334" i="10"/>
  <c r="T330" i="10"/>
  <c r="BN330" i="10" s="1"/>
  <c r="AB330" i="10"/>
  <c r="AJ330" i="10"/>
  <c r="AR330" i="10"/>
  <c r="AZ330" i="10"/>
  <c r="BH330" i="10"/>
  <c r="N330" i="10"/>
  <c r="V330" i="10"/>
  <c r="AD330" i="10"/>
  <c r="AL330" i="10"/>
  <c r="AT330" i="10"/>
  <c r="BB330" i="10"/>
  <c r="T326" i="10"/>
  <c r="BN326" i="10" s="1"/>
  <c r="AB326" i="10"/>
  <c r="AJ326" i="10"/>
  <c r="AR326" i="10"/>
  <c r="AZ326" i="10"/>
  <c r="BW326" i="10" s="1"/>
  <c r="BH326" i="10"/>
  <c r="N326" i="10"/>
  <c r="V326" i="10"/>
  <c r="AD326" i="10"/>
  <c r="AL326" i="10"/>
  <c r="AT326" i="10"/>
  <c r="BB326" i="10"/>
  <c r="BQ324" i="10"/>
  <c r="T322" i="10"/>
  <c r="BN322" i="10" s="1"/>
  <c r="AB322" i="10"/>
  <c r="AJ322" i="10"/>
  <c r="AR322" i="10"/>
  <c r="AZ322" i="10"/>
  <c r="BH322" i="10"/>
  <c r="N322" i="10"/>
  <c r="V322" i="10"/>
  <c r="AD322" i="10"/>
  <c r="AL322" i="10"/>
  <c r="AT322" i="10"/>
  <c r="BB322" i="10"/>
  <c r="J320" i="10"/>
  <c r="R320" i="10"/>
  <c r="Z320" i="10"/>
  <c r="AH320" i="10"/>
  <c r="BR320" i="10" s="1"/>
  <c r="AP320" i="10"/>
  <c r="AX320" i="10"/>
  <c r="BF320" i="10"/>
  <c r="T320" i="10"/>
  <c r="BN320" i="10" s="1"/>
  <c r="AB320" i="10"/>
  <c r="AJ320" i="10"/>
  <c r="AR320" i="10"/>
  <c r="AZ320" i="10"/>
  <c r="BH320" i="10"/>
  <c r="N320" i="10"/>
  <c r="V320" i="10"/>
  <c r="AD320" i="10"/>
  <c r="AL320" i="10"/>
  <c r="AT320" i="10"/>
  <c r="BB320" i="10"/>
  <c r="N305" i="10"/>
  <c r="V305" i="10"/>
  <c r="AD305" i="10"/>
  <c r="AL305" i="10"/>
  <c r="AT305" i="10"/>
  <c r="BB305" i="10"/>
  <c r="G305" i="10"/>
  <c r="O305" i="10"/>
  <c r="W305" i="10"/>
  <c r="AE305" i="10"/>
  <c r="AM305" i="10"/>
  <c r="AU305" i="10"/>
  <c r="BC305" i="10"/>
  <c r="BX305" i="10" s="1"/>
  <c r="H305" i="10"/>
  <c r="P305" i="10"/>
  <c r="X305" i="10"/>
  <c r="AF305" i="10"/>
  <c r="AN305" i="10"/>
  <c r="AV305" i="10"/>
  <c r="BV305" i="10" s="1"/>
  <c r="BD305" i="10"/>
  <c r="I305" i="10"/>
  <c r="Q305" i="10"/>
  <c r="Y305" i="10"/>
  <c r="AG305" i="10"/>
  <c r="AO305" i="10"/>
  <c r="BT305" i="10" s="1"/>
  <c r="AW305" i="10"/>
  <c r="BE305" i="10"/>
  <c r="J305" i="10"/>
  <c r="R305" i="10"/>
  <c r="Z305" i="10"/>
  <c r="AH305" i="10"/>
  <c r="BR305" i="10" s="1"/>
  <c r="AP305" i="10"/>
  <c r="AX305" i="10"/>
  <c r="BF305" i="10"/>
  <c r="T305" i="10"/>
  <c r="BN305" i="10" s="1"/>
  <c r="AB305" i="10"/>
  <c r="AJ305" i="10"/>
  <c r="AR305" i="10"/>
  <c r="AZ305" i="10"/>
  <c r="BW305" i="10" s="1"/>
  <c r="BH305" i="10"/>
  <c r="BQ302" i="10"/>
  <c r="BE378" i="10"/>
  <c r="AW378" i="10"/>
  <c r="AO378" i="10"/>
  <c r="BT378" i="10" s="1"/>
  <c r="AG378" i="10"/>
  <c r="Y378" i="10"/>
  <c r="Q378" i="10"/>
  <c r="I378" i="10"/>
  <c r="BE376" i="10"/>
  <c r="AW376" i="10"/>
  <c r="AO376" i="10"/>
  <c r="BT376" i="10" s="1"/>
  <c r="AG376" i="10"/>
  <c r="Y376" i="10"/>
  <c r="Q376" i="10"/>
  <c r="I376" i="10"/>
  <c r="BE374" i="10"/>
  <c r="AW374" i="10"/>
  <c r="AO374" i="10"/>
  <c r="BT374" i="10" s="1"/>
  <c r="AG374" i="10"/>
  <c r="Y374" i="10"/>
  <c r="Q374" i="10"/>
  <c r="I374" i="10"/>
  <c r="BE372" i="10"/>
  <c r="AW372" i="10"/>
  <c r="AO372" i="10"/>
  <c r="BT372" i="10" s="1"/>
  <c r="AG372" i="10"/>
  <c r="Y372" i="10"/>
  <c r="Q372" i="10"/>
  <c r="I372" i="10"/>
  <c r="BE370" i="10"/>
  <c r="AW370" i="10"/>
  <c r="AO370" i="10"/>
  <c r="BT370" i="10" s="1"/>
  <c r="AG370" i="10"/>
  <c r="Y370" i="10"/>
  <c r="Q370" i="10"/>
  <c r="I370" i="10"/>
  <c r="BE368" i="10"/>
  <c r="AW368" i="10"/>
  <c r="AO368" i="10"/>
  <c r="BT368" i="10" s="1"/>
  <c r="AG368" i="10"/>
  <c r="Y368" i="10"/>
  <c r="Q368" i="10"/>
  <c r="I368" i="10"/>
  <c r="BE366" i="10"/>
  <c r="AW366" i="10"/>
  <c r="AO366" i="10"/>
  <c r="BT366" i="10" s="1"/>
  <c r="AG366" i="10"/>
  <c r="Y366" i="10"/>
  <c r="Q366" i="10"/>
  <c r="I366" i="10"/>
  <c r="BE364" i="10"/>
  <c r="AW364" i="10"/>
  <c r="AO364" i="10"/>
  <c r="BT364" i="10" s="1"/>
  <c r="AG364" i="10"/>
  <c r="Y364" i="10"/>
  <c r="Q364" i="10"/>
  <c r="I364" i="10"/>
  <c r="BE362" i="10"/>
  <c r="AW362" i="10"/>
  <c r="AO362" i="10"/>
  <c r="BT362" i="10" s="1"/>
  <c r="AG362" i="10"/>
  <c r="Y362" i="10"/>
  <c r="Q362" i="10"/>
  <c r="I362" i="10"/>
  <c r="BE360" i="10"/>
  <c r="AW360" i="10"/>
  <c r="AO360" i="10"/>
  <c r="BT360" i="10" s="1"/>
  <c r="AG360" i="10"/>
  <c r="Y360" i="10"/>
  <c r="Q360" i="10"/>
  <c r="I360" i="10"/>
  <c r="BE358" i="10"/>
  <c r="AW358" i="10"/>
  <c r="AO358" i="10"/>
  <c r="BT358" i="10" s="1"/>
  <c r="AG358" i="10"/>
  <c r="Y358" i="10"/>
  <c r="Q358" i="10"/>
  <c r="I358" i="10"/>
  <c r="BE356" i="10"/>
  <c r="AW356" i="10"/>
  <c r="AO356" i="10"/>
  <c r="BT356" i="10" s="1"/>
  <c r="AG356" i="10"/>
  <c r="Y356" i="10"/>
  <c r="Q356" i="10"/>
  <c r="I356" i="10"/>
  <c r="BE354" i="10"/>
  <c r="AW354" i="10"/>
  <c r="AO354" i="10"/>
  <c r="BT354" i="10" s="1"/>
  <c r="AG354" i="10"/>
  <c r="Y354" i="10"/>
  <c r="Q354" i="10"/>
  <c r="I354" i="10"/>
  <c r="BE352" i="10"/>
  <c r="AW352" i="10"/>
  <c r="AO352" i="10"/>
  <c r="BT352" i="10" s="1"/>
  <c r="AG352" i="10"/>
  <c r="Y352" i="10"/>
  <c r="Q352" i="10"/>
  <c r="I352" i="10"/>
  <c r="BE350" i="10"/>
  <c r="AW350" i="10"/>
  <c r="AO350" i="10"/>
  <c r="BT350" i="10" s="1"/>
  <c r="AG350" i="10"/>
  <c r="Y350" i="10"/>
  <c r="Q350" i="10"/>
  <c r="I350" i="10"/>
  <c r="BE348" i="10"/>
  <c r="AW348" i="10"/>
  <c r="AO348" i="10"/>
  <c r="BT348" i="10" s="1"/>
  <c r="AG348" i="10"/>
  <c r="Y348" i="10"/>
  <c r="Q348" i="10"/>
  <c r="I348" i="10"/>
  <c r="BE346" i="10"/>
  <c r="AW346" i="10"/>
  <c r="AO346" i="10"/>
  <c r="BT346" i="10" s="1"/>
  <c r="AG346" i="10"/>
  <c r="Y346" i="10"/>
  <c r="Q346" i="10"/>
  <c r="I346" i="10"/>
  <c r="BE344" i="10"/>
  <c r="AW344" i="10"/>
  <c r="AO344" i="10"/>
  <c r="BT344" i="10" s="1"/>
  <c r="AG344" i="10"/>
  <c r="Y344" i="10"/>
  <c r="Q344" i="10"/>
  <c r="I344" i="10"/>
  <c r="BE342" i="10"/>
  <c r="AW342" i="10"/>
  <c r="AO342" i="10"/>
  <c r="BT342" i="10" s="1"/>
  <c r="AG342" i="10"/>
  <c r="Y342" i="10"/>
  <c r="Q342" i="10"/>
  <c r="I342" i="10"/>
  <c r="BE340" i="10"/>
  <c r="AW340" i="10"/>
  <c r="AO340" i="10"/>
  <c r="BT340" i="10" s="1"/>
  <c r="AG340" i="10"/>
  <c r="Y340" i="10"/>
  <c r="Q340" i="10"/>
  <c r="I340" i="10"/>
  <c r="BE338" i="10"/>
  <c r="AW338" i="10"/>
  <c r="AO338" i="10"/>
  <c r="BT338" i="10" s="1"/>
  <c r="AG338" i="10"/>
  <c r="Y338" i="10"/>
  <c r="Q338" i="10"/>
  <c r="I338" i="10"/>
  <c r="BE336" i="10"/>
  <c r="AW336" i="10"/>
  <c r="AO336" i="10"/>
  <c r="BT336" i="10" s="1"/>
  <c r="AG336" i="10"/>
  <c r="Y336" i="10"/>
  <c r="Q336" i="10"/>
  <c r="I336" i="10"/>
  <c r="BD334" i="10"/>
  <c r="AS334" i="10"/>
  <c r="BU334" i="10" s="1"/>
  <c r="AH334" i="10"/>
  <c r="BR334" i="10" s="1"/>
  <c r="X334" i="10"/>
  <c r="BO334" i="10" s="1"/>
  <c r="M334" i="10"/>
  <c r="BL334" i="10" s="1"/>
  <c r="BD330" i="10"/>
  <c r="AS330" i="10"/>
  <c r="BU330" i="10" s="1"/>
  <c r="AH330" i="10"/>
  <c r="BR330" i="10" s="1"/>
  <c r="X330" i="10"/>
  <c r="M330" i="10"/>
  <c r="BL330" i="10" s="1"/>
  <c r="R328" i="10"/>
  <c r="BD326" i="10"/>
  <c r="AS326" i="10"/>
  <c r="BU326" i="10" s="1"/>
  <c r="AH326" i="10"/>
  <c r="BR326" i="10" s="1"/>
  <c r="X326" i="10"/>
  <c r="M326" i="10"/>
  <c r="BL326" i="10" s="1"/>
  <c r="R324" i="10"/>
  <c r="BD322" i="10"/>
  <c r="AS322" i="10"/>
  <c r="BU322" i="10" s="1"/>
  <c r="AH322" i="10"/>
  <c r="BR322" i="10" s="1"/>
  <c r="X322" i="10"/>
  <c r="BO322" i="10" s="1"/>
  <c r="M322" i="10"/>
  <c r="BL322" i="10" s="1"/>
  <c r="BA320" i="10"/>
  <c r="AN320" i="10"/>
  <c r="AA320" i="10"/>
  <c r="BP320" i="10" s="1"/>
  <c r="O320" i="10"/>
  <c r="N319" i="10"/>
  <c r="V319" i="10"/>
  <c r="AD319" i="10"/>
  <c r="AL319" i="10"/>
  <c r="AT319" i="10"/>
  <c r="BB319" i="10"/>
  <c r="H319" i="10"/>
  <c r="P319" i="10"/>
  <c r="X319" i="10"/>
  <c r="AF319" i="10"/>
  <c r="AN319" i="10"/>
  <c r="AV319" i="10"/>
  <c r="BV319" i="10" s="1"/>
  <c r="BD319" i="10"/>
  <c r="J319" i="10"/>
  <c r="R319" i="10"/>
  <c r="Z319" i="10"/>
  <c r="AH319" i="10"/>
  <c r="BR319" i="10" s="1"/>
  <c r="AP319" i="10"/>
  <c r="AX319" i="10"/>
  <c r="BF319" i="10"/>
  <c r="N315" i="10"/>
  <c r="V315" i="10"/>
  <c r="AD315" i="10"/>
  <c r="AL315" i="10"/>
  <c r="AT315" i="10"/>
  <c r="BB315" i="10"/>
  <c r="G315" i="10"/>
  <c r="O315" i="10"/>
  <c r="W315" i="10"/>
  <c r="AE315" i="10"/>
  <c r="AM315" i="10"/>
  <c r="AU315" i="10"/>
  <c r="BC315" i="10"/>
  <c r="BX315" i="10" s="1"/>
  <c r="H315" i="10"/>
  <c r="P315" i="10"/>
  <c r="X315" i="10"/>
  <c r="AF315" i="10"/>
  <c r="AN315" i="10"/>
  <c r="AV315" i="10"/>
  <c r="BV315" i="10" s="1"/>
  <c r="BD315" i="10"/>
  <c r="J315" i="10"/>
  <c r="R315" i="10"/>
  <c r="Z315" i="10"/>
  <c r="AH315" i="10"/>
  <c r="BR315" i="10" s="1"/>
  <c r="AP315" i="10"/>
  <c r="AX315" i="10"/>
  <c r="BF315" i="10"/>
  <c r="T315" i="10"/>
  <c r="BN315" i="10" s="1"/>
  <c r="AB315" i="10"/>
  <c r="AJ315" i="10"/>
  <c r="AR315" i="10"/>
  <c r="AY311" i="10"/>
  <c r="BI305" i="10"/>
  <c r="AC305" i="10"/>
  <c r="N303" i="10"/>
  <c r="V303" i="10"/>
  <c r="AD303" i="10"/>
  <c r="AL303" i="10"/>
  <c r="AT303" i="10"/>
  <c r="BB303" i="10"/>
  <c r="G303" i="10"/>
  <c r="O303" i="10"/>
  <c r="W303" i="10"/>
  <c r="AE303" i="10"/>
  <c r="AM303" i="10"/>
  <c r="AU303" i="10"/>
  <c r="BU303" i="10" s="1"/>
  <c r="BC303" i="10"/>
  <c r="BX303" i="10" s="1"/>
  <c r="H303" i="10"/>
  <c r="P303" i="10"/>
  <c r="X303" i="10"/>
  <c r="AF303" i="10"/>
  <c r="AN303" i="10"/>
  <c r="AV303" i="10"/>
  <c r="BV303" i="10" s="1"/>
  <c r="BD303" i="10"/>
  <c r="I303" i="10"/>
  <c r="Q303" i="10"/>
  <c r="Y303" i="10"/>
  <c r="AG303" i="10"/>
  <c r="AO303" i="10"/>
  <c r="BT303" i="10" s="1"/>
  <c r="AW303" i="10"/>
  <c r="BE303" i="10"/>
  <c r="J303" i="10"/>
  <c r="R303" i="10"/>
  <c r="Z303" i="10"/>
  <c r="AH303" i="10"/>
  <c r="BR303" i="10" s="1"/>
  <c r="AP303" i="10"/>
  <c r="AX303" i="10"/>
  <c r="BF303" i="10"/>
  <c r="T303" i="10"/>
  <c r="BN303" i="10" s="1"/>
  <c r="AB303" i="10"/>
  <c r="AJ303" i="10"/>
  <c r="AR303" i="10"/>
  <c r="AZ303" i="10"/>
  <c r="BW303" i="10" s="1"/>
  <c r="BH303" i="10"/>
  <c r="K214" i="10"/>
  <c r="AA214" i="10"/>
  <c r="BP214" i="10" s="1"/>
  <c r="AI214" i="10"/>
  <c r="AQ214" i="10"/>
  <c r="AY214" i="10"/>
  <c r="BG214" i="10"/>
  <c r="T214" i="10"/>
  <c r="BN214" i="10" s="1"/>
  <c r="AB214" i="10"/>
  <c r="AJ214" i="10"/>
  <c r="AR214" i="10"/>
  <c r="AZ214" i="10"/>
  <c r="BH214" i="10"/>
  <c r="I214" i="10"/>
  <c r="U214" i="10"/>
  <c r="AE214" i="10"/>
  <c r="AO214" i="10"/>
  <c r="BT214" i="10" s="1"/>
  <c r="BA214" i="10"/>
  <c r="J214" i="10"/>
  <c r="V214" i="10"/>
  <c r="AF214" i="10"/>
  <c r="AP214" i="10"/>
  <c r="BB214" i="10"/>
  <c r="M214" i="10"/>
  <c r="BL214" i="10" s="1"/>
  <c r="W214" i="10"/>
  <c r="AG214" i="10"/>
  <c r="AS214" i="10"/>
  <c r="BC214" i="10"/>
  <c r="BX214" i="10" s="1"/>
  <c r="N214" i="10"/>
  <c r="X214" i="10"/>
  <c r="AH214" i="10"/>
  <c r="BR214" i="10" s="1"/>
  <c r="AT214" i="10"/>
  <c r="BD214" i="10"/>
  <c r="P214" i="10"/>
  <c r="Z214" i="10"/>
  <c r="AL214" i="10"/>
  <c r="AV214" i="10"/>
  <c r="BV214" i="10" s="1"/>
  <c r="BF214" i="10"/>
  <c r="O214" i="10"/>
  <c r="AN214" i="10"/>
  <c r="R214" i="10"/>
  <c r="AW214" i="10"/>
  <c r="Y214" i="10"/>
  <c r="AX214" i="10"/>
  <c r="G214" i="10"/>
  <c r="AK214" i="10"/>
  <c r="AU214" i="10"/>
  <c r="BI214" i="10"/>
  <c r="H214" i="10"/>
  <c r="AD214" i="10"/>
  <c r="AM214" i="10"/>
  <c r="Q214" i="10"/>
  <c r="AC214" i="10"/>
  <c r="BE214" i="10"/>
  <c r="BC378" i="10"/>
  <c r="BX378" i="10" s="1"/>
  <c r="AU378" i="10"/>
  <c r="AM378" i="10"/>
  <c r="AE378" i="10"/>
  <c r="W378" i="10"/>
  <c r="O378" i="10"/>
  <c r="G378" i="10"/>
  <c r="BC376" i="10"/>
  <c r="BX376" i="10" s="1"/>
  <c r="AU376" i="10"/>
  <c r="AM376" i="10"/>
  <c r="AE376" i="10"/>
  <c r="W376" i="10"/>
  <c r="O376" i="10"/>
  <c r="G376" i="10"/>
  <c r="BC374" i="10"/>
  <c r="BX374" i="10" s="1"/>
  <c r="AU374" i="10"/>
  <c r="AM374" i="10"/>
  <c r="AE374" i="10"/>
  <c r="W374" i="10"/>
  <c r="O374" i="10"/>
  <c r="G374" i="10"/>
  <c r="BC372" i="10"/>
  <c r="BX372" i="10" s="1"/>
  <c r="AU372" i="10"/>
  <c r="AM372" i="10"/>
  <c r="AE372" i="10"/>
  <c r="W372" i="10"/>
  <c r="O372" i="10"/>
  <c r="G372" i="10"/>
  <c r="BC370" i="10"/>
  <c r="BX370" i="10" s="1"/>
  <c r="AU370" i="10"/>
  <c r="AM370" i="10"/>
  <c r="AE370" i="10"/>
  <c r="W370" i="10"/>
  <c r="O370" i="10"/>
  <c r="G370" i="10"/>
  <c r="BC368" i="10"/>
  <c r="BX368" i="10" s="1"/>
  <c r="AU368" i="10"/>
  <c r="AM368" i="10"/>
  <c r="AE368" i="10"/>
  <c r="W368" i="10"/>
  <c r="O368" i="10"/>
  <c r="G368" i="10"/>
  <c r="BC366" i="10"/>
  <c r="BX366" i="10" s="1"/>
  <c r="AU366" i="10"/>
  <c r="AM366" i="10"/>
  <c r="AE366" i="10"/>
  <c r="W366" i="10"/>
  <c r="O366" i="10"/>
  <c r="G366" i="10"/>
  <c r="BC364" i="10"/>
  <c r="BX364" i="10" s="1"/>
  <c r="AU364" i="10"/>
  <c r="AM364" i="10"/>
  <c r="AE364" i="10"/>
  <c r="W364" i="10"/>
  <c r="O364" i="10"/>
  <c r="G364" i="10"/>
  <c r="BC362" i="10"/>
  <c r="BX362" i="10" s="1"/>
  <c r="AU362" i="10"/>
  <c r="AM362" i="10"/>
  <c r="AE362" i="10"/>
  <c r="W362" i="10"/>
  <c r="O362" i="10"/>
  <c r="G362" i="10"/>
  <c r="BC360" i="10"/>
  <c r="BX360" i="10" s="1"/>
  <c r="AU360" i="10"/>
  <c r="AM360" i="10"/>
  <c r="AE360" i="10"/>
  <c r="W360" i="10"/>
  <c r="O360" i="10"/>
  <c r="G360" i="10"/>
  <c r="BC358" i="10"/>
  <c r="BX358" i="10" s="1"/>
  <c r="AU358" i="10"/>
  <c r="AM358" i="10"/>
  <c r="AE358" i="10"/>
  <c r="W358" i="10"/>
  <c r="O358" i="10"/>
  <c r="G358" i="10"/>
  <c r="BC356" i="10"/>
  <c r="BX356" i="10" s="1"/>
  <c r="AU356" i="10"/>
  <c r="AM356" i="10"/>
  <c r="AE356" i="10"/>
  <c r="W356" i="10"/>
  <c r="O356" i="10"/>
  <c r="G356" i="10"/>
  <c r="BC354" i="10"/>
  <c r="BX354" i="10" s="1"/>
  <c r="AU354" i="10"/>
  <c r="AM354" i="10"/>
  <c r="AE354" i="10"/>
  <c r="W354" i="10"/>
  <c r="O354" i="10"/>
  <c r="G354" i="10"/>
  <c r="BC352" i="10"/>
  <c r="BX352" i="10" s="1"/>
  <c r="AU352" i="10"/>
  <c r="AM352" i="10"/>
  <c r="AE352" i="10"/>
  <c r="W352" i="10"/>
  <c r="O352" i="10"/>
  <c r="G352" i="10"/>
  <c r="BC350" i="10"/>
  <c r="BX350" i="10" s="1"/>
  <c r="AU350" i="10"/>
  <c r="AM350" i="10"/>
  <c r="AE350" i="10"/>
  <c r="W350" i="10"/>
  <c r="O350" i="10"/>
  <c r="G350" i="10"/>
  <c r="BC348" i="10"/>
  <c r="BX348" i="10" s="1"/>
  <c r="AU348" i="10"/>
  <c r="AM348" i="10"/>
  <c r="AE348" i="10"/>
  <c r="W348" i="10"/>
  <c r="O348" i="10"/>
  <c r="G348" i="10"/>
  <c r="BC346" i="10"/>
  <c r="BX346" i="10" s="1"/>
  <c r="AU346" i="10"/>
  <c r="BU346" i="10" s="1"/>
  <c r="AM346" i="10"/>
  <c r="AE346" i="10"/>
  <c r="W346" i="10"/>
  <c r="O346" i="10"/>
  <c r="G346" i="10"/>
  <c r="G336" i="10"/>
  <c r="BA334" i="10"/>
  <c r="AP334" i="10"/>
  <c r="AF334" i="10"/>
  <c r="U334" i="10"/>
  <c r="J334" i="10"/>
  <c r="BA330" i="10"/>
  <c r="AP330" i="10"/>
  <c r="AF330" i="10"/>
  <c r="U330" i="10"/>
  <c r="J330" i="10"/>
  <c r="BA326" i="10"/>
  <c r="AP326" i="10"/>
  <c r="AF326" i="10"/>
  <c r="U326" i="10"/>
  <c r="J326" i="10"/>
  <c r="BA322" i="10"/>
  <c r="AP322" i="10"/>
  <c r="AF322" i="10"/>
  <c r="U322" i="10"/>
  <c r="J322" i="10"/>
  <c r="AW320" i="10"/>
  <c r="AK320" i="10"/>
  <c r="X320" i="10"/>
  <c r="K320" i="10"/>
  <c r="AQ311" i="10"/>
  <c r="K311" i="10"/>
  <c r="BA305" i="10"/>
  <c r="U305" i="10"/>
  <c r="BF401" i="10"/>
  <c r="AX401" i="10"/>
  <c r="AP401" i="10"/>
  <c r="AH401" i="10"/>
  <c r="BR401" i="10" s="1"/>
  <c r="Z401" i="10"/>
  <c r="BO401" i="10" s="1"/>
  <c r="R401" i="10"/>
  <c r="BF399" i="10"/>
  <c r="AX399" i="10"/>
  <c r="AP399" i="10"/>
  <c r="AH399" i="10"/>
  <c r="BR399" i="10" s="1"/>
  <c r="Z399" i="10"/>
  <c r="R399" i="10"/>
  <c r="BF397" i="10"/>
  <c r="AX397" i="10"/>
  <c r="AP397" i="10"/>
  <c r="AH397" i="10"/>
  <c r="BR397" i="10" s="1"/>
  <c r="Z397" i="10"/>
  <c r="BO397" i="10" s="1"/>
  <c r="R397" i="10"/>
  <c r="BF395" i="10"/>
  <c r="AX395" i="10"/>
  <c r="AP395" i="10"/>
  <c r="AH395" i="10"/>
  <c r="BR395" i="10" s="1"/>
  <c r="Z395" i="10"/>
  <c r="BO395" i="10" s="1"/>
  <c r="R395" i="10"/>
  <c r="BF393" i="10"/>
  <c r="AX393" i="10"/>
  <c r="AP393" i="10"/>
  <c r="AH393" i="10"/>
  <c r="BR393" i="10" s="1"/>
  <c r="Z393" i="10"/>
  <c r="R393" i="10"/>
  <c r="BF391" i="10"/>
  <c r="AX391" i="10"/>
  <c r="AP391" i="10"/>
  <c r="AH391" i="10"/>
  <c r="BR391" i="10" s="1"/>
  <c r="Z391" i="10"/>
  <c r="BO391" i="10" s="1"/>
  <c r="R391" i="10"/>
  <c r="BF389" i="10"/>
  <c r="AX389" i="10"/>
  <c r="AP389" i="10"/>
  <c r="AH389" i="10"/>
  <c r="BR389" i="10" s="1"/>
  <c r="Z389" i="10"/>
  <c r="R389" i="10"/>
  <c r="BF387" i="10"/>
  <c r="AX387" i="10"/>
  <c r="AP387" i="10"/>
  <c r="AH387" i="10"/>
  <c r="BR387" i="10" s="1"/>
  <c r="Z387" i="10"/>
  <c r="BO387" i="10" s="1"/>
  <c r="R387" i="10"/>
  <c r="BF385" i="10"/>
  <c r="AX385" i="10"/>
  <c r="AP385" i="10"/>
  <c r="AH385" i="10"/>
  <c r="BR385" i="10" s="1"/>
  <c r="Z385" i="10"/>
  <c r="R385" i="10"/>
  <c r="BF383" i="10"/>
  <c r="AX383" i="10"/>
  <c r="AP383" i="10"/>
  <c r="AH383" i="10"/>
  <c r="BR383" i="10" s="1"/>
  <c r="Z383" i="10"/>
  <c r="BO383" i="10" s="1"/>
  <c r="R383" i="10"/>
  <c r="BF381" i="10"/>
  <c r="AX381" i="10"/>
  <c r="AP381" i="10"/>
  <c r="AH381" i="10"/>
  <c r="BR381" i="10" s="1"/>
  <c r="Z381" i="10"/>
  <c r="BO381" i="10" s="1"/>
  <c r="R381" i="10"/>
  <c r="BF379" i="10"/>
  <c r="AX379" i="10"/>
  <c r="AP379" i="10"/>
  <c r="AH379" i="10"/>
  <c r="BR379" i="10" s="1"/>
  <c r="Z379" i="10"/>
  <c r="BO379" i="10" s="1"/>
  <c r="R379" i="10"/>
  <c r="BB378" i="10"/>
  <c r="AT378" i="10"/>
  <c r="AL378" i="10"/>
  <c r="AD378" i="10"/>
  <c r="V378" i="10"/>
  <c r="R377" i="10"/>
  <c r="BB376" i="10"/>
  <c r="AT376" i="10"/>
  <c r="AL376" i="10"/>
  <c r="BS376" i="10" s="1"/>
  <c r="AD376" i="10"/>
  <c r="V376" i="10"/>
  <c r="BB374" i="10"/>
  <c r="AT374" i="10"/>
  <c r="AL374" i="10"/>
  <c r="BS374" i="10" s="1"/>
  <c r="AD374" i="10"/>
  <c r="V374" i="10"/>
  <c r="BB372" i="10"/>
  <c r="AT372" i="10"/>
  <c r="AL372" i="10"/>
  <c r="AD372" i="10"/>
  <c r="V372" i="10"/>
  <c r="BB370" i="10"/>
  <c r="AT370" i="10"/>
  <c r="AL370" i="10"/>
  <c r="AD370" i="10"/>
  <c r="V370" i="10"/>
  <c r="BB368" i="10"/>
  <c r="AT368" i="10"/>
  <c r="AL368" i="10"/>
  <c r="BS368" i="10" s="1"/>
  <c r="AD368" i="10"/>
  <c r="V368" i="10"/>
  <c r="BB366" i="10"/>
  <c r="AT366" i="10"/>
  <c r="AL366" i="10"/>
  <c r="BS366" i="10" s="1"/>
  <c r="AD366" i="10"/>
  <c r="V366" i="10"/>
  <c r="R365" i="10"/>
  <c r="BB364" i="10"/>
  <c r="AT364" i="10"/>
  <c r="AL364" i="10"/>
  <c r="AD364" i="10"/>
  <c r="V364" i="10"/>
  <c r="R363" i="10"/>
  <c r="BB362" i="10"/>
  <c r="AT362" i="10"/>
  <c r="AL362" i="10"/>
  <c r="BS362" i="10" s="1"/>
  <c r="AD362" i="10"/>
  <c r="V362" i="10"/>
  <c r="BB360" i="10"/>
  <c r="AT360" i="10"/>
  <c r="AL360" i="10"/>
  <c r="BS360" i="10" s="1"/>
  <c r="AD360" i="10"/>
  <c r="V360" i="10"/>
  <c r="BB358" i="10"/>
  <c r="AT358" i="10"/>
  <c r="AL358" i="10"/>
  <c r="AD358" i="10"/>
  <c r="V358" i="10"/>
  <c r="R357" i="10"/>
  <c r="BB356" i="10"/>
  <c r="AT356" i="10"/>
  <c r="AL356" i="10"/>
  <c r="AD356" i="10"/>
  <c r="V356" i="10"/>
  <c r="BB354" i="10"/>
  <c r="BW354" i="10" s="1"/>
  <c r="AT354" i="10"/>
  <c r="AL354" i="10"/>
  <c r="BS354" i="10" s="1"/>
  <c r="AD354" i="10"/>
  <c r="V354" i="10"/>
  <c r="BB352" i="10"/>
  <c r="AT352" i="10"/>
  <c r="AL352" i="10"/>
  <c r="BS352" i="10" s="1"/>
  <c r="AD352" i="10"/>
  <c r="V352" i="10"/>
  <c r="BB350" i="10"/>
  <c r="AT350" i="10"/>
  <c r="AL350" i="10"/>
  <c r="AD350" i="10"/>
  <c r="V350" i="10"/>
  <c r="BB348" i="10"/>
  <c r="AT348" i="10"/>
  <c r="AL348" i="10"/>
  <c r="BS348" i="10" s="1"/>
  <c r="AD348" i="10"/>
  <c r="V348" i="10"/>
  <c r="BB346" i="10"/>
  <c r="AT346" i="10"/>
  <c r="AL346" i="10"/>
  <c r="AD346" i="10"/>
  <c r="V346" i="10"/>
  <c r="BB344" i="10"/>
  <c r="AT344" i="10"/>
  <c r="AL344" i="10"/>
  <c r="BS344" i="10" s="1"/>
  <c r="AD344" i="10"/>
  <c r="V344" i="10"/>
  <c r="BB342" i="10"/>
  <c r="AT342" i="10"/>
  <c r="AL342" i="10"/>
  <c r="AD342" i="10"/>
  <c r="V342" i="10"/>
  <c r="BB340" i="10"/>
  <c r="AT340" i="10"/>
  <c r="AL340" i="10"/>
  <c r="AD340" i="10"/>
  <c r="V340" i="10"/>
  <c r="R339" i="10"/>
  <c r="BB338" i="10"/>
  <c r="AT338" i="10"/>
  <c r="AL338" i="10"/>
  <c r="BS338" i="10" s="1"/>
  <c r="AD338" i="10"/>
  <c r="V338" i="10"/>
  <c r="BB336" i="10"/>
  <c r="AT336" i="10"/>
  <c r="AL336" i="10"/>
  <c r="AD336" i="10"/>
  <c r="V336" i="10"/>
  <c r="AY334" i="10"/>
  <c r="AO334" i="10"/>
  <c r="BT334" i="10" s="1"/>
  <c r="AE334" i="10"/>
  <c r="I334" i="10"/>
  <c r="T332" i="10"/>
  <c r="BN332" i="10" s="1"/>
  <c r="AB332" i="10"/>
  <c r="AJ332" i="10"/>
  <c r="AR332" i="10"/>
  <c r="AZ332" i="10"/>
  <c r="BH332" i="10"/>
  <c r="N332" i="10"/>
  <c r="V332" i="10"/>
  <c r="AD332" i="10"/>
  <c r="AL332" i="10"/>
  <c r="BS332" i="10" s="1"/>
  <c r="AT332" i="10"/>
  <c r="BB332" i="10"/>
  <c r="AY330" i="10"/>
  <c r="AO330" i="10"/>
  <c r="BT330" i="10" s="1"/>
  <c r="AE330" i="10"/>
  <c r="I330" i="10"/>
  <c r="T328" i="10"/>
  <c r="BN328" i="10" s="1"/>
  <c r="AB328" i="10"/>
  <c r="AJ328" i="10"/>
  <c r="AR328" i="10"/>
  <c r="AZ328" i="10"/>
  <c r="BH328" i="10"/>
  <c r="N328" i="10"/>
  <c r="V328" i="10"/>
  <c r="AD328" i="10"/>
  <c r="AL328" i="10"/>
  <c r="BS328" i="10" s="1"/>
  <c r="AT328" i="10"/>
  <c r="BB328" i="10"/>
  <c r="AY326" i="10"/>
  <c r="AO326" i="10"/>
  <c r="BT326" i="10" s="1"/>
  <c r="AE326" i="10"/>
  <c r="BQ326" i="10" s="1"/>
  <c r="I326" i="10"/>
  <c r="T324" i="10"/>
  <c r="BN324" i="10" s="1"/>
  <c r="AB324" i="10"/>
  <c r="AJ324" i="10"/>
  <c r="AR324" i="10"/>
  <c r="AZ324" i="10"/>
  <c r="BH324" i="10"/>
  <c r="N324" i="10"/>
  <c r="V324" i="10"/>
  <c r="AD324" i="10"/>
  <c r="AL324" i="10"/>
  <c r="BS324" i="10" s="1"/>
  <c r="AT324" i="10"/>
  <c r="BB324" i="10"/>
  <c r="AY322" i="10"/>
  <c r="AO322" i="10"/>
  <c r="BT322" i="10" s="1"/>
  <c r="AE322" i="10"/>
  <c r="I322" i="10"/>
  <c r="BI320" i="10"/>
  <c r="AV320" i="10"/>
  <c r="BV320" i="10" s="1"/>
  <c r="AI320" i="10"/>
  <c r="W320" i="10"/>
  <c r="I320" i="10"/>
  <c r="N313" i="10"/>
  <c r="V313" i="10"/>
  <c r="AD313" i="10"/>
  <c r="AL313" i="10"/>
  <c r="AT313" i="10"/>
  <c r="BB313" i="10"/>
  <c r="G313" i="10"/>
  <c r="O313" i="10"/>
  <c r="W313" i="10"/>
  <c r="AE313" i="10"/>
  <c r="AM313" i="10"/>
  <c r="AU313" i="10"/>
  <c r="BC313" i="10"/>
  <c r="BX313" i="10" s="1"/>
  <c r="H313" i="10"/>
  <c r="P313" i="10"/>
  <c r="X313" i="10"/>
  <c r="AF313" i="10"/>
  <c r="AN313" i="10"/>
  <c r="AV313" i="10"/>
  <c r="BV313" i="10" s="1"/>
  <c r="BD313" i="10"/>
  <c r="I313" i="10"/>
  <c r="Q313" i="10"/>
  <c r="Y313" i="10"/>
  <c r="AG313" i="10"/>
  <c r="AO313" i="10"/>
  <c r="BT313" i="10" s="1"/>
  <c r="AW313" i="10"/>
  <c r="BE313" i="10"/>
  <c r="J313" i="10"/>
  <c r="R313" i="10"/>
  <c r="Z313" i="10"/>
  <c r="AH313" i="10"/>
  <c r="BR313" i="10" s="1"/>
  <c r="AP313" i="10"/>
  <c r="AX313" i="10"/>
  <c r="BF313" i="10"/>
  <c r="T313" i="10"/>
  <c r="BN313" i="10" s="1"/>
  <c r="AB313" i="10"/>
  <c r="AJ313" i="10"/>
  <c r="AR313" i="10"/>
  <c r="AZ313" i="10"/>
  <c r="BH313" i="10"/>
  <c r="AY305" i="10"/>
  <c r="N286" i="10"/>
  <c r="V286" i="10"/>
  <c r="AD286" i="10"/>
  <c r="AL286" i="10"/>
  <c r="AT286" i="10"/>
  <c r="BB286" i="10"/>
  <c r="G286" i="10"/>
  <c r="O286" i="10"/>
  <c r="W286" i="10"/>
  <c r="AE286" i="10"/>
  <c r="AM286" i="10"/>
  <c r="AU286" i="10"/>
  <c r="BC286" i="10"/>
  <c r="BX286" i="10" s="1"/>
  <c r="H286" i="10"/>
  <c r="P286" i="10"/>
  <c r="X286" i="10"/>
  <c r="AF286" i="10"/>
  <c r="AN286" i="10"/>
  <c r="AV286" i="10"/>
  <c r="BV286" i="10" s="1"/>
  <c r="BD286" i="10"/>
  <c r="I286" i="10"/>
  <c r="Q286" i="10"/>
  <c r="Y286" i="10"/>
  <c r="AG286" i="10"/>
  <c r="AO286" i="10"/>
  <c r="BT286" i="10" s="1"/>
  <c r="AW286" i="10"/>
  <c r="BE286" i="10"/>
  <c r="J286" i="10"/>
  <c r="R286" i="10"/>
  <c r="Z286" i="10"/>
  <c r="AH286" i="10"/>
  <c r="BR286" i="10" s="1"/>
  <c r="AP286" i="10"/>
  <c r="AX286" i="10"/>
  <c r="BF286" i="10"/>
  <c r="K286" i="10"/>
  <c r="AA286" i="10"/>
  <c r="BP286" i="10" s="1"/>
  <c r="AI286" i="10"/>
  <c r="AQ286" i="10"/>
  <c r="AY286" i="10"/>
  <c r="BG286" i="10"/>
  <c r="M286" i="10"/>
  <c r="BL286" i="10" s="1"/>
  <c r="AS286" i="10"/>
  <c r="T286" i="10"/>
  <c r="BN286" i="10" s="1"/>
  <c r="AZ286" i="10"/>
  <c r="U286" i="10"/>
  <c r="BA286" i="10"/>
  <c r="AB286" i="10"/>
  <c r="BH286" i="10"/>
  <c r="AC286" i="10"/>
  <c r="BI286" i="10"/>
  <c r="AK286" i="10"/>
  <c r="BI334" i="10"/>
  <c r="AX334" i="10"/>
  <c r="AN334" i="10"/>
  <c r="AC334" i="10"/>
  <c r="R334" i="10"/>
  <c r="H334" i="10"/>
  <c r="BI330" i="10"/>
  <c r="AX330" i="10"/>
  <c r="AN330" i="10"/>
  <c r="AC330" i="10"/>
  <c r="R330" i="10"/>
  <c r="H330" i="10"/>
  <c r="BI326" i="10"/>
  <c r="AX326" i="10"/>
  <c r="AN326" i="10"/>
  <c r="AC326" i="10"/>
  <c r="R326" i="10"/>
  <c r="H326" i="10"/>
  <c r="BI322" i="10"/>
  <c r="AX322" i="10"/>
  <c r="AN322" i="10"/>
  <c r="AC322" i="10"/>
  <c r="R322" i="10"/>
  <c r="H322" i="10"/>
  <c r="BG320" i="10"/>
  <c r="AU320" i="10"/>
  <c r="AG320" i="10"/>
  <c r="U320" i="10"/>
  <c r="H320" i="10"/>
  <c r="N311" i="10"/>
  <c r="V311" i="10"/>
  <c r="AD311" i="10"/>
  <c r="AL311" i="10"/>
  <c r="AT311" i="10"/>
  <c r="BB311" i="10"/>
  <c r="G311" i="10"/>
  <c r="O311" i="10"/>
  <c r="W311" i="10"/>
  <c r="AE311" i="10"/>
  <c r="AM311" i="10"/>
  <c r="AU311" i="10"/>
  <c r="BC311" i="10"/>
  <c r="BX311" i="10" s="1"/>
  <c r="H311" i="10"/>
  <c r="P311" i="10"/>
  <c r="X311" i="10"/>
  <c r="AF311" i="10"/>
  <c r="AN311" i="10"/>
  <c r="AV311" i="10"/>
  <c r="BV311" i="10" s="1"/>
  <c r="BD311" i="10"/>
  <c r="I311" i="10"/>
  <c r="Q311" i="10"/>
  <c r="Y311" i="10"/>
  <c r="AG311" i="10"/>
  <c r="AO311" i="10"/>
  <c r="BT311" i="10" s="1"/>
  <c r="AW311" i="10"/>
  <c r="BE311" i="10"/>
  <c r="J311" i="10"/>
  <c r="R311" i="10"/>
  <c r="Z311" i="10"/>
  <c r="AH311" i="10"/>
  <c r="BR311" i="10" s="1"/>
  <c r="AP311" i="10"/>
  <c r="AX311" i="10"/>
  <c r="BF311" i="10"/>
  <c r="T311" i="10"/>
  <c r="BN311" i="10" s="1"/>
  <c r="AB311" i="10"/>
  <c r="AJ311" i="10"/>
  <c r="AR311" i="10"/>
  <c r="AZ311" i="10"/>
  <c r="BW311" i="10" s="1"/>
  <c r="BH311" i="10"/>
  <c r="AS305" i="10"/>
  <c r="M305" i="10"/>
  <c r="BL305" i="10" s="1"/>
  <c r="N294" i="10"/>
  <c r="V294" i="10"/>
  <c r="AD294" i="10"/>
  <c r="AL294" i="10"/>
  <c r="AT294" i="10"/>
  <c r="BB294" i="10"/>
  <c r="G294" i="10"/>
  <c r="O294" i="10"/>
  <c r="W294" i="10"/>
  <c r="AE294" i="10"/>
  <c r="AM294" i="10"/>
  <c r="AU294" i="10"/>
  <c r="BC294" i="10"/>
  <c r="BX294" i="10" s="1"/>
  <c r="H294" i="10"/>
  <c r="P294" i="10"/>
  <c r="X294" i="10"/>
  <c r="AF294" i="10"/>
  <c r="AN294" i="10"/>
  <c r="AV294" i="10"/>
  <c r="BV294" i="10" s="1"/>
  <c r="I294" i="10"/>
  <c r="Q294" i="10"/>
  <c r="Y294" i="10"/>
  <c r="AG294" i="10"/>
  <c r="AO294" i="10"/>
  <c r="BT294" i="10" s="1"/>
  <c r="AW294" i="10"/>
  <c r="BE294" i="10"/>
  <c r="J294" i="10"/>
  <c r="R294" i="10"/>
  <c r="Z294" i="10"/>
  <c r="AH294" i="10"/>
  <c r="BR294" i="10" s="1"/>
  <c r="AP294" i="10"/>
  <c r="AX294" i="10"/>
  <c r="BF294" i="10"/>
  <c r="K294" i="10"/>
  <c r="AA294" i="10"/>
  <c r="BP294" i="10" s="1"/>
  <c r="AI294" i="10"/>
  <c r="AQ294" i="10"/>
  <c r="AY294" i="10"/>
  <c r="BG294" i="10"/>
  <c r="N292" i="10"/>
  <c r="V292" i="10"/>
  <c r="AD292" i="10"/>
  <c r="AL292" i="10"/>
  <c r="AT292" i="10"/>
  <c r="BB292" i="10"/>
  <c r="G292" i="10"/>
  <c r="O292" i="10"/>
  <c r="W292" i="10"/>
  <c r="AE292" i="10"/>
  <c r="AM292" i="10"/>
  <c r="AU292" i="10"/>
  <c r="BC292" i="10"/>
  <c r="BX292" i="10" s="1"/>
  <c r="H292" i="10"/>
  <c r="P292" i="10"/>
  <c r="X292" i="10"/>
  <c r="AF292" i="10"/>
  <c r="AN292" i="10"/>
  <c r="AV292" i="10"/>
  <c r="BV292" i="10" s="1"/>
  <c r="BD292" i="10"/>
  <c r="I292" i="10"/>
  <c r="Q292" i="10"/>
  <c r="Y292" i="10"/>
  <c r="AG292" i="10"/>
  <c r="AO292" i="10"/>
  <c r="BT292" i="10" s="1"/>
  <c r="AW292" i="10"/>
  <c r="BE292" i="10"/>
  <c r="J292" i="10"/>
  <c r="R292" i="10"/>
  <c r="Z292" i="10"/>
  <c r="AH292" i="10"/>
  <c r="BR292" i="10" s="1"/>
  <c r="AP292" i="10"/>
  <c r="AX292" i="10"/>
  <c r="BF292" i="10"/>
  <c r="K292" i="10"/>
  <c r="AA292" i="10"/>
  <c r="BP292" i="10" s="1"/>
  <c r="AI292" i="10"/>
  <c r="AQ292" i="10"/>
  <c r="AY292" i="10"/>
  <c r="BG292" i="10"/>
  <c r="N290" i="10"/>
  <c r="V290" i="10"/>
  <c r="AD290" i="10"/>
  <c r="AL290" i="10"/>
  <c r="AT290" i="10"/>
  <c r="BB290" i="10"/>
  <c r="G290" i="10"/>
  <c r="O290" i="10"/>
  <c r="W290" i="10"/>
  <c r="AE290" i="10"/>
  <c r="AM290" i="10"/>
  <c r="AU290" i="10"/>
  <c r="BC290" i="10"/>
  <c r="BX290" i="10" s="1"/>
  <c r="H290" i="10"/>
  <c r="P290" i="10"/>
  <c r="X290" i="10"/>
  <c r="AF290" i="10"/>
  <c r="AN290" i="10"/>
  <c r="AV290" i="10"/>
  <c r="BV290" i="10" s="1"/>
  <c r="BD290" i="10"/>
  <c r="I290" i="10"/>
  <c r="Q290" i="10"/>
  <c r="Y290" i="10"/>
  <c r="AG290" i="10"/>
  <c r="AO290" i="10"/>
  <c r="BT290" i="10" s="1"/>
  <c r="AW290" i="10"/>
  <c r="BE290" i="10"/>
  <c r="J290" i="10"/>
  <c r="R290" i="10"/>
  <c r="Z290" i="10"/>
  <c r="AH290" i="10"/>
  <c r="BR290" i="10" s="1"/>
  <c r="AP290" i="10"/>
  <c r="AX290" i="10"/>
  <c r="BF290" i="10"/>
  <c r="K290" i="10"/>
  <c r="AA290" i="10"/>
  <c r="BP290" i="10" s="1"/>
  <c r="AI290" i="10"/>
  <c r="AQ290" i="10"/>
  <c r="AY290" i="10"/>
  <c r="BG290" i="10"/>
  <c r="BY290" i="10" s="1"/>
  <c r="N288" i="10"/>
  <c r="V288" i="10"/>
  <c r="AD288" i="10"/>
  <c r="AL288" i="10"/>
  <c r="AT288" i="10"/>
  <c r="BB288" i="10"/>
  <c r="G288" i="10"/>
  <c r="O288" i="10"/>
  <c r="W288" i="10"/>
  <c r="AE288" i="10"/>
  <c r="AM288" i="10"/>
  <c r="AU288" i="10"/>
  <c r="BC288" i="10"/>
  <c r="BX288" i="10" s="1"/>
  <c r="H288" i="10"/>
  <c r="P288" i="10"/>
  <c r="X288" i="10"/>
  <c r="AF288" i="10"/>
  <c r="AN288" i="10"/>
  <c r="AV288" i="10"/>
  <c r="BV288" i="10" s="1"/>
  <c r="BD288" i="10"/>
  <c r="I288" i="10"/>
  <c r="Q288" i="10"/>
  <c r="Y288" i="10"/>
  <c r="AG288" i="10"/>
  <c r="AO288" i="10"/>
  <c r="BT288" i="10" s="1"/>
  <c r="AW288" i="10"/>
  <c r="BE288" i="10"/>
  <c r="J288" i="10"/>
  <c r="R288" i="10"/>
  <c r="Z288" i="10"/>
  <c r="AH288" i="10"/>
  <c r="BR288" i="10" s="1"/>
  <c r="AP288" i="10"/>
  <c r="AX288" i="10"/>
  <c r="BF288" i="10"/>
  <c r="K288" i="10"/>
  <c r="AA288" i="10"/>
  <c r="BP288" i="10" s="1"/>
  <c r="AI288" i="10"/>
  <c r="AQ288" i="10"/>
  <c r="AY288" i="10"/>
  <c r="BG288" i="10"/>
  <c r="BY288" i="10" s="1"/>
  <c r="BA278" i="10"/>
  <c r="U278" i="10"/>
  <c r="BB314" i="10"/>
  <c r="AT314" i="10"/>
  <c r="AL314" i="10"/>
  <c r="BS314" i="10" s="1"/>
  <c r="AD314" i="10"/>
  <c r="V314" i="10"/>
  <c r="N314" i="10"/>
  <c r="BB312" i="10"/>
  <c r="AT312" i="10"/>
  <c r="AL312" i="10"/>
  <c r="BS312" i="10" s="1"/>
  <c r="AD312" i="10"/>
  <c r="V312" i="10"/>
  <c r="N312" i="10"/>
  <c r="BB310" i="10"/>
  <c r="AT310" i="10"/>
  <c r="AL310" i="10"/>
  <c r="BS310" i="10" s="1"/>
  <c r="AD310" i="10"/>
  <c r="V310" i="10"/>
  <c r="N310" i="10"/>
  <c r="BB308" i="10"/>
  <c r="AT308" i="10"/>
  <c r="AL308" i="10"/>
  <c r="BS308" i="10" s="1"/>
  <c r="AD308" i="10"/>
  <c r="V308" i="10"/>
  <c r="N308" i="10"/>
  <c r="BB306" i="10"/>
  <c r="AT306" i="10"/>
  <c r="AL306" i="10"/>
  <c r="BS306" i="10" s="1"/>
  <c r="AD306" i="10"/>
  <c r="V306" i="10"/>
  <c r="N306" i="10"/>
  <c r="BB304" i="10"/>
  <c r="AT304" i="10"/>
  <c r="AL304" i="10"/>
  <c r="AD304" i="10"/>
  <c r="V304" i="10"/>
  <c r="N304" i="10"/>
  <c r="BB302" i="10"/>
  <c r="AT302" i="10"/>
  <c r="AL302" i="10"/>
  <c r="BS302" i="10" s="1"/>
  <c r="AD302" i="10"/>
  <c r="V302" i="10"/>
  <c r="N302" i="10"/>
  <c r="I300" i="10"/>
  <c r="Q300" i="10"/>
  <c r="Y300" i="10"/>
  <c r="AG300" i="10"/>
  <c r="AO300" i="10"/>
  <c r="BT300" i="10" s="1"/>
  <c r="AW300" i="10"/>
  <c r="BE300" i="10"/>
  <c r="BA298" i="10"/>
  <c r="AQ298" i="10"/>
  <c r="AF298" i="10"/>
  <c r="U298" i="10"/>
  <c r="K298" i="10"/>
  <c r="BD294" i="10"/>
  <c r="AB294" i="10"/>
  <c r="BH292" i="10"/>
  <c r="AB292" i="10"/>
  <c r="BH290" i="10"/>
  <c r="AB290" i="10"/>
  <c r="BH288" i="10"/>
  <c r="AB288" i="10"/>
  <c r="N284" i="10"/>
  <c r="V284" i="10"/>
  <c r="AD284" i="10"/>
  <c r="AL284" i="10"/>
  <c r="AT284" i="10"/>
  <c r="BB284" i="10"/>
  <c r="G284" i="10"/>
  <c r="O284" i="10"/>
  <c r="W284" i="10"/>
  <c r="AE284" i="10"/>
  <c r="AM284" i="10"/>
  <c r="AU284" i="10"/>
  <c r="BC284" i="10"/>
  <c r="BX284" i="10" s="1"/>
  <c r="H284" i="10"/>
  <c r="P284" i="10"/>
  <c r="X284" i="10"/>
  <c r="AF284" i="10"/>
  <c r="AN284" i="10"/>
  <c r="AV284" i="10"/>
  <c r="BV284" i="10" s="1"/>
  <c r="BD284" i="10"/>
  <c r="I284" i="10"/>
  <c r="Q284" i="10"/>
  <c r="Y284" i="10"/>
  <c r="AG284" i="10"/>
  <c r="AO284" i="10"/>
  <c r="BT284" i="10" s="1"/>
  <c r="AW284" i="10"/>
  <c r="BE284" i="10"/>
  <c r="J284" i="10"/>
  <c r="R284" i="10"/>
  <c r="Z284" i="10"/>
  <c r="AH284" i="10"/>
  <c r="BR284" i="10" s="1"/>
  <c r="AP284" i="10"/>
  <c r="AX284" i="10"/>
  <c r="BF284" i="10"/>
  <c r="K284" i="10"/>
  <c r="AA284" i="10"/>
  <c r="BP284" i="10" s="1"/>
  <c r="AI284" i="10"/>
  <c r="AQ284" i="10"/>
  <c r="AY284" i="10"/>
  <c r="BG284" i="10"/>
  <c r="AR280" i="10"/>
  <c r="AS278" i="10"/>
  <c r="M278" i="10"/>
  <c r="BL278" i="10" s="1"/>
  <c r="AZ276" i="10"/>
  <c r="T276" i="10"/>
  <c r="BN276" i="10" s="1"/>
  <c r="K275" i="10"/>
  <c r="AA275" i="10"/>
  <c r="BP275" i="10" s="1"/>
  <c r="G275" i="10"/>
  <c r="P275" i="10"/>
  <c r="Y275" i="10"/>
  <c r="AH275" i="10"/>
  <c r="BR275" i="10" s="1"/>
  <c r="AP275" i="10"/>
  <c r="AX275" i="10"/>
  <c r="BF275" i="10"/>
  <c r="H275" i="10"/>
  <c r="Q275" i="10"/>
  <c r="Z275" i="10"/>
  <c r="AI275" i="10"/>
  <c r="AQ275" i="10"/>
  <c r="AY275" i="10"/>
  <c r="BG275" i="10"/>
  <c r="I275" i="10"/>
  <c r="R275" i="10"/>
  <c r="AB275" i="10"/>
  <c r="AJ275" i="10"/>
  <c r="AR275" i="10"/>
  <c r="AZ275" i="10"/>
  <c r="BH275" i="10"/>
  <c r="J275" i="10"/>
  <c r="T275" i="10"/>
  <c r="BN275" i="10" s="1"/>
  <c r="AC275" i="10"/>
  <c r="AK275" i="10"/>
  <c r="AS275" i="10"/>
  <c r="BA275" i="10"/>
  <c r="BI275" i="10"/>
  <c r="U275" i="10"/>
  <c r="AD275" i="10"/>
  <c r="AL275" i="10"/>
  <c r="BS275" i="10" s="1"/>
  <c r="AT275" i="10"/>
  <c r="BB275" i="10"/>
  <c r="M275" i="10"/>
  <c r="BL275" i="10" s="1"/>
  <c r="V275" i="10"/>
  <c r="AE275" i="10"/>
  <c r="AM275" i="10"/>
  <c r="AU275" i="10"/>
  <c r="BC275" i="10"/>
  <c r="BX275" i="10" s="1"/>
  <c r="AB270" i="10"/>
  <c r="J267" i="10"/>
  <c r="R267" i="10"/>
  <c r="Z267" i="10"/>
  <c r="AH267" i="10"/>
  <c r="BR267" i="10" s="1"/>
  <c r="AP267" i="10"/>
  <c r="AX267" i="10"/>
  <c r="BF267" i="10"/>
  <c r="K267" i="10"/>
  <c r="AA267" i="10"/>
  <c r="BP267" i="10" s="1"/>
  <c r="AI267" i="10"/>
  <c r="AQ267" i="10"/>
  <c r="AY267" i="10"/>
  <c r="BG267" i="10"/>
  <c r="I267" i="10"/>
  <c r="U267" i="10"/>
  <c r="AE267" i="10"/>
  <c r="BQ267" i="10" s="1"/>
  <c r="AO267" i="10"/>
  <c r="BT267" i="10" s="1"/>
  <c r="BA267" i="10"/>
  <c r="G267" i="10"/>
  <c r="Q267" i="10"/>
  <c r="AC267" i="10"/>
  <c r="AM267" i="10"/>
  <c r="AW267" i="10"/>
  <c r="BI267" i="10"/>
  <c r="V267" i="10"/>
  <c r="AJ267" i="10"/>
  <c r="AV267" i="10"/>
  <c r="BV267" i="10" s="1"/>
  <c r="H267" i="10"/>
  <c r="W267" i="10"/>
  <c r="AK267" i="10"/>
  <c r="AZ267" i="10"/>
  <c r="X267" i="10"/>
  <c r="AL267" i="10"/>
  <c r="BB267" i="10"/>
  <c r="M267" i="10"/>
  <c r="BL267" i="10" s="1"/>
  <c r="Y267" i="10"/>
  <c r="AN267" i="10"/>
  <c r="BC267" i="10"/>
  <c r="BX267" i="10" s="1"/>
  <c r="N267" i="10"/>
  <c r="AB267" i="10"/>
  <c r="AR267" i="10"/>
  <c r="BD267" i="10"/>
  <c r="O267" i="10"/>
  <c r="AD267" i="10"/>
  <c r="AS267" i="10"/>
  <c r="BE267" i="10"/>
  <c r="AJ255" i="10"/>
  <c r="AZ298" i="10"/>
  <c r="BW298" i="10" s="1"/>
  <c r="AP298" i="10"/>
  <c r="AD298" i="10"/>
  <c r="T298" i="10"/>
  <c r="BN298" i="10" s="1"/>
  <c r="J298" i="10"/>
  <c r="BA294" i="10"/>
  <c r="U294" i="10"/>
  <c r="BA292" i="10"/>
  <c r="U292" i="10"/>
  <c r="BA290" i="10"/>
  <c r="U290" i="10"/>
  <c r="BA288" i="10"/>
  <c r="U288" i="10"/>
  <c r="BI284" i="10"/>
  <c r="AC284" i="10"/>
  <c r="N282" i="10"/>
  <c r="V282" i="10"/>
  <c r="AD282" i="10"/>
  <c r="AL282" i="10"/>
  <c r="AT282" i="10"/>
  <c r="BB282" i="10"/>
  <c r="G282" i="10"/>
  <c r="O282" i="10"/>
  <c r="W282" i="10"/>
  <c r="AE282" i="10"/>
  <c r="AM282" i="10"/>
  <c r="AU282" i="10"/>
  <c r="BC282" i="10"/>
  <c r="BX282" i="10" s="1"/>
  <c r="H282" i="10"/>
  <c r="P282" i="10"/>
  <c r="X282" i="10"/>
  <c r="AF282" i="10"/>
  <c r="AN282" i="10"/>
  <c r="AV282" i="10"/>
  <c r="BV282" i="10" s="1"/>
  <c r="BD282" i="10"/>
  <c r="I282" i="10"/>
  <c r="Q282" i="10"/>
  <c r="Y282" i="10"/>
  <c r="AG282" i="10"/>
  <c r="AO282" i="10"/>
  <c r="BT282" i="10" s="1"/>
  <c r="AW282" i="10"/>
  <c r="BE282" i="10"/>
  <c r="J282" i="10"/>
  <c r="R282" i="10"/>
  <c r="Z282" i="10"/>
  <c r="AH282" i="10"/>
  <c r="BR282" i="10" s="1"/>
  <c r="AP282" i="10"/>
  <c r="AX282" i="10"/>
  <c r="BF282" i="10"/>
  <c r="K282" i="10"/>
  <c r="AA282" i="10"/>
  <c r="BP282" i="10" s="1"/>
  <c r="AI282" i="10"/>
  <c r="AQ282" i="10"/>
  <c r="AY282" i="10"/>
  <c r="BG282" i="10"/>
  <c r="BY282" i="10" s="1"/>
  <c r="AR278" i="10"/>
  <c r="AS276" i="10"/>
  <c r="M276" i="10"/>
  <c r="BL276" i="10" s="1"/>
  <c r="AG275" i="10"/>
  <c r="R270" i="10"/>
  <c r="AU267" i="10"/>
  <c r="H246" i="10"/>
  <c r="P246" i="10"/>
  <c r="X246" i="10"/>
  <c r="AF246" i="10"/>
  <c r="AN246" i="10"/>
  <c r="AV246" i="10"/>
  <c r="BV246" i="10" s="1"/>
  <c r="BD246" i="10"/>
  <c r="I246" i="10"/>
  <c r="R246" i="10"/>
  <c r="AA246" i="10"/>
  <c r="BP246" i="10" s="1"/>
  <c r="AJ246" i="10"/>
  <c r="AS246" i="10"/>
  <c r="BB246" i="10"/>
  <c r="K246" i="10"/>
  <c r="T246" i="10"/>
  <c r="BN246" i="10" s="1"/>
  <c r="AC246" i="10"/>
  <c r="AL246" i="10"/>
  <c r="AU246" i="10"/>
  <c r="BE246" i="10"/>
  <c r="U246" i="10"/>
  <c r="AD246" i="10"/>
  <c r="AM246" i="10"/>
  <c r="AW246" i="10"/>
  <c r="BF246" i="10"/>
  <c r="O246" i="10"/>
  <c r="Y246" i="10"/>
  <c r="AH246" i="10"/>
  <c r="BR246" i="10" s="1"/>
  <c r="AQ246" i="10"/>
  <c r="AZ246" i="10"/>
  <c r="BI246" i="10"/>
  <c r="M246" i="10"/>
  <c r="BL246" i="10" s="1"/>
  <c r="AE246" i="10"/>
  <c r="AX246" i="10"/>
  <c r="Q246" i="10"/>
  <c r="AI246" i="10"/>
  <c r="BA246" i="10"/>
  <c r="AK246" i="10"/>
  <c r="BC246" i="10"/>
  <c r="BX246" i="10" s="1"/>
  <c r="G246" i="10"/>
  <c r="Z246" i="10"/>
  <c r="AR246" i="10"/>
  <c r="J246" i="10"/>
  <c r="AB246" i="10"/>
  <c r="AT246" i="10"/>
  <c r="N246" i="10"/>
  <c r="BH246" i="10"/>
  <c r="V246" i="10"/>
  <c r="W246" i="10"/>
  <c r="AG246" i="10"/>
  <c r="AO246" i="10"/>
  <c r="BT246" i="10" s="1"/>
  <c r="AP246" i="10"/>
  <c r="BH314" i="10"/>
  <c r="AZ314" i="10"/>
  <c r="BW314" i="10" s="1"/>
  <c r="AR314" i="10"/>
  <c r="AJ314" i="10"/>
  <c r="AB314" i="10"/>
  <c r="T314" i="10"/>
  <c r="BN314" i="10" s="1"/>
  <c r="BH312" i="10"/>
  <c r="AZ312" i="10"/>
  <c r="AR312" i="10"/>
  <c r="AJ312" i="10"/>
  <c r="AB312" i="10"/>
  <c r="T312" i="10"/>
  <c r="BN312" i="10" s="1"/>
  <c r="BH310" i="10"/>
  <c r="AZ310" i="10"/>
  <c r="BW310" i="10" s="1"/>
  <c r="AR310" i="10"/>
  <c r="AJ310" i="10"/>
  <c r="AB310" i="10"/>
  <c r="T310" i="10"/>
  <c r="BN310" i="10" s="1"/>
  <c r="BH308" i="10"/>
  <c r="AZ308" i="10"/>
  <c r="BW308" i="10" s="1"/>
  <c r="AR308" i="10"/>
  <c r="AJ308" i="10"/>
  <c r="AB308" i="10"/>
  <c r="T308" i="10"/>
  <c r="BN308" i="10" s="1"/>
  <c r="BH306" i="10"/>
  <c r="AZ306" i="10"/>
  <c r="BW306" i="10" s="1"/>
  <c r="AR306" i="10"/>
  <c r="AJ306" i="10"/>
  <c r="AB306" i="10"/>
  <c r="T306" i="10"/>
  <c r="BN306" i="10" s="1"/>
  <c r="BH304" i="10"/>
  <c r="AZ304" i="10"/>
  <c r="AR304" i="10"/>
  <c r="AJ304" i="10"/>
  <c r="AB304" i="10"/>
  <c r="T304" i="10"/>
  <c r="BN304" i="10" s="1"/>
  <c r="BH302" i="10"/>
  <c r="AZ302" i="10"/>
  <c r="BW302" i="10" s="1"/>
  <c r="AR302" i="10"/>
  <c r="AJ302" i="10"/>
  <c r="AB302" i="10"/>
  <c r="T302" i="10"/>
  <c r="BN302" i="10" s="1"/>
  <c r="BF300" i="10"/>
  <c r="AV300" i="10"/>
  <c r="BV300" i="10" s="1"/>
  <c r="AM300" i="10"/>
  <c r="AD300" i="10"/>
  <c r="U300" i="10"/>
  <c r="BI298" i="10"/>
  <c r="AY298" i="10"/>
  <c r="AN298" i="10"/>
  <c r="AC298" i="10"/>
  <c r="H298" i="10"/>
  <c r="N296" i="10"/>
  <c r="V296" i="10"/>
  <c r="AD296" i="10"/>
  <c r="AL296" i="10"/>
  <c r="BS296" i="10" s="1"/>
  <c r="AT296" i="10"/>
  <c r="BB296" i="10"/>
  <c r="G296" i="10"/>
  <c r="O296" i="10"/>
  <c r="W296" i="10"/>
  <c r="AE296" i="10"/>
  <c r="AM296" i="10"/>
  <c r="AU296" i="10"/>
  <c r="BC296" i="10"/>
  <c r="BX296" i="10" s="1"/>
  <c r="I296" i="10"/>
  <c r="Q296" i="10"/>
  <c r="Y296" i="10"/>
  <c r="AG296" i="10"/>
  <c r="AO296" i="10"/>
  <c r="BT296" i="10" s="1"/>
  <c r="AW296" i="10"/>
  <c r="BE296" i="10"/>
  <c r="J296" i="10"/>
  <c r="R296" i="10"/>
  <c r="Z296" i="10"/>
  <c r="AH296" i="10"/>
  <c r="BR296" i="10" s="1"/>
  <c r="AP296" i="10"/>
  <c r="AX296" i="10"/>
  <c r="BF296" i="10"/>
  <c r="K296" i="10"/>
  <c r="AA296" i="10"/>
  <c r="BP296" i="10" s="1"/>
  <c r="AI296" i="10"/>
  <c r="AQ296" i="10"/>
  <c r="AZ294" i="10"/>
  <c r="T294" i="10"/>
  <c r="BN294" i="10" s="1"/>
  <c r="AZ292" i="10"/>
  <c r="T292" i="10"/>
  <c r="BN292" i="10" s="1"/>
  <c r="AZ290" i="10"/>
  <c r="T290" i="10"/>
  <c r="BN290" i="10" s="1"/>
  <c r="AZ288" i="10"/>
  <c r="T288" i="10"/>
  <c r="BN288" i="10" s="1"/>
  <c r="BH284" i="10"/>
  <c r="AB284" i="10"/>
  <c r="AC282" i="10"/>
  <c r="N280" i="10"/>
  <c r="V280" i="10"/>
  <c r="AD280" i="10"/>
  <c r="AL280" i="10"/>
  <c r="AT280" i="10"/>
  <c r="BB280" i="10"/>
  <c r="G280" i="10"/>
  <c r="O280" i="10"/>
  <c r="W280" i="10"/>
  <c r="AE280" i="10"/>
  <c r="AM280" i="10"/>
  <c r="AU280" i="10"/>
  <c r="BC280" i="10"/>
  <c r="BX280" i="10" s="1"/>
  <c r="H280" i="10"/>
  <c r="P280" i="10"/>
  <c r="X280" i="10"/>
  <c r="AF280" i="10"/>
  <c r="AN280" i="10"/>
  <c r="AV280" i="10"/>
  <c r="BV280" i="10" s="1"/>
  <c r="BD280" i="10"/>
  <c r="I280" i="10"/>
  <c r="Q280" i="10"/>
  <c r="Y280" i="10"/>
  <c r="AG280" i="10"/>
  <c r="AO280" i="10"/>
  <c r="BT280" i="10" s="1"/>
  <c r="AW280" i="10"/>
  <c r="BE280" i="10"/>
  <c r="J280" i="10"/>
  <c r="R280" i="10"/>
  <c r="Z280" i="10"/>
  <c r="AH280" i="10"/>
  <c r="BR280" i="10" s="1"/>
  <c r="AP280" i="10"/>
  <c r="AX280" i="10"/>
  <c r="BF280" i="10"/>
  <c r="K280" i="10"/>
  <c r="AA280" i="10"/>
  <c r="BP280" i="10" s="1"/>
  <c r="AI280" i="10"/>
  <c r="AQ280" i="10"/>
  <c r="AY280" i="10"/>
  <c r="BG280" i="10"/>
  <c r="BY280" i="10" s="1"/>
  <c r="AR276" i="10"/>
  <c r="AF275" i="10"/>
  <c r="AT267" i="10"/>
  <c r="AX298" i="10"/>
  <c r="AL298" i="10"/>
  <c r="AB298" i="10"/>
  <c r="AS294" i="10"/>
  <c r="BU294" i="10" s="1"/>
  <c r="M294" i="10"/>
  <c r="BL294" i="10" s="1"/>
  <c r="AS292" i="10"/>
  <c r="BU292" i="10" s="1"/>
  <c r="M292" i="10"/>
  <c r="BL292" i="10" s="1"/>
  <c r="AS290" i="10"/>
  <c r="BU290" i="10" s="1"/>
  <c r="M290" i="10"/>
  <c r="BL290" i="10" s="1"/>
  <c r="AS288" i="10"/>
  <c r="M288" i="10"/>
  <c r="BL288" i="10" s="1"/>
  <c r="N278" i="10"/>
  <c r="V278" i="10"/>
  <c r="AD278" i="10"/>
  <c r="AL278" i="10"/>
  <c r="AT278" i="10"/>
  <c r="BB278" i="10"/>
  <c r="G278" i="10"/>
  <c r="O278" i="10"/>
  <c r="W278" i="10"/>
  <c r="AE278" i="10"/>
  <c r="AM278" i="10"/>
  <c r="AU278" i="10"/>
  <c r="BC278" i="10"/>
  <c r="BX278" i="10" s="1"/>
  <c r="H278" i="10"/>
  <c r="P278" i="10"/>
  <c r="X278" i="10"/>
  <c r="AF278" i="10"/>
  <c r="AN278" i="10"/>
  <c r="AV278" i="10"/>
  <c r="BV278" i="10" s="1"/>
  <c r="BD278" i="10"/>
  <c r="I278" i="10"/>
  <c r="Q278" i="10"/>
  <c r="Y278" i="10"/>
  <c r="AG278" i="10"/>
  <c r="AO278" i="10"/>
  <c r="BT278" i="10" s="1"/>
  <c r="AW278" i="10"/>
  <c r="BE278" i="10"/>
  <c r="J278" i="10"/>
  <c r="R278" i="10"/>
  <c r="Z278" i="10"/>
  <c r="AH278" i="10"/>
  <c r="BR278" i="10" s="1"/>
  <c r="AP278" i="10"/>
  <c r="AX278" i="10"/>
  <c r="BF278" i="10"/>
  <c r="K278" i="10"/>
  <c r="AA278" i="10"/>
  <c r="BP278" i="10" s="1"/>
  <c r="AI278" i="10"/>
  <c r="AQ278" i="10"/>
  <c r="AY278" i="10"/>
  <c r="BG278" i="10"/>
  <c r="J255" i="10"/>
  <c r="R255" i="10"/>
  <c r="Z255" i="10"/>
  <c r="AH255" i="10"/>
  <c r="BR255" i="10" s="1"/>
  <c r="AP255" i="10"/>
  <c r="AX255" i="10"/>
  <c r="BF255" i="10"/>
  <c r="K255" i="10"/>
  <c r="AA255" i="10"/>
  <c r="BP255" i="10" s="1"/>
  <c r="AI255" i="10"/>
  <c r="AQ255" i="10"/>
  <c r="AY255" i="10"/>
  <c r="BG255" i="10"/>
  <c r="N255" i="10"/>
  <c r="V255" i="10"/>
  <c r="AD255" i="10"/>
  <c r="AL255" i="10"/>
  <c r="AT255" i="10"/>
  <c r="BB255" i="10"/>
  <c r="H255" i="10"/>
  <c r="U255" i="10"/>
  <c r="AG255" i="10"/>
  <c r="AU255" i="10"/>
  <c r="BH255" i="10"/>
  <c r="X255" i="10"/>
  <c r="AK255" i="10"/>
  <c r="AW255" i="10"/>
  <c r="M255" i="10"/>
  <c r="BL255" i="10" s="1"/>
  <c r="Y255" i="10"/>
  <c r="AM255" i="10"/>
  <c r="AZ255" i="10"/>
  <c r="BW255" i="10" s="1"/>
  <c r="Q255" i="10"/>
  <c r="AE255" i="10"/>
  <c r="AR255" i="10"/>
  <c r="BD255" i="10"/>
  <c r="G255" i="10"/>
  <c r="T255" i="10"/>
  <c r="BN255" i="10" s="1"/>
  <c r="AF255" i="10"/>
  <c r="AS255" i="10"/>
  <c r="BU255" i="10" s="1"/>
  <c r="BE255" i="10"/>
  <c r="AN255" i="10"/>
  <c r="I255" i="10"/>
  <c r="AO255" i="10"/>
  <c r="BT255" i="10" s="1"/>
  <c r="O255" i="10"/>
  <c r="AV255" i="10"/>
  <c r="BV255" i="10" s="1"/>
  <c r="P255" i="10"/>
  <c r="BA255" i="10"/>
  <c r="W255" i="10"/>
  <c r="BC255" i="10"/>
  <c r="BX255" i="10" s="1"/>
  <c r="AB255" i="10"/>
  <c r="BI255" i="10"/>
  <c r="G298" i="10"/>
  <c r="O298" i="10"/>
  <c r="W298" i="10"/>
  <c r="AE298" i="10"/>
  <c r="AM298" i="10"/>
  <c r="AU298" i="10"/>
  <c r="BC298" i="10"/>
  <c r="BX298" i="10" s="1"/>
  <c r="I298" i="10"/>
  <c r="Q298" i="10"/>
  <c r="Y298" i="10"/>
  <c r="AG298" i="10"/>
  <c r="AO298" i="10"/>
  <c r="BT298" i="10" s="1"/>
  <c r="AW298" i="10"/>
  <c r="BE298" i="10"/>
  <c r="AR294" i="10"/>
  <c r="AR292" i="10"/>
  <c r="AR290" i="10"/>
  <c r="AR288" i="10"/>
  <c r="BI278" i="10"/>
  <c r="AC278" i="10"/>
  <c r="N276" i="10"/>
  <c r="V276" i="10"/>
  <c r="AD276" i="10"/>
  <c r="AL276" i="10"/>
  <c r="AT276" i="10"/>
  <c r="BB276" i="10"/>
  <c r="G276" i="10"/>
  <c r="O276" i="10"/>
  <c r="W276" i="10"/>
  <c r="AE276" i="10"/>
  <c r="AM276" i="10"/>
  <c r="AU276" i="10"/>
  <c r="BC276" i="10"/>
  <c r="BX276" i="10" s="1"/>
  <c r="H276" i="10"/>
  <c r="P276" i="10"/>
  <c r="X276" i="10"/>
  <c r="AF276" i="10"/>
  <c r="AN276" i="10"/>
  <c r="AV276" i="10"/>
  <c r="BV276" i="10" s="1"/>
  <c r="BD276" i="10"/>
  <c r="I276" i="10"/>
  <c r="Q276" i="10"/>
  <c r="Y276" i="10"/>
  <c r="AG276" i="10"/>
  <c r="AO276" i="10"/>
  <c r="BT276" i="10" s="1"/>
  <c r="AW276" i="10"/>
  <c r="BE276" i="10"/>
  <c r="J276" i="10"/>
  <c r="R276" i="10"/>
  <c r="Z276" i="10"/>
  <c r="AH276" i="10"/>
  <c r="BR276" i="10" s="1"/>
  <c r="AP276" i="10"/>
  <c r="AX276" i="10"/>
  <c r="BF276" i="10"/>
  <c r="K276" i="10"/>
  <c r="AA276" i="10"/>
  <c r="BP276" i="10" s="1"/>
  <c r="AI276" i="10"/>
  <c r="AQ276" i="10"/>
  <c r="AY276" i="10"/>
  <c r="BG276" i="10"/>
  <c r="N270" i="10"/>
  <c r="V270" i="10"/>
  <c r="AD270" i="10"/>
  <c r="AL270" i="10"/>
  <c r="AT270" i="10"/>
  <c r="BB270" i="10"/>
  <c r="G270" i="10"/>
  <c r="O270" i="10"/>
  <c r="W270" i="10"/>
  <c r="AE270" i="10"/>
  <c r="AM270" i="10"/>
  <c r="AU270" i="10"/>
  <c r="BC270" i="10"/>
  <c r="BX270" i="10" s="1"/>
  <c r="J270" i="10"/>
  <c r="T270" i="10"/>
  <c r="BN270" i="10" s="1"/>
  <c r="AF270" i="10"/>
  <c r="AP270" i="10"/>
  <c r="AZ270" i="10"/>
  <c r="H270" i="10"/>
  <c r="AG270" i="10"/>
  <c r="AR270" i="10"/>
  <c r="BE270" i="10"/>
  <c r="I270" i="10"/>
  <c r="U270" i="10"/>
  <c r="AH270" i="10"/>
  <c r="BR270" i="10" s="1"/>
  <c r="AS270" i="10"/>
  <c r="BF270" i="10"/>
  <c r="K270" i="10"/>
  <c r="X270" i="10"/>
  <c r="AI270" i="10"/>
  <c r="AV270" i="10"/>
  <c r="BV270" i="10" s="1"/>
  <c r="BG270" i="10"/>
  <c r="Y270" i="10"/>
  <c r="AJ270" i="10"/>
  <c r="AW270" i="10"/>
  <c r="BH270" i="10"/>
  <c r="M270" i="10"/>
  <c r="BL270" i="10" s="1"/>
  <c r="Z270" i="10"/>
  <c r="AK270" i="10"/>
  <c r="AX270" i="10"/>
  <c r="BI270" i="10"/>
  <c r="P270" i="10"/>
  <c r="AA270" i="10"/>
  <c r="BP270" i="10" s="1"/>
  <c r="AN270" i="10"/>
  <c r="AY270" i="10"/>
  <c r="AF267" i="10"/>
  <c r="J263" i="10"/>
  <c r="R263" i="10"/>
  <c r="Z263" i="10"/>
  <c r="AH263" i="10"/>
  <c r="BR263" i="10" s="1"/>
  <c r="AP263" i="10"/>
  <c r="AX263" i="10"/>
  <c r="BF263" i="10"/>
  <c r="K263" i="10"/>
  <c r="AA263" i="10"/>
  <c r="BP263" i="10" s="1"/>
  <c r="AI263" i="10"/>
  <c r="AQ263" i="10"/>
  <c r="AY263" i="10"/>
  <c r="BG263" i="10"/>
  <c r="I263" i="10"/>
  <c r="U263" i="10"/>
  <c r="AE263" i="10"/>
  <c r="AO263" i="10"/>
  <c r="BT263" i="10" s="1"/>
  <c r="BA263" i="10"/>
  <c r="N263" i="10"/>
  <c r="X263" i="10"/>
  <c r="AJ263" i="10"/>
  <c r="AT263" i="10"/>
  <c r="BD263" i="10"/>
  <c r="G263" i="10"/>
  <c r="Q263" i="10"/>
  <c r="AC263" i="10"/>
  <c r="AM263" i="10"/>
  <c r="AW263" i="10"/>
  <c r="BI263" i="10"/>
  <c r="AV262" i="10"/>
  <c r="BV262" i="10" s="1"/>
  <c r="AV259" i="10"/>
  <c r="BV259" i="10" s="1"/>
  <c r="V259" i="10"/>
  <c r="N262" i="10"/>
  <c r="V262" i="10"/>
  <c r="AD262" i="10"/>
  <c r="AL262" i="10"/>
  <c r="AT262" i="10"/>
  <c r="BB262" i="10"/>
  <c r="G262" i="10"/>
  <c r="O262" i="10"/>
  <c r="W262" i="10"/>
  <c r="AE262" i="10"/>
  <c r="AM262" i="10"/>
  <c r="AU262" i="10"/>
  <c r="BC262" i="10"/>
  <c r="BX262" i="10" s="1"/>
  <c r="X262" i="10"/>
  <c r="BO262" i="10" s="1"/>
  <c r="AH262" i="10"/>
  <c r="BR262" i="10" s="1"/>
  <c r="AR262" i="10"/>
  <c r="BD262" i="10"/>
  <c r="Q262" i="10"/>
  <c r="AA262" i="10"/>
  <c r="BP262" i="10" s="1"/>
  <c r="AK262" i="10"/>
  <c r="AW262" i="10"/>
  <c r="BG262" i="10"/>
  <c r="J262" i="10"/>
  <c r="T262" i="10"/>
  <c r="BN262" i="10" s="1"/>
  <c r="AF262" i="10"/>
  <c r="AP262" i="10"/>
  <c r="AZ262" i="10"/>
  <c r="K262" i="10"/>
  <c r="U262" i="10"/>
  <c r="AG262" i="10"/>
  <c r="AQ262" i="10"/>
  <c r="BA262" i="10"/>
  <c r="G274" i="10"/>
  <c r="O274" i="10"/>
  <c r="W274" i="10"/>
  <c r="AE274" i="10"/>
  <c r="BQ274" i="10" s="1"/>
  <c r="AM274" i="10"/>
  <c r="AU274" i="10"/>
  <c r="BC274" i="10"/>
  <c r="BX274" i="10" s="1"/>
  <c r="BB273" i="10"/>
  <c r="AS273" i="10"/>
  <c r="BU273" i="10" s="1"/>
  <c r="AJ273" i="10"/>
  <c r="Z273" i="10"/>
  <c r="Q273" i="10"/>
  <c r="H273" i="10"/>
  <c r="BF272" i="10"/>
  <c r="AW272" i="10"/>
  <c r="AN272" i="10"/>
  <c r="AC272" i="10"/>
  <c r="I272" i="10"/>
  <c r="BB271" i="10"/>
  <c r="AR271" i="10"/>
  <c r="AF271" i="10"/>
  <c r="U271" i="10"/>
  <c r="N266" i="10"/>
  <c r="V266" i="10"/>
  <c r="AD266" i="10"/>
  <c r="AL266" i="10"/>
  <c r="BS266" i="10" s="1"/>
  <c r="AT266" i="10"/>
  <c r="BB266" i="10"/>
  <c r="G266" i="10"/>
  <c r="O266" i="10"/>
  <c r="W266" i="10"/>
  <c r="AE266" i="10"/>
  <c r="AM266" i="10"/>
  <c r="AU266" i="10"/>
  <c r="BC266" i="10"/>
  <c r="BX266" i="10" s="1"/>
  <c r="X266" i="10"/>
  <c r="BO266" i="10" s="1"/>
  <c r="AH266" i="10"/>
  <c r="BR266" i="10" s="1"/>
  <c r="AR266" i="10"/>
  <c r="BD266" i="10"/>
  <c r="J266" i="10"/>
  <c r="T266" i="10"/>
  <c r="BN266" i="10" s="1"/>
  <c r="AF266" i="10"/>
  <c r="AP266" i="10"/>
  <c r="AZ266" i="10"/>
  <c r="BW266" i="10" s="1"/>
  <c r="AZ263" i="10"/>
  <c r="BW263" i="10" s="1"/>
  <c r="AG263" i="10"/>
  <c r="P263" i="10"/>
  <c r="BI262" i="10"/>
  <c r="AO262" i="10"/>
  <c r="BT262" i="10" s="1"/>
  <c r="AR259" i="10"/>
  <c r="O259" i="10"/>
  <c r="N254" i="10"/>
  <c r="V254" i="10"/>
  <c r="AD254" i="10"/>
  <c r="AL254" i="10"/>
  <c r="AT254" i="10"/>
  <c r="BB254" i="10"/>
  <c r="G254" i="10"/>
  <c r="O254" i="10"/>
  <c r="W254" i="10"/>
  <c r="AE254" i="10"/>
  <c r="AM254" i="10"/>
  <c r="AU254" i="10"/>
  <c r="BC254" i="10"/>
  <c r="BX254" i="10" s="1"/>
  <c r="J254" i="10"/>
  <c r="R254" i="10"/>
  <c r="Z254" i="10"/>
  <c r="AH254" i="10"/>
  <c r="BR254" i="10" s="1"/>
  <c r="AP254" i="10"/>
  <c r="AX254" i="10"/>
  <c r="BF254" i="10"/>
  <c r="K254" i="10"/>
  <c r="X254" i="10"/>
  <c r="AJ254" i="10"/>
  <c r="AW254" i="10"/>
  <c r="BI254" i="10"/>
  <c r="M254" i="10"/>
  <c r="BL254" i="10" s="1"/>
  <c r="AA254" i="10"/>
  <c r="BP254" i="10" s="1"/>
  <c r="AN254" i="10"/>
  <c r="AZ254" i="10"/>
  <c r="P254" i="10"/>
  <c r="AB254" i="10"/>
  <c r="AO254" i="10"/>
  <c r="BT254" i="10" s="1"/>
  <c r="BA254" i="10"/>
  <c r="H254" i="10"/>
  <c r="T254" i="10"/>
  <c r="BN254" i="10" s="1"/>
  <c r="AG254" i="10"/>
  <c r="AS254" i="10"/>
  <c r="BU254" i="10" s="1"/>
  <c r="BG254" i="10"/>
  <c r="I254" i="10"/>
  <c r="U254" i="10"/>
  <c r="AI254" i="10"/>
  <c r="AV254" i="10"/>
  <c r="BV254" i="10" s="1"/>
  <c r="BH254" i="10"/>
  <c r="BA273" i="10"/>
  <c r="AR273" i="10"/>
  <c r="AH273" i="10"/>
  <c r="BR273" i="10" s="1"/>
  <c r="Y273" i="10"/>
  <c r="P273" i="10"/>
  <c r="G273" i="10"/>
  <c r="BE272" i="10"/>
  <c r="AV272" i="10"/>
  <c r="BV272" i="10" s="1"/>
  <c r="AL272" i="10"/>
  <c r="AB272" i="10"/>
  <c r="R272" i="10"/>
  <c r="H272" i="10"/>
  <c r="AV263" i="10"/>
  <c r="BV263" i="10" s="1"/>
  <c r="AF263" i="10"/>
  <c r="O263" i="10"/>
  <c r="BH262" i="10"/>
  <c r="AN262" i="10"/>
  <c r="R262" i="10"/>
  <c r="AL259" i="10"/>
  <c r="BI273" i="10"/>
  <c r="AZ273" i="10"/>
  <c r="AP273" i="10"/>
  <c r="AG273" i="10"/>
  <c r="X273" i="10"/>
  <c r="BD272" i="10"/>
  <c r="AT272" i="10"/>
  <c r="AK272" i="10"/>
  <c r="AA272" i="10"/>
  <c r="BP272" i="10" s="1"/>
  <c r="J271" i="10"/>
  <c r="R271" i="10"/>
  <c r="Z271" i="10"/>
  <c r="BO271" i="10" s="1"/>
  <c r="AH271" i="10"/>
  <c r="BR271" i="10" s="1"/>
  <c r="AP271" i="10"/>
  <c r="AX271" i="10"/>
  <c r="BF271" i="10"/>
  <c r="K271" i="10"/>
  <c r="AA271" i="10"/>
  <c r="BP271" i="10" s="1"/>
  <c r="AI271" i="10"/>
  <c r="AQ271" i="10"/>
  <c r="AY271" i="10"/>
  <c r="BG271" i="10"/>
  <c r="BY271" i="10" s="1"/>
  <c r="G271" i="10"/>
  <c r="Q271" i="10"/>
  <c r="AC271" i="10"/>
  <c r="AU263" i="10"/>
  <c r="AD263" i="10"/>
  <c r="M263" i="10"/>
  <c r="BL263" i="10" s="1"/>
  <c r="BF262" i="10"/>
  <c r="AJ262" i="10"/>
  <c r="P262" i="10"/>
  <c r="AC254" i="10"/>
  <c r="K273" i="10"/>
  <c r="AA273" i="10"/>
  <c r="BP273" i="10" s="1"/>
  <c r="AI273" i="10"/>
  <c r="AQ273" i="10"/>
  <c r="AY273" i="10"/>
  <c r="BG273" i="10"/>
  <c r="BY273" i="10" s="1"/>
  <c r="N272" i="10"/>
  <c r="V272" i="10"/>
  <c r="AD272" i="10"/>
  <c r="G272" i="10"/>
  <c r="O272" i="10"/>
  <c r="W272" i="10"/>
  <c r="AE272" i="10"/>
  <c r="AM272" i="10"/>
  <c r="AU272" i="10"/>
  <c r="BC272" i="10"/>
  <c r="BX272" i="10" s="1"/>
  <c r="AS263" i="10"/>
  <c r="AB263" i="10"/>
  <c r="BE262" i="10"/>
  <c r="AI262" i="10"/>
  <c r="M262" i="10"/>
  <c r="BL262" i="10" s="1"/>
  <c r="J259" i="10"/>
  <c r="R259" i="10"/>
  <c r="Z259" i="10"/>
  <c r="AH259" i="10"/>
  <c r="BR259" i="10" s="1"/>
  <c r="AP259" i="10"/>
  <c r="AX259" i="10"/>
  <c r="BF259" i="10"/>
  <c r="K259" i="10"/>
  <c r="AA259" i="10"/>
  <c r="BP259" i="10" s="1"/>
  <c r="AI259" i="10"/>
  <c r="AQ259" i="10"/>
  <c r="AY259" i="10"/>
  <c r="BG259" i="10"/>
  <c r="I259" i="10"/>
  <c r="U259" i="10"/>
  <c r="AE259" i="10"/>
  <c r="AO259" i="10"/>
  <c r="BT259" i="10" s="1"/>
  <c r="BA259" i="10"/>
  <c r="M259" i="10"/>
  <c r="BL259" i="10" s="1"/>
  <c r="W259" i="10"/>
  <c r="AG259" i="10"/>
  <c r="AS259" i="10"/>
  <c r="BU259" i="10" s="1"/>
  <c r="BC259" i="10"/>
  <c r="BX259" i="10" s="1"/>
  <c r="N259" i="10"/>
  <c r="X259" i="10"/>
  <c r="AJ259" i="10"/>
  <c r="AT259" i="10"/>
  <c r="BD259" i="10"/>
  <c r="G259" i="10"/>
  <c r="Q259" i="10"/>
  <c r="AC259" i="10"/>
  <c r="AM259" i="10"/>
  <c r="AW259" i="10"/>
  <c r="BI259" i="10"/>
  <c r="H259" i="10"/>
  <c r="T259" i="10"/>
  <c r="BN259" i="10" s="1"/>
  <c r="AD259" i="10"/>
  <c r="AN259" i="10"/>
  <c r="AZ259" i="10"/>
  <c r="BW259" i="10" s="1"/>
  <c r="H226" i="10"/>
  <c r="P226" i="10"/>
  <c r="X226" i="10"/>
  <c r="AF226" i="10"/>
  <c r="AN226" i="10"/>
  <c r="AV226" i="10"/>
  <c r="BV226" i="10" s="1"/>
  <c r="BD226" i="10"/>
  <c r="I226" i="10"/>
  <c r="Q226" i="10"/>
  <c r="Y226" i="10"/>
  <c r="AG226" i="10"/>
  <c r="AO226" i="10"/>
  <c r="BT226" i="10" s="1"/>
  <c r="AW226" i="10"/>
  <c r="BE226" i="10"/>
  <c r="J226" i="10"/>
  <c r="R226" i="10"/>
  <c r="Z226" i="10"/>
  <c r="AH226" i="10"/>
  <c r="BR226" i="10" s="1"/>
  <c r="AP226" i="10"/>
  <c r="AX226" i="10"/>
  <c r="BF226" i="10"/>
  <c r="K226" i="10"/>
  <c r="AA226" i="10"/>
  <c r="BP226" i="10" s="1"/>
  <c r="AI226" i="10"/>
  <c r="AQ226" i="10"/>
  <c r="AY226" i="10"/>
  <c r="BG226" i="10"/>
  <c r="M226" i="10"/>
  <c r="BL226" i="10" s="1"/>
  <c r="AC226" i="10"/>
  <c r="AS226" i="10"/>
  <c r="BI226" i="10"/>
  <c r="O226" i="10"/>
  <c r="AE226" i="10"/>
  <c r="AU226" i="10"/>
  <c r="T226" i="10"/>
  <c r="BN226" i="10" s="1"/>
  <c r="AJ226" i="10"/>
  <c r="AZ226" i="10"/>
  <c r="G226" i="10"/>
  <c r="W226" i="10"/>
  <c r="AM226" i="10"/>
  <c r="BC226" i="10"/>
  <c r="BX226" i="10" s="1"/>
  <c r="AD226" i="10"/>
  <c r="AL226" i="10"/>
  <c r="AR226" i="10"/>
  <c r="V226" i="10"/>
  <c r="BB226" i="10"/>
  <c r="AB226" i="10"/>
  <c r="BH226" i="10"/>
  <c r="J257" i="10"/>
  <c r="R257" i="10"/>
  <c r="Z257" i="10"/>
  <c r="BO257" i="10" s="1"/>
  <c r="AH257" i="10"/>
  <c r="BR257" i="10" s="1"/>
  <c r="AP257" i="10"/>
  <c r="AX257" i="10"/>
  <c r="BF257" i="10"/>
  <c r="K257" i="10"/>
  <c r="AA257" i="10"/>
  <c r="BP257" i="10" s="1"/>
  <c r="AI257" i="10"/>
  <c r="AQ257" i="10"/>
  <c r="AY257" i="10"/>
  <c r="BG257" i="10"/>
  <c r="N257" i="10"/>
  <c r="V257" i="10"/>
  <c r="AD257" i="10"/>
  <c r="AL257" i="10"/>
  <c r="AT257" i="10"/>
  <c r="BB257" i="10"/>
  <c r="H250" i="10"/>
  <c r="P250" i="10"/>
  <c r="X250" i="10"/>
  <c r="AF250" i="10"/>
  <c r="AN250" i="10"/>
  <c r="AV250" i="10"/>
  <c r="BV250" i="10" s="1"/>
  <c r="BD250" i="10"/>
  <c r="O250" i="10"/>
  <c r="Y250" i="10"/>
  <c r="AH250" i="10"/>
  <c r="BR250" i="10" s="1"/>
  <c r="AQ250" i="10"/>
  <c r="AZ250" i="10"/>
  <c r="BW250" i="10" s="1"/>
  <c r="BI250" i="10"/>
  <c r="G250" i="10"/>
  <c r="Q250" i="10"/>
  <c r="Z250" i="10"/>
  <c r="AI250" i="10"/>
  <c r="AR250" i="10"/>
  <c r="BA250" i="10"/>
  <c r="K250" i="10"/>
  <c r="T250" i="10"/>
  <c r="BN250" i="10" s="1"/>
  <c r="AC250" i="10"/>
  <c r="AL250" i="10"/>
  <c r="AU250" i="10"/>
  <c r="BE250" i="10"/>
  <c r="BB245" i="10"/>
  <c r="AI245" i="10"/>
  <c r="P245" i="10"/>
  <c r="BF237" i="10"/>
  <c r="AK237" i="10"/>
  <c r="P237" i="10"/>
  <c r="AR234" i="10"/>
  <c r="H224" i="10"/>
  <c r="P224" i="10"/>
  <c r="X224" i="10"/>
  <c r="AF224" i="10"/>
  <c r="AN224" i="10"/>
  <c r="AV224" i="10"/>
  <c r="BV224" i="10" s="1"/>
  <c r="BD224" i="10"/>
  <c r="I224" i="10"/>
  <c r="Q224" i="10"/>
  <c r="Y224" i="10"/>
  <c r="AG224" i="10"/>
  <c r="AO224" i="10"/>
  <c r="BT224" i="10" s="1"/>
  <c r="AW224" i="10"/>
  <c r="BE224" i="10"/>
  <c r="J224" i="10"/>
  <c r="R224" i="10"/>
  <c r="Z224" i="10"/>
  <c r="AH224" i="10"/>
  <c r="BR224" i="10" s="1"/>
  <c r="AP224" i="10"/>
  <c r="AX224" i="10"/>
  <c r="BF224" i="10"/>
  <c r="K224" i="10"/>
  <c r="AA224" i="10"/>
  <c r="BP224" i="10" s="1"/>
  <c r="AI224" i="10"/>
  <c r="AQ224" i="10"/>
  <c r="AY224" i="10"/>
  <c r="BG224" i="10"/>
  <c r="BY224" i="10" s="1"/>
  <c r="AB224" i="10"/>
  <c r="AR224" i="10"/>
  <c r="BH224" i="10"/>
  <c r="N224" i="10"/>
  <c r="AD224" i="10"/>
  <c r="AT224" i="10"/>
  <c r="O224" i="10"/>
  <c r="AE224" i="10"/>
  <c r="AU224" i="10"/>
  <c r="V224" i="10"/>
  <c r="AL224" i="10"/>
  <c r="BB224" i="10"/>
  <c r="G215" i="10"/>
  <c r="O215" i="10"/>
  <c r="W215" i="10"/>
  <c r="AE215" i="10"/>
  <c r="AM215" i="10"/>
  <c r="AU215" i="10"/>
  <c r="BC215" i="10"/>
  <c r="BX215" i="10" s="1"/>
  <c r="H215" i="10"/>
  <c r="P215" i="10"/>
  <c r="X215" i="10"/>
  <c r="AF215" i="10"/>
  <c r="AN215" i="10"/>
  <c r="AV215" i="10"/>
  <c r="BV215" i="10" s="1"/>
  <c r="BD215" i="10"/>
  <c r="I215" i="10"/>
  <c r="AC215" i="10"/>
  <c r="AO215" i="10"/>
  <c r="BT215" i="10" s="1"/>
  <c r="AY215" i="10"/>
  <c r="BI215" i="10"/>
  <c r="J215" i="10"/>
  <c r="T215" i="10"/>
  <c r="BN215" i="10" s="1"/>
  <c r="AD215" i="10"/>
  <c r="AP215" i="10"/>
  <c r="AZ215" i="10"/>
  <c r="K215" i="10"/>
  <c r="U215" i="10"/>
  <c r="AG215" i="10"/>
  <c r="AQ215" i="10"/>
  <c r="BA215" i="10"/>
  <c r="V215" i="10"/>
  <c r="AH215" i="10"/>
  <c r="BR215" i="10" s="1"/>
  <c r="AR215" i="10"/>
  <c r="BB215" i="10"/>
  <c r="N215" i="10"/>
  <c r="Z215" i="10"/>
  <c r="AJ215" i="10"/>
  <c r="AT215" i="10"/>
  <c r="BF215" i="10"/>
  <c r="R215" i="10"/>
  <c r="AW215" i="10"/>
  <c r="AA215" i="10"/>
  <c r="BP215" i="10" s="1"/>
  <c r="BE215" i="10"/>
  <c r="AB215" i="10"/>
  <c r="BG215" i="10"/>
  <c r="M215" i="10"/>
  <c r="BL215" i="10" s="1"/>
  <c r="AL215" i="10"/>
  <c r="AW211" i="10"/>
  <c r="K210" i="10"/>
  <c r="AA210" i="10"/>
  <c r="BP210" i="10" s="1"/>
  <c r="AI210" i="10"/>
  <c r="AQ210" i="10"/>
  <c r="AY210" i="10"/>
  <c r="BG210" i="10"/>
  <c r="T210" i="10"/>
  <c r="BN210" i="10" s="1"/>
  <c r="AB210" i="10"/>
  <c r="AJ210" i="10"/>
  <c r="AR210" i="10"/>
  <c r="AZ210" i="10"/>
  <c r="BH210" i="10"/>
  <c r="I210" i="10"/>
  <c r="U210" i="10"/>
  <c r="AE210" i="10"/>
  <c r="AO210" i="10"/>
  <c r="BT210" i="10" s="1"/>
  <c r="BA210" i="10"/>
  <c r="J210" i="10"/>
  <c r="V210" i="10"/>
  <c r="AF210" i="10"/>
  <c r="AP210" i="10"/>
  <c r="BB210" i="10"/>
  <c r="M210" i="10"/>
  <c r="BL210" i="10" s="1"/>
  <c r="W210" i="10"/>
  <c r="AG210" i="10"/>
  <c r="AS210" i="10"/>
  <c r="BC210" i="10"/>
  <c r="BX210" i="10" s="1"/>
  <c r="N210" i="10"/>
  <c r="X210" i="10"/>
  <c r="AH210" i="10"/>
  <c r="BR210" i="10" s="1"/>
  <c r="AT210" i="10"/>
  <c r="BD210" i="10"/>
  <c r="P210" i="10"/>
  <c r="Z210" i="10"/>
  <c r="AL210" i="10"/>
  <c r="BS210" i="10" s="1"/>
  <c r="AV210" i="10"/>
  <c r="BV210" i="10" s="1"/>
  <c r="BF210" i="10"/>
  <c r="H210" i="10"/>
  <c r="AM210" i="10"/>
  <c r="Q210" i="10"/>
  <c r="AU210" i="10"/>
  <c r="R210" i="10"/>
  <c r="AW210" i="10"/>
  <c r="AD210" i="10"/>
  <c r="BI210" i="10"/>
  <c r="G210" i="10"/>
  <c r="AK210" i="10"/>
  <c r="BC269" i="10"/>
  <c r="BX269" i="10" s="1"/>
  <c r="AS269" i="10"/>
  <c r="BU269" i="10" s="1"/>
  <c r="AG269" i="10"/>
  <c r="W269" i="10"/>
  <c r="N268" i="10"/>
  <c r="V268" i="10"/>
  <c r="AD268" i="10"/>
  <c r="AL268" i="10"/>
  <c r="BS268" i="10" s="1"/>
  <c r="AT268" i="10"/>
  <c r="BB268" i="10"/>
  <c r="BW268" i="10" s="1"/>
  <c r="G268" i="10"/>
  <c r="O268" i="10"/>
  <c r="W268" i="10"/>
  <c r="AE268" i="10"/>
  <c r="BQ268" i="10" s="1"/>
  <c r="AM268" i="10"/>
  <c r="AU268" i="10"/>
  <c r="BC268" i="10"/>
  <c r="BX268" i="10" s="1"/>
  <c r="AS265" i="10"/>
  <c r="BU265" i="10" s="1"/>
  <c r="AG265" i="10"/>
  <c r="W265" i="10"/>
  <c r="N264" i="10"/>
  <c r="V264" i="10"/>
  <c r="AD264" i="10"/>
  <c r="AL264" i="10"/>
  <c r="BS264" i="10" s="1"/>
  <c r="AT264" i="10"/>
  <c r="BB264" i="10"/>
  <c r="G264" i="10"/>
  <c r="O264" i="10"/>
  <c r="W264" i="10"/>
  <c r="AE264" i="10"/>
  <c r="AM264" i="10"/>
  <c r="AU264" i="10"/>
  <c r="BC264" i="10"/>
  <c r="BX264" i="10" s="1"/>
  <c r="AG261" i="10"/>
  <c r="W261" i="10"/>
  <c r="N260" i="10"/>
  <c r="V260" i="10"/>
  <c r="AD260" i="10"/>
  <c r="AL260" i="10"/>
  <c r="BS260" i="10" s="1"/>
  <c r="AT260" i="10"/>
  <c r="BB260" i="10"/>
  <c r="G260" i="10"/>
  <c r="O260" i="10"/>
  <c r="W260" i="10"/>
  <c r="AE260" i="10"/>
  <c r="AM260" i="10"/>
  <c r="AU260" i="10"/>
  <c r="BC260" i="10"/>
  <c r="BX260" i="10" s="1"/>
  <c r="BA257" i="10"/>
  <c r="AN257" i="10"/>
  <c r="AB257" i="10"/>
  <c r="O257" i="10"/>
  <c r="N256" i="10"/>
  <c r="V256" i="10"/>
  <c r="AD256" i="10"/>
  <c r="AL256" i="10"/>
  <c r="BS256" i="10" s="1"/>
  <c r="AT256" i="10"/>
  <c r="BB256" i="10"/>
  <c r="G256" i="10"/>
  <c r="O256" i="10"/>
  <c r="W256" i="10"/>
  <c r="AE256" i="10"/>
  <c r="BQ256" i="10" s="1"/>
  <c r="AM256" i="10"/>
  <c r="AU256" i="10"/>
  <c r="BC256" i="10"/>
  <c r="BX256" i="10" s="1"/>
  <c r="J256" i="10"/>
  <c r="R256" i="10"/>
  <c r="Z256" i="10"/>
  <c r="AH256" i="10"/>
  <c r="BR256" i="10" s="1"/>
  <c r="AP256" i="10"/>
  <c r="AX256" i="10"/>
  <c r="BF256" i="10"/>
  <c r="BH253" i="10"/>
  <c r="AU253" i="10"/>
  <c r="AG253" i="10"/>
  <c r="U253" i="10"/>
  <c r="H252" i="10"/>
  <c r="P252" i="10"/>
  <c r="X252" i="10"/>
  <c r="AF252" i="10"/>
  <c r="AN252" i="10"/>
  <c r="AV252" i="10"/>
  <c r="BV252" i="10" s="1"/>
  <c r="I252" i="10"/>
  <c r="R252" i="10"/>
  <c r="AA252" i="10"/>
  <c r="BP252" i="10" s="1"/>
  <c r="AJ252" i="10"/>
  <c r="AS252" i="10"/>
  <c r="BU252" i="10" s="1"/>
  <c r="BB252" i="10"/>
  <c r="J252" i="10"/>
  <c r="AB252" i="10"/>
  <c r="AK252" i="10"/>
  <c r="AT252" i="10"/>
  <c r="BC252" i="10"/>
  <c r="BX252" i="10" s="1"/>
  <c r="M252" i="10"/>
  <c r="BL252" i="10" s="1"/>
  <c r="V252" i="10"/>
  <c r="AE252" i="10"/>
  <c r="AO252" i="10"/>
  <c r="BT252" i="10" s="1"/>
  <c r="AX252" i="10"/>
  <c r="BF252" i="10"/>
  <c r="BB251" i="10"/>
  <c r="AL251" i="10"/>
  <c r="X251" i="10"/>
  <c r="BH250" i="10"/>
  <c r="AT250" i="10"/>
  <c r="AE250" i="10"/>
  <c r="BQ250" i="10" s="1"/>
  <c r="R250" i="10"/>
  <c r="BA245" i="10"/>
  <c r="AH245" i="10"/>
  <c r="BR245" i="10" s="1"/>
  <c r="O245" i="10"/>
  <c r="T241" i="10"/>
  <c r="BN241" i="10" s="1"/>
  <c r="AB241" i="10"/>
  <c r="AJ241" i="10"/>
  <c r="AR241" i="10"/>
  <c r="AZ241" i="10"/>
  <c r="BH241" i="10"/>
  <c r="N241" i="10"/>
  <c r="V241" i="10"/>
  <c r="AD241" i="10"/>
  <c r="AL241" i="10"/>
  <c r="AT241" i="10"/>
  <c r="BB241" i="10"/>
  <c r="I241" i="10"/>
  <c r="AE241" i="10"/>
  <c r="AO241" i="10"/>
  <c r="BT241" i="10" s="1"/>
  <c r="AY241" i="10"/>
  <c r="K241" i="10"/>
  <c r="W241" i="10"/>
  <c r="AG241" i="10"/>
  <c r="AQ241" i="10"/>
  <c r="BC241" i="10"/>
  <c r="BX241" i="10" s="1"/>
  <c r="M241" i="10"/>
  <c r="BL241" i="10" s="1"/>
  <c r="X241" i="10"/>
  <c r="BO241" i="10" s="1"/>
  <c r="AH241" i="10"/>
  <c r="BR241" i="10" s="1"/>
  <c r="AS241" i="10"/>
  <c r="BU241" i="10" s="1"/>
  <c r="BD241" i="10"/>
  <c r="G241" i="10"/>
  <c r="Q241" i="10"/>
  <c r="AA241" i="10"/>
  <c r="BP241" i="10" s="1"/>
  <c r="AM241" i="10"/>
  <c r="AW241" i="10"/>
  <c r="BG241" i="10"/>
  <c r="BE237" i="10"/>
  <c r="AI237" i="10"/>
  <c r="O237" i="10"/>
  <c r="AM234" i="10"/>
  <c r="N234" i="10"/>
  <c r="BI257" i="10"/>
  <c r="AV257" i="10"/>
  <c r="BV257" i="10" s="1"/>
  <c r="AJ257" i="10"/>
  <c r="W257" i="10"/>
  <c r="I257" i="10"/>
  <c r="J253" i="10"/>
  <c r="R253" i="10"/>
  <c r="Z253" i="10"/>
  <c r="AH253" i="10"/>
  <c r="BR253" i="10" s="1"/>
  <c r="AP253" i="10"/>
  <c r="AX253" i="10"/>
  <c r="BF253" i="10"/>
  <c r="K253" i="10"/>
  <c r="AA253" i="10"/>
  <c r="BP253" i="10" s="1"/>
  <c r="AI253" i="10"/>
  <c r="AQ253" i="10"/>
  <c r="AY253" i="10"/>
  <c r="BG253" i="10"/>
  <c r="BY253" i="10" s="1"/>
  <c r="N253" i="10"/>
  <c r="V253" i="10"/>
  <c r="AD253" i="10"/>
  <c r="AL253" i="10"/>
  <c r="AT253" i="10"/>
  <c r="BB253" i="10"/>
  <c r="T251" i="10"/>
  <c r="BN251" i="10" s="1"/>
  <c r="AB251" i="10"/>
  <c r="AJ251" i="10"/>
  <c r="AR251" i="10"/>
  <c r="AZ251" i="10"/>
  <c r="BH251" i="10"/>
  <c r="K251" i="10"/>
  <c r="U251" i="10"/>
  <c r="AD251" i="10"/>
  <c r="AM251" i="10"/>
  <c r="AV251" i="10"/>
  <c r="BV251" i="10" s="1"/>
  <c r="BE251" i="10"/>
  <c r="M251" i="10"/>
  <c r="BL251" i="10" s="1"/>
  <c r="V251" i="10"/>
  <c r="AE251" i="10"/>
  <c r="BQ251" i="10" s="1"/>
  <c r="AN251" i="10"/>
  <c r="AW251" i="10"/>
  <c r="BF251" i="10"/>
  <c r="G251" i="10"/>
  <c r="P251" i="10"/>
  <c r="Y251" i="10"/>
  <c r="AH251" i="10"/>
  <c r="BR251" i="10" s="1"/>
  <c r="AQ251" i="10"/>
  <c r="BA251" i="10"/>
  <c r="BC250" i="10"/>
  <c r="BX250" i="10" s="1"/>
  <c r="AO250" i="10"/>
  <c r="BT250" i="10" s="1"/>
  <c r="AA250" i="10"/>
  <c r="BP250" i="10" s="1"/>
  <c r="AS245" i="10"/>
  <c r="BU245" i="10" s="1"/>
  <c r="AV237" i="10"/>
  <c r="BV237" i="10" s="1"/>
  <c r="BC234" i="10"/>
  <c r="BX234" i="10" s="1"/>
  <c r="T245" i="10"/>
  <c r="BN245" i="10" s="1"/>
  <c r="AB245" i="10"/>
  <c r="AJ245" i="10"/>
  <c r="AR245" i="10"/>
  <c r="AZ245" i="10"/>
  <c r="BH245" i="10"/>
  <c r="N245" i="10"/>
  <c r="V245" i="10"/>
  <c r="I245" i="10"/>
  <c r="AD245" i="10"/>
  <c r="AM245" i="10"/>
  <c r="AV245" i="10"/>
  <c r="BV245" i="10" s="1"/>
  <c r="BE245" i="10"/>
  <c r="K245" i="10"/>
  <c r="W245" i="10"/>
  <c r="AF245" i="10"/>
  <c r="AO245" i="10"/>
  <c r="BT245" i="10" s="1"/>
  <c r="AX245" i="10"/>
  <c r="BG245" i="10"/>
  <c r="M245" i="10"/>
  <c r="BL245" i="10" s="1"/>
  <c r="X245" i="10"/>
  <c r="BO245" i="10" s="1"/>
  <c r="AG245" i="10"/>
  <c r="AP245" i="10"/>
  <c r="AY245" i="10"/>
  <c r="BI245" i="10"/>
  <c r="G245" i="10"/>
  <c r="Q245" i="10"/>
  <c r="AA245" i="10"/>
  <c r="BP245" i="10" s="1"/>
  <c r="AK245" i="10"/>
  <c r="AT245" i="10"/>
  <c r="BC245" i="10"/>
  <c r="BX245" i="10" s="1"/>
  <c r="T237" i="10"/>
  <c r="BN237" i="10" s="1"/>
  <c r="AB237" i="10"/>
  <c r="AJ237" i="10"/>
  <c r="AR237" i="10"/>
  <c r="AZ237" i="10"/>
  <c r="BH237" i="10"/>
  <c r="N237" i="10"/>
  <c r="V237" i="10"/>
  <c r="AD237" i="10"/>
  <c r="AL237" i="10"/>
  <c r="AT237" i="10"/>
  <c r="BB237" i="10"/>
  <c r="I237" i="10"/>
  <c r="AE237" i="10"/>
  <c r="AO237" i="10"/>
  <c r="BT237" i="10" s="1"/>
  <c r="AY237" i="10"/>
  <c r="K237" i="10"/>
  <c r="W237" i="10"/>
  <c r="AG237" i="10"/>
  <c r="AQ237" i="10"/>
  <c r="BC237" i="10"/>
  <c r="BX237" i="10" s="1"/>
  <c r="M237" i="10"/>
  <c r="BL237" i="10" s="1"/>
  <c r="X237" i="10"/>
  <c r="AH237" i="10"/>
  <c r="BR237" i="10" s="1"/>
  <c r="AS237" i="10"/>
  <c r="BD237" i="10"/>
  <c r="G237" i="10"/>
  <c r="Q237" i="10"/>
  <c r="AA237" i="10"/>
  <c r="BP237" i="10" s="1"/>
  <c r="AM237" i="10"/>
  <c r="AW237" i="10"/>
  <c r="BG237" i="10"/>
  <c r="H234" i="10"/>
  <c r="P234" i="10"/>
  <c r="X234" i="10"/>
  <c r="AF234" i="10"/>
  <c r="AN234" i="10"/>
  <c r="AV234" i="10"/>
  <c r="BV234" i="10" s="1"/>
  <c r="BD234" i="10"/>
  <c r="I234" i="10"/>
  <c r="Q234" i="10"/>
  <c r="Y234" i="10"/>
  <c r="AG234" i="10"/>
  <c r="AO234" i="10"/>
  <c r="BT234" i="10" s="1"/>
  <c r="AW234" i="10"/>
  <c r="BE234" i="10"/>
  <c r="J234" i="10"/>
  <c r="R234" i="10"/>
  <c r="Z234" i="10"/>
  <c r="AH234" i="10"/>
  <c r="BR234" i="10" s="1"/>
  <c r="AP234" i="10"/>
  <c r="AX234" i="10"/>
  <c r="BF234" i="10"/>
  <c r="O234" i="10"/>
  <c r="AC234" i="10"/>
  <c r="AQ234" i="10"/>
  <c r="BB234" i="10"/>
  <c r="T234" i="10"/>
  <c r="BN234" i="10" s="1"/>
  <c r="AE234" i="10"/>
  <c r="BQ234" i="10" s="1"/>
  <c r="AS234" i="10"/>
  <c r="BG234" i="10"/>
  <c r="BY234" i="10" s="1"/>
  <c r="G234" i="10"/>
  <c r="U234" i="10"/>
  <c r="AI234" i="10"/>
  <c r="AT234" i="10"/>
  <c r="BH234" i="10"/>
  <c r="M234" i="10"/>
  <c r="BL234" i="10" s="1"/>
  <c r="AA234" i="10"/>
  <c r="BP234" i="10" s="1"/>
  <c r="AL234" i="10"/>
  <c r="BS234" i="10" s="1"/>
  <c r="AZ234" i="10"/>
  <c r="G211" i="10"/>
  <c r="O211" i="10"/>
  <c r="W211" i="10"/>
  <c r="AE211" i="10"/>
  <c r="AM211" i="10"/>
  <c r="AU211" i="10"/>
  <c r="BC211" i="10"/>
  <c r="BX211" i="10" s="1"/>
  <c r="H211" i="10"/>
  <c r="P211" i="10"/>
  <c r="X211" i="10"/>
  <c r="AF211" i="10"/>
  <c r="AN211" i="10"/>
  <c r="AV211" i="10"/>
  <c r="BV211" i="10" s="1"/>
  <c r="BD211" i="10"/>
  <c r="I211" i="10"/>
  <c r="AC211" i="10"/>
  <c r="AO211" i="10"/>
  <c r="BT211" i="10" s="1"/>
  <c r="AY211" i="10"/>
  <c r="BI211" i="10"/>
  <c r="J211" i="10"/>
  <c r="T211" i="10"/>
  <c r="BN211" i="10" s="1"/>
  <c r="AD211" i="10"/>
  <c r="AP211" i="10"/>
  <c r="AZ211" i="10"/>
  <c r="K211" i="10"/>
  <c r="U211" i="10"/>
  <c r="AG211" i="10"/>
  <c r="AQ211" i="10"/>
  <c r="BA211" i="10"/>
  <c r="V211" i="10"/>
  <c r="AH211" i="10"/>
  <c r="BR211" i="10" s="1"/>
  <c r="AR211" i="10"/>
  <c r="BB211" i="10"/>
  <c r="N211" i="10"/>
  <c r="Z211" i="10"/>
  <c r="AJ211" i="10"/>
  <c r="AT211" i="10"/>
  <c r="BF211" i="10"/>
  <c r="Q211" i="10"/>
  <c r="AS211" i="10"/>
  <c r="Y211" i="10"/>
  <c r="AX211" i="10"/>
  <c r="AA211" i="10"/>
  <c r="BP211" i="10" s="1"/>
  <c r="BE211" i="10"/>
  <c r="AK211" i="10"/>
  <c r="M211" i="10"/>
  <c r="BL211" i="10" s="1"/>
  <c r="AL211" i="10"/>
  <c r="J269" i="10"/>
  <c r="R269" i="10"/>
  <c r="Z269" i="10"/>
  <c r="BO269" i="10" s="1"/>
  <c r="AH269" i="10"/>
  <c r="BR269" i="10" s="1"/>
  <c r="AP269" i="10"/>
  <c r="AX269" i="10"/>
  <c r="BF269" i="10"/>
  <c r="K269" i="10"/>
  <c r="AA269" i="10"/>
  <c r="BP269" i="10" s="1"/>
  <c r="AI269" i="10"/>
  <c r="AQ269" i="10"/>
  <c r="AY269" i="10"/>
  <c r="BG269" i="10"/>
  <c r="BY269" i="10" s="1"/>
  <c r="J265" i="10"/>
  <c r="R265" i="10"/>
  <c r="Z265" i="10"/>
  <c r="BO265" i="10" s="1"/>
  <c r="AH265" i="10"/>
  <c r="BR265" i="10" s="1"/>
  <c r="AP265" i="10"/>
  <c r="AX265" i="10"/>
  <c r="BF265" i="10"/>
  <c r="K265" i="10"/>
  <c r="AA265" i="10"/>
  <c r="BP265" i="10" s="1"/>
  <c r="AI265" i="10"/>
  <c r="AQ265" i="10"/>
  <c r="AY265" i="10"/>
  <c r="BG265" i="10"/>
  <c r="BY265" i="10" s="1"/>
  <c r="J261" i="10"/>
  <c r="R261" i="10"/>
  <c r="Z261" i="10"/>
  <c r="AH261" i="10"/>
  <c r="BR261" i="10" s="1"/>
  <c r="AP261" i="10"/>
  <c r="AX261" i="10"/>
  <c r="BF261" i="10"/>
  <c r="K261" i="10"/>
  <c r="AA261" i="10"/>
  <c r="BP261" i="10" s="1"/>
  <c r="AI261" i="10"/>
  <c r="AQ261" i="10"/>
  <c r="AY261" i="10"/>
  <c r="BG261" i="10"/>
  <c r="BY261" i="10" s="1"/>
  <c r="R260" i="10"/>
  <c r="H260" i="10"/>
  <c r="N258" i="10"/>
  <c r="V258" i="10"/>
  <c r="AD258" i="10"/>
  <c r="AL258" i="10"/>
  <c r="AT258" i="10"/>
  <c r="BB258" i="10"/>
  <c r="G258" i="10"/>
  <c r="O258" i="10"/>
  <c r="W258" i="10"/>
  <c r="AE258" i="10"/>
  <c r="BQ258" i="10" s="1"/>
  <c r="AM258" i="10"/>
  <c r="AU258" i="10"/>
  <c r="BC258" i="10"/>
  <c r="BX258" i="10" s="1"/>
  <c r="J258" i="10"/>
  <c r="R258" i="10"/>
  <c r="Z258" i="10"/>
  <c r="BO258" i="10" s="1"/>
  <c r="AH258" i="10"/>
  <c r="BR258" i="10" s="1"/>
  <c r="AP258" i="10"/>
  <c r="AX258" i="10"/>
  <c r="BD257" i="10"/>
  <c r="AR257" i="10"/>
  <c r="AE257" i="10"/>
  <c r="Q257" i="10"/>
  <c r="AW253" i="10"/>
  <c r="AK253" i="10"/>
  <c r="X253" i="10"/>
  <c r="BD251" i="10"/>
  <c r="AP251" i="10"/>
  <c r="AA251" i="10"/>
  <c r="BP251" i="10" s="1"/>
  <c r="N251" i="10"/>
  <c r="AX250" i="10"/>
  <c r="AJ250" i="10"/>
  <c r="U250" i="10"/>
  <c r="BD245" i="10"/>
  <c r="AL245" i="10"/>
  <c r="BS245" i="10" s="1"/>
  <c r="R245" i="10"/>
  <c r="AX241" i="10"/>
  <c r="AC241" i="10"/>
  <c r="H241" i="10"/>
  <c r="BI237" i="10"/>
  <c r="AN237" i="10"/>
  <c r="R237" i="10"/>
  <c r="AU234" i="10"/>
  <c r="V234" i="10"/>
  <c r="H232" i="10"/>
  <c r="P232" i="10"/>
  <c r="X232" i="10"/>
  <c r="AF232" i="10"/>
  <c r="AN232" i="10"/>
  <c r="AV232" i="10"/>
  <c r="BV232" i="10" s="1"/>
  <c r="BD232" i="10"/>
  <c r="I232" i="10"/>
  <c r="Q232" i="10"/>
  <c r="Y232" i="10"/>
  <c r="AG232" i="10"/>
  <c r="AO232" i="10"/>
  <c r="BT232" i="10" s="1"/>
  <c r="AW232" i="10"/>
  <c r="BE232" i="10"/>
  <c r="J232" i="10"/>
  <c r="R232" i="10"/>
  <c r="Z232" i="10"/>
  <c r="AH232" i="10"/>
  <c r="BR232" i="10" s="1"/>
  <c r="AP232" i="10"/>
  <c r="AX232" i="10"/>
  <c r="BF232" i="10"/>
  <c r="K232" i="10"/>
  <c r="AA232" i="10"/>
  <c r="BP232" i="10" s="1"/>
  <c r="AI232" i="10"/>
  <c r="AQ232" i="10"/>
  <c r="AY232" i="10"/>
  <c r="BG232" i="10"/>
  <c r="BY232" i="10" s="1"/>
  <c r="T232" i="10"/>
  <c r="BN232" i="10" s="1"/>
  <c r="AJ232" i="10"/>
  <c r="AZ232" i="10"/>
  <c r="V232" i="10"/>
  <c r="AL232" i="10"/>
  <c r="BB232" i="10"/>
  <c r="G232" i="10"/>
  <c r="W232" i="10"/>
  <c r="AM232" i="10"/>
  <c r="BC232" i="10"/>
  <c r="BX232" i="10" s="1"/>
  <c r="N232" i="10"/>
  <c r="AD232" i="10"/>
  <c r="AT232" i="10"/>
  <c r="BW216" i="10"/>
  <c r="BG211" i="10"/>
  <c r="I23" i="10"/>
  <c r="Q23" i="10"/>
  <c r="Y23" i="10"/>
  <c r="AG23" i="10"/>
  <c r="AO23" i="10"/>
  <c r="BT23" i="10" s="1"/>
  <c r="AW23" i="10"/>
  <c r="BE23" i="10"/>
  <c r="O23" i="10"/>
  <c r="X23" i="10"/>
  <c r="AH23" i="10"/>
  <c r="BR23" i="10" s="1"/>
  <c r="AQ23" i="10"/>
  <c r="AZ23" i="10"/>
  <c r="BI23" i="10"/>
  <c r="G23" i="10"/>
  <c r="P23" i="10"/>
  <c r="Z23" i="10"/>
  <c r="AI23" i="10"/>
  <c r="AR23" i="10"/>
  <c r="BA23" i="10"/>
  <c r="H23" i="10"/>
  <c r="R23" i="10"/>
  <c r="AA23" i="10"/>
  <c r="BP23" i="10" s="1"/>
  <c r="AJ23" i="10"/>
  <c r="AS23" i="10"/>
  <c r="BB23" i="10"/>
  <c r="J23" i="10"/>
  <c r="AB23" i="10"/>
  <c r="AK23" i="10"/>
  <c r="AT23" i="10"/>
  <c r="BC23" i="10"/>
  <c r="BX23" i="10" s="1"/>
  <c r="M23" i="10"/>
  <c r="BL23" i="10" s="1"/>
  <c r="V23" i="10"/>
  <c r="AE23" i="10"/>
  <c r="AN23" i="10"/>
  <c r="AX23" i="10"/>
  <c r="BG23" i="10"/>
  <c r="BY23" i="10" s="1"/>
  <c r="N23" i="10"/>
  <c r="AM23" i="10"/>
  <c r="T23" i="10"/>
  <c r="BN23" i="10" s="1"/>
  <c r="AP23" i="10"/>
  <c r="U23" i="10"/>
  <c r="AU23" i="10"/>
  <c r="W23" i="10"/>
  <c r="AV23" i="10"/>
  <c r="BV23" i="10" s="1"/>
  <c r="K23" i="10"/>
  <c r="AF23" i="10"/>
  <c r="BF23" i="10"/>
  <c r="AC23" i="10"/>
  <c r="AD23" i="10"/>
  <c r="BD23" i="10"/>
  <c r="AL23" i="10"/>
  <c r="AY23" i="10"/>
  <c r="BH23" i="10"/>
  <c r="T249" i="10"/>
  <c r="BN249" i="10" s="1"/>
  <c r="AB249" i="10"/>
  <c r="AJ249" i="10"/>
  <c r="AR249" i="10"/>
  <c r="AZ249" i="10"/>
  <c r="BW249" i="10" s="1"/>
  <c r="BH249" i="10"/>
  <c r="BE247" i="10"/>
  <c r="AV247" i="10"/>
  <c r="BV247" i="10" s="1"/>
  <c r="AM247" i="10"/>
  <c r="AD247" i="10"/>
  <c r="U247" i="10"/>
  <c r="K247" i="10"/>
  <c r="BC243" i="10"/>
  <c r="BX243" i="10" s="1"/>
  <c r="AQ243" i="10"/>
  <c r="AG243" i="10"/>
  <c r="W243" i="10"/>
  <c r="K243" i="10"/>
  <c r="H242" i="10"/>
  <c r="P242" i="10"/>
  <c r="X242" i="10"/>
  <c r="AF242" i="10"/>
  <c r="AN242" i="10"/>
  <c r="AV242" i="10"/>
  <c r="BV242" i="10" s="1"/>
  <c r="BD242" i="10"/>
  <c r="J242" i="10"/>
  <c r="R242" i="10"/>
  <c r="Z242" i="10"/>
  <c r="AH242" i="10"/>
  <c r="BR242" i="10" s="1"/>
  <c r="AP242" i="10"/>
  <c r="AX242" i="10"/>
  <c r="BF242" i="10"/>
  <c r="BC239" i="10"/>
  <c r="BX239" i="10" s="1"/>
  <c r="AQ239" i="10"/>
  <c r="AG239" i="10"/>
  <c r="W239" i="10"/>
  <c r="K239" i="10"/>
  <c r="H238" i="10"/>
  <c r="P238" i="10"/>
  <c r="X238" i="10"/>
  <c r="AF238" i="10"/>
  <c r="AN238" i="10"/>
  <c r="AV238" i="10"/>
  <c r="BV238" i="10" s="1"/>
  <c r="BD238" i="10"/>
  <c r="J238" i="10"/>
  <c r="R238" i="10"/>
  <c r="Z238" i="10"/>
  <c r="AH238" i="10"/>
  <c r="BR238" i="10" s="1"/>
  <c r="AP238" i="10"/>
  <c r="AX238" i="10"/>
  <c r="BF238" i="10"/>
  <c r="G207" i="10"/>
  <c r="O207" i="10"/>
  <c r="W207" i="10"/>
  <c r="AE207" i="10"/>
  <c r="AM207" i="10"/>
  <c r="AU207" i="10"/>
  <c r="BC207" i="10"/>
  <c r="BX207" i="10" s="1"/>
  <c r="H207" i="10"/>
  <c r="P207" i="10"/>
  <c r="X207" i="10"/>
  <c r="AF207" i="10"/>
  <c r="AN207" i="10"/>
  <c r="AV207" i="10"/>
  <c r="BV207" i="10" s="1"/>
  <c r="BD207" i="10"/>
  <c r="I207" i="10"/>
  <c r="AC207" i="10"/>
  <c r="AO207" i="10"/>
  <c r="BT207" i="10" s="1"/>
  <c r="AY207" i="10"/>
  <c r="BI207" i="10"/>
  <c r="J207" i="10"/>
  <c r="T207" i="10"/>
  <c r="BN207" i="10" s="1"/>
  <c r="AD207" i="10"/>
  <c r="AP207" i="10"/>
  <c r="AZ207" i="10"/>
  <c r="K207" i="10"/>
  <c r="U207" i="10"/>
  <c r="AG207" i="10"/>
  <c r="AQ207" i="10"/>
  <c r="BA207" i="10"/>
  <c r="V207" i="10"/>
  <c r="AH207" i="10"/>
  <c r="BR207" i="10" s="1"/>
  <c r="AR207" i="10"/>
  <c r="BB207" i="10"/>
  <c r="N207" i="10"/>
  <c r="Z207" i="10"/>
  <c r="AJ207" i="10"/>
  <c r="AT207" i="10"/>
  <c r="BF207" i="10"/>
  <c r="K206" i="10"/>
  <c r="AA206" i="10"/>
  <c r="BP206" i="10" s="1"/>
  <c r="AI206" i="10"/>
  <c r="AQ206" i="10"/>
  <c r="AY206" i="10"/>
  <c r="BG206" i="10"/>
  <c r="BY206" i="10" s="1"/>
  <c r="T206" i="10"/>
  <c r="BN206" i="10" s="1"/>
  <c r="AB206" i="10"/>
  <c r="AJ206" i="10"/>
  <c r="AR206" i="10"/>
  <c r="AZ206" i="10"/>
  <c r="BH206" i="10"/>
  <c r="I206" i="10"/>
  <c r="U206" i="10"/>
  <c r="AE206" i="10"/>
  <c r="AO206" i="10"/>
  <c r="BT206" i="10" s="1"/>
  <c r="BA206" i="10"/>
  <c r="J206" i="10"/>
  <c r="V206" i="10"/>
  <c r="AF206" i="10"/>
  <c r="AP206" i="10"/>
  <c r="BB206" i="10"/>
  <c r="M206" i="10"/>
  <c r="BL206" i="10" s="1"/>
  <c r="W206" i="10"/>
  <c r="AG206" i="10"/>
  <c r="AS206" i="10"/>
  <c r="BC206" i="10"/>
  <c r="BX206" i="10" s="1"/>
  <c r="N206" i="10"/>
  <c r="X206" i="10"/>
  <c r="AH206" i="10"/>
  <c r="BR206" i="10" s="1"/>
  <c r="AT206" i="10"/>
  <c r="BD206" i="10"/>
  <c r="P206" i="10"/>
  <c r="Z206" i="10"/>
  <c r="AL206" i="10"/>
  <c r="AV206" i="10"/>
  <c r="BV206" i="10" s="1"/>
  <c r="BF206" i="10"/>
  <c r="J184" i="10"/>
  <c r="R184" i="10"/>
  <c r="Z184" i="10"/>
  <c r="AH184" i="10"/>
  <c r="BR184" i="10" s="1"/>
  <c r="AP184" i="10"/>
  <c r="AX184" i="10"/>
  <c r="BF184" i="10"/>
  <c r="O184" i="10"/>
  <c r="X184" i="10"/>
  <c r="AG184" i="10"/>
  <c r="AQ184" i="10"/>
  <c r="AZ184" i="10"/>
  <c r="BI184" i="10"/>
  <c r="G184" i="10"/>
  <c r="P184" i="10"/>
  <c r="Y184" i="10"/>
  <c r="AI184" i="10"/>
  <c r="AR184" i="10"/>
  <c r="BA184" i="10"/>
  <c r="H184" i="10"/>
  <c r="Q184" i="10"/>
  <c r="AA184" i="10"/>
  <c r="BP184" i="10" s="1"/>
  <c r="AJ184" i="10"/>
  <c r="AS184" i="10"/>
  <c r="BB184" i="10"/>
  <c r="I184" i="10"/>
  <c r="AB184" i="10"/>
  <c r="AK184" i="10"/>
  <c r="AT184" i="10"/>
  <c r="BC184" i="10"/>
  <c r="BX184" i="10" s="1"/>
  <c r="K184" i="10"/>
  <c r="T184" i="10"/>
  <c r="BN184" i="10" s="1"/>
  <c r="AC184" i="10"/>
  <c r="AL184" i="10"/>
  <c r="AU184" i="10"/>
  <c r="BD184" i="10"/>
  <c r="M184" i="10"/>
  <c r="BL184" i="10" s="1"/>
  <c r="V184" i="10"/>
  <c r="AE184" i="10"/>
  <c r="AN184" i="10"/>
  <c r="AW184" i="10"/>
  <c r="BG184" i="10"/>
  <c r="AV184" i="10"/>
  <c r="BV184" i="10" s="1"/>
  <c r="N184" i="10"/>
  <c r="AY184" i="10"/>
  <c r="U184" i="10"/>
  <c r="BE184" i="10"/>
  <c r="W184" i="10"/>
  <c r="BH184" i="10"/>
  <c r="AF184" i="10"/>
  <c r="BD249" i="10"/>
  <c r="AU249" i="10"/>
  <c r="AL249" i="10"/>
  <c r="BS249" i="10" s="1"/>
  <c r="AC249" i="10"/>
  <c r="J249" i="10"/>
  <c r="H248" i="10"/>
  <c r="P248" i="10"/>
  <c r="X248" i="10"/>
  <c r="AF248" i="10"/>
  <c r="AN248" i="10"/>
  <c r="AV248" i="10"/>
  <c r="BV248" i="10" s="1"/>
  <c r="BD248" i="10"/>
  <c r="BB247" i="10"/>
  <c r="AS247" i="10"/>
  <c r="BU247" i="10" s="1"/>
  <c r="AI247" i="10"/>
  <c r="Z247" i="10"/>
  <c r="BO247" i="10" s="1"/>
  <c r="Q247" i="10"/>
  <c r="H247" i="10"/>
  <c r="BH244" i="10"/>
  <c r="AW244" i="10"/>
  <c r="AL244" i="10"/>
  <c r="AB244" i="10"/>
  <c r="BI243" i="10"/>
  <c r="AX243" i="10"/>
  <c r="AN243" i="10"/>
  <c r="AC243" i="10"/>
  <c r="R243" i="10"/>
  <c r="H243" i="10"/>
  <c r="BB242" i="10"/>
  <c r="AR242" i="10"/>
  <c r="AG242" i="10"/>
  <c r="V242" i="10"/>
  <c r="BH240" i="10"/>
  <c r="AW240" i="10"/>
  <c r="AL240" i="10"/>
  <c r="AB240" i="10"/>
  <c r="BI239" i="10"/>
  <c r="AX239" i="10"/>
  <c r="AN239" i="10"/>
  <c r="AC239" i="10"/>
  <c r="R239" i="10"/>
  <c r="H239" i="10"/>
  <c r="BB238" i="10"/>
  <c r="AR238" i="10"/>
  <c r="AG238" i="10"/>
  <c r="V238" i="10"/>
  <c r="BG236" i="10"/>
  <c r="BY236" i="10" s="1"/>
  <c r="AS236" i="10"/>
  <c r="BU236" i="10" s="1"/>
  <c r="AE236" i="10"/>
  <c r="BB230" i="10"/>
  <c r="AL230" i="10"/>
  <c r="H228" i="10"/>
  <c r="P228" i="10"/>
  <c r="X228" i="10"/>
  <c r="AF228" i="10"/>
  <c r="AN228" i="10"/>
  <c r="AV228" i="10"/>
  <c r="BV228" i="10" s="1"/>
  <c r="BD228" i="10"/>
  <c r="I228" i="10"/>
  <c r="Q228" i="10"/>
  <c r="Y228" i="10"/>
  <c r="AG228" i="10"/>
  <c r="AO228" i="10"/>
  <c r="BT228" i="10" s="1"/>
  <c r="AW228" i="10"/>
  <c r="BE228" i="10"/>
  <c r="J228" i="10"/>
  <c r="R228" i="10"/>
  <c r="Z228" i="10"/>
  <c r="AH228" i="10"/>
  <c r="BR228" i="10" s="1"/>
  <c r="AP228" i="10"/>
  <c r="AX228" i="10"/>
  <c r="BF228" i="10"/>
  <c r="K228" i="10"/>
  <c r="AA228" i="10"/>
  <c r="BP228" i="10" s="1"/>
  <c r="AI228" i="10"/>
  <c r="AQ228" i="10"/>
  <c r="AY228" i="10"/>
  <c r="BG228" i="10"/>
  <c r="BY228" i="10" s="1"/>
  <c r="AX207" i="10"/>
  <c r="Y207" i="10"/>
  <c r="AU206" i="10"/>
  <c r="Q206" i="10"/>
  <c r="BO202" i="10"/>
  <c r="K198" i="10"/>
  <c r="AA198" i="10"/>
  <c r="BP198" i="10" s="1"/>
  <c r="AI198" i="10"/>
  <c r="AQ198" i="10"/>
  <c r="AY198" i="10"/>
  <c r="BG198" i="10"/>
  <c r="T198" i="10"/>
  <c r="BN198" i="10" s="1"/>
  <c r="AB198" i="10"/>
  <c r="AJ198" i="10"/>
  <c r="AR198" i="10"/>
  <c r="AZ198" i="10"/>
  <c r="BW198" i="10" s="1"/>
  <c r="BH198" i="10"/>
  <c r="I198" i="10"/>
  <c r="Q198" i="10"/>
  <c r="Y198" i="10"/>
  <c r="AG198" i="10"/>
  <c r="AO198" i="10"/>
  <c r="BT198" i="10" s="1"/>
  <c r="AW198" i="10"/>
  <c r="BE198" i="10"/>
  <c r="R198" i="10"/>
  <c r="AE198" i="10"/>
  <c r="AS198" i="10"/>
  <c r="BD198" i="10"/>
  <c r="G198" i="10"/>
  <c r="U198" i="10"/>
  <c r="AF198" i="10"/>
  <c r="AT198" i="10"/>
  <c r="BF198" i="10"/>
  <c r="H198" i="10"/>
  <c r="V198" i="10"/>
  <c r="AH198" i="10"/>
  <c r="BR198" i="10" s="1"/>
  <c r="AU198" i="10"/>
  <c r="BI198" i="10"/>
  <c r="J198" i="10"/>
  <c r="W198" i="10"/>
  <c r="AK198" i="10"/>
  <c r="AV198" i="10"/>
  <c r="BV198" i="10" s="1"/>
  <c r="N198" i="10"/>
  <c r="Z198" i="10"/>
  <c r="BO198" i="10" s="1"/>
  <c r="AM198" i="10"/>
  <c r="BA198" i="10"/>
  <c r="BC249" i="10"/>
  <c r="BX249" i="10" s="1"/>
  <c r="AT249" i="10"/>
  <c r="AK249" i="10"/>
  <c r="AA249" i="10"/>
  <c r="BP249" i="10" s="1"/>
  <c r="R249" i="10"/>
  <c r="I249" i="10"/>
  <c r="BA247" i="10"/>
  <c r="AQ247" i="10"/>
  <c r="AH247" i="10"/>
  <c r="BR247" i="10" s="1"/>
  <c r="Y247" i="10"/>
  <c r="P247" i="10"/>
  <c r="H244" i="10"/>
  <c r="P244" i="10"/>
  <c r="X244" i="10"/>
  <c r="AF244" i="10"/>
  <c r="AN244" i="10"/>
  <c r="AV244" i="10"/>
  <c r="BV244" i="10" s="1"/>
  <c r="BD244" i="10"/>
  <c r="J244" i="10"/>
  <c r="R244" i="10"/>
  <c r="Z244" i="10"/>
  <c r="AH244" i="10"/>
  <c r="BR244" i="10" s="1"/>
  <c r="AP244" i="10"/>
  <c r="AX244" i="10"/>
  <c r="BF244" i="10"/>
  <c r="BG243" i="10"/>
  <c r="BY243" i="10" s="1"/>
  <c r="AW243" i="10"/>
  <c r="AM243" i="10"/>
  <c r="AA243" i="10"/>
  <c r="BP243" i="10" s="1"/>
  <c r="Q243" i="10"/>
  <c r="BA242" i="10"/>
  <c r="AQ242" i="10"/>
  <c r="AE242" i="10"/>
  <c r="U242" i="10"/>
  <c r="K242" i="10"/>
  <c r="H240" i="10"/>
  <c r="P240" i="10"/>
  <c r="X240" i="10"/>
  <c r="AF240" i="10"/>
  <c r="AN240" i="10"/>
  <c r="AV240" i="10"/>
  <c r="BV240" i="10" s="1"/>
  <c r="BD240" i="10"/>
  <c r="J240" i="10"/>
  <c r="R240" i="10"/>
  <c r="Z240" i="10"/>
  <c r="AH240" i="10"/>
  <c r="BR240" i="10" s="1"/>
  <c r="AP240" i="10"/>
  <c r="AX240" i="10"/>
  <c r="BF240" i="10"/>
  <c r="BG239" i="10"/>
  <c r="BY239" i="10" s="1"/>
  <c r="AW239" i="10"/>
  <c r="AM239" i="10"/>
  <c r="AA239" i="10"/>
  <c r="BP239" i="10" s="1"/>
  <c r="Q239" i="10"/>
  <c r="BA238" i="10"/>
  <c r="AQ238" i="10"/>
  <c r="AE238" i="10"/>
  <c r="U238" i="10"/>
  <c r="K238" i="10"/>
  <c r="H236" i="10"/>
  <c r="P236" i="10"/>
  <c r="X236" i="10"/>
  <c r="AF236" i="10"/>
  <c r="AN236" i="10"/>
  <c r="AV236" i="10"/>
  <c r="BV236" i="10" s="1"/>
  <c r="BD236" i="10"/>
  <c r="I236" i="10"/>
  <c r="Q236" i="10"/>
  <c r="Y236" i="10"/>
  <c r="AG236" i="10"/>
  <c r="AO236" i="10"/>
  <c r="BT236" i="10" s="1"/>
  <c r="AW236" i="10"/>
  <c r="BE236" i="10"/>
  <c r="J236" i="10"/>
  <c r="R236" i="10"/>
  <c r="Z236" i="10"/>
  <c r="AH236" i="10"/>
  <c r="BR236" i="10" s="1"/>
  <c r="AP236" i="10"/>
  <c r="AX236" i="10"/>
  <c r="BF236" i="10"/>
  <c r="H230" i="10"/>
  <c r="P230" i="10"/>
  <c r="X230" i="10"/>
  <c r="AF230" i="10"/>
  <c r="AN230" i="10"/>
  <c r="AV230" i="10"/>
  <c r="BV230" i="10" s="1"/>
  <c r="BD230" i="10"/>
  <c r="I230" i="10"/>
  <c r="Q230" i="10"/>
  <c r="Y230" i="10"/>
  <c r="AG230" i="10"/>
  <c r="AO230" i="10"/>
  <c r="BT230" i="10" s="1"/>
  <c r="AW230" i="10"/>
  <c r="BE230" i="10"/>
  <c r="J230" i="10"/>
  <c r="R230" i="10"/>
  <c r="Z230" i="10"/>
  <c r="AH230" i="10"/>
  <c r="BR230" i="10" s="1"/>
  <c r="AP230" i="10"/>
  <c r="AX230" i="10"/>
  <c r="BF230" i="10"/>
  <c r="K230" i="10"/>
  <c r="AA230" i="10"/>
  <c r="BP230" i="10" s="1"/>
  <c r="AI230" i="10"/>
  <c r="AQ230" i="10"/>
  <c r="AY230" i="10"/>
  <c r="BG230" i="10"/>
  <c r="BY230" i="10" s="1"/>
  <c r="AW207" i="10"/>
  <c r="R207" i="10"/>
  <c r="AN206" i="10"/>
  <c r="O206" i="10"/>
  <c r="AO184" i="10"/>
  <c r="BT184" i="10" s="1"/>
  <c r="AS207" i="10"/>
  <c r="BU207" i="10" s="1"/>
  <c r="Q207" i="10"/>
  <c r="AM206" i="10"/>
  <c r="H206" i="10"/>
  <c r="AM184" i="10"/>
  <c r="J175" i="10"/>
  <c r="R175" i="10"/>
  <c r="Z175" i="10"/>
  <c r="AH175" i="10"/>
  <c r="BR175" i="10" s="1"/>
  <c r="AP175" i="10"/>
  <c r="AX175" i="10"/>
  <c r="BF175" i="10"/>
  <c r="T175" i="10"/>
  <c r="BN175" i="10" s="1"/>
  <c r="AB175" i="10"/>
  <c r="AJ175" i="10"/>
  <c r="AR175" i="10"/>
  <c r="AZ175" i="10"/>
  <c r="BH175" i="10"/>
  <c r="G175" i="10"/>
  <c r="Q175" i="10"/>
  <c r="AC175" i="10"/>
  <c r="AM175" i="10"/>
  <c r="AW175" i="10"/>
  <c r="BI175" i="10"/>
  <c r="H175" i="10"/>
  <c r="AD175" i="10"/>
  <c r="AN175" i="10"/>
  <c r="AY175" i="10"/>
  <c r="M175" i="10"/>
  <c r="BL175" i="10" s="1"/>
  <c r="W175" i="10"/>
  <c r="AG175" i="10"/>
  <c r="AS175" i="10"/>
  <c r="BC175" i="10"/>
  <c r="BX175" i="10" s="1"/>
  <c r="X175" i="10"/>
  <c r="AO175" i="10"/>
  <c r="BT175" i="10" s="1"/>
  <c r="BE175" i="10"/>
  <c r="I175" i="10"/>
  <c r="Y175" i="10"/>
  <c r="AQ175" i="10"/>
  <c r="BG175" i="10"/>
  <c r="BY175" i="10" s="1"/>
  <c r="K175" i="10"/>
  <c r="AA175" i="10"/>
  <c r="BP175" i="10" s="1"/>
  <c r="AT175" i="10"/>
  <c r="N175" i="10"/>
  <c r="AE175" i="10"/>
  <c r="AU175" i="10"/>
  <c r="O175" i="10"/>
  <c r="AF175" i="10"/>
  <c r="AV175" i="10"/>
  <c r="BV175" i="10" s="1"/>
  <c r="U175" i="10"/>
  <c r="AK175" i="10"/>
  <c r="BB175" i="10"/>
  <c r="AI175" i="10"/>
  <c r="AL175" i="10"/>
  <c r="BA175" i="10"/>
  <c r="BD175" i="10"/>
  <c r="T247" i="10"/>
  <c r="BN247" i="10" s="1"/>
  <c r="AB247" i="10"/>
  <c r="AJ247" i="10"/>
  <c r="AR247" i="10"/>
  <c r="AZ247" i="10"/>
  <c r="BH247" i="10"/>
  <c r="T243" i="10"/>
  <c r="BN243" i="10" s="1"/>
  <c r="AB243" i="10"/>
  <c r="AJ243" i="10"/>
  <c r="AR243" i="10"/>
  <c r="AZ243" i="10"/>
  <c r="BH243" i="10"/>
  <c r="N243" i="10"/>
  <c r="V243" i="10"/>
  <c r="AD243" i="10"/>
  <c r="AL243" i="10"/>
  <c r="AT243" i="10"/>
  <c r="BB243" i="10"/>
  <c r="T239" i="10"/>
  <c r="BN239" i="10" s="1"/>
  <c r="AB239" i="10"/>
  <c r="AJ239" i="10"/>
  <c r="AR239" i="10"/>
  <c r="AZ239" i="10"/>
  <c r="BH239" i="10"/>
  <c r="N239" i="10"/>
  <c r="V239" i="10"/>
  <c r="AD239" i="10"/>
  <c r="AL239" i="10"/>
  <c r="AT239" i="10"/>
  <c r="BB239" i="10"/>
  <c r="AL207" i="10"/>
  <c r="M207" i="10"/>
  <c r="BL207" i="10" s="1"/>
  <c r="AK206" i="10"/>
  <c r="G206" i="10"/>
  <c r="AD184" i="10"/>
  <c r="I178" i="10"/>
  <c r="Q178" i="10"/>
  <c r="Y178" i="10"/>
  <c r="AG178" i="10"/>
  <c r="AO178" i="10"/>
  <c r="BT178" i="10" s="1"/>
  <c r="AW178" i="10"/>
  <c r="BE178" i="10"/>
  <c r="J178" i="10"/>
  <c r="R178" i="10"/>
  <c r="Z178" i="10"/>
  <c r="AH178" i="10"/>
  <c r="BR178" i="10" s="1"/>
  <c r="AP178" i="10"/>
  <c r="AX178" i="10"/>
  <c r="BF178" i="10"/>
  <c r="P178" i="10"/>
  <c r="AB178" i="10"/>
  <c r="AL178" i="10"/>
  <c r="AV178" i="10"/>
  <c r="BV178" i="10" s="1"/>
  <c r="BH178" i="10"/>
  <c r="G178" i="10"/>
  <c r="AC178" i="10"/>
  <c r="AM178" i="10"/>
  <c r="AY178" i="10"/>
  <c r="BI178" i="10"/>
  <c r="H178" i="10"/>
  <c r="T178" i="10"/>
  <c r="BN178" i="10" s="1"/>
  <c r="AD178" i="10"/>
  <c r="AN178" i="10"/>
  <c r="AZ178" i="10"/>
  <c r="K178" i="10"/>
  <c r="U178" i="10"/>
  <c r="AE178" i="10"/>
  <c r="AQ178" i="10"/>
  <c r="BA178" i="10"/>
  <c r="V178" i="10"/>
  <c r="AF178" i="10"/>
  <c r="AR178" i="10"/>
  <c r="BB178" i="10"/>
  <c r="N178" i="10"/>
  <c r="X178" i="10"/>
  <c r="AJ178" i="10"/>
  <c r="AT178" i="10"/>
  <c r="BD178" i="10"/>
  <c r="BG222" i="10"/>
  <c r="BY222" i="10" s="1"/>
  <c r="AY222" i="10"/>
  <c r="AQ222" i="10"/>
  <c r="AI222" i="10"/>
  <c r="AA222" i="10"/>
  <c r="BP222" i="10" s="1"/>
  <c r="K222" i="10"/>
  <c r="BG220" i="10"/>
  <c r="AY220" i="10"/>
  <c r="AQ220" i="10"/>
  <c r="AI220" i="10"/>
  <c r="AA220" i="10"/>
  <c r="BP220" i="10" s="1"/>
  <c r="K220" i="10"/>
  <c r="BG218" i="10"/>
  <c r="BY218" i="10" s="1"/>
  <c r="AY218" i="10"/>
  <c r="AQ218" i="10"/>
  <c r="AI218" i="10"/>
  <c r="AA218" i="10"/>
  <c r="BP218" i="10" s="1"/>
  <c r="K218" i="10"/>
  <c r="AI178" i="10"/>
  <c r="BB235" i="10"/>
  <c r="AT235" i="10"/>
  <c r="AL235" i="10"/>
  <c r="BS235" i="10" s="1"/>
  <c r="AD235" i="10"/>
  <c r="V235" i="10"/>
  <c r="N235" i="10"/>
  <c r="BB233" i="10"/>
  <c r="AT233" i="10"/>
  <c r="AL233" i="10"/>
  <c r="BS233" i="10" s="1"/>
  <c r="AD233" i="10"/>
  <c r="V233" i="10"/>
  <c r="N233" i="10"/>
  <c r="BB231" i="10"/>
  <c r="AT231" i="10"/>
  <c r="AL231" i="10"/>
  <c r="BS231" i="10" s="1"/>
  <c r="AD231" i="10"/>
  <c r="V231" i="10"/>
  <c r="N231" i="10"/>
  <c r="BB229" i="10"/>
  <c r="AT229" i="10"/>
  <c r="AL229" i="10"/>
  <c r="AD229" i="10"/>
  <c r="V229" i="10"/>
  <c r="N229" i="10"/>
  <c r="BB227" i="10"/>
  <c r="AT227" i="10"/>
  <c r="AL227" i="10"/>
  <c r="BS227" i="10" s="1"/>
  <c r="AD227" i="10"/>
  <c r="V227" i="10"/>
  <c r="N227" i="10"/>
  <c r="BB225" i="10"/>
  <c r="AT225" i="10"/>
  <c r="AL225" i="10"/>
  <c r="BS225" i="10" s="1"/>
  <c r="AD225" i="10"/>
  <c r="V225" i="10"/>
  <c r="N225" i="10"/>
  <c r="BB223" i="10"/>
  <c r="AT223" i="10"/>
  <c r="AL223" i="10"/>
  <c r="AD223" i="10"/>
  <c r="V223" i="10"/>
  <c r="N223" i="10"/>
  <c r="BF222" i="10"/>
  <c r="AX222" i="10"/>
  <c r="AP222" i="10"/>
  <c r="AH222" i="10"/>
  <c r="BR222" i="10" s="1"/>
  <c r="Z222" i="10"/>
  <c r="R222" i="10"/>
  <c r="J222" i="10"/>
  <c r="BB221" i="10"/>
  <c r="AT221" i="10"/>
  <c r="AL221" i="10"/>
  <c r="BS221" i="10" s="1"/>
  <c r="AD221" i="10"/>
  <c r="V221" i="10"/>
  <c r="N221" i="10"/>
  <c r="BF220" i="10"/>
  <c r="AX220" i="10"/>
  <c r="AP220" i="10"/>
  <c r="AH220" i="10"/>
  <c r="BR220" i="10" s="1"/>
  <c r="Z220" i="10"/>
  <c r="R220" i="10"/>
  <c r="J220" i="10"/>
  <c r="BB219" i="10"/>
  <c r="AT219" i="10"/>
  <c r="AL219" i="10"/>
  <c r="AD219" i="10"/>
  <c r="V219" i="10"/>
  <c r="N219" i="10"/>
  <c r="BF218" i="10"/>
  <c r="AX218" i="10"/>
  <c r="AP218" i="10"/>
  <c r="AH218" i="10"/>
  <c r="BR218" i="10" s="1"/>
  <c r="Z218" i="10"/>
  <c r="R218" i="10"/>
  <c r="J218" i="10"/>
  <c r="BB217" i="10"/>
  <c r="AT217" i="10"/>
  <c r="AL217" i="10"/>
  <c r="AD217" i="10"/>
  <c r="V217" i="10"/>
  <c r="N217" i="10"/>
  <c r="G213" i="10"/>
  <c r="O213" i="10"/>
  <c r="W213" i="10"/>
  <c r="AE213" i="10"/>
  <c r="BQ213" i="10" s="1"/>
  <c r="AM213" i="10"/>
  <c r="AU213" i="10"/>
  <c r="BC213" i="10"/>
  <c r="BX213" i="10" s="1"/>
  <c r="H213" i="10"/>
  <c r="P213" i="10"/>
  <c r="X213" i="10"/>
  <c r="AF213" i="10"/>
  <c r="AN213" i="10"/>
  <c r="AV213" i="10"/>
  <c r="BV213" i="10" s="1"/>
  <c r="BD213" i="10"/>
  <c r="G209" i="10"/>
  <c r="O209" i="10"/>
  <c r="W209" i="10"/>
  <c r="AE209" i="10"/>
  <c r="AM209" i="10"/>
  <c r="AU209" i="10"/>
  <c r="BC209" i="10"/>
  <c r="BX209" i="10" s="1"/>
  <c r="H209" i="10"/>
  <c r="P209" i="10"/>
  <c r="X209" i="10"/>
  <c r="BO209" i="10" s="1"/>
  <c r="AF209" i="10"/>
  <c r="AN209" i="10"/>
  <c r="AV209" i="10"/>
  <c r="BV209" i="10" s="1"/>
  <c r="BD209" i="10"/>
  <c r="G205" i="10"/>
  <c r="O205" i="10"/>
  <c r="W205" i="10"/>
  <c r="AE205" i="10"/>
  <c r="BQ205" i="10" s="1"/>
  <c r="AM205" i="10"/>
  <c r="AU205" i="10"/>
  <c r="BC205" i="10"/>
  <c r="BX205" i="10" s="1"/>
  <c r="H205" i="10"/>
  <c r="P205" i="10"/>
  <c r="X205" i="10"/>
  <c r="BO205" i="10" s="1"/>
  <c r="AF205" i="10"/>
  <c r="AN205" i="10"/>
  <c r="AV205" i="10"/>
  <c r="BV205" i="10" s="1"/>
  <c r="BD205" i="10"/>
  <c r="K204" i="10"/>
  <c r="AA204" i="10"/>
  <c r="BP204" i="10" s="1"/>
  <c r="AI204" i="10"/>
  <c r="AQ204" i="10"/>
  <c r="AY204" i="10"/>
  <c r="BG204" i="10"/>
  <c r="BY204" i="10" s="1"/>
  <c r="T204" i="10"/>
  <c r="BN204" i="10" s="1"/>
  <c r="AB204" i="10"/>
  <c r="AJ204" i="10"/>
  <c r="AR204" i="10"/>
  <c r="AZ204" i="10"/>
  <c r="BW204" i="10" s="1"/>
  <c r="BH204" i="10"/>
  <c r="I204" i="10"/>
  <c r="Q204" i="10"/>
  <c r="BD202" i="10"/>
  <c r="AS202" i="10"/>
  <c r="BU202" i="10" s="1"/>
  <c r="AE202" i="10"/>
  <c r="J192" i="10"/>
  <c r="R192" i="10"/>
  <c r="Z192" i="10"/>
  <c r="AH192" i="10"/>
  <c r="BR192" i="10" s="1"/>
  <c r="AP192" i="10"/>
  <c r="O192" i="10"/>
  <c r="X192" i="10"/>
  <c r="AG192" i="10"/>
  <c r="AQ192" i="10"/>
  <c r="AY192" i="10"/>
  <c r="BG192" i="10"/>
  <c r="G192" i="10"/>
  <c r="P192" i="10"/>
  <c r="Y192" i="10"/>
  <c r="AI192" i="10"/>
  <c r="AR192" i="10"/>
  <c r="AZ192" i="10"/>
  <c r="BH192" i="10"/>
  <c r="H192" i="10"/>
  <c r="Q192" i="10"/>
  <c r="AA192" i="10"/>
  <c r="BP192" i="10" s="1"/>
  <c r="AJ192" i="10"/>
  <c r="AS192" i="10"/>
  <c r="BA192" i="10"/>
  <c r="BI192" i="10"/>
  <c r="I192" i="10"/>
  <c r="AB192" i="10"/>
  <c r="AK192" i="10"/>
  <c r="AT192" i="10"/>
  <c r="BB192" i="10"/>
  <c r="K192" i="10"/>
  <c r="T192" i="10"/>
  <c r="BN192" i="10" s="1"/>
  <c r="AC192" i="10"/>
  <c r="AL192" i="10"/>
  <c r="AU192" i="10"/>
  <c r="BC192" i="10"/>
  <c r="BX192" i="10" s="1"/>
  <c r="M192" i="10"/>
  <c r="BL192" i="10" s="1"/>
  <c r="V192" i="10"/>
  <c r="AE192" i="10"/>
  <c r="AN192" i="10"/>
  <c r="AW192" i="10"/>
  <c r="BE192" i="10"/>
  <c r="AA178" i="10"/>
  <c r="BP178" i="10" s="1"/>
  <c r="J173" i="10"/>
  <c r="R173" i="10"/>
  <c r="Z173" i="10"/>
  <c r="AH173" i="10"/>
  <c r="BR173" i="10" s="1"/>
  <c r="AP173" i="10"/>
  <c r="AX173" i="10"/>
  <c r="BF173" i="10"/>
  <c r="T173" i="10"/>
  <c r="BN173" i="10" s="1"/>
  <c r="AB173" i="10"/>
  <c r="AJ173" i="10"/>
  <c r="AR173" i="10"/>
  <c r="AZ173" i="10"/>
  <c r="BH173" i="10"/>
  <c r="M173" i="10"/>
  <c r="BL173" i="10" s="1"/>
  <c r="W173" i="10"/>
  <c r="AG173" i="10"/>
  <c r="AS173" i="10"/>
  <c r="BC173" i="10"/>
  <c r="BX173" i="10" s="1"/>
  <c r="N173" i="10"/>
  <c r="X173" i="10"/>
  <c r="AI173" i="10"/>
  <c r="AT173" i="10"/>
  <c r="BD173" i="10"/>
  <c r="G173" i="10"/>
  <c r="Q173" i="10"/>
  <c r="AC173" i="10"/>
  <c r="AM173" i="10"/>
  <c r="AW173" i="10"/>
  <c r="BI173" i="10"/>
  <c r="V173" i="10"/>
  <c r="AN173" i="10"/>
  <c r="BE173" i="10"/>
  <c r="H173" i="10"/>
  <c r="Y173" i="10"/>
  <c r="AO173" i="10"/>
  <c r="BT173" i="10" s="1"/>
  <c r="BG173" i="10"/>
  <c r="I173" i="10"/>
  <c r="AA173" i="10"/>
  <c r="BP173" i="10" s="1"/>
  <c r="AQ173" i="10"/>
  <c r="K173" i="10"/>
  <c r="AD173" i="10"/>
  <c r="AU173" i="10"/>
  <c r="O173" i="10"/>
  <c r="AE173" i="10"/>
  <c r="AV173" i="10"/>
  <c r="BV173" i="10" s="1"/>
  <c r="AK173" i="10"/>
  <c r="BA173" i="10"/>
  <c r="BE222" i="10"/>
  <c r="AW222" i="10"/>
  <c r="AO222" i="10"/>
  <c r="BT222" i="10" s="1"/>
  <c r="AG222" i="10"/>
  <c r="Y222" i="10"/>
  <c r="Q222" i="10"/>
  <c r="I222" i="10"/>
  <c r="BE220" i="10"/>
  <c r="AW220" i="10"/>
  <c r="AO220" i="10"/>
  <c r="BT220" i="10" s="1"/>
  <c r="AG220" i="10"/>
  <c r="Y220" i="10"/>
  <c r="Q220" i="10"/>
  <c r="I220" i="10"/>
  <c r="BE218" i="10"/>
  <c r="AW218" i="10"/>
  <c r="AO218" i="10"/>
  <c r="BT218" i="10" s="1"/>
  <c r="AG218" i="10"/>
  <c r="Y218" i="10"/>
  <c r="Q218" i="10"/>
  <c r="I218" i="10"/>
  <c r="K202" i="10"/>
  <c r="AA202" i="10"/>
  <c r="BP202" i="10" s="1"/>
  <c r="AI202" i="10"/>
  <c r="AQ202" i="10"/>
  <c r="AY202" i="10"/>
  <c r="BG202" i="10"/>
  <c r="BY202" i="10" s="1"/>
  <c r="T202" i="10"/>
  <c r="BN202" i="10" s="1"/>
  <c r="AB202" i="10"/>
  <c r="AJ202" i="10"/>
  <c r="AR202" i="10"/>
  <c r="AZ202" i="10"/>
  <c r="BH202" i="10"/>
  <c r="I202" i="10"/>
  <c r="Q202" i="10"/>
  <c r="Y202" i="10"/>
  <c r="AG202" i="10"/>
  <c r="AO202" i="10"/>
  <c r="BT202" i="10" s="1"/>
  <c r="AW202" i="10"/>
  <c r="BE202" i="10"/>
  <c r="W178" i="10"/>
  <c r="BB173" i="10"/>
  <c r="BH235" i="10"/>
  <c r="AZ235" i="10"/>
  <c r="AR235" i="10"/>
  <c r="AJ235" i="10"/>
  <c r="AB235" i="10"/>
  <c r="T235" i="10"/>
  <c r="BN235" i="10" s="1"/>
  <c r="BH233" i="10"/>
  <c r="AZ233" i="10"/>
  <c r="BW233" i="10" s="1"/>
  <c r="AR233" i="10"/>
  <c r="AJ233" i="10"/>
  <c r="AB233" i="10"/>
  <c r="T233" i="10"/>
  <c r="BN233" i="10" s="1"/>
  <c r="BH231" i="10"/>
  <c r="AZ231" i="10"/>
  <c r="AR231" i="10"/>
  <c r="AJ231" i="10"/>
  <c r="AB231" i="10"/>
  <c r="T231" i="10"/>
  <c r="BN231" i="10" s="1"/>
  <c r="BH229" i="10"/>
  <c r="AZ229" i="10"/>
  <c r="AR229" i="10"/>
  <c r="AJ229" i="10"/>
  <c r="AB229" i="10"/>
  <c r="T229" i="10"/>
  <c r="BN229" i="10" s="1"/>
  <c r="BH227" i="10"/>
  <c r="AZ227" i="10"/>
  <c r="AR227" i="10"/>
  <c r="AJ227" i="10"/>
  <c r="AB227" i="10"/>
  <c r="T227" i="10"/>
  <c r="BN227" i="10" s="1"/>
  <c r="BH225" i="10"/>
  <c r="AZ225" i="10"/>
  <c r="BW225" i="10" s="1"/>
  <c r="AR225" i="10"/>
  <c r="AJ225" i="10"/>
  <c r="AB225" i="10"/>
  <c r="T225" i="10"/>
  <c r="BN225" i="10" s="1"/>
  <c r="BH223" i="10"/>
  <c r="AZ223" i="10"/>
  <c r="AR223" i="10"/>
  <c r="AJ223" i="10"/>
  <c r="AB223" i="10"/>
  <c r="T223" i="10"/>
  <c r="BN223" i="10" s="1"/>
  <c r="BD222" i="10"/>
  <c r="AV222" i="10"/>
  <c r="BV222" i="10" s="1"/>
  <c r="AN222" i="10"/>
  <c r="AF222" i="10"/>
  <c r="X222" i="10"/>
  <c r="P222" i="10"/>
  <c r="BH221" i="10"/>
  <c r="AZ221" i="10"/>
  <c r="AR221" i="10"/>
  <c r="AJ221" i="10"/>
  <c r="AB221" i="10"/>
  <c r="T221" i="10"/>
  <c r="BN221" i="10" s="1"/>
  <c r="BD220" i="10"/>
  <c r="AV220" i="10"/>
  <c r="BV220" i="10" s="1"/>
  <c r="AN220" i="10"/>
  <c r="AF220" i="10"/>
  <c r="X220" i="10"/>
  <c r="P220" i="10"/>
  <c r="BH219" i="10"/>
  <c r="AZ219" i="10"/>
  <c r="BW219" i="10" s="1"/>
  <c r="AR219" i="10"/>
  <c r="AJ219" i="10"/>
  <c r="AB219" i="10"/>
  <c r="T219" i="10"/>
  <c r="BN219" i="10" s="1"/>
  <c r="BD218" i="10"/>
  <c r="AV218" i="10"/>
  <c r="BV218" i="10" s="1"/>
  <c r="AN218" i="10"/>
  <c r="AF218" i="10"/>
  <c r="X218" i="10"/>
  <c r="P218" i="10"/>
  <c r="BH217" i="10"/>
  <c r="AZ217" i="10"/>
  <c r="AR217" i="10"/>
  <c r="AJ217" i="10"/>
  <c r="AB217" i="10"/>
  <c r="T217" i="10"/>
  <c r="BN217" i="10" s="1"/>
  <c r="K216" i="10"/>
  <c r="AA216" i="10"/>
  <c r="BP216" i="10" s="1"/>
  <c r="AI216" i="10"/>
  <c r="AQ216" i="10"/>
  <c r="AY216" i="10"/>
  <c r="T216" i="10"/>
  <c r="BN216" i="10" s="1"/>
  <c r="AB216" i="10"/>
  <c r="AJ216" i="10"/>
  <c r="AR216" i="10"/>
  <c r="BE213" i="10"/>
  <c r="AS213" i="10"/>
  <c r="AI213" i="10"/>
  <c r="Y213" i="10"/>
  <c r="M213" i="10"/>
  <c r="BL213" i="10" s="1"/>
  <c r="K212" i="10"/>
  <c r="AA212" i="10"/>
  <c r="BP212" i="10" s="1"/>
  <c r="AI212" i="10"/>
  <c r="AQ212" i="10"/>
  <c r="AY212" i="10"/>
  <c r="BG212" i="10"/>
  <c r="BY212" i="10" s="1"/>
  <c r="T212" i="10"/>
  <c r="BN212" i="10" s="1"/>
  <c r="AB212" i="10"/>
  <c r="AJ212" i="10"/>
  <c r="AR212" i="10"/>
  <c r="AZ212" i="10"/>
  <c r="BW212" i="10" s="1"/>
  <c r="BH212" i="10"/>
  <c r="BE209" i="10"/>
  <c r="AS209" i="10"/>
  <c r="AI209" i="10"/>
  <c r="Y209" i="10"/>
  <c r="M209" i="10"/>
  <c r="BL209" i="10" s="1"/>
  <c r="K208" i="10"/>
  <c r="AA208" i="10"/>
  <c r="BP208" i="10" s="1"/>
  <c r="AI208" i="10"/>
  <c r="AQ208" i="10"/>
  <c r="AY208" i="10"/>
  <c r="BG208" i="10"/>
  <c r="BY208" i="10" s="1"/>
  <c r="T208" i="10"/>
  <c r="BN208" i="10" s="1"/>
  <c r="AB208" i="10"/>
  <c r="AJ208" i="10"/>
  <c r="AR208" i="10"/>
  <c r="AZ208" i="10"/>
  <c r="BW208" i="10" s="1"/>
  <c r="BH208" i="10"/>
  <c r="BE205" i="10"/>
  <c r="AS205" i="10"/>
  <c r="AI205" i="10"/>
  <c r="Y205" i="10"/>
  <c r="M205" i="10"/>
  <c r="BL205" i="10" s="1"/>
  <c r="BE204" i="10"/>
  <c r="AU204" i="10"/>
  <c r="AK204" i="10"/>
  <c r="Y204" i="10"/>
  <c r="N204" i="10"/>
  <c r="BB202" i="10"/>
  <c r="AN202" i="10"/>
  <c r="AC202" i="10"/>
  <c r="O202" i="10"/>
  <c r="K200" i="10"/>
  <c r="AA200" i="10"/>
  <c r="BP200" i="10" s="1"/>
  <c r="AI200" i="10"/>
  <c r="AQ200" i="10"/>
  <c r="AY200" i="10"/>
  <c r="BG200" i="10"/>
  <c r="BY200" i="10" s="1"/>
  <c r="T200" i="10"/>
  <c r="BN200" i="10" s="1"/>
  <c r="AB200" i="10"/>
  <c r="AJ200" i="10"/>
  <c r="AR200" i="10"/>
  <c r="AZ200" i="10"/>
  <c r="BW200" i="10" s="1"/>
  <c r="BH200" i="10"/>
  <c r="I200" i="10"/>
  <c r="Q200" i="10"/>
  <c r="Y200" i="10"/>
  <c r="AG200" i="10"/>
  <c r="AO200" i="10"/>
  <c r="BT200" i="10" s="1"/>
  <c r="AW200" i="10"/>
  <c r="BE200" i="10"/>
  <c r="AD192" i="10"/>
  <c r="J186" i="10"/>
  <c r="R186" i="10"/>
  <c r="Z186" i="10"/>
  <c r="AH186" i="10"/>
  <c r="BR186" i="10" s="1"/>
  <c r="AP186" i="10"/>
  <c r="AX186" i="10"/>
  <c r="BF186" i="10"/>
  <c r="H186" i="10"/>
  <c r="Q186" i="10"/>
  <c r="AA186" i="10"/>
  <c r="BP186" i="10" s="1"/>
  <c r="AJ186" i="10"/>
  <c r="AS186" i="10"/>
  <c r="BB186" i="10"/>
  <c r="I186" i="10"/>
  <c r="AB186" i="10"/>
  <c r="AK186" i="10"/>
  <c r="AT186" i="10"/>
  <c r="BC186" i="10"/>
  <c r="BX186" i="10" s="1"/>
  <c r="K186" i="10"/>
  <c r="T186" i="10"/>
  <c r="BN186" i="10" s="1"/>
  <c r="AC186" i="10"/>
  <c r="AL186" i="10"/>
  <c r="AU186" i="10"/>
  <c r="BD186" i="10"/>
  <c r="U186" i="10"/>
  <c r="AD186" i="10"/>
  <c r="AM186" i="10"/>
  <c r="AV186" i="10"/>
  <c r="BV186" i="10" s="1"/>
  <c r="BE186" i="10"/>
  <c r="M186" i="10"/>
  <c r="BL186" i="10" s="1"/>
  <c r="V186" i="10"/>
  <c r="AE186" i="10"/>
  <c r="AN186" i="10"/>
  <c r="AW186" i="10"/>
  <c r="BG186" i="10"/>
  <c r="O186" i="10"/>
  <c r="X186" i="10"/>
  <c r="AG186" i="10"/>
  <c r="AQ186" i="10"/>
  <c r="AZ186" i="10"/>
  <c r="BI186" i="10"/>
  <c r="BG178" i="10"/>
  <c r="O178" i="10"/>
  <c r="AY173" i="10"/>
  <c r="BE196" i="10"/>
  <c r="AW196" i="10"/>
  <c r="AO196" i="10"/>
  <c r="BT196" i="10" s="1"/>
  <c r="AG196" i="10"/>
  <c r="Y196" i="10"/>
  <c r="Q196" i="10"/>
  <c r="I196" i="10"/>
  <c r="BE194" i="10"/>
  <c r="AW194" i="10"/>
  <c r="AO194" i="10"/>
  <c r="BT194" i="10" s="1"/>
  <c r="AG194" i="10"/>
  <c r="Y194" i="10"/>
  <c r="Q194" i="10"/>
  <c r="I194" i="10"/>
  <c r="BI191" i="10"/>
  <c r="AZ191" i="10"/>
  <c r="AQ191" i="10"/>
  <c r="AH191" i="10"/>
  <c r="BR191" i="10" s="1"/>
  <c r="Y191" i="10"/>
  <c r="P191" i="10"/>
  <c r="N189" i="10"/>
  <c r="V189" i="10"/>
  <c r="AD189" i="10"/>
  <c r="AL189" i="10"/>
  <c r="BS189" i="10" s="1"/>
  <c r="AT189" i="10"/>
  <c r="BB189" i="10"/>
  <c r="BB188" i="10"/>
  <c r="AS188" i="10"/>
  <c r="AJ188" i="10"/>
  <c r="AA188" i="10"/>
  <c r="BP188" i="10" s="1"/>
  <c r="Q188" i="10"/>
  <c r="BC185" i="10"/>
  <c r="BX185" i="10" s="1"/>
  <c r="AS185" i="10"/>
  <c r="BU185" i="10" s="1"/>
  <c r="AJ185" i="10"/>
  <c r="AA185" i="10"/>
  <c r="BP185" i="10" s="1"/>
  <c r="R185" i="10"/>
  <c r="I185" i="10"/>
  <c r="BI183" i="10"/>
  <c r="AZ183" i="10"/>
  <c r="AQ183" i="10"/>
  <c r="AH183" i="10"/>
  <c r="BR183" i="10" s="1"/>
  <c r="Y183" i="10"/>
  <c r="P183" i="10"/>
  <c r="N181" i="10"/>
  <c r="V181" i="10"/>
  <c r="AD181" i="10"/>
  <c r="AL181" i="10"/>
  <c r="AT181" i="10"/>
  <c r="BB181" i="10"/>
  <c r="BA180" i="10"/>
  <c r="AQ180" i="10"/>
  <c r="AE180" i="10"/>
  <c r="U180" i="10"/>
  <c r="N191" i="10"/>
  <c r="V191" i="10"/>
  <c r="AD191" i="10"/>
  <c r="AL191" i="10"/>
  <c r="AT191" i="10"/>
  <c r="BB191" i="10"/>
  <c r="N183" i="10"/>
  <c r="V183" i="10"/>
  <c r="AD183" i="10"/>
  <c r="AL183" i="10"/>
  <c r="AT183" i="10"/>
  <c r="BB183" i="10"/>
  <c r="N138" i="10"/>
  <c r="V138" i="10"/>
  <c r="AD138" i="10"/>
  <c r="AL138" i="10"/>
  <c r="AT138" i="10"/>
  <c r="BB138" i="10"/>
  <c r="G138" i="10"/>
  <c r="O138" i="10"/>
  <c r="W138" i="10"/>
  <c r="AE138" i="10"/>
  <c r="AM138" i="10"/>
  <c r="AU138" i="10"/>
  <c r="BC138" i="10"/>
  <c r="BX138" i="10" s="1"/>
  <c r="H138" i="10"/>
  <c r="P138" i="10"/>
  <c r="X138" i="10"/>
  <c r="AF138" i="10"/>
  <c r="AN138" i="10"/>
  <c r="AV138" i="10"/>
  <c r="BV138" i="10" s="1"/>
  <c r="BD138" i="10"/>
  <c r="I138" i="10"/>
  <c r="Q138" i="10"/>
  <c r="Y138" i="10"/>
  <c r="AG138" i="10"/>
  <c r="AO138" i="10"/>
  <c r="BT138" i="10" s="1"/>
  <c r="AW138" i="10"/>
  <c r="BE138" i="10"/>
  <c r="T138" i="10"/>
  <c r="BN138" i="10" s="1"/>
  <c r="AB138" i="10"/>
  <c r="AJ138" i="10"/>
  <c r="AR138" i="10"/>
  <c r="AZ138" i="10"/>
  <c r="BH138" i="10"/>
  <c r="AA138" i="10"/>
  <c r="BP138" i="10" s="1"/>
  <c r="AX138" i="10"/>
  <c r="J138" i="10"/>
  <c r="AC138" i="10"/>
  <c r="AY138" i="10"/>
  <c r="K138" i="10"/>
  <c r="AH138" i="10"/>
  <c r="BR138" i="10" s="1"/>
  <c r="BA138" i="10"/>
  <c r="M138" i="10"/>
  <c r="BL138" i="10" s="1"/>
  <c r="AI138" i="10"/>
  <c r="BF138" i="10"/>
  <c r="BI138" i="10"/>
  <c r="U138" i="10"/>
  <c r="Z138" i="10"/>
  <c r="AK138" i="10"/>
  <c r="AP138" i="10"/>
  <c r="AS138" i="10"/>
  <c r="BU138" i="10" s="1"/>
  <c r="BF191" i="10"/>
  <c r="AW191" i="10"/>
  <c r="AN191" i="10"/>
  <c r="AE191" i="10"/>
  <c r="BQ191" i="10" s="1"/>
  <c r="U191" i="10"/>
  <c r="J188" i="10"/>
  <c r="R188" i="10"/>
  <c r="Z188" i="10"/>
  <c r="BO188" i="10" s="1"/>
  <c r="AH188" i="10"/>
  <c r="BR188" i="10" s="1"/>
  <c r="AP188" i="10"/>
  <c r="AX188" i="10"/>
  <c r="BF188" i="10"/>
  <c r="X185" i="10"/>
  <c r="BO185" i="10" s="1"/>
  <c r="BF183" i="10"/>
  <c r="AW183" i="10"/>
  <c r="AN183" i="10"/>
  <c r="AE183" i="10"/>
  <c r="U183" i="10"/>
  <c r="J161" i="10"/>
  <c r="R161" i="10"/>
  <c r="Z161" i="10"/>
  <c r="AH161" i="10"/>
  <c r="BR161" i="10" s="1"/>
  <c r="AP161" i="10"/>
  <c r="AX161" i="10"/>
  <c r="BF161" i="10"/>
  <c r="K161" i="10"/>
  <c r="AA161" i="10"/>
  <c r="BP161" i="10" s="1"/>
  <c r="AI161" i="10"/>
  <c r="AQ161" i="10"/>
  <c r="AY161" i="10"/>
  <c r="BG161" i="10"/>
  <c r="T161" i="10"/>
  <c r="BN161" i="10" s="1"/>
  <c r="AB161" i="10"/>
  <c r="AJ161" i="10"/>
  <c r="AR161" i="10"/>
  <c r="AZ161" i="10"/>
  <c r="BH161" i="10"/>
  <c r="Q161" i="10"/>
  <c r="AE161" i="10"/>
  <c r="AS161" i="10"/>
  <c r="BD161" i="10"/>
  <c r="G161" i="10"/>
  <c r="U161" i="10"/>
  <c r="AF161" i="10"/>
  <c r="AT161" i="10"/>
  <c r="BE161" i="10"/>
  <c r="H161" i="10"/>
  <c r="V161" i="10"/>
  <c r="AG161" i="10"/>
  <c r="AU161" i="10"/>
  <c r="BI161" i="10"/>
  <c r="I161" i="10"/>
  <c r="W161" i="10"/>
  <c r="AK161" i="10"/>
  <c r="AV161" i="10"/>
  <c r="BV161" i="10" s="1"/>
  <c r="M161" i="10"/>
  <c r="BL161" i="10" s="1"/>
  <c r="X161" i="10"/>
  <c r="AL161" i="10"/>
  <c r="AW161" i="10"/>
  <c r="O161" i="10"/>
  <c r="AC161" i="10"/>
  <c r="AN161" i="10"/>
  <c r="BB161" i="10"/>
  <c r="BE191" i="10"/>
  <c r="AV191" i="10"/>
  <c r="BV191" i="10" s="1"/>
  <c r="AM191" i="10"/>
  <c r="AC191" i="10"/>
  <c r="T191" i="10"/>
  <c r="BN191" i="10" s="1"/>
  <c r="K191" i="10"/>
  <c r="N185" i="10"/>
  <c r="V185" i="10"/>
  <c r="AD185" i="10"/>
  <c r="AL185" i="10"/>
  <c r="AT185" i="10"/>
  <c r="BB185" i="10"/>
  <c r="BE183" i="10"/>
  <c r="AV183" i="10"/>
  <c r="BV183" i="10" s="1"/>
  <c r="AM183" i="10"/>
  <c r="AC183" i="10"/>
  <c r="T183" i="10"/>
  <c r="BN183" i="10" s="1"/>
  <c r="K183" i="10"/>
  <c r="I180" i="10"/>
  <c r="Q180" i="10"/>
  <c r="Y180" i="10"/>
  <c r="AG180" i="10"/>
  <c r="AO180" i="10"/>
  <c r="BT180" i="10" s="1"/>
  <c r="AW180" i="10"/>
  <c r="BE180" i="10"/>
  <c r="J180" i="10"/>
  <c r="R180" i="10"/>
  <c r="Z180" i="10"/>
  <c r="AH180" i="10"/>
  <c r="BR180" i="10" s="1"/>
  <c r="AP180" i="10"/>
  <c r="AX180" i="10"/>
  <c r="BF180" i="10"/>
  <c r="BD203" i="10"/>
  <c r="AV203" i="10"/>
  <c r="BV203" i="10" s="1"/>
  <c r="AN203" i="10"/>
  <c r="AF203" i="10"/>
  <c r="X203" i="10"/>
  <c r="P203" i="10"/>
  <c r="H203" i="10"/>
  <c r="BD201" i="10"/>
  <c r="AV201" i="10"/>
  <c r="BV201" i="10" s="1"/>
  <c r="AN201" i="10"/>
  <c r="AF201" i="10"/>
  <c r="X201" i="10"/>
  <c r="P201" i="10"/>
  <c r="H201" i="10"/>
  <c r="BD199" i="10"/>
  <c r="AV199" i="10"/>
  <c r="BV199" i="10" s="1"/>
  <c r="AN199" i="10"/>
  <c r="AF199" i="10"/>
  <c r="X199" i="10"/>
  <c r="P199" i="10"/>
  <c r="H199" i="10"/>
  <c r="BD197" i="10"/>
  <c r="AV197" i="10"/>
  <c r="BV197" i="10" s="1"/>
  <c r="AN197" i="10"/>
  <c r="AF197" i="10"/>
  <c r="X197" i="10"/>
  <c r="P197" i="10"/>
  <c r="H197" i="10"/>
  <c r="BH196" i="10"/>
  <c r="AZ196" i="10"/>
  <c r="BW196" i="10" s="1"/>
  <c r="AR196" i="10"/>
  <c r="AJ196" i="10"/>
  <c r="AB196" i="10"/>
  <c r="T196" i="10"/>
  <c r="BN196" i="10" s="1"/>
  <c r="BD195" i="10"/>
  <c r="AV195" i="10"/>
  <c r="BV195" i="10" s="1"/>
  <c r="AN195" i="10"/>
  <c r="AF195" i="10"/>
  <c r="X195" i="10"/>
  <c r="BO195" i="10" s="1"/>
  <c r="P195" i="10"/>
  <c r="H195" i="10"/>
  <c r="BH194" i="10"/>
  <c r="AZ194" i="10"/>
  <c r="BW194" i="10" s="1"/>
  <c r="AR194" i="10"/>
  <c r="AJ194" i="10"/>
  <c r="AB194" i="10"/>
  <c r="T194" i="10"/>
  <c r="BN194" i="10" s="1"/>
  <c r="BD193" i="10"/>
  <c r="AV193" i="10"/>
  <c r="BV193" i="10" s="1"/>
  <c r="AN193" i="10"/>
  <c r="AF193" i="10"/>
  <c r="X193" i="10"/>
  <c r="BO193" i="10" s="1"/>
  <c r="P193" i="10"/>
  <c r="H193" i="10"/>
  <c r="BD191" i="10"/>
  <c r="AU191" i="10"/>
  <c r="AK191" i="10"/>
  <c r="AB191" i="10"/>
  <c r="J191" i="10"/>
  <c r="J190" i="10"/>
  <c r="R190" i="10"/>
  <c r="Z190" i="10"/>
  <c r="BO190" i="10" s="1"/>
  <c r="AH190" i="10"/>
  <c r="BR190" i="10" s="1"/>
  <c r="AP190" i="10"/>
  <c r="AX190" i="10"/>
  <c r="BF190" i="10"/>
  <c r="BA189" i="10"/>
  <c r="AR189" i="10"/>
  <c r="AI189" i="10"/>
  <c r="Z189" i="10"/>
  <c r="Q189" i="10"/>
  <c r="H189" i="10"/>
  <c r="BE188" i="10"/>
  <c r="AV188" i="10"/>
  <c r="BV188" i="10" s="1"/>
  <c r="AM188" i="10"/>
  <c r="AD188" i="10"/>
  <c r="U188" i="10"/>
  <c r="BH187" i="10"/>
  <c r="AY187" i="10"/>
  <c r="AP187" i="10"/>
  <c r="AG187" i="10"/>
  <c r="X187" i="10"/>
  <c r="BO187" i="10" s="1"/>
  <c r="BF185" i="10"/>
  <c r="AW185" i="10"/>
  <c r="AN185" i="10"/>
  <c r="AE185" i="10"/>
  <c r="BQ185" i="10" s="1"/>
  <c r="U185" i="10"/>
  <c r="BD183" i="10"/>
  <c r="AU183" i="10"/>
  <c r="AK183" i="10"/>
  <c r="AB183" i="10"/>
  <c r="J183" i="10"/>
  <c r="J182" i="10"/>
  <c r="R182" i="10"/>
  <c r="Z182" i="10"/>
  <c r="BO182" i="10" s="1"/>
  <c r="AH182" i="10"/>
  <c r="BR182" i="10" s="1"/>
  <c r="AP182" i="10"/>
  <c r="AX182" i="10"/>
  <c r="BF182" i="10"/>
  <c r="BA181" i="10"/>
  <c r="AR181" i="10"/>
  <c r="AI181" i="10"/>
  <c r="Z181" i="10"/>
  <c r="Q181" i="10"/>
  <c r="H181" i="10"/>
  <c r="BD180" i="10"/>
  <c r="AT180" i="10"/>
  <c r="AJ180" i="10"/>
  <c r="X180" i="10"/>
  <c r="N180" i="10"/>
  <c r="BW176" i="10"/>
  <c r="J171" i="10"/>
  <c r="R171" i="10"/>
  <c r="Z171" i="10"/>
  <c r="BO171" i="10" s="1"/>
  <c r="AH171" i="10"/>
  <c r="BR171" i="10" s="1"/>
  <c r="AP171" i="10"/>
  <c r="AX171" i="10"/>
  <c r="BF171" i="10"/>
  <c r="T171" i="10"/>
  <c r="BN171" i="10" s="1"/>
  <c r="AB171" i="10"/>
  <c r="AJ171" i="10"/>
  <c r="AR171" i="10"/>
  <c r="AZ171" i="10"/>
  <c r="BW171" i="10" s="1"/>
  <c r="BH171" i="10"/>
  <c r="G171" i="10"/>
  <c r="Q171" i="10"/>
  <c r="AC171" i="10"/>
  <c r="AM171" i="10"/>
  <c r="AW171" i="10"/>
  <c r="BI171" i="10"/>
  <c r="H171" i="10"/>
  <c r="AD171" i="10"/>
  <c r="AN171" i="10"/>
  <c r="BS171" i="10" s="1"/>
  <c r="AY171" i="10"/>
  <c r="M171" i="10"/>
  <c r="BL171" i="10" s="1"/>
  <c r="W171" i="10"/>
  <c r="AG171" i="10"/>
  <c r="AS171" i="10"/>
  <c r="BC171" i="10"/>
  <c r="BX171" i="10" s="1"/>
  <c r="J169" i="10"/>
  <c r="R169" i="10"/>
  <c r="Z169" i="10"/>
  <c r="AH169" i="10"/>
  <c r="BR169" i="10" s="1"/>
  <c r="AP169" i="10"/>
  <c r="AX169" i="10"/>
  <c r="BF169" i="10"/>
  <c r="T169" i="10"/>
  <c r="BN169" i="10" s="1"/>
  <c r="AB169" i="10"/>
  <c r="AJ169" i="10"/>
  <c r="AR169" i="10"/>
  <c r="AZ169" i="10"/>
  <c r="BW169" i="10" s="1"/>
  <c r="BH169" i="10"/>
  <c r="M169" i="10"/>
  <c r="BL169" i="10" s="1"/>
  <c r="W169" i="10"/>
  <c r="AG169" i="10"/>
  <c r="AS169" i="10"/>
  <c r="BU169" i="10" s="1"/>
  <c r="BC169" i="10"/>
  <c r="BX169" i="10" s="1"/>
  <c r="N169" i="10"/>
  <c r="X169" i="10"/>
  <c r="AI169" i="10"/>
  <c r="AT169" i="10"/>
  <c r="BD169" i="10"/>
  <c r="G169" i="10"/>
  <c r="Q169" i="10"/>
  <c r="AC169" i="10"/>
  <c r="AM169" i="10"/>
  <c r="AW169" i="10"/>
  <c r="BI169" i="10"/>
  <c r="AM161" i="10"/>
  <c r="J159" i="10"/>
  <c r="R159" i="10"/>
  <c r="Z159" i="10"/>
  <c r="AH159" i="10"/>
  <c r="BR159" i="10" s="1"/>
  <c r="AP159" i="10"/>
  <c r="AX159" i="10"/>
  <c r="BF159" i="10"/>
  <c r="K159" i="10"/>
  <c r="AA159" i="10"/>
  <c r="BP159" i="10" s="1"/>
  <c r="AI159" i="10"/>
  <c r="AQ159" i="10"/>
  <c r="AY159" i="10"/>
  <c r="BG159" i="10"/>
  <c r="T159" i="10"/>
  <c r="BN159" i="10" s="1"/>
  <c r="AB159" i="10"/>
  <c r="AJ159" i="10"/>
  <c r="AR159" i="10"/>
  <c r="AZ159" i="10"/>
  <c r="BH159" i="10"/>
  <c r="H159" i="10"/>
  <c r="V159" i="10"/>
  <c r="AG159" i="10"/>
  <c r="AU159" i="10"/>
  <c r="BI159" i="10"/>
  <c r="I159" i="10"/>
  <c r="W159" i="10"/>
  <c r="AK159" i="10"/>
  <c r="AV159" i="10"/>
  <c r="BV159" i="10" s="1"/>
  <c r="M159" i="10"/>
  <c r="BL159" i="10" s="1"/>
  <c r="X159" i="10"/>
  <c r="AL159" i="10"/>
  <c r="AW159" i="10"/>
  <c r="N159" i="10"/>
  <c r="Y159" i="10"/>
  <c r="AM159" i="10"/>
  <c r="BA159" i="10"/>
  <c r="O159" i="10"/>
  <c r="AC159" i="10"/>
  <c r="AN159" i="10"/>
  <c r="BB159" i="10"/>
  <c r="Q159" i="10"/>
  <c r="AE159" i="10"/>
  <c r="AS159" i="10"/>
  <c r="BU159" i="10" s="1"/>
  <c r="BD159" i="10"/>
  <c r="BC203" i="10"/>
  <c r="BX203" i="10" s="1"/>
  <c r="AU203" i="10"/>
  <c r="AM203" i="10"/>
  <c r="AE203" i="10"/>
  <c r="BQ203" i="10" s="1"/>
  <c r="W203" i="10"/>
  <c r="O203" i="10"/>
  <c r="BC201" i="10"/>
  <c r="BX201" i="10" s="1"/>
  <c r="AU201" i="10"/>
  <c r="AM201" i="10"/>
  <c r="AE201" i="10"/>
  <c r="BQ201" i="10" s="1"/>
  <c r="W201" i="10"/>
  <c r="O201" i="10"/>
  <c r="BC199" i="10"/>
  <c r="BX199" i="10" s="1"/>
  <c r="AU199" i="10"/>
  <c r="AM199" i="10"/>
  <c r="AE199" i="10"/>
  <c r="W199" i="10"/>
  <c r="O199" i="10"/>
  <c r="BC197" i="10"/>
  <c r="BX197" i="10" s="1"/>
  <c r="AU197" i="10"/>
  <c r="AM197" i="10"/>
  <c r="AE197" i="10"/>
  <c r="W197" i="10"/>
  <c r="O197" i="10"/>
  <c r="BG196" i="10"/>
  <c r="BY196" i="10" s="1"/>
  <c r="AY196" i="10"/>
  <c r="AQ196" i="10"/>
  <c r="AI196" i="10"/>
  <c r="AA196" i="10"/>
  <c r="BP196" i="10" s="1"/>
  <c r="BC195" i="10"/>
  <c r="BX195" i="10" s="1"/>
  <c r="AU195" i="10"/>
  <c r="AM195" i="10"/>
  <c r="AE195" i="10"/>
  <c r="W195" i="10"/>
  <c r="O195" i="10"/>
  <c r="BG194" i="10"/>
  <c r="BY194" i="10" s="1"/>
  <c r="AY194" i="10"/>
  <c r="AQ194" i="10"/>
  <c r="AI194" i="10"/>
  <c r="AA194" i="10"/>
  <c r="BP194" i="10" s="1"/>
  <c r="BC193" i="10"/>
  <c r="BX193" i="10" s="1"/>
  <c r="AU193" i="10"/>
  <c r="AM193" i="10"/>
  <c r="AE193" i="10"/>
  <c r="W193" i="10"/>
  <c r="O193" i="10"/>
  <c r="BC191" i="10"/>
  <c r="BX191" i="10" s="1"/>
  <c r="AS191" i="10"/>
  <c r="BU191" i="10" s="1"/>
  <c r="AJ191" i="10"/>
  <c r="AA191" i="10"/>
  <c r="BP191" i="10" s="1"/>
  <c r="R191" i="10"/>
  <c r="I191" i="10"/>
  <c r="BI189" i="10"/>
  <c r="AZ189" i="10"/>
  <c r="AQ189" i="10"/>
  <c r="AH189" i="10"/>
  <c r="BR189" i="10" s="1"/>
  <c r="Y189" i="10"/>
  <c r="P189" i="10"/>
  <c r="G189" i="10"/>
  <c r="BD188" i="10"/>
  <c r="AU188" i="10"/>
  <c r="AL188" i="10"/>
  <c r="BS188" i="10" s="1"/>
  <c r="AC188" i="10"/>
  <c r="T188" i="10"/>
  <c r="BN188" i="10" s="1"/>
  <c r="K188" i="10"/>
  <c r="N187" i="10"/>
  <c r="V187" i="10"/>
  <c r="AD187" i="10"/>
  <c r="AL187" i="10"/>
  <c r="BS187" i="10" s="1"/>
  <c r="AT187" i="10"/>
  <c r="BB187" i="10"/>
  <c r="BE185" i="10"/>
  <c r="AV185" i="10"/>
  <c r="BV185" i="10" s="1"/>
  <c r="AM185" i="10"/>
  <c r="AC185" i="10"/>
  <c r="T185" i="10"/>
  <c r="BN185" i="10" s="1"/>
  <c r="K185" i="10"/>
  <c r="BC183" i="10"/>
  <c r="BX183" i="10" s="1"/>
  <c r="AS183" i="10"/>
  <c r="AJ183" i="10"/>
  <c r="AA183" i="10"/>
  <c r="BP183" i="10" s="1"/>
  <c r="R183" i="10"/>
  <c r="I183" i="10"/>
  <c r="BI181" i="10"/>
  <c r="AZ181" i="10"/>
  <c r="AQ181" i="10"/>
  <c r="AH181" i="10"/>
  <c r="BR181" i="10" s="1"/>
  <c r="Y181" i="10"/>
  <c r="P181" i="10"/>
  <c r="G181" i="10"/>
  <c r="BC180" i="10"/>
  <c r="BX180" i="10" s="1"/>
  <c r="AS180" i="10"/>
  <c r="BU180" i="10" s="1"/>
  <c r="AI180" i="10"/>
  <c r="W180" i="10"/>
  <c r="M180" i="10"/>
  <c r="BL180" i="10" s="1"/>
  <c r="AD161" i="10"/>
  <c r="J153" i="10"/>
  <c r="R153" i="10"/>
  <c r="Z153" i="10"/>
  <c r="AH153" i="10"/>
  <c r="BR153" i="10" s="1"/>
  <c r="AP153" i="10"/>
  <c r="AX153" i="10"/>
  <c r="BF153" i="10"/>
  <c r="K153" i="10"/>
  <c r="AA153" i="10"/>
  <c r="BP153" i="10" s="1"/>
  <c r="AI153" i="10"/>
  <c r="AQ153" i="10"/>
  <c r="AY153" i="10"/>
  <c r="BG153" i="10"/>
  <c r="T153" i="10"/>
  <c r="BN153" i="10" s="1"/>
  <c r="AB153" i="10"/>
  <c r="AJ153" i="10"/>
  <c r="AR153" i="10"/>
  <c r="AZ153" i="10"/>
  <c r="BH153" i="10"/>
  <c r="Q153" i="10"/>
  <c r="AE153" i="10"/>
  <c r="AS153" i="10"/>
  <c r="BD153" i="10"/>
  <c r="G153" i="10"/>
  <c r="U153" i="10"/>
  <c r="AF153" i="10"/>
  <c r="AT153" i="10"/>
  <c r="BE153" i="10"/>
  <c r="H153" i="10"/>
  <c r="V153" i="10"/>
  <c r="AG153" i="10"/>
  <c r="AU153" i="10"/>
  <c r="BI153" i="10"/>
  <c r="I153" i="10"/>
  <c r="W153" i="10"/>
  <c r="AK153" i="10"/>
  <c r="AV153" i="10"/>
  <c r="BV153" i="10" s="1"/>
  <c r="M153" i="10"/>
  <c r="BL153" i="10" s="1"/>
  <c r="X153" i="10"/>
  <c r="AL153" i="10"/>
  <c r="AW153" i="10"/>
  <c r="O153" i="10"/>
  <c r="AC153" i="10"/>
  <c r="AN153" i="10"/>
  <c r="BB153" i="10"/>
  <c r="BG138" i="10"/>
  <c r="J167" i="10"/>
  <c r="R167" i="10"/>
  <c r="Z167" i="10"/>
  <c r="BO167" i="10" s="1"/>
  <c r="AH167" i="10"/>
  <c r="BR167" i="10" s="1"/>
  <c r="AP167" i="10"/>
  <c r="AX167" i="10"/>
  <c r="BF167" i="10"/>
  <c r="T167" i="10"/>
  <c r="BN167" i="10" s="1"/>
  <c r="AB167" i="10"/>
  <c r="AJ167" i="10"/>
  <c r="AR167" i="10"/>
  <c r="AZ167" i="10"/>
  <c r="BW167" i="10" s="1"/>
  <c r="BH167" i="10"/>
  <c r="N160" i="10"/>
  <c r="V160" i="10"/>
  <c r="AD160" i="10"/>
  <c r="AL160" i="10"/>
  <c r="AT160" i="10"/>
  <c r="BB160" i="10"/>
  <c r="G160" i="10"/>
  <c r="O160" i="10"/>
  <c r="W160" i="10"/>
  <c r="AE160" i="10"/>
  <c r="AM160" i="10"/>
  <c r="AU160" i="10"/>
  <c r="BC160" i="10"/>
  <c r="BX160" i="10" s="1"/>
  <c r="H160" i="10"/>
  <c r="P160" i="10"/>
  <c r="X160" i="10"/>
  <c r="BO160" i="10" s="1"/>
  <c r="AF160" i="10"/>
  <c r="AN160" i="10"/>
  <c r="AV160" i="10"/>
  <c r="BV160" i="10" s="1"/>
  <c r="BD160" i="10"/>
  <c r="BI157" i="10"/>
  <c r="AU157" i="10"/>
  <c r="AG157" i="10"/>
  <c r="V157" i="10"/>
  <c r="H157" i="10"/>
  <c r="BI156" i="10"/>
  <c r="AX156" i="10"/>
  <c r="AJ156" i="10"/>
  <c r="Y156" i="10"/>
  <c r="K156" i="10"/>
  <c r="N152" i="10"/>
  <c r="V152" i="10"/>
  <c r="AD152" i="10"/>
  <c r="AL152" i="10"/>
  <c r="AT152" i="10"/>
  <c r="BB152" i="10"/>
  <c r="G152" i="10"/>
  <c r="O152" i="10"/>
  <c r="W152" i="10"/>
  <c r="AE152" i="10"/>
  <c r="BQ152" i="10" s="1"/>
  <c r="AM152" i="10"/>
  <c r="AU152" i="10"/>
  <c r="BC152" i="10"/>
  <c r="BX152" i="10" s="1"/>
  <c r="H152" i="10"/>
  <c r="P152" i="10"/>
  <c r="X152" i="10"/>
  <c r="AF152" i="10"/>
  <c r="AN152" i="10"/>
  <c r="AV152" i="10"/>
  <c r="BV152" i="10" s="1"/>
  <c r="BD152" i="10"/>
  <c r="I151" i="10"/>
  <c r="J151" i="10"/>
  <c r="R151" i="10"/>
  <c r="Z151" i="10"/>
  <c r="BO151" i="10" s="1"/>
  <c r="AH151" i="10"/>
  <c r="BR151" i="10" s="1"/>
  <c r="AP151" i="10"/>
  <c r="AX151" i="10"/>
  <c r="BF151" i="10"/>
  <c r="K151" i="10"/>
  <c r="AA151" i="10"/>
  <c r="BP151" i="10" s="1"/>
  <c r="AI151" i="10"/>
  <c r="AQ151" i="10"/>
  <c r="AY151" i="10"/>
  <c r="BG151" i="10"/>
  <c r="T151" i="10"/>
  <c r="BN151" i="10" s="1"/>
  <c r="AB151" i="10"/>
  <c r="AJ151" i="10"/>
  <c r="AR151" i="10"/>
  <c r="AZ151" i="10"/>
  <c r="BH151" i="10"/>
  <c r="BF146" i="10"/>
  <c r="AJ146" i="10"/>
  <c r="O146" i="10"/>
  <c r="AQ142" i="10"/>
  <c r="R142" i="10"/>
  <c r="N136" i="10"/>
  <c r="V136" i="10"/>
  <c r="AD136" i="10"/>
  <c r="AL136" i="10"/>
  <c r="AT136" i="10"/>
  <c r="BB136" i="10"/>
  <c r="G136" i="10"/>
  <c r="O136" i="10"/>
  <c r="W136" i="10"/>
  <c r="AE136" i="10"/>
  <c r="AM136" i="10"/>
  <c r="AU136" i="10"/>
  <c r="BC136" i="10"/>
  <c r="BX136" i="10" s="1"/>
  <c r="H136" i="10"/>
  <c r="P136" i="10"/>
  <c r="X136" i="10"/>
  <c r="AF136" i="10"/>
  <c r="AN136" i="10"/>
  <c r="AV136" i="10"/>
  <c r="BV136" i="10" s="1"/>
  <c r="BD136" i="10"/>
  <c r="I136" i="10"/>
  <c r="Q136" i="10"/>
  <c r="Y136" i="10"/>
  <c r="AG136" i="10"/>
  <c r="AO136" i="10"/>
  <c r="BT136" i="10" s="1"/>
  <c r="AW136" i="10"/>
  <c r="BE136" i="10"/>
  <c r="J136" i="10"/>
  <c r="R136" i="10"/>
  <c r="Z136" i="10"/>
  <c r="AH136" i="10"/>
  <c r="BR136" i="10" s="1"/>
  <c r="AP136" i="10"/>
  <c r="AX136" i="10"/>
  <c r="BF136" i="10"/>
  <c r="T136" i="10"/>
  <c r="BN136" i="10" s="1"/>
  <c r="AB136" i="10"/>
  <c r="AJ136" i="10"/>
  <c r="AR136" i="10"/>
  <c r="AZ136" i="10"/>
  <c r="BH136" i="10"/>
  <c r="M136" i="10"/>
  <c r="BL136" i="10" s="1"/>
  <c r="AS136" i="10"/>
  <c r="AY136" i="10"/>
  <c r="U136" i="10"/>
  <c r="BA136" i="10"/>
  <c r="AA136" i="10"/>
  <c r="BP136" i="10" s="1"/>
  <c r="BG136" i="10"/>
  <c r="BY136" i="10" s="1"/>
  <c r="N134" i="10"/>
  <c r="V134" i="10"/>
  <c r="AD134" i="10"/>
  <c r="AL134" i="10"/>
  <c r="AT134" i="10"/>
  <c r="BB134" i="10"/>
  <c r="G134" i="10"/>
  <c r="O134" i="10"/>
  <c r="W134" i="10"/>
  <c r="AE134" i="10"/>
  <c r="AM134" i="10"/>
  <c r="AU134" i="10"/>
  <c r="BC134" i="10"/>
  <c r="BX134" i="10" s="1"/>
  <c r="H134" i="10"/>
  <c r="P134" i="10"/>
  <c r="X134" i="10"/>
  <c r="AF134" i="10"/>
  <c r="AN134" i="10"/>
  <c r="AV134" i="10"/>
  <c r="BV134" i="10" s="1"/>
  <c r="BD134" i="10"/>
  <c r="I134" i="10"/>
  <c r="Q134" i="10"/>
  <c r="Y134" i="10"/>
  <c r="AG134" i="10"/>
  <c r="AO134" i="10"/>
  <c r="BT134" i="10" s="1"/>
  <c r="AW134" i="10"/>
  <c r="BE134" i="10"/>
  <c r="J134" i="10"/>
  <c r="R134" i="10"/>
  <c r="Z134" i="10"/>
  <c r="AH134" i="10"/>
  <c r="BR134" i="10" s="1"/>
  <c r="AP134" i="10"/>
  <c r="AX134" i="10"/>
  <c r="BF134" i="10"/>
  <c r="T134" i="10"/>
  <c r="BN134" i="10" s="1"/>
  <c r="AB134" i="10"/>
  <c r="AJ134" i="10"/>
  <c r="AR134" i="10"/>
  <c r="AZ134" i="10"/>
  <c r="BH134" i="10"/>
  <c r="AY134" i="10"/>
  <c r="U134" i="10"/>
  <c r="BA134" i="10"/>
  <c r="AA134" i="10"/>
  <c r="BP134" i="10" s="1"/>
  <c r="BG134" i="10"/>
  <c r="AC134" i="10"/>
  <c r="BI134" i="10"/>
  <c r="N174" i="10"/>
  <c r="V174" i="10"/>
  <c r="AD174" i="10"/>
  <c r="AL174" i="10"/>
  <c r="AT174" i="10"/>
  <c r="BB174" i="10"/>
  <c r="H174" i="10"/>
  <c r="P174" i="10"/>
  <c r="X174" i="10"/>
  <c r="AF174" i="10"/>
  <c r="AN174" i="10"/>
  <c r="AV174" i="10"/>
  <c r="BV174" i="10" s="1"/>
  <c r="BD174" i="10"/>
  <c r="N170" i="10"/>
  <c r="V170" i="10"/>
  <c r="AD170" i="10"/>
  <c r="AL170" i="10"/>
  <c r="AT170" i="10"/>
  <c r="BB170" i="10"/>
  <c r="H170" i="10"/>
  <c r="P170" i="10"/>
  <c r="X170" i="10"/>
  <c r="AF170" i="10"/>
  <c r="AN170" i="10"/>
  <c r="AV170" i="10"/>
  <c r="BV170" i="10" s="1"/>
  <c r="BD170" i="10"/>
  <c r="BC167" i="10"/>
  <c r="BX167" i="10" s="1"/>
  <c r="AS167" i="10"/>
  <c r="BU167" i="10" s="1"/>
  <c r="AG167" i="10"/>
  <c r="W167" i="10"/>
  <c r="M167" i="10"/>
  <c r="BL167" i="10" s="1"/>
  <c r="N166" i="10"/>
  <c r="V166" i="10"/>
  <c r="AD166" i="10"/>
  <c r="AL166" i="10"/>
  <c r="AT166" i="10"/>
  <c r="BB166" i="10"/>
  <c r="H166" i="10"/>
  <c r="P166" i="10"/>
  <c r="X166" i="10"/>
  <c r="BO166" i="10" s="1"/>
  <c r="AF166" i="10"/>
  <c r="AN166" i="10"/>
  <c r="AV166" i="10"/>
  <c r="BV166" i="10" s="1"/>
  <c r="BD166" i="10"/>
  <c r="BI165" i="10"/>
  <c r="AW165" i="10"/>
  <c r="AM165" i="10"/>
  <c r="AC165" i="10"/>
  <c r="Q165" i="10"/>
  <c r="AZ160" i="10"/>
  <c r="BW160" i="10" s="1"/>
  <c r="AO160" i="10"/>
  <c r="BT160" i="10" s="1"/>
  <c r="AA160" i="10"/>
  <c r="BP160" i="10" s="1"/>
  <c r="M160" i="10"/>
  <c r="BL160" i="10" s="1"/>
  <c r="N158" i="10"/>
  <c r="V158" i="10"/>
  <c r="AD158" i="10"/>
  <c r="AL158" i="10"/>
  <c r="AT158" i="10"/>
  <c r="BB158" i="10"/>
  <c r="G158" i="10"/>
  <c r="O158" i="10"/>
  <c r="W158" i="10"/>
  <c r="AE158" i="10"/>
  <c r="AM158" i="10"/>
  <c r="AU158" i="10"/>
  <c r="BC158" i="10"/>
  <c r="BX158" i="10" s="1"/>
  <c r="H158" i="10"/>
  <c r="P158" i="10"/>
  <c r="X158" i="10"/>
  <c r="AF158" i="10"/>
  <c r="AN158" i="10"/>
  <c r="AV158" i="10"/>
  <c r="BV158" i="10" s="1"/>
  <c r="BD158" i="10"/>
  <c r="BD157" i="10"/>
  <c r="AS157" i="10"/>
  <c r="AE157" i="10"/>
  <c r="BG156" i="10"/>
  <c r="AS156" i="10"/>
  <c r="AH156" i="10"/>
  <c r="BR156" i="10" s="1"/>
  <c r="T156" i="10"/>
  <c r="BN156" i="10" s="1"/>
  <c r="K154" i="10"/>
  <c r="AZ152" i="10"/>
  <c r="AO152" i="10"/>
  <c r="BT152" i="10" s="1"/>
  <c r="AA152" i="10"/>
  <c r="BP152" i="10" s="1"/>
  <c r="M152" i="10"/>
  <c r="BL152" i="10" s="1"/>
  <c r="BB151" i="10"/>
  <c r="AN151" i="10"/>
  <c r="AC151" i="10"/>
  <c r="O151" i="10"/>
  <c r="AX146" i="10"/>
  <c r="AB146" i="10"/>
  <c r="BY144" i="10"/>
  <c r="BG142" i="10"/>
  <c r="AH142" i="10"/>
  <c r="BR142" i="10" s="1"/>
  <c r="H142" i="10"/>
  <c r="AQ136" i="10"/>
  <c r="J157" i="10"/>
  <c r="R157" i="10"/>
  <c r="Z157" i="10"/>
  <c r="AH157" i="10"/>
  <c r="BR157" i="10" s="1"/>
  <c r="AP157" i="10"/>
  <c r="AX157" i="10"/>
  <c r="BF157" i="10"/>
  <c r="K157" i="10"/>
  <c r="AA157" i="10"/>
  <c r="BP157" i="10" s="1"/>
  <c r="AI157" i="10"/>
  <c r="AQ157" i="10"/>
  <c r="AY157" i="10"/>
  <c r="BG157" i="10"/>
  <c r="BY157" i="10" s="1"/>
  <c r="T157" i="10"/>
  <c r="BN157" i="10" s="1"/>
  <c r="AB157" i="10"/>
  <c r="AJ157" i="10"/>
  <c r="AR157" i="10"/>
  <c r="AZ157" i="10"/>
  <c r="BH157" i="10"/>
  <c r="BF142" i="10"/>
  <c r="J165" i="10"/>
  <c r="R165" i="10"/>
  <c r="Z165" i="10"/>
  <c r="AH165" i="10"/>
  <c r="BR165" i="10" s="1"/>
  <c r="AP165" i="10"/>
  <c r="AX165" i="10"/>
  <c r="BF165" i="10"/>
  <c r="T165" i="10"/>
  <c r="BN165" i="10" s="1"/>
  <c r="AB165" i="10"/>
  <c r="AJ165" i="10"/>
  <c r="AR165" i="10"/>
  <c r="AZ165" i="10"/>
  <c r="BW165" i="10" s="1"/>
  <c r="BH165" i="10"/>
  <c r="BB157" i="10"/>
  <c r="AN157" i="10"/>
  <c r="AC157" i="10"/>
  <c r="O157" i="10"/>
  <c r="N156" i="10"/>
  <c r="V156" i="10"/>
  <c r="AD156" i="10"/>
  <c r="AL156" i="10"/>
  <c r="AT156" i="10"/>
  <c r="BB156" i="10"/>
  <c r="G156" i="10"/>
  <c r="O156" i="10"/>
  <c r="W156" i="10"/>
  <c r="AE156" i="10"/>
  <c r="BQ156" i="10" s="1"/>
  <c r="AM156" i="10"/>
  <c r="AU156" i="10"/>
  <c r="BC156" i="10"/>
  <c r="BX156" i="10" s="1"/>
  <c r="H156" i="10"/>
  <c r="P156" i="10"/>
  <c r="X156" i="10"/>
  <c r="AF156" i="10"/>
  <c r="AN156" i="10"/>
  <c r="AV156" i="10"/>
  <c r="BV156" i="10" s="1"/>
  <c r="BD156" i="10"/>
  <c r="N146" i="10"/>
  <c r="V146" i="10"/>
  <c r="AD146" i="10"/>
  <c r="AL146" i="10"/>
  <c r="AT146" i="10"/>
  <c r="BB146" i="10"/>
  <c r="I146" i="10"/>
  <c r="Q146" i="10"/>
  <c r="Y146" i="10"/>
  <c r="AG146" i="10"/>
  <c r="AO146" i="10"/>
  <c r="BT146" i="10" s="1"/>
  <c r="AW146" i="10"/>
  <c r="BE146" i="10"/>
  <c r="H146" i="10"/>
  <c r="AC146" i="10"/>
  <c r="AN146" i="10"/>
  <c r="AY146" i="10"/>
  <c r="BI146" i="10"/>
  <c r="J146" i="10"/>
  <c r="T146" i="10"/>
  <c r="BN146" i="10" s="1"/>
  <c r="AE146" i="10"/>
  <c r="AP146" i="10"/>
  <c r="AZ146" i="10"/>
  <c r="K146" i="10"/>
  <c r="U146" i="10"/>
  <c r="AF146" i="10"/>
  <c r="AQ146" i="10"/>
  <c r="BA146" i="10"/>
  <c r="W146" i="10"/>
  <c r="AH146" i="10"/>
  <c r="BR146" i="10" s="1"/>
  <c r="AR146" i="10"/>
  <c r="BC146" i="10"/>
  <c r="BX146" i="10" s="1"/>
  <c r="N142" i="10"/>
  <c r="V142" i="10"/>
  <c r="AD142" i="10"/>
  <c r="AL142" i="10"/>
  <c r="AT142" i="10"/>
  <c r="BB142" i="10"/>
  <c r="G142" i="10"/>
  <c r="O142" i="10"/>
  <c r="W142" i="10"/>
  <c r="AE142" i="10"/>
  <c r="AM142" i="10"/>
  <c r="AU142" i="10"/>
  <c r="BC142" i="10"/>
  <c r="BX142" i="10" s="1"/>
  <c r="I142" i="10"/>
  <c r="Q142" i="10"/>
  <c r="Y142" i="10"/>
  <c r="AG142" i="10"/>
  <c r="AO142" i="10"/>
  <c r="BT142" i="10" s="1"/>
  <c r="AW142" i="10"/>
  <c r="BE142" i="10"/>
  <c r="K142" i="10"/>
  <c r="X142" i="10"/>
  <c r="AJ142" i="10"/>
  <c r="AX142" i="10"/>
  <c r="BI142" i="10"/>
  <c r="Z142" i="10"/>
  <c r="AK142" i="10"/>
  <c r="AY142" i="10"/>
  <c r="M142" i="10"/>
  <c r="BL142" i="10" s="1"/>
  <c r="AA142" i="10"/>
  <c r="BP142" i="10" s="1"/>
  <c r="AN142" i="10"/>
  <c r="AZ142" i="10"/>
  <c r="P142" i="10"/>
  <c r="AB142" i="10"/>
  <c r="AP142" i="10"/>
  <c r="BA142" i="10"/>
  <c r="H120" i="10"/>
  <c r="P120" i="10"/>
  <c r="X120" i="10"/>
  <c r="AF120" i="10"/>
  <c r="AN120" i="10"/>
  <c r="AV120" i="10"/>
  <c r="BV120" i="10" s="1"/>
  <c r="BD120" i="10"/>
  <c r="I120" i="10"/>
  <c r="Q120" i="10"/>
  <c r="Y120" i="10"/>
  <c r="AG120" i="10"/>
  <c r="AO120" i="10"/>
  <c r="BT120" i="10" s="1"/>
  <c r="AW120" i="10"/>
  <c r="BE120" i="10"/>
  <c r="J120" i="10"/>
  <c r="R120" i="10"/>
  <c r="Z120" i="10"/>
  <c r="AH120" i="10"/>
  <c r="BR120" i="10" s="1"/>
  <c r="AP120" i="10"/>
  <c r="AX120" i="10"/>
  <c r="BF120" i="10"/>
  <c r="K120" i="10"/>
  <c r="AA120" i="10"/>
  <c r="BP120" i="10" s="1"/>
  <c r="AI120" i="10"/>
  <c r="AQ120" i="10"/>
  <c r="AY120" i="10"/>
  <c r="BG120" i="10"/>
  <c r="T120" i="10"/>
  <c r="BN120" i="10" s="1"/>
  <c r="AB120" i="10"/>
  <c r="AJ120" i="10"/>
  <c r="AR120" i="10"/>
  <c r="AZ120" i="10"/>
  <c r="BH120" i="10"/>
  <c r="N120" i="10"/>
  <c r="V120" i="10"/>
  <c r="AD120" i="10"/>
  <c r="AL120" i="10"/>
  <c r="BS120" i="10" s="1"/>
  <c r="AT120" i="10"/>
  <c r="BB120" i="10"/>
  <c r="M120" i="10"/>
  <c r="BL120" i="10" s="1"/>
  <c r="AS120" i="10"/>
  <c r="O120" i="10"/>
  <c r="AU120" i="10"/>
  <c r="U120" i="10"/>
  <c r="BA120" i="10"/>
  <c r="W120" i="10"/>
  <c r="BC120" i="10"/>
  <c r="BX120" i="10" s="1"/>
  <c r="AC120" i="10"/>
  <c r="BI120" i="10"/>
  <c r="AK120" i="10"/>
  <c r="AE120" i="10"/>
  <c r="AM120" i="10"/>
  <c r="H102" i="10"/>
  <c r="P102" i="10"/>
  <c r="X102" i="10"/>
  <c r="AF102" i="10"/>
  <c r="AN102" i="10"/>
  <c r="AV102" i="10"/>
  <c r="BV102" i="10" s="1"/>
  <c r="BD102" i="10"/>
  <c r="I102" i="10"/>
  <c r="Q102" i="10"/>
  <c r="Y102" i="10"/>
  <c r="AG102" i="10"/>
  <c r="BQ102" i="10" s="1"/>
  <c r="AO102" i="10"/>
  <c r="BT102" i="10" s="1"/>
  <c r="AW102" i="10"/>
  <c r="BE102" i="10"/>
  <c r="J102" i="10"/>
  <c r="R102" i="10"/>
  <c r="Z102" i="10"/>
  <c r="AH102" i="10"/>
  <c r="BR102" i="10" s="1"/>
  <c r="AP102" i="10"/>
  <c r="AX102" i="10"/>
  <c r="BF102" i="10"/>
  <c r="K102" i="10"/>
  <c r="AA102" i="10"/>
  <c r="BP102" i="10" s="1"/>
  <c r="AI102" i="10"/>
  <c r="AQ102" i="10"/>
  <c r="AY102" i="10"/>
  <c r="BG102" i="10"/>
  <c r="T102" i="10"/>
  <c r="BN102" i="10" s="1"/>
  <c r="AB102" i="10"/>
  <c r="AJ102" i="10"/>
  <c r="AR102" i="10"/>
  <c r="AZ102" i="10"/>
  <c r="BH102" i="10"/>
  <c r="N102" i="10"/>
  <c r="V102" i="10"/>
  <c r="AD102" i="10"/>
  <c r="AL102" i="10"/>
  <c r="AT102" i="10"/>
  <c r="BB102" i="10"/>
  <c r="M102" i="10"/>
  <c r="BL102" i="10" s="1"/>
  <c r="AS102" i="10"/>
  <c r="O102" i="10"/>
  <c r="AU102" i="10"/>
  <c r="U102" i="10"/>
  <c r="BA102" i="10"/>
  <c r="W102" i="10"/>
  <c r="BC102" i="10"/>
  <c r="BX102" i="10" s="1"/>
  <c r="AC102" i="10"/>
  <c r="BI102" i="10"/>
  <c r="AK102" i="10"/>
  <c r="AM102" i="10"/>
  <c r="G102" i="10"/>
  <c r="BB179" i="10"/>
  <c r="AT179" i="10"/>
  <c r="AL179" i="10"/>
  <c r="BS179" i="10" s="1"/>
  <c r="AD179" i="10"/>
  <c r="V179" i="10"/>
  <c r="BB177" i="10"/>
  <c r="AT177" i="10"/>
  <c r="AL177" i="10"/>
  <c r="BS177" i="10" s="1"/>
  <c r="AD177" i="10"/>
  <c r="V177" i="10"/>
  <c r="BF176" i="10"/>
  <c r="AX176" i="10"/>
  <c r="AP176" i="10"/>
  <c r="AH176" i="10"/>
  <c r="BR176" i="10" s="1"/>
  <c r="Z176" i="10"/>
  <c r="BO176" i="10" s="1"/>
  <c r="R176" i="10"/>
  <c r="J176" i="10"/>
  <c r="BA174" i="10"/>
  <c r="AQ174" i="10"/>
  <c r="AG174" i="10"/>
  <c r="U174" i="10"/>
  <c r="K174" i="10"/>
  <c r="BG172" i="10"/>
  <c r="BY172" i="10" s="1"/>
  <c r="AW172" i="10"/>
  <c r="AK172" i="10"/>
  <c r="AA172" i="10"/>
  <c r="BP172" i="10" s="1"/>
  <c r="BA170" i="10"/>
  <c r="AQ170" i="10"/>
  <c r="AG170" i="10"/>
  <c r="U170" i="10"/>
  <c r="K170" i="10"/>
  <c r="BG168" i="10"/>
  <c r="BY168" i="10" s="1"/>
  <c r="AW168" i="10"/>
  <c r="AK168" i="10"/>
  <c r="AA168" i="10"/>
  <c r="BP168" i="10" s="1"/>
  <c r="AY167" i="10"/>
  <c r="AN167" i="10"/>
  <c r="AD167" i="10"/>
  <c r="H167" i="10"/>
  <c r="BA166" i="10"/>
  <c r="AQ166" i="10"/>
  <c r="AG166" i="10"/>
  <c r="U166" i="10"/>
  <c r="K166" i="10"/>
  <c r="BD165" i="10"/>
  <c r="AT165" i="10"/>
  <c r="AI165" i="10"/>
  <c r="X165" i="10"/>
  <c r="N165" i="10"/>
  <c r="BG164" i="10"/>
  <c r="BY164" i="10" s="1"/>
  <c r="AW164" i="10"/>
  <c r="AK164" i="10"/>
  <c r="AA164" i="10"/>
  <c r="BP164" i="10" s="1"/>
  <c r="J163" i="10"/>
  <c r="R163" i="10"/>
  <c r="Z163" i="10"/>
  <c r="BO163" i="10" s="1"/>
  <c r="AH163" i="10"/>
  <c r="BR163" i="10" s="1"/>
  <c r="AP163" i="10"/>
  <c r="AX163" i="10"/>
  <c r="BF163" i="10"/>
  <c r="K163" i="10"/>
  <c r="AA163" i="10"/>
  <c r="BP163" i="10" s="1"/>
  <c r="T163" i="10"/>
  <c r="BN163" i="10" s="1"/>
  <c r="AB163" i="10"/>
  <c r="AJ163" i="10"/>
  <c r="AR163" i="10"/>
  <c r="AZ163" i="10"/>
  <c r="BW163" i="10" s="1"/>
  <c r="BH163" i="10"/>
  <c r="BF162" i="10"/>
  <c r="AR162" i="10"/>
  <c r="AG162" i="10"/>
  <c r="BH160" i="10"/>
  <c r="AW160" i="10"/>
  <c r="AI160" i="10"/>
  <c r="U160" i="10"/>
  <c r="J160" i="10"/>
  <c r="AY158" i="10"/>
  <c r="AK158" i="10"/>
  <c r="Z158" i="10"/>
  <c r="BA157" i="10"/>
  <c r="AM157" i="10"/>
  <c r="Y157" i="10"/>
  <c r="N157" i="10"/>
  <c r="BA156" i="10"/>
  <c r="AP156" i="10"/>
  <c r="AB156" i="10"/>
  <c r="Q156" i="10"/>
  <c r="J155" i="10"/>
  <c r="R155" i="10"/>
  <c r="Z155" i="10"/>
  <c r="BO155" i="10" s="1"/>
  <c r="AH155" i="10"/>
  <c r="BR155" i="10" s="1"/>
  <c r="AP155" i="10"/>
  <c r="AX155" i="10"/>
  <c r="BF155" i="10"/>
  <c r="K155" i="10"/>
  <c r="AA155" i="10"/>
  <c r="BP155" i="10" s="1"/>
  <c r="AI155" i="10"/>
  <c r="AQ155" i="10"/>
  <c r="AY155" i="10"/>
  <c r="BG155" i="10"/>
  <c r="BY155" i="10" s="1"/>
  <c r="T155" i="10"/>
  <c r="BN155" i="10" s="1"/>
  <c r="AB155" i="10"/>
  <c r="AJ155" i="10"/>
  <c r="AR155" i="10"/>
  <c r="AZ155" i="10"/>
  <c r="BW155" i="10" s="1"/>
  <c r="BH155" i="10"/>
  <c r="BF154" i="10"/>
  <c r="AR154" i="10"/>
  <c r="AG154" i="10"/>
  <c r="BH152" i="10"/>
  <c r="AW152" i="10"/>
  <c r="AI152" i="10"/>
  <c r="U152" i="10"/>
  <c r="J152" i="10"/>
  <c r="AV151" i="10"/>
  <c r="BV151" i="10" s="1"/>
  <c r="AK151" i="10"/>
  <c r="W151" i="10"/>
  <c r="H151" i="10"/>
  <c r="AS146" i="10"/>
  <c r="BU146" i="10" s="1"/>
  <c r="X146" i="10"/>
  <c r="AX144" i="10"/>
  <c r="AV142" i="10"/>
  <c r="BV142" i="10" s="1"/>
  <c r="U142" i="10"/>
  <c r="N140" i="10"/>
  <c r="V140" i="10"/>
  <c r="AD140" i="10"/>
  <c r="AL140" i="10"/>
  <c r="AT140" i="10"/>
  <c r="BB140" i="10"/>
  <c r="G140" i="10"/>
  <c r="O140" i="10"/>
  <c r="W140" i="10"/>
  <c r="AE140" i="10"/>
  <c r="AM140" i="10"/>
  <c r="AU140" i="10"/>
  <c r="BC140" i="10"/>
  <c r="BX140" i="10" s="1"/>
  <c r="I140" i="10"/>
  <c r="Q140" i="10"/>
  <c r="Y140" i="10"/>
  <c r="AG140" i="10"/>
  <c r="AO140" i="10"/>
  <c r="BT140" i="10" s="1"/>
  <c r="AW140" i="10"/>
  <c r="BE140" i="10"/>
  <c r="T140" i="10"/>
  <c r="BN140" i="10" s="1"/>
  <c r="AB140" i="10"/>
  <c r="AJ140" i="10"/>
  <c r="AR140" i="10"/>
  <c r="AZ140" i="10"/>
  <c r="BH140" i="10"/>
  <c r="J140" i="10"/>
  <c r="Z140" i="10"/>
  <c r="AP140" i="10"/>
  <c r="BF140" i="10"/>
  <c r="K140" i="10"/>
  <c r="AA140" i="10"/>
  <c r="BP140" i="10" s="1"/>
  <c r="AQ140" i="10"/>
  <c r="BG140" i="10"/>
  <c r="M140" i="10"/>
  <c r="BL140" i="10" s="1"/>
  <c r="AC140" i="10"/>
  <c r="AS140" i="10"/>
  <c r="BU140" i="10" s="1"/>
  <c r="BI140" i="10"/>
  <c r="P140" i="10"/>
  <c r="AF140" i="10"/>
  <c r="AV140" i="10"/>
  <c r="BV140" i="10" s="1"/>
  <c r="AC136" i="10"/>
  <c r="M134" i="10"/>
  <c r="BL134" i="10" s="1"/>
  <c r="BE176" i="10"/>
  <c r="AW176" i="10"/>
  <c r="AO176" i="10"/>
  <c r="BT176" i="10" s="1"/>
  <c r="AG176" i="10"/>
  <c r="Y176" i="10"/>
  <c r="Q176" i="10"/>
  <c r="AZ174" i="10"/>
  <c r="AP174" i="10"/>
  <c r="AE174" i="10"/>
  <c r="T174" i="10"/>
  <c r="BN174" i="10" s="1"/>
  <c r="J174" i="10"/>
  <c r="N172" i="10"/>
  <c r="V172" i="10"/>
  <c r="AD172" i="10"/>
  <c r="AL172" i="10"/>
  <c r="AT172" i="10"/>
  <c r="BB172" i="10"/>
  <c r="H172" i="10"/>
  <c r="P172" i="10"/>
  <c r="X172" i="10"/>
  <c r="BO172" i="10" s="1"/>
  <c r="AF172" i="10"/>
  <c r="AN172" i="10"/>
  <c r="AV172" i="10"/>
  <c r="BV172" i="10" s="1"/>
  <c r="BD172" i="10"/>
  <c r="AZ170" i="10"/>
  <c r="BW170" i="10" s="1"/>
  <c r="AP170" i="10"/>
  <c r="AE170" i="10"/>
  <c r="T170" i="10"/>
  <c r="BN170" i="10" s="1"/>
  <c r="J170" i="10"/>
  <c r="N168" i="10"/>
  <c r="V168" i="10"/>
  <c r="AD168" i="10"/>
  <c r="AL168" i="10"/>
  <c r="AT168" i="10"/>
  <c r="BB168" i="10"/>
  <c r="H168" i="10"/>
  <c r="P168" i="10"/>
  <c r="X168" i="10"/>
  <c r="AF168" i="10"/>
  <c r="AN168" i="10"/>
  <c r="AV168" i="10"/>
  <c r="BV168" i="10" s="1"/>
  <c r="BD168" i="10"/>
  <c r="BI167" i="10"/>
  <c r="AW167" i="10"/>
  <c r="AM167" i="10"/>
  <c r="AC167" i="10"/>
  <c r="Q167" i="10"/>
  <c r="G167" i="10"/>
  <c r="AZ166" i="10"/>
  <c r="AP166" i="10"/>
  <c r="AE166" i="10"/>
  <c r="T166" i="10"/>
  <c r="BN166" i="10" s="1"/>
  <c r="J166" i="10"/>
  <c r="BC165" i="10"/>
  <c r="BX165" i="10" s="1"/>
  <c r="AS165" i="10"/>
  <c r="AG165" i="10"/>
  <c r="W165" i="10"/>
  <c r="M165" i="10"/>
  <c r="BL165" i="10" s="1"/>
  <c r="N164" i="10"/>
  <c r="V164" i="10"/>
  <c r="AD164" i="10"/>
  <c r="AL164" i="10"/>
  <c r="AT164" i="10"/>
  <c r="BB164" i="10"/>
  <c r="BW164" i="10" s="1"/>
  <c r="H164" i="10"/>
  <c r="P164" i="10"/>
  <c r="X164" i="10"/>
  <c r="BO164" i="10" s="1"/>
  <c r="AF164" i="10"/>
  <c r="AN164" i="10"/>
  <c r="AV164" i="10"/>
  <c r="BV164" i="10" s="1"/>
  <c r="BD164" i="10"/>
  <c r="N162" i="10"/>
  <c r="V162" i="10"/>
  <c r="AD162" i="10"/>
  <c r="AL162" i="10"/>
  <c r="AT162" i="10"/>
  <c r="BB162" i="10"/>
  <c r="G162" i="10"/>
  <c r="O162" i="10"/>
  <c r="W162" i="10"/>
  <c r="AE162" i="10"/>
  <c r="AM162" i="10"/>
  <c r="AU162" i="10"/>
  <c r="BC162" i="10"/>
  <c r="BX162" i="10" s="1"/>
  <c r="H162" i="10"/>
  <c r="P162" i="10"/>
  <c r="X162" i="10"/>
  <c r="BO162" i="10" s="1"/>
  <c r="AF162" i="10"/>
  <c r="AN162" i="10"/>
  <c r="AV162" i="10"/>
  <c r="BV162" i="10" s="1"/>
  <c r="BD162" i="10"/>
  <c r="BG160" i="10"/>
  <c r="BY160" i="10" s="1"/>
  <c r="AS160" i="10"/>
  <c r="AH160" i="10"/>
  <c r="BR160" i="10" s="1"/>
  <c r="T160" i="10"/>
  <c r="BN160" i="10" s="1"/>
  <c r="I160" i="10"/>
  <c r="Y158" i="10"/>
  <c r="K158" i="10"/>
  <c r="AW157" i="10"/>
  <c r="AL157" i="10"/>
  <c r="BS157" i="10" s="1"/>
  <c r="X157" i="10"/>
  <c r="M157" i="10"/>
  <c r="BL157" i="10" s="1"/>
  <c r="AZ156" i="10"/>
  <c r="AO156" i="10"/>
  <c r="BT156" i="10" s="1"/>
  <c r="AA156" i="10"/>
  <c r="BP156" i="10" s="1"/>
  <c r="M156" i="10"/>
  <c r="BL156" i="10" s="1"/>
  <c r="N154" i="10"/>
  <c r="V154" i="10"/>
  <c r="AD154" i="10"/>
  <c r="AL154" i="10"/>
  <c r="AT154" i="10"/>
  <c r="BB154" i="10"/>
  <c r="G154" i="10"/>
  <c r="O154" i="10"/>
  <c r="W154" i="10"/>
  <c r="AE154" i="10"/>
  <c r="AM154" i="10"/>
  <c r="AU154" i="10"/>
  <c r="BC154" i="10"/>
  <c r="BX154" i="10" s="1"/>
  <c r="H154" i="10"/>
  <c r="P154" i="10"/>
  <c r="X154" i="10"/>
  <c r="BO154" i="10" s="1"/>
  <c r="AF154" i="10"/>
  <c r="AN154" i="10"/>
  <c r="AV154" i="10"/>
  <c r="BV154" i="10" s="1"/>
  <c r="BD154" i="10"/>
  <c r="BG152" i="10"/>
  <c r="BY152" i="10" s="1"/>
  <c r="AS152" i="10"/>
  <c r="AH152" i="10"/>
  <c r="BR152" i="10" s="1"/>
  <c r="T152" i="10"/>
  <c r="BN152" i="10" s="1"/>
  <c r="I152" i="10"/>
  <c r="BI151" i="10"/>
  <c r="AU151" i="10"/>
  <c r="AG151" i="10"/>
  <c r="V151" i="10"/>
  <c r="G151" i="10"/>
  <c r="BH146" i="10"/>
  <c r="AM146" i="10"/>
  <c r="R146" i="10"/>
  <c r="N144" i="10"/>
  <c r="V144" i="10"/>
  <c r="AD144" i="10"/>
  <c r="AL144" i="10"/>
  <c r="AT144" i="10"/>
  <c r="BB144" i="10"/>
  <c r="G144" i="10"/>
  <c r="I144" i="10"/>
  <c r="Q144" i="10"/>
  <c r="Y144" i="10"/>
  <c r="AG144" i="10"/>
  <c r="AO144" i="10"/>
  <c r="BT144" i="10" s="1"/>
  <c r="AW144" i="10"/>
  <c r="BE144" i="10"/>
  <c r="K144" i="10"/>
  <c r="U144" i="10"/>
  <c r="AF144" i="10"/>
  <c r="AQ144" i="10"/>
  <c r="BA144" i="10"/>
  <c r="W144" i="10"/>
  <c r="AH144" i="10"/>
  <c r="BR144" i="10" s="1"/>
  <c r="AR144" i="10"/>
  <c r="BC144" i="10"/>
  <c r="BX144" i="10" s="1"/>
  <c r="M144" i="10"/>
  <c r="BL144" i="10" s="1"/>
  <c r="X144" i="10"/>
  <c r="AI144" i="10"/>
  <c r="AS144" i="10"/>
  <c r="BU144" i="10" s="1"/>
  <c r="BD144" i="10"/>
  <c r="O144" i="10"/>
  <c r="Z144" i="10"/>
  <c r="AJ144" i="10"/>
  <c r="AU144" i="10"/>
  <c r="BF144" i="10"/>
  <c r="AS142" i="10"/>
  <c r="T142" i="10"/>
  <c r="BN142" i="10" s="1"/>
  <c r="AH140" i="10"/>
  <c r="BR140" i="10" s="1"/>
  <c r="K136" i="10"/>
  <c r="K134" i="10"/>
  <c r="BD150" i="10"/>
  <c r="AV150" i="10"/>
  <c r="BV150" i="10" s="1"/>
  <c r="AN150" i="10"/>
  <c r="AF150" i="10"/>
  <c r="X150" i="10"/>
  <c r="P150" i="10"/>
  <c r="H150" i="10"/>
  <c r="I148" i="10"/>
  <c r="Q148" i="10"/>
  <c r="Y148" i="10"/>
  <c r="AG148" i="10"/>
  <c r="AO148" i="10"/>
  <c r="BT148" i="10" s="1"/>
  <c r="AW148" i="10"/>
  <c r="BE148" i="10"/>
  <c r="N132" i="10"/>
  <c r="V132" i="10"/>
  <c r="AD132" i="10"/>
  <c r="AL132" i="10"/>
  <c r="AT132" i="10"/>
  <c r="BB132" i="10"/>
  <c r="G132" i="10"/>
  <c r="O132" i="10"/>
  <c r="W132" i="10"/>
  <c r="AE132" i="10"/>
  <c r="AM132" i="10"/>
  <c r="AU132" i="10"/>
  <c r="BC132" i="10"/>
  <c r="BX132" i="10" s="1"/>
  <c r="H132" i="10"/>
  <c r="P132" i="10"/>
  <c r="X132" i="10"/>
  <c r="AF132" i="10"/>
  <c r="AN132" i="10"/>
  <c r="AV132" i="10"/>
  <c r="BV132" i="10" s="1"/>
  <c r="BD132" i="10"/>
  <c r="I132" i="10"/>
  <c r="Q132" i="10"/>
  <c r="Y132" i="10"/>
  <c r="AG132" i="10"/>
  <c r="AO132" i="10"/>
  <c r="BT132" i="10" s="1"/>
  <c r="AW132" i="10"/>
  <c r="BE132" i="10"/>
  <c r="J132" i="10"/>
  <c r="R132" i="10"/>
  <c r="Z132" i="10"/>
  <c r="AH132" i="10"/>
  <c r="BR132" i="10" s="1"/>
  <c r="AP132" i="10"/>
  <c r="AX132" i="10"/>
  <c r="BF132" i="10"/>
  <c r="T132" i="10"/>
  <c r="BN132" i="10" s="1"/>
  <c r="AB132" i="10"/>
  <c r="AJ132" i="10"/>
  <c r="AR132" i="10"/>
  <c r="AZ132" i="10"/>
  <c r="BH132" i="10"/>
  <c r="AQ128" i="10"/>
  <c r="BC150" i="10"/>
  <c r="BX150" i="10" s="1"/>
  <c r="AU150" i="10"/>
  <c r="AM150" i="10"/>
  <c r="AE150" i="10"/>
  <c r="BQ150" i="10" s="1"/>
  <c r="W150" i="10"/>
  <c r="O150" i="10"/>
  <c r="G150" i="10"/>
  <c r="N130" i="10"/>
  <c r="V130" i="10"/>
  <c r="AD130" i="10"/>
  <c r="AL130" i="10"/>
  <c r="AT130" i="10"/>
  <c r="BB130" i="10"/>
  <c r="G130" i="10"/>
  <c r="O130" i="10"/>
  <c r="W130" i="10"/>
  <c r="AE130" i="10"/>
  <c r="AM130" i="10"/>
  <c r="AU130" i="10"/>
  <c r="BC130" i="10"/>
  <c r="BX130" i="10" s="1"/>
  <c r="H130" i="10"/>
  <c r="P130" i="10"/>
  <c r="X130" i="10"/>
  <c r="AF130" i="10"/>
  <c r="AN130" i="10"/>
  <c r="AV130" i="10"/>
  <c r="BV130" i="10" s="1"/>
  <c r="BD130" i="10"/>
  <c r="I130" i="10"/>
  <c r="Q130" i="10"/>
  <c r="Y130" i="10"/>
  <c r="AG130" i="10"/>
  <c r="AO130" i="10"/>
  <c r="BT130" i="10" s="1"/>
  <c r="AW130" i="10"/>
  <c r="BE130" i="10"/>
  <c r="J130" i="10"/>
  <c r="R130" i="10"/>
  <c r="Z130" i="10"/>
  <c r="AH130" i="10"/>
  <c r="BR130" i="10" s="1"/>
  <c r="AP130" i="10"/>
  <c r="AX130" i="10"/>
  <c r="BF130" i="10"/>
  <c r="T130" i="10"/>
  <c r="BN130" i="10" s="1"/>
  <c r="AB130" i="10"/>
  <c r="AJ130" i="10"/>
  <c r="AR130" i="10"/>
  <c r="AZ130" i="10"/>
  <c r="BH130" i="10"/>
  <c r="BB150" i="10"/>
  <c r="AT150" i="10"/>
  <c r="AL150" i="10"/>
  <c r="AD150" i="10"/>
  <c r="V150" i="10"/>
  <c r="BI130" i="10"/>
  <c r="AC130" i="10"/>
  <c r="N128" i="10"/>
  <c r="V128" i="10"/>
  <c r="AD128" i="10"/>
  <c r="AL128" i="10"/>
  <c r="AT128" i="10"/>
  <c r="BB128" i="10"/>
  <c r="G128" i="10"/>
  <c r="O128" i="10"/>
  <c r="W128" i="10"/>
  <c r="AE128" i="10"/>
  <c r="AM128" i="10"/>
  <c r="AU128" i="10"/>
  <c r="BC128" i="10"/>
  <c r="BX128" i="10" s="1"/>
  <c r="H128" i="10"/>
  <c r="P128" i="10"/>
  <c r="X128" i="10"/>
  <c r="AF128" i="10"/>
  <c r="AN128" i="10"/>
  <c r="AV128" i="10"/>
  <c r="BV128" i="10" s="1"/>
  <c r="BD128" i="10"/>
  <c r="I128" i="10"/>
  <c r="Q128" i="10"/>
  <c r="Y128" i="10"/>
  <c r="AG128" i="10"/>
  <c r="AO128" i="10"/>
  <c r="BT128" i="10" s="1"/>
  <c r="AW128" i="10"/>
  <c r="BE128" i="10"/>
  <c r="J128" i="10"/>
  <c r="R128" i="10"/>
  <c r="Z128" i="10"/>
  <c r="AH128" i="10"/>
  <c r="BR128" i="10" s="1"/>
  <c r="AP128" i="10"/>
  <c r="AX128" i="10"/>
  <c r="BF128" i="10"/>
  <c r="T128" i="10"/>
  <c r="BN128" i="10" s="1"/>
  <c r="AB128" i="10"/>
  <c r="AJ128" i="10"/>
  <c r="AR128" i="10"/>
  <c r="AZ128" i="10"/>
  <c r="BH128" i="10"/>
  <c r="I122" i="10"/>
  <c r="Q122" i="10"/>
  <c r="Y122" i="10"/>
  <c r="AG122" i="10"/>
  <c r="AO122" i="10"/>
  <c r="BT122" i="10" s="1"/>
  <c r="AW122" i="10"/>
  <c r="BE122" i="10"/>
  <c r="J122" i="10"/>
  <c r="R122" i="10"/>
  <c r="Z122" i="10"/>
  <c r="AH122" i="10"/>
  <c r="BR122" i="10" s="1"/>
  <c r="AP122" i="10"/>
  <c r="AX122" i="10"/>
  <c r="BF122" i="10"/>
  <c r="K122" i="10"/>
  <c r="AA122" i="10"/>
  <c r="BP122" i="10" s="1"/>
  <c r="AI122" i="10"/>
  <c r="AQ122" i="10"/>
  <c r="AY122" i="10"/>
  <c r="BG122" i="10"/>
  <c r="BY122" i="10" s="1"/>
  <c r="T122" i="10"/>
  <c r="BN122" i="10" s="1"/>
  <c r="AB122" i="10"/>
  <c r="AJ122" i="10"/>
  <c r="AR122" i="10"/>
  <c r="AZ122" i="10"/>
  <c r="BH122" i="10"/>
  <c r="N122" i="10"/>
  <c r="V122" i="10"/>
  <c r="AD122" i="10"/>
  <c r="AL122" i="10"/>
  <c r="AT122" i="10"/>
  <c r="BB122" i="10"/>
  <c r="X122" i="10"/>
  <c r="AU122" i="10"/>
  <c r="G122" i="10"/>
  <c r="AC122" i="10"/>
  <c r="AV122" i="10"/>
  <c r="BV122" i="10" s="1"/>
  <c r="H122" i="10"/>
  <c r="AE122" i="10"/>
  <c r="BA122" i="10"/>
  <c r="M122" i="10"/>
  <c r="BL122" i="10" s="1"/>
  <c r="AF122" i="10"/>
  <c r="BC122" i="10"/>
  <c r="BX122" i="10" s="1"/>
  <c r="O122" i="10"/>
  <c r="AK122" i="10"/>
  <c r="BD122" i="10"/>
  <c r="U122" i="10"/>
  <c r="AN122" i="10"/>
  <c r="BI124" i="10"/>
  <c r="AS124" i="10"/>
  <c r="AC124" i="10"/>
  <c r="M124" i="10"/>
  <c r="BL124" i="10" s="1"/>
  <c r="AM118" i="10"/>
  <c r="AU116" i="10"/>
  <c r="O116" i="10"/>
  <c r="H112" i="10"/>
  <c r="P112" i="10"/>
  <c r="X112" i="10"/>
  <c r="AF112" i="10"/>
  <c r="AN112" i="10"/>
  <c r="AV112" i="10"/>
  <c r="BV112" i="10" s="1"/>
  <c r="BD112" i="10"/>
  <c r="I112" i="10"/>
  <c r="Q112" i="10"/>
  <c r="Y112" i="10"/>
  <c r="AG112" i="10"/>
  <c r="AO112" i="10"/>
  <c r="BT112" i="10" s="1"/>
  <c r="AW112" i="10"/>
  <c r="BE112" i="10"/>
  <c r="J112" i="10"/>
  <c r="R112" i="10"/>
  <c r="Z112" i="10"/>
  <c r="AH112" i="10"/>
  <c r="BR112" i="10" s="1"/>
  <c r="AP112" i="10"/>
  <c r="AX112" i="10"/>
  <c r="BF112" i="10"/>
  <c r="K112" i="10"/>
  <c r="AA112" i="10"/>
  <c r="BP112" i="10" s="1"/>
  <c r="AI112" i="10"/>
  <c r="AQ112" i="10"/>
  <c r="AY112" i="10"/>
  <c r="BG112" i="10"/>
  <c r="BY112" i="10" s="1"/>
  <c r="T112" i="10"/>
  <c r="BN112" i="10" s="1"/>
  <c r="AB112" i="10"/>
  <c r="AJ112" i="10"/>
  <c r="AR112" i="10"/>
  <c r="AZ112" i="10"/>
  <c r="BH112" i="10"/>
  <c r="N112" i="10"/>
  <c r="V112" i="10"/>
  <c r="AD112" i="10"/>
  <c r="AL112" i="10"/>
  <c r="BS112" i="10" s="1"/>
  <c r="AT112" i="10"/>
  <c r="BB112" i="10"/>
  <c r="AM110" i="10"/>
  <c r="AU106" i="10"/>
  <c r="O106" i="10"/>
  <c r="J98" i="10"/>
  <c r="R98" i="10"/>
  <c r="Z98" i="10"/>
  <c r="AH98" i="10"/>
  <c r="BR98" i="10" s="1"/>
  <c r="AP98" i="10"/>
  <c r="AX98" i="10"/>
  <c r="BF98" i="10"/>
  <c r="H98" i="10"/>
  <c r="Q98" i="10"/>
  <c r="AA98" i="10"/>
  <c r="BP98" i="10" s="1"/>
  <c r="AJ98" i="10"/>
  <c r="AS98" i="10"/>
  <c r="BB98" i="10"/>
  <c r="I98" i="10"/>
  <c r="AB98" i="10"/>
  <c r="AK98" i="10"/>
  <c r="AT98" i="10"/>
  <c r="BC98" i="10"/>
  <c r="BX98" i="10" s="1"/>
  <c r="K98" i="10"/>
  <c r="T98" i="10"/>
  <c r="BN98" i="10" s="1"/>
  <c r="AC98" i="10"/>
  <c r="AL98" i="10"/>
  <c r="AU98" i="10"/>
  <c r="BD98" i="10"/>
  <c r="U98" i="10"/>
  <c r="AD98" i="10"/>
  <c r="AM98" i="10"/>
  <c r="AV98" i="10"/>
  <c r="BV98" i="10" s="1"/>
  <c r="BE98" i="10"/>
  <c r="M98" i="10"/>
  <c r="BL98" i="10" s="1"/>
  <c r="V98" i="10"/>
  <c r="AE98" i="10"/>
  <c r="AN98" i="10"/>
  <c r="AW98" i="10"/>
  <c r="BG98" i="10"/>
  <c r="O98" i="10"/>
  <c r="X98" i="10"/>
  <c r="AG98" i="10"/>
  <c r="AQ98" i="10"/>
  <c r="AZ98" i="10"/>
  <c r="BI98" i="10"/>
  <c r="H118" i="10"/>
  <c r="P118" i="10"/>
  <c r="X118" i="10"/>
  <c r="AF118" i="10"/>
  <c r="AN118" i="10"/>
  <c r="AV118" i="10"/>
  <c r="BV118" i="10" s="1"/>
  <c r="BD118" i="10"/>
  <c r="I118" i="10"/>
  <c r="Q118" i="10"/>
  <c r="Y118" i="10"/>
  <c r="AG118" i="10"/>
  <c r="AO118" i="10"/>
  <c r="BT118" i="10" s="1"/>
  <c r="AW118" i="10"/>
  <c r="BE118" i="10"/>
  <c r="J118" i="10"/>
  <c r="R118" i="10"/>
  <c r="Z118" i="10"/>
  <c r="AH118" i="10"/>
  <c r="BR118" i="10" s="1"/>
  <c r="AP118" i="10"/>
  <c r="AX118" i="10"/>
  <c r="BF118" i="10"/>
  <c r="K118" i="10"/>
  <c r="AA118" i="10"/>
  <c r="BP118" i="10" s="1"/>
  <c r="AI118" i="10"/>
  <c r="AQ118" i="10"/>
  <c r="AY118" i="10"/>
  <c r="BG118" i="10"/>
  <c r="T118" i="10"/>
  <c r="BN118" i="10" s="1"/>
  <c r="AB118" i="10"/>
  <c r="AJ118" i="10"/>
  <c r="AR118" i="10"/>
  <c r="AZ118" i="10"/>
  <c r="BH118" i="10"/>
  <c r="N118" i="10"/>
  <c r="V118" i="10"/>
  <c r="AD118" i="10"/>
  <c r="AL118" i="10"/>
  <c r="AT118" i="10"/>
  <c r="BB118" i="10"/>
  <c r="H110" i="10"/>
  <c r="P110" i="10"/>
  <c r="X110" i="10"/>
  <c r="AF110" i="10"/>
  <c r="AN110" i="10"/>
  <c r="AV110" i="10"/>
  <c r="BV110" i="10" s="1"/>
  <c r="BD110" i="10"/>
  <c r="I110" i="10"/>
  <c r="Q110" i="10"/>
  <c r="Y110" i="10"/>
  <c r="AG110" i="10"/>
  <c r="BQ110" i="10" s="1"/>
  <c r="AO110" i="10"/>
  <c r="BT110" i="10" s="1"/>
  <c r="AW110" i="10"/>
  <c r="BE110" i="10"/>
  <c r="J110" i="10"/>
  <c r="R110" i="10"/>
  <c r="Z110" i="10"/>
  <c r="AH110" i="10"/>
  <c r="BR110" i="10" s="1"/>
  <c r="AP110" i="10"/>
  <c r="AX110" i="10"/>
  <c r="BF110" i="10"/>
  <c r="K110" i="10"/>
  <c r="AA110" i="10"/>
  <c r="BP110" i="10" s="1"/>
  <c r="AI110" i="10"/>
  <c r="AQ110" i="10"/>
  <c r="AY110" i="10"/>
  <c r="BG110" i="10"/>
  <c r="T110" i="10"/>
  <c r="BN110" i="10" s="1"/>
  <c r="AB110" i="10"/>
  <c r="AJ110" i="10"/>
  <c r="AR110" i="10"/>
  <c r="AZ110" i="10"/>
  <c r="BH110" i="10"/>
  <c r="N110" i="10"/>
  <c r="V110" i="10"/>
  <c r="AD110" i="10"/>
  <c r="AL110" i="10"/>
  <c r="BS110" i="10" s="1"/>
  <c r="AT110" i="10"/>
  <c r="BB110" i="10"/>
  <c r="BI126" i="10"/>
  <c r="AY126" i="10"/>
  <c r="AM126" i="10"/>
  <c r="AC126" i="10"/>
  <c r="BB124" i="10"/>
  <c r="AL124" i="10"/>
  <c r="BS124" i="10" s="1"/>
  <c r="BI118" i="10"/>
  <c r="AC118" i="10"/>
  <c r="AS114" i="10"/>
  <c r="BU114" i="10" s="1"/>
  <c r="BA112" i="10"/>
  <c r="U112" i="10"/>
  <c r="BI110" i="10"/>
  <c r="AC110" i="10"/>
  <c r="H108" i="10"/>
  <c r="P108" i="10"/>
  <c r="X108" i="10"/>
  <c r="AF108" i="10"/>
  <c r="AN108" i="10"/>
  <c r="AV108" i="10"/>
  <c r="BV108" i="10" s="1"/>
  <c r="BD108" i="10"/>
  <c r="I108" i="10"/>
  <c r="Q108" i="10"/>
  <c r="Y108" i="10"/>
  <c r="AG108" i="10"/>
  <c r="AO108" i="10"/>
  <c r="BT108" i="10" s="1"/>
  <c r="AW108" i="10"/>
  <c r="BE108" i="10"/>
  <c r="J108" i="10"/>
  <c r="R108" i="10"/>
  <c r="Z108" i="10"/>
  <c r="AH108" i="10"/>
  <c r="BR108" i="10" s="1"/>
  <c r="AP108" i="10"/>
  <c r="AX108" i="10"/>
  <c r="BF108" i="10"/>
  <c r="K108" i="10"/>
  <c r="AA108" i="10"/>
  <c r="BP108" i="10" s="1"/>
  <c r="AI108" i="10"/>
  <c r="AQ108" i="10"/>
  <c r="AY108" i="10"/>
  <c r="BG108" i="10"/>
  <c r="BY108" i="10" s="1"/>
  <c r="T108" i="10"/>
  <c r="BN108" i="10" s="1"/>
  <c r="AB108" i="10"/>
  <c r="AJ108" i="10"/>
  <c r="AR108" i="10"/>
  <c r="AZ108" i="10"/>
  <c r="BH108" i="10"/>
  <c r="N108" i="10"/>
  <c r="V108" i="10"/>
  <c r="AD108" i="10"/>
  <c r="AL108" i="10"/>
  <c r="AT108" i="10"/>
  <c r="BB108" i="10"/>
  <c r="W98" i="10"/>
  <c r="BO97" i="10"/>
  <c r="I124" i="10"/>
  <c r="Q124" i="10"/>
  <c r="Y124" i="10"/>
  <c r="AG124" i="10"/>
  <c r="AO124" i="10"/>
  <c r="BT124" i="10" s="1"/>
  <c r="AW124" i="10"/>
  <c r="BE124" i="10"/>
  <c r="J124" i="10"/>
  <c r="R124" i="10"/>
  <c r="Z124" i="10"/>
  <c r="AH124" i="10"/>
  <c r="BR124" i="10" s="1"/>
  <c r="AP124" i="10"/>
  <c r="AX124" i="10"/>
  <c r="BF124" i="10"/>
  <c r="K124" i="10"/>
  <c r="AA124" i="10"/>
  <c r="BP124" i="10" s="1"/>
  <c r="AI124" i="10"/>
  <c r="AQ124" i="10"/>
  <c r="AY124" i="10"/>
  <c r="BG124" i="10"/>
  <c r="T124" i="10"/>
  <c r="BN124" i="10" s="1"/>
  <c r="AB124" i="10"/>
  <c r="AJ124" i="10"/>
  <c r="AR124" i="10"/>
  <c r="AZ124" i="10"/>
  <c r="BH124" i="10"/>
  <c r="BC118" i="10"/>
  <c r="BX118" i="10" s="1"/>
  <c r="W118" i="10"/>
  <c r="H116" i="10"/>
  <c r="P116" i="10"/>
  <c r="X116" i="10"/>
  <c r="AF116" i="10"/>
  <c r="AN116" i="10"/>
  <c r="AV116" i="10"/>
  <c r="BV116" i="10" s="1"/>
  <c r="BD116" i="10"/>
  <c r="I116" i="10"/>
  <c r="Q116" i="10"/>
  <c r="Y116" i="10"/>
  <c r="AG116" i="10"/>
  <c r="AO116" i="10"/>
  <c r="BT116" i="10" s="1"/>
  <c r="AW116" i="10"/>
  <c r="BE116" i="10"/>
  <c r="J116" i="10"/>
  <c r="R116" i="10"/>
  <c r="Z116" i="10"/>
  <c r="AH116" i="10"/>
  <c r="BR116" i="10" s="1"/>
  <c r="AP116" i="10"/>
  <c r="AX116" i="10"/>
  <c r="BF116" i="10"/>
  <c r="K116" i="10"/>
  <c r="AA116" i="10"/>
  <c r="BP116" i="10" s="1"/>
  <c r="AI116" i="10"/>
  <c r="AQ116" i="10"/>
  <c r="AY116" i="10"/>
  <c r="BG116" i="10"/>
  <c r="T116" i="10"/>
  <c r="BN116" i="10" s="1"/>
  <c r="AB116" i="10"/>
  <c r="AJ116" i="10"/>
  <c r="AR116" i="10"/>
  <c r="AZ116" i="10"/>
  <c r="BH116" i="10"/>
  <c r="N116" i="10"/>
  <c r="V116" i="10"/>
  <c r="AD116" i="10"/>
  <c r="AL116" i="10"/>
  <c r="BS116" i="10" s="1"/>
  <c r="AT116" i="10"/>
  <c r="BB116" i="10"/>
  <c r="AU112" i="10"/>
  <c r="O112" i="10"/>
  <c r="BC110" i="10"/>
  <c r="BX110" i="10" s="1"/>
  <c r="W110" i="10"/>
  <c r="H106" i="10"/>
  <c r="P106" i="10"/>
  <c r="X106" i="10"/>
  <c r="AF106" i="10"/>
  <c r="AN106" i="10"/>
  <c r="AV106" i="10"/>
  <c r="BV106" i="10" s="1"/>
  <c r="BD106" i="10"/>
  <c r="I106" i="10"/>
  <c r="Q106" i="10"/>
  <c r="Y106" i="10"/>
  <c r="AG106" i="10"/>
  <c r="AO106" i="10"/>
  <c r="BT106" i="10" s="1"/>
  <c r="AW106" i="10"/>
  <c r="BE106" i="10"/>
  <c r="J106" i="10"/>
  <c r="R106" i="10"/>
  <c r="Z106" i="10"/>
  <c r="AH106" i="10"/>
  <c r="BR106" i="10" s="1"/>
  <c r="AP106" i="10"/>
  <c r="AX106" i="10"/>
  <c r="BF106" i="10"/>
  <c r="K106" i="10"/>
  <c r="AA106" i="10"/>
  <c r="BP106" i="10" s="1"/>
  <c r="AI106" i="10"/>
  <c r="AQ106" i="10"/>
  <c r="AY106" i="10"/>
  <c r="BG106" i="10"/>
  <c r="T106" i="10"/>
  <c r="BN106" i="10" s="1"/>
  <c r="AB106" i="10"/>
  <c r="AJ106" i="10"/>
  <c r="AR106" i="10"/>
  <c r="AZ106" i="10"/>
  <c r="BH106" i="10"/>
  <c r="N106" i="10"/>
  <c r="V106" i="10"/>
  <c r="AD106" i="10"/>
  <c r="AL106" i="10"/>
  <c r="BS106" i="10" s="1"/>
  <c r="AT106" i="10"/>
  <c r="BB106" i="10"/>
  <c r="I126" i="10"/>
  <c r="Q126" i="10"/>
  <c r="Y126" i="10"/>
  <c r="AG126" i="10"/>
  <c r="AO126" i="10"/>
  <c r="BT126" i="10" s="1"/>
  <c r="AW126" i="10"/>
  <c r="BE126" i="10"/>
  <c r="J126" i="10"/>
  <c r="R126" i="10"/>
  <c r="Z126" i="10"/>
  <c r="BO126" i="10" s="1"/>
  <c r="AH126" i="10"/>
  <c r="BR126" i="10" s="1"/>
  <c r="AP126" i="10"/>
  <c r="AX126" i="10"/>
  <c r="BF126" i="10"/>
  <c r="AV124" i="10"/>
  <c r="BV124" i="10" s="1"/>
  <c r="AF124" i="10"/>
  <c r="P124" i="10"/>
  <c r="BA118" i="10"/>
  <c r="U118" i="10"/>
  <c r="BI116" i="10"/>
  <c r="AC116" i="10"/>
  <c r="AS112" i="10"/>
  <c r="M112" i="10"/>
  <c r="BL112" i="10" s="1"/>
  <c r="BA110" i="10"/>
  <c r="U110" i="10"/>
  <c r="BI106" i="10"/>
  <c r="AC106" i="10"/>
  <c r="AY98" i="10"/>
  <c r="N98" i="10"/>
  <c r="AU124" i="10"/>
  <c r="AE124" i="10"/>
  <c r="O124" i="10"/>
  <c r="AU118" i="10"/>
  <c r="O118" i="10"/>
  <c r="BC116" i="10"/>
  <c r="BX116" i="10" s="1"/>
  <c r="W116" i="10"/>
  <c r="H114" i="10"/>
  <c r="P114" i="10"/>
  <c r="X114" i="10"/>
  <c r="AF114" i="10"/>
  <c r="AN114" i="10"/>
  <c r="AV114" i="10"/>
  <c r="BV114" i="10" s="1"/>
  <c r="BD114" i="10"/>
  <c r="I114" i="10"/>
  <c r="Q114" i="10"/>
  <c r="Y114" i="10"/>
  <c r="AG114" i="10"/>
  <c r="BQ114" i="10" s="1"/>
  <c r="AO114" i="10"/>
  <c r="BT114" i="10" s="1"/>
  <c r="AW114" i="10"/>
  <c r="BE114" i="10"/>
  <c r="J114" i="10"/>
  <c r="R114" i="10"/>
  <c r="Z114" i="10"/>
  <c r="AH114" i="10"/>
  <c r="BR114" i="10" s="1"/>
  <c r="AP114" i="10"/>
  <c r="AX114" i="10"/>
  <c r="BF114" i="10"/>
  <c r="K114" i="10"/>
  <c r="AA114" i="10"/>
  <c r="BP114" i="10" s="1"/>
  <c r="AI114" i="10"/>
  <c r="AQ114" i="10"/>
  <c r="AY114" i="10"/>
  <c r="BG114" i="10"/>
  <c r="BY114" i="10" s="1"/>
  <c r="T114" i="10"/>
  <c r="BN114" i="10" s="1"/>
  <c r="AB114" i="10"/>
  <c r="AJ114" i="10"/>
  <c r="AR114" i="10"/>
  <c r="AZ114" i="10"/>
  <c r="BH114" i="10"/>
  <c r="N114" i="10"/>
  <c r="V114" i="10"/>
  <c r="AD114" i="10"/>
  <c r="AL114" i="10"/>
  <c r="AT114" i="10"/>
  <c r="BB114" i="10"/>
  <c r="AM112" i="10"/>
  <c r="G112" i="10"/>
  <c r="AU110" i="10"/>
  <c r="O110" i="10"/>
  <c r="BA108" i="10"/>
  <c r="U108" i="10"/>
  <c r="BC106" i="10"/>
  <c r="BX106" i="10" s="1"/>
  <c r="W106" i="10"/>
  <c r="H104" i="10"/>
  <c r="P104" i="10"/>
  <c r="X104" i="10"/>
  <c r="AF104" i="10"/>
  <c r="AN104" i="10"/>
  <c r="AV104" i="10"/>
  <c r="BV104" i="10" s="1"/>
  <c r="BD104" i="10"/>
  <c r="I104" i="10"/>
  <c r="Q104" i="10"/>
  <c r="Y104" i="10"/>
  <c r="AG104" i="10"/>
  <c r="AO104" i="10"/>
  <c r="BT104" i="10" s="1"/>
  <c r="AW104" i="10"/>
  <c r="BE104" i="10"/>
  <c r="J104" i="10"/>
  <c r="R104" i="10"/>
  <c r="Z104" i="10"/>
  <c r="AH104" i="10"/>
  <c r="BR104" i="10" s="1"/>
  <c r="AP104" i="10"/>
  <c r="AX104" i="10"/>
  <c r="BF104" i="10"/>
  <c r="K104" i="10"/>
  <c r="AA104" i="10"/>
  <c r="BP104" i="10" s="1"/>
  <c r="AI104" i="10"/>
  <c r="AQ104" i="10"/>
  <c r="AY104" i="10"/>
  <c r="BG104" i="10"/>
  <c r="T104" i="10"/>
  <c r="BN104" i="10" s="1"/>
  <c r="AB104" i="10"/>
  <c r="AJ104" i="10"/>
  <c r="AR104" i="10"/>
  <c r="AZ104" i="10"/>
  <c r="BH104" i="10"/>
  <c r="N104" i="10"/>
  <c r="V104" i="10"/>
  <c r="AD104" i="10"/>
  <c r="AL104" i="10"/>
  <c r="BS104" i="10" s="1"/>
  <c r="AT104" i="10"/>
  <c r="BB104" i="10"/>
  <c r="AR98" i="10"/>
  <c r="G98" i="10"/>
  <c r="J100" i="10"/>
  <c r="R100" i="10"/>
  <c r="Z100" i="10"/>
  <c r="AH100" i="10"/>
  <c r="BR100" i="10" s="1"/>
  <c r="AP100" i="10"/>
  <c r="AX100" i="10"/>
  <c r="BE100" i="10"/>
  <c r="AV100" i="10"/>
  <c r="BV100" i="10" s="1"/>
  <c r="AM100" i="10"/>
  <c r="AD100" i="10"/>
  <c r="U100" i="10"/>
  <c r="X99" i="10"/>
  <c r="N96" i="10"/>
  <c r="V96" i="10"/>
  <c r="AD96" i="10"/>
  <c r="AL96" i="10"/>
  <c r="BS96" i="10" s="1"/>
  <c r="AT96" i="10"/>
  <c r="BB96" i="10"/>
  <c r="I96" i="10"/>
  <c r="Q96" i="10"/>
  <c r="Y96" i="10"/>
  <c r="AG96" i="10"/>
  <c r="AO96" i="10"/>
  <c r="BT96" i="10" s="1"/>
  <c r="AW96" i="10"/>
  <c r="BE96" i="10"/>
  <c r="J96" i="10"/>
  <c r="R96" i="10"/>
  <c r="Z96" i="10"/>
  <c r="AH96" i="10"/>
  <c r="BR96" i="10" s="1"/>
  <c r="AP96" i="10"/>
  <c r="AX96" i="10"/>
  <c r="BF96" i="10"/>
  <c r="N94" i="10"/>
  <c r="V94" i="10"/>
  <c r="AD94" i="10"/>
  <c r="AL94" i="10"/>
  <c r="AT94" i="10"/>
  <c r="BB94" i="10"/>
  <c r="H94" i="10"/>
  <c r="P94" i="10"/>
  <c r="X94" i="10"/>
  <c r="AF94" i="10"/>
  <c r="AN94" i="10"/>
  <c r="AV94" i="10"/>
  <c r="BV94" i="10" s="1"/>
  <c r="BD94" i="10"/>
  <c r="I94" i="10"/>
  <c r="Q94" i="10"/>
  <c r="Y94" i="10"/>
  <c r="AG94" i="10"/>
  <c r="AO94" i="10"/>
  <c r="BT94" i="10" s="1"/>
  <c r="AW94" i="10"/>
  <c r="BE94" i="10"/>
  <c r="J94" i="10"/>
  <c r="R94" i="10"/>
  <c r="Z94" i="10"/>
  <c r="AH94" i="10"/>
  <c r="BR94" i="10" s="1"/>
  <c r="AP94" i="10"/>
  <c r="AX94" i="10"/>
  <c r="BF94" i="10"/>
  <c r="BD100" i="10"/>
  <c r="AU100" i="10"/>
  <c r="AL100" i="10"/>
  <c r="AC100" i="10"/>
  <c r="T100" i="10"/>
  <c r="BN100" i="10" s="1"/>
  <c r="K100" i="10"/>
  <c r="N99" i="10"/>
  <c r="V99" i="10"/>
  <c r="AD99" i="10"/>
  <c r="AL99" i="10"/>
  <c r="AT99" i="10"/>
  <c r="BB99" i="10"/>
  <c r="BB97" i="10"/>
  <c r="AT97" i="10"/>
  <c r="AL97" i="10"/>
  <c r="AD97" i="10"/>
  <c r="V97" i="10"/>
  <c r="BB95" i="10"/>
  <c r="AT95" i="10"/>
  <c r="AL95" i="10"/>
  <c r="BS95" i="10" s="1"/>
  <c r="AD95" i="10"/>
  <c r="V95" i="10"/>
  <c r="AZ92" i="10"/>
  <c r="BW92" i="10" s="1"/>
  <c r="AN92" i="10"/>
  <c r="X92" i="10"/>
  <c r="H92" i="10"/>
  <c r="BB90" i="10"/>
  <c r="AL90" i="10"/>
  <c r="BS90" i="10" s="1"/>
  <c r="AX83" i="10"/>
  <c r="BI92" i="10"/>
  <c r="AX92" i="10"/>
  <c r="AM92" i="10"/>
  <c r="W92" i="10"/>
  <c r="G92" i="10"/>
  <c r="I90" i="10"/>
  <c r="Q90" i="10"/>
  <c r="Y90" i="10"/>
  <c r="AG90" i="10"/>
  <c r="AO90" i="10"/>
  <c r="BT90" i="10" s="1"/>
  <c r="AW90" i="10"/>
  <c r="BE90" i="10"/>
  <c r="J90" i="10"/>
  <c r="R90" i="10"/>
  <c r="Z90" i="10"/>
  <c r="AH90" i="10"/>
  <c r="BR90" i="10" s="1"/>
  <c r="AP90" i="10"/>
  <c r="AX90" i="10"/>
  <c r="BF90" i="10"/>
  <c r="K90" i="10"/>
  <c r="AA90" i="10"/>
  <c r="BP90" i="10" s="1"/>
  <c r="AI90" i="10"/>
  <c r="AQ90" i="10"/>
  <c r="AY90" i="10"/>
  <c r="BG90" i="10"/>
  <c r="BY90" i="10" s="1"/>
  <c r="T90" i="10"/>
  <c r="BN90" i="10" s="1"/>
  <c r="AB90" i="10"/>
  <c r="AJ90" i="10"/>
  <c r="AR90" i="10"/>
  <c r="AZ90" i="10"/>
  <c r="BW90" i="10" s="1"/>
  <c r="BH90" i="10"/>
  <c r="BH92" i="10"/>
  <c r="AV92" i="10"/>
  <c r="BV92" i="10" s="1"/>
  <c r="AL92" i="10"/>
  <c r="AV90" i="10"/>
  <c r="BV90" i="10" s="1"/>
  <c r="AF90" i="10"/>
  <c r="P90" i="10"/>
  <c r="I83" i="10"/>
  <c r="Q83" i="10"/>
  <c r="Y83" i="10"/>
  <c r="AG83" i="10"/>
  <c r="AO83" i="10"/>
  <c r="BT83" i="10" s="1"/>
  <c r="AW83" i="10"/>
  <c r="O83" i="10"/>
  <c r="X83" i="10"/>
  <c r="AH83" i="10"/>
  <c r="BR83" i="10" s="1"/>
  <c r="AQ83" i="10"/>
  <c r="AZ83" i="10"/>
  <c r="BH83" i="10"/>
  <c r="G83" i="10"/>
  <c r="P83" i="10"/>
  <c r="Z83" i="10"/>
  <c r="AI83" i="10"/>
  <c r="AR83" i="10"/>
  <c r="BA83" i="10"/>
  <c r="BI83" i="10"/>
  <c r="H83" i="10"/>
  <c r="R83" i="10"/>
  <c r="AA83" i="10"/>
  <c r="BP83" i="10" s="1"/>
  <c r="AJ83" i="10"/>
  <c r="AS83" i="10"/>
  <c r="BB83" i="10"/>
  <c r="J83" i="10"/>
  <c r="AB83" i="10"/>
  <c r="AK83" i="10"/>
  <c r="AT83" i="10"/>
  <c r="BC83" i="10"/>
  <c r="BX83" i="10" s="1"/>
  <c r="K83" i="10"/>
  <c r="T83" i="10"/>
  <c r="BN83" i="10" s="1"/>
  <c r="AC83" i="10"/>
  <c r="AL83" i="10"/>
  <c r="BS83" i="10" s="1"/>
  <c r="AU83" i="10"/>
  <c r="BD83" i="10"/>
  <c r="U83" i="10"/>
  <c r="AD83" i="10"/>
  <c r="AM83" i="10"/>
  <c r="AV83" i="10"/>
  <c r="BV83" i="10" s="1"/>
  <c r="BE83" i="10"/>
  <c r="I92" i="10"/>
  <c r="Q92" i="10"/>
  <c r="Y92" i="10"/>
  <c r="AG92" i="10"/>
  <c r="AO92" i="10"/>
  <c r="BT92" i="10" s="1"/>
  <c r="AW92" i="10"/>
  <c r="BE92" i="10"/>
  <c r="J92" i="10"/>
  <c r="R92" i="10"/>
  <c r="Z92" i="10"/>
  <c r="AH92" i="10"/>
  <c r="BR92" i="10" s="1"/>
  <c r="K92" i="10"/>
  <c r="AA92" i="10"/>
  <c r="BP92" i="10" s="1"/>
  <c r="AI92" i="10"/>
  <c r="AQ92" i="10"/>
  <c r="AY92" i="10"/>
  <c r="BG92" i="10"/>
  <c r="T92" i="10"/>
  <c r="BN92" i="10" s="1"/>
  <c r="AB92" i="10"/>
  <c r="AJ92" i="10"/>
  <c r="O90" i="10"/>
  <c r="BD92" i="10"/>
  <c r="AT92" i="10"/>
  <c r="AF92" i="10"/>
  <c r="P92" i="10"/>
  <c r="AT90" i="10"/>
  <c r="AD90" i="10"/>
  <c r="N90" i="10"/>
  <c r="AE83" i="10"/>
  <c r="T77" i="10"/>
  <c r="BN77" i="10" s="1"/>
  <c r="AB77" i="10"/>
  <c r="AJ77" i="10"/>
  <c r="AR77" i="10"/>
  <c r="AZ77" i="10"/>
  <c r="BH77" i="10"/>
  <c r="I77" i="10"/>
  <c r="Q77" i="10"/>
  <c r="Y77" i="10"/>
  <c r="AG77" i="10"/>
  <c r="AO77" i="10"/>
  <c r="BT77" i="10" s="1"/>
  <c r="AW77" i="10"/>
  <c r="BE77" i="10"/>
  <c r="P77" i="10"/>
  <c r="AA77" i="10"/>
  <c r="BP77" i="10" s="1"/>
  <c r="AL77" i="10"/>
  <c r="AV77" i="10"/>
  <c r="BV77" i="10" s="1"/>
  <c r="BG77" i="10"/>
  <c r="G77" i="10"/>
  <c r="R77" i="10"/>
  <c r="AC77" i="10"/>
  <c r="AM77" i="10"/>
  <c r="AX77" i="10"/>
  <c r="BI77" i="10"/>
  <c r="H77" i="10"/>
  <c r="AD77" i="10"/>
  <c r="AN77" i="10"/>
  <c r="AY77" i="10"/>
  <c r="J77" i="10"/>
  <c r="U77" i="10"/>
  <c r="AE77" i="10"/>
  <c r="AP77" i="10"/>
  <c r="BA77" i="10"/>
  <c r="K77" i="10"/>
  <c r="V77" i="10"/>
  <c r="AF77" i="10"/>
  <c r="AQ77" i="10"/>
  <c r="BB77" i="10"/>
  <c r="M77" i="10"/>
  <c r="BL77" i="10" s="1"/>
  <c r="W77" i="10"/>
  <c r="AH77" i="10"/>
  <c r="BR77" i="10" s="1"/>
  <c r="AS77" i="10"/>
  <c r="BC77" i="10"/>
  <c r="BX77" i="10" s="1"/>
  <c r="N58" i="10"/>
  <c r="V58" i="10"/>
  <c r="AD58" i="10"/>
  <c r="AL58" i="10"/>
  <c r="AT58" i="10"/>
  <c r="BB58" i="10"/>
  <c r="K58" i="10"/>
  <c r="AA58" i="10"/>
  <c r="BP58" i="10" s="1"/>
  <c r="AI58" i="10"/>
  <c r="AQ58" i="10"/>
  <c r="AY58" i="10"/>
  <c r="P58" i="10"/>
  <c r="Z58" i="10"/>
  <c r="AK58" i="10"/>
  <c r="AV58" i="10"/>
  <c r="BV58" i="10" s="1"/>
  <c r="BF58" i="10"/>
  <c r="G58" i="10"/>
  <c r="Q58" i="10"/>
  <c r="AB58" i="10"/>
  <c r="AM58" i="10"/>
  <c r="AW58" i="10"/>
  <c r="BG58" i="10"/>
  <c r="H58" i="10"/>
  <c r="R58" i="10"/>
  <c r="AC58" i="10"/>
  <c r="AN58" i="10"/>
  <c r="AX58" i="10"/>
  <c r="BH58" i="10"/>
  <c r="I58" i="10"/>
  <c r="T58" i="10"/>
  <c r="BN58" i="10" s="1"/>
  <c r="AE58" i="10"/>
  <c r="AO58" i="10"/>
  <c r="BT58" i="10" s="1"/>
  <c r="AZ58" i="10"/>
  <c r="BI58" i="10"/>
  <c r="J58" i="10"/>
  <c r="U58" i="10"/>
  <c r="AF58" i="10"/>
  <c r="AP58" i="10"/>
  <c r="BA58" i="10"/>
  <c r="M58" i="10"/>
  <c r="BL58" i="10" s="1"/>
  <c r="X58" i="10"/>
  <c r="AH58" i="10"/>
  <c r="BR58" i="10" s="1"/>
  <c r="AS58" i="10"/>
  <c r="BU58" i="10" s="1"/>
  <c r="BD58" i="10"/>
  <c r="BC58" i="10"/>
  <c r="BX58" i="10" s="1"/>
  <c r="O58" i="10"/>
  <c r="BE58" i="10"/>
  <c r="W58" i="10"/>
  <c r="Y58" i="10"/>
  <c r="AG58" i="10"/>
  <c r="AJ58" i="10"/>
  <c r="BH88" i="10"/>
  <c r="AZ88" i="10"/>
  <c r="BW88" i="10" s="1"/>
  <c r="AR88" i="10"/>
  <c r="AJ88" i="10"/>
  <c r="AB88" i="10"/>
  <c r="T88" i="10"/>
  <c r="BN88" i="10" s="1"/>
  <c r="BH86" i="10"/>
  <c r="AZ86" i="10"/>
  <c r="BW86" i="10" s="1"/>
  <c r="AR86" i="10"/>
  <c r="AJ86" i="10"/>
  <c r="AB86" i="10"/>
  <c r="T86" i="10"/>
  <c r="BN86" i="10" s="1"/>
  <c r="BH84" i="10"/>
  <c r="AZ84" i="10"/>
  <c r="BW84" i="10" s="1"/>
  <c r="AR84" i="10"/>
  <c r="AJ84" i="10"/>
  <c r="AB84" i="10"/>
  <c r="T84" i="10"/>
  <c r="BN84" i="10" s="1"/>
  <c r="BG88" i="10"/>
  <c r="AY88" i="10"/>
  <c r="AQ88" i="10"/>
  <c r="AI88" i="10"/>
  <c r="AA88" i="10"/>
  <c r="BP88" i="10" s="1"/>
  <c r="K88" i="10"/>
  <c r="BG86" i="10"/>
  <c r="BY86" i="10" s="1"/>
  <c r="AY86" i="10"/>
  <c r="AQ86" i="10"/>
  <c r="AI86" i="10"/>
  <c r="AA86" i="10"/>
  <c r="BP86" i="10" s="1"/>
  <c r="K86" i="10"/>
  <c r="BG84" i="10"/>
  <c r="BY84" i="10" s="1"/>
  <c r="AY84" i="10"/>
  <c r="AQ84" i="10"/>
  <c r="AI84" i="10"/>
  <c r="AA84" i="10"/>
  <c r="BP84" i="10" s="1"/>
  <c r="K84" i="10"/>
  <c r="T81" i="10"/>
  <c r="BN81" i="10" s="1"/>
  <c r="AB81" i="10"/>
  <c r="AJ81" i="10"/>
  <c r="AR81" i="10"/>
  <c r="AZ81" i="10"/>
  <c r="BW81" i="10" s="1"/>
  <c r="BH81" i="10"/>
  <c r="I81" i="10"/>
  <c r="Q81" i="10"/>
  <c r="Y81" i="10"/>
  <c r="AG81" i="10"/>
  <c r="AO81" i="10"/>
  <c r="BT81" i="10" s="1"/>
  <c r="AW81" i="10"/>
  <c r="BE81" i="10"/>
  <c r="BW70" i="10"/>
  <c r="BF88" i="10"/>
  <c r="AX88" i="10"/>
  <c r="AP88" i="10"/>
  <c r="AH88" i="10"/>
  <c r="BR88" i="10" s="1"/>
  <c r="Z88" i="10"/>
  <c r="BO88" i="10" s="1"/>
  <c r="R88" i="10"/>
  <c r="J88" i="10"/>
  <c r="BF86" i="10"/>
  <c r="AX86" i="10"/>
  <c r="AP86" i="10"/>
  <c r="AH86" i="10"/>
  <c r="BR86" i="10" s="1"/>
  <c r="Z86" i="10"/>
  <c r="R86" i="10"/>
  <c r="J86" i="10"/>
  <c r="BF84" i="10"/>
  <c r="AX84" i="10"/>
  <c r="AP84" i="10"/>
  <c r="AH84" i="10"/>
  <c r="BR84" i="10" s="1"/>
  <c r="Z84" i="10"/>
  <c r="R84" i="10"/>
  <c r="J84" i="10"/>
  <c r="BE88" i="10"/>
  <c r="AW88" i="10"/>
  <c r="AO88" i="10"/>
  <c r="BT88" i="10" s="1"/>
  <c r="AG88" i="10"/>
  <c r="Y88" i="10"/>
  <c r="Q88" i="10"/>
  <c r="BE86" i="10"/>
  <c r="AW86" i="10"/>
  <c r="AO86" i="10"/>
  <c r="BT86" i="10" s="1"/>
  <c r="AG86" i="10"/>
  <c r="Y86" i="10"/>
  <c r="Q86" i="10"/>
  <c r="BE84" i="10"/>
  <c r="AW84" i="10"/>
  <c r="AO84" i="10"/>
  <c r="BT84" i="10" s="1"/>
  <c r="AG84" i="10"/>
  <c r="Y84" i="10"/>
  <c r="Q84" i="10"/>
  <c r="T79" i="10"/>
  <c r="BN79" i="10" s="1"/>
  <c r="AB79" i="10"/>
  <c r="AJ79" i="10"/>
  <c r="AR79" i="10"/>
  <c r="AZ79" i="10"/>
  <c r="BW79" i="10" s="1"/>
  <c r="BH79" i="10"/>
  <c r="I79" i="10"/>
  <c r="Q79" i="10"/>
  <c r="Y79" i="10"/>
  <c r="AG79" i="10"/>
  <c r="AO79" i="10"/>
  <c r="BT79" i="10" s="1"/>
  <c r="AW79" i="10"/>
  <c r="BE79" i="10"/>
  <c r="N60" i="10"/>
  <c r="V60" i="10"/>
  <c r="AD60" i="10"/>
  <c r="AL60" i="10"/>
  <c r="AT60" i="10"/>
  <c r="BB60" i="10"/>
  <c r="O60" i="10"/>
  <c r="X60" i="10"/>
  <c r="AG60" i="10"/>
  <c r="AP60" i="10"/>
  <c r="AY60" i="10"/>
  <c r="BH60" i="10"/>
  <c r="G60" i="10"/>
  <c r="P60" i="10"/>
  <c r="Y60" i="10"/>
  <c r="AH60" i="10"/>
  <c r="BR60" i="10" s="1"/>
  <c r="AQ60" i="10"/>
  <c r="AZ60" i="10"/>
  <c r="BI60" i="10"/>
  <c r="H60" i="10"/>
  <c r="Q60" i="10"/>
  <c r="Z60" i="10"/>
  <c r="AI60" i="10"/>
  <c r="AR60" i="10"/>
  <c r="BA60" i="10"/>
  <c r="I60" i="10"/>
  <c r="R60" i="10"/>
  <c r="AA60" i="10"/>
  <c r="BP60" i="10" s="1"/>
  <c r="AJ60" i="10"/>
  <c r="AS60" i="10"/>
  <c r="BC60" i="10"/>
  <c r="BX60" i="10" s="1"/>
  <c r="J60" i="10"/>
  <c r="AB60" i="10"/>
  <c r="AK60" i="10"/>
  <c r="AU60" i="10"/>
  <c r="BD60" i="10"/>
  <c r="U60" i="10"/>
  <c r="AE60" i="10"/>
  <c r="AN60" i="10"/>
  <c r="AW60" i="10"/>
  <c r="BF60" i="10"/>
  <c r="AF60" i="10"/>
  <c r="BW59" i="10"/>
  <c r="I51" i="10"/>
  <c r="Q51" i="10"/>
  <c r="Y51" i="10"/>
  <c r="AG51" i="10"/>
  <c r="AO51" i="10"/>
  <c r="BT51" i="10" s="1"/>
  <c r="AW51" i="10"/>
  <c r="BE51" i="10"/>
  <c r="J51" i="10"/>
  <c r="R51" i="10"/>
  <c r="Z51" i="10"/>
  <c r="BO51" i="10" s="1"/>
  <c r="AH51" i="10"/>
  <c r="BR51" i="10" s="1"/>
  <c r="AP51" i="10"/>
  <c r="AX51" i="10"/>
  <c r="BF51" i="10"/>
  <c r="K51" i="10"/>
  <c r="AA51" i="10"/>
  <c r="BP51" i="10" s="1"/>
  <c r="AI51" i="10"/>
  <c r="AQ51" i="10"/>
  <c r="AY51" i="10"/>
  <c r="BG51" i="10"/>
  <c r="T51" i="10"/>
  <c r="BN51" i="10" s="1"/>
  <c r="AB51" i="10"/>
  <c r="AJ51" i="10"/>
  <c r="AR51" i="10"/>
  <c r="AZ51" i="10"/>
  <c r="BH51" i="10"/>
  <c r="G51" i="10"/>
  <c r="O51" i="10"/>
  <c r="W51" i="10"/>
  <c r="AE51" i="10"/>
  <c r="AM51" i="10"/>
  <c r="AU51" i="10"/>
  <c r="BC51" i="10"/>
  <c r="BX51" i="10" s="1"/>
  <c r="AC51" i="10"/>
  <c r="AV51" i="10"/>
  <c r="BV51" i="10" s="1"/>
  <c r="H51" i="10"/>
  <c r="AD51" i="10"/>
  <c r="BA51" i="10"/>
  <c r="M51" i="10"/>
  <c r="BL51" i="10" s="1"/>
  <c r="AF51" i="10"/>
  <c r="BB51" i="10"/>
  <c r="N51" i="10"/>
  <c r="AK51" i="10"/>
  <c r="BD51" i="10"/>
  <c r="P51" i="10"/>
  <c r="AL51" i="10"/>
  <c r="BS51" i="10" s="1"/>
  <c r="BI51" i="10"/>
  <c r="V51" i="10"/>
  <c r="AS51" i="10"/>
  <c r="BE75" i="10"/>
  <c r="AW75" i="10"/>
  <c r="AO75" i="10"/>
  <c r="BT75" i="10" s="1"/>
  <c r="AG75" i="10"/>
  <c r="Y75" i="10"/>
  <c r="Q75" i="10"/>
  <c r="I75" i="10"/>
  <c r="BE73" i="10"/>
  <c r="AW73" i="10"/>
  <c r="AO73" i="10"/>
  <c r="BT73" i="10" s="1"/>
  <c r="AG73" i="10"/>
  <c r="Y73" i="10"/>
  <c r="Q73" i="10"/>
  <c r="I73" i="10"/>
  <c r="BE71" i="10"/>
  <c r="AW71" i="10"/>
  <c r="AO71" i="10"/>
  <c r="BT71" i="10" s="1"/>
  <c r="AG71" i="10"/>
  <c r="Y71" i="10"/>
  <c r="Q71" i="10"/>
  <c r="I71" i="10"/>
  <c r="BE69" i="10"/>
  <c r="AW69" i="10"/>
  <c r="AO69" i="10"/>
  <c r="BT69" i="10" s="1"/>
  <c r="AG69" i="10"/>
  <c r="Y69" i="10"/>
  <c r="Q69" i="10"/>
  <c r="I69" i="10"/>
  <c r="BE67" i="10"/>
  <c r="AW67" i="10"/>
  <c r="AO67" i="10"/>
  <c r="BT67" i="10" s="1"/>
  <c r="AG67" i="10"/>
  <c r="Y67" i="10"/>
  <c r="Q67" i="10"/>
  <c r="I67" i="10"/>
  <c r="BE65" i="10"/>
  <c r="AW65" i="10"/>
  <c r="AO65" i="10"/>
  <c r="BT65" i="10" s="1"/>
  <c r="AG65" i="10"/>
  <c r="Y65" i="10"/>
  <c r="Q65" i="10"/>
  <c r="I65" i="10"/>
  <c r="BE63" i="10"/>
  <c r="AW63" i="10"/>
  <c r="AO63" i="10"/>
  <c r="BT63" i="10" s="1"/>
  <c r="AG63" i="10"/>
  <c r="Y63" i="10"/>
  <c r="Q63" i="10"/>
  <c r="I63" i="10"/>
  <c r="BE61" i="10"/>
  <c r="AW61" i="10"/>
  <c r="AO61" i="10"/>
  <c r="BT61" i="10" s="1"/>
  <c r="AG61" i="10"/>
  <c r="Y61" i="10"/>
  <c r="Q61" i="10"/>
  <c r="I61" i="10"/>
  <c r="BA59" i="10"/>
  <c r="AR59" i="10"/>
  <c r="AI59" i="10"/>
  <c r="Y59" i="10"/>
  <c r="P59" i="10"/>
  <c r="J57" i="10"/>
  <c r="R57" i="10"/>
  <c r="Z57" i="10"/>
  <c r="BO57" i="10" s="1"/>
  <c r="AH57" i="10"/>
  <c r="BR57" i="10" s="1"/>
  <c r="AP57" i="10"/>
  <c r="AX57" i="10"/>
  <c r="BF57" i="10"/>
  <c r="K57" i="10"/>
  <c r="AA57" i="10"/>
  <c r="BP57" i="10" s="1"/>
  <c r="AI57" i="10"/>
  <c r="AQ57" i="10"/>
  <c r="AY57" i="10"/>
  <c r="BG57" i="10"/>
  <c r="BY57" i="10" s="1"/>
  <c r="G57" i="10"/>
  <c r="O57" i="10"/>
  <c r="W57" i="10"/>
  <c r="AE57" i="10"/>
  <c r="BQ57" i="10" s="1"/>
  <c r="AM57" i="10"/>
  <c r="AU57" i="10"/>
  <c r="BC57" i="10"/>
  <c r="BX57" i="10" s="1"/>
  <c r="N56" i="10"/>
  <c r="V56" i="10"/>
  <c r="AD56" i="10"/>
  <c r="AL56" i="10"/>
  <c r="AT56" i="10"/>
  <c r="BB56" i="10"/>
  <c r="G56" i="10"/>
  <c r="O56" i="10"/>
  <c r="W56" i="10"/>
  <c r="AE56" i="10"/>
  <c r="BQ56" i="10" s="1"/>
  <c r="AM56" i="10"/>
  <c r="AU56" i="10"/>
  <c r="BC56" i="10"/>
  <c r="BX56" i="10" s="1"/>
  <c r="H56" i="10"/>
  <c r="P56" i="10"/>
  <c r="X56" i="10"/>
  <c r="BO56" i="10" s="1"/>
  <c r="AF56" i="10"/>
  <c r="AN56" i="10"/>
  <c r="AV56" i="10"/>
  <c r="BV56" i="10" s="1"/>
  <c r="BD56" i="10"/>
  <c r="K56" i="10"/>
  <c r="AA56" i="10"/>
  <c r="BP56" i="10" s="1"/>
  <c r="AI56" i="10"/>
  <c r="AQ56" i="10"/>
  <c r="AY56" i="10"/>
  <c r="BG56" i="10"/>
  <c r="BY56" i="10" s="1"/>
  <c r="J55" i="10"/>
  <c r="R55" i="10"/>
  <c r="Z55" i="10"/>
  <c r="BO55" i="10" s="1"/>
  <c r="AH55" i="10"/>
  <c r="BR55" i="10" s="1"/>
  <c r="AP55" i="10"/>
  <c r="AX55" i="10"/>
  <c r="BF55" i="10"/>
  <c r="K55" i="10"/>
  <c r="AA55" i="10"/>
  <c r="BP55" i="10" s="1"/>
  <c r="AI55" i="10"/>
  <c r="AQ55" i="10"/>
  <c r="AY55" i="10"/>
  <c r="BG55" i="10"/>
  <c r="BY55" i="10" s="1"/>
  <c r="T55" i="10"/>
  <c r="BN55" i="10" s="1"/>
  <c r="AB55" i="10"/>
  <c r="AJ55" i="10"/>
  <c r="AR55" i="10"/>
  <c r="AZ55" i="10"/>
  <c r="BW55" i="10" s="1"/>
  <c r="BH55" i="10"/>
  <c r="G55" i="10"/>
  <c r="O55" i="10"/>
  <c r="W55" i="10"/>
  <c r="AE55" i="10"/>
  <c r="AM55" i="10"/>
  <c r="AU55" i="10"/>
  <c r="BC55" i="10"/>
  <c r="BX55" i="10" s="1"/>
  <c r="N54" i="10"/>
  <c r="V54" i="10"/>
  <c r="AD54" i="10"/>
  <c r="AL54" i="10"/>
  <c r="AT54" i="10"/>
  <c r="BB54" i="10"/>
  <c r="G54" i="10"/>
  <c r="O54" i="10"/>
  <c r="W54" i="10"/>
  <c r="AE54" i="10"/>
  <c r="AM54" i="10"/>
  <c r="AU54" i="10"/>
  <c r="BC54" i="10"/>
  <c r="BX54" i="10" s="1"/>
  <c r="H54" i="10"/>
  <c r="P54" i="10"/>
  <c r="X54" i="10"/>
  <c r="BO54" i="10" s="1"/>
  <c r="AF54" i="10"/>
  <c r="AN54" i="10"/>
  <c r="AV54" i="10"/>
  <c r="BV54" i="10" s="1"/>
  <c r="BD54" i="10"/>
  <c r="K54" i="10"/>
  <c r="AA54" i="10"/>
  <c r="BP54" i="10" s="1"/>
  <c r="AI54" i="10"/>
  <c r="AQ54" i="10"/>
  <c r="AY54" i="10"/>
  <c r="BG54" i="10"/>
  <c r="BY54" i="10" s="1"/>
  <c r="J53" i="10"/>
  <c r="R53" i="10"/>
  <c r="Z53" i="10"/>
  <c r="BO53" i="10" s="1"/>
  <c r="AH53" i="10"/>
  <c r="BR53" i="10" s="1"/>
  <c r="AP53" i="10"/>
  <c r="AX53" i="10"/>
  <c r="BF53" i="10"/>
  <c r="K53" i="10"/>
  <c r="AA53" i="10"/>
  <c r="BP53" i="10" s="1"/>
  <c r="AI53" i="10"/>
  <c r="AQ53" i="10"/>
  <c r="AY53" i="10"/>
  <c r="BG53" i="10"/>
  <c r="BY53" i="10" s="1"/>
  <c r="T53" i="10"/>
  <c r="BN53" i="10" s="1"/>
  <c r="AB53" i="10"/>
  <c r="AJ53" i="10"/>
  <c r="AR53" i="10"/>
  <c r="AZ53" i="10"/>
  <c r="BW53" i="10" s="1"/>
  <c r="BH53" i="10"/>
  <c r="G53" i="10"/>
  <c r="O53" i="10"/>
  <c r="W53" i="10"/>
  <c r="AE53" i="10"/>
  <c r="AM53" i="10"/>
  <c r="AU53" i="10"/>
  <c r="BC53" i="10"/>
  <c r="BX53" i="10" s="1"/>
  <c r="BO48" i="10"/>
  <c r="J59" i="10"/>
  <c r="R59" i="10"/>
  <c r="Z59" i="10"/>
  <c r="AH59" i="10"/>
  <c r="BR59" i="10" s="1"/>
  <c r="AP59" i="10"/>
  <c r="AX59" i="10"/>
  <c r="BF59" i="10"/>
  <c r="BG59" i="10"/>
  <c r="BY59" i="10" s="1"/>
  <c r="AW59" i="10"/>
  <c r="AN59" i="10"/>
  <c r="AE59" i="10"/>
  <c r="BQ59" i="10" s="1"/>
  <c r="V59" i="10"/>
  <c r="M59" i="10"/>
  <c r="BL59" i="10" s="1"/>
  <c r="BE59" i="10"/>
  <c r="AV59" i="10"/>
  <c r="BV59" i="10" s="1"/>
  <c r="AM59" i="10"/>
  <c r="AD59" i="10"/>
  <c r="U59" i="10"/>
  <c r="BH75" i="10"/>
  <c r="AZ75" i="10"/>
  <c r="BW75" i="10" s="1"/>
  <c r="AR75" i="10"/>
  <c r="AJ75" i="10"/>
  <c r="AB75" i="10"/>
  <c r="T75" i="10"/>
  <c r="BN75" i="10" s="1"/>
  <c r="BH73" i="10"/>
  <c r="AZ73" i="10"/>
  <c r="BW73" i="10" s="1"/>
  <c r="AR73" i="10"/>
  <c r="AJ73" i="10"/>
  <c r="AB73" i="10"/>
  <c r="T73" i="10"/>
  <c r="BN73" i="10" s="1"/>
  <c r="BH71" i="10"/>
  <c r="AZ71" i="10"/>
  <c r="BW71" i="10" s="1"/>
  <c r="AR71" i="10"/>
  <c r="AJ71" i="10"/>
  <c r="AB71" i="10"/>
  <c r="T71" i="10"/>
  <c r="BN71" i="10" s="1"/>
  <c r="BH69" i="10"/>
  <c r="AZ69" i="10"/>
  <c r="BW69" i="10" s="1"/>
  <c r="AR69" i="10"/>
  <c r="AJ69" i="10"/>
  <c r="AB69" i="10"/>
  <c r="T69" i="10"/>
  <c r="BN69" i="10" s="1"/>
  <c r="BH67" i="10"/>
  <c r="AZ67" i="10"/>
  <c r="BW67" i="10" s="1"/>
  <c r="AR67" i="10"/>
  <c r="AJ67" i="10"/>
  <c r="AB67" i="10"/>
  <c r="T67" i="10"/>
  <c r="BN67" i="10" s="1"/>
  <c r="BH65" i="10"/>
  <c r="AZ65" i="10"/>
  <c r="BW65" i="10" s="1"/>
  <c r="AR65" i="10"/>
  <c r="AJ65" i="10"/>
  <c r="AB65" i="10"/>
  <c r="T65" i="10"/>
  <c r="BN65" i="10" s="1"/>
  <c r="BH63" i="10"/>
  <c r="AZ63" i="10"/>
  <c r="BW63" i="10" s="1"/>
  <c r="AR63" i="10"/>
  <c r="AJ63" i="10"/>
  <c r="AB63" i="10"/>
  <c r="T63" i="10"/>
  <c r="BN63" i="10" s="1"/>
  <c r="BH61" i="10"/>
  <c r="AZ61" i="10"/>
  <c r="BW61" i="10" s="1"/>
  <c r="AR61" i="10"/>
  <c r="AJ61" i="10"/>
  <c r="AB61" i="10"/>
  <c r="T61" i="10"/>
  <c r="BN61" i="10" s="1"/>
  <c r="BD59" i="10"/>
  <c r="AU59" i="10"/>
  <c r="BU59" i="10" s="1"/>
  <c r="AL59" i="10"/>
  <c r="AC59" i="10"/>
  <c r="T59" i="10"/>
  <c r="BN59" i="10" s="1"/>
  <c r="K59" i="10"/>
  <c r="N44" i="10"/>
  <c r="V44" i="10"/>
  <c r="AD44" i="10"/>
  <c r="AL44" i="10"/>
  <c r="AT44" i="10"/>
  <c r="BB44" i="10"/>
  <c r="G44" i="10"/>
  <c r="O44" i="10"/>
  <c r="W44" i="10"/>
  <c r="AE44" i="10"/>
  <c r="AM44" i="10"/>
  <c r="AU44" i="10"/>
  <c r="BC44" i="10"/>
  <c r="BX44" i="10" s="1"/>
  <c r="H44" i="10"/>
  <c r="P44" i="10"/>
  <c r="X44" i="10"/>
  <c r="AF44" i="10"/>
  <c r="AN44" i="10"/>
  <c r="AV44" i="10"/>
  <c r="BV44" i="10" s="1"/>
  <c r="BD44" i="10"/>
  <c r="I44" i="10"/>
  <c r="Q44" i="10"/>
  <c r="Y44" i="10"/>
  <c r="AG44" i="10"/>
  <c r="AO44" i="10"/>
  <c r="BT44" i="10" s="1"/>
  <c r="AW44" i="10"/>
  <c r="BE44" i="10"/>
  <c r="T44" i="10"/>
  <c r="BN44" i="10" s="1"/>
  <c r="AB44" i="10"/>
  <c r="AJ44" i="10"/>
  <c r="AR44" i="10"/>
  <c r="AZ44" i="10"/>
  <c r="BH44" i="10"/>
  <c r="M44" i="10"/>
  <c r="BL44" i="10" s="1"/>
  <c r="AI44" i="10"/>
  <c r="BF44" i="10"/>
  <c r="R44" i="10"/>
  <c r="AK44" i="10"/>
  <c r="BG44" i="10"/>
  <c r="AP44" i="10"/>
  <c r="BI44" i="10"/>
  <c r="U44" i="10"/>
  <c r="AQ44" i="10"/>
  <c r="J44" i="10"/>
  <c r="AC44" i="10"/>
  <c r="AY44" i="10"/>
  <c r="BC59" i="10"/>
  <c r="BX59" i="10" s="1"/>
  <c r="AT59" i="10"/>
  <c r="AK59" i="10"/>
  <c r="AB59" i="10"/>
  <c r="I59" i="10"/>
  <c r="BG52" i="10"/>
  <c r="BY52" i="10" s="1"/>
  <c r="AY52" i="10"/>
  <c r="AQ52" i="10"/>
  <c r="AI52" i="10"/>
  <c r="AA52" i="10"/>
  <c r="BP52" i="10" s="1"/>
  <c r="K52" i="10"/>
  <c r="BG50" i="10"/>
  <c r="BY50" i="10" s="1"/>
  <c r="AY50" i="10"/>
  <c r="AQ50" i="10"/>
  <c r="AI50" i="10"/>
  <c r="AA50" i="10"/>
  <c r="BP50" i="10" s="1"/>
  <c r="K50" i="10"/>
  <c r="BI49" i="10"/>
  <c r="AW49" i="10"/>
  <c r="AK49" i="10"/>
  <c r="W49" i="10"/>
  <c r="BA47" i="10"/>
  <c r="AM47" i="10"/>
  <c r="AB47" i="10"/>
  <c r="N47" i="10"/>
  <c r="BD52" i="10"/>
  <c r="AV52" i="10"/>
  <c r="BV52" i="10" s="1"/>
  <c r="AN52" i="10"/>
  <c r="AF52" i="10"/>
  <c r="X52" i="10"/>
  <c r="BO52" i="10" s="1"/>
  <c r="P52" i="10"/>
  <c r="H52" i="10"/>
  <c r="BD50" i="10"/>
  <c r="AV50" i="10"/>
  <c r="BV50" i="10" s="1"/>
  <c r="AN50" i="10"/>
  <c r="AF50" i="10"/>
  <c r="X50" i="10"/>
  <c r="BO50" i="10" s="1"/>
  <c r="P50" i="10"/>
  <c r="H50" i="10"/>
  <c r="BI47" i="10"/>
  <c r="AU47" i="10"/>
  <c r="AJ47" i="10"/>
  <c r="V47" i="10"/>
  <c r="I47" i="10"/>
  <c r="BY42" i="10"/>
  <c r="BC52" i="10"/>
  <c r="BX52" i="10" s="1"/>
  <c r="AU52" i="10"/>
  <c r="AM52" i="10"/>
  <c r="AE52" i="10"/>
  <c r="W52" i="10"/>
  <c r="O52" i="10"/>
  <c r="G52" i="10"/>
  <c r="BC50" i="10"/>
  <c r="BX50" i="10" s="1"/>
  <c r="AU50" i="10"/>
  <c r="BU50" i="10" s="1"/>
  <c r="AM50" i="10"/>
  <c r="AE50" i="10"/>
  <c r="W50" i="10"/>
  <c r="O50" i="10"/>
  <c r="G50" i="10"/>
  <c r="J49" i="10"/>
  <c r="R49" i="10"/>
  <c r="Z49" i="10"/>
  <c r="AH49" i="10"/>
  <c r="BR49" i="10" s="1"/>
  <c r="AP49" i="10"/>
  <c r="AX49" i="10"/>
  <c r="K49" i="10"/>
  <c r="AA49" i="10"/>
  <c r="BP49" i="10" s="1"/>
  <c r="AI49" i="10"/>
  <c r="AQ49" i="10"/>
  <c r="AY49" i="10"/>
  <c r="BG49" i="10"/>
  <c r="H49" i="10"/>
  <c r="P49" i="10"/>
  <c r="X49" i="10"/>
  <c r="AF49" i="10"/>
  <c r="AN49" i="10"/>
  <c r="AV49" i="10"/>
  <c r="BV49" i="10" s="1"/>
  <c r="BD49" i="10"/>
  <c r="BH47" i="10"/>
  <c r="AT47" i="10"/>
  <c r="AG47" i="10"/>
  <c r="U47" i="10"/>
  <c r="G47" i="10"/>
  <c r="N46" i="10"/>
  <c r="V46" i="10"/>
  <c r="AD46" i="10"/>
  <c r="AL46" i="10"/>
  <c r="BS46" i="10" s="1"/>
  <c r="AT46" i="10"/>
  <c r="BB46" i="10"/>
  <c r="G46" i="10"/>
  <c r="O46" i="10"/>
  <c r="W46" i="10"/>
  <c r="AE46" i="10"/>
  <c r="AM46" i="10"/>
  <c r="AU46" i="10"/>
  <c r="BC46" i="10"/>
  <c r="BX46" i="10" s="1"/>
  <c r="I46" i="10"/>
  <c r="Q46" i="10"/>
  <c r="Y46" i="10"/>
  <c r="T46" i="10"/>
  <c r="BN46" i="10" s="1"/>
  <c r="AB46" i="10"/>
  <c r="AJ46" i="10"/>
  <c r="AR46" i="10"/>
  <c r="AZ46" i="10"/>
  <c r="BH46" i="10"/>
  <c r="BO40" i="10"/>
  <c r="BB52" i="10"/>
  <c r="AT52" i="10"/>
  <c r="AL52" i="10"/>
  <c r="AD52" i="10"/>
  <c r="V52" i="10"/>
  <c r="BB50" i="10"/>
  <c r="AT50" i="10"/>
  <c r="AL50" i="10"/>
  <c r="AD50" i="10"/>
  <c r="V50" i="10"/>
  <c r="BB49" i="10"/>
  <c r="AO49" i="10"/>
  <c r="BT49" i="10" s="1"/>
  <c r="AC49" i="10"/>
  <c r="O49" i="10"/>
  <c r="N48" i="10"/>
  <c r="V48" i="10"/>
  <c r="AD48" i="10"/>
  <c r="AL48" i="10"/>
  <c r="BS48" i="10" s="1"/>
  <c r="AT48" i="10"/>
  <c r="BB48" i="10"/>
  <c r="G48" i="10"/>
  <c r="O48" i="10"/>
  <c r="W48" i="10"/>
  <c r="AE48" i="10"/>
  <c r="BQ48" i="10" s="1"/>
  <c r="AM48" i="10"/>
  <c r="AU48" i="10"/>
  <c r="BC48" i="10"/>
  <c r="BX48" i="10" s="1"/>
  <c r="T48" i="10"/>
  <c r="BN48" i="10" s="1"/>
  <c r="AB48" i="10"/>
  <c r="AJ48" i="10"/>
  <c r="AR48" i="10"/>
  <c r="AZ48" i="10"/>
  <c r="BH48" i="10"/>
  <c r="BE47" i="10"/>
  <c r="AS47" i="10"/>
  <c r="AE47" i="10"/>
  <c r="BF46" i="10"/>
  <c r="AS46" i="10"/>
  <c r="AG46" i="10"/>
  <c r="R46" i="10"/>
  <c r="J47" i="10"/>
  <c r="R47" i="10"/>
  <c r="Z47" i="10"/>
  <c r="AH47" i="10"/>
  <c r="BR47" i="10" s="1"/>
  <c r="AP47" i="10"/>
  <c r="AX47" i="10"/>
  <c r="BF47" i="10"/>
  <c r="K47" i="10"/>
  <c r="AA47" i="10"/>
  <c r="BP47" i="10" s="1"/>
  <c r="AI47" i="10"/>
  <c r="AQ47" i="10"/>
  <c r="AY47" i="10"/>
  <c r="BG47" i="10"/>
  <c r="H47" i="10"/>
  <c r="P47" i="10"/>
  <c r="X47" i="10"/>
  <c r="AF47" i="10"/>
  <c r="AN47" i="10"/>
  <c r="AV47" i="10"/>
  <c r="BV47" i="10" s="1"/>
  <c r="BD47" i="10"/>
  <c r="BD45" i="10"/>
  <c r="AV45" i="10"/>
  <c r="BV45" i="10" s="1"/>
  <c r="AN45" i="10"/>
  <c r="AF45" i="10"/>
  <c r="X45" i="10"/>
  <c r="P45" i="10"/>
  <c r="H45" i="10"/>
  <c r="BD43" i="10"/>
  <c r="AV43" i="10"/>
  <c r="BV43" i="10" s="1"/>
  <c r="AN43" i="10"/>
  <c r="AF43" i="10"/>
  <c r="X43" i="10"/>
  <c r="P43" i="10"/>
  <c r="H43" i="10"/>
  <c r="BB40" i="10"/>
  <c r="AS40" i="10"/>
  <c r="AJ40" i="10"/>
  <c r="AA40" i="10"/>
  <c r="BP40" i="10" s="1"/>
  <c r="R40" i="10"/>
  <c r="T31" i="10"/>
  <c r="BN31" i="10" s="1"/>
  <c r="AB31" i="10"/>
  <c r="AJ31" i="10"/>
  <c r="AR31" i="10"/>
  <c r="AZ31" i="10"/>
  <c r="BH31" i="10"/>
  <c r="I31" i="10"/>
  <c r="Q31" i="10"/>
  <c r="P31" i="10"/>
  <c r="Z31" i="10"/>
  <c r="AI31" i="10"/>
  <c r="AS31" i="10"/>
  <c r="BU31" i="10" s="1"/>
  <c r="BB31" i="10"/>
  <c r="G31" i="10"/>
  <c r="R31" i="10"/>
  <c r="AA31" i="10"/>
  <c r="BP31" i="10" s="1"/>
  <c r="AK31" i="10"/>
  <c r="AT31" i="10"/>
  <c r="BC31" i="10"/>
  <c r="BX31" i="10" s="1"/>
  <c r="H31" i="10"/>
  <c r="AC31" i="10"/>
  <c r="AL31" i="10"/>
  <c r="AU31" i="10"/>
  <c r="BD31" i="10"/>
  <c r="J31" i="10"/>
  <c r="U31" i="10"/>
  <c r="AD31" i="10"/>
  <c r="AM31" i="10"/>
  <c r="AV31" i="10"/>
  <c r="BV31" i="10" s="1"/>
  <c r="BE31" i="10"/>
  <c r="N31" i="10"/>
  <c r="X31" i="10"/>
  <c r="AG31" i="10"/>
  <c r="AP31" i="10"/>
  <c r="AY31" i="10"/>
  <c r="BI31" i="10"/>
  <c r="I25" i="10"/>
  <c r="Q25" i="10"/>
  <c r="Y25" i="10"/>
  <c r="AG25" i="10"/>
  <c r="AO25" i="10"/>
  <c r="BT25" i="10" s="1"/>
  <c r="AW25" i="10"/>
  <c r="BE25" i="10"/>
  <c r="J25" i="10"/>
  <c r="AB25" i="10"/>
  <c r="AK25" i="10"/>
  <c r="AT25" i="10"/>
  <c r="BC25" i="10"/>
  <c r="BX25" i="10" s="1"/>
  <c r="K25" i="10"/>
  <c r="T25" i="10"/>
  <c r="BN25" i="10" s="1"/>
  <c r="AC25" i="10"/>
  <c r="AL25" i="10"/>
  <c r="AU25" i="10"/>
  <c r="BD25" i="10"/>
  <c r="U25" i="10"/>
  <c r="AD25" i="10"/>
  <c r="AM25" i="10"/>
  <c r="AV25" i="10"/>
  <c r="BV25" i="10" s="1"/>
  <c r="BF25" i="10"/>
  <c r="M25" i="10"/>
  <c r="BL25" i="10" s="1"/>
  <c r="V25" i="10"/>
  <c r="AE25" i="10"/>
  <c r="AN25" i="10"/>
  <c r="AX25" i="10"/>
  <c r="BG25" i="10"/>
  <c r="G25" i="10"/>
  <c r="P25" i="10"/>
  <c r="Z25" i="10"/>
  <c r="AI25" i="10"/>
  <c r="AR25" i="10"/>
  <c r="BA25" i="10"/>
  <c r="N25" i="10"/>
  <c r="AJ25" i="10"/>
  <c r="BI25" i="10"/>
  <c r="O25" i="10"/>
  <c r="AP25" i="10"/>
  <c r="R25" i="10"/>
  <c r="AQ25" i="10"/>
  <c r="W25" i="10"/>
  <c r="AS25" i="10"/>
  <c r="AF25" i="10"/>
  <c r="BB25" i="10"/>
  <c r="I40" i="10"/>
  <c r="Q40" i="10"/>
  <c r="Y40" i="10"/>
  <c r="AG40" i="10"/>
  <c r="AO40" i="10"/>
  <c r="BT40" i="10" s="1"/>
  <c r="AW40" i="10"/>
  <c r="BE40" i="10"/>
  <c r="AQ31" i="10"/>
  <c r="V31" i="10"/>
  <c r="BG45" i="10"/>
  <c r="BY45" i="10" s="1"/>
  <c r="AY45" i="10"/>
  <c r="AQ45" i="10"/>
  <c r="AI45" i="10"/>
  <c r="AA45" i="10"/>
  <c r="BP45" i="10" s="1"/>
  <c r="K45" i="10"/>
  <c r="BG43" i="10"/>
  <c r="BY43" i="10" s="1"/>
  <c r="AY43" i="10"/>
  <c r="AQ43" i="10"/>
  <c r="AI43" i="10"/>
  <c r="AA43" i="10"/>
  <c r="BP43" i="10" s="1"/>
  <c r="K43" i="10"/>
  <c r="BC42" i="10"/>
  <c r="BX42" i="10" s="1"/>
  <c r="AU42" i="10"/>
  <c r="AM42" i="10"/>
  <c r="AE42" i="10"/>
  <c r="BQ42" i="10" s="1"/>
  <c r="W42" i="10"/>
  <c r="O42" i="10"/>
  <c r="BF40" i="10"/>
  <c r="AV40" i="10"/>
  <c r="BV40" i="10" s="1"/>
  <c r="AM40" i="10"/>
  <c r="AD40" i="10"/>
  <c r="U40" i="10"/>
  <c r="AN31" i="10"/>
  <c r="M31" i="10"/>
  <c r="BL31" i="10" s="1"/>
  <c r="X25" i="10"/>
  <c r="BF45" i="10"/>
  <c r="AX45" i="10"/>
  <c r="AP45" i="10"/>
  <c r="AH45" i="10"/>
  <c r="BR45" i="10" s="1"/>
  <c r="Z45" i="10"/>
  <c r="R45" i="10"/>
  <c r="BF43" i="10"/>
  <c r="AX43" i="10"/>
  <c r="AP43" i="10"/>
  <c r="AH43" i="10"/>
  <c r="BR43" i="10" s="1"/>
  <c r="Z43" i="10"/>
  <c r="R43" i="10"/>
  <c r="BD40" i="10"/>
  <c r="AU40" i="10"/>
  <c r="AL40" i="10"/>
  <c r="BS40" i="10" s="1"/>
  <c r="AC40" i="10"/>
  <c r="T40" i="10"/>
  <c r="BN40" i="10" s="1"/>
  <c r="K40" i="10"/>
  <c r="G38" i="10"/>
  <c r="O38" i="10"/>
  <c r="W38" i="10"/>
  <c r="AE38" i="10"/>
  <c r="AM38" i="10"/>
  <c r="AU38" i="10"/>
  <c r="BC38" i="10"/>
  <c r="BX38" i="10" s="1"/>
  <c r="H38" i="10"/>
  <c r="P38" i="10"/>
  <c r="X38" i="10"/>
  <c r="BO38" i="10" s="1"/>
  <c r="AF38" i="10"/>
  <c r="AN38" i="10"/>
  <c r="BS38" i="10" s="1"/>
  <c r="AV38" i="10"/>
  <c r="BV38" i="10" s="1"/>
  <c r="BD38" i="10"/>
  <c r="I38" i="10"/>
  <c r="Q38" i="10"/>
  <c r="Y38" i="10"/>
  <c r="AG38" i="10"/>
  <c r="AO38" i="10"/>
  <c r="BT38" i="10" s="1"/>
  <c r="AW38" i="10"/>
  <c r="BE38" i="10"/>
  <c r="BG31" i="10"/>
  <c r="AH31" i="10"/>
  <c r="BR31" i="10" s="1"/>
  <c r="K31" i="10"/>
  <c r="H25" i="10"/>
  <c r="BB33" i="10"/>
  <c r="AS33" i="10"/>
  <c r="AI33" i="10"/>
  <c r="Z33" i="10"/>
  <c r="BO33" i="10" s="1"/>
  <c r="Q33" i="10"/>
  <c r="T33" i="10"/>
  <c r="BN33" i="10" s="1"/>
  <c r="AB33" i="10"/>
  <c r="AJ33" i="10"/>
  <c r="AR33" i="10"/>
  <c r="AZ33" i="10"/>
  <c r="BH33" i="10"/>
  <c r="BE36" i="10"/>
  <c r="AW36" i="10"/>
  <c r="AO36" i="10"/>
  <c r="BT36" i="10" s="1"/>
  <c r="AG36" i="10"/>
  <c r="Y36" i="10"/>
  <c r="Q36" i="10"/>
  <c r="I36" i="10"/>
  <c r="BE34" i="10"/>
  <c r="AW34" i="10"/>
  <c r="AO34" i="10"/>
  <c r="BT34" i="10" s="1"/>
  <c r="AG34" i="10"/>
  <c r="Y34" i="10"/>
  <c r="Q34" i="10"/>
  <c r="I34" i="10"/>
  <c r="BF33" i="10"/>
  <c r="AW33" i="10"/>
  <c r="AN33" i="10"/>
  <c r="AE33" i="10"/>
  <c r="BQ33" i="10" s="1"/>
  <c r="V33" i="10"/>
  <c r="M33" i="10"/>
  <c r="BL33" i="10" s="1"/>
  <c r="BA32" i="10"/>
  <c r="AR32" i="10"/>
  <c r="AI32" i="10"/>
  <c r="Z32" i="10"/>
  <c r="Q32" i="10"/>
  <c r="BD36" i="10"/>
  <c r="AV36" i="10"/>
  <c r="BV36" i="10" s="1"/>
  <c r="AN36" i="10"/>
  <c r="AF36" i="10"/>
  <c r="X36" i="10"/>
  <c r="P36" i="10"/>
  <c r="H36" i="10"/>
  <c r="BD34" i="10"/>
  <c r="AV34" i="10"/>
  <c r="BV34" i="10" s="1"/>
  <c r="AN34" i="10"/>
  <c r="AF34" i="10"/>
  <c r="X34" i="10"/>
  <c r="BO34" i="10" s="1"/>
  <c r="P34" i="10"/>
  <c r="H34" i="10"/>
  <c r="BE33" i="10"/>
  <c r="AV33" i="10"/>
  <c r="BV33" i="10" s="1"/>
  <c r="AM33" i="10"/>
  <c r="AD33" i="10"/>
  <c r="U33" i="10"/>
  <c r="K33" i="10"/>
  <c r="BC36" i="10"/>
  <c r="BX36" i="10" s="1"/>
  <c r="AU36" i="10"/>
  <c r="AM36" i="10"/>
  <c r="AE36" i="10"/>
  <c r="W36" i="10"/>
  <c r="O36" i="10"/>
  <c r="BC34" i="10"/>
  <c r="BX34" i="10" s="1"/>
  <c r="AU34" i="10"/>
  <c r="AM34" i="10"/>
  <c r="AE34" i="10"/>
  <c r="W34" i="10"/>
  <c r="O34" i="10"/>
  <c r="BD33" i="10"/>
  <c r="AU33" i="10"/>
  <c r="AL33" i="10"/>
  <c r="AC33" i="10"/>
  <c r="J33" i="10"/>
  <c r="H32" i="10"/>
  <c r="P32" i="10"/>
  <c r="X32" i="10"/>
  <c r="AF32" i="10"/>
  <c r="AN32" i="10"/>
  <c r="AV32" i="10"/>
  <c r="BV32" i="10" s="1"/>
  <c r="BD32" i="10"/>
  <c r="BE29" i="10"/>
  <c r="AW29" i="10"/>
  <c r="AO29" i="10"/>
  <c r="BT29" i="10" s="1"/>
  <c r="AG29" i="10"/>
  <c r="Y29" i="10"/>
  <c r="Q29" i="10"/>
  <c r="I29" i="10"/>
  <c r="BE27" i="10"/>
  <c r="AW27" i="10"/>
  <c r="AO27" i="10"/>
  <c r="BT27" i="10" s="1"/>
  <c r="AG27" i="10"/>
  <c r="Y27" i="10"/>
  <c r="Q27" i="10"/>
  <c r="I27" i="10"/>
  <c r="BB29" i="10"/>
  <c r="AT29" i="10"/>
  <c r="AL29" i="10"/>
  <c r="AD29" i="10"/>
  <c r="V29" i="10"/>
  <c r="N29" i="10"/>
  <c r="BB27" i="10"/>
  <c r="AT27" i="10"/>
  <c r="AL27" i="10"/>
  <c r="AD27" i="10"/>
  <c r="V27" i="10"/>
  <c r="N27" i="10"/>
  <c r="BD30" i="10"/>
  <c r="AV30" i="10"/>
  <c r="BV30" i="10" s="1"/>
  <c r="AN30" i="10"/>
  <c r="AF30" i="10"/>
  <c r="X30" i="10"/>
  <c r="P30" i="10"/>
  <c r="BH29" i="10"/>
  <c r="AZ29" i="10"/>
  <c r="AR29" i="10"/>
  <c r="AJ29" i="10"/>
  <c r="AB29" i="10"/>
  <c r="T29" i="10"/>
  <c r="BN29" i="10" s="1"/>
  <c r="AV28" i="10"/>
  <c r="BV28" i="10" s="1"/>
  <c r="AN28" i="10"/>
  <c r="AF28" i="10"/>
  <c r="X28" i="10"/>
  <c r="P28" i="10"/>
  <c r="BH27" i="10"/>
  <c r="AZ27" i="10"/>
  <c r="BW27" i="10" s="1"/>
  <c r="AR27" i="10"/>
  <c r="AJ27" i="10"/>
  <c r="AB27" i="10"/>
  <c r="T27" i="10"/>
  <c r="BN27" i="10" s="1"/>
  <c r="BE21" i="10"/>
  <c r="AW21" i="10"/>
  <c r="AO21" i="10"/>
  <c r="BT21" i="10" s="1"/>
  <c r="AG21" i="10"/>
  <c r="Y21" i="10"/>
  <c r="Q21" i="10"/>
  <c r="BE19" i="10"/>
  <c r="AW19" i="10"/>
  <c r="AO19" i="10"/>
  <c r="BT19" i="10" s="1"/>
  <c r="AG19" i="10"/>
  <c r="Y19" i="10"/>
  <c r="Q19" i="10"/>
  <c r="BE17" i="10"/>
  <c r="AW17" i="10"/>
  <c r="AO17" i="10"/>
  <c r="BT17" i="10" s="1"/>
  <c r="AG17" i="10"/>
  <c r="Y17" i="10"/>
  <c r="Q17" i="10"/>
  <c r="BE15" i="10"/>
  <c r="AW15" i="10"/>
  <c r="AO15" i="10"/>
  <c r="BT15" i="10" s="1"/>
  <c r="AG15" i="10"/>
  <c r="Y15" i="10"/>
  <c r="Q15" i="10"/>
  <c r="BE13" i="10"/>
  <c r="AW13" i="10"/>
  <c r="AO13" i="10"/>
  <c r="BT13" i="10" s="1"/>
  <c r="AG13" i="10"/>
  <c r="BQ13" i="10" s="1"/>
  <c r="Y13" i="10"/>
  <c r="Q13" i="10"/>
  <c r="AO11" i="10"/>
  <c r="BT11" i="10" s="1"/>
  <c r="AG11" i="10"/>
  <c r="Y11" i="10"/>
  <c r="Q11" i="10"/>
  <c r="I11" i="10"/>
  <c r="AE11" i="10"/>
  <c r="W11" i="10"/>
  <c r="O11" i="10"/>
  <c r="J10" i="10"/>
  <c r="R10" i="10"/>
  <c r="Z10" i="10"/>
  <c r="BO10" i="10" s="1"/>
  <c r="AH10" i="10"/>
  <c r="BR10" i="10" s="1"/>
  <c r="AP10" i="10"/>
  <c r="AX10" i="10"/>
  <c r="BF10" i="10"/>
  <c r="K10" i="10"/>
  <c r="AA10" i="10"/>
  <c r="BP10" i="10" s="1"/>
  <c r="AI10" i="10"/>
  <c r="AQ10" i="10"/>
  <c r="AY10" i="10"/>
  <c r="BG10" i="10"/>
  <c r="T10" i="10"/>
  <c r="BN10" i="10" s="1"/>
  <c r="AB10" i="10"/>
  <c r="AJ10" i="10"/>
  <c r="AR10" i="10"/>
  <c r="AZ10" i="10"/>
  <c r="BW10" i="10" s="1"/>
  <c r="BH10" i="10"/>
  <c r="M10" i="10"/>
  <c r="BL10" i="10" s="1"/>
  <c r="U10" i="10"/>
  <c r="AC10" i="10"/>
  <c r="AK10" i="10"/>
  <c r="AS10" i="10"/>
  <c r="BU10" i="10" s="1"/>
  <c r="BA10" i="10"/>
  <c r="BI10" i="10"/>
  <c r="N10" i="10"/>
  <c r="V10" i="10"/>
  <c r="AD10" i="10"/>
  <c r="AL10" i="10"/>
  <c r="BS10" i="10" s="1"/>
  <c r="AT10" i="10"/>
  <c r="Q9" i="10"/>
  <c r="AW9" i="10"/>
  <c r="T9" i="10"/>
  <c r="BN9" i="10" s="1"/>
  <c r="AZ9" i="10"/>
  <c r="BW9" i="10" s="1"/>
  <c r="Y9" i="10"/>
  <c r="BE9" i="10"/>
  <c r="AB9" i="10"/>
  <c r="BH9" i="10"/>
  <c r="AG9" i="10"/>
  <c r="AJ9" i="10"/>
  <c r="AO9" i="10"/>
  <c r="BT9" i="10" s="1"/>
  <c r="I9" i="10"/>
  <c r="AR9" i="10"/>
  <c r="G9" i="10"/>
  <c r="O9" i="10"/>
  <c r="W9" i="10"/>
  <c r="AE9" i="10"/>
  <c r="AM9" i="10"/>
  <c r="AU9" i="10"/>
  <c r="BC9" i="10"/>
  <c r="BX9" i="10" s="1"/>
  <c r="H9" i="10"/>
  <c r="P9" i="10"/>
  <c r="X9" i="10"/>
  <c r="AN9" i="10"/>
  <c r="AV9" i="10"/>
  <c r="BV9" i="10" s="1"/>
  <c r="BD9" i="10"/>
  <c r="J9" i="10"/>
  <c r="R9" i="10"/>
  <c r="Z9" i="10"/>
  <c r="AH9" i="10"/>
  <c r="BR9" i="10" s="1"/>
  <c r="AP9" i="10"/>
  <c r="AX9" i="10"/>
  <c r="BF9" i="10"/>
  <c r="K9" i="10"/>
  <c r="AA9" i="10"/>
  <c r="BP9" i="10" s="1"/>
  <c r="AI9" i="10"/>
  <c r="AQ9" i="10"/>
  <c r="AY9" i="10"/>
  <c r="BG9" i="10"/>
  <c r="M9" i="10"/>
  <c r="BL9" i="10" s="1"/>
  <c r="U9" i="10"/>
  <c r="AC9" i="10"/>
  <c r="AK9" i="10"/>
  <c r="AS9" i="10"/>
  <c r="BA9" i="10"/>
  <c r="BI9" i="10"/>
  <c r="N9" i="10"/>
  <c r="V9" i="10"/>
  <c r="AD9" i="10"/>
  <c r="AL9" i="10"/>
  <c r="AT9" i="10"/>
  <c r="BS261" i="10" l="1"/>
  <c r="DW419" i="9"/>
  <c r="DZ419" i="9" s="1"/>
  <c r="EA419" i="9" s="1"/>
  <c r="EB419" i="9" s="1"/>
  <c r="DW243" i="9"/>
  <c r="DZ243" i="9" s="1"/>
  <c r="EA243" i="9" s="1"/>
  <c r="EB243" i="9" s="1"/>
  <c r="DW244" i="9"/>
  <c r="DZ244" i="9" s="1"/>
  <c r="EA244" i="9" s="1"/>
  <c r="EB244" i="9" s="1"/>
  <c r="DW227" i="9"/>
  <c r="DZ227" i="9" s="1"/>
  <c r="EA227" i="9" s="1"/>
  <c r="EB227" i="9" s="1"/>
  <c r="DW29" i="9"/>
  <c r="DZ29" i="9" s="1"/>
  <c r="EA29" i="9" s="1"/>
  <c r="EB29" i="9" s="1"/>
  <c r="DW829" i="9"/>
  <c r="DZ829" i="9" s="1"/>
  <c r="EA829" i="9" s="1"/>
  <c r="EB829" i="9" s="1"/>
  <c r="DW787" i="9"/>
  <c r="DZ787" i="9" s="1"/>
  <c r="EA787" i="9" s="1"/>
  <c r="EB787" i="9" s="1"/>
  <c r="DW201" i="9"/>
  <c r="DZ201" i="9" s="1"/>
  <c r="EA201" i="9" s="1"/>
  <c r="EB201" i="9" s="1"/>
  <c r="DW225" i="9"/>
  <c r="DZ225" i="9" s="1"/>
  <c r="EA225" i="9" s="1"/>
  <c r="EB225" i="9" s="1"/>
  <c r="DW131" i="9"/>
  <c r="DZ131" i="9" s="1"/>
  <c r="EA131" i="9" s="1"/>
  <c r="EB131" i="9" s="1"/>
  <c r="DW70" i="9"/>
  <c r="DZ70" i="9" s="1"/>
  <c r="EA70" i="9" s="1"/>
  <c r="EB70" i="9" s="1"/>
  <c r="DW877" i="9"/>
  <c r="DZ877" i="9" s="1"/>
  <c r="EA877" i="9" s="1"/>
  <c r="EB877" i="9" s="1"/>
  <c r="DW421" i="9"/>
  <c r="DZ421" i="9" s="1"/>
  <c r="EA421" i="9" s="1"/>
  <c r="EB421" i="9" s="1"/>
  <c r="DW233" i="9"/>
  <c r="DZ233" i="9" s="1"/>
  <c r="EA233" i="9" s="1"/>
  <c r="EB233" i="9" s="1"/>
  <c r="DW183" i="9"/>
  <c r="DZ183" i="9" s="1"/>
  <c r="EA183" i="9" s="1"/>
  <c r="EB183" i="9" s="1"/>
  <c r="DW195" i="9"/>
  <c r="DZ195" i="9" s="1"/>
  <c r="EA195" i="9" s="1"/>
  <c r="EB195" i="9" s="1"/>
  <c r="DW138" i="9"/>
  <c r="DZ138" i="9" s="1"/>
  <c r="EA138" i="9" s="1"/>
  <c r="EB138" i="9" s="1"/>
  <c r="DW820" i="9"/>
  <c r="DZ820" i="9" s="1"/>
  <c r="EA820" i="9" s="1"/>
  <c r="EB820" i="9" s="1"/>
  <c r="DW203" i="9"/>
  <c r="DZ203" i="9" s="1"/>
  <c r="EA203" i="9" s="1"/>
  <c r="EB203" i="9" s="1"/>
  <c r="DW238" i="9"/>
  <c r="DZ238" i="9" s="1"/>
  <c r="EA238" i="9" s="1"/>
  <c r="EB238" i="9" s="1"/>
  <c r="DW228" i="9"/>
  <c r="DZ228" i="9" s="1"/>
  <c r="EA228" i="9" s="1"/>
  <c r="EB228" i="9" s="1"/>
  <c r="DW199" i="9"/>
  <c r="DZ199" i="9" s="1"/>
  <c r="EA199" i="9" s="1"/>
  <c r="EB199" i="9" s="1"/>
  <c r="DW873" i="9"/>
  <c r="DZ873" i="9" s="1"/>
  <c r="EA873" i="9" s="1"/>
  <c r="EB873" i="9" s="1"/>
  <c r="DW865" i="9"/>
  <c r="DZ865" i="9" s="1"/>
  <c r="EA865" i="9" s="1"/>
  <c r="EB865" i="9" s="1"/>
  <c r="DW313" i="9"/>
  <c r="DZ313" i="9" s="1"/>
  <c r="EA313" i="9" s="1"/>
  <c r="EB313" i="9" s="1"/>
  <c r="DW104" i="9"/>
  <c r="DZ104" i="9" s="1"/>
  <c r="EA104" i="9" s="1"/>
  <c r="EB104" i="9" s="1"/>
  <c r="DW255" i="9"/>
  <c r="DZ255" i="9" s="1"/>
  <c r="EA255" i="9" s="1"/>
  <c r="EB255" i="9" s="1"/>
  <c r="DW259" i="9"/>
  <c r="DZ259" i="9" s="1"/>
  <c r="EA259" i="9" s="1"/>
  <c r="EB259" i="9" s="1"/>
  <c r="DW287" i="9"/>
  <c r="DZ287" i="9" s="1"/>
  <c r="EA287" i="9" s="1"/>
  <c r="EB287" i="9" s="1"/>
  <c r="DW108" i="9"/>
  <c r="DZ108" i="9" s="1"/>
  <c r="EA108" i="9" s="1"/>
  <c r="EB108" i="9" s="1"/>
  <c r="DW799" i="9"/>
  <c r="DZ799" i="9" s="1"/>
  <c r="EA799" i="9" s="1"/>
  <c r="EB799" i="9" s="1"/>
  <c r="DW902" i="9"/>
  <c r="DZ902" i="9" s="1"/>
  <c r="EA902" i="9" s="1"/>
  <c r="EB902" i="9" s="1"/>
  <c r="DW923" i="9"/>
  <c r="DZ923" i="9" s="1"/>
  <c r="EA923" i="9" s="1"/>
  <c r="EB923" i="9" s="1"/>
  <c r="DW836" i="9"/>
  <c r="DZ836" i="9" s="1"/>
  <c r="EA836" i="9" s="1"/>
  <c r="EB836" i="9" s="1"/>
  <c r="BY69" i="10"/>
  <c r="DW155" i="9"/>
  <c r="DZ155" i="9" s="1"/>
  <c r="EA155" i="9" s="1"/>
  <c r="EB155" i="9" s="1"/>
  <c r="DW24" i="9"/>
  <c r="DZ24" i="9" s="1"/>
  <c r="EA24" i="9" s="1"/>
  <c r="EB24" i="9" s="1"/>
  <c r="DW818" i="9"/>
  <c r="DZ818" i="9" s="1"/>
  <c r="EA818" i="9" s="1"/>
  <c r="EB818" i="9" s="1"/>
  <c r="DW418" i="9"/>
  <c r="DZ418" i="9" s="1"/>
  <c r="EA418" i="9" s="1"/>
  <c r="EB418" i="9" s="1"/>
  <c r="DW240" i="9"/>
  <c r="DZ240" i="9" s="1"/>
  <c r="EA240" i="9" s="1"/>
  <c r="EB240" i="9" s="1"/>
  <c r="DW141" i="9"/>
  <c r="DZ141" i="9" s="1"/>
  <c r="EA141" i="9" s="1"/>
  <c r="EB141" i="9" s="1"/>
  <c r="DW135" i="9"/>
  <c r="DZ135" i="9" s="1"/>
  <c r="EA135" i="9" s="1"/>
  <c r="EB135" i="9" s="1"/>
  <c r="DW66" i="9"/>
  <c r="DZ66" i="9" s="1"/>
  <c r="EA66" i="9" s="1"/>
  <c r="EB66" i="9" s="1"/>
  <c r="DW789" i="9"/>
  <c r="DZ789" i="9" s="1"/>
  <c r="EA789" i="9" s="1"/>
  <c r="EB789" i="9" s="1"/>
  <c r="DW803" i="9"/>
  <c r="DZ803" i="9" s="1"/>
  <c r="EA803" i="9" s="1"/>
  <c r="EB803" i="9" s="1"/>
  <c r="DW246" i="9"/>
  <c r="DZ246" i="9" s="1"/>
  <c r="EA246" i="9" s="1"/>
  <c r="EB246" i="9" s="1"/>
  <c r="DW415" i="9"/>
  <c r="DZ415" i="9" s="1"/>
  <c r="EA415" i="9" s="1"/>
  <c r="EB415" i="9" s="1"/>
  <c r="DW229" i="9"/>
  <c r="DZ229" i="9" s="1"/>
  <c r="EA229" i="9" s="1"/>
  <c r="EB229" i="9" s="1"/>
  <c r="DW159" i="9"/>
  <c r="DZ159" i="9" s="1"/>
  <c r="EA159" i="9" s="1"/>
  <c r="EB159" i="9" s="1"/>
  <c r="DW23" i="9"/>
  <c r="DZ23" i="9" s="1"/>
  <c r="EA23" i="9" s="1"/>
  <c r="EB23" i="9" s="1"/>
  <c r="DW417" i="9"/>
  <c r="DZ417" i="9" s="1"/>
  <c r="EA417" i="9" s="1"/>
  <c r="EB417" i="9" s="1"/>
  <c r="DW234" i="9"/>
  <c r="DZ234" i="9" s="1"/>
  <c r="EA234" i="9" s="1"/>
  <c r="EB234" i="9" s="1"/>
  <c r="DW819" i="9"/>
  <c r="DZ819" i="9" s="1"/>
  <c r="EA819" i="9" s="1"/>
  <c r="EB819" i="9" s="1"/>
  <c r="DW804" i="9"/>
  <c r="DZ804" i="9" s="1"/>
  <c r="EA804" i="9" s="1"/>
  <c r="EB804" i="9" s="1"/>
  <c r="DW58" i="9"/>
  <c r="DZ58" i="9" s="1"/>
  <c r="EA58" i="9" s="1"/>
  <c r="EB58" i="9" s="1"/>
  <c r="DW100" i="9"/>
  <c r="DZ100" i="9" s="1"/>
  <c r="EA100" i="9" s="1"/>
  <c r="EB100" i="9" s="1"/>
  <c r="DW84" i="9"/>
  <c r="DZ84" i="9" s="1"/>
  <c r="EA84" i="9" s="1"/>
  <c r="EB84" i="9" s="1"/>
  <c r="DW256" i="9"/>
  <c r="DZ256" i="9" s="1"/>
  <c r="EA256" i="9" s="1"/>
  <c r="EB256" i="9" s="1"/>
  <c r="DW276" i="9"/>
  <c r="DZ276" i="9" s="1"/>
  <c r="EA276" i="9" s="1"/>
  <c r="EB276" i="9" s="1"/>
  <c r="DW83" i="9"/>
  <c r="DZ83" i="9" s="1"/>
  <c r="EA83" i="9" s="1"/>
  <c r="EB83" i="9" s="1"/>
  <c r="DW333" i="9"/>
  <c r="DZ333" i="9" s="1"/>
  <c r="EA333" i="9" s="1"/>
  <c r="EB333" i="9" s="1"/>
  <c r="DW835" i="9"/>
  <c r="DZ835" i="9" s="1"/>
  <c r="EA835" i="9" s="1"/>
  <c r="EB835" i="9" s="1"/>
  <c r="DW895" i="9"/>
  <c r="DZ895" i="9" s="1"/>
  <c r="EA895" i="9" s="1"/>
  <c r="EB895" i="9" s="1"/>
  <c r="DW906" i="9"/>
  <c r="DZ906" i="9" s="1"/>
  <c r="EA906" i="9" s="1"/>
  <c r="EB906" i="9" s="1"/>
  <c r="DW837" i="9"/>
  <c r="DZ837" i="9" s="1"/>
  <c r="EA837" i="9" s="1"/>
  <c r="EB837" i="9" s="1"/>
  <c r="DW927" i="9"/>
  <c r="DZ927" i="9" s="1"/>
  <c r="EA927" i="9" s="1"/>
  <c r="EB927" i="9" s="1"/>
  <c r="DW810" i="9"/>
  <c r="DZ810" i="9" s="1"/>
  <c r="EA810" i="9" s="1"/>
  <c r="EB810" i="9" s="1"/>
  <c r="DW210" i="9"/>
  <c r="DZ210" i="9" s="1"/>
  <c r="EA210" i="9" s="1"/>
  <c r="EB210" i="9" s="1"/>
  <c r="DW235" i="9"/>
  <c r="DZ235" i="9" s="1"/>
  <c r="EA235" i="9" s="1"/>
  <c r="EB235" i="9" s="1"/>
  <c r="DW140" i="9"/>
  <c r="DZ140" i="9" s="1"/>
  <c r="EA140" i="9" s="1"/>
  <c r="EB140" i="9" s="1"/>
  <c r="DW134" i="9"/>
  <c r="DZ134" i="9" s="1"/>
  <c r="EA134" i="9" s="1"/>
  <c r="EB134" i="9" s="1"/>
  <c r="DW816" i="9"/>
  <c r="DZ816" i="9" s="1"/>
  <c r="EA816" i="9" s="1"/>
  <c r="EB816" i="9" s="1"/>
  <c r="DW249" i="9"/>
  <c r="DZ249" i="9" s="1"/>
  <c r="EA249" i="9" s="1"/>
  <c r="EB249" i="9" s="1"/>
  <c r="DW236" i="9"/>
  <c r="DZ236" i="9" s="1"/>
  <c r="EA236" i="9" s="1"/>
  <c r="EB236" i="9" s="1"/>
  <c r="DW148" i="9"/>
  <c r="DZ148" i="9" s="1"/>
  <c r="EA148" i="9" s="1"/>
  <c r="EB148" i="9" s="1"/>
  <c r="DW22" i="9"/>
  <c r="DZ22" i="9" s="1"/>
  <c r="EA22" i="9" s="1"/>
  <c r="EB22" i="9" s="1"/>
  <c r="DW791" i="9"/>
  <c r="DZ791" i="9" s="1"/>
  <c r="EA791" i="9" s="1"/>
  <c r="EB791" i="9" s="1"/>
  <c r="DW821" i="9"/>
  <c r="DZ821" i="9" s="1"/>
  <c r="EA821" i="9" s="1"/>
  <c r="EB821" i="9" s="1"/>
  <c r="DW822" i="9"/>
  <c r="DZ822" i="9" s="1"/>
  <c r="EA822" i="9" s="1"/>
  <c r="EB822" i="9" s="1"/>
  <c r="DW248" i="9"/>
  <c r="DZ248" i="9" s="1"/>
  <c r="EA248" i="9" s="1"/>
  <c r="EB248" i="9" s="1"/>
  <c r="DW19" i="9"/>
  <c r="DZ19" i="9" s="1"/>
  <c r="EA19" i="9" s="1"/>
  <c r="EB19" i="9" s="1"/>
  <c r="DW152" i="9"/>
  <c r="DZ152" i="9" s="1"/>
  <c r="EA152" i="9" s="1"/>
  <c r="EB152" i="9" s="1"/>
  <c r="DW145" i="9"/>
  <c r="DZ145" i="9" s="1"/>
  <c r="EA145" i="9" s="1"/>
  <c r="EB145" i="9" s="1"/>
  <c r="DW792" i="9"/>
  <c r="DZ792" i="9" s="1"/>
  <c r="EA792" i="9" s="1"/>
  <c r="EB792" i="9" s="1"/>
  <c r="DW817" i="9"/>
  <c r="DZ817" i="9" s="1"/>
  <c r="EA817" i="9" s="1"/>
  <c r="EB817" i="9" s="1"/>
  <c r="DW230" i="9"/>
  <c r="DZ230" i="9" s="1"/>
  <c r="EA230" i="9" s="1"/>
  <c r="EB230" i="9" s="1"/>
  <c r="DW63" i="9"/>
  <c r="DZ63" i="9" s="1"/>
  <c r="EA63" i="9" s="1"/>
  <c r="EB63" i="9" s="1"/>
  <c r="DW793" i="9"/>
  <c r="DZ793" i="9" s="1"/>
  <c r="EA793" i="9" s="1"/>
  <c r="EB793" i="9" s="1"/>
  <c r="DW33" i="9"/>
  <c r="DZ33" i="9" s="1"/>
  <c r="EA33" i="9" s="1"/>
  <c r="EB33" i="9" s="1"/>
  <c r="DW41" i="9"/>
  <c r="DZ41" i="9" s="1"/>
  <c r="EA41" i="9" s="1"/>
  <c r="EB41" i="9" s="1"/>
  <c r="DW98" i="9"/>
  <c r="DZ98" i="9" s="1"/>
  <c r="EA98" i="9" s="1"/>
  <c r="EB98" i="9" s="1"/>
  <c r="DW321" i="9"/>
  <c r="DZ321" i="9" s="1"/>
  <c r="EA321" i="9" s="1"/>
  <c r="EB321" i="9" s="1"/>
  <c r="DW109" i="9"/>
  <c r="DZ109" i="9" s="1"/>
  <c r="EA109" i="9" s="1"/>
  <c r="EB109" i="9" s="1"/>
  <c r="DW101" i="9"/>
  <c r="DZ101" i="9" s="1"/>
  <c r="EA101" i="9" s="1"/>
  <c r="EB101" i="9" s="1"/>
  <c r="DW301" i="9"/>
  <c r="DZ301" i="9" s="1"/>
  <c r="EA301" i="9" s="1"/>
  <c r="EB301" i="9" s="1"/>
  <c r="DW306" i="9"/>
  <c r="DZ306" i="9" s="1"/>
  <c r="EA306" i="9" s="1"/>
  <c r="EB306" i="9" s="1"/>
  <c r="DW30" i="9"/>
  <c r="DZ30" i="9" s="1"/>
  <c r="EA30" i="9" s="1"/>
  <c r="EB30" i="9" s="1"/>
  <c r="DW85" i="9"/>
  <c r="DZ85" i="9" s="1"/>
  <c r="EA85" i="9" s="1"/>
  <c r="EB85" i="9" s="1"/>
  <c r="DW105" i="9"/>
  <c r="DZ105" i="9" s="1"/>
  <c r="EA105" i="9" s="1"/>
  <c r="EB105" i="9" s="1"/>
  <c r="DW899" i="9"/>
  <c r="DZ899" i="9" s="1"/>
  <c r="EA899" i="9" s="1"/>
  <c r="EB899" i="9" s="1"/>
  <c r="DW894" i="9"/>
  <c r="DZ894" i="9" s="1"/>
  <c r="EA894" i="9" s="1"/>
  <c r="EB894" i="9" s="1"/>
  <c r="CG236" i="9"/>
  <c r="CG137" i="9"/>
  <c r="CG148" i="9"/>
  <c r="CG248" i="9"/>
  <c r="CG817" i="9"/>
  <c r="CG311" i="9"/>
  <c r="DW411" i="9"/>
  <c r="DZ411" i="9" s="1"/>
  <c r="EA411" i="9" s="1"/>
  <c r="EB411" i="9" s="1"/>
  <c r="CG245" i="9"/>
  <c r="CG145" i="9"/>
  <c r="CG140" i="9"/>
  <c r="CG235" i="9"/>
  <c r="CG230" i="9"/>
  <c r="CG191" i="9"/>
  <c r="CG63" i="9"/>
  <c r="CG152" i="9"/>
  <c r="CG793" i="9"/>
  <c r="CG792" i="9"/>
  <c r="CG261" i="9"/>
  <c r="DW295" i="9"/>
  <c r="DZ295" i="9" s="1"/>
  <c r="EA295" i="9" s="1"/>
  <c r="EB295" i="9" s="1"/>
  <c r="CG19" i="9"/>
  <c r="CG22" i="9"/>
  <c r="CG416" i="9"/>
  <c r="CG134" i="9"/>
  <c r="CG816" i="9"/>
  <c r="CG822" i="9"/>
  <c r="CG815" i="9"/>
  <c r="CG821" i="9"/>
  <c r="CG109" i="9"/>
  <c r="BS29" i="10"/>
  <c r="BS99" i="10"/>
  <c r="BS144" i="10"/>
  <c r="BU165" i="10"/>
  <c r="BU237" i="10"/>
  <c r="BS253" i="10"/>
  <c r="BQ252" i="10"/>
  <c r="BU305" i="10"/>
  <c r="BU468" i="10"/>
  <c r="BS472" i="10"/>
  <c r="BU331" i="10"/>
  <c r="BO476" i="10"/>
  <c r="BO510" i="10"/>
  <c r="BS589" i="10"/>
  <c r="BS621" i="10"/>
  <c r="BU664" i="10"/>
  <c r="BU941" i="10"/>
  <c r="BU94" i="10"/>
  <c r="BU163" i="10"/>
  <c r="BU397" i="10"/>
  <c r="BU406" i="10"/>
  <c r="BU525" i="10"/>
  <c r="BU708" i="10"/>
  <c r="BU772" i="10"/>
  <c r="BU910" i="10"/>
  <c r="BU240" i="10"/>
  <c r="BU434" i="10"/>
  <c r="BU653" i="10"/>
  <c r="BU906" i="10"/>
  <c r="BU943" i="10"/>
  <c r="BQ1018" i="10"/>
  <c r="BU817" i="10"/>
  <c r="BU567" i="10"/>
  <c r="BU956" i="10"/>
  <c r="BU446" i="10"/>
  <c r="BU11" i="10"/>
  <c r="BU324" i="10"/>
  <c r="BU349" i="10"/>
  <c r="AY10" i="9"/>
  <c r="DQ10" i="9" s="1"/>
  <c r="BC16" i="9"/>
  <c r="CL16" i="9"/>
  <c r="BU537" i="10"/>
  <c r="BU401" i="10"/>
  <c r="BU562" i="10"/>
  <c r="BU970" i="10"/>
  <c r="BU19" i="10"/>
  <c r="BU661" i="10"/>
  <c r="BU49" i="10"/>
  <c r="BU946" i="10"/>
  <c r="BS922" i="10"/>
  <c r="BU732" i="10"/>
  <c r="BU474" i="10"/>
  <c r="BU950" i="10"/>
  <c r="BU302" i="10"/>
  <c r="BU539" i="10"/>
  <c r="BU131" i="10"/>
  <c r="BU224" i="10"/>
  <c r="BS744" i="10"/>
  <c r="BU722" i="10"/>
  <c r="BU591" i="10"/>
  <c r="BU556" i="10"/>
  <c r="BD16" i="9"/>
  <c r="CM16" i="9"/>
  <c r="BU317" i="10"/>
  <c r="BU767" i="10"/>
  <c r="BS97" i="10"/>
  <c r="BU157" i="10"/>
  <c r="BU213" i="10"/>
  <c r="BS219" i="10"/>
  <c r="BS229" i="10"/>
  <c r="BS378" i="10"/>
  <c r="BU447" i="10"/>
  <c r="BU803" i="10"/>
  <c r="BU937" i="10"/>
  <c r="BU178" i="10"/>
  <c r="BU127" i="10"/>
  <c r="BU174" i="10"/>
  <c r="BU248" i="10"/>
  <c r="BU508" i="10"/>
  <c r="BU619" i="10"/>
  <c r="BU972" i="10"/>
  <c r="BU902" i="10"/>
  <c r="BU176" i="10"/>
  <c r="BU291" i="10"/>
  <c r="BU361" i="10"/>
  <c r="BU558" i="10"/>
  <c r="BU984" i="10"/>
  <c r="BU603" i="10"/>
  <c r="BU20" i="10"/>
  <c r="BU430" i="10"/>
  <c r="BU208" i="10"/>
  <c r="W16" i="9"/>
  <c r="CN16" i="9"/>
  <c r="BE16" i="9"/>
  <c r="DW15" i="9"/>
  <c r="DZ15" i="9" s="1"/>
  <c r="EA15" i="9" s="1"/>
  <c r="EB15" i="9" s="1"/>
  <c r="DW18" i="9"/>
  <c r="DZ18" i="9" s="1"/>
  <c r="EA18" i="9" s="1"/>
  <c r="EB18" i="9" s="1"/>
  <c r="DW13" i="9"/>
  <c r="DZ13" i="9" s="1"/>
  <c r="AD12" i="9"/>
  <c r="CU12" i="9"/>
  <c r="BL12" i="9"/>
  <c r="AG13" i="9"/>
  <c r="CX13" i="9"/>
  <c r="BO13" i="9"/>
  <c r="CG17" i="9"/>
  <c r="CH15" i="9"/>
  <c r="CH18" i="9"/>
  <c r="AA14" i="9"/>
  <c r="CR14" i="9"/>
  <c r="BI14" i="9"/>
  <c r="CK21" i="9"/>
  <c r="DW21" i="9"/>
  <c r="DZ21" i="9" s="1"/>
  <c r="EA21" i="9" s="1"/>
  <c r="EB21" i="9" s="1"/>
  <c r="AB20" i="9"/>
  <c r="CS20" i="9"/>
  <c r="BJ20" i="9"/>
  <c r="BO14" i="10"/>
  <c r="AB11" i="9"/>
  <c r="BJ11" i="9"/>
  <c r="CS11" i="9"/>
  <c r="BU461" i="10"/>
  <c r="DW137" i="9"/>
  <c r="DZ137" i="9" s="1"/>
  <c r="EA137" i="9" s="1"/>
  <c r="EB137" i="9" s="1"/>
  <c r="DW241" i="9"/>
  <c r="DZ241" i="9" s="1"/>
  <c r="EA241" i="9" s="1"/>
  <c r="EB241" i="9" s="1"/>
  <c r="DW245" i="9"/>
  <c r="DZ245" i="9" s="1"/>
  <c r="EA245" i="9" s="1"/>
  <c r="EB245" i="9" s="1"/>
  <c r="DW187" i="9"/>
  <c r="DZ187" i="9" s="1"/>
  <c r="EA187" i="9" s="1"/>
  <c r="EB187" i="9" s="1"/>
  <c r="DW864" i="9"/>
  <c r="DZ864" i="9" s="1"/>
  <c r="EA864" i="9" s="1"/>
  <c r="EB864" i="9" s="1"/>
  <c r="DW311" i="9"/>
  <c r="DZ311" i="9" s="1"/>
  <c r="EA311" i="9" s="1"/>
  <c r="EB311" i="9" s="1"/>
  <c r="DW51" i="9"/>
  <c r="DZ51" i="9" s="1"/>
  <c r="EA51" i="9" s="1"/>
  <c r="EB51" i="9" s="1"/>
  <c r="DW292" i="9"/>
  <c r="DZ292" i="9" s="1"/>
  <c r="EA292" i="9" s="1"/>
  <c r="EB292" i="9" s="1"/>
  <c r="DW811" i="9"/>
  <c r="DZ811" i="9" s="1"/>
  <c r="EA811" i="9" s="1"/>
  <c r="EB811" i="9" s="1"/>
  <c r="DW846" i="9"/>
  <c r="DZ846" i="9" s="1"/>
  <c r="EA846" i="9" s="1"/>
  <c r="EB846" i="9" s="1"/>
  <c r="DW842" i="9"/>
  <c r="DZ842" i="9" s="1"/>
  <c r="EA842" i="9" s="1"/>
  <c r="EB842" i="9" s="1"/>
  <c r="DW251" i="9"/>
  <c r="DZ251" i="9" s="1"/>
  <c r="EA251" i="9" s="1"/>
  <c r="EB251" i="9" s="1"/>
  <c r="DW25" i="9"/>
  <c r="DZ25" i="9" s="1"/>
  <c r="EA25" i="9" s="1"/>
  <c r="EB25" i="9" s="1"/>
  <c r="DW414" i="9"/>
  <c r="DZ414" i="9" s="1"/>
  <c r="EA414" i="9" s="1"/>
  <c r="EB414" i="9" s="1"/>
  <c r="DW171" i="9"/>
  <c r="DZ171" i="9" s="1"/>
  <c r="EA171" i="9" s="1"/>
  <c r="EB171" i="9" s="1"/>
  <c r="DW218" i="9"/>
  <c r="DZ218" i="9" s="1"/>
  <c r="EA218" i="9" s="1"/>
  <c r="EB218" i="9" s="1"/>
  <c r="DW12" i="9"/>
  <c r="DZ12" i="9" s="1"/>
  <c r="DW257" i="9"/>
  <c r="DZ257" i="9" s="1"/>
  <c r="EA257" i="9" s="1"/>
  <c r="EB257" i="9" s="1"/>
  <c r="DW261" i="9"/>
  <c r="DZ261" i="9" s="1"/>
  <c r="EA261" i="9" s="1"/>
  <c r="EB261" i="9" s="1"/>
  <c r="DW269" i="9"/>
  <c r="DZ269" i="9" s="1"/>
  <c r="EA269" i="9" s="1"/>
  <c r="EB269" i="9" s="1"/>
  <c r="DW277" i="9"/>
  <c r="DZ277" i="9" s="1"/>
  <c r="EA277" i="9" s="1"/>
  <c r="EB277" i="9" s="1"/>
  <c r="DW412" i="9"/>
  <c r="DZ412" i="9" s="1"/>
  <c r="EA412" i="9" s="1"/>
  <c r="EB412" i="9" s="1"/>
  <c r="DW849" i="9"/>
  <c r="DZ849" i="9" s="1"/>
  <c r="EA849" i="9" s="1"/>
  <c r="EB849" i="9" s="1"/>
  <c r="DW805" i="9"/>
  <c r="DZ805" i="9" s="1"/>
  <c r="EA805" i="9" s="1"/>
  <c r="EB805" i="9" s="1"/>
  <c r="DW801" i="9"/>
  <c r="DZ801" i="9" s="1"/>
  <c r="EA801" i="9" s="1"/>
  <c r="EB801" i="9" s="1"/>
  <c r="DW420" i="9"/>
  <c r="DZ420" i="9" s="1"/>
  <c r="EA420" i="9" s="1"/>
  <c r="EB420" i="9" s="1"/>
  <c r="DW317" i="9"/>
  <c r="DZ317" i="9" s="1"/>
  <c r="EA317" i="9" s="1"/>
  <c r="EB317" i="9" s="1"/>
  <c r="DW840" i="9"/>
  <c r="DZ840" i="9" s="1"/>
  <c r="EA840" i="9" s="1"/>
  <c r="EB840" i="9" s="1"/>
  <c r="DP69" i="9"/>
  <c r="CG69" i="9"/>
  <c r="DP121" i="9"/>
  <c r="CG121" i="9"/>
  <c r="DP180" i="9"/>
  <c r="CG180" i="9"/>
  <c r="DP252" i="9"/>
  <c r="CG252" i="9"/>
  <c r="DP327" i="9"/>
  <c r="CG327" i="9"/>
  <c r="DP253" i="9"/>
  <c r="CG253" i="9"/>
  <c r="DP367" i="9"/>
  <c r="CG367" i="9"/>
  <c r="DP399" i="9"/>
  <c r="CG399" i="9"/>
  <c r="DP350" i="9"/>
  <c r="CG350" i="9"/>
  <c r="DP382" i="9"/>
  <c r="CG382" i="9"/>
  <c r="DP434" i="9"/>
  <c r="CG434" i="9"/>
  <c r="DP498" i="9"/>
  <c r="CG498" i="9"/>
  <c r="DP544" i="9"/>
  <c r="CG544" i="9"/>
  <c r="DP549" i="9"/>
  <c r="CG549" i="9"/>
  <c r="DP444" i="9"/>
  <c r="CG444" i="9"/>
  <c r="DP520" i="9"/>
  <c r="CG520" i="9"/>
  <c r="DP551" i="9"/>
  <c r="CG551" i="9"/>
  <c r="DP639" i="9"/>
  <c r="CG639" i="9"/>
  <c r="DP687" i="9"/>
  <c r="CG687" i="9"/>
  <c r="DP743" i="9"/>
  <c r="CG743" i="9"/>
  <c r="DP612" i="9"/>
  <c r="CG612" i="9"/>
  <c r="DP746" i="9"/>
  <c r="CG746" i="9"/>
  <c r="DP594" i="9"/>
  <c r="CG594" i="9"/>
  <c r="DP99" i="9"/>
  <c r="CG99" i="9"/>
  <c r="DP26" i="9"/>
  <c r="CG26" i="9"/>
  <c r="DP76" i="9"/>
  <c r="CG76" i="9"/>
  <c r="DP95" i="9"/>
  <c r="CG95" i="9"/>
  <c r="DP82" i="9"/>
  <c r="CG82" i="9"/>
  <c r="DP181" i="9"/>
  <c r="CG181" i="9"/>
  <c r="DP115" i="9"/>
  <c r="CG115" i="9"/>
  <c r="DP160" i="9"/>
  <c r="CG160" i="9"/>
  <c r="DP188" i="9"/>
  <c r="CG188" i="9"/>
  <c r="DP302" i="9"/>
  <c r="CG302" i="9"/>
  <c r="DP345" i="9"/>
  <c r="CG345" i="9"/>
  <c r="DP377" i="9"/>
  <c r="CG377" i="9"/>
  <c r="DP316" i="9"/>
  <c r="CG316" i="9"/>
  <c r="DP368" i="9"/>
  <c r="CG368" i="9"/>
  <c r="DP400" i="9"/>
  <c r="CG400" i="9"/>
  <c r="DP454" i="9"/>
  <c r="CG454" i="9"/>
  <c r="DP518" i="9"/>
  <c r="CG518" i="9"/>
  <c r="DP437" i="9"/>
  <c r="CG437" i="9"/>
  <c r="DP469" i="9"/>
  <c r="CG469" i="9"/>
  <c r="DP501" i="9"/>
  <c r="CG501" i="9"/>
  <c r="DP525" i="9"/>
  <c r="CG525" i="9"/>
  <c r="DP553" i="9"/>
  <c r="CG553" i="9"/>
  <c r="DP432" i="9"/>
  <c r="CG432" i="9"/>
  <c r="DP480" i="9"/>
  <c r="CG480" i="9"/>
  <c r="DP524" i="9"/>
  <c r="CG524" i="9"/>
  <c r="DP550" i="9"/>
  <c r="CG550" i="9"/>
  <c r="DP566" i="9"/>
  <c r="CG566" i="9"/>
  <c r="DP515" i="9"/>
  <c r="CG515" i="9"/>
  <c r="DP643" i="9"/>
  <c r="CG643" i="9"/>
  <c r="DP763" i="9"/>
  <c r="CG763" i="9"/>
  <c r="DP664" i="9"/>
  <c r="CG664" i="9"/>
  <c r="DP590" i="9"/>
  <c r="CG590" i="9"/>
  <c r="DP642" i="9"/>
  <c r="CG642" i="9"/>
  <c r="DP60" i="9"/>
  <c r="CG60" i="9"/>
  <c r="DP117" i="9"/>
  <c r="CG117" i="9"/>
  <c r="DP153" i="9"/>
  <c r="CG153" i="9"/>
  <c r="DP142" i="9"/>
  <c r="CG142" i="9"/>
  <c r="DP262" i="9"/>
  <c r="CG262" i="9"/>
  <c r="DP266" i="9"/>
  <c r="CG266" i="9"/>
  <c r="DP270" i="9"/>
  <c r="CG270" i="9"/>
  <c r="DP274" i="9"/>
  <c r="CG274" i="9"/>
  <c r="DP278" i="9"/>
  <c r="CG278" i="9"/>
  <c r="DP282" i="9"/>
  <c r="CG282" i="9"/>
  <c r="DP290" i="9"/>
  <c r="CG290" i="9"/>
  <c r="DP298" i="9"/>
  <c r="CG298" i="9"/>
  <c r="DP305" i="9"/>
  <c r="CG305" i="9"/>
  <c r="DP326" i="9"/>
  <c r="CG326" i="9"/>
  <c r="DP216" i="9"/>
  <c r="CG216" i="9"/>
  <c r="DP363" i="9"/>
  <c r="CG363" i="9"/>
  <c r="DP395" i="9"/>
  <c r="CG395" i="9"/>
  <c r="DP346" i="9"/>
  <c r="CG346" i="9"/>
  <c r="DP378" i="9"/>
  <c r="CG378" i="9"/>
  <c r="DP410" i="9"/>
  <c r="CG410" i="9"/>
  <c r="DP474" i="9"/>
  <c r="CG474" i="9"/>
  <c r="DP548" i="9"/>
  <c r="CG548" i="9"/>
  <c r="DP557" i="9"/>
  <c r="CG557" i="9"/>
  <c r="DP476" i="9"/>
  <c r="CG476" i="9"/>
  <c r="DP431" i="9"/>
  <c r="CG431" i="9"/>
  <c r="DP631" i="9"/>
  <c r="CG631" i="9"/>
  <c r="DP691" i="9"/>
  <c r="CG691" i="9"/>
  <c r="DP727" i="9"/>
  <c r="CG727" i="9"/>
  <c r="DP755" i="9"/>
  <c r="CG755" i="9"/>
  <c r="DP406" i="9"/>
  <c r="CG406" i="9"/>
  <c r="DP638" i="9"/>
  <c r="CG638" i="9"/>
  <c r="DP658" i="9"/>
  <c r="CG658" i="9"/>
  <c r="DP161" i="9"/>
  <c r="CG161" i="9"/>
  <c r="DP77" i="9"/>
  <c r="CG77" i="9"/>
  <c r="DP96" i="9"/>
  <c r="CG96" i="9"/>
  <c r="DP94" i="9"/>
  <c r="CG94" i="9"/>
  <c r="DP123" i="9"/>
  <c r="CG123" i="9"/>
  <c r="DP87" i="9"/>
  <c r="CG87" i="9"/>
  <c r="DP184" i="9"/>
  <c r="CG184" i="9"/>
  <c r="DP198" i="9"/>
  <c r="CG198" i="9"/>
  <c r="DP341" i="9"/>
  <c r="CG341" i="9"/>
  <c r="DP373" i="9"/>
  <c r="CG373" i="9"/>
  <c r="DP340" i="9"/>
  <c r="CG340" i="9"/>
  <c r="DP372" i="9"/>
  <c r="CG372" i="9"/>
  <c r="DP478" i="9"/>
  <c r="CG478" i="9"/>
  <c r="DP425" i="9"/>
  <c r="CG425" i="9"/>
  <c r="DP457" i="9"/>
  <c r="CG457" i="9"/>
  <c r="DP489" i="9"/>
  <c r="CG489" i="9"/>
  <c r="DP545" i="9"/>
  <c r="CG545" i="9"/>
  <c r="DP492" i="9"/>
  <c r="CG492" i="9"/>
  <c r="DP471" i="9"/>
  <c r="CG471" i="9"/>
  <c r="DP619" i="9"/>
  <c r="CG619" i="9"/>
  <c r="DP715" i="9"/>
  <c r="CG715" i="9"/>
  <c r="DP730" i="9"/>
  <c r="CG730" i="9"/>
  <c r="DP634" i="9"/>
  <c r="CG634" i="9"/>
  <c r="DP678" i="9"/>
  <c r="CG678" i="9"/>
  <c r="DP708" i="9"/>
  <c r="CG708" i="9"/>
  <c r="DP736" i="9"/>
  <c r="CG736" i="9"/>
  <c r="DP668" i="9"/>
  <c r="CG668" i="9"/>
  <c r="DP563" i="9"/>
  <c r="CG563" i="9"/>
  <c r="DP613" i="9"/>
  <c r="CG613" i="9"/>
  <c r="DP677" i="9"/>
  <c r="CG677" i="9"/>
  <c r="DP721" i="9"/>
  <c r="CG721" i="9"/>
  <c r="DP690" i="9"/>
  <c r="CG690" i="9"/>
  <c r="DP718" i="9"/>
  <c r="CG718" i="9"/>
  <c r="DP785" i="9"/>
  <c r="CG785" i="9"/>
  <c r="DP814" i="9"/>
  <c r="CG814" i="9"/>
  <c r="DP854" i="9"/>
  <c r="CG854" i="9"/>
  <c r="DP871" i="9"/>
  <c r="CG871" i="9"/>
  <c r="DP889" i="9"/>
  <c r="CG889" i="9"/>
  <c r="DP925" i="9"/>
  <c r="CG925" i="9"/>
  <c r="DP872" i="9"/>
  <c r="CG872" i="9"/>
  <c r="DP491" i="9"/>
  <c r="CG491" i="9"/>
  <c r="DP676" i="9"/>
  <c r="CG676" i="9"/>
  <c r="DP589" i="9"/>
  <c r="CG589" i="9"/>
  <c r="DP641" i="9"/>
  <c r="CG641" i="9"/>
  <c r="DP693" i="9"/>
  <c r="CG693" i="9"/>
  <c r="DP733" i="9"/>
  <c r="CG733" i="9"/>
  <c r="DP511" i="9"/>
  <c r="CG511" i="9"/>
  <c r="DP762" i="9"/>
  <c r="CG762" i="9"/>
  <c r="DP834" i="9"/>
  <c r="CG834" i="9"/>
  <c r="DP882" i="9"/>
  <c r="CG882" i="9"/>
  <c r="DP845" i="9"/>
  <c r="CG845" i="9"/>
  <c r="DP704" i="9"/>
  <c r="CG704" i="9"/>
  <c r="DP624" i="9"/>
  <c r="CG624" i="9"/>
  <c r="DP649" i="9"/>
  <c r="CG649" i="9"/>
  <c r="DP717" i="9"/>
  <c r="CG717" i="9"/>
  <c r="DP467" i="9"/>
  <c r="CG467" i="9"/>
  <c r="DP636" i="9"/>
  <c r="CG636" i="9"/>
  <c r="DP809" i="9"/>
  <c r="CG809" i="9"/>
  <c r="DP856" i="9"/>
  <c r="CG856" i="9"/>
  <c r="DP875" i="9"/>
  <c r="CG875" i="9"/>
  <c r="DP897" i="9"/>
  <c r="CG897" i="9"/>
  <c r="DP870" i="9"/>
  <c r="CG870" i="9"/>
  <c r="DP674" i="9"/>
  <c r="CG674" i="9"/>
  <c r="DP756" i="9"/>
  <c r="CG756" i="9"/>
  <c r="DP722" i="9"/>
  <c r="CG722" i="9"/>
  <c r="DP621" i="9"/>
  <c r="CG621" i="9"/>
  <c r="DP645" i="9"/>
  <c r="CG645" i="9"/>
  <c r="DP745" i="9"/>
  <c r="CG745" i="9"/>
  <c r="DP797" i="9"/>
  <c r="CG797" i="9"/>
  <c r="DP832" i="9"/>
  <c r="CG832" i="9"/>
  <c r="DP843" i="9"/>
  <c r="CG843" i="9"/>
  <c r="DP896" i="9"/>
  <c r="CG896" i="9"/>
  <c r="DP859" i="9"/>
  <c r="CG859" i="9"/>
  <c r="DP920" i="9"/>
  <c r="CG920" i="9"/>
  <c r="DP926" i="9"/>
  <c r="CG926" i="9"/>
  <c r="DP956" i="9"/>
  <c r="CG956" i="9"/>
  <c r="DP977" i="9"/>
  <c r="CG977" i="9"/>
  <c r="DP993" i="9"/>
  <c r="CG993" i="9"/>
  <c r="DP951" i="9"/>
  <c r="CG951" i="9"/>
  <c r="DP1017" i="9"/>
  <c r="CG1017" i="9"/>
  <c r="DP978" i="9"/>
  <c r="CG978" i="9"/>
  <c r="DP937" i="9"/>
  <c r="CG937" i="9"/>
  <c r="DP1014" i="9"/>
  <c r="CG1014" i="9"/>
  <c r="DP915" i="9"/>
  <c r="CG915" i="9"/>
  <c r="DP911" i="9"/>
  <c r="CG911" i="9"/>
  <c r="DP975" i="9"/>
  <c r="CG975" i="9"/>
  <c r="DP991" i="9"/>
  <c r="CG991" i="9"/>
  <c r="DP998" i="9"/>
  <c r="CG998" i="9"/>
  <c r="DP1006" i="9"/>
  <c r="CG1006" i="9"/>
  <c r="DP942" i="9"/>
  <c r="CG942" i="9"/>
  <c r="DP972" i="9"/>
  <c r="CG972" i="9"/>
  <c r="DP988" i="9"/>
  <c r="CG988" i="9"/>
  <c r="DP953" i="9"/>
  <c r="CG953" i="9"/>
  <c r="DP1007" i="9"/>
  <c r="CG1007" i="9"/>
  <c r="U10" i="9"/>
  <c r="AT10" i="9"/>
  <c r="DL10" i="9" s="1"/>
  <c r="T10" i="9"/>
  <c r="AW10" i="9"/>
  <c r="V10" i="9"/>
  <c r="W10" i="9" s="1"/>
  <c r="X10" i="9" s="1"/>
  <c r="Y10" i="9" s="1"/>
  <c r="Z10" i="9" s="1"/>
  <c r="AA10" i="9" s="1"/>
  <c r="AB10" i="9" s="1"/>
  <c r="AC10" i="9" s="1"/>
  <c r="AD10" i="9" s="1"/>
  <c r="AE10" i="9" s="1"/>
  <c r="AF10" i="9" s="1"/>
  <c r="AG10" i="9" s="1"/>
  <c r="AH10" i="9" s="1"/>
  <c r="AI10" i="9" s="1"/>
  <c r="AJ10" i="9" s="1"/>
  <c r="AK10" i="9" s="1"/>
  <c r="AL10" i="9" s="1"/>
  <c r="AM10" i="9" s="1"/>
  <c r="AN10" i="9" s="1"/>
  <c r="AO10" i="9" s="1"/>
  <c r="AP10" i="9" s="1"/>
  <c r="AQ10" i="9" s="1"/>
  <c r="AR10" i="9" s="1"/>
  <c r="AS10" i="9" s="1"/>
  <c r="DT759" i="9"/>
  <c r="CK759" i="9"/>
  <c r="DR728" i="9"/>
  <c r="CI728" i="9"/>
  <c r="DT676" i="9"/>
  <c r="CK676" i="9"/>
  <c r="DS766" i="9"/>
  <c r="CJ766" i="9"/>
  <c r="DR748" i="9"/>
  <c r="CI748" i="9"/>
  <c r="DQ731" i="9"/>
  <c r="CH731" i="9"/>
  <c r="DQ715" i="9"/>
  <c r="CH715" i="9"/>
  <c r="DQ699" i="9"/>
  <c r="CH699" i="9"/>
  <c r="DT690" i="9"/>
  <c r="CK690" i="9"/>
  <c r="DS663" i="9"/>
  <c r="CJ663" i="9"/>
  <c r="DS647" i="9"/>
  <c r="CJ647" i="9"/>
  <c r="DS616" i="9"/>
  <c r="CJ616" i="9"/>
  <c r="DT585" i="9"/>
  <c r="CK585" i="9"/>
  <c r="DQ755" i="9"/>
  <c r="CH755" i="9"/>
  <c r="DT682" i="9"/>
  <c r="CK682" i="9"/>
  <c r="DQ659" i="9"/>
  <c r="CH659" i="9"/>
  <c r="DQ651" i="9"/>
  <c r="CH651" i="9"/>
  <c r="DR639" i="9"/>
  <c r="CI639" i="9"/>
  <c r="DS606" i="9"/>
  <c r="CJ606" i="9"/>
  <c r="DT575" i="9"/>
  <c r="CK575" i="9"/>
  <c r="DT754" i="9"/>
  <c r="CK754" i="9"/>
  <c r="DQ711" i="9"/>
  <c r="CH711" i="9"/>
  <c r="DS776" i="9"/>
  <c r="CJ776" i="9"/>
  <c r="DQ760" i="9"/>
  <c r="CH760" i="9"/>
  <c r="DT741" i="9"/>
  <c r="CK741" i="9"/>
  <c r="DQ723" i="9"/>
  <c r="CH723" i="9"/>
  <c r="DQ707" i="9"/>
  <c r="CH707" i="9"/>
  <c r="DT694" i="9"/>
  <c r="CK694" i="9"/>
  <c r="DT675" i="9"/>
  <c r="CK675" i="9"/>
  <c r="DR670" i="9"/>
  <c r="CI670" i="9"/>
  <c r="DS640" i="9"/>
  <c r="CJ640" i="9"/>
  <c r="DR612" i="9"/>
  <c r="CI612" i="9"/>
  <c r="DT577" i="9"/>
  <c r="CK577" i="9"/>
  <c r="DS701" i="9"/>
  <c r="CJ701" i="9"/>
  <c r="DS781" i="9"/>
  <c r="CJ781" i="9"/>
  <c r="DS767" i="9"/>
  <c r="CJ767" i="9"/>
  <c r="DQ747" i="9"/>
  <c r="CH747" i="9"/>
  <c r="DR720" i="9"/>
  <c r="CI720" i="9"/>
  <c r="DR704" i="9"/>
  <c r="CI704" i="9"/>
  <c r="DQ687" i="9"/>
  <c r="CH687" i="9"/>
  <c r="DT677" i="9"/>
  <c r="CK677" i="9"/>
  <c r="DS648" i="9"/>
  <c r="CJ648" i="9"/>
  <c r="DQ633" i="9"/>
  <c r="CH633" i="9"/>
  <c r="DS603" i="9"/>
  <c r="CJ603" i="9"/>
  <c r="DS579" i="9"/>
  <c r="CJ579" i="9"/>
  <c r="DT565" i="9"/>
  <c r="CK565" i="9"/>
  <c r="DT524" i="9"/>
  <c r="CK524" i="9"/>
  <c r="DQ458" i="9"/>
  <c r="CH458" i="9"/>
  <c r="DS449" i="9"/>
  <c r="CJ449" i="9"/>
  <c r="DS323" i="9"/>
  <c r="CJ323" i="9"/>
  <c r="DR853" i="9"/>
  <c r="CI853" i="9"/>
  <c r="DQ517" i="9"/>
  <c r="CH517" i="9"/>
  <c r="DT474" i="9"/>
  <c r="CK474" i="9"/>
  <c r="DR427" i="9"/>
  <c r="CI427" i="9"/>
  <c r="DR933" i="9"/>
  <c r="CI933" i="9"/>
  <c r="DR780" i="9"/>
  <c r="CI780" i="9"/>
  <c r="DR776" i="9"/>
  <c r="CI776" i="9"/>
  <c r="DR772" i="9"/>
  <c r="CI772" i="9"/>
  <c r="DR768" i="9"/>
  <c r="CI768" i="9"/>
  <c r="DR764" i="9"/>
  <c r="CI764" i="9"/>
  <c r="DT760" i="9"/>
  <c r="CK760" i="9"/>
  <c r="DQ756" i="9"/>
  <c r="CH756" i="9"/>
  <c r="DT752" i="9"/>
  <c r="CK752" i="9"/>
  <c r="DQ748" i="9"/>
  <c r="CH748" i="9"/>
  <c r="DT744" i="9"/>
  <c r="CK744" i="9"/>
  <c r="DR740" i="9"/>
  <c r="CI740" i="9"/>
  <c r="DR736" i="9"/>
  <c r="CI736" i="9"/>
  <c r="DQ732" i="9"/>
  <c r="CH732" i="9"/>
  <c r="DQ728" i="9"/>
  <c r="CH728" i="9"/>
  <c r="DQ724" i="9"/>
  <c r="CH724" i="9"/>
  <c r="DQ720" i="9"/>
  <c r="CH720" i="9"/>
  <c r="DQ716" i="9"/>
  <c r="CH716" i="9"/>
  <c r="DQ712" i="9"/>
  <c r="CH712" i="9"/>
  <c r="DQ708" i="9"/>
  <c r="CH708" i="9"/>
  <c r="DQ704" i="9"/>
  <c r="CH704" i="9"/>
  <c r="DQ700" i="9"/>
  <c r="CH700" i="9"/>
  <c r="DQ696" i="9"/>
  <c r="CH696" i="9"/>
  <c r="DQ692" i="9"/>
  <c r="CH692" i="9"/>
  <c r="DQ688" i="9"/>
  <c r="CH688" i="9"/>
  <c r="DQ684" i="9"/>
  <c r="CH684" i="9"/>
  <c r="DQ680" i="9"/>
  <c r="CH680" i="9"/>
  <c r="DS676" i="9"/>
  <c r="CJ676" i="9"/>
  <c r="DQ672" i="9"/>
  <c r="CH672" i="9"/>
  <c r="DS668" i="9"/>
  <c r="CJ668" i="9"/>
  <c r="DR664" i="9"/>
  <c r="CI664" i="9"/>
  <c r="DT660" i="9"/>
  <c r="CK660" i="9"/>
  <c r="DR656" i="9"/>
  <c r="CI656" i="9"/>
  <c r="DT652" i="9"/>
  <c r="CK652" i="9"/>
  <c r="DR648" i="9"/>
  <c r="CI648" i="9"/>
  <c r="DT644" i="9"/>
  <c r="CK644" i="9"/>
  <c r="DQ639" i="9"/>
  <c r="CH639" i="9"/>
  <c r="DR634" i="9"/>
  <c r="CI634" i="9"/>
  <c r="DQ625" i="9"/>
  <c r="CH625" i="9"/>
  <c r="DS620" i="9"/>
  <c r="CJ620" i="9"/>
  <c r="DS613" i="9"/>
  <c r="CJ613" i="9"/>
  <c r="DS604" i="9"/>
  <c r="CJ604" i="9"/>
  <c r="DT596" i="9"/>
  <c r="CK596" i="9"/>
  <c r="DT588" i="9"/>
  <c r="CK588" i="9"/>
  <c r="DT583" i="9"/>
  <c r="CK583" i="9"/>
  <c r="DQ576" i="9"/>
  <c r="CH576" i="9"/>
  <c r="DR558" i="9"/>
  <c r="CI558" i="9"/>
  <c r="DQ540" i="9"/>
  <c r="CH540" i="9"/>
  <c r="DT525" i="9"/>
  <c r="CK525" i="9"/>
  <c r="DQ503" i="9"/>
  <c r="CH503" i="9"/>
  <c r="DQ479" i="9"/>
  <c r="CH479" i="9"/>
  <c r="DT456" i="9"/>
  <c r="CK456" i="9"/>
  <c r="DQ441" i="9"/>
  <c r="CH441" i="9"/>
  <c r="DS429" i="9"/>
  <c r="CJ429" i="9"/>
  <c r="DR404" i="9"/>
  <c r="CI404" i="9"/>
  <c r="DQ398" i="9"/>
  <c r="CH398" i="9"/>
  <c r="DQ390" i="9"/>
  <c r="CH390" i="9"/>
  <c r="DQ382" i="9"/>
  <c r="CH382" i="9"/>
  <c r="DQ374" i="9"/>
  <c r="CH374" i="9"/>
  <c r="DQ366" i="9"/>
  <c r="CH366" i="9"/>
  <c r="DQ358" i="9"/>
  <c r="CH358" i="9"/>
  <c r="DQ350" i="9"/>
  <c r="CH350" i="9"/>
  <c r="DQ342" i="9"/>
  <c r="CH342" i="9"/>
  <c r="DT549" i="9"/>
  <c r="CK549" i="9"/>
  <c r="DQ781" i="9"/>
  <c r="CH781" i="9"/>
  <c r="DQ777" i="9"/>
  <c r="CH777" i="9"/>
  <c r="DQ773" i="9"/>
  <c r="CH773" i="9"/>
  <c r="DQ769" i="9"/>
  <c r="CH769" i="9"/>
  <c r="DQ765" i="9"/>
  <c r="CH765" i="9"/>
  <c r="DT761" i="9"/>
  <c r="CK761" i="9"/>
  <c r="DQ757" i="9"/>
  <c r="CH757" i="9"/>
  <c r="DT753" i="9"/>
  <c r="CK753" i="9"/>
  <c r="DQ749" i="9"/>
  <c r="CH749" i="9"/>
  <c r="DT745" i="9"/>
  <c r="CK745" i="9"/>
  <c r="DR741" i="9"/>
  <c r="CI741" i="9"/>
  <c r="DR737" i="9"/>
  <c r="CI737" i="9"/>
  <c r="DQ733" i="9"/>
  <c r="CH733" i="9"/>
  <c r="DQ729" i="9"/>
  <c r="CH729" i="9"/>
  <c r="DQ725" i="9"/>
  <c r="CH725" i="9"/>
  <c r="DQ721" i="9"/>
  <c r="CH721" i="9"/>
  <c r="DQ717" i="9"/>
  <c r="CH717" i="9"/>
  <c r="DQ713" i="9"/>
  <c r="CH713" i="9"/>
  <c r="DQ709" i="9"/>
  <c r="CH709" i="9"/>
  <c r="DQ705" i="9"/>
  <c r="CH705" i="9"/>
  <c r="DQ701" i="9"/>
  <c r="CH701" i="9"/>
  <c r="DQ697" i="9"/>
  <c r="CH697" i="9"/>
  <c r="DQ693" i="9"/>
  <c r="CH693" i="9"/>
  <c r="DQ689" i="9"/>
  <c r="CH689" i="9"/>
  <c r="DQ685" i="9"/>
  <c r="CH685" i="9"/>
  <c r="DQ681" i="9"/>
  <c r="CH681" i="9"/>
  <c r="DR677" i="9"/>
  <c r="CI677" i="9"/>
  <c r="DT673" i="9"/>
  <c r="CK673" i="9"/>
  <c r="DR669" i="9"/>
  <c r="CI669" i="9"/>
  <c r="DQ665" i="9"/>
  <c r="CH665" i="9"/>
  <c r="DS661" i="9"/>
  <c r="CJ661" i="9"/>
  <c r="DQ657" i="9"/>
  <c r="CH657" i="9"/>
  <c r="DS653" i="9"/>
  <c r="CJ653" i="9"/>
  <c r="DQ649" i="9"/>
  <c r="CH649" i="9"/>
  <c r="DS645" i="9"/>
  <c r="CJ645" i="9"/>
  <c r="DR641" i="9"/>
  <c r="CI641" i="9"/>
  <c r="DS635" i="9"/>
  <c r="CJ635" i="9"/>
  <c r="DT629" i="9"/>
  <c r="CK629" i="9"/>
  <c r="DR619" i="9"/>
  <c r="CI619" i="9"/>
  <c r="DR610" i="9"/>
  <c r="CI610" i="9"/>
  <c r="DS602" i="9"/>
  <c r="CJ602" i="9"/>
  <c r="DS594" i="9"/>
  <c r="CJ594" i="9"/>
  <c r="DP585" i="9"/>
  <c r="CG585" i="9"/>
  <c r="DT581" i="9"/>
  <c r="CK581" i="9"/>
  <c r="DQ568" i="9"/>
  <c r="CH568" i="9"/>
  <c r="DQ552" i="9"/>
  <c r="CH552" i="9"/>
  <c r="DS521" i="9"/>
  <c r="CJ521" i="9"/>
  <c r="DS509" i="9"/>
  <c r="CJ509" i="9"/>
  <c r="DR498" i="9"/>
  <c r="CI498" i="9"/>
  <c r="DT489" i="9"/>
  <c r="CK489" i="9"/>
  <c r="DR483" i="9"/>
  <c r="CI483" i="9"/>
  <c r="DT473" i="9"/>
  <c r="CK473" i="9"/>
  <c r="DR467" i="9"/>
  <c r="CI467" i="9"/>
  <c r="DR463" i="9"/>
  <c r="CI463" i="9"/>
  <c r="DQ442" i="9"/>
  <c r="CH442" i="9"/>
  <c r="DR435" i="9"/>
  <c r="CI435" i="9"/>
  <c r="DT422" i="9"/>
  <c r="CK422" i="9"/>
  <c r="DR339" i="9"/>
  <c r="CI339" i="9"/>
  <c r="DS330" i="9"/>
  <c r="CJ330" i="9"/>
  <c r="DT316" i="9"/>
  <c r="CK316" i="9"/>
  <c r="DT293" i="9"/>
  <c r="CK293" i="9"/>
  <c r="DR185" i="9"/>
  <c r="CI185" i="9"/>
  <c r="DP782" i="9"/>
  <c r="CG782" i="9"/>
  <c r="DP780" i="9"/>
  <c r="CG780" i="9"/>
  <c r="DP778" i="9"/>
  <c r="CG778" i="9"/>
  <c r="DP776" i="9"/>
  <c r="CG776" i="9"/>
  <c r="DP774" i="9"/>
  <c r="CG774" i="9"/>
  <c r="DP772" i="9"/>
  <c r="CG772" i="9"/>
  <c r="DP770" i="9"/>
  <c r="CG770" i="9"/>
  <c r="DP768" i="9"/>
  <c r="CG768" i="9"/>
  <c r="DP766" i="9"/>
  <c r="CG766" i="9"/>
  <c r="DS763" i="9"/>
  <c r="CJ763" i="9"/>
  <c r="DQ759" i="9"/>
  <c r="CH759" i="9"/>
  <c r="DR755" i="9"/>
  <c r="CI755" i="9"/>
  <c r="DQ751" i="9"/>
  <c r="CH751" i="9"/>
  <c r="DR747" i="9"/>
  <c r="CI747" i="9"/>
  <c r="DQ743" i="9"/>
  <c r="CH743" i="9"/>
  <c r="DS739" i="9"/>
  <c r="CJ739" i="9"/>
  <c r="DS735" i="9"/>
  <c r="CJ735" i="9"/>
  <c r="DR731" i="9"/>
  <c r="CI731" i="9"/>
  <c r="DR727" i="9"/>
  <c r="CI727" i="9"/>
  <c r="DR723" i="9"/>
  <c r="CI723" i="9"/>
  <c r="DR719" i="9"/>
  <c r="CI719" i="9"/>
  <c r="DR715" i="9"/>
  <c r="CI715" i="9"/>
  <c r="DR711" i="9"/>
  <c r="CI711" i="9"/>
  <c r="DR707" i="9"/>
  <c r="CI707" i="9"/>
  <c r="DR703" i="9"/>
  <c r="CI703" i="9"/>
  <c r="DR699" i="9"/>
  <c r="CI699" i="9"/>
  <c r="DR695" i="9"/>
  <c r="CI695" i="9"/>
  <c r="DR691" i="9"/>
  <c r="CI691" i="9"/>
  <c r="DR687" i="9"/>
  <c r="CI687" i="9"/>
  <c r="DR683" i="9"/>
  <c r="CI683" i="9"/>
  <c r="DS679" i="9"/>
  <c r="CJ679" i="9"/>
  <c r="DQ675" i="9"/>
  <c r="CH675" i="9"/>
  <c r="DS671" i="9"/>
  <c r="CJ671" i="9"/>
  <c r="DR667" i="9"/>
  <c r="CI667" i="9"/>
  <c r="DT663" i="9"/>
  <c r="CK663" i="9"/>
  <c r="DR659" i="9"/>
  <c r="CI659" i="9"/>
  <c r="DT655" i="9"/>
  <c r="CK655" i="9"/>
  <c r="DR651" i="9"/>
  <c r="CI651" i="9"/>
  <c r="DT647" i="9"/>
  <c r="CK647" i="9"/>
  <c r="DR642" i="9"/>
  <c r="CI642" i="9"/>
  <c r="DR633" i="9"/>
  <c r="CI633" i="9"/>
  <c r="DQ626" i="9"/>
  <c r="CH626" i="9"/>
  <c r="DR614" i="9"/>
  <c r="CI614" i="9"/>
  <c r="DR607" i="9"/>
  <c r="CI607" i="9"/>
  <c r="DT598" i="9"/>
  <c r="CK598" i="9"/>
  <c r="DT590" i="9"/>
  <c r="CK590" i="9"/>
  <c r="DQ582" i="9"/>
  <c r="CH582" i="9"/>
  <c r="DS573" i="9"/>
  <c r="CJ573" i="9"/>
  <c r="DT559" i="9"/>
  <c r="CK559" i="9"/>
  <c r="DR544" i="9"/>
  <c r="CI544" i="9"/>
  <c r="DR532" i="9"/>
  <c r="CI532" i="9"/>
  <c r="DQ522" i="9"/>
  <c r="CH522" i="9"/>
  <c r="DS508" i="9"/>
  <c r="CJ508" i="9"/>
  <c r="DT491" i="9"/>
  <c r="CK491" i="9"/>
  <c r="DT462" i="9"/>
  <c r="CK462" i="9"/>
  <c r="DS444" i="9"/>
  <c r="CJ444" i="9"/>
  <c r="DR405" i="9"/>
  <c r="CI405" i="9"/>
  <c r="DQ396" i="9"/>
  <c r="CH396" i="9"/>
  <c r="DQ388" i="9"/>
  <c r="CH388" i="9"/>
  <c r="DQ380" i="9"/>
  <c r="CH380" i="9"/>
  <c r="DQ372" i="9"/>
  <c r="CH372" i="9"/>
  <c r="DQ364" i="9"/>
  <c r="CH364" i="9"/>
  <c r="DQ356" i="9"/>
  <c r="CH356" i="9"/>
  <c r="DQ348" i="9"/>
  <c r="CH348" i="9"/>
  <c r="DQ340" i="9"/>
  <c r="CH340" i="9"/>
  <c r="DT332" i="9"/>
  <c r="CK332" i="9"/>
  <c r="DS190" i="9"/>
  <c r="CJ190" i="9"/>
  <c r="DT641" i="9"/>
  <c r="CK641" i="9"/>
  <c r="DR637" i="9"/>
  <c r="CI637" i="9"/>
  <c r="DT633" i="9"/>
  <c r="CK633" i="9"/>
  <c r="DS629" i="9"/>
  <c r="CJ629" i="9"/>
  <c r="DS625" i="9"/>
  <c r="CJ625" i="9"/>
  <c r="DQ621" i="9"/>
  <c r="CH621" i="9"/>
  <c r="DQ617" i="9"/>
  <c r="CH617" i="9"/>
  <c r="DQ613" i="9"/>
  <c r="CH613" i="9"/>
  <c r="DQ609" i="9"/>
  <c r="CH609" i="9"/>
  <c r="DQ605" i="9"/>
  <c r="CH605" i="9"/>
  <c r="DR601" i="9"/>
  <c r="CI601" i="9"/>
  <c r="DR597" i="9"/>
  <c r="CI597" i="9"/>
  <c r="DR593" i="9"/>
  <c r="CI593" i="9"/>
  <c r="DR589" i="9"/>
  <c r="CI589" i="9"/>
  <c r="DP586" i="9"/>
  <c r="CG586" i="9"/>
  <c r="DR583" i="9"/>
  <c r="CI583" i="9"/>
  <c r="DT580" i="9"/>
  <c r="CK580" i="9"/>
  <c r="DP578" i="9"/>
  <c r="CG578" i="9"/>
  <c r="DR575" i="9"/>
  <c r="CI575" i="9"/>
  <c r="DT572" i="9"/>
  <c r="CK572" i="9"/>
  <c r="DQ569" i="9"/>
  <c r="CH569" i="9"/>
  <c r="DS565" i="9"/>
  <c r="CJ565" i="9"/>
  <c r="DQ561" i="9"/>
  <c r="CH561" i="9"/>
  <c r="DS557" i="9"/>
  <c r="CJ557" i="9"/>
  <c r="DQ553" i="9"/>
  <c r="CH553" i="9"/>
  <c r="DS549" i="9"/>
  <c r="CJ549" i="9"/>
  <c r="DR545" i="9"/>
  <c r="CI545" i="9"/>
  <c r="DT541" i="9"/>
  <c r="CK541" i="9"/>
  <c r="DS537" i="9"/>
  <c r="CJ537" i="9"/>
  <c r="DQ533" i="9"/>
  <c r="CH533" i="9"/>
  <c r="DT529" i="9"/>
  <c r="CK529" i="9"/>
  <c r="DS525" i="9"/>
  <c r="CJ525" i="9"/>
  <c r="DR521" i="9"/>
  <c r="CI521" i="9"/>
  <c r="DT517" i="9"/>
  <c r="CK517" i="9"/>
  <c r="DR513" i="9"/>
  <c r="CI513" i="9"/>
  <c r="DR509" i="9"/>
  <c r="CI509" i="9"/>
  <c r="DT505" i="9"/>
  <c r="CK505" i="9"/>
  <c r="DQ501" i="9"/>
  <c r="CH501" i="9"/>
  <c r="DQ497" i="9"/>
  <c r="CH497" i="9"/>
  <c r="DS493" i="9"/>
  <c r="CJ493" i="9"/>
  <c r="DS489" i="9"/>
  <c r="CJ489" i="9"/>
  <c r="DQ485" i="9"/>
  <c r="CH485" i="9"/>
  <c r="DR481" i="9"/>
  <c r="CI481" i="9"/>
  <c r="DR477" i="9"/>
  <c r="CI477" i="9"/>
  <c r="DS473" i="9"/>
  <c r="CJ473" i="9"/>
  <c r="DQ469" i="9"/>
  <c r="CH469" i="9"/>
  <c r="DQ465" i="9"/>
  <c r="CH465" i="9"/>
  <c r="DS461" i="9"/>
  <c r="CJ461" i="9"/>
  <c r="DT457" i="9"/>
  <c r="CK457" i="9"/>
  <c r="DT453" i="9"/>
  <c r="CK453" i="9"/>
  <c r="DR449" i="9"/>
  <c r="CI449" i="9"/>
  <c r="DR445" i="9"/>
  <c r="CI445" i="9"/>
  <c r="DT441" i="9"/>
  <c r="CK441" i="9"/>
  <c r="DQ437" i="9"/>
  <c r="CH437" i="9"/>
  <c r="DR433" i="9"/>
  <c r="CI433" i="9"/>
  <c r="DR429" i="9"/>
  <c r="CI429" i="9"/>
  <c r="DS425" i="9"/>
  <c r="CJ425" i="9"/>
  <c r="DQ409" i="9"/>
  <c r="CH409" i="9"/>
  <c r="DQ405" i="9"/>
  <c r="CH405" i="9"/>
  <c r="DT401" i="9"/>
  <c r="CK401" i="9"/>
  <c r="DT397" i="9"/>
  <c r="CK397" i="9"/>
  <c r="DT393" i="9"/>
  <c r="CK393" i="9"/>
  <c r="DT389" i="9"/>
  <c r="CK389" i="9"/>
  <c r="DT385" i="9"/>
  <c r="CK385" i="9"/>
  <c r="DT381" i="9"/>
  <c r="CK381" i="9"/>
  <c r="DT377" i="9"/>
  <c r="CK377" i="9"/>
  <c r="DT373" i="9"/>
  <c r="CK373" i="9"/>
  <c r="DT369" i="9"/>
  <c r="CK369" i="9"/>
  <c r="DT365" i="9"/>
  <c r="CK365" i="9"/>
  <c r="DT361" i="9"/>
  <c r="CK361" i="9"/>
  <c r="DT357" i="9"/>
  <c r="CK357" i="9"/>
  <c r="DT353" i="9"/>
  <c r="CK353" i="9"/>
  <c r="DT349" i="9"/>
  <c r="CK349" i="9"/>
  <c r="DT345" i="9"/>
  <c r="CK345" i="9"/>
  <c r="DT341" i="9"/>
  <c r="CK341" i="9"/>
  <c r="DS337" i="9"/>
  <c r="CJ337" i="9"/>
  <c r="DS329" i="9"/>
  <c r="CJ329" i="9"/>
  <c r="DR325" i="9"/>
  <c r="CI325" i="9"/>
  <c r="DR307" i="9"/>
  <c r="CI307" i="9"/>
  <c r="DR302" i="9"/>
  <c r="CI302" i="9"/>
  <c r="DQ288" i="9"/>
  <c r="CH288" i="9"/>
  <c r="DR283" i="9"/>
  <c r="CI283" i="9"/>
  <c r="DQ637" i="9"/>
  <c r="CH637" i="9"/>
  <c r="DS633" i="9"/>
  <c r="CJ633" i="9"/>
  <c r="DR629" i="9"/>
  <c r="CI629" i="9"/>
  <c r="DR625" i="9"/>
  <c r="CI625" i="9"/>
  <c r="DT621" i="9"/>
  <c r="CK621" i="9"/>
  <c r="DT617" i="9"/>
  <c r="CK617" i="9"/>
  <c r="DT613" i="9"/>
  <c r="CK613" i="9"/>
  <c r="DT609" i="9"/>
  <c r="CK609" i="9"/>
  <c r="DT605" i="9"/>
  <c r="CK605" i="9"/>
  <c r="DQ601" i="9"/>
  <c r="CH601" i="9"/>
  <c r="DQ597" i="9"/>
  <c r="CH597" i="9"/>
  <c r="DQ593" i="9"/>
  <c r="CH593" i="9"/>
  <c r="DQ589" i="9"/>
  <c r="CH589" i="9"/>
  <c r="DQ585" i="9"/>
  <c r="CH585" i="9"/>
  <c r="DQ581" i="9"/>
  <c r="CH581" i="9"/>
  <c r="DQ577" i="9"/>
  <c r="CH577" i="9"/>
  <c r="DQ573" i="9"/>
  <c r="CH573" i="9"/>
  <c r="DT569" i="9"/>
  <c r="CK569" i="9"/>
  <c r="DR565" i="9"/>
  <c r="CI565" i="9"/>
  <c r="DT561" i="9"/>
  <c r="CK561" i="9"/>
  <c r="DR557" i="9"/>
  <c r="CI557" i="9"/>
  <c r="DT553" i="9"/>
  <c r="CK553" i="9"/>
  <c r="DR549" i="9"/>
  <c r="CI549" i="9"/>
  <c r="DQ545" i="9"/>
  <c r="CH545" i="9"/>
  <c r="DS541" i="9"/>
  <c r="CJ541" i="9"/>
  <c r="DR537" i="9"/>
  <c r="CI537" i="9"/>
  <c r="DT533" i="9"/>
  <c r="CK533" i="9"/>
  <c r="DS529" i="9"/>
  <c r="CJ529" i="9"/>
  <c r="DR525" i="9"/>
  <c r="CI525" i="9"/>
  <c r="DQ521" i="9"/>
  <c r="CH521" i="9"/>
  <c r="DS517" i="9"/>
  <c r="CJ517" i="9"/>
  <c r="DQ513" i="9"/>
  <c r="CH513" i="9"/>
  <c r="DQ509" i="9"/>
  <c r="CH509" i="9"/>
  <c r="DS505" i="9"/>
  <c r="CJ505" i="9"/>
  <c r="DT501" i="9"/>
  <c r="CK501" i="9"/>
  <c r="DT497" i="9"/>
  <c r="CK497" i="9"/>
  <c r="DR493" i="9"/>
  <c r="CI493" i="9"/>
  <c r="DR489" i="9"/>
  <c r="CI489" i="9"/>
  <c r="DT485" i="9"/>
  <c r="CK485" i="9"/>
  <c r="DQ481" i="9"/>
  <c r="CH481" i="9"/>
  <c r="DQ477" i="9"/>
  <c r="CH477" i="9"/>
  <c r="DR473" i="9"/>
  <c r="CI473" i="9"/>
  <c r="DT469" i="9"/>
  <c r="CK469" i="9"/>
  <c r="DT465" i="9"/>
  <c r="CK465" i="9"/>
  <c r="DR461" i="9"/>
  <c r="CI461" i="9"/>
  <c r="DS457" i="9"/>
  <c r="CJ457" i="9"/>
  <c r="DS453" i="9"/>
  <c r="CJ453" i="9"/>
  <c r="DQ449" i="9"/>
  <c r="CH449" i="9"/>
  <c r="DQ445" i="9"/>
  <c r="CH445" i="9"/>
  <c r="DS441" i="9"/>
  <c r="CJ441" i="9"/>
  <c r="DT437" i="9"/>
  <c r="CK437" i="9"/>
  <c r="DQ433" i="9"/>
  <c r="CH433" i="9"/>
  <c r="DQ429" i="9"/>
  <c r="CH429" i="9"/>
  <c r="DR425" i="9"/>
  <c r="CI425" i="9"/>
  <c r="DT409" i="9"/>
  <c r="CK409" i="9"/>
  <c r="DT405" i="9"/>
  <c r="CK405" i="9"/>
  <c r="DS401" i="9"/>
  <c r="CJ401" i="9"/>
  <c r="DS397" i="9"/>
  <c r="CJ397" i="9"/>
  <c r="DS393" i="9"/>
  <c r="CJ393" i="9"/>
  <c r="DS389" i="9"/>
  <c r="CJ389" i="9"/>
  <c r="DS385" i="9"/>
  <c r="CJ385" i="9"/>
  <c r="DS381" i="9"/>
  <c r="CJ381" i="9"/>
  <c r="DS377" i="9"/>
  <c r="CJ377" i="9"/>
  <c r="DS373" i="9"/>
  <c r="CJ373" i="9"/>
  <c r="DS369" i="9"/>
  <c r="CJ369" i="9"/>
  <c r="DS365" i="9"/>
  <c r="CJ365" i="9"/>
  <c r="DS361" i="9"/>
  <c r="CJ361" i="9"/>
  <c r="DS357" i="9"/>
  <c r="CJ357" i="9"/>
  <c r="DS353" i="9"/>
  <c r="CJ353" i="9"/>
  <c r="DS349" i="9"/>
  <c r="CJ349" i="9"/>
  <c r="DS345" i="9"/>
  <c r="CJ345" i="9"/>
  <c r="DS341" i="9"/>
  <c r="CJ341" i="9"/>
  <c r="DR337" i="9"/>
  <c r="CI337" i="9"/>
  <c r="DR329" i="9"/>
  <c r="CI329" i="9"/>
  <c r="DQ325" i="9"/>
  <c r="CH325" i="9"/>
  <c r="DT308" i="9"/>
  <c r="CK308" i="9"/>
  <c r="DT300" i="9"/>
  <c r="CK300" i="9"/>
  <c r="DT285" i="9"/>
  <c r="CK285" i="9"/>
  <c r="DR273" i="9"/>
  <c r="CI273" i="9"/>
  <c r="DR151" i="9"/>
  <c r="CI151" i="9"/>
  <c r="DR574" i="9"/>
  <c r="CI574" i="9"/>
  <c r="DQ571" i="9"/>
  <c r="CH571" i="9"/>
  <c r="DQ567" i="9"/>
  <c r="CH567" i="9"/>
  <c r="DS563" i="9"/>
  <c r="CJ563" i="9"/>
  <c r="DQ559" i="9"/>
  <c r="CH559" i="9"/>
  <c r="DS555" i="9"/>
  <c r="CJ555" i="9"/>
  <c r="DQ551" i="9"/>
  <c r="CH551" i="9"/>
  <c r="DS547" i="9"/>
  <c r="CJ547" i="9"/>
  <c r="DR543" i="9"/>
  <c r="CI543" i="9"/>
  <c r="DR539" i="9"/>
  <c r="CI539" i="9"/>
  <c r="DQ535" i="9"/>
  <c r="CH535" i="9"/>
  <c r="DS531" i="9"/>
  <c r="CJ531" i="9"/>
  <c r="DR527" i="9"/>
  <c r="CI527" i="9"/>
  <c r="DQ523" i="9"/>
  <c r="CH523" i="9"/>
  <c r="DT519" i="9"/>
  <c r="CK519" i="9"/>
  <c r="DR515" i="9"/>
  <c r="CI515" i="9"/>
  <c r="DT511" i="9"/>
  <c r="CK511" i="9"/>
  <c r="DT507" i="9"/>
  <c r="CK507" i="9"/>
  <c r="DR503" i="9"/>
  <c r="CI503" i="9"/>
  <c r="DR499" i="9"/>
  <c r="CI499" i="9"/>
  <c r="DS495" i="9"/>
  <c r="CJ495" i="9"/>
  <c r="DQ491" i="9"/>
  <c r="CH491" i="9"/>
  <c r="DQ487" i="9"/>
  <c r="CH487" i="9"/>
  <c r="DS483" i="9"/>
  <c r="CJ483" i="9"/>
  <c r="DR479" i="9"/>
  <c r="CI479" i="9"/>
  <c r="DT475" i="9"/>
  <c r="CK475" i="9"/>
  <c r="DQ471" i="9"/>
  <c r="CH471" i="9"/>
  <c r="DS467" i="9"/>
  <c r="CJ467" i="9"/>
  <c r="DS463" i="9"/>
  <c r="CJ463" i="9"/>
  <c r="DQ459" i="9"/>
  <c r="CH459" i="9"/>
  <c r="DQ455" i="9"/>
  <c r="CH455" i="9"/>
  <c r="DR451" i="9"/>
  <c r="CI451" i="9"/>
  <c r="DT447" i="9"/>
  <c r="CK447" i="9"/>
  <c r="DT443" i="9"/>
  <c r="CK443" i="9"/>
  <c r="DR439" i="9"/>
  <c r="CI439" i="9"/>
  <c r="DS435" i="9"/>
  <c r="CJ435" i="9"/>
  <c r="DS431" i="9"/>
  <c r="CJ431" i="9"/>
  <c r="DS427" i="9"/>
  <c r="CJ427" i="9"/>
  <c r="DQ423" i="9"/>
  <c r="CH423" i="9"/>
  <c r="DS407" i="9"/>
  <c r="CJ407" i="9"/>
  <c r="DS403" i="9"/>
  <c r="CJ403" i="9"/>
  <c r="DR399" i="9"/>
  <c r="CI399" i="9"/>
  <c r="DR395" i="9"/>
  <c r="CI395" i="9"/>
  <c r="DR391" i="9"/>
  <c r="CI391" i="9"/>
  <c r="DR387" i="9"/>
  <c r="CI387" i="9"/>
  <c r="DR383" i="9"/>
  <c r="CI383" i="9"/>
  <c r="DR379" i="9"/>
  <c r="CI379" i="9"/>
  <c r="DR375" i="9"/>
  <c r="CI375" i="9"/>
  <c r="DR371" i="9"/>
  <c r="CI371" i="9"/>
  <c r="DR367" i="9"/>
  <c r="CI367" i="9"/>
  <c r="DR363" i="9"/>
  <c r="CI363" i="9"/>
  <c r="DR359" i="9"/>
  <c r="CI359" i="9"/>
  <c r="DR355" i="9"/>
  <c r="CI355" i="9"/>
  <c r="DR351" i="9"/>
  <c r="CI351" i="9"/>
  <c r="DR347" i="9"/>
  <c r="CI347" i="9"/>
  <c r="DR343" i="9"/>
  <c r="CI343" i="9"/>
  <c r="DS339" i="9"/>
  <c r="CJ339" i="9"/>
  <c r="DS335" i="9"/>
  <c r="CJ335" i="9"/>
  <c r="DT331" i="9"/>
  <c r="CK331" i="9"/>
  <c r="DT327" i="9"/>
  <c r="CK327" i="9"/>
  <c r="DT323" i="9"/>
  <c r="CK323" i="9"/>
  <c r="DR319" i="9"/>
  <c r="CI319" i="9"/>
  <c r="DT312" i="9"/>
  <c r="CK312" i="9"/>
  <c r="DS308" i="9"/>
  <c r="CJ308" i="9"/>
  <c r="DS298" i="9"/>
  <c r="CJ298" i="9"/>
  <c r="DS285" i="9"/>
  <c r="CJ285" i="9"/>
  <c r="DR265" i="9"/>
  <c r="CI265" i="9"/>
  <c r="DP209" i="9"/>
  <c r="CG209" i="9"/>
  <c r="DS126" i="9"/>
  <c r="CJ126" i="9"/>
  <c r="DS274" i="9"/>
  <c r="CJ274" i="9"/>
  <c r="DT267" i="9"/>
  <c r="CK267" i="9"/>
  <c r="DR253" i="9"/>
  <c r="CI253" i="9"/>
  <c r="DQ219" i="9"/>
  <c r="CH219" i="9"/>
  <c r="DS180" i="9"/>
  <c r="CJ180" i="9"/>
  <c r="DR117" i="9"/>
  <c r="CI117" i="9"/>
  <c r="DT75" i="9"/>
  <c r="CK75" i="9"/>
  <c r="DR305" i="9"/>
  <c r="CI305" i="9"/>
  <c r="DT297" i="9"/>
  <c r="CK297" i="9"/>
  <c r="DR293" i="9"/>
  <c r="CI293" i="9"/>
  <c r="DT289" i="9"/>
  <c r="CK289" i="9"/>
  <c r="DR285" i="9"/>
  <c r="CI285" i="9"/>
  <c r="DR280" i="9"/>
  <c r="CI280" i="9"/>
  <c r="DR264" i="9"/>
  <c r="CI264" i="9"/>
  <c r="DT216" i="9"/>
  <c r="CK216" i="9"/>
  <c r="DT193" i="9"/>
  <c r="CK193" i="9"/>
  <c r="DR162" i="9"/>
  <c r="CI162" i="9"/>
  <c r="DS93" i="9"/>
  <c r="CJ93" i="9"/>
  <c r="DT318" i="9"/>
  <c r="CK318" i="9"/>
  <c r="DS314" i="9"/>
  <c r="CJ314" i="9"/>
  <c r="DT302" i="9"/>
  <c r="CK302" i="9"/>
  <c r="DT298" i="9"/>
  <c r="CK298" i="9"/>
  <c r="DT290" i="9"/>
  <c r="CK290" i="9"/>
  <c r="DT282" i="9"/>
  <c r="CK282" i="9"/>
  <c r="DS273" i="9"/>
  <c r="CJ273" i="9"/>
  <c r="DR263" i="9"/>
  <c r="CI263" i="9"/>
  <c r="DR216" i="9"/>
  <c r="CI216" i="9"/>
  <c r="DP174" i="9"/>
  <c r="CG174" i="9"/>
  <c r="DR165" i="9"/>
  <c r="CI165" i="9"/>
  <c r="DR128" i="9"/>
  <c r="CI128" i="9"/>
  <c r="DS1008" i="9"/>
  <c r="CJ1008" i="9"/>
  <c r="DT278" i="9"/>
  <c r="CK278" i="9"/>
  <c r="DR274" i="9"/>
  <c r="CI274" i="9"/>
  <c r="DT270" i="9"/>
  <c r="CK270" i="9"/>
  <c r="DR266" i="9"/>
  <c r="CI266" i="9"/>
  <c r="DT262" i="9"/>
  <c r="CK262" i="9"/>
  <c r="DR222" i="9"/>
  <c r="CI222" i="9"/>
  <c r="DQ216" i="9"/>
  <c r="CH216" i="9"/>
  <c r="DS211" i="9"/>
  <c r="CJ211" i="9"/>
  <c r="DS207" i="9"/>
  <c r="CJ207" i="9"/>
  <c r="DQ190" i="9"/>
  <c r="CH190" i="9"/>
  <c r="DQ185" i="9"/>
  <c r="CH185" i="9"/>
  <c r="DR180" i="9"/>
  <c r="CI180" i="9"/>
  <c r="DT174" i="9"/>
  <c r="CK174" i="9"/>
  <c r="DQ168" i="9"/>
  <c r="CH168" i="9"/>
  <c r="DP162" i="9"/>
  <c r="CG162" i="9"/>
  <c r="DQ158" i="9"/>
  <c r="CH158" i="9"/>
  <c r="DT142" i="9"/>
  <c r="CK142" i="9"/>
  <c r="DR127" i="9"/>
  <c r="CI127" i="9"/>
  <c r="DT119" i="9"/>
  <c r="CK119" i="9"/>
  <c r="DR114" i="9"/>
  <c r="CI114" i="9"/>
  <c r="DR102" i="9"/>
  <c r="CI102" i="9"/>
  <c r="DR95" i="9"/>
  <c r="CI95" i="9"/>
  <c r="DT86" i="9"/>
  <c r="CK86" i="9"/>
  <c r="DQ65" i="9"/>
  <c r="CH65" i="9"/>
  <c r="DT981" i="9"/>
  <c r="CK981" i="9"/>
  <c r="DS278" i="9"/>
  <c r="CJ278" i="9"/>
  <c r="DQ274" i="9"/>
  <c r="CH274" i="9"/>
  <c r="DS270" i="9"/>
  <c r="CJ270" i="9"/>
  <c r="DQ266" i="9"/>
  <c r="CH266" i="9"/>
  <c r="DS262" i="9"/>
  <c r="CJ262" i="9"/>
  <c r="DP222" i="9"/>
  <c r="CG222" i="9"/>
  <c r="DT212" i="9"/>
  <c r="CK212" i="9"/>
  <c r="DR207" i="9"/>
  <c r="CI207" i="9"/>
  <c r="DT194" i="9"/>
  <c r="CK194" i="9"/>
  <c r="DP190" i="9"/>
  <c r="CG190" i="9"/>
  <c r="DQ186" i="9"/>
  <c r="CH186" i="9"/>
  <c r="DS174" i="9"/>
  <c r="CJ174" i="9"/>
  <c r="DR170" i="9"/>
  <c r="CI170" i="9"/>
  <c r="DT162" i="9"/>
  <c r="CK162" i="9"/>
  <c r="DQ153" i="9"/>
  <c r="CH153" i="9"/>
  <c r="DT124" i="9"/>
  <c r="CK124" i="9"/>
  <c r="DQ119" i="9"/>
  <c r="CH119" i="9"/>
  <c r="DS111" i="9"/>
  <c r="CJ111" i="9"/>
  <c r="DQ107" i="9"/>
  <c r="CH107" i="9"/>
  <c r="DQ99" i="9"/>
  <c r="CH99" i="9"/>
  <c r="DQ91" i="9"/>
  <c r="CH91" i="9"/>
  <c r="DT82" i="9"/>
  <c r="CK82" i="9"/>
  <c r="DT56" i="9"/>
  <c r="CK56" i="9"/>
  <c r="DS38" i="9"/>
  <c r="CJ38" i="9"/>
  <c r="DQ980" i="9"/>
  <c r="CH980" i="9"/>
  <c r="DS205" i="9"/>
  <c r="CJ205" i="9"/>
  <c r="DQ196" i="9"/>
  <c r="CH196" i="9"/>
  <c r="DT190" i="9"/>
  <c r="CK190" i="9"/>
  <c r="DP170" i="9"/>
  <c r="CG170" i="9"/>
  <c r="DT165" i="9"/>
  <c r="CK165" i="9"/>
  <c r="DQ161" i="9"/>
  <c r="CH161" i="9"/>
  <c r="DS150" i="9"/>
  <c r="CJ150" i="9"/>
  <c r="DR121" i="9"/>
  <c r="CI121" i="9"/>
  <c r="DR110" i="9"/>
  <c r="CI110" i="9"/>
  <c r="DR89" i="9"/>
  <c r="CI89" i="9"/>
  <c r="DT77" i="9"/>
  <c r="CK77" i="9"/>
  <c r="DS1012" i="9"/>
  <c r="CJ1012" i="9"/>
  <c r="DR940" i="9"/>
  <c r="CI940" i="9"/>
  <c r="DS157" i="9"/>
  <c r="CJ157" i="9"/>
  <c r="DP154" i="9"/>
  <c r="CG154" i="9"/>
  <c r="DQ150" i="9"/>
  <c r="CH150" i="9"/>
  <c r="DP147" i="9"/>
  <c r="CG147" i="9"/>
  <c r="DT128" i="9"/>
  <c r="CK128" i="9"/>
  <c r="DR124" i="9"/>
  <c r="CI124" i="9"/>
  <c r="DT120" i="9"/>
  <c r="CK120" i="9"/>
  <c r="DT116" i="9"/>
  <c r="CK116" i="9"/>
  <c r="DT96" i="9"/>
  <c r="CK96" i="9"/>
  <c r="DR92" i="9"/>
  <c r="CI92" i="9"/>
  <c r="DT88" i="9"/>
  <c r="CK88" i="9"/>
  <c r="DT80" i="9"/>
  <c r="CK80" i="9"/>
  <c r="DS76" i="9"/>
  <c r="CJ76" i="9"/>
  <c r="DR72" i="9"/>
  <c r="CI72" i="9"/>
  <c r="DS68" i="9"/>
  <c r="CJ68" i="9"/>
  <c r="DP65" i="9"/>
  <c r="CG65" i="9"/>
  <c r="DQ61" i="9"/>
  <c r="CH61" i="9"/>
  <c r="DS53" i="9"/>
  <c r="CJ53" i="9"/>
  <c r="DS49" i="9"/>
  <c r="CJ49" i="9"/>
  <c r="DQ40" i="9"/>
  <c r="CH40" i="9"/>
  <c r="DS1011" i="9"/>
  <c r="CJ1011" i="9"/>
  <c r="DS995" i="9"/>
  <c r="CJ995" i="9"/>
  <c r="DS987" i="9"/>
  <c r="CJ987" i="9"/>
  <c r="DS931" i="9"/>
  <c r="CJ931" i="9"/>
  <c r="DQ222" i="9"/>
  <c r="CH222" i="9"/>
  <c r="DS219" i="9"/>
  <c r="CJ219" i="9"/>
  <c r="DS216" i="9"/>
  <c r="CJ216" i="9"/>
  <c r="DQ212" i="9"/>
  <c r="CH212" i="9"/>
  <c r="DQ208" i="9"/>
  <c r="CH208" i="9"/>
  <c r="DT204" i="9"/>
  <c r="CK204" i="9"/>
  <c r="DQ197" i="9"/>
  <c r="CH197" i="9"/>
  <c r="DR193" i="9"/>
  <c r="CI193" i="9"/>
  <c r="DQ189" i="9"/>
  <c r="CH189" i="9"/>
  <c r="DP186" i="9"/>
  <c r="CG186" i="9"/>
  <c r="DS182" i="9"/>
  <c r="CJ182" i="9"/>
  <c r="DT178" i="9"/>
  <c r="CK178" i="9"/>
  <c r="DR164" i="9"/>
  <c r="CI164" i="9"/>
  <c r="DS160" i="9"/>
  <c r="CJ160" i="9"/>
  <c r="DQ156" i="9"/>
  <c r="CH156" i="9"/>
  <c r="DS128" i="9"/>
  <c r="CJ128" i="9"/>
  <c r="DQ124" i="9"/>
  <c r="CH124" i="9"/>
  <c r="DS120" i="9"/>
  <c r="CJ120" i="9"/>
  <c r="DS116" i="9"/>
  <c r="CJ116" i="9"/>
  <c r="DS96" i="9"/>
  <c r="CJ96" i="9"/>
  <c r="DQ92" i="9"/>
  <c r="CH92" i="9"/>
  <c r="DS88" i="9"/>
  <c r="CJ88" i="9"/>
  <c r="DS80" i="9"/>
  <c r="CJ80" i="9"/>
  <c r="DR76" i="9"/>
  <c r="CI76" i="9"/>
  <c r="DQ72" i="9"/>
  <c r="CH72" i="9"/>
  <c r="DR68" i="9"/>
  <c r="CI68" i="9"/>
  <c r="DQ64" i="9"/>
  <c r="CH64" i="9"/>
  <c r="DT60" i="9"/>
  <c r="CK60" i="9"/>
  <c r="DT54" i="9"/>
  <c r="CK54" i="9"/>
  <c r="DR50" i="9"/>
  <c r="CI50" i="9"/>
  <c r="DT43" i="9"/>
  <c r="CK43" i="9"/>
  <c r="DT36" i="9"/>
  <c r="CK36" i="9"/>
  <c r="DQ26" i="9"/>
  <c r="CH26" i="9"/>
  <c r="DS1014" i="9"/>
  <c r="CJ1014" i="9"/>
  <c r="DS998" i="9"/>
  <c r="CJ998" i="9"/>
  <c r="DR962" i="9"/>
  <c r="CI962" i="9"/>
  <c r="DQ78" i="9"/>
  <c r="CH78" i="9"/>
  <c r="DR74" i="9"/>
  <c r="CI74" i="9"/>
  <c r="DR43" i="9"/>
  <c r="CI43" i="9"/>
  <c r="DR37" i="9"/>
  <c r="CI37" i="9"/>
  <c r="DS1013" i="9"/>
  <c r="CJ1013" i="9"/>
  <c r="DS997" i="9"/>
  <c r="CJ997" i="9"/>
  <c r="DQ986" i="9"/>
  <c r="CH986" i="9"/>
  <c r="DR963" i="9"/>
  <c r="CI963" i="9"/>
  <c r="DS953" i="9"/>
  <c r="CJ953" i="9"/>
  <c r="DS945" i="9"/>
  <c r="CJ945" i="9"/>
  <c r="DQ56" i="9"/>
  <c r="CH56" i="9"/>
  <c r="DS52" i="9"/>
  <c r="CJ52" i="9"/>
  <c r="DQ48" i="9"/>
  <c r="CH48" i="9"/>
  <c r="DT44" i="9"/>
  <c r="CK44" i="9"/>
  <c r="DR40" i="9"/>
  <c r="CI40" i="9"/>
  <c r="DQ36" i="9"/>
  <c r="CH36" i="9"/>
  <c r="DS32" i="9"/>
  <c r="CJ32" i="9"/>
  <c r="DQ28" i="9"/>
  <c r="CH28" i="9"/>
  <c r="DS20" i="9"/>
  <c r="DR1015" i="9"/>
  <c r="CI1015" i="9"/>
  <c r="DR1011" i="9"/>
  <c r="CI1011" i="9"/>
  <c r="DR1007" i="9"/>
  <c r="CI1007" i="9"/>
  <c r="DR1003" i="9"/>
  <c r="CI1003" i="9"/>
  <c r="DR999" i="9"/>
  <c r="CI999" i="9"/>
  <c r="DR995" i="9"/>
  <c r="CI995" i="9"/>
  <c r="DR991" i="9"/>
  <c r="CI991" i="9"/>
  <c r="DR987" i="9"/>
  <c r="CI987" i="9"/>
  <c r="DR979" i="9"/>
  <c r="CI979" i="9"/>
  <c r="DT974" i="9"/>
  <c r="CK974" i="9"/>
  <c r="DT970" i="9"/>
  <c r="CK970" i="9"/>
  <c r="DR942" i="9"/>
  <c r="CI942" i="9"/>
  <c r="DQ1016" i="9"/>
  <c r="CH1016" i="9"/>
  <c r="DQ1012" i="9"/>
  <c r="CH1012" i="9"/>
  <c r="DQ1008" i="9"/>
  <c r="CH1008" i="9"/>
  <c r="DQ1004" i="9"/>
  <c r="CH1004" i="9"/>
  <c r="DQ1000" i="9"/>
  <c r="CH1000" i="9"/>
  <c r="DQ996" i="9"/>
  <c r="CH996" i="9"/>
  <c r="DQ992" i="9"/>
  <c r="CH992" i="9"/>
  <c r="DQ988" i="9"/>
  <c r="CH988" i="9"/>
  <c r="DT984" i="9"/>
  <c r="CK984" i="9"/>
  <c r="DT980" i="9"/>
  <c r="CK980" i="9"/>
  <c r="DQ976" i="9"/>
  <c r="CH976" i="9"/>
  <c r="DQ972" i="9"/>
  <c r="CH972" i="9"/>
  <c r="DR956" i="9"/>
  <c r="CI956" i="9"/>
  <c r="DR948" i="9"/>
  <c r="CI948" i="9"/>
  <c r="DQ929" i="9"/>
  <c r="CH929" i="9"/>
  <c r="DT53" i="9"/>
  <c r="CK53" i="9"/>
  <c r="DT49" i="9"/>
  <c r="CK49" i="9"/>
  <c r="DQ46" i="9"/>
  <c r="CH46" i="9"/>
  <c r="DR42" i="9"/>
  <c r="CI42" i="9"/>
  <c r="DR38" i="9"/>
  <c r="CI38" i="9"/>
  <c r="DR26" i="9"/>
  <c r="CI26" i="9"/>
  <c r="DT1016" i="9"/>
  <c r="CK1016" i="9"/>
  <c r="DT1012" i="9"/>
  <c r="CK1012" i="9"/>
  <c r="DT1008" i="9"/>
  <c r="CK1008" i="9"/>
  <c r="DT1004" i="9"/>
  <c r="CK1004" i="9"/>
  <c r="DT1000" i="9"/>
  <c r="CK1000" i="9"/>
  <c r="DT996" i="9"/>
  <c r="CK996" i="9"/>
  <c r="DT992" i="9"/>
  <c r="CK992" i="9"/>
  <c r="DT988" i="9"/>
  <c r="CK988" i="9"/>
  <c r="DR982" i="9"/>
  <c r="CI982" i="9"/>
  <c r="DW966" i="9"/>
  <c r="DZ966" i="9" s="1"/>
  <c r="EA966" i="9" s="1"/>
  <c r="EB966" i="9" s="1"/>
  <c r="DT930" i="9"/>
  <c r="CK930" i="9"/>
  <c r="DQ913" i="9"/>
  <c r="CH913" i="9"/>
  <c r="DS983" i="9"/>
  <c r="CJ983" i="9"/>
  <c r="DS979" i="9"/>
  <c r="CJ979" i="9"/>
  <c r="DS975" i="9"/>
  <c r="CJ975" i="9"/>
  <c r="DS971" i="9"/>
  <c r="CJ971" i="9"/>
  <c r="DS967" i="9"/>
  <c r="CJ967" i="9"/>
  <c r="DQ963" i="9"/>
  <c r="CH963" i="9"/>
  <c r="DT959" i="9"/>
  <c r="CK959" i="9"/>
  <c r="DR955" i="9"/>
  <c r="CI955" i="9"/>
  <c r="DR951" i="9"/>
  <c r="CI951" i="9"/>
  <c r="DR947" i="9"/>
  <c r="CI947" i="9"/>
  <c r="DR943" i="9"/>
  <c r="CI943" i="9"/>
  <c r="DR939" i="9"/>
  <c r="CI939" i="9"/>
  <c r="DQ931" i="9"/>
  <c r="CH931" i="9"/>
  <c r="DR975" i="9"/>
  <c r="CI975" i="9"/>
  <c r="DR971" i="9"/>
  <c r="CI971" i="9"/>
  <c r="DR967" i="9"/>
  <c r="CI967" i="9"/>
  <c r="DT963" i="9"/>
  <c r="CK963" i="9"/>
  <c r="DS959" i="9"/>
  <c r="CJ959" i="9"/>
  <c r="DQ955" i="9"/>
  <c r="CH955" i="9"/>
  <c r="DQ951" i="9"/>
  <c r="CH951" i="9"/>
  <c r="DQ947" i="9"/>
  <c r="CH947" i="9"/>
  <c r="DQ943" i="9"/>
  <c r="CH943" i="9"/>
  <c r="DQ939" i="9"/>
  <c r="CH939" i="9"/>
  <c r="DT928" i="9"/>
  <c r="CK928" i="9"/>
  <c r="DS914" i="9"/>
  <c r="CJ914" i="9"/>
  <c r="DQ969" i="9"/>
  <c r="CH969" i="9"/>
  <c r="DS965" i="9"/>
  <c r="CJ965" i="9"/>
  <c r="DS961" i="9"/>
  <c r="CJ961" i="9"/>
  <c r="DT957" i="9"/>
  <c r="CK957" i="9"/>
  <c r="DT953" i="9"/>
  <c r="CK953" i="9"/>
  <c r="DT949" i="9"/>
  <c r="CK949" i="9"/>
  <c r="DT945" i="9"/>
  <c r="CK945" i="9"/>
  <c r="DT941" i="9"/>
  <c r="CK941" i="9"/>
  <c r="DT937" i="9"/>
  <c r="CK937" i="9"/>
  <c r="DS933" i="9"/>
  <c r="CJ933" i="9"/>
  <c r="DS928" i="9"/>
  <c r="CJ928" i="9"/>
  <c r="DQ920" i="9"/>
  <c r="CH920" i="9"/>
  <c r="DS916" i="9"/>
  <c r="CJ916" i="9"/>
  <c r="DR910" i="9"/>
  <c r="CI910" i="9"/>
  <c r="DS930" i="9"/>
  <c r="CJ930" i="9"/>
  <c r="DS926" i="9"/>
  <c r="CJ926" i="9"/>
  <c r="DS922" i="9"/>
  <c r="CJ922" i="9"/>
  <c r="DT913" i="9"/>
  <c r="CK913" i="9"/>
  <c r="DR908" i="9"/>
  <c r="CI908" i="9"/>
  <c r="DR893" i="9"/>
  <c r="CI893" i="9"/>
  <c r="DQ870" i="9"/>
  <c r="CH870" i="9"/>
  <c r="DP921" i="9"/>
  <c r="CG921" i="9"/>
  <c r="DT917" i="9"/>
  <c r="CK917" i="9"/>
  <c r="DT912" i="9"/>
  <c r="CK912" i="9"/>
  <c r="DS907" i="9"/>
  <c r="CJ907" i="9"/>
  <c r="DQ904" i="9"/>
  <c r="CH904" i="9"/>
  <c r="DQ900" i="9"/>
  <c r="CH900" i="9"/>
  <c r="DQ896" i="9"/>
  <c r="CH896" i="9"/>
  <c r="DS892" i="9"/>
  <c r="CJ892" i="9"/>
  <c r="DQ884" i="9"/>
  <c r="CH884" i="9"/>
  <c r="DS854" i="9"/>
  <c r="CJ854" i="9"/>
  <c r="DR831" i="9"/>
  <c r="CI831" i="9"/>
  <c r="DR913" i="9"/>
  <c r="CI913" i="9"/>
  <c r="DQ909" i="9"/>
  <c r="CH909" i="9"/>
  <c r="DT905" i="9"/>
  <c r="CK905" i="9"/>
  <c r="DT901" i="9"/>
  <c r="CK901" i="9"/>
  <c r="DT897" i="9"/>
  <c r="CK897" i="9"/>
  <c r="DT893" i="9"/>
  <c r="CK893" i="9"/>
  <c r="DS889" i="9"/>
  <c r="CJ889" i="9"/>
  <c r="DS857" i="9"/>
  <c r="CJ857" i="9"/>
  <c r="DS891" i="9"/>
  <c r="CJ891" i="9"/>
  <c r="DQ883" i="9"/>
  <c r="CH883" i="9"/>
  <c r="DS860" i="9"/>
  <c r="CJ860" i="9"/>
  <c r="DQ886" i="9"/>
  <c r="CH886" i="9"/>
  <c r="DT882" i="9"/>
  <c r="CK882" i="9"/>
  <c r="DR878" i="9"/>
  <c r="CI878" i="9"/>
  <c r="DR874" i="9"/>
  <c r="CI874" i="9"/>
  <c r="DT870" i="9"/>
  <c r="CK870" i="9"/>
  <c r="DS866" i="9"/>
  <c r="CJ866" i="9"/>
  <c r="DT862" i="9"/>
  <c r="CK862" i="9"/>
  <c r="DS852" i="9"/>
  <c r="CJ852" i="9"/>
  <c r="DT839" i="9"/>
  <c r="CK839" i="9"/>
  <c r="DT887" i="9"/>
  <c r="CK887" i="9"/>
  <c r="DS883" i="9"/>
  <c r="CJ883" i="9"/>
  <c r="DS880" i="9"/>
  <c r="CJ880" i="9"/>
  <c r="DT876" i="9"/>
  <c r="CK876" i="9"/>
  <c r="DR861" i="9"/>
  <c r="CI861" i="9"/>
  <c r="DR856" i="9"/>
  <c r="CI856" i="9"/>
  <c r="DS841" i="9"/>
  <c r="CJ841" i="9"/>
  <c r="DP824" i="9"/>
  <c r="CG824" i="9"/>
  <c r="DR883" i="9"/>
  <c r="CI883" i="9"/>
  <c r="DQ879" i="9"/>
  <c r="CH879" i="9"/>
  <c r="DQ875" i="9"/>
  <c r="CH875" i="9"/>
  <c r="DS871" i="9"/>
  <c r="CJ871" i="9"/>
  <c r="DR867" i="9"/>
  <c r="CI867" i="9"/>
  <c r="DQ859" i="9"/>
  <c r="CH859" i="9"/>
  <c r="DT854" i="9"/>
  <c r="CK854" i="9"/>
  <c r="DR844" i="9"/>
  <c r="CI844" i="9"/>
  <c r="DQ867" i="9"/>
  <c r="CH867" i="9"/>
  <c r="DR863" i="9"/>
  <c r="CI863" i="9"/>
  <c r="DS859" i="9"/>
  <c r="CJ859" i="9"/>
  <c r="DR855" i="9"/>
  <c r="CI855" i="9"/>
  <c r="DR851" i="9"/>
  <c r="CI851" i="9"/>
  <c r="DT847" i="9"/>
  <c r="CK847" i="9"/>
  <c r="DQ843" i="9"/>
  <c r="CH843" i="9"/>
  <c r="DQ839" i="9"/>
  <c r="CH839" i="9"/>
  <c r="DS828" i="9"/>
  <c r="CJ828" i="9"/>
  <c r="DQ854" i="9"/>
  <c r="CH854" i="9"/>
  <c r="DQ808" i="9"/>
  <c r="CH808" i="9"/>
  <c r="DT834" i="9"/>
  <c r="CK834" i="9"/>
  <c r="DR830" i="9"/>
  <c r="CI830" i="9"/>
  <c r="DS826" i="9"/>
  <c r="CJ826" i="9"/>
  <c r="DT809" i="9"/>
  <c r="CK809" i="9"/>
  <c r="DR841" i="9"/>
  <c r="CI841" i="9"/>
  <c r="DS833" i="9"/>
  <c r="CJ833" i="9"/>
  <c r="DS814" i="9"/>
  <c r="CJ814" i="9"/>
  <c r="DS831" i="9"/>
  <c r="CJ831" i="9"/>
  <c r="DP828" i="9"/>
  <c r="CG828" i="9"/>
  <c r="DR824" i="9"/>
  <c r="CI824" i="9"/>
  <c r="DR814" i="9"/>
  <c r="CI814" i="9"/>
  <c r="DT796" i="9"/>
  <c r="CK796" i="9"/>
  <c r="DT813" i="9"/>
  <c r="CK813" i="9"/>
  <c r="DS809" i="9"/>
  <c r="CJ809" i="9"/>
  <c r="DR783" i="9"/>
  <c r="CI783" i="9"/>
  <c r="DS812" i="9"/>
  <c r="CJ812" i="9"/>
  <c r="DS808" i="9"/>
  <c r="CJ808" i="9"/>
  <c r="DR812" i="9"/>
  <c r="CI812" i="9"/>
  <c r="DR808" i="9"/>
  <c r="CI808" i="9"/>
  <c r="DT797" i="9"/>
  <c r="CK797" i="9"/>
  <c r="DT785" i="9"/>
  <c r="CK785" i="9"/>
  <c r="DR798" i="9"/>
  <c r="CI798" i="9"/>
  <c r="DR786" i="9"/>
  <c r="CI786" i="9"/>
  <c r="DS807" i="9"/>
  <c r="CJ807" i="9"/>
  <c r="DR795" i="9"/>
  <c r="CI795" i="9"/>
  <c r="DS783" i="9"/>
  <c r="CJ783" i="9"/>
  <c r="CJ842" i="9"/>
  <c r="CK906" i="9"/>
  <c r="CH906" i="9"/>
  <c r="CH112" i="9"/>
  <c r="CH105" i="9"/>
  <c r="CI105" i="9"/>
  <c r="CK98" i="9"/>
  <c r="CH840" i="9"/>
  <c r="CI924" i="9"/>
  <c r="CH966" i="9"/>
  <c r="CK966" i="9"/>
  <c r="CK935" i="9"/>
  <c r="CK295" i="9"/>
  <c r="CI810" i="9"/>
  <c r="CK799" i="9"/>
  <c r="CJ799" i="9"/>
  <c r="CK894" i="9"/>
  <c r="CH894" i="9"/>
  <c r="CK104" i="9"/>
  <c r="CI257" i="9"/>
  <c r="CJ113" i="9"/>
  <c r="CH113" i="9"/>
  <c r="CI306" i="9"/>
  <c r="CK306" i="9"/>
  <c r="CG41" i="9"/>
  <c r="CI143" i="9"/>
  <c r="CH899" i="9"/>
  <c r="CI899" i="9"/>
  <c r="CH836" i="9"/>
  <c r="CG836" i="9"/>
  <c r="CH321" i="9"/>
  <c r="CG849" i="9"/>
  <c r="CG260" i="9"/>
  <c r="CK85" i="9"/>
  <c r="CH34" i="9"/>
  <c r="CK259" i="9"/>
  <c r="CG413" i="9"/>
  <c r="CH413" i="9"/>
  <c r="CH903" i="9"/>
  <c r="CH918" i="9"/>
  <c r="CI918" i="9"/>
  <c r="CI846" i="9"/>
  <c r="CJ846" i="9"/>
  <c r="CG287" i="9"/>
  <c r="CJ287" i="9"/>
  <c r="CI587" i="9"/>
  <c r="CH835" i="9"/>
  <c r="CG835" i="9"/>
  <c r="CH101" i="9"/>
  <c r="CH286" i="9"/>
  <c r="CI286" i="9"/>
  <c r="CJ33" i="9"/>
  <c r="CI33" i="9"/>
  <c r="CJ310" i="9"/>
  <c r="CK310" i="9"/>
  <c r="CI108" i="9"/>
  <c r="CK108" i="9"/>
  <c r="CG294" i="9"/>
  <c r="CK256" i="9"/>
  <c r="CK269" i="9"/>
  <c r="CH83" i="9"/>
  <c r="CI83" i="9"/>
  <c r="CI412" i="9"/>
  <c r="CH292" i="9"/>
  <c r="CI292" i="9"/>
  <c r="CI890" i="9"/>
  <c r="CH277" i="9"/>
  <c r="CG313" i="9"/>
  <c r="CI313" i="9"/>
  <c r="CH59" i="9"/>
  <c r="CK59" i="9"/>
  <c r="DP118" i="9"/>
  <c r="CG118" i="9"/>
  <c r="DP125" i="9"/>
  <c r="CG125" i="9"/>
  <c r="DP151" i="9"/>
  <c r="CG151" i="9"/>
  <c r="DP315" i="9"/>
  <c r="CG315" i="9"/>
  <c r="DP331" i="9"/>
  <c r="CG331" i="9"/>
  <c r="DP343" i="9"/>
  <c r="CG343" i="9"/>
  <c r="DP375" i="9"/>
  <c r="CG375" i="9"/>
  <c r="DP407" i="9"/>
  <c r="CG407" i="9"/>
  <c r="DP358" i="9"/>
  <c r="CG358" i="9"/>
  <c r="DP390" i="9"/>
  <c r="CG390" i="9"/>
  <c r="DP450" i="9"/>
  <c r="CG450" i="9"/>
  <c r="DP514" i="9"/>
  <c r="CG514" i="9"/>
  <c r="DP552" i="9"/>
  <c r="CG552" i="9"/>
  <c r="DP565" i="9"/>
  <c r="CG565" i="9"/>
  <c r="DP468" i="9"/>
  <c r="CG468" i="9"/>
  <c r="DP536" i="9"/>
  <c r="CG536" i="9"/>
  <c r="DP591" i="9"/>
  <c r="CG591" i="9"/>
  <c r="DP647" i="9"/>
  <c r="CG647" i="9"/>
  <c r="DP695" i="9"/>
  <c r="CG695" i="9"/>
  <c r="DP751" i="9"/>
  <c r="CG751" i="9"/>
  <c r="DP648" i="9"/>
  <c r="CG648" i="9"/>
  <c r="DP439" i="9"/>
  <c r="CG439" i="9"/>
  <c r="DP606" i="9"/>
  <c r="CG606" i="9"/>
  <c r="DP37" i="9"/>
  <c r="CG37" i="9"/>
  <c r="DP42" i="9"/>
  <c r="CG42" i="9"/>
  <c r="DP81" i="9"/>
  <c r="CG81" i="9"/>
  <c r="DP116" i="9"/>
  <c r="CG116" i="9"/>
  <c r="DP97" i="9"/>
  <c r="CG97" i="9"/>
  <c r="DP68" i="9"/>
  <c r="CG68" i="9"/>
  <c r="DP168" i="9"/>
  <c r="CG168" i="9"/>
  <c r="DP176" i="9"/>
  <c r="CG176" i="9"/>
  <c r="DP205" i="9"/>
  <c r="CG205" i="9"/>
  <c r="DP353" i="9"/>
  <c r="CG353" i="9"/>
  <c r="DP385" i="9"/>
  <c r="CG385" i="9"/>
  <c r="DP344" i="9"/>
  <c r="CG344" i="9"/>
  <c r="DP376" i="9"/>
  <c r="CG376" i="9"/>
  <c r="DP405" i="9"/>
  <c r="CG405" i="9"/>
  <c r="DP470" i="9"/>
  <c r="CG470" i="9"/>
  <c r="DP534" i="9"/>
  <c r="CG534" i="9"/>
  <c r="DP445" i="9"/>
  <c r="CG445" i="9"/>
  <c r="DP477" i="9"/>
  <c r="CG477" i="9"/>
  <c r="DP509" i="9"/>
  <c r="CG509" i="9"/>
  <c r="DP529" i="9"/>
  <c r="CG529" i="9"/>
  <c r="DP569" i="9"/>
  <c r="CG569" i="9"/>
  <c r="DP440" i="9"/>
  <c r="CG440" i="9"/>
  <c r="DP484" i="9"/>
  <c r="CG484" i="9"/>
  <c r="DP540" i="9"/>
  <c r="CG540" i="9"/>
  <c r="DP554" i="9"/>
  <c r="CG554" i="9"/>
  <c r="DP570" i="9"/>
  <c r="CG570" i="9"/>
  <c r="DP595" i="9"/>
  <c r="CG595" i="9"/>
  <c r="DP659" i="9"/>
  <c r="CG659" i="9"/>
  <c r="DP447" i="9"/>
  <c r="CG447" i="9"/>
  <c r="DP455" i="9"/>
  <c r="CG455" i="9"/>
  <c r="DP602" i="9"/>
  <c r="CG602" i="9"/>
  <c r="DP28" i="9"/>
  <c r="CG28" i="9"/>
  <c r="DP20" i="9"/>
  <c r="DP35" i="9"/>
  <c r="CG35" i="9"/>
  <c r="DP73" i="9"/>
  <c r="CG73" i="9"/>
  <c r="DP74" i="9"/>
  <c r="CG74" i="9"/>
  <c r="DP67" i="9"/>
  <c r="CG67" i="9"/>
  <c r="DP169" i="9"/>
  <c r="CG169" i="9"/>
  <c r="DP215" i="9"/>
  <c r="CG215" i="9"/>
  <c r="DP263" i="9"/>
  <c r="CG263" i="9"/>
  <c r="DP267" i="9"/>
  <c r="CG267" i="9"/>
  <c r="DP271" i="9"/>
  <c r="CG271" i="9"/>
  <c r="DP275" i="9"/>
  <c r="CG275" i="9"/>
  <c r="DP279" i="9"/>
  <c r="CG279" i="9"/>
  <c r="DP283" i="9"/>
  <c r="CG283" i="9"/>
  <c r="DP291" i="9"/>
  <c r="CG291" i="9"/>
  <c r="DP299" i="9"/>
  <c r="CG299" i="9"/>
  <c r="DP172" i="9"/>
  <c r="CG172" i="9"/>
  <c r="DP314" i="9"/>
  <c r="CG314" i="9"/>
  <c r="DP330" i="9"/>
  <c r="CG330" i="9"/>
  <c r="DP324" i="9"/>
  <c r="CG324" i="9"/>
  <c r="DP371" i="9"/>
  <c r="CG371" i="9"/>
  <c r="DP336" i="9"/>
  <c r="CG336" i="9"/>
  <c r="DP354" i="9"/>
  <c r="CG354" i="9"/>
  <c r="DP386" i="9"/>
  <c r="CG386" i="9"/>
  <c r="DP426" i="9"/>
  <c r="CG426" i="9"/>
  <c r="DP490" i="9"/>
  <c r="CG490" i="9"/>
  <c r="DP556" i="9"/>
  <c r="CG556" i="9"/>
  <c r="DP436" i="9"/>
  <c r="CG436" i="9"/>
  <c r="DP496" i="9"/>
  <c r="CG496" i="9"/>
  <c r="DP567" i="9"/>
  <c r="CG567" i="9"/>
  <c r="DP655" i="9"/>
  <c r="CG655" i="9"/>
  <c r="DP699" i="9"/>
  <c r="CG699" i="9"/>
  <c r="DP731" i="9"/>
  <c r="CG731" i="9"/>
  <c r="DP656" i="9"/>
  <c r="CG656" i="9"/>
  <c r="DP475" i="9"/>
  <c r="CG475" i="9"/>
  <c r="DP646" i="9"/>
  <c r="CG646" i="9"/>
  <c r="DP90" i="9"/>
  <c r="CG90" i="9"/>
  <c r="DP128" i="9"/>
  <c r="CG128" i="9"/>
  <c r="DP39" i="9"/>
  <c r="CG39" i="9"/>
  <c r="DP47" i="9"/>
  <c r="CG47" i="9"/>
  <c r="DP88" i="9"/>
  <c r="CG88" i="9"/>
  <c r="DP126" i="9"/>
  <c r="CG126" i="9"/>
  <c r="DP157" i="9"/>
  <c r="CG157" i="9"/>
  <c r="DP110" i="9"/>
  <c r="CG110" i="9"/>
  <c r="DP202" i="9"/>
  <c r="CG202" i="9"/>
  <c r="DP211" i="9"/>
  <c r="CG211" i="9"/>
  <c r="DP325" i="9"/>
  <c r="CG325" i="9"/>
  <c r="DP349" i="9"/>
  <c r="CG349" i="9"/>
  <c r="DP381" i="9"/>
  <c r="CG381" i="9"/>
  <c r="DP404" i="9"/>
  <c r="CG404" i="9"/>
  <c r="DP348" i="9"/>
  <c r="CG348" i="9"/>
  <c r="DP380" i="9"/>
  <c r="CG380" i="9"/>
  <c r="DP430" i="9"/>
  <c r="CG430" i="9"/>
  <c r="DP494" i="9"/>
  <c r="CG494" i="9"/>
  <c r="DP433" i="9"/>
  <c r="CG433" i="9"/>
  <c r="DP465" i="9"/>
  <c r="CG465" i="9"/>
  <c r="DP497" i="9"/>
  <c r="CG497" i="9"/>
  <c r="DP561" i="9"/>
  <c r="CG561" i="9"/>
  <c r="DP516" i="9"/>
  <c r="CG516" i="9"/>
  <c r="DP495" i="9"/>
  <c r="CG495" i="9"/>
  <c r="DP635" i="9"/>
  <c r="CG635" i="9"/>
  <c r="DP735" i="9"/>
  <c r="CG735" i="9"/>
  <c r="DP483" i="9"/>
  <c r="CG483" i="9"/>
  <c r="DP662" i="9"/>
  <c r="CG662" i="9"/>
  <c r="DP684" i="9"/>
  <c r="CG684" i="9"/>
  <c r="DP716" i="9"/>
  <c r="CG716" i="9"/>
  <c r="DP748" i="9"/>
  <c r="CG748" i="9"/>
  <c r="DP443" i="9"/>
  <c r="CG443" i="9"/>
  <c r="DP571" i="9"/>
  <c r="CG571" i="9"/>
  <c r="DP617" i="9"/>
  <c r="CG617" i="9"/>
  <c r="DP685" i="9"/>
  <c r="CG685" i="9"/>
  <c r="DP741" i="9"/>
  <c r="CG741" i="9"/>
  <c r="DP694" i="9"/>
  <c r="CG694" i="9"/>
  <c r="DP754" i="9"/>
  <c r="CG754" i="9"/>
  <c r="DP807" i="9"/>
  <c r="CG807" i="9"/>
  <c r="DP831" i="9"/>
  <c r="CG831" i="9"/>
  <c r="DP848" i="9"/>
  <c r="CG848" i="9"/>
  <c r="DP851" i="9"/>
  <c r="CG851" i="9"/>
  <c r="DP855" i="9"/>
  <c r="CG855" i="9"/>
  <c r="DP879" i="9"/>
  <c r="CG879" i="9"/>
  <c r="DP891" i="9"/>
  <c r="CG891" i="9"/>
  <c r="DP907" i="9"/>
  <c r="CG907" i="9"/>
  <c r="DP929" i="9"/>
  <c r="CG929" i="9"/>
  <c r="DP938" i="9"/>
  <c r="CG938" i="9"/>
  <c r="DP604" i="9"/>
  <c r="CG604" i="9"/>
  <c r="DP710" i="9"/>
  <c r="CG710" i="9"/>
  <c r="DP593" i="9"/>
  <c r="CG593" i="9"/>
  <c r="DP653" i="9"/>
  <c r="CG653" i="9"/>
  <c r="DP705" i="9"/>
  <c r="CG705" i="9"/>
  <c r="DP737" i="9"/>
  <c r="CG737" i="9"/>
  <c r="DP600" i="9"/>
  <c r="CG600" i="9"/>
  <c r="DP838" i="9"/>
  <c r="CG838" i="9"/>
  <c r="DP886" i="9"/>
  <c r="CG886" i="9"/>
  <c r="DP928" i="9"/>
  <c r="CG928" i="9"/>
  <c r="DP910" i="9"/>
  <c r="CG910" i="9"/>
  <c r="DP712" i="9"/>
  <c r="CG712" i="9"/>
  <c r="DP479" i="9"/>
  <c r="CG479" i="9"/>
  <c r="DP661" i="9"/>
  <c r="CG661" i="9"/>
  <c r="DP749" i="9"/>
  <c r="CG749" i="9"/>
  <c r="DP519" i="9"/>
  <c r="CG519" i="9"/>
  <c r="DP750" i="9"/>
  <c r="CG750" i="9"/>
  <c r="DP833" i="9"/>
  <c r="CG833" i="9"/>
  <c r="DP860" i="9"/>
  <c r="CG860" i="9"/>
  <c r="DP883" i="9"/>
  <c r="CG883" i="9"/>
  <c r="DP901" i="9"/>
  <c r="CG901" i="9"/>
  <c r="DP914" i="9"/>
  <c r="CG914" i="9"/>
  <c r="DP732" i="9"/>
  <c r="CG732" i="9"/>
  <c r="DP628" i="9"/>
  <c r="CG628" i="9"/>
  <c r="DP726" i="9"/>
  <c r="CG726" i="9"/>
  <c r="DP625" i="9"/>
  <c r="CG625" i="9"/>
  <c r="DP669" i="9"/>
  <c r="CG669" i="9"/>
  <c r="DP784" i="9"/>
  <c r="CG784" i="9"/>
  <c r="DP808" i="9"/>
  <c r="CG808" i="9"/>
  <c r="DP884" i="9"/>
  <c r="CG884" i="9"/>
  <c r="DP900" i="9"/>
  <c r="CG900" i="9"/>
  <c r="DP878" i="9"/>
  <c r="CG878" i="9"/>
  <c r="DP909" i="9"/>
  <c r="CG909" i="9"/>
  <c r="DP930" i="9"/>
  <c r="CG930" i="9"/>
  <c r="DP919" i="9"/>
  <c r="CG919" i="9"/>
  <c r="DP964" i="9"/>
  <c r="CG964" i="9"/>
  <c r="DP981" i="9"/>
  <c r="CG981" i="9"/>
  <c r="DP961" i="9"/>
  <c r="CG961" i="9"/>
  <c r="DP995" i="9"/>
  <c r="CG995" i="9"/>
  <c r="DP1016" i="9"/>
  <c r="CG1016" i="9"/>
  <c r="DP982" i="9"/>
  <c r="CG982" i="9"/>
  <c r="DP947" i="9"/>
  <c r="CG947" i="9"/>
  <c r="DP999" i="9"/>
  <c r="CG999" i="9"/>
  <c r="DP944" i="9"/>
  <c r="CG944" i="9"/>
  <c r="DP960" i="9"/>
  <c r="CG960" i="9"/>
  <c r="DP979" i="9"/>
  <c r="CG979" i="9"/>
  <c r="DP945" i="9"/>
  <c r="CG945" i="9"/>
  <c r="DP1001" i="9"/>
  <c r="CG1001" i="9"/>
  <c r="DP1008" i="9"/>
  <c r="CG1008" i="9"/>
  <c r="DP950" i="9"/>
  <c r="CG950" i="9"/>
  <c r="DP976" i="9"/>
  <c r="CG976" i="9"/>
  <c r="DP992" i="9"/>
  <c r="CG992" i="9"/>
  <c r="DP1000" i="9"/>
  <c r="CG1000" i="9"/>
  <c r="DP994" i="9"/>
  <c r="CG994" i="9"/>
  <c r="AT8" i="9"/>
  <c r="DL8" i="9" s="1"/>
  <c r="T8" i="9"/>
  <c r="AW8" i="9"/>
  <c r="V8" i="9"/>
  <c r="U8" i="9"/>
  <c r="W8" i="9"/>
  <c r="DR739" i="9"/>
  <c r="CI739" i="9"/>
  <c r="DS717" i="9"/>
  <c r="CJ717" i="9"/>
  <c r="DS778" i="9"/>
  <c r="CJ778" i="9"/>
  <c r="DQ762" i="9"/>
  <c r="CH762" i="9"/>
  <c r="DQ738" i="9"/>
  <c r="CH738" i="9"/>
  <c r="DT730" i="9"/>
  <c r="CK730" i="9"/>
  <c r="DT714" i="9"/>
  <c r="CK714" i="9"/>
  <c r="DT698" i="9"/>
  <c r="CK698" i="9"/>
  <c r="DR688" i="9"/>
  <c r="CI688" i="9"/>
  <c r="DS657" i="9"/>
  <c r="CJ657" i="9"/>
  <c r="DQ642" i="9"/>
  <c r="CH642" i="9"/>
  <c r="DR611" i="9"/>
  <c r="CI611" i="9"/>
  <c r="DP581" i="9"/>
  <c r="CG581" i="9"/>
  <c r="DT743" i="9"/>
  <c r="CK743" i="9"/>
  <c r="DQ666" i="9"/>
  <c r="CH666" i="9"/>
  <c r="DQ658" i="9"/>
  <c r="CH658" i="9"/>
  <c r="DQ650" i="9"/>
  <c r="CH650" i="9"/>
  <c r="DT624" i="9"/>
  <c r="CK624" i="9"/>
  <c r="DS598" i="9"/>
  <c r="CJ598" i="9"/>
  <c r="DQ572" i="9"/>
  <c r="CH572" i="9"/>
  <c r="DR753" i="9"/>
  <c r="CI753" i="9"/>
  <c r="DQ683" i="9"/>
  <c r="CH683" i="9"/>
  <c r="DS772" i="9"/>
  <c r="CJ772" i="9"/>
  <c r="DS757" i="9"/>
  <c r="CJ757" i="9"/>
  <c r="DS740" i="9"/>
  <c r="CJ740" i="9"/>
  <c r="DT722" i="9"/>
  <c r="CK722" i="9"/>
  <c r="DT706" i="9"/>
  <c r="CK706" i="9"/>
  <c r="DS689" i="9"/>
  <c r="CJ689" i="9"/>
  <c r="DR673" i="9"/>
  <c r="CI673" i="9"/>
  <c r="DT668" i="9"/>
  <c r="CK668" i="9"/>
  <c r="DT625" i="9"/>
  <c r="CK625" i="9"/>
  <c r="DR605" i="9"/>
  <c r="CI605" i="9"/>
  <c r="DR763" i="9"/>
  <c r="CI763" i="9"/>
  <c r="DR696" i="9"/>
  <c r="CI696" i="9"/>
  <c r="DS777" i="9"/>
  <c r="CJ777" i="9"/>
  <c r="DR761" i="9"/>
  <c r="CI761" i="9"/>
  <c r="DT746" i="9"/>
  <c r="CK746" i="9"/>
  <c r="DQ719" i="9"/>
  <c r="CH719" i="9"/>
  <c r="DQ703" i="9"/>
  <c r="CH703" i="9"/>
  <c r="DT686" i="9"/>
  <c r="CK686" i="9"/>
  <c r="DQ667" i="9"/>
  <c r="CH667" i="9"/>
  <c r="DQ645" i="9"/>
  <c r="CH645" i="9"/>
  <c r="DT630" i="9"/>
  <c r="CK630" i="9"/>
  <c r="DS600" i="9"/>
  <c r="CJ600" i="9"/>
  <c r="DR578" i="9"/>
  <c r="CI578" i="9"/>
  <c r="DS564" i="9"/>
  <c r="CJ564" i="9"/>
  <c r="DQ515" i="9"/>
  <c r="CH515" i="9"/>
  <c r="DT455" i="9"/>
  <c r="CK455" i="9"/>
  <c r="DS443" i="9"/>
  <c r="CJ443" i="9"/>
  <c r="DS322" i="9"/>
  <c r="CJ322" i="9"/>
  <c r="DS548" i="9"/>
  <c r="CJ548" i="9"/>
  <c r="DS513" i="9"/>
  <c r="CJ513" i="9"/>
  <c r="DT471" i="9"/>
  <c r="CK471" i="9"/>
  <c r="DS932" i="9"/>
  <c r="CJ932" i="9"/>
  <c r="DR779" i="9"/>
  <c r="CI779" i="9"/>
  <c r="DR775" i="9"/>
  <c r="CI775" i="9"/>
  <c r="DR771" i="9"/>
  <c r="CI771" i="9"/>
  <c r="DR767" i="9"/>
  <c r="CI767" i="9"/>
  <c r="DQ763" i="9"/>
  <c r="CH763" i="9"/>
  <c r="DS759" i="9"/>
  <c r="CJ759" i="9"/>
  <c r="DT755" i="9"/>
  <c r="CK755" i="9"/>
  <c r="DS751" i="9"/>
  <c r="CJ751" i="9"/>
  <c r="DT747" i="9"/>
  <c r="CK747" i="9"/>
  <c r="DS743" i="9"/>
  <c r="CJ743" i="9"/>
  <c r="DQ739" i="9"/>
  <c r="CH739" i="9"/>
  <c r="DQ735" i="9"/>
  <c r="CH735" i="9"/>
  <c r="DT731" i="9"/>
  <c r="CK731" i="9"/>
  <c r="DT727" i="9"/>
  <c r="CK727" i="9"/>
  <c r="DT723" i="9"/>
  <c r="CK723" i="9"/>
  <c r="DT719" i="9"/>
  <c r="CK719" i="9"/>
  <c r="DT715" i="9"/>
  <c r="CK715" i="9"/>
  <c r="DT711" i="9"/>
  <c r="CK711" i="9"/>
  <c r="DT707" i="9"/>
  <c r="CK707" i="9"/>
  <c r="DT703" i="9"/>
  <c r="CK703" i="9"/>
  <c r="DT699" i="9"/>
  <c r="CK699" i="9"/>
  <c r="DT695" i="9"/>
  <c r="CK695" i="9"/>
  <c r="DT691" i="9"/>
  <c r="CK691" i="9"/>
  <c r="DT687" i="9"/>
  <c r="CK687" i="9"/>
  <c r="DT683" i="9"/>
  <c r="CK683" i="9"/>
  <c r="DQ679" i="9"/>
  <c r="CH679" i="9"/>
  <c r="DS675" i="9"/>
  <c r="CJ675" i="9"/>
  <c r="DQ671" i="9"/>
  <c r="CH671" i="9"/>
  <c r="DT667" i="9"/>
  <c r="CK667" i="9"/>
  <c r="DR663" i="9"/>
  <c r="CI663" i="9"/>
  <c r="DT659" i="9"/>
  <c r="CK659" i="9"/>
  <c r="DR655" i="9"/>
  <c r="CI655" i="9"/>
  <c r="DT651" i="9"/>
  <c r="CK651" i="9"/>
  <c r="DR647" i="9"/>
  <c r="CI647" i="9"/>
  <c r="DS643" i="9"/>
  <c r="CJ643" i="9"/>
  <c r="DS638" i="9"/>
  <c r="CJ638" i="9"/>
  <c r="DR632" i="9"/>
  <c r="CI632" i="9"/>
  <c r="DQ624" i="9"/>
  <c r="CH624" i="9"/>
  <c r="DS619" i="9"/>
  <c r="CJ619" i="9"/>
  <c r="DS610" i="9"/>
  <c r="CJ610" i="9"/>
  <c r="DT602" i="9"/>
  <c r="CK602" i="9"/>
  <c r="DT594" i="9"/>
  <c r="CK594" i="9"/>
  <c r="DQ586" i="9"/>
  <c r="CH586" i="9"/>
  <c r="DP579" i="9"/>
  <c r="CG579" i="9"/>
  <c r="DS575" i="9"/>
  <c r="CJ575" i="9"/>
  <c r="DR555" i="9"/>
  <c r="CI555" i="9"/>
  <c r="DR538" i="9"/>
  <c r="CI538" i="9"/>
  <c r="DS514" i="9"/>
  <c r="CJ514" i="9"/>
  <c r="DQ499" i="9"/>
  <c r="CH499" i="9"/>
  <c r="DS477" i="9"/>
  <c r="CJ477" i="9"/>
  <c r="DQ454" i="9"/>
  <c r="CH454" i="9"/>
  <c r="DQ439" i="9"/>
  <c r="CH439" i="9"/>
  <c r="DT426" i="9"/>
  <c r="CK426" i="9"/>
  <c r="DR403" i="9"/>
  <c r="CI403" i="9"/>
  <c r="DQ395" i="9"/>
  <c r="CH395" i="9"/>
  <c r="DQ387" i="9"/>
  <c r="CH387" i="9"/>
  <c r="DQ379" i="9"/>
  <c r="CH379" i="9"/>
  <c r="DQ371" i="9"/>
  <c r="CH371" i="9"/>
  <c r="DQ363" i="9"/>
  <c r="CH363" i="9"/>
  <c r="DQ355" i="9"/>
  <c r="CH355" i="9"/>
  <c r="DQ347" i="9"/>
  <c r="CH347" i="9"/>
  <c r="DS327" i="9"/>
  <c r="CJ327" i="9"/>
  <c r="DS283" i="9"/>
  <c r="CJ283" i="9"/>
  <c r="DS545" i="9"/>
  <c r="CJ545" i="9"/>
  <c r="DQ780" i="9"/>
  <c r="CH780" i="9"/>
  <c r="DQ776" i="9"/>
  <c r="CH776" i="9"/>
  <c r="DQ772" i="9"/>
  <c r="CH772" i="9"/>
  <c r="DQ768" i="9"/>
  <c r="CH768" i="9"/>
  <c r="DQ764" i="9"/>
  <c r="CH764" i="9"/>
  <c r="DS760" i="9"/>
  <c r="CJ760" i="9"/>
  <c r="DT756" i="9"/>
  <c r="CK756" i="9"/>
  <c r="DS752" i="9"/>
  <c r="CJ752" i="9"/>
  <c r="DT748" i="9"/>
  <c r="CK748" i="9"/>
  <c r="DS744" i="9"/>
  <c r="CJ744" i="9"/>
  <c r="DQ740" i="9"/>
  <c r="CH740" i="9"/>
  <c r="DQ736" i="9"/>
  <c r="CH736" i="9"/>
  <c r="DT732" i="9"/>
  <c r="CK732" i="9"/>
  <c r="DT728" i="9"/>
  <c r="CK728" i="9"/>
  <c r="DT724" i="9"/>
  <c r="CK724" i="9"/>
  <c r="DT720" i="9"/>
  <c r="CK720" i="9"/>
  <c r="DT716" i="9"/>
  <c r="CK716" i="9"/>
  <c r="DT712" i="9"/>
  <c r="CK712" i="9"/>
  <c r="DT708" i="9"/>
  <c r="CK708" i="9"/>
  <c r="DT704" i="9"/>
  <c r="CK704" i="9"/>
  <c r="DT700" i="9"/>
  <c r="CK700" i="9"/>
  <c r="DT696" i="9"/>
  <c r="CK696" i="9"/>
  <c r="DT692" i="9"/>
  <c r="CK692" i="9"/>
  <c r="DT688" i="9"/>
  <c r="CK688" i="9"/>
  <c r="DT684" i="9"/>
  <c r="CK684" i="9"/>
  <c r="DT680" i="9"/>
  <c r="CK680" i="9"/>
  <c r="DR676" i="9"/>
  <c r="CI676" i="9"/>
  <c r="DT672" i="9"/>
  <c r="CK672" i="9"/>
  <c r="DR668" i="9"/>
  <c r="CI668" i="9"/>
  <c r="DQ664" i="9"/>
  <c r="CH664" i="9"/>
  <c r="DS660" i="9"/>
  <c r="CJ660" i="9"/>
  <c r="DQ656" i="9"/>
  <c r="CH656" i="9"/>
  <c r="DS652" i="9"/>
  <c r="CJ652" i="9"/>
  <c r="DQ648" i="9"/>
  <c r="CH648" i="9"/>
  <c r="DS644" i="9"/>
  <c r="CJ644" i="9"/>
  <c r="DQ640" i="9"/>
  <c r="CH640" i="9"/>
  <c r="DQ634" i="9"/>
  <c r="CH634" i="9"/>
  <c r="DT628" i="9"/>
  <c r="CK628" i="9"/>
  <c r="DS617" i="9"/>
  <c r="CJ617" i="9"/>
  <c r="DS608" i="9"/>
  <c r="CJ608" i="9"/>
  <c r="DS601" i="9"/>
  <c r="CJ601" i="9"/>
  <c r="DS593" i="9"/>
  <c r="CJ593" i="9"/>
  <c r="DQ584" i="9"/>
  <c r="CH584" i="9"/>
  <c r="DP577" i="9"/>
  <c r="CG577" i="9"/>
  <c r="DT557" i="9"/>
  <c r="CK557" i="9"/>
  <c r="DT536" i="9"/>
  <c r="CK536" i="9"/>
  <c r="DS519" i="9"/>
  <c r="CJ519" i="9"/>
  <c r="DQ506" i="9"/>
  <c r="CH506" i="9"/>
  <c r="DR497" i="9"/>
  <c r="CI497" i="9"/>
  <c r="DR486" i="9"/>
  <c r="CI486" i="9"/>
  <c r="DS481" i="9"/>
  <c r="CJ481" i="9"/>
  <c r="DR470" i="9"/>
  <c r="CI470" i="9"/>
  <c r="DR466" i="9"/>
  <c r="CI466" i="9"/>
  <c r="DQ452" i="9"/>
  <c r="CH452" i="9"/>
  <c r="DR438" i="9"/>
  <c r="CI438" i="9"/>
  <c r="DS433" i="9"/>
  <c r="CJ433" i="9"/>
  <c r="DT337" i="9"/>
  <c r="CK337" i="9"/>
  <c r="DT329" i="9"/>
  <c r="CK329" i="9"/>
  <c r="DQ312" i="9"/>
  <c r="CH312" i="9"/>
  <c r="DQ560" i="9"/>
  <c r="CH560" i="9"/>
  <c r="DT781" i="9"/>
  <c r="CK781" i="9"/>
  <c r="DT779" i="9"/>
  <c r="CK779" i="9"/>
  <c r="DT777" i="9"/>
  <c r="CK777" i="9"/>
  <c r="DT775" i="9"/>
  <c r="CK775" i="9"/>
  <c r="DT773" i="9"/>
  <c r="CK773" i="9"/>
  <c r="DT771" i="9"/>
  <c r="CK771" i="9"/>
  <c r="DT769" i="9"/>
  <c r="CK769" i="9"/>
  <c r="DT767" i="9"/>
  <c r="CK767" i="9"/>
  <c r="DT765" i="9"/>
  <c r="CK765" i="9"/>
  <c r="DR762" i="9"/>
  <c r="CI762" i="9"/>
  <c r="DT758" i="9"/>
  <c r="CK758" i="9"/>
  <c r="DQ754" i="9"/>
  <c r="CH754" i="9"/>
  <c r="DT750" i="9"/>
  <c r="CK750" i="9"/>
  <c r="DQ746" i="9"/>
  <c r="CH746" i="9"/>
  <c r="DT742" i="9"/>
  <c r="CK742" i="9"/>
  <c r="DR738" i="9"/>
  <c r="CI738" i="9"/>
  <c r="DR734" i="9"/>
  <c r="CI734" i="9"/>
  <c r="DQ730" i="9"/>
  <c r="CH730" i="9"/>
  <c r="DQ726" i="9"/>
  <c r="CH726" i="9"/>
  <c r="DQ722" i="9"/>
  <c r="CH722" i="9"/>
  <c r="DQ718" i="9"/>
  <c r="CH718" i="9"/>
  <c r="DQ714" i="9"/>
  <c r="CH714" i="9"/>
  <c r="DQ710" i="9"/>
  <c r="CH710" i="9"/>
  <c r="DQ706" i="9"/>
  <c r="CH706" i="9"/>
  <c r="DQ702" i="9"/>
  <c r="CH702" i="9"/>
  <c r="DQ698" i="9"/>
  <c r="CH698" i="9"/>
  <c r="DQ694" i="9"/>
  <c r="CH694" i="9"/>
  <c r="DQ690" i="9"/>
  <c r="CH690" i="9"/>
  <c r="DQ686" i="9"/>
  <c r="CH686" i="9"/>
  <c r="DQ682" i="9"/>
  <c r="CH682" i="9"/>
  <c r="DS678" i="9"/>
  <c r="CJ678" i="9"/>
  <c r="DQ674" i="9"/>
  <c r="CH674" i="9"/>
  <c r="DS670" i="9"/>
  <c r="CJ670" i="9"/>
  <c r="DR666" i="9"/>
  <c r="CI666" i="9"/>
  <c r="DT662" i="9"/>
  <c r="CK662" i="9"/>
  <c r="DR658" i="9"/>
  <c r="CI658" i="9"/>
  <c r="DT654" i="9"/>
  <c r="CK654" i="9"/>
  <c r="DR650" i="9"/>
  <c r="CI650" i="9"/>
  <c r="DT646" i="9"/>
  <c r="CK646" i="9"/>
  <c r="DQ641" i="9"/>
  <c r="CH641" i="9"/>
  <c r="DQ629" i="9"/>
  <c r="CH629" i="9"/>
  <c r="DS621" i="9"/>
  <c r="CJ621" i="9"/>
  <c r="DS612" i="9"/>
  <c r="CJ612" i="9"/>
  <c r="DS605" i="9"/>
  <c r="CJ605" i="9"/>
  <c r="DT597" i="9"/>
  <c r="CK597" i="9"/>
  <c r="DT589" i="9"/>
  <c r="CK589" i="9"/>
  <c r="DS581" i="9"/>
  <c r="CJ581" i="9"/>
  <c r="DR569" i="9"/>
  <c r="CI569" i="9"/>
  <c r="DR553" i="9"/>
  <c r="CI553" i="9"/>
  <c r="DQ543" i="9"/>
  <c r="CH543" i="9"/>
  <c r="DR531" i="9"/>
  <c r="CI531" i="9"/>
  <c r="DS520" i="9"/>
  <c r="CJ520" i="9"/>
  <c r="DQ504" i="9"/>
  <c r="CH504" i="9"/>
  <c r="DS482" i="9"/>
  <c r="CJ482" i="9"/>
  <c r="DT459" i="9"/>
  <c r="CK459" i="9"/>
  <c r="DQ440" i="9"/>
  <c r="CH440" i="9"/>
  <c r="DR409" i="9"/>
  <c r="CI409" i="9"/>
  <c r="DQ401" i="9"/>
  <c r="CH401" i="9"/>
  <c r="DQ393" i="9"/>
  <c r="CH393" i="9"/>
  <c r="DQ385" i="9"/>
  <c r="CH385" i="9"/>
  <c r="DQ377" i="9"/>
  <c r="CH377" i="9"/>
  <c r="DQ369" i="9"/>
  <c r="CH369" i="9"/>
  <c r="DQ361" i="9"/>
  <c r="CH361" i="9"/>
  <c r="DQ353" i="9"/>
  <c r="CH353" i="9"/>
  <c r="DQ345" i="9"/>
  <c r="CH345" i="9"/>
  <c r="DR338" i="9"/>
  <c r="CI338" i="9"/>
  <c r="DR328" i="9"/>
  <c r="CI328" i="9"/>
  <c r="DR303" i="9"/>
  <c r="CI303" i="9"/>
  <c r="DT274" i="9"/>
  <c r="CK274" i="9"/>
  <c r="DT640" i="9"/>
  <c r="CK640" i="9"/>
  <c r="DR636" i="9"/>
  <c r="CI636" i="9"/>
  <c r="DT632" i="9"/>
  <c r="CK632" i="9"/>
  <c r="DS628" i="9"/>
  <c r="CJ628" i="9"/>
  <c r="DS624" i="9"/>
  <c r="CJ624" i="9"/>
  <c r="DQ620" i="9"/>
  <c r="CH620" i="9"/>
  <c r="DQ616" i="9"/>
  <c r="CH616" i="9"/>
  <c r="DQ612" i="9"/>
  <c r="CH612" i="9"/>
  <c r="DQ608" i="9"/>
  <c r="CH608" i="9"/>
  <c r="DQ604" i="9"/>
  <c r="CH604" i="9"/>
  <c r="DR600" i="9"/>
  <c r="CI600" i="9"/>
  <c r="DR596" i="9"/>
  <c r="CI596" i="9"/>
  <c r="DR592" i="9"/>
  <c r="CI592" i="9"/>
  <c r="DR588" i="9"/>
  <c r="CI588" i="9"/>
  <c r="DR585" i="9"/>
  <c r="CI585" i="9"/>
  <c r="DT582" i="9"/>
  <c r="CK582" i="9"/>
  <c r="DP580" i="9"/>
  <c r="CG580" i="9"/>
  <c r="DR577" i="9"/>
  <c r="CI577" i="9"/>
  <c r="DT574" i="9"/>
  <c r="CK574" i="9"/>
  <c r="DP572" i="9"/>
  <c r="CG572" i="9"/>
  <c r="DT568" i="9"/>
  <c r="CK568" i="9"/>
  <c r="DR564" i="9"/>
  <c r="CI564" i="9"/>
  <c r="DT560" i="9"/>
  <c r="CK560" i="9"/>
  <c r="DR556" i="9"/>
  <c r="CI556" i="9"/>
  <c r="DT552" i="9"/>
  <c r="CK552" i="9"/>
  <c r="DR548" i="9"/>
  <c r="CI548" i="9"/>
  <c r="DQ544" i="9"/>
  <c r="CH544" i="9"/>
  <c r="DT540" i="9"/>
  <c r="CK540" i="9"/>
  <c r="DS536" i="9"/>
  <c r="CJ536" i="9"/>
  <c r="DQ532" i="9"/>
  <c r="CH532" i="9"/>
  <c r="DT528" i="9"/>
  <c r="CK528" i="9"/>
  <c r="DS524" i="9"/>
  <c r="CJ524" i="9"/>
  <c r="DR520" i="9"/>
  <c r="CI520" i="9"/>
  <c r="DT516" i="9"/>
  <c r="CK516" i="9"/>
  <c r="DR512" i="9"/>
  <c r="CI512" i="9"/>
  <c r="DR508" i="9"/>
  <c r="CI508" i="9"/>
  <c r="DT504" i="9"/>
  <c r="CK504" i="9"/>
  <c r="DT500" i="9"/>
  <c r="CK500" i="9"/>
  <c r="DQ496" i="9"/>
  <c r="CH496" i="9"/>
  <c r="DS492" i="9"/>
  <c r="CJ492" i="9"/>
  <c r="DS488" i="9"/>
  <c r="CJ488" i="9"/>
  <c r="DQ484" i="9"/>
  <c r="CH484" i="9"/>
  <c r="DT480" i="9"/>
  <c r="CK480" i="9"/>
  <c r="DR476" i="9"/>
  <c r="CI476" i="9"/>
  <c r="DS472" i="9"/>
  <c r="CJ472" i="9"/>
  <c r="DQ468" i="9"/>
  <c r="CH468" i="9"/>
  <c r="DQ464" i="9"/>
  <c r="CH464" i="9"/>
  <c r="DS460" i="9"/>
  <c r="CJ460" i="9"/>
  <c r="DS456" i="9"/>
  <c r="CJ456" i="9"/>
  <c r="DT452" i="9"/>
  <c r="CK452" i="9"/>
  <c r="DR448" i="9"/>
  <c r="CI448" i="9"/>
  <c r="DR444" i="9"/>
  <c r="CI444" i="9"/>
  <c r="DT440" i="9"/>
  <c r="CK440" i="9"/>
  <c r="DQ436" i="9"/>
  <c r="CH436" i="9"/>
  <c r="DQ432" i="9"/>
  <c r="CH432" i="9"/>
  <c r="DQ428" i="9"/>
  <c r="CH428" i="9"/>
  <c r="DS424" i="9"/>
  <c r="CJ424" i="9"/>
  <c r="DQ408" i="9"/>
  <c r="CH408" i="9"/>
  <c r="DQ404" i="9"/>
  <c r="CH404" i="9"/>
  <c r="DT400" i="9"/>
  <c r="CK400" i="9"/>
  <c r="DT396" i="9"/>
  <c r="CK396" i="9"/>
  <c r="DT392" i="9"/>
  <c r="CK392" i="9"/>
  <c r="DT388" i="9"/>
  <c r="CK388" i="9"/>
  <c r="DT384" i="9"/>
  <c r="CK384" i="9"/>
  <c r="DT380" i="9"/>
  <c r="CK380" i="9"/>
  <c r="DT376" i="9"/>
  <c r="CK376" i="9"/>
  <c r="DT372" i="9"/>
  <c r="CK372" i="9"/>
  <c r="DT368" i="9"/>
  <c r="CK368" i="9"/>
  <c r="DT364" i="9"/>
  <c r="CK364" i="9"/>
  <c r="DT360" i="9"/>
  <c r="CK360" i="9"/>
  <c r="DT356" i="9"/>
  <c r="CK356" i="9"/>
  <c r="DT352" i="9"/>
  <c r="CK352" i="9"/>
  <c r="DT348" i="9"/>
  <c r="CK348" i="9"/>
  <c r="DT344" i="9"/>
  <c r="CK344" i="9"/>
  <c r="DT340" i="9"/>
  <c r="CK340" i="9"/>
  <c r="DQ336" i="9"/>
  <c r="CH336" i="9"/>
  <c r="DS332" i="9"/>
  <c r="CJ332" i="9"/>
  <c r="DQ328" i="9"/>
  <c r="CH328" i="9"/>
  <c r="DT324" i="9"/>
  <c r="CK324" i="9"/>
  <c r="DS299" i="9"/>
  <c r="CJ299" i="9"/>
  <c r="DS282" i="9"/>
  <c r="CJ282" i="9"/>
  <c r="DT275" i="9"/>
  <c r="CK275" i="9"/>
  <c r="DQ636" i="9"/>
  <c r="CH636" i="9"/>
  <c r="DS632" i="9"/>
  <c r="CJ632" i="9"/>
  <c r="DR628" i="9"/>
  <c r="CI628" i="9"/>
  <c r="DR624" i="9"/>
  <c r="CI624" i="9"/>
  <c r="DT620" i="9"/>
  <c r="CK620" i="9"/>
  <c r="DT616" i="9"/>
  <c r="CK616" i="9"/>
  <c r="DT612" i="9"/>
  <c r="CK612" i="9"/>
  <c r="DT608" i="9"/>
  <c r="CK608" i="9"/>
  <c r="DT604" i="9"/>
  <c r="CK604" i="9"/>
  <c r="DQ600" i="9"/>
  <c r="CH600" i="9"/>
  <c r="DQ596" i="9"/>
  <c r="CH596" i="9"/>
  <c r="DQ592" i="9"/>
  <c r="CH592" i="9"/>
  <c r="DQ588" i="9"/>
  <c r="CH588" i="9"/>
  <c r="DS584" i="9"/>
  <c r="CJ584" i="9"/>
  <c r="DS580" i="9"/>
  <c r="CJ580" i="9"/>
  <c r="DS576" i="9"/>
  <c r="CJ576" i="9"/>
  <c r="DS572" i="9"/>
  <c r="CJ572" i="9"/>
  <c r="DS568" i="9"/>
  <c r="CJ568" i="9"/>
  <c r="DQ564" i="9"/>
  <c r="CH564" i="9"/>
  <c r="DS560" i="9"/>
  <c r="CJ560" i="9"/>
  <c r="DQ556" i="9"/>
  <c r="CH556" i="9"/>
  <c r="DS552" i="9"/>
  <c r="CJ552" i="9"/>
  <c r="DQ548" i="9"/>
  <c r="CH548" i="9"/>
  <c r="DT544" i="9"/>
  <c r="CK544" i="9"/>
  <c r="DS540" i="9"/>
  <c r="CJ540" i="9"/>
  <c r="DR536" i="9"/>
  <c r="CI536" i="9"/>
  <c r="DT532" i="9"/>
  <c r="CK532" i="9"/>
  <c r="DS528" i="9"/>
  <c r="CJ528" i="9"/>
  <c r="DR524" i="9"/>
  <c r="CI524" i="9"/>
  <c r="DQ520" i="9"/>
  <c r="CH520" i="9"/>
  <c r="DS516" i="9"/>
  <c r="CJ516" i="9"/>
  <c r="DQ512" i="9"/>
  <c r="CH512" i="9"/>
  <c r="DQ508" i="9"/>
  <c r="CH508" i="9"/>
  <c r="DS504" i="9"/>
  <c r="CJ504" i="9"/>
  <c r="DS500" i="9"/>
  <c r="CJ500" i="9"/>
  <c r="DT496" i="9"/>
  <c r="CK496" i="9"/>
  <c r="DR492" i="9"/>
  <c r="CI492" i="9"/>
  <c r="DR488" i="9"/>
  <c r="CI488" i="9"/>
  <c r="DT484" i="9"/>
  <c r="CK484" i="9"/>
  <c r="DS480" i="9"/>
  <c r="CJ480" i="9"/>
  <c r="DQ476" i="9"/>
  <c r="CH476" i="9"/>
  <c r="DR472" i="9"/>
  <c r="CI472" i="9"/>
  <c r="DT468" i="9"/>
  <c r="CK468" i="9"/>
  <c r="DT464" i="9"/>
  <c r="CK464" i="9"/>
  <c r="DR460" i="9"/>
  <c r="CI460" i="9"/>
  <c r="DR456" i="9"/>
  <c r="CI456" i="9"/>
  <c r="DS452" i="9"/>
  <c r="CJ452" i="9"/>
  <c r="DQ448" i="9"/>
  <c r="CH448" i="9"/>
  <c r="DQ444" i="9"/>
  <c r="CH444" i="9"/>
  <c r="DS440" i="9"/>
  <c r="CJ440" i="9"/>
  <c r="DT436" i="9"/>
  <c r="CK436" i="9"/>
  <c r="DT432" i="9"/>
  <c r="CK432" i="9"/>
  <c r="DT428" i="9"/>
  <c r="CK428" i="9"/>
  <c r="DR424" i="9"/>
  <c r="CI424" i="9"/>
  <c r="DT408" i="9"/>
  <c r="CK408" i="9"/>
  <c r="DT404" i="9"/>
  <c r="CK404" i="9"/>
  <c r="DS400" i="9"/>
  <c r="CJ400" i="9"/>
  <c r="DS396" i="9"/>
  <c r="CJ396" i="9"/>
  <c r="DS392" i="9"/>
  <c r="CJ392" i="9"/>
  <c r="DS388" i="9"/>
  <c r="CJ388" i="9"/>
  <c r="DS384" i="9"/>
  <c r="CJ384" i="9"/>
  <c r="DS380" i="9"/>
  <c r="CJ380" i="9"/>
  <c r="DS376" i="9"/>
  <c r="CJ376" i="9"/>
  <c r="DS372" i="9"/>
  <c r="CJ372" i="9"/>
  <c r="DS368" i="9"/>
  <c r="CJ368" i="9"/>
  <c r="DS364" i="9"/>
  <c r="CJ364" i="9"/>
  <c r="DS360" i="9"/>
  <c r="CJ360" i="9"/>
  <c r="DS356" i="9"/>
  <c r="CJ356" i="9"/>
  <c r="DS352" i="9"/>
  <c r="CJ352" i="9"/>
  <c r="DS348" i="9"/>
  <c r="CJ348" i="9"/>
  <c r="DS344" i="9"/>
  <c r="CJ344" i="9"/>
  <c r="DS340" i="9"/>
  <c r="CJ340" i="9"/>
  <c r="DT336" i="9"/>
  <c r="CK336" i="9"/>
  <c r="DR332" i="9"/>
  <c r="CI332" i="9"/>
  <c r="DT328" i="9"/>
  <c r="CK328" i="9"/>
  <c r="DS324" i="9"/>
  <c r="CJ324" i="9"/>
  <c r="DS319" i="9"/>
  <c r="CJ319" i="9"/>
  <c r="DQ307" i="9"/>
  <c r="CH307" i="9"/>
  <c r="DR299" i="9"/>
  <c r="CI299" i="9"/>
  <c r="DS291" i="9"/>
  <c r="CJ291" i="9"/>
  <c r="DS284" i="9"/>
  <c r="CJ284" i="9"/>
  <c r="DQ271" i="9"/>
  <c r="CH271" i="9"/>
  <c r="DS200" i="9"/>
  <c r="CJ200" i="9"/>
  <c r="DS114" i="9"/>
  <c r="CJ114" i="9"/>
  <c r="DT573" i="9"/>
  <c r="CK573" i="9"/>
  <c r="DQ570" i="9"/>
  <c r="CH570" i="9"/>
  <c r="DS566" i="9"/>
  <c r="CJ566" i="9"/>
  <c r="DQ562" i="9"/>
  <c r="CH562" i="9"/>
  <c r="DS558" i="9"/>
  <c r="CJ558" i="9"/>
  <c r="DQ554" i="9"/>
  <c r="CH554" i="9"/>
  <c r="DS550" i="9"/>
  <c r="CJ550" i="9"/>
  <c r="DR546" i="9"/>
  <c r="CI546" i="9"/>
  <c r="DT542" i="9"/>
  <c r="CK542" i="9"/>
  <c r="DS538" i="9"/>
  <c r="CJ538" i="9"/>
  <c r="DQ534" i="9"/>
  <c r="CH534" i="9"/>
  <c r="DT530" i="9"/>
  <c r="CK530" i="9"/>
  <c r="DS526" i="9"/>
  <c r="CJ526" i="9"/>
  <c r="DR522" i="9"/>
  <c r="CI522" i="9"/>
  <c r="DT518" i="9"/>
  <c r="CK518" i="9"/>
  <c r="DT514" i="9"/>
  <c r="CK514" i="9"/>
  <c r="DT510" i="9"/>
  <c r="CK510" i="9"/>
  <c r="DR506" i="9"/>
  <c r="CI506" i="9"/>
  <c r="DS502" i="9"/>
  <c r="CJ502" i="9"/>
  <c r="DS498" i="9"/>
  <c r="CJ498" i="9"/>
  <c r="DQ494" i="9"/>
  <c r="CH494" i="9"/>
  <c r="DQ490" i="9"/>
  <c r="CH490" i="9"/>
  <c r="DS486" i="9"/>
  <c r="CJ486" i="9"/>
  <c r="DT482" i="9"/>
  <c r="CK482" i="9"/>
  <c r="DT478" i="9"/>
  <c r="CK478" i="9"/>
  <c r="DQ474" i="9"/>
  <c r="CH474" i="9"/>
  <c r="DS470" i="9"/>
  <c r="CJ470" i="9"/>
  <c r="DS466" i="9"/>
  <c r="CJ466" i="9"/>
  <c r="DQ462" i="9"/>
  <c r="CH462" i="9"/>
  <c r="DR458" i="9"/>
  <c r="CI458" i="9"/>
  <c r="DR454" i="9"/>
  <c r="CI454" i="9"/>
  <c r="DT450" i="9"/>
  <c r="CK450" i="9"/>
  <c r="DT446" i="9"/>
  <c r="CK446" i="9"/>
  <c r="DR442" i="9"/>
  <c r="CI442" i="9"/>
  <c r="DS438" i="9"/>
  <c r="CJ438" i="9"/>
  <c r="DT434" i="9"/>
  <c r="CK434" i="9"/>
  <c r="DT430" i="9"/>
  <c r="CK430" i="9"/>
  <c r="DQ426" i="9"/>
  <c r="CH426" i="9"/>
  <c r="DQ422" i="9"/>
  <c r="CH422" i="9"/>
  <c r="DQ410" i="9"/>
  <c r="CH410" i="9"/>
  <c r="DS406" i="9"/>
  <c r="CJ406" i="9"/>
  <c r="DS402" i="9"/>
  <c r="CJ402" i="9"/>
  <c r="DR398" i="9"/>
  <c r="CI398" i="9"/>
  <c r="DR394" i="9"/>
  <c r="CI394" i="9"/>
  <c r="DR390" i="9"/>
  <c r="CI390" i="9"/>
  <c r="DR386" i="9"/>
  <c r="CI386" i="9"/>
  <c r="DR382" i="9"/>
  <c r="CI382" i="9"/>
  <c r="DR378" i="9"/>
  <c r="CI378" i="9"/>
  <c r="DR374" i="9"/>
  <c r="CI374" i="9"/>
  <c r="DR370" i="9"/>
  <c r="CI370" i="9"/>
  <c r="DR366" i="9"/>
  <c r="CI366" i="9"/>
  <c r="DR362" i="9"/>
  <c r="CI362" i="9"/>
  <c r="DR358" i="9"/>
  <c r="CI358" i="9"/>
  <c r="DR354" i="9"/>
  <c r="CI354" i="9"/>
  <c r="DR350" i="9"/>
  <c r="CI350" i="9"/>
  <c r="DR346" i="9"/>
  <c r="CI346" i="9"/>
  <c r="DR342" i="9"/>
  <c r="CI342" i="9"/>
  <c r="DS338" i="9"/>
  <c r="CJ338" i="9"/>
  <c r="DS334" i="9"/>
  <c r="CJ334" i="9"/>
  <c r="DT330" i="9"/>
  <c r="CK330" i="9"/>
  <c r="DT326" i="9"/>
  <c r="CK326" i="9"/>
  <c r="DT322" i="9"/>
  <c r="CK322" i="9"/>
  <c r="DS318" i="9"/>
  <c r="CJ318" i="9"/>
  <c r="DS303" i="9"/>
  <c r="CJ303" i="9"/>
  <c r="DQ296" i="9"/>
  <c r="CH296" i="9"/>
  <c r="DR291" i="9"/>
  <c r="CI291" i="9"/>
  <c r="DR281" i="9"/>
  <c r="CI281" i="9"/>
  <c r="DS197" i="9"/>
  <c r="CJ197" i="9"/>
  <c r="DQ125" i="9"/>
  <c r="CH125" i="9"/>
  <c r="DS272" i="9"/>
  <c r="CJ272" i="9"/>
  <c r="DS266" i="9"/>
  <c r="CJ266" i="9"/>
  <c r="DS217" i="9"/>
  <c r="CJ217" i="9"/>
  <c r="DS188" i="9"/>
  <c r="CJ188" i="9"/>
  <c r="DT170" i="9"/>
  <c r="CK170" i="9"/>
  <c r="DR158" i="9"/>
  <c r="CI158" i="9"/>
  <c r="DQ320" i="9"/>
  <c r="CH320" i="9"/>
  <c r="DS316" i="9"/>
  <c r="CJ316" i="9"/>
  <c r="DS312" i="9"/>
  <c r="CJ312" i="9"/>
  <c r="DR308" i="9"/>
  <c r="CI308" i="9"/>
  <c r="DQ304" i="9"/>
  <c r="CH304" i="9"/>
  <c r="DR300" i="9"/>
  <c r="CI300" i="9"/>
  <c r="DT296" i="9"/>
  <c r="CK296" i="9"/>
  <c r="DT288" i="9"/>
  <c r="CK288" i="9"/>
  <c r="DR284" i="9"/>
  <c r="CI284" i="9"/>
  <c r="DS275" i="9"/>
  <c r="CJ275" i="9"/>
  <c r="DQ253" i="9"/>
  <c r="CH253" i="9"/>
  <c r="DS208" i="9"/>
  <c r="CJ208" i="9"/>
  <c r="DS184" i="9"/>
  <c r="CJ184" i="9"/>
  <c r="DR150" i="9"/>
  <c r="CI150" i="9"/>
  <c r="DR129" i="9"/>
  <c r="CI129" i="9"/>
  <c r="DQ81" i="9"/>
  <c r="CH81" i="9"/>
  <c r="DQ305" i="9"/>
  <c r="CH305" i="9"/>
  <c r="DS297" i="9"/>
  <c r="CJ297" i="9"/>
  <c r="DQ293" i="9"/>
  <c r="CH293" i="9"/>
  <c r="DS289" i="9"/>
  <c r="CJ289" i="9"/>
  <c r="DQ285" i="9"/>
  <c r="CH285" i="9"/>
  <c r="DS281" i="9"/>
  <c r="CJ281" i="9"/>
  <c r="DR271" i="9"/>
  <c r="CI271" i="9"/>
  <c r="DR252" i="9"/>
  <c r="CI252" i="9"/>
  <c r="DT211" i="9"/>
  <c r="CK211" i="9"/>
  <c r="DQ172" i="9"/>
  <c r="CH172" i="9"/>
  <c r="DT156" i="9"/>
  <c r="CK156" i="9"/>
  <c r="DT122" i="9"/>
  <c r="CK122" i="9"/>
  <c r="DT92" i="9"/>
  <c r="CK92" i="9"/>
  <c r="DQ281" i="9"/>
  <c r="CH281" i="9"/>
  <c r="DQ273" i="9"/>
  <c r="CH273" i="9"/>
  <c r="DQ265" i="9"/>
  <c r="CH265" i="9"/>
  <c r="DT253" i="9"/>
  <c r="CK253" i="9"/>
  <c r="DR221" i="9"/>
  <c r="CI221" i="9"/>
  <c r="DS215" i="9"/>
  <c r="CJ215" i="9"/>
  <c r="DS206" i="9"/>
  <c r="CJ206" i="9"/>
  <c r="DQ202" i="9"/>
  <c r="CH202" i="9"/>
  <c r="DT198" i="9"/>
  <c r="CK198" i="9"/>
  <c r="DP194" i="9"/>
  <c r="CG194" i="9"/>
  <c r="DS189" i="9"/>
  <c r="CJ189" i="9"/>
  <c r="DQ184" i="9"/>
  <c r="CH184" i="9"/>
  <c r="DQ178" i="9"/>
  <c r="CH178" i="9"/>
  <c r="DS161" i="9"/>
  <c r="CJ161" i="9"/>
  <c r="DS156" i="9"/>
  <c r="CJ156" i="9"/>
  <c r="DQ130" i="9"/>
  <c r="CH130" i="9"/>
  <c r="DR126" i="9"/>
  <c r="CI126" i="9"/>
  <c r="DR118" i="9"/>
  <c r="CI118" i="9"/>
  <c r="DT107" i="9"/>
  <c r="CK107" i="9"/>
  <c r="DS92" i="9"/>
  <c r="CJ92" i="9"/>
  <c r="DR61" i="9"/>
  <c r="CI61" i="9"/>
  <c r="DS27" i="9"/>
  <c r="CJ27" i="9"/>
  <c r="DT281" i="9"/>
  <c r="CK281" i="9"/>
  <c r="DT273" i="9"/>
  <c r="CK273" i="9"/>
  <c r="DT265" i="9"/>
  <c r="CK265" i="9"/>
  <c r="DS253" i="9"/>
  <c r="CJ253" i="9"/>
  <c r="DQ221" i="9"/>
  <c r="CH221" i="9"/>
  <c r="DQ215" i="9"/>
  <c r="CH215" i="9"/>
  <c r="DR211" i="9"/>
  <c r="CI211" i="9"/>
  <c r="DQ206" i="9"/>
  <c r="CH206" i="9"/>
  <c r="DR198" i="9"/>
  <c r="CI198" i="9"/>
  <c r="DQ193" i="9"/>
  <c r="CH193" i="9"/>
  <c r="DR189" i="9"/>
  <c r="CI189" i="9"/>
  <c r="DT177" i="9"/>
  <c r="CK177" i="9"/>
  <c r="DT173" i="9"/>
  <c r="CK173" i="9"/>
  <c r="DQ166" i="9"/>
  <c r="CH166" i="9"/>
  <c r="DR161" i="9"/>
  <c r="CI161" i="9"/>
  <c r="DW143" i="9"/>
  <c r="DZ143" i="9" s="1"/>
  <c r="EA143" i="9" s="1"/>
  <c r="EB143" i="9" s="1"/>
  <c r="DQ123" i="9"/>
  <c r="CH123" i="9"/>
  <c r="DR116" i="9"/>
  <c r="CI116" i="9"/>
  <c r="DS110" i="9"/>
  <c r="CJ110" i="9"/>
  <c r="DS106" i="9"/>
  <c r="CJ106" i="9"/>
  <c r="DR96" i="9"/>
  <c r="CI96" i="9"/>
  <c r="DR90" i="9"/>
  <c r="CI90" i="9"/>
  <c r="DS73" i="9"/>
  <c r="CJ73" i="9"/>
  <c r="DS64" i="9"/>
  <c r="CJ64" i="9"/>
  <c r="DT47" i="9"/>
  <c r="CK47" i="9"/>
  <c r="DR958" i="9"/>
  <c r="CI958" i="9"/>
  <c r="DQ209" i="9"/>
  <c r="CH209" i="9"/>
  <c r="DQ204" i="9"/>
  <c r="CH204" i="9"/>
  <c r="DT200" i="9"/>
  <c r="CK200" i="9"/>
  <c r="DT182" i="9"/>
  <c r="CK182" i="9"/>
  <c r="DS178" i="9"/>
  <c r="CJ178" i="9"/>
  <c r="DQ174" i="9"/>
  <c r="CH174" i="9"/>
  <c r="DS169" i="9"/>
  <c r="CJ169" i="9"/>
  <c r="DS164" i="9"/>
  <c r="CJ164" i="9"/>
  <c r="DQ160" i="9"/>
  <c r="CH160" i="9"/>
  <c r="DR154" i="9"/>
  <c r="CI154" i="9"/>
  <c r="DQ147" i="9"/>
  <c r="CH147" i="9"/>
  <c r="DQ120" i="9"/>
  <c r="CH120" i="9"/>
  <c r="DR106" i="9"/>
  <c r="CI106" i="9"/>
  <c r="DQ96" i="9"/>
  <c r="CH96" i="9"/>
  <c r="DR88" i="9"/>
  <c r="CI88" i="9"/>
  <c r="DQ82" i="9"/>
  <c r="CH82" i="9"/>
  <c r="DQ74" i="9"/>
  <c r="CH74" i="9"/>
  <c r="DS996" i="9"/>
  <c r="CJ996" i="9"/>
  <c r="DS939" i="9"/>
  <c r="CJ939" i="9"/>
  <c r="DR156" i="9"/>
  <c r="CI156" i="9"/>
  <c r="DS153" i="9"/>
  <c r="CJ153" i="9"/>
  <c r="DQ146" i="9"/>
  <c r="CH146" i="9"/>
  <c r="DS142" i="9"/>
  <c r="CJ142" i="9"/>
  <c r="DT130" i="9"/>
  <c r="CK130" i="9"/>
  <c r="DQ127" i="9"/>
  <c r="CH127" i="9"/>
  <c r="DS123" i="9"/>
  <c r="CJ123" i="9"/>
  <c r="DS119" i="9"/>
  <c r="CJ119" i="9"/>
  <c r="DT115" i="9"/>
  <c r="CK115" i="9"/>
  <c r="DQ111" i="9"/>
  <c r="CH111" i="9"/>
  <c r="DS107" i="9"/>
  <c r="CJ107" i="9"/>
  <c r="DQ103" i="9"/>
  <c r="CH103" i="9"/>
  <c r="DS99" i="9"/>
  <c r="CJ99" i="9"/>
  <c r="DT95" i="9"/>
  <c r="CK95" i="9"/>
  <c r="DS91" i="9"/>
  <c r="CJ91" i="9"/>
  <c r="DT87" i="9"/>
  <c r="CK87" i="9"/>
  <c r="DQ79" i="9"/>
  <c r="CH79" i="9"/>
  <c r="DS75" i="9"/>
  <c r="CJ75" i="9"/>
  <c r="DR67" i="9"/>
  <c r="CI67" i="9"/>
  <c r="DR64" i="9"/>
  <c r="CI64" i="9"/>
  <c r="DQ60" i="9"/>
  <c r="CH60" i="9"/>
  <c r="DT52" i="9"/>
  <c r="CK52" i="9"/>
  <c r="DR47" i="9"/>
  <c r="CI47" i="9"/>
  <c r="DQ38" i="9"/>
  <c r="CH38" i="9"/>
  <c r="DS1007" i="9"/>
  <c r="CJ1007" i="9"/>
  <c r="DS993" i="9"/>
  <c r="CJ993" i="9"/>
  <c r="DT983" i="9"/>
  <c r="CK983" i="9"/>
  <c r="DS910" i="9"/>
  <c r="CJ910" i="9"/>
  <c r="DT221" i="9"/>
  <c r="CK221" i="9"/>
  <c r="DR215" i="9"/>
  <c r="CI215" i="9"/>
  <c r="DQ211" i="9"/>
  <c r="CH211" i="9"/>
  <c r="DT207" i="9"/>
  <c r="CK207" i="9"/>
  <c r="DP204" i="9"/>
  <c r="CG204" i="9"/>
  <c r="DR200" i="9"/>
  <c r="CI200" i="9"/>
  <c r="DR196" i="9"/>
  <c r="CI196" i="9"/>
  <c r="DS192" i="9"/>
  <c r="CJ192" i="9"/>
  <c r="DT188" i="9"/>
  <c r="CK188" i="9"/>
  <c r="DS185" i="9"/>
  <c r="CJ185" i="9"/>
  <c r="DR181" i="9"/>
  <c r="CI181" i="9"/>
  <c r="DP178" i="9"/>
  <c r="CG178" i="9"/>
  <c r="DR174" i="9"/>
  <c r="CI174" i="9"/>
  <c r="DQ170" i="9"/>
  <c r="CH170" i="9"/>
  <c r="DT166" i="9"/>
  <c r="CK166" i="9"/>
  <c r="DT151" i="9"/>
  <c r="CK151" i="9"/>
  <c r="DS147" i="9"/>
  <c r="CJ147" i="9"/>
  <c r="DT127" i="9"/>
  <c r="CK127" i="9"/>
  <c r="DR123" i="9"/>
  <c r="CI123" i="9"/>
  <c r="DR119" i="9"/>
  <c r="CI119" i="9"/>
  <c r="DS115" i="9"/>
  <c r="CJ115" i="9"/>
  <c r="DT111" i="9"/>
  <c r="CK111" i="9"/>
  <c r="DR107" i="9"/>
  <c r="CI107" i="9"/>
  <c r="DT103" i="9"/>
  <c r="CK103" i="9"/>
  <c r="DR99" i="9"/>
  <c r="CI99" i="9"/>
  <c r="DS95" i="9"/>
  <c r="CJ95" i="9"/>
  <c r="DR91" i="9"/>
  <c r="CI91" i="9"/>
  <c r="DS87" i="9"/>
  <c r="CJ87" i="9"/>
  <c r="DT79" i="9"/>
  <c r="CK79" i="9"/>
  <c r="DR75" i="9"/>
  <c r="CI75" i="9"/>
  <c r="DQ67" i="9"/>
  <c r="CH67" i="9"/>
  <c r="DQ53" i="9"/>
  <c r="CH53" i="9"/>
  <c r="DQ49" i="9"/>
  <c r="CH49" i="9"/>
  <c r="DS42" i="9"/>
  <c r="CJ42" i="9"/>
  <c r="DT35" i="9"/>
  <c r="CK35" i="9"/>
  <c r="DS1010" i="9"/>
  <c r="CJ1010" i="9"/>
  <c r="DS994" i="9"/>
  <c r="CJ994" i="9"/>
  <c r="DR936" i="9"/>
  <c r="CI936" i="9"/>
  <c r="DQ77" i="9"/>
  <c r="CH77" i="9"/>
  <c r="DT73" i="9"/>
  <c r="CK73" i="9"/>
  <c r="DT69" i="9"/>
  <c r="CK69" i="9"/>
  <c r="DR65" i="9"/>
  <c r="CI65" i="9"/>
  <c r="DS61" i="9"/>
  <c r="CJ61" i="9"/>
  <c r="DR54" i="9"/>
  <c r="CI54" i="9"/>
  <c r="DQ42" i="9"/>
  <c r="CH42" i="9"/>
  <c r="DR36" i="9"/>
  <c r="CI36" i="9"/>
  <c r="DS1009" i="9"/>
  <c r="CJ1009" i="9"/>
  <c r="DS992" i="9"/>
  <c r="CJ992" i="9"/>
  <c r="DT979" i="9"/>
  <c r="CK979" i="9"/>
  <c r="DQ959" i="9"/>
  <c r="CH959" i="9"/>
  <c r="DR950" i="9"/>
  <c r="CI950" i="9"/>
  <c r="DQ47" i="9"/>
  <c r="CH47" i="9"/>
  <c r="DQ43" i="9"/>
  <c r="CH43" i="9"/>
  <c r="DS39" i="9"/>
  <c r="CJ39" i="9"/>
  <c r="DQ35" i="9"/>
  <c r="CH35" i="9"/>
  <c r="DR27" i="9"/>
  <c r="CI27" i="9"/>
  <c r="DR1014" i="9"/>
  <c r="CI1014" i="9"/>
  <c r="DR1010" i="9"/>
  <c r="CI1010" i="9"/>
  <c r="DR1006" i="9"/>
  <c r="CI1006" i="9"/>
  <c r="DR1002" i="9"/>
  <c r="CI1002" i="9"/>
  <c r="DR998" i="9"/>
  <c r="CI998" i="9"/>
  <c r="DR994" i="9"/>
  <c r="CI994" i="9"/>
  <c r="DR990" i="9"/>
  <c r="CI990" i="9"/>
  <c r="DR985" i="9"/>
  <c r="CI985" i="9"/>
  <c r="DR977" i="9"/>
  <c r="CI977" i="9"/>
  <c r="DT973" i="9"/>
  <c r="CK973" i="9"/>
  <c r="DT967" i="9"/>
  <c r="CK967" i="9"/>
  <c r="DS941" i="9"/>
  <c r="CJ941" i="9"/>
  <c r="DR32" i="9"/>
  <c r="CI32" i="9"/>
  <c r="DT28" i="9"/>
  <c r="CK28" i="9"/>
  <c r="DR20" i="9"/>
  <c r="DQ1015" i="9"/>
  <c r="CH1015" i="9"/>
  <c r="DQ1011" i="9"/>
  <c r="CH1011" i="9"/>
  <c r="DQ1007" i="9"/>
  <c r="CH1007" i="9"/>
  <c r="DQ1003" i="9"/>
  <c r="CH1003" i="9"/>
  <c r="DQ999" i="9"/>
  <c r="CH999" i="9"/>
  <c r="DQ995" i="9"/>
  <c r="CH995" i="9"/>
  <c r="DQ991" i="9"/>
  <c r="CH991" i="9"/>
  <c r="DQ987" i="9"/>
  <c r="CH987" i="9"/>
  <c r="DQ983" i="9"/>
  <c r="CH983" i="9"/>
  <c r="DQ979" i="9"/>
  <c r="CH979" i="9"/>
  <c r="DQ975" i="9"/>
  <c r="CH975" i="9"/>
  <c r="DQ971" i="9"/>
  <c r="CH971" i="9"/>
  <c r="DS955" i="9"/>
  <c r="CJ955" i="9"/>
  <c r="DS947" i="9"/>
  <c r="CJ947" i="9"/>
  <c r="DS56" i="9"/>
  <c r="CJ56" i="9"/>
  <c r="DQ52" i="9"/>
  <c r="CH52" i="9"/>
  <c r="DP49" i="9"/>
  <c r="CG49" i="9"/>
  <c r="DQ45" i="9"/>
  <c r="CH45" i="9"/>
  <c r="DS37" i="9"/>
  <c r="CJ37" i="9"/>
  <c r="DT1015" i="9"/>
  <c r="CK1015" i="9"/>
  <c r="DT1011" i="9"/>
  <c r="CK1011" i="9"/>
  <c r="DT1007" i="9"/>
  <c r="CK1007" i="9"/>
  <c r="DT1003" i="9"/>
  <c r="CK1003" i="9"/>
  <c r="DT999" i="9"/>
  <c r="CK999" i="9"/>
  <c r="DT995" i="9"/>
  <c r="CK995" i="9"/>
  <c r="DT991" i="9"/>
  <c r="CK991" i="9"/>
  <c r="DT987" i="9"/>
  <c r="CK987" i="9"/>
  <c r="DR980" i="9"/>
  <c r="CI980" i="9"/>
  <c r="DR938" i="9"/>
  <c r="CI938" i="9"/>
  <c r="DS986" i="9"/>
  <c r="CJ986" i="9"/>
  <c r="DS982" i="9"/>
  <c r="CJ982" i="9"/>
  <c r="DS978" i="9"/>
  <c r="CJ978" i="9"/>
  <c r="DS974" i="9"/>
  <c r="CJ974" i="9"/>
  <c r="DS970" i="9"/>
  <c r="CJ970" i="9"/>
  <c r="DQ962" i="9"/>
  <c r="CH962" i="9"/>
  <c r="DQ958" i="9"/>
  <c r="CH958" i="9"/>
  <c r="DQ954" i="9"/>
  <c r="CH954" i="9"/>
  <c r="DQ950" i="9"/>
  <c r="CH950" i="9"/>
  <c r="DQ946" i="9"/>
  <c r="CH946" i="9"/>
  <c r="DQ942" i="9"/>
  <c r="CH942" i="9"/>
  <c r="DQ938" i="9"/>
  <c r="CH938" i="9"/>
  <c r="DS934" i="9"/>
  <c r="CJ934" i="9"/>
  <c r="DR930" i="9"/>
  <c r="CI930" i="9"/>
  <c r="DS912" i="9"/>
  <c r="CJ912" i="9"/>
  <c r="DR974" i="9"/>
  <c r="CI974" i="9"/>
  <c r="DR970" i="9"/>
  <c r="CI970" i="9"/>
  <c r="DT962" i="9"/>
  <c r="CK962" i="9"/>
  <c r="DT958" i="9"/>
  <c r="CK958" i="9"/>
  <c r="DT954" i="9"/>
  <c r="CK954" i="9"/>
  <c r="DT950" i="9"/>
  <c r="CK950" i="9"/>
  <c r="DT946" i="9"/>
  <c r="CK946" i="9"/>
  <c r="DT942" i="9"/>
  <c r="CK942" i="9"/>
  <c r="DT938" i="9"/>
  <c r="CK938" i="9"/>
  <c r="DR934" i="9"/>
  <c r="CI934" i="9"/>
  <c r="DS921" i="9"/>
  <c r="CJ921" i="9"/>
  <c r="DQ907" i="9"/>
  <c r="CH907" i="9"/>
  <c r="DQ968" i="9"/>
  <c r="CH968" i="9"/>
  <c r="DS964" i="9"/>
  <c r="CJ964" i="9"/>
  <c r="DR960" i="9"/>
  <c r="CI960" i="9"/>
  <c r="DS956" i="9"/>
  <c r="CJ956" i="9"/>
  <c r="DS952" i="9"/>
  <c r="CJ952" i="9"/>
  <c r="DS948" i="9"/>
  <c r="CJ948" i="9"/>
  <c r="DS944" i="9"/>
  <c r="CJ944" i="9"/>
  <c r="DS940" i="9"/>
  <c r="CJ940" i="9"/>
  <c r="DS936" i="9"/>
  <c r="CJ936" i="9"/>
  <c r="DT932" i="9"/>
  <c r="CK932" i="9"/>
  <c r="DQ922" i="9"/>
  <c r="CH922" i="9"/>
  <c r="DR919" i="9"/>
  <c r="CI919" i="9"/>
  <c r="DS915" i="9"/>
  <c r="CJ915" i="9"/>
  <c r="DT909" i="9"/>
  <c r="CK909" i="9"/>
  <c r="DT933" i="9"/>
  <c r="CK933" i="9"/>
  <c r="DT929" i="9"/>
  <c r="CK929" i="9"/>
  <c r="DT925" i="9"/>
  <c r="CK925" i="9"/>
  <c r="DQ921" i="9"/>
  <c r="CH921" i="9"/>
  <c r="DQ917" i="9"/>
  <c r="CH917" i="9"/>
  <c r="DT911" i="9"/>
  <c r="CK911" i="9"/>
  <c r="DT907" i="9"/>
  <c r="CK907" i="9"/>
  <c r="DS887" i="9"/>
  <c r="CJ887" i="9"/>
  <c r="DS920" i="9"/>
  <c r="CJ920" i="9"/>
  <c r="DQ916" i="9"/>
  <c r="CH916" i="9"/>
  <c r="DS911" i="9"/>
  <c r="CJ911" i="9"/>
  <c r="DR901" i="9"/>
  <c r="CI901" i="9"/>
  <c r="DQ882" i="9"/>
  <c r="CH882" i="9"/>
  <c r="DT916" i="9"/>
  <c r="CK916" i="9"/>
  <c r="DQ912" i="9"/>
  <c r="CH912" i="9"/>
  <c r="DT908" i="9"/>
  <c r="CK908" i="9"/>
  <c r="DT904" i="9"/>
  <c r="CK904" i="9"/>
  <c r="DT900" i="9"/>
  <c r="CK900" i="9"/>
  <c r="DT896" i="9"/>
  <c r="CK896" i="9"/>
  <c r="DR892" i="9"/>
  <c r="CI892" i="9"/>
  <c r="DS878" i="9"/>
  <c r="CJ878" i="9"/>
  <c r="DS855" i="9"/>
  <c r="CJ855" i="9"/>
  <c r="DS843" i="9"/>
  <c r="CJ843" i="9"/>
  <c r="DR889" i="9"/>
  <c r="CI889" i="9"/>
  <c r="DR881" i="9"/>
  <c r="CI881" i="9"/>
  <c r="DR871" i="9"/>
  <c r="CI871" i="9"/>
  <c r="DQ833" i="9"/>
  <c r="CH833" i="9"/>
  <c r="DQ889" i="9"/>
  <c r="CH889" i="9"/>
  <c r="DT885" i="9"/>
  <c r="CK885" i="9"/>
  <c r="DQ881" i="9"/>
  <c r="CH881" i="9"/>
  <c r="DS861" i="9"/>
  <c r="CJ861" i="9"/>
  <c r="DQ845" i="9"/>
  <c r="CH845" i="9"/>
  <c r="DT838" i="9"/>
  <c r="CK838" i="9"/>
  <c r="DT886" i="9"/>
  <c r="CK886" i="9"/>
  <c r="DS882" i="9"/>
  <c r="CJ882" i="9"/>
  <c r="DR879" i="9"/>
  <c r="CI879" i="9"/>
  <c r="DP876" i="9"/>
  <c r="CG876" i="9"/>
  <c r="DQ872" i="9"/>
  <c r="CH872" i="9"/>
  <c r="DT868" i="9"/>
  <c r="CK868" i="9"/>
  <c r="DQ860" i="9"/>
  <c r="CH860" i="9"/>
  <c r="DR852" i="9"/>
  <c r="CI852" i="9"/>
  <c r="DS886" i="9"/>
  <c r="CJ886" i="9"/>
  <c r="DR882" i="9"/>
  <c r="CI882" i="9"/>
  <c r="DT878" i="9"/>
  <c r="CK878" i="9"/>
  <c r="DT874" i="9"/>
  <c r="CK874" i="9"/>
  <c r="DR870" i="9"/>
  <c r="CI870" i="9"/>
  <c r="DQ866" i="9"/>
  <c r="CH866" i="9"/>
  <c r="DS853" i="9"/>
  <c r="CJ853" i="9"/>
  <c r="DQ812" i="9"/>
  <c r="CH812" i="9"/>
  <c r="DT866" i="9"/>
  <c r="CK866" i="9"/>
  <c r="DQ862" i="9"/>
  <c r="CH862" i="9"/>
  <c r="DR854" i="9"/>
  <c r="CI854" i="9"/>
  <c r="DR838" i="9"/>
  <c r="CI838" i="9"/>
  <c r="DT826" i="9"/>
  <c r="CK826" i="9"/>
  <c r="DQ857" i="9"/>
  <c r="CH857" i="9"/>
  <c r="DT853" i="9"/>
  <c r="CK853" i="9"/>
  <c r="DR845" i="9"/>
  <c r="CI845" i="9"/>
  <c r="DT833" i="9"/>
  <c r="CK833" i="9"/>
  <c r="DT832" i="9"/>
  <c r="CK832" i="9"/>
  <c r="DQ828" i="9"/>
  <c r="CH828" i="9"/>
  <c r="DS824" i="9"/>
  <c r="CJ824" i="9"/>
  <c r="DR834" i="9"/>
  <c r="CI834" i="9"/>
  <c r="DT830" i="9"/>
  <c r="CK830" i="9"/>
  <c r="DQ827" i="9"/>
  <c r="CH827" i="9"/>
  <c r="DQ823" i="9"/>
  <c r="CH823" i="9"/>
  <c r="DQ813" i="9"/>
  <c r="CH813" i="9"/>
  <c r="DQ824" i="9"/>
  <c r="CH824" i="9"/>
  <c r="DT812" i="9"/>
  <c r="CK812" i="9"/>
  <c r="DT808" i="9"/>
  <c r="CK808" i="9"/>
  <c r="DP786" i="9"/>
  <c r="CG786" i="9"/>
  <c r="DT784" i="9"/>
  <c r="CK784" i="9"/>
  <c r="DS796" i="9"/>
  <c r="CJ796" i="9"/>
  <c r="DS784" i="9"/>
  <c r="CJ784" i="9"/>
  <c r="DS797" i="9"/>
  <c r="CJ797" i="9"/>
  <c r="DS785" i="9"/>
  <c r="CJ785" i="9"/>
  <c r="DQ798" i="9"/>
  <c r="CH798" i="9"/>
  <c r="DQ786" i="9"/>
  <c r="CH786" i="9"/>
  <c r="CG842" i="9"/>
  <c r="CI906" i="9"/>
  <c r="CJ112" i="9"/>
  <c r="CK105" i="9"/>
  <c r="CG98" i="9"/>
  <c r="CH98" i="9"/>
  <c r="CG840" i="9"/>
  <c r="CK840" i="9"/>
  <c r="CK924" i="9"/>
  <c r="CH924" i="9"/>
  <c r="CG966" i="9"/>
  <c r="CJ935" i="9"/>
  <c r="CG295" i="9"/>
  <c r="CJ295" i="9"/>
  <c r="CK810" i="9"/>
  <c r="CG810" i="9"/>
  <c r="CG799" i="9"/>
  <c r="CI894" i="9"/>
  <c r="CJ104" i="9"/>
  <c r="CG104" i="9"/>
  <c r="CH257" i="9"/>
  <c r="CG113" i="9"/>
  <c r="CJ306" i="9"/>
  <c r="CH301" i="9"/>
  <c r="CH41" i="9"/>
  <c r="CH143" i="9"/>
  <c r="CJ899" i="9"/>
  <c r="CI836" i="9"/>
  <c r="CJ321" i="9"/>
  <c r="CI849" i="9"/>
  <c r="CK849" i="9"/>
  <c r="CH260" i="9"/>
  <c r="CI260" i="9"/>
  <c r="CJ85" i="9"/>
  <c r="CH85" i="9"/>
  <c r="CJ34" i="9"/>
  <c r="CG259" i="9"/>
  <c r="CJ259" i="9"/>
  <c r="CG903" i="9"/>
  <c r="CI287" i="9"/>
  <c r="CH587" i="9"/>
  <c r="CJ835" i="9"/>
  <c r="CK101" i="9"/>
  <c r="CK286" i="9"/>
  <c r="CK33" i="9"/>
  <c r="CH33" i="9"/>
  <c r="CG310" i="9"/>
  <c r="CG108" i="9"/>
  <c r="CH294" i="9"/>
  <c r="CI294" i="9"/>
  <c r="CJ256" i="9"/>
  <c r="CG269" i="9"/>
  <c r="CJ269" i="9"/>
  <c r="CG83" i="9"/>
  <c r="CK292" i="9"/>
  <c r="CH890" i="9"/>
  <c r="CG890" i="9"/>
  <c r="CK277" i="9"/>
  <c r="CJ313" i="9"/>
  <c r="CI59" i="9"/>
  <c r="DP46" i="9"/>
  <c r="CG46" i="9"/>
  <c r="DP177" i="9"/>
  <c r="CG177" i="9"/>
  <c r="DP189" i="9"/>
  <c r="CG189" i="9"/>
  <c r="DP207" i="9"/>
  <c r="CG207" i="9"/>
  <c r="DP319" i="9"/>
  <c r="CG319" i="9"/>
  <c r="DP335" i="9"/>
  <c r="CG335" i="9"/>
  <c r="DP351" i="9"/>
  <c r="CG351" i="9"/>
  <c r="DP383" i="9"/>
  <c r="CG383" i="9"/>
  <c r="DP320" i="9"/>
  <c r="CG320" i="9"/>
  <c r="DP366" i="9"/>
  <c r="CG366" i="9"/>
  <c r="DP398" i="9"/>
  <c r="CG398" i="9"/>
  <c r="DP466" i="9"/>
  <c r="CG466" i="9"/>
  <c r="DP522" i="9"/>
  <c r="CG522" i="9"/>
  <c r="DP560" i="9"/>
  <c r="CG560" i="9"/>
  <c r="DP402" i="9"/>
  <c r="CG402" i="9"/>
  <c r="DP488" i="9"/>
  <c r="CG488" i="9"/>
  <c r="DP531" i="9"/>
  <c r="CG531" i="9"/>
  <c r="DP607" i="9"/>
  <c r="CG607" i="9"/>
  <c r="DP663" i="9"/>
  <c r="CG663" i="9"/>
  <c r="DP703" i="9"/>
  <c r="CG703" i="9"/>
  <c r="DP535" i="9"/>
  <c r="CG535" i="9"/>
  <c r="DP672" i="9"/>
  <c r="CG672" i="9"/>
  <c r="DP459" i="9"/>
  <c r="CG459" i="9"/>
  <c r="DP630" i="9"/>
  <c r="CG630" i="9"/>
  <c r="DP27" i="9"/>
  <c r="CG27" i="9"/>
  <c r="DP44" i="9"/>
  <c r="CG44" i="9"/>
  <c r="DP80" i="9"/>
  <c r="CG80" i="9"/>
  <c r="DP89" i="9"/>
  <c r="CG89" i="9"/>
  <c r="DP75" i="9"/>
  <c r="CG75" i="9"/>
  <c r="DP111" i="9"/>
  <c r="CG111" i="9"/>
  <c r="DP120" i="9"/>
  <c r="CG120" i="9"/>
  <c r="DP185" i="9"/>
  <c r="CG185" i="9"/>
  <c r="DP206" i="9"/>
  <c r="CG206" i="9"/>
  <c r="DP192" i="9"/>
  <c r="CG192" i="9"/>
  <c r="DP329" i="9"/>
  <c r="CG329" i="9"/>
  <c r="DP361" i="9"/>
  <c r="CG361" i="9"/>
  <c r="DP393" i="9"/>
  <c r="CG393" i="9"/>
  <c r="DP352" i="9"/>
  <c r="CG352" i="9"/>
  <c r="DP384" i="9"/>
  <c r="CG384" i="9"/>
  <c r="DP422" i="9"/>
  <c r="CG422" i="9"/>
  <c r="DP486" i="9"/>
  <c r="CG486" i="9"/>
  <c r="DP328" i="9"/>
  <c r="CG328" i="9"/>
  <c r="DP453" i="9"/>
  <c r="CG453" i="9"/>
  <c r="DP485" i="9"/>
  <c r="CG485" i="9"/>
  <c r="DP517" i="9"/>
  <c r="CG517" i="9"/>
  <c r="DP533" i="9"/>
  <c r="CG533" i="9"/>
  <c r="DP456" i="9"/>
  <c r="CG456" i="9"/>
  <c r="DP500" i="9"/>
  <c r="CG500" i="9"/>
  <c r="DP542" i="9"/>
  <c r="CG542" i="9"/>
  <c r="DP558" i="9"/>
  <c r="CG558" i="9"/>
  <c r="DP435" i="9"/>
  <c r="CG435" i="9"/>
  <c r="DP611" i="9"/>
  <c r="CG611" i="9"/>
  <c r="DP675" i="9"/>
  <c r="CG675" i="9"/>
  <c r="DP588" i="9"/>
  <c r="CG588" i="9"/>
  <c r="DP499" i="9"/>
  <c r="CG499" i="9"/>
  <c r="DP614" i="9"/>
  <c r="CG614" i="9"/>
  <c r="DP54" i="9"/>
  <c r="CG54" i="9"/>
  <c r="DP93" i="9"/>
  <c r="CG93" i="9"/>
  <c r="DP86" i="9"/>
  <c r="CG86" i="9"/>
  <c r="DP103" i="9"/>
  <c r="CG103" i="9"/>
  <c r="DP78" i="9"/>
  <c r="CG78" i="9"/>
  <c r="DP200" i="9"/>
  <c r="CG200" i="9"/>
  <c r="DP264" i="9"/>
  <c r="CG264" i="9"/>
  <c r="DP272" i="9"/>
  <c r="CG272" i="9"/>
  <c r="DP280" i="9"/>
  <c r="CG280" i="9"/>
  <c r="DP284" i="9"/>
  <c r="CG284" i="9"/>
  <c r="DP288" i="9"/>
  <c r="CG288" i="9"/>
  <c r="DP296" i="9"/>
  <c r="CG296" i="9"/>
  <c r="DP300" i="9"/>
  <c r="CG300" i="9"/>
  <c r="DP208" i="9"/>
  <c r="CG208" i="9"/>
  <c r="DP318" i="9"/>
  <c r="CG318" i="9"/>
  <c r="DP334" i="9"/>
  <c r="CG334" i="9"/>
  <c r="DP347" i="9"/>
  <c r="CG347" i="9"/>
  <c r="DP379" i="9"/>
  <c r="CG379" i="9"/>
  <c r="DP308" i="9"/>
  <c r="CG308" i="9"/>
  <c r="DP362" i="9"/>
  <c r="CG362" i="9"/>
  <c r="DP394" i="9"/>
  <c r="CG394" i="9"/>
  <c r="DP442" i="9"/>
  <c r="CG442" i="9"/>
  <c r="DP506" i="9"/>
  <c r="CG506" i="9"/>
  <c r="DP564" i="9"/>
  <c r="CG564" i="9"/>
  <c r="DP452" i="9"/>
  <c r="CG452" i="9"/>
  <c r="DP504" i="9"/>
  <c r="CG504" i="9"/>
  <c r="DP599" i="9"/>
  <c r="CG599" i="9"/>
  <c r="DP671" i="9"/>
  <c r="CG671" i="9"/>
  <c r="DP707" i="9"/>
  <c r="CG707" i="9"/>
  <c r="DP739" i="9"/>
  <c r="CG739" i="9"/>
  <c r="DP680" i="9"/>
  <c r="CG680" i="9"/>
  <c r="DP598" i="9"/>
  <c r="CG598" i="9"/>
  <c r="DP650" i="9"/>
  <c r="CG650" i="9"/>
  <c r="DP106" i="9"/>
  <c r="CG106" i="9"/>
  <c r="DP32" i="9"/>
  <c r="CG32" i="9"/>
  <c r="DP48" i="9"/>
  <c r="CG48" i="9"/>
  <c r="DP40" i="9"/>
  <c r="CG40" i="9"/>
  <c r="DP64" i="9"/>
  <c r="CG64" i="9"/>
  <c r="DP114" i="9"/>
  <c r="CG114" i="9"/>
  <c r="DP173" i="9"/>
  <c r="CG173" i="9"/>
  <c r="DP129" i="9"/>
  <c r="CG129" i="9"/>
  <c r="DP193" i="9"/>
  <c r="CG193" i="9"/>
  <c r="DP219" i="9"/>
  <c r="CG219" i="9"/>
  <c r="DP357" i="9"/>
  <c r="CG357" i="9"/>
  <c r="DP389" i="9"/>
  <c r="CG389" i="9"/>
  <c r="DP408" i="9"/>
  <c r="CG408" i="9"/>
  <c r="DP356" i="9"/>
  <c r="CG356" i="9"/>
  <c r="DP388" i="9"/>
  <c r="CG388" i="9"/>
  <c r="DP446" i="9"/>
  <c r="CG446" i="9"/>
  <c r="DP510" i="9"/>
  <c r="CG510" i="9"/>
  <c r="DP441" i="9"/>
  <c r="CG441" i="9"/>
  <c r="DP473" i="9"/>
  <c r="CG473" i="9"/>
  <c r="DP505" i="9"/>
  <c r="CG505" i="9"/>
  <c r="DP448" i="9"/>
  <c r="CG448" i="9"/>
  <c r="DP532" i="9"/>
  <c r="CG532" i="9"/>
  <c r="DP559" i="9"/>
  <c r="CG559" i="9"/>
  <c r="DP651" i="9"/>
  <c r="CG651" i="9"/>
  <c r="DP759" i="9"/>
  <c r="CG759" i="9"/>
  <c r="DP610" i="9"/>
  <c r="CG610" i="9"/>
  <c r="DP666" i="9"/>
  <c r="CG666" i="9"/>
  <c r="DP692" i="9"/>
  <c r="CG692" i="9"/>
  <c r="DP720" i="9"/>
  <c r="CG720" i="9"/>
  <c r="DP764" i="9"/>
  <c r="CG764" i="9"/>
  <c r="DP539" i="9"/>
  <c r="CG539" i="9"/>
  <c r="DP605" i="9"/>
  <c r="DW605" i="9" s="1"/>
  <c r="DZ605" i="9" s="1"/>
  <c r="EA605" i="9" s="1"/>
  <c r="EB605" i="9" s="1"/>
  <c r="CG605" i="9"/>
  <c r="DP637" i="9"/>
  <c r="CG637" i="9"/>
  <c r="DP697" i="9"/>
  <c r="CG697" i="9"/>
  <c r="DP644" i="9"/>
  <c r="CG644" i="9"/>
  <c r="DP698" i="9"/>
  <c r="CG698" i="9"/>
  <c r="DP758" i="9"/>
  <c r="CG758" i="9"/>
  <c r="DP827" i="9"/>
  <c r="CG827" i="9"/>
  <c r="DP852" i="9"/>
  <c r="CG852" i="9"/>
  <c r="DP839" i="9"/>
  <c r="CG839" i="9"/>
  <c r="DP841" i="9"/>
  <c r="CG841" i="9"/>
  <c r="DP826" i="9"/>
  <c r="CG826" i="9"/>
  <c r="DP933" i="9"/>
  <c r="CG933" i="9"/>
  <c r="DP959" i="9"/>
  <c r="CG959" i="9"/>
  <c r="DP620" i="9"/>
  <c r="CG620" i="9"/>
  <c r="DP714" i="9"/>
  <c r="CG714" i="9"/>
  <c r="DP597" i="9"/>
  <c r="CG597" i="9"/>
  <c r="DP665" i="9"/>
  <c r="CG665" i="9"/>
  <c r="DP709" i="9"/>
  <c r="CG709" i="9"/>
  <c r="DP761" i="9"/>
  <c r="CG761" i="9"/>
  <c r="DP640" i="9"/>
  <c r="CG640" i="9"/>
  <c r="DP932" i="9"/>
  <c r="CG932" i="9"/>
  <c r="DP946" i="9"/>
  <c r="CG946" i="9"/>
  <c r="DP728" i="9"/>
  <c r="CG728" i="9"/>
  <c r="DP507" i="9"/>
  <c r="CG507" i="9"/>
  <c r="DP673" i="9"/>
  <c r="CG673" i="9"/>
  <c r="DP753" i="9"/>
  <c r="CG753" i="9"/>
  <c r="DP592" i="9"/>
  <c r="CG592" i="9"/>
  <c r="DP795" i="9"/>
  <c r="CG795" i="9"/>
  <c r="DP887" i="9"/>
  <c r="CG887" i="9"/>
  <c r="DP905" i="9"/>
  <c r="CG905" i="9"/>
  <c r="DP958" i="9"/>
  <c r="CG958" i="9"/>
  <c r="DP744" i="9"/>
  <c r="CG744" i="9"/>
  <c r="DP686" i="9"/>
  <c r="CG686" i="9"/>
  <c r="DP463" i="9"/>
  <c r="CG463" i="9"/>
  <c r="DP629" i="9"/>
  <c r="DW629" i="9" s="1"/>
  <c r="DZ629" i="9" s="1"/>
  <c r="EA629" i="9" s="1"/>
  <c r="EB629" i="9" s="1"/>
  <c r="CG629" i="9"/>
  <c r="DP701" i="9"/>
  <c r="CG701" i="9"/>
  <c r="DP796" i="9"/>
  <c r="CG796" i="9"/>
  <c r="DP888" i="9"/>
  <c r="CG888" i="9"/>
  <c r="DP904" i="9"/>
  <c r="CG904" i="9"/>
  <c r="DP912" i="9"/>
  <c r="CG912" i="9"/>
  <c r="DP917" i="9"/>
  <c r="CG917" i="9"/>
  <c r="DP934" i="9"/>
  <c r="CG934" i="9"/>
  <c r="DP940" i="9"/>
  <c r="CG940" i="9"/>
  <c r="DP969" i="9"/>
  <c r="CG969" i="9"/>
  <c r="DP985" i="9"/>
  <c r="CG985" i="9"/>
  <c r="DP939" i="9"/>
  <c r="CG939" i="9"/>
  <c r="DP996" i="9"/>
  <c r="CG996" i="9"/>
  <c r="DP970" i="9"/>
  <c r="CG970" i="9"/>
  <c r="DP986" i="9"/>
  <c r="CG986" i="9"/>
  <c r="DP957" i="9"/>
  <c r="CG957" i="9"/>
  <c r="DP1015" i="9"/>
  <c r="CG1015" i="9"/>
  <c r="DP952" i="9"/>
  <c r="CG952" i="9"/>
  <c r="DP967" i="9"/>
  <c r="CG967" i="9"/>
  <c r="DP983" i="9"/>
  <c r="CG983" i="9"/>
  <c r="DP955" i="9"/>
  <c r="CG955" i="9"/>
  <c r="DP1010" i="9"/>
  <c r="CG1010" i="9"/>
  <c r="DP1012" i="9"/>
  <c r="CG1012" i="9"/>
  <c r="DP965" i="9"/>
  <c r="CG965" i="9"/>
  <c r="DP980" i="9"/>
  <c r="CG980" i="9"/>
  <c r="DP941" i="9"/>
  <c r="CG941" i="9"/>
  <c r="DP1002" i="9"/>
  <c r="CG1002" i="9"/>
  <c r="DP997" i="9"/>
  <c r="CG997" i="9"/>
  <c r="DS779" i="9"/>
  <c r="CJ779" i="9"/>
  <c r="DT737" i="9"/>
  <c r="CK737" i="9"/>
  <c r="DR712" i="9"/>
  <c r="CI712" i="9"/>
  <c r="DS774" i="9"/>
  <c r="CJ774" i="9"/>
  <c r="DQ752" i="9"/>
  <c r="CH752" i="9"/>
  <c r="DQ734" i="9"/>
  <c r="CH734" i="9"/>
  <c r="DS721" i="9"/>
  <c r="CJ721" i="9"/>
  <c r="DS705" i="9"/>
  <c r="CJ705" i="9"/>
  <c r="DS693" i="9"/>
  <c r="CJ693" i="9"/>
  <c r="DT669" i="9"/>
  <c r="CK669" i="9"/>
  <c r="DS655" i="9"/>
  <c r="CJ655" i="9"/>
  <c r="DT638" i="9"/>
  <c r="CK638" i="9"/>
  <c r="DS595" i="9"/>
  <c r="CJ595" i="9"/>
  <c r="DQ580" i="9"/>
  <c r="CH580" i="9"/>
  <c r="DR735" i="9"/>
  <c r="CI735" i="9"/>
  <c r="DS662" i="9"/>
  <c r="CJ662" i="9"/>
  <c r="DS654" i="9"/>
  <c r="CJ654" i="9"/>
  <c r="DS646" i="9"/>
  <c r="CJ646" i="9"/>
  <c r="DS622" i="9"/>
  <c r="CJ622" i="9"/>
  <c r="DR586" i="9"/>
  <c r="CI586" i="9"/>
  <c r="DS773" i="9"/>
  <c r="CJ773" i="9"/>
  <c r="DS736" i="9"/>
  <c r="CJ736" i="9"/>
  <c r="DR678" i="9"/>
  <c r="CI678" i="9"/>
  <c r="DS768" i="9"/>
  <c r="CJ768" i="9"/>
  <c r="DR756" i="9"/>
  <c r="CI756" i="9"/>
  <c r="DS729" i="9"/>
  <c r="CJ729" i="9"/>
  <c r="DS713" i="9"/>
  <c r="CJ713" i="9"/>
  <c r="DS697" i="9"/>
  <c r="CJ697" i="9"/>
  <c r="DR684" i="9"/>
  <c r="CI684" i="9"/>
  <c r="DR672" i="9"/>
  <c r="CI672" i="9"/>
  <c r="DQ661" i="9"/>
  <c r="CH661" i="9"/>
  <c r="DR621" i="9"/>
  <c r="CI621" i="9"/>
  <c r="DS597" i="9"/>
  <c r="CJ597" i="9"/>
  <c r="DS742" i="9"/>
  <c r="CJ742" i="9"/>
  <c r="DT674" i="9"/>
  <c r="CK674" i="9"/>
  <c r="DS775" i="9"/>
  <c r="CJ775" i="9"/>
  <c r="DT751" i="9"/>
  <c r="CK751" i="9"/>
  <c r="DR745" i="9"/>
  <c r="CI745" i="9"/>
  <c r="DT718" i="9"/>
  <c r="CK718" i="9"/>
  <c r="DT702" i="9"/>
  <c r="CK702" i="9"/>
  <c r="DS681" i="9"/>
  <c r="CJ681" i="9"/>
  <c r="DS664" i="9"/>
  <c r="CJ664" i="9"/>
  <c r="DQ644" i="9"/>
  <c r="CH644" i="9"/>
  <c r="DR627" i="9"/>
  <c r="CI627" i="9"/>
  <c r="DS589" i="9"/>
  <c r="CJ589" i="9"/>
  <c r="DQ574" i="9"/>
  <c r="CH574" i="9"/>
  <c r="DT562" i="9"/>
  <c r="CK562" i="9"/>
  <c r="DS507" i="9"/>
  <c r="CJ507" i="9"/>
  <c r="DQ453" i="9"/>
  <c r="CH453" i="9"/>
  <c r="DR318" i="9"/>
  <c r="CI318" i="9"/>
  <c r="DQ541" i="9"/>
  <c r="CH541" i="9"/>
  <c r="DT492" i="9"/>
  <c r="CK492" i="9"/>
  <c r="DT460" i="9"/>
  <c r="CK460" i="9"/>
  <c r="DR408" i="9"/>
  <c r="CI408" i="9"/>
  <c r="DR782" i="9"/>
  <c r="CI782" i="9"/>
  <c r="DR778" i="9"/>
  <c r="CI778" i="9"/>
  <c r="DR774" i="9"/>
  <c r="CI774" i="9"/>
  <c r="DR770" i="9"/>
  <c r="CI770" i="9"/>
  <c r="DR766" i="9"/>
  <c r="CI766" i="9"/>
  <c r="DT762" i="9"/>
  <c r="CK762" i="9"/>
  <c r="DR758" i="9"/>
  <c r="CI758" i="9"/>
  <c r="DS754" i="9"/>
  <c r="CJ754" i="9"/>
  <c r="DR750" i="9"/>
  <c r="CI750" i="9"/>
  <c r="DS746" i="9"/>
  <c r="CJ746" i="9"/>
  <c r="DR742" i="9"/>
  <c r="CI742" i="9"/>
  <c r="DT738" i="9"/>
  <c r="CK738" i="9"/>
  <c r="DT734" i="9"/>
  <c r="CK734" i="9"/>
  <c r="DS730" i="9"/>
  <c r="CJ730" i="9"/>
  <c r="DS726" i="9"/>
  <c r="CJ726" i="9"/>
  <c r="DS722" i="9"/>
  <c r="CJ722" i="9"/>
  <c r="DS718" i="9"/>
  <c r="CJ718" i="9"/>
  <c r="DS714" i="9"/>
  <c r="CJ714" i="9"/>
  <c r="DS710" i="9"/>
  <c r="CJ710" i="9"/>
  <c r="DS706" i="9"/>
  <c r="CJ706" i="9"/>
  <c r="DS702" i="9"/>
  <c r="CJ702" i="9"/>
  <c r="DS698" i="9"/>
  <c r="CJ698" i="9"/>
  <c r="DS694" i="9"/>
  <c r="CJ694" i="9"/>
  <c r="DS690" i="9"/>
  <c r="CJ690" i="9"/>
  <c r="DS686" i="9"/>
  <c r="CJ686" i="9"/>
  <c r="DS682" i="9"/>
  <c r="CJ682" i="9"/>
  <c r="DQ678" i="9"/>
  <c r="CH678" i="9"/>
  <c r="DS674" i="9"/>
  <c r="CJ674" i="9"/>
  <c r="DQ670" i="9"/>
  <c r="CH670" i="9"/>
  <c r="DT666" i="9"/>
  <c r="CK666" i="9"/>
  <c r="DR662" i="9"/>
  <c r="CI662" i="9"/>
  <c r="DT658" i="9"/>
  <c r="CK658" i="9"/>
  <c r="DR654" i="9"/>
  <c r="CI654" i="9"/>
  <c r="DT650" i="9"/>
  <c r="CK650" i="9"/>
  <c r="DR646" i="9"/>
  <c r="CI646" i="9"/>
  <c r="DS641" i="9"/>
  <c r="CJ641" i="9"/>
  <c r="DT637" i="9"/>
  <c r="CK637" i="9"/>
  <c r="DS631" i="9"/>
  <c r="CJ631" i="9"/>
  <c r="DQ623" i="9"/>
  <c r="CH623" i="9"/>
  <c r="DR616" i="9"/>
  <c r="CI616" i="9"/>
  <c r="DR609" i="9"/>
  <c r="CI609" i="9"/>
  <c r="DT601" i="9"/>
  <c r="CK601" i="9"/>
  <c r="DT593" i="9"/>
  <c r="CK593" i="9"/>
  <c r="DS585" i="9"/>
  <c r="CJ585" i="9"/>
  <c r="DQ578" i="9"/>
  <c r="CH578" i="9"/>
  <c r="DT567" i="9"/>
  <c r="CK567" i="9"/>
  <c r="DT551" i="9"/>
  <c r="CK551" i="9"/>
  <c r="DT534" i="9"/>
  <c r="CK534" i="9"/>
  <c r="DS512" i="9"/>
  <c r="CJ512" i="9"/>
  <c r="DT493" i="9"/>
  <c r="CK493" i="9"/>
  <c r="DT472" i="9"/>
  <c r="CK472" i="9"/>
  <c r="DS450" i="9"/>
  <c r="CJ450" i="9"/>
  <c r="DR432" i="9"/>
  <c r="CI432" i="9"/>
  <c r="DT423" i="9"/>
  <c r="CK423" i="9"/>
  <c r="DR402" i="9"/>
  <c r="CI402" i="9"/>
  <c r="DQ394" i="9"/>
  <c r="CH394" i="9"/>
  <c r="DQ386" i="9"/>
  <c r="CH386" i="9"/>
  <c r="DQ378" i="9"/>
  <c r="CH378" i="9"/>
  <c r="DQ370" i="9"/>
  <c r="CH370" i="9"/>
  <c r="DQ362" i="9"/>
  <c r="CH362" i="9"/>
  <c r="DQ354" i="9"/>
  <c r="CH354" i="9"/>
  <c r="DQ346" i="9"/>
  <c r="CH346" i="9"/>
  <c r="DS326" i="9"/>
  <c r="CJ326" i="9"/>
  <c r="DR298" i="9"/>
  <c r="CI298" i="9"/>
  <c r="DS542" i="9"/>
  <c r="CJ542" i="9"/>
  <c r="DQ779" i="9"/>
  <c r="CH779" i="9"/>
  <c r="DQ775" i="9"/>
  <c r="CH775" i="9"/>
  <c r="DQ771" i="9"/>
  <c r="CH771" i="9"/>
  <c r="DQ767" i="9"/>
  <c r="CH767" i="9"/>
  <c r="DT763" i="9"/>
  <c r="CK763" i="9"/>
  <c r="DR759" i="9"/>
  <c r="CI759" i="9"/>
  <c r="DS755" i="9"/>
  <c r="CJ755" i="9"/>
  <c r="DR751" i="9"/>
  <c r="CI751" i="9"/>
  <c r="DS747" i="9"/>
  <c r="CJ747" i="9"/>
  <c r="DR743" i="9"/>
  <c r="CI743" i="9"/>
  <c r="DT739" i="9"/>
  <c r="CK739" i="9"/>
  <c r="DT735" i="9"/>
  <c r="CK735" i="9"/>
  <c r="DS731" i="9"/>
  <c r="CJ731" i="9"/>
  <c r="DS727" i="9"/>
  <c r="CJ727" i="9"/>
  <c r="DS723" i="9"/>
  <c r="CJ723" i="9"/>
  <c r="DS719" i="9"/>
  <c r="CJ719" i="9"/>
  <c r="DS715" i="9"/>
  <c r="CJ715" i="9"/>
  <c r="DS711" i="9"/>
  <c r="CJ711" i="9"/>
  <c r="DS707" i="9"/>
  <c r="CJ707" i="9"/>
  <c r="DS703" i="9"/>
  <c r="CJ703" i="9"/>
  <c r="DS699" i="9"/>
  <c r="CJ699" i="9"/>
  <c r="DS695" i="9"/>
  <c r="CJ695" i="9"/>
  <c r="DS691" i="9"/>
  <c r="CJ691" i="9"/>
  <c r="DS687" i="9"/>
  <c r="CJ687" i="9"/>
  <c r="DS683" i="9"/>
  <c r="CJ683" i="9"/>
  <c r="DT679" i="9"/>
  <c r="CK679" i="9"/>
  <c r="DR675" i="9"/>
  <c r="CI675" i="9"/>
  <c r="DT671" i="9"/>
  <c r="CK671" i="9"/>
  <c r="DS667" i="9"/>
  <c r="CJ667" i="9"/>
  <c r="DQ663" i="9"/>
  <c r="CH663" i="9"/>
  <c r="DS659" i="9"/>
  <c r="CJ659" i="9"/>
  <c r="DQ655" i="9"/>
  <c r="CH655" i="9"/>
  <c r="DS651" i="9"/>
  <c r="CJ651" i="9"/>
  <c r="DQ647" i="9"/>
  <c r="CH647" i="9"/>
  <c r="DR643" i="9"/>
  <c r="CI643" i="9"/>
  <c r="DQ638" i="9"/>
  <c r="CH638" i="9"/>
  <c r="DQ632" i="9"/>
  <c r="CH632" i="9"/>
  <c r="DT626" i="9"/>
  <c r="CK626" i="9"/>
  <c r="DS614" i="9"/>
  <c r="CJ614" i="9"/>
  <c r="DS607" i="9"/>
  <c r="CJ607" i="9"/>
  <c r="DS599" i="9"/>
  <c r="CJ599" i="9"/>
  <c r="DS591" i="9"/>
  <c r="CJ591" i="9"/>
  <c r="DS583" i="9"/>
  <c r="CJ583" i="9"/>
  <c r="DP575" i="9"/>
  <c r="CG575" i="9"/>
  <c r="DS556" i="9"/>
  <c r="CJ556" i="9"/>
  <c r="DQ527" i="9"/>
  <c r="CH527" i="9"/>
  <c r="DQ516" i="9"/>
  <c r="CH516" i="9"/>
  <c r="DR502" i="9"/>
  <c r="CI502" i="9"/>
  <c r="DR496" i="9"/>
  <c r="CI496" i="9"/>
  <c r="DR485" i="9"/>
  <c r="CI485" i="9"/>
  <c r="DS478" i="9"/>
  <c r="CJ478" i="9"/>
  <c r="DR469" i="9"/>
  <c r="CI469" i="9"/>
  <c r="DR465" i="9"/>
  <c r="CI465" i="9"/>
  <c r="DS447" i="9"/>
  <c r="CJ447" i="9"/>
  <c r="DR437" i="9"/>
  <c r="CI437" i="9"/>
  <c r="DS430" i="9"/>
  <c r="CJ430" i="9"/>
  <c r="DS304" i="9"/>
  <c r="CJ304" i="9"/>
  <c r="DT215" i="9"/>
  <c r="CK215" i="9"/>
  <c r="DQ539" i="9"/>
  <c r="CH539" i="9"/>
  <c r="DP781" i="9"/>
  <c r="CG781" i="9"/>
  <c r="DP779" i="9"/>
  <c r="CG779" i="9"/>
  <c r="DP777" i="9"/>
  <c r="CG777" i="9"/>
  <c r="DP775" i="9"/>
  <c r="CG775" i="9"/>
  <c r="DP773" i="9"/>
  <c r="CG773" i="9"/>
  <c r="DP771" i="9"/>
  <c r="CG771" i="9"/>
  <c r="DP769" i="9"/>
  <c r="CG769" i="9"/>
  <c r="DP767" i="9"/>
  <c r="CG767" i="9"/>
  <c r="DP765" i="9"/>
  <c r="CG765" i="9"/>
  <c r="DS761" i="9"/>
  <c r="CJ761" i="9"/>
  <c r="DT757" i="9"/>
  <c r="CK757" i="9"/>
  <c r="DS753" i="9"/>
  <c r="CJ753" i="9"/>
  <c r="DT749" i="9"/>
  <c r="CK749" i="9"/>
  <c r="DS745" i="9"/>
  <c r="CJ745" i="9"/>
  <c r="DQ741" i="9"/>
  <c r="CH741" i="9"/>
  <c r="DQ737" i="9"/>
  <c r="CH737" i="9"/>
  <c r="DT733" i="9"/>
  <c r="CK733" i="9"/>
  <c r="DT729" i="9"/>
  <c r="CK729" i="9"/>
  <c r="DT725" i="9"/>
  <c r="CK725" i="9"/>
  <c r="DT721" i="9"/>
  <c r="CK721" i="9"/>
  <c r="DT717" i="9"/>
  <c r="CK717" i="9"/>
  <c r="DT713" i="9"/>
  <c r="CK713" i="9"/>
  <c r="DT709" i="9"/>
  <c r="CK709" i="9"/>
  <c r="DT705" i="9"/>
  <c r="CK705" i="9"/>
  <c r="DT701" i="9"/>
  <c r="CK701" i="9"/>
  <c r="DT697" i="9"/>
  <c r="CK697" i="9"/>
  <c r="DT693" i="9"/>
  <c r="CK693" i="9"/>
  <c r="DT689" i="9"/>
  <c r="CK689" i="9"/>
  <c r="DT685" i="9"/>
  <c r="CK685" i="9"/>
  <c r="DT681" i="9"/>
  <c r="CK681" i="9"/>
  <c r="DQ677" i="9"/>
  <c r="CH677" i="9"/>
  <c r="DS673" i="9"/>
  <c r="CJ673" i="9"/>
  <c r="DQ669" i="9"/>
  <c r="CH669" i="9"/>
  <c r="DT665" i="9"/>
  <c r="CK665" i="9"/>
  <c r="DR661" i="9"/>
  <c r="CI661" i="9"/>
  <c r="DT657" i="9"/>
  <c r="CK657" i="9"/>
  <c r="DR653" i="9"/>
  <c r="CI653" i="9"/>
  <c r="DT649" i="9"/>
  <c r="CK649" i="9"/>
  <c r="DR645" i="9"/>
  <c r="CI645" i="9"/>
  <c r="DS639" i="9"/>
  <c r="CJ639" i="9"/>
  <c r="DQ628" i="9"/>
  <c r="CH628" i="9"/>
  <c r="DS618" i="9"/>
  <c r="CJ618" i="9"/>
  <c r="DS611" i="9"/>
  <c r="CJ611" i="9"/>
  <c r="DT603" i="9"/>
  <c r="CK603" i="9"/>
  <c r="DT595" i="9"/>
  <c r="CK595" i="9"/>
  <c r="DR580" i="9"/>
  <c r="CI580" i="9"/>
  <c r="DR566" i="9"/>
  <c r="CI566" i="9"/>
  <c r="DR550" i="9"/>
  <c r="CI550" i="9"/>
  <c r="DT537" i="9"/>
  <c r="CK537" i="9"/>
  <c r="DQ528" i="9"/>
  <c r="CH528" i="9"/>
  <c r="DS518" i="9"/>
  <c r="CJ518" i="9"/>
  <c r="DQ500" i="9"/>
  <c r="CH500" i="9"/>
  <c r="DQ480" i="9"/>
  <c r="CH480" i="9"/>
  <c r="DQ457" i="9"/>
  <c r="CH457" i="9"/>
  <c r="DS434" i="9"/>
  <c r="CJ434" i="9"/>
  <c r="DR407" i="9"/>
  <c r="CI407" i="9"/>
  <c r="DQ400" i="9"/>
  <c r="CH400" i="9"/>
  <c r="DQ392" i="9"/>
  <c r="CH392" i="9"/>
  <c r="DQ384" i="9"/>
  <c r="CH384" i="9"/>
  <c r="DQ376" i="9"/>
  <c r="CH376" i="9"/>
  <c r="DQ368" i="9"/>
  <c r="CH368" i="9"/>
  <c r="DQ360" i="9"/>
  <c r="CH360" i="9"/>
  <c r="DQ352" i="9"/>
  <c r="CH352" i="9"/>
  <c r="DQ344" i="9"/>
  <c r="CH344" i="9"/>
  <c r="DR336" i="9"/>
  <c r="CI336" i="9"/>
  <c r="DS325" i="9"/>
  <c r="CJ325" i="9"/>
  <c r="DS302" i="9"/>
  <c r="CJ302" i="9"/>
  <c r="DR262" i="9"/>
  <c r="CI262" i="9"/>
  <c r="DQ643" i="9"/>
  <c r="CH643" i="9"/>
  <c r="DT639" i="9"/>
  <c r="CK639" i="9"/>
  <c r="DR635" i="9"/>
  <c r="CI635" i="9"/>
  <c r="DQ631" i="9"/>
  <c r="CH631" i="9"/>
  <c r="DQ627" i="9"/>
  <c r="CH627" i="9"/>
  <c r="DS623" i="9"/>
  <c r="CJ623" i="9"/>
  <c r="DQ619" i="9"/>
  <c r="CH619" i="9"/>
  <c r="DQ615" i="9"/>
  <c r="CH615" i="9"/>
  <c r="DQ611" i="9"/>
  <c r="CH611" i="9"/>
  <c r="DQ607" i="9"/>
  <c r="CH607" i="9"/>
  <c r="DR603" i="9"/>
  <c r="CI603" i="9"/>
  <c r="DR599" i="9"/>
  <c r="CI599" i="9"/>
  <c r="DR595" i="9"/>
  <c r="CI595" i="9"/>
  <c r="DR591" i="9"/>
  <c r="CI591" i="9"/>
  <c r="DT584" i="9"/>
  <c r="CK584" i="9"/>
  <c r="DP582" i="9"/>
  <c r="CG582" i="9"/>
  <c r="DR579" i="9"/>
  <c r="CI579" i="9"/>
  <c r="DT576" i="9"/>
  <c r="CK576" i="9"/>
  <c r="DP574" i="9"/>
  <c r="CG574" i="9"/>
  <c r="DS571" i="9"/>
  <c r="CJ571" i="9"/>
  <c r="DS567" i="9"/>
  <c r="CJ567" i="9"/>
  <c r="DQ563" i="9"/>
  <c r="CH563" i="9"/>
  <c r="DS559" i="9"/>
  <c r="CJ559" i="9"/>
  <c r="DQ555" i="9"/>
  <c r="CH555" i="9"/>
  <c r="DS551" i="9"/>
  <c r="CJ551" i="9"/>
  <c r="DQ547" i="9"/>
  <c r="CH547" i="9"/>
  <c r="DT543" i="9"/>
  <c r="CK543" i="9"/>
  <c r="DT539" i="9"/>
  <c r="CK539" i="9"/>
  <c r="DS535" i="9"/>
  <c r="CJ535" i="9"/>
  <c r="DQ531" i="9"/>
  <c r="CH531" i="9"/>
  <c r="DT527" i="9"/>
  <c r="CK527" i="9"/>
  <c r="DS523" i="9"/>
  <c r="CJ523" i="9"/>
  <c r="DR519" i="9"/>
  <c r="CI519" i="9"/>
  <c r="DT515" i="9"/>
  <c r="CK515" i="9"/>
  <c r="DR511" i="9"/>
  <c r="CI511" i="9"/>
  <c r="DR507" i="9"/>
  <c r="CI507" i="9"/>
  <c r="DT503" i="9"/>
  <c r="CK503" i="9"/>
  <c r="DT499" i="9"/>
  <c r="CK499" i="9"/>
  <c r="DQ495" i="9"/>
  <c r="CH495" i="9"/>
  <c r="DS491" i="9"/>
  <c r="CJ491" i="9"/>
  <c r="DS487" i="9"/>
  <c r="CJ487" i="9"/>
  <c r="DQ483" i="9"/>
  <c r="CH483" i="9"/>
  <c r="DT479" i="9"/>
  <c r="CK479" i="9"/>
  <c r="DR475" i="9"/>
  <c r="CI475" i="9"/>
  <c r="DS471" i="9"/>
  <c r="CJ471" i="9"/>
  <c r="DQ467" i="9"/>
  <c r="CH467" i="9"/>
  <c r="DQ463" i="9"/>
  <c r="CH463" i="9"/>
  <c r="DS459" i="9"/>
  <c r="CJ459" i="9"/>
  <c r="DS455" i="9"/>
  <c r="CJ455" i="9"/>
  <c r="DT451" i="9"/>
  <c r="CK451" i="9"/>
  <c r="DR447" i="9"/>
  <c r="CI447" i="9"/>
  <c r="DR443" i="9"/>
  <c r="CI443" i="9"/>
  <c r="DT439" i="9"/>
  <c r="CK439" i="9"/>
  <c r="DQ435" i="9"/>
  <c r="CH435" i="9"/>
  <c r="DQ431" i="9"/>
  <c r="CH431" i="9"/>
  <c r="DQ427" i="9"/>
  <c r="CH427" i="9"/>
  <c r="DS423" i="9"/>
  <c r="CJ423" i="9"/>
  <c r="DQ407" i="9"/>
  <c r="CH407" i="9"/>
  <c r="DQ403" i="9"/>
  <c r="CH403" i="9"/>
  <c r="DT399" i="9"/>
  <c r="CK399" i="9"/>
  <c r="DT395" i="9"/>
  <c r="CK395" i="9"/>
  <c r="DT391" i="9"/>
  <c r="CK391" i="9"/>
  <c r="DT387" i="9"/>
  <c r="CK387" i="9"/>
  <c r="DT383" i="9"/>
  <c r="CK383" i="9"/>
  <c r="DT379" i="9"/>
  <c r="CK379" i="9"/>
  <c r="DT375" i="9"/>
  <c r="CK375" i="9"/>
  <c r="DT371" i="9"/>
  <c r="CK371" i="9"/>
  <c r="DT367" i="9"/>
  <c r="CK367" i="9"/>
  <c r="DT363" i="9"/>
  <c r="CK363" i="9"/>
  <c r="DT359" i="9"/>
  <c r="CK359" i="9"/>
  <c r="DT355" i="9"/>
  <c r="CK355" i="9"/>
  <c r="DT351" i="9"/>
  <c r="CK351" i="9"/>
  <c r="DT347" i="9"/>
  <c r="CK347" i="9"/>
  <c r="DT343" i="9"/>
  <c r="CK343" i="9"/>
  <c r="DQ339" i="9"/>
  <c r="CH339" i="9"/>
  <c r="DQ335" i="9"/>
  <c r="CH335" i="9"/>
  <c r="DR331" i="9"/>
  <c r="CI331" i="9"/>
  <c r="DR327" i="9"/>
  <c r="CI327" i="9"/>
  <c r="DR323" i="9"/>
  <c r="CI323" i="9"/>
  <c r="DQ316" i="9"/>
  <c r="CH316" i="9"/>
  <c r="DT305" i="9"/>
  <c r="CK305" i="9"/>
  <c r="DR297" i="9"/>
  <c r="CI297" i="9"/>
  <c r="DR278" i="9"/>
  <c r="CI278" i="9"/>
  <c r="DR219" i="9"/>
  <c r="CI219" i="9"/>
  <c r="DR97" i="9"/>
  <c r="CI97" i="9"/>
  <c r="DQ635" i="9"/>
  <c r="CH635" i="9"/>
  <c r="DT631" i="9"/>
  <c r="CK631" i="9"/>
  <c r="DT627" i="9"/>
  <c r="CK627" i="9"/>
  <c r="DR623" i="9"/>
  <c r="CI623" i="9"/>
  <c r="DT619" i="9"/>
  <c r="CK619" i="9"/>
  <c r="DT615" i="9"/>
  <c r="CK615" i="9"/>
  <c r="DT611" i="9"/>
  <c r="CK611" i="9"/>
  <c r="DT607" i="9"/>
  <c r="CK607" i="9"/>
  <c r="DQ603" i="9"/>
  <c r="CH603" i="9"/>
  <c r="DQ599" i="9"/>
  <c r="CH599" i="9"/>
  <c r="DQ595" i="9"/>
  <c r="CH595" i="9"/>
  <c r="DQ591" i="9"/>
  <c r="CH591" i="9"/>
  <c r="DQ583" i="9"/>
  <c r="CH583" i="9"/>
  <c r="DQ579" i="9"/>
  <c r="CH579" i="9"/>
  <c r="DQ575" i="9"/>
  <c r="CH575" i="9"/>
  <c r="DR571" i="9"/>
  <c r="CI571" i="9"/>
  <c r="DR567" i="9"/>
  <c r="CI567" i="9"/>
  <c r="DT563" i="9"/>
  <c r="CK563" i="9"/>
  <c r="DR559" i="9"/>
  <c r="CI559" i="9"/>
  <c r="DT555" i="9"/>
  <c r="CK555" i="9"/>
  <c r="DR551" i="9"/>
  <c r="CI551" i="9"/>
  <c r="DT547" i="9"/>
  <c r="CK547" i="9"/>
  <c r="DS543" i="9"/>
  <c r="CJ543" i="9"/>
  <c r="DS539" i="9"/>
  <c r="CJ539" i="9"/>
  <c r="DR535" i="9"/>
  <c r="CI535" i="9"/>
  <c r="DT531" i="9"/>
  <c r="CK531" i="9"/>
  <c r="DS527" i="9"/>
  <c r="CJ527" i="9"/>
  <c r="DR523" i="9"/>
  <c r="CI523" i="9"/>
  <c r="DQ519" i="9"/>
  <c r="CH519" i="9"/>
  <c r="DS515" i="9"/>
  <c r="CJ515" i="9"/>
  <c r="DQ511" i="9"/>
  <c r="CH511" i="9"/>
  <c r="DQ507" i="9"/>
  <c r="CH507" i="9"/>
  <c r="DS503" i="9"/>
  <c r="CJ503" i="9"/>
  <c r="DS499" i="9"/>
  <c r="CJ499" i="9"/>
  <c r="DT495" i="9"/>
  <c r="CK495" i="9"/>
  <c r="DR491" i="9"/>
  <c r="CI491" i="9"/>
  <c r="DR487" i="9"/>
  <c r="CI487" i="9"/>
  <c r="DT483" i="9"/>
  <c r="CK483" i="9"/>
  <c r="DS479" i="9"/>
  <c r="CJ479" i="9"/>
  <c r="DQ475" i="9"/>
  <c r="CH475" i="9"/>
  <c r="DR471" i="9"/>
  <c r="CI471" i="9"/>
  <c r="DT467" i="9"/>
  <c r="CK467" i="9"/>
  <c r="DT463" i="9"/>
  <c r="CK463" i="9"/>
  <c r="DR459" i="9"/>
  <c r="CI459" i="9"/>
  <c r="DR455" i="9"/>
  <c r="CI455" i="9"/>
  <c r="DS451" i="9"/>
  <c r="CJ451" i="9"/>
  <c r="DQ447" i="9"/>
  <c r="CH447" i="9"/>
  <c r="DQ443" i="9"/>
  <c r="CH443" i="9"/>
  <c r="DS439" i="9"/>
  <c r="CJ439" i="9"/>
  <c r="DT435" i="9"/>
  <c r="CK435" i="9"/>
  <c r="DT431" i="9"/>
  <c r="CK431" i="9"/>
  <c r="DT427" i="9"/>
  <c r="CK427" i="9"/>
  <c r="DR423" i="9"/>
  <c r="CI423" i="9"/>
  <c r="DT407" i="9"/>
  <c r="CK407" i="9"/>
  <c r="DT403" i="9"/>
  <c r="CK403" i="9"/>
  <c r="DS399" i="9"/>
  <c r="CJ399" i="9"/>
  <c r="DS395" i="9"/>
  <c r="CJ395" i="9"/>
  <c r="DS391" i="9"/>
  <c r="CJ391" i="9"/>
  <c r="DS387" i="9"/>
  <c r="CJ387" i="9"/>
  <c r="DS383" i="9"/>
  <c r="CJ383" i="9"/>
  <c r="DS379" i="9"/>
  <c r="CJ379" i="9"/>
  <c r="DS375" i="9"/>
  <c r="CJ375" i="9"/>
  <c r="DS371" i="9"/>
  <c r="CJ371" i="9"/>
  <c r="DS367" i="9"/>
  <c r="CJ367" i="9"/>
  <c r="DS363" i="9"/>
  <c r="CJ363" i="9"/>
  <c r="DS359" i="9"/>
  <c r="CJ359" i="9"/>
  <c r="DS355" i="9"/>
  <c r="CJ355" i="9"/>
  <c r="DS351" i="9"/>
  <c r="CJ351" i="9"/>
  <c r="DS347" i="9"/>
  <c r="CJ347" i="9"/>
  <c r="DS343" i="9"/>
  <c r="CJ343" i="9"/>
  <c r="DT339" i="9"/>
  <c r="CK339" i="9"/>
  <c r="DT335" i="9"/>
  <c r="CK335" i="9"/>
  <c r="DQ331" i="9"/>
  <c r="CH331" i="9"/>
  <c r="DQ327" i="9"/>
  <c r="CH327" i="9"/>
  <c r="DQ323" i="9"/>
  <c r="CH323" i="9"/>
  <c r="DT315" i="9"/>
  <c r="CK315" i="9"/>
  <c r="DQ297" i="9"/>
  <c r="CH297" i="9"/>
  <c r="DR289" i="9"/>
  <c r="CI289" i="9"/>
  <c r="DR282" i="9"/>
  <c r="CI282" i="9"/>
  <c r="DR270" i="9"/>
  <c r="CI270" i="9"/>
  <c r="DT192" i="9"/>
  <c r="CK192" i="9"/>
  <c r="DS103" i="9"/>
  <c r="CJ103" i="9"/>
  <c r="DP573" i="9"/>
  <c r="CG573" i="9"/>
  <c r="DS569" i="9"/>
  <c r="CJ569" i="9"/>
  <c r="DQ565" i="9"/>
  <c r="CH565" i="9"/>
  <c r="DS561" i="9"/>
  <c r="CJ561" i="9"/>
  <c r="DQ557" i="9"/>
  <c r="CH557" i="9"/>
  <c r="DS553" i="9"/>
  <c r="CJ553" i="9"/>
  <c r="DQ549" i="9"/>
  <c r="CH549" i="9"/>
  <c r="DT545" i="9"/>
  <c r="CK545" i="9"/>
  <c r="DR541" i="9"/>
  <c r="CI541" i="9"/>
  <c r="DQ537" i="9"/>
  <c r="CH537" i="9"/>
  <c r="DS533" i="9"/>
  <c r="CJ533" i="9"/>
  <c r="DR529" i="9"/>
  <c r="CI529" i="9"/>
  <c r="DQ525" i="9"/>
  <c r="CH525" i="9"/>
  <c r="DT521" i="9"/>
  <c r="CK521" i="9"/>
  <c r="DR517" i="9"/>
  <c r="CI517" i="9"/>
  <c r="DT513" i="9"/>
  <c r="CK513" i="9"/>
  <c r="DT509" i="9"/>
  <c r="CK509" i="9"/>
  <c r="DR505" i="9"/>
  <c r="CI505" i="9"/>
  <c r="DS501" i="9"/>
  <c r="CJ501" i="9"/>
  <c r="DS497" i="9"/>
  <c r="CJ497" i="9"/>
  <c r="DQ493" i="9"/>
  <c r="CH493" i="9"/>
  <c r="DQ489" i="9"/>
  <c r="CH489" i="9"/>
  <c r="DS485" i="9"/>
  <c r="CJ485" i="9"/>
  <c r="DT481" i="9"/>
  <c r="CK481" i="9"/>
  <c r="DT477" i="9"/>
  <c r="CK477" i="9"/>
  <c r="DQ473" i="9"/>
  <c r="CH473" i="9"/>
  <c r="DS469" i="9"/>
  <c r="CJ469" i="9"/>
  <c r="DS465" i="9"/>
  <c r="CJ465" i="9"/>
  <c r="DQ461" i="9"/>
  <c r="CH461" i="9"/>
  <c r="DR457" i="9"/>
  <c r="CI457" i="9"/>
  <c r="DR453" i="9"/>
  <c r="CI453" i="9"/>
  <c r="DT449" i="9"/>
  <c r="CK449" i="9"/>
  <c r="DT445" i="9"/>
  <c r="CK445" i="9"/>
  <c r="DR441" i="9"/>
  <c r="CI441" i="9"/>
  <c r="DS437" i="9"/>
  <c r="CJ437" i="9"/>
  <c r="DT433" i="9"/>
  <c r="CK433" i="9"/>
  <c r="DT429" i="9"/>
  <c r="CK429" i="9"/>
  <c r="DQ425" i="9"/>
  <c r="CH425" i="9"/>
  <c r="DS409" i="9"/>
  <c r="CJ409" i="9"/>
  <c r="DS405" i="9"/>
  <c r="CJ405" i="9"/>
  <c r="DR401" i="9"/>
  <c r="CI401" i="9"/>
  <c r="DR397" i="9"/>
  <c r="CI397" i="9"/>
  <c r="DR393" i="9"/>
  <c r="CI393" i="9"/>
  <c r="DR389" i="9"/>
  <c r="CI389" i="9"/>
  <c r="DR385" i="9"/>
  <c r="CI385" i="9"/>
  <c r="DR381" i="9"/>
  <c r="CI381" i="9"/>
  <c r="DR377" i="9"/>
  <c r="CI377" i="9"/>
  <c r="DR373" i="9"/>
  <c r="CI373" i="9"/>
  <c r="DR369" i="9"/>
  <c r="CI369" i="9"/>
  <c r="DR365" i="9"/>
  <c r="CI365" i="9"/>
  <c r="DR361" i="9"/>
  <c r="CI361" i="9"/>
  <c r="DR357" i="9"/>
  <c r="CI357" i="9"/>
  <c r="DR353" i="9"/>
  <c r="CI353" i="9"/>
  <c r="DR349" i="9"/>
  <c r="CI349" i="9"/>
  <c r="DR345" i="9"/>
  <c r="CI345" i="9"/>
  <c r="DR341" i="9"/>
  <c r="CI341" i="9"/>
  <c r="DQ337" i="9"/>
  <c r="CH337" i="9"/>
  <c r="DQ329" i="9"/>
  <c r="CH329" i="9"/>
  <c r="DT325" i="9"/>
  <c r="CK325" i="9"/>
  <c r="DS315" i="9"/>
  <c r="CJ315" i="9"/>
  <c r="DS290" i="9"/>
  <c r="CJ290" i="9"/>
  <c r="DS280" i="9"/>
  <c r="CJ280" i="9"/>
  <c r="DQ177" i="9"/>
  <c r="CH177" i="9"/>
  <c r="DT76" i="9"/>
  <c r="CK76" i="9"/>
  <c r="DQ270" i="9"/>
  <c r="CH270" i="9"/>
  <c r="DS264" i="9"/>
  <c r="CJ264" i="9"/>
  <c r="DS222" i="9"/>
  <c r="CJ222" i="9"/>
  <c r="DT213" i="9"/>
  <c r="CK213" i="9"/>
  <c r="DS186" i="9"/>
  <c r="CJ186" i="9"/>
  <c r="DR168" i="9"/>
  <c r="CI168" i="9"/>
  <c r="DQ154" i="9"/>
  <c r="CH154" i="9"/>
  <c r="DQ89" i="9"/>
  <c r="CH89" i="9"/>
  <c r="DQ319" i="9"/>
  <c r="CH319" i="9"/>
  <c r="DR315" i="9"/>
  <c r="CI315" i="9"/>
  <c r="DT307" i="9"/>
  <c r="CK307" i="9"/>
  <c r="DQ303" i="9"/>
  <c r="CH303" i="9"/>
  <c r="DQ299" i="9"/>
  <c r="CH299" i="9"/>
  <c r="DQ291" i="9"/>
  <c r="CH291" i="9"/>
  <c r="DQ283" i="9"/>
  <c r="CH283" i="9"/>
  <c r="DR272" i="9"/>
  <c r="CI272" i="9"/>
  <c r="DS252" i="9"/>
  <c r="CJ252" i="9"/>
  <c r="DS221" i="9"/>
  <c r="CJ221" i="9"/>
  <c r="DR205" i="9"/>
  <c r="CI205" i="9"/>
  <c r="DR182" i="9"/>
  <c r="CI182" i="9"/>
  <c r="DR115" i="9"/>
  <c r="CI115" i="9"/>
  <c r="DT78" i="9"/>
  <c r="CK78" i="9"/>
  <c r="DT320" i="9"/>
  <c r="CK320" i="9"/>
  <c r="DR316" i="9"/>
  <c r="CI316" i="9"/>
  <c r="DR312" i="9"/>
  <c r="CI312" i="9"/>
  <c r="DQ308" i="9"/>
  <c r="CH308" i="9"/>
  <c r="DT304" i="9"/>
  <c r="CK304" i="9"/>
  <c r="DQ300" i="9"/>
  <c r="CH300" i="9"/>
  <c r="DS296" i="9"/>
  <c r="CJ296" i="9"/>
  <c r="DS288" i="9"/>
  <c r="CJ288" i="9"/>
  <c r="DQ284" i="9"/>
  <c r="CH284" i="9"/>
  <c r="DR279" i="9"/>
  <c r="CI279" i="9"/>
  <c r="DT206" i="9"/>
  <c r="CK206" i="9"/>
  <c r="DT189" i="9"/>
  <c r="CK189" i="9"/>
  <c r="DR169" i="9"/>
  <c r="CI169" i="9"/>
  <c r="DS118" i="9"/>
  <c r="CJ118" i="9"/>
  <c r="DQ87" i="9"/>
  <c r="CH87" i="9"/>
  <c r="DQ280" i="9"/>
  <c r="CH280" i="9"/>
  <c r="DQ272" i="9"/>
  <c r="CH272" i="9"/>
  <c r="DQ264" i="9"/>
  <c r="CH264" i="9"/>
  <c r="DQ252" i="9"/>
  <c r="CH252" i="9"/>
  <c r="DR220" i="9"/>
  <c r="CI220" i="9"/>
  <c r="DT209" i="9"/>
  <c r="CK209" i="9"/>
  <c r="DQ205" i="9"/>
  <c r="CH205" i="9"/>
  <c r="DR197" i="9"/>
  <c r="CI197" i="9"/>
  <c r="DS193" i="9"/>
  <c r="CJ193" i="9"/>
  <c r="DR188" i="9"/>
  <c r="CI188" i="9"/>
  <c r="DQ182" i="9"/>
  <c r="CH182" i="9"/>
  <c r="DT176" i="9"/>
  <c r="CK176" i="9"/>
  <c r="DS170" i="9"/>
  <c r="CJ170" i="9"/>
  <c r="DR166" i="9"/>
  <c r="CI166" i="9"/>
  <c r="DT160" i="9"/>
  <c r="CK160" i="9"/>
  <c r="DT153" i="9"/>
  <c r="CK153" i="9"/>
  <c r="DQ129" i="9"/>
  <c r="CH129" i="9"/>
  <c r="DT123" i="9"/>
  <c r="CK123" i="9"/>
  <c r="DQ117" i="9"/>
  <c r="CH117" i="9"/>
  <c r="DT99" i="9"/>
  <c r="CK99" i="9"/>
  <c r="DT91" i="9"/>
  <c r="CK91" i="9"/>
  <c r="DQ80" i="9"/>
  <c r="CH80" i="9"/>
  <c r="DR60" i="9"/>
  <c r="CI60" i="9"/>
  <c r="DT280" i="9"/>
  <c r="CK280" i="9"/>
  <c r="DT272" i="9"/>
  <c r="CK272" i="9"/>
  <c r="DT264" i="9"/>
  <c r="CK264" i="9"/>
  <c r="DT252" i="9"/>
  <c r="CK252" i="9"/>
  <c r="DQ220" i="9"/>
  <c r="CH220" i="9"/>
  <c r="DR204" i="9"/>
  <c r="CI204" i="9"/>
  <c r="DS196" i="9"/>
  <c r="CJ196" i="9"/>
  <c r="DQ192" i="9"/>
  <c r="CH192" i="9"/>
  <c r="DQ188" i="9"/>
  <c r="CH188" i="9"/>
  <c r="DP182" i="9"/>
  <c r="DW182" i="9" s="1"/>
  <c r="DZ182" i="9" s="1"/>
  <c r="EA182" i="9" s="1"/>
  <c r="EB182" i="9" s="1"/>
  <c r="CG182" i="9"/>
  <c r="DS176" i="9"/>
  <c r="CJ176" i="9"/>
  <c r="DS172" i="9"/>
  <c r="CJ172" i="9"/>
  <c r="DT164" i="9"/>
  <c r="CK164" i="9"/>
  <c r="DR160" i="9"/>
  <c r="CI160" i="9"/>
  <c r="DR147" i="9"/>
  <c r="CI147" i="9"/>
  <c r="DQ142" i="9"/>
  <c r="CH142" i="9"/>
  <c r="DS121" i="9"/>
  <c r="CJ121" i="9"/>
  <c r="DQ95" i="9"/>
  <c r="CH95" i="9"/>
  <c r="DS86" i="9"/>
  <c r="CJ86" i="9"/>
  <c r="DS72" i="9"/>
  <c r="CJ72" i="9"/>
  <c r="DS44" i="9"/>
  <c r="CJ44" i="9"/>
  <c r="DS1016" i="9"/>
  <c r="CJ1016" i="9"/>
  <c r="DP213" i="9"/>
  <c r="CG213" i="9"/>
  <c r="DT208" i="9"/>
  <c r="CK208" i="9"/>
  <c r="DQ198" i="9"/>
  <c r="CH198" i="9"/>
  <c r="DR194" i="9"/>
  <c r="CI194" i="9"/>
  <c r="DT185" i="9"/>
  <c r="CK185" i="9"/>
  <c r="DQ181" i="9"/>
  <c r="CH181" i="9"/>
  <c r="DR177" i="9"/>
  <c r="CI177" i="9"/>
  <c r="DS173" i="9"/>
  <c r="CJ173" i="9"/>
  <c r="DT168" i="9"/>
  <c r="CK168" i="9"/>
  <c r="DR146" i="9"/>
  <c r="CI146" i="9"/>
  <c r="DT125" i="9"/>
  <c r="CK125" i="9"/>
  <c r="DQ116" i="9"/>
  <c r="CH116" i="9"/>
  <c r="DR94" i="9"/>
  <c r="CI94" i="9"/>
  <c r="DR87" i="9"/>
  <c r="CI87" i="9"/>
  <c r="DR81" i="9"/>
  <c r="CI81" i="9"/>
  <c r="DT977" i="9"/>
  <c r="CK977" i="9"/>
  <c r="DT158" i="9"/>
  <c r="CK158" i="9"/>
  <c r="DP130" i="9"/>
  <c r="CG130" i="9"/>
  <c r="DQ126" i="9"/>
  <c r="CH126" i="9"/>
  <c r="DR122" i="9"/>
  <c r="CI122" i="9"/>
  <c r="DQ118" i="9"/>
  <c r="CH118" i="9"/>
  <c r="DQ114" i="9"/>
  <c r="CH114" i="9"/>
  <c r="DQ110" i="9"/>
  <c r="CH110" i="9"/>
  <c r="DQ106" i="9"/>
  <c r="CH106" i="9"/>
  <c r="DQ102" i="9"/>
  <c r="CH102" i="9"/>
  <c r="DQ94" i="9"/>
  <c r="CH94" i="9"/>
  <c r="DQ90" i="9"/>
  <c r="CH90" i="9"/>
  <c r="DR86" i="9"/>
  <c r="CI86" i="9"/>
  <c r="DS82" i="9"/>
  <c r="CJ82" i="9"/>
  <c r="DS78" i="9"/>
  <c r="CJ78" i="9"/>
  <c r="DT74" i="9"/>
  <c r="CK74" i="9"/>
  <c r="DR56" i="9"/>
  <c r="CI56" i="9"/>
  <c r="DT46" i="9"/>
  <c r="CK46" i="9"/>
  <c r="DS1003" i="9"/>
  <c r="CJ1003" i="9"/>
  <c r="DS991" i="9"/>
  <c r="CJ991" i="9"/>
  <c r="DQ982" i="9"/>
  <c r="CH982" i="9"/>
  <c r="DP221" i="9"/>
  <c r="CG221" i="9"/>
  <c r="DT217" i="9"/>
  <c r="CK217" i="9"/>
  <c r="DR206" i="9"/>
  <c r="CI206" i="9"/>
  <c r="DR184" i="9"/>
  <c r="CI184" i="9"/>
  <c r="DQ180" i="9"/>
  <c r="CH180" i="9"/>
  <c r="DS177" i="9"/>
  <c r="CJ177" i="9"/>
  <c r="DQ173" i="9"/>
  <c r="CH173" i="9"/>
  <c r="DT169" i="9"/>
  <c r="CK169" i="9"/>
  <c r="DP166" i="9"/>
  <c r="CG166" i="9"/>
  <c r="DQ162" i="9"/>
  <c r="CH162" i="9"/>
  <c r="DS158" i="9"/>
  <c r="CJ158" i="9"/>
  <c r="DS154" i="9"/>
  <c r="CJ154" i="9"/>
  <c r="DT150" i="9"/>
  <c r="CK150" i="9"/>
  <c r="DT146" i="9"/>
  <c r="CK146" i="9"/>
  <c r="DR142" i="9"/>
  <c r="CI142" i="9"/>
  <c r="DS130" i="9"/>
  <c r="CJ130" i="9"/>
  <c r="DT126" i="9"/>
  <c r="CK126" i="9"/>
  <c r="DQ122" i="9"/>
  <c r="CH122" i="9"/>
  <c r="DT118" i="9"/>
  <c r="CK118" i="9"/>
  <c r="DT114" i="9"/>
  <c r="CK114" i="9"/>
  <c r="DT110" i="9"/>
  <c r="CK110" i="9"/>
  <c r="DT106" i="9"/>
  <c r="CK106" i="9"/>
  <c r="DT102" i="9"/>
  <c r="CK102" i="9"/>
  <c r="DT94" i="9"/>
  <c r="CK94" i="9"/>
  <c r="DT90" i="9"/>
  <c r="CK90" i="9"/>
  <c r="DQ86" i="9"/>
  <c r="CH86" i="9"/>
  <c r="DR82" i="9"/>
  <c r="CI82" i="9"/>
  <c r="DR78" i="9"/>
  <c r="CI78" i="9"/>
  <c r="DS74" i="9"/>
  <c r="CJ74" i="9"/>
  <c r="DR52" i="9"/>
  <c r="CI52" i="9"/>
  <c r="DT48" i="9"/>
  <c r="CK48" i="9"/>
  <c r="DT39" i="9"/>
  <c r="CK39" i="9"/>
  <c r="DT32" i="9"/>
  <c r="CK32" i="9"/>
  <c r="DS1006" i="9"/>
  <c r="CJ1006" i="9"/>
  <c r="DT985" i="9"/>
  <c r="CK985" i="9"/>
  <c r="DR80" i="9"/>
  <c r="CI80" i="9"/>
  <c r="DQ76" i="9"/>
  <c r="CH76" i="9"/>
  <c r="DT72" i="9"/>
  <c r="CK72" i="9"/>
  <c r="DQ68" i="9"/>
  <c r="CH68" i="9"/>
  <c r="DT64" i="9"/>
  <c r="CK64" i="9"/>
  <c r="DS60" i="9"/>
  <c r="CJ60" i="9"/>
  <c r="DR48" i="9"/>
  <c r="CI48" i="9"/>
  <c r="DR35" i="9"/>
  <c r="CI35" i="9"/>
  <c r="DT20" i="9"/>
  <c r="DR11" i="9"/>
  <c r="DS1005" i="9"/>
  <c r="CJ1005" i="9"/>
  <c r="DS990" i="9"/>
  <c r="CJ990" i="9"/>
  <c r="DQ978" i="9"/>
  <c r="CH978" i="9"/>
  <c r="DS957" i="9"/>
  <c r="CJ957" i="9"/>
  <c r="DS949" i="9"/>
  <c r="CJ949" i="9"/>
  <c r="DQ891" i="9"/>
  <c r="CH891" i="9"/>
  <c r="DQ54" i="9"/>
  <c r="CH54" i="9"/>
  <c r="DS50" i="9"/>
  <c r="CJ50" i="9"/>
  <c r="DS46" i="9"/>
  <c r="CJ46" i="9"/>
  <c r="DT42" i="9"/>
  <c r="CK42" i="9"/>
  <c r="DT38" i="9"/>
  <c r="CK38" i="9"/>
  <c r="DT26" i="9"/>
  <c r="CK26" i="9"/>
  <c r="DQ11" i="9"/>
  <c r="DR1017" i="9"/>
  <c r="CI1017" i="9"/>
  <c r="DR1013" i="9"/>
  <c r="CI1013" i="9"/>
  <c r="DR1009" i="9"/>
  <c r="CI1009" i="9"/>
  <c r="DR1005" i="9"/>
  <c r="CI1005" i="9"/>
  <c r="DR1001" i="9"/>
  <c r="CI1001" i="9"/>
  <c r="DR997" i="9"/>
  <c r="CI997" i="9"/>
  <c r="DR993" i="9"/>
  <c r="CI993" i="9"/>
  <c r="DR989" i="9"/>
  <c r="CI989" i="9"/>
  <c r="DR983" i="9"/>
  <c r="CI983" i="9"/>
  <c r="DT976" i="9"/>
  <c r="CK976" i="9"/>
  <c r="DT972" i="9"/>
  <c r="CK972" i="9"/>
  <c r="DR964" i="9"/>
  <c r="CI964" i="9"/>
  <c r="DR928" i="9"/>
  <c r="CI928" i="9"/>
  <c r="DQ27" i="9"/>
  <c r="CH27" i="9"/>
  <c r="DT11" i="9"/>
  <c r="DQ1014" i="9"/>
  <c r="CH1014" i="9"/>
  <c r="DQ1010" i="9"/>
  <c r="CH1010" i="9"/>
  <c r="DQ1006" i="9"/>
  <c r="CH1006" i="9"/>
  <c r="DQ1002" i="9"/>
  <c r="CH1002" i="9"/>
  <c r="DQ998" i="9"/>
  <c r="CH998" i="9"/>
  <c r="DQ994" i="9"/>
  <c r="CH994" i="9"/>
  <c r="DQ990" i="9"/>
  <c r="CH990" i="9"/>
  <c r="DT986" i="9"/>
  <c r="CK986" i="9"/>
  <c r="DT982" i="9"/>
  <c r="CK982" i="9"/>
  <c r="DT978" i="9"/>
  <c r="CK978" i="9"/>
  <c r="DQ974" i="9"/>
  <c r="CH974" i="9"/>
  <c r="DQ970" i="9"/>
  <c r="CH970" i="9"/>
  <c r="DR952" i="9"/>
  <c r="CI952" i="9"/>
  <c r="DR944" i="9"/>
  <c r="CI944" i="9"/>
  <c r="DS919" i="9"/>
  <c r="CJ919" i="9"/>
  <c r="DS48" i="9"/>
  <c r="CJ48" i="9"/>
  <c r="DR44" i="9"/>
  <c r="CI44" i="9"/>
  <c r="DT40" i="9"/>
  <c r="CK40" i="9"/>
  <c r="DS36" i="9"/>
  <c r="CJ36" i="9"/>
  <c r="DQ32" i="9"/>
  <c r="CH32" i="9"/>
  <c r="DS28" i="9"/>
  <c r="CJ28" i="9"/>
  <c r="DQ20" i="9"/>
  <c r="DT1014" i="9"/>
  <c r="CK1014" i="9"/>
  <c r="DT1010" i="9"/>
  <c r="CK1010" i="9"/>
  <c r="DT1006" i="9"/>
  <c r="CK1006" i="9"/>
  <c r="DT1002" i="9"/>
  <c r="CK1002" i="9"/>
  <c r="DT998" i="9"/>
  <c r="CK998" i="9"/>
  <c r="DT994" i="9"/>
  <c r="CK994" i="9"/>
  <c r="DT990" i="9"/>
  <c r="CK990" i="9"/>
  <c r="DR986" i="9"/>
  <c r="CI986" i="9"/>
  <c r="DR978" i="9"/>
  <c r="CI978" i="9"/>
  <c r="DS937" i="9"/>
  <c r="CJ937" i="9"/>
  <c r="DR925" i="9"/>
  <c r="CI925" i="9"/>
  <c r="DS985" i="9"/>
  <c r="CJ985" i="9"/>
  <c r="DS981" i="9"/>
  <c r="CJ981" i="9"/>
  <c r="DS977" i="9"/>
  <c r="CJ977" i="9"/>
  <c r="DS973" i="9"/>
  <c r="CJ973" i="9"/>
  <c r="DS969" i="9"/>
  <c r="CJ969" i="9"/>
  <c r="DQ965" i="9"/>
  <c r="CH965" i="9"/>
  <c r="DQ961" i="9"/>
  <c r="CH961" i="9"/>
  <c r="DR957" i="9"/>
  <c r="CI957" i="9"/>
  <c r="DR953" i="9"/>
  <c r="CI953" i="9"/>
  <c r="DR949" i="9"/>
  <c r="CI949" i="9"/>
  <c r="DR945" i="9"/>
  <c r="CI945" i="9"/>
  <c r="DR941" i="9"/>
  <c r="CI941" i="9"/>
  <c r="DR937" i="9"/>
  <c r="CI937" i="9"/>
  <c r="DQ933" i="9"/>
  <c r="CH933" i="9"/>
  <c r="DR973" i="9"/>
  <c r="CI973" i="9"/>
  <c r="DR969" i="9"/>
  <c r="CI969" i="9"/>
  <c r="DT965" i="9"/>
  <c r="CK965" i="9"/>
  <c r="DT961" i="9"/>
  <c r="CK961" i="9"/>
  <c r="DQ957" i="9"/>
  <c r="CH957" i="9"/>
  <c r="DQ953" i="9"/>
  <c r="CH953" i="9"/>
  <c r="DQ949" i="9"/>
  <c r="CH949" i="9"/>
  <c r="DQ945" i="9"/>
  <c r="CH945" i="9"/>
  <c r="DQ941" i="9"/>
  <c r="CH941" i="9"/>
  <c r="DQ937" i="9"/>
  <c r="CH937" i="9"/>
  <c r="DQ930" i="9"/>
  <c r="CH930" i="9"/>
  <c r="DR920" i="9"/>
  <c r="CI920" i="9"/>
  <c r="DR900" i="9"/>
  <c r="CI900" i="9"/>
  <c r="DQ967" i="9"/>
  <c r="CH967" i="9"/>
  <c r="DS963" i="9"/>
  <c r="CJ963" i="9"/>
  <c r="DR959" i="9"/>
  <c r="CI959" i="9"/>
  <c r="DT955" i="9"/>
  <c r="CK955" i="9"/>
  <c r="DT951" i="9"/>
  <c r="CK951" i="9"/>
  <c r="DT947" i="9"/>
  <c r="CK947" i="9"/>
  <c r="DT943" i="9"/>
  <c r="CK943" i="9"/>
  <c r="DT939" i="9"/>
  <c r="CK939" i="9"/>
  <c r="DT931" i="9"/>
  <c r="CK931" i="9"/>
  <c r="DT915" i="9"/>
  <c r="CK915" i="9"/>
  <c r="DT926" i="9"/>
  <c r="CK926" i="9"/>
  <c r="DT922" i="9"/>
  <c r="CK922" i="9"/>
  <c r="DR914" i="9"/>
  <c r="CI914" i="9"/>
  <c r="DS908" i="9"/>
  <c r="CJ908" i="9"/>
  <c r="DR897" i="9"/>
  <c r="CI897" i="9"/>
  <c r="DQ932" i="9"/>
  <c r="CH932" i="9"/>
  <c r="DQ928" i="9"/>
  <c r="CH928" i="9"/>
  <c r="DT920" i="9"/>
  <c r="CK920" i="9"/>
  <c r="DR916" i="9"/>
  <c r="CI916" i="9"/>
  <c r="DQ910" i="9"/>
  <c r="CH910" i="9"/>
  <c r="DR905" i="9"/>
  <c r="CI905" i="9"/>
  <c r="DT875" i="9"/>
  <c r="CK875" i="9"/>
  <c r="DR926" i="9"/>
  <c r="CI926" i="9"/>
  <c r="DR922" i="9"/>
  <c r="CI922" i="9"/>
  <c r="DT919" i="9"/>
  <c r="CK919" i="9"/>
  <c r="DT914" i="9"/>
  <c r="CK914" i="9"/>
  <c r="DR909" i="9"/>
  <c r="CI909" i="9"/>
  <c r="DR887" i="9"/>
  <c r="CI887" i="9"/>
  <c r="DQ880" i="9"/>
  <c r="CH880" i="9"/>
  <c r="DT845" i="9"/>
  <c r="CK845" i="9"/>
  <c r="DQ915" i="9"/>
  <c r="CH915" i="9"/>
  <c r="DR911" i="9"/>
  <c r="CI911" i="9"/>
  <c r="DR907" i="9"/>
  <c r="CI907" i="9"/>
  <c r="DT891" i="9"/>
  <c r="CK891" i="9"/>
  <c r="DR876" i="9"/>
  <c r="CI876" i="9"/>
  <c r="DS851" i="9"/>
  <c r="CJ851" i="9"/>
  <c r="DS905" i="9"/>
  <c r="CJ905" i="9"/>
  <c r="DS901" i="9"/>
  <c r="CJ901" i="9"/>
  <c r="DS897" i="9"/>
  <c r="CJ897" i="9"/>
  <c r="DS893" i="9"/>
  <c r="CJ893" i="9"/>
  <c r="DS888" i="9"/>
  <c r="CJ888" i="9"/>
  <c r="DT879" i="9"/>
  <c r="CK879" i="9"/>
  <c r="DT892" i="9"/>
  <c r="CK892" i="9"/>
  <c r="DQ888" i="9"/>
  <c r="CH888" i="9"/>
  <c r="DT884" i="9"/>
  <c r="CK884" i="9"/>
  <c r="DT880" i="9"/>
  <c r="CK880" i="9"/>
  <c r="DQ876" i="9"/>
  <c r="CH876" i="9"/>
  <c r="DR872" i="9"/>
  <c r="CI872" i="9"/>
  <c r="DP868" i="9"/>
  <c r="CG868" i="9"/>
  <c r="DR860" i="9"/>
  <c r="CI860" i="9"/>
  <c r="DQ848" i="9"/>
  <c r="CH848" i="9"/>
  <c r="DR843" i="9"/>
  <c r="CI843" i="9"/>
  <c r="DT889" i="9"/>
  <c r="CK889" i="9"/>
  <c r="DS885" i="9"/>
  <c r="CJ885" i="9"/>
  <c r="DT881" i="9"/>
  <c r="CK881" i="9"/>
  <c r="DQ878" i="9"/>
  <c r="CH878" i="9"/>
  <c r="DR875" i="9"/>
  <c r="CI875" i="9"/>
  <c r="DT871" i="9"/>
  <c r="CK871" i="9"/>
  <c r="DS867" i="9"/>
  <c r="CJ867" i="9"/>
  <c r="DP863" i="9"/>
  <c r="CG863" i="9"/>
  <c r="DT859" i="9"/>
  <c r="CK859" i="9"/>
  <c r="DR839" i="9"/>
  <c r="CI839" i="9"/>
  <c r="DR885" i="9"/>
  <c r="CI885" i="9"/>
  <c r="DS881" i="9"/>
  <c r="CJ881" i="9"/>
  <c r="DT863" i="9"/>
  <c r="CK863" i="9"/>
  <c r="DT857" i="9"/>
  <c r="CK857" i="9"/>
  <c r="DT851" i="9"/>
  <c r="CK851" i="9"/>
  <c r="DQ834" i="9"/>
  <c r="CH834" i="9"/>
  <c r="DQ861" i="9"/>
  <c r="CH861" i="9"/>
  <c r="DR857" i="9"/>
  <c r="CI857" i="9"/>
  <c r="DQ853" i="9"/>
  <c r="CH853" i="9"/>
  <c r="DS845" i="9"/>
  <c r="CJ845" i="9"/>
  <c r="DQ841" i="9"/>
  <c r="CH841" i="9"/>
  <c r="DT856" i="9"/>
  <c r="CK856" i="9"/>
  <c r="DT852" i="9"/>
  <c r="CK852" i="9"/>
  <c r="DR848" i="9"/>
  <c r="CI848" i="9"/>
  <c r="DS844" i="9"/>
  <c r="CJ844" i="9"/>
  <c r="DQ832" i="9"/>
  <c r="CH832" i="9"/>
  <c r="DR828" i="9"/>
  <c r="CI828" i="9"/>
  <c r="DT824" i="9"/>
  <c r="CK824" i="9"/>
  <c r="DS839" i="9"/>
  <c r="CJ839" i="9"/>
  <c r="DT831" i="9"/>
  <c r="CK831" i="9"/>
  <c r="DR827" i="9"/>
  <c r="CI827" i="9"/>
  <c r="DR823" i="9"/>
  <c r="CI823" i="9"/>
  <c r="DR833" i="9"/>
  <c r="CI833" i="9"/>
  <c r="DQ826" i="9"/>
  <c r="CH826" i="9"/>
  <c r="DS823" i="9"/>
  <c r="CJ823" i="9"/>
  <c r="DR807" i="9"/>
  <c r="CI807" i="9"/>
  <c r="DT814" i="9"/>
  <c r="CK814" i="9"/>
  <c r="DT798" i="9"/>
  <c r="CK798" i="9"/>
  <c r="DQ785" i="9"/>
  <c r="CH785" i="9"/>
  <c r="DQ797" i="9"/>
  <c r="CH797" i="9"/>
  <c r="DQ807" i="9"/>
  <c r="CH807" i="9"/>
  <c r="DT795" i="9"/>
  <c r="CK795" i="9"/>
  <c r="DQ783" i="9"/>
  <c r="CH783" i="9"/>
  <c r="DR796" i="9"/>
  <c r="CI796" i="9"/>
  <c r="DR784" i="9"/>
  <c r="CI784" i="9"/>
  <c r="DR797" i="9"/>
  <c r="CI797" i="9"/>
  <c r="DR785" i="9"/>
  <c r="CI785" i="9"/>
  <c r="CH842" i="9"/>
  <c r="CI842" i="9"/>
  <c r="CG906" i="9"/>
  <c r="CI112" i="9"/>
  <c r="CK112" i="9"/>
  <c r="CJ105" i="9"/>
  <c r="CJ98" i="9"/>
  <c r="CI840" i="9"/>
  <c r="CJ840" i="9"/>
  <c r="CJ924" i="9"/>
  <c r="CJ966" i="9"/>
  <c r="CH935" i="9"/>
  <c r="CG935" i="9"/>
  <c r="CI295" i="9"/>
  <c r="CJ810" i="9"/>
  <c r="CH810" i="9"/>
  <c r="CG894" i="9"/>
  <c r="CH104" i="9"/>
  <c r="CI104" i="9"/>
  <c r="CK257" i="9"/>
  <c r="CI113" i="9"/>
  <c r="CG306" i="9"/>
  <c r="CI301" i="9"/>
  <c r="CJ301" i="9"/>
  <c r="CK41" i="9"/>
  <c r="CJ41" i="9"/>
  <c r="CJ143" i="9"/>
  <c r="CK899" i="9"/>
  <c r="CK836" i="9"/>
  <c r="CI321" i="9"/>
  <c r="CJ849" i="9"/>
  <c r="CK260" i="9"/>
  <c r="CG85" i="9"/>
  <c r="CG34" i="9"/>
  <c r="CK34" i="9"/>
  <c r="CI259" i="9"/>
  <c r="CI413" i="9"/>
  <c r="CK903" i="9"/>
  <c r="CI903" i="9"/>
  <c r="CJ918" i="9"/>
  <c r="CH846" i="9"/>
  <c r="CH287" i="9"/>
  <c r="CJ587" i="9"/>
  <c r="CK835" i="9"/>
  <c r="CI101" i="9"/>
  <c r="CJ101" i="9"/>
  <c r="CJ286" i="9"/>
  <c r="CH310" i="9"/>
  <c r="CH108" i="9"/>
  <c r="CK294" i="9"/>
  <c r="CG256" i="9"/>
  <c r="CI269" i="9"/>
  <c r="CJ412" i="9"/>
  <c r="CH412" i="9"/>
  <c r="CJ292" i="9"/>
  <c r="CJ890" i="9"/>
  <c r="CG277" i="9"/>
  <c r="CJ277" i="9"/>
  <c r="CK313" i="9"/>
  <c r="CG59" i="9"/>
  <c r="DP43" i="9"/>
  <c r="CG43" i="9"/>
  <c r="DP146" i="9"/>
  <c r="CG146" i="9"/>
  <c r="DP164" i="9"/>
  <c r="CG164" i="9"/>
  <c r="DP303" i="9"/>
  <c r="CG303" i="9"/>
  <c r="DP307" i="9"/>
  <c r="CG307" i="9"/>
  <c r="DP323" i="9"/>
  <c r="CG323" i="9"/>
  <c r="DP339" i="9"/>
  <c r="CG339" i="9"/>
  <c r="DP359" i="9"/>
  <c r="CG359" i="9"/>
  <c r="DP391" i="9"/>
  <c r="CG391" i="9"/>
  <c r="DP342" i="9"/>
  <c r="CG342" i="9"/>
  <c r="DP374" i="9"/>
  <c r="CG374" i="9"/>
  <c r="DP401" i="9"/>
  <c r="CG401" i="9"/>
  <c r="DP482" i="9"/>
  <c r="CG482" i="9"/>
  <c r="DP538" i="9"/>
  <c r="CG538" i="9"/>
  <c r="DP568" i="9"/>
  <c r="CG568" i="9"/>
  <c r="DP428" i="9"/>
  <c r="CG428" i="9"/>
  <c r="DP512" i="9"/>
  <c r="CG512" i="9"/>
  <c r="DP543" i="9"/>
  <c r="CG543" i="9"/>
  <c r="DP623" i="9"/>
  <c r="CG623" i="9"/>
  <c r="DP679" i="9"/>
  <c r="CG679" i="9"/>
  <c r="DP719" i="9"/>
  <c r="CG719" i="9"/>
  <c r="DP596" i="9"/>
  <c r="CG596" i="9"/>
  <c r="DP734" i="9"/>
  <c r="CG734" i="9"/>
  <c r="DP503" i="9"/>
  <c r="CG503" i="9"/>
  <c r="DP670" i="9"/>
  <c r="CG670" i="9"/>
  <c r="DP150" i="9"/>
  <c r="CG150" i="9"/>
  <c r="DP36" i="9"/>
  <c r="CG36" i="9"/>
  <c r="DP38" i="9"/>
  <c r="CG38" i="9"/>
  <c r="DP53" i="9"/>
  <c r="CG53" i="9"/>
  <c r="DP92" i="9"/>
  <c r="DW92" i="9" s="1"/>
  <c r="DZ92" i="9" s="1"/>
  <c r="EA92" i="9" s="1"/>
  <c r="EB92" i="9" s="1"/>
  <c r="CG92" i="9"/>
  <c r="DP91" i="9"/>
  <c r="CG91" i="9"/>
  <c r="DP122" i="9"/>
  <c r="CG122" i="9"/>
  <c r="DP165" i="9"/>
  <c r="CG165" i="9"/>
  <c r="DP124" i="9"/>
  <c r="CG124" i="9"/>
  <c r="DP197" i="9"/>
  <c r="CG197" i="9"/>
  <c r="DP156" i="9"/>
  <c r="DW156" i="9" s="1"/>
  <c r="DZ156" i="9" s="1"/>
  <c r="EA156" i="9" s="1"/>
  <c r="EB156" i="9" s="1"/>
  <c r="CG156" i="9"/>
  <c r="DP196" i="9"/>
  <c r="CG196" i="9"/>
  <c r="DP337" i="9"/>
  <c r="CG337" i="9"/>
  <c r="DP369" i="9"/>
  <c r="CG369" i="9"/>
  <c r="DP403" i="9"/>
  <c r="CG403" i="9"/>
  <c r="DP360" i="9"/>
  <c r="CG360" i="9"/>
  <c r="DP392" i="9"/>
  <c r="CG392" i="9"/>
  <c r="DP438" i="9"/>
  <c r="CG438" i="9"/>
  <c r="DP502" i="9"/>
  <c r="CG502" i="9"/>
  <c r="DP429" i="9"/>
  <c r="CG429" i="9"/>
  <c r="DP461" i="9"/>
  <c r="CG461" i="9"/>
  <c r="DP493" i="9"/>
  <c r="CG493" i="9"/>
  <c r="DP521" i="9"/>
  <c r="CG521" i="9"/>
  <c r="DP537" i="9"/>
  <c r="CG537" i="9"/>
  <c r="DP424" i="9"/>
  <c r="CG424" i="9"/>
  <c r="DP464" i="9"/>
  <c r="CG464" i="9"/>
  <c r="DP508" i="9"/>
  <c r="CG508" i="9"/>
  <c r="DP546" i="9"/>
  <c r="CG546" i="9"/>
  <c r="DP562" i="9"/>
  <c r="CG562" i="9"/>
  <c r="DP451" i="9"/>
  <c r="CG451" i="9"/>
  <c r="DP627" i="9"/>
  <c r="CG627" i="9"/>
  <c r="DP711" i="9"/>
  <c r="CG711" i="9"/>
  <c r="DP652" i="9"/>
  <c r="CG652" i="9"/>
  <c r="DP527" i="9"/>
  <c r="CG527" i="9"/>
  <c r="DP626" i="9"/>
  <c r="CG626" i="9"/>
  <c r="DP56" i="9"/>
  <c r="CG56" i="9"/>
  <c r="DP45" i="9"/>
  <c r="CG45" i="9"/>
  <c r="DP72" i="9"/>
  <c r="CG72" i="9"/>
  <c r="DP102" i="9"/>
  <c r="CG102" i="9"/>
  <c r="DP79" i="9"/>
  <c r="CG79" i="9"/>
  <c r="DP212" i="9"/>
  <c r="CG212" i="9"/>
  <c r="DP265" i="9"/>
  <c r="CG265" i="9"/>
  <c r="DP273" i="9"/>
  <c r="DW273" i="9" s="1"/>
  <c r="DZ273" i="9" s="1"/>
  <c r="EA273" i="9" s="1"/>
  <c r="EB273" i="9" s="1"/>
  <c r="CG273" i="9"/>
  <c r="DP281" i="9"/>
  <c r="DW281" i="9" s="1"/>
  <c r="DZ281" i="9" s="1"/>
  <c r="EA281" i="9" s="1"/>
  <c r="EB281" i="9" s="1"/>
  <c r="CG281" i="9"/>
  <c r="DP285" i="9"/>
  <c r="DW285" i="9" s="1"/>
  <c r="DZ285" i="9" s="1"/>
  <c r="EA285" i="9" s="1"/>
  <c r="EB285" i="9" s="1"/>
  <c r="CG285" i="9"/>
  <c r="DP289" i="9"/>
  <c r="CG289" i="9"/>
  <c r="DP293" i="9"/>
  <c r="CG293" i="9"/>
  <c r="DP297" i="9"/>
  <c r="CG297" i="9"/>
  <c r="DP322" i="9"/>
  <c r="CG322" i="9"/>
  <c r="DP338" i="9"/>
  <c r="CG338" i="9"/>
  <c r="DP355" i="9"/>
  <c r="CG355" i="9"/>
  <c r="DP387" i="9"/>
  <c r="CG387" i="9"/>
  <c r="DP332" i="9"/>
  <c r="CG332" i="9"/>
  <c r="DP370" i="9"/>
  <c r="CG370" i="9"/>
  <c r="DP409" i="9"/>
  <c r="CG409" i="9"/>
  <c r="DP458" i="9"/>
  <c r="CG458" i="9"/>
  <c r="DP530" i="9"/>
  <c r="CG530" i="9"/>
  <c r="DP541" i="9"/>
  <c r="CG541" i="9"/>
  <c r="DP460" i="9"/>
  <c r="CG460" i="9"/>
  <c r="DP528" i="9"/>
  <c r="CG528" i="9"/>
  <c r="DP615" i="9"/>
  <c r="CG615" i="9"/>
  <c r="DP683" i="9"/>
  <c r="CG683" i="9"/>
  <c r="DP723" i="9"/>
  <c r="DW723" i="9" s="1"/>
  <c r="DZ723" i="9" s="1"/>
  <c r="EA723" i="9" s="1"/>
  <c r="EB723" i="9" s="1"/>
  <c r="CG723" i="9"/>
  <c r="DP747" i="9"/>
  <c r="CG747" i="9"/>
  <c r="DP738" i="9"/>
  <c r="CG738" i="9"/>
  <c r="DP622" i="9"/>
  <c r="CG622" i="9"/>
  <c r="DP654" i="9"/>
  <c r="CG654" i="9"/>
  <c r="DP127" i="9"/>
  <c r="CG127" i="9"/>
  <c r="DP52" i="9"/>
  <c r="CG52" i="9"/>
  <c r="DP50" i="9"/>
  <c r="CG50" i="9"/>
  <c r="DP119" i="9"/>
  <c r="DW119" i="9" s="1"/>
  <c r="DZ119" i="9" s="1"/>
  <c r="EA119" i="9" s="1"/>
  <c r="EB119" i="9" s="1"/>
  <c r="CG119" i="9"/>
  <c r="DP61" i="9"/>
  <c r="CG61" i="9"/>
  <c r="DP107" i="9"/>
  <c r="DW107" i="9" s="1"/>
  <c r="DZ107" i="9" s="1"/>
  <c r="EA107" i="9" s="1"/>
  <c r="EB107" i="9" s="1"/>
  <c r="CG107" i="9"/>
  <c r="DP220" i="9"/>
  <c r="CG220" i="9"/>
  <c r="DP304" i="9"/>
  <c r="CG304" i="9"/>
  <c r="DP312" i="9"/>
  <c r="CG312" i="9"/>
  <c r="DP365" i="9"/>
  <c r="CG365" i="9"/>
  <c r="DP397" i="9"/>
  <c r="CG397" i="9"/>
  <c r="DP364" i="9"/>
  <c r="CG364" i="9"/>
  <c r="DP396" i="9"/>
  <c r="CG396" i="9"/>
  <c r="DP462" i="9"/>
  <c r="CG462" i="9"/>
  <c r="DP526" i="9"/>
  <c r="CG526" i="9"/>
  <c r="DP449" i="9"/>
  <c r="CG449" i="9"/>
  <c r="DP481" i="9"/>
  <c r="CG481" i="9"/>
  <c r="DP513" i="9"/>
  <c r="CG513" i="9"/>
  <c r="DP472" i="9"/>
  <c r="CG472" i="9"/>
  <c r="DP427" i="9"/>
  <c r="CG427" i="9"/>
  <c r="DP603" i="9"/>
  <c r="CG603" i="9"/>
  <c r="DP667" i="9"/>
  <c r="DW667" i="9" s="1"/>
  <c r="DZ667" i="9" s="1"/>
  <c r="EA667" i="9" s="1"/>
  <c r="EB667" i="9" s="1"/>
  <c r="CG667" i="9"/>
  <c r="DP616" i="9"/>
  <c r="DW616" i="9" s="1"/>
  <c r="DZ616" i="9" s="1"/>
  <c r="EA616" i="9" s="1"/>
  <c r="EB616" i="9" s="1"/>
  <c r="CG616" i="9"/>
  <c r="DP618" i="9"/>
  <c r="CG618" i="9"/>
  <c r="DP688" i="9"/>
  <c r="CG688" i="9"/>
  <c r="DP700" i="9"/>
  <c r="CG700" i="9"/>
  <c r="DP724" i="9"/>
  <c r="CG724" i="9"/>
  <c r="DP632" i="9"/>
  <c r="DW632" i="9" s="1"/>
  <c r="DZ632" i="9" s="1"/>
  <c r="EA632" i="9" s="1"/>
  <c r="EB632" i="9" s="1"/>
  <c r="CG632" i="9"/>
  <c r="DP547" i="9"/>
  <c r="CG547" i="9"/>
  <c r="DP609" i="9"/>
  <c r="CG609" i="9"/>
  <c r="DP657" i="9"/>
  <c r="CG657" i="9"/>
  <c r="DP713" i="9"/>
  <c r="CG713" i="9"/>
  <c r="DP682" i="9"/>
  <c r="CG682" i="9"/>
  <c r="DP706" i="9"/>
  <c r="CG706" i="9"/>
  <c r="DP783" i="9"/>
  <c r="CG783" i="9"/>
  <c r="DP813" i="9"/>
  <c r="CG813" i="9"/>
  <c r="DP823" i="9"/>
  <c r="CG823" i="9"/>
  <c r="DP853" i="9"/>
  <c r="DW853" i="9" s="1"/>
  <c r="DZ853" i="9" s="1"/>
  <c r="EA853" i="9" s="1"/>
  <c r="EB853" i="9" s="1"/>
  <c r="CG853" i="9"/>
  <c r="DP857" i="9"/>
  <c r="DW857" i="9" s="1"/>
  <c r="DZ857" i="9" s="1"/>
  <c r="EA857" i="9" s="1"/>
  <c r="EB857" i="9" s="1"/>
  <c r="CG857" i="9"/>
  <c r="DP885" i="9"/>
  <c r="CG885" i="9"/>
  <c r="DP880" i="9"/>
  <c r="CG880" i="9"/>
  <c r="DP874" i="9"/>
  <c r="CG874" i="9"/>
  <c r="DP740" i="9"/>
  <c r="CG740" i="9"/>
  <c r="DP660" i="9"/>
  <c r="CG660" i="9"/>
  <c r="DP523" i="9"/>
  <c r="CG523" i="9"/>
  <c r="DP601" i="9"/>
  <c r="DW601" i="9" s="1"/>
  <c r="DZ601" i="9" s="1"/>
  <c r="EA601" i="9" s="1"/>
  <c r="EB601" i="9" s="1"/>
  <c r="CG601" i="9"/>
  <c r="DP681" i="9"/>
  <c r="CG681" i="9"/>
  <c r="DP725" i="9"/>
  <c r="CG725" i="9"/>
  <c r="DP423" i="9"/>
  <c r="CG423" i="9"/>
  <c r="DP742" i="9"/>
  <c r="CG742" i="9"/>
  <c r="DP830" i="9"/>
  <c r="CG830" i="9"/>
  <c r="DP861" i="9"/>
  <c r="CG861" i="9"/>
  <c r="DP913" i="9"/>
  <c r="CG913" i="9"/>
  <c r="DP936" i="9"/>
  <c r="CG936" i="9"/>
  <c r="DP696" i="9"/>
  <c r="CG696" i="9"/>
  <c r="DP760" i="9"/>
  <c r="CG760" i="9"/>
  <c r="DP555" i="9"/>
  <c r="CG555" i="9"/>
  <c r="DP689" i="9"/>
  <c r="CG689" i="9"/>
  <c r="DP757" i="9"/>
  <c r="CG757" i="9"/>
  <c r="DP608" i="9"/>
  <c r="CG608" i="9"/>
  <c r="DP844" i="9"/>
  <c r="CG844" i="9"/>
  <c r="DP867" i="9"/>
  <c r="CG867" i="9"/>
  <c r="DP893" i="9"/>
  <c r="CG893" i="9"/>
  <c r="DP847" i="9"/>
  <c r="CG847" i="9"/>
  <c r="DP931" i="9"/>
  <c r="CG931" i="9"/>
  <c r="DP954" i="9"/>
  <c r="CG954" i="9"/>
  <c r="DP752" i="9"/>
  <c r="CG752" i="9"/>
  <c r="DP702" i="9"/>
  <c r="CG702" i="9"/>
  <c r="DP487" i="9"/>
  <c r="CG487" i="9"/>
  <c r="DP633" i="9"/>
  <c r="DW633" i="9" s="1"/>
  <c r="DZ633" i="9" s="1"/>
  <c r="EA633" i="9" s="1"/>
  <c r="EB633" i="9" s="1"/>
  <c r="CG633" i="9"/>
  <c r="DP729" i="9"/>
  <c r="CG729" i="9"/>
  <c r="DP798" i="9"/>
  <c r="CG798" i="9"/>
  <c r="DP812" i="9"/>
  <c r="DW812" i="9" s="1"/>
  <c r="DZ812" i="9" s="1"/>
  <c r="EA812" i="9" s="1"/>
  <c r="EB812" i="9" s="1"/>
  <c r="CG812" i="9"/>
  <c r="DP862" i="9"/>
  <c r="CG862" i="9"/>
  <c r="DP892" i="9"/>
  <c r="CG892" i="9"/>
  <c r="DP908" i="9"/>
  <c r="CG908" i="9"/>
  <c r="DP916" i="9"/>
  <c r="DW916" i="9" s="1"/>
  <c r="DZ916" i="9" s="1"/>
  <c r="EA916" i="9" s="1"/>
  <c r="EB916" i="9" s="1"/>
  <c r="CG916" i="9"/>
  <c r="DP922" i="9"/>
  <c r="DW922" i="9" s="1"/>
  <c r="DZ922" i="9" s="1"/>
  <c r="EA922" i="9" s="1"/>
  <c r="EB922" i="9" s="1"/>
  <c r="CG922" i="9"/>
  <c r="DP866" i="9"/>
  <c r="CG866" i="9"/>
  <c r="DP948" i="9"/>
  <c r="CG948" i="9"/>
  <c r="DP973" i="9"/>
  <c r="CG973" i="9"/>
  <c r="DP989" i="9"/>
  <c r="CG989" i="9"/>
  <c r="DP949" i="9"/>
  <c r="CG949" i="9"/>
  <c r="DP1005" i="9"/>
  <c r="CG1005" i="9"/>
  <c r="DP974" i="9"/>
  <c r="CG974" i="9"/>
  <c r="DP990" i="9"/>
  <c r="CG990" i="9"/>
  <c r="DP1009" i="9"/>
  <c r="CG1009" i="9"/>
  <c r="V9" i="9"/>
  <c r="AT9" i="9"/>
  <c r="DL9" i="9" s="1"/>
  <c r="W9" i="9"/>
  <c r="U9" i="9"/>
  <c r="AW9" i="9"/>
  <c r="T9" i="9"/>
  <c r="X9" i="9"/>
  <c r="Y9" i="9"/>
  <c r="Z9" i="9" s="1"/>
  <c r="DP963" i="9"/>
  <c r="DW963" i="9" s="1"/>
  <c r="DZ963" i="9" s="1"/>
  <c r="EA963" i="9" s="1"/>
  <c r="EB963" i="9" s="1"/>
  <c r="CG963" i="9"/>
  <c r="DP971" i="9"/>
  <c r="CG971" i="9"/>
  <c r="DP987" i="9"/>
  <c r="DW987" i="9" s="1"/>
  <c r="DZ987" i="9" s="1"/>
  <c r="EA987" i="9" s="1"/>
  <c r="EB987" i="9" s="1"/>
  <c r="CG987" i="9"/>
  <c r="DP1011" i="9"/>
  <c r="DW1011" i="9" s="1"/>
  <c r="DZ1011" i="9" s="1"/>
  <c r="EA1011" i="9" s="1"/>
  <c r="EB1011" i="9" s="1"/>
  <c r="CG1011" i="9"/>
  <c r="DP1013" i="9"/>
  <c r="CG1013" i="9"/>
  <c r="DP962" i="9"/>
  <c r="CG962" i="9"/>
  <c r="DP968" i="9"/>
  <c r="CG968" i="9"/>
  <c r="DP984" i="9"/>
  <c r="CG984" i="9"/>
  <c r="DP943" i="9"/>
  <c r="CG943" i="9"/>
  <c r="DP1004" i="9"/>
  <c r="CG1004" i="9"/>
  <c r="DP1003" i="9"/>
  <c r="CG1003" i="9"/>
  <c r="DS765" i="9"/>
  <c r="CJ765" i="9"/>
  <c r="DS733" i="9"/>
  <c r="CJ733" i="9"/>
  <c r="DS685" i="9"/>
  <c r="CJ685" i="9"/>
  <c r="DS770" i="9"/>
  <c r="CJ770" i="9"/>
  <c r="DS749" i="9"/>
  <c r="CJ749" i="9"/>
  <c r="DR732" i="9"/>
  <c r="CI732" i="9"/>
  <c r="DR716" i="9"/>
  <c r="CI716" i="9"/>
  <c r="DR700" i="9"/>
  <c r="CI700" i="9"/>
  <c r="DQ691" i="9"/>
  <c r="CH691" i="9"/>
  <c r="DS665" i="9"/>
  <c r="CJ665" i="9"/>
  <c r="DS649" i="9"/>
  <c r="CJ649" i="9"/>
  <c r="DR618" i="9"/>
  <c r="CI618" i="9"/>
  <c r="DS592" i="9"/>
  <c r="CJ592" i="9"/>
  <c r="DS758" i="9"/>
  <c r="CJ758" i="9"/>
  <c r="DT726" i="9"/>
  <c r="CK726" i="9"/>
  <c r="DQ660" i="9"/>
  <c r="CH660" i="9"/>
  <c r="DQ652" i="9"/>
  <c r="CH652" i="9"/>
  <c r="DT643" i="9"/>
  <c r="CK643" i="9"/>
  <c r="DS609" i="9"/>
  <c r="CJ609" i="9"/>
  <c r="DR576" i="9"/>
  <c r="CI576" i="9"/>
  <c r="DS769" i="9"/>
  <c r="CJ769" i="9"/>
  <c r="DQ727" i="9"/>
  <c r="CH727" i="9"/>
  <c r="DS780" i="9"/>
  <c r="CJ780" i="9"/>
  <c r="DS764" i="9"/>
  <c r="CJ764" i="9"/>
  <c r="DQ744" i="9"/>
  <c r="CH744" i="9"/>
  <c r="DR724" i="9"/>
  <c r="CI724" i="9"/>
  <c r="DR708" i="9"/>
  <c r="CI708" i="9"/>
  <c r="DQ695" i="9"/>
  <c r="CH695" i="9"/>
  <c r="DR679" i="9"/>
  <c r="CI679" i="9"/>
  <c r="DR671" i="9"/>
  <c r="CI671" i="9"/>
  <c r="DQ653" i="9"/>
  <c r="CH653" i="9"/>
  <c r="DS615" i="9"/>
  <c r="CJ615" i="9"/>
  <c r="DS590" i="9"/>
  <c r="CJ590" i="9"/>
  <c r="DT710" i="9"/>
  <c r="CK710" i="9"/>
  <c r="DS782" i="9"/>
  <c r="CJ782" i="9"/>
  <c r="DS771" i="9"/>
  <c r="CJ771" i="9"/>
  <c r="DS750" i="9"/>
  <c r="CJ750" i="9"/>
  <c r="DS725" i="9"/>
  <c r="CJ725" i="9"/>
  <c r="DS709" i="9"/>
  <c r="CJ709" i="9"/>
  <c r="DR692" i="9"/>
  <c r="CI692" i="9"/>
  <c r="DR680" i="9"/>
  <c r="CI680" i="9"/>
  <c r="DS656" i="9"/>
  <c r="CJ656" i="9"/>
  <c r="DS636" i="9"/>
  <c r="CJ636" i="9"/>
  <c r="DT623" i="9"/>
  <c r="CK623" i="9"/>
  <c r="DT570" i="9"/>
  <c r="CK570" i="9"/>
  <c r="DT535" i="9"/>
  <c r="CK535" i="9"/>
  <c r="DT490" i="9"/>
  <c r="CK490" i="9"/>
  <c r="DQ451" i="9"/>
  <c r="CH451" i="9"/>
  <c r="DS530" i="9"/>
  <c r="CJ530" i="9"/>
  <c r="DT487" i="9"/>
  <c r="CK487" i="9"/>
  <c r="DR428" i="9"/>
  <c r="CI428" i="9"/>
  <c r="DR334" i="9"/>
  <c r="CI334" i="9"/>
  <c r="DS127" i="9"/>
  <c r="CJ127" i="9"/>
  <c r="DR781" i="9"/>
  <c r="CI781" i="9"/>
  <c r="DR777" i="9"/>
  <c r="CI777" i="9"/>
  <c r="DR773" i="9"/>
  <c r="CI773" i="9"/>
  <c r="DR769" i="9"/>
  <c r="CI769" i="9"/>
  <c r="DR765" i="9"/>
  <c r="CI765" i="9"/>
  <c r="DQ761" i="9"/>
  <c r="CH761" i="9"/>
  <c r="DR757" i="9"/>
  <c r="CI757" i="9"/>
  <c r="DQ753" i="9"/>
  <c r="CH753" i="9"/>
  <c r="DR749" i="9"/>
  <c r="CI749" i="9"/>
  <c r="DQ745" i="9"/>
  <c r="CH745" i="9"/>
  <c r="DS741" i="9"/>
  <c r="CJ741" i="9"/>
  <c r="DS737" i="9"/>
  <c r="CJ737" i="9"/>
  <c r="DR733" i="9"/>
  <c r="CI733" i="9"/>
  <c r="DR729" i="9"/>
  <c r="CI729" i="9"/>
  <c r="DR725" i="9"/>
  <c r="CI725" i="9"/>
  <c r="DR721" i="9"/>
  <c r="CI721" i="9"/>
  <c r="DR717" i="9"/>
  <c r="CI717" i="9"/>
  <c r="DR713" i="9"/>
  <c r="CI713" i="9"/>
  <c r="DR709" i="9"/>
  <c r="CI709" i="9"/>
  <c r="DR705" i="9"/>
  <c r="CI705" i="9"/>
  <c r="DR701" i="9"/>
  <c r="CI701" i="9"/>
  <c r="DR697" i="9"/>
  <c r="CI697" i="9"/>
  <c r="DR693" i="9"/>
  <c r="CI693" i="9"/>
  <c r="DR689" i="9"/>
  <c r="CI689" i="9"/>
  <c r="DR685" i="9"/>
  <c r="CI685" i="9"/>
  <c r="DR681" i="9"/>
  <c r="CI681" i="9"/>
  <c r="DS677" i="9"/>
  <c r="CJ677" i="9"/>
  <c r="DQ673" i="9"/>
  <c r="CH673" i="9"/>
  <c r="DS669" i="9"/>
  <c r="CJ669" i="9"/>
  <c r="DR665" i="9"/>
  <c r="CI665" i="9"/>
  <c r="DT661" i="9"/>
  <c r="CK661" i="9"/>
  <c r="DR657" i="9"/>
  <c r="CI657" i="9"/>
  <c r="DT653" i="9"/>
  <c r="CK653" i="9"/>
  <c r="DR649" i="9"/>
  <c r="CI649" i="9"/>
  <c r="DT645" i="9"/>
  <c r="CK645" i="9"/>
  <c r="DR640" i="9"/>
  <c r="CI640" i="9"/>
  <c r="DT635" i="9"/>
  <c r="CK635" i="9"/>
  <c r="DQ630" i="9"/>
  <c r="CH630" i="9"/>
  <c r="DR622" i="9"/>
  <c r="CI622" i="9"/>
  <c r="DR615" i="9"/>
  <c r="CI615" i="9"/>
  <c r="DR606" i="9"/>
  <c r="CI606" i="9"/>
  <c r="DT599" i="9"/>
  <c r="CK599" i="9"/>
  <c r="DT591" i="9"/>
  <c r="CK591" i="9"/>
  <c r="DR584" i="9"/>
  <c r="CI584" i="9"/>
  <c r="DS577" i="9"/>
  <c r="CJ577" i="9"/>
  <c r="DR561" i="9"/>
  <c r="CI561" i="9"/>
  <c r="DQ546" i="9"/>
  <c r="CH546" i="9"/>
  <c r="DQ529" i="9"/>
  <c r="CH529" i="9"/>
  <c r="DQ505" i="9"/>
  <c r="CH505" i="9"/>
  <c r="DT488" i="9"/>
  <c r="CK488" i="9"/>
  <c r="DT461" i="9"/>
  <c r="CK461" i="9"/>
  <c r="DS448" i="9"/>
  <c r="CJ448" i="9"/>
  <c r="DR431" i="9"/>
  <c r="CI431" i="9"/>
  <c r="DQ399" i="9"/>
  <c r="CH399" i="9"/>
  <c r="DQ391" i="9"/>
  <c r="CH391" i="9"/>
  <c r="DQ383" i="9"/>
  <c r="CH383" i="9"/>
  <c r="DQ375" i="9"/>
  <c r="CH375" i="9"/>
  <c r="DQ367" i="9"/>
  <c r="CH367" i="9"/>
  <c r="DQ359" i="9"/>
  <c r="CH359" i="9"/>
  <c r="DQ351" i="9"/>
  <c r="CH351" i="9"/>
  <c r="DQ343" i="9"/>
  <c r="CH343" i="9"/>
  <c r="DQ324" i="9"/>
  <c r="CH324" i="9"/>
  <c r="DR290" i="9"/>
  <c r="CI290" i="9"/>
  <c r="DT222" i="9"/>
  <c r="CK222" i="9"/>
  <c r="DQ782" i="9"/>
  <c r="CH782" i="9"/>
  <c r="DQ778" i="9"/>
  <c r="CH778" i="9"/>
  <c r="DQ774" i="9"/>
  <c r="CH774" i="9"/>
  <c r="DQ770" i="9"/>
  <c r="CH770" i="9"/>
  <c r="DQ766" i="9"/>
  <c r="CH766" i="9"/>
  <c r="DS762" i="9"/>
  <c r="CJ762" i="9"/>
  <c r="DQ758" i="9"/>
  <c r="CH758" i="9"/>
  <c r="DR754" i="9"/>
  <c r="CI754" i="9"/>
  <c r="DQ750" i="9"/>
  <c r="CH750" i="9"/>
  <c r="DR746" i="9"/>
  <c r="CI746" i="9"/>
  <c r="DQ742" i="9"/>
  <c r="CH742" i="9"/>
  <c r="DS738" i="9"/>
  <c r="CJ738" i="9"/>
  <c r="DS734" i="9"/>
  <c r="CJ734" i="9"/>
  <c r="DR730" i="9"/>
  <c r="CI730" i="9"/>
  <c r="DR726" i="9"/>
  <c r="CI726" i="9"/>
  <c r="DR722" i="9"/>
  <c r="CI722" i="9"/>
  <c r="DR718" i="9"/>
  <c r="CI718" i="9"/>
  <c r="DR714" i="9"/>
  <c r="CI714" i="9"/>
  <c r="DR710" i="9"/>
  <c r="CI710" i="9"/>
  <c r="DR706" i="9"/>
  <c r="CI706" i="9"/>
  <c r="DR702" i="9"/>
  <c r="CI702" i="9"/>
  <c r="DR698" i="9"/>
  <c r="CI698" i="9"/>
  <c r="DR694" i="9"/>
  <c r="CI694" i="9"/>
  <c r="DR690" i="9"/>
  <c r="CI690" i="9"/>
  <c r="DR686" i="9"/>
  <c r="CI686" i="9"/>
  <c r="DR682" i="9"/>
  <c r="CI682" i="9"/>
  <c r="DT678" i="9"/>
  <c r="CK678" i="9"/>
  <c r="DR674" i="9"/>
  <c r="CI674" i="9"/>
  <c r="DT670" i="9"/>
  <c r="CK670" i="9"/>
  <c r="DS666" i="9"/>
  <c r="CJ666" i="9"/>
  <c r="DQ662" i="9"/>
  <c r="CH662" i="9"/>
  <c r="DS658" i="9"/>
  <c r="CJ658" i="9"/>
  <c r="DQ654" i="9"/>
  <c r="CH654" i="9"/>
  <c r="DS650" i="9"/>
  <c r="CJ650" i="9"/>
  <c r="DQ646" i="9"/>
  <c r="CH646" i="9"/>
  <c r="DS642" i="9"/>
  <c r="CJ642" i="9"/>
  <c r="DS637" i="9"/>
  <c r="CJ637" i="9"/>
  <c r="DR631" i="9"/>
  <c r="CI631" i="9"/>
  <c r="DR620" i="9"/>
  <c r="CI620" i="9"/>
  <c r="DR613" i="9"/>
  <c r="CI613" i="9"/>
  <c r="DR604" i="9"/>
  <c r="CI604" i="9"/>
  <c r="DS596" i="9"/>
  <c r="CJ596" i="9"/>
  <c r="DS588" i="9"/>
  <c r="CJ588" i="9"/>
  <c r="DR582" i="9"/>
  <c r="CI582" i="9"/>
  <c r="DT571" i="9"/>
  <c r="CK571" i="9"/>
  <c r="DT554" i="9"/>
  <c r="CK554" i="9"/>
  <c r="DT523" i="9"/>
  <c r="CK523" i="9"/>
  <c r="DS511" i="9"/>
  <c r="CJ511" i="9"/>
  <c r="DR501" i="9"/>
  <c r="CI501" i="9"/>
  <c r="DR495" i="9"/>
  <c r="CI495" i="9"/>
  <c r="DR484" i="9"/>
  <c r="CI484" i="9"/>
  <c r="DS476" i="9"/>
  <c r="CJ476" i="9"/>
  <c r="DR468" i="9"/>
  <c r="CI468" i="9"/>
  <c r="DR464" i="9"/>
  <c r="CI464" i="9"/>
  <c r="DS445" i="9"/>
  <c r="CJ445" i="9"/>
  <c r="DR436" i="9"/>
  <c r="CI436" i="9"/>
  <c r="DT424" i="9"/>
  <c r="CK424" i="9"/>
  <c r="DT410" i="9"/>
  <c r="CK410" i="9"/>
  <c r="DS331" i="9"/>
  <c r="CJ331" i="9"/>
  <c r="DQ263" i="9"/>
  <c r="CH263" i="9"/>
  <c r="DT782" i="9"/>
  <c r="CK782" i="9"/>
  <c r="DT780" i="9"/>
  <c r="CK780" i="9"/>
  <c r="DT778" i="9"/>
  <c r="CK778" i="9"/>
  <c r="DT776" i="9"/>
  <c r="CK776" i="9"/>
  <c r="DT774" i="9"/>
  <c r="CK774" i="9"/>
  <c r="DT772" i="9"/>
  <c r="CK772" i="9"/>
  <c r="DT770" i="9"/>
  <c r="CK770" i="9"/>
  <c r="DT768" i="9"/>
  <c r="CK768" i="9"/>
  <c r="DT766" i="9"/>
  <c r="CK766" i="9"/>
  <c r="DT764" i="9"/>
  <c r="CK764" i="9"/>
  <c r="DR760" i="9"/>
  <c r="CI760" i="9"/>
  <c r="DS756" i="9"/>
  <c r="CJ756" i="9"/>
  <c r="DR752" i="9"/>
  <c r="CI752" i="9"/>
  <c r="DS748" i="9"/>
  <c r="CJ748" i="9"/>
  <c r="DR744" i="9"/>
  <c r="CI744" i="9"/>
  <c r="DT740" i="9"/>
  <c r="CK740" i="9"/>
  <c r="DT736" i="9"/>
  <c r="CK736" i="9"/>
  <c r="DS732" i="9"/>
  <c r="CJ732" i="9"/>
  <c r="DS728" i="9"/>
  <c r="CJ728" i="9"/>
  <c r="DS724" i="9"/>
  <c r="CJ724" i="9"/>
  <c r="DS720" i="9"/>
  <c r="CJ720" i="9"/>
  <c r="DS716" i="9"/>
  <c r="CJ716" i="9"/>
  <c r="DS712" i="9"/>
  <c r="CJ712" i="9"/>
  <c r="DS708" i="9"/>
  <c r="CJ708" i="9"/>
  <c r="DS704" i="9"/>
  <c r="CJ704" i="9"/>
  <c r="DS700" i="9"/>
  <c r="CJ700" i="9"/>
  <c r="DS696" i="9"/>
  <c r="CJ696" i="9"/>
  <c r="DS692" i="9"/>
  <c r="CJ692" i="9"/>
  <c r="DS688" i="9"/>
  <c r="CJ688" i="9"/>
  <c r="DS684" i="9"/>
  <c r="CJ684" i="9"/>
  <c r="DS680" i="9"/>
  <c r="CJ680" i="9"/>
  <c r="DQ676" i="9"/>
  <c r="CH676" i="9"/>
  <c r="DS672" i="9"/>
  <c r="CJ672" i="9"/>
  <c r="DQ668" i="9"/>
  <c r="CH668" i="9"/>
  <c r="DT664" i="9"/>
  <c r="CK664" i="9"/>
  <c r="DR660" i="9"/>
  <c r="CI660" i="9"/>
  <c r="DT656" i="9"/>
  <c r="CK656" i="9"/>
  <c r="DR652" i="9"/>
  <c r="CI652" i="9"/>
  <c r="DT648" i="9"/>
  <c r="CK648" i="9"/>
  <c r="DR644" i="9"/>
  <c r="CI644" i="9"/>
  <c r="DT636" i="9"/>
  <c r="CK636" i="9"/>
  <c r="DS627" i="9"/>
  <c r="CJ627" i="9"/>
  <c r="DR617" i="9"/>
  <c r="CI617" i="9"/>
  <c r="DR608" i="9"/>
  <c r="CI608" i="9"/>
  <c r="DT600" i="9"/>
  <c r="CK600" i="9"/>
  <c r="DT592" i="9"/>
  <c r="CK592" i="9"/>
  <c r="DP583" i="9"/>
  <c r="DW583" i="9" s="1"/>
  <c r="DZ583" i="9" s="1"/>
  <c r="EA583" i="9" s="1"/>
  <c r="EB583" i="9" s="1"/>
  <c r="CG583" i="9"/>
  <c r="DT579" i="9"/>
  <c r="CK579" i="9"/>
  <c r="DR563" i="9"/>
  <c r="CI563" i="9"/>
  <c r="DR547" i="9"/>
  <c r="CI547" i="9"/>
  <c r="DR533" i="9"/>
  <c r="CI533" i="9"/>
  <c r="DR526" i="9"/>
  <c r="CI526" i="9"/>
  <c r="DS510" i="9"/>
  <c r="CJ510" i="9"/>
  <c r="DT494" i="9"/>
  <c r="CK494" i="9"/>
  <c r="DS475" i="9"/>
  <c r="CJ475" i="9"/>
  <c r="DS446" i="9"/>
  <c r="CJ446" i="9"/>
  <c r="DT425" i="9"/>
  <c r="CK425" i="9"/>
  <c r="DR406" i="9"/>
  <c r="CI406" i="9"/>
  <c r="DQ397" i="9"/>
  <c r="CH397" i="9"/>
  <c r="DQ389" i="9"/>
  <c r="CH389" i="9"/>
  <c r="DQ381" i="9"/>
  <c r="CH381" i="9"/>
  <c r="DQ373" i="9"/>
  <c r="CH373" i="9"/>
  <c r="DQ365" i="9"/>
  <c r="CH365" i="9"/>
  <c r="DQ357" i="9"/>
  <c r="CH357" i="9"/>
  <c r="DQ349" i="9"/>
  <c r="CH349" i="9"/>
  <c r="DQ341" i="9"/>
  <c r="CH341" i="9"/>
  <c r="DR335" i="9"/>
  <c r="CI335" i="9"/>
  <c r="DR320" i="9"/>
  <c r="CI320" i="9"/>
  <c r="DR288" i="9"/>
  <c r="CI288" i="9"/>
  <c r="DT642" i="9"/>
  <c r="CK642" i="9"/>
  <c r="DR638" i="9"/>
  <c r="CI638" i="9"/>
  <c r="DT634" i="9"/>
  <c r="CK634" i="9"/>
  <c r="DS630" i="9"/>
  <c r="CJ630" i="9"/>
  <c r="DS626" i="9"/>
  <c r="CJ626" i="9"/>
  <c r="DQ622" i="9"/>
  <c r="CH622" i="9"/>
  <c r="DQ618" i="9"/>
  <c r="CH618" i="9"/>
  <c r="DQ614" i="9"/>
  <c r="CH614" i="9"/>
  <c r="DQ610" i="9"/>
  <c r="CH610" i="9"/>
  <c r="DQ606" i="9"/>
  <c r="CH606" i="9"/>
  <c r="DR602" i="9"/>
  <c r="CI602" i="9"/>
  <c r="DR598" i="9"/>
  <c r="CI598" i="9"/>
  <c r="DR594" i="9"/>
  <c r="CI594" i="9"/>
  <c r="DR590" i="9"/>
  <c r="CI590" i="9"/>
  <c r="DT586" i="9"/>
  <c r="CK586" i="9"/>
  <c r="DP584" i="9"/>
  <c r="CG584" i="9"/>
  <c r="DR581" i="9"/>
  <c r="CI581" i="9"/>
  <c r="DT578" i="9"/>
  <c r="CK578" i="9"/>
  <c r="DP576" i="9"/>
  <c r="CG576" i="9"/>
  <c r="DR573" i="9"/>
  <c r="CI573" i="9"/>
  <c r="DS570" i="9"/>
  <c r="CJ570" i="9"/>
  <c r="DQ566" i="9"/>
  <c r="CH566" i="9"/>
  <c r="DS562" i="9"/>
  <c r="CJ562" i="9"/>
  <c r="DQ558" i="9"/>
  <c r="CH558" i="9"/>
  <c r="DS554" i="9"/>
  <c r="CJ554" i="9"/>
  <c r="DQ550" i="9"/>
  <c r="CH550" i="9"/>
  <c r="DT546" i="9"/>
  <c r="CK546" i="9"/>
  <c r="DR542" i="9"/>
  <c r="CI542" i="9"/>
  <c r="DQ538" i="9"/>
  <c r="CH538" i="9"/>
  <c r="DS534" i="9"/>
  <c r="CJ534" i="9"/>
  <c r="DR530" i="9"/>
  <c r="CI530" i="9"/>
  <c r="DQ526" i="9"/>
  <c r="CH526" i="9"/>
  <c r="DT522" i="9"/>
  <c r="CK522" i="9"/>
  <c r="DR518" i="9"/>
  <c r="CI518" i="9"/>
  <c r="DR514" i="9"/>
  <c r="CI514" i="9"/>
  <c r="DR510" i="9"/>
  <c r="CI510" i="9"/>
  <c r="DT506" i="9"/>
  <c r="CK506" i="9"/>
  <c r="DQ502" i="9"/>
  <c r="CH502" i="9"/>
  <c r="DQ498" i="9"/>
  <c r="CH498" i="9"/>
  <c r="DS494" i="9"/>
  <c r="CJ494" i="9"/>
  <c r="DS490" i="9"/>
  <c r="CJ490" i="9"/>
  <c r="DQ486" i="9"/>
  <c r="CH486" i="9"/>
  <c r="DR482" i="9"/>
  <c r="CI482" i="9"/>
  <c r="DR478" i="9"/>
  <c r="CI478" i="9"/>
  <c r="DS474" i="9"/>
  <c r="CJ474" i="9"/>
  <c r="DQ470" i="9"/>
  <c r="CH470" i="9"/>
  <c r="DQ466" i="9"/>
  <c r="CH466" i="9"/>
  <c r="DS462" i="9"/>
  <c r="CJ462" i="9"/>
  <c r="DT458" i="9"/>
  <c r="CK458" i="9"/>
  <c r="DT454" i="9"/>
  <c r="CK454" i="9"/>
  <c r="DR450" i="9"/>
  <c r="CI450" i="9"/>
  <c r="DR446" i="9"/>
  <c r="CI446" i="9"/>
  <c r="DT442" i="9"/>
  <c r="CK442" i="9"/>
  <c r="DQ438" i="9"/>
  <c r="CH438" i="9"/>
  <c r="DR434" i="9"/>
  <c r="CI434" i="9"/>
  <c r="DR430" i="9"/>
  <c r="CI430" i="9"/>
  <c r="DS426" i="9"/>
  <c r="CJ426" i="9"/>
  <c r="DS422" i="9"/>
  <c r="CJ422" i="9"/>
  <c r="DS410" i="9"/>
  <c r="CJ410" i="9"/>
  <c r="DQ406" i="9"/>
  <c r="CH406" i="9"/>
  <c r="DQ402" i="9"/>
  <c r="CH402" i="9"/>
  <c r="DT398" i="9"/>
  <c r="CK398" i="9"/>
  <c r="DT394" i="9"/>
  <c r="CK394" i="9"/>
  <c r="DT390" i="9"/>
  <c r="CK390" i="9"/>
  <c r="DT386" i="9"/>
  <c r="CK386" i="9"/>
  <c r="DT382" i="9"/>
  <c r="CK382" i="9"/>
  <c r="DT378" i="9"/>
  <c r="CK378" i="9"/>
  <c r="DT374" i="9"/>
  <c r="CK374" i="9"/>
  <c r="DT370" i="9"/>
  <c r="CK370" i="9"/>
  <c r="DT366" i="9"/>
  <c r="CK366" i="9"/>
  <c r="DT362" i="9"/>
  <c r="CK362" i="9"/>
  <c r="DT358" i="9"/>
  <c r="CK358" i="9"/>
  <c r="DT354" i="9"/>
  <c r="CK354" i="9"/>
  <c r="DT350" i="9"/>
  <c r="CK350" i="9"/>
  <c r="DT346" i="9"/>
  <c r="CK346" i="9"/>
  <c r="DT342" i="9"/>
  <c r="CK342" i="9"/>
  <c r="DQ338" i="9"/>
  <c r="CH338" i="9"/>
  <c r="DQ334" i="9"/>
  <c r="CH334" i="9"/>
  <c r="DR330" i="9"/>
  <c r="CI330" i="9"/>
  <c r="DR326" i="9"/>
  <c r="CI326" i="9"/>
  <c r="DR322" i="9"/>
  <c r="CI322" i="9"/>
  <c r="DR314" i="9"/>
  <c r="CI314" i="9"/>
  <c r="DR304" i="9"/>
  <c r="CI304" i="9"/>
  <c r="DS293" i="9"/>
  <c r="CJ293" i="9"/>
  <c r="DT284" i="9"/>
  <c r="CK284" i="9"/>
  <c r="DT266" i="9"/>
  <c r="CK266" i="9"/>
  <c r="DS634" i="9"/>
  <c r="CJ634" i="9"/>
  <c r="DR630" i="9"/>
  <c r="CI630" i="9"/>
  <c r="DR626" i="9"/>
  <c r="CI626" i="9"/>
  <c r="DT622" i="9"/>
  <c r="CK622" i="9"/>
  <c r="DT618" i="9"/>
  <c r="CK618" i="9"/>
  <c r="DT614" i="9"/>
  <c r="CK614" i="9"/>
  <c r="DT610" i="9"/>
  <c r="CK610" i="9"/>
  <c r="DT606" i="9"/>
  <c r="CK606" i="9"/>
  <c r="DQ602" i="9"/>
  <c r="CH602" i="9"/>
  <c r="DQ598" i="9"/>
  <c r="CH598" i="9"/>
  <c r="DQ594" i="9"/>
  <c r="CH594" i="9"/>
  <c r="DQ590" i="9"/>
  <c r="CH590" i="9"/>
  <c r="DS586" i="9"/>
  <c r="CJ586" i="9"/>
  <c r="DS582" i="9"/>
  <c r="CJ582" i="9"/>
  <c r="DS578" i="9"/>
  <c r="CJ578" i="9"/>
  <c r="DS574" i="9"/>
  <c r="CJ574" i="9"/>
  <c r="DR570" i="9"/>
  <c r="CI570" i="9"/>
  <c r="DT566" i="9"/>
  <c r="CK566" i="9"/>
  <c r="DR562" i="9"/>
  <c r="CI562" i="9"/>
  <c r="DT558" i="9"/>
  <c r="CK558" i="9"/>
  <c r="DR554" i="9"/>
  <c r="CI554" i="9"/>
  <c r="DT550" i="9"/>
  <c r="CK550" i="9"/>
  <c r="DS546" i="9"/>
  <c r="CJ546" i="9"/>
  <c r="DQ542" i="9"/>
  <c r="CH542" i="9"/>
  <c r="DT538" i="9"/>
  <c r="CK538" i="9"/>
  <c r="DR534" i="9"/>
  <c r="CI534" i="9"/>
  <c r="DQ530" i="9"/>
  <c r="CH530" i="9"/>
  <c r="DT526" i="9"/>
  <c r="CK526" i="9"/>
  <c r="DS522" i="9"/>
  <c r="CJ522" i="9"/>
  <c r="DQ518" i="9"/>
  <c r="CH518" i="9"/>
  <c r="DQ514" i="9"/>
  <c r="CH514" i="9"/>
  <c r="DQ510" i="9"/>
  <c r="CH510" i="9"/>
  <c r="DS506" i="9"/>
  <c r="CJ506" i="9"/>
  <c r="DT502" i="9"/>
  <c r="CK502" i="9"/>
  <c r="DT498" i="9"/>
  <c r="CK498" i="9"/>
  <c r="DR494" i="9"/>
  <c r="CI494" i="9"/>
  <c r="DR490" i="9"/>
  <c r="CI490" i="9"/>
  <c r="DT486" i="9"/>
  <c r="CK486" i="9"/>
  <c r="DQ482" i="9"/>
  <c r="CH482" i="9"/>
  <c r="DQ478" i="9"/>
  <c r="CH478" i="9"/>
  <c r="DR474" i="9"/>
  <c r="CI474" i="9"/>
  <c r="DT470" i="9"/>
  <c r="CK470" i="9"/>
  <c r="DT466" i="9"/>
  <c r="CK466" i="9"/>
  <c r="DR462" i="9"/>
  <c r="CI462" i="9"/>
  <c r="DS458" i="9"/>
  <c r="CJ458" i="9"/>
  <c r="DS454" i="9"/>
  <c r="CJ454" i="9"/>
  <c r="DQ450" i="9"/>
  <c r="CH450" i="9"/>
  <c r="DQ446" i="9"/>
  <c r="CH446" i="9"/>
  <c r="DS442" i="9"/>
  <c r="CJ442" i="9"/>
  <c r="DT438" i="9"/>
  <c r="CK438" i="9"/>
  <c r="DQ434" i="9"/>
  <c r="CH434" i="9"/>
  <c r="DQ430" i="9"/>
  <c r="CH430" i="9"/>
  <c r="DR426" i="9"/>
  <c r="CI426" i="9"/>
  <c r="DR422" i="9"/>
  <c r="CI422" i="9"/>
  <c r="DR410" i="9"/>
  <c r="CI410" i="9"/>
  <c r="DT406" i="9"/>
  <c r="CK406" i="9"/>
  <c r="DT402" i="9"/>
  <c r="CK402" i="9"/>
  <c r="DS398" i="9"/>
  <c r="CJ398" i="9"/>
  <c r="DS394" i="9"/>
  <c r="CJ394" i="9"/>
  <c r="DS390" i="9"/>
  <c r="CJ390" i="9"/>
  <c r="DS386" i="9"/>
  <c r="CJ386" i="9"/>
  <c r="DS382" i="9"/>
  <c r="CJ382" i="9"/>
  <c r="DS378" i="9"/>
  <c r="CJ378" i="9"/>
  <c r="DS374" i="9"/>
  <c r="CJ374" i="9"/>
  <c r="DS370" i="9"/>
  <c r="CJ370" i="9"/>
  <c r="DS366" i="9"/>
  <c r="CJ366" i="9"/>
  <c r="DS362" i="9"/>
  <c r="CJ362" i="9"/>
  <c r="DS358" i="9"/>
  <c r="CJ358" i="9"/>
  <c r="DS354" i="9"/>
  <c r="CJ354" i="9"/>
  <c r="DS350" i="9"/>
  <c r="CJ350" i="9"/>
  <c r="DS346" i="9"/>
  <c r="CJ346" i="9"/>
  <c r="DS342" i="9"/>
  <c r="CJ342" i="9"/>
  <c r="DT338" i="9"/>
  <c r="CK338" i="9"/>
  <c r="DT334" i="9"/>
  <c r="CK334" i="9"/>
  <c r="DQ330" i="9"/>
  <c r="CH330" i="9"/>
  <c r="DQ326" i="9"/>
  <c r="CH326" i="9"/>
  <c r="DQ322" i="9"/>
  <c r="CH322" i="9"/>
  <c r="DQ314" i="9"/>
  <c r="CH314" i="9"/>
  <c r="DS305" i="9"/>
  <c r="CJ305" i="9"/>
  <c r="DR296" i="9"/>
  <c r="CI296" i="9"/>
  <c r="DQ278" i="9"/>
  <c r="CH278" i="9"/>
  <c r="DR173" i="9"/>
  <c r="CI173" i="9"/>
  <c r="DR572" i="9"/>
  <c r="CI572" i="9"/>
  <c r="DR568" i="9"/>
  <c r="CI568" i="9"/>
  <c r="DT564" i="9"/>
  <c r="CK564" i="9"/>
  <c r="DR560" i="9"/>
  <c r="CI560" i="9"/>
  <c r="DT556" i="9"/>
  <c r="CK556" i="9"/>
  <c r="DR552" i="9"/>
  <c r="CI552" i="9"/>
  <c r="DT548" i="9"/>
  <c r="CK548" i="9"/>
  <c r="DS544" i="9"/>
  <c r="CJ544" i="9"/>
  <c r="DR540" i="9"/>
  <c r="CI540" i="9"/>
  <c r="DQ536" i="9"/>
  <c r="CH536" i="9"/>
  <c r="DS532" i="9"/>
  <c r="CJ532" i="9"/>
  <c r="DR528" i="9"/>
  <c r="CI528" i="9"/>
  <c r="DQ524" i="9"/>
  <c r="CH524" i="9"/>
  <c r="DT520" i="9"/>
  <c r="CK520" i="9"/>
  <c r="DR516" i="9"/>
  <c r="CI516" i="9"/>
  <c r="DT512" i="9"/>
  <c r="CK512" i="9"/>
  <c r="DT508" i="9"/>
  <c r="CK508" i="9"/>
  <c r="DR504" i="9"/>
  <c r="CI504" i="9"/>
  <c r="DR500" i="9"/>
  <c r="CI500" i="9"/>
  <c r="DS496" i="9"/>
  <c r="CJ496" i="9"/>
  <c r="DQ492" i="9"/>
  <c r="CH492" i="9"/>
  <c r="DQ488" i="9"/>
  <c r="CH488" i="9"/>
  <c r="DS484" i="9"/>
  <c r="CJ484" i="9"/>
  <c r="DR480" i="9"/>
  <c r="CI480" i="9"/>
  <c r="DT476" i="9"/>
  <c r="CK476" i="9"/>
  <c r="DQ472" i="9"/>
  <c r="CH472" i="9"/>
  <c r="DS468" i="9"/>
  <c r="CJ468" i="9"/>
  <c r="DS464" i="9"/>
  <c r="CJ464" i="9"/>
  <c r="DQ460" i="9"/>
  <c r="CH460" i="9"/>
  <c r="DQ456" i="9"/>
  <c r="CH456" i="9"/>
  <c r="DR452" i="9"/>
  <c r="CI452" i="9"/>
  <c r="DT448" i="9"/>
  <c r="CK448" i="9"/>
  <c r="DT444" i="9"/>
  <c r="CK444" i="9"/>
  <c r="DR440" i="9"/>
  <c r="CI440" i="9"/>
  <c r="DS436" i="9"/>
  <c r="CJ436" i="9"/>
  <c r="DS432" i="9"/>
  <c r="CJ432" i="9"/>
  <c r="DS428" i="9"/>
  <c r="CJ428" i="9"/>
  <c r="DQ424" i="9"/>
  <c r="CH424" i="9"/>
  <c r="DS408" i="9"/>
  <c r="CJ408" i="9"/>
  <c r="DS404" i="9"/>
  <c r="CJ404" i="9"/>
  <c r="DR400" i="9"/>
  <c r="CI400" i="9"/>
  <c r="DR396" i="9"/>
  <c r="CI396" i="9"/>
  <c r="DR392" i="9"/>
  <c r="CI392" i="9"/>
  <c r="DR388" i="9"/>
  <c r="CI388" i="9"/>
  <c r="DR384" i="9"/>
  <c r="CI384" i="9"/>
  <c r="DR380" i="9"/>
  <c r="CI380" i="9"/>
  <c r="DR376" i="9"/>
  <c r="CI376" i="9"/>
  <c r="DR372" i="9"/>
  <c r="CI372" i="9"/>
  <c r="DR368" i="9"/>
  <c r="CI368" i="9"/>
  <c r="DR364" i="9"/>
  <c r="CI364" i="9"/>
  <c r="DR360" i="9"/>
  <c r="CI360" i="9"/>
  <c r="DR356" i="9"/>
  <c r="CI356" i="9"/>
  <c r="DR352" i="9"/>
  <c r="CI352" i="9"/>
  <c r="DR348" i="9"/>
  <c r="CI348" i="9"/>
  <c r="DR344" i="9"/>
  <c r="CI344" i="9"/>
  <c r="DR340" i="9"/>
  <c r="CI340" i="9"/>
  <c r="DS336" i="9"/>
  <c r="CJ336" i="9"/>
  <c r="DQ332" i="9"/>
  <c r="CH332" i="9"/>
  <c r="DS328" i="9"/>
  <c r="CJ328" i="9"/>
  <c r="DR324" i="9"/>
  <c r="CI324" i="9"/>
  <c r="DS320" i="9"/>
  <c r="CJ320" i="9"/>
  <c r="DS300" i="9"/>
  <c r="CJ300" i="9"/>
  <c r="DQ289" i="9"/>
  <c r="CH289" i="9"/>
  <c r="DQ279" i="9"/>
  <c r="CH279" i="9"/>
  <c r="DS166" i="9"/>
  <c r="CJ166" i="9"/>
  <c r="DS67" i="9"/>
  <c r="CJ67" i="9"/>
  <c r="DQ262" i="9"/>
  <c r="CH262" i="9"/>
  <c r="DT220" i="9"/>
  <c r="CK220" i="9"/>
  <c r="DR212" i="9"/>
  <c r="CI212" i="9"/>
  <c r="DQ164" i="9"/>
  <c r="CH164" i="9"/>
  <c r="DR130" i="9"/>
  <c r="CI130" i="9"/>
  <c r="DQ88" i="9"/>
  <c r="CH88" i="9"/>
  <c r="DQ318" i="9"/>
  <c r="CH318" i="9"/>
  <c r="DT314" i="9"/>
  <c r="CK314" i="9"/>
  <c r="DQ302" i="9"/>
  <c r="CH302" i="9"/>
  <c r="DQ298" i="9"/>
  <c r="CH298" i="9"/>
  <c r="DQ290" i="9"/>
  <c r="CH290" i="9"/>
  <c r="DQ282" i="9"/>
  <c r="CH282" i="9"/>
  <c r="DS267" i="9"/>
  <c r="CJ267" i="9"/>
  <c r="DR217" i="9"/>
  <c r="CI217" i="9"/>
  <c r="DQ194" i="9"/>
  <c r="CH194" i="9"/>
  <c r="DT319" i="9"/>
  <c r="CK319" i="9"/>
  <c r="DQ315" i="9"/>
  <c r="CH315" i="9"/>
  <c r="DS307" i="9"/>
  <c r="CJ307" i="9"/>
  <c r="DT303" i="9"/>
  <c r="CK303" i="9"/>
  <c r="DT299" i="9"/>
  <c r="CK299" i="9"/>
  <c r="DT291" i="9"/>
  <c r="CK291" i="9"/>
  <c r="DT283" i="9"/>
  <c r="CK283" i="9"/>
  <c r="DS265" i="9"/>
  <c r="CJ265" i="9"/>
  <c r="DR202" i="9"/>
  <c r="CI202" i="9"/>
  <c r="DR178" i="9"/>
  <c r="CI178" i="9"/>
  <c r="DS102" i="9"/>
  <c r="CJ102" i="9"/>
  <c r="DT279" i="9"/>
  <c r="CK279" i="9"/>
  <c r="DR275" i="9"/>
  <c r="CI275" i="9"/>
  <c r="DT271" i="9"/>
  <c r="CK271" i="9"/>
  <c r="DR267" i="9"/>
  <c r="CI267" i="9"/>
  <c r="DT263" i="9"/>
  <c r="CK263" i="9"/>
  <c r="DQ217" i="9"/>
  <c r="CH217" i="9"/>
  <c r="DS213" i="9"/>
  <c r="CJ213" i="9"/>
  <c r="DR208" i="9"/>
  <c r="CI208" i="9"/>
  <c r="DS204" i="9"/>
  <c r="CJ204" i="9"/>
  <c r="DQ200" i="9"/>
  <c r="CH200" i="9"/>
  <c r="DT196" i="9"/>
  <c r="CK196" i="9"/>
  <c r="DR192" i="9"/>
  <c r="CI192" i="9"/>
  <c r="DR186" i="9"/>
  <c r="CI186" i="9"/>
  <c r="DT181" i="9"/>
  <c r="CK181" i="9"/>
  <c r="DQ169" i="9"/>
  <c r="CH169" i="9"/>
  <c r="DQ165" i="9"/>
  <c r="CH165" i="9"/>
  <c r="DQ128" i="9"/>
  <c r="CH128" i="9"/>
  <c r="DS122" i="9"/>
  <c r="CJ122" i="9"/>
  <c r="DQ115" i="9"/>
  <c r="CH115" i="9"/>
  <c r="DR103" i="9"/>
  <c r="CI103" i="9"/>
  <c r="DQ97" i="9"/>
  <c r="CH97" i="9"/>
  <c r="DS90" i="9"/>
  <c r="CJ90" i="9"/>
  <c r="DS69" i="9"/>
  <c r="CJ69" i="9"/>
  <c r="DR45" i="9"/>
  <c r="CI45" i="9"/>
  <c r="DS1004" i="9"/>
  <c r="CJ1004" i="9"/>
  <c r="DS279" i="9"/>
  <c r="CJ279" i="9"/>
  <c r="DQ275" i="9"/>
  <c r="CH275" i="9"/>
  <c r="DS271" i="9"/>
  <c r="CJ271" i="9"/>
  <c r="DQ267" i="9"/>
  <c r="CH267" i="9"/>
  <c r="DS263" i="9"/>
  <c r="CJ263" i="9"/>
  <c r="DT219" i="9"/>
  <c r="CK219" i="9"/>
  <c r="DQ213" i="9"/>
  <c r="CH213" i="9"/>
  <c r="DS209" i="9"/>
  <c r="CJ209" i="9"/>
  <c r="DS181" i="9"/>
  <c r="CJ181" i="9"/>
  <c r="DT157" i="9"/>
  <c r="CK157" i="9"/>
  <c r="DS146" i="9"/>
  <c r="CJ146" i="9"/>
  <c r="DR120" i="9"/>
  <c r="CI120" i="9"/>
  <c r="DS94" i="9"/>
  <c r="CJ94" i="9"/>
  <c r="DS40" i="9"/>
  <c r="CJ40" i="9"/>
  <c r="DS1000" i="9"/>
  <c r="CJ1000" i="9"/>
  <c r="DS212" i="9"/>
  <c r="CJ212" i="9"/>
  <c r="DQ207" i="9"/>
  <c r="CH207" i="9"/>
  <c r="DS202" i="9"/>
  <c r="CJ202" i="9"/>
  <c r="DT197" i="9"/>
  <c r="CK197" i="9"/>
  <c r="DT184" i="9"/>
  <c r="CK184" i="9"/>
  <c r="DT180" i="9"/>
  <c r="CK180" i="9"/>
  <c r="DQ176" i="9"/>
  <c r="CH176" i="9"/>
  <c r="DR172" i="9"/>
  <c r="CI172" i="9"/>
  <c r="DS162" i="9"/>
  <c r="CJ162" i="9"/>
  <c r="DQ157" i="9"/>
  <c r="CH157" i="9"/>
  <c r="DS151" i="9"/>
  <c r="CJ151" i="9"/>
  <c r="DS124" i="9"/>
  <c r="CJ124" i="9"/>
  <c r="DR111" i="9"/>
  <c r="CI111" i="9"/>
  <c r="DT93" i="9"/>
  <c r="CK93" i="9"/>
  <c r="DR79" i="9"/>
  <c r="CI79" i="9"/>
  <c r="DT68" i="9"/>
  <c r="CK68" i="9"/>
  <c r="DT969" i="9"/>
  <c r="CK969" i="9"/>
  <c r="DP158" i="9"/>
  <c r="DW158" i="9" s="1"/>
  <c r="DZ158" i="9" s="1"/>
  <c r="EA158" i="9" s="1"/>
  <c r="EB158" i="9" s="1"/>
  <c r="CG158" i="9"/>
  <c r="DT154" i="9"/>
  <c r="CK154" i="9"/>
  <c r="DQ151" i="9"/>
  <c r="CH151" i="9"/>
  <c r="DT147" i="9"/>
  <c r="CK147" i="9"/>
  <c r="DT129" i="9"/>
  <c r="CK129" i="9"/>
  <c r="DS125" i="9"/>
  <c r="CJ125" i="9"/>
  <c r="DQ121" i="9"/>
  <c r="CH121" i="9"/>
  <c r="DT117" i="9"/>
  <c r="CK117" i="9"/>
  <c r="DT97" i="9"/>
  <c r="CK97" i="9"/>
  <c r="DR93" i="9"/>
  <c r="CI93" i="9"/>
  <c r="DT89" i="9"/>
  <c r="CK89" i="9"/>
  <c r="DT81" i="9"/>
  <c r="CK81" i="9"/>
  <c r="DS77" i="9"/>
  <c r="CJ77" i="9"/>
  <c r="DR73" i="9"/>
  <c r="CI73" i="9"/>
  <c r="DR69" i="9"/>
  <c r="CI69" i="9"/>
  <c r="DT65" i="9"/>
  <c r="CK65" i="9"/>
  <c r="DW59" i="9"/>
  <c r="DZ59" i="9" s="1"/>
  <c r="EA59" i="9" s="1"/>
  <c r="EB59" i="9" s="1"/>
  <c r="DT50" i="9"/>
  <c r="CK50" i="9"/>
  <c r="DQ44" i="9"/>
  <c r="CH44" i="9"/>
  <c r="DS1015" i="9"/>
  <c r="CJ1015" i="9"/>
  <c r="DS999" i="9"/>
  <c r="CJ999" i="9"/>
  <c r="DS989" i="9"/>
  <c r="CJ989" i="9"/>
  <c r="DR961" i="9"/>
  <c r="CI961" i="9"/>
  <c r="DS220" i="9"/>
  <c r="CJ220" i="9"/>
  <c r="DP217" i="9"/>
  <c r="CG217" i="9"/>
  <c r="DR213" i="9"/>
  <c r="CI213" i="9"/>
  <c r="DR209" i="9"/>
  <c r="CI209" i="9"/>
  <c r="DT205" i="9"/>
  <c r="CK205" i="9"/>
  <c r="DT202" i="9"/>
  <c r="CK202" i="9"/>
  <c r="DS198" i="9"/>
  <c r="CJ198" i="9"/>
  <c r="DS194" i="9"/>
  <c r="CJ194" i="9"/>
  <c r="DR190" i="9"/>
  <c r="CI190" i="9"/>
  <c r="DT186" i="9"/>
  <c r="CK186" i="9"/>
  <c r="DR176" i="9"/>
  <c r="CI176" i="9"/>
  <c r="DT172" i="9"/>
  <c r="CK172" i="9"/>
  <c r="DS168" i="9"/>
  <c r="CJ168" i="9"/>
  <c r="DS165" i="9"/>
  <c r="CJ165" i="9"/>
  <c r="DT161" i="9"/>
  <c r="CK161" i="9"/>
  <c r="DR157" i="9"/>
  <c r="CI157" i="9"/>
  <c r="DR153" i="9"/>
  <c r="CI153" i="9"/>
  <c r="DS129" i="9"/>
  <c r="CJ129" i="9"/>
  <c r="DR125" i="9"/>
  <c r="CI125" i="9"/>
  <c r="DT121" i="9"/>
  <c r="CK121" i="9"/>
  <c r="DS117" i="9"/>
  <c r="CJ117" i="9"/>
  <c r="DS97" i="9"/>
  <c r="CJ97" i="9"/>
  <c r="DQ93" i="9"/>
  <c r="CH93" i="9"/>
  <c r="DS89" i="9"/>
  <c r="CJ89" i="9"/>
  <c r="DS81" i="9"/>
  <c r="CJ81" i="9"/>
  <c r="DR77" i="9"/>
  <c r="CI77" i="9"/>
  <c r="DQ73" i="9"/>
  <c r="CH73" i="9"/>
  <c r="DQ69" i="9"/>
  <c r="CH69" i="9"/>
  <c r="DS65" i="9"/>
  <c r="CJ65" i="9"/>
  <c r="DT61" i="9"/>
  <c r="CK61" i="9"/>
  <c r="DR46" i="9"/>
  <c r="CI46" i="9"/>
  <c r="DT37" i="9"/>
  <c r="CK37" i="9"/>
  <c r="DR28" i="9"/>
  <c r="CI28" i="9"/>
  <c r="DS1002" i="9"/>
  <c r="CJ1002" i="9"/>
  <c r="DQ984" i="9"/>
  <c r="CH984" i="9"/>
  <c r="DS79" i="9"/>
  <c r="CJ79" i="9"/>
  <c r="DQ75" i="9"/>
  <c r="CH75" i="9"/>
  <c r="DT67" i="9"/>
  <c r="CK67" i="9"/>
  <c r="DT45" i="9"/>
  <c r="CK45" i="9"/>
  <c r="DR39" i="9"/>
  <c r="CI39" i="9"/>
  <c r="DS1017" i="9"/>
  <c r="CJ1017" i="9"/>
  <c r="DS1001" i="9"/>
  <c r="CJ1001" i="9"/>
  <c r="DS988" i="9"/>
  <c r="CJ988" i="9"/>
  <c r="DR965" i="9"/>
  <c r="CI965" i="9"/>
  <c r="DR954" i="9"/>
  <c r="CI954" i="9"/>
  <c r="DR946" i="9"/>
  <c r="CI946" i="9"/>
  <c r="DR53" i="9"/>
  <c r="CI53" i="9"/>
  <c r="DR49" i="9"/>
  <c r="CI49" i="9"/>
  <c r="DS45" i="9"/>
  <c r="CJ45" i="9"/>
  <c r="DQ37" i="9"/>
  <c r="CH37" i="9"/>
  <c r="DW14" i="9"/>
  <c r="DZ14" i="9" s="1"/>
  <c r="DR1016" i="9"/>
  <c r="CI1016" i="9"/>
  <c r="DR1012" i="9"/>
  <c r="CI1012" i="9"/>
  <c r="DR1008" i="9"/>
  <c r="CI1008" i="9"/>
  <c r="DR1004" i="9"/>
  <c r="CI1004" i="9"/>
  <c r="DR1000" i="9"/>
  <c r="CI1000" i="9"/>
  <c r="DR996" i="9"/>
  <c r="CI996" i="9"/>
  <c r="DR992" i="9"/>
  <c r="CI992" i="9"/>
  <c r="DR988" i="9"/>
  <c r="CI988" i="9"/>
  <c r="DR981" i="9"/>
  <c r="CI981" i="9"/>
  <c r="DT975" i="9"/>
  <c r="CK975" i="9"/>
  <c r="DT971" i="9"/>
  <c r="CK971" i="9"/>
  <c r="DQ960" i="9"/>
  <c r="CH960" i="9"/>
  <c r="DS26" i="9"/>
  <c r="CJ26" i="9"/>
  <c r="DP11" i="9"/>
  <c r="DQ1017" i="9"/>
  <c r="CH1017" i="9"/>
  <c r="DQ1013" i="9"/>
  <c r="CH1013" i="9"/>
  <c r="DQ1009" i="9"/>
  <c r="CH1009" i="9"/>
  <c r="DQ1005" i="9"/>
  <c r="CH1005" i="9"/>
  <c r="DQ1001" i="9"/>
  <c r="CH1001" i="9"/>
  <c r="DQ997" i="9"/>
  <c r="CH997" i="9"/>
  <c r="DQ993" i="9"/>
  <c r="CH993" i="9"/>
  <c r="DQ989" i="9"/>
  <c r="CH989" i="9"/>
  <c r="DQ985" i="9"/>
  <c r="CH985" i="9"/>
  <c r="DQ981" i="9"/>
  <c r="CH981" i="9"/>
  <c r="DQ977" i="9"/>
  <c r="CH977" i="9"/>
  <c r="DQ973" i="9"/>
  <c r="CH973" i="9"/>
  <c r="DS951" i="9"/>
  <c r="CJ951" i="9"/>
  <c r="DS943" i="9"/>
  <c r="CJ943" i="9"/>
  <c r="DR888" i="9"/>
  <c r="CI888" i="9"/>
  <c r="DS54" i="9"/>
  <c r="CJ54" i="9"/>
  <c r="DQ50" i="9"/>
  <c r="CH50" i="9"/>
  <c r="DS47" i="9"/>
  <c r="CJ47" i="9"/>
  <c r="DS43" i="9"/>
  <c r="CJ43" i="9"/>
  <c r="DQ39" i="9"/>
  <c r="CH39" i="9"/>
  <c r="DS35" i="9"/>
  <c r="CJ35" i="9"/>
  <c r="DT27" i="9"/>
  <c r="CK27" i="9"/>
  <c r="DS11" i="9"/>
  <c r="DT1017" i="9"/>
  <c r="CK1017" i="9"/>
  <c r="DT1013" i="9"/>
  <c r="CK1013" i="9"/>
  <c r="DT1009" i="9"/>
  <c r="CK1009" i="9"/>
  <c r="DT1005" i="9"/>
  <c r="CK1005" i="9"/>
  <c r="DT1001" i="9"/>
  <c r="CK1001" i="9"/>
  <c r="DT997" i="9"/>
  <c r="CK997" i="9"/>
  <c r="DT993" i="9"/>
  <c r="CK993" i="9"/>
  <c r="DT989" i="9"/>
  <c r="CK989" i="9"/>
  <c r="DR984" i="9"/>
  <c r="CI984" i="9"/>
  <c r="DT968" i="9"/>
  <c r="CK968" i="9"/>
  <c r="DT934" i="9"/>
  <c r="CK934" i="9"/>
  <c r="DS984" i="9"/>
  <c r="CJ984" i="9"/>
  <c r="DS980" i="9"/>
  <c r="CJ980" i="9"/>
  <c r="DS976" i="9"/>
  <c r="CJ976" i="9"/>
  <c r="DS972" i="9"/>
  <c r="CJ972" i="9"/>
  <c r="DS968" i="9"/>
  <c r="CJ968" i="9"/>
  <c r="DQ964" i="9"/>
  <c r="CH964" i="9"/>
  <c r="DT960" i="9"/>
  <c r="CK960" i="9"/>
  <c r="DQ956" i="9"/>
  <c r="CH956" i="9"/>
  <c r="DQ952" i="9"/>
  <c r="CH952" i="9"/>
  <c r="DQ948" i="9"/>
  <c r="CH948" i="9"/>
  <c r="DQ944" i="9"/>
  <c r="CH944" i="9"/>
  <c r="DQ940" i="9"/>
  <c r="CH940" i="9"/>
  <c r="DQ936" i="9"/>
  <c r="CH936" i="9"/>
  <c r="DR932" i="9"/>
  <c r="CI932" i="9"/>
  <c r="DQ926" i="9"/>
  <c r="CH926" i="9"/>
  <c r="DR976" i="9"/>
  <c r="CI976" i="9"/>
  <c r="DR972" i="9"/>
  <c r="CI972" i="9"/>
  <c r="DR968" i="9"/>
  <c r="CI968" i="9"/>
  <c r="DT964" i="9"/>
  <c r="CK964" i="9"/>
  <c r="DS960" i="9"/>
  <c r="CJ960" i="9"/>
  <c r="DT956" i="9"/>
  <c r="CK956" i="9"/>
  <c r="DT952" i="9"/>
  <c r="CK952" i="9"/>
  <c r="DT948" i="9"/>
  <c r="CK948" i="9"/>
  <c r="DT944" i="9"/>
  <c r="CK944" i="9"/>
  <c r="DT940" i="9"/>
  <c r="CK940" i="9"/>
  <c r="DT936" i="9"/>
  <c r="CK936" i="9"/>
  <c r="DS929" i="9"/>
  <c r="CJ929" i="9"/>
  <c r="DS917" i="9"/>
  <c r="CJ917" i="9"/>
  <c r="DS962" i="9"/>
  <c r="CJ962" i="9"/>
  <c r="DS958" i="9"/>
  <c r="CJ958" i="9"/>
  <c r="DS954" i="9"/>
  <c r="CJ954" i="9"/>
  <c r="DS950" i="9"/>
  <c r="CJ950" i="9"/>
  <c r="DS946" i="9"/>
  <c r="CJ946" i="9"/>
  <c r="DS942" i="9"/>
  <c r="CJ942" i="9"/>
  <c r="DS938" i="9"/>
  <c r="CJ938" i="9"/>
  <c r="DQ934" i="9"/>
  <c r="CH934" i="9"/>
  <c r="DR929" i="9"/>
  <c r="CI929" i="9"/>
  <c r="DQ911" i="9"/>
  <c r="CH911" i="9"/>
  <c r="DQ925" i="9"/>
  <c r="CH925" i="9"/>
  <c r="DR921" i="9"/>
  <c r="CI921" i="9"/>
  <c r="DR917" i="9"/>
  <c r="CI917" i="9"/>
  <c r="DR912" i="9"/>
  <c r="CI912" i="9"/>
  <c r="DR896" i="9"/>
  <c r="CI896" i="9"/>
  <c r="DR931" i="9"/>
  <c r="CI931" i="9"/>
  <c r="DQ919" i="9"/>
  <c r="CH919" i="9"/>
  <c r="DR915" i="9"/>
  <c r="CI915" i="9"/>
  <c r="DS909" i="9"/>
  <c r="CJ909" i="9"/>
  <c r="DR904" i="9"/>
  <c r="CI904" i="9"/>
  <c r="DS872" i="9"/>
  <c r="CJ872" i="9"/>
  <c r="DS925" i="9"/>
  <c r="CJ925" i="9"/>
  <c r="DT921" i="9"/>
  <c r="CK921" i="9"/>
  <c r="DS913" i="9"/>
  <c r="CJ913" i="9"/>
  <c r="DQ908" i="9"/>
  <c r="CH908" i="9"/>
  <c r="DQ905" i="9"/>
  <c r="CH905" i="9"/>
  <c r="DQ901" i="9"/>
  <c r="CH901" i="9"/>
  <c r="DQ897" i="9"/>
  <c r="CH897" i="9"/>
  <c r="DQ893" i="9"/>
  <c r="CH893" i="9"/>
  <c r="DR886" i="9"/>
  <c r="CI886" i="9"/>
  <c r="DQ868" i="9"/>
  <c r="CH868" i="9"/>
  <c r="DQ844" i="9"/>
  <c r="CH844" i="9"/>
  <c r="DQ914" i="9"/>
  <c r="CH914" i="9"/>
  <c r="DT910" i="9"/>
  <c r="CK910" i="9"/>
  <c r="DS863" i="9"/>
  <c r="CJ863" i="9"/>
  <c r="DT848" i="9"/>
  <c r="CK848" i="9"/>
  <c r="DS904" i="9"/>
  <c r="CJ904" i="9"/>
  <c r="DS900" i="9"/>
  <c r="CJ900" i="9"/>
  <c r="DS896" i="9"/>
  <c r="CJ896" i="9"/>
  <c r="DQ892" i="9"/>
  <c r="CH892" i="9"/>
  <c r="DQ885" i="9"/>
  <c r="CH885" i="9"/>
  <c r="DS874" i="9"/>
  <c r="CJ874" i="9"/>
  <c r="DT861" i="9"/>
  <c r="CK861" i="9"/>
  <c r="DR891" i="9"/>
  <c r="CI891" i="9"/>
  <c r="DQ887" i="9"/>
  <c r="CH887" i="9"/>
  <c r="DT883" i="9"/>
  <c r="CK883" i="9"/>
  <c r="DS879" i="9"/>
  <c r="CJ879" i="9"/>
  <c r="DS875" i="9"/>
  <c r="CJ875" i="9"/>
  <c r="DQ871" i="9"/>
  <c r="CH871" i="9"/>
  <c r="DT867" i="9"/>
  <c r="CK867" i="9"/>
  <c r="DQ863" i="9"/>
  <c r="CH863" i="9"/>
  <c r="DS856" i="9"/>
  <c r="CJ856" i="9"/>
  <c r="DR847" i="9"/>
  <c r="CI847" i="9"/>
  <c r="DT841" i="9"/>
  <c r="CK841" i="9"/>
  <c r="DR832" i="9"/>
  <c r="CI832" i="9"/>
  <c r="DT888" i="9"/>
  <c r="CK888" i="9"/>
  <c r="DS884" i="9"/>
  <c r="CJ884" i="9"/>
  <c r="DP881" i="9"/>
  <c r="DW881" i="9" s="1"/>
  <c r="DZ881" i="9" s="1"/>
  <c r="EA881" i="9" s="1"/>
  <c r="EB881" i="9" s="1"/>
  <c r="CG881" i="9"/>
  <c r="DQ874" i="9"/>
  <c r="CH874" i="9"/>
  <c r="DS870" i="9"/>
  <c r="CJ870" i="9"/>
  <c r="DR866" i="9"/>
  <c r="CI866" i="9"/>
  <c r="DS862" i="9"/>
  <c r="CJ862" i="9"/>
  <c r="DQ847" i="9"/>
  <c r="CH847" i="9"/>
  <c r="DS838" i="9"/>
  <c r="CJ838" i="9"/>
  <c r="DR884" i="9"/>
  <c r="CI884" i="9"/>
  <c r="DR880" i="9"/>
  <c r="CI880" i="9"/>
  <c r="DS876" i="9"/>
  <c r="CJ876" i="9"/>
  <c r="DT872" i="9"/>
  <c r="CK872" i="9"/>
  <c r="DR868" i="9"/>
  <c r="CI868" i="9"/>
  <c r="DR862" i="9"/>
  <c r="CI862" i="9"/>
  <c r="DT855" i="9"/>
  <c r="CK855" i="9"/>
  <c r="DT827" i="9"/>
  <c r="CK827" i="9"/>
  <c r="DS868" i="9"/>
  <c r="CJ868" i="9"/>
  <c r="DT860" i="9"/>
  <c r="CK860" i="9"/>
  <c r="DQ856" i="9"/>
  <c r="CH856" i="9"/>
  <c r="DQ852" i="9"/>
  <c r="CH852" i="9"/>
  <c r="DS848" i="9"/>
  <c r="CJ848" i="9"/>
  <c r="DT844" i="9"/>
  <c r="CK844" i="9"/>
  <c r="DS830" i="9"/>
  <c r="CJ830" i="9"/>
  <c r="DR859" i="9"/>
  <c r="CI859" i="9"/>
  <c r="DQ855" i="9"/>
  <c r="CH855" i="9"/>
  <c r="DQ851" i="9"/>
  <c r="CH851" i="9"/>
  <c r="DS847" i="9"/>
  <c r="CJ847" i="9"/>
  <c r="DT843" i="9"/>
  <c r="CK843" i="9"/>
  <c r="DQ831" i="9"/>
  <c r="CH831" i="9"/>
  <c r="DS827" i="9"/>
  <c r="CJ827" i="9"/>
  <c r="DT823" i="9"/>
  <c r="CK823" i="9"/>
  <c r="DQ838" i="9"/>
  <c r="CH838" i="9"/>
  <c r="DS834" i="9"/>
  <c r="CJ834" i="9"/>
  <c r="DQ830" i="9"/>
  <c r="CH830" i="9"/>
  <c r="DR826" i="9"/>
  <c r="CI826" i="9"/>
  <c r="DS832" i="9"/>
  <c r="CJ832" i="9"/>
  <c r="DT828" i="9"/>
  <c r="CK828" i="9"/>
  <c r="DQ814" i="9"/>
  <c r="CH814" i="9"/>
  <c r="DQ795" i="9"/>
  <c r="CH795" i="9"/>
  <c r="DT786" i="9"/>
  <c r="CK786" i="9"/>
  <c r="DS813" i="9"/>
  <c r="CJ813" i="9"/>
  <c r="DR809" i="9"/>
  <c r="CI809" i="9"/>
  <c r="DR813" i="9"/>
  <c r="CI813" i="9"/>
  <c r="DQ809" i="9"/>
  <c r="CH809" i="9"/>
  <c r="DS798" i="9"/>
  <c r="CJ798" i="9"/>
  <c r="DS786" i="9"/>
  <c r="CJ786" i="9"/>
  <c r="DT807" i="9"/>
  <c r="CK807" i="9"/>
  <c r="DS795" i="9"/>
  <c r="CJ795" i="9"/>
  <c r="DT783" i="9"/>
  <c r="CK783" i="9"/>
  <c r="DQ796" i="9"/>
  <c r="CH796" i="9"/>
  <c r="DQ784" i="9"/>
  <c r="CH784" i="9"/>
  <c r="CK842" i="9"/>
  <c r="CJ906" i="9"/>
  <c r="CG112" i="9"/>
  <c r="CG105" i="9"/>
  <c r="CI98" i="9"/>
  <c r="CG924" i="9"/>
  <c r="CI966" i="9"/>
  <c r="CI935" i="9"/>
  <c r="CH295" i="9"/>
  <c r="CI799" i="9"/>
  <c r="CH799" i="9"/>
  <c r="CJ894" i="9"/>
  <c r="CG257" i="9"/>
  <c r="CJ257" i="9"/>
  <c r="CK113" i="9"/>
  <c r="CH306" i="9"/>
  <c r="CG301" i="9"/>
  <c r="CK301" i="9"/>
  <c r="CI41" i="9"/>
  <c r="CK143" i="9"/>
  <c r="CG143" i="9"/>
  <c r="CG899" i="9"/>
  <c r="CJ836" i="9"/>
  <c r="CG321" i="9"/>
  <c r="CK321" i="9"/>
  <c r="CH849" i="9"/>
  <c r="CJ260" i="9"/>
  <c r="CI85" i="9"/>
  <c r="CI34" i="9"/>
  <c r="CH259" i="9"/>
  <c r="CJ413" i="9"/>
  <c r="CK413" i="9"/>
  <c r="CJ903" i="9"/>
  <c r="CK918" i="9"/>
  <c r="CG918" i="9"/>
  <c r="CG846" i="9"/>
  <c r="CK846" i="9"/>
  <c r="CK287" i="9"/>
  <c r="CG587" i="9"/>
  <c r="CK587" i="9"/>
  <c r="CI835" i="9"/>
  <c r="CG101" i="9"/>
  <c r="CG286" i="9"/>
  <c r="CG33" i="9"/>
  <c r="CI310" i="9"/>
  <c r="CJ108" i="9"/>
  <c r="CJ294" i="9"/>
  <c r="CH256" i="9"/>
  <c r="CI256" i="9"/>
  <c r="CH269" i="9"/>
  <c r="CJ83" i="9"/>
  <c r="CK83" i="9"/>
  <c r="CG412" i="9"/>
  <c r="CK412" i="9"/>
  <c r="CG292" i="9"/>
  <c r="CK890" i="9"/>
  <c r="CI277" i="9"/>
  <c r="CH313" i="9"/>
  <c r="CJ59" i="9"/>
  <c r="BQ863" i="10"/>
  <c r="BO555" i="10"/>
  <c r="BO614" i="10"/>
  <c r="BO690" i="10"/>
  <c r="BO248" i="10"/>
  <c r="BO417" i="10"/>
  <c r="BO443" i="10"/>
  <c r="BO586" i="10"/>
  <c r="BO610" i="10"/>
  <c r="BO659" i="10"/>
  <c r="BO71" i="10"/>
  <c r="BO698" i="10"/>
  <c r="BO738" i="10"/>
  <c r="BO146" i="10"/>
  <c r="BO174" i="10"/>
  <c r="BO566" i="10"/>
  <c r="BO592" i="10"/>
  <c r="BO608" i="10"/>
  <c r="BO573" i="10"/>
  <c r="BO925" i="10"/>
  <c r="BO191" i="10"/>
  <c r="BO141" i="10"/>
  <c r="BO930" i="10"/>
  <c r="BQ320" i="10"/>
  <c r="BS474" i="10"/>
  <c r="BQ983" i="10"/>
  <c r="BY493" i="10"/>
  <c r="BU694" i="10"/>
  <c r="BU778" i="10"/>
  <c r="BU235" i="10"/>
  <c r="BQ552" i="10"/>
  <c r="BQ746" i="10"/>
  <c r="BU36" i="10"/>
  <c r="BQ329" i="10"/>
  <c r="BU493" i="10"/>
  <c r="BU690" i="10"/>
  <c r="BU239" i="10"/>
  <c r="BY425" i="10"/>
  <c r="BY769" i="10"/>
  <c r="BU926" i="10"/>
  <c r="BQ934" i="10"/>
  <c r="BY987" i="10"/>
  <c r="BY948" i="10"/>
  <c r="BY32" i="10"/>
  <c r="BW56" i="10"/>
  <c r="BU116" i="10"/>
  <c r="BQ69" i="10"/>
  <c r="BU298" i="10"/>
  <c r="BQ595" i="10"/>
  <c r="BW731" i="10"/>
  <c r="BS995" i="10"/>
  <c r="BY506" i="10"/>
  <c r="BW41" i="10"/>
  <c r="BY166" i="10"/>
  <c r="BU149" i="10"/>
  <c r="BU242" i="10"/>
  <c r="BW47" i="10"/>
  <c r="BU934" i="10"/>
  <c r="BO235" i="10"/>
  <c r="BS674" i="10"/>
  <c r="BS397" i="10"/>
  <c r="BO63" i="10"/>
  <c r="BK1018" i="10"/>
  <c r="BO743" i="10"/>
  <c r="BS439" i="10"/>
  <c r="BS872" i="10"/>
  <c r="BS68" i="10"/>
  <c r="BS424" i="10"/>
  <c r="BO268" i="10"/>
  <c r="BQ634" i="10"/>
  <c r="BO599" i="10"/>
  <c r="BS27" i="10"/>
  <c r="BS181" i="10"/>
  <c r="BS217" i="10"/>
  <c r="BQ362" i="10"/>
  <c r="BQ378" i="10"/>
  <c r="BS512" i="10"/>
  <c r="BS829" i="10"/>
  <c r="BS769" i="10"/>
  <c r="BS887" i="10"/>
  <c r="BS889" i="10"/>
  <c r="BQ915" i="10"/>
  <c r="BS921" i="10"/>
  <c r="BS937" i="10"/>
  <c r="BS387" i="10"/>
  <c r="BS357" i="10"/>
  <c r="BS955" i="10"/>
  <c r="BO622" i="10"/>
  <c r="BS611" i="10"/>
  <c r="BQ789" i="10"/>
  <c r="BS916" i="10"/>
  <c r="BQ690" i="10"/>
  <c r="BQ998" i="10"/>
  <c r="BS957" i="10"/>
  <c r="BS1006" i="10"/>
  <c r="BO177" i="10"/>
  <c r="BQ339" i="10"/>
  <c r="BS434" i="10"/>
  <c r="BO789" i="10"/>
  <c r="BS932" i="10"/>
  <c r="BS100" i="10"/>
  <c r="BO413" i="10"/>
  <c r="BO598" i="10"/>
  <c r="BQ791" i="10"/>
  <c r="BS815" i="10"/>
  <c r="BS839" i="10"/>
  <c r="BS904" i="10"/>
  <c r="BS849" i="10"/>
  <c r="BO923" i="10"/>
  <c r="BS66" i="10"/>
  <c r="BQ744" i="10"/>
  <c r="BQ708" i="10"/>
  <c r="BO957" i="10"/>
  <c r="BQ332" i="10"/>
  <c r="BS638" i="10"/>
  <c r="BQ730" i="10"/>
  <c r="BS274" i="10"/>
  <c r="BS13" i="10"/>
  <c r="BS198" i="10"/>
  <c r="BO392" i="10"/>
  <c r="BQ419" i="10"/>
  <c r="BO237" i="10"/>
  <c r="BQ655" i="10"/>
  <c r="BS25" i="10"/>
  <c r="BS150" i="10"/>
  <c r="BS243" i="10"/>
  <c r="BS329" i="10"/>
  <c r="BS415" i="10"/>
  <c r="BS417" i="10"/>
  <c r="BQ542" i="10"/>
  <c r="BS968" i="10"/>
  <c r="BS423" i="10"/>
  <c r="BS840" i="10"/>
  <c r="BS929" i="10"/>
  <c r="BO774" i="10"/>
  <c r="BS748" i="10"/>
  <c r="BQ358" i="10"/>
  <c r="BQ374" i="10"/>
  <c r="BS518" i="10"/>
  <c r="BS127" i="10"/>
  <c r="BS708" i="10"/>
  <c r="BS734" i="10"/>
  <c r="BS279" i="10"/>
  <c r="BS702" i="10"/>
  <c r="BS335" i="10"/>
  <c r="BQ460" i="10"/>
  <c r="BQ248" i="10"/>
  <c r="BO1006" i="10"/>
  <c r="BO768" i="10"/>
  <c r="BO361" i="10"/>
  <c r="BQ548" i="10"/>
  <c r="BO59" i="10"/>
  <c r="BO181" i="10"/>
  <c r="BQ260" i="10"/>
  <c r="BQ272" i="10"/>
  <c r="BO275" i="10"/>
  <c r="BY330" i="10"/>
  <c r="BO399" i="10"/>
  <c r="BQ315" i="10"/>
  <c r="BO400" i="10"/>
  <c r="BQ452" i="10"/>
  <c r="BO452" i="10"/>
  <c r="BO479" i="10"/>
  <c r="BO500" i="10"/>
  <c r="BQ586" i="10"/>
  <c r="BQ614" i="10"/>
  <c r="BQ618" i="10"/>
  <c r="BO626" i="10"/>
  <c r="BO613" i="10"/>
  <c r="BQ657" i="10"/>
  <c r="BO651" i="10"/>
  <c r="BS32" i="10"/>
  <c r="BO96" i="10"/>
  <c r="BO189" i="10"/>
  <c r="BO197" i="10"/>
  <c r="BW278" i="10"/>
  <c r="BQ330" i="10"/>
  <c r="BQ334" i="10"/>
  <c r="BQ415" i="10"/>
  <c r="BO427" i="10"/>
  <c r="BO477" i="10"/>
  <c r="BO493" i="10"/>
  <c r="BO439" i="10"/>
  <c r="BO522" i="10"/>
  <c r="BO543" i="10"/>
  <c r="BO36" i="10"/>
  <c r="BO84" i="10"/>
  <c r="BO90" i="10"/>
  <c r="BO100" i="10"/>
  <c r="BO140" i="10"/>
  <c r="BO213" i="10"/>
  <c r="BS236" i="10"/>
  <c r="BO389" i="10"/>
  <c r="BO393" i="10"/>
  <c r="BQ316" i="10"/>
  <c r="BW425" i="10"/>
  <c r="BO484" i="10"/>
  <c r="BO492" i="10"/>
  <c r="BO498" i="10"/>
  <c r="BO532" i="10"/>
  <c r="BO544" i="10"/>
  <c r="BO909" i="10"/>
  <c r="BO979" i="10"/>
  <c r="BO995" i="10"/>
  <c r="BO1011" i="10"/>
  <c r="BO1019" i="10"/>
  <c r="BW190" i="10"/>
  <c r="BS361" i="10"/>
  <c r="BQ347" i="10"/>
  <c r="BQ608" i="10"/>
  <c r="BQ620" i="10"/>
  <c r="BO584" i="10"/>
  <c r="BO590" i="10"/>
  <c r="BQ649" i="10"/>
  <c r="BO645" i="10"/>
  <c r="BO813" i="10"/>
  <c r="BO837" i="10"/>
  <c r="BO883" i="10"/>
  <c r="BQ893" i="10"/>
  <c r="BQ897" i="10"/>
  <c r="BO913" i="10"/>
  <c r="BS115" i="10"/>
  <c r="BQ119" i="10"/>
  <c r="BQ127" i="10"/>
  <c r="BU261" i="10"/>
  <c r="BO346" i="10"/>
  <c r="BQ383" i="10"/>
  <c r="BU536" i="10"/>
  <c r="BQ504" i="10"/>
  <c r="BO587" i="10"/>
  <c r="BW552" i="10"/>
  <c r="BQ674" i="10"/>
  <c r="BQ688" i="10"/>
  <c r="BO709" i="10"/>
  <c r="BO763" i="10"/>
  <c r="BO751" i="10"/>
  <c r="BK1019" i="10"/>
  <c r="BQ1000" i="10"/>
  <c r="BK1017" i="10"/>
  <c r="BO934" i="10"/>
  <c r="BO942" i="10"/>
  <c r="BQ147" i="10"/>
  <c r="BO531" i="10"/>
  <c r="BO546" i="10"/>
  <c r="BO550" i="10"/>
  <c r="BO596" i="10"/>
  <c r="BY519" i="10"/>
  <c r="BY581" i="10"/>
  <c r="BO563" i="10"/>
  <c r="BO671" i="10"/>
  <c r="BO647" i="10"/>
  <c r="BQ683" i="10"/>
  <c r="BQ699" i="10"/>
  <c r="BQ715" i="10"/>
  <c r="BQ661" i="10"/>
  <c r="BW810" i="10"/>
  <c r="BW898" i="10"/>
  <c r="BO947" i="10"/>
  <c r="BO965" i="10"/>
  <c r="BO26" i="10"/>
  <c r="BO137" i="10"/>
  <c r="BQ422" i="10"/>
  <c r="BQ472" i="10"/>
  <c r="BO737" i="10"/>
  <c r="BQ712" i="10"/>
  <c r="BO95" i="10"/>
  <c r="BO374" i="10"/>
  <c r="BQ375" i="10"/>
  <c r="BQ532" i="10"/>
  <c r="BQ734" i="10"/>
  <c r="BO922" i="10"/>
  <c r="BQ928" i="10"/>
  <c r="BO932" i="10"/>
  <c r="BO971" i="10"/>
  <c r="BO953" i="10"/>
  <c r="BQ841" i="10"/>
  <c r="BQ833" i="10"/>
  <c r="BQ837" i="10"/>
  <c r="BO996" i="10"/>
  <c r="BO398" i="10"/>
  <c r="BQ802" i="10"/>
  <c r="BQ926" i="10"/>
  <c r="BQ930" i="10"/>
  <c r="BQ823" i="10"/>
  <c r="BQ166" i="10"/>
  <c r="BQ360" i="10"/>
  <c r="BQ376" i="10"/>
  <c r="BQ223" i="10"/>
  <c r="BO1008" i="10"/>
  <c r="BQ115" i="10"/>
  <c r="BQ103" i="10"/>
  <c r="BQ424" i="10"/>
  <c r="BO512" i="10"/>
  <c r="BW588" i="10"/>
  <c r="BQ113" i="10"/>
  <c r="BW272" i="10"/>
  <c r="BU809" i="10"/>
  <c r="BW729" i="10"/>
  <c r="BW754" i="10"/>
  <c r="BU1008" i="10"/>
  <c r="BS980" i="10"/>
  <c r="BQ990" i="10"/>
  <c r="BS69" i="10"/>
  <c r="BW339" i="10"/>
  <c r="BY510" i="10"/>
  <c r="BW97" i="10"/>
  <c r="BW99" i="10"/>
  <c r="BU758" i="10"/>
  <c r="BY162" i="10"/>
  <c r="BY986" i="10"/>
  <c r="BW300" i="10"/>
  <c r="BW596" i="10"/>
  <c r="BW982" i="10"/>
  <c r="BY205" i="10"/>
  <c r="BU251" i="10"/>
  <c r="BY926" i="10"/>
  <c r="BS252" i="10"/>
  <c r="BY990" i="10"/>
  <c r="BW274" i="10"/>
  <c r="BW82" i="10"/>
  <c r="BQ629" i="10"/>
  <c r="BO772" i="10"/>
  <c r="BQ1020" i="10"/>
  <c r="BQ970" i="10"/>
  <c r="BO249" i="10"/>
  <c r="BO35" i="10"/>
  <c r="BO754" i="10"/>
  <c r="BO69" i="10"/>
  <c r="BO300" i="10"/>
  <c r="BQ959" i="10"/>
  <c r="BQ235" i="10"/>
  <c r="BS523" i="10"/>
  <c r="BQ944" i="10"/>
  <c r="BQ49" i="10"/>
  <c r="BQ566" i="10"/>
  <c r="BS709" i="10"/>
  <c r="BQ951" i="10"/>
  <c r="BS147" i="10"/>
  <c r="BQ233" i="10"/>
  <c r="BS164" i="10"/>
  <c r="BS185" i="10"/>
  <c r="BS318" i="10"/>
  <c r="BS359" i="10"/>
  <c r="BQ525" i="10"/>
  <c r="BQ189" i="10"/>
  <c r="BS422" i="10"/>
  <c r="BQ938" i="10"/>
  <c r="BQ428" i="10"/>
  <c r="BS615" i="10"/>
  <c r="BQ883" i="10"/>
  <c r="BS572" i="10"/>
  <c r="BS643" i="10"/>
  <c r="BS846" i="10"/>
  <c r="BS37" i="10"/>
  <c r="BS440" i="10"/>
  <c r="BO16" i="10"/>
  <c r="BQ133" i="10"/>
  <c r="BQ188" i="10"/>
  <c r="BQ434" i="10"/>
  <c r="BS695" i="10"/>
  <c r="BS782" i="10"/>
  <c r="BS693" i="10"/>
  <c r="BS776" i="10"/>
  <c r="BQ556" i="10"/>
  <c r="BS654" i="10"/>
  <c r="BS805" i="10"/>
  <c r="BS996" i="10"/>
  <c r="BQ39" i="10"/>
  <c r="BQ181" i="10"/>
  <c r="BQ426" i="10"/>
  <c r="BQ131" i="10"/>
  <c r="BQ924" i="10"/>
  <c r="BQ932" i="10"/>
  <c r="BY522" i="10"/>
  <c r="BY14" i="10"/>
  <c r="BW96" i="10"/>
  <c r="BS49" i="10"/>
  <c r="BU54" i="10"/>
  <c r="BS34" i="10"/>
  <c r="BS1017" i="10"/>
  <c r="BU741" i="10"/>
  <c r="BS979" i="10"/>
  <c r="BS1003" i="10"/>
  <c r="BS1015" i="10"/>
  <c r="BU93" i="10"/>
  <c r="BQ395" i="10"/>
  <c r="BU807" i="10"/>
  <c r="BU41" i="10"/>
  <c r="BQ349" i="10"/>
  <c r="BS926" i="10"/>
  <c r="BU300" i="10"/>
  <c r="BU301" i="10"/>
  <c r="BU311" i="10"/>
  <c r="BU683" i="10"/>
  <c r="BQ953" i="10"/>
  <c r="BS131" i="10"/>
  <c r="BQ163" i="10"/>
  <c r="BQ450" i="10"/>
  <c r="BS345" i="10"/>
  <c r="BU762" i="10"/>
  <c r="BU53" i="10"/>
  <c r="BQ169" i="10"/>
  <c r="BS552" i="10"/>
  <c r="BQ539" i="10"/>
  <c r="BU711" i="10"/>
  <c r="BU719" i="10"/>
  <c r="BS80" i="10"/>
  <c r="BU85" i="10"/>
  <c r="BU682" i="10"/>
  <c r="BQ28" i="10"/>
  <c r="BS491" i="10"/>
  <c r="BS197" i="10"/>
  <c r="BS496" i="10"/>
  <c r="BS24" i="10"/>
  <c r="BS167" i="10"/>
  <c r="BQ245" i="10"/>
  <c r="BU842" i="10"/>
  <c r="BQ531" i="10"/>
  <c r="BQ1007" i="10"/>
  <c r="BQ261" i="10"/>
  <c r="BY171" i="10"/>
  <c r="BS193" i="10"/>
  <c r="BW260" i="10"/>
  <c r="BQ333" i="10"/>
  <c r="BU596" i="10"/>
  <c r="BQ535" i="10"/>
  <c r="BU639" i="10"/>
  <c r="BU280" i="10"/>
  <c r="BS480" i="10"/>
  <c r="BU812" i="10"/>
  <c r="BS1011" i="10"/>
  <c r="BQ955" i="10"/>
  <c r="BU48" i="10"/>
  <c r="BW144" i="10"/>
  <c r="BS30" i="10"/>
  <c r="BW52" i="10"/>
  <c r="BW95" i="10"/>
  <c r="BQ116" i="10"/>
  <c r="BY410" i="10"/>
  <c r="BU416" i="10"/>
  <c r="BU197" i="10"/>
  <c r="BS209" i="10"/>
  <c r="BW348" i="10"/>
  <c r="BW458" i="10"/>
  <c r="BS204" i="10"/>
  <c r="BW417" i="10"/>
  <c r="BU481" i="10"/>
  <c r="BS503" i="10"/>
  <c r="BU592" i="10"/>
  <c r="BW172" i="10"/>
  <c r="BS36" i="10"/>
  <c r="BW168" i="10"/>
  <c r="BW338" i="10"/>
  <c r="BU370" i="10"/>
  <c r="BS596" i="10"/>
  <c r="BS555" i="10"/>
  <c r="BS999" i="10"/>
  <c r="BW40" i="10"/>
  <c r="BY60" i="10"/>
  <c r="BU433" i="10"/>
  <c r="BU456" i="10"/>
  <c r="BS538" i="10"/>
  <c r="BU685" i="10"/>
  <c r="BW574" i="10"/>
  <c r="BU134" i="10"/>
  <c r="BQ196" i="10"/>
  <c r="BU204" i="10"/>
  <c r="BQ218" i="10"/>
  <c r="BY207" i="10"/>
  <c r="BU253" i="10"/>
  <c r="BW264" i="10"/>
  <c r="BW455" i="10"/>
  <c r="BY529" i="10"/>
  <c r="BS199" i="10"/>
  <c r="BS490" i="10"/>
  <c r="BS494" i="10"/>
  <c r="BU588" i="10"/>
  <c r="BU616" i="10"/>
  <c r="BS606" i="10"/>
  <c r="BU953" i="10"/>
  <c r="BQ1015" i="10"/>
  <c r="BU498" i="10"/>
  <c r="BU506" i="10"/>
  <c r="BU1010" i="10"/>
  <c r="BS1014" i="10"/>
  <c r="BS343" i="10"/>
  <c r="BY181" i="10"/>
  <c r="BS205" i="10"/>
  <c r="BW242" i="10"/>
  <c r="BS238" i="10"/>
  <c r="BW346" i="10"/>
  <c r="BW411" i="10"/>
  <c r="BW25" i="10"/>
  <c r="BQ88" i="10"/>
  <c r="BU110" i="10"/>
  <c r="BQ112" i="10"/>
  <c r="BQ176" i="10"/>
  <c r="BW158" i="10"/>
  <c r="BY298" i="10"/>
  <c r="BU313" i="10"/>
  <c r="BW362" i="10"/>
  <c r="BW366" i="10"/>
  <c r="BU360" i="10"/>
  <c r="BW423" i="10"/>
  <c r="BY456" i="10"/>
  <c r="BS532" i="10"/>
  <c r="BS544" i="10"/>
  <c r="BS556" i="10"/>
  <c r="BS604" i="10"/>
  <c r="BY577" i="10"/>
  <c r="BU810" i="10"/>
  <c r="BS919" i="10"/>
  <c r="BS63" i="10"/>
  <c r="BQ200" i="10"/>
  <c r="BQ220" i="10"/>
  <c r="BQ342" i="10"/>
  <c r="BW392" i="10"/>
  <c r="BU38" i="10"/>
  <c r="BU44" i="10"/>
  <c r="BQ65" i="10"/>
  <c r="BU100" i="10"/>
  <c r="BU199" i="10"/>
  <c r="BS222" i="10"/>
  <c r="BU272" i="10"/>
  <c r="BU266" i="10"/>
  <c r="BQ338" i="10"/>
  <c r="BU409" i="10"/>
  <c r="BW457" i="10"/>
  <c r="BU429" i="10"/>
  <c r="BW439" i="10"/>
  <c r="BU483" i="10"/>
  <c r="BY530" i="10"/>
  <c r="BU687" i="10"/>
  <c r="BU703" i="10"/>
  <c r="BU729" i="10"/>
  <c r="BU733" i="10"/>
  <c r="BY896" i="10"/>
  <c r="BS983" i="10"/>
  <c r="BS965" i="10"/>
  <c r="BS28" i="10"/>
  <c r="BS47" i="10"/>
  <c r="BQ300" i="10"/>
  <c r="BU384" i="10"/>
  <c r="BW578" i="10"/>
  <c r="BQ232" i="10"/>
  <c r="BU320" i="10"/>
  <c r="BU356" i="10"/>
  <c r="BU364" i="10"/>
  <c r="BU382" i="10"/>
  <c r="BW449" i="10"/>
  <c r="BW472" i="10"/>
  <c r="BW451" i="10"/>
  <c r="BS542" i="10"/>
  <c r="BS573" i="10"/>
  <c r="BU691" i="10"/>
  <c r="BU715" i="10"/>
  <c r="BU761" i="10"/>
  <c r="BY795" i="10"/>
  <c r="BU955" i="10"/>
  <c r="BQ981" i="10"/>
  <c r="BS973" i="10"/>
  <c r="BU164" i="10"/>
  <c r="BS801" i="10"/>
  <c r="BU843" i="10"/>
  <c r="BU34" i="10"/>
  <c r="BU52" i="10"/>
  <c r="BU57" i="10"/>
  <c r="BQ96" i="10"/>
  <c r="BQ104" i="10"/>
  <c r="BW360" i="10"/>
  <c r="BU423" i="10"/>
  <c r="BQ323" i="10"/>
  <c r="BW441" i="10"/>
  <c r="BW469" i="10"/>
  <c r="BS486" i="10"/>
  <c r="BS502" i="10"/>
  <c r="BU453" i="10"/>
  <c r="BS618" i="10"/>
  <c r="BW739" i="10"/>
  <c r="BU651" i="10"/>
  <c r="BW812" i="10"/>
  <c r="BY892" i="10"/>
  <c r="BY898" i="10"/>
  <c r="BY187" i="10"/>
  <c r="BW774" i="10"/>
  <c r="BY105" i="10"/>
  <c r="BQ285" i="10"/>
  <c r="BQ279" i="10"/>
  <c r="BQ312" i="10"/>
  <c r="BY338" i="10"/>
  <c r="BW340" i="10"/>
  <c r="BW356" i="10"/>
  <c r="BW374" i="10"/>
  <c r="BU352" i="10"/>
  <c r="BU449" i="10"/>
  <c r="BY573" i="10"/>
  <c r="BS581" i="10"/>
  <c r="BU595" i="10"/>
  <c r="BU533" i="10"/>
  <c r="BU679" i="10"/>
  <c r="BU721" i="10"/>
  <c r="BU725" i="10"/>
  <c r="BW800" i="10"/>
  <c r="BU927" i="10"/>
  <c r="BU951" i="10"/>
  <c r="BQ1001" i="10"/>
  <c r="BS373" i="10"/>
  <c r="BY482" i="10"/>
  <c r="BW780" i="10"/>
  <c r="BU920" i="10"/>
  <c r="BW995" i="10"/>
  <c r="BS14" i="10"/>
  <c r="BS91" i="10"/>
  <c r="BS794" i="10"/>
  <c r="BW372" i="10"/>
  <c r="BW378" i="10"/>
  <c r="BQ194" i="10"/>
  <c r="BS213" i="10"/>
  <c r="BU443" i="10"/>
  <c r="BU479" i="10"/>
  <c r="BU518" i="10"/>
  <c r="BU412" i="10"/>
  <c r="BW256" i="10"/>
  <c r="BU374" i="10"/>
  <c r="BY318" i="10"/>
  <c r="BW419" i="10"/>
  <c r="BS504" i="10"/>
  <c r="BW516" i="10"/>
  <c r="BY890" i="10"/>
  <c r="BU315" i="10"/>
  <c r="BY445" i="10"/>
  <c r="BU693" i="10"/>
  <c r="BU833" i="10"/>
  <c r="BU699" i="10"/>
  <c r="BU118" i="10"/>
  <c r="BY146" i="10"/>
  <c r="BU727" i="10"/>
  <c r="BW747" i="10"/>
  <c r="BQ764" i="10"/>
  <c r="BS201" i="10"/>
  <c r="BS202" i="10"/>
  <c r="BY169" i="10"/>
  <c r="BW224" i="10"/>
  <c r="BW350" i="10"/>
  <c r="BW376" i="10"/>
  <c r="BU419" i="10"/>
  <c r="BU489" i="10"/>
  <c r="BU608" i="10"/>
  <c r="BU620" i="10"/>
  <c r="BU799" i="10"/>
  <c r="BW826" i="10"/>
  <c r="BY808" i="10"/>
  <c r="BW914" i="10"/>
  <c r="BS45" i="10"/>
  <c r="BS173" i="10"/>
  <c r="BW358" i="10"/>
  <c r="BY402" i="10"/>
  <c r="BU487" i="10"/>
  <c r="BS550" i="10"/>
  <c r="BS554" i="10"/>
  <c r="BQ975" i="10"/>
  <c r="BU154" i="10"/>
  <c r="BU215" i="10"/>
  <c r="BW280" i="10"/>
  <c r="BY325" i="10"/>
  <c r="BW459" i="10"/>
  <c r="BQ569" i="10"/>
  <c r="BU606" i="10"/>
  <c r="BU614" i="10"/>
  <c r="BS619" i="10"/>
  <c r="BS626" i="10"/>
  <c r="BU689" i="10"/>
  <c r="BS923" i="10"/>
  <c r="BQ1013" i="10"/>
  <c r="BQ148" i="10"/>
  <c r="BQ253" i="10"/>
  <c r="BY305" i="10"/>
  <c r="BU421" i="10"/>
  <c r="BY323" i="10"/>
  <c r="BS566" i="10"/>
  <c r="BU503" i="10"/>
  <c r="BU611" i="10"/>
  <c r="BU626" i="10"/>
  <c r="BU541" i="10"/>
  <c r="BU701" i="10"/>
  <c r="BW749" i="10"/>
  <c r="BW751" i="10"/>
  <c r="BU763" i="10"/>
  <c r="BU529" i="10"/>
  <c r="BS195" i="10"/>
  <c r="BQ228" i="10"/>
  <c r="BU417" i="10"/>
  <c r="BU386" i="10"/>
  <c r="BS576" i="10"/>
  <c r="BS616" i="10"/>
  <c r="BQ991" i="10"/>
  <c r="BW772" i="10"/>
  <c r="BW964" i="10"/>
  <c r="BW277" i="10"/>
  <c r="BU681" i="10"/>
  <c r="BU677" i="10"/>
  <c r="BU931" i="10"/>
  <c r="BU427" i="10"/>
  <c r="BS610" i="10"/>
  <c r="BU791" i="10"/>
  <c r="BS991" i="10"/>
  <c r="BS1007" i="10"/>
  <c r="BQ987" i="10"/>
  <c r="BU86" i="10"/>
  <c r="BS784" i="10"/>
  <c r="BU201" i="10"/>
  <c r="BU262" i="10"/>
  <c r="BU348" i="10"/>
  <c r="BU435" i="10"/>
  <c r="BU80" i="10"/>
  <c r="BS806" i="10"/>
  <c r="BQ108" i="10"/>
  <c r="BU106" i="10"/>
  <c r="BU268" i="10"/>
  <c r="BU362" i="10"/>
  <c r="BS492" i="10"/>
  <c r="BS520" i="10"/>
  <c r="BU527" i="10"/>
  <c r="BS767" i="10"/>
  <c r="BU822" i="10"/>
  <c r="BS977" i="10"/>
  <c r="BS1009" i="10"/>
  <c r="BU314" i="10"/>
  <c r="BQ123" i="10"/>
  <c r="BQ29" i="10"/>
  <c r="BQ71" i="10"/>
  <c r="BQ165" i="10"/>
  <c r="BQ327" i="10"/>
  <c r="BQ997" i="10"/>
  <c r="BQ1005" i="10"/>
  <c r="BQ973" i="10"/>
  <c r="BQ265" i="10"/>
  <c r="BQ269" i="10"/>
  <c r="BQ340" i="10"/>
  <c r="BQ529" i="10"/>
  <c r="BQ999" i="10"/>
  <c r="BQ754" i="10"/>
  <c r="BQ27" i="10"/>
  <c r="BQ410" i="10"/>
  <c r="BQ321" i="10"/>
  <c r="BQ587" i="10"/>
  <c r="BQ879" i="10"/>
  <c r="BQ957" i="10"/>
  <c r="BQ617" i="10"/>
  <c r="BQ875" i="10"/>
  <c r="BQ363" i="10"/>
  <c r="BQ182" i="10"/>
  <c r="BQ963" i="10"/>
  <c r="BQ1003" i="10"/>
  <c r="BU1006" i="10"/>
  <c r="BS16" i="10"/>
  <c r="BQ784" i="10"/>
  <c r="BU373" i="10"/>
  <c r="BQ328" i="10"/>
  <c r="BU798" i="10"/>
  <c r="BQ92" i="10"/>
  <c r="BW94" i="10"/>
  <c r="BU193" i="10"/>
  <c r="BU274" i="10"/>
  <c r="BW408" i="10"/>
  <c r="BW415" i="10"/>
  <c r="BU485" i="10"/>
  <c r="BY637" i="10"/>
  <c r="BU659" i="10"/>
  <c r="BY759" i="10"/>
  <c r="BU808" i="10"/>
  <c r="BW797" i="10"/>
  <c r="BY884" i="10"/>
  <c r="BS985" i="10"/>
  <c r="BS997" i="10"/>
  <c r="BQ985" i="10"/>
  <c r="BQ993" i="10"/>
  <c r="BQ1017" i="10"/>
  <c r="BW150" i="10"/>
  <c r="BU358" i="10"/>
  <c r="BS488" i="10"/>
  <c r="BS531" i="10"/>
  <c r="BU598" i="10"/>
  <c r="BU618" i="10"/>
  <c r="BQ627" i="10"/>
  <c r="BU717" i="10"/>
  <c r="BS987" i="10"/>
  <c r="BU353" i="10"/>
  <c r="BU195" i="10"/>
  <c r="BY250" i="10"/>
  <c r="BU372" i="10"/>
  <c r="BY386" i="10"/>
  <c r="BW464" i="10"/>
  <c r="BQ451" i="10"/>
  <c r="BY514" i="10"/>
  <c r="BS568" i="10"/>
  <c r="BS600" i="10"/>
  <c r="BU707" i="10"/>
  <c r="BW669" i="10"/>
  <c r="BU673" i="10"/>
  <c r="BU836" i="10"/>
  <c r="BW890" i="10"/>
  <c r="BW894" i="10"/>
  <c r="BS974" i="10"/>
  <c r="BY975" i="10"/>
  <c r="BW778" i="10"/>
  <c r="BO521" i="10"/>
  <c r="BO908" i="10"/>
  <c r="BQ521" i="10"/>
  <c r="BO554" i="10"/>
  <c r="BS528" i="10"/>
  <c r="BQ513" i="10"/>
  <c r="BS524" i="10"/>
  <c r="BW433" i="10"/>
  <c r="BS516" i="10"/>
  <c r="BQ551" i="10"/>
  <c r="BU256" i="10"/>
  <c r="BS498" i="10"/>
  <c r="BU122" i="10"/>
  <c r="BU260" i="10"/>
  <c r="BW468" i="10"/>
  <c r="BU90" i="10"/>
  <c r="BS681" i="10"/>
  <c r="BS1004" i="10"/>
  <c r="BO1020" i="10"/>
  <c r="BO967" i="10"/>
  <c r="BO1018" i="10"/>
  <c r="BO225" i="10"/>
  <c r="BQ517" i="10"/>
  <c r="BS485" i="10"/>
  <c r="BS699" i="10"/>
  <c r="BO264" i="10"/>
  <c r="BS988" i="10"/>
  <c r="BU72" i="10"/>
  <c r="BO357" i="10"/>
  <c r="BQ177" i="10"/>
  <c r="BO354" i="10"/>
  <c r="BQ867" i="10"/>
  <c r="BO902" i="10"/>
  <c r="BO987" i="10"/>
  <c r="BS42" i="10"/>
  <c r="BO353" i="10"/>
  <c r="BS475" i="10"/>
  <c r="BO406" i="10"/>
  <c r="BO700" i="10"/>
  <c r="BU16" i="10"/>
  <c r="BQ454" i="10"/>
  <c r="BS946" i="10"/>
  <c r="BW820" i="10"/>
  <c r="BO970" i="10"/>
  <c r="BU64" i="10"/>
  <c r="BQ385" i="10"/>
  <c r="BY344" i="10"/>
  <c r="BQ859" i="10"/>
  <c r="BO1001" i="10"/>
  <c r="BQ989" i="10"/>
  <c r="BQ945" i="10"/>
  <c r="BU960" i="10"/>
  <c r="BO724" i="10"/>
  <c r="BO1004" i="10"/>
  <c r="BS986" i="10"/>
  <c r="BQ346" i="10"/>
  <c r="BO30" i="10"/>
  <c r="BS54" i="10"/>
  <c r="BY83" i="10"/>
  <c r="BY126" i="10"/>
  <c r="BS162" i="10"/>
  <c r="BQ193" i="10"/>
  <c r="BS223" i="10"/>
  <c r="BW230" i="10"/>
  <c r="BS356" i="10"/>
  <c r="BQ458" i="10"/>
  <c r="BS470" i="10"/>
  <c r="BQ594" i="10"/>
  <c r="BQ602" i="10"/>
  <c r="BS584" i="10"/>
  <c r="BW727" i="10"/>
  <c r="BQ681" i="10"/>
  <c r="BQ697" i="10"/>
  <c r="BQ713" i="10"/>
  <c r="BW651" i="10"/>
  <c r="BU755" i="10"/>
  <c r="BW842" i="10"/>
  <c r="BQ795" i="10"/>
  <c r="BS870" i="10"/>
  <c r="BS888" i="10"/>
  <c r="BS892" i="10"/>
  <c r="BS881" i="10"/>
  <c r="BU939" i="10"/>
  <c r="BS961" i="10"/>
  <c r="BO1003" i="10"/>
  <c r="BS1005" i="10"/>
  <c r="BQ979" i="10"/>
  <c r="BQ995" i="10"/>
  <c r="BQ1011" i="10"/>
  <c r="BQ231" i="10"/>
  <c r="BS139" i="10"/>
  <c r="BQ341" i="10"/>
  <c r="BS383" i="10"/>
  <c r="BO694" i="10"/>
  <c r="BS768" i="10"/>
  <c r="BO990" i="10"/>
  <c r="BS57" i="10"/>
  <c r="BQ95" i="10"/>
  <c r="BQ742" i="10"/>
  <c r="BQ464" i="10"/>
  <c r="BS350" i="10"/>
  <c r="BO509" i="10"/>
  <c r="BU633" i="10"/>
  <c r="BS725" i="10"/>
  <c r="BQ669" i="10"/>
  <c r="BY900" i="10"/>
  <c r="BQ895" i="10"/>
  <c r="BU768" i="10"/>
  <c r="BS756" i="10"/>
  <c r="BS959" i="10"/>
  <c r="BO964" i="10"/>
  <c r="BY16" i="10"/>
  <c r="BO348" i="10"/>
  <c r="BQ756" i="10"/>
  <c r="BQ546" i="10"/>
  <c r="BS561" i="10"/>
  <c r="BS601" i="10"/>
  <c r="BO44" i="10"/>
  <c r="BS122" i="10"/>
  <c r="BS258" i="10"/>
  <c r="BW253" i="10"/>
  <c r="BS288" i="10"/>
  <c r="BS372" i="10"/>
  <c r="BS319" i="10"/>
  <c r="BS428" i="10"/>
  <c r="BO502" i="10"/>
  <c r="BQ520" i="10"/>
  <c r="BS592" i="10"/>
  <c r="BS608" i="10"/>
  <c r="BS563" i="10"/>
  <c r="BQ574" i="10"/>
  <c r="BS580" i="10"/>
  <c r="BW741" i="10"/>
  <c r="BS745" i="10"/>
  <c r="BU723" i="10"/>
  <c r="BS779" i="10"/>
  <c r="BW836" i="10"/>
  <c r="BQ846" i="10"/>
  <c r="BS976" i="10"/>
  <c r="BS190" i="10"/>
  <c r="BS89" i="10"/>
  <c r="BQ524" i="10"/>
  <c r="BS513" i="10"/>
  <c r="BQ436" i="10"/>
  <c r="BQ577" i="10"/>
  <c r="BS640" i="10"/>
  <c r="BS972" i="10"/>
  <c r="BS557" i="10"/>
  <c r="BS682" i="10"/>
  <c r="BQ568" i="10"/>
  <c r="BQ52" i="10"/>
  <c r="BS56" i="10"/>
  <c r="BO99" i="10"/>
  <c r="BY334" i="10"/>
  <c r="BQ336" i="10"/>
  <c r="BY429" i="10"/>
  <c r="BU501" i="10"/>
  <c r="BS590" i="10"/>
  <c r="BQ659" i="10"/>
  <c r="BS799" i="10"/>
  <c r="BS677" i="10"/>
  <c r="BS777" i="10"/>
  <c r="BS830" i="10"/>
  <c r="BS903" i="10"/>
  <c r="BO974" i="10"/>
  <c r="BS773" i="10"/>
  <c r="BS1001" i="10"/>
  <c r="BS632" i="10"/>
  <c r="BS86" i="10"/>
  <c r="BQ168" i="10"/>
  <c r="BS271" i="10"/>
  <c r="BO341" i="10"/>
  <c r="BS579" i="10"/>
  <c r="BS719" i="10"/>
  <c r="BO272" i="10"/>
  <c r="BQ986" i="10"/>
  <c r="BQ948" i="10"/>
  <c r="BS151" i="10"/>
  <c r="BS679" i="10"/>
  <c r="BQ75" i="10"/>
  <c r="BS77" i="10"/>
  <c r="BO201" i="10"/>
  <c r="BS342" i="10"/>
  <c r="BW315" i="10"/>
  <c r="BW400" i="10"/>
  <c r="BO616" i="10"/>
  <c r="BS620" i="10"/>
  <c r="BS733" i="10"/>
  <c r="BU749" i="10"/>
  <c r="BU177" i="10"/>
  <c r="BQ277" i="10"/>
  <c r="BS473" i="10"/>
  <c r="BS705" i="10"/>
  <c r="BS617" i="10"/>
  <c r="BS379" i="10"/>
  <c r="BS798" i="10"/>
  <c r="BU998" i="10"/>
  <c r="BS216" i="10"/>
  <c r="BO274" i="10"/>
  <c r="BO366" i="10"/>
  <c r="BU924" i="10"/>
  <c r="BO370" i="10"/>
  <c r="BQ84" i="10"/>
  <c r="BS92" i="10"/>
  <c r="BU151" i="10"/>
  <c r="BY183" i="10"/>
  <c r="BU413" i="10"/>
  <c r="BS539" i="10"/>
  <c r="BS586" i="10"/>
  <c r="BS602" i="10"/>
  <c r="BW649" i="10"/>
  <c r="BS834" i="10"/>
  <c r="BS854" i="10"/>
  <c r="BQ878" i="10"/>
  <c r="BS885" i="10"/>
  <c r="BW900" i="10"/>
  <c r="BO1013" i="10"/>
  <c r="BW976" i="10"/>
  <c r="BS145" i="10"/>
  <c r="BQ249" i="10"/>
  <c r="BS688" i="10"/>
  <c r="BS774" i="10"/>
  <c r="BU988" i="10"/>
  <c r="BS1012" i="10"/>
  <c r="BS20" i="10"/>
  <c r="BS19" i="10"/>
  <c r="BO113" i="10"/>
  <c r="BQ240" i="10"/>
  <c r="BU986" i="10"/>
  <c r="BU1018" i="10"/>
  <c r="BS18" i="10"/>
  <c r="BQ984" i="10"/>
  <c r="BO109" i="10"/>
  <c r="BQ854" i="10"/>
  <c r="BS12" i="10"/>
  <c r="BO449" i="10"/>
  <c r="BQ100" i="10"/>
  <c r="BS989" i="10"/>
  <c r="BQ964" i="10"/>
  <c r="BO173" i="10"/>
  <c r="BQ20" i="10"/>
  <c r="BO699" i="10"/>
  <c r="BM1020" i="10"/>
  <c r="BO776" i="10"/>
  <c r="BQ10" i="10"/>
  <c r="BO905" i="10"/>
  <c r="BO989" i="10"/>
  <c r="BO966" i="10"/>
  <c r="BQ393" i="10"/>
  <c r="BO984" i="10"/>
  <c r="BO436" i="10"/>
  <c r="BO975" i="10"/>
  <c r="BQ912" i="10"/>
  <c r="BO82" i="10"/>
  <c r="BO74" i="10"/>
  <c r="BQ396" i="10"/>
  <c r="BO643" i="10"/>
  <c r="BY248" i="10"/>
  <c r="BQ373" i="10"/>
  <c r="BW544" i="10"/>
  <c r="BQ920" i="10"/>
  <c r="BQ295" i="10"/>
  <c r="BO926" i="10"/>
  <c r="BQ903" i="10"/>
  <c r="BO931" i="10"/>
  <c r="BQ969" i="10"/>
  <c r="BO223" i="10"/>
  <c r="BQ418" i="10"/>
  <c r="BU840" i="10"/>
  <c r="BQ343" i="10"/>
  <c r="BQ157" i="10"/>
  <c r="BQ242" i="10"/>
  <c r="BQ403" i="10"/>
  <c r="BO457" i="10"/>
  <c r="BO481" i="10"/>
  <c r="BS594" i="10"/>
  <c r="BO535" i="10"/>
  <c r="BO674" i="10"/>
  <c r="BU771" i="10"/>
  <c r="BU747" i="10"/>
  <c r="BU751" i="10"/>
  <c r="BQ850" i="10"/>
  <c r="BO906" i="10"/>
  <c r="BQ337" i="10"/>
  <c r="BS341" i="10"/>
  <c r="BW564" i="10"/>
  <c r="BO920" i="10"/>
  <c r="BU1020" i="10"/>
  <c r="BO253" i="10"/>
  <c r="BO482" i="10"/>
  <c r="BS536" i="10"/>
  <c r="BO623" i="10"/>
  <c r="BO665" i="10"/>
  <c r="BU713" i="10"/>
  <c r="BS1019" i="10"/>
  <c r="BQ916" i="10"/>
  <c r="BQ80" i="10"/>
  <c r="BQ227" i="10"/>
  <c r="BO135" i="10"/>
  <c r="BO227" i="10"/>
  <c r="BO337" i="10"/>
  <c r="BQ839" i="10"/>
  <c r="BS478" i="10"/>
  <c r="BS482" i="10"/>
  <c r="BU473" i="10"/>
  <c r="BS759" i="10"/>
  <c r="BQ866" i="10"/>
  <c r="BO787" i="10"/>
  <c r="BO910" i="10"/>
  <c r="BQ992" i="10"/>
  <c r="BK1016" i="10"/>
  <c r="BO364" i="10"/>
  <c r="BO936" i="10"/>
  <c r="BQ882" i="10"/>
  <c r="BO19" i="10"/>
  <c r="BU948" i="10"/>
  <c r="BW938" i="10"/>
  <c r="BQ537" i="10"/>
  <c r="BO829" i="10"/>
  <c r="BU826" i="10"/>
  <c r="BQ858" i="10"/>
  <c r="BO997" i="10"/>
  <c r="BO1005" i="10"/>
  <c r="BO212" i="10"/>
  <c r="BO243" i="10"/>
  <c r="BU414" i="10"/>
  <c r="BQ544" i="10"/>
  <c r="BQ782" i="10"/>
  <c r="BU992" i="10"/>
  <c r="BQ91" i="10"/>
  <c r="BQ788" i="10"/>
  <c r="BQ960" i="10"/>
  <c r="BO775" i="10"/>
  <c r="BQ311" i="10"/>
  <c r="BO312" i="10"/>
  <c r="BO122" i="10"/>
  <c r="BO17" i="10"/>
  <c r="BQ44" i="10"/>
  <c r="BO870" i="10"/>
  <c r="BQ47" i="10"/>
  <c r="BQ83" i="10"/>
  <c r="BO466" i="10"/>
  <c r="BO77" i="10"/>
  <c r="BO854" i="10"/>
  <c r="BO216" i="10"/>
  <c r="BO868" i="10"/>
  <c r="BQ17" i="10"/>
  <c r="BQ819" i="10"/>
  <c r="BO178" i="10"/>
  <c r="BO20" i="10"/>
  <c r="BQ175" i="10"/>
  <c r="BO433" i="10"/>
  <c r="BO733" i="10"/>
  <c r="BQ19" i="10"/>
  <c r="BQ109" i="10"/>
  <c r="BQ968" i="10"/>
  <c r="BO338" i="10"/>
  <c r="BQ15" i="10"/>
  <c r="BW154" i="10"/>
  <c r="BS248" i="10"/>
  <c r="BU250" i="10"/>
  <c r="BU600" i="10"/>
  <c r="BO618" i="10"/>
  <c r="BW659" i="10"/>
  <c r="BY886" i="10"/>
  <c r="BO904" i="10"/>
  <c r="BO260" i="10"/>
  <c r="BQ229" i="10"/>
  <c r="BQ515" i="10"/>
  <c r="BO752" i="10"/>
  <c r="BQ726" i="10"/>
  <c r="BQ67" i="10"/>
  <c r="BQ118" i="10"/>
  <c r="BO150" i="10"/>
  <c r="BY246" i="10"/>
  <c r="BO428" i="10"/>
  <c r="BQ433" i="10"/>
  <c r="BW572" i="10"/>
  <c r="BO628" i="10"/>
  <c r="BQ673" i="10"/>
  <c r="BO901" i="10"/>
  <c r="BU381" i="10"/>
  <c r="BO49" i="10"/>
  <c r="BQ94" i="10"/>
  <c r="BQ167" i="10"/>
  <c r="BS228" i="10"/>
  <c r="BO273" i="10"/>
  <c r="BQ448" i="10"/>
  <c r="BQ626" i="10"/>
  <c r="BO657" i="10"/>
  <c r="BU735" i="10"/>
  <c r="BQ199" i="10"/>
  <c r="BO203" i="10"/>
  <c r="BO252" i="10"/>
  <c r="BW421" i="10"/>
  <c r="BO538" i="10"/>
  <c r="BO562" i="10"/>
  <c r="BS564" i="10"/>
  <c r="BQ573" i="10"/>
  <c r="BU832" i="10"/>
  <c r="BU66" i="10"/>
  <c r="BO133" i="10"/>
  <c r="BO310" i="10"/>
  <c r="BQ40" i="10"/>
  <c r="BQ50" i="10"/>
  <c r="BO124" i="10"/>
  <c r="BQ154" i="10"/>
  <c r="BO222" i="10"/>
  <c r="BQ222" i="10"/>
  <c r="BQ238" i="10"/>
  <c r="BQ243" i="10"/>
  <c r="BU296" i="10"/>
  <c r="BO330" i="10"/>
  <c r="BU604" i="10"/>
  <c r="BQ591" i="10"/>
  <c r="BO815" i="10"/>
  <c r="BO107" i="10"/>
  <c r="BQ770" i="10"/>
  <c r="BO25" i="10"/>
  <c r="BO199" i="10"/>
  <c r="BS203" i="10"/>
  <c r="BO385" i="10"/>
  <c r="BO303" i="10"/>
  <c r="BW319" i="10"/>
  <c r="BQ318" i="10"/>
  <c r="BQ405" i="10"/>
  <c r="BS546" i="10"/>
  <c r="BO560" i="10"/>
  <c r="BO576" i="10"/>
  <c r="BS612" i="10"/>
  <c r="BO646" i="10"/>
  <c r="BQ623" i="10"/>
  <c r="BO650" i="10"/>
  <c r="BY677" i="10"/>
  <c r="BY816" i="10"/>
  <c r="BO848" i="10"/>
  <c r="BW54" i="10"/>
  <c r="BW179" i="10"/>
  <c r="BS218" i="10"/>
  <c r="BQ394" i="10"/>
  <c r="BU602" i="10"/>
  <c r="BQ616" i="10"/>
  <c r="BQ583" i="10"/>
  <c r="BU737" i="10"/>
  <c r="BU745" i="10"/>
  <c r="BO874" i="10"/>
  <c r="BO895" i="10"/>
  <c r="BO899" i="10"/>
  <c r="BM1019" i="10"/>
  <c r="BO231" i="10"/>
  <c r="BQ359" i="10"/>
  <c r="BO368" i="10"/>
  <c r="BO952" i="10"/>
  <c r="BQ913" i="10"/>
  <c r="BY272" i="10"/>
  <c r="BO747" i="10"/>
  <c r="BQ246" i="10"/>
  <c r="BO676" i="10"/>
  <c r="BO988" i="10"/>
  <c r="BQ386" i="10"/>
  <c r="BQ826" i="10"/>
  <c r="BQ593" i="10"/>
  <c r="BO852" i="10"/>
  <c r="BO340" i="10"/>
  <c r="BQ962" i="10"/>
  <c r="BO325" i="10"/>
  <c r="BO525" i="10"/>
  <c r="BQ722" i="10"/>
  <c r="BQ505" i="10"/>
  <c r="BQ857" i="10"/>
  <c r="BO619" i="10"/>
  <c r="BW36" i="10"/>
  <c r="BQ307" i="10"/>
  <c r="BO462" i="10"/>
  <c r="BQ37" i="10"/>
  <c r="BO304" i="10"/>
  <c r="BO372" i="10"/>
  <c r="BQ644" i="10"/>
  <c r="BO741" i="10"/>
  <c r="BQ45" i="10"/>
  <c r="BQ540" i="10"/>
  <c r="BO714" i="10"/>
  <c r="BY822" i="10"/>
  <c r="BQ922" i="10"/>
  <c r="BS1018" i="10"/>
  <c r="BU232" i="10"/>
  <c r="BQ331" i="10"/>
  <c r="BQ304" i="10"/>
  <c r="BU621" i="10"/>
  <c r="BQ642" i="10"/>
  <c r="BW600" i="10"/>
  <c r="BW321" i="10"/>
  <c r="BS33" i="10"/>
  <c r="BU378" i="10"/>
  <c r="BS58" i="10"/>
  <c r="BQ855" i="10"/>
  <c r="BQ38" i="10"/>
  <c r="BW576" i="10"/>
  <c r="BS558" i="10"/>
  <c r="BU938" i="10"/>
  <c r="BS43" i="10"/>
  <c r="BW46" i="10"/>
  <c r="BW177" i="10"/>
  <c r="BQ158" i="10"/>
  <c r="BQ192" i="10"/>
  <c r="BQ209" i="10"/>
  <c r="BY220" i="10"/>
  <c r="BQ239" i="10"/>
  <c r="BS241" i="10"/>
  <c r="BU264" i="10"/>
  <c r="BY276" i="10"/>
  <c r="BQ275" i="10"/>
  <c r="BS304" i="10"/>
  <c r="BO326" i="10"/>
  <c r="BW309" i="10"/>
  <c r="BY333" i="10"/>
  <c r="BW426" i="10"/>
  <c r="BO435" i="10"/>
  <c r="BU460" i="10"/>
  <c r="BO468" i="10"/>
  <c r="BU466" i="10"/>
  <c r="BU431" i="10"/>
  <c r="BQ606" i="10"/>
  <c r="BY627" i="10"/>
  <c r="BS507" i="10"/>
  <c r="BQ687" i="10"/>
  <c r="BQ703" i="10"/>
  <c r="BY704" i="10"/>
  <c r="BQ719" i="10"/>
  <c r="BQ735" i="10"/>
  <c r="BY650" i="10"/>
  <c r="BY729" i="10"/>
  <c r="BO652" i="10"/>
  <c r="BS783" i="10"/>
  <c r="BW643" i="10"/>
  <c r="BW807" i="10"/>
  <c r="BW823" i="10"/>
  <c r="BW839" i="10"/>
  <c r="BS628" i="10"/>
  <c r="BY597" i="10"/>
  <c r="BO662" i="10"/>
  <c r="BO759" i="10"/>
  <c r="BO779" i="10"/>
  <c r="BW462" i="10"/>
  <c r="BU593" i="10"/>
  <c r="BS832" i="10"/>
  <c r="BU875" i="10"/>
  <c r="BS803" i="10"/>
  <c r="BU866" i="10"/>
  <c r="BW908" i="10"/>
  <c r="BU969" i="10"/>
  <c r="BU860" i="10"/>
  <c r="BO945" i="10"/>
  <c r="BU43" i="10"/>
  <c r="BY101" i="10"/>
  <c r="BO194" i="10"/>
  <c r="BY378" i="10"/>
  <c r="BQ514" i="10"/>
  <c r="BQ369" i="10"/>
  <c r="BU585" i="10"/>
  <c r="BY496" i="10"/>
  <c r="BS703" i="10"/>
  <c r="BY487" i="10"/>
  <c r="BY489" i="10"/>
  <c r="BO702" i="10"/>
  <c r="BW500" i="10"/>
  <c r="BY379" i="10"/>
  <c r="BO716" i="10"/>
  <c r="BY745" i="10"/>
  <c r="BW767" i="10"/>
  <c r="BU914" i="10"/>
  <c r="BO61" i="10"/>
  <c r="BW289" i="10"/>
  <c r="BY465" i="10"/>
  <c r="BQ550" i="10"/>
  <c r="BS752" i="10"/>
  <c r="BQ105" i="10"/>
  <c r="BS208" i="10"/>
  <c r="BO221" i="10"/>
  <c r="BY209" i="10"/>
  <c r="BW349" i="10"/>
  <c r="BY451" i="10"/>
  <c r="BY555" i="10"/>
  <c r="BQ480" i="10"/>
  <c r="BO686" i="10"/>
  <c r="BW1001" i="10"/>
  <c r="BW680" i="10"/>
  <c r="BS680" i="10"/>
  <c r="BU289" i="10"/>
  <c r="BW984" i="10"/>
  <c r="BW492" i="10"/>
  <c r="BY88" i="10"/>
  <c r="BO94" i="10"/>
  <c r="BY104" i="10"/>
  <c r="BO104" i="10"/>
  <c r="BQ144" i="10"/>
  <c r="BO168" i="10"/>
  <c r="BW140" i="10"/>
  <c r="BO170" i="10"/>
  <c r="BW153" i="10"/>
  <c r="BQ273" i="10"/>
  <c r="BU282" i="10"/>
  <c r="BS323" i="10"/>
  <c r="BU390" i="10"/>
  <c r="BS404" i="10"/>
  <c r="BW545" i="10"/>
  <c r="BW571" i="10"/>
  <c r="BO602" i="10"/>
  <c r="BY642" i="10"/>
  <c r="BS533" i="10"/>
  <c r="BQ635" i="10"/>
  <c r="BY645" i="10"/>
  <c r="BO637" i="10"/>
  <c r="BY664" i="10"/>
  <c r="BY710" i="10"/>
  <c r="BY748" i="10"/>
  <c r="BY649" i="10"/>
  <c r="BY777" i="10"/>
  <c r="BQ751" i="10"/>
  <c r="BS811" i="10"/>
  <c r="BQ820" i="10"/>
  <c r="BW847" i="10"/>
  <c r="BS875" i="10"/>
  <c r="BW879" i="10"/>
  <c r="BW853" i="10"/>
  <c r="BS949" i="10"/>
  <c r="BQ971" i="10"/>
  <c r="BO985" i="10"/>
  <c r="BO993" i="10"/>
  <c r="BQ977" i="10"/>
  <c r="BQ1009" i="10"/>
  <c r="BU925" i="10"/>
  <c r="BS93" i="10"/>
  <c r="BU129" i="10"/>
  <c r="BW133" i="10"/>
  <c r="BS265" i="10"/>
  <c r="BO301" i="10"/>
  <c r="BS442" i="10"/>
  <c r="BU418" i="10"/>
  <c r="BS489" i="10"/>
  <c r="BO685" i="10"/>
  <c r="BW700" i="10"/>
  <c r="BU726" i="10"/>
  <c r="BY751" i="10"/>
  <c r="BS771" i="10"/>
  <c r="BU837" i="10"/>
  <c r="BO785" i="10"/>
  <c r="BU815" i="10"/>
  <c r="BO804" i="10"/>
  <c r="BU964" i="10"/>
  <c r="BU1009" i="10"/>
  <c r="BU997" i="10"/>
  <c r="BU200" i="10"/>
  <c r="BO356" i="10"/>
  <c r="BS438" i="10"/>
  <c r="BO371" i="10"/>
  <c r="BY362" i="10"/>
  <c r="BW391" i="10"/>
  <c r="BW486" i="10"/>
  <c r="BW570" i="10"/>
  <c r="BU734" i="10"/>
  <c r="BO1014" i="10"/>
  <c r="BW80" i="10"/>
  <c r="BY452" i="10"/>
  <c r="BY485" i="10"/>
  <c r="BW693" i="10"/>
  <c r="BW944" i="10"/>
  <c r="BY49" i="10"/>
  <c r="BQ61" i="10"/>
  <c r="BU132" i="10"/>
  <c r="BW162" i="10"/>
  <c r="BW102" i="10"/>
  <c r="BQ195" i="10"/>
  <c r="BY159" i="10"/>
  <c r="BO23" i="10"/>
  <c r="BY241" i="10"/>
  <c r="BY405" i="10"/>
  <c r="BS464" i="10"/>
  <c r="BU475" i="10"/>
  <c r="BU491" i="10"/>
  <c r="BW499" i="10"/>
  <c r="BQ596" i="10"/>
  <c r="BS588" i="10"/>
  <c r="BQ553" i="10"/>
  <c r="BS605" i="10"/>
  <c r="BS565" i="10"/>
  <c r="BY613" i="10"/>
  <c r="BY684" i="10"/>
  <c r="BU739" i="10"/>
  <c r="BU743" i="10"/>
  <c r="BW830" i="10"/>
  <c r="BU834" i="10"/>
  <c r="BU858" i="10"/>
  <c r="BS862" i="10"/>
  <c r="BU882" i="10"/>
  <c r="BY910" i="10"/>
  <c r="BQ976" i="10"/>
  <c r="BY860" i="10"/>
  <c r="BY73" i="10"/>
  <c r="BU78" i="10"/>
  <c r="BO115" i="10"/>
  <c r="BS180" i="10"/>
  <c r="BU179" i="10"/>
  <c r="BU355" i="10"/>
  <c r="BU395" i="10"/>
  <c r="BS479" i="10"/>
  <c r="BQ560" i="10"/>
  <c r="BQ646" i="10"/>
  <c r="BS766" i="10"/>
  <c r="BS728" i="10"/>
  <c r="BY832" i="10"/>
  <c r="BO980" i="10"/>
  <c r="BQ16" i="10"/>
  <c r="BU12" i="10"/>
  <c r="BY66" i="10"/>
  <c r="BW293" i="10"/>
  <c r="BY297" i="10"/>
  <c r="BU724" i="10"/>
  <c r="BW979" i="10"/>
  <c r="BW60" i="10"/>
  <c r="BU77" i="10"/>
  <c r="BY77" i="10"/>
  <c r="BQ126" i="10"/>
  <c r="BY106" i="10"/>
  <c r="BQ130" i="10"/>
  <c r="BU150" i="10"/>
  <c r="BS153" i="10"/>
  <c r="BW186" i="10"/>
  <c r="BO228" i="10"/>
  <c r="BO238" i="10"/>
  <c r="BQ257" i="10"/>
  <c r="BW258" i="10"/>
  <c r="BU226" i="10"/>
  <c r="BY259" i="10"/>
  <c r="BS336" i="10"/>
  <c r="BU354" i="10"/>
  <c r="BS421" i="10"/>
  <c r="BS309" i="10"/>
  <c r="BW460" i="10"/>
  <c r="BO529" i="10"/>
  <c r="BO536" i="10"/>
  <c r="BS562" i="10"/>
  <c r="BS578" i="10"/>
  <c r="BQ585" i="10"/>
  <c r="BU622" i="10"/>
  <c r="BS630" i="10"/>
  <c r="BY619" i="10"/>
  <c r="BQ613" i="10"/>
  <c r="BW665" i="10"/>
  <c r="BU709" i="10"/>
  <c r="BW660" i="10"/>
  <c r="BW779" i="10"/>
  <c r="BW808" i="10"/>
  <c r="BW832" i="10"/>
  <c r="BW871" i="10"/>
  <c r="BO858" i="10"/>
  <c r="BS800" i="10"/>
  <c r="BU884" i="10"/>
  <c r="BS993" i="10"/>
  <c r="BS844" i="10"/>
  <c r="BS939" i="10"/>
  <c r="BU26" i="10"/>
  <c r="BW123" i="10"/>
  <c r="BU111" i="10"/>
  <c r="BY158" i="10"/>
  <c r="BQ101" i="10"/>
  <c r="BU244" i="10"/>
  <c r="BY308" i="10"/>
  <c r="BU228" i="10"/>
  <c r="BW252" i="10"/>
  <c r="BW375" i="10"/>
  <c r="BW359" i="10"/>
  <c r="BQ455" i="10"/>
  <c r="BS481" i="10"/>
  <c r="BW496" i="10"/>
  <c r="BQ740" i="10"/>
  <c r="BU744" i="10"/>
  <c r="BO712" i="10"/>
  <c r="BO717" i="10"/>
  <c r="BU806" i="10"/>
  <c r="BU61" i="10"/>
  <c r="BS349" i="10"/>
  <c r="BY391" i="10"/>
  <c r="BQ564" i="10"/>
  <c r="BS529" i="10"/>
  <c r="BU625" i="10"/>
  <c r="BS35" i="10"/>
  <c r="BQ35" i="10"/>
  <c r="BY958" i="10"/>
  <c r="BY494" i="10"/>
  <c r="BO688" i="10"/>
  <c r="BY602" i="10"/>
  <c r="BQ946" i="10"/>
  <c r="BQ950" i="10"/>
  <c r="BU83" i="10"/>
  <c r="BO83" i="10"/>
  <c r="BW104" i="10"/>
  <c r="BW110" i="10"/>
  <c r="BW98" i="10"/>
  <c r="BQ98" i="10"/>
  <c r="BY167" i="10"/>
  <c r="BS160" i="10"/>
  <c r="BW188" i="10"/>
  <c r="BQ254" i="10"/>
  <c r="BW290" i="10"/>
  <c r="BW267" i="10"/>
  <c r="BO294" i="10"/>
  <c r="BS358" i="10"/>
  <c r="BS364" i="10"/>
  <c r="BS370" i="10"/>
  <c r="BU368" i="10"/>
  <c r="BW325" i="10"/>
  <c r="BS380" i="10"/>
  <c r="BW410" i="10"/>
  <c r="BO396" i="10"/>
  <c r="BU441" i="10"/>
  <c r="BS441" i="10"/>
  <c r="BY434" i="10"/>
  <c r="BW438" i="10"/>
  <c r="BQ445" i="10"/>
  <c r="BW524" i="10"/>
  <c r="BU530" i="10"/>
  <c r="BY526" i="10"/>
  <c r="BS526" i="10"/>
  <c r="BS570" i="10"/>
  <c r="BO591" i="10"/>
  <c r="BY631" i="10"/>
  <c r="BW745" i="10"/>
  <c r="BY680" i="10"/>
  <c r="BQ729" i="10"/>
  <c r="BQ745" i="10"/>
  <c r="BY762" i="10"/>
  <c r="BY839" i="10"/>
  <c r="BS789" i="10"/>
  <c r="BW885" i="10"/>
  <c r="BY927" i="10"/>
  <c r="BY935" i="10"/>
  <c r="BY943" i="10"/>
  <c r="BQ1019" i="10"/>
  <c r="BW965" i="10"/>
  <c r="BW951" i="10"/>
  <c r="BQ107" i="10"/>
  <c r="BU84" i="10"/>
  <c r="BU99" i="10"/>
  <c r="BW111" i="10"/>
  <c r="BS76" i="10"/>
  <c r="BO127" i="10"/>
  <c r="BO121" i="10"/>
  <c r="BQ179" i="10"/>
  <c r="BY396" i="10"/>
  <c r="BO375" i="10"/>
  <c r="BY524" i="10"/>
  <c r="BO708" i="10"/>
  <c r="BU728" i="10"/>
  <c r="BW764" i="10"/>
  <c r="BU901" i="10"/>
  <c r="BO760" i="10"/>
  <c r="BY1010" i="10"/>
  <c r="BS964" i="10"/>
  <c r="BW1008" i="10"/>
  <c r="BW19" i="10"/>
  <c r="BQ143" i="10"/>
  <c r="BU339" i="10"/>
  <c r="BQ310" i="10"/>
  <c r="BQ442" i="10"/>
  <c r="BY492" i="10"/>
  <c r="BY979" i="10"/>
  <c r="BW32" i="10"/>
  <c r="BU788" i="10"/>
  <c r="BW688" i="10"/>
  <c r="BQ197" i="10"/>
  <c r="BW159" i="10"/>
  <c r="BO290" i="10"/>
  <c r="BY292" i="10"/>
  <c r="BY294" i="10"/>
  <c r="BS346" i="10"/>
  <c r="BU350" i="10"/>
  <c r="BU366" i="10"/>
  <c r="BO421" i="10"/>
  <c r="BY426" i="10"/>
  <c r="BW493" i="10"/>
  <c r="BO513" i="10"/>
  <c r="BW466" i="10"/>
  <c r="BO534" i="10"/>
  <c r="BQ559" i="10"/>
  <c r="BW547" i="10"/>
  <c r="BS622" i="10"/>
  <c r="BS631" i="10"/>
  <c r="BS639" i="10"/>
  <c r="BS665" i="10"/>
  <c r="BO757" i="10"/>
  <c r="BW654" i="10"/>
  <c r="BY866" i="10"/>
  <c r="BQ904" i="10"/>
  <c r="BU753" i="10"/>
  <c r="BQ874" i="10"/>
  <c r="BS878" i="10"/>
  <c r="BS890" i="10"/>
  <c r="BS894" i="10"/>
  <c r="BO896" i="10"/>
  <c r="BY857" i="10"/>
  <c r="BO919" i="10"/>
  <c r="BO935" i="10"/>
  <c r="BO943" i="10"/>
  <c r="BU880" i="10"/>
  <c r="BO976" i="10"/>
  <c r="BQ308" i="10"/>
  <c r="BY381" i="10"/>
  <c r="BO706" i="10"/>
  <c r="BY500" i="10"/>
  <c r="BQ684" i="10"/>
  <c r="BO723" i="10"/>
  <c r="BQ813" i="10"/>
  <c r="BW13" i="10"/>
  <c r="BW409" i="10"/>
  <c r="BU540" i="10"/>
  <c r="BU287" i="10"/>
  <c r="BW678" i="10"/>
  <c r="BQ81" i="10"/>
  <c r="BY130" i="10"/>
  <c r="BW130" i="10"/>
  <c r="BS168" i="10"/>
  <c r="BS140" i="10"/>
  <c r="BW136" i="10"/>
  <c r="BU171" i="10"/>
  <c r="BS262" i="10"/>
  <c r="BU267" i="10"/>
  <c r="BQ322" i="10"/>
  <c r="BS340" i="10"/>
  <c r="BW352" i="10"/>
  <c r="BQ344" i="10"/>
  <c r="BS394" i="10"/>
  <c r="BQ380" i="10"/>
  <c r="BW382" i="10"/>
  <c r="BY317" i="10"/>
  <c r="BY331" i="10"/>
  <c r="BW331" i="10"/>
  <c r="BS476" i="10"/>
  <c r="BS484" i="10"/>
  <c r="BO496" i="10"/>
  <c r="BQ388" i="10"/>
  <c r="BY545" i="10"/>
  <c r="BS567" i="10"/>
  <c r="BW551" i="10"/>
  <c r="BW533" i="10"/>
  <c r="BS737" i="10"/>
  <c r="BY708" i="10"/>
  <c r="BY766" i="10"/>
  <c r="BU645" i="10"/>
  <c r="BY707" i="10"/>
  <c r="BU549" i="10"/>
  <c r="BY813" i="10"/>
  <c r="BY783" i="10"/>
  <c r="BW809" i="10"/>
  <c r="BW825" i="10"/>
  <c r="BW841" i="10"/>
  <c r="BW628" i="10"/>
  <c r="BS597" i="10"/>
  <c r="BY847" i="10"/>
  <c r="BY879" i="10"/>
  <c r="BY803" i="10"/>
  <c r="BW803" i="10"/>
  <c r="BY911" i="10"/>
  <c r="BO862" i="10"/>
  <c r="BU800" i="10"/>
  <c r="BY853" i="10"/>
  <c r="BY868" i="10"/>
  <c r="BW868" i="10"/>
  <c r="BW864" i="10"/>
  <c r="BO973" i="10"/>
  <c r="BO916" i="10"/>
  <c r="BW848" i="10"/>
  <c r="BO81" i="10"/>
  <c r="BW68" i="10"/>
  <c r="BW117" i="10"/>
  <c r="BQ141" i="10"/>
  <c r="BU101" i="10"/>
  <c r="BS101" i="10"/>
  <c r="BQ219" i="10"/>
  <c r="BY179" i="10"/>
  <c r="BO217" i="10"/>
  <c r="BU642" i="10"/>
  <c r="BS644" i="10"/>
  <c r="BW716" i="10"/>
  <c r="BW724" i="10"/>
  <c r="BQ966" i="10"/>
  <c r="BO998" i="10"/>
  <c r="BU829" i="10"/>
  <c r="BU947" i="10"/>
  <c r="BW66" i="10"/>
  <c r="BY185" i="10"/>
  <c r="BY310" i="10"/>
  <c r="BS365" i="10"/>
  <c r="BY461" i="10"/>
  <c r="BS736" i="10"/>
  <c r="BY761" i="10"/>
  <c r="BU1000" i="10"/>
  <c r="BU977" i="10"/>
  <c r="BU680" i="10"/>
  <c r="BS432" i="10"/>
  <c r="BO719" i="10"/>
  <c r="BS788" i="10"/>
  <c r="BO28" i="10"/>
  <c r="BW50" i="10"/>
  <c r="BQ54" i="10"/>
  <c r="BQ132" i="10"/>
  <c r="BU162" i="10"/>
  <c r="BQ134" i="10"/>
  <c r="BO232" i="10"/>
  <c r="BW271" i="10"/>
  <c r="BQ278" i="10"/>
  <c r="BO280" i="10"/>
  <c r="BQ296" i="10"/>
  <c r="BO311" i="10"/>
  <c r="BY326" i="10"/>
  <c r="BW336" i="10"/>
  <c r="BW342" i="10"/>
  <c r="BW394" i="10"/>
  <c r="BQ402" i="10"/>
  <c r="BO410" i="10"/>
  <c r="BQ417" i="10"/>
  <c r="BO404" i="10"/>
  <c r="BO444" i="10"/>
  <c r="BU612" i="10"/>
  <c r="BO663" i="10"/>
  <c r="BW725" i="10"/>
  <c r="BQ664" i="10"/>
  <c r="BQ667" i="10"/>
  <c r="BQ896" i="10"/>
  <c r="BO632" i="10"/>
  <c r="BO872" i="10"/>
  <c r="BO912" i="10"/>
  <c r="BQ72" i="10"/>
  <c r="BO68" i="10"/>
  <c r="BQ244" i="10"/>
  <c r="BQ379" i="10"/>
  <c r="BQ1004" i="10"/>
  <c r="BQ74" i="10"/>
  <c r="BQ281" i="10"/>
  <c r="BQ25" i="10"/>
  <c r="BQ53" i="10"/>
  <c r="BO136" i="10"/>
  <c r="BQ159" i="10"/>
  <c r="BW185" i="10"/>
  <c r="BO251" i="10"/>
  <c r="BQ264" i="10"/>
  <c r="BO259" i="10"/>
  <c r="BU284" i="10"/>
  <c r="BW364" i="10"/>
  <c r="BW370" i="10"/>
  <c r="BO478" i="10"/>
  <c r="BO594" i="10"/>
  <c r="BS598" i="10"/>
  <c r="BS614" i="10"/>
  <c r="BQ557" i="10"/>
  <c r="BQ747" i="10"/>
  <c r="BW805" i="10"/>
  <c r="BO836" i="10"/>
  <c r="BO850" i="10"/>
  <c r="BO814" i="10"/>
  <c r="BO567" i="10"/>
  <c r="BQ371" i="10"/>
  <c r="BO777" i="10"/>
  <c r="BQ909" i="10"/>
  <c r="BQ32" i="10"/>
  <c r="BU56" i="10"/>
  <c r="BQ86" i="10"/>
  <c r="BQ160" i="10"/>
  <c r="BY189" i="10"/>
  <c r="BO186" i="10"/>
  <c r="BS220" i="10"/>
  <c r="BO175" i="10"/>
  <c r="BW238" i="10"/>
  <c r="BQ503" i="10"/>
  <c r="BU586" i="10"/>
  <c r="BU594" i="10"/>
  <c r="BU610" i="10"/>
  <c r="BS587" i="10"/>
  <c r="BQ603" i="10"/>
  <c r="BW657" i="10"/>
  <c r="BO667" i="10"/>
  <c r="BQ803" i="10"/>
  <c r="BO888" i="10"/>
  <c r="BO892" i="10"/>
  <c r="BO981" i="10"/>
  <c r="BS169" i="10"/>
  <c r="BW568" i="10"/>
  <c r="BQ438" i="10"/>
  <c r="BQ790" i="10"/>
  <c r="BQ994" i="10"/>
  <c r="BU55" i="10"/>
  <c r="BQ187" i="10"/>
  <c r="BU249" i="10"/>
  <c r="BQ237" i="10"/>
  <c r="BQ241" i="10"/>
  <c r="BQ266" i="10"/>
  <c r="BO321" i="10"/>
  <c r="BW413" i="10"/>
  <c r="BO309" i="10"/>
  <c r="BQ407" i="10"/>
  <c r="BS510" i="10"/>
  <c r="BQ456" i="10"/>
  <c r="BS534" i="10"/>
  <c r="BQ545" i="10"/>
  <c r="BQ495" i="10"/>
  <c r="BU705" i="10"/>
  <c r="BQ660" i="10"/>
  <c r="BY673" i="10"/>
  <c r="BW917" i="10"/>
  <c r="BO937" i="10"/>
  <c r="BO376" i="10"/>
  <c r="BQ389" i="10"/>
  <c r="BQ399" i="10"/>
  <c r="BO728" i="10"/>
  <c r="BO756" i="10"/>
  <c r="BQ988" i="10"/>
  <c r="BQ1010" i="10"/>
  <c r="BU15" i="10"/>
  <c r="BO66" i="10"/>
  <c r="BO123" i="10"/>
  <c r="BQ391" i="10"/>
  <c r="BQ299" i="10"/>
  <c r="BO314" i="10"/>
  <c r="BQ155" i="10"/>
  <c r="BQ484" i="10"/>
  <c r="BO1002" i="10"/>
  <c r="BO32" i="10"/>
  <c r="BO110" i="10"/>
  <c r="BU130" i="10"/>
  <c r="BO156" i="10"/>
  <c r="BO218" i="10"/>
  <c r="BU258" i="10"/>
  <c r="BW296" i="10"/>
  <c r="BQ432" i="10"/>
  <c r="BQ435" i="10"/>
  <c r="BQ485" i="10"/>
  <c r="BO524" i="10"/>
  <c r="BO514" i="10"/>
  <c r="BQ598" i="10"/>
  <c r="BO588" i="10"/>
  <c r="BU643" i="10"/>
  <c r="BU838" i="10"/>
  <c r="BO820" i="10"/>
  <c r="BS1013" i="10"/>
  <c r="BO844" i="10"/>
  <c r="BQ860" i="10"/>
  <c r="BU22" i="10"/>
  <c r="BQ64" i="10"/>
  <c r="BQ125" i="10"/>
  <c r="BQ85" i="10"/>
  <c r="BO342" i="10"/>
  <c r="BQ762" i="10"/>
  <c r="BQ1008" i="10"/>
  <c r="BO349" i="10"/>
  <c r="BO365" i="10"/>
  <c r="BO382" i="10"/>
  <c r="BO740" i="10"/>
  <c r="BO986" i="10"/>
  <c r="BQ974" i="10"/>
  <c r="BO517" i="10"/>
  <c r="BQ55" i="10"/>
  <c r="BU203" i="10"/>
  <c r="BO250" i="10"/>
  <c r="BQ282" i="10"/>
  <c r="BO305" i="10"/>
  <c r="BU415" i="10"/>
  <c r="BO488" i="10"/>
  <c r="BO516" i="10"/>
  <c r="BQ528" i="10"/>
  <c r="BQ625" i="10"/>
  <c r="BW743" i="10"/>
  <c r="BO661" i="10"/>
  <c r="BQ678" i="10"/>
  <c r="BQ781" i="10"/>
  <c r="BO866" i="10"/>
  <c r="BQ828" i="10"/>
  <c r="BQ852" i="10"/>
  <c r="BQ765" i="10"/>
  <c r="BQ66" i="10"/>
  <c r="BO687" i="10"/>
  <c r="BO718" i="10"/>
  <c r="BS61" i="10"/>
  <c r="BO204" i="10"/>
  <c r="BO355" i="10"/>
  <c r="BO297" i="10"/>
  <c r="BQ357" i="10"/>
  <c r="BO701" i="10"/>
  <c r="BQ845" i="10"/>
  <c r="BO152" i="10"/>
  <c r="BQ183" i="10"/>
  <c r="BQ382" i="10"/>
  <c r="BO327" i="10"/>
  <c r="BO600" i="10"/>
  <c r="BQ631" i="10"/>
  <c r="BW737" i="10"/>
  <c r="BQ645" i="10"/>
  <c r="BW789" i="10"/>
  <c r="BO822" i="10"/>
  <c r="BQ838" i="10"/>
  <c r="BQ832" i="10"/>
  <c r="BO878" i="10"/>
  <c r="BO939" i="10"/>
  <c r="BO1017" i="10"/>
  <c r="BO856" i="10"/>
  <c r="BQ925" i="10"/>
  <c r="BO860" i="10"/>
  <c r="BO131" i="10"/>
  <c r="BQ68" i="10"/>
  <c r="BQ129" i="10"/>
  <c r="BO350" i="10"/>
  <c r="BQ345" i="10"/>
  <c r="BO720" i="10"/>
  <c r="BO764" i="10"/>
  <c r="BQ62" i="10"/>
  <c r="BO200" i="10"/>
  <c r="BO360" i="10"/>
  <c r="BO693" i="10"/>
  <c r="BO148" i="10"/>
  <c r="BQ1002" i="10"/>
  <c r="U7" i="9"/>
  <c r="AW7" i="9"/>
  <c r="AT7" i="9"/>
  <c r="T7" i="9"/>
  <c r="V7" i="9"/>
  <c r="W7" i="9" s="1"/>
  <c r="BQ21" i="10"/>
  <c r="S929" i="10"/>
  <c r="BM929" i="10" s="1"/>
  <c r="S909" i="10"/>
  <c r="S897" i="10"/>
  <c r="S902" i="10"/>
  <c r="S823" i="10"/>
  <c r="BM823" i="10" s="1"/>
  <c r="S845" i="10"/>
  <c r="BM845" i="10" s="1"/>
  <c r="S826" i="10"/>
  <c r="BM826" i="10" s="1"/>
  <c r="S791" i="10"/>
  <c r="BM791" i="10" s="1"/>
  <c r="S783" i="10"/>
  <c r="BM783" i="10" s="1"/>
  <c r="S774" i="10"/>
  <c r="BM774" i="10" s="1"/>
  <c r="S758" i="10"/>
  <c r="BM758" i="10" s="1"/>
  <c r="S787" i="10"/>
  <c r="BM787" i="10" s="1"/>
  <c r="S726" i="10"/>
  <c r="S655" i="10"/>
  <c r="BM655" i="10" s="1"/>
  <c r="S576" i="10"/>
  <c r="BM576" i="10" s="1"/>
  <c r="S569" i="10"/>
  <c r="BM569" i="10" s="1"/>
  <c r="S541" i="10"/>
  <c r="BM541" i="10" s="1"/>
  <c r="S530" i="10"/>
  <c r="BM530" i="10" s="1"/>
  <c r="S567" i="10"/>
  <c r="L455" i="10"/>
  <c r="BK455" i="10" s="1"/>
  <c r="S467" i="10"/>
  <c r="BM467" i="10" s="1"/>
  <c r="S415" i="10"/>
  <c r="BM415" i="10" s="1"/>
  <c r="S423" i="10"/>
  <c r="BM423" i="10" s="1"/>
  <c r="S401" i="10"/>
  <c r="BM401" i="10" s="1"/>
  <c r="S377" i="10"/>
  <c r="BM377" i="10" s="1"/>
  <c r="S370" i="10"/>
  <c r="S237" i="10"/>
  <c r="BM237" i="10" s="1"/>
  <c r="S223" i="10"/>
  <c r="BM223" i="10" s="1"/>
  <c r="S186" i="10"/>
  <c r="BM186" i="10" s="1"/>
  <c r="S127" i="10"/>
  <c r="BM127" i="10" s="1"/>
  <c r="S158" i="10"/>
  <c r="BM158" i="10" s="1"/>
  <c r="S114" i="10"/>
  <c r="BM114" i="10" s="1"/>
  <c r="L122" i="10"/>
  <c r="BK122" i="10" s="1"/>
  <c r="S116" i="10"/>
  <c r="S60" i="10"/>
  <c r="BM60" i="10" s="1"/>
  <c r="S982" i="10"/>
  <c r="BM982" i="10" s="1"/>
  <c r="S796" i="10"/>
  <c r="BM796" i="10" s="1"/>
  <c r="S717" i="10"/>
  <c r="S735" i="10"/>
  <c r="S642" i="10"/>
  <c r="BM642" i="10" s="1"/>
  <c r="S622" i="10"/>
  <c r="BM622" i="10" s="1"/>
  <c r="S669" i="10"/>
  <c r="BM669" i="10" s="1"/>
  <c r="S425" i="10"/>
  <c r="BM425" i="10" s="1"/>
  <c r="L292" i="10"/>
  <c r="BK292" i="10" s="1"/>
  <c r="S217" i="10"/>
  <c r="BM217" i="10" s="1"/>
  <c r="S206" i="10"/>
  <c r="S268" i="10"/>
  <c r="BM268" i="10" s="1"/>
  <c r="S597" i="10"/>
  <c r="BM597" i="10" s="1"/>
  <c r="S478" i="10"/>
  <c r="BM478" i="10" s="1"/>
  <c r="S311" i="10"/>
  <c r="BM311" i="10" s="1"/>
  <c r="L210" i="10"/>
  <c r="BK210" i="10" s="1"/>
  <c r="L400" i="10"/>
  <c r="BK400" i="10" s="1"/>
  <c r="L332" i="10"/>
  <c r="BK332" i="10" s="1"/>
  <c r="S857" i="10"/>
  <c r="S481" i="10"/>
  <c r="BM481" i="10" s="1"/>
  <c r="S631" i="10"/>
  <c r="BM631" i="10" s="1"/>
  <c r="S413" i="10"/>
  <c r="BM413" i="10" s="1"/>
  <c r="L233" i="10"/>
  <c r="BK233" i="10" s="1"/>
  <c r="S491" i="10"/>
  <c r="BM491" i="10" s="1"/>
  <c r="L459" i="10"/>
  <c r="BK459" i="10" s="1"/>
  <c r="S512" i="10"/>
  <c r="L158" i="10"/>
  <c r="BK158" i="10" s="1"/>
  <c r="S553" i="10"/>
  <c r="BM553" i="10" s="1"/>
  <c r="S653" i="10"/>
  <c r="BM653" i="10" s="1"/>
  <c r="BW33" i="10"/>
  <c r="BO43" i="10"/>
  <c r="BU47" i="10"/>
  <c r="BW44" i="10"/>
  <c r="S56" i="10"/>
  <c r="BM56" i="10" s="1"/>
  <c r="S997" i="10"/>
  <c r="BM997" i="10" s="1"/>
  <c r="S965" i="10"/>
  <c r="S946" i="10"/>
  <c r="BM946" i="10" s="1"/>
  <c r="S882" i="10"/>
  <c r="S899" i="10"/>
  <c r="BM899" i="10" s="1"/>
  <c r="S891" i="10"/>
  <c r="BM891" i="10" s="1"/>
  <c r="S801" i="10"/>
  <c r="BM801" i="10" s="1"/>
  <c r="S773" i="10"/>
  <c r="S759" i="10"/>
  <c r="BM759" i="10" s="1"/>
  <c r="S646" i="10"/>
  <c r="BM646" i="10" s="1"/>
  <c r="S624" i="10"/>
  <c r="S555" i="10"/>
  <c r="BM555" i="10" s="1"/>
  <c r="S582" i="10"/>
  <c r="S506" i="10"/>
  <c r="BM506" i="10" s="1"/>
  <c r="S487" i="10"/>
  <c r="BM487" i="10" s="1"/>
  <c r="S523" i="10"/>
  <c r="BM523" i="10" s="1"/>
  <c r="S528" i="10"/>
  <c r="BM528" i="10" s="1"/>
  <c r="S515" i="10"/>
  <c r="BM515" i="10" s="1"/>
  <c r="S525" i="10"/>
  <c r="S450" i="10"/>
  <c r="S399" i="10"/>
  <c r="BM399" i="10" s="1"/>
  <c r="S380" i="10"/>
  <c r="BM380" i="10" s="1"/>
  <c r="S390" i="10"/>
  <c r="BM390" i="10" s="1"/>
  <c r="S411" i="10"/>
  <c r="S315" i="10"/>
  <c r="BM315" i="10" s="1"/>
  <c r="S299" i="10"/>
  <c r="BM299" i="10" s="1"/>
  <c r="L305" i="10"/>
  <c r="BK305" i="10" s="1"/>
  <c r="S166" i="10"/>
  <c r="S134" i="10"/>
  <c r="BM134" i="10" s="1"/>
  <c r="S102" i="10"/>
  <c r="BM102" i="10" s="1"/>
  <c r="S58" i="10"/>
  <c r="BM58" i="10" s="1"/>
  <c r="S26" i="10"/>
  <c r="S920" i="10"/>
  <c r="BM920" i="10" s="1"/>
  <c r="S739" i="10"/>
  <c r="BM739" i="10" s="1"/>
  <c r="S827" i="10"/>
  <c r="BM827" i="10" s="1"/>
  <c r="S833" i="10"/>
  <c r="BM833" i="10" s="1"/>
  <c r="S755" i="10"/>
  <c r="BM755" i="10" s="1"/>
  <c r="S792" i="10"/>
  <c r="BM792" i="10" s="1"/>
  <c r="S598" i="10"/>
  <c r="S615" i="10"/>
  <c r="S556" i="10"/>
  <c r="BM556" i="10" s="1"/>
  <c r="S360" i="10"/>
  <c r="BM360" i="10" s="1"/>
  <c r="S447" i="10"/>
  <c r="BM447" i="10" s="1"/>
  <c r="S503" i="10"/>
  <c r="BM503" i="10" s="1"/>
  <c r="S230" i="10"/>
  <c r="BM230" i="10" s="1"/>
  <c r="L120" i="10"/>
  <c r="BK120" i="10" s="1"/>
  <c r="S147" i="10"/>
  <c r="BM147" i="10" s="1"/>
  <c r="S39" i="10"/>
  <c r="BM39" i="10" s="1"/>
  <c r="S23" i="10"/>
  <c r="BM23" i="10" s="1"/>
  <c r="S109" i="10"/>
  <c r="BM109" i="10" s="1"/>
  <c r="S945" i="10"/>
  <c r="BM945" i="10" s="1"/>
  <c r="L681" i="10"/>
  <c r="BK681" i="10" s="1"/>
  <c r="S666" i="10"/>
  <c r="S614" i="10"/>
  <c r="BM614" i="10" s="1"/>
  <c r="S238" i="10"/>
  <c r="BM238" i="10" s="1"/>
  <c r="S228" i="10"/>
  <c r="S287" i="10"/>
  <c r="BM287" i="10" s="1"/>
  <c r="S117" i="10"/>
  <c r="BM117" i="10" s="1"/>
  <c r="S282" i="10"/>
  <c r="BM282" i="10" s="1"/>
  <c r="S733" i="10"/>
  <c r="BM733" i="10" s="1"/>
  <c r="S327" i="10"/>
  <c r="S679" i="10"/>
  <c r="BM679" i="10" s="1"/>
  <c r="S45" i="10"/>
  <c r="BM45" i="10" s="1"/>
  <c r="BS31" i="10"/>
  <c r="S1001" i="10"/>
  <c r="S914" i="10"/>
  <c r="BM914" i="10" s="1"/>
  <c r="S880" i="10"/>
  <c r="BM880" i="10" s="1"/>
  <c r="S871" i="10"/>
  <c r="S848" i="10"/>
  <c r="S886" i="10"/>
  <c r="BM886" i="10" s="1"/>
  <c r="S883" i="10"/>
  <c r="S858" i="10"/>
  <c r="S831" i="10"/>
  <c r="BM831" i="10" s="1"/>
  <c r="S815" i="10"/>
  <c r="BM815" i="10" s="1"/>
  <c r="S852" i="10"/>
  <c r="BM852" i="10" s="1"/>
  <c r="L762" i="10"/>
  <c r="BK762" i="10" s="1"/>
  <c r="S770" i="10"/>
  <c r="BM770" i="10" s="1"/>
  <c r="S710" i="10"/>
  <c r="BM710" i="10" s="1"/>
  <c r="S708" i="10"/>
  <c r="BM708" i="10" s="1"/>
  <c r="S729" i="10"/>
  <c r="S654" i="10"/>
  <c r="S660" i="10"/>
  <c r="BM660" i="10" s="1"/>
  <c r="S635" i="10"/>
  <c r="BM635" i="10" s="1"/>
  <c r="S639" i="10"/>
  <c r="S604" i="10"/>
  <c r="BM604" i="10" s="1"/>
  <c r="S558" i="10"/>
  <c r="BM558" i="10" s="1"/>
  <c r="S579" i="10"/>
  <c r="BM579" i="10" s="1"/>
  <c r="S511" i="10"/>
  <c r="BM511" i="10" s="1"/>
  <c r="S497" i="10"/>
  <c r="S542" i="10"/>
  <c r="BM542" i="10" s="1"/>
  <c r="S446" i="10"/>
  <c r="BM446" i="10" s="1"/>
  <c r="S451" i="10"/>
  <c r="BM451" i="10" s="1"/>
  <c r="S458" i="10"/>
  <c r="S391" i="10"/>
  <c r="BM391" i="10" s="1"/>
  <c r="S418" i="10"/>
  <c r="BM418" i="10" s="1"/>
  <c r="L402" i="10"/>
  <c r="BK402" i="10" s="1"/>
  <c r="S366" i="10"/>
  <c r="L369" i="10"/>
  <c r="BK369" i="10" s="1"/>
  <c r="S420" i="10"/>
  <c r="BM420" i="10" s="1"/>
  <c r="L317" i="10"/>
  <c r="BK317" i="10" s="1"/>
  <c r="S444" i="10"/>
  <c r="L289" i="10"/>
  <c r="BK289" i="10" s="1"/>
  <c r="S256" i="10"/>
  <c r="S240" i="10"/>
  <c r="S321" i="10"/>
  <c r="BM321" i="10" s="1"/>
  <c r="S304" i="10"/>
  <c r="BM304" i="10" s="1"/>
  <c r="S280" i="10"/>
  <c r="BM280" i="10" s="1"/>
  <c r="S261" i="10"/>
  <c r="BM261" i="10" s="1"/>
  <c r="S182" i="10"/>
  <c r="BM182" i="10" s="1"/>
  <c r="S174" i="10"/>
  <c r="BM174" i="10" s="1"/>
  <c r="S213" i="10"/>
  <c r="BM213" i="10" s="1"/>
  <c r="S81" i="10"/>
  <c r="BM81" i="10" s="1"/>
  <c r="S40" i="10"/>
  <c r="BM40" i="10" s="1"/>
  <c r="L153" i="10"/>
  <c r="BK153" i="10" s="1"/>
  <c r="S964" i="10"/>
  <c r="BM964" i="10" s="1"/>
  <c r="S956" i="10"/>
  <c r="BM956" i="10" s="1"/>
  <c r="L825" i="10"/>
  <c r="BK825" i="10" s="1"/>
  <c r="S738" i="10"/>
  <c r="BM738" i="10" s="1"/>
  <c r="S749" i="10"/>
  <c r="BM749" i="10" s="1"/>
  <c r="S641" i="10"/>
  <c r="S508" i="10"/>
  <c r="BM508" i="10" s="1"/>
  <c r="S392" i="10"/>
  <c r="BM392" i="10" s="1"/>
  <c r="S471" i="10"/>
  <c r="S179" i="10"/>
  <c r="L159" i="10"/>
  <c r="BK159" i="10" s="1"/>
  <c r="S357" i="10"/>
  <c r="BM357" i="10" s="1"/>
  <c r="S157" i="10"/>
  <c r="BM157" i="10" s="1"/>
  <c r="S723" i="10"/>
  <c r="S504" i="10"/>
  <c r="BM504" i="10" s="1"/>
  <c r="S535" i="10"/>
  <c r="BM535" i="10" s="1"/>
  <c r="S510" i="10"/>
  <c r="BM510" i="10" s="1"/>
  <c r="S649" i="10"/>
  <c r="BM649" i="10" s="1"/>
  <c r="S686" i="10"/>
  <c r="BM686" i="10" s="1"/>
  <c r="S338" i="10"/>
  <c r="BM338" i="10" s="1"/>
  <c r="S262" i="10"/>
  <c r="BM262" i="10" s="1"/>
  <c r="S43" i="10"/>
  <c r="BM43" i="10" s="1"/>
  <c r="S55" i="10"/>
  <c r="S126" i="10"/>
  <c r="BM126" i="10" s="1"/>
  <c r="S224" i="10"/>
  <c r="S288" i="10"/>
  <c r="S214" i="10"/>
  <c r="S971" i="10"/>
  <c r="BM971" i="10" s="1"/>
  <c r="S894" i="10"/>
  <c r="BM894" i="10" s="1"/>
  <c r="S797" i="10"/>
  <c r="S734" i="10"/>
  <c r="BM734" i="10" s="1"/>
  <c r="S702" i="10"/>
  <c r="BM702" i="10" s="1"/>
  <c r="S742" i="10"/>
  <c r="BM742" i="10" s="1"/>
  <c r="S716" i="10"/>
  <c r="BM716" i="10" s="1"/>
  <c r="S663" i="10"/>
  <c r="BM663" i="10" s="1"/>
  <c r="S647" i="10"/>
  <c r="BM647" i="10" s="1"/>
  <c r="S616" i="10"/>
  <c r="BM616" i="10" s="1"/>
  <c r="L586" i="10"/>
  <c r="BK586" i="10" s="1"/>
  <c r="S586" i="10"/>
  <c r="BM586" i="10" s="1"/>
  <c r="S600" i="10"/>
  <c r="BM600" i="10" s="1"/>
  <c r="S589" i="10"/>
  <c r="S588" i="10"/>
  <c r="BM588" i="10" s="1"/>
  <c r="S550" i="10"/>
  <c r="BM550" i="10" s="1"/>
  <c r="S533" i="10"/>
  <c r="BM533" i="10" s="1"/>
  <c r="S577" i="10"/>
  <c r="S534" i="10"/>
  <c r="BM534" i="10" s="1"/>
  <c r="S498" i="10"/>
  <c r="BM498" i="10" s="1"/>
  <c r="S462" i="10"/>
  <c r="BM462" i="10" s="1"/>
  <c r="S454" i="10"/>
  <c r="L462" i="10"/>
  <c r="BK462" i="10" s="1"/>
  <c r="S383" i="10"/>
  <c r="BM383" i="10" s="1"/>
  <c r="S382" i="10"/>
  <c r="BM382" i="10" s="1"/>
  <c r="S325" i="10"/>
  <c r="BM325" i="10" s="1"/>
  <c r="S353" i="10"/>
  <c r="BM353" i="10" s="1"/>
  <c r="S293" i="10"/>
  <c r="BM293" i="10" s="1"/>
  <c r="S239" i="10"/>
  <c r="BM239" i="10" s="1"/>
  <c r="S336" i="10"/>
  <c r="BM336" i="10" s="1"/>
  <c r="S313" i="10"/>
  <c r="S242" i="10"/>
  <c r="S180" i="10"/>
  <c r="BM180" i="10" s="1"/>
  <c r="S164" i="10"/>
  <c r="BM164" i="10" s="1"/>
  <c r="S148" i="10"/>
  <c r="BM148" i="10" s="1"/>
  <c r="S176" i="10"/>
  <c r="S128" i="10"/>
  <c r="BM128" i="10" s="1"/>
  <c r="S96" i="10"/>
  <c r="BM96" i="10" s="1"/>
  <c r="S90" i="10"/>
  <c r="S104" i="10"/>
  <c r="S38" i="10"/>
  <c r="BM38" i="10" s="1"/>
  <c r="S22" i="10"/>
  <c r="BM22" i="10" s="1"/>
  <c r="S145" i="10"/>
  <c r="BM145" i="10" s="1"/>
  <c r="S936" i="10"/>
  <c r="L993" i="10"/>
  <c r="BK993" i="10" s="1"/>
  <c r="S954" i="10"/>
  <c r="S900" i="10"/>
  <c r="S752" i="10"/>
  <c r="BM752" i="10" s="1"/>
  <c r="S764" i="10"/>
  <c r="BM764" i="10" s="1"/>
  <c r="L833" i="10"/>
  <c r="BK833" i="10" s="1"/>
  <c r="L761" i="10"/>
  <c r="BK761" i="10" s="1"/>
  <c r="S551" i="10"/>
  <c r="BM551" i="10" s="1"/>
  <c r="S619" i="10"/>
  <c r="BM619" i="10" s="1"/>
  <c r="S384" i="10"/>
  <c r="BM384" i="10" s="1"/>
  <c r="S389" i="10"/>
  <c r="BM389" i="10" s="1"/>
  <c r="S354" i="10"/>
  <c r="S545" i="10"/>
  <c r="BM545" i="10" s="1"/>
  <c r="S286" i="10"/>
  <c r="L330" i="10"/>
  <c r="BK330" i="10" s="1"/>
  <c r="S211" i="10"/>
  <c r="S123" i="10"/>
  <c r="BM123" i="10" s="1"/>
  <c r="S69" i="10"/>
  <c r="S61" i="10"/>
  <c r="BM61" i="10" s="1"/>
  <c r="S37" i="10"/>
  <c r="BM37" i="10" s="1"/>
  <c r="S29" i="10"/>
  <c r="BM29" i="10" s="1"/>
  <c r="S131" i="10"/>
  <c r="S892" i="10"/>
  <c r="S715" i="10"/>
  <c r="BM715" i="10" s="1"/>
  <c r="S637" i="10"/>
  <c r="BM637" i="10" s="1"/>
  <c r="S570" i="10"/>
  <c r="BM570" i="10" s="1"/>
  <c r="S461" i="10"/>
  <c r="S274" i="10"/>
  <c r="BM274" i="10" s="1"/>
  <c r="S365" i="10"/>
  <c r="BM365" i="10" s="1"/>
  <c r="S335" i="10"/>
  <c r="BM335" i="10" s="1"/>
  <c r="S350" i="10"/>
  <c r="BM350" i="10" s="1"/>
  <c r="S236" i="10"/>
  <c r="S290" i="10"/>
  <c r="BM290" i="10" s="1"/>
  <c r="S251" i="10"/>
  <c r="BM251" i="10" s="1"/>
  <c r="S191" i="10"/>
  <c r="S31" i="10"/>
  <c r="BM31" i="10" s="1"/>
  <c r="S50" i="10"/>
  <c r="BM50" i="10" s="1"/>
  <c r="S53" i="10"/>
  <c r="BM53" i="10" s="1"/>
  <c r="S112" i="10"/>
  <c r="S216" i="10"/>
  <c r="BM216" i="10" s="1"/>
  <c r="BW304" i="10"/>
  <c r="BW312" i="10"/>
  <c r="S1003" i="10"/>
  <c r="BM1003" i="10" s="1"/>
  <c r="S994" i="10"/>
  <c r="BM994" i="10" s="1"/>
  <c r="S963" i="10"/>
  <c r="BM963" i="10" s="1"/>
  <c r="S940" i="10"/>
  <c r="BM940" i="10" s="1"/>
  <c r="S896" i="10"/>
  <c r="BM896" i="10" s="1"/>
  <c r="S921" i="10"/>
  <c r="S862" i="10"/>
  <c r="BM862" i="10" s="1"/>
  <c r="S838" i="10"/>
  <c r="BM838" i="10" s="1"/>
  <c r="S781" i="10"/>
  <c r="BM781" i="10" s="1"/>
  <c r="S767" i="10"/>
  <c r="BM767" i="10" s="1"/>
  <c r="S680" i="10"/>
  <c r="BM680" i="10" s="1"/>
  <c r="S692" i="10"/>
  <c r="BM692" i="10" s="1"/>
  <c r="S684" i="10"/>
  <c r="BM684" i="10" s="1"/>
  <c r="S676" i="10"/>
  <c r="BM676" i="10" s="1"/>
  <c r="S638" i="10"/>
  <c r="BM638" i="10" s="1"/>
  <c r="S563" i="10"/>
  <c r="BM563" i="10" s="1"/>
  <c r="S560" i="10"/>
  <c r="BM560" i="10" s="1"/>
  <c r="L515" i="10"/>
  <c r="BK515" i="10" s="1"/>
  <c r="S470" i="10"/>
  <c r="BM470" i="10" s="1"/>
  <c r="S443" i="10"/>
  <c r="BM443" i="10" s="1"/>
  <c r="S333" i="10"/>
  <c r="S301" i="10"/>
  <c r="BM301" i="10" s="1"/>
  <c r="S452" i="10"/>
  <c r="BM452" i="10" s="1"/>
  <c r="S248" i="10"/>
  <c r="BM248" i="10" s="1"/>
  <c r="S273" i="10"/>
  <c r="S267" i="10"/>
  <c r="S184" i="10"/>
  <c r="BM184" i="10" s="1"/>
  <c r="S144" i="10"/>
  <c r="BM144" i="10" s="1"/>
  <c r="S108" i="10"/>
  <c r="BM108" i="10" s="1"/>
  <c r="S36" i="10"/>
  <c r="BM36" i="10" s="1"/>
  <c r="L161" i="10"/>
  <c r="BK161" i="10" s="1"/>
  <c r="S967" i="10"/>
  <c r="BM967" i="10" s="1"/>
  <c r="S860" i="10"/>
  <c r="BM860" i="10" s="1"/>
  <c r="S747" i="10"/>
  <c r="BM747" i="10" s="1"/>
  <c r="S763" i="10"/>
  <c r="BM763" i="10" s="1"/>
  <c r="S816" i="10"/>
  <c r="S714" i="10"/>
  <c r="BM714" i="10" s="1"/>
  <c r="S731" i="10"/>
  <c r="BM731" i="10" s="1"/>
  <c r="S561" i="10"/>
  <c r="BM561" i="10" s="1"/>
  <c r="S532" i="10"/>
  <c r="BM532" i="10" s="1"/>
  <c r="S252" i="10"/>
  <c r="BM252" i="10" s="1"/>
  <c r="S529" i="10"/>
  <c r="BM529" i="10" s="1"/>
  <c r="S330" i="10"/>
  <c r="BM330" i="10" s="1"/>
  <c r="S233" i="10"/>
  <c r="BM233" i="10" s="1"/>
  <c r="S163" i="10"/>
  <c r="BM163" i="10" s="1"/>
  <c r="S99" i="10"/>
  <c r="BM99" i="10" s="1"/>
  <c r="S149" i="10"/>
  <c r="BM149" i="10" s="1"/>
  <c r="L57" i="10"/>
  <c r="BK57" i="10" s="1"/>
  <c r="S85" i="10"/>
  <c r="BM85" i="10" s="1"/>
  <c r="S839" i="10"/>
  <c r="BM839" i="10" s="1"/>
  <c r="S613" i="10"/>
  <c r="BM613" i="10" s="1"/>
  <c r="S494" i="10"/>
  <c r="S254" i="10"/>
  <c r="S246" i="10"/>
  <c r="BM246" i="10" s="1"/>
  <c r="S204" i="10"/>
  <c r="BM204" i="10" s="1"/>
  <c r="S603" i="10"/>
  <c r="BM603" i="10" s="1"/>
  <c r="S170" i="10"/>
  <c r="BM170" i="10" s="1"/>
  <c r="S516" i="10"/>
  <c r="BM516" i="10" s="1"/>
  <c r="S445" i="10"/>
  <c r="BM445" i="10" s="1"/>
  <c r="S621" i="10"/>
  <c r="BM621" i="10" s="1"/>
  <c r="L295" i="10"/>
  <c r="BK295" i="10" s="1"/>
  <c r="S400" i="10"/>
  <c r="BM400" i="10" s="1"/>
  <c r="BW157" i="10"/>
  <c r="S151" i="10"/>
  <c r="BM151" i="10" s="1"/>
  <c r="S212" i="10"/>
  <c r="BM212" i="10" s="1"/>
  <c r="BO255" i="10"/>
  <c r="S275" i="10"/>
  <c r="BM275" i="10" s="1"/>
  <c r="S988" i="10"/>
  <c r="BM988" i="10" s="1"/>
  <c r="S959" i="10"/>
  <c r="BM959" i="10" s="1"/>
  <c r="S943" i="10"/>
  <c r="BM943" i="10" s="1"/>
  <c r="S911" i="10"/>
  <c r="BM911" i="10" s="1"/>
  <c r="S923" i="10"/>
  <c r="BM923" i="10" s="1"/>
  <c r="S885" i="10"/>
  <c r="S867" i="10"/>
  <c r="S818" i="10"/>
  <c r="BM818" i="10" s="1"/>
  <c r="S694" i="10"/>
  <c r="BM694" i="10" s="1"/>
  <c r="L737" i="10"/>
  <c r="BK737" i="10" s="1"/>
  <c r="S538" i="10"/>
  <c r="BM538" i="10" s="1"/>
  <c r="S514" i="10"/>
  <c r="BM514" i="10" s="1"/>
  <c r="S571" i="10"/>
  <c r="BM571" i="10" s="1"/>
  <c r="S496" i="10"/>
  <c r="BM496" i="10" s="1"/>
  <c r="S477" i="10"/>
  <c r="S372" i="10"/>
  <c r="BM372" i="10" s="1"/>
  <c r="S422" i="10"/>
  <c r="BM422" i="10" s="1"/>
  <c r="L326" i="10"/>
  <c r="BK326" i="10" s="1"/>
  <c r="L265" i="10"/>
  <c r="BK265" i="10" s="1"/>
  <c r="S231" i="10"/>
  <c r="BM231" i="10" s="1"/>
  <c r="S312" i="10"/>
  <c r="BM312" i="10" s="1"/>
  <c r="S269" i="10"/>
  <c r="BM269" i="10" s="1"/>
  <c r="S296" i="10"/>
  <c r="BM296" i="10" s="1"/>
  <c r="S172" i="10"/>
  <c r="BM172" i="10" s="1"/>
  <c r="S198" i="10"/>
  <c r="BM198" i="10" s="1"/>
  <c r="S73" i="10"/>
  <c r="BM73" i="10" s="1"/>
  <c r="S80" i="10"/>
  <c r="BM80" i="10" s="1"/>
  <c r="S34" i="10"/>
  <c r="BM34" i="10" s="1"/>
  <c r="S955" i="10"/>
  <c r="BM955" i="10" s="1"/>
  <c r="S935" i="10"/>
  <c r="L752" i="10"/>
  <c r="BK752" i="10" s="1"/>
  <c r="L788" i="10"/>
  <c r="BK788" i="10" s="1"/>
  <c r="S804" i="10"/>
  <c r="BM804" i="10" s="1"/>
  <c r="S683" i="10"/>
  <c r="BM683" i="10" s="1"/>
  <c r="S644" i="10"/>
  <c r="BM644" i="10" s="1"/>
  <c r="S572" i="10"/>
  <c r="BM572" i="10" s="1"/>
  <c r="S707" i="10"/>
  <c r="BM707" i="10" s="1"/>
  <c r="S634" i="10"/>
  <c r="BM634" i="10" s="1"/>
  <c r="S687" i="10"/>
  <c r="BM687" i="10" s="1"/>
  <c r="L478" i="10"/>
  <c r="BK478" i="10" s="1"/>
  <c r="S368" i="10"/>
  <c r="BM368" i="10" s="1"/>
  <c r="S657" i="10"/>
  <c r="BM657" i="10" s="1"/>
  <c r="S490" i="10"/>
  <c r="BM490" i="10" s="1"/>
  <c r="S222" i="10"/>
  <c r="BM222" i="10" s="1"/>
  <c r="S326" i="10"/>
  <c r="BM326" i="10" s="1"/>
  <c r="S295" i="10"/>
  <c r="BM295" i="10" s="1"/>
  <c r="S300" i="10"/>
  <c r="BM300" i="10" s="1"/>
  <c r="S429" i="10"/>
  <c r="BM429" i="10" s="1"/>
  <c r="S67" i="10"/>
  <c r="BM67" i="10" s="1"/>
  <c r="S51" i="10"/>
  <c r="BM51" i="10" s="1"/>
  <c r="S27" i="10"/>
  <c r="S987" i="10"/>
  <c r="BM987" i="10" s="1"/>
  <c r="S609" i="10"/>
  <c r="BM609" i="10" s="1"/>
  <c r="S689" i="10"/>
  <c r="S373" i="10"/>
  <c r="S351" i="10"/>
  <c r="S319" i="10"/>
  <c r="S89" i="10"/>
  <c r="BM89" i="10" s="1"/>
  <c r="S966" i="10"/>
  <c r="BM966" i="10" s="1"/>
  <c r="S437" i="10"/>
  <c r="BM437" i="10" s="1"/>
  <c r="BM69" i="10"/>
  <c r="S253" i="10"/>
  <c r="BM253" i="10" s="1"/>
  <c r="L969" i="10"/>
  <c r="BK969" i="10" s="1"/>
  <c r="S944" i="10"/>
  <c r="BM944" i="10" s="1"/>
  <c r="S926" i="10"/>
  <c r="BM926" i="10" s="1"/>
  <c r="S917" i="10"/>
  <c r="S869" i="10"/>
  <c r="S870" i="10"/>
  <c r="BM870" i="10" s="1"/>
  <c r="S807" i="10"/>
  <c r="BM807" i="10" s="1"/>
  <c r="L828" i="10"/>
  <c r="BK828" i="10" s="1"/>
  <c r="S766" i="10"/>
  <c r="BM766" i="10" s="1"/>
  <c r="S779" i="10"/>
  <c r="BM779" i="10" s="1"/>
  <c r="S765" i="10"/>
  <c r="BM765" i="10" s="1"/>
  <c r="S757" i="10"/>
  <c r="S736" i="10"/>
  <c r="BM736" i="10" s="1"/>
  <c r="S750" i="10"/>
  <c r="BM750" i="10" s="1"/>
  <c r="S662" i="10"/>
  <c r="BM662" i="10" s="1"/>
  <c r="S671" i="10"/>
  <c r="BM671" i="10" s="1"/>
  <c r="S630" i="10"/>
  <c r="BM630" i="10" s="1"/>
  <c r="S531" i="10"/>
  <c r="BM531" i="10" s="1"/>
  <c r="S549" i="10"/>
  <c r="BM549" i="10" s="1"/>
  <c r="S568" i="10"/>
  <c r="BM568" i="10" s="1"/>
  <c r="S552" i="10"/>
  <c r="BM552" i="10" s="1"/>
  <c r="L431" i="10"/>
  <c r="BK431" i="10" s="1"/>
  <c r="S480" i="10"/>
  <c r="BM480" i="10" s="1"/>
  <c r="L464" i="10"/>
  <c r="BK464" i="10" s="1"/>
  <c r="S404" i="10"/>
  <c r="S426" i="10"/>
  <c r="BM426" i="10" s="1"/>
  <c r="L460" i="10"/>
  <c r="BK460" i="10" s="1"/>
  <c r="L370" i="10"/>
  <c r="BK370" i="10" s="1"/>
  <c r="S194" i="10"/>
  <c r="BM194" i="10" s="1"/>
  <c r="S124" i="10"/>
  <c r="BM124" i="10" s="1"/>
  <c r="S258" i="10"/>
  <c r="BM258" i="10" s="1"/>
  <c r="S320" i="10"/>
  <c r="S207" i="10"/>
  <c r="S187" i="10"/>
  <c r="BM187" i="10" s="1"/>
  <c r="S177" i="10"/>
  <c r="BM177" i="10" s="1"/>
  <c r="S97" i="10"/>
  <c r="BM97" i="10" s="1"/>
  <c r="S48" i="10"/>
  <c r="BM48" i="10" s="1"/>
  <c r="S32" i="10"/>
  <c r="BM32" i="10" s="1"/>
  <c r="S122" i="10"/>
  <c r="BM122" i="10" s="1"/>
  <c r="S974" i="10"/>
  <c r="BM974" i="10" s="1"/>
  <c r="S905" i="10"/>
  <c r="BM905" i="10" s="1"/>
  <c r="S912" i="10"/>
  <c r="BM912" i="10" s="1"/>
  <c r="S847" i="10"/>
  <c r="S772" i="10"/>
  <c r="BM772" i="10" s="1"/>
  <c r="S725" i="10"/>
  <c r="L792" i="10"/>
  <c r="BK792" i="10" s="1"/>
  <c r="S519" i="10"/>
  <c r="BM519" i="10" s="1"/>
  <c r="S583" i="10"/>
  <c r="S606" i="10"/>
  <c r="S292" i="10"/>
  <c r="BM292" i="10" s="1"/>
  <c r="S397" i="10"/>
  <c r="BM397" i="10" s="1"/>
  <c r="S342" i="10"/>
  <c r="BM342" i="10" s="1"/>
  <c r="S91" i="10"/>
  <c r="BM91" i="10" s="1"/>
  <c r="S74" i="10"/>
  <c r="BM74" i="10" s="1"/>
  <c r="S824" i="10"/>
  <c r="S829" i="10"/>
  <c r="BM829" i="10" s="1"/>
  <c r="S924" i="10"/>
  <c r="BM924" i="10" s="1"/>
  <c r="L817" i="10"/>
  <c r="BK817" i="10" s="1"/>
  <c r="S795" i="10"/>
  <c r="BM795" i="10" s="1"/>
  <c r="S876" i="10"/>
  <c r="BM876" i="10" s="1"/>
  <c r="S841" i="10"/>
  <c r="BM841" i="10" s="1"/>
  <c r="S682" i="10"/>
  <c r="BM682" i="10" s="1"/>
  <c r="S464" i="10"/>
  <c r="BM464" i="10" s="1"/>
  <c r="S465" i="10"/>
  <c r="S505" i="10"/>
  <c r="BM505" i="10" s="1"/>
  <c r="S875" i="10"/>
  <c r="BM875" i="10" s="1"/>
  <c r="S990" i="10"/>
  <c r="BM990" i="10" s="1"/>
  <c r="S276" i="10"/>
  <c r="S314" i="10"/>
  <c r="BM314" i="10" s="1"/>
  <c r="L252" i="10"/>
  <c r="BK252" i="10" s="1"/>
  <c r="S934" i="10"/>
  <c r="BM934" i="10" s="1"/>
  <c r="S903" i="10"/>
  <c r="BM903" i="10" s="1"/>
  <c r="S888" i="10"/>
  <c r="S877" i="10"/>
  <c r="BM877" i="10" s="1"/>
  <c r="S878" i="10"/>
  <c r="BM878" i="10" s="1"/>
  <c r="S798" i="10"/>
  <c r="BM798" i="10" s="1"/>
  <c r="S789" i="10"/>
  <c r="BM789" i="10" s="1"/>
  <c r="S769" i="10"/>
  <c r="BM769" i="10" s="1"/>
  <c r="S799" i="10"/>
  <c r="BM799" i="10" s="1"/>
  <c r="S754" i="10"/>
  <c r="BM754" i="10" s="1"/>
  <c r="L767" i="10"/>
  <c r="BK767" i="10" s="1"/>
  <c r="L705" i="10"/>
  <c r="BK705" i="10" s="1"/>
  <c r="S596" i="10"/>
  <c r="BM596" i="10" s="1"/>
  <c r="S580" i="10"/>
  <c r="S517" i="10"/>
  <c r="BM517" i="10" s="1"/>
  <c r="S468" i="10"/>
  <c r="BM468" i="10" s="1"/>
  <c r="S378" i="10"/>
  <c r="BM378" i="10" s="1"/>
  <c r="S393" i="10"/>
  <c r="S250" i="10"/>
  <c r="BM250" i="10" s="1"/>
  <c r="S115" i="10"/>
  <c r="BM115" i="10" s="1"/>
  <c r="S234" i="10"/>
  <c r="S190" i="10"/>
  <c r="S243" i="10"/>
  <c r="BM243" i="10" s="1"/>
  <c r="S82" i="10"/>
  <c r="BM82" i="10" s="1"/>
  <c r="S77" i="10"/>
  <c r="S72" i="10"/>
  <c r="BM72" i="10" s="1"/>
  <c r="S46" i="10"/>
  <c r="BM46" i="10" s="1"/>
  <c r="L137" i="10"/>
  <c r="BK137" i="10" s="1"/>
  <c r="S105" i="10"/>
  <c r="BM105" i="10" s="1"/>
  <c r="S153" i="10"/>
  <c r="S950" i="10"/>
  <c r="BM950" i="10" s="1"/>
  <c r="S930" i="10"/>
  <c r="BM930" i="10" s="1"/>
  <c r="S681" i="10"/>
  <c r="BM681" i="10" s="1"/>
  <c r="S678" i="10"/>
  <c r="BM678" i="10" s="1"/>
  <c r="L466" i="10"/>
  <c r="BK466" i="10" s="1"/>
  <c r="S485" i="10"/>
  <c r="BM485" i="10" s="1"/>
  <c r="S302" i="10"/>
  <c r="BM302" i="10" s="1"/>
  <c r="S249" i="10"/>
  <c r="BM249" i="10" s="1"/>
  <c r="S65" i="10"/>
  <c r="BM65" i="10" s="1"/>
  <c r="S41" i="10"/>
  <c r="BM41" i="10" s="1"/>
  <c r="S139" i="10"/>
  <c r="BM139" i="10" s="1"/>
  <c r="L835" i="10"/>
  <c r="BK835" i="10" s="1"/>
  <c r="S748" i="10"/>
  <c r="BM748" i="10" s="1"/>
  <c r="S853" i="10"/>
  <c r="BM853" i="10" s="1"/>
  <c r="S677" i="10"/>
  <c r="BM677" i="10" s="1"/>
  <c r="S469" i="10"/>
  <c r="BM469" i="10" s="1"/>
  <c r="S359" i="10"/>
  <c r="BM359" i="10" s="1"/>
  <c r="S294" i="10"/>
  <c r="BM294" i="10" s="1"/>
  <c r="S457" i="10"/>
  <c r="S760" i="10"/>
  <c r="BM760" i="10" s="1"/>
  <c r="S617" i="10"/>
  <c r="BM617" i="10" s="1"/>
  <c r="S449" i="10"/>
  <c r="BM449" i="10" s="1"/>
  <c r="S819" i="10"/>
  <c r="BM819" i="10" s="1"/>
  <c r="S395" i="10"/>
  <c r="BM395" i="10" s="1"/>
  <c r="S306" i="10"/>
  <c r="BM306" i="10" s="1"/>
  <c r="S527" i="10"/>
  <c r="BM527" i="10" s="1"/>
  <c r="S961" i="10"/>
  <c r="BM961" i="10" s="1"/>
  <c r="S141" i="10"/>
  <c r="BM141" i="10" s="1"/>
  <c r="S340" i="10"/>
  <c r="BM340" i="10" s="1"/>
  <c r="S933" i="10"/>
  <c r="BM933" i="10" s="1"/>
  <c r="BY51" i="10"/>
  <c r="BU60" i="10"/>
  <c r="BS102" i="10"/>
  <c r="BQ120" i="10"/>
  <c r="BQ142" i="10"/>
  <c r="BS146" i="10"/>
  <c r="BS156" i="10"/>
  <c r="BY142" i="10"/>
  <c r="BS170" i="10"/>
  <c r="BO138" i="10"/>
  <c r="BW184" i="10"/>
  <c r="BW245" i="10"/>
  <c r="BS255" i="10"/>
  <c r="BS278" i="10"/>
  <c r="BS290" i="10"/>
  <c r="BS311" i="10"/>
  <c r="BY320" i="10"/>
  <c r="BQ303" i="10"/>
  <c r="BM589" i="10"/>
  <c r="BM723" i="10"/>
  <c r="BO114" i="10"/>
  <c r="BW106" i="10"/>
  <c r="BO108" i="10"/>
  <c r="BW128" i="10"/>
  <c r="BO128" i="10"/>
  <c r="BQ162" i="10"/>
  <c r="BS152" i="10"/>
  <c r="BS161" i="10"/>
  <c r="BQ186" i="10"/>
  <c r="BU175" i="10"/>
  <c r="BS184" i="10"/>
  <c r="BS23" i="10"/>
  <c r="BY245" i="10"/>
  <c r="BQ224" i="10"/>
  <c r="BO270" i="10"/>
  <c r="BQ288" i="10"/>
  <c r="BS294" i="10"/>
  <c r="BW322" i="10"/>
  <c r="BW83" i="10"/>
  <c r="BW108" i="10"/>
  <c r="BO130" i="10"/>
  <c r="BS136" i="10"/>
  <c r="BU173" i="10"/>
  <c r="BS230" i="10"/>
  <c r="BW23" i="10"/>
  <c r="BS237" i="10"/>
  <c r="BS272" i="10"/>
  <c r="BY262" i="10"/>
  <c r="BO267" i="10"/>
  <c r="BU112" i="10"/>
  <c r="BY118" i="10"/>
  <c r="BO98" i="10"/>
  <c r="BS98" i="10"/>
  <c r="BW152" i="10"/>
  <c r="BS178" i="10"/>
  <c r="BM273" i="10"/>
  <c r="BS246" i="10"/>
  <c r="BM354" i="10"/>
  <c r="BM370" i="10"/>
  <c r="BO92" i="10"/>
  <c r="BS94" i="10"/>
  <c r="BO118" i="10"/>
  <c r="BQ140" i="10"/>
  <c r="BU102" i="10"/>
  <c r="BO102" i="10"/>
  <c r="BO142" i="10"/>
  <c r="BW146" i="10"/>
  <c r="BS158" i="10"/>
  <c r="BS166" i="10"/>
  <c r="BQ136" i="10"/>
  <c r="BW151" i="10"/>
  <c r="BS138" i="10"/>
  <c r="BS186" i="10"/>
  <c r="BO206" i="10"/>
  <c r="BS232" i="10"/>
  <c r="BS276" i="10"/>
  <c r="BY255" i="10"/>
  <c r="BQ280" i="10"/>
  <c r="BO282" i="10"/>
  <c r="BU275" i="10"/>
  <c r="BU278" i="10"/>
  <c r="BS284" i="10"/>
  <c r="BS114" i="10"/>
  <c r="BW118" i="10"/>
  <c r="BW132" i="10"/>
  <c r="BO132" i="10"/>
  <c r="BW134" i="10"/>
  <c r="BO134" i="10"/>
  <c r="BO169" i="10"/>
  <c r="BS192" i="10"/>
  <c r="BY192" i="10"/>
  <c r="BO236" i="10"/>
  <c r="BO240" i="10"/>
  <c r="BO244" i="10"/>
  <c r="BO292" i="10"/>
  <c r="BM366" i="10"/>
  <c r="BS334" i="10"/>
  <c r="BO803" i="10"/>
  <c r="BO60" i="10"/>
  <c r="BS142" i="10"/>
  <c r="BQ146" i="10"/>
  <c r="BW239" i="10"/>
  <c r="BS206" i="10"/>
  <c r="BO242" i="10"/>
  <c r="BW251" i="10"/>
  <c r="BU210" i="10"/>
  <c r="BS224" i="10"/>
  <c r="BQ226" i="10"/>
  <c r="BW292" i="10"/>
  <c r="BW246" i="10"/>
  <c r="BY267" i="10"/>
  <c r="BQ284" i="10"/>
  <c r="BY316" i="10"/>
  <c r="BS386" i="10"/>
  <c r="BU407" i="10"/>
  <c r="BS652" i="10"/>
  <c r="BM689" i="10"/>
  <c r="BW672" i="10"/>
  <c r="BO286" i="10"/>
  <c r="BW324" i="10"/>
  <c r="BO315" i="10"/>
  <c r="BW334" i="10"/>
  <c r="BW318" i="10"/>
  <c r="BO386" i="10"/>
  <c r="BS333" i="10"/>
  <c r="BS435" i="10"/>
  <c r="BQ429" i="10"/>
  <c r="BQ481" i="10"/>
  <c r="BO453" i="10"/>
  <c r="BS456" i="10"/>
  <c r="BW505" i="10"/>
  <c r="BS535" i="10"/>
  <c r="BW541" i="10"/>
  <c r="BO541" i="10"/>
  <c r="BO551" i="10"/>
  <c r="BY563" i="10"/>
  <c r="BQ621" i="10"/>
  <c r="BY641" i="10"/>
  <c r="BU647" i="10"/>
  <c r="BW821" i="10"/>
  <c r="BW837" i="10"/>
  <c r="BO672" i="10"/>
  <c r="BU662" i="10"/>
  <c r="BW673" i="10"/>
  <c r="BU759" i="10"/>
  <c r="BS838" i="10"/>
  <c r="BO842" i="10"/>
  <c r="BW834" i="10"/>
  <c r="BW859" i="10"/>
  <c r="BY867" i="10"/>
  <c r="BU890" i="10"/>
  <c r="BQ305" i="10"/>
  <c r="BS322" i="10"/>
  <c r="BW307" i="10"/>
  <c r="BO307" i="10"/>
  <c r="BU309" i="10"/>
  <c r="BS427" i="10"/>
  <c r="BW404" i="10"/>
  <c r="BS388" i="10"/>
  <c r="BS447" i="10"/>
  <c r="BQ479" i="10"/>
  <c r="BW453" i="10"/>
  <c r="BU563" i="10"/>
  <c r="BW580" i="10"/>
  <c r="BO621" i="10"/>
  <c r="BW589" i="10"/>
  <c r="BW527" i="10"/>
  <c r="BQ609" i="10"/>
  <c r="BS650" i="10"/>
  <c r="BS663" i="10"/>
  <c r="BO582" i="10"/>
  <c r="BQ693" i="10"/>
  <c r="BQ709" i="10"/>
  <c r="BQ727" i="10"/>
  <c r="BQ743" i="10"/>
  <c r="BW650" i="10"/>
  <c r="BU637" i="10"/>
  <c r="BS675" i="10"/>
  <c r="BM717" i="10"/>
  <c r="BY652" i="10"/>
  <c r="BO549" i="10"/>
  <c r="BQ643" i="10"/>
  <c r="BQ763" i="10"/>
  <c r="BU801" i="10"/>
  <c r="BQ759" i="10"/>
  <c r="BW593" i="10"/>
  <c r="BY781" i="10"/>
  <c r="BS313" i="10"/>
  <c r="BW328" i="10"/>
  <c r="BW320" i="10"/>
  <c r="BW330" i="10"/>
  <c r="BQ390" i="10"/>
  <c r="BS449" i="10"/>
  <c r="BS425" i="10"/>
  <c r="BO331" i="10"/>
  <c r="BW388" i="10"/>
  <c r="BQ477" i="10"/>
  <c r="BQ493" i="10"/>
  <c r="BY470" i="10"/>
  <c r="BO470" i="10"/>
  <c r="BQ453" i="10"/>
  <c r="BU514" i="10"/>
  <c r="BY505" i="10"/>
  <c r="BO471" i="10"/>
  <c r="BY471" i="10"/>
  <c r="BU519" i="10"/>
  <c r="BQ581" i="10"/>
  <c r="BW561" i="10"/>
  <c r="BQ605" i="10"/>
  <c r="BO580" i="10"/>
  <c r="BY611" i="10"/>
  <c r="BO625" i="10"/>
  <c r="BO666" i="10"/>
  <c r="BS497" i="10"/>
  <c r="BS582" i="10"/>
  <c r="BS667" i="10"/>
  <c r="BU793" i="10"/>
  <c r="BS437" i="10"/>
  <c r="BS812" i="10"/>
  <c r="BU462" i="10"/>
  <c r="BS808" i="10"/>
  <c r="BO832" i="10"/>
  <c r="BO256" i="10"/>
  <c r="BQ471" i="10"/>
  <c r="BU577" i="10"/>
  <c r="BS541" i="10"/>
  <c r="BU671" i="10"/>
  <c r="BU649" i="10"/>
  <c r="BW575" i="10"/>
  <c r="BQ755" i="10"/>
  <c r="BW777" i="10"/>
  <c r="BQ749" i="10"/>
  <c r="BO830" i="10"/>
  <c r="BQ753" i="10"/>
  <c r="BO846" i="10"/>
  <c r="BS286" i="10"/>
  <c r="BU214" i="10"/>
  <c r="BS315" i="10"/>
  <c r="BO319" i="10"/>
  <c r="BW398" i="10"/>
  <c r="BW427" i="10"/>
  <c r="BW327" i="10"/>
  <c r="BQ425" i="10"/>
  <c r="BU553" i="10"/>
  <c r="BO537" i="10"/>
  <c r="BW555" i="10"/>
  <c r="BQ567" i="10"/>
  <c r="BY595" i="10"/>
  <c r="BW633" i="10"/>
  <c r="BO633" i="10"/>
  <c r="BW674" i="10"/>
  <c r="BQ656" i="10"/>
  <c r="BQ725" i="10"/>
  <c r="BQ741" i="10"/>
  <c r="BW645" i="10"/>
  <c r="BU657" i="10"/>
  <c r="BO656" i="10"/>
  <c r="BO664" i="10"/>
  <c r="BW675" i="10"/>
  <c r="BW676" i="10"/>
  <c r="BW813" i="10"/>
  <c r="BW829" i="10"/>
  <c r="BW845" i="10"/>
  <c r="BU628" i="10"/>
  <c r="BQ437" i="10"/>
  <c r="BU775" i="10"/>
  <c r="BQ812" i="10"/>
  <c r="BU779" i="10"/>
  <c r="BS842" i="10"/>
  <c r="BW795" i="10"/>
  <c r="BQ836" i="10"/>
  <c r="BW840" i="10"/>
  <c r="BQ808" i="10"/>
  <c r="BS816" i="10"/>
  <c r="BU850" i="10"/>
  <c r="BU874" i="10"/>
  <c r="BO840" i="10"/>
  <c r="BM965" i="10"/>
  <c r="BW402" i="10"/>
  <c r="BU402" i="10"/>
  <c r="BO316" i="10"/>
  <c r="BW316" i="10"/>
  <c r="BW390" i="10"/>
  <c r="BY448" i="10"/>
  <c r="BU440" i="10"/>
  <c r="BO317" i="10"/>
  <c r="BU404" i="10"/>
  <c r="BY439" i="10"/>
  <c r="BU445" i="10"/>
  <c r="BS451" i="10"/>
  <c r="BO388" i="10"/>
  <c r="BO447" i="10"/>
  <c r="BQ543" i="10"/>
  <c r="BW535" i="10"/>
  <c r="BQ519" i="10"/>
  <c r="BO631" i="10"/>
  <c r="BQ555" i="10"/>
  <c r="BY625" i="10"/>
  <c r="BW629" i="10"/>
  <c r="BW635" i="10"/>
  <c r="BO635" i="10"/>
  <c r="BU613" i="10"/>
  <c r="BQ637" i="10"/>
  <c r="BQ647" i="10"/>
  <c r="BQ679" i="10"/>
  <c r="BQ695" i="10"/>
  <c r="BQ711" i="10"/>
  <c r="BO572" i="10"/>
  <c r="BS641" i="10"/>
  <c r="BS656" i="10"/>
  <c r="BS664" i="10"/>
  <c r="BQ761" i="10"/>
  <c r="BQ757" i="10"/>
  <c r="BQ670" i="10"/>
  <c r="BS826" i="10"/>
  <c r="BW863" i="10"/>
  <c r="BY871" i="10"/>
  <c r="BO882" i="10"/>
  <c r="BO886" i="10"/>
  <c r="BW887" i="10"/>
  <c r="BS416" i="10"/>
  <c r="BO42" i="10"/>
  <c r="BO27" i="10"/>
  <c r="BQ351" i="10"/>
  <c r="BQ965" i="10"/>
  <c r="BW85" i="10"/>
  <c r="BW889" i="10"/>
  <c r="BO898" i="10"/>
  <c r="BW899" i="10"/>
  <c r="BW869" i="10"/>
  <c r="BS797" i="10"/>
  <c r="BS814" i="10"/>
  <c r="BU765" i="10"/>
  <c r="BQ961" i="10"/>
  <c r="BY941" i="10"/>
  <c r="BQ941" i="10"/>
  <c r="BO72" i="10"/>
  <c r="BY71" i="10"/>
  <c r="BS85" i="10"/>
  <c r="BQ43" i="10"/>
  <c r="BY195" i="10"/>
  <c r="BO373" i="10"/>
  <c r="BS347" i="10"/>
  <c r="BS381" i="10"/>
  <c r="BW406" i="10"/>
  <c r="BS506" i="10"/>
  <c r="BS477" i="10"/>
  <c r="BY415" i="10"/>
  <c r="BY569" i="10"/>
  <c r="BQ738" i="10"/>
  <c r="BW750" i="10"/>
  <c r="BU27" i="10"/>
  <c r="BS78" i="10"/>
  <c r="BY87" i="10"/>
  <c r="BU389" i="10"/>
  <c r="BU766" i="10"/>
  <c r="BY568" i="10"/>
  <c r="BQ894" i="10"/>
  <c r="BW787" i="10"/>
  <c r="BQ787" i="10"/>
  <c r="BO797" i="10"/>
  <c r="BO824" i="10"/>
  <c r="BY852" i="10"/>
  <c r="BQ884" i="10"/>
  <c r="BY971" i="10"/>
  <c r="BY864" i="10"/>
  <c r="BU856" i="10"/>
  <c r="BQ856" i="10"/>
  <c r="BU30" i="10"/>
  <c r="BQ22" i="10"/>
  <c r="BQ97" i="10"/>
  <c r="BU92" i="10"/>
  <c r="BY121" i="10"/>
  <c r="BU243" i="10"/>
  <c r="BO308" i="10"/>
  <c r="BU218" i="10"/>
  <c r="BO358" i="10"/>
  <c r="BO380" i="10"/>
  <c r="BY347" i="10"/>
  <c r="BY413" i="10"/>
  <c r="BO450" i="10"/>
  <c r="BO569" i="10"/>
  <c r="BU569" i="10"/>
  <c r="BY594" i="10"/>
  <c r="BY735" i="10"/>
  <c r="BO745" i="10"/>
  <c r="BW763" i="10"/>
  <c r="BO791" i="10"/>
  <c r="BU780" i="10"/>
  <c r="BQ1006" i="10"/>
  <c r="BQ1014" i="10"/>
  <c r="BQ31" i="10"/>
  <c r="BO22" i="10"/>
  <c r="BU81" i="10"/>
  <c r="BU277" i="10"/>
  <c r="BQ752" i="10"/>
  <c r="BQ291" i="10"/>
  <c r="BO918" i="10"/>
  <c r="BY624" i="10"/>
  <c r="BW877" i="10"/>
  <c r="BO864" i="10"/>
  <c r="BY856" i="10"/>
  <c r="BQ933" i="10"/>
  <c r="BW902" i="10"/>
  <c r="BQ24" i="10"/>
  <c r="BW22" i="10"/>
  <c r="BW28" i="10"/>
  <c r="BY94" i="10"/>
  <c r="BO119" i="10"/>
  <c r="BQ151" i="10"/>
  <c r="BU128" i="10"/>
  <c r="BS133" i="10"/>
  <c r="BY191" i="10"/>
  <c r="BQ217" i="10"/>
  <c r="BO277" i="10"/>
  <c r="BY154" i="10"/>
  <c r="BO367" i="10"/>
  <c r="BY345" i="10"/>
  <c r="BO347" i="10"/>
  <c r="BS369" i="10"/>
  <c r="BY469" i="10"/>
  <c r="BS515" i="10"/>
  <c r="BM598" i="10"/>
  <c r="BY488" i="10"/>
  <c r="BQ500" i="10"/>
  <c r="BS772" i="10"/>
  <c r="BO750" i="10"/>
  <c r="BQ806" i="10"/>
  <c r="BO62" i="10"/>
  <c r="BS70" i="10"/>
  <c r="BQ73" i="10"/>
  <c r="BU74" i="10"/>
  <c r="BO67" i="10"/>
  <c r="BY133" i="10"/>
  <c r="BY408" i="10"/>
  <c r="BY598" i="10"/>
  <c r="BW720" i="10"/>
  <c r="BW87" i="10"/>
  <c r="BW849" i="10"/>
  <c r="BW858" i="10"/>
  <c r="BQ880" i="10"/>
  <c r="BY902" i="10"/>
  <c r="BW42" i="10"/>
  <c r="BW30" i="10"/>
  <c r="BO80" i="10"/>
  <c r="BS111" i="10"/>
  <c r="BU158" i="10"/>
  <c r="BW121" i="10"/>
  <c r="BW248" i="10"/>
  <c r="BU271" i="10"/>
  <c r="BO359" i="10"/>
  <c r="BY368" i="10"/>
  <c r="BU420" i="10"/>
  <c r="BY460" i="10"/>
  <c r="BU469" i="10"/>
  <c r="BQ469" i="10"/>
  <c r="BS548" i="10"/>
  <c r="BU488" i="10"/>
  <c r="BS718" i="10"/>
  <c r="BU820" i="10"/>
  <c r="BO914" i="10"/>
  <c r="BY905" i="10"/>
  <c r="BQ980" i="10"/>
  <c r="BQ41" i="10"/>
  <c r="BY67" i="10"/>
  <c r="BY63" i="10"/>
  <c r="BY123" i="10"/>
  <c r="BY350" i="10"/>
  <c r="BO39" i="10"/>
  <c r="BQ877" i="10"/>
  <c r="BY861" i="10"/>
  <c r="BS765" i="10"/>
  <c r="BY925" i="10"/>
  <c r="BO24" i="10"/>
  <c r="BU24" i="10"/>
  <c r="BO37" i="10"/>
  <c r="BS72" i="10"/>
  <c r="BU37" i="10"/>
  <c r="BU71" i="10"/>
  <c r="BW129" i="10"/>
  <c r="BQ76" i="10"/>
  <c r="BW43" i="10"/>
  <c r="BY341" i="10"/>
  <c r="BO351" i="10"/>
  <c r="BO408" i="10"/>
  <c r="BS375" i="10"/>
  <c r="BS412" i="10"/>
  <c r="BS414" i="10"/>
  <c r="BQ406" i="10"/>
  <c r="BQ420" i="10"/>
  <c r="BU576" i="10"/>
  <c r="BU566" i="10"/>
  <c r="BU712" i="10"/>
  <c r="BS722" i="10"/>
  <c r="BW715" i="10"/>
  <c r="BS778" i="10"/>
  <c r="BQ718" i="10"/>
  <c r="BW728" i="10"/>
  <c r="BS763" i="10"/>
  <c r="BW760" i="10"/>
  <c r="BS804" i="10"/>
  <c r="BQ905" i="10"/>
  <c r="BO944" i="10"/>
  <c r="BO1012" i="10"/>
  <c r="BU87" i="10"/>
  <c r="BO336" i="10"/>
  <c r="BQ502" i="10"/>
  <c r="BU821" i="10"/>
  <c r="BS896" i="10"/>
  <c r="BS824" i="10"/>
  <c r="BW931" i="10"/>
  <c r="BW880" i="10"/>
  <c r="BO765" i="10"/>
  <c r="BW844" i="10"/>
  <c r="BU921" i="10"/>
  <c r="BU876" i="10"/>
  <c r="BY945" i="10"/>
  <c r="BU848" i="10"/>
  <c r="BY955" i="10"/>
  <c r="BQ26" i="10"/>
  <c r="BS21" i="10"/>
  <c r="BO64" i="10"/>
  <c r="BY72" i="10"/>
  <c r="BW109" i="10"/>
  <c r="BO89" i="10"/>
  <c r="BU121" i="10"/>
  <c r="BS399" i="10"/>
  <c r="BQ325" i="10"/>
  <c r="BQ516" i="10"/>
  <c r="BQ381" i="10"/>
  <c r="BS508" i="10"/>
  <c r="BO469" i="10"/>
  <c r="BY566" i="10"/>
  <c r="BY665" i="10"/>
  <c r="BO696" i="10"/>
  <c r="BQ488" i="10"/>
  <c r="BO722" i="10"/>
  <c r="BQ728" i="10"/>
  <c r="BQ821" i="10"/>
  <c r="BW1013" i="10"/>
  <c r="BS74" i="10"/>
  <c r="BQ106" i="10"/>
  <c r="BY322" i="10"/>
  <c r="BW476" i="10"/>
  <c r="BO736" i="10"/>
  <c r="BS762" i="10"/>
  <c r="BM954" i="10"/>
  <c r="BU103" i="10"/>
  <c r="BW861" i="10"/>
  <c r="BY869" i="10"/>
  <c r="BY961" i="10"/>
  <c r="BS864" i="10"/>
  <c r="BM1001" i="10"/>
  <c r="BY872" i="10"/>
  <c r="BQ818" i="10"/>
  <c r="BY848" i="10"/>
  <c r="BQ63" i="10"/>
  <c r="BO111" i="10"/>
  <c r="BS155" i="10"/>
  <c r="BW76" i="10"/>
  <c r="BO101" i="10"/>
  <c r="BW101" i="10"/>
  <c r="BO179" i="10"/>
  <c r="BY342" i="10"/>
  <c r="BU194" i="10"/>
  <c r="BY355" i="10"/>
  <c r="BO369" i="10"/>
  <c r="BU400" i="10"/>
  <c r="BQ468" i="10"/>
  <c r="BS499" i="10"/>
  <c r="BQ576" i="10"/>
  <c r="BO689" i="10"/>
  <c r="BW598" i="10"/>
  <c r="BS525" i="10"/>
  <c r="BW604" i="10"/>
  <c r="BY749" i="10"/>
  <c r="BU839" i="10"/>
  <c r="BY826" i="10"/>
  <c r="BU905" i="10"/>
  <c r="BO963" i="10"/>
  <c r="BQ70" i="10"/>
  <c r="BS82" i="10"/>
  <c r="BO117" i="10"/>
  <c r="BO129" i="10"/>
  <c r="BW353" i="10"/>
  <c r="BO978" i="10"/>
  <c r="BW744" i="10"/>
  <c r="BS84" i="10"/>
  <c r="BW240" i="10"/>
  <c r="BY293" i="10"/>
  <c r="BW297" i="10"/>
  <c r="BU336" i="10"/>
  <c r="BU299" i="10"/>
  <c r="BY336" i="10"/>
  <c r="BY498" i="10"/>
  <c r="BU534" i="10"/>
  <c r="BO571" i="10"/>
  <c r="BY741" i="10"/>
  <c r="BS755" i="10"/>
  <c r="BU718" i="10"/>
  <c r="BO766" i="10"/>
  <c r="BY618" i="10"/>
  <c r="BO790" i="10"/>
  <c r="BS740" i="10"/>
  <c r="BY977" i="10"/>
  <c r="BW983" i="10"/>
  <c r="BY1005" i="10"/>
  <c r="BY1003" i="10"/>
  <c r="BY973" i="10"/>
  <c r="BS962" i="10"/>
  <c r="BU91" i="10"/>
  <c r="BY97" i="10"/>
  <c r="BU281" i="10"/>
  <c r="BQ365" i="10"/>
  <c r="BO352" i="10"/>
  <c r="BU227" i="10"/>
  <c r="BU408" i="10"/>
  <c r="BU531" i="10"/>
  <c r="BU674" i="10"/>
  <c r="BU686" i="10"/>
  <c r="BU1015" i="10"/>
  <c r="BS944" i="10"/>
  <c r="BK1015" i="10"/>
  <c r="BY920" i="10"/>
  <c r="BO680" i="10"/>
  <c r="BY1014" i="10"/>
  <c r="BY483" i="10"/>
  <c r="BQ506" i="10"/>
  <c r="BS493" i="10"/>
  <c r="BU182" i="10"/>
  <c r="BO615" i="10"/>
  <c r="BO730" i="10"/>
  <c r="BQ776" i="10"/>
  <c r="BY938" i="10"/>
  <c r="BU983" i="10"/>
  <c r="BS137" i="10"/>
  <c r="BS143" i="10"/>
  <c r="BO196" i="10"/>
  <c r="BS200" i="10"/>
  <c r="BY337" i="10"/>
  <c r="BU297" i="10"/>
  <c r="BS300" i="10"/>
  <c r="BY427" i="10"/>
  <c r="BY435" i="10"/>
  <c r="BQ465" i="10"/>
  <c r="BQ534" i="10"/>
  <c r="BW592" i="10"/>
  <c r="BQ704" i="10"/>
  <c r="BU684" i="10"/>
  <c r="BU698" i="10"/>
  <c r="BU579" i="10"/>
  <c r="BO697" i="10"/>
  <c r="BW712" i="10"/>
  <c r="BU706" i="10"/>
  <c r="BS793" i="10"/>
  <c r="BO802" i="10"/>
  <c r="BU911" i="10"/>
  <c r="BQ849" i="10"/>
  <c r="BY936" i="10"/>
  <c r="BU985" i="10"/>
  <c r="BW991" i="10"/>
  <c r="BY103" i="10"/>
  <c r="BO208" i="10"/>
  <c r="BU216" i="10"/>
  <c r="BY486" i="10"/>
  <c r="BW956" i="10"/>
  <c r="BQ956" i="10"/>
  <c r="BQ978" i="10"/>
  <c r="BQ301" i="10"/>
  <c r="BW21" i="10"/>
  <c r="BQ414" i="10"/>
  <c r="BW478" i="10"/>
  <c r="BS426" i="10"/>
  <c r="BQ490" i="10"/>
  <c r="BU542" i="10"/>
  <c r="BO734" i="10"/>
  <c r="BO746" i="10"/>
  <c r="BS780" i="10"/>
  <c r="BQ522" i="10"/>
  <c r="BS938" i="10"/>
  <c r="BO955" i="10"/>
  <c r="BU113" i="10"/>
  <c r="BQ135" i="10"/>
  <c r="BY223" i="10"/>
  <c r="BY177" i="10"/>
  <c r="BU257" i="10"/>
  <c r="BU279" i="10"/>
  <c r="BW203" i="10"/>
  <c r="BQ297" i="10"/>
  <c r="BS371" i="10"/>
  <c r="BY354" i="10"/>
  <c r="BY484" i="10"/>
  <c r="BY550" i="10"/>
  <c r="BY604" i="10"/>
  <c r="BS730" i="10"/>
  <c r="BY755" i="10"/>
  <c r="BU835" i="10"/>
  <c r="BQ901" i="10"/>
  <c r="BQ853" i="10"/>
  <c r="BS936" i="10"/>
  <c r="BW987" i="10"/>
  <c r="BW990" i="10"/>
  <c r="BY981" i="10"/>
  <c r="BW1018" i="10"/>
  <c r="BY962" i="10"/>
  <c r="BY970" i="10"/>
  <c r="BO992" i="10"/>
  <c r="BS1016" i="10"/>
  <c r="BU35" i="10"/>
  <c r="BY75" i="10"/>
  <c r="BW119" i="10"/>
  <c r="BS105" i="10"/>
  <c r="BO139" i="10"/>
  <c r="BY170" i="10"/>
  <c r="BY201" i="10"/>
  <c r="BS355" i="10"/>
  <c r="BY227" i="10"/>
  <c r="BS297" i="10"/>
  <c r="BY319" i="10"/>
  <c r="BQ408" i="10"/>
  <c r="BU561" i="10"/>
  <c r="BO729" i="10"/>
  <c r="BO703" i="10"/>
  <c r="BS920" i="10"/>
  <c r="BS930" i="10"/>
  <c r="BS87" i="10"/>
  <c r="BU119" i="10"/>
  <c r="BU283" i="10"/>
  <c r="BU375" i="10"/>
  <c r="BY193" i="10"/>
  <c r="BO287" i="10"/>
  <c r="BU295" i="10"/>
  <c r="BQ221" i="10"/>
  <c r="BY473" i="10"/>
  <c r="BW679" i="10"/>
  <c r="BW746" i="10"/>
  <c r="BU505" i="10"/>
  <c r="BY771" i="10"/>
  <c r="BQ736" i="10"/>
  <c r="BU492" i="10"/>
  <c r="BY382" i="10"/>
  <c r="BO434" i="10"/>
  <c r="BU504" i="10"/>
  <c r="BU482" i="10"/>
  <c r="BU538" i="10"/>
  <c r="BU704" i="10"/>
  <c r="BQ700" i="10"/>
  <c r="BY614" i="10"/>
  <c r="BQ724" i="10"/>
  <c r="BS738" i="10"/>
  <c r="BQ706" i="10"/>
  <c r="BU648" i="10"/>
  <c r="BO742" i="10"/>
  <c r="BQ774" i="10"/>
  <c r="BQ648" i="10"/>
  <c r="BO835" i="10"/>
  <c r="BS927" i="10"/>
  <c r="BW888" i="10"/>
  <c r="BU979" i="10"/>
  <c r="BY974" i="10"/>
  <c r="BK1010" i="10"/>
  <c r="BQ817" i="10"/>
  <c r="BW993" i="10"/>
  <c r="BS55" i="10"/>
  <c r="BS126" i="10"/>
  <c r="BO75" i="10"/>
  <c r="BS75" i="10"/>
  <c r="BY139" i="10"/>
  <c r="BU293" i="10"/>
  <c r="BO377" i="10"/>
  <c r="BY306" i="10"/>
  <c r="BO511" i="10"/>
  <c r="BY610" i="10"/>
  <c r="BW606" i="10"/>
  <c r="BY612" i="10"/>
  <c r="BY675" i="10"/>
  <c r="BY928" i="10"/>
  <c r="BW790" i="10"/>
  <c r="BY842" i="10"/>
  <c r="BW954" i="10"/>
  <c r="BY997" i="10"/>
  <c r="BY739" i="10"/>
  <c r="BQ680" i="10"/>
  <c r="BW103" i="10"/>
  <c r="BS148" i="10"/>
  <c r="BQ335" i="10"/>
  <c r="BQ287" i="10"/>
  <c r="BY464" i="10"/>
  <c r="BY353" i="10"/>
  <c r="BY221" i="10"/>
  <c r="BQ536" i="10"/>
  <c r="BS585" i="10"/>
  <c r="BY616" i="10"/>
  <c r="BY584" i="10"/>
  <c r="BU337" i="10"/>
  <c r="BY182" i="10"/>
  <c r="BY909" i="10"/>
  <c r="BW966" i="10"/>
  <c r="BQ492" i="10"/>
  <c r="BW125" i="10"/>
  <c r="BY61" i="10"/>
  <c r="BU189" i="10"/>
  <c r="BW199" i="10"/>
  <c r="BQ204" i="10"/>
  <c r="BW291" i="10"/>
  <c r="BO291" i="10"/>
  <c r="BO281" i="10"/>
  <c r="BQ377" i="10"/>
  <c r="BY411" i="10"/>
  <c r="BY443" i="10"/>
  <c r="BS418" i="10"/>
  <c r="BU385" i="10"/>
  <c r="BY340" i="10"/>
  <c r="BY592" i="10"/>
  <c r="BY540" i="10"/>
  <c r="BS696" i="10"/>
  <c r="BS770" i="10"/>
  <c r="BY763" i="10"/>
  <c r="BQ750" i="10"/>
  <c r="BW784" i="10"/>
  <c r="BO793" i="10"/>
  <c r="BQ958" i="10"/>
  <c r="BY978" i="10"/>
  <c r="BS951" i="10"/>
  <c r="BS928" i="10"/>
  <c r="BS958" i="10"/>
  <c r="BO1016" i="10"/>
  <c r="BU21" i="10"/>
  <c r="BO21" i="10"/>
  <c r="BQ82" i="10"/>
  <c r="BY285" i="10"/>
  <c r="BU219" i="10"/>
  <c r="BY361" i="10"/>
  <c r="BY304" i="10"/>
  <c r="BY534" i="10"/>
  <c r="BU426" i="10"/>
  <c r="BQ457" i="10"/>
  <c r="BM393" i="10"/>
  <c r="BY366" i="10"/>
  <c r="BQ694" i="10"/>
  <c r="BW590" i="10"/>
  <c r="BW756" i="10"/>
  <c r="BY743" i="10"/>
  <c r="BO601" i="10"/>
  <c r="BO705" i="10"/>
  <c r="BS678" i="10"/>
  <c r="BY985" i="10"/>
  <c r="BW1015" i="10"/>
  <c r="BO93" i="10"/>
  <c r="BY264" i="10"/>
  <c r="BY395" i="10"/>
  <c r="BU428" i="10"/>
  <c r="BY490" i="10"/>
  <c r="BS517" i="10"/>
  <c r="BU510" i="10"/>
  <c r="BY479" i="10"/>
  <c r="BO968" i="10"/>
  <c r="BU710" i="10"/>
  <c r="BW1011" i="10"/>
  <c r="BQ865" i="10"/>
  <c r="BW978" i="10"/>
  <c r="BO946" i="10"/>
  <c r="BW977" i="10"/>
  <c r="BU903" i="10"/>
  <c r="BU123" i="10"/>
  <c r="BU166" i="10"/>
  <c r="BS88" i="10"/>
  <c r="BQ137" i="10"/>
  <c r="BS129" i="10"/>
  <c r="BO143" i="10"/>
  <c r="BQ289" i="10"/>
  <c r="BO289" i="10"/>
  <c r="BY356" i="10"/>
  <c r="BU387" i="10"/>
  <c r="BY357" i="10"/>
  <c r="BU359" i="10"/>
  <c r="BY385" i="10"/>
  <c r="BY332" i="10"/>
  <c r="BY299" i="10"/>
  <c r="BY590" i="10"/>
  <c r="BS746" i="10"/>
  <c r="BW782" i="10"/>
  <c r="BM936" i="10"/>
  <c r="BQ873" i="10"/>
  <c r="BY942" i="10"/>
  <c r="BK1014" i="10"/>
  <c r="BO969" i="10"/>
  <c r="BQ996" i="10"/>
  <c r="BY994" i="10"/>
  <c r="BS62" i="10"/>
  <c r="BU155" i="10"/>
  <c r="BQ212" i="10"/>
  <c r="BU170" i="10"/>
  <c r="BU319" i="10"/>
  <c r="BY558" i="10"/>
  <c r="BO799" i="10"/>
  <c r="BW920" i="10"/>
  <c r="BY1012" i="10"/>
  <c r="BU365" i="10"/>
  <c r="BU335" i="10"/>
  <c r="BY74" i="10"/>
  <c r="BQ412" i="10"/>
  <c r="BU371" i="10"/>
  <c r="BU480" i="10"/>
  <c r="BO559" i="10"/>
  <c r="BU607" i="10"/>
  <c r="BW719" i="10"/>
  <c r="BO603" i="10"/>
  <c r="BU126" i="10"/>
  <c r="BQ710" i="10"/>
  <c r="BY965" i="10"/>
  <c r="BW709" i="10"/>
  <c r="BY89" i="10"/>
  <c r="BU117" i="10"/>
  <c r="BW281" i="10"/>
  <c r="BS393" i="10"/>
  <c r="BS64" i="10"/>
  <c r="BS405" i="10"/>
  <c r="BQ482" i="10"/>
  <c r="BQ570" i="10"/>
  <c r="BQ702" i="10"/>
  <c r="BQ698" i="10"/>
  <c r="BU770" i="10"/>
  <c r="BO798" i="10"/>
  <c r="BW802" i="10"/>
  <c r="BW798" i="10"/>
  <c r="BW695" i="10"/>
  <c r="BS802" i="10"/>
  <c r="BS942" i="10"/>
  <c r="BQ881" i="10"/>
  <c r="BK1020" i="10"/>
  <c r="BY999" i="10"/>
  <c r="BW1000" i="10"/>
  <c r="BS39" i="10"/>
  <c r="BU82" i="10"/>
  <c r="BO149" i="10"/>
  <c r="BY251" i="10"/>
  <c r="BY346" i="10"/>
  <c r="BQ367" i="10"/>
  <c r="BW682" i="10"/>
  <c r="BY538" i="10"/>
  <c r="BY669" i="10"/>
  <c r="BO1000" i="10"/>
  <c r="BY1016" i="10"/>
  <c r="BY930" i="10"/>
  <c r="BU69" i="10"/>
  <c r="BY449" i="10"/>
  <c r="BQ578" i="10"/>
  <c r="BY491" i="10"/>
  <c r="BS714" i="10"/>
  <c r="BU688" i="10"/>
  <c r="BU1013" i="10"/>
  <c r="BY924" i="10"/>
  <c r="BQ1016" i="10"/>
  <c r="BO13" i="10"/>
  <c r="BU930" i="10"/>
  <c r="BU9" i="10"/>
  <c r="BU76" i="10"/>
  <c r="BU813" i="10"/>
  <c r="BY12" i="10"/>
  <c r="BO735" i="10"/>
  <c r="BW205" i="10"/>
  <c r="BS9" i="10"/>
  <c r="BQ93" i="10"/>
  <c r="BU68" i="10"/>
  <c r="BS713" i="10"/>
  <c r="BU764" i="10"/>
  <c r="BU760" i="10"/>
  <c r="BY20" i="10"/>
  <c r="BU996" i="10"/>
  <c r="BW49" i="10"/>
  <c r="BO86" i="10"/>
  <c r="BQ90" i="10"/>
  <c r="BW187" i="10"/>
  <c r="BQ171" i="10"/>
  <c r="BO420" i="10"/>
  <c r="BW465" i="10"/>
  <c r="BQ601" i="10"/>
  <c r="BY561" i="10"/>
  <c r="BW733" i="10"/>
  <c r="BU697" i="10"/>
  <c r="BM735" i="10"/>
  <c r="BO867" i="10"/>
  <c r="BS981" i="10"/>
  <c r="BM1018" i="10"/>
  <c r="BQ121" i="10"/>
  <c r="BO683" i="10"/>
  <c r="BU196" i="10"/>
  <c r="BS293" i="10"/>
  <c r="BU952" i="10"/>
  <c r="BM26" i="10"/>
  <c r="BW257" i="10"/>
  <c r="BO296" i="10"/>
  <c r="BO440" i="10"/>
  <c r="BU477" i="10"/>
  <c r="BO229" i="10"/>
  <c r="BY401" i="10"/>
  <c r="BS685" i="10"/>
  <c r="BY806" i="10"/>
  <c r="BU966" i="10"/>
  <c r="BW17" i="10"/>
  <c r="BS11" i="10"/>
  <c r="BS391" i="10"/>
  <c r="BO299" i="10"/>
  <c r="BM606" i="10"/>
  <c r="BW922" i="10"/>
  <c r="BM27" i="10"/>
  <c r="BS242" i="10"/>
  <c r="BU731" i="10"/>
  <c r="BU351" i="10"/>
  <c r="BO771" i="10"/>
  <c r="BU750" i="10"/>
  <c r="BO125" i="10"/>
  <c r="BS196" i="10"/>
  <c r="BQ293" i="10"/>
  <c r="BS291" i="10"/>
  <c r="BS281" i="10"/>
  <c r="BO681" i="10"/>
  <c r="BQ766" i="10"/>
  <c r="BQ11" i="10"/>
  <c r="BW368" i="10"/>
  <c r="BS500" i="10"/>
  <c r="BQ619" i="10"/>
  <c r="BU665" i="10"/>
  <c r="BO821" i="10"/>
  <c r="BO781" i="10"/>
  <c r="BS119" i="10"/>
  <c r="BW616" i="10"/>
  <c r="BU756" i="10"/>
  <c r="BS15" i="10"/>
  <c r="BQ12" i="10"/>
  <c r="BU62" i="10"/>
  <c r="BU133" i="10"/>
  <c r="BS289" i="10"/>
  <c r="BS984" i="10"/>
  <c r="BY165" i="10"/>
  <c r="BW344" i="10"/>
  <c r="BU376" i="10"/>
  <c r="BM494" i="10"/>
  <c r="BS540" i="10"/>
  <c r="BU630" i="10"/>
  <c r="BU695" i="10"/>
  <c r="BW792" i="10"/>
  <c r="BQ947" i="10"/>
  <c r="BO76" i="10"/>
  <c r="BU790" i="10"/>
  <c r="BO695" i="10"/>
  <c r="BU990" i="10"/>
  <c r="BU42" i="10"/>
  <c r="BQ79" i="10"/>
  <c r="BW282" i="10"/>
  <c r="BO418" i="10"/>
  <c r="BM726" i="10"/>
  <c r="BY767" i="10"/>
  <c r="BS71" i="10"/>
  <c r="BU379" i="10"/>
  <c r="BS715" i="10"/>
  <c r="BS717" i="10"/>
  <c r="BU1004" i="10"/>
  <c r="BO12" i="10"/>
  <c r="BS263" i="10"/>
  <c r="BU776" i="10"/>
  <c r="BW942" i="10"/>
  <c r="BQ230" i="10"/>
  <c r="BO261" i="10"/>
  <c r="BY888" i="10"/>
  <c r="BY894" i="10"/>
  <c r="BS970" i="10"/>
  <c r="BU923" i="10"/>
  <c r="BU935" i="10"/>
  <c r="BM1014" i="10"/>
  <c r="BW127" i="10"/>
  <c r="BY406" i="10"/>
  <c r="BS17" i="10"/>
  <c r="BS65" i="10"/>
  <c r="BS648" i="10"/>
  <c r="BU922" i="10"/>
  <c r="BW26" i="10"/>
  <c r="BY244" i="10"/>
  <c r="BS351" i="10"/>
  <c r="BQ401" i="10"/>
  <c r="BW594" i="10"/>
  <c r="BW550" i="10"/>
  <c r="BM525" i="10"/>
  <c r="BQ804" i="10"/>
  <c r="BS1008" i="10"/>
  <c r="BO924" i="10"/>
  <c r="BU139" i="10"/>
  <c r="BS277" i="10"/>
  <c r="BS283" i="10"/>
  <c r="BQ283" i="10"/>
  <c r="BO378" i="10"/>
  <c r="BU345" i="10"/>
  <c r="BQ387" i="10"/>
  <c r="BU640" i="10"/>
  <c r="BQ758" i="10"/>
  <c r="BS1020" i="10"/>
  <c r="BW804" i="10"/>
  <c r="BM179" i="10"/>
  <c r="BU804" i="10"/>
  <c r="BS121" i="10"/>
  <c r="BY256" i="10"/>
  <c r="BM373" i="10"/>
  <c r="BU646" i="10"/>
  <c r="BO691" i="10"/>
  <c r="BS689" i="10"/>
  <c r="BQ89" i="10"/>
  <c r="BM131" i="10"/>
  <c r="BS337" i="10"/>
  <c r="BS389" i="10"/>
  <c r="BS450" i="10"/>
  <c r="BS569" i="10"/>
  <c r="BU644" i="10"/>
  <c r="BS687" i="10"/>
  <c r="BS716" i="10"/>
  <c r="BW771" i="10"/>
  <c r="BQ778" i="10"/>
  <c r="BS998" i="10"/>
  <c r="BU347" i="10"/>
  <c r="BS487" i="10"/>
  <c r="BS691" i="10"/>
  <c r="BO715" i="10"/>
  <c r="BW755" i="10"/>
  <c r="BS1010" i="10"/>
  <c r="BQ111" i="10"/>
  <c r="BM351" i="10"/>
  <c r="BW546" i="10"/>
  <c r="BO711" i="10"/>
  <c r="BU752" i="10"/>
  <c r="BY174" i="10"/>
  <c r="BQ796" i="10"/>
  <c r="BU827" i="10"/>
  <c r="BS990" i="10"/>
  <c r="CA1017" i="10"/>
  <c r="CC1017" i="10" s="1"/>
  <c r="BM236" i="10"/>
  <c r="BQ170" i="10"/>
  <c r="BU136" i="10"/>
  <c r="BY151" i="10"/>
  <c r="BM190" i="10"/>
  <c r="BU209" i="10"/>
  <c r="BW223" i="10"/>
  <c r="BW231" i="10"/>
  <c r="BM211" i="10"/>
  <c r="BQ215" i="10"/>
  <c r="BM224" i="10"/>
  <c r="BS398" i="10"/>
  <c r="BW428" i="10"/>
  <c r="BS444" i="10"/>
  <c r="BW444" i="10"/>
  <c r="BQ483" i="10"/>
  <c r="BO431" i="10"/>
  <c r="BW515" i="10"/>
  <c r="BQ565" i="10"/>
  <c r="BY537" i="10"/>
  <c r="BO533" i="10"/>
  <c r="BM666" i="10"/>
  <c r="BO597" i="10"/>
  <c r="BM757" i="10"/>
  <c r="BS792" i="10"/>
  <c r="BQ769" i="10"/>
  <c r="BO810" i="10"/>
  <c r="BW822" i="10"/>
  <c r="BW851" i="10"/>
  <c r="BW883" i="10"/>
  <c r="BM892" i="10"/>
  <c r="BQ898" i="10"/>
  <c r="BY899" i="10"/>
  <c r="BM624" i="10"/>
  <c r="BM869" i="10"/>
  <c r="BM797" i="10"/>
  <c r="BQ967" i="10"/>
  <c r="BY933" i="10"/>
  <c r="BY818" i="10"/>
  <c r="BS902" i="10"/>
  <c r="BM921" i="10"/>
  <c r="BM497" i="10"/>
  <c r="BY885" i="10"/>
  <c r="BQ900" i="10"/>
  <c r="BS945" i="10"/>
  <c r="BW31" i="10"/>
  <c r="BS52" i="10"/>
  <c r="BQ60" i="10"/>
  <c r="BM116" i="10"/>
  <c r="BM112" i="10"/>
  <c r="BM191" i="10"/>
  <c r="BO161" i="10"/>
  <c r="BY184" i="10"/>
  <c r="BQ211" i="10"/>
  <c r="BM234" i="10"/>
  <c r="BY237" i="10"/>
  <c r="BS257" i="10"/>
  <c r="BS270" i="10"/>
  <c r="BY307" i="10"/>
  <c r="BS409" i="10"/>
  <c r="BM411" i="10"/>
  <c r="BM333" i="10"/>
  <c r="BM454" i="10"/>
  <c r="BM457" i="10"/>
  <c r="BM404" i="10"/>
  <c r="BO503" i="10"/>
  <c r="BS522" i="10"/>
  <c r="BQ470" i="10"/>
  <c r="BW520" i="10"/>
  <c r="BW528" i="10"/>
  <c r="BO589" i="10"/>
  <c r="BM615" i="10"/>
  <c r="BO583" i="10"/>
  <c r="BQ541" i="10"/>
  <c r="BU507" i="10"/>
  <c r="BM582" i="10"/>
  <c r="BM639" i="10"/>
  <c r="BQ691" i="10"/>
  <c r="BQ707" i="10"/>
  <c r="BY575" i="10"/>
  <c r="BY785" i="10"/>
  <c r="BY628" i="10"/>
  <c r="BU597" i="10"/>
  <c r="BQ662" i="10"/>
  <c r="BU785" i="10"/>
  <c r="BW769" i="10"/>
  <c r="BY779" i="10"/>
  <c r="BQ462" i="10"/>
  <c r="BU781" i="10"/>
  <c r="BW753" i="10"/>
  <c r="BS668" i="10"/>
  <c r="BY897" i="10"/>
  <c r="BO900" i="10"/>
  <c r="BW862" i="10"/>
  <c r="BY797" i="10"/>
  <c r="BQ814" i="10"/>
  <c r="BS828" i="10"/>
  <c r="BW852" i="10"/>
  <c r="BS884" i="10"/>
  <c r="BY880" i="10"/>
  <c r="BQ910" i="10"/>
  <c r="BS914" i="10"/>
  <c r="BQ632" i="10"/>
  <c r="BQ844" i="10"/>
  <c r="BW856" i="10"/>
  <c r="BU916" i="10"/>
  <c r="BU912" i="10"/>
  <c r="BW945" i="10"/>
  <c r="BY959" i="10"/>
  <c r="BW854" i="10"/>
  <c r="BQ36" i="10"/>
  <c r="BY25" i="10"/>
  <c r="BO47" i="10"/>
  <c r="BY44" i="10"/>
  <c r="BM55" i="10"/>
  <c r="BQ77" i="10"/>
  <c r="BY124" i="10"/>
  <c r="BW166" i="10"/>
  <c r="BQ174" i="10"/>
  <c r="BU183" i="10"/>
  <c r="BU161" i="10"/>
  <c r="BW191" i="10"/>
  <c r="BW229" i="10"/>
  <c r="BQ178" i="10"/>
  <c r="BS244" i="10"/>
  <c r="BW206" i="10"/>
  <c r="BM207" i="10"/>
  <c r="BQ23" i="10"/>
  <c r="BY211" i="10"/>
  <c r="BW234" i="10"/>
  <c r="BQ210" i="10"/>
  <c r="BO215" i="10"/>
  <c r="BW226" i="10"/>
  <c r="BS259" i="10"/>
  <c r="BY254" i="10"/>
  <c r="BO254" i="10"/>
  <c r="BM254" i="10"/>
  <c r="BQ263" i="10"/>
  <c r="BU270" i="10"/>
  <c r="BM276" i="10"/>
  <c r="BM288" i="10"/>
  <c r="BW286" i="10"/>
  <c r="BM313" i="10"/>
  <c r="BQ356" i="10"/>
  <c r="BQ372" i="10"/>
  <c r="BQ214" i="10"/>
  <c r="BU318" i="10"/>
  <c r="BU392" i="10"/>
  <c r="BY403" i="10"/>
  <c r="BS413" i="10"/>
  <c r="BO429" i="10"/>
  <c r="BO445" i="10"/>
  <c r="BO464" i="10"/>
  <c r="BY388" i="10"/>
  <c r="BY447" i="10"/>
  <c r="BS467" i="10"/>
  <c r="BM471" i="10"/>
  <c r="BS547" i="10"/>
  <c r="BO547" i="10"/>
  <c r="BM583" i="10"/>
  <c r="BS519" i="10"/>
  <c r="BM577" i="10"/>
  <c r="BQ533" i="10"/>
  <c r="BM580" i="10"/>
  <c r="BS609" i="10"/>
  <c r="BS666" i="10"/>
  <c r="BW613" i="10"/>
  <c r="BM641" i="10"/>
  <c r="BM729" i="10"/>
  <c r="BS575" i="10"/>
  <c r="BS660" i="10"/>
  <c r="BW677" i="10"/>
  <c r="BQ597" i="10"/>
  <c r="BO654" i="10"/>
  <c r="BM654" i="10"/>
  <c r="BW670" i="10"/>
  <c r="BW838" i="10"/>
  <c r="BU805" i="10"/>
  <c r="BY830" i="10"/>
  <c r="BU896" i="10"/>
  <c r="BS753" i="10"/>
  <c r="BW816" i="10"/>
  <c r="BM816" i="10"/>
  <c r="BO668" i="10"/>
  <c r="BM888" i="10"/>
  <c r="BY895" i="10"/>
  <c r="BW857" i="10"/>
  <c r="BY865" i="10"/>
  <c r="BW866" i="10"/>
  <c r="BM917" i="10"/>
  <c r="BU797" i="10"/>
  <c r="BQ797" i="10"/>
  <c r="BS943" i="10"/>
  <c r="BS971" i="10"/>
  <c r="BO880" i="10"/>
  <c r="BW632" i="10"/>
  <c r="BY949" i="10"/>
  <c r="BO818" i="10"/>
  <c r="BS876" i="10"/>
  <c r="BQ906" i="10"/>
  <c r="BY953" i="10"/>
  <c r="BW29" i="10"/>
  <c r="BU25" i="10"/>
  <c r="BU40" i="10"/>
  <c r="BW48" i="10"/>
  <c r="BQ46" i="10"/>
  <c r="BS59" i="10"/>
  <c r="BU51" i="10"/>
  <c r="BW51" i="10"/>
  <c r="BO58" i="10"/>
  <c r="BW58" i="10"/>
  <c r="BY92" i="10"/>
  <c r="BM90" i="10"/>
  <c r="BU152" i="10"/>
  <c r="BO165" i="10"/>
  <c r="BM176" i="10"/>
  <c r="BY134" i="10"/>
  <c r="BO153" i="10"/>
  <c r="BM153" i="10"/>
  <c r="BW189" i="10"/>
  <c r="BQ161" i="10"/>
  <c r="BW183" i="10"/>
  <c r="BO220" i="10"/>
  <c r="BS239" i="10"/>
  <c r="BW175" i="10"/>
  <c r="BM228" i="10"/>
  <c r="BS240" i="10"/>
  <c r="BO184" i="10"/>
  <c r="BU206" i="10"/>
  <c r="BM206" i="10"/>
  <c r="BQ207" i="10"/>
  <c r="BW232" i="10"/>
  <c r="BU211" i="10"/>
  <c r="BO211" i="10"/>
  <c r="BS251" i="10"/>
  <c r="BW215" i="10"/>
  <c r="BW254" i="10"/>
  <c r="BW262" i="10"/>
  <c r="BW270" i="10"/>
  <c r="BQ270" i="10"/>
  <c r="BY284" i="10"/>
  <c r="BM286" i="10"/>
  <c r="BQ354" i="10"/>
  <c r="BQ370" i="10"/>
  <c r="BY392" i="10"/>
  <c r="BO405" i="10"/>
  <c r="BO403" i="10"/>
  <c r="BY440" i="10"/>
  <c r="BQ441" i="10"/>
  <c r="BW317" i="10"/>
  <c r="BS317" i="10"/>
  <c r="BY407" i="10"/>
  <c r="BW447" i="10"/>
  <c r="BQ404" i="10"/>
  <c r="BM477" i="10"/>
  <c r="BQ439" i="10"/>
  <c r="BU388" i="10"/>
  <c r="BM444" i="10"/>
  <c r="BO456" i="10"/>
  <c r="BQ466" i="10"/>
  <c r="BW467" i="10"/>
  <c r="BQ499" i="10"/>
  <c r="BY431" i="10"/>
  <c r="BS463" i="10"/>
  <c r="BU522" i="10"/>
  <c r="BY512" i="10"/>
  <c r="BW587" i="10"/>
  <c r="BO495" i="10"/>
  <c r="BU551" i="10"/>
  <c r="BW627" i="10"/>
  <c r="BQ527" i="10"/>
  <c r="BU580" i="10"/>
  <c r="BQ589" i="10"/>
  <c r="BO609" i="10"/>
  <c r="BO629" i="10"/>
  <c r="BS655" i="10"/>
  <c r="BO678" i="10"/>
  <c r="BW497" i="10"/>
  <c r="BW582" i="10"/>
  <c r="BQ639" i="10"/>
  <c r="BS657" i="10"/>
  <c r="BQ723" i="10"/>
  <c r="BQ739" i="10"/>
  <c r="BU572" i="10"/>
  <c r="BY666" i="10"/>
  <c r="BQ650" i="10"/>
  <c r="BQ658" i="10"/>
  <c r="BU641" i="10"/>
  <c r="BU652" i="10"/>
  <c r="BS549" i="10"/>
  <c r="BO660" i="10"/>
  <c r="BW801" i="10"/>
  <c r="BU654" i="10"/>
  <c r="BU792" i="10"/>
  <c r="BM883" i="10"/>
  <c r="BW781" i="10"/>
  <c r="BU846" i="10"/>
  <c r="BU854" i="10"/>
  <c r="BU862" i="10"/>
  <c r="BQ862" i="10"/>
  <c r="BU870" i="10"/>
  <c r="BU878" i="10"/>
  <c r="BQ892" i="10"/>
  <c r="BY893" i="10"/>
  <c r="BQ624" i="10"/>
  <c r="BY787" i="10"/>
  <c r="BW870" i="10"/>
  <c r="BW903" i="10"/>
  <c r="BW907" i="10"/>
  <c r="BW911" i="10"/>
  <c r="BY814" i="10"/>
  <c r="BY828" i="10"/>
  <c r="BM773" i="10"/>
  <c r="BY914" i="10"/>
  <c r="BM935" i="10"/>
  <c r="BQ902" i="10"/>
  <c r="BS935" i="10"/>
  <c r="BM848" i="10"/>
  <c r="BM450" i="10"/>
  <c r="BQ34" i="10"/>
  <c r="BY31" i="10"/>
  <c r="BS50" i="10"/>
  <c r="BM77" i="10"/>
  <c r="BM104" i="10"/>
  <c r="BW114" i="10"/>
  <c r="BY116" i="10"/>
  <c r="BW124" i="10"/>
  <c r="BY98" i="10"/>
  <c r="BW122" i="10"/>
  <c r="BS128" i="10"/>
  <c r="BU142" i="10"/>
  <c r="BW156" i="10"/>
  <c r="BS172" i="10"/>
  <c r="BW174" i="10"/>
  <c r="BY120" i="10"/>
  <c r="BW142" i="10"/>
  <c r="BU156" i="10"/>
  <c r="BS174" i="10"/>
  <c r="BY138" i="10"/>
  <c r="BU153" i="10"/>
  <c r="BW181" i="10"/>
  <c r="BS159" i="10"/>
  <c r="BO180" i="10"/>
  <c r="BY161" i="10"/>
  <c r="BS183" i="10"/>
  <c r="BS191" i="10"/>
  <c r="BY186" i="10"/>
  <c r="BW217" i="10"/>
  <c r="BW221" i="10"/>
  <c r="BW227" i="10"/>
  <c r="BW235" i="10"/>
  <c r="BW202" i="10"/>
  <c r="BQ173" i="10"/>
  <c r="BY173" i="10"/>
  <c r="BW173" i="10"/>
  <c r="BW192" i="10"/>
  <c r="BS207" i="10"/>
  <c r="BW247" i="10"/>
  <c r="BQ236" i="10"/>
  <c r="BQ184" i="10"/>
  <c r="BU184" i="10"/>
  <c r="BU23" i="10"/>
  <c r="BS211" i="10"/>
  <c r="BW211" i="10"/>
  <c r="BU234" i="10"/>
  <c r="BW241" i="10"/>
  <c r="BO210" i="10"/>
  <c r="BY210" i="10"/>
  <c r="BS215" i="10"/>
  <c r="BO224" i="10"/>
  <c r="BS226" i="10"/>
  <c r="BY226" i="10"/>
  <c r="BU263" i="10"/>
  <c r="BW273" i="10"/>
  <c r="BS254" i="10"/>
  <c r="BY270" i="10"/>
  <c r="BQ276" i="10"/>
  <c r="BQ298" i="10"/>
  <c r="BY278" i="10"/>
  <c r="BW294" i="10"/>
  <c r="BU246" i="10"/>
  <c r="BS267" i="10"/>
  <c r="BY275" i="10"/>
  <c r="BO284" i="10"/>
  <c r="BS292" i="10"/>
  <c r="BU286" i="10"/>
  <c r="BQ313" i="10"/>
  <c r="BW332" i="10"/>
  <c r="BO320" i="10"/>
  <c r="BQ352" i="10"/>
  <c r="BQ368" i="10"/>
  <c r="BO214" i="10"/>
  <c r="BY214" i="10"/>
  <c r="BS320" i="10"/>
  <c r="BS330" i="10"/>
  <c r="BQ392" i="10"/>
  <c r="BO318" i="10"/>
  <c r="BS325" i="10"/>
  <c r="BW386" i="10"/>
  <c r="BU316" i="10"/>
  <c r="BS316" i="10"/>
  <c r="BS443" i="10"/>
  <c r="BS327" i="10"/>
  <c r="BO472" i="10"/>
  <c r="BM461" i="10"/>
  <c r="BQ475" i="10"/>
  <c r="BQ491" i="10"/>
  <c r="BS453" i="10"/>
  <c r="BO467" i="10"/>
  <c r="BY467" i="10"/>
  <c r="BS431" i="10"/>
  <c r="BW463" i="10"/>
  <c r="BW518" i="10"/>
  <c r="BO553" i="10"/>
  <c r="BQ599" i="10"/>
  <c r="BM512" i="10"/>
  <c r="BQ561" i="10"/>
  <c r="BM567" i="10"/>
  <c r="BW577" i="10"/>
  <c r="BW603" i="10"/>
  <c r="BO627" i="10"/>
  <c r="BS551" i="10"/>
  <c r="BS527" i="10"/>
  <c r="BY609" i="10"/>
  <c r="BS629" i="10"/>
  <c r="BS633" i="10"/>
  <c r="BO658" i="10"/>
  <c r="BS671" i="10"/>
  <c r="BW664" i="10"/>
  <c r="BS649" i="10"/>
  <c r="BQ733" i="10"/>
  <c r="BQ572" i="10"/>
  <c r="BQ641" i="10"/>
  <c r="BY658" i="10"/>
  <c r="BU650" i="10"/>
  <c r="BU658" i="10"/>
  <c r="BM725" i="10"/>
  <c r="BO575" i="10"/>
  <c r="BU667" i="10"/>
  <c r="BQ652" i="10"/>
  <c r="BW652" i="10"/>
  <c r="BS775" i="10"/>
  <c r="BS791" i="10"/>
  <c r="BY793" i="10"/>
  <c r="BU757" i="10"/>
  <c r="BY643" i="10"/>
  <c r="BQ677" i="10"/>
  <c r="BW817" i="10"/>
  <c r="BW833" i="10"/>
  <c r="BW597" i="10"/>
  <c r="BW662" i="10"/>
  <c r="BO673" i="10"/>
  <c r="BW761" i="10"/>
  <c r="BU777" i="10"/>
  <c r="BQ654" i="10"/>
  <c r="BW757" i="10"/>
  <c r="BU783" i="10"/>
  <c r="BO812" i="10"/>
  <c r="BS670" i="10"/>
  <c r="BY789" i="10"/>
  <c r="BS822" i="10"/>
  <c r="BS810" i="10"/>
  <c r="BS462" i="10"/>
  <c r="BS593" i="10"/>
  <c r="BY854" i="10"/>
  <c r="BY753" i="10"/>
  <c r="BO808" i="10"/>
  <c r="BQ834" i="10"/>
  <c r="BW867" i="10"/>
  <c r="BM871" i="10"/>
  <c r="BY875" i="10"/>
  <c r="BU830" i="10"/>
  <c r="BQ816" i="10"/>
  <c r="BM858" i="10"/>
  <c r="BM882" i="10"/>
  <c r="BY668" i="10"/>
  <c r="BM885" i="10"/>
  <c r="BS886" i="10"/>
  <c r="BQ890" i="10"/>
  <c r="BY891" i="10"/>
  <c r="BO894" i="10"/>
  <c r="BW895" i="10"/>
  <c r="BM900" i="10"/>
  <c r="BW624" i="10"/>
  <c r="BW865" i="10"/>
  <c r="BY873" i="10"/>
  <c r="BW874" i="10"/>
  <c r="BM824" i="10"/>
  <c r="BW828" i="10"/>
  <c r="BY773" i="10"/>
  <c r="BS868" i="10"/>
  <c r="BS925" i="10"/>
  <c r="BY632" i="10"/>
  <c r="BU632" i="10"/>
  <c r="BY921" i="10"/>
  <c r="BQ921" i="10"/>
  <c r="BY929" i="10"/>
  <c r="BQ929" i="10"/>
  <c r="BY937" i="10"/>
  <c r="BQ937" i="10"/>
  <c r="BW949" i="10"/>
  <c r="BO949" i="10"/>
  <c r="BU818" i="10"/>
  <c r="BQ876" i="10"/>
  <c r="BS848" i="10"/>
  <c r="BY957" i="10"/>
  <c r="BM256" i="10"/>
  <c r="BM214" i="10"/>
  <c r="BQ615" i="10"/>
  <c r="BU33" i="10"/>
  <c r="BO31" i="10"/>
  <c r="BY47" i="10"/>
  <c r="BU46" i="10"/>
  <c r="BS60" i="10"/>
  <c r="BQ58" i="10"/>
  <c r="BW77" i="10"/>
  <c r="BQ124" i="10"/>
  <c r="BO116" i="10"/>
  <c r="BS108" i="10"/>
  <c r="BS118" i="10"/>
  <c r="BU98" i="10"/>
  <c r="BO112" i="10"/>
  <c r="BS132" i="10"/>
  <c r="BO144" i="10"/>
  <c r="BS154" i="10"/>
  <c r="BU120" i="10"/>
  <c r="BO120" i="10"/>
  <c r="BY156" i="10"/>
  <c r="BO158" i="10"/>
  <c r="BQ153" i="10"/>
  <c r="BO159" i="10"/>
  <c r="BQ138" i="10"/>
  <c r="BY178" i="10"/>
  <c r="BU186" i="10"/>
  <c r="BU205" i="10"/>
  <c r="BW178" i="10"/>
  <c r="BW243" i="10"/>
  <c r="BS175" i="10"/>
  <c r="BU198" i="10"/>
  <c r="BO207" i="10"/>
  <c r="BO234" i="10"/>
  <c r="BW237" i="10"/>
  <c r="BY257" i="10"/>
  <c r="BO226" i="10"/>
  <c r="BQ262" i="10"/>
  <c r="BY263" i="10"/>
  <c r="BQ255" i="10"/>
  <c r="BO278" i="10"/>
  <c r="BS280" i="10"/>
  <c r="BO246" i="10"/>
  <c r="BQ290" i="10"/>
  <c r="BQ286" i="10"/>
  <c r="BQ350" i="10"/>
  <c r="BQ366" i="10"/>
  <c r="BS303" i="10"/>
  <c r="BM320" i="10"/>
  <c r="BW396" i="10"/>
  <c r="BS321" i="10"/>
  <c r="BS419" i="10"/>
  <c r="BU394" i="10"/>
  <c r="BU380" i="10"/>
  <c r="BY390" i="10"/>
  <c r="BO441" i="10"/>
  <c r="BQ317" i="10"/>
  <c r="BM327" i="10"/>
  <c r="BO460" i="10"/>
  <c r="BS331" i="10"/>
  <c r="BO458" i="10"/>
  <c r="BQ447" i="10"/>
  <c r="BM458" i="10"/>
  <c r="BQ473" i="10"/>
  <c r="BQ489" i="10"/>
  <c r="BS514" i="10"/>
  <c r="BS530" i="10"/>
  <c r="BQ501" i="10"/>
  <c r="BW456" i="10"/>
  <c r="BY463" i="10"/>
  <c r="BQ509" i="10"/>
  <c r="BO518" i="10"/>
  <c r="BS545" i="10"/>
  <c r="BU471" i="10"/>
  <c r="BS471" i="10"/>
  <c r="BO526" i="10"/>
  <c r="BO578" i="10"/>
  <c r="BS537" i="10"/>
  <c r="BQ563" i="10"/>
  <c r="BW619" i="10"/>
  <c r="BY621" i="10"/>
  <c r="BW623" i="10"/>
  <c r="BU547" i="10"/>
  <c r="BQ507" i="10"/>
  <c r="BS625" i="10"/>
  <c r="BS635" i="10"/>
  <c r="BS658" i="10"/>
  <c r="BS613" i="10"/>
  <c r="BS637" i="10"/>
  <c r="BU582" i="10"/>
  <c r="BQ582" i="10"/>
  <c r="BW639" i="10"/>
  <c r="BO639" i="10"/>
  <c r="BU663" i="10"/>
  <c r="BQ685" i="10"/>
  <c r="BQ689" i="10"/>
  <c r="BQ701" i="10"/>
  <c r="BQ705" i="10"/>
  <c r="BQ717" i="10"/>
  <c r="BW666" i="10"/>
  <c r="BU575" i="10"/>
  <c r="BW655" i="10"/>
  <c r="BW663" i="10"/>
  <c r="BY660" i="10"/>
  <c r="BW815" i="10"/>
  <c r="BW831" i="10"/>
  <c r="BS673" i="10"/>
  <c r="BO437" i="10"/>
  <c r="BY654" i="10"/>
  <c r="BO670" i="10"/>
  <c r="BU789" i="10"/>
  <c r="BO838" i="10"/>
  <c r="BO769" i="10"/>
  <c r="BO826" i="10"/>
  <c r="BQ842" i="10"/>
  <c r="BO593" i="10"/>
  <c r="BU795" i="10"/>
  <c r="BS820" i="10"/>
  <c r="BQ830" i="10"/>
  <c r="BY863" i="10"/>
  <c r="BO753" i="10"/>
  <c r="BS850" i="10"/>
  <c r="BS858" i="10"/>
  <c r="BS866" i="10"/>
  <c r="BS874" i="10"/>
  <c r="BS882" i="10"/>
  <c r="BU668" i="10"/>
  <c r="BQ840" i="10"/>
  <c r="BQ888" i="10"/>
  <c r="BY889" i="10"/>
  <c r="BS900" i="10"/>
  <c r="BS624" i="10"/>
  <c r="BO624" i="10"/>
  <c r="BU787" i="10"/>
  <c r="BY800" i="10"/>
  <c r="BW846" i="10"/>
  <c r="BM857" i="10"/>
  <c r="BY877" i="10"/>
  <c r="BW878" i="10"/>
  <c r="BW915" i="10"/>
  <c r="BO828" i="10"/>
  <c r="BQ919" i="10"/>
  <c r="BQ923" i="10"/>
  <c r="BQ927" i="10"/>
  <c r="BY931" i="10"/>
  <c r="BQ931" i="10"/>
  <c r="BQ935" i="10"/>
  <c r="BQ939" i="10"/>
  <c r="BU773" i="10"/>
  <c r="BQ773" i="10"/>
  <c r="BS852" i="10"/>
  <c r="BO884" i="10"/>
  <c r="BU864" i="10"/>
  <c r="BQ864" i="10"/>
  <c r="BY765" i="10"/>
  <c r="BU844" i="10"/>
  <c r="BS856" i="10"/>
  <c r="BU872" i="10"/>
  <c r="BQ872" i="10"/>
  <c r="BM1011" i="10"/>
  <c r="BK1011" i="10"/>
  <c r="BS860" i="10"/>
  <c r="BY876" i="10"/>
  <c r="BM902" i="10"/>
  <c r="BQ949" i="10"/>
  <c r="BW969" i="10"/>
  <c r="BQ943" i="10"/>
  <c r="BY951" i="10"/>
  <c r="BM242" i="10"/>
  <c r="BM867" i="10"/>
  <c r="BS906" i="10"/>
  <c r="BO45" i="10"/>
  <c r="BS44" i="10"/>
  <c r="BQ51" i="10"/>
  <c r="BY58" i="10"/>
  <c r="BO106" i="10"/>
  <c r="BW116" i="10"/>
  <c r="BY110" i="10"/>
  <c r="BW112" i="10"/>
  <c r="BU124" i="10"/>
  <c r="BQ122" i="10"/>
  <c r="BQ128" i="10"/>
  <c r="BS130" i="10"/>
  <c r="BO157" i="10"/>
  <c r="BU160" i="10"/>
  <c r="BM166" i="10"/>
  <c r="BY140" i="10"/>
  <c r="BY102" i="10"/>
  <c r="BW120" i="10"/>
  <c r="BS134" i="10"/>
  <c r="BY153" i="10"/>
  <c r="BW161" i="10"/>
  <c r="BW138" i="10"/>
  <c r="BQ180" i="10"/>
  <c r="BU188" i="10"/>
  <c r="BU192" i="10"/>
  <c r="BO192" i="10"/>
  <c r="BQ202" i="10"/>
  <c r="BO230" i="10"/>
  <c r="BM240" i="10"/>
  <c r="BQ198" i="10"/>
  <c r="BY198" i="10"/>
  <c r="BQ206" i="10"/>
  <c r="BW207" i="10"/>
  <c r="BW210" i="10"/>
  <c r="BY215" i="10"/>
  <c r="BS250" i="10"/>
  <c r="BQ259" i="10"/>
  <c r="BO263" i="10"/>
  <c r="BO276" i="10"/>
  <c r="BU288" i="10"/>
  <c r="BS298" i="10"/>
  <c r="BW288" i="10"/>
  <c r="BU276" i="10"/>
  <c r="BS282" i="10"/>
  <c r="BM267" i="10"/>
  <c r="BW275" i="10"/>
  <c r="BW276" i="10"/>
  <c r="BO288" i="10"/>
  <c r="BQ292" i="10"/>
  <c r="BQ294" i="10"/>
  <c r="BY286" i="10"/>
  <c r="BW313" i="10"/>
  <c r="BO313" i="10"/>
  <c r="BQ348" i="10"/>
  <c r="BQ364" i="10"/>
  <c r="BS214" i="10"/>
  <c r="BW214" i="10"/>
  <c r="BM319" i="10"/>
  <c r="BS305" i="10"/>
  <c r="BS326" i="10"/>
  <c r="BS307" i="10"/>
  <c r="BU321" i="10"/>
  <c r="BO329" i="10"/>
  <c r="BW405" i="10"/>
  <c r="BS411" i="10"/>
  <c r="BY309" i="10"/>
  <c r="BQ309" i="10"/>
  <c r="BO333" i="10"/>
  <c r="BQ384" i="10"/>
  <c r="BQ398" i="10"/>
  <c r="BO323" i="10"/>
  <c r="BO390" i="10"/>
  <c r="BS390" i="10"/>
  <c r="BO407" i="10"/>
  <c r="BY432" i="10"/>
  <c r="BS433" i="10"/>
  <c r="BQ440" i="10"/>
  <c r="BQ449" i="10"/>
  <c r="BU327" i="10"/>
  <c r="BS429" i="10"/>
  <c r="BS445" i="10"/>
  <c r="BS436" i="10"/>
  <c r="BW436" i="10"/>
  <c r="BM465" i="10"/>
  <c r="BQ487" i="10"/>
  <c r="BY453" i="10"/>
  <c r="BS466" i="10"/>
  <c r="BQ511" i="10"/>
  <c r="BW530" i="10"/>
  <c r="BQ431" i="10"/>
  <c r="BQ463" i="10"/>
  <c r="BW523" i="10"/>
  <c r="BS509" i="10"/>
  <c r="BY520" i="10"/>
  <c r="BU526" i="10"/>
  <c r="BW471" i="10"/>
  <c r="BY535" i="10"/>
  <c r="BY528" i="10"/>
  <c r="BS543" i="10"/>
  <c r="BO570" i="10"/>
  <c r="BQ547" i="10"/>
  <c r="BO565" i="10"/>
  <c r="BO605" i="10"/>
  <c r="BO607" i="10"/>
  <c r="BW512" i="10"/>
  <c r="BU495" i="10"/>
  <c r="BS495" i="10"/>
  <c r="BW495" i="10"/>
  <c r="BY541" i="10"/>
  <c r="BY551" i="10"/>
  <c r="BO611" i="10"/>
  <c r="BY527" i="10"/>
  <c r="BO574" i="10"/>
  <c r="BY507" i="10"/>
  <c r="BO507" i="10"/>
  <c r="BW507" i="10"/>
  <c r="BU609" i="10"/>
  <c r="BW609" i="10"/>
  <c r="BY629" i="10"/>
  <c r="BQ633" i="10"/>
  <c r="BO497" i="10"/>
  <c r="BQ497" i="10"/>
  <c r="BS647" i="10"/>
  <c r="BU655" i="10"/>
  <c r="BY678" i="10"/>
  <c r="BQ721" i="10"/>
  <c r="BQ737" i="10"/>
  <c r="BY572" i="10"/>
  <c r="BW641" i="10"/>
  <c r="BO641" i="10"/>
  <c r="BS645" i="10"/>
  <c r="BW658" i="10"/>
  <c r="BO675" i="10"/>
  <c r="BY647" i="10"/>
  <c r="BS651" i="10"/>
  <c r="BS659" i="10"/>
  <c r="BQ666" i="10"/>
  <c r="BS653" i="10"/>
  <c r="BS661" i="10"/>
  <c r="BS669" i="10"/>
  <c r="BQ771" i="10"/>
  <c r="BQ676" i="10"/>
  <c r="BU660" i="10"/>
  <c r="BO677" i="10"/>
  <c r="BQ767" i="10"/>
  <c r="BQ628" i="10"/>
  <c r="BQ672" i="10"/>
  <c r="BS662" i="10"/>
  <c r="BY437" i="10"/>
  <c r="BU437" i="10"/>
  <c r="BY792" i="10"/>
  <c r="BU670" i="10"/>
  <c r="BQ822" i="10"/>
  <c r="BQ810" i="10"/>
  <c r="BY593" i="10"/>
  <c r="BS836" i="10"/>
  <c r="BY846" i="10"/>
  <c r="BY878" i="10"/>
  <c r="BO834" i="10"/>
  <c r="BM847" i="10"/>
  <c r="BY851" i="10"/>
  <c r="BW875" i="10"/>
  <c r="BY883" i="10"/>
  <c r="BU885" i="10"/>
  <c r="BU887" i="10"/>
  <c r="BU889" i="10"/>
  <c r="BU891" i="10"/>
  <c r="BU893" i="10"/>
  <c r="BU895" i="10"/>
  <c r="BU897" i="10"/>
  <c r="BU899" i="10"/>
  <c r="BS781" i="10"/>
  <c r="BO816" i="10"/>
  <c r="BQ668" i="10"/>
  <c r="BW668" i="10"/>
  <c r="BQ886" i="10"/>
  <c r="BY887" i="10"/>
  <c r="BO890" i="10"/>
  <c r="BW891" i="10"/>
  <c r="BM897" i="10"/>
  <c r="BS898" i="10"/>
  <c r="BU624" i="10"/>
  <c r="BY849" i="10"/>
  <c r="BW850" i="10"/>
  <c r="BW873" i="10"/>
  <c r="BY881" i="10"/>
  <c r="BW882" i="10"/>
  <c r="BM909" i="10"/>
  <c r="BQ824" i="10"/>
  <c r="BU828" i="10"/>
  <c r="BO773" i="10"/>
  <c r="BQ868" i="10"/>
  <c r="BS933" i="10"/>
  <c r="BS880" i="10"/>
  <c r="BW765" i="10"/>
  <c r="BS910" i="10"/>
  <c r="BM1013" i="10"/>
  <c r="BK1013" i="10"/>
  <c r="BS818" i="10"/>
  <c r="BW876" i="10"/>
  <c r="BO876" i="10"/>
  <c r="BS931" i="10"/>
  <c r="BW967" i="10"/>
  <c r="BQ848" i="10"/>
  <c r="BY10" i="10"/>
  <c r="BO9" i="10"/>
  <c r="BQ9" i="10"/>
  <c r="BY9" i="10"/>
  <c r="B9" i="10"/>
  <c r="DW1003" i="9" l="1"/>
  <c r="DZ1003" i="9" s="1"/>
  <c r="EA1003" i="9" s="1"/>
  <c r="EB1003" i="9" s="1"/>
  <c r="DW990" i="9"/>
  <c r="DZ990" i="9" s="1"/>
  <c r="EA990" i="9" s="1"/>
  <c r="EB990" i="9" s="1"/>
  <c r="DW427" i="9"/>
  <c r="DZ427" i="9" s="1"/>
  <c r="EA427" i="9" s="1"/>
  <c r="EB427" i="9" s="1"/>
  <c r="DW513" i="9"/>
  <c r="DZ513" i="9" s="1"/>
  <c r="EA513" i="9" s="1"/>
  <c r="EB513" i="9" s="1"/>
  <c r="DW449" i="9"/>
  <c r="DZ449" i="9" s="1"/>
  <c r="EA449" i="9" s="1"/>
  <c r="EB449" i="9" s="1"/>
  <c r="DW52" i="9"/>
  <c r="DZ52" i="9" s="1"/>
  <c r="EA52" i="9" s="1"/>
  <c r="EB52" i="9" s="1"/>
  <c r="DW521" i="9"/>
  <c r="DZ521" i="9" s="1"/>
  <c r="EA521" i="9" s="1"/>
  <c r="EB521" i="9" s="1"/>
  <c r="DW217" i="9"/>
  <c r="DZ217" i="9" s="1"/>
  <c r="EA217" i="9" s="1"/>
  <c r="EB217" i="9" s="1"/>
  <c r="DW221" i="9"/>
  <c r="DZ221" i="9" s="1"/>
  <c r="EA221" i="9" s="1"/>
  <c r="EB221" i="9" s="1"/>
  <c r="DW767" i="9"/>
  <c r="DZ767" i="9" s="1"/>
  <c r="EA767" i="9" s="1"/>
  <c r="EB767" i="9" s="1"/>
  <c r="DW775" i="9"/>
  <c r="DZ775" i="9" s="1"/>
  <c r="EA775" i="9" s="1"/>
  <c r="EB775" i="9" s="1"/>
  <c r="DW779" i="9"/>
  <c r="DZ779" i="9" s="1"/>
  <c r="EA779" i="9" s="1"/>
  <c r="EB779" i="9" s="1"/>
  <c r="DW974" i="9"/>
  <c r="DZ974" i="9" s="1"/>
  <c r="EA974" i="9" s="1"/>
  <c r="EB974" i="9" s="1"/>
  <c r="DW481" i="9"/>
  <c r="DZ481" i="9" s="1"/>
  <c r="EA481" i="9" s="1"/>
  <c r="EB481" i="9" s="1"/>
  <c r="DW711" i="9"/>
  <c r="DZ711" i="9" s="1"/>
  <c r="EA711" i="9" s="1"/>
  <c r="EB711" i="9" s="1"/>
  <c r="DW537" i="9"/>
  <c r="DZ537" i="9" s="1"/>
  <c r="EA537" i="9" s="1"/>
  <c r="EB537" i="9" s="1"/>
  <c r="DW719" i="9"/>
  <c r="DZ719" i="9" s="1"/>
  <c r="EA719" i="9" s="1"/>
  <c r="EB719" i="9" s="1"/>
  <c r="DW409" i="9"/>
  <c r="DZ409" i="9" s="1"/>
  <c r="EA409" i="9" s="1"/>
  <c r="EB409" i="9" s="1"/>
  <c r="DW355" i="9"/>
  <c r="DZ355" i="9" s="1"/>
  <c r="EA355" i="9" s="1"/>
  <c r="EB355" i="9" s="1"/>
  <c r="DW403" i="9"/>
  <c r="DZ403" i="9" s="1"/>
  <c r="EA403" i="9" s="1"/>
  <c r="EB403" i="9" s="1"/>
  <c r="DW337" i="9"/>
  <c r="DZ337" i="9" s="1"/>
  <c r="EA337" i="9" s="1"/>
  <c r="EB337" i="9" s="1"/>
  <c r="DW38" i="9"/>
  <c r="DZ38" i="9" s="1"/>
  <c r="EA38" i="9" s="1"/>
  <c r="EB38" i="9" s="1"/>
  <c r="DW150" i="9"/>
  <c r="DZ150" i="9" s="1"/>
  <c r="EA150" i="9" s="1"/>
  <c r="EB150" i="9" s="1"/>
  <c r="DW503" i="9"/>
  <c r="DZ503" i="9" s="1"/>
  <c r="EA503" i="9" s="1"/>
  <c r="EB503" i="9" s="1"/>
  <c r="DW543" i="9"/>
  <c r="DZ543" i="9" s="1"/>
  <c r="EA543" i="9" s="1"/>
  <c r="EB543" i="9" s="1"/>
  <c r="DW401" i="9"/>
  <c r="DZ401" i="9" s="1"/>
  <c r="EA401" i="9" s="1"/>
  <c r="EB401" i="9" s="1"/>
  <c r="DW323" i="9"/>
  <c r="DZ323" i="9" s="1"/>
  <c r="EA323" i="9" s="1"/>
  <c r="EB323" i="9" s="1"/>
  <c r="DW576" i="9"/>
  <c r="DZ576" i="9" s="1"/>
  <c r="EA576" i="9" s="1"/>
  <c r="EB576" i="9" s="1"/>
  <c r="DW949" i="9"/>
  <c r="DZ949" i="9" s="1"/>
  <c r="EA949" i="9" s="1"/>
  <c r="EB949" i="9" s="1"/>
  <c r="DW555" i="9"/>
  <c r="DZ555" i="9" s="1"/>
  <c r="EA555" i="9" s="1"/>
  <c r="EB555" i="9" s="1"/>
  <c r="DW423" i="9"/>
  <c r="DZ423" i="9" s="1"/>
  <c r="EA423" i="9" s="1"/>
  <c r="EB423" i="9" s="1"/>
  <c r="DW603" i="9"/>
  <c r="DZ603" i="9" s="1"/>
  <c r="EA603" i="9" s="1"/>
  <c r="EB603" i="9" s="1"/>
  <c r="DW312" i="9"/>
  <c r="DZ312" i="9" s="1"/>
  <c r="EA312" i="9" s="1"/>
  <c r="EB312" i="9" s="1"/>
  <c r="DW747" i="9"/>
  <c r="DZ747" i="9" s="1"/>
  <c r="EA747" i="9" s="1"/>
  <c r="EB747" i="9" s="1"/>
  <c r="DW683" i="9"/>
  <c r="DZ683" i="9" s="1"/>
  <c r="EA683" i="9" s="1"/>
  <c r="EB683" i="9" s="1"/>
  <c r="DW541" i="9"/>
  <c r="DZ541" i="9" s="1"/>
  <c r="EA541" i="9" s="1"/>
  <c r="EB541" i="9" s="1"/>
  <c r="DW387" i="9"/>
  <c r="DZ387" i="9" s="1"/>
  <c r="EA387" i="9" s="1"/>
  <c r="EB387" i="9" s="1"/>
  <c r="DW297" i="9"/>
  <c r="DZ297" i="9" s="1"/>
  <c r="EA297" i="9" s="1"/>
  <c r="EB297" i="9" s="1"/>
  <c r="DW72" i="9"/>
  <c r="DZ72" i="9" s="1"/>
  <c r="EA72" i="9" s="1"/>
  <c r="EB72" i="9" s="1"/>
  <c r="DW56" i="9"/>
  <c r="DZ56" i="9" s="1"/>
  <c r="EA56" i="9" s="1"/>
  <c r="EB56" i="9" s="1"/>
  <c r="DW527" i="9"/>
  <c r="DZ527" i="9" s="1"/>
  <c r="EA527" i="9" s="1"/>
  <c r="EB527" i="9" s="1"/>
  <c r="DW493" i="9"/>
  <c r="DZ493" i="9" s="1"/>
  <c r="EA493" i="9" s="1"/>
  <c r="EB493" i="9" s="1"/>
  <c r="DW429" i="9"/>
  <c r="DZ429" i="9" s="1"/>
  <c r="EA429" i="9" s="1"/>
  <c r="EB429" i="9" s="1"/>
  <c r="DW369" i="9"/>
  <c r="DZ369" i="9" s="1"/>
  <c r="EA369" i="9" s="1"/>
  <c r="EB369" i="9" s="1"/>
  <c r="DW91" i="9"/>
  <c r="DZ91" i="9" s="1"/>
  <c r="EA91" i="9" s="1"/>
  <c r="EB91" i="9" s="1"/>
  <c r="DW36" i="9"/>
  <c r="DZ36" i="9" s="1"/>
  <c r="EA36" i="9" s="1"/>
  <c r="EB36" i="9" s="1"/>
  <c r="DW339" i="9"/>
  <c r="DZ339" i="9" s="1"/>
  <c r="EA339" i="9" s="1"/>
  <c r="EB339" i="9" s="1"/>
  <c r="X16" i="9"/>
  <c r="CO16" i="9"/>
  <c r="BF16" i="9"/>
  <c r="AE12" i="9"/>
  <c r="BM12" i="9"/>
  <c r="CV12" i="9"/>
  <c r="AC20" i="9"/>
  <c r="BK20" i="9"/>
  <c r="CT20" i="9"/>
  <c r="AH13" i="9"/>
  <c r="CY13" i="9"/>
  <c r="BP13" i="9"/>
  <c r="AB14" i="9"/>
  <c r="BJ14" i="9"/>
  <c r="CS14" i="9"/>
  <c r="AU10" i="9"/>
  <c r="AC11" i="9"/>
  <c r="BK11" i="9"/>
  <c r="CT11" i="9"/>
  <c r="DO10" i="9"/>
  <c r="AX10" i="9"/>
  <c r="DP10" i="9" s="1"/>
  <c r="DW973" i="9"/>
  <c r="DZ973" i="9" s="1"/>
  <c r="EA973" i="9" s="1"/>
  <c r="EB973" i="9" s="1"/>
  <c r="DW866" i="9"/>
  <c r="DZ866" i="9" s="1"/>
  <c r="EA866" i="9" s="1"/>
  <c r="EB866" i="9" s="1"/>
  <c r="DW892" i="9"/>
  <c r="DZ892" i="9" s="1"/>
  <c r="EA892" i="9" s="1"/>
  <c r="EB892" i="9" s="1"/>
  <c r="DW729" i="9"/>
  <c r="DZ729" i="9" s="1"/>
  <c r="EA729" i="9" s="1"/>
  <c r="EB729" i="9" s="1"/>
  <c r="DW702" i="9"/>
  <c r="DZ702" i="9" s="1"/>
  <c r="EA702" i="9" s="1"/>
  <c r="EB702" i="9" s="1"/>
  <c r="DW752" i="9"/>
  <c r="DZ752" i="9" s="1"/>
  <c r="EA752" i="9" s="1"/>
  <c r="EB752" i="9" s="1"/>
  <c r="DW931" i="9"/>
  <c r="DZ931" i="9" s="1"/>
  <c r="EA931" i="9" s="1"/>
  <c r="EB931" i="9" s="1"/>
  <c r="DW893" i="9"/>
  <c r="DZ893" i="9" s="1"/>
  <c r="EA893" i="9" s="1"/>
  <c r="EB893" i="9" s="1"/>
  <c r="DW757" i="9"/>
  <c r="DZ757" i="9" s="1"/>
  <c r="EA757" i="9" s="1"/>
  <c r="EB757" i="9" s="1"/>
  <c r="DW760" i="9"/>
  <c r="DZ760" i="9" s="1"/>
  <c r="EA760" i="9" s="1"/>
  <c r="EB760" i="9" s="1"/>
  <c r="DW696" i="9"/>
  <c r="DZ696" i="9" s="1"/>
  <c r="EA696" i="9" s="1"/>
  <c r="EB696" i="9" s="1"/>
  <c r="DW913" i="9"/>
  <c r="DZ913" i="9" s="1"/>
  <c r="EA913" i="9" s="1"/>
  <c r="EB913" i="9" s="1"/>
  <c r="DW830" i="9"/>
  <c r="DZ830" i="9" s="1"/>
  <c r="EA830" i="9" s="1"/>
  <c r="EB830" i="9" s="1"/>
  <c r="DW742" i="9"/>
  <c r="DZ742" i="9" s="1"/>
  <c r="EA742" i="9" s="1"/>
  <c r="EB742" i="9" s="1"/>
  <c r="DW725" i="9"/>
  <c r="DZ725" i="9" s="1"/>
  <c r="EA725" i="9" s="1"/>
  <c r="EB725" i="9" s="1"/>
  <c r="DW681" i="9"/>
  <c r="DZ681" i="9" s="1"/>
  <c r="EA681" i="9" s="1"/>
  <c r="EB681" i="9" s="1"/>
  <c r="DW880" i="9"/>
  <c r="DZ880" i="9" s="1"/>
  <c r="EA880" i="9" s="1"/>
  <c r="EB880" i="9" s="1"/>
  <c r="DW682" i="9"/>
  <c r="DZ682" i="9" s="1"/>
  <c r="EA682" i="9" s="1"/>
  <c r="EB682" i="9" s="1"/>
  <c r="DW657" i="9"/>
  <c r="DZ657" i="9" s="1"/>
  <c r="EA657" i="9" s="1"/>
  <c r="EB657" i="9" s="1"/>
  <c r="DW547" i="9"/>
  <c r="DZ547" i="9" s="1"/>
  <c r="EA547" i="9" s="1"/>
  <c r="EB547" i="9" s="1"/>
  <c r="DW724" i="9"/>
  <c r="DZ724" i="9" s="1"/>
  <c r="EA724" i="9" s="1"/>
  <c r="EB724" i="9" s="1"/>
  <c r="DW688" i="9"/>
  <c r="DZ688" i="9" s="1"/>
  <c r="EA688" i="9" s="1"/>
  <c r="EB688" i="9" s="1"/>
  <c r="DW472" i="9"/>
  <c r="DZ472" i="9" s="1"/>
  <c r="EA472" i="9" s="1"/>
  <c r="EB472" i="9" s="1"/>
  <c r="DW396" i="9"/>
  <c r="DZ396" i="9" s="1"/>
  <c r="EA396" i="9" s="1"/>
  <c r="EB396" i="9" s="1"/>
  <c r="DW397" i="9"/>
  <c r="DZ397" i="9" s="1"/>
  <c r="EA397" i="9" s="1"/>
  <c r="EB397" i="9" s="1"/>
  <c r="DW365" i="9"/>
  <c r="DZ365" i="9" s="1"/>
  <c r="EA365" i="9" s="1"/>
  <c r="EB365" i="9" s="1"/>
  <c r="DW127" i="9"/>
  <c r="DZ127" i="9" s="1"/>
  <c r="EA127" i="9" s="1"/>
  <c r="EB127" i="9" s="1"/>
  <c r="DW654" i="9"/>
  <c r="DZ654" i="9" s="1"/>
  <c r="EA654" i="9" s="1"/>
  <c r="EB654" i="9" s="1"/>
  <c r="DW528" i="9"/>
  <c r="DZ528" i="9" s="1"/>
  <c r="EA528" i="9" s="1"/>
  <c r="EB528" i="9" s="1"/>
  <c r="DW289" i="9"/>
  <c r="DZ289" i="9" s="1"/>
  <c r="EA289" i="9" s="1"/>
  <c r="EB289" i="9" s="1"/>
  <c r="DW265" i="9"/>
  <c r="DZ265" i="9" s="1"/>
  <c r="EA265" i="9" s="1"/>
  <c r="EB265" i="9" s="1"/>
  <c r="DW451" i="9"/>
  <c r="DZ451" i="9" s="1"/>
  <c r="EA451" i="9" s="1"/>
  <c r="EB451" i="9" s="1"/>
  <c r="DW464" i="9"/>
  <c r="DZ464" i="9" s="1"/>
  <c r="EA464" i="9" s="1"/>
  <c r="EB464" i="9" s="1"/>
  <c r="DW1009" i="9"/>
  <c r="DZ1009" i="9" s="1"/>
  <c r="EA1009" i="9" s="1"/>
  <c r="EB1009" i="9" s="1"/>
  <c r="DW487" i="9"/>
  <c r="DZ487" i="9" s="1"/>
  <c r="EA487" i="9" s="1"/>
  <c r="EB487" i="9" s="1"/>
  <c r="DW844" i="9"/>
  <c r="DZ844" i="9" s="1"/>
  <c r="EA844" i="9" s="1"/>
  <c r="EB844" i="9" s="1"/>
  <c r="DW523" i="9"/>
  <c r="DZ523" i="9" s="1"/>
  <c r="EA523" i="9" s="1"/>
  <c r="EB523" i="9" s="1"/>
  <c r="DW740" i="9"/>
  <c r="DZ740" i="9" s="1"/>
  <c r="EA740" i="9" s="1"/>
  <c r="EB740" i="9" s="1"/>
  <c r="DW823" i="9"/>
  <c r="DZ823" i="9" s="1"/>
  <c r="EA823" i="9" s="1"/>
  <c r="EB823" i="9" s="1"/>
  <c r="DW783" i="9"/>
  <c r="DZ783" i="9" s="1"/>
  <c r="EA783" i="9" s="1"/>
  <c r="EB783" i="9" s="1"/>
  <c r="DW526" i="9"/>
  <c r="DZ526" i="9" s="1"/>
  <c r="EA526" i="9" s="1"/>
  <c r="EB526" i="9" s="1"/>
  <c r="DW220" i="9"/>
  <c r="DZ220" i="9" s="1"/>
  <c r="EA220" i="9" s="1"/>
  <c r="EB220" i="9" s="1"/>
  <c r="DW50" i="9"/>
  <c r="DZ50" i="9" s="1"/>
  <c r="EA50" i="9" s="1"/>
  <c r="EB50" i="9" s="1"/>
  <c r="DW622" i="9"/>
  <c r="DZ622" i="9" s="1"/>
  <c r="EA622" i="9" s="1"/>
  <c r="EB622" i="9" s="1"/>
  <c r="DW458" i="9"/>
  <c r="DZ458" i="9" s="1"/>
  <c r="EA458" i="9" s="1"/>
  <c r="EB458" i="9" s="1"/>
  <c r="DW370" i="9"/>
  <c r="DZ370" i="9" s="1"/>
  <c r="EA370" i="9" s="1"/>
  <c r="EB370" i="9" s="1"/>
  <c r="DW338" i="9"/>
  <c r="DZ338" i="9" s="1"/>
  <c r="EA338" i="9" s="1"/>
  <c r="EB338" i="9" s="1"/>
  <c r="DW546" i="9"/>
  <c r="DZ546" i="9" s="1"/>
  <c r="EA546" i="9" s="1"/>
  <c r="EB546" i="9" s="1"/>
  <c r="DW438" i="9"/>
  <c r="DZ438" i="9" s="1"/>
  <c r="EA438" i="9" s="1"/>
  <c r="EB438" i="9" s="1"/>
  <c r="DW625" i="9"/>
  <c r="DZ625" i="9" s="1"/>
  <c r="EA625" i="9" s="1"/>
  <c r="EB625" i="9" s="1"/>
  <c r="DW461" i="9"/>
  <c r="DZ461" i="9" s="1"/>
  <c r="EA461" i="9" s="1"/>
  <c r="EB461" i="9" s="1"/>
  <c r="DW360" i="9"/>
  <c r="DZ360" i="9" s="1"/>
  <c r="EA360" i="9" s="1"/>
  <c r="EB360" i="9" s="1"/>
  <c r="DW196" i="9"/>
  <c r="DZ196" i="9" s="1"/>
  <c r="EA196" i="9" s="1"/>
  <c r="EB196" i="9" s="1"/>
  <c r="DW197" i="9"/>
  <c r="DZ197" i="9" s="1"/>
  <c r="EA197" i="9" s="1"/>
  <c r="EB197" i="9" s="1"/>
  <c r="DW165" i="9"/>
  <c r="DZ165" i="9" s="1"/>
  <c r="EA165" i="9" s="1"/>
  <c r="EB165" i="9" s="1"/>
  <c r="DW53" i="9"/>
  <c r="DZ53" i="9" s="1"/>
  <c r="EA53" i="9" s="1"/>
  <c r="EB53" i="9" s="1"/>
  <c r="DW670" i="9"/>
  <c r="DZ670" i="9" s="1"/>
  <c r="EA670" i="9" s="1"/>
  <c r="EB670" i="9" s="1"/>
  <c r="DW734" i="9"/>
  <c r="DZ734" i="9" s="1"/>
  <c r="EA734" i="9" s="1"/>
  <c r="EB734" i="9" s="1"/>
  <c r="DW623" i="9"/>
  <c r="DZ623" i="9" s="1"/>
  <c r="EA623" i="9" s="1"/>
  <c r="EB623" i="9" s="1"/>
  <c r="DW512" i="9"/>
  <c r="DZ512" i="9" s="1"/>
  <c r="EA512" i="9" s="1"/>
  <c r="EB512" i="9" s="1"/>
  <c r="DW568" i="9"/>
  <c r="DZ568" i="9" s="1"/>
  <c r="EA568" i="9" s="1"/>
  <c r="EB568" i="9" s="1"/>
  <c r="DW482" i="9"/>
  <c r="DZ482" i="9" s="1"/>
  <c r="EA482" i="9" s="1"/>
  <c r="EB482" i="9" s="1"/>
  <c r="DW374" i="9"/>
  <c r="DZ374" i="9" s="1"/>
  <c r="EA374" i="9" s="1"/>
  <c r="EB374" i="9" s="1"/>
  <c r="DW391" i="9"/>
  <c r="DZ391" i="9" s="1"/>
  <c r="EA391" i="9" s="1"/>
  <c r="EB391" i="9" s="1"/>
  <c r="DW307" i="9"/>
  <c r="DZ307" i="9" s="1"/>
  <c r="EA307" i="9" s="1"/>
  <c r="EB307" i="9" s="1"/>
  <c r="DW164" i="9"/>
  <c r="DZ164" i="9" s="1"/>
  <c r="EA164" i="9" s="1"/>
  <c r="EB164" i="9" s="1"/>
  <c r="DW43" i="9"/>
  <c r="DZ43" i="9" s="1"/>
  <c r="EA43" i="9" s="1"/>
  <c r="EB43" i="9" s="1"/>
  <c r="DW868" i="9"/>
  <c r="DZ868" i="9" s="1"/>
  <c r="EA868" i="9" s="1"/>
  <c r="EB868" i="9" s="1"/>
  <c r="DW130" i="9"/>
  <c r="DZ130" i="9" s="1"/>
  <c r="EA130" i="9" s="1"/>
  <c r="EB130" i="9" s="1"/>
  <c r="DW574" i="9"/>
  <c r="DZ574" i="9" s="1"/>
  <c r="EA574" i="9" s="1"/>
  <c r="EB574" i="9" s="1"/>
  <c r="DW765" i="9"/>
  <c r="DZ765" i="9" s="1"/>
  <c r="EA765" i="9" s="1"/>
  <c r="EB765" i="9" s="1"/>
  <c r="DW769" i="9"/>
  <c r="DZ769" i="9" s="1"/>
  <c r="EA769" i="9" s="1"/>
  <c r="EB769" i="9" s="1"/>
  <c r="DW773" i="9"/>
  <c r="DZ773" i="9" s="1"/>
  <c r="EA773" i="9" s="1"/>
  <c r="EB773" i="9" s="1"/>
  <c r="DW777" i="9"/>
  <c r="DZ777" i="9" s="1"/>
  <c r="EA777" i="9" s="1"/>
  <c r="EB777" i="9" s="1"/>
  <c r="DW781" i="9"/>
  <c r="DZ781" i="9" s="1"/>
  <c r="EA781" i="9" s="1"/>
  <c r="EB781" i="9" s="1"/>
  <c r="DW575" i="9"/>
  <c r="DZ575" i="9" s="1"/>
  <c r="EA575" i="9" s="1"/>
  <c r="EB575" i="9" s="1"/>
  <c r="DW1002" i="9"/>
  <c r="DZ1002" i="9" s="1"/>
  <c r="EA1002" i="9" s="1"/>
  <c r="EB1002" i="9" s="1"/>
  <c r="DW980" i="9"/>
  <c r="DZ980" i="9" s="1"/>
  <c r="EA980" i="9" s="1"/>
  <c r="EB980" i="9" s="1"/>
  <c r="DW1012" i="9"/>
  <c r="DZ1012" i="9" s="1"/>
  <c r="EA1012" i="9" s="1"/>
  <c r="EB1012" i="9" s="1"/>
  <c r="DW955" i="9"/>
  <c r="DZ955" i="9" s="1"/>
  <c r="EA955" i="9" s="1"/>
  <c r="EB955" i="9" s="1"/>
  <c r="DW967" i="9"/>
  <c r="DZ967" i="9" s="1"/>
  <c r="EA967" i="9" s="1"/>
  <c r="EB967" i="9" s="1"/>
  <c r="DW1015" i="9"/>
  <c r="DZ1015" i="9" s="1"/>
  <c r="EA1015" i="9" s="1"/>
  <c r="EB1015" i="9" s="1"/>
  <c r="DW986" i="9"/>
  <c r="DZ986" i="9" s="1"/>
  <c r="EA986" i="9" s="1"/>
  <c r="EB986" i="9" s="1"/>
  <c r="DW996" i="9"/>
  <c r="DZ996" i="9" s="1"/>
  <c r="EA996" i="9" s="1"/>
  <c r="EB996" i="9" s="1"/>
  <c r="DW985" i="9"/>
  <c r="DZ985" i="9" s="1"/>
  <c r="EA985" i="9" s="1"/>
  <c r="EB985" i="9" s="1"/>
  <c r="DW940" i="9"/>
  <c r="DZ940" i="9" s="1"/>
  <c r="EA940" i="9" s="1"/>
  <c r="EB940" i="9" s="1"/>
  <c r="DW917" i="9"/>
  <c r="DZ917" i="9" s="1"/>
  <c r="EA917" i="9" s="1"/>
  <c r="EB917" i="9" s="1"/>
  <c r="DW904" i="9"/>
  <c r="DZ904" i="9" s="1"/>
  <c r="EA904" i="9" s="1"/>
  <c r="EB904" i="9" s="1"/>
  <c r="DW796" i="9"/>
  <c r="DZ796" i="9" s="1"/>
  <c r="EA796" i="9" s="1"/>
  <c r="EB796" i="9" s="1"/>
  <c r="DW686" i="9"/>
  <c r="DZ686" i="9" s="1"/>
  <c r="EA686" i="9" s="1"/>
  <c r="EB686" i="9" s="1"/>
  <c r="DW958" i="9"/>
  <c r="DZ958" i="9" s="1"/>
  <c r="EA958" i="9" s="1"/>
  <c r="EB958" i="9" s="1"/>
  <c r="DW887" i="9"/>
  <c r="DZ887" i="9" s="1"/>
  <c r="EA887" i="9" s="1"/>
  <c r="EB887" i="9" s="1"/>
  <c r="DW592" i="9"/>
  <c r="DZ592" i="9" s="1"/>
  <c r="EA592" i="9" s="1"/>
  <c r="EB592" i="9" s="1"/>
  <c r="DW673" i="9"/>
  <c r="DZ673" i="9" s="1"/>
  <c r="EA673" i="9" s="1"/>
  <c r="EB673" i="9" s="1"/>
  <c r="DW728" i="9"/>
  <c r="DZ728" i="9" s="1"/>
  <c r="EA728" i="9" s="1"/>
  <c r="EB728" i="9" s="1"/>
  <c r="DW932" i="9"/>
  <c r="DZ932" i="9" s="1"/>
  <c r="EA932" i="9" s="1"/>
  <c r="EB932" i="9" s="1"/>
  <c r="DW761" i="9"/>
  <c r="DZ761" i="9" s="1"/>
  <c r="EA761" i="9" s="1"/>
  <c r="EB761" i="9" s="1"/>
  <c r="DW665" i="9"/>
  <c r="DZ665" i="9" s="1"/>
  <c r="EA665" i="9" s="1"/>
  <c r="EB665" i="9" s="1"/>
  <c r="DW714" i="9"/>
  <c r="DZ714" i="9" s="1"/>
  <c r="EA714" i="9" s="1"/>
  <c r="EB714" i="9" s="1"/>
  <c r="DW959" i="9"/>
  <c r="DZ959" i="9" s="1"/>
  <c r="EA959" i="9" s="1"/>
  <c r="EB959" i="9" s="1"/>
  <c r="DW826" i="9"/>
  <c r="DZ826" i="9" s="1"/>
  <c r="EA826" i="9" s="1"/>
  <c r="EB826" i="9" s="1"/>
  <c r="DW839" i="9"/>
  <c r="DZ839" i="9" s="1"/>
  <c r="EA839" i="9" s="1"/>
  <c r="EB839" i="9" s="1"/>
  <c r="DW827" i="9"/>
  <c r="DZ827" i="9" s="1"/>
  <c r="EA827" i="9" s="1"/>
  <c r="EB827" i="9" s="1"/>
  <c r="DW698" i="9"/>
  <c r="DZ698" i="9" s="1"/>
  <c r="EA698" i="9" s="1"/>
  <c r="EB698" i="9" s="1"/>
  <c r="DW697" i="9"/>
  <c r="DZ697" i="9" s="1"/>
  <c r="EA697" i="9" s="1"/>
  <c r="EB697" i="9" s="1"/>
  <c r="DW764" i="9"/>
  <c r="DZ764" i="9" s="1"/>
  <c r="EA764" i="9" s="1"/>
  <c r="EB764" i="9" s="1"/>
  <c r="DW692" i="9"/>
  <c r="DZ692" i="9" s="1"/>
  <c r="EA692" i="9" s="1"/>
  <c r="EB692" i="9" s="1"/>
  <c r="DW610" i="9"/>
  <c r="DZ610" i="9" s="1"/>
  <c r="EA610" i="9" s="1"/>
  <c r="EB610" i="9" s="1"/>
  <c r="DW651" i="9"/>
  <c r="DZ651" i="9" s="1"/>
  <c r="EA651" i="9" s="1"/>
  <c r="EB651" i="9" s="1"/>
  <c r="DW532" i="9"/>
  <c r="DZ532" i="9" s="1"/>
  <c r="EA532" i="9" s="1"/>
  <c r="EB532" i="9" s="1"/>
  <c r="DW505" i="9"/>
  <c r="DZ505" i="9" s="1"/>
  <c r="EA505" i="9" s="1"/>
  <c r="EB505" i="9" s="1"/>
  <c r="DW441" i="9"/>
  <c r="DZ441" i="9" s="1"/>
  <c r="EA441" i="9" s="1"/>
  <c r="EB441" i="9" s="1"/>
  <c r="DW446" i="9"/>
  <c r="DZ446" i="9" s="1"/>
  <c r="EA446" i="9" s="1"/>
  <c r="EB446" i="9" s="1"/>
  <c r="DW356" i="9"/>
  <c r="DZ356" i="9" s="1"/>
  <c r="EA356" i="9" s="1"/>
  <c r="EB356" i="9" s="1"/>
  <c r="DW389" i="9"/>
  <c r="DZ389" i="9" s="1"/>
  <c r="EA389" i="9" s="1"/>
  <c r="EB389" i="9" s="1"/>
  <c r="DW219" i="9"/>
  <c r="DZ219" i="9" s="1"/>
  <c r="EA219" i="9" s="1"/>
  <c r="EB219" i="9" s="1"/>
  <c r="DW129" i="9"/>
  <c r="DZ129" i="9" s="1"/>
  <c r="EA129" i="9" s="1"/>
  <c r="EB129" i="9" s="1"/>
  <c r="DW114" i="9"/>
  <c r="DZ114" i="9" s="1"/>
  <c r="EA114" i="9" s="1"/>
  <c r="EB114" i="9" s="1"/>
  <c r="DW40" i="9"/>
  <c r="DZ40" i="9" s="1"/>
  <c r="EA40" i="9" s="1"/>
  <c r="EB40" i="9" s="1"/>
  <c r="DW32" i="9"/>
  <c r="DZ32" i="9" s="1"/>
  <c r="EA32" i="9" s="1"/>
  <c r="EB32" i="9" s="1"/>
  <c r="DW650" i="9"/>
  <c r="DZ650" i="9" s="1"/>
  <c r="EA650" i="9" s="1"/>
  <c r="EB650" i="9" s="1"/>
  <c r="DW680" i="9"/>
  <c r="DZ680" i="9" s="1"/>
  <c r="EA680" i="9" s="1"/>
  <c r="EB680" i="9" s="1"/>
  <c r="DW707" i="9"/>
  <c r="DZ707" i="9" s="1"/>
  <c r="EA707" i="9" s="1"/>
  <c r="EB707" i="9" s="1"/>
  <c r="DW599" i="9"/>
  <c r="DZ599" i="9" s="1"/>
  <c r="EA599" i="9" s="1"/>
  <c r="EB599" i="9" s="1"/>
  <c r="DW452" i="9"/>
  <c r="DZ452" i="9" s="1"/>
  <c r="EA452" i="9" s="1"/>
  <c r="EB452" i="9" s="1"/>
  <c r="DW506" i="9"/>
  <c r="DZ506" i="9" s="1"/>
  <c r="EA506" i="9" s="1"/>
  <c r="EB506" i="9" s="1"/>
  <c r="DW394" i="9"/>
  <c r="DZ394" i="9" s="1"/>
  <c r="EA394" i="9" s="1"/>
  <c r="EB394" i="9" s="1"/>
  <c r="DW308" i="9"/>
  <c r="DZ308" i="9" s="1"/>
  <c r="EA308" i="9" s="1"/>
  <c r="EB308" i="9" s="1"/>
  <c r="DW347" i="9"/>
  <c r="DZ347" i="9" s="1"/>
  <c r="EA347" i="9" s="1"/>
  <c r="EB347" i="9" s="1"/>
  <c r="DW318" i="9"/>
  <c r="DZ318" i="9" s="1"/>
  <c r="EA318" i="9" s="1"/>
  <c r="EB318" i="9" s="1"/>
  <c r="DW300" i="9"/>
  <c r="DZ300" i="9" s="1"/>
  <c r="EA300" i="9" s="1"/>
  <c r="EB300" i="9" s="1"/>
  <c r="DW288" i="9"/>
  <c r="DZ288" i="9" s="1"/>
  <c r="EA288" i="9" s="1"/>
  <c r="EB288" i="9" s="1"/>
  <c r="DW280" i="9"/>
  <c r="DZ280" i="9" s="1"/>
  <c r="EA280" i="9" s="1"/>
  <c r="EB280" i="9" s="1"/>
  <c r="DW264" i="9"/>
  <c r="DZ264" i="9" s="1"/>
  <c r="EA264" i="9" s="1"/>
  <c r="EB264" i="9" s="1"/>
  <c r="DW78" i="9"/>
  <c r="DZ78" i="9" s="1"/>
  <c r="EA78" i="9" s="1"/>
  <c r="EB78" i="9" s="1"/>
  <c r="DW86" i="9"/>
  <c r="DZ86" i="9" s="1"/>
  <c r="EA86" i="9" s="1"/>
  <c r="EB86" i="9" s="1"/>
  <c r="DW54" i="9"/>
  <c r="DZ54" i="9" s="1"/>
  <c r="EA54" i="9" s="1"/>
  <c r="EB54" i="9" s="1"/>
  <c r="DW499" i="9"/>
  <c r="DZ499" i="9" s="1"/>
  <c r="EA499" i="9" s="1"/>
  <c r="EB499" i="9" s="1"/>
  <c r="DW675" i="9"/>
  <c r="DZ675" i="9" s="1"/>
  <c r="EA675" i="9" s="1"/>
  <c r="EB675" i="9" s="1"/>
  <c r="DW435" i="9"/>
  <c r="DZ435" i="9" s="1"/>
  <c r="EA435" i="9" s="1"/>
  <c r="EB435" i="9" s="1"/>
  <c r="DW542" i="9"/>
  <c r="DZ542" i="9" s="1"/>
  <c r="EA542" i="9" s="1"/>
  <c r="EB542" i="9" s="1"/>
  <c r="DW456" i="9"/>
  <c r="DZ456" i="9" s="1"/>
  <c r="EA456" i="9" s="1"/>
  <c r="EB456" i="9" s="1"/>
  <c r="DW517" i="9"/>
  <c r="DZ517" i="9" s="1"/>
  <c r="EA517" i="9" s="1"/>
  <c r="EB517" i="9" s="1"/>
  <c r="DW453" i="9"/>
  <c r="DZ453" i="9" s="1"/>
  <c r="EA453" i="9" s="1"/>
  <c r="EB453" i="9" s="1"/>
  <c r="DW486" i="9"/>
  <c r="DZ486" i="9" s="1"/>
  <c r="EA486" i="9" s="1"/>
  <c r="EB486" i="9" s="1"/>
  <c r="DW384" i="9"/>
  <c r="DZ384" i="9" s="1"/>
  <c r="EA384" i="9" s="1"/>
  <c r="EB384" i="9" s="1"/>
  <c r="DW393" i="9"/>
  <c r="DZ393" i="9" s="1"/>
  <c r="EA393" i="9" s="1"/>
  <c r="EB393" i="9" s="1"/>
  <c r="DW329" i="9"/>
  <c r="DZ329" i="9" s="1"/>
  <c r="EA329" i="9" s="1"/>
  <c r="EB329" i="9" s="1"/>
  <c r="DW206" i="9"/>
  <c r="DZ206" i="9" s="1"/>
  <c r="EA206" i="9" s="1"/>
  <c r="EB206" i="9" s="1"/>
  <c r="DW120" i="9"/>
  <c r="DZ120" i="9" s="1"/>
  <c r="EA120" i="9" s="1"/>
  <c r="EB120" i="9" s="1"/>
  <c r="DW75" i="9"/>
  <c r="DZ75" i="9" s="1"/>
  <c r="EA75" i="9" s="1"/>
  <c r="EB75" i="9" s="1"/>
  <c r="DW80" i="9"/>
  <c r="DZ80" i="9" s="1"/>
  <c r="EA80" i="9" s="1"/>
  <c r="EB80" i="9" s="1"/>
  <c r="DW27" i="9"/>
  <c r="DZ27" i="9" s="1"/>
  <c r="EA27" i="9" s="1"/>
  <c r="EB27" i="9" s="1"/>
  <c r="DW459" i="9"/>
  <c r="DZ459" i="9" s="1"/>
  <c r="EA459" i="9" s="1"/>
  <c r="EB459" i="9" s="1"/>
  <c r="DW535" i="9"/>
  <c r="DZ535" i="9" s="1"/>
  <c r="EA535" i="9" s="1"/>
  <c r="EB535" i="9" s="1"/>
  <c r="DW663" i="9"/>
  <c r="DZ663" i="9" s="1"/>
  <c r="EA663" i="9" s="1"/>
  <c r="EB663" i="9" s="1"/>
  <c r="DW531" i="9"/>
  <c r="DZ531" i="9" s="1"/>
  <c r="EA531" i="9" s="1"/>
  <c r="EB531" i="9" s="1"/>
  <c r="DW402" i="9"/>
  <c r="DZ402" i="9" s="1"/>
  <c r="EA402" i="9" s="1"/>
  <c r="EB402" i="9" s="1"/>
  <c r="DW522" i="9"/>
  <c r="DZ522" i="9" s="1"/>
  <c r="EA522" i="9" s="1"/>
  <c r="EB522" i="9" s="1"/>
  <c r="DW398" i="9"/>
  <c r="DZ398" i="9" s="1"/>
  <c r="EA398" i="9" s="1"/>
  <c r="EB398" i="9" s="1"/>
  <c r="DW320" i="9"/>
  <c r="DZ320" i="9" s="1"/>
  <c r="EA320" i="9" s="1"/>
  <c r="EB320" i="9" s="1"/>
  <c r="DW351" i="9"/>
  <c r="DZ351" i="9" s="1"/>
  <c r="EA351" i="9" s="1"/>
  <c r="EB351" i="9" s="1"/>
  <c r="DW319" i="9"/>
  <c r="DZ319" i="9" s="1"/>
  <c r="EA319" i="9" s="1"/>
  <c r="EB319" i="9" s="1"/>
  <c r="DW189" i="9"/>
  <c r="DZ189" i="9" s="1"/>
  <c r="EA189" i="9" s="1"/>
  <c r="EB189" i="9" s="1"/>
  <c r="DW46" i="9"/>
  <c r="DZ46" i="9" s="1"/>
  <c r="EA46" i="9" s="1"/>
  <c r="EB46" i="9" s="1"/>
  <c r="DW194" i="9"/>
  <c r="DZ194" i="9" s="1"/>
  <c r="EA194" i="9" s="1"/>
  <c r="EB194" i="9" s="1"/>
  <c r="DW572" i="9"/>
  <c r="DZ572" i="9" s="1"/>
  <c r="EA572" i="9" s="1"/>
  <c r="EB572" i="9" s="1"/>
  <c r="DW581" i="9"/>
  <c r="DZ581" i="9" s="1"/>
  <c r="EA581" i="9" s="1"/>
  <c r="EB581" i="9" s="1"/>
  <c r="AU8" i="9"/>
  <c r="BE8" i="9"/>
  <c r="CN8" i="9"/>
  <c r="DA10" i="9"/>
  <c r="BR10" i="9"/>
  <c r="CW10" i="9"/>
  <c r="BN10" i="9"/>
  <c r="CU10" i="9"/>
  <c r="BL10" i="9"/>
  <c r="BQ10" i="9"/>
  <c r="CZ10" i="9"/>
  <c r="BY10" i="9"/>
  <c r="DH10" i="9"/>
  <c r="CT10" i="9"/>
  <c r="BK10" i="9"/>
  <c r="DO9" i="9"/>
  <c r="AX9" i="9"/>
  <c r="DW1004" i="9"/>
  <c r="DZ1004" i="9" s="1"/>
  <c r="EA1004" i="9" s="1"/>
  <c r="EB1004" i="9" s="1"/>
  <c r="DW984" i="9"/>
  <c r="DZ984" i="9" s="1"/>
  <c r="EA984" i="9" s="1"/>
  <c r="EB984" i="9" s="1"/>
  <c r="DW962" i="9"/>
  <c r="DZ962" i="9" s="1"/>
  <c r="EA962" i="9" s="1"/>
  <c r="EB962" i="9" s="1"/>
  <c r="DW971" i="9"/>
  <c r="DZ971" i="9" s="1"/>
  <c r="EA971" i="9" s="1"/>
  <c r="EB971" i="9" s="1"/>
  <c r="BH9" i="9"/>
  <c r="CQ9" i="9"/>
  <c r="CM9" i="9"/>
  <c r="BD9" i="9"/>
  <c r="AU9" i="9"/>
  <c r="DW786" i="9"/>
  <c r="DZ786" i="9" s="1"/>
  <c r="EA786" i="9" s="1"/>
  <c r="EB786" i="9" s="1"/>
  <c r="DW204" i="9"/>
  <c r="DZ204" i="9" s="1"/>
  <c r="EA204" i="9" s="1"/>
  <c r="EB204" i="9" s="1"/>
  <c r="CO8" i="9"/>
  <c r="BF8" i="9"/>
  <c r="DO8" i="9"/>
  <c r="AX8" i="9"/>
  <c r="DW994" i="9"/>
  <c r="DZ994" i="9" s="1"/>
  <c r="EA994" i="9" s="1"/>
  <c r="EB994" i="9" s="1"/>
  <c r="DW992" i="9"/>
  <c r="DZ992" i="9" s="1"/>
  <c r="EA992" i="9" s="1"/>
  <c r="EB992" i="9" s="1"/>
  <c r="DW950" i="9"/>
  <c r="DZ950" i="9" s="1"/>
  <c r="EA950" i="9" s="1"/>
  <c r="EB950" i="9" s="1"/>
  <c r="DW1001" i="9"/>
  <c r="DZ1001" i="9" s="1"/>
  <c r="EA1001" i="9" s="1"/>
  <c r="EB1001" i="9" s="1"/>
  <c r="DW979" i="9"/>
  <c r="DZ979" i="9" s="1"/>
  <c r="EA979" i="9" s="1"/>
  <c r="EB979" i="9" s="1"/>
  <c r="DW944" i="9"/>
  <c r="DZ944" i="9" s="1"/>
  <c r="EA944" i="9" s="1"/>
  <c r="EB944" i="9" s="1"/>
  <c r="DW947" i="9"/>
  <c r="DZ947" i="9" s="1"/>
  <c r="EA947" i="9" s="1"/>
  <c r="EB947" i="9" s="1"/>
  <c r="DW1016" i="9"/>
  <c r="DZ1016" i="9" s="1"/>
  <c r="EA1016" i="9" s="1"/>
  <c r="EB1016" i="9" s="1"/>
  <c r="DW961" i="9"/>
  <c r="DZ961" i="9" s="1"/>
  <c r="EA961" i="9" s="1"/>
  <c r="EB961" i="9" s="1"/>
  <c r="DW964" i="9"/>
  <c r="DZ964" i="9" s="1"/>
  <c r="EA964" i="9" s="1"/>
  <c r="EB964" i="9" s="1"/>
  <c r="DW930" i="9"/>
  <c r="DZ930" i="9" s="1"/>
  <c r="EA930" i="9" s="1"/>
  <c r="EB930" i="9" s="1"/>
  <c r="DW878" i="9"/>
  <c r="DZ878" i="9" s="1"/>
  <c r="EA878" i="9" s="1"/>
  <c r="EB878" i="9" s="1"/>
  <c r="DW884" i="9"/>
  <c r="DZ884" i="9" s="1"/>
  <c r="EA884" i="9" s="1"/>
  <c r="EB884" i="9" s="1"/>
  <c r="DW784" i="9"/>
  <c r="DZ784" i="9" s="1"/>
  <c r="EA784" i="9" s="1"/>
  <c r="EB784" i="9" s="1"/>
  <c r="DW628" i="9"/>
  <c r="DZ628" i="9" s="1"/>
  <c r="EA628" i="9" s="1"/>
  <c r="EB628" i="9" s="1"/>
  <c r="DW914" i="9"/>
  <c r="DZ914" i="9" s="1"/>
  <c r="EA914" i="9" s="1"/>
  <c r="EB914" i="9" s="1"/>
  <c r="DW883" i="9"/>
  <c r="DZ883" i="9" s="1"/>
  <c r="EA883" i="9" s="1"/>
  <c r="EB883" i="9" s="1"/>
  <c r="DW833" i="9"/>
  <c r="DZ833" i="9" s="1"/>
  <c r="EA833" i="9" s="1"/>
  <c r="EB833" i="9" s="1"/>
  <c r="DW519" i="9"/>
  <c r="DZ519" i="9" s="1"/>
  <c r="EA519" i="9" s="1"/>
  <c r="EB519" i="9" s="1"/>
  <c r="DW661" i="9"/>
  <c r="DZ661" i="9" s="1"/>
  <c r="EA661" i="9" s="1"/>
  <c r="EB661" i="9" s="1"/>
  <c r="DW712" i="9"/>
  <c r="DZ712" i="9" s="1"/>
  <c r="EA712" i="9" s="1"/>
  <c r="EB712" i="9" s="1"/>
  <c r="DW928" i="9"/>
  <c r="DZ928" i="9" s="1"/>
  <c r="EA928" i="9" s="1"/>
  <c r="EB928" i="9" s="1"/>
  <c r="DW838" i="9"/>
  <c r="DZ838" i="9" s="1"/>
  <c r="EA838" i="9" s="1"/>
  <c r="EB838" i="9" s="1"/>
  <c r="DW737" i="9"/>
  <c r="DZ737" i="9" s="1"/>
  <c r="EA737" i="9" s="1"/>
  <c r="EB737" i="9" s="1"/>
  <c r="DW653" i="9"/>
  <c r="DZ653" i="9" s="1"/>
  <c r="EA653" i="9" s="1"/>
  <c r="EB653" i="9" s="1"/>
  <c r="DW710" i="9"/>
  <c r="DZ710" i="9" s="1"/>
  <c r="EA710" i="9" s="1"/>
  <c r="EB710" i="9" s="1"/>
  <c r="DW938" i="9"/>
  <c r="DZ938" i="9" s="1"/>
  <c r="EA938" i="9" s="1"/>
  <c r="EB938" i="9" s="1"/>
  <c r="DW907" i="9"/>
  <c r="DZ907" i="9" s="1"/>
  <c r="EA907" i="9" s="1"/>
  <c r="EB907" i="9" s="1"/>
  <c r="DW879" i="9"/>
  <c r="DZ879" i="9" s="1"/>
  <c r="EA879" i="9" s="1"/>
  <c r="EB879" i="9" s="1"/>
  <c r="DW851" i="9"/>
  <c r="DZ851" i="9" s="1"/>
  <c r="EA851" i="9" s="1"/>
  <c r="EB851" i="9" s="1"/>
  <c r="DW831" i="9"/>
  <c r="DZ831" i="9" s="1"/>
  <c r="EA831" i="9" s="1"/>
  <c r="EB831" i="9" s="1"/>
  <c r="DW754" i="9"/>
  <c r="DZ754" i="9" s="1"/>
  <c r="EA754" i="9" s="1"/>
  <c r="EB754" i="9" s="1"/>
  <c r="DW741" i="9"/>
  <c r="DZ741" i="9" s="1"/>
  <c r="EA741" i="9" s="1"/>
  <c r="EB741" i="9" s="1"/>
  <c r="DW617" i="9"/>
  <c r="DZ617" i="9" s="1"/>
  <c r="EA617" i="9" s="1"/>
  <c r="EB617" i="9" s="1"/>
  <c r="DW443" i="9"/>
  <c r="DZ443" i="9" s="1"/>
  <c r="EA443" i="9" s="1"/>
  <c r="EB443" i="9" s="1"/>
  <c r="DW716" i="9"/>
  <c r="DZ716" i="9" s="1"/>
  <c r="EA716" i="9" s="1"/>
  <c r="EB716" i="9" s="1"/>
  <c r="DW662" i="9"/>
  <c r="DZ662" i="9" s="1"/>
  <c r="EA662" i="9" s="1"/>
  <c r="EB662" i="9" s="1"/>
  <c r="DW735" i="9"/>
  <c r="DZ735" i="9" s="1"/>
  <c r="EA735" i="9" s="1"/>
  <c r="EB735" i="9" s="1"/>
  <c r="DW495" i="9"/>
  <c r="DZ495" i="9" s="1"/>
  <c r="EA495" i="9" s="1"/>
  <c r="EB495" i="9" s="1"/>
  <c r="DW561" i="9"/>
  <c r="DZ561" i="9" s="1"/>
  <c r="EA561" i="9" s="1"/>
  <c r="EB561" i="9" s="1"/>
  <c r="DW465" i="9"/>
  <c r="DZ465" i="9" s="1"/>
  <c r="EA465" i="9" s="1"/>
  <c r="EB465" i="9" s="1"/>
  <c r="DW494" i="9"/>
  <c r="DZ494" i="9" s="1"/>
  <c r="EA494" i="9" s="1"/>
  <c r="EB494" i="9" s="1"/>
  <c r="DW380" i="9"/>
  <c r="DZ380" i="9" s="1"/>
  <c r="EA380" i="9" s="1"/>
  <c r="EB380" i="9" s="1"/>
  <c r="DW404" i="9"/>
  <c r="DZ404" i="9" s="1"/>
  <c r="EA404" i="9" s="1"/>
  <c r="EB404" i="9" s="1"/>
  <c r="DW349" i="9"/>
  <c r="DZ349" i="9" s="1"/>
  <c r="EA349" i="9" s="1"/>
  <c r="EB349" i="9" s="1"/>
  <c r="DW211" i="9"/>
  <c r="DZ211" i="9" s="1"/>
  <c r="EA211" i="9" s="1"/>
  <c r="EB211" i="9" s="1"/>
  <c r="DW110" i="9"/>
  <c r="DZ110" i="9" s="1"/>
  <c r="EA110" i="9" s="1"/>
  <c r="EB110" i="9" s="1"/>
  <c r="DW126" i="9"/>
  <c r="DZ126" i="9" s="1"/>
  <c r="EA126" i="9" s="1"/>
  <c r="EB126" i="9" s="1"/>
  <c r="DW47" i="9"/>
  <c r="DZ47" i="9" s="1"/>
  <c r="EA47" i="9" s="1"/>
  <c r="EB47" i="9" s="1"/>
  <c r="DW128" i="9"/>
  <c r="DZ128" i="9" s="1"/>
  <c r="EA128" i="9" s="1"/>
  <c r="EB128" i="9" s="1"/>
  <c r="DW646" i="9"/>
  <c r="DZ646" i="9" s="1"/>
  <c r="EA646" i="9" s="1"/>
  <c r="EB646" i="9" s="1"/>
  <c r="DW656" i="9"/>
  <c r="DZ656" i="9" s="1"/>
  <c r="EA656" i="9" s="1"/>
  <c r="EB656" i="9" s="1"/>
  <c r="DW699" i="9"/>
  <c r="DZ699" i="9" s="1"/>
  <c r="EA699" i="9" s="1"/>
  <c r="EB699" i="9" s="1"/>
  <c r="DW567" i="9"/>
  <c r="DZ567" i="9" s="1"/>
  <c r="EA567" i="9" s="1"/>
  <c r="EB567" i="9" s="1"/>
  <c r="DW436" i="9"/>
  <c r="DZ436" i="9" s="1"/>
  <c r="EA436" i="9" s="1"/>
  <c r="EB436" i="9" s="1"/>
  <c r="DW490" i="9"/>
  <c r="DZ490" i="9" s="1"/>
  <c r="EA490" i="9" s="1"/>
  <c r="EB490" i="9" s="1"/>
  <c r="DW386" i="9"/>
  <c r="DZ386" i="9" s="1"/>
  <c r="EA386" i="9" s="1"/>
  <c r="EB386" i="9" s="1"/>
  <c r="DW336" i="9"/>
  <c r="DZ336" i="9" s="1"/>
  <c r="EA336" i="9" s="1"/>
  <c r="EB336" i="9" s="1"/>
  <c r="DW324" i="9"/>
  <c r="DZ324" i="9" s="1"/>
  <c r="EA324" i="9" s="1"/>
  <c r="EB324" i="9" s="1"/>
  <c r="DW314" i="9"/>
  <c r="DZ314" i="9" s="1"/>
  <c r="EA314" i="9" s="1"/>
  <c r="EB314" i="9" s="1"/>
  <c r="DW299" i="9"/>
  <c r="DZ299" i="9" s="1"/>
  <c r="EA299" i="9" s="1"/>
  <c r="EB299" i="9" s="1"/>
  <c r="DW283" i="9"/>
  <c r="DZ283" i="9" s="1"/>
  <c r="EA283" i="9" s="1"/>
  <c r="EB283" i="9" s="1"/>
  <c r="DW275" i="9"/>
  <c r="DZ275" i="9" s="1"/>
  <c r="EA275" i="9" s="1"/>
  <c r="EB275" i="9" s="1"/>
  <c r="DW267" i="9"/>
  <c r="DZ267" i="9" s="1"/>
  <c r="EA267" i="9" s="1"/>
  <c r="EB267" i="9" s="1"/>
  <c r="DW215" i="9"/>
  <c r="DZ215" i="9" s="1"/>
  <c r="EA215" i="9" s="1"/>
  <c r="EB215" i="9" s="1"/>
  <c r="DW67" i="9"/>
  <c r="DZ67" i="9" s="1"/>
  <c r="EA67" i="9" s="1"/>
  <c r="EB67" i="9" s="1"/>
  <c r="DW73" i="9"/>
  <c r="DZ73" i="9" s="1"/>
  <c r="EA73" i="9" s="1"/>
  <c r="EB73" i="9" s="1"/>
  <c r="DW20" i="9"/>
  <c r="DZ20" i="9" s="1"/>
  <c r="DW602" i="9"/>
  <c r="DZ602" i="9" s="1"/>
  <c r="EA602" i="9" s="1"/>
  <c r="EB602" i="9" s="1"/>
  <c r="DW447" i="9"/>
  <c r="DZ447" i="9" s="1"/>
  <c r="EA447" i="9" s="1"/>
  <c r="EB447" i="9" s="1"/>
  <c r="DW595" i="9"/>
  <c r="DZ595" i="9" s="1"/>
  <c r="EA595" i="9" s="1"/>
  <c r="EB595" i="9" s="1"/>
  <c r="DW554" i="9"/>
  <c r="DZ554" i="9" s="1"/>
  <c r="EA554" i="9" s="1"/>
  <c r="EB554" i="9" s="1"/>
  <c r="DW484" i="9"/>
  <c r="DZ484" i="9" s="1"/>
  <c r="EA484" i="9" s="1"/>
  <c r="EB484" i="9" s="1"/>
  <c r="DW569" i="9"/>
  <c r="DZ569" i="9" s="1"/>
  <c r="EA569" i="9" s="1"/>
  <c r="EB569" i="9" s="1"/>
  <c r="DW509" i="9"/>
  <c r="DZ509" i="9" s="1"/>
  <c r="EA509" i="9" s="1"/>
  <c r="EB509" i="9" s="1"/>
  <c r="DW445" i="9"/>
  <c r="DZ445" i="9" s="1"/>
  <c r="EA445" i="9" s="1"/>
  <c r="EB445" i="9" s="1"/>
  <c r="DW470" i="9"/>
  <c r="DZ470" i="9" s="1"/>
  <c r="EA470" i="9" s="1"/>
  <c r="EB470" i="9" s="1"/>
  <c r="DW376" i="9"/>
  <c r="DZ376" i="9" s="1"/>
  <c r="EA376" i="9" s="1"/>
  <c r="EB376" i="9" s="1"/>
  <c r="DW385" i="9"/>
  <c r="DZ385" i="9" s="1"/>
  <c r="EA385" i="9" s="1"/>
  <c r="EB385" i="9" s="1"/>
  <c r="DW205" i="9"/>
  <c r="DZ205" i="9" s="1"/>
  <c r="EA205" i="9" s="1"/>
  <c r="EB205" i="9" s="1"/>
  <c r="DW168" i="9"/>
  <c r="DZ168" i="9" s="1"/>
  <c r="EA168" i="9" s="1"/>
  <c r="EB168" i="9" s="1"/>
  <c r="DW97" i="9"/>
  <c r="DZ97" i="9" s="1"/>
  <c r="EA97" i="9" s="1"/>
  <c r="EB97" i="9" s="1"/>
  <c r="DW81" i="9"/>
  <c r="DZ81" i="9" s="1"/>
  <c r="EA81" i="9" s="1"/>
  <c r="EB81" i="9" s="1"/>
  <c r="DW37" i="9"/>
  <c r="DZ37" i="9" s="1"/>
  <c r="EA37" i="9" s="1"/>
  <c r="EB37" i="9" s="1"/>
  <c r="DW439" i="9"/>
  <c r="DZ439" i="9" s="1"/>
  <c r="EA439" i="9" s="1"/>
  <c r="EB439" i="9" s="1"/>
  <c r="DW751" i="9"/>
  <c r="DZ751" i="9" s="1"/>
  <c r="EA751" i="9" s="1"/>
  <c r="EB751" i="9" s="1"/>
  <c r="DW647" i="9"/>
  <c r="DZ647" i="9" s="1"/>
  <c r="EA647" i="9" s="1"/>
  <c r="EB647" i="9" s="1"/>
  <c r="DW536" i="9"/>
  <c r="DZ536" i="9" s="1"/>
  <c r="EA536" i="9" s="1"/>
  <c r="EB536" i="9" s="1"/>
  <c r="DW565" i="9"/>
  <c r="DZ565" i="9" s="1"/>
  <c r="EA565" i="9" s="1"/>
  <c r="EB565" i="9" s="1"/>
  <c r="DW514" i="9"/>
  <c r="DZ514" i="9" s="1"/>
  <c r="EA514" i="9" s="1"/>
  <c r="EB514" i="9" s="1"/>
  <c r="DW390" i="9"/>
  <c r="DZ390" i="9" s="1"/>
  <c r="EA390" i="9" s="1"/>
  <c r="EB390" i="9" s="1"/>
  <c r="DW407" i="9"/>
  <c r="DZ407" i="9" s="1"/>
  <c r="EA407" i="9" s="1"/>
  <c r="EB407" i="9" s="1"/>
  <c r="DW343" i="9"/>
  <c r="DZ343" i="9" s="1"/>
  <c r="EA343" i="9" s="1"/>
  <c r="EB343" i="9" s="1"/>
  <c r="DW315" i="9"/>
  <c r="DZ315" i="9" s="1"/>
  <c r="EA315" i="9" s="1"/>
  <c r="EB315" i="9" s="1"/>
  <c r="DW125" i="9"/>
  <c r="DZ125" i="9" s="1"/>
  <c r="EA125" i="9" s="1"/>
  <c r="EB125" i="9" s="1"/>
  <c r="DW170" i="9"/>
  <c r="DZ170" i="9" s="1"/>
  <c r="EA170" i="9" s="1"/>
  <c r="EB170" i="9" s="1"/>
  <c r="DW209" i="9"/>
  <c r="DZ209" i="9" s="1"/>
  <c r="EA209" i="9" s="1"/>
  <c r="EB209" i="9" s="1"/>
  <c r="DW578" i="9"/>
  <c r="DZ578" i="9" s="1"/>
  <c r="EA578" i="9" s="1"/>
  <c r="EB578" i="9" s="1"/>
  <c r="DW766" i="9"/>
  <c r="DZ766" i="9" s="1"/>
  <c r="EA766" i="9" s="1"/>
  <c r="EB766" i="9" s="1"/>
  <c r="DW770" i="9"/>
  <c r="DZ770" i="9" s="1"/>
  <c r="EA770" i="9" s="1"/>
  <c r="EB770" i="9" s="1"/>
  <c r="DW774" i="9"/>
  <c r="DZ774" i="9" s="1"/>
  <c r="EA774" i="9" s="1"/>
  <c r="EB774" i="9" s="1"/>
  <c r="DW778" i="9"/>
  <c r="DZ778" i="9" s="1"/>
  <c r="EA778" i="9" s="1"/>
  <c r="EB778" i="9" s="1"/>
  <c r="DW782" i="9"/>
  <c r="DZ782" i="9" s="1"/>
  <c r="EA782" i="9" s="1"/>
  <c r="EB782" i="9" s="1"/>
  <c r="DW585" i="9"/>
  <c r="DZ585" i="9" s="1"/>
  <c r="EA585" i="9" s="1"/>
  <c r="EB585" i="9" s="1"/>
  <c r="CY10" i="9"/>
  <c r="BP10" i="9"/>
  <c r="BV10" i="9"/>
  <c r="DE10" i="9"/>
  <c r="BO10" i="9"/>
  <c r="CX10" i="9"/>
  <c r="CR10" i="9"/>
  <c r="BI10" i="9"/>
  <c r="CP10" i="9"/>
  <c r="BG10" i="9"/>
  <c r="DW1007" i="9"/>
  <c r="DZ1007" i="9" s="1"/>
  <c r="EA1007" i="9" s="1"/>
  <c r="EB1007" i="9" s="1"/>
  <c r="DW988" i="9"/>
  <c r="DZ988" i="9" s="1"/>
  <c r="EA988" i="9" s="1"/>
  <c r="EB988" i="9" s="1"/>
  <c r="DW942" i="9"/>
  <c r="DZ942" i="9" s="1"/>
  <c r="EA942" i="9" s="1"/>
  <c r="EB942" i="9" s="1"/>
  <c r="DW998" i="9"/>
  <c r="DZ998" i="9" s="1"/>
  <c r="EA998" i="9" s="1"/>
  <c r="EB998" i="9" s="1"/>
  <c r="DW975" i="9"/>
  <c r="DZ975" i="9" s="1"/>
  <c r="EA975" i="9" s="1"/>
  <c r="EB975" i="9" s="1"/>
  <c r="DW915" i="9"/>
  <c r="DZ915" i="9" s="1"/>
  <c r="EA915" i="9" s="1"/>
  <c r="EB915" i="9" s="1"/>
  <c r="DW937" i="9"/>
  <c r="DZ937" i="9" s="1"/>
  <c r="EA937" i="9" s="1"/>
  <c r="EB937" i="9" s="1"/>
  <c r="DW1017" i="9"/>
  <c r="DZ1017" i="9" s="1"/>
  <c r="EA1017" i="9" s="1"/>
  <c r="EB1017" i="9" s="1"/>
  <c r="DW993" i="9"/>
  <c r="DZ993" i="9" s="1"/>
  <c r="EA993" i="9" s="1"/>
  <c r="EB993" i="9" s="1"/>
  <c r="DW956" i="9"/>
  <c r="DZ956" i="9" s="1"/>
  <c r="EA956" i="9" s="1"/>
  <c r="EB956" i="9" s="1"/>
  <c r="DW920" i="9"/>
  <c r="DZ920" i="9" s="1"/>
  <c r="EA920" i="9" s="1"/>
  <c r="EB920" i="9" s="1"/>
  <c r="DW896" i="9"/>
  <c r="DZ896" i="9" s="1"/>
  <c r="EA896" i="9" s="1"/>
  <c r="EB896" i="9" s="1"/>
  <c r="DW832" i="9"/>
  <c r="DZ832" i="9" s="1"/>
  <c r="EA832" i="9" s="1"/>
  <c r="EB832" i="9" s="1"/>
  <c r="DW745" i="9"/>
  <c r="DZ745" i="9" s="1"/>
  <c r="EA745" i="9" s="1"/>
  <c r="EB745" i="9" s="1"/>
  <c r="DW621" i="9"/>
  <c r="DZ621" i="9" s="1"/>
  <c r="EA621" i="9" s="1"/>
  <c r="EB621" i="9" s="1"/>
  <c r="DW756" i="9"/>
  <c r="DZ756" i="9" s="1"/>
  <c r="EA756" i="9" s="1"/>
  <c r="EB756" i="9" s="1"/>
  <c r="DW870" i="9"/>
  <c r="DZ870" i="9" s="1"/>
  <c r="EA870" i="9" s="1"/>
  <c r="EB870" i="9" s="1"/>
  <c r="DW875" i="9"/>
  <c r="DZ875" i="9" s="1"/>
  <c r="EA875" i="9" s="1"/>
  <c r="EB875" i="9" s="1"/>
  <c r="DW809" i="9"/>
  <c r="DZ809" i="9" s="1"/>
  <c r="EA809" i="9" s="1"/>
  <c r="EB809" i="9" s="1"/>
  <c r="DW467" i="9"/>
  <c r="DZ467" i="9" s="1"/>
  <c r="EA467" i="9" s="1"/>
  <c r="EB467" i="9" s="1"/>
  <c r="DW649" i="9"/>
  <c r="DZ649" i="9" s="1"/>
  <c r="EA649" i="9" s="1"/>
  <c r="EB649" i="9" s="1"/>
  <c r="DW704" i="9"/>
  <c r="DZ704" i="9" s="1"/>
  <c r="EA704" i="9" s="1"/>
  <c r="EB704" i="9" s="1"/>
  <c r="DW882" i="9"/>
  <c r="DZ882" i="9" s="1"/>
  <c r="EA882" i="9" s="1"/>
  <c r="EB882" i="9" s="1"/>
  <c r="DW762" i="9"/>
  <c r="DZ762" i="9" s="1"/>
  <c r="EA762" i="9" s="1"/>
  <c r="EB762" i="9" s="1"/>
  <c r="DW733" i="9"/>
  <c r="DZ733" i="9" s="1"/>
  <c r="EA733" i="9" s="1"/>
  <c r="EB733" i="9" s="1"/>
  <c r="DW641" i="9"/>
  <c r="DZ641" i="9" s="1"/>
  <c r="EA641" i="9" s="1"/>
  <c r="EB641" i="9" s="1"/>
  <c r="DW676" i="9"/>
  <c r="DZ676" i="9" s="1"/>
  <c r="EA676" i="9" s="1"/>
  <c r="EB676" i="9" s="1"/>
  <c r="DW872" i="9"/>
  <c r="DZ872" i="9" s="1"/>
  <c r="EA872" i="9" s="1"/>
  <c r="EB872" i="9" s="1"/>
  <c r="DW889" i="9"/>
  <c r="DZ889" i="9" s="1"/>
  <c r="EA889" i="9" s="1"/>
  <c r="EB889" i="9" s="1"/>
  <c r="DW854" i="9"/>
  <c r="DZ854" i="9" s="1"/>
  <c r="EA854" i="9" s="1"/>
  <c r="EB854" i="9" s="1"/>
  <c r="DW785" i="9"/>
  <c r="DZ785" i="9" s="1"/>
  <c r="EA785" i="9" s="1"/>
  <c r="EB785" i="9" s="1"/>
  <c r="DW690" i="9"/>
  <c r="DZ690" i="9" s="1"/>
  <c r="EA690" i="9" s="1"/>
  <c r="EB690" i="9" s="1"/>
  <c r="DW677" i="9"/>
  <c r="DZ677" i="9" s="1"/>
  <c r="EA677" i="9" s="1"/>
  <c r="EB677" i="9" s="1"/>
  <c r="DW563" i="9"/>
  <c r="DZ563" i="9" s="1"/>
  <c r="EA563" i="9" s="1"/>
  <c r="EB563" i="9" s="1"/>
  <c r="DW736" i="9"/>
  <c r="DZ736" i="9" s="1"/>
  <c r="EA736" i="9" s="1"/>
  <c r="EB736" i="9" s="1"/>
  <c r="DW678" i="9"/>
  <c r="DZ678" i="9" s="1"/>
  <c r="EA678" i="9" s="1"/>
  <c r="EB678" i="9" s="1"/>
  <c r="DW730" i="9"/>
  <c r="DZ730" i="9" s="1"/>
  <c r="EA730" i="9" s="1"/>
  <c r="EB730" i="9" s="1"/>
  <c r="DW619" i="9"/>
  <c r="DZ619" i="9" s="1"/>
  <c r="EA619" i="9" s="1"/>
  <c r="EB619" i="9" s="1"/>
  <c r="DW492" i="9"/>
  <c r="DZ492" i="9" s="1"/>
  <c r="EA492" i="9" s="1"/>
  <c r="EB492" i="9" s="1"/>
  <c r="DW489" i="9"/>
  <c r="DZ489" i="9" s="1"/>
  <c r="EA489" i="9" s="1"/>
  <c r="EB489" i="9" s="1"/>
  <c r="DW425" i="9"/>
  <c r="DZ425" i="9" s="1"/>
  <c r="EA425" i="9" s="1"/>
  <c r="EB425" i="9" s="1"/>
  <c r="DW372" i="9"/>
  <c r="DZ372" i="9" s="1"/>
  <c r="EA372" i="9" s="1"/>
  <c r="EB372" i="9" s="1"/>
  <c r="DW373" i="9"/>
  <c r="DZ373" i="9" s="1"/>
  <c r="EA373" i="9" s="1"/>
  <c r="EB373" i="9" s="1"/>
  <c r="DW198" i="9"/>
  <c r="DZ198" i="9" s="1"/>
  <c r="EA198" i="9" s="1"/>
  <c r="EB198" i="9" s="1"/>
  <c r="DW87" i="9"/>
  <c r="DZ87" i="9" s="1"/>
  <c r="EA87" i="9" s="1"/>
  <c r="EB87" i="9" s="1"/>
  <c r="DW94" i="9"/>
  <c r="DZ94" i="9" s="1"/>
  <c r="EA94" i="9" s="1"/>
  <c r="EB94" i="9" s="1"/>
  <c r="DW77" i="9"/>
  <c r="DZ77" i="9" s="1"/>
  <c r="EA77" i="9" s="1"/>
  <c r="EB77" i="9" s="1"/>
  <c r="DW658" i="9"/>
  <c r="DZ658" i="9" s="1"/>
  <c r="EA658" i="9" s="1"/>
  <c r="EB658" i="9" s="1"/>
  <c r="DW406" i="9"/>
  <c r="DZ406" i="9" s="1"/>
  <c r="EA406" i="9" s="1"/>
  <c r="EB406" i="9" s="1"/>
  <c r="DW727" i="9"/>
  <c r="DZ727" i="9" s="1"/>
  <c r="EA727" i="9" s="1"/>
  <c r="EB727" i="9" s="1"/>
  <c r="DW631" i="9"/>
  <c r="DZ631" i="9" s="1"/>
  <c r="EA631" i="9" s="1"/>
  <c r="EB631" i="9" s="1"/>
  <c r="DW476" i="9"/>
  <c r="DZ476" i="9" s="1"/>
  <c r="EA476" i="9" s="1"/>
  <c r="EB476" i="9" s="1"/>
  <c r="DW548" i="9"/>
  <c r="DZ548" i="9" s="1"/>
  <c r="EA548" i="9" s="1"/>
  <c r="EB548" i="9" s="1"/>
  <c r="DW410" i="9"/>
  <c r="DZ410" i="9" s="1"/>
  <c r="EA410" i="9" s="1"/>
  <c r="EB410" i="9" s="1"/>
  <c r="DW346" i="9"/>
  <c r="DZ346" i="9" s="1"/>
  <c r="EA346" i="9" s="1"/>
  <c r="EB346" i="9" s="1"/>
  <c r="DW363" i="9"/>
  <c r="DZ363" i="9" s="1"/>
  <c r="EA363" i="9" s="1"/>
  <c r="EB363" i="9" s="1"/>
  <c r="DW326" i="9"/>
  <c r="DZ326" i="9" s="1"/>
  <c r="EA326" i="9" s="1"/>
  <c r="EB326" i="9" s="1"/>
  <c r="DW298" i="9"/>
  <c r="DZ298" i="9" s="1"/>
  <c r="EA298" i="9" s="1"/>
  <c r="EB298" i="9" s="1"/>
  <c r="DW282" i="9"/>
  <c r="DZ282" i="9" s="1"/>
  <c r="EA282" i="9" s="1"/>
  <c r="EB282" i="9" s="1"/>
  <c r="DW274" i="9"/>
  <c r="DZ274" i="9" s="1"/>
  <c r="EA274" i="9" s="1"/>
  <c r="EB274" i="9" s="1"/>
  <c r="DW266" i="9"/>
  <c r="DZ266" i="9" s="1"/>
  <c r="EA266" i="9" s="1"/>
  <c r="EB266" i="9" s="1"/>
  <c r="DW142" i="9"/>
  <c r="DZ142" i="9" s="1"/>
  <c r="EA142" i="9" s="1"/>
  <c r="EB142" i="9" s="1"/>
  <c r="DW117" i="9"/>
  <c r="DZ117" i="9" s="1"/>
  <c r="EA117" i="9" s="1"/>
  <c r="EB117" i="9" s="1"/>
  <c r="DW642" i="9"/>
  <c r="DZ642" i="9" s="1"/>
  <c r="EA642" i="9" s="1"/>
  <c r="EB642" i="9" s="1"/>
  <c r="DW664" i="9"/>
  <c r="DZ664" i="9" s="1"/>
  <c r="EA664" i="9" s="1"/>
  <c r="EB664" i="9" s="1"/>
  <c r="DW643" i="9"/>
  <c r="DZ643" i="9" s="1"/>
  <c r="EA643" i="9" s="1"/>
  <c r="EB643" i="9" s="1"/>
  <c r="DW566" i="9"/>
  <c r="DZ566" i="9" s="1"/>
  <c r="EA566" i="9" s="1"/>
  <c r="EB566" i="9" s="1"/>
  <c r="DW524" i="9"/>
  <c r="DZ524" i="9" s="1"/>
  <c r="EA524" i="9" s="1"/>
  <c r="EB524" i="9" s="1"/>
  <c r="DW432" i="9"/>
  <c r="DZ432" i="9" s="1"/>
  <c r="EA432" i="9" s="1"/>
  <c r="EB432" i="9" s="1"/>
  <c r="DW525" i="9"/>
  <c r="DZ525" i="9" s="1"/>
  <c r="EA525" i="9" s="1"/>
  <c r="EB525" i="9" s="1"/>
  <c r="DW469" i="9"/>
  <c r="DZ469" i="9" s="1"/>
  <c r="EA469" i="9" s="1"/>
  <c r="EB469" i="9" s="1"/>
  <c r="DW518" i="9"/>
  <c r="DZ518" i="9" s="1"/>
  <c r="EA518" i="9" s="1"/>
  <c r="EB518" i="9" s="1"/>
  <c r="DW400" i="9"/>
  <c r="DZ400" i="9" s="1"/>
  <c r="EA400" i="9" s="1"/>
  <c r="EB400" i="9" s="1"/>
  <c r="DW316" i="9"/>
  <c r="DZ316" i="9" s="1"/>
  <c r="EA316" i="9" s="1"/>
  <c r="EB316" i="9" s="1"/>
  <c r="DW345" i="9"/>
  <c r="DZ345" i="9" s="1"/>
  <c r="EA345" i="9" s="1"/>
  <c r="EB345" i="9" s="1"/>
  <c r="DW188" i="9"/>
  <c r="DZ188" i="9" s="1"/>
  <c r="EA188" i="9" s="1"/>
  <c r="EB188" i="9" s="1"/>
  <c r="DW115" i="9"/>
  <c r="DZ115" i="9" s="1"/>
  <c r="EA115" i="9" s="1"/>
  <c r="EB115" i="9" s="1"/>
  <c r="DW82" i="9"/>
  <c r="DZ82" i="9" s="1"/>
  <c r="EA82" i="9" s="1"/>
  <c r="EB82" i="9" s="1"/>
  <c r="DW76" i="9"/>
  <c r="DZ76" i="9" s="1"/>
  <c r="EA76" i="9" s="1"/>
  <c r="EB76" i="9" s="1"/>
  <c r="DW99" i="9"/>
  <c r="DZ99" i="9" s="1"/>
  <c r="EA99" i="9" s="1"/>
  <c r="EB99" i="9" s="1"/>
  <c r="DW746" i="9"/>
  <c r="DZ746" i="9" s="1"/>
  <c r="EA746" i="9" s="1"/>
  <c r="EB746" i="9" s="1"/>
  <c r="DW743" i="9"/>
  <c r="DZ743" i="9" s="1"/>
  <c r="EA743" i="9" s="1"/>
  <c r="EB743" i="9" s="1"/>
  <c r="DW639" i="9"/>
  <c r="DZ639" i="9" s="1"/>
  <c r="EA639" i="9" s="1"/>
  <c r="EB639" i="9" s="1"/>
  <c r="DW520" i="9"/>
  <c r="DZ520" i="9" s="1"/>
  <c r="EA520" i="9" s="1"/>
  <c r="EB520" i="9" s="1"/>
  <c r="DW549" i="9"/>
  <c r="DZ549" i="9" s="1"/>
  <c r="EA549" i="9" s="1"/>
  <c r="EB549" i="9" s="1"/>
  <c r="DW498" i="9"/>
  <c r="DZ498" i="9" s="1"/>
  <c r="EA498" i="9" s="1"/>
  <c r="EB498" i="9" s="1"/>
  <c r="DW382" i="9"/>
  <c r="DZ382" i="9" s="1"/>
  <c r="EA382" i="9" s="1"/>
  <c r="EB382" i="9" s="1"/>
  <c r="DW399" i="9"/>
  <c r="DZ399" i="9" s="1"/>
  <c r="EA399" i="9" s="1"/>
  <c r="EB399" i="9" s="1"/>
  <c r="DW253" i="9"/>
  <c r="DZ253" i="9" s="1"/>
  <c r="EA253" i="9" s="1"/>
  <c r="EB253" i="9" s="1"/>
  <c r="DW252" i="9"/>
  <c r="DZ252" i="9" s="1"/>
  <c r="EA252" i="9" s="1"/>
  <c r="EB252" i="9" s="1"/>
  <c r="DW121" i="9"/>
  <c r="DZ121" i="9" s="1"/>
  <c r="EA121" i="9" s="1"/>
  <c r="EB121" i="9" s="1"/>
  <c r="AA9" i="9"/>
  <c r="BI9" i="9"/>
  <c r="CR9" i="9"/>
  <c r="CA1019" i="10"/>
  <c r="CC1019" i="10" s="1"/>
  <c r="BG9" i="9"/>
  <c r="CP9" i="9"/>
  <c r="CO9" i="9"/>
  <c r="BF9" i="9"/>
  <c r="BE9" i="9"/>
  <c r="CN9" i="9"/>
  <c r="DW1005" i="9"/>
  <c r="DZ1005" i="9" s="1"/>
  <c r="EA1005" i="9" s="1"/>
  <c r="EB1005" i="9" s="1"/>
  <c r="DW989" i="9"/>
  <c r="DZ989" i="9" s="1"/>
  <c r="EA989" i="9" s="1"/>
  <c r="EB989" i="9" s="1"/>
  <c r="DW948" i="9"/>
  <c r="DZ948" i="9" s="1"/>
  <c r="EA948" i="9" s="1"/>
  <c r="EB948" i="9" s="1"/>
  <c r="DW908" i="9"/>
  <c r="DZ908" i="9" s="1"/>
  <c r="EA908" i="9" s="1"/>
  <c r="EB908" i="9" s="1"/>
  <c r="DW862" i="9"/>
  <c r="DZ862" i="9" s="1"/>
  <c r="EA862" i="9" s="1"/>
  <c r="EB862" i="9" s="1"/>
  <c r="DW798" i="9"/>
  <c r="DZ798" i="9" s="1"/>
  <c r="EA798" i="9" s="1"/>
  <c r="EB798" i="9" s="1"/>
  <c r="DW954" i="9"/>
  <c r="DZ954" i="9" s="1"/>
  <c r="EA954" i="9" s="1"/>
  <c r="EB954" i="9" s="1"/>
  <c r="DW847" i="9"/>
  <c r="DZ847" i="9" s="1"/>
  <c r="EA847" i="9" s="1"/>
  <c r="EB847" i="9" s="1"/>
  <c r="DW867" i="9"/>
  <c r="DZ867" i="9" s="1"/>
  <c r="EA867" i="9" s="1"/>
  <c r="EB867" i="9" s="1"/>
  <c r="DW608" i="9"/>
  <c r="DZ608" i="9" s="1"/>
  <c r="EA608" i="9" s="1"/>
  <c r="EB608" i="9" s="1"/>
  <c r="DW689" i="9"/>
  <c r="DZ689" i="9" s="1"/>
  <c r="EA689" i="9" s="1"/>
  <c r="EB689" i="9" s="1"/>
  <c r="DW936" i="9"/>
  <c r="DZ936" i="9" s="1"/>
  <c r="EA936" i="9" s="1"/>
  <c r="EB936" i="9" s="1"/>
  <c r="DW861" i="9"/>
  <c r="DZ861" i="9" s="1"/>
  <c r="EA861" i="9" s="1"/>
  <c r="EB861" i="9" s="1"/>
  <c r="DW660" i="9"/>
  <c r="DZ660" i="9" s="1"/>
  <c r="EA660" i="9" s="1"/>
  <c r="EB660" i="9" s="1"/>
  <c r="DW874" i="9"/>
  <c r="DZ874" i="9" s="1"/>
  <c r="EA874" i="9" s="1"/>
  <c r="EB874" i="9" s="1"/>
  <c r="DW885" i="9"/>
  <c r="DZ885" i="9" s="1"/>
  <c r="EA885" i="9" s="1"/>
  <c r="EB885" i="9" s="1"/>
  <c r="DW813" i="9"/>
  <c r="DZ813" i="9" s="1"/>
  <c r="EA813" i="9" s="1"/>
  <c r="EB813" i="9" s="1"/>
  <c r="DW706" i="9"/>
  <c r="DZ706" i="9" s="1"/>
  <c r="EA706" i="9" s="1"/>
  <c r="EB706" i="9" s="1"/>
  <c r="DW713" i="9"/>
  <c r="DZ713" i="9" s="1"/>
  <c r="EA713" i="9" s="1"/>
  <c r="EB713" i="9" s="1"/>
  <c r="DW609" i="9"/>
  <c r="DZ609" i="9" s="1"/>
  <c r="EA609" i="9" s="1"/>
  <c r="EB609" i="9" s="1"/>
  <c r="DW700" i="9"/>
  <c r="DZ700" i="9" s="1"/>
  <c r="EA700" i="9" s="1"/>
  <c r="EB700" i="9" s="1"/>
  <c r="DW618" i="9"/>
  <c r="DZ618" i="9" s="1"/>
  <c r="EA618" i="9" s="1"/>
  <c r="EB618" i="9" s="1"/>
  <c r="DW462" i="9"/>
  <c r="DZ462" i="9" s="1"/>
  <c r="EA462" i="9" s="1"/>
  <c r="EB462" i="9" s="1"/>
  <c r="DW364" i="9"/>
  <c r="DZ364" i="9" s="1"/>
  <c r="EA364" i="9" s="1"/>
  <c r="EB364" i="9" s="1"/>
  <c r="DW304" i="9"/>
  <c r="DZ304" i="9" s="1"/>
  <c r="EA304" i="9" s="1"/>
  <c r="EB304" i="9" s="1"/>
  <c r="DW738" i="9"/>
  <c r="DZ738" i="9" s="1"/>
  <c r="EA738" i="9" s="1"/>
  <c r="EB738" i="9" s="1"/>
  <c r="DW615" i="9"/>
  <c r="DZ615" i="9" s="1"/>
  <c r="EA615" i="9" s="1"/>
  <c r="EB615" i="9" s="1"/>
  <c r="DW460" i="9"/>
  <c r="DZ460" i="9" s="1"/>
  <c r="EA460" i="9" s="1"/>
  <c r="EB460" i="9" s="1"/>
  <c r="DW530" i="9"/>
  <c r="DZ530" i="9" s="1"/>
  <c r="EA530" i="9" s="1"/>
  <c r="EB530" i="9" s="1"/>
  <c r="DW332" i="9"/>
  <c r="DZ332" i="9" s="1"/>
  <c r="EA332" i="9" s="1"/>
  <c r="EB332" i="9" s="1"/>
  <c r="DW322" i="9"/>
  <c r="DZ322" i="9" s="1"/>
  <c r="EA322" i="9" s="1"/>
  <c r="EB322" i="9" s="1"/>
  <c r="DW293" i="9"/>
  <c r="DZ293" i="9" s="1"/>
  <c r="EA293" i="9" s="1"/>
  <c r="EB293" i="9" s="1"/>
  <c r="DW212" i="9"/>
  <c r="DZ212" i="9" s="1"/>
  <c r="EA212" i="9" s="1"/>
  <c r="EB212" i="9" s="1"/>
  <c r="DW102" i="9"/>
  <c r="DZ102" i="9" s="1"/>
  <c r="EA102" i="9" s="1"/>
  <c r="EB102" i="9" s="1"/>
  <c r="DW45" i="9"/>
  <c r="DZ45" i="9" s="1"/>
  <c r="EA45" i="9" s="1"/>
  <c r="EB45" i="9" s="1"/>
  <c r="DW626" i="9"/>
  <c r="DZ626" i="9" s="1"/>
  <c r="EA626" i="9" s="1"/>
  <c r="EB626" i="9" s="1"/>
  <c r="DW652" i="9"/>
  <c r="DZ652" i="9" s="1"/>
  <c r="EA652" i="9" s="1"/>
  <c r="EB652" i="9" s="1"/>
  <c r="DW627" i="9"/>
  <c r="DZ627" i="9" s="1"/>
  <c r="EA627" i="9" s="1"/>
  <c r="EB627" i="9" s="1"/>
  <c r="DW562" i="9"/>
  <c r="DZ562" i="9" s="1"/>
  <c r="EA562" i="9" s="1"/>
  <c r="EB562" i="9" s="1"/>
  <c r="DW508" i="9"/>
  <c r="DZ508" i="9" s="1"/>
  <c r="EA508" i="9" s="1"/>
  <c r="EB508" i="9" s="1"/>
  <c r="DW424" i="9"/>
  <c r="DZ424" i="9" s="1"/>
  <c r="EA424" i="9" s="1"/>
  <c r="EB424" i="9" s="1"/>
  <c r="DW502" i="9"/>
  <c r="DZ502" i="9" s="1"/>
  <c r="EA502" i="9" s="1"/>
  <c r="EB502" i="9" s="1"/>
  <c r="DW392" i="9"/>
  <c r="DZ392" i="9" s="1"/>
  <c r="EA392" i="9" s="1"/>
  <c r="EB392" i="9" s="1"/>
  <c r="DW124" i="9"/>
  <c r="DZ124" i="9" s="1"/>
  <c r="EA124" i="9" s="1"/>
  <c r="EB124" i="9" s="1"/>
  <c r="DW122" i="9"/>
  <c r="DZ122" i="9" s="1"/>
  <c r="EA122" i="9" s="1"/>
  <c r="EB122" i="9" s="1"/>
  <c r="DW596" i="9"/>
  <c r="DZ596" i="9" s="1"/>
  <c r="EA596" i="9" s="1"/>
  <c r="EB596" i="9" s="1"/>
  <c r="DW679" i="9"/>
  <c r="DZ679" i="9" s="1"/>
  <c r="EA679" i="9" s="1"/>
  <c r="EB679" i="9" s="1"/>
  <c r="DW428" i="9"/>
  <c r="DZ428" i="9" s="1"/>
  <c r="EA428" i="9" s="1"/>
  <c r="EB428" i="9" s="1"/>
  <c r="DW538" i="9"/>
  <c r="DZ538" i="9" s="1"/>
  <c r="EA538" i="9" s="1"/>
  <c r="EB538" i="9" s="1"/>
  <c r="DW342" i="9"/>
  <c r="DZ342" i="9" s="1"/>
  <c r="EA342" i="9" s="1"/>
  <c r="EB342" i="9" s="1"/>
  <c r="DW359" i="9"/>
  <c r="DZ359" i="9" s="1"/>
  <c r="EA359" i="9" s="1"/>
  <c r="EB359" i="9" s="1"/>
  <c r="DW303" i="9"/>
  <c r="DZ303" i="9" s="1"/>
  <c r="EA303" i="9" s="1"/>
  <c r="EB303" i="9" s="1"/>
  <c r="DW146" i="9"/>
  <c r="DZ146" i="9" s="1"/>
  <c r="EA146" i="9" s="1"/>
  <c r="EB146" i="9" s="1"/>
  <c r="DW863" i="9"/>
  <c r="DZ863" i="9" s="1"/>
  <c r="EA863" i="9" s="1"/>
  <c r="EB863" i="9" s="1"/>
  <c r="DW166" i="9"/>
  <c r="DZ166" i="9" s="1"/>
  <c r="EA166" i="9" s="1"/>
  <c r="EB166" i="9" s="1"/>
  <c r="DW213" i="9"/>
  <c r="DZ213" i="9" s="1"/>
  <c r="EA213" i="9" s="1"/>
  <c r="EB213" i="9" s="1"/>
  <c r="DW573" i="9"/>
  <c r="DZ573" i="9" s="1"/>
  <c r="EA573" i="9" s="1"/>
  <c r="EB573" i="9" s="1"/>
  <c r="DW582" i="9"/>
  <c r="DZ582" i="9" s="1"/>
  <c r="EA582" i="9" s="1"/>
  <c r="EB582" i="9" s="1"/>
  <c r="DW771" i="9"/>
  <c r="DZ771" i="9" s="1"/>
  <c r="EA771" i="9" s="1"/>
  <c r="EB771" i="9" s="1"/>
  <c r="DW997" i="9"/>
  <c r="DZ997" i="9" s="1"/>
  <c r="EA997" i="9" s="1"/>
  <c r="EB997" i="9" s="1"/>
  <c r="DW941" i="9"/>
  <c r="DZ941" i="9" s="1"/>
  <c r="EA941" i="9" s="1"/>
  <c r="EB941" i="9" s="1"/>
  <c r="DW965" i="9"/>
  <c r="DZ965" i="9" s="1"/>
  <c r="EA965" i="9" s="1"/>
  <c r="EB965" i="9" s="1"/>
  <c r="DW1010" i="9"/>
  <c r="DZ1010" i="9" s="1"/>
  <c r="EA1010" i="9" s="1"/>
  <c r="EB1010" i="9" s="1"/>
  <c r="DW983" i="9"/>
  <c r="DZ983" i="9" s="1"/>
  <c r="EA983" i="9" s="1"/>
  <c r="EB983" i="9" s="1"/>
  <c r="DW952" i="9"/>
  <c r="DZ952" i="9" s="1"/>
  <c r="EA952" i="9" s="1"/>
  <c r="EB952" i="9" s="1"/>
  <c r="DW957" i="9"/>
  <c r="DZ957" i="9" s="1"/>
  <c r="EA957" i="9" s="1"/>
  <c r="EB957" i="9" s="1"/>
  <c r="DW970" i="9"/>
  <c r="DZ970" i="9" s="1"/>
  <c r="EA970" i="9" s="1"/>
  <c r="EB970" i="9" s="1"/>
  <c r="DW939" i="9"/>
  <c r="DZ939" i="9" s="1"/>
  <c r="EA939" i="9" s="1"/>
  <c r="EB939" i="9" s="1"/>
  <c r="DW969" i="9"/>
  <c r="DZ969" i="9" s="1"/>
  <c r="EA969" i="9" s="1"/>
  <c r="EB969" i="9" s="1"/>
  <c r="DW934" i="9"/>
  <c r="DZ934" i="9" s="1"/>
  <c r="EA934" i="9" s="1"/>
  <c r="EB934" i="9" s="1"/>
  <c r="DW912" i="9"/>
  <c r="DZ912" i="9" s="1"/>
  <c r="EA912" i="9" s="1"/>
  <c r="EB912" i="9" s="1"/>
  <c r="DW888" i="9"/>
  <c r="DZ888" i="9" s="1"/>
  <c r="EA888" i="9" s="1"/>
  <c r="EB888" i="9" s="1"/>
  <c r="DW701" i="9"/>
  <c r="DZ701" i="9" s="1"/>
  <c r="EA701" i="9" s="1"/>
  <c r="EB701" i="9" s="1"/>
  <c r="DW463" i="9"/>
  <c r="DZ463" i="9" s="1"/>
  <c r="EA463" i="9" s="1"/>
  <c r="EB463" i="9" s="1"/>
  <c r="DW744" i="9"/>
  <c r="DZ744" i="9" s="1"/>
  <c r="EA744" i="9" s="1"/>
  <c r="EB744" i="9" s="1"/>
  <c r="DW905" i="9"/>
  <c r="DZ905" i="9" s="1"/>
  <c r="EA905" i="9" s="1"/>
  <c r="EB905" i="9" s="1"/>
  <c r="DW795" i="9"/>
  <c r="DZ795" i="9" s="1"/>
  <c r="EA795" i="9" s="1"/>
  <c r="EB795" i="9" s="1"/>
  <c r="DW753" i="9"/>
  <c r="DZ753" i="9" s="1"/>
  <c r="EA753" i="9" s="1"/>
  <c r="EB753" i="9" s="1"/>
  <c r="DW507" i="9"/>
  <c r="DZ507" i="9" s="1"/>
  <c r="EA507" i="9" s="1"/>
  <c r="EB507" i="9" s="1"/>
  <c r="DW946" i="9"/>
  <c r="DZ946" i="9" s="1"/>
  <c r="EA946" i="9" s="1"/>
  <c r="EB946" i="9" s="1"/>
  <c r="DW640" i="9"/>
  <c r="DZ640" i="9" s="1"/>
  <c r="EA640" i="9" s="1"/>
  <c r="EB640" i="9" s="1"/>
  <c r="DW709" i="9"/>
  <c r="DZ709" i="9" s="1"/>
  <c r="EA709" i="9" s="1"/>
  <c r="EB709" i="9" s="1"/>
  <c r="DW597" i="9"/>
  <c r="DZ597" i="9" s="1"/>
  <c r="EA597" i="9" s="1"/>
  <c r="EB597" i="9" s="1"/>
  <c r="DW620" i="9"/>
  <c r="DZ620" i="9" s="1"/>
  <c r="EA620" i="9" s="1"/>
  <c r="EB620" i="9" s="1"/>
  <c r="DW933" i="9"/>
  <c r="DZ933" i="9" s="1"/>
  <c r="EA933" i="9" s="1"/>
  <c r="EB933" i="9" s="1"/>
  <c r="DW841" i="9"/>
  <c r="DZ841" i="9" s="1"/>
  <c r="EA841" i="9" s="1"/>
  <c r="EB841" i="9" s="1"/>
  <c r="DW852" i="9"/>
  <c r="DZ852" i="9" s="1"/>
  <c r="EA852" i="9" s="1"/>
  <c r="EB852" i="9" s="1"/>
  <c r="DW758" i="9"/>
  <c r="DZ758" i="9" s="1"/>
  <c r="EA758" i="9" s="1"/>
  <c r="EB758" i="9" s="1"/>
  <c r="DW644" i="9"/>
  <c r="DZ644" i="9" s="1"/>
  <c r="EA644" i="9" s="1"/>
  <c r="EB644" i="9" s="1"/>
  <c r="DW637" i="9"/>
  <c r="DZ637" i="9" s="1"/>
  <c r="EA637" i="9" s="1"/>
  <c r="EB637" i="9" s="1"/>
  <c r="DW539" i="9"/>
  <c r="DZ539" i="9" s="1"/>
  <c r="EA539" i="9" s="1"/>
  <c r="EB539" i="9" s="1"/>
  <c r="DW720" i="9"/>
  <c r="DZ720" i="9" s="1"/>
  <c r="EA720" i="9" s="1"/>
  <c r="EB720" i="9" s="1"/>
  <c r="DW666" i="9"/>
  <c r="DZ666" i="9" s="1"/>
  <c r="EA666" i="9" s="1"/>
  <c r="EB666" i="9" s="1"/>
  <c r="DW759" i="9"/>
  <c r="DZ759" i="9" s="1"/>
  <c r="EA759" i="9" s="1"/>
  <c r="EB759" i="9" s="1"/>
  <c r="DW559" i="9"/>
  <c r="DZ559" i="9" s="1"/>
  <c r="EA559" i="9" s="1"/>
  <c r="EB559" i="9" s="1"/>
  <c r="DW448" i="9"/>
  <c r="DZ448" i="9" s="1"/>
  <c r="EA448" i="9" s="1"/>
  <c r="EB448" i="9" s="1"/>
  <c r="DW473" i="9"/>
  <c r="DZ473" i="9" s="1"/>
  <c r="EA473" i="9" s="1"/>
  <c r="EB473" i="9" s="1"/>
  <c r="DW510" i="9"/>
  <c r="DZ510" i="9" s="1"/>
  <c r="EA510" i="9" s="1"/>
  <c r="EB510" i="9" s="1"/>
  <c r="DW388" i="9"/>
  <c r="DZ388" i="9" s="1"/>
  <c r="EA388" i="9" s="1"/>
  <c r="EB388" i="9" s="1"/>
  <c r="DW408" i="9"/>
  <c r="DZ408" i="9" s="1"/>
  <c r="EA408" i="9" s="1"/>
  <c r="EB408" i="9" s="1"/>
  <c r="DW357" i="9"/>
  <c r="DZ357" i="9" s="1"/>
  <c r="EA357" i="9" s="1"/>
  <c r="EB357" i="9" s="1"/>
  <c r="DW193" i="9"/>
  <c r="DZ193" i="9" s="1"/>
  <c r="EA193" i="9" s="1"/>
  <c r="EB193" i="9" s="1"/>
  <c r="DW173" i="9"/>
  <c r="DZ173" i="9" s="1"/>
  <c r="EA173" i="9" s="1"/>
  <c r="EB173" i="9" s="1"/>
  <c r="DW64" i="9"/>
  <c r="DZ64" i="9" s="1"/>
  <c r="EA64" i="9" s="1"/>
  <c r="EB64" i="9" s="1"/>
  <c r="DW48" i="9"/>
  <c r="DZ48" i="9" s="1"/>
  <c r="EA48" i="9" s="1"/>
  <c r="EB48" i="9" s="1"/>
  <c r="DW106" i="9"/>
  <c r="DZ106" i="9" s="1"/>
  <c r="EA106" i="9" s="1"/>
  <c r="EB106" i="9" s="1"/>
  <c r="DW598" i="9"/>
  <c r="DZ598" i="9" s="1"/>
  <c r="EA598" i="9" s="1"/>
  <c r="EB598" i="9" s="1"/>
  <c r="DW739" i="9"/>
  <c r="DZ739" i="9" s="1"/>
  <c r="EA739" i="9" s="1"/>
  <c r="EB739" i="9" s="1"/>
  <c r="DW671" i="9"/>
  <c r="DZ671" i="9" s="1"/>
  <c r="EA671" i="9" s="1"/>
  <c r="EB671" i="9" s="1"/>
  <c r="DW504" i="9"/>
  <c r="DZ504" i="9" s="1"/>
  <c r="EA504" i="9" s="1"/>
  <c r="EB504" i="9" s="1"/>
  <c r="DW564" i="9"/>
  <c r="DZ564" i="9" s="1"/>
  <c r="EA564" i="9" s="1"/>
  <c r="EB564" i="9" s="1"/>
  <c r="DW442" i="9"/>
  <c r="DZ442" i="9" s="1"/>
  <c r="EA442" i="9" s="1"/>
  <c r="EB442" i="9" s="1"/>
  <c r="DW362" i="9"/>
  <c r="DZ362" i="9" s="1"/>
  <c r="EA362" i="9" s="1"/>
  <c r="EB362" i="9" s="1"/>
  <c r="DW379" i="9"/>
  <c r="DZ379" i="9" s="1"/>
  <c r="EA379" i="9" s="1"/>
  <c r="EB379" i="9" s="1"/>
  <c r="DW334" i="9"/>
  <c r="DZ334" i="9" s="1"/>
  <c r="EA334" i="9" s="1"/>
  <c r="EB334" i="9" s="1"/>
  <c r="DW208" i="9"/>
  <c r="DZ208" i="9" s="1"/>
  <c r="EA208" i="9" s="1"/>
  <c r="EB208" i="9" s="1"/>
  <c r="DW296" i="9"/>
  <c r="DZ296" i="9" s="1"/>
  <c r="EA296" i="9" s="1"/>
  <c r="EB296" i="9" s="1"/>
  <c r="DW284" i="9"/>
  <c r="DZ284" i="9" s="1"/>
  <c r="EA284" i="9" s="1"/>
  <c r="EB284" i="9" s="1"/>
  <c r="DW272" i="9"/>
  <c r="DZ272" i="9" s="1"/>
  <c r="EA272" i="9" s="1"/>
  <c r="EB272" i="9" s="1"/>
  <c r="DW200" i="9"/>
  <c r="DZ200" i="9" s="1"/>
  <c r="EA200" i="9" s="1"/>
  <c r="EB200" i="9" s="1"/>
  <c r="DW103" i="9"/>
  <c r="DZ103" i="9" s="1"/>
  <c r="EA103" i="9" s="1"/>
  <c r="EB103" i="9" s="1"/>
  <c r="DW93" i="9"/>
  <c r="DZ93" i="9" s="1"/>
  <c r="EA93" i="9" s="1"/>
  <c r="EB93" i="9" s="1"/>
  <c r="DW614" i="9"/>
  <c r="DZ614" i="9" s="1"/>
  <c r="EA614" i="9" s="1"/>
  <c r="EB614" i="9" s="1"/>
  <c r="DW588" i="9"/>
  <c r="DZ588" i="9" s="1"/>
  <c r="EA588" i="9" s="1"/>
  <c r="EB588" i="9" s="1"/>
  <c r="DW611" i="9"/>
  <c r="DZ611" i="9" s="1"/>
  <c r="EA611" i="9" s="1"/>
  <c r="EB611" i="9" s="1"/>
  <c r="DW558" i="9"/>
  <c r="DZ558" i="9" s="1"/>
  <c r="EA558" i="9" s="1"/>
  <c r="EB558" i="9" s="1"/>
  <c r="DW500" i="9"/>
  <c r="DZ500" i="9" s="1"/>
  <c r="EA500" i="9" s="1"/>
  <c r="EB500" i="9" s="1"/>
  <c r="DW533" i="9"/>
  <c r="DZ533" i="9" s="1"/>
  <c r="EA533" i="9" s="1"/>
  <c r="EB533" i="9" s="1"/>
  <c r="DW485" i="9"/>
  <c r="DZ485" i="9" s="1"/>
  <c r="EA485" i="9" s="1"/>
  <c r="EB485" i="9" s="1"/>
  <c r="DW328" i="9"/>
  <c r="DZ328" i="9" s="1"/>
  <c r="EA328" i="9" s="1"/>
  <c r="EB328" i="9" s="1"/>
  <c r="DW422" i="9"/>
  <c r="DZ422" i="9" s="1"/>
  <c r="EA422" i="9" s="1"/>
  <c r="EB422" i="9" s="1"/>
  <c r="DW352" i="9"/>
  <c r="DZ352" i="9" s="1"/>
  <c r="EA352" i="9" s="1"/>
  <c r="EB352" i="9" s="1"/>
  <c r="DW361" i="9"/>
  <c r="DZ361" i="9" s="1"/>
  <c r="EA361" i="9" s="1"/>
  <c r="EB361" i="9" s="1"/>
  <c r="DW192" i="9"/>
  <c r="DZ192" i="9" s="1"/>
  <c r="EA192" i="9" s="1"/>
  <c r="EB192" i="9" s="1"/>
  <c r="DW185" i="9"/>
  <c r="DZ185" i="9" s="1"/>
  <c r="EA185" i="9" s="1"/>
  <c r="EB185" i="9" s="1"/>
  <c r="DW111" i="9"/>
  <c r="DZ111" i="9" s="1"/>
  <c r="EA111" i="9" s="1"/>
  <c r="EB111" i="9" s="1"/>
  <c r="DW89" i="9"/>
  <c r="DZ89" i="9" s="1"/>
  <c r="EA89" i="9" s="1"/>
  <c r="EB89" i="9" s="1"/>
  <c r="DW44" i="9"/>
  <c r="DZ44" i="9" s="1"/>
  <c r="EA44" i="9" s="1"/>
  <c r="EB44" i="9" s="1"/>
  <c r="DW630" i="9"/>
  <c r="DZ630" i="9" s="1"/>
  <c r="EA630" i="9" s="1"/>
  <c r="EB630" i="9" s="1"/>
  <c r="DW672" i="9"/>
  <c r="DZ672" i="9" s="1"/>
  <c r="EA672" i="9" s="1"/>
  <c r="EB672" i="9" s="1"/>
  <c r="DW703" i="9"/>
  <c r="DZ703" i="9" s="1"/>
  <c r="EA703" i="9" s="1"/>
  <c r="EB703" i="9" s="1"/>
  <c r="DW607" i="9"/>
  <c r="DZ607" i="9" s="1"/>
  <c r="EA607" i="9" s="1"/>
  <c r="EB607" i="9" s="1"/>
  <c r="DW488" i="9"/>
  <c r="DZ488" i="9" s="1"/>
  <c r="EA488" i="9" s="1"/>
  <c r="EB488" i="9" s="1"/>
  <c r="DW560" i="9"/>
  <c r="DZ560" i="9" s="1"/>
  <c r="EA560" i="9" s="1"/>
  <c r="EB560" i="9" s="1"/>
  <c r="DW466" i="9"/>
  <c r="DZ466" i="9" s="1"/>
  <c r="EA466" i="9" s="1"/>
  <c r="EB466" i="9" s="1"/>
  <c r="DW366" i="9"/>
  <c r="DZ366" i="9" s="1"/>
  <c r="EA366" i="9" s="1"/>
  <c r="EB366" i="9" s="1"/>
  <c r="DW383" i="9"/>
  <c r="DZ383" i="9" s="1"/>
  <c r="EA383" i="9" s="1"/>
  <c r="EB383" i="9" s="1"/>
  <c r="DW335" i="9"/>
  <c r="DZ335" i="9" s="1"/>
  <c r="EA335" i="9" s="1"/>
  <c r="EB335" i="9" s="1"/>
  <c r="DW207" i="9"/>
  <c r="DZ207" i="9" s="1"/>
  <c r="EA207" i="9" s="1"/>
  <c r="EB207" i="9" s="1"/>
  <c r="DW177" i="9"/>
  <c r="DZ177" i="9" s="1"/>
  <c r="EA177" i="9" s="1"/>
  <c r="EB177" i="9" s="1"/>
  <c r="DW580" i="9"/>
  <c r="DZ580" i="9" s="1"/>
  <c r="EA580" i="9" s="1"/>
  <c r="EB580" i="9" s="1"/>
  <c r="DW577" i="9"/>
  <c r="DZ577" i="9" s="1"/>
  <c r="EA577" i="9" s="1"/>
  <c r="EB577" i="9" s="1"/>
  <c r="DW579" i="9"/>
  <c r="DZ579" i="9" s="1"/>
  <c r="EA579" i="9" s="1"/>
  <c r="EB579" i="9" s="1"/>
  <c r="CL8" i="9"/>
  <c r="BC8" i="9"/>
  <c r="DW828" i="9"/>
  <c r="DZ828" i="9" s="1"/>
  <c r="EA828" i="9" s="1"/>
  <c r="EB828" i="9" s="1"/>
  <c r="DW824" i="9"/>
  <c r="DZ824" i="9" s="1"/>
  <c r="EA824" i="9" s="1"/>
  <c r="EB824" i="9" s="1"/>
  <c r="DW921" i="9"/>
  <c r="DZ921" i="9" s="1"/>
  <c r="EA921" i="9" s="1"/>
  <c r="EB921" i="9" s="1"/>
  <c r="CO10" i="9"/>
  <c r="BF10" i="9"/>
  <c r="DD10" i="9"/>
  <c r="BU10" i="9"/>
  <c r="DB10" i="9"/>
  <c r="BS10" i="9"/>
  <c r="BM10" i="9"/>
  <c r="CV10" i="9"/>
  <c r="BT10" i="9"/>
  <c r="DC10" i="9"/>
  <c r="DI10" i="9"/>
  <c r="BZ10" i="9"/>
  <c r="DG10" i="9"/>
  <c r="BX10" i="9"/>
  <c r="CA10" i="9"/>
  <c r="DJ10" i="9"/>
  <c r="DW61" i="9"/>
  <c r="DZ61" i="9" s="1"/>
  <c r="EA61" i="9" s="1"/>
  <c r="EB61" i="9" s="1"/>
  <c r="DW79" i="9"/>
  <c r="DZ79" i="9" s="1"/>
  <c r="EA79" i="9" s="1"/>
  <c r="EB79" i="9" s="1"/>
  <c r="DW11" i="9"/>
  <c r="DZ11" i="9" s="1"/>
  <c r="DW584" i="9"/>
  <c r="DZ584" i="9" s="1"/>
  <c r="EA584" i="9" s="1"/>
  <c r="EB584" i="9" s="1"/>
  <c r="DW943" i="9"/>
  <c r="DZ943" i="9" s="1"/>
  <c r="EA943" i="9" s="1"/>
  <c r="EB943" i="9" s="1"/>
  <c r="DW968" i="9"/>
  <c r="DZ968" i="9" s="1"/>
  <c r="EA968" i="9" s="1"/>
  <c r="EB968" i="9" s="1"/>
  <c r="DW1013" i="9"/>
  <c r="DZ1013" i="9" s="1"/>
  <c r="EA1013" i="9" s="1"/>
  <c r="EB1013" i="9" s="1"/>
  <c r="BC9" i="9"/>
  <c r="CL9" i="9"/>
  <c r="DW876" i="9"/>
  <c r="DZ876" i="9" s="1"/>
  <c r="EA876" i="9" s="1"/>
  <c r="EB876" i="9" s="1"/>
  <c r="DW49" i="9"/>
  <c r="DZ49" i="9" s="1"/>
  <c r="EA49" i="9" s="1"/>
  <c r="EB49" i="9" s="1"/>
  <c r="DW178" i="9"/>
  <c r="DZ178" i="9" s="1"/>
  <c r="EA178" i="9" s="1"/>
  <c r="EB178" i="9" s="1"/>
  <c r="X8" i="9"/>
  <c r="BD8" i="9"/>
  <c r="CM8" i="9"/>
  <c r="DW1000" i="9"/>
  <c r="DZ1000" i="9" s="1"/>
  <c r="EA1000" i="9" s="1"/>
  <c r="EB1000" i="9" s="1"/>
  <c r="DW976" i="9"/>
  <c r="DZ976" i="9" s="1"/>
  <c r="EA976" i="9" s="1"/>
  <c r="EB976" i="9" s="1"/>
  <c r="DW1008" i="9"/>
  <c r="DZ1008" i="9" s="1"/>
  <c r="EA1008" i="9" s="1"/>
  <c r="EB1008" i="9" s="1"/>
  <c r="DW945" i="9"/>
  <c r="DZ945" i="9" s="1"/>
  <c r="EA945" i="9" s="1"/>
  <c r="EB945" i="9" s="1"/>
  <c r="DW960" i="9"/>
  <c r="DZ960" i="9" s="1"/>
  <c r="EA960" i="9" s="1"/>
  <c r="EB960" i="9" s="1"/>
  <c r="DW999" i="9"/>
  <c r="DZ999" i="9" s="1"/>
  <c r="EA999" i="9" s="1"/>
  <c r="EB999" i="9" s="1"/>
  <c r="DW982" i="9"/>
  <c r="DZ982" i="9" s="1"/>
  <c r="EA982" i="9" s="1"/>
  <c r="EB982" i="9" s="1"/>
  <c r="DW995" i="9"/>
  <c r="DZ995" i="9" s="1"/>
  <c r="EA995" i="9" s="1"/>
  <c r="EB995" i="9" s="1"/>
  <c r="DW981" i="9"/>
  <c r="DZ981" i="9" s="1"/>
  <c r="EA981" i="9" s="1"/>
  <c r="EB981" i="9" s="1"/>
  <c r="DW919" i="9"/>
  <c r="DZ919" i="9" s="1"/>
  <c r="EA919" i="9" s="1"/>
  <c r="EB919" i="9" s="1"/>
  <c r="DW909" i="9"/>
  <c r="DZ909" i="9" s="1"/>
  <c r="EA909" i="9" s="1"/>
  <c r="EB909" i="9" s="1"/>
  <c r="DW900" i="9"/>
  <c r="DZ900" i="9" s="1"/>
  <c r="EA900" i="9" s="1"/>
  <c r="EB900" i="9" s="1"/>
  <c r="DW808" i="9"/>
  <c r="DZ808" i="9" s="1"/>
  <c r="EA808" i="9" s="1"/>
  <c r="EB808" i="9" s="1"/>
  <c r="DW669" i="9"/>
  <c r="DZ669" i="9" s="1"/>
  <c r="EA669" i="9" s="1"/>
  <c r="EB669" i="9" s="1"/>
  <c r="DW726" i="9"/>
  <c r="DZ726" i="9" s="1"/>
  <c r="EA726" i="9" s="1"/>
  <c r="EB726" i="9" s="1"/>
  <c r="DW732" i="9"/>
  <c r="DZ732" i="9" s="1"/>
  <c r="EA732" i="9" s="1"/>
  <c r="EB732" i="9" s="1"/>
  <c r="DW901" i="9"/>
  <c r="DZ901" i="9" s="1"/>
  <c r="EA901" i="9" s="1"/>
  <c r="EB901" i="9" s="1"/>
  <c r="DW860" i="9"/>
  <c r="DZ860" i="9" s="1"/>
  <c r="EA860" i="9" s="1"/>
  <c r="EB860" i="9" s="1"/>
  <c r="DW750" i="9"/>
  <c r="DZ750" i="9" s="1"/>
  <c r="EA750" i="9" s="1"/>
  <c r="EB750" i="9" s="1"/>
  <c r="DW749" i="9"/>
  <c r="DZ749" i="9" s="1"/>
  <c r="EA749" i="9" s="1"/>
  <c r="EB749" i="9" s="1"/>
  <c r="DW479" i="9"/>
  <c r="DZ479" i="9" s="1"/>
  <c r="EA479" i="9" s="1"/>
  <c r="EB479" i="9" s="1"/>
  <c r="DW910" i="9"/>
  <c r="DZ910" i="9" s="1"/>
  <c r="EA910" i="9" s="1"/>
  <c r="EB910" i="9" s="1"/>
  <c r="DW886" i="9"/>
  <c r="DZ886" i="9" s="1"/>
  <c r="EA886" i="9" s="1"/>
  <c r="EB886" i="9" s="1"/>
  <c r="DW600" i="9"/>
  <c r="DZ600" i="9" s="1"/>
  <c r="EA600" i="9" s="1"/>
  <c r="EB600" i="9" s="1"/>
  <c r="DW705" i="9"/>
  <c r="DZ705" i="9" s="1"/>
  <c r="EA705" i="9" s="1"/>
  <c r="EB705" i="9" s="1"/>
  <c r="DW593" i="9"/>
  <c r="DZ593" i="9" s="1"/>
  <c r="EA593" i="9" s="1"/>
  <c r="EB593" i="9" s="1"/>
  <c r="DW604" i="9"/>
  <c r="DZ604" i="9" s="1"/>
  <c r="EA604" i="9" s="1"/>
  <c r="EB604" i="9" s="1"/>
  <c r="DW929" i="9"/>
  <c r="DZ929" i="9" s="1"/>
  <c r="EA929" i="9" s="1"/>
  <c r="EB929" i="9" s="1"/>
  <c r="DW891" i="9"/>
  <c r="DZ891" i="9" s="1"/>
  <c r="EA891" i="9" s="1"/>
  <c r="EB891" i="9" s="1"/>
  <c r="DW855" i="9"/>
  <c r="DZ855" i="9" s="1"/>
  <c r="EA855" i="9" s="1"/>
  <c r="EB855" i="9" s="1"/>
  <c r="DW848" i="9"/>
  <c r="DZ848" i="9" s="1"/>
  <c r="EA848" i="9" s="1"/>
  <c r="EB848" i="9" s="1"/>
  <c r="DW807" i="9"/>
  <c r="DZ807" i="9" s="1"/>
  <c r="EA807" i="9" s="1"/>
  <c r="EB807" i="9" s="1"/>
  <c r="DW694" i="9"/>
  <c r="DZ694" i="9" s="1"/>
  <c r="EA694" i="9" s="1"/>
  <c r="EB694" i="9" s="1"/>
  <c r="DW685" i="9"/>
  <c r="DZ685" i="9" s="1"/>
  <c r="EA685" i="9" s="1"/>
  <c r="EB685" i="9" s="1"/>
  <c r="DW571" i="9"/>
  <c r="DZ571" i="9" s="1"/>
  <c r="EA571" i="9" s="1"/>
  <c r="EB571" i="9" s="1"/>
  <c r="DW748" i="9"/>
  <c r="DZ748" i="9" s="1"/>
  <c r="EA748" i="9" s="1"/>
  <c r="EB748" i="9" s="1"/>
  <c r="DW684" i="9"/>
  <c r="DZ684" i="9" s="1"/>
  <c r="EA684" i="9" s="1"/>
  <c r="EB684" i="9" s="1"/>
  <c r="DW483" i="9"/>
  <c r="DZ483" i="9" s="1"/>
  <c r="EA483" i="9" s="1"/>
  <c r="EB483" i="9" s="1"/>
  <c r="DW635" i="9"/>
  <c r="DZ635" i="9" s="1"/>
  <c r="EA635" i="9" s="1"/>
  <c r="EB635" i="9" s="1"/>
  <c r="DW516" i="9"/>
  <c r="DZ516" i="9" s="1"/>
  <c r="EA516" i="9" s="1"/>
  <c r="EB516" i="9" s="1"/>
  <c r="DW497" i="9"/>
  <c r="DZ497" i="9" s="1"/>
  <c r="EA497" i="9" s="1"/>
  <c r="EB497" i="9" s="1"/>
  <c r="DW433" i="9"/>
  <c r="DZ433" i="9" s="1"/>
  <c r="EA433" i="9" s="1"/>
  <c r="EB433" i="9" s="1"/>
  <c r="DW430" i="9"/>
  <c r="DZ430" i="9" s="1"/>
  <c r="EA430" i="9" s="1"/>
  <c r="EB430" i="9" s="1"/>
  <c r="DW348" i="9"/>
  <c r="DZ348" i="9" s="1"/>
  <c r="EA348" i="9" s="1"/>
  <c r="EB348" i="9" s="1"/>
  <c r="DW381" i="9"/>
  <c r="DZ381" i="9" s="1"/>
  <c r="EA381" i="9" s="1"/>
  <c r="EB381" i="9" s="1"/>
  <c r="DW325" i="9"/>
  <c r="DZ325" i="9" s="1"/>
  <c r="EA325" i="9" s="1"/>
  <c r="EB325" i="9" s="1"/>
  <c r="DW202" i="9"/>
  <c r="DZ202" i="9" s="1"/>
  <c r="EA202" i="9" s="1"/>
  <c r="EB202" i="9" s="1"/>
  <c r="DW157" i="9"/>
  <c r="DZ157" i="9" s="1"/>
  <c r="EA157" i="9" s="1"/>
  <c r="EB157" i="9" s="1"/>
  <c r="DW88" i="9"/>
  <c r="DZ88" i="9" s="1"/>
  <c r="EA88" i="9" s="1"/>
  <c r="EB88" i="9" s="1"/>
  <c r="DW39" i="9"/>
  <c r="DZ39" i="9" s="1"/>
  <c r="EA39" i="9" s="1"/>
  <c r="EB39" i="9" s="1"/>
  <c r="DW90" i="9"/>
  <c r="DZ90" i="9" s="1"/>
  <c r="EA90" i="9" s="1"/>
  <c r="EB90" i="9" s="1"/>
  <c r="DW475" i="9"/>
  <c r="DZ475" i="9" s="1"/>
  <c r="EA475" i="9" s="1"/>
  <c r="EB475" i="9" s="1"/>
  <c r="DW731" i="9"/>
  <c r="DZ731" i="9" s="1"/>
  <c r="EA731" i="9" s="1"/>
  <c r="EB731" i="9" s="1"/>
  <c r="DW655" i="9"/>
  <c r="DZ655" i="9" s="1"/>
  <c r="EA655" i="9" s="1"/>
  <c r="EB655" i="9" s="1"/>
  <c r="DW496" i="9"/>
  <c r="DZ496" i="9" s="1"/>
  <c r="EA496" i="9" s="1"/>
  <c r="EB496" i="9" s="1"/>
  <c r="DW556" i="9"/>
  <c r="DZ556" i="9" s="1"/>
  <c r="EA556" i="9" s="1"/>
  <c r="EB556" i="9" s="1"/>
  <c r="DW426" i="9"/>
  <c r="DZ426" i="9" s="1"/>
  <c r="EA426" i="9" s="1"/>
  <c r="EB426" i="9" s="1"/>
  <c r="DW354" i="9"/>
  <c r="DZ354" i="9" s="1"/>
  <c r="EA354" i="9" s="1"/>
  <c r="EB354" i="9" s="1"/>
  <c r="DW371" i="9"/>
  <c r="DZ371" i="9" s="1"/>
  <c r="EA371" i="9" s="1"/>
  <c r="EB371" i="9" s="1"/>
  <c r="DW330" i="9"/>
  <c r="DZ330" i="9" s="1"/>
  <c r="EA330" i="9" s="1"/>
  <c r="EB330" i="9" s="1"/>
  <c r="DW172" i="9"/>
  <c r="DZ172" i="9" s="1"/>
  <c r="EA172" i="9" s="1"/>
  <c r="EB172" i="9" s="1"/>
  <c r="DW291" i="9"/>
  <c r="DZ291" i="9" s="1"/>
  <c r="EA291" i="9" s="1"/>
  <c r="EB291" i="9" s="1"/>
  <c r="DW279" i="9"/>
  <c r="DZ279" i="9" s="1"/>
  <c r="EA279" i="9" s="1"/>
  <c r="EB279" i="9" s="1"/>
  <c r="DW271" i="9"/>
  <c r="DZ271" i="9" s="1"/>
  <c r="EA271" i="9" s="1"/>
  <c r="EB271" i="9" s="1"/>
  <c r="DW263" i="9"/>
  <c r="DZ263" i="9" s="1"/>
  <c r="EA263" i="9" s="1"/>
  <c r="EB263" i="9" s="1"/>
  <c r="DW169" i="9"/>
  <c r="DZ169" i="9" s="1"/>
  <c r="EA169" i="9" s="1"/>
  <c r="EB169" i="9" s="1"/>
  <c r="DW74" i="9"/>
  <c r="DZ74" i="9" s="1"/>
  <c r="EA74" i="9" s="1"/>
  <c r="EB74" i="9" s="1"/>
  <c r="DW35" i="9"/>
  <c r="DZ35" i="9" s="1"/>
  <c r="EA35" i="9" s="1"/>
  <c r="EB35" i="9" s="1"/>
  <c r="DW28" i="9"/>
  <c r="DZ28" i="9" s="1"/>
  <c r="EA28" i="9" s="1"/>
  <c r="EB28" i="9" s="1"/>
  <c r="DW455" i="9"/>
  <c r="DZ455" i="9" s="1"/>
  <c r="EA455" i="9" s="1"/>
  <c r="EB455" i="9" s="1"/>
  <c r="DW659" i="9"/>
  <c r="DZ659" i="9" s="1"/>
  <c r="EA659" i="9" s="1"/>
  <c r="EB659" i="9" s="1"/>
  <c r="DW570" i="9"/>
  <c r="DZ570" i="9" s="1"/>
  <c r="EA570" i="9" s="1"/>
  <c r="EB570" i="9" s="1"/>
  <c r="DW540" i="9"/>
  <c r="DZ540" i="9" s="1"/>
  <c r="EA540" i="9" s="1"/>
  <c r="EB540" i="9" s="1"/>
  <c r="DW440" i="9"/>
  <c r="DZ440" i="9" s="1"/>
  <c r="EA440" i="9" s="1"/>
  <c r="EB440" i="9" s="1"/>
  <c r="DW529" i="9"/>
  <c r="DZ529" i="9" s="1"/>
  <c r="EA529" i="9" s="1"/>
  <c r="EB529" i="9" s="1"/>
  <c r="DW477" i="9"/>
  <c r="DZ477" i="9" s="1"/>
  <c r="EA477" i="9" s="1"/>
  <c r="EB477" i="9" s="1"/>
  <c r="DW534" i="9"/>
  <c r="DZ534" i="9" s="1"/>
  <c r="EA534" i="9" s="1"/>
  <c r="EB534" i="9" s="1"/>
  <c r="DW405" i="9"/>
  <c r="DZ405" i="9" s="1"/>
  <c r="EA405" i="9" s="1"/>
  <c r="EB405" i="9" s="1"/>
  <c r="DW344" i="9"/>
  <c r="DZ344" i="9" s="1"/>
  <c r="EA344" i="9" s="1"/>
  <c r="EB344" i="9" s="1"/>
  <c r="DW353" i="9"/>
  <c r="DZ353" i="9" s="1"/>
  <c r="EA353" i="9" s="1"/>
  <c r="EB353" i="9" s="1"/>
  <c r="DW176" i="9"/>
  <c r="DZ176" i="9" s="1"/>
  <c r="EA176" i="9" s="1"/>
  <c r="EB176" i="9" s="1"/>
  <c r="DW68" i="9"/>
  <c r="DZ68" i="9" s="1"/>
  <c r="EA68" i="9" s="1"/>
  <c r="EB68" i="9" s="1"/>
  <c r="DW116" i="9"/>
  <c r="DZ116" i="9" s="1"/>
  <c r="EA116" i="9" s="1"/>
  <c r="EB116" i="9" s="1"/>
  <c r="DW42" i="9"/>
  <c r="DZ42" i="9" s="1"/>
  <c r="EA42" i="9" s="1"/>
  <c r="EB42" i="9" s="1"/>
  <c r="DW606" i="9"/>
  <c r="DZ606" i="9" s="1"/>
  <c r="EA606" i="9" s="1"/>
  <c r="EB606" i="9" s="1"/>
  <c r="DW648" i="9"/>
  <c r="DZ648" i="9" s="1"/>
  <c r="EA648" i="9" s="1"/>
  <c r="EB648" i="9" s="1"/>
  <c r="DW695" i="9"/>
  <c r="DZ695" i="9" s="1"/>
  <c r="EA695" i="9" s="1"/>
  <c r="EB695" i="9" s="1"/>
  <c r="DW591" i="9"/>
  <c r="DZ591" i="9" s="1"/>
  <c r="EA591" i="9" s="1"/>
  <c r="EB591" i="9" s="1"/>
  <c r="DW468" i="9"/>
  <c r="DZ468" i="9" s="1"/>
  <c r="EA468" i="9" s="1"/>
  <c r="EB468" i="9" s="1"/>
  <c r="DW552" i="9"/>
  <c r="DZ552" i="9" s="1"/>
  <c r="EA552" i="9" s="1"/>
  <c r="EB552" i="9" s="1"/>
  <c r="DW450" i="9"/>
  <c r="DZ450" i="9" s="1"/>
  <c r="EA450" i="9" s="1"/>
  <c r="EB450" i="9" s="1"/>
  <c r="DW358" i="9"/>
  <c r="DZ358" i="9" s="1"/>
  <c r="EA358" i="9" s="1"/>
  <c r="EB358" i="9" s="1"/>
  <c r="DW375" i="9"/>
  <c r="DZ375" i="9" s="1"/>
  <c r="EA375" i="9" s="1"/>
  <c r="EB375" i="9" s="1"/>
  <c r="DW331" i="9"/>
  <c r="DZ331" i="9" s="1"/>
  <c r="EA331" i="9" s="1"/>
  <c r="EB331" i="9" s="1"/>
  <c r="DW151" i="9"/>
  <c r="DZ151" i="9" s="1"/>
  <c r="EA151" i="9" s="1"/>
  <c r="EB151" i="9" s="1"/>
  <c r="DW118" i="9"/>
  <c r="DZ118" i="9" s="1"/>
  <c r="EA118" i="9" s="1"/>
  <c r="EB118" i="9" s="1"/>
  <c r="DW186" i="9"/>
  <c r="DZ186" i="9" s="1"/>
  <c r="EA186" i="9" s="1"/>
  <c r="EB186" i="9" s="1"/>
  <c r="DW65" i="9"/>
  <c r="DZ65" i="9" s="1"/>
  <c r="EA65" i="9" s="1"/>
  <c r="EB65" i="9" s="1"/>
  <c r="DW147" i="9"/>
  <c r="DZ147" i="9" s="1"/>
  <c r="EA147" i="9" s="1"/>
  <c r="EB147" i="9" s="1"/>
  <c r="DW154" i="9"/>
  <c r="DZ154" i="9" s="1"/>
  <c r="EA154" i="9" s="1"/>
  <c r="EB154" i="9" s="1"/>
  <c r="DW190" i="9"/>
  <c r="DZ190" i="9" s="1"/>
  <c r="EA190" i="9" s="1"/>
  <c r="EB190" i="9" s="1"/>
  <c r="DW222" i="9"/>
  <c r="DZ222" i="9" s="1"/>
  <c r="EA222" i="9" s="1"/>
  <c r="EB222" i="9" s="1"/>
  <c r="DW162" i="9"/>
  <c r="DZ162" i="9" s="1"/>
  <c r="EA162" i="9" s="1"/>
  <c r="EB162" i="9" s="1"/>
  <c r="DW174" i="9"/>
  <c r="DZ174" i="9" s="1"/>
  <c r="EA174" i="9" s="1"/>
  <c r="EB174" i="9" s="1"/>
  <c r="DW586" i="9"/>
  <c r="DZ586" i="9" s="1"/>
  <c r="EA586" i="9" s="1"/>
  <c r="EB586" i="9" s="1"/>
  <c r="DW768" i="9"/>
  <c r="DZ768" i="9" s="1"/>
  <c r="EA768" i="9" s="1"/>
  <c r="EB768" i="9" s="1"/>
  <c r="DW772" i="9"/>
  <c r="DZ772" i="9" s="1"/>
  <c r="EA772" i="9" s="1"/>
  <c r="EB772" i="9" s="1"/>
  <c r="DW776" i="9"/>
  <c r="DZ776" i="9" s="1"/>
  <c r="EA776" i="9" s="1"/>
  <c r="EB776" i="9" s="1"/>
  <c r="DW780" i="9"/>
  <c r="DZ780" i="9" s="1"/>
  <c r="EA780" i="9" s="1"/>
  <c r="EB780" i="9" s="1"/>
  <c r="BE10" i="9"/>
  <c r="CN10" i="9"/>
  <c r="BC10" i="9"/>
  <c r="CL10" i="9"/>
  <c r="CB10" i="9"/>
  <c r="DK10" i="9"/>
  <c r="CM10" i="9"/>
  <c r="BD10" i="9"/>
  <c r="BJ10" i="9"/>
  <c r="CS10" i="9"/>
  <c r="BH10" i="9"/>
  <c r="CQ10" i="9"/>
  <c r="BW10" i="9"/>
  <c r="DF10" i="9"/>
  <c r="DW953" i="9"/>
  <c r="DZ953" i="9" s="1"/>
  <c r="EA953" i="9" s="1"/>
  <c r="EB953" i="9" s="1"/>
  <c r="DW972" i="9"/>
  <c r="DZ972" i="9" s="1"/>
  <c r="EA972" i="9" s="1"/>
  <c r="EB972" i="9" s="1"/>
  <c r="DW1006" i="9"/>
  <c r="DZ1006" i="9" s="1"/>
  <c r="EA1006" i="9" s="1"/>
  <c r="EB1006" i="9" s="1"/>
  <c r="DW991" i="9"/>
  <c r="DZ991" i="9" s="1"/>
  <c r="EA991" i="9" s="1"/>
  <c r="EB991" i="9" s="1"/>
  <c r="DW911" i="9"/>
  <c r="DZ911" i="9" s="1"/>
  <c r="EA911" i="9" s="1"/>
  <c r="EB911" i="9" s="1"/>
  <c r="DW1014" i="9"/>
  <c r="DZ1014" i="9" s="1"/>
  <c r="EA1014" i="9" s="1"/>
  <c r="EB1014" i="9" s="1"/>
  <c r="DW978" i="9"/>
  <c r="DZ978" i="9" s="1"/>
  <c r="EA978" i="9" s="1"/>
  <c r="EB978" i="9" s="1"/>
  <c r="DW951" i="9"/>
  <c r="DZ951" i="9" s="1"/>
  <c r="EA951" i="9" s="1"/>
  <c r="EB951" i="9" s="1"/>
  <c r="DW977" i="9"/>
  <c r="DZ977" i="9" s="1"/>
  <c r="EA977" i="9" s="1"/>
  <c r="EB977" i="9" s="1"/>
  <c r="DW926" i="9"/>
  <c r="DZ926" i="9" s="1"/>
  <c r="EA926" i="9" s="1"/>
  <c r="EB926" i="9" s="1"/>
  <c r="DW859" i="9"/>
  <c r="DZ859" i="9" s="1"/>
  <c r="EA859" i="9" s="1"/>
  <c r="EB859" i="9" s="1"/>
  <c r="DW843" i="9"/>
  <c r="DZ843" i="9" s="1"/>
  <c r="EA843" i="9" s="1"/>
  <c r="EB843" i="9" s="1"/>
  <c r="DW797" i="9"/>
  <c r="DZ797" i="9" s="1"/>
  <c r="EA797" i="9" s="1"/>
  <c r="EB797" i="9" s="1"/>
  <c r="DW645" i="9"/>
  <c r="DZ645" i="9" s="1"/>
  <c r="EA645" i="9" s="1"/>
  <c r="EB645" i="9" s="1"/>
  <c r="DW722" i="9"/>
  <c r="DZ722" i="9" s="1"/>
  <c r="EA722" i="9" s="1"/>
  <c r="EB722" i="9" s="1"/>
  <c r="DW674" i="9"/>
  <c r="DZ674" i="9" s="1"/>
  <c r="EA674" i="9" s="1"/>
  <c r="EB674" i="9" s="1"/>
  <c r="DW897" i="9"/>
  <c r="DZ897" i="9" s="1"/>
  <c r="EA897" i="9" s="1"/>
  <c r="EB897" i="9" s="1"/>
  <c r="DW856" i="9"/>
  <c r="DZ856" i="9" s="1"/>
  <c r="EA856" i="9" s="1"/>
  <c r="EB856" i="9" s="1"/>
  <c r="DW636" i="9"/>
  <c r="DZ636" i="9" s="1"/>
  <c r="EA636" i="9" s="1"/>
  <c r="EB636" i="9" s="1"/>
  <c r="DW717" i="9"/>
  <c r="DZ717" i="9" s="1"/>
  <c r="EA717" i="9" s="1"/>
  <c r="EB717" i="9" s="1"/>
  <c r="DW624" i="9"/>
  <c r="DZ624" i="9" s="1"/>
  <c r="EA624" i="9" s="1"/>
  <c r="EB624" i="9" s="1"/>
  <c r="DW845" i="9"/>
  <c r="DZ845" i="9" s="1"/>
  <c r="EA845" i="9" s="1"/>
  <c r="EB845" i="9" s="1"/>
  <c r="DW834" i="9"/>
  <c r="DZ834" i="9" s="1"/>
  <c r="EA834" i="9" s="1"/>
  <c r="EB834" i="9" s="1"/>
  <c r="DW511" i="9"/>
  <c r="DZ511" i="9" s="1"/>
  <c r="EA511" i="9" s="1"/>
  <c r="EB511" i="9" s="1"/>
  <c r="DW693" i="9"/>
  <c r="DZ693" i="9" s="1"/>
  <c r="EA693" i="9" s="1"/>
  <c r="EB693" i="9" s="1"/>
  <c r="DW589" i="9"/>
  <c r="DZ589" i="9" s="1"/>
  <c r="EA589" i="9" s="1"/>
  <c r="EB589" i="9" s="1"/>
  <c r="DW491" i="9"/>
  <c r="DZ491" i="9" s="1"/>
  <c r="EA491" i="9" s="1"/>
  <c r="EB491" i="9" s="1"/>
  <c r="DW925" i="9"/>
  <c r="DZ925" i="9" s="1"/>
  <c r="EA925" i="9" s="1"/>
  <c r="EB925" i="9" s="1"/>
  <c r="DW871" i="9"/>
  <c r="DZ871" i="9" s="1"/>
  <c r="EA871" i="9" s="1"/>
  <c r="EB871" i="9" s="1"/>
  <c r="DW814" i="9"/>
  <c r="DZ814" i="9" s="1"/>
  <c r="EA814" i="9" s="1"/>
  <c r="EB814" i="9" s="1"/>
  <c r="DW718" i="9"/>
  <c r="DZ718" i="9" s="1"/>
  <c r="EA718" i="9" s="1"/>
  <c r="EB718" i="9" s="1"/>
  <c r="DW721" i="9"/>
  <c r="DZ721" i="9" s="1"/>
  <c r="EA721" i="9" s="1"/>
  <c r="EB721" i="9" s="1"/>
  <c r="DW613" i="9"/>
  <c r="DZ613" i="9" s="1"/>
  <c r="EA613" i="9" s="1"/>
  <c r="EB613" i="9" s="1"/>
  <c r="DW668" i="9"/>
  <c r="DZ668" i="9" s="1"/>
  <c r="EA668" i="9" s="1"/>
  <c r="EB668" i="9" s="1"/>
  <c r="DW708" i="9"/>
  <c r="DZ708" i="9" s="1"/>
  <c r="EA708" i="9" s="1"/>
  <c r="EB708" i="9" s="1"/>
  <c r="DW634" i="9"/>
  <c r="DZ634" i="9" s="1"/>
  <c r="EA634" i="9" s="1"/>
  <c r="EB634" i="9" s="1"/>
  <c r="DW715" i="9"/>
  <c r="DZ715" i="9" s="1"/>
  <c r="EA715" i="9" s="1"/>
  <c r="EB715" i="9" s="1"/>
  <c r="DW471" i="9"/>
  <c r="DZ471" i="9" s="1"/>
  <c r="EA471" i="9" s="1"/>
  <c r="EB471" i="9" s="1"/>
  <c r="DW545" i="9"/>
  <c r="DZ545" i="9" s="1"/>
  <c r="EA545" i="9" s="1"/>
  <c r="EB545" i="9" s="1"/>
  <c r="DW457" i="9"/>
  <c r="DZ457" i="9" s="1"/>
  <c r="EA457" i="9" s="1"/>
  <c r="EB457" i="9" s="1"/>
  <c r="DW478" i="9"/>
  <c r="DZ478" i="9" s="1"/>
  <c r="EA478" i="9" s="1"/>
  <c r="EB478" i="9" s="1"/>
  <c r="DW340" i="9"/>
  <c r="DZ340" i="9" s="1"/>
  <c r="EA340" i="9" s="1"/>
  <c r="EB340" i="9" s="1"/>
  <c r="DW341" i="9"/>
  <c r="DZ341" i="9" s="1"/>
  <c r="EA341" i="9" s="1"/>
  <c r="EB341" i="9" s="1"/>
  <c r="DW184" i="9"/>
  <c r="DZ184" i="9" s="1"/>
  <c r="EA184" i="9" s="1"/>
  <c r="EB184" i="9" s="1"/>
  <c r="DW123" i="9"/>
  <c r="DZ123" i="9" s="1"/>
  <c r="EA123" i="9" s="1"/>
  <c r="EB123" i="9" s="1"/>
  <c r="DW96" i="9"/>
  <c r="DZ96" i="9" s="1"/>
  <c r="EA96" i="9" s="1"/>
  <c r="EB96" i="9" s="1"/>
  <c r="DW161" i="9"/>
  <c r="DZ161" i="9" s="1"/>
  <c r="EA161" i="9" s="1"/>
  <c r="EB161" i="9" s="1"/>
  <c r="DW638" i="9"/>
  <c r="DZ638" i="9" s="1"/>
  <c r="EA638" i="9" s="1"/>
  <c r="EB638" i="9" s="1"/>
  <c r="DW755" i="9"/>
  <c r="DZ755" i="9" s="1"/>
  <c r="EA755" i="9" s="1"/>
  <c r="EB755" i="9" s="1"/>
  <c r="DW691" i="9"/>
  <c r="DZ691" i="9" s="1"/>
  <c r="EA691" i="9" s="1"/>
  <c r="EB691" i="9" s="1"/>
  <c r="DW431" i="9"/>
  <c r="DZ431" i="9" s="1"/>
  <c r="EA431" i="9" s="1"/>
  <c r="EB431" i="9" s="1"/>
  <c r="DW557" i="9"/>
  <c r="DZ557" i="9" s="1"/>
  <c r="EA557" i="9" s="1"/>
  <c r="EB557" i="9" s="1"/>
  <c r="DW474" i="9"/>
  <c r="DZ474" i="9" s="1"/>
  <c r="EA474" i="9" s="1"/>
  <c r="EB474" i="9" s="1"/>
  <c r="DW378" i="9"/>
  <c r="DZ378" i="9" s="1"/>
  <c r="EA378" i="9" s="1"/>
  <c r="EB378" i="9" s="1"/>
  <c r="DW395" i="9"/>
  <c r="DZ395" i="9" s="1"/>
  <c r="EA395" i="9" s="1"/>
  <c r="EB395" i="9" s="1"/>
  <c r="DW216" i="9"/>
  <c r="DZ216" i="9" s="1"/>
  <c r="EA216" i="9" s="1"/>
  <c r="EB216" i="9" s="1"/>
  <c r="DW305" i="9"/>
  <c r="DZ305" i="9" s="1"/>
  <c r="EA305" i="9" s="1"/>
  <c r="EB305" i="9" s="1"/>
  <c r="DW290" i="9"/>
  <c r="DZ290" i="9" s="1"/>
  <c r="EA290" i="9" s="1"/>
  <c r="EB290" i="9" s="1"/>
  <c r="DW278" i="9"/>
  <c r="DZ278" i="9" s="1"/>
  <c r="EA278" i="9" s="1"/>
  <c r="EB278" i="9" s="1"/>
  <c r="DW270" i="9"/>
  <c r="DZ270" i="9" s="1"/>
  <c r="EA270" i="9" s="1"/>
  <c r="EB270" i="9" s="1"/>
  <c r="DW262" i="9"/>
  <c r="DZ262" i="9" s="1"/>
  <c r="EA262" i="9" s="1"/>
  <c r="EB262" i="9" s="1"/>
  <c r="DW153" i="9"/>
  <c r="DZ153" i="9" s="1"/>
  <c r="EA153" i="9" s="1"/>
  <c r="EB153" i="9" s="1"/>
  <c r="DW60" i="9"/>
  <c r="DZ60" i="9" s="1"/>
  <c r="EA60" i="9" s="1"/>
  <c r="EB60" i="9" s="1"/>
  <c r="DW590" i="9"/>
  <c r="DZ590" i="9" s="1"/>
  <c r="EA590" i="9" s="1"/>
  <c r="EB590" i="9" s="1"/>
  <c r="DW763" i="9"/>
  <c r="DZ763" i="9" s="1"/>
  <c r="EA763" i="9" s="1"/>
  <c r="EB763" i="9" s="1"/>
  <c r="DW515" i="9"/>
  <c r="DZ515" i="9" s="1"/>
  <c r="EA515" i="9" s="1"/>
  <c r="EB515" i="9" s="1"/>
  <c r="DW550" i="9"/>
  <c r="DZ550" i="9" s="1"/>
  <c r="EA550" i="9" s="1"/>
  <c r="EB550" i="9" s="1"/>
  <c r="DW480" i="9"/>
  <c r="DZ480" i="9" s="1"/>
  <c r="EA480" i="9" s="1"/>
  <c r="EB480" i="9" s="1"/>
  <c r="DW553" i="9"/>
  <c r="DZ553" i="9" s="1"/>
  <c r="EA553" i="9" s="1"/>
  <c r="EB553" i="9" s="1"/>
  <c r="DW501" i="9"/>
  <c r="DZ501" i="9" s="1"/>
  <c r="EA501" i="9" s="1"/>
  <c r="EB501" i="9" s="1"/>
  <c r="DW437" i="9"/>
  <c r="DZ437" i="9" s="1"/>
  <c r="EA437" i="9" s="1"/>
  <c r="EB437" i="9" s="1"/>
  <c r="DW454" i="9"/>
  <c r="DZ454" i="9" s="1"/>
  <c r="EA454" i="9" s="1"/>
  <c r="EB454" i="9" s="1"/>
  <c r="DW368" i="9"/>
  <c r="DZ368" i="9" s="1"/>
  <c r="EA368" i="9" s="1"/>
  <c r="EB368" i="9" s="1"/>
  <c r="DW377" i="9"/>
  <c r="DZ377" i="9" s="1"/>
  <c r="EA377" i="9" s="1"/>
  <c r="EB377" i="9" s="1"/>
  <c r="DW302" i="9"/>
  <c r="DZ302" i="9" s="1"/>
  <c r="EA302" i="9" s="1"/>
  <c r="EB302" i="9" s="1"/>
  <c r="DW160" i="9"/>
  <c r="DZ160" i="9" s="1"/>
  <c r="EA160" i="9" s="1"/>
  <c r="EB160" i="9" s="1"/>
  <c r="DW181" i="9"/>
  <c r="DZ181" i="9" s="1"/>
  <c r="EA181" i="9" s="1"/>
  <c r="EB181" i="9" s="1"/>
  <c r="DW95" i="9"/>
  <c r="DZ95" i="9" s="1"/>
  <c r="EA95" i="9" s="1"/>
  <c r="EB95" i="9" s="1"/>
  <c r="DW26" i="9"/>
  <c r="DZ26" i="9" s="1"/>
  <c r="EA26" i="9" s="1"/>
  <c r="EB26" i="9" s="1"/>
  <c r="DW594" i="9"/>
  <c r="DZ594" i="9" s="1"/>
  <c r="EA594" i="9" s="1"/>
  <c r="EB594" i="9" s="1"/>
  <c r="DW612" i="9"/>
  <c r="DZ612" i="9" s="1"/>
  <c r="EA612" i="9" s="1"/>
  <c r="EB612" i="9" s="1"/>
  <c r="DW687" i="9"/>
  <c r="DZ687" i="9" s="1"/>
  <c r="EA687" i="9" s="1"/>
  <c r="EB687" i="9" s="1"/>
  <c r="DW551" i="9"/>
  <c r="DZ551" i="9" s="1"/>
  <c r="EA551" i="9" s="1"/>
  <c r="EB551" i="9" s="1"/>
  <c r="DW444" i="9"/>
  <c r="DZ444" i="9" s="1"/>
  <c r="EA444" i="9" s="1"/>
  <c r="EB444" i="9" s="1"/>
  <c r="DW544" i="9"/>
  <c r="DZ544" i="9" s="1"/>
  <c r="EA544" i="9" s="1"/>
  <c r="EB544" i="9" s="1"/>
  <c r="DW434" i="9"/>
  <c r="DZ434" i="9" s="1"/>
  <c r="EA434" i="9" s="1"/>
  <c r="EB434" i="9" s="1"/>
  <c r="DW350" i="9"/>
  <c r="DZ350" i="9" s="1"/>
  <c r="EA350" i="9" s="1"/>
  <c r="EB350" i="9" s="1"/>
  <c r="DW367" i="9"/>
  <c r="DZ367" i="9" s="1"/>
  <c r="EA367" i="9" s="1"/>
  <c r="EB367" i="9" s="1"/>
  <c r="DW327" i="9"/>
  <c r="DZ327" i="9" s="1"/>
  <c r="EA327" i="9" s="1"/>
  <c r="EB327" i="9" s="1"/>
  <c r="DW180" i="9"/>
  <c r="DZ180" i="9" s="1"/>
  <c r="EA180" i="9" s="1"/>
  <c r="EB180" i="9" s="1"/>
  <c r="DW69" i="9"/>
  <c r="DZ69" i="9" s="1"/>
  <c r="EA69" i="9" s="1"/>
  <c r="EB69" i="9" s="1"/>
  <c r="L297" i="10"/>
  <c r="BK297" i="10" s="1"/>
  <c r="S345" i="10"/>
  <c r="BM345" i="10" s="1"/>
  <c r="S977" i="10"/>
  <c r="BM977" i="10" s="1"/>
  <c r="CA233" i="10"/>
  <c r="CC233" i="10" s="1"/>
  <c r="CA1012" i="10"/>
  <c r="CC1012" i="10" s="1"/>
  <c r="CA1009" i="10"/>
  <c r="CC1009" i="10" s="1"/>
  <c r="L785" i="10"/>
  <c r="BK785" i="10" s="1"/>
  <c r="L601" i="10"/>
  <c r="BK601" i="10" s="1"/>
  <c r="L905" i="10"/>
  <c r="BK905" i="10" s="1"/>
  <c r="CA905" i="10" s="1"/>
  <c r="CC905" i="10" s="1"/>
  <c r="L337" i="10"/>
  <c r="BK337" i="10" s="1"/>
  <c r="L73" i="10"/>
  <c r="BK73" i="10" s="1"/>
  <c r="CA73" i="10" s="1"/>
  <c r="CC73" i="10" s="1"/>
  <c r="L593" i="10"/>
  <c r="BK593" i="10" s="1"/>
  <c r="L673" i="10"/>
  <c r="BK673" i="10" s="1"/>
  <c r="L937" i="10"/>
  <c r="BK937" i="10" s="1"/>
  <c r="L273" i="10"/>
  <c r="BK273" i="10" s="1"/>
  <c r="CA273" i="10" s="1"/>
  <c r="CC273" i="10" s="1"/>
  <c r="CA1010" i="10"/>
  <c r="CC1010" i="10" s="1"/>
  <c r="L633" i="10"/>
  <c r="BK633" i="10" s="1"/>
  <c r="L777" i="10"/>
  <c r="BK777" i="10" s="1"/>
  <c r="L121" i="10"/>
  <c r="BK121" i="10" s="1"/>
  <c r="L169" i="10"/>
  <c r="BK169" i="10" s="1"/>
  <c r="L193" i="10"/>
  <c r="BK193" i="10" s="1"/>
  <c r="L713" i="10"/>
  <c r="BK713" i="10" s="1"/>
  <c r="L697" i="10"/>
  <c r="BK697" i="10" s="1"/>
  <c r="L217" i="10"/>
  <c r="BK217" i="10" s="1"/>
  <c r="CA217" i="10" s="1"/>
  <c r="CC217" i="10" s="1"/>
  <c r="L889" i="10"/>
  <c r="BK889" i="10" s="1"/>
  <c r="CA478" i="10"/>
  <c r="CC478" i="10" s="1"/>
  <c r="L113" i="10"/>
  <c r="BK113" i="10" s="1"/>
  <c r="L41" i="10"/>
  <c r="BK41" i="10" s="1"/>
  <c r="CA41" i="10" s="1"/>
  <c r="CC41" i="10" s="1"/>
  <c r="L537" i="10"/>
  <c r="BK537" i="10" s="1"/>
  <c r="L225" i="10"/>
  <c r="BK225" i="10" s="1"/>
  <c r="L201" i="10"/>
  <c r="BK201" i="10" s="1"/>
  <c r="L129" i="10"/>
  <c r="BK129" i="10" s="1"/>
  <c r="L521" i="10"/>
  <c r="BK521" i="10" s="1"/>
  <c r="L257" i="10"/>
  <c r="BK257" i="10" s="1"/>
  <c r="R7" i="9"/>
  <c r="R6" i="9"/>
  <c r="S7" i="9"/>
  <c r="S6" i="9"/>
  <c r="CA1015" i="10"/>
  <c r="CC1015" i="10" s="1"/>
  <c r="L249" i="10"/>
  <c r="BK249" i="10" s="1"/>
  <c r="CA249" i="10" s="1"/>
  <c r="CC249" i="10" s="1"/>
  <c r="L417" i="10"/>
  <c r="BK417" i="10" s="1"/>
  <c r="L721" i="10"/>
  <c r="BK721" i="10" s="1"/>
  <c r="L185" i="10"/>
  <c r="BK185" i="10" s="1"/>
  <c r="L977" i="10"/>
  <c r="BK977" i="10" s="1"/>
  <c r="L849" i="10"/>
  <c r="BK849" i="10" s="1"/>
  <c r="L241" i="10"/>
  <c r="BK241" i="10" s="1"/>
  <c r="L345" i="10"/>
  <c r="BK345" i="10" s="1"/>
  <c r="S593" i="10"/>
  <c r="BM593" i="10" s="1"/>
  <c r="S225" i="10"/>
  <c r="BM225" i="10" s="1"/>
  <c r="L105" i="10"/>
  <c r="BK105" i="10" s="1"/>
  <c r="CA105" i="10" s="1"/>
  <c r="CC105" i="10" s="1"/>
  <c r="CA1014" i="10"/>
  <c r="CC1014" i="10" s="1"/>
  <c r="L769" i="10"/>
  <c r="BK769" i="10" s="1"/>
  <c r="CA769" i="10" s="1"/>
  <c r="CC769" i="10" s="1"/>
  <c r="L745" i="10"/>
  <c r="BK745" i="10" s="1"/>
  <c r="L385" i="10"/>
  <c r="BK385" i="10" s="1"/>
  <c r="L985" i="10"/>
  <c r="BK985" i="10" s="1"/>
  <c r="S893" i="10"/>
  <c r="BM893" i="10" s="1"/>
  <c r="S323" i="10"/>
  <c r="BM323" i="10" s="1"/>
  <c r="S178" i="10"/>
  <c r="BM178" i="10" s="1"/>
  <c r="S778" i="10"/>
  <c r="BM778" i="10" s="1"/>
  <c r="S672" i="10"/>
  <c r="BM672" i="10" s="1"/>
  <c r="S811" i="10"/>
  <c r="BM811" i="10" s="1"/>
  <c r="S482" i="10"/>
  <c r="BM482" i="10" s="1"/>
  <c r="S625" i="10"/>
  <c r="BM625" i="10" s="1"/>
  <c r="L281" i="10"/>
  <c r="BK281" i="10" s="1"/>
  <c r="CA1020" i="10"/>
  <c r="CC1020" i="10" s="1"/>
  <c r="CA370" i="10"/>
  <c r="CC370" i="10" s="1"/>
  <c r="L18" i="10"/>
  <c r="BK18" i="10" s="1"/>
  <c r="S16" i="10"/>
  <c r="BM16" i="10" s="1"/>
  <c r="S15" i="10"/>
  <c r="BM15" i="10" s="1"/>
  <c r="S20" i="10"/>
  <c r="BM20" i="10" s="1"/>
  <c r="L13" i="10"/>
  <c r="BK13" i="10" s="1"/>
  <c r="S19" i="10"/>
  <c r="BM19" i="10" s="1"/>
  <c r="L20" i="10"/>
  <c r="BK20" i="10" s="1"/>
  <c r="L625" i="10"/>
  <c r="BK625" i="10" s="1"/>
  <c r="CA1016" i="10"/>
  <c r="CC1016" i="10" s="1"/>
  <c r="CA1018" i="10"/>
  <c r="CC1018" i="10" s="1"/>
  <c r="CA158" i="10"/>
  <c r="CC158" i="10" s="1"/>
  <c r="CO7" i="9"/>
  <c r="BF7" i="9"/>
  <c r="X7" i="9"/>
  <c r="CA400" i="10"/>
  <c r="CC400" i="10" s="1"/>
  <c r="AX7" i="9"/>
  <c r="DO7" i="9"/>
  <c r="BD7" i="9"/>
  <c r="CM7" i="9"/>
  <c r="BE7" i="9"/>
  <c r="CN7" i="9"/>
  <c r="CL7" i="9"/>
  <c r="BC7" i="9"/>
  <c r="AU7" i="9"/>
  <c r="DL7" i="9"/>
  <c r="CA515" i="10"/>
  <c r="CC515" i="10" s="1"/>
  <c r="CA752" i="10"/>
  <c r="CC752" i="10" s="1"/>
  <c r="CA681" i="10"/>
  <c r="CC681" i="10" s="1"/>
  <c r="CA833" i="10"/>
  <c r="CC833" i="10" s="1"/>
  <c r="CA586" i="10"/>
  <c r="CC586" i="10" s="1"/>
  <c r="CA767" i="10"/>
  <c r="CC767" i="10" s="1"/>
  <c r="CA295" i="10"/>
  <c r="CC295" i="10" s="1"/>
  <c r="CA462" i="10"/>
  <c r="CC462" i="10" s="1"/>
  <c r="CA292" i="10"/>
  <c r="CC292" i="10" s="1"/>
  <c r="CA464" i="10"/>
  <c r="CC464" i="10" s="1"/>
  <c r="CA122" i="10"/>
  <c r="CC122" i="10" s="1"/>
  <c r="CA326" i="10"/>
  <c r="CC326" i="10" s="1"/>
  <c r="CA792" i="10"/>
  <c r="CC792" i="10" s="1"/>
  <c r="CA1013" i="10"/>
  <c r="CC1013" i="10" s="1"/>
  <c r="CA153" i="10"/>
  <c r="CC153" i="10" s="1"/>
  <c r="CA252" i="10"/>
  <c r="CC252" i="10" s="1"/>
  <c r="CA1011" i="10"/>
  <c r="CC1011" i="10" s="1"/>
  <c r="CA330" i="10"/>
  <c r="CC330" i="10" s="1"/>
  <c r="AW6" i="9"/>
  <c r="DO6" i="9" s="1"/>
  <c r="AT6" i="9"/>
  <c r="T6" i="9"/>
  <c r="BC6" i="9" s="1"/>
  <c r="CA977" i="10" l="1"/>
  <c r="CC977" i="10" s="1"/>
  <c r="DP8" i="9"/>
  <c r="AY8" i="9"/>
  <c r="Y16" i="9"/>
  <c r="BG16" i="9"/>
  <c r="CP16" i="9"/>
  <c r="DP9" i="9"/>
  <c r="AY9" i="9"/>
  <c r="BQ13" i="9"/>
  <c r="AI13" i="9"/>
  <c r="CZ13" i="9"/>
  <c r="AF12" i="9"/>
  <c r="CW12" i="9"/>
  <c r="BN12" i="9"/>
  <c r="AC14" i="9"/>
  <c r="BK14" i="9"/>
  <c r="CT14" i="9"/>
  <c r="AD20" i="9"/>
  <c r="BL20" i="9"/>
  <c r="CU20" i="9"/>
  <c r="DM10" i="9"/>
  <c r="AV10" i="9"/>
  <c r="DN10" i="9" s="1"/>
  <c r="AD11" i="9"/>
  <c r="CU11" i="9"/>
  <c r="BL11" i="9"/>
  <c r="DW10" i="9"/>
  <c r="DZ10" i="9" s="1"/>
  <c r="DM9" i="9"/>
  <c r="AV9" i="9"/>
  <c r="DN9" i="9" s="1"/>
  <c r="CA345" i="10"/>
  <c r="CC345" i="10" s="1"/>
  <c r="DM8" i="9"/>
  <c r="AV8" i="9"/>
  <c r="DN8" i="9" s="1"/>
  <c r="CC10" i="9"/>
  <c r="CD10" i="9"/>
  <c r="CE10" i="9"/>
  <c r="DU10" i="9"/>
  <c r="DX10" i="9" s="1"/>
  <c r="CP8" i="9"/>
  <c r="BG8" i="9"/>
  <c r="Y8" i="9"/>
  <c r="CS9" i="9"/>
  <c r="BJ9" i="9"/>
  <c r="AB9" i="9"/>
  <c r="CA20" i="10"/>
  <c r="CC20" i="10" s="1"/>
  <c r="CA593" i="10"/>
  <c r="CC593" i="10" s="1"/>
  <c r="S374" i="10"/>
  <c r="BM374" i="10" s="1"/>
  <c r="S908" i="10"/>
  <c r="BM908" i="10" s="1"/>
  <c r="CA625" i="10"/>
  <c r="CC625" i="10" s="1"/>
  <c r="S939" i="10"/>
  <c r="BM939" i="10" s="1"/>
  <c r="L399" i="10"/>
  <c r="BK399" i="10" s="1"/>
  <c r="CA399" i="10" s="1"/>
  <c r="CC399" i="10" s="1"/>
  <c r="L61" i="10"/>
  <c r="BK61" i="10" s="1"/>
  <c r="CA61" i="10" s="1"/>
  <c r="CC61" i="10" s="1"/>
  <c r="L775" i="10"/>
  <c r="BK775" i="10" s="1"/>
  <c r="L786" i="10"/>
  <c r="BK786" i="10" s="1"/>
  <c r="CA225" i="10"/>
  <c r="CC225" i="10" s="1"/>
  <c r="O7" i="9"/>
  <c r="O6" i="9"/>
  <c r="P7" i="9"/>
  <c r="P6" i="9"/>
  <c r="Q7" i="9"/>
  <c r="Q6" i="9"/>
  <c r="L209" i="10"/>
  <c r="BK209" i="10" s="1"/>
  <c r="S740" i="10"/>
  <c r="BM740" i="10" s="1"/>
  <c r="S931" i="10"/>
  <c r="BM931" i="10" s="1"/>
  <c r="S809" i="10"/>
  <c r="BM809" i="10" s="1"/>
  <c r="S47" i="10"/>
  <c r="BM47" i="10" s="1"/>
  <c r="S949" i="10"/>
  <c r="BM949" i="10" s="1"/>
  <c r="S489" i="10"/>
  <c r="BM489" i="10" s="1"/>
  <c r="S493" i="10"/>
  <c r="BM493" i="10" s="1"/>
  <c r="S704" i="10"/>
  <c r="BM704" i="10" s="1"/>
  <c r="S348" i="10"/>
  <c r="BM348" i="10" s="1"/>
  <c r="S554" i="10"/>
  <c r="BM554" i="10" s="1"/>
  <c r="S584" i="10"/>
  <c r="BM584" i="10" s="1"/>
  <c r="S142" i="10"/>
  <c r="BM142" i="10" s="1"/>
  <c r="S440" i="10"/>
  <c r="BM440" i="10" s="1"/>
  <c r="S566" i="10"/>
  <c r="BM566" i="10" s="1"/>
  <c r="S232" i="10"/>
  <c r="BM232" i="10" s="1"/>
  <c r="S441" i="10"/>
  <c r="BM441" i="10" s="1"/>
  <c r="S215" i="10"/>
  <c r="BM215" i="10" s="1"/>
  <c r="S793" i="10"/>
  <c r="BM793" i="10" s="1"/>
  <c r="S602" i="10"/>
  <c r="BM602" i="10" s="1"/>
  <c r="S120" i="10"/>
  <c r="BM120" i="10" s="1"/>
  <c r="CA120" i="10" s="1"/>
  <c r="CC120" i="10" s="1"/>
  <c r="S872" i="10"/>
  <c r="BM872" i="10" s="1"/>
  <c r="S284" i="10"/>
  <c r="BM284" i="10" s="1"/>
  <c r="L164" i="10"/>
  <c r="BK164" i="10" s="1"/>
  <c r="CA164" i="10" s="1"/>
  <c r="CC164" i="10" s="1"/>
  <c r="S539" i="10"/>
  <c r="BM539" i="10" s="1"/>
  <c r="S502" i="10"/>
  <c r="BM502" i="10" s="1"/>
  <c r="S695" i="10"/>
  <c r="BM695" i="10" s="1"/>
  <c r="S976" i="10"/>
  <c r="BM976" i="10" s="1"/>
  <c r="S957" i="10"/>
  <c r="BM957" i="10" s="1"/>
  <c r="S358" i="10"/>
  <c r="BM358" i="10" s="1"/>
  <c r="S408" i="10"/>
  <c r="BM408" i="10" s="1"/>
  <c r="S851" i="10"/>
  <c r="BM851" i="10" s="1"/>
  <c r="S381" i="10"/>
  <c r="BM381" i="10" s="1"/>
  <c r="S650" i="10"/>
  <c r="BM650" i="10" s="1"/>
  <c r="S339" i="10"/>
  <c r="BM339" i="10" s="1"/>
  <c r="S594" i="10"/>
  <c r="BM594" i="10" s="1"/>
  <c r="S167" i="10"/>
  <c r="BM167" i="10" s="1"/>
  <c r="S86" i="10"/>
  <c r="BM86" i="10" s="1"/>
  <c r="S834" i="10"/>
  <c r="BM834" i="10" s="1"/>
  <c r="S412" i="10"/>
  <c r="BM412" i="10" s="1"/>
  <c r="S907" i="10"/>
  <c r="BM907" i="10" s="1"/>
  <c r="S540" i="10"/>
  <c r="BM540" i="10" s="1"/>
  <c r="S547" i="10"/>
  <c r="BM547" i="10" s="1"/>
  <c r="S709" i="10"/>
  <c r="BM709" i="10" s="1"/>
  <c r="S720" i="10"/>
  <c r="BM720" i="10" s="1"/>
  <c r="S610" i="10"/>
  <c r="BM610" i="10" s="1"/>
  <c r="S475" i="10"/>
  <c r="BM475" i="10" s="1"/>
  <c r="S28" i="10"/>
  <c r="BM28" i="10" s="1"/>
  <c r="S195" i="10"/>
  <c r="BM195" i="10" s="1"/>
  <c r="S822" i="10"/>
  <c r="BM822" i="10" s="1"/>
  <c r="S1008" i="10"/>
  <c r="BM1008" i="10" s="1"/>
  <c r="S627" i="10"/>
  <c r="BM627" i="10" s="1"/>
  <c r="S699" i="10"/>
  <c r="BM699" i="10" s="1"/>
  <c r="S780" i="10"/>
  <c r="BM780" i="10" s="1"/>
  <c r="S718" i="10"/>
  <c r="BM718" i="10" s="1"/>
  <c r="S196" i="10"/>
  <c r="BM196" i="10" s="1"/>
  <c r="S203" i="10"/>
  <c r="BM203" i="10" s="1"/>
  <c r="S285" i="10"/>
  <c r="BM285" i="10" s="1"/>
  <c r="S562" i="10"/>
  <c r="BM562" i="10" s="1"/>
  <c r="S255" i="10"/>
  <c r="BM255" i="10" s="1"/>
  <c r="S488" i="10"/>
  <c r="BM488" i="10" s="1"/>
  <c r="S664" i="10"/>
  <c r="BM664" i="10" s="1"/>
  <c r="S270" i="10"/>
  <c r="BM270" i="10" s="1"/>
  <c r="S291" i="10"/>
  <c r="BM291" i="10" s="1"/>
  <c r="S768" i="10"/>
  <c r="BM768" i="10" s="1"/>
  <c r="S260" i="10"/>
  <c r="BM260" i="10" s="1"/>
  <c r="S743" i="10"/>
  <c r="BM743" i="10" s="1"/>
  <c r="S1004" i="10"/>
  <c r="BM1004" i="10" s="1"/>
  <c r="S483" i="10"/>
  <c r="BM483" i="10" s="1"/>
  <c r="L547" i="10"/>
  <c r="BK547" i="10" s="1"/>
  <c r="S730" i="10"/>
  <c r="BM730" i="10" s="1"/>
  <c r="S918" i="10"/>
  <c r="BM918" i="10" s="1"/>
  <c r="S992" i="10"/>
  <c r="BM992" i="10" s="1"/>
  <c r="S367" i="10"/>
  <c r="BM367" i="10" s="1"/>
  <c r="S805" i="10"/>
  <c r="BM805" i="10" s="1"/>
  <c r="S364" i="10"/>
  <c r="BM364" i="10" s="1"/>
  <c r="S210" i="10"/>
  <c r="BM210" i="10" s="1"/>
  <c r="CA210" i="10" s="1"/>
  <c r="CC210" i="10" s="1"/>
  <c r="S938" i="10"/>
  <c r="BM938" i="10" s="1"/>
  <c r="S608" i="10"/>
  <c r="BM608" i="10" s="1"/>
  <c r="S970" i="10"/>
  <c r="BM970" i="10" s="1"/>
  <c r="S557" i="10"/>
  <c r="BM557" i="10" s="1"/>
  <c r="S171" i="10"/>
  <c r="BM171" i="10" s="1"/>
  <c r="S575" i="10"/>
  <c r="BM575" i="10" s="1"/>
  <c r="S361" i="10"/>
  <c r="BM361" i="10" s="1"/>
  <c r="S460" i="10"/>
  <c r="BM460" i="10" s="1"/>
  <c r="CA460" i="10" s="1"/>
  <c r="CC460" i="10" s="1"/>
  <c r="S895" i="10"/>
  <c r="BM895" i="10" s="1"/>
  <c r="S403" i="10"/>
  <c r="BM403" i="10" s="1"/>
  <c r="S93" i="10"/>
  <c r="BM93" i="10" s="1"/>
  <c r="S229" i="10"/>
  <c r="BM229" i="10" s="1"/>
  <c r="S168" i="10"/>
  <c r="BM168" i="10" s="1"/>
  <c r="S473" i="10"/>
  <c r="BM473" i="10" s="1"/>
  <c r="S913" i="10"/>
  <c r="BM913" i="10" s="1"/>
  <c r="S808" i="10"/>
  <c r="BM808" i="10" s="1"/>
  <c r="S868" i="10"/>
  <c r="BM868" i="10" s="1"/>
  <c r="S724" i="10"/>
  <c r="BM724" i="10" s="1"/>
  <c r="S999" i="10"/>
  <c r="BM999" i="10" s="1"/>
  <c r="S221" i="10"/>
  <c r="BM221" i="10" s="1"/>
  <c r="S775" i="10"/>
  <c r="BM775" i="10" s="1"/>
  <c r="S817" i="10"/>
  <c r="BM817" i="10" s="1"/>
  <c r="CA817" i="10" s="1"/>
  <c r="CC817" i="10" s="1"/>
  <c r="S281" i="10"/>
  <c r="BM281" i="10" s="1"/>
  <c r="CA281" i="10" s="1"/>
  <c r="CC281" i="10" s="1"/>
  <c r="S673" i="10"/>
  <c r="BM673" i="10" s="1"/>
  <c r="CA673" i="10" s="1"/>
  <c r="CC673" i="10" s="1"/>
  <c r="S543" i="10"/>
  <c r="BM543" i="10" s="1"/>
  <c r="S398" i="10"/>
  <c r="BM398" i="10" s="1"/>
  <c r="S205" i="10"/>
  <c r="BM205" i="10" s="1"/>
  <c r="S546" i="10"/>
  <c r="BM546" i="10" s="1"/>
  <c r="S355" i="10"/>
  <c r="BM355" i="10" s="1"/>
  <c r="S33" i="10"/>
  <c r="BM33" i="10" s="1"/>
  <c r="S1006" i="10"/>
  <c r="BM1006" i="10" s="1"/>
  <c r="S341" i="10"/>
  <c r="BM341" i="10" s="1"/>
  <c r="S855" i="10"/>
  <c r="BM855" i="10" s="1"/>
  <c r="S915" i="10"/>
  <c r="BM915" i="10" s="1"/>
  <c r="S927" i="10"/>
  <c r="BM927" i="10" s="1"/>
  <c r="S648" i="10"/>
  <c r="BM648" i="10" s="1"/>
  <c r="S83" i="10"/>
  <c r="BM83" i="10" s="1"/>
  <c r="S685" i="10"/>
  <c r="BM685" i="10" s="1"/>
  <c r="S932" i="10"/>
  <c r="BM932" i="10" s="1"/>
  <c r="S63" i="10"/>
  <c r="BM63" i="10" s="1"/>
  <c r="S305" i="10"/>
  <c r="BM305" i="10" s="1"/>
  <c r="CA305" i="10" s="1"/>
  <c r="CC305" i="10" s="1"/>
  <c r="S388" i="10"/>
  <c r="BM388" i="10" s="1"/>
  <c r="S951" i="10"/>
  <c r="BM951" i="10" s="1"/>
  <c r="S592" i="10"/>
  <c r="BM592" i="10" s="1"/>
  <c r="S722" i="10"/>
  <c r="BM722" i="10" s="1"/>
  <c r="S916" i="10"/>
  <c r="BM916" i="10" s="1"/>
  <c r="S898" i="10"/>
  <c r="BM898" i="10" s="1"/>
  <c r="S565" i="10"/>
  <c r="BM565" i="10" s="1"/>
  <c r="S983" i="10"/>
  <c r="BM983" i="10" s="1"/>
  <c r="S623" i="10"/>
  <c r="BM623" i="10" s="1"/>
  <c r="S331" i="10"/>
  <c r="BM331" i="10" s="1"/>
  <c r="S106" i="10"/>
  <c r="BM106" i="10" s="1"/>
  <c r="S332" i="10"/>
  <c r="BM332" i="10" s="1"/>
  <c r="CA332" i="10" s="1"/>
  <c r="CC332" i="10" s="1"/>
  <c r="S643" i="10"/>
  <c r="BM643" i="10" s="1"/>
  <c r="S329" i="10"/>
  <c r="BM329" i="10" s="1"/>
  <c r="S881" i="10"/>
  <c r="BM881" i="10" s="1"/>
  <c r="S183" i="10"/>
  <c r="BM183" i="10" s="1"/>
  <c r="S279" i="10"/>
  <c r="BM279" i="10" s="1"/>
  <c r="S674" i="10"/>
  <c r="BM674" i="10" s="1"/>
  <c r="S107" i="10"/>
  <c r="BM107" i="10" s="1"/>
  <c r="S1000" i="10"/>
  <c r="BM1000" i="10" s="1"/>
  <c r="S476" i="10"/>
  <c r="BM476" i="10" s="1"/>
  <c r="S263" i="10"/>
  <c r="BM263" i="10" s="1"/>
  <c r="S629" i="10"/>
  <c r="BM629" i="10" s="1"/>
  <c r="S700" i="10"/>
  <c r="BM700" i="10" s="1"/>
  <c r="S691" i="10"/>
  <c r="BM691" i="10" s="1"/>
  <c r="S800" i="10"/>
  <c r="BM800" i="10" s="1"/>
  <c r="S87" i="10"/>
  <c r="BM87" i="10" s="1"/>
  <c r="L523" i="10"/>
  <c r="BK523" i="10" s="1"/>
  <c r="CA523" i="10" s="1"/>
  <c r="CC523" i="10" s="1"/>
  <c r="S979" i="10"/>
  <c r="BM979" i="10" s="1"/>
  <c r="S356" i="10"/>
  <c r="BM356" i="10" s="1"/>
  <c r="S266" i="10"/>
  <c r="BM266" i="10" s="1"/>
  <c r="S633" i="10"/>
  <c r="BM633" i="10" s="1"/>
  <c r="CA633" i="10" s="1"/>
  <c r="CC633" i="10" s="1"/>
  <c r="S864" i="10"/>
  <c r="BM864" i="10" s="1"/>
  <c r="S185" i="10"/>
  <c r="BM185" i="10" s="1"/>
  <c r="CA185" i="10" s="1"/>
  <c r="CC185" i="10" s="1"/>
  <c r="S484" i="10"/>
  <c r="BM484" i="10" s="1"/>
  <c r="S52" i="10"/>
  <c r="BM52" i="10" s="1"/>
  <c r="S981" i="10"/>
  <c r="BM981" i="10" s="1"/>
  <c r="S387" i="10"/>
  <c r="BM387" i="10" s="1"/>
  <c r="S76" i="10"/>
  <c r="BM76" i="10" s="1"/>
  <c r="S379" i="10"/>
  <c r="BM379" i="10" s="1"/>
  <c r="S591" i="10"/>
  <c r="BM591" i="10" s="1"/>
  <c r="S942" i="10"/>
  <c r="BM942" i="10" s="1"/>
  <c r="S448" i="10"/>
  <c r="BM448" i="10" s="1"/>
  <c r="S192" i="10"/>
  <c r="BM192" i="10" s="1"/>
  <c r="S175" i="10"/>
  <c r="BM175" i="10" s="1"/>
  <c r="S316" i="10"/>
  <c r="BM316" i="10" s="1"/>
  <c r="S693" i="10"/>
  <c r="BM693" i="10" s="1"/>
  <c r="S75" i="10"/>
  <c r="BM75" i="10" s="1"/>
  <c r="S632" i="10"/>
  <c r="BM632" i="10" s="1"/>
  <c r="S732" i="10"/>
  <c r="BM732" i="10" s="1"/>
  <c r="S802" i="10"/>
  <c r="BM802" i="10" s="1"/>
  <c r="S711" i="10"/>
  <c r="BM711" i="10" s="1"/>
  <c r="S110" i="10"/>
  <c r="BM110" i="10" s="1"/>
  <c r="S138" i="10"/>
  <c r="BM138" i="10" s="1"/>
  <c r="S737" i="10"/>
  <c r="BM737" i="10" s="1"/>
  <c r="CA737" i="10" s="1"/>
  <c r="CC737" i="10" s="1"/>
  <c r="S794" i="10"/>
  <c r="BM794" i="10" s="1"/>
  <c r="S159" i="10"/>
  <c r="BM159" i="10" s="1"/>
  <c r="CA159" i="10" s="1"/>
  <c r="CC159" i="10" s="1"/>
  <c r="S438" i="10"/>
  <c r="BM438" i="10" s="1"/>
  <c r="S143" i="10"/>
  <c r="BM143" i="10" s="1"/>
  <c r="S244" i="10"/>
  <c r="BM244" i="10" s="1"/>
  <c r="S756" i="10"/>
  <c r="BM756" i="10" s="1"/>
  <c r="S495" i="10"/>
  <c r="BM495" i="10" s="1"/>
  <c r="S486" i="10"/>
  <c r="BM486" i="10" s="1"/>
  <c r="S989" i="10"/>
  <c r="BM989" i="10" s="1"/>
  <c r="S433" i="10"/>
  <c r="BM433" i="10" s="1"/>
  <c r="S814" i="10"/>
  <c r="BM814" i="10" s="1"/>
  <c r="S386" i="10"/>
  <c r="BM386" i="10" s="1"/>
  <c r="S133" i="10"/>
  <c r="BM133" i="10" s="1"/>
  <c r="S973" i="10"/>
  <c r="BM973" i="10" s="1"/>
  <c r="S612" i="10"/>
  <c r="BM612" i="10" s="1"/>
  <c r="S595" i="10"/>
  <c r="BM595" i="10" s="1"/>
  <c r="S762" i="10"/>
  <c r="BM762" i="10" s="1"/>
  <c r="CA762" i="10" s="1"/>
  <c r="CC762" i="10" s="1"/>
  <c r="S832" i="10"/>
  <c r="BM832" i="10" s="1"/>
  <c r="S208" i="10"/>
  <c r="BM208" i="10" s="1"/>
  <c r="S173" i="10"/>
  <c r="BM173" i="10" s="1"/>
  <c r="S840" i="10"/>
  <c r="BM840" i="10" s="1"/>
  <c r="S499" i="10"/>
  <c r="BM499" i="10" s="1"/>
  <c r="S431" i="10"/>
  <c r="BM431" i="10" s="1"/>
  <c r="CA431" i="10" s="1"/>
  <c r="CC431" i="10" s="1"/>
  <c r="S405" i="10"/>
  <c r="BM405" i="10" s="1"/>
  <c r="S928" i="10"/>
  <c r="BM928" i="10" s="1"/>
  <c r="S289" i="10"/>
  <c r="BM289" i="10" s="1"/>
  <c r="CA289" i="10" s="1"/>
  <c r="CC289" i="10" s="1"/>
  <c r="S675" i="10"/>
  <c r="BM675" i="10" s="1"/>
  <c r="S658" i="10"/>
  <c r="BM658" i="10" s="1"/>
  <c r="S996" i="10"/>
  <c r="BM996" i="10" s="1"/>
  <c r="S854" i="10"/>
  <c r="BM854" i="10" s="1"/>
  <c r="S628" i="10"/>
  <c r="BM628" i="10" s="1"/>
  <c r="S130" i="10"/>
  <c r="BM130" i="10" s="1"/>
  <c r="S42" i="10"/>
  <c r="BM42" i="10" s="1"/>
  <c r="S651" i="10"/>
  <c r="BM651" i="10" s="1"/>
  <c r="S406" i="10"/>
  <c r="BM406" i="10" s="1"/>
  <c r="S118" i="10"/>
  <c r="BM118" i="10" s="1"/>
  <c r="S901" i="10"/>
  <c r="BM901" i="10" s="1"/>
  <c r="S919" i="10"/>
  <c r="BM919" i="10" s="1"/>
  <c r="S317" i="10"/>
  <c r="BM317" i="10" s="1"/>
  <c r="CA317" i="10" s="1"/>
  <c r="CC317" i="10" s="1"/>
  <c r="S303" i="10"/>
  <c r="BM303" i="10" s="1"/>
  <c r="S962" i="10"/>
  <c r="BM962" i="10" s="1"/>
  <c r="S842" i="10"/>
  <c r="BM842" i="10" s="1"/>
  <c r="S810" i="10"/>
  <c r="BM810" i="10" s="1"/>
  <c r="S436" i="10"/>
  <c r="BM436" i="10" s="1"/>
  <c r="S866" i="10"/>
  <c r="BM866" i="10" s="1"/>
  <c r="S202" i="10"/>
  <c r="BM202" i="10" s="1"/>
  <c r="S111" i="10"/>
  <c r="BM111" i="10" s="1"/>
  <c r="S849" i="10"/>
  <c r="BM849" i="10" s="1"/>
  <c r="CA849" i="10" s="1"/>
  <c r="CC849" i="10" s="1"/>
  <c r="S574" i="10"/>
  <c r="BM574" i="10" s="1"/>
  <c r="S618" i="10"/>
  <c r="BM618" i="10" s="1"/>
  <c r="S71" i="10"/>
  <c r="BM71" i="10" s="1"/>
  <c r="S283" i="10"/>
  <c r="BM283" i="10" s="1"/>
  <c r="S698" i="10"/>
  <c r="BM698" i="10" s="1"/>
  <c r="S152" i="10"/>
  <c r="BM152" i="10" s="1"/>
  <c r="S585" i="10"/>
  <c r="BM585" i="10" s="1"/>
  <c r="S264" i="10"/>
  <c r="BM264" i="10" s="1"/>
  <c r="S310" i="10"/>
  <c r="BM310" i="10" s="1"/>
  <c r="S344" i="10"/>
  <c r="BM344" i="10" s="1"/>
  <c r="S235" i="10"/>
  <c r="BM235" i="10" s="1"/>
  <c r="S668" i="10"/>
  <c r="BM668" i="10" s="1"/>
  <c r="S978" i="10"/>
  <c r="BM978" i="10" s="1"/>
  <c r="S719" i="10"/>
  <c r="BM719" i="10" s="1"/>
  <c r="S54" i="10"/>
  <c r="BM54" i="10" s="1"/>
  <c r="S995" i="10"/>
  <c r="BM995" i="10" s="1"/>
  <c r="S665" i="10"/>
  <c r="BM665" i="10" s="1"/>
  <c r="S524" i="10"/>
  <c r="BM524" i="10" s="1"/>
  <c r="S947" i="10"/>
  <c r="BM947" i="10" s="1"/>
  <c r="S492" i="10"/>
  <c r="BM492" i="10" s="1"/>
  <c r="S421" i="10"/>
  <c r="BM421" i="10" s="1"/>
  <c r="S407" i="10"/>
  <c r="BM407" i="10" s="1"/>
  <c r="S101" i="10"/>
  <c r="BM101" i="10" s="1"/>
  <c r="S581" i="10"/>
  <c r="BM581" i="10" s="1"/>
  <c r="S645" i="10"/>
  <c r="BM645" i="10" s="1"/>
  <c r="S776" i="10"/>
  <c r="BM776" i="10" s="1"/>
  <c r="S439" i="10"/>
  <c r="BM439" i="10" s="1"/>
  <c r="S771" i="10"/>
  <c r="BM771" i="10" s="1"/>
  <c r="S49" i="10"/>
  <c r="BM49" i="10" s="1"/>
  <c r="S136" i="10"/>
  <c r="BM136" i="10" s="1"/>
  <c r="S821" i="10"/>
  <c r="BM821" i="10" s="1"/>
  <c r="S751" i="10"/>
  <c r="BM751" i="10" s="1"/>
  <c r="S466" i="10"/>
  <c r="BM466" i="10" s="1"/>
  <c r="CA466" i="10" s="1"/>
  <c r="CC466" i="10" s="1"/>
  <c r="S78" i="10"/>
  <c r="BM78" i="10" s="1"/>
  <c r="S599" i="10"/>
  <c r="BM599" i="10" s="1"/>
  <c r="S513" i="10"/>
  <c r="BM513" i="10" s="1"/>
  <c r="S298" i="10"/>
  <c r="BM298" i="10" s="1"/>
  <c r="S347" i="10"/>
  <c r="BM347" i="10" s="1"/>
  <c r="S1007" i="10"/>
  <c r="BM1007" i="10" s="1"/>
  <c r="S416" i="10"/>
  <c r="BM416" i="10" s="1"/>
  <c r="S376" i="10"/>
  <c r="BM376" i="10" s="1"/>
  <c r="S349" i="10"/>
  <c r="BM349" i="10" s="1"/>
  <c r="S844" i="10"/>
  <c r="BM844" i="10" s="1"/>
  <c r="S472" i="10"/>
  <c r="BM472" i="10" s="1"/>
  <c r="S874" i="10"/>
  <c r="BM874" i="10" s="1"/>
  <c r="S728" i="10"/>
  <c r="BM728" i="10" s="1"/>
  <c r="S607" i="10"/>
  <c r="BM607" i="10" s="1"/>
  <c r="S850" i="10"/>
  <c r="BM850" i="10" s="1"/>
  <c r="S843" i="10"/>
  <c r="BM843" i="10" s="1"/>
  <c r="S812" i="10"/>
  <c r="BM812" i="10" s="1"/>
  <c r="S813" i="10"/>
  <c r="BM813" i="10" s="1"/>
  <c r="S30" i="10"/>
  <c r="BM30" i="10" s="1"/>
  <c r="S863" i="10"/>
  <c r="BM863" i="10" s="1"/>
  <c r="S394" i="10"/>
  <c r="BM394" i="10" s="1"/>
  <c r="S884" i="10"/>
  <c r="BM884" i="10" s="1"/>
  <c r="S352" i="10"/>
  <c r="BM352" i="10" s="1"/>
  <c r="S785" i="10"/>
  <c r="BM785" i="10" s="1"/>
  <c r="CA785" i="10" s="1"/>
  <c r="CC785" i="10" s="1"/>
  <c r="S721" i="10"/>
  <c r="BM721" i="10" s="1"/>
  <c r="CA721" i="10" s="1"/>
  <c r="CC721" i="10" s="1"/>
  <c r="S322" i="10"/>
  <c r="BM322" i="10" s="1"/>
  <c r="S88" i="10"/>
  <c r="BM88" i="10" s="1"/>
  <c r="S820" i="10"/>
  <c r="BM820" i="10" s="1"/>
  <c r="S419" i="10"/>
  <c r="BM419" i="10" s="1"/>
  <c r="S200" i="10"/>
  <c r="BM200" i="10" s="1"/>
  <c r="S463" i="10"/>
  <c r="BM463" i="10" s="1"/>
  <c r="L208" i="10"/>
  <c r="BK208" i="10" s="1"/>
  <c r="S564" i="10"/>
  <c r="BM564" i="10" s="1"/>
  <c r="S803" i="10"/>
  <c r="BM803" i="10" s="1"/>
  <c r="S670" i="10"/>
  <c r="BM670" i="10" s="1"/>
  <c r="S343" i="10"/>
  <c r="BM343" i="10" s="1"/>
  <c r="S100" i="10"/>
  <c r="BM100" i="10" s="1"/>
  <c r="S835" i="10"/>
  <c r="BM835" i="10" s="1"/>
  <c r="CA835" i="10" s="1"/>
  <c r="CC835" i="10" s="1"/>
  <c r="S856" i="10"/>
  <c r="BM856" i="10" s="1"/>
  <c r="S544" i="10"/>
  <c r="BM544" i="10" s="1"/>
  <c r="S980" i="10"/>
  <c r="BM980" i="10" s="1"/>
  <c r="S434" i="10"/>
  <c r="BM434" i="10" s="1"/>
  <c r="S44" i="10"/>
  <c r="BM44" i="10" s="1"/>
  <c r="S906" i="10"/>
  <c r="BM906" i="10" s="1"/>
  <c r="S887" i="10"/>
  <c r="BM887" i="10" s="1"/>
  <c r="S500" i="10"/>
  <c r="BM500" i="10" s="1"/>
  <c r="S837" i="10"/>
  <c r="BM837" i="10" s="1"/>
  <c r="S522" i="10"/>
  <c r="BM522" i="10" s="1"/>
  <c r="S218" i="10"/>
  <c r="BM218" i="10" s="1"/>
  <c r="S140" i="10"/>
  <c r="BM140" i="10" s="1"/>
  <c r="S746" i="10"/>
  <c r="BM746" i="10" s="1"/>
  <c r="S189" i="10"/>
  <c r="BM189" i="10" s="1"/>
  <c r="S362" i="10"/>
  <c r="BM362" i="10" s="1"/>
  <c r="S941" i="10"/>
  <c r="BM941" i="10" s="1"/>
  <c r="S165" i="10"/>
  <c r="BM165" i="10" s="1"/>
  <c r="S160" i="10"/>
  <c r="BM160" i="10" s="1"/>
  <c r="S636" i="10"/>
  <c r="BM636" i="10" s="1"/>
  <c r="S309" i="10"/>
  <c r="BM309" i="10" s="1"/>
  <c r="S659" i="10"/>
  <c r="BM659" i="10" s="1"/>
  <c r="S865" i="10"/>
  <c r="BM865" i="10" s="1"/>
  <c r="S227" i="10"/>
  <c r="BM227" i="10" s="1"/>
  <c r="S220" i="10"/>
  <c r="BM220" i="10" s="1"/>
  <c r="S922" i="10"/>
  <c r="BM922" i="10" s="1"/>
  <c r="S986" i="10"/>
  <c r="BM986" i="10" s="1"/>
  <c r="S98" i="10"/>
  <c r="BM98" i="10" s="1"/>
  <c r="S346" i="10"/>
  <c r="BM346" i="10" s="1"/>
  <c r="S455" i="10"/>
  <c r="BM455" i="10" s="1"/>
  <c r="CA455" i="10" s="1"/>
  <c r="CC455" i="10" s="1"/>
  <c r="S701" i="10"/>
  <c r="BM701" i="10" s="1"/>
  <c r="S479" i="10"/>
  <c r="BM479" i="10" s="1"/>
  <c r="S197" i="10"/>
  <c r="BM197" i="10" s="1"/>
  <c r="S430" i="10"/>
  <c r="BM430" i="10" s="1"/>
  <c r="S188" i="10"/>
  <c r="BM188" i="10" s="1"/>
  <c r="S432" i="10"/>
  <c r="BM432" i="10" s="1"/>
  <c r="S509" i="10"/>
  <c r="BM509" i="10" s="1"/>
  <c r="S501" i="10"/>
  <c r="BM501" i="10" s="1"/>
  <c r="S578" i="10"/>
  <c r="BM578" i="10" s="1"/>
  <c r="S146" i="10"/>
  <c r="BM146" i="10" s="1"/>
  <c r="S119" i="10"/>
  <c r="BM119" i="10" s="1"/>
  <c r="S125" i="10"/>
  <c r="BM125" i="10" s="1"/>
  <c r="S371" i="10"/>
  <c r="BM371" i="10" s="1"/>
  <c r="S155" i="10"/>
  <c r="BM155" i="10" s="1"/>
  <c r="S696" i="10"/>
  <c r="BM696" i="10" s="1"/>
  <c r="S328" i="10"/>
  <c r="BM328" i="10" s="1"/>
  <c r="S427" i="10"/>
  <c r="BM427" i="10" s="1"/>
  <c r="S790" i="10"/>
  <c r="BM790" i="10" s="1"/>
  <c r="S135" i="10"/>
  <c r="BM135" i="10" s="1"/>
  <c r="S904" i="10"/>
  <c r="BM904" i="10" s="1"/>
  <c r="S428" i="10"/>
  <c r="BM428" i="10" s="1"/>
  <c r="S846" i="10"/>
  <c r="BM846" i="10" s="1"/>
  <c r="S154" i="10"/>
  <c r="BM154" i="10" s="1"/>
  <c r="S688" i="10"/>
  <c r="BM688" i="10" s="1"/>
  <c r="S334" i="10"/>
  <c r="BM334" i="10" s="1"/>
  <c r="S219" i="10"/>
  <c r="BM219" i="10" s="1"/>
  <c r="S156" i="10"/>
  <c r="BM156" i="10" s="1"/>
  <c r="S64" i="10"/>
  <c r="BM64" i="10" s="1"/>
  <c r="S953" i="10"/>
  <c r="BM953" i="10" s="1"/>
  <c r="S526" i="10"/>
  <c r="BM526" i="10" s="1"/>
  <c r="S640" i="10"/>
  <c r="BM640" i="10" s="1"/>
  <c r="S70" i="10"/>
  <c r="BM70" i="10" s="1"/>
  <c r="S132" i="10"/>
  <c r="BM132" i="10" s="1"/>
  <c r="S259" i="10"/>
  <c r="BM259" i="10" s="1"/>
  <c r="S318" i="10"/>
  <c r="BM318" i="10" s="1"/>
  <c r="S972" i="10"/>
  <c r="BM972" i="10" s="1"/>
  <c r="S474" i="10"/>
  <c r="BM474" i="10" s="1"/>
  <c r="S706" i="10"/>
  <c r="BM706" i="10" s="1"/>
  <c r="S828" i="10"/>
  <c r="BM828" i="10" s="1"/>
  <c r="CA828" i="10" s="1"/>
  <c r="CC828" i="10" s="1"/>
  <c r="S590" i="10"/>
  <c r="BM590" i="10" s="1"/>
  <c r="S271" i="10"/>
  <c r="BM271" i="10" s="1"/>
  <c r="S661" i="10"/>
  <c r="BM661" i="10" s="1"/>
  <c r="S1002" i="10"/>
  <c r="BM1002" i="10" s="1"/>
  <c r="S830" i="10"/>
  <c r="BM830" i="10" s="1"/>
  <c r="S925" i="10"/>
  <c r="BM925" i="10" s="1"/>
  <c r="S890" i="10"/>
  <c r="BM890" i="10" s="1"/>
  <c r="S667" i="10"/>
  <c r="BM667" i="10" s="1"/>
  <c r="S396" i="10"/>
  <c r="BM396" i="10" s="1"/>
  <c r="S879" i="10"/>
  <c r="BM879" i="10" s="1"/>
  <c r="S620" i="10"/>
  <c r="BM620" i="10" s="1"/>
  <c r="S520" i="10"/>
  <c r="BM520" i="10" s="1"/>
  <c r="S307" i="10"/>
  <c r="BM307" i="10" s="1"/>
  <c r="S453" i="10"/>
  <c r="BM453" i="10" s="1"/>
  <c r="S984" i="10"/>
  <c r="BM984" i="10" s="1"/>
  <c r="S861" i="10"/>
  <c r="BM861" i="10" s="1"/>
  <c r="S199" i="10"/>
  <c r="BM199" i="10" s="1"/>
  <c r="S784" i="10"/>
  <c r="BM784" i="10" s="1"/>
  <c r="S369" i="10"/>
  <c r="BM369" i="10" s="1"/>
  <c r="CA369" i="10" s="1"/>
  <c r="CC369" i="10" s="1"/>
  <c r="S324" i="10"/>
  <c r="BM324" i="10" s="1"/>
  <c r="S559" i="10"/>
  <c r="BM559" i="10" s="1"/>
  <c r="S57" i="10"/>
  <c r="BM57" i="10" s="1"/>
  <c r="CA57" i="10" s="1"/>
  <c r="CC57" i="10" s="1"/>
  <c r="S193" i="10"/>
  <c r="BM193" i="10" s="1"/>
  <c r="CA193" i="10" s="1"/>
  <c r="CC193" i="10" s="1"/>
  <c r="S601" i="10"/>
  <c r="BM601" i="10" s="1"/>
  <c r="CA601" i="10" s="1"/>
  <c r="CC601" i="10" s="1"/>
  <c r="S68" i="10"/>
  <c r="BM68" i="10" s="1"/>
  <c r="S424" i="10"/>
  <c r="BM424" i="10" s="1"/>
  <c r="S521" i="10"/>
  <c r="BM521" i="10" s="1"/>
  <c r="CA521" i="10" s="1"/>
  <c r="CC521" i="10" s="1"/>
  <c r="S375" i="10"/>
  <c r="BM375" i="10" s="1"/>
  <c r="S806" i="10"/>
  <c r="BM806" i="10" s="1"/>
  <c r="S226" i="10"/>
  <c r="BM226" i="10" s="1"/>
  <c r="S910" i="10"/>
  <c r="BM910" i="10" s="1"/>
  <c r="S247" i="10"/>
  <c r="BM247" i="10" s="1"/>
  <c r="S605" i="10"/>
  <c r="BM605" i="10" s="1"/>
  <c r="S92" i="10"/>
  <c r="BM92" i="10" s="1"/>
  <c r="S59" i="10"/>
  <c r="BM59" i="10" s="1"/>
  <c r="S548" i="10"/>
  <c r="BM548" i="10" s="1"/>
  <c r="S952" i="10"/>
  <c r="BM952" i="10" s="1"/>
  <c r="S998" i="10"/>
  <c r="BM998" i="10" s="1"/>
  <c r="S456" i="10"/>
  <c r="BM456" i="10" s="1"/>
  <c r="S162" i="10"/>
  <c r="BM162" i="10" s="1"/>
  <c r="S308" i="10"/>
  <c r="BM308" i="10" s="1"/>
  <c r="S656" i="10"/>
  <c r="BM656" i="10" s="1"/>
  <c r="S958" i="10"/>
  <c r="BM958" i="10" s="1"/>
  <c r="S727" i="10"/>
  <c r="BM727" i="10" s="1"/>
  <c r="S744" i="10"/>
  <c r="BM744" i="10" s="1"/>
  <c r="S84" i="10"/>
  <c r="BM84" i="10" s="1"/>
  <c r="S626" i="10"/>
  <c r="BM626" i="10" s="1"/>
  <c r="S79" i="10"/>
  <c r="BM79" i="10" s="1"/>
  <c r="S95" i="10"/>
  <c r="BM95" i="10" s="1"/>
  <c r="S825" i="10"/>
  <c r="BM825" i="10" s="1"/>
  <c r="CA825" i="10" s="1"/>
  <c r="CC825" i="10" s="1"/>
  <c r="S442" i="10"/>
  <c r="BM442" i="10" s="1"/>
  <c r="S587" i="10"/>
  <c r="BM587" i="10" s="1"/>
  <c r="S753" i="10"/>
  <c r="BM753" i="10" s="1"/>
  <c r="S975" i="10"/>
  <c r="BM975" i="10" s="1"/>
  <c r="S703" i="10"/>
  <c r="BM703" i="10" s="1"/>
  <c r="S150" i="10"/>
  <c r="BM150" i="10" s="1"/>
  <c r="S410" i="10"/>
  <c r="BM410" i="10" s="1"/>
  <c r="S181" i="10"/>
  <c r="BM181" i="10" s="1"/>
  <c r="S518" i="10"/>
  <c r="BM518" i="10" s="1"/>
  <c r="S402" i="10"/>
  <c r="BM402" i="10" s="1"/>
  <c r="CA402" i="10" s="1"/>
  <c r="CC402" i="10" s="1"/>
  <c r="S652" i="10"/>
  <c r="BM652" i="10" s="1"/>
  <c r="S94" i="10"/>
  <c r="BM94" i="10" s="1"/>
  <c r="S245" i="10"/>
  <c r="BM245" i="10" s="1"/>
  <c r="S859" i="10"/>
  <c r="BM859" i="10" s="1"/>
  <c r="S272" i="10"/>
  <c r="BM272" i="10" s="1"/>
  <c r="S435" i="10"/>
  <c r="BM435" i="10" s="1"/>
  <c r="S363" i="10"/>
  <c r="BM363" i="10" s="1"/>
  <c r="S35" i="10"/>
  <c r="BM35" i="10" s="1"/>
  <c r="S782" i="10"/>
  <c r="BM782" i="10" s="1"/>
  <c r="S507" i="10"/>
  <c r="BM507" i="10" s="1"/>
  <c r="S690" i="10"/>
  <c r="BM690" i="10" s="1"/>
  <c r="S1005" i="10"/>
  <c r="BM1005" i="10" s="1"/>
  <c r="S21" i="10"/>
  <c r="BM21" i="10" s="1"/>
  <c r="S991" i="10"/>
  <c r="BM991" i="10" s="1"/>
  <c r="S611" i="10"/>
  <c r="BM611" i="10" s="1"/>
  <c r="S277" i="10"/>
  <c r="BM277" i="10" s="1"/>
  <c r="S414" i="10"/>
  <c r="BM414" i="10" s="1"/>
  <c r="S741" i="10"/>
  <c r="BM741" i="10" s="1"/>
  <c r="S948" i="10"/>
  <c r="BM948" i="10" s="1"/>
  <c r="S103" i="10"/>
  <c r="BM103" i="10" s="1"/>
  <c r="S417" i="10"/>
  <c r="BM417" i="10" s="1"/>
  <c r="CA417" i="10" s="1"/>
  <c r="CC417" i="10" s="1"/>
  <c r="S14" i="10"/>
  <c r="BM14" i="10" s="1"/>
  <c r="S241" i="10"/>
  <c r="BM241" i="10" s="1"/>
  <c r="CA241" i="10" s="1"/>
  <c r="CC241" i="10" s="1"/>
  <c r="S536" i="10"/>
  <c r="BM536" i="10" s="1"/>
  <c r="S278" i="10"/>
  <c r="BM278" i="10" s="1"/>
  <c r="S573" i="10"/>
  <c r="BM573" i="10" s="1"/>
  <c r="S968" i="10"/>
  <c r="BM968" i="10" s="1"/>
  <c r="S459" i="10"/>
  <c r="BM459" i="10" s="1"/>
  <c r="CA459" i="10" s="1"/>
  <c r="CC459" i="10" s="1"/>
  <c r="S409" i="10"/>
  <c r="BM409" i="10" s="1"/>
  <c r="S786" i="10"/>
  <c r="BM786" i="10" s="1"/>
  <c r="S836" i="10"/>
  <c r="BM836" i="10" s="1"/>
  <c r="S62" i="10"/>
  <c r="BM62" i="10" s="1"/>
  <c r="S788" i="10"/>
  <c r="BM788" i="10" s="1"/>
  <c r="CA788" i="10" s="1"/>
  <c r="CC788" i="10" s="1"/>
  <c r="S960" i="10"/>
  <c r="BM960" i="10" s="1"/>
  <c r="S385" i="10"/>
  <c r="BM385" i="10" s="1"/>
  <c r="CA385" i="10" s="1"/>
  <c r="CC385" i="10" s="1"/>
  <c r="S13" i="10"/>
  <c r="BM13" i="10" s="1"/>
  <c r="CA13" i="10" s="1"/>
  <c r="CC13" i="10" s="1"/>
  <c r="DP7" i="9"/>
  <c r="AY7" i="9"/>
  <c r="S12" i="10"/>
  <c r="BM12" i="10" s="1"/>
  <c r="DM7" i="9"/>
  <c r="AV7" i="9"/>
  <c r="DN7" i="9" s="1"/>
  <c r="BG7" i="9"/>
  <c r="CP7" i="9"/>
  <c r="Y7" i="9"/>
  <c r="S11" i="10"/>
  <c r="BM11" i="10" s="1"/>
  <c r="DL6" i="9"/>
  <c r="CL6" i="9"/>
  <c r="AX6" i="9"/>
  <c r="DP6" i="9" s="1"/>
  <c r="U6" i="9"/>
  <c r="AU6" i="9"/>
  <c r="DM6" i="9" s="1"/>
  <c r="DQ9" i="9" l="1"/>
  <c r="AZ9" i="9"/>
  <c r="DR9" i="9" s="1"/>
  <c r="Z16" i="9"/>
  <c r="CQ16" i="9"/>
  <c r="BH16" i="9"/>
  <c r="DQ8" i="9"/>
  <c r="AZ8" i="9"/>
  <c r="DR8" i="9" s="1"/>
  <c r="DV10" i="9"/>
  <c r="DY10" i="9" s="1"/>
  <c r="EA10" i="9" s="1"/>
  <c r="EB10" i="9" s="1"/>
  <c r="AE20" i="9"/>
  <c r="BM20" i="9"/>
  <c r="CV20" i="9"/>
  <c r="AJ13" i="9"/>
  <c r="DA13" i="9"/>
  <c r="BR13" i="9"/>
  <c r="AD14" i="9"/>
  <c r="BL14" i="9"/>
  <c r="CU14" i="9"/>
  <c r="AG12" i="9"/>
  <c r="CX12" i="9"/>
  <c r="BO12" i="9"/>
  <c r="AE11" i="9"/>
  <c r="BM11" i="9"/>
  <c r="CV11" i="9"/>
  <c r="DV8" i="9"/>
  <c r="DY8" i="9" s="1"/>
  <c r="BH8" i="9"/>
  <c r="CQ8" i="9"/>
  <c r="Z8" i="9"/>
  <c r="CK10" i="9"/>
  <c r="CJ10" i="9"/>
  <c r="CH10" i="9"/>
  <c r="CI10" i="9"/>
  <c r="CF10" i="9"/>
  <c r="CG10" i="9"/>
  <c r="CT9" i="9"/>
  <c r="BK9" i="9"/>
  <c r="AC9" i="9"/>
  <c r="DV9" i="9"/>
  <c r="DY9" i="9" s="1"/>
  <c r="CA208" i="10"/>
  <c r="CC208" i="10" s="1"/>
  <c r="S10" i="10"/>
  <c r="BM10" i="10" s="1"/>
  <c r="L445" i="10"/>
  <c r="BK445" i="10" s="1"/>
  <c r="CA445" i="10" s="1"/>
  <c r="CC445" i="10" s="1"/>
  <c r="CA786" i="10"/>
  <c r="CC786" i="10" s="1"/>
  <c r="L477" i="10"/>
  <c r="BK477" i="10" s="1"/>
  <c r="CA477" i="10" s="1"/>
  <c r="CC477" i="10" s="1"/>
  <c r="CA775" i="10"/>
  <c r="CC775" i="10" s="1"/>
  <c r="L764" i="10"/>
  <c r="BK764" i="10" s="1"/>
  <c r="CA764" i="10" s="1"/>
  <c r="CC764" i="10" s="1"/>
  <c r="CA547" i="10"/>
  <c r="CC547" i="10" s="1"/>
  <c r="S121" i="10"/>
  <c r="BM121" i="10" s="1"/>
  <c r="CA121" i="10" s="1"/>
  <c r="CC121" i="10" s="1"/>
  <c r="S697" i="10"/>
  <c r="BM697" i="10" s="1"/>
  <c r="CA697" i="10" s="1"/>
  <c r="CC697" i="10" s="1"/>
  <c r="S66" i="10"/>
  <c r="BM66" i="10" s="1"/>
  <c r="S761" i="10"/>
  <c r="BM761" i="10" s="1"/>
  <c r="CA761" i="10" s="1"/>
  <c r="CC761" i="10" s="1"/>
  <c r="S705" i="10"/>
  <c r="BM705" i="10" s="1"/>
  <c r="CA705" i="10" s="1"/>
  <c r="CC705" i="10" s="1"/>
  <c r="S713" i="10"/>
  <c r="BM713" i="10" s="1"/>
  <c r="CA713" i="10" s="1"/>
  <c r="CC713" i="10" s="1"/>
  <c r="S257" i="10"/>
  <c r="BM257" i="10" s="1"/>
  <c r="CA257" i="10" s="1"/>
  <c r="CC257" i="10" s="1"/>
  <c r="S889" i="10"/>
  <c r="BM889" i="10" s="1"/>
  <c r="CA889" i="10" s="1"/>
  <c r="CC889" i="10" s="1"/>
  <c r="S209" i="10"/>
  <c r="BM209" i="10" s="1"/>
  <c r="CA209" i="10" s="1"/>
  <c r="CC209" i="10" s="1"/>
  <c r="S201" i="10"/>
  <c r="BM201" i="10" s="1"/>
  <c r="CA201" i="10" s="1"/>
  <c r="CC201" i="10" s="1"/>
  <c r="S113" i="10"/>
  <c r="BM113" i="10" s="1"/>
  <c r="CA113" i="10" s="1"/>
  <c r="CC113" i="10" s="1"/>
  <c r="S337" i="10"/>
  <c r="BM337" i="10" s="1"/>
  <c r="CA337" i="10" s="1"/>
  <c r="CC337" i="10" s="1"/>
  <c r="S129" i="10"/>
  <c r="BM129" i="10" s="1"/>
  <c r="CA129" i="10" s="1"/>
  <c r="CC129" i="10" s="1"/>
  <c r="S161" i="10"/>
  <c r="BM161" i="10" s="1"/>
  <c r="CA161" i="10" s="1"/>
  <c r="CC161" i="10" s="1"/>
  <c r="S873" i="10"/>
  <c r="BM873" i="10" s="1"/>
  <c r="S537" i="10"/>
  <c r="BM537" i="10" s="1"/>
  <c r="CA537" i="10" s="1"/>
  <c r="CC537" i="10" s="1"/>
  <c r="S297" i="10"/>
  <c r="BM297" i="10" s="1"/>
  <c r="CA297" i="10" s="1"/>
  <c r="CC297" i="10" s="1"/>
  <c r="S969" i="10"/>
  <c r="BM969" i="10" s="1"/>
  <c r="CA969" i="10" s="1"/>
  <c r="CC969" i="10" s="1"/>
  <c r="S993" i="10"/>
  <c r="BM993" i="10" s="1"/>
  <c r="CA993" i="10" s="1"/>
  <c r="CC993" i="10" s="1"/>
  <c r="F29" i="1"/>
  <c r="G29" i="1" s="1"/>
  <c r="S18" i="10"/>
  <c r="BM18" i="10" s="1"/>
  <c r="CA18" i="10" s="1"/>
  <c r="CC18" i="10" s="1"/>
  <c r="S25" i="10"/>
  <c r="BM25" i="10" s="1"/>
  <c r="S169" i="10"/>
  <c r="BM169" i="10" s="1"/>
  <c r="CA169" i="10" s="1"/>
  <c r="CC169" i="10" s="1"/>
  <c r="S745" i="10"/>
  <c r="BM745" i="10" s="1"/>
  <c r="CA745" i="10" s="1"/>
  <c r="CC745" i="10" s="1"/>
  <c r="S17" i="10"/>
  <c r="BM17" i="10" s="1"/>
  <c r="S24" i="10"/>
  <c r="BM24" i="10" s="1"/>
  <c r="L420" i="10"/>
  <c r="BK420" i="10" s="1"/>
  <c r="CA420" i="10" s="1"/>
  <c r="CC420" i="10" s="1"/>
  <c r="S937" i="10"/>
  <c r="BM937" i="10" s="1"/>
  <c r="CA937" i="10" s="1"/>
  <c r="CC937" i="10" s="1"/>
  <c r="S265" i="10"/>
  <c r="BM265" i="10" s="1"/>
  <c r="CA265" i="10" s="1"/>
  <c r="CC265" i="10" s="1"/>
  <c r="S712" i="10"/>
  <c r="BM712" i="10" s="1"/>
  <c r="S985" i="10"/>
  <c r="BM985" i="10" s="1"/>
  <c r="CA985" i="10" s="1"/>
  <c r="CC985" i="10" s="1"/>
  <c r="S137" i="10"/>
  <c r="BM137" i="10" s="1"/>
  <c r="CA137" i="10" s="1"/>
  <c r="CC137" i="10" s="1"/>
  <c r="S777" i="10"/>
  <c r="BM777" i="10" s="1"/>
  <c r="CA777" i="10" s="1"/>
  <c r="CC777" i="10" s="1"/>
  <c r="L776" i="10"/>
  <c r="BK776" i="10" s="1"/>
  <c r="CA776" i="10" s="1"/>
  <c r="CC776" i="10" s="1"/>
  <c r="DV7" i="9"/>
  <c r="DY7" i="9" s="1"/>
  <c r="AZ7" i="9"/>
  <c r="DQ7" i="9"/>
  <c r="BH7" i="9"/>
  <c r="CQ7" i="9"/>
  <c r="Z7" i="9"/>
  <c r="CM6" i="9"/>
  <c r="BD6" i="9"/>
  <c r="S9" i="10"/>
  <c r="AY6" i="9"/>
  <c r="DQ6" i="9" s="1"/>
  <c r="AV6" i="9"/>
  <c r="DN6" i="9" s="1"/>
  <c r="DV6" i="9" s="1"/>
  <c r="DY6" i="9" s="1"/>
  <c r="V6" i="9"/>
  <c r="BE6" i="9" s="1"/>
  <c r="B13" i="10"/>
  <c r="DW9" i="9" l="1"/>
  <c r="DZ9" i="9" s="1"/>
  <c r="AA16" i="9"/>
  <c r="CR16" i="9"/>
  <c r="BI16" i="9"/>
  <c r="DW8" i="9"/>
  <c r="DZ8" i="9" s="1"/>
  <c r="AE14" i="9"/>
  <c r="BM14" i="9"/>
  <c r="CV14" i="9"/>
  <c r="AK13" i="9"/>
  <c r="DB13" i="9"/>
  <c r="BS13" i="9"/>
  <c r="AH12" i="9"/>
  <c r="BP12" i="9"/>
  <c r="CY12" i="9"/>
  <c r="AF20" i="9"/>
  <c r="BN20" i="9"/>
  <c r="CW20" i="9"/>
  <c r="CW11" i="9"/>
  <c r="AF11" i="9"/>
  <c r="BN11" i="9"/>
  <c r="BL9" i="9"/>
  <c r="AD9" i="9"/>
  <c r="CU9" i="9"/>
  <c r="CR8" i="9"/>
  <c r="AA8" i="9"/>
  <c r="BI8" i="9"/>
  <c r="L408" i="10"/>
  <c r="BK408" i="10" s="1"/>
  <c r="CA408" i="10" s="1"/>
  <c r="CC408" i="10" s="1"/>
  <c r="L419" i="10"/>
  <c r="BK419" i="10" s="1"/>
  <c r="CA419" i="10" s="1"/>
  <c r="CC419" i="10" s="1"/>
  <c r="L602" i="10"/>
  <c r="BK602" i="10" s="1"/>
  <c r="CA602" i="10" s="1"/>
  <c r="CC602" i="10" s="1"/>
  <c r="L331" i="10"/>
  <c r="BK331" i="10" s="1"/>
  <c r="CA331" i="10" s="1"/>
  <c r="CC331" i="10" s="1"/>
  <c r="F31" i="1"/>
  <c r="G31" i="1" s="1"/>
  <c r="L638" i="10"/>
  <c r="BK638" i="10" s="1"/>
  <c r="CA638" i="10" s="1"/>
  <c r="CC638" i="10" s="1"/>
  <c r="L412" i="10"/>
  <c r="BK412" i="10" s="1"/>
  <c r="CA412" i="10" s="1"/>
  <c r="CC412" i="10" s="1"/>
  <c r="L189" i="10"/>
  <c r="BK189" i="10" s="1"/>
  <c r="CA189" i="10" s="1"/>
  <c r="CC189" i="10" s="1"/>
  <c r="L147" i="10"/>
  <c r="BK147" i="10" s="1"/>
  <c r="CA147" i="10" s="1"/>
  <c r="CC147" i="10" s="1"/>
  <c r="L141" i="10"/>
  <c r="BK141" i="10" s="1"/>
  <c r="CA141" i="10" s="1"/>
  <c r="CC141" i="10" s="1"/>
  <c r="L296" i="10"/>
  <c r="BK296" i="10" s="1"/>
  <c r="CA296" i="10" s="1"/>
  <c r="CC296" i="10" s="1"/>
  <c r="DR7" i="9"/>
  <c r="BA7" i="9"/>
  <c r="CR7" i="9"/>
  <c r="BI7" i="9"/>
  <c r="AA7" i="9"/>
  <c r="CN6" i="9"/>
  <c r="AZ6" i="9"/>
  <c r="DR6" i="9" s="1"/>
  <c r="W6" i="9"/>
  <c r="F19" i="1"/>
  <c r="AB16" i="9" l="1"/>
  <c r="CS16" i="9"/>
  <c r="BJ16" i="9"/>
  <c r="AL13" i="9"/>
  <c r="BT13" i="9"/>
  <c r="DC13" i="9"/>
  <c r="AF14" i="9"/>
  <c r="BN14" i="9"/>
  <c r="CW14" i="9"/>
  <c r="AG20" i="9"/>
  <c r="BO20" i="9"/>
  <c r="CX20" i="9"/>
  <c r="AI12" i="9"/>
  <c r="BQ12" i="9"/>
  <c r="CZ12" i="9"/>
  <c r="AG11" i="9"/>
  <c r="BO11" i="9"/>
  <c r="CX11" i="9"/>
  <c r="BM9" i="9"/>
  <c r="CV9" i="9"/>
  <c r="AE9" i="9"/>
  <c r="AB8" i="9"/>
  <c r="CS8" i="9"/>
  <c r="BJ8" i="9"/>
  <c r="L682" i="10"/>
  <c r="BK682" i="10" s="1"/>
  <c r="CA682" i="10" s="1"/>
  <c r="CC682" i="10" s="1"/>
  <c r="L187" i="10"/>
  <c r="BK187" i="10" s="1"/>
  <c r="CA187" i="10" s="1"/>
  <c r="CC187" i="10" s="1"/>
  <c r="L906" i="10"/>
  <c r="BK906" i="10" s="1"/>
  <c r="CA906" i="10" s="1"/>
  <c r="CC906" i="10" s="1"/>
  <c r="F32" i="1"/>
  <c r="G32" i="1"/>
  <c r="L343" i="10"/>
  <c r="BK343" i="10" s="1"/>
  <c r="CA343" i="10" s="1"/>
  <c r="CC343" i="10" s="1"/>
  <c r="L779" i="10"/>
  <c r="BK779" i="10" s="1"/>
  <c r="CA779" i="10" s="1"/>
  <c r="CC779" i="10" s="1"/>
  <c r="BB7" i="9"/>
  <c r="DT7" i="9" s="1"/>
  <c r="DS7" i="9"/>
  <c r="AB7" i="9"/>
  <c r="CS7" i="9"/>
  <c r="BJ7" i="9"/>
  <c r="B14" i="10"/>
  <c r="CO6" i="9"/>
  <c r="BF6" i="9"/>
  <c r="BA6" i="9"/>
  <c r="DS6" i="9" s="1"/>
  <c r="X6" i="9"/>
  <c r="BG6" i="9" s="1"/>
  <c r="AC16" i="9" l="1"/>
  <c r="BK16" i="9"/>
  <c r="CT16" i="9"/>
  <c r="AG14" i="9"/>
  <c r="BO14" i="9"/>
  <c r="CX14" i="9"/>
  <c r="AH20" i="9"/>
  <c r="BP20" i="9"/>
  <c r="CY20" i="9"/>
  <c r="AJ12" i="9"/>
  <c r="BR12" i="9"/>
  <c r="DA12" i="9"/>
  <c r="AM13" i="9"/>
  <c r="DD13" i="9"/>
  <c r="BU13" i="9"/>
  <c r="AH11" i="9"/>
  <c r="CY11" i="9"/>
  <c r="BP11" i="9"/>
  <c r="AF9" i="9"/>
  <c r="CW9" i="9"/>
  <c r="BN9" i="9"/>
  <c r="AC8" i="9"/>
  <c r="CT8" i="9"/>
  <c r="BK8" i="9"/>
  <c r="L269" i="10"/>
  <c r="BK269" i="10" s="1"/>
  <c r="CA269" i="10" s="1"/>
  <c r="CC269" i="10" s="1"/>
  <c r="L456" i="10"/>
  <c r="BK456" i="10" s="1"/>
  <c r="CA456" i="10" s="1"/>
  <c r="CC456" i="10" s="1"/>
  <c r="L755" i="10"/>
  <c r="BK755" i="10" s="1"/>
  <c r="CA755" i="10" s="1"/>
  <c r="CC755" i="10" s="1"/>
  <c r="L836" i="10"/>
  <c r="BK836" i="10" s="1"/>
  <c r="CA836" i="10" s="1"/>
  <c r="CC836" i="10" s="1"/>
  <c r="L796" i="10"/>
  <c r="BK796" i="10" s="1"/>
  <c r="CA796" i="10" s="1"/>
  <c r="CC796" i="10" s="1"/>
  <c r="L93" i="10"/>
  <c r="BK93" i="10" s="1"/>
  <c r="CA93" i="10" s="1"/>
  <c r="CC93" i="10" s="1"/>
  <c r="L426" i="10"/>
  <c r="BK426" i="10" s="1"/>
  <c r="CA426" i="10" s="1"/>
  <c r="CC426" i="10" s="1"/>
  <c r="L852" i="10"/>
  <c r="BK852" i="10" s="1"/>
  <c r="CA852" i="10" s="1"/>
  <c r="CC852" i="10" s="1"/>
  <c r="L917" i="10"/>
  <c r="BK917" i="10" s="1"/>
  <c r="CA917" i="10" s="1"/>
  <c r="CC917" i="10" s="1"/>
  <c r="L790" i="10"/>
  <c r="BK790" i="10" s="1"/>
  <c r="CA790" i="10" s="1"/>
  <c r="CC790" i="10" s="1"/>
  <c r="L657" i="10"/>
  <c r="BK657" i="10" s="1"/>
  <c r="CA657" i="10" s="1"/>
  <c r="CC657" i="10" s="1"/>
  <c r="L684" i="10"/>
  <c r="BK684" i="10" s="1"/>
  <c r="CA684" i="10" s="1"/>
  <c r="CC684" i="10" s="1"/>
  <c r="L211" i="10"/>
  <c r="BK211" i="10" s="1"/>
  <c r="CA211" i="10" s="1"/>
  <c r="CC211" i="10" s="1"/>
  <c r="L207" i="10"/>
  <c r="BK207" i="10" s="1"/>
  <c r="CA207" i="10" s="1"/>
  <c r="CC207" i="10" s="1"/>
  <c r="L338" i="10"/>
  <c r="BK338" i="10" s="1"/>
  <c r="CA338" i="10" s="1"/>
  <c r="CC338" i="10" s="1"/>
  <c r="L318" i="10"/>
  <c r="BK318" i="10" s="1"/>
  <c r="CA318" i="10" s="1"/>
  <c r="CC318" i="10" s="1"/>
  <c r="L67" i="10"/>
  <c r="BK67" i="10" s="1"/>
  <c r="CA67" i="10" s="1"/>
  <c r="CC67" i="10" s="1"/>
  <c r="DW7" i="9"/>
  <c r="DZ7" i="9" s="1"/>
  <c r="F24" i="1"/>
  <c r="G24" i="1" s="1"/>
  <c r="BK7" i="9"/>
  <c r="CT7" i="9"/>
  <c r="AC7" i="9"/>
  <c r="B15" i="10"/>
  <c r="CP6" i="9"/>
  <c r="BM9" i="10"/>
  <c r="BB6" i="9"/>
  <c r="Y6" i="9"/>
  <c r="AD16" i="9" l="1"/>
  <c r="CU16" i="9"/>
  <c r="BL16" i="9"/>
  <c r="AI20" i="9"/>
  <c r="CZ20" i="9"/>
  <c r="BQ20" i="9"/>
  <c r="DB12" i="9"/>
  <c r="BS12" i="9"/>
  <c r="AK12" i="9"/>
  <c r="AN13" i="9"/>
  <c r="DE13" i="9"/>
  <c r="BV13" i="9"/>
  <c r="AH14" i="9"/>
  <c r="CY14" i="9"/>
  <c r="BP14" i="9"/>
  <c r="AI11" i="9"/>
  <c r="CZ11" i="9"/>
  <c r="BQ11" i="9"/>
  <c r="CU8" i="9"/>
  <c r="BL8" i="9"/>
  <c r="AD8" i="9"/>
  <c r="AG9" i="9"/>
  <c r="BO9" i="9"/>
  <c r="CX9" i="9"/>
  <c r="L28" i="10"/>
  <c r="BK28" i="10" s="1"/>
  <c r="CA28" i="10" s="1"/>
  <c r="CC28" i="10" s="1"/>
  <c r="L65" i="10"/>
  <c r="BK65" i="10" s="1"/>
  <c r="CA65" i="10" s="1"/>
  <c r="CC65" i="10" s="1"/>
  <c r="L334" i="10"/>
  <c r="BK334" i="10" s="1"/>
  <c r="CA334" i="10" s="1"/>
  <c r="CC334" i="10" s="1"/>
  <c r="L410" i="10"/>
  <c r="BK410" i="10" s="1"/>
  <c r="CA410" i="10" s="1"/>
  <c r="CC410" i="10" s="1"/>
  <c r="L162" i="10"/>
  <c r="BK162" i="10" s="1"/>
  <c r="CA162" i="10" s="1"/>
  <c r="CC162" i="10" s="1"/>
  <c r="L328" i="10"/>
  <c r="BK328" i="10" s="1"/>
  <c r="CA328" i="10" s="1"/>
  <c r="CC328" i="10" s="1"/>
  <c r="L473" i="10"/>
  <c r="BK473" i="10" s="1"/>
  <c r="CA473" i="10" s="1"/>
  <c r="CC473" i="10" s="1"/>
  <c r="L454" i="10"/>
  <c r="BK454" i="10" s="1"/>
  <c r="CA454" i="10" s="1"/>
  <c r="CC454" i="10" s="1"/>
  <c r="L793" i="10"/>
  <c r="BK793" i="10" s="1"/>
  <c r="CA793" i="10" s="1"/>
  <c r="CC793" i="10" s="1"/>
  <c r="L294" i="10"/>
  <c r="BK294" i="10" s="1"/>
  <c r="CA294" i="10" s="1"/>
  <c r="CC294" i="10" s="1"/>
  <c r="L270" i="10"/>
  <c r="BK270" i="10" s="1"/>
  <c r="CA270" i="10" s="1"/>
  <c r="CC270" i="10" s="1"/>
  <c r="L84" i="10"/>
  <c r="BK84" i="10" s="1"/>
  <c r="CA84" i="10" s="1"/>
  <c r="CC84" i="10" s="1"/>
  <c r="L92" i="10"/>
  <c r="BK92" i="10" s="1"/>
  <c r="CA92" i="10" s="1"/>
  <c r="CC92" i="10" s="1"/>
  <c r="L644" i="10"/>
  <c r="BK644" i="10" s="1"/>
  <c r="CA644" i="10" s="1"/>
  <c r="CC644" i="10" s="1"/>
  <c r="L119" i="10"/>
  <c r="BK119" i="10" s="1"/>
  <c r="CA119" i="10" s="1"/>
  <c r="CC119" i="10" s="1"/>
  <c r="L578" i="10"/>
  <c r="BK578" i="10" s="1"/>
  <c r="CA578" i="10" s="1"/>
  <c r="CC578" i="10" s="1"/>
  <c r="AD7" i="9"/>
  <c r="BL7" i="9"/>
  <c r="CU7" i="9"/>
  <c r="B16" i="10"/>
  <c r="CQ6" i="9"/>
  <c r="BH6" i="9"/>
  <c r="DT6" i="9"/>
  <c r="DW6" i="9" s="1"/>
  <c r="DZ6" i="9" s="1"/>
  <c r="Z6" i="9"/>
  <c r="BI6" i="9" s="1"/>
  <c r="AE16" i="9" l="1"/>
  <c r="CV16" i="9"/>
  <c r="BM16" i="9"/>
  <c r="AL12" i="9"/>
  <c r="DC12" i="9"/>
  <c r="BT12" i="9"/>
  <c r="AJ20" i="9"/>
  <c r="BR20" i="9"/>
  <c r="DA20" i="9"/>
  <c r="AI14" i="9"/>
  <c r="BQ14" i="9"/>
  <c r="CZ14" i="9"/>
  <c r="AO13" i="9"/>
  <c r="BW13" i="9"/>
  <c r="DF13" i="9"/>
  <c r="BR11" i="9"/>
  <c r="AJ11" i="9"/>
  <c r="DA11" i="9"/>
  <c r="AH9" i="9"/>
  <c r="CY9" i="9"/>
  <c r="BP9" i="9"/>
  <c r="AE8" i="9"/>
  <c r="BM8" i="9"/>
  <c r="CV8" i="9"/>
  <c r="L324" i="10"/>
  <c r="BK324" i="10" s="1"/>
  <c r="CA324" i="10" s="1"/>
  <c r="CC324" i="10" s="1"/>
  <c r="L336" i="10"/>
  <c r="BK336" i="10" s="1"/>
  <c r="CA336" i="10" s="1"/>
  <c r="CC336" i="10" s="1"/>
  <c r="L321" i="10"/>
  <c r="BK321" i="10" s="1"/>
  <c r="CA321" i="10" s="1"/>
  <c r="CC321" i="10" s="1"/>
  <c r="L448" i="10"/>
  <c r="BK448" i="10" s="1"/>
  <c r="CA448" i="10" s="1"/>
  <c r="CC448" i="10" s="1"/>
  <c r="L291" i="10"/>
  <c r="BK291" i="10" s="1"/>
  <c r="CA291" i="10" s="1"/>
  <c r="CC291" i="10" s="1"/>
  <c r="L314" i="10"/>
  <c r="BK314" i="10" s="1"/>
  <c r="CA314" i="10" s="1"/>
  <c r="CC314" i="10" s="1"/>
  <c r="L329" i="10"/>
  <c r="BK329" i="10" s="1"/>
  <c r="CA329" i="10" s="1"/>
  <c r="CC329" i="10" s="1"/>
  <c r="L524" i="10"/>
  <c r="BK524" i="10" s="1"/>
  <c r="CA524" i="10" s="1"/>
  <c r="CC524" i="10" s="1"/>
  <c r="L890" i="10"/>
  <c r="BK890" i="10" s="1"/>
  <c r="CA890" i="10" s="1"/>
  <c r="CC890" i="10" s="1"/>
  <c r="L275" i="10"/>
  <c r="BK275" i="10" s="1"/>
  <c r="CA275" i="10" s="1"/>
  <c r="CC275" i="10" s="1"/>
  <c r="L438" i="10"/>
  <c r="BK438" i="10" s="1"/>
  <c r="CA438" i="10" s="1"/>
  <c r="CC438" i="10" s="1"/>
  <c r="L552" i="10"/>
  <c r="BK552" i="10" s="1"/>
  <c r="CA552" i="10" s="1"/>
  <c r="CC552" i="10" s="1"/>
  <c r="L441" i="10"/>
  <c r="BK441" i="10" s="1"/>
  <c r="CA441" i="10" s="1"/>
  <c r="CC441" i="10" s="1"/>
  <c r="L401" i="10"/>
  <c r="BK401" i="10" s="1"/>
  <c r="CA401" i="10" s="1"/>
  <c r="CC401" i="10" s="1"/>
  <c r="L832" i="10"/>
  <c r="BK832" i="10" s="1"/>
  <c r="CA832" i="10" s="1"/>
  <c r="CC832" i="10" s="1"/>
  <c r="L212" i="10"/>
  <c r="BK212" i="10" s="1"/>
  <c r="CA212" i="10" s="1"/>
  <c r="CC212" i="10" s="1"/>
  <c r="L841" i="10"/>
  <c r="BK841" i="10" s="1"/>
  <c r="CA841" i="10" s="1"/>
  <c r="CC841" i="10" s="1"/>
  <c r="L746" i="10"/>
  <c r="BK746" i="10" s="1"/>
  <c r="CA746" i="10" s="1"/>
  <c r="CC746" i="10" s="1"/>
  <c r="L789" i="10"/>
  <c r="BK789" i="10" s="1"/>
  <c r="CA789" i="10" s="1"/>
  <c r="CC789" i="10" s="1"/>
  <c r="L760" i="10"/>
  <c r="BK760" i="10" s="1"/>
  <c r="CA760" i="10" s="1"/>
  <c r="CC760" i="10" s="1"/>
  <c r="L780" i="10"/>
  <c r="BK780" i="10" s="1"/>
  <c r="CA780" i="10" s="1"/>
  <c r="CC780" i="10" s="1"/>
  <c r="L756" i="10"/>
  <c r="BK756" i="10" s="1"/>
  <c r="CA756" i="10" s="1"/>
  <c r="CC756" i="10" s="1"/>
  <c r="L142" i="10"/>
  <c r="BK142" i="10" s="1"/>
  <c r="CA142" i="10" s="1"/>
  <c r="CC142" i="10" s="1"/>
  <c r="L335" i="10"/>
  <c r="BK335" i="10" s="1"/>
  <c r="CA335" i="10" s="1"/>
  <c r="CC335" i="10" s="1"/>
  <c r="L549" i="10"/>
  <c r="BK549" i="10" s="1"/>
  <c r="CA549" i="10" s="1"/>
  <c r="CC549" i="10" s="1"/>
  <c r="L166" i="10"/>
  <c r="BK166" i="10" s="1"/>
  <c r="CA166" i="10" s="1"/>
  <c r="CC166" i="10" s="1"/>
  <c r="L691" i="10"/>
  <c r="BK691" i="10" s="1"/>
  <c r="CA691" i="10" s="1"/>
  <c r="CC691" i="10" s="1"/>
  <c r="L374" i="10"/>
  <c r="BK374" i="10" s="1"/>
  <c r="CA374" i="10" s="1"/>
  <c r="CC374" i="10" s="1"/>
  <c r="L29" i="10"/>
  <c r="BK29" i="10" s="1"/>
  <c r="CA29" i="10" s="1"/>
  <c r="CC29" i="10" s="1"/>
  <c r="F35" i="1"/>
  <c r="G35" i="1" s="1"/>
  <c r="L683" i="10"/>
  <c r="BK683" i="10" s="1"/>
  <c r="CA683" i="10" s="1"/>
  <c r="CC683" i="10" s="1"/>
  <c r="L398" i="10"/>
  <c r="BK398" i="10" s="1"/>
  <c r="CA398" i="10" s="1"/>
  <c r="CC398" i="10" s="1"/>
  <c r="BM7" i="9"/>
  <c r="AE7" i="9"/>
  <c r="CV7" i="9"/>
  <c r="B17" i="10"/>
  <c r="CR6" i="9"/>
  <c r="AA6" i="9"/>
  <c r="AF16" i="9" l="1"/>
  <c r="CW16" i="9"/>
  <c r="BN16" i="9"/>
  <c r="DA14" i="9"/>
  <c r="AJ14" i="9"/>
  <c r="BR14" i="9"/>
  <c r="AP13" i="9"/>
  <c r="BX13" i="9"/>
  <c r="DG13" i="9"/>
  <c r="BS20" i="9"/>
  <c r="AK20" i="9"/>
  <c r="DB20" i="9"/>
  <c r="DD12" i="9"/>
  <c r="AM12" i="9"/>
  <c r="BU12" i="9"/>
  <c r="AK11" i="9"/>
  <c r="DB11" i="9"/>
  <c r="BS11" i="9"/>
  <c r="CW8" i="9"/>
  <c r="BN8" i="9"/>
  <c r="AF8" i="9"/>
  <c r="AI9" i="9"/>
  <c r="BQ9" i="9"/>
  <c r="CZ9" i="9"/>
  <c r="L25" i="10"/>
  <c r="BK25" i="10" s="1"/>
  <c r="CA25" i="10" s="1"/>
  <c r="CC25" i="10" s="1"/>
  <c r="L372" i="10"/>
  <c r="BK372" i="10" s="1"/>
  <c r="CA372" i="10" s="1"/>
  <c r="CC372" i="10" s="1"/>
  <c r="L219" i="10"/>
  <c r="BK219" i="10" s="1"/>
  <c r="CA219" i="10" s="1"/>
  <c r="CC219" i="10" s="1"/>
  <c r="L453" i="10"/>
  <c r="BK453" i="10" s="1"/>
  <c r="CA453" i="10" s="1"/>
  <c r="CC453" i="10" s="1"/>
  <c r="L371" i="10"/>
  <c r="BK371" i="10" s="1"/>
  <c r="CA371" i="10" s="1"/>
  <c r="CC371" i="10" s="1"/>
  <c r="L579" i="10"/>
  <c r="BK579" i="10" s="1"/>
  <c r="CA579" i="10" s="1"/>
  <c r="CC579" i="10" s="1"/>
  <c r="L800" i="10"/>
  <c r="BK800" i="10" s="1"/>
  <c r="CA800" i="10" s="1"/>
  <c r="CC800" i="10" s="1"/>
  <c r="L444" i="10"/>
  <c r="BK444" i="10" s="1"/>
  <c r="CA444" i="10" s="1"/>
  <c r="CC444" i="10" s="1"/>
  <c r="L827" i="10"/>
  <c r="BK827" i="10" s="1"/>
  <c r="CA827" i="10" s="1"/>
  <c r="CC827" i="10" s="1"/>
  <c r="L772" i="10"/>
  <c r="BK772" i="10" s="1"/>
  <c r="CA772" i="10" s="1"/>
  <c r="CC772" i="10" s="1"/>
  <c r="L31" i="10"/>
  <c r="BK31" i="10" s="1"/>
  <c r="CA31" i="10" s="1"/>
  <c r="CC31" i="10" s="1"/>
  <c r="L377" i="10"/>
  <c r="BK377" i="10" s="1"/>
  <c r="CA377" i="10" s="1"/>
  <c r="CC377" i="10" s="1"/>
  <c r="L244" i="10"/>
  <c r="BK244" i="10" s="1"/>
  <c r="CA244" i="10" s="1"/>
  <c r="CC244" i="10" s="1"/>
  <c r="L68" i="10"/>
  <c r="BK68" i="10" s="1"/>
  <c r="CA68" i="10" s="1"/>
  <c r="CC68" i="10" s="1"/>
  <c r="L479" i="10"/>
  <c r="BK479" i="10" s="1"/>
  <c r="CA479" i="10" s="1"/>
  <c r="CC479" i="10" s="1"/>
  <c r="L555" i="10"/>
  <c r="BK555" i="10" s="1"/>
  <c r="CA555" i="10" s="1"/>
  <c r="CC555" i="10" s="1"/>
  <c r="L476" i="10"/>
  <c r="BK476" i="10" s="1"/>
  <c r="CA476" i="10" s="1"/>
  <c r="CC476" i="10" s="1"/>
  <c r="G36" i="1"/>
  <c r="F36" i="1"/>
  <c r="L82" i="10"/>
  <c r="BK82" i="10" s="1"/>
  <c r="CA82" i="10" s="1"/>
  <c r="CC82" i="10" s="1"/>
  <c r="L489" i="10"/>
  <c r="BK489" i="10" s="1"/>
  <c r="CA489" i="10" s="1"/>
  <c r="CC489" i="10" s="1"/>
  <c r="L518" i="10"/>
  <c r="BK518" i="10" s="1"/>
  <c r="CA518" i="10" s="1"/>
  <c r="CC518" i="10" s="1"/>
  <c r="L60" i="10"/>
  <c r="BK60" i="10" s="1"/>
  <c r="CA60" i="10" s="1"/>
  <c r="CC60" i="10" s="1"/>
  <c r="L90" i="10"/>
  <c r="BK90" i="10" s="1"/>
  <c r="CA90" i="10" s="1"/>
  <c r="CC90" i="10" s="1"/>
  <c r="L576" i="10"/>
  <c r="BK576" i="10" s="1"/>
  <c r="CA576" i="10" s="1"/>
  <c r="CC576" i="10" s="1"/>
  <c r="L344" i="10"/>
  <c r="BK344" i="10" s="1"/>
  <c r="CA344" i="10" s="1"/>
  <c r="CC344" i="10" s="1"/>
  <c r="L452" i="10"/>
  <c r="BK452" i="10" s="1"/>
  <c r="CA452" i="10" s="1"/>
  <c r="CC452" i="10" s="1"/>
  <c r="L513" i="10"/>
  <c r="BK513" i="10" s="1"/>
  <c r="CA513" i="10" s="1"/>
  <c r="CC513" i="10" s="1"/>
  <c r="L872" i="10"/>
  <c r="BK872" i="10" s="1"/>
  <c r="CA872" i="10" s="1"/>
  <c r="CC872" i="10" s="1"/>
  <c r="L125" i="10"/>
  <c r="BK125" i="10" s="1"/>
  <c r="CA125" i="10" s="1"/>
  <c r="CC125" i="10" s="1"/>
  <c r="BN7" i="9"/>
  <c r="CW7" i="9"/>
  <c r="AF7" i="9"/>
  <c r="B18" i="10"/>
  <c r="CS6" i="9"/>
  <c r="BJ6" i="9"/>
  <c r="AB6" i="9"/>
  <c r="BK6" i="9" s="1"/>
  <c r="AG16" i="9" l="1"/>
  <c r="BO16" i="9"/>
  <c r="CX16" i="9"/>
  <c r="DE12" i="9"/>
  <c r="AN12" i="9"/>
  <c r="BV12" i="9"/>
  <c r="AK14" i="9"/>
  <c r="DB14" i="9"/>
  <c r="BS14" i="9"/>
  <c r="AL20" i="9"/>
  <c r="BT20" i="9"/>
  <c r="DC20" i="9"/>
  <c r="AQ13" i="9"/>
  <c r="BY13" i="9"/>
  <c r="DH13" i="9"/>
  <c r="AL11" i="9"/>
  <c r="BT11" i="9"/>
  <c r="DC11" i="9"/>
  <c r="AJ9" i="9"/>
  <c r="DA9" i="9"/>
  <c r="BR9" i="9"/>
  <c r="CX8" i="9"/>
  <c r="AG8" i="9"/>
  <c r="BO8" i="9"/>
  <c r="L214" i="10"/>
  <c r="BK214" i="10" s="1"/>
  <c r="CA214" i="10" s="1"/>
  <c r="CC214" i="10" s="1"/>
  <c r="L414" i="10"/>
  <c r="BK414" i="10" s="1"/>
  <c r="CA414" i="10" s="1"/>
  <c r="CC414" i="10" s="1"/>
  <c r="L901" i="10"/>
  <c r="BK901" i="10" s="1"/>
  <c r="CA901" i="10" s="1"/>
  <c r="CC901" i="10" s="1"/>
  <c r="L91" i="10"/>
  <c r="BK91" i="10" s="1"/>
  <c r="CA91" i="10" s="1"/>
  <c r="CC91" i="10" s="1"/>
  <c r="L773" i="10"/>
  <c r="BK773" i="10" s="1"/>
  <c r="CA773" i="10" s="1"/>
  <c r="CC773" i="10" s="1"/>
  <c r="L480" i="10"/>
  <c r="BK480" i="10" s="1"/>
  <c r="CA480" i="10" s="1"/>
  <c r="CC480" i="10" s="1"/>
  <c r="L584" i="10"/>
  <c r="BK584" i="10" s="1"/>
  <c r="CA584" i="10" s="1"/>
  <c r="CC584" i="10" s="1"/>
  <c r="L301" i="10"/>
  <c r="BK301" i="10" s="1"/>
  <c r="CA301" i="10" s="1"/>
  <c r="CC301" i="10" s="1"/>
  <c r="L798" i="10"/>
  <c r="BK798" i="10" s="1"/>
  <c r="CA798" i="10" s="1"/>
  <c r="CC798" i="10" s="1"/>
  <c r="L770" i="10"/>
  <c r="BK770" i="10" s="1"/>
  <c r="CA770" i="10" s="1"/>
  <c r="CC770" i="10" s="1"/>
  <c r="L610" i="10"/>
  <c r="BK610" i="10" s="1"/>
  <c r="CA610" i="10" s="1"/>
  <c r="CC610" i="10" s="1"/>
  <c r="L101" i="10"/>
  <c r="BK101" i="10" s="1"/>
  <c r="CA101" i="10" s="1"/>
  <c r="CC101" i="10" s="1"/>
  <c r="L487" i="10"/>
  <c r="BK487" i="10" s="1"/>
  <c r="CA487" i="10" s="1"/>
  <c r="CC487" i="10" s="1"/>
  <c r="L34" i="10"/>
  <c r="BK34" i="10" s="1"/>
  <c r="CA34" i="10" s="1"/>
  <c r="CC34" i="10" s="1"/>
  <c r="L388" i="10"/>
  <c r="BK388" i="10" s="1"/>
  <c r="CA388" i="10" s="1"/>
  <c r="CC388" i="10" s="1"/>
  <c r="L403" i="10"/>
  <c r="BK403" i="10" s="1"/>
  <c r="CA403" i="10" s="1"/>
  <c r="CC403" i="10" s="1"/>
  <c r="L571" i="10"/>
  <c r="BK571" i="10" s="1"/>
  <c r="CA571" i="10" s="1"/>
  <c r="CC571" i="10" s="1"/>
  <c r="L117" i="10"/>
  <c r="BK117" i="10" s="1"/>
  <c r="CA117" i="10" s="1"/>
  <c r="CC117" i="10" s="1"/>
  <c r="L279" i="10"/>
  <c r="BK279" i="10" s="1"/>
  <c r="CA279" i="10" s="1"/>
  <c r="CC279" i="10" s="1"/>
  <c r="L27" i="10"/>
  <c r="BK27" i="10" s="1"/>
  <c r="CA27" i="10" s="1"/>
  <c r="CC27" i="10" s="1"/>
  <c r="L508" i="10"/>
  <c r="BK508" i="10" s="1"/>
  <c r="CA508" i="10" s="1"/>
  <c r="CC508" i="10" s="1"/>
  <c r="L530" i="10"/>
  <c r="BK530" i="10" s="1"/>
  <c r="CA530" i="10" s="1"/>
  <c r="CC530" i="10" s="1"/>
  <c r="L309" i="10"/>
  <c r="BK309" i="10" s="1"/>
  <c r="CA309" i="10" s="1"/>
  <c r="CC309" i="10" s="1"/>
  <c r="L536" i="10"/>
  <c r="BK536" i="10" s="1"/>
  <c r="CA536" i="10" s="1"/>
  <c r="CC536" i="10" s="1"/>
  <c r="L216" i="10"/>
  <c r="BK216" i="10" s="1"/>
  <c r="CA216" i="10" s="1"/>
  <c r="CC216" i="10" s="1"/>
  <c r="L728" i="10"/>
  <c r="BK728" i="10" s="1"/>
  <c r="CA728" i="10" s="1"/>
  <c r="CC728" i="10" s="1"/>
  <c r="L645" i="10"/>
  <c r="BK645" i="10" s="1"/>
  <c r="CA645" i="10" s="1"/>
  <c r="CC645" i="10" s="1"/>
  <c r="L604" i="10"/>
  <c r="BK604" i="10" s="1"/>
  <c r="CA604" i="10" s="1"/>
  <c r="CC604" i="10" s="1"/>
  <c r="L450" i="10"/>
  <c r="BK450" i="10" s="1"/>
  <c r="CA450" i="10" s="1"/>
  <c r="CC450" i="10" s="1"/>
  <c r="L607" i="10"/>
  <c r="BK607" i="10" s="1"/>
  <c r="CA607" i="10" s="1"/>
  <c r="CC607" i="10" s="1"/>
  <c r="L685" i="10"/>
  <c r="BK685" i="10" s="1"/>
  <c r="CA685" i="10" s="1"/>
  <c r="CC685" i="10" s="1"/>
  <c r="L85" i="10"/>
  <c r="BK85" i="10" s="1"/>
  <c r="CA85" i="10" s="1"/>
  <c r="CC85" i="10" s="1"/>
  <c r="AG7" i="9"/>
  <c r="BO7" i="9"/>
  <c r="CX7" i="9"/>
  <c r="B19" i="10"/>
  <c r="CT6" i="9"/>
  <c r="AC6" i="9"/>
  <c r="AH16" i="9" l="1"/>
  <c r="CY16" i="9"/>
  <c r="BP16" i="9"/>
  <c r="AM20" i="9"/>
  <c r="DD20" i="9"/>
  <c r="BU20" i="9"/>
  <c r="AL14" i="9"/>
  <c r="BT14" i="9"/>
  <c r="DC14" i="9"/>
  <c r="AR13" i="9"/>
  <c r="BZ13" i="9"/>
  <c r="DI13" i="9"/>
  <c r="AO12" i="9"/>
  <c r="BW12" i="9"/>
  <c r="DF12" i="9"/>
  <c r="AM11" i="9"/>
  <c r="BU11" i="9"/>
  <c r="DD11" i="9"/>
  <c r="CY8" i="9"/>
  <c r="BP8" i="9"/>
  <c r="AH8" i="9"/>
  <c r="AK9" i="9"/>
  <c r="DB9" i="9"/>
  <c r="BS9" i="9"/>
  <c r="L409" i="10"/>
  <c r="BK409" i="10" s="1"/>
  <c r="CA409" i="10" s="1"/>
  <c r="CC409" i="10" s="1"/>
  <c r="L157" i="10"/>
  <c r="BK157" i="10" s="1"/>
  <c r="CA157" i="10" s="1"/>
  <c r="CC157" i="10" s="1"/>
  <c r="L457" i="10"/>
  <c r="BK457" i="10" s="1"/>
  <c r="CA457" i="10" s="1"/>
  <c r="CC457" i="10" s="1"/>
  <c r="L765" i="10"/>
  <c r="BK765" i="10" s="1"/>
  <c r="CA765" i="10" s="1"/>
  <c r="CC765" i="10" s="1"/>
  <c r="L290" i="10"/>
  <c r="BK290" i="10" s="1"/>
  <c r="CA290" i="10" s="1"/>
  <c r="CC290" i="10" s="1"/>
  <c r="L422" i="10"/>
  <c r="BK422" i="10" s="1"/>
  <c r="CA422" i="10" s="1"/>
  <c r="CC422" i="10" s="1"/>
  <c r="L165" i="10"/>
  <c r="BK165" i="10" s="1"/>
  <c r="CA165" i="10" s="1"/>
  <c r="CC165" i="10" s="1"/>
  <c r="L787" i="10"/>
  <c r="BK787" i="10" s="1"/>
  <c r="CA787" i="10" s="1"/>
  <c r="CC787" i="10" s="1"/>
  <c r="L471" i="10"/>
  <c r="BK471" i="10" s="1"/>
  <c r="CA471" i="10" s="1"/>
  <c r="CC471" i="10" s="1"/>
  <c r="L80" i="10"/>
  <c r="BK80" i="10" s="1"/>
  <c r="CA80" i="10" s="1"/>
  <c r="CC80" i="10" s="1"/>
  <c r="L840" i="10"/>
  <c r="BK840" i="10" s="1"/>
  <c r="CA840" i="10" s="1"/>
  <c r="CC840" i="10" s="1"/>
  <c r="L862" i="10"/>
  <c r="BK862" i="10" s="1"/>
  <c r="CA862" i="10" s="1"/>
  <c r="CC862" i="10" s="1"/>
  <c r="L149" i="10"/>
  <c r="BK149" i="10" s="1"/>
  <c r="CA149" i="10" s="1"/>
  <c r="CC149" i="10" s="1"/>
  <c r="L30" i="10"/>
  <c r="BK30" i="10" s="1"/>
  <c r="CA30" i="10" s="1"/>
  <c r="CC30" i="10" s="1"/>
  <c r="L778" i="10"/>
  <c r="BK778" i="10" s="1"/>
  <c r="CA778" i="10" s="1"/>
  <c r="CC778" i="10" s="1"/>
  <c r="L433" i="10"/>
  <c r="BK433" i="10" s="1"/>
  <c r="CA433" i="10" s="1"/>
  <c r="CC433" i="10" s="1"/>
  <c r="L298" i="10"/>
  <c r="BK298" i="10" s="1"/>
  <c r="CA298" i="10" s="1"/>
  <c r="CC298" i="10" s="1"/>
  <c r="L88" i="10"/>
  <c r="BK88" i="10" s="1"/>
  <c r="CA88" i="10" s="1"/>
  <c r="CC88" i="10" s="1"/>
  <c r="L689" i="10"/>
  <c r="BK689" i="10" s="1"/>
  <c r="CA689" i="10" s="1"/>
  <c r="CC689" i="10" s="1"/>
  <c r="L40" i="10"/>
  <c r="BK40" i="10" s="1"/>
  <c r="CA40" i="10" s="1"/>
  <c r="CC40" i="10" s="1"/>
  <c r="L701" i="10"/>
  <c r="BK701" i="10" s="1"/>
  <c r="CA701" i="10" s="1"/>
  <c r="CC701" i="10" s="1"/>
  <c r="L482" i="10"/>
  <c r="BK482" i="10" s="1"/>
  <c r="CA482" i="10" s="1"/>
  <c r="CC482" i="10" s="1"/>
  <c r="L959" i="10"/>
  <c r="BK959" i="10" s="1"/>
  <c r="CA959" i="10" s="1"/>
  <c r="CC959" i="10" s="1"/>
  <c r="L58" i="10"/>
  <c r="BK58" i="10" s="1"/>
  <c r="CA58" i="10" s="1"/>
  <c r="CC58" i="10" s="1"/>
  <c r="L104" i="10"/>
  <c r="BK104" i="10" s="1"/>
  <c r="CA104" i="10" s="1"/>
  <c r="CC104" i="10" s="1"/>
  <c r="L307" i="10"/>
  <c r="BK307" i="10" s="1"/>
  <c r="CA307" i="10" s="1"/>
  <c r="CC307" i="10" s="1"/>
  <c r="L69" i="10"/>
  <c r="BK69" i="10" s="1"/>
  <c r="CA69" i="10" s="1"/>
  <c r="CC69" i="10" s="1"/>
  <c r="L495" i="10"/>
  <c r="BK495" i="10" s="1"/>
  <c r="CA495" i="10" s="1"/>
  <c r="CC495" i="10" s="1"/>
  <c r="L266" i="10"/>
  <c r="BK266" i="10" s="1"/>
  <c r="CA266" i="10" s="1"/>
  <c r="CC266" i="10" s="1"/>
  <c r="L183" i="10"/>
  <c r="BK183" i="10" s="1"/>
  <c r="CA183" i="10" s="1"/>
  <c r="CC183" i="10" s="1"/>
  <c r="F38" i="1"/>
  <c r="G38" i="1" s="1"/>
  <c r="L288" i="10"/>
  <c r="BK288" i="10" s="1"/>
  <c r="CA288" i="10" s="1"/>
  <c r="CC288" i="10" s="1"/>
  <c r="L503" i="10"/>
  <c r="BK503" i="10" s="1"/>
  <c r="CA503" i="10" s="1"/>
  <c r="CC503" i="10" s="1"/>
  <c r="AH7" i="9"/>
  <c r="BP7" i="9"/>
  <c r="CY7" i="9"/>
  <c r="B20" i="10"/>
  <c r="CU6" i="9"/>
  <c r="BL6" i="9"/>
  <c r="AD6" i="9"/>
  <c r="AI16" i="9" l="1"/>
  <c r="BQ16" i="9"/>
  <c r="CZ16" i="9"/>
  <c r="AM14" i="9"/>
  <c r="BU14" i="9"/>
  <c r="DD14" i="9"/>
  <c r="AS13" i="9"/>
  <c r="DJ13" i="9"/>
  <c r="CA13" i="9"/>
  <c r="AP12" i="9"/>
  <c r="DG12" i="9"/>
  <c r="BX12" i="9"/>
  <c r="BV20" i="9"/>
  <c r="DE20" i="9"/>
  <c r="AN20" i="9"/>
  <c r="AN11" i="9"/>
  <c r="BV11" i="9"/>
  <c r="DE11" i="9"/>
  <c r="AL9" i="9"/>
  <c r="DC9" i="9"/>
  <c r="BT9" i="9"/>
  <c r="BQ8" i="9"/>
  <c r="CZ8" i="9"/>
  <c r="AI8" i="9"/>
  <c r="L425" i="10"/>
  <c r="BK425" i="10" s="1"/>
  <c r="CA425" i="10" s="1"/>
  <c r="CC425" i="10" s="1"/>
  <c r="L333" i="10"/>
  <c r="BK333" i="10" s="1"/>
  <c r="CA333" i="10" s="1"/>
  <c r="CC333" i="10" s="1"/>
  <c r="L191" i="10"/>
  <c r="BK191" i="10" s="1"/>
  <c r="CA191" i="10" s="1"/>
  <c r="CC191" i="10" s="1"/>
  <c r="L123" i="10"/>
  <c r="BK123" i="10" s="1"/>
  <c r="CA123" i="10" s="1"/>
  <c r="CC123" i="10" s="1"/>
  <c r="L797" i="10"/>
  <c r="BK797" i="10" s="1"/>
  <c r="CA797" i="10" s="1"/>
  <c r="CC797" i="10" s="1"/>
  <c r="L526" i="10"/>
  <c r="BK526" i="10" s="1"/>
  <c r="CA526" i="10" s="1"/>
  <c r="CC526" i="10" s="1"/>
  <c r="L784" i="10"/>
  <c r="BK784" i="10" s="1"/>
  <c r="CA784" i="10" s="1"/>
  <c r="CC784" i="10" s="1"/>
  <c r="L525" i="10"/>
  <c r="BK525" i="10" s="1"/>
  <c r="CA525" i="10" s="1"/>
  <c r="CC525" i="10" s="1"/>
  <c r="L907" i="10"/>
  <c r="BK907" i="10" s="1"/>
  <c r="CA907" i="10" s="1"/>
  <c r="CC907" i="10" s="1"/>
  <c r="F39" i="1"/>
  <c r="G39" i="1" s="1"/>
  <c r="L245" i="10"/>
  <c r="BK245" i="10" s="1"/>
  <c r="CA245" i="10" s="1"/>
  <c r="CC245" i="10" s="1"/>
  <c r="L458" i="10"/>
  <c r="BK458" i="10" s="1"/>
  <c r="CA458" i="10" s="1"/>
  <c r="CC458" i="10" s="1"/>
  <c r="L577" i="10"/>
  <c r="BK577" i="10" s="1"/>
  <c r="CA577" i="10" s="1"/>
  <c r="CC577" i="10" s="1"/>
  <c r="L99" i="10"/>
  <c r="BK99" i="10" s="1"/>
  <c r="CA99" i="10" s="1"/>
  <c r="CC99" i="10" s="1"/>
  <c r="L875" i="10"/>
  <c r="BK875" i="10" s="1"/>
  <c r="CA875" i="10" s="1"/>
  <c r="CC875" i="10" s="1"/>
  <c r="L32" i="10"/>
  <c r="BK32" i="10" s="1"/>
  <c r="CA32" i="10" s="1"/>
  <c r="CC32" i="10" s="1"/>
  <c r="L569" i="10"/>
  <c r="BK569" i="10" s="1"/>
  <c r="CA569" i="10" s="1"/>
  <c r="CC569" i="10" s="1"/>
  <c r="L859" i="10"/>
  <c r="BK859" i="10" s="1"/>
  <c r="CA859" i="10" s="1"/>
  <c r="CC859" i="10" s="1"/>
  <c r="L178" i="10"/>
  <c r="BK178" i="10" s="1"/>
  <c r="CA178" i="10" s="1"/>
  <c r="CC178" i="10" s="1"/>
  <c r="L553" i="10"/>
  <c r="BK553" i="10" s="1"/>
  <c r="CA553" i="10" s="1"/>
  <c r="CC553" i="10" s="1"/>
  <c r="L542" i="10"/>
  <c r="BK542" i="10" s="1"/>
  <c r="CA542" i="10" s="1"/>
  <c r="CC542" i="10" s="1"/>
  <c r="L253" i="10"/>
  <c r="BK253" i="10" s="1"/>
  <c r="CA253" i="10" s="1"/>
  <c r="CC253" i="10" s="1"/>
  <c r="L277" i="10"/>
  <c r="BK277" i="10" s="1"/>
  <c r="CA277" i="10" s="1"/>
  <c r="CC277" i="10" s="1"/>
  <c r="L696" i="10"/>
  <c r="BK696" i="10" s="1"/>
  <c r="CA696" i="10" s="1"/>
  <c r="CC696" i="10" s="1"/>
  <c r="L250" i="10"/>
  <c r="BK250" i="10" s="1"/>
  <c r="CA250" i="10" s="1"/>
  <c r="CC250" i="10" s="1"/>
  <c r="L749" i="10"/>
  <c r="BK749" i="10" s="1"/>
  <c r="CA749" i="10" s="1"/>
  <c r="CC749" i="10" s="1"/>
  <c r="L899" i="10"/>
  <c r="BK899" i="10" s="1"/>
  <c r="CA899" i="10" s="1"/>
  <c r="CC899" i="10" s="1"/>
  <c r="L883" i="10"/>
  <c r="BK883" i="10" s="1"/>
  <c r="CA883" i="10" s="1"/>
  <c r="CC883" i="10" s="1"/>
  <c r="L228" i="10"/>
  <c r="BK228" i="10" s="1"/>
  <c r="CA228" i="10" s="1"/>
  <c r="CC228" i="10" s="1"/>
  <c r="L820" i="10"/>
  <c r="BK820" i="10" s="1"/>
  <c r="CA820" i="10" s="1"/>
  <c r="CC820" i="10" s="1"/>
  <c r="L205" i="10"/>
  <c r="BK205" i="10" s="1"/>
  <c r="CA205" i="10" s="1"/>
  <c r="CC205" i="10" s="1"/>
  <c r="L94" i="10"/>
  <c r="BK94" i="10" s="1"/>
  <c r="CA94" i="10" s="1"/>
  <c r="CC94" i="10" s="1"/>
  <c r="L627" i="10"/>
  <c r="BK627" i="10" s="1"/>
  <c r="CA627" i="10" s="1"/>
  <c r="CC627" i="10" s="1"/>
  <c r="L851" i="10"/>
  <c r="BK851" i="10" s="1"/>
  <c r="CA851" i="10" s="1"/>
  <c r="CC851" i="10" s="1"/>
  <c r="L293" i="10"/>
  <c r="BK293" i="10" s="1"/>
  <c r="CA293" i="10" s="1"/>
  <c r="CC293" i="10" s="1"/>
  <c r="L325" i="10"/>
  <c r="BK325" i="10" s="1"/>
  <c r="CA325" i="10" s="1"/>
  <c r="CC325" i="10" s="1"/>
  <c r="L220" i="10"/>
  <c r="BK220" i="10" s="1"/>
  <c r="CA220" i="10" s="1"/>
  <c r="CC220" i="10" s="1"/>
  <c r="L83" i="10"/>
  <c r="BK83" i="10" s="1"/>
  <c r="CA83" i="10" s="1"/>
  <c r="CC83" i="10" s="1"/>
  <c r="L686" i="10"/>
  <c r="BK686" i="10" s="1"/>
  <c r="CA686" i="10" s="1"/>
  <c r="CC686" i="10" s="1"/>
  <c r="L927" i="10"/>
  <c r="BK927" i="10" s="1"/>
  <c r="CA927" i="10" s="1"/>
  <c r="CC927" i="10" s="1"/>
  <c r="L894" i="10"/>
  <c r="BK894" i="10" s="1"/>
  <c r="CA894" i="10" s="1"/>
  <c r="CC894" i="10" s="1"/>
  <c r="L558" i="10"/>
  <c r="BK558" i="10" s="1"/>
  <c r="CA558" i="10" s="1"/>
  <c r="CC558" i="10" s="1"/>
  <c r="L394" i="10"/>
  <c r="BK394" i="10" s="1"/>
  <c r="CA394" i="10" s="1"/>
  <c r="CC394" i="10" s="1"/>
  <c r="L236" i="10"/>
  <c r="BK236" i="10" s="1"/>
  <c r="CA236" i="10" s="1"/>
  <c r="CC236" i="10" s="1"/>
  <c r="L77" i="10"/>
  <c r="BK77" i="10" s="1"/>
  <c r="CA77" i="10" s="1"/>
  <c r="CC77" i="10" s="1"/>
  <c r="L635" i="10"/>
  <c r="BK635" i="10" s="1"/>
  <c r="CA635" i="10" s="1"/>
  <c r="CC635" i="10" s="1"/>
  <c r="AI7" i="9"/>
  <c r="BQ7" i="9"/>
  <c r="CZ7" i="9"/>
  <c r="B21" i="10"/>
  <c r="CV6" i="9"/>
  <c r="BM6" i="9"/>
  <c r="AE6" i="9"/>
  <c r="AJ16" i="9" l="1"/>
  <c r="BR16" i="9"/>
  <c r="DA16" i="9"/>
  <c r="AO20" i="9"/>
  <c r="BW20" i="9"/>
  <c r="DF20" i="9"/>
  <c r="AQ12" i="9"/>
  <c r="BY12" i="9"/>
  <c r="DH12" i="9"/>
  <c r="CB13" i="9"/>
  <c r="DK13" i="9"/>
  <c r="DU13" i="9" s="1"/>
  <c r="DX13" i="9" s="1"/>
  <c r="EA13" i="9" s="1"/>
  <c r="EB13" i="9" s="1"/>
  <c r="F27" i="1" s="1"/>
  <c r="G27" i="1" s="1"/>
  <c r="L16" i="10"/>
  <c r="BK16" i="10" s="1"/>
  <c r="CA16" i="10" s="1"/>
  <c r="CC16" i="10" s="1"/>
  <c r="DE14" i="9"/>
  <c r="AN14" i="9"/>
  <c r="BV14" i="9"/>
  <c r="AO11" i="9"/>
  <c r="BW11" i="9"/>
  <c r="DF11" i="9"/>
  <c r="DA8" i="9"/>
  <c r="BR8" i="9"/>
  <c r="AJ8" i="9"/>
  <c r="AM9" i="9"/>
  <c r="BU9" i="9"/>
  <c r="DD9" i="9"/>
  <c r="L581" i="10"/>
  <c r="BK581" i="10" s="1"/>
  <c r="CA581" i="10" s="1"/>
  <c r="CC581" i="10" s="1"/>
  <c r="L791" i="10"/>
  <c r="BK791" i="10" s="1"/>
  <c r="CA791" i="10" s="1"/>
  <c r="CC791" i="10" s="1"/>
  <c r="L742" i="10"/>
  <c r="BK742" i="10" s="1"/>
  <c r="CA742" i="10" s="1"/>
  <c r="CC742" i="10" s="1"/>
  <c r="L404" i="10"/>
  <c r="BK404" i="10" s="1"/>
  <c r="CA404" i="10" s="1"/>
  <c r="CC404" i="10" s="1"/>
  <c r="L373" i="10"/>
  <c r="BK373" i="10" s="1"/>
  <c r="CA373" i="10" s="1"/>
  <c r="CC373" i="10" s="1"/>
  <c r="L415" i="10"/>
  <c r="BK415" i="10" s="1"/>
  <c r="CA415" i="10" s="1"/>
  <c r="CC415" i="10" s="1"/>
  <c r="L744" i="10"/>
  <c r="BK744" i="10" s="1"/>
  <c r="CA744" i="10" s="1"/>
  <c r="CC744" i="10" s="1"/>
  <c r="L763" i="10"/>
  <c r="BK763" i="10" s="1"/>
  <c r="CA763" i="10" s="1"/>
  <c r="CC763" i="10" s="1"/>
  <c r="L583" i="10"/>
  <c r="BK583" i="10" s="1"/>
  <c r="CA583" i="10" s="1"/>
  <c r="CC583" i="10" s="1"/>
  <c r="L470" i="10"/>
  <c r="BK470" i="10" s="1"/>
  <c r="CA470" i="10" s="1"/>
  <c r="CC470" i="10" s="1"/>
  <c r="L397" i="10"/>
  <c r="BK397" i="10" s="1"/>
  <c r="CA397" i="10" s="1"/>
  <c r="CC397" i="10" s="1"/>
  <c r="L803" i="10"/>
  <c r="BK803" i="10" s="1"/>
  <c r="CA803" i="10" s="1"/>
  <c r="CC803" i="10" s="1"/>
  <c r="L819" i="10"/>
  <c r="BK819" i="10" s="1"/>
  <c r="CA819" i="10" s="1"/>
  <c r="CC819" i="10" s="1"/>
  <c r="L808" i="10"/>
  <c r="BK808" i="10" s="1"/>
  <c r="CA808" i="10" s="1"/>
  <c r="CC808" i="10" s="1"/>
  <c r="L38" i="10"/>
  <c r="BK38" i="10" s="1"/>
  <c r="CA38" i="10" s="1"/>
  <c r="CC38" i="10" s="1"/>
  <c r="L878" i="10"/>
  <c r="BK878" i="10" s="1"/>
  <c r="CA878" i="10" s="1"/>
  <c r="CC878" i="10" s="1"/>
  <c r="L181" i="10"/>
  <c r="BK181" i="10" s="1"/>
  <c r="CA181" i="10" s="1"/>
  <c r="CC181" i="10" s="1"/>
  <c r="L854" i="10"/>
  <c r="BK854" i="10" s="1"/>
  <c r="CA854" i="10" s="1"/>
  <c r="CC854" i="10" s="1"/>
  <c r="L690" i="10"/>
  <c r="BK690" i="10" s="1"/>
  <c r="CA690" i="10" s="1"/>
  <c r="CC690" i="10" s="1"/>
  <c r="L572" i="10"/>
  <c r="BK572" i="10" s="1"/>
  <c r="CA572" i="10" s="1"/>
  <c r="CC572" i="10" s="1"/>
  <c r="L102" i="10"/>
  <c r="BK102" i="10" s="1"/>
  <c r="CA102" i="10" s="1"/>
  <c r="CC102" i="10" s="1"/>
  <c r="L646" i="10"/>
  <c r="BK646" i="10" s="1"/>
  <c r="CA646" i="10" s="1"/>
  <c r="CC646" i="10" s="1"/>
  <c r="L1005" i="10"/>
  <c r="BK1005" i="10" s="1"/>
  <c r="CA1005" i="10" s="1"/>
  <c r="CC1005" i="10" s="1"/>
  <c r="L54" i="10"/>
  <c r="BK54" i="10" s="1"/>
  <c r="CA54" i="10" s="1"/>
  <c r="CC54" i="10" s="1"/>
  <c r="L150" i="10"/>
  <c r="BK150" i="10" s="1"/>
  <c r="CA150" i="10" s="1"/>
  <c r="CC150" i="10" s="1"/>
  <c r="L735" i="10"/>
  <c r="BK735" i="10" s="1"/>
  <c r="CA735" i="10" s="1"/>
  <c r="CC735" i="10" s="1"/>
  <c r="L838" i="10"/>
  <c r="BK838" i="10" s="1"/>
  <c r="CA838" i="10" s="1"/>
  <c r="CC838" i="10" s="1"/>
  <c r="L857" i="10"/>
  <c r="BK857" i="10" s="1"/>
  <c r="CA857" i="10" s="1"/>
  <c r="CC857" i="10" s="1"/>
  <c r="L699" i="10"/>
  <c r="BK699" i="10" s="1"/>
  <c r="CA699" i="10" s="1"/>
  <c r="CC699" i="10" s="1"/>
  <c r="L461" i="10"/>
  <c r="BK461" i="10" s="1"/>
  <c r="CA461" i="10" s="1"/>
  <c r="CC461" i="10" s="1"/>
  <c r="L605" i="10"/>
  <c r="BK605" i="10" s="1"/>
  <c r="CA605" i="10" s="1"/>
  <c r="CC605" i="10" s="1"/>
  <c r="L272" i="10"/>
  <c r="BK272" i="10" s="1"/>
  <c r="CA272" i="10" s="1"/>
  <c r="CC272" i="10" s="1"/>
  <c r="L146" i="10"/>
  <c r="BK146" i="10" s="1"/>
  <c r="CA146" i="10" s="1"/>
  <c r="CC146" i="10" s="1"/>
  <c r="L190" i="10"/>
  <c r="BK190" i="10" s="1"/>
  <c r="CA190" i="10" s="1"/>
  <c r="CC190" i="10" s="1"/>
  <c r="L256" i="10"/>
  <c r="BK256" i="10" s="1"/>
  <c r="CA256" i="10" s="1"/>
  <c r="CC256" i="10" s="1"/>
  <c r="L192" i="10"/>
  <c r="BK192" i="10" s="1"/>
  <c r="CA192" i="10" s="1"/>
  <c r="CC192" i="10" s="1"/>
  <c r="L548" i="10"/>
  <c r="BK548" i="10" s="1"/>
  <c r="CA548" i="10" s="1"/>
  <c r="CC548" i="10" s="1"/>
  <c r="L727" i="10"/>
  <c r="BK727" i="10" s="1"/>
  <c r="CA727" i="10" s="1"/>
  <c r="CC727" i="10" s="1"/>
  <c r="L870" i="10"/>
  <c r="BK870" i="10" s="1"/>
  <c r="CA870" i="10" s="1"/>
  <c r="CC870" i="10" s="1"/>
  <c r="L687" i="10"/>
  <c r="BK687" i="10" s="1"/>
  <c r="CA687" i="10" s="1"/>
  <c r="CC687" i="10" s="1"/>
  <c r="L597" i="10"/>
  <c r="BK597" i="10" s="1"/>
  <c r="CA597" i="10" s="1"/>
  <c r="CC597" i="10" s="1"/>
  <c r="L707" i="10"/>
  <c r="BK707" i="10" s="1"/>
  <c r="CA707" i="10" s="1"/>
  <c r="CC707" i="10" s="1"/>
  <c r="L407" i="10"/>
  <c r="BK407" i="10" s="1"/>
  <c r="CA407" i="10" s="1"/>
  <c r="CC407" i="10" s="1"/>
  <c r="L223" i="10"/>
  <c r="BK223" i="10" s="1"/>
  <c r="CA223" i="10" s="1"/>
  <c r="CC223" i="10" s="1"/>
  <c r="L283" i="10"/>
  <c r="BK283" i="10" s="1"/>
  <c r="CA283" i="10" s="1"/>
  <c r="CC283" i="10" s="1"/>
  <c r="L239" i="10"/>
  <c r="BK239" i="10" s="1"/>
  <c r="CA239" i="10" s="1"/>
  <c r="CC239" i="10" s="1"/>
  <c r="L86" i="10"/>
  <c r="BK86" i="10" s="1"/>
  <c r="CA86" i="10" s="1"/>
  <c r="CC86" i="10" s="1"/>
  <c r="L532" i="10"/>
  <c r="BK532" i="10" s="1"/>
  <c r="CA532" i="10" s="1"/>
  <c r="CC532" i="10" s="1"/>
  <c r="F40" i="1"/>
  <c r="G40" i="1" s="1"/>
  <c r="AJ7" i="9"/>
  <c r="BR7" i="9"/>
  <c r="DA7" i="9"/>
  <c r="B22" i="10"/>
  <c r="CW6" i="9"/>
  <c r="BN6" i="9"/>
  <c r="AF6" i="9"/>
  <c r="AK16" i="9" l="1"/>
  <c r="BS16" i="9"/>
  <c r="DB16" i="9"/>
  <c r="AR12" i="9"/>
  <c r="BZ12" i="9"/>
  <c r="DI12" i="9"/>
  <c r="AO14" i="9"/>
  <c r="BW14" i="9"/>
  <c r="DF14" i="9"/>
  <c r="CC13" i="9"/>
  <c r="CD13" i="9"/>
  <c r="CE13" i="9"/>
  <c r="AP20" i="9"/>
  <c r="BX20" i="9"/>
  <c r="DG20" i="9"/>
  <c r="AP11" i="9"/>
  <c r="BX11" i="9"/>
  <c r="DG11" i="9"/>
  <c r="AN9" i="9"/>
  <c r="DE9" i="9"/>
  <c r="BV9" i="9"/>
  <c r="DB8" i="9"/>
  <c r="BS8" i="9"/>
  <c r="AK8" i="9"/>
  <c r="L842" i="10"/>
  <c r="BK842" i="10" s="1"/>
  <c r="CA842" i="10" s="1"/>
  <c r="CC842" i="10" s="1"/>
  <c r="L911" i="10"/>
  <c r="BK911" i="10" s="1"/>
  <c r="CA911" i="10" s="1"/>
  <c r="CC911" i="10" s="1"/>
  <c r="L475" i="10"/>
  <c r="BK475" i="10" s="1"/>
  <c r="CA475" i="10" s="1"/>
  <c r="CC475" i="10" s="1"/>
  <c r="L965" i="10"/>
  <c r="BK965" i="10" s="1"/>
  <c r="CA965" i="10" s="1"/>
  <c r="CC965" i="10" s="1"/>
  <c r="L176" i="10"/>
  <c r="BK176" i="10" s="1"/>
  <c r="CA176" i="10" s="1"/>
  <c r="CC176" i="10" s="1"/>
  <c r="L897" i="10"/>
  <c r="BK897" i="10" s="1"/>
  <c r="CA897" i="10" s="1"/>
  <c r="CC897" i="10" s="1"/>
  <c r="L299" i="10"/>
  <c r="BK299" i="10" s="1"/>
  <c r="CA299" i="10" s="1"/>
  <c r="CC299" i="10" s="1"/>
  <c r="L929" i="10"/>
  <c r="BK929" i="10" s="1"/>
  <c r="CA929" i="10" s="1"/>
  <c r="CC929" i="10" s="1"/>
  <c r="L941" i="10"/>
  <c r="BK941" i="10" s="1"/>
  <c r="CA941" i="10" s="1"/>
  <c r="CC941" i="10" s="1"/>
  <c r="L535" i="10"/>
  <c r="BK535" i="10" s="1"/>
  <c r="CA535" i="10" s="1"/>
  <c r="CC535" i="10" s="1"/>
  <c r="L81" i="10"/>
  <c r="BK81" i="10" s="1"/>
  <c r="CA81" i="10" s="1"/>
  <c r="CC81" i="10" s="1"/>
  <c r="L865" i="10"/>
  <c r="BK865" i="10" s="1"/>
  <c r="CA865" i="10" s="1"/>
  <c r="CC865" i="10" s="1"/>
  <c r="L467" i="10"/>
  <c r="BK467" i="10" s="1"/>
  <c r="CA467" i="10" s="1"/>
  <c r="CC467" i="10" s="1"/>
  <c r="L540" i="10"/>
  <c r="BK540" i="10" s="1"/>
  <c r="CA540" i="10" s="1"/>
  <c r="CC540" i="10" s="1"/>
  <c r="L782" i="10"/>
  <c r="BK782" i="10" s="1"/>
  <c r="CA782" i="10" s="1"/>
  <c r="CC782" i="10" s="1"/>
  <c r="L694" i="10"/>
  <c r="BK694" i="10" s="1"/>
  <c r="CA694" i="10" s="1"/>
  <c r="CC694" i="10" s="1"/>
  <c r="L811" i="10"/>
  <c r="BK811" i="10" s="1"/>
  <c r="CA811" i="10" s="1"/>
  <c r="CC811" i="10" s="1"/>
  <c r="L609" i="10"/>
  <c r="BK609" i="10" s="1"/>
  <c r="CA609" i="10" s="1"/>
  <c r="CC609" i="10" s="1"/>
  <c r="L134" i="10"/>
  <c r="BK134" i="10" s="1"/>
  <c r="CA134" i="10" s="1"/>
  <c r="CC134" i="10" s="1"/>
  <c r="L702" i="10"/>
  <c r="BK702" i="10" s="1"/>
  <c r="CA702" i="10" s="1"/>
  <c r="CC702" i="10" s="1"/>
  <c r="L203" i="10"/>
  <c r="BK203" i="10" s="1"/>
  <c r="CA203" i="10" s="1"/>
  <c r="CC203" i="10" s="1"/>
  <c r="L520" i="10"/>
  <c r="BK520" i="10" s="1"/>
  <c r="CA520" i="10" s="1"/>
  <c r="CC520" i="10" s="1"/>
  <c r="L96" i="10"/>
  <c r="BK96" i="10" s="1"/>
  <c r="CA96" i="10" s="1"/>
  <c r="CC96" i="10" s="1"/>
  <c r="L451" i="10"/>
  <c r="BK451" i="10" s="1"/>
  <c r="CA451" i="10" s="1"/>
  <c r="CC451" i="10" s="1"/>
  <c r="L89" i="10"/>
  <c r="BK89" i="10" s="1"/>
  <c r="CA89" i="10" s="1"/>
  <c r="CC89" i="10" s="1"/>
  <c r="L184" i="10"/>
  <c r="BK184" i="10" s="1"/>
  <c r="CA184" i="10" s="1"/>
  <c r="CC184" i="10" s="1"/>
  <c r="L512" i="10"/>
  <c r="BK512" i="10" s="1"/>
  <c r="CA512" i="10" s="1"/>
  <c r="CC512" i="10" s="1"/>
  <c r="L641" i="10"/>
  <c r="BK641" i="10" s="1"/>
  <c r="CA641" i="10" s="1"/>
  <c r="CC641" i="10" s="1"/>
  <c r="L953" i="10"/>
  <c r="BK953" i="10" s="1"/>
  <c r="CA953" i="10" s="1"/>
  <c r="CC953" i="10" s="1"/>
  <c r="L226" i="10"/>
  <c r="BK226" i="10" s="1"/>
  <c r="CA226" i="10" s="1"/>
  <c r="CC226" i="10" s="1"/>
  <c r="L248" i="10"/>
  <c r="BK248" i="10" s="1"/>
  <c r="CA248" i="10" s="1"/>
  <c r="CC248" i="10" s="1"/>
  <c r="L242" i="10"/>
  <c r="BK242" i="10" s="1"/>
  <c r="CA242" i="10" s="1"/>
  <c r="CC242" i="10" s="1"/>
  <c r="L251" i="10"/>
  <c r="BK251" i="10" s="1"/>
  <c r="CA251" i="10" s="1"/>
  <c r="CC251" i="10" s="1"/>
  <c r="L968" i="10"/>
  <c r="BK968" i="10" s="1"/>
  <c r="CA968" i="10" s="1"/>
  <c r="CC968" i="10" s="1"/>
  <c r="L925" i="10"/>
  <c r="BK925" i="10" s="1"/>
  <c r="CA925" i="10" s="1"/>
  <c r="CC925" i="10" s="1"/>
  <c r="L559" i="10"/>
  <c r="BK559" i="10" s="1"/>
  <c r="CA559" i="10" s="1"/>
  <c r="CC559" i="10" s="1"/>
  <c r="L726" i="10"/>
  <c r="BK726" i="10" s="1"/>
  <c r="CA726" i="10" s="1"/>
  <c r="CC726" i="10" s="1"/>
  <c r="L902" i="10"/>
  <c r="BK902" i="10" s="1"/>
  <c r="CA902" i="10" s="1"/>
  <c r="CC902" i="10" s="1"/>
  <c r="L59" i="10"/>
  <c r="BK59" i="10" s="1"/>
  <c r="CA59" i="10" s="1"/>
  <c r="CC59" i="10" s="1"/>
  <c r="L603" i="10"/>
  <c r="BK603" i="10" s="1"/>
  <c r="CA603" i="10" s="1"/>
  <c r="CC603" i="10" s="1"/>
  <c r="L261" i="10"/>
  <c r="BK261" i="10" s="1"/>
  <c r="CA261" i="10" s="1"/>
  <c r="CC261" i="10" s="1"/>
  <c r="L649" i="10"/>
  <c r="BK649" i="10" s="1"/>
  <c r="CA649" i="10" s="1"/>
  <c r="CC649" i="10" s="1"/>
  <c r="F41" i="1"/>
  <c r="G41" i="1" s="1"/>
  <c r="L204" i="10"/>
  <c r="BK204" i="10" s="1"/>
  <c r="CA204" i="10" s="1"/>
  <c r="CC204" i="10" s="1"/>
  <c r="L881" i="10"/>
  <c r="BK881" i="10" s="1"/>
  <c r="CA881" i="10" s="1"/>
  <c r="CC881" i="10" s="1"/>
  <c r="L945" i="10"/>
  <c r="BK945" i="10" s="1"/>
  <c r="CA945" i="10" s="1"/>
  <c r="CC945" i="10" s="1"/>
  <c r="L259" i="10"/>
  <c r="BK259" i="10" s="1"/>
  <c r="CA259" i="10" s="1"/>
  <c r="CC259" i="10" s="1"/>
  <c r="L957" i="10"/>
  <c r="BK957" i="10" s="1"/>
  <c r="CA957" i="10" s="1"/>
  <c r="CC957" i="10" s="1"/>
  <c r="L543" i="10"/>
  <c r="BK543" i="10" s="1"/>
  <c r="CA543" i="10" s="1"/>
  <c r="CC543" i="10" s="1"/>
  <c r="L418" i="10"/>
  <c r="BK418" i="10" s="1"/>
  <c r="CA418" i="10" s="1"/>
  <c r="CC418" i="10" s="1"/>
  <c r="L844" i="10"/>
  <c r="BK844" i="10" s="1"/>
  <c r="CA844" i="10" s="1"/>
  <c r="CC844" i="10" s="1"/>
  <c r="L315" i="10"/>
  <c r="BK315" i="10" s="1"/>
  <c r="CA315" i="10" s="1"/>
  <c r="CC315" i="10" s="1"/>
  <c r="L70" i="10"/>
  <c r="BK70" i="10" s="1"/>
  <c r="CA70" i="10" s="1"/>
  <c r="CC70" i="10" s="1"/>
  <c r="L44" i="10"/>
  <c r="BK44" i="10" s="1"/>
  <c r="CA44" i="10" s="1"/>
  <c r="CC44" i="10" s="1"/>
  <c r="DB7" i="9"/>
  <c r="AK7" i="9"/>
  <c r="BS7" i="9"/>
  <c r="B23" i="10"/>
  <c r="CX6" i="9"/>
  <c r="BO6" i="9"/>
  <c r="AG6" i="9"/>
  <c r="AH6" i="9" s="1"/>
  <c r="AL16" i="9" l="1"/>
  <c r="BT16" i="9"/>
  <c r="DC16" i="9"/>
  <c r="CF13" i="9"/>
  <c r="CK13" i="9"/>
  <c r="CJ13" i="9"/>
  <c r="CH13" i="9"/>
  <c r="CI13" i="9"/>
  <c r="CG13" i="9"/>
  <c r="AS12" i="9"/>
  <c r="DJ12" i="9"/>
  <c r="CA12" i="9"/>
  <c r="AP14" i="9"/>
  <c r="DG14" i="9"/>
  <c r="BX14" i="9"/>
  <c r="AQ20" i="9"/>
  <c r="DH20" i="9"/>
  <c r="BY20" i="9"/>
  <c r="AQ11" i="9"/>
  <c r="BY11" i="9"/>
  <c r="DH11" i="9"/>
  <c r="DC8" i="9"/>
  <c r="BT8" i="9"/>
  <c r="AL8" i="9"/>
  <c r="AO9" i="9"/>
  <c r="DF9" i="9"/>
  <c r="BW9" i="9"/>
  <c r="L21" i="10"/>
  <c r="BK21" i="10" s="1"/>
  <c r="CA21" i="10" s="1"/>
  <c r="CC21" i="10" s="1"/>
  <c r="L405" i="10"/>
  <c r="BK405" i="10" s="1"/>
  <c r="CA405" i="10" s="1"/>
  <c r="CC405" i="10" s="1"/>
  <c r="L449" i="10"/>
  <c r="BK449" i="10" s="1"/>
  <c r="CA449" i="10" s="1"/>
  <c r="CC449" i="10" s="1"/>
  <c r="L62" i="10"/>
  <c r="BK62" i="10" s="1"/>
  <c r="CA62" i="10" s="1"/>
  <c r="CC62" i="10" s="1"/>
  <c r="L39" i="10"/>
  <c r="BK39" i="10" s="1"/>
  <c r="CA39" i="10" s="1"/>
  <c r="CC39" i="10" s="1"/>
  <c r="L1000" i="10"/>
  <c r="BK1000" i="10" s="1"/>
  <c r="CA1000" i="10" s="1"/>
  <c r="CC1000" i="10" s="1"/>
  <c r="L78" i="10"/>
  <c r="BK78" i="10" s="1"/>
  <c r="CA78" i="10" s="1"/>
  <c r="CC78" i="10" s="1"/>
  <c r="L127" i="10"/>
  <c r="BK127" i="10" s="1"/>
  <c r="CA127" i="10" s="1"/>
  <c r="CC127" i="10" s="1"/>
  <c r="L814" i="10"/>
  <c r="BK814" i="10" s="1"/>
  <c r="CA814" i="10" s="1"/>
  <c r="CC814" i="10" s="1"/>
  <c r="L952" i="10"/>
  <c r="BK952" i="10" s="1"/>
  <c r="CA952" i="10" s="1"/>
  <c r="CC952" i="10" s="1"/>
  <c r="L972" i="10"/>
  <c r="BK972" i="10" s="1"/>
  <c r="CA972" i="10" s="1"/>
  <c r="CC972" i="10" s="1"/>
  <c r="L229" i="10"/>
  <c r="BK229" i="10" s="1"/>
  <c r="CA229" i="10" s="1"/>
  <c r="CC229" i="10" s="1"/>
  <c r="L302" i="10"/>
  <c r="BK302" i="10" s="1"/>
  <c r="CA302" i="10" s="1"/>
  <c r="CC302" i="10" s="1"/>
  <c r="L100" i="10"/>
  <c r="BK100" i="10" s="1"/>
  <c r="CA100" i="10" s="1"/>
  <c r="CC100" i="10" s="1"/>
  <c r="L116" i="10"/>
  <c r="BK116" i="10" s="1"/>
  <c r="CA116" i="10" s="1"/>
  <c r="CC116" i="10" s="1"/>
  <c r="L806" i="10"/>
  <c r="BK806" i="10" s="1"/>
  <c r="CA806" i="10" s="1"/>
  <c r="CC806" i="10" s="1"/>
  <c r="L888" i="10"/>
  <c r="BK888" i="10" s="1"/>
  <c r="CA888" i="10" s="1"/>
  <c r="CC888" i="10" s="1"/>
  <c r="L421" i="10"/>
  <c r="BK421" i="10" s="1"/>
  <c r="CA421" i="10" s="1"/>
  <c r="CC421" i="10" s="1"/>
  <c r="L920" i="10"/>
  <c r="BK920" i="10" s="1"/>
  <c r="CA920" i="10" s="1"/>
  <c r="CC920" i="10" s="1"/>
  <c r="L868" i="10"/>
  <c r="BK868" i="10" s="1"/>
  <c r="CA868" i="10" s="1"/>
  <c r="CC868" i="10" s="1"/>
  <c r="L483" i="10"/>
  <c r="BK483" i="10" s="1"/>
  <c r="CA483" i="10" s="1"/>
  <c r="CC483" i="10" s="1"/>
  <c r="L636" i="10"/>
  <c r="BK636" i="10" s="1"/>
  <c r="CA636" i="10" s="1"/>
  <c r="CC636" i="10" s="1"/>
  <c r="L873" i="10"/>
  <c r="BK873" i="10" s="1"/>
  <c r="CA873" i="10" s="1"/>
  <c r="CC873" i="10" s="1"/>
  <c r="L871" i="10"/>
  <c r="BK871" i="10" s="1"/>
  <c r="CA871" i="10" s="1"/>
  <c r="CC871" i="10" s="1"/>
  <c r="L529" i="10"/>
  <c r="BK529" i="10" s="1"/>
  <c r="CA529" i="10" s="1"/>
  <c r="CC529" i="10" s="1"/>
  <c r="L904" i="10"/>
  <c r="BK904" i="10" s="1"/>
  <c r="CA904" i="10" s="1"/>
  <c r="CC904" i="10" s="1"/>
  <c r="L617" i="10"/>
  <c r="BK617" i="10" s="1"/>
  <c r="CA617" i="10" s="1"/>
  <c r="CC617" i="10" s="1"/>
  <c r="L387" i="10"/>
  <c r="BK387" i="10" s="1"/>
  <c r="CA387" i="10" s="1"/>
  <c r="CC387" i="10" s="1"/>
  <c r="L355" i="10"/>
  <c r="BK355" i="10" s="1"/>
  <c r="CA355" i="10" s="1"/>
  <c r="CC355" i="10" s="1"/>
  <c r="L71" i="10"/>
  <c r="BK71" i="10" s="1"/>
  <c r="CA71" i="10" s="1"/>
  <c r="CC71" i="10" s="1"/>
  <c r="L206" i="10"/>
  <c r="BK206" i="10" s="1"/>
  <c r="CA206" i="10" s="1"/>
  <c r="CC206" i="10" s="1"/>
  <c r="L379" i="10"/>
  <c r="BK379" i="10" s="1"/>
  <c r="CA379" i="10" s="1"/>
  <c r="CC379" i="10" s="1"/>
  <c r="L554" i="10"/>
  <c r="BK554" i="10" s="1"/>
  <c r="CA554" i="10" s="1"/>
  <c r="CC554" i="10" s="1"/>
  <c r="L884" i="10"/>
  <c r="BK884" i="10" s="1"/>
  <c r="CA884" i="10" s="1"/>
  <c r="CC884" i="10" s="1"/>
  <c r="L729" i="10"/>
  <c r="BK729" i="10" s="1"/>
  <c r="CA729" i="10" s="1"/>
  <c r="CC729" i="10" s="1"/>
  <c r="L717" i="10"/>
  <c r="BK717" i="10" s="1"/>
  <c r="CA717" i="10" s="1"/>
  <c r="CC717" i="10" s="1"/>
  <c r="L863" i="10"/>
  <c r="BK863" i="10" s="1"/>
  <c r="CA863" i="10" s="1"/>
  <c r="CC863" i="10" s="1"/>
  <c r="L860" i="10"/>
  <c r="BK860" i="10" s="1"/>
  <c r="CA860" i="10" s="1"/>
  <c r="CC860" i="10" s="1"/>
  <c r="L179" i="10"/>
  <c r="BK179" i="10" s="1"/>
  <c r="CA179" i="10" s="1"/>
  <c r="CC179" i="10" s="1"/>
  <c r="L278" i="10"/>
  <c r="BK278" i="10" s="1"/>
  <c r="CA278" i="10" s="1"/>
  <c r="CC278" i="10" s="1"/>
  <c r="L714" i="10"/>
  <c r="BK714" i="10" s="1"/>
  <c r="CA714" i="10" s="1"/>
  <c r="CC714" i="10" s="1"/>
  <c r="L538" i="10"/>
  <c r="BK538" i="10" s="1"/>
  <c r="CA538" i="10" s="1"/>
  <c r="CC538" i="10" s="1"/>
  <c r="L171" i="10"/>
  <c r="BK171" i="10" s="1"/>
  <c r="CA171" i="10" s="1"/>
  <c r="CC171" i="10" s="1"/>
  <c r="L221" i="10"/>
  <c r="BK221" i="10" s="1"/>
  <c r="CA221" i="10" s="1"/>
  <c r="CC221" i="10" s="1"/>
  <c r="F42" i="1"/>
  <c r="G42" i="1"/>
  <c r="L628" i="10"/>
  <c r="BK628" i="10" s="1"/>
  <c r="CA628" i="10" s="1"/>
  <c r="CC628" i="10" s="1"/>
  <c r="L286" i="10"/>
  <c r="BK286" i="10" s="1"/>
  <c r="CA286" i="10" s="1"/>
  <c r="CC286" i="10" s="1"/>
  <c r="L308" i="10"/>
  <c r="BK308" i="10" s="1"/>
  <c r="CA308" i="10" s="1"/>
  <c r="CC308" i="10" s="1"/>
  <c r="AL7" i="9"/>
  <c r="BT7" i="9"/>
  <c r="DC7" i="9"/>
  <c r="B24" i="10"/>
  <c r="CZ6" i="9"/>
  <c r="BQ6" i="9"/>
  <c r="CY6" i="9"/>
  <c r="BP6" i="9"/>
  <c r="AI6" i="9"/>
  <c r="AM16" i="9" l="1"/>
  <c r="BU16" i="9"/>
  <c r="DD16" i="9"/>
  <c r="DK12" i="9"/>
  <c r="DU12" i="9" s="1"/>
  <c r="DX12" i="9" s="1"/>
  <c r="EA12" i="9" s="1"/>
  <c r="EB12" i="9" s="1"/>
  <c r="F26" i="1" s="1"/>
  <c r="G26" i="1" s="1"/>
  <c r="CB12" i="9"/>
  <c r="L15" i="10"/>
  <c r="BK15" i="10" s="1"/>
  <c r="CA15" i="10" s="1"/>
  <c r="CC15" i="10" s="1"/>
  <c r="AQ14" i="9"/>
  <c r="BY14" i="9"/>
  <c r="DH14" i="9"/>
  <c r="AR20" i="9"/>
  <c r="DI20" i="9"/>
  <c r="BZ20" i="9"/>
  <c r="AR11" i="9"/>
  <c r="DI11" i="9"/>
  <c r="BZ11" i="9"/>
  <c r="AP9" i="9"/>
  <c r="DG9" i="9"/>
  <c r="BX9" i="9"/>
  <c r="BU8" i="9"/>
  <c r="DD8" i="9"/>
  <c r="AM8" i="9"/>
  <c r="L474" i="10"/>
  <c r="BK474" i="10" s="1"/>
  <c r="CA474" i="10" s="1"/>
  <c r="CC474" i="10" s="1"/>
  <c r="L49" i="10"/>
  <c r="BK49" i="10" s="1"/>
  <c r="CA49" i="10" s="1"/>
  <c r="CC49" i="10" s="1"/>
  <c r="L124" i="10"/>
  <c r="BK124" i="10" s="1"/>
  <c r="CA124" i="10" s="1"/>
  <c r="CC124" i="10" s="1"/>
  <c r="L750" i="10"/>
  <c r="BK750" i="10" s="1"/>
  <c r="CA750" i="10" s="1"/>
  <c r="CC750" i="10" s="1"/>
  <c r="L831" i="10"/>
  <c r="BK831" i="10" s="1"/>
  <c r="CA831" i="10" s="1"/>
  <c r="CC831" i="10" s="1"/>
  <c r="L465" i="10"/>
  <c r="BK465" i="10" s="1"/>
  <c r="CA465" i="10" s="1"/>
  <c r="CC465" i="10" s="1"/>
  <c r="L319" i="10"/>
  <c r="BK319" i="10" s="1"/>
  <c r="CA319" i="10" s="1"/>
  <c r="CC319" i="10" s="1"/>
  <c r="L481" i="10"/>
  <c r="BK481" i="10" s="1"/>
  <c r="CA481" i="10" s="1"/>
  <c r="CC481" i="10" s="1"/>
  <c r="L839" i="10"/>
  <c r="BK839" i="10" s="1"/>
  <c r="CA839" i="10" s="1"/>
  <c r="CC839" i="10" s="1"/>
  <c r="L424" i="10"/>
  <c r="BK424" i="10" s="1"/>
  <c r="CA424" i="10" s="1"/>
  <c r="CC424" i="10" s="1"/>
  <c r="L413" i="10"/>
  <c r="BK413" i="10" s="1"/>
  <c r="CA413" i="10" s="1"/>
  <c r="CC413" i="10" s="1"/>
  <c r="L533" i="10"/>
  <c r="BK533" i="10" s="1"/>
  <c r="CA533" i="10" s="1"/>
  <c r="CC533" i="10" s="1"/>
  <c r="L652" i="10"/>
  <c r="BK652" i="10" s="1"/>
  <c r="CA652" i="10" s="1"/>
  <c r="CC652" i="10" s="1"/>
  <c r="L647" i="10"/>
  <c r="BK647" i="10" s="1"/>
  <c r="CA647" i="10" s="1"/>
  <c r="CC647" i="10" s="1"/>
  <c r="L358" i="10"/>
  <c r="BK358" i="10" s="1"/>
  <c r="CA358" i="10" s="1"/>
  <c r="CC358" i="10" s="1"/>
  <c r="L688" i="10"/>
  <c r="BK688" i="10" s="1"/>
  <c r="CA688" i="10" s="1"/>
  <c r="CC688" i="10" s="1"/>
  <c r="L847" i="10"/>
  <c r="BK847" i="10" s="1"/>
  <c r="CA847" i="10" s="1"/>
  <c r="CC847" i="10" s="1"/>
  <c r="F33" i="1"/>
  <c r="G33" i="1" s="1"/>
  <c r="L22" i="10"/>
  <c r="BK22" i="10" s="1"/>
  <c r="CA22" i="10" s="1"/>
  <c r="CC22" i="10" s="1"/>
  <c r="L182" i="10"/>
  <c r="BK182" i="10" s="1"/>
  <c r="CA182" i="10" s="1"/>
  <c r="CC182" i="10" s="1"/>
  <c r="L416" i="10"/>
  <c r="BK416" i="10" s="1"/>
  <c r="CA416" i="10" s="1"/>
  <c r="CC416" i="10" s="1"/>
  <c r="L709" i="10"/>
  <c r="BK709" i="10" s="1"/>
  <c r="CA709" i="10" s="1"/>
  <c r="CC709" i="10" s="1"/>
  <c r="L494" i="10"/>
  <c r="BK494" i="10" s="1"/>
  <c r="CA494" i="10" s="1"/>
  <c r="CC494" i="10" s="1"/>
  <c r="L606" i="10"/>
  <c r="BK606" i="10" s="1"/>
  <c r="CA606" i="10" s="1"/>
  <c r="CC606" i="10" s="1"/>
  <c r="L240" i="10"/>
  <c r="BK240" i="10" s="1"/>
  <c r="CA240" i="10" s="1"/>
  <c r="CC240" i="10" s="1"/>
  <c r="L103" i="10"/>
  <c r="BK103" i="10" s="1"/>
  <c r="CA103" i="10" s="1"/>
  <c r="CC103" i="10" s="1"/>
  <c r="L510" i="10"/>
  <c r="BK510" i="10" s="1"/>
  <c r="CA510" i="10" s="1"/>
  <c r="CC510" i="10" s="1"/>
  <c r="L232" i="10"/>
  <c r="BK232" i="10" s="1"/>
  <c r="CA232" i="10" s="1"/>
  <c r="CC232" i="10" s="1"/>
  <c r="L284" i="10"/>
  <c r="BK284" i="10" s="1"/>
  <c r="CA284" i="10" s="1"/>
  <c r="CC284" i="10" s="1"/>
  <c r="L557" i="10"/>
  <c r="BK557" i="10" s="1"/>
  <c r="CA557" i="10" s="1"/>
  <c r="CC557" i="10" s="1"/>
  <c r="L826" i="10"/>
  <c r="BK826" i="10" s="1"/>
  <c r="CA826" i="10" s="1"/>
  <c r="CC826" i="10" s="1"/>
  <c r="L570" i="10"/>
  <c r="BK570" i="10" s="1"/>
  <c r="CA570" i="10" s="1"/>
  <c r="CC570" i="10" s="1"/>
  <c r="F37" i="1"/>
  <c r="G37" i="1" s="1"/>
  <c r="L26" i="10"/>
  <c r="BK26" i="10" s="1"/>
  <c r="CA26" i="10" s="1"/>
  <c r="CC26" i="10" s="1"/>
  <c r="L534" i="10"/>
  <c r="BK534" i="10" s="1"/>
  <c r="CA534" i="10" s="1"/>
  <c r="CC534" i="10" s="1"/>
  <c r="L671" i="10"/>
  <c r="BK671" i="10" s="1"/>
  <c r="CA671" i="10" s="1"/>
  <c r="CC671" i="10" s="1"/>
  <c r="L919" i="10"/>
  <c r="BK919" i="10" s="1"/>
  <c r="CA919" i="10" s="1"/>
  <c r="CC919" i="10" s="1"/>
  <c r="L623" i="10"/>
  <c r="BK623" i="10" s="1"/>
  <c r="CA623" i="10" s="1"/>
  <c r="CC623" i="10" s="1"/>
  <c r="L963" i="10"/>
  <c r="BK963" i="10" s="1"/>
  <c r="CA963" i="10" s="1"/>
  <c r="CC963" i="10" s="1"/>
  <c r="L887" i="10"/>
  <c r="BK887" i="10" s="1"/>
  <c r="CA887" i="10" s="1"/>
  <c r="CC887" i="10" s="1"/>
  <c r="L327" i="10"/>
  <c r="BK327" i="10" s="1"/>
  <c r="CA327" i="10" s="1"/>
  <c r="CC327" i="10" s="1"/>
  <c r="L486" i="10"/>
  <c r="BK486" i="10" s="1"/>
  <c r="CA486" i="10" s="1"/>
  <c r="CC486" i="10" s="1"/>
  <c r="L87" i="10"/>
  <c r="BK87" i="10" s="1"/>
  <c r="CA87" i="10" s="1"/>
  <c r="CC87" i="10" s="1"/>
  <c r="L795" i="10"/>
  <c r="BK795" i="10" s="1"/>
  <c r="CA795" i="10" s="1"/>
  <c r="CC795" i="10" s="1"/>
  <c r="L97" i="10"/>
  <c r="BK97" i="10" s="1"/>
  <c r="CA97" i="10" s="1"/>
  <c r="CC97" i="10" s="1"/>
  <c r="L287" i="10"/>
  <c r="BK287" i="10" s="1"/>
  <c r="CA287" i="10" s="1"/>
  <c r="CC287" i="10" s="1"/>
  <c r="L813" i="10"/>
  <c r="BK813" i="10" s="1"/>
  <c r="CA813" i="10" s="1"/>
  <c r="CC813" i="10" s="1"/>
  <c r="L720" i="10"/>
  <c r="BK720" i="10" s="1"/>
  <c r="CA720" i="10" s="1"/>
  <c r="CC720" i="10" s="1"/>
  <c r="L898" i="10"/>
  <c r="BK898" i="10" s="1"/>
  <c r="CA898" i="10" s="1"/>
  <c r="CC898" i="10" s="1"/>
  <c r="L390" i="10"/>
  <c r="BK390" i="10" s="1"/>
  <c r="CA390" i="10" s="1"/>
  <c r="CC390" i="10" s="1"/>
  <c r="L382" i="10"/>
  <c r="BK382" i="10" s="1"/>
  <c r="CA382" i="10" s="1"/>
  <c r="CC382" i="10" s="1"/>
  <c r="L280" i="10"/>
  <c r="BK280" i="10" s="1"/>
  <c r="CA280" i="10" s="1"/>
  <c r="CC280" i="10" s="1"/>
  <c r="L639" i="10"/>
  <c r="BK639" i="10" s="1"/>
  <c r="CA639" i="10" s="1"/>
  <c r="CC639" i="10" s="1"/>
  <c r="L37" i="10"/>
  <c r="BK37" i="10" s="1"/>
  <c r="CA37" i="10" s="1"/>
  <c r="CC37" i="10" s="1"/>
  <c r="L174" i="10"/>
  <c r="BK174" i="10" s="1"/>
  <c r="CA174" i="10" s="1"/>
  <c r="CC174" i="10" s="1"/>
  <c r="L700" i="10"/>
  <c r="BK700" i="10" s="1"/>
  <c r="CA700" i="10" s="1"/>
  <c r="CC700" i="10" s="1"/>
  <c r="L432" i="10"/>
  <c r="BK432" i="10" s="1"/>
  <c r="CA432" i="10" s="1"/>
  <c r="CC432" i="10" s="1"/>
  <c r="L306" i="10"/>
  <c r="BK306" i="10" s="1"/>
  <c r="CA306" i="10" s="1"/>
  <c r="CC306" i="10" s="1"/>
  <c r="L708" i="10"/>
  <c r="BK708" i="10" s="1"/>
  <c r="CA708" i="10" s="1"/>
  <c r="CC708" i="10" s="1"/>
  <c r="L148" i="10"/>
  <c r="BK148" i="10" s="1"/>
  <c r="CA148" i="10" s="1"/>
  <c r="CC148" i="10" s="1"/>
  <c r="L271" i="10"/>
  <c r="BK271" i="10" s="1"/>
  <c r="CA271" i="10" s="1"/>
  <c r="CC271" i="10" s="1"/>
  <c r="L598" i="10"/>
  <c r="BK598" i="10" s="1"/>
  <c r="CA598" i="10" s="1"/>
  <c r="CC598" i="10" s="1"/>
  <c r="L882" i="10"/>
  <c r="BK882" i="10" s="1"/>
  <c r="CA882" i="10" s="1"/>
  <c r="CC882" i="10" s="1"/>
  <c r="L132" i="10"/>
  <c r="BK132" i="10" s="1"/>
  <c r="CA132" i="10" s="1"/>
  <c r="CC132" i="10" s="1"/>
  <c r="L879" i="10"/>
  <c r="BK879" i="10" s="1"/>
  <c r="CA879" i="10" s="1"/>
  <c r="CC879" i="10" s="1"/>
  <c r="L131" i="10"/>
  <c r="BK131" i="10" s="1"/>
  <c r="CA131" i="10" s="1"/>
  <c r="CC131" i="10" s="1"/>
  <c r="L362" i="10"/>
  <c r="BK362" i="10" s="1"/>
  <c r="CA362" i="10" s="1"/>
  <c r="CC362" i="10" s="1"/>
  <c r="L823" i="10"/>
  <c r="BK823" i="10" s="1"/>
  <c r="CA823" i="10" s="1"/>
  <c r="CC823" i="10" s="1"/>
  <c r="L352" i="10"/>
  <c r="BK352" i="10" s="1"/>
  <c r="CA352" i="10" s="1"/>
  <c r="CC352" i="10" s="1"/>
  <c r="L667" i="10"/>
  <c r="BK667" i="10" s="1"/>
  <c r="CA667" i="10" s="1"/>
  <c r="CC667" i="10" s="1"/>
  <c r="L660" i="10"/>
  <c r="BK660" i="10" s="1"/>
  <c r="CA660" i="10" s="1"/>
  <c r="CC660" i="10" s="1"/>
  <c r="L224" i="10"/>
  <c r="BK224" i="10" s="1"/>
  <c r="CA224" i="10" s="1"/>
  <c r="CC224" i="10" s="1"/>
  <c r="G43" i="1"/>
  <c r="F43" i="1"/>
  <c r="L79" i="10"/>
  <c r="BK79" i="10" s="1"/>
  <c r="CA79" i="10" s="1"/>
  <c r="CC79" i="10" s="1"/>
  <c r="L615" i="10"/>
  <c r="BK615" i="10" s="1"/>
  <c r="CA615" i="10" s="1"/>
  <c r="CC615" i="10" s="1"/>
  <c r="L663" i="10"/>
  <c r="BK663" i="10" s="1"/>
  <c r="CA663" i="10" s="1"/>
  <c r="CC663" i="10" s="1"/>
  <c r="L955" i="10"/>
  <c r="BK955" i="10" s="1"/>
  <c r="CA955" i="10" s="1"/>
  <c r="CC955" i="10" s="1"/>
  <c r="L748" i="10"/>
  <c r="BK748" i="10" s="1"/>
  <c r="CA748" i="10" s="1"/>
  <c r="CC748" i="10" s="1"/>
  <c r="L541" i="10"/>
  <c r="BK541" i="10" s="1"/>
  <c r="CA541" i="10" s="1"/>
  <c r="CC541" i="10" s="1"/>
  <c r="L55" i="10"/>
  <c r="BK55" i="10" s="1"/>
  <c r="CA55" i="10" s="1"/>
  <c r="CC55" i="10" s="1"/>
  <c r="DD7" i="9"/>
  <c r="BU7" i="9"/>
  <c r="AM7" i="9"/>
  <c r="B25" i="10"/>
  <c r="DA6" i="9"/>
  <c r="BR6" i="9"/>
  <c r="AJ6" i="9"/>
  <c r="AN16" i="9" l="1"/>
  <c r="DE16" i="9"/>
  <c r="BV16" i="9"/>
  <c r="AS20" i="9"/>
  <c r="DJ20" i="9"/>
  <c r="CA20" i="9"/>
  <c r="AR14" i="9"/>
  <c r="BZ14" i="9"/>
  <c r="DI14" i="9"/>
  <c r="CC12" i="9"/>
  <c r="CD12" i="9"/>
  <c r="CE12" i="9"/>
  <c r="AS11" i="9"/>
  <c r="CA11" i="9"/>
  <c r="DJ11" i="9"/>
  <c r="DE8" i="9"/>
  <c r="BV8" i="9"/>
  <c r="AN8" i="9"/>
  <c r="AQ9" i="9"/>
  <c r="BY9" i="9"/>
  <c r="DH9" i="9"/>
  <c r="L463" i="10"/>
  <c r="BK463" i="10" s="1"/>
  <c r="CA463" i="10" s="1"/>
  <c r="CC463" i="10" s="1"/>
  <c r="L63" i="10"/>
  <c r="BK63" i="10" s="1"/>
  <c r="CA63" i="10" s="1"/>
  <c r="CC63" i="10" s="1"/>
  <c r="L322" i="10"/>
  <c r="BK322" i="10" s="1"/>
  <c r="CA322" i="10" s="1"/>
  <c r="CC322" i="10" s="1"/>
  <c r="L427" i="10"/>
  <c r="BK427" i="10" s="1"/>
  <c r="CA427" i="10" s="1"/>
  <c r="CC427" i="10" s="1"/>
  <c r="L411" i="10"/>
  <c r="BK411" i="10" s="1"/>
  <c r="CA411" i="10" s="1"/>
  <c r="CC411" i="10" s="1"/>
  <c r="L834" i="10"/>
  <c r="BK834" i="10" s="1"/>
  <c r="CA834" i="10" s="1"/>
  <c r="CC834" i="10" s="1"/>
  <c r="L339" i="10"/>
  <c r="BK339" i="10" s="1"/>
  <c r="CA339" i="10" s="1"/>
  <c r="CC339" i="10" s="1"/>
  <c r="L160" i="10"/>
  <c r="BK160" i="10" s="1"/>
  <c r="CA160" i="10" s="1"/>
  <c r="CC160" i="10" s="1"/>
  <c r="L468" i="10"/>
  <c r="BK468" i="10" s="1"/>
  <c r="CA468" i="10" s="1"/>
  <c r="CC468" i="10" s="1"/>
  <c r="L866" i="10"/>
  <c r="BK866" i="10" s="1"/>
  <c r="CA866" i="10" s="1"/>
  <c r="CC866" i="10" s="1"/>
  <c r="L340" i="10"/>
  <c r="BK340" i="10" s="1"/>
  <c r="CA340" i="10" s="1"/>
  <c r="CC340" i="10" s="1"/>
  <c r="L631" i="10"/>
  <c r="BK631" i="10" s="1"/>
  <c r="CA631" i="10" s="1"/>
  <c r="CC631" i="10" s="1"/>
  <c r="L52" i="10"/>
  <c r="BK52" i="10" s="1"/>
  <c r="CA52" i="10" s="1"/>
  <c r="CC52" i="10" s="1"/>
  <c r="L435" i="10"/>
  <c r="BK435" i="10" s="1"/>
  <c r="CA435" i="10" s="1"/>
  <c r="CC435" i="10" s="1"/>
  <c r="L938" i="10"/>
  <c r="BK938" i="10" s="1"/>
  <c r="CA938" i="10" s="1"/>
  <c r="CC938" i="10" s="1"/>
  <c r="L596" i="10"/>
  <c r="BK596" i="10" s="1"/>
  <c r="CA596" i="10" s="1"/>
  <c r="CC596" i="10" s="1"/>
  <c r="L804" i="10"/>
  <c r="BK804" i="10" s="1"/>
  <c r="CA804" i="10" s="1"/>
  <c r="CC804" i="10" s="1"/>
  <c r="L711" i="10"/>
  <c r="BK711" i="10" s="1"/>
  <c r="CA711" i="10" s="1"/>
  <c r="CC711" i="10" s="1"/>
  <c r="L994" i="10"/>
  <c r="BK994" i="10" s="1"/>
  <c r="CA994" i="10" s="1"/>
  <c r="CC994" i="10" s="1"/>
  <c r="L544" i="10"/>
  <c r="BK544" i="10" s="1"/>
  <c r="CA544" i="10" s="1"/>
  <c r="CC544" i="10" s="1"/>
  <c r="L618" i="10"/>
  <c r="BK618" i="10" s="1"/>
  <c r="CA618" i="10" s="1"/>
  <c r="CC618" i="10" s="1"/>
  <c r="L276" i="10"/>
  <c r="BK276" i="10" s="1"/>
  <c r="CA276" i="10" s="1"/>
  <c r="CC276" i="10" s="1"/>
  <c r="L626" i="10"/>
  <c r="BK626" i="10" s="1"/>
  <c r="CA626" i="10" s="1"/>
  <c r="CC626" i="10" s="1"/>
  <c r="L502" i="10"/>
  <c r="BK502" i="10" s="1"/>
  <c r="CA502" i="10" s="1"/>
  <c r="CC502" i="10" s="1"/>
  <c r="L316" i="10"/>
  <c r="BK316" i="10" s="1"/>
  <c r="CA316" i="10" s="1"/>
  <c r="CC316" i="10" s="1"/>
  <c r="L837" i="10"/>
  <c r="BK837" i="10" s="1"/>
  <c r="CA837" i="10" s="1"/>
  <c r="CC837" i="10" s="1"/>
  <c r="L759" i="10"/>
  <c r="BK759" i="10" s="1"/>
  <c r="CA759" i="10" s="1"/>
  <c r="CC759" i="10" s="1"/>
  <c r="L213" i="10"/>
  <c r="BK213" i="10" s="1"/>
  <c r="CA213" i="10" s="1"/>
  <c r="CC213" i="10" s="1"/>
  <c r="L655" i="10"/>
  <c r="BK655" i="10" s="1"/>
  <c r="CA655" i="10" s="1"/>
  <c r="CC655" i="10" s="1"/>
  <c r="L712" i="10"/>
  <c r="BK712" i="10" s="1"/>
  <c r="CA712" i="10" s="1"/>
  <c r="CC712" i="10" s="1"/>
  <c r="L650" i="10"/>
  <c r="BK650" i="10" s="1"/>
  <c r="CA650" i="10" s="1"/>
  <c r="CC650" i="10" s="1"/>
  <c r="L893" i="10"/>
  <c r="BK893" i="10" s="1"/>
  <c r="CA893" i="10" s="1"/>
  <c r="CC893" i="10" s="1"/>
  <c r="L962" i="10"/>
  <c r="BK962" i="10" s="1"/>
  <c r="CA962" i="10" s="1"/>
  <c r="CC962" i="10" s="1"/>
  <c r="L829" i="10"/>
  <c r="BK829" i="10" s="1"/>
  <c r="CA829" i="10" s="1"/>
  <c r="CC829" i="10" s="1"/>
  <c r="L202" i="10"/>
  <c r="BK202" i="10" s="1"/>
  <c r="CA202" i="10" s="1"/>
  <c r="CC202" i="10" s="1"/>
  <c r="L934" i="10"/>
  <c r="BK934" i="10" s="1"/>
  <c r="CA934" i="10" s="1"/>
  <c r="CC934" i="10" s="1"/>
  <c r="L703" i="10"/>
  <c r="BK703" i="10" s="1"/>
  <c r="CA703" i="10" s="1"/>
  <c r="CC703" i="10" s="1"/>
  <c r="L447" i="10"/>
  <c r="BK447" i="10" s="1"/>
  <c r="CA447" i="10" s="1"/>
  <c r="CC447" i="10" s="1"/>
  <c r="L723" i="10"/>
  <c r="BK723" i="10" s="1"/>
  <c r="CA723" i="10" s="1"/>
  <c r="CC723" i="10" s="1"/>
  <c r="L715" i="10"/>
  <c r="BK715" i="10" s="1"/>
  <c r="CA715" i="10" s="1"/>
  <c r="CC715" i="10" s="1"/>
  <c r="L76" i="10"/>
  <c r="BK76" i="10" s="1"/>
  <c r="CA76" i="10" s="1"/>
  <c r="CC76" i="10" s="1"/>
  <c r="L274" i="10"/>
  <c r="BK274" i="10" s="1"/>
  <c r="CA274" i="10" s="1"/>
  <c r="CC274" i="10" s="1"/>
  <c r="L642" i="10"/>
  <c r="BK642" i="10" s="1"/>
  <c r="CA642" i="10" s="1"/>
  <c r="CC642" i="10" s="1"/>
  <c r="L695" i="10"/>
  <c r="BK695" i="10" s="1"/>
  <c r="CA695" i="10" s="1"/>
  <c r="CC695" i="10" s="1"/>
  <c r="L567" i="10"/>
  <c r="BK567" i="10" s="1"/>
  <c r="CA567" i="10" s="1"/>
  <c r="CC567" i="10" s="1"/>
  <c r="L353" i="10"/>
  <c r="BK353" i="10" s="1"/>
  <c r="CA353" i="10" s="1"/>
  <c r="CC353" i="10" s="1"/>
  <c r="L106" i="10"/>
  <c r="BK106" i="10" s="1"/>
  <c r="CA106" i="10" s="1"/>
  <c r="CC106" i="10" s="1"/>
  <c r="L858" i="10"/>
  <c r="BK858" i="10" s="1"/>
  <c r="CA858" i="10" s="1"/>
  <c r="CC858" i="10" s="1"/>
  <c r="L568" i="10"/>
  <c r="BK568" i="10" s="1"/>
  <c r="CA568" i="10" s="1"/>
  <c r="CC568" i="10" s="1"/>
  <c r="L958" i="10"/>
  <c r="BK958" i="10" s="1"/>
  <c r="CA958" i="10" s="1"/>
  <c r="CC958" i="10" s="1"/>
  <c r="L361" i="10"/>
  <c r="BK361" i="10" s="1"/>
  <c r="CA361" i="10" s="1"/>
  <c r="CC361" i="10" s="1"/>
  <c r="L135" i="10"/>
  <c r="BK135" i="10" s="1"/>
  <c r="CA135" i="10" s="1"/>
  <c r="CC135" i="10" s="1"/>
  <c r="L783" i="10"/>
  <c r="BK783" i="10" s="1"/>
  <c r="CA783" i="10" s="1"/>
  <c r="CC783" i="10" s="1"/>
  <c r="L258" i="10"/>
  <c r="BK258" i="10" s="1"/>
  <c r="CA258" i="10" s="1"/>
  <c r="CC258" i="10" s="1"/>
  <c r="L151" i="10"/>
  <c r="BK151" i="10" s="1"/>
  <c r="CA151" i="10" s="1"/>
  <c r="CC151" i="10" s="1"/>
  <c r="L365" i="10"/>
  <c r="BK365" i="10" s="1"/>
  <c r="CA365" i="10" s="1"/>
  <c r="CC365" i="10" s="1"/>
  <c r="L347" i="10"/>
  <c r="BK347" i="10" s="1"/>
  <c r="CA347" i="10" s="1"/>
  <c r="CC347" i="10" s="1"/>
  <c r="L634" i="10"/>
  <c r="BK634" i="10" s="1"/>
  <c r="CA634" i="10" s="1"/>
  <c r="CC634" i="10" s="1"/>
  <c r="L731" i="10"/>
  <c r="BK731" i="10" s="1"/>
  <c r="CA731" i="10" s="1"/>
  <c r="CC731" i="10" s="1"/>
  <c r="L910" i="10"/>
  <c r="BK910" i="10" s="1"/>
  <c r="CA910" i="10" s="1"/>
  <c r="CC910" i="10" s="1"/>
  <c r="L678" i="10"/>
  <c r="BK678" i="10" s="1"/>
  <c r="CA678" i="10" s="1"/>
  <c r="CC678" i="10" s="1"/>
  <c r="L243" i="10"/>
  <c r="BK243" i="10" s="1"/>
  <c r="CA243" i="10" s="1"/>
  <c r="CC243" i="10" s="1"/>
  <c r="L227" i="10"/>
  <c r="BK227" i="10" s="1"/>
  <c r="CA227" i="10" s="1"/>
  <c r="CC227" i="10" s="1"/>
  <c r="L821" i="10"/>
  <c r="BK821" i="10" s="1"/>
  <c r="CA821" i="10" s="1"/>
  <c r="CC821" i="10" s="1"/>
  <c r="L799" i="10"/>
  <c r="BK799" i="10" s="1"/>
  <c r="CA799" i="10" s="1"/>
  <c r="CC799" i="10" s="1"/>
  <c r="L300" i="10"/>
  <c r="BK300" i="10" s="1"/>
  <c r="CA300" i="10" s="1"/>
  <c r="CC300" i="10" s="1"/>
  <c r="L743" i="10"/>
  <c r="BK743" i="10" s="1"/>
  <c r="CA743" i="10" s="1"/>
  <c r="CC743" i="10" s="1"/>
  <c r="L505" i="10"/>
  <c r="BK505" i="10" s="1"/>
  <c r="CA505" i="10" s="1"/>
  <c r="CC505" i="10" s="1"/>
  <c r="L560" i="10"/>
  <c r="BK560" i="10" s="1"/>
  <c r="CA560" i="10" s="1"/>
  <c r="CC560" i="10" s="1"/>
  <c r="L197" i="10"/>
  <c r="BK197" i="10" s="1"/>
  <c r="CA197" i="10" s="1"/>
  <c r="CC197" i="10" s="1"/>
  <c r="L110" i="10"/>
  <c r="BK110" i="10" s="1"/>
  <c r="CA110" i="10" s="1"/>
  <c r="CC110" i="10" s="1"/>
  <c r="L816" i="10"/>
  <c r="BK816" i="10" s="1"/>
  <c r="CA816" i="10" s="1"/>
  <c r="CC816" i="10" s="1"/>
  <c r="L588" i="10"/>
  <c r="BK588" i="10" s="1"/>
  <c r="CA588" i="10" s="1"/>
  <c r="CC588" i="10" s="1"/>
  <c r="L262" i="10"/>
  <c r="BK262" i="10" s="1"/>
  <c r="CA262" i="10" s="1"/>
  <c r="CC262" i="10" s="1"/>
  <c r="L846" i="10"/>
  <c r="BK846" i="10" s="1"/>
  <c r="CA846" i="10" s="1"/>
  <c r="CC846" i="10" s="1"/>
  <c r="L45" i="10"/>
  <c r="BK45" i="10" s="1"/>
  <c r="CA45" i="10" s="1"/>
  <c r="CC45" i="10" s="1"/>
  <c r="L186" i="10"/>
  <c r="BK186" i="10" s="1"/>
  <c r="CA186" i="10" s="1"/>
  <c r="CC186" i="10" s="1"/>
  <c r="L497" i="10"/>
  <c r="BK497" i="10" s="1"/>
  <c r="CA497" i="10" s="1"/>
  <c r="CC497" i="10" s="1"/>
  <c r="L674" i="10"/>
  <c r="BK674" i="10" s="1"/>
  <c r="CA674" i="10" s="1"/>
  <c r="CC674" i="10" s="1"/>
  <c r="L268" i="10"/>
  <c r="BK268" i="10" s="1"/>
  <c r="CA268" i="10" s="1"/>
  <c r="CC268" i="10" s="1"/>
  <c r="L177" i="10"/>
  <c r="BK177" i="10" s="1"/>
  <c r="CA177" i="10" s="1"/>
  <c r="CC177" i="10" s="1"/>
  <c r="L114" i="10"/>
  <c r="BK114" i="10" s="1"/>
  <c r="CA114" i="10" s="1"/>
  <c r="CC114" i="10" s="1"/>
  <c r="BV7" i="9"/>
  <c r="DE7" i="9"/>
  <c r="AN7" i="9"/>
  <c r="B26" i="10"/>
  <c r="DB6" i="9"/>
  <c r="BS6" i="9"/>
  <c r="AK6" i="9"/>
  <c r="AO16" i="9" l="1"/>
  <c r="BW16" i="9"/>
  <c r="DF16" i="9"/>
  <c r="AS14" i="9"/>
  <c r="CA14" i="9"/>
  <c r="DJ14" i="9"/>
  <c r="CF12" i="9"/>
  <c r="CJ12" i="9"/>
  <c r="CH12" i="9"/>
  <c r="CG12" i="9"/>
  <c r="CK12" i="9"/>
  <c r="CI12" i="9"/>
  <c r="DK20" i="9"/>
  <c r="DU20" i="9" s="1"/>
  <c r="DX20" i="9" s="1"/>
  <c r="EA20" i="9" s="1"/>
  <c r="EB20" i="9" s="1"/>
  <c r="F34" i="1" s="1"/>
  <c r="G34" i="1" s="1"/>
  <c r="CB20" i="9"/>
  <c r="L23" i="10"/>
  <c r="BK23" i="10" s="1"/>
  <c r="CA23" i="10" s="1"/>
  <c r="CC23" i="10" s="1"/>
  <c r="CB11" i="9"/>
  <c r="DK11" i="9"/>
  <c r="DU11" i="9" s="1"/>
  <c r="DX11" i="9" s="1"/>
  <c r="EA11" i="9" s="1"/>
  <c r="EB11" i="9" s="1"/>
  <c r="F25" i="1" s="1"/>
  <c r="G25" i="1" s="1"/>
  <c r="L14" i="10"/>
  <c r="BK14" i="10" s="1"/>
  <c r="CA14" i="10" s="1"/>
  <c r="CC14" i="10" s="1"/>
  <c r="AR9" i="9"/>
  <c r="DI9" i="9"/>
  <c r="BZ9" i="9"/>
  <c r="DF8" i="9"/>
  <c r="BW8" i="9"/>
  <c r="AO8" i="9"/>
  <c r="L751" i="10"/>
  <c r="BK751" i="10" s="1"/>
  <c r="CA751" i="10" s="1"/>
  <c r="CC751" i="10" s="1"/>
  <c r="L585" i="10"/>
  <c r="BK585" i="10" s="1"/>
  <c r="CA585" i="10" s="1"/>
  <c r="CC585" i="10" s="1"/>
  <c r="L442" i="10"/>
  <c r="BK442" i="10" s="1"/>
  <c r="CA442" i="10" s="1"/>
  <c r="CC442" i="10" s="1"/>
  <c r="L168" i="10"/>
  <c r="BK168" i="10" s="1"/>
  <c r="CA168" i="10" s="1"/>
  <c r="CC168" i="10" s="1"/>
  <c r="L167" i="10"/>
  <c r="BK167" i="10" s="1"/>
  <c r="CA167" i="10" s="1"/>
  <c r="CC167" i="10" s="1"/>
  <c r="L519" i="10"/>
  <c r="BK519" i="10" s="1"/>
  <c r="CA519" i="10" s="1"/>
  <c r="CC519" i="10" s="1"/>
  <c r="L406" i="10"/>
  <c r="BK406" i="10" s="1"/>
  <c r="CA406" i="10" s="1"/>
  <c r="CC406" i="10" s="1"/>
  <c r="L154" i="10"/>
  <c r="BK154" i="10" s="1"/>
  <c r="CA154" i="10" s="1"/>
  <c r="CC154" i="10" s="1"/>
  <c r="L665" i="10"/>
  <c r="BK665" i="10" s="1"/>
  <c r="CA665" i="10" s="1"/>
  <c r="CC665" i="10" s="1"/>
  <c r="L730" i="10"/>
  <c r="BK730" i="10" s="1"/>
  <c r="CA730" i="10" s="1"/>
  <c r="CC730" i="10" s="1"/>
  <c r="L990" i="10"/>
  <c r="BK990" i="10" s="1"/>
  <c r="CA990" i="10" s="1"/>
  <c r="CC990" i="10" s="1"/>
  <c r="L988" i="10"/>
  <c r="BK988" i="10" s="1"/>
  <c r="CA988" i="10" s="1"/>
  <c r="CC988" i="10" s="1"/>
  <c r="L230" i="10"/>
  <c r="BK230" i="10" s="1"/>
  <c r="CA230" i="10" s="1"/>
  <c r="CC230" i="10" s="1"/>
  <c r="L430" i="10"/>
  <c r="BK430" i="10" s="1"/>
  <c r="CA430" i="10" s="1"/>
  <c r="CC430" i="10" s="1"/>
  <c r="L824" i="10"/>
  <c r="BK824" i="10" s="1"/>
  <c r="CA824" i="10" s="1"/>
  <c r="CC824" i="10" s="1"/>
  <c r="L734" i="10"/>
  <c r="BK734" i="10" s="1"/>
  <c r="CA734" i="10" s="1"/>
  <c r="CC734" i="10" s="1"/>
  <c r="L180" i="10"/>
  <c r="BK180" i="10" s="1"/>
  <c r="CA180" i="10" s="1"/>
  <c r="CC180" i="10" s="1"/>
  <c r="L754" i="10"/>
  <c r="BK754" i="10" s="1"/>
  <c r="CA754" i="10" s="1"/>
  <c r="CC754" i="10" s="1"/>
  <c r="L128" i="10"/>
  <c r="BK128" i="10" s="1"/>
  <c r="CA128" i="10" s="1"/>
  <c r="CC128" i="10" s="1"/>
  <c r="L380" i="10"/>
  <c r="BK380" i="10" s="1"/>
  <c r="CA380" i="10" s="1"/>
  <c r="CC380" i="10" s="1"/>
  <c r="L595" i="10"/>
  <c r="BK595" i="10" s="1"/>
  <c r="CA595" i="10" s="1"/>
  <c r="CC595" i="10" s="1"/>
  <c r="L500" i="10"/>
  <c r="BK500" i="10" s="1"/>
  <c r="CA500" i="10" s="1"/>
  <c r="CC500" i="10" s="1"/>
  <c r="L704" i="10"/>
  <c r="BK704" i="10" s="1"/>
  <c r="CA704" i="10" s="1"/>
  <c r="CC704" i="10" s="1"/>
  <c r="L303" i="10"/>
  <c r="BK303" i="10" s="1"/>
  <c r="CA303" i="10" s="1"/>
  <c r="CC303" i="10" s="1"/>
  <c r="L200" i="10"/>
  <c r="BK200" i="10" s="1"/>
  <c r="CA200" i="10" s="1"/>
  <c r="CC200" i="10" s="1"/>
  <c r="L913" i="10"/>
  <c r="BK913" i="10" s="1"/>
  <c r="CA913" i="10" s="1"/>
  <c r="CC913" i="10" s="1"/>
  <c r="L912" i="10"/>
  <c r="BK912" i="10" s="1"/>
  <c r="CA912" i="10" s="1"/>
  <c r="CC912" i="10" s="1"/>
  <c r="L516" i="10"/>
  <c r="BK516" i="10" s="1"/>
  <c r="CA516" i="10" s="1"/>
  <c r="CC516" i="10" s="1"/>
  <c r="L95" i="10"/>
  <c r="BK95" i="10" s="1"/>
  <c r="CA95" i="10" s="1"/>
  <c r="CC95" i="10" s="1"/>
  <c r="L43" i="10"/>
  <c r="BK43" i="10" s="1"/>
  <c r="CA43" i="10" s="1"/>
  <c r="CC43" i="10" s="1"/>
  <c r="L718" i="10"/>
  <c r="BK718" i="10" s="1"/>
  <c r="CA718" i="10" s="1"/>
  <c r="CC718" i="10" s="1"/>
  <c r="L563" i="10"/>
  <c r="BK563" i="10" s="1"/>
  <c r="CA563" i="10" s="1"/>
  <c r="CC563" i="10" s="1"/>
  <c r="L613" i="10"/>
  <c r="BK613" i="10" s="1"/>
  <c r="CA613" i="10" s="1"/>
  <c r="CC613" i="10" s="1"/>
  <c r="L112" i="10"/>
  <c r="BK112" i="10" s="1"/>
  <c r="CA112" i="10" s="1"/>
  <c r="CC112" i="10" s="1"/>
  <c r="L531" i="10"/>
  <c r="BK531" i="10" s="1"/>
  <c r="CA531" i="10" s="1"/>
  <c r="CC531" i="10" s="1"/>
  <c r="L130" i="10"/>
  <c r="BK130" i="10" s="1"/>
  <c r="CA130" i="10" s="1"/>
  <c r="CC130" i="10" s="1"/>
  <c r="L231" i="10"/>
  <c r="BK231" i="10" s="1"/>
  <c r="CA231" i="10" s="1"/>
  <c r="CC231" i="10" s="1"/>
  <c r="L956" i="10"/>
  <c r="BK956" i="10" s="1"/>
  <c r="CA956" i="10" s="1"/>
  <c r="CC956" i="10" s="1"/>
  <c r="L350" i="10"/>
  <c r="BK350" i="10" s="1"/>
  <c r="CA350" i="10" s="1"/>
  <c r="CC350" i="10" s="1"/>
  <c r="L439" i="10"/>
  <c r="BK439" i="10" s="1"/>
  <c r="CA439" i="10" s="1"/>
  <c r="CC439" i="10" s="1"/>
  <c r="L562" i="10"/>
  <c r="BK562" i="10" s="1"/>
  <c r="CA562" i="10" s="1"/>
  <c r="CC562" i="10" s="1"/>
  <c r="L677" i="10"/>
  <c r="BK677" i="10" s="1"/>
  <c r="CA677" i="10" s="1"/>
  <c r="CC677" i="10" s="1"/>
  <c r="L853" i="10"/>
  <c r="BK853" i="10" s="1"/>
  <c r="CA853" i="10" s="1"/>
  <c r="CC853" i="10" s="1"/>
  <c r="L348" i="10"/>
  <c r="BK348" i="10" s="1"/>
  <c r="CA348" i="10" s="1"/>
  <c r="CC348" i="10" s="1"/>
  <c r="L637" i="10"/>
  <c r="BK637" i="10" s="1"/>
  <c r="CA637" i="10" s="1"/>
  <c r="CC637" i="10" s="1"/>
  <c r="L199" i="10"/>
  <c r="BK199" i="10" s="1"/>
  <c r="CA199" i="10" s="1"/>
  <c r="CC199" i="10" s="1"/>
  <c r="L393" i="10"/>
  <c r="BK393" i="10" s="1"/>
  <c r="CA393" i="10" s="1"/>
  <c r="CC393" i="10" s="1"/>
  <c r="F45" i="1"/>
  <c r="G45" i="1"/>
  <c r="L263" i="10"/>
  <c r="BK263" i="10" s="1"/>
  <c r="CA263" i="10" s="1"/>
  <c r="CC263" i="10" s="1"/>
  <c r="L669" i="10"/>
  <c r="BK669" i="10" s="1"/>
  <c r="CA669" i="10" s="1"/>
  <c r="CC669" i="10" s="1"/>
  <c r="L173" i="10"/>
  <c r="BK173" i="10" s="1"/>
  <c r="CA173" i="10" s="1"/>
  <c r="CC173" i="10" s="1"/>
  <c r="L356" i="10"/>
  <c r="BK356" i="10" s="1"/>
  <c r="CA356" i="10" s="1"/>
  <c r="CC356" i="10" s="1"/>
  <c r="L546" i="10"/>
  <c r="BK546" i="10" s="1"/>
  <c r="CA546" i="10" s="1"/>
  <c r="CC546" i="10" s="1"/>
  <c r="L172" i="10"/>
  <c r="BK172" i="10" s="1"/>
  <c r="CA172" i="10" s="1"/>
  <c r="CC172" i="10" s="1"/>
  <c r="L591" i="10"/>
  <c r="BK591" i="10" s="1"/>
  <c r="CA591" i="10" s="1"/>
  <c r="CC591" i="10" s="1"/>
  <c r="L1001" i="10"/>
  <c r="BK1001" i="10" s="1"/>
  <c r="CA1001" i="10" s="1"/>
  <c r="CC1001" i="10" s="1"/>
  <c r="L706" i="10"/>
  <c r="BK706" i="10" s="1"/>
  <c r="CA706" i="10" s="1"/>
  <c r="CC706" i="10" s="1"/>
  <c r="L738" i="10"/>
  <c r="BK738" i="10" s="1"/>
  <c r="CA738" i="10" s="1"/>
  <c r="CC738" i="10" s="1"/>
  <c r="L698" i="10"/>
  <c r="BK698" i="10" s="1"/>
  <c r="CA698" i="10" s="1"/>
  <c r="CC698" i="10" s="1"/>
  <c r="L218" i="10"/>
  <c r="BK218" i="10" s="1"/>
  <c r="CA218" i="10" s="1"/>
  <c r="CC218" i="10" s="1"/>
  <c r="L539" i="10"/>
  <c r="BK539" i="10" s="1"/>
  <c r="CA539" i="10" s="1"/>
  <c r="CC539" i="10" s="1"/>
  <c r="L484" i="10"/>
  <c r="BK484" i="10" s="1"/>
  <c r="CA484" i="10" s="1"/>
  <c r="CC484" i="10" s="1"/>
  <c r="L845" i="10"/>
  <c r="BK845" i="10" s="1"/>
  <c r="CA845" i="10" s="1"/>
  <c r="CC845" i="10" s="1"/>
  <c r="L492" i="10"/>
  <c r="BK492" i="10" s="1"/>
  <c r="CA492" i="10" s="1"/>
  <c r="CC492" i="10" s="1"/>
  <c r="L396" i="10"/>
  <c r="BK396" i="10" s="1"/>
  <c r="CA396" i="10" s="1"/>
  <c r="CC396" i="10" s="1"/>
  <c r="L222" i="10"/>
  <c r="BK222" i="10" s="1"/>
  <c r="CA222" i="10" s="1"/>
  <c r="CC222" i="10" s="1"/>
  <c r="L961" i="10"/>
  <c r="BK961" i="10" s="1"/>
  <c r="CA961" i="10" s="1"/>
  <c r="CC961" i="10" s="1"/>
  <c r="L915" i="10"/>
  <c r="BK915" i="10" s="1"/>
  <c r="CA915" i="10" s="1"/>
  <c r="CC915" i="10" s="1"/>
  <c r="L138" i="10"/>
  <c r="BK138" i="10" s="1"/>
  <c r="CA138" i="10" s="1"/>
  <c r="CC138" i="10" s="1"/>
  <c r="L970" i="10"/>
  <c r="BK970" i="10" s="1"/>
  <c r="CA970" i="10" s="1"/>
  <c r="CC970" i="10" s="1"/>
  <c r="L877" i="10"/>
  <c r="BK877" i="10" s="1"/>
  <c r="CA877" i="10" s="1"/>
  <c r="CC877" i="10" s="1"/>
  <c r="L861" i="10"/>
  <c r="BK861" i="10" s="1"/>
  <c r="CA861" i="10" s="1"/>
  <c r="CC861" i="10" s="1"/>
  <c r="L140" i="10"/>
  <c r="BK140" i="10" s="1"/>
  <c r="CA140" i="10" s="1"/>
  <c r="CC140" i="10" s="1"/>
  <c r="L653" i="10"/>
  <c r="BK653" i="10" s="1"/>
  <c r="CA653" i="10" s="1"/>
  <c r="CC653" i="10" s="1"/>
  <c r="L869" i="10"/>
  <c r="BK869" i="10" s="1"/>
  <c r="CA869" i="10" s="1"/>
  <c r="CC869" i="10" s="1"/>
  <c r="L238" i="10"/>
  <c r="BK238" i="10" s="1"/>
  <c r="CA238" i="10" s="1"/>
  <c r="CC238" i="10" s="1"/>
  <c r="L885" i="10"/>
  <c r="BK885" i="10" s="1"/>
  <c r="CA885" i="10" s="1"/>
  <c r="CC885" i="10" s="1"/>
  <c r="L794" i="10"/>
  <c r="BK794" i="10" s="1"/>
  <c r="CA794" i="10" s="1"/>
  <c r="CC794" i="10" s="1"/>
  <c r="L964" i="10"/>
  <c r="BK964" i="10" s="1"/>
  <c r="CA964" i="10" s="1"/>
  <c r="CC964" i="10" s="1"/>
  <c r="L629" i="10"/>
  <c r="BK629" i="10" s="1"/>
  <c r="CA629" i="10" s="1"/>
  <c r="CC629" i="10" s="1"/>
  <c r="L255" i="10"/>
  <c r="BK255" i="10" s="1"/>
  <c r="CA255" i="10" s="1"/>
  <c r="CC255" i="10" s="1"/>
  <c r="L621" i="10"/>
  <c r="BK621" i="10" s="1"/>
  <c r="CA621" i="10" s="1"/>
  <c r="CC621" i="10" s="1"/>
  <c r="L35" i="10"/>
  <c r="BK35" i="10" s="1"/>
  <c r="CA35" i="10" s="1"/>
  <c r="CC35" i="10" s="1"/>
  <c r="L47" i="10"/>
  <c r="BK47" i="10" s="1"/>
  <c r="CA47" i="10" s="1"/>
  <c r="CC47" i="10" s="1"/>
  <c r="DF7" i="9"/>
  <c r="BW7" i="9"/>
  <c r="AO7" i="9"/>
  <c r="B27" i="10"/>
  <c r="DC6" i="9"/>
  <c r="BT6" i="9"/>
  <c r="AL6" i="9"/>
  <c r="AP16" i="9" l="1"/>
  <c r="DG16" i="9"/>
  <c r="BX16" i="9"/>
  <c r="CE20" i="9"/>
  <c r="CC20" i="9"/>
  <c r="CD20" i="9"/>
  <c r="DK14" i="9"/>
  <c r="DU14" i="9" s="1"/>
  <c r="DX14" i="9" s="1"/>
  <c r="EA14" i="9" s="1"/>
  <c r="EB14" i="9" s="1"/>
  <c r="F28" i="1" s="1"/>
  <c r="G28" i="1" s="1"/>
  <c r="CB14" i="9"/>
  <c r="L17" i="10"/>
  <c r="BK17" i="10" s="1"/>
  <c r="CA17" i="10" s="1"/>
  <c r="CC17" i="10" s="1"/>
  <c r="CD11" i="9"/>
  <c r="CE11" i="9"/>
  <c r="CC11" i="9"/>
  <c r="DG8" i="9"/>
  <c r="BX8" i="9"/>
  <c r="AP8" i="9"/>
  <c r="AS9" i="9"/>
  <c r="DJ9" i="9"/>
  <c r="CA9" i="9"/>
  <c r="L48" i="10"/>
  <c r="BK48" i="10" s="1"/>
  <c r="CA48" i="10" s="1"/>
  <c r="CC48" i="10" s="1"/>
  <c r="L170" i="10"/>
  <c r="BK170" i="10" s="1"/>
  <c r="CA170" i="10" s="1"/>
  <c r="CC170" i="10" s="1"/>
  <c r="L781" i="10"/>
  <c r="BK781" i="10" s="1"/>
  <c r="CA781" i="10" s="1"/>
  <c r="CC781" i="10" s="1"/>
  <c r="L320" i="10"/>
  <c r="BK320" i="10" s="1"/>
  <c r="CA320" i="10" s="1"/>
  <c r="CC320" i="10" s="1"/>
  <c r="L757" i="10"/>
  <c r="BK757" i="10" s="1"/>
  <c r="CA757" i="10" s="1"/>
  <c r="CC757" i="10" s="1"/>
  <c r="L152" i="10"/>
  <c r="BK152" i="10" s="1"/>
  <c r="CA152" i="10" s="1"/>
  <c r="CC152" i="10" s="1"/>
  <c r="L908" i="10"/>
  <c r="BK908" i="10" s="1"/>
  <c r="CA908" i="10" s="1"/>
  <c r="CC908" i="10" s="1"/>
  <c r="L967" i="10"/>
  <c r="BK967" i="10" s="1"/>
  <c r="CA967" i="10" s="1"/>
  <c r="CC967" i="10" s="1"/>
  <c r="L194" i="10"/>
  <c r="BK194" i="10" s="1"/>
  <c r="CA194" i="10" s="1"/>
  <c r="CC194" i="10" s="1"/>
  <c r="L810" i="10"/>
  <c r="BK810" i="10" s="1"/>
  <c r="CA810" i="10" s="1"/>
  <c r="CC810" i="10" s="1"/>
  <c r="L351" i="10"/>
  <c r="BK351" i="10" s="1"/>
  <c r="CA351" i="10" s="1"/>
  <c r="CC351" i="10" s="1"/>
  <c r="L107" i="10"/>
  <c r="BK107" i="10" s="1"/>
  <c r="CA107" i="10" s="1"/>
  <c r="CC107" i="10" s="1"/>
  <c r="L367" i="10"/>
  <c r="BK367" i="10" s="1"/>
  <c r="CA367" i="10" s="1"/>
  <c r="CC367" i="10" s="1"/>
  <c r="L624" i="10"/>
  <c r="BK624" i="10" s="1"/>
  <c r="CA624" i="10" s="1"/>
  <c r="CC624" i="10" s="1"/>
  <c r="L590" i="10"/>
  <c r="BK590" i="10" s="1"/>
  <c r="CA590" i="10" s="1"/>
  <c r="CC590" i="10" s="1"/>
  <c r="L375" i="10"/>
  <c r="BK375" i="10" s="1"/>
  <c r="CA375" i="10" s="1"/>
  <c r="CC375" i="10" s="1"/>
  <c r="L733" i="10"/>
  <c r="BK733" i="10" s="1"/>
  <c r="CA733" i="10" s="1"/>
  <c r="CC733" i="10" s="1"/>
  <c r="L971" i="10"/>
  <c r="BK971" i="10" s="1"/>
  <c r="CA971" i="10" s="1"/>
  <c r="CC971" i="10" s="1"/>
  <c r="L876" i="10"/>
  <c r="BK876" i="10" s="1"/>
  <c r="CA876" i="10" s="1"/>
  <c r="CC876" i="10" s="1"/>
  <c r="L975" i="10"/>
  <c r="BK975" i="10" s="1"/>
  <c r="CA975" i="10" s="1"/>
  <c r="CC975" i="10" s="1"/>
  <c r="L436" i="10"/>
  <c r="BK436" i="10" s="1"/>
  <c r="CA436" i="10" s="1"/>
  <c r="CC436" i="10" s="1"/>
  <c r="L108" i="10"/>
  <c r="BK108" i="10" s="1"/>
  <c r="CA108" i="10" s="1"/>
  <c r="CC108" i="10" s="1"/>
  <c r="L725" i="10"/>
  <c r="BK725" i="10" s="1"/>
  <c r="CA725" i="10" s="1"/>
  <c r="CC725" i="10" s="1"/>
  <c r="L247" i="10"/>
  <c r="BK247" i="10" s="1"/>
  <c r="CA247" i="10" s="1"/>
  <c r="CC247" i="10" s="1"/>
  <c r="L936" i="10"/>
  <c r="BK936" i="10" s="1"/>
  <c r="CA936" i="10" s="1"/>
  <c r="CC936" i="10" s="1"/>
  <c r="L573" i="10"/>
  <c r="BK573" i="10" s="1"/>
  <c r="CA573" i="10" s="1"/>
  <c r="CC573" i="10" s="1"/>
  <c r="L664" i="10"/>
  <c r="BK664" i="10" s="1"/>
  <c r="CA664" i="10" s="1"/>
  <c r="CC664" i="10" s="1"/>
  <c r="L143" i="10"/>
  <c r="BK143" i="10" s="1"/>
  <c r="CA143" i="10" s="1"/>
  <c r="CC143" i="10" s="1"/>
  <c r="L566" i="10"/>
  <c r="BK566" i="10" s="1"/>
  <c r="CA566" i="10" s="1"/>
  <c r="CC566" i="10" s="1"/>
  <c r="L648" i="10"/>
  <c r="BK648" i="10" s="1"/>
  <c r="CA648" i="10" s="1"/>
  <c r="CC648" i="10" s="1"/>
  <c r="L234" i="10"/>
  <c r="BK234" i="10" s="1"/>
  <c r="CA234" i="10" s="1"/>
  <c r="CC234" i="10" s="1"/>
  <c r="L710" i="10"/>
  <c r="BK710" i="10" s="1"/>
  <c r="CA710" i="10" s="1"/>
  <c r="CC710" i="10" s="1"/>
  <c r="L51" i="10"/>
  <c r="BK51" i="10" s="1"/>
  <c r="CA51" i="10" s="1"/>
  <c r="CC51" i="10" s="1"/>
  <c r="L668" i="10"/>
  <c r="BK668" i="10" s="1"/>
  <c r="CA668" i="10" s="1"/>
  <c r="CC668" i="10" s="1"/>
  <c r="L574" i="10"/>
  <c r="BK574" i="10" s="1"/>
  <c r="CA574" i="10" s="1"/>
  <c r="CC574" i="10" s="1"/>
  <c r="L996" i="10"/>
  <c r="BK996" i="10" s="1"/>
  <c r="CA996" i="10" s="1"/>
  <c r="CC996" i="10" s="1"/>
  <c r="L848" i="10"/>
  <c r="BK848" i="10" s="1"/>
  <c r="CA848" i="10" s="1"/>
  <c r="CC848" i="10" s="1"/>
  <c r="L943" i="10"/>
  <c r="BK943" i="10" s="1"/>
  <c r="CA943" i="10" s="1"/>
  <c r="CC943" i="10" s="1"/>
  <c r="L818" i="10"/>
  <c r="BK818" i="10" s="1"/>
  <c r="CA818" i="10" s="1"/>
  <c r="CC818" i="10" s="1"/>
  <c r="L359" i="10"/>
  <c r="BK359" i="10" s="1"/>
  <c r="CA359" i="10" s="1"/>
  <c r="CC359" i="10" s="1"/>
  <c r="L802" i="10"/>
  <c r="BK802" i="10" s="1"/>
  <c r="CA802" i="10" s="1"/>
  <c r="CC802" i="10" s="1"/>
  <c r="L383" i="10"/>
  <c r="BK383" i="10" s="1"/>
  <c r="CA383" i="10" s="1"/>
  <c r="CC383" i="10" s="1"/>
  <c r="L676" i="10"/>
  <c r="BK676" i="10" s="1"/>
  <c r="CA676" i="10" s="1"/>
  <c r="CC676" i="10" s="1"/>
  <c r="L640" i="10"/>
  <c r="BK640" i="10" s="1"/>
  <c r="CA640" i="10" s="1"/>
  <c r="CC640" i="10" s="1"/>
  <c r="L948" i="10"/>
  <c r="BK948" i="10" s="1"/>
  <c r="CA948" i="10" s="1"/>
  <c r="CC948" i="10" s="1"/>
  <c r="F46" i="1"/>
  <c r="G46" i="1" s="1"/>
  <c r="L72" i="10"/>
  <c r="BK72" i="10" s="1"/>
  <c r="CA72" i="10" s="1"/>
  <c r="CC72" i="10" s="1"/>
  <c r="L900" i="10"/>
  <c r="BK900" i="10" s="1"/>
  <c r="CA900" i="10" s="1"/>
  <c r="CC900" i="10" s="1"/>
  <c r="F44" i="1"/>
  <c r="G44" i="1" s="1"/>
  <c r="L33" i="10"/>
  <c r="BK33" i="10" s="1"/>
  <c r="CA33" i="10" s="1"/>
  <c r="CC33" i="10" s="1"/>
  <c r="L360" i="10"/>
  <c r="BK360" i="10" s="1"/>
  <c r="CA360" i="10" s="1"/>
  <c r="CC360" i="10" s="1"/>
  <c r="L661" i="10"/>
  <c r="BK661" i="10" s="1"/>
  <c r="CA661" i="10" s="1"/>
  <c r="CC661" i="10" s="1"/>
  <c r="L924" i="10"/>
  <c r="BK924" i="10" s="1"/>
  <c r="CA924" i="10" s="1"/>
  <c r="CC924" i="10" s="1"/>
  <c r="L363" i="10"/>
  <c r="BK363" i="10" s="1"/>
  <c r="CA363" i="10" s="1"/>
  <c r="CC363" i="10" s="1"/>
  <c r="L74" i="10"/>
  <c r="BK74" i="10" s="1"/>
  <c r="CA74" i="10" s="1"/>
  <c r="CC74" i="10" s="1"/>
  <c r="L741" i="10"/>
  <c r="BK741" i="10" s="1"/>
  <c r="CA741" i="10" s="1"/>
  <c r="CC741" i="10" s="1"/>
  <c r="L550" i="10"/>
  <c r="BK550" i="10" s="1"/>
  <c r="CA550" i="10" s="1"/>
  <c r="CC550" i="10" s="1"/>
  <c r="L856" i="10"/>
  <c r="BK856" i="10" s="1"/>
  <c r="CA856" i="10" s="1"/>
  <c r="CC856" i="10" s="1"/>
  <c r="L672" i="10"/>
  <c r="BK672" i="10" s="1"/>
  <c r="CA672" i="10" s="1"/>
  <c r="CC672" i="10" s="1"/>
  <c r="L511" i="10"/>
  <c r="BK511" i="10" s="1"/>
  <c r="CA511" i="10" s="1"/>
  <c r="CC511" i="10" s="1"/>
  <c r="L565" i="10"/>
  <c r="BK565" i="10" s="1"/>
  <c r="CA565" i="10" s="1"/>
  <c r="CC565" i="10" s="1"/>
  <c r="L616" i="10"/>
  <c r="BK616" i="10" s="1"/>
  <c r="CA616" i="10" s="1"/>
  <c r="CC616" i="10" s="1"/>
  <c r="L916" i="10"/>
  <c r="BK916" i="10" s="1"/>
  <c r="CA916" i="10" s="1"/>
  <c r="CC916" i="10" s="1"/>
  <c r="L880" i="10"/>
  <c r="BK880" i="10" s="1"/>
  <c r="CA880" i="10" s="1"/>
  <c r="CC880" i="10" s="1"/>
  <c r="L1007" i="10"/>
  <c r="BK1007" i="10" s="1"/>
  <c r="CA1007" i="10" s="1"/>
  <c r="CC1007" i="10" s="1"/>
  <c r="L599" i="10"/>
  <c r="BK599" i="10" s="1"/>
  <c r="CA599" i="10" s="1"/>
  <c r="CC599" i="10" s="1"/>
  <c r="L940" i="10"/>
  <c r="BK940" i="10" s="1"/>
  <c r="CA940" i="10" s="1"/>
  <c r="CC940" i="10" s="1"/>
  <c r="L896" i="10"/>
  <c r="BK896" i="10" s="1"/>
  <c r="CA896" i="10" s="1"/>
  <c r="CC896" i="10" s="1"/>
  <c r="L175" i="10"/>
  <c r="BK175" i="10" s="1"/>
  <c r="CA175" i="10" s="1"/>
  <c r="CC175" i="10" s="1"/>
  <c r="L391" i="10"/>
  <c r="BK391" i="10" s="1"/>
  <c r="CA391" i="10" s="1"/>
  <c r="CC391" i="10" s="1"/>
  <c r="L527" i="10"/>
  <c r="BK527" i="10" s="1"/>
  <c r="CA527" i="10" s="1"/>
  <c r="CC527" i="10" s="1"/>
  <c r="L843" i="10"/>
  <c r="BK843" i="10" s="1"/>
  <c r="CA843" i="10" s="1"/>
  <c r="CC843" i="10" s="1"/>
  <c r="L282" i="10"/>
  <c r="BK282" i="10" s="1"/>
  <c r="CA282" i="10" s="1"/>
  <c r="CC282" i="10" s="1"/>
  <c r="L36" i="10"/>
  <c r="BK36" i="10" s="1"/>
  <c r="CA36" i="10" s="1"/>
  <c r="CC36" i="10" s="1"/>
  <c r="L693" i="10"/>
  <c r="BK693" i="10" s="1"/>
  <c r="CA693" i="10" s="1"/>
  <c r="CC693" i="10" s="1"/>
  <c r="BX7" i="9"/>
  <c r="AP7" i="9"/>
  <c r="DG7" i="9"/>
  <c r="B28" i="10"/>
  <c r="DD6" i="9"/>
  <c r="BU6" i="9"/>
  <c r="AM6" i="9"/>
  <c r="AQ16" i="9" l="1"/>
  <c r="DH16" i="9"/>
  <c r="BY16" i="9"/>
  <c r="CD14" i="9"/>
  <c r="CE14" i="9"/>
  <c r="CC14" i="9"/>
  <c r="CF20" i="9"/>
  <c r="CI20" i="9"/>
  <c r="CH20" i="9"/>
  <c r="CJ20" i="9"/>
  <c r="CG20" i="9"/>
  <c r="CK20" i="9"/>
  <c r="CF11" i="9"/>
  <c r="CI11" i="9"/>
  <c r="CK11" i="9"/>
  <c r="CG11" i="9"/>
  <c r="CH11" i="9"/>
  <c r="CJ11" i="9"/>
  <c r="DK9" i="9"/>
  <c r="DU9" i="9" s="1"/>
  <c r="DX9" i="9" s="1"/>
  <c r="EA9" i="9" s="1"/>
  <c r="EB9" i="9" s="1"/>
  <c r="CB9" i="9"/>
  <c r="BY8" i="9"/>
  <c r="DH8" i="9"/>
  <c r="AQ8" i="9"/>
  <c r="L428" i="10"/>
  <c r="BK428" i="10" s="1"/>
  <c r="CA428" i="10" s="1"/>
  <c r="CC428" i="10" s="1"/>
  <c r="L469" i="10"/>
  <c r="BK469" i="10" s="1"/>
  <c r="CA469" i="10" s="1"/>
  <c r="CC469" i="10" s="1"/>
  <c r="L768" i="10"/>
  <c r="BK768" i="10" s="1"/>
  <c r="CA768" i="10" s="1"/>
  <c r="CC768" i="10" s="1"/>
  <c r="L983" i="10"/>
  <c r="BK983" i="10" s="1"/>
  <c r="CA983" i="10" s="1"/>
  <c r="CC983" i="10" s="1"/>
  <c r="L716" i="10"/>
  <c r="BK716" i="10" s="1"/>
  <c r="CA716" i="10" s="1"/>
  <c r="CC716" i="10" s="1"/>
  <c r="L267" i="10"/>
  <c r="BK267" i="10" s="1"/>
  <c r="CA267" i="10" s="1"/>
  <c r="CC267" i="10" s="1"/>
  <c r="L1004" i="10"/>
  <c r="BK1004" i="10" s="1"/>
  <c r="CA1004" i="10" s="1"/>
  <c r="CC1004" i="10" s="1"/>
  <c r="L739" i="10"/>
  <c r="BK739" i="10" s="1"/>
  <c r="CA739" i="10" s="1"/>
  <c r="CC739" i="10" s="1"/>
  <c r="L954" i="10"/>
  <c r="BK954" i="10" s="1"/>
  <c r="CA954" i="10" s="1"/>
  <c r="CC954" i="10" s="1"/>
  <c r="L346" i="10"/>
  <c r="BK346" i="10" s="1"/>
  <c r="CA346" i="10" s="1"/>
  <c r="CC346" i="10" s="1"/>
  <c r="L830" i="10"/>
  <c r="BK830" i="10" s="1"/>
  <c r="CA830" i="10" s="1"/>
  <c r="CC830" i="10" s="1"/>
  <c r="L395" i="10"/>
  <c r="BK395" i="10" s="1"/>
  <c r="CA395" i="10" s="1"/>
  <c r="CC395" i="10" s="1"/>
  <c r="L805" i="10"/>
  <c r="BK805" i="10" s="1"/>
  <c r="CA805" i="10" s="1"/>
  <c r="CC805" i="10" s="1"/>
  <c r="L643" i="10"/>
  <c r="BK643" i="10" s="1"/>
  <c r="CA643" i="10" s="1"/>
  <c r="CC643" i="10" s="1"/>
  <c r="L909" i="10"/>
  <c r="BK909" i="10" s="1"/>
  <c r="CA909" i="10" s="1"/>
  <c r="CC909" i="10" s="1"/>
  <c r="L118" i="10"/>
  <c r="BK118" i="10" s="1"/>
  <c r="CA118" i="10" s="1"/>
  <c r="CC118" i="10" s="1"/>
  <c r="L939" i="10"/>
  <c r="BK939" i="10" s="1"/>
  <c r="CA939" i="10" s="1"/>
  <c r="CC939" i="10" s="1"/>
  <c r="L724" i="10"/>
  <c r="BK724" i="10" s="1"/>
  <c r="CA724" i="10" s="1"/>
  <c r="CC724" i="10" s="1"/>
  <c r="L976" i="10"/>
  <c r="BK976" i="10" s="1"/>
  <c r="CA976" i="10" s="1"/>
  <c r="CC976" i="10" s="1"/>
  <c r="L378" i="10"/>
  <c r="BK378" i="10" s="1"/>
  <c r="CA378" i="10" s="1"/>
  <c r="CC378" i="10" s="1"/>
  <c r="L498" i="10"/>
  <c r="BK498" i="10" s="1"/>
  <c r="CA498" i="10" s="1"/>
  <c r="CC498" i="10" s="1"/>
  <c r="L675" i="10"/>
  <c r="BK675" i="10" s="1"/>
  <c r="CA675" i="10" s="1"/>
  <c r="CC675" i="10" s="1"/>
  <c r="L237" i="10"/>
  <c r="BK237" i="10" s="1"/>
  <c r="CA237" i="10" s="1"/>
  <c r="CC237" i="10" s="1"/>
  <c r="L198" i="10"/>
  <c r="BK198" i="10" s="1"/>
  <c r="CA198" i="10" s="1"/>
  <c r="CC198" i="10" s="1"/>
  <c r="L111" i="10"/>
  <c r="BK111" i="10" s="1"/>
  <c r="CA111" i="10" s="1"/>
  <c r="CC111" i="10" s="1"/>
  <c r="L946" i="10"/>
  <c r="BK946" i="10" s="1"/>
  <c r="CA946" i="10" s="1"/>
  <c r="CC946" i="10" s="1"/>
  <c r="L947" i="10"/>
  <c r="BK947" i="10" s="1"/>
  <c r="CA947" i="10" s="1"/>
  <c r="CC947" i="10" s="1"/>
  <c r="L528" i="10"/>
  <c r="BK528" i="10" s="1"/>
  <c r="CA528" i="10" s="1"/>
  <c r="CC528" i="10" s="1"/>
  <c r="L923" i="10"/>
  <c r="BK923" i="10" s="1"/>
  <c r="CA923" i="10" s="1"/>
  <c r="CC923" i="10" s="1"/>
  <c r="L437" i="10"/>
  <c r="BK437" i="10" s="1"/>
  <c r="CA437" i="10" s="1"/>
  <c r="CC437" i="10" s="1"/>
  <c r="L978" i="10"/>
  <c r="BK978" i="10" s="1"/>
  <c r="CA978" i="10" s="1"/>
  <c r="CC978" i="10" s="1"/>
  <c r="L75" i="10"/>
  <c r="BK75" i="10" s="1"/>
  <c r="CA75" i="10" s="1"/>
  <c r="CC75" i="10" s="1"/>
  <c r="L611" i="10"/>
  <c r="BK611" i="10" s="1"/>
  <c r="CA611" i="10" s="1"/>
  <c r="CC611" i="10" s="1"/>
  <c r="L514" i="10"/>
  <c r="BK514" i="10" s="1"/>
  <c r="CA514" i="10" s="1"/>
  <c r="CC514" i="10" s="1"/>
  <c r="L874" i="10"/>
  <c r="BK874" i="10" s="1"/>
  <c r="CA874" i="10" s="1"/>
  <c r="CC874" i="10" s="1"/>
  <c r="L922" i="10"/>
  <c r="BK922" i="10" s="1"/>
  <c r="CA922" i="10" s="1"/>
  <c r="CC922" i="10" s="1"/>
  <c r="L670" i="10"/>
  <c r="BK670" i="10" s="1"/>
  <c r="CA670" i="10" s="1"/>
  <c r="CC670" i="10" s="1"/>
  <c r="L903" i="10"/>
  <c r="BK903" i="10" s="1"/>
  <c r="CA903" i="10" s="1"/>
  <c r="CC903" i="10" s="1"/>
  <c r="L935" i="10"/>
  <c r="BK935" i="10" s="1"/>
  <c r="CA935" i="10" s="1"/>
  <c r="CC935" i="10" s="1"/>
  <c r="L126" i="10"/>
  <c r="BK126" i="10" s="1"/>
  <c r="CA126" i="10" s="1"/>
  <c r="CC126" i="10" s="1"/>
  <c r="L656" i="10"/>
  <c r="BK656" i="10" s="1"/>
  <c r="CA656" i="10" s="1"/>
  <c r="CC656" i="10" s="1"/>
  <c r="L651" i="10"/>
  <c r="BK651" i="10" s="1"/>
  <c r="CA651" i="10" s="1"/>
  <c r="CC651" i="10" s="1"/>
  <c r="L195" i="10"/>
  <c r="BK195" i="10" s="1"/>
  <c r="CA195" i="10" s="1"/>
  <c r="CC195" i="10" s="1"/>
  <c r="L163" i="10"/>
  <c r="BK163" i="10" s="1"/>
  <c r="CA163" i="10" s="1"/>
  <c r="CC163" i="10" s="1"/>
  <c r="L354" i="10"/>
  <c r="BK354" i="10" s="1"/>
  <c r="CA354" i="10" s="1"/>
  <c r="CC354" i="10" s="1"/>
  <c r="F47" i="1"/>
  <c r="G47" i="1" s="1"/>
  <c r="L506" i="10"/>
  <c r="BK506" i="10" s="1"/>
  <c r="CA506" i="10" s="1"/>
  <c r="CC506" i="10" s="1"/>
  <c r="L822" i="10"/>
  <c r="BK822" i="10" s="1"/>
  <c r="CA822" i="10" s="1"/>
  <c r="CC822" i="10" s="1"/>
  <c r="L740" i="10"/>
  <c r="BK740" i="10" s="1"/>
  <c r="CA740" i="10" s="1"/>
  <c r="CC740" i="10" s="1"/>
  <c r="L357" i="10"/>
  <c r="BK357" i="10" s="1"/>
  <c r="CA357" i="10" s="1"/>
  <c r="CC357" i="10" s="1"/>
  <c r="L522" i="10"/>
  <c r="BK522" i="10" s="1"/>
  <c r="CA522" i="10" s="1"/>
  <c r="CC522" i="10" s="1"/>
  <c r="L632" i="10"/>
  <c r="BK632" i="10" s="1"/>
  <c r="CA632" i="10" s="1"/>
  <c r="CC632" i="10" s="1"/>
  <c r="L930" i="10"/>
  <c r="BK930" i="10" s="1"/>
  <c r="CA930" i="10" s="1"/>
  <c r="CC930" i="10" s="1"/>
  <c r="L886" i="10"/>
  <c r="BK886" i="10" s="1"/>
  <c r="CA886" i="10" s="1"/>
  <c r="CC886" i="10" s="1"/>
  <c r="L891" i="10"/>
  <c r="BK891" i="10" s="1"/>
  <c r="CA891" i="10" s="1"/>
  <c r="CC891" i="10" s="1"/>
  <c r="L155" i="10"/>
  <c r="BK155" i="10" s="1"/>
  <c r="CA155" i="10" s="1"/>
  <c r="CC155" i="10" s="1"/>
  <c r="L386" i="10"/>
  <c r="BK386" i="10" s="1"/>
  <c r="CA386" i="10" s="1"/>
  <c r="CC386" i="10" s="1"/>
  <c r="L950" i="10"/>
  <c r="BK950" i="10" s="1"/>
  <c r="CA950" i="10" s="1"/>
  <c r="CC950" i="10" s="1"/>
  <c r="L589" i="10"/>
  <c r="BK589" i="10" s="1"/>
  <c r="CA589" i="10" s="1"/>
  <c r="CC589" i="10" s="1"/>
  <c r="L46" i="10"/>
  <c r="BK46" i="10" s="1"/>
  <c r="CA46" i="10" s="1"/>
  <c r="CC46" i="10" s="1"/>
  <c r="L115" i="10"/>
  <c r="BK115" i="10" s="1"/>
  <c r="CA115" i="10" s="1"/>
  <c r="CC115" i="10" s="1"/>
  <c r="L619" i="10"/>
  <c r="BK619" i="10" s="1"/>
  <c r="CA619" i="10" s="1"/>
  <c r="CC619" i="10" s="1"/>
  <c r="L490" i="10"/>
  <c r="BK490" i="10" s="1"/>
  <c r="CA490" i="10" s="1"/>
  <c r="CC490" i="10" s="1"/>
  <c r="L659" i="10"/>
  <c r="BK659" i="10" s="1"/>
  <c r="CA659" i="10" s="1"/>
  <c r="CC659" i="10" s="1"/>
  <c r="L1002" i="10"/>
  <c r="BK1002" i="10" s="1"/>
  <c r="CA1002" i="10" s="1"/>
  <c r="CC1002" i="10" s="1"/>
  <c r="L594" i="10"/>
  <c r="BK594" i="10" s="1"/>
  <c r="CA594" i="10" s="1"/>
  <c r="CC594" i="10" s="1"/>
  <c r="L285" i="10"/>
  <c r="BK285" i="10" s="1"/>
  <c r="CA285" i="10" s="1"/>
  <c r="CC285" i="10" s="1"/>
  <c r="L679" i="10"/>
  <c r="BK679" i="10" s="1"/>
  <c r="CA679" i="10" s="1"/>
  <c r="CC679" i="10" s="1"/>
  <c r="L323" i="10"/>
  <c r="BK323" i="10" s="1"/>
  <c r="CA323" i="10" s="1"/>
  <c r="CC323" i="10" s="1"/>
  <c r="L991" i="10"/>
  <c r="BK991" i="10" s="1"/>
  <c r="CA991" i="10" s="1"/>
  <c r="CC991" i="10" s="1"/>
  <c r="L64" i="10"/>
  <c r="BK64" i="10" s="1"/>
  <c r="CA64" i="10" s="1"/>
  <c r="CC64" i="10" s="1"/>
  <c r="L341" i="10"/>
  <c r="BK341" i="10" s="1"/>
  <c r="CA341" i="10" s="1"/>
  <c r="CC341" i="10" s="1"/>
  <c r="L736" i="10"/>
  <c r="BK736" i="10" s="1"/>
  <c r="CA736" i="10" s="1"/>
  <c r="CC736" i="10" s="1"/>
  <c r="L732" i="10"/>
  <c r="BK732" i="10" s="1"/>
  <c r="CA732" i="10" s="1"/>
  <c r="CC732" i="10" s="1"/>
  <c r="BY7" i="9"/>
  <c r="DH7" i="9"/>
  <c r="AQ7" i="9"/>
  <c r="B29" i="10"/>
  <c r="DE6" i="9"/>
  <c r="BV6" i="9"/>
  <c r="AN6" i="9"/>
  <c r="AR16" i="9" l="1"/>
  <c r="BZ16" i="9"/>
  <c r="DI16" i="9"/>
  <c r="CF14" i="9"/>
  <c r="CJ14" i="9"/>
  <c r="CI14" i="9"/>
  <c r="CG14" i="9"/>
  <c r="CK14" i="9"/>
  <c r="CH14" i="9"/>
  <c r="CC9" i="9"/>
  <c r="CD9" i="9"/>
  <c r="CE9" i="9"/>
  <c r="DI8" i="9"/>
  <c r="BZ8" i="9"/>
  <c r="AR8" i="9"/>
  <c r="L423" i="10"/>
  <c r="BK423" i="10" s="1"/>
  <c r="CA423" i="10" s="1"/>
  <c r="CC423" i="10" s="1"/>
  <c r="L747" i="10"/>
  <c r="BK747" i="10" s="1"/>
  <c r="CA747" i="10" s="1"/>
  <c r="CC747" i="10" s="1"/>
  <c r="L517" i="10"/>
  <c r="BK517" i="10" s="1"/>
  <c r="CA517" i="10" s="1"/>
  <c r="CC517" i="10" s="1"/>
  <c r="L472" i="10"/>
  <c r="BK472" i="10" s="1"/>
  <c r="CA472" i="10" s="1"/>
  <c r="CC472" i="10" s="1"/>
  <c r="L443" i="10"/>
  <c r="BK443" i="10" s="1"/>
  <c r="CA443" i="10" s="1"/>
  <c r="CC443" i="10" s="1"/>
  <c r="L850" i="10"/>
  <c r="BK850" i="10" s="1"/>
  <c r="CA850" i="10" s="1"/>
  <c r="CC850" i="10" s="1"/>
  <c r="L440" i="10"/>
  <c r="BK440" i="10" s="1"/>
  <c r="CA440" i="10" s="1"/>
  <c r="CC440" i="10" s="1"/>
  <c r="L942" i="10"/>
  <c r="BK942" i="10" s="1"/>
  <c r="CA942" i="10" s="1"/>
  <c r="CC942" i="10" s="1"/>
  <c r="L692" i="10"/>
  <c r="BK692" i="10" s="1"/>
  <c r="CA692" i="10" s="1"/>
  <c r="CC692" i="10" s="1"/>
  <c r="L630" i="10"/>
  <c r="BK630" i="10" s="1"/>
  <c r="CA630" i="10" s="1"/>
  <c r="CC630" i="10" s="1"/>
  <c r="L545" i="10"/>
  <c r="BK545" i="10" s="1"/>
  <c r="CA545" i="10" s="1"/>
  <c r="CC545" i="10" s="1"/>
  <c r="L215" i="10"/>
  <c r="BK215" i="10" s="1"/>
  <c r="CA215" i="10" s="1"/>
  <c r="CC215" i="10" s="1"/>
  <c r="L662" i="10"/>
  <c r="BK662" i="10" s="1"/>
  <c r="CA662" i="10" s="1"/>
  <c r="CC662" i="10" s="1"/>
  <c r="L145" i="10"/>
  <c r="BK145" i="10" s="1"/>
  <c r="CA145" i="10" s="1"/>
  <c r="CC145" i="10" s="1"/>
  <c r="L389" i="10"/>
  <c r="BK389" i="10" s="1"/>
  <c r="CA389" i="10" s="1"/>
  <c r="CC389" i="10" s="1"/>
  <c r="L485" i="10"/>
  <c r="BK485" i="10" s="1"/>
  <c r="CA485" i="10" s="1"/>
  <c r="CC485" i="10" s="1"/>
  <c r="F48" i="1"/>
  <c r="G48" i="1"/>
  <c r="L949" i="10"/>
  <c r="BK949" i="10" s="1"/>
  <c r="CA949" i="10" s="1"/>
  <c r="CC949" i="10" s="1"/>
  <c r="L986" i="10"/>
  <c r="BK986" i="10" s="1"/>
  <c r="CA986" i="10" s="1"/>
  <c r="CC986" i="10" s="1"/>
  <c r="L654" i="10"/>
  <c r="BK654" i="10" s="1"/>
  <c r="CA654" i="10" s="1"/>
  <c r="CC654" i="10" s="1"/>
  <c r="L556" i="10"/>
  <c r="BK556" i="10" s="1"/>
  <c r="CA556" i="10" s="1"/>
  <c r="CC556" i="10" s="1"/>
  <c r="L980" i="10"/>
  <c r="BK980" i="10" s="1"/>
  <c r="CA980" i="10" s="1"/>
  <c r="CC980" i="10" s="1"/>
  <c r="L622" i="10"/>
  <c r="BK622" i="10" s="1"/>
  <c r="CA622" i="10" s="1"/>
  <c r="CC622" i="10" s="1"/>
  <c r="L310" i="10"/>
  <c r="BK310" i="10" s="1"/>
  <c r="CA310" i="10" s="1"/>
  <c r="CC310" i="10" s="1"/>
  <c r="L933" i="10"/>
  <c r="BK933" i="10" s="1"/>
  <c r="CA933" i="10" s="1"/>
  <c r="CC933" i="10" s="1"/>
  <c r="L264" i="10"/>
  <c r="BK264" i="10" s="1"/>
  <c r="CA264" i="10" s="1"/>
  <c r="CC264" i="10" s="1"/>
  <c r="L493" i="10"/>
  <c r="BK493" i="10" s="1"/>
  <c r="CA493" i="10" s="1"/>
  <c r="CC493" i="10" s="1"/>
  <c r="L592" i="10"/>
  <c r="BK592" i="10" s="1"/>
  <c r="CA592" i="10" s="1"/>
  <c r="CC592" i="10" s="1"/>
  <c r="L966" i="10"/>
  <c r="BK966" i="10" s="1"/>
  <c r="CA966" i="10" s="1"/>
  <c r="CC966" i="10" s="1"/>
  <c r="L918" i="10"/>
  <c r="BK918" i="10" s="1"/>
  <c r="CA918" i="10" s="1"/>
  <c r="CC918" i="10" s="1"/>
  <c r="L921" i="10"/>
  <c r="BK921" i="10" s="1"/>
  <c r="CA921" i="10" s="1"/>
  <c r="CC921" i="10" s="1"/>
  <c r="L864" i="10"/>
  <c r="BK864" i="10" s="1"/>
  <c r="CA864" i="10" s="1"/>
  <c r="CC864" i="10" s="1"/>
  <c r="L989" i="10"/>
  <c r="BK989" i="10" s="1"/>
  <c r="CA989" i="10" s="1"/>
  <c r="CC989" i="10" s="1"/>
  <c r="L501" i="10"/>
  <c r="BK501" i="10" s="1"/>
  <c r="CA501" i="10" s="1"/>
  <c r="CC501" i="10" s="1"/>
  <c r="L304" i="10"/>
  <c r="BK304" i="10" s="1"/>
  <c r="CA304" i="10" s="1"/>
  <c r="CC304" i="10" s="1"/>
  <c r="L133" i="10"/>
  <c r="BK133" i="10" s="1"/>
  <c r="CA133" i="10" s="1"/>
  <c r="CC133" i="10" s="1"/>
  <c r="L564" i="10"/>
  <c r="BK564" i="10" s="1"/>
  <c r="CA564" i="10" s="1"/>
  <c r="CC564" i="10" s="1"/>
  <c r="L366" i="10"/>
  <c r="BK366" i="10" s="1"/>
  <c r="CA366" i="10" s="1"/>
  <c r="CC366" i="10" s="1"/>
  <c r="L926" i="10"/>
  <c r="BK926" i="10" s="1"/>
  <c r="CA926" i="10" s="1"/>
  <c r="CC926" i="10" s="1"/>
  <c r="L580" i="10"/>
  <c r="BK580" i="10" s="1"/>
  <c r="CA580" i="10" s="1"/>
  <c r="CC580" i="10" s="1"/>
  <c r="L254" i="10"/>
  <c r="BK254" i="10" s="1"/>
  <c r="CA254" i="10" s="1"/>
  <c r="CC254" i="10" s="1"/>
  <c r="L771" i="10"/>
  <c r="BK771" i="10" s="1"/>
  <c r="CA771" i="10" s="1"/>
  <c r="CC771" i="10" s="1"/>
  <c r="L973" i="10"/>
  <c r="BK973" i="10" s="1"/>
  <c r="CA973" i="10" s="1"/>
  <c r="CC973" i="10" s="1"/>
  <c r="L914" i="10"/>
  <c r="BK914" i="10" s="1"/>
  <c r="CA914" i="10" s="1"/>
  <c r="CC914" i="10" s="1"/>
  <c r="L812" i="10"/>
  <c r="BK812" i="10" s="1"/>
  <c r="CA812" i="10" s="1"/>
  <c r="CC812" i="10" s="1"/>
  <c r="L313" i="10"/>
  <c r="BK313" i="10" s="1"/>
  <c r="CA313" i="10" s="1"/>
  <c r="CC313" i="10" s="1"/>
  <c r="L932" i="10"/>
  <c r="BK932" i="10" s="1"/>
  <c r="CA932" i="10" s="1"/>
  <c r="CC932" i="10" s="1"/>
  <c r="L998" i="10"/>
  <c r="BK998" i="10" s="1"/>
  <c r="CA998" i="10" s="1"/>
  <c r="CC998" i="10" s="1"/>
  <c r="L719" i="10"/>
  <c r="BK719" i="10" s="1"/>
  <c r="CA719" i="10" s="1"/>
  <c r="CC719" i="10" s="1"/>
  <c r="L349" i="10"/>
  <c r="BK349" i="10" s="1"/>
  <c r="CA349" i="10" s="1"/>
  <c r="CC349" i="10" s="1"/>
  <c r="L381" i="10"/>
  <c r="BK381" i="10" s="1"/>
  <c r="CA381" i="10" s="1"/>
  <c r="CC381" i="10" s="1"/>
  <c r="L666" i="10"/>
  <c r="BK666" i="10" s="1"/>
  <c r="CA666" i="10" s="1"/>
  <c r="CC666" i="10" s="1"/>
  <c r="L561" i="10"/>
  <c r="BK561" i="10" s="1"/>
  <c r="CA561" i="10" s="1"/>
  <c r="CC561" i="10" s="1"/>
  <c r="L807" i="10"/>
  <c r="BK807" i="10" s="1"/>
  <c r="CA807" i="10" s="1"/>
  <c r="CC807" i="10" s="1"/>
  <c r="L312" i="10"/>
  <c r="BK312" i="10" s="1"/>
  <c r="CA312" i="10" s="1"/>
  <c r="CC312" i="10" s="1"/>
  <c r="L658" i="10"/>
  <c r="BK658" i="10" s="1"/>
  <c r="CA658" i="10" s="1"/>
  <c r="CC658" i="10" s="1"/>
  <c r="L614" i="10"/>
  <c r="BK614" i="10" s="1"/>
  <c r="CA614" i="10" s="1"/>
  <c r="CC614" i="10" s="1"/>
  <c r="L139" i="10"/>
  <c r="BK139" i="10" s="1"/>
  <c r="CA139" i="10" s="1"/>
  <c r="CC139" i="10" s="1"/>
  <c r="L981" i="10"/>
  <c r="BK981" i="10" s="1"/>
  <c r="CA981" i="10" s="1"/>
  <c r="CC981" i="10" s="1"/>
  <c r="L815" i="10"/>
  <c r="BK815" i="10" s="1"/>
  <c r="CA815" i="10" s="1"/>
  <c r="CC815" i="10" s="1"/>
  <c r="L509" i="10"/>
  <c r="BK509" i="10" s="1"/>
  <c r="CA509" i="10" s="1"/>
  <c r="CC509" i="10" s="1"/>
  <c r="AR7" i="9"/>
  <c r="DI7" i="9"/>
  <c r="BZ7" i="9"/>
  <c r="B30" i="10"/>
  <c r="DF6" i="9"/>
  <c r="BW6" i="9"/>
  <c r="AO6" i="9"/>
  <c r="AS16" i="9" l="1"/>
  <c r="DJ16" i="9"/>
  <c r="CA16" i="9"/>
  <c r="CG9" i="9"/>
  <c r="CF9" i="9"/>
  <c r="CK9" i="9"/>
  <c r="CJ9" i="9"/>
  <c r="CH9" i="9"/>
  <c r="CI9" i="9"/>
  <c r="DJ8" i="9"/>
  <c r="CA8" i="9"/>
  <c r="AS8" i="9"/>
  <c r="L753" i="10"/>
  <c r="BK753" i="10" s="1"/>
  <c r="CA753" i="10" s="1"/>
  <c r="CC753" i="10" s="1"/>
  <c r="L446" i="10"/>
  <c r="BK446" i="10" s="1"/>
  <c r="CA446" i="10" s="1"/>
  <c r="CC446" i="10" s="1"/>
  <c r="L758" i="10"/>
  <c r="BK758" i="10" s="1"/>
  <c r="CA758" i="10" s="1"/>
  <c r="CC758" i="10" s="1"/>
  <c r="L944" i="10"/>
  <c r="BK944" i="10" s="1"/>
  <c r="CA944" i="10" s="1"/>
  <c r="CC944" i="10" s="1"/>
  <c r="L575" i="10"/>
  <c r="BK575" i="10" s="1"/>
  <c r="CA575" i="10" s="1"/>
  <c r="CC575" i="10" s="1"/>
  <c r="L196" i="10"/>
  <c r="BK196" i="10" s="1"/>
  <c r="CA196" i="10" s="1"/>
  <c r="CC196" i="10" s="1"/>
  <c r="L376" i="10"/>
  <c r="BK376" i="10" s="1"/>
  <c r="CA376" i="10" s="1"/>
  <c r="CC376" i="10" s="1"/>
  <c r="L774" i="10"/>
  <c r="BK774" i="10" s="1"/>
  <c r="CA774" i="10" s="1"/>
  <c r="CC774" i="10" s="1"/>
  <c r="L960" i="10"/>
  <c r="BK960" i="10" s="1"/>
  <c r="CA960" i="10" s="1"/>
  <c r="CC960" i="10" s="1"/>
  <c r="L56" i="10"/>
  <c r="BK56" i="10" s="1"/>
  <c r="CA56" i="10" s="1"/>
  <c r="CC56" i="10" s="1"/>
  <c r="L488" i="10"/>
  <c r="BK488" i="10" s="1"/>
  <c r="CA488" i="10" s="1"/>
  <c r="CC488" i="10" s="1"/>
  <c r="L984" i="10"/>
  <c r="BK984" i="10" s="1"/>
  <c r="CA984" i="10" s="1"/>
  <c r="CC984" i="10" s="1"/>
  <c r="L766" i="10"/>
  <c r="BK766" i="10" s="1"/>
  <c r="CA766" i="10" s="1"/>
  <c r="CC766" i="10" s="1"/>
  <c r="L587" i="10"/>
  <c r="BK587" i="10" s="1"/>
  <c r="CA587" i="10" s="1"/>
  <c r="CC587" i="10" s="1"/>
  <c r="L722" i="10"/>
  <c r="BK722" i="10" s="1"/>
  <c r="CA722" i="10" s="1"/>
  <c r="CC722" i="10" s="1"/>
  <c r="L392" i="10"/>
  <c r="BK392" i="10" s="1"/>
  <c r="CA392" i="10" s="1"/>
  <c r="CC392" i="10" s="1"/>
  <c r="L136" i="10"/>
  <c r="BK136" i="10" s="1"/>
  <c r="CA136" i="10" s="1"/>
  <c r="CC136" i="10" s="1"/>
  <c r="L235" i="10"/>
  <c r="BK235" i="10" s="1"/>
  <c r="CA235" i="10" s="1"/>
  <c r="CC235" i="10" s="1"/>
  <c r="L109" i="10"/>
  <c r="BK109" i="10" s="1"/>
  <c r="CA109" i="10" s="1"/>
  <c r="CC109" i="10" s="1"/>
  <c r="L551" i="10"/>
  <c r="BK551" i="10" s="1"/>
  <c r="CA551" i="10" s="1"/>
  <c r="CC551" i="10" s="1"/>
  <c r="L364" i="10"/>
  <c r="BK364" i="10" s="1"/>
  <c r="CA364" i="10" s="1"/>
  <c r="CC364" i="10" s="1"/>
  <c r="L144" i="10"/>
  <c r="BK144" i="10" s="1"/>
  <c r="CA144" i="10" s="1"/>
  <c r="CC144" i="10" s="1"/>
  <c r="L19" i="10"/>
  <c r="BK19" i="10" s="1"/>
  <c r="CA19" i="10" s="1"/>
  <c r="CC19" i="10" s="1"/>
  <c r="L892" i="10"/>
  <c r="BK892" i="10" s="1"/>
  <c r="CA892" i="10" s="1"/>
  <c r="CC892" i="10" s="1"/>
  <c r="L992" i="10"/>
  <c r="BK992" i="10" s="1"/>
  <c r="CA992" i="10" s="1"/>
  <c r="CC992" i="10" s="1"/>
  <c r="L507" i="10"/>
  <c r="BK507" i="10" s="1"/>
  <c r="CA507" i="10" s="1"/>
  <c r="CC507" i="10" s="1"/>
  <c r="L608" i="10"/>
  <c r="BK608" i="10" s="1"/>
  <c r="CA608" i="10" s="1"/>
  <c r="CC608" i="10" s="1"/>
  <c r="L66" i="10"/>
  <c r="BK66" i="10" s="1"/>
  <c r="CA66" i="10" s="1"/>
  <c r="CC66" i="10" s="1"/>
  <c r="L928" i="10"/>
  <c r="BK928" i="10" s="1"/>
  <c r="CA928" i="10" s="1"/>
  <c r="CC928" i="10" s="1"/>
  <c r="L504" i="10"/>
  <c r="BK504" i="10" s="1"/>
  <c r="CA504" i="10" s="1"/>
  <c r="CC504" i="10" s="1"/>
  <c r="L1008" i="10"/>
  <c r="BK1008" i="10" s="1"/>
  <c r="CA1008" i="10" s="1"/>
  <c r="CC1008" i="10" s="1"/>
  <c r="L384" i="10"/>
  <c r="BK384" i="10" s="1"/>
  <c r="CA384" i="10" s="1"/>
  <c r="CC384" i="10" s="1"/>
  <c r="L434" i="10"/>
  <c r="BK434" i="10" s="1"/>
  <c r="CA434" i="10" s="1"/>
  <c r="CC434" i="10" s="1"/>
  <c r="L974" i="10"/>
  <c r="BK974" i="10" s="1"/>
  <c r="CA974" i="10" s="1"/>
  <c r="CC974" i="10" s="1"/>
  <c r="L98" i="10"/>
  <c r="BK98" i="10" s="1"/>
  <c r="CA98" i="10" s="1"/>
  <c r="CC98" i="10" s="1"/>
  <c r="L496" i="10"/>
  <c r="BK496" i="10" s="1"/>
  <c r="CA496" i="10" s="1"/>
  <c r="CC496" i="10" s="1"/>
  <c r="L809" i="10"/>
  <c r="BK809" i="10" s="1"/>
  <c r="CA809" i="10" s="1"/>
  <c r="CC809" i="10" s="1"/>
  <c r="F49" i="1"/>
  <c r="G49" i="1"/>
  <c r="L1006" i="10"/>
  <c r="BK1006" i="10" s="1"/>
  <c r="CA1006" i="10" s="1"/>
  <c r="CC1006" i="10" s="1"/>
  <c r="L53" i="10"/>
  <c r="BK53" i="10" s="1"/>
  <c r="CA53" i="10" s="1"/>
  <c r="CC53" i="10" s="1"/>
  <c r="L368" i="10"/>
  <c r="BK368" i="10" s="1"/>
  <c r="CA368" i="10" s="1"/>
  <c r="CC368" i="10" s="1"/>
  <c r="DJ7" i="9"/>
  <c r="AS7" i="9"/>
  <c r="L10" i="10" s="1"/>
  <c r="BK10" i="10" s="1"/>
  <c r="CA10" i="10" s="1"/>
  <c r="CC10" i="10" s="1"/>
  <c r="CA7" i="9"/>
  <c r="B31" i="10"/>
  <c r="DG6" i="9"/>
  <c r="BX6" i="9"/>
  <c r="AP6" i="9"/>
  <c r="CB16" i="9" l="1"/>
  <c r="DK16" i="9"/>
  <c r="DU16" i="9" s="1"/>
  <c r="DX16" i="9" s="1"/>
  <c r="EA16" i="9" s="1"/>
  <c r="EB16" i="9" s="1"/>
  <c r="F30" i="1" s="1"/>
  <c r="G30" i="1" s="1"/>
  <c r="DK8" i="9"/>
  <c r="DU8" i="9" s="1"/>
  <c r="DX8" i="9" s="1"/>
  <c r="EA8" i="9" s="1"/>
  <c r="EB8" i="9" s="1"/>
  <c r="CB8" i="9"/>
  <c r="L11" i="10"/>
  <c r="BK11" i="10" s="1"/>
  <c r="CA11" i="10" s="1"/>
  <c r="CC11" i="10" s="1"/>
  <c r="L600" i="10"/>
  <c r="BK600" i="10" s="1"/>
  <c r="CA600" i="10" s="1"/>
  <c r="CC600" i="10" s="1"/>
  <c r="L12" i="10"/>
  <c r="BK12" i="10" s="1"/>
  <c r="CA12" i="10" s="1"/>
  <c r="CC12" i="10" s="1"/>
  <c r="L429" i="10"/>
  <c r="BK429" i="10" s="1"/>
  <c r="CA429" i="10" s="1"/>
  <c r="CC429" i="10" s="1"/>
  <c r="L582" i="10"/>
  <c r="BK582" i="10" s="1"/>
  <c r="CA582" i="10" s="1"/>
  <c r="CC582" i="10" s="1"/>
  <c r="L951" i="10"/>
  <c r="BK951" i="10" s="1"/>
  <c r="CA951" i="10" s="1"/>
  <c r="CC951" i="10" s="1"/>
  <c r="L246" i="10"/>
  <c r="BK246" i="10" s="1"/>
  <c r="CA246" i="10" s="1"/>
  <c r="CC246" i="10" s="1"/>
  <c r="L867" i="10"/>
  <c r="BK867" i="10" s="1"/>
  <c r="CA867" i="10" s="1"/>
  <c r="CC867" i="10" s="1"/>
  <c r="L188" i="10"/>
  <c r="BK188" i="10" s="1"/>
  <c r="CA188" i="10" s="1"/>
  <c r="CC188" i="10" s="1"/>
  <c r="L931" i="10"/>
  <c r="BK931" i="10" s="1"/>
  <c r="CA931" i="10" s="1"/>
  <c r="CC931" i="10" s="1"/>
  <c r="L342" i="10"/>
  <c r="BK342" i="10" s="1"/>
  <c r="CA342" i="10" s="1"/>
  <c r="CC342" i="10" s="1"/>
  <c r="L801" i="10"/>
  <c r="BK801" i="10" s="1"/>
  <c r="CA801" i="10" s="1"/>
  <c r="CC801" i="10" s="1"/>
  <c r="F50" i="1"/>
  <c r="G50" i="1" s="1"/>
  <c r="L680" i="10"/>
  <c r="BK680" i="10" s="1"/>
  <c r="CA680" i="10" s="1"/>
  <c r="CC680" i="10" s="1"/>
  <c r="L156" i="10"/>
  <c r="BK156" i="10" s="1"/>
  <c r="CA156" i="10" s="1"/>
  <c r="CC156" i="10" s="1"/>
  <c r="L982" i="10"/>
  <c r="BK982" i="10" s="1"/>
  <c r="CA982" i="10" s="1"/>
  <c r="CC982" i="10" s="1"/>
  <c r="L620" i="10"/>
  <c r="BK620" i="10" s="1"/>
  <c r="CA620" i="10" s="1"/>
  <c r="CC620" i="10" s="1"/>
  <c r="L979" i="10"/>
  <c r="BK979" i="10" s="1"/>
  <c r="CA979" i="10" s="1"/>
  <c r="CC979" i="10" s="1"/>
  <c r="L997" i="10"/>
  <c r="BK997" i="10" s="1"/>
  <c r="CA997" i="10" s="1"/>
  <c r="CC997" i="10" s="1"/>
  <c r="L995" i="10"/>
  <c r="BK995" i="10" s="1"/>
  <c r="CA995" i="10" s="1"/>
  <c r="CC995" i="10" s="1"/>
  <c r="L491" i="10"/>
  <c r="BK491" i="10" s="1"/>
  <c r="CA491" i="10" s="1"/>
  <c r="CC491" i="10" s="1"/>
  <c r="L987" i="10"/>
  <c r="BK987" i="10" s="1"/>
  <c r="CA987" i="10" s="1"/>
  <c r="CC987" i="10" s="1"/>
  <c r="L260" i="10"/>
  <c r="BK260" i="10" s="1"/>
  <c r="CA260" i="10" s="1"/>
  <c r="CC260" i="10" s="1"/>
  <c r="L855" i="10"/>
  <c r="BK855" i="10" s="1"/>
  <c r="CA855" i="10" s="1"/>
  <c r="CC855" i="10" s="1"/>
  <c r="L499" i="10"/>
  <c r="BK499" i="10" s="1"/>
  <c r="CA499" i="10" s="1"/>
  <c r="CC499" i="10" s="1"/>
  <c r="L999" i="10"/>
  <c r="BK999" i="10" s="1"/>
  <c r="CA999" i="10" s="1"/>
  <c r="CC999" i="10" s="1"/>
  <c r="L612" i="10"/>
  <c r="BK612" i="10" s="1"/>
  <c r="CA612" i="10" s="1"/>
  <c r="CC612" i="10" s="1"/>
  <c r="L1003" i="10"/>
  <c r="BK1003" i="10" s="1"/>
  <c r="CA1003" i="10" s="1"/>
  <c r="CC1003" i="10" s="1"/>
  <c r="L42" i="10"/>
  <c r="BK42" i="10" s="1"/>
  <c r="CA42" i="10" s="1"/>
  <c r="CC42" i="10" s="1"/>
  <c r="L895" i="10"/>
  <c r="BK895" i="10" s="1"/>
  <c r="CA895" i="10" s="1"/>
  <c r="CC895" i="10" s="1"/>
  <c r="L311" i="10"/>
  <c r="BK311" i="10" s="1"/>
  <c r="CA311" i="10" s="1"/>
  <c r="CC311" i="10" s="1"/>
  <c r="CB7" i="9"/>
  <c r="DK7" i="9"/>
  <c r="DU7" i="9" s="1"/>
  <c r="DX7" i="9" s="1"/>
  <c r="B32" i="10"/>
  <c r="DH6" i="9"/>
  <c r="BY6" i="9"/>
  <c r="AQ6" i="9"/>
  <c r="CE16" i="9" l="1"/>
  <c r="CC16" i="9"/>
  <c r="CD16" i="9"/>
  <c r="CE8" i="9"/>
  <c r="CC8" i="9"/>
  <c r="CD8" i="9"/>
  <c r="L50" i="10"/>
  <c r="BK50" i="10" s="1"/>
  <c r="CA50" i="10" s="1"/>
  <c r="CC50" i="10" s="1"/>
  <c r="L24" i="10"/>
  <c r="BK24" i="10" s="1"/>
  <c r="CA24" i="10" s="1"/>
  <c r="CC24" i="10" s="1"/>
  <c r="F51" i="1"/>
  <c r="G51" i="1" s="1"/>
  <c r="EA7" i="9"/>
  <c r="EB7" i="9" s="1"/>
  <c r="CD7" i="9"/>
  <c r="CC7" i="9"/>
  <c r="CE7" i="9"/>
  <c r="B33" i="10"/>
  <c r="DI6" i="9"/>
  <c r="BZ6" i="9"/>
  <c r="AR6" i="9"/>
  <c r="CK16" i="9" l="1"/>
  <c r="CF16" i="9"/>
  <c r="CJ16" i="9"/>
  <c r="CI16" i="9"/>
  <c r="CG16" i="9"/>
  <c r="CH16" i="9"/>
  <c r="CH8" i="9"/>
  <c r="CI8" i="9"/>
  <c r="CG8" i="9"/>
  <c r="CF8" i="9"/>
  <c r="CK8" i="9"/>
  <c r="CJ8" i="9"/>
  <c r="G52" i="1"/>
  <c r="F52" i="1"/>
  <c r="CJ7" i="9"/>
  <c r="CF7" i="9"/>
  <c r="CG7" i="9"/>
  <c r="CH7" i="9"/>
  <c r="CI7" i="9"/>
  <c r="CK7" i="9"/>
  <c r="B34" i="10"/>
  <c r="DJ6" i="9"/>
  <c r="CA6" i="9"/>
  <c r="AS6" i="9"/>
  <c r="CB6" i="9" s="1"/>
  <c r="F53" i="1" l="1"/>
  <c r="G53" i="1"/>
  <c r="B35" i="10"/>
  <c r="CC6" i="9"/>
  <c r="CE6" i="9"/>
  <c r="CD6" i="9"/>
  <c r="DK6" i="9"/>
  <c r="DU6" i="9" s="1"/>
  <c r="DX6" i="9" s="1"/>
  <c r="EA6" i="9" s="1"/>
  <c r="L9" i="10"/>
  <c r="BK9" i="10" s="1"/>
  <c r="CA9" i="10" s="1"/>
  <c r="CC9" i="10" s="1"/>
  <c r="F54" i="1" l="1"/>
  <c r="G54" i="1"/>
  <c r="B36" i="10"/>
  <c r="EB6" i="9"/>
  <c r="F20" i="1" s="1"/>
  <c r="G20" i="1" s="1"/>
  <c r="CG6" i="9"/>
  <c r="CH6" i="9"/>
  <c r="CI6" i="9"/>
  <c r="CJ6" i="9"/>
  <c r="CK6" i="9"/>
  <c r="CF6" i="9"/>
  <c r="F55" i="1" l="1"/>
  <c r="G55" i="1"/>
  <c r="B37" i="10"/>
  <c r="F56" i="1" l="1"/>
  <c r="G56" i="1"/>
  <c r="B38" i="10"/>
  <c r="F57" i="1" l="1"/>
  <c r="G57" i="1"/>
  <c r="B39" i="10"/>
  <c r="F58" i="1" l="1"/>
  <c r="G58" i="1" s="1"/>
  <c r="B40" i="10"/>
  <c r="F59" i="1" l="1"/>
  <c r="G59" i="1" s="1"/>
  <c r="B41" i="10"/>
  <c r="F60" i="1" l="1"/>
  <c r="G60" i="1"/>
  <c r="B42" i="10"/>
  <c r="F61" i="1" l="1"/>
  <c r="G61" i="1" s="1"/>
  <c r="B43" i="10"/>
  <c r="F62" i="1" l="1"/>
  <c r="G62" i="1" s="1"/>
  <c r="B44" i="10"/>
  <c r="F63" i="1" l="1"/>
  <c r="G63" i="1" s="1"/>
  <c r="B45" i="10"/>
  <c r="F64" i="1" l="1"/>
  <c r="G64" i="1"/>
  <c r="B46" i="10"/>
  <c r="F65" i="1" l="1"/>
  <c r="G65" i="1" s="1"/>
  <c r="B47" i="10"/>
  <c r="F66" i="1" l="1"/>
  <c r="G66" i="1"/>
  <c r="B48" i="10"/>
  <c r="F67" i="1" l="1"/>
  <c r="G67" i="1"/>
  <c r="B49" i="10"/>
  <c r="F68" i="1" l="1"/>
  <c r="G68" i="1" s="1"/>
  <c r="B50" i="10"/>
  <c r="F69" i="1" l="1"/>
  <c r="G69" i="1"/>
  <c r="B51" i="10"/>
  <c r="F70" i="1" l="1"/>
  <c r="G70" i="1"/>
  <c r="B52" i="10"/>
  <c r="F71" i="1" l="1"/>
  <c r="G71" i="1" s="1"/>
  <c r="B53" i="10"/>
  <c r="F72" i="1" l="1"/>
  <c r="G72" i="1"/>
  <c r="B54" i="10"/>
  <c r="F73" i="1" l="1"/>
  <c r="G73" i="1"/>
  <c r="B55" i="10"/>
  <c r="F74" i="1" l="1"/>
  <c r="G74" i="1"/>
  <c r="B56" i="10"/>
  <c r="F75" i="1" l="1"/>
  <c r="G75" i="1" s="1"/>
  <c r="B57" i="10"/>
  <c r="F76" i="1" l="1"/>
  <c r="G76" i="1" s="1"/>
  <c r="B58" i="10"/>
  <c r="F77" i="1" l="1"/>
  <c r="G77" i="1" s="1"/>
  <c r="B59" i="10"/>
  <c r="F78" i="1" l="1"/>
  <c r="G78" i="1" s="1"/>
  <c r="B60" i="10"/>
  <c r="F79" i="1" l="1"/>
  <c r="G79" i="1"/>
  <c r="B61" i="10"/>
  <c r="F80" i="1" l="1"/>
  <c r="G80" i="1" s="1"/>
  <c r="B62" i="10"/>
  <c r="F81" i="1" l="1"/>
  <c r="G81" i="1"/>
  <c r="B63" i="10"/>
  <c r="F82" i="1" l="1"/>
  <c r="G82" i="1"/>
  <c r="B64" i="10"/>
  <c r="F83" i="1" l="1"/>
  <c r="G83" i="1"/>
  <c r="B65" i="10"/>
  <c r="F84" i="1" l="1"/>
  <c r="G84" i="1" s="1"/>
  <c r="B66" i="10"/>
  <c r="F85" i="1" l="1"/>
  <c r="G85" i="1"/>
  <c r="B67" i="10"/>
  <c r="F86" i="1" l="1"/>
  <c r="G86" i="1"/>
  <c r="B68" i="10"/>
  <c r="F87" i="1" l="1"/>
  <c r="G87" i="1"/>
  <c r="B69" i="10"/>
  <c r="F88" i="1" l="1"/>
  <c r="G88" i="1"/>
  <c r="B70" i="10"/>
  <c r="F89" i="1" l="1"/>
  <c r="G89" i="1" s="1"/>
  <c r="B71" i="10"/>
  <c r="F90" i="1" l="1"/>
  <c r="G90" i="1" s="1"/>
  <c r="B72" i="10"/>
  <c r="F91" i="1" l="1"/>
  <c r="G91" i="1" s="1"/>
  <c r="B73" i="10"/>
  <c r="F92" i="1" l="1"/>
  <c r="G92" i="1" s="1"/>
  <c r="B74" i="10"/>
  <c r="F93" i="1" l="1"/>
  <c r="G93" i="1" s="1"/>
  <c r="B75" i="10"/>
  <c r="F94" i="1" l="1"/>
  <c r="G94" i="1"/>
  <c r="B76" i="10"/>
  <c r="F95" i="1" l="1"/>
  <c r="G95" i="1"/>
  <c r="B77" i="10"/>
  <c r="F96" i="1" l="1"/>
  <c r="G96" i="1" s="1"/>
  <c r="B78" i="10"/>
  <c r="F97" i="1" l="1"/>
  <c r="G97" i="1" s="1"/>
  <c r="B79" i="10"/>
  <c r="F98" i="1" l="1"/>
  <c r="G98" i="1"/>
  <c r="B80" i="10"/>
  <c r="F99" i="1" l="1"/>
  <c r="G99" i="1"/>
  <c r="B81" i="10"/>
  <c r="F100" i="1" l="1"/>
  <c r="G100" i="1" s="1"/>
  <c r="B82" i="10"/>
  <c r="F101" i="1" l="1"/>
  <c r="G101" i="1"/>
  <c r="B83" i="10"/>
  <c r="F102" i="1" l="1"/>
  <c r="G102" i="1"/>
  <c r="B84" i="10"/>
  <c r="F103" i="1" l="1"/>
  <c r="G103" i="1"/>
  <c r="B85" i="10"/>
  <c r="F104" i="1" l="1"/>
  <c r="G104" i="1"/>
  <c r="B86" i="10"/>
  <c r="F105" i="1" l="1"/>
  <c r="G105" i="1"/>
  <c r="B87" i="10"/>
  <c r="F106" i="1" l="1"/>
  <c r="G106" i="1"/>
  <c r="B88" i="10"/>
  <c r="F107" i="1" l="1"/>
  <c r="G107" i="1" s="1"/>
  <c r="B89" i="10"/>
  <c r="F108" i="1" l="1"/>
  <c r="G108" i="1"/>
  <c r="B90" i="10"/>
  <c r="F109" i="1" l="1"/>
  <c r="G109" i="1"/>
  <c r="B91" i="10"/>
  <c r="F110" i="1" l="1"/>
  <c r="G110" i="1"/>
  <c r="B92" i="10"/>
  <c r="F111" i="1" l="1"/>
  <c r="G111" i="1"/>
  <c r="B93" i="10"/>
  <c r="F112" i="1" l="1"/>
  <c r="G112" i="1"/>
  <c r="B94" i="10"/>
  <c r="F113" i="1" l="1"/>
  <c r="G113" i="1"/>
  <c r="B95" i="10"/>
  <c r="F114" i="1" l="1"/>
  <c r="G114" i="1"/>
  <c r="B96" i="10"/>
  <c r="F115" i="1" l="1"/>
  <c r="G115" i="1" s="1"/>
  <c r="B97" i="10"/>
  <c r="F116" i="1" l="1"/>
  <c r="G116" i="1" s="1"/>
  <c r="B98" i="10"/>
  <c r="F117" i="1" l="1"/>
  <c r="G117" i="1"/>
  <c r="B99" i="10"/>
  <c r="F118" i="1" l="1"/>
  <c r="G118" i="1"/>
  <c r="B100" i="10"/>
  <c r="F119" i="1" l="1"/>
  <c r="G119" i="1"/>
  <c r="B101" i="10"/>
  <c r="F120" i="1" l="1"/>
  <c r="G120" i="1"/>
  <c r="B102" i="10"/>
  <c r="F121" i="1" l="1"/>
  <c r="G121" i="1"/>
  <c r="B103" i="10"/>
  <c r="F122" i="1" l="1"/>
  <c r="G122" i="1" s="1"/>
  <c r="B104" i="10"/>
  <c r="F123" i="1" l="1"/>
  <c r="G123" i="1" s="1"/>
  <c r="B105" i="10"/>
  <c r="F124" i="1" l="1"/>
  <c r="G124" i="1" s="1"/>
  <c r="B106" i="10"/>
  <c r="F125" i="1" l="1"/>
  <c r="G125" i="1"/>
  <c r="B107" i="10"/>
  <c r="F126" i="1" l="1"/>
  <c r="G126" i="1"/>
  <c r="B108" i="10"/>
  <c r="F127" i="1" l="1"/>
  <c r="G127" i="1" s="1"/>
  <c r="B109" i="10"/>
  <c r="F128" i="1" l="1"/>
  <c r="G128" i="1" s="1"/>
  <c r="B110" i="10"/>
  <c r="F129" i="1" l="1"/>
  <c r="G129" i="1"/>
  <c r="B111" i="10"/>
  <c r="F130" i="1" l="1"/>
  <c r="G130" i="1"/>
  <c r="B112" i="10"/>
  <c r="F131" i="1" l="1"/>
  <c r="G131" i="1" s="1"/>
  <c r="B113" i="10"/>
  <c r="F132" i="1" l="1"/>
  <c r="G132" i="1" s="1"/>
  <c r="B114" i="10"/>
  <c r="F133" i="1" l="1"/>
  <c r="G133" i="1"/>
  <c r="B115" i="10"/>
  <c r="F134" i="1" l="1"/>
  <c r="G134" i="1" s="1"/>
  <c r="B116" i="10"/>
  <c r="F135" i="1" l="1"/>
  <c r="G135" i="1"/>
  <c r="B117" i="10"/>
  <c r="F136" i="1" l="1"/>
  <c r="G136" i="1"/>
  <c r="B118" i="10"/>
  <c r="F137" i="1" l="1"/>
  <c r="G137" i="1" s="1"/>
  <c r="B119" i="10"/>
  <c r="F138" i="1" l="1"/>
  <c r="G138" i="1"/>
  <c r="B120" i="10"/>
  <c r="F139" i="1" l="1"/>
  <c r="G139" i="1" s="1"/>
  <c r="B121" i="10"/>
  <c r="F140" i="1" l="1"/>
  <c r="G140" i="1"/>
  <c r="B122" i="10"/>
  <c r="F141" i="1" l="1"/>
  <c r="G141" i="1"/>
  <c r="B123" i="10"/>
  <c r="F142" i="1" l="1"/>
  <c r="G142" i="1" s="1"/>
  <c r="B124" i="10"/>
  <c r="F143" i="1" l="1"/>
  <c r="G143" i="1"/>
  <c r="B125" i="10"/>
  <c r="F144" i="1" l="1"/>
  <c r="G144" i="1"/>
  <c r="B126" i="10"/>
  <c r="F145" i="1" l="1"/>
  <c r="G145" i="1" s="1"/>
  <c r="B127" i="10"/>
  <c r="F146" i="1" l="1"/>
  <c r="G146" i="1"/>
  <c r="B128" i="10"/>
  <c r="F147" i="1" l="1"/>
  <c r="G147" i="1"/>
  <c r="B129" i="10"/>
  <c r="F148" i="1" l="1"/>
  <c r="G148" i="1" s="1"/>
  <c r="B130" i="10"/>
  <c r="F149" i="1" l="1"/>
  <c r="G149" i="1"/>
  <c r="B131" i="10"/>
  <c r="F150" i="1" l="1"/>
  <c r="G150" i="1"/>
  <c r="B132" i="10"/>
  <c r="F151" i="1" l="1"/>
  <c r="G151" i="1"/>
  <c r="B133" i="10"/>
  <c r="F152" i="1" l="1"/>
  <c r="G152" i="1"/>
  <c r="B134" i="10"/>
  <c r="F153" i="1" l="1"/>
  <c r="G153" i="1" s="1"/>
  <c r="B135" i="10"/>
  <c r="F154" i="1" l="1"/>
  <c r="G154" i="1"/>
  <c r="B136" i="10"/>
  <c r="F155" i="1" l="1"/>
  <c r="G155" i="1" s="1"/>
  <c r="B137" i="10"/>
  <c r="F156" i="1" l="1"/>
  <c r="G156" i="1"/>
  <c r="B138" i="10"/>
  <c r="F157" i="1" l="1"/>
  <c r="G157" i="1" s="1"/>
  <c r="B139" i="10"/>
  <c r="F158" i="1" l="1"/>
  <c r="G158" i="1"/>
  <c r="B140" i="10"/>
  <c r="F159" i="1" l="1"/>
  <c r="G159" i="1" s="1"/>
  <c r="B141" i="10"/>
  <c r="F160" i="1" l="1"/>
  <c r="G160" i="1"/>
  <c r="B142" i="10"/>
  <c r="F161" i="1" l="1"/>
  <c r="G161" i="1"/>
  <c r="B143" i="10"/>
  <c r="F162" i="1" l="1"/>
  <c r="G162" i="1" s="1"/>
  <c r="B144" i="10"/>
  <c r="F163" i="1" l="1"/>
  <c r="G163" i="1"/>
  <c r="B145" i="10"/>
  <c r="F164" i="1" l="1"/>
  <c r="G164" i="1" s="1"/>
  <c r="B146" i="10"/>
  <c r="F165" i="1" l="1"/>
  <c r="G165" i="1"/>
  <c r="B147" i="10"/>
  <c r="F166" i="1" l="1"/>
  <c r="G166" i="1" s="1"/>
  <c r="B148" i="10"/>
  <c r="F167" i="1" l="1"/>
  <c r="G167" i="1" s="1"/>
  <c r="B149" i="10"/>
  <c r="F168" i="1" l="1"/>
  <c r="G168" i="1"/>
  <c r="B150" i="10"/>
  <c r="F169" i="1" l="1"/>
  <c r="G169" i="1"/>
  <c r="B151" i="10"/>
  <c r="F170" i="1" l="1"/>
  <c r="G170" i="1" s="1"/>
  <c r="B152" i="10"/>
  <c r="F171" i="1" l="1"/>
  <c r="G171" i="1" s="1"/>
  <c r="B153" i="10"/>
  <c r="F172" i="1" l="1"/>
  <c r="G172" i="1"/>
  <c r="B154" i="10"/>
  <c r="F173" i="1" l="1"/>
  <c r="G173" i="1" s="1"/>
  <c r="B155" i="10"/>
  <c r="F174" i="1" l="1"/>
  <c r="G174" i="1" s="1"/>
  <c r="B156" i="10"/>
  <c r="F175" i="1" l="1"/>
  <c r="G175" i="1" s="1"/>
  <c r="B157" i="10"/>
  <c r="F176" i="1" l="1"/>
  <c r="G176" i="1"/>
  <c r="B158" i="10"/>
  <c r="F177" i="1" l="1"/>
  <c r="G177" i="1" s="1"/>
  <c r="B159" i="10"/>
  <c r="F178" i="1" l="1"/>
  <c r="G178" i="1"/>
  <c r="B160" i="10"/>
  <c r="F179" i="1" l="1"/>
  <c r="G179" i="1" s="1"/>
  <c r="B161" i="10"/>
  <c r="F180" i="1" l="1"/>
  <c r="G180" i="1" s="1"/>
  <c r="B162" i="10"/>
  <c r="F181" i="1" l="1"/>
  <c r="G181" i="1"/>
  <c r="B163" i="10"/>
  <c r="F182" i="1" l="1"/>
  <c r="G182" i="1" s="1"/>
  <c r="B164" i="10"/>
  <c r="F183" i="1" l="1"/>
  <c r="G183" i="1" s="1"/>
  <c r="B165" i="10"/>
  <c r="F184" i="1" l="1"/>
  <c r="G184" i="1" s="1"/>
  <c r="B166" i="10"/>
  <c r="F185" i="1" l="1"/>
  <c r="G185" i="1" s="1"/>
  <c r="B167" i="10"/>
  <c r="F186" i="1" l="1"/>
  <c r="G186" i="1"/>
  <c r="B168" i="10"/>
  <c r="F187" i="1" l="1"/>
  <c r="G187" i="1" s="1"/>
  <c r="B169" i="10"/>
  <c r="F188" i="1" l="1"/>
  <c r="G188" i="1"/>
  <c r="B170" i="10"/>
  <c r="F189" i="1" l="1"/>
  <c r="G189" i="1" s="1"/>
  <c r="B171" i="10"/>
  <c r="F190" i="1" l="1"/>
  <c r="G190" i="1" s="1"/>
  <c r="B172" i="10"/>
  <c r="F191" i="1" l="1"/>
  <c r="G191" i="1" s="1"/>
  <c r="B173" i="10"/>
  <c r="F192" i="1" l="1"/>
  <c r="G192" i="1" s="1"/>
  <c r="B174" i="10"/>
  <c r="F193" i="1" l="1"/>
  <c r="G193" i="1" s="1"/>
  <c r="B175" i="10"/>
  <c r="F194" i="1" l="1"/>
  <c r="G194" i="1" s="1"/>
  <c r="B176" i="10"/>
  <c r="F195" i="1" l="1"/>
  <c r="G195" i="1"/>
  <c r="B177" i="10"/>
  <c r="F196" i="1" l="1"/>
  <c r="G196" i="1" s="1"/>
  <c r="B178" i="10"/>
  <c r="F197" i="1" l="1"/>
  <c r="G197" i="1"/>
  <c r="B179" i="10"/>
  <c r="F198" i="1" l="1"/>
  <c r="G198" i="1"/>
  <c r="B180" i="10"/>
  <c r="F199" i="1" l="1"/>
  <c r="G199" i="1"/>
  <c r="B181" i="10"/>
  <c r="F200" i="1" l="1"/>
  <c r="G200" i="1" s="1"/>
  <c r="B182" i="10"/>
  <c r="F201" i="1" l="1"/>
  <c r="G201" i="1" s="1"/>
  <c r="B183" i="10"/>
  <c r="F202" i="1" l="1"/>
  <c r="G202" i="1" s="1"/>
  <c r="B184" i="10"/>
  <c r="F203" i="1" l="1"/>
  <c r="G203" i="1" s="1"/>
  <c r="B185" i="10"/>
  <c r="F204" i="1" l="1"/>
  <c r="G204" i="1"/>
  <c r="B186" i="10"/>
  <c r="F205" i="1" l="1"/>
  <c r="G205" i="1"/>
  <c r="B187" i="10"/>
  <c r="F206" i="1" l="1"/>
  <c r="G206" i="1" s="1"/>
  <c r="B188" i="10"/>
  <c r="F207" i="1" l="1"/>
  <c r="G207" i="1"/>
  <c r="B189" i="10"/>
  <c r="F208" i="1" l="1"/>
  <c r="G208" i="1" s="1"/>
  <c r="B190" i="10"/>
  <c r="F209" i="1" l="1"/>
  <c r="G209" i="1"/>
  <c r="B191" i="10"/>
  <c r="F210" i="1" l="1"/>
  <c r="G210" i="1"/>
  <c r="B192" i="10"/>
  <c r="F211" i="1" l="1"/>
  <c r="G211" i="1"/>
  <c r="B193" i="10"/>
  <c r="F212" i="1" l="1"/>
  <c r="G212" i="1" s="1"/>
  <c r="B194" i="10"/>
  <c r="F213" i="1" l="1"/>
  <c r="G213" i="1" s="1"/>
  <c r="B195" i="10"/>
  <c r="F214" i="1" l="1"/>
  <c r="G214" i="1"/>
  <c r="B196" i="10"/>
  <c r="F215" i="1" l="1"/>
  <c r="G215" i="1" s="1"/>
  <c r="B197" i="10"/>
  <c r="F216" i="1" l="1"/>
  <c r="G216" i="1"/>
  <c r="B198" i="10"/>
  <c r="F217" i="1" l="1"/>
  <c r="G217" i="1" s="1"/>
  <c r="B199" i="10"/>
  <c r="F218" i="1" l="1"/>
  <c r="G218" i="1"/>
  <c r="B200" i="10"/>
  <c r="F219" i="1" l="1"/>
  <c r="G219" i="1" s="1"/>
  <c r="B201" i="10"/>
  <c r="F220" i="1" l="1"/>
  <c r="G220" i="1"/>
  <c r="B202" i="10"/>
  <c r="F221" i="1" l="1"/>
  <c r="G221" i="1" s="1"/>
  <c r="B203" i="10"/>
  <c r="F222" i="1" l="1"/>
  <c r="G222" i="1" s="1"/>
  <c r="B204" i="10"/>
  <c r="F223" i="1" l="1"/>
  <c r="G223" i="1"/>
  <c r="B205" i="10"/>
  <c r="F224" i="1" l="1"/>
  <c r="G224" i="1"/>
  <c r="B206" i="10"/>
  <c r="F225" i="1" l="1"/>
  <c r="G225" i="1"/>
  <c r="B207" i="10"/>
  <c r="F226" i="1" l="1"/>
  <c r="G226" i="1" s="1"/>
  <c r="B208" i="10"/>
  <c r="F227" i="1" l="1"/>
  <c r="G227" i="1"/>
  <c r="B209" i="10"/>
  <c r="F228" i="1" l="1"/>
  <c r="G228" i="1" s="1"/>
  <c r="B210" i="10"/>
  <c r="F229" i="1" l="1"/>
  <c r="G229" i="1" s="1"/>
  <c r="B211" i="10"/>
  <c r="F230" i="1" l="1"/>
  <c r="G230" i="1"/>
  <c r="B212" i="10"/>
  <c r="F231" i="1" l="1"/>
  <c r="G231" i="1" s="1"/>
  <c r="B213" i="10"/>
  <c r="F232" i="1" l="1"/>
  <c r="G232" i="1"/>
  <c r="B214" i="10"/>
  <c r="F233" i="1" l="1"/>
  <c r="G233" i="1"/>
  <c r="B215" i="10"/>
  <c r="F234" i="1" l="1"/>
  <c r="G234" i="1" s="1"/>
  <c r="B216" i="10"/>
  <c r="F235" i="1" l="1"/>
  <c r="G235" i="1" s="1"/>
  <c r="B217" i="10"/>
  <c r="F236" i="1" l="1"/>
  <c r="G236" i="1"/>
  <c r="B218" i="10"/>
  <c r="F237" i="1" l="1"/>
  <c r="G237" i="1"/>
  <c r="B219" i="10"/>
  <c r="F238" i="1" l="1"/>
  <c r="G238" i="1" s="1"/>
  <c r="B220" i="10"/>
  <c r="F239" i="1" l="1"/>
  <c r="G239" i="1"/>
  <c r="B221" i="10"/>
  <c r="F240" i="1" l="1"/>
  <c r="G240" i="1" s="1"/>
  <c r="B222" i="10"/>
  <c r="F241" i="1" l="1"/>
  <c r="G241" i="1" s="1"/>
  <c r="B223" i="10"/>
  <c r="F242" i="1" l="1"/>
  <c r="G242" i="1"/>
  <c r="B224" i="10"/>
  <c r="F243" i="1" l="1"/>
  <c r="G243" i="1"/>
  <c r="B225" i="10"/>
  <c r="F244" i="1" l="1"/>
  <c r="G244" i="1" s="1"/>
  <c r="B226" i="10"/>
  <c r="F245" i="1" l="1"/>
  <c r="G245" i="1" s="1"/>
  <c r="B227" i="10"/>
  <c r="F246" i="1" l="1"/>
  <c r="G246" i="1" s="1"/>
  <c r="B228" i="10"/>
  <c r="F247" i="1" l="1"/>
  <c r="G247" i="1" s="1"/>
  <c r="B229" i="10"/>
  <c r="F248" i="1" l="1"/>
  <c r="G248" i="1" s="1"/>
  <c r="B230" i="10"/>
  <c r="F249" i="1" l="1"/>
  <c r="G249" i="1"/>
  <c r="B231" i="10"/>
  <c r="F250" i="1" l="1"/>
  <c r="G250" i="1"/>
  <c r="B232" i="10"/>
  <c r="F251" i="1" l="1"/>
  <c r="G251" i="1"/>
  <c r="B233" i="10"/>
  <c r="F252" i="1" l="1"/>
  <c r="G252" i="1"/>
  <c r="B234" i="10"/>
  <c r="F253" i="1" l="1"/>
  <c r="G253" i="1"/>
  <c r="B235" i="10"/>
  <c r="F254" i="1" l="1"/>
  <c r="G254" i="1" s="1"/>
  <c r="B236" i="10"/>
  <c r="F255" i="1" l="1"/>
  <c r="G255" i="1"/>
  <c r="B237" i="10"/>
  <c r="G256" i="1" l="1"/>
  <c r="F256" i="1"/>
  <c r="B238" i="10"/>
  <c r="F257" i="1" l="1"/>
  <c r="G257" i="1"/>
  <c r="B239" i="10"/>
  <c r="F258" i="1" l="1"/>
  <c r="G258" i="1" s="1"/>
  <c r="B240" i="10"/>
  <c r="F259" i="1" l="1"/>
  <c r="G259" i="1" s="1"/>
  <c r="B241" i="10"/>
  <c r="F260" i="1" l="1"/>
  <c r="G260" i="1"/>
  <c r="B242" i="10"/>
  <c r="F261" i="1" l="1"/>
  <c r="G261" i="1"/>
  <c r="B243" i="10"/>
  <c r="F262" i="1" l="1"/>
  <c r="G262" i="1" s="1"/>
  <c r="B244" i="10"/>
  <c r="F263" i="1" l="1"/>
  <c r="G263" i="1"/>
  <c r="B245" i="10"/>
  <c r="F264" i="1" l="1"/>
  <c r="G264" i="1" s="1"/>
  <c r="B246" i="10"/>
  <c r="F265" i="1" l="1"/>
  <c r="G265" i="1" s="1"/>
  <c r="B247" i="10"/>
  <c r="F266" i="1" l="1"/>
  <c r="G266" i="1"/>
  <c r="B248" i="10"/>
  <c r="F267" i="1" l="1"/>
  <c r="G267" i="1" s="1"/>
  <c r="B249" i="10"/>
  <c r="F268" i="1" l="1"/>
  <c r="G268" i="1"/>
  <c r="B250" i="10"/>
  <c r="F269" i="1" l="1"/>
  <c r="G269" i="1"/>
  <c r="B251" i="10"/>
  <c r="F270" i="1" l="1"/>
  <c r="G270" i="1"/>
  <c r="B252" i="10"/>
  <c r="F271" i="1" l="1"/>
  <c r="G271" i="1" s="1"/>
  <c r="B253" i="10"/>
  <c r="F272" i="1" l="1"/>
  <c r="G272" i="1"/>
  <c r="B254" i="10"/>
  <c r="F273" i="1" l="1"/>
  <c r="G273" i="1"/>
  <c r="B255" i="10"/>
  <c r="F274" i="1" l="1"/>
  <c r="G274" i="1" s="1"/>
  <c r="B256" i="10"/>
  <c r="F275" i="1" l="1"/>
  <c r="G275" i="1"/>
  <c r="B257" i="10"/>
  <c r="F276" i="1" l="1"/>
  <c r="G276" i="1"/>
  <c r="B258" i="10"/>
  <c r="F277" i="1" l="1"/>
  <c r="G277" i="1" s="1"/>
  <c r="B259" i="10"/>
  <c r="F278" i="1" l="1"/>
  <c r="G278" i="1"/>
  <c r="B260" i="10"/>
  <c r="F279" i="1" l="1"/>
  <c r="G279" i="1" s="1"/>
  <c r="B261" i="10"/>
  <c r="F280" i="1" l="1"/>
  <c r="G280" i="1"/>
  <c r="B262" i="10"/>
  <c r="F281" i="1" l="1"/>
  <c r="G281" i="1" s="1"/>
  <c r="B263" i="10"/>
  <c r="F282" i="1" l="1"/>
  <c r="G282" i="1"/>
  <c r="B264" i="10"/>
  <c r="F283" i="1" l="1"/>
  <c r="G283" i="1" s="1"/>
  <c r="B265" i="10"/>
  <c r="F284" i="1" l="1"/>
  <c r="G284" i="1" s="1"/>
  <c r="B266" i="10"/>
  <c r="F285" i="1" l="1"/>
  <c r="G285" i="1" s="1"/>
  <c r="B267" i="10"/>
  <c r="F286" i="1" l="1"/>
  <c r="G286" i="1" s="1"/>
  <c r="B268" i="10"/>
  <c r="F287" i="1" l="1"/>
  <c r="G287" i="1" s="1"/>
  <c r="B269" i="10"/>
  <c r="G288" i="1" l="1"/>
  <c r="F288" i="1"/>
  <c r="B270" i="10"/>
  <c r="F289" i="1" l="1"/>
  <c r="G289" i="1" s="1"/>
  <c r="B271" i="10"/>
  <c r="F290" i="1" l="1"/>
  <c r="G290" i="1" s="1"/>
  <c r="B272" i="10"/>
  <c r="F291" i="1" l="1"/>
  <c r="G291" i="1" s="1"/>
  <c r="B273" i="10"/>
  <c r="F292" i="1" l="1"/>
  <c r="G292" i="1"/>
  <c r="B274" i="10"/>
  <c r="F293" i="1" l="1"/>
  <c r="G293" i="1" s="1"/>
  <c r="B275" i="10"/>
  <c r="F294" i="1" l="1"/>
  <c r="G294" i="1"/>
  <c r="B276" i="10"/>
  <c r="F295" i="1" l="1"/>
  <c r="G295" i="1" s="1"/>
  <c r="B277" i="10"/>
  <c r="F296" i="1" l="1"/>
  <c r="G296" i="1"/>
  <c r="B278" i="10"/>
  <c r="F297" i="1" l="1"/>
  <c r="G297" i="1" s="1"/>
  <c r="B279" i="10"/>
  <c r="F298" i="1" l="1"/>
  <c r="G298" i="1"/>
  <c r="B280" i="10"/>
  <c r="F299" i="1" l="1"/>
  <c r="G299" i="1"/>
  <c r="B281" i="10"/>
  <c r="F300" i="1" l="1"/>
  <c r="G300" i="1" s="1"/>
  <c r="B282" i="10"/>
  <c r="F301" i="1" l="1"/>
  <c r="G301" i="1"/>
  <c r="B283" i="10"/>
  <c r="F302" i="1" l="1"/>
  <c r="G302" i="1"/>
  <c r="B284" i="10"/>
  <c r="F303" i="1" l="1"/>
  <c r="G303" i="1"/>
  <c r="B285" i="10"/>
  <c r="F304" i="1" l="1"/>
  <c r="G304" i="1" s="1"/>
  <c r="B286" i="10"/>
  <c r="F305" i="1" l="1"/>
  <c r="G305" i="1"/>
  <c r="B287" i="10"/>
  <c r="F306" i="1" l="1"/>
  <c r="G306" i="1" s="1"/>
  <c r="B288" i="10"/>
  <c r="F307" i="1" l="1"/>
  <c r="G307" i="1"/>
  <c r="B289" i="10"/>
  <c r="F308" i="1" l="1"/>
  <c r="G308" i="1" s="1"/>
  <c r="B290" i="10"/>
  <c r="F309" i="1" l="1"/>
  <c r="G309" i="1"/>
  <c r="B291" i="10"/>
  <c r="F310" i="1" l="1"/>
  <c r="G310" i="1"/>
  <c r="B292" i="10"/>
  <c r="F311" i="1" l="1"/>
  <c r="G311" i="1" s="1"/>
  <c r="B293" i="10"/>
  <c r="F312" i="1" l="1"/>
  <c r="G312" i="1"/>
  <c r="B294" i="10"/>
  <c r="F313" i="1" l="1"/>
  <c r="G313" i="1"/>
  <c r="B295" i="10"/>
  <c r="F314" i="1" l="1"/>
  <c r="G314" i="1"/>
  <c r="B296" i="10"/>
  <c r="F315" i="1" l="1"/>
  <c r="G315" i="1" s="1"/>
  <c r="B297" i="10"/>
  <c r="F316" i="1" l="1"/>
  <c r="G316" i="1" s="1"/>
  <c r="B298" i="10"/>
  <c r="F317" i="1" l="1"/>
  <c r="G317" i="1"/>
  <c r="B299" i="10"/>
  <c r="F318" i="1" l="1"/>
  <c r="G318" i="1" s="1"/>
  <c r="B300" i="10"/>
  <c r="F319" i="1" l="1"/>
  <c r="G319" i="1"/>
  <c r="B301" i="10"/>
  <c r="F320" i="1" l="1"/>
  <c r="G320" i="1"/>
  <c r="B302" i="10"/>
  <c r="F321" i="1" l="1"/>
  <c r="G321" i="1" s="1"/>
  <c r="B303" i="10"/>
  <c r="F322" i="1" l="1"/>
  <c r="G322" i="1" s="1"/>
  <c r="B304" i="10"/>
  <c r="F323" i="1" l="1"/>
  <c r="G323" i="1"/>
  <c r="B305" i="10"/>
  <c r="F324" i="1" l="1"/>
  <c r="G324" i="1" s="1"/>
  <c r="B306" i="10"/>
  <c r="F325" i="1" l="1"/>
  <c r="G325" i="1"/>
  <c r="B307" i="10"/>
  <c r="F326" i="1" l="1"/>
  <c r="G326" i="1"/>
  <c r="B308" i="10"/>
  <c r="F327" i="1" l="1"/>
  <c r="G327" i="1"/>
  <c r="B309" i="10"/>
  <c r="F328" i="1" l="1"/>
  <c r="G328" i="1" s="1"/>
  <c r="B310" i="10"/>
  <c r="F329" i="1" l="1"/>
  <c r="G329" i="1" s="1"/>
  <c r="B311" i="10"/>
  <c r="F330" i="1" l="1"/>
  <c r="G330" i="1"/>
  <c r="B312" i="10"/>
  <c r="G331" i="1" l="1"/>
  <c r="F331" i="1"/>
  <c r="B313" i="10"/>
  <c r="F332" i="1" l="1"/>
  <c r="G332" i="1"/>
  <c r="B314" i="10"/>
  <c r="F333" i="1" l="1"/>
  <c r="G333" i="1" s="1"/>
  <c r="B315" i="10"/>
  <c r="F334" i="1" l="1"/>
  <c r="G334" i="1"/>
  <c r="B316" i="10"/>
  <c r="F335" i="1" l="1"/>
  <c r="G335" i="1"/>
  <c r="B317" i="10"/>
  <c r="F336" i="1" l="1"/>
  <c r="G336" i="1" s="1"/>
  <c r="B318" i="10"/>
  <c r="F337" i="1" l="1"/>
  <c r="G337" i="1" s="1"/>
  <c r="B319" i="10"/>
  <c r="F338" i="1" l="1"/>
  <c r="G338" i="1" s="1"/>
  <c r="B320" i="10"/>
  <c r="F339" i="1" l="1"/>
  <c r="G339" i="1"/>
  <c r="B321" i="10"/>
  <c r="F340" i="1" l="1"/>
  <c r="G340" i="1" s="1"/>
  <c r="B322" i="10"/>
  <c r="F341" i="1" l="1"/>
  <c r="G341" i="1" s="1"/>
  <c r="B323" i="10"/>
  <c r="F342" i="1" l="1"/>
  <c r="G342" i="1"/>
  <c r="B324" i="10"/>
  <c r="F343" i="1" l="1"/>
  <c r="G343" i="1"/>
  <c r="B325" i="10"/>
  <c r="F344" i="1" l="1"/>
  <c r="G344" i="1" s="1"/>
  <c r="B326" i="10"/>
  <c r="F345" i="1" l="1"/>
  <c r="G345" i="1" s="1"/>
  <c r="B327" i="10"/>
  <c r="F346" i="1" l="1"/>
  <c r="G346" i="1"/>
  <c r="B328" i="10"/>
  <c r="F347" i="1" l="1"/>
  <c r="G347" i="1" s="1"/>
  <c r="B329" i="10"/>
  <c r="F348" i="1" l="1"/>
  <c r="G348" i="1"/>
  <c r="B330" i="10"/>
  <c r="F349" i="1" l="1"/>
  <c r="G349" i="1"/>
  <c r="B331" i="10"/>
  <c r="F350" i="1" l="1"/>
  <c r="G350" i="1" s="1"/>
  <c r="B332" i="10"/>
  <c r="F351" i="1" l="1"/>
  <c r="G351" i="1"/>
  <c r="B333" i="10"/>
  <c r="F352" i="1" l="1"/>
  <c r="G352" i="1"/>
  <c r="B334" i="10"/>
  <c r="F353" i="1" l="1"/>
  <c r="G353" i="1" s="1"/>
  <c r="B335" i="10"/>
  <c r="F354" i="1" l="1"/>
  <c r="G354" i="1" s="1"/>
  <c r="B336" i="10"/>
  <c r="F355" i="1" l="1"/>
  <c r="G355" i="1"/>
  <c r="B337" i="10"/>
  <c r="F356" i="1" l="1"/>
  <c r="G356" i="1" s="1"/>
  <c r="B338" i="10"/>
  <c r="F357" i="1" l="1"/>
  <c r="G357" i="1"/>
  <c r="B339" i="10"/>
  <c r="F358" i="1" l="1"/>
  <c r="G358" i="1" s="1"/>
  <c r="B340" i="10"/>
  <c r="F359" i="1" l="1"/>
  <c r="G359" i="1" s="1"/>
  <c r="B341" i="10"/>
  <c r="F360" i="1" l="1"/>
  <c r="G360" i="1"/>
  <c r="B342" i="10"/>
  <c r="F361" i="1" l="1"/>
  <c r="G361" i="1"/>
  <c r="B343" i="10"/>
  <c r="F362" i="1" l="1"/>
  <c r="G362" i="1" s="1"/>
  <c r="B344" i="10"/>
  <c r="F363" i="1" l="1"/>
  <c r="G363" i="1"/>
  <c r="B345" i="10"/>
  <c r="F364" i="1" l="1"/>
  <c r="G364" i="1" s="1"/>
  <c r="B346" i="10"/>
  <c r="F365" i="1" l="1"/>
  <c r="G365" i="1" s="1"/>
  <c r="B347" i="10"/>
  <c r="F366" i="1" l="1"/>
  <c r="G366" i="1"/>
  <c r="B348" i="10"/>
  <c r="F367" i="1" l="1"/>
  <c r="G367" i="1" s="1"/>
  <c r="B349" i="10"/>
  <c r="F368" i="1" l="1"/>
  <c r="G368" i="1"/>
  <c r="B350" i="10"/>
  <c r="F369" i="1" l="1"/>
  <c r="G369" i="1"/>
  <c r="B351" i="10"/>
  <c r="F370" i="1" l="1"/>
  <c r="G370" i="1" s="1"/>
  <c r="B352" i="10"/>
  <c r="F371" i="1" l="1"/>
  <c r="G371" i="1" s="1"/>
  <c r="B353" i="10"/>
  <c r="F372" i="1" l="1"/>
  <c r="G372" i="1" s="1"/>
  <c r="B354" i="10"/>
  <c r="F373" i="1" l="1"/>
  <c r="G373" i="1"/>
  <c r="B355" i="10"/>
  <c r="G374" i="1" l="1"/>
  <c r="F374" i="1"/>
  <c r="B356" i="10"/>
  <c r="F375" i="1" l="1"/>
  <c r="G375" i="1" s="1"/>
  <c r="B357" i="10"/>
  <c r="F376" i="1" l="1"/>
  <c r="G376" i="1"/>
  <c r="B358" i="10"/>
  <c r="F377" i="1" l="1"/>
  <c r="G377" i="1" s="1"/>
  <c r="B359" i="10"/>
  <c r="F378" i="1" l="1"/>
  <c r="G378" i="1" s="1"/>
  <c r="B360" i="10"/>
  <c r="F379" i="1" l="1"/>
  <c r="G379" i="1"/>
  <c r="B361" i="10"/>
  <c r="F380" i="1" l="1"/>
  <c r="G380" i="1"/>
  <c r="B362" i="10"/>
  <c r="F381" i="1" l="1"/>
  <c r="G381" i="1" s="1"/>
  <c r="B363" i="10"/>
  <c r="F382" i="1" l="1"/>
  <c r="G382" i="1"/>
  <c r="B364" i="10"/>
  <c r="F383" i="1" l="1"/>
  <c r="G383" i="1"/>
  <c r="B365" i="10"/>
  <c r="F384" i="1" l="1"/>
  <c r="G384" i="1"/>
  <c r="B366" i="10"/>
  <c r="F385" i="1" l="1"/>
  <c r="G385" i="1"/>
  <c r="B367" i="10"/>
  <c r="F386" i="1" l="1"/>
  <c r="G386" i="1" s="1"/>
  <c r="B368" i="10"/>
  <c r="F387" i="1" l="1"/>
  <c r="G387" i="1"/>
  <c r="B369" i="10"/>
  <c r="G388" i="1" l="1"/>
  <c r="F388" i="1"/>
  <c r="B370" i="10"/>
  <c r="F389" i="1" l="1"/>
  <c r="G389" i="1"/>
  <c r="B371" i="10"/>
  <c r="F390" i="1" l="1"/>
  <c r="G390" i="1" s="1"/>
  <c r="B372" i="10"/>
  <c r="F391" i="1" l="1"/>
  <c r="G391" i="1" s="1"/>
  <c r="B373" i="10"/>
  <c r="F392" i="1" l="1"/>
  <c r="G392" i="1"/>
  <c r="B374" i="10"/>
  <c r="F393" i="1" l="1"/>
  <c r="G393" i="1" s="1"/>
  <c r="B375" i="10"/>
  <c r="F394" i="1" l="1"/>
  <c r="G394" i="1"/>
  <c r="B376" i="10"/>
  <c r="F395" i="1" l="1"/>
  <c r="G395" i="1" s="1"/>
  <c r="B377" i="10"/>
  <c r="F396" i="1" l="1"/>
  <c r="G396" i="1"/>
  <c r="B378" i="10"/>
  <c r="F397" i="1" l="1"/>
  <c r="G397" i="1" s="1"/>
  <c r="B379" i="10"/>
  <c r="F398" i="1" l="1"/>
  <c r="G398" i="1" s="1"/>
  <c r="B380" i="10"/>
  <c r="F399" i="1" l="1"/>
  <c r="G399" i="1"/>
  <c r="B381" i="10"/>
  <c r="F400" i="1" l="1"/>
  <c r="G400" i="1" s="1"/>
  <c r="B382" i="10"/>
  <c r="F401" i="1" l="1"/>
  <c r="G401" i="1" s="1"/>
  <c r="B383" i="10"/>
  <c r="F402" i="1" l="1"/>
  <c r="G402" i="1" s="1"/>
  <c r="B384" i="10"/>
  <c r="F403" i="1" l="1"/>
  <c r="G403" i="1" s="1"/>
  <c r="B385" i="10"/>
  <c r="F404" i="1" l="1"/>
  <c r="G404" i="1" s="1"/>
  <c r="B386" i="10"/>
  <c r="F405" i="1" l="1"/>
  <c r="G405" i="1"/>
  <c r="B387" i="10"/>
  <c r="F406" i="1" l="1"/>
  <c r="G406" i="1" s="1"/>
  <c r="B388" i="10"/>
  <c r="F407" i="1" l="1"/>
  <c r="G407" i="1" s="1"/>
  <c r="B389" i="10"/>
  <c r="F408" i="1" l="1"/>
  <c r="G408" i="1"/>
  <c r="B390" i="10"/>
  <c r="F409" i="1" l="1"/>
  <c r="G409" i="1" s="1"/>
  <c r="B391" i="10"/>
  <c r="F410" i="1" l="1"/>
  <c r="G410" i="1" s="1"/>
  <c r="B392" i="10"/>
  <c r="F411" i="1" l="1"/>
  <c r="G411" i="1" s="1"/>
  <c r="B393" i="10"/>
  <c r="F412" i="1" l="1"/>
  <c r="G412" i="1"/>
  <c r="B394" i="10"/>
  <c r="F413" i="1" l="1"/>
  <c r="G413" i="1" s="1"/>
  <c r="B395" i="10"/>
  <c r="F414" i="1" l="1"/>
  <c r="G414" i="1"/>
  <c r="B396" i="10"/>
  <c r="F415" i="1" l="1"/>
  <c r="G415" i="1"/>
  <c r="B397" i="10"/>
  <c r="F416" i="1" l="1"/>
  <c r="G416" i="1" s="1"/>
  <c r="B398" i="10"/>
  <c r="F417" i="1" l="1"/>
  <c r="G417" i="1" s="1"/>
  <c r="B399" i="10"/>
  <c r="F418" i="1" l="1"/>
  <c r="G418" i="1"/>
  <c r="B400" i="10"/>
  <c r="F419" i="1" l="1"/>
  <c r="G419" i="1"/>
  <c r="B401" i="10"/>
  <c r="F420" i="1" l="1"/>
  <c r="G420" i="1"/>
  <c r="B402" i="10"/>
  <c r="F421" i="1" l="1"/>
  <c r="G421" i="1"/>
  <c r="B403" i="10"/>
  <c r="F422" i="1" l="1"/>
  <c r="G422" i="1"/>
  <c r="B404" i="10"/>
  <c r="F423" i="1" l="1"/>
  <c r="G423" i="1"/>
  <c r="B405" i="10"/>
  <c r="F424" i="1" l="1"/>
  <c r="G424" i="1"/>
  <c r="B406" i="10"/>
  <c r="F425" i="1" l="1"/>
  <c r="G425" i="1"/>
  <c r="B407" i="10"/>
  <c r="F426" i="1" l="1"/>
  <c r="G426" i="1" s="1"/>
  <c r="B408" i="10"/>
  <c r="F427" i="1" l="1"/>
  <c r="G427" i="1"/>
  <c r="B409" i="10"/>
  <c r="F428" i="1" l="1"/>
  <c r="G428" i="1" s="1"/>
  <c r="B410" i="10"/>
  <c r="F429" i="1" l="1"/>
  <c r="G429" i="1" s="1"/>
  <c r="B411" i="10"/>
  <c r="F430" i="1" l="1"/>
  <c r="G430" i="1" s="1"/>
  <c r="B412" i="10"/>
  <c r="F431" i="1" l="1"/>
  <c r="G431" i="1"/>
  <c r="B413" i="10"/>
  <c r="F432" i="1" l="1"/>
  <c r="G432" i="1"/>
  <c r="B414" i="10"/>
  <c r="F433" i="1" l="1"/>
  <c r="G433" i="1" s="1"/>
  <c r="B415" i="10"/>
  <c r="F434" i="1" l="1"/>
  <c r="G434" i="1"/>
  <c r="B416" i="10"/>
  <c r="F435" i="1" l="1"/>
  <c r="G435" i="1" s="1"/>
  <c r="B417" i="10"/>
  <c r="F436" i="1" l="1"/>
  <c r="G436" i="1" s="1"/>
  <c r="B418" i="10"/>
  <c r="F437" i="1" l="1"/>
  <c r="G437" i="1"/>
  <c r="B419" i="10"/>
  <c r="F438" i="1" l="1"/>
  <c r="G438" i="1"/>
  <c r="B420" i="10"/>
  <c r="F439" i="1" l="1"/>
  <c r="G439" i="1"/>
  <c r="B421" i="10"/>
  <c r="F440" i="1" l="1"/>
  <c r="G440" i="1"/>
  <c r="B422" i="10"/>
  <c r="F441" i="1" l="1"/>
  <c r="G441" i="1"/>
  <c r="B423" i="10"/>
  <c r="F442" i="1" l="1"/>
  <c r="G442" i="1" s="1"/>
  <c r="B424" i="10"/>
  <c r="F443" i="1" l="1"/>
  <c r="G443" i="1" s="1"/>
  <c r="B425" i="10"/>
  <c r="F444" i="1" l="1"/>
  <c r="G444" i="1"/>
  <c r="B426" i="10"/>
  <c r="F445" i="1" l="1"/>
  <c r="G445" i="1" s="1"/>
  <c r="B427" i="10"/>
  <c r="F446" i="1" l="1"/>
  <c r="G446" i="1"/>
  <c r="B428" i="10"/>
  <c r="F447" i="1" l="1"/>
  <c r="G447" i="1"/>
  <c r="B429" i="10"/>
  <c r="F448" i="1" l="1"/>
  <c r="G448" i="1" s="1"/>
  <c r="B430" i="10"/>
  <c r="F449" i="1" l="1"/>
  <c r="G449" i="1" s="1"/>
  <c r="B431" i="10"/>
  <c r="F450" i="1" l="1"/>
  <c r="G450" i="1"/>
  <c r="B432" i="10"/>
  <c r="F451" i="1" l="1"/>
  <c r="G451" i="1"/>
  <c r="B433" i="10"/>
  <c r="F452" i="1" l="1"/>
  <c r="G452" i="1" s="1"/>
  <c r="B434" i="10"/>
  <c r="F453" i="1" l="1"/>
  <c r="G453" i="1"/>
  <c r="B435" i="10"/>
  <c r="F454" i="1" l="1"/>
  <c r="G454" i="1" s="1"/>
  <c r="B436" i="10"/>
  <c r="F455" i="1" l="1"/>
  <c r="G455" i="1"/>
  <c r="B437" i="10"/>
  <c r="F456" i="1" l="1"/>
  <c r="G456" i="1"/>
  <c r="B438" i="10"/>
  <c r="F457" i="1" l="1"/>
  <c r="G457" i="1" s="1"/>
  <c r="B439" i="10"/>
  <c r="F458" i="1" l="1"/>
  <c r="G458" i="1" s="1"/>
  <c r="B440" i="10"/>
  <c r="F459" i="1" l="1"/>
  <c r="G459" i="1"/>
  <c r="B441" i="10"/>
  <c r="F460" i="1" l="1"/>
  <c r="G460" i="1" s="1"/>
  <c r="B442" i="10"/>
  <c r="F461" i="1" l="1"/>
  <c r="G461" i="1" s="1"/>
  <c r="B443" i="10"/>
  <c r="F462" i="1" l="1"/>
  <c r="G462" i="1"/>
  <c r="B444" i="10"/>
  <c r="F463" i="1" l="1"/>
  <c r="G463" i="1"/>
  <c r="B445" i="10"/>
  <c r="F464" i="1" l="1"/>
  <c r="G464" i="1" s="1"/>
  <c r="B446" i="10"/>
  <c r="F465" i="1" l="1"/>
  <c r="G465" i="1" s="1"/>
  <c r="B447" i="10"/>
  <c r="F466" i="1" l="1"/>
  <c r="G466" i="1"/>
  <c r="B448" i="10"/>
  <c r="F467" i="1" l="1"/>
  <c r="G467" i="1"/>
  <c r="B449" i="10"/>
  <c r="F468" i="1" l="1"/>
  <c r="G468" i="1" s="1"/>
  <c r="B450" i="10"/>
  <c r="F469" i="1" l="1"/>
  <c r="G469" i="1" s="1"/>
  <c r="B451" i="10"/>
  <c r="F470" i="1" l="1"/>
  <c r="G470" i="1"/>
  <c r="B452" i="10"/>
  <c r="F471" i="1" l="1"/>
  <c r="G471" i="1"/>
  <c r="B453" i="10"/>
  <c r="F472" i="1" l="1"/>
  <c r="G472" i="1" s="1"/>
  <c r="B454" i="10"/>
  <c r="F473" i="1" l="1"/>
  <c r="G473" i="1"/>
  <c r="B455" i="10"/>
  <c r="F474" i="1" l="1"/>
  <c r="G474" i="1" s="1"/>
  <c r="B456" i="10"/>
  <c r="F475" i="1" l="1"/>
  <c r="G475" i="1"/>
  <c r="B457" i="10"/>
  <c r="F476" i="1" l="1"/>
  <c r="G476" i="1"/>
  <c r="B458" i="10"/>
  <c r="F477" i="1" l="1"/>
  <c r="G477" i="1" s="1"/>
  <c r="B459" i="10"/>
  <c r="F478" i="1" l="1"/>
  <c r="G478" i="1"/>
  <c r="B460" i="10"/>
  <c r="F479" i="1" l="1"/>
  <c r="G479" i="1" s="1"/>
  <c r="B461" i="10"/>
  <c r="F480" i="1" l="1"/>
  <c r="G480" i="1"/>
  <c r="B462" i="10"/>
  <c r="F481" i="1" l="1"/>
  <c r="G481" i="1" s="1"/>
  <c r="B463" i="10"/>
  <c r="F482" i="1" l="1"/>
  <c r="G482" i="1"/>
  <c r="B464" i="10"/>
  <c r="F483" i="1" l="1"/>
  <c r="G483" i="1"/>
  <c r="B465" i="10"/>
  <c r="F484" i="1" l="1"/>
  <c r="G484" i="1"/>
  <c r="B466" i="10"/>
  <c r="F485" i="1" l="1"/>
  <c r="G485" i="1"/>
  <c r="B467" i="10"/>
  <c r="F486" i="1" l="1"/>
  <c r="G486" i="1"/>
  <c r="B468" i="10"/>
  <c r="F487" i="1" l="1"/>
  <c r="G487" i="1"/>
  <c r="B469" i="10"/>
  <c r="F488" i="1" l="1"/>
  <c r="G488" i="1" s="1"/>
  <c r="B470" i="10"/>
  <c r="F489" i="1" l="1"/>
  <c r="G489" i="1"/>
  <c r="B471" i="10"/>
  <c r="F490" i="1" l="1"/>
  <c r="G490" i="1" s="1"/>
  <c r="B472" i="10"/>
  <c r="F491" i="1" l="1"/>
  <c r="G491" i="1" s="1"/>
  <c r="B473" i="10"/>
  <c r="F492" i="1" l="1"/>
  <c r="G492" i="1"/>
  <c r="B474" i="10"/>
  <c r="F493" i="1" l="1"/>
  <c r="G493" i="1" s="1"/>
  <c r="B475" i="10"/>
  <c r="F494" i="1" l="1"/>
  <c r="G494" i="1"/>
  <c r="B476" i="10"/>
  <c r="F495" i="1" l="1"/>
  <c r="G495" i="1"/>
  <c r="B477" i="10"/>
  <c r="F496" i="1" l="1"/>
  <c r="G496" i="1" s="1"/>
  <c r="B478" i="10"/>
  <c r="F497" i="1" l="1"/>
  <c r="G497" i="1" s="1"/>
  <c r="B479" i="10"/>
  <c r="F498" i="1" l="1"/>
  <c r="G498" i="1"/>
  <c r="B480" i="10"/>
  <c r="F499" i="1" l="1"/>
  <c r="G499" i="1"/>
  <c r="B481" i="10"/>
  <c r="F500" i="1" l="1"/>
  <c r="G500" i="1"/>
  <c r="B482" i="10"/>
  <c r="F501" i="1" l="1"/>
  <c r="G501" i="1"/>
  <c r="B483" i="10"/>
  <c r="F502" i="1" l="1"/>
  <c r="G502" i="1"/>
  <c r="B484" i="10"/>
  <c r="F503" i="1" l="1"/>
  <c r="G503" i="1"/>
  <c r="B485" i="10"/>
  <c r="F504" i="1" l="1"/>
  <c r="G504" i="1" s="1"/>
  <c r="B486" i="10"/>
  <c r="F505" i="1" l="1"/>
  <c r="G505" i="1"/>
  <c r="B487" i="10"/>
  <c r="F506" i="1" l="1"/>
  <c r="G506" i="1" s="1"/>
  <c r="B488" i="10"/>
  <c r="F507" i="1" l="1"/>
  <c r="G507" i="1"/>
  <c r="B489" i="10"/>
  <c r="F508" i="1" l="1"/>
  <c r="G508" i="1"/>
  <c r="B490" i="10"/>
  <c r="F509" i="1" l="1"/>
  <c r="G509" i="1" s="1"/>
  <c r="B491" i="10"/>
  <c r="F510" i="1" l="1"/>
  <c r="G510" i="1"/>
  <c r="B492" i="10"/>
  <c r="F511" i="1" l="1"/>
  <c r="G511" i="1"/>
  <c r="B493" i="10"/>
  <c r="F512" i="1" l="1"/>
  <c r="G512" i="1" s="1"/>
  <c r="B494" i="10"/>
  <c r="F513" i="1" l="1"/>
  <c r="G513" i="1" s="1"/>
  <c r="B495" i="10"/>
  <c r="F514" i="1" l="1"/>
  <c r="G514" i="1"/>
  <c r="B496" i="10"/>
  <c r="F515" i="1" l="1"/>
  <c r="G515" i="1"/>
  <c r="B497" i="10"/>
  <c r="F516" i="1" l="1"/>
  <c r="G516" i="1" s="1"/>
  <c r="B498" i="10"/>
  <c r="F517" i="1" l="1"/>
  <c r="G517" i="1"/>
  <c r="B499" i="10"/>
  <c r="F518" i="1" l="1"/>
  <c r="G518" i="1"/>
  <c r="B500" i="10"/>
  <c r="F519" i="1" l="1"/>
  <c r="G519" i="1" s="1"/>
  <c r="B501" i="10"/>
  <c r="F520" i="1" l="1"/>
  <c r="G520" i="1"/>
  <c r="B502" i="10"/>
  <c r="F521" i="1" l="1"/>
  <c r="G521" i="1"/>
  <c r="B503" i="10"/>
  <c r="F522" i="1" l="1"/>
  <c r="G522" i="1" s="1"/>
  <c r="B504" i="10"/>
  <c r="F523" i="1" l="1"/>
  <c r="G523" i="1"/>
  <c r="B505" i="10"/>
  <c r="F524" i="1" l="1"/>
  <c r="G524" i="1"/>
  <c r="B506" i="10"/>
  <c r="F525" i="1" l="1"/>
  <c r="G525" i="1" s="1"/>
  <c r="B507" i="10"/>
  <c r="F526" i="1" l="1"/>
  <c r="G526" i="1"/>
  <c r="B508" i="10"/>
  <c r="F527" i="1" l="1"/>
  <c r="G527" i="1"/>
  <c r="B509" i="10"/>
  <c r="F528" i="1" l="1"/>
  <c r="G528" i="1"/>
  <c r="B510" i="10"/>
  <c r="F529" i="1" l="1"/>
  <c r="G529" i="1" s="1"/>
  <c r="B511" i="10"/>
  <c r="F530" i="1" l="1"/>
  <c r="G530" i="1"/>
  <c r="B512" i="10"/>
  <c r="F531" i="1" l="1"/>
  <c r="G531" i="1"/>
  <c r="B513" i="10"/>
  <c r="F532" i="1" l="1"/>
  <c r="G532" i="1"/>
  <c r="B514" i="10"/>
  <c r="F533" i="1" l="1"/>
  <c r="G533" i="1" s="1"/>
  <c r="B515" i="10"/>
  <c r="F534" i="1" l="1"/>
  <c r="G534" i="1"/>
  <c r="B516" i="10"/>
  <c r="F535" i="1" l="1"/>
  <c r="G535" i="1"/>
  <c r="B517" i="10"/>
  <c r="G536" i="1" l="1"/>
  <c r="F536" i="1"/>
  <c r="B518" i="10"/>
  <c r="F537" i="1" l="1"/>
  <c r="G537" i="1"/>
  <c r="B519" i="10"/>
  <c r="F538" i="1" l="1"/>
  <c r="G538" i="1" s="1"/>
  <c r="B520" i="10"/>
  <c r="F539" i="1" l="1"/>
  <c r="G539" i="1" s="1"/>
  <c r="B521" i="10"/>
  <c r="F540" i="1" l="1"/>
  <c r="G540" i="1"/>
  <c r="B522" i="10"/>
  <c r="F541" i="1" l="1"/>
  <c r="G541" i="1" s="1"/>
  <c r="B523" i="10"/>
  <c r="F542" i="1" l="1"/>
  <c r="G542" i="1"/>
  <c r="B524" i="10"/>
  <c r="F543" i="1" l="1"/>
  <c r="G543" i="1" s="1"/>
  <c r="B525" i="10"/>
  <c r="F544" i="1" l="1"/>
  <c r="G544" i="1"/>
  <c r="B526" i="10"/>
  <c r="F545" i="1" l="1"/>
  <c r="G545" i="1" s="1"/>
  <c r="B527" i="10"/>
  <c r="F546" i="1" l="1"/>
  <c r="G546" i="1"/>
  <c r="B528" i="10"/>
  <c r="F547" i="1" l="1"/>
  <c r="G547" i="1"/>
  <c r="B529" i="10"/>
  <c r="F548" i="1" l="1"/>
  <c r="G548" i="1"/>
  <c r="B530" i="10"/>
  <c r="F549" i="1" l="1"/>
  <c r="G549" i="1"/>
  <c r="B531" i="10"/>
  <c r="F550" i="1" l="1"/>
  <c r="G550" i="1"/>
  <c r="B532" i="10"/>
  <c r="F551" i="1" l="1"/>
  <c r="G551" i="1" s="1"/>
  <c r="B533" i="10"/>
  <c r="F552" i="1" l="1"/>
  <c r="G552" i="1"/>
  <c r="B534" i="10"/>
  <c r="F553" i="1" l="1"/>
  <c r="G553" i="1" s="1"/>
  <c r="B535" i="10"/>
  <c r="F554" i="1" l="1"/>
  <c r="G554" i="1" s="1"/>
  <c r="B536" i="10"/>
  <c r="F555" i="1" l="1"/>
  <c r="G555" i="1" s="1"/>
  <c r="B537" i="10"/>
  <c r="F556" i="1" l="1"/>
  <c r="G556" i="1"/>
  <c r="B538" i="10"/>
  <c r="F557" i="1" l="1"/>
  <c r="G557" i="1" s="1"/>
  <c r="B539" i="10"/>
  <c r="F558" i="1" l="1"/>
  <c r="G558" i="1" s="1"/>
  <c r="B540" i="10"/>
  <c r="F559" i="1" l="1"/>
  <c r="G559" i="1"/>
  <c r="B541" i="10"/>
  <c r="F560" i="1" l="1"/>
  <c r="G560" i="1"/>
  <c r="B542" i="10"/>
  <c r="F561" i="1" l="1"/>
  <c r="G561" i="1" s="1"/>
  <c r="B543" i="10"/>
  <c r="F562" i="1" l="1"/>
  <c r="G562" i="1"/>
  <c r="B544" i="10"/>
  <c r="F563" i="1" l="1"/>
  <c r="G563" i="1"/>
  <c r="B545" i="10"/>
  <c r="F564" i="1" l="1"/>
  <c r="G564" i="1" s="1"/>
  <c r="B546" i="10"/>
  <c r="F565" i="1" l="1"/>
  <c r="G565" i="1" s="1"/>
  <c r="B547" i="10"/>
  <c r="F566" i="1" l="1"/>
  <c r="G566" i="1" s="1"/>
  <c r="B548" i="10"/>
  <c r="F567" i="1" l="1"/>
  <c r="G567" i="1"/>
  <c r="B549" i="10"/>
  <c r="G568" i="1" l="1"/>
  <c r="F568" i="1"/>
  <c r="B550" i="10"/>
  <c r="F569" i="1" l="1"/>
  <c r="G569" i="1"/>
  <c r="B551" i="10"/>
  <c r="F570" i="1" l="1"/>
  <c r="G570" i="1" s="1"/>
  <c r="B552" i="10"/>
  <c r="F571" i="1" l="1"/>
  <c r="G571" i="1"/>
  <c r="B553" i="10"/>
  <c r="F572" i="1" l="1"/>
  <c r="G572" i="1" s="1"/>
  <c r="B554" i="10"/>
  <c r="F573" i="1" l="1"/>
  <c r="G573" i="1" s="1"/>
  <c r="B555" i="10"/>
  <c r="F574" i="1" l="1"/>
  <c r="G574" i="1"/>
  <c r="B556" i="10"/>
  <c r="F575" i="1" l="1"/>
  <c r="G575" i="1"/>
  <c r="B557" i="10"/>
  <c r="F576" i="1" l="1"/>
  <c r="G576" i="1"/>
  <c r="B558" i="10"/>
  <c r="F577" i="1" l="1"/>
  <c r="G577" i="1"/>
  <c r="B559" i="10"/>
  <c r="F578" i="1" l="1"/>
  <c r="G578" i="1"/>
  <c r="B560" i="10"/>
  <c r="F579" i="1" l="1"/>
  <c r="G579" i="1" s="1"/>
  <c r="B561" i="10"/>
  <c r="F580" i="1" l="1"/>
  <c r="G580" i="1" s="1"/>
  <c r="B562" i="10"/>
  <c r="F581" i="1" l="1"/>
  <c r="G581" i="1"/>
  <c r="B563" i="10"/>
  <c r="G582" i="1" l="1"/>
  <c r="F582" i="1"/>
  <c r="B564" i="10"/>
  <c r="F583" i="1" l="1"/>
  <c r="G583" i="1"/>
  <c r="B565" i="10"/>
  <c r="F584" i="1" l="1"/>
  <c r="G584" i="1"/>
  <c r="B566" i="10"/>
  <c r="F585" i="1" l="1"/>
  <c r="G585" i="1"/>
  <c r="B567" i="10"/>
  <c r="F586" i="1" l="1"/>
  <c r="G586" i="1" s="1"/>
  <c r="B568" i="10"/>
  <c r="F587" i="1" l="1"/>
  <c r="G587" i="1" s="1"/>
  <c r="B569" i="10"/>
  <c r="F588" i="1" l="1"/>
  <c r="G588" i="1" s="1"/>
  <c r="B570" i="10"/>
  <c r="F589" i="1" l="1"/>
  <c r="G589" i="1" s="1"/>
  <c r="B571" i="10"/>
  <c r="F590" i="1" l="1"/>
  <c r="G590" i="1"/>
  <c r="B572" i="10"/>
  <c r="F591" i="1" l="1"/>
  <c r="G591" i="1"/>
  <c r="B573" i="10"/>
  <c r="F592" i="1" l="1"/>
  <c r="G592" i="1"/>
  <c r="B574" i="10"/>
  <c r="F593" i="1" l="1"/>
  <c r="G593" i="1"/>
  <c r="B575" i="10"/>
  <c r="F594" i="1" l="1"/>
  <c r="G594" i="1" s="1"/>
  <c r="B576" i="10"/>
  <c r="F595" i="1" l="1"/>
  <c r="G595" i="1" s="1"/>
  <c r="B577" i="10"/>
  <c r="F596" i="1" l="1"/>
  <c r="G596" i="1" s="1"/>
  <c r="B578" i="10"/>
  <c r="F597" i="1" l="1"/>
  <c r="G597" i="1"/>
  <c r="B579" i="10"/>
  <c r="F598" i="1" l="1"/>
  <c r="G598" i="1" s="1"/>
  <c r="B580" i="10"/>
  <c r="F599" i="1" l="1"/>
  <c r="G599" i="1"/>
  <c r="B581" i="10"/>
  <c r="F600" i="1" l="1"/>
  <c r="G600" i="1" s="1"/>
  <c r="B582" i="10"/>
  <c r="F601" i="1" l="1"/>
  <c r="G601" i="1"/>
  <c r="B583" i="10"/>
  <c r="F602" i="1" l="1"/>
  <c r="G602" i="1" s="1"/>
  <c r="B584" i="10"/>
  <c r="F603" i="1" l="1"/>
  <c r="G603" i="1" s="1"/>
  <c r="B585" i="10"/>
  <c r="F604" i="1" l="1"/>
  <c r="G604" i="1" s="1"/>
  <c r="B586" i="10"/>
  <c r="F605" i="1" l="1"/>
  <c r="G605" i="1"/>
  <c r="B587" i="10"/>
  <c r="F606" i="1" l="1"/>
  <c r="G606" i="1" s="1"/>
  <c r="B588" i="10"/>
  <c r="F607" i="1" l="1"/>
  <c r="G607" i="1" s="1"/>
  <c r="B589" i="10"/>
  <c r="F608" i="1" l="1"/>
  <c r="G608" i="1"/>
  <c r="B590" i="10"/>
  <c r="F609" i="1" l="1"/>
  <c r="G609" i="1" s="1"/>
  <c r="B591" i="10"/>
  <c r="F610" i="1" l="1"/>
  <c r="G610" i="1"/>
  <c r="B592" i="10"/>
  <c r="F611" i="1" l="1"/>
  <c r="G611" i="1" s="1"/>
  <c r="B593" i="10"/>
  <c r="F612" i="1" l="1"/>
  <c r="G612" i="1"/>
  <c r="B594" i="10"/>
  <c r="F613" i="1" l="1"/>
  <c r="G613" i="1"/>
  <c r="B595" i="10"/>
  <c r="F614" i="1" l="1"/>
  <c r="G614" i="1" s="1"/>
  <c r="B596" i="10"/>
  <c r="F615" i="1" l="1"/>
  <c r="G615" i="1"/>
  <c r="B597" i="10"/>
  <c r="F616" i="1" l="1"/>
  <c r="G616" i="1" s="1"/>
  <c r="B598" i="10"/>
  <c r="F617" i="1" l="1"/>
  <c r="G617" i="1"/>
  <c r="B599" i="10"/>
  <c r="F618" i="1" l="1"/>
  <c r="G618" i="1" s="1"/>
  <c r="B600" i="10"/>
  <c r="F619" i="1" l="1"/>
  <c r="G619" i="1"/>
  <c r="B601" i="10"/>
  <c r="F620" i="1" l="1"/>
  <c r="G620" i="1" s="1"/>
  <c r="B602" i="10"/>
  <c r="F621" i="1" l="1"/>
  <c r="G621" i="1"/>
  <c r="B603" i="10"/>
  <c r="F622" i="1" l="1"/>
  <c r="G622" i="1"/>
  <c r="B604" i="10"/>
  <c r="F623" i="1" l="1"/>
  <c r="G623" i="1"/>
  <c r="B605" i="10"/>
  <c r="F624" i="1" l="1"/>
  <c r="G624" i="1"/>
  <c r="B606" i="10"/>
  <c r="F625" i="1" l="1"/>
  <c r="G625" i="1"/>
  <c r="B607" i="10"/>
  <c r="F626" i="1" l="1"/>
  <c r="G626" i="1"/>
  <c r="B608" i="10"/>
  <c r="F627" i="1" l="1"/>
  <c r="G627" i="1" s="1"/>
  <c r="B609" i="10"/>
  <c r="F628" i="1" l="1"/>
  <c r="G628" i="1"/>
  <c r="B610" i="10"/>
  <c r="F629" i="1" l="1"/>
  <c r="G629" i="1" s="1"/>
  <c r="B611" i="10"/>
  <c r="F630" i="1" l="1"/>
  <c r="G630" i="1"/>
  <c r="B612" i="10"/>
  <c r="F631" i="1" l="1"/>
  <c r="G631" i="1"/>
  <c r="B613" i="10"/>
  <c r="F632" i="1" l="1"/>
  <c r="G632" i="1" s="1"/>
  <c r="B614" i="10"/>
  <c r="F633" i="1" l="1"/>
  <c r="G633" i="1"/>
  <c r="B615" i="10"/>
  <c r="F634" i="1" l="1"/>
  <c r="G634" i="1"/>
  <c r="B616" i="10"/>
  <c r="F635" i="1" l="1"/>
  <c r="G635" i="1" s="1"/>
  <c r="B617" i="10"/>
  <c r="F636" i="1" l="1"/>
  <c r="G636" i="1"/>
  <c r="B618" i="10"/>
  <c r="F637" i="1" l="1"/>
  <c r="G637" i="1" s="1"/>
  <c r="B619" i="10"/>
  <c r="F638" i="1" l="1"/>
  <c r="G638" i="1" s="1"/>
  <c r="B620" i="10"/>
  <c r="F639" i="1" l="1"/>
  <c r="G639" i="1"/>
  <c r="B621" i="10"/>
  <c r="F640" i="1" l="1"/>
  <c r="G640" i="1"/>
  <c r="B622" i="10"/>
  <c r="F641" i="1" l="1"/>
  <c r="G641" i="1" s="1"/>
  <c r="B623" i="10"/>
  <c r="F642" i="1" l="1"/>
  <c r="G642" i="1"/>
  <c r="B624" i="10"/>
  <c r="F643" i="1" l="1"/>
  <c r="G643" i="1"/>
  <c r="B625" i="10"/>
  <c r="F644" i="1" l="1"/>
  <c r="G644" i="1" s="1"/>
  <c r="B626" i="10"/>
  <c r="G645" i="1" l="1"/>
  <c r="F645" i="1"/>
  <c r="B627" i="10"/>
  <c r="F646" i="1" l="1"/>
  <c r="G646" i="1" s="1"/>
  <c r="B628" i="10"/>
  <c r="F647" i="1" l="1"/>
  <c r="G647" i="1"/>
  <c r="B629" i="10"/>
  <c r="F648" i="1" l="1"/>
  <c r="G648" i="1"/>
  <c r="B630" i="10"/>
  <c r="F649" i="1" l="1"/>
  <c r="G649" i="1"/>
  <c r="B631" i="10"/>
  <c r="F650" i="1" l="1"/>
  <c r="G650" i="1" s="1"/>
  <c r="B632" i="10"/>
  <c r="F651" i="1" l="1"/>
  <c r="G651" i="1"/>
  <c r="B633" i="10"/>
  <c r="F652" i="1" l="1"/>
  <c r="G652" i="1" s="1"/>
  <c r="B634" i="10"/>
  <c r="F653" i="1" l="1"/>
  <c r="G653" i="1"/>
  <c r="B635" i="10"/>
  <c r="F654" i="1" l="1"/>
  <c r="G654" i="1" s="1"/>
  <c r="B636" i="10"/>
  <c r="F655" i="1" l="1"/>
  <c r="G655" i="1"/>
  <c r="B637" i="10"/>
  <c r="F656" i="1" l="1"/>
  <c r="G656" i="1"/>
  <c r="B638" i="10"/>
  <c r="F657" i="1" l="1"/>
  <c r="G657" i="1" s="1"/>
  <c r="B639" i="10"/>
  <c r="F658" i="1" l="1"/>
  <c r="G658" i="1"/>
  <c r="B640" i="10"/>
  <c r="F659" i="1" l="1"/>
  <c r="G659" i="1" s="1"/>
  <c r="B641" i="10"/>
  <c r="F660" i="1" l="1"/>
  <c r="G660" i="1"/>
  <c r="B642" i="10"/>
  <c r="F661" i="1" l="1"/>
  <c r="G661" i="1" s="1"/>
  <c r="B643" i="10"/>
  <c r="F662" i="1" l="1"/>
  <c r="G662" i="1"/>
  <c r="B644" i="10"/>
  <c r="F663" i="1" l="1"/>
  <c r="G663" i="1"/>
  <c r="B645" i="10"/>
  <c r="F664" i="1" l="1"/>
  <c r="G664" i="1"/>
  <c r="B646" i="10"/>
  <c r="F665" i="1" l="1"/>
  <c r="G665" i="1"/>
  <c r="B647" i="10"/>
  <c r="F666" i="1" l="1"/>
  <c r="G666" i="1" s="1"/>
  <c r="B648" i="10"/>
  <c r="F667" i="1" l="1"/>
  <c r="G667" i="1" s="1"/>
  <c r="B649" i="10"/>
  <c r="F668" i="1" l="1"/>
  <c r="G668" i="1"/>
  <c r="B650" i="10"/>
  <c r="F669" i="1" l="1"/>
  <c r="G669" i="1" s="1"/>
  <c r="B651" i="10"/>
  <c r="F670" i="1" l="1"/>
  <c r="G670" i="1" s="1"/>
  <c r="B652" i="10"/>
  <c r="F671" i="1" l="1"/>
  <c r="G671" i="1"/>
  <c r="B653" i="10"/>
  <c r="F672" i="1" l="1"/>
  <c r="G672" i="1"/>
  <c r="B654" i="10"/>
  <c r="F673" i="1" l="1"/>
  <c r="G673" i="1"/>
  <c r="B655" i="10"/>
  <c r="F674" i="1" l="1"/>
  <c r="G674" i="1" s="1"/>
  <c r="B656" i="10"/>
  <c r="F675" i="1" l="1"/>
  <c r="G675" i="1" s="1"/>
  <c r="B657" i="10"/>
  <c r="F676" i="1" l="1"/>
  <c r="G676" i="1"/>
  <c r="B658" i="10"/>
  <c r="F677" i="1" l="1"/>
  <c r="G677" i="1" s="1"/>
  <c r="B659" i="10"/>
  <c r="F678" i="1" l="1"/>
  <c r="G678" i="1"/>
  <c r="B660" i="10"/>
  <c r="F679" i="1" l="1"/>
  <c r="G679" i="1"/>
  <c r="B661" i="10"/>
  <c r="F680" i="1" l="1"/>
  <c r="G680" i="1" s="1"/>
  <c r="B662" i="10"/>
  <c r="F681" i="1" l="1"/>
  <c r="G681" i="1"/>
  <c r="B663" i="10"/>
  <c r="F682" i="1" l="1"/>
  <c r="G682" i="1"/>
  <c r="B664" i="10"/>
  <c r="F683" i="1" l="1"/>
  <c r="G683" i="1" s="1"/>
  <c r="B665" i="10"/>
  <c r="F684" i="1" l="1"/>
  <c r="G684" i="1" s="1"/>
  <c r="B666" i="10"/>
  <c r="F685" i="1" l="1"/>
  <c r="G685" i="1" s="1"/>
  <c r="B667" i="10"/>
  <c r="F686" i="1" l="1"/>
  <c r="G686" i="1" s="1"/>
  <c r="B668" i="10"/>
  <c r="F687" i="1" l="1"/>
  <c r="G687" i="1"/>
  <c r="B669" i="10"/>
  <c r="F688" i="1" l="1"/>
  <c r="G688" i="1"/>
  <c r="B670" i="10"/>
  <c r="F689" i="1" l="1"/>
  <c r="G689" i="1" s="1"/>
  <c r="B671" i="10"/>
  <c r="F690" i="1" l="1"/>
  <c r="G690" i="1"/>
  <c r="B672" i="10"/>
  <c r="F691" i="1" l="1"/>
  <c r="G691" i="1" s="1"/>
  <c r="B673" i="10"/>
  <c r="F692" i="1" l="1"/>
  <c r="G692" i="1"/>
  <c r="B674" i="10"/>
  <c r="F693" i="1" l="1"/>
  <c r="G693" i="1" s="1"/>
  <c r="B675" i="10"/>
  <c r="F694" i="1" l="1"/>
  <c r="G694" i="1"/>
  <c r="B676" i="10"/>
  <c r="F695" i="1" l="1"/>
  <c r="G695" i="1" s="1"/>
  <c r="B677" i="10"/>
  <c r="F696" i="1" l="1"/>
  <c r="G696" i="1" s="1"/>
  <c r="B678" i="10"/>
  <c r="F697" i="1" l="1"/>
  <c r="G697" i="1" s="1"/>
  <c r="B679" i="10"/>
  <c r="F698" i="1" l="1"/>
  <c r="G698" i="1" s="1"/>
  <c r="B680" i="10"/>
  <c r="F699" i="1" l="1"/>
  <c r="G699" i="1" s="1"/>
  <c r="B681" i="10"/>
  <c r="F700" i="1" l="1"/>
  <c r="G700" i="1"/>
  <c r="B682" i="10"/>
  <c r="F701" i="1" l="1"/>
  <c r="G701" i="1" s="1"/>
  <c r="B683" i="10"/>
  <c r="F702" i="1" l="1"/>
  <c r="G702" i="1" s="1"/>
  <c r="B684" i="10"/>
  <c r="F703" i="1" l="1"/>
  <c r="G703" i="1"/>
  <c r="B685" i="10"/>
  <c r="F704" i="1" l="1"/>
  <c r="G704" i="1"/>
  <c r="B686" i="10"/>
  <c r="F705" i="1" l="1"/>
  <c r="G705" i="1" s="1"/>
  <c r="B687" i="10"/>
  <c r="G706" i="1" l="1"/>
  <c r="F706" i="1"/>
  <c r="B688" i="10"/>
  <c r="F707" i="1" l="1"/>
  <c r="G707" i="1"/>
  <c r="B689" i="10"/>
  <c r="F708" i="1" l="1"/>
  <c r="G708" i="1"/>
  <c r="B690" i="10"/>
  <c r="F709" i="1" l="1"/>
  <c r="G709" i="1"/>
  <c r="B691" i="10"/>
  <c r="F710" i="1" l="1"/>
  <c r="G710" i="1" s="1"/>
  <c r="B692" i="10"/>
  <c r="F711" i="1" l="1"/>
  <c r="G711" i="1"/>
  <c r="B693" i="10"/>
  <c r="F712" i="1" l="1"/>
  <c r="G712" i="1" s="1"/>
  <c r="B694" i="10"/>
  <c r="F713" i="1" l="1"/>
  <c r="G713" i="1"/>
  <c r="B695" i="10"/>
  <c r="F714" i="1" l="1"/>
  <c r="G714" i="1"/>
  <c r="B696" i="10"/>
  <c r="F715" i="1" l="1"/>
  <c r="G715" i="1" s="1"/>
  <c r="B697" i="10"/>
  <c r="F716" i="1" l="1"/>
  <c r="G716" i="1"/>
  <c r="B698" i="10"/>
  <c r="F717" i="1" l="1"/>
  <c r="G717" i="1" s="1"/>
  <c r="B699" i="10"/>
  <c r="F718" i="1" l="1"/>
  <c r="G718" i="1"/>
  <c r="B700" i="10"/>
  <c r="F719" i="1" l="1"/>
  <c r="G719" i="1" s="1"/>
  <c r="B701" i="10"/>
  <c r="F720" i="1" l="1"/>
  <c r="G720" i="1"/>
  <c r="B702" i="10"/>
  <c r="F721" i="1" l="1"/>
  <c r="G721" i="1" s="1"/>
  <c r="B703" i="10"/>
  <c r="F722" i="1" l="1"/>
  <c r="G722" i="1" s="1"/>
  <c r="B704" i="10"/>
  <c r="F723" i="1" l="1"/>
  <c r="G723" i="1"/>
  <c r="B705" i="10"/>
  <c r="F724" i="1" l="1"/>
  <c r="G724" i="1" s="1"/>
  <c r="B706" i="10"/>
  <c r="F725" i="1" l="1"/>
  <c r="G725" i="1"/>
  <c r="B707" i="10"/>
  <c r="F726" i="1" l="1"/>
  <c r="G726" i="1" s="1"/>
  <c r="B708" i="10"/>
  <c r="F727" i="1" l="1"/>
  <c r="G727" i="1"/>
  <c r="B709" i="10"/>
  <c r="F728" i="1" l="1"/>
  <c r="G728" i="1" s="1"/>
  <c r="B710" i="10"/>
  <c r="F729" i="1" l="1"/>
  <c r="G729" i="1"/>
  <c r="B711" i="10"/>
  <c r="F730" i="1" l="1"/>
  <c r="G730" i="1"/>
  <c r="B712" i="10"/>
  <c r="G731" i="1" l="1"/>
  <c r="F731" i="1"/>
  <c r="B713" i="10"/>
  <c r="F732" i="1" l="1"/>
  <c r="G732" i="1" s="1"/>
  <c r="B714" i="10"/>
  <c r="F733" i="1" l="1"/>
  <c r="G733" i="1" s="1"/>
  <c r="B715" i="10"/>
  <c r="F734" i="1" l="1"/>
  <c r="G734" i="1"/>
  <c r="B716" i="10"/>
  <c r="F735" i="1" l="1"/>
  <c r="G735" i="1" s="1"/>
  <c r="B717" i="10"/>
  <c r="F736" i="1" l="1"/>
  <c r="G736" i="1"/>
  <c r="B718" i="10"/>
  <c r="F737" i="1" l="1"/>
  <c r="G737" i="1" s="1"/>
  <c r="B719" i="10"/>
  <c r="F738" i="1" l="1"/>
  <c r="G738" i="1" s="1"/>
  <c r="B720" i="10"/>
  <c r="F739" i="1" l="1"/>
  <c r="G739" i="1"/>
  <c r="B721" i="10"/>
  <c r="F740" i="1" l="1"/>
  <c r="G740" i="1" s="1"/>
  <c r="B722" i="10"/>
  <c r="F741" i="1" l="1"/>
  <c r="G741" i="1"/>
  <c r="B723" i="10"/>
  <c r="F742" i="1" l="1"/>
  <c r="G742" i="1" s="1"/>
  <c r="B724" i="10"/>
  <c r="F743" i="1" l="1"/>
  <c r="G743" i="1"/>
  <c r="B725" i="10"/>
  <c r="F744" i="1" l="1"/>
  <c r="G744" i="1" s="1"/>
  <c r="B726" i="10"/>
  <c r="F745" i="1" l="1"/>
  <c r="G745" i="1"/>
  <c r="B727" i="10"/>
  <c r="F746" i="1" l="1"/>
  <c r="G746" i="1" s="1"/>
  <c r="B728" i="10"/>
  <c r="F747" i="1" l="1"/>
  <c r="G747" i="1" s="1"/>
  <c r="B729" i="10"/>
  <c r="F748" i="1" l="1"/>
  <c r="G748" i="1"/>
  <c r="B730" i="10"/>
  <c r="F749" i="1" l="1"/>
  <c r="G749" i="1" s="1"/>
  <c r="B731" i="10"/>
  <c r="F750" i="1" l="1"/>
  <c r="G750" i="1"/>
  <c r="B732" i="10"/>
  <c r="F751" i="1" l="1"/>
  <c r="G751" i="1" s="1"/>
  <c r="B733" i="10"/>
  <c r="F752" i="1" l="1"/>
  <c r="G752" i="1"/>
  <c r="B734" i="10"/>
  <c r="F753" i="1" l="1"/>
  <c r="G753" i="1" s="1"/>
  <c r="B735" i="10"/>
  <c r="F754" i="1" l="1"/>
  <c r="G754" i="1" s="1"/>
  <c r="B736" i="10"/>
  <c r="F755" i="1" l="1"/>
  <c r="G755" i="1"/>
  <c r="B737" i="10"/>
  <c r="F756" i="1" l="1"/>
  <c r="G756" i="1" s="1"/>
  <c r="B738" i="10"/>
  <c r="F757" i="1" l="1"/>
  <c r="G757" i="1"/>
  <c r="B739" i="10"/>
  <c r="F758" i="1" l="1"/>
  <c r="G758" i="1" s="1"/>
  <c r="B740" i="10"/>
  <c r="F759" i="1" l="1"/>
  <c r="G759" i="1"/>
  <c r="B741" i="10"/>
  <c r="F760" i="1" l="1"/>
  <c r="G760" i="1" s="1"/>
  <c r="B742" i="10"/>
  <c r="F761" i="1" l="1"/>
  <c r="G761" i="1"/>
  <c r="B743" i="10"/>
  <c r="F762" i="1" l="1"/>
  <c r="G762" i="1" s="1"/>
  <c r="B744" i="10"/>
  <c r="F763" i="1" l="1"/>
  <c r="G763" i="1" s="1"/>
  <c r="B745" i="10"/>
  <c r="F764" i="1" l="1"/>
  <c r="G764" i="1"/>
  <c r="B746" i="10"/>
  <c r="F765" i="1" l="1"/>
  <c r="G765" i="1"/>
  <c r="B747" i="10"/>
  <c r="F766" i="1" l="1"/>
  <c r="G766" i="1"/>
  <c r="B748" i="10"/>
  <c r="F767" i="1" l="1"/>
  <c r="G767" i="1" s="1"/>
  <c r="B749" i="10"/>
  <c r="F768" i="1" l="1"/>
  <c r="G768" i="1"/>
  <c r="B750" i="10"/>
  <c r="F769" i="1" l="1"/>
  <c r="G769" i="1"/>
  <c r="B751" i="10"/>
  <c r="F770" i="1" l="1"/>
  <c r="G770" i="1" s="1"/>
  <c r="B752" i="10"/>
  <c r="F771" i="1" l="1"/>
  <c r="G771" i="1"/>
  <c r="B753" i="10"/>
  <c r="F772" i="1" l="1"/>
  <c r="G772" i="1" s="1"/>
  <c r="B754" i="10"/>
  <c r="F773" i="1" l="1"/>
  <c r="G773" i="1"/>
  <c r="B755" i="10"/>
  <c r="F774" i="1" l="1"/>
  <c r="G774" i="1" s="1"/>
  <c r="B756" i="10"/>
  <c r="F775" i="1" l="1"/>
  <c r="G775" i="1"/>
  <c r="B757" i="10"/>
  <c r="F776" i="1" l="1"/>
  <c r="G776" i="1" s="1"/>
  <c r="B758" i="10"/>
  <c r="F777" i="1" l="1"/>
  <c r="G777" i="1" s="1"/>
  <c r="B759" i="10"/>
  <c r="F778" i="1" l="1"/>
  <c r="G778" i="1" s="1"/>
  <c r="B760" i="10"/>
  <c r="F779" i="1" l="1"/>
  <c r="G779" i="1" s="1"/>
  <c r="B761" i="10"/>
  <c r="F780" i="1" l="1"/>
  <c r="G780" i="1" s="1"/>
  <c r="B762" i="10"/>
  <c r="F781" i="1" l="1"/>
  <c r="G781" i="1" s="1"/>
  <c r="B763" i="10"/>
  <c r="F782" i="1" l="1"/>
  <c r="G782" i="1"/>
  <c r="B764" i="10"/>
  <c r="F783" i="1" l="1"/>
  <c r="G783" i="1" s="1"/>
  <c r="B765" i="10"/>
  <c r="F784" i="1" l="1"/>
  <c r="G784" i="1"/>
  <c r="B766" i="10"/>
  <c r="F785" i="1" l="1"/>
  <c r="G785" i="1" s="1"/>
  <c r="B767" i="10"/>
  <c r="F786" i="1" l="1"/>
  <c r="G786" i="1"/>
  <c r="B768" i="10"/>
  <c r="F787" i="1" l="1"/>
  <c r="G787" i="1" s="1"/>
  <c r="B769" i="10"/>
  <c r="F788" i="1" l="1"/>
  <c r="G788" i="1"/>
  <c r="B770" i="10"/>
  <c r="F789" i="1" l="1"/>
  <c r="G789" i="1"/>
  <c r="B771" i="10"/>
  <c r="F790" i="1" l="1"/>
  <c r="G790" i="1" s="1"/>
  <c r="B772" i="10"/>
  <c r="F791" i="1" l="1"/>
  <c r="G791" i="1"/>
  <c r="B773" i="10"/>
  <c r="F792" i="1" l="1"/>
  <c r="G792" i="1" s="1"/>
  <c r="B774" i="10"/>
  <c r="F793" i="1" l="1"/>
  <c r="G793" i="1" s="1"/>
  <c r="B775" i="10"/>
  <c r="F794" i="1" l="1"/>
  <c r="G794" i="1"/>
  <c r="B776" i="10"/>
  <c r="F795" i="1" l="1"/>
  <c r="G795" i="1" s="1"/>
  <c r="B777" i="10"/>
  <c r="F796" i="1" l="1"/>
  <c r="G796" i="1" s="1"/>
  <c r="B778" i="10"/>
  <c r="F797" i="1" l="1"/>
  <c r="G797" i="1" s="1"/>
  <c r="B779" i="10"/>
  <c r="F798" i="1" l="1"/>
  <c r="G798" i="1"/>
  <c r="B780" i="10"/>
  <c r="F799" i="1" l="1"/>
  <c r="G799" i="1" s="1"/>
  <c r="B781" i="10"/>
  <c r="F800" i="1" l="1"/>
  <c r="G800" i="1"/>
  <c r="B782" i="10"/>
  <c r="F801" i="1" l="1"/>
  <c r="G801" i="1"/>
  <c r="B783" i="10"/>
  <c r="F802" i="1" l="1"/>
  <c r="G802" i="1"/>
  <c r="B784" i="10"/>
  <c r="F803" i="1" l="1"/>
  <c r="G803" i="1" s="1"/>
  <c r="B785" i="10"/>
  <c r="F804" i="1" l="1"/>
  <c r="G804" i="1"/>
  <c r="B786" i="10"/>
  <c r="F805" i="1" l="1"/>
  <c r="G805" i="1"/>
  <c r="B787" i="10"/>
  <c r="F806" i="1" l="1"/>
  <c r="G806" i="1" s="1"/>
  <c r="B788" i="10"/>
  <c r="F807" i="1" l="1"/>
  <c r="G807" i="1"/>
  <c r="B789" i="10"/>
  <c r="F808" i="1" l="1"/>
  <c r="G808" i="1" s="1"/>
  <c r="B790" i="10"/>
  <c r="F809" i="1" l="1"/>
  <c r="G809" i="1" s="1"/>
  <c r="B791" i="10"/>
  <c r="F810" i="1" l="1"/>
  <c r="G810" i="1" s="1"/>
  <c r="B792" i="10"/>
  <c r="F811" i="1" l="1"/>
  <c r="G811" i="1" s="1"/>
  <c r="B793" i="10"/>
  <c r="F812" i="1" l="1"/>
  <c r="G812" i="1" s="1"/>
  <c r="B794" i="10"/>
  <c r="F813" i="1" l="1"/>
  <c r="G813" i="1" s="1"/>
  <c r="B795" i="10"/>
  <c r="F814" i="1" l="1"/>
  <c r="G814" i="1"/>
  <c r="B796" i="10"/>
  <c r="G815" i="1" l="1"/>
  <c r="F815" i="1"/>
  <c r="B797" i="10"/>
  <c r="F816" i="1" l="1"/>
  <c r="G816" i="1"/>
  <c r="B798" i="10"/>
  <c r="F817" i="1" l="1"/>
  <c r="G817" i="1" s="1"/>
  <c r="B799" i="10"/>
  <c r="F818" i="1" l="1"/>
  <c r="G818" i="1"/>
  <c r="B800" i="10"/>
  <c r="F819" i="1" l="1"/>
  <c r="G819" i="1" s="1"/>
  <c r="B801" i="10"/>
  <c r="F820" i="1" l="1"/>
  <c r="G820" i="1"/>
  <c r="B802" i="10"/>
  <c r="F821" i="1" l="1"/>
  <c r="G821" i="1"/>
  <c r="B803" i="10"/>
  <c r="F822" i="1" l="1"/>
  <c r="G822" i="1" s="1"/>
  <c r="B804" i="10"/>
  <c r="F823" i="1" l="1"/>
  <c r="G823" i="1"/>
  <c r="B805" i="10"/>
  <c r="F824" i="1" l="1"/>
  <c r="G824" i="1" s="1"/>
  <c r="B806" i="10"/>
  <c r="F825" i="1" l="1"/>
  <c r="G825" i="1" s="1"/>
  <c r="B807" i="10"/>
  <c r="F826" i="1" l="1"/>
  <c r="G826" i="1"/>
  <c r="B808" i="10"/>
  <c r="F827" i="1" l="1"/>
  <c r="G827" i="1" s="1"/>
  <c r="B809" i="10"/>
  <c r="F828" i="1" l="1"/>
  <c r="G828" i="1" s="1"/>
  <c r="B810" i="10"/>
  <c r="F829" i="1" l="1"/>
  <c r="G829" i="1" s="1"/>
  <c r="B811" i="10"/>
  <c r="F830" i="1" l="1"/>
  <c r="G830" i="1"/>
  <c r="B812" i="10"/>
  <c r="F831" i="1" l="1"/>
  <c r="G831" i="1" s="1"/>
  <c r="B813" i="10"/>
  <c r="F832" i="1" l="1"/>
  <c r="G832" i="1"/>
  <c r="B814" i="10"/>
  <c r="F833" i="1" l="1"/>
  <c r="G833" i="1" s="1"/>
  <c r="B815" i="10"/>
  <c r="F834" i="1" l="1"/>
  <c r="G834" i="1"/>
  <c r="B816" i="10"/>
  <c r="F835" i="1" l="1"/>
  <c r="G835" i="1" s="1"/>
  <c r="B817" i="10"/>
  <c r="F836" i="1" l="1"/>
  <c r="G836" i="1"/>
  <c r="B818" i="10"/>
  <c r="F837" i="1" l="1"/>
  <c r="G837" i="1"/>
  <c r="B819" i="10"/>
  <c r="F838" i="1" l="1"/>
  <c r="G838" i="1" s="1"/>
  <c r="B820" i="10"/>
  <c r="F839" i="1" l="1"/>
  <c r="G839" i="1" s="1"/>
  <c r="B821" i="10"/>
  <c r="F840" i="1" l="1"/>
  <c r="G840" i="1" s="1"/>
  <c r="B822" i="10"/>
  <c r="F841" i="1" l="1"/>
  <c r="G841" i="1"/>
  <c r="B823" i="10"/>
  <c r="F842" i="1" l="1"/>
  <c r="G842" i="1" s="1"/>
  <c r="B824" i="10"/>
  <c r="F843" i="1" l="1"/>
  <c r="G843" i="1"/>
  <c r="B825" i="10"/>
  <c r="F844" i="1" l="1"/>
  <c r="G844" i="1"/>
  <c r="B826" i="10"/>
  <c r="F845" i="1" l="1"/>
  <c r="G845" i="1" s="1"/>
  <c r="B827" i="10"/>
  <c r="F846" i="1" l="1"/>
  <c r="G846" i="1"/>
  <c r="B828" i="10"/>
  <c r="F847" i="1" l="1"/>
  <c r="G847" i="1" s="1"/>
  <c r="B829" i="10"/>
  <c r="F848" i="1" l="1"/>
  <c r="G848" i="1" s="1"/>
  <c r="B830" i="10"/>
  <c r="F849" i="1" l="1"/>
  <c r="G849" i="1"/>
  <c r="B831" i="10"/>
  <c r="F850" i="1" l="1"/>
  <c r="G850" i="1"/>
  <c r="B832" i="10"/>
  <c r="F851" i="1" l="1"/>
  <c r="G851" i="1"/>
  <c r="B833" i="10"/>
  <c r="F852" i="1" l="1"/>
  <c r="G852" i="1"/>
  <c r="B834" i="10"/>
  <c r="F853" i="1" l="1"/>
  <c r="G853" i="1" s="1"/>
  <c r="B835" i="10"/>
  <c r="F854" i="1" l="1"/>
  <c r="G854" i="1"/>
  <c r="B836" i="10"/>
  <c r="F855" i="1" l="1"/>
  <c r="G855" i="1" s="1"/>
  <c r="B837" i="10"/>
  <c r="F856" i="1" l="1"/>
  <c r="G856" i="1" s="1"/>
  <c r="B838" i="10"/>
  <c r="F857" i="1" l="1"/>
  <c r="G857" i="1"/>
  <c r="B839" i="10"/>
  <c r="F858" i="1" l="1"/>
  <c r="G858" i="1"/>
  <c r="B840" i="10"/>
  <c r="F859" i="1" l="1"/>
  <c r="G859" i="1"/>
  <c r="B841" i="10"/>
  <c r="F860" i="1" l="1"/>
  <c r="G860" i="1"/>
  <c r="B842" i="10"/>
  <c r="F861" i="1" l="1"/>
  <c r="G861" i="1"/>
  <c r="B843" i="10"/>
  <c r="F862" i="1" l="1"/>
  <c r="G862" i="1" s="1"/>
  <c r="B844" i="10"/>
  <c r="F863" i="1" l="1"/>
  <c r="G863" i="1" s="1"/>
  <c r="B845" i="10"/>
  <c r="F864" i="1" l="1"/>
  <c r="G864" i="1" s="1"/>
  <c r="B846" i="10"/>
  <c r="F865" i="1" l="1"/>
  <c r="G865" i="1"/>
  <c r="B847" i="10"/>
  <c r="F866" i="1" l="1"/>
  <c r="G866" i="1"/>
  <c r="B848" i="10"/>
  <c r="F867" i="1" l="1"/>
  <c r="G867" i="1"/>
  <c r="B849" i="10"/>
  <c r="F868" i="1" l="1"/>
  <c r="G868" i="1"/>
  <c r="B850" i="10"/>
  <c r="F869" i="1" l="1"/>
  <c r="G869" i="1" s="1"/>
  <c r="B851" i="10"/>
  <c r="F870" i="1" l="1"/>
  <c r="G870" i="1"/>
  <c r="B852" i="10"/>
  <c r="F871" i="1" l="1"/>
  <c r="G871" i="1" s="1"/>
  <c r="B853" i="10"/>
  <c r="F872" i="1" l="1"/>
  <c r="G872" i="1" s="1"/>
  <c r="B854" i="10"/>
  <c r="F873" i="1" l="1"/>
  <c r="G873" i="1"/>
  <c r="B855" i="10"/>
  <c r="F874" i="1" l="1"/>
  <c r="G874" i="1"/>
  <c r="B856" i="10"/>
  <c r="F875" i="1" l="1"/>
  <c r="G875" i="1"/>
  <c r="B857" i="10"/>
  <c r="F876" i="1" l="1"/>
  <c r="G876" i="1"/>
  <c r="B858" i="10"/>
  <c r="F877" i="1" l="1"/>
  <c r="G877" i="1" s="1"/>
  <c r="B859" i="10"/>
  <c r="F878" i="1" l="1"/>
  <c r="G878" i="1"/>
  <c r="B860" i="10"/>
  <c r="F879" i="1" l="1"/>
  <c r="G879" i="1" s="1"/>
  <c r="B861" i="10"/>
  <c r="F880" i="1" l="1"/>
  <c r="G880" i="1" s="1"/>
  <c r="B862" i="10"/>
  <c r="F881" i="1" l="1"/>
  <c r="G881" i="1"/>
  <c r="B863" i="10"/>
  <c r="F882" i="1" l="1"/>
  <c r="G882" i="1"/>
  <c r="B864" i="10"/>
  <c r="F883" i="1" l="1"/>
  <c r="G883" i="1"/>
  <c r="B865" i="10"/>
  <c r="F884" i="1" l="1"/>
  <c r="G884" i="1"/>
  <c r="B866" i="10"/>
  <c r="F885" i="1" l="1"/>
  <c r="G885" i="1"/>
  <c r="B867" i="10"/>
  <c r="F886" i="1" l="1"/>
  <c r="G886" i="1" s="1"/>
  <c r="B868" i="10"/>
  <c r="F887" i="1" l="1"/>
  <c r="G887" i="1" s="1"/>
  <c r="B869" i="10"/>
  <c r="F888" i="1" l="1"/>
  <c r="G888" i="1" s="1"/>
  <c r="B870" i="10"/>
  <c r="F889" i="1" l="1"/>
  <c r="G889" i="1"/>
  <c r="B871" i="10"/>
  <c r="F890" i="1" l="1"/>
  <c r="G890" i="1" s="1"/>
  <c r="B872" i="10"/>
  <c r="F891" i="1" l="1"/>
  <c r="G891" i="1"/>
  <c r="B873" i="10"/>
  <c r="F892" i="1" l="1"/>
  <c r="G892" i="1" s="1"/>
  <c r="B874" i="10"/>
  <c r="F893" i="1" l="1"/>
  <c r="G893" i="1" s="1"/>
  <c r="B875" i="10"/>
  <c r="F894" i="1" l="1"/>
  <c r="G894" i="1"/>
  <c r="B876" i="10"/>
  <c r="F895" i="1" l="1"/>
  <c r="G895" i="1" s="1"/>
  <c r="B877" i="10"/>
  <c r="F896" i="1" l="1"/>
  <c r="G896" i="1" s="1"/>
  <c r="B878" i="10"/>
  <c r="F897" i="1" l="1"/>
  <c r="G897" i="1"/>
  <c r="B879" i="10"/>
  <c r="F898" i="1" l="1"/>
  <c r="G898" i="1"/>
  <c r="B880" i="10"/>
  <c r="F899" i="1" l="1"/>
  <c r="G899" i="1"/>
  <c r="B881" i="10"/>
  <c r="F900" i="1" l="1"/>
  <c r="G900" i="1"/>
  <c r="B882" i="10"/>
  <c r="F901" i="1" l="1"/>
  <c r="G901" i="1" s="1"/>
  <c r="B883" i="10"/>
  <c r="F902" i="1" l="1"/>
  <c r="G902" i="1"/>
  <c r="B884" i="10"/>
  <c r="F903" i="1" l="1"/>
  <c r="G903" i="1" s="1"/>
  <c r="B885" i="10"/>
  <c r="F904" i="1" l="1"/>
  <c r="G904" i="1" s="1"/>
  <c r="B886" i="10"/>
  <c r="F905" i="1" l="1"/>
  <c r="G905" i="1"/>
  <c r="B887" i="10"/>
  <c r="F906" i="1" l="1"/>
  <c r="G906" i="1" s="1"/>
  <c r="B888" i="10"/>
  <c r="F907" i="1" l="1"/>
  <c r="G907" i="1"/>
  <c r="B889" i="10"/>
  <c r="F908" i="1" l="1"/>
  <c r="G908" i="1" s="1"/>
  <c r="B890" i="10"/>
  <c r="F909" i="1" l="1"/>
  <c r="G909" i="1"/>
  <c r="B891" i="10"/>
  <c r="F910" i="1" l="1"/>
  <c r="G910" i="1"/>
  <c r="B892" i="10"/>
  <c r="F911" i="1" l="1"/>
  <c r="G911" i="1" s="1"/>
  <c r="B893" i="10"/>
  <c r="F912" i="1" l="1"/>
  <c r="G912" i="1" s="1"/>
  <c r="B894" i="10"/>
  <c r="F913" i="1" l="1"/>
  <c r="G913" i="1"/>
  <c r="B895" i="10"/>
  <c r="F914" i="1" l="1"/>
  <c r="G914" i="1"/>
  <c r="B896" i="10"/>
  <c r="F915" i="1" l="1"/>
  <c r="G915" i="1" s="1"/>
  <c r="B897" i="10"/>
  <c r="F916" i="1" l="1"/>
  <c r="G916" i="1"/>
  <c r="B898" i="10"/>
  <c r="F917" i="1" l="1"/>
  <c r="G917" i="1"/>
  <c r="B899" i="10"/>
  <c r="F918" i="1" l="1"/>
  <c r="G918" i="1" s="1"/>
  <c r="B900" i="10"/>
  <c r="F919" i="1" l="1"/>
  <c r="G919" i="1" s="1"/>
  <c r="B901" i="10"/>
  <c r="F920" i="1" l="1"/>
  <c r="G920" i="1" s="1"/>
  <c r="B902" i="10"/>
  <c r="F921" i="1" l="1"/>
  <c r="G921" i="1"/>
  <c r="B903" i="10"/>
  <c r="F922" i="1" l="1"/>
  <c r="G922" i="1"/>
  <c r="B904" i="10"/>
  <c r="F923" i="1" l="1"/>
  <c r="G923" i="1"/>
  <c r="B905" i="10"/>
  <c r="F924" i="1" l="1"/>
  <c r="G924" i="1"/>
  <c r="B906" i="10"/>
  <c r="F925" i="1" l="1"/>
  <c r="G925" i="1" s="1"/>
  <c r="B907" i="10"/>
  <c r="F926" i="1" l="1"/>
  <c r="G926" i="1"/>
  <c r="B908" i="10"/>
  <c r="F927" i="1" l="1"/>
  <c r="G927" i="1" s="1"/>
  <c r="B909" i="10"/>
  <c r="F928" i="1" l="1"/>
  <c r="G928" i="1" s="1"/>
  <c r="B910" i="10"/>
  <c r="F929" i="1" l="1"/>
  <c r="G929" i="1"/>
  <c r="B911" i="10"/>
  <c r="F930" i="1" l="1"/>
  <c r="G930" i="1" s="1"/>
  <c r="B912" i="10"/>
  <c r="F931" i="1" l="1"/>
  <c r="G931" i="1" s="1"/>
  <c r="B913" i="10"/>
  <c r="F932" i="1" l="1"/>
  <c r="G932" i="1"/>
  <c r="B914" i="10"/>
  <c r="F933" i="1" l="1"/>
  <c r="G933" i="1"/>
  <c r="B915" i="10"/>
  <c r="F934" i="1" l="1"/>
  <c r="G934" i="1" s="1"/>
  <c r="B916" i="10"/>
  <c r="F935" i="1" l="1"/>
  <c r="G935" i="1" s="1"/>
  <c r="B917" i="10"/>
  <c r="F936" i="1" l="1"/>
  <c r="G936" i="1" s="1"/>
  <c r="B918" i="10"/>
  <c r="F937" i="1" l="1"/>
  <c r="G937" i="1"/>
  <c r="B919" i="10"/>
  <c r="F938" i="1" l="1"/>
  <c r="G938" i="1" s="1"/>
  <c r="B920" i="10"/>
  <c r="F939" i="1" l="1"/>
  <c r="G939" i="1"/>
  <c r="B921" i="10"/>
  <c r="F940" i="1" l="1"/>
  <c r="G940" i="1" s="1"/>
  <c r="B922" i="10"/>
  <c r="F941" i="1" l="1"/>
  <c r="G941" i="1" s="1"/>
  <c r="B923" i="10"/>
  <c r="F942" i="1" l="1"/>
  <c r="G942" i="1" s="1"/>
  <c r="B924" i="10"/>
  <c r="F943" i="1" l="1"/>
  <c r="G943" i="1" s="1"/>
  <c r="B925" i="10"/>
  <c r="F944" i="1" l="1"/>
  <c r="G944" i="1" s="1"/>
  <c r="B926" i="10"/>
  <c r="F945" i="1" l="1"/>
  <c r="G945" i="1"/>
  <c r="B927" i="10"/>
  <c r="F946" i="1" l="1"/>
  <c r="G946" i="1"/>
  <c r="B928" i="10"/>
  <c r="F947" i="1" l="1"/>
  <c r="G947" i="1" s="1"/>
  <c r="B929" i="10"/>
  <c r="F948" i="1" l="1"/>
  <c r="G948" i="1"/>
  <c r="B930" i="10"/>
  <c r="F949" i="1" l="1"/>
  <c r="G949" i="1" s="1"/>
  <c r="B931" i="10"/>
  <c r="F950" i="1" l="1"/>
  <c r="G950" i="1"/>
  <c r="B932" i="10"/>
  <c r="F951" i="1" l="1"/>
  <c r="G951" i="1" s="1"/>
  <c r="B933" i="10"/>
  <c r="F952" i="1" l="1"/>
  <c r="G952" i="1" s="1"/>
  <c r="B934" i="10"/>
  <c r="F953" i="1" l="1"/>
  <c r="G953" i="1"/>
  <c r="B935" i="10"/>
  <c r="F954" i="1" l="1"/>
  <c r="G954" i="1"/>
  <c r="B936" i="10"/>
  <c r="F955" i="1" l="1"/>
  <c r="G955" i="1"/>
  <c r="B937" i="10"/>
  <c r="F956" i="1" l="1"/>
  <c r="G956" i="1" s="1"/>
  <c r="B938" i="10"/>
  <c r="F957" i="1" l="1"/>
  <c r="G957" i="1"/>
  <c r="B939" i="10"/>
  <c r="F958" i="1" l="1"/>
  <c r="G958" i="1" s="1"/>
  <c r="B940" i="10"/>
  <c r="F959" i="1" l="1"/>
  <c r="G959" i="1" s="1"/>
  <c r="B941" i="10"/>
  <c r="F960" i="1" l="1"/>
  <c r="G960" i="1" s="1"/>
  <c r="B942" i="10"/>
  <c r="F961" i="1" l="1"/>
  <c r="G961" i="1"/>
  <c r="B943" i="10"/>
  <c r="F962" i="1" l="1"/>
  <c r="G962" i="1"/>
  <c r="B944" i="10"/>
  <c r="F963" i="1" l="1"/>
  <c r="G963" i="1"/>
  <c r="B945" i="10"/>
  <c r="F964" i="1" l="1"/>
  <c r="G964" i="1"/>
  <c r="B946" i="10"/>
  <c r="F965" i="1" l="1"/>
  <c r="G965" i="1" s="1"/>
  <c r="B947" i="10"/>
  <c r="F966" i="1" l="1"/>
  <c r="G966" i="1"/>
  <c r="B948" i="10"/>
  <c r="F967" i="1" l="1"/>
  <c r="G967" i="1" s="1"/>
  <c r="B949" i="10"/>
  <c r="F968" i="1" l="1"/>
  <c r="G968" i="1" s="1"/>
  <c r="B950" i="10"/>
  <c r="F969" i="1" l="1"/>
  <c r="G969" i="1"/>
  <c r="B951" i="10"/>
  <c r="F970" i="1" l="1"/>
  <c r="G970" i="1"/>
  <c r="B952" i="10"/>
  <c r="F971" i="1" l="1"/>
  <c r="G971" i="1"/>
  <c r="B953" i="10"/>
  <c r="F972" i="1" l="1"/>
  <c r="G972" i="1" s="1"/>
  <c r="B954" i="10"/>
  <c r="F973" i="1" l="1"/>
  <c r="G973" i="1" s="1"/>
  <c r="B955" i="10"/>
  <c r="F974" i="1" l="1"/>
  <c r="G974" i="1" s="1"/>
  <c r="B956" i="10"/>
  <c r="F975" i="1" l="1"/>
  <c r="G975" i="1" s="1"/>
  <c r="B957" i="10"/>
  <c r="F976" i="1" l="1"/>
  <c r="G976" i="1" s="1"/>
  <c r="B958" i="10"/>
  <c r="F977" i="1" l="1"/>
  <c r="G977" i="1"/>
  <c r="B959" i="10"/>
  <c r="F978" i="1" l="1"/>
  <c r="G978" i="1"/>
  <c r="B960" i="10"/>
  <c r="F979" i="1" l="1"/>
  <c r="G979" i="1"/>
  <c r="B961" i="10"/>
  <c r="F980" i="1" l="1"/>
  <c r="G980" i="1" s="1"/>
  <c r="B962" i="10"/>
  <c r="F981" i="1" l="1"/>
  <c r="G981" i="1" s="1"/>
  <c r="B963" i="10"/>
  <c r="F982" i="1" l="1"/>
  <c r="G982" i="1"/>
  <c r="B964" i="10"/>
  <c r="F983" i="1" l="1"/>
  <c r="G983" i="1" s="1"/>
  <c r="B965" i="10"/>
  <c r="F984" i="1" l="1"/>
  <c r="G984" i="1" s="1"/>
  <c r="B966" i="10"/>
  <c r="F985" i="1" l="1"/>
  <c r="G985" i="1"/>
  <c r="B967" i="10"/>
  <c r="F986" i="1" l="1"/>
  <c r="G986" i="1"/>
  <c r="B968" i="10"/>
  <c r="F987" i="1" l="1"/>
  <c r="G987" i="1"/>
  <c r="B969" i="10"/>
  <c r="F988" i="1" l="1"/>
  <c r="G988" i="1" s="1"/>
  <c r="B970" i="10"/>
  <c r="F989" i="1" l="1"/>
  <c r="G989" i="1" s="1"/>
  <c r="B971" i="10"/>
  <c r="F990" i="1" l="1"/>
  <c r="G990" i="1"/>
  <c r="B972" i="10"/>
  <c r="F991" i="1" l="1"/>
  <c r="G991" i="1" s="1"/>
  <c r="B973" i="10"/>
  <c r="F992" i="1" l="1"/>
  <c r="G992" i="1" s="1"/>
  <c r="B974" i="10"/>
  <c r="F993" i="1" l="1"/>
  <c r="G993" i="1"/>
  <c r="B975" i="10"/>
  <c r="F994" i="1" l="1"/>
  <c r="G994" i="1"/>
  <c r="B976" i="10"/>
  <c r="F995" i="1" l="1"/>
  <c r="G995" i="1"/>
  <c r="B977" i="10"/>
  <c r="F996" i="1" l="1"/>
  <c r="G996" i="1"/>
  <c r="B978" i="10"/>
  <c r="F997" i="1" l="1"/>
  <c r="G997" i="1" s="1"/>
  <c r="B979" i="10"/>
  <c r="F998" i="1" l="1"/>
  <c r="G998" i="1"/>
  <c r="B980" i="10"/>
  <c r="F999" i="1" l="1"/>
  <c r="G999" i="1" s="1"/>
  <c r="B981" i="10"/>
  <c r="F1000" i="1" l="1"/>
  <c r="G1000" i="1" s="1"/>
  <c r="B982" i="10"/>
  <c r="F1001" i="1" l="1"/>
  <c r="G1001" i="1"/>
  <c r="B983" i="10"/>
  <c r="F1002" i="1" l="1"/>
  <c r="G1002" i="1"/>
  <c r="B984" i="10"/>
  <c r="F1003" i="1" l="1"/>
  <c r="G1003" i="1"/>
  <c r="B985" i="10"/>
  <c r="F1004" i="1" l="1"/>
  <c r="G1004" i="1" s="1"/>
  <c r="B986" i="10"/>
  <c r="F1005" i="1" l="1"/>
  <c r="G1005" i="1" s="1"/>
  <c r="B987" i="10"/>
  <c r="F1006" i="1" l="1"/>
  <c r="G1006" i="1" s="1"/>
  <c r="B988" i="10"/>
  <c r="F1007" i="1" l="1"/>
  <c r="G1007" i="1"/>
  <c r="B989" i="10"/>
  <c r="F1008" i="1" l="1"/>
  <c r="G1008" i="1" s="1"/>
  <c r="B990" i="10"/>
  <c r="F1009" i="1" l="1"/>
  <c r="G1009" i="1"/>
  <c r="B991" i="10"/>
  <c r="F1010" i="1" l="1"/>
  <c r="G1010" i="1"/>
  <c r="B992" i="10"/>
  <c r="F1011" i="1" l="1"/>
  <c r="G1011" i="1" s="1"/>
  <c r="B993" i="10"/>
  <c r="F1012" i="1" l="1"/>
  <c r="G1012" i="1"/>
  <c r="B994" i="10"/>
  <c r="F1013" i="1" l="1"/>
  <c r="G1013" i="1" s="1"/>
  <c r="B995" i="10"/>
  <c r="F1014" i="1" l="1"/>
  <c r="G1014" i="1" s="1"/>
  <c r="B996" i="10"/>
  <c r="F1015" i="1" l="1"/>
  <c r="G1015" i="1" s="1"/>
  <c r="B997" i="10"/>
  <c r="F1016" i="1" l="1"/>
  <c r="G1016" i="1" s="1"/>
  <c r="B998" i="10"/>
  <c r="F1017" i="1" l="1"/>
  <c r="G1017" i="1"/>
  <c r="B999" i="10"/>
  <c r="F1018" i="1" l="1"/>
  <c r="G1018" i="1"/>
  <c r="B1000" i="10"/>
  <c r="F1019" i="1" l="1"/>
  <c r="G1019" i="1"/>
  <c r="B1001" i="10"/>
  <c r="F1020" i="1" l="1"/>
  <c r="G1020" i="1" s="1"/>
  <c r="B1002" i="10"/>
  <c r="F1021" i="1" l="1"/>
  <c r="G1021" i="1" s="1"/>
  <c r="B1003" i="10"/>
  <c r="F1022" i="1" l="1"/>
  <c r="G1022" i="1" s="1"/>
  <c r="B1004" i="10"/>
  <c r="F1023" i="1" l="1"/>
  <c r="G1023" i="1"/>
  <c r="B1005" i="10"/>
  <c r="F1024" i="1" l="1"/>
  <c r="G1024" i="1" s="1"/>
  <c r="B1006" i="10"/>
  <c r="F1025" i="1" l="1"/>
  <c r="G1025" i="1"/>
  <c r="B1007" i="10"/>
  <c r="F1026" i="1" l="1"/>
  <c r="G1026" i="1"/>
  <c r="B1008" i="10"/>
  <c r="F1027" i="1" l="1"/>
  <c r="G1027" i="1" s="1"/>
  <c r="B1009" i="10"/>
  <c r="F1028" i="1" l="1"/>
  <c r="G1028" i="1"/>
  <c r="B1010" i="10"/>
  <c r="F1029" i="1" l="1"/>
  <c r="G1029" i="1"/>
  <c r="B1011" i="10"/>
  <c r="F1030" i="1" l="1"/>
  <c r="G1030" i="1"/>
  <c r="B1012" i="10"/>
  <c r="F1031" i="1" l="1"/>
  <c r="G1031" i="1" s="1"/>
  <c r="B1013" i="10"/>
  <c r="B1014" i="10" l="1"/>
  <c r="B1015" i="10" l="1"/>
  <c r="B1016" i="10" l="1"/>
  <c r="B1017" i="10" l="1"/>
  <c r="B1018" i="10" l="1"/>
  <c r="B1019" i="10" l="1"/>
  <c r="B1020" i="10" l="1"/>
  <c r="B11" i="10"/>
  <c r="B10" i="10"/>
  <c r="F21" i="1"/>
  <c r="G21" i="1" s="1"/>
  <c r="F22" i="1" l="1"/>
  <c r="G22" i="1" s="1"/>
  <c r="B12" i="10" l="1"/>
  <c r="F23" i="1"/>
  <c r="G23" i="1" s="1"/>
  <c r="D13" i="1" s="1"/>
</calcChain>
</file>

<file path=xl/sharedStrings.xml><?xml version="1.0" encoding="utf-8"?>
<sst xmlns="http://schemas.openxmlformats.org/spreadsheetml/2006/main" count="2142" uniqueCount="108">
  <si>
    <t xml:space="preserve">Výpočet maximálního přiměřeného zisku </t>
  </si>
  <si>
    <t>Výpočet přiměřeného zisku pro rok</t>
  </si>
  <si>
    <t>vyberte rok v rozmezí 2025 - 2030</t>
  </si>
  <si>
    <t>Kč</t>
  </si>
  <si>
    <t>Zadejte do tabulky název majetku, CAPEX - pořizovací cena položky majetku a rok pořízení aktiva.</t>
  </si>
  <si>
    <t>ID(pro tento soubor)</t>
  </si>
  <si>
    <t>Název majetku</t>
  </si>
  <si>
    <t>CAPEX - pořizovací cena položky majetku</t>
  </si>
  <si>
    <t>Rok pořízení aktiva</t>
  </si>
  <si>
    <t>Maximální výše přiměřeného zisku [Kč]</t>
  </si>
  <si>
    <t>Výpočet i [-] - faktor časové hodnoty peněz</t>
  </si>
  <si>
    <t>Slouží pro výpočet přiměřeného zisku v letech 2026 až 2030</t>
  </si>
  <si>
    <t>1.</t>
  </si>
  <si>
    <t>Zadejte vstupní hodnoty IPV</t>
  </si>
  <si>
    <t>IPV*</t>
  </si>
  <si>
    <t>*ukazatel Ceny průmyslových výrobců zveřejněný Českou národní bankou, přičemž pro y-2 se použije skutečný ukazatel Ceny průmyslových výrobců, pro y-1 a y se použije prognóza ukazatele Ceny průmyslových výrobců zveřejněného Českou národní bankou ke dni 31. srpna kalendářního roku předcházejícího kalendářní rok, pro který se kalkuluje cena tepelné energie.</t>
  </si>
  <si>
    <t>2.</t>
  </si>
  <si>
    <r>
      <t>Dílčí výpočet i</t>
    </r>
    <r>
      <rPr>
        <vertAlign val="subscript"/>
        <sz val="11"/>
        <color theme="1"/>
        <rFont val="Arial"/>
        <family val="2"/>
        <charset val="238"/>
        <scheme val="minor"/>
      </rPr>
      <t>y</t>
    </r>
    <r>
      <rPr>
        <sz val="11"/>
        <color theme="1"/>
        <rFont val="Arial"/>
        <family val="2"/>
        <scheme val="minor"/>
      </rPr>
      <t xml:space="preserve"> [-] </t>
    </r>
    <r>
      <rPr>
        <b/>
        <sz val="14"/>
        <color theme="1"/>
        <rFont val="Arial"/>
        <family val="2"/>
        <charset val="238"/>
        <scheme val="minor"/>
      </rPr>
      <t>dosazením do zvorce</t>
    </r>
  </si>
  <si>
    <r>
      <t>Výstup ze vzorce i</t>
    </r>
    <r>
      <rPr>
        <b/>
        <vertAlign val="subscript"/>
        <sz val="12"/>
        <color theme="1"/>
        <rFont val="Arial"/>
        <family val="2"/>
        <scheme val="minor"/>
      </rPr>
      <t>y</t>
    </r>
  </si>
  <si>
    <t>3.</t>
  </si>
  <si>
    <t>Test minimální a maximální hodnoty a zaokrouhlení**</t>
  </si>
  <si>
    <t>**Faktor časové hodnoty peněz i se zaokrouhluje na tři desetinná místa a nabývá nejméně hodnoty 0,010 a nejvýše hodnoty 0,060.</t>
  </si>
  <si>
    <r>
      <t>Minimální hodnota faktoru i</t>
    </r>
    <r>
      <rPr>
        <b/>
        <vertAlign val="subscript"/>
        <sz val="11"/>
        <color theme="1"/>
        <rFont val="Arial"/>
        <family val="2"/>
        <charset val="238"/>
        <scheme val="minor"/>
      </rPr>
      <t>y</t>
    </r>
  </si>
  <si>
    <r>
      <t>Maximální hodnota faktoru i</t>
    </r>
    <r>
      <rPr>
        <b/>
        <vertAlign val="subscript"/>
        <sz val="11"/>
        <color theme="1"/>
        <rFont val="Arial"/>
        <family val="2"/>
        <charset val="238"/>
        <scheme val="minor"/>
      </rPr>
      <t>y</t>
    </r>
  </si>
  <si>
    <r>
      <t>Výsledné i</t>
    </r>
    <r>
      <rPr>
        <b/>
        <vertAlign val="subscript"/>
        <sz val="12"/>
        <color theme="1"/>
        <rFont val="Arial"/>
        <family val="2"/>
        <scheme val="minor"/>
      </rPr>
      <t xml:space="preserve">y </t>
    </r>
    <r>
      <rPr>
        <b/>
        <sz val="8"/>
        <color theme="1"/>
        <rFont val="Arial"/>
        <family val="2"/>
        <charset val="238"/>
        <scheme val="minor"/>
      </rPr>
      <t>(korekce **)</t>
    </r>
  </si>
  <si>
    <t>Ověřovací sestava - ruční výpočet</t>
  </si>
  <si>
    <t>ID (pro tento soubor)</t>
  </si>
  <si>
    <t>Do 2021 (včetně)</t>
  </si>
  <si>
    <t>2022 -2024</t>
  </si>
  <si>
    <t>2022-2024</t>
  </si>
  <si>
    <t>Koeficient celkem</t>
  </si>
  <si>
    <t>Indexovaný CAPEX</t>
  </si>
  <si>
    <t>=</t>
  </si>
  <si>
    <t>Index interval 1996-2021</t>
  </si>
  <si>
    <t>Index interval 2022-2024</t>
  </si>
  <si>
    <t>Index_25</t>
  </si>
  <si>
    <t>Index_26</t>
  </si>
  <si>
    <t>Index_27</t>
  </si>
  <si>
    <t>Index_28</t>
  </si>
  <si>
    <t>Index_29</t>
  </si>
  <si>
    <t>Index_30</t>
  </si>
  <si>
    <t>Přehled počtu let ukončených od aktivace</t>
  </si>
  <si>
    <t>Indexace do</t>
  </si>
  <si>
    <t>1. rok indexace</t>
  </si>
  <si>
    <t>poznamka</t>
  </si>
  <si>
    <t>i_2021</t>
  </si>
  <si>
    <t>i_2022</t>
  </si>
  <si>
    <t>i_2023</t>
  </si>
  <si>
    <t>i_2024</t>
  </si>
  <si>
    <t>i_2025</t>
  </si>
  <si>
    <t>i_2026</t>
  </si>
  <si>
    <t>i_2027</t>
  </si>
  <si>
    <t>i_2028</t>
  </si>
  <si>
    <t>i_2029</t>
  </si>
  <si>
    <t>i_2030</t>
  </si>
  <si>
    <t>ii_1996</t>
  </si>
  <si>
    <t>ii_1997</t>
  </si>
  <si>
    <t>ii_1998</t>
  </si>
  <si>
    <t>ii_1999</t>
  </si>
  <si>
    <t>ii_2000</t>
  </si>
  <si>
    <t>ii_2001</t>
  </si>
  <si>
    <t>ii_2002</t>
  </si>
  <si>
    <t>ii_2003</t>
  </si>
  <si>
    <t>ii_2004</t>
  </si>
  <si>
    <t>ii_2005</t>
  </si>
  <si>
    <t>ii_2006</t>
  </si>
  <si>
    <t>ii_2007</t>
  </si>
  <si>
    <t>ii_2008</t>
  </si>
  <si>
    <t>ii_2009</t>
  </si>
  <si>
    <t>ii_2010</t>
  </si>
  <si>
    <t>ii_2011</t>
  </si>
  <si>
    <t>ii_2012</t>
  </si>
  <si>
    <t>ii_2013</t>
  </si>
  <si>
    <t>ii_2014</t>
  </si>
  <si>
    <t>ii_2015</t>
  </si>
  <si>
    <t>ii_2016</t>
  </si>
  <si>
    <t>ii_2017</t>
  </si>
  <si>
    <t>ii_2018</t>
  </si>
  <si>
    <t>ii_2019</t>
  </si>
  <si>
    <t>ii_2020</t>
  </si>
  <si>
    <t>ii_2021</t>
  </si>
  <si>
    <t>ii_2022</t>
  </si>
  <si>
    <t>ii_2023</t>
  </si>
  <si>
    <t>ii_2024</t>
  </si>
  <si>
    <t>ii_2025</t>
  </si>
  <si>
    <t>ii_2026</t>
  </si>
  <si>
    <t>ii_2027</t>
  </si>
  <si>
    <t>ii_2028</t>
  </si>
  <si>
    <t>ii_2029</t>
  </si>
  <si>
    <t>ii_2030</t>
  </si>
  <si>
    <t>do 2021)</t>
  </si>
  <si>
    <t>&lt;2022-2024&gt;</t>
  </si>
  <si>
    <t>&lt;2025-2030&gt;</t>
  </si>
  <si>
    <t>Suma</t>
  </si>
  <si>
    <t>i - faktor časové hodnoty peněz</t>
  </si>
  <si>
    <t>Poznámka</t>
  </si>
  <si>
    <t>Rok</t>
  </si>
  <si>
    <t>i</t>
  </si>
  <si>
    <t>[-]</t>
  </si>
  <si>
    <t>&gt;= (do, včetně)</t>
  </si>
  <si>
    <t>zadaný rok pořízení aktiva není v rozsahu 0 - 2030</t>
  </si>
  <si>
    <t xml:space="preserve">majetek zařazen do užívání po roce </t>
  </si>
  <si>
    <t>Pro simulování výpočtu pro roky 2026 až 2030, v případě, že uživatel nevloží hodnoty IPV pro dané roky, bude do výpočtu dosazena minimální hodnota faktoru iᵧ ve výši 0,010</t>
  </si>
  <si>
    <t>Ověření IPV</t>
  </si>
  <si>
    <t>Popis souboru</t>
  </si>
  <si>
    <t>CAPEX - pořizovací cena položky majetku [Kč]</t>
  </si>
  <si>
    <t>Rok pořízení aktiva [-]</t>
  </si>
  <si>
    <t>Maximální přiměřený zisk celkem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</si>
</sst>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 _K_č_-;\-* #,##0.00\ _K_č_-;_-* &quot;-&quot;??\ _K_č_-;_-@_-"/>
    <numFmt numFmtId="164" formatCode="0.000"/>
    <numFmt numFmtId="165" formatCode="0.00000"/>
    <numFmt numFmtId="166" formatCode="#,##0.000"/>
    <numFmt numFmtId="167" formatCode="0.0000"/>
  </numFmts>
  <fonts count="33" x14ac:knownFonts="1">
    <font>
      <sz val="11"/>
      <color theme="1"/>
      <name val="Arial"/>
      <family val="2"/>
      <scheme val="minor"/>
    </font>
    <font>
      <sz val="10"/>
      <color theme="1"/>
      <name val="Arial"/>
      <family val="2"/>
      <charset val="238"/>
    </font>
    <font>
      <sz val="10"/>
      <color theme="1"/>
      <name val="Arial"/>
      <family val="2"/>
      <charset val="238"/>
    </font>
    <font>
      <sz val="10"/>
      <color theme="1"/>
      <name val="Arial"/>
      <family val="2"/>
      <charset val="238"/>
    </font>
    <font>
      <sz val="11"/>
      <color theme="1"/>
      <name val="Arial"/>
      <family val="2"/>
      <charset val="238"/>
      <scheme val="minor"/>
    </font>
    <font>
      <b/>
      <sz val="11"/>
      <color theme="1"/>
      <name val="Arial"/>
      <family val="2"/>
      <charset val="238"/>
      <scheme val="minor"/>
    </font>
    <font>
      <i/>
      <sz val="11"/>
      <color theme="1"/>
      <name val="Arial"/>
      <family val="2"/>
      <charset val="238"/>
      <scheme val="minor"/>
    </font>
    <font>
      <sz val="10"/>
      <color theme="0"/>
      <name val="Arial"/>
      <family val="2"/>
      <charset val="238"/>
    </font>
    <font>
      <sz val="24"/>
      <color theme="1"/>
      <name val="Arial"/>
      <family val="2"/>
      <scheme val="minor"/>
    </font>
    <font>
      <sz val="24"/>
      <color theme="3"/>
      <name val="Arial"/>
      <family val="2"/>
      <scheme val="minor"/>
    </font>
    <font>
      <sz val="14"/>
      <color theme="1"/>
      <name val="Arial"/>
      <family val="2"/>
      <scheme val="minor"/>
    </font>
    <font>
      <sz val="10"/>
      <color theme="1"/>
      <name val="Arial"/>
      <family val="2"/>
      <scheme val="minor"/>
    </font>
    <font>
      <sz val="14"/>
      <color theme="1"/>
      <name val="Arial"/>
      <family val="2"/>
      <charset val="238"/>
    </font>
    <font>
      <b/>
      <sz val="10"/>
      <color theme="0"/>
      <name val="Arial"/>
      <family val="2"/>
      <charset val="238"/>
    </font>
    <font>
      <sz val="14"/>
      <color rgb="FFFF0000"/>
      <name val="Arial"/>
      <family val="2"/>
      <scheme val="minor"/>
    </font>
    <font>
      <sz val="11"/>
      <color theme="0"/>
      <name val="Arial"/>
      <family val="2"/>
      <scheme val="minor"/>
    </font>
    <font>
      <sz val="9"/>
      <color theme="0"/>
      <name val="Arial"/>
      <family val="2"/>
      <scheme val="minor"/>
    </font>
    <font>
      <sz val="11"/>
      <color theme="1" tint="0.89999084444715716"/>
      <name val="Arial"/>
      <family val="2"/>
      <scheme val="minor"/>
    </font>
    <font>
      <sz val="9"/>
      <color theme="1" tint="0.89999084444715716"/>
      <name val="Arial"/>
      <family val="2"/>
      <scheme val="minor"/>
    </font>
    <font>
      <sz val="12"/>
      <color theme="1"/>
      <name val="Arial"/>
      <family val="2"/>
      <scheme val="minor"/>
    </font>
    <font>
      <sz val="8"/>
      <name val="Arial"/>
      <family val="2"/>
      <scheme val="minor"/>
    </font>
    <font>
      <b/>
      <sz val="10"/>
      <color theme="0"/>
      <name val="Arial"/>
      <family val="2"/>
    </font>
    <font>
      <i/>
      <sz val="11"/>
      <color theme="3" tint="-0.499984740745262"/>
      <name val="Arial"/>
      <family val="2"/>
      <scheme val="minor"/>
    </font>
    <font>
      <b/>
      <sz val="18"/>
      <color theme="1"/>
      <name val="Arial"/>
      <family val="2"/>
      <charset val="238"/>
      <scheme val="minor"/>
    </font>
    <font>
      <sz val="12"/>
      <color theme="1"/>
      <name val="Arial"/>
      <family val="2"/>
      <charset val="238"/>
    </font>
    <font>
      <b/>
      <sz val="12"/>
      <color theme="0"/>
      <name val="Arial"/>
      <family val="2"/>
    </font>
    <font>
      <b/>
      <sz val="16"/>
      <color theme="1"/>
      <name val="Arial"/>
      <family val="2"/>
      <scheme val="minor"/>
    </font>
    <font>
      <b/>
      <sz val="14"/>
      <color theme="1"/>
      <name val="Arial"/>
      <family val="2"/>
      <charset val="238"/>
      <scheme val="minor"/>
    </font>
    <font>
      <b/>
      <vertAlign val="subscript"/>
      <sz val="11"/>
      <color theme="1"/>
      <name val="Arial"/>
      <family val="2"/>
      <charset val="238"/>
      <scheme val="minor"/>
    </font>
    <font>
      <vertAlign val="subscript"/>
      <sz val="11"/>
      <color theme="1"/>
      <name val="Arial"/>
      <family val="2"/>
      <charset val="238"/>
      <scheme val="minor"/>
    </font>
    <font>
      <b/>
      <sz val="12"/>
      <color theme="1"/>
      <name val="Arial"/>
      <family val="2"/>
      <scheme val="minor"/>
    </font>
    <font>
      <b/>
      <vertAlign val="subscript"/>
      <sz val="12"/>
      <color theme="1"/>
      <name val="Arial"/>
      <family val="2"/>
      <scheme val="minor"/>
    </font>
    <font>
      <b/>
      <sz val="8"/>
      <color theme="1"/>
      <name val="Arial"/>
      <family val="2"/>
      <charset val="238"/>
      <scheme val="minor"/>
    </font>
  </fonts>
  <fills count="21">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theme="5"/>
      </patternFill>
    </fill>
    <fill>
      <patternFill patternType="solid">
        <fgColor theme="8" tint="0.59999389629810485"/>
        <bgColor indexed="65"/>
      </patternFill>
    </fill>
    <fill>
      <patternFill patternType="solid">
        <fgColor theme="4"/>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tint="0.59999389629810485"/>
        <bgColor indexed="64"/>
      </patternFill>
    </fill>
    <fill>
      <patternFill patternType="solid">
        <fgColor theme="3" tint="0.79998168889431442"/>
        <bgColor indexed="64"/>
      </patternFill>
    </fill>
    <fill>
      <patternFill patternType="solid">
        <fgColor theme="1" tint="0.89999084444715716"/>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8" tint="0.39997558519241921"/>
        <bgColor indexed="64"/>
      </patternFill>
    </fill>
  </fills>
  <borders count="29">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theme="4" tint="0.39994506668294322"/>
      </top>
      <bottom style="medium">
        <color theme="4" tint="0.39994506668294322"/>
      </bottom>
      <diagonal/>
    </border>
    <border>
      <left/>
      <right style="thin">
        <color theme="0"/>
      </right>
      <top style="medium">
        <color theme="4" tint="0.39994506668294322"/>
      </top>
      <bottom style="medium">
        <color theme="4" tint="0.39994506668294322"/>
      </bottom>
      <diagonal/>
    </border>
    <border>
      <left style="thin">
        <color theme="0"/>
      </left>
      <right style="thin">
        <color theme="0"/>
      </right>
      <top style="medium">
        <color theme="4" tint="0.39994506668294322"/>
      </top>
      <bottom style="medium">
        <color theme="4" tint="0.39994506668294322"/>
      </bottom>
      <diagonal/>
    </border>
    <border>
      <left style="thin">
        <color theme="0"/>
      </left>
      <right/>
      <top style="medium">
        <color theme="4" tint="0.39994506668294322"/>
      </top>
      <bottom style="medium">
        <color theme="4" tint="0.39994506668294322"/>
      </bottom>
      <diagonal/>
    </border>
    <border>
      <left style="thin">
        <color indexed="64"/>
      </left>
      <right/>
      <top/>
      <bottom/>
      <diagonal/>
    </border>
    <border>
      <left/>
      <right style="thin">
        <color indexed="64"/>
      </right>
      <top/>
      <bottom/>
      <diagonal/>
    </border>
    <border>
      <left style="medium">
        <color theme="3" tint="0.39994506668294322"/>
      </left>
      <right/>
      <top style="medium">
        <color theme="4" tint="0.39994506668294322"/>
      </top>
      <bottom style="medium">
        <color theme="4" tint="0.39994506668294322"/>
      </bottom>
      <diagonal/>
    </border>
    <border>
      <left/>
      <right style="medium">
        <color theme="3" tint="0.39994506668294322"/>
      </right>
      <top style="medium">
        <color theme="4" tint="0.39994506668294322"/>
      </top>
      <bottom style="medium">
        <color theme="4" tint="0.39994506668294322"/>
      </bottom>
      <diagonal/>
    </border>
    <border>
      <left style="medium">
        <color theme="3" tint="0.399945066682943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medium">
        <color theme="3" tint="0.39994506668294322"/>
      </left>
      <right/>
      <top/>
      <bottom/>
      <diagonal/>
    </border>
    <border>
      <left/>
      <right/>
      <top/>
      <bottom style="thick">
        <color theme="4" tint="0.39994506668294322"/>
      </bottom>
      <diagonal/>
    </border>
    <border>
      <left/>
      <right/>
      <top style="medium">
        <color theme="4" tint="0.39994506668294322"/>
      </top>
      <bottom style="medium">
        <color theme="4" tint="0.39991454817346722"/>
      </bottom>
      <diagonal/>
    </border>
    <border>
      <left style="thin">
        <color indexed="64"/>
      </left>
      <right style="thin">
        <color indexed="64"/>
      </right>
      <top style="thin">
        <color indexed="64"/>
      </top>
      <bottom style="thick">
        <color theme="4" tint="0.39994506668294322"/>
      </bottom>
      <diagonal/>
    </border>
    <border>
      <left style="thin">
        <color indexed="64"/>
      </left>
      <right style="medium">
        <color theme="3" tint="0.39994506668294322"/>
      </right>
      <top style="medium">
        <color theme="4" tint="0.39994506668294322"/>
      </top>
      <bottom style="thick">
        <color theme="4" tint="0.39994506668294322"/>
      </bottom>
      <diagonal/>
    </border>
    <border>
      <left/>
      <right style="thin">
        <color indexed="64"/>
      </right>
      <top style="thin">
        <color indexed="64"/>
      </top>
      <bottom style="thick">
        <color theme="4" tint="0.39994506668294322"/>
      </bottom>
      <diagonal/>
    </border>
    <border>
      <left style="thin">
        <color theme="0"/>
      </left>
      <right style="medium">
        <color theme="3" tint="0.39994506668294322"/>
      </right>
      <top style="medium">
        <color theme="4" tint="0.39994506668294322"/>
      </top>
      <bottom style="medium">
        <color theme="4" tint="0.39994506668294322"/>
      </bottom>
      <diagonal/>
    </border>
    <border>
      <left style="medium">
        <color indexed="64"/>
      </left>
      <right style="thin">
        <color theme="0"/>
      </right>
      <top style="medium">
        <color theme="4" tint="0.39994506668294322"/>
      </top>
      <bottom style="medium">
        <color theme="4" tint="0.39994506668294322"/>
      </bottom>
      <diagonal/>
    </border>
    <border>
      <left/>
      <right style="thick">
        <color theme="3" tint="0.39994506668294322"/>
      </right>
      <top style="medium">
        <color theme="4" tint="0.39994506668294322"/>
      </top>
      <bottom style="medium">
        <color theme="4" tint="0.39994506668294322"/>
      </bottom>
      <diagonal/>
    </border>
    <border>
      <left style="medium">
        <color indexed="64"/>
      </left>
      <right style="thin">
        <color indexed="64"/>
      </right>
      <top style="thin">
        <color indexed="64"/>
      </top>
      <bottom style="thick">
        <color theme="4" tint="0.39994506668294322"/>
      </bottom>
      <diagonal/>
    </border>
    <border>
      <left style="thin">
        <color indexed="64"/>
      </left>
      <right style="thick">
        <color theme="3" tint="0.39994506668294322"/>
      </right>
      <top style="thin">
        <color indexed="64"/>
      </top>
      <bottom style="thick">
        <color theme="4" tint="0.39994506668294322"/>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s>
  <cellStyleXfs count="10">
    <xf numFmtId="0" fontId="0" fillId="0" borderId="0"/>
    <xf numFmtId="0" fontId="3" fillId="2" borderId="0" applyNumberFormat="0" applyBorder="0" applyAlignment="0" applyProtection="0"/>
    <xf numFmtId="0" fontId="4" fillId="0" borderId="0"/>
    <xf numFmtId="43" fontId="4" fillId="0" borderId="0" applyFont="0" applyFill="0" applyBorder="0" applyAlignment="0" applyProtection="0"/>
    <xf numFmtId="0" fontId="7" fillId="4" borderId="0" applyNumberFormat="0" applyBorder="0" applyAlignment="0" applyProtection="0"/>
    <xf numFmtId="0" fontId="2" fillId="5" borderId="0" applyNumberFormat="0" applyBorder="0" applyAlignment="0" applyProtection="0"/>
    <xf numFmtId="0" fontId="7" fillId="6" borderId="0" applyNumberFormat="0" applyBorder="0" applyAlignment="0" applyProtection="0"/>
    <xf numFmtId="0" fontId="1" fillId="7" borderId="0" applyNumberFormat="0" applyBorder="0" applyAlignment="0" applyProtection="0"/>
    <xf numFmtId="0" fontId="7" fillId="8" borderId="0" applyNumberFormat="0" applyBorder="0" applyAlignment="0" applyProtection="0"/>
    <xf numFmtId="0" fontId="1" fillId="9" borderId="0" applyNumberFormat="0" applyBorder="0" applyAlignment="0" applyProtection="0"/>
  </cellStyleXfs>
  <cellXfs count="126">
    <xf numFmtId="0" fontId="0" fillId="0" borderId="0" xfId="0"/>
    <xf numFmtId="0" fontId="0" fillId="0" borderId="0" xfId="0" applyAlignment="1">
      <alignment wrapText="1"/>
    </xf>
    <xf numFmtId="0" fontId="0" fillId="0" borderId="0" xfId="0" applyAlignment="1">
      <alignment horizontal="center" vertical="center"/>
    </xf>
    <xf numFmtId="3" fontId="0" fillId="0" borderId="0" xfId="0" applyNumberFormat="1"/>
    <xf numFmtId="0" fontId="0" fillId="0" borderId="4" xfId="0" applyBorder="1" applyAlignment="1">
      <alignment vertical="center"/>
    </xf>
    <xf numFmtId="165" fontId="0" fillId="0" borderId="0" xfId="0" applyNumberFormat="1"/>
    <xf numFmtId="0" fontId="8" fillId="0" borderId="0" xfId="0" applyFont="1"/>
    <xf numFmtId="0" fontId="9" fillId="0" borderId="0" xfId="0" applyFont="1"/>
    <xf numFmtId="0" fontId="10" fillId="0" borderId="0" xfId="0" applyFont="1"/>
    <xf numFmtId="0" fontId="11" fillId="0" borderId="0" xfId="0" applyFont="1"/>
    <xf numFmtId="3" fontId="11" fillId="0" borderId="0" xfId="0" applyNumberFormat="1" applyFont="1"/>
    <xf numFmtId="0" fontId="5" fillId="0" borderId="0" xfId="0" applyFont="1"/>
    <xf numFmtId="0" fontId="7" fillId="4" borderId="6" xfId="4" applyBorder="1" applyAlignment="1">
      <alignment horizontal="center" vertical="center" wrapText="1"/>
    </xf>
    <xf numFmtId="0" fontId="7" fillId="4" borderId="7" xfId="4" applyBorder="1" applyAlignment="1">
      <alignment horizontal="center" vertical="center"/>
    </xf>
    <xf numFmtId="0" fontId="7" fillId="4" borderId="7" xfId="4" applyBorder="1" applyAlignment="1">
      <alignment horizontal="center" vertical="center" wrapText="1"/>
    </xf>
    <xf numFmtId="0" fontId="0" fillId="0" borderId="9" xfId="0" applyBorder="1" applyAlignment="1">
      <alignment horizontal="center" vertical="center" wrapText="1"/>
    </xf>
    <xf numFmtId="0" fontId="0" fillId="0" borderId="10" xfId="0" applyBorder="1"/>
    <xf numFmtId="0" fontId="0" fillId="10" borderId="0" xfId="0" applyFill="1" applyAlignment="1">
      <alignment horizontal="center" vertical="center" wrapText="1"/>
    </xf>
    <xf numFmtId="0" fontId="7" fillId="8" borderId="0" xfId="8" applyAlignment="1">
      <alignment horizontal="center" vertical="center" wrapText="1"/>
    </xf>
    <xf numFmtId="0" fontId="7" fillId="6" borderId="0" xfId="6" applyAlignment="1">
      <alignment horizontal="center" vertical="center" wrapText="1"/>
    </xf>
    <xf numFmtId="0" fontId="14" fillId="0" borderId="0" xfId="0" applyFont="1"/>
    <xf numFmtId="0" fontId="13" fillId="4" borderId="0" xfId="4" applyFont="1" applyAlignment="1">
      <alignment horizontal="center" vertical="center" wrapText="1"/>
    </xf>
    <xf numFmtId="0" fontId="1" fillId="9" borderId="0" xfId="9" applyAlignment="1">
      <alignment horizontal="center" vertical="center" wrapText="1"/>
    </xf>
    <xf numFmtId="0" fontId="0" fillId="11" borderId="0" xfId="0" applyFill="1" applyAlignment="1">
      <alignment horizontal="center" vertical="center"/>
    </xf>
    <xf numFmtId="0" fontId="1" fillId="9" borderId="0" xfId="9" applyAlignment="1">
      <alignment horizontal="center" vertical="center"/>
    </xf>
    <xf numFmtId="0" fontId="0" fillId="12" borderId="0" xfId="0" applyFill="1"/>
    <xf numFmtId="3" fontId="0" fillId="12" borderId="0" xfId="0" applyNumberFormat="1" applyFill="1"/>
    <xf numFmtId="0" fontId="0" fillId="3" borderId="0" xfId="0" applyFill="1"/>
    <xf numFmtId="0" fontId="15" fillId="0" borderId="0" xfId="0" applyFont="1"/>
    <xf numFmtId="3" fontId="15" fillId="0" borderId="0" xfId="0" applyNumberFormat="1" applyFont="1"/>
    <xf numFmtId="164" fontId="15" fillId="0" borderId="0" xfId="0" applyNumberFormat="1" applyFont="1"/>
    <xf numFmtId="0" fontId="16" fillId="0" borderId="0" xfId="0" applyFont="1" applyAlignment="1">
      <alignment horizontal="left" vertical="top"/>
    </xf>
    <xf numFmtId="0" fontId="16" fillId="0" borderId="0" xfId="0" applyFont="1" applyAlignment="1">
      <alignment horizontal="center" vertical="center"/>
    </xf>
    <xf numFmtId="0" fontId="15" fillId="0" borderId="0" xfId="0" applyFont="1" applyAlignment="1">
      <alignment horizontal="center"/>
    </xf>
    <xf numFmtId="165" fontId="15" fillId="0" borderId="0" xfId="0" applyNumberFormat="1" applyFont="1"/>
    <xf numFmtId="0" fontId="17" fillId="12" borderId="0" xfId="0" applyFont="1" applyFill="1"/>
    <xf numFmtId="3" fontId="17" fillId="12" borderId="0" xfId="0" applyNumberFormat="1" applyFont="1" applyFill="1"/>
    <xf numFmtId="164" fontId="17" fillId="12" borderId="0" xfId="0" applyNumberFormat="1" applyFont="1" applyFill="1"/>
    <xf numFmtId="0" fontId="18" fillId="12" borderId="0" xfId="0" applyFont="1" applyFill="1" applyAlignment="1">
      <alignment horizontal="left" vertical="top"/>
    </xf>
    <xf numFmtId="0" fontId="18" fillId="12" borderId="0" xfId="0" applyFont="1" applyFill="1" applyAlignment="1">
      <alignment horizontal="center" vertical="center"/>
    </xf>
    <xf numFmtId="0" fontId="17" fillId="12" borderId="0" xfId="0" applyFont="1" applyFill="1" applyAlignment="1">
      <alignment horizontal="center"/>
    </xf>
    <xf numFmtId="165" fontId="17" fillId="12" borderId="0" xfId="0" applyNumberFormat="1" applyFont="1" applyFill="1"/>
    <xf numFmtId="0" fontId="19" fillId="0" borderId="0" xfId="0" applyFont="1"/>
    <xf numFmtId="0" fontId="0" fillId="0" borderId="10" xfId="0" applyBorder="1" applyAlignment="1">
      <alignment vertical="center"/>
    </xf>
    <xf numFmtId="4" fontId="11" fillId="0" borderId="0" xfId="0" applyNumberFormat="1" applyFont="1"/>
    <xf numFmtId="0" fontId="0" fillId="11" borderId="3" xfId="0" applyFill="1" applyBorder="1" applyAlignment="1">
      <alignment horizontal="center" vertical="center"/>
    </xf>
    <xf numFmtId="0" fontId="0" fillId="16" borderId="3" xfId="0" applyFill="1" applyBorder="1" applyAlignment="1">
      <alignment horizontal="center" vertical="center"/>
    </xf>
    <xf numFmtId="0" fontId="0" fillId="17" borderId="3" xfId="0" applyFill="1" applyBorder="1" applyAlignment="1">
      <alignment horizontal="center" vertical="center"/>
    </xf>
    <xf numFmtId="0" fontId="0" fillId="15" borderId="3" xfId="0" applyFill="1" applyBorder="1" applyAlignment="1">
      <alignment horizontal="center" vertical="center"/>
    </xf>
    <xf numFmtId="0" fontId="0" fillId="18" borderId="3" xfId="0" applyFill="1" applyBorder="1" applyAlignment="1">
      <alignment horizontal="center" vertical="center"/>
    </xf>
    <xf numFmtId="0" fontId="1" fillId="13" borderId="3" xfId="7" applyFill="1" applyBorder="1" applyAlignment="1">
      <alignment horizontal="center" vertical="center"/>
    </xf>
    <xf numFmtId="0" fontId="1" fillId="14" borderId="3" xfId="7" applyFill="1" applyBorder="1" applyAlignment="1">
      <alignment horizontal="center" vertical="center"/>
    </xf>
    <xf numFmtId="0" fontId="1" fillId="11" borderId="3" xfId="7" applyFill="1" applyBorder="1" applyAlignment="1">
      <alignment horizontal="center" vertical="center"/>
    </xf>
    <xf numFmtId="0" fontId="1" fillId="16" borderId="3" xfId="7" applyFill="1" applyBorder="1" applyAlignment="1">
      <alignment horizontal="center" vertical="center"/>
    </xf>
    <xf numFmtId="0" fontId="1" fillId="17" borderId="3" xfId="7" applyFill="1" applyBorder="1" applyAlignment="1">
      <alignment horizontal="center" vertical="center"/>
    </xf>
    <xf numFmtId="0" fontId="1" fillId="15" borderId="3" xfId="7" applyFill="1" applyBorder="1" applyAlignment="1">
      <alignment horizontal="center" vertical="center"/>
    </xf>
    <xf numFmtId="0" fontId="1" fillId="18" borderId="3" xfId="7" applyFill="1" applyBorder="1" applyAlignment="1">
      <alignment horizontal="center" vertical="center"/>
    </xf>
    <xf numFmtId="0" fontId="1" fillId="13" borderId="3" xfId="7" applyFill="1" applyBorder="1" applyAlignment="1">
      <alignment horizontal="center" vertical="center" wrapText="1"/>
    </xf>
    <xf numFmtId="0" fontId="1" fillId="14" borderId="3" xfId="7" applyFill="1" applyBorder="1" applyAlignment="1">
      <alignment horizontal="center" vertical="center" wrapText="1"/>
    </xf>
    <xf numFmtId="0" fontId="1" fillId="11" borderId="3" xfId="7" applyFill="1" applyBorder="1" applyAlignment="1">
      <alignment horizontal="center" vertical="center" wrapText="1"/>
    </xf>
    <xf numFmtId="0" fontId="1" fillId="16" borderId="3" xfId="7" applyFill="1" applyBorder="1" applyAlignment="1">
      <alignment horizontal="center" vertical="center" wrapText="1"/>
    </xf>
    <xf numFmtId="0" fontId="1" fillId="17" borderId="3" xfId="7" applyFill="1" applyBorder="1" applyAlignment="1">
      <alignment horizontal="center" vertical="center" wrapText="1"/>
    </xf>
    <xf numFmtId="0" fontId="1" fillId="15" borderId="3" xfId="7" applyFill="1" applyBorder="1" applyAlignment="1">
      <alignment horizontal="center" vertical="center" wrapText="1"/>
    </xf>
    <xf numFmtId="0" fontId="1" fillId="18" borderId="3" xfId="7" applyFill="1" applyBorder="1" applyAlignment="1">
      <alignment horizontal="center" vertical="center" wrapText="1"/>
    </xf>
    <xf numFmtId="0" fontId="1" fillId="11" borderId="0" xfId="7" applyFill="1" applyBorder="1" applyAlignment="1">
      <alignment horizontal="center" vertical="center"/>
    </xf>
    <xf numFmtId="0" fontId="1" fillId="11" borderId="0" xfId="7" applyFill="1" applyBorder="1" applyAlignment="1">
      <alignment horizontal="center" vertical="center" wrapText="1"/>
    </xf>
    <xf numFmtId="1" fontId="0" fillId="0" borderId="0" xfId="0" applyNumberFormat="1"/>
    <xf numFmtId="0" fontId="0" fillId="19" borderId="0" xfId="0" applyFill="1" applyAlignment="1">
      <alignment horizontal="center" vertical="center"/>
    </xf>
    <xf numFmtId="0" fontId="21" fillId="4" borderId="6" xfId="4" applyFont="1" applyBorder="1" applyAlignment="1">
      <alignment horizontal="center" vertical="center" wrapText="1"/>
    </xf>
    <xf numFmtId="0" fontId="21" fillId="4" borderId="7" xfId="4" applyFont="1" applyBorder="1" applyAlignment="1">
      <alignment horizontal="center" vertical="center"/>
    </xf>
    <xf numFmtId="0" fontId="21" fillId="4" borderId="7" xfId="4" applyFont="1" applyBorder="1" applyAlignment="1">
      <alignment horizontal="center" vertical="center" wrapText="1"/>
    </xf>
    <xf numFmtId="0" fontId="21" fillId="4" borderId="8" xfId="4" applyFont="1" applyBorder="1" applyAlignment="1">
      <alignment horizontal="center" vertical="center" wrapText="1"/>
    </xf>
    <xf numFmtId="0" fontId="22" fillId="0" borderId="0" xfId="0" applyFont="1"/>
    <xf numFmtId="1" fontId="12" fillId="11" borderId="17" xfId="1" applyNumberFormat="1" applyFont="1" applyFill="1" applyBorder="1" applyProtection="1">
      <protection locked="0"/>
    </xf>
    <xf numFmtId="0" fontId="23" fillId="0" borderId="0" xfId="0" applyFont="1"/>
    <xf numFmtId="0" fontId="6" fillId="0" borderId="0" xfId="0" applyFont="1" applyAlignment="1">
      <alignment horizontal="left" wrapText="1"/>
    </xf>
    <xf numFmtId="0" fontId="25" fillId="4" borderId="6" xfId="4" applyFont="1" applyBorder="1" applyAlignment="1">
      <alignment horizontal="center" vertical="center" wrapText="1"/>
    </xf>
    <xf numFmtId="0" fontId="25" fillId="4" borderId="22" xfId="4" applyFont="1" applyBorder="1" applyAlignment="1">
      <alignment horizontal="center" vertical="center" wrapText="1"/>
    </xf>
    <xf numFmtId="0" fontId="27" fillId="0" borderId="0" xfId="0" applyFont="1"/>
    <xf numFmtId="166" fontId="5" fillId="0" borderId="0" xfId="0" applyNumberFormat="1" applyFont="1"/>
    <xf numFmtId="0" fontId="0" fillId="0" borderId="0" xfId="0" applyAlignment="1">
      <alignment horizontal="left" vertical="center" wrapText="1"/>
    </xf>
    <xf numFmtId="0" fontId="25" fillId="3" borderId="0" xfId="4" applyFont="1" applyFill="1" applyBorder="1" applyAlignment="1">
      <alignment horizontal="center" vertical="center" wrapText="1"/>
    </xf>
    <xf numFmtId="167" fontId="24" fillId="3" borderId="0" xfId="1" applyNumberFormat="1" applyFont="1" applyFill="1" applyBorder="1" applyProtection="1">
      <protection locked="0"/>
    </xf>
    <xf numFmtId="0" fontId="25" fillId="4" borderId="23" xfId="4" applyFont="1" applyBorder="1" applyAlignment="1">
      <alignment horizontal="center" vertical="center" wrapText="1"/>
    </xf>
    <xf numFmtId="0" fontId="25" fillId="4" borderId="24" xfId="4" applyFont="1" applyBorder="1" applyAlignment="1">
      <alignment horizontal="center" vertical="center" wrapText="1"/>
    </xf>
    <xf numFmtId="164" fontId="24" fillId="11" borderId="19" xfId="1" applyNumberFormat="1" applyFont="1" applyFill="1" applyBorder="1" applyProtection="1">
      <protection locked="0"/>
    </xf>
    <xf numFmtId="164" fontId="24" fillId="11" borderId="21" xfId="1" applyNumberFormat="1" applyFont="1" applyFill="1" applyBorder="1" applyProtection="1">
      <protection locked="0"/>
    </xf>
    <xf numFmtId="164" fontId="24" fillId="11" borderId="20" xfId="1" applyNumberFormat="1" applyFont="1" applyFill="1" applyBorder="1" applyProtection="1">
      <protection locked="0"/>
    </xf>
    <xf numFmtId="164" fontId="0" fillId="0" borderId="0" xfId="0" applyNumberFormat="1"/>
    <xf numFmtId="20" fontId="0" fillId="0" borderId="0" xfId="0" applyNumberFormat="1"/>
    <xf numFmtId="164" fontId="24" fillId="3" borderId="0" xfId="1" applyNumberFormat="1" applyFont="1" applyFill="1" applyBorder="1" applyProtection="1">
      <protection locked="0"/>
    </xf>
    <xf numFmtId="0" fontId="11" fillId="11" borderId="5" xfId="0" applyFont="1" applyFill="1" applyBorder="1" applyProtection="1">
      <protection hidden="1"/>
    </xf>
    <xf numFmtId="3" fontId="11" fillId="11" borderId="5" xfId="0" applyNumberFormat="1" applyFont="1" applyFill="1" applyBorder="1" applyProtection="1">
      <protection hidden="1"/>
    </xf>
    <xf numFmtId="3" fontId="11" fillId="14" borderId="18" xfId="0" applyNumberFormat="1" applyFont="1" applyFill="1" applyBorder="1" applyProtection="1">
      <protection hidden="1"/>
    </xf>
    <xf numFmtId="0" fontId="11" fillId="14" borderId="18" xfId="0" applyFont="1" applyFill="1" applyBorder="1" applyProtection="1">
      <protection hidden="1"/>
    </xf>
    <xf numFmtId="1" fontId="11" fillId="0" borderId="0" xfId="0" applyNumberFormat="1" applyFont="1" applyProtection="1">
      <protection hidden="1"/>
    </xf>
    <xf numFmtId="4" fontId="12" fillId="10" borderId="0" xfId="5" applyNumberFormat="1" applyFont="1" applyFill="1" applyProtection="1">
      <protection hidden="1"/>
    </xf>
    <xf numFmtId="3" fontId="11" fillId="0" borderId="0" xfId="0" applyNumberFormat="1" applyFont="1" applyProtection="1">
      <protection hidden="1"/>
    </xf>
    <xf numFmtId="4" fontId="11" fillId="0" borderId="0" xfId="0" applyNumberFormat="1" applyFont="1" applyProtection="1">
      <protection hidden="1"/>
    </xf>
    <xf numFmtId="164" fontId="24" fillId="3" borderId="25" xfId="1" applyNumberFormat="1" applyFont="1" applyFill="1" applyBorder="1" applyProtection="1">
      <protection hidden="1"/>
    </xf>
    <xf numFmtId="164" fontId="24" fillId="3" borderId="19" xfId="1" applyNumberFormat="1" applyFont="1" applyFill="1" applyBorder="1" applyProtection="1">
      <protection hidden="1"/>
    </xf>
    <xf numFmtId="164" fontId="24" fillId="3" borderId="26" xfId="1" applyNumberFormat="1" applyFont="1" applyFill="1" applyBorder="1" applyProtection="1">
      <protection hidden="1"/>
    </xf>
    <xf numFmtId="0" fontId="0" fillId="0" borderId="0" xfId="0" applyProtection="1">
      <protection hidden="1"/>
    </xf>
    <xf numFmtId="0" fontId="9" fillId="0" borderId="0" xfId="0" applyFont="1" applyProtection="1">
      <protection hidden="1"/>
    </xf>
    <xf numFmtId="0" fontId="5" fillId="0" borderId="0" xfId="0" applyFont="1" applyProtection="1">
      <protection hidden="1"/>
    </xf>
    <xf numFmtId="0" fontId="0" fillId="0" borderId="0" xfId="0" applyAlignment="1" applyProtection="1">
      <alignment horizontal="center"/>
      <protection hidden="1"/>
    </xf>
    <xf numFmtId="0" fontId="30" fillId="20" borderId="1" xfId="0" applyFont="1" applyFill="1" applyBorder="1" applyAlignment="1">
      <alignment horizontal="center" wrapText="1"/>
    </xf>
    <xf numFmtId="0" fontId="30" fillId="20" borderId="2" xfId="0" applyFont="1" applyFill="1" applyBorder="1" applyAlignment="1">
      <alignment horizontal="center" wrapText="1"/>
    </xf>
    <xf numFmtId="0" fontId="6" fillId="0" borderId="0" xfId="0" applyFont="1" applyAlignment="1">
      <alignment horizontal="left" wrapText="1"/>
    </xf>
    <xf numFmtId="0" fontId="6" fillId="0" borderId="0" xfId="0" applyFont="1" applyAlignment="1">
      <alignment horizontal="left" vertical="top" wrapText="1"/>
    </xf>
    <xf numFmtId="0" fontId="26" fillId="20" borderId="27" xfId="0" applyFont="1" applyFill="1" applyBorder="1" applyAlignment="1">
      <alignment horizontal="center" vertical="center"/>
    </xf>
    <xf numFmtId="0" fontId="26" fillId="20" borderId="28" xfId="0" applyFont="1" applyFill="1" applyBorder="1" applyAlignment="1">
      <alignment horizontal="center" vertical="center"/>
    </xf>
    <xf numFmtId="0" fontId="7" fillId="4" borderId="16" xfId="4" applyBorder="1" applyAlignment="1">
      <alignment horizontal="center" vertical="center" wrapText="1"/>
    </xf>
    <xf numFmtId="0" fontId="7" fillId="4" borderId="0" xfId="4" applyBorder="1" applyAlignment="1">
      <alignment horizontal="center" vertical="center" wrapText="1"/>
    </xf>
    <xf numFmtId="0" fontId="7" fillId="4" borderId="10" xfId="4" applyBorder="1" applyAlignment="1">
      <alignment horizontal="center" vertical="center" wrapText="1"/>
    </xf>
    <xf numFmtId="0" fontId="7" fillId="4" borderId="11" xfId="4" applyBorder="1" applyAlignment="1">
      <alignment horizontal="center" vertical="center" wrapText="1"/>
    </xf>
    <xf numFmtId="0" fontId="7" fillId="4" borderId="5" xfId="4" applyBorder="1" applyAlignment="1">
      <alignment horizontal="center" vertical="center" wrapText="1"/>
    </xf>
    <xf numFmtId="0" fontId="7" fillId="4" borderId="12" xfId="4" applyBorder="1" applyAlignment="1">
      <alignment horizontal="center" vertical="center" wrapText="1"/>
    </xf>
    <xf numFmtId="0" fontId="7" fillId="4" borderId="13" xfId="4" applyBorder="1" applyAlignment="1">
      <alignment horizontal="center" vertical="center" wrapText="1"/>
    </xf>
    <xf numFmtId="0" fontId="7" fillId="4" borderId="14" xfId="4" applyBorder="1" applyAlignment="1">
      <alignment horizontal="center" vertical="center" wrapText="1"/>
    </xf>
    <xf numFmtId="0" fontId="7" fillId="4" borderId="15" xfId="4" applyBorder="1" applyAlignment="1">
      <alignment horizontal="center" vertical="center" wrapText="1"/>
    </xf>
    <xf numFmtId="0" fontId="0" fillId="13" borderId="3" xfId="0" applyFill="1" applyBorder="1" applyAlignment="1">
      <alignment horizontal="center" vertical="center"/>
    </xf>
    <xf numFmtId="0" fontId="0" fillId="14" borderId="3" xfId="0" applyFill="1" applyBorder="1" applyAlignment="1">
      <alignment horizontal="center" vertical="center"/>
    </xf>
    <xf numFmtId="0" fontId="0" fillId="11" borderId="9" xfId="0" applyFill="1" applyBorder="1" applyAlignment="1">
      <alignment horizontal="center" vertical="center"/>
    </xf>
    <xf numFmtId="0" fontId="0" fillId="11" borderId="0" xfId="0" applyFill="1" applyAlignment="1">
      <alignment horizontal="center" vertical="center"/>
    </xf>
    <xf numFmtId="0" fontId="0" fillId="0" borderId="0" xfId="0" applyAlignment="1">
      <alignment horizontal="center"/>
    </xf>
  </cellXfs>
  <cellStyles count="10">
    <cellStyle name="20 % – Zvýraznění 1" xfId="1" builtinId="30"/>
    <cellStyle name="40 % – Zvýraznění 5" xfId="5" builtinId="47"/>
    <cellStyle name="60 % – Zvýraznění 4" xfId="7" builtinId="44"/>
    <cellStyle name="60 % – Zvýraznění 5" xfId="9" builtinId="48"/>
    <cellStyle name="Čárka 2" xfId="3" xr:uid="{DF836CD7-B373-4CDD-99CD-2973EBCCABEB}"/>
    <cellStyle name="Normální" xfId="0" builtinId="0"/>
    <cellStyle name="Normální 2" xfId="2" xr:uid="{318318AB-4896-4C88-A11D-178E7F16DAA8}"/>
    <cellStyle name="Zvýraznění 1" xfId="6" builtinId="29"/>
    <cellStyle name="Zvýraznění 2" xfId="4" builtinId="33"/>
    <cellStyle name="Zvýraznění 5" xfId="8" builtinId="45"/>
  </cellStyles>
  <dxfs count="12">
    <dxf>
      <font>
        <color theme="1"/>
      </font>
    </dxf>
    <dxf>
      <fill>
        <patternFill>
          <bgColor theme="1" tint="0.89996032593768116"/>
        </patternFill>
      </fill>
      <border>
        <top style="thin">
          <color auto="1"/>
        </top>
        <bottom style="thin">
          <color auto="1"/>
        </bottom>
      </border>
    </dxf>
    <dxf>
      <fill>
        <patternFill>
          <bgColor theme="1" tint="0.89996032593768116"/>
        </patternFill>
      </fill>
      <border>
        <top style="thin">
          <color auto="1"/>
        </top>
        <bottom style="thin">
          <color auto="1"/>
        </bottom>
      </border>
    </dxf>
    <dxf>
      <font>
        <color theme="1"/>
      </font>
    </dxf>
    <dxf>
      <font>
        <color theme="0"/>
      </font>
      <fill>
        <patternFill>
          <bgColor theme="9" tint="-0.24994659260841701"/>
        </patternFill>
      </fill>
    </dxf>
    <dxf>
      <font>
        <color rgb="FF9C5700"/>
      </font>
      <fill>
        <patternFill>
          <bgColor rgb="FFFFEB9C"/>
        </patternFill>
      </fill>
    </dxf>
    <dxf>
      <fill>
        <patternFill>
          <bgColor theme="1" tint="0.89996032593768116"/>
        </patternFill>
      </fill>
      <border>
        <bottom style="thin">
          <color auto="1"/>
        </bottom>
      </border>
    </dxf>
    <dxf>
      <border>
        <bottom style="thin">
          <color auto="1"/>
        </bottom>
        <vertical/>
        <horizontal/>
      </border>
    </dxf>
    <dxf>
      <fill>
        <patternFill>
          <bgColor theme="1" tint="0.89996032593768116"/>
        </patternFill>
      </fill>
      <border>
        <bottom style="thin">
          <color auto="1"/>
        </bottom>
      </border>
    </dxf>
    <dxf>
      <border>
        <bottom style="thin">
          <color auto="1"/>
        </bottom>
        <vertical/>
        <horizontal/>
      </border>
    </dxf>
    <dxf>
      <fill>
        <patternFill>
          <bgColor theme="1" tint="0.89996032593768116"/>
        </patternFill>
      </fill>
      <border>
        <bottom style="thin">
          <color auto="1"/>
        </bottom>
      </border>
    </dxf>
    <dxf>
      <border>
        <bottom style="thin">
          <color auto="1"/>
        </bottom>
        <vertical/>
        <horizontal/>
      </border>
    </dxf>
  </dxfs>
  <tableStyles count="0" defaultTableStyle="TableStyleMedium2" defaultPivotStyle="PivotStyleLight16"/>
  <colors>
    <mruColors>
      <color rgb="FF9C5700"/>
      <color rgb="FFFFEB9C"/>
      <color rgb="FF9C56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NastaveniIPV!A1"/><Relationship Id="rId1" Type="http://schemas.openxmlformats.org/officeDocument/2006/relationships/hyperlink" Target="#Zisk!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Popis souboru'!A1"/><Relationship Id="rId2" Type="http://schemas.openxmlformats.org/officeDocument/2006/relationships/hyperlink" Target="#NastaveniIPV!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Popis souboru'!A1"/><Relationship Id="rId1" Type="http://schemas.openxmlformats.org/officeDocument/2006/relationships/hyperlink" Target="#Zisk!A1"/></Relationships>
</file>

<file path=xl/drawings/drawing1.xml><?xml version="1.0" encoding="utf-8"?>
<xdr:wsDr xmlns:xdr="http://schemas.openxmlformats.org/drawingml/2006/spreadsheetDrawing" xmlns:a="http://schemas.openxmlformats.org/drawingml/2006/main">
  <xdr:twoCellAnchor>
    <xdr:from>
      <xdr:col>4</xdr:col>
      <xdr:colOff>333375</xdr:colOff>
      <xdr:row>0</xdr:row>
      <xdr:rowOff>123825</xdr:rowOff>
    </xdr:from>
    <xdr:to>
      <xdr:col>6</xdr:col>
      <xdr:colOff>266700</xdr:colOff>
      <xdr:row>3</xdr:row>
      <xdr:rowOff>152400</xdr:rowOff>
    </xdr:to>
    <xdr:sp macro="" textlink="">
      <xdr:nvSpPr>
        <xdr:cNvPr id="2" name="Obdélník: se zakulacenými rohy 1">
          <a:hlinkClick xmlns:r="http://schemas.openxmlformats.org/officeDocument/2006/relationships" r:id="rId1"/>
          <a:extLst>
            <a:ext uri="{FF2B5EF4-FFF2-40B4-BE49-F238E27FC236}">
              <a16:creationId xmlns:a16="http://schemas.microsoft.com/office/drawing/2014/main" id="{BC0DFF87-5CEA-4AB2-98E6-A00929513692}"/>
            </a:ext>
          </a:extLst>
        </xdr:cNvPr>
        <xdr:cNvSpPr/>
      </xdr:nvSpPr>
      <xdr:spPr>
        <a:xfrm>
          <a:off x="2590800" y="123825"/>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Simulace výpočtu zisku</a:t>
          </a:r>
        </a:p>
      </xdr:txBody>
    </xdr:sp>
    <xdr:clientData/>
  </xdr:twoCellAnchor>
  <xdr:twoCellAnchor>
    <xdr:from>
      <xdr:col>6</xdr:col>
      <xdr:colOff>371475</xdr:colOff>
      <xdr:row>0</xdr:row>
      <xdr:rowOff>114300</xdr:rowOff>
    </xdr:from>
    <xdr:to>
      <xdr:col>8</xdr:col>
      <xdr:colOff>304800</xdr:colOff>
      <xdr:row>3</xdr:row>
      <xdr:rowOff>142875</xdr:rowOff>
    </xdr:to>
    <xdr:sp macro="" textlink="">
      <xdr:nvSpPr>
        <xdr:cNvPr id="5" name="Obdélník: se zakulacenými rohy 4">
          <a:hlinkClick xmlns:r="http://schemas.openxmlformats.org/officeDocument/2006/relationships" r:id="rId2"/>
          <a:extLst>
            <a:ext uri="{FF2B5EF4-FFF2-40B4-BE49-F238E27FC236}">
              <a16:creationId xmlns:a16="http://schemas.microsoft.com/office/drawing/2014/main" id="{EB57C393-1E57-4BD8-882E-1B0EF6188681}"/>
            </a:ext>
          </a:extLst>
        </xdr:cNvPr>
        <xdr:cNvSpPr/>
      </xdr:nvSpPr>
      <xdr:spPr>
        <a:xfrm>
          <a:off x="4000500" y="114300"/>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Nastavení IPV hodnot</a:t>
          </a:r>
        </a:p>
      </xdr:txBody>
    </xdr:sp>
    <xdr:clientData/>
  </xdr:twoCellAnchor>
  <xdr:twoCellAnchor editAs="oneCell">
    <xdr:from>
      <xdr:col>1</xdr:col>
      <xdr:colOff>180975</xdr:colOff>
      <xdr:row>0</xdr:row>
      <xdr:rowOff>161925</xdr:rowOff>
    </xdr:from>
    <xdr:to>
      <xdr:col>3</xdr:col>
      <xdr:colOff>609375</xdr:colOff>
      <xdr:row>4</xdr:row>
      <xdr:rowOff>35138</xdr:rowOff>
    </xdr:to>
    <xdr:pic>
      <xdr:nvPicPr>
        <xdr:cNvPr id="6" name="Obrázek 5">
          <a:extLst>
            <a:ext uri="{FF2B5EF4-FFF2-40B4-BE49-F238E27FC236}">
              <a16:creationId xmlns:a16="http://schemas.microsoft.com/office/drawing/2014/main" id="{96065054-BC82-4B84-AEE5-9C2531D55F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161925"/>
          <a:ext cx="1800000" cy="597113"/>
        </a:xfrm>
        <a:prstGeom prst="rect">
          <a:avLst/>
        </a:prstGeom>
      </xdr:spPr>
    </xdr:pic>
    <xdr:clientData/>
  </xdr:twoCellAnchor>
  <xdr:twoCellAnchor>
    <xdr:from>
      <xdr:col>1</xdr:col>
      <xdr:colOff>19050</xdr:colOff>
      <xdr:row>7</xdr:row>
      <xdr:rowOff>28575</xdr:rowOff>
    </xdr:from>
    <xdr:to>
      <xdr:col>16</xdr:col>
      <xdr:colOff>142876</xdr:colOff>
      <xdr:row>53</xdr:row>
      <xdr:rowOff>0</xdr:rowOff>
    </xdr:to>
    <xdr:sp macro="" textlink="">
      <xdr:nvSpPr>
        <xdr:cNvPr id="9" name="TextovéPole 8">
          <a:extLst>
            <a:ext uri="{FF2B5EF4-FFF2-40B4-BE49-F238E27FC236}">
              <a16:creationId xmlns:a16="http://schemas.microsoft.com/office/drawing/2014/main" id="{BE450563-E87A-4F2B-9887-DD639E83E030}"/>
            </a:ext>
          </a:extLst>
        </xdr:cNvPr>
        <xdr:cNvSpPr txBox="1"/>
      </xdr:nvSpPr>
      <xdr:spPr>
        <a:xfrm>
          <a:off x="219075" y="1495425"/>
          <a:ext cx="10410826" cy="823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2000" b="1"/>
            <a:t>I. Účel souboru:</a:t>
          </a:r>
          <a:br>
            <a:rPr lang="cs-CZ" sz="1200"/>
          </a:br>
          <a:r>
            <a:rPr lang="cs-CZ" sz="1200"/>
            <a:t>Tento excelový soubor slouží k simulaci výpočtu maximální výše přiměřeného zisku na základě zadaných údajů o CAPEX -</a:t>
          </a:r>
          <a:r>
            <a:rPr lang="cs-CZ" sz="1200" baseline="0"/>
            <a:t> pořizovací cena položky majetku, roku uvedení majetku do užívání a případně hodnot IPV </a:t>
          </a:r>
          <a:r>
            <a:rPr lang="cs-CZ" sz="1100" baseline="0">
              <a:solidFill>
                <a:schemeClr val="dk1"/>
              </a:solidFill>
              <a:effectLst/>
              <a:latin typeface="+mn-lt"/>
              <a:ea typeface="+mn-ea"/>
              <a:cs typeface="+mn-cs"/>
            </a:rPr>
            <a:t>(Ceny průmyslových výrobců), </a:t>
          </a:r>
          <a:r>
            <a:rPr lang="cs-CZ" sz="1200" baseline="0"/>
            <a:t> pro období let 2026 až 2030.</a:t>
          </a:r>
          <a:r>
            <a:rPr lang="cs-CZ" sz="1200"/>
            <a:t>Výstupem jsou indexované hodnoty CAPEX a maximální výše přiměřeného zisku ve</a:t>
          </a:r>
          <a:r>
            <a:rPr lang="cs-CZ" sz="1200" baseline="0"/>
            <a:t> vybraném kalendářním roce (2025 až 2030).</a:t>
          </a:r>
        </a:p>
        <a:p>
          <a:pPr algn="l"/>
          <a:endParaRPr lang="cs-CZ" sz="1200" b="1" baseline="0"/>
        </a:p>
        <a:p>
          <a:pPr algn="l"/>
          <a:r>
            <a:rPr lang="cs-CZ" sz="1200" b="1" baseline="0"/>
            <a:t>Tento soubor je určen pouze pro modelovou simulaci výpočtu přiměřeného zisku. Výsledky simulace jsou orientační a mají pouze obecný a informační charakter. Nejedná se o správní rozhodnutí, závazné stanovisko, osvědčení ani předběžnou informaci ve smyslu správního řádu (§ 139 zákon č. 500/2004 Sb.), a tento dokument nezavazuje svého adresáta ani žádné další subjekty.</a:t>
          </a:r>
        </a:p>
        <a:p>
          <a:pPr algn="l"/>
          <a:endParaRPr lang="cs-CZ" sz="1200" baseline="0"/>
        </a:p>
        <a:p>
          <a:pPr algn="l"/>
          <a:r>
            <a:rPr lang="cs-CZ" sz="1200" baseline="0"/>
            <a:t>Výpočet simulace pro roky 2026 až 2030 je závislý na hodnotách ukazatele IPV, které zadává uživatel.</a:t>
          </a:r>
          <a:br>
            <a:rPr lang="cs-CZ" sz="1200" baseline="0"/>
          </a:br>
          <a:endParaRPr lang="cs-CZ" sz="1200" baseline="0"/>
        </a:p>
        <a:p>
          <a:pPr algn="l"/>
          <a:r>
            <a:rPr lang="cs-CZ" sz="2000" b="1">
              <a:solidFill>
                <a:schemeClr val="dk1"/>
              </a:solidFill>
              <a:latin typeface="+mn-lt"/>
              <a:ea typeface="+mn-ea"/>
              <a:cs typeface="+mn-cs"/>
            </a:rPr>
            <a:t>II. Základní použití: </a:t>
          </a:r>
          <a:br>
            <a:rPr lang="cs-CZ" sz="2000" b="1">
              <a:solidFill>
                <a:schemeClr val="dk1"/>
              </a:solidFill>
              <a:latin typeface="+mn-lt"/>
              <a:ea typeface="+mn-ea"/>
              <a:cs typeface="+mn-cs"/>
            </a:rPr>
          </a:br>
          <a:r>
            <a:rPr lang="cs-CZ" sz="1200" b="0" baseline="0"/>
            <a:t>Uživatel na listu „Zisk“ vybere v buňce D10 rok pro „Výpočet přiměřeného zisku“ z předdefinovaných hodnot (2025 až 2030). Poté zadá hodnoty pro jednotlivé majetky do prvního řádku (buňky C20 až E20) následovně:</a:t>
          </a:r>
        </a:p>
        <a:p>
          <a:pPr algn="l"/>
          <a:r>
            <a:rPr lang="cs-CZ" sz="1200" b="0" baseline="0"/>
            <a:t>·         Název majetku </a:t>
          </a:r>
        </a:p>
        <a:p>
          <a:pPr algn="l"/>
          <a:r>
            <a:rPr lang="cs-CZ" sz="1200" b="0" baseline="0"/>
            <a:t>·         CAPEX (pořizovací cena položky majetku) </a:t>
          </a:r>
        </a:p>
        <a:p>
          <a:pPr algn="l"/>
          <a:r>
            <a:rPr lang="cs-CZ" sz="1200" b="0" baseline="0"/>
            <a:t>·         Rok pořízení aktiva</a:t>
          </a:r>
        </a:p>
        <a:p>
          <a:pPr algn="l"/>
          <a:r>
            <a:rPr lang="cs-CZ" sz="1200" b="0" baseline="0"/>
            <a:t>Další hodnoty pro jiné položky majetku se zadávají do následujících řádků pod buňky C20 až E20. </a:t>
          </a:r>
        </a:p>
        <a:p>
          <a:pPr algn="l"/>
          <a:r>
            <a:rPr lang="cs-CZ" sz="1200" b="0" baseline="0"/>
            <a:t>V případě výběru simulace výpočtu zisku pro roky 2026 až 2030 je nezbytné na listu "NastaveníIPV" vložit příslušné hodnoty IPV pro roky 2024 a 2030.</a:t>
          </a:r>
        </a:p>
        <a:p>
          <a:pPr algn="l"/>
          <a:endParaRPr lang="cs-CZ" sz="2000" b="1">
            <a:solidFill>
              <a:schemeClr val="dk1"/>
            </a:solidFill>
            <a:latin typeface="+mn-lt"/>
            <a:ea typeface="+mn-ea"/>
            <a:cs typeface="+mn-cs"/>
          </a:endParaRPr>
        </a:p>
        <a:p>
          <a:pPr algn="l"/>
          <a:r>
            <a:rPr lang="cs-CZ" sz="2000" b="1">
              <a:solidFill>
                <a:schemeClr val="dk1"/>
              </a:solidFill>
              <a:latin typeface="+mn-lt"/>
              <a:ea typeface="+mn-ea"/>
              <a:cs typeface="+mn-cs"/>
            </a:rPr>
            <a:t>III</a:t>
          </a:r>
          <a:r>
            <a:rPr lang="cs-CZ" sz="2000" b="1" baseline="0"/>
            <a:t>. </a:t>
          </a:r>
          <a:r>
            <a:rPr lang="cs-CZ" sz="2000" b="1">
              <a:solidFill>
                <a:schemeClr val="dk1"/>
              </a:solidFill>
              <a:latin typeface="+mn-lt"/>
              <a:ea typeface="+mn-ea"/>
              <a:cs typeface="+mn-cs"/>
            </a:rPr>
            <a:t>Výstupy</a:t>
          </a:r>
          <a:r>
            <a:rPr lang="cs-CZ" sz="2000" b="1" baseline="0"/>
            <a:t> </a:t>
          </a:r>
          <a:r>
            <a:rPr lang="cs-CZ" sz="2000" b="1">
              <a:solidFill>
                <a:schemeClr val="dk1"/>
              </a:solidFill>
              <a:latin typeface="+mn-lt"/>
              <a:ea typeface="+mn-ea"/>
              <a:cs typeface="+mn-cs"/>
            </a:rPr>
            <a:t>souboru</a:t>
          </a:r>
          <a:r>
            <a:rPr lang="cs-CZ" sz="2000" b="1" baseline="0"/>
            <a:t>:</a:t>
          </a:r>
        </a:p>
        <a:p>
          <a:pPr algn="l"/>
          <a:r>
            <a:rPr lang="cs-CZ" sz="1200" b="0" baseline="0"/>
            <a:t>Ve sloupci F je dopočtena indexovaná hodnota CAPEX a ve sloupci G maximální přiměřený zisk pro jednotlivé položky majetku. </a:t>
          </a:r>
          <a:br>
            <a:rPr lang="cs-CZ" sz="1200" b="0" baseline="0"/>
          </a:br>
          <a:r>
            <a:rPr lang="cs-CZ" sz="1200" b="0" baseline="0"/>
            <a:t>V buňce D13 je potom uveden součet maximálního přiměřeného zisku za zadané majetky. V případě, že rok pořízení aktiva je pozdější než rok simulace výpočtu přiměřeného zisku, majetek není ve výpočtu zohledněn. </a:t>
          </a:r>
          <a:br>
            <a:rPr lang="cs-CZ" sz="1200" b="0" baseline="0"/>
          </a:br>
          <a:br>
            <a:rPr lang="cs-CZ" sz="1200" b="0" baseline="0"/>
          </a:br>
          <a:r>
            <a:rPr lang="cs-CZ" sz="2000" b="1">
              <a:solidFill>
                <a:schemeClr val="dk1"/>
              </a:solidFill>
              <a:latin typeface="+mn-lt"/>
              <a:ea typeface="+mn-ea"/>
              <a:cs typeface="+mn-cs"/>
            </a:rPr>
            <a:t>IV. Nastavení IPV</a:t>
          </a:r>
          <a:r>
            <a:rPr lang="cs-CZ" sz="2000" b="1" baseline="0"/>
            <a:t>: </a:t>
          </a:r>
        </a:p>
        <a:p>
          <a:pPr algn="l"/>
          <a:r>
            <a:rPr lang="cs-CZ" sz="1200" b="0" baseline="0"/>
            <a:t>Na listu „NastaveníIPV“ se provádí vložení hodnot IPV pro roky 2024 až 2030. Tyto hodnoty jsou nezbytné pro simulaci výpočtu přiměřeného zisku v letech 2026 až 2030. Pokud nejsou hodnoty IPV pro příslušné roky zadány, ve výpočtu se automaticky použije minimální hodnota 0,010.</a:t>
          </a:r>
        </a:p>
        <a:p>
          <a:pPr algn="l"/>
          <a:endParaRPr lang="cs-CZ" sz="2000" b="0" baseline="0"/>
        </a:p>
        <a:p>
          <a:pPr algn="l"/>
          <a:r>
            <a:rPr lang="cs-CZ" sz="2000" b="1" baseline="0"/>
            <a:t>V. Zadávání hodnot:</a:t>
          </a:r>
        </a:p>
        <a:p>
          <a:pPr algn="l"/>
          <a:r>
            <a:rPr lang="cs-CZ" sz="1200" b="0" baseline="0"/>
            <a:t>V celém souboru platí, že uživatel může zadávat hodnoty pouze do zvýrazněných buněk. Toto zvýraznění slouží k označení buněk, do kterých je povoleno vkládat údaje, jako je název majetku, CAPEX, rok pořízení aktiva apod.</a:t>
          </a:r>
          <a:br>
            <a:rPr lang="cs-CZ" sz="1200" b="0" baseline="0"/>
          </a:br>
          <a:br>
            <a:rPr lang="cs-CZ" sz="1200" b="0" baseline="0"/>
          </a:br>
          <a:br>
            <a:rPr lang="cs-CZ" sz="1200" b="0" baseline="0"/>
          </a:br>
          <a:r>
            <a:rPr lang="cs-CZ" sz="1200" b="0" baseline="0"/>
            <a:t>Ostatní buňky jsou uzamčeny, aby byla zajištěna konzistence a integrita souboru. Tímto způsobem je zabráněno nechtěným úpravám vzorců a funkcí, které jsou klíčové pro správný výpočet.</a:t>
          </a:r>
          <a:br>
            <a:rPr lang="cs-CZ" sz="1200" b="0" baseline="0"/>
          </a:br>
          <a:endParaRPr lang="cs-CZ" sz="1200" b="1"/>
        </a:p>
      </xdr:txBody>
    </xdr:sp>
    <xdr:clientData/>
  </xdr:twoCellAnchor>
  <xdr:twoCellAnchor editAs="oneCell">
    <xdr:from>
      <xdr:col>6</xdr:col>
      <xdr:colOff>561975</xdr:colOff>
      <xdr:row>43</xdr:row>
      <xdr:rowOff>66675</xdr:rowOff>
    </xdr:from>
    <xdr:to>
      <xdr:col>10</xdr:col>
      <xdr:colOff>328284</xdr:colOff>
      <xdr:row>45</xdr:row>
      <xdr:rowOff>28621</xdr:rowOff>
    </xdr:to>
    <xdr:pic>
      <xdr:nvPicPr>
        <xdr:cNvPr id="11" name="Obrázek 10">
          <a:extLst>
            <a:ext uri="{FF2B5EF4-FFF2-40B4-BE49-F238E27FC236}">
              <a16:creationId xmlns:a16="http://schemas.microsoft.com/office/drawing/2014/main" id="{0101F4C1-ABEA-43A5-B486-268339563CF2}"/>
            </a:ext>
          </a:extLst>
        </xdr:cNvPr>
        <xdr:cNvPicPr>
          <a:picLocks noChangeAspect="1"/>
        </xdr:cNvPicPr>
      </xdr:nvPicPr>
      <xdr:blipFill>
        <a:blip xmlns:r="http://schemas.openxmlformats.org/officeDocument/2006/relationships" r:embed="rId4"/>
        <a:stretch>
          <a:fillRect/>
        </a:stretch>
      </xdr:blipFill>
      <xdr:spPr>
        <a:xfrm>
          <a:off x="4191000" y="7991475"/>
          <a:ext cx="2509509" cy="323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xdr:row>
      <xdr:rowOff>0</xdr:rowOff>
    </xdr:from>
    <xdr:to>
      <xdr:col>2</xdr:col>
      <xdr:colOff>695100</xdr:colOff>
      <xdr:row>4</xdr:row>
      <xdr:rowOff>54188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80975"/>
          <a:ext cx="1800000" cy="597113"/>
        </a:xfrm>
        <a:prstGeom prst="rect">
          <a:avLst/>
        </a:prstGeom>
      </xdr:spPr>
    </xdr:pic>
    <xdr:clientData/>
  </xdr:twoCellAnchor>
  <xdr:twoCellAnchor>
    <xdr:from>
      <xdr:col>2</xdr:col>
      <xdr:colOff>1457324</xdr:colOff>
      <xdr:row>1</xdr:row>
      <xdr:rowOff>38101</xdr:rowOff>
    </xdr:from>
    <xdr:to>
      <xdr:col>2</xdr:col>
      <xdr:colOff>2762249</xdr:colOff>
      <xdr:row>4</xdr:row>
      <xdr:rowOff>66676</xdr:rowOff>
    </xdr:to>
    <xdr:sp macro="" textlink="">
      <xdr:nvSpPr>
        <xdr:cNvPr id="3" name="Obdélník: se zakulacenými rohy 2">
          <a:hlinkClick xmlns:r="http://schemas.openxmlformats.org/officeDocument/2006/relationships" r:id="rId2"/>
          <a:extLst>
            <a:ext uri="{FF2B5EF4-FFF2-40B4-BE49-F238E27FC236}">
              <a16:creationId xmlns:a16="http://schemas.microsoft.com/office/drawing/2014/main" id="{4E12F6C8-E5D7-4B1E-9C7A-4AE4C266CA26}"/>
            </a:ext>
          </a:extLst>
        </xdr:cNvPr>
        <xdr:cNvSpPr/>
      </xdr:nvSpPr>
      <xdr:spPr>
        <a:xfrm>
          <a:off x="2762249" y="219076"/>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Nastavení IPV hodnot</a:t>
          </a:r>
        </a:p>
      </xdr:txBody>
    </xdr:sp>
    <xdr:clientData/>
  </xdr:twoCellAnchor>
  <xdr:twoCellAnchor>
    <xdr:from>
      <xdr:col>2</xdr:col>
      <xdr:colOff>2867025</xdr:colOff>
      <xdr:row>1</xdr:row>
      <xdr:rowOff>38100</xdr:rowOff>
    </xdr:from>
    <xdr:to>
      <xdr:col>3</xdr:col>
      <xdr:colOff>247650</xdr:colOff>
      <xdr:row>4</xdr:row>
      <xdr:rowOff>66675</xdr:rowOff>
    </xdr:to>
    <xdr:sp macro="" textlink="">
      <xdr:nvSpPr>
        <xdr:cNvPr id="6" name="Obdélník: se zakulacenými rohy 5">
          <a:hlinkClick xmlns:r="http://schemas.openxmlformats.org/officeDocument/2006/relationships" r:id="rId3"/>
          <a:extLst>
            <a:ext uri="{FF2B5EF4-FFF2-40B4-BE49-F238E27FC236}">
              <a16:creationId xmlns:a16="http://schemas.microsoft.com/office/drawing/2014/main" id="{50031EBA-65FE-4BEE-BC03-90CABDC6E537}"/>
            </a:ext>
          </a:extLst>
        </xdr:cNvPr>
        <xdr:cNvSpPr/>
      </xdr:nvSpPr>
      <xdr:spPr>
        <a:xfrm>
          <a:off x="4171950" y="219075"/>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Popis souboru</a:t>
          </a:r>
        </a:p>
      </xdr:txBody>
    </xdr:sp>
    <xdr:clientData/>
  </xdr:twoCellAnchor>
  <xdr:twoCellAnchor>
    <xdr:from>
      <xdr:col>0</xdr:col>
      <xdr:colOff>0</xdr:colOff>
      <xdr:row>15</xdr:row>
      <xdr:rowOff>66675</xdr:rowOff>
    </xdr:from>
    <xdr:to>
      <xdr:col>11</xdr:col>
      <xdr:colOff>266700</xdr:colOff>
      <xdr:row>15</xdr:row>
      <xdr:rowOff>123825</xdr:rowOff>
    </xdr:to>
    <xdr:cxnSp macro="">
      <xdr:nvCxnSpPr>
        <xdr:cNvPr id="8" name="Přímá spojnice 7">
          <a:extLst>
            <a:ext uri="{FF2B5EF4-FFF2-40B4-BE49-F238E27FC236}">
              <a16:creationId xmlns:a16="http://schemas.microsoft.com/office/drawing/2014/main" id="{3938C99D-9C3C-49F0-8341-6C4BB9E82F9A}"/>
            </a:ext>
          </a:extLst>
        </xdr:cNvPr>
        <xdr:cNvCxnSpPr/>
      </xdr:nvCxnSpPr>
      <xdr:spPr>
        <a:xfrm flipV="1">
          <a:off x="0" y="3248025"/>
          <a:ext cx="16544925" cy="57150"/>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24352</xdr:colOff>
      <xdr:row>17</xdr:row>
      <xdr:rowOff>20637</xdr:rowOff>
    </xdr:from>
    <xdr:ext cx="4373890" cy="526106"/>
    <mc:AlternateContent xmlns:mc="http://schemas.openxmlformats.org/markup-compatibility/2006" xmlns:a14="http://schemas.microsoft.com/office/drawing/2010/main">
      <mc:Choice Requires="a14">
        <xdr:sp macro="" textlink="">
          <xdr:nvSpPr>
            <xdr:cNvPr id="2" name="TextovéPole 1">
              <a:extLst>
                <a:ext uri="{FF2B5EF4-FFF2-40B4-BE49-F238E27FC236}">
                  <a16:creationId xmlns:a16="http://schemas.microsoft.com/office/drawing/2014/main" id="{00000000-0008-0000-0100-000002000000}"/>
                </a:ext>
              </a:extLst>
            </xdr:cNvPr>
            <xdr:cNvSpPr txBox="1"/>
          </xdr:nvSpPr>
          <xdr:spPr>
            <a:xfrm>
              <a:off x="481552" y="3906837"/>
              <a:ext cx="4373890" cy="5261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cs-CZ" sz="1800" i="1">
                            <a:latin typeface="Cambria Math" panose="02040503050406030204" pitchFamily="18" charset="0"/>
                          </a:rPr>
                        </m:ctrlPr>
                      </m:sSubPr>
                      <m:e>
                        <m:r>
                          <a:rPr lang="cs-CZ" sz="1800" b="0" i="1">
                            <a:latin typeface="Cambria Math" panose="02040503050406030204" pitchFamily="18" charset="0"/>
                          </a:rPr>
                          <m:t>𝑖</m:t>
                        </m:r>
                      </m:e>
                      <m:sub>
                        <m:r>
                          <a:rPr lang="cs-CZ" sz="1800" b="0" i="1">
                            <a:latin typeface="Cambria Math" panose="02040503050406030204" pitchFamily="18" charset="0"/>
                          </a:rPr>
                          <m:t>𝑦</m:t>
                        </m:r>
                      </m:sub>
                    </m:sSub>
                    <m:r>
                      <a:rPr lang="cs-CZ" sz="1800" i="1">
                        <a:latin typeface="Cambria Math" panose="02040503050406030204" pitchFamily="18" charset="0"/>
                      </a:rPr>
                      <m:t>=</m:t>
                    </m:r>
                    <m:r>
                      <a:rPr lang="cs-CZ" sz="1800" b="0" i="1">
                        <a:latin typeface="Cambria Math" panose="02040503050406030204" pitchFamily="18" charset="0"/>
                      </a:rPr>
                      <m:t>0,004+0,6 </m:t>
                    </m:r>
                    <m:r>
                      <a:rPr lang="cs-CZ" sz="1800" b="0" i="1">
                        <a:latin typeface="Cambria Math" panose="02040503050406030204" pitchFamily="18" charset="0"/>
                        <a:ea typeface="Cambria Math" panose="02040503050406030204" pitchFamily="18" charset="0"/>
                      </a:rPr>
                      <m:t>×</m:t>
                    </m:r>
                    <m:f>
                      <m:fPr>
                        <m:ctrlPr>
                          <a:rPr lang="cs-CZ" sz="1800" i="1">
                            <a:latin typeface="Cambria Math" panose="02040503050406030204" pitchFamily="18" charset="0"/>
                          </a:rPr>
                        </m:ctrlPr>
                      </m:fPr>
                      <m:num>
                        <m:sSub>
                          <m:sSubPr>
                            <m:ctrlPr>
                              <a:rPr lang="cs-CZ" sz="1800" i="1">
                                <a:latin typeface="Cambria Math" panose="02040503050406030204" pitchFamily="18" charset="0"/>
                              </a:rPr>
                            </m:ctrlPr>
                          </m:sSubPr>
                          <m:e>
                            <m:r>
                              <a:rPr lang="cs-CZ" sz="1800" b="0" i="1">
                                <a:latin typeface="Cambria Math" panose="02040503050406030204" pitchFamily="18" charset="0"/>
                              </a:rPr>
                              <m:t>𝐼𝑃𝑉</m:t>
                            </m:r>
                          </m:e>
                          <m:sub>
                            <m:r>
                              <a:rPr lang="cs-CZ" sz="1800" b="0" i="1">
                                <a:latin typeface="Cambria Math" panose="02040503050406030204" pitchFamily="18" charset="0"/>
                              </a:rPr>
                              <m:t>𝑦</m:t>
                            </m:r>
                            <m:r>
                              <a:rPr lang="cs-CZ" sz="1800" b="0" i="1">
                                <a:latin typeface="Cambria Math" panose="02040503050406030204" pitchFamily="18" charset="0"/>
                              </a:rPr>
                              <m:t>−2</m:t>
                            </m:r>
                          </m:sub>
                        </m:sSub>
                        <m:r>
                          <a:rPr lang="cs-CZ" sz="1800" b="0" i="1">
                            <a:latin typeface="Cambria Math" panose="02040503050406030204" pitchFamily="18" charset="0"/>
                          </a:rPr>
                          <m:t>+</m:t>
                        </m:r>
                        <m:sSub>
                          <m:sSubPr>
                            <m:ctrlPr>
                              <a:rPr lang="cs-CZ" sz="1800" i="1">
                                <a:solidFill>
                                  <a:schemeClr val="tx1"/>
                                </a:solidFill>
                                <a:effectLst/>
                                <a:latin typeface="Cambria Math" panose="02040503050406030204" pitchFamily="18" charset="0"/>
                                <a:ea typeface="+mn-ea"/>
                                <a:cs typeface="+mn-cs"/>
                              </a:rPr>
                            </m:ctrlPr>
                          </m:sSubPr>
                          <m:e>
                            <m:r>
                              <a:rPr lang="cs-CZ" sz="1800" b="0" i="1">
                                <a:solidFill>
                                  <a:schemeClr val="tx1"/>
                                </a:solidFill>
                                <a:effectLst/>
                                <a:latin typeface="Cambria Math" panose="02040503050406030204" pitchFamily="18" charset="0"/>
                                <a:ea typeface="+mn-ea"/>
                                <a:cs typeface="+mn-cs"/>
                              </a:rPr>
                              <m:t>𝐼𝑃𝑉</m:t>
                            </m:r>
                          </m:e>
                          <m:sub>
                            <m:r>
                              <a:rPr lang="cs-CZ" sz="1800" b="0" i="1">
                                <a:solidFill>
                                  <a:schemeClr val="tx1"/>
                                </a:solidFill>
                                <a:effectLst/>
                                <a:latin typeface="Cambria Math" panose="02040503050406030204" pitchFamily="18" charset="0"/>
                                <a:ea typeface="+mn-ea"/>
                                <a:cs typeface="+mn-cs"/>
                              </a:rPr>
                              <m:t>𝑦</m:t>
                            </m:r>
                            <m:r>
                              <a:rPr lang="cs-CZ" sz="1800" b="0" i="1">
                                <a:solidFill>
                                  <a:schemeClr val="tx1"/>
                                </a:solidFill>
                                <a:effectLst/>
                                <a:latin typeface="Cambria Math" panose="02040503050406030204" pitchFamily="18" charset="0"/>
                                <a:ea typeface="+mn-ea"/>
                                <a:cs typeface="+mn-cs"/>
                              </a:rPr>
                              <m:t>−1</m:t>
                            </m:r>
                          </m:sub>
                        </m:sSub>
                        <m:r>
                          <a:rPr lang="cs-CZ" sz="1800" b="0" i="1">
                            <a:solidFill>
                              <a:schemeClr val="tx1"/>
                            </a:solidFill>
                            <a:effectLst/>
                            <a:latin typeface="Cambria Math" panose="02040503050406030204" pitchFamily="18" charset="0"/>
                            <a:ea typeface="+mn-ea"/>
                            <a:cs typeface="+mn-cs"/>
                          </a:rPr>
                          <m:t>+</m:t>
                        </m:r>
                        <m:sSub>
                          <m:sSubPr>
                            <m:ctrlPr>
                              <a:rPr lang="cs-CZ" sz="1800" i="1">
                                <a:solidFill>
                                  <a:schemeClr val="tx1"/>
                                </a:solidFill>
                                <a:effectLst/>
                                <a:latin typeface="Cambria Math" panose="02040503050406030204" pitchFamily="18" charset="0"/>
                                <a:ea typeface="+mn-ea"/>
                                <a:cs typeface="+mn-cs"/>
                              </a:rPr>
                            </m:ctrlPr>
                          </m:sSubPr>
                          <m:e>
                            <m:r>
                              <a:rPr lang="cs-CZ" sz="1800" b="0" i="1">
                                <a:solidFill>
                                  <a:schemeClr val="tx1"/>
                                </a:solidFill>
                                <a:effectLst/>
                                <a:latin typeface="Cambria Math" panose="02040503050406030204" pitchFamily="18" charset="0"/>
                                <a:ea typeface="+mn-ea"/>
                                <a:cs typeface="+mn-cs"/>
                              </a:rPr>
                              <m:t>𝐼𝑃𝑉</m:t>
                            </m:r>
                          </m:e>
                          <m:sub>
                            <m:r>
                              <a:rPr lang="cs-CZ" sz="1800" b="0" i="1">
                                <a:solidFill>
                                  <a:schemeClr val="tx1"/>
                                </a:solidFill>
                                <a:effectLst/>
                                <a:latin typeface="Cambria Math" panose="02040503050406030204" pitchFamily="18" charset="0"/>
                                <a:ea typeface="+mn-ea"/>
                                <a:cs typeface="+mn-cs"/>
                              </a:rPr>
                              <m:t>𝑦</m:t>
                            </m:r>
                          </m:sub>
                        </m:sSub>
                      </m:num>
                      <m:den>
                        <m:r>
                          <a:rPr lang="cs-CZ" sz="1800" b="0" i="1">
                            <a:latin typeface="Cambria Math" panose="02040503050406030204" pitchFamily="18" charset="0"/>
                          </a:rPr>
                          <m:t>3</m:t>
                        </m:r>
                      </m:den>
                    </m:f>
                  </m:oMath>
                </m:oMathPara>
              </a14:m>
              <a:endParaRPr lang="cs-CZ" sz="1800"/>
            </a:p>
          </xdr:txBody>
        </xdr:sp>
      </mc:Choice>
      <mc:Fallback xmlns="">
        <xdr:sp macro="" textlink="">
          <xdr:nvSpPr>
            <xdr:cNvPr id="2" name="TextovéPole 1">
              <a:extLst>
                <a:ext uri="{FF2B5EF4-FFF2-40B4-BE49-F238E27FC236}">
                  <a16:creationId xmlns:a16="http://schemas.microsoft.com/office/drawing/2014/main" id="{00000000-0008-0000-0100-000002000000}"/>
                </a:ext>
              </a:extLst>
            </xdr:cNvPr>
            <xdr:cNvSpPr txBox="1"/>
          </xdr:nvSpPr>
          <xdr:spPr>
            <a:xfrm>
              <a:off x="481552" y="3906837"/>
              <a:ext cx="4373890" cy="5261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cs-CZ" sz="1800" b="0" i="0">
                  <a:latin typeface="Cambria Math" panose="02040503050406030204" pitchFamily="18" charset="0"/>
                </a:rPr>
                <a:t>𝑖_𝑦</a:t>
              </a:r>
              <a:r>
                <a:rPr lang="cs-CZ" sz="1800" i="0">
                  <a:latin typeface="Cambria Math" panose="02040503050406030204" pitchFamily="18" charset="0"/>
                </a:rPr>
                <a:t>=</a:t>
              </a:r>
              <a:r>
                <a:rPr lang="cs-CZ" sz="1800" b="0" i="0">
                  <a:latin typeface="Cambria Math" panose="02040503050406030204" pitchFamily="18" charset="0"/>
                </a:rPr>
                <a:t>0,004+0,6 </a:t>
              </a:r>
              <a:r>
                <a:rPr lang="cs-CZ" sz="1800" b="0" i="0">
                  <a:latin typeface="Cambria Math" panose="02040503050406030204" pitchFamily="18" charset="0"/>
                  <a:ea typeface="Cambria Math" panose="02040503050406030204" pitchFamily="18" charset="0"/>
                </a:rPr>
                <a:t>×</a:t>
              </a:r>
              <a:r>
                <a:rPr lang="cs-CZ" sz="1800" i="0">
                  <a:latin typeface="Cambria Math" panose="02040503050406030204" pitchFamily="18" charset="0"/>
                </a:rPr>
                <a:t>(〖</a:t>
              </a:r>
              <a:r>
                <a:rPr lang="cs-CZ" sz="1800" b="0" i="0">
                  <a:latin typeface="Cambria Math" panose="02040503050406030204" pitchFamily="18" charset="0"/>
                </a:rPr>
                <a:t>𝐼𝑃𝑉〗_(𝑦−2)+</a:t>
              </a:r>
              <a:r>
                <a:rPr lang="cs-CZ" sz="1800" b="0" i="0">
                  <a:solidFill>
                    <a:schemeClr val="tx1"/>
                  </a:solidFill>
                  <a:effectLst/>
                  <a:latin typeface="Cambria Math" panose="02040503050406030204" pitchFamily="18" charset="0"/>
                  <a:ea typeface="+mn-ea"/>
                  <a:cs typeface="+mn-cs"/>
                </a:rPr>
                <a:t>〖𝐼𝑃𝑉〗_(𝑦−1)+〖𝐼𝑃𝑉〗_𝑦)/</a:t>
              </a:r>
              <a:r>
                <a:rPr lang="cs-CZ" sz="1800" b="0" i="0">
                  <a:latin typeface="Cambria Math" panose="02040503050406030204" pitchFamily="18" charset="0"/>
                </a:rPr>
                <a:t>3</a:t>
              </a:r>
              <a:endParaRPr lang="cs-CZ" sz="1800"/>
            </a:p>
          </xdr:txBody>
        </xdr:sp>
      </mc:Fallback>
    </mc:AlternateContent>
    <xdr:clientData/>
  </xdr:oneCellAnchor>
  <xdr:twoCellAnchor>
    <xdr:from>
      <xdr:col>1</xdr:col>
      <xdr:colOff>0</xdr:colOff>
      <xdr:row>0</xdr:row>
      <xdr:rowOff>161925</xdr:rowOff>
    </xdr:from>
    <xdr:to>
      <xdr:col>2</xdr:col>
      <xdr:colOff>495300</xdr:colOff>
      <xdr:row>4</xdr:row>
      <xdr:rowOff>9525</xdr:rowOff>
    </xdr:to>
    <xdr:sp macro="" textlink="">
      <xdr:nvSpPr>
        <xdr:cNvPr id="3" name="Obdélník: se zakulacenými rohy 2">
          <a:hlinkClick xmlns:r="http://schemas.openxmlformats.org/officeDocument/2006/relationships" r:id="rId1"/>
          <a:extLst>
            <a:ext uri="{FF2B5EF4-FFF2-40B4-BE49-F238E27FC236}">
              <a16:creationId xmlns:a16="http://schemas.microsoft.com/office/drawing/2014/main" id="{6DB7AA61-9EDC-4464-A0CA-40171AB2FF39}"/>
            </a:ext>
          </a:extLst>
        </xdr:cNvPr>
        <xdr:cNvSpPr/>
      </xdr:nvSpPr>
      <xdr:spPr>
        <a:xfrm>
          <a:off x="457200" y="161925"/>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Simulace výpočtu zisku</a:t>
          </a:r>
        </a:p>
      </xdr:txBody>
    </xdr:sp>
    <xdr:clientData/>
  </xdr:twoCellAnchor>
  <xdr:twoCellAnchor>
    <xdr:from>
      <xdr:col>2</xdr:col>
      <xdr:colOff>590550</xdr:colOff>
      <xdr:row>0</xdr:row>
      <xdr:rowOff>161925</xdr:rowOff>
    </xdr:from>
    <xdr:to>
      <xdr:col>3</xdr:col>
      <xdr:colOff>781050</xdr:colOff>
      <xdr:row>4</xdr:row>
      <xdr:rowOff>9525</xdr:rowOff>
    </xdr:to>
    <xdr:sp macro="" textlink="">
      <xdr:nvSpPr>
        <xdr:cNvPr id="4" name="Obdélník: se zakulacenými rohy 3">
          <a:hlinkClick xmlns:r="http://schemas.openxmlformats.org/officeDocument/2006/relationships" r:id="rId2"/>
          <a:extLst>
            <a:ext uri="{FF2B5EF4-FFF2-40B4-BE49-F238E27FC236}">
              <a16:creationId xmlns:a16="http://schemas.microsoft.com/office/drawing/2014/main" id="{117FE5FC-2BA5-4B20-8C4A-B31BCDA31812}"/>
            </a:ext>
          </a:extLst>
        </xdr:cNvPr>
        <xdr:cNvSpPr/>
      </xdr:nvSpPr>
      <xdr:spPr>
        <a:xfrm>
          <a:off x="1857375" y="161925"/>
          <a:ext cx="1304925" cy="5715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cs-CZ" sz="1100"/>
            <a:t>Popis souboru</a:t>
          </a:r>
        </a:p>
      </xdr:txBody>
    </xdr:sp>
    <xdr:clientData/>
  </xdr:twoCellAnchor>
</xdr:wsDr>
</file>

<file path=xl/theme/theme1.xml><?xml version="1.0" encoding="utf-8"?>
<a:theme xmlns:a="http://schemas.openxmlformats.org/drawingml/2006/main" name="ERU">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5AEA-84B8-47EF-B2F4-56B8E0E0D09B}">
  <sheetPr>
    <tabColor theme="9" tint="0.39997558519241921"/>
  </sheetPr>
  <dimension ref="A1:R163"/>
  <sheetViews>
    <sheetView showGridLines="0" tabSelected="1" zoomScaleNormal="100" workbookViewId="0">
      <selection activeCell="T24" sqref="T24"/>
    </sheetView>
  </sheetViews>
  <sheetFormatPr defaultRowHeight="14.25" x14ac:dyDescent="0.2"/>
  <cols>
    <col min="1" max="1" width="2.625" customWidth="1"/>
  </cols>
  <sheetData>
    <row r="1" spans="1:18" x14ac:dyDescent="0.2">
      <c r="A1" s="102"/>
      <c r="B1" s="102"/>
      <c r="C1" s="102"/>
      <c r="D1" s="102"/>
      <c r="E1" s="102"/>
      <c r="F1" s="102"/>
      <c r="G1" s="102"/>
      <c r="H1" s="102"/>
      <c r="I1" s="102"/>
      <c r="J1" s="102"/>
      <c r="K1" s="102"/>
      <c r="L1" s="102"/>
      <c r="M1" s="102"/>
      <c r="N1" s="102"/>
      <c r="O1" s="102"/>
      <c r="P1" s="102"/>
      <c r="Q1" s="102"/>
      <c r="R1" s="102"/>
    </row>
    <row r="2" spans="1:18" x14ac:dyDescent="0.2">
      <c r="A2" s="102"/>
      <c r="B2" s="102"/>
      <c r="C2" s="102"/>
      <c r="D2" s="102"/>
      <c r="E2" s="102"/>
      <c r="F2" s="102"/>
      <c r="G2" s="102"/>
      <c r="H2" s="102"/>
      <c r="I2" s="102"/>
      <c r="J2" s="102"/>
      <c r="K2" s="102"/>
      <c r="L2" s="102"/>
      <c r="M2" s="102"/>
      <c r="N2" s="102"/>
      <c r="O2" s="102"/>
      <c r="P2" s="102"/>
      <c r="Q2" s="102"/>
      <c r="R2" s="102"/>
    </row>
    <row r="3" spans="1:18" x14ac:dyDescent="0.2">
      <c r="A3" s="102"/>
      <c r="B3" s="102"/>
      <c r="C3" s="102"/>
      <c r="D3" s="102"/>
      <c r="E3" s="102"/>
      <c r="F3" s="102"/>
      <c r="G3" s="102"/>
      <c r="H3" s="102"/>
      <c r="I3" s="102"/>
      <c r="J3" s="102"/>
      <c r="K3" s="102"/>
      <c r="L3" s="102"/>
      <c r="M3" s="102"/>
      <c r="N3" s="102"/>
      <c r="O3" s="102"/>
      <c r="P3" s="102"/>
      <c r="Q3" s="102"/>
      <c r="R3" s="102"/>
    </row>
    <row r="4" spans="1:18" x14ac:dyDescent="0.2">
      <c r="A4" s="102"/>
      <c r="B4" s="102"/>
      <c r="C4" s="102"/>
      <c r="D4" s="102"/>
      <c r="E4" s="102"/>
      <c r="F4" s="102"/>
      <c r="G4" s="102"/>
      <c r="H4" s="102"/>
      <c r="I4" s="102"/>
      <c r="J4" s="102"/>
      <c r="K4" s="102"/>
      <c r="L4" s="102"/>
      <c r="M4" s="102"/>
      <c r="N4" s="102"/>
      <c r="O4" s="102"/>
      <c r="P4" s="102"/>
      <c r="Q4" s="102"/>
      <c r="R4" s="102"/>
    </row>
    <row r="5" spans="1:18" x14ac:dyDescent="0.2">
      <c r="A5" s="102"/>
      <c r="B5" s="102"/>
      <c r="C5" s="102"/>
      <c r="D5" s="102"/>
      <c r="E5" s="102"/>
      <c r="F5" s="102"/>
      <c r="G5" s="102"/>
      <c r="H5" s="102"/>
      <c r="I5" s="102"/>
      <c r="J5" s="102"/>
      <c r="K5" s="102"/>
      <c r="L5" s="102"/>
      <c r="M5" s="102"/>
      <c r="N5" s="102"/>
      <c r="O5" s="102"/>
      <c r="P5" s="102"/>
      <c r="Q5" s="102"/>
      <c r="R5" s="102"/>
    </row>
    <row r="6" spans="1:18" x14ac:dyDescent="0.2">
      <c r="A6" s="102"/>
      <c r="B6" s="102"/>
      <c r="C6" s="102"/>
      <c r="D6" s="102"/>
      <c r="E6" s="102"/>
      <c r="F6" s="102"/>
      <c r="G6" s="102"/>
      <c r="H6" s="102"/>
      <c r="I6" s="102"/>
      <c r="J6" s="102"/>
      <c r="K6" s="102"/>
      <c r="L6" s="102"/>
      <c r="M6" s="102"/>
      <c r="N6" s="102"/>
      <c r="O6" s="102"/>
      <c r="P6" s="102"/>
      <c r="Q6" s="102"/>
      <c r="R6" s="102"/>
    </row>
    <row r="7" spans="1:18" ht="30" x14ac:dyDescent="0.4">
      <c r="A7" s="102"/>
      <c r="B7" s="103" t="s">
        <v>104</v>
      </c>
      <c r="C7" s="102"/>
      <c r="D7" s="102"/>
      <c r="E7" s="102"/>
      <c r="F7" s="102"/>
      <c r="G7" s="102"/>
      <c r="H7" s="102"/>
      <c r="I7" s="102"/>
      <c r="J7" s="102"/>
      <c r="K7" s="102"/>
      <c r="L7" s="102"/>
      <c r="M7" s="102"/>
      <c r="N7" s="102"/>
      <c r="O7" s="102"/>
      <c r="P7" s="102"/>
      <c r="Q7" s="102"/>
      <c r="R7" s="102"/>
    </row>
    <row r="8" spans="1:18" ht="9" customHeight="1" x14ac:dyDescent="0.4">
      <c r="A8" s="102"/>
      <c r="B8" s="103"/>
      <c r="C8" s="102"/>
      <c r="D8" s="102"/>
      <c r="E8" s="102"/>
      <c r="F8" s="102"/>
      <c r="G8" s="102"/>
      <c r="H8" s="102"/>
      <c r="I8" s="102"/>
      <c r="J8" s="102"/>
      <c r="K8" s="102"/>
      <c r="L8" s="102"/>
      <c r="M8" s="102"/>
      <c r="N8" s="102"/>
      <c r="O8" s="102"/>
      <c r="P8" s="102"/>
      <c r="Q8" s="102"/>
      <c r="R8" s="102"/>
    </row>
    <row r="9" spans="1:18" ht="15" x14ac:dyDescent="0.25">
      <c r="A9" s="102"/>
      <c r="B9" s="104"/>
      <c r="C9" s="102"/>
      <c r="D9" s="102"/>
      <c r="E9" s="102"/>
      <c r="F9" s="102"/>
      <c r="G9" s="102"/>
      <c r="H9" s="102"/>
      <c r="I9" s="102"/>
      <c r="J9" s="102"/>
      <c r="K9" s="102"/>
      <c r="L9" s="102"/>
      <c r="M9" s="102"/>
      <c r="N9" s="102"/>
      <c r="O9" s="102"/>
      <c r="P9" s="102"/>
      <c r="Q9" s="102"/>
      <c r="R9" s="102"/>
    </row>
    <row r="10" spans="1:18" x14ac:dyDescent="0.2">
      <c r="A10" s="102"/>
      <c r="B10" s="102"/>
      <c r="C10" s="102"/>
      <c r="D10" s="102"/>
      <c r="E10" s="102"/>
      <c r="F10" s="102"/>
      <c r="G10" s="102"/>
      <c r="H10" s="102"/>
      <c r="I10" s="102"/>
      <c r="J10" s="102"/>
      <c r="K10" s="102"/>
      <c r="L10" s="102"/>
      <c r="M10" s="102"/>
      <c r="N10" s="102"/>
      <c r="O10" s="102"/>
      <c r="P10" s="102"/>
      <c r="Q10" s="102"/>
      <c r="R10" s="102"/>
    </row>
    <row r="11" spans="1:18" x14ac:dyDescent="0.2">
      <c r="A11" s="102"/>
      <c r="B11" s="102"/>
      <c r="C11" s="102"/>
      <c r="D11" s="102"/>
      <c r="E11" s="102"/>
      <c r="F11" s="102"/>
      <c r="G11" s="102"/>
      <c r="H11" s="102"/>
      <c r="I11" s="102"/>
      <c r="J11" s="102"/>
      <c r="K11" s="102"/>
      <c r="L11" s="102"/>
      <c r="M11" s="102"/>
      <c r="N11" s="102"/>
      <c r="O11" s="102"/>
      <c r="P11" s="102"/>
      <c r="Q11" s="102"/>
      <c r="R11" s="102"/>
    </row>
    <row r="12" spans="1:18" x14ac:dyDescent="0.2">
      <c r="A12" s="102"/>
      <c r="B12" s="102"/>
      <c r="C12" s="102"/>
      <c r="D12" s="102"/>
      <c r="E12" s="102"/>
      <c r="F12" s="102"/>
      <c r="G12" s="102"/>
      <c r="H12" s="102"/>
      <c r="I12" s="102"/>
      <c r="J12" s="102"/>
      <c r="K12" s="102"/>
      <c r="L12" s="102"/>
      <c r="M12" s="102"/>
      <c r="N12" s="102"/>
      <c r="O12" s="102"/>
      <c r="P12" s="102"/>
      <c r="Q12" s="102"/>
      <c r="R12" s="102"/>
    </row>
    <row r="13" spans="1:18" x14ac:dyDescent="0.2">
      <c r="A13" s="102"/>
      <c r="B13" s="102"/>
      <c r="C13" s="102"/>
      <c r="D13" s="102"/>
      <c r="E13" s="102"/>
      <c r="F13" s="102"/>
      <c r="G13" s="102"/>
      <c r="H13" s="102"/>
      <c r="I13" s="102"/>
      <c r="J13" s="102"/>
      <c r="K13" s="102"/>
      <c r="L13" s="102"/>
      <c r="M13" s="102"/>
      <c r="N13" s="102"/>
      <c r="O13" s="102"/>
      <c r="P13" s="102"/>
      <c r="Q13" s="102"/>
      <c r="R13" s="102"/>
    </row>
    <row r="14" spans="1:18" x14ac:dyDescent="0.2">
      <c r="A14" s="102"/>
      <c r="B14" s="102"/>
      <c r="C14" s="102"/>
      <c r="D14" s="102"/>
      <c r="E14" s="102"/>
      <c r="F14" s="102"/>
      <c r="G14" s="102"/>
      <c r="H14" s="102"/>
      <c r="I14" s="102"/>
      <c r="J14" s="102"/>
      <c r="K14" s="102"/>
      <c r="L14" s="102"/>
      <c r="M14" s="102"/>
      <c r="N14" s="102"/>
      <c r="O14" s="102"/>
      <c r="P14" s="102"/>
      <c r="Q14" s="102"/>
      <c r="R14" s="102"/>
    </row>
    <row r="15" spans="1:18" x14ac:dyDescent="0.2">
      <c r="A15" s="102"/>
      <c r="B15" s="102"/>
      <c r="C15" s="102"/>
      <c r="D15" s="102"/>
      <c r="E15" s="102"/>
      <c r="F15" s="102"/>
      <c r="G15" s="102"/>
      <c r="H15" s="102"/>
      <c r="I15" s="102"/>
      <c r="J15" s="102"/>
      <c r="K15" s="102"/>
      <c r="L15" s="102"/>
      <c r="M15" s="102"/>
      <c r="N15" s="102"/>
      <c r="O15" s="102"/>
      <c r="P15" s="102"/>
      <c r="Q15" s="102"/>
      <c r="R15" s="102"/>
    </row>
    <row r="16" spans="1:18" x14ac:dyDescent="0.2">
      <c r="A16" s="102"/>
      <c r="B16" s="102"/>
      <c r="C16" s="102"/>
      <c r="D16" s="102"/>
      <c r="E16" s="102"/>
      <c r="F16" s="102"/>
      <c r="G16" s="102"/>
      <c r="H16" s="102"/>
      <c r="I16" s="102"/>
      <c r="J16" s="102"/>
      <c r="K16" s="102"/>
      <c r="L16" s="102"/>
      <c r="M16" s="102"/>
      <c r="N16" s="102"/>
      <c r="O16" s="102"/>
      <c r="P16" s="102"/>
      <c r="Q16" s="102"/>
      <c r="R16" s="102"/>
    </row>
    <row r="17" spans="1:18" x14ac:dyDescent="0.2">
      <c r="A17" s="102"/>
      <c r="B17" s="102"/>
      <c r="C17" s="102"/>
      <c r="D17" s="102"/>
      <c r="E17" s="102"/>
      <c r="F17" s="102"/>
      <c r="G17" s="102"/>
      <c r="H17" s="102"/>
      <c r="I17" s="102"/>
      <c r="J17" s="102"/>
      <c r="K17" s="102"/>
      <c r="L17" s="102"/>
      <c r="M17" s="102"/>
      <c r="N17" s="102"/>
      <c r="O17" s="102"/>
      <c r="P17" s="102"/>
      <c r="Q17" s="102"/>
      <c r="R17" s="102"/>
    </row>
    <row r="18" spans="1:18" x14ac:dyDescent="0.2">
      <c r="A18" s="102"/>
      <c r="B18" s="102"/>
      <c r="C18" s="102"/>
      <c r="D18" s="102"/>
      <c r="E18" s="102"/>
      <c r="F18" s="102"/>
      <c r="G18" s="102"/>
      <c r="H18" s="102"/>
      <c r="I18" s="102"/>
      <c r="J18" s="102"/>
      <c r="K18" s="102"/>
      <c r="L18" s="102"/>
      <c r="M18" s="102"/>
      <c r="N18" s="102"/>
      <c r="O18" s="102"/>
      <c r="P18" s="102"/>
      <c r="Q18" s="102"/>
      <c r="R18" s="102"/>
    </row>
    <row r="19" spans="1:18" x14ac:dyDescent="0.2">
      <c r="A19" s="102"/>
      <c r="B19" s="102"/>
      <c r="C19" s="102"/>
      <c r="D19" s="102"/>
      <c r="E19" s="102"/>
      <c r="F19" s="102"/>
      <c r="G19" s="102"/>
      <c r="H19" s="102"/>
      <c r="I19" s="102"/>
      <c r="J19" s="102"/>
      <c r="K19" s="102"/>
      <c r="L19" s="102"/>
      <c r="M19" s="102"/>
      <c r="N19" s="102"/>
      <c r="O19" s="102"/>
      <c r="P19" s="102"/>
      <c r="Q19" s="102"/>
      <c r="R19" s="102"/>
    </row>
    <row r="20" spans="1:18" x14ac:dyDescent="0.2">
      <c r="A20" s="102"/>
      <c r="B20" s="102"/>
      <c r="C20" s="102"/>
      <c r="D20" s="102"/>
      <c r="E20" s="102"/>
      <c r="F20" s="102"/>
      <c r="G20" s="102"/>
      <c r="H20" s="102"/>
      <c r="I20" s="102"/>
      <c r="J20" s="102"/>
      <c r="K20" s="102"/>
      <c r="L20" s="102"/>
      <c r="M20" s="102"/>
      <c r="N20" s="102"/>
      <c r="O20" s="102"/>
      <c r="P20" s="102"/>
      <c r="Q20" s="102"/>
      <c r="R20" s="102"/>
    </row>
    <row r="21" spans="1:18" x14ac:dyDescent="0.2">
      <c r="A21" s="102"/>
      <c r="B21" s="102"/>
      <c r="C21" s="102"/>
      <c r="D21" s="102"/>
      <c r="E21" s="102"/>
      <c r="F21" s="102"/>
      <c r="G21" s="102"/>
      <c r="H21" s="102"/>
      <c r="I21" s="102"/>
      <c r="J21" s="102"/>
      <c r="K21" s="102"/>
      <c r="L21" s="102"/>
      <c r="M21" s="102"/>
      <c r="N21" s="102"/>
      <c r="O21" s="102"/>
      <c r="P21" s="102"/>
      <c r="Q21" s="102"/>
      <c r="R21" s="102"/>
    </row>
    <row r="22" spans="1:18" x14ac:dyDescent="0.2">
      <c r="A22" s="102"/>
      <c r="B22" s="102"/>
      <c r="C22" s="102"/>
      <c r="D22" s="102"/>
      <c r="E22" s="102"/>
      <c r="F22" s="102"/>
      <c r="G22" s="102"/>
      <c r="H22" s="102"/>
      <c r="I22" s="102"/>
      <c r="J22" s="102"/>
      <c r="K22" s="102"/>
      <c r="L22" s="102"/>
      <c r="M22" s="102"/>
      <c r="N22" s="102"/>
      <c r="O22" s="102"/>
      <c r="P22" s="102"/>
      <c r="Q22" s="102"/>
      <c r="R22" s="102"/>
    </row>
    <row r="23" spans="1:18" x14ac:dyDescent="0.2">
      <c r="A23" s="102"/>
      <c r="B23" s="102"/>
      <c r="C23" s="102"/>
      <c r="D23" s="102"/>
      <c r="E23" s="102"/>
      <c r="F23" s="102"/>
      <c r="G23" s="102"/>
      <c r="H23" s="102"/>
      <c r="I23" s="102"/>
      <c r="J23" s="102"/>
      <c r="K23" s="102"/>
      <c r="L23" s="102"/>
      <c r="M23" s="102"/>
      <c r="N23" s="102"/>
      <c r="O23" s="102"/>
      <c r="P23" s="102"/>
      <c r="Q23" s="102"/>
      <c r="R23" s="102"/>
    </row>
    <row r="24" spans="1:18" x14ac:dyDescent="0.2">
      <c r="A24" s="102"/>
      <c r="B24" s="102"/>
      <c r="C24" s="102"/>
      <c r="D24" s="102"/>
      <c r="E24" s="102"/>
      <c r="F24" s="102"/>
      <c r="G24" s="102"/>
      <c r="H24" s="102"/>
      <c r="I24" s="102"/>
      <c r="J24" s="102"/>
      <c r="K24" s="102"/>
      <c r="L24" s="102"/>
      <c r="M24" s="102"/>
      <c r="N24" s="102"/>
      <c r="O24" s="102"/>
      <c r="P24" s="102"/>
      <c r="Q24" s="102"/>
      <c r="R24" s="102"/>
    </row>
    <row r="25" spans="1:18" x14ac:dyDescent="0.2">
      <c r="A25" s="102"/>
      <c r="B25" s="102"/>
      <c r="C25" s="102"/>
      <c r="D25" s="102"/>
      <c r="E25" s="102"/>
      <c r="F25" s="102"/>
      <c r="G25" s="102"/>
      <c r="H25" s="102"/>
      <c r="I25" s="102"/>
      <c r="J25" s="102"/>
      <c r="K25" s="102"/>
      <c r="L25" s="102"/>
      <c r="M25" s="102"/>
      <c r="N25" s="102"/>
      <c r="O25" s="102"/>
      <c r="P25" s="102"/>
      <c r="Q25" s="102"/>
      <c r="R25" s="102"/>
    </row>
    <row r="26" spans="1:18" x14ac:dyDescent="0.2">
      <c r="A26" s="102"/>
      <c r="B26" s="102"/>
      <c r="C26" s="102"/>
      <c r="D26" s="102"/>
      <c r="E26" s="102"/>
      <c r="F26" s="102"/>
      <c r="G26" s="102"/>
      <c r="H26" s="102"/>
      <c r="I26" s="102"/>
      <c r="J26" s="102"/>
      <c r="K26" s="102"/>
      <c r="L26" s="102"/>
      <c r="M26" s="102"/>
      <c r="N26" s="102"/>
      <c r="O26" s="102"/>
      <c r="P26" s="102"/>
      <c r="Q26" s="102"/>
      <c r="R26" s="102"/>
    </row>
    <row r="27" spans="1:18" x14ac:dyDescent="0.2">
      <c r="A27" s="102"/>
      <c r="B27" s="102"/>
      <c r="C27" s="102"/>
      <c r="D27" s="102"/>
      <c r="E27" s="102"/>
      <c r="F27" s="102"/>
      <c r="G27" s="102"/>
      <c r="H27" s="102"/>
      <c r="I27" s="102"/>
      <c r="J27" s="102"/>
      <c r="K27" s="102"/>
      <c r="L27" s="102"/>
      <c r="M27" s="102"/>
      <c r="N27" s="102"/>
      <c r="O27" s="102"/>
      <c r="P27" s="102"/>
      <c r="Q27" s="102"/>
      <c r="R27" s="102"/>
    </row>
    <row r="28" spans="1:18" x14ac:dyDescent="0.2">
      <c r="A28" s="102"/>
      <c r="B28" s="102"/>
      <c r="C28" s="102"/>
      <c r="D28" s="102"/>
      <c r="E28" s="102"/>
      <c r="F28" s="102"/>
      <c r="G28" s="102"/>
      <c r="H28" s="102"/>
      <c r="I28" s="102"/>
      <c r="J28" s="102"/>
      <c r="K28" s="102"/>
      <c r="L28" s="102"/>
      <c r="M28" s="102"/>
      <c r="N28" s="102"/>
      <c r="O28" s="102"/>
      <c r="P28" s="102"/>
      <c r="Q28" s="102"/>
      <c r="R28" s="102"/>
    </row>
    <row r="29" spans="1:18" x14ac:dyDescent="0.2">
      <c r="A29" s="102"/>
      <c r="B29" s="102"/>
      <c r="C29" s="102"/>
      <c r="D29" s="102"/>
      <c r="E29" s="102"/>
      <c r="F29" s="102"/>
      <c r="G29" s="102"/>
      <c r="H29" s="102"/>
      <c r="I29" s="102"/>
      <c r="J29" s="102"/>
      <c r="K29" s="102"/>
      <c r="L29" s="102"/>
      <c r="M29" s="102"/>
      <c r="N29" s="102"/>
      <c r="O29" s="102"/>
      <c r="P29" s="102"/>
      <c r="Q29" s="102"/>
      <c r="R29" s="102"/>
    </row>
    <row r="30" spans="1:18" x14ac:dyDescent="0.2">
      <c r="A30" s="102"/>
      <c r="B30" s="102"/>
      <c r="C30" s="102"/>
      <c r="D30" s="102"/>
      <c r="E30" s="102"/>
      <c r="F30" s="102"/>
      <c r="G30" s="102"/>
      <c r="H30" s="102"/>
      <c r="I30" s="102"/>
      <c r="J30" s="102"/>
      <c r="K30" s="102"/>
      <c r="L30" s="102"/>
      <c r="M30" s="102"/>
      <c r="N30" s="102"/>
      <c r="O30" s="102"/>
      <c r="P30" s="102"/>
      <c r="Q30" s="102"/>
      <c r="R30" s="102"/>
    </row>
    <row r="31" spans="1:18" x14ac:dyDescent="0.2">
      <c r="A31" s="102"/>
      <c r="B31" s="102"/>
      <c r="C31" s="102"/>
      <c r="D31" s="102"/>
      <c r="E31" s="102"/>
      <c r="F31" s="102"/>
      <c r="G31" s="102"/>
      <c r="H31" s="102"/>
      <c r="I31" s="102"/>
      <c r="J31" s="102"/>
      <c r="K31" s="102"/>
      <c r="L31" s="102"/>
      <c r="M31" s="102"/>
      <c r="N31" s="102"/>
      <c r="O31" s="102"/>
      <c r="P31" s="102"/>
      <c r="Q31" s="102"/>
      <c r="R31" s="102"/>
    </row>
    <row r="32" spans="1:18" x14ac:dyDescent="0.2">
      <c r="A32" s="102"/>
      <c r="B32" s="102"/>
      <c r="C32" s="102"/>
      <c r="D32" s="102"/>
      <c r="E32" s="102"/>
      <c r="F32" s="102"/>
      <c r="G32" s="102"/>
      <c r="H32" s="102"/>
      <c r="I32" s="102"/>
      <c r="J32" s="102"/>
      <c r="K32" s="102"/>
      <c r="L32" s="102"/>
      <c r="M32" s="102"/>
      <c r="N32" s="102"/>
      <c r="O32" s="102"/>
      <c r="P32" s="102"/>
      <c r="Q32" s="102"/>
      <c r="R32" s="102"/>
    </row>
    <row r="33" spans="1:18" x14ac:dyDescent="0.2">
      <c r="A33" s="102"/>
      <c r="B33" s="102"/>
      <c r="C33" s="102"/>
      <c r="D33" s="102"/>
      <c r="E33" s="102"/>
      <c r="F33" s="102"/>
      <c r="G33" s="102"/>
      <c r="H33" s="102"/>
      <c r="I33" s="102"/>
      <c r="J33" s="102"/>
      <c r="K33" s="102"/>
      <c r="L33" s="102"/>
      <c r="M33" s="102"/>
      <c r="N33" s="102"/>
      <c r="O33" s="102"/>
      <c r="P33" s="102"/>
      <c r="Q33" s="102"/>
      <c r="R33" s="102"/>
    </row>
    <row r="34" spans="1:18" x14ac:dyDescent="0.2">
      <c r="A34" s="102"/>
      <c r="B34" s="102"/>
      <c r="C34" s="102"/>
      <c r="D34" s="102"/>
      <c r="E34" s="102"/>
      <c r="F34" s="102"/>
      <c r="G34" s="102"/>
      <c r="H34" s="102"/>
      <c r="I34" s="102"/>
      <c r="J34" s="102"/>
      <c r="K34" s="102"/>
      <c r="L34" s="102"/>
      <c r="M34" s="102"/>
      <c r="N34" s="102"/>
      <c r="O34" s="102"/>
      <c r="P34" s="102"/>
      <c r="Q34" s="102"/>
      <c r="R34" s="102"/>
    </row>
    <row r="35" spans="1:18" x14ac:dyDescent="0.2">
      <c r="A35" s="102"/>
      <c r="B35" s="102"/>
      <c r="C35" s="102"/>
      <c r="D35" s="102"/>
      <c r="E35" s="102"/>
      <c r="F35" s="102"/>
      <c r="G35" s="102"/>
      <c r="H35" s="102"/>
      <c r="I35" s="102"/>
      <c r="J35" s="102"/>
      <c r="K35" s="102"/>
      <c r="L35" s="102"/>
      <c r="M35" s="102"/>
      <c r="N35" s="102"/>
      <c r="O35" s="102"/>
      <c r="P35" s="102"/>
      <c r="Q35" s="102"/>
      <c r="R35" s="102"/>
    </row>
    <row r="36" spans="1:18" x14ac:dyDescent="0.2">
      <c r="A36" s="102"/>
      <c r="B36" s="102"/>
      <c r="C36" s="102"/>
      <c r="D36" s="102"/>
      <c r="E36" s="102"/>
      <c r="F36" s="102"/>
      <c r="G36" s="102"/>
      <c r="H36" s="102"/>
      <c r="I36" s="102"/>
      <c r="J36" s="102"/>
      <c r="K36" s="102"/>
      <c r="L36" s="102"/>
      <c r="M36" s="102"/>
      <c r="N36" s="102"/>
      <c r="O36" s="102"/>
      <c r="P36" s="102"/>
      <c r="Q36" s="102"/>
      <c r="R36" s="102"/>
    </row>
    <row r="37" spans="1:18" x14ac:dyDescent="0.2">
      <c r="A37" s="102"/>
      <c r="B37" s="102"/>
      <c r="C37" s="102"/>
      <c r="D37" s="102"/>
      <c r="E37" s="102"/>
      <c r="F37" s="102"/>
      <c r="G37" s="102"/>
      <c r="H37" s="102"/>
      <c r="I37" s="102"/>
      <c r="J37" s="102"/>
      <c r="K37" s="102"/>
      <c r="L37" s="102"/>
      <c r="M37" s="102"/>
      <c r="N37" s="102"/>
      <c r="O37" s="102"/>
      <c r="P37" s="102"/>
      <c r="Q37" s="102"/>
      <c r="R37" s="102"/>
    </row>
    <row r="38" spans="1:18" x14ac:dyDescent="0.2">
      <c r="A38" s="102"/>
      <c r="B38" s="102"/>
      <c r="C38" s="102"/>
      <c r="D38" s="102"/>
      <c r="E38" s="102"/>
      <c r="F38" s="102"/>
      <c r="G38" s="102"/>
      <c r="H38" s="102"/>
      <c r="I38" s="102"/>
      <c r="J38" s="102"/>
      <c r="K38" s="102"/>
      <c r="L38" s="102"/>
      <c r="M38" s="102"/>
      <c r="N38" s="102"/>
      <c r="O38" s="102"/>
      <c r="P38" s="102"/>
      <c r="Q38" s="102"/>
      <c r="R38" s="102"/>
    </row>
    <row r="39" spans="1:18" x14ac:dyDescent="0.2">
      <c r="A39" s="102"/>
      <c r="B39" s="102"/>
      <c r="C39" s="102"/>
      <c r="D39" s="102"/>
      <c r="E39" s="102"/>
      <c r="F39" s="102"/>
      <c r="G39" s="102"/>
      <c r="H39" s="102"/>
      <c r="I39" s="102"/>
      <c r="J39" s="102"/>
      <c r="K39" s="102"/>
      <c r="L39" s="102"/>
      <c r="M39" s="102"/>
      <c r="N39" s="102"/>
      <c r="O39" s="102"/>
      <c r="P39" s="102"/>
      <c r="Q39" s="102"/>
      <c r="R39" s="102"/>
    </row>
    <row r="40" spans="1:18" x14ac:dyDescent="0.2">
      <c r="A40" s="102"/>
      <c r="B40" s="102"/>
      <c r="C40" s="102"/>
      <c r="D40" s="102"/>
      <c r="E40" s="102"/>
      <c r="F40" s="102"/>
      <c r="G40" s="102"/>
      <c r="H40" s="102"/>
      <c r="I40" s="102"/>
      <c r="J40" s="102"/>
      <c r="K40" s="102"/>
      <c r="L40" s="102"/>
      <c r="M40" s="102"/>
      <c r="N40" s="102"/>
      <c r="O40" s="102"/>
      <c r="P40" s="102"/>
      <c r="Q40" s="102"/>
      <c r="R40" s="102"/>
    </row>
    <row r="41" spans="1:18" x14ac:dyDescent="0.2">
      <c r="A41" s="102"/>
      <c r="B41" s="102"/>
      <c r="C41" s="102"/>
      <c r="D41" s="102"/>
      <c r="E41" s="102"/>
      <c r="F41" s="102"/>
      <c r="G41" s="102"/>
      <c r="H41" s="102"/>
      <c r="I41" s="102"/>
      <c r="J41" s="102"/>
      <c r="K41" s="102"/>
      <c r="L41" s="102"/>
      <c r="M41" s="102"/>
      <c r="N41" s="102"/>
      <c r="O41" s="102"/>
      <c r="P41" s="102"/>
      <c r="Q41" s="102"/>
      <c r="R41" s="102"/>
    </row>
    <row r="42" spans="1:18" x14ac:dyDescent="0.2">
      <c r="A42" s="102"/>
      <c r="B42" s="102"/>
      <c r="C42" s="102"/>
      <c r="D42" s="102"/>
      <c r="E42" s="102"/>
      <c r="F42" s="102"/>
      <c r="G42" s="102"/>
      <c r="H42" s="102"/>
      <c r="I42" s="102"/>
      <c r="J42" s="102"/>
      <c r="K42" s="102"/>
      <c r="L42" s="102"/>
      <c r="M42" s="102"/>
      <c r="N42" s="102"/>
      <c r="O42" s="102"/>
      <c r="P42" s="102"/>
      <c r="Q42" s="102"/>
      <c r="R42" s="102"/>
    </row>
    <row r="43" spans="1:18" x14ac:dyDescent="0.2">
      <c r="A43" s="102"/>
      <c r="B43" s="102"/>
      <c r="C43" s="102"/>
      <c r="D43" s="102"/>
      <c r="E43" s="102"/>
      <c r="F43" s="102"/>
      <c r="G43" s="102"/>
      <c r="H43" s="102"/>
      <c r="I43" s="102"/>
      <c r="J43" s="102"/>
      <c r="K43" s="102"/>
      <c r="L43" s="102"/>
      <c r="M43" s="102"/>
      <c r="N43" s="102"/>
      <c r="O43" s="102"/>
      <c r="P43" s="102"/>
      <c r="Q43" s="102"/>
      <c r="R43" s="102"/>
    </row>
    <row r="44" spans="1:18" x14ac:dyDescent="0.2">
      <c r="A44" s="102"/>
      <c r="B44" s="102"/>
      <c r="C44" s="102"/>
      <c r="D44" s="102"/>
      <c r="E44" s="102"/>
      <c r="F44" s="102"/>
      <c r="G44" s="102"/>
      <c r="H44" s="102"/>
      <c r="I44" s="102"/>
      <c r="J44" s="102"/>
      <c r="K44" s="102"/>
      <c r="L44" s="102"/>
      <c r="M44" s="102"/>
      <c r="N44" s="102"/>
      <c r="O44" s="102"/>
      <c r="P44" s="102"/>
      <c r="Q44" s="102"/>
      <c r="R44" s="102"/>
    </row>
    <row r="45" spans="1:18" x14ac:dyDescent="0.2">
      <c r="A45" s="102"/>
      <c r="B45" s="102"/>
      <c r="C45" s="102"/>
      <c r="D45" s="102"/>
      <c r="E45" s="102"/>
      <c r="F45" s="102"/>
      <c r="G45" s="102"/>
      <c r="H45" s="102"/>
      <c r="I45" s="102"/>
      <c r="J45" s="102"/>
      <c r="K45" s="102"/>
      <c r="L45" s="102"/>
      <c r="M45" s="102"/>
      <c r="N45" s="102"/>
      <c r="O45" s="102"/>
      <c r="P45" s="102"/>
      <c r="Q45" s="102"/>
      <c r="R45" s="102"/>
    </row>
    <row r="46" spans="1:18" x14ac:dyDescent="0.2">
      <c r="A46" s="102"/>
      <c r="B46" s="102"/>
      <c r="C46" s="102"/>
      <c r="D46" s="102"/>
      <c r="E46" s="102"/>
      <c r="F46" s="102"/>
      <c r="G46" s="102"/>
      <c r="H46" s="102"/>
      <c r="I46" s="102"/>
      <c r="J46" s="102"/>
      <c r="K46" s="102"/>
      <c r="L46" s="102"/>
      <c r="M46" s="102"/>
      <c r="N46" s="102"/>
      <c r="O46" s="102"/>
      <c r="P46" s="102"/>
      <c r="Q46" s="102"/>
      <c r="R46" s="102"/>
    </row>
    <row r="47" spans="1:18" x14ac:dyDescent="0.2">
      <c r="A47" s="102"/>
      <c r="B47" s="102"/>
      <c r="C47" s="102"/>
      <c r="D47" s="102"/>
      <c r="E47" s="102"/>
      <c r="F47" s="102"/>
      <c r="G47" s="102"/>
      <c r="H47" s="102"/>
      <c r="I47" s="102"/>
      <c r="J47" s="102"/>
      <c r="K47" s="102"/>
      <c r="L47" s="102"/>
      <c r="M47" s="102"/>
      <c r="N47" s="102"/>
      <c r="O47" s="102"/>
      <c r="P47" s="102"/>
      <c r="Q47" s="102"/>
      <c r="R47" s="102"/>
    </row>
    <row r="48" spans="1:18" x14ac:dyDescent="0.2">
      <c r="A48" s="102"/>
      <c r="B48" s="102"/>
      <c r="C48" s="102"/>
      <c r="D48" s="102"/>
      <c r="E48" s="102"/>
      <c r="F48" s="102"/>
      <c r="G48" s="102"/>
      <c r="H48" s="102"/>
      <c r="I48" s="102"/>
      <c r="J48" s="102"/>
      <c r="K48" s="102"/>
      <c r="L48" s="102"/>
      <c r="M48" s="102"/>
      <c r="N48" s="102"/>
      <c r="O48" s="102"/>
      <c r="P48" s="102"/>
      <c r="Q48" s="102"/>
      <c r="R48" s="102"/>
    </row>
    <row r="49" spans="1:18" x14ac:dyDescent="0.2">
      <c r="A49" s="102"/>
      <c r="B49" s="102"/>
      <c r="C49" s="102"/>
      <c r="D49" s="102"/>
      <c r="E49" s="102"/>
      <c r="F49" s="102"/>
      <c r="G49" s="102"/>
      <c r="H49" s="102"/>
      <c r="I49" s="102"/>
      <c r="J49" s="102"/>
      <c r="K49" s="102"/>
      <c r="L49" s="102"/>
      <c r="M49" s="102"/>
      <c r="N49" s="102"/>
      <c r="O49" s="102"/>
      <c r="P49" s="102"/>
      <c r="Q49" s="102"/>
      <c r="R49" s="102"/>
    </row>
    <row r="50" spans="1:18" x14ac:dyDescent="0.2">
      <c r="A50" s="102"/>
      <c r="B50" s="102"/>
      <c r="C50" s="102"/>
      <c r="D50" s="102"/>
      <c r="E50" s="102"/>
      <c r="F50" s="102"/>
      <c r="G50" s="102"/>
      <c r="H50" s="102"/>
      <c r="I50" s="102"/>
      <c r="J50" s="102"/>
      <c r="K50" s="102"/>
      <c r="L50" s="102"/>
      <c r="M50" s="102"/>
      <c r="N50" s="102"/>
      <c r="O50" s="102"/>
      <c r="P50" s="102"/>
      <c r="Q50" s="102"/>
      <c r="R50" s="102"/>
    </row>
    <row r="51" spans="1:18" x14ac:dyDescent="0.2">
      <c r="A51" s="102"/>
      <c r="B51" s="102"/>
      <c r="C51" s="102"/>
      <c r="D51" s="102"/>
      <c r="E51" s="102"/>
      <c r="F51" s="102"/>
      <c r="G51" s="102"/>
      <c r="H51" s="102"/>
      <c r="I51" s="102"/>
      <c r="J51" s="102"/>
      <c r="K51" s="102"/>
      <c r="L51" s="102"/>
      <c r="M51" s="102"/>
      <c r="N51" s="102"/>
      <c r="O51" s="102"/>
      <c r="P51" s="102"/>
      <c r="Q51" s="102"/>
      <c r="R51" s="102"/>
    </row>
    <row r="52" spans="1:18" x14ac:dyDescent="0.2">
      <c r="A52" s="102"/>
      <c r="B52" s="102"/>
      <c r="C52" s="102"/>
      <c r="D52" s="102"/>
      <c r="E52" s="102"/>
      <c r="F52" s="102"/>
      <c r="G52" s="102"/>
      <c r="H52" s="102"/>
      <c r="I52" s="102"/>
      <c r="J52" s="102"/>
      <c r="K52" s="102"/>
      <c r="L52" s="102"/>
      <c r="M52" s="102"/>
      <c r="N52" s="102"/>
      <c r="O52" s="102"/>
      <c r="P52" s="102"/>
      <c r="Q52" s="102"/>
      <c r="R52" s="102"/>
    </row>
    <row r="53" spans="1:18" x14ac:dyDescent="0.2">
      <c r="A53" s="102"/>
      <c r="B53" s="102"/>
      <c r="C53" s="102"/>
      <c r="D53" s="102"/>
      <c r="E53" s="102"/>
      <c r="F53" s="102"/>
      <c r="G53" s="102"/>
      <c r="H53" s="102"/>
      <c r="I53" s="102"/>
      <c r="J53" s="102"/>
      <c r="K53" s="102"/>
      <c r="L53" s="102"/>
      <c r="M53" s="102"/>
      <c r="N53" s="102"/>
      <c r="O53" s="102"/>
      <c r="P53" s="102"/>
      <c r="Q53" s="102"/>
      <c r="R53" s="102"/>
    </row>
    <row r="54" spans="1:18" x14ac:dyDescent="0.2">
      <c r="A54" s="102"/>
      <c r="B54" s="102"/>
      <c r="C54" s="102"/>
      <c r="D54" s="102"/>
      <c r="E54" s="102"/>
      <c r="F54" s="102"/>
      <c r="G54" s="102"/>
      <c r="H54" s="102"/>
      <c r="I54" s="102"/>
      <c r="J54" s="102"/>
      <c r="K54" s="102"/>
      <c r="L54" s="102"/>
      <c r="M54" s="102"/>
      <c r="N54" s="102"/>
      <c r="O54" s="102"/>
      <c r="P54" s="102"/>
      <c r="Q54" s="102"/>
      <c r="R54" s="102"/>
    </row>
    <row r="55" spans="1:18" x14ac:dyDescent="0.2">
      <c r="A55" s="102"/>
      <c r="B55" s="102"/>
      <c r="C55" s="102"/>
      <c r="D55" s="102"/>
      <c r="E55" s="102"/>
      <c r="F55" s="102"/>
      <c r="G55" s="102"/>
      <c r="H55" s="102"/>
      <c r="I55" s="102"/>
      <c r="J55" s="102"/>
      <c r="K55" s="102"/>
      <c r="L55" s="102"/>
      <c r="M55" s="102"/>
      <c r="N55" s="102"/>
      <c r="O55" s="102"/>
      <c r="P55" s="102"/>
      <c r="Q55" s="102"/>
      <c r="R55" s="102"/>
    </row>
    <row r="56" spans="1:18" x14ac:dyDescent="0.2">
      <c r="A56" s="102"/>
      <c r="B56" s="102"/>
      <c r="C56" s="102"/>
      <c r="D56" s="102"/>
      <c r="E56" s="102"/>
      <c r="F56" s="102"/>
      <c r="G56" s="102"/>
      <c r="H56" s="102"/>
      <c r="I56" s="102"/>
      <c r="J56" s="102"/>
      <c r="K56" s="102"/>
      <c r="L56" s="102"/>
      <c r="M56" s="102"/>
      <c r="N56" s="102"/>
      <c r="O56" s="102"/>
      <c r="P56" s="102"/>
      <c r="Q56" s="102"/>
      <c r="R56" s="102"/>
    </row>
    <row r="57" spans="1:18" x14ac:dyDescent="0.2">
      <c r="A57" s="102"/>
      <c r="B57" s="102"/>
      <c r="C57" s="102"/>
      <c r="D57" s="102"/>
      <c r="E57" s="102"/>
      <c r="F57" s="102"/>
      <c r="G57" s="102"/>
      <c r="H57" s="102"/>
      <c r="I57" s="102"/>
      <c r="J57" s="102"/>
      <c r="K57" s="102"/>
      <c r="L57" s="102"/>
      <c r="M57" s="102"/>
      <c r="N57" s="102"/>
      <c r="O57" s="102"/>
      <c r="P57" s="102"/>
      <c r="Q57" s="102"/>
      <c r="R57" s="102"/>
    </row>
    <row r="58" spans="1:18" x14ac:dyDescent="0.2">
      <c r="A58" s="102"/>
      <c r="B58" s="102"/>
      <c r="C58" s="102"/>
      <c r="D58" s="102"/>
      <c r="E58" s="102"/>
      <c r="F58" s="102"/>
      <c r="G58" s="102"/>
      <c r="H58" s="102"/>
      <c r="I58" s="102"/>
      <c r="J58" s="102"/>
      <c r="K58" s="102"/>
      <c r="L58" s="102"/>
      <c r="M58" s="102"/>
      <c r="N58" s="102"/>
      <c r="O58" s="102"/>
      <c r="P58" s="102"/>
      <c r="Q58" s="102"/>
      <c r="R58" s="102"/>
    </row>
    <row r="59" spans="1:18" x14ac:dyDescent="0.2">
      <c r="A59" s="102"/>
      <c r="B59" s="102"/>
      <c r="C59" s="102"/>
      <c r="D59" s="102"/>
      <c r="E59" s="102"/>
      <c r="F59" s="102"/>
      <c r="G59" s="102"/>
      <c r="H59" s="102"/>
      <c r="I59" s="102"/>
      <c r="J59" s="102"/>
      <c r="K59" s="102"/>
      <c r="L59" s="102"/>
      <c r="M59" s="102"/>
      <c r="N59" s="102"/>
      <c r="O59" s="102"/>
      <c r="P59" s="102"/>
      <c r="Q59" s="102"/>
      <c r="R59" s="102"/>
    </row>
    <row r="60" spans="1:18" x14ac:dyDescent="0.2">
      <c r="A60" s="102"/>
      <c r="B60" s="102"/>
      <c r="C60" s="102"/>
      <c r="D60" s="102"/>
      <c r="E60" s="102"/>
      <c r="F60" s="102"/>
      <c r="G60" s="102"/>
      <c r="H60" s="102"/>
      <c r="I60" s="102"/>
      <c r="J60" s="102"/>
      <c r="K60" s="102"/>
      <c r="L60" s="102"/>
      <c r="M60" s="102"/>
      <c r="N60" s="102"/>
      <c r="O60" s="102"/>
      <c r="P60" s="102"/>
      <c r="Q60" s="102"/>
      <c r="R60" s="102"/>
    </row>
    <row r="61" spans="1:18" x14ac:dyDescent="0.2">
      <c r="A61" s="102"/>
      <c r="B61" s="102"/>
      <c r="C61" s="102"/>
      <c r="D61" s="102"/>
      <c r="E61" s="102"/>
      <c r="F61" s="102"/>
      <c r="G61" s="102"/>
      <c r="H61" s="102"/>
      <c r="I61" s="102"/>
      <c r="J61" s="102"/>
      <c r="K61" s="102"/>
      <c r="L61" s="102"/>
      <c r="M61" s="102"/>
      <c r="N61" s="102"/>
      <c r="O61" s="102"/>
      <c r="P61" s="102"/>
      <c r="Q61" s="102"/>
      <c r="R61" s="102"/>
    </row>
    <row r="62" spans="1:18" x14ac:dyDescent="0.2">
      <c r="A62" s="102"/>
      <c r="B62" s="102"/>
      <c r="C62" s="102"/>
      <c r="D62" s="102"/>
      <c r="E62" s="102"/>
      <c r="F62" s="102"/>
      <c r="G62" s="102"/>
      <c r="H62" s="102"/>
      <c r="I62" s="102"/>
      <c r="J62" s="102"/>
      <c r="K62" s="102"/>
      <c r="L62" s="102"/>
      <c r="M62" s="102"/>
      <c r="N62" s="102"/>
      <c r="O62" s="102"/>
      <c r="P62" s="102"/>
      <c r="Q62" s="102"/>
      <c r="R62" s="102"/>
    </row>
    <row r="63" spans="1:18" x14ac:dyDescent="0.2">
      <c r="A63" s="102"/>
      <c r="B63" s="102"/>
      <c r="C63" s="102"/>
      <c r="D63" s="102"/>
      <c r="E63" s="102"/>
      <c r="F63" s="102"/>
      <c r="G63" s="102"/>
      <c r="H63" s="102"/>
      <c r="I63" s="102"/>
      <c r="J63" s="102"/>
      <c r="K63" s="102"/>
      <c r="L63" s="102"/>
      <c r="M63" s="102"/>
      <c r="N63" s="102"/>
      <c r="O63" s="102"/>
      <c r="P63" s="102"/>
      <c r="Q63" s="102"/>
      <c r="R63" s="102"/>
    </row>
    <row r="64" spans="1:18" x14ac:dyDescent="0.2">
      <c r="A64" s="102"/>
      <c r="B64" s="102"/>
      <c r="C64" s="102"/>
      <c r="D64" s="102"/>
      <c r="E64" s="102"/>
      <c r="F64" s="102"/>
      <c r="G64" s="102"/>
      <c r="H64" s="102"/>
      <c r="I64" s="102"/>
      <c r="J64" s="102"/>
      <c r="K64" s="102"/>
      <c r="L64" s="102"/>
      <c r="M64" s="102"/>
      <c r="N64" s="102"/>
      <c r="O64" s="102"/>
      <c r="P64" s="102"/>
      <c r="Q64" s="102"/>
      <c r="R64" s="102"/>
    </row>
    <row r="65" spans="1:18" x14ac:dyDescent="0.2">
      <c r="A65" s="102"/>
      <c r="B65" s="102"/>
      <c r="C65" s="102"/>
      <c r="D65" s="102"/>
      <c r="E65" s="102"/>
      <c r="F65" s="102"/>
      <c r="G65" s="102"/>
      <c r="H65" s="102"/>
      <c r="I65" s="102"/>
      <c r="J65" s="102"/>
      <c r="K65" s="102"/>
      <c r="L65" s="102"/>
      <c r="M65" s="102"/>
      <c r="N65" s="102"/>
      <c r="O65" s="102"/>
      <c r="P65" s="102"/>
      <c r="Q65" s="102"/>
      <c r="R65" s="102"/>
    </row>
    <row r="66" spans="1:18" x14ac:dyDescent="0.2">
      <c r="A66" s="102"/>
      <c r="B66" s="102"/>
      <c r="C66" s="102"/>
      <c r="D66" s="102"/>
      <c r="E66" s="102"/>
      <c r="F66" s="102"/>
      <c r="G66" s="102"/>
      <c r="H66" s="102"/>
      <c r="I66" s="102"/>
      <c r="J66" s="102"/>
      <c r="K66" s="102"/>
      <c r="L66" s="102"/>
      <c r="M66" s="102"/>
      <c r="N66" s="102"/>
      <c r="O66" s="102"/>
      <c r="P66" s="102"/>
      <c r="Q66" s="102"/>
      <c r="R66" s="102"/>
    </row>
    <row r="67" spans="1:18" x14ac:dyDescent="0.2">
      <c r="A67" s="102"/>
      <c r="B67" s="102"/>
      <c r="C67" s="102"/>
      <c r="D67" s="102"/>
      <c r="E67" s="102"/>
      <c r="F67" s="102"/>
      <c r="G67" s="102"/>
      <c r="H67" s="102"/>
      <c r="I67" s="102"/>
      <c r="J67" s="102"/>
      <c r="K67" s="102"/>
      <c r="L67" s="102"/>
      <c r="M67" s="102"/>
      <c r="N67" s="102"/>
      <c r="O67" s="102"/>
      <c r="P67" s="102"/>
      <c r="Q67" s="102"/>
      <c r="R67" s="102"/>
    </row>
    <row r="68" spans="1:18" x14ac:dyDescent="0.2">
      <c r="A68" s="102"/>
      <c r="B68" s="102"/>
      <c r="C68" s="102"/>
      <c r="D68" s="102"/>
      <c r="E68" s="102"/>
      <c r="F68" s="102"/>
      <c r="G68" s="102"/>
      <c r="H68" s="102"/>
      <c r="I68" s="102"/>
      <c r="J68" s="102"/>
      <c r="K68" s="102"/>
      <c r="L68" s="102"/>
      <c r="M68" s="102"/>
      <c r="N68" s="102"/>
      <c r="O68" s="102"/>
      <c r="P68" s="102"/>
      <c r="Q68" s="102"/>
      <c r="R68" s="102"/>
    </row>
    <row r="69" spans="1:18" x14ac:dyDescent="0.2">
      <c r="A69" s="102"/>
      <c r="B69" s="102"/>
      <c r="C69" s="102"/>
      <c r="D69" s="102"/>
      <c r="E69" s="102"/>
      <c r="F69" s="102"/>
      <c r="G69" s="102"/>
      <c r="H69" s="102"/>
      <c r="I69" s="102"/>
      <c r="J69" s="102"/>
      <c r="K69" s="102"/>
      <c r="L69" s="102"/>
      <c r="M69" s="102"/>
      <c r="N69" s="102"/>
      <c r="O69" s="102"/>
      <c r="P69" s="102"/>
      <c r="Q69" s="102"/>
      <c r="R69" s="102"/>
    </row>
    <row r="70" spans="1:18" x14ac:dyDescent="0.2">
      <c r="A70" s="102"/>
      <c r="B70" s="102"/>
      <c r="C70" s="102"/>
      <c r="D70" s="102"/>
      <c r="E70" s="102"/>
      <c r="F70" s="102"/>
      <c r="G70" s="102"/>
      <c r="H70" s="102"/>
      <c r="I70" s="102"/>
      <c r="J70" s="102"/>
      <c r="K70" s="102"/>
      <c r="L70" s="102"/>
      <c r="M70" s="102"/>
      <c r="N70" s="102"/>
      <c r="O70" s="102"/>
      <c r="P70" s="102"/>
      <c r="Q70" s="102"/>
      <c r="R70" s="102"/>
    </row>
    <row r="71" spans="1:18" x14ac:dyDescent="0.2">
      <c r="A71" s="102"/>
      <c r="B71" s="102"/>
      <c r="C71" s="102"/>
      <c r="D71" s="102"/>
      <c r="E71" s="102"/>
      <c r="F71" s="102"/>
      <c r="G71" s="102"/>
      <c r="H71" s="102"/>
      <c r="I71" s="102"/>
      <c r="J71" s="102"/>
      <c r="K71" s="102"/>
      <c r="L71" s="102"/>
      <c r="M71" s="102"/>
      <c r="N71" s="102"/>
      <c r="O71" s="102"/>
      <c r="P71" s="102"/>
      <c r="Q71" s="102"/>
      <c r="R71" s="102"/>
    </row>
    <row r="72" spans="1:18" x14ac:dyDescent="0.2">
      <c r="A72" s="102"/>
      <c r="B72" s="102"/>
      <c r="C72" s="102"/>
      <c r="D72" s="102"/>
      <c r="E72" s="102"/>
      <c r="F72" s="102"/>
      <c r="G72" s="102"/>
      <c r="H72" s="102"/>
      <c r="I72" s="102"/>
      <c r="J72" s="102"/>
      <c r="K72" s="102"/>
      <c r="L72" s="102"/>
      <c r="M72" s="102"/>
      <c r="N72" s="102"/>
      <c r="O72" s="102"/>
      <c r="P72" s="102"/>
      <c r="Q72" s="102"/>
      <c r="R72" s="102"/>
    </row>
    <row r="73" spans="1:18" x14ac:dyDescent="0.2">
      <c r="A73" s="102"/>
      <c r="B73" s="102"/>
      <c r="C73" s="102"/>
      <c r="D73" s="102"/>
      <c r="E73" s="102"/>
      <c r="F73" s="102"/>
      <c r="G73" s="102"/>
      <c r="H73" s="102"/>
      <c r="I73" s="102"/>
      <c r="J73" s="102"/>
      <c r="K73" s="102"/>
      <c r="L73" s="102"/>
      <c r="M73" s="102"/>
      <c r="N73" s="102"/>
      <c r="O73" s="102"/>
      <c r="P73" s="102"/>
      <c r="Q73" s="102"/>
      <c r="R73" s="102"/>
    </row>
    <row r="74" spans="1:18" x14ac:dyDescent="0.2">
      <c r="A74" s="102"/>
      <c r="B74" s="102"/>
      <c r="C74" s="102"/>
      <c r="D74" s="102"/>
      <c r="E74" s="102"/>
      <c r="F74" s="102"/>
      <c r="G74" s="102"/>
      <c r="H74" s="102"/>
      <c r="I74" s="102"/>
      <c r="J74" s="102"/>
      <c r="K74" s="102"/>
      <c r="L74" s="102"/>
      <c r="M74" s="102"/>
      <c r="N74" s="102"/>
      <c r="O74" s="102"/>
      <c r="P74" s="102"/>
      <c r="Q74" s="102"/>
      <c r="R74" s="102"/>
    </row>
    <row r="75" spans="1:18" x14ac:dyDescent="0.2">
      <c r="A75" s="102"/>
      <c r="B75" s="102"/>
      <c r="C75" s="102"/>
      <c r="D75" s="102"/>
      <c r="E75" s="102"/>
      <c r="F75" s="102"/>
      <c r="G75" s="102"/>
      <c r="H75" s="102"/>
      <c r="I75" s="102"/>
      <c r="J75" s="102"/>
      <c r="K75" s="102"/>
      <c r="L75" s="102"/>
      <c r="M75" s="102"/>
      <c r="N75" s="102"/>
      <c r="O75" s="102"/>
      <c r="P75" s="102"/>
      <c r="Q75" s="102"/>
      <c r="R75" s="102"/>
    </row>
    <row r="76" spans="1:18" x14ac:dyDescent="0.2">
      <c r="A76" s="102"/>
      <c r="B76" s="102"/>
      <c r="C76" s="102"/>
      <c r="D76" s="102"/>
      <c r="E76" s="102"/>
      <c r="F76" s="102"/>
      <c r="G76" s="102"/>
      <c r="H76" s="102"/>
      <c r="I76" s="102"/>
      <c r="J76" s="102"/>
      <c r="K76" s="102"/>
      <c r="L76" s="102"/>
      <c r="M76" s="102"/>
      <c r="N76" s="102"/>
      <c r="O76" s="102"/>
      <c r="P76" s="102"/>
      <c r="Q76" s="102"/>
      <c r="R76" s="102"/>
    </row>
    <row r="77" spans="1:18" x14ac:dyDescent="0.2">
      <c r="A77" s="102"/>
      <c r="B77" s="102"/>
      <c r="C77" s="102"/>
      <c r="D77" s="102"/>
      <c r="E77" s="102"/>
      <c r="F77" s="102"/>
      <c r="G77" s="102"/>
      <c r="H77" s="102"/>
      <c r="I77" s="102"/>
      <c r="J77" s="102"/>
      <c r="K77" s="102"/>
      <c r="L77" s="102"/>
      <c r="M77" s="102"/>
      <c r="N77" s="102"/>
      <c r="O77" s="102"/>
      <c r="P77" s="102"/>
      <c r="Q77" s="102"/>
      <c r="R77" s="102"/>
    </row>
    <row r="78" spans="1:18" x14ac:dyDescent="0.2">
      <c r="A78" s="102"/>
      <c r="B78" s="102"/>
      <c r="C78" s="102"/>
      <c r="D78" s="102"/>
      <c r="E78" s="102"/>
      <c r="F78" s="102"/>
      <c r="G78" s="102"/>
      <c r="H78" s="102"/>
      <c r="I78" s="102"/>
      <c r="J78" s="102"/>
      <c r="K78" s="102"/>
      <c r="L78" s="102"/>
      <c r="M78" s="102"/>
      <c r="N78" s="102"/>
      <c r="O78" s="102"/>
      <c r="P78" s="102"/>
      <c r="Q78" s="102"/>
      <c r="R78" s="102"/>
    </row>
    <row r="79" spans="1:18" x14ac:dyDescent="0.2">
      <c r="A79" s="102"/>
      <c r="B79" s="102"/>
      <c r="C79" s="102"/>
      <c r="D79" s="102"/>
      <c r="E79" s="102"/>
      <c r="F79" s="102"/>
      <c r="G79" s="102"/>
      <c r="H79" s="102"/>
      <c r="I79" s="102"/>
      <c r="J79" s="102"/>
      <c r="K79" s="102"/>
      <c r="L79" s="102"/>
      <c r="M79" s="102"/>
      <c r="N79" s="102"/>
      <c r="O79" s="102"/>
      <c r="P79" s="102"/>
      <c r="Q79" s="102"/>
      <c r="R79" s="102"/>
    </row>
    <row r="80" spans="1:18" x14ac:dyDescent="0.2">
      <c r="A80" s="102"/>
      <c r="B80" s="102"/>
      <c r="C80" s="102"/>
      <c r="D80" s="102"/>
      <c r="E80" s="102"/>
      <c r="F80" s="102"/>
      <c r="G80" s="102"/>
      <c r="H80" s="102"/>
      <c r="I80" s="102"/>
      <c r="J80" s="102"/>
      <c r="K80" s="102"/>
      <c r="L80" s="102"/>
      <c r="M80" s="102"/>
      <c r="N80" s="102"/>
      <c r="O80" s="102"/>
      <c r="P80" s="102"/>
      <c r="Q80" s="102"/>
      <c r="R80" s="102"/>
    </row>
    <row r="81" spans="1:18" x14ac:dyDescent="0.2">
      <c r="A81" s="102"/>
      <c r="B81" s="102"/>
      <c r="C81" s="102"/>
      <c r="D81" s="102"/>
      <c r="E81" s="102"/>
      <c r="F81" s="102"/>
      <c r="G81" s="102"/>
      <c r="H81" s="102"/>
      <c r="I81" s="102"/>
      <c r="J81" s="102"/>
      <c r="K81" s="102"/>
      <c r="L81" s="102"/>
      <c r="M81" s="102"/>
      <c r="N81" s="102"/>
      <c r="O81" s="102"/>
      <c r="P81" s="102"/>
      <c r="Q81" s="102"/>
      <c r="R81" s="102"/>
    </row>
    <row r="82" spans="1:18" x14ac:dyDescent="0.2">
      <c r="A82" s="102"/>
      <c r="B82" s="102"/>
      <c r="C82" s="102"/>
      <c r="D82" s="102"/>
      <c r="E82" s="102"/>
      <c r="F82" s="102"/>
      <c r="G82" s="102"/>
      <c r="H82" s="102"/>
      <c r="I82" s="102"/>
      <c r="J82" s="102"/>
      <c r="K82" s="102"/>
      <c r="L82" s="102"/>
      <c r="M82" s="102"/>
      <c r="N82" s="102"/>
      <c r="O82" s="102"/>
      <c r="P82" s="102"/>
      <c r="Q82" s="102"/>
      <c r="R82" s="102"/>
    </row>
    <row r="83" spans="1:18" x14ac:dyDescent="0.2">
      <c r="A83" s="102"/>
      <c r="B83" s="102"/>
      <c r="C83" s="102"/>
      <c r="D83" s="102"/>
      <c r="E83" s="102"/>
      <c r="F83" s="102"/>
      <c r="G83" s="102"/>
      <c r="H83" s="102"/>
      <c r="I83" s="102"/>
      <c r="J83" s="102"/>
      <c r="K83" s="102"/>
      <c r="L83" s="102"/>
      <c r="M83" s="102"/>
      <c r="N83" s="102"/>
      <c r="O83" s="102"/>
      <c r="P83" s="102"/>
      <c r="Q83" s="102"/>
      <c r="R83" s="102"/>
    </row>
    <row r="84" spans="1:18" x14ac:dyDescent="0.2">
      <c r="A84" s="102"/>
      <c r="B84" s="102"/>
      <c r="C84" s="102"/>
      <c r="D84" s="102"/>
      <c r="E84" s="102"/>
      <c r="F84" s="102"/>
      <c r="G84" s="102"/>
      <c r="H84" s="102"/>
      <c r="I84" s="102"/>
      <c r="J84" s="102"/>
      <c r="K84" s="102"/>
      <c r="L84" s="102"/>
      <c r="M84" s="102"/>
      <c r="N84" s="102"/>
      <c r="O84" s="102"/>
      <c r="P84" s="102"/>
      <c r="Q84" s="102"/>
      <c r="R84" s="102"/>
    </row>
    <row r="85" spans="1:18" x14ac:dyDescent="0.2">
      <c r="A85" s="102"/>
      <c r="B85" s="102"/>
      <c r="C85" s="102"/>
      <c r="D85" s="102"/>
      <c r="E85" s="102"/>
      <c r="F85" s="102"/>
      <c r="G85" s="102"/>
      <c r="H85" s="102"/>
      <c r="I85" s="102"/>
      <c r="J85" s="102"/>
      <c r="K85" s="102"/>
      <c r="L85" s="102"/>
      <c r="M85" s="102"/>
      <c r="N85" s="102"/>
      <c r="O85" s="102"/>
      <c r="P85" s="102"/>
      <c r="Q85" s="102"/>
      <c r="R85" s="102"/>
    </row>
    <row r="86" spans="1:18" x14ac:dyDescent="0.2">
      <c r="A86" s="102"/>
      <c r="B86" s="102"/>
      <c r="C86" s="102"/>
      <c r="D86" s="102"/>
      <c r="E86" s="102"/>
      <c r="F86" s="102"/>
      <c r="G86" s="102"/>
      <c r="H86" s="102"/>
      <c r="I86" s="102"/>
      <c r="J86" s="102"/>
      <c r="K86" s="102"/>
      <c r="L86" s="102"/>
      <c r="M86" s="102"/>
      <c r="N86" s="102"/>
      <c r="O86" s="102"/>
      <c r="P86" s="102"/>
      <c r="Q86" s="102"/>
      <c r="R86" s="102"/>
    </row>
    <row r="87" spans="1:18" x14ac:dyDescent="0.2">
      <c r="A87" s="102"/>
      <c r="B87" s="102"/>
      <c r="C87" s="102"/>
      <c r="D87" s="102"/>
      <c r="E87" s="102"/>
      <c r="F87" s="102"/>
      <c r="G87" s="102"/>
      <c r="H87" s="102"/>
      <c r="I87" s="102"/>
      <c r="J87" s="102"/>
      <c r="K87" s="102"/>
      <c r="L87" s="102"/>
      <c r="M87" s="102"/>
      <c r="N87" s="102"/>
      <c r="O87" s="102"/>
      <c r="P87" s="102"/>
      <c r="Q87" s="102"/>
      <c r="R87" s="102"/>
    </row>
    <row r="88" spans="1:18" x14ac:dyDescent="0.2">
      <c r="A88" s="102"/>
      <c r="B88" s="102"/>
      <c r="C88" s="102"/>
      <c r="D88" s="102"/>
      <c r="E88" s="102"/>
      <c r="F88" s="102"/>
      <c r="G88" s="102"/>
      <c r="H88" s="102"/>
      <c r="I88" s="102"/>
      <c r="J88" s="102"/>
      <c r="K88" s="102"/>
      <c r="L88" s="102"/>
      <c r="M88" s="102"/>
      <c r="N88" s="102"/>
      <c r="O88" s="102"/>
      <c r="P88" s="102"/>
      <c r="Q88" s="102"/>
      <c r="R88" s="102"/>
    </row>
    <row r="89" spans="1:18" x14ac:dyDescent="0.2">
      <c r="A89" s="102"/>
      <c r="B89" s="102"/>
      <c r="C89" s="102"/>
      <c r="D89" s="102"/>
      <c r="E89" s="102"/>
      <c r="F89" s="102"/>
      <c r="G89" s="102"/>
      <c r="H89" s="102"/>
      <c r="I89" s="102"/>
      <c r="J89" s="102"/>
      <c r="K89" s="102"/>
      <c r="L89" s="102"/>
      <c r="M89" s="102"/>
      <c r="N89" s="102"/>
      <c r="O89" s="102"/>
      <c r="P89" s="102"/>
      <c r="Q89" s="102"/>
      <c r="R89" s="102"/>
    </row>
    <row r="90" spans="1:18" x14ac:dyDescent="0.2">
      <c r="A90" s="102"/>
      <c r="B90" s="102"/>
      <c r="C90" s="102"/>
      <c r="D90" s="102"/>
      <c r="E90" s="102"/>
      <c r="F90" s="102"/>
      <c r="G90" s="102"/>
      <c r="H90" s="102"/>
      <c r="I90" s="102"/>
      <c r="J90" s="102"/>
      <c r="K90" s="102"/>
      <c r="L90" s="102"/>
      <c r="M90" s="102"/>
      <c r="N90" s="102"/>
      <c r="O90" s="102"/>
      <c r="P90" s="102"/>
      <c r="Q90" s="102"/>
      <c r="R90" s="102"/>
    </row>
    <row r="91" spans="1:18" x14ac:dyDescent="0.2">
      <c r="A91" s="102"/>
      <c r="B91" s="102"/>
      <c r="C91" s="102"/>
      <c r="D91" s="102"/>
      <c r="E91" s="102"/>
      <c r="F91" s="102"/>
      <c r="G91" s="102"/>
      <c r="H91" s="102"/>
      <c r="I91" s="102"/>
      <c r="J91" s="102"/>
      <c r="K91" s="102"/>
      <c r="L91" s="102"/>
      <c r="M91" s="102"/>
      <c r="N91" s="102"/>
      <c r="O91" s="102"/>
      <c r="P91" s="102"/>
      <c r="Q91" s="102"/>
      <c r="R91" s="102"/>
    </row>
    <row r="92" spans="1:18" x14ac:dyDescent="0.2">
      <c r="A92" s="102"/>
      <c r="B92" s="102"/>
      <c r="C92" s="102"/>
      <c r="D92" s="102"/>
      <c r="E92" s="102"/>
      <c r="F92" s="102"/>
      <c r="G92" s="102"/>
      <c r="H92" s="102"/>
      <c r="I92" s="102"/>
      <c r="J92" s="102"/>
      <c r="K92" s="102"/>
      <c r="L92" s="102"/>
      <c r="M92" s="102"/>
      <c r="N92" s="102"/>
      <c r="O92" s="102"/>
      <c r="P92" s="102"/>
      <c r="Q92" s="102"/>
      <c r="R92" s="102"/>
    </row>
    <row r="93" spans="1:18" x14ac:dyDescent="0.2">
      <c r="A93" s="102"/>
      <c r="B93" s="102"/>
      <c r="C93" s="102"/>
      <c r="D93" s="102"/>
      <c r="E93" s="102"/>
      <c r="F93" s="102"/>
      <c r="G93" s="102"/>
      <c r="H93" s="102"/>
      <c r="I93" s="102"/>
      <c r="J93" s="102"/>
      <c r="K93" s="102"/>
      <c r="L93" s="102"/>
      <c r="M93" s="102"/>
      <c r="N93" s="102"/>
      <c r="O93" s="102"/>
      <c r="P93" s="102"/>
      <c r="Q93" s="102"/>
      <c r="R93" s="102"/>
    </row>
    <row r="94" spans="1:18" x14ac:dyDescent="0.2">
      <c r="A94" s="102"/>
      <c r="B94" s="102"/>
      <c r="C94" s="102"/>
      <c r="D94" s="102"/>
      <c r="E94" s="102"/>
      <c r="F94" s="102"/>
      <c r="G94" s="102"/>
      <c r="H94" s="102"/>
      <c r="I94" s="102"/>
      <c r="J94" s="102"/>
      <c r="K94" s="102"/>
      <c r="L94" s="102"/>
      <c r="M94" s="102"/>
      <c r="N94" s="102"/>
      <c r="O94" s="102"/>
      <c r="P94" s="102"/>
      <c r="Q94" s="102"/>
      <c r="R94" s="102"/>
    </row>
    <row r="95" spans="1:18" x14ac:dyDescent="0.2">
      <c r="A95" s="102"/>
      <c r="B95" s="102"/>
      <c r="C95" s="102"/>
      <c r="D95" s="102"/>
      <c r="E95" s="102"/>
      <c r="F95" s="102"/>
      <c r="G95" s="102"/>
      <c r="H95" s="102"/>
      <c r="I95" s="102"/>
      <c r="J95" s="102"/>
      <c r="K95" s="102"/>
      <c r="L95" s="102"/>
      <c r="M95" s="102"/>
      <c r="N95" s="102"/>
      <c r="O95" s="102"/>
      <c r="P95" s="102"/>
      <c r="Q95" s="102"/>
      <c r="R95" s="102"/>
    </row>
    <row r="96" spans="1:18" x14ac:dyDescent="0.2">
      <c r="A96" s="102"/>
      <c r="B96" s="102"/>
      <c r="C96" s="102"/>
      <c r="D96" s="102"/>
      <c r="E96" s="102"/>
      <c r="F96" s="102"/>
      <c r="G96" s="102"/>
      <c r="H96" s="102"/>
      <c r="I96" s="102"/>
      <c r="J96" s="102"/>
      <c r="K96" s="102"/>
      <c r="L96" s="102"/>
      <c r="M96" s="102"/>
      <c r="N96" s="102"/>
      <c r="O96" s="102"/>
      <c r="P96" s="102"/>
      <c r="Q96" s="102"/>
      <c r="R96" s="102"/>
    </row>
    <row r="97" spans="1:18" x14ac:dyDescent="0.2">
      <c r="A97" s="102"/>
      <c r="B97" s="102"/>
      <c r="C97" s="102"/>
      <c r="D97" s="102"/>
      <c r="E97" s="102"/>
      <c r="F97" s="102"/>
      <c r="G97" s="102"/>
      <c r="H97" s="102"/>
      <c r="I97" s="102"/>
      <c r="J97" s="102"/>
      <c r="K97" s="102"/>
      <c r="L97" s="102"/>
      <c r="M97" s="102"/>
      <c r="N97" s="102"/>
      <c r="O97" s="102"/>
      <c r="P97" s="102"/>
      <c r="Q97" s="102"/>
      <c r="R97" s="102"/>
    </row>
    <row r="98" spans="1:18" x14ac:dyDescent="0.2">
      <c r="A98" s="102"/>
      <c r="B98" s="102"/>
      <c r="C98" s="102"/>
      <c r="D98" s="102"/>
      <c r="E98" s="102"/>
      <c r="F98" s="102"/>
      <c r="G98" s="102"/>
      <c r="H98" s="102"/>
      <c r="I98" s="102"/>
      <c r="J98" s="102"/>
      <c r="K98" s="102"/>
      <c r="L98" s="102"/>
      <c r="M98" s="102"/>
      <c r="N98" s="102"/>
      <c r="O98" s="102"/>
      <c r="P98" s="102"/>
      <c r="Q98" s="102"/>
      <c r="R98" s="102"/>
    </row>
    <row r="99" spans="1:18" x14ac:dyDescent="0.2">
      <c r="A99" s="102"/>
      <c r="B99" s="102"/>
      <c r="C99" s="102"/>
      <c r="D99" s="102"/>
      <c r="E99" s="102"/>
      <c r="F99" s="102"/>
      <c r="G99" s="102"/>
      <c r="H99" s="102"/>
      <c r="I99" s="102"/>
      <c r="J99" s="102"/>
      <c r="K99" s="102"/>
      <c r="L99" s="102"/>
      <c r="M99" s="102"/>
      <c r="N99" s="102"/>
      <c r="O99" s="102"/>
      <c r="P99" s="102"/>
      <c r="Q99" s="102"/>
      <c r="R99" s="102"/>
    </row>
    <row r="100" spans="1:18" x14ac:dyDescent="0.2">
      <c r="A100" s="102"/>
      <c r="B100" s="102"/>
      <c r="C100" s="102"/>
      <c r="D100" s="102"/>
      <c r="E100" s="102"/>
      <c r="F100" s="102"/>
      <c r="G100" s="102"/>
      <c r="H100" s="102"/>
      <c r="I100" s="102"/>
      <c r="J100" s="102"/>
      <c r="K100" s="102"/>
      <c r="L100" s="102"/>
      <c r="M100" s="102"/>
      <c r="N100" s="102"/>
      <c r="O100" s="102"/>
      <c r="P100" s="102"/>
      <c r="Q100" s="102"/>
      <c r="R100" s="102"/>
    </row>
    <row r="101" spans="1:18" x14ac:dyDescent="0.2">
      <c r="A101" s="102"/>
      <c r="B101" s="102"/>
      <c r="C101" s="102"/>
      <c r="D101" s="102"/>
      <c r="E101" s="102"/>
      <c r="F101" s="102"/>
      <c r="G101" s="102"/>
      <c r="H101" s="102"/>
      <c r="I101" s="102"/>
      <c r="J101" s="102"/>
      <c r="K101" s="102"/>
      <c r="L101" s="102"/>
      <c r="M101" s="102"/>
      <c r="N101" s="102"/>
      <c r="O101" s="102"/>
      <c r="P101" s="102"/>
      <c r="Q101" s="102"/>
      <c r="R101" s="102"/>
    </row>
    <row r="102" spans="1:18" x14ac:dyDescent="0.2">
      <c r="A102" s="102"/>
      <c r="B102" s="102"/>
      <c r="C102" s="102"/>
      <c r="D102" s="102"/>
      <c r="E102" s="102"/>
      <c r="F102" s="102"/>
      <c r="G102" s="102"/>
      <c r="H102" s="102"/>
      <c r="I102" s="102"/>
      <c r="J102" s="102"/>
      <c r="K102" s="102"/>
      <c r="L102" s="102"/>
      <c r="M102" s="102"/>
      <c r="N102" s="102"/>
      <c r="O102" s="102"/>
      <c r="P102" s="102"/>
      <c r="Q102" s="102"/>
      <c r="R102" s="102"/>
    </row>
    <row r="103" spans="1:18" x14ac:dyDescent="0.2">
      <c r="A103" s="102"/>
      <c r="B103" s="102"/>
      <c r="C103" s="102"/>
      <c r="D103" s="102"/>
      <c r="E103" s="102"/>
      <c r="F103" s="102"/>
      <c r="G103" s="102"/>
      <c r="H103" s="102"/>
      <c r="I103" s="102"/>
      <c r="J103" s="102"/>
      <c r="K103" s="102"/>
      <c r="L103" s="102"/>
      <c r="M103" s="102"/>
      <c r="N103" s="102"/>
      <c r="O103" s="102"/>
      <c r="P103" s="102"/>
      <c r="Q103" s="102"/>
      <c r="R103" s="102"/>
    </row>
    <row r="104" spans="1:18" x14ac:dyDescent="0.2">
      <c r="A104" s="102"/>
      <c r="B104" s="102"/>
      <c r="C104" s="102"/>
      <c r="D104" s="102"/>
      <c r="E104" s="102"/>
      <c r="F104" s="102"/>
      <c r="G104" s="102"/>
      <c r="H104" s="102"/>
      <c r="I104" s="102"/>
      <c r="J104" s="102"/>
      <c r="K104" s="102"/>
      <c r="L104" s="102"/>
      <c r="M104" s="102"/>
      <c r="N104" s="102"/>
      <c r="O104" s="102"/>
      <c r="P104" s="102"/>
      <c r="Q104" s="102"/>
      <c r="R104" s="102"/>
    </row>
    <row r="105" spans="1:18" x14ac:dyDescent="0.2">
      <c r="A105" s="102"/>
      <c r="B105" s="102"/>
      <c r="C105" s="102"/>
      <c r="D105" s="102"/>
      <c r="E105" s="102"/>
      <c r="F105" s="102"/>
      <c r="G105" s="102"/>
      <c r="H105" s="102"/>
      <c r="I105" s="102"/>
      <c r="J105" s="102"/>
      <c r="K105" s="102"/>
      <c r="L105" s="102"/>
      <c r="M105" s="102"/>
      <c r="N105" s="102"/>
      <c r="O105" s="102"/>
      <c r="P105" s="102"/>
      <c r="Q105" s="102"/>
      <c r="R105" s="102"/>
    </row>
    <row r="106" spans="1:18" x14ac:dyDescent="0.2">
      <c r="A106" s="102"/>
      <c r="B106" s="102"/>
      <c r="C106" s="102"/>
      <c r="D106" s="102"/>
      <c r="E106" s="102"/>
      <c r="F106" s="102"/>
      <c r="G106" s="102"/>
      <c r="H106" s="102"/>
      <c r="I106" s="102"/>
      <c r="J106" s="102"/>
      <c r="K106" s="102"/>
      <c r="L106" s="102"/>
      <c r="M106" s="102"/>
      <c r="N106" s="102"/>
      <c r="O106" s="102"/>
      <c r="P106" s="102"/>
      <c r="Q106" s="102"/>
      <c r="R106" s="102"/>
    </row>
    <row r="107" spans="1:18" x14ac:dyDescent="0.2">
      <c r="A107" s="102"/>
      <c r="B107" s="102"/>
      <c r="C107" s="102"/>
      <c r="D107" s="102"/>
      <c r="E107" s="102"/>
      <c r="F107" s="102"/>
      <c r="G107" s="102"/>
      <c r="H107" s="102"/>
      <c r="I107" s="102"/>
      <c r="J107" s="102"/>
      <c r="K107" s="102"/>
      <c r="L107" s="102"/>
      <c r="M107" s="102"/>
      <c r="N107" s="102"/>
      <c r="O107" s="102"/>
      <c r="P107" s="102"/>
      <c r="Q107" s="102"/>
      <c r="R107" s="102"/>
    </row>
    <row r="108" spans="1:18" x14ac:dyDescent="0.2">
      <c r="A108" s="102"/>
      <c r="B108" s="102"/>
      <c r="C108" s="102"/>
      <c r="D108" s="102"/>
      <c r="E108" s="102"/>
      <c r="F108" s="102"/>
      <c r="G108" s="102"/>
      <c r="H108" s="102"/>
      <c r="I108" s="102"/>
      <c r="J108" s="102"/>
      <c r="K108" s="102"/>
      <c r="L108" s="102"/>
      <c r="M108" s="102"/>
      <c r="N108" s="102"/>
      <c r="O108" s="102"/>
      <c r="P108" s="102"/>
      <c r="Q108" s="102"/>
      <c r="R108" s="102"/>
    </row>
    <row r="109" spans="1:18" x14ac:dyDescent="0.2">
      <c r="A109" s="102"/>
      <c r="B109" s="102"/>
      <c r="C109" s="102"/>
      <c r="D109" s="102"/>
      <c r="E109" s="102"/>
      <c r="F109" s="102"/>
      <c r="G109" s="102"/>
      <c r="H109" s="102"/>
      <c r="I109" s="102"/>
      <c r="J109" s="102"/>
      <c r="K109" s="102"/>
      <c r="L109" s="102"/>
      <c r="M109" s="102"/>
      <c r="N109" s="102"/>
      <c r="O109" s="102"/>
      <c r="P109" s="102"/>
      <c r="Q109" s="102"/>
      <c r="R109" s="102"/>
    </row>
    <row r="110" spans="1:18" x14ac:dyDescent="0.2">
      <c r="A110" s="102"/>
      <c r="B110" s="102"/>
      <c r="C110" s="102"/>
      <c r="D110" s="102"/>
      <c r="E110" s="102"/>
      <c r="F110" s="102"/>
      <c r="G110" s="102"/>
      <c r="H110" s="102"/>
      <c r="I110" s="102"/>
      <c r="J110" s="102"/>
      <c r="K110" s="102"/>
      <c r="L110" s="102"/>
      <c r="M110" s="102"/>
      <c r="N110" s="102"/>
      <c r="O110" s="102"/>
      <c r="P110" s="102"/>
      <c r="Q110" s="102"/>
      <c r="R110" s="102"/>
    </row>
    <row r="111" spans="1:18" x14ac:dyDescent="0.2">
      <c r="A111" s="102"/>
      <c r="B111" s="102"/>
      <c r="C111" s="102"/>
      <c r="D111" s="102"/>
      <c r="E111" s="102"/>
      <c r="F111" s="102"/>
      <c r="G111" s="102"/>
      <c r="H111" s="102"/>
      <c r="I111" s="102"/>
      <c r="J111" s="102"/>
      <c r="K111" s="102"/>
      <c r="L111" s="102"/>
      <c r="M111" s="102"/>
      <c r="N111" s="102"/>
      <c r="O111" s="102"/>
      <c r="P111" s="102"/>
      <c r="Q111" s="102"/>
      <c r="R111" s="102"/>
    </row>
    <row r="112" spans="1:18" x14ac:dyDescent="0.2">
      <c r="A112" s="102"/>
      <c r="B112" s="102"/>
      <c r="C112" s="102"/>
      <c r="D112" s="102"/>
      <c r="E112" s="102"/>
      <c r="F112" s="102"/>
      <c r="G112" s="102"/>
      <c r="H112" s="102"/>
      <c r="I112" s="102"/>
      <c r="J112" s="102"/>
      <c r="K112" s="102"/>
      <c r="L112" s="102"/>
      <c r="M112" s="102"/>
      <c r="N112" s="102"/>
      <c r="O112" s="102"/>
      <c r="P112" s="102"/>
      <c r="Q112" s="102"/>
      <c r="R112" s="102"/>
    </row>
    <row r="113" spans="1:18" x14ac:dyDescent="0.2">
      <c r="A113" s="102"/>
      <c r="B113" s="102"/>
      <c r="C113" s="102"/>
      <c r="D113" s="102"/>
      <c r="E113" s="102"/>
      <c r="F113" s="102"/>
      <c r="G113" s="102"/>
      <c r="H113" s="102"/>
      <c r="I113" s="102"/>
      <c r="J113" s="102"/>
      <c r="K113" s="102"/>
      <c r="L113" s="102"/>
      <c r="M113" s="102"/>
      <c r="N113" s="102"/>
      <c r="O113" s="102"/>
      <c r="P113" s="102"/>
      <c r="Q113" s="102"/>
      <c r="R113" s="102"/>
    </row>
    <row r="114" spans="1:18" x14ac:dyDescent="0.2">
      <c r="A114" s="102"/>
      <c r="B114" s="102"/>
      <c r="C114" s="102"/>
      <c r="D114" s="102"/>
      <c r="E114" s="102"/>
      <c r="F114" s="102"/>
      <c r="G114" s="102"/>
      <c r="H114" s="102"/>
      <c r="I114" s="102"/>
      <c r="J114" s="102"/>
      <c r="K114" s="102"/>
      <c r="L114" s="102"/>
      <c r="M114" s="102"/>
      <c r="N114" s="102"/>
      <c r="O114" s="102"/>
      <c r="P114" s="102"/>
      <c r="Q114" s="102"/>
      <c r="R114" s="102"/>
    </row>
    <row r="115" spans="1:18" x14ac:dyDescent="0.2">
      <c r="A115" s="102"/>
      <c r="B115" s="102"/>
      <c r="C115" s="102"/>
      <c r="D115" s="102"/>
      <c r="E115" s="102"/>
      <c r="F115" s="102"/>
      <c r="G115" s="102"/>
      <c r="H115" s="102"/>
      <c r="I115" s="102"/>
      <c r="J115" s="102"/>
      <c r="K115" s="102"/>
      <c r="L115" s="102"/>
      <c r="M115" s="102"/>
      <c r="N115" s="102"/>
      <c r="O115" s="102"/>
      <c r="P115" s="102"/>
      <c r="Q115" s="102"/>
      <c r="R115" s="102"/>
    </row>
    <row r="116" spans="1:18" x14ac:dyDescent="0.2">
      <c r="A116" s="102"/>
      <c r="B116" s="102"/>
      <c r="C116" s="102"/>
      <c r="D116" s="102"/>
      <c r="E116" s="102"/>
      <c r="F116" s="102"/>
      <c r="G116" s="102"/>
      <c r="H116" s="102"/>
      <c r="I116" s="102"/>
      <c r="J116" s="102"/>
      <c r="K116" s="102"/>
      <c r="L116" s="102"/>
      <c r="M116" s="102"/>
      <c r="N116" s="102"/>
      <c r="O116" s="102"/>
      <c r="P116" s="102"/>
      <c r="Q116" s="102"/>
      <c r="R116" s="102"/>
    </row>
    <row r="117" spans="1:18" x14ac:dyDescent="0.2">
      <c r="A117" s="102"/>
      <c r="B117" s="102"/>
      <c r="C117" s="102"/>
      <c r="D117" s="102"/>
      <c r="E117" s="102"/>
      <c r="F117" s="102"/>
      <c r="G117" s="102"/>
      <c r="H117" s="102"/>
      <c r="I117" s="102"/>
      <c r="J117" s="102"/>
      <c r="K117" s="102"/>
      <c r="L117" s="102"/>
      <c r="M117" s="102"/>
      <c r="N117" s="102"/>
      <c r="O117" s="102"/>
      <c r="P117" s="102"/>
      <c r="Q117" s="102"/>
      <c r="R117" s="102"/>
    </row>
    <row r="118" spans="1:18" x14ac:dyDescent="0.2">
      <c r="A118" s="102"/>
      <c r="B118" s="102"/>
      <c r="C118" s="102"/>
      <c r="D118" s="102"/>
      <c r="E118" s="102"/>
      <c r="F118" s="102"/>
      <c r="G118" s="102"/>
      <c r="H118" s="102"/>
      <c r="I118" s="102"/>
      <c r="J118" s="102"/>
      <c r="K118" s="102"/>
      <c r="L118" s="102"/>
      <c r="M118" s="102"/>
      <c r="N118" s="102"/>
      <c r="O118" s="102"/>
      <c r="P118" s="102"/>
      <c r="Q118" s="102"/>
      <c r="R118" s="102"/>
    </row>
    <row r="119" spans="1:18" x14ac:dyDescent="0.2">
      <c r="A119" s="102"/>
      <c r="B119" s="102"/>
      <c r="C119" s="102"/>
      <c r="D119" s="102"/>
      <c r="E119" s="102"/>
      <c r="F119" s="102"/>
      <c r="G119" s="102"/>
      <c r="H119" s="102"/>
      <c r="I119" s="102"/>
      <c r="J119" s="102"/>
      <c r="K119" s="102"/>
      <c r="L119" s="102"/>
      <c r="M119" s="102"/>
      <c r="N119" s="102"/>
      <c r="O119" s="102"/>
      <c r="P119" s="102"/>
      <c r="Q119" s="102"/>
      <c r="R119" s="102"/>
    </row>
    <row r="120" spans="1:18" x14ac:dyDescent="0.2">
      <c r="A120" s="102"/>
      <c r="B120" s="102"/>
      <c r="C120" s="102"/>
      <c r="D120" s="102"/>
      <c r="E120" s="102"/>
      <c r="F120" s="102"/>
      <c r="G120" s="102"/>
      <c r="H120" s="102"/>
      <c r="I120" s="102"/>
      <c r="J120" s="102"/>
      <c r="K120" s="102"/>
      <c r="L120" s="102"/>
      <c r="M120" s="102"/>
      <c r="N120" s="102"/>
      <c r="O120" s="102"/>
      <c r="P120" s="102"/>
      <c r="Q120" s="102"/>
      <c r="R120" s="102"/>
    </row>
    <row r="121" spans="1:18" x14ac:dyDescent="0.2">
      <c r="A121" s="102"/>
      <c r="B121" s="102"/>
      <c r="C121" s="102"/>
      <c r="D121" s="102"/>
      <c r="E121" s="102"/>
      <c r="F121" s="102"/>
      <c r="G121" s="102"/>
      <c r="H121" s="102"/>
      <c r="I121" s="102"/>
      <c r="J121" s="102"/>
      <c r="K121" s="102"/>
      <c r="L121" s="102"/>
      <c r="M121" s="102"/>
      <c r="N121" s="102"/>
      <c r="O121" s="102"/>
      <c r="P121" s="102"/>
      <c r="Q121" s="102"/>
      <c r="R121" s="102"/>
    </row>
    <row r="122" spans="1:18" x14ac:dyDescent="0.2">
      <c r="A122" s="102"/>
      <c r="B122" s="102"/>
      <c r="C122" s="102"/>
      <c r="D122" s="102"/>
      <c r="E122" s="102"/>
      <c r="F122" s="102"/>
      <c r="G122" s="102"/>
      <c r="H122" s="102"/>
      <c r="I122" s="102"/>
      <c r="J122" s="102"/>
      <c r="K122" s="102"/>
      <c r="L122" s="102"/>
      <c r="M122" s="102"/>
      <c r="N122" s="102"/>
      <c r="O122" s="102"/>
      <c r="P122" s="102"/>
      <c r="Q122" s="102"/>
      <c r="R122" s="102"/>
    </row>
    <row r="123" spans="1:18" x14ac:dyDescent="0.2">
      <c r="A123" s="102"/>
      <c r="B123" s="102"/>
      <c r="C123" s="102"/>
      <c r="D123" s="102"/>
      <c r="E123" s="102"/>
      <c r="F123" s="102"/>
      <c r="G123" s="102"/>
      <c r="H123" s="102"/>
      <c r="I123" s="102"/>
      <c r="J123" s="102"/>
      <c r="K123" s="102"/>
      <c r="L123" s="102"/>
      <c r="M123" s="102"/>
      <c r="N123" s="102"/>
      <c r="O123" s="102"/>
      <c r="P123" s="102"/>
      <c r="Q123" s="102"/>
      <c r="R123" s="102"/>
    </row>
    <row r="124" spans="1:18" x14ac:dyDescent="0.2">
      <c r="A124" s="102"/>
      <c r="B124" s="102"/>
      <c r="C124" s="102"/>
      <c r="D124" s="102"/>
      <c r="E124" s="102"/>
      <c r="F124" s="102"/>
      <c r="G124" s="102"/>
      <c r="H124" s="102"/>
      <c r="I124" s="102"/>
      <c r="J124" s="102"/>
      <c r="K124" s="102"/>
      <c r="L124" s="102"/>
      <c r="M124" s="102"/>
      <c r="N124" s="102"/>
      <c r="O124" s="102"/>
      <c r="P124" s="102"/>
      <c r="Q124" s="102"/>
      <c r="R124" s="102"/>
    </row>
    <row r="125" spans="1:18" x14ac:dyDescent="0.2">
      <c r="A125" s="102"/>
      <c r="B125" s="102"/>
      <c r="C125" s="102"/>
      <c r="D125" s="102"/>
      <c r="E125" s="102"/>
      <c r="F125" s="102"/>
      <c r="G125" s="102"/>
      <c r="H125" s="102"/>
      <c r="I125" s="102"/>
      <c r="J125" s="102"/>
      <c r="K125" s="102"/>
      <c r="L125" s="102"/>
      <c r="M125" s="102"/>
      <c r="N125" s="102"/>
      <c r="O125" s="102"/>
      <c r="P125" s="102"/>
      <c r="Q125" s="102"/>
      <c r="R125" s="102"/>
    </row>
    <row r="126" spans="1:18" x14ac:dyDescent="0.2">
      <c r="A126" s="102"/>
      <c r="B126" s="102"/>
      <c r="C126" s="102"/>
      <c r="D126" s="102"/>
      <c r="E126" s="102"/>
      <c r="F126" s="102"/>
      <c r="G126" s="102"/>
      <c r="H126" s="102"/>
      <c r="I126" s="102"/>
      <c r="J126" s="102"/>
      <c r="K126" s="102"/>
      <c r="L126" s="102"/>
      <c r="M126" s="102"/>
      <c r="N126" s="102"/>
      <c r="O126" s="102"/>
      <c r="P126" s="102"/>
      <c r="Q126" s="102"/>
      <c r="R126" s="102"/>
    </row>
    <row r="127" spans="1:18" x14ac:dyDescent="0.2">
      <c r="A127" s="102"/>
      <c r="B127" s="102"/>
      <c r="C127" s="102"/>
      <c r="D127" s="102"/>
      <c r="E127" s="102"/>
      <c r="F127" s="102"/>
      <c r="G127" s="102"/>
      <c r="H127" s="102"/>
      <c r="I127" s="102"/>
      <c r="J127" s="102"/>
      <c r="K127" s="102"/>
      <c r="L127" s="102"/>
      <c r="M127" s="102"/>
      <c r="N127" s="102"/>
      <c r="O127" s="102"/>
      <c r="P127" s="102"/>
      <c r="Q127" s="102"/>
      <c r="R127" s="102"/>
    </row>
    <row r="128" spans="1:18" x14ac:dyDescent="0.2">
      <c r="A128" s="102"/>
      <c r="B128" s="102"/>
      <c r="C128" s="102"/>
      <c r="D128" s="102"/>
      <c r="E128" s="102"/>
      <c r="F128" s="102"/>
      <c r="G128" s="102"/>
      <c r="H128" s="102"/>
      <c r="I128" s="102"/>
      <c r="J128" s="102"/>
      <c r="K128" s="102"/>
      <c r="L128" s="102"/>
      <c r="M128" s="102"/>
      <c r="N128" s="102"/>
      <c r="O128" s="102"/>
      <c r="P128" s="102"/>
      <c r="Q128" s="102"/>
      <c r="R128" s="102"/>
    </row>
    <row r="129" spans="1:18" x14ac:dyDescent="0.2">
      <c r="A129" s="102"/>
      <c r="B129" s="102"/>
      <c r="C129" s="102"/>
      <c r="D129" s="102"/>
      <c r="E129" s="102"/>
      <c r="F129" s="102"/>
      <c r="G129" s="102"/>
      <c r="H129" s="102"/>
      <c r="I129" s="102"/>
      <c r="J129" s="102"/>
      <c r="K129" s="102"/>
      <c r="L129" s="102"/>
      <c r="M129" s="102"/>
      <c r="N129" s="102"/>
      <c r="O129" s="102"/>
      <c r="P129" s="102"/>
      <c r="Q129" s="102"/>
      <c r="R129" s="102"/>
    </row>
    <row r="130" spans="1:18" x14ac:dyDescent="0.2">
      <c r="A130" s="102"/>
      <c r="B130" s="102"/>
      <c r="C130" s="102"/>
      <c r="D130" s="102"/>
      <c r="E130" s="102"/>
      <c r="F130" s="102"/>
      <c r="G130" s="102"/>
      <c r="H130" s="102"/>
      <c r="I130" s="102"/>
      <c r="J130" s="102"/>
      <c r="K130" s="102"/>
      <c r="L130" s="102"/>
      <c r="M130" s="102"/>
      <c r="N130" s="102"/>
      <c r="O130" s="102"/>
      <c r="P130" s="102"/>
      <c r="Q130" s="102"/>
      <c r="R130" s="102"/>
    </row>
    <row r="131" spans="1:18" x14ac:dyDescent="0.2">
      <c r="A131" s="102"/>
      <c r="B131" s="102"/>
      <c r="C131" s="102"/>
      <c r="D131" s="102"/>
      <c r="E131" s="102"/>
      <c r="F131" s="102"/>
      <c r="G131" s="102"/>
      <c r="H131" s="102"/>
      <c r="I131" s="102"/>
      <c r="J131" s="102"/>
      <c r="K131" s="102"/>
      <c r="L131" s="102"/>
      <c r="M131" s="102"/>
      <c r="N131" s="102"/>
      <c r="O131" s="102"/>
      <c r="P131" s="102"/>
      <c r="Q131" s="102"/>
      <c r="R131" s="102"/>
    </row>
    <row r="132" spans="1:18" x14ac:dyDescent="0.2">
      <c r="A132" s="102"/>
      <c r="B132" s="102"/>
      <c r="C132" s="102"/>
      <c r="D132" s="102"/>
      <c r="E132" s="102"/>
      <c r="F132" s="102"/>
      <c r="G132" s="102"/>
      <c r="H132" s="102"/>
      <c r="I132" s="102"/>
      <c r="J132" s="102"/>
      <c r="K132" s="102"/>
      <c r="L132" s="102"/>
      <c r="M132" s="102"/>
      <c r="N132" s="102"/>
      <c r="O132" s="102"/>
      <c r="P132" s="102"/>
      <c r="Q132" s="102"/>
      <c r="R132" s="102"/>
    </row>
    <row r="133" spans="1:18" x14ac:dyDescent="0.2">
      <c r="A133" s="102"/>
      <c r="B133" s="102"/>
      <c r="C133" s="102"/>
      <c r="D133" s="102"/>
      <c r="E133" s="102"/>
      <c r="F133" s="102"/>
      <c r="G133" s="102"/>
      <c r="H133" s="102"/>
      <c r="I133" s="102"/>
      <c r="J133" s="102"/>
      <c r="K133" s="102"/>
      <c r="L133" s="102"/>
      <c r="M133" s="102"/>
      <c r="N133" s="102"/>
      <c r="O133" s="102"/>
      <c r="P133" s="102"/>
      <c r="Q133" s="102"/>
      <c r="R133" s="102"/>
    </row>
    <row r="134" spans="1:18" x14ac:dyDescent="0.2">
      <c r="A134" s="102"/>
      <c r="B134" s="102"/>
      <c r="C134" s="102"/>
      <c r="D134" s="102"/>
      <c r="E134" s="102"/>
      <c r="F134" s="102"/>
      <c r="G134" s="102"/>
      <c r="H134" s="102"/>
      <c r="I134" s="102"/>
      <c r="J134" s="102"/>
      <c r="K134" s="102"/>
      <c r="L134" s="102"/>
      <c r="M134" s="102"/>
      <c r="N134" s="102"/>
      <c r="O134" s="102"/>
      <c r="P134" s="102"/>
      <c r="Q134" s="102"/>
      <c r="R134" s="102"/>
    </row>
    <row r="135" spans="1:18" x14ac:dyDescent="0.2">
      <c r="A135" s="102"/>
      <c r="B135" s="102"/>
      <c r="C135" s="102"/>
      <c r="D135" s="102"/>
      <c r="E135" s="102"/>
      <c r="F135" s="102"/>
      <c r="G135" s="102"/>
      <c r="H135" s="102"/>
      <c r="I135" s="102"/>
      <c r="J135" s="102"/>
      <c r="K135" s="102"/>
      <c r="L135" s="102"/>
      <c r="M135" s="102"/>
      <c r="N135" s="102"/>
      <c r="O135" s="102"/>
      <c r="P135" s="102"/>
      <c r="Q135" s="102"/>
      <c r="R135" s="102"/>
    </row>
    <row r="136" spans="1:18" x14ac:dyDescent="0.2">
      <c r="A136" s="102"/>
      <c r="B136" s="102"/>
      <c r="C136" s="102"/>
      <c r="D136" s="102"/>
      <c r="E136" s="102"/>
      <c r="F136" s="102"/>
      <c r="G136" s="102"/>
      <c r="H136" s="102"/>
      <c r="I136" s="102"/>
      <c r="J136" s="102"/>
      <c r="K136" s="102"/>
      <c r="L136" s="102"/>
      <c r="M136" s="102"/>
      <c r="N136" s="102"/>
      <c r="O136" s="102"/>
      <c r="P136" s="102"/>
      <c r="Q136" s="102"/>
      <c r="R136" s="102"/>
    </row>
    <row r="137" spans="1:18" x14ac:dyDescent="0.2">
      <c r="A137" s="102"/>
      <c r="B137" s="102"/>
      <c r="C137" s="102"/>
      <c r="D137" s="102"/>
      <c r="E137" s="102"/>
      <c r="F137" s="102"/>
      <c r="G137" s="102"/>
      <c r="H137" s="102"/>
      <c r="I137" s="102"/>
      <c r="J137" s="102"/>
      <c r="K137" s="102"/>
      <c r="L137" s="102"/>
      <c r="M137" s="102"/>
      <c r="N137" s="102"/>
      <c r="O137" s="102"/>
      <c r="P137" s="102"/>
      <c r="Q137" s="102"/>
      <c r="R137" s="102"/>
    </row>
    <row r="138" spans="1:18" x14ac:dyDescent="0.2">
      <c r="A138" s="102"/>
      <c r="B138" s="102"/>
      <c r="C138" s="102"/>
      <c r="D138" s="102"/>
      <c r="E138" s="102"/>
      <c r="F138" s="102"/>
      <c r="G138" s="102"/>
      <c r="H138" s="102"/>
      <c r="I138" s="102"/>
      <c r="J138" s="102"/>
      <c r="K138" s="102"/>
      <c r="L138" s="102"/>
      <c r="M138" s="102"/>
      <c r="N138" s="102"/>
      <c r="O138" s="102"/>
      <c r="P138" s="102"/>
      <c r="Q138" s="102"/>
      <c r="R138" s="102"/>
    </row>
    <row r="139" spans="1:18" x14ac:dyDescent="0.2">
      <c r="A139" s="102"/>
      <c r="B139" s="102"/>
      <c r="C139" s="102"/>
      <c r="D139" s="102"/>
      <c r="E139" s="102"/>
      <c r="F139" s="102"/>
      <c r="G139" s="102"/>
      <c r="H139" s="102"/>
      <c r="I139" s="102"/>
      <c r="J139" s="102"/>
      <c r="K139" s="102"/>
      <c r="L139" s="102"/>
      <c r="M139" s="102"/>
      <c r="N139" s="102"/>
      <c r="O139" s="102"/>
      <c r="P139" s="102"/>
      <c r="Q139" s="102"/>
      <c r="R139" s="102"/>
    </row>
    <row r="140" spans="1:18" x14ac:dyDescent="0.2">
      <c r="A140" s="102"/>
      <c r="B140" s="102"/>
      <c r="C140" s="102"/>
      <c r="D140" s="102"/>
      <c r="E140" s="102"/>
      <c r="F140" s="102"/>
      <c r="G140" s="102"/>
      <c r="H140" s="102"/>
      <c r="I140" s="102"/>
      <c r="J140" s="102"/>
      <c r="K140" s="102"/>
      <c r="L140" s="102"/>
      <c r="M140" s="102"/>
      <c r="N140" s="102"/>
      <c r="O140" s="102"/>
      <c r="P140" s="102"/>
      <c r="Q140" s="102"/>
      <c r="R140" s="102"/>
    </row>
    <row r="141" spans="1:18" x14ac:dyDescent="0.2">
      <c r="A141" s="102"/>
      <c r="B141" s="102"/>
      <c r="C141" s="102"/>
      <c r="D141" s="102"/>
      <c r="E141" s="102"/>
      <c r="F141" s="102"/>
      <c r="G141" s="102"/>
      <c r="H141" s="102"/>
      <c r="I141" s="102"/>
      <c r="J141" s="102"/>
      <c r="K141" s="102"/>
      <c r="L141" s="102"/>
      <c r="M141" s="102"/>
      <c r="N141" s="102"/>
      <c r="O141" s="102"/>
      <c r="P141" s="102"/>
      <c r="Q141" s="102"/>
      <c r="R141" s="102"/>
    </row>
    <row r="142" spans="1:18" x14ac:dyDescent="0.2">
      <c r="A142" s="102"/>
      <c r="B142" s="102"/>
      <c r="C142" s="102"/>
      <c r="D142" s="102"/>
      <c r="E142" s="102"/>
      <c r="F142" s="102"/>
      <c r="G142" s="102"/>
      <c r="H142" s="102"/>
      <c r="I142" s="102"/>
      <c r="J142" s="102"/>
      <c r="K142" s="102"/>
      <c r="L142" s="102"/>
      <c r="M142" s="102"/>
      <c r="N142" s="102"/>
      <c r="O142" s="102"/>
      <c r="P142" s="102"/>
      <c r="Q142" s="102"/>
      <c r="R142" s="102"/>
    </row>
    <row r="143" spans="1:18" x14ac:dyDescent="0.2">
      <c r="A143" s="102"/>
      <c r="B143" s="102"/>
      <c r="C143" s="102"/>
      <c r="D143" s="102"/>
      <c r="E143" s="102"/>
      <c r="F143" s="102"/>
      <c r="G143" s="102"/>
      <c r="H143" s="102"/>
      <c r="I143" s="102"/>
      <c r="J143" s="102"/>
      <c r="K143" s="102"/>
      <c r="L143" s="102"/>
      <c r="M143" s="102"/>
      <c r="N143" s="102"/>
      <c r="O143" s="102"/>
      <c r="P143" s="102"/>
      <c r="Q143" s="102"/>
      <c r="R143" s="102"/>
    </row>
    <row r="144" spans="1:18" x14ac:dyDescent="0.2">
      <c r="A144" s="102"/>
      <c r="B144" s="102"/>
      <c r="C144" s="102"/>
      <c r="D144" s="102"/>
      <c r="E144" s="102"/>
      <c r="F144" s="102"/>
      <c r="G144" s="102"/>
      <c r="H144" s="102"/>
      <c r="I144" s="102"/>
      <c r="J144" s="102"/>
      <c r="K144" s="102"/>
      <c r="L144" s="102"/>
      <c r="M144" s="102"/>
      <c r="N144" s="102"/>
      <c r="O144" s="102"/>
      <c r="P144" s="102"/>
      <c r="Q144" s="102"/>
      <c r="R144" s="102"/>
    </row>
    <row r="145" spans="1:18" x14ac:dyDescent="0.2">
      <c r="A145" s="102"/>
      <c r="B145" s="102"/>
      <c r="C145" s="102"/>
      <c r="D145" s="102"/>
      <c r="E145" s="102"/>
      <c r="F145" s="102"/>
      <c r="G145" s="102"/>
      <c r="H145" s="102"/>
      <c r="I145" s="102"/>
      <c r="J145" s="102"/>
      <c r="K145" s="102"/>
      <c r="L145" s="102"/>
      <c r="M145" s="102"/>
      <c r="N145" s="102"/>
      <c r="O145" s="102"/>
      <c r="P145" s="102"/>
      <c r="Q145" s="102"/>
      <c r="R145" s="102"/>
    </row>
    <row r="146" spans="1:18" x14ac:dyDescent="0.2">
      <c r="A146" s="102"/>
      <c r="B146" s="102"/>
      <c r="C146" s="102"/>
      <c r="D146" s="102"/>
      <c r="E146" s="102"/>
      <c r="F146" s="102"/>
      <c r="G146" s="102"/>
      <c r="H146" s="102"/>
      <c r="I146" s="102"/>
      <c r="J146" s="102"/>
      <c r="K146" s="102"/>
      <c r="L146" s="102"/>
      <c r="M146" s="102"/>
      <c r="N146" s="102"/>
      <c r="O146" s="102"/>
      <c r="P146" s="102"/>
      <c r="Q146" s="102"/>
      <c r="R146" s="102"/>
    </row>
    <row r="147" spans="1:18" x14ac:dyDescent="0.2">
      <c r="A147" s="102"/>
      <c r="B147" s="102"/>
      <c r="C147" s="102"/>
      <c r="D147" s="102"/>
      <c r="E147" s="102"/>
      <c r="F147" s="102"/>
      <c r="G147" s="102"/>
      <c r="H147" s="102"/>
      <c r="I147" s="102"/>
      <c r="J147" s="102"/>
      <c r="K147" s="102"/>
      <c r="L147" s="102"/>
      <c r="M147" s="102"/>
      <c r="N147" s="102"/>
      <c r="O147" s="102"/>
      <c r="P147" s="102"/>
      <c r="Q147" s="102"/>
      <c r="R147" s="102"/>
    </row>
    <row r="148" spans="1:18" x14ac:dyDescent="0.2">
      <c r="A148" s="102"/>
      <c r="B148" s="102"/>
      <c r="C148" s="102"/>
      <c r="D148" s="102"/>
      <c r="E148" s="102"/>
      <c r="F148" s="102"/>
      <c r="G148" s="102"/>
      <c r="H148" s="102"/>
      <c r="I148" s="102"/>
      <c r="J148" s="102"/>
      <c r="K148" s="102"/>
      <c r="L148" s="102"/>
      <c r="M148" s="102"/>
      <c r="N148" s="102"/>
      <c r="O148" s="102"/>
      <c r="P148" s="102"/>
      <c r="Q148" s="102"/>
      <c r="R148" s="102"/>
    </row>
    <row r="149" spans="1:18" x14ac:dyDescent="0.2">
      <c r="A149" s="102"/>
      <c r="B149" s="102"/>
      <c r="C149" s="102"/>
      <c r="D149" s="102"/>
      <c r="E149" s="102"/>
      <c r="F149" s="102"/>
      <c r="G149" s="102"/>
      <c r="H149" s="102"/>
      <c r="I149" s="102"/>
      <c r="J149" s="102"/>
      <c r="K149" s="102"/>
      <c r="L149" s="102"/>
      <c r="M149" s="102"/>
      <c r="N149" s="102"/>
      <c r="O149" s="102"/>
      <c r="P149" s="102"/>
      <c r="Q149" s="102"/>
      <c r="R149" s="102"/>
    </row>
    <row r="150" spans="1:18" x14ac:dyDescent="0.2">
      <c r="A150" s="102"/>
      <c r="B150" s="102"/>
      <c r="C150" s="102"/>
      <c r="D150" s="102"/>
      <c r="E150" s="102"/>
      <c r="F150" s="102"/>
      <c r="G150" s="102"/>
      <c r="H150" s="102"/>
      <c r="I150" s="102"/>
      <c r="J150" s="102"/>
      <c r="K150" s="102"/>
      <c r="L150" s="102"/>
      <c r="M150" s="102"/>
      <c r="N150" s="102"/>
      <c r="O150" s="102"/>
      <c r="P150" s="102"/>
      <c r="Q150" s="102"/>
      <c r="R150" s="102"/>
    </row>
    <row r="151" spans="1:18" x14ac:dyDescent="0.2">
      <c r="A151" s="102"/>
      <c r="B151" s="102"/>
      <c r="C151" s="102"/>
      <c r="D151" s="102"/>
      <c r="E151" s="102"/>
      <c r="F151" s="102"/>
      <c r="G151" s="102"/>
      <c r="H151" s="102"/>
      <c r="I151" s="102"/>
      <c r="J151" s="102"/>
      <c r="K151" s="102"/>
      <c r="L151" s="102"/>
      <c r="M151" s="102"/>
      <c r="N151" s="102"/>
      <c r="O151" s="102"/>
      <c r="P151" s="102"/>
      <c r="Q151" s="102"/>
      <c r="R151" s="102"/>
    </row>
    <row r="152" spans="1:18" x14ac:dyDescent="0.2">
      <c r="A152" s="102"/>
      <c r="B152" s="102"/>
      <c r="C152" s="102"/>
      <c r="D152" s="102"/>
      <c r="E152" s="102"/>
      <c r="F152" s="102"/>
      <c r="G152" s="102"/>
      <c r="H152" s="102"/>
      <c r="I152" s="102"/>
      <c r="J152" s="102"/>
      <c r="K152" s="102"/>
      <c r="L152" s="102"/>
      <c r="M152" s="102"/>
      <c r="N152" s="102"/>
      <c r="O152" s="102"/>
      <c r="P152" s="102"/>
      <c r="Q152" s="102"/>
      <c r="R152" s="102"/>
    </row>
    <row r="153" spans="1:18" x14ac:dyDescent="0.2">
      <c r="A153" s="102"/>
      <c r="B153" s="102"/>
      <c r="C153" s="102"/>
      <c r="D153" s="102"/>
      <c r="E153" s="102"/>
      <c r="F153" s="102"/>
      <c r="G153" s="102"/>
      <c r="H153" s="102"/>
      <c r="I153" s="102"/>
      <c r="J153" s="102"/>
      <c r="K153" s="102"/>
      <c r="L153" s="102"/>
      <c r="M153" s="102"/>
      <c r="N153" s="102"/>
      <c r="O153" s="102"/>
      <c r="P153" s="102"/>
      <c r="Q153" s="102"/>
      <c r="R153" s="102"/>
    </row>
    <row r="154" spans="1:18" x14ac:dyDescent="0.2">
      <c r="A154" s="102"/>
      <c r="B154" s="102"/>
      <c r="C154" s="102"/>
      <c r="D154" s="102"/>
      <c r="E154" s="102"/>
      <c r="F154" s="102"/>
      <c r="G154" s="102"/>
      <c r="H154" s="102"/>
      <c r="I154" s="102"/>
      <c r="J154" s="102"/>
      <c r="K154" s="102"/>
      <c r="L154" s="102"/>
      <c r="M154" s="102"/>
      <c r="N154" s="102"/>
      <c r="O154" s="102"/>
      <c r="P154" s="102"/>
      <c r="Q154" s="102"/>
      <c r="R154" s="102"/>
    </row>
    <row r="155" spans="1:18" x14ac:dyDescent="0.2">
      <c r="A155" s="102"/>
      <c r="B155" s="102"/>
      <c r="C155" s="102"/>
      <c r="D155" s="102"/>
      <c r="E155" s="102"/>
      <c r="F155" s="102"/>
      <c r="G155" s="102"/>
      <c r="H155" s="102"/>
      <c r="I155" s="102"/>
      <c r="J155" s="102"/>
      <c r="K155" s="102"/>
      <c r="L155" s="102"/>
      <c r="M155" s="102"/>
      <c r="N155" s="102"/>
      <c r="O155" s="102"/>
      <c r="P155" s="102"/>
      <c r="Q155" s="102"/>
      <c r="R155" s="102"/>
    </row>
    <row r="156" spans="1:18" x14ac:dyDescent="0.2">
      <c r="A156" s="102"/>
      <c r="B156" s="102"/>
      <c r="C156" s="102"/>
      <c r="D156" s="102"/>
      <c r="E156" s="102"/>
      <c r="F156" s="102"/>
      <c r="G156" s="102"/>
      <c r="H156" s="102"/>
      <c r="I156" s="102"/>
      <c r="J156" s="102"/>
      <c r="K156" s="102"/>
      <c r="L156" s="102"/>
      <c r="M156" s="102"/>
      <c r="N156" s="102"/>
      <c r="O156" s="102"/>
      <c r="P156" s="102"/>
      <c r="Q156" s="102"/>
      <c r="R156" s="102"/>
    </row>
    <row r="157" spans="1:18" x14ac:dyDescent="0.2">
      <c r="A157" s="102"/>
      <c r="B157" s="102"/>
      <c r="C157" s="102"/>
      <c r="D157" s="102"/>
      <c r="E157" s="102"/>
      <c r="F157" s="102"/>
      <c r="G157" s="102"/>
      <c r="H157" s="102"/>
      <c r="I157" s="102"/>
      <c r="J157" s="102"/>
      <c r="K157" s="102"/>
      <c r="L157" s="102"/>
      <c r="M157" s="102"/>
      <c r="N157" s="102"/>
      <c r="O157" s="102"/>
      <c r="P157" s="102"/>
      <c r="Q157" s="102"/>
      <c r="R157" s="102"/>
    </row>
    <row r="158" spans="1:18" x14ac:dyDescent="0.2">
      <c r="A158" s="102"/>
      <c r="B158" s="102"/>
      <c r="C158" s="102"/>
      <c r="D158" s="102"/>
      <c r="E158" s="102"/>
      <c r="F158" s="102"/>
      <c r="G158" s="102"/>
      <c r="H158" s="102"/>
      <c r="I158" s="102"/>
      <c r="J158" s="102"/>
      <c r="K158" s="102"/>
      <c r="L158" s="102"/>
      <c r="M158" s="102"/>
      <c r="N158" s="102"/>
      <c r="O158" s="102"/>
      <c r="P158" s="102"/>
      <c r="Q158" s="102"/>
      <c r="R158" s="102"/>
    </row>
    <row r="159" spans="1:18" x14ac:dyDescent="0.2">
      <c r="A159" s="102"/>
      <c r="B159" s="102"/>
      <c r="C159" s="102"/>
      <c r="D159" s="102"/>
      <c r="E159" s="102"/>
      <c r="F159" s="102"/>
      <c r="G159" s="102"/>
      <c r="H159" s="102"/>
      <c r="I159" s="102"/>
      <c r="J159" s="102"/>
      <c r="K159" s="102"/>
      <c r="L159" s="102"/>
      <c r="M159" s="102"/>
      <c r="N159" s="102"/>
      <c r="O159" s="102"/>
      <c r="P159" s="102"/>
      <c r="Q159" s="102"/>
      <c r="R159" s="102"/>
    </row>
    <row r="160" spans="1:18" x14ac:dyDescent="0.2">
      <c r="A160" s="102"/>
      <c r="B160" s="102"/>
      <c r="C160" s="102"/>
      <c r="D160" s="102"/>
      <c r="E160" s="102"/>
      <c r="F160" s="102"/>
      <c r="G160" s="102"/>
      <c r="H160" s="102"/>
      <c r="I160" s="102"/>
      <c r="J160" s="102"/>
      <c r="K160" s="102"/>
      <c r="L160" s="102"/>
      <c r="M160" s="102"/>
      <c r="N160" s="102"/>
      <c r="O160" s="102"/>
      <c r="P160" s="102"/>
      <c r="Q160" s="102"/>
      <c r="R160" s="102"/>
    </row>
    <row r="161" spans="1:18" x14ac:dyDescent="0.2">
      <c r="A161" s="102"/>
      <c r="B161" s="102"/>
      <c r="C161" s="102"/>
      <c r="D161" s="102"/>
      <c r="E161" s="102"/>
      <c r="F161" s="102"/>
      <c r="G161" s="102"/>
      <c r="H161" s="102"/>
      <c r="I161" s="102"/>
      <c r="J161" s="102"/>
      <c r="K161" s="102"/>
      <c r="L161" s="102"/>
      <c r="M161" s="102"/>
      <c r="N161" s="102"/>
      <c r="O161" s="102"/>
      <c r="P161" s="102"/>
      <c r="Q161" s="102"/>
      <c r="R161" s="102"/>
    </row>
    <row r="162" spans="1:18" x14ac:dyDescent="0.2">
      <c r="A162" s="102"/>
      <c r="B162" s="102"/>
      <c r="C162" s="102"/>
      <c r="D162" s="102"/>
      <c r="E162" s="102"/>
      <c r="F162" s="102"/>
      <c r="G162" s="102"/>
      <c r="H162" s="102"/>
      <c r="I162" s="102"/>
      <c r="J162" s="102"/>
      <c r="K162" s="102"/>
      <c r="L162" s="102"/>
      <c r="M162" s="102"/>
      <c r="N162" s="102"/>
      <c r="O162" s="102"/>
      <c r="P162" s="102"/>
      <c r="Q162" s="102"/>
      <c r="R162" s="102"/>
    </row>
    <row r="163" spans="1:18" x14ac:dyDescent="0.2">
      <c r="A163" s="102"/>
      <c r="B163" s="102"/>
      <c r="C163" s="102"/>
      <c r="D163" s="102"/>
      <c r="E163" s="102"/>
      <c r="F163" s="102"/>
      <c r="G163" s="102"/>
      <c r="H163" s="102"/>
      <c r="I163" s="102"/>
      <c r="J163" s="102"/>
      <c r="K163" s="102"/>
      <c r="L163" s="102"/>
      <c r="M163" s="102"/>
      <c r="N163" s="102"/>
      <c r="O163" s="102"/>
      <c r="P163" s="102"/>
      <c r="Q163" s="102"/>
      <c r="R163" s="102"/>
    </row>
  </sheetData>
  <sheetProtection algorithmName="SHA-512" hashValue="snvC0i/WIwk3tehu/rjARUxJcag5c2OeydAYxtyymxUh87Dd9C9lg59e4bD0xzsG/zvGSAgCbwUC2oMjFvUvEA==" saltValue="fkQbCClIvSFf/WXOIQtt/A==" spinCount="100000" sheet="1" objects="1" scenarios="1"/>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5:K1049"/>
  <sheetViews>
    <sheetView showGridLines="0" workbookViewId="0">
      <selection activeCell="G7" sqref="G7"/>
    </sheetView>
  </sheetViews>
  <sheetFormatPr defaultRowHeight="14.25" x14ac:dyDescent="0.2"/>
  <cols>
    <col min="2" max="2" width="8.125" customWidth="1"/>
    <col min="3" max="3" width="51.5" customWidth="1"/>
    <col min="4" max="4" width="32" customWidth="1"/>
    <col min="6" max="7" width="15.625" customWidth="1"/>
    <col min="8" max="8" width="45.75" customWidth="1"/>
  </cols>
  <sheetData>
    <row r="5" spans="2:11" x14ac:dyDescent="0.2">
      <c r="F5" s="32"/>
    </row>
    <row r="7" spans="2:11" ht="30" x14ac:dyDescent="0.4">
      <c r="B7" s="7" t="s">
        <v>0</v>
      </c>
    </row>
    <row r="10" spans="2:11" ht="18.75" thickBot="1" x14ac:dyDescent="0.3">
      <c r="C10" s="8" t="s">
        <v>1</v>
      </c>
      <c r="D10" s="73">
        <v>2025</v>
      </c>
      <c r="E10" s="72" t="s">
        <v>2</v>
      </c>
    </row>
    <row r="11" spans="2:11" ht="15" thickTop="1" x14ac:dyDescent="0.2">
      <c r="D11" s="105" t="str">
        <f>IF(OR(D10=2026,D10=2027,D10=2028,D10=2029,D10=2030),VstupniParametry_SKRYT!I9,"")</f>
        <v/>
      </c>
      <c r="E11" s="105"/>
      <c r="F11" s="105"/>
      <c r="G11" s="105"/>
      <c r="H11" s="105"/>
      <c r="I11" s="105"/>
      <c r="J11" s="105"/>
      <c r="K11" s="105"/>
    </row>
    <row r="13" spans="2:11" ht="30" x14ac:dyDescent="0.4">
      <c r="B13" s="6"/>
      <c r="C13" s="8" t="s">
        <v>107</v>
      </c>
      <c r="D13" s="96">
        <f>SUM(G20:G1048576)</f>
        <v>0</v>
      </c>
      <c r="E13" s="74" t="s">
        <v>3</v>
      </c>
    </row>
    <row r="18" spans="1:9" ht="15" thickBot="1" x14ac:dyDescent="0.25">
      <c r="B18" s="72" t="s">
        <v>4</v>
      </c>
    </row>
    <row r="19" spans="1:9" ht="39" thickBot="1" x14ac:dyDescent="0.25">
      <c r="B19" s="68" t="s">
        <v>5</v>
      </c>
      <c r="C19" s="69" t="s">
        <v>6</v>
      </c>
      <c r="D19" s="70" t="s">
        <v>105</v>
      </c>
      <c r="E19" s="70" t="s">
        <v>106</v>
      </c>
      <c r="F19" s="70" t="str">
        <f>"Indexovaný CAPEX [Kč] pro rok "&amp;D10</f>
        <v>Indexovaný CAPEX [Kč] pro rok 2025</v>
      </c>
      <c r="G19" s="71" t="s">
        <v>9</v>
      </c>
    </row>
    <row r="20" spans="1:9" ht="15" thickBot="1" x14ac:dyDescent="0.25">
      <c r="A20" s="28">
        <v>1</v>
      </c>
      <c r="B20" s="95" t="str">
        <f>IF(AND(C20="",D20="",E20=""),"",A20)</f>
        <v/>
      </c>
      <c r="C20" s="91"/>
      <c r="D20" s="92"/>
      <c r="E20" s="91"/>
      <c r="F20" s="97" t="str">
        <f>IF(B20="","",Vypocet_SKRYT!EB6)</f>
        <v/>
      </c>
      <c r="G20" s="98" t="str">
        <f>IF(B20="","",F20*0.065)</f>
        <v/>
      </c>
      <c r="H20" t="str">
        <f>IF(I20=1,VstupniParametry_SKRYT!$I$6&amp;""&amp;$D$10,IF(I20=2,VstupniParametry_SKRYT!$I$5,""))</f>
        <v/>
      </c>
      <c r="I20" t="str">
        <f>IF(E20="","",IF(AND(ISNUMBER(E20),E20&gt;=1,E20&lt;=2030),IF(E20&gt;$D$10,1,""),2))</f>
        <v/>
      </c>
    </row>
    <row r="21" spans="1:9" ht="15" thickBot="1" x14ac:dyDescent="0.25">
      <c r="A21" s="28">
        <v>2</v>
      </c>
      <c r="B21" s="95" t="str">
        <f>IF(AND(C21="",D21="",E21),"",A21)</f>
        <v/>
      </c>
      <c r="C21" s="93"/>
      <c r="D21" s="93"/>
      <c r="E21" s="94"/>
      <c r="F21" s="97" t="str">
        <f>IF(B21="","",Vypocet_SKRYT!EB7)</f>
        <v/>
      </c>
      <c r="G21" s="98" t="str">
        <f>IF(B21="","",F21*0.065)</f>
        <v/>
      </c>
      <c r="H21" t="str">
        <f>IF(I21=1,VstupniParametry_SKRYT!$I$6&amp;""&amp;$D$10,IF(I21=2,VstupniParametry_SKRYT!$I$5,""))</f>
        <v/>
      </c>
      <c r="I21" t="str">
        <f t="shared" ref="I21:I84" si="0">IF(E21="","",IF(AND(ISNUMBER(E21),E21&gt;=1,E21&lt;=2030),IF(E21&gt;$D$10,1,""),2))</f>
        <v/>
      </c>
    </row>
    <row r="22" spans="1:9" ht="15" thickBot="1" x14ac:dyDescent="0.25">
      <c r="A22" s="28">
        <v>3</v>
      </c>
      <c r="B22" s="95" t="str">
        <f>IF(AND(C22="",D22="",E22=""),"",A22)</f>
        <v/>
      </c>
      <c r="C22" s="91"/>
      <c r="D22" s="92"/>
      <c r="E22" s="91"/>
      <c r="F22" s="97" t="str">
        <f>IF(B22="","",Vypocet_SKRYT!EB8)</f>
        <v/>
      </c>
      <c r="G22" s="98" t="str">
        <f>IF(B22="","",F22*0.065)</f>
        <v/>
      </c>
      <c r="H22" t="str">
        <f>IF(I22=1,VstupniParametry_SKRYT!$I$6&amp;""&amp;$D$10,IF(I22=2,VstupniParametry_SKRYT!$I$5,""))</f>
        <v/>
      </c>
      <c r="I22" t="str">
        <f t="shared" si="0"/>
        <v/>
      </c>
    </row>
    <row r="23" spans="1:9" ht="15" thickBot="1" x14ac:dyDescent="0.25">
      <c r="A23" s="28">
        <v>4</v>
      </c>
      <c r="B23" s="95" t="str">
        <f t="shared" ref="B23" si="1">IF(AND(C23="",D23="",E23),"",A23)</f>
        <v/>
      </c>
      <c r="C23" s="93"/>
      <c r="D23" s="93"/>
      <c r="E23" s="94"/>
      <c r="F23" s="97" t="str">
        <f>IF(B23="","",Vypocet_SKRYT!EB9)</f>
        <v/>
      </c>
      <c r="G23" s="98" t="str">
        <f t="shared" ref="G23:G24" si="2">IF(B23="","",F23*0.065)</f>
        <v/>
      </c>
      <c r="H23" t="str">
        <f>IF(I23=1,VstupniParametry_SKRYT!$I$6&amp;""&amp;$D$10,IF(I23=2,VstupniParametry_SKRYT!$I$5,""))</f>
        <v/>
      </c>
      <c r="I23" t="str">
        <f t="shared" si="0"/>
        <v/>
      </c>
    </row>
    <row r="24" spans="1:9" ht="15" thickBot="1" x14ac:dyDescent="0.25">
      <c r="A24" s="28">
        <v>5</v>
      </c>
      <c r="B24" s="95" t="str">
        <f t="shared" ref="B24" si="3">IF(AND(C24="",D24="",E24=""),"",A24)</f>
        <v/>
      </c>
      <c r="C24" s="91"/>
      <c r="D24" s="92"/>
      <c r="E24" s="91"/>
      <c r="F24" s="97" t="str">
        <f>IF(B24="","",Vypocet_SKRYT!EB10)</f>
        <v/>
      </c>
      <c r="G24" s="98" t="str">
        <f t="shared" si="2"/>
        <v/>
      </c>
      <c r="H24" t="str">
        <f>IF(I24=1,VstupniParametry_SKRYT!$I$6&amp;""&amp;$D$10,IF(I24=2,VstupniParametry_SKRYT!$I$5,""))</f>
        <v/>
      </c>
      <c r="I24" t="str">
        <f t="shared" si="0"/>
        <v/>
      </c>
    </row>
    <row r="25" spans="1:9" ht="15" thickBot="1" x14ac:dyDescent="0.25">
      <c r="A25" s="28">
        <v>6</v>
      </c>
      <c r="B25" s="95" t="str">
        <f t="shared" ref="B25" si="4">IF(AND(C25="",D25="",E25),"",A25)</f>
        <v/>
      </c>
      <c r="C25" s="93"/>
      <c r="D25" s="93"/>
      <c r="E25" s="94"/>
      <c r="F25" s="97" t="str">
        <f>IF(B25="","",Vypocet_SKRYT!EB11)</f>
        <v/>
      </c>
      <c r="G25" s="98" t="str">
        <f t="shared" ref="G25:G88" si="5">IF(B25="","",F25*0.065)</f>
        <v/>
      </c>
      <c r="H25" t="str">
        <f>IF(I25=1,VstupniParametry_SKRYT!$I$6&amp;""&amp;$D$10,IF(I25=2,VstupniParametry_SKRYT!$I$5,""))</f>
        <v/>
      </c>
      <c r="I25" t="str">
        <f t="shared" si="0"/>
        <v/>
      </c>
    </row>
    <row r="26" spans="1:9" ht="15" thickBot="1" x14ac:dyDescent="0.25">
      <c r="A26" s="28">
        <v>7</v>
      </c>
      <c r="B26" s="95" t="str">
        <f t="shared" ref="B26" si="6">IF(AND(C26="",D26="",E26=""),"",A26)</f>
        <v/>
      </c>
      <c r="C26" s="91"/>
      <c r="D26" s="92"/>
      <c r="E26" s="91"/>
      <c r="F26" s="97" t="str">
        <f>IF(B26="","",Vypocet_SKRYT!EB12)</f>
        <v/>
      </c>
      <c r="G26" s="98" t="str">
        <f t="shared" si="5"/>
        <v/>
      </c>
      <c r="H26" t="str">
        <f>IF(I26=1,VstupniParametry_SKRYT!$I$6&amp;""&amp;$D$10,IF(I26=2,VstupniParametry_SKRYT!$I$5,""))</f>
        <v/>
      </c>
      <c r="I26" t="str">
        <f t="shared" si="0"/>
        <v/>
      </c>
    </row>
    <row r="27" spans="1:9" ht="15" thickBot="1" x14ac:dyDescent="0.25">
      <c r="A27" s="28">
        <v>8</v>
      </c>
      <c r="B27" s="95" t="str">
        <f t="shared" ref="B27" si="7">IF(AND(C27="",D27="",E27),"",A27)</f>
        <v/>
      </c>
      <c r="C27" s="93"/>
      <c r="D27" s="93"/>
      <c r="E27" s="94"/>
      <c r="F27" s="97" t="str">
        <f>IF(B27="","",Vypocet_SKRYT!EB13)</f>
        <v/>
      </c>
      <c r="G27" s="98" t="str">
        <f t="shared" si="5"/>
        <v/>
      </c>
      <c r="H27" t="str">
        <f>IF(I27=1,VstupniParametry_SKRYT!$I$6&amp;""&amp;$D$10,IF(I27=2,VstupniParametry_SKRYT!$I$5,""))</f>
        <v/>
      </c>
      <c r="I27" t="str">
        <f t="shared" si="0"/>
        <v/>
      </c>
    </row>
    <row r="28" spans="1:9" ht="15" thickBot="1" x14ac:dyDescent="0.25">
      <c r="A28" s="28">
        <v>9</v>
      </c>
      <c r="B28" s="95" t="str">
        <f t="shared" ref="B28" si="8">IF(AND(C28="",D28="",E28=""),"",A28)</f>
        <v/>
      </c>
      <c r="C28" s="91"/>
      <c r="D28" s="92"/>
      <c r="E28" s="91"/>
      <c r="F28" s="97" t="str">
        <f>IF(B28="","",Vypocet_SKRYT!EB14)</f>
        <v/>
      </c>
      <c r="G28" s="98" t="str">
        <f t="shared" si="5"/>
        <v/>
      </c>
      <c r="H28" t="str">
        <f>IF(I28=1,VstupniParametry_SKRYT!$I$6&amp;""&amp;$D$10,IF(I28=2,VstupniParametry_SKRYT!$I$5,""))</f>
        <v/>
      </c>
      <c r="I28" t="str">
        <f t="shared" si="0"/>
        <v/>
      </c>
    </row>
    <row r="29" spans="1:9" ht="15" thickBot="1" x14ac:dyDescent="0.25">
      <c r="A29" s="28">
        <v>10</v>
      </c>
      <c r="B29" s="95" t="str">
        <f t="shared" ref="B29" si="9">IF(AND(C29="",D29="",E29),"",A29)</f>
        <v/>
      </c>
      <c r="C29" s="93"/>
      <c r="D29" s="93"/>
      <c r="E29" s="94"/>
      <c r="F29" s="97" t="str">
        <f>IF(B29="","",Vypocet_SKRYT!EB15)</f>
        <v/>
      </c>
      <c r="G29" s="98" t="str">
        <f t="shared" si="5"/>
        <v/>
      </c>
      <c r="H29" t="str">
        <f>IF(I29=1,VstupniParametry_SKRYT!$I$6&amp;""&amp;$D$10,IF(I29=2,VstupniParametry_SKRYT!$I$5,""))</f>
        <v/>
      </c>
      <c r="I29" t="str">
        <f t="shared" si="0"/>
        <v/>
      </c>
    </row>
    <row r="30" spans="1:9" ht="15" thickBot="1" x14ac:dyDescent="0.25">
      <c r="A30" s="28">
        <v>11</v>
      </c>
      <c r="B30" s="95" t="str">
        <f t="shared" ref="B30" si="10">IF(AND(C30="",D30="",E30=""),"",A30)</f>
        <v/>
      </c>
      <c r="C30" s="91"/>
      <c r="D30" s="92"/>
      <c r="E30" s="91"/>
      <c r="F30" s="97" t="str">
        <f>IF(B30="","",Vypocet_SKRYT!EB16)</f>
        <v/>
      </c>
      <c r="G30" s="98" t="str">
        <f t="shared" si="5"/>
        <v/>
      </c>
      <c r="H30" t="str">
        <f>IF(I30=1,VstupniParametry_SKRYT!$I$6&amp;""&amp;$D$10,IF(I30=2,VstupniParametry_SKRYT!$I$5,""))</f>
        <v/>
      </c>
      <c r="I30" t="str">
        <f t="shared" si="0"/>
        <v/>
      </c>
    </row>
    <row r="31" spans="1:9" ht="15" thickBot="1" x14ac:dyDescent="0.25">
      <c r="A31" s="28">
        <v>12</v>
      </c>
      <c r="B31" s="95" t="str">
        <f t="shared" ref="B31" si="11">IF(AND(C31="",D31="",E31),"",A31)</f>
        <v/>
      </c>
      <c r="C31" s="93"/>
      <c r="D31" s="93"/>
      <c r="E31" s="94"/>
      <c r="F31" s="97" t="str">
        <f>IF(B31="","",Vypocet_SKRYT!EB17)</f>
        <v/>
      </c>
      <c r="G31" s="98" t="str">
        <f t="shared" si="5"/>
        <v/>
      </c>
      <c r="H31" t="str">
        <f>IF(I31=1,VstupniParametry_SKRYT!$I$6&amp;""&amp;$D$10,IF(I31=2,VstupniParametry_SKRYT!$I$5,""))</f>
        <v/>
      </c>
      <c r="I31" t="str">
        <f t="shared" si="0"/>
        <v/>
      </c>
    </row>
    <row r="32" spans="1:9" ht="15" thickBot="1" x14ac:dyDescent="0.25">
      <c r="A32" s="28">
        <v>13</v>
      </c>
      <c r="B32" s="95" t="str">
        <f t="shared" ref="B32" si="12">IF(AND(C32="",D32="",E32=""),"",A32)</f>
        <v/>
      </c>
      <c r="C32" s="91"/>
      <c r="D32" s="92"/>
      <c r="E32" s="91"/>
      <c r="F32" s="97" t="str">
        <f>IF(B32="","",Vypocet_SKRYT!EB18)</f>
        <v/>
      </c>
      <c r="G32" s="98" t="str">
        <f t="shared" si="5"/>
        <v/>
      </c>
      <c r="H32" t="str">
        <f>IF(I32=1,VstupniParametry_SKRYT!$I$6&amp;""&amp;$D$10,IF(I32=2,VstupniParametry_SKRYT!$I$5,""))</f>
        <v/>
      </c>
      <c r="I32" t="str">
        <f t="shared" si="0"/>
        <v/>
      </c>
    </row>
    <row r="33" spans="1:9" ht="15" thickBot="1" x14ac:dyDescent="0.25">
      <c r="A33" s="28">
        <v>14</v>
      </c>
      <c r="B33" s="95" t="str">
        <f t="shared" ref="B33" si="13">IF(AND(C33="",D33="",E33),"",A33)</f>
        <v/>
      </c>
      <c r="C33" s="93"/>
      <c r="D33" s="93"/>
      <c r="E33" s="94"/>
      <c r="F33" s="97" t="str">
        <f>IF(B33="","",Vypocet_SKRYT!EB19)</f>
        <v/>
      </c>
      <c r="G33" s="98" t="str">
        <f t="shared" si="5"/>
        <v/>
      </c>
      <c r="H33" t="str">
        <f>IF(I33=1,VstupniParametry_SKRYT!$I$6&amp;""&amp;$D$10,IF(I33=2,VstupniParametry_SKRYT!$I$5,""))</f>
        <v/>
      </c>
      <c r="I33" t="str">
        <f t="shared" si="0"/>
        <v/>
      </c>
    </row>
    <row r="34" spans="1:9" ht="15" thickBot="1" x14ac:dyDescent="0.25">
      <c r="A34" s="28">
        <v>15</v>
      </c>
      <c r="B34" s="95" t="str">
        <f t="shared" ref="B34" si="14">IF(AND(C34="",D34="",E34=""),"",A34)</f>
        <v/>
      </c>
      <c r="C34" s="91"/>
      <c r="D34" s="92"/>
      <c r="E34" s="91"/>
      <c r="F34" s="97" t="str">
        <f>IF(B34="","",Vypocet_SKRYT!EB20)</f>
        <v/>
      </c>
      <c r="G34" s="98" t="str">
        <f t="shared" si="5"/>
        <v/>
      </c>
      <c r="H34" t="str">
        <f>IF(I34=1,VstupniParametry_SKRYT!$I$6&amp;""&amp;$D$10,IF(I34=2,VstupniParametry_SKRYT!$I$5,""))</f>
        <v/>
      </c>
      <c r="I34" t="str">
        <f t="shared" si="0"/>
        <v/>
      </c>
    </row>
    <row r="35" spans="1:9" ht="15" thickBot="1" x14ac:dyDescent="0.25">
      <c r="A35" s="28">
        <v>16</v>
      </c>
      <c r="B35" s="95" t="str">
        <f t="shared" ref="B35" si="15">IF(AND(C35="",D35="",E35),"",A35)</f>
        <v/>
      </c>
      <c r="C35" s="93"/>
      <c r="D35" s="93"/>
      <c r="E35" s="94"/>
      <c r="F35" s="97" t="str">
        <f>IF(B35="","",Vypocet_SKRYT!EB21)</f>
        <v/>
      </c>
      <c r="G35" s="98" t="str">
        <f t="shared" si="5"/>
        <v/>
      </c>
      <c r="H35" t="str">
        <f>IF(I35=1,VstupniParametry_SKRYT!$I$6&amp;""&amp;$D$10,IF(I35=2,VstupniParametry_SKRYT!$I$5,""))</f>
        <v/>
      </c>
      <c r="I35" t="str">
        <f t="shared" si="0"/>
        <v/>
      </c>
    </row>
    <row r="36" spans="1:9" ht="15" thickBot="1" x14ac:dyDescent="0.25">
      <c r="A36" s="28">
        <v>17</v>
      </c>
      <c r="B36" s="95" t="str">
        <f t="shared" ref="B36" si="16">IF(AND(C36="",D36="",E36=""),"",A36)</f>
        <v/>
      </c>
      <c r="C36" s="91"/>
      <c r="D36" s="92"/>
      <c r="E36" s="91"/>
      <c r="F36" s="97" t="str">
        <f>IF(B36="","",Vypocet_SKRYT!EB22)</f>
        <v/>
      </c>
      <c r="G36" s="98" t="str">
        <f t="shared" si="5"/>
        <v/>
      </c>
      <c r="H36" t="str">
        <f>IF(I36=1,VstupniParametry_SKRYT!$I$6&amp;""&amp;$D$10,IF(I36=2,VstupniParametry_SKRYT!$I$5,""))</f>
        <v/>
      </c>
      <c r="I36" t="str">
        <f t="shared" si="0"/>
        <v/>
      </c>
    </row>
    <row r="37" spans="1:9" ht="15" thickBot="1" x14ac:dyDescent="0.25">
      <c r="A37" s="28">
        <v>18</v>
      </c>
      <c r="B37" s="95" t="str">
        <f t="shared" ref="B37" si="17">IF(AND(C37="",D37="",E37),"",A37)</f>
        <v/>
      </c>
      <c r="C37" s="93"/>
      <c r="D37" s="93"/>
      <c r="E37" s="94"/>
      <c r="F37" s="97" t="str">
        <f>IF(B37="","",Vypocet_SKRYT!EB23)</f>
        <v/>
      </c>
      <c r="G37" s="98" t="str">
        <f t="shared" si="5"/>
        <v/>
      </c>
      <c r="H37" t="str">
        <f>IF(I37=1,VstupniParametry_SKRYT!$I$6&amp;""&amp;$D$10,IF(I37=2,VstupniParametry_SKRYT!$I$5,""))</f>
        <v/>
      </c>
      <c r="I37" t="str">
        <f t="shared" si="0"/>
        <v/>
      </c>
    </row>
    <row r="38" spans="1:9" ht="15" thickBot="1" x14ac:dyDescent="0.25">
      <c r="A38" s="28">
        <v>19</v>
      </c>
      <c r="B38" s="95" t="str">
        <f t="shared" ref="B38" si="18">IF(AND(C38="",D38="",E38=""),"",A38)</f>
        <v/>
      </c>
      <c r="C38" s="91"/>
      <c r="D38" s="92"/>
      <c r="E38" s="91"/>
      <c r="F38" s="97" t="str">
        <f>IF(B38="","",Vypocet_SKRYT!EB24)</f>
        <v/>
      </c>
      <c r="G38" s="98" t="str">
        <f t="shared" si="5"/>
        <v/>
      </c>
      <c r="H38" t="str">
        <f>IF(I38=1,VstupniParametry_SKRYT!$I$6&amp;""&amp;$D$10,IF(I38=2,VstupniParametry_SKRYT!$I$5,""))</f>
        <v/>
      </c>
      <c r="I38" t="str">
        <f t="shared" si="0"/>
        <v/>
      </c>
    </row>
    <row r="39" spans="1:9" ht="15" thickBot="1" x14ac:dyDescent="0.25">
      <c r="A39" s="28">
        <v>20</v>
      </c>
      <c r="B39" s="95" t="str">
        <f t="shared" ref="B39" si="19">IF(AND(C39="",D39="",E39),"",A39)</f>
        <v/>
      </c>
      <c r="C39" s="93"/>
      <c r="D39" s="93"/>
      <c r="E39" s="94"/>
      <c r="F39" s="97" t="str">
        <f>IF(B39="","",Vypocet_SKRYT!EB25)</f>
        <v/>
      </c>
      <c r="G39" s="98" t="str">
        <f t="shared" si="5"/>
        <v/>
      </c>
      <c r="H39" t="str">
        <f>IF(I39=1,VstupniParametry_SKRYT!$I$6&amp;""&amp;$D$10,IF(I39=2,VstupniParametry_SKRYT!$I$5,""))</f>
        <v/>
      </c>
      <c r="I39" t="str">
        <f t="shared" si="0"/>
        <v/>
      </c>
    </row>
    <row r="40" spans="1:9" ht="15" thickBot="1" x14ac:dyDescent="0.25">
      <c r="A40" s="28">
        <v>21</v>
      </c>
      <c r="B40" s="95" t="str">
        <f t="shared" ref="B40" si="20">IF(AND(C40="",D40="",E40=""),"",A40)</f>
        <v/>
      </c>
      <c r="C40" s="91"/>
      <c r="D40" s="92"/>
      <c r="E40" s="91"/>
      <c r="F40" s="97" t="str">
        <f>IF(B40="","",Vypocet_SKRYT!EB26)</f>
        <v/>
      </c>
      <c r="G40" s="98" t="str">
        <f t="shared" si="5"/>
        <v/>
      </c>
      <c r="H40" t="str">
        <f>IF(I40=1,VstupniParametry_SKRYT!$I$6&amp;""&amp;$D$10,IF(I40=2,VstupniParametry_SKRYT!$I$5,""))</f>
        <v/>
      </c>
      <c r="I40" t="str">
        <f t="shared" si="0"/>
        <v/>
      </c>
    </row>
    <row r="41" spans="1:9" ht="15" thickBot="1" x14ac:dyDescent="0.25">
      <c r="A41" s="28">
        <v>22</v>
      </c>
      <c r="B41" s="95" t="str">
        <f t="shared" ref="B41" si="21">IF(AND(C41="",D41="",E41),"",A41)</f>
        <v/>
      </c>
      <c r="C41" s="93"/>
      <c r="D41" s="93"/>
      <c r="E41" s="94"/>
      <c r="F41" s="97" t="str">
        <f>IF(B41="","",Vypocet_SKRYT!EB27)</f>
        <v/>
      </c>
      <c r="G41" s="98" t="str">
        <f t="shared" si="5"/>
        <v/>
      </c>
      <c r="H41" t="str">
        <f>IF(I41=1,VstupniParametry_SKRYT!$I$6&amp;""&amp;$D$10,IF(I41=2,VstupniParametry_SKRYT!$I$5,""))</f>
        <v/>
      </c>
      <c r="I41" t="str">
        <f t="shared" si="0"/>
        <v/>
      </c>
    </row>
    <row r="42" spans="1:9" ht="15" thickBot="1" x14ac:dyDescent="0.25">
      <c r="A42" s="28">
        <v>23</v>
      </c>
      <c r="B42" s="95" t="str">
        <f t="shared" ref="B42" si="22">IF(AND(C42="",D42="",E42=""),"",A42)</f>
        <v/>
      </c>
      <c r="C42" s="91"/>
      <c r="D42" s="92"/>
      <c r="E42" s="91"/>
      <c r="F42" s="97" t="str">
        <f>IF(B42="","",Vypocet_SKRYT!EB28)</f>
        <v/>
      </c>
      <c r="G42" s="98" t="str">
        <f t="shared" si="5"/>
        <v/>
      </c>
      <c r="H42" t="str">
        <f>IF(I42=1,VstupniParametry_SKRYT!$I$6&amp;""&amp;$D$10,IF(I42=2,VstupniParametry_SKRYT!$I$5,""))</f>
        <v/>
      </c>
      <c r="I42" t="str">
        <f t="shared" si="0"/>
        <v/>
      </c>
    </row>
    <row r="43" spans="1:9" ht="15" thickBot="1" x14ac:dyDescent="0.25">
      <c r="A43" s="28">
        <v>24</v>
      </c>
      <c r="B43" s="95" t="str">
        <f t="shared" ref="B43" si="23">IF(AND(C43="",D43="",E43),"",A43)</f>
        <v/>
      </c>
      <c r="C43" s="93"/>
      <c r="D43" s="93"/>
      <c r="E43" s="94"/>
      <c r="F43" s="97" t="str">
        <f>IF(B43="","",Vypocet_SKRYT!EB29)</f>
        <v/>
      </c>
      <c r="G43" s="98" t="str">
        <f t="shared" si="5"/>
        <v/>
      </c>
      <c r="H43" t="str">
        <f>IF(I43=1,VstupniParametry_SKRYT!$I$6&amp;""&amp;$D$10,IF(I43=2,VstupniParametry_SKRYT!$I$5,""))</f>
        <v/>
      </c>
      <c r="I43" t="str">
        <f t="shared" si="0"/>
        <v/>
      </c>
    </row>
    <row r="44" spans="1:9" ht="15" thickBot="1" x14ac:dyDescent="0.25">
      <c r="A44" s="28">
        <v>25</v>
      </c>
      <c r="B44" s="95" t="str">
        <f t="shared" ref="B44" si="24">IF(AND(C44="",D44="",E44=""),"",A44)</f>
        <v/>
      </c>
      <c r="C44" s="91"/>
      <c r="D44" s="92"/>
      <c r="E44" s="91"/>
      <c r="F44" s="97" t="str">
        <f>IF(B44="","",Vypocet_SKRYT!EB30)</f>
        <v/>
      </c>
      <c r="G44" s="98" t="str">
        <f t="shared" si="5"/>
        <v/>
      </c>
      <c r="H44" t="str">
        <f>IF(I44=1,VstupniParametry_SKRYT!$I$6&amp;""&amp;$D$10,IF(I44=2,VstupniParametry_SKRYT!$I$5,""))</f>
        <v/>
      </c>
      <c r="I44" t="str">
        <f t="shared" si="0"/>
        <v/>
      </c>
    </row>
    <row r="45" spans="1:9" ht="15" thickBot="1" x14ac:dyDescent="0.25">
      <c r="A45" s="28">
        <v>26</v>
      </c>
      <c r="B45" s="95" t="str">
        <f t="shared" ref="B45" si="25">IF(AND(C45="",D45="",E45),"",A45)</f>
        <v/>
      </c>
      <c r="C45" s="93"/>
      <c r="D45" s="93"/>
      <c r="E45" s="94"/>
      <c r="F45" s="97" t="str">
        <f>IF(B45="","",Vypocet_SKRYT!EB31)</f>
        <v/>
      </c>
      <c r="G45" s="98" t="str">
        <f t="shared" si="5"/>
        <v/>
      </c>
      <c r="H45" t="str">
        <f>IF(I45=1,VstupniParametry_SKRYT!$I$6&amp;""&amp;$D$10,IF(I45=2,VstupniParametry_SKRYT!$I$5,""))</f>
        <v/>
      </c>
      <c r="I45" t="str">
        <f t="shared" si="0"/>
        <v/>
      </c>
    </row>
    <row r="46" spans="1:9" ht="15" thickBot="1" x14ac:dyDescent="0.25">
      <c r="A46" s="28">
        <v>27</v>
      </c>
      <c r="B46" s="95" t="str">
        <f t="shared" ref="B46" si="26">IF(AND(C46="",D46="",E46=""),"",A46)</f>
        <v/>
      </c>
      <c r="C46" s="91"/>
      <c r="D46" s="92"/>
      <c r="E46" s="91"/>
      <c r="F46" s="97" t="str">
        <f>IF(B46="","",Vypocet_SKRYT!EB32)</f>
        <v/>
      </c>
      <c r="G46" s="98" t="str">
        <f t="shared" si="5"/>
        <v/>
      </c>
      <c r="H46" t="str">
        <f>IF(I46=1,VstupniParametry_SKRYT!$I$6&amp;""&amp;$D$10,IF(I46=2,VstupniParametry_SKRYT!$I$5,""))</f>
        <v/>
      </c>
      <c r="I46" t="str">
        <f t="shared" si="0"/>
        <v/>
      </c>
    </row>
    <row r="47" spans="1:9" ht="15" thickBot="1" x14ac:dyDescent="0.25">
      <c r="A47" s="28">
        <v>28</v>
      </c>
      <c r="B47" s="95" t="str">
        <f t="shared" ref="B47" si="27">IF(AND(C47="",D47="",E47),"",A47)</f>
        <v/>
      </c>
      <c r="C47" s="93"/>
      <c r="D47" s="93"/>
      <c r="E47" s="94"/>
      <c r="F47" s="97" t="str">
        <f>IF(B47="","",Vypocet_SKRYT!EB33)</f>
        <v/>
      </c>
      <c r="G47" s="98" t="str">
        <f t="shared" si="5"/>
        <v/>
      </c>
      <c r="H47" t="str">
        <f>IF(I47=1,VstupniParametry_SKRYT!$I$6&amp;""&amp;$D$10,IF(I47=2,VstupniParametry_SKRYT!$I$5,""))</f>
        <v/>
      </c>
      <c r="I47" t="str">
        <f t="shared" si="0"/>
        <v/>
      </c>
    </row>
    <row r="48" spans="1:9" ht="15" thickBot="1" x14ac:dyDescent="0.25">
      <c r="A48" s="28">
        <v>29</v>
      </c>
      <c r="B48" s="95" t="str">
        <f t="shared" ref="B48" si="28">IF(AND(C48="",D48="",E48=""),"",A48)</f>
        <v/>
      </c>
      <c r="C48" s="91"/>
      <c r="D48" s="92"/>
      <c r="E48" s="91"/>
      <c r="F48" s="97" t="str">
        <f>IF(B48="","",Vypocet_SKRYT!EB34)</f>
        <v/>
      </c>
      <c r="G48" s="98" t="str">
        <f t="shared" si="5"/>
        <v/>
      </c>
      <c r="H48" t="str">
        <f>IF(I48=1,VstupniParametry_SKRYT!$I$6&amp;""&amp;$D$10,IF(I48=2,VstupniParametry_SKRYT!$I$5,""))</f>
        <v/>
      </c>
      <c r="I48" t="str">
        <f t="shared" si="0"/>
        <v/>
      </c>
    </row>
    <row r="49" spans="1:9" ht="15" thickBot="1" x14ac:dyDescent="0.25">
      <c r="A49" s="28">
        <v>30</v>
      </c>
      <c r="B49" s="95" t="str">
        <f t="shared" ref="B49" si="29">IF(AND(C49="",D49="",E49),"",A49)</f>
        <v/>
      </c>
      <c r="C49" s="93"/>
      <c r="D49" s="93"/>
      <c r="E49" s="94"/>
      <c r="F49" s="97" t="str">
        <f>IF(B49="","",Vypocet_SKRYT!EB35)</f>
        <v/>
      </c>
      <c r="G49" s="98" t="str">
        <f t="shared" si="5"/>
        <v/>
      </c>
      <c r="H49" t="str">
        <f>IF(I49=1,VstupniParametry_SKRYT!$I$6&amp;""&amp;$D$10,IF(I49=2,VstupniParametry_SKRYT!$I$5,""))</f>
        <v/>
      </c>
      <c r="I49" t="str">
        <f t="shared" si="0"/>
        <v/>
      </c>
    </row>
    <row r="50" spans="1:9" ht="15" thickBot="1" x14ac:dyDescent="0.25">
      <c r="A50" s="28">
        <v>31</v>
      </c>
      <c r="B50" s="95" t="str">
        <f t="shared" ref="B50" si="30">IF(AND(C50="",D50="",E50=""),"",A50)</f>
        <v/>
      </c>
      <c r="C50" s="91"/>
      <c r="D50" s="92"/>
      <c r="E50" s="91"/>
      <c r="F50" s="97" t="str">
        <f>IF(B50="","",Vypocet_SKRYT!EB36)</f>
        <v/>
      </c>
      <c r="G50" s="98" t="str">
        <f t="shared" si="5"/>
        <v/>
      </c>
      <c r="H50" t="str">
        <f>IF(I50=1,VstupniParametry_SKRYT!$I$6&amp;""&amp;$D$10,IF(I50=2,VstupniParametry_SKRYT!$I$5,""))</f>
        <v/>
      </c>
      <c r="I50" t="str">
        <f t="shared" si="0"/>
        <v/>
      </c>
    </row>
    <row r="51" spans="1:9" ht="15" thickBot="1" x14ac:dyDescent="0.25">
      <c r="A51" s="28">
        <v>32</v>
      </c>
      <c r="B51" s="95" t="str">
        <f t="shared" ref="B51" si="31">IF(AND(C51="",D51="",E51),"",A51)</f>
        <v/>
      </c>
      <c r="C51" s="93"/>
      <c r="D51" s="93"/>
      <c r="E51" s="94"/>
      <c r="F51" s="97" t="str">
        <f>IF(B51="","",Vypocet_SKRYT!EB37)</f>
        <v/>
      </c>
      <c r="G51" s="98" t="str">
        <f t="shared" si="5"/>
        <v/>
      </c>
      <c r="H51" t="str">
        <f>IF(I51=1,VstupniParametry_SKRYT!$I$6&amp;""&amp;$D$10,IF(I51=2,VstupniParametry_SKRYT!$I$5,""))</f>
        <v/>
      </c>
      <c r="I51" t="str">
        <f t="shared" si="0"/>
        <v/>
      </c>
    </row>
    <row r="52" spans="1:9" ht="15" thickBot="1" x14ac:dyDescent="0.25">
      <c r="A52" s="28">
        <v>33</v>
      </c>
      <c r="B52" s="95" t="str">
        <f t="shared" ref="B52" si="32">IF(AND(C52="",D52="",E52=""),"",A52)</f>
        <v/>
      </c>
      <c r="C52" s="91"/>
      <c r="D52" s="92"/>
      <c r="E52" s="91"/>
      <c r="F52" s="97" t="str">
        <f>IF(B52="","",Vypocet_SKRYT!EB38)</f>
        <v/>
      </c>
      <c r="G52" s="98" t="str">
        <f t="shared" si="5"/>
        <v/>
      </c>
      <c r="H52" t="str">
        <f>IF(I52=1,VstupniParametry_SKRYT!$I$6&amp;""&amp;$D$10,IF(I52=2,VstupniParametry_SKRYT!$I$5,""))</f>
        <v/>
      </c>
      <c r="I52" t="str">
        <f t="shared" si="0"/>
        <v/>
      </c>
    </row>
    <row r="53" spans="1:9" ht="15" thickBot="1" x14ac:dyDescent="0.25">
      <c r="A53" s="28">
        <v>34</v>
      </c>
      <c r="B53" s="95" t="str">
        <f t="shared" ref="B53" si="33">IF(AND(C53="",D53="",E53),"",A53)</f>
        <v/>
      </c>
      <c r="C53" s="93"/>
      <c r="D53" s="93"/>
      <c r="E53" s="94"/>
      <c r="F53" s="97" t="str">
        <f>IF(B53="","",Vypocet_SKRYT!EB39)</f>
        <v/>
      </c>
      <c r="G53" s="98" t="str">
        <f t="shared" si="5"/>
        <v/>
      </c>
      <c r="H53" t="str">
        <f>IF(I53=1,VstupniParametry_SKRYT!$I$6&amp;""&amp;$D$10,IF(I53=2,VstupniParametry_SKRYT!$I$5,""))</f>
        <v/>
      </c>
      <c r="I53" t="str">
        <f t="shared" si="0"/>
        <v/>
      </c>
    </row>
    <row r="54" spans="1:9" ht="15" thickBot="1" x14ac:dyDescent="0.25">
      <c r="A54" s="28">
        <v>35</v>
      </c>
      <c r="B54" s="95" t="str">
        <f t="shared" ref="B54" si="34">IF(AND(C54="",D54="",E54=""),"",A54)</f>
        <v/>
      </c>
      <c r="C54" s="91"/>
      <c r="D54" s="92"/>
      <c r="E54" s="91"/>
      <c r="F54" s="97" t="str">
        <f>IF(B54="","",Vypocet_SKRYT!EB40)</f>
        <v/>
      </c>
      <c r="G54" s="98" t="str">
        <f t="shared" si="5"/>
        <v/>
      </c>
      <c r="H54" t="str">
        <f>IF(I54=1,VstupniParametry_SKRYT!$I$6&amp;""&amp;$D$10,IF(I54=2,VstupniParametry_SKRYT!$I$5,""))</f>
        <v/>
      </c>
      <c r="I54" t="str">
        <f t="shared" si="0"/>
        <v/>
      </c>
    </row>
    <row r="55" spans="1:9" ht="15" thickBot="1" x14ac:dyDescent="0.25">
      <c r="A55" s="28">
        <v>36</v>
      </c>
      <c r="B55" s="95" t="str">
        <f t="shared" ref="B55" si="35">IF(AND(C55="",D55="",E55),"",A55)</f>
        <v/>
      </c>
      <c r="C55" s="93"/>
      <c r="D55" s="93"/>
      <c r="E55" s="94"/>
      <c r="F55" s="97" t="str">
        <f>IF(B55="","",Vypocet_SKRYT!EB41)</f>
        <v/>
      </c>
      <c r="G55" s="98" t="str">
        <f t="shared" si="5"/>
        <v/>
      </c>
      <c r="H55" t="str">
        <f>IF(I55=1,VstupniParametry_SKRYT!$I$6&amp;""&amp;$D$10,IF(I55=2,VstupniParametry_SKRYT!$I$5,""))</f>
        <v/>
      </c>
      <c r="I55" t="str">
        <f t="shared" si="0"/>
        <v/>
      </c>
    </row>
    <row r="56" spans="1:9" ht="15" thickBot="1" x14ac:dyDescent="0.25">
      <c r="A56" s="28">
        <v>37</v>
      </c>
      <c r="B56" s="95" t="str">
        <f t="shared" ref="B56" si="36">IF(AND(C56="",D56="",E56=""),"",A56)</f>
        <v/>
      </c>
      <c r="C56" s="91"/>
      <c r="D56" s="92"/>
      <c r="E56" s="91"/>
      <c r="F56" s="97" t="str">
        <f>IF(B56="","",Vypocet_SKRYT!EB42)</f>
        <v/>
      </c>
      <c r="G56" s="98" t="str">
        <f t="shared" si="5"/>
        <v/>
      </c>
      <c r="H56" t="str">
        <f>IF(I56=1,VstupniParametry_SKRYT!$I$6&amp;""&amp;$D$10,IF(I56=2,VstupniParametry_SKRYT!$I$5,""))</f>
        <v/>
      </c>
      <c r="I56" t="str">
        <f t="shared" si="0"/>
        <v/>
      </c>
    </row>
    <row r="57" spans="1:9" ht="15" thickBot="1" x14ac:dyDescent="0.25">
      <c r="A57" s="28">
        <v>38</v>
      </c>
      <c r="B57" s="95" t="str">
        <f t="shared" ref="B57" si="37">IF(AND(C57="",D57="",E57),"",A57)</f>
        <v/>
      </c>
      <c r="C57" s="93"/>
      <c r="D57" s="93"/>
      <c r="E57" s="94"/>
      <c r="F57" s="97" t="str">
        <f>IF(B57="","",Vypocet_SKRYT!EB43)</f>
        <v/>
      </c>
      <c r="G57" s="98" t="str">
        <f t="shared" si="5"/>
        <v/>
      </c>
      <c r="H57" t="str">
        <f>IF(I57=1,VstupniParametry_SKRYT!$I$6&amp;""&amp;$D$10,IF(I57=2,VstupniParametry_SKRYT!$I$5,""))</f>
        <v/>
      </c>
      <c r="I57" t="str">
        <f t="shared" si="0"/>
        <v/>
      </c>
    </row>
    <row r="58" spans="1:9" ht="15" thickBot="1" x14ac:dyDescent="0.25">
      <c r="A58" s="28">
        <v>39</v>
      </c>
      <c r="B58" s="95" t="str">
        <f t="shared" ref="B58" si="38">IF(AND(C58="",D58="",E58=""),"",A58)</f>
        <v/>
      </c>
      <c r="C58" s="91"/>
      <c r="D58" s="92"/>
      <c r="E58" s="91"/>
      <c r="F58" s="97" t="str">
        <f>IF(B58="","",Vypocet_SKRYT!EB44)</f>
        <v/>
      </c>
      <c r="G58" s="98" t="str">
        <f t="shared" si="5"/>
        <v/>
      </c>
      <c r="H58" t="str">
        <f>IF(I58=1,VstupniParametry_SKRYT!$I$6&amp;""&amp;$D$10,IF(I58=2,VstupniParametry_SKRYT!$I$5,""))</f>
        <v/>
      </c>
      <c r="I58" t="str">
        <f t="shared" si="0"/>
        <v/>
      </c>
    </row>
    <row r="59" spans="1:9" ht="15" thickBot="1" x14ac:dyDescent="0.25">
      <c r="A59" s="28">
        <v>40</v>
      </c>
      <c r="B59" s="95" t="str">
        <f t="shared" ref="B59" si="39">IF(AND(C59="",D59="",E59),"",A59)</f>
        <v/>
      </c>
      <c r="C59" s="93"/>
      <c r="D59" s="93"/>
      <c r="E59" s="94"/>
      <c r="F59" s="97" t="str">
        <f>IF(B59="","",Vypocet_SKRYT!EB45)</f>
        <v/>
      </c>
      <c r="G59" s="98" t="str">
        <f t="shared" si="5"/>
        <v/>
      </c>
      <c r="H59" t="str">
        <f>IF(I59=1,VstupniParametry_SKRYT!$I$6&amp;""&amp;$D$10,IF(I59=2,VstupniParametry_SKRYT!$I$5,""))</f>
        <v/>
      </c>
      <c r="I59" t="str">
        <f t="shared" si="0"/>
        <v/>
      </c>
    </row>
    <row r="60" spans="1:9" ht="15" thickBot="1" x14ac:dyDescent="0.25">
      <c r="A60" s="28">
        <v>41</v>
      </c>
      <c r="B60" s="95" t="str">
        <f t="shared" ref="B60" si="40">IF(AND(C60="",D60="",E60=""),"",A60)</f>
        <v/>
      </c>
      <c r="C60" s="91"/>
      <c r="D60" s="92"/>
      <c r="E60" s="91"/>
      <c r="F60" s="97" t="str">
        <f>IF(B60="","",Vypocet_SKRYT!EB46)</f>
        <v/>
      </c>
      <c r="G60" s="98" t="str">
        <f t="shared" si="5"/>
        <v/>
      </c>
      <c r="H60" t="str">
        <f>IF(I60=1,VstupniParametry_SKRYT!$I$6&amp;""&amp;$D$10,IF(I60=2,VstupniParametry_SKRYT!$I$5,""))</f>
        <v/>
      </c>
      <c r="I60" t="str">
        <f t="shared" si="0"/>
        <v/>
      </c>
    </row>
    <row r="61" spans="1:9" ht="15" thickBot="1" x14ac:dyDescent="0.25">
      <c r="A61" s="28">
        <v>42</v>
      </c>
      <c r="B61" s="95" t="str">
        <f t="shared" ref="B61" si="41">IF(AND(C61="",D61="",E61),"",A61)</f>
        <v/>
      </c>
      <c r="C61" s="93"/>
      <c r="D61" s="93"/>
      <c r="E61" s="94"/>
      <c r="F61" s="97" t="str">
        <f>IF(B61="","",Vypocet_SKRYT!EB47)</f>
        <v/>
      </c>
      <c r="G61" s="98" t="str">
        <f t="shared" si="5"/>
        <v/>
      </c>
      <c r="H61" t="str">
        <f>IF(I61=1,VstupniParametry_SKRYT!$I$6&amp;""&amp;$D$10,IF(I61=2,VstupniParametry_SKRYT!$I$5,""))</f>
        <v/>
      </c>
      <c r="I61" t="str">
        <f t="shared" si="0"/>
        <v/>
      </c>
    </row>
    <row r="62" spans="1:9" ht="15" thickBot="1" x14ac:dyDescent="0.25">
      <c r="A62" s="28">
        <v>43</v>
      </c>
      <c r="B62" s="95" t="str">
        <f t="shared" ref="B62" si="42">IF(AND(C62="",D62="",E62=""),"",A62)</f>
        <v/>
      </c>
      <c r="C62" s="91"/>
      <c r="D62" s="92"/>
      <c r="E62" s="91"/>
      <c r="F62" s="97" t="str">
        <f>IF(B62="","",Vypocet_SKRYT!EB48)</f>
        <v/>
      </c>
      <c r="G62" s="98" t="str">
        <f t="shared" si="5"/>
        <v/>
      </c>
      <c r="H62" t="str">
        <f>IF(I62=1,VstupniParametry_SKRYT!$I$6&amp;""&amp;$D$10,IF(I62=2,VstupniParametry_SKRYT!$I$5,""))</f>
        <v/>
      </c>
      <c r="I62" t="str">
        <f t="shared" si="0"/>
        <v/>
      </c>
    </row>
    <row r="63" spans="1:9" ht="15" thickBot="1" x14ac:dyDescent="0.25">
      <c r="A63" s="28">
        <v>44</v>
      </c>
      <c r="B63" s="95" t="str">
        <f t="shared" ref="B63" si="43">IF(AND(C63="",D63="",E63),"",A63)</f>
        <v/>
      </c>
      <c r="C63" s="93"/>
      <c r="D63" s="93"/>
      <c r="E63" s="94"/>
      <c r="F63" s="97" t="str">
        <f>IF(B63="","",Vypocet_SKRYT!EB49)</f>
        <v/>
      </c>
      <c r="G63" s="98" t="str">
        <f t="shared" si="5"/>
        <v/>
      </c>
      <c r="H63" t="str">
        <f>IF(I63=1,VstupniParametry_SKRYT!$I$6&amp;""&amp;$D$10,IF(I63=2,VstupniParametry_SKRYT!$I$5,""))</f>
        <v/>
      </c>
      <c r="I63" t="str">
        <f t="shared" si="0"/>
        <v/>
      </c>
    </row>
    <row r="64" spans="1:9" ht="15" thickBot="1" x14ac:dyDescent="0.25">
      <c r="A64" s="28">
        <v>45</v>
      </c>
      <c r="B64" s="95" t="str">
        <f t="shared" ref="B64" si="44">IF(AND(C64="",D64="",E64=""),"",A64)</f>
        <v/>
      </c>
      <c r="C64" s="91"/>
      <c r="D64" s="92"/>
      <c r="E64" s="91"/>
      <c r="F64" s="97" t="str">
        <f>IF(B64="","",Vypocet_SKRYT!EB50)</f>
        <v/>
      </c>
      <c r="G64" s="98" t="str">
        <f t="shared" si="5"/>
        <v/>
      </c>
      <c r="H64" t="str">
        <f>IF(I64=1,VstupniParametry_SKRYT!$I$6&amp;""&amp;$D$10,IF(I64=2,VstupniParametry_SKRYT!$I$5,""))</f>
        <v/>
      </c>
      <c r="I64" t="str">
        <f t="shared" si="0"/>
        <v/>
      </c>
    </row>
    <row r="65" spans="1:9" ht="15" thickBot="1" x14ac:dyDescent="0.25">
      <c r="A65" s="28">
        <v>46</v>
      </c>
      <c r="B65" s="95" t="str">
        <f t="shared" ref="B65" si="45">IF(AND(C65="",D65="",E65),"",A65)</f>
        <v/>
      </c>
      <c r="C65" s="93"/>
      <c r="D65" s="93"/>
      <c r="E65" s="94"/>
      <c r="F65" s="97" t="str">
        <f>IF(B65="","",Vypocet_SKRYT!EB51)</f>
        <v/>
      </c>
      <c r="G65" s="98" t="str">
        <f t="shared" si="5"/>
        <v/>
      </c>
      <c r="H65" t="str">
        <f>IF(I65=1,VstupniParametry_SKRYT!$I$6&amp;""&amp;$D$10,IF(I65=2,VstupniParametry_SKRYT!$I$5,""))</f>
        <v/>
      </c>
      <c r="I65" t="str">
        <f t="shared" si="0"/>
        <v/>
      </c>
    </row>
    <row r="66" spans="1:9" ht="15" thickBot="1" x14ac:dyDescent="0.25">
      <c r="A66" s="28">
        <v>47</v>
      </c>
      <c r="B66" s="95" t="str">
        <f t="shared" ref="B66" si="46">IF(AND(C66="",D66="",E66=""),"",A66)</f>
        <v/>
      </c>
      <c r="C66" s="91"/>
      <c r="D66" s="92"/>
      <c r="E66" s="91"/>
      <c r="F66" s="97" t="str">
        <f>IF(B66="","",Vypocet_SKRYT!EB52)</f>
        <v/>
      </c>
      <c r="G66" s="98" t="str">
        <f t="shared" si="5"/>
        <v/>
      </c>
      <c r="H66" t="str">
        <f>IF(I66=1,VstupniParametry_SKRYT!$I$6&amp;""&amp;$D$10,IF(I66=2,VstupniParametry_SKRYT!$I$5,""))</f>
        <v/>
      </c>
      <c r="I66" t="str">
        <f t="shared" si="0"/>
        <v/>
      </c>
    </row>
    <row r="67" spans="1:9" ht="15" thickBot="1" x14ac:dyDescent="0.25">
      <c r="A67" s="28">
        <v>48</v>
      </c>
      <c r="B67" s="95" t="str">
        <f t="shared" ref="B67" si="47">IF(AND(C67="",D67="",E67),"",A67)</f>
        <v/>
      </c>
      <c r="C67" s="93"/>
      <c r="D67" s="93"/>
      <c r="E67" s="94"/>
      <c r="F67" s="97" t="str">
        <f>IF(B67="","",Vypocet_SKRYT!EB53)</f>
        <v/>
      </c>
      <c r="G67" s="98" t="str">
        <f t="shared" si="5"/>
        <v/>
      </c>
      <c r="H67" t="str">
        <f>IF(I67=1,VstupniParametry_SKRYT!$I$6&amp;""&amp;$D$10,IF(I67=2,VstupniParametry_SKRYT!$I$5,""))</f>
        <v/>
      </c>
      <c r="I67" t="str">
        <f t="shared" si="0"/>
        <v/>
      </c>
    </row>
    <row r="68" spans="1:9" ht="15" thickBot="1" x14ac:dyDescent="0.25">
      <c r="A68" s="28">
        <v>49</v>
      </c>
      <c r="B68" s="95" t="str">
        <f t="shared" ref="B68" si="48">IF(AND(C68="",D68="",E68=""),"",A68)</f>
        <v/>
      </c>
      <c r="C68" s="91"/>
      <c r="D68" s="92"/>
      <c r="E68" s="91"/>
      <c r="F68" s="97" t="str">
        <f>IF(B68="","",Vypocet_SKRYT!EB54)</f>
        <v/>
      </c>
      <c r="G68" s="98" t="str">
        <f t="shared" si="5"/>
        <v/>
      </c>
      <c r="H68" t="str">
        <f>IF(I68=1,VstupniParametry_SKRYT!$I$6&amp;""&amp;$D$10,IF(I68=2,VstupniParametry_SKRYT!$I$5,""))</f>
        <v/>
      </c>
      <c r="I68" t="str">
        <f t="shared" si="0"/>
        <v/>
      </c>
    </row>
    <row r="69" spans="1:9" ht="15" thickBot="1" x14ac:dyDescent="0.25">
      <c r="A69" s="28">
        <v>50</v>
      </c>
      <c r="B69" s="95" t="str">
        <f t="shared" ref="B69" si="49">IF(AND(C69="",D69="",E69),"",A69)</f>
        <v/>
      </c>
      <c r="C69" s="93"/>
      <c r="D69" s="93"/>
      <c r="E69" s="94"/>
      <c r="F69" s="97" t="str">
        <f>IF(B69="","",Vypocet_SKRYT!EB55)</f>
        <v/>
      </c>
      <c r="G69" s="98" t="str">
        <f t="shared" si="5"/>
        <v/>
      </c>
      <c r="H69" t="str">
        <f>IF(I69=1,VstupniParametry_SKRYT!$I$6&amp;""&amp;$D$10,IF(I69=2,VstupniParametry_SKRYT!$I$5,""))</f>
        <v/>
      </c>
      <c r="I69" t="str">
        <f t="shared" si="0"/>
        <v/>
      </c>
    </row>
    <row r="70" spans="1:9" ht="15" thickBot="1" x14ac:dyDescent="0.25">
      <c r="A70" s="28">
        <v>51</v>
      </c>
      <c r="B70" s="95" t="str">
        <f t="shared" ref="B70" si="50">IF(AND(C70="",D70="",E70=""),"",A70)</f>
        <v/>
      </c>
      <c r="C70" s="91"/>
      <c r="D70" s="92"/>
      <c r="E70" s="91"/>
      <c r="F70" s="97" t="str">
        <f>IF(B70="","",Vypocet_SKRYT!EB56)</f>
        <v/>
      </c>
      <c r="G70" s="98" t="str">
        <f t="shared" si="5"/>
        <v/>
      </c>
      <c r="H70" t="str">
        <f>IF(I70=1,VstupniParametry_SKRYT!$I$6&amp;""&amp;$D$10,IF(I70=2,VstupniParametry_SKRYT!$I$5,""))</f>
        <v/>
      </c>
      <c r="I70" t="str">
        <f t="shared" si="0"/>
        <v/>
      </c>
    </row>
    <row r="71" spans="1:9" ht="15" thickBot="1" x14ac:dyDescent="0.25">
      <c r="A71" s="28">
        <v>52</v>
      </c>
      <c r="B71" s="95" t="str">
        <f t="shared" ref="B71" si="51">IF(AND(C71="",D71="",E71),"",A71)</f>
        <v/>
      </c>
      <c r="C71" s="93"/>
      <c r="D71" s="93"/>
      <c r="E71" s="94"/>
      <c r="F71" s="97" t="str">
        <f>IF(B71="","",Vypocet_SKRYT!EB57)</f>
        <v/>
      </c>
      <c r="G71" s="98" t="str">
        <f t="shared" si="5"/>
        <v/>
      </c>
      <c r="H71" t="str">
        <f>IF(I71=1,VstupniParametry_SKRYT!$I$6&amp;""&amp;$D$10,IF(I71=2,VstupniParametry_SKRYT!$I$5,""))</f>
        <v/>
      </c>
      <c r="I71" t="str">
        <f t="shared" si="0"/>
        <v/>
      </c>
    </row>
    <row r="72" spans="1:9" ht="15" thickBot="1" x14ac:dyDescent="0.25">
      <c r="A72" s="28">
        <v>53</v>
      </c>
      <c r="B72" s="95" t="str">
        <f t="shared" ref="B72" si="52">IF(AND(C72="",D72="",E72=""),"",A72)</f>
        <v/>
      </c>
      <c r="C72" s="91"/>
      <c r="D72" s="92"/>
      <c r="E72" s="91"/>
      <c r="F72" s="97" t="str">
        <f>IF(B72="","",Vypocet_SKRYT!EB58)</f>
        <v/>
      </c>
      <c r="G72" s="98" t="str">
        <f t="shared" si="5"/>
        <v/>
      </c>
      <c r="H72" t="str">
        <f>IF(I72=1,VstupniParametry_SKRYT!$I$6&amp;""&amp;$D$10,IF(I72=2,VstupniParametry_SKRYT!$I$5,""))</f>
        <v/>
      </c>
      <c r="I72" t="str">
        <f t="shared" si="0"/>
        <v/>
      </c>
    </row>
    <row r="73" spans="1:9" ht="15" thickBot="1" x14ac:dyDescent="0.25">
      <c r="A73" s="28">
        <v>54</v>
      </c>
      <c r="B73" s="95" t="str">
        <f t="shared" ref="B73" si="53">IF(AND(C73="",D73="",E73),"",A73)</f>
        <v/>
      </c>
      <c r="C73" s="93"/>
      <c r="D73" s="93"/>
      <c r="E73" s="94"/>
      <c r="F73" s="97" t="str">
        <f>IF(B73="","",Vypocet_SKRYT!EB59)</f>
        <v/>
      </c>
      <c r="G73" s="98" t="str">
        <f t="shared" si="5"/>
        <v/>
      </c>
      <c r="H73" t="str">
        <f>IF(I73=1,VstupniParametry_SKRYT!$I$6&amp;""&amp;$D$10,IF(I73=2,VstupniParametry_SKRYT!$I$5,""))</f>
        <v/>
      </c>
      <c r="I73" t="str">
        <f t="shared" si="0"/>
        <v/>
      </c>
    </row>
    <row r="74" spans="1:9" ht="15" thickBot="1" x14ac:dyDescent="0.25">
      <c r="A74" s="28">
        <v>55</v>
      </c>
      <c r="B74" s="95" t="str">
        <f t="shared" ref="B74" si="54">IF(AND(C74="",D74="",E74=""),"",A74)</f>
        <v/>
      </c>
      <c r="C74" s="91"/>
      <c r="D74" s="92"/>
      <c r="E74" s="91"/>
      <c r="F74" s="97" t="str">
        <f>IF(B74="","",Vypocet_SKRYT!EB60)</f>
        <v/>
      </c>
      <c r="G74" s="98" t="str">
        <f t="shared" si="5"/>
        <v/>
      </c>
      <c r="H74" t="str">
        <f>IF(I74=1,VstupniParametry_SKRYT!$I$6&amp;""&amp;$D$10,IF(I74=2,VstupniParametry_SKRYT!$I$5,""))</f>
        <v/>
      </c>
      <c r="I74" t="str">
        <f t="shared" si="0"/>
        <v/>
      </c>
    </row>
    <row r="75" spans="1:9" ht="15" thickBot="1" x14ac:dyDescent="0.25">
      <c r="A75" s="28">
        <v>56</v>
      </c>
      <c r="B75" s="95" t="str">
        <f t="shared" ref="B75" si="55">IF(AND(C75="",D75="",E75),"",A75)</f>
        <v/>
      </c>
      <c r="C75" s="93"/>
      <c r="D75" s="93"/>
      <c r="E75" s="94"/>
      <c r="F75" s="97" t="str">
        <f>IF(B75="","",Vypocet_SKRYT!EB61)</f>
        <v/>
      </c>
      <c r="G75" s="98" t="str">
        <f t="shared" si="5"/>
        <v/>
      </c>
      <c r="H75" t="str">
        <f>IF(I75=1,VstupniParametry_SKRYT!$I$6&amp;""&amp;$D$10,IF(I75=2,VstupniParametry_SKRYT!$I$5,""))</f>
        <v/>
      </c>
      <c r="I75" t="str">
        <f t="shared" si="0"/>
        <v/>
      </c>
    </row>
    <row r="76" spans="1:9" ht="15" thickBot="1" x14ac:dyDescent="0.25">
      <c r="A76" s="28">
        <v>57</v>
      </c>
      <c r="B76" s="95" t="str">
        <f t="shared" ref="B76" si="56">IF(AND(C76="",D76="",E76=""),"",A76)</f>
        <v/>
      </c>
      <c r="C76" s="91"/>
      <c r="D76" s="92"/>
      <c r="E76" s="91"/>
      <c r="F76" s="97" t="str">
        <f>IF(B76="","",Vypocet_SKRYT!EB62)</f>
        <v/>
      </c>
      <c r="G76" s="98" t="str">
        <f t="shared" si="5"/>
        <v/>
      </c>
      <c r="H76" t="str">
        <f>IF(I76=1,VstupniParametry_SKRYT!$I$6&amp;""&amp;$D$10,IF(I76=2,VstupniParametry_SKRYT!$I$5,""))</f>
        <v/>
      </c>
      <c r="I76" t="str">
        <f t="shared" si="0"/>
        <v/>
      </c>
    </row>
    <row r="77" spans="1:9" ht="15" thickBot="1" x14ac:dyDescent="0.25">
      <c r="A77" s="28">
        <v>58</v>
      </c>
      <c r="B77" s="95" t="str">
        <f t="shared" ref="B77" si="57">IF(AND(C77="",D77="",E77),"",A77)</f>
        <v/>
      </c>
      <c r="C77" s="93"/>
      <c r="D77" s="93"/>
      <c r="E77" s="94"/>
      <c r="F77" s="97" t="str">
        <f>IF(B77="","",Vypocet_SKRYT!EB63)</f>
        <v/>
      </c>
      <c r="G77" s="98" t="str">
        <f t="shared" si="5"/>
        <v/>
      </c>
      <c r="H77" t="str">
        <f>IF(I77=1,VstupniParametry_SKRYT!$I$6&amp;""&amp;$D$10,IF(I77=2,VstupniParametry_SKRYT!$I$5,""))</f>
        <v/>
      </c>
      <c r="I77" t="str">
        <f t="shared" si="0"/>
        <v/>
      </c>
    </row>
    <row r="78" spans="1:9" ht="15" thickBot="1" x14ac:dyDescent="0.25">
      <c r="A78" s="28">
        <v>59</v>
      </c>
      <c r="B78" s="95" t="str">
        <f t="shared" ref="B78" si="58">IF(AND(C78="",D78="",E78=""),"",A78)</f>
        <v/>
      </c>
      <c r="C78" s="91"/>
      <c r="D78" s="92"/>
      <c r="E78" s="91"/>
      <c r="F78" s="97" t="str">
        <f>IF(B78="","",Vypocet_SKRYT!EB64)</f>
        <v/>
      </c>
      <c r="G78" s="98" t="str">
        <f t="shared" si="5"/>
        <v/>
      </c>
      <c r="H78" t="str">
        <f>IF(I78=1,VstupniParametry_SKRYT!$I$6&amp;""&amp;$D$10,IF(I78=2,VstupniParametry_SKRYT!$I$5,""))</f>
        <v/>
      </c>
      <c r="I78" t="str">
        <f t="shared" si="0"/>
        <v/>
      </c>
    </row>
    <row r="79" spans="1:9" ht="15" thickBot="1" x14ac:dyDescent="0.25">
      <c r="A79" s="28">
        <v>60</v>
      </c>
      <c r="B79" s="95" t="str">
        <f t="shared" ref="B79" si="59">IF(AND(C79="",D79="",E79),"",A79)</f>
        <v/>
      </c>
      <c r="C79" s="93"/>
      <c r="D79" s="93"/>
      <c r="E79" s="94"/>
      <c r="F79" s="97" t="str">
        <f>IF(B79="","",Vypocet_SKRYT!EB65)</f>
        <v/>
      </c>
      <c r="G79" s="98" t="str">
        <f t="shared" si="5"/>
        <v/>
      </c>
      <c r="H79" t="str">
        <f>IF(I79=1,VstupniParametry_SKRYT!$I$6&amp;""&amp;$D$10,IF(I79=2,VstupniParametry_SKRYT!$I$5,""))</f>
        <v/>
      </c>
      <c r="I79" t="str">
        <f t="shared" si="0"/>
        <v/>
      </c>
    </row>
    <row r="80" spans="1:9" ht="15" thickBot="1" x14ac:dyDescent="0.25">
      <c r="A80" s="28">
        <v>61</v>
      </c>
      <c r="B80" s="95" t="str">
        <f t="shared" ref="B80" si="60">IF(AND(C80="",D80="",E80=""),"",A80)</f>
        <v/>
      </c>
      <c r="C80" s="91"/>
      <c r="D80" s="92"/>
      <c r="E80" s="91"/>
      <c r="F80" s="97" t="str">
        <f>IF(B80="","",Vypocet_SKRYT!EB66)</f>
        <v/>
      </c>
      <c r="G80" s="98" t="str">
        <f t="shared" si="5"/>
        <v/>
      </c>
      <c r="H80" t="str">
        <f>IF(I80=1,VstupniParametry_SKRYT!$I$6&amp;""&amp;$D$10,IF(I80=2,VstupniParametry_SKRYT!$I$5,""))</f>
        <v/>
      </c>
      <c r="I80" t="str">
        <f t="shared" si="0"/>
        <v/>
      </c>
    </row>
    <row r="81" spans="1:9" ht="15" thickBot="1" x14ac:dyDescent="0.25">
      <c r="A81" s="28">
        <v>62</v>
      </c>
      <c r="B81" s="95" t="str">
        <f t="shared" ref="B81" si="61">IF(AND(C81="",D81="",E81),"",A81)</f>
        <v/>
      </c>
      <c r="C81" s="93"/>
      <c r="D81" s="93"/>
      <c r="E81" s="94"/>
      <c r="F81" s="97" t="str">
        <f>IF(B81="","",Vypocet_SKRYT!EB67)</f>
        <v/>
      </c>
      <c r="G81" s="98" t="str">
        <f t="shared" si="5"/>
        <v/>
      </c>
      <c r="H81" t="str">
        <f>IF(I81=1,VstupniParametry_SKRYT!$I$6&amp;""&amp;$D$10,IF(I81=2,VstupniParametry_SKRYT!$I$5,""))</f>
        <v/>
      </c>
      <c r="I81" t="str">
        <f t="shared" si="0"/>
        <v/>
      </c>
    </row>
    <row r="82" spans="1:9" ht="15" thickBot="1" x14ac:dyDescent="0.25">
      <c r="A82" s="28">
        <v>63</v>
      </c>
      <c r="B82" s="95" t="str">
        <f t="shared" ref="B82" si="62">IF(AND(C82="",D82="",E82=""),"",A82)</f>
        <v/>
      </c>
      <c r="C82" s="91"/>
      <c r="D82" s="92"/>
      <c r="E82" s="91"/>
      <c r="F82" s="97" t="str">
        <f>IF(B82="","",Vypocet_SKRYT!EB68)</f>
        <v/>
      </c>
      <c r="G82" s="98" t="str">
        <f t="shared" si="5"/>
        <v/>
      </c>
      <c r="H82" t="str">
        <f>IF(I82=1,VstupniParametry_SKRYT!$I$6&amp;""&amp;$D$10,IF(I82=2,VstupniParametry_SKRYT!$I$5,""))</f>
        <v/>
      </c>
      <c r="I82" t="str">
        <f t="shared" si="0"/>
        <v/>
      </c>
    </row>
    <row r="83" spans="1:9" ht="15" thickBot="1" x14ac:dyDescent="0.25">
      <c r="A83" s="28">
        <v>64</v>
      </c>
      <c r="B83" s="95" t="str">
        <f t="shared" ref="B83" si="63">IF(AND(C83="",D83="",E83),"",A83)</f>
        <v/>
      </c>
      <c r="C83" s="93"/>
      <c r="D83" s="93"/>
      <c r="E83" s="94"/>
      <c r="F83" s="97" t="str">
        <f>IF(B83="","",Vypocet_SKRYT!EB69)</f>
        <v/>
      </c>
      <c r="G83" s="98" t="str">
        <f t="shared" si="5"/>
        <v/>
      </c>
      <c r="H83" t="str">
        <f>IF(I83=1,VstupniParametry_SKRYT!$I$6&amp;""&amp;$D$10,IF(I83=2,VstupniParametry_SKRYT!$I$5,""))</f>
        <v/>
      </c>
      <c r="I83" t="str">
        <f t="shared" si="0"/>
        <v/>
      </c>
    </row>
    <row r="84" spans="1:9" ht="15" thickBot="1" x14ac:dyDescent="0.25">
      <c r="A84" s="28">
        <v>65</v>
      </c>
      <c r="B84" s="95" t="str">
        <f t="shared" ref="B84" si="64">IF(AND(C84="",D84="",E84=""),"",A84)</f>
        <v/>
      </c>
      <c r="C84" s="91"/>
      <c r="D84" s="92"/>
      <c r="E84" s="91"/>
      <c r="F84" s="97" t="str">
        <f>IF(B84="","",Vypocet_SKRYT!EB70)</f>
        <v/>
      </c>
      <c r="G84" s="98" t="str">
        <f t="shared" si="5"/>
        <v/>
      </c>
      <c r="H84" t="str">
        <f>IF(I84=1,VstupniParametry_SKRYT!$I$6&amp;""&amp;$D$10,IF(I84=2,VstupniParametry_SKRYT!$I$5,""))</f>
        <v/>
      </c>
      <c r="I84" t="str">
        <f t="shared" si="0"/>
        <v/>
      </c>
    </row>
    <row r="85" spans="1:9" ht="15" thickBot="1" x14ac:dyDescent="0.25">
      <c r="A85" s="28">
        <v>66</v>
      </c>
      <c r="B85" s="95" t="str">
        <f t="shared" ref="B85" si="65">IF(AND(C85="",D85="",E85),"",A85)</f>
        <v/>
      </c>
      <c r="C85" s="93"/>
      <c r="D85" s="93"/>
      <c r="E85" s="94"/>
      <c r="F85" s="97" t="str">
        <f>IF(B85="","",Vypocet_SKRYT!EB71)</f>
        <v/>
      </c>
      <c r="G85" s="98" t="str">
        <f t="shared" si="5"/>
        <v/>
      </c>
      <c r="H85" t="str">
        <f>IF(I85=1,VstupniParametry_SKRYT!$I$6&amp;""&amp;$D$10,IF(I85=2,VstupniParametry_SKRYT!$I$5,""))</f>
        <v/>
      </c>
      <c r="I85" t="str">
        <f t="shared" ref="I85:I148" si="66">IF(E85="","",IF(AND(ISNUMBER(E85),E85&gt;=1,E85&lt;=2030),IF(E85&gt;$D$10,1,""),2))</f>
        <v/>
      </c>
    </row>
    <row r="86" spans="1:9" ht="15" thickBot="1" x14ac:dyDescent="0.25">
      <c r="A86" s="28">
        <v>67</v>
      </c>
      <c r="B86" s="95" t="str">
        <f t="shared" ref="B86" si="67">IF(AND(C86="",D86="",E86=""),"",A86)</f>
        <v/>
      </c>
      <c r="C86" s="91"/>
      <c r="D86" s="92"/>
      <c r="E86" s="91"/>
      <c r="F86" s="97" t="str">
        <f>IF(B86="","",Vypocet_SKRYT!EB72)</f>
        <v/>
      </c>
      <c r="G86" s="98" t="str">
        <f t="shared" si="5"/>
        <v/>
      </c>
      <c r="H86" t="str">
        <f>IF(I86=1,VstupniParametry_SKRYT!$I$6&amp;""&amp;$D$10,IF(I86=2,VstupniParametry_SKRYT!$I$5,""))</f>
        <v/>
      </c>
      <c r="I86" t="str">
        <f t="shared" si="66"/>
        <v/>
      </c>
    </row>
    <row r="87" spans="1:9" ht="15" thickBot="1" x14ac:dyDescent="0.25">
      <c r="A87" s="28">
        <v>68</v>
      </c>
      <c r="B87" s="95" t="str">
        <f t="shared" ref="B87" si="68">IF(AND(C87="",D87="",E87),"",A87)</f>
        <v/>
      </c>
      <c r="C87" s="93"/>
      <c r="D87" s="93"/>
      <c r="E87" s="94"/>
      <c r="F87" s="97" t="str">
        <f>IF(B87="","",Vypocet_SKRYT!EB73)</f>
        <v/>
      </c>
      <c r="G87" s="98" t="str">
        <f t="shared" si="5"/>
        <v/>
      </c>
      <c r="H87" t="str">
        <f>IF(I87=1,VstupniParametry_SKRYT!$I$6&amp;""&amp;$D$10,IF(I87=2,VstupniParametry_SKRYT!$I$5,""))</f>
        <v/>
      </c>
      <c r="I87" t="str">
        <f t="shared" si="66"/>
        <v/>
      </c>
    </row>
    <row r="88" spans="1:9" ht="15" thickBot="1" x14ac:dyDescent="0.25">
      <c r="A88" s="28">
        <v>69</v>
      </c>
      <c r="B88" s="95" t="str">
        <f t="shared" ref="B88" si="69">IF(AND(C88="",D88="",E88=""),"",A88)</f>
        <v/>
      </c>
      <c r="C88" s="91"/>
      <c r="D88" s="92"/>
      <c r="E88" s="91"/>
      <c r="F88" s="97" t="str">
        <f>IF(B88="","",Vypocet_SKRYT!EB74)</f>
        <v/>
      </c>
      <c r="G88" s="98" t="str">
        <f t="shared" si="5"/>
        <v/>
      </c>
      <c r="H88" t="str">
        <f>IF(I88=1,VstupniParametry_SKRYT!$I$6&amp;""&amp;$D$10,IF(I88=2,VstupniParametry_SKRYT!$I$5,""))</f>
        <v/>
      </c>
      <c r="I88" t="str">
        <f t="shared" si="66"/>
        <v/>
      </c>
    </row>
    <row r="89" spans="1:9" ht="15" thickBot="1" x14ac:dyDescent="0.25">
      <c r="A89" s="28">
        <v>70</v>
      </c>
      <c r="B89" s="95" t="str">
        <f t="shared" ref="B89" si="70">IF(AND(C89="",D89="",E89),"",A89)</f>
        <v/>
      </c>
      <c r="C89" s="93"/>
      <c r="D89" s="93"/>
      <c r="E89" s="94"/>
      <c r="F89" s="97" t="str">
        <f>IF(B89="","",Vypocet_SKRYT!EB75)</f>
        <v/>
      </c>
      <c r="G89" s="98" t="str">
        <f t="shared" ref="G89:G152" si="71">IF(B89="","",F89*0.065)</f>
        <v/>
      </c>
      <c r="H89" t="str">
        <f>IF(I89=1,VstupniParametry_SKRYT!$I$6&amp;""&amp;$D$10,IF(I89=2,VstupniParametry_SKRYT!$I$5,""))</f>
        <v/>
      </c>
      <c r="I89" t="str">
        <f t="shared" si="66"/>
        <v/>
      </c>
    </row>
    <row r="90" spans="1:9" ht="15" thickBot="1" x14ac:dyDescent="0.25">
      <c r="A90" s="28">
        <v>71</v>
      </c>
      <c r="B90" s="95" t="str">
        <f t="shared" ref="B90" si="72">IF(AND(C90="",D90="",E90=""),"",A90)</f>
        <v/>
      </c>
      <c r="C90" s="91"/>
      <c r="D90" s="92"/>
      <c r="E90" s="91"/>
      <c r="F90" s="97" t="str">
        <f>IF(B90="","",Vypocet_SKRYT!EB76)</f>
        <v/>
      </c>
      <c r="G90" s="98" t="str">
        <f t="shared" si="71"/>
        <v/>
      </c>
      <c r="H90" t="str">
        <f>IF(I90=1,VstupniParametry_SKRYT!$I$6&amp;""&amp;$D$10,IF(I90=2,VstupniParametry_SKRYT!$I$5,""))</f>
        <v/>
      </c>
      <c r="I90" t="str">
        <f t="shared" si="66"/>
        <v/>
      </c>
    </row>
    <row r="91" spans="1:9" ht="15" thickBot="1" x14ac:dyDescent="0.25">
      <c r="A91" s="28">
        <v>72</v>
      </c>
      <c r="B91" s="95" t="str">
        <f t="shared" ref="B91" si="73">IF(AND(C91="",D91="",E91),"",A91)</f>
        <v/>
      </c>
      <c r="C91" s="93"/>
      <c r="D91" s="93"/>
      <c r="E91" s="94"/>
      <c r="F91" s="97" t="str">
        <f>IF(B91="","",Vypocet_SKRYT!EB77)</f>
        <v/>
      </c>
      <c r="G91" s="98" t="str">
        <f t="shared" si="71"/>
        <v/>
      </c>
      <c r="H91" t="str">
        <f>IF(I91=1,VstupniParametry_SKRYT!$I$6&amp;""&amp;$D$10,IF(I91=2,VstupniParametry_SKRYT!$I$5,""))</f>
        <v/>
      </c>
      <c r="I91" t="str">
        <f t="shared" si="66"/>
        <v/>
      </c>
    </row>
    <row r="92" spans="1:9" ht="15" thickBot="1" x14ac:dyDescent="0.25">
      <c r="A92" s="28">
        <v>73</v>
      </c>
      <c r="B92" s="95" t="str">
        <f t="shared" ref="B92" si="74">IF(AND(C92="",D92="",E92=""),"",A92)</f>
        <v/>
      </c>
      <c r="C92" s="91"/>
      <c r="D92" s="92"/>
      <c r="E92" s="91"/>
      <c r="F92" s="97" t="str">
        <f>IF(B92="","",Vypocet_SKRYT!EB78)</f>
        <v/>
      </c>
      <c r="G92" s="98" t="str">
        <f t="shared" si="71"/>
        <v/>
      </c>
      <c r="H92" t="str">
        <f>IF(I92=1,VstupniParametry_SKRYT!$I$6&amp;""&amp;$D$10,IF(I92=2,VstupniParametry_SKRYT!$I$5,""))</f>
        <v/>
      </c>
      <c r="I92" t="str">
        <f t="shared" si="66"/>
        <v/>
      </c>
    </row>
    <row r="93" spans="1:9" ht="15" thickBot="1" x14ac:dyDescent="0.25">
      <c r="A93" s="28">
        <v>74</v>
      </c>
      <c r="B93" s="95" t="str">
        <f t="shared" ref="B93" si="75">IF(AND(C93="",D93="",E93),"",A93)</f>
        <v/>
      </c>
      <c r="C93" s="93"/>
      <c r="D93" s="93"/>
      <c r="E93" s="94"/>
      <c r="F93" s="97" t="str">
        <f>IF(B93="","",Vypocet_SKRYT!EB79)</f>
        <v/>
      </c>
      <c r="G93" s="98" t="str">
        <f t="shared" si="71"/>
        <v/>
      </c>
      <c r="H93" t="str">
        <f>IF(I93=1,VstupniParametry_SKRYT!$I$6&amp;""&amp;$D$10,IF(I93=2,VstupniParametry_SKRYT!$I$5,""))</f>
        <v/>
      </c>
      <c r="I93" t="str">
        <f t="shared" si="66"/>
        <v/>
      </c>
    </row>
    <row r="94" spans="1:9" ht="15" thickBot="1" x14ac:dyDescent="0.25">
      <c r="A94" s="28">
        <v>75</v>
      </c>
      <c r="B94" s="95" t="str">
        <f t="shared" ref="B94" si="76">IF(AND(C94="",D94="",E94=""),"",A94)</f>
        <v/>
      </c>
      <c r="C94" s="91"/>
      <c r="D94" s="92"/>
      <c r="E94" s="91"/>
      <c r="F94" s="97" t="str">
        <f>IF(B94="","",Vypocet_SKRYT!EB80)</f>
        <v/>
      </c>
      <c r="G94" s="98" t="str">
        <f t="shared" si="71"/>
        <v/>
      </c>
      <c r="H94" t="str">
        <f>IF(I94=1,VstupniParametry_SKRYT!$I$6&amp;""&amp;$D$10,IF(I94=2,VstupniParametry_SKRYT!$I$5,""))</f>
        <v/>
      </c>
      <c r="I94" t="str">
        <f t="shared" si="66"/>
        <v/>
      </c>
    </row>
    <row r="95" spans="1:9" ht="15" thickBot="1" x14ac:dyDescent="0.25">
      <c r="A95" s="28">
        <v>76</v>
      </c>
      <c r="B95" s="95" t="str">
        <f t="shared" ref="B95" si="77">IF(AND(C95="",D95="",E95),"",A95)</f>
        <v/>
      </c>
      <c r="C95" s="93"/>
      <c r="D95" s="93"/>
      <c r="E95" s="94"/>
      <c r="F95" s="97" t="str">
        <f>IF(B95="","",Vypocet_SKRYT!EB81)</f>
        <v/>
      </c>
      <c r="G95" s="98" t="str">
        <f t="shared" si="71"/>
        <v/>
      </c>
      <c r="H95" t="str">
        <f>IF(I95=1,VstupniParametry_SKRYT!$I$6&amp;""&amp;$D$10,IF(I95=2,VstupniParametry_SKRYT!$I$5,""))</f>
        <v/>
      </c>
      <c r="I95" t="str">
        <f t="shared" si="66"/>
        <v/>
      </c>
    </row>
    <row r="96" spans="1:9" ht="15" thickBot="1" x14ac:dyDescent="0.25">
      <c r="A96" s="28">
        <v>77</v>
      </c>
      <c r="B96" s="95" t="str">
        <f t="shared" ref="B96" si="78">IF(AND(C96="",D96="",E96=""),"",A96)</f>
        <v/>
      </c>
      <c r="C96" s="91"/>
      <c r="D96" s="92"/>
      <c r="E96" s="91"/>
      <c r="F96" s="97" t="str">
        <f>IF(B96="","",Vypocet_SKRYT!EB82)</f>
        <v/>
      </c>
      <c r="G96" s="98" t="str">
        <f t="shared" si="71"/>
        <v/>
      </c>
      <c r="H96" t="str">
        <f>IF(I96=1,VstupniParametry_SKRYT!$I$6&amp;""&amp;$D$10,IF(I96=2,VstupniParametry_SKRYT!$I$5,""))</f>
        <v/>
      </c>
      <c r="I96" t="str">
        <f t="shared" si="66"/>
        <v/>
      </c>
    </row>
    <row r="97" spans="1:9" ht="15" thickBot="1" x14ac:dyDescent="0.25">
      <c r="A97" s="28">
        <v>78</v>
      </c>
      <c r="B97" s="95" t="str">
        <f t="shared" ref="B97" si="79">IF(AND(C97="",D97="",E97),"",A97)</f>
        <v/>
      </c>
      <c r="C97" s="93"/>
      <c r="D97" s="93"/>
      <c r="E97" s="94"/>
      <c r="F97" s="97" t="str">
        <f>IF(B97="","",Vypocet_SKRYT!EB83)</f>
        <v/>
      </c>
      <c r="G97" s="98" t="str">
        <f t="shared" si="71"/>
        <v/>
      </c>
      <c r="H97" t="str">
        <f>IF(I97=1,VstupniParametry_SKRYT!$I$6&amp;""&amp;$D$10,IF(I97=2,VstupniParametry_SKRYT!$I$5,""))</f>
        <v/>
      </c>
      <c r="I97" t="str">
        <f t="shared" si="66"/>
        <v/>
      </c>
    </row>
    <row r="98" spans="1:9" ht="15" thickBot="1" x14ac:dyDescent="0.25">
      <c r="A98" s="28">
        <v>79</v>
      </c>
      <c r="B98" s="95" t="str">
        <f t="shared" ref="B98" si="80">IF(AND(C98="",D98="",E98=""),"",A98)</f>
        <v/>
      </c>
      <c r="C98" s="91"/>
      <c r="D98" s="92"/>
      <c r="E98" s="91"/>
      <c r="F98" s="97" t="str">
        <f>IF(B98="","",Vypocet_SKRYT!EB84)</f>
        <v/>
      </c>
      <c r="G98" s="98" t="str">
        <f t="shared" si="71"/>
        <v/>
      </c>
      <c r="H98" t="str">
        <f>IF(I98=1,VstupniParametry_SKRYT!$I$6&amp;""&amp;$D$10,IF(I98=2,VstupniParametry_SKRYT!$I$5,""))</f>
        <v/>
      </c>
      <c r="I98" t="str">
        <f t="shared" si="66"/>
        <v/>
      </c>
    </row>
    <row r="99" spans="1:9" ht="15" thickBot="1" x14ac:dyDescent="0.25">
      <c r="A99" s="28">
        <v>80</v>
      </c>
      <c r="B99" s="95" t="str">
        <f t="shared" ref="B99" si="81">IF(AND(C99="",D99="",E99),"",A99)</f>
        <v/>
      </c>
      <c r="C99" s="93"/>
      <c r="D99" s="93"/>
      <c r="E99" s="94"/>
      <c r="F99" s="97" t="str">
        <f>IF(B99="","",Vypocet_SKRYT!EB85)</f>
        <v/>
      </c>
      <c r="G99" s="98" t="str">
        <f t="shared" si="71"/>
        <v/>
      </c>
      <c r="H99" t="str">
        <f>IF(I99=1,VstupniParametry_SKRYT!$I$6&amp;""&amp;$D$10,IF(I99=2,VstupniParametry_SKRYT!$I$5,""))</f>
        <v/>
      </c>
      <c r="I99" t="str">
        <f t="shared" si="66"/>
        <v/>
      </c>
    </row>
    <row r="100" spans="1:9" ht="15" thickBot="1" x14ac:dyDescent="0.25">
      <c r="A100" s="28">
        <v>81</v>
      </c>
      <c r="B100" s="95" t="str">
        <f t="shared" ref="B100" si="82">IF(AND(C100="",D100="",E100=""),"",A100)</f>
        <v/>
      </c>
      <c r="C100" s="91"/>
      <c r="D100" s="92"/>
      <c r="E100" s="91"/>
      <c r="F100" s="97" t="str">
        <f>IF(B100="","",Vypocet_SKRYT!EB86)</f>
        <v/>
      </c>
      <c r="G100" s="98" t="str">
        <f t="shared" si="71"/>
        <v/>
      </c>
      <c r="H100" t="str">
        <f>IF(I100=1,VstupniParametry_SKRYT!$I$6&amp;""&amp;$D$10,IF(I100=2,VstupniParametry_SKRYT!$I$5,""))</f>
        <v/>
      </c>
      <c r="I100" t="str">
        <f t="shared" si="66"/>
        <v/>
      </c>
    </row>
    <row r="101" spans="1:9" ht="15" thickBot="1" x14ac:dyDescent="0.25">
      <c r="A101" s="28">
        <v>82</v>
      </c>
      <c r="B101" s="95" t="str">
        <f t="shared" ref="B101" si="83">IF(AND(C101="",D101="",E101),"",A101)</f>
        <v/>
      </c>
      <c r="C101" s="93"/>
      <c r="D101" s="93"/>
      <c r="E101" s="94"/>
      <c r="F101" s="97" t="str">
        <f>IF(B101="","",Vypocet_SKRYT!EB87)</f>
        <v/>
      </c>
      <c r="G101" s="98" t="str">
        <f t="shared" si="71"/>
        <v/>
      </c>
      <c r="H101" t="str">
        <f>IF(I101=1,VstupniParametry_SKRYT!$I$6&amp;""&amp;$D$10,IF(I101=2,VstupniParametry_SKRYT!$I$5,""))</f>
        <v/>
      </c>
      <c r="I101" t="str">
        <f t="shared" si="66"/>
        <v/>
      </c>
    </row>
    <row r="102" spans="1:9" ht="15" thickBot="1" x14ac:dyDescent="0.25">
      <c r="A102" s="28">
        <v>83</v>
      </c>
      <c r="B102" s="95" t="str">
        <f t="shared" ref="B102" si="84">IF(AND(C102="",D102="",E102=""),"",A102)</f>
        <v/>
      </c>
      <c r="C102" s="91"/>
      <c r="D102" s="92"/>
      <c r="E102" s="91"/>
      <c r="F102" s="97" t="str">
        <f>IF(B102="","",Vypocet_SKRYT!EB88)</f>
        <v/>
      </c>
      <c r="G102" s="98" t="str">
        <f t="shared" si="71"/>
        <v/>
      </c>
      <c r="H102" t="str">
        <f>IF(I102=1,VstupniParametry_SKRYT!$I$6&amp;""&amp;$D$10,IF(I102=2,VstupniParametry_SKRYT!$I$5,""))</f>
        <v/>
      </c>
      <c r="I102" t="str">
        <f t="shared" si="66"/>
        <v/>
      </c>
    </row>
    <row r="103" spans="1:9" ht="15" thickBot="1" x14ac:dyDescent="0.25">
      <c r="A103" s="28">
        <v>84</v>
      </c>
      <c r="B103" s="95" t="str">
        <f t="shared" ref="B103" si="85">IF(AND(C103="",D103="",E103),"",A103)</f>
        <v/>
      </c>
      <c r="C103" s="93"/>
      <c r="D103" s="93"/>
      <c r="E103" s="94"/>
      <c r="F103" s="97" t="str">
        <f>IF(B103="","",Vypocet_SKRYT!EB89)</f>
        <v/>
      </c>
      <c r="G103" s="98" t="str">
        <f t="shared" si="71"/>
        <v/>
      </c>
      <c r="H103" t="str">
        <f>IF(I103=1,VstupniParametry_SKRYT!$I$6&amp;""&amp;$D$10,IF(I103=2,VstupniParametry_SKRYT!$I$5,""))</f>
        <v/>
      </c>
      <c r="I103" t="str">
        <f t="shared" si="66"/>
        <v/>
      </c>
    </row>
    <row r="104" spans="1:9" ht="15" thickBot="1" x14ac:dyDescent="0.25">
      <c r="A104" s="28">
        <v>85</v>
      </c>
      <c r="B104" s="95" t="str">
        <f t="shared" ref="B104" si="86">IF(AND(C104="",D104="",E104=""),"",A104)</f>
        <v/>
      </c>
      <c r="C104" s="91"/>
      <c r="D104" s="92"/>
      <c r="E104" s="91"/>
      <c r="F104" s="97" t="str">
        <f>IF(B104="","",Vypocet_SKRYT!EB90)</f>
        <v/>
      </c>
      <c r="G104" s="98" t="str">
        <f t="shared" si="71"/>
        <v/>
      </c>
      <c r="H104" t="str">
        <f>IF(I104=1,VstupniParametry_SKRYT!$I$6&amp;""&amp;$D$10,IF(I104=2,VstupniParametry_SKRYT!$I$5,""))</f>
        <v/>
      </c>
      <c r="I104" t="str">
        <f t="shared" si="66"/>
        <v/>
      </c>
    </row>
    <row r="105" spans="1:9" ht="15" thickBot="1" x14ac:dyDescent="0.25">
      <c r="A105" s="28">
        <v>86</v>
      </c>
      <c r="B105" s="95" t="str">
        <f t="shared" ref="B105" si="87">IF(AND(C105="",D105="",E105),"",A105)</f>
        <v/>
      </c>
      <c r="C105" s="93"/>
      <c r="D105" s="93"/>
      <c r="E105" s="94"/>
      <c r="F105" s="97" t="str">
        <f>IF(B105="","",Vypocet_SKRYT!EB91)</f>
        <v/>
      </c>
      <c r="G105" s="98" t="str">
        <f t="shared" si="71"/>
        <v/>
      </c>
      <c r="H105" t="str">
        <f>IF(I105=1,VstupniParametry_SKRYT!$I$6&amp;""&amp;$D$10,IF(I105=2,VstupniParametry_SKRYT!$I$5,""))</f>
        <v/>
      </c>
      <c r="I105" t="str">
        <f t="shared" si="66"/>
        <v/>
      </c>
    </row>
    <row r="106" spans="1:9" ht="15" thickBot="1" x14ac:dyDescent="0.25">
      <c r="A106" s="28">
        <v>87</v>
      </c>
      <c r="B106" s="95" t="str">
        <f t="shared" ref="B106" si="88">IF(AND(C106="",D106="",E106=""),"",A106)</f>
        <v/>
      </c>
      <c r="C106" s="91"/>
      <c r="D106" s="92"/>
      <c r="E106" s="91"/>
      <c r="F106" s="97" t="str">
        <f>IF(B106="","",Vypocet_SKRYT!EB92)</f>
        <v/>
      </c>
      <c r="G106" s="98" t="str">
        <f t="shared" si="71"/>
        <v/>
      </c>
      <c r="H106" t="str">
        <f>IF(I106=1,VstupniParametry_SKRYT!$I$6&amp;""&amp;$D$10,IF(I106=2,VstupniParametry_SKRYT!$I$5,""))</f>
        <v/>
      </c>
      <c r="I106" t="str">
        <f t="shared" si="66"/>
        <v/>
      </c>
    </row>
    <row r="107" spans="1:9" ht="15" thickBot="1" x14ac:dyDescent="0.25">
      <c r="A107" s="28">
        <v>88</v>
      </c>
      <c r="B107" s="95" t="str">
        <f t="shared" ref="B107" si="89">IF(AND(C107="",D107="",E107),"",A107)</f>
        <v/>
      </c>
      <c r="C107" s="93"/>
      <c r="D107" s="93"/>
      <c r="E107" s="94"/>
      <c r="F107" s="97" t="str">
        <f>IF(B107="","",Vypocet_SKRYT!EB93)</f>
        <v/>
      </c>
      <c r="G107" s="98" t="str">
        <f t="shared" si="71"/>
        <v/>
      </c>
      <c r="H107" t="str">
        <f>IF(I107=1,VstupniParametry_SKRYT!$I$6&amp;""&amp;$D$10,IF(I107=2,VstupniParametry_SKRYT!$I$5,""))</f>
        <v/>
      </c>
      <c r="I107" t="str">
        <f t="shared" si="66"/>
        <v/>
      </c>
    </row>
    <row r="108" spans="1:9" ht="15" thickBot="1" x14ac:dyDescent="0.25">
      <c r="A108" s="28">
        <v>89</v>
      </c>
      <c r="B108" s="95" t="str">
        <f t="shared" ref="B108" si="90">IF(AND(C108="",D108="",E108=""),"",A108)</f>
        <v/>
      </c>
      <c r="C108" s="91"/>
      <c r="D108" s="92"/>
      <c r="E108" s="91"/>
      <c r="F108" s="97" t="str">
        <f>IF(B108="","",Vypocet_SKRYT!EB94)</f>
        <v/>
      </c>
      <c r="G108" s="98" t="str">
        <f t="shared" si="71"/>
        <v/>
      </c>
      <c r="H108" t="str">
        <f>IF(I108=1,VstupniParametry_SKRYT!$I$6&amp;""&amp;$D$10,IF(I108=2,VstupniParametry_SKRYT!$I$5,""))</f>
        <v/>
      </c>
      <c r="I108" t="str">
        <f t="shared" si="66"/>
        <v/>
      </c>
    </row>
    <row r="109" spans="1:9" ht="15" thickBot="1" x14ac:dyDescent="0.25">
      <c r="A109" s="28">
        <v>90</v>
      </c>
      <c r="B109" s="95" t="str">
        <f t="shared" ref="B109" si="91">IF(AND(C109="",D109="",E109),"",A109)</f>
        <v/>
      </c>
      <c r="C109" s="93"/>
      <c r="D109" s="93"/>
      <c r="E109" s="94"/>
      <c r="F109" s="97" t="str">
        <f>IF(B109="","",Vypocet_SKRYT!EB95)</f>
        <v/>
      </c>
      <c r="G109" s="98" t="str">
        <f t="shared" si="71"/>
        <v/>
      </c>
      <c r="H109" t="str">
        <f>IF(I109=1,VstupniParametry_SKRYT!$I$6&amp;""&amp;$D$10,IF(I109=2,VstupniParametry_SKRYT!$I$5,""))</f>
        <v/>
      </c>
      <c r="I109" t="str">
        <f t="shared" si="66"/>
        <v/>
      </c>
    </row>
    <row r="110" spans="1:9" ht="15" thickBot="1" x14ac:dyDescent="0.25">
      <c r="A110" s="28">
        <v>91</v>
      </c>
      <c r="B110" s="95" t="str">
        <f t="shared" ref="B110" si="92">IF(AND(C110="",D110="",E110=""),"",A110)</f>
        <v/>
      </c>
      <c r="C110" s="91"/>
      <c r="D110" s="92"/>
      <c r="E110" s="91"/>
      <c r="F110" s="97" t="str">
        <f>IF(B110="","",Vypocet_SKRYT!EB96)</f>
        <v/>
      </c>
      <c r="G110" s="98" t="str">
        <f t="shared" si="71"/>
        <v/>
      </c>
      <c r="H110" t="str">
        <f>IF(I110=1,VstupniParametry_SKRYT!$I$6&amp;""&amp;$D$10,IF(I110=2,VstupniParametry_SKRYT!$I$5,""))</f>
        <v/>
      </c>
      <c r="I110" t="str">
        <f t="shared" si="66"/>
        <v/>
      </c>
    </row>
    <row r="111" spans="1:9" ht="15" thickBot="1" x14ac:dyDescent="0.25">
      <c r="A111" s="28">
        <v>92</v>
      </c>
      <c r="B111" s="95" t="str">
        <f t="shared" ref="B111" si="93">IF(AND(C111="",D111="",E111),"",A111)</f>
        <v/>
      </c>
      <c r="C111" s="93"/>
      <c r="D111" s="93"/>
      <c r="E111" s="94"/>
      <c r="F111" s="97" t="str">
        <f>IF(B111="","",Vypocet_SKRYT!EB97)</f>
        <v/>
      </c>
      <c r="G111" s="98" t="str">
        <f t="shared" si="71"/>
        <v/>
      </c>
      <c r="H111" t="str">
        <f>IF(I111=1,VstupniParametry_SKRYT!$I$6&amp;""&amp;$D$10,IF(I111=2,VstupniParametry_SKRYT!$I$5,""))</f>
        <v/>
      </c>
      <c r="I111" t="str">
        <f t="shared" si="66"/>
        <v/>
      </c>
    </row>
    <row r="112" spans="1:9" ht="15" thickBot="1" x14ac:dyDescent="0.25">
      <c r="A112" s="28">
        <v>93</v>
      </c>
      <c r="B112" s="95" t="str">
        <f t="shared" ref="B112" si="94">IF(AND(C112="",D112="",E112=""),"",A112)</f>
        <v/>
      </c>
      <c r="C112" s="91"/>
      <c r="D112" s="92"/>
      <c r="E112" s="91"/>
      <c r="F112" s="97" t="str">
        <f>IF(B112="","",Vypocet_SKRYT!EB98)</f>
        <v/>
      </c>
      <c r="G112" s="98" t="str">
        <f t="shared" si="71"/>
        <v/>
      </c>
      <c r="H112" t="str">
        <f>IF(I112=1,VstupniParametry_SKRYT!$I$6&amp;""&amp;$D$10,IF(I112=2,VstupniParametry_SKRYT!$I$5,""))</f>
        <v/>
      </c>
      <c r="I112" t="str">
        <f t="shared" si="66"/>
        <v/>
      </c>
    </row>
    <row r="113" spans="1:9" ht="15" thickBot="1" x14ac:dyDescent="0.25">
      <c r="A113" s="28">
        <v>94</v>
      </c>
      <c r="B113" s="95" t="str">
        <f t="shared" ref="B113" si="95">IF(AND(C113="",D113="",E113),"",A113)</f>
        <v/>
      </c>
      <c r="C113" s="93"/>
      <c r="D113" s="93"/>
      <c r="E113" s="94"/>
      <c r="F113" s="97" t="str">
        <f>IF(B113="","",Vypocet_SKRYT!EB99)</f>
        <v/>
      </c>
      <c r="G113" s="98" t="str">
        <f t="shared" si="71"/>
        <v/>
      </c>
      <c r="H113" t="str">
        <f>IF(I113=1,VstupniParametry_SKRYT!$I$6&amp;""&amp;$D$10,IF(I113=2,VstupniParametry_SKRYT!$I$5,""))</f>
        <v/>
      </c>
      <c r="I113" t="str">
        <f t="shared" si="66"/>
        <v/>
      </c>
    </row>
    <row r="114" spans="1:9" ht="15" thickBot="1" x14ac:dyDescent="0.25">
      <c r="A114" s="28">
        <v>95</v>
      </c>
      <c r="B114" s="95" t="str">
        <f t="shared" ref="B114" si="96">IF(AND(C114="",D114="",E114=""),"",A114)</f>
        <v/>
      </c>
      <c r="C114" s="91"/>
      <c r="D114" s="92"/>
      <c r="E114" s="91"/>
      <c r="F114" s="97" t="str">
        <f>IF(B114="","",Vypocet_SKRYT!EB100)</f>
        <v/>
      </c>
      <c r="G114" s="98" t="str">
        <f t="shared" si="71"/>
        <v/>
      </c>
      <c r="H114" t="str">
        <f>IF(I114=1,VstupniParametry_SKRYT!$I$6&amp;""&amp;$D$10,IF(I114=2,VstupniParametry_SKRYT!$I$5,""))</f>
        <v/>
      </c>
      <c r="I114" t="str">
        <f t="shared" si="66"/>
        <v/>
      </c>
    </row>
    <row r="115" spans="1:9" ht="15" thickBot="1" x14ac:dyDescent="0.25">
      <c r="A115" s="28">
        <v>96</v>
      </c>
      <c r="B115" s="95" t="str">
        <f t="shared" ref="B115" si="97">IF(AND(C115="",D115="",E115),"",A115)</f>
        <v/>
      </c>
      <c r="C115" s="93"/>
      <c r="D115" s="93"/>
      <c r="E115" s="94"/>
      <c r="F115" s="97" t="str">
        <f>IF(B115="","",Vypocet_SKRYT!EB101)</f>
        <v/>
      </c>
      <c r="G115" s="98" t="str">
        <f t="shared" si="71"/>
        <v/>
      </c>
      <c r="H115" t="str">
        <f>IF(I115=1,VstupniParametry_SKRYT!$I$6&amp;""&amp;$D$10,IF(I115=2,VstupniParametry_SKRYT!$I$5,""))</f>
        <v/>
      </c>
      <c r="I115" t="str">
        <f t="shared" si="66"/>
        <v/>
      </c>
    </row>
    <row r="116" spans="1:9" ht="15" thickBot="1" x14ac:dyDescent="0.25">
      <c r="A116" s="28">
        <v>97</v>
      </c>
      <c r="B116" s="95" t="str">
        <f t="shared" ref="B116" si="98">IF(AND(C116="",D116="",E116=""),"",A116)</f>
        <v/>
      </c>
      <c r="C116" s="91"/>
      <c r="D116" s="92"/>
      <c r="E116" s="91"/>
      <c r="F116" s="97" t="str">
        <f>IF(B116="","",Vypocet_SKRYT!EB102)</f>
        <v/>
      </c>
      <c r="G116" s="98" t="str">
        <f t="shared" si="71"/>
        <v/>
      </c>
      <c r="H116" t="str">
        <f>IF(I116=1,VstupniParametry_SKRYT!$I$6&amp;""&amp;$D$10,IF(I116=2,VstupniParametry_SKRYT!$I$5,""))</f>
        <v/>
      </c>
      <c r="I116" t="str">
        <f t="shared" si="66"/>
        <v/>
      </c>
    </row>
    <row r="117" spans="1:9" ht="15" thickBot="1" x14ac:dyDescent="0.25">
      <c r="A117" s="28">
        <v>98</v>
      </c>
      <c r="B117" s="95" t="str">
        <f t="shared" ref="B117" si="99">IF(AND(C117="",D117="",E117),"",A117)</f>
        <v/>
      </c>
      <c r="C117" s="93"/>
      <c r="D117" s="93"/>
      <c r="E117" s="94"/>
      <c r="F117" s="97" t="str">
        <f>IF(B117="","",Vypocet_SKRYT!EB103)</f>
        <v/>
      </c>
      <c r="G117" s="98" t="str">
        <f t="shared" si="71"/>
        <v/>
      </c>
      <c r="H117" t="str">
        <f>IF(I117=1,VstupniParametry_SKRYT!$I$6&amp;""&amp;$D$10,IF(I117=2,VstupniParametry_SKRYT!$I$5,""))</f>
        <v/>
      </c>
      <c r="I117" t="str">
        <f t="shared" si="66"/>
        <v/>
      </c>
    </row>
    <row r="118" spans="1:9" ht="15" thickBot="1" x14ac:dyDescent="0.25">
      <c r="A118" s="28">
        <v>99</v>
      </c>
      <c r="B118" s="95" t="str">
        <f t="shared" ref="B118" si="100">IF(AND(C118="",D118="",E118=""),"",A118)</f>
        <v/>
      </c>
      <c r="C118" s="91"/>
      <c r="D118" s="92"/>
      <c r="E118" s="91"/>
      <c r="F118" s="97" t="str">
        <f>IF(B118="","",Vypocet_SKRYT!EB104)</f>
        <v/>
      </c>
      <c r="G118" s="98" t="str">
        <f t="shared" si="71"/>
        <v/>
      </c>
      <c r="H118" t="str">
        <f>IF(I118=1,VstupniParametry_SKRYT!$I$6&amp;""&amp;$D$10,IF(I118=2,VstupniParametry_SKRYT!$I$5,""))</f>
        <v/>
      </c>
      <c r="I118" t="str">
        <f t="shared" si="66"/>
        <v/>
      </c>
    </row>
    <row r="119" spans="1:9" ht="15" thickBot="1" x14ac:dyDescent="0.25">
      <c r="A119" s="28">
        <v>100</v>
      </c>
      <c r="B119" s="95" t="str">
        <f t="shared" ref="B119" si="101">IF(AND(C119="",D119="",E119),"",A119)</f>
        <v/>
      </c>
      <c r="C119" s="93"/>
      <c r="D119" s="93"/>
      <c r="E119" s="94"/>
      <c r="F119" s="97" t="str">
        <f>IF(B119="","",Vypocet_SKRYT!EB105)</f>
        <v/>
      </c>
      <c r="G119" s="98" t="str">
        <f t="shared" si="71"/>
        <v/>
      </c>
      <c r="H119" t="str">
        <f>IF(I119=1,VstupniParametry_SKRYT!$I$6&amp;""&amp;$D$10,IF(I119=2,VstupniParametry_SKRYT!$I$5,""))</f>
        <v/>
      </c>
      <c r="I119" t="str">
        <f t="shared" si="66"/>
        <v/>
      </c>
    </row>
    <row r="120" spans="1:9" ht="15" thickBot="1" x14ac:dyDescent="0.25">
      <c r="A120" s="28">
        <v>101</v>
      </c>
      <c r="B120" s="95" t="str">
        <f t="shared" ref="B120" si="102">IF(AND(C120="",D120="",E120=""),"",A120)</f>
        <v/>
      </c>
      <c r="C120" s="91"/>
      <c r="D120" s="92"/>
      <c r="E120" s="91"/>
      <c r="F120" s="97" t="str">
        <f>IF(B120="","",Vypocet_SKRYT!EB106)</f>
        <v/>
      </c>
      <c r="G120" s="98" t="str">
        <f t="shared" si="71"/>
        <v/>
      </c>
      <c r="H120" t="str">
        <f>IF(I120=1,VstupniParametry_SKRYT!$I$6&amp;""&amp;$D$10,IF(I120=2,VstupniParametry_SKRYT!$I$5,""))</f>
        <v/>
      </c>
      <c r="I120" t="str">
        <f t="shared" si="66"/>
        <v/>
      </c>
    </row>
    <row r="121" spans="1:9" ht="15" thickBot="1" x14ac:dyDescent="0.25">
      <c r="A121" s="28">
        <v>102</v>
      </c>
      <c r="B121" s="95" t="str">
        <f t="shared" ref="B121" si="103">IF(AND(C121="",D121="",E121),"",A121)</f>
        <v/>
      </c>
      <c r="C121" s="93"/>
      <c r="D121" s="93"/>
      <c r="E121" s="94"/>
      <c r="F121" s="97" t="str">
        <f>IF(B121="","",Vypocet_SKRYT!EB107)</f>
        <v/>
      </c>
      <c r="G121" s="98" t="str">
        <f t="shared" si="71"/>
        <v/>
      </c>
      <c r="H121" t="str">
        <f>IF(I121=1,VstupniParametry_SKRYT!$I$6&amp;""&amp;$D$10,IF(I121=2,VstupniParametry_SKRYT!$I$5,""))</f>
        <v/>
      </c>
      <c r="I121" t="str">
        <f t="shared" si="66"/>
        <v/>
      </c>
    </row>
    <row r="122" spans="1:9" ht="15" thickBot="1" x14ac:dyDescent="0.25">
      <c r="A122" s="28">
        <v>103</v>
      </c>
      <c r="B122" s="95" t="str">
        <f t="shared" ref="B122" si="104">IF(AND(C122="",D122="",E122=""),"",A122)</f>
        <v/>
      </c>
      <c r="C122" s="91"/>
      <c r="D122" s="92"/>
      <c r="E122" s="91"/>
      <c r="F122" s="97" t="str">
        <f>IF(B122="","",Vypocet_SKRYT!EB108)</f>
        <v/>
      </c>
      <c r="G122" s="98" t="str">
        <f t="shared" si="71"/>
        <v/>
      </c>
      <c r="H122" t="str">
        <f>IF(I122=1,VstupniParametry_SKRYT!$I$6&amp;""&amp;$D$10,IF(I122=2,VstupniParametry_SKRYT!$I$5,""))</f>
        <v/>
      </c>
      <c r="I122" t="str">
        <f t="shared" si="66"/>
        <v/>
      </c>
    </row>
    <row r="123" spans="1:9" ht="15" thickBot="1" x14ac:dyDescent="0.25">
      <c r="A123" s="28">
        <v>104</v>
      </c>
      <c r="B123" s="95" t="str">
        <f t="shared" ref="B123" si="105">IF(AND(C123="",D123="",E123),"",A123)</f>
        <v/>
      </c>
      <c r="C123" s="93"/>
      <c r="D123" s="93"/>
      <c r="E123" s="94"/>
      <c r="F123" s="97" t="str">
        <f>IF(B123="","",Vypocet_SKRYT!EB109)</f>
        <v/>
      </c>
      <c r="G123" s="98" t="str">
        <f t="shared" si="71"/>
        <v/>
      </c>
      <c r="H123" t="str">
        <f>IF(I123=1,VstupniParametry_SKRYT!$I$6&amp;""&amp;$D$10,IF(I123=2,VstupniParametry_SKRYT!$I$5,""))</f>
        <v/>
      </c>
      <c r="I123" t="str">
        <f t="shared" si="66"/>
        <v/>
      </c>
    </row>
    <row r="124" spans="1:9" ht="15" thickBot="1" x14ac:dyDescent="0.25">
      <c r="A124" s="28">
        <v>105</v>
      </c>
      <c r="B124" s="95" t="str">
        <f t="shared" ref="B124" si="106">IF(AND(C124="",D124="",E124=""),"",A124)</f>
        <v/>
      </c>
      <c r="C124" s="91"/>
      <c r="D124" s="92"/>
      <c r="E124" s="91"/>
      <c r="F124" s="97" t="str">
        <f>IF(B124="","",Vypocet_SKRYT!EB110)</f>
        <v/>
      </c>
      <c r="G124" s="98" t="str">
        <f t="shared" si="71"/>
        <v/>
      </c>
      <c r="H124" t="str">
        <f>IF(I124=1,VstupniParametry_SKRYT!$I$6&amp;""&amp;$D$10,IF(I124=2,VstupniParametry_SKRYT!$I$5,""))</f>
        <v/>
      </c>
      <c r="I124" t="str">
        <f t="shared" si="66"/>
        <v/>
      </c>
    </row>
    <row r="125" spans="1:9" ht="15" thickBot="1" x14ac:dyDescent="0.25">
      <c r="A125" s="28">
        <v>106</v>
      </c>
      <c r="B125" s="95" t="str">
        <f t="shared" ref="B125" si="107">IF(AND(C125="",D125="",E125),"",A125)</f>
        <v/>
      </c>
      <c r="C125" s="93"/>
      <c r="D125" s="93"/>
      <c r="E125" s="94"/>
      <c r="F125" s="97" t="str">
        <f>IF(B125="","",Vypocet_SKRYT!EB111)</f>
        <v/>
      </c>
      <c r="G125" s="98" t="str">
        <f t="shared" si="71"/>
        <v/>
      </c>
      <c r="H125" t="str">
        <f>IF(I125=1,VstupniParametry_SKRYT!$I$6&amp;""&amp;$D$10,IF(I125=2,VstupniParametry_SKRYT!$I$5,""))</f>
        <v/>
      </c>
      <c r="I125" t="str">
        <f t="shared" si="66"/>
        <v/>
      </c>
    </row>
    <row r="126" spans="1:9" ht="15" thickBot="1" x14ac:dyDescent="0.25">
      <c r="A126" s="28">
        <v>107</v>
      </c>
      <c r="B126" s="95" t="str">
        <f t="shared" ref="B126" si="108">IF(AND(C126="",D126="",E126=""),"",A126)</f>
        <v/>
      </c>
      <c r="C126" s="91"/>
      <c r="D126" s="92"/>
      <c r="E126" s="91"/>
      <c r="F126" s="97" t="str">
        <f>IF(B126="","",Vypocet_SKRYT!EB112)</f>
        <v/>
      </c>
      <c r="G126" s="98" t="str">
        <f t="shared" si="71"/>
        <v/>
      </c>
      <c r="H126" t="str">
        <f>IF(I126=1,VstupniParametry_SKRYT!$I$6&amp;""&amp;$D$10,IF(I126=2,VstupniParametry_SKRYT!$I$5,""))</f>
        <v/>
      </c>
      <c r="I126" t="str">
        <f t="shared" si="66"/>
        <v/>
      </c>
    </row>
    <row r="127" spans="1:9" ht="15" thickBot="1" x14ac:dyDescent="0.25">
      <c r="A127" s="28">
        <v>108</v>
      </c>
      <c r="B127" s="95" t="str">
        <f t="shared" ref="B127" si="109">IF(AND(C127="",D127="",E127),"",A127)</f>
        <v/>
      </c>
      <c r="C127" s="93"/>
      <c r="D127" s="93"/>
      <c r="E127" s="94"/>
      <c r="F127" s="97" t="str">
        <f>IF(B127="","",Vypocet_SKRYT!EB113)</f>
        <v/>
      </c>
      <c r="G127" s="98" t="str">
        <f t="shared" si="71"/>
        <v/>
      </c>
      <c r="H127" t="str">
        <f>IF(I127=1,VstupniParametry_SKRYT!$I$6&amp;""&amp;$D$10,IF(I127=2,VstupniParametry_SKRYT!$I$5,""))</f>
        <v/>
      </c>
      <c r="I127" t="str">
        <f t="shared" si="66"/>
        <v/>
      </c>
    </row>
    <row r="128" spans="1:9" ht="15" thickBot="1" x14ac:dyDescent="0.25">
      <c r="A128" s="28">
        <v>109</v>
      </c>
      <c r="B128" s="95" t="str">
        <f t="shared" ref="B128" si="110">IF(AND(C128="",D128="",E128=""),"",A128)</f>
        <v/>
      </c>
      <c r="C128" s="91"/>
      <c r="D128" s="92"/>
      <c r="E128" s="91"/>
      <c r="F128" s="97" t="str">
        <f>IF(B128="","",Vypocet_SKRYT!EB114)</f>
        <v/>
      </c>
      <c r="G128" s="98" t="str">
        <f t="shared" si="71"/>
        <v/>
      </c>
      <c r="H128" t="str">
        <f>IF(I128=1,VstupniParametry_SKRYT!$I$6&amp;""&amp;$D$10,IF(I128=2,VstupniParametry_SKRYT!$I$5,""))</f>
        <v/>
      </c>
      <c r="I128" t="str">
        <f t="shared" si="66"/>
        <v/>
      </c>
    </row>
    <row r="129" spans="1:9" ht="15" thickBot="1" x14ac:dyDescent="0.25">
      <c r="A129" s="28">
        <v>110</v>
      </c>
      <c r="B129" s="95" t="str">
        <f t="shared" ref="B129" si="111">IF(AND(C129="",D129="",E129),"",A129)</f>
        <v/>
      </c>
      <c r="C129" s="93"/>
      <c r="D129" s="93"/>
      <c r="E129" s="94"/>
      <c r="F129" s="97" t="str">
        <f>IF(B129="","",Vypocet_SKRYT!EB115)</f>
        <v/>
      </c>
      <c r="G129" s="98" t="str">
        <f t="shared" si="71"/>
        <v/>
      </c>
      <c r="H129" t="str">
        <f>IF(I129=1,VstupniParametry_SKRYT!$I$6&amp;""&amp;$D$10,IF(I129=2,VstupniParametry_SKRYT!$I$5,""))</f>
        <v/>
      </c>
      <c r="I129" t="str">
        <f t="shared" si="66"/>
        <v/>
      </c>
    </row>
    <row r="130" spans="1:9" ht="15" thickBot="1" x14ac:dyDescent="0.25">
      <c r="A130" s="28">
        <v>111</v>
      </c>
      <c r="B130" s="95" t="str">
        <f t="shared" ref="B130" si="112">IF(AND(C130="",D130="",E130=""),"",A130)</f>
        <v/>
      </c>
      <c r="C130" s="91"/>
      <c r="D130" s="92"/>
      <c r="E130" s="91"/>
      <c r="F130" s="97" t="str">
        <f>IF(B130="","",Vypocet_SKRYT!EB116)</f>
        <v/>
      </c>
      <c r="G130" s="98" t="str">
        <f t="shared" si="71"/>
        <v/>
      </c>
      <c r="H130" t="str">
        <f>IF(I130=1,VstupniParametry_SKRYT!$I$6&amp;""&amp;$D$10,IF(I130=2,VstupniParametry_SKRYT!$I$5,""))</f>
        <v/>
      </c>
      <c r="I130" t="str">
        <f t="shared" si="66"/>
        <v/>
      </c>
    </row>
    <row r="131" spans="1:9" ht="15" thickBot="1" x14ac:dyDescent="0.25">
      <c r="A131" s="28">
        <v>112</v>
      </c>
      <c r="B131" s="95" t="str">
        <f t="shared" ref="B131" si="113">IF(AND(C131="",D131="",E131),"",A131)</f>
        <v/>
      </c>
      <c r="C131" s="93"/>
      <c r="D131" s="93"/>
      <c r="E131" s="94"/>
      <c r="F131" s="97" t="str">
        <f>IF(B131="","",Vypocet_SKRYT!EB117)</f>
        <v/>
      </c>
      <c r="G131" s="98" t="str">
        <f t="shared" si="71"/>
        <v/>
      </c>
      <c r="H131" t="str">
        <f>IF(I131=1,VstupniParametry_SKRYT!$I$6&amp;""&amp;$D$10,IF(I131=2,VstupniParametry_SKRYT!$I$5,""))</f>
        <v/>
      </c>
      <c r="I131" t="str">
        <f t="shared" si="66"/>
        <v/>
      </c>
    </row>
    <row r="132" spans="1:9" ht="15" thickBot="1" x14ac:dyDescent="0.25">
      <c r="A132" s="28">
        <v>113</v>
      </c>
      <c r="B132" s="95" t="str">
        <f t="shared" ref="B132" si="114">IF(AND(C132="",D132="",E132=""),"",A132)</f>
        <v/>
      </c>
      <c r="C132" s="91"/>
      <c r="D132" s="92"/>
      <c r="E132" s="91"/>
      <c r="F132" s="97" t="str">
        <f>IF(B132="","",Vypocet_SKRYT!EB118)</f>
        <v/>
      </c>
      <c r="G132" s="98" t="str">
        <f t="shared" si="71"/>
        <v/>
      </c>
      <c r="H132" t="str">
        <f>IF(I132=1,VstupniParametry_SKRYT!$I$6&amp;""&amp;$D$10,IF(I132=2,VstupniParametry_SKRYT!$I$5,""))</f>
        <v/>
      </c>
      <c r="I132" t="str">
        <f t="shared" si="66"/>
        <v/>
      </c>
    </row>
    <row r="133" spans="1:9" ht="15" thickBot="1" x14ac:dyDescent="0.25">
      <c r="A133" s="28">
        <v>114</v>
      </c>
      <c r="B133" s="95" t="str">
        <f t="shared" ref="B133" si="115">IF(AND(C133="",D133="",E133),"",A133)</f>
        <v/>
      </c>
      <c r="C133" s="93"/>
      <c r="D133" s="93"/>
      <c r="E133" s="94"/>
      <c r="F133" s="97" t="str">
        <f>IF(B133="","",Vypocet_SKRYT!EB119)</f>
        <v/>
      </c>
      <c r="G133" s="98" t="str">
        <f t="shared" si="71"/>
        <v/>
      </c>
      <c r="H133" t="str">
        <f>IF(I133=1,VstupniParametry_SKRYT!$I$6&amp;""&amp;$D$10,IF(I133=2,VstupniParametry_SKRYT!$I$5,""))</f>
        <v/>
      </c>
      <c r="I133" t="str">
        <f t="shared" si="66"/>
        <v/>
      </c>
    </row>
    <row r="134" spans="1:9" ht="15" thickBot="1" x14ac:dyDescent="0.25">
      <c r="A134" s="28">
        <v>115</v>
      </c>
      <c r="B134" s="95" t="str">
        <f t="shared" ref="B134" si="116">IF(AND(C134="",D134="",E134=""),"",A134)</f>
        <v/>
      </c>
      <c r="C134" s="91"/>
      <c r="D134" s="92"/>
      <c r="E134" s="91"/>
      <c r="F134" s="97" t="str">
        <f>IF(B134="","",Vypocet_SKRYT!EB120)</f>
        <v/>
      </c>
      <c r="G134" s="98" t="str">
        <f t="shared" si="71"/>
        <v/>
      </c>
      <c r="H134" t="str">
        <f>IF(I134=1,VstupniParametry_SKRYT!$I$6&amp;""&amp;$D$10,IF(I134=2,VstupniParametry_SKRYT!$I$5,""))</f>
        <v/>
      </c>
      <c r="I134" t="str">
        <f t="shared" si="66"/>
        <v/>
      </c>
    </row>
    <row r="135" spans="1:9" ht="15" thickBot="1" x14ac:dyDescent="0.25">
      <c r="A135" s="28">
        <v>116</v>
      </c>
      <c r="B135" s="95" t="str">
        <f t="shared" ref="B135" si="117">IF(AND(C135="",D135="",E135),"",A135)</f>
        <v/>
      </c>
      <c r="C135" s="93"/>
      <c r="D135" s="93"/>
      <c r="E135" s="94"/>
      <c r="F135" s="97" t="str">
        <f>IF(B135="","",Vypocet_SKRYT!EB121)</f>
        <v/>
      </c>
      <c r="G135" s="98" t="str">
        <f t="shared" si="71"/>
        <v/>
      </c>
      <c r="H135" t="str">
        <f>IF(I135=1,VstupniParametry_SKRYT!$I$6&amp;""&amp;$D$10,IF(I135=2,VstupniParametry_SKRYT!$I$5,""))</f>
        <v/>
      </c>
      <c r="I135" t="str">
        <f t="shared" si="66"/>
        <v/>
      </c>
    </row>
    <row r="136" spans="1:9" ht="15" thickBot="1" x14ac:dyDescent="0.25">
      <c r="A136" s="28">
        <v>117</v>
      </c>
      <c r="B136" s="95" t="str">
        <f t="shared" ref="B136" si="118">IF(AND(C136="",D136="",E136=""),"",A136)</f>
        <v/>
      </c>
      <c r="C136" s="91"/>
      <c r="D136" s="92"/>
      <c r="E136" s="91"/>
      <c r="F136" s="97" t="str">
        <f>IF(B136="","",Vypocet_SKRYT!EB122)</f>
        <v/>
      </c>
      <c r="G136" s="98" t="str">
        <f t="shared" si="71"/>
        <v/>
      </c>
      <c r="H136" t="str">
        <f>IF(I136=1,VstupniParametry_SKRYT!$I$6&amp;""&amp;$D$10,IF(I136=2,VstupniParametry_SKRYT!$I$5,""))</f>
        <v/>
      </c>
      <c r="I136" t="str">
        <f t="shared" si="66"/>
        <v/>
      </c>
    </row>
    <row r="137" spans="1:9" ht="15" thickBot="1" x14ac:dyDescent="0.25">
      <c r="A137" s="28">
        <v>118</v>
      </c>
      <c r="B137" s="95" t="str">
        <f t="shared" ref="B137" si="119">IF(AND(C137="",D137="",E137),"",A137)</f>
        <v/>
      </c>
      <c r="C137" s="93"/>
      <c r="D137" s="93"/>
      <c r="E137" s="94"/>
      <c r="F137" s="97" t="str">
        <f>IF(B137="","",Vypocet_SKRYT!EB123)</f>
        <v/>
      </c>
      <c r="G137" s="98" t="str">
        <f t="shared" si="71"/>
        <v/>
      </c>
      <c r="H137" t="str">
        <f>IF(I137=1,VstupniParametry_SKRYT!$I$6&amp;""&amp;$D$10,IF(I137=2,VstupniParametry_SKRYT!$I$5,""))</f>
        <v/>
      </c>
      <c r="I137" t="str">
        <f t="shared" si="66"/>
        <v/>
      </c>
    </row>
    <row r="138" spans="1:9" ht="15" thickBot="1" x14ac:dyDescent="0.25">
      <c r="A138" s="28">
        <v>119</v>
      </c>
      <c r="B138" s="95" t="str">
        <f t="shared" ref="B138" si="120">IF(AND(C138="",D138="",E138=""),"",A138)</f>
        <v/>
      </c>
      <c r="C138" s="91"/>
      <c r="D138" s="92"/>
      <c r="E138" s="91"/>
      <c r="F138" s="97" t="str">
        <f>IF(B138="","",Vypocet_SKRYT!EB124)</f>
        <v/>
      </c>
      <c r="G138" s="98" t="str">
        <f t="shared" si="71"/>
        <v/>
      </c>
      <c r="H138" t="str">
        <f>IF(I138=1,VstupniParametry_SKRYT!$I$6&amp;""&amp;$D$10,IF(I138=2,VstupniParametry_SKRYT!$I$5,""))</f>
        <v/>
      </c>
      <c r="I138" t="str">
        <f t="shared" si="66"/>
        <v/>
      </c>
    </row>
    <row r="139" spans="1:9" ht="15" thickBot="1" x14ac:dyDescent="0.25">
      <c r="A139" s="28">
        <v>120</v>
      </c>
      <c r="B139" s="95" t="str">
        <f t="shared" ref="B139" si="121">IF(AND(C139="",D139="",E139),"",A139)</f>
        <v/>
      </c>
      <c r="C139" s="93"/>
      <c r="D139" s="93"/>
      <c r="E139" s="94"/>
      <c r="F139" s="97" t="str">
        <f>IF(B139="","",Vypocet_SKRYT!EB125)</f>
        <v/>
      </c>
      <c r="G139" s="98" t="str">
        <f t="shared" si="71"/>
        <v/>
      </c>
      <c r="H139" t="str">
        <f>IF(I139=1,VstupniParametry_SKRYT!$I$6&amp;""&amp;$D$10,IF(I139=2,VstupniParametry_SKRYT!$I$5,""))</f>
        <v/>
      </c>
      <c r="I139" t="str">
        <f t="shared" si="66"/>
        <v/>
      </c>
    </row>
    <row r="140" spans="1:9" ht="15" thickBot="1" x14ac:dyDescent="0.25">
      <c r="A140" s="28">
        <v>121</v>
      </c>
      <c r="B140" s="95" t="str">
        <f t="shared" ref="B140" si="122">IF(AND(C140="",D140="",E140=""),"",A140)</f>
        <v/>
      </c>
      <c r="C140" s="91"/>
      <c r="D140" s="92"/>
      <c r="E140" s="91"/>
      <c r="F140" s="97" t="str">
        <f>IF(B140="","",Vypocet_SKRYT!EB126)</f>
        <v/>
      </c>
      <c r="G140" s="98" t="str">
        <f t="shared" si="71"/>
        <v/>
      </c>
      <c r="H140" t="str">
        <f>IF(I140=1,VstupniParametry_SKRYT!$I$6&amp;""&amp;$D$10,IF(I140=2,VstupniParametry_SKRYT!$I$5,""))</f>
        <v/>
      </c>
      <c r="I140" t="str">
        <f t="shared" si="66"/>
        <v/>
      </c>
    </row>
    <row r="141" spans="1:9" ht="15" thickBot="1" x14ac:dyDescent="0.25">
      <c r="A141" s="28">
        <v>122</v>
      </c>
      <c r="B141" s="95" t="str">
        <f t="shared" ref="B141" si="123">IF(AND(C141="",D141="",E141),"",A141)</f>
        <v/>
      </c>
      <c r="C141" s="93"/>
      <c r="D141" s="93"/>
      <c r="E141" s="94"/>
      <c r="F141" s="97" t="str">
        <f>IF(B141="","",Vypocet_SKRYT!EB127)</f>
        <v/>
      </c>
      <c r="G141" s="98" t="str">
        <f t="shared" si="71"/>
        <v/>
      </c>
      <c r="H141" t="str">
        <f>IF(I141=1,VstupniParametry_SKRYT!$I$6&amp;""&amp;$D$10,IF(I141=2,VstupniParametry_SKRYT!$I$5,""))</f>
        <v/>
      </c>
      <c r="I141" t="str">
        <f t="shared" si="66"/>
        <v/>
      </c>
    </row>
    <row r="142" spans="1:9" ht="15" thickBot="1" x14ac:dyDescent="0.25">
      <c r="A142" s="28">
        <v>123</v>
      </c>
      <c r="B142" s="95" t="str">
        <f t="shared" ref="B142" si="124">IF(AND(C142="",D142="",E142=""),"",A142)</f>
        <v/>
      </c>
      <c r="C142" s="91"/>
      <c r="D142" s="92"/>
      <c r="E142" s="91"/>
      <c r="F142" s="97" t="str">
        <f>IF(B142="","",Vypocet_SKRYT!EB128)</f>
        <v/>
      </c>
      <c r="G142" s="98" t="str">
        <f t="shared" si="71"/>
        <v/>
      </c>
      <c r="H142" t="str">
        <f>IF(I142=1,VstupniParametry_SKRYT!$I$6&amp;""&amp;$D$10,IF(I142=2,VstupniParametry_SKRYT!$I$5,""))</f>
        <v/>
      </c>
      <c r="I142" t="str">
        <f t="shared" si="66"/>
        <v/>
      </c>
    </row>
    <row r="143" spans="1:9" ht="15" thickBot="1" x14ac:dyDescent="0.25">
      <c r="A143" s="28">
        <v>124</v>
      </c>
      <c r="B143" s="95" t="str">
        <f t="shared" ref="B143" si="125">IF(AND(C143="",D143="",E143),"",A143)</f>
        <v/>
      </c>
      <c r="C143" s="93"/>
      <c r="D143" s="93"/>
      <c r="E143" s="94"/>
      <c r="F143" s="97" t="str">
        <f>IF(B143="","",Vypocet_SKRYT!EB129)</f>
        <v/>
      </c>
      <c r="G143" s="98" t="str">
        <f t="shared" si="71"/>
        <v/>
      </c>
      <c r="H143" t="str">
        <f>IF(I143=1,VstupniParametry_SKRYT!$I$6&amp;""&amp;$D$10,IF(I143=2,VstupniParametry_SKRYT!$I$5,""))</f>
        <v/>
      </c>
      <c r="I143" t="str">
        <f t="shared" si="66"/>
        <v/>
      </c>
    </row>
    <row r="144" spans="1:9" ht="15" thickBot="1" x14ac:dyDescent="0.25">
      <c r="A144" s="28">
        <v>125</v>
      </c>
      <c r="B144" s="95" t="str">
        <f t="shared" ref="B144" si="126">IF(AND(C144="",D144="",E144=""),"",A144)</f>
        <v/>
      </c>
      <c r="C144" s="91"/>
      <c r="D144" s="92"/>
      <c r="E144" s="91"/>
      <c r="F144" s="97" t="str">
        <f>IF(B144="","",Vypocet_SKRYT!EB130)</f>
        <v/>
      </c>
      <c r="G144" s="98" t="str">
        <f t="shared" si="71"/>
        <v/>
      </c>
      <c r="H144" t="str">
        <f>IF(I144=1,VstupniParametry_SKRYT!$I$6&amp;""&amp;$D$10,IF(I144=2,VstupniParametry_SKRYT!$I$5,""))</f>
        <v/>
      </c>
      <c r="I144" t="str">
        <f t="shared" si="66"/>
        <v/>
      </c>
    </row>
    <row r="145" spans="1:9" ht="15" thickBot="1" x14ac:dyDescent="0.25">
      <c r="A145" s="28">
        <v>126</v>
      </c>
      <c r="B145" s="95" t="str">
        <f t="shared" ref="B145" si="127">IF(AND(C145="",D145="",E145),"",A145)</f>
        <v/>
      </c>
      <c r="C145" s="93"/>
      <c r="D145" s="93"/>
      <c r="E145" s="94"/>
      <c r="F145" s="97" t="str">
        <f>IF(B145="","",Vypocet_SKRYT!EB131)</f>
        <v/>
      </c>
      <c r="G145" s="98" t="str">
        <f t="shared" si="71"/>
        <v/>
      </c>
      <c r="H145" t="str">
        <f>IF(I145=1,VstupniParametry_SKRYT!$I$6&amp;""&amp;$D$10,IF(I145=2,VstupniParametry_SKRYT!$I$5,""))</f>
        <v/>
      </c>
      <c r="I145" t="str">
        <f t="shared" si="66"/>
        <v/>
      </c>
    </row>
    <row r="146" spans="1:9" ht="15" thickBot="1" x14ac:dyDescent="0.25">
      <c r="A146" s="28">
        <v>127</v>
      </c>
      <c r="B146" s="95" t="str">
        <f t="shared" ref="B146" si="128">IF(AND(C146="",D146="",E146=""),"",A146)</f>
        <v/>
      </c>
      <c r="C146" s="91"/>
      <c r="D146" s="92"/>
      <c r="E146" s="91"/>
      <c r="F146" s="97" t="str">
        <f>IF(B146="","",Vypocet_SKRYT!EB132)</f>
        <v/>
      </c>
      <c r="G146" s="98" t="str">
        <f t="shared" si="71"/>
        <v/>
      </c>
      <c r="H146" t="str">
        <f>IF(I146=1,VstupniParametry_SKRYT!$I$6&amp;""&amp;$D$10,IF(I146=2,VstupniParametry_SKRYT!$I$5,""))</f>
        <v/>
      </c>
      <c r="I146" t="str">
        <f t="shared" si="66"/>
        <v/>
      </c>
    </row>
    <row r="147" spans="1:9" ht="15" thickBot="1" x14ac:dyDescent="0.25">
      <c r="A147" s="28">
        <v>128</v>
      </c>
      <c r="B147" s="95" t="str">
        <f t="shared" ref="B147" si="129">IF(AND(C147="",D147="",E147),"",A147)</f>
        <v/>
      </c>
      <c r="C147" s="93"/>
      <c r="D147" s="93"/>
      <c r="E147" s="94"/>
      <c r="F147" s="97" t="str">
        <f>IF(B147="","",Vypocet_SKRYT!EB133)</f>
        <v/>
      </c>
      <c r="G147" s="98" t="str">
        <f t="shared" si="71"/>
        <v/>
      </c>
      <c r="H147" t="str">
        <f>IF(I147=1,VstupniParametry_SKRYT!$I$6&amp;""&amp;$D$10,IF(I147=2,VstupniParametry_SKRYT!$I$5,""))</f>
        <v/>
      </c>
      <c r="I147" t="str">
        <f t="shared" si="66"/>
        <v/>
      </c>
    </row>
    <row r="148" spans="1:9" ht="15" thickBot="1" x14ac:dyDescent="0.25">
      <c r="A148" s="28">
        <v>129</v>
      </c>
      <c r="B148" s="95" t="str">
        <f t="shared" ref="B148" si="130">IF(AND(C148="",D148="",E148=""),"",A148)</f>
        <v/>
      </c>
      <c r="C148" s="91"/>
      <c r="D148" s="92"/>
      <c r="E148" s="91"/>
      <c r="F148" s="97" t="str">
        <f>IF(B148="","",Vypocet_SKRYT!EB134)</f>
        <v/>
      </c>
      <c r="G148" s="98" t="str">
        <f t="shared" si="71"/>
        <v/>
      </c>
      <c r="H148" t="str">
        <f>IF(I148=1,VstupniParametry_SKRYT!$I$6&amp;""&amp;$D$10,IF(I148=2,VstupniParametry_SKRYT!$I$5,""))</f>
        <v/>
      </c>
      <c r="I148" t="str">
        <f t="shared" si="66"/>
        <v/>
      </c>
    </row>
    <row r="149" spans="1:9" ht="15" thickBot="1" x14ac:dyDescent="0.25">
      <c r="A149" s="28">
        <v>130</v>
      </c>
      <c r="B149" s="95" t="str">
        <f t="shared" ref="B149" si="131">IF(AND(C149="",D149="",E149),"",A149)</f>
        <v/>
      </c>
      <c r="C149" s="93"/>
      <c r="D149" s="93"/>
      <c r="E149" s="94"/>
      <c r="F149" s="97" t="str">
        <f>IF(B149="","",Vypocet_SKRYT!EB135)</f>
        <v/>
      </c>
      <c r="G149" s="98" t="str">
        <f t="shared" si="71"/>
        <v/>
      </c>
      <c r="H149" t="str">
        <f>IF(I149=1,VstupniParametry_SKRYT!$I$6&amp;""&amp;$D$10,IF(I149=2,VstupniParametry_SKRYT!$I$5,""))</f>
        <v/>
      </c>
      <c r="I149" t="str">
        <f t="shared" ref="I149:I212" si="132">IF(E149="","",IF(AND(ISNUMBER(E149),E149&gt;=1,E149&lt;=2030),IF(E149&gt;$D$10,1,""),2))</f>
        <v/>
      </c>
    </row>
    <row r="150" spans="1:9" ht="15" thickBot="1" x14ac:dyDescent="0.25">
      <c r="A150" s="28">
        <v>131</v>
      </c>
      <c r="B150" s="95" t="str">
        <f t="shared" ref="B150" si="133">IF(AND(C150="",D150="",E150=""),"",A150)</f>
        <v/>
      </c>
      <c r="C150" s="91"/>
      <c r="D150" s="92"/>
      <c r="E150" s="91"/>
      <c r="F150" s="97" t="str">
        <f>IF(B150="","",Vypocet_SKRYT!EB136)</f>
        <v/>
      </c>
      <c r="G150" s="98" t="str">
        <f t="shared" si="71"/>
        <v/>
      </c>
      <c r="H150" t="str">
        <f>IF(I150=1,VstupniParametry_SKRYT!$I$6&amp;""&amp;$D$10,IF(I150=2,VstupniParametry_SKRYT!$I$5,""))</f>
        <v/>
      </c>
      <c r="I150" t="str">
        <f t="shared" si="132"/>
        <v/>
      </c>
    </row>
    <row r="151" spans="1:9" ht="15" thickBot="1" x14ac:dyDescent="0.25">
      <c r="A151" s="28">
        <v>132</v>
      </c>
      <c r="B151" s="95" t="str">
        <f t="shared" ref="B151" si="134">IF(AND(C151="",D151="",E151),"",A151)</f>
        <v/>
      </c>
      <c r="C151" s="93"/>
      <c r="D151" s="93"/>
      <c r="E151" s="94"/>
      <c r="F151" s="97" t="str">
        <f>IF(B151="","",Vypocet_SKRYT!EB137)</f>
        <v/>
      </c>
      <c r="G151" s="98" t="str">
        <f t="shared" si="71"/>
        <v/>
      </c>
      <c r="H151" t="str">
        <f>IF(I151=1,VstupniParametry_SKRYT!$I$6&amp;""&amp;$D$10,IF(I151=2,VstupniParametry_SKRYT!$I$5,""))</f>
        <v/>
      </c>
      <c r="I151" t="str">
        <f t="shared" si="132"/>
        <v/>
      </c>
    </row>
    <row r="152" spans="1:9" ht="15" thickBot="1" x14ac:dyDescent="0.25">
      <c r="A152" s="28">
        <v>133</v>
      </c>
      <c r="B152" s="95" t="str">
        <f t="shared" ref="B152" si="135">IF(AND(C152="",D152="",E152=""),"",A152)</f>
        <v/>
      </c>
      <c r="C152" s="91"/>
      <c r="D152" s="92"/>
      <c r="E152" s="91"/>
      <c r="F152" s="97" t="str">
        <f>IF(B152="","",Vypocet_SKRYT!EB138)</f>
        <v/>
      </c>
      <c r="G152" s="98" t="str">
        <f t="shared" si="71"/>
        <v/>
      </c>
      <c r="H152" t="str">
        <f>IF(I152=1,VstupniParametry_SKRYT!$I$6&amp;""&amp;$D$10,IF(I152=2,VstupniParametry_SKRYT!$I$5,""))</f>
        <v/>
      </c>
      <c r="I152" t="str">
        <f t="shared" si="132"/>
        <v/>
      </c>
    </row>
    <row r="153" spans="1:9" ht="15" thickBot="1" x14ac:dyDescent="0.25">
      <c r="A153" s="28">
        <v>134</v>
      </c>
      <c r="B153" s="95" t="str">
        <f t="shared" ref="B153" si="136">IF(AND(C153="",D153="",E153),"",A153)</f>
        <v/>
      </c>
      <c r="C153" s="93"/>
      <c r="D153" s="93"/>
      <c r="E153" s="94"/>
      <c r="F153" s="97" t="str">
        <f>IF(B153="","",Vypocet_SKRYT!EB139)</f>
        <v/>
      </c>
      <c r="G153" s="98" t="str">
        <f t="shared" ref="G153:G216" si="137">IF(B153="","",F153*0.065)</f>
        <v/>
      </c>
      <c r="H153" t="str">
        <f>IF(I153=1,VstupniParametry_SKRYT!$I$6&amp;""&amp;$D$10,IF(I153=2,VstupniParametry_SKRYT!$I$5,""))</f>
        <v/>
      </c>
      <c r="I153" t="str">
        <f t="shared" si="132"/>
        <v/>
      </c>
    </row>
    <row r="154" spans="1:9" ht="15" thickBot="1" x14ac:dyDescent="0.25">
      <c r="A154" s="28">
        <v>135</v>
      </c>
      <c r="B154" s="95" t="str">
        <f t="shared" ref="B154" si="138">IF(AND(C154="",D154="",E154=""),"",A154)</f>
        <v/>
      </c>
      <c r="C154" s="91"/>
      <c r="D154" s="92"/>
      <c r="E154" s="91"/>
      <c r="F154" s="97" t="str">
        <f>IF(B154="","",Vypocet_SKRYT!EB140)</f>
        <v/>
      </c>
      <c r="G154" s="98" t="str">
        <f t="shared" si="137"/>
        <v/>
      </c>
      <c r="H154" t="str">
        <f>IF(I154=1,VstupniParametry_SKRYT!$I$6&amp;""&amp;$D$10,IF(I154=2,VstupniParametry_SKRYT!$I$5,""))</f>
        <v/>
      </c>
      <c r="I154" t="str">
        <f t="shared" si="132"/>
        <v/>
      </c>
    </row>
    <row r="155" spans="1:9" ht="15" thickBot="1" x14ac:dyDescent="0.25">
      <c r="A155" s="28">
        <v>136</v>
      </c>
      <c r="B155" s="95" t="str">
        <f t="shared" ref="B155" si="139">IF(AND(C155="",D155="",E155),"",A155)</f>
        <v/>
      </c>
      <c r="C155" s="93"/>
      <c r="D155" s="93"/>
      <c r="E155" s="94"/>
      <c r="F155" s="97" t="str">
        <f>IF(B155="","",Vypocet_SKRYT!EB141)</f>
        <v/>
      </c>
      <c r="G155" s="98" t="str">
        <f t="shared" si="137"/>
        <v/>
      </c>
      <c r="H155" t="str">
        <f>IF(I155=1,VstupniParametry_SKRYT!$I$6&amp;""&amp;$D$10,IF(I155=2,VstupniParametry_SKRYT!$I$5,""))</f>
        <v/>
      </c>
      <c r="I155" t="str">
        <f t="shared" si="132"/>
        <v/>
      </c>
    </row>
    <row r="156" spans="1:9" ht="15" thickBot="1" x14ac:dyDescent="0.25">
      <c r="A156" s="28">
        <v>137</v>
      </c>
      <c r="B156" s="95" t="str">
        <f t="shared" ref="B156" si="140">IF(AND(C156="",D156="",E156=""),"",A156)</f>
        <v/>
      </c>
      <c r="C156" s="91"/>
      <c r="D156" s="92"/>
      <c r="E156" s="91"/>
      <c r="F156" s="97" t="str">
        <f>IF(B156="","",Vypocet_SKRYT!EB142)</f>
        <v/>
      </c>
      <c r="G156" s="98" t="str">
        <f t="shared" si="137"/>
        <v/>
      </c>
      <c r="H156" t="str">
        <f>IF(I156=1,VstupniParametry_SKRYT!$I$6&amp;""&amp;$D$10,IF(I156=2,VstupniParametry_SKRYT!$I$5,""))</f>
        <v/>
      </c>
      <c r="I156" t="str">
        <f t="shared" si="132"/>
        <v/>
      </c>
    </row>
    <row r="157" spans="1:9" ht="15" thickBot="1" x14ac:dyDescent="0.25">
      <c r="A157" s="28">
        <v>138</v>
      </c>
      <c r="B157" s="95" t="str">
        <f t="shared" ref="B157" si="141">IF(AND(C157="",D157="",E157),"",A157)</f>
        <v/>
      </c>
      <c r="C157" s="93"/>
      <c r="D157" s="93"/>
      <c r="E157" s="94"/>
      <c r="F157" s="97" t="str">
        <f>IF(B157="","",Vypocet_SKRYT!EB143)</f>
        <v/>
      </c>
      <c r="G157" s="98" t="str">
        <f t="shared" si="137"/>
        <v/>
      </c>
      <c r="H157" t="str">
        <f>IF(I157=1,VstupniParametry_SKRYT!$I$6&amp;""&amp;$D$10,IF(I157=2,VstupniParametry_SKRYT!$I$5,""))</f>
        <v/>
      </c>
      <c r="I157" t="str">
        <f t="shared" si="132"/>
        <v/>
      </c>
    </row>
    <row r="158" spans="1:9" ht="15" thickBot="1" x14ac:dyDescent="0.25">
      <c r="A158" s="28">
        <v>139</v>
      </c>
      <c r="B158" s="95" t="str">
        <f t="shared" ref="B158" si="142">IF(AND(C158="",D158="",E158=""),"",A158)</f>
        <v/>
      </c>
      <c r="C158" s="91"/>
      <c r="D158" s="92"/>
      <c r="E158" s="91"/>
      <c r="F158" s="97" t="str">
        <f>IF(B158="","",Vypocet_SKRYT!EB144)</f>
        <v/>
      </c>
      <c r="G158" s="98" t="str">
        <f t="shared" si="137"/>
        <v/>
      </c>
      <c r="H158" t="str">
        <f>IF(I158=1,VstupniParametry_SKRYT!$I$6&amp;""&amp;$D$10,IF(I158=2,VstupniParametry_SKRYT!$I$5,""))</f>
        <v/>
      </c>
      <c r="I158" t="str">
        <f t="shared" si="132"/>
        <v/>
      </c>
    </row>
    <row r="159" spans="1:9" ht="15" thickBot="1" x14ac:dyDescent="0.25">
      <c r="A159" s="28">
        <v>140</v>
      </c>
      <c r="B159" s="95" t="str">
        <f t="shared" ref="B159" si="143">IF(AND(C159="",D159="",E159),"",A159)</f>
        <v/>
      </c>
      <c r="C159" s="93"/>
      <c r="D159" s="93"/>
      <c r="E159" s="94"/>
      <c r="F159" s="97" t="str">
        <f>IF(B159="","",Vypocet_SKRYT!EB145)</f>
        <v/>
      </c>
      <c r="G159" s="98" t="str">
        <f t="shared" si="137"/>
        <v/>
      </c>
      <c r="H159" t="str">
        <f>IF(I159=1,VstupniParametry_SKRYT!$I$6&amp;""&amp;$D$10,IF(I159=2,VstupniParametry_SKRYT!$I$5,""))</f>
        <v/>
      </c>
      <c r="I159" t="str">
        <f t="shared" si="132"/>
        <v/>
      </c>
    </row>
    <row r="160" spans="1:9" ht="15" thickBot="1" x14ac:dyDescent="0.25">
      <c r="A160" s="28">
        <v>141</v>
      </c>
      <c r="B160" s="95" t="str">
        <f t="shared" ref="B160" si="144">IF(AND(C160="",D160="",E160=""),"",A160)</f>
        <v/>
      </c>
      <c r="C160" s="91"/>
      <c r="D160" s="92"/>
      <c r="E160" s="91"/>
      <c r="F160" s="97" t="str">
        <f>IF(B160="","",Vypocet_SKRYT!EB146)</f>
        <v/>
      </c>
      <c r="G160" s="98" t="str">
        <f t="shared" si="137"/>
        <v/>
      </c>
      <c r="H160" t="str">
        <f>IF(I160=1,VstupniParametry_SKRYT!$I$6&amp;""&amp;$D$10,IF(I160=2,VstupniParametry_SKRYT!$I$5,""))</f>
        <v/>
      </c>
      <c r="I160" t="str">
        <f t="shared" si="132"/>
        <v/>
      </c>
    </row>
    <row r="161" spans="1:9" ht="15" thickBot="1" x14ac:dyDescent="0.25">
      <c r="A161" s="28">
        <v>142</v>
      </c>
      <c r="B161" s="95" t="str">
        <f t="shared" ref="B161" si="145">IF(AND(C161="",D161="",E161),"",A161)</f>
        <v/>
      </c>
      <c r="C161" s="93"/>
      <c r="D161" s="93"/>
      <c r="E161" s="94"/>
      <c r="F161" s="97" t="str">
        <f>IF(B161="","",Vypocet_SKRYT!EB147)</f>
        <v/>
      </c>
      <c r="G161" s="98" t="str">
        <f t="shared" si="137"/>
        <v/>
      </c>
      <c r="H161" t="str">
        <f>IF(I161=1,VstupniParametry_SKRYT!$I$6&amp;""&amp;$D$10,IF(I161=2,VstupniParametry_SKRYT!$I$5,""))</f>
        <v/>
      </c>
      <c r="I161" t="str">
        <f t="shared" si="132"/>
        <v/>
      </c>
    </row>
    <row r="162" spans="1:9" ht="15" thickBot="1" x14ac:dyDescent="0.25">
      <c r="A162" s="28">
        <v>143</v>
      </c>
      <c r="B162" s="95" t="str">
        <f t="shared" ref="B162" si="146">IF(AND(C162="",D162="",E162=""),"",A162)</f>
        <v/>
      </c>
      <c r="C162" s="91"/>
      <c r="D162" s="92"/>
      <c r="E162" s="91"/>
      <c r="F162" s="97" t="str">
        <f>IF(B162="","",Vypocet_SKRYT!EB148)</f>
        <v/>
      </c>
      <c r="G162" s="98" t="str">
        <f t="shared" si="137"/>
        <v/>
      </c>
      <c r="H162" t="str">
        <f>IF(I162=1,VstupniParametry_SKRYT!$I$6&amp;""&amp;$D$10,IF(I162=2,VstupniParametry_SKRYT!$I$5,""))</f>
        <v/>
      </c>
      <c r="I162" t="str">
        <f t="shared" si="132"/>
        <v/>
      </c>
    </row>
    <row r="163" spans="1:9" ht="15" thickBot="1" x14ac:dyDescent="0.25">
      <c r="A163" s="28">
        <v>144</v>
      </c>
      <c r="B163" s="95" t="str">
        <f t="shared" ref="B163" si="147">IF(AND(C163="",D163="",E163),"",A163)</f>
        <v/>
      </c>
      <c r="C163" s="93"/>
      <c r="D163" s="93"/>
      <c r="E163" s="94"/>
      <c r="F163" s="97" t="str">
        <f>IF(B163="","",Vypocet_SKRYT!EB149)</f>
        <v/>
      </c>
      <c r="G163" s="98" t="str">
        <f t="shared" si="137"/>
        <v/>
      </c>
      <c r="H163" t="str">
        <f>IF(I163=1,VstupniParametry_SKRYT!$I$6&amp;""&amp;$D$10,IF(I163=2,VstupniParametry_SKRYT!$I$5,""))</f>
        <v/>
      </c>
      <c r="I163" t="str">
        <f t="shared" si="132"/>
        <v/>
      </c>
    </row>
    <row r="164" spans="1:9" ht="15" thickBot="1" x14ac:dyDescent="0.25">
      <c r="A164" s="28">
        <v>145</v>
      </c>
      <c r="B164" s="95" t="str">
        <f t="shared" ref="B164" si="148">IF(AND(C164="",D164="",E164=""),"",A164)</f>
        <v/>
      </c>
      <c r="C164" s="91"/>
      <c r="D164" s="92"/>
      <c r="E164" s="91"/>
      <c r="F164" s="97" t="str">
        <f>IF(B164="","",Vypocet_SKRYT!EB150)</f>
        <v/>
      </c>
      <c r="G164" s="98" t="str">
        <f t="shared" si="137"/>
        <v/>
      </c>
      <c r="H164" t="str">
        <f>IF(I164=1,VstupniParametry_SKRYT!$I$6&amp;""&amp;$D$10,IF(I164=2,VstupniParametry_SKRYT!$I$5,""))</f>
        <v/>
      </c>
      <c r="I164" t="str">
        <f t="shared" si="132"/>
        <v/>
      </c>
    </row>
    <row r="165" spans="1:9" ht="15" thickBot="1" x14ac:dyDescent="0.25">
      <c r="A165" s="28">
        <v>146</v>
      </c>
      <c r="B165" s="95" t="str">
        <f t="shared" ref="B165" si="149">IF(AND(C165="",D165="",E165),"",A165)</f>
        <v/>
      </c>
      <c r="C165" s="93"/>
      <c r="D165" s="93"/>
      <c r="E165" s="94"/>
      <c r="F165" s="97" t="str">
        <f>IF(B165="","",Vypocet_SKRYT!EB151)</f>
        <v/>
      </c>
      <c r="G165" s="98" t="str">
        <f t="shared" si="137"/>
        <v/>
      </c>
      <c r="H165" t="str">
        <f>IF(I165=1,VstupniParametry_SKRYT!$I$6&amp;""&amp;$D$10,IF(I165=2,VstupniParametry_SKRYT!$I$5,""))</f>
        <v/>
      </c>
      <c r="I165" t="str">
        <f t="shared" si="132"/>
        <v/>
      </c>
    </row>
    <row r="166" spans="1:9" ht="15" thickBot="1" x14ac:dyDescent="0.25">
      <c r="A166" s="28">
        <v>147</v>
      </c>
      <c r="B166" s="95" t="str">
        <f t="shared" ref="B166" si="150">IF(AND(C166="",D166="",E166=""),"",A166)</f>
        <v/>
      </c>
      <c r="C166" s="91"/>
      <c r="D166" s="92"/>
      <c r="E166" s="91"/>
      <c r="F166" s="97" t="str">
        <f>IF(B166="","",Vypocet_SKRYT!EB152)</f>
        <v/>
      </c>
      <c r="G166" s="98" t="str">
        <f t="shared" si="137"/>
        <v/>
      </c>
      <c r="H166" t="str">
        <f>IF(I166=1,VstupniParametry_SKRYT!$I$6&amp;""&amp;$D$10,IF(I166=2,VstupniParametry_SKRYT!$I$5,""))</f>
        <v/>
      </c>
      <c r="I166" t="str">
        <f t="shared" si="132"/>
        <v/>
      </c>
    </row>
    <row r="167" spans="1:9" ht="15" thickBot="1" x14ac:dyDescent="0.25">
      <c r="A167" s="28">
        <v>148</v>
      </c>
      <c r="B167" s="95" t="str">
        <f t="shared" ref="B167" si="151">IF(AND(C167="",D167="",E167),"",A167)</f>
        <v/>
      </c>
      <c r="C167" s="93"/>
      <c r="D167" s="93"/>
      <c r="E167" s="94"/>
      <c r="F167" s="97" t="str">
        <f>IF(B167="","",Vypocet_SKRYT!EB153)</f>
        <v/>
      </c>
      <c r="G167" s="98" t="str">
        <f t="shared" si="137"/>
        <v/>
      </c>
      <c r="H167" t="str">
        <f>IF(I167=1,VstupniParametry_SKRYT!$I$6&amp;""&amp;$D$10,IF(I167=2,VstupniParametry_SKRYT!$I$5,""))</f>
        <v/>
      </c>
      <c r="I167" t="str">
        <f t="shared" si="132"/>
        <v/>
      </c>
    </row>
    <row r="168" spans="1:9" ht="15" thickBot="1" x14ac:dyDescent="0.25">
      <c r="A168" s="28">
        <v>149</v>
      </c>
      <c r="B168" s="95" t="str">
        <f t="shared" ref="B168" si="152">IF(AND(C168="",D168="",E168=""),"",A168)</f>
        <v/>
      </c>
      <c r="C168" s="91"/>
      <c r="D168" s="92"/>
      <c r="E168" s="91"/>
      <c r="F168" s="97" t="str">
        <f>IF(B168="","",Vypocet_SKRYT!EB154)</f>
        <v/>
      </c>
      <c r="G168" s="98" t="str">
        <f t="shared" si="137"/>
        <v/>
      </c>
      <c r="H168" t="str">
        <f>IF(I168=1,VstupniParametry_SKRYT!$I$6&amp;""&amp;$D$10,IF(I168=2,VstupniParametry_SKRYT!$I$5,""))</f>
        <v/>
      </c>
      <c r="I168" t="str">
        <f t="shared" si="132"/>
        <v/>
      </c>
    </row>
    <row r="169" spans="1:9" ht="15" thickBot="1" x14ac:dyDescent="0.25">
      <c r="A169" s="28">
        <v>150</v>
      </c>
      <c r="B169" s="95" t="str">
        <f t="shared" ref="B169" si="153">IF(AND(C169="",D169="",E169),"",A169)</f>
        <v/>
      </c>
      <c r="C169" s="93"/>
      <c r="D169" s="93"/>
      <c r="E169" s="94"/>
      <c r="F169" s="97" t="str">
        <f>IF(B169="","",Vypocet_SKRYT!EB155)</f>
        <v/>
      </c>
      <c r="G169" s="98" t="str">
        <f t="shared" si="137"/>
        <v/>
      </c>
      <c r="H169" t="str">
        <f>IF(I169=1,VstupniParametry_SKRYT!$I$6&amp;""&amp;$D$10,IF(I169=2,VstupniParametry_SKRYT!$I$5,""))</f>
        <v/>
      </c>
      <c r="I169" t="str">
        <f t="shared" si="132"/>
        <v/>
      </c>
    </row>
    <row r="170" spans="1:9" ht="15" thickBot="1" x14ac:dyDescent="0.25">
      <c r="A170" s="28">
        <v>151</v>
      </c>
      <c r="B170" s="95" t="str">
        <f t="shared" ref="B170" si="154">IF(AND(C170="",D170="",E170=""),"",A170)</f>
        <v/>
      </c>
      <c r="C170" s="91"/>
      <c r="D170" s="92"/>
      <c r="E170" s="91"/>
      <c r="F170" s="97" t="str">
        <f>IF(B170="","",Vypocet_SKRYT!EB156)</f>
        <v/>
      </c>
      <c r="G170" s="98" t="str">
        <f t="shared" si="137"/>
        <v/>
      </c>
      <c r="H170" t="str">
        <f>IF(I170=1,VstupniParametry_SKRYT!$I$6&amp;""&amp;$D$10,IF(I170=2,VstupniParametry_SKRYT!$I$5,""))</f>
        <v/>
      </c>
      <c r="I170" t="str">
        <f t="shared" si="132"/>
        <v/>
      </c>
    </row>
    <row r="171" spans="1:9" ht="15" thickBot="1" x14ac:dyDescent="0.25">
      <c r="A171" s="28">
        <v>152</v>
      </c>
      <c r="B171" s="95" t="str">
        <f t="shared" ref="B171" si="155">IF(AND(C171="",D171="",E171),"",A171)</f>
        <v/>
      </c>
      <c r="C171" s="93"/>
      <c r="D171" s="93"/>
      <c r="E171" s="94"/>
      <c r="F171" s="97" t="str">
        <f>IF(B171="","",Vypocet_SKRYT!EB157)</f>
        <v/>
      </c>
      <c r="G171" s="98" t="str">
        <f t="shared" si="137"/>
        <v/>
      </c>
      <c r="H171" t="str">
        <f>IF(I171=1,VstupniParametry_SKRYT!$I$6&amp;""&amp;$D$10,IF(I171=2,VstupniParametry_SKRYT!$I$5,""))</f>
        <v/>
      </c>
      <c r="I171" t="str">
        <f t="shared" si="132"/>
        <v/>
      </c>
    </row>
    <row r="172" spans="1:9" ht="15" thickBot="1" x14ac:dyDescent="0.25">
      <c r="A172" s="28">
        <v>153</v>
      </c>
      <c r="B172" s="95" t="str">
        <f t="shared" ref="B172" si="156">IF(AND(C172="",D172="",E172=""),"",A172)</f>
        <v/>
      </c>
      <c r="C172" s="91"/>
      <c r="D172" s="92"/>
      <c r="E172" s="91"/>
      <c r="F172" s="97" t="str">
        <f>IF(B172="","",Vypocet_SKRYT!EB158)</f>
        <v/>
      </c>
      <c r="G172" s="98" t="str">
        <f t="shared" si="137"/>
        <v/>
      </c>
      <c r="H172" t="str">
        <f>IF(I172=1,VstupniParametry_SKRYT!$I$6&amp;""&amp;$D$10,IF(I172=2,VstupniParametry_SKRYT!$I$5,""))</f>
        <v/>
      </c>
      <c r="I172" t="str">
        <f t="shared" si="132"/>
        <v/>
      </c>
    </row>
    <row r="173" spans="1:9" ht="15" thickBot="1" x14ac:dyDescent="0.25">
      <c r="A173" s="28">
        <v>154</v>
      </c>
      <c r="B173" s="95" t="str">
        <f t="shared" ref="B173" si="157">IF(AND(C173="",D173="",E173),"",A173)</f>
        <v/>
      </c>
      <c r="C173" s="93"/>
      <c r="D173" s="93"/>
      <c r="E173" s="94"/>
      <c r="F173" s="97" t="str">
        <f>IF(B173="","",Vypocet_SKRYT!EB159)</f>
        <v/>
      </c>
      <c r="G173" s="98" t="str">
        <f t="shared" si="137"/>
        <v/>
      </c>
      <c r="H173" t="str">
        <f>IF(I173=1,VstupniParametry_SKRYT!$I$6&amp;""&amp;$D$10,IF(I173=2,VstupniParametry_SKRYT!$I$5,""))</f>
        <v/>
      </c>
      <c r="I173" t="str">
        <f t="shared" si="132"/>
        <v/>
      </c>
    </row>
    <row r="174" spans="1:9" ht="15" thickBot="1" x14ac:dyDescent="0.25">
      <c r="A174" s="28">
        <v>155</v>
      </c>
      <c r="B174" s="95" t="str">
        <f t="shared" ref="B174" si="158">IF(AND(C174="",D174="",E174=""),"",A174)</f>
        <v/>
      </c>
      <c r="C174" s="91"/>
      <c r="D174" s="92"/>
      <c r="E174" s="91"/>
      <c r="F174" s="97" t="str">
        <f>IF(B174="","",Vypocet_SKRYT!EB160)</f>
        <v/>
      </c>
      <c r="G174" s="98" t="str">
        <f t="shared" si="137"/>
        <v/>
      </c>
      <c r="H174" t="str">
        <f>IF(I174=1,VstupniParametry_SKRYT!$I$6&amp;""&amp;$D$10,IF(I174=2,VstupniParametry_SKRYT!$I$5,""))</f>
        <v/>
      </c>
      <c r="I174" t="str">
        <f t="shared" si="132"/>
        <v/>
      </c>
    </row>
    <row r="175" spans="1:9" ht="15" thickBot="1" x14ac:dyDescent="0.25">
      <c r="A175" s="28">
        <v>156</v>
      </c>
      <c r="B175" s="95" t="str">
        <f t="shared" ref="B175" si="159">IF(AND(C175="",D175="",E175),"",A175)</f>
        <v/>
      </c>
      <c r="C175" s="93"/>
      <c r="D175" s="93"/>
      <c r="E175" s="94"/>
      <c r="F175" s="97" t="str">
        <f>IF(B175="","",Vypocet_SKRYT!EB161)</f>
        <v/>
      </c>
      <c r="G175" s="98" t="str">
        <f t="shared" si="137"/>
        <v/>
      </c>
      <c r="H175" t="str">
        <f>IF(I175=1,VstupniParametry_SKRYT!$I$6&amp;""&amp;$D$10,IF(I175=2,VstupniParametry_SKRYT!$I$5,""))</f>
        <v/>
      </c>
      <c r="I175" t="str">
        <f t="shared" si="132"/>
        <v/>
      </c>
    </row>
    <row r="176" spans="1:9" ht="15" thickBot="1" x14ac:dyDescent="0.25">
      <c r="A176" s="28">
        <v>157</v>
      </c>
      <c r="B176" s="95" t="str">
        <f t="shared" ref="B176" si="160">IF(AND(C176="",D176="",E176=""),"",A176)</f>
        <v/>
      </c>
      <c r="C176" s="91"/>
      <c r="D176" s="92"/>
      <c r="E176" s="91"/>
      <c r="F176" s="97" t="str">
        <f>IF(B176="","",Vypocet_SKRYT!EB162)</f>
        <v/>
      </c>
      <c r="G176" s="98" t="str">
        <f t="shared" si="137"/>
        <v/>
      </c>
      <c r="H176" t="str">
        <f>IF(I176=1,VstupniParametry_SKRYT!$I$6&amp;""&amp;$D$10,IF(I176=2,VstupniParametry_SKRYT!$I$5,""))</f>
        <v/>
      </c>
      <c r="I176" t="str">
        <f t="shared" si="132"/>
        <v/>
      </c>
    </row>
    <row r="177" spans="1:9" ht="15" thickBot="1" x14ac:dyDescent="0.25">
      <c r="A177" s="28">
        <v>158</v>
      </c>
      <c r="B177" s="95" t="str">
        <f t="shared" ref="B177" si="161">IF(AND(C177="",D177="",E177),"",A177)</f>
        <v/>
      </c>
      <c r="C177" s="93"/>
      <c r="D177" s="93"/>
      <c r="E177" s="94"/>
      <c r="F177" s="97" t="str">
        <f>IF(B177="","",Vypocet_SKRYT!EB163)</f>
        <v/>
      </c>
      <c r="G177" s="98" t="str">
        <f t="shared" si="137"/>
        <v/>
      </c>
      <c r="H177" t="str">
        <f>IF(I177=1,VstupniParametry_SKRYT!$I$6&amp;""&amp;$D$10,IF(I177=2,VstupniParametry_SKRYT!$I$5,""))</f>
        <v/>
      </c>
      <c r="I177" t="str">
        <f t="shared" si="132"/>
        <v/>
      </c>
    </row>
    <row r="178" spans="1:9" ht="15" thickBot="1" x14ac:dyDescent="0.25">
      <c r="A178" s="28">
        <v>159</v>
      </c>
      <c r="B178" s="95" t="str">
        <f t="shared" ref="B178" si="162">IF(AND(C178="",D178="",E178=""),"",A178)</f>
        <v/>
      </c>
      <c r="C178" s="91"/>
      <c r="D178" s="92"/>
      <c r="E178" s="91"/>
      <c r="F178" s="97" t="str">
        <f>IF(B178="","",Vypocet_SKRYT!EB164)</f>
        <v/>
      </c>
      <c r="G178" s="98" t="str">
        <f t="shared" si="137"/>
        <v/>
      </c>
      <c r="H178" t="str">
        <f>IF(I178=1,VstupniParametry_SKRYT!$I$6&amp;""&amp;$D$10,IF(I178=2,VstupniParametry_SKRYT!$I$5,""))</f>
        <v/>
      </c>
      <c r="I178" t="str">
        <f t="shared" si="132"/>
        <v/>
      </c>
    </row>
    <row r="179" spans="1:9" ht="15" thickBot="1" x14ac:dyDescent="0.25">
      <c r="A179" s="28">
        <v>160</v>
      </c>
      <c r="B179" s="95" t="str">
        <f t="shared" ref="B179" si="163">IF(AND(C179="",D179="",E179),"",A179)</f>
        <v/>
      </c>
      <c r="C179" s="93"/>
      <c r="D179" s="93"/>
      <c r="E179" s="94"/>
      <c r="F179" s="97" t="str">
        <f>IF(B179="","",Vypocet_SKRYT!EB165)</f>
        <v/>
      </c>
      <c r="G179" s="98" t="str">
        <f t="shared" si="137"/>
        <v/>
      </c>
      <c r="H179" t="str">
        <f>IF(I179=1,VstupniParametry_SKRYT!$I$6&amp;""&amp;$D$10,IF(I179=2,VstupniParametry_SKRYT!$I$5,""))</f>
        <v/>
      </c>
      <c r="I179" t="str">
        <f t="shared" si="132"/>
        <v/>
      </c>
    </row>
    <row r="180" spans="1:9" ht="15" thickBot="1" x14ac:dyDescent="0.25">
      <c r="A180" s="28">
        <v>161</v>
      </c>
      <c r="B180" s="95" t="str">
        <f t="shared" ref="B180" si="164">IF(AND(C180="",D180="",E180=""),"",A180)</f>
        <v/>
      </c>
      <c r="C180" s="91"/>
      <c r="D180" s="92"/>
      <c r="E180" s="91"/>
      <c r="F180" s="97" t="str">
        <f>IF(B180="","",Vypocet_SKRYT!EB166)</f>
        <v/>
      </c>
      <c r="G180" s="98" t="str">
        <f t="shared" si="137"/>
        <v/>
      </c>
      <c r="H180" t="str">
        <f>IF(I180=1,VstupniParametry_SKRYT!$I$6&amp;""&amp;$D$10,IF(I180=2,VstupniParametry_SKRYT!$I$5,""))</f>
        <v/>
      </c>
      <c r="I180" t="str">
        <f t="shared" si="132"/>
        <v/>
      </c>
    </row>
    <row r="181" spans="1:9" ht="15" thickBot="1" x14ac:dyDescent="0.25">
      <c r="A181" s="28">
        <v>162</v>
      </c>
      <c r="B181" s="95" t="str">
        <f t="shared" ref="B181" si="165">IF(AND(C181="",D181="",E181),"",A181)</f>
        <v/>
      </c>
      <c r="C181" s="93"/>
      <c r="D181" s="93"/>
      <c r="E181" s="94"/>
      <c r="F181" s="97" t="str">
        <f>IF(B181="","",Vypocet_SKRYT!EB167)</f>
        <v/>
      </c>
      <c r="G181" s="98" t="str">
        <f t="shared" si="137"/>
        <v/>
      </c>
      <c r="H181" t="str">
        <f>IF(I181=1,VstupniParametry_SKRYT!$I$6&amp;""&amp;$D$10,IF(I181=2,VstupniParametry_SKRYT!$I$5,""))</f>
        <v/>
      </c>
      <c r="I181" t="str">
        <f t="shared" si="132"/>
        <v/>
      </c>
    </row>
    <row r="182" spans="1:9" ht="15" thickBot="1" x14ac:dyDescent="0.25">
      <c r="A182" s="28">
        <v>163</v>
      </c>
      <c r="B182" s="95" t="str">
        <f t="shared" ref="B182" si="166">IF(AND(C182="",D182="",E182=""),"",A182)</f>
        <v/>
      </c>
      <c r="C182" s="91"/>
      <c r="D182" s="92"/>
      <c r="E182" s="91"/>
      <c r="F182" s="97" t="str">
        <f>IF(B182="","",Vypocet_SKRYT!EB168)</f>
        <v/>
      </c>
      <c r="G182" s="98" t="str">
        <f t="shared" si="137"/>
        <v/>
      </c>
      <c r="H182" t="str">
        <f>IF(I182=1,VstupniParametry_SKRYT!$I$6&amp;""&amp;$D$10,IF(I182=2,VstupniParametry_SKRYT!$I$5,""))</f>
        <v/>
      </c>
      <c r="I182" t="str">
        <f t="shared" si="132"/>
        <v/>
      </c>
    </row>
    <row r="183" spans="1:9" ht="15" thickBot="1" x14ac:dyDescent="0.25">
      <c r="A183" s="28">
        <v>164</v>
      </c>
      <c r="B183" s="95" t="str">
        <f t="shared" ref="B183" si="167">IF(AND(C183="",D183="",E183),"",A183)</f>
        <v/>
      </c>
      <c r="C183" s="93"/>
      <c r="D183" s="93"/>
      <c r="E183" s="94"/>
      <c r="F183" s="97" t="str">
        <f>IF(B183="","",Vypocet_SKRYT!EB169)</f>
        <v/>
      </c>
      <c r="G183" s="98" t="str">
        <f t="shared" si="137"/>
        <v/>
      </c>
      <c r="H183" t="str">
        <f>IF(I183=1,VstupniParametry_SKRYT!$I$6&amp;""&amp;$D$10,IF(I183=2,VstupniParametry_SKRYT!$I$5,""))</f>
        <v/>
      </c>
      <c r="I183" t="str">
        <f t="shared" si="132"/>
        <v/>
      </c>
    </row>
    <row r="184" spans="1:9" ht="15" thickBot="1" x14ac:dyDescent="0.25">
      <c r="A184" s="28">
        <v>165</v>
      </c>
      <c r="B184" s="95" t="str">
        <f t="shared" ref="B184" si="168">IF(AND(C184="",D184="",E184=""),"",A184)</f>
        <v/>
      </c>
      <c r="C184" s="91"/>
      <c r="D184" s="92"/>
      <c r="E184" s="91"/>
      <c r="F184" s="97" t="str">
        <f>IF(B184="","",Vypocet_SKRYT!EB170)</f>
        <v/>
      </c>
      <c r="G184" s="98" t="str">
        <f t="shared" si="137"/>
        <v/>
      </c>
      <c r="H184" t="str">
        <f>IF(I184=1,VstupniParametry_SKRYT!$I$6&amp;""&amp;$D$10,IF(I184=2,VstupniParametry_SKRYT!$I$5,""))</f>
        <v/>
      </c>
      <c r="I184" t="str">
        <f t="shared" si="132"/>
        <v/>
      </c>
    </row>
    <row r="185" spans="1:9" ht="15" thickBot="1" x14ac:dyDescent="0.25">
      <c r="A185" s="28">
        <v>166</v>
      </c>
      <c r="B185" s="95" t="str">
        <f t="shared" ref="B185" si="169">IF(AND(C185="",D185="",E185),"",A185)</f>
        <v/>
      </c>
      <c r="C185" s="93"/>
      <c r="D185" s="93"/>
      <c r="E185" s="94"/>
      <c r="F185" s="97" t="str">
        <f>IF(B185="","",Vypocet_SKRYT!EB171)</f>
        <v/>
      </c>
      <c r="G185" s="98" t="str">
        <f t="shared" si="137"/>
        <v/>
      </c>
      <c r="H185" t="str">
        <f>IF(I185=1,VstupniParametry_SKRYT!$I$6&amp;""&amp;$D$10,IF(I185=2,VstupniParametry_SKRYT!$I$5,""))</f>
        <v/>
      </c>
      <c r="I185" t="str">
        <f t="shared" si="132"/>
        <v/>
      </c>
    </row>
    <row r="186" spans="1:9" ht="15" thickBot="1" x14ac:dyDescent="0.25">
      <c r="A186" s="28">
        <v>167</v>
      </c>
      <c r="B186" s="95" t="str">
        <f t="shared" ref="B186" si="170">IF(AND(C186="",D186="",E186=""),"",A186)</f>
        <v/>
      </c>
      <c r="C186" s="91"/>
      <c r="D186" s="92"/>
      <c r="E186" s="91"/>
      <c r="F186" s="97" t="str">
        <f>IF(B186="","",Vypocet_SKRYT!EB172)</f>
        <v/>
      </c>
      <c r="G186" s="98" t="str">
        <f t="shared" si="137"/>
        <v/>
      </c>
      <c r="H186" t="str">
        <f>IF(I186=1,VstupniParametry_SKRYT!$I$6&amp;""&amp;$D$10,IF(I186=2,VstupniParametry_SKRYT!$I$5,""))</f>
        <v/>
      </c>
      <c r="I186" t="str">
        <f t="shared" si="132"/>
        <v/>
      </c>
    </row>
    <row r="187" spans="1:9" ht="15" thickBot="1" x14ac:dyDescent="0.25">
      <c r="A187" s="28">
        <v>168</v>
      </c>
      <c r="B187" s="95" t="str">
        <f t="shared" ref="B187" si="171">IF(AND(C187="",D187="",E187),"",A187)</f>
        <v/>
      </c>
      <c r="C187" s="93"/>
      <c r="D187" s="93"/>
      <c r="E187" s="94"/>
      <c r="F187" s="97" t="str">
        <f>IF(B187="","",Vypocet_SKRYT!EB173)</f>
        <v/>
      </c>
      <c r="G187" s="98" t="str">
        <f t="shared" si="137"/>
        <v/>
      </c>
      <c r="H187" t="str">
        <f>IF(I187=1,VstupniParametry_SKRYT!$I$6&amp;""&amp;$D$10,IF(I187=2,VstupniParametry_SKRYT!$I$5,""))</f>
        <v/>
      </c>
      <c r="I187" t="str">
        <f t="shared" si="132"/>
        <v/>
      </c>
    </row>
    <row r="188" spans="1:9" ht="15" thickBot="1" x14ac:dyDescent="0.25">
      <c r="A188" s="28">
        <v>169</v>
      </c>
      <c r="B188" s="95" t="str">
        <f t="shared" ref="B188" si="172">IF(AND(C188="",D188="",E188=""),"",A188)</f>
        <v/>
      </c>
      <c r="C188" s="91"/>
      <c r="D188" s="92"/>
      <c r="E188" s="91"/>
      <c r="F188" s="97" t="str">
        <f>IF(B188="","",Vypocet_SKRYT!EB174)</f>
        <v/>
      </c>
      <c r="G188" s="98" t="str">
        <f t="shared" si="137"/>
        <v/>
      </c>
      <c r="H188" t="str">
        <f>IF(I188=1,VstupniParametry_SKRYT!$I$6&amp;""&amp;$D$10,IF(I188=2,VstupniParametry_SKRYT!$I$5,""))</f>
        <v/>
      </c>
      <c r="I188" t="str">
        <f t="shared" si="132"/>
        <v/>
      </c>
    </row>
    <row r="189" spans="1:9" ht="15" thickBot="1" x14ac:dyDescent="0.25">
      <c r="A189" s="28">
        <v>170</v>
      </c>
      <c r="B189" s="95" t="str">
        <f t="shared" ref="B189" si="173">IF(AND(C189="",D189="",E189),"",A189)</f>
        <v/>
      </c>
      <c r="C189" s="93"/>
      <c r="D189" s="93"/>
      <c r="E189" s="94"/>
      <c r="F189" s="97" t="str">
        <f>IF(B189="","",Vypocet_SKRYT!EB175)</f>
        <v/>
      </c>
      <c r="G189" s="98" t="str">
        <f t="shared" si="137"/>
        <v/>
      </c>
      <c r="H189" t="str">
        <f>IF(I189=1,VstupniParametry_SKRYT!$I$6&amp;""&amp;$D$10,IF(I189=2,VstupniParametry_SKRYT!$I$5,""))</f>
        <v/>
      </c>
      <c r="I189" t="str">
        <f t="shared" si="132"/>
        <v/>
      </c>
    </row>
    <row r="190" spans="1:9" ht="15" thickBot="1" x14ac:dyDescent="0.25">
      <c r="A190" s="28">
        <v>171</v>
      </c>
      <c r="B190" s="95" t="str">
        <f t="shared" ref="B190" si="174">IF(AND(C190="",D190="",E190=""),"",A190)</f>
        <v/>
      </c>
      <c r="C190" s="91"/>
      <c r="D190" s="92"/>
      <c r="E190" s="91"/>
      <c r="F190" s="97" t="str">
        <f>IF(B190="","",Vypocet_SKRYT!EB176)</f>
        <v/>
      </c>
      <c r="G190" s="98" t="str">
        <f t="shared" si="137"/>
        <v/>
      </c>
      <c r="H190" t="str">
        <f>IF(I190=1,VstupniParametry_SKRYT!$I$6&amp;""&amp;$D$10,IF(I190=2,VstupniParametry_SKRYT!$I$5,""))</f>
        <v/>
      </c>
      <c r="I190" t="str">
        <f t="shared" si="132"/>
        <v/>
      </c>
    </row>
    <row r="191" spans="1:9" ht="15" thickBot="1" x14ac:dyDescent="0.25">
      <c r="A191" s="28">
        <v>172</v>
      </c>
      <c r="B191" s="95" t="str">
        <f t="shared" ref="B191" si="175">IF(AND(C191="",D191="",E191),"",A191)</f>
        <v/>
      </c>
      <c r="C191" s="93"/>
      <c r="D191" s="93"/>
      <c r="E191" s="94"/>
      <c r="F191" s="97" t="str">
        <f>IF(B191="","",Vypocet_SKRYT!EB177)</f>
        <v/>
      </c>
      <c r="G191" s="98" t="str">
        <f t="shared" si="137"/>
        <v/>
      </c>
      <c r="H191" t="str">
        <f>IF(I191=1,VstupniParametry_SKRYT!$I$6&amp;""&amp;$D$10,IF(I191=2,VstupniParametry_SKRYT!$I$5,""))</f>
        <v/>
      </c>
      <c r="I191" t="str">
        <f t="shared" si="132"/>
        <v/>
      </c>
    </row>
    <row r="192" spans="1:9" ht="15" thickBot="1" x14ac:dyDescent="0.25">
      <c r="A192" s="28">
        <v>173</v>
      </c>
      <c r="B192" s="95" t="str">
        <f t="shared" ref="B192" si="176">IF(AND(C192="",D192="",E192=""),"",A192)</f>
        <v/>
      </c>
      <c r="C192" s="91"/>
      <c r="D192" s="92"/>
      <c r="E192" s="91"/>
      <c r="F192" s="97" t="str">
        <f>IF(B192="","",Vypocet_SKRYT!EB178)</f>
        <v/>
      </c>
      <c r="G192" s="98" t="str">
        <f t="shared" si="137"/>
        <v/>
      </c>
      <c r="H192" t="str">
        <f>IF(I192=1,VstupniParametry_SKRYT!$I$6&amp;""&amp;$D$10,IF(I192=2,VstupniParametry_SKRYT!$I$5,""))</f>
        <v/>
      </c>
      <c r="I192" t="str">
        <f t="shared" si="132"/>
        <v/>
      </c>
    </row>
    <row r="193" spans="1:9" ht="15" thickBot="1" x14ac:dyDescent="0.25">
      <c r="A193" s="28">
        <v>174</v>
      </c>
      <c r="B193" s="95" t="str">
        <f t="shared" ref="B193" si="177">IF(AND(C193="",D193="",E193),"",A193)</f>
        <v/>
      </c>
      <c r="C193" s="93"/>
      <c r="D193" s="93"/>
      <c r="E193" s="94"/>
      <c r="F193" s="97" t="str">
        <f>IF(B193="","",Vypocet_SKRYT!EB179)</f>
        <v/>
      </c>
      <c r="G193" s="98" t="str">
        <f t="shared" si="137"/>
        <v/>
      </c>
      <c r="H193" t="str">
        <f>IF(I193=1,VstupniParametry_SKRYT!$I$6&amp;""&amp;$D$10,IF(I193=2,VstupniParametry_SKRYT!$I$5,""))</f>
        <v/>
      </c>
      <c r="I193" t="str">
        <f t="shared" si="132"/>
        <v/>
      </c>
    </row>
    <row r="194" spans="1:9" ht="15" thickBot="1" x14ac:dyDescent="0.25">
      <c r="A194" s="28">
        <v>175</v>
      </c>
      <c r="B194" s="95" t="str">
        <f t="shared" ref="B194" si="178">IF(AND(C194="",D194="",E194=""),"",A194)</f>
        <v/>
      </c>
      <c r="C194" s="91"/>
      <c r="D194" s="92"/>
      <c r="E194" s="91"/>
      <c r="F194" s="97" t="str">
        <f>IF(B194="","",Vypocet_SKRYT!EB180)</f>
        <v/>
      </c>
      <c r="G194" s="98" t="str">
        <f t="shared" si="137"/>
        <v/>
      </c>
      <c r="H194" t="str">
        <f>IF(I194=1,VstupniParametry_SKRYT!$I$6&amp;""&amp;$D$10,IF(I194=2,VstupniParametry_SKRYT!$I$5,""))</f>
        <v/>
      </c>
      <c r="I194" t="str">
        <f t="shared" si="132"/>
        <v/>
      </c>
    </row>
    <row r="195" spans="1:9" ht="15" thickBot="1" x14ac:dyDescent="0.25">
      <c r="A195" s="28">
        <v>176</v>
      </c>
      <c r="B195" s="95" t="str">
        <f t="shared" ref="B195" si="179">IF(AND(C195="",D195="",E195),"",A195)</f>
        <v/>
      </c>
      <c r="C195" s="93"/>
      <c r="D195" s="93"/>
      <c r="E195" s="94"/>
      <c r="F195" s="97" t="str">
        <f>IF(B195="","",Vypocet_SKRYT!EB181)</f>
        <v/>
      </c>
      <c r="G195" s="98" t="str">
        <f t="shared" si="137"/>
        <v/>
      </c>
      <c r="H195" t="str">
        <f>IF(I195=1,VstupniParametry_SKRYT!$I$6&amp;""&amp;$D$10,IF(I195=2,VstupniParametry_SKRYT!$I$5,""))</f>
        <v/>
      </c>
      <c r="I195" t="str">
        <f t="shared" si="132"/>
        <v/>
      </c>
    </row>
    <row r="196" spans="1:9" ht="15" thickBot="1" x14ac:dyDescent="0.25">
      <c r="A196" s="28">
        <v>177</v>
      </c>
      <c r="B196" s="95" t="str">
        <f t="shared" ref="B196" si="180">IF(AND(C196="",D196="",E196=""),"",A196)</f>
        <v/>
      </c>
      <c r="C196" s="91"/>
      <c r="D196" s="92"/>
      <c r="E196" s="91"/>
      <c r="F196" s="97" t="str">
        <f>IF(B196="","",Vypocet_SKRYT!EB182)</f>
        <v/>
      </c>
      <c r="G196" s="98" t="str">
        <f t="shared" si="137"/>
        <v/>
      </c>
      <c r="H196" t="str">
        <f>IF(I196=1,VstupniParametry_SKRYT!$I$6&amp;""&amp;$D$10,IF(I196=2,VstupniParametry_SKRYT!$I$5,""))</f>
        <v/>
      </c>
      <c r="I196" t="str">
        <f t="shared" si="132"/>
        <v/>
      </c>
    </row>
    <row r="197" spans="1:9" ht="15" thickBot="1" x14ac:dyDescent="0.25">
      <c r="A197" s="28">
        <v>178</v>
      </c>
      <c r="B197" s="95" t="str">
        <f t="shared" ref="B197" si="181">IF(AND(C197="",D197="",E197),"",A197)</f>
        <v/>
      </c>
      <c r="C197" s="93"/>
      <c r="D197" s="93"/>
      <c r="E197" s="94"/>
      <c r="F197" s="97" t="str">
        <f>IF(B197="","",Vypocet_SKRYT!EB183)</f>
        <v/>
      </c>
      <c r="G197" s="98" t="str">
        <f t="shared" si="137"/>
        <v/>
      </c>
      <c r="H197" t="str">
        <f>IF(I197=1,VstupniParametry_SKRYT!$I$6&amp;""&amp;$D$10,IF(I197=2,VstupniParametry_SKRYT!$I$5,""))</f>
        <v/>
      </c>
      <c r="I197" t="str">
        <f t="shared" si="132"/>
        <v/>
      </c>
    </row>
    <row r="198" spans="1:9" ht="15" thickBot="1" x14ac:dyDescent="0.25">
      <c r="A198" s="28">
        <v>179</v>
      </c>
      <c r="B198" s="95" t="str">
        <f t="shared" ref="B198" si="182">IF(AND(C198="",D198="",E198=""),"",A198)</f>
        <v/>
      </c>
      <c r="C198" s="91"/>
      <c r="D198" s="92"/>
      <c r="E198" s="91"/>
      <c r="F198" s="97" t="str">
        <f>IF(B198="","",Vypocet_SKRYT!EB184)</f>
        <v/>
      </c>
      <c r="G198" s="98" t="str">
        <f t="shared" si="137"/>
        <v/>
      </c>
      <c r="H198" t="str">
        <f>IF(I198=1,VstupniParametry_SKRYT!$I$6&amp;""&amp;$D$10,IF(I198=2,VstupniParametry_SKRYT!$I$5,""))</f>
        <v/>
      </c>
      <c r="I198" t="str">
        <f t="shared" si="132"/>
        <v/>
      </c>
    </row>
    <row r="199" spans="1:9" ht="15" thickBot="1" x14ac:dyDescent="0.25">
      <c r="A199" s="28">
        <v>180</v>
      </c>
      <c r="B199" s="95" t="str">
        <f t="shared" ref="B199" si="183">IF(AND(C199="",D199="",E199),"",A199)</f>
        <v/>
      </c>
      <c r="C199" s="93"/>
      <c r="D199" s="93"/>
      <c r="E199" s="94"/>
      <c r="F199" s="97" t="str">
        <f>IF(B199="","",Vypocet_SKRYT!EB185)</f>
        <v/>
      </c>
      <c r="G199" s="98" t="str">
        <f t="shared" si="137"/>
        <v/>
      </c>
      <c r="H199" t="str">
        <f>IF(I199=1,VstupniParametry_SKRYT!$I$6&amp;""&amp;$D$10,IF(I199=2,VstupniParametry_SKRYT!$I$5,""))</f>
        <v/>
      </c>
      <c r="I199" t="str">
        <f t="shared" si="132"/>
        <v/>
      </c>
    </row>
    <row r="200" spans="1:9" ht="15" thickBot="1" x14ac:dyDescent="0.25">
      <c r="A200" s="28">
        <v>181</v>
      </c>
      <c r="B200" s="95" t="str">
        <f t="shared" ref="B200" si="184">IF(AND(C200="",D200="",E200=""),"",A200)</f>
        <v/>
      </c>
      <c r="C200" s="91"/>
      <c r="D200" s="92"/>
      <c r="E200" s="91"/>
      <c r="F200" s="97" t="str">
        <f>IF(B200="","",Vypocet_SKRYT!EB186)</f>
        <v/>
      </c>
      <c r="G200" s="98" t="str">
        <f t="shared" si="137"/>
        <v/>
      </c>
      <c r="H200" t="str">
        <f>IF(I200=1,VstupniParametry_SKRYT!$I$6&amp;""&amp;$D$10,IF(I200=2,VstupniParametry_SKRYT!$I$5,""))</f>
        <v/>
      </c>
      <c r="I200" t="str">
        <f t="shared" si="132"/>
        <v/>
      </c>
    </row>
    <row r="201" spans="1:9" ht="15" thickBot="1" x14ac:dyDescent="0.25">
      <c r="A201" s="28">
        <v>182</v>
      </c>
      <c r="B201" s="95" t="str">
        <f t="shared" ref="B201" si="185">IF(AND(C201="",D201="",E201),"",A201)</f>
        <v/>
      </c>
      <c r="C201" s="93"/>
      <c r="D201" s="93"/>
      <c r="E201" s="94"/>
      <c r="F201" s="97" t="str">
        <f>IF(B201="","",Vypocet_SKRYT!EB187)</f>
        <v/>
      </c>
      <c r="G201" s="98" t="str">
        <f t="shared" si="137"/>
        <v/>
      </c>
      <c r="H201" t="str">
        <f>IF(I201=1,VstupniParametry_SKRYT!$I$6&amp;""&amp;$D$10,IF(I201=2,VstupniParametry_SKRYT!$I$5,""))</f>
        <v/>
      </c>
      <c r="I201" t="str">
        <f t="shared" si="132"/>
        <v/>
      </c>
    </row>
    <row r="202" spans="1:9" ht="15" thickBot="1" x14ac:dyDescent="0.25">
      <c r="A202" s="28">
        <v>183</v>
      </c>
      <c r="B202" s="95" t="str">
        <f t="shared" ref="B202" si="186">IF(AND(C202="",D202="",E202=""),"",A202)</f>
        <v/>
      </c>
      <c r="C202" s="91"/>
      <c r="D202" s="92"/>
      <c r="E202" s="91"/>
      <c r="F202" s="97" t="str">
        <f>IF(B202="","",Vypocet_SKRYT!EB188)</f>
        <v/>
      </c>
      <c r="G202" s="98" t="str">
        <f t="shared" si="137"/>
        <v/>
      </c>
      <c r="H202" t="str">
        <f>IF(I202=1,VstupniParametry_SKRYT!$I$6&amp;""&amp;$D$10,IF(I202=2,VstupniParametry_SKRYT!$I$5,""))</f>
        <v/>
      </c>
      <c r="I202" t="str">
        <f t="shared" si="132"/>
        <v/>
      </c>
    </row>
    <row r="203" spans="1:9" ht="15" thickBot="1" x14ac:dyDescent="0.25">
      <c r="A203" s="28">
        <v>184</v>
      </c>
      <c r="B203" s="95" t="str">
        <f t="shared" ref="B203" si="187">IF(AND(C203="",D203="",E203),"",A203)</f>
        <v/>
      </c>
      <c r="C203" s="93"/>
      <c r="D203" s="93"/>
      <c r="E203" s="94"/>
      <c r="F203" s="97" t="str">
        <f>IF(B203="","",Vypocet_SKRYT!EB189)</f>
        <v/>
      </c>
      <c r="G203" s="98" t="str">
        <f t="shared" si="137"/>
        <v/>
      </c>
      <c r="H203" t="str">
        <f>IF(I203=1,VstupniParametry_SKRYT!$I$6&amp;""&amp;$D$10,IF(I203=2,VstupniParametry_SKRYT!$I$5,""))</f>
        <v/>
      </c>
      <c r="I203" t="str">
        <f t="shared" si="132"/>
        <v/>
      </c>
    </row>
    <row r="204" spans="1:9" ht="15" thickBot="1" x14ac:dyDescent="0.25">
      <c r="A204" s="28">
        <v>185</v>
      </c>
      <c r="B204" s="95" t="str">
        <f t="shared" ref="B204" si="188">IF(AND(C204="",D204="",E204=""),"",A204)</f>
        <v/>
      </c>
      <c r="C204" s="91"/>
      <c r="D204" s="92"/>
      <c r="E204" s="91"/>
      <c r="F204" s="97" t="str">
        <f>IF(B204="","",Vypocet_SKRYT!EB190)</f>
        <v/>
      </c>
      <c r="G204" s="98" t="str">
        <f t="shared" si="137"/>
        <v/>
      </c>
      <c r="H204" t="str">
        <f>IF(I204=1,VstupniParametry_SKRYT!$I$6&amp;""&amp;$D$10,IF(I204=2,VstupniParametry_SKRYT!$I$5,""))</f>
        <v/>
      </c>
      <c r="I204" t="str">
        <f t="shared" si="132"/>
        <v/>
      </c>
    </row>
    <row r="205" spans="1:9" ht="15" thickBot="1" x14ac:dyDescent="0.25">
      <c r="A205" s="28">
        <v>186</v>
      </c>
      <c r="B205" s="95" t="str">
        <f t="shared" ref="B205" si="189">IF(AND(C205="",D205="",E205),"",A205)</f>
        <v/>
      </c>
      <c r="C205" s="93"/>
      <c r="D205" s="93"/>
      <c r="E205" s="94"/>
      <c r="F205" s="97" t="str">
        <f>IF(B205="","",Vypocet_SKRYT!EB191)</f>
        <v/>
      </c>
      <c r="G205" s="98" t="str">
        <f t="shared" si="137"/>
        <v/>
      </c>
      <c r="H205" t="str">
        <f>IF(I205=1,VstupniParametry_SKRYT!$I$6&amp;""&amp;$D$10,IF(I205=2,VstupniParametry_SKRYT!$I$5,""))</f>
        <v/>
      </c>
      <c r="I205" t="str">
        <f t="shared" si="132"/>
        <v/>
      </c>
    </row>
    <row r="206" spans="1:9" ht="15" thickBot="1" x14ac:dyDescent="0.25">
      <c r="A206" s="28">
        <v>187</v>
      </c>
      <c r="B206" s="95" t="str">
        <f t="shared" ref="B206" si="190">IF(AND(C206="",D206="",E206=""),"",A206)</f>
        <v/>
      </c>
      <c r="C206" s="91"/>
      <c r="D206" s="92"/>
      <c r="E206" s="91"/>
      <c r="F206" s="97" t="str">
        <f>IF(B206="","",Vypocet_SKRYT!EB192)</f>
        <v/>
      </c>
      <c r="G206" s="98" t="str">
        <f t="shared" si="137"/>
        <v/>
      </c>
      <c r="H206" t="str">
        <f>IF(I206=1,VstupniParametry_SKRYT!$I$6&amp;""&amp;$D$10,IF(I206=2,VstupniParametry_SKRYT!$I$5,""))</f>
        <v/>
      </c>
      <c r="I206" t="str">
        <f t="shared" si="132"/>
        <v/>
      </c>
    </row>
    <row r="207" spans="1:9" ht="15" thickBot="1" x14ac:dyDescent="0.25">
      <c r="A207" s="28">
        <v>188</v>
      </c>
      <c r="B207" s="95" t="str">
        <f t="shared" ref="B207" si="191">IF(AND(C207="",D207="",E207),"",A207)</f>
        <v/>
      </c>
      <c r="C207" s="93"/>
      <c r="D207" s="93"/>
      <c r="E207" s="94"/>
      <c r="F207" s="97" t="str">
        <f>IF(B207="","",Vypocet_SKRYT!EB193)</f>
        <v/>
      </c>
      <c r="G207" s="98" t="str">
        <f t="shared" si="137"/>
        <v/>
      </c>
      <c r="H207" t="str">
        <f>IF(I207=1,VstupniParametry_SKRYT!$I$6&amp;""&amp;$D$10,IF(I207=2,VstupniParametry_SKRYT!$I$5,""))</f>
        <v/>
      </c>
      <c r="I207" t="str">
        <f t="shared" si="132"/>
        <v/>
      </c>
    </row>
    <row r="208" spans="1:9" ht="15" thickBot="1" x14ac:dyDescent="0.25">
      <c r="A208" s="28">
        <v>189</v>
      </c>
      <c r="B208" s="95" t="str">
        <f t="shared" ref="B208" si="192">IF(AND(C208="",D208="",E208=""),"",A208)</f>
        <v/>
      </c>
      <c r="C208" s="91"/>
      <c r="D208" s="92"/>
      <c r="E208" s="91"/>
      <c r="F208" s="97" t="str">
        <f>IF(B208="","",Vypocet_SKRYT!EB194)</f>
        <v/>
      </c>
      <c r="G208" s="98" t="str">
        <f t="shared" si="137"/>
        <v/>
      </c>
      <c r="H208" t="str">
        <f>IF(I208=1,VstupniParametry_SKRYT!$I$6&amp;""&amp;$D$10,IF(I208=2,VstupniParametry_SKRYT!$I$5,""))</f>
        <v/>
      </c>
      <c r="I208" t="str">
        <f t="shared" si="132"/>
        <v/>
      </c>
    </row>
    <row r="209" spans="1:9" ht="15" thickBot="1" x14ac:dyDescent="0.25">
      <c r="A209" s="28">
        <v>190</v>
      </c>
      <c r="B209" s="95" t="str">
        <f t="shared" ref="B209" si="193">IF(AND(C209="",D209="",E209),"",A209)</f>
        <v/>
      </c>
      <c r="C209" s="93"/>
      <c r="D209" s="93"/>
      <c r="E209" s="94"/>
      <c r="F209" s="97" t="str">
        <f>IF(B209="","",Vypocet_SKRYT!EB195)</f>
        <v/>
      </c>
      <c r="G209" s="98" t="str">
        <f t="shared" si="137"/>
        <v/>
      </c>
      <c r="H209" t="str">
        <f>IF(I209=1,VstupniParametry_SKRYT!$I$6&amp;""&amp;$D$10,IF(I209=2,VstupniParametry_SKRYT!$I$5,""))</f>
        <v/>
      </c>
      <c r="I209" t="str">
        <f t="shared" si="132"/>
        <v/>
      </c>
    </row>
    <row r="210" spans="1:9" ht="15" thickBot="1" x14ac:dyDescent="0.25">
      <c r="A210" s="28">
        <v>191</v>
      </c>
      <c r="B210" s="95" t="str">
        <f t="shared" ref="B210" si="194">IF(AND(C210="",D210="",E210=""),"",A210)</f>
        <v/>
      </c>
      <c r="C210" s="91"/>
      <c r="D210" s="92"/>
      <c r="E210" s="91"/>
      <c r="F210" s="97" t="str">
        <f>IF(B210="","",Vypocet_SKRYT!EB196)</f>
        <v/>
      </c>
      <c r="G210" s="98" t="str">
        <f t="shared" si="137"/>
        <v/>
      </c>
      <c r="H210" t="str">
        <f>IF(I210=1,VstupniParametry_SKRYT!$I$6&amp;""&amp;$D$10,IF(I210=2,VstupniParametry_SKRYT!$I$5,""))</f>
        <v/>
      </c>
      <c r="I210" t="str">
        <f t="shared" si="132"/>
        <v/>
      </c>
    </row>
    <row r="211" spans="1:9" ht="15" thickBot="1" x14ac:dyDescent="0.25">
      <c r="A211" s="28">
        <v>192</v>
      </c>
      <c r="B211" s="95" t="str">
        <f t="shared" ref="B211" si="195">IF(AND(C211="",D211="",E211),"",A211)</f>
        <v/>
      </c>
      <c r="C211" s="93"/>
      <c r="D211" s="93"/>
      <c r="E211" s="94"/>
      <c r="F211" s="97" t="str">
        <f>IF(B211="","",Vypocet_SKRYT!EB197)</f>
        <v/>
      </c>
      <c r="G211" s="98" t="str">
        <f t="shared" si="137"/>
        <v/>
      </c>
      <c r="H211" t="str">
        <f>IF(I211=1,VstupniParametry_SKRYT!$I$6&amp;""&amp;$D$10,IF(I211=2,VstupniParametry_SKRYT!$I$5,""))</f>
        <v/>
      </c>
      <c r="I211" t="str">
        <f t="shared" si="132"/>
        <v/>
      </c>
    </row>
    <row r="212" spans="1:9" ht="15" thickBot="1" x14ac:dyDescent="0.25">
      <c r="A212" s="28">
        <v>193</v>
      </c>
      <c r="B212" s="95" t="str">
        <f t="shared" ref="B212" si="196">IF(AND(C212="",D212="",E212=""),"",A212)</f>
        <v/>
      </c>
      <c r="C212" s="91"/>
      <c r="D212" s="92"/>
      <c r="E212" s="91"/>
      <c r="F212" s="97" t="str">
        <f>IF(B212="","",Vypocet_SKRYT!EB198)</f>
        <v/>
      </c>
      <c r="G212" s="98" t="str">
        <f t="shared" si="137"/>
        <v/>
      </c>
      <c r="H212" t="str">
        <f>IF(I212=1,VstupniParametry_SKRYT!$I$6&amp;""&amp;$D$10,IF(I212=2,VstupniParametry_SKRYT!$I$5,""))</f>
        <v/>
      </c>
      <c r="I212" t="str">
        <f t="shared" si="132"/>
        <v/>
      </c>
    </row>
    <row r="213" spans="1:9" ht="15" thickBot="1" x14ac:dyDescent="0.25">
      <c r="A213" s="28">
        <v>194</v>
      </c>
      <c r="B213" s="95" t="str">
        <f t="shared" ref="B213" si="197">IF(AND(C213="",D213="",E213),"",A213)</f>
        <v/>
      </c>
      <c r="C213" s="93"/>
      <c r="D213" s="93"/>
      <c r="E213" s="94"/>
      <c r="F213" s="97" t="str">
        <f>IF(B213="","",Vypocet_SKRYT!EB199)</f>
        <v/>
      </c>
      <c r="G213" s="98" t="str">
        <f t="shared" si="137"/>
        <v/>
      </c>
      <c r="H213" t="str">
        <f>IF(I213=1,VstupniParametry_SKRYT!$I$6&amp;""&amp;$D$10,IF(I213=2,VstupniParametry_SKRYT!$I$5,""))</f>
        <v/>
      </c>
      <c r="I213" t="str">
        <f t="shared" ref="I213:I276" si="198">IF(E213="","",IF(AND(ISNUMBER(E213),E213&gt;=1,E213&lt;=2030),IF(E213&gt;$D$10,1,""),2))</f>
        <v/>
      </c>
    </row>
    <row r="214" spans="1:9" ht="15" thickBot="1" x14ac:dyDescent="0.25">
      <c r="A214" s="28">
        <v>195</v>
      </c>
      <c r="B214" s="95" t="str">
        <f t="shared" ref="B214" si="199">IF(AND(C214="",D214="",E214=""),"",A214)</f>
        <v/>
      </c>
      <c r="C214" s="91"/>
      <c r="D214" s="92"/>
      <c r="E214" s="91"/>
      <c r="F214" s="97" t="str">
        <f>IF(B214="","",Vypocet_SKRYT!EB200)</f>
        <v/>
      </c>
      <c r="G214" s="98" t="str">
        <f t="shared" si="137"/>
        <v/>
      </c>
      <c r="H214" t="str">
        <f>IF(I214=1,VstupniParametry_SKRYT!$I$6&amp;""&amp;$D$10,IF(I214=2,VstupniParametry_SKRYT!$I$5,""))</f>
        <v/>
      </c>
      <c r="I214" t="str">
        <f t="shared" si="198"/>
        <v/>
      </c>
    </row>
    <row r="215" spans="1:9" ht="15" thickBot="1" x14ac:dyDescent="0.25">
      <c r="A215" s="28">
        <v>196</v>
      </c>
      <c r="B215" s="95" t="str">
        <f t="shared" ref="B215" si="200">IF(AND(C215="",D215="",E215),"",A215)</f>
        <v/>
      </c>
      <c r="C215" s="93"/>
      <c r="D215" s="93"/>
      <c r="E215" s="94"/>
      <c r="F215" s="97" t="str">
        <f>IF(B215="","",Vypocet_SKRYT!EB201)</f>
        <v/>
      </c>
      <c r="G215" s="98" t="str">
        <f t="shared" si="137"/>
        <v/>
      </c>
      <c r="H215" t="str">
        <f>IF(I215=1,VstupniParametry_SKRYT!$I$6&amp;""&amp;$D$10,IF(I215=2,VstupniParametry_SKRYT!$I$5,""))</f>
        <v/>
      </c>
      <c r="I215" t="str">
        <f t="shared" si="198"/>
        <v/>
      </c>
    </row>
    <row r="216" spans="1:9" ht="15" thickBot="1" x14ac:dyDescent="0.25">
      <c r="A216" s="28">
        <v>197</v>
      </c>
      <c r="B216" s="95" t="str">
        <f t="shared" ref="B216" si="201">IF(AND(C216="",D216="",E216=""),"",A216)</f>
        <v/>
      </c>
      <c r="C216" s="91"/>
      <c r="D216" s="92"/>
      <c r="E216" s="91"/>
      <c r="F216" s="97" t="str">
        <f>IF(B216="","",Vypocet_SKRYT!EB202)</f>
        <v/>
      </c>
      <c r="G216" s="98" t="str">
        <f t="shared" si="137"/>
        <v/>
      </c>
      <c r="H216" t="str">
        <f>IF(I216=1,VstupniParametry_SKRYT!$I$6&amp;""&amp;$D$10,IF(I216=2,VstupniParametry_SKRYT!$I$5,""))</f>
        <v/>
      </c>
      <c r="I216" t="str">
        <f t="shared" si="198"/>
        <v/>
      </c>
    </row>
    <row r="217" spans="1:9" ht="15" thickBot="1" x14ac:dyDescent="0.25">
      <c r="A217" s="28">
        <v>198</v>
      </c>
      <c r="B217" s="95" t="str">
        <f t="shared" ref="B217" si="202">IF(AND(C217="",D217="",E217),"",A217)</f>
        <v/>
      </c>
      <c r="C217" s="93"/>
      <c r="D217" s="93"/>
      <c r="E217" s="94"/>
      <c r="F217" s="97" t="str">
        <f>IF(B217="","",Vypocet_SKRYT!EB203)</f>
        <v/>
      </c>
      <c r="G217" s="98" t="str">
        <f t="shared" ref="G217:G280" si="203">IF(B217="","",F217*0.065)</f>
        <v/>
      </c>
      <c r="H217" t="str">
        <f>IF(I217=1,VstupniParametry_SKRYT!$I$6&amp;""&amp;$D$10,IF(I217=2,VstupniParametry_SKRYT!$I$5,""))</f>
        <v/>
      </c>
      <c r="I217" t="str">
        <f t="shared" si="198"/>
        <v/>
      </c>
    </row>
    <row r="218" spans="1:9" ht="15" thickBot="1" x14ac:dyDescent="0.25">
      <c r="A218" s="28">
        <v>199</v>
      </c>
      <c r="B218" s="95" t="str">
        <f t="shared" ref="B218" si="204">IF(AND(C218="",D218="",E218=""),"",A218)</f>
        <v/>
      </c>
      <c r="C218" s="91"/>
      <c r="D218" s="92"/>
      <c r="E218" s="91"/>
      <c r="F218" s="97" t="str">
        <f>IF(B218="","",Vypocet_SKRYT!EB204)</f>
        <v/>
      </c>
      <c r="G218" s="98" t="str">
        <f t="shared" si="203"/>
        <v/>
      </c>
      <c r="H218" t="str">
        <f>IF(I218=1,VstupniParametry_SKRYT!$I$6&amp;""&amp;$D$10,IF(I218=2,VstupniParametry_SKRYT!$I$5,""))</f>
        <v/>
      </c>
      <c r="I218" t="str">
        <f t="shared" si="198"/>
        <v/>
      </c>
    </row>
    <row r="219" spans="1:9" ht="15" thickBot="1" x14ac:dyDescent="0.25">
      <c r="A219" s="28">
        <v>200</v>
      </c>
      <c r="B219" s="95" t="str">
        <f t="shared" ref="B219" si="205">IF(AND(C219="",D219="",E219),"",A219)</f>
        <v/>
      </c>
      <c r="C219" s="93"/>
      <c r="D219" s="93"/>
      <c r="E219" s="94"/>
      <c r="F219" s="97" t="str">
        <f>IF(B219="","",Vypocet_SKRYT!EB205)</f>
        <v/>
      </c>
      <c r="G219" s="98" t="str">
        <f t="shared" si="203"/>
        <v/>
      </c>
      <c r="H219" t="str">
        <f>IF(I219=1,VstupniParametry_SKRYT!$I$6&amp;""&amp;$D$10,IF(I219=2,VstupniParametry_SKRYT!$I$5,""))</f>
        <v/>
      </c>
      <c r="I219" t="str">
        <f t="shared" si="198"/>
        <v/>
      </c>
    </row>
    <row r="220" spans="1:9" ht="15" thickBot="1" x14ac:dyDescent="0.25">
      <c r="A220" s="28">
        <v>201</v>
      </c>
      <c r="B220" s="95" t="str">
        <f t="shared" ref="B220" si="206">IF(AND(C220="",D220="",E220=""),"",A220)</f>
        <v/>
      </c>
      <c r="C220" s="91"/>
      <c r="D220" s="92"/>
      <c r="E220" s="91"/>
      <c r="F220" s="97" t="str">
        <f>IF(B220="","",Vypocet_SKRYT!EB206)</f>
        <v/>
      </c>
      <c r="G220" s="98" t="str">
        <f t="shared" si="203"/>
        <v/>
      </c>
      <c r="H220" t="str">
        <f>IF(I220=1,VstupniParametry_SKRYT!$I$6&amp;""&amp;$D$10,IF(I220=2,VstupniParametry_SKRYT!$I$5,""))</f>
        <v/>
      </c>
      <c r="I220" t="str">
        <f t="shared" si="198"/>
        <v/>
      </c>
    </row>
    <row r="221" spans="1:9" ht="15" thickBot="1" x14ac:dyDescent="0.25">
      <c r="A221" s="28">
        <v>202</v>
      </c>
      <c r="B221" s="95" t="str">
        <f t="shared" ref="B221" si="207">IF(AND(C221="",D221="",E221),"",A221)</f>
        <v/>
      </c>
      <c r="C221" s="93"/>
      <c r="D221" s="93"/>
      <c r="E221" s="94"/>
      <c r="F221" s="97" t="str">
        <f>IF(B221="","",Vypocet_SKRYT!EB207)</f>
        <v/>
      </c>
      <c r="G221" s="98" t="str">
        <f t="shared" si="203"/>
        <v/>
      </c>
      <c r="H221" t="str">
        <f>IF(I221=1,VstupniParametry_SKRYT!$I$6&amp;""&amp;$D$10,IF(I221=2,VstupniParametry_SKRYT!$I$5,""))</f>
        <v/>
      </c>
      <c r="I221" t="str">
        <f t="shared" si="198"/>
        <v/>
      </c>
    </row>
    <row r="222" spans="1:9" ht="15" thickBot="1" x14ac:dyDescent="0.25">
      <c r="A222" s="28">
        <v>203</v>
      </c>
      <c r="B222" s="95" t="str">
        <f t="shared" ref="B222" si="208">IF(AND(C222="",D222="",E222=""),"",A222)</f>
        <v/>
      </c>
      <c r="C222" s="91"/>
      <c r="D222" s="92"/>
      <c r="E222" s="91"/>
      <c r="F222" s="97" t="str">
        <f>IF(B222="","",Vypocet_SKRYT!EB208)</f>
        <v/>
      </c>
      <c r="G222" s="98" t="str">
        <f t="shared" si="203"/>
        <v/>
      </c>
      <c r="H222" t="str">
        <f>IF(I222=1,VstupniParametry_SKRYT!$I$6&amp;""&amp;$D$10,IF(I222=2,VstupniParametry_SKRYT!$I$5,""))</f>
        <v/>
      </c>
      <c r="I222" t="str">
        <f t="shared" si="198"/>
        <v/>
      </c>
    </row>
    <row r="223" spans="1:9" ht="15" thickBot="1" x14ac:dyDescent="0.25">
      <c r="A223" s="28">
        <v>204</v>
      </c>
      <c r="B223" s="95" t="str">
        <f t="shared" ref="B223" si="209">IF(AND(C223="",D223="",E223),"",A223)</f>
        <v/>
      </c>
      <c r="C223" s="93"/>
      <c r="D223" s="93"/>
      <c r="E223" s="94"/>
      <c r="F223" s="97" t="str">
        <f>IF(B223="","",Vypocet_SKRYT!EB209)</f>
        <v/>
      </c>
      <c r="G223" s="98" t="str">
        <f t="shared" si="203"/>
        <v/>
      </c>
      <c r="H223" t="str">
        <f>IF(I223=1,VstupniParametry_SKRYT!$I$6&amp;""&amp;$D$10,IF(I223=2,VstupniParametry_SKRYT!$I$5,""))</f>
        <v/>
      </c>
      <c r="I223" t="str">
        <f t="shared" si="198"/>
        <v/>
      </c>
    </row>
    <row r="224" spans="1:9" ht="15" thickBot="1" x14ac:dyDescent="0.25">
      <c r="A224" s="28">
        <v>205</v>
      </c>
      <c r="B224" s="95" t="str">
        <f t="shared" ref="B224" si="210">IF(AND(C224="",D224="",E224=""),"",A224)</f>
        <v/>
      </c>
      <c r="C224" s="91"/>
      <c r="D224" s="92"/>
      <c r="E224" s="91"/>
      <c r="F224" s="97" t="str">
        <f>IF(B224="","",Vypocet_SKRYT!EB210)</f>
        <v/>
      </c>
      <c r="G224" s="98" t="str">
        <f t="shared" si="203"/>
        <v/>
      </c>
      <c r="H224" t="str">
        <f>IF(I224=1,VstupniParametry_SKRYT!$I$6&amp;""&amp;$D$10,IF(I224=2,VstupniParametry_SKRYT!$I$5,""))</f>
        <v/>
      </c>
      <c r="I224" t="str">
        <f t="shared" si="198"/>
        <v/>
      </c>
    </row>
    <row r="225" spans="1:9" ht="15" thickBot="1" x14ac:dyDescent="0.25">
      <c r="A225" s="28">
        <v>206</v>
      </c>
      <c r="B225" s="95" t="str">
        <f t="shared" ref="B225" si="211">IF(AND(C225="",D225="",E225),"",A225)</f>
        <v/>
      </c>
      <c r="C225" s="93"/>
      <c r="D225" s="93"/>
      <c r="E225" s="94"/>
      <c r="F225" s="97" t="str">
        <f>IF(B225="","",Vypocet_SKRYT!EB211)</f>
        <v/>
      </c>
      <c r="G225" s="98" t="str">
        <f t="shared" si="203"/>
        <v/>
      </c>
      <c r="H225" t="str">
        <f>IF(I225=1,VstupniParametry_SKRYT!$I$6&amp;""&amp;$D$10,IF(I225=2,VstupniParametry_SKRYT!$I$5,""))</f>
        <v/>
      </c>
      <c r="I225" t="str">
        <f t="shared" si="198"/>
        <v/>
      </c>
    </row>
    <row r="226" spans="1:9" ht="15" thickBot="1" x14ac:dyDescent="0.25">
      <c r="A226" s="28">
        <v>207</v>
      </c>
      <c r="B226" s="95" t="str">
        <f t="shared" ref="B226" si="212">IF(AND(C226="",D226="",E226=""),"",A226)</f>
        <v/>
      </c>
      <c r="C226" s="91"/>
      <c r="D226" s="92"/>
      <c r="E226" s="91"/>
      <c r="F226" s="97" t="str">
        <f>IF(B226="","",Vypocet_SKRYT!EB212)</f>
        <v/>
      </c>
      <c r="G226" s="98" t="str">
        <f t="shared" si="203"/>
        <v/>
      </c>
      <c r="H226" t="str">
        <f>IF(I226=1,VstupniParametry_SKRYT!$I$6&amp;""&amp;$D$10,IF(I226=2,VstupniParametry_SKRYT!$I$5,""))</f>
        <v/>
      </c>
      <c r="I226" t="str">
        <f t="shared" si="198"/>
        <v/>
      </c>
    </row>
    <row r="227" spans="1:9" ht="15" thickBot="1" x14ac:dyDescent="0.25">
      <c r="A227" s="28">
        <v>208</v>
      </c>
      <c r="B227" s="95" t="str">
        <f t="shared" ref="B227" si="213">IF(AND(C227="",D227="",E227),"",A227)</f>
        <v/>
      </c>
      <c r="C227" s="93"/>
      <c r="D227" s="93"/>
      <c r="E227" s="94"/>
      <c r="F227" s="97" t="str">
        <f>IF(B227="","",Vypocet_SKRYT!EB213)</f>
        <v/>
      </c>
      <c r="G227" s="98" t="str">
        <f t="shared" si="203"/>
        <v/>
      </c>
      <c r="H227" t="str">
        <f>IF(I227=1,VstupniParametry_SKRYT!$I$6&amp;""&amp;$D$10,IF(I227=2,VstupniParametry_SKRYT!$I$5,""))</f>
        <v/>
      </c>
      <c r="I227" t="str">
        <f t="shared" si="198"/>
        <v/>
      </c>
    </row>
    <row r="228" spans="1:9" ht="15" thickBot="1" x14ac:dyDescent="0.25">
      <c r="A228" s="28">
        <v>209</v>
      </c>
      <c r="B228" s="95" t="str">
        <f t="shared" ref="B228" si="214">IF(AND(C228="",D228="",E228=""),"",A228)</f>
        <v/>
      </c>
      <c r="C228" s="91"/>
      <c r="D228" s="92"/>
      <c r="E228" s="91"/>
      <c r="F228" s="97" t="str">
        <f>IF(B228="","",Vypocet_SKRYT!EB214)</f>
        <v/>
      </c>
      <c r="G228" s="98" t="str">
        <f t="shared" si="203"/>
        <v/>
      </c>
      <c r="H228" t="str">
        <f>IF(I228=1,VstupniParametry_SKRYT!$I$6&amp;""&amp;$D$10,IF(I228=2,VstupniParametry_SKRYT!$I$5,""))</f>
        <v/>
      </c>
      <c r="I228" t="str">
        <f t="shared" si="198"/>
        <v/>
      </c>
    </row>
    <row r="229" spans="1:9" ht="15" thickBot="1" x14ac:dyDescent="0.25">
      <c r="A229" s="28">
        <v>210</v>
      </c>
      <c r="B229" s="95" t="str">
        <f t="shared" ref="B229" si="215">IF(AND(C229="",D229="",E229),"",A229)</f>
        <v/>
      </c>
      <c r="C229" s="93"/>
      <c r="D229" s="93"/>
      <c r="E229" s="94"/>
      <c r="F229" s="97" t="str">
        <f>IF(B229="","",Vypocet_SKRYT!EB215)</f>
        <v/>
      </c>
      <c r="G229" s="98" t="str">
        <f t="shared" si="203"/>
        <v/>
      </c>
      <c r="H229" t="str">
        <f>IF(I229=1,VstupniParametry_SKRYT!$I$6&amp;""&amp;$D$10,IF(I229=2,VstupniParametry_SKRYT!$I$5,""))</f>
        <v/>
      </c>
      <c r="I229" t="str">
        <f t="shared" si="198"/>
        <v/>
      </c>
    </row>
    <row r="230" spans="1:9" ht="15" thickBot="1" x14ac:dyDescent="0.25">
      <c r="A230" s="28">
        <v>211</v>
      </c>
      <c r="B230" s="95" t="str">
        <f t="shared" ref="B230" si="216">IF(AND(C230="",D230="",E230=""),"",A230)</f>
        <v/>
      </c>
      <c r="C230" s="91"/>
      <c r="D230" s="92"/>
      <c r="E230" s="91"/>
      <c r="F230" s="97" t="str">
        <f>IF(B230="","",Vypocet_SKRYT!EB216)</f>
        <v/>
      </c>
      <c r="G230" s="98" t="str">
        <f t="shared" si="203"/>
        <v/>
      </c>
      <c r="H230" t="str">
        <f>IF(I230=1,VstupniParametry_SKRYT!$I$6&amp;""&amp;$D$10,IF(I230=2,VstupniParametry_SKRYT!$I$5,""))</f>
        <v/>
      </c>
      <c r="I230" t="str">
        <f t="shared" si="198"/>
        <v/>
      </c>
    </row>
    <row r="231" spans="1:9" ht="15" thickBot="1" x14ac:dyDescent="0.25">
      <c r="A231" s="28">
        <v>212</v>
      </c>
      <c r="B231" s="95" t="str">
        <f t="shared" ref="B231" si="217">IF(AND(C231="",D231="",E231),"",A231)</f>
        <v/>
      </c>
      <c r="C231" s="93"/>
      <c r="D231" s="93"/>
      <c r="E231" s="94"/>
      <c r="F231" s="97" t="str">
        <f>IF(B231="","",Vypocet_SKRYT!EB217)</f>
        <v/>
      </c>
      <c r="G231" s="98" t="str">
        <f t="shared" si="203"/>
        <v/>
      </c>
      <c r="H231" t="str">
        <f>IF(I231=1,VstupniParametry_SKRYT!$I$6&amp;""&amp;$D$10,IF(I231=2,VstupniParametry_SKRYT!$I$5,""))</f>
        <v/>
      </c>
      <c r="I231" t="str">
        <f t="shared" si="198"/>
        <v/>
      </c>
    </row>
    <row r="232" spans="1:9" ht="15" thickBot="1" x14ac:dyDescent="0.25">
      <c r="A232" s="28">
        <v>213</v>
      </c>
      <c r="B232" s="95" t="str">
        <f t="shared" ref="B232" si="218">IF(AND(C232="",D232="",E232=""),"",A232)</f>
        <v/>
      </c>
      <c r="C232" s="91"/>
      <c r="D232" s="92"/>
      <c r="E232" s="91"/>
      <c r="F232" s="97" t="str">
        <f>IF(B232="","",Vypocet_SKRYT!EB218)</f>
        <v/>
      </c>
      <c r="G232" s="98" t="str">
        <f t="shared" si="203"/>
        <v/>
      </c>
      <c r="H232" t="str">
        <f>IF(I232=1,VstupniParametry_SKRYT!$I$6&amp;""&amp;$D$10,IF(I232=2,VstupniParametry_SKRYT!$I$5,""))</f>
        <v/>
      </c>
      <c r="I232" t="str">
        <f t="shared" si="198"/>
        <v/>
      </c>
    </row>
    <row r="233" spans="1:9" ht="15" thickBot="1" x14ac:dyDescent="0.25">
      <c r="A233" s="28">
        <v>214</v>
      </c>
      <c r="B233" s="95" t="str">
        <f t="shared" ref="B233" si="219">IF(AND(C233="",D233="",E233),"",A233)</f>
        <v/>
      </c>
      <c r="C233" s="93"/>
      <c r="D233" s="93"/>
      <c r="E233" s="94"/>
      <c r="F233" s="97" t="str">
        <f>IF(B233="","",Vypocet_SKRYT!EB219)</f>
        <v/>
      </c>
      <c r="G233" s="98" t="str">
        <f t="shared" si="203"/>
        <v/>
      </c>
      <c r="H233" t="str">
        <f>IF(I233=1,VstupniParametry_SKRYT!$I$6&amp;""&amp;$D$10,IF(I233=2,VstupniParametry_SKRYT!$I$5,""))</f>
        <v/>
      </c>
      <c r="I233" t="str">
        <f t="shared" si="198"/>
        <v/>
      </c>
    </row>
    <row r="234" spans="1:9" ht="15" thickBot="1" x14ac:dyDescent="0.25">
      <c r="A234" s="28">
        <v>215</v>
      </c>
      <c r="B234" s="95" t="str">
        <f t="shared" ref="B234" si="220">IF(AND(C234="",D234="",E234=""),"",A234)</f>
        <v/>
      </c>
      <c r="C234" s="91"/>
      <c r="D234" s="92"/>
      <c r="E234" s="91"/>
      <c r="F234" s="97" t="str">
        <f>IF(B234="","",Vypocet_SKRYT!EB220)</f>
        <v/>
      </c>
      <c r="G234" s="98" t="str">
        <f t="shared" si="203"/>
        <v/>
      </c>
      <c r="H234" t="str">
        <f>IF(I234=1,VstupniParametry_SKRYT!$I$6&amp;""&amp;$D$10,IF(I234=2,VstupniParametry_SKRYT!$I$5,""))</f>
        <v/>
      </c>
      <c r="I234" t="str">
        <f t="shared" si="198"/>
        <v/>
      </c>
    </row>
    <row r="235" spans="1:9" ht="15" thickBot="1" x14ac:dyDescent="0.25">
      <c r="A235" s="28">
        <v>216</v>
      </c>
      <c r="B235" s="95" t="str">
        <f t="shared" ref="B235" si="221">IF(AND(C235="",D235="",E235),"",A235)</f>
        <v/>
      </c>
      <c r="C235" s="93"/>
      <c r="D235" s="93"/>
      <c r="E235" s="94"/>
      <c r="F235" s="97" t="str">
        <f>IF(B235="","",Vypocet_SKRYT!EB221)</f>
        <v/>
      </c>
      <c r="G235" s="98" t="str">
        <f t="shared" si="203"/>
        <v/>
      </c>
      <c r="H235" t="str">
        <f>IF(I235=1,VstupniParametry_SKRYT!$I$6&amp;""&amp;$D$10,IF(I235=2,VstupniParametry_SKRYT!$I$5,""))</f>
        <v/>
      </c>
      <c r="I235" t="str">
        <f t="shared" si="198"/>
        <v/>
      </c>
    </row>
    <row r="236" spans="1:9" ht="15" thickBot="1" x14ac:dyDescent="0.25">
      <c r="A236" s="28">
        <v>217</v>
      </c>
      <c r="B236" s="95" t="str">
        <f t="shared" ref="B236" si="222">IF(AND(C236="",D236="",E236=""),"",A236)</f>
        <v/>
      </c>
      <c r="C236" s="91"/>
      <c r="D236" s="92"/>
      <c r="E236" s="91"/>
      <c r="F236" s="97" t="str">
        <f>IF(B236="","",Vypocet_SKRYT!EB222)</f>
        <v/>
      </c>
      <c r="G236" s="98" t="str">
        <f t="shared" si="203"/>
        <v/>
      </c>
      <c r="H236" t="str">
        <f>IF(I236=1,VstupniParametry_SKRYT!$I$6&amp;""&amp;$D$10,IF(I236=2,VstupniParametry_SKRYT!$I$5,""))</f>
        <v/>
      </c>
      <c r="I236" t="str">
        <f t="shared" si="198"/>
        <v/>
      </c>
    </row>
    <row r="237" spans="1:9" ht="15" thickBot="1" x14ac:dyDescent="0.25">
      <c r="A237" s="28">
        <v>218</v>
      </c>
      <c r="B237" s="95" t="str">
        <f t="shared" ref="B237" si="223">IF(AND(C237="",D237="",E237),"",A237)</f>
        <v/>
      </c>
      <c r="C237" s="93"/>
      <c r="D237" s="93"/>
      <c r="E237" s="94"/>
      <c r="F237" s="97" t="str">
        <f>IF(B237="","",Vypocet_SKRYT!EB223)</f>
        <v/>
      </c>
      <c r="G237" s="98" t="str">
        <f t="shared" si="203"/>
        <v/>
      </c>
      <c r="H237" t="str">
        <f>IF(I237=1,VstupniParametry_SKRYT!$I$6&amp;""&amp;$D$10,IF(I237=2,VstupniParametry_SKRYT!$I$5,""))</f>
        <v/>
      </c>
      <c r="I237" t="str">
        <f t="shared" si="198"/>
        <v/>
      </c>
    </row>
    <row r="238" spans="1:9" ht="15" thickBot="1" x14ac:dyDescent="0.25">
      <c r="A238" s="28">
        <v>219</v>
      </c>
      <c r="B238" s="95" t="str">
        <f t="shared" ref="B238" si="224">IF(AND(C238="",D238="",E238=""),"",A238)</f>
        <v/>
      </c>
      <c r="C238" s="91"/>
      <c r="D238" s="92"/>
      <c r="E238" s="91"/>
      <c r="F238" s="97" t="str">
        <f>IF(B238="","",Vypocet_SKRYT!EB224)</f>
        <v/>
      </c>
      <c r="G238" s="98" t="str">
        <f t="shared" si="203"/>
        <v/>
      </c>
      <c r="H238" t="str">
        <f>IF(I238=1,VstupniParametry_SKRYT!$I$6&amp;""&amp;$D$10,IF(I238=2,VstupniParametry_SKRYT!$I$5,""))</f>
        <v/>
      </c>
      <c r="I238" t="str">
        <f t="shared" si="198"/>
        <v/>
      </c>
    </row>
    <row r="239" spans="1:9" ht="15" thickBot="1" x14ac:dyDescent="0.25">
      <c r="A239" s="28">
        <v>220</v>
      </c>
      <c r="B239" s="95" t="str">
        <f t="shared" ref="B239" si="225">IF(AND(C239="",D239="",E239),"",A239)</f>
        <v/>
      </c>
      <c r="C239" s="93"/>
      <c r="D239" s="93"/>
      <c r="E239" s="94"/>
      <c r="F239" s="97" t="str">
        <f>IF(B239="","",Vypocet_SKRYT!EB225)</f>
        <v/>
      </c>
      <c r="G239" s="98" t="str">
        <f t="shared" si="203"/>
        <v/>
      </c>
      <c r="H239" t="str">
        <f>IF(I239=1,VstupniParametry_SKRYT!$I$6&amp;""&amp;$D$10,IF(I239=2,VstupniParametry_SKRYT!$I$5,""))</f>
        <v/>
      </c>
      <c r="I239" t="str">
        <f t="shared" si="198"/>
        <v/>
      </c>
    </row>
    <row r="240" spans="1:9" ht="15" thickBot="1" x14ac:dyDescent="0.25">
      <c r="A240" s="28">
        <v>221</v>
      </c>
      <c r="B240" s="95" t="str">
        <f t="shared" ref="B240" si="226">IF(AND(C240="",D240="",E240=""),"",A240)</f>
        <v/>
      </c>
      <c r="C240" s="91"/>
      <c r="D240" s="92"/>
      <c r="E240" s="91"/>
      <c r="F240" s="97" t="str">
        <f>IF(B240="","",Vypocet_SKRYT!EB226)</f>
        <v/>
      </c>
      <c r="G240" s="98" t="str">
        <f t="shared" si="203"/>
        <v/>
      </c>
      <c r="H240" t="str">
        <f>IF(I240=1,VstupniParametry_SKRYT!$I$6&amp;""&amp;$D$10,IF(I240=2,VstupniParametry_SKRYT!$I$5,""))</f>
        <v/>
      </c>
      <c r="I240" t="str">
        <f t="shared" si="198"/>
        <v/>
      </c>
    </row>
    <row r="241" spans="1:9" ht="15" thickBot="1" x14ac:dyDescent="0.25">
      <c r="A241" s="28">
        <v>222</v>
      </c>
      <c r="B241" s="95" t="str">
        <f t="shared" ref="B241" si="227">IF(AND(C241="",D241="",E241),"",A241)</f>
        <v/>
      </c>
      <c r="C241" s="93"/>
      <c r="D241" s="93"/>
      <c r="E241" s="94"/>
      <c r="F241" s="97" t="str">
        <f>IF(B241="","",Vypocet_SKRYT!EB227)</f>
        <v/>
      </c>
      <c r="G241" s="98" t="str">
        <f t="shared" si="203"/>
        <v/>
      </c>
      <c r="H241" t="str">
        <f>IF(I241=1,VstupniParametry_SKRYT!$I$6&amp;""&amp;$D$10,IF(I241=2,VstupniParametry_SKRYT!$I$5,""))</f>
        <v/>
      </c>
      <c r="I241" t="str">
        <f t="shared" si="198"/>
        <v/>
      </c>
    </row>
    <row r="242" spans="1:9" ht="15" thickBot="1" x14ac:dyDescent="0.25">
      <c r="A242" s="28">
        <v>223</v>
      </c>
      <c r="B242" s="95" t="str">
        <f t="shared" ref="B242" si="228">IF(AND(C242="",D242="",E242=""),"",A242)</f>
        <v/>
      </c>
      <c r="C242" s="91"/>
      <c r="D242" s="92"/>
      <c r="E242" s="91"/>
      <c r="F242" s="97" t="str">
        <f>IF(B242="","",Vypocet_SKRYT!EB228)</f>
        <v/>
      </c>
      <c r="G242" s="98" t="str">
        <f t="shared" si="203"/>
        <v/>
      </c>
      <c r="H242" t="str">
        <f>IF(I242=1,VstupniParametry_SKRYT!$I$6&amp;""&amp;$D$10,IF(I242=2,VstupniParametry_SKRYT!$I$5,""))</f>
        <v/>
      </c>
      <c r="I242" t="str">
        <f t="shared" si="198"/>
        <v/>
      </c>
    </row>
    <row r="243" spans="1:9" ht="15" thickBot="1" x14ac:dyDescent="0.25">
      <c r="A243" s="28">
        <v>224</v>
      </c>
      <c r="B243" s="95" t="str">
        <f t="shared" ref="B243" si="229">IF(AND(C243="",D243="",E243),"",A243)</f>
        <v/>
      </c>
      <c r="C243" s="93"/>
      <c r="D243" s="93"/>
      <c r="E243" s="94"/>
      <c r="F243" s="97" t="str">
        <f>IF(B243="","",Vypocet_SKRYT!EB229)</f>
        <v/>
      </c>
      <c r="G243" s="98" t="str">
        <f t="shared" si="203"/>
        <v/>
      </c>
      <c r="H243" t="str">
        <f>IF(I243=1,VstupniParametry_SKRYT!$I$6&amp;""&amp;$D$10,IF(I243=2,VstupniParametry_SKRYT!$I$5,""))</f>
        <v/>
      </c>
      <c r="I243" t="str">
        <f t="shared" si="198"/>
        <v/>
      </c>
    </row>
    <row r="244" spans="1:9" ht="15" thickBot="1" x14ac:dyDescent="0.25">
      <c r="A244" s="28">
        <v>225</v>
      </c>
      <c r="B244" s="95" t="str">
        <f t="shared" ref="B244" si="230">IF(AND(C244="",D244="",E244=""),"",A244)</f>
        <v/>
      </c>
      <c r="C244" s="91"/>
      <c r="D244" s="92"/>
      <c r="E244" s="91"/>
      <c r="F244" s="97" t="str">
        <f>IF(B244="","",Vypocet_SKRYT!EB230)</f>
        <v/>
      </c>
      <c r="G244" s="98" t="str">
        <f t="shared" si="203"/>
        <v/>
      </c>
      <c r="H244" t="str">
        <f>IF(I244=1,VstupniParametry_SKRYT!$I$6&amp;""&amp;$D$10,IF(I244=2,VstupniParametry_SKRYT!$I$5,""))</f>
        <v/>
      </c>
      <c r="I244" t="str">
        <f t="shared" si="198"/>
        <v/>
      </c>
    </row>
    <row r="245" spans="1:9" ht="15" thickBot="1" x14ac:dyDescent="0.25">
      <c r="A245" s="28">
        <v>226</v>
      </c>
      <c r="B245" s="95" t="str">
        <f t="shared" ref="B245" si="231">IF(AND(C245="",D245="",E245),"",A245)</f>
        <v/>
      </c>
      <c r="C245" s="93"/>
      <c r="D245" s="93"/>
      <c r="E245" s="94"/>
      <c r="F245" s="97" t="str">
        <f>IF(B245="","",Vypocet_SKRYT!EB231)</f>
        <v/>
      </c>
      <c r="G245" s="98" t="str">
        <f t="shared" si="203"/>
        <v/>
      </c>
      <c r="H245" t="str">
        <f>IF(I245=1,VstupniParametry_SKRYT!$I$6&amp;""&amp;$D$10,IF(I245=2,VstupniParametry_SKRYT!$I$5,""))</f>
        <v/>
      </c>
      <c r="I245" t="str">
        <f t="shared" si="198"/>
        <v/>
      </c>
    </row>
    <row r="246" spans="1:9" ht="15" thickBot="1" x14ac:dyDescent="0.25">
      <c r="A246" s="28">
        <v>227</v>
      </c>
      <c r="B246" s="95" t="str">
        <f t="shared" ref="B246" si="232">IF(AND(C246="",D246="",E246=""),"",A246)</f>
        <v/>
      </c>
      <c r="C246" s="91"/>
      <c r="D246" s="92"/>
      <c r="E246" s="91"/>
      <c r="F246" s="97" t="str">
        <f>IF(B246="","",Vypocet_SKRYT!EB232)</f>
        <v/>
      </c>
      <c r="G246" s="98" t="str">
        <f t="shared" si="203"/>
        <v/>
      </c>
      <c r="H246" t="str">
        <f>IF(I246=1,VstupniParametry_SKRYT!$I$6&amp;""&amp;$D$10,IF(I246=2,VstupniParametry_SKRYT!$I$5,""))</f>
        <v/>
      </c>
      <c r="I246" t="str">
        <f t="shared" si="198"/>
        <v/>
      </c>
    </row>
    <row r="247" spans="1:9" ht="15" thickBot="1" x14ac:dyDescent="0.25">
      <c r="A247" s="28">
        <v>228</v>
      </c>
      <c r="B247" s="95" t="str">
        <f t="shared" ref="B247" si="233">IF(AND(C247="",D247="",E247),"",A247)</f>
        <v/>
      </c>
      <c r="C247" s="93"/>
      <c r="D247" s="93"/>
      <c r="E247" s="94"/>
      <c r="F247" s="97" t="str">
        <f>IF(B247="","",Vypocet_SKRYT!EB233)</f>
        <v/>
      </c>
      <c r="G247" s="98" t="str">
        <f t="shared" si="203"/>
        <v/>
      </c>
      <c r="H247" t="str">
        <f>IF(I247=1,VstupniParametry_SKRYT!$I$6&amp;""&amp;$D$10,IF(I247=2,VstupniParametry_SKRYT!$I$5,""))</f>
        <v/>
      </c>
      <c r="I247" t="str">
        <f t="shared" si="198"/>
        <v/>
      </c>
    </row>
    <row r="248" spans="1:9" ht="15" thickBot="1" x14ac:dyDescent="0.25">
      <c r="A248" s="28">
        <v>229</v>
      </c>
      <c r="B248" s="95" t="str">
        <f t="shared" ref="B248" si="234">IF(AND(C248="",D248="",E248=""),"",A248)</f>
        <v/>
      </c>
      <c r="C248" s="91"/>
      <c r="D248" s="92"/>
      <c r="E248" s="91"/>
      <c r="F248" s="97" t="str">
        <f>IF(B248="","",Vypocet_SKRYT!EB234)</f>
        <v/>
      </c>
      <c r="G248" s="98" t="str">
        <f t="shared" si="203"/>
        <v/>
      </c>
      <c r="H248" t="str">
        <f>IF(I248=1,VstupniParametry_SKRYT!$I$6&amp;""&amp;$D$10,IF(I248=2,VstupniParametry_SKRYT!$I$5,""))</f>
        <v/>
      </c>
      <c r="I248" t="str">
        <f t="shared" si="198"/>
        <v/>
      </c>
    </row>
    <row r="249" spans="1:9" ht="15" thickBot="1" x14ac:dyDescent="0.25">
      <c r="A249" s="28">
        <v>230</v>
      </c>
      <c r="B249" s="95" t="str">
        <f t="shared" ref="B249" si="235">IF(AND(C249="",D249="",E249),"",A249)</f>
        <v/>
      </c>
      <c r="C249" s="93"/>
      <c r="D249" s="93"/>
      <c r="E249" s="94"/>
      <c r="F249" s="97" t="str">
        <f>IF(B249="","",Vypocet_SKRYT!EB235)</f>
        <v/>
      </c>
      <c r="G249" s="98" t="str">
        <f t="shared" si="203"/>
        <v/>
      </c>
      <c r="H249" t="str">
        <f>IF(I249=1,VstupniParametry_SKRYT!$I$6&amp;""&amp;$D$10,IF(I249=2,VstupniParametry_SKRYT!$I$5,""))</f>
        <v/>
      </c>
      <c r="I249" t="str">
        <f t="shared" si="198"/>
        <v/>
      </c>
    </row>
    <row r="250" spans="1:9" ht="15" thickBot="1" x14ac:dyDescent="0.25">
      <c r="A250" s="28">
        <v>231</v>
      </c>
      <c r="B250" s="95" t="str">
        <f t="shared" ref="B250" si="236">IF(AND(C250="",D250="",E250=""),"",A250)</f>
        <v/>
      </c>
      <c r="C250" s="91"/>
      <c r="D250" s="92"/>
      <c r="E250" s="91"/>
      <c r="F250" s="97" t="str">
        <f>IF(B250="","",Vypocet_SKRYT!EB236)</f>
        <v/>
      </c>
      <c r="G250" s="98" t="str">
        <f t="shared" si="203"/>
        <v/>
      </c>
      <c r="H250" t="str">
        <f>IF(I250=1,VstupniParametry_SKRYT!$I$6&amp;""&amp;$D$10,IF(I250=2,VstupniParametry_SKRYT!$I$5,""))</f>
        <v/>
      </c>
      <c r="I250" t="str">
        <f t="shared" si="198"/>
        <v/>
      </c>
    </row>
    <row r="251" spans="1:9" ht="15" thickBot="1" x14ac:dyDescent="0.25">
      <c r="A251" s="28">
        <v>232</v>
      </c>
      <c r="B251" s="95" t="str">
        <f t="shared" ref="B251" si="237">IF(AND(C251="",D251="",E251),"",A251)</f>
        <v/>
      </c>
      <c r="C251" s="93"/>
      <c r="D251" s="93"/>
      <c r="E251" s="94"/>
      <c r="F251" s="97" t="str">
        <f>IF(B251="","",Vypocet_SKRYT!EB237)</f>
        <v/>
      </c>
      <c r="G251" s="98" t="str">
        <f t="shared" si="203"/>
        <v/>
      </c>
      <c r="H251" t="str">
        <f>IF(I251=1,VstupniParametry_SKRYT!$I$6&amp;""&amp;$D$10,IF(I251=2,VstupniParametry_SKRYT!$I$5,""))</f>
        <v/>
      </c>
      <c r="I251" t="str">
        <f t="shared" si="198"/>
        <v/>
      </c>
    </row>
    <row r="252" spans="1:9" ht="15" thickBot="1" x14ac:dyDescent="0.25">
      <c r="A252" s="28">
        <v>233</v>
      </c>
      <c r="B252" s="95" t="str">
        <f t="shared" ref="B252" si="238">IF(AND(C252="",D252="",E252=""),"",A252)</f>
        <v/>
      </c>
      <c r="C252" s="91"/>
      <c r="D252" s="92"/>
      <c r="E252" s="91"/>
      <c r="F252" s="97" t="str">
        <f>IF(B252="","",Vypocet_SKRYT!EB238)</f>
        <v/>
      </c>
      <c r="G252" s="98" t="str">
        <f t="shared" si="203"/>
        <v/>
      </c>
      <c r="H252" t="str">
        <f>IF(I252=1,VstupniParametry_SKRYT!$I$6&amp;""&amp;$D$10,IF(I252=2,VstupniParametry_SKRYT!$I$5,""))</f>
        <v/>
      </c>
      <c r="I252" t="str">
        <f t="shared" si="198"/>
        <v/>
      </c>
    </row>
    <row r="253" spans="1:9" ht="15" thickBot="1" x14ac:dyDescent="0.25">
      <c r="A253" s="28">
        <v>234</v>
      </c>
      <c r="B253" s="95" t="str">
        <f t="shared" ref="B253" si="239">IF(AND(C253="",D253="",E253),"",A253)</f>
        <v/>
      </c>
      <c r="C253" s="93"/>
      <c r="D253" s="93"/>
      <c r="E253" s="94"/>
      <c r="F253" s="97" t="str">
        <f>IF(B253="","",Vypocet_SKRYT!EB239)</f>
        <v/>
      </c>
      <c r="G253" s="98" t="str">
        <f t="shared" si="203"/>
        <v/>
      </c>
      <c r="H253" t="str">
        <f>IF(I253=1,VstupniParametry_SKRYT!$I$6&amp;""&amp;$D$10,IF(I253=2,VstupniParametry_SKRYT!$I$5,""))</f>
        <v/>
      </c>
      <c r="I253" t="str">
        <f t="shared" si="198"/>
        <v/>
      </c>
    </row>
    <row r="254" spans="1:9" ht="15" thickBot="1" x14ac:dyDescent="0.25">
      <c r="A254" s="28">
        <v>235</v>
      </c>
      <c r="B254" s="95" t="str">
        <f t="shared" ref="B254" si="240">IF(AND(C254="",D254="",E254=""),"",A254)</f>
        <v/>
      </c>
      <c r="C254" s="91"/>
      <c r="D254" s="92"/>
      <c r="E254" s="91"/>
      <c r="F254" s="97" t="str">
        <f>IF(B254="","",Vypocet_SKRYT!EB240)</f>
        <v/>
      </c>
      <c r="G254" s="98" t="str">
        <f t="shared" si="203"/>
        <v/>
      </c>
      <c r="H254" t="str">
        <f>IF(I254=1,VstupniParametry_SKRYT!$I$6&amp;""&amp;$D$10,IF(I254=2,VstupniParametry_SKRYT!$I$5,""))</f>
        <v/>
      </c>
      <c r="I254" t="str">
        <f t="shared" si="198"/>
        <v/>
      </c>
    </row>
    <row r="255" spans="1:9" ht="15" thickBot="1" x14ac:dyDescent="0.25">
      <c r="A255" s="28">
        <v>236</v>
      </c>
      <c r="B255" s="95" t="str">
        <f t="shared" ref="B255" si="241">IF(AND(C255="",D255="",E255),"",A255)</f>
        <v/>
      </c>
      <c r="C255" s="93"/>
      <c r="D255" s="93"/>
      <c r="E255" s="94"/>
      <c r="F255" s="97" t="str">
        <f>IF(B255="","",Vypocet_SKRYT!EB241)</f>
        <v/>
      </c>
      <c r="G255" s="98" t="str">
        <f t="shared" si="203"/>
        <v/>
      </c>
      <c r="H255" t="str">
        <f>IF(I255=1,VstupniParametry_SKRYT!$I$6&amp;""&amp;$D$10,IF(I255=2,VstupniParametry_SKRYT!$I$5,""))</f>
        <v/>
      </c>
      <c r="I255" t="str">
        <f t="shared" si="198"/>
        <v/>
      </c>
    </row>
    <row r="256" spans="1:9" ht="15" thickBot="1" x14ac:dyDescent="0.25">
      <c r="A256" s="28">
        <v>237</v>
      </c>
      <c r="B256" s="95" t="str">
        <f t="shared" ref="B256" si="242">IF(AND(C256="",D256="",E256=""),"",A256)</f>
        <v/>
      </c>
      <c r="C256" s="91"/>
      <c r="D256" s="92"/>
      <c r="E256" s="91"/>
      <c r="F256" s="97" t="str">
        <f>IF(B256="","",Vypocet_SKRYT!EB242)</f>
        <v/>
      </c>
      <c r="G256" s="98" t="str">
        <f t="shared" si="203"/>
        <v/>
      </c>
      <c r="H256" t="str">
        <f>IF(I256=1,VstupniParametry_SKRYT!$I$6&amp;""&amp;$D$10,IF(I256=2,VstupniParametry_SKRYT!$I$5,""))</f>
        <v/>
      </c>
      <c r="I256" t="str">
        <f t="shared" si="198"/>
        <v/>
      </c>
    </row>
    <row r="257" spans="1:9" ht="15" thickBot="1" x14ac:dyDescent="0.25">
      <c r="A257" s="28">
        <v>238</v>
      </c>
      <c r="B257" s="95" t="str">
        <f t="shared" ref="B257" si="243">IF(AND(C257="",D257="",E257),"",A257)</f>
        <v/>
      </c>
      <c r="C257" s="93"/>
      <c r="D257" s="93"/>
      <c r="E257" s="94"/>
      <c r="F257" s="97" t="str">
        <f>IF(B257="","",Vypocet_SKRYT!EB243)</f>
        <v/>
      </c>
      <c r="G257" s="98" t="str">
        <f t="shared" si="203"/>
        <v/>
      </c>
      <c r="H257" t="str">
        <f>IF(I257=1,VstupniParametry_SKRYT!$I$6&amp;""&amp;$D$10,IF(I257=2,VstupniParametry_SKRYT!$I$5,""))</f>
        <v/>
      </c>
      <c r="I257" t="str">
        <f t="shared" si="198"/>
        <v/>
      </c>
    </row>
    <row r="258" spans="1:9" ht="15" thickBot="1" x14ac:dyDescent="0.25">
      <c r="A258" s="28">
        <v>239</v>
      </c>
      <c r="B258" s="95" t="str">
        <f t="shared" ref="B258" si="244">IF(AND(C258="",D258="",E258=""),"",A258)</f>
        <v/>
      </c>
      <c r="C258" s="91"/>
      <c r="D258" s="92"/>
      <c r="E258" s="91"/>
      <c r="F258" s="97" t="str">
        <f>IF(B258="","",Vypocet_SKRYT!EB244)</f>
        <v/>
      </c>
      <c r="G258" s="98" t="str">
        <f t="shared" si="203"/>
        <v/>
      </c>
      <c r="H258" t="str">
        <f>IF(I258=1,VstupniParametry_SKRYT!$I$6&amp;""&amp;$D$10,IF(I258=2,VstupniParametry_SKRYT!$I$5,""))</f>
        <v/>
      </c>
      <c r="I258" t="str">
        <f t="shared" si="198"/>
        <v/>
      </c>
    </row>
    <row r="259" spans="1:9" ht="15" thickBot="1" x14ac:dyDescent="0.25">
      <c r="A259" s="28">
        <v>240</v>
      </c>
      <c r="B259" s="95" t="str">
        <f t="shared" ref="B259" si="245">IF(AND(C259="",D259="",E259),"",A259)</f>
        <v/>
      </c>
      <c r="C259" s="93"/>
      <c r="D259" s="93"/>
      <c r="E259" s="94"/>
      <c r="F259" s="97" t="str">
        <f>IF(B259="","",Vypocet_SKRYT!EB245)</f>
        <v/>
      </c>
      <c r="G259" s="98" t="str">
        <f t="shared" si="203"/>
        <v/>
      </c>
      <c r="H259" t="str">
        <f>IF(I259=1,VstupniParametry_SKRYT!$I$6&amp;""&amp;$D$10,IF(I259=2,VstupniParametry_SKRYT!$I$5,""))</f>
        <v/>
      </c>
      <c r="I259" t="str">
        <f t="shared" si="198"/>
        <v/>
      </c>
    </row>
    <row r="260" spans="1:9" ht="15" thickBot="1" x14ac:dyDescent="0.25">
      <c r="A260" s="28">
        <v>241</v>
      </c>
      <c r="B260" s="95" t="str">
        <f t="shared" ref="B260" si="246">IF(AND(C260="",D260="",E260=""),"",A260)</f>
        <v/>
      </c>
      <c r="C260" s="91"/>
      <c r="D260" s="92"/>
      <c r="E260" s="91"/>
      <c r="F260" s="97" t="str">
        <f>IF(B260="","",Vypocet_SKRYT!EB246)</f>
        <v/>
      </c>
      <c r="G260" s="98" t="str">
        <f t="shared" si="203"/>
        <v/>
      </c>
      <c r="H260" t="str">
        <f>IF(I260=1,VstupniParametry_SKRYT!$I$6&amp;""&amp;$D$10,IF(I260=2,VstupniParametry_SKRYT!$I$5,""))</f>
        <v/>
      </c>
      <c r="I260" t="str">
        <f t="shared" si="198"/>
        <v/>
      </c>
    </row>
    <row r="261" spans="1:9" ht="15" thickBot="1" x14ac:dyDescent="0.25">
      <c r="A261" s="28">
        <v>242</v>
      </c>
      <c r="B261" s="95" t="str">
        <f t="shared" ref="B261" si="247">IF(AND(C261="",D261="",E261),"",A261)</f>
        <v/>
      </c>
      <c r="C261" s="93"/>
      <c r="D261" s="93"/>
      <c r="E261" s="94"/>
      <c r="F261" s="97" t="str">
        <f>IF(B261="","",Vypocet_SKRYT!EB247)</f>
        <v/>
      </c>
      <c r="G261" s="98" t="str">
        <f t="shared" si="203"/>
        <v/>
      </c>
      <c r="H261" t="str">
        <f>IF(I261=1,VstupniParametry_SKRYT!$I$6&amp;""&amp;$D$10,IF(I261=2,VstupniParametry_SKRYT!$I$5,""))</f>
        <v/>
      </c>
      <c r="I261" t="str">
        <f t="shared" si="198"/>
        <v/>
      </c>
    </row>
    <row r="262" spans="1:9" ht="15" thickBot="1" x14ac:dyDescent="0.25">
      <c r="A262" s="28">
        <v>243</v>
      </c>
      <c r="B262" s="95" t="str">
        <f t="shared" ref="B262" si="248">IF(AND(C262="",D262="",E262=""),"",A262)</f>
        <v/>
      </c>
      <c r="C262" s="91"/>
      <c r="D262" s="92"/>
      <c r="E262" s="91"/>
      <c r="F262" s="97" t="str">
        <f>IF(B262="","",Vypocet_SKRYT!EB248)</f>
        <v/>
      </c>
      <c r="G262" s="98" t="str">
        <f t="shared" si="203"/>
        <v/>
      </c>
      <c r="H262" t="str">
        <f>IF(I262=1,VstupniParametry_SKRYT!$I$6&amp;""&amp;$D$10,IF(I262=2,VstupniParametry_SKRYT!$I$5,""))</f>
        <v/>
      </c>
      <c r="I262" t="str">
        <f t="shared" si="198"/>
        <v/>
      </c>
    </row>
    <row r="263" spans="1:9" ht="15" thickBot="1" x14ac:dyDescent="0.25">
      <c r="A263" s="28">
        <v>244</v>
      </c>
      <c r="B263" s="95" t="str">
        <f t="shared" ref="B263" si="249">IF(AND(C263="",D263="",E263),"",A263)</f>
        <v/>
      </c>
      <c r="C263" s="93"/>
      <c r="D263" s="93"/>
      <c r="E263" s="94"/>
      <c r="F263" s="97" t="str">
        <f>IF(B263="","",Vypocet_SKRYT!EB249)</f>
        <v/>
      </c>
      <c r="G263" s="98" t="str">
        <f t="shared" si="203"/>
        <v/>
      </c>
      <c r="H263" t="str">
        <f>IF(I263=1,VstupniParametry_SKRYT!$I$6&amp;""&amp;$D$10,IF(I263=2,VstupniParametry_SKRYT!$I$5,""))</f>
        <v/>
      </c>
      <c r="I263" t="str">
        <f t="shared" si="198"/>
        <v/>
      </c>
    </row>
    <row r="264" spans="1:9" ht="15" thickBot="1" x14ac:dyDescent="0.25">
      <c r="A264" s="28">
        <v>245</v>
      </c>
      <c r="B264" s="95" t="str">
        <f t="shared" ref="B264" si="250">IF(AND(C264="",D264="",E264=""),"",A264)</f>
        <v/>
      </c>
      <c r="C264" s="91"/>
      <c r="D264" s="92"/>
      <c r="E264" s="91"/>
      <c r="F264" s="97" t="str">
        <f>IF(B264="","",Vypocet_SKRYT!EB250)</f>
        <v/>
      </c>
      <c r="G264" s="98" t="str">
        <f t="shared" si="203"/>
        <v/>
      </c>
      <c r="H264" t="str">
        <f>IF(I264=1,VstupniParametry_SKRYT!$I$6&amp;""&amp;$D$10,IF(I264=2,VstupniParametry_SKRYT!$I$5,""))</f>
        <v/>
      </c>
      <c r="I264" t="str">
        <f t="shared" si="198"/>
        <v/>
      </c>
    </row>
    <row r="265" spans="1:9" ht="15" thickBot="1" x14ac:dyDescent="0.25">
      <c r="A265" s="28">
        <v>246</v>
      </c>
      <c r="B265" s="95" t="str">
        <f t="shared" ref="B265" si="251">IF(AND(C265="",D265="",E265),"",A265)</f>
        <v/>
      </c>
      <c r="C265" s="93"/>
      <c r="D265" s="93"/>
      <c r="E265" s="94"/>
      <c r="F265" s="97" t="str">
        <f>IF(B265="","",Vypocet_SKRYT!EB251)</f>
        <v/>
      </c>
      <c r="G265" s="98" t="str">
        <f t="shared" si="203"/>
        <v/>
      </c>
      <c r="H265" t="str">
        <f>IF(I265=1,VstupniParametry_SKRYT!$I$6&amp;""&amp;$D$10,IF(I265=2,VstupniParametry_SKRYT!$I$5,""))</f>
        <v/>
      </c>
      <c r="I265" t="str">
        <f t="shared" si="198"/>
        <v/>
      </c>
    </row>
    <row r="266" spans="1:9" ht="15" thickBot="1" x14ac:dyDescent="0.25">
      <c r="A266" s="28">
        <v>247</v>
      </c>
      <c r="B266" s="95" t="str">
        <f t="shared" ref="B266" si="252">IF(AND(C266="",D266="",E266=""),"",A266)</f>
        <v/>
      </c>
      <c r="C266" s="91"/>
      <c r="D266" s="92"/>
      <c r="E266" s="91"/>
      <c r="F266" s="97" t="str">
        <f>IF(B266="","",Vypocet_SKRYT!EB252)</f>
        <v/>
      </c>
      <c r="G266" s="98" t="str">
        <f t="shared" si="203"/>
        <v/>
      </c>
      <c r="H266" t="str">
        <f>IF(I266=1,VstupniParametry_SKRYT!$I$6&amp;""&amp;$D$10,IF(I266=2,VstupniParametry_SKRYT!$I$5,""))</f>
        <v/>
      </c>
      <c r="I266" t="str">
        <f t="shared" si="198"/>
        <v/>
      </c>
    </row>
    <row r="267" spans="1:9" ht="15" thickBot="1" x14ac:dyDescent="0.25">
      <c r="A267" s="28">
        <v>248</v>
      </c>
      <c r="B267" s="95" t="str">
        <f t="shared" ref="B267" si="253">IF(AND(C267="",D267="",E267),"",A267)</f>
        <v/>
      </c>
      <c r="C267" s="93"/>
      <c r="D267" s="93"/>
      <c r="E267" s="94"/>
      <c r="F267" s="97" t="str">
        <f>IF(B267="","",Vypocet_SKRYT!EB253)</f>
        <v/>
      </c>
      <c r="G267" s="98" t="str">
        <f t="shared" si="203"/>
        <v/>
      </c>
      <c r="H267" t="str">
        <f>IF(I267=1,VstupniParametry_SKRYT!$I$6&amp;""&amp;$D$10,IF(I267=2,VstupniParametry_SKRYT!$I$5,""))</f>
        <v/>
      </c>
      <c r="I267" t="str">
        <f t="shared" si="198"/>
        <v/>
      </c>
    </row>
    <row r="268" spans="1:9" ht="15" thickBot="1" x14ac:dyDescent="0.25">
      <c r="A268" s="28">
        <v>249</v>
      </c>
      <c r="B268" s="95" t="str">
        <f t="shared" ref="B268" si="254">IF(AND(C268="",D268="",E268=""),"",A268)</f>
        <v/>
      </c>
      <c r="C268" s="91"/>
      <c r="D268" s="92"/>
      <c r="E268" s="91"/>
      <c r="F268" s="97" t="str">
        <f>IF(B268="","",Vypocet_SKRYT!EB254)</f>
        <v/>
      </c>
      <c r="G268" s="98" t="str">
        <f t="shared" si="203"/>
        <v/>
      </c>
      <c r="H268" t="str">
        <f>IF(I268=1,VstupniParametry_SKRYT!$I$6&amp;""&amp;$D$10,IF(I268=2,VstupniParametry_SKRYT!$I$5,""))</f>
        <v/>
      </c>
      <c r="I268" t="str">
        <f t="shared" si="198"/>
        <v/>
      </c>
    </row>
    <row r="269" spans="1:9" ht="15" thickBot="1" x14ac:dyDescent="0.25">
      <c r="A269" s="28">
        <v>250</v>
      </c>
      <c r="B269" s="95" t="str">
        <f t="shared" ref="B269" si="255">IF(AND(C269="",D269="",E269),"",A269)</f>
        <v/>
      </c>
      <c r="C269" s="93"/>
      <c r="D269" s="93"/>
      <c r="E269" s="94"/>
      <c r="F269" s="97" t="str">
        <f>IF(B269="","",Vypocet_SKRYT!EB255)</f>
        <v/>
      </c>
      <c r="G269" s="98" t="str">
        <f t="shared" si="203"/>
        <v/>
      </c>
      <c r="H269" t="str">
        <f>IF(I269=1,VstupniParametry_SKRYT!$I$6&amp;""&amp;$D$10,IF(I269=2,VstupniParametry_SKRYT!$I$5,""))</f>
        <v/>
      </c>
      <c r="I269" t="str">
        <f t="shared" si="198"/>
        <v/>
      </c>
    </row>
    <row r="270" spans="1:9" ht="15" thickBot="1" x14ac:dyDescent="0.25">
      <c r="A270" s="28">
        <v>251</v>
      </c>
      <c r="B270" s="95" t="str">
        <f t="shared" ref="B270" si="256">IF(AND(C270="",D270="",E270=""),"",A270)</f>
        <v/>
      </c>
      <c r="C270" s="91"/>
      <c r="D270" s="92"/>
      <c r="E270" s="91"/>
      <c r="F270" s="97" t="str">
        <f>IF(B270="","",Vypocet_SKRYT!EB256)</f>
        <v/>
      </c>
      <c r="G270" s="98" t="str">
        <f t="shared" si="203"/>
        <v/>
      </c>
      <c r="H270" t="str">
        <f>IF(I270=1,VstupniParametry_SKRYT!$I$6&amp;""&amp;$D$10,IF(I270=2,VstupniParametry_SKRYT!$I$5,""))</f>
        <v/>
      </c>
      <c r="I270" t="str">
        <f t="shared" si="198"/>
        <v/>
      </c>
    </row>
    <row r="271" spans="1:9" ht="15" thickBot="1" x14ac:dyDescent="0.25">
      <c r="A271" s="28">
        <v>252</v>
      </c>
      <c r="B271" s="95" t="str">
        <f t="shared" ref="B271" si="257">IF(AND(C271="",D271="",E271),"",A271)</f>
        <v/>
      </c>
      <c r="C271" s="93"/>
      <c r="D271" s="93"/>
      <c r="E271" s="94"/>
      <c r="F271" s="97" t="str">
        <f>IF(B271="","",Vypocet_SKRYT!EB257)</f>
        <v/>
      </c>
      <c r="G271" s="98" t="str">
        <f t="shared" si="203"/>
        <v/>
      </c>
      <c r="H271" t="str">
        <f>IF(I271=1,VstupniParametry_SKRYT!$I$6&amp;""&amp;$D$10,IF(I271=2,VstupniParametry_SKRYT!$I$5,""))</f>
        <v/>
      </c>
      <c r="I271" t="str">
        <f t="shared" si="198"/>
        <v/>
      </c>
    </row>
    <row r="272" spans="1:9" ht="15" thickBot="1" x14ac:dyDescent="0.25">
      <c r="A272" s="28">
        <v>253</v>
      </c>
      <c r="B272" s="95" t="str">
        <f t="shared" ref="B272" si="258">IF(AND(C272="",D272="",E272=""),"",A272)</f>
        <v/>
      </c>
      <c r="C272" s="91"/>
      <c r="D272" s="92"/>
      <c r="E272" s="91"/>
      <c r="F272" s="97" t="str">
        <f>IF(B272="","",Vypocet_SKRYT!EB258)</f>
        <v/>
      </c>
      <c r="G272" s="98" t="str">
        <f t="shared" si="203"/>
        <v/>
      </c>
      <c r="H272" t="str">
        <f>IF(I272=1,VstupniParametry_SKRYT!$I$6&amp;""&amp;$D$10,IF(I272=2,VstupniParametry_SKRYT!$I$5,""))</f>
        <v/>
      </c>
      <c r="I272" t="str">
        <f t="shared" si="198"/>
        <v/>
      </c>
    </row>
    <row r="273" spans="1:9" ht="15" thickBot="1" x14ac:dyDescent="0.25">
      <c r="A273" s="28">
        <v>254</v>
      </c>
      <c r="B273" s="95" t="str">
        <f t="shared" ref="B273" si="259">IF(AND(C273="",D273="",E273),"",A273)</f>
        <v/>
      </c>
      <c r="C273" s="93"/>
      <c r="D273" s="93"/>
      <c r="E273" s="94"/>
      <c r="F273" s="97" t="str">
        <f>IF(B273="","",Vypocet_SKRYT!EB259)</f>
        <v/>
      </c>
      <c r="G273" s="98" t="str">
        <f t="shared" si="203"/>
        <v/>
      </c>
      <c r="H273" t="str">
        <f>IF(I273=1,VstupniParametry_SKRYT!$I$6&amp;""&amp;$D$10,IF(I273=2,VstupniParametry_SKRYT!$I$5,""))</f>
        <v/>
      </c>
      <c r="I273" t="str">
        <f t="shared" si="198"/>
        <v/>
      </c>
    </row>
    <row r="274" spans="1:9" ht="15" thickBot="1" x14ac:dyDescent="0.25">
      <c r="A274" s="28">
        <v>255</v>
      </c>
      <c r="B274" s="95" t="str">
        <f t="shared" ref="B274" si="260">IF(AND(C274="",D274="",E274=""),"",A274)</f>
        <v/>
      </c>
      <c r="C274" s="91"/>
      <c r="D274" s="92"/>
      <c r="E274" s="91"/>
      <c r="F274" s="97" t="str">
        <f>IF(B274="","",Vypocet_SKRYT!EB260)</f>
        <v/>
      </c>
      <c r="G274" s="98" t="str">
        <f t="shared" si="203"/>
        <v/>
      </c>
      <c r="H274" t="str">
        <f>IF(I274=1,VstupniParametry_SKRYT!$I$6&amp;""&amp;$D$10,IF(I274=2,VstupniParametry_SKRYT!$I$5,""))</f>
        <v/>
      </c>
      <c r="I274" t="str">
        <f t="shared" si="198"/>
        <v/>
      </c>
    </row>
    <row r="275" spans="1:9" ht="15" thickBot="1" x14ac:dyDescent="0.25">
      <c r="A275" s="28">
        <v>256</v>
      </c>
      <c r="B275" s="95" t="str">
        <f t="shared" ref="B275" si="261">IF(AND(C275="",D275="",E275),"",A275)</f>
        <v/>
      </c>
      <c r="C275" s="93"/>
      <c r="D275" s="93"/>
      <c r="E275" s="94"/>
      <c r="F275" s="97" t="str">
        <f>IF(B275="","",Vypocet_SKRYT!EB261)</f>
        <v/>
      </c>
      <c r="G275" s="98" t="str">
        <f t="shared" si="203"/>
        <v/>
      </c>
      <c r="H275" t="str">
        <f>IF(I275=1,VstupniParametry_SKRYT!$I$6&amp;""&amp;$D$10,IF(I275=2,VstupniParametry_SKRYT!$I$5,""))</f>
        <v/>
      </c>
      <c r="I275" t="str">
        <f t="shared" si="198"/>
        <v/>
      </c>
    </row>
    <row r="276" spans="1:9" ht="15" thickBot="1" x14ac:dyDescent="0.25">
      <c r="A276" s="28">
        <v>257</v>
      </c>
      <c r="B276" s="95" t="str">
        <f t="shared" ref="B276" si="262">IF(AND(C276="",D276="",E276=""),"",A276)</f>
        <v/>
      </c>
      <c r="C276" s="91"/>
      <c r="D276" s="92"/>
      <c r="E276" s="91"/>
      <c r="F276" s="97" t="str">
        <f>IF(B276="","",Vypocet_SKRYT!EB262)</f>
        <v/>
      </c>
      <c r="G276" s="98" t="str">
        <f t="shared" si="203"/>
        <v/>
      </c>
      <c r="H276" t="str">
        <f>IF(I276=1,VstupniParametry_SKRYT!$I$6&amp;""&amp;$D$10,IF(I276=2,VstupniParametry_SKRYT!$I$5,""))</f>
        <v/>
      </c>
      <c r="I276" t="str">
        <f t="shared" si="198"/>
        <v/>
      </c>
    </row>
    <row r="277" spans="1:9" ht="15" thickBot="1" x14ac:dyDescent="0.25">
      <c r="A277" s="28">
        <v>258</v>
      </c>
      <c r="B277" s="95" t="str">
        <f t="shared" ref="B277" si="263">IF(AND(C277="",D277="",E277),"",A277)</f>
        <v/>
      </c>
      <c r="C277" s="93"/>
      <c r="D277" s="93"/>
      <c r="E277" s="94"/>
      <c r="F277" s="97" t="str">
        <f>IF(B277="","",Vypocet_SKRYT!EB263)</f>
        <v/>
      </c>
      <c r="G277" s="98" t="str">
        <f t="shared" si="203"/>
        <v/>
      </c>
      <c r="H277" t="str">
        <f>IF(I277=1,VstupniParametry_SKRYT!$I$6&amp;""&amp;$D$10,IF(I277=2,VstupniParametry_SKRYT!$I$5,""))</f>
        <v/>
      </c>
      <c r="I277" t="str">
        <f t="shared" ref="I277:I340" si="264">IF(E277="","",IF(AND(ISNUMBER(E277),E277&gt;=1,E277&lt;=2030),IF(E277&gt;$D$10,1,""),2))</f>
        <v/>
      </c>
    </row>
    <row r="278" spans="1:9" ht="15" thickBot="1" x14ac:dyDescent="0.25">
      <c r="A278" s="28">
        <v>259</v>
      </c>
      <c r="B278" s="95" t="str">
        <f t="shared" ref="B278" si="265">IF(AND(C278="",D278="",E278=""),"",A278)</f>
        <v/>
      </c>
      <c r="C278" s="91"/>
      <c r="D278" s="92"/>
      <c r="E278" s="91"/>
      <c r="F278" s="97" t="str">
        <f>IF(B278="","",Vypocet_SKRYT!EB264)</f>
        <v/>
      </c>
      <c r="G278" s="98" t="str">
        <f t="shared" si="203"/>
        <v/>
      </c>
      <c r="H278" t="str">
        <f>IF(I278=1,VstupniParametry_SKRYT!$I$6&amp;""&amp;$D$10,IF(I278=2,VstupniParametry_SKRYT!$I$5,""))</f>
        <v/>
      </c>
      <c r="I278" t="str">
        <f t="shared" si="264"/>
        <v/>
      </c>
    </row>
    <row r="279" spans="1:9" ht="15" thickBot="1" x14ac:dyDescent="0.25">
      <c r="A279" s="28">
        <v>260</v>
      </c>
      <c r="B279" s="95" t="str">
        <f t="shared" ref="B279" si="266">IF(AND(C279="",D279="",E279),"",A279)</f>
        <v/>
      </c>
      <c r="C279" s="93"/>
      <c r="D279" s="93"/>
      <c r="E279" s="94"/>
      <c r="F279" s="97" t="str">
        <f>IF(B279="","",Vypocet_SKRYT!EB265)</f>
        <v/>
      </c>
      <c r="G279" s="98" t="str">
        <f t="shared" si="203"/>
        <v/>
      </c>
      <c r="H279" t="str">
        <f>IF(I279=1,VstupniParametry_SKRYT!$I$6&amp;""&amp;$D$10,IF(I279=2,VstupniParametry_SKRYT!$I$5,""))</f>
        <v/>
      </c>
      <c r="I279" t="str">
        <f t="shared" si="264"/>
        <v/>
      </c>
    </row>
    <row r="280" spans="1:9" ht="15" thickBot="1" x14ac:dyDescent="0.25">
      <c r="A280" s="28">
        <v>261</v>
      </c>
      <c r="B280" s="95" t="str">
        <f t="shared" ref="B280" si="267">IF(AND(C280="",D280="",E280=""),"",A280)</f>
        <v/>
      </c>
      <c r="C280" s="91"/>
      <c r="D280" s="92"/>
      <c r="E280" s="91"/>
      <c r="F280" s="97" t="str">
        <f>IF(B280="","",Vypocet_SKRYT!EB266)</f>
        <v/>
      </c>
      <c r="G280" s="98" t="str">
        <f t="shared" si="203"/>
        <v/>
      </c>
      <c r="H280" t="str">
        <f>IF(I280=1,VstupniParametry_SKRYT!$I$6&amp;""&amp;$D$10,IF(I280=2,VstupniParametry_SKRYT!$I$5,""))</f>
        <v/>
      </c>
      <c r="I280" t="str">
        <f t="shared" si="264"/>
        <v/>
      </c>
    </row>
    <row r="281" spans="1:9" ht="15" thickBot="1" x14ac:dyDescent="0.25">
      <c r="A281" s="28">
        <v>262</v>
      </c>
      <c r="B281" s="95" t="str">
        <f t="shared" ref="B281" si="268">IF(AND(C281="",D281="",E281),"",A281)</f>
        <v/>
      </c>
      <c r="C281" s="93"/>
      <c r="D281" s="93"/>
      <c r="E281" s="94"/>
      <c r="F281" s="97" t="str">
        <f>IF(B281="","",Vypocet_SKRYT!EB267)</f>
        <v/>
      </c>
      <c r="G281" s="98" t="str">
        <f t="shared" ref="G281:G344" si="269">IF(B281="","",F281*0.065)</f>
        <v/>
      </c>
      <c r="H281" t="str">
        <f>IF(I281=1,VstupniParametry_SKRYT!$I$6&amp;""&amp;$D$10,IF(I281=2,VstupniParametry_SKRYT!$I$5,""))</f>
        <v/>
      </c>
      <c r="I281" t="str">
        <f t="shared" si="264"/>
        <v/>
      </c>
    </row>
    <row r="282" spans="1:9" ht="15" thickBot="1" x14ac:dyDescent="0.25">
      <c r="A282" s="28">
        <v>263</v>
      </c>
      <c r="B282" s="95" t="str">
        <f t="shared" ref="B282" si="270">IF(AND(C282="",D282="",E282=""),"",A282)</f>
        <v/>
      </c>
      <c r="C282" s="91"/>
      <c r="D282" s="92"/>
      <c r="E282" s="91"/>
      <c r="F282" s="97" t="str">
        <f>IF(B282="","",Vypocet_SKRYT!EB268)</f>
        <v/>
      </c>
      <c r="G282" s="98" t="str">
        <f t="shared" si="269"/>
        <v/>
      </c>
      <c r="H282" t="str">
        <f>IF(I282=1,VstupniParametry_SKRYT!$I$6&amp;""&amp;$D$10,IF(I282=2,VstupniParametry_SKRYT!$I$5,""))</f>
        <v/>
      </c>
      <c r="I282" t="str">
        <f t="shared" si="264"/>
        <v/>
      </c>
    </row>
    <row r="283" spans="1:9" ht="15" thickBot="1" x14ac:dyDescent="0.25">
      <c r="A283" s="28">
        <v>264</v>
      </c>
      <c r="B283" s="95" t="str">
        <f t="shared" ref="B283" si="271">IF(AND(C283="",D283="",E283),"",A283)</f>
        <v/>
      </c>
      <c r="C283" s="93"/>
      <c r="D283" s="93"/>
      <c r="E283" s="94"/>
      <c r="F283" s="97" t="str">
        <f>IF(B283="","",Vypocet_SKRYT!EB269)</f>
        <v/>
      </c>
      <c r="G283" s="98" t="str">
        <f t="shared" si="269"/>
        <v/>
      </c>
      <c r="H283" t="str">
        <f>IF(I283=1,VstupniParametry_SKRYT!$I$6&amp;""&amp;$D$10,IF(I283=2,VstupniParametry_SKRYT!$I$5,""))</f>
        <v/>
      </c>
      <c r="I283" t="str">
        <f t="shared" si="264"/>
        <v/>
      </c>
    </row>
    <row r="284" spans="1:9" ht="15" thickBot="1" x14ac:dyDescent="0.25">
      <c r="A284" s="28">
        <v>265</v>
      </c>
      <c r="B284" s="95" t="str">
        <f t="shared" ref="B284" si="272">IF(AND(C284="",D284="",E284=""),"",A284)</f>
        <v/>
      </c>
      <c r="C284" s="91"/>
      <c r="D284" s="92"/>
      <c r="E284" s="91"/>
      <c r="F284" s="97" t="str">
        <f>IF(B284="","",Vypocet_SKRYT!EB270)</f>
        <v/>
      </c>
      <c r="G284" s="98" t="str">
        <f t="shared" si="269"/>
        <v/>
      </c>
      <c r="H284" t="str">
        <f>IF(I284=1,VstupniParametry_SKRYT!$I$6&amp;""&amp;$D$10,IF(I284=2,VstupniParametry_SKRYT!$I$5,""))</f>
        <v/>
      </c>
      <c r="I284" t="str">
        <f t="shared" si="264"/>
        <v/>
      </c>
    </row>
    <row r="285" spans="1:9" ht="15" thickBot="1" x14ac:dyDescent="0.25">
      <c r="A285" s="28">
        <v>266</v>
      </c>
      <c r="B285" s="95" t="str">
        <f t="shared" ref="B285" si="273">IF(AND(C285="",D285="",E285),"",A285)</f>
        <v/>
      </c>
      <c r="C285" s="93"/>
      <c r="D285" s="93"/>
      <c r="E285" s="94"/>
      <c r="F285" s="97" t="str">
        <f>IF(B285="","",Vypocet_SKRYT!EB271)</f>
        <v/>
      </c>
      <c r="G285" s="98" t="str">
        <f t="shared" si="269"/>
        <v/>
      </c>
      <c r="H285" t="str">
        <f>IF(I285=1,VstupniParametry_SKRYT!$I$6&amp;""&amp;$D$10,IF(I285=2,VstupniParametry_SKRYT!$I$5,""))</f>
        <v/>
      </c>
      <c r="I285" t="str">
        <f t="shared" si="264"/>
        <v/>
      </c>
    </row>
    <row r="286" spans="1:9" ht="15" thickBot="1" x14ac:dyDescent="0.25">
      <c r="A286" s="28">
        <v>267</v>
      </c>
      <c r="B286" s="95" t="str">
        <f t="shared" ref="B286" si="274">IF(AND(C286="",D286="",E286=""),"",A286)</f>
        <v/>
      </c>
      <c r="C286" s="91"/>
      <c r="D286" s="92"/>
      <c r="E286" s="91"/>
      <c r="F286" s="97" t="str">
        <f>IF(B286="","",Vypocet_SKRYT!EB272)</f>
        <v/>
      </c>
      <c r="G286" s="98" t="str">
        <f t="shared" si="269"/>
        <v/>
      </c>
      <c r="H286" t="str">
        <f>IF(I286=1,VstupniParametry_SKRYT!$I$6&amp;""&amp;$D$10,IF(I286=2,VstupniParametry_SKRYT!$I$5,""))</f>
        <v/>
      </c>
      <c r="I286" t="str">
        <f t="shared" si="264"/>
        <v/>
      </c>
    </row>
    <row r="287" spans="1:9" ht="15" thickBot="1" x14ac:dyDescent="0.25">
      <c r="A287" s="28">
        <v>268</v>
      </c>
      <c r="B287" s="95" t="str">
        <f t="shared" ref="B287" si="275">IF(AND(C287="",D287="",E287),"",A287)</f>
        <v/>
      </c>
      <c r="C287" s="93"/>
      <c r="D287" s="93"/>
      <c r="E287" s="94"/>
      <c r="F287" s="97" t="str">
        <f>IF(B287="","",Vypocet_SKRYT!EB273)</f>
        <v/>
      </c>
      <c r="G287" s="98" t="str">
        <f t="shared" si="269"/>
        <v/>
      </c>
      <c r="H287" t="str">
        <f>IF(I287=1,VstupniParametry_SKRYT!$I$6&amp;""&amp;$D$10,IF(I287=2,VstupniParametry_SKRYT!$I$5,""))</f>
        <v/>
      </c>
      <c r="I287" t="str">
        <f t="shared" si="264"/>
        <v/>
      </c>
    </row>
    <row r="288" spans="1:9" ht="15" thickBot="1" x14ac:dyDescent="0.25">
      <c r="A288" s="28">
        <v>269</v>
      </c>
      <c r="B288" s="95" t="str">
        <f t="shared" ref="B288" si="276">IF(AND(C288="",D288="",E288=""),"",A288)</f>
        <v/>
      </c>
      <c r="C288" s="91"/>
      <c r="D288" s="92"/>
      <c r="E288" s="91"/>
      <c r="F288" s="97" t="str">
        <f>IF(B288="","",Vypocet_SKRYT!EB274)</f>
        <v/>
      </c>
      <c r="G288" s="98" t="str">
        <f t="shared" si="269"/>
        <v/>
      </c>
      <c r="H288" t="str">
        <f>IF(I288=1,VstupniParametry_SKRYT!$I$6&amp;""&amp;$D$10,IF(I288=2,VstupniParametry_SKRYT!$I$5,""))</f>
        <v/>
      </c>
      <c r="I288" t="str">
        <f t="shared" si="264"/>
        <v/>
      </c>
    </row>
    <row r="289" spans="1:9" ht="15" thickBot="1" x14ac:dyDescent="0.25">
      <c r="A289" s="28">
        <v>270</v>
      </c>
      <c r="B289" s="95" t="str">
        <f t="shared" ref="B289" si="277">IF(AND(C289="",D289="",E289),"",A289)</f>
        <v/>
      </c>
      <c r="C289" s="93"/>
      <c r="D289" s="93"/>
      <c r="E289" s="94"/>
      <c r="F289" s="97" t="str">
        <f>IF(B289="","",Vypocet_SKRYT!EB275)</f>
        <v/>
      </c>
      <c r="G289" s="98" t="str">
        <f t="shared" si="269"/>
        <v/>
      </c>
      <c r="H289" t="str">
        <f>IF(I289=1,VstupniParametry_SKRYT!$I$6&amp;""&amp;$D$10,IF(I289=2,VstupniParametry_SKRYT!$I$5,""))</f>
        <v/>
      </c>
      <c r="I289" t="str">
        <f t="shared" si="264"/>
        <v/>
      </c>
    </row>
    <row r="290" spans="1:9" ht="15" thickBot="1" x14ac:dyDescent="0.25">
      <c r="A290" s="28">
        <v>271</v>
      </c>
      <c r="B290" s="95" t="str">
        <f t="shared" ref="B290" si="278">IF(AND(C290="",D290="",E290=""),"",A290)</f>
        <v/>
      </c>
      <c r="C290" s="91"/>
      <c r="D290" s="92"/>
      <c r="E290" s="91"/>
      <c r="F290" s="97" t="str">
        <f>IF(B290="","",Vypocet_SKRYT!EB276)</f>
        <v/>
      </c>
      <c r="G290" s="98" t="str">
        <f t="shared" si="269"/>
        <v/>
      </c>
      <c r="H290" t="str">
        <f>IF(I290=1,VstupniParametry_SKRYT!$I$6&amp;""&amp;$D$10,IF(I290=2,VstupniParametry_SKRYT!$I$5,""))</f>
        <v/>
      </c>
      <c r="I290" t="str">
        <f t="shared" si="264"/>
        <v/>
      </c>
    </row>
    <row r="291" spans="1:9" ht="15" thickBot="1" x14ac:dyDescent="0.25">
      <c r="A291" s="28">
        <v>272</v>
      </c>
      <c r="B291" s="95" t="str">
        <f t="shared" ref="B291" si="279">IF(AND(C291="",D291="",E291),"",A291)</f>
        <v/>
      </c>
      <c r="C291" s="93"/>
      <c r="D291" s="93"/>
      <c r="E291" s="94"/>
      <c r="F291" s="97" t="str">
        <f>IF(B291="","",Vypocet_SKRYT!EB277)</f>
        <v/>
      </c>
      <c r="G291" s="98" t="str">
        <f t="shared" si="269"/>
        <v/>
      </c>
      <c r="H291" t="str">
        <f>IF(I291=1,VstupniParametry_SKRYT!$I$6&amp;""&amp;$D$10,IF(I291=2,VstupniParametry_SKRYT!$I$5,""))</f>
        <v/>
      </c>
      <c r="I291" t="str">
        <f t="shared" si="264"/>
        <v/>
      </c>
    </row>
    <row r="292" spans="1:9" ht="15" thickBot="1" x14ac:dyDescent="0.25">
      <c r="A292" s="28">
        <v>273</v>
      </c>
      <c r="B292" s="95" t="str">
        <f t="shared" ref="B292" si="280">IF(AND(C292="",D292="",E292=""),"",A292)</f>
        <v/>
      </c>
      <c r="C292" s="91"/>
      <c r="D292" s="92"/>
      <c r="E292" s="91"/>
      <c r="F292" s="97" t="str">
        <f>IF(B292="","",Vypocet_SKRYT!EB278)</f>
        <v/>
      </c>
      <c r="G292" s="98" t="str">
        <f t="shared" si="269"/>
        <v/>
      </c>
      <c r="H292" t="str">
        <f>IF(I292=1,VstupniParametry_SKRYT!$I$6&amp;""&amp;$D$10,IF(I292=2,VstupniParametry_SKRYT!$I$5,""))</f>
        <v/>
      </c>
      <c r="I292" t="str">
        <f t="shared" si="264"/>
        <v/>
      </c>
    </row>
    <row r="293" spans="1:9" ht="15" thickBot="1" x14ac:dyDescent="0.25">
      <c r="A293" s="28">
        <v>274</v>
      </c>
      <c r="B293" s="95" t="str">
        <f t="shared" ref="B293" si="281">IF(AND(C293="",D293="",E293),"",A293)</f>
        <v/>
      </c>
      <c r="C293" s="93"/>
      <c r="D293" s="93"/>
      <c r="E293" s="94"/>
      <c r="F293" s="97" t="str">
        <f>IF(B293="","",Vypocet_SKRYT!EB279)</f>
        <v/>
      </c>
      <c r="G293" s="98" t="str">
        <f t="shared" si="269"/>
        <v/>
      </c>
      <c r="H293" t="str">
        <f>IF(I293=1,VstupniParametry_SKRYT!$I$6&amp;""&amp;$D$10,IF(I293=2,VstupniParametry_SKRYT!$I$5,""))</f>
        <v/>
      </c>
      <c r="I293" t="str">
        <f t="shared" si="264"/>
        <v/>
      </c>
    </row>
    <row r="294" spans="1:9" ht="15" thickBot="1" x14ac:dyDescent="0.25">
      <c r="A294" s="28">
        <v>275</v>
      </c>
      <c r="B294" s="95" t="str">
        <f t="shared" ref="B294" si="282">IF(AND(C294="",D294="",E294=""),"",A294)</f>
        <v/>
      </c>
      <c r="C294" s="91"/>
      <c r="D294" s="92"/>
      <c r="E294" s="91"/>
      <c r="F294" s="97" t="str">
        <f>IF(B294="","",Vypocet_SKRYT!EB280)</f>
        <v/>
      </c>
      <c r="G294" s="98" t="str">
        <f t="shared" si="269"/>
        <v/>
      </c>
      <c r="H294" t="str">
        <f>IF(I294=1,VstupniParametry_SKRYT!$I$6&amp;""&amp;$D$10,IF(I294=2,VstupniParametry_SKRYT!$I$5,""))</f>
        <v/>
      </c>
      <c r="I294" t="str">
        <f t="shared" si="264"/>
        <v/>
      </c>
    </row>
    <row r="295" spans="1:9" ht="15" thickBot="1" x14ac:dyDescent="0.25">
      <c r="A295" s="28">
        <v>276</v>
      </c>
      <c r="B295" s="95" t="str">
        <f t="shared" ref="B295" si="283">IF(AND(C295="",D295="",E295),"",A295)</f>
        <v/>
      </c>
      <c r="C295" s="93"/>
      <c r="D295" s="93"/>
      <c r="E295" s="94"/>
      <c r="F295" s="97" t="str">
        <f>IF(B295="","",Vypocet_SKRYT!EB281)</f>
        <v/>
      </c>
      <c r="G295" s="98" t="str">
        <f t="shared" si="269"/>
        <v/>
      </c>
      <c r="H295" t="str">
        <f>IF(I295=1,VstupniParametry_SKRYT!$I$6&amp;""&amp;$D$10,IF(I295=2,VstupniParametry_SKRYT!$I$5,""))</f>
        <v/>
      </c>
      <c r="I295" t="str">
        <f t="shared" si="264"/>
        <v/>
      </c>
    </row>
    <row r="296" spans="1:9" ht="15" thickBot="1" x14ac:dyDescent="0.25">
      <c r="A296" s="28">
        <v>277</v>
      </c>
      <c r="B296" s="95" t="str">
        <f t="shared" ref="B296" si="284">IF(AND(C296="",D296="",E296=""),"",A296)</f>
        <v/>
      </c>
      <c r="C296" s="91"/>
      <c r="D296" s="92"/>
      <c r="E296" s="91"/>
      <c r="F296" s="97" t="str">
        <f>IF(B296="","",Vypocet_SKRYT!EB282)</f>
        <v/>
      </c>
      <c r="G296" s="98" t="str">
        <f t="shared" si="269"/>
        <v/>
      </c>
      <c r="H296" t="str">
        <f>IF(I296=1,VstupniParametry_SKRYT!$I$6&amp;""&amp;$D$10,IF(I296=2,VstupniParametry_SKRYT!$I$5,""))</f>
        <v/>
      </c>
      <c r="I296" t="str">
        <f t="shared" si="264"/>
        <v/>
      </c>
    </row>
    <row r="297" spans="1:9" ht="15" thickBot="1" x14ac:dyDescent="0.25">
      <c r="A297" s="28">
        <v>278</v>
      </c>
      <c r="B297" s="95" t="str">
        <f t="shared" ref="B297" si="285">IF(AND(C297="",D297="",E297),"",A297)</f>
        <v/>
      </c>
      <c r="C297" s="93"/>
      <c r="D297" s="93"/>
      <c r="E297" s="94"/>
      <c r="F297" s="97" t="str">
        <f>IF(B297="","",Vypocet_SKRYT!EB283)</f>
        <v/>
      </c>
      <c r="G297" s="98" t="str">
        <f t="shared" si="269"/>
        <v/>
      </c>
      <c r="H297" t="str">
        <f>IF(I297=1,VstupniParametry_SKRYT!$I$6&amp;""&amp;$D$10,IF(I297=2,VstupniParametry_SKRYT!$I$5,""))</f>
        <v/>
      </c>
      <c r="I297" t="str">
        <f t="shared" si="264"/>
        <v/>
      </c>
    </row>
    <row r="298" spans="1:9" ht="15" thickBot="1" x14ac:dyDescent="0.25">
      <c r="A298" s="28">
        <v>279</v>
      </c>
      <c r="B298" s="95" t="str">
        <f t="shared" ref="B298" si="286">IF(AND(C298="",D298="",E298=""),"",A298)</f>
        <v/>
      </c>
      <c r="C298" s="91"/>
      <c r="D298" s="92"/>
      <c r="E298" s="91"/>
      <c r="F298" s="97" t="str">
        <f>IF(B298="","",Vypocet_SKRYT!EB284)</f>
        <v/>
      </c>
      <c r="G298" s="98" t="str">
        <f t="shared" si="269"/>
        <v/>
      </c>
      <c r="H298" t="str">
        <f>IF(I298=1,VstupniParametry_SKRYT!$I$6&amp;""&amp;$D$10,IF(I298=2,VstupniParametry_SKRYT!$I$5,""))</f>
        <v/>
      </c>
      <c r="I298" t="str">
        <f t="shared" si="264"/>
        <v/>
      </c>
    </row>
    <row r="299" spans="1:9" ht="15" thickBot="1" x14ac:dyDescent="0.25">
      <c r="A299" s="28">
        <v>280</v>
      </c>
      <c r="B299" s="95" t="str">
        <f t="shared" ref="B299" si="287">IF(AND(C299="",D299="",E299),"",A299)</f>
        <v/>
      </c>
      <c r="C299" s="93"/>
      <c r="D299" s="93"/>
      <c r="E299" s="94"/>
      <c r="F299" s="97" t="str">
        <f>IF(B299="","",Vypocet_SKRYT!EB285)</f>
        <v/>
      </c>
      <c r="G299" s="98" t="str">
        <f t="shared" si="269"/>
        <v/>
      </c>
      <c r="H299" t="str">
        <f>IF(I299=1,VstupniParametry_SKRYT!$I$6&amp;""&amp;$D$10,IF(I299=2,VstupniParametry_SKRYT!$I$5,""))</f>
        <v/>
      </c>
      <c r="I299" t="str">
        <f t="shared" si="264"/>
        <v/>
      </c>
    </row>
    <row r="300" spans="1:9" ht="15" thickBot="1" x14ac:dyDescent="0.25">
      <c r="A300" s="28">
        <v>281</v>
      </c>
      <c r="B300" s="95" t="str">
        <f t="shared" ref="B300" si="288">IF(AND(C300="",D300="",E300=""),"",A300)</f>
        <v/>
      </c>
      <c r="C300" s="91"/>
      <c r="D300" s="92"/>
      <c r="E300" s="91"/>
      <c r="F300" s="97" t="str">
        <f>IF(B300="","",Vypocet_SKRYT!EB286)</f>
        <v/>
      </c>
      <c r="G300" s="98" t="str">
        <f t="shared" si="269"/>
        <v/>
      </c>
      <c r="H300" t="str">
        <f>IF(I300=1,VstupniParametry_SKRYT!$I$6&amp;""&amp;$D$10,IF(I300=2,VstupniParametry_SKRYT!$I$5,""))</f>
        <v/>
      </c>
      <c r="I300" t="str">
        <f t="shared" si="264"/>
        <v/>
      </c>
    </row>
    <row r="301" spans="1:9" ht="15" thickBot="1" x14ac:dyDescent="0.25">
      <c r="A301" s="28">
        <v>282</v>
      </c>
      <c r="B301" s="95" t="str">
        <f t="shared" ref="B301" si="289">IF(AND(C301="",D301="",E301),"",A301)</f>
        <v/>
      </c>
      <c r="C301" s="93"/>
      <c r="D301" s="93"/>
      <c r="E301" s="94"/>
      <c r="F301" s="97" t="str">
        <f>IF(B301="","",Vypocet_SKRYT!EB287)</f>
        <v/>
      </c>
      <c r="G301" s="98" t="str">
        <f t="shared" si="269"/>
        <v/>
      </c>
      <c r="H301" t="str">
        <f>IF(I301=1,VstupniParametry_SKRYT!$I$6&amp;""&amp;$D$10,IF(I301=2,VstupniParametry_SKRYT!$I$5,""))</f>
        <v/>
      </c>
      <c r="I301" t="str">
        <f t="shared" si="264"/>
        <v/>
      </c>
    </row>
    <row r="302" spans="1:9" ht="15" thickBot="1" x14ac:dyDescent="0.25">
      <c r="A302" s="28">
        <v>283</v>
      </c>
      <c r="B302" s="95" t="str">
        <f t="shared" ref="B302" si="290">IF(AND(C302="",D302="",E302=""),"",A302)</f>
        <v/>
      </c>
      <c r="C302" s="91"/>
      <c r="D302" s="92"/>
      <c r="E302" s="91"/>
      <c r="F302" s="97" t="str">
        <f>IF(B302="","",Vypocet_SKRYT!EB288)</f>
        <v/>
      </c>
      <c r="G302" s="98" t="str">
        <f t="shared" si="269"/>
        <v/>
      </c>
      <c r="H302" t="str">
        <f>IF(I302=1,VstupniParametry_SKRYT!$I$6&amp;""&amp;$D$10,IF(I302=2,VstupniParametry_SKRYT!$I$5,""))</f>
        <v/>
      </c>
      <c r="I302" t="str">
        <f t="shared" si="264"/>
        <v/>
      </c>
    </row>
    <row r="303" spans="1:9" ht="15" thickBot="1" x14ac:dyDescent="0.25">
      <c r="A303" s="28">
        <v>284</v>
      </c>
      <c r="B303" s="95" t="str">
        <f t="shared" ref="B303" si="291">IF(AND(C303="",D303="",E303),"",A303)</f>
        <v/>
      </c>
      <c r="C303" s="93"/>
      <c r="D303" s="93"/>
      <c r="E303" s="94"/>
      <c r="F303" s="97" t="str">
        <f>IF(B303="","",Vypocet_SKRYT!EB289)</f>
        <v/>
      </c>
      <c r="G303" s="98" t="str">
        <f t="shared" si="269"/>
        <v/>
      </c>
      <c r="H303" t="str">
        <f>IF(I303=1,VstupniParametry_SKRYT!$I$6&amp;""&amp;$D$10,IF(I303=2,VstupniParametry_SKRYT!$I$5,""))</f>
        <v/>
      </c>
      <c r="I303" t="str">
        <f t="shared" si="264"/>
        <v/>
      </c>
    </row>
    <row r="304" spans="1:9" ht="15" thickBot="1" x14ac:dyDescent="0.25">
      <c r="A304" s="28">
        <v>285</v>
      </c>
      <c r="B304" s="95" t="str">
        <f t="shared" ref="B304" si="292">IF(AND(C304="",D304="",E304=""),"",A304)</f>
        <v/>
      </c>
      <c r="C304" s="91"/>
      <c r="D304" s="92"/>
      <c r="E304" s="91"/>
      <c r="F304" s="97" t="str">
        <f>IF(B304="","",Vypocet_SKRYT!EB290)</f>
        <v/>
      </c>
      <c r="G304" s="98" t="str">
        <f t="shared" si="269"/>
        <v/>
      </c>
      <c r="H304" t="str">
        <f>IF(I304=1,VstupniParametry_SKRYT!$I$6&amp;""&amp;$D$10,IF(I304=2,VstupniParametry_SKRYT!$I$5,""))</f>
        <v/>
      </c>
      <c r="I304" t="str">
        <f t="shared" si="264"/>
        <v/>
      </c>
    </row>
    <row r="305" spans="1:9" ht="15" thickBot="1" x14ac:dyDescent="0.25">
      <c r="A305" s="28">
        <v>286</v>
      </c>
      <c r="B305" s="95" t="str">
        <f t="shared" ref="B305" si="293">IF(AND(C305="",D305="",E305),"",A305)</f>
        <v/>
      </c>
      <c r="C305" s="93"/>
      <c r="D305" s="93"/>
      <c r="E305" s="94"/>
      <c r="F305" s="97" t="str">
        <f>IF(B305="","",Vypocet_SKRYT!EB291)</f>
        <v/>
      </c>
      <c r="G305" s="98" t="str">
        <f t="shared" si="269"/>
        <v/>
      </c>
      <c r="H305" t="str">
        <f>IF(I305=1,VstupniParametry_SKRYT!$I$6&amp;""&amp;$D$10,IF(I305=2,VstupniParametry_SKRYT!$I$5,""))</f>
        <v/>
      </c>
      <c r="I305" t="str">
        <f t="shared" si="264"/>
        <v/>
      </c>
    </row>
    <row r="306" spans="1:9" ht="15" thickBot="1" x14ac:dyDescent="0.25">
      <c r="A306" s="28">
        <v>287</v>
      </c>
      <c r="B306" s="95" t="str">
        <f t="shared" ref="B306" si="294">IF(AND(C306="",D306="",E306=""),"",A306)</f>
        <v/>
      </c>
      <c r="C306" s="91"/>
      <c r="D306" s="92"/>
      <c r="E306" s="91"/>
      <c r="F306" s="97" t="str">
        <f>IF(B306="","",Vypocet_SKRYT!EB292)</f>
        <v/>
      </c>
      <c r="G306" s="98" t="str">
        <f t="shared" si="269"/>
        <v/>
      </c>
      <c r="H306" t="str">
        <f>IF(I306=1,VstupniParametry_SKRYT!$I$6&amp;""&amp;$D$10,IF(I306=2,VstupniParametry_SKRYT!$I$5,""))</f>
        <v/>
      </c>
      <c r="I306" t="str">
        <f t="shared" si="264"/>
        <v/>
      </c>
    </row>
    <row r="307" spans="1:9" ht="15" thickBot="1" x14ac:dyDescent="0.25">
      <c r="A307" s="28">
        <v>288</v>
      </c>
      <c r="B307" s="95" t="str">
        <f t="shared" ref="B307" si="295">IF(AND(C307="",D307="",E307),"",A307)</f>
        <v/>
      </c>
      <c r="C307" s="93"/>
      <c r="D307" s="93"/>
      <c r="E307" s="94"/>
      <c r="F307" s="97" t="str">
        <f>IF(B307="","",Vypocet_SKRYT!EB293)</f>
        <v/>
      </c>
      <c r="G307" s="98" t="str">
        <f t="shared" si="269"/>
        <v/>
      </c>
      <c r="H307" t="str">
        <f>IF(I307=1,VstupniParametry_SKRYT!$I$6&amp;""&amp;$D$10,IF(I307=2,VstupniParametry_SKRYT!$I$5,""))</f>
        <v/>
      </c>
      <c r="I307" t="str">
        <f t="shared" si="264"/>
        <v/>
      </c>
    </row>
    <row r="308" spans="1:9" ht="15" thickBot="1" x14ac:dyDescent="0.25">
      <c r="A308" s="28">
        <v>289</v>
      </c>
      <c r="B308" s="95" t="str">
        <f t="shared" ref="B308" si="296">IF(AND(C308="",D308="",E308=""),"",A308)</f>
        <v/>
      </c>
      <c r="C308" s="91"/>
      <c r="D308" s="92"/>
      <c r="E308" s="91"/>
      <c r="F308" s="97" t="str">
        <f>IF(B308="","",Vypocet_SKRYT!EB294)</f>
        <v/>
      </c>
      <c r="G308" s="98" t="str">
        <f t="shared" si="269"/>
        <v/>
      </c>
      <c r="H308" t="str">
        <f>IF(I308=1,VstupniParametry_SKRYT!$I$6&amp;""&amp;$D$10,IF(I308=2,VstupniParametry_SKRYT!$I$5,""))</f>
        <v/>
      </c>
      <c r="I308" t="str">
        <f t="shared" si="264"/>
        <v/>
      </c>
    </row>
    <row r="309" spans="1:9" ht="15" thickBot="1" x14ac:dyDescent="0.25">
      <c r="A309" s="28">
        <v>290</v>
      </c>
      <c r="B309" s="95" t="str">
        <f t="shared" ref="B309" si="297">IF(AND(C309="",D309="",E309),"",A309)</f>
        <v/>
      </c>
      <c r="C309" s="93"/>
      <c r="D309" s="93"/>
      <c r="E309" s="94"/>
      <c r="F309" s="97" t="str">
        <f>IF(B309="","",Vypocet_SKRYT!EB295)</f>
        <v/>
      </c>
      <c r="G309" s="98" t="str">
        <f t="shared" si="269"/>
        <v/>
      </c>
      <c r="H309" t="str">
        <f>IF(I309=1,VstupniParametry_SKRYT!$I$6&amp;""&amp;$D$10,IF(I309=2,VstupniParametry_SKRYT!$I$5,""))</f>
        <v/>
      </c>
      <c r="I309" t="str">
        <f t="shared" si="264"/>
        <v/>
      </c>
    </row>
    <row r="310" spans="1:9" ht="15" thickBot="1" x14ac:dyDescent="0.25">
      <c r="A310" s="28">
        <v>291</v>
      </c>
      <c r="B310" s="95" t="str">
        <f t="shared" ref="B310" si="298">IF(AND(C310="",D310="",E310=""),"",A310)</f>
        <v/>
      </c>
      <c r="C310" s="91"/>
      <c r="D310" s="92"/>
      <c r="E310" s="91"/>
      <c r="F310" s="97" t="str">
        <f>IF(B310="","",Vypocet_SKRYT!EB296)</f>
        <v/>
      </c>
      <c r="G310" s="98" t="str">
        <f t="shared" si="269"/>
        <v/>
      </c>
      <c r="H310" t="str">
        <f>IF(I310=1,VstupniParametry_SKRYT!$I$6&amp;""&amp;$D$10,IF(I310=2,VstupniParametry_SKRYT!$I$5,""))</f>
        <v/>
      </c>
      <c r="I310" t="str">
        <f t="shared" si="264"/>
        <v/>
      </c>
    </row>
    <row r="311" spans="1:9" ht="15" thickBot="1" x14ac:dyDescent="0.25">
      <c r="A311" s="28">
        <v>292</v>
      </c>
      <c r="B311" s="95" t="str">
        <f t="shared" ref="B311" si="299">IF(AND(C311="",D311="",E311),"",A311)</f>
        <v/>
      </c>
      <c r="C311" s="93"/>
      <c r="D311" s="93"/>
      <c r="E311" s="94"/>
      <c r="F311" s="97" t="str">
        <f>IF(B311="","",Vypocet_SKRYT!EB297)</f>
        <v/>
      </c>
      <c r="G311" s="98" t="str">
        <f t="shared" si="269"/>
        <v/>
      </c>
      <c r="H311" t="str">
        <f>IF(I311=1,VstupniParametry_SKRYT!$I$6&amp;""&amp;$D$10,IF(I311=2,VstupniParametry_SKRYT!$I$5,""))</f>
        <v/>
      </c>
      <c r="I311" t="str">
        <f t="shared" si="264"/>
        <v/>
      </c>
    </row>
    <row r="312" spans="1:9" ht="15" thickBot="1" x14ac:dyDescent="0.25">
      <c r="A312" s="28">
        <v>293</v>
      </c>
      <c r="B312" s="95" t="str">
        <f t="shared" ref="B312" si="300">IF(AND(C312="",D312="",E312=""),"",A312)</f>
        <v/>
      </c>
      <c r="C312" s="91"/>
      <c r="D312" s="92"/>
      <c r="E312" s="91"/>
      <c r="F312" s="97" t="str">
        <f>IF(B312="","",Vypocet_SKRYT!EB298)</f>
        <v/>
      </c>
      <c r="G312" s="98" t="str">
        <f t="shared" si="269"/>
        <v/>
      </c>
      <c r="H312" t="str">
        <f>IF(I312=1,VstupniParametry_SKRYT!$I$6&amp;""&amp;$D$10,IF(I312=2,VstupniParametry_SKRYT!$I$5,""))</f>
        <v/>
      </c>
      <c r="I312" t="str">
        <f t="shared" si="264"/>
        <v/>
      </c>
    </row>
    <row r="313" spans="1:9" ht="15" thickBot="1" x14ac:dyDescent="0.25">
      <c r="A313" s="28">
        <v>294</v>
      </c>
      <c r="B313" s="95" t="str">
        <f t="shared" ref="B313" si="301">IF(AND(C313="",D313="",E313),"",A313)</f>
        <v/>
      </c>
      <c r="C313" s="93"/>
      <c r="D313" s="93"/>
      <c r="E313" s="94"/>
      <c r="F313" s="97" t="str">
        <f>IF(B313="","",Vypocet_SKRYT!EB299)</f>
        <v/>
      </c>
      <c r="G313" s="98" t="str">
        <f t="shared" si="269"/>
        <v/>
      </c>
      <c r="H313" t="str">
        <f>IF(I313=1,VstupniParametry_SKRYT!$I$6&amp;""&amp;$D$10,IF(I313=2,VstupniParametry_SKRYT!$I$5,""))</f>
        <v/>
      </c>
      <c r="I313" t="str">
        <f t="shared" si="264"/>
        <v/>
      </c>
    </row>
    <row r="314" spans="1:9" ht="15" thickBot="1" x14ac:dyDescent="0.25">
      <c r="A314" s="28">
        <v>295</v>
      </c>
      <c r="B314" s="95" t="str">
        <f t="shared" ref="B314" si="302">IF(AND(C314="",D314="",E314=""),"",A314)</f>
        <v/>
      </c>
      <c r="C314" s="91"/>
      <c r="D314" s="92"/>
      <c r="E314" s="91"/>
      <c r="F314" s="97" t="str">
        <f>IF(B314="","",Vypocet_SKRYT!EB300)</f>
        <v/>
      </c>
      <c r="G314" s="98" t="str">
        <f t="shared" si="269"/>
        <v/>
      </c>
      <c r="H314" t="str">
        <f>IF(I314=1,VstupniParametry_SKRYT!$I$6&amp;""&amp;$D$10,IF(I314=2,VstupniParametry_SKRYT!$I$5,""))</f>
        <v/>
      </c>
      <c r="I314" t="str">
        <f t="shared" si="264"/>
        <v/>
      </c>
    </row>
    <row r="315" spans="1:9" ht="15" thickBot="1" x14ac:dyDescent="0.25">
      <c r="A315" s="28">
        <v>296</v>
      </c>
      <c r="B315" s="95" t="str">
        <f t="shared" ref="B315" si="303">IF(AND(C315="",D315="",E315),"",A315)</f>
        <v/>
      </c>
      <c r="C315" s="93"/>
      <c r="D315" s="93"/>
      <c r="E315" s="94"/>
      <c r="F315" s="97" t="str">
        <f>IF(B315="","",Vypocet_SKRYT!EB301)</f>
        <v/>
      </c>
      <c r="G315" s="98" t="str">
        <f t="shared" si="269"/>
        <v/>
      </c>
      <c r="H315" t="str">
        <f>IF(I315=1,VstupniParametry_SKRYT!$I$6&amp;""&amp;$D$10,IF(I315=2,VstupniParametry_SKRYT!$I$5,""))</f>
        <v/>
      </c>
      <c r="I315" t="str">
        <f t="shared" si="264"/>
        <v/>
      </c>
    </row>
    <row r="316" spans="1:9" ht="15" thickBot="1" x14ac:dyDescent="0.25">
      <c r="A316" s="28">
        <v>297</v>
      </c>
      <c r="B316" s="95" t="str">
        <f t="shared" ref="B316" si="304">IF(AND(C316="",D316="",E316=""),"",A316)</f>
        <v/>
      </c>
      <c r="C316" s="91"/>
      <c r="D316" s="92"/>
      <c r="E316" s="91"/>
      <c r="F316" s="97" t="str">
        <f>IF(B316="","",Vypocet_SKRYT!EB302)</f>
        <v/>
      </c>
      <c r="G316" s="98" t="str">
        <f t="shared" si="269"/>
        <v/>
      </c>
      <c r="H316" t="str">
        <f>IF(I316=1,VstupniParametry_SKRYT!$I$6&amp;""&amp;$D$10,IF(I316=2,VstupniParametry_SKRYT!$I$5,""))</f>
        <v/>
      </c>
      <c r="I316" t="str">
        <f t="shared" si="264"/>
        <v/>
      </c>
    </row>
    <row r="317" spans="1:9" ht="15" thickBot="1" x14ac:dyDescent="0.25">
      <c r="A317" s="28">
        <v>298</v>
      </c>
      <c r="B317" s="95" t="str">
        <f t="shared" ref="B317" si="305">IF(AND(C317="",D317="",E317),"",A317)</f>
        <v/>
      </c>
      <c r="C317" s="93"/>
      <c r="D317" s="93"/>
      <c r="E317" s="94"/>
      <c r="F317" s="97" t="str">
        <f>IF(B317="","",Vypocet_SKRYT!EB303)</f>
        <v/>
      </c>
      <c r="G317" s="98" t="str">
        <f t="shared" si="269"/>
        <v/>
      </c>
      <c r="H317" t="str">
        <f>IF(I317=1,VstupniParametry_SKRYT!$I$6&amp;""&amp;$D$10,IF(I317=2,VstupniParametry_SKRYT!$I$5,""))</f>
        <v/>
      </c>
      <c r="I317" t="str">
        <f t="shared" si="264"/>
        <v/>
      </c>
    </row>
    <row r="318" spans="1:9" ht="15" thickBot="1" x14ac:dyDescent="0.25">
      <c r="A318" s="28">
        <v>299</v>
      </c>
      <c r="B318" s="95" t="str">
        <f t="shared" ref="B318" si="306">IF(AND(C318="",D318="",E318=""),"",A318)</f>
        <v/>
      </c>
      <c r="C318" s="91"/>
      <c r="D318" s="92"/>
      <c r="E318" s="91"/>
      <c r="F318" s="97" t="str">
        <f>IF(B318="","",Vypocet_SKRYT!EB304)</f>
        <v/>
      </c>
      <c r="G318" s="98" t="str">
        <f t="shared" si="269"/>
        <v/>
      </c>
      <c r="H318" t="str">
        <f>IF(I318=1,VstupniParametry_SKRYT!$I$6&amp;""&amp;$D$10,IF(I318=2,VstupniParametry_SKRYT!$I$5,""))</f>
        <v/>
      </c>
      <c r="I318" t="str">
        <f t="shared" si="264"/>
        <v/>
      </c>
    </row>
    <row r="319" spans="1:9" ht="15" thickBot="1" x14ac:dyDescent="0.25">
      <c r="A319" s="28">
        <v>300</v>
      </c>
      <c r="B319" s="95" t="str">
        <f t="shared" ref="B319" si="307">IF(AND(C319="",D319="",E319),"",A319)</f>
        <v/>
      </c>
      <c r="C319" s="93"/>
      <c r="D319" s="93"/>
      <c r="E319" s="94"/>
      <c r="F319" s="97" t="str">
        <f>IF(B319="","",Vypocet_SKRYT!EB305)</f>
        <v/>
      </c>
      <c r="G319" s="98" t="str">
        <f t="shared" si="269"/>
        <v/>
      </c>
      <c r="H319" t="str">
        <f>IF(I319=1,VstupniParametry_SKRYT!$I$6&amp;""&amp;$D$10,IF(I319=2,VstupniParametry_SKRYT!$I$5,""))</f>
        <v/>
      </c>
      <c r="I319" t="str">
        <f t="shared" si="264"/>
        <v/>
      </c>
    </row>
    <row r="320" spans="1:9" ht="15" thickBot="1" x14ac:dyDescent="0.25">
      <c r="A320" s="28">
        <v>301</v>
      </c>
      <c r="B320" s="95" t="str">
        <f t="shared" ref="B320" si="308">IF(AND(C320="",D320="",E320=""),"",A320)</f>
        <v/>
      </c>
      <c r="C320" s="91"/>
      <c r="D320" s="92"/>
      <c r="E320" s="91"/>
      <c r="F320" s="97" t="str">
        <f>IF(B320="","",Vypocet_SKRYT!EB306)</f>
        <v/>
      </c>
      <c r="G320" s="98" t="str">
        <f t="shared" si="269"/>
        <v/>
      </c>
      <c r="H320" t="str">
        <f>IF(I320=1,VstupniParametry_SKRYT!$I$6&amp;""&amp;$D$10,IF(I320=2,VstupniParametry_SKRYT!$I$5,""))</f>
        <v/>
      </c>
      <c r="I320" t="str">
        <f t="shared" si="264"/>
        <v/>
      </c>
    </row>
    <row r="321" spans="1:9" ht="15" thickBot="1" x14ac:dyDescent="0.25">
      <c r="A321" s="28">
        <v>302</v>
      </c>
      <c r="B321" s="95" t="str">
        <f t="shared" ref="B321" si="309">IF(AND(C321="",D321="",E321),"",A321)</f>
        <v/>
      </c>
      <c r="C321" s="93"/>
      <c r="D321" s="93"/>
      <c r="E321" s="94"/>
      <c r="F321" s="97" t="str">
        <f>IF(B321="","",Vypocet_SKRYT!EB307)</f>
        <v/>
      </c>
      <c r="G321" s="98" t="str">
        <f t="shared" si="269"/>
        <v/>
      </c>
      <c r="H321" t="str">
        <f>IF(I321=1,VstupniParametry_SKRYT!$I$6&amp;""&amp;$D$10,IF(I321=2,VstupniParametry_SKRYT!$I$5,""))</f>
        <v/>
      </c>
      <c r="I321" t="str">
        <f t="shared" si="264"/>
        <v/>
      </c>
    </row>
    <row r="322" spans="1:9" ht="15" thickBot="1" x14ac:dyDescent="0.25">
      <c r="A322" s="28">
        <v>303</v>
      </c>
      <c r="B322" s="95" t="str">
        <f t="shared" ref="B322" si="310">IF(AND(C322="",D322="",E322=""),"",A322)</f>
        <v/>
      </c>
      <c r="C322" s="91"/>
      <c r="D322" s="92"/>
      <c r="E322" s="91"/>
      <c r="F322" s="97" t="str">
        <f>IF(B322="","",Vypocet_SKRYT!EB308)</f>
        <v/>
      </c>
      <c r="G322" s="98" t="str">
        <f t="shared" si="269"/>
        <v/>
      </c>
      <c r="H322" t="str">
        <f>IF(I322=1,VstupniParametry_SKRYT!$I$6&amp;""&amp;$D$10,IF(I322=2,VstupniParametry_SKRYT!$I$5,""))</f>
        <v/>
      </c>
      <c r="I322" t="str">
        <f t="shared" si="264"/>
        <v/>
      </c>
    </row>
    <row r="323" spans="1:9" ht="15" thickBot="1" x14ac:dyDescent="0.25">
      <c r="A323" s="28">
        <v>304</v>
      </c>
      <c r="B323" s="95" t="str">
        <f t="shared" ref="B323" si="311">IF(AND(C323="",D323="",E323),"",A323)</f>
        <v/>
      </c>
      <c r="C323" s="93"/>
      <c r="D323" s="93"/>
      <c r="E323" s="94"/>
      <c r="F323" s="97" t="str">
        <f>IF(B323="","",Vypocet_SKRYT!EB309)</f>
        <v/>
      </c>
      <c r="G323" s="98" t="str">
        <f t="shared" si="269"/>
        <v/>
      </c>
      <c r="H323" t="str">
        <f>IF(I323=1,VstupniParametry_SKRYT!$I$6&amp;""&amp;$D$10,IF(I323=2,VstupniParametry_SKRYT!$I$5,""))</f>
        <v/>
      </c>
      <c r="I323" t="str">
        <f t="shared" si="264"/>
        <v/>
      </c>
    </row>
    <row r="324" spans="1:9" ht="15" thickBot="1" x14ac:dyDescent="0.25">
      <c r="A324" s="28">
        <v>305</v>
      </c>
      <c r="B324" s="95" t="str">
        <f t="shared" ref="B324" si="312">IF(AND(C324="",D324="",E324=""),"",A324)</f>
        <v/>
      </c>
      <c r="C324" s="91"/>
      <c r="D324" s="92"/>
      <c r="E324" s="91"/>
      <c r="F324" s="97" t="str">
        <f>IF(B324="","",Vypocet_SKRYT!EB310)</f>
        <v/>
      </c>
      <c r="G324" s="98" t="str">
        <f t="shared" si="269"/>
        <v/>
      </c>
      <c r="H324" t="str">
        <f>IF(I324=1,VstupniParametry_SKRYT!$I$6&amp;""&amp;$D$10,IF(I324=2,VstupniParametry_SKRYT!$I$5,""))</f>
        <v/>
      </c>
      <c r="I324" t="str">
        <f t="shared" si="264"/>
        <v/>
      </c>
    </row>
    <row r="325" spans="1:9" ht="15" thickBot="1" x14ac:dyDescent="0.25">
      <c r="A325" s="28">
        <v>306</v>
      </c>
      <c r="B325" s="95" t="str">
        <f t="shared" ref="B325" si="313">IF(AND(C325="",D325="",E325),"",A325)</f>
        <v/>
      </c>
      <c r="C325" s="93"/>
      <c r="D325" s="93"/>
      <c r="E325" s="94"/>
      <c r="F325" s="97" t="str">
        <f>IF(B325="","",Vypocet_SKRYT!EB311)</f>
        <v/>
      </c>
      <c r="G325" s="98" t="str">
        <f t="shared" si="269"/>
        <v/>
      </c>
      <c r="H325" t="str">
        <f>IF(I325=1,VstupniParametry_SKRYT!$I$6&amp;""&amp;$D$10,IF(I325=2,VstupniParametry_SKRYT!$I$5,""))</f>
        <v/>
      </c>
      <c r="I325" t="str">
        <f t="shared" si="264"/>
        <v/>
      </c>
    </row>
    <row r="326" spans="1:9" ht="15" thickBot="1" x14ac:dyDescent="0.25">
      <c r="A326" s="28">
        <v>307</v>
      </c>
      <c r="B326" s="95" t="str">
        <f t="shared" ref="B326" si="314">IF(AND(C326="",D326="",E326=""),"",A326)</f>
        <v/>
      </c>
      <c r="C326" s="91"/>
      <c r="D326" s="92"/>
      <c r="E326" s="91"/>
      <c r="F326" s="97" t="str">
        <f>IF(B326="","",Vypocet_SKRYT!EB312)</f>
        <v/>
      </c>
      <c r="G326" s="98" t="str">
        <f t="shared" si="269"/>
        <v/>
      </c>
      <c r="H326" t="str">
        <f>IF(I326=1,VstupniParametry_SKRYT!$I$6&amp;""&amp;$D$10,IF(I326=2,VstupniParametry_SKRYT!$I$5,""))</f>
        <v/>
      </c>
      <c r="I326" t="str">
        <f t="shared" si="264"/>
        <v/>
      </c>
    </row>
    <row r="327" spans="1:9" ht="15" thickBot="1" x14ac:dyDescent="0.25">
      <c r="A327" s="28">
        <v>308</v>
      </c>
      <c r="B327" s="95" t="str">
        <f t="shared" ref="B327" si="315">IF(AND(C327="",D327="",E327),"",A327)</f>
        <v/>
      </c>
      <c r="C327" s="93"/>
      <c r="D327" s="93"/>
      <c r="E327" s="94"/>
      <c r="F327" s="97" t="str">
        <f>IF(B327="","",Vypocet_SKRYT!EB313)</f>
        <v/>
      </c>
      <c r="G327" s="98" t="str">
        <f t="shared" si="269"/>
        <v/>
      </c>
      <c r="H327" t="str">
        <f>IF(I327=1,VstupniParametry_SKRYT!$I$6&amp;""&amp;$D$10,IF(I327=2,VstupniParametry_SKRYT!$I$5,""))</f>
        <v/>
      </c>
      <c r="I327" t="str">
        <f t="shared" si="264"/>
        <v/>
      </c>
    </row>
    <row r="328" spans="1:9" ht="15" thickBot="1" x14ac:dyDescent="0.25">
      <c r="A328" s="28">
        <v>309</v>
      </c>
      <c r="B328" s="95" t="str">
        <f t="shared" ref="B328" si="316">IF(AND(C328="",D328="",E328=""),"",A328)</f>
        <v/>
      </c>
      <c r="C328" s="91"/>
      <c r="D328" s="92"/>
      <c r="E328" s="91"/>
      <c r="F328" s="97" t="str">
        <f>IF(B328="","",Vypocet_SKRYT!EB314)</f>
        <v/>
      </c>
      <c r="G328" s="98" t="str">
        <f t="shared" si="269"/>
        <v/>
      </c>
      <c r="H328" t="str">
        <f>IF(I328=1,VstupniParametry_SKRYT!$I$6&amp;""&amp;$D$10,IF(I328=2,VstupniParametry_SKRYT!$I$5,""))</f>
        <v/>
      </c>
      <c r="I328" t="str">
        <f t="shared" si="264"/>
        <v/>
      </c>
    </row>
    <row r="329" spans="1:9" ht="15" thickBot="1" x14ac:dyDescent="0.25">
      <c r="A329" s="28">
        <v>310</v>
      </c>
      <c r="B329" s="95" t="str">
        <f t="shared" ref="B329" si="317">IF(AND(C329="",D329="",E329),"",A329)</f>
        <v/>
      </c>
      <c r="C329" s="93"/>
      <c r="D329" s="93"/>
      <c r="E329" s="94"/>
      <c r="F329" s="97" t="str">
        <f>IF(B329="","",Vypocet_SKRYT!EB315)</f>
        <v/>
      </c>
      <c r="G329" s="98" t="str">
        <f t="shared" si="269"/>
        <v/>
      </c>
      <c r="H329" t="str">
        <f>IF(I329=1,VstupniParametry_SKRYT!$I$6&amp;""&amp;$D$10,IF(I329=2,VstupniParametry_SKRYT!$I$5,""))</f>
        <v/>
      </c>
      <c r="I329" t="str">
        <f t="shared" si="264"/>
        <v/>
      </c>
    </row>
    <row r="330" spans="1:9" ht="15" thickBot="1" x14ac:dyDescent="0.25">
      <c r="A330" s="28">
        <v>311</v>
      </c>
      <c r="B330" s="95" t="str">
        <f t="shared" ref="B330" si="318">IF(AND(C330="",D330="",E330=""),"",A330)</f>
        <v/>
      </c>
      <c r="C330" s="91"/>
      <c r="D330" s="92"/>
      <c r="E330" s="91"/>
      <c r="F330" s="97" t="str">
        <f>IF(B330="","",Vypocet_SKRYT!EB316)</f>
        <v/>
      </c>
      <c r="G330" s="98" t="str">
        <f t="shared" si="269"/>
        <v/>
      </c>
      <c r="H330" t="str">
        <f>IF(I330=1,VstupniParametry_SKRYT!$I$6&amp;""&amp;$D$10,IF(I330=2,VstupniParametry_SKRYT!$I$5,""))</f>
        <v/>
      </c>
      <c r="I330" t="str">
        <f t="shared" si="264"/>
        <v/>
      </c>
    </row>
    <row r="331" spans="1:9" ht="15" thickBot="1" x14ac:dyDescent="0.25">
      <c r="A331" s="28">
        <v>312</v>
      </c>
      <c r="B331" s="95" t="str">
        <f t="shared" ref="B331" si="319">IF(AND(C331="",D331="",E331),"",A331)</f>
        <v/>
      </c>
      <c r="C331" s="93"/>
      <c r="D331" s="93"/>
      <c r="E331" s="94"/>
      <c r="F331" s="97" t="str">
        <f>IF(B331="","",Vypocet_SKRYT!EB317)</f>
        <v/>
      </c>
      <c r="G331" s="98" t="str">
        <f t="shared" si="269"/>
        <v/>
      </c>
      <c r="H331" t="str">
        <f>IF(I331=1,VstupniParametry_SKRYT!$I$6&amp;""&amp;$D$10,IF(I331=2,VstupniParametry_SKRYT!$I$5,""))</f>
        <v/>
      </c>
      <c r="I331" t="str">
        <f t="shared" si="264"/>
        <v/>
      </c>
    </row>
    <row r="332" spans="1:9" ht="15" thickBot="1" x14ac:dyDescent="0.25">
      <c r="A332" s="28">
        <v>313</v>
      </c>
      <c r="B332" s="95" t="str">
        <f t="shared" ref="B332" si="320">IF(AND(C332="",D332="",E332=""),"",A332)</f>
        <v/>
      </c>
      <c r="C332" s="91"/>
      <c r="D332" s="92"/>
      <c r="E332" s="91"/>
      <c r="F332" s="97" t="str">
        <f>IF(B332="","",Vypocet_SKRYT!EB318)</f>
        <v/>
      </c>
      <c r="G332" s="98" t="str">
        <f t="shared" si="269"/>
        <v/>
      </c>
      <c r="H332" t="str">
        <f>IF(I332=1,VstupniParametry_SKRYT!$I$6&amp;""&amp;$D$10,IF(I332=2,VstupniParametry_SKRYT!$I$5,""))</f>
        <v/>
      </c>
      <c r="I332" t="str">
        <f t="shared" si="264"/>
        <v/>
      </c>
    </row>
    <row r="333" spans="1:9" ht="15" thickBot="1" x14ac:dyDescent="0.25">
      <c r="A333" s="28">
        <v>314</v>
      </c>
      <c r="B333" s="95" t="str">
        <f t="shared" ref="B333" si="321">IF(AND(C333="",D333="",E333),"",A333)</f>
        <v/>
      </c>
      <c r="C333" s="93"/>
      <c r="D333" s="93"/>
      <c r="E333" s="94"/>
      <c r="F333" s="97" t="str">
        <f>IF(B333="","",Vypocet_SKRYT!EB319)</f>
        <v/>
      </c>
      <c r="G333" s="98" t="str">
        <f t="shared" si="269"/>
        <v/>
      </c>
      <c r="H333" t="str">
        <f>IF(I333=1,VstupniParametry_SKRYT!$I$6&amp;""&amp;$D$10,IF(I333=2,VstupniParametry_SKRYT!$I$5,""))</f>
        <v/>
      </c>
      <c r="I333" t="str">
        <f t="shared" si="264"/>
        <v/>
      </c>
    </row>
    <row r="334" spans="1:9" ht="15" thickBot="1" x14ac:dyDescent="0.25">
      <c r="A334" s="28">
        <v>315</v>
      </c>
      <c r="B334" s="95" t="str">
        <f t="shared" ref="B334" si="322">IF(AND(C334="",D334="",E334=""),"",A334)</f>
        <v/>
      </c>
      <c r="C334" s="91"/>
      <c r="D334" s="92"/>
      <c r="E334" s="91"/>
      <c r="F334" s="97" t="str">
        <f>IF(B334="","",Vypocet_SKRYT!EB320)</f>
        <v/>
      </c>
      <c r="G334" s="98" t="str">
        <f t="shared" si="269"/>
        <v/>
      </c>
      <c r="H334" t="str">
        <f>IF(I334=1,VstupniParametry_SKRYT!$I$6&amp;""&amp;$D$10,IF(I334=2,VstupniParametry_SKRYT!$I$5,""))</f>
        <v/>
      </c>
      <c r="I334" t="str">
        <f t="shared" si="264"/>
        <v/>
      </c>
    </row>
    <row r="335" spans="1:9" ht="15" thickBot="1" x14ac:dyDescent="0.25">
      <c r="A335" s="28">
        <v>316</v>
      </c>
      <c r="B335" s="95" t="str">
        <f t="shared" ref="B335" si="323">IF(AND(C335="",D335="",E335),"",A335)</f>
        <v/>
      </c>
      <c r="C335" s="93"/>
      <c r="D335" s="93"/>
      <c r="E335" s="94"/>
      <c r="F335" s="97" t="str">
        <f>IF(B335="","",Vypocet_SKRYT!EB321)</f>
        <v/>
      </c>
      <c r="G335" s="98" t="str">
        <f t="shared" si="269"/>
        <v/>
      </c>
      <c r="H335" t="str">
        <f>IF(I335=1,VstupniParametry_SKRYT!$I$6&amp;""&amp;$D$10,IF(I335=2,VstupniParametry_SKRYT!$I$5,""))</f>
        <v/>
      </c>
      <c r="I335" t="str">
        <f t="shared" si="264"/>
        <v/>
      </c>
    </row>
    <row r="336" spans="1:9" ht="15" thickBot="1" x14ac:dyDescent="0.25">
      <c r="A336" s="28">
        <v>317</v>
      </c>
      <c r="B336" s="95" t="str">
        <f t="shared" ref="B336" si="324">IF(AND(C336="",D336="",E336=""),"",A336)</f>
        <v/>
      </c>
      <c r="C336" s="91"/>
      <c r="D336" s="92"/>
      <c r="E336" s="91"/>
      <c r="F336" s="97" t="str">
        <f>IF(B336="","",Vypocet_SKRYT!EB322)</f>
        <v/>
      </c>
      <c r="G336" s="98" t="str">
        <f t="shared" si="269"/>
        <v/>
      </c>
      <c r="H336" t="str">
        <f>IF(I336=1,VstupniParametry_SKRYT!$I$6&amp;""&amp;$D$10,IF(I336=2,VstupniParametry_SKRYT!$I$5,""))</f>
        <v/>
      </c>
      <c r="I336" t="str">
        <f t="shared" si="264"/>
        <v/>
      </c>
    </row>
    <row r="337" spans="1:9" ht="15" thickBot="1" x14ac:dyDescent="0.25">
      <c r="A337" s="28">
        <v>318</v>
      </c>
      <c r="B337" s="95" t="str">
        <f t="shared" ref="B337" si="325">IF(AND(C337="",D337="",E337),"",A337)</f>
        <v/>
      </c>
      <c r="C337" s="93"/>
      <c r="D337" s="93"/>
      <c r="E337" s="94"/>
      <c r="F337" s="97" t="str">
        <f>IF(B337="","",Vypocet_SKRYT!EB323)</f>
        <v/>
      </c>
      <c r="G337" s="98" t="str">
        <f t="shared" si="269"/>
        <v/>
      </c>
      <c r="H337" t="str">
        <f>IF(I337=1,VstupniParametry_SKRYT!$I$6&amp;""&amp;$D$10,IF(I337=2,VstupniParametry_SKRYT!$I$5,""))</f>
        <v/>
      </c>
      <c r="I337" t="str">
        <f t="shared" si="264"/>
        <v/>
      </c>
    </row>
    <row r="338" spans="1:9" ht="15" thickBot="1" x14ac:dyDescent="0.25">
      <c r="A338" s="28">
        <v>319</v>
      </c>
      <c r="B338" s="95" t="str">
        <f t="shared" ref="B338" si="326">IF(AND(C338="",D338="",E338=""),"",A338)</f>
        <v/>
      </c>
      <c r="C338" s="91"/>
      <c r="D338" s="92"/>
      <c r="E338" s="91"/>
      <c r="F338" s="97" t="str">
        <f>IF(B338="","",Vypocet_SKRYT!EB324)</f>
        <v/>
      </c>
      <c r="G338" s="98" t="str">
        <f t="shared" si="269"/>
        <v/>
      </c>
      <c r="H338" t="str">
        <f>IF(I338=1,VstupniParametry_SKRYT!$I$6&amp;""&amp;$D$10,IF(I338=2,VstupniParametry_SKRYT!$I$5,""))</f>
        <v/>
      </c>
      <c r="I338" t="str">
        <f t="shared" si="264"/>
        <v/>
      </c>
    </row>
    <row r="339" spans="1:9" ht="15" thickBot="1" x14ac:dyDescent="0.25">
      <c r="A339" s="28">
        <v>320</v>
      </c>
      <c r="B339" s="95" t="str">
        <f t="shared" ref="B339" si="327">IF(AND(C339="",D339="",E339),"",A339)</f>
        <v/>
      </c>
      <c r="C339" s="93"/>
      <c r="D339" s="93"/>
      <c r="E339" s="94"/>
      <c r="F339" s="97" t="str">
        <f>IF(B339="","",Vypocet_SKRYT!EB325)</f>
        <v/>
      </c>
      <c r="G339" s="98" t="str">
        <f t="shared" si="269"/>
        <v/>
      </c>
      <c r="H339" t="str">
        <f>IF(I339=1,VstupniParametry_SKRYT!$I$6&amp;""&amp;$D$10,IF(I339=2,VstupniParametry_SKRYT!$I$5,""))</f>
        <v/>
      </c>
      <c r="I339" t="str">
        <f t="shared" si="264"/>
        <v/>
      </c>
    </row>
    <row r="340" spans="1:9" ht="15" thickBot="1" x14ac:dyDescent="0.25">
      <c r="A340" s="28">
        <v>321</v>
      </c>
      <c r="B340" s="95" t="str">
        <f t="shared" ref="B340" si="328">IF(AND(C340="",D340="",E340=""),"",A340)</f>
        <v/>
      </c>
      <c r="C340" s="91"/>
      <c r="D340" s="92"/>
      <c r="E340" s="91"/>
      <c r="F340" s="97" t="str">
        <f>IF(B340="","",Vypocet_SKRYT!EB326)</f>
        <v/>
      </c>
      <c r="G340" s="98" t="str">
        <f t="shared" si="269"/>
        <v/>
      </c>
      <c r="H340" t="str">
        <f>IF(I340=1,VstupniParametry_SKRYT!$I$6&amp;""&amp;$D$10,IF(I340=2,VstupniParametry_SKRYT!$I$5,""))</f>
        <v/>
      </c>
      <c r="I340" t="str">
        <f t="shared" si="264"/>
        <v/>
      </c>
    </row>
    <row r="341" spans="1:9" ht="15" thickBot="1" x14ac:dyDescent="0.25">
      <c r="A341" s="28">
        <v>322</v>
      </c>
      <c r="B341" s="95" t="str">
        <f t="shared" ref="B341" si="329">IF(AND(C341="",D341="",E341),"",A341)</f>
        <v/>
      </c>
      <c r="C341" s="93"/>
      <c r="D341" s="93"/>
      <c r="E341" s="94"/>
      <c r="F341" s="97" t="str">
        <f>IF(B341="","",Vypocet_SKRYT!EB327)</f>
        <v/>
      </c>
      <c r="G341" s="98" t="str">
        <f t="shared" si="269"/>
        <v/>
      </c>
      <c r="H341" t="str">
        <f>IF(I341=1,VstupniParametry_SKRYT!$I$6&amp;""&amp;$D$10,IF(I341=2,VstupniParametry_SKRYT!$I$5,""))</f>
        <v/>
      </c>
      <c r="I341" t="str">
        <f t="shared" ref="I341:I404" si="330">IF(E341="","",IF(AND(ISNUMBER(E341),E341&gt;=1,E341&lt;=2030),IF(E341&gt;$D$10,1,""),2))</f>
        <v/>
      </c>
    </row>
    <row r="342" spans="1:9" ht="15" thickBot="1" x14ac:dyDescent="0.25">
      <c r="A342" s="28">
        <v>323</v>
      </c>
      <c r="B342" s="95" t="str">
        <f t="shared" ref="B342" si="331">IF(AND(C342="",D342="",E342=""),"",A342)</f>
        <v/>
      </c>
      <c r="C342" s="91"/>
      <c r="D342" s="92"/>
      <c r="E342" s="91"/>
      <c r="F342" s="97" t="str">
        <f>IF(B342="","",Vypocet_SKRYT!EB328)</f>
        <v/>
      </c>
      <c r="G342" s="98" t="str">
        <f t="shared" si="269"/>
        <v/>
      </c>
      <c r="H342" t="str">
        <f>IF(I342=1,VstupniParametry_SKRYT!$I$6&amp;""&amp;$D$10,IF(I342=2,VstupniParametry_SKRYT!$I$5,""))</f>
        <v/>
      </c>
      <c r="I342" t="str">
        <f t="shared" si="330"/>
        <v/>
      </c>
    </row>
    <row r="343" spans="1:9" ht="15" thickBot="1" x14ac:dyDescent="0.25">
      <c r="A343" s="28">
        <v>324</v>
      </c>
      <c r="B343" s="95" t="str">
        <f t="shared" ref="B343" si="332">IF(AND(C343="",D343="",E343),"",A343)</f>
        <v/>
      </c>
      <c r="C343" s="93"/>
      <c r="D343" s="93"/>
      <c r="E343" s="94"/>
      <c r="F343" s="97" t="str">
        <f>IF(B343="","",Vypocet_SKRYT!EB329)</f>
        <v/>
      </c>
      <c r="G343" s="98" t="str">
        <f t="shared" si="269"/>
        <v/>
      </c>
      <c r="H343" t="str">
        <f>IF(I343=1,VstupniParametry_SKRYT!$I$6&amp;""&amp;$D$10,IF(I343=2,VstupniParametry_SKRYT!$I$5,""))</f>
        <v/>
      </c>
      <c r="I343" t="str">
        <f t="shared" si="330"/>
        <v/>
      </c>
    </row>
    <row r="344" spans="1:9" ht="15" thickBot="1" x14ac:dyDescent="0.25">
      <c r="A344" s="28">
        <v>325</v>
      </c>
      <c r="B344" s="95" t="str">
        <f t="shared" ref="B344" si="333">IF(AND(C344="",D344="",E344=""),"",A344)</f>
        <v/>
      </c>
      <c r="C344" s="91"/>
      <c r="D344" s="92"/>
      <c r="E344" s="91"/>
      <c r="F344" s="97" t="str">
        <f>IF(B344="","",Vypocet_SKRYT!EB330)</f>
        <v/>
      </c>
      <c r="G344" s="98" t="str">
        <f t="shared" si="269"/>
        <v/>
      </c>
      <c r="H344" t="str">
        <f>IF(I344=1,VstupniParametry_SKRYT!$I$6&amp;""&amp;$D$10,IF(I344=2,VstupniParametry_SKRYT!$I$5,""))</f>
        <v/>
      </c>
      <c r="I344" t="str">
        <f t="shared" si="330"/>
        <v/>
      </c>
    </row>
    <row r="345" spans="1:9" ht="15" thickBot="1" x14ac:dyDescent="0.25">
      <c r="A345" s="28">
        <v>326</v>
      </c>
      <c r="B345" s="95" t="str">
        <f t="shared" ref="B345" si="334">IF(AND(C345="",D345="",E345),"",A345)</f>
        <v/>
      </c>
      <c r="C345" s="93"/>
      <c r="D345" s="93"/>
      <c r="E345" s="94"/>
      <c r="F345" s="97" t="str">
        <f>IF(B345="","",Vypocet_SKRYT!EB331)</f>
        <v/>
      </c>
      <c r="G345" s="98" t="str">
        <f t="shared" ref="G345:G408" si="335">IF(B345="","",F345*0.065)</f>
        <v/>
      </c>
      <c r="H345" t="str">
        <f>IF(I345=1,VstupniParametry_SKRYT!$I$6&amp;""&amp;$D$10,IF(I345=2,VstupniParametry_SKRYT!$I$5,""))</f>
        <v/>
      </c>
      <c r="I345" t="str">
        <f t="shared" si="330"/>
        <v/>
      </c>
    </row>
    <row r="346" spans="1:9" ht="15" thickBot="1" x14ac:dyDescent="0.25">
      <c r="A346" s="28">
        <v>327</v>
      </c>
      <c r="B346" s="95" t="str">
        <f t="shared" ref="B346" si="336">IF(AND(C346="",D346="",E346=""),"",A346)</f>
        <v/>
      </c>
      <c r="C346" s="91"/>
      <c r="D346" s="92"/>
      <c r="E346" s="91"/>
      <c r="F346" s="97" t="str">
        <f>IF(B346="","",Vypocet_SKRYT!EB332)</f>
        <v/>
      </c>
      <c r="G346" s="98" t="str">
        <f t="shared" si="335"/>
        <v/>
      </c>
      <c r="H346" t="str">
        <f>IF(I346=1,VstupniParametry_SKRYT!$I$6&amp;""&amp;$D$10,IF(I346=2,VstupniParametry_SKRYT!$I$5,""))</f>
        <v/>
      </c>
      <c r="I346" t="str">
        <f t="shared" si="330"/>
        <v/>
      </c>
    </row>
    <row r="347" spans="1:9" ht="15" thickBot="1" x14ac:dyDescent="0.25">
      <c r="A347" s="28">
        <v>328</v>
      </c>
      <c r="B347" s="95" t="str">
        <f t="shared" ref="B347" si="337">IF(AND(C347="",D347="",E347),"",A347)</f>
        <v/>
      </c>
      <c r="C347" s="93"/>
      <c r="D347" s="93"/>
      <c r="E347" s="94"/>
      <c r="F347" s="97" t="str">
        <f>IF(B347="","",Vypocet_SKRYT!EB333)</f>
        <v/>
      </c>
      <c r="G347" s="98" t="str">
        <f t="shared" si="335"/>
        <v/>
      </c>
      <c r="H347" t="str">
        <f>IF(I347=1,VstupniParametry_SKRYT!$I$6&amp;""&amp;$D$10,IF(I347=2,VstupniParametry_SKRYT!$I$5,""))</f>
        <v/>
      </c>
      <c r="I347" t="str">
        <f t="shared" si="330"/>
        <v/>
      </c>
    </row>
    <row r="348" spans="1:9" ht="15" thickBot="1" x14ac:dyDescent="0.25">
      <c r="A348" s="28">
        <v>329</v>
      </c>
      <c r="B348" s="95" t="str">
        <f t="shared" ref="B348" si="338">IF(AND(C348="",D348="",E348=""),"",A348)</f>
        <v/>
      </c>
      <c r="C348" s="91"/>
      <c r="D348" s="92"/>
      <c r="E348" s="91"/>
      <c r="F348" s="97" t="str">
        <f>IF(B348="","",Vypocet_SKRYT!EB334)</f>
        <v/>
      </c>
      <c r="G348" s="98" t="str">
        <f t="shared" si="335"/>
        <v/>
      </c>
      <c r="H348" t="str">
        <f>IF(I348=1,VstupniParametry_SKRYT!$I$6&amp;""&amp;$D$10,IF(I348=2,VstupniParametry_SKRYT!$I$5,""))</f>
        <v/>
      </c>
      <c r="I348" t="str">
        <f t="shared" si="330"/>
        <v/>
      </c>
    </row>
    <row r="349" spans="1:9" ht="15" thickBot="1" x14ac:dyDescent="0.25">
      <c r="A349" s="28">
        <v>330</v>
      </c>
      <c r="B349" s="95" t="str">
        <f t="shared" ref="B349" si="339">IF(AND(C349="",D349="",E349),"",A349)</f>
        <v/>
      </c>
      <c r="C349" s="93"/>
      <c r="D349" s="93"/>
      <c r="E349" s="94"/>
      <c r="F349" s="97" t="str">
        <f>IF(B349="","",Vypocet_SKRYT!EB335)</f>
        <v/>
      </c>
      <c r="G349" s="98" t="str">
        <f t="shared" si="335"/>
        <v/>
      </c>
      <c r="H349" t="str">
        <f>IF(I349=1,VstupniParametry_SKRYT!$I$6&amp;""&amp;$D$10,IF(I349=2,VstupniParametry_SKRYT!$I$5,""))</f>
        <v/>
      </c>
      <c r="I349" t="str">
        <f t="shared" si="330"/>
        <v/>
      </c>
    </row>
    <row r="350" spans="1:9" ht="15" thickBot="1" x14ac:dyDescent="0.25">
      <c r="A350" s="28">
        <v>331</v>
      </c>
      <c r="B350" s="95" t="str">
        <f t="shared" ref="B350" si="340">IF(AND(C350="",D350="",E350=""),"",A350)</f>
        <v/>
      </c>
      <c r="C350" s="91"/>
      <c r="D350" s="92"/>
      <c r="E350" s="91"/>
      <c r="F350" s="97" t="str">
        <f>IF(B350="","",Vypocet_SKRYT!EB336)</f>
        <v/>
      </c>
      <c r="G350" s="98" t="str">
        <f t="shared" si="335"/>
        <v/>
      </c>
      <c r="H350" t="str">
        <f>IF(I350=1,VstupniParametry_SKRYT!$I$6&amp;""&amp;$D$10,IF(I350=2,VstupniParametry_SKRYT!$I$5,""))</f>
        <v/>
      </c>
      <c r="I350" t="str">
        <f t="shared" si="330"/>
        <v/>
      </c>
    </row>
    <row r="351" spans="1:9" ht="15" thickBot="1" x14ac:dyDescent="0.25">
      <c r="A351" s="28">
        <v>332</v>
      </c>
      <c r="B351" s="95" t="str">
        <f t="shared" ref="B351" si="341">IF(AND(C351="",D351="",E351),"",A351)</f>
        <v/>
      </c>
      <c r="C351" s="93"/>
      <c r="D351" s="93"/>
      <c r="E351" s="94"/>
      <c r="F351" s="97" t="str">
        <f>IF(B351="","",Vypocet_SKRYT!EB337)</f>
        <v/>
      </c>
      <c r="G351" s="98" t="str">
        <f t="shared" si="335"/>
        <v/>
      </c>
      <c r="H351" t="str">
        <f>IF(I351=1,VstupniParametry_SKRYT!$I$6&amp;""&amp;$D$10,IF(I351=2,VstupniParametry_SKRYT!$I$5,""))</f>
        <v/>
      </c>
      <c r="I351" t="str">
        <f t="shared" si="330"/>
        <v/>
      </c>
    </row>
    <row r="352" spans="1:9" ht="15" thickBot="1" x14ac:dyDescent="0.25">
      <c r="A352" s="28">
        <v>333</v>
      </c>
      <c r="B352" s="95" t="str">
        <f t="shared" ref="B352" si="342">IF(AND(C352="",D352="",E352=""),"",A352)</f>
        <v/>
      </c>
      <c r="C352" s="91"/>
      <c r="D352" s="92"/>
      <c r="E352" s="91"/>
      <c r="F352" s="97" t="str">
        <f>IF(B352="","",Vypocet_SKRYT!EB338)</f>
        <v/>
      </c>
      <c r="G352" s="98" t="str">
        <f t="shared" si="335"/>
        <v/>
      </c>
      <c r="H352" t="str">
        <f>IF(I352=1,VstupniParametry_SKRYT!$I$6&amp;""&amp;$D$10,IF(I352=2,VstupniParametry_SKRYT!$I$5,""))</f>
        <v/>
      </c>
      <c r="I352" t="str">
        <f t="shared" si="330"/>
        <v/>
      </c>
    </row>
    <row r="353" spans="1:9" ht="15" thickBot="1" x14ac:dyDescent="0.25">
      <c r="A353" s="28">
        <v>334</v>
      </c>
      <c r="B353" s="95" t="str">
        <f t="shared" ref="B353" si="343">IF(AND(C353="",D353="",E353),"",A353)</f>
        <v/>
      </c>
      <c r="C353" s="93"/>
      <c r="D353" s="93"/>
      <c r="E353" s="94"/>
      <c r="F353" s="97" t="str">
        <f>IF(B353="","",Vypocet_SKRYT!EB339)</f>
        <v/>
      </c>
      <c r="G353" s="98" t="str">
        <f t="shared" si="335"/>
        <v/>
      </c>
      <c r="H353" t="str">
        <f>IF(I353=1,VstupniParametry_SKRYT!$I$6&amp;""&amp;$D$10,IF(I353=2,VstupniParametry_SKRYT!$I$5,""))</f>
        <v/>
      </c>
      <c r="I353" t="str">
        <f t="shared" si="330"/>
        <v/>
      </c>
    </row>
    <row r="354" spans="1:9" ht="15" thickBot="1" x14ac:dyDescent="0.25">
      <c r="A354" s="28">
        <v>335</v>
      </c>
      <c r="B354" s="95" t="str">
        <f t="shared" ref="B354" si="344">IF(AND(C354="",D354="",E354=""),"",A354)</f>
        <v/>
      </c>
      <c r="C354" s="91"/>
      <c r="D354" s="92"/>
      <c r="E354" s="91"/>
      <c r="F354" s="97" t="str">
        <f>IF(B354="","",Vypocet_SKRYT!EB340)</f>
        <v/>
      </c>
      <c r="G354" s="98" t="str">
        <f t="shared" si="335"/>
        <v/>
      </c>
      <c r="H354" t="str">
        <f>IF(I354=1,VstupniParametry_SKRYT!$I$6&amp;""&amp;$D$10,IF(I354=2,VstupniParametry_SKRYT!$I$5,""))</f>
        <v/>
      </c>
      <c r="I354" t="str">
        <f t="shared" si="330"/>
        <v/>
      </c>
    </row>
    <row r="355" spans="1:9" ht="15" thickBot="1" x14ac:dyDescent="0.25">
      <c r="A355" s="28">
        <v>336</v>
      </c>
      <c r="B355" s="95" t="str">
        <f t="shared" ref="B355" si="345">IF(AND(C355="",D355="",E355),"",A355)</f>
        <v/>
      </c>
      <c r="C355" s="93"/>
      <c r="D355" s="93"/>
      <c r="E355" s="94"/>
      <c r="F355" s="97" t="str">
        <f>IF(B355="","",Vypocet_SKRYT!EB341)</f>
        <v/>
      </c>
      <c r="G355" s="98" t="str">
        <f t="shared" si="335"/>
        <v/>
      </c>
      <c r="H355" t="str">
        <f>IF(I355=1,VstupniParametry_SKRYT!$I$6&amp;""&amp;$D$10,IF(I355=2,VstupniParametry_SKRYT!$I$5,""))</f>
        <v/>
      </c>
      <c r="I355" t="str">
        <f t="shared" si="330"/>
        <v/>
      </c>
    </row>
    <row r="356" spans="1:9" ht="15" thickBot="1" x14ac:dyDescent="0.25">
      <c r="A356" s="28">
        <v>337</v>
      </c>
      <c r="B356" s="95" t="str">
        <f t="shared" ref="B356" si="346">IF(AND(C356="",D356="",E356=""),"",A356)</f>
        <v/>
      </c>
      <c r="C356" s="91"/>
      <c r="D356" s="92"/>
      <c r="E356" s="91"/>
      <c r="F356" s="97" t="str">
        <f>IF(B356="","",Vypocet_SKRYT!EB342)</f>
        <v/>
      </c>
      <c r="G356" s="98" t="str">
        <f t="shared" si="335"/>
        <v/>
      </c>
      <c r="H356" t="str">
        <f>IF(I356=1,VstupniParametry_SKRYT!$I$6&amp;""&amp;$D$10,IF(I356=2,VstupniParametry_SKRYT!$I$5,""))</f>
        <v/>
      </c>
      <c r="I356" t="str">
        <f t="shared" si="330"/>
        <v/>
      </c>
    </row>
    <row r="357" spans="1:9" ht="15" thickBot="1" x14ac:dyDescent="0.25">
      <c r="A357" s="28">
        <v>338</v>
      </c>
      <c r="B357" s="95" t="str">
        <f t="shared" ref="B357" si="347">IF(AND(C357="",D357="",E357),"",A357)</f>
        <v/>
      </c>
      <c r="C357" s="93"/>
      <c r="D357" s="93"/>
      <c r="E357" s="94"/>
      <c r="F357" s="97" t="str">
        <f>IF(B357="","",Vypocet_SKRYT!EB343)</f>
        <v/>
      </c>
      <c r="G357" s="98" t="str">
        <f t="shared" si="335"/>
        <v/>
      </c>
      <c r="H357" t="str">
        <f>IF(I357=1,VstupniParametry_SKRYT!$I$6&amp;""&amp;$D$10,IF(I357=2,VstupniParametry_SKRYT!$I$5,""))</f>
        <v/>
      </c>
      <c r="I357" t="str">
        <f t="shared" si="330"/>
        <v/>
      </c>
    </row>
    <row r="358" spans="1:9" ht="15" thickBot="1" x14ac:dyDescent="0.25">
      <c r="A358" s="28">
        <v>339</v>
      </c>
      <c r="B358" s="95" t="str">
        <f t="shared" ref="B358" si="348">IF(AND(C358="",D358="",E358=""),"",A358)</f>
        <v/>
      </c>
      <c r="C358" s="91"/>
      <c r="D358" s="92"/>
      <c r="E358" s="91"/>
      <c r="F358" s="97" t="str">
        <f>IF(B358="","",Vypocet_SKRYT!EB344)</f>
        <v/>
      </c>
      <c r="G358" s="98" t="str">
        <f t="shared" si="335"/>
        <v/>
      </c>
      <c r="H358" t="str">
        <f>IF(I358=1,VstupniParametry_SKRYT!$I$6&amp;""&amp;$D$10,IF(I358=2,VstupniParametry_SKRYT!$I$5,""))</f>
        <v/>
      </c>
      <c r="I358" t="str">
        <f t="shared" si="330"/>
        <v/>
      </c>
    </row>
    <row r="359" spans="1:9" ht="15" thickBot="1" x14ac:dyDescent="0.25">
      <c r="A359" s="28">
        <v>340</v>
      </c>
      <c r="B359" s="95" t="str">
        <f t="shared" ref="B359" si="349">IF(AND(C359="",D359="",E359),"",A359)</f>
        <v/>
      </c>
      <c r="C359" s="93"/>
      <c r="D359" s="93"/>
      <c r="E359" s="94"/>
      <c r="F359" s="97" t="str">
        <f>IF(B359="","",Vypocet_SKRYT!EB345)</f>
        <v/>
      </c>
      <c r="G359" s="98" t="str">
        <f t="shared" si="335"/>
        <v/>
      </c>
      <c r="H359" t="str">
        <f>IF(I359=1,VstupniParametry_SKRYT!$I$6&amp;""&amp;$D$10,IF(I359=2,VstupniParametry_SKRYT!$I$5,""))</f>
        <v/>
      </c>
      <c r="I359" t="str">
        <f t="shared" si="330"/>
        <v/>
      </c>
    </row>
    <row r="360" spans="1:9" ht="15" thickBot="1" x14ac:dyDescent="0.25">
      <c r="A360" s="28">
        <v>341</v>
      </c>
      <c r="B360" s="95" t="str">
        <f t="shared" ref="B360" si="350">IF(AND(C360="",D360="",E360=""),"",A360)</f>
        <v/>
      </c>
      <c r="C360" s="91"/>
      <c r="D360" s="92"/>
      <c r="E360" s="91"/>
      <c r="F360" s="97" t="str">
        <f>IF(B360="","",Vypocet_SKRYT!EB346)</f>
        <v/>
      </c>
      <c r="G360" s="98" t="str">
        <f t="shared" si="335"/>
        <v/>
      </c>
      <c r="H360" t="str">
        <f>IF(I360=1,VstupniParametry_SKRYT!$I$6&amp;""&amp;$D$10,IF(I360=2,VstupniParametry_SKRYT!$I$5,""))</f>
        <v/>
      </c>
      <c r="I360" t="str">
        <f t="shared" si="330"/>
        <v/>
      </c>
    </row>
    <row r="361" spans="1:9" ht="15" thickBot="1" x14ac:dyDescent="0.25">
      <c r="A361" s="28">
        <v>342</v>
      </c>
      <c r="B361" s="95" t="str">
        <f t="shared" ref="B361" si="351">IF(AND(C361="",D361="",E361),"",A361)</f>
        <v/>
      </c>
      <c r="C361" s="93"/>
      <c r="D361" s="93"/>
      <c r="E361" s="94"/>
      <c r="F361" s="97" t="str">
        <f>IF(B361="","",Vypocet_SKRYT!EB347)</f>
        <v/>
      </c>
      <c r="G361" s="98" t="str">
        <f t="shared" si="335"/>
        <v/>
      </c>
      <c r="H361" t="str">
        <f>IF(I361=1,VstupniParametry_SKRYT!$I$6&amp;""&amp;$D$10,IF(I361=2,VstupniParametry_SKRYT!$I$5,""))</f>
        <v/>
      </c>
      <c r="I361" t="str">
        <f t="shared" si="330"/>
        <v/>
      </c>
    </row>
    <row r="362" spans="1:9" ht="15" thickBot="1" x14ac:dyDescent="0.25">
      <c r="A362" s="28">
        <v>343</v>
      </c>
      <c r="B362" s="95" t="str">
        <f t="shared" ref="B362" si="352">IF(AND(C362="",D362="",E362=""),"",A362)</f>
        <v/>
      </c>
      <c r="C362" s="91"/>
      <c r="D362" s="92"/>
      <c r="E362" s="91"/>
      <c r="F362" s="97" t="str">
        <f>IF(B362="","",Vypocet_SKRYT!EB348)</f>
        <v/>
      </c>
      <c r="G362" s="98" t="str">
        <f t="shared" si="335"/>
        <v/>
      </c>
      <c r="H362" t="str">
        <f>IF(I362=1,VstupniParametry_SKRYT!$I$6&amp;""&amp;$D$10,IF(I362=2,VstupniParametry_SKRYT!$I$5,""))</f>
        <v/>
      </c>
      <c r="I362" t="str">
        <f t="shared" si="330"/>
        <v/>
      </c>
    </row>
    <row r="363" spans="1:9" ht="15" thickBot="1" x14ac:dyDescent="0.25">
      <c r="A363" s="28">
        <v>344</v>
      </c>
      <c r="B363" s="95" t="str">
        <f t="shared" ref="B363" si="353">IF(AND(C363="",D363="",E363),"",A363)</f>
        <v/>
      </c>
      <c r="C363" s="93"/>
      <c r="D363" s="93"/>
      <c r="E363" s="94"/>
      <c r="F363" s="97" t="str">
        <f>IF(B363="","",Vypocet_SKRYT!EB349)</f>
        <v/>
      </c>
      <c r="G363" s="98" t="str">
        <f t="shared" si="335"/>
        <v/>
      </c>
      <c r="H363" t="str">
        <f>IF(I363=1,VstupniParametry_SKRYT!$I$6&amp;""&amp;$D$10,IF(I363=2,VstupniParametry_SKRYT!$I$5,""))</f>
        <v/>
      </c>
      <c r="I363" t="str">
        <f t="shared" si="330"/>
        <v/>
      </c>
    </row>
    <row r="364" spans="1:9" ht="15" thickBot="1" x14ac:dyDescent="0.25">
      <c r="A364" s="28">
        <v>345</v>
      </c>
      <c r="B364" s="95" t="str">
        <f t="shared" ref="B364" si="354">IF(AND(C364="",D364="",E364=""),"",A364)</f>
        <v/>
      </c>
      <c r="C364" s="91"/>
      <c r="D364" s="92"/>
      <c r="E364" s="91"/>
      <c r="F364" s="97" t="str">
        <f>IF(B364="","",Vypocet_SKRYT!EB350)</f>
        <v/>
      </c>
      <c r="G364" s="98" t="str">
        <f t="shared" si="335"/>
        <v/>
      </c>
      <c r="H364" t="str">
        <f>IF(I364=1,VstupniParametry_SKRYT!$I$6&amp;""&amp;$D$10,IF(I364=2,VstupniParametry_SKRYT!$I$5,""))</f>
        <v/>
      </c>
      <c r="I364" t="str">
        <f t="shared" si="330"/>
        <v/>
      </c>
    </row>
    <row r="365" spans="1:9" ht="15" thickBot="1" x14ac:dyDescent="0.25">
      <c r="A365" s="28">
        <v>346</v>
      </c>
      <c r="B365" s="95" t="str">
        <f t="shared" ref="B365" si="355">IF(AND(C365="",D365="",E365),"",A365)</f>
        <v/>
      </c>
      <c r="C365" s="93"/>
      <c r="D365" s="93"/>
      <c r="E365" s="94"/>
      <c r="F365" s="97" t="str">
        <f>IF(B365="","",Vypocet_SKRYT!EB351)</f>
        <v/>
      </c>
      <c r="G365" s="98" t="str">
        <f t="shared" si="335"/>
        <v/>
      </c>
      <c r="H365" t="str">
        <f>IF(I365=1,VstupniParametry_SKRYT!$I$6&amp;""&amp;$D$10,IF(I365=2,VstupniParametry_SKRYT!$I$5,""))</f>
        <v/>
      </c>
      <c r="I365" t="str">
        <f t="shared" si="330"/>
        <v/>
      </c>
    </row>
    <row r="366" spans="1:9" ht="15" thickBot="1" x14ac:dyDescent="0.25">
      <c r="A366" s="28">
        <v>347</v>
      </c>
      <c r="B366" s="95" t="str">
        <f t="shared" ref="B366" si="356">IF(AND(C366="",D366="",E366=""),"",A366)</f>
        <v/>
      </c>
      <c r="C366" s="91"/>
      <c r="D366" s="92"/>
      <c r="E366" s="91"/>
      <c r="F366" s="97" t="str">
        <f>IF(B366="","",Vypocet_SKRYT!EB352)</f>
        <v/>
      </c>
      <c r="G366" s="98" t="str">
        <f t="shared" si="335"/>
        <v/>
      </c>
      <c r="H366" t="str">
        <f>IF(I366=1,VstupniParametry_SKRYT!$I$6&amp;""&amp;$D$10,IF(I366=2,VstupniParametry_SKRYT!$I$5,""))</f>
        <v/>
      </c>
      <c r="I366" t="str">
        <f t="shared" si="330"/>
        <v/>
      </c>
    </row>
    <row r="367" spans="1:9" ht="15" thickBot="1" x14ac:dyDescent="0.25">
      <c r="A367" s="28">
        <v>348</v>
      </c>
      <c r="B367" s="95" t="str">
        <f t="shared" ref="B367" si="357">IF(AND(C367="",D367="",E367),"",A367)</f>
        <v/>
      </c>
      <c r="C367" s="93"/>
      <c r="D367" s="93"/>
      <c r="E367" s="94"/>
      <c r="F367" s="97" t="str">
        <f>IF(B367="","",Vypocet_SKRYT!EB353)</f>
        <v/>
      </c>
      <c r="G367" s="98" t="str">
        <f t="shared" si="335"/>
        <v/>
      </c>
      <c r="H367" t="str">
        <f>IF(I367=1,VstupniParametry_SKRYT!$I$6&amp;""&amp;$D$10,IF(I367=2,VstupniParametry_SKRYT!$I$5,""))</f>
        <v/>
      </c>
      <c r="I367" t="str">
        <f t="shared" si="330"/>
        <v/>
      </c>
    </row>
    <row r="368" spans="1:9" ht="15" thickBot="1" x14ac:dyDescent="0.25">
      <c r="A368" s="28">
        <v>349</v>
      </c>
      <c r="B368" s="95" t="str">
        <f t="shared" ref="B368" si="358">IF(AND(C368="",D368="",E368=""),"",A368)</f>
        <v/>
      </c>
      <c r="C368" s="91"/>
      <c r="D368" s="92"/>
      <c r="E368" s="91"/>
      <c r="F368" s="97" t="str">
        <f>IF(B368="","",Vypocet_SKRYT!EB354)</f>
        <v/>
      </c>
      <c r="G368" s="98" t="str">
        <f t="shared" si="335"/>
        <v/>
      </c>
      <c r="H368" t="str">
        <f>IF(I368=1,VstupniParametry_SKRYT!$I$6&amp;""&amp;$D$10,IF(I368=2,VstupniParametry_SKRYT!$I$5,""))</f>
        <v/>
      </c>
      <c r="I368" t="str">
        <f t="shared" si="330"/>
        <v/>
      </c>
    </row>
    <row r="369" spans="1:9" ht="15" thickBot="1" x14ac:dyDescent="0.25">
      <c r="A369" s="28">
        <v>350</v>
      </c>
      <c r="B369" s="95" t="str">
        <f t="shared" ref="B369" si="359">IF(AND(C369="",D369="",E369),"",A369)</f>
        <v/>
      </c>
      <c r="C369" s="93"/>
      <c r="D369" s="93"/>
      <c r="E369" s="94"/>
      <c r="F369" s="97" t="str">
        <f>IF(B369="","",Vypocet_SKRYT!EB355)</f>
        <v/>
      </c>
      <c r="G369" s="98" t="str">
        <f t="shared" si="335"/>
        <v/>
      </c>
      <c r="H369" t="str">
        <f>IF(I369=1,VstupniParametry_SKRYT!$I$6&amp;""&amp;$D$10,IF(I369=2,VstupniParametry_SKRYT!$I$5,""))</f>
        <v/>
      </c>
      <c r="I369" t="str">
        <f t="shared" si="330"/>
        <v/>
      </c>
    </row>
    <row r="370" spans="1:9" ht="15" thickBot="1" x14ac:dyDescent="0.25">
      <c r="A370" s="28">
        <v>351</v>
      </c>
      <c r="B370" s="95" t="str">
        <f t="shared" ref="B370" si="360">IF(AND(C370="",D370="",E370=""),"",A370)</f>
        <v/>
      </c>
      <c r="C370" s="91"/>
      <c r="D370" s="92"/>
      <c r="E370" s="91"/>
      <c r="F370" s="97" t="str">
        <f>IF(B370="","",Vypocet_SKRYT!EB356)</f>
        <v/>
      </c>
      <c r="G370" s="98" t="str">
        <f t="shared" si="335"/>
        <v/>
      </c>
      <c r="H370" t="str">
        <f>IF(I370=1,VstupniParametry_SKRYT!$I$6&amp;""&amp;$D$10,IF(I370=2,VstupniParametry_SKRYT!$I$5,""))</f>
        <v/>
      </c>
      <c r="I370" t="str">
        <f t="shared" si="330"/>
        <v/>
      </c>
    </row>
    <row r="371" spans="1:9" ht="15" thickBot="1" x14ac:dyDescent="0.25">
      <c r="A371" s="28">
        <v>352</v>
      </c>
      <c r="B371" s="95" t="str">
        <f t="shared" ref="B371" si="361">IF(AND(C371="",D371="",E371),"",A371)</f>
        <v/>
      </c>
      <c r="C371" s="93"/>
      <c r="D371" s="93"/>
      <c r="E371" s="94"/>
      <c r="F371" s="97" t="str">
        <f>IF(B371="","",Vypocet_SKRYT!EB357)</f>
        <v/>
      </c>
      <c r="G371" s="98" t="str">
        <f t="shared" si="335"/>
        <v/>
      </c>
      <c r="H371" t="str">
        <f>IF(I371=1,VstupniParametry_SKRYT!$I$6&amp;""&amp;$D$10,IF(I371=2,VstupniParametry_SKRYT!$I$5,""))</f>
        <v/>
      </c>
      <c r="I371" t="str">
        <f t="shared" si="330"/>
        <v/>
      </c>
    </row>
    <row r="372" spans="1:9" ht="15" thickBot="1" x14ac:dyDescent="0.25">
      <c r="A372" s="28">
        <v>353</v>
      </c>
      <c r="B372" s="95" t="str">
        <f t="shared" ref="B372" si="362">IF(AND(C372="",D372="",E372=""),"",A372)</f>
        <v/>
      </c>
      <c r="C372" s="91"/>
      <c r="D372" s="92"/>
      <c r="E372" s="91"/>
      <c r="F372" s="97" t="str">
        <f>IF(B372="","",Vypocet_SKRYT!EB358)</f>
        <v/>
      </c>
      <c r="G372" s="98" t="str">
        <f t="shared" si="335"/>
        <v/>
      </c>
      <c r="H372" t="str">
        <f>IF(I372=1,VstupniParametry_SKRYT!$I$6&amp;""&amp;$D$10,IF(I372=2,VstupniParametry_SKRYT!$I$5,""))</f>
        <v/>
      </c>
      <c r="I372" t="str">
        <f t="shared" si="330"/>
        <v/>
      </c>
    </row>
    <row r="373" spans="1:9" ht="15" thickBot="1" x14ac:dyDescent="0.25">
      <c r="A373" s="28">
        <v>354</v>
      </c>
      <c r="B373" s="95" t="str">
        <f t="shared" ref="B373" si="363">IF(AND(C373="",D373="",E373),"",A373)</f>
        <v/>
      </c>
      <c r="C373" s="93"/>
      <c r="D373" s="93"/>
      <c r="E373" s="94"/>
      <c r="F373" s="97" t="str">
        <f>IF(B373="","",Vypocet_SKRYT!EB359)</f>
        <v/>
      </c>
      <c r="G373" s="98" t="str">
        <f t="shared" si="335"/>
        <v/>
      </c>
      <c r="H373" t="str">
        <f>IF(I373=1,VstupniParametry_SKRYT!$I$6&amp;""&amp;$D$10,IF(I373=2,VstupniParametry_SKRYT!$I$5,""))</f>
        <v/>
      </c>
      <c r="I373" t="str">
        <f t="shared" si="330"/>
        <v/>
      </c>
    </row>
    <row r="374" spans="1:9" ht="15" thickBot="1" x14ac:dyDescent="0.25">
      <c r="A374" s="28">
        <v>355</v>
      </c>
      <c r="B374" s="95" t="str">
        <f t="shared" ref="B374" si="364">IF(AND(C374="",D374="",E374=""),"",A374)</f>
        <v/>
      </c>
      <c r="C374" s="91"/>
      <c r="D374" s="92"/>
      <c r="E374" s="91"/>
      <c r="F374" s="97" t="str">
        <f>IF(B374="","",Vypocet_SKRYT!EB360)</f>
        <v/>
      </c>
      <c r="G374" s="98" t="str">
        <f t="shared" si="335"/>
        <v/>
      </c>
      <c r="H374" t="str">
        <f>IF(I374=1,VstupniParametry_SKRYT!$I$6&amp;""&amp;$D$10,IF(I374=2,VstupniParametry_SKRYT!$I$5,""))</f>
        <v/>
      </c>
      <c r="I374" t="str">
        <f t="shared" si="330"/>
        <v/>
      </c>
    </row>
    <row r="375" spans="1:9" ht="15" thickBot="1" x14ac:dyDescent="0.25">
      <c r="A375" s="28">
        <v>356</v>
      </c>
      <c r="B375" s="95" t="str">
        <f t="shared" ref="B375" si="365">IF(AND(C375="",D375="",E375),"",A375)</f>
        <v/>
      </c>
      <c r="C375" s="93"/>
      <c r="D375" s="93"/>
      <c r="E375" s="94"/>
      <c r="F375" s="97" t="str">
        <f>IF(B375="","",Vypocet_SKRYT!EB361)</f>
        <v/>
      </c>
      <c r="G375" s="98" t="str">
        <f t="shared" si="335"/>
        <v/>
      </c>
      <c r="H375" t="str">
        <f>IF(I375=1,VstupniParametry_SKRYT!$I$6&amp;""&amp;$D$10,IF(I375=2,VstupniParametry_SKRYT!$I$5,""))</f>
        <v/>
      </c>
      <c r="I375" t="str">
        <f t="shared" si="330"/>
        <v/>
      </c>
    </row>
    <row r="376" spans="1:9" ht="15" thickBot="1" x14ac:dyDescent="0.25">
      <c r="A376" s="28">
        <v>357</v>
      </c>
      <c r="B376" s="95" t="str">
        <f t="shared" ref="B376" si="366">IF(AND(C376="",D376="",E376=""),"",A376)</f>
        <v/>
      </c>
      <c r="C376" s="91"/>
      <c r="D376" s="92"/>
      <c r="E376" s="91"/>
      <c r="F376" s="97" t="str">
        <f>IF(B376="","",Vypocet_SKRYT!EB362)</f>
        <v/>
      </c>
      <c r="G376" s="98" t="str">
        <f t="shared" si="335"/>
        <v/>
      </c>
      <c r="H376" t="str">
        <f>IF(I376=1,VstupniParametry_SKRYT!$I$6&amp;""&amp;$D$10,IF(I376=2,VstupniParametry_SKRYT!$I$5,""))</f>
        <v/>
      </c>
      <c r="I376" t="str">
        <f t="shared" si="330"/>
        <v/>
      </c>
    </row>
    <row r="377" spans="1:9" ht="15" thickBot="1" x14ac:dyDescent="0.25">
      <c r="A377" s="28">
        <v>358</v>
      </c>
      <c r="B377" s="95" t="str">
        <f t="shared" ref="B377" si="367">IF(AND(C377="",D377="",E377),"",A377)</f>
        <v/>
      </c>
      <c r="C377" s="93"/>
      <c r="D377" s="93"/>
      <c r="E377" s="94"/>
      <c r="F377" s="97" t="str">
        <f>IF(B377="","",Vypocet_SKRYT!EB363)</f>
        <v/>
      </c>
      <c r="G377" s="98" t="str">
        <f t="shared" si="335"/>
        <v/>
      </c>
      <c r="H377" t="str">
        <f>IF(I377=1,VstupniParametry_SKRYT!$I$6&amp;""&amp;$D$10,IF(I377=2,VstupniParametry_SKRYT!$I$5,""))</f>
        <v/>
      </c>
      <c r="I377" t="str">
        <f t="shared" si="330"/>
        <v/>
      </c>
    </row>
    <row r="378" spans="1:9" ht="15" thickBot="1" x14ac:dyDescent="0.25">
      <c r="A378" s="28">
        <v>359</v>
      </c>
      <c r="B378" s="95" t="str">
        <f t="shared" ref="B378" si="368">IF(AND(C378="",D378="",E378=""),"",A378)</f>
        <v/>
      </c>
      <c r="C378" s="91"/>
      <c r="D378" s="92"/>
      <c r="E378" s="91"/>
      <c r="F378" s="97" t="str">
        <f>IF(B378="","",Vypocet_SKRYT!EB364)</f>
        <v/>
      </c>
      <c r="G378" s="98" t="str">
        <f t="shared" si="335"/>
        <v/>
      </c>
      <c r="H378" t="str">
        <f>IF(I378=1,VstupniParametry_SKRYT!$I$6&amp;""&amp;$D$10,IF(I378=2,VstupniParametry_SKRYT!$I$5,""))</f>
        <v/>
      </c>
      <c r="I378" t="str">
        <f t="shared" si="330"/>
        <v/>
      </c>
    </row>
    <row r="379" spans="1:9" ht="15" thickBot="1" x14ac:dyDescent="0.25">
      <c r="A379" s="28">
        <v>360</v>
      </c>
      <c r="B379" s="95" t="str">
        <f t="shared" ref="B379" si="369">IF(AND(C379="",D379="",E379),"",A379)</f>
        <v/>
      </c>
      <c r="C379" s="93"/>
      <c r="D379" s="93"/>
      <c r="E379" s="94"/>
      <c r="F379" s="97" t="str">
        <f>IF(B379="","",Vypocet_SKRYT!EB365)</f>
        <v/>
      </c>
      <c r="G379" s="98" t="str">
        <f t="shared" si="335"/>
        <v/>
      </c>
      <c r="H379" t="str">
        <f>IF(I379=1,VstupniParametry_SKRYT!$I$6&amp;""&amp;$D$10,IF(I379=2,VstupniParametry_SKRYT!$I$5,""))</f>
        <v/>
      </c>
      <c r="I379" t="str">
        <f t="shared" si="330"/>
        <v/>
      </c>
    </row>
    <row r="380" spans="1:9" ht="15" thickBot="1" x14ac:dyDescent="0.25">
      <c r="A380" s="28">
        <v>361</v>
      </c>
      <c r="B380" s="95" t="str">
        <f t="shared" ref="B380" si="370">IF(AND(C380="",D380="",E380=""),"",A380)</f>
        <v/>
      </c>
      <c r="C380" s="91"/>
      <c r="D380" s="92"/>
      <c r="E380" s="91"/>
      <c r="F380" s="97" t="str">
        <f>IF(B380="","",Vypocet_SKRYT!EB366)</f>
        <v/>
      </c>
      <c r="G380" s="98" t="str">
        <f t="shared" si="335"/>
        <v/>
      </c>
      <c r="H380" t="str">
        <f>IF(I380=1,VstupniParametry_SKRYT!$I$6&amp;""&amp;$D$10,IF(I380=2,VstupniParametry_SKRYT!$I$5,""))</f>
        <v/>
      </c>
      <c r="I380" t="str">
        <f t="shared" si="330"/>
        <v/>
      </c>
    </row>
    <row r="381" spans="1:9" ht="15" thickBot="1" x14ac:dyDescent="0.25">
      <c r="A381" s="28">
        <v>362</v>
      </c>
      <c r="B381" s="95" t="str">
        <f t="shared" ref="B381" si="371">IF(AND(C381="",D381="",E381),"",A381)</f>
        <v/>
      </c>
      <c r="C381" s="93"/>
      <c r="D381" s="93"/>
      <c r="E381" s="94"/>
      <c r="F381" s="97" t="str">
        <f>IF(B381="","",Vypocet_SKRYT!EB367)</f>
        <v/>
      </c>
      <c r="G381" s="98" t="str">
        <f t="shared" si="335"/>
        <v/>
      </c>
      <c r="H381" t="str">
        <f>IF(I381=1,VstupniParametry_SKRYT!$I$6&amp;""&amp;$D$10,IF(I381=2,VstupniParametry_SKRYT!$I$5,""))</f>
        <v/>
      </c>
      <c r="I381" t="str">
        <f t="shared" si="330"/>
        <v/>
      </c>
    </row>
    <row r="382" spans="1:9" ht="15" thickBot="1" x14ac:dyDescent="0.25">
      <c r="A382" s="28">
        <v>363</v>
      </c>
      <c r="B382" s="95" t="str">
        <f t="shared" ref="B382" si="372">IF(AND(C382="",D382="",E382=""),"",A382)</f>
        <v/>
      </c>
      <c r="C382" s="91"/>
      <c r="D382" s="92"/>
      <c r="E382" s="91"/>
      <c r="F382" s="97" t="str">
        <f>IF(B382="","",Vypocet_SKRYT!EB368)</f>
        <v/>
      </c>
      <c r="G382" s="98" t="str">
        <f t="shared" si="335"/>
        <v/>
      </c>
      <c r="H382" t="str">
        <f>IF(I382=1,VstupniParametry_SKRYT!$I$6&amp;""&amp;$D$10,IF(I382=2,VstupniParametry_SKRYT!$I$5,""))</f>
        <v/>
      </c>
      <c r="I382" t="str">
        <f t="shared" si="330"/>
        <v/>
      </c>
    </row>
    <row r="383" spans="1:9" ht="15" thickBot="1" x14ac:dyDescent="0.25">
      <c r="A383" s="28">
        <v>364</v>
      </c>
      <c r="B383" s="95" t="str">
        <f t="shared" ref="B383" si="373">IF(AND(C383="",D383="",E383),"",A383)</f>
        <v/>
      </c>
      <c r="C383" s="93"/>
      <c r="D383" s="93"/>
      <c r="E383" s="94"/>
      <c r="F383" s="97" t="str">
        <f>IF(B383="","",Vypocet_SKRYT!EB369)</f>
        <v/>
      </c>
      <c r="G383" s="98" t="str">
        <f t="shared" si="335"/>
        <v/>
      </c>
      <c r="H383" t="str">
        <f>IF(I383=1,VstupniParametry_SKRYT!$I$6&amp;""&amp;$D$10,IF(I383=2,VstupniParametry_SKRYT!$I$5,""))</f>
        <v/>
      </c>
      <c r="I383" t="str">
        <f t="shared" si="330"/>
        <v/>
      </c>
    </row>
    <row r="384" spans="1:9" ht="15" thickBot="1" x14ac:dyDescent="0.25">
      <c r="A384" s="28">
        <v>365</v>
      </c>
      <c r="B384" s="95" t="str">
        <f t="shared" ref="B384" si="374">IF(AND(C384="",D384="",E384=""),"",A384)</f>
        <v/>
      </c>
      <c r="C384" s="91"/>
      <c r="D384" s="92"/>
      <c r="E384" s="91"/>
      <c r="F384" s="97" t="str">
        <f>IF(B384="","",Vypocet_SKRYT!EB370)</f>
        <v/>
      </c>
      <c r="G384" s="98" t="str">
        <f t="shared" si="335"/>
        <v/>
      </c>
      <c r="H384" t="str">
        <f>IF(I384=1,VstupniParametry_SKRYT!$I$6&amp;""&amp;$D$10,IF(I384=2,VstupniParametry_SKRYT!$I$5,""))</f>
        <v/>
      </c>
      <c r="I384" t="str">
        <f t="shared" si="330"/>
        <v/>
      </c>
    </row>
    <row r="385" spans="1:9" ht="15" thickBot="1" x14ac:dyDescent="0.25">
      <c r="A385" s="28">
        <v>366</v>
      </c>
      <c r="B385" s="95" t="str">
        <f t="shared" ref="B385" si="375">IF(AND(C385="",D385="",E385),"",A385)</f>
        <v/>
      </c>
      <c r="C385" s="93"/>
      <c r="D385" s="93"/>
      <c r="E385" s="94"/>
      <c r="F385" s="97" t="str">
        <f>IF(B385="","",Vypocet_SKRYT!EB371)</f>
        <v/>
      </c>
      <c r="G385" s="98" t="str">
        <f t="shared" si="335"/>
        <v/>
      </c>
      <c r="H385" t="str">
        <f>IF(I385=1,VstupniParametry_SKRYT!$I$6&amp;""&amp;$D$10,IF(I385=2,VstupniParametry_SKRYT!$I$5,""))</f>
        <v/>
      </c>
      <c r="I385" t="str">
        <f t="shared" si="330"/>
        <v/>
      </c>
    </row>
    <row r="386" spans="1:9" ht="15" thickBot="1" x14ac:dyDescent="0.25">
      <c r="A386" s="28">
        <v>367</v>
      </c>
      <c r="B386" s="95" t="str">
        <f t="shared" ref="B386" si="376">IF(AND(C386="",D386="",E386=""),"",A386)</f>
        <v/>
      </c>
      <c r="C386" s="91"/>
      <c r="D386" s="92"/>
      <c r="E386" s="91"/>
      <c r="F386" s="97" t="str">
        <f>IF(B386="","",Vypocet_SKRYT!EB372)</f>
        <v/>
      </c>
      <c r="G386" s="98" t="str">
        <f t="shared" si="335"/>
        <v/>
      </c>
      <c r="H386" t="str">
        <f>IF(I386=1,VstupniParametry_SKRYT!$I$6&amp;""&amp;$D$10,IF(I386=2,VstupniParametry_SKRYT!$I$5,""))</f>
        <v/>
      </c>
      <c r="I386" t="str">
        <f t="shared" si="330"/>
        <v/>
      </c>
    </row>
    <row r="387" spans="1:9" ht="15" thickBot="1" x14ac:dyDescent="0.25">
      <c r="A387" s="28">
        <v>368</v>
      </c>
      <c r="B387" s="95" t="str">
        <f t="shared" ref="B387" si="377">IF(AND(C387="",D387="",E387),"",A387)</f>
        <v/>
      </c>
      <c r="C387" s="93"/>
      <c r="D387" s="93"/>
      <c r="E387" s="94"/>
      <c r="F387" s="97" t="str">
        <f>IF(B387="","",Vypocet_SKRYT!EB373)</f>
        <v/>
      </c>
      <c r="G387" s="98" t="str">
        <f t="shared" si="335"/>
        <v/>
      </c>
      <c r="H387" t="str">
        <f>IF(I387=1,VstupniParametry_SKRYT!$I$6&amp;""&amp;$D$10,IF(I387=2,VstupniParametry_SKRYT!$I$5,""))</f>
        <v/>
      </c>
      <c r="I387" t="str">
        <f t="shared" si="330"/>
        <v/>
      </c>
    </row>
    <row r="388" spans="1:9" ht="15" thickBot="1" x14ac:dyDescent="0.25">
      <c r="A388" s="28">
        <v>369</v>
      </c>
      <c r="B388" s="95" t="str">
        <f t="shared" ref="B388" si="378">IF(AND(C388="",D388="",E388=""),"",A388)</f>
        <v/>
      </c>
      <c r="C388" s="91"/>
      <c r="D388" s="92"/>
      <c r="E388" s="91"/>
      <c r="F388" s="97" t="str">
        <f>IF(B388="","",Vypocet_SKRYT!EB374)</f>
        <v/>
      </c>
      <c r="G388" s="98" t="str">
        <f t="shared" si="335"/>
        <v/>
      </c>
      <c r="H388" t="str">
        <f>IF(I388=1,VstupniParametry_SKRYT!$I$6&amp;""&amp;$D$10,IF(I388=2,VstupniParametry_SKRYT!$I$5,""))</f>
        <v/>
      </c>
      <c r="I388" t="str">
        <f t="shared" si="330"/>
        <v/>
      </c>
    </row>
    <row r="389" spans="1:9" ht="15" thickBot="1" x14ac:dyDescent="0.25">
      <c r="A389" s="28">
        <v>370</v>
      </c>
      <c r="B389" s="95" t="str">
        <f t="shared" ref="B389" si="379">IF(AND(C389="",D389="",E389),"",A389)</f>
        <v/>
      </c>
      <c r="C389" s="93"/>
      <c r="D389" s="93"/>
      <c r="E389" s="94"/>
      <c r="F389" s="97" t="str">
        <f>IF(B389="","",Vypocet_SKRYT!EB375)</f>
        <v/>
      </c>
      <c r="G389" s="98" t="str">
        <f t="shared" si="335"/>
        <v/>
      </c>
      <c r="H389" t="str">
        <f>IF(I389=1,VstupniParametry_SKRYT!$I$6&amp;""&amp;$D$10,IF(I389=2,VstupniParametry_SKRYT!$I$5,""))</f>
        <v/>
      </c>
      <c r="I389" t="str">
        <f t="shared" si="330"/>
        <v/>
      </c>
    </row>
    <row r="390" spans="1:9" ht="15" thickBot="1" x14ac:dyDescent="0.25">
      <c r="A390" s="28">
        <v>371</v>
      </c>
      <c r="B390" s="95" t="str">
        <f t="shared" ref="B390" si="380">IF(AND(C390="",D390="",E390=""),"",A390)</f>
        <v/>
      </c>
      <c r="C390" s="91"/>
      <c r="D390" s="92"/>
      <c r="E390" s="91"/>
      <c r="F390" s="97" t="str">
        <f>IF(B390="","",Vypocet_SKRYT!EB376)</f>
        <v/>
      </c>
      <c r="G390" s="98" t="str">
        <f t="shared" si="335"/>
        <v/>
      </c>
      <c r="H390" t="str">
        <f>IF(I390=1,VstupniParametry_SKRYT!$I$6&amp;""&amp;$D$10,IF(I390=2,VstupniParametry_SKRYT!$I$5,""))</f>
        <v/>
      </c>
      <c r="I390" t="str">
        <f t="shared" si="330"/>
        <v/>
      </c>
    </row>
    <row r="391" spans="1:9" ht="15" thickBot="1" x14ac:dyDescent="0.25">
      <c r="A391" s="28">
        <v>372</v>
      </c>
      <c r="B391" s="95" t="str">
        <f t="shared" ref="B391" si="381">IF(AND(C391="",D391="",E391),"",A391)</f>
        <v/>
      </c>
      <c r="C391" s="93"/>
      <c r="D391" s="93"/>
      <c r="E391" s="94"/>
      <c r="F391" s="97" t="str">
        <f>IF(B391="","",Vypocet_SKRYT!EB377)</f>
        <v/>
      </c>
      <c r="G391" s="98" t="str">
        <f t="shared" si="335"/>
        <v/>
      </c>
      <c r="H391" t="str">
        <f>IF(I391=1,VstupniParametry_SKRYT!$I$6&amp;""&amp;$D$10,IF(I391=2,VstupniParametry_SKRYT!$I$5,""))</f>
        <v/>
      </c>
      <c r="I391" t="str">
        <f t="shared" si="330"/>
        <v/>
      </c>
    </row>
    <row r="392" spans="1:9" ht="15" thickBot="1" x14ac:dyDescent="0.25">
      <c r="A392" s="28">
        <v>373</v>
      </c>
      <c r="B392" s="95" t="str">
        <f t="shared" ref="B392" si="382">IF(AND(C392="",D392="",E392=""),"",A392)</f>
        <v/>
      </c>
      <c r="C392" s="91"/>
      <c r="D392" s="92"/>
      <c r="E392" s="91"/>
      <c r="F392" s="97" t="str">
        <f>IF(B392="","",Vypocet_SKRYT!EB378)</f>
        <v/>
      </c>
      <c r="G392" s="98" t="str">
        <f t="shared" si="335"/>
        <v/>
      </c>
      <c r="H392" t="str">
        <f>IF(I392=1,VstupniParametry_SKRYT!$I$6&amp;""&amp;$D$10,IF(I392=2,VstupniParametry_SKRYT!$I$5,""))</f>
        <v/>
      </c>
      <c r="I392" t="str">
        <f t="shared" si="330"/>
        <v/>
      </c>
    </row>
    <row r="393" spans="1:9" ht="15" thickBot="1" x14ac:dyDescent="0.25">
      <c r="A393" s="28">
        <v>374</v>
      </c>
      <c r="B393" s="95" t="str">
        <f t="shared" ref="B393" si="383">IF(AND(C393="",D393="",E393),"",A393)</f>
        <v/>
      </c>
      <c r="C393" s="93"/>
      <c r="D393" s="93"/>
      <c r="E393" s="94"/>
      <c r="F393" s="97" t="str">
        <f>IF(B393="","",Vypocet_SKRYT!EB379)</f>
        <v/>
      </c>
      <c r="G393" s="98" t="str">
        <f t="shared" si="335"/>
        <v/>
      </c>
      <c r="H393" t="str">
        <f>IF(I393=1,VstupniParametry_SKRYT!$I$6&amp;""&amp;$D$10,IF(I393=2,VstupniParametry_SKRYT!$I$5,""))</f>
        <v/>
      </c>
      <c r="I393" t="str">
        <f t="shared" si="330"/>
        <v/>
      </c>
    </row>
    <row r="394" spans="1:9" ht="15" thickBot="1" x14ac:dyDescent="0.25">
      <c r="A394" s="28">
        <v>375</v>
      </c>
      <c r="B394" s="95" t="str">
        <f t="shared" ref="B394" si="384">IF(AND(C394="",D394="",E394=""),"",A394)</f>
        <v/>
      </c>
      <c r="C394" s="91"/>
      <c r="D394" s="92"/>
      <c r="E394" s="91"/>
      <c r="F394" s="97" t="str">
        <f>IF(B394="","",Vypocet_SKRYT!EB380)</f>
        <v/>
      </c>
      <c r="G394" s="98" t="str">
        <f t="shared" si="335"/>
        <v/>
      </c>
      <c r="H394" t="str">
        <f>IF(I394=1,VstupniParametry_SKRYT!$I$6&amp;""&amp;$D$10,IF(I394=2,VstupniParametry_SKRYT!$I$5,""))</f>
        <v/>
      </c>
      <c r="I394" t="str">
        <f t="shared" si="330"/>
        <v/>
      </c>
    </row>
    <row r="395" spans="1:9" ht="15" thickBot="1" x14ac:dyDescent="0.25">
      <c r="A395" s="28">
        <v>376</v>
      </c>
      <c r="B395" s="95" t="str">
        <f t="shared" ref="B395" si="385">IF(AND(C395="",D395="",E395),"",A395)</f>
        <v/>
      </c>
      <c r="C395" s="93"/>
      <c r="D395" s="93"/>
      <c r="E395" s="94"/>
      <c r="F395" s="97" t="str">
        <f>IF(B395="","",Vypocet_SKRYT!EB381)</f>
        <v/>
      </c>
      <c r="G395" s="98" t="str">
        <f t="shared" si="335"/>
        <v/>
      </c>
      <c r="H395" t="str">
        <f>IF(I395=1,VstupniParametry_SKRYT!$I$6&amp;""&amp;$D$10,IF(I395=2,VstupniParametry_SKRYT!$I$5,""))</f>
        <v/>
      </c>
      <c r="I395" t="str">
        <f t="shared" si="330"/>
        <v/>
      </c>
    </row>
    <row r="396" spans="1:9" ht="15" thickBot="1" x14ac:dyDescent="0.25">
      <c r="A396" s="28">
        <v>377</v>
      </c>
      <c r="B396" s="95" t="str">
        <f t="shared" ref="B396" si="386">IF(AND(C396="",D396="",E396=""),"",A396)</f>
        <v/>
      </c>
      <c r="C396" s="91"/>
      <c r="D396" s="92"/>
      <c r="E396" s="91"/>
      <c r="F396" s="97" t="str">
        <f>IF(B396="","",Vypocet_SKRYT!EB382)</f>
        <v/>
      </c>
      <c r="G396" s="98" t="str">
        <f t="shared" si="335"/>
        <v/>
      </c>
      <c r="H396" t="str">
        <f>IF(I396=1,VstupniParametry_SKRYT!$I$6&amp;""&amp;$D$10,IF(I396=2,VstupniParametry_SKRYT!$I$5,""))</f>
        <v/>
      </c>
      <c r="I396" t="str">
        <f t="shared" si="330"/>
        <v/>
      </c>
    </row>
    <row r="397" spans="1:9" ht="15" thickBot="1" x14ac:dyDescent="0.25">
      <c r="A397" s="28">
        <v>378</v>
      </c>
      <c r="B397" s="95" t="str">
        <f t="shared" ref="B397" si="387">IF(AND(C397="",D397="",E397),"",A397)</f>
        <v/>
      </c>
      <c r="C397" s="93"/>
      <c r="D397" s="93"/>
      <c r="E397" s="94"/>
      <c r="F397" s="97" t="str">
        <f>IF(B397="","",Vypocet_SKRYT!EB383)</f>
        <v/>
      </c>
      <c r="G397" s="98" t="str">
        <f t="shared" si="335"/>
        <v/>
      </c>
      <c r="H397" t="str">
        <f>IF(I397=1,VstupniParametry_SKRYT!$I$6&amp;""&amp;$D$10,IF(I397=2,VstupniParametry_SKRYT!$I$5,""))</f>
        <v/>
      </c>
      <c r="I397" t="str">
        <f t="shared" si="330"/>
        <v/>
      </c>
    </row>
    <row r="398" spans="1:9" ht="15" thickBot="1" x14ac:dyDescent="0.25">
      <c r="A398" s="28">
        <v>379</v>
      </c>
      <c r="B398" s="95" t="str">
        <f t="shared" ref="B398" si="388">IF(AND(C398="",D398="",E398=""),"",A398)</f>
        <v/>
      </c>
      <c r="C398" s="91"/>
      <c r="D398" s="92"/>
      <c r="E398" s="91"/>
      <c r="F398" s="97" t="str">
        <f>IF(B398="","",Vypocet_SKRYT!EB384)</f>
        <v/>
      </c>
      <c r="G398" s="98" t="str">
        <f t="shared" si="335"/>
        <v/>
      </c>
      <c r="H398" t="str">
        <f>IF(I398=1,VstupniParametry_SKRYT!$I$6&amp;""&amp;$D$10,IF(I398=2,VstupniParametry_SKRYT!$I$5,""))</f>
        <v/>
      </c>
      <c r="I398" t="str">
        <f t="shared" si="330"/>
        <v/>
      </c>
    </row>
    <row r="399" spans="1:9" ht="15" thickBot="1" x14ac:dyDescent="0.25">
      <c r="A399" s="28">
        <v>380</v>
      </c>
      <c r="B399" s="95" t="str">
        <f t="shared" ref="B399" si="389">IF(AND(C399="",D399="",E399),"",A399)</f>
        <v/>
      </c>
      <c r="C399" s="93"/>
      <c r="D399" s="93"/>
      <c r="E399" s="94"/>
      <c r="F399" s="97" t="str">
        <f>IF(B399="","",Vypocet_SKRYT!EB385)</f>
        <v/>
      </c>
      <c r="G399" s="98" t="str">
        <f t="shared" si="335"/>
        <v/>
      </c>
      <c r="H399" t="str">
        <f>IF(I399=1,VstupniParametry_SKRYT!$I$6&amp;""&amp;$D$10,IF(I399=2,VstupniParametry_SKRYT!$I$5,""))</f>
        <v/>
      </c>
      <c r="I399" t="str">
        <f t="shared" si="330"/>
        <v/>
      </c>
    </row>
    <row r="400" spans="1:9" ht="15" thickBot="1" x14ac:dyDescent="0.25">
      <c r="A400" s="28">
        <v>381</v>
      </c>
      <c r="B400" s="95" t="str">
        <f t="shared" ref="B400" si="390">IF(AND(C400="",D400="",E400=""),"",A400)</f>
        <v/>
      </c>
      <c r="C400" s="91"/>
      <c r="D400" s="92"/>
      <c r="E400" s="91"/>
      <c r="F400" s="97" t="str">
        <f>IF(B400="","",Vypocet_SKRYT!EB386)</f>
        <v/>
      </c>
      <c r="G400" s="98" t="str">
        <f t="shared" si="335"/>
        <v/>
      </c>
      <c r="H400" t="str">
        <f>IF(I400=1,VstupniParametry_SKRYT!$I$6&amp;""&amp;$D$10,IF(I400=2,VstupniParametry_SKRYT!$I$5,""))</f>
        <v/>
      </c>
      <c r="I400" t="str">
        <f t="shared" si="330"/>
        <v/>
      </c>
    </row>
    <row r="401" spans="1:9" ht="15" thickBot="1" x14ac:dyDescent="0.25">
      <c r="A401" s="28">
        <v>382</v>
      </c>
      <c r="B401" s="95" t="str">
        <f t="shared" ref="B401" si="391">IF(AND(C401="",D401="",E401),"",A401)</f>
        <v/>
      </c>
      <c r="C401" s="93"/>
      <c r="D401" s="93"/>
      <c r="E401" s="94"/>
      <c r="F401" s="97" t="str">
        <f>IF(B401="","",Vypocet_SKRYT!EB387)</f>
        <v/>
      </c>
      <c r="G401" s="98" t="str">
        <f t="shared" si="335"/>
        <v/>
      </c>
      <c r="H401" t="str">
        <f>IF(I401=1,VstupniParametry_SKRYT!$I$6&amp;""&amp;$D$10,IF(I401=2,VstupniParametry_SKRYT!$I$5,""))</f>
        <v/>
      </c>
      <c r="I401" t="str">
        <f t="shared" si="330"/>
        <v/>
      </c>
    </row>
    <row r="402" spans="1:9" ht="15" thickBot="1" x14ac:dyDescent="0.25">
      <c r="A402" s="28">
        <v>383</v>
      </c>
      <c r="B402" s="95" t="str">
        <f t="shared" ref="B402" si="392">IF(AND(C402="",D402="",E402=""),"",A402)</f>
        <v/>
      </c>
      <c r="C402" s="91"/>
      <c r="D402" s="92"/>
      <c r="E402" s="91"/>
      <c r="F402" s="97" t="str">
        <f>IF(B402="","",Vypocet_SKRYT!EB388)</f>
        <v/>
      </c>
      <c r="G402" s="98" t="str">
        <f t="shared" si="335"/>
        <v/>
      </c>
      <c r="H402" t="str">
        <f>IF(I402=1,VstupniParametry_SKRYT!$I$6&amp;""&amp;$D$10,IF(I402=2,VstupniParametry_SKRYT!$I$5,""))</f>
        <v/>
      </c>
      <c r="I402" t="str">
        <f t="shared" si="330"/>
        <v/>
      </c>
    </row>
    <row r="403" spans="1:9" ht="15" thickBot="1" x14ac:dyDescent="0.25">
      <c r="A403" s="28">
        <v>384</v>
      </c>
      <c r="B403" s="95" t="str">
        <f t="shared" ref="B403" si="393">IF(AND(C403="",D403="",E403),"",A403)</f>
        <v/>
      </c>
      <c r="C403" s="93"/>
      <c r="D403" s="93"/>
      <c r="E403" s="94"/>
      <c r="F403" s="97" t="str">
        <f>IF(B403="","",Vypocet_SKRYT!EB389)</f>
        <v/>
      </c>
      <c r="G403" s="98" t="str">
        <f t="shared" si="335"/>
        <v/>
      </c>
      <c r="H403" t="str">
        <f>IF(I403=1,VstupniParametry_SKRYT!$I$6&amp;""&amp;$D$10,IF(I403=2,VstupniParametry_SKRYT!$I$5,""))</f>
        <v/>
      </c>
      <c r="I403" t="str">
        <f t="shared" si="330"/>
        <v/>
      </c>
    </row>
    <row r="404" spans="1:9" ht="15" thickBot="1" x14ac:dyDescent="0.25">
      <c r="A404" s="28">
        <v>385</v>
      </c>
      <c r="B404" s="95" t="str">
        <f t="shared" ref="B404" si="394">IF(AND(C404="",D404="",E404=""),"",A404)</f>
        <v/>
      </c>
      <c r="C404" s="91"/>
      <c r="D404" s="92"/>
      <c r="E404" s="91"/>
      <c r="F404" s="97" t="str">
        <f>IF(B404="","",Vypocet_SKRYT!EB390)</f>
        <v/>
      </c>
      <c r="G404" s="98" t="str">
        <f t="shared" si="335"/>
        <v/>
      </c>
      <c r="H404" t="str">
        <f>IF(I404=1,VstupniParametry_SKRYT!$I$6&amp;""&amp;$D$10,IF(I404=2,VstupniParametry_SKRYT!$I$5,""))</f>
        <v/>
      </c>
      <c r="I404" t="str">
        <f t="shared" si="330"/>
        <v/>
      </c>
    </row>
    <row r="405" spans="1:9" ht="15" thickBot="1" x14ac:dyDescent="0.25">
      <c r="A405" s="28">
        <v>386</v>
      </c>
      <c r="B405" s="95" t="str">
        <f t="shared" ref="B405" si="395">IF(AND(C405="",D405="",E405),"",A405)</f>
        <v/>
      </c>
      <c r="C405" s="93"/>
      <c r="D405" s="93"/>
      <c r="E405" s="94"/>
      <c r="F405" s="97" t="str">
        <f>IF(B405="","",Vypocet_SKRYT!EB391)</f>
        <v/>
      </c>
      <c r="G405" s="98" t="str">
        <f t="shared" si="335"/>
        <v/>
      </c>
      <c r="H405" t="str">
        <f>IF(I405=1,VstupniParametry_SKRYT!$I$6&amp;""&amp;$D$10,IF(I405=2,VstupniParametry_SKRYT!$I$5,""))</f>
        <v/>
      </c>
      <c r="I405" t="str">
        <f t="shared" ref="I405:I468" si="396">IF(E405="","",IF(AND(ISNUMBER(E405),E405&gt;=1,E405&lt;=2030),IF(E405&gt;$D$10,1,""),2))</f>
        <v/>
      </c>
    </row>
    <row r="406" spans="1:9" ht="15" thickBot="1" x14ac:dyDescent="0.25">
      <c r="A406" s="28">
        <v>387</v>
      </c>
      <c r="B406" s="95" t="str">
        <f t="shared" ref="B406" si="397">IF(AND(C406="",D406="",E406=""),"",A406)</f>
        <v/>
      </c>
      <c r="C406" s="91"/>
      <c r="D406" s="92"/>
      <c r="E406" s="91"/>
      <c r="F406" s="97" t="str">
        <f>IF(B406="","",Vypocet_SKRYT!EB392)</f>
        <v/>
      </c>
      <c r="G406" s="98" t="str">
        <f t="shared" si="335"/>
        <v/>
      </c>
      <c r="H406" t="str">
        <f>IF(I406=1,VstupniParametry_SKRYT!$I$6&amp;""&amp;$D$10,IF(I406=2,VstupniParametry_SKRYT!$I$5,""))</f>
        <v/>
      </c>
      <c r="I406" t="str">
        <f t="shared" si="396"/>
        <v/>
      </c>
    </row>
    <row r="407" spans="1:9" ht="15" thickBot="1" x14ac:dyDescent="0.25">
      <c r="A407" s="28">
        <v>388</v>
      </c>
      <c r="B407" s="95" t="str">
        <f t="shared" ref="B407" si="398">IF(AND(C407="",D407="",E407),"",A407)</f>
        <v/>
      </c>
      <c r="C407" s="93"/>
      <c r="D407" s="93"/>
      <c r="E407" s="94"/>
      <c r="F407" s="97" t="str">
        <f>IF(B407="","",Vypocet_SKRYT!EB393)</f>
        <v/>
      </c>
      <c r="G407" s="98" t="str">
        <f t="shared" si="335"/>
        <v/>
      </c>
      <c r="H407" t="str">
        <f>IF(I407=1,VstupniParametry_SKRYT!$I$6&amp;""&amp;$D$10,IF(I407=2,VstupniParametry_SKRYT!$I$5,""))</f>
        <v/>
      </c>
      <c r="I407" t="str">
        <f t="shared" si="396"/>
        <v/>
      </c>
    </row>
    <row r="408" spans="1:9" ht="15" thickBot="1" x14ac:dyDescent="0.25">
      <c r="A408" s="28">
        <v>389</v>
      </c>
      <c r="B408" s="95" t="str">
        <f t="shared" ref="B408" si="399">IF(AND(C408="",D408="",E408=""),"",A408)</f>
        <v/>
      </c>
      <c r="C408" s="91"/>
      <c r="D408" s="92"/>
      <c r="E408" s="91"/>
      <c r="F408" s="97" t="str">
        <f>IF(B408="","",Vypocet_SKRYT!EB394)</f>
        <v/>
      </c>
      <c r="G408" s="98" t="str">
        <f t="shared" si="335"/>
        <v/>
      </c>
      <c r="H408" t="str">
        <f>IF(I408=1,VstupniParametry_SKRYT!$I$6&amp;""&amp;$D$10,IF(I408=2,VstupniParametry_SKRYT!$I$5,""))</f>
        <v/>
      </c>
      <c r="I408" t="str">
        <f t="shared" si="396"/>
        <v/>
      </c>
    </row>
    <row r="409" spans="1:9" ht="15" thickBot="1" x14ac:dyDescent="0.25">
      <c r="A409" s="28">
        <v>390</v>
      </c>
      <c r="B409" s="95" t="str">
        <f t="shared" ref="B409" si="400">IF(AND(C409="",D409="",E409),"",A409)</f>
        <v/>
      </c>
      <c r="C409" s="93"/>
      <c r="D409" s="93"/>
      <c r="E409" s="94"/>
      <c r="F409" s="97" t="str">
        <f>IF(B409="","",Vypocet_SKRYT!EB395)</f>
        <v/>
      </c>
      <c r="G409" s="98" t="str">
        <f t="shared" ref="G409:G472" si="401">IF(B409="","",F409*0.065)</f>
        <v/>
      </c>
      <c r="H409" t="str">
        <f>IF(I409=1,VstupniParametry_SKRYT!$I$6&amp;""&amp;$D$10,IF(I409=2,VstupniParametry_SKRYT!$I$5,""))</f>
        <v/>
      </c>
      <c r="I409" t="str">
        <f t="shared" si="396"/>
        <v/>
      </c>
    </row>
    <row r="410" spans="1:9" ht="15" thickBot="1" x14ac:dyDescent="0.25">
      <c r="A410" s="28">
        <v>391</v>
      </c>
      <c r="B410" s="95" t="str">
        <f t="shared" ref="B410" si="402">IF(AND(C410="",D410="",E410=""),"",A410)</f>
        <v/>
      </c>
      <c r="C410" s="91"/>
      <c r="D410" s="92"/>
      <c r="E410" s="91"/>
      <c r="F410" s="97" t="str">
        <f>IF(B410="","",Vypocet_SKRYT!EB396)</f>
        <v/>
      </c>
      <c r="G410" s="98" t="str">
        <f t="shared" si="401"/>
        <v/>
      </c>
      <c r="H410" t="str">
        <f>IF(I410=1,VstupniParametry_SKRYT!$I$6&amp;""&amp;$D$10,IF(I410=2,VstupniParametry_SKRYT!$I$5,""))</f>
        <v/>
      </c>
      <c r="I410" t="str">
        <f t="shared" si="396"/>
        <v/>
      </c>
    </row>
    <row r="411" spans="1:9" ht="15" thickBot="1" x14ac:dyDescent="0.25">
      <c r="A411" s="28">
        <v>392</v>
      </c>
      <c r="B411" s="95" t="str">
        <f t="shared" ref="B411" si="403">IF(AND(C411="",D411="",E411),"",A411)</f>
        <v/>
      </c>
      <c r="C411" s="93"/>
      <c r="D411" s="93"/>
      <c r="E411" s="94"/>
      <c r="F411" s="97" t="str">
        <f>IF(B411="","",Vypocet_SKRYT!EB397)</f>
        <v/>
      </c>
      <c r="G411" s="98" t="str">
        <f t="shared" si="401"/>
        <v/>
      </c>
      <c r="H411" t="str">
        <f>IF(I411=1,VstupniParametry_SKRYT!$I$6&amp;""&amp;$D$10,IF(I411=2,VstupniParametry_SKRYT!$I$5,""))</f>
        <v/>
      </c>
      <c r="I411" t="str">
        <f t="shared" si="396"/>
        <v/>
      </c>
    </row>
    <row r="412" spans="1:9" ht="15" thickBot="1" x14ac:dyDescent="0.25">
      <c r="A412" s="28">
        <v>393</v>
      </c>
      <c r="B412" s="95" t="str">
        <f t="shared" ref="B412" si="404">IF(AND(C412="",D412="",E412=""),"",A412)</f>
        <v/>
      </c>
      <c r="C412" s="91"/>
      <c r="D412" s="92"/>
      <c r="E412" s="91"/>
      <c r="F412" s="97" t="str">
        <f>IF(B412="","",Vypocet_SKRYT!EB398)</f>
        <v/>
      </c>
      <c r="G412" s="98" t="str">
        <f t="shared" si="401"/>
        <v/>
      </c>
      <c r="H412" t="str">
        <f>IF(I412=1,VstupniParametry_SKRYT!$I$6&amp;""&amp;$D$10,IF(I412=2,VstupniParametry_SKRYT!$I$5,""))</f>
        <v/>
      </c>
      <c r="I412" t="str">
        <f t="shared" si="396"/>
        <v/>
      </c>
    </row>
    <row r="413" spans="1:9" ht="15" thickBot="1" x14ac:dyDescent="0.25">
      <c r="A413" s="28">
        <v>394</v>
      </c>
      <c r="B413" s="95" t="str">
        <f t="shared" ref="B413" si="405">IF(AND(C413="",D413="",E413),"",A413)</f>
        <v/>
      </c>
      <c r="C413" s="93"/>
      <c r="D413" s="93"/>
      <c r="E413" s="94"/>
      <c r="F413" s="97" t="str">
        <f>IF(B413="","",Vypocet_SKRYT!EB399)</f>
        <v/>
      </c>
      <c r="G413" s="98" t="str">
        <f t="shared" si="401"/>
        <v/>
      </c>
      <c r="H413" t="str">
        <f>IF(I413=1,VstupniParametry_SKRYT!$I$6&amp;""&amp;$D$10,IF(I413=2,VstupniParametry_SKRYT!$I$5,""))</f>
        <v/>
      </c>
      <c r="I413" t="str">
        <f t="shared" si="396"/>
        <v/>
      </c>
    </row>
    <row r="414" spans="1:9" ht="15" thickBot="1" x14ac:dyDescent="0.25">
      <c r="A414" s="28">
        <v>395</v>
      </c>
      <c r="B414" s="95" t="str">
        <f t="shared" ref="B414" si="406">IF(AND(C414="",D414="",E414=""),"",A414)</f>
        <v/>
      </c>
      <c r="C414" s="91"/>
      <c r="D414" s="92"/>
      <c r="E414" s="91"/>
      <c r="F414" s="97" t="str">
        <f>IF(B414="","",Vypocet_SKRYT!EB400)</f>
        <v/>
      </c>
      <c r="G414" s="98" t="str">
        <f t="shared" si="401"/>
        <v/>
      </c>
      <c r="H414" t="str">
        <f>IF(I414=1,VstupniParametry_SKRYT!$I$6&amp;""&amp;$D$10,IF(I414=2,VstupniParametry_SKRYT!$I$5,""))</f>
        <v/>
      </c>
      <c r="I414" t="str">
        <f t="shared" si="396"/>
        <v/>
      </c>
    </row>
    <row r="415" spans="1:9" ht="15" thickBot="1" x14ac:dyDescent="0.25">
      <c r="A415" s="28">
        <v>396</v>
      </c>
      <c r="B415" s="95" t="str">
        <f t="shared" ref="B415" si="407">IF(AND(C415="",D415="",E415),"",A415)</f>
        <v/>
      </c>
      <c r="C415" s="93"/>
      <c r="D415" s="93"/>
      <c r="E415" s="94"/>
      <c r="F415" s="97" t="str">
        <f>IF(B415="","",Vypocet_SKRYT!EB401)</f>
        <v/>
      </c>
      <c r="G415" s="98" t="str">
        <f t="shared" si="401"/>
        <v/>
      </c>
      <c r="H415" t="str">
        <f>IF(I415=1,VstupniParametry_SKRYT!$I$6&amp;""&amp;$D$10,IF(I415=2,VstupniParametry_SKRYT!$I$5,""))</f>
        <v/>
      </c>
      <c r="I415" t="str">
        <f t="shared" si="396"/>
        <v/>
      </c>
    </row>
    <row r="416" spans="1:9" ht="15" thickBot="1" x14ac:dyDescent="0.25">
      <c r="A416" s="28">
        <v>397</v>
      </c>
      <c r="B416" s="95" t="str">
        <f t="shared" ref="B416" si="408">IF(AND(C416="",D416="",E416=""),"",A416)</f>
        <v/>
      </c>
      <c r="C416" s="91"/>
      <c r="D416" s="92"/>
      <c r="E416" s="91"/>
      <c r="F416" s="97" t="str">
        <f>IF(B416="","",Vypocet_SKRYT!EB402)</f>
        <v/>
      </c>
      <c r="G416" s="98" t="str">
        <f t="shared" si="401"/>
        <v/>
      </c>
      <c r="H416" t="str">
        <f>IF(I416=1,VstupniParametry_SKRYT!$I$6&amp;""&amp;$D$10,IF(I416=2,VstupniParametry_SKRYT!$I$5,""))</f>
        <v/>
      </c>
      <c r="I416" t="str">
        <f t="shared" si="396"/>
        <v/>
      </c>
    </row>
    <row r="417" spans="1:9" ht="15" thickBot="1" x14ac:dyDescent="0.25">
      <c r="A417" s="28">
        <v>398</v>
      </c>
      <c r="B417" s="95" t="str">
        <f t="shared" ref="B417" si="409">IF(AND(C417="",D417="",E417),"",A417)</f>
        <v/>
      </c>
      <c r="C417" s="93"/>
      <c r="D417" s="93"/>
      <c r="E417" s="94"/>
      <c r="F417" s="97" t="str">
        <f>IF(B417="","",Vypocet_SKRYT!EB403)</f>
        <v/>
      </c>
      <c r="G417" s="98" t="str">
        <f t="shared" si="401"/>
        <v/>
      </c>
      <c r="H417" t="str">
        <f>IF(I417=1,VstupniParametry_SKRYT!$I$6&amp;""&amp;$D$10,IF(I417=2,VstupniParametry_SKRYT!$I$5,""))</f>
        <v/>
      </c>
      <c r="I417" t="str">
        <f t="shared" si="396"/>
        <v/>
      </c>
    </row>
    <row r="418" spans="1:9" ht="15" thickBot="1" x14ac:dyDescent="0.25">
      <c r="A418" s="28">
        <v>399</v>
      </c>
      <c r="B418" s="95" t="str">
        <f t="shared" ref="B418" si="410">IF(AND(C418="",D418="",E418=""),"",A418)</f>
        <v/>
      </c>
      <c r="C418" s="91"/>
      <c r="D418" s="92"/>
      <c r="E418" s="91"/>
      <c r="F418" s="97" t="str">
        <f>IF(B418="","",Vypocet_SKRYT!EB404)</f>
        <v/>
      </c>
      <c r="G418" s="98" t="str">
        <f t="shared" si="401"/>
        <v/>
      </c>
      <c r="H418" t="str">
        <f>IF(I418=1,VstupniParametry_SKRYT!$I$6&amp;""&amp;$D$10,IF(I418=2,VstupniParametry_SKRYT!$I$5,""))</f>
        <v/>
      </c>
      <c r="I418" t="str">
        <f t="shared" si="396"/>
        <v/>
      </c>
    </row>
    <row r="419" spans="1:9" ht="15" thickBot="1" x14ac:dyDescent="0.25">
      <c r="A419" s="28">
        <v>400</v>
      </c>
      <c r="B419" s="95" t="str">
        <f t="shared" ref="B419" si="411">IF(AND(C419="",D419="",E419),"",A419)</f>
        <v/>
      </c>
      <c r="C419" s="93"/>
      <c r="D419" s="93"/>
      <c r="E419" s="94"/>
      <c r="F419" s="97" t="str">
        <f>IF(B419="","",Vypocet_SKRYT!EB405)</f>
        <v/>
      </c>
      <c r="G419" s="98" t="str">
        <f t="shared" si="401"/>
        <v/>
      </c>
      <c r="H419" t="str">
        <f>IF(I419=1,VstupniParametry_SKRYT!$I$6&amp;""&amp;$D$10,IF(I419=2,VstupniParametry_SKRYT!$I$5,""))</f>
        <v/>
      </c>
      <c r="I419" t="str">
        <f t="shared" si="396"/>
        <v/>
      </c>
    </row>
    <row r="420" spans="1:9" ht="15" thickBot="1" x14ac:dyDescent="0.25">
      <c r="A420" s="28">
        <v>401</v>
      </c>
      <c r="B420" s="95" t="str">
        <f t="shared" ref="B420" si="412">IF(AND(C420="",D420="",E420=""),"",A420)</f>
        <v/>
      </c>
      <c r="C420" s="91"/>
      <c r="D420" s="92"/>
      <c r="E420" s="91"/>
      <c r="F420" s="97" t="str">
        <f>IF(B420="","",Vypocet_SKRYT!EB406)</f>
        <v/>
      </c>
      <c r="G420" s="98" t="str">
        <f t="shared" si="401"/>
        <v/>
      </c>
      <c r="H420" t="str">
        <f>IF(I420=1,VstupniParametry_SKRYT!$I$6&amp;""&amp;$D$10,IF(I420=2,VstupniParametry_SKRYT!$I$5,""))</f>
        <v/>
      </c>
      <c r="I420" t="str">
        <f t="shared" si="396"/>
        <v/>
      </c>
    </row>
    <row r="421" spans="1:9" ht="15" thickBot="1" x14ac:dyDescent="0.25">
      <c r="A421" s="28">
        <v>402</v>
      </c>
      <c r="B421" s="95" t="str">
        <f t="shared" ref="B421" si="413">IF(AND(C421="",D421="",E421),"",A421)</f>
        <v/>
      </c>
      <c r="C421" s="93"/>
      <c r="D421" s="93"/>
      <c r="E421" s="94"/>
      <c r="F421" s="97" t="str">
        <f>IF(B421="","",Vypocet_SKRYT!EB407)</f>
        <v/>
      </c>
      <c r="G421" s="98" t="str">
        <f t="shared" si="401"/>
        <v/>
      </c>
      <c r="H421" t="str">
        <f>IF(I421=1,VstupniParametry_SKRYT!$I$6&amp;""&amp;$D$10,IF(I421=2,VstupniParametry_SKRYT!$I$5,""))</f>
        <v/>
      </c>
      <c r="I421" t="str">
        <f t="shared" si="396"/>
        <v/>
      </c>
    </row>
    <row r="422" spans="1:9" ht="15" thickBot="1" x14ac:dyDescent="0.25">
      <c r="A422" s="28">
        <v>403</v>
      </c>
      <c r="B422" s="95" t="str">
        <f t="shared" ref="B422" si="414">IF(AND(C422="",D422="",E422=""),"",A422)</f>
        <v/>
      </c>
      <c r="C422" s="91"/>
      <c r="D422" s="92"/>
      <c r="E422" s="91"/>
      <c r="F422" s="97" t="str">
        <f>IF(B422="","",Vypocet_SKRYT!EB408)</f>
        <v/>
      </c>
      <c r="G422" s="98" t="str">
        <f t="shared" si="401"/>
        <v/>
      </c>
      <c r="H422" t="str">
        <f>IF(I422=1,VstupniParametry_SKRYT!$I$6&amp;""&amp;$D$10,IF(I422=2,VstupniParametry_SKRYT!$I$5,""))</f>
        <v/>
      </c>
      <c r="I422" t="str">
        <f t="shared" si="396"/>
        <v/>
      </c>
    </row>
    <row r="423" spans="1:9" ht="15" thickBot="1" x14ac:dyDescent="0.25">
      <c r="A423" s="28">
        <v>404</v>
      </c>
      <c r="B423" s="95" t="str">
        <f t="shared" ref="B423" si="415">IF(AND(C423="",D423="",E423),"",A423)</f>
        <v/>
      </c>
      <c r="C423" s="93"/>
      <c r="D423" s="93"/>
      <c r="E423" s="94"/>
      <c r="F423" s="97" t="str">
        <f>IF(B423="","",Vypocet_SKRYT!EB409)</f>
        <v/>
      </c>
      <c r="G423" s="98" t="str">
        <f t="shared" si="401"/>
        <v/>
      </c>
      <c r="H423" t="str">
        <f>IF(I423=1,VstupniParametry_SKRYT!$I$6&amp;""&amp;$D$10,IF(I423=2,VstupniParametry_SKRYT!$I$5,""))</f>
        <v/>
      </c>
      <c r="I423" t="str">
        <f t="shared" si="396"/>
        <v/>
      </c>
    </row>
    <row r="424" spans="1:9" ht="15" thickBot="1" x14ac:dyDescent="0.25">
      <c r="A424" s="28">
        <v>405</v>
      </c>
      <c r="B424" s="95" t="str">
        <f t="shared" ref="B424" si="416">IF(AND(C424="",D424="",E424=""),"",A424)</f>
        <v/>
      </c>
      <c r="C424" s="91"/>
      <c r="D424" s="92"/>
      <c r="E424" s="91"/>
      <c r="F424" s="97" t="str">
        <f>IF(B424="","",Vypocet_SKRYT!EB410)</f>
        <v/>
      </c>
      <c r="G424" s="98" t="str">
        <f t="shared" si="401"/>
        <v/>
      </c>
      <c r="H424" t="str">
        <f>IF(I424=1,VstupniParametry_SKRYT!$I$6&amp;""&amp;$D$10,IF(I424=2,VstupniParametry_SKRYT!$I$5,""))</f>
        <v/>
      </c>
      <c r="I424" t="str">
        <f t="shared" si="396"/>
        <v/>
      </c>
    </row>
    <row r="425" spans="1:9" ht="15" thickBot="1" x14ac:dyDescent="0.25">
      <c r="A425" s="28">
        <v>406</v>
      </c>
      <c r="B425" s="95" t="str">
        <f t="shared" ref="B425" si="417">IF(AND(C425="",D425="",E425),"",A425)</f>
        <v/>
      </c>
      <c r="C425" s="93"/>
      <c r="D425" s="93"/>
      <c r="E425" s="94"/>
      <c r="F425" s="97" t="str">
        <f>IF(B425="","",Vypocet_SKRYT!EB411)</f>
        <v/>
      </c>
      <c r="G425" s="98" t="str">
        <f t="shared" si="401"/>
        <v/>
      </c>
      <c r="H425" t="str">
        <f>IF(I425=1,VstupniParametry_SKRYT!$I$6&amp;""&amp;$D$10,IF(I425=2,VstupniParametry_SKRYT!$I$5,""))</f>
        <v/>
      </c>
      <c r="I425" t="str">
        <f t="shared" si="396"/>
        <v/>
      </c>
    </row>
    <row r="426" spans="1:9" ht="15" thickBot="1" x14ac:dyDescent="0.25">
      <c r="A426" s="28">
        <v>407</v>
      </c>
      <c r="B426" s="95" t="str">
        <f t="shared" ref="B426" si="418">IF(AND(C426="",D426="",E426=""),"",A426)</f>
        <v/>
      </c>
      <c r="C426" s="91"/>
      <c r="D426" s="92"/>
      <c r="E426" s="91"/>
      <c r="F426" s="97" t="str">
        <f>IF(B426="","",Vypocet_SKRYT!EB412)</f>
        <v/>
      </c>
      <c r="G426" s="98" t="str">
        <f t="shared" si="401"/>
        <v/>
      </c>
      <c r="H426" t="str">
        <f>IF(I426=1,VstupniParametry_SKRYT!$I$6&amp;""&amp;$D$10,IF(I426=2,VstupniParametry_SKRYT!$I$5,""))</f>
        <v/>
      </c>
      <c r="I426" t="str">
        <f t="shared" si="396"/>
        <v/>
      </c>
    </row>
    <row r="427" spans="1:9" ht="15" thickBot="1" x14ac:dyDescent="0.25">
      <c r="A427" s="28">
        <v>408</v>
      </c>
      <c r="B427" s="95" t="str">
        <f t="shared" ref="B427" si="419">IF(AND(C427="",D427="",E427),"",A427)</f>
        <v/>
      </c>
      <c r="C427" s="93"/>
      <c r="D427" s="93"/>
      <c r="E427" s="94"/>
      <c r="F427" s="97" t="str">
        <f>IF(B427="","",Vypocet_SKRYT!EB413)</f>
        <v/>
      </c>
      <c r="G427" s="98" t="str">
        <f t="shared" si="401"/>
        <v/>
      </c>
      <c r="H427" t="str">
        <f>IF(I427=1,VstupniParametry_SKRYT!$I$6&amp;""&amp;$D$10,IF(I427=2,VstupniParametry_SKRYT!$I$5,""))</f>
        <v/>
      </c>
      <c r="I427" t="str">
        <f t="shared" si="396"/>
        <v/>
      </c>
    </row>
    <row r="428" spans="1:9" ht="15" thickBot="1" x14ac:dyDescent="0.25">
      <c r="A428" s="28">
        <v>409</v>
      </c>
      <c r="B428" s="95" t="str">
        <f t="shared" ref="B428" si="420">IF(AND(C428="",D428="",E428=""),"",A428)</f>
        <v/>
      </c>
      <c r="C428" s="91"/>
      <c r="D428" s="92"/>
      <c r="E428" s="91"/>
      <c r="F428" s="97" t="str">
        <f>IF(B428="","",Vypocet_SKRYT!EB414)</f>
        <v/>
      </c>
      <c r="G428" s="98" t="str">
        <f t="shared" si="401"/>
        <v/>
      </c>
      <c r="H428" t="str">
        <f>IF(I428=1,VstupniParametry_SKRYT!$I$6&amp;""&amp;$D$10,IF(I428=2,VstupniParametry_SKRYT!$I$5,""))</f>
        <v/>
      </c>
      <c r="I428" t="str">
        <f t="shared" si="396"/>
        <v/>
      </c>
    </row>
    <row r="429" spans="1:9" ht="15" thickBot="1" x14ac:dyDescent="0.25">
      <c r="A429" s="28">
        <v>410</v>
      </c>
      <c r="B429" s="95" t="str">
        <f t="shared" ref="B429" si="421">IF(AND(C429="",D429="",E429),"",A429)</f>
        <v/>
      </c>
      <c r="C429" s="93"/>
      <c r="D429" s="93"/>
      <c r="E429" s="94"/>
      <c r="F429" s="97" t="str">
        <f>IF(B429="","",Vypocet_SKRYT!EB415)</f>
        <v/>
      </c>
      <c r="G429" s="98" t="str">
        <f t="shared" si="401"/>
        <v/>
      </c>
      <c r="H429" t="str">
        <f>IF(I429=1,VstupniParametry_SKRYT!$I$6&amp;""&amp;$D$10,IF(I429=2,VstupniParametry_SKRYT!$I$5,""))</f>
        <v/>
      </c>
      <c r="I429" t="str">
        <f t="shared" si="396"/>
        <v/>
      </c>
    </row>
    <row r="430" spans="1:9" ht="15" thickBot="1" x14ac:dyDescent="0.25">
      <c r="A430" s="28">
        <v>411</v>
      </c>
      <c r="B430" s="95" t="str">
        <f t="shared" ref="B430" si="422">IF(AND(C430="",D430="",E430=""),"",A430)</f>
        <v/>
      </c>
      <c r="C430" s="91"/>
      <c r="D430" s="92"/>
      <c r="E430" s="91"/>
      <c r="F430" s="97" t="str">
        <f>IF(B430="","",Vypocet_SKRYT!EB416)</f>
        <v/>
      </c>
      <c r="G430" s="98" t="str">
        <f t="shared" si="401"/>
        <v/>
      </c>
      <c r="H430" t="str">
        <f>IF(I430=1,VstupniParametry_SKRYT!$I$6&amp;""&amp;$D$10,IF(I430=2,VstupniParametry_SKRYT!$I$5,""))</f>
        <v/>
      </c>
      <c r="I430" t="str">
        <f t="shared" si="396"/>
        <v/>
      </c>
    </row>
    <row r="431" spans="1:9" ht="15" thickBot="1" x14ac:dyDescent="0.25">
      <c r="A431" s="28">
        <v>412</v>
      </c>
      <c r="B431" s="95" t="str">
        <f t="shared" ref="B431" si="423">IF(AND(C431="",D431="",E431),"",A431)</f>
        <v/>
      </c>
      <c r="C431" s="93"/>
      <c r="D431" s="93"/>
      <c r="E431" s="94"/>
      <c r="F431" s="97" t="str">
        <f>IF(B431="","",Vypocet_SKRYT!EB417)</f>
        <v/>
      </c>
      <c r="G431" s="98" t="str">
        <f t="shared" si="401"/>
        <v/>
      </c>
      <c r="H431" t="str">
        <f>IF(I431=1,VstupniParametry_SKRYT!$I$6&amp;""&amp;$D$10,IF(I431=2,VstupniParametry_SKRYT!$I$5,""))</f>
        <v/>
      </c>
      <c r="I431" t="str">
        <f t="shared" si="396"/>
        <v/>
      </c>
    </row>
    <row r="432" spans="1:9" ht="15" thickBot="1" x14ac:dyDescent="0.25">
      <c r="A432" s="28">
        <v>413</v>
      </c>
      <c r="B432" s="95" t="str">
        <f t="shared" ref="B432" si="424">IF(AND(C432="",D432="",E432=""),"",A432)</f>
        <v/>
      </c>
      <c r="C432" s="91"/>
      <c r="D432" s="92"/>
      <c r="E432" s="91"/>
      <c r="F432" s="97" t="str">
        <f>IF(B432="","",Vypocet_SKRYT!EB418)</f>
        <v/>
      </c>
      <c r="G432" s="98" t="str">
        <f t="shared" si="401"/>
        <v/>
      </c>
      <c r="H432" t="str">
        <f>IF(I432=1,VstupniParametry_SKRYT!$I$6&amp;""&amp;$D$10,IF(I432=2,VstupniParametry_SKRYT!$I$5,""))</f>
        <v/>
      </c>
      <c r="I432" t="str">
        <f t="shared" si="396"/>
        <v/>
      </c>
    </row>
    <row r="433" spans="1:9" ht="15" thickBot="1" x14ac:dyDescent="0.25">
      <c r="A433" s="28">
        <v>414</v>
      </c>
      <c r="B433" s="95" t="str">
        <f t="shared" ref="B433" si="425">IF(AND(C433="",D433="",E433),"",A433)</f>
        <v/>
      </c>
      <c r="C433" s="93"/>
      <c r="D433" s="93"/>
      <c r="E433" s="94"/>
      <c r="F433" s="97" t="str">
        <f>IF(B433="","",Vypocet_SKRYT!EB419)</f>
        <v/>
      </c>
      <c r="G433" s="98" t="str">
        <f t="shared" si="401"/>
        <v/>
      </c>
      <c r="H433" t="str">
        <f>IF(I433=1,VstupniParametry_SKRYT!$I$6&amp;""&amp;$D$10,IF(I433=2,VstupniParametry_SKRYT!$I$5,""))</f>
        <v/>
      </c>
      <c r="I433" t="str">
        <f t="shared" si="396"/>
        <v/>
      </c>
    </row>
    <row r="434" spans="1:9" ht="15" thickBot="1" x14ac:dyDescent="0.25">
      <c r="A434" s="28">
        <v>415</v>
      </c>
      <c r="B434" s="95" t="str">
        <f t="shared" ref="B434" si="426">IF(AND(C434="",D434="",E434=""),"",A434)</f>
        <v/>
      </c>
      <c r="C434" s="91"/>
      <c r="D434" s="92"/>
      <c r="E434" s="91"/>
      <c r="F434" s="97" t="str">
        <f>IF(B434="","",Vypocet_SKRYT!EB420)</f>
        <v/>
      </c>
      <c r="G434" s="98" t="str">
        <f t="shared" si="401"/>
        <v/>
      </c>
      <c r="H434" t="str">
        <f>IF(I434=1,VstupniParametry_SKRYT!$I$6&amp;""&amp;$D$10,IF(I434=2,VstupniParametry_SKRYT!$I$5,""))</f>
        <v/>
      </c>
      <c r="I434" t="str">
        <f t="shared" si="396"/>
        <v/>
      </c>
    </row>
    <row r="435" spans="1:9" ht="15" thickBot="1" x14ac:dyDescent="0.25">
      <c r="A435" s="28">
        <v>416</v>
      </c>
      <c r="B435" s="95" t="str">
        <f t="shared" ref="B435" si="427">IF(AND(C435="",D435="",E435),"",A435)</f>
        <v/>
      </c>
      <c r="C435" s="93"/>
      <c r="D435" s="93"/>
      <c r="E435" s="94"/>
      <c r="F435" s="97" t="str">
        <f>IF(B435="","",Vypocet_SKRYT!EB421)</f>
        <v/>
      </c>
      <c r="G435" s="98" t="str">
        <f t="shared" si="401"/>
        <v/>
      </c>
      <c r="H435" t="str">
        <f>IF(I435=1,VstupniParametry_SKRYT!$I$6&amp;""&amp;$D$10,IF(I435=2,VstupniParametry_SKRYT!$I$5,""))</f>
        <v/>
      </c>
      <c r="I435" t="str">
        <f t="shared" si="396"/>
        <v/>
      </c>
    </row>
    <row r="436" spans="1:9" ht="15" thickBot="1" x14ac:dyDescent="0.25">
      <c r="A436" s="28">
        <v>417</v>
      </c>
      <c r="B436" s="95" t="str">
        <f t="shared" ref="B436" si="428">IF(AND(C436="",D436="",E436=""),"",A436)</f>
        <v/>
      </c>
      <c r="C436" s="91"/>
      <c r="D436" s="92"/>
      <c r="E436" s="91"/>
      <c r="F436" s="97" t="str">
        <f>IF(B436="","",Vypocet_SKRYT!EB422)</f>
        <v/>
      </c>
      <c r="G436" s="98" t="str">
        <f t="shared" si="401"/>
        <v/>
      </c>
      <c r="H436" t="str">
        <f>IF(I436=1,VstupniParametry_SKRYT!$I$6&amp;""&amp;$D$10,IF(I436=2,VstupniParametry_SKRYT!$I$5,""))</f>
        <v/>
      </c>
      <c r="I436" t="str">
        <f t="shared" si="396"/>
        <v/>
      </c>
    </row>
    <row r="437" spans="1:9" ht="15" thickBot="1" x14ac:dyDescent="0.25">
      <c r="A437" s="28">
        <v>418</v>
      </c>
      <c r="B437" s="95" t="str">
        <f t="shared" ref="B437" si="429">IF(AND(C437="",D437="",E437),"",A437)</f>
        <v/>
      </c>
      <c r="C437" s="93"/>
      <c r="D437" s="93"/>
      <c r="E437" s="94"/>
      <c r="F437" s="97" t="str">
        <f>IF(B437="","",Vypocet_SKRYT!EB423)</f>
        <v/>
      </c>
      <c r="G437" s="98" t="str">
        <f t="shared" si="401"/>
        <v/>
      </c>
      <c r="H437" t="str">
        <f>IF(I437=1,VstupniParametry_SKRYT!$I$6&amp;""&amp;$D$10,IF(I437=2,VstupniParametry_SKRYT!$I$5,""))</f>
        <v/>
      </c>
      <c r="I437" t="str">
        <f t="shared" si="396"/>
        <v/>
      </c>
    </row>
    <row r="438" spans="1:9" ht="15" thickBot="1" x14ac:dyDescent="0.25">
      <c r="A438" s="28">
        <v>419</v>
      </c>
      <c r="B438" s="95" t="str">
        <f t="shared" ref="B438" si="430">IF(AND(C438="",D438="",E438=""),"",A438)</f>
        <v/>
      </c>
      <c r="C438" s="91"/>
      <c r="D438" s="92"/>
      <c r="E438" s="91"/>
      <c r="F438" s="97" t="str">
        <f>IF(B438="","",Vypocet_SKRYT!EB424)</f>
        <v/>
      </c>
      <c r="G438" s="98" t="str">
        <f t="shared" si="401"/>
        <v/>
      </c>
      <c r="H438" t="str">
        <f>IF(I438=1,VstupniParametry_SKRYT!$I$6&amp;""&amp;$D$10,IF(I438=2,VstupniParametry_SKRYT!$I$5,""))</f>
        <v/>
      </c>
      <c r="I438" t="str">
        <f t="shared" si="396"/>
        <v/>
      </c>
    </row>
    <row r="439" spans="1:9" ht="15" thickBot="1" x14ac:dyDescent="0.25">
      <c r="A439" s="28">
        <v>420</v>
      </c>
      <c r="B439" s="95" t="str">
        <f t="shared" ref="B439" si="431">IF(AND(C439="",D439="",E439),"",A439)</f>
        <v/>
      </c>
      <c r="C439" s="93"/>
      <c r="D439" s="93"/>
      <c r="E439" s="94"/>
      <c r="F439" s="97" t="str">
        <f>IF(B439="","",Vypocet_SKRYT!EB425)</f>
        <v/>
      </c>
      <c r="G439" s="98" t="str">
        <f t="shared" si="401"/>
        <v/>
      </c>
      <c r="H439" t="str">
        <f>IF(I439=1,VstupniParametry_SKRYT!$I$6&amp;""&amp;$D$10,IF(I439=2,VstupniParametry_SKRYT!$I$5,""))</f>
        <v/>
      </c>
      <c r="I439" t="str">
        <f t="shared" si="396"/>
        <v/>
      </c>
    </row>
    <row r="440" spans="1:9" ht="15" thickBot="1" x14ac:dyDescent="0.25">
      <c r="A440" s="28">
        <v>421</v>
      </c>
      <c r="B440" s="95" t="str">
        <f t="shared" ref="B440" si="432">IF(AND(C440="",D440="",E440=""),"",A440)</f>
        <v/>
      </c>
      <c r="C440" s="91"/>
      <c r="D440" s="92"/>
      <c r="E440" s="91"/>
      <c r="F440" s="97" t="str">
        <f>IF(B440="","",Vypocet_SKRYT!EB426)</f>
        <v/>
      </c>
      <c r="G440" s="98" t="str">
        <f t="shared" si="401"/>
        <v/>
      </c>
      <c r="H440" t="str">
        <f>IF(I440=1,VstupniParametry_SKRYT!$I$6&amp;""&amp;$D$10,IF(I440=2,VstupniParametry_SKRYT!$I$5,""))</f>
        <v/>
      </c>
      <c r="I440" t="str">
        <f t="shared" si="396"/>
        <v/>
      </c>
    </row>
    <row r="441" spans="1:9" ht="15" thickBot="1" x14ac:dyDescent="0.25">
      <c r="A441" s="28">
        <v>422</v>
      </c>
      <c r="B441" s="95" t="str">
        <f t="shared" ref="B441" si="433">IF(AND(C441="",D441="",E441),"",A441)</f>
        <v/>
      </c>
      <c r="C441" s="93"/>
      <c r="D441" s="93"/>
      <c r="E441" s="94"/>
      <c r="F441" s="97" t="str">
        <f>IF(B441="","",Vypocet_SKRYT!EB427)</f>
        <v/>
      </c>
      <c r="G441" s="98" t="str">
        <f t="shared" si="401"/>
        <v/>
      </c>
      <c r="H441" t="str">
        <f>IF(I441=1,VstupniParametry_SKRYT!$I$6&amp;""&amp;$D$10,IF(I441=2,VstupniParametry_SKRYT!$I$5,""))</f>
        <v/>
      </c>
      <c r="I441" t="str">
        <f t="shared" si="396"/>
        <v/>
      </c>
    </row>
    <row r="442" spans="1:9" ht="15" thickBot="1" x14ac:dyDescent="0.25">
      <c r="A442" s="28">
        <v>423</v>
      </c>
      <c r="B442" s="95" t="str">
        <f t="shared" ref="B442" si="434">IF(AND(C442="",D442="",E442=""),"",A442)</f>
        <v/>
      </c>
      <c r="C442" s="91"/>
      <c r="D442" s="92"/>
      <c r="E442" s="91"/>
      <c r="F442" s="97" t="str">
        <f>IF(B442="","",Vypocet_SKRYT!EB428)</f>
        <v/>
      </c>
      <c r="G442" s="98" t="str">
        <f t="shared" si="401"/>
        <v/>
      </c>
      <c r="H442" t="str">
        <f>IF(I442=1,VstupniParametry_SKRYT!$I$6&amp;""&amp;$D$10,IF(I442=2,VstupniParametry_SKRYT!$I$5,""))</f>
        <v/>
      </c>
      <c r="I442" t="str">
        <f t="shared" si="396"/>
        <v/>
      </c>
    </row>
    <row r="443" spans="1:9" ht="15" thickBot="1" x14ac:dyDescent="0.25">
      <c r="A443" s="28">
        <v>424</v>
      </c>
      <c r="B443" s="95" t="str">
        <f t="shared" ref="B443" si="435">IF(AND(C443="",D443="",E443),"",A443)</f>
        <v/>
      </c>
      <c r="C443" s="93"/>
      <c r="D443" s="93"/>
      <c r="E443" s="94"/>
      <c r="F443" s="97" t="str">
        <f>IF(B443="","",Vypocet_SKRYT!EB429)</f>
        <v/>
      </c>
      <c r="G443" s="98" t="str">
        <f t="shared" si="401"/>
        <v/>
      </c>
      <c r="H443" t="str">
        <f>IF(I443=1,VstupniParametry_SKRYT!$I$6&amp;""&amp;$D$10,IF(I443=2,VstupniParametry_SKRYT!$I$5,""))</f>
        <v/>
      </c>
      <c r="I443" t="str">
        <f t="shared" si="396"/>
        <v/>
      </c>
    </row>
    <row r="444" spans="1:9" ht="15" thickBot="1" x14ac:dyDescent="0.25">
      <c r="A444" s="28">
        <v>425</v>
      </c>
      <c r="B444" s="95" t="str">
        <f t="shared" ref="B444" si="436">IF(AND(C444="",D444="",E444=""),"",A444)</f>
        <v/>
      </c>
      <c r="C444" s="91"/>
      <c r="D444" s="92"/>
      <c r="E444" s="91"/>
      <c r="F444" s="97" t="str">
        <f>IF(B444="","",Vypocet_SKRYT!EB430)</f>
        <v/>
      </c>
      <c r="G444" s="98" t="str">
        <f t="shared" si="401"/>
        <v/>
      </c>
      <c r="H444" t="str">
        <f>IF(I444=1,VstupniParametry_SKRYT!$I$6&amp;""&amp;$D$10,IF(I444=2,VstupniParametry_SKRYT!$I$5,""))</f>
        <v/>
      </c>
      <c r="I444" t="str">
        <f t="shared" si="396"/>
        <v/>
      </c>
    </row>
    <row r="445" spans="1:9" ht="15" thickBot="1" x14ac:dyDescent="0.25">
      <c r="A445" s="28">
        <v>426</v>
      </c>
      <c r="B445" s="95" t="str">
        <f t="shared" ref="B445" si="437">IF(AND(C445="",D445="",E445),"",A445)</f>
        <v/>
      </c>
      <c r="C445" s="93"/>
      <c r="D445" s="93"/>
      <c r="E445" s="94"/>
      <c r="F445" s="97" t="str">
        <f>IF(B445="","",Vypocet_SKRYT!EB431)</f>
        <v/>
      </c>
      <c r="G445" s="98" t="str">
        <f t="shared" si="401"/>
        <v/>
      </c>
      <c r="H445" t="str">
        <f>IF(I445=1,VstupniParametry_SKRYT!$I$6&amp;""&amp;$D$10,IF(I445=2,VstupniParametry_SKRYT!$I$5,""))</f>
        <v/>
      </c>
      <c r="I445" t="str">
        <f t="shared" si="396"/>
        <v/>
      </c>
    </row>
    <row r="446" spans="1:9" ht="15" thickBot="1" x14ac:dyDescent="0.25">
      <c r="A446" s="28">
        <v>427</v>
      </c>
      <c r="B446" s="95" t="str">
        <f t="shared" ref="B446" si="438">IF(AND(C446="",D446="",E446=""),"",A446)</f>
        <v/>
      </c>
      <c r="C446" s="91"/>
      <c r="D446" s="92"/>
      <c r="E446" s="91"/>
      <c r="F446" s="97" t="str">
        <f>IF(B446="","",Vypocet_SKRYT!EB432)</f>
        <v/>
      </c>
      <c r="G446" s="98" t="str">
        <f t="shared" si="401"/>
        <v/>
      </c>
      <c r="H446" t="str">
        <f>IF(I446=1,VstupniParametry_SKRYT!$I$6&amp;""&amp;$D$10,IF(I446=2,VstupniParametry_SKRYT!$I$5,""))</f>
        <v/>
      </c>
      <c r="I446" t="str">
        <f t="shared" si="396"/>
        <v/>
      </c>
    </row>
    <row r="447" spans="1:9" ht="15" thickBot="1" x14ac:dyDescent="0.25">
      <c r="A447" s="28">
        <v>428</v>
      </c>
      <c r="B447" s="95" t="str">
        <f t="shared" ref="B447" si="439">IF(AND(C447="",D447="",E447),"",A447)</f>
        <v/>
      </c>
      <c r="C447" s="93"/>
      <c r="D447" s="93"/>
      <c r="E447" s="94"/>
      <c r="F447" s="97" t="str">
        <f>IF(B447="","",Vypocet_SKRYT!EB433)</f>
        <v/>
      </c>
      <c r="G447" s="98" t="str">
        <f t="shared" si="401"/>
        <v/>
      </c>
      <c r="H447" t="str">
        <f>IF(I447=1,VstupniParametry_SKRYT!$I$6&amp;""&amp;$D$10,IF(I447=2,VstupniParametry_SKRYT!$I$5,""))</f>
        <v/>
      </c>
      <c r="I447" t="str">
        <f t="shared" si="396"/>
        <v/>
      </c>
    </row>
    <row r="448" spans="1:9" ht="15" thickBot="1" x14ac:dyDescent="0.25">
      <c r="A448" s="28">
        <v>429</v>
      </c>
      <c r="B448" s="95" t="str">
        <f t="shared" ref="B448" si="440">IF(AND(C448="",D448="",E448=""),"",A448)</f>
        <v/>
      </c>
      <c r="C448" s="91"/>
      <c r="D448" s="92"/>
      <c r="E448" s="91"/>
      <c r="F448" s="97" t="str">
        <f>IF(B448="","",Vypocet_SKRYT!EB434)</f>
        <v/>
      </c>
      <c r="G448" s="98" t="str">
        <f t="shared" si="401"/>
        <v/>
      </c>
      <c r="H448" t="str">
        <f>IF(I448=1,VstupniParametry_SKRYT!$I$6&amp;""&amp;$D$10,IF(I448=2,VstupniParametry_SKRYT!$I$5,""))</f>
        <v/>
      </c>
      <c r="I448" t="str">
        <f t="shared" si="396"/>
        <v/>
      </c>
    </row>
    <row r="449" spans="1:9" ht="15" thickBot="1" x14ac:dyDescent="0.25">
      <c r="A449" s="28">
        <v>430</v>
      </c>
      <c r="B449" s="95" t="str">
        <f t="shared" ref="B449" si="441">IF(AND(C449="",D449="",E449),"",A449)</f>
        <v/>
      </c>
      <c r="C449" s="93"/>
      <c r="D449" s="93"/>
      <c r="E449" s="94"/>
      <c r="F449" s="97" t="str">
        <f>IF(B449="","",Vypocet_SKRYT!EB435)</f>
        <v/>
      </c>
      <c r="G449" s="98" t="str">
        <f t="shared" si="401"/>
        <v/>
      </c>
      <c r="H449" t="str">
        <f>IF(I449=1,VstupniParametry_SKRYT!$I$6&amp;""&amp;$D$10,IF(I449=2,VstupniParametry_SKRYT!$I$5,""))</f>
        <v/>
      </c>
      <c r="I449" t="str">
        <f t="shared" si="396"/>
        <v/>
      </c>
    </row>
    <row r="450" spans="1:9" ht="15" thickBot="1" x14ac:dyDescent="0.25">
      <c r="A450" s="28">
        <v>431</v>
      </c>
      <c r="B450" s="95" t="str">
        <f t="shared" ref="B450" si="442">IF(AND(C450="",D450="",E450=""),"",A450)</f>
        <v/>
      </c>
      <c r="C450" s="91"/>
      <c r="D450" s="92"/>
      <c r="E450" s="91"/>
      <c r="F450" s="97" t="str">
        <f>IF(B450="","",Vypocet_SKRYT!EB436)</f>
        <v/>
      </c>
      <c r="G450" s="98" t="str">
        <f t="shared" si="401"/>
        <v/>
      </c>
      <c r="H450" t="str">
        <f>IF(I450=1,VstupniParametry_SKRYT!$I$6&amp;""&amp;$D$10,IF(I450=2,VstupniParametry_SKRYT!$I$5,""))</f>
        <v/>
      </c>
      <c r="I450" t="str">
        <f t="shared" si="396"/>
        <v/>
      </c>
    </row>
    <row r="451" spans="1:9" ht="15" thickBot="1" x14ac:dyDescent="0.25">
      <c r="A451" s="28">
        <v>432</v>
      </c>
      <c r="B451" s="95" t="str">
        <f t="shared" ref="B451" si="443">IF(AND(C451="",D451="",E451),"",A451)</f>
        <v/>
      </c>
      <c r="C451" s="93"/>
      <c r="D451" s="93"/>
      <c r="E451" s="94"/>
      <c r="F451" s="97" t="str">
        <f>IF(B451="","",Vypocet_SKRYT!EB437)</f>
        <v/>
      </c>
      <c r="G451" s="98" t="str">
        <f t="shared" si="401"/>
        <v/>
      </c>
      <c r="H451" t="str">
        <f>IF(I451=1,VstupniParametry_SKRYT!$I$6&amp;""&amp;$D$10,IF(I451=2,VstupniParametry_SKRYT!$I$5,""))</f>
        <v/>
      </c>
      <c r="I451" t="str">
        <f t="shared" si="396"/>
        <v/>
      </c>
    </row>
    <row r="452" spans="1:9" ht="15" thickBot="1" x14ac:dyDescent="0.25">
      <c r="A452" s="28">
        <v>433</v>
      </c>
      <c r="B452" s="95" t="str">
        <f t="shared" ref="B452" si="444">IF(AND(C452="",D452="",E452=""),"",A452)</f>
        <v/>
      </c>
      <c r="C452" s="91"/>
      <c r="D452" s="92"/>
      <c r="E452" s="91"/>
      <c r="F452" s="97" t="str">
        <f>IF(B452="","",Vypocet_SKRYT!EB438)</f>
        <v/>
      </c>
      <c r="G452" s="98" t="str">
        <f t="shared" si="401"/>
        <v/>
      </c>
      <c r="H452" t="str">
        <f>IF(I452=1,VstupniParametry_SKRYT!$I$6&amp;""&amp;$D$10,IF(I452=2,VstupniParametry_SKRYT!$I$5,""))</f>
        <v/>
      </c>
      <c r="I452" t="str">
        <f t="shared" si="396"/>
        <v/>
      </c>
    </row>
    <row r="453" spans="1:9" ht="15" thickBot="1" x14ac:dyDescent="0.25">
      <c r="A453" s="28">
        <v>434</v>
      </c>
      <c r="B453" s="95" t="str">
        <f t="shared" ref="B453" si="445">IF(AND(C453="",D453="",E453),"",A453)</f>
        <v/>
      </c>
      <c r="C453" s="93"/>
      <c r="D453" s="93"/>
      <c r="E453" s="94"/>
      <c r="F453" s="97" t="str">
        <f>IF(B453="","",Vypocet_SKRYT!EB439)</f>
        <v/>
      </c>
      <c r="G453" s="98" t="str">
        <f t="shared" si="401"/>
        <v/>
      </c>
      <c r="H453" t="str">
        <f>IF(I453=1,VstupniParametry_SKRYT!$I$6&amp;""&amp;$D$10,IF(I453=2,VstupniParametry_SKRYT!$I$5,""))</f>
        <v/>
      </c>
      <c r="I453" t="str">
        <f t="shared" si="396"/>
        <v/>
      </c>
    </row>
    <row r="454" spans="1:9" ht="15" thickBot="1" x14ac:dyDescent="0.25">
      <c r="A454" s="28">
        <v>435</v>
      </c>
      <c r="B454" s="95" t="str">
        <f t="shared" ref="B454" si="446">IF(AND(C454="",D454="",E454=""),"",A454)</f>
        <v/>
      </c>
      <c r="C454" s="91"/>
      <c r="D454" s="92"/>
      <c r="E454" s="91"/>
      <c r="F454" s="97" t="str">
        <f>IF(B454="","",Vypocet_SKRYT!EB440)</f>
        <v/>
      </c>
      <c r="G454" s="98" t="str">
        <f t="shared" si="401"/>
        <v/>
      </c>
      <c r="H454" t="str">
        <f>IF(I454=1,VstupniParametry_SKRYT!$I$6&amp;""&amp;$D$10,IF(I454=2,VstupniParametry_SKRYT!$I$5,""))</f>
        <v/>
      </c>
      <c r="I454" t="str">
        <f t="shared" si="396"/>
        <v/>
      </c>
    </row>
    <row r="455" spans="1:9" ht="15" thickBot="1" x14ac:dyDescent="0.25">
      <c r="A455" s="28">
        <v>436</v>
      </c>
      <c r="B455" s="95" t="str">
        <f t="shared" ref="B455" si="447">IF(AND(C455="",D455="",E455),"",A455)</f>
        <v/>
      </c>
      <c r="C455" s="93"/>
      <c r="D455" s="93"/>
      <c r="E455" s="94"/>
      <c r="F455" s="97" t="str">
        <f>IF(B455="","",Vypocet_SKRYT!EB441)</f>
        <v/>
      </c>
      <c r="G455" s="98" t="str">
        <f t="shared" si="401"/>
        <v/>
      </c>
      <c r="H455" t="str">
        <f>IF(I455=1,VstupniParametry_SKRYT!$I$6&amp;""&amp;$D$10,IF(I455=2,VstupniParametry_SKRYT!$I$5,""))</f>
        <v/>
      </c>
      <c r="I455" t="str">
        <f t="shared" si="396"/>
        <v/>
      </c>
    </row>
    <row r="456" spans="1:9" ht="15" thickBot="1" x14ac:dyDescent="0.25">
      <c r="A456" s="28">
        <v>437</v>
      </c>
      <c r="B456" s="95" t="str">
        <f t="shared" ref="B456" si="448">IF(AND(C456="",D456="",E456=""),"",A456)</f>
        <v/>
      </c>
      <c r="C456" s="91"/>
      <c r="D456" s="92"/>
      <c r="E456" s="91"/>
      <c r="F456" s="97" t="str">
        <f>IF(B456="","",Vypocet_SKRYT!EB442)</f>
        <v/>
      </c>
      <c r="G456" s="98" t="str">
        <f t="shared" si="401"/>
        <v/>
      </c>
      <c r="H456" t="str">
        <f>IF(I456=1,VstupniParametry_SKRYT!$I$6&amp;""&amp;$D$10,IF(I456=2,VstupniParametry_SKRYT!$I$5,""))</f>
        <v/>
      </c>
      <c r="I456" t="str">
        <f t="shared" si="396"/>
        <v/>
      </c>
    </row>
    <row r="457" spans="1:9" ht="15" thickBot="1" x14ac:dyDescent="0.25">
      <c r="A457" s="28">
        <v>438</v>
      </c>
      <c r="B457" s="95" t="str">
        <f t="shared" ref="B457" si="449">IF(AND(C457="",D457="",E457),"",A457)</f>
        <v/>
      </c>
      <c r="C457" s="93"/>
      <c r="D457" s="93"/>
      <c r="E457" s="94"/>
      <c r="F457" s="97" t="str">
        <f>IF(B457="","",Vypocet_SKRYT!EB443)</f>
        <v/>
      </c>
      <c r="G457" s="98" t="str">
        <f t="shared" si="401"/>
        <v/>
      </c>
      <c r="H457" t="str">
        <f>IF(I457=1,VstupniParametry_SKRYT!$I$6&amp;""&amp;$D$10,IF(I457=2,VstupniParametry_SKRYT!$I$5,""))</f>
        <v/>
      </c>
      <c r="I457" t="str">
        <f t="shared" si="396"/>
        <v/>
      </c>
    </row>
    <row r="458" spans="1:9" ht="15" thickBot="1" x14ac:dyDescent="0.25">
      <c r="A458" s="28">
        <v>439</v>
      </c>
      <c r="B458" s="95" t="str">
        <f t="shared" ref="B458" si="450">IF(AND(C458="",D458="",E458=""),"",A458)</f>
        <v/>
      </c>
      <c r="C458" s="91"/>
      <c r="D458" s="92"/>
      <c r="E458" s="91"/>
      <c r="F458" s="97" t="str">
        <f>IF(B458="","",Vypocet_SKRYT!EB444)</f>
        <v/>
      </c>
      <c r="G458" s="98" t="str">
        <f t="shared" si="401"/>
        <v/>
      </c>
      <c r="H458" t="str">
        <f>IF(I458=1,VstupniParametry_SKRYT!$I$6&amp;""&amp;$D$10,IF(I458=2,VstupniParametry_SKRYT!$I$5,""))</f>
        <v/>
      </c>
      <c r="I458" t="str">
        <f t="shared" si="396"/>
        <v/>
      </c>
    </row>
    <row r="459" spans="1:9" ht="15" thickBot="1" x14ac:dyDescent="0.25">
      <c r="A459" s="28">
        <v>440</v>
      </c>
      <c r="B459" s="95" t="str">
        <f t="shared" ref="B459" si="451">IF(AND(C459="",D459="",E459),"",A459)</f>
        <v/>
      </c>
      <c r="C459" s="93"/>
      <c r="D459" s="93"/>
      <c r="E459" s="94"/>
      <c r="F459" s="97" t="str">
        <f>IF(B459="","",Vypocet_SKRYT!EB445)</f>
        <v/>
      </c>
      <c r="G459" s="98" t="str">
        <f t="shared" si="401"/>
        <v/>
      </c>
      <c r="H459" t="str">
        <f>IF(I459=1,VstupniParametry_SKRYT!$I$6&amp;""&amp;$D$10,IF(I459=2,VstupniParametry_SKRYT!$I$5,""))</f>
        <v/>
      </c>
      <c r="I459" t="str">
        <f t="shared" si="396"/>
        <v/>
      </c>
    </row>
    <row r="460" spans="1:9" ht="15" thickBot="1" x14ac:dyDescent="0.25">
      <c r="A460" s="28">
        <v>441</v>
      </c>
      <c r="B460" s="95" t="str">
        <f t="shared" ref="B460" si="452">IF(AND(C460="",D460="",E460=""),"",A460)</f>
        <v/>
      </c>
      <c r="C460" s="91"/>
      <c r="D460" s="92"/>
      <c r="E460" s="91"/>
      <c r="F460" s="97" t="str">
        <f>IF(B460="","",Vypocet_SKRYT!EB446)</f>
        <v/>
      </c>
      <c r="G460" s="98" t="str">
        <f t="shared" si="401"/>
        <v/>
      </c>
      <c r="H460" t="str">
        <f>IF(I460=1,VstupniParametry_SKRYT!$I$6&amp;""&amp;$D$10,IF(I460=2,VstupniParametry_SKRYT!$I$5,""))</f>
        <v/>
      </c>
      <c r="I460" t="str">
        <f t="shared" si="396"/>
        <v/>
      </c>
    </row>
    <row r="461" spans="1:9" ht="15" thickBot="1" x14ac:dyDescent="0.25">
      <c r="A461" s="28">
        <v>442</v>
      </c>
      <c r="B461" s="95" t="str">
        <f t="shared" ref="B461" si="453">IF(AND(C461="",D461="",E461),"",A461)</f>
        <v/>
      </c>
      <c r="C461" s="93"/>
      <c r="D461" s="93"/>
      <c r="E461" s="94"/>
      <c r="F461" s="97" t="str">
        <f>IF(B461="","",Vypocet_SKRYT!EB447)</f>
        <v/>
      </c>
      <c r="G461" s="98" t="str">
        <f t="shared" si="401"/>
        <v/>
      </c>
      <c r="H461" t="str">
        <f>IF(I461=1,VstupniParametry_SKRYT!$I$6&amp;""&amp;$D$10,IF(I461=2,VstupniParametry_SKRYT!$I$5,""))</f>
        <v/>
      </c>
      <c r="I461" t="str">
        <f t="shared" si="396"/>
        <v/>
      </c>
    </row>
    <row r="462" spans="1:9" ht="15" thickBot="1" x14ac:dyDescent="0.25">
      <c r="A462" s="28">
        <v>443</v>
      </c>
      <c r="B462" s="95" t="str">
        <f t="shared" ref="B462" si="454">IF(AND(C462="",D462="",E462=""),"",A462)</f>
        <v/>
      </c>
      <c r="C462" s="91"/>
      <c r="D462" s="92"/>
      <c r="E462" s="91"/>
      <c r="F462" s="97" t="str">
        <f>IF(B462="","",Vypocet_SKRYT!EB448)</f>
        <v/>
      </c>
      <c r="G462" s="98" t="str">
        <f t="shared" si="401"/>
        <v/>
      </c>
      <c r="H462" t="str">
        <f>IF(I462=1,VstupniParametry_SKRYT!$I$6&amp;""&amp;$D$10,IF(I462=2,VstupniParametry_SKRYT!$I$5,""))</f>
        <v/>
      </c>
      <c r="I462" t="str">
        <f t="shared" si="396"/>
        <v/>
      </c>
    </row>
    <row r="463" spans="1:9" ht="15" thickBot="1" x14ac:dyDescent="0.25">
      <c r="A463" s="28">
        <v>444</v>
      </c>
      <c r="B463" s="95" t="str">
        <f t="shared" ref="B463" si="455">IF(AND(C463="",D463="",E463),"",A463)</f>
        <v/>
      </c>
      <c r="C463" s="93"/>
      <c r="D463" s="93"/>
      <c r="E463" s="94"/>
      <c r="F463" s="97" t="str">
        <f>IF(B463="","",Vypocet_SKRYT!EB449)</f>
        <v/>
      </c>
      <c r="G463" s="98" t="str">
        <f t="shared" si="401"/>
        <v/>
      </c>
      <c r="H463" t="str">
        <f>IF(I463=1,VstupniParametry_SKRYT!$I$6&amp;""&amp;$D$10,IF(I463=2,VstupniParametry_SKRYT!$I$5,""))</f>
        <v/>
      </c>
      <c r="I463" t="str">
        <f t="shared" si="396"/>
        <v/>
      </c>
    </row>
    <row r="464" spans="1:9" ht="15" thickBot="1" x14ac:dyDescent="0.25">
      <c r="A464" s="28">
        <v>445</v>
      </c>
      <c r="B464" s="95" t="str">
        <f t="shared" ref="B464" si="456">IF(AND(C464="",D464="",E464=""),"",A464)</f>
        <v/>
      </c>
      <c r="C464" s="91"/>
      <c r="D464" s="92"/>
      <c r="E464" s="91"/>
      <c r="F464" s="97" t="str">
        <f>IF(B464="","",Vypocet_SKRYT!EB450)</f>
        <v/>
      </c>
      <c r="G464" s="98" t="str">
        <f t="shared" si="401"/>
        <v/>
      </c>
      <c r="H464" t="str">
        <f>IF(I464=1,VstupniParametry_SKRYT!$I$6&amp;""&amp;$D$10,IF(I464=2,VstupniParametry_SKRYT!$I$5,""))</f>
        <v/>
      </c>
      <c r="I464" t="str">
        <f t="shared" si="396"/>
        <v/>
      </c>
    </row>
    <row r="465" spans="1:9" ht="15" thickBot="1" x14ac:dyDescent="0.25">
      <c r="A465" s="28">
        <v>446</v>
      </c>
      <c r="B465" s="95" t="str">
        <f t="shared" ref="B465" si="457">IF(AND(C465="",D465="",E465),"",A465)</f>
        <v/>
      </c>
      <c r="C465" s="93"/>
      <c r="D465" s="93"/>
      <c r="E465" s="94"/>
      <c r="F465" s="97" t="str">
        <f>IF(B465="","",Vypocet_SKRYT!EB451)</f>
        <v/>
      </c>
      <c r="G465" s="98" t="str">
        <f t="shared" si="401"/>
        <v/>
      </c>
      <c r="H465" t="str">
        <f>IF(I465=1,VstupniParametry_SKRYT!$I$6&amp;""&amp;$D$10,IF(I465=2,VstupniParametry_SKRYT!$I$5,""))</f>
        <v/>
      </c>
      <c r="I465" t="str">
        <f t="shared" si="396"/>
        <v/>
      </c>
    </row>
    <row r="466" spans="1:9" ht="15" thickBot="1" x14ac:dyDescent="0.25">
      <c r="A466" s="28">
        <v>447</v>
      </c>
      <c r="B466" s="95" t="str">
        <f t="shared" ref="B466" si="458">IF(AND(C466="",D466="",E466=""),"",A466)</f>
        <v/>
      </c>
      <c r="C466" s="91"/>
      <c r="D466" s="92"/>
      <c r="E466" s="91"/>
      <c r="F466" s="97" t="str">
        <f>IF(B466="","",Vypocet_SKRYT!EB452)</f>
        <v/>
      </c>
      <c r="G466" s="98" t="str">
        <f t="shared" si="401"/>
        <v/>
      </c>
      <c r="H466" t="str">
        <f>IF(I466=1,VstupniParametry_SKRYT!$I$6&amp;""&amp;$D$10,IF(I466=2,VstupniParametry_SKRYT!$I$5,""))</f>
        <v/>
      </c>
      <c r="I466" t="str">
        <f t="shared" si="396"/>
        <v/>
      </c>
    </row>
    <row r="467" spans="1:9" ht="15" thickBot="1" x14ac:dyDescent="0.25">
      <c r="A467" s="28">
        <v>448</v>
      </c>
      <c r="B467" s="95" t="str">
        <f t="shared" ref="B467" si="459">IF(AND(C467="",D467="",E467),"",A467)</f>
        <v/>
      </c>
      <c r="C467" s="93"/>
      <c r="D467" s="93"/>
      <c r="E467" s="94"/>
      <c r="F467" s="97" t="str">
        <f>IF(B467="","",Vypocet_SKRYT!EB453)</f>
        <v/>
      </c>
      <c r="G467" s="98" t="str">
        <f t="shared" si="401"/>
        <v/>
      </c>
      <c r="H467" t="str">
        <f>IF(I467=1,VstupniParametry_SKRYT!$I$6&amp;""&amp;$D$10,IF(I467=2,VstupniParametry_SKRYT!$I$5,""))</f>
        <v/>
      </c>
      <c r="I467" t="str">
        <f t="shared" si="396"/>
        <v/>
      </c>
    </row>
    <row r="468" spans="1:9" ht="15" thickBot="1" x14ac:dyDescent="0.25">
      <c r="A468" s="28">
        <v>449</v>
      </c>
      <c r="B468" s="95" t="str">
        <f t="shared" ref="B468" si="460">IF(AND(C468="",D468="",E468=""),"",A468)</f>
        <v/>
      </c>
      <c r="C468" s="91"/>
      <c r="D468" s="92"/>
      <c r="E468" s="91"/>
      <c r="F468" s="97" t="str">
        <f>IF(B468="","",Vypocet_SKRYT!EB454)</f>
        <v/>
      </c>
      <c r="G468" s="98" t="str">
        <f t="shared" si="401"/>
        <v/>
      </c>
      <c r="H468" t="str">
        <f>IF(I468=1,VstupniParametry_SKRYT!$I$6&amp;""&amp;$D$10,IF(I468=2,VstupniParametry_SKRYT!$I$5,""))</f>
        <v/>
      </c>
      <c r="I468" t="str">
        <f t="shared" si="396"/>
        <v/>
      </c>
    </row>
    <row r="469" spans="1:9" ht="15" thickBot="1" x14ac:dyDescent="0.25">
      <c r="A469" s="28">
        <v>450</v>
      </c>
      <c r="B469" s="95" t="str">
        <f t="shared" ref="B469" si="461">IF(AND(C469="",D469="",E469),"",A469)</f>
        <v/>
      </c>
      <c r="C469" s="93"/>
      <c r="D469" s="93"/>
      <c r="E469" s="94"/>
      <c r="F469" s="97" t="str">
        <f>IF(B469="","",Vypocet_SKRYT!EB455)</f>
        <v/>
      </c>
      <c r="G469" s="98" t="str">
        <f t="shared" si="401"/>
        <v/>
      </c>
      <c r="H469" t="str">
        <f>IF(I469=1,VstupniParametry_SKRYT!$I$6&amp;""&amp;$D$10,IF(I469=2,VstupniParametry_SKRYT!$I$5,""))</f>
        <v/>
      </c>
      <c r="I469" t="str">
        <f t="shared" ref="I469:I532" si="462">IF(E469="","",IF(AND(ISNUMBER(E469),E469&gt;=1,E469&lt;=2030),IF(E469&gt;$D$10,1,""),2))</f>
        <v/>
      </c>
    </row>
    <row r="470" spans="1:9" ht="15" thickBot="1" x14ac:dyDescent="0.25">
      <c r="A470" s="28">
        <v>451</v>
      </c>
      <c r="B470" s="95" t="str">
        <f t="shared" ref="B470" si="463">IF(AND(C470="",D470="",E470=""),"",A470)</f>
        <v/>
      </c>
      <c r="C470" s="91"/>
      <c r="D470" s="92"/>
      <c r="E470" s="91"/>
      <c r="F470" s="97" t="str">
        <f>IF(B470="","",Vypocet_SKRYT!EB456)</f>
        <v/>
      </c>
      <c r="G470" s="98" t="str">
        <f t="shared" si="401"/>
        <v/>
      </c>
      <c r="H470" t="str">
        <f>IF(I470=1,VstupniParametry_SKRYT!$I$6&amp;""&amp;$D$10,IF(I470=2,VstupniParametry_SKRYT!$I$5,""))</f>
        <v/>
      </c>
      <c r="I470" t="str">
        <f t="shared" si="462"/>
        <v/>
      </c>
    </row>
    <row r="471" spans="1:9" ht="15" thickBot="1" x14ac:dyDescent="0.25">
      <c r="A471" s="28">
        <v>452</v>
      </c>
      <c r="B471" s="95" t="str">
        <f t="shared" ref="B471" si="464">IF(AND(C471="",D471="",E471),"",A471)</f>
        <v/>
      </c>
      <c r="C471" s="93"/>
      <c r="D471" s="93"/>
      <c r="E471" s="94"/>
      <c r="F471" s="97" t="str">
        <f>IF(B471="","",Vypocet_SKRYT!EB457)</f>
        <v/>
      </c>
      <c r="G471" s="98" t="str">
        <f t="shared" si="401"/>
        <v/>
      </c>
      <c r="H471" t="str">
        <f>IF(I471=1,VstupniParametry_SKRYT!$I$6&amp;""&amp;$D$10,IF(I471=2,VstupniParametry_SKRYT!$I$5,""))</f>
        <v/>
      </c>
      <c r="I471" t="str">
        <f t="shared" si="462"/>
        <v/>
      </c>
    </row>
    <row r="472" spans="1:9" ht="15" thickBot="1" x14ac:dyDescent="0.25">
      <c r="A472" s="28">
        <v>453</v>
      </c>
      <c r="B472" s="95" t="str">
        <f t="shared" ref="B472" si="465">IF(AND(C472="",D472="",E472=""),"",A472)</f>
        <v/>
      </c>
      <c r="C472" s="91"/>
      <c r="D472" s="92"/>
      <c r="E472" s="91"/>
      <c r="F472" s="97" t="str">
        <f>IF(B472="","",Vypocet_SKRYT!EB458)</f>
        <v/>
      </c>
      <c r="G472" s="98" t="str">
        <f t="shared" si="401"/>
        <v/>
      </c>
      <c r="H472" t="str">
        <f>IF(I472=1,VstupniParametry_SKRYT!$I$6&amp;""&amp;$D$10,IF(I472=2,VstupniParametry_SKRYT!$I$5,""))</f>
        <v/>
      </c>
      <c r="I472" t="str">
        <f t="shared" si="462"/>
        <v/>
      </c>
    </row>
    <row r="473" spans="1:9" ht="15" thickBot="1" x14ac:dyDescent="0.25">
      <c r="A473" s="28">
        <v>454</v>
      </c>
      <c r="B473" s="95" t="str">
        <f t="shared" ref="B473" si="466">IF(AND(C473="",D473="",E473),"",A473)</f>
        <v/>
      </c>
      <c r="C473" s="93"/>
      <c r="D473" s="93"/>
      <c r="E473" s="94"/>
      <c r="F473" s="97" t="str">
        <f>IF(B473="","",Vypocet_SKRYT!EB459)</f>
        <v/>
      </c>
      <c r="G473" s="98" t="str">
        <f t="shared" ref="G473:G536" si="467">IF(B473="","",F473*0.065)</f>
        <v/>
      </c>
      <c r="H473" t="str">
        <f>IF(I473=1,VstupniParametry_SKRYT!$I$6&amp;""&amp;$D$10,IF(I473=2,VstupniParametry_SKRYT!$I$5,""))</f>
        <v/>
      </c>
      <c r="I473" t="str">
        <f t="shared" si="462"/>
        <v/>
      </c>
    </row>
    <row r="474" spans="1:9" ht="15" thickBot="1" x14ac:dyDescent="0.25">
      <c r="A474" s="28">
        <v>455</v>
      </c>
      <c r="B474" s="95" t="str">
        <f t="shared" ref="B474" si="468">IF(AND(C474="",D474="",E474=""),"",A474)</f>
        <v/>
      </c>
      <c r="C474" s="91"/>
      <c r="D474" s="92"/>
      <c r="E474" s="91"/>
      <c r="F474" s="97" t="str">
        <f>IF(B474="","",Vypocet_SKRYT!EB460)</f>
        <v/>
      </c>
      <c r="G474" s="98" t="str">
        <f t="shared" si="467"/>
        <v/>
      </c>
      <c r="H474" t="str">
        <f>IF(I474=1,VstupniParametry_SKRYT!$I$6&amp;""&amp;$D$10,IF(I474=2,VstupniParametry_SKRYT!$I$5,""))</f>
        <v/>
      </c>
      <c r="I474" t="str">
        <f t="shared" si="462"/>
        <v/>
      </c>
    </row>
    <row r="475" spans="1:9" ht="15" thickBot="1" x14ac:dyDescent="0.25">
      <c r="A475" s="28">
        <v>456</v>
      </c>
      <c r="B475" s="95" t="str">
        <f t="shared" ref="B475" si="469">IF(AND(C475="",D475="",E475),"",A475)</f>
        <v/>
      </c>
      <c r="C475" s="93"/>
      <c r="D475" s="93"/>
      <c r="E475" s="94"/>
      <c r="F475" s="97" t="str">
        <f>IF(B475="","",Vypocet_SKRYT!EB461)</f>
        <v/>
      </c>
      <c r="G475" s="98" t="str">
        <f t="shared" si="467"/>
        <v/>
      </c>
      <c r="H475" t="str">
        <f>IF(I475=1,VstupniParametry_SKRYT!$I$6&amp;""&amp;$D$10,IF(I475=2,VstupniParametry_SKRYT!$I$5,""))</f>
        <v/>
      </c>
      <c r="I475" t="str">
        <f t="shared" si="462"/>
        <v/>
      </c>
    </row>
    <row r="476" spans="1:9" ht="15" thickBot="1" x14ac:dyDescent="0.25">
      <c r="A476" s="28">
        <v>457</v>
      </c>
      <c r="B476" s="95" t="str">
        <f t="shared" ref="B476" si="470">IF(AND(C476="",D476="",E476=""),"",A476)</f>
        <v/>
      </c>
      <c r="C476" s="91"/>
      <c r="D476" s="92"/>
      <c r="E476" s="91"/>
      <c r="F476" s="97" t="str">
        <f>IF(B476="","",Vypocet_SKRYT!EB462)</f>
        <v/>
      </c>
      <c r="G476" s="98" t="str">
        <f t="shared" si="467"/>
        <v/>
      </c>
      <c r="H476" t="str">
        <f>IF(I476=1,VstupniParametry_SKRYT!$I$6&amp;""&amp;$D$10,IF(I476=2,VstupniParametry_SKRYT!$I$5,""))</f>
        <v/>
      </c>
      <c r="I476" t="str">
        <f t="shared" si="462"/>
        <v/>
      </c>
    </row>
    <row r="477" spans="1:9" ht="15" thickBot="1" x14ac:dyDescent="0.25">
      <c r="A477" s="28">
        <v>458</v>
      </c>
      <c r="B477" s="95" t="str">
        <f t="shared" ref="B477" si="471">IF(AND(C477="",D477="",E477),"",A477)</f>
        <v/>
      </c>
      <c r="C477" s="93"/>
      <c r="D477" s="93"/>
      <c r="E477" s="94"/>
      <c r="F477" s="97" t="str">
        <f>IF(B477="","",Vypocet_SKRYT!EB463)</f>
        <v/>
      </c>
      <c r="G477" s="98" t="str">
        <f t="shared" si="467"/>
        <v/>
      </c>
      <c r="H477" t="str">
        <f>IF(I477=1,VstupniParametry_SKRYT!$I$6&amp;""&amp;$D$10,IF(I477=2,VstupniParametry_SKRYT!$I$5,""))</f>
        <v/>
      </c>
      <c r="I477" t="str">
        <f t="shared" si="462"/>
        <v/>
      </c>
    </row>
    <row r="478" spans="1:9" ht="15" thickBot="1" x14ac:dyDescent="0.25">
      <c r="A478" s="28">
        <v>459</v>
      </c>
      <c r="B478" s="95" t="str">
        <f t="shared" ref="B478" si="472">IF(AND(C478="",D478="",E478=""),"",A478)</f>
        <v/>
      </c>
      <c r="C478" s="91"/>
      <c r="D478" s="92"/>
      <c r="E478" s="91"/>
      <c r="F478" s="97" t="str">
        <f>IF(B478="","",Vypocet_SKRYT!EB464)</f>
        <v/>
      </c>
      <c r="G478" s="98" t="str">
        <f t="shared" si="467"/>
        <v/>
      </c>
      <c r="H478" t="str">
        <f>IF(I478=1,VstupniParametry_SKRYT!$I$6&amp;""&amp;$D$10,IF(I478=2,VstupniParametry_SKRYT!$I$5,""))</f>
        <v/>
      </c>
      <c r="I478" t="str">
        <f t="shared" si="462"/>
        <v/>
      </c>
    </row>
    <row r="479" spans="1:9" ht="15" thickBot="1" x14ac:dyDescent="0.25">
      <c r="A479" s="28">
        <v>460</v>
      </c>
      <c r="B479" s="95" t="str">
        <f t="shared" ref="B479" si="473">IF(AND(C479="",D479="",E479),"",A479)</f>
        <v/>
      </c>
      <c r="C479" s="93"/>
      <c r="D479" s="93"/>
      <c r="E479" s="94"/>
      <c r="F479" s="97" t="str">
        <f>IF(B479="","",Vypocet_SKRYT!EB465)</f>
        <v/>
      </c>
      <c r="G479" s="98" t="str">
        <f t="shared" si="467"/>
        <v/>
      </c>
      <c r="H479" t="str">
        <f>IF(I479=1,VstupniParametry_SKRYT!$I$6&amp;""&amp;$D$10,IF(I479=2,VstupniParametry_SKRYT!$I$5,""))</f>
        <v/>
      </c>
      <c r="I479" t="str">
        <f t="shared" si="462"/>
        <v/>
      </c>
    </row>
    <row r="480" spans="1:9" ht="15" thickBot="1" x14ac:dyDescent="0.25">
      <c r="A480" s="28">
        <v>461</v>
      </c>
      <c r="B480" s="95" t="str">
        <f t="shared" ref="B480" si="474">IF(AND(C480="",D480="",E480=""),"",A480)</f>
        <v/>
      </c>
      <c r="C480" s="91"/>
      <c r="D480" s="92"/>
      <c r="E480" s="91"/>
      <c r="F480" s="97" t="str">
        <f>IF(B480="","",Vypocet_SKRYT!EB466)</f>
        <v/>
      </c>
      <c r="G480" s="98" t="str">
        <f t="shared" si="467"/>
        <v/>
      </c>
      <c r="H480" t="str">
        <f>IF(I480=1,VstupniParametry_SKRYT!$I$6&amp;""&amp;$D$10,IF(I480=2,VstupniParametry_SKRYT!$I$5,""))</f>
        <v/>
      </c>
      <c r="I480" t="str">
        <f t="shared" si="462"/>
        <v/>
      </c>
    </row>
    <row r="481" spans="1:9" ht="15" thickBot="1" x14ac:dyDescent="0.25">
      <c r="A481" s="28">
        <v>462</v>
      </c>
      <c r="B481" s="95" t="str">
        <f t="shared" ref="B481" si="475">IF(AND(C481="",D481="",E481),"",A481)</f>
        <v/>
      </c>
      <c r="C481" s="93"/>
      <c r="D481" s="93"/>
      <c r="E481" s="94"/>
      <c r="F481" s="97" t="str">
        <f>IF(B481="","",Vypocet_SKRYT!EB467)</f>
        <v/>
      </c>
      <c r="G481" s="98" t="str">
        <f t="shared" si="467"/>
        <v/>
      </c>
      <c r="H481" t="str">
        <f>IF(I481=1,VstupniParametry_SKRYT!$I$6&amp;""&amp;$D$10,IF(I481=2,VstupniParametry_SKRYT!$I$5,""))</f>
        <v/>
      </c>
      <c r="I481" t="str">
        <f t="shared" si="462"/>
        <v/>
      </c>
    </row>
    <row r="482" spans="1:9" ht="15" thickBot="1" x14ac:dyDescent="0.25">
      <c r="A482" s="28">
        <v>463</v>
      </c>
      <c r="B482" s="95" t="str">
        <f t="shared" ref="B482" si="476">IF(AND(C482="",D482="",E482=""),"",A482)</f>
        <v/>
      </c>
      <c r="C482" s="91"/>
      <c r="D482" s="92"/>
      <c r="E482" s="91"/>
      <c r="F482" s="97" t="str">
        <f>IF(B482="","",Vypocet_SKRYT!EB468)</f>
        <v/>
      </c>
      <c r="G482" s="98" t="str">
        <f t="shared" si="467"/>
        <v/>
      </c>
      <c r="H482" t="str">
        <f>IF(I482=1,VstupniParametry_SKRYT!$I$6&amp;""&amp;$D$10,IF(I482=2,VstupniParametry_SKRYT!$I$5,""))</f>
        <v/>
      </c>
      <c r="I482" t="str">
        <f t="shared" si="462"/>
        <v/>
      </c>
    </row>
    <row r="483" spans="1:9" ht="15" thickBot="1" x14ac:dyDescent="0.25">
      <c r="A483" s="28">
        <v>464</v>
      </c>
      <c r="B483" s="95" t="str">
        <f t="shared" ref="B483" si="477">IF(AND(C483="",D483="",E483),"",A483)</f>
        <v/>
      </c>
      <c r="C483" s="93"/>
      <c r="D483" s="93"/>
      <c r="E483" s="94"/>
      <c r="F483" s="97" t="str">
        <f>IF(B483="","",Vypocet_SKRYT!EB469)</f>
        <v/>
      </c>
      <c r="G483" s="98" t="str">
        <f t="shared" si="467"/>
        <v/>
      </c>
      <c r="H483" t="str">
        <f>IF(I483=1,VstupniParametry_SKRYT!$I$6&amp;""&amp;$D$10,IF(I483=2,VstupniParametry_SKRYT!$I$5,""))</f>
        <v/>
      </c>
      <c r="I483" t="str">
        <f t="shared" si="462"/>
        <v/>
      </c>
    </row>
    <row r="484" spans="1:9" ht="15" thickBot="1" x14ac:dyDescent="0.25">
      <c r="A484" s="28">
        <v>465</v>
      </c>
      <c r="B484" s="95" t="str">
        <f t="shared" ref="B484" si="478">IF(AND(C484="",D484="",E484=""),"",A484)</f>
        <v/>
      </c>
      <c r="C484" s="91"/>
      <c r="D484" s="92"/>
      <c r="E484" s="91"/>
      <c r="F484" s="97" t="str">
        <f>IF(B484="","",Vypocet_SKRYT!EB470)</f>
        <v/>
      </c>
      <c r="G484" s="98" t="str">
        <f t="shared" si="467"/>
        <v/>
      </c>
      <c r="H484" t="str">
        <f>IF(I484=1,VstupniParametry_SKRYT!$I$6&amp;""&amp;$D$10,IF(I484=2,VstupniParametry_SKRYT!$I$5,""))</f>
        <v/>
      </c>
      <c r="I484" t="str">
        <f t="shared" si="462"/>
        <v/>
      </c>
    </row>
    <row r="485" spans="1:9" ht="15" thickBot="1" x14ac:dyDescent="0.25">
      <c r="A485" s="28">
        <v>466</v>
      </c>
      <c r="B485" s="95" t="str">
        <f t="shared" ref="B485" si="479">IF(AND(C485="",D485="",E485),"",A485)</f>
        <v/>
      </c>
      <c r="C485" s="93"/>
      <c r="D485" s="93"/>
      <c r="E485" s="94"/>
      <c r="F485" s="97" t="str">
        <f>IF(B485="","",Vypocet_SKRYT!EB471)</f>
        <v/>
      </c>
      <c r="G485" s="98" t="str">
        <f t="shared" si="467"/>
        <v/>
      </c>
      <c r="H485" t="str">
        <f>IF(I485=1,VstupniParametry_SKRYT!$I$6&amp;""&amp;$D$10,IF(I485=2,VstupniParametry_SKRYT!$I$5,""))</f>
        <v/>
      </c>
      <c r="I485" t="str">
        <f t="shared" si="462"/>
        <v/>
      </c>
    </row>
    <row r="486" spans="1:9" ht="15" thickBot="1" x14ac:dyDescent="0.25">
      <c r="A486" s="28">
        <v>467</v>
      </c>
      <c r="B486" s="95" t="str">
        <f t="shared" ref="B486" si="480">IF(AND(C486="",D486="",E486=""),"",A486)</f>
        <v/>
      </c>
      <c r="C486" s="91"/>
      <c r="D486" s="92"/>
      <c r="E486" s="91"/>
      <c r="F486" s="97" t="str">
        <f>IF(B486="","",Vypocet_SKRYT!EB472)</f>
        <v/>
      </c>
      <c r="G486" s="98" t="str">
        <f t="shared" si="467"/>
        <v/>
      </c>
      <c r="H486" t="str">
        <f>IF(I486=1,VstupniParametry_SKRYT!$I$6&amp;""&amp;$D$10,IF(I486=2,VstupniParametry_SKRYT!$I$5,""))</f>
        <v/>
      </c>
      <c r="I486" t="str">
        <f t="shared" si="462"/>
        <v/>
      </c>
    </row>
    <row r="487" spans="1:9" ht="15" thickBot="1" x14ac:dyDescent="0.25">
      <c r="A487" s="28">
        <v>468</v>
      </c>
      <c r="B487" s="95" t="str">
        <f t="shared" ref="B487" si="481">IF(AND(C487="",D487="",E487),"",A487)</f>
        <v/>
      </c>
      <c r="C487" s="93"/>
      <c r="D487" s="93"/>
      <c r="E487" s="94"/>
      <c r="F487" s="97" t="str">
        <f>IF(B487="","",Vypocet_SKRYT!EB473)</f>
        <v/>
      </c>
      <c r="G487" s="98" t="str">
        <f t="shared" si="467"/>
        <v/>
      </c>
      <c r="H487" t="str">
        <f>IF(I487=1,VstupniParametry_SKRYT!$I$6&amp;""&amp;$D$10,IF(I487=2,VstupniParametry_SKRYT!$I$5,""))</f>
        <v/>
      </c>
      <c r="I487" t="str">
        <f t="shared" si="462"/>
        <v/>
      </c>
    </row>
    <row r="488" spans="1:9" ht="15" thickBot="1" x14ac:dyDescent="0.25">
      <c r="A488" s="28">
        <v>469</v>
      </c>
      <c r="B488" s="95" t="str">
        <f t="shared" ref="B488" si="482">IF(AND(C488="",D488="",E488=""),"",A488)</f>
        <v/>
      </c>
      <c r="C488" s="91"/>
      <c r="D488" s="92"/>
      <c r="E488" s="91"/>
      <c r="F488" s="97" t="str">
        <f>IF(B488="","",Vypocet_SKRYT!EB474)</f>
        <v/>
      </c>
      <c r="G488" s="98" t="str">
        <f t="shared" si="467"/>
        <v/>
      </c>
      <c r="H488" t="str">
        <f>IF(I488=1,VstupniParametry_SKRYT!$I$6&amp;""&amp;$D$10,IF(I488=2,VstupniParametry_SKRYT!$I$5,""))</f>
        <v/>
      </c>
      <c r="I488" t="str">
        <f t="shared" si="462"/>
        <v/>
      </c>
    </row>
    <row r="489" spans="1:9" ht="15" thickBot="1" x14ac:dyDescent="0.25">
      <c r="A489" s="28">
        <v>470</v>
      </c>
      <c r="B489" s="95" t="str">
        <f t="shared" ref="B489" si="483">IF(AND(C489="",D489="",E489),"",A489)</f>
        <v/>
      </c>
      <c r="C489" s="93"/>
      <c r="D489" s="93"/>
      <c r="E489" s="94"/>
      <c r="F489" s="97" t="str">
        <f>IF(B489="","",Vypocet_SKRYT!EB475)</f>
        <v/>
      </c>
      <c r="G489" s="98" t="str">
        <f t="shared" si="467"/>
        <v/>
      </c>
      <c r="H489" t="str">
        <f>IF(I489=1,VstupniParametry_SKRYT!$I$6&amp;""&amp;$D$10,IF(I489=2,VstupniParametry_SKRYT!$I$5,""))</f>
        <v/>
      </c>
      <c r="I489" t="str">
        <f t="shared" si="462"/>
        <v/>
      </c>
    </row>
    <row r="490" spans="1:9" ht="15" thickBot="1" x14ac:dyDescent="0.25">
      <c r="A490" s="28">
        <v>471</v>
      </c>
      <c r="B490" s="95" t="str">
        <f t="shared" ref="B490" si="484">IF(AND(C490="",D490="",E490=""),"",A490)</f>
        <v/>
      </c>
      <c r="C490" s="91"/>
      <c r="D490" s="92"/>
      <c r="E490" s="91"/>
      <c r="F490" s="97" t="str">
        <f>IF(B490="","",Vypocet_SKRYT!EB476)</f>
        <v/>
      </c>
      <c r="G490" s="98" t="str">
        <f t="shared" si="467"/>
        <v/>
      </c>
      <c r="H490" t="str">
        <f>IF(I490=1,VstupniParametry_SKRYT!$I$6&amp;""&amp;$D$10,IF(I490=2,VstupniParametry_SKRYT!$I$5,""))</f>
        <v/>
      </c>
      <c r="I490" t="str">
        <f t="shared" si="462"/>
        <v/>
      </c>
    </row>
    <row r="491" spans="1:9" ht="15" thickBot="1" x14ac:dyDescent="0.25">
      <c r="A491" s="28">
        <v>472</v>
      </c>
      <c r="B491" s="95" t="str">
        <f t="shared" ref="B491" si="485">IF(AND(C491="",D491="",E491),"",A491)</f>
        <v/>
      </c>
      <c r="C491" s="93"/>
      <c r="D491" s="93"/>
      <c r="E491" s="94"/>
      <c r="F491" s="97" t="str">
        <f>IF(B491="","",Vypocet_SKRYT!EB477)</f>
        <v/>
      </c>
      <c r="G491" s="98" t="str">
        <f t="shared" si="467"/>
        <v/>
      </c>
      <c r="H491" t="str">
        <f>IF(I491=1,VstupniParametry_SKRYT!$I$6&amp;""&amp;$D$10,IF(I491=2,VstupniParametry_SKRYT!$I$5,""))</f>
        <v/>
      </c>
      <c r="I491" t="str">
        <f t="shared" si="462"/>
        <v/>
      </c>
    </row>
    <row r="492" spans="1:9" ht="15" thickBot="1" x14ac:dyDescent="0.25">
      <c r="A492" s="28">
        <v>473</v>
      </c>
      <c r="B492" s="95" t="str">
        <f t="shared" ref="B492" si="486">IF(AND(C492="",D492="",E492=""),"",A492)</f>
        <v/>
      </c>
      <c r="C492" s="91"/>
      <c r="D492" s="92"/>
      <c r="E492" s="91"/>
      <c r="F492" s="97" t="str">
        <f>IF(B492="","",Vypocet_SKRYT!EB478)</f>
        <v/>
      </c>
      <c r="G492" s="98" t="str">
        <f t="shared" si="467"/>
        <v/>
      </c>
      <c r="H492" t="str">
        <f>IF(I492=1,VstupniParametry_SKRYT!$I$6&amp;""&amp;$D$10,IF(I492=2,VstupniParametry_SKRYT!$I$5,""))</f>
        <v/>
      </c>
      <c r="I492" t="str">
        <f t="shared" si="462"/>
        <v/>
      </c>
    </row>
    <row r="493" spans="1:9" ht="15" thickBot="1" x14ac:dyDescent="0.25">
      <c r="A493" s="28">
        <v>474</v>
      </c>
      <c r="B493" s="95" t="str">
        <f t="shared" ref="B493" si="487">IF(AND(C493="",D493="",E493),"",A493)</f>
        <v/>
      </c>
      <c r="C493" s="93"/>
      <c r="D493" s="93"/>
      <c r="E493" s="94"/>
      <c r="F493" s="97" t="str">
        <f>IF(B493="","",Vypocet_SKRYT!EB479)</f>
        <v/>
      </c>
      <c r="G493" s="98" t="str">
        <f t="shared" si="467"/>
        <v/>
      </c>
      <c r="H493" t="str">
        <f>IF(I493=1,VstupniParametry_SKRYT!$I$6&amp;""&amp;$D$10,IF(I493=2,VstupniParametry_SKRYT!$I$5,""))</f>
        <v/>
      </c>
      <c r="I493" t="str">
        <f t="shared" si="462"/>
        <v/>
      </c>
    </row>
    <row r="494" spans="1:9" ht="15" thickBot="1" x14ac:dyDescent="0.25">
      <c r="A494" s="28">
        <v>475</v>
      </c>
      <c r="B494" s="95" t="str">
        <f t="shared" ref="B494" si="488">IF(AND(C494="",D494="",E494=""),"",A494)</f>
        <v/>
      </c>
      <c r="C494" s="91"/>
      <c r="D494" s="92"/>
      <c r="E494" s="91"/>
      <c r="F494" s="97" t="str">
        <f>IF(B494="","",Vypocet_SKRYT!EB480)</f>
        <v/>
      </c>
      <c r="G494" s="98" t="str">
        <f t="shared" si="467"/>
        <v/>
      </c>
      <c r="H494" t="str">
        <f>IF(I494=1,VstupniParametry_SKRYT!$I$6&amp;""&amp;$D$10,IF(I494=2,VstupniParametry_SKRYT!$I$5,""))</f>
        <v/>
      </c>
      <c r="I494" t="str">
        <f t="shared" si="462"/>
        <v/>
      </c>
    </row>
    <row r="495" spans="1:9" ht="15" thickBot="1" x14ac:dyDescent="0.25">
      <c r="A495" s="28">
        <v>476</v>
      </c>
      <c r="B495" s="95" t="str">
        <f t="shared" ref="B495" si="489">IF(AND(C495="",D495="",E495),"",A495)</f>
        <v/>
      </c>
      <c r="C495" s="93"/>
      <c r="D495" s="93"/>
      <c r="E495" s="94"/>
      <c r="F495" s="97" t="str">
        <f>IF(B495="","",Vypocet_SKRYT!EB481)</f>
        <v/>
      </c>
      <c r="G495" s="98" t="str">
        <f t="shared" si="467"/>
        <v/>
      </c>
      <c r="H495" t="str">
        <f>IF(I495=1,VstupniParametry_SKRYT!$I$6&amp;""&amp;$D$10,IF(I495=2,VstupniParametry_SKRYT!$I$5,""))</f>
        <v/>
      </c>
      <c r="I495" t="str">
        <f t="shared" si="462"/>
        <v/>
      </c>
    </row>
    <row r="496" spans="1:9" ht="15" thickBot="1" x14ac:dyDescent="0.25">
      <c r="A496" s="28">
        <v>477</v>
      </c>
      <c r="B496" s="95" t="str">
        <f t="shared" ref="B496" si="490">IF(AND(C496="",D496="",E496=""),"",A496)</f>
        <v/>
      </c>
      <c r="C496" s="91"/>
      <c r="D496" s="92"/>
      <c r="E496" s="91"/>
      <c r="F496" s="97" t="str">
        <f>IF(B496="","",Vypocet_SKRYT!EB482)</f>
        <v/>
      </c>
      <c r="G496" s="98" t="str">
        <f t="shared" si="467"/>
        <v/>
      </c>
      <c r="H496" t="str">
        <f>IF(I496=1,VstupniParametry_SKRYT!$I$6&amp;""&amp;$D$10,IF(I496=2,VstupniParametry_SKRYT!$I$5,""))</f>
        <v/>
      </c>
      <c r="I496" t="str">
        <f t="shared" si="462"/>
        <v/>
      </c>
    </row>
    <row r="497" spans="1:9" ht="15" thickBot="1" x14ac:dyDescent="0.25">
      <c r="A497" s="28">
        <v>478</v>
      </c>
      <c r="B497" s="95" t="str">
        <f t="shared" ref="B497" si="491">IF(AND(C497="",D497="",E497),"",A497)</f>
        <v/>
      </c>
      <c r="C497" s="93"/>
      <c r="D497" s="93"/>
      <c r="E497" s="94"/>
      <c r="F497" s="97" t="str">
        <f>IF(B497="","",Vypocet_SKRYT!EB483)</f>
        <v/>
      </c>
      <c r="G497" s="98" t="str">
        <f t="shared" si="467"/>
        <v/>
      </c>
      <c r="H497" t="str">
        <f>IF(I497=1,VstupniParametry_SKRYT!$I$6&amp;""&amp;$D$10,IF(I497=2,VstupniParametry_SKRYT!$I$5,""))</f>
        <v/>
      </c>
      <c r="I497" t="str">
        <f t="shared" si="462"/>
        <v/>
      </c>
    </row>
    <row r="498" spans="1:9" ht="15" thickBot="1" x14ac:dyDescent="0.25">
      <c r="A498" s="28">
        <v>479</v>
      </c>
      <c r="B498" s="95" t="str">
        <f t="shared" ref="B498" si="492">IF(AND(C498="",D498="",E498=""),"",A498)</f>
        <v/>
      </c>
      <c r="C498" s="91"/>
      <c r="D498" s="92"/>
      <c r="E498" s="91"/>
      <c r="F498" s="97" t="str">
        <f>IF(B498="","",Vypocet_SKRYT!EB484)</f>
        <v/>
      </c>
      <c r="G498" s="98" t="str">
        <f t="shared" si="467"/>
        <v/>
      </c>
      <c r="H498" t="str">
        <f>IF(I498=1,VstupniParametry_SKRYT!$I$6&amp;""&amp;$D$10,IF(I498=2,VstupniParametry_SKRYT!$I$5,""))</f>
        <v/>
      </c>
      <c r="I498" t="str">
        <f t="shared" si="462"/>
        <v/>
      </c>
    </row>
    <row r="499" spans="1:9" ht="15" thickBot="1" x14ac:dyDescent="0.25">
      <c r="A499" s="28">
        <v>480</v>
      </c>
      <c r="B499" s="95" t="str">
        <f t="shared" ref="B499" si="493">IF(AND(C499="",D499="",E499),"",A499)</f>
        <v/>
      </c>
      <c r="C499" s="93"/>
      <c r="D499" s="93"/>
      <c r="E499" s="94"/>
      <c r="F499" s="97" t="str">
        <f>IF(B499="","",Vypocet_SKRYT!EB485)</f>
        <v/>
      </c>
      <c r="G499" s="98" t="str">
        <f t="shared" si="467"/>
        <v/>
      </c>
      <c r="H499" t="str">
        <f>IF(I499=1,VstupniParametry_SKRYT!$I$6&amp;""&amp;$D$10,IF(I499=2,VstupniParametry_SKRYT!$I$5,""))</f>
        <v/>
      </c>
      <c r="I499" t="str">
        <f t="shared" si="462"/>
        <v/>
      </c>
    </row>
    <row r="500" spans="1:9" ht="15" thickBot="1" x14ac:dyDescent="0.25">
      <c r="A500" s="28">
        <v>481</v>
      </c>
      <c r="B500" s="95" t="str">
        <f t="shared" ref="B500" si="494">IF(AND(C500="",D500="",E500=""),"",A500)</f>
        <v/>
      </c>
      <c r="C500" s="91"/>
      <c r="D500" s="92"/>
      <c r="E500" s="91"/>
      <c r="F500" s="97" t="str">
        <f>IF(B500="","",Vypocet_SKRYT!EB486)</f>
        <v/>
      </c>
      <c r="G500" s="98" t="str">
        <f t="shared" si="467"/>
        <v/>
      </c>
      <c r="H500" t="str">
        <f>IF(I500=1,VstupniParametry_SKRYT!$I$6&amp;""&amp;$D$10,IF(I500=2,VstupniParametry_SKRYT!$I$5,""))</f>
        <v/>
      </c>
      <c r="I500" t="str">
        <f t="shared" si="462"/>
        <v/>
      </c>
    </row>
    <row r="501" spans="1:9" ht="15" thickBot="1" x14ac:dyDescent="0.25">
      <c r="A501" s="28">
        <v>482</v>
      </c>
      <c r="B501" s="95" t="str">
        <f t="shared" ref="B501" si="495">IF(AND(C501="",D501="",E501),"",A501)</f>
        <v/>
      </c>
      <c r="C501" s="93"/>
      <c r="D501" s="93"/>
      <c r="E501" s="94"/>
      <c r="F501" s="97" t="str">
        <f>IF(B501="","",Vypocet_SKRYT!EB487)</f>
        <v/>
      </c>
      <c r="G501" s="98" t="str">
        <f t="shared" si="467"/>
        <v/>
      </c>
      <c r="H501" t="str">
        <f>IF(I501=1,VstupniParametry_SKRYT!$I$6&amp;""&amp;$D$10,IF(I501=2,VstupniParametry_SKRYT!$I$5,""))</f>
        <v/>
      </c>
      <c r="I501" t="str">
        <f t="shared" si="462"/>
        <v/>
      </c>
    </row>
    <row r="502" spans="1:9" ht="15" thickBot="1" x14ac:dyDescent="0.25">
      <c r="A502" s="28">
        <v>483</v>
      </c>
      <c r="B502" s="95" t="str">
        <f t="shared" ref="B502" si="496">IF(AND(C502="",D502="",E502=""),"",A502)</f>
        <v/>
      </c>
      <c r="C502" s="91"/>
      <c r="D502" s="92"/>
      <c r="E502" s="91"/>
      <c r="F502" s="97" t="str">
        <f>IF(B502="","",Vypocet_SKRYT!EB488)</f>
        <v/>
      </c>
      <c r="G502" s="98" t="str">
        <f t="shared" si="467"/>
        <v/>
      </c>
      <c r="H502" t="str">
        <f>IF(I502=1,VstupniParametry_SKRYT!$I$6&amp;""&amp;$D$10,IF(I502=2,VstupniParametry_SKRYT!$I$5,""))</f>
        <v/>
      </c>
      <c r="I502" t="str">
        <f t="shared" si="462"/>
        <v/>
      </c>
    </row>
    <row r="503" spans="1:9" ht="15" thickBot="1" x14ac:dyDescent="0.25">
      <c r="A503" s="28">
        <v>484</v>
      </c>
      <c r="B503" s="95" t="str">
        <f t="shared" ref="B503" si="497">IF(AND(C503="",D503="",E503),"",A503)</f>
        <v/>
      </c>
      <c r="C503" s="93"/>
      <c r="D503" s="93"/>
      <c r="E503" s="94"/>
      <c r="F503" s="97" t="str">
        <f>IF(B503="","",Vypocet_SKRYT!EB489)</f>
        <v/>
      </c>
      <c r="G503" s="98" t="str">
        <f t="shared" si="467"/>
        <v/>
      </c>
      <c r="H503" t="str">
        <f>IF(I503=1,VstupniParametry_SKRYT!$I$6&amp;""&amp;$D$10,IF(I503=2,VstupniParametry_SKRYT!$I$5,""))</f>
        <v/>
      </c>
      <c r="I503" t="str">
        <f t="shared" si="462"/>
        <v/>
      </c>
    </row>
    <row r="504" spans="1:9" ht="15" thickBot="1" x14ac:dyDescent="0.25">
      <c r="A504" s="28">
        <v>485</v>
      </c>
      <c r="B504" s="95" t="str">
        <f t="shared" ref="B504" si="498">IF(AND(C504="",D504="",E504=""),"",A504)</f>
        <v/>
      </c>
      <c r="C504" s="91"/>
      <c r="D504" s="92"/>
      <c r="E504" s="91"/>
      <c r="F504" s="97" t="str">
        <f>IF(B504="","",Vypocet_SKRYT!EB490)</f>
        <v/>
      </c>
      <c r="G504" s="98" t="str">
        <f t="shared" si="467"/>
        <v/>
      </c>
      <c r="H504" t="str">
        <f>IF(I504=1,VstupniParametry_SKRYT!$I$6&amp;""&amp;$D$10,IF(I504=2,VstupniParametry_SKRYT!$I$5,""))</f>
        <v/>
      </c>
      <c r="I504" t="str">
        <f t="shared" si="462"/>
        <v/>
      </c>
    </row>
    <row r="505" spans="1:9" ht="15" thickBot="1" x14ac:dyDescent="0.25">
      <c r="A505" s="28">
        <v>486</v>
      </c>
      <c r="B505" s="95" t="str">
        <f t="shared" ref="B505" si="499">IF(AND(C505="",D505="",E505),"",A505)</f>
        <v/>
      </c>
      <c r="C505" s="93"/>
      <c r="D505" s="93"/>
      <c r="E505" s="94"/>
      <c r="F505" s="97" t="str">
        <f>IF(B505="","",Vypocet_SKRYT!EB491)</f>
        <v/>
      </c>
      <c r="G505" s="98" t="str">
        <f t="shared" si="467"/>
        <v/>
      </c>
      <c r="H505" t="str">
        <f>IF(I505=1,VstupniParametry_SKRYT!$I$6&amp;""&amp;$D$10,IF(I505=2,VstupniParametry_SKRYT!$I$5,""))</f>
        <v/>
      </c>
      <c r="I505" t="str">
        <f t="shared" si="462"/>
        <v/>
      </c>
    </row>
    <row r="506" spans="1:9" ht="15" thickBot="1" x14ac:dyDescent="0.25">
      <c r="A506" s="28">
        <v>487</v>
      </c>
      <c r="B506" s="95" t="str">
        <f t="shared" ref="B506" si="500">IF(AND(C506="",D506="",E506=""),"",A506)</f>
        <v/>
      </c>
      <c r="C506" s="91"/>
      <c r="D506" s="92"/>
      <c r="E506" s="91"/>
      <c r="F506" s="97" t="str">
        <f>IF(B506="","",Vypocet_SKRYT!EB492)</f>
        <v/>
      </c>
      <c r="G506" s="98" t="str">
        <f t="shared" si="467"/>
        <v/>
      </c>
      <c r="H506" t="str">
        <f>IF(I506=1,VstupniParametry_SKRYT!$I$6&amp;""&amp;$D$10,IF(I506=2,VstupniParametry_SKRYT!$I$5,""))</f>
        <v/>
      </c>
      <c r="I506" t="str">
        <f t="shared" si="462"/>
        <v/>
      </c>
    </row>
    <row r="507" spans="1:9" ht="15" thickBot="1" x14ac:dyDescent="0.25">
      <c r="A507" s="28">
        <v>488</v>
      </c>
      <c r="B507" s="95" t="str">
        <f t="shared" ref="B507" si="501">IF(AND(C507="",D507="",E507),"",A507)</f>
        <v/>
      </c>
      <c r="C507" s="93"/>
      <c r="D507" s="93"/>
      <c r="E507" s="94"/>
      <c r="F507" s="97" t="str">
        <f>IF(B507="","",Vypocet_SKRYT!EB493)</f>
        <v/>
      </c>
      <c r="G507" s="98" t="str">
        <f t="shared" si="467"/>
        <v/>
      </c>
      <c r="H507" t="str">
        <f>IF(I507=1,VstupniParametry_SKRYT!$I$6&amp;""&amp;$D$10,IF(I507=2,VstupniParametry_SKRYT!$I$5,""))</f>
        <v/>
      </c>
      <c r="I507" t="str">
        <f t="shared" si="462"/>
        <v/>
      </c>
    </row>
    <row r="508" spans="1:9" ht="15" thickBot="1" x14ac:dyDescent="0.25">
      <c r="A508" s="28">
        <v>489</v>
      </c>
      <c r="B508" s="95" t="str">
        <f t="shared" ref="B508" si="502">IF(AND(C508="",D508="",E508=""),"",A508)</f>
        <v/>
      </c>
      <c r="C508" s="91"/>
      <c r="D508" s="92"/>
      <c r="E508" s="91"/>
      <c r="F508" s="97" t="str">
        <f>IF(B508="","",Vypocet_SKRYT!EB494)</f>
        <v/>
      </c>
      <c r="G508" s="98" t="str">
        <f t="shared" si="467"/>
        <v/>
      </c>
      <c r="H508" t="str">
        <f>IF(I508=1,VstupniParametry_SKRYT!$I$6&amp;""&amp;$D$10,IF(I508=2,VstupniParametry_SKRYT!$I$5,""))</f>
        <v/>
      </c>
      <c r="I508" t="str">
        <f t="shared" si="462"/>
        <v/>
      </c>
    </row>
    <row r="509" spans="1:9" ht="15" thickBot="1" x14ac:dyDescent="0.25">
      <c r="A509" s="28">
        <v>490</v>
      </c>
      <c r="B509" s="95" t="str">
        <f t="shared" ref="B509" si="503">IF(AND(C509="",D509="",E509),"",A509)</f>
        <v/>
      </c>
      <c r="C509" s="93"/>
      <c r="D509" s="93"/>
      <c r="E509" s="94"/>
      <c r="F509" s="97" t="str">
        <f>IF(B509="","",Vypocet_SKRYT!EB495)</f>
        <v/>
      </c>
      <c r="G509" s="98" t="str">
        <f t="shared" si="467"/>
        <v/>
      </c>
      <c r="H509" t="str">
        <f>IF(I509=1,VstupniParametry_SKRYT!$I$6&amp;""&amp;$D$10,IF(I509=2,VstupniParametry_SKRYT!$I$5,""))</f>
        <v/>
      </c>
      <c r="I509" t="str">
        <f t="shared" si="462"/>
        <v/>
      </c>
    </row>
    <row r="510" spans="1:9" ht="15" thickBot="1" x14ac:dyDescent="0.25">
      <c r="A510" s="28">
        <v>491</v>
      </c>
      <c r="B510" s="95" t="str">
        <f t="shared" ref="B510" si="504">IF(AND(C510="",D510="",E510=""),"",A510)</f>
        <v/>
      </c>
      <c r="C510" s="91"/>
      <c r="D510" s="92"/>
      <c r="E510" s="91"/>
      <c r="F510" s="97" t="str">
        <f>IF(B510="","",Vypocet_SKRYT!EB496)</f>
        <v/>
      </c>
      <c r="G510" s="98" t="str">
        <f t="shared" si="467"/>
        <v/>
      </c>
      <c r="H510" t="str">
        <f>IF(I510=1,VstupniParametry_SKRYT!$I$6&amp;""&amp;$D$10,IF(I510=2,VstupniParametry_SKRYT!$I$5,""))</f>
        <v/>
      </c>
      <c r="I510" t="str">
        <f t="shared" si="462"/>
        <v/>
      </c>
    </row>
    <row r="511" spans="1:9" ht="15" thickBot="1" x14ac:dyDescent="0.25">
      <c r="A511" s="28">
        <v>492</v>
      </c>
      <c r="B511" s="95" t="str">
        <f t="shared" ref="B511" si="505">IF(AND(C511="",D511="",E511),"",A511)</f>
        <v/>
      </c>
      <c r="C511" s="93"/>
      <c r="D511" s="93"/>
      <c r="E511" s="94"/>
      <c r="F511" s="97" t="str">
        <f>IF(B511="","",Vypocet_SKRYT!EB497)</f>
        <v/>
      </c>
      <c r="G511" s="98" t="str">
        <f t="shared" si="467"/>
        <v/>
      </c>
      <c r="H511" t="str">
        <f>IF(I511=1,VstupniParametry_SKRYT!$I$6&amp;""&amp;$D$10,IF(I511=2,VstupniParametry_SKRYT!$I$5,""))</f>
        <v/>
      </c>
      <c r="I511" t="str">
        <f t="shared" si="462"/>
        <v/>
      </c>
    </row>
    <row r="512" spans="1:9" ht="15" thickBot="1" x14ac:dyDescent="0.25">
      <c r="A512" s="28">
        <v>493</v>
      </c>
      <c r="B512" s="95" t="str">
        <f t="shared" ref="B512" si="506">IF(AND(C512="",D512="",E512=""),"",A512)</f>
        <v/>
      </c>
      <c r="C512" s="91"/>
      <c r="D512" s="92"/>
      <c r="E512" s="91"/>
      <c r="F512" s="97" t="str">
        <f>IF(B512="","",Vypocet_SKRYT!EB498)</f>
        <v/>
      </c>
      <c r="G512" s="98" t="str">
        <f t="shared" si="467"/>
        <v/>
      </c>
      <c r="H512" t="str">
        <f>IF(I512=1,VstupniParametry_SKRYT!$I$6&amp;""&amp;$D$10,IF(I512=2,VstupniParametry_SKRYT!$I$5,""))</f>
        <v/>
      </c>
      <c r="I512" t="str">
        <f t="shared" si="462"/>
        <v/>
      </c>
    </row>
    <row r="513" spans="1:9" ht="15" thickBot="1" x14ac:dyDescent="0.25">
      <c r="A513" s="28">
        <v>494</v>
      </c>
      <c r="B513" s="95" t="str">
        <f t="shared" ref="B513" si="507">IF(AND(C513="",D513="",E513),"",A513)</f>
        <v/>
      </c>
      <c r="C513" s="93"/>
      <c r="D513" s="93"/>
      <c r="E513" s="94"/>
      <c r="F513" s="97" t="str">
        <f>IF(B513="","",Vypocet_SKRYT!EB499)</f>
        <v/>
      </c>
      <c r="G513" s="98" t="str">
        <f t="shared" si="467"/>
        <v/>
      </c>
      <c r="H513" t="str">
        <f>IF(I513=1,VstupniParametry_SKRYT!$I$6&amp;""&amp;$D$10,IF(I513=2,VstupniParametry_SKRYT!$I$5,""))</f>
        <v/>
      </c>
      <c r="I513" t="str">
        <f t="shared" si="462"/>
        <v/>
      </c>
    </row>
    <row r="514" spans="1:9" ht="15" thickBot="1" x14ac:dyDescent="0.25">
      <c r="A514" s="28">
        <v>495</v>
      </c>
      <c r="B514" s="95" t="str">
        <f t="shared" ref="B514" si="508">IF(AND(C514="",D514="",E514=""),"",A514)</f>
        <v/>
      </c>
      <c r="C514" s="91"/>
      <c r="D514" s="92"/>
      <c r="E514" s="91"/>
      <c r="F514" s="97" t="str">
        <f>IF(B514="","",Vypocet_SKRYT!EB500)</f>
        <v/>
      </c>
      <c r="G514" s="98" t="str">
        <f t="shared" si="467"/>
        <v/>
      </c>
      <c r="H514" t="str">
        <f>IF(I514=1,VstupniParametry_SKRYT!$I$6&amp;""&amp;$D$10,IF(I514=2,VstupniParametry_SKRYT!$I$5,""))</f>
        <v/>
      </c>
      <c r="I514" t="str">
        <f t="shared" si="462"/>
        <v/>
      </c>
    </row>
    <row r="515" spans="1:9" ht="15" thickBot="1" x14ac:dyDescent="0.25">
      <c r="A515" s="28">
        <v>496</v>
      </c>
      <c r="B515" s="95" t="str">
        <f t="shared" ref="B515" si="509">IF(AND(C515="",D515="",E515),"",A515)</f>
        <v/>
      </c>
      <c r="C515" s="93"/>
      <c r="D515" s="93"/>
      <c r="E515" s="94"/>
      <c r="F515" s="97" t="str">
        <f>IF(B515="","",Vypocet_SKRYT!EB501)</f>
        <v/>
      </c>
      <c r="G515" s="98" t="str">
        <f t="shared" si="467"/>
        <v/>
      </c>
      <c r="H515" t="str">
        <f>IF(I515=1,VstupniParametry_SKRYT!$I$6&amp;""&amp;$D$10,IF(I515=2,VstupniParametry_SKRYT!$I$5,""))</f>
        <v/>
      </c>
      <c r="I515" t="str">
        <f t="shared" si="462"/>
        <v/>
      </c>
    </row>
    <row r="516" spans="1:9" ht="15" thickBot="1" x14ac:dyDescent="0.25">
      <c r="A516" s="28">
        <v>497</v>
      </c>
      <c r="B516" s="95" t="str">
        <f t="shared" ref="B516" si="510">IF(AND(C516="",D516="",E516=""),"",A516)</f>
        <v/>
      </c>
      <c r="C516" s="91"/>
      <c r="D516" s="92"/>
      <c r="E516" s="91"/>
      <c r="F516" s="97" t="str">
        <f>IF(B516="","",Vypocet_SKRYT!EB502)</f>
        <v/>
      </c>
      <c r="G516" s="98" t="str">
        <f t="shared" si="467"/>
        <v/>
      </c>
      <c r="H516" t="str">
        <f>IF(I516=1,VstupniParametry_SKRYT!$I$6&amp;""&amp;$D$10,IF(I516=2,VstupniParametry_SKRYT!$I$5,""))</f>
        <v/>
      </c>
      <c r="I516" t="str">
        <f t="shared" si="462"/>
        <v/>
      </c>
    </row>
    <row r="517" spans="1:9" ht="15" thickBot="1" x14ac:dyDescent="0.25">
      <c r="A517" s="28">
        <v>498</v>
      </c>
      <c r="B517" s="95" t="str">
        <f t="shared" ref="B517" si="511">IF(AND(C517="",D517="",E517),"",A517)</f>
        <v/>
      </c>
      <c r="C517" s="93"/>
      <c r="D517" s="93"/>
      <c r="E517" s="94"/>
      <c r="F517" s="97" t="str">
        <f>IF(B517="","",Vypocet_SKRYT!EB503)</f>
        <v/>
      </c>
      <c r="G517" s="98" t="str">
        <f t="shared" si="467"/>
        <v/>
      </c>
      <c r="H517" t="str">
        <f>IF(I517=1,VstupniParametry_SKRYT!$I$6&amp;""&amp;$D$10,IF(I517=2,VstupniParametry_SKRYT!$I$5,""))</f>
        <v/>
      </c>
      <c r="I517" t="str">
        <f t="shared" si="462"/>
        <v/>
      </c>
    </row>
    <row r="518" spans="1:9" ht="15" thickBot="1" x14ac:dyDescent="0.25">
      <c r="A518" s="28">
        <v>499</v>
      </c>
      <c r="B518" s="95" t="str">
        <f t="shared" ref="B518" si="512">IF(AND(C518="",D518="",E518=""),"",A518)</f>
        <v/>
      </c>
      <c r="C518" s="91"/>
      <c r="D518" s="92"/>
      <c r="E518" s="91"/>
      <c r="F518" s="97" t="str">
        <f>IF(B518="","",Vypocet_SKRYT!EB504)</f>
        <v/>
      </c>
      <c r="G518" s="98" t="str">
        <f t="shared" si="467"/>
        <v/>
      </c>
      <c r="H518" t="str">
        <f>IF(I518=1,VstupniParametry_SKRYT!$I$6&amp;""&amp;$D$10,IF(I518=2,VstupniParametry_SKRYT!$I$5,""))</f>
        <v/>
      </c>
      <c r="I518" t="str">
        <f t="shared" si="462"/>
        <v/>
      </c>
    </row>
    <row r="519" spans="1:9" ht="15" thickBot="1" x14ac:dyDescent="0.25">
      <c r="A519" s="28">
        <v>500</v>
      </c>
      <c r="B519" s="95" t="str">
        <f t="shared" ref="B519" si="513">IF(AND(C519="",D519="",E519),"",A519)</f>
        <v/>
      </c>
      <c r="C519" s="93"/>
      <c r="D519" s="93"/>
      <c r="E519" s="94"/>
      <c r="F519" s="97" t="str">
        <f>IF(B519="","",Vypocet_SKRYT!EB505)</f>
        <v/>
      </c>
      <c r="G519" s="98" t="str">
        <f t="shared" si="467"/>
        <v/>
      </c>
      <c r="H519" t="str">
        <f>IF(I519=1,VstupniParametry_SKRYT!$I$6&amp;""&amp;$D$10,IF(I519=2,VstupniParametry_SKRYT!$I$5,""))</f>
        <v/>
      </c>
      <c r="I519" t="str">
        <f t="shared" si="462"/>
        <v/>
      </c>
    </row>
    <row r="520" spans="1:9" ht="15" thickBot="1" x14ac:dyDescent="0.25">
      <c r="A520" s="28">
        <v>501</v>
      </c>
      <c r="B520" s="95" t="str">
        <f t="shared" ref="B520" si="514">IF(AND(C520="",D520="",E520=""),"",A520)</f>
        <v/>
      </c>
      <c r="C520" s="91"/>
      <c r="D520" s="92"/>
      <c r="E520" s="91"/>
      <c r="F520" s="97" t="str">
        <f>IF(B520="","",Vypocet_SKRYT!EB506)</f>
        <v/>
      </c>
      <c r="G520" s="98" t="str">
        <f t="shared" si="467"/>
        <v/>
      </c>
      <c r="H520" t="str">
        <f>IF(I520=1,VstupniParametry_SKRYT!$I$6&amp;""&amp;$D$10,IF(I520=2,VstupniParametry_SKRYT!$I$5,""))</f>
        <v/>
      </c>
      <c r="I520" t="str">
        <f t="shared" si="462"/>
        <v/>
      </c>
    </row>
    <row r="521" spans="1:9" ht="15" thickBot="1" x14ac:dyDescent="0.25">
      <c r="A521" s="28">
        <v>502</v>
      </c>
      <c r="B521" s="95" t="str">
        <f t="shared" ref="B521" si="515">IF(AND(C521="",D521="",E521),"",A521)</f>
        <v/>
      </c>
      <c r="C521" s="93"/>
      <c r="D521" s="93"/>
      <c r="E521" s="94"/>
      <c r="F521" s="97" t="str">
        <f>IF(B521="","",Vypocet_SKRYT!EB507)</f>
        <v/>
      </c>
      <c r="G521" s="98" t="str">
        <f t="shared" si="467"/>
        <v/>
      </c>
      <c r="H521" t="str">
        <f>IF(I521=1,VstupniParametry_SKRYT!$I$6&amp;""&amp;$D$10,IF(I521=2,VstupniParametry_SKRYT!$I$5,""))</f>
        <v/>
      </c>
      <c r="I521" t="str">
        <f t="shared" si="462"/>
        <v/>
      </c>
    </row>
    <row r="522" spans="1:9" ht="15" thickBot="1" x14ac:dyDescent="0.25">
      <c r="A522" s="28">
        <v>503</v>
      </c>
      <c r="B522" s="95" t="str">
        <f t="shared" ref="B522" si="516">IF(AND(C522="",D522="",E522=""),"",A522)</f>
        <v/>
      </c>
      <c r="C522" s="91"/>
      <c r="D522" s="92"/>
      <c r="E522" s="91"/>
      <c r="F522" s="97" t="str">
        <f>IF(B522="","",Vypocet_SKRYT!EB508)</f>
        <v/>
      </c>
      <c r="G522" s="98" t="str">
        <f t="shared" si="467"/>
        <v/>
      </c>
      <c r="H522" t="str">
        <f>IF(I522=1,VstupniParametry_SKRYT!$I$6&amp;""&amp;$D$10,IF(I522=2,VstupniParametry_SKRYT!$I$5,""))</f>
        <v/>
      </c>
      <c r="I522" t="str">
        <f t="shared" si="462"/>
        <v/>
      </c>
    </row>
    <row r="523" spans="1:9" ht="15" thickBot="1" x14ac:dyDescent="0.25">
      <c r="A523" s="28">
        <v>504</v>
      </c>
      <c r="B523" s="95" t="str">
        <f t="shared" ref="B523" si="517">IF(AND(C523="",D523="",E523),"",A523)</f>
        <v/>
      </c>
      <c r="C523" s="93"/>
      <c r="D523" s="93"/>
      <c r="E523" s="94"/>
      <c r="F523" s="97" t="str">
        <f>IF(B523="","",Vypocet_SKRYT!EB509)</f>
        <v/>
      </c>
      <c r="G523" s="98" t="str">
        <f t="shared" si="467"/>
        <v/>
      </c>
      <c r="H523" t="str">
        <f>IF(I523=1,VstupniParametry_SKRYT!$I$6&amp;""&amp;$D$10,IF(I523=2,VstupniParametry_SKRYT!$I$5,""))</f>
        <v/>
      </c>
      <c r="I523" t="str">
        <f t="shared" si="462"/>
        <v/>
      </c>
    </row>
    <row r="524" spans="1:9" ht="15" thickBot="1" x14ac:dyDescent="0.25">
      <c r="A524" s="28">
        <v>505</v>
      </c>
      <c r="B524" s="95" t="str">
        <f t="shared" ref="B524" si="518">IF(AND(C524="",D524="",E524=""),"",A524)</f>
        <v/>
      </c>
      <c r="C524" s="91"/>
      <c r="D524" s="92"/>
      <c r="E524" s="91"/>
      <c r="F524" s="97" t="str">
        <f>IF(B524="","",Vypocet_SKRYT!EB510)</f>
        <v/>
      </c>
      <c r="G524" s="98" t="str">
        <f t="shared" si="467"/>
        <v/>
      </c>
      <c r="H524" t="str">
        <f>IF(I524=1,VstupniParametry_SKRYT!$I$6&amp;""&amp;$D$10,IF(I524=2,VstupniParametry_SKRYT!$I$5,""))</f>
        <v/>
      </c>
      <c r="I524" t="str">
        <f t="shared" si="462"/>
        <v/>
      </c>
    </row>
    <row r="525" spans="1:9" ht="15" thickBot="1" x14ac:dyDescent="0.25">
      <c r="A525" s="28">
        <v>506</v>
      </c>
      <c r="B525" s="95" t="str">
        <f t="shared" ref="B525" si="519">IF(AND(C525="",D525="",E525),"",A525)</f>
        <v/>
      </c>
      <c r="C525" s="93"/>
      <c r="D525" s="93"/>
      <c r="E525" s="94"/>
      <c r="F525" s="97" t="str">
        <f>IF(B525="","",Vypocet_SKRYT!EB511)</f>
        <v/>
      </c>
      <c r="G525" s="98" t="str">
        <f t="shared" si="467"/>
        <v/>
      </c>
      <c r="H525" t="str">
        <f>IF(I525=1,VstupniParametry_SKRYT!$I$6&amp;""&amp;$D$10,IF(I525=2,VstupniParametry_SKRYT!$I$5,""))</f>
        <v/>
      </c>
      <c r="I525" t="str">
        <f t="shared" si="462"/>
        <v/>
      </c>
    </row>
    <row r="526" spans="1:9" ht="15" thickBot="1" x14ac:dyDescent="0.25">
      <c r="A526" s="28">
        <v>507</v>
      </c>
      <c r="B526" s="95" t="str">
        <f t="shared" ref="B526" si="520">IF(AND(C526="",D526="",E526=""),"",A526)</f>
        <v/>
      </c>
      <c r="C526" s="91"/>
      <c r="D526" s="92"/>
      <c r="E526" s="91"/>
      <c r="F526" s="97" t="str">
        <f>IF(B526="","",Vypocet_SKRYT!EB512)</f>
        <v/>
      </c>
      <c r="G526" s="98" t="str">
        <f t="shared" si="467"/>
        <v/>
      </c>
      <c r="H526" t="str">
        <f>IF(I526=1,VstupniParametry_SKRYT!$I$6&amp;""&amp;$D$10,IF(I526=2,VstupniParametry_SKRYT!$I$5,""))</f>
        <v/>
      </c>
      <c r="I526" t="str">
        <f t="shared" si="462"/>
        <v/>
      </c>
    </row>
    <row r="527" spans="1:9" ht="15" thickBot="1" x14ac:dyDescent="0.25">
      <c r="A527" s="28">
        <v>508</v>
      </c>
      <c r="B527" s="95" t="str">
        <f t="shared" ref="B527" si="521">IF(AND(C527="",D527="",E527),"",A527)</f>
        <v/>
      </c>
      <c r="C527" s="93"/>
      <c r="D527" s="93"/>
      <c r="E527" s="94"/>
      <c r="F527" s="97" t="str">
        <f>IF(B527="","",Vypocet_SKRYT!EB513)</f>
        <v/>
      </c>
      <c r="G527" s="98" t="str">
        <f t="shared" si="467"/>
        <v/>
      </c>
      <c r="H527" t="str">
        <f>IF(I527=1,VstupniParametry_SKRYT!$I$6&amp;""&amp;$D$10,IF(I527=2,VstupniParametry_SKRYT!$I$5,""))</f>
        <v/>
      </c>
      <c r="I527" t="str">
        <f t="shared" si="462"/>
        <v/>
      </c>
    </row>
    <row r="528" spans="1:9" ht="15" thickBot="1" x14ac:dyDescent="0.25">
      <c r="A528" s="28">
        <v>509</v>
      </c>
      <c r="B528" s="95" t="str">
        <f t="shared" ref="B528" si="522">IF(AND(C528="",D528="",E528=""),"",A528)</f>
        <v/>
      </c>
      <c r="C528" s="91"/>
      <c r="D528" s="92"/>
      <c r="E528" s="91"/>
      <c r="F528" s="97" t="str">
        <f>IF(B528="","",Vypocet_SKRYT!EB514)</f>
        <v/>
      </c>
      <c r="G528" s="98" t="str">
        <f t="shared" si="467"/>
        <v/>
      </c>
      <c r="H528" t="str">
        <f>IF(I528=1,VstupniParametry_SKRYT!$I$6&amp;""&amp;$D$10,IF(I528=2,VstupniParametry_SKRYT!$I$5,""))</f>
        <v/>
      </c>
      <c r="I528" t="str">
        <f t="shared" si="462"/>
        <v/>
      </c>
    </row>
    <row r="529" spans="1:9" ht="15" thickBot="1" x14ac:dyDescent="0.25">
      <c r="A529" s="28">
        <v>510</v>
      </c>
      <c r="B529" s="95" t="str">
        <f t="shared" ref="B529" si="523">IF(AND(C529="",D529="",E529),"",A529)</f>
        <v/>
      </c>
      <c r="C529" s="93"/>
      <c r="D529" s="93"/>
      <c r="E529" s="94"/>
      <c r="F529" s="97" t="str">
        <f>IF(B529="","",Vypocet_SKRYT!EB515)</f>
        <v/>
      </c>
      <c r="G529" s="98" t="str">
        <f t="shared" si="467"/>
        <v/>
      </c>
      <c r="H529" t="str">
        <f>IF(I529=1,VstupniParametry_SKRYT!$I$6&amp;""&amp;$D$10,IF(I529=2,VstupniParametry_SKRYT!$I$5,""))</f>
        <v/>
      </c>
      <c r="I529" t="str">
        <f t="shared" si="462"/>
        <v/>
      </c>
    </row>
    <row r="530" spans="1:9" ht="15" thickBot="1" x14ac:dyDescent="0.25">
      <c r="A530" s="28">
        <v>511</v>
      </c>
      <c r="B530" s="95" t="str">
        <f t="shared" ref="B530" si="524">IF(AND(C530="",D530="",E530=""),"",A530)</f>
        <v/>
      </c>
      <c r="C530" s="91"/>
      <c r="D530" s="92"/>
      <c r="E530" s="91"/>
      <c r="F530" s="97" t="str">
        <f>IF(B530="","",Vypocet_SKRYT!EB516)</f>
        <v/>
      </c>
      <c r="G530" s="98" t="str">
        <f t="shared" si="467"/>
        <v/>
      </c>
      <c r="H530" t="str">
        <f>IF(I530=1,VstupniParametry_SKRYT!$I$6&amp;""&amp;$D$10,IF(I530=2,VstupniParametry_SKRYT!$I$5,""))</f>
        <v/>
      </c>
      <c r="I530" t="str">
        <f t="shared" si="462"/>
        <v/>
      </c>
    </row>
    <row r="531" spans="1:9" ht="15" thickBot="1" x14ac:dyDescent="0.25">
      <c r="A531" s="28">
        <v>512</v>
      </c>
      <c r="B531" s="95" t="str">
        <f t="shared" ref="B531" si="525">IF(AND(C531="",D531="",E531),"",A531)</f>
        <v/>
      </c>
      <c r="C531" s="93"/>
      <c r="D531" s="93"/>
      <c r="E531" s="94"/>
      <c r="F531" s="97" t="str">
        <f>IF(B531="","",Vypocet_SKRYT!EB517)</f>
        <v/>
      </c>
      <c r="G531" s="98" t="str">
        <f t="shared" si="467"/>
        <v/>
      </c>
      <c r="H531" t="str">
        <f>IF(I531=1,VstupniParametry_SKRYT!$I$6&amp;""&amp;$D$10,IF(I531=2,VstupniParametry_SKRYT!$I$5,""))</f>
        <v/>
      </c>
      <c r="I531" t="str">
        <f t="shared" si="462"/>
        <v/>
      </c>
    </row>
    <row r="532" spans="1:9" ht="15" thickBot="1" x14ac:dyDescent="0.25">
      <c r="A532" s="28">
        <v>513</v>
      </c>
      <c r="B532" s="95" t="str">
        <f t="shared" ref="B532" si="526">IF(AND(C532="",D532="",E532=""),"",A532)</f>
        <v/>
      </c>
      <c r="C532" s="91"/>
      <c r="D532" s="92"/>
      <c r="E532" s="91"/>
      <c r="F532" s="97" t="str">
        <f>IF(B532="","",Vypocet_SKRYT!EB518)</f>
        <v/>
      </c>
      <c r="G532" s="98" t="str">
        <f t="shared" si="467"/>
        <v/>
      </c>
      <c r="H532" t="str">
        <f>IF(I532=1,VstupniParametry_SKRYT!$I$6&amp;""&amp;$D$10,IF(I532=2,VstupniParametry_SKRYT!$I$5,""))</f>
        <v/>
      </c>
      <c r="I532" t="str">
        <f t="shared" si="462"/>
        <v/>
      </c>
    </row>
    <row r="533" spans="1:9" ht="15" thickBot="1" x14ac:dyDescent="0.25">
      <c r="A533" s="28">
        <v>514</v>
      </c>
      <c r="B533" s="95" t="str">
        <f t="shared" ref="B533" si="527">IF(AND(C533="",D533="",E533),"",A533)</f>
        <v/>
      </c>
      <c r="C533" s="93"/>
      <c r="D533" s="93"/>
      <c r="E533" s="94"/>
      <c r="F533" s="97" t="str">
        <f>IF(B533="","",Vypocet_SKRYT!EB519)</f>
        <v/>
      </c>
      <c r="G533" s="98" t="str">
        <f t="shared" si="467"/>
        <v/>
      </c>
      <c r="H533" t="str">
        <f>IF(I533=1,VstupniParametry_SKRYT!$I$6&amp;""&amp;$D$10,IF(I533=2,VstupniParametry_SKRYT!$I$5,""))</f>
        <v/>
      </c>
      <c r="I533" t="str">
        <f t="shared" ref="I533:I596" si="528">IF(E533="","",IF(AND(ISNUMBER(E533),E533&gt;=1,E533&lt;=2030),IF(E533&gt;$D$10,1,""),2))</f>
        <v/>
      </c>
    </row>
    <row r="534" spans="1:9" ht="15" thickBot="1" x14ac:dyDescent="0.25">
      <c r="A534" s="28">
        <v>515</v>
      </c>
      <c r="B534" s="95" t="str">
        <f t="shared" ref="B534" si="529">IF(AND(C534="",D534="",E534=""),"",A534)</f>
        <v/>
      </c>
      <c r="C534" s="91"/>
      <c r="D534" s="92"/>
      <c r="E534" s="91"/>
      <c r="F534" s="97" t="str">
        <f>IF(B534="","",Vypocet_SKRYT!EB520)</f>
        <v/>
      </c>
      <c r="G534" s="98" t="str">
        <f t="shared" si="467"/>
        <v/>
      </c>
      <c r="H534" t="str">
        <f>IF(I534=1,VstupniParametry_SKRYT!$I$6&amp;""&amp;$D$10,IF(I534=2,VstupniParametry_SKRYT!$I$5,""))</f>
        <v/>
      </c>
      <c r="I534" t="str">
        <f t="shared" si="528"/>
        <v/>
      </c>
    </row>
    <row r="535" spans="1:9" ht="15" thickBot="1" x14ac:dyDescent="0.25">
      <c r="A535" s="28">
        <v>516</v>
      </c>
      <c r="B535" s="95" t="str">
        <f t="shared" ref="B535" si="530">IF(AND(C535="",D535="",E535),"",A535)</f>
        <v/>
      </c>
      <c r="C535" s="93"/>
      <c r="D535" s="93"/>
      <c r="E535" s="94"/>
      <c r="F535" s="97" t="str">
        <f>IF(B535="","",Vypocet_SKRYT!EB521)</f>
        <v/>
      </c>
      <c r="G535" s="98" t="str">
        <f t="shared" si="467"/>
        <v/>
      </c>
      <c r="H535" t="str">
        <f>IF(I535=1,VstupniParametry_SKRYT!$I$6&amp;""&amp;$D$10,IF(I535=2,VstupniParametry_SKRYT!$I$5,""))</f>
        <v/>
      </c>
      <c r="I535" t="str">
        <f t="shared" si="528"/>
        <v/>
      </c>
    </row>
    <row r="536" spans="1:9" ht="15" thickBot="1" x14ac:dyDescent="0.25">
      <c r="A536" s="28">
        <v>517</v>
      </c>
      <c r="B536" s="95" t="str">
        <f t="shared" ref="B536" si="531">IF(AND(C536="",D536="",E536=""),"",A536)</f>
        <v/>
      </c>
      <c r="C536" s="91"/>
      <c r="D536" s="92"/>
      <c r="E536" s="91"/>
      <c r="F536" s="97" t="str">
        <f>IF(B536="","",Vypocet_SKRYT!EB522)</f>
        <v/>
      </c>
      <c r="G536" s="98" t="str">
        <f t="shared" si="467"/>
        <v/>
      </c>
      <c r="H536" t="str">
        <f>IF(I536=1,VstupniParametry_SKRYT!$I$6&amp;""&amp;$D$10,IF(I536=2,VstupniParametry_SKRYT!$I$5,""))</f>
        <v/>
      </c>
      <c r="I536" t="str">
        <f t="shared" si="528"/>
        <v/>
      </c>
    </row>
    <row r="537" spans="1:9" ht="15" thickBot="1" x14ac:dyDescent="0.25">
      <c r="A537" s="28">
        <v>518</v>
      </c>
      <c r="B537" s="95" t="str">
        <f t="shared" ref="B537" si="532">IF(AND(C537="",D537="",E537),"",A537)</f>
        <v/>
      </c>
      <c r="C537" s="93"/>
      <c r="D537" s="93"/>
      <c r="E537" s="94"/>
      <c r="F537" s="97" t="str">
        <f>IF(B537="","",Vypocet_SKRYT!EB523)</f>
        <v/>
      </c>
      <c r="G537" s="98" t="str">
        <f t="shared" ref="G537:G600" si="533">IF(B537="","",F537*0.065)</f>
        <v/>
      </c>
      <c r="H537" t="str">
        <f>IF(I537=1,VstupniParametry_SKRYT!$I$6&amp;""&amp;$D$10,IF(I537=2,VstupniParametry_SKRYT!$I$5,""))</f>
        <v/>
      </c>
      <c r="I537" t="str">
        <f t="shared" si="528"/>
        <v/>
      </c>
    </row>
    <row r="538" spans="1:9" ht="15" thickBot="1" x14ac:dyDescent="0.25">
      <c r="A538" s="28">
        <v>519</v>
      </c>
      <c r="B538" s="95" t="str">
        <f t="shared" ref="B538" si="534">IF(AND(C538="",D538="",E538=""),"",A538)</f>
        <v/>
      </c>
      <c r="C538" s="91"/>
      <c r="D538" s="92"/>
      <c r="E538" s="91"/>
      <c r="F538" s="97" t="str">
        <f>IF(B538="","",Vypocet_SKRYT!EB524)</f>
        <v/>
      </c>
      <c r="G538" s="98" t="str">
        <f t="shared" si="533"/>
        <v/>
      </c>
      <c r="H538" t="str">
        <f>IF(I538=1,VstupniParametry_SKRYT!$I$6&amp;""&amp;$D$10,IF(I538=2,VstupniParametry_SKRYT!$I$5,""))</f>
        <v/>
      </c>
      <c r="I538" t="str">
        <f t="shared" si="528"/>
        <v/>
      </c>
    </row>
    <row r="539" spans="1:9" ht="15" thickBot="1" x14ac:dyDescent="0.25">
      <c r="A539" s="28">
        <v>520</v>
      </c>
      <c r="B539" s="95" t="str">
        <f t="shared" ref="B539" si="535">IF(AND(C539="",D539="",E539),"",A539)</f>
        <v/>
      </c>
      <c r="C539" s="93"/>
      <c r="D539" s="93"/>
      <c r="E539" s="94"/>
      <c r="F539" s="97" t="str">
        <f>IF(B539="","",Vypocet_SKRYT!EB525)</f>
        <v/>
      </c>
      <c r="G539" s="98" t="str">
        <f t="shared" si="533"/>
        <v/>
      </c>
      <c r="H539" t="str">
        <f>IF(I539=1,VstupniParametry_SKRYT!$I$6&amp;""&amp;$D$10,IF(I539=2,VstupniParametry_SKRYT!$I$5,""))</f>
        <v/>
      </c>
      <c r="I539" t="str">
        <f t="shared" si="528"/>
        <v/>
      </c>
    </row>
    <row r="540" spans="1:9" ht="15" thickBot="1" x14ac:dyDescent="0.25">
      <c r="A540" s="28">
        <v>521</v>
      </c>
      <c r="B540" s="95" t="str">
        <f t="shared" ref="B540" si="536">IF(AND(C540="",D540="",E540=""),"",A540)</f>
        <v/>
      </c>
      <c r="C540" s="91"/>
      <c r="D540" s="92"/>
      <c r="E540" s="91"/>
      <c r="F540" s="97" t="str">
        <f>IF(B540="","",Vypocet_SKRYT!EB526)</f>
        <v/>
      </c>
      <c r="G540" s="98" t="str">
        <f t="shared" si="533"/>
        <v/>
      </c>
      <c r="H540" t="str">
        <f>IF(I540=1,VstupniParametry_SKRYT!$I$6&amp;""&amp;$D$10,IF(I540=2,VstupniParametry_SKRYT!$I$5,""))</f>
        <v/>
      </c>
      <c r="I540" t="str">
        <f t="shared" si="528"/>
        <v/>
      </c>
    </row>
    <row r="541" spans="1:9" ht="15" thickBot="1" x14ac:dyDescent="0.25">
      <c r="A541" s="28">
        <v>522</v>
      </c>
      <c r="B541" s="95" t="str">
        <f t="shared" ref="B541" si="537">IF(AND(C541="",D541="",E541),"",A541)</f>
        <v/>
      </c>
      <c r="C541" s="93"/>
      <c r="D541" s="93"/>
      <c r="E541" s="94"/>
      <c r="F541" s="97" t="str">
        <f>IF(B541="","",Vypocet_SKRYT!EB527)</f>
        <v/>
      </c>
      <c r="G541" s="98" t="str">
        <f t="shared" si="533"/>
        <v/>
      </c>
      <c r="H541" t="str">
        <f>IF(I541=1,VstupniParametry_SKRYT!$I$6&amp;""&amp;$D$10,IF(I541=2,VstupniParametry_SKRYT!$I$5,""))</f>
        <v/>
      </c>
      <c r="I541" t="str">
        <f t="shared" si="528"/>
        <v/>
      </c>
    </row>
    <row r="542" spans="1:9" ht="15" thickBot="1" x14ac:dyDescent="0.25">
      <c r="A542" s="28">
        <v>523</v>
      </c>
      <c r="B542" s="95" t="str">
        <f t="shared" ref="B542" si="538">IF(AND(C542="",D542="",E542=""),"",A542)</f>
        <v/>
      </c>
      <c r="C542" s="91"/>
      <c r="D542" s="92"/>
      <c r="E542" s="91"/>
      <c r="F542" s="97" t="str">
        <f>IF(B542="","",Vypocet_SKRYT!EB528)</f>
        <v/>
      </c>
      <c r="G542" s="98" t="str">
        <f t="shared" si="533"/>
        <v/>
      </c>
      <c r="H542" t="str">
        <f>IF(I542=1,VstupniParametry_SKRYT!$I$6&amp;""&amp;$D$10,IF(I542=2,VstupniParametry_SKRYT!$I$5,""))</f>
        <v/>
      </c>
      <c r="I542" t="str">
        <f t="shared" si="528"/>
        <v/>
      </c>
    </row>
    <row r="543" spans="1:9" ht="15" thickBot="1" x14ac:dyDescent="0.25">
      <c r="A543" s="28">
        <v>524</v>
      </c>
      <c r="B543" s="95" t="str">
        <f t="shared" ref="B543" si="539">IF(AND(C543="",D543="",E543),"",A543)</f>
        <v/>
      </c>
      <c r="C543" s="93"/>
      <c r="D543" s="93"/>
      <c r="E543" s="94"/>
      <c r="F543" s="97" t="str">
        <f>IF(B543="","",Vypocet_SKRYT!EB529)</f>
        <v/>
      </c>
      <c r="G543" s="98" t="str">
        <f t="shared" si="533"/>
        <v/>
      </c>
      <c r="H543" t="str">
        <f>IF(I543=1,VstupniParametry_SKRYT!$I$6&amp;""&amp;$D$10,IF(I543=2,VstupniParametry_SKRYT!$I$5,""))</f>
        <v/>
      </c>
      <c r="I543" t="str">
        <f t="shared" si="528"/>
        <v/>
      </c>
    </row>
    <row r="544" spans="1:9" ht="15" thickBot="1" x14ac:dyDescent="0.25">
      <c r="A544" s="28">
        <v>525</v>
      </c>
      <c r="B544" s="95" t="str">
        <f t="shared" ref="B544" si="540">IF(AND(C544="",D544="",E544=""),"",A544)</f>
        <v/>
      </c>
      <c r="C544" s="91"/>
      <c r="D544" s="92"/>
      <c r="E544" s="91"/>
      <c r="F544" s="97" t="str">
        <f>IF(B544="","",Vypocet_SKRYT!EB530)</f>
        <v/>
      </c>
      <c r="G544" s="98" t="str">
        <f t="shared" si="533"/>
        <v/>
      </c>
      <c r="H544" t="str">
        <f>IF(I544=1,VstupniParametry_SKRYT!$I$6&amp;""&amp;$D$10,IF(I544=2,VstupniParametry_SKRYT!$I$5,""))</f>
        <v/>
      </c>
      <c r="I544" t="str">
        <f t="shared" si="528"/>
        <v/>
      </c>
    </row>
    <row r="545" spans="1:9" ht="15" thickBot="1" x14ac:dyDescent="0.25">
      <c r="A545" s="28">
        <v>526</v>
      </c>
      <c r="B545" s="95" t="str">
        <f t="shared" ref="B545" si="541">IF(AND(C545="",D545="",E545),"",A545)</f>
        <v/>
      </c>
      <c r="C545" s="93"/>
      <c r="D545" s="93"/>
      <c r="E545" s="94"/>
      <c r="F545" s="97" t="str">
        <f>IF(B545="","",Vypocet_SKRYT!EB531)</f>
        <v/>
      </c>
      <c r="G545" s="98" t="str">
        <f t="shared" si="533"/>
        <v/>
      </c>
      <c r="H545" t="str">
        <f>IF(I545=1,VstupniParametry_SKRYT!$I$6&amp;""&amp;$D$10,IF(I545=2,VstupniParametry_SKRYT!$I$5,""))</f>
        <v/>
      </c>
      <c r="I545" t="str">
        <f t="shared" si="528"/>
        <v/>
      </c>
    </row>
    <row r="546" spans="1:9" ht="15" thickBot="1" x14ac:dyDescent="0.25">
      <c r="A546" s="28">
        <v>527</v>
      </c>
      <c r="B546" s="95" t="str">
        <f t="shared" ref="B546" si="542">IF(AND(C546="",D546="",E546=""),"",A546)</f>
        <v/>
      </c>
      <c r="C546" s="91"/>
      <c r="D546" s="92"/>
      <c r="E546" s="91"/>
      <c r="F546" s="97" t="str">
        <f>IF(B546="","",Vypocet_SKRYT!EB532)</f>
        <v/>
      </c>
      <c r="G546" s="98" t="str">
        <f t="shared" si="533"/>
        <v/>
      </c>
      <c r="H546" t="str">
        <f>IF(I546=1,VstupniParametry_SKRYT!$I$6&amp;""&amp;$D$10,IF(I546=2,VstupniParametry_SKRYT!$I$5,""))</f>
        <v/>
      </c>
      <c r="I546" t="str">
        <f t="shared" si="528"/>
        <v/>
      </c>
    </row>
    <row r="547" spans="1:9" ht="15" thickBot="1" x14ac:dyDescent="0.25">
      <c r="A547" s="28">
        <v>528</v>
      </c>
      <c r="B547" s="95" t="str">
        <f t="shared" ref="B547" si="543">IF(AND(C547="",D547="",E547),"",A547)</f>
        <v/>
      </c>
      <c r="C547" s="93"/>
      <c r="D547" s="93"/>
      <c r="E547" s="94"/>
      <c r="F547" s="97" t="str">
        <f>IF(B547="","",Vypocet_SKRYT!EB533)</f>
        <v/>
      </c>
      <c r="G547" s="98" t="str">
        <f t="shared" si="533"/>
        <v/>
      </c>
      <c r="H547" t="str">
        <f>IF(I547=1,VstupniParametry_SKRYT!$I$6&amp;""&amp;$D$10,IF(I547=2,VstupniParametry_SKRYT!$I$5,""))</f>
        <v/>
      </c>
      <c r="I547" t="str">
        <f t="shared" si="528"/>
        <v/>
      </c>
    </row>
    <row r="548" spans="1:9" ht="15" thickBot="1" x14ac:dyDescent="0.25">
      <c r="A548" s="28">
        <v>529</v>
      </c>
      <c r="B548" s="95" t="str">
        <f t="shared" ref="B548" si="544">IF(AND(C548="",D548="",E548=""),"",A548)</f>
        <v/>
      </c>
      <c r="C548" s="91"/>
      <c r="D548" s="92"/>
      <c r="E548" s="91"/>
      <c r="F548" s="97" t="str">
        <f>IF(B548="","",Vypocet_SKRYT!EB534)</f>
        <v/>
      </c>
      <c r="G548" s="98" t="str">
        <f t="shared" si="533"/>
        <v/>
      </c>
      <c r="H548" t="str">
        <f>IF(I548=1,VstupniParametry_SKRYT!$I$6&amp;""&amp;$D$10,IF(I548=2,VstupniParametry_SKRYT!$I$5,""))</f>
        <v/>
      </c>
      <c r="I548" t="str">
        <f t="shared" si="528"/>
        <v/>
      </c>
    </row>
    <row r="549" spans="1:9" ht="15" thickBot="1" x14ac:dyDescent="0.25">
      <c r="A549" s="28">
        <v>530</v>
      </c>
      <c r="B549" s="95" t="str">
        <f t="shared" ref="B549" si="545">IF(AND(C549="",D549="",E549),"",A549)</f>
        <v/>
      </c>
      <c r="C549" s="93"/>
      <c r="D549" s="93"/>
      <c r="E549" s="94"/>
      <c r="F549" s="97" t="str">
        <f>IF(B549="","",Vypocet_SKRYT!EB535)</f>
        <v/>
      </c>
      <c r="G549" s="98" t="str">
        <f t="shared" si="533"/>
        <v/>
      </c>
      <c r="H549" t="str">
        <f>IF(I549=1,VstupniParametry_SKRYT!$I$6&amp;""&amp;$D$10,IF(I549=2,VstupniParametry_SKRYT!$I$5,""))</f>
        <v/>
      </c>
      <c r="I549" t="str">
        <f t="shared" si="528"/>
        <v/>
      </c>
    </row>
    <row r="550" spans="1:9" ht="15" thickBot="1" x14ac:dyDescent="0.25">
      <c r="A550" s="28">
        <v>531</v>
      </c>
      <c r="B550" s="95" t="str">
        <f t="shared" ref="B550" si="546">IF(AND(C550="",D550="",E550=""),"",A550)</f>
        <v/>
      </c>
      <c r="C550" s="91"/>
      <c r="D550" s="92"/>
      <c r="E550" s="91"/>
      <c r="F550" s="97" t="str">
        <f>IF(B550="","",Vypocet_SKRYT!EB536)</f>
        <v/>
      </c>
      <c r="G550" s="98" t="str">
        <f t="shared" si="533"/>
        <v/>
      </c>
      <c r="H550" t="str">
        <f>IF(I550=1,VstupniParametry_SKRYT!$I$6&amp;""&amp;$D$10,IF(I550=2,VstupniParametry_SKRYT!$I$5,""))</f>
        <v/>
      </c>
      <c r="I550" t="str">
        <f t="shared" si="528"/>
        <v/>
      </c>
    </row>
    <row r="551" spans="1:9" ht="15" thickBot="1" x14ac:dyDescent="0.25">
      <c r="A551" s="28">
        <v>532</v>
      </c>
      <c r="B551" s="95" t="str">
        <f t="shared" ref="B551" si="547">IF(AND(C551="",D551="",E551),"",A551)</f>
        <v/>
      </c>
      <c r="C551" s="93"/>
      <c r="D551" s="93"/>
      <c r="E551" s="94"/>
      <c r="F551" s="97" t="str">
        <f>IF(B551="","",Vypocet_SKRYT!EB537)</f>
        <v/>
      </c>
      <c r="G551" s="98" t="str">
        <f t="shared" si="533"/>
        <v/>
      </c>
      <c r="H551" t="str">
        <f>IF(I551=1,VstupniParametry_SKRYT!$I$6&amp;""&amp;$D$10,IF(I551=2,VstupniParametry_SKRYT!$I$5,""))</f>
        <v/>
      </c>
      <c r="I551" t="str">
        <f t="shared" si="528"/>
        <v/>
      </c>
    </row>
    <row r="552" spans="1:9" ht="15" thickBot="1" x14ac:dyDescent="0.25">
      <c r="A552" s="28">
        <v>533</v>
      </c>
      <c r="B552" s="95" t="str">
        <f t="shared" ref="B552" si="548">IF(AND(C552="",D552="",E552=""),"",A552)</f>
        <v/>
      </c>
      <c r="C552" s="91"/>
      <c r="D552" s="92"/>
      <c r="E552" s="91"/>
      <c r="F552" s="97" t="str">
        <f>IF(B552="","",Vypocet_SKRYT!EB538)</f>
        <v/>
      </c>
      <c r="G552" s="98" t="str">
        <f t="shared" si="533"/>
        <v/>
      </c>
      <c r="H552" t="str">
        <f>IF(I552=1,VstupniParametry_SKRYT!$I$6&amp;""&amp;$D$10,IF(I552=2,VstupniParametry_SKRYT!$I$5,""))</f>
        <v/>
      </c>
      <c r="I552" t="str">
        <f t="shared" si="528"/>
        <v/>
      </c>
    </row>
    <row r="553" spans="1:9" ht="15" thickBot="1" x14ac:dyDescent="0.25">
      <c r="A553" s="28">
        <v>534</v>
      </c>
      <c r="B553" s="95" t="str">
        <f t="shared" ref="B553" si="549">IF(AND(C553="",D553="",E553),"",A553)</f>
        <v/>
      </c>
      <c r="C553" s="93"/>
      <c r="D553" s="93"/>
      <c r="E553" s="94"/>
      <c r="F553" s="97" t="str">
        <f>IF(B553="","",Vypocet_SKRYT!EB539)</f>
        <v/>
      </c>
      <c r="G553" s="98" t="str">
        <f t="shared" si="533"/>
        <v/>
      </c>
      <c r="H553" t="str">
        <f>IF(I553=1,VstupniParametry_SKRYT!$I$6&amp;""&amp;$D$10,IF(I553=2,VstupniParametry_SKRYT!$I$5,""))</f>
        <v/>
      </c>
      <c r="I553" t="str">
        <f t="shared" si="528"/>
        <v/>
      </c>
    </row>
    <row r="554" spans="1:9" ht="15" thickBot="1" x14ac:dyDescent="0.25">
      <c r="A554" s="28">
        <v>535</v>
      </c>
      <c r="B554" s="95" t="str">
        <f t="shared" ref="B554" si="550">IF(AND(C554="",D554="",E554=""),"",A554)</f>
        <v/>
      </c>
      <c r="C554" s="91"/>
      <c r="D554" s="92"/>
      <c r="E554" s="91"/>
      <c r="F554" s="97" t="str">
        <f>IF(B554="","",Vypocet_SKRYT!EB540)</f>
        <v/>
      </c>
      <c r="G554" s="98" t="str">
        <f t="shared" si="533"/>
        <v/>
      </c>
      <c r="H554" t="str">
        <f>IF(I554=1,VstupniParametry_SKRYT!$I$6&amp;""&amp;$D$10,IF(I554=2,VstupniParametry_SKRYT!$I$5,""))</f>
        <v/>
      </c>
      <c r="I554" t="str">
        <f t="shared" si="528"/>
        <v/>
      </c>
    </row>
    <row r="555" spans="1:9" ht="15" thickBot="1" x14ac:dyDescent="0.25">
      <c r="A555" s="28">
        <v>536</v>
      </c>
      <c r="B555" s="95" t="str">
        <f t="shared" ref="B555" si="551">IF(AND(C555="",D555="",E555),"",A555)</f>
        <v/>
      </c>
      <c r="C555" s="93"/>
      <c r="D555" s="93"/>
      <c r="E555" s="94"/>
      <c r="F555" s="97" t="str">
        <f>IF(B555="","",Vypocet_SKRYT!EB541)</f>
        <v/>
      </c>
      <c r="G555" s="98" t="str">
        <f t="shared" si="533"/>
        <v/>
      </c>
      <c r="H555" t="str">
        <f>IF(I555=1,VstupniParametry_SKRYT!$I$6&amp;""&amp;$D$10,IF(I555=2,VstupniParametry_SKRYT!$I$5,""))</f>
        <v/>
      </c>
      <c r="I555" t="str">
        <f t="shared" si="528"/>
        <v/>
      </c>
    </row>
    <row r="556" spans="1:9" ht="15" thickBot="1" x14ac:dyDescent="0.25">
      <c r="A556" s="28">
        <v>537</v>
      </c>
      <c r="B556" s="95" t="str">
        <f t="shared" ref="B556" si="552">IF(AND(C556="",D556="",E556=""),"",A556)</f>
        <v/>
      </c>
      <c r="C556" s="91"/>
      <c r="D556" s="92"/>
      <c r="E556" s="91"/>
      <c r="F556" s="97" t="str">
        <f>IF(B556="","",Vypocet_SKRYT!EB542)</f>
        <v/>
      </c>
      <c r="G556" s="98" t="str">
        <f t="shared" si="533"/>
        <v/>
      </c>
      <c r="H556" t="str">
        <f>IF(I556=1,VstupniParametry_SKRYT!$I$6&amp;""&amp;$D$10,IF(I556=2,VstupniParametry_SKRYT!$I$5,""))</f>
        <v/>
      </c>
      <c r="I556" t="str">
        <f t="shared" si="528"/>
        <v/>
      </c>
    </row>
    <row r="557" spans="1:9" ht="15" thickBot="1" x14ac:dyDescent="0.25">
      <c r="A557" s="28">
        <v>538</v>
      </c>
      <c r="B557" s="95" t="str">
        <f t="shared" ref="B557" si="553">IF(AND(C557="",D557="",E557),"",A557)</f>
        <v/>
      </c>
      <c r="C557" s="93"/>
      <c r="D557" s="93"/>
      <c r="E557" s="94"/>
      <c r="F557" s="97" t="str">
        <f>IF(B557="","",Vypocet_SKRYT!EB543)</f>
        <v/>
      </c>
      <c r="G557" s="98" t="str">
        <f t="shared" si="533"/>
        <v/>
      </c>
      <c r="H557" t="str">
        <f>IF(I557=1,VstupniParametry_SKRYT!$I$6&amp;""&amp;$D$10,IF(I557=2,VstupniParametry_SKRYT!$I$5,""))</f>
        <v/>
      </c>
      <c r="I557" t="str">
        <f t="shared" si="528"/>
        <v/>
      </c>
    </row>
    <row r="558" spans="1:9" ht="15" thickBot="1" x14ac:dyDescent="0.25">
      <c r="A558" s="28">
        <v>539</v>
      </c>
      <c r="B558" s="95" t="str">
        <f t="shared" ref="B558" si="554">IF(AND(C558="",D558="",E558=""),"",A558)</f>
        <v/>
      </c>
      <c r="C558" s="91"/>
      <c r="D558" s="92"/>
      <c r="E558" s="91"/>
      <c r="F558" s="97" t="str">
        <f>IF(B558="","",Vypocet_SKRYT!EB544)</f>
        <v/>
      </c>
      <c r="G558" s="98" t="str">
        <f t="shared" si="533"/>
        <v/>
      </c>
      <c r="H558" t="str">
        <f>IF(I558=1,VstupniParametry_SKRYT!$I$6&amp;""&amp;$D$10,IF(I558=2,VstupniParametry_SKRYT!$I$5,""))</f>
        <v/>
      </c>
      <c r="I558" t="str">
        <f t="shared" si="528"/>
        <v/>
      </c>
    </row>
    <row r="559" spans="1:9" ht="15" thickBot="1" x14ac:dyDescent="0.25">
      <c r="A559" s="28">
        <v>540</v>
      </c>
      <c r="B559" s="95" t="str">
        <f t="shared" ref="B559" si="555">IF(AND(C559="",D559="",E559),"",A559)</f>
        <v/>
      </c>
      <c r="C559" s="93"/>
      <c r="D559" s="93"/>
      <c r="E559" s="94"/>
      <c r="F559" s="97" t="str">
        <f>IF(B559="","",Vypocet_SKRYT!EB545)</f>
        <v/>
      </c>
      <c r="G559" s="98" t="str">
        <f t="shared" si="533"/>
        <v/>
      </c>
      <c r="H559" t="str">
        <f>IF(I559=1,VstupniParametry_SKRYT!$I$6&amp;""&amp;$D$10,IF(I559=2,VstupniParametry_SKRYT!$I$5,""))</f>
        <v/>
      </c>
      <c r="I559" t="str">
        <f t="shared" si="528"/>
        <v/>
      </c>
    </row>
    <row r="560" spans="1:9" ht="15" thickBot="1" x14ac:dyDescent="0.25">
      <c r="A560" s="28">
        <v>541</v>
      </c>
      <c r="B560" s="95" t="str">
        <f t="shared" ref="B560" si="556">IF(AND(C560="",D560="",E560=""),"",A560)</f>
        <v/>
      </c>
      <c r="C560" s="91"/>
      <c r="D560" s="92"/>
      <c r="E560" s="91"/>
      <c r="F560" s="97" t="str">
        <f>IF(B560="","",Vypocet_SKRYT!EB546)</f>
        <v/>
      </c>
      <c r="G560" s="98" t="str">
        <f t="shared" si="533"/>
        <v/>
      </c>
      <c r="H560" t="str">
        <f>IF(I560=1,VstupniParametry_SKRYT!$I$6&amp;""&amp;$D$10,IF(I560=2,VstupniParametry_SKRYT!$I$5,""))</f>
        <v/>
      </c>
      <c r="I560" t="str">
        <f t="shared" si="528"/>
        <v/>
      </c>
    </row>
    <row r="561" spans="1:9" ht="15" thickBot="1" x14ac:dyDescent="0.25">
      <c r="A561" s="28">
        <v>542</v>
      </c>
      <c r="B561" s="95" t="str">
        <f t="shared" ref="B561" si="557">IF(AND(C561="",D561="",E561),"",A561)</f>
        <v/>
      </c>
      <c r="C561" s="93"/>
      <c r="D561" s="93"/>
      <c r="E561" s="94"/>
      <c r="F561" s="97" t="str">
        <f>IF(B561="","",Vypocet_SKRYT!EB547)</f>
        <v/>
      </c>
      <c r="G561" s="98" t="str">
        <f t="shared" si="533"/>
        <v/>
      </c>
      <c r="H561" t="str">
        <f>IF(I561=1,VstupniParametry_SKRYT!$I$6&amp;""&amp;$D$10,IF(I561=2,VstupniParametry_SKRYT!$I$5,""))</f>
        <v/>
      </c>
      <c r="I561" t="str">
        <f t="shared" si="528"/>
        <v/>
      </c>
    </row>
    <row r="562" spans="1:9" ht="15" thickBot="1" x14ac:dyDescent="0.25">
      <c r="A562" s="28">
        <v>543</v>
      </c>
      <c r="B562" s="95" t="str">
        <f t="shared" ref="B562" si="558">IF(AND(C562="",D562="",E562=""),"",A562)</f>
        <v/>
      </c>
      <c r="C562" s="91"/>
      <c r="D562" s="92"/>
      <c r="E562" s="91"/>
      <c r="F562" s="97" t="str">
        <f>IF(B562="","",Vypocet_SKRYT!EB548)</f>
        <v/>
      </c>
      <c r="G562" s="98" t="str">
        <f t="shared" si="533"/>
        <v/>
      </c>
      <c r="H562" t="str">
        <f>IF(I562=1,VstupniParametry_SKRYT!$I$6&amp;""&amp;$D$10,IF(I562=2,VstupniParametry_SKRYT!$I$5,""))</f>
        <v/>
      </c>
      <c r="I562" t="str">
        <f t="shared" si="528"/>
        <v/>
      </c>
    </row>
    <row r="563" spans="1:9" ht="15" thickBot="1" x14ac:dyDescent="0.25">
      <c r="A563" s="28">
        <v>544</v>
      </c>
      <c r="B563" s="95" t="str">
        <f t="shared" ref="B563" si="559">IF(AND(C563="",D563="",E563),"",A563)</f>
        <v/>
      </c>
      <c r="C563" s="93"/>
      <c r="D563" s="93"/>
      <c r="E563" s="94"/>
      <c r="F563" s="97" t="str">
        <f>IF(B563="","",Vypocet_SKRYT!EB549)</f>
        <v/>
      </c>
      <c r="G563" s="98" t="str">
        <f t="shared" si="533"/>
        <v/>
      </c>
      <c r="H563" t="str">
        <f>IF(I563=1,VstupniParametry_SKRYT!$I$6&amp;""&amp;$D$10,IF(I563=2,VstupniParametry_SKRYT!$I$5,""))</f>
        <v/>
      </c>
      <c r="I563" t="str">
        <f t="shared" si="528"/>
        <v/>
      </c>
    </row>
    <row r="564" spans="1:9" ht="15" thickBot="1" x14ac:dyDescent="0.25">
      <c r="A564" s="28">
        <v>545</v>
      </c>
      <c r="B564" s="95" t="str">
        <f t="shared" ref="B564" si="560">IF(AND(C564="",D564="",E564=""),"",A564)</f>
        <v/>
      </c>
      <c r="C564" s="91"/>
      <c r="D564" s="92"/>
      <c r="E564" s="91"/>
      <c r="F564" s="97" t="str">
        <f>IF(B564="","",Vypocet_SKRYT!EB550)</f>
        <v/>
      </c>
      <c r="G564" s="98" t="str">
        <f t="shared" si="533"/>
        <v/>
      </c>
      <c r="H564" t="str">
        <f>IF(I564=1,VstupniParametry_SKRYT!$I$6&amp;""&amp;$D$10,IF(I564=2,VstupniParametry_SKRYT!$I$5,""))</f>
        <v/>
      </c>
      <c r="I564" t="str">
        <f t="shared" si="528"/>
        <v/>
      </c>
    </row>
    <row r="565" spans="1:9" ht="15" thickBot="1" x14ac:dyDescent="0.25">
      <c r="A565" s="28">
        <v>546</v>
      </c>
      <c r="B565" s="95" t="str">
        <f t="shared" ref="B565" si="561">IF(AND(C565="",D565="",E565),"",A565)</f>
        <v/>
      </c>
      <c r="C565" s="93"/>
      <c r="D565" s="93"/>
      <c r="E565" s="94"/>
      <c r="F565" s="97" t="str">
        <f>IF(B565="","",Vypocet_SKRYT!EB551)</f>
        <v/>
      </c>
      <c r="G565" s="98" t="str">
        <f t="shared" si="533"/>
        <v/>
      </c>
      <c r="H565" t="str">
        <f>IF(I565=1,VstupniParametry_SKRYT!$I$6&amp;""&amp;$D$10,IF(I565=2,VstupniParametry_SKRYT!$I$5,""))</f>
        <v/>
      </c>
      <c r="I565" t="str">
        <f t="shared" si="528"/>
        <v/>
      </c>
    </row>
    <row r="566" spans="1:9" ht="15" thickBot="1" x14ac:dyDescent="0.25">
      <c r="A566" s="28">
        <v>547</v>
      </c>
      <c r="B566" s="95" t="str">
        <f t="shared" ref="B566" si="562">IF(AND(C566="",D566="",E566=""),"",A566)</f>
        <v/>
      </c>
      <c r="C566" s="91"/>
      <c r="D566" s="92"/>
      <c r="E566" s="91"/>
      <c r="F566" s="97" t="str">
        <f>IF(B566="","",Vypocet_SKRYT!EB552)</f>
        <v/>
      </c>
      <c r="G566" s="98" t="str">
        <f t="shared" si="533"/>
        <v/>
      </c>
      <c r="H566" t="str">
        <f>IF(I566=1,VstupniParametry_SKRYT!$I$6&amp;""&amp;$D$10,IF(I566=2,VstupniParametry_SKRYT!$I$5,""))</f>
        <v/>
      </c>
      <c r="I566" t="str">
        <f t="shared" si="528"/>
        <v/>
      </c>
    </row>
    <row r="567" spans="1:9" ht="15" thickBot="1" x14ac:dyDescent="0.25">
      <c r="A567" s="28">
        <v>548</v>
      </c>
      <c r="B567" s="95" t="str">
        <f t="shared" ref="B567" si="563">IF(AND(C567="",D567="",E567),"",A567)</f>
        <v/>
      </c>
      <c r="C567" s="93"/>
      <c r="D567" s="93"/>
      <c r="E567" s="94"/>
      <c r="F567" s="97" t="str">
        <f>IF(B567="","",Vypocet_SKRYT!EB553)</f>
        <v/>
      </c>
      <c r="G567" s="98" t="str">
        <f t="shared" si="533"/>
        <v/>
      </c>
      <c r="H567" t="str">
        <f>IF(I567=1,VstupniParametry_SKRYT!$I$6&amp;""&amp;$D$10,IF(I567=2,VstupniParametry_SKRYT!$I$5,""))</f>
        <v/>
      </c>
      <c r="I567" t="str">
        <f t="shared" si="528"/>
        <v/>
      </c>
    </row>
    <row r="568" spans="1:9" ht="15" thickBot="1" x14ac:dyDescent="0.25">
      <c r="A568" s="28">
        <v>549</v>
      </c>
      <c r="B568" s="95" t="str">
        <f t="shared" ref="B568" si="564">IF(AND(C568="",D568="",E568=""),"",A568)</f>
        <v/>
      </c>
      <c r="C568" s="91"/>
      <c r="D568" s="92"/>
      <c r="E568" s="91"/>
      <c r="F568" s="97" t="str">
        <f>IF(B568="","",Vypocet_SKRYT!EB554)</f>
        <v/>
      </c>
      <c r="G568" s="98" t="str">
        <f t="shared" si="533"/>
        <v/>
      </c>
      <c r="H568" t="str">
        <f>IF(I568=1,VstupniParametry_SKRYT!$I$6&amp;""&amp;$D$10,IF(I568=2,VstupniParametry_SKRYT!$I$5,""))</f>
        <v/>
      </c>
      <c r="I568" t="str">
        <f t="shared" si="528"/>
        <v/>
      </c>
    </row>
    <row r="569" spans="1:9" ht="15" thickBot="1" x14ac:dyDescent="0.25">
      <c r="A569" s="28">
        <v>550</v>
      </c>
      <c r="B569" s="95" t="str">
        <f t="shared" ref="B569" si="565">IF(AND(C569="",D569="",E569),"",A569)</f>
        <v/>
      </c>
      <c r="C569" s="93"/>
      <c r="D569" s="93"/>
      <c r="E569" s="94"/>
      <c r="F569" s="97" t="str">
        <f>IF(B569="","",Vypocet_SKRYT!EB555)</f>
        <v/>
      </c>
      <c r="G569" s="98" t="str">
        <f t="shared" si="533"/>
        <v/>
      </c>
      <c r="H569" t="str">
        <f>IF(I569=1,VstupniParametry_SKRYT!$I$6&amp;""&amp;$D$10,IF(I569=2,VstupniParametry_SKRYT!$I$5,""))</f>
        <v/>
      </c>
      <c r="I569" t="str">
        <f t="shared" si="528"/>
        <v/>
      </c>
    </row>
    <row r="570" spans="1:9" ht="15" thickBot="1" x14ac:dyDescent="0.25">
      <c r="A570" s="28">
        <v>551</v>
      </c>
      <c r="B570" s="95" t="str">
        <f t="shared" ref="B570" si="566">IF(AND(C570="",D570="",E570=""),"",A570)</f>
        <v/>
      </c>
      <c r="C570" s="91"/>
      <c r="D570" s="92"/>
      <c r="E570" s="91"/>
      <c r="F570" s="97" t="str">
        <f>IF(B570="","",Vypocet_SKRYT!EB556)</f>
        <v/>
      </c>
      <c r="G570" s="98" t="str">
        <f t="shared" si="533"/>
        <v/>
      </c>
      <c r="H570" t="str">
        <f>IF(I570=1,VstupniParametry_SKRYT!$I$6&amp;""&amp;$D$10,IF(I570=2,VstupniParametry_SKRYT!$I$5,""))</f>
        <v/>
      </c>
      <c r="I570" t="str">
        <f t="shared" si="528"/>
        <v/>
      </c>
    </row>
    <row r="571" spans="1:9" ht="15" thickBot="1" x14ac:dyDescent="0.25">
      <c r="A571" s="28">
        <v>552</v>
      </c>
      <c r="B571" s="95" t="str">
        <f t="shared" ref="B571" si="567">IF(AND(C571="",D571="",E571),"",A571)</f>
        <v/>
      </c>
      <c r="C571" s="93"/>
      <c r="D571" s="93"/>
      <c r="E571" s="94"/>
      <c r="F571" s="97" t="str">
        <f>IF(B571="","",Vypocet_SKRYT!EB557)</f>
        <v/>
      </c>
      <c r="G571" s="98" t="str">
        <f t="shared" si="533"/>
        <v/>
      </c>
      <c r="H571" t="str">
        <f>IF(I571=1,VstupniParametry_SKRYT!$I$6&amp;""&amp;$D$10,IF(I571=2,VstupniParametry_SKRYT!$I$5,""))</f>
        <v/>
      </c>
      <c r="I571" t="str">
        <f t="shared" si="528"/>
        <v/>
      </c>
    </row>
    <row r="572" spans="1:9" ht="15" thickBot="1" x14ac:dyDescent="0.25">
      <c r="A572" s="28">
        <v>553</v>
      </c>
      <c r="B572" s="95" t="str">
        <f t="shared" ref="B572" si="568">IF(AND(C572="",D572="",E572=""),"",A572)</f>
        <v/>
      </c>
      <c r="C572" s="91"/>
      <c r="D572" s="92"/>
      <c r="E572" s="91"/>
      <c r="F572" s="97" t="str">
        <f>IF(B572="","",Vypocet_SKRYT!EB558)</f>
        <v/>
      </c>
      <c r="G572" s="98" t="str">
        <f t="shared" si="533"/>
        <v/>
      </c>
      <c r="H572" t="str">
        <f>IF(I572=1,VstupniParametry_SKRYT!$I$6&amp;""&amp;$D$10,IF(I572=2,VstupniParametry_SKRYT!$I$5,""))</f>
        <v/>
      </c>
      <c r="I572" t="str">
        <f t="shared" si="528"/>
        <v/>
      </c>
    </row>
    <row r="573" spans="1:9" ht="15" thickBot="1" x14ac:dyDescent="0.25">
      <c r="A573" s="28">
        <v>554</v>
      </c>
      <c r="B573" s="95" t="str">
        <f t="shared" ref="B573" si="569">IF(AND(C573="",D573="",E573),"",A573)</f>
        <v/>
      </c>
      <c r="C573" s="93"/>
      <c r="D573" s="93"/>
      <c r="E573" s="94"/>
      <c r="F573" s="97" t="str">
        <f>IF(B573="","",Vypocet_SKRYT!EB559)</f>
        <v/>
      </c>
      <c r="G573" s="98" t="str">
        <f t="shared" si="533"/>
        <v/>
      </c>
      <c r="H573" t="str">
        <f>IF(I573=1,VstupniParametry_SKRYT!$I$6&amp;""&amp;$D$10,IF(I573=2,VstupniParametry_SKRYT!$I$5,""))</f>
        <v/>
      </c>
      <c r="I573" t="str">
        <f t="shared" si="528"/>
        <v/>
      </c>
    </row>
    <row r="574" spans="1:9" ht="15" thickBot="1" x14ac:dyDescent="0.25">
      <c r="A574" s="28">
        <v>555</v>
      </c>
      <c r="B574" s="95" t="str">
        <f t="shared" ref="B574" si="570">IF(AND(C574="",D574="",E574=""),"",A574)</f>
        <v/>
      </c>
      <c r="C574" s="91"/>
      <c r="D574" s="92"/>
      <c r="E574" s="91"/>
      <c r="F574" s="97" t="str">
        <f>IF(B574="","",Vypocet_SKRYT!EB560)</f>
        <v/>
      </c>
      <c r="G574" s="98" t="str">
        <f t="shared" si="533"/>
        <v/>
      </c>
      <c r="H574" t="str">
        <f>IF(I574=1,VstupniParametry_SKRYT!$I$6&amp;""&amp;$D$10,IF(I574=2,VstupniParametry_SKRYT!$I$5,""))</f>
        <v/>
      </c>
      <c r="I574" t="str">
        <f t="shared" si="528"/>
        <v/>
      </c>
    </row>
    <row r="575" spans="1:9" ht="15" thickBot="1" x14ac:dyDescent="0.25">
      <c r="A575" s="28">
        <v>556</v>
      </c>
      <c r="B575" s="95" t="str">
        <f t="shared" ref="B575" si="571">IF(AND(C575="",D575="",E575),"",A575)</f>
        <v/>
      </c>
      <c r="C575" s="93"/>
      <c r="D575" s="93"/>
      <c r="E575" s="94"/>
      <c r="F575" s="97" t="str">
        <f>IF(B575="","",Vypocet_SKRYT!EB561)</f>
        <v/>
      </c>
      <c r="G575" s="98" t="str">
        <f t="shared" si="533"/>
        <v/>
      </c>
      <c r="H575" t="str">
        <f>IF(I575=1,VstupniParametry_SKRYT!$I$6&amp;""&amp;$D$10,IF(I575=2,VstupniParametry_SKRYT!$I$5,""))</f>
        <v/>
      </c>
      <c r="I575" t="str">
        <f t="shared" si="528"/>
        <v/>
      </c>
    </row>
    <row r="576" spans="1:9" ht="15" thickBot="1" x14ac:dyDescent="0.25">
      <c r="A576" s="28">
        <v>557</v>
      </c>
      <c r="B576" s="95" t="str">
        <f t="shared" ref="B576" si="572">IF(AND(C576="",D576="",E576=""),"",A576)</f>
        <v/>
      </c>
      <c r="C576" s="91"/>
      <c r="D576" s="92"/>
      <c r="E576" s="91"/>
      <c r="F576" s="97" t="str">
        <f>IF(B576="","",Vypocet_SKRYT!EB562)</f>
        <v/>
      </c>
      <c r="G576" s="98" t="str">
        <f t="shared" si="533"/>
        <v/>
      </c>
      <c r="H576" t="str">
        <f>IF(I576=1,VstupniParametry_SKRYT!$I$6&amp;""&amp;$D$10,IF(I576=2,VstupniParametry_SKRYT!$I$5,""))</f>
        <v/>
      </c>
      <c r="I576" t="str">
        <f t="shared" si="528"/>
        <v/>
      </c>
    </row>
    <row r="577" spans="1:9" ht="15" thickBot="1" x14ac:dyDescent="0.25">
      <c r="A577" s="28">
        <v>558</v>
      </c>
      <c r="B577" s="95" t="str">
        <f t="shared" ref="B577" si="573">IF(AND(C577="",D577="",E577),"",A577)</f>
        <v/>
      </c>
      <c r="C577" s="93"/>
      <c r="D577" s="93"/>
      <c r="E577" s="94"/>
      <c r="F577" s="97" t="str">
        <f>IF(B577="","",Vypocet_SKRYT!EB563)</f>
        <v/>
      </c>
      <c r="G577" s="98" t="str">
        <f t="shared" si="533"/>
        <v/>
      </c>
      <c r="H577" t="str">
        <f>IF(I577=1,VstupniParametry_SKRYT!$I$6&amp;""&amp;$D$10,IF(I577=2,VstupniParametry_SKRYT!$I$5,""))</f>
        <v/>
      </c>
      <c r="I577" t="str">
        <f t="shared" si="528"/>
        <v/>
      </c>
    </row>
    <row r="578" spans="1:9" ht="15" thickBot="1" x14ac:dyDescent="0.25">
      <c r="A578" s="28">
        <v>559</v>
      </c>
      <c r="B578" s="95" t="str">
        <f t="shared" ref="B578" si="574">IF(AND(C578="",D578="",E578=""),"",A578)</f>
        <v/>
      </c>
      <c r="C578" s="91"/>
      <c r="D578" s="92"/>
      <c r="E578" s="91"/>
      <c r="F578" s="97" t="str">
        <f>IF(B578="","",Vypocet_SKRYT!EB564)</f>
        <v/>
      </c>
      <c r="G578" s="98" t="str">
        <f t="shared" si="533"/>
        <v/>
      </c>
      <c r="H578" t="str">
        <f>IF(I578=1,VstupniParametry_SKRYT!$I$6&amp;""&amp;$D$10,IF(I578=2,VstupniParametry_SKRYT!$I$5,""))</f>
        <v/>
      </c>
      <c r="I578" t="str">
        <f t="shared" si="528"/>
        <v/>
      </c>
    </row>
    <row r="579" spans="1:9" ht="15" thickBot="1" x14ac:dyDescent="0.25">
      <c r="A579" s="28">
        <v>560</v>
      </c>
      <c r="B579" s="95" t="str">
        <f t="shared" ref="B579" si="575">IF(AND(C579="",D579="",E579),"",A579)</f>
        <v/>
      </c>
      <c r="C579" s="93"/>
      <c r="D579" s="93"/>
      <c r="E579" s="94"/>
      <c r="F579" s="97" t="str">
        <f>IF(B579="","",Vypocet_SKRYT!EB565)</f>
        <v/>
      </c>
      <c r="G579" s="98" t="str">
        <f t="shared" si="533"/>
        <v/>
      </c>
      <c r="H579" t="str">
        <f>IF(I579=1,VstupniParametry_SKRYT!$I$6&amp;""&amp;$D$10,IF(I579=2,VstupniParametry_SKRYT!$I$5,""))</f>
        <v/>
      </c>
      <c r="I579" t="str">
        <f t="shared" si="528"/>
        <v/>
      </c>
    </row>
    <row r="580" spans="1:9" ht="15" thickBot="1" x14ac:dyDescent="0.25">
      <c r="A580" s="28">
        <v>561</v>
      </c>
      <c r="B580" s="95" t="str">
        <f t="shared" ref="B580" si="576">IF(AND(C580="",D580="",E580=""),"",A580)</f>
        <v/>
      </c>
      <c r="C580" s="91"/>
      <c r="D580" s="92"/>
      <c r="E580" s="91"/>
      <c r="F580" s="97" t="str">
        <f>IF(B580="","",Vypocet_SKRYT!EB566)</f>
        <v/>
      </c>
      <c r="G580" s="98" t="str">
        <f t="shared" si="533"/>
        <v/>
      </c>
      <c r="H580" t="str">
        <f>IF(I580=1,VstupniParametry_SKRYT!$I$6&amp;""&amp;$D$10,IF(I580=2,VstupniParametry_SKRYT!$I$5,""))</f>
        <v/>
      </c>
      <c r="I580" t="str">
        <f t="shared" si="528"/>
        <v/>
      </c>
    </row>
    <row r="581" spans="1:9" ht="15" thickBot="1" x14ac:dyDescent="0.25">
      <c r="A581" s="28">
        <v>562</v>
      </c>
      <c r="B581" s="95" t="str">
        <f t="shared" ref="B581" si="577">IF(AND(C581="",D581="",E581),"",A581)</f>
        <v/>
      </c>
      <c r="C581" s="93"/>
      <c r="D581" s="93"/>
      <c r="E581" s="94"/>
      <c r="F581" s="97" t="str">
        <f>IF(B581="","",Vypocet_SKRYT!EB567)</f>
        <v/>
      </c>
      <c r="G581" s="98" t="str">
        <f t="shared" si="533"/>
        <v/>
      </c>
      <c r="H581" t="str">
        <f>IF(I581=1,VstupniParametry_SKRYT!$I$6&amp;""&amp;$D$10,IF(I581=2,VstupniParametry_SKRYT!$I$5,""))</f>
        <v/>
      </c>
      <c r="I581" t="str">
        <f t="shared" si="528"/>
        <v/>
      </c>
    </row>
    <row r="582" spans="1:9" ht="15" thickBot="1" x14ac:dyDescent="0.25">
      <c r="A582" s="28">
        <v>563</v>
      </c>
      <c r="B582" s="95" t="str">
        <f t="shared" ref="B582" si="578">IF(AND(C582="",D582="",E582=""),"",A582)</f>
        <v/>
      </c>
      <c r="C582" s="91"/>
      <c r="D582" s="92"/>
      <c r="E582" s="91"/>
      <c r="F582" s="97" t="str">
        <f>IF(B582="","",Vypocet_SKRYT!EB568)</f>
        <v/>
      </c>
      <c r="G582" s="98" t="str">
        <f t="shared" si="533"/>
        <v/>
      </c>
      <c r="H582" t="str">
        <f>IF(I582=1,VstupniParametry_SKRYT!$I$6&amp;""&amp;$D$10,IF(I582=2,VstupniParametry_SKRYT!$I$5,""))</f>
        <v/>
      </c>
      <c r="I582" t="str">
        <f t="shared" si="528"/>
        <v/>
      </c>
    </row>
    <row r="583" spans="1:9" ht="15" thickBot="1" x14ac:dyDescent="0.25">
      <c r="A583" s="28">
        <v>564</v>
      </c>
      <c r="B583" s="95" t="str">
        <f t="shared" ref="B583" si="579">IF(AND(C583="",D583="",E583),"",A583)</f>
        <v/>
      </c>
      <c r="C583" s="93"/>
      <c r="D583" s="93"/>
      <c r="E583" s="94"/>
      <c r="F583" s="97" t="str">
        <f>IF(B583="","",Vypocet_SKRYT!EB569)</f>
        <v/>
      </c>
      <c r="G583" s="98" t="str">
        <f t="shared" si="533"/>
        <v/>
      </c>
      <c r="H583" t="str">
        <f>IF(I583=1,VstupniParametry_SKRYT!$I$6&amp;""&amp;$D$10,IF(I583=2,VstupniParametry_SKRYT!$I$5,""))</f>
        <v/>
      </c>
      <c r="I583" t="str">
        <f t="shared" si="528"/>
        <v/>
      </c>
    </row>
    <row r="584" spans="1:9" ht="15" thickBot="1" x14ac:dyDescent="0.25">
      <c r="A584" s="28">
        <v>565</v>
      </c>
      <c r="B584" s="95" t="str">
        <f t="shared" ref="B584" si="580">IF(AND(C584="",D584="",E584=""),"",A584)</f>
        <v/>
      </c>
      <c r="C584" s="91"/>
      <c r="D584" s="92"/>
      <c r="E584" s="91"/>
      <c r="F584" s="97" t="str">
        <f>IF(B584="","",Vypocet_SKRYT!EB570)</f>
        <v/>
      </c>
      <c r="G584" s="98" t="str">
        <f t="shared" si="533"/>
        <v/>
      </c>
      <c r="H584" t="str">
        <f>IF(I584=1,VstupniParametry_SKRYT!$I$6&amp;""&amp;$D$10,IF(I584=2,VstupniParametry_SKRYT!$I$5,""))</f>
        <v/>
      </c>
      <c r="I584" t="str">
        <f t="shared" si="528"/>
        <v/>
      </c>
    </row>
    <row r="585" spans="1:9" ht="15" thickBot="1" x14ac:dyDescent="0.25">
      <c r="A585" s="28">
        <v>566</v>
      </c>
      <c r="B585" s="95" t="str">
        <f t="shared" ref="B585" si="581">IF(AND(C585="",D585="",E585),"",A585)</f>
        <v/>
      </c>
      <c r="C585" s="93"/>
      <c r="D585" s="93"/>
      <c r="E585" s="94"/>
      <c r="F585" s="97" t="str">
        <f>IF(B585="","",Vypocet_SKRYT!EB571)</f>
        <v/>
      </c>
      <c r="G585" s="98" t="str">
        <f t="shared" si="533"/>
        <v/>
      </c>
      <c r="H585" t="str">
        <f>IF(I585=1,VstupniParametry_SKRYT!$I$6&amp;""&amp;$D$10,IF(I585=2,VstupniParametry_SKRYT!$I$5,""))</f>
        <v/>
      </c>
      <c r="I585" t="str">
        <f t="shared" si="528"/>
        <v/>
      </c>
    </row>
    <row r="586" spans="1:9" ht="15" thickBot="1" x14ac:dyDescent="0.25">
      <c r="A586" s="28">
        <v>567</v>
      </c>
      <c r="B586" s="95" t="str">
        <f t="shared" ref="B586" si="582">IF(AND(C586="",D586="",E586=""),"",A586)</f>
        <v/>
      </c>
      <c r="C586" s="91"/>
      <c r="D586" s="92"/>
      <c r="E586" s="91"/>
      <c r="F586" s="97" t="str">
        <f>IF(B586="","",Vypocet_SKRYT!EB572)</f>
        <v/>
      </c>
      <c r="G586" s="98" t="str">
        <f t="shared" si="533"/>
        <v/>
      </c>
      <c r="H586" t="str">
        <f>IF(I586=1,VstupniParametry_SKRYT!$I$6&amp;""&amp;$D$10,IF(I586=2,VstupniParametry_SKRYT!$I$5,""))</f>
        <v/>
      </c>
      <c r="I586" t="str">
        <f t="shared" si="528"/>
        <v/>
      </c>
    </row>
    <row r="587" spans="1:9" ht="15" thickBot="1" x14ac:dyDescent="0.25">
      <c r="A587" s="28">
        <v>568</v>
      </c>
      <c r="B587" s="95" t="str">
        <f t="shared" ref="B587" si="583">IF(AND(C587="",D587="",E587),"",A587)</f>
        <v/>
      </c>
      <c r="C587" s="93"/>
      <c r="D587" s="93"/>
      <c r="E587" s="94"/>
      <c r="F587" s="97" t="str">
        <f>IF(B587="","",Vypocet_SKRYT!EB573)</f>
        <v/>
      </c>
      <c r="G587" s="98" t="str">
        <f t="shared" si="533"/>
        <v/>
      </c>
      <c r="H587" t="str">
        <f>IF(I587=1,VstupniParametry_SKRYT!$I$6&amp;""&amp;$D$10,IF(I587=2,VstupniParametry_SKRYT!$I$5,""))</f>
        <v/>
      </c>
      <c r="I587" t="str">
        <f t="shared" si="528"/>
        <v/>
      </c>
    </row>
    <row r="588" spans="1:9" ht="15" thickBot="1" x14ac:dyDescent="0.25">
      <c r="A588" s="28">
        <v>569</v>
      </c>
      <c r="B588" s="95" t="str">
        <f t="shared" ref="B588" si="584">IF(AND(C588="",D588="",E588=""),"",A588)</f>
        <v/>
      </c>
      <c r="C588" s="91"/>
      <c r="D588" s="92"/>
      <c r="E588" s="91"/>
      <c r="F588" s="97" t="str">
        <f>IF(B588="","",Vypocet_SKRYT!EB574)</f>
        <v/>
      </c>
      <c r="G588" s="98" t="str">
        <f t="shared" si="533"/>
        <v/>
      </c>
      <c r="H588" t="str">
        <f>IF(I588=1,VstupniParametry_SKRYT!$I$6&amp;""&amp;$D$10,IF(I588=2,VstupniParametry_SKRYT!$I$5,""))</f>
        <v/>
      </c>
      <c r="I588" t="str">
        <f t="shared" si="528"/>
        <v/>
      </c>
    </row>
    <row r="589" spans="1:9" ht="15" thickBot="1" x14ac:dyDescent="0.25">
      <c r="A589" s="28">
        <v>570</v>
      </c>
      <c r="B589" s="95" t="str">
        <f t="shared" ref="B589" si="585">IF(AND(C589="",D589="",E589),"",A589)</f>
        <v/>
      </c>
      <c r="C589" s="93"/>
      <c r="D589" s="93"/>
      <c r="E589" s="94"/>
      <c r="F589" s="97" t="str">
        <f>IF(B589="","",Vypocet_SKRYT!EB575)</f>
        <v/>
      </c>
      <c r="G589" s="98" t="str">
        <f t="shared" si="533"/>
        <v/>
      </c>
      <c r="H589" t="str">
        <f>IF(I589=1,VstupniParametry_SKRYT!$I$6&amp;""&amp;$D$10,IF(I589=2,VstupniParametry_SKRYT!$I$5,""))</f>
        <v/>
      </c>
      <c r="I589" t="str">
        <f t="shared" si="528"/>
        <v/>
      </c>
    </row>
    <row r="590" spans="1:9" ht="15" thickBot="1" x14ac:dyDescent="0.25">
      <c r="A590" s="28">
        <v>571</v>
      </c>
      <c r="B590" s="95" t="str">
        <f t="shared" ref="B590" si="586">IF(AND(C590="",D590="",E590=""),"",A590)</f>
        <v/>
      </c>
      <c r="C590" s="91"/>
      <c r="D590" s="92"/>
      <c r="E590" s="91"/>
      <c r="F590" s="97" t="str">
        <f>IF(B590="","",Vypocet_SKRYT!EB576)</f>
        <v/>
      </c>
      <c r="G590" s="98" t="str">
        <f t="shared" si="533"/>
        <v/>
      </c>
      <c r="H590" t="str">
        <f>IF(I590=1,VstupniParametry_SKRYT!$I$6&amp;""&amp;$D$10,IF(I590=2,VstupniParametry_SKRYT!$I$5,""))</f>
        <v/>
      </c>
      <c r="I590" t="str">
        <f t="shared" si="528"/>
        <v/>
      </c>
    </row>
    <row r="591" spans="1:9" ht="15" thickBot="1" x14ac:dyDescent="0.25">
      <c r="A591" s="28">
        <v>572</v>
      </c>
      <c r="B591" s="95" t="str">
        <f t="shared" ref="B591" si="587">IF(AND(C591="",D591="",E591),"",A591)</f>
        <v/>
      </c>
      <c r="C591" s="93"/>
      <c r="D591" s="93"/>
      <c r="E591" s="94"/>
      <c r="F591" s="97" t="str">
        <f>IF(B591="","",Vypocet_SKRYT!EB577)</f>
        <v/>
      </c>
      <c r="G591" s="98" t="str">
        <f t="shared" si="533"/>
        <v/>
      </c>
      <c r="H591" t="str">
        <f>IF(I591=1,VstupniParametry_SKRYT!$I$6&amp;""&amp;$D$10,IF(I591=2,VstupniParametry_SKRYT!$I$5,""))</f>
        <v/>
      </c>
      <c r="I591" t="str">
        <f t="shared" si="528"/>
        <v/>
      </c>
    </row>
    <row r="592" spans="1:9" ht="15" thickBot="1" x14ac:dyDescent="0.25">
      <c r="A592" s="28">
        <v>573</v>
      </c>
      <c r="B592" s="95" t="str">
        <f t="shared" ref="B592" si="588">IF(AND(C592="",D592="",E592=""),"",A592)</f>
        <v/>
      </c>
      <c r="C592" s="91"/>
      <c r="D592" s="92"/>
      <c r="E592" s="91"/>
      <c r="F592" s="97" t="str">
        <f>IF(B592="","",Vypocet_SKRYT!EB578)</f>
        <v/>
      </c>
      <c r="G592" s="98" t="str">
        <f t="shared" si="533"/>
        <v/>
      </c>
      <c r="H592" t="str">
        <f>IF(I592=1,VstupniParametry_SKRYT!$I$6&amp;""&amp;$D$10,IF(I592=2,VstupniParametry_SKRYT!$I$5,""))</f>
        <v/>
      </c>
      <c r="I592" t="str">
        <f t="shared" si="528"/>
        <v/>
      </c>
    </row>
    <row r="593" spans="1:9" ht="15" thickBot="1" x14ac:dyDescent="0.25">
      <c r="A593" s="28">
        <v>574</v>
      </c>
      <c r="B593" s="95" t="str">
        <f t="shared" ref="B593" si="589">IF(AND(C593="",D593="",E593),"",A593)</f>
        <v/>
      </c>
      <c r="C593" s="93"/>
      <c r="D593" s="93"/>
      <c r="E593" s="94"/>
      <c r="F593" s="97" t="str">
        <f>IF(B593="","",Vypocet_SKRYT!EB579)</f>
        <v/>
      </c>
      <c r="G593" s="98" t="str">
        <f t="shared" si="533"/>
        <v/>
      </c>
      <c r="H593" t="str">
        <f>IF(I593=1,VstupniParametry_SKRYT!$I$6&amp;""&amp;$D$10,IF(I593=2,VstupniParametry_SKRYT!$I$5,""))</f>
        <v/>
      </c>
      <c r="I593" t="str">
        <f t="shared" si="528"/>
        <v/>
      </c>
    </row>
    <row r="594" spans="1:9" ht="15" thickBot="1" x14ac:dyDescent="0.25">
      <c r="A594" s="28">
        <v>575</v>
      </c>
      <c r="B594" s="95" t="str">
        <f t="shared" ref="B594" si="590">IF(AND(C594="",D594="",E594=""),"",A594)</f>
        <v/>
      </c>
      <c r="C594" s="91"/>
      <c r="D594" s="92"/>
      <c r="E594" s="91"/>
      <c r="F594" s="97" t="str">
        <f>IF(B594="","",Vypocet_SKRYT!EB580)</f>
        <v/>
      </c>
      <c r="G594" s="98" t="str">
        <f t="shared" si="533"/>
        <v/>
      </c>
      <c r="H594" t="str">
        <f>IF(I594=1,VstupniParametry_SKRYT!$I$6&amp;""&amp;$D$10,IF(I594=2,VstupniParametry_SKRYT!$I$5,""))</f>
        <v/>
      </c>
      <c r="I594" t="str">
        <f t="shared" si="528"/>
        <v/>
      </c>
    </row>
    <row r="595" spans="1:9" ht="15" thickBot="1" x14ac:dyDescent="0.25">
      <c r="A595" s="28">
        <v>576</v>
      </c>
      <c r="B595" s="95" t="str">
        <f t="shared" ref="B595" si="591">IF(AND(C595="",D595="",E595),"",A595)</f>
        <v/>
      </c>
      <c r="C595" s="93"/>
      <c r="D595" s="93"/>
      <c r="E595" s="94"/>
      <c r="F595" s="97" t="str">
        <f>IF(B595="","",Vypocet_SKRYT!EB581)</f>
        <v/>
      </c>
      <c r="G595" s="98" t="str">
        <f t="shared" si="533"/>
        <v/>
      </c>
      <c r="H595" t="str">
        <f>IF(I595=1,VstupniParametry_SKRYT!$I$6&amp;""&amp;$D$10,IF(I595=2,VstupniParametry_SKRYT!$I$5,""))</f>
        <v/>
      </c>
      <c r="I595" t="str">
        <f t="shared" si="528"/>
        <v/>
      </c>
    </row>
    <row r="596" spans="1:9" ht="15" thickBot="1" x14ac:dyDescent="0.25">
      <c r="A596" s="28">
        <v>577</v>
      </c>
      <c r="B596" s="95" t="str">
        <f t="shared" ref="B596" si="592">IF(AND(C596="",D596="",E596=""),"",A596)</f>
        <v/>
      </c>
      <c r="C596" s="91"/>
      <c r="D596" s="92"/>
      <c r="E596" s="91"/>
      <c r="F596" s="97" t="str">
        <f>IF(B596="","",Vypocet_SKRYT!EB582)</f>
        <v/>
      </c>
      <c r="G596" s="98" t="str">
        <f t="shared" si="533"/>
        <v/>
      </c>
      <c r="H596" t="str">
        <f>IF(I596=1,VstupniParametry_SKRYT!$I$6&amp;""&amp;$D$10,IF(I596=2,VstupniParametry_SKRYT!$I$5,""))</f>
        <v/>
      </c>
      <c r="I596" t="str">
        <f t="shared" si="528"/>
        <v/>
      </c>
    </row>
    <row r="597" spans="1:9" ht="15" thickBot="1" x14ac:dyDescent="0.25">
      <c r="A597" s="28">
        <v>578</v>
      </c>
      <c r="B597" s="95" t="str">
        <f t="shared" ref="B597" si="593">IF(AND(C597="",D597="",E597),"",A597)</f>
        <v/>
      </c>
      <c r="C597" s="93"/>
      <c r="D597" s="93"/>
      <c r="E597" s="94"/>
      <c r="F597" s="97" t="str">
        <f>IF(B597="","",Vypocet_SKRYT!EB583)</f>
        <v/>
      </c>
      <c r="G597" s="98" t="str">
        <f t="shared" si="533"/>
        <v/>
      </c>
      <c r="H597" t="str">
        <f>IF(I597=1,VstupniParametry_SKRYT!$I$6&amp;""&amp;$D$10,IF(I597=2,VstupniParametry_SKRYT!$I$5,""))</f>
        <v/>
      </c>
      <c r="I597" t="str">
        <f t="shared" ref="I597:I660" si="594">IF(E597="","",IF(AND(ISNUMBER(E597),E597&gt;=1,E597&lt;=2030),IF(E597&gt;$D$10,1,""),2))</f>
        <v/>
      </c>
    </row>
    <row r="598" spans="1:9" ht="15" thickBot="1" x14ac:dyDescent="0.25">
      <c r="A598" s="28">
        <v>579</v>
      </c>
      <c r="B598" s="95" t="str">
        <f t="shared" ref="B598" si="595">IF(AND(C598="",D598="",E598=""),"",A598)</f>
        <v/>
      </c>
      <c r="C598" s="91"/>
      <c r="D598" s="92"/>
      <c r="E598" s="91"/>
      <c r="F598" s="97" t="str">
        <f>IF(B598="","",Vypocet_SKRYT!EB584)</f>
        <v/>
      </c>
      <c r="G598" s="98" t="str">
        <f t="shared" si="533"/>
        <v/>
      </c>
      <c r="H598" t="str">
        <f>IF(I598=1,VstupniParametry_SKRYT!$I$6&amp;""&amp;$D$10,IF(I598=2,VstupniParametry_SKRYT!$I$5,""))</f>
        <v/>
      </c>
      <c r="I598" t="str">
        <f t="shared" si="594"/>
        <v/>
      </c>
    </row>
    <row r="599" spans="1:9" ht="15" thickBot="1" x14ac:dyDescent="0.25">
      <c r="A599" s="28">
        <v>580</v>
      </c>
      <c r="B599" s="95" t="str">
        <f t="shared" ref="B599" si="596">IF(AND(C599="",D599="",E599),"",A599)</f>
        <v/>
      </c>
      <c r="C599" s="93"/>
      <c r="D599" s="93"/>
      <c r="E599" s="94"/>
      <c r="F599" s="97" t="str">
        <f>IF(B599="","",Vypocet_SKRYT!EB585)</f>
        <v/>
      </c>
      <c r="G599" s="98" t="str">
        <f t="shared" si="533"/>
        <v/>
      </c>
      <c r="H599" t="str">
        <f>IF(I599=1,VstupniParametry_SKRYT!$I$6&amp;""&amp;$D$10,IF(I599=2,VstupniParametry_SKRYT!$I$5,""))</f>
        <v/>
      </c>
      <c r="I599" t="str">
        <f t="shared" si="594"/>
        <v/>
      </c>
    </row>
    <row r="600" spans="1:9" ht="15" thickBot="1" x14ac:dyDescent="0.25">
      <c r="A600" s="28">
        <v>581</v>
      </c>
      <c r="B600" s="95" t="str">
        <f t="shared" ref="B600" si="597">IF(AND(C600="",D600="",E600=""),"",A600)</f>
        <v/>
      </c>
      <c r="C600" s="91"/>
      <c r="D600" s="92"/>
      <c r="E600" s="91"/>
      <c r="F600" s="97" t="str">
        <f>IF(B600="","",Vypocet_SKRYT!EB586)</f>
        <v/>
      </c>
      <c r="G600" s="98" t="str">
        <f t="shared" si="533"/>
        <v/>
      </c>
      <c r="H600" t="str">
        <f>IF(I600=1,VstupniParametry_SKRYT!$I$6&amp;""&amp;$D$10,IF(I600=2,VstupniParametry_SKRYT!$I$5,""))</f>
        <v/>
      </c>
      <c r="I600" t="str">
        <f t="shared" si="594"/>
        <v/>
      </c>
    </row>
    <row r="601" spans="1:9" ht="15" thickBot="1" x14ac:dyDescent="0.25">
      <c r="A601" s="28">
        <v>582</v>
      </c>
      <c r="B601" s="95" t="str">
        <f t="shared" ref="B601" si="598">IF(AND(C601="",D601="",E601),"",A601)</f>
        <v/>
      </c>
      <c r="C601" s="93"/>
      <c r="D601" s="93"/>
      <c r="E601" s="94"/>
      <c r="F601" s="97" t="str">
        <f>IF(B601="","",Vypocet_SKRYT!EB587)</f>
        <v/>
      </c>
      <c r="G601" s="98" t="str">
        <f t="shared" ref="G601:G664" si="599">IF(B601="","",F601*0.065)</f>
        <v/>
      </c>
      <c r="H601" t="str">
        <f>IF(I601=1,VstupniParametry_SKRYT!$I$6&amp;""&amp;$D$10,IF(I601=2,VstupniParametry_SKRYT!$I$5,""))</f>
        <v/>
      </c>
      <c r="I601" t="str">
        <f t="shared" si="594"/>
        <v/>
      </c>
    </row>
    <row r="602" spans="1:9" ht="15" thickBot="1" x14ac:dyDescent="0.25">
      <c r="A602" s="28">
        <v>583</v>
      </c>
      <c r="B602" s="95" t="str">
        <f t="shared" ref="B602" si="600">IF(AND(C602="",D602="",E602=""),"",A602)</f>
        <v/>
      </c>
      <c r="C602" s="91"/>
      <c r="D602" s="92"/>
      <c r="E602" s="91"/>
      <c r="F602" s="97" t="str">
        <f>IF(B602="","",Vypocet_SKRYT!EB588)</f>
        <v/>
      </c>
      <c r="G602" s="98" t="str">
        <f t="shared" si="599"/>
        <v/>
      </c>
      <c r="H602" t="str">
        <f>IF(I602=1,VstupniParametry_SKRYT!$I$6&amp;""&amp;$D$10,IF(I602=2,VstupniParametry_SKRYT!$I$5,""))</f>
        <v/>
      </c>
      <c r="I602" t="str">
        <f t="shared" si="594"/>
        <v/>
      </c>
    </row>
    <row r="603" spans="1:9" ht="15" thickBot="1" x14ac:dyDescent="0.25">
      <c r="A603" s="28">
        <v>584</v>
      </c>
      <c r="B603" s="95" t="str">
        <f t="shared" ref="B603" si="601">IF(AND(C603="",D603="",E603),"",A603)</f>
        <v/>
      </c>
      <c r="C603" s="93"/>
      <c r="D603" s="93"/>
      <c r="E603" s="94"/>
      <c r="F603" s="97" t="str">
        <f>IF(B603="","",Vypocet_SKRYT!EB589)</f>
        <v/>
      </c>
      <c r="G603" s="98" t="str">
        <f t="shared" si="599"/>
        <v/>
      </c>
      <c r="H603" t="str">
        <f>IF(I603=1,VstupniParametry_SKRYT!$I$6&amp;""&amp;$D$10,IF(I603=2,VstupniParametry_SKRYT!$I$5,""))</f>
        <v/>
      </c>
      <c r="I603" t="str">
        <f t="shared" si="594"/>
        <v/>
      </c>
    </row>
    <row r="604" spans="1:9" ht="15" thickBot="1" x14ac:dyDescent="0.25">
      <c r="A604" s="28">
        <v>585</v>
      </c>
      <c r="B604" s="95" t="str">
        <f t="shared" ref="B604" si="602">IF(AND(C604="",D604="",E604=""),"",A604)</f>
        <v/>
      </c>
      <c r="C604" s="91"/>
      <c r="D604" s="92"/>
      <c r="E604" s="91"/>
      <c r="F604" s="97" t="str">
        <f>IF(B604="","",Vypocet_SKRYT!EB590)</f>
        <v/>
      </c>
      <c r="G604" s="98" t="str">
        <f t="shared" si="599"/>
        <v/>
      </c>
      <c r="H604" t="str">
        <f>IF(I604=1,VstupniParametry_SKRYT!$I$6&amp;""&amp;$D$10,IF(I604=2,VstupniParametry_SKRYT!$I$5,""))</f>
        <v/>
      </c>
      <c r="I604" t="str">
        <f t="shared" si="594"/>
        <v/>
      </c>
    </row>
    <row r="605" spans="1:9" ht="15" thickBot="1" x14ac:dyDescent="0.25">
      <c r="A605" s="28">
        <v>586</v>
      </c>
      <c r="B605" s="95" t="str">
        <f t="shared" ref="B605" si="603">IF(AND(C605="",D605="",E605),"",A605)</f>
        <v/>
      </c>
      <c r="C605" s="93"/>
      <c r="D605" s="93"/>
      <c r="E605" s="94"/>
      <c r="F605" s="97" t="str">
        <f>IF(B605="","",Vypocet_SKRYT!EB591)</f>
        <v/>
      </c>
      <c r="G605" s="98" t="str">
        <f t="shared" si="599"/>
        <v/>
      </c>
      <c r="H605" t="str">
        <f>IF(I605=1,VstupniParametry_SKRYT!$I$6&amp;""&amp;$D$10,IF(I605=2,VstupniParametry_SKRYT!$I$5,""))</f>
        <v/>
      </c>
      <c r="I605" t="str">
        <f t="shared" si="594"/>
        <v/>
      </c>
    </row>
    <row r="606" spans="1:9" ht="15" thickBot="1" x14ac:dyDescent="0.25">
      <c r="A606" s="28">
        <v>587</v>
      </c>
      <c r="B606" s="95" t="str">
        <f t="shared" ref="B606" si="604">IF(AND(C606="",D606="",E606=""),"",A606)</f>
        <v/>
      </c>
      <c r="C606" s="91"/>
      <c r="D606" s="92"/>
      <c r="E606" s="91"/>
      <c r="F606" s="97" t="str">
        <f>IF(B606="","",Vypocet_SKRYT!EB592)</f>
        <v/>
      </c>
      <c r="G606" s="98" t="str">
        <f t="shared" si="599"/>
        <v/>
      </c>
      <c r="H606" t="str">
        <f>IF(I606=1,VstupniParametry_SKRYT!$I$6&amp;""&amp;$D$10,IF(I606=2,VstupniParametry_SKRYT!$I$5,""))</f>
        <v/>
      </c>
      <c r="I606" t="str">
        <f t="shared" si="594"/>
        <v/>
      </c>
    </row>
    <row r="607" spans="1:9" ht="15" thickBot="1" x14ac:dyDescent="0.25">
      <c r="A607" s="28">
        <v>588</v>
      </c>
      <c r="B607" s="95" t="str">
        <f t="shared" ref="B607" si="605">IF(AND(C607="",D607="",E607),"",A607)</f>
        <v/>
      </c>
      <c r="C607" s="93"/>
      <c r="D607" s="93"/>
      <c r="E607" s="94"/>
      <c r="F607" s="97" t="str">
        <f>IF(B607="","",Vypocet_SKRYT!EB593)</f>
        <v/>
      </c>
      <c r="G607" s="98" t="str">
        <f t="shared" si="599"/>
        <v/>
      </c>
      <c r="H607" t="str">
        <f>IF(I607=1,VstupniParametry_SKRYT!$I$6&amp;""&amp;$D$10,IF(I607=2,VstupniParametry_SKRYT!$I$5,""))</f>
        <v/>
      </c>
      <c r="I607" t="str">
        <f t="shared" si="594"/>
        <v/>
      </c>
    </row>
    <row r="608" spans="1:9" ht="15" thickBot="1" x14ac:dyDescent="0.25">
      <c r="A608" s="28">
        <v>589</v>
      </c>
      <c r="B608" s="95" t="str">
        <f t="shared" ref="B608" si="606">IF(AND(C608="",D608="",E608=""),"",A608)</f>
        <v/>
      </c>
      <c r="C608" s="91"/>
      <c r="D608" s="92"/>
      <c r="E608" s="91"/>
      <c r="F608" s="97" t="str">
        <f>IF(B608="","",Vypocet_SKRYT!EB594)</f>
        <v/>
      </c>
      <c r="G608" s="98" t="str">
        <f t="shared" si="599"/>
        <v/>
      </c>
      <c r="H608" t="str">
        <f>IF(I608=1,VstupniParametry_SKRYT!$I$6&amp;""&amp;$D$10,IF(I608=2,VstupniParametry_SKRYT!$I$5,""))</f>
        <v/>
      </c>
      <c r="I608" t="str">
        <f t="shared" si="594"/>
        <v/>
      </c>
    </row>
    <row r="609" spans="1:9" ht="15" thickBot="1" x14ac:dyDescent="0.25">
      <c r="A609" s="28">
        <v>590</v>
      </c>
      <c r="B609" s="95" t="str">
        <f t="shared" ref="B609" si="607">IF(AND(C609="",D609="",E609),"",A609)</f>
        <v/>
      </c>
      <c r="C609" s="93"/>
      <c r="D609" s="93"/>
      <c r="E609" s="94"/>
      <c r="F609" s="97" t="str">
        <f>IF(B609="","",Vypocet_SKRYT!EB595)</f>
        <v/>
      </c>
      <c r="G609" s="98" t="str">
        <f t="shared" si="599"/>
        <v/>
      </c>
      <c r="H609" t="str">
        <f>IF(I609=1,VstupniParametry_SKRYT!$I$6&amp;""&amp;$D$10,IF(I609=2,VstupniParametry_SKRYT!$I$5,""))</f>
        <v/>
      </c>
      <c r="I609" t="str">
        <f t="shared" si="594"/>
        <v/>
      </c>
    </row>
    <row r="610" spans="1:9" ht="15" thickBot="1" x14ac:dyDescent="0.25">
      <c r="A610" s="28">
        <v>591</v>
      </c>
      <c r="B610" s="95" t="str">
        <f t="shared" ref="B610" si="608">IF(AND(C610="",D610="",E610=""),"",A610)</f>
        <v/>
      </c>
      <c r="C610" s="91"/>
      <c r="D610" s="92"/>
      <c r="E610" s="91"/>
      <c r="F610" s="97" t="str">
        <f>IF(B610="","",Vypocet_SKRYT!EB596)</f>
        <v/>
      </c>
      <c r="G610" s="98" t="str">
        <f t="shared" si="599"/>
        <v/>
      </c>
      <c r="H610" t="str">
        <f>IF(I610=1,VstupniParametry_SKRYT!$I$6&amp;""&amp;$D$10,IF(I610=2,VstupniParametry_SKRYT!$I$5,""))</f>
        <v/>
      </c>
      <c r="I610" t="str">
        <f t="shared" si="594"/>
        <v/>
      </c>
    </row>
    <row r="611" spans="1:9" ht="15" thickBot="1" x14ac:dyDescent="0.25">
      <c r="A611" s="28">
        <v>592</v>
      </c>
      <c r="B611" s="95" t="str">
        <f t="shared" ref="B611" si="609">IF(AND(C611="",D611="",E611),"",A611)</f>
        <v/>
      </c>
      <c r="C611" s="93"/>
      <c r="D611" s="93"/>
      <c r="E611" s="94"/>
      <c r="F611" s="97" t="str">
        <f>IF(B611="","",Vypocet_SKRYT!EB597)</f>
        <v/>
      </c>
      <c r="G611" s="98" t="str">
        <f t="shared" si="599"/>
        <v/>
      </c>
      <c r="H611" t="str">
        <f>IF(I611=1,VstupniParametry_SKRYT!$I$6&amp;""&amp;$D$10,IF(I611=2,VstupniParametry_SKRYT!$I$5,""))</f>
        <v/>
      </c>
      <c r="I611" t="str">
        <f t="shared" si="594"/>
        <v/>
      </c>
    </row>
    <row r="612" spans="1:9" ht="15" thickBot="1" x14ac:dyDescent="0.25">
      <c r="A612" s="28">
        <v>593</v>
      </c>
      <c r="B612" s="95" t="str">
        <f t="shared" ref="B612" si="610">IF(AND(C612="",D612="",E612=""),"",A612)</f>
        <v/>
      </c>
      <c r="C612" s="91"/>
      <c r="D612" s="92"/>
      <c r="E612" s="91"/>
      <c r="F612" s="97" t="str">
        <f>IF(B612="","",Vypocet_SKRYT!EB598)</f>
        <v/>
      </c>
      <c r="G612" s="98" t="str">
        <f t="shared" si="599"/>
        <v/>
      </c>
      <c r="H612" t="str">
        <f>IF(I612=1,VstupniParametry_SKRYT!$I$6&amp;""&amp;$D$10,IF(I612=2,VstupniParametry_SKRYT!$I$5,""))</f>
        <v/>
      </c>
      <c r="I612" t="str">
        <f t="shared" si="594"/>
        <v/>
      </c>
    </row>
    <row r="613" spans="1:9" ht="15" thickBot="1" x14ac:dyDescent="0.25">
      <c r="A613" s="28">
        <v>594</v>
      </c>
      <c r="B613" s="95" t="str">
        <f t="shared" ref="B613" si="611">IF(AND(C613="",D613="",E613),"",A613)</f>
        <v/>
      </c>
      <c r="C613" s="93"/>
      <c r="D613" s="93"/>
      <c r="E613" s="94"/>
      <c r="F613" s="97" t="str">
        <f>IF(B613="","",Vypocet_SKRYT!EB599)</f>
        <v/>
      </c>
      <c r="G613" s="98" t="str">
        <f t="shared" si="599"/>
        <v/>
      </c>
      <c r="H613" t="str">
        <f>IF(I613=1,VstupniParametry_SKRYT!$I$6&amp;""&amp;$D$10,IF(I613=2,VstupniParametry_SKRYT!$I$5,""))</f>
        <v/>
      </c>
      <c r="I613" t="str">
        <f t="shared" si="594"/>
        <v/>
      </c>
    </row>
    <row r="614" spans="1:9" ht="15" thickBot="1" x14ac:dyDescent="0.25">
      <c r="A614" s="28">
        <v>595</v>
      </c>
      <c r="B614" s="95" t="str">
        <f t="shared" ref="B614" si="612">IF(AND(C614="",D614="",E614=""),"",A614)</f>
        <v/>
      </c>
      <c r="C614" s="91"/>
      <c r="D614" s="92"/>
      <c r="E614" s="91"/>
      <c r="F614" s="97" t="str">
        <f>IF(B614="","",Vypocet_SKRYT!EB600)</f>
        <v/>
      </c>
      <c r="G614" s="98" t="str">
        <f t="shared" si="599"/>
        <v/>
      </c>
      <c r="H614" t="str">
        <f>IF(I614=1,VstupniParametry_SKRYT!$I$6&amp;""&amp;$D$10,IF(I614=2,VstupniParametry_SKRYT!$I$5,""))</f>
        <v/>
      </c>
      <c r="I614" t="str">
        <f t="shared" si="594"/>
        <v/>
      </c>
    </row>
    <row r="615" spans="1:9" ht="15" thickBot="1" x14ac:dyDescent="0.25">
      <c r="A615" s="28">
        <v>596</v>
      </c>
      <c r="B615" s="95" t="str">
        <f t="shared" ref="B615" si="613">IF(AND(C615="",D615="",E615),"",A615)</f>
        <v/>
      </c>
      <c r="C615" s="93"/>
      <c r="D615" s="93"/>
      <c r="E615" s="94"/>
      <c r="F615" s="97" t="str">
        <f>IF(B615="","",Vypocet_SKRYT!EB601)</f>
        <v/>
      </c>
      <c r="G615" s="98" t="str">
        <f t="shared" si="599"/>
        <v/>
      </c>
      <c r="H615" t="str">
        <f>IF(I615=1,VstupniParametry_SKRYT!$I$6&amp;""&amp;$D$10,IF(I615=2,VstupniParametry_SKRYT!$I$5,""))</f>
        <v/>
      </c>
      <c r="I615" t="str">
        <f t="shared" si="594"/>
        <v/>
      </c>
    </row>
    <row r="616" spans="1:9" ht="15" thickBot="1" x14ac:dyDescent="0.25">
      <c r="A616" s="28">
        <v>597</v>
      </c>
      <c r="B616" s="95" t="str">
        <f t="shared" ref="B616" si="614">IF(AND(C616="",D616="",E616=""),"",A616)</f>
        <v/>
      </c>
      <c r="C616" s="91"/>
      <c r="D616" s="92"/>
      <c r="E616" s="91"/>
      <c r="F616" s="97" t="str">
        <f>IF(B616="","",Vypocet_SKRYT!EB602)</f>
        <v/>
      </c>
      <c r="G616" s="98" t="str">
        <f t="shared" si="599"/>
        <v/>
      </c>
      <c r="H616" t="str">
        <f>IF(I616=1,VstupniParametry_SKRYT!$I$6&amp;""&amp;$D$10,IF(I616=2,VstupniParametry_SKRYT!$I$5,""))</f>
        <v/>
      </c>
      <c r="I616" t="str">
        <f t="shared" si="594"/>
        <v/>
      </c>
    </row>
    <row r="617" spans="1:9" ht="15" thickBot="1" x14ac:dyDescent="0.25">
      <c r="A617" s="28">
        <v>598</v>
      </c>
      <c r="B617" s="95" t="str">
        <f t="shared" ref="B617" si="615">IF(AND(C617="",D617="",E617),"",A617)</f>
        <v/>
      </c>
      <c r="C617" s="93"/>
      <c r="D617" s="93"/>
      <c r="E617" s="94"/>
      <c r="F617" s="97" t="str">
        <f>IF(B617="","",Vypocet_SKRYT!EB603)</f>
        <v/>
      </c>
      <c r="G617" s="98" t="str">
        <f t="shared" si="599"/>
        <v/>
      </c>
      <c r="H617" t="str">
        <f>IF(I617=1,VstupniParametry_SKRYT!$I$6&amp;""&amp;$D$10,IF(I617=2,VstupniParametry_SKRYT!$I$5,""))</f>
        <v/>
      </c>
      <c r="I617" t="str">
        <f t="shared" si="594"/>
        <v/>
      </c>
    </row>
    <row r="618" spans="1:9" ht="15" thickBot="1" x14ac:dyDescent="0.25">
      <c r="A618" s="28">
        <v>599</v>
      </c>
      <c r="B618" s="95" t="str">
        <f t="shared" ref="B618" si="616">IF(AND(C618="",D618="",E618=""),"",A618)</f>
        <v/>
      </c>
      <c r="C618" s="91"/>
      <c r="D618" s="92"/>
      <c r="E618" s="91"/>
      <c r="F618" s="97" t="str">
        <f>IF(B618="","",Vypocet_SKRYT!EB604)</f>
        <v/>
      </c>
      <c r="G618" s="98" t="str">
        <f t="shared" si="599"/>
        <v/>
      </c>
      <c r="H618" t="str">
        <f>IF(I618=1,VstupniParametry_SKRYT!$I$6&amp;""&amp;$D$10,IF(I618=2,VstupniParametry_SKRYT!$I$5,""))</f>
        <v/>
      </c>
      <c r="I618" t="str">
        <f t="shared" si="594"/>
        <v/>
      </c>
    </row>
    <row r="619" spans="1:9" ht="15" thickBot="1" x14ac:dyDescent="0.25">
      <c r="A619" s="28">
        <v>600</v>
      </c>
      <c r="B619" s="95" t="str">
        <f t="shared" ref="B619" si="617">IF(AND(C619="",D619="",E619),"",A619)</f>
        <v/>
      </c>
      <c r="C619" s="93"/>
      <c r="D619" s="93"/>
      <c r="E619" s="94"/>
      <c r="F619" s="97" t="str">
        <f>IF(B619="","",Vypocet_SKRYT!EB605)</f>
        <v/>
      </c>
      <c r="G619" s="98" t="str">
        <f t="shared" si="599"/>
        <v/>
      </c>
      <c r="H619" t="str">
        <f>IF(I619=1,VstupniParametry_SKRYT!$I$6&amp;""&amp;$D$10,IF(I619=2,VstupniParametry_SKRYT!$I$5,""))</f>
        <v/>
      </c>
      <c r="I619" t="str">
        <f t="shared" si="594"/>
        <v/>
      </c>
    </row>
    <row r="620" spans="1:9" ht="15" thickBot="1" x14ac:dyDescent="0.25">
      <c r="A620" s="28">
        <v>601</v>
      </c>
      <c r="B620" s="95" t="str">
        <f t="shared" ref="B620" si="618">IF(AND(C620="",D620="",E620=""),"",A620)</f>
        <v/>
      </c>
      <c r="C620" s="91"/>
      <c r="D620" s="92"/>
      <c r="E620" s="91"/>
      <c r="F620" s="97" t="str">
        <f>IF(B620="","",Vypocet_SKRYT!EB606)</f>
        <v/>
      </c>
      <c r="G620" s="98" t="str">
        <f t="shared" si="599"/>
        <v/>
      </c>
      <c r="H620" t="str">
        <f>IF(I620=1,VstupniParametry_SKRYT!$I$6&amp;""&amp;$D$10,IF(I620=2,VstupniParametry_SKRYT!$I$5,""))</f>
        <v/>
      </c>
      <c r="I620" t="str">
        <f t="shared" si="594"/>
        <v/>
      </c>
    </row>
    <row r="621" spans="1:9" ht="15" thickBot="1" x14ac:dyDescent="0.25">
      <c r="A621" s="28">
        <v>602</v>
      </c>
      <c r="B621" s="95" t="str">
        <f t="shared" ref="B621" si="619">IF(AND(C621="",D621="",E621),"",A621)</f>
        <v/>
      </c>
      <c r="C621" s="93"/>
      <c r="D621" s="93"/>
      <c r="E621" s="94"/>
      <c r="F621" s="97" t="str">
        <f>IF(B621="","",Vypocet_SKRYT!EB607)</f>
        <v/>
      </c>
      <c r="G621" s="98" t="str">
        <f t="shared" si="599"/>
        <v/>
      </c>
      <c r="H621" t="str">
        <f>IF(I621=1,VstupniParametry_SKRYT!$I$6&amp;""&amp;$D$10,IF(I621=2,VstupniParametry_SKRYT!$I$5,""))</f>
        <v/>
      </c>
      <c r="I621" t="str">
        <f t="shared" si="594"/>
        <v/>
      </c>
    </row>
    <row r="622" spans="1:9" ht="15" thickBot="1" x14ac:dyDescent="0.25">
      <c r="A622" s="28">
        <v>603</v>
      </c>
      <c r="B622" s="95" t="str">
        <f t="shared" ref="B622" si="620">IF(AND(C622="",D622="",E622=""),"",A622)</f>
        <v/>
      </c>
      <c r="C622" s="91"/>
      <c r="D622" s="92"/>
      <c r="E622" s="91"/>
      <c r="F622" s="97" t="str">
        <f>IF(B622="","",Vypocet_SKRYT!EB608)</f>
        <v/>
      </c>
      <c r="G622" s="98" t="str">
        <f t="shared" si="599"/>
        <v/>
      </c>
      <c r="H622" t="str">
        <f>IF(I622=1,VstupniParametry_SKRYT!$I$6&amp;""&amp;$D$10,IF(I622=2,VstupniParametry_SKRYT!$I$5,""))</f>
        <v/>
      </c>
      <c r="I622" t="str">
        <f t="shared" si="594"/>
        <v/>
      </c>
    </row>
    <row r="623" spans="1:9" ht="15" thickBot="1" x14ac:dyDescent="0.25">
      <c r="A623" s="28">
        <v>604</v>
      </c>
      <c r="B623" s="95" t="str">
        <f t="shared" ref="B623" si="621">IF(AND(C623="",D623="",E623),"",A623)</f>
        <v/>
      </c>
      <c r="C623" s="93"/>
      <c r="D623" s="93"/>
      <c r="E623" s="94"/>
      <c r="F623" s="97" t="str">
        <f>IF(B623="","",Vypocet_SKRYT!EB609)</f>
        <v/>
      </c>
      <c r="G623" s="98" t="str">
        <f t="shared" si="599"/>
        <v/>
      </c>
      <c r="H623" t="str">
        <f>IF(I623=1,VstupniParametry_SKRYT!$I$6&amp;""&amp;$D$10,IF(I623=2,VstupniParametry_SKRYT!$I$5,""))</f>
        <v/>
      </c>
      <c r="I623" t="str">
        <f t="shared" si="594"/>
        <v/>
      </c>
    </row>
    <row r="624" spans="1:9" ht="15" thickBot="1" x14ac:dyDescent="0.25">
      <c r="A624" s="28">
        <v>605</v>
      </c>
      <c r="B624" s="95" t="str">
        <f t="shared" ref="B624" si="622">IF(AND(C624="",D624="",E624=""),"",A624)</f>
        <v/>
      </c>
      <c r="C624" s="91"/>
      <c r="D624" s="92"/>
      <c r="E624" s="91"/>
      <c r="F624" s="97" t="str">
        <f>IF(B624="","",Vypocet_SKRYT!EB610)</f>
        <v/>
      </c>
      <c r="G624" s="98" t="str">
        <f t="shared" si="599"/>
        <v/>
      </c>
      <c r="H624" t="str">
        <f>IF(I624=1,VstupniParametry_SKRYT!$I$6&amp;""&amp;$D$10,IF(I624=2,VstupniParametry_SKRYT!$I$5,""))</f>
        <v/>
      </c>
      <c r="I624" t="str">
        <f t="shared" si="594"/>
        <v/>
      </c>
    </row>
    <row r="625" spans="1:9" ht="15" thickBot="1" x14ac:dyDescent="0.25">
      <c r="A625" s="28">
        <v>606</v>
      </c>
      <c r="B625" s="95" t="str">
        <f t="shared" ref="B625" si="623">IF(AND(C625="",D625="",E625),"",A625)</f>
        <v/>
      </c>
      <c r="C625" s="93"/>
      <c r="D625" s="93"/>
      <c r="E625" s="94"/>
      <c r="F625" s="97" t="str">
        <f>IF(B625="","",Vypocet_SKRYT!EB611)</f>
        <v/>
      </c>
      <c r="G625" s="98" t="str">
        <f t="shared" si="599"/>
        <v/>
      </c>
      <c r="H625" t="str">
        <f>IF(I625=1,VstupniParametry_SKRYT!$I$6&amp;""&amp;$D$10,IF(I625=2,VstupniParametry_SKRYT!$I$5,""))</f>
        <v/>
      </c>
      <c r="I625" t="str">
        <f t="shared" si="594"/>
        <v/>
      </c>
    </row>
    <row r="626" spans="1:9" ht="15" thickBot="1" x14ac:dyDescent="0.25">
      <c r="A626" s="28">
        <v>607</v>
      </c>
      <c r="B626" s="95" t="str">
        <f t="shared" ref="B626" si="624">IF(AND(C626="",D626="",E626=""),"",A626)</f>
        <v/>
      </c>
      <c r="C626" s="91"/>
      <c r="D626" s="92"/>
      <c r="E626" s="91"/>
      <c r="F626" s="97" t="str">
        <f>IF(B626="","",Vypocet_SKRYT!EB612)</f>
        <v/>
      </c>
      <c r="G626" s="98" t="str">
        <f t="shared" si="599"/>
        <v/>
      </c>
      <c r="H626" t="str">
        <f>IF(I626=1,VstupniParametry_SKRYT!$I$6&amp;""&amp;$D$10,IF(I626=2,VstupniParametry_SKRYT!$I$5,""))</f>
        <v/>
      </c>
      <c r="I626" t="str">
        <f t="shared" si="594"/>
        <v/>
      </c>
    </row>
    <row r="627" spans="1:9" ht="15" thickBot="1" x14ac:dyDescent="0.25">
      <c r="A627" s="28">
        <v>608</v>
      </c>
      <c r="B627" s="95" t="str">
        <f t="shared" ref="B627" si="625">IF(AND(C627="",D627="",E627),"",A627)</f>
        <v/>
      </c>
      <c r="C627" s="93"/>
      <c r="D627" s="93"/>
      <c r="E627" s="94"/>
      <c r="F627" s="97" t="str">
        <f>IF(B627="","",Vypocet_SKRYT!EB613)</f>
        <v/>
      </c>
      <c r="G627" s="98" t="str">
        <f t="shared" si="599"/>
        <v/>
      </c>
      <c r="H627" t="str">
        <f>IF(I627=1,VstupniParametry_SKRYT!$I$6&amp;""&amp;$D$10,IF(I627=2,VstupniParametry_SKRYT!$I$5,""))</f>
        <v/>
      </c>
      <c r="I627" t="str">
        <f t="shared" si="594"/>
        <v/>
      </c>
    </row>
    <row r="628" spans="1:9" ht="15" thickBot="1" x14ac:dyDescent="0.25">
      <c r="A628" s="28">
        <v>609</v>
      </c>
      <c r="B628" s="95" t="str">
        <f t="shared" ref="B628" si="626">IF(AND(C628="",D628="",E628=""),"",A628)</f>
        <v/>
      </c>
      <c r="C628" s="91"/>
      <c r="D628" s="92"/>
      <c r="E628" s="91"/>
      <c r="F628" s="97" t="str">
        <f>IF(B628="","",Vypocet_SKRYT!EB614)</f>
        <v/>
      </c>
      <c r="G628" s="98" t="str">
        <f t="shared" si="599"/>
        <v/>
      </c>
      <c r="H628" t="str">
        <f>IF(I628=1,VstupniParametry_SKRYT!$I$6&amp;""&amp;$D$10,IF(I628=2,VstupniParametry_SKRYT!$I$5,""))</f>
        <v/>
      </c>
      <c r="I628" t="str">
        <f t="shared" si="594"/>
        <v/>
      </c>
    </row>
    <row r="629" spans="1:9" ht="15" thickBot="1" x14ac:dyDescent="0.25">
      <c r="A629" s="28">
        <v>610</v>
      </c>
      <c r="B629" s="95" t="str">
        <f t="shared" ref="B629" si="627">IF(AND(C629="",D629="",E629),"",A629)</f>
        <v/>
      </c>
      <c r="C629" s="93"/>
      <c r="D629" s="93"/>
      <c r="E629" s="94"/>
      <c r="F629" s="97" t="str">
        <f>IF(B629="","",Vypocet_SKRYT!EB615)</f>
        <v/>
      </c>
      <c r="G629" s="98" t="str">
        <f t="shared" si="599"/>
        <v/>
      </c>
      <c r="H629" t="str">
        <f>IF(I629=1,VstupniParametry_SKRYT!$I$6&amp;""&amp;$D$10,IF(I629=2,VstupniParametry_SKRYT!$I$5,""))</f>
        <v/>
      </c>
      <c r="I629" t="str">
        <f t="shared" si="594"/>
        <v/>
      </c>
    </row>
    <row r="630" spans="1:9" ht="15" thickBot="1" x14ac:dyDescent="0.25">
      <c r="A630" s="28">
        <v>611</v>
      </c>
      <c r="B630" s="95" t="str">
        <f t="shared" ref="B630" si="628">IF(AND(C630="",D630="",E630=""),"",A630)</f>
        <v/>
      </c>
      <c r="C630" s="91"/>
      <c r="D630" s="92"/>
      <c r="E630" s="91"/>
      <c r="F630" s="97" t="str">
        <f>IF(B630="","",Vypocet_SKRYT!EB616)</f>
        <v/>
      </c>
      <c r="G630" s="98" t="str">
        <f t="shared" si="599"/>
        <v/>
      </c>
      <c r="H630" t="str">
        <f>IF(I630=1,VstupniParametry_SKRYT!$I$6&amp;""&amp;$D$10,IF(I630=2,VstupniParametry_SKRYT!$I$5,""))</f>
        <v/>
      </c>
      <c r="I630" t="str">
        <f t="shared" si="594"/>
        <v/>
      </c>
    </row>
    <row r="631" spans="1:9" ht="15" thickBot="1" x14ac:dyDescent="0.25">
      <c r="A631" s="28">
        <v>612</v>
      </c>
      <c r="B631" s="95" t="str">
        <f t="shared" ref="B631" si="629">IF(AND(C631="",D631="",E631),"",A631)</f>
        <v/>
      </c>
      <c r="C631" s="93"/>
      <c r="D631" s="93"/>
      <c r="E631" s="94"/>
      <c r="F631" s="97" t="str">
        <f>IF(B631="","",Vypocet_SKRYT!EB617)</f>
        <v/>
      </c>
      <c r="G631" s="98" t="str">
        <f t="shared" si="599"/>
        <v/>
      </c>
      <c r="H631" t="str">
        <f>IF(I631=1,VstupniParametry_SKRYT!$I$6&amp;""&amp;$D$10,IF(I631=2,VstupniParametry_SKRYT!$I$5,""))</f>
        <v/>
      </c>
      <c r="I631" t="str">
        <f t="shared" si="594"/>
        <v/>
      </c>
    </row>
    <row r="632" spans="1:9" ht="15" thickBot="1" x14ac:dyDescent="0.25">
      <c r="A632" s="28">
        <v>613</v>
      </c>
      <c r="B632" s="95" t="str">
        <f t="shared" ref="B632" si="630">IF(AND(C632="",D632="",E632=""),"",A632)</f>
        <v/>
      </c>
      <c r="C632" s="91"/>
      <c r="D632" s="92"/>
      <c r="E632" s="91"/>
      <c r="F632" s="97" t="str">
        <f>IF(B632="","",Vypocet_SKRYT!EB618)</f>
        <v/>
      </c>
      <c r="G632" s="98" t="str">
        <f t="shared" si="599"/>
        <v/>
      </c>
      <c r="H632" t="str">
        <f>IF(I632=1,VstupniParametry_SKRYT!$I$6&amp;""&amp;$D$10,IF(I632=2,VstupniParametry_SKRYT!$I$5,""))</f>
        <v/>
      </c>
      <c r="I632" t="str">
        <f t="shared" si="594"/>
        <v/>
      </c>
    </row>
    <row r="633" spans="1:9" ht="15" thickBot="1" x14ac:dyDescent="0.25">
      <c r="A633" s="28">
        <v>614</v>
      </c>
      <c r="B633" s="95" t="str">
        <f t="shared" ref="B633" si="631">IF(AND(C633="",D633="",E633),"",A633)</f>
        <v/>
      </c>
      <c r="C633" s="93"/>
      <c r="D633" s="93"/>
      <c r="E633" s="94"/>
      <c r="F633" s="97" t="str">
        <f>IF(B633="","",Vypocet_SKRYT!EB619)</f>
        <v/>
      </c>
      <c r="G633" s="98" t="str">
        <f t="shared" si="599"/>
        <v/>
      </c>
      <c r="H633" t="str">
        <f>IF(I633=1,VstupniParametry_SKRYT!$I$6&amp;""&amp;$D$10,IF(I633=2,VstupniParametry_SKRYT!$I$5,""))</f>
        <v/>
      </c>
      <c r="I633" t="str">
        <f t="shared" si="594"/>
        <v/>
      </c>
    </row>
    <row r="634" spans="1:9" ht="15" thickBot="1" x14ac:dyDescent="0.25">
      <c r="A634" s="28">
        <v>615</v>
      </c>
      <c r="B634" s="95" t="str">
        <f t="shared" ref="B634" si="632">IF(AND(C634="",D634="",E634=""),"",A634)</f>
        <v/>
      </c>
      <c r="C634" s="91"/>
      <c r="D634" s="92"/>
      <c r="E634" s="91"/>
      <c r="F634" s="97" t="str">
        <f>IF(B634="","",Vypocet_SKRYT!EB620)</f>
        <v/>
      </c>
      <c r="G634" s="98" t="str">
        <f t="shared" si="599"/>
        <v/>
      </c>
      <c r="H634" t="str">
        <f>IF(I634=1,VstupniParametry_SKRYT!$I$6&amp;""&amp;$D$10,IF(I634=2,VstupniParametry_SKRYT!$I$5,""))</f>
        <v/>
      </c>
      <c r="I634" t="str">
        <f t="shared" si="594"/>
        <v/>
      </c>
    </row>
    <row r="635" spans="1:9" ht="15" thickBot="1" x14ac:dyDescent="0.25">
      <c r="A635" s="28">
        <v>616</v>
      </c>
      <c r="B635" s="95" t="str">
        <f t="shared" ref="B635" si="633">IF(AND(C635="",D635="",E635),"",A635)</f>
        <v/>
      </c>
      <c r="C635" s="93"/>
      <c r="D635" s="93"/>
      <c r="E635" s="94"/>
      <c r="F635" s="97" t="str">
        <f>IF(B635="","",Vypocet_SKRYT!EB621)</f>
        <v/>
      </c>
      <c r="G635" s="98" t="str">
        <f t="shared" si="599"/>
        <v/>
      </c>
      <c r="H635" t="str">
        <f>IF(I635=1,VstupniParametry_SKRYT!$I$6&amp;""&amp;$D$10,IF(I635=2,VstupniParametry_SKRYT!$I$5,""))</f>
        <v/>
      </c>
      <c r="I635" t="str">
        <f t="shared" si="594"/>
        <v/>
      </c>
    </row>
    <row r="636" spans="1:9" ht="15" thickBot="1" x14ac:dyDescent="0.25">
      <c r="A636" s="28">
        <v>617</v>
      </c>
      <c r="B636" s="95" t="str">
        <f t="shared" ref="B636" si="634">IF(AND(C636="",D636="",E636=""),"",A636)</f>
        <v/>
      </c>
      <c r="C636" s="91"/>
      <c r="D636" s="92"/>
      <c r="E636" s="91"/>
      <c r="F636" s="97" t="str">
        <f>IF(B636="","",Vypocet_SKRYT!EB622)</f>
        <v/>
      </c>
      <c r="G636" s="98" t="str">
        <f t="shared" si="599"/>
        <v/>
      </c>
      <c r="H636" t="str">
        <f>IF(I636=1,VstupniParametry_SKRYT!$I$6&amp;""&amp;$D$10,IF(I636=2,VstupniParametry_SKRYT!$I$5,""))</f>
        <v/>
      </c>
      <c r="I636" t="str">
        <f t="shared" si="594"/>
        <v/>
      </c>
    </row>
    <row r="637" spans="1:9" ht="15" thickBot="1" x14ac:dyDescent="0.25">
      <c r="A637" s="28">
        <v>618</v>
      </c>
      <c r="B637" s="95" t="str">
        <f t="shared" ref="B637" si="635">IF(AND(C637="",D637="",E637),"",A637)</f>
        <v/>
      </c>
      <c r="C637" s="93"/>
      <c r="D637" s="93"/>
      <c r="E637" s="94"/>
      <c r="F637" s="97" t="str">
        <f>IF(B637="","",Vypocet_SKRYT!EB623)</f>
        <v/>
      </c>
      <c r="G637" s="98" t="str">
        <f t="shared" si="599"/>
        <v/>
      </c>
      <c r="H637" t="str">
        <f>IF(I637=1,VstupniParametry_SKRYT!$I$6&amp;""&amp;$D$10,IF(I637=2,VstupniParametry_SKRYT!$I$5,""))</f>
        <v/>
      </c>
      <c r="I637" t="str">
        <f t="shared" si="594"/>
        <v/>
      </c>
    </row>
    <row r="638" spans="1:9" ht="15" thickBot="1" x14ac:dyDescent="0.25">
      <c r="A638" s="28">
        <v>619</v>
      </c>
      <c r="B638" s="95" t="str">
        <f t="shared" ref="B638" si="636">IF(AND(C638="",D638="",E638=""),"",A638)</f>
        <v/>
      </c>
      <c r="C638" s="91"/>
      <c r="D638" s="92"/>
      <c r="E638" s="91"/>
      <c r="F638" s="97" t="str">
        <f>IF(B638="","",Vypocet_SKRYT!EB624)</f>
        <v/>
      </c>
      <c r="G638" s="98" t="str">
        <f t="shared" si="599"/>
        <v/>
      </c>
      <c r="H638" t="str">
        <f>IF(I638=1,VstupniParametry_SKRYT!$I$6&amp;""&amp;$D$10,IF(I638=2,VstupniParametry_SKRYT!$I$5,""))</f>
        <v/>
      </c>
      <c r="I638" t="str">
        <f t="shared" si="594"/>
        <v/>
      </c>
    </row>
    <row r="639" spans="1:9" ht="15" thickBot="1" x14ac:dyDescent="0.25">
      <c r="A639" s="28">
        <v>620</v>
      </c>
      <c r="B639" s="95" t="str">
        <f t="shared" ref="B639" si="637">IF(AND(C639="",D639="",E639),"",A639)</f>
        <v/>
      </c>
      <c r="C639" s="93"/>
      <c r="D639" s="93"/>
      <c r="E639" s="94"/>
      <c r="F639" s="97" t="str">
        <f>IF(B639="","",Vypocet_SKRYT!EB625)</f>
        <v/>
      </c>
      <c r="G639" s="98" t="str">
        <f t="shared" si="599"/>
        <v/>
      </c>
      <c r="H639" t="str">
        <f>IF(I639=1,VstupniParametry_SKRYT!$I$6&amp;""&amp;$D$10,IF(I639=2,VstupniParametry_SKRYT!$I$5,""))</f>
        <v/>
      </c>
      <c r="I639" t="str">
        <f t="shared" si="594"/>
        <v/>
      </c>
    </row>
    <row r="640" spans="1:9" ht="15" thickBot="1" x14ac:dyDescent="0.25">
      <c r="A640" s="28">
        <v>621</v>
      </c>
      <c r="B640" s="95" t="str">
        <f t="shared" ref="B640" si="638">IF(AND(C640="",D640="",E640=""),"",A640)</f>
        <v/>
      </c>
      <c r="C640" s="91"/>
      <c r="D640" s="92"/>
      <c r="E640" s="91"/>
      <c r="F640" s="97" t="str">
        <f>IF(B640="","",Vypocet_SKRYT!EB626)</f>
        <v/>
      </c>
      <c r="G640" s="98" t="str">
        <f t="shared" si="599"/>
        <v/>
      </c>
      <c r="H640" t="str">
        <f>IF(I640=1,VstupniParametry_SKRYT!$I$6&amp;""&amp;$D$10,IF(I640=2,VstupniParametry_SKRYT!$I$5,""))</f>
        <v/>
      </c>
      <c r="I640" t="str">
        <f t="shared" si="594"/>
        <v/>
      </c>
    </row>
    <row r="641" spans="1:9" ht="15" thickBot="1" x14ac:dyDescent="0.25">
      <c r="A641" s="28">
        <v>622</v>
      </c>
      <c r="B641" s="95" t="str">
        <f t="shared" ref="B641" si="639">IF(AND(C641="",D641="",E641),"",A641)</f>
        <v/>
      </c>
      <c r="C641" s="93"/>
      <c r="D641" s="93"/>
      <c r="E641" s="94"/>
      <c r="F641" s="97" t="str">
        <f>IF(B641="","",Vypocet_SKRYT!EB627)</f>
        <v/>
      </c>
      <c r="G641" s="98" t="str">
        <f t="shared" si="599"/>
        <v/>
      </c>
      <c r="H641" t="str">
        <f>IF(I641=1,VstupniParametry_SKRYT!$I$6&amp;""&amp;$D$10,IF(I641=2,VstupniParametry_SKRYT!$I$5,""))</f>
        <v/>
      </c>
      <c r="I641" t="str">
        <f t="shared" si="594"/>
        <v/>
      </c>
    </row>
    <row r="642" spans="1:9" ht="15" thickBot="1" x14ac:dyDescent="0.25">
      <c r="A642" s="28">
        <v>623</v>
      </c>
      <c r="B642" s="95" t="str">
        <f t="shared" ref="B642" si="640">IF(AND(C642="",D642="",E642=""),"",A642)</f>
        <v/>
      </c>
      <c r="C642" s="91"/>
      <c r="D642" s="92"/>
      <c r="E642" s="91"/>
      <c r="F642" s="97" t="str">
        <f>IF(B642="","",Vypocet_SKRYT!EB628)</f>
        <v/>
      </c>
      <c r="G642" s="98" t="str">
        <f t="shared" si="599"/>
        <v/>
      </c>
      <c r="H642" t="str">
        <f>IF(I642=1,VstupniParametry_SKRYT!$I$6&amp;""&amp;$D$10,IF(I642=2,VstupniParametry_SKRYT!$I$5,""))</f>
        <v/>
      </c>
      <c r="I642" t="str">
        <f t="shared" si="594"/>
        <v/>
      </c>
    </row>
    <row r="643" spans="1:9" ht="15" thickBot="1" x14ac:dyDescent="0.25">
      <c r="A643" s="28">
        <v>624</v>
      </c>
      <c r="B643" s="95" t="str">
        <f t="shared" ref="B643" si="641">IF(AND(C643="",D643="",E643),"",A643)</f>
        <v/>
      </c>
      <c r="C643" s="93"/>
      <c r="D643" s="93"/>
      <c r="E643" s="94"/>
      <c r="F643" s="97" t="str">
        <f>IF(B643="","",Vypocet_SKRYT!EB629)</f>
        <v/>
      </c>
      <c r="G643" s="98" t="str">
        <f t="shared" si="599"/>
        <v/>
      </c>
      <c r="H643" t="str">
        <f>IF(I643=1,VstupniParametry_SKRYT!$I$6&amp;""&amp;$D$10,IF(I643=2,VstupniParametry_SKRYT!$I$5,""))</f>
        <v/>
      </c>
      <c r="I643" t="str">
        <f t="shared" si="594"/>
        <v/>
      </c>
    </row>
    <row r="644" spans="1:9" ht="15" thickBot="1" x14ac:dyDescent="0.25">
      <c r="A644" s="28">
        <v>625</v>
      </c>
      <c r="B644" s="95" t="str">
        <f t="shared" ref="B644" si="642">IF(AND(C644="",D644="",E644=""),"",A644)</f>
        <v/>
      </c>
      <c r="C644" s="91"/>
      <c r="D644" s="92"/>
      <c r="E644" s="91"/>
      <c r="F644" s="97" t="str">
        <f>IF(B644="","",Vypocet_SKRYT!EB630)</f>
        <v/>
      </c>
      <c r="G644" s="98" t="str">
        <f t="shared" si="599"/>
        <v/>
      </c>
      <c r="H644" t="str">
        <f>IF(I644=1,VstupniParametry_SKRYT!$I$6&amp;""&amp;$D$10,IF(I644=2,VstupniParametry_SKRYT!$I$5,""))</f>
        <v/>
      </c>
      <c r="I644" t="str">
        <f t="shared" si="594"/>
        <v/>
      </c>
    </row>
    <row r="645" spans="1:9" ht="15" thickBot="1" x14ac:dyDescent="0.25">
      <c r="A645" s="28">
        <v>626</v>
      </c>
      <c r="B645" s="95" t="str">
        <f t="shared" ref="B645" si="643">IF(AND(C645="",D645="",E645),"",A645)</f>
        <v/>
      </c>
      <c r="C645" s="93"/>
      <c r="D645" s="93"/>
      <c r="E645" s="94"/>
      <c r="F645" s="97" t="str">
        <f>IF(B645="","",Vypocet_SKRYT!EB631)</f>
        <v/>
      </c>
      <c r="G645" s="98" t="str">
        <f t="shared" si="599"/>
        <v/>
      </c>
      <c r="H645" t="str">
        <f>IF(I645=1,VstupniParametry_SKRYT!$I$6&amp;""&amp;$D$10,IF(I645=2,VstupniParametry_SKRYT!$I$5,""))</f>
        <v/>
      </c>
      <c r="I645" t="str">
        <f t="shared" si="594"/>
        <v/>
      </c>
    </row>
    <row r="646" spans="1:9" ht="15" thickBot="1" x14ac:dyDescent="0.25">
      <c r="A646" s="28">
        <v>627</v>
      </c>
      <c r="B646" s="95" t="str">
        <f t="shared" ref="B646" si="644">IF(AND(C646="",D646="",E646=""),"",A646)</f>
        <v/>
      </c>
      <c r="C646" s="91"/>
      <c r="D646" s="92"/>
      <c r="E646" s="91"/>
      <c r="F646" s="97" t="str">
        <f>IF(B646="","",Vypocet_SKRYT!EB632)</f>
        <v/>
      </c>
      <c r="G646" s="98" t="str">
        <f t="shared" si="599"/>
        <v/>
      </c>
      <c r="H646" t="str">
        <f>IF(I646=1,VstupniParametry_SKRYT!$I$6&amp;""&amp;$D$10,IF(I646=2,VstupniParametry_SKRYT!$I$5,""))</f>
        <v/>
      </c>
      <c r="I646" t="str">
        <f t="shared" si="594"/>
        <v/>
      </c>
    </row>
    <row r="647" spans="1:9" ht="15" thickBot="1" x14ac:dyDescent="0.25">
      <c r="A647" s="28">
        <v>628</v>
      </c>
      <c r="B647" s="95" t="str">
        <f t="shared" ref="B647" si="645">IF(AND(C647="",D647="",E647),"",A647)</f>
        <v/>
      </c>
      <c r="C647" s="93"/>
      <c r="D647" s="93"/>
      <c r="E647" s="94"/>
      <c r="F647" s="97" t="str">
        <f>IF(B647="","",Vypocet_SKRYT!EB633)</f>
        <v/>
      </c>
      <c r="G647" s="98" t="str">
        <f t="shared" si="599"/>
        <v/>
      </c>
      <c r="H647" t="str">
        <f>IF(I647=1,VstupniParametry_SKRYT!$I$6&amp;""&amp;$D$10,IF(I647=2,VstupniParametry_SKRYT!$I$5,""))</f>
        <v/>
      </c>
      <c r="I647" t="str">
        <f t="shared" si="594"/>
        <v/>
      </c>
    </row>
    <row r="648" spans="1:9" ht="15" thickBot="1" x14ac:dyDescent="0.25">
      <c r="A648" s="28">
        <v>629</v>
      </c>
      <c r="B648" s="95" t="str">
        <f t="shared" ref="B648" si="646">IF(AND(C648="",D648="",E648=""),"",A648)</f>
        <v/>
      </c>
      <c r="C648" s="91"/>
      <c r="D648" s="92"/>
      <c r="E648" s="91"/>
      <c r="F648" s="97" t="str">
        <f>IF(B648="","",Vypocet_SKRYT!EB634)</f>
        <v/>
      </c>
      <c r="G648" s="98" t="str">
        <f t="shared" si="599"/>
        <v/>
      </c>
      <c r="H648" t="str">
        <f>IF(I648=1,VstupniParametry_SKRYT!$I$6&amp;""&amp;$D$10,IF(I648=2,VstupniParametry_SKRYT!$I$5,""))</f>
        <v/>
      </c>
      <c r="I648" t="str">
        <f t="shared" si="594"/>
        <v/>
      </c>
    </row>
    <row r="649" spans="1:9" ht="15" thickBot="1" x14ac:dyDescent="0.25">
      <c r="A649" s="28">
        <v>630</v>
      </c>
      <c r="B649" s="95" t="str">
        <f t="shared" ref="B649" si="647">IF(AND(C649="",D649="",E649),"",A649)</f>
        <v/>
      </c>
      <c r="C649" s="93"/>
      <c r="D649" s="93"/>
      <c r="E649" s="94"/>
      <c r="F649" s="97" t="str">
        <f>IF(B649="","",Vypocet_SKRYT!EB635)</f>
        <v/>
      </c>
      <c r="G649" s="98" t="str">
        <f t="shared" si="599"/>
        <v/>
      </c>
      <c r="H649" t="str">
        <f>IF(I649=1,VstupniParametry_SKRYT!$I$6&amp;""&amp;$D$10,IF(I649=2,VstupniParametry_SKRYT!$I$5,""))</f>
        <v/>
      </c>
      <c r="I649" t="str">
        <f t="shared" si="594"/>
        <v/>
      </c>
    </row>
    <row r="650" spans="1:9" ht="15" thickBot="1" x14ac:dyDescent="0.25">
      <c r="A650" s="28">
        <v>631</v>
      </c>
      <c r="B650" s="95" t="str">
        <f t="shared" ref="B650" si="648">IF(AND(C650="",D650="",E650=""),"",A650)</f>
        <v/>
      </c>
      <c r="C650" s="91"/>
      <c r="D650" s="92"/>
      <c r="E650" s="91"/>
      <c r="F650" s="97" t="str">
        <f>IF(B650="","",Vypocet_SKRYT!EB636)</f>
        <v/>
      </c>
      <c r="G650" s="98" t="str">
        <f t="shared" si="599"/>
        <v/>
      </c>
      <c r="H650" t="str">
        <f>IF(I650=1,VstupniParametry_SKRYT!$I$6&amp;""&amp;$D$10,IF(I650=2,VstupniParametry_SKRYT!$I$5,""))</f>
        <v/>
      </c>
      <c r="I650" t="str">
        <f t="shared" si="594"/>
        <v/>
      </c>
    </row>
    <row r="651" spans="1:9" ht="15" thickBot="1" x14ac:dyDescent="0.25">
      <c r="A651" s="28">
        <v>632</v>
      </c>
      <c r="B651" s="95" t="str">
        <f t="shared" ref="B651" si="649">IF(AND(C651="",D651="",E651),"",A651)</f>
        <v/>
      </c>
      <c r="C651" s="93"/>
      <c r="D651" s="93"/>
      <c r="E651" s="94"/>
      <c r="F651" s="97" t="str">
        <f>IF(B651="","",Vypocet_SKRYT!EB637)</f>
        <v/>
      </c>
      <c r="G651" s="98" t="str">
        <f t="shared" si="599"/>
        <v/>
      </c>
      <c r="H651" t="str">
        <f>IF(I651=1,VstupniParametry_SKRYT!$I$6&amp;""&amp;$D$10,IF(I651=2,VstupniParametry_SKRYT!$I$5,""))</f>
        <v/>
      </c>
      <c r="I651" t="str">
        <f t="shared" si="594"/>
        <v/>
      </c>
    </row>
    <row r="652" spans="1:9" ht="15" thickBot="1" x14ac:dyDescent="0.25">
      <c r="A652" s="28">
        <v>633</v>
      </c>
      <c r="B652" s="95" t="str">
        <f t="shared" ref="B652" si="650">IF(AND(C652="",D652="",E652=""),"",A652)</f>
        <v/>
      </c>
      <c r="C652" s="91"/>
      <c r="D652" s="92"/>
      <c r="E652" s="91"/>
      <c r="F652" s="97" t="str">
        <f>IF(B652="","",Vypocet_SKRYT!EB638)</f>
        <v/>
      </c>
      <c r="G652" s="98" t="str">
        <f t="shared" si="599"/>
        <v/>
      </c>
      <c r="H652" t="str">
        <f>IF(I652=1,VstupniParametry_SKRYT!$I$6&amp;""&amp;$D$10,IF(I652=2,VstupniParametry_SKRYT!$I$5,""))</f>
        <v/>
      </c>
      <c r="I652" t="str">
        <f t="shared" si="594"/>
        <v/>
      </c>
    </row>
    <row r="653" spans="1:9" ht="15" thickBot="1" x14ac:dyDescent="0.25">
      <c r="A653" s="28">
        <v>634</v>
      </c>
      <c r="B653" s="95" t="str">
        <f t="shared" ref="B653" si="651">IF(AND(C653="",D653="",E653),"",A653)</f>
        <v/>
      </c>
      <c r="C653" s="93"/>
      <c r="D653" s="93"/>
      <c r="E653" s="94"/>
      <c r="F653" s="97" t="str">
        <f>IF(B653="","",Vypocet_SKRYT!EB639)</f>
        <v/>
      </c>
      <c r="G653" s="98" t="str">
        <f t="shared" si="599"/>
        <v/>
      </c>
      <c r="H653" t="str">
        <f>IF(I653=1,VstupniParametry_SKRYT!$I$6&amp;""&amp;$D$10,IF(I653=2,VstupniParametry_SKRYT!$I$5,""))</f>
        <v/>
      </c>
      <c r="I653" t="str">
        <f t="shared" si="594"/>
        <v/>
      </c>
    </row>
    <row r="654" spans="1:9" ht="15" thickBot="1" x14ac:dyDescent="0.25">
      <c r="A654" s="28">
        <v>635</v>
      </c>
      <c r="B654" s="95" t="str">
        <f t="shared" ref="B654" si="652">IF(AND(C654="",D654="",E654=""),"",A654)</f>
        <v/>
      </c>
      <c r="C654" s="91"/>
      <c r="D654" s="92"/>
      <c r="E654" s="91"/>
      <c r="F654" s="97" t="str">
        <f>IF(B654="","",Vypocet_SKRYT!EB640)</f>
        <v/>
      </c>
      <c r="G654" s="98" t="str">
        <f t="shared" si="599"/>
        <v/>
      </c>
      <c r="H654" t="str">
        <f>IF(I654=1,VstupniParametry_SKRYT!$I$6&amp;""&amp;$D$10,IF(I654=2,VstupniParametry_SKRYT!$I$5,""))</f>
        <v/>
      </c>
      <c r="I654" t="str">
        <f t="shared" si="594"/>
        <v/>
      </c>
    </row>
    <row r="655" spans="1:9" ht="15" thickBot="1" x14ac:dyDescent="0.25">
      <c r="A655" s="28">
        <v>636</v>
      </c>
      <c r="B655" s="95" t="str">
        <f t="shared" ref="B655" si="653">IF(AND(C655="",D655="",E655),"",A655)</f>
        <v/>
      </c>
      <c r="C655" s="93"/>
      <c r="D655" s="93"/>
      <c r="E655" s="94"/>
      <c r="F655" s="97" t="str">
        <f>IF(B655="","",Vypocet_SKRYT!EB641)</f>
        <v/>
      </c>
      <c r="G655" s="98" t="str">
        <f t="shared" si="599"/>
        <v/>
      </c>
      <c r="H655" t="str">
        <f>IF(I655=1,VstupniParametry_SKRYT!$I$6&amp;""&amp;$D$10,IF(I655=2,VstupniParametry_SKRYT!$I$5,""))</f>
        <v/>
      </c>
      <c r="I655" t="str">
        <f t="shared" si="594"/>
        <v/>
      </c>
    </row>
    <row r="656" spans="1:9" ht="15" thickBot="1" x14ac:dyDescent="0.25">
      <c r="A656" s="28">
        <v>637</v>
      </c>
      <c r="B656" s="95" t="str">
        <f t="shared" ref="B656" si="654">IF(AND(C656="",D656="",E656=""),"",A656)</f>
        <v/>
      </c>
      <c r="C656" s="91"/>
      <c r="D656" s="92"/>
      <c r="E656" s="91"/>
      <c r="F656" s="97" t="str">
        <f>IF(B656="","",Vypocet_SKRYT!EB642)</f>
        <v/>
      </c>
      <c r="G656" s="98" t="str">
        <f t="shared" si="599"/>
        <v/>
      </c>
      <c r="H656" t="str">
        <f>IF(I656=1,VstupniParametry_SKRYT!$I$6&amp;""&amp;$D$10,IF(I656=2,VstupniParametry_SKRYT!$I$5,""))</f>
        <v/>
      </c>
      <c r="I656" t="str">
        <f t="shared" si="594"/>
        <v/>
      </c>
    </row>
    <row r="657" spans="1:9" ht="15" thickBot="1" x14ac:dyDescent="0.25">
      <c r="A657" s="28">
        <v>638</v>
      </c>
      <c r="B657" s="95" t="str">
        <f t="shared" ref="B657" si="655">IF(AND(C657="",D657="",E657),"",A657)</f>
        <v/>
      </c>
      <c r="C657" s="93"/>
      <c r="D657" s="93"/>
      <c r="E657" s="94"/>
      <c r="F657" s="97" t="str">
        <f>IF(B657="","",Vypocet_SKRYT!EB643)</f>
        <v/>
      </c>
      <c r="G657" s="98" t="str">
        <f t="shared" si="599"/>
        <v/>
      </c>
      <c r="H657" t="str">
        <f>IF(I657=1,VstupniParametry_SKRYT!$I$6&amp;""&amp;$D$10,IF(I657=2,VstupniParametry_SKRYT!$I$5,""))</f>
        <v/>
      </c>
      <c r="I657" t="str">
        <f t="shared" si="594"/>
        <v/>
      </c>
    </row>
    <row r="658" spans="1:9" ht="15" thickBot="1" x14ac:dyDescent="0.25">
      <c r="A658" s="28">
        <v>639</v>
      </c>
      <c r="B658" s="95" t="str">
        <f t="shared" ref="B658" si="656">IF(AND(C658="",D658="",E658=""),"",A658)</f>
        <v/>
      </c>
      <c r="C658" s="91"/>
      <c r="D658" s="92"/>
      <c r="E658" s="91"/>
      <c r="F658" s="97" t="str">
        <f>IF(B658="","",Vypocet_SKRYT!EB644)</f>
        <v/>
      </c>
      <c r="G658" s="98" t="str">
        <f t="shared" si="599"/>
        <v/>
      </c>
      <c r="H658" t="str">
        <f>IF(I658=1,VstupniParametry_SKRYT!$I$6&amp;""&amp;$D$10,IF(I658=2,VstupniParametry_SKRYT!$I$5,""))</f>
        <v/>
      </c>
      <c r="I658" t="str">
        <f t="shared" si="594"/>
        <v/>
      </c>
    </row>
    <row r="659" spans="1:9" ht="15" thickBot="1" x14ac:dyDescent="0.25">
      <c r="A659" s="28">
        <v>640</v>
      </c>
      <c r="B659" s="95" t="str">
        <f t="shared" ref="B659" si="657">IF(AND(C659="",D659="",E659),"",A659)</f>
        <v/>
      </c>
      <c r="C659" s="93"/>
      <c r="D659" s="93"/>
      <c r="E659" s="94"/>
      <c r="F659" s="97" t="str">
        <f>IF(B659="","",Vypocet_SKRYT!EB645)</f>
        <v/>
      </c>
      <c r="G659" s="98" t="str">
        <f t="shared" si="599"/>
        <v/>
      </c>
      <c r="H659" t="str">
        <f>IF(I659=1,VstupniParametry_SKRYT!$I$6&amp;""&amp;$D$10,IF(I659=2,VstupniParametry_SKRYT!$I$5,""))</f>
        <v/>
      </c>
      <c r="I659" t="str">
        <f t="shared" si="594"/>
        <v/>
      </c>
    </row>
    <row r="660" spans="1:9" ht="15" thickBot="1" x14ac:dyDescent="0.25">
      <c r="A660" s="28">
        <v>641</v>
      </c>
      <c r="B660" s="95" t="str">
        <f t="shared" ref="B660" si="658">IF(AND(C660="",D660="",E660=""),"",A660)</f>
        <v/>
      </c>
      <c r="C660" s="91"/>
      <c r="D660" s="92"/>
      <c r="E660" s="91"/>
      <c r="F660" s="97" t="str">
        <f>IF(B660="","",Vypocet_SKRYT!EB646)</f>
        <v/>
      </c>
      <c r="G660" s="98" t="str">
        <f t="shared" si="599"/>
        <v/>
      </c>
      <c r="H660" t="str">
        <f>IF(I660=1,VstupniParametry_SKRYT!$I$6&amp;""&amp;$D$10,IF(I660=2,VstupniParametry_SKRYT!$I$5,""))</f>
        <v/>
      </c>
      <c r="I660" t="str">
        <f t="shared" si="594"/>
        <v/>
      </c>
    </row>
    <row r="661" spans="1:9" ht="15" thickBot="1" x14ac:dyDescent="0.25">
      <c r="A661" s="28">
        <v>642</v>
      </c>
      <c r="B661" s="95" t="str">
        <f t="shared" ref="B661" si="659">IF(AND(C661="",D661="",E661),"",A661)</f>
        <v/>
      </c>
      <c r="C661" s="93"/>
      <c r="D661" s="93"/>
      <c r="E661" s="94"/>
      <c r="F661" s="97" t="str">
        <f>IF(B661="","",Vypocet_SKRYT!EB647)</f>
        <v/>
      </c>
      <c r="G661" s="98" t="str">
        <f t="shared" si="599"/>
        <v/>
      </c>
      <c r="H661" t="str">
        <f>IF(I661=1,VstupniParametry_SKRYT!$I$6&amp;""&amp;$D$10,IF(I661=2,VstupniParametry_SKRYT!$I$5,""))</f>
        <v/>
      </c>
      <c r="I661" t="str">
        <f t="shared" ref="I661:I724" si="660">IF(E661="","",IF(AND(ISNUMBER(E661),E661&gt;=1,E661&lt;=2030),IF(E661&gt;$D$10,1,""),2))</f>
        <v/>
      </c>
    </row>
    <row r="662" spans="1:9" ht="15" thickBot="1" x14ac:dyDescent="0.25">
      <c r="A662" s="28">
        <v>643</v>
      </c>
      <c r="B662" s="95" t="str">
        <f t="shared" ref="B662" si="661">IF(AND(C662="",D662="",E662=""),"",A662)</f>
        <v/>
      </c>
      <c r="C662" s="91"/>
      <c r="D662" s="92"/>
      <c r="E662" s="91"/>
      <c r="F662" s="97" t="str">
        <f>IF(B662="","",Vypocet_SKRYT!EB648)</f>
        <v/>
      </c>
      <c r="G662" s="98" t="str">
        <f t="shared" si="599"/>
        <v/>
      </c>
      <c r="H662" t="str">
        <f>IF(I662=1,VstupniParametry_SKRYT!$I$6&amp;""&amp;$D$10,IF(I662=2,VstupniParametry_SKRYT!$I$5,""))</f>
        <v/>
      </c>
      <c r="I662" t="str">
        <f t="shared" si="660"/>
        <v/>
      </c>
    </row>
    <row r="663" spans="1:9" ht="15" thickBot="1" x14ac:dyDescent="0.25">
      <c r="A663" s="28">
        <v>644</v>
      </c>
      <c r="B663" s="95" t="str">
        <f t="shared" ref="B663" si="662">IF(AND(C663="",D663="",E663),"",A663)</f>
        <v/>
      </c>
      <c r="C663" s="93"/>
      <c r="D663" s="93"/>
      <c r="E663" s="94"/>
      <c r="F663" s="97" t="str">
        <f>IF(B663="","",Vypocet_SKRYT!EB649)</f>
        <v/>
      </c>
      <c r="G663" s="98" t="str">
        <f t="shared" si="599"/>
        <v/>
      </c>
      <c r="H663" t="str">
        <f>IF(I663=1,VstupniParametry_SKRYT!$I$6&amp;""&amp;$D$10,IF(I663=2,VstupniParametry_SKRYT!$I$5,""))</f>
        <v/>
      </c>
      <c r="I663" t="str">
        <f t="shared" si="660"/>
        <v/>
      </c>
    </row>
    <row r="664" spans="1:9" ht="15" thickBot="1" x14ac:dyDescent="0.25">
      <c r="A664" s="28">
        <v>645</v>
      </c>
      <c r="B664" s="95" t="str">
        <f t="shared" ref="B664" si="663">IF(AND(C664="",D664="",E664=""),"",A664)</f>
        <v/>
      </c>
      <c r="C664" s="91"/>
      <c r="D664" s="92"/>
      <c r="E664" s="91"/>
      <c r="F664" s="97" t="str">
        <f>IF(B664="","",Vypocet_SKRYT!EB650)</f>
        <v/>
      </c>
      <c r="G664" s="98" t="str">
        <f t="shared" si="599"/>
        <v/>
      </c>
      <c r="H664" t="str">
        <f>IF(I664=1,VstupniParametry_SKRYT!$I$6&amp;""&amp;$D$10,IF(I664=2,VstupniParametry_SKRYT!$I$5,""))</f>
        <v/>
      </c>
      <c r="I664" t="str">
        <f t="shared" si="660"/>
        <v/>
      </c>
    </row>
    <row r="665" spans="1:9" ht="15" thickBot="1" x14ac:dyDescent="0.25">
      <c r="A665" s="28">
        <v>646</v>
      </c>
      <c r="B665" s="95" t="str">
        <f t="shared" ref="B665" si="664">IF(AND(C665="",D665="",E665),"",A665)</f>
        <v/>
      </c>
      <c r="C665" s="93"/>
      <c r="D665" s="93"/>
      <c r="E665" s="94"/>
      <c r="F665" s="97" t="str">
        <f>IF(B665="","",Vypocet_SKRYT!EB651)</f>
        <v/>
      </c>
      <c r="G665" s="98" t="str">
        <f t="shared" ref="G665:G728" si="665">IF(B665="","",F665*0.065)</f>
        <v/>
      </c>
      <c r="H665" t="str">
        <f>IF(I665=1,VstupniParametry_SKRYT!$I$6&amp;""&amp;$D$10,IF(I665=2,VstupniParametry_SKRYT!$I$5,""))</f>
        <v/>
      </c>
      <c r="I665" t="str">
        <f t="shared" si="660"/>
        <v/>
      </c>
    </row>
    <row r="666" spans="1:9" ht="15" thickBot="1" x14ac:dyDescent="0.25">
      <c r="A666" s="28">
        <v>647</v>
      </c>
      <c r="B666" s="95" t="str">
        <f t="shared" ref="B666" si="666">IF(AND(C666="",D666="",E666=""),"",A666)</f>
        <v/>
      </c>
      <c r="C666" s="91"/>
      <c r="D666" s="92"/>
      <c r="E666" s="91"/>
      <c r="F666" s="97" t="str">
        <f>IF(B666="","",Vypocet_SKRYT!EB652)</f>
        <v/>
      </c>
      <c r="G666" s="98" t="str">
        <f t="shared" si="665"/>
        <v/>
      </c>
      <c r="H666" t="str">
        <f>IF(I666=1,VstupniParametry_SKRYT!$I$6&amp;""&amp;$D$10,IF(I666=2,VstupniParametry_SKRYT!$I$5,""))</f>
        <v/>
      </c>
      <c r="I666" t="str">
        <f t="shared" si="660"/>
        <v/>
      </c>
    </row>
    <row r="667" spans="1:9" ht="15" thickBot="1" x14ac:dyDescent="0.25">
      <c r="A667" s="28">
        <v>648</v>
      </c>
      <c r="B667" s="95" t="str">
        <f t="shared" ref="B667" si="667">IF(AND(C667="",D667="",E667),"",A667)</f>
        <v/>
      </c>
      <c r="C667" s="93"/>
      <c r="D667" s="93"/>
      <c r="E667" s="94"/>
      <c r="F667" s="97" t="str">
        <f>IF(B667="","",Vypocet_SKRYT!EB653)</f>
        <v/>
      </c>
      <c r="G667" s="98" t="str">
        <f t="shared" si="665"/>
        <v/>
      </c>
      <c r="H667" t="str">
        <f>IF(I667=1,VstupniParametry_SKRYT!$I$6&amp;""&amp;$D$10,IF(I667=2,VstupniParametry_SKRYT!$I$5,""))</f>
        <v/>
      </c>
      <c r="I667" t="str">
        <f t="shared" si="660"/>
        <v/>
      </c>
    </row>
    <row r="668" spans="1:9" ht="15" thickBot="1" x14ac:dyDescent="0.25">
      <c r="A668" s="28">
        <v>649</v>
      </c>
      <c r="B668" s="95" t="str">
        <f t="shared" ref="B668" si="668">IF(AND(C668="",D668="",E668=""),"",A668)</f>
        <v/>
      </c>
      <c r="C668" s="91"/>
      <c r="D668" s="92"/>
      <c r="E668" s="91"/>
      <c r="F668" s="97" t="str">
        <f>IF(B668="","",Vypocet_SKRYT!EB654)</f>
        <v/>
      </c>
      <c r="G668" s="98" t="str">
        <f t="shared" si="665"/>
        <v/>
      </c>
      <c r="H668" t="str">
        <f>IF(I668=1,VstupniParametry_SKRYT!$I$6&amp;""&amp;$D$10,IF(I668=2,VstupniParametry_SKRYT!$I$5,""))</f>
        <v/>
      </c>
      <c r="I668" t="str">
        <f t="shared" si="660"/>
        <v/>
      </c>
    </row>
    <row r="669" spans="1:9" ht="15" thickBot="1" x14ac:dyDescent="0.25">
      <c r="A669" s="28">
        <v>650</v>
      </c>
      <c r="B669" s="95" t="str">
        <f t="shared" ref="B669" si="669">IF(AND(C669="",D669="",E669),"",A669)</f>
        <v/>
      </c>
      <c r="C669" s="93"/>
      <c r="D669" s="93"/>
      <c r="E669" s="94"/>
      <c r="F669" s="97" t="str">
        <f>IF(B669="","",Vypocet_SKRYT!EB655)</f>
        <v/>
      </c>
      <c r="G669" s="98" t="str">
        <f t="shared" si="665"/>
        <v/>
      </c>
      <c r="H669" t="str">
        <f>IF(I669=1,VstupniParametry_SKRYT!$I$6&amp;""&amp;$D$10,IF(I669=2,VstupniParametry_SKRYT!$I$5,""))</f>
        <v/>
      </c>
      <c r="I669" t="str">
        <f t="shared" si="660"/>
        <v/>
      </c>
    </row>
    <row r="670" spans="1:9" ht="15" thickBot="1" x14ac:dyDescent="0.25">
      <c r="A670" s="28">
        <v>651</v>
      </c>
      <c r="B670" s="95" t="str">
        <f t="shared" ref="B670" si="670">IF(AND(C670="",D670="",E670=""),"",A670)</f>
        <v/>
      </c>
      <c r="C670" s="91"/>
      <c r="D670" s="92"/>
      <c r="E670" s="91"/>
      <c r="F670" s="97" t="str">
        <f>IF(B670="","",Vypocet_SKRYT!EB656)</f>
        <v/>
      </c>
      <c r="G670" s="98" t="str">
        <f t="shared" si="665"/>
        <v/>
      </c>
      <c r="H670" t="str">
        <f>IF(I670=1,VstupniParametry_SKRYT!$I$6&amp;""&amp;$D$10,IF(I670=2,VstupniParametry_SKRYT!$I$5,""))</f>
        <v/>
      </c>
      <c r="I670" t="str">
        <f t="shared" si="660"/>
        <v/>
      </c>
    </row>
    <row r="671" spans="1:9" ht="15" thickBot="1" x14ac:dyDescent="0.25">
      <c r="A671" s="28">
        <v>652</v>
      </c>
      <c r="B671" s="95" t="str">
        <f t="shared" ref="B671" si="671">IF(AND(C671="",D671="",E671),"",A671)</f>
        <v/>
      </c>
      <c r="C671" s="93"/>
      <c r="D671" s="93"/>
      <c r="E671" s="94"/>
      <c r="F671" s="97" t="str">
        <f>IF(B671="","",Vypocet_SKRYT!EB657)</f>
        <v/>
      </c>
      <c r="G671" s="98" t="str">
        <f t="shared" si="665"/>
        <v/>
      </c>
      <c r="H671" t="str">
        <f>IF(I671=1,VstupniParametry_SKRYT!$I$6&amp;""&amp;$D$10,IF(I671=2,VstupniParametry_SKRYT!$I$5,""))</f>
        <v/>
      </c>
      <c r="I671" t="str">
        <f t="shared" si="660"/>
        <v/>
      </c>
    </row>
    <row r="672" spans="1:9" ht="15" thickBot="1" x14ac:dyDescent="0.25">
      <c r="A672" s="28">
        <v>653</v>
      </c>
      <c r="B672" s="95" t="str">
        <f t="shared" ref="B672" si="672">IF(AND(C672="",D672="",E672=""),"",A672)</f>
        <v/>
      </c>
      <c r="C672" s="91"/>
      <c r="D672" s="92"/>
      <c r="E672" s="91"/>
      <c r="F672" s="97" t="str">
        <f>IF(B672="","",Vypocet_SKRYT!EB658)</f>
        <v/>
      </c>
      <c r="G672" s="98" t="str">
        <f t="shared" si="665"/>
        <v/>
      </c>
      <c r="H672" t="str">
        <f>IF(I672=1,VstupniParametry_SKRYT!$I$6&amp;""&amp;$D$10,IF(I672=2,VstupniParametry_SKRYT!$I$5,""))</f>
        <v/>
      </c>
      <c r="I672" t="str">
        <f t="shared" si="660"/>
        <v/>
      </c>
    </row>
    <row r="673" spans="1:9" ht="15" thickBot="1" x14ac:dyDescent="0.25">
      <c r="A673" s="28">
        <v>654</v>
      </c>
      <c r="B673" s="95" t="str">
        <f t="shared" ref="B673" si="673">IF(AND(C673="",D673="",E673),"",A673)</f>
        <v/>
      </c>
      <c r="C673" s="93"/>
      <c r="D673" s="93"/>
      <c r="E673" s="94"/>
      <c r="F673" s="97" t="str">
        <f>IF(B673="","",Vypocet_SKRYT!EB659)</f>
        <v/>
      </c>
      <c r="G673" s="98" t="str">
        <f t="shared" si="665"/>
        <v/>
      </c>
      <c r="H673" t="str">
        <f>IF(I673=1,VstupniParametry_SKRYT!$I$6&amp;""&amp;$D$10,IF(I673=2,VstupniParametry_SKRYT!$I$5,""))</f>
        <v/>
      </c>
      <c r="I673" t="str">
        <f t="shared" si="660"/>
        <v/>
      </c>
    </row>
    <row r="674" spans="1:9" ht="15" thickBot="1" x14ac:dyDescent="0.25">
      <c r="A674" s="28">
        <v>655</v>
      </c>
      <c r="B674" s="95" t="str">
        <f t="shared" ref="B674" si="674">IF(AND(C674="",D674="",E674=""),"",A674)</f>
        <v/>
      </c>
      <c r="C674" s="91"/>
      <c r="D674" s="92"/>
      <c r="E674" s="91"/>
      <c r="F674" s="97" t="str">
        <f>IF(B674="","",Vypocet_SKRYT!EB660)</f>
        <v/>
      </c>
      <c r="G674" s="98" t="str">
        <f t="shared" si="665"/>
        <v/>
      </c>
      <c r="H674" t="str">
        <f>IF(I674=1,VstupniParametry_SKRYT!$I$6&amp;""&amp;$D$10,IF(I674=2,VstupniParametry_SKRYT!$I$5,""))</f>
        <v/>
      </c>
      <c r="I674" t="str">
        <f t="shared" si="660"/>
        <v/>
      </c>
    </row>
    <row r="675" spans="1:9" ht="15" thickBot="1" x14ac:dyDescent="0.25">
      <c r="A675" s="28">
        <v>656</v>
      </c>
      <c r="B675" s="95" t="str">
        <f t="shared" ref="B675" si="675">IF(AND(C675="",D675="",E675),"",A675)</f>
        <v/>
      </c>
      <c r="C675" s="93"/>
      <c r="D675" s="93"/>
      <c r="E675" s="94"/>
      <c r="F675" s="97" t="str">
        <f>IF(B675="","",Vypocet_SKRYT!EB661)</f>
        <v/>
      </c>
      <c r="G675" s="98" t="str">
        <f t="shared" si="665"/>
        <v/>
      </c>
      <c r="H675" t="str">
        <f>IF(I675=1,VstupniParametry_SKRYT!$I$6&amp;""&amp;$D$10,IF(I675=2,VstupniParametry_SKRYT!$I$5,""))</f>
        <v/>
      </c>
      <c r="I675" t="str">
        <f t="shared" si="660"/>
        <v/>
      </c>
    </row>
    <row r="676" spans="1:9" ht="15" thickBot="1" x14ac:dyDescent="0.25">
      <c r="A676" s="28">
        <v>657</v>
      </c>
      <c r="B676" s="95" t="str">
        <f t="shared" ref="B676" si="676">IF(AND(C676="",D676="",E676=""),"",A676)</f>
        <v/>
      </c>
      <c r="C676" s="91"/>
      <c r="D676" s="92"/>
      <c r="E676" s="91"/>
      <c r="F676" s="97" t="str">
        <f>IF(B676="","",Vypocet_SKRYT!EB662)</f>
        <v/>
      </c>
      <c r="G676" s="98" t="str">
        <f t="shared" si="665"/>
        <v/>
      </c>
      <c r="H676" t="str">
        <f>IF(I676=1,VstupniParametry_SKRYT!$I$6&amp;""&amp;$D$10,IF(I676=2,VstupniParametry_SKRYT!$I$5,""))</f>
        <v/>
      </c>
      <c r="I676" t="str">
        <f t="shared" si="660"/>
        <v/>
      </c>
    </row>
    <row r="677" spans="1:9" ht="15" thickBot="1" x14ac:dyDescent="0.25">
      <c r="A677" s="28">
        <v>658</v>
      </c>
      <c r="B677" s="95" t="str">
        <f t="shared" ref="B677" si="677">IF(AND(C677="",D677="",E677),"",A677)</f>
        <v/>
      </c>
      <c r="C677" s="93"/>
      <c r="D677" s="93"/>
      <c r="E677" s="94"/>
      <c r="F677" s="97" t="str">
        <f>IF(B677="","",Vypocet_SKRYT!EB663)</f>
        <v/>
      </c>
      <c r="G677" s="98" t="str">
        <f t="shared" si="665"/>
        <v/>
      </c>
      <c r="H677" t="str">
        <f>IF(I677=1,VstupniParametry_SKRYT!$I$6&amp;""&amp;$D$10,IF(I677=2,VstupniParametry_SKRYT!$I$5,""))</f>
        <v/>
      </c>
      <c r="I677" t="str">
        <f t="shared" si="660"/>
        <v/>
      </c>
    </row>
    <row r="678" spans="1:9" ht="15" thickBot="1" x14ac:dyDescent="0.25">
      <c r="A678" s="28">
        <v>659</v>
      </c>
      <c r="B678" s="95" t="str">
        <f t="shared" ref="B678" si="678">IF(AND(C678="",D678="",E678=""),"",A678)</f>
        <v/>
      </c>
      <c r="C678" s="91"/>
      <c r="D678" s="92"/>
      <c r="E678" s="91"/>
      <c r="F678" s="97" t="str">
        <f>IF(B678="","",Vypocet_SKRYT!EB664)</f>
        <v/>
      </c>
      <c r="G678" s="98" t="str">
        <f t="shared" si="665"/>
        <v/>
      </c>
      <c r="H678" t="str">
        <f>IF(I678=1,VstupniParametry_SKRYT!$I$6&amp;""&amp;$D$10,IF(I678=2,VstupniParametry_SKRYT!$I$5,""))</f>
        <v/>
      </c>
      <c r="I678" t="str">
        <f t="shared" si="660"/>
        <v/>
      </c>
    </row>
    <row r="679" spans="1:9" ht="15" thickBot="1" x14ac:dyDescent="0.25">
      <c r="A679" s="28">
        <v>660</v>
      </c>
      <c r="B679" s="95" t="str">
        <f t="shared" ref="B679" si="679">IF(AND(C679="",D679="",E679),"",A679)</f>
        <v/>
      </c>
      <c r="C679" s="93"/>
      <c r="D679" s="93"/>
      <c r="E679" s="94"/>
      <c r="F679" s="97" t="str">
        <f>IF(B679="","",Vypocet_SKRYT!EB665)</f>
        <v/>
      </c>
      <c r="G679" s="98" t="str">
        <f t="shared" si="665"/>
        <v/>
      </c>
      <c r="H679" t="str">
        <f>IF(I679=1,VstupniParametry_SKRYT!$I$6&amp;""&amp;$D$10,IF(I679=2,VstupniParametry_SKRYT!$I$5,""))</f>
        <v/>
      </c>
      <c r="I679" t="str">
        <f t="shared" si="660"/>
        <v/>
      </c>
    </row>
    <row r="680" spans="1:9" ht="15" thickBot="1" x14ac:dyDescent="0.25">
      <c r="A680" s="28">
        <v>661</v>
      </c>
      <c r="B680" s="95" t="str">
        <f t="shared" ref="B680" si="680">IF(AND(C680="",D680="",E680=""),"",A680)</f>
        <v/>
      </c>
      <c r="C680" s="91"/>
      <c r="D680" s="92"/>
      <c r="E680" s="91"/>
      <c r="F680" s="97" t="str">
        <f>IF(B680="","",Vypocet_SKRYT!EB666)</f>
        <v/>
      </c>
      <c r="G680" s="98" t="str">
        <f t="shared" si="665"/>
        <v/>
      </c>
      <c r="H680" t="str">
        <f>IF(I680=1,VstupniParametry_SKRYT!$I$6&amp;""&amp;$D$10,IF(I680=2,VstupniParametry_SKRYT!$I$5,""))</f>
        <v/>
      </c>
      <c r="I680" t="str">
        <f t="shared" si="660"/>
        <v/>
      </c>
    </row>
    <row r="681" spans="1:9" ht="15" thickBot="1" x14ac:dyDescent="0.25">
      <c r="A681" s="28">
        <v>662</v>
      </c>
      <c r="B681" s="95" t="str">
        <f t="shared" ref="B681" si="681">IF(AND(C681="",D681="",E681),"",A681)</f>
        <v/>
      </c>
      <c r="C681" s="93"/>
      <c r="D681" s="93"/>
      <c r="E681" s="94"/>
      <c r="F681" s="97" t="str">
        <f>IF(B681="","",Vypocet_SKRYT!EB667)</f>
        <v/>
      </c>
      <c r="G681" s="98" t="str">
        <f t="shared" si="665"/>
        <v/>
      </c>
      <c r="H681" t="str">
        <f>IF(I681=1,VstupniParametry_SKRYT!$I$6&amp;""&amp;$D$10,IF(I681=2,VstupniParametry_SKRYT!$I$5,""))</f>
        <v/>
      </c>
      <c r="I681" t="str">
        <f t="shared" si="660"/>
        <v/>
      </c>
    </row>
    <row r="682" spans="1:9" ht="15" thickBot="1" x14ac:dyDescent="0.25">
      <c r="A682" s="28">
        <v>663</v>
      </c>
      <c r="B682" s="95" t="str">
        <f t="shared" ref="B682" si="682">IF(AND(C682="",D682="",E682=""),"",A682)</f>
        <v/>
      </c>
      <c r="C682" s="91"/>
      <c r="D682" s="92"/>
      <c r="E682" s="91"/>
      <c r="F682" s="97" t="str">
        <f>IF(B682="","",Vypocet_SKRYT!EB668)</f>
        <v/>
      </c>
      <c r="G682" s="98" t="str">
        <f t="shared" si="665"/>
        <v/>
      </c>
      <c r="H682" t="str">
        <f>IF(I682=1,VstupniParametry_SKRYT!$I$6&amp;""&amp;$D$10,IF(I682=2,VstupniParametry_SKRYT!$I$5,""))</f>
        <v/>
      </c>
      <c r="I682" t="str">
        <f t="shared" si="660"/>
        <v/>
      </c>
    </row>
    <row r="683" spans="1:9" ht="15" thickBot="1" x14ac:dyDescent="0.25">
      <c r="A683" s="28">
        <v>664</v>
      </c>
      <c r="B683" s="95" t="str">
        <f t="shared" ref="B683" si="683">IF(AND(C683="",D683="",E683),"",A683)</f>
        <v/>
      </c>
      <c r="C683" s="93"/>
      <c r="D683" s="93"/>
      <c r="E683" s="94"/>
      <c r="F683" s="97" t="str">
        <f>IF(B683="","",Vypocet_SKRYT!EB669)</f>
        <v/>
      </c>
      <c r="G683" s="98" t="str">
        <f t="shared" si="665"/>
        <v/>
      </c>
      <c r="H683" t="str">
        <f>IF(I683=1,VstupniParametry_SKRYT!$I$6&amp;""&amp;$D$10,IF(I683=2,VstupniParametry_SKRYT!$I$5,""))</f>
        <v/>
      </c>
      <c r="I683" t="str">
        <f t="shared" si="660"/>
        <v/>
      </c>
    </row>
    <row r="684" spans="1:9" ht="15" thickBot="1" x14ac:dyDescent="0.25">
      <c r="A684" s="28">
        <v>665</v>
      </c>
      <c r="B684" s="95" t="str">
        <f t="shared" ref="B684" si="684">IF(AND(C684="",D684="",E684=""),"",A684)</f>
        <v/>
      </c>
      <c r="C684" s="91"/>
      <c r="D684" s="92"/>
      <c r="E684" s="91"/>
      <c r="F684" s="97" t="str">
        <f>IF(B684="","",Vypocet_SKRYT!EB670)</f>
        <v/>
      </c>
      <c r="G684" s="98" t="str">
        <f t="shared" si="665"/>
        <v/>
      </c>
      <c r="H684" t="str">
        <f>IF(I684=1,VstupniParametry_SKRYT!$I$6&amp;""&amp;$D$10,IF(I684=2,VstupniParametry_SKRYT!$I$5,""))</f>
        <v/>
      </c>
      <c r="I684" t="str">
        <f t="shared" si="660"/>
        <v/>
      </c>
    </row>
    <row r="685" spans="1:9" ht="15" thickBot="1" x14ac:dyDescent="0.25">
      <c r="A685" s="28">
        <v>666</v>
      </c>
      <c r="B685" s="95" t="str">
        <f t="shared" ref="B685" si="685">IF(AND(C685="",D685="",E685),"",A685)</f>
        <v/>
      </c>
      <c r="C685" s="93"/>
      <c r="D685" s="93"/>
      <c r="E685" s="94"/>
      <c r="F685" s="97" t="str">
        <f>IF(B685="","",Vypocet_SKRYT!EB671)</f>
        <v/>
      </c>
      <c r="G685" s="98" t="str">
        <f t="shared" si="665"/>
        <v/>
      </c>
      <c r="H685" t="str">
        <f>IF(I685=1,VstupniParametry_SKRYT!$I$6&amp;""&amp;$D$10,IF(I685=2,VstupniParametry_SKRYT!$I$5,""))</f>
        <v/>
      </c>
      <c r="I685" t="str">
        <f t="shared" si="660"/>
        <v/>
      </c>
    </row>
    <row r="686" spans="1:9" ht="15" thickBot="1" x14ac:dyDescent="0.25">
      <c r="A686" s="28">
        <v>667</v>
      </c>
      <c r="B686" s="95" t="str">
        <f t="shared" ref="B686" si="686">IF(AND(C686="",D686="",E686=""),"",A686)</f>
        <v/>
      </c>
      <c r="C686" s="91"/>
      <c r="D686" s="92"/>
      <c r="E686" s="91"/>
      <c r="F686" s="97" t="str">
        <f>IF(B686="","",Vypocet_SKRYT!EB672)</f>
        <v/>
      </c>
      <c r="G686" s="98" t="str">
        <f t="shared" si="665"/>
        <v/>
      </c>
      <c r="H686" t="str">
        <f>IF(I686=1,VstupniParametry_SKRYT!$I$6&amp;""&amp;$D$10,IF(I686=2,VstupniParametry_SKRYT!$I$5,""))</f>
        <v/>
      </c>
      <c r="I686" t="str">
        <f t="shared" si="660"/>
        <v/>
      </c>
    </row>
    <row r="687" spans="1:9" ht="15" thickBot="1" x14ac:dyDescent="0.25">
      <c r="A687" s="28">
        <v>668</v>
      </c>
      <c r="B687" s="95" t="str">
        <f t="shared" ref="B687" si="687">IF(AND(C687="",D687="",E687),"",A687)</f>
        <v/>
      </c>
      <c r="C687" s="93"/>
      <c r="D687" s="93"/>
      <c r="E687" s="94"/>
      <c r="F687" s="97" t="str">
        <f>IF(B687="","",Vypocet_SKRYT!EB673)</f>
        <v/>
      </c>
      <c r="G687" s="98" t="str">
        <f t="shared" si="665"/>
        <v/>
      </c>
      <c r="H687" t="str">
        <f>IF(I687=1,VstupniParametry_SKRYT!$I$6&amp;""&amp;$D$10,IF(I687=2,VstupniParametry_SKRYT!$I$5,""))</f>
        <v/>
      </c>
      <c r="I687" t="str">
        <f t="shared" si="660"/>
        <v/>
      </c>
    </row>
    <row r="688" spans="1:9" ht="15" thickBot="1" x14ac:dyDescent="0.25">
      <c r="A688" s="28">
        <v>669</v>
      </c>
      <c r="B688" s="95" t="str">
        <f t="shared" ref="B688" si="688">IF(AND(C688="",D688="",E688=""),"",A688)</f>
        <v/>
      </c>
      <c r="C688" s="91"/>
      <c r="D688" s="92"/>
      <c r="E688" s="91"/>
      <c r="F688" s="97" t="str">
        <f>IF(B688="","",Vypocet_SKRYT!EB674)</f>
        <v/>
      </c>
      <c r="G688" s="98" t="str">
        <f t="shared" si="665"/>
        <v/>
      </c>
      <c r="H688" t="str">
        <f>IF(I688=1,VstupniParametry_SKRYT!$I$6&amp;""&amp;$D$10,IF(I688=2,VstupniParametry_SKRYT!$I$5,""))</f>
        <v/>
      </c>
      <c r="I688" t="str">
        <f t="shared" si="660"/>
        <v/>
      </c>
    </row>
    <row r="689" spans="1:9" ht="15" thickBot="1" x14ac:dyDescent="0.25">
      <c r="A689" s="28">
        <v>670</v>
      </c>
      <c r="B689" s="95" t="str">
        <f t="shared" ref="B689" si="689">IF(AND(C689="",D689="",E689),"",A689)</f>
        <v/>
      </c>
      <c r="C689" s="93"/>
      <c r="D689" s="93"/>
      <c r="E689" s="94"/>
      <c r="F689" s="97" t="str">
        <f>IF(B689="","",Vypocet_SKRYT!EB675)</f>
        <v/>
      </c>
      <c r="G689" s="98" t="str">
        <f t="shared" si="665"/>
        <v/>
      </c>
      <c r="H689" t="str">
        <f>IF(I689=1,VstupniParametry_SKRYT!$I$6&amp;""&amp;$D$10,IF(I689=2,VstupniParametry_SKRYT!$I$5,""))</f>
        <v/>
      </c>
      <c r="I689" t="str">
        <f t="shared" si="660"/>
        <v/>
      </c>
    </row>
    <row r="690" spans="1:9" ht="15" thickBot="1" x14ac:dyDescent="0.25">
      <c r="A690" s="28">
        <v>671</v>
      </c>
      <c r="B690" s="95" t="str">
        <f t="shared" ref="B690" si="690">IF(AND(C690="",D690="",E690=""),"",A690)</f>
        <v/>
      </c>
      <c r="C690" s="91"/>
      <c r="D690" s="92"/>
      <c r="E690" s="91"/>
      <c r="F690" s="97" t="str">
        <f>IF(B690="","",Vypocet_SKRYT!EB676)</f>
        <v/>
      </c>
      <c r="G690" s="98" t="str">
        <f t="shared" si="665"/>
        <v/>
      </c>
      <c r="H690" t="str">
        <f>IF(I690=1,VstupniParametry_SKRYT!$I$6&amp;""&amp;$D$10,IF(I690=2,VstupniParametry_SKRYT!$I$5,""))</f>
        <v/>
      </c>
      <c r="I690" t="str">
        <f t="shared" si="660"/>
        <v/>
      </c>
    </row>
    <row r="691" spans="1:9" ht="15" thickBot="1" x14ac:dyDescent="0.25">
      <c r="A691" s="28">
        <v>672</v>
      </c>
      <c r="B691" s="95" t="str">
        <f t="shared" ref="B691" si="691">IF(AND(C691="",D691="",E691),"",A691)</f>
        <v/>
      </c>
      <c r="C691" s="93"/>
      <c r="D691" s="93"/>
      <c r="E691" s="94"/>
      <c r="F691" s="97" t="str">
        <f>IF(B691="","",Vypocet_SKRYT!EB677)</f>
        <v/>
      </c>
      <c r="G691" s="98" t="str">
        <f t="shared" si="665"/>
        <v/>
      </c>
      <c r="H691" t="str">
        <f>IF(I691=1,VstupniParametry_SKRYT!$I$6&amp;""&amp;$D$10,IF(I691=2,VstupniParametry_SKRYT!$I$5,""))</f>
        <v/>
      </c>
      <c r="I691" t="str">
        <f t="shared" si="660"/>
        <v/>
      </c>
    </row>
    <row r="692" spans="1:9" ht="15" thickBot="1" x14ac:dyDescent="0.25">
      <c r="A692" s="28">
        <v>673</v>
      </c>
      <c r="B692" s="95" t="str">
        <f t="shared" ref="B692" si="692">IF(AND(C692="",D692="",E692=""),"",A692)</f>
        <v/>
      </c>
      <c r="C692" s="91"/>
      <c r="D692" s="92"/>
      <c r="E692" s="91"/>
      <c r="F692" s="97" t="str">
        <f>IF(B692="","",Vypocet_SKRYT!EB678)</f>
        <v/>
      </c>
      <c r="G692" s="98" t="str">
        <f t="shared" si="665"/>
        <v/>
      </c>
      <c r="H692" t="str">
        <f>IF(I692=1,VstupniParametry_SKRYT!$I$6&amp;""&amp;$D$10,IF(I692=2,VstupniParametry_SKRYT!$I$5,""))</f>
        <v/>
      </c>
      <c r="I692" t="str">
        <f t="shared" si="660"/>
        <v/>
      </c>
    </row>
    <row r="693" spans="1:9" ht="15" thickBot="1" x14ac:dyDescent="0.25">
      <c r="A693" s="28">
        <v>674</v>
      </c>
      <c r="B693" s="95" t="str">
        <f t="shared" ref="B693" si="693">IF(AND(C693="",D693="",E693),"",A693)</f>
        <v/>
      </c>
      <c r="C693" s="93"/>
      <c r="D693" s="93"/>
      <c r="E693" s="94"/>
      <c r="F693" s="97" t="str">
        <f>IF(B693="","",Vypocet_SKRYT!EB679)</f>
        <v/>
      </c>
      <c r="G693" s="98" t="str">
        <f t="shared" si="665"/>
        <v/>
      </c>
      <c r="H693" t="str">
        <f>IF(I693=1,VstupniParametry_SKRYT!$I$6&amp;""&amp;$D$10,IF(I693=2,VstupniParametry_SKRYT!$I$5,""))</f>
        <v/>
      </c>
      <c r="I693" t="str">
        <f t="shared" si="660"/>
        <v/>
      </c>
    </row>
    <row r="694" spans="1:9" ht="15" thickBot="1" x14ac:dyDescent="0.25">
      <c r="A694" s="28">
        <v>675</v>
      </c>
      <c r="B694" s="95" t="str">
        <f t="shared" ref="B694" si="694">IF(AND(C694="",D694="",E694=""),"",A694)</f>
        <v/>
      </c>
      <c r="C694" s="91"/>
      <c r="D694" s="92"/>
      <c r="E694" s="91"/>
      <c r="F694" s="97" t="str">
        <f>IF(B694="","",Vypocet_SKRYT!EB680)</f>
        <v/>
      </c>
      <c r="G694" s="98" t="str">
        <f t="shared" si="665"/>
        <v/>
      </c>
      <c r="H694" t="str">
        <f>IF(I694=1,VstupniParametry_SKRYT!$I$6&amp;""&amp;$D$10,IF(I694=2,VstupniParametry_SKRYT!$I$5,""))</f>
        <v/>
      </c>
      <c r="I694" t="str">
        <f t="shared" si="660"/>
        <v/>
      </c>
    </row>
    <row r="695" spans="1:9" ht="15" thickBot="1" x14ac:dyDescent="0.25">
      <c r="A695" s="28">
        <v>676</v>
      </c>
      <c r="B695" s="95" t="str">
        <f t="shared" ref="B695" si="695">IF(AND(C695="",D695="",E695),"",A695)</f>
        <v/>
      </c>
      <c r="C695" s="93"/>
      <c r="D695" s="93"/>
      <c r="E695" s="94"/>
      <c r="F695" s="97" t="str">
        <f>IF(B695="","",Vypocet_SKRYT!EB681)</f>
        <v/>
      </c>
      <c r="G695" s="98" t="str">
        <f t="shared" si="665"/>
        <v/>
      </c>
      <c r="H695" t="str">
        <f>IF(I695=1,VstupniParametry_SKRYT!$I$6&amp;""&amp;$D$10,IF(I695=2,VstupniParametry_SKRYT!$I$5,""))</f>
        <v/>
      </c>
      <c r="I695" t="str">
        <f t="shared" si="660"/>
        <v/>
      </c>
    </row>
    <row r="696" spans="1:9" ht="15" thickBot="1" x14ac:dyDescent="0.25">
      <c r="A696" s="28">
        <v>677</v>
      </c>
      <c r="B696" s="95" t="str">
        <f t="shared" ref="B696" si="696">IF(AND(C696="",D696="",E696=""),"",A696)</f>
        <v/>
      </c>
      <c r="C696" s="91"/>
      <c r="D696" s="92"/>
      <c r="E696" s="91"/>
      <c r="F696" s="97" t="str">
        <f>IF(B696="","",Vypocet_SKRYT!EB682)</f>
        <v/>
      </c>
      <c r="G696" s="98" t="str">
        <f t="shared" si="665"/>
        <v/>
      </c>
      <c r="H696" t="str">
        <f>IF(I696=1,VstupniParametry_SKRYT!$I$6&amp;""&amp;$D$10,IF(I696=2,VstupniParametry_SKRYT!$I$5,""))</f>
        <v/>
      </c>
      <c r="I696" t="str">
        <f t="shared" si="660"/>
        <v/>
      </c>
    </row>
    <row r="697" spans="1:9" ht="15" thickBot="1" x14ac:dyDescent="0.25">
      <c r="A697" s="28">
        <v>678</v>
      </c>
      <c r="B697" s="95" t="str">
        <f t="shared" ref="B697" si="697">IF(AND(C697="",D697="",E697),"",A697)</f>
        <v/>
      </c>
      <c r="C697" s="93"/>
      <c r="D697" s="93"/>
      <c r="E697" s="94"/>
      <c r="F697" s="97" t="str">
        <f>IF(B697="","",Vypocet_SKRYT!EB683)</f>
        <v/>
      </c>
      <c r="G697" s="98" t="str">
        <f t="shared" si="665"/>
        <v/>
      </c>
      <c r="H697" t="str">
        <f>IF(I697=1,VstupniParametry_SKRYT!$I$6&amp;""&amp;$D$10,IF(I697=2,VstupniParametry_SKRYT!$I$5,""))</f>
        <v/>
      </c>
      <c r="I697" t="str">
        <f t="shared" si="660"/>
        <v/>
      </c>
    </row>
    <row r="698" spans="1:9" ht="15" thickBot="1" x14ac:dyDescent="0.25">
      <c r="A698" s="28">
        <v>679</v>
      </c>
      <c r="B698" s="95" t="str">
        <f t="shared" ref="B698" si="698">IF(AND(C698="",D698="",E698=""),"",A698)</f>
        <v/>
      </c>
      <c r="C698" s="91"/>
      <c r="D698" s="92"/>
      <c r="E698" s="91"/>
      <c r="F698" s="97" t="str">
        <f>IF(B698="","",Vypocet_SKRYT!EB684)</f>
        <v/>
      </c>
      <c r="G698" s="98" t="str">
        <f t="shared" si="665"/>
        <v/>
      </c>
      <c r="H698" t="str">
        <f>IF(I698=1,VstupniParametry_SKRYT!$I$6&amp;""&amp;$D$10,IF(I698=2,VstupniParametry_SKRYT!$I$5,""))</f>
        <v/>
      </c>
      <c r="I698" t="str">
        <f t="shared" si="660"/>
        <v/>
      </c>
    </row>
    <row r="699" spans="1:9" ht="15" thickBot="1" x14ac:dyDescent="0.25">
      <c r="A699" s="28">
        <v>680</v>
      </c>
      <c r="B699" s="95" t="str">
        <f t="shared" ref="B699" si="699">IF(AND(C699="",D699="",E699),"",A699)</f>
        <v/>
      </c>
      <c r="C699" s="93"/>
      <c r="D699" s="93"/>
      <c r="E699" s="94"/>
      <c r="F699" s="97" t="str">
        <f>IF(B699="","",Vypocet_SKRYT!EB685)</f>
        <v/>
      </c>
      <c r="G699" s="98" t="str">
        <f t="shared" si="665"/>
        <v/>
      </c>
      <c r="H699" t="str">
        <f>IF(I699=1,VstupniParametry_SKRYT!$I$6&amp;""&amp;$D$10,IF(I699=2,VstupniParametry_SKRYT!$I$5,""))</f>
        <v/>
      </c>
      <c r="I699" t="str">
        <f t="shared" si="660"/>
        <v/>
      </c>
    </row>
    <row r="700" spans="1:9" ht="15" thickBot="1" x14ac:dyDescent="0.25">
      <c r="A700" s="28">
        <v>681</v>
      </c>
      <c r="B700" s="95" t="str">
        <f t="shared" ref="B700" si="700">IF(AND(C700="",D700="",E700=""),"",A700)</f>
        <v/>
      </c>
      <c r="C700" s="91"/>
      <c r="D700" s="92"/>
      <c r="E700" s="91"/>
      <c r="F700" s="97" t="str">
        <f>IF(B700="","",Vypocet_SKRYT!EB686)</f>
        <v/>
      </c>
      <c r="G700" s="98" t="str">
        <f t="shared" si="665"/>
        <v/>
      </c>
      <c r="H700" t="str">
        <f>IF(I700=1,VstupniParametry_SKRYT!$I$6&amp;""&amp;$D$10,IF(I700=2,VstupniParametry_SKRYT!$I$5,""))</f>
        <v/>
      </c>
      <c r="I700" t="str">
        <f t="shared" si="660"/>
        <v/>
      </c>
    </row>
    <row r="701" spans="1:9" ht="15" thickBot="1" x14ac:dyDescent="0.25">
      <c r="A701" s="28">
        <v>682</v>
      </c>
      <c r="B701" s="95" t="str">
        <f t="shared" ref="B701" si="701">IF(AND(C701="",D701="",E701),"",A701)</f>
        <v/>
      </c>
      <c r="C701" s="93"/>
      <c r="D701" s="93"/>
      <c r="E701" s="94"/>
      <c r="F701" s="97" t="str">
        <f>IF(B701="","",Vypocet_SKRYT!EB687)</f>
        <v/>
      </c>
      <c r="G701" s="98" t="str">
        <f t="shared" si="665"/>
        <v/>
      </c>
      <c r="H701" t="str">
        <f>IF(I701=1,VstupniParametry_SKRYT!$I$6&amp;""&amp;$D$10,IF(I701=2,VstupniParametry_SKRYT!$I$5,""))</f>
        <v/>
      </c>
      <c r="I701" t="str">
        <f t="shared" si="660"/>
        <v/>
      </c>
    </row>
    <row r="702" spans="1:9" ht="15" thickBot="1" x14ac:dyDescent="0.25">
      <c r="A702" s="28">
        <v>683</v>
      </c>
      <c r="B702" s="95" t="str">
        <f t="shared" ref="B702" si="702">IF(AND(C702="",D702="",E702=""),"",A702)</f>
        <v/>
      </c>
      <c r="C702" s="91"/>
      <c r="D702" s="92"/>
      <c r="E702" s="91"/>
      <c r="F702" s="97" t="str">
        <f>IF(B702="","",Vypocet_SKRYT!EB688)</f>
        <v/>
      </c>
      <c r="G702" s="98" t="str">
        <f t="shared" si="665"/>
        <v/>
      </c>
      <c r="H702" t="str">
        <f>IF(I702=1,VstupniParametry_SKRYT!$I$6&amp;""&amp;$D$10,IF(I702=2,VstupniParametry_SKRYT!$I$5,""))</f>
        <v/>
      </c>
      <c r="I702" t="str">
        <f t="shared" si="660"/>
        <v/>
      </c>
    </row>
    <row r="703" spans="1:9" ht="15" thickBot="1" x14ac:dyDescent="0.25">
      <c r="A703" s="28">
        <v>684</v>
      </c>
      <c r="B703" s="95" t="str">
        <f t="shared" ref="B703" si="703">IF(AND(C703="",D703="",E703),"",A703)</f>
        <v/>
      </c>
      <c r="C703" s="93"/>
      <c r="D703" s="93"/>
      <c r="E703" s="94"/>
      <c r="F703" s="97" t="str">
        <f>IF(B703="","",Vypocet_SKRYT!EB689)</f>
        <v/>
      </c>
      <c r="G703" s="98" t="str">
        <f t="shared" si="665"/>
        <v/>
      </c>
      <c r="H703" t="str">
        <f>IF(I703=1,VstupniParametry_SKRYT!$I$6&amp;""&amp;$D$10,IF(I703=2,VstupniParametry_SKRYT!$I$5,""))</f>
        <v/>
      </c>
      <c r="I703" t="str">
        <f t="shared" si="660"/>
        <v/>
      </c>
    </row>
    <row r="704" spans="1:9" ht="15" thickBot="1" x14ac:dyDescent="0.25">
      <c r="A704" s="28">
        <v>685</v>
      </c>
      <c r="B704" s="95" t="str">
        <f t="shared" ref="B704" si="704">IF(AND(C704="",D704="",E704=""),"",A704)</f>
        <v/>
      </c>
      <c r="C704" s="91"/>
      <c r="D704" s="92"/>
      <c r="E704" s="91"/>
      <c r="F704" s="97" t="str">
        <f>IF(B704="","",Vypocet_SKRYT!EB690)</f>
        <v/>
      </c>
      <c r="G704" s="98" t="str">
        <f t="shared" si="665"/>
        <v/>
      </c>
      <c r="H704" t="str">
        <f>IF(I704=1,VstupniParametry_SKRYT!$I$6&amp;""&amp;$D$10,IF(I704=2,VstupniParametry_SKRYT!$I$5,""))</f>
        <v/>
      </c>
      <c r="I704" t="str">
        <f t="shared" si="660"/>
        <v/>
      </c>
    </row>
    <row r="705" spans="1:9" ht="15" thickBot="1" x14ac:dyDescent="0.25">
      <c r="A705" s="28">
        <v>686</v>
      </c>
      <c r="B705" s="95" t="str">
        <f t="shared" ref="B705" si="705">IF(AND(C705="",D705="",E705),"",A705)</f>
        <v/>
      </c>
      <c r="C705" s="93"/>
      <c r="D705" s="93"/>
      <c r="E705" s="94"/>
      <c r="F705" s="97" t="str">
        <f>IF(B705="","",Vypocet_SKRYT!EB691)</f>
        <v/>
      </c>
      <c r="G705" s="98" t="str">
        <f t="shared" si="665"/>
        <v/>
      </c>
      <c r="H705" t="str">
        <f>IF(I705=1,VstupniParametry_SKRYT!$I$6&amp;""&amp;$D$10,IF(I705=2,VstupniParametry_SKRYT!$I$5,""))</f>
        <v/>
      </c>
      <c r="I705" t="str">
        <f t="shared" si="660"/>
        <v/>
      </c>
    </row>
    <row r="706" spans="1:9" ht="15" thickBot="1" x14ac:dyDescent="0.25">
      <c r="A706" s="28">
        <v>687</v>
      </c>
      <c r="B706" s="95" t="str">
        <f t="shared" ref="B706" si="706">IF(AND(C706="",D706="",E706=""),"",A706)</f>
        <v/>
      </c>
      <c r="C706" s="91"/>
      <c r="D706" s="92"/>
      <c r="E706" s="91"/>
      <c r="F706" s="97" t="str">
        <f>IF(B706="","",Vypocet_SKRYT!EB692)</f>
        <v/>
      </c>
      <c r="G706" s="98" t="str">
        <f t="shared" si="665"/>
        <v/>
      </c>
      <c r="H706" t="str">
        <f>IF(I706=1,VstupniParametry_SKRYT!$I$6&amp;""&amp;$D$10,IF(I706=2,VstupniParametry_SKRYT!$I$5,""))</f>
        <v/>
      </c>
      <c r="I706" t="str">
        <f t="shared" si="660"/>
        <v/>
      </c>
    </row>
    <row r="707" spans="1:9" ht="15" thickBot="1" x14ac:dyDescent="0.25">
      <c r="A707" s="28">
        <v>688</v>
      </c>
      <c r="B707" s="95" t="str">
        <f t="shared" ref="B707" si="707">IF(AND(C707="",D707="",E707),"",A707)</f>
        <v/>
      </c>
      <c r="C707" s="93"/>
      <c r="D707" s="93"/>
      <c r="E707" s="94"/>
      <c r="F707" s="97" t="str">
        <f>IF(B707="","",Vypocet_SKRYT!EB693)</f>
        <v/>
      </c>
      <c r="G707" s="98" t="str">
        <f t="shared" si="665"/>
        <v/>
      </c>
      <c r="H707" t="str">
        <f>IF(I707=1,VstupniParametry_SKRYT!$I$6&amp;""&amp;$D$10,IF(I707=2,VstupniParametry_SKRYT!$I$5,""))</f>
        <v/>
      </c>
      <c r="I707" t="str">
        <f t="shared" si="660"/>
        <v/>
      </c>
    </row>
    <row r="708" spans="1:9" ht="15" thickBot="1" x14ac:dyDescent="0.25">
      <c r="A708" s="28">
        <v>689</v>
      </c>
      <c r="B708" s="95" t="str">
        <f t="shared" ref="B708" si="708">IF(AND(C708="",D708="",E708=""),"",A708)</f>
        <v/>
      </c>
      <c r="C708" s="91"/>
      <c r="D708" s="92"/>
      <c r="E708" s="91"/>
      <c r="F708" s="97" t="str">
        <f>IF(B708="","",Vypocet_SKRYT!EB694)</f>
        <v/>
      </c>
      <c r="G708" s="98" t="str">
        <f t="shared" si="665"/>
        <v/>
      </c>
      <c r="H708" t="str">
        <f>IF(I708=1,VstupniParametry_SKRYT!$I$6&amp;""&amp;$D$10,IF(I708=2,VstupniParametry_SKRYT!$I$5,""))</f>
        <v/>
      </c>
      <c r="I708" t="str">
        <f t="shared" si="660"/>
        <v/>
      </c>
    </row>
    <row r="709" spans="1:9" ht="15" thickBot="1" x14ac:dyDescent="0.25">
      <c r="A709" s="28">
        <v>690</v>
      </c>
      <c r="B709" s="95" t="str">
        <f t="shared" ref="B709" si="709">IF(AND(C709="",D709="",E709),"",A709)</f>
        <v/>
      </c>
      <c r="C709" s="93"/>
      <c r="D709" s="93"/>
      <c r="E709" s="94"/>
      <c r="F709" s="97" t="str">
        <f>IF(B709="","",Vypocet_SKRYT!EB695)</f>
        <v/>
      </c>
      <c r="G709" s="98" t="str">
        <f t="shared" si="665"/>
        <v/>
      </c>
      <c r="H709" t="str">
        <f>IF(I709=1,VstupniParametry_SKRYT!$I$6&amp;""&amp;$D$10,IF(I709=2,VstupniParametry_SKRYT!$I$5,""))</f>
        <v/>
      </c>
      <c r="I709" t="str">
        <f t="shared" si="660"/>
        <v/>
      </c>
    </row>
    <row r="710" spans="1:9" ht="15" thickBot="1" x14ac:dyDescent="0.25">
      <c r="A710" s="28">
        <v>691</v>
      </c>
      <c r="B710" s="95" t="str">
        <f t="shared" ref="B710" si="710">IF(AND(C710="",D710="",E710=""),"",A710)</f>
        <v/>
      </c>
      <c r="C710" s="91"/>
      <c r="D710" s="92"/>
      <c r="E710" s="91"/>
      <c r="F710" s="97" t="str">
        <f>IF(B710="","",Vypocet_SKRYT!EB696)</f>
        <v/>
      </c>
      <c r="G710" s="98" t="str">
        <f t="shared" si="665"/>
        <v/>
      </c>
      <c r="H710" t="str">
        <f>IF(I710=1,VstupniParametry_SKRYT!$I$6&amp;""&amp;$D$10,IF(I710=2,VstupniParametry_SKRYT!$I$5,""))</f>
        <v/>
      </c>
      <c r="I710" t="str">
        <f t="shared" si="660"/>
        <v/>
      </c>
    </row>
    <row r="711" spans="1:9" ht="15" thickBot="1" x14ac:dyDescent="0.25">
      <c r="A711" s="28">
        <v>692</v>
      </c>
      <c r="B711" s="95" t="str">
        <f t="shared" ref="B711" si="711">IF(AND(C711="",D711="",E711),"",A711)</f>
        <v/>
      </c>
      <c r="C711" s="93"/>
      <c r="D711" s="93"/>
      <c r="E711" s="94"/>
      <c r="F711" s="97" t="str">
        <f>IF(B711="","",Vypocet_SKRYT!EB697)</f>
        <v/>
      </c>
      <c r="G711" s="98" t="str">
        <f t="shared" si="665"/>
        <v/>
      </c>
      <c r="H711" t="str">
        <f>IF(I711=1,VstupniParametry_SKRYT!$I$6&amp;""&amp;$D$10,IF(I711=2,VstupniParametry_SKRYT!$I$5,""))</f>
        <v/>
      </c>
      <c r="I711" t="str">
        <f t="shared" si="660"/>
        <v/>
      </c>
    </row>
    <row r="712" spans="1:9" ht="15" thickBot="1" x14ac:dyDescent="0.25">
      <c r="A712" s="28">
        <v>693</v>
      </c>
      <c r="B712" s="95" t="str">
        <f t="shared" ref="B712" si="712">IF(AND(C712="",D712="",E712=""),"",A712)</f>
        <v/>
      </c>
      <c r="C712" s="91"/>
      <c r="D712" s="92"/>
      <c r="E712" s="91"/>
      <c r="F712" s="97" t="str">
        <f>IF(B712="","",Vypocet_SKRYT!EB698)</f>
        <v/>
      </c>
      <c r="G712" s="98" t="str">
        <f t="shared" si="665"/>
        <v/>
      </c>
      <c r="H712" t="str">
        <f>IF(I712=1,VstupniParametry_SKRYT!$I$6&amp;""&amp;$D$10,IF(I712=2,VstupniParametry_SKRYT!$I$5,""))</f>
        <v/>
      </c>
      <c r="I712" t="str">
        <f t="shared" si="660"/>
        <v/>
      </c>
    </row>
    <row r="713" spans="1:9" ht="15" thickBot="1" x14ac:dyDescent="0.25">
      <c r="A713" s="28">
        <v>694</v>
      </c>
      <c r="B713" s="95" t="str">
        <f t="shared" ref="B713" si="713">IF(AND(C713="",D713="",E713),"",A713)</f>
        <v/>
      </c>
      <c r="C713" s="93"/>
      <c r="D713" s="93"/>
      <c r="E713" s="94"/>
      <c r="F713" s="97" t="str">
        <f>IF(B713="","",Vypocet_SKRYT!EB699)</f>
        <v/>
      </c>
      <c r="G713" s="98" t="str">
        <f t="shared" si="665"/>
        <v/>
      </c>
      <c r="H713" t="str">
        <f>IF(I713=1,VstupniParametry_SKRYT!$I$6&amp;""&amp;$D$10,IF(I713=2,VstupniParametry_SKRYT!$I$5,""))</f>
        <v/>
      </c>
      <c r="I713" t="str">
        <f t="shared" si="660"/>
        <v/>
      </c>
    </row>
    <row r="714" spans="1:9" ht="15" thickBot="1" x14ac:dyDescent="0.25">
      <c r="A714" s="28">
        <v>695</v>
      </c>
      <c r="B714" s="95" t="str">
        <f t="shared" ref="B714" si="714">IF(AND(C714="",D714="",E714=""),"",A714)</f>
        <v/>
      </c>
      <c r="C714" s="91"/>
      <c r="D714" s="92"/>
      <c r="E714" s="91"/>
      <c r="F714" s="97" t="str">
        <f>IF(B714="","",Vypocet_SKRYT!EB700)</f>
        <v/>
      </c>
      <c r="G714" s="98" t="str">
        <f t="shared" si="665"/>
        <v/>
      </c>
      <c r="H714" t="str">
        <f>IF(I714=1,VstupniParametry_SKRYT!$I$6&amp;""&amp;$D$10,IF(I714=2,VstupniParametry_SKRYT!$I$5,""))</f>
        <v/>
      </c>
      <c r="I714" t="str">
        <f t="shared" si="660"/>
        <v/>
      </c>
    </row>
    <row r="715" spans="1:9" ht="15" thickBot="1" x14ac:dyDescent="0.25">
      <c r="A715" s="28">
        <v>696</v>
      </c>
      <c r="B715" s="95" t="str">
        <f t="shared" ref="B715" si="715">IF(AND(C715="",D715="",E715),"",A715)</f>
        <v/>
      </c>
      <c r="C715" s="93"/>
      <c r="D715" s="93"/>
      <c r="E715" s="94"/>
      <c r="F715" s="97" t="str">
        <f>IF(B715="","",Vypocet_SKRYT!EB701)</f>
        <v/>
      </c>
      <c r="G715" s="98" t="str">
        <f t="shared" si="665"/>
        <v/>
      </c>
      <c r="H715" t="str">
        <f>IF(I715=1,VstupniParametry_SKRYT!$I$6&amp;""&amp;$D$10,IF(I715=2,VstupniParametry_SKRYT!$I$5,""))</f>
        <v/>
      </c>
      <c r="I715" t="str">
        <f t="shared" si="660"/>
        <v/>
      </c>
    </row>
    <row r="716" spans="1:9" ht="15" thickBot="1" x14ac:dyDescent="0.25">
      <c r="A716" s="28">
        <v>697</v>
      </c>
      <c r="B716" s="95" t="str">
        <f t="shared" ref="B716" si="716">IF(AND(C716="",D716="",E716=""),"",A716)</f>
        <v/>
      </c>
      <c r="C716" s="91"/>
      <c r="D716" s="92"/>
      <c r="E716" s="91"/>
      <c r="F716" s="97" t="str">
        <f>IF(B716="","",Vypocet_SKRYT!EB702)</f>
        <v/>
      </c>
      <c r="G716" s="98" t="str">
        <f t="shared" si="665"/>
        <v/>
      </c>
      <c r="H716" t="str">
        <f>IF(I716=1,VstupniParametry_SKRYT!$I$6&amp;""&amp;$D$10,IF(I716=2,VstupniParametry_SKRYT!$I$5,""))</f>
        <v/>
      </c>
      <c r="I716" t="str">
        <f t="shared" si="660"/>
        <v/>
      </c>
    </row>
    <row r="717" spans="1:9" ht="15" thickBot="1" x14ac:dyDescent="0.25">
      <c r="A717" s="28">
        <v>698</v>
      </c>
      <c r="B717" s="95" t="str">
        <f t="shared" ref="B717" si="717">IF(AND(C717="",D717="",E717),"",A717)</f>
        <v/>
      </c>
      <c r="C717" s="93"/>
      <c r="D717" s="93"/>
      <c r="E717" s="94"/>
      <c r="F717" s="97" t="str">
        <f>IF(B717="","",Vypocet_SKRYT!EB703)</f>
        <v/>
      </c>
      <c r="G717" s="98" t="str">
        <f t="shared" si="665"/>
        <v/>
      </c>
      <c r="H717" t="str">
        <f>IF(I717=1,VstupniParametry_SKRYT!$I$6&amp;""&amp;$D$10,IF(I717=2,VstupniParametry_SKRYT!$I$5,""))</f>
        <v/>
      </c>
      <c r="I717" t="str">
        <f t="shared" si="660"/>
        <v/>
      </c>
    </row>
    <row r="718" spans="1:9" ht="15" thickBot="1" x14ac:dyDescent="0.25">
      <c r="A718" s="28">
        <v>699</v>
      </c>
      <c r="B718" s="95" t="str">
        <f t="shared" ref="B718" si="718">IF(AND(C718="",D718="",E718=""),"",A718)</f>
        <v/>
      </c>
      <c r="C718" s="91"/>
      <c r="D718" s="92"/>
      <c r="E718" s="91"/>
      <c r="F718" s="97" t="str">
        <f>IF(B718="","",Vypocet_SKRYT!EB704)</f>
        <v/>
      </c>
      <c r="G718" s="98" t="str">
        <f t="shared" si="665"/>
        <v/>
      </c>
      <c r="H718" t="str">
        <f>IF(I718=1,VstupniParametry_SKRYT!$I$6&amp;""&amp;$D$10,IF(I718=2,VstupniParametry_SKRYT!$I$5,""))</f>
        <v/>
      </c>
      <c r="I718" t="str">
        <f t="shared" si="660"/>
        <v/>
      </c>
    </row>
    <row r="719" spans="1:9" ht="15" thickBot="1" x14ac:dyDescent="0.25">
      <c r="A719" s="28">
        <v>700</v>
      </c>
      <c r="B719" s="95" t="str">
        <f t="shared" ref="B719" si="719">IF(AND(C719="",D719="",E719),"",A719)</f>
        <v/>
      </c>
      <c r="C719" s="93"/>
      <c r="D719" s="93"/>
      <c r="E719" s="94"/>
      <c r="F719" s="97" t="str">
        <f>IF(B719="","",Vypocet_SKRYT!EB705)</f>
        <v/>
      </c>
      <c r="G719" s="98" t="str">
        <f t="shared" si="665"/>
        <v/>
      </c>
      <c r="H719" t="str">
        <f>IF(I719=1,VstupniParametry_SKRYT!$I$6&amp;""&amp;$D$10,IF(I719=2,VstupniParametry_SKRYT!$I$5,""))</f>
        <v/>
      </c>
      <c r="I719" t="str">
        <f t="shared" si="660"/>
        <v/>
      </c>
    </row>
    <row r="720" spans="1:9" ht="15" thickBot="1" x14ac:dyDescent="0.25">
      <c r="A720" s="28">
        <v>701</v>
      </c>
      <c r="B720" s="95" t="str">
        <f t="shared" ref="B720" si="720">IF(AND(C720="",D720="",E720=""),"",A720)</f>
        <v/>
      </c>
      <c r="C720" s="91"/>
      <c r="D720" s="92"/>
      <c r="E720" s="91"/>
      <c r="F720" s="97" t="str">
        <f>IF(B720="","",Vypocet_SKRYT!EB706)</f>
        <v/>
      </c>
      <c r="G720" s="98" t="str">
        <f t="shared" si="665"/>
        <v/>
      </c>
      <c r="H720" t="str">
        <f>IF(I720=1,VstupniParametry_SKRYT!$I$6&amp;""&amp;$D$10,IF(I720=2,VstupniParametry_SKRYT!$I$5,""))</f>
        <v/>
      </c>
      <c r="I720" t="str">
        <f t="shared" si="660"/>
        <v/>
      </c>
    </row>
    <row r="721" spans="1:9" ht="15" thickBot="1" x14ac:dyDescent="0.25">
      <c r="A721" s="28">
        <v>702</v>
      </c>
      <c r="B721" s="95" t="str">
        <f t="shared" ref="B721" si="721">IF(AND(C721="",D721="",E721),"",A721)</f>
        <v/>
      </c>
      <c r="C721" s="93"/>
      <c r="D721" s="93"/>
      <c r="E721" s="94"/>
      <c r="F721" s="97" t="str">
        <f>IF(B721="","",Vypocet_SKRYT!EB707)</f>
        <v/>
      </c>
      <c r="G721" s="98" t="str">
        <f t="shared" si="665"/>
        <v/>
      </c>
      <c r="H721" t="str">
        <f>IF(I721=1,VstupniParametry_SKRYT!$I$6&amp;""&amp;$D$10,IF(I721=2,VstupniParametry_SKRYT!$I$5,""))</f>
        <v/>
      </c>
      <c r="I721" t="str">
        <f t="shared" si="660"/>
        <v/>
      </c>
    </row>
    <row r="722" spans="1:9" ht="15" thickBot="1" x14ac:dyDescent="0.25">
      <c r="A722" s="28">
        <v>703</v>
      </c>
      <c r="B722" s="95" t="str">
        <f t="shared" ref="B722" si="722">IF(AND(C722="",D722="",E722=""),"",A722)</f>
        <v/>
      </c>
      <c r="C722" s="91"/>
      <c r="D722" s="92"/>
      <c r="E722" s="91"/>
      <c r="F722" s="97" t="str">
        <f>IF(B722="","",Vypocet_SKRYT!EB708)</f>
        <v/>
      </c>
      <c r="G722" s="98" t="str">
        <f t="shared" si="665"/>
        <v/>
      </c>
      <c r="H722" t="str">
        <f>IF(I722=1,VstupniParametry_SKRYT!$I$6&amp;""&amp;$D$10,IF(I722=2,VstupniParametry_SKRYT!$I$5,""))</f>
        <v/>
      </c>
      <c r="I722" t="str">
        <f t="shared" si="660"/>
        <v/>
      </c>
    </row>
    <row r="723" spans="1:9" ht="15" thickBot="1" x14ac:dyDescent="0.25">
      <c r="A723" s="28">
        <v>704</v>
      </c>
      <c r="B723" s="95" t="str">
        <f t="shared" ref="B723" si="723">IF(AND(C723="",D723="",E723),"",A723)</f>
        <v/>
      </c>
      <c r="C723" s="93"/>
      <c r="D723" s="93"/>
      <c r="E723" s="94"/>
      <c r="F723" s="97" t="str">
        <f>IF(B723="","",Vypocet_SKRYT!EB709)</f>
        <v/>
      </c>
      <c r="G723" s="98" t="str">
        <f t="shared" si="665"/>
        <v/>
      </c>
      <c r="H723" t="str">
        <f>IF(I723=1,VstupniParametry_SKRYT!$I$6&amp;""&amp;$D$10,IF(I723=2,VstupniParametry_SKRYT!$I$5,""))</f>
        <v/>
      </c>
      <c r="I723" t="str">
        <f t="shared" si="660"/>
        <v/>
      </c>
    </row>
    <row r="724" spans="1:9" ht="15" thickBot="1" x14ac:dyDescent="0.25">
      <c r="A724" s="28">
        <v>705</v>
      </c>
      <c r="B724" s="95" t="str">
        <f t="shared" ref="B724" si="724">IF(AND(C724="",D724="",E724=""),"",A724)</f>
        <v/>
      </c>
      <c r="C724" s="91"/>
      <c r="D724" s="92"/>
      <c r="E724" s="91"/>
      <c r="F724" s="97" t="str">
        <f>IF(B724="","",Vypocet_SKRYT!EB710)</f>
        <v/>
      </c>
      <c r="G724" s="98" t="str">
        <f t="shared" si="665"/>
        <v/>
      </c>
      <c r="H724" t="str">
        <f>IF(I724=1,VstupniParametry_SKRYT!$I$6&amp;""&amp;$D$10,IF(I724=2,VstupniParametry_SKRYT!$I$5,""))</f>
        <v/>
      </c>
      <c r="I724" t="str">
        <f t="shared" si="660"/>
        <v/>
      </c>
    </row>
    <row r="725" spans="1:9" ht="15" thickBot="1" x14ac:dyDescent="0.25">
      <c r="A725" s="28">
        <v>706</v>
      </c>
      <c r="B725" s="95" t="str">
        <f t="shared" ref="B725" si="725">IF(AND(C725="",D725="",E725),"",A725)</f>
        <v/>
      </c>
      <c r="C725" s="93"/>
      <c r="D725" s="93"/>
      <c r="E725" s="94"/>
      <c r="F725" s="97" t="str">
        <f>IF(B725="","",Vypocet_SKRYT!EB711)</f>
        <v/>
      </c>
      <c r="G725" s="98" t="str">
        <f t="shared" si="665"/>
        <v/>
      </c>
      <c r="H725" t="str">
        <f>IF(I725=1,VstupniParametry_SKRYT!$I$6&amp;""&amp;$D$10,IF(I725=2,VstupniParametry_SKRYT!$I$5,""))</f>
        <v/>
      </c>
      <c r="I725" t="str">
        <f t="shared" ref="I725:I788" si="726">IF(E725="","",IF(AND(ISNUMBER(E725),E725&gt;=1,E725&lt;=2030),IF(E725&gt;$D$10,1,""),2))</f>
        <v/>
      </c>
    </row>
    <row r="726" spans="1:9" ht="15" thickBot="1" x14ac:dyDescent="0.25">
      <c r="A726" s="28">
        <v>707</v>
      </c>
      <c r="B726" s="95" t="str">
        <f t="shared" ref="B726" si="727">IF(AND(C726="",D726="",E726=""),"",A726)</f>
        <v/>
      </c>
      <c r="C726" s="91"/>
      <c r="D726" s="92"/>
      <c r="E726" s="91"/>
      <c r="F726" s="97" t="str">
        <f>IF(B726="","",Vypocet_SKRYT!EB712)</f>
        <v/>
      </c>
      <c r="G726" s="98" t="str">
        <f t="shared" si="665"/>
        <v/>
      </c>
      <c r="H726" t="str">
        <f>IF(I726=1,VstupniParametry_SKRYT!$I$6&amp;""&amp;$D$10,IF(I726=2,VstupniParametry_SKRYT!$I$5,""))</f>
        <v/>
      </c>
      <c r="I726" t="str">
        <f t="shared" si="726"/>
        <v/>
      </c>
    </row>
    <row r="727" spans="1:9" ht="15" thickBot="1" x14ac:dyDescent="0.25">
      <c r="A727" s="28">
        <v>708</v>
      </c>
      <c r="B727" s="95" t="str">
        <f t="shared" ref="B727" si="728">IF(AND(C727="",D727="",E727),"",A727)</f>
        <v/>
      </c>
      <c r="C727" s="93"/>
      <c r="D727" s="93"/>
      <c r="E727" s="94"/>
      <c r="F727" s="97" t="str">
        <f>IF(B727="","",Vypocet_SKRYT!EB713)</f>
        <v/>
      </c>
      <c r="G727" s="98" t="str">
        <f t="shared" si="665"/>
        <v/>
      </c>
      <c r="H727" t="str">
        <f>IF(I727=1,VstupniParametry_SKRYT!$I$6&amp;""&amp;$D$10,IF(I727=2,VstupniParametry_SKRYT!$I$5,""))</f>
        <v/>
      </c>
      <c r="I727" t="str">
        <f t="shared" si="726"/>
        <v/>
      </c>
    </row>
    <row r="728" spans="1:9" ht="15" thickBot="1" x14ac:dyDescent="0.25">
      <c r="A728" s="28">
        <v>709</v>
      </c>
      <c r="B728" s="95" t="str">
        <f t="shared" ref="B728" si="729">IF(AND(C728="",D728="",E728=""),"",A728)</f>
        <v/>
      </c>
      <c r="C728" s="91"/>
      <c r="D728" s="92"/>
      <c r="E728" s="91"/>
      <c r="F728" s="97" t="str">
        <f>IF(B728="","",Vypocet_SKRYT!EB714)</f>
        <v/>
      </c>
      <c r="G728" s="98" t="str">
        <f t="shared" si="665"/>
        <v/>
      </c>
      <c r="H728" t="str">
        <f>IF(I728=1,VstupniParametry_SKRYT!$I$6&amp;""&amp;$D$10,IF(I728=2,VstupniParametry_SKRYT!$I$5,""))</f>
        <v/>
      </c>
      <c r="I728" t="str">
        <f t="shared" si="726"/>
        <v/>
      </c>
    </row>
    <row r="729" spans="1:9" ht="15" thickBot="1" x14ac:dyDescent="0.25">
      <c r="A729" s="28">
        <v>710</v>
      </c>
      <c r="B729" s="95" t="str">
        <f t="shared" ref="B729" si="730">IF(AND(C729="",D729="",E729),"",A729)</f>
        <v/>
      </c>
      <c r="C729" s="93"/>
      <c r="D729" s="93"/>
      <c r="E729" s="94"/>
      <c r="F729" s="97" t="str">
        <f>IF(B729="","",Vypocet_SKRYT!EB715)</f>
        <v/>
      </c>
      <c r="G729" s="98" t="str">
        <f t="shared" ref="G729:G792" si="731">IF(B729="","",F729*0.065)</f>
        <v/>
      </c>
      <c r="H729" t="str">
        <f>IF(I729=1,VstupniParametry_SKRYT!$I$6&amp;""&amp;$D$10,IF(I729=2,VstupniParametry_SKRYT!$I$5,""))</f>
        <v/>
      </c>
      <c r="I729" t="str">
        <f t="shared" si="726"/>
        <v/>
      </c>
    </row>
    <row r="730" spans="1:9" ht="15" thickBot="1" x14ac:dyDescent="0.25">
      <c r="A730" s="28">
        <v>711</v>
      </c>
      <c r="B730" s="95" t="str">
        <f t="shared" ref="B730" si="732">IF(AND(C730="",D730="",E730=""),"",A730)</f>
        <v/>
      </c>
      <c r="C730" s="91"/>
      <c r="D730" s="92"/>
      <c r="E730" s="91"/>
      <c r="F730" s="97" t="str">
        <f>IF(B730="","",Vypocet_SKRYT!EB716)</f>
        <v/>
      </c>
      <c r="G730" s="98" t="str">
        <f t="shared" si="731"/>
        <v/>
      </c>
      <c r="H730" t="str">
        <f>IF(I730=1,VstupniParametry_SKRYT!$I$6&amp;""&amp;$D$10,IF(I730=2,VstupniParametry_SKRYT!$I$5,""))</f>
        <v/>
      </c>
      <c r="I730" t="str">
        <f t="shared" si="726"/>
        <v/>
      </c>
    </row>
    <row r="731" spans="1:9" ht="15" thickBot="1" x14ac:dyDescent="0.25">
      <c r="A731" s="28">
        <v>712</v>
      </c>
      <c r="B731" s="95" t="str">
        <f t="shared" ref="B731" si="733">IF(AND(C731="",D731="",E731),"",A731)</f>
        <v/>
      </c>
      <c r="C731" s="93"/>
      <c r="D731" s="93"/>
      <c r="E731" s="94"/>
      <c r="F731" s="97" t="str">
        <f>IF(B731="","",Vypocet_SKRYT!EB717)</f>
        <v/>
      </c>
      <c r="G731" s="98" t="str">
        <f t="shared" si="731"/>
        <v/>
      </c>
      <c r="H731" t="str">
        <f>IF(I731=1,VstupniParametry_SKRYT!$I$6&amp;""&amp;$D$10,IF(I731=2,VstupniParametry_SKRYT!$I$5,""))</f>
        <v/>
      </c>
      <c r="I731" t="str">
        <f t="shared" si="726"/>
        <v/>
      </c>
    </row>
    <row r="732" spans="1:9" ht="15" thickBot="1" x14ac:dyDescent="0.25">
      <c r="A732" s="28">
        <v>713</v>
      </c>
      <c r="B732" s="95" t="str">
        <f t="shared" ref="B732" si="734">IF(AND(C732="",D732="",E732=""),"",A732)</f>
        <v/>
      </c>
      <c r="C732" s="91"/>
      <c r="D732" s="92"/>
      <c r="E732" s="91"/>
      <c r="F732" s="97" t="str">
        <f>IF(B732="","",Vypocet_SKRYT!EB718)</f>
        <v/>
      </c>
      <c r="G732" s="98" t="str">
        <f t="shared" si="731"/>
        <v/>
      </c>
      <c r="H732" t="str">
        <f>IF(I732=1,VstupniParametry_SKRYT!$I$6&amp;""&amp;$D$10,IF(I732=2,VstupniParametry_SKRYT!$I$5,""))</f>
        <v/>
      </c>
      <c r="I732" t="str">
        <f t="shared" si="726"/>
        <v/>
      </c>
    </row>
    <row r="733" spans="1:9" ht="15" thickBot="1" x14ac:dyDescent="0.25">
      <c r="A733" s="28">
        <v>714</v>
      </c>
      <c r="B733" s="95" t="str">
        <f t="shared" ref="B733" si="735">IF(AND(C733="",D733="",E733),"",A733)</f>
        <v/>
      </c>
      <c r="C733" s="93"/>
      <c r="D733" s="93"/>
      <c r="E733" s="94"/>
      <c r="F733" s="97" t="str">
        <f>IF(B733="","",Vypocet_SKRYT!EB719)</f>
        <v/>
      </c>
      <c r="G733" s="98" t="str">
        <f t="shared" si="731"/>
        <v/>
      </c>
      <c r="H733" t="str">
        <f>IF(I733=1,VstupniParametry_SKRYT!$I$6&amp;""&amp;$D$10,IF(I733=2,VstupniParametry_SKRYT!$I$5,""))</f>
        <v/>
      </c>
      <c r="I733" t="str">
        <f t="shared" si="726"/>
        <v/>
      </c>
    </row>
    <row r="734" spans="1:9" ht="15" thickBot="1" x14ac:dyDescent="0.25">
      <c r="A734" s="28">
        <v>715</v>
      </c>
      <c r="B734" s="95" t="str">
        <f t="shared" ref="B734" si="736">IF(AND(C734="",D734="",E734=""),"",A734)</f>
        <v/>
      </c>
      <c r="C734" s="91"/>
      <c r="D734" s="92"/>
      <c r="E734" s="91"/>
      <c r="F734" s="97" t="str">
        <f>IF(B734="","",Vypocet_SKRYT!EB720)</f>
        <v/>
      </c>
      <c r="G734" s="98" t="str">
        <f t="shared" si="731"/>
        <v/>
      </c>
      <c r="H734" t="str">
        <f>IF(I734=1,VstupniParametry_SKRYT!$I$6&amp;""&amp;$D$10,IF(I734=2,VstupniParametry_SKRYT!$I$5,""))</f>
        <v/>
      </c>
      <c r="I734" t="str">
        <f t="shared" si="726"/>
        <v/>
      </c>
    </row>
    <row r="735" spans="1:9" ht="15" thickBot="1" x14ac:dyDescent="0.25">
      <c r="A735" s="28">
        <v>716</v>
      </c>
      <c r="B735" s="95" t="str">
        <f t="shared" ref="B735" si="737">IF(AND(C735="",D735="",E735),"",A735)</f>
        <v/>
      </c>
      <c r="C735" s="93"/>
      <c r="D735" s="93"/>
      <c r="E735" s="94"/>
      <c r="F735" s="97" t="str">
        <f>IF(B735="","",Vypocet_SKRYT!EB721)</f>
        <v/>
      </c>
      <c r="G735" s="98" t="str">
        <f t="shared" si="731"/>
        <v/>
      </c>
      <c r="H735" t="str">
        <f>IF(I735=1,VstupniParametry_SKRYT!$I$6&amp;""&amp;$D$10,IF(I735=2,VstupniParametry_SKRYT!$I$5,""))</f>
        <v/>
      </c>
      <c r="I735" t="str">
        <f t="shared" si="726"/>
        <v/>
      </c>
    </row>
    <row r="736" spans="1:9" ht="15" thickBot="1" x14ac:dyDescent="0.25">
      <c r="A736" s="28">
        <v>717</v>
      </c>
      <c r="B736" s="95" t="str">
        <f t="shared" ref="B736" si="738">IF(AND(C736="",D736="",E736=""),"",A736)</f>
        <v/>
      </c>
      <c r="C736" s="91"/>
      <c r="D736" s="92"/>
      <c r="E736" s="91"/>
      <c r="F736" s="97" t="str">
        <f>IF(B736="","",Vypocet_SKRYT!EB722)</f>
        <v/>
      </c>
      <c r="G736" s="98" t="str">
        <f t="shared" si="731"/>
        <v/>
      </c>
      <c r="H736" t="str">
        <f>IF(I736=1,VstupniParametry_SKRYT!$I$6&amp;""&amp;$D$10,IF(I736=2,VstupniParametry_SKRYT!$I$5,""))</f>
        <v/>
      </c>
      <c r="I736" t="str">
        <f t="shared" si="726"/>
        <v/>
      </c>
    </row>
    <row r="737" spans="1:9" ht="15" thickBot="1" x14ac:dyDescent="0.25">
      <c r="A737" s="28">
        <v>718</v>
      </c>
      <c r="B737" s="95" t="str">
        <f t="shared" ref="B737" si="739">IF(AND(C737="",D737="",E737),"",A737)</f>
        <v/>
      </c>
      <c r="C737" s="93"/>
      <c r="D737" s="93"/>
      <c r="E737" s="94"/>
      <c r="F737" s="97" t="str">
        <f>IF(B737="","",Vypocet_SKRYT!EB723)</f>
        <v/>
      </c>
      <c r="G737" s="98" t="str">
        <f t="shared" si="731"/>
        <v/>
      </c>
      <c r="H737" t="str">
        <f>IF(I737=1,VstupniParametry_SKRYT!$I$6&amp;""&amp;$D$10,IF(I737=2,VstupniParametry_SKRYT!$I$5,""))</f>
        <v/>
      </c>
      <c r="I737" t="str">
        <f t="shared" si="726"/>
        <v/>
      </c>
    </row>
    <row r="738" spans="1:9" ht="15" thickBot="1" x14ac:dyDescent="0.25">
      <c r="A738" s="28">
        <v>719</v>
      </c>
      <c r="B738" s="95" t="str">
        <f t="shared" ref="B738" si="740">IF(AND(C738="",D738="",E738=""),"",A738)</f>
        <v/>
      </c>
      <c r="C738" s="91"/>
      <c r="D738" s="92"/>
      <c r="E738" s="91"/>
      <c r="F738" s="97" t="str">
        <f>IF(B738="","",Vypocet_SKRYT!EB724)</f>
        <v/>
      </c>
      <c r="G738" s="98" t="str">
        <f t="shared" si="731"/>
        <v/>
      </c>
      <c r="H738" t="str">
        <f>IF(I738=1,VstupniParametry_SKRYT!$I$6&amp;""&amp;$D$10,IF(I738=2,VstupniParametry_SKRYT!$I$5,""))</f>
        <v/>
      </c>
      <c r="I738" t="str">
        <f t="shared" si="726"/>
        <v/>
      </c>
    </row>
    <row r="739" spans="1:9" ht="15" thickBot="1" x14ac:dyDescent="0.25">
      <c r="A739" s="28">
        <v>720</v>
      </c>
      <c r="B739" s="95" t="str">
        <f t="shared" ref="B739" si="741">IF(AND(C739="",D739="",E739),"",A739)</f>
        <v/>
      </c>
      <c r="C739" s="93"/>
      <c r="D739" s="93"/>
      <c r="E739" s="94"/>
      <c r="F739" s="97" t="str">
        <f>IF(B739="","",Vypocet_SKRYT!EB725)</f>
        <v/>
      </c>
      <c r="G739" s="98" t="str">
        <f t="shared" si="731"/>
        <v/>
      </c>
      <c r="H739" t="str">
        <f>IF(I739=1,VstupniParametry_SKRYT!$I$6&amp;""&amp;$D$10,IF(I739=2,VstupniParametry_SKRYT!$I$5,""))</f>
        <v/>
      </c>
      <c r="I739" t="str">
        <f t="shared" si="726"/>
        <v/>
      </c>
    </row>
    <row r="740" spans="1:9" ht="15" thickBot="1" x14ac:dyDescent="0.25">
      <c r="A740" s="28">
        <v>721</v>
      </c>
      <c r="B740" s="95" t="str">
        <f t="shared" ref="B740" si="742">IF(AND(C740="",D740="",E740=""),"",A740)</f>
        <v/>
      </c>
      <c r="C740" s="91"/>
      <c r="D740" s="92"/>
      <c r="E740" s="91"/>
      <c r="F740" s="97" t="str">
        <f>IF(B740="","",Vypocet_SKRYT!EB726)</f>
        <v/>
      </c>
      <c r="G740" s="98" t="str">
        <f t="shared" si="731"/>
        <v/>
      </c>
      <c r="H740" t="str">
        <f>IF(I740=1,VstupniParametry_SKRYT!$I$6&amp;""&amp;$D$10,IF(I740=2,VstupniParametry_SKRYT!$I$5,""))</f>
        <v/>
      </c>
      <c r="I740" t="str">
        <f t="shared" si="726"/>
        <v/>
      </c>
    </row>
    <row r="741" spans="1:9" ht="15" thickBot="1" x14ac:dyDescent="0.25">
      <c r="A741" s="28">
        <v>722</v>
      </c>
      <c r="B741" s="95" t="str">
        <f t="shared" ref="B741" si="743">IF(AND(C741="",D741="",E741),"",A741)</f>
        <v/>
      </c>
      <c r="C741" s="93"/>
      <c r="D741" s="93"/>
      <c r="E741" s="94"/>
      <c r="F741" s="97" t="str">
        <f>IF(B741="","",Vypocet_SKRYT!EB727)</f>
        <v/>
      </c>
      <c r="G741" s="98" t="str">
        <f t="shared" si="731"/>
        <v/>
      </c>
      <c r="H741" t="str">
        <f>IF(I741=1,VstupniParametry_SKRYT!$I$6&amp;""&amp;$D$10,IF(I741=2,VstupniParametry_SKRYT!$I$5,""))</f>
        <v/>
      </c>
      <c r="I741" t="str">
        <f t="shared" si="726"/>
        <v/>
      </c>
    </row>
    <row r="742" spans="1:9" ht="15" thickBot="1" x14ac:dyDescent="0.25">
      <c r="A742" s="28">
        <v>723</v>
      </c>
      <c r="B742" s="95" t="str">
        <f t="shared" ref="B742" si="744">IF(AND(C742="",D742="",E742=""),"",A742)</f>
        <v/>
      </c>
      <c r="C742" s="91"/>
      <c r="D742" s="92"/>
      <c r="E742" s="91"/>
      <c r="F742" s="97" t="str">
        <f>IF(B742="","",Vypocet_SKRYT!EB728)</f>
        <v/>
      </c>
      <c r="G742" s="98" t="str">
        <f t="shared" si="731"/>
        <v/>
      </c>
      <c r="H742" t="str">
        <f>IF(I742=1,VstupniParametry_SKRYT!$I$6&amp;""&amp;$D$10,IF(I742=2,VstupniParametry_SKRYT!$I$5,""))</f>
        <v/>
      </c>
      <c r="I742" t="str">
        <f t="shared" si="726"/>
        <v/>
      </c>
    </row>
    <row r="743" spans="1:9" ht="15" thickBot="1" x14ac:dyDescent="0.25">
      <c r="A743" s="28">
        <v>724</v>
      </c>
      <c r="B743" s="95" t="str">
        <f t="shared" ref="B743" si="745">IF(AND(C743="",D743="",E743),"",A743)</f>
        <v/>
      </c>
      <c r="C743" s="93"/>
      <c r="D743" s="93"/>
      <c r="E743" s="94"/>
      <c r="F743" s="97" t="str">
        <f>IF(B743="","",Vypocet_SKRYT!EB729)</f>
        <v/>
      </c>
      <c r="G743" s="98" t="str">
        <f t="shared" si="731"/>
        <v/>
      </c>
      <c r="H743" t="str">
        <f>IF(I743=1,VstupniParametry_SKRYT!$I$6&amp;""&amp;$D$10,IF(I743=2,VstupniParametry_SKRYT!$I$5,""))</f>
        <v/>
      </c>
      <c r="I743" t="str">
        <f t="shared" si="726"/>
        <v/>
      </c>
    </row>
    <row r="744" spans="1:9" ht="15" thickBot="1" x14ac:dyDescent="0.25">
      <c r="A744" s="28">
        <v>725</v>
      </c>
      <c r="B744" s="95" t="str">
        <f t="shared" ref="B744" si="746">IF(AND(C744="",D744="",E744=""),"",A744)</f>
        <v/>
      </c>
      <c r="C744" s="91"/>
      <c r="D744" s="92"/>
      <c r="E744" s="91"/>
      <c r="F744" s="97" t="str">
        <f>IF(B744="","",Vypocet_SKRYT!EB730)</f>
        <v/>
      </c>
      <c r="G744" s="98" t="str">
        <f t="shared" si="731"/>
        <v/>
      </c>
      <c r="H744" t="str">
        <f>IF(I744=1,VstupniParametry_SKRYT!$I$6&amp;""&amp;$D$10,IF(I744=2,VstupniParametry_SKRYT!$I$5,""))</f>
        <v/>
      </c>
      <c r="I744" t="str">
        <f t="shared" si="726"/>
        <v/>
      </c>
    </row>
    <row r="745" spans="1:9" ht="15" thickBot="1" x14ac:dyDescent="0.25">
      <c r="A745" s="28">
        <v>726</v>
      </c>
      <c r="B745" s="95" t="str">
        <f t="shared" ref="B745" si="747">IF(AND(C745="",D745="",E745),"",A745)</f>
        <v/>
      </c>
      <c r="C745" s="93"/>
      <c r="D745" s="93"/>
      <c r="E745" s="94"/>
      <c r="F745" s="97" t="str">
        <f>IF(B745="","",Vypocet_SKRYT!EB731)</f>
        <v/>
      </c>
      <c r="G745" s="98" t="str">
        <f t="shared" si="731"/>
        <v/>
      </c>
      <c r="H745" t="str">
        <f>IF(I745=1,VstupniParametry_SKRYT!$I$6&amp;""&amp;$D$10,IF(I745=2,VstupniParametry_SKRYT!$I$5,""))</f>
        <v/>
      </c>
      <c r="I745" t="str">
        <f t="shared" si="726"/>
        <v/>
      </c>
    </row>
    <row r="746" spans="1:9" ht="15" thickBot="1" x14ac:dyDescent="0.25">
      <c r="A746" s="28">
        <v>727</v>
      </c>
      <c r="B746" s="95" t="str">
        <f t="shared" ref="B746" si="748">IF(AND(C746="",D746="",E746=""),"",A746)</f>
        <v/>
      </c>
      <c r="C746" s="91"/>
      <c r="D746" s="92"/>
      <c r="E746" s="91"/>
      <c r="F746" s="97" t="str">
        <f>IF(B746="","",Vypocet_SKRYT!EB732)</f>
        <v/>
      </c>
      <c r="G746" s="98" t="str">
        <f t="shared" si="731"/>
        <v/>
      </c>
      <c r="H746" t="str">
        <f>IF(I746=1,VstupniParametry_SKRYT!$I$6&amp;""&amp;$D$10,IF(I746=2,VstupniParametry_SKRYT!$I$5,""))</f>
        <v/>
      </c>
      <c r="I746" t="str">
        <f t="shared" si="726"/>
        <v/>
      </c>
    </row>
    <row r="747" spans="1:9" ht="15" thickBot="1" x14ac:dyDescent="0.25">
      <c r="A747" s="28">
        <v>728</v>
      </c>
      <c r="B747" s="95" t="str">
        <f t="shared" ref="B747" si="749">IF(AND(C747="",D747="",E747),"",A747)</f>
        <v/>
      </c>
      <c r="C747" s="93"/>
      <c r="D747" s="93"/>
      <c r="E747" s="94"/>
      <c r="F747" s="97" t="str">
        <f>IF(B747="","",Vypocet_SKRYT!EB733)</f>
        <v/>
      </c>
      <c r="G747" s="98" t="str">
        <f t="shared" si="731"/>
        <v/>
      </c>
      <c r="H747" t="str">
        <f>IF(I747=1,VstupniParametry_SKRYT!$I$6&amp;""&amp;$D$10,IF(I747=2,VstupniParametry_SKRYT!$I$5,""))</f>
        <v/>
      </c>
      <c r="I747" t="str">
        <f t="shared" si="726"/>
        <v/>
      </c>
    </row>
    <row r="748" spans="1:9" ht="15" thickBot="1" x14ac:dyDescent="0.25">
      <c r="A748" s="28">
        <v>729</v>
      </c>
      <c r="B748" s="95" t="str">
        <f t="shared" ref="B748" si="750">IF(AND(C748="",D748="",E748=""),"",A748)</f>
        <v/>
      </c>
      <c r="C748" s="91"/>
      <c r="D748" s="92"/>
      <c r="E748" s="91"/>
      <c r="F748" s="97" t="str">
        <f>IF(B748="","",Vypocet_SKRYT!EB734)</f>
        <v/>
      </c>
      <c r="G748" s="98" t="str">
        <f t="shared" si="731"/>
        <v/>
      </c>
      <c r="H748" t="str">
        <f>IF(I748=1,VstupniParametry_SKRYT!$I$6&amp;""&amp;$D$10,IF(I748=2,VstupniParametry_SKRYT!$I$5,""))</f>
        <v/>
      </c>
      <c r="I748" t="str">
        <f t="shared" si="726"/>
        <v/>
      </c>
    </row>
    <row r="749" spans="1:9" ht="15" thickBot="1" x14ac:dyDescent="0.25">
      <c r="A749" s="28">
        <v>730</v>
      </c>
      <c r="B749" s="95" t="str">
        <f t="shared" ref="B749" si="751">IF(AND(C749="",D749="",E749),"",A749)</f>
        <v/>
      </c>
      <c r="C749" s="93"/>
      <c r="D749" s="93"/>
      <c r="E749" s="94"/>
      <c r="F749" s="97" t="str">
        <f>IF(B749="","",Vypocet_SKRYT!EB735)</f>
        <v/>
      </c>
      <c r="G749" s="98" t="str">
        <f t="shared" si="731"/>
        <v/>
      </c>
      <c r="H749" t="str">
        <f>IF(I749=1,VstupniParametry_SKRYT!$I$6&amp;""&amp;$D$10,IF(I749=2,VstupniParametry_SKRYT!$I$5,""))</f>
        <v/>
      </c>
      <c r="I749" t="str">
        <f t="shared" si="726"/>
        <v/>
      </c>
    </row>
    <row r="750" spans="1:9" ht="15" thickBot="1" x14ac:dyDescent="0.25">
      <c r="A750" s="28">
        <v>731</v>
      </c>
      <c r="B750" s="95" t="str">
        <f t="shared" ref="B750" si="752">IF(AND(C750="",D750="",E750=""),"",A750)</f>
        <v/>
      </c>
      <c r="C750" s="91"/>
      <c r="D750" s="92"/>
      <c r="E750" s="91"/>
      <c r="F750" s="97" t="str">
        <f>IF(B750="","",Vypocet_SKRYT!EB736)</f>
        <v/>
      </c>
      <c r="G750" s="98" t="str">
        <f t="shared" si="731"/>
        <v/>
      </c>
      <c r="H750" t="str">
        <f>IF(I750=1,VstupniParametry_SKRYT!$I$6&amp;""&amp;$D$10,IF(I750=2,VstupniParametry_SKRYT!$I$5,""))</f>
        <v/>
      </c>
      <c r="I750" t="str">
        <f t="shared" si="726"/>
        <v/>
      </c>
    </row>
    <row r="751" spans="1:9" ht="15" thickBot="1" x14ac:dyDescent="0.25">
      <c r="A751" s="28">
        <v>732</v>
      </c>
      <c r="B751" s="95" t="str">
        <f t="shared" ref="B751" si="753">IF(AND(C751="",D751="",E751),"",A751)</f>
        <v/>
      </c>
      <c r="C751" s="93"/>
      <c r="D751" s="93"/>
      <c r="E751" s="94"/>
      <c r="F751" s="97" t="str">
        <f>IF(B751="","",Vypocet_SKRYT!EB737)</f>
        <v/>
      </c>
      <c r="G751" s="98" t="str">
        <f t="shared" si="731"/>
        <v/>
      </c>
      <c r="H751" t="str">
        <f>IF(I751=1,VstupniParametry_SKRYT!$I$6&amp;""&amp;$D$10,IF(I751=2,VstupniParametry_SKRYT!$I$5,""))</f>
        <v/>
      </c>
      <c r="I751" t="str">
        <f t="shared" si="726"/>
        <v/>
      </c>
    </row>
    <row r="752" spans="1:9" ht="15" thickBot="1" x14ac:dyDescent="0.25">
      <c r="A752" s="28">
        <v>733</v>
      </c>
      <c r="B752" s="95" t="str">
        <f t="shared" ref="B752" si="754">IF(AND(C752="",D752="",E752=""),"",A752)</f>
        <v/>
      </c>
      <c r="C752" s="91"/>
      <c r="D752" s="92"/>
      <c r="E752" s="91"/>
      <c r="F752" s="97" t="str">
        <f>IF(B752="","",Vypocet_SKRYT!EB738)</f>
        <v/>
      </c>
      <c r="G752" s="98" t="str">
        <f t="shared" si="731"/>
        <v/>
      </c>
      <c r="H752" t="str">
        <f>IF(I752=1,VstupniParametry_SKRYT!$I$6&amp;""&amp;$D$10,IF(I752=2,VstupniParametry_SKRYT!$I$5,""))</f>
        <v/>
      </c>
      <c r="I752" t="str">
        <f t="shared" si="726"/>
        <v/>
      </c>
    </row>
    <row r="753" spans="1:9" ht="15" thickBot="1" x14ac:dyDescent="0.25">
      <c r="A753" s="28">
        <v>734</v>
      </c>
      <c r="B753" s="95" t="str">
        <f t="shared" ref="B753" si="755">IF(AND(C753="",D753="",E753),"",A753)</f>
        <v/>
      </c>
      <c r="C753" s="93"/>
      <c r="D753" s="93"/>
      <c r="E753" s="94"/>
      <c r="F753" s="97" t="str">
        <f>IF(B753="","",Vypocet_SKRYT!EB739)</f>
        <v/>
      </c>
      <c r="G753" s="98" t="str">
        <f t="shared" si="731"/>
        <v/>
      </c>
      <c r="H753" t="str">
        <f>IF(I753=1,VstupniParametry_SKRYT!$I$6&amp;""&amp;$D$10,IF(I753=2,VstupniParametry_SKRYT!$I$5,""))</f>
        <v/>
      </c>
      <c r="I753" t="str">
        <f t="shared" si="726"/>
        <v/>
      </c>
    </row>
    <row r="754" spans="1:9" ht="15" thickBot="1" x14ac:dyDescent="0.25">
      <c r="A754" s="28">
        <v>735</v>
      </c>
      <c r="B754" s="95" t="str">
        <f t="shared" ref="B754" si="756">IF(AND(C754="",D754="",E754=""),"",A754)</f>
        <v/>
      </c>
      <c r="C754" s="91"/>
      <c r="D754" s="92"/>
      <c r="E754" s="91"/>
      <c r="F754" s="97" t="str">
        <f>IF(B754="","",Vypocet_SKRYT!EB740)</f>
        <v/>
      </c>
      <c r="G754" s="98" t="str">
        <f t="shared" si="731"/>
        <v/>
      </c>
      <c r="H754" t="str">
        <f>IF(I754=1,VstupniParametry_SKRYT!$I$6&amp;""&amp;$D$10,IF(I754=2,VstupniParametry_SKRYT!$I$5,""))</f>
        <v/>
      </c>
      <c r="I754" t="str">
        <f t="shared" si="726"/>
        <v/>
      </c>
    </row>
    <row r="755" spans="1:9" ht="15" thickBot="1" x14ac:dyDescent="0.25">
      <c r="A755" s="28">
        <v>736</v>
      </c>
      <c r="B755" s="95" t="str">
        <f t="shared" ref="B755" si="757">IF(AND(C755="",D755="",E755),"",A755)</f>
        <v/>
      </c>
      <c r="C755" s="93"/>
      <c r="D755" s="93"/>
      <c r="E755" s="94"/>
      <c r="F755" s="97" t="str">
        <f>IF(B755="","",Vypocet_SKRYT!EB741)</f>
        <v/>
      </c>
      <c r="G755" s="98" t="str">
        <f t="shared" si="731"/>
        <v/>
      </c>
      <c r="H755" t="str">
        <f>IF(I755=1,VstupniParametry_SKRYT!$I$6&amp;""&amp;$D$10,IF(I755=2,VstupniParametry_SKRYT!$I$5,""))</f>
        <v/>
      </c>
      <c r="I755" t="str">
        <f t="shared" si="726"/>
        <v/>
      </c>
    </row>
    <row r="756" spans="1:9" ht="15" thickBot="1" x14ac:dyDescent="0.25">
      <c r="A756" s="28">
        <v>737</v>
      </c>
      <c r="B756" s="95" t="str">
        <f t="shared" ref="B756" si="758">IF(AND(C756="",D756="",E756=""),"",A756)</f>
        <v/>
      </c>
      <c r="C756" s="91"/>
      <c r="D756" s="92"/>
      <c r="E756" s="91"/>
      <c r="F756" s="97" t="str">
        <f>IF(B756="","",Vypocet_SKRYT!EB742)</f>
        <v/>
      </c>
      <c r="G756" s="98" t="str">
        <f t="shared" si="731"/>
        <v/>
      </c>
      <c r="H756" t="str">
        <f>IF(I756=1,VstupniParametry_SKRYT!$I$6&amp;""&amp;$D$10,IF(I756=2,VstupniParametry_SKRYT!$I$5,""))</f>
        <v/>
      </c>
      <c r="I756" t="str">
        <f t="shared" si="726"/>
        <v/>
      </c>
    </row>
    <row r="757" spans="1:9" ht="15" thickBot="1" x14ac:dyDescent="0.25">
      <c r="A757" s="28">
        <v>738</v>
      </c>
      <c r="B757" s="95" t="str">
        <f t="shared" ref="B757" si="759">IF(AND(C757="",D757="",E757),"",A757)</f>
        <v/>
      </c>
      <c r="C757" s="93"/>
      <c r="D757" s="93"/>
      <c r="E757" s="94"/>
      <c r="F757" s="97" t="str">
        <f>IF(B757="","",Vypocet_SKRYT!EB743)</f>
        <v/>
      </c>
      <c r="G757" s="98" t="str">
        <f t="shared" si="731"/>
        <v/>
      </c>
      <c r="H757" t="str">
        <f>IF(I757=1,VstupniParametry_SKRYT!$I$6&amp;""&amp;$D$10,IF(I757=2,VstupniParametry_SKRYT!$I$5,""))</f>
        <v/>
      </c>
      <c r="I757" t="str">
        <f t="shared" si="726"/>
        <v/>
      </c>
    </row>
    <row r="758" spans="1:9" ht="15" thickBot="1" x14ac:dyDescent="0.25">
      <c r="A758" s="28">
        <v>739</v>
      </c>
      <c r="B758" s="95" t="str">
        <f t="shared" ref="B758" si="760">IF(AND(C758="",D758="",E758=""),"",A758)</f>
        <v/>
      </c>
      <c r="C758" s="91"/>
      <c r="D758" s="92"/>
      <c r="E758" s="91"/>
      <c r="F758" s="97" t="str">
        <f>IF(B758="","",Vypocet_SKRYT!EB744)</f>
        <v/>
      </c>
      <c r="G758" s="98" t="str">
        <f t="shared" si="731"/>
        <v/>
      </c>
      <c r="H758" t="str">
        <f>IF(I758=1,VstupniParametry_SKRYT!$I$6&amp;""&amp;$D$10,IF(I758=2,VstupniParametry_SKRYT!$I$5,""))</f>
        <v/>
      </c>
      <c r="I758" t="str">
        <f t="shared" si="726"/>
        <v/>
      </c>
    </row>
    <row r="759" spans="1:9" ht="15" thickBot="1" x14ac:dyDescent="0.25">
      <c r="A759" s="28">
        <v>740</v>
      </c>
      <c r="B759" s="95" t="str">
        <f t="shared" ref="B759" si="761">IF(AND(C759="",D759="",E759),"",A759)</f>
        <v/>
      </c>
      <c r="C759" s="93"/>
      <c r="D759" s="93"/>
      <c r="E759" s="94"/>
      <c r="F759" s="97" t="str">
        <f>IF(B759="","",Vypocet_SKRYT!EB745)</f>
        <v/>
      </c>
      <c r="G759" s="98" t="str">
        <f t="shared" si="731"/>
        <v/>
      </c>
      <c r="H759" t="str">
        <f>IF(I759=1,VstupniParametry_SKRYT!$I$6&amp;""&amp;$D$10,IF(I759=2,VstupniParametry_SKRYT!$I$5,""))</f>
        <v/>
      </c>
      <c r="I759" t="str">
        <f t="shared" si="726"/>
        <v/>
      </c>
    </row>
    <row r="760" spans="1:9" ht="15" thickBot="1" x14ac:dyDescent="0.25">
      <c r="A760" s="28">
        <v>741</v>
      </c>
      <c r="B760" s="95" t="str">
        <f t="shared" ref="B760" si="762">IF(AND(C760="",D760="",E760=""),"",A760)</f>
        <v/>
      </c>
      <c r="C760" s="91"/>
      <c r="D760" s="92"/>
      <c r="E760" s="91"/>
      <c r="F760" s="97" t="str">
        <f>IF(B760="","",Vypocet_SKRYT!EB746)</f>
        <v/>
      </c>
      <c r="G760" s="98" t="str">
        <f t="shared" si="731"/>
        <v/>
      </c>
      <c r="H760" t="str">
        <f>IF(I760=1,VstupniParametry_SKRYT!$I$6&amp;""&amp;$D$10,IF(I760=2,VstupniParametry_SKRYT!$I$5,""))</f>
        <v/>
      </c>
      <c r="I760" t="str">
        <f t="shared" si="726"/>
        <v/>
      </c>
    </row>
    <row r="761" spans="1:9" ht="15" thickBot="1" x14ac:dyDescent="0.25">
      <c r="A761" s="28">
        <v>742</v>
      </c>
      <c r="B761" s="95" t="str">
        <f t="shared" ref="B761" si="763">IF(AND(C761="",D761="",E761),"",A761)</f>
        <v/>
      </c>
      <c r="C761" s="93"/>
      <c r="D761" s="93"/>
      <c r="E761" s="94"/>
      <c r="F761" s="97" t="str">
        <f>IF(B761="","",Vypocet_SKRYT!EB747)</f>
        <v/>
      </c>
      <c r="G761" s="98" t="str">
        <f t="shared" si="731"/>
        <v/>
      </c>
      <c r="H761" t="str">
        <f>IF(I761=1,VstupniParametry_SKRYT!$I$6&amp;""&amp;$D$10,IF(I761=2,VstupniParametry_SKRYT!$I$5,""))</f>
        <v/>
      </c>
      <c r="I761" t="str">
        <f t="shared" si="726"/>
        <v/>
      </c>
    </row>
    <row r="762" spans="1:9" ht="15" thickBot="1" x14ac:dyDescent="0.25">
      <c r="A762" s="28">
        <v>743</v>
      </c>
      <c r="B762" s="95" t="str">
        <f t="shared" ref="B762" si="764">IF(AND(C762="",D762="",E762=""),"",A762)</f>
        <v/>
      </c>
      <c r="C762" s="91"/>
      <c r="D762" s="92"/>
      <c r="E762" s="91"/>
      <c r="F762" s="97" t="str">
        <f>IF(B762="","",Vypocet_SKRYT!EB748)</f>
        <v/>
      </c>
      <c r="G762" s="98" t="str">
        <f t="shared" si="731"/>
        <v/>
      </c>
      <c r="H762" t="str">
        <f>IF(I762=1,VstupniParametry_SKRYT!$I$6&amp;""&amp;$D$10,IF(I762=2,VstupniParametry_SKRYT!$I$5,""))</f>
        <v/>
      </c>
      <c r="I762" t="str">
        <f t="shared" si="726"/>
        <v/>
      </c>
    </row>
    <row r="763" spans="1:9" ht="15" thickBot="1" x14ac:dyDescent="0.25">
      <c r="A763" s="28">
        <v>744</v>
      </c>
      <c r="B763" s="95" t="str">
        <f t="shared" ref="B763" si="765">IF(AND(C763="",D763="",E763),"",A763)</f>
        <v/>
      </c>
      <c r="C763" s="93"/>
      <c r="D763" s="93"/>
      <c r="E763" s="94"/>
      <c r="F763" s="97" t="str">
        <f>IF(B763="","",Vypocet_SKRYT!EB749)</f>
        <v/>
      </c>
      <c r="G763" s="98" t="str">
        <f t="shared" si="731"/>
        <v/>
      </c>
      <c r="H763" t="str">
        <f>IF(I763=1,VstupniParametry_SKRYT!$I$6&amp;""&amp;$D$10,IF(I763=2,VstupniParametry_SKRYT!$I$5,""))</f>
        <v/>
      </c>
      <c r="I763" t="str">
        <f t="shared" si="726"/>
        <v/>
      </c>
    </row>
    <row r="764" spans="1:9" ht="15" thickBot="1" x14ac:dyDescent="0.25">
      <c r="A764" s="28">
        <v>745</v>
      </c>
      <c r="B764" s="95" t="str">
        <f t="shared" ref="B764" si="766">IF(AND(C764="",D764="",E764=""),"",A764)</f>
        <v/>
      </c>
      <c r="C764" s="91"/>
      <c r="D764" s="92"/>
      <c r="E764" s="91"/>
      <c r="F764" s="97" t="str">
        <f>IF(B764="","",Vypocet_SKRYT!EB750)</f>
        <v/>
      </c>
      <c r="G764" s="98" t="str">
        <f t="shared" si="731"/>
        <v/>
      </c>
      <c r="H764" t="str">
        <f>IF(I764=1,VstupniParametry_SKRYT!$I$6&amp;""&amp;$D$10,IF(I764=2,VstupniParametry_SKRYT!$I$5,""))</f>
        <v/>
      </c>
      <c r="I764" t="str">
        <f t="shared" si="726"/>
        <v/>
      </c>
    </row>
    <row r="765" spans="1:9" ht="15" thickBot="1" x14ac:dyDescent="0.25">
      <c r="A765" s="28">
        <v>746</v>
      </c>
      <c r="B765" s="95" t="str">
        <f t="shared" ref="B765" si="767">IF(AND(C765="",D765="",E765),"",A765)</f>
        <v/>
      </c>
      <c r="C765" s="93"/>
      <c r="D765" s="93"/>
      <c r="E765" s="94"/>
      <c r="F765" s="97" t="str">
        <f>IF(B765="","",Vypocet_SKRYT!EB751)</f>
        <v/>
      </c>
      <c r="G765" s="98" t="str">
        <f t="shared" si="731"/>
        <v/>
      </c>
      <c r="H765" t="str">
        <f>IF(I765=1,VstupniParametry_SKRYT!$I$6&amp;""&amp;$D$10,IF(I765=2,VstupniParametry_SKRYT!$I$5,""))</f>
        <v/>
      </c>
      <c r="I765" t="str">
        <f t="shared" si="726"/>
        <v/>
      </c>
    </row>
    <row r="766" spans="1:9" ht="15" thickBot="1" x14ac:dyDescent="0.25">
      <c r="A766" s="28">
        <v>747</v>
      </c>
      <c r="B766" s="95" t="str">
        <f t="shared" ref="B766" si="768">IF(AND(C766="",D766="",E766=""),"",A766)</f>
        <v/>
      </c>
      <c r="C766" s="91"/>
      <c r="D766" s="92"/>
      <c r="E766" s="91"/>
      <c r="F766" s="97" t="str">
        <f>IF(B766="","",Vypocet_SKRYT!EB752)</f>
        <v/>
      </c>
      <c r="G766" s="98" t="str">
        <f t="shared" si="731"/>
        <v/>
      </c>
      <c r="H766" t="str">
        <f>IF(I766=1,VstupniParametry_SKRYT!$I$6&amp;""&amp;$D$10,IF(I766=2,VstupniParametry_SKRYT!$I$5,""))</f>
        <v/>
      </c>
      <c r="I766" t="str">
        <f t="shared" si="726"/>
        <v/>
      </c>
    </row>
    <row r="767" spans="1:9" ht="15" thickBot="1" x14ac:dyDescent="0.25">
      <c r="A767" s="28">
        <v>748</v>
      </c>
      <c r="B767" s="95" t="str">
        <f t="shared" ref="B767" si="769">IF(AND(C767="",D767="",E767),"",A767)</f>
        <v/>
      </c>
      <c r="C767" s="93"/>
      <c r="D767" s="93"/>
      <c r="E767" s="94"/>
      <c r="F767" s="97" t="str">
        <f>IF(B767="","",Vypocet_SKRYT!EB753)</f>
        <v/>
      </c>
      <c r="G767" s="98" t="str">
        <f t="shared" si="731"/>
        <v/>
      </c>
      <c r="H767" t="str">
        <f>IF(I767=1,VstupniParametry_SKRYT!$I$6&amp;""&amp;$D$10,IF(I767=2,VstupniParametry_SKRYT!$I$5,""))</f>
        <v/>
      </c>
      <c r="I767" t="str">
        <f t="shared" si="726"/>
        <v/>
      </c>
    </row>
    <row r="768" spans="1:9" ht="15" thickBot="1" x14ac:dyDescent="0.25">
      <c r="A768" s="28">
        <v>749</v>
      </c>
      <c r="B768" s="95" t="str">
        <f t="shared" ref="B768" si="770">IF(AND(C768="",D768="",E768=""),"",A768)</f>
        <v/>
      </c>
      <c r="C768" s="91"/>
      <c r="D768" s="92"/>
      <c r="E768" s="91"/>
      <c r="F768" s="97" t="str">
        <f>IF(B768="","",Vypocet_SKRYT!EB754)</f>
        <v/>
      </c>
      <c r="G768" s="98" t="str">
        <f t="shared" si="731"/>
        <v/>
      </c>
      <c r="H768" t="str">
        <f>IF(I768=1,VstupniParametry_SKRYT!$I$6&amp;""&amp;$D$10,IF(I768=2,VstupniParametry_SKRYT!$I$5,""))</f>
        <v/>
      </c>
      <c r="I768" t="str">
        <f t="shared" si="726"/>
        <v/>
      </c>
    </row>
    <row r="769" spans="1:9" ht="15" thickBot="1" x14ac:dyDescent="0.25">
      <c r="A769" s="28">
        <v>750</v>
      </c>
      <c r="B769" s="95" t="str">
        <f t="shared" ref="B769" si="771">IF(AND(C769="",D769="",E769),"",A769)</f>
        <v/>
      </c>
      <c r="C769" s="93"/>
      <c r="D769" s="93"/>
      <c r="E769" s="94"/>
      <c r="F769" s="97" t="str">
        <f>IF(B769="","",Vypocet_SKRYT!EB755)</f>
        <v/>
      </c>
      <c r="G769" s="98" t="str">
        <f t="shared" si="731"/>
        <v/>
      </c>
      <c r="H769" t="str">
        <f>IF(I769=1,VstupniParametry_SKRYT!$I$6&amp;""&amp;$D$10,IF(I769=2,VstupniParametry_SKRYT!$I$5,""))</f>
        <v/>
      </c>
      <c r="I769" t="str">
        <f t="shared" si="726"/>
        <v/>
      </c>
    </row>
    <row r="770" spans="1:9" ht="15" thickBot="1" x14ac:dyDescent="0.25">
      <c r="A770" s="28">
        <v>751</v>
      </c>
      <c r="B770" s="95" t="str">
        <f t="shared" ref="B770" si="772">IF(AND(C770="",D770="",E770=""),"",A770)</f>
        <v/>
      </c>
      <c r="C770" s="91"/>
      <c r="D770" s="92"/>
      <c r="E770" s="91"/>
      <c r="F770" s="97" t="str">
        <f>IF(B770="","",Vypocet_SKRYT!EB756)</f>
        <v/>
      </c>
      <c r="G770" s="98" t="str">
        <f t="shared" si="731"/>
        <v/>
      </c>
      <c r="H770" t="str">
        <f>IF(I770=1,VstupniParametry_SKRYT!$I$6&amp;""&amp;$D$10,IF(I770=2,VstupniParametry_SKRYT!$I$5,""))</f>
        <v/>
      </c>
      <c r="I770" t="str">
        <f t="shared" si="726"/>
        <v/>
      </c>
    </row>
    <row r="771" spans="1:9" ht="15" thickBot="1" x14ac:dyDescent="0.25">
      <c r="A771" s="28">
        <v>752</v>
      </c>
      <c r="B771" s="95" t="str">
        <f t="shared" ref="B771" si="773">IF(AND(C771="",D771="",E771),"",A771)</f>
        <v/>
      </c>
      <c r="C771" s="93"/>
      <c r="D771" s="93"/>
      <c r="E771" s="94"/>
      <c r="F771" s="97" t="str">
        <f>IF(B771="","",Vypocet_SKRYT!EB757)</f>
        <v/>
      </c>
      <c r="G771" s="98" t="str">
        <f t="shared" si="731"/>
        <v/>
      </c>
      <c r="H771" t="str">
        <f>IF(I771=1,VstupniParametry_SKRYT!$I$6&amp;""&amp;$D$10,IF(I771=2,VstupniParametry_SKRYT!$I$5,""))</f>
        <v/>
      </c>
      <c r="I771" t="str">
        <f t="shared" si="726"/>
        <v/>
      </c>
    </row>
    <row r="772" spans="1:9" ht="15" thickBot="1" x14ac:dyDescent="0.25">
      <c r="A772" s="28">
        <v>753</v>
      </c>
      <c r="B772" s="95" t="str">
        <f t="shared" ref="B772" si="774">IF(AND(C772="",D772="",E772=""),"",A772)</f>
        <v/>
      </c>
      <c r="C772" s="91"/>
      <c r="D772" s="92"/>
      <c r="E772" s="91"/>
      <c r="F772" s="97" t="str">
        <f>IF(B772="","",Vypocet_SKRYT!EB758)</f>
        <v/>
      </c>
      <c r="G772" s="98" t="str">
        <f t="shared" si="731"/>
        <v/>
      </c>
      <c r="H772" t="str">
        <f>IF(I772=1,VstupniParametry_SKRYT!$I$6&amp;""&amp;$D$10,IF(I772=2,VstupniParametry_SKRYT!$I$5,""))</f>
        <v/>
      </c>
      <c r="I772" t="str">
        <f t="shared" si="726"/>
        <v/>
      </c>
    </row>
    <row r="773" spans="1:9" ht="15" thickBot="1" x14ac:dyDescent="0.25">
      <c r="A773" s="28">
        <v>754</v>
      </c>
      <c r="B773" s="95" t="str">
        <f t="shared" ref="B773" si="775">IF(AND(C773="",D773="",E773),"",A773)</f>
        <v/>
      </c>
      <c r="C773" s="93"/>
      <c r="D773" s="93"/>
      <c r="E773" s="94"/>
      <c r="F773" s="97" t="str">
        <f>IF(B773="","",Vypocet_SKRYT!EB759)</f>
        <v/>
      </c>
      <c r="G773" s="98" t="str">
        <f t="shared" si="731"/>
        <v/>
      </c>
      <c r="H773" t="str">
        <f>IF(I773=1,VstupniParametry_SKRYT!$I$6&amp;""&amp;$D$10,IF(I773=2,VstupniParametry_SKRYT!$I$5,""))</f>
        <v/>
      </c>
      <c r="I773" t="str">
        <f t="shared" si="726"/>
        <v/>
      </c>
    </row>
    <row r="774" spans="1:9" ht="15" thickBot="1" x14ac:dyDescent="0.25">
      <c r="A774" s="28">
        <v>755</v>
      </c>
      <c r="B774" s="95" t="str">
        <f t="shared" ref="B774" si="776">IF(AND(C774="",D774="",E774=""),"",A774)</f>
        <v/>
      </c>
      <c r="C774" s="91"/>
      <c r="D774" s="92"/>
      <c r="E774" s="91"/>
      <c r="F774" s="97" t="str">
        <f>IF(B774="","",Vypocet_SKRYT!EB760)</f>
        <v/>
      </c>
      <c r="G774" s="98" t="str">
        <f t="shared" si="731"/>
        <v/>
      </c>
      <c r="H774" t="str">
        <f>IF(I774=1,VstupniParametry_SKRYT!$I$6&amp;""&amp;$D$10,IF(I774=2,VstupniParametry_SKRYT!$I$5,""))</f>
        <v/>
      </c>
      <c r="I774" t="str">
        <f t="shared" si="726"/>
        <v/>
      </c>
    </row>
    <row r="775" spans="1:9" ht="15" thickBot="1" x14ac:dyDescent="0.25">
      <c r="A775" s="28">
        <v>756</v>
      </c>
      <c r="B775" s="95" t="str">
        <f t="shared" ref="B775" si="777">IF(AND(C775="",D775="",E775),"",A775)</f>
        <v/>
      </c>
      <c r="C775" s="93"/>
      <c r="D775" s="93"/>
      <c r="E775" s="94"/>
      <c r="F775" s="97" t="str">
        <f>IF(B775="","",Vypocet_SKRYT!EB761)</f>
        <v/>
      </c>
      <c r="G775" s="98" t="str">
        <f t="shared" si="731"/>
        <v/>
      </c>
      <c r="H775" t="str">
        <f>IF(I775=1,VstupniParametry_SKRYT!$I$6&amp;""&amp;$D$10,IF(I775=2,VstupniParametry_SKRYT!$I$5,""))</f>
        <v/>
      </c>
      <c r="I775" t="str">
        <f t="shared" si="726"/>
        <v/>
      </c>
    </row>
    <row r="776" spans="1:9" ht="15" thickBot="1" x14ac:dyDescent="0.25">
      <c r="A776" s="28">
        <v>757</v>
      </c>
      <c r="B776" s="95" t="str">
        <f t="shared" ref="B776" si="778">IF(AND(C776="",D776="",E776=""),"",A776)</f>
        <v/>
      </c>
      <c r="C776" s="91"/>
      <c r="D776" s="92"/>
      <c r="E776" s="91"/>
      <c r="F776" s="97" t="str">
        <f>IF(B776="","",Vypocet_SKRYT!EB762)</f>
        <v/>
      </c>
      <c r="G776" s="98" t="str">
        <f t="shared" si="731"/>
        <v/>
      </c>
      <c r="H776" t="str">
        <f>IF(I776=1,VstupniParametry_SKRYT!$I$6&amp;""&amp;$D$10,IF(I776=2,VstupniParametry_SKRYT!$I$5,""))</f>
        <v/>
      </c>
      <c r="I776" t="str">
        <f t="shared" si="726"/>
        <v/>
      </c>
    </row>
    <row r="777" spans="1:9" ht="15" thickBot="1" x14ac:dyDescent="0.25">
      <c r="A777" s="28">
        <v>758</v>
      </c>
      <c r="B777" s="95" t="str">
        <f t="shared" ref="B777" si="779">IF(AND(C777="",D777="",E777),"",A777)</f>
        <v/>
      </c>
      <c r="C777" s="93"/>
      <c r="D777" s="93"/>
      <c r="E777" s="94"/>
      <c r="F777" s="97" t="str">
        <f>IF(B777="","",Vypocet_SKRYT!EB763)</f>
        <v/>
      </c>
      <c r="G777" s="98" t="str">
        <f t="shared" si="731"/>
        <v/>
      </c>
      <c r="H777" t="str">
        <f>IF(I777=1,VstupniParametry_SKRYT!$I$6&amp;""&amp;$D$10,IF(I777=2,VstupniParametry_SKRYT!$I$5,""))</f>
        <v/>
      </c>
      <c r="I777" t="str">
        <f t="shared" si="726"/>
        <v/>
      </c>
    </row>
    <row r="778" spans="1:9" ht="15" thickBot="1" x14ac:dyDescent="0.25">
      <c r="A778" s="28">
        <v>759</v>
      </c>
      <c r="B778" s="95" t="str">
        <f t="shared" ref="B778" si="780">IF(AND(C778="",D778="",E778=""),"",A778)</f>
        <v/>
      </c>
      <c r="C778" s="91"/>
      <c r="D778" s="92"/>
      <c r="E778" s="91"/>
      <c r="F778" s="97" t="str">
        <f>IF(B778="","",Vypocet_SKRYT!EB764)</f>
        <v/>
      </c>
      <c r="G778" s="98" t="str">
        <f t="shared" si="731"/>
        <v/>
      </c>
      <c r="H778" t="str">
        <f>IF(I778=1,VstupniParametry_SKRYT!$I$6&amp;""&amp;$D$10,IF(I778=2,VstupniParametry_SKRYT!$I$5,""))</f>
        <v/>
      </c>
      <c r="I778" t="str">
        <f t="shared" si="726"/>
        <v/>
      </c>
    </row>
    <row r="779" spans="1:9" ht="15" thickBot="1" x14ac:dyDescent="0.25">
      <c r="A779" s="28">
        <v>760</v>
      </c>
      <c r="B779" s="95" t="str">
        <f t="shared" ref="B779" si="781">IF(AND(C779="",D779="",E779),"",A779)</f>
        <v/>
      </c>
      <c r="C779" s="93"/>
      <c r="D779" s="93"/>
      <c r="E779" s="94"/>
      <c r="F779" s="97" t="str">
        <f>IF(B779="","",Vypocet_SKRYT!EB765)</f>
        <v/>
      </c>
      <c r="G779" s="98" t="str">
        <f t="shared" si="731"/>
        <v/>
      </c>
      <c r="H779" t="str">
        <f>IF(I779=1,VstupniParametry_SKRYT!$I$6&amp;""&amp;$D$10,IF(I779=2,VstupniParametry_SKRYT!$I$5,""))</f>
        <v/>
      </c>
      <c r="I779" t="str">
        <f t="shared" si="726"/>
        <v/>
      </c>
    </row>
    <row r="780" spans="1:9" ht="15" thickBot="1" x14ac:dyDescent="0.25">
      <c r="A780" s="28">
        <v>761</v>
      </c>
      <c r="B780" s="95" t="str">
        <f t="shared" ref="B780" si="782">IF(AND(C780="",D780="",E780=""),"",A780)</f>
        <v/>
      </c>
      <c r="C780" s="91"/>
      <c r="D780" s="92"/>
      <c r="E780" s="91"/>
      <c r="F780" s="97" t="str">
        <f>IF(B780="","",Vypocet_SKRYT!EB766)</f>
        <v/>
      </c>
      <c r="G780" s="98" t="str">
        <f t="shared" si="731"/>
        <v/>
      </c>
      <c r="H780" t="str">
        <f>IF(I780=1,VstupniParametry_SKRYT!$I$6&amp;""&amp;$D$10,IF(I780=2,VstupniParametry_SKRYT!$I$5,""))</f>
        <v/>
      </c>
      <c r="I780" t="str">
        <f t="shared" si="726"/>
        <v/>
      </c>
    </row>
    <row r="781" spans="1:9" ht="15" thickBot="1" x14ac:dyDescent="0.25">
      <c r="A781" s="28">
        <v>762</v>
      </c>
      <c r="B781" s="95" t="str">
        <f t="shared" ref="B781" si="783">IF(AND(C781="",D781="",E781),"",A781)</f>
        <v/>
      </c>
      <c r="C781" s="93"/>
      <c r="D781" s="93"/>
      <c r="E781" s="94"/>
      <c r="F781" s="97" t="str">
        <f>IF(B781="","",Vypocet_SKRYT!EB767)</f>
        <v/>
      </c>
      <c r="G781" s="98" t="str">
        <f t="shared" si="731"/>
        <v/>
      </c>
      <c r="H781" t="str">
        <f>IF(I781=1,VstupniParametry_SKRYT!$I$6&amp;""&amp;$D$10,IF(I781=2,VstupniParametry_SKRYT!$I$5,""))</f>
        <v/>
      </c>
      <c r="I781" t="str">
        <f t="shared" si="726"/>
        <v/>
      </c>
    </row>
    <row r="782" spans="1:9" ht="15" thickBot="1" x14ac:dyDescent="0.25">
      <c r="A782" s="28">
        <v>763</v>
      </c>
      <c r="B782" s="95" t="str">
        <f t="shared" ref="B782" si="784">IF(AND(C782="",D782="",E782=""),"",A782)</f>
        <v/>
      </c>
      <c r="C782" s="91"/>
      <c r="D782" s="92"/>
      <c r="E782" s="91"/>
      <c r="F782" s="97" t="str">
        <f>IF(B782="","",Vypocet_SKRYT!EB768)</f>
        <v/>
      </c>
      <c r="G782" s="98" t="str">
        <f t="shared" si="731"/>
        <v/>
      </c>
      <c r="H782" t="str">
        <f>IF(I782=1,VstupniParametry_SKRYT!$I$6&amp;""&amp;$D$10,IF(I782=2,VstupniParametry_SKRYT!$I$5,""))</f>
        <v/>
      </c>
      <c r="I782" t="str">
        <f t="shared" si="726"/>
        <v/>
      </c>
    </row>
    <row r="783" spans="1:9" ht="15" thickBot="1" x14ac:dyDescent="0.25">
      <c r="A783" s="28">
        <v>764</v>
      </c>
      <c r="B783" s="95" t="str">
        <f t="shared" ref="B783" si="785">IF(AND(C783="",D783="",E783),"",A783)</f>
        <v/>
      </c>
      <c r="C783" s="93"/>
      <c r="D783" s="93"/>
      <c r="E783" s="94"/>
      <c r="F783" s="97" t="str">
        <f>IF(B783="","",Vypocet_SKRYT!EB769)</f>
        <v/>
      </c>
      <c r="G783" s="98" t="str">
        <f t="shared" si="731"/>
        <v/>
      </c>
      <c r="H783" t="str">
        <f>IF(I783=1,VstupniParametry_SKRYT!$I$6&amp;""&amp;$D$10,IF(I783=2,VstupniParametry_SKRYT!$I$5,""))</f>
        <v/>
      </c>
      <c r="I783" t="str">
        <f t="shared" si="726"/>
        <v/>
      </c>
    </row>
    <row r="784" spans="1:9" ht="15" thickBot="1" x14ac:dyDescent="0.25">
      <c r="A784" s="28">
        <v>765</v>
      </c>
      <c r="B784" s="95" t="str">
        <f t="shared" ref="B784" si="786">IF(AND(C784="",D784="",E784=""),"",A784)</f>
        <v/>
      </c>
      <c r="C784" s="91"/>
      <c r="D784" s="92"/>
      <c r="E784" s="91"/>
      <c r="F784" s="97" t="str">
        <f>IF(B784="","",Vypocet_SKRYT!EB770)</f>
        <v/>
      </c>
      <c r="G784" s="98" t="str">
        <f t="shared" si="731"/>
        <v/>
      </c>
      <c r="H784" t="str">
        <f>IF(I784=1,VstupniParametry_SKRYT!$I$6&amp;""&amp;$D$10,IF(I784=2,VstupniParametry_SKRYT!$I$5,""))</f>
        <v/>
      </c>
      <c r="I784" t="str">
        <f t="shared" si="726"/>
        <v/>
      </c>
    </row>
    <row r="785" spans="1:9" ht="15" thickBot="1" x14ac:dyDescent="0.25">
      <c r="A785" s="28">
        <v>766</v>
      </c>
      <c r="B785" s="95" t="str">
        <f t="shared" ref="B785" si="787">IF(AND(C785="",D785="",E785),"",A785)</f>
        <v/>
      </c>
      <c r="C785" s="93"/>
      <c r="D785" s="93"/>
      <c r="E785" s="94"/>
      <c r="F785" s="97" t="str">
        <f>IF(B785="","",Vypocet_SKRYT!EB771)</f>
        <v/>
      </c>
      <c r="G785" s="98" t="str">
        <f t="shared" si="731"/>
        <v/>
      </c>
      <c r="H785" t="str">
        <f>IF(I785=1,VstupniParametry_SKRYT!$I$6&amp;""&amp;$D$10,IF(I785=2,VstupniParametry_SKRYT!$I$5,""))</f>
        <v/>
      </c>
      <c r="I785" t="str">
        <f t="shared" si="726"/>
        <v/>
      </c>
    </row>
    <row r="786" spans="1:9" ht="15" thickBot="1" x14ac:dyDescent="0.25">
      <c r="A786" s="28">
        <v>767</v>
      </c>
      <c r="B786" s="95" t="str">
        <f t="shared" ref="B786" si="788">IF(AND(C786="",D786="",E786=""),"",A786)</f>
        <v/>
      </c>
      <c r="C786" s="91"/>
      <c r="D786" s="92"/>
      <c r="E786" s="91"/>
      <c r="F786" s="97" t="str">
        <f>IF(B786="","",Vypocet_SKRYT!EB772)</f>
        <v/>
      </c>
      <c r="G786" s="98" t="str">
        <f t="shared" si="731"/>
        <v/>
      </c>
      <c r="H786" t="str">
        <f>IF(I786=1,VstupniParametry_SKRYT!$I$6&amp;""&amp;$D$10,IF(I786=2,VstupniParametry_SKRYT!$I$5,""))</f>
        <v/>
      </c>
      <c r="I786" t="str">
        <f t="shared" si="726"/>
        <v/>
      </c>
    </row>
    <row r="787" spans="1:9" ht="15" thickBot="1" x14ac:dyDescent="0.25">
      <c r="A787" s="28">
        <v>768</v>
      </c>
      <c r="B787" s="95" t="str">
        <f t="shared" ref="B787" si="789">IF(AND(C787="",D787="",E787),"",A787)</f>
        <v/>
      </c>
      <c r="C787" s="93"/>
      <c r="D787" s="93"/>
      <c r="E787" s="94"/>
      <c r="F787" s="97" t="str">
        <f>IF(B787="","",Vypocet_SKRYT!EB773)</f>
        <v/>
      </c>
      <c r="G787" s="98" t="str">
        <f t="shared" si="731"/>
        <v/>
      </c>
      <c r="H787" t="str">
        <f>IF(I787=1,VstupniParametry_SKRYT!$I$6&amp;""&amp;$D$10,IF(I787=2,VstupniParametry_SKRYT!$I$5,""))</f>
        <v/>
      </c>
      <c r="I787" t="str">
        <f t="shared" si="726"/>
        <v/>
      </c>
    </row>
    <row r="788" spans="1:9" ht="15" thickBot="1" x14ac:dyDescent="0.25">
      <c r="A788" s="28">
        <v>769</v>
      </c>
      <c r="B788" s="95" t="str">
        <f t="shared" ref="B788" si="790">IF(AND(C788="",D788="",E788=""),"",A788)</f>
        <v/>
      </c>
      <c r="C788" s="91"/>
      <c r="D788" s="92"/>
      <c r="E788" s="91"/>
      <c r="F788" s="97" t="str">
        <f>IF(B788="","",Vypocet_SKRYT!EB774)</f>
        <v/>
      </c>
      <c r="G788" s="98" t="str">
        <f t="shared" si="731"/>
        <v/>
      </c>
      <c r="H788" t="str">
        <f>IF(I788=1,VstupniParametry_SKRYT!$I$6&amp;""&amp;$D$10,IF(I788=2,VstupniParametry_SKRYT!$I$5,""))</f>
        <v/>
      </c>
      <c r="I788" t="str">
        <f t="shared" si="726"/>
        <v/>
      </c>
    </row>
    <row r="789" spans="1:9" ht="15" thickBot="1" x14ac:dyDescent="0.25">
      <c r="A789" s="28">
        <v>770</v>
      </c>
      <c r="B789" s="95" t="str">
        <f t="shared" ref="B789" si="791">IF(AND(C789="",D789="",E789),"",A789)</f>
        <v/>
      </c>
      <c r="C789" s="93"/>
      <c r="D789" s="93"/>
      <c r="E789" s="94"/>
      <c r="F789" s="97" t="str">
        <f>IF(B789="","",Vypocet_SKRYT!EB775)</f>
        <v/>
      </c>
      <c r="G789" s="98" t="str">
        <f t="shared" si="731"/>
        <v/>
      </c>
      <c r="H789" t="str">
        <f>IF(I789=1,VstupniParametry_SKRYT!$I$6&amp;""&amp;$D$10,IF(I789=2,VstupniParametry_SKRYT!$I$5,""))</f>
        <v/>
      </c>
      <c r="I789" t="str">
        <f t="shared" ref="I789:I852" si="792">IF(E789="","",IF(AND(ISNUMBER(E789),E789&gt;=1,E789&lt;=2030),IF(E789&gt;$D$10,1,""),2))</f>
        <v/>
      </c>
    </row>
    <row r="790" spans="1:9" ht="15" thickBot="1" x14ac:dyDescent="0.25">
      <c r="A790" s="28">
        <v>771</v>
      </c>
      <c r="B790" s="95" t="str">
        <f t="shared" ref="B790" si="793">IF(AND(C790="",D790="",E790=""),"",A790)</f>
        <v/>
      </c>
      <c r="C790" s="91"/>
      <c r="D790" s="92"/>
      <c r="E790" s="91"/>
      <c r="F790" s="97" t="str">
        <f>IF(B790="","",Vypocet_SKRYT!EB776)</f>
        <v/>
      </c>
      <c r="G790" s="98" t="str">
        <f t="shared" si="731"/>
        <v/>
      </c>
      <c r="H790" t="str">
        <f>IF(I790=1,VstupniParametry_SKRYT!$I$6&amp;""&amp;$D$10,IF(I790=2,VstupniParametry_SKRYT!$I$5,""))</f>
        <v/>
      </c>
      <c r="I790" t="str">
        <f t="shared" si="792"/>
        <v/>
      </c>
    </row>
    <row r="791" spans="1:9" ht="15" thickBot="1" x14ac:dyDescent="0.25">
      <c r="A791" s="28">
        <v>772</v>
      </c>
      <c r="B791" s="95" t="str">
        <f t="shared" ref="B791" si="794">IF(AND(C791="",D791="",E791),"",A791)</f>
        <v/>
      </c>
      <c r="C791" s="93"/>
      <c r="D791" s="93"/>
      <c r="E791" s="94"/>
      <c r="F791" s="97" t="str">
        <f>IF(B791="","",Vypocet_SKRYT!EB777)</f>
        <v/>
      </c>
      <c r="G791" s="98" t="str">
        <f t="shared" si="731"/>
        <v/>
      </c>
      <c r="H791" t="str">
        <f>IF(I791=1,VstupniParametry_SKRYT!$I$6&amp;""&amp;$D$10,IF(I791=2,VstupniParametry_SKRYT!$I$5,""))</f>
        <v/>
      </c>
      <c r="I791" t="str">
        <f t="shared" si="792"/>
        <v/>
      </c>
    </row>
    <row r="792" spans="1:9" ht="15" thickBot="1" x14ac:dyDescent="0.25">
      <c r="A792" s="28">
        <v>773</v>
      </c>
      <c r="B792" s="95" t="str">
        <f t="shared" ref="B792" si="795">IF(AND(C792="",D792="",E792=""),"",A792)</f>
        <v/>
      </c>
      <c r="C792" s="91"/>
      <c r="D792" s="92"/>
      <c r="E792" s="91"/>
      <c r="F792" s="97" t="str">
        <f>IF(B792="","",Vypocet_SKRYT!EB778)</f>
        <v/>
      </c>
      <c r="G792" s="98" t="str">
        <f t="shared" si="731"/>
        <v/>
      </c>
      <c r="H792" t="str">
        <f>IF(I792=1,VstupniParametry_SKRYT!$I$6&amp;""&amp;$D$10,IF(I792=2,VstupniParametry_SKRYT!$I$5,""))</f>
        <v/>
      </c>
      <c r="I792" t="str">
        <f t="shared" si="792"/>
        <v/>
      </c>
    </row>
    <row r="793" spans="1:9" ht="15" thickBot="1" x14ac:dyDescent="0.25">
      <c r="A793" s="28">
        <v>774</v>
      </c>
      <c r="B793" s="95" t="str">
        <f t="shared" ref="B793" si="796">IF(AND(C793="",D793="",E793),"",A793)</f>
        <v/>
      </c>
      <c r="C793" s="93"/>
      <c r="D793" s="93"/>
      <c r="E793" s="94"/>
      <c r="F793" s="97" t="str">
        <f>IF(B793="","",Vypocet_SKRYT!EB779)</f>
        <v/>
      </c>
      <c r="G793" s="98" t="str">
        <f t="shared" ref="G793:G856" si="797">IF(B793="","",F793*0.065)</f>
        <v/>
      </c>
      <c r="H793" t="str">
        <f>IF(I793=1,VstupniParametry_SKRYT!$I$6&amp;""&amp;$D$10,IF(I793=2,VstupniParametry_SKRYT!$I$5,""))</f>
        <v/>
      </c>
      <c r="I793" t="str">
        <f t="shared" si="792"/>
        <v/>
      </c>
    </row>
    <row r="794" spans="1:9" ht="15" thickBot="1" x14ac:dyDescent="0.25">
      <c r="A794" s="28">
        <v>775</v>
      </c>
      <c r="B794" s="95" t="str">
        <f t="shared" ref="B794" si="798">IF(AND(C794="",D794="",E794=""),"",A794)</f>
        <v/>
      </c>
      <c r="C794" s="91"/>
      <c r="D794" s="92"/>
      <c r="E794" s="91"/>
      <c r="F794" s="97" t="str">
        <f>IF(B794="","",Vypocet_SKRYT!EB780)</f>
        <v/>
      </c>
      <c r="G794" s="98" t="str">
        <f t="shared" si="797"/>
        <v/>
      </c>
      <c r="H794" t="str">
        <f>IF(I794=1,VstupniParametry_SKRYT!$I$6&amp;""&amp;$D$10,IF(I794=2,VstupniParametry_SKRYT!$I$5,""))</f>
        <v/>
      </c>
      <c r="I794" t="str">
        <f t="shared" si="792"/>
        <v/>
      </c>
    </row>
    <row r="795" spans="1:9" ht="15" thickBot="1" x14ac:dyDescent="0.25">
      <c r="A795" s="28">
        <v>776</v>
      </c>
      <c r="B795" s="95" t="str">
        <f t="shared" ref="B795" si="799">IF(AND(C795="",D795="",E795),"",A795)</f>
        <v/>
      </c>
      <c r="C795" s="93"/>
      <c r="D795" s="93"/>
      <c r="E795" s="94"/>
      <c r="F795" s="97" t="str">
        <f>IF(B795="","",Vypocet_SKRYT!EB781)</f>
        <v/>
      </c>
      <c r="G795" s="98" t="str">
        <f t="shared" si="797"/>
        <v/>
      </c>
      <c r="H795" t="str">
        <f>IF(I795=1,VstupniParametry_SKRYT!$I$6&amp;""&amp;$D$10,IF(I795=2,VstupniParametry_SKRYT!$I$5,""))</f>
        <v/>
      </c>
      <c r="I795" t="str">
        <f t="shared" si="792"/>
        <v/>
      </c>
    </row>
    <row r="796" spans="1:9" ht="15" thickBot="1" x14ac:dyDescent="0.25">
      <c r="A796" s="28">
        <v>777</v>
      </c>
      <c r="B796" s="95" t="str">
        <f t="shared" ref="B796" si="800">IF(AND(C796="",D796="",E796=""),"",A796)</f>
        <v/>
      </c>
      <c r="C796" s="91"/>
      <c r="D796" s="92"/>
      <c r="E796" s="91"/>
      <c r="F796" s="97" t="str">
        <f>IF(B796="","",Vypocet_SKRYT!EB782)</f>
        <v/>
      </c>
      <c r="G796" s="98" t="str">
        <f t="shared" si="797"/>
        <v/>
      </c>
      <c r="H796" t="str">
        <f>IF(I796=1,VstupniParametry_SKRYT!$I$6&amp;""&amp;$D$10,IF(I796=2,VstupniParametry_SKRYT!$I$5,""))</f>
        <v/>
      </c>
      <c r="I796" t="str">
        <f t="shared" si="792"/>
        <v/>
      </c>
    </row>
    <row r="797" spans="1:9" ht="15" thickBot="1" x14ac:dyDescent="0.25">
      <c r="A797" s="28">
        <v>778</v>
      </c>
      <c r="B797" s="95" t="str">
        <f t="shared" ref="B797" si="801">IF(AND(C797="",D797="",E797),"",A797)</f>
        <v/>
      </c>
      <c r="C797" s="93"/>
      <c r="D797" s="93"/>
      <c r="E797" s="94"/>
      <c r="F797" s="97" t="str">
        <f>IF(B797="","",Vypocet_SKRYT!EB783)</f>
        <v/>
      </c>
      <c r="G797" s="98" t="str">
        <f t="shared" si="797"/>
        <v/>
      </c>
      <c r="H797" t="str">
        <f>IF(I797=1,VstupniParametry_SKRYT!$I$6&amp;""&amp;$D$10,IF(I797=2,VstupniParametry_SKRYT!$I$5,""))</f>
        <v/>
      </c>
      <c r="I797" t="str">
        <f t="shared" si="792"/>
        <v/>
      </c>
    </row>
    <row r="798" spans="1:9" ht="15" thickBot="1" x14ac:dyDescent="0.25">
      <c r="A798" s="28">
        <v>779</v>
      </c>
      <c r="B798" s="95" t="str">
        <f t="shared" ref="B798" si="802">IF(AND(C798="",D798="",E798=""),"",A798)</f>
        <v/>
      </c>
      <c r="C798" s="91"/>
      <c r="D798" s="92"/>
      <c r="E798" s="91"/>
      <c r="F798" s="97" t="str">
        <f>IF(B798="","",Vypocet_SKRYT!EB784)</f>
        <v/>
      </c>
      <c r="G798" s="98" t="str">
        <f t="shared" si="797"/>
        <v/>
      </c>
      <c r="H798" t="str">
        <f>IF(I798=1,VstupniParametry_SKRYT!$I$6&amp;""&amp;$D$10,IF(I798=2,VstupniParametry_SKRYT!$I$5,""))</f>
        <v/>
      </c>
      <c r="I798" t="str">
        <f t="shared" si="792"/>
        <v/>
      </c>
    </row>
    <row r="799" spans="1:9" ht="15" thickBot="1" x14ac:dyDescent="0.25">
      <c r="A799" s="28">
        <v>780</v>
      </c>
      <c r="B799" s="95" t="str">
        <f t="shared" ref="B799" si="803">IF(AND(C799="",D799="",E799),"",A799)</f>
        <v/>
      </c>
      <c r="C799" s="93"/>
      <c r="D799" s="93"/>
      <c r="E799" s="94"/>
      <c r="F799" s="97" t="str">
        <f>IF(B799="","",Vypocet_SKRYT!EB785)</f>
        <v/>
      </c>
      <c r="G799" s="98" t="str">
        <f t="shared" si="797"/>
        <v/>
      </c>
      <c r="H799" t="str">
        <f>IF(I799=1,VstupniParametry_SKRYT!$I$6&amp;""&amp;$D$10,IF(I799=2,VstupniParametry_SKRYT!$I$5,""))</f>
        <v/>
      </c>
      <c r="I799" t="str">
        <f t="shared" si="792"/>
        <v/>
      </c>
    </row>
    <row r="800" spans="1:9" ht="15" thickBot="1" x14ac:dyDescent="0.25">
      <c r="A800" s="28">
        <v>781</v>
      </c>
      <c r="B800" s="95" t="str">
        <f t="shared" ref="B800" si="804">IF(AND(C800="",D800="",E800=""),"",A800)</f>
        <v/>
      </c>
      <c r="C800" s="91"/>
      <c r="D800" s="92"/>
      <c r="E800" s="91"/>
      <c r="F800" s="97" t="str">
        <f>IF(B800="","",Vypocet_SKRYT!EB786)</f>
        <v/>
      </c>
      <c r="G800" s="98" t="str">
        <f t="shared" si="797"/>
        <v/>
      </c>
      <c r="H800" t="str">
        <f>IF(I800=1,VstupniParametry_SKRYT!$I$6&amp;""&amp;$D$10,IF(I800=2,VstupniParametry_SKRYT!$I$5,""))</f>
        <v/>
      </c>
      <c r="I800" t="str">
        <f t="shared" si="792"/>
        <v/>
      </c>
    </row>
    <row r="801" spans="1:9" ht="15" thickBot="1" x14ac:dyDescent="0.25">
      <c r="A801" s="28">
        <v>782</v>
      </c>
      <c r="B801" s="95" t="str">
        <f t="shared" ref="B801" si="805">IF(AND(C801="",D801="",E801),"",A801)</f>
        <v/>
      </c>
      <c r="C801" s="93"/>
      <c r="D801" s="93"/>
      <c r="E801" s="94"/>
      <c r="F801" s="97" t="str">
        <f>IF(B801="","",Vypocet_SKRYT!EB787)</f>
        <v/>
      </c>
      <c r="G801" s="98" t="str">
        <f t="shared" si="797"/>
        <v/>
      </c>
      <c r="H801" t="str">
        <f>IF(I801=1,VstupniParametry_SKRYT!$I$6&amp;""&amp;$D$10,IF(I801=2,VstupniParametry_SKRYT!$I$5,""))</f>
        <v/>
      </c>
      <c r="I801" t="str">
        <f t="shared" si="792"/>
        <v/>
      </c>
    </row>
    <row r="802" spans="1:9" ht="15" thickBot="1" x14ac:dyDescent="0.25">
      <c r="A802" s="28">
        <v>783</v>
      </c>
      <c r="B802" s="95" t="str">
        <f t="shared" ref="B802" si="806">IF(AND(C802="",D802="",E802=""),"",A802)</f>
        <v/>
      </c>
      <c r="C802" s="91"/>
      <c r="D802" s="92"/>
      <c r="E802" s="91"/>
      <c r="F802" s="97" t="str">
        <f>IF(B802="","",Vypocet_SKRYT!EB788)</f>
        <v/>
      </c>
      <c r="G802" s="98" t="str">
        <f t="shared" si="797"/>
        <v/>
      </c>
      <c r="H802" t="str">
        <f>IF(I802=1,VstupniParametry_SKRYT!$I$6&amp;""&amp;$D$10,IF(I802=2,VstupniParametry_SKRYT!$I$5,""))</f>
        <v/>
      </c>
      <c r="I802" t="str">
        <f t="shared" si="792"/>
        <v/>
      </c>
    </row>
    <row r="803" spans="1:9" ht="15" thickBot="1" x14ac:dyDescent="0.25">
      <c r="A803" s="28">
        <v>784</v>
      </c>
      <c r="B803" s="95" t="str">
        <f t="shared" ref="B803" si="807">IF(AND(C803="",D803="",E803),"",A803)</f>
        <v/>
      </c>
      <c r="C803" s="93"/>
      <c r="D803" s="93"/>
      <c r="E803" s="94"/>
      <c r="F803" s="97" t="str">
        <f>IF(B803="","",Vypocet_SKRYT!EB789)</f>
        <v/>
      </c>
      <c r="G803" s="98" t="str">
        <f t="shared" si="797"/>
        <v/>
      </c>
      <c r="H803" t="str">
        <f>IF(I803=1,VstupniParametry_SKRYT!$I$6&amp;""&amp;$D$10,IF(I803=2,VstupniParametry_SKRYT!$I$5,""))</f>
        <v/>
      </c>
      <c r="I803" t="str">
        <f t="shared" si="792"/>
        <v/>
      </c>
    </row>
    <row r="804" spans="1:9" ht="15" thickBot="1" x14ac:dyDescent="0.25">
      <c r="A804" s="28">
        <v>785</v>
      </c>
      <c r="B804" s="95" t="str">
        <f t="shared" ref="B804" si="808">IF(AND(C804="",D804="",E804=""),"",A804)</f>
        <v/>
      </c>
      <c r="C804" s="91"/>
      <c r="D804" s="92"/>
      <c r="E804" s="91"/>
      <c r="F804" s="97" t="str">
        <f>IF(B804="","",Vypocet_SKRYT!EB790)</f>
        <v/>
      </c>
      <c r="G804" s="98" t="str">
        <f t="shared" si="797"/>
        <v/>
      </c>
      <c r="H804" t="str">
        <f>IF(I804=1,VstupniParametry_SKRYT!$I$6&amp;""&amp;$D$10,IF(I804=2,VstupniParametry_SKRYT!$I$5,""))</f>
        <v/>
      </c>
      <c r="I804" t="str">
        <f t="shared" si="792"/>
        <v/>
      </c>
    </row>
    <row r="805" spans="1:9" ht="15" thickBot="1" x14ac:dyDescent="0.25">
      <c r="A805" s="28">
        <v>786</v>
      </c>
      <c r="B805" s="95" t="str">
        <f t="shared" ref="B805" si="809">IF(AND(C805="",D805="",E805),"",A805)</f>
        <v/>
      </c>
      <c r="C805" s="93"/>
      <c r="D805" s="93"/>
      <c r="E805" s="94"/>
      <c r="F805" s="97" t="str">
        <f>IF(B805="","",Vypocet_SKRYT!EB791)</f>
        <v/>
      </c>
      <c r="G805" s="98" t="str">
        <f t="shared" si="797"/>
        <v/>
      </c>
      <c r="H805" t="str">
        <f>IF(I805=1,VstupniParametry_SKRYT!$I$6&amp;""&amp;$D$10,IF(I805=2,VstupniParametry_SKRYT!$I$5,""))</f>
        <v/>
      </c>
      <c r="I805" t="str">
        <f t="shared" si="792"/>
        <v/>
      </c>
    </row>
    <row r="806" spans="1:9" ht="15" thickBot="1" x14ac:dyDescent="0.25">
      <c r="A806" s="28">
        <v>787</v>
      </c>
      <c r="B806" s="95" t="str">
        <f t="shared" ref="B806" si="810">IF(AND(C806="",D806="",E806=""),"",A806)</f>
        <v/>
      </c>
      <c r="C806" s="91"/>
      <c r="D806" s="92"/>
      <c r="E806" s="91"/>
      <c r="F806" s="97" t="str">
        <f>IF(B806="","",Vypocet_SKRYT!EB792)</f>
        <v/>
      </c>
      <c r="G806" s="98" t="str">
        <f t="shared" si="797"/>
        <v/>
      </c>
      <c r="H806" t="str">
        <f>IF(I806=1,VstupniParametry_SKRYT!$I$6&amp;""&amp;$D$10,IF(I806=2,VstupniParametry_SKRYT!$I$5,""))</f>
        <v/>
      </c>
      <c r="I806" t="str">
        <f t="shared" si="792"/>
        <v/>
      </c>
    </row>
    <row r="807" spans="1:9" ht="15" thickBot="1" x14ac:dyDescent="0.25">
      <c r="A807" s="28">
        <v>788</v>
      </c>
      <c r="B807" s="95" t="str">
        <f t="shared" ref="B807" si="811">IF(AND(C807="",D807="",E807),"",A807)</f>
        <v/>
      </c>
      <c r="C807" s="93"/>
      <c r="D807" s="93"/>
      <c r="E807" s="94"/>
      <c r="F807" s="97" t="str">
        <f>IF(B807="","",Vypocet_SKRYT!EB793)</f>
        <v/>
      </c>
      <c r="G807" s="98" t="str">
        <f t="shared" si="797"/>
        <v/>
      </c>
      <c r="H807" t="str">
        <f>IF(I807=1,VstupniParametry_SKRYT!$I$6&amp;""&amp;$D$10,IF(I807=2,VstupniParametry_SKRYT!$I$5,""))</f>
        <v/>
      </c>
      <c r="I807" t="str">
        <f t="shared" si="792"/>
        <v/>
      </c>
    </row>
    <row r="808" spans="1:9" ht="15" thickBot="1" x14ac:dyDescent="0.25">
      <c r="A808" s="28">
        <v>789</v>
      </c>
      <c r="B808" s="95" t="str">
        <f t="shared" ref="B808" si="812">IF(AND(C808="",D808="",E808=""),"",A808)</f>
        <v/>
      </c>
      <c r="C808" s="91"/>
      <c r="D808" s="92"/>
      <c r="E808" s="91"/>
      <c r="F808" s="97" t="str">
        <f>IF(B808="","",Vypocet_SKRYT!EB794)</f>
        <v/>
      </c>
      <c r="G808" s="98" t="str">
        <f t="shared" si="797"/>
        <v/>
      </c>
      <c r="H808" t="str">
        <f>IF(I808=1,VstupniParametry_SKRYT!$I$6&amp;""&amp;$D$10,IF(I808=2,VstupniParametry_SKRYT!$I$5,""))</f>
        <v/>
      </c>
      <c r="I808" t="str">
        <f t="shared" si="792"/>
        <v/>
      </c>
    </row>
    <row r="809" spans="1:9" ht="15" thickBot="1" x14ac:dyDescent="0.25">
      <c r="A809" s="28">
        <v>790</v>
      </c>
      <c r="B809" s="95" t="str">
        <f t="shared" ref="B809" si="813">IF(AND(C809="",D809="",E809),"",A809)</f>
        <v/>
      </c>
      <c r="C809" s="93"/>
      <c r="D809" s="93"/>
      <c r="E809" s="94"/>
      <c r="F809" s="97" t="str">
        <f>IF(B809="","",Vypocet_SKRYT!EB795)</f>
        <v/>
      </c>
      <c r="G809" s="98" t="str">
        <f t="shared" si="797"/>
        <v/>
      </c>
      <c r="H809" t="str">
        <f>IF(I809=1,VstupniParametry_SKRYT!$I$6&amp;""&amp;$D$10,IF(I809=2,VstupniParametry_SKRYT!$I$5,""))</f>
        <v/>
      </c>
      <c r="I809" t="str">
        <f t="shared" si="792"/>
        <v/>
      </c>
    </row>
    <row r="810" spans="1:9" ht="15" thickBot="1" x14ac:dyDescent="0.25">
      <c r="A810" s="28">
        <v>791</v>
      </c>
      <c r="B810" s="95" t="str">
        <f t="shared" ref="B810" si="814">IF(AND(C810="",D810="",E810=""),"",A810)</f>
        <v/>
      </c>
      <c r="C810" s="91"/>
      <c r="D810" s="92"/>
      <c r="E810" s="91"/>
      <c r="F810" s="97" t="str">
        <f>IF(B810="","",Vypocet_SKRYT!EB796)</f>
        <v/>
      </c>
      <c r="G810" s="98" t="str">
        <f t="shared" si="797"/>
        <v/>
      </c>
      <c r="H810" t="str">
        <f>IF(I810=1,VstupniParametry_SKRYT!$I$6&amp;""&amp;$D$10,IF(I810=2,VstupniParametry_SKRYT!$I$5,""))</f>
        <v/>
      </c>
      <c r="I810" t="str">
        <f t="shared" si="792"/>
        <v/>
      </c>
    </row>
    <row r="811" spans="1:9" ht="15" thickBot="1" x14ac:dyDescent="0.25">
      <c r="A811" s="28">
        <v>792</v>
      </c>
      <c r="B811" s="95" t="str">
        <f t="shared" ref="B811" si="815">IF(AND(C811="",D811="",E811),"",A811)</f>
        <v/>
      </c>
      <c r="C811" s="93"/>
      <c r="D811" s="93"/>
      <c r="E811" s="94"/>
      <c r="F811" s="97" t="str">
        <f>IF(B811="","",Vypocet_SKRYT!EB797)</f>
        <v/>
      </c>
      <c r="G811" s="98" t="str">
        <f t="shared" si="797"/>
        <v/>
      </c>
      <c r="H811" t="str">
        <f>IF(I811=1,VstupniParametry_SKRYT!$I$6&amp;""&amp;$D$10,IF(I811=2,VstupniParametry_SKRYT!$I$5,""))</f>
        <v/>
      </c>
      <c r="I811" t="str">
        <f t="shared" si="792"/>
        <v/>
      </c>
    </row>
    <row r="812" spans="1:9" ht="15" thickBot="1" x14ac:dyDescent="0.25">
      <c r="A812" s="28">
        <v>793</v>
      </c>
      <c r="B812" s="95" t="str">
        <f t="shared" ref="B812" si="816">IF(AND(C812="",D812="",E812=""),"",A812)</f>
        <v/>
      </c>
      <c r="C812" s="91"/>
      <c r="D812" s="92"/>
      <c r="E812" s="91"/>
      <c r="F812" s="97" t="str">
        <f>IF(B812="","",Vypocet_SKRYT!EB798)</f>
        <v/>
      </c>
      <c r="G812" s="98" t="str">
        <f t="shared" si="797"/>
        <v/>
      </c>
      <c r="H812" t="str">
        <f>IF(I812=1,VstupniParametry_SKRYT!$I$6&amp;""&amp;$D$10,IF(I812=2,VstupniParametry_SKRYT!$I$5,""))</f>
        <v/>
      </c>
      <c r="I812" t="str">
        <f t="shared" si="792"/>
        <v/>
      </c>
    </row>
    <row r="813" spans="1:9" ht="15" thickBot="1" x14ac:dyDescent="0.25">
      <c r="A813" s="28">
        <v>794</v>
      </c>
      <c r="B813" s="95" t="str">
        <f t="shared" ref="B813" si="817">IF(AND(C813="",D813="",E813),"",A813)</f>
        <v/>
      </c>
      <c r="C813" s="93"/>
      <c r="D813" s="93"/>
      <c r="E813" s="94"/>
      <c r="F813" s="97" t="str">
        <f>IF(B813="","",Vypocet_SKRYT!EB799)</f>
        <v/>
      </c>
      <c r="G813" s="98" t="str">
        <f t="shared" si="797"/>
        <v/>
      </c>
      <c r="H813" t="str">
        <f>IF(I813=1,VstupniParametry_SKRYT!$I$6&amp;""&amp;$D$10,IF(I813=2,VstupniParametry_SKRYT!$I$5,""))</f>
        <v/>
      </c>
      <c r="I813" t="str">
        <f t="shared" si="792"/>
        <v/>
      </c>
    </row>
    <row r="814" spans="1:9" ht="15" thickBot="1" x14ac:dyDescent="0.25">
      <c r="A814" s="28">
        <v>795</v>
      </c>
      <c r="B814" s="95" t="str">
        <f t="shared" ref="B814" si="818">IF(AND(C814="",D814="",E814=""),"",A814)</f>
        <v/>
      </c>
      <c r="C814" s="91"/>
      <c r="D814" s="92"/>
      <c r="E814" s="91"/>
      <c r="F814" s="97" t="str">
        <f>IF(B814="","",Vypocet_SKRYT!EB800)</f>
        <v/>
      </c>
      <c r="G814" s="98" t="str">
        <f t="shared" si="797"/>
        <v/>
      </c>
      <c r="H814" t="str">
        <f>IF(I814=1,VstupniParametry_SKRYT!$I$6&amp;""&amp;$D$10,IF(I814=2,VstupniParametry_SKRYT!$I$5,""))</f>
        <v/>
      </c>
      <c r="I814" t="str">
        <f t="shared" si="792"/>
        <v/>
      </c>
    </row>
    <row r="815" spans="1:9" ht="15" thickBot="1" x14ac:dyDescent="0.25">
      <c r="A815" s="28">
        <v>796</v>
      </c>
      <c r="B815" s="95" t="str">
        <f t="shared" ref="B815" si="819">IF(AND(C815="",D815="",E815),"",A815)</f>
        <v/>
      </c>
      <c r="C815" s="93"/>
      <c r="D815" s="93"/>
      <c r="E815" s="94"/>
      <c r="F815" s="97" t="str">
        <f>IF(B815="","",Vypocet_SKRYT!EB801)</f>
        <v/>
      </c>
      <c r="G815" s="98" t="str">
        <f t="shared" si="797"/>
        <v/>
      </c>
      <c r="H815" t="str">
        <f>IF(I815=1,VstupniParametry_SKRYT!$I$6&amp;""&amp;$D$10,IF(I815=2,VstupniParametry_SKRYT!$I$5,""))</f>
        <v/>
      </c>
      <c r="I815" t="str">
        <f t="shared" si="792"/>
        <v/>
      </c>
    </row>
    <row r="816" spans="1:9" ht="15" thickBot="1" x14ac:dyDescent="0.25">
      <c r="A816" s="28">
        <v>797</v>
      </c>
      <c r="B816" s="95" t="str">
        <f t="shared" ref="B816" si="820">IF(AND(C816="",D816="",E816=""),"",A816)</f>
        <v/>
      </c>
      <c r="C816" s="91"/>
      <c r="D816" s="92"/>
      <c r="E816" s="91"/>
      <c r="F816" s="97" t="str">
        <f>IF(B816="","",Vypocet_SKRYT!EB802)</f>
        <v/>
      </c>
      <c r="G816" s="98" t="str">
        <f t="shared" si="797"/>
        <v/>
      </c>
      <c r="H816" t="str">
        <f>IF(I816=1,VstupniParametry_SKRYT!$I$6&amp;""&amp;$D$10,IF(I816=2,VstupniParametry_SKRYT!$I$5,""))</f>
        <v/>
      </c>
      <c r="I816" t="str">
        <f t="shared" si="792"/>
        <v/>
      </c>
    </row>
    <row r="817" spans="1:9" ht="15" thickBot="1" x14ac:dyDescent="0.25">
      <c r="A817" s="28">
        <v>798</v>
      </c>
      <c r="B817" s="95" t="str">
        <f t="shared" ref="B817" si="821">IF(AND(C817="",D817="",E817),"",A817)</f>
        <v/>
      </c>
      <c r="C817" s="93"/>
      <c r="D817" s="93"/>
      <c r="E817" s="94"/>
      <c r="F817" s="97" t="str">
        <f>IF(B817="","",Vypocet_SKRYT!EB803)</f>
        <v/>
      </c>
      <c r="G817" s="98" t="str">
        <f t="shared" si="797"/>
        <v/>
      </c>
      <c r="H817" t="str">
        <f>IF(I817=1,VstupniParametry_SKRYT!$I$6&amp;""&amp;$D$10,IF(I817=2,VstupniParametry_SKRYT!$I$5,""))</f>
        <v/>
      </c>
      <c r="I817" t="str">
        <f t="shared" si="792"/>
        <v/>
      </c>
    </row>
    <row r="818" spans="1:9" ht="15" thickBot="1" x14ac:dyDescent="0.25">
      <c r="A818" s="28">
        <v>799</v>
      </c>
      <c r="B818" s="95" t="str">
        <f t="shared" ref="B818" si="822">IF(AND(C818="",D818="",E818=""),"",A818)</f>
        <v/>
      </c>
      <c r="C818" s="91"/>
      <c r="D818" s="92"/>
      <c r="E818" s="91"/>
      <c r="F818" s="97" t="str">
        <f>IF(B818="","",Vypocet_SKRYT!EB804)</f>
        <v/>
      </c>
      <c r="G818" s="98" t="str">
        <f t="shared" si="797"/>
        <v/>
      </c>
      <c r="H818" t="str">
        <f>IF(I818=1,VstupniParametry_SKRYT!$I$6&amp;""&amp;$D$10,IF(I818=2,VstupniParametry_SKRYT!$I$5,""))</f>
        <v/>
      </c>
      <c r="I818" t="str">
        <f t="shared" si="792"/>
        <v/>
      </c>
    </row>
    <row r="819" spans="1:9" ht="15" thickBot="1" x14ac:dyDescent="0.25">
      <c r="A819" s="28">
        <v>800</v>
      </c>
      <c r="B819" s="95" t="str">
        <f t="shared" ref="B819" si="823">IF(AND(C819="",D819="",E819),"",A819)</f>
        <v/>
      </c>
      <c r="C819" s="93"/>
      <c r="D819" s="93"/>
      <c r="E819" s="94"/>
      <c r="F819" s="97" t="str">
        <f>IF(B819="","",Vypocet_SKRYT!EB805)</f>
        <v/>
      </c>
      <c r="G819" s="98" t="str">
        <f t="shared" si="797"/>
        <v/>
      </c>
      <c r="H819" t="str">
        <f>IF(I819=1,VstupniParametry_SKRYT!$I$6&amp;""&amp;$D$10,IF(I819=2,VstupniParametry_SKRYT!$I$5,""))</f>
        <v/>
      </c>
      <c r="I819" t="str">
        <f t="shared" si="792"/>
        <v/>
      </c>
    </row>
    <row r="820" spans="1:9" ht="15" thickBot="1" x14ac:dyDescent="0.25">
      <c r="A820" s="28">
        <v>801</v>
      </c>
      <c r="B820" s="95" t="str">
        <f t="shared" ref="B820" si="824">IF(AND(C820="",D820="",E820=""),"",A820)</f>
        <v/>
      </c>
      <c r="C820" s="91"/>
      <c r="D820" s="92"/>
      <c r="E820" s="91"/>
      <c r="F820" s="97" t="str">
        <f>IF(B820="","",Vypocet_SKRYT!EB806)</f>
        <v/>
      </c>
      <c r="G820" s="98" t="str">
        <f t="shared" si="797"/>
        <v/>
      </c>
      <c r="H820" t="str">
        <f>IF(I820=1,VstupniParametry_SKRYT!$I$6&amp;""&amp;$D$10,IF(I820=2,VstupniParametry_SKRYT!$I$5,""))</f>
        <v/>
      </c>
      <c r="I820" t="str">
        <f t="shared" si="792"/>
        <v/>
      </c>
    </row>
    <row r="821" spans="1:9" ht="15" thickBot="1" x14ac:dyDescent="0.25">
      <c r="A821" s="28">
        <v>802</v>
      </c>
      <c r="B821" s="95" t="str">
        <f t="shared" ref="B821" si="825">IF(AND(C821="",D821="",E821),"",A821)</f>
        <v/>
      </c>
      <c r="C821" s="93"/>
      <c r="D821" s="93"/>
      <c r="E821" s="94"/>
      <c r="F821" s="97" t="str">
        <f>IF(B821="","",Vypocet_SKRYT!EB807)</f>
        <v/>
      </c>
      <c r="G821" s="98" t="str">
        <f t="shared" si="797"/>
        <v/>
      </c>
      <c r="H821" t="str">
        <f>IF(I821=1,VstupniParametry_SKRYT!$I$6&amp;""&amp;$D$10,IF(I821=2,VstupniParametry_SKRYT!$I$5,""))</f>
        <v/>
      </c>
      <c r="I821" t="str">
        <f t="shared" si="792"/>
        <v/>
      </c>
    </row>
    <row r="822" spans="1:9" ht="15" thickBot="1" x14ac:dyDescent="0.25">
      <c r="A822" s="28">
        <v>803</v>
      </c>
      <c r="B822" s="95" t="str">
        <f t="shared" ref="B822" si="826">IF(AND(C822="",D822="",E822=""),"",A822)</f>
        <v/>
      </c>
      <c r="C822" s="91"/>
      <c r="D822" s="92"/>
      <c r="E822" s="91"/>
      <c r="F822" s="97" t="str">
        <f>IF(B822="","",Vypocet_SKRYT!EB808)</f>
        <v/>
      </c>
      <c r="G822" s="98" t="str">
        <f t="shared" si="797"/>
        <v/>
      </c>
      <c r="H822" t="str">
        <f>IF(I822=1,VstupniParametry_SKRYT!$I$6&amp;""&amp;$D$10,IF(I822=2,VstupniParametry_SKRYT!$I$5,""))</f>
        <v/>
      </c>
      <c r="I822" t="str">
        <f t="shared" si="792"/>
        <v/>
      </c>
    </row>
    <row r="823" spans="1:9" ht="15" thickBot="1" x14ac:dyDescent="0.25">
      <c r="A823" s="28">
        <v>804</v>
      </c>
      <c r="B823" s="95" t="str">
        <f t="shared" ref="B823" si="827">IF(AND(C823="",D823="",E823),"",A823)</f>
        <v/>
      </c>
      <c r="C823" s="93"/>
      <c r="D823" s="93"/>
      <c r="E823" s="94"/>
      <c r="F823" s="97" t="str">
        <f>IF(B823="","",Vypocet_SKRYT!EB809)</f>
        <v/>
      </c>
      <c r="G823" s="98" t="str">
        <f t="shared" si="797"/>
        <v/>
      </c>
      <c r="H823" t="str">
        <f>IF(I823=1,VstupniParametry_SKRYT!$I$6&amp;""&amp;$D$10,IF(I823=2,VstupniParametry_SKRYT!$I$5,""))</f>
        <v/>
      </c>
      <c r="I823" t="str">
        <f t="shared" si="792"/>
        <v/>
      </c>
    </row>
    <row r="824" spans="1:9" ht="15" thickBot="1" x14ac:dyDescent="0.25">
      <c r="A824" s="28">
        <v>805</v>
      </c>
      <c r="B824" s="95" t="str">
        <f t="shared" ref="B824" si="828">IF(AND(C824="",D824="",E824=""),"",A824)</f>
        <v/>
      </c>
      <c r="C824" s="91"/>
      <c r="D824" s="92"/>
      <c r="E824" s="91"/>
      <c r="F824" s="97" t="str">
        <f>IF(B824="","",Vypocet_SKRYT!EB810)</f>
        <v/>
      </c>
      <c r="G824" s="98" t="str">
        <f t="shared" si="797"/>
        <v/>
      </c>
      <c r="H824" t="str">
        <f>IF(I824=1,VstupniParametry_SKRYT!$I$6&amp;""&amp;$D$10,IF(I824=2,VstupniParametry_SKRYT!$I$5,""))</f>
        <v/>
      </c>
      <c r="I824" t="str">
        <f t="shared" si="792"/>
        <v/>
      </c>
    </row>
    <row r="825" spans="1:9" ht="15" thickBot="1" x14ac:dyDescent="0.25">
      <c r="A825" s="28">
        <v>806</v>
      </c>
      <c r="B825" s="95" t="str">
        <f t="shared" ref="B825" si="829">IF(AND(C825="",D825="",E825),"",A825)</f>
        <v/>
      </c>
      <c r="C825" s="93"/>
      <c r="D825" s="93"/>
      <c r="E825" s="94"/>
      <c r="F825" s="97" t="str">
        <f>IF(B825="","",Vypocet_SKRYT!EB811)</f>
        <v/>
      </c>
      <c r="G825" s="98" t="str">
        <f t="shared" si="797"/>
        <v/>
      </c>
      <c r="H825" t="str">
        <f>IF(I825=1,VstupniParametry_SKRYT!$I$6&amp;""&amp;$D$10,IF(I825=2,VstupniParametry_SKRYT!$I$5,""))</f>
        <v/>
      </c>
      <c r="I825" t="str">
        <f t="shared" si="792"/>
        <v/>
      </c>
    </row>
    <row r="826" spans="1:9" ht="15" thickBot="1" x14ac:dyDescent="0.25">
      <c r="A826" s="28">
        <v>807</v>
      </c>
      <c r="B826" s="95" t="str">
        <f t="shared" ref="B826" si="830">IF(AND(C826="",D826="",E826=""),"",A826)</f>
        <v/>
      </c>
      <c r="C826" s="91"/>
      <c r="D826" s="92"/>
      <c r="E826" s="91"/>
      <c r="F826" s="97" t="str">
        <f>IF(B826="","",Vypocet_SKRYT!EB812)</f>
        <v/>
      </c>
      <c r="G826" s="98" t="str">
        <f t="shared" si="797"/>
        <v/>
      </c>
      <c r="H826" t="str">
        <f>IF(I826=1,VstupniParametry_SKRYT!$I$6&amp;""&amp;$D$10,IF(I826=2,VstupniParametry_SKRYT!$I$5,""))</f>
        <v/>
      </c>
      <c r="I826" t="str">
        <f t="shared" si="792"/>
        <v/>
      </c>
    </row>
    <row r="827" spans="1:9" ht="15" thickBot="1" x14ac:dyDescent="0.25">
      <c r="A827" s="28">
        <v>808</v>
      </c>
      <c r="B827" s="95" t="str">
        <f t="shared" ref="B827" si="831">IF(AND(C827="",D827="",E827),"",A827)</f>
        <v/>
      </c>
      <c r="C827" s="93"/>
      <c r="D827" s="93"/>
      <c r="E827" s="94"/>
      <c r="F827" s="97" t="str">
        <f>IF(B827="","",Vypocet_SKRYT!EB813)</f>
        <v/>
      </c>
      <c r="G827" s="98" t="str">
        <f t="shared" si="797"/>
        <v/>
      </c>
      <c r="H827" t="str">
        <f>IF(I827=1,VstupniParametry_SKRYT!$I$6&amp;""&amp;$D$10,IF(I827=2,VstupniParametry_SKRYT!$I$5,""))</f>
        <v/>
      </c>
      <c r="I827" t="str">
        <f t="shared" si="792"/>
        <v/>
      </c>
    </row>
    <row r="828" spans="1:9" ht="15" thickBot="1" x14ac:dyDescent="0.25">
      <c r="A828" s="28">
        <v>809</v>
      </c>
      <c r="B828" s="95" t="str">
        <f t="shared" ref="B828" si="832">IF(AND(C828="",D828="",E828=""),"",A828)</f>
        <v/>
      </c>
      <c r="C828" s="91"/>
      <c r="D828" s="92"/>
      <c r="E828" s="91"/>
      <c r="F828" s="97" t="str">
        <f>IF(B828="","",Vypocet_SKRYT!EB814)</f>
        <v/>
      </c>
      <c r="G828" s="98" t="str">
        <f t="shared" si="797"/>
        <v/>
      </c>
      <c r="H828" t="str">
        <f>IF(I828=1,VstupniParametry_SKRYT!$I$6&amp;""&amp;$D$10,IF(I828=2,VstupniParametry_SKRYT!$I$5,""))</f>
        <v/>
      </c>
      <c r="I828" t="str">
        <f t="shared" si="792"/>
        <v/>
      </c>
    </row>
    <row r="829" spans="1:9" ht="15" thickBot="1" x14ac:dyDescent="0.25">
      <c r="A829" s="28">
        <v>810</v>
      </c>
      <c r="B829" s="95" t="str">
        <f t="shared" ref="B829" si="833">IF(AND(C829="",D829="",E829),"",A829)</f>
        <v/>
      </c>
      <c r="C829" s="93"/>
      <c r="D829" s="93"/>
      <c r="E829" s="94"/>
      <c r="F829" s="97" t="str">
        <f>IF(B829="","",Vypocet_SKRYT!EB815)</f>
        <v/>
      </c>
      <c r="G829" s="98" t="str">
        <f t="shared" si="797"/>
        <v/>
      </c>
      <c r="H829" t="str">
        <f>IF(I829=1,VstupniParametry_SKRYT!$I$6&amp;""&amp;$D$10,IF(I829=2,VstupniParametry_SKRYT!$I$5,""))</f>
        <v/>
      </c>
      <c r="I829" t="str">
        <f t="shared" si="792"/>
        <v/>
      </c>
    </row>
    <row r="830" spans="1:9" ht="15" thickBot="1" x14ac:dyDescent="0.25">
      <c r="A830" s="28">
        <v>811</v>
      </c>
      <c r="B830" s="95" t="str">
        <f t="shared" ref="B830" si="834">IF(AND(C830="",D830="",E830=""),"",A830)</f>
        <v/>
      </c>
      <c r="C830" s="91"/>
      <c r="D830" s="92"/>
      <c r="E830" s="91"/>
      <c r="F830" s="97" t="str">
        <f>IF(B830="","",Vypocet_SKRYT!EB816)</f>
        <v/>
      </c>
      <c r="G830" s="98" t="str">
        <f t="shared" si="797"/>
        <v/>
      </c>
      <c r="H830" t="str">
        <f>IF(I830=1,VstupniParametry_SKRYT!$I$6&amp;""&amp;$D$10,IF(I830=2,VstupniParametry_SKRYT!$I$5,""))</f>
        <v/>
      </c>
      <c r="I830" t="str">
        <f t="shared" si="792"/>
        <v/>
      </c>
    </row>
    <row r="831" spans="1:9" ht="15" thickBot="1" x14ac:dyDescent="0.25">
      <c r="A831" s="28">
        <v>812</v>
      </c>
      <c r="B831" s="95" t="str">
        <f t="shared" ref="B831" si="835">IF(AND(C831="",D831="",E831),"",A831)</f>
        <v/>
      </c>
      <c r="C831" s="93"/>
      <c r="D831" s="93"/>
      <c r="E831" s="94"/>
      <c r="F831" s="97" t="str">
        <f>IF(B831="","",Vypocet_SKRYT!EB817)</f>
        <v/>
      </c>
      <c r="G831" s="98" t="str">
        <f t="shared" si="797"/>
        <v/>
      </c>
      <c r="H831" t="str">
        <f>IF(I831=1,VstupniParametry_SKRYT!$I$6&amp;""&amp;$D$10,IF(I831=2,VstupniParametry_SKRYT!$I$5,""))</f>
        <v/>
      </c>
      <c r="I831" t="str">
        <f t="shared" si="792"/>
        <v/>
      </c>
    </row>
    <row r="832" spans="1:9" ht="15" thickBot="1" x14ac:dyDescent="0.25">
      <c r="A832" s="28">
        <v>813</v>
      </c>
      <c r="B832" s="95" t="str">
        <f t="shared" ref="B832" si="836">IF(AND(C832="",D832="",E832=""),"",A832)</f>
        <v/>
      </c>
      <c r="C832" s="91"/>
      <c r="D832" s="92"/>
      <c r="E832" s="91"/>
      <c r="F832" s="97" t="str">
        <f>IF(B832="","",Vypocet_SKRYT!EB818)</f>
        <v/>
      </c>
      <c r="G832" s="98" t="str">
        <f t="shared" si="797"/>
        <v/>
      </c>
      <c r="H832" t="str">
        <f>IF(I832=1,VstupniParametry_SKRYT!$I$6&amp;""&amp;$D$10,IF(I832=2,VstupniParametry_SKRYT!$I$5,""))</f>
        <v/>
      </c>
      <c r="I832" t="str">
        <f t="shared" si="792"/>
        <v/>
      </c>
    </row>
    <row r="833" spans="1:9" ht="15" thickBot="1" x14ac:dyDescent="0.25">
      <c r="A833" s="28">
        <v>814</v>
      </c>
      <c r="B833" s="95" t="str">
        <f t="shared" ref="B833" si="837">IF(AND(C833="",D833="",E833),"",A833)</f>
        <v/>
      </c>
      <c r="C833" s="93"/>
      <c r="D833" s="93"/>
      <c r="E833" s="94"/>
      <c r="F833" s="97" t="str">
        <f>IF(B833="","",Vypocet_SKRYT!EB819)</f>
        <v/>
      </c>
      <c r="G833" s="98" t="str">
        <f t="shared" si="797"/>
        <v/>
      </c>
      <c r="H833" t="str">
        <f>IF(I833=1,VstupniParametry_SKRYT!$I$6&amp;""&amp;$D$10,IF(I833=2,VstupniParametry_SKRYT!$I$5,""))</f>
        <v/>
      </c>
      <c r="I833" t="str">
        <f t="shared" si="792"/>
        <v/>
      </c>
    </row>
    <row r="834" spans="1:9" ht="15" thickBot="1" x14ac:dyDescent="0.25">
      <c r="A834" s="28">
        <v>815</v>
      </c>
      <c r="B834" s="95" t="str">
        <f t="shared" ref="B834" si="838">IF(AND(C834="",D834="",E834=""),"",A834)</f>
        <v/>
      </c>
      <c r="C834" s="91"/>
      <c r="D834" s="92"/>
      <c r="E834" s="91"/>
      <c r="F834" s="97" t="str">
        <f>IF(B834="","",Vypocet_SKRYT!EB820)</f>
        <v/>
      </c>
      <c r="G834" s="98" t="str">
        <f t="shared" si="797"/>
        <v/>
      </c>
      <c r="H834" t="str">
        <f>IF(I834=1,VstupniParametry_SKRYT!$I$6&amp;""&amp;$D$10,IF(I834=2,VstupniParametry_SKRYT!$I$5,""))</f>
        <v/>
      </c>
      <c r="I834" t="str">
        <f t="shared" si="792"/>
        <v/>
      </c>
    </row>
    <row r="835" spans="1:9" ht="15" thickBot="1" x14ac:dyDescent="0.25">
      <c r="A835" s="28">
        <v>816</v>
      </c>
      <c r="B835" s="95" t="str">
        <f t="shared" ref="B835" si="839">IF(AND(C835="",D835="",E835),"",A835)</f>
        <v/>
      </c>
      <c r="C835" s="93"/>
      <c r="D835" s="93"/>
      <c r="E835" s="94"/>
      <c r="F835" s="97" t="str">
        <f>IF(B835="","",Vypocet_SKRYT!EB821)</f>
        <v/>
      </c>
      <c r="G835" s="98" t="str">
        <f t="shared" si="797"/>
        <v/>
      </c>
      <c r="H835" t="str">
        <f>IF(I835=1,VstupniParametry_SKRYT!$I$6&amp;""&amp;$D$10,IF(I835=2,VstupniParametry_SKRYT!$I$5,""))</f>
        <v/>
      </c>
      <c r="I835" t="str">
        <f t="shared" si="792"/>
        <v/>
      </c>
    </row>
    <row r="836" spans="1:9" ht="15" thickBot="1" x14ac:dyDescent="0.25">
      <c r="A836" s="28">
        <v>817</v>
      </c>
      <c r="B836" s="95" t="str">
        <f t="shared" ref="B836" si="840">IF(AND(C836="",D836="",E836=""),"",A836)</f>
        <v/>
      </c>
      <c r="C836" s="91"/>
      <c r="D836" s="92"/>
      <c r="E836" s="91"/>
      <c r="F836" s="97" t="str">
        <f>IF(B836="","",Vypocet_SKRYT!EB822)</f>
        <v/>
      </c>
      <c r="G836" s="98" t="str">
        <f t="shared" si="797"/>
        <v/>
      </c>
      <c r="H836" t="str">
        <f>IF(I836=1,VstupniParametry_SKRYT!$I$6&amp;""&amp;$D$10,IF(I836=2,VstupniParametry_SKRYT!$I$5,""))</f>
        <v/>
      </c>
      <c r="I836" t="str">
        <f t="shared" si="792"/>
        <v/>
      </c>
    </row>
    <row r="837" spans="1:9" ht="15" thickBot="1" x14ac:dyDescent="0.25">
      <c r="A837" s="28">
        <v>818</v>
      </c>
      <c r="B837" s="95" t="str">
        <f t="shared" ref="B837" si="841">IF(AND(C837="",D837="",E837),"",A837)</f>
        <v/>
      </c>
      <c r="C837" s="93"/>
      <c r="D837" s="93"/>
      <c r="E837" s="94"/>
      <c r="F837" s="97" t="str">
        <f>IF(B837="","",Vypocet_SKRYT!EB823)</f>
        <v/>
      </c>
      <c r="G837" s="98" t="str">
        <f t="shared" si="797"/>
        <v/>
      </c>
      <c r="H837" t="str">
        <f>IF(I837=1,VstupniParametry_SKRYT!$I$6&amp;""&amp;$D$10,IF(I837=2,VstupniParametry_SKRYT!$I$5,""))</f>
        <v/>
      </c>
      <c r="I837" t="str">
        <f t="shared" si="792"/>
        <v/>
      </c>
    </row>
    <row r="838" spans="1:9" ht="15" thickBot="1" x14ac:dyDescent="0.25">
      <c r="A838" s="28">
        <v>819</v>
      </c>
      <c r="B838" s="95" t="str">
        <f t="shared" ref="B838" si="842">IF(AND(C838="",D838="",E838=""),"",A838)</f>
        <v/>
      </c>
      <c r="C838" s="91"/>
      <c r="D838" s="92"/>
      <c r="E838" s="91"/>
      <c r="F838" s="97" t="str">
        <f>IF(B838="","",Vypocet_SKRYT!EB824)</f>
        <v/>
      </c>
      <c r="G838" s="98" t="str">
        <f t="shared" si="797"/>
        <v/>
      </c>
      <c r="H838" t="str">
        <f>IF(I838=1,VstupniParametry_SKRYT!$I$6&amp;""&amp;$D$10,IF(I838=2,VstupniParametry_SKRYT!$I$5,""))</f>
        <v/>
      </c>
      <c r="I838" t="str">
        <f t="shared" si="792"/>
        <v/>
      </c>
    </row>
    <row r="839" spans="1:9" ht="15" thickBot="1" x14ac:dyDescent="0.25">
      <c r="A839" s="28">
        <v>820</v>
      </c>
      <c r="B839" s="95" t="str">
        <f t="shared" ref="B839" si="843">IF(AND(C839="",D839="",E839),"",A839)</f>
        <v/>
      </c>
      <c r="C839" s="93"/>
      <c r="D839" s="93"/>
      <c r="E839" s="94"/>
      <c r="F839" s="97" t="str">
        <f>IF(B839="","",Vypocet_SKRYT!EB825)</f>
        <v/>
      </c>
      <c r="G839" s="98" t="str">
        <f t="shared" si="797"/>
        <v/>
      </c>
      <c r="H839" t="str">
        <f>IF(I839=1,VstupniParametry_SKRYT!$I$6&amp;""&amp;$D$10,IF(I839=2,VstupniParametry_SKRYT!$I$5,""))</f>
        <v/>
      </c>
      <c r="I839" t="str">
        <f t="shared" si="792"/>
        <v/>
      </c>
    </row>
    <row r="840" spans="1:9" ht="15" thickBot="1" x14ac:dyDescent="0.25">
      <c r="A840" s="28">
        <v>821</v>
      </c>
      <c r="B840" s="95" t="str">
        <f t="shared" ref="B840" si="844">IF(AND(C840="",D840="",E840=""),"",A840)</f>
        <v/>
      </c>
      <c r="C840" s="91"/>
      <c r="D840" s="92"/>
      <c r="E840" s="91"/>
      <c r="F840" s="97" t="str">
        <f>IF(B840="","",Vypocet_SKRYT!EB826)</f>
        <v/>
      </c>
      <c r="G840" s="98" t="str">
        <f t="shared" si="797"/>
        <v/>
      </c>
      <c r="H840" t="str">
        <f>IF(I840=1,VstupniParametry_SKRYT!$I$6&amp;""&amp;$D$10,IF(I840=2,VstupniParametry_SKRYT!$I$5,""))</f>
        <v/>
      </c>
      <c r="I840" t="str">
        <f t="shared" si="792"/>
        <v/>
      </c>
    </row>
    <row r="841" spans="1:9" ht="15" thickBot="1" x14ac:dyDescent="0.25">
      <c r="A841" s="28">
        <v>822</v>
      </c>
      <c r="B841" s="95" t="str">
        <f t="shared" ref="B841" si="845">IF(AND(C841="",D841="",E841),"",A841)</f>
        <v/>
      </c>
      <c r="C841" s="93"/>
      <c r="D841" s="93"/>
      <c r="E841" s="94"/>
      <c r="F841" s="97" t="str">
        <f>IF(B841="","",Vypocet_SKRYT!EB827)</f>
        <v/>
      </c>
      <c r="G841" s="98" t="str">
        <f t="shared" si="797"/>
        <v/>
      </c>
      <c r="H841" t="str">
        <f>IF(I841=1,VstupniParametry_SKRYT!$I$6&amp;""&amp;$D$10,IF(I841=2,VstupniParametry_SKRYT!$I$5,""))</f>
        <v/>
      </c>
      <c r="I841" t="str">
        <f t="shared" si="792"/>
        <v/>
      </c>
    </row>
    <row r="842" spans="1:9" ht="15" thickBot="1" x14ac:dyDescent="0.25">
      <c r="A842" s="28">
        <v>823</v>
      </c>
      <c r="B842" s="95" t="str">
        <f t="shared" ref="B842" si="846">IF(AND(C842="",D842="",E842=""),"",A842)</f>
        <v/>
      </c>
      <c r="C842" s="91"/>
      <c r="D842" s="92"/>
      <c r="E842" s="91"/>
      <c r="F842" s="97" t="str">
        <f>IF(B842="","",Vypocet_SKRYT!EB828)</f>
        <v/>
      </c>
      <c r="G842" s="98" t="str">
        <f t="shared" si="797"/>
        <v/>
      </c>
      <c r="H842" t="str">
        <f>IF(I842=1,VstupniParametry_SKRYT!$I$6&amp;""&amp;$D$10,IF(I842=2,VstupniParametry_SKRYT!$I$5,""))</f>
        <v/>
      </c>
      <c r="I842" t="str">
        <f t="shared" si="792"/>
        <v/>
      </c>
    </row>
    <row r="843" spans="1:9" ht="15" thickBot="1" x14ac:dyDescent="0.25">
      <c r="A843" s="28">
        <v>824</v>
      </c>
      <c r="B843" s="95" t="str">
        <f t="shared" ref="B843" si="847">IF(AND(C843="",D843="",E843),"",A843)</f>
        <v/>
      </c>
      <c r="C843" s="93"/>
      <c r="D843" s="93"/>
      <c r="E843" s="94"/>
      <c r="F843" s="97" t="str">
        <f>IF(B843="","",Vypocet_SKRYT!EB829)</f>
        <v/>
      </c>
      <c r="G843" s="98" t="str">
        <f t="shared" si="797"/>
        <v/>
      </c>
      <c r="H843" t="str">
        <f>IF(I843=1,VstupniParametry_SKRYT!$I$6&amp;""&amp;$D$10,IF(I843=2,VstupniParametry_SKRYT!$I$5,""))</f>
        <v/>
      </c>
      <c r="I843" t="str">
        <f t="shared" si="792"/>
        <v/>
      </c>
    </row>
    <row r="844" spans="1:9" ht="15" thickBot="1" x14ac:dyDescent="0.25">
      <c r="A844" s="28">
        <v>825</v>
      </c>
      <c r="B844" s="95" t="str">
        <f t="shared" ref="B844" si="848">IF(AND(C844="",D844="",E844=""),"",A844)</f>
        <v/>
      </c>
      <c r="C844" s="91"/>
      <c r="D844" s="92"/>
      <c r="E844" s="91"/>
      <c r="F844" s="97" t="str">
        <f>IF(B844="","",Vypocet_SKRYT!EB830)</f>
        <v/>
      </c>
      <c r="G844" s="98" t="str">
        <f t="shared" si="797"/>
        <v/>
      </c>
      <c r="H844" t="str">
        <f>IF(I844=1,VstupniParametry_SKRYT!$I$6&amp;""&amp;$D$10,IF(I844=2,VstupniParametry_SKRYT!$I$5,""))</f>
        <v/>
      </c>
      <c r="I844" t="str">
        <f t="shared" si="792"/>
        <v/>
      </c>
    </row>
    <row r="845" spans="1:9" ht="15" thickBot="1" x14ac:dyDescent="0.25">
      <c r="A845" s="28">
        <v>826</v>
      </c>
      <c r="B845" s="95" t="str">
        <f t="shared" ref="B845" si="849">IF(AND(C845="",D845="",E845),"",A845)</f>
        <v/>
      </c>
      <c r="C845" s="93"/>
      <c r="D845" s="93"/>
      <c r="E845" s="94"/>
      <c r="F845" s="97" t="str">
        <f>IF(B845="","",Vypocet_SKRYT!EB831)</f>
        <v/>
      </c>
      <c r="G845" s="98" t="str">
        <f t="shared" si="797"/>
        <v/>
      </c>
      <c r="H845" t="str">
        <f>IF(I845=1,VstupniParametry_SKRYT!$I$6&amp;""&amp;$D$10,IF(I845=2,VstupniParametry_SKRYT!$I$5,""))</f>
        <v/>
      </c>
      <c r="I845" t="str">
        <f t="shared" si="792"/>
        <v/>
      </c>
    </row>
    <row r="846" spans="1:9" ht="15" thickBot="1" x14ac:dyDescent="0.25">
      <c r="A846" s="28">
        <v>827</v>
      </c>
      <c r="B846" s="95" t="str">
        <f t="shared" ref="B846" si="850">IF(AND(C846="",D846="",E846=""),"",A846)</f>
        <v/>
      </c>
      <c r="C846" s="91"/>
      <c r="D846" s="92"/>
      <c r="E846" s="91"/>
      <c r="F846" s="97" t="str">
        <f>IF(B846="","",Vypocet_SKRYT!EB832)</f>
        <v/>
      </c>
      <c r="G846" s="98" t="str">
        <f t="shared" si="797"/>
        <v/>
      </c>
      <c r="H846" t="str">
        <f>IF(I846=1,VstupniParametry_SKRYT!$I$6&amp;""&amp;$D$10,IF(I846=2,VstupniParametry_SKRYT!$I$5,""))</f>
        <v/>
      </c>
      <c r="I846" t="str">
        <f t="shared" si="792"/>
        <v/>
      </c>
    </row>
    <row r="847" spans="1:9" ht="15" thickBot="1" x14ac:dyDescent="0.25">
      <c r="A847" s="28">
        <v>828</v>
      </c>
      <c r="B847" s="95" t="str">
        <f t="shared" ref="B847" si="851">IF(AND(C847="",D847="",E847),"",A847)</f>
        <v/>
      </c>
      <c r="C847" s="93"/>
      <c r="D847" s="93"/>
      <c r="E847" s="94"/>
      <c r="F847" s="97" t="str">
        <f>IF(B847="","",Vypocet_SKRYT!EB833)</f>
        <v/>
      </c>
      <c r="G847" s="98" t="str">
        <f t="shared" si="797"/>
        <v/>
      </c>
      <c r="H847" t="str">
        <f>IF(I847=1,VstupniParametry_SKRYT!$I$6&amp;""&amp;$D$10,IF(I847=2,VstupniParametry_SKRYT!$I$5,""))</f>
        <v/>
      </c>
      <c r="I847" t="str">
        <f t="shared" si="792"/>
        <v/>
      </c>
    </row>
    <row r="848" spans="1:9" ht="15" thickBot="1" x14ac:dyDescent="0.25">
      <c r="A848" s="28">
        <v>829</v>
      </c>
      <c r="B848" s="95" t="str">
        <f t="shared" ref="B848" si="852">IF(AND(C848="",D848="",E848=""),"",A848)</f>
        <v/>
      </c>
      <c r="C848" s="91"/>
      <c r="D848" s="92"/>
      <c r="E848" s="91"/>
      <c r="F848" s="97" t="str">
        <f>IF(B848="","",Vypocet_SKRYT!EB834)</f>
        <v/>
      </c>
      <c r="G848" s="98" t="str">
        <f t="shared" si="797"/>
        <v/>
      </c>
      <c r="H848" t="str">
        <f>IF(I848=1,VstupniParametry_SKRYT!$I$6&amp;""&amp;$D$10,IF(I848=2,VstupniParametry_SKRYT!$I$5,""))</f>
        <v/>
      </c>
      <c r="I848" t="str">
        <f t="shared" si="792"/>
        <v/>
      </c>
    </row>
    <row r="849" spans="1:9" ht="15" thickBot="1" x14ac:dyDescent="0.25">
      <c r="A849" s="28">
        <v>830</v>
      </c>
      <c r="B849" s="95" t="str">
        <f t="shared" ref="B849" si="853">IF(AND(C849="",D849="",E849),"",A849)</f>
        <v/>
      </c>
      <c r="C849" s="93"/>
      <c r="D849" s="93"/>
      <c r="E849" s="94"/>
      <c r="F849" s="97" t="str">
        <f>IF(B849="","",Vypocet_SKRYT!EB835)</f>
        <v/>
      </c>
      <c r="G849" s="98" t="str">
        <f t="shared" si="797"/>
        <v/>
      </c>
      <c r="H849" t="str">
        <f>IF(I849=1,VstupniParametry_SKRYT!$I$6&amp;""&amp;$D$10,IF(I849=2,VstupniParametry_SKRYT!$I$5,""))</f>
        <v/>
      </c>
      <c r="I849" t="str">
        <f t="shared" si="792"/>
        <v/>
      </c>
    </row>
    <row r="850" spans="1:9" ht="15" thickBot="1" x14ac:dyDescent="0.25">
      <c r="A850" s="28">
        <v>831</v>
      </c>
      <c r="B850" s="95" t="str">
        <f t="shared" ref="B850" si="854">IF(AND(C850="",D850="",E850=""),"",A850)</f>
        <v/>
      </c>
      <c r="C850" s="91"/>
      <c r="D850" s="92"/>
      <c r="E850" s="91"/>
      <c r="F850" s="97" t="str">
        <f>IF(B850="","",Vypocet_SKRYT!EB836)</f>
        <v/>
      </c>
      <c r="G850" s="98" t="str">
        <f t="shared" si="797"/>
        <v/>
      </c>
      <c r="H850" t="str">
        <f>IF(I850=1,VstupniParametry_SKRYT!$I$6&amp;""&amp;$D$10,IF(I850=2,VstupniParametry_SKRYT!$I$5,""))</f>
        <v/>
      </c>
      <c r="I850" t="str">
        <f t="shared" si="792"/>
        <v/>
      </c>
    </row>
    <row r="851" spans="1:9" ht="15" thickBot="1" x14ac:dyDescent="0.25">
      <c r="A851" s="28">
        <v>832</v>
      </c>
      <c r="B851" s="95" t="str">
        <f t="shared" ref="B851" si="855">IF(AND(C851="",D851="",E851),"",A851)</f>
        <v/>
      </c>
      <c r="C851" s="93"/>
      <c r="D851" s="93"/>
      <c r="E851" s="94"/>
      <c r="F851" s="97" t="str">
        <f>IF(B851="","",Vypocet_SKRYT!EB837)</f>
        <v/>
      </c>
      <c r="G851" s="98" t="str">
        <f t="shared" si="797"/>
        <v/>
      </c>
      <c r="H851" t="str">
        <f>IF(I851=1,VstupniParametry_SKRYT!$I$6&amp;""&amp;$D$10,IF(I851=2,VstupniParametry_SKRYT!$I$5,""))</f>
        <v/>
      </c>
      <c r="I851" t="str">
        <f t="shared" si="792"/>
        <v/>
      </c>
    </row>
    <row r="852" spans="1:9" ht="15" thickBot="1" x14ac:dyDescent="0.25">
      <c r="A852" s="28">
        <v>833</v>
      </c>
      <c r="B852" s="95" t="str">
        <f t="shared" ref="B852" si="856">IF(AND(C852="",D852="",E852=""),"",A852)</f>
        <v/>
      </c>
      <c r="C852" s="91"/>
      <c r="D852" s="92"/>
      <c r="E852" s="91"/>
      <c r="F852" s="97" t="str">
        <f>IF(B852="","",Vypocet_SKRYT!EB838)</f>
        <v/>
      </c>
      <c r="G852" s="98" t="str">
        <f t="shared" si="797"/>
        <v/>
      </c>
      <c r="H852" t="str">
        <f>IF(I852=1,VstupniParametry_SKRYT!$I$6&amp;""&amp;$D$10,IF(I852=2,VstupniParametry_SKRYT!$I$5,""))</f>
        <v/>
      </c>
      <c r="I852" t="str">
        <f t="shared" si="792"/>
        <v/>
      </c>
    </row>
    <row r="853" spans="1:9" ht="15" thickBot="1" x14ac:dyDescent="0.25">
      <c r="A853" s="28">
        <v>834</v>
      </c>
      <c r="B853" s="95" t="str">
        <f t="shared" ref="B853" si="857">IF(AND(C853="",D853="",E853),"",A853)</f>
        <v/>
      </c>
      <c r="C853" s="93"/>
      <c r="D853" s="93"/>
      <c r="E853" s="94"/>
      <c r="F853" s="97" t="str">
        <f>IF(B853="","",Vypocet_SKRYT!EB839)</f>
        <v/>
      </c>
      <c r="G853" s="98" t="str">
        <f t="shared" si="797"/>
        <v/>
      </c>
      <c r="H853" t="str">
        <f>IF(I853=1,VstupniParametry_SKRYT!$I$6&amp;""&amp;$D$10,IF(I853=2,VstupniParametry_SKRYT!$I$5,""))</f>
        <v/>
      </c>
      <c r="I853" t="str">
        <f t="shared" ref="I853:I916" si="858">IF(E853="","",IF(AND(ISNUMBER(E853),E853&gt;=1,E853&lt;=2030),IF(E853&gt;$D$10,1,""),2))</f>
        <v/>
      </c>
    </row>
    <row r="854" spans="1:9" ht="15" thickBot="1" x14ac:dyDescent="0.25">
      <c r="A854" s="28">
        <v>835</v>
      </c>
      <c r="B854" s="95" t="str">
        <f t="shared" ref="B854" si="859">IF(AND(C854="",D854="",E854=""),"",A854)</f>
        <v/>
      </c>
      <c r="C854" s="91"/>
      <c r="D854" s="92"/>
      <c r="E854" s="91"/>
      <c r="F854" s="97" t="str">
        <f>IF(B854="","",Vypocet_SKRYT!EB840)</f>
        <v/>
      </c>
      <c r="G854" s="98" t="str">
        <f t="shared" si="797"/>
        <v/>
      </c>
      <c r="H854" t="str">
        <f>IF(I854=1,VstupniParametry_SKRYT!$I$6&amp;""&amp;$D$10,IF(I854=2,VstupniParametry_SKRYT!$I$5,""))</f>
        <v/>
      </c>
      <c r="I854" t="str">
        <f t="shared" si="858"/>
        <v/>
      </c>
    </row>
    <row r="855" spans="1:9" ht="15" thickBot="1" x14ac:dyDescent="0.25">
      <c r="A855" s="28">
        <v>836</v>
      </c>
      <c r="B855" s="95" t="str">
        <f t="shared" ref="B855" si="860">IF(AND(C855="",D855="",E855),"",A855)</f>
        <v/>
      </c>
      <c r="C855" s="93"/>
      <c r="D855" s="93"/>
      <c r="E855" s="94"/>
      <c r="F855" s="97" t="str">
        <f>IF(B855="","",Vypocet_SKRYT!EB841)</f>
        <v/>
      </c>
      <c r="G855" s="98" t="str">
        <f t="shared" si="797"/>
        <v/>
      </c>
      <c r="H855" t="str">
        <f>IF(I855=1,VstupniParametry_SKRYT!$I$6&amp;""&amp;$D$10,IF(I855=2,VstupniParametry_SKRYT!$I$5,""))</f>
        <v/>
      </c>
      <c r="I855" t="str">
        <f t="shared" si="858"/>
        <v/>
      </c>
    </row>
    <row r="856" spans="1:9" ht="15" thickBot="1" x14ac:dyDescent="0.25">
      <c r="A856" s="28">
        <v>837</v>
      </c>
      <c r="B856" s="95" t="str">
        <f t="shared" ref="B856" si="861">IF(AND(C856="",D856="",E856=""),"",A856)</f>
        <v/>
      </c>
      <c r="C856" s="91"/>
      <c r="D856" s="92"/>
      <c r="E856" s="91"/>
      <c r="F856" s="97" t="str">
        <f>IF(B856="","",Vypocet_SKRYT!EB842)</f>
        <v/>
      </c>
      <c r="G856" s="98" t="str">
        <f t="shared" si="797"/>
        <v/>
      </c>
      <c r="H856" t="str">
        <f>IF(I856=1,VstupniParametry_SKRYT!$I$6&amp;""&amp;$D$10,IF(I856=2,VstupniParametry_SKRYT!$I$5,""))</f>
        <v/>
      </c>
      <c r="I856" t="str">
        <f t="shared" si="858"/>
        <v/>
      </c>
    </row>
    <row r="857" spans="1:9" ht="15" thickBot="1" x14ac:dyDescent="0.25">
      <c r="A857" s="28">
        <v>838</v>
      </c>
      <c r="B857" s="95" t="str">
        <f t="shared" ref="B857" si="862">IF(AND(C857="",D857="",E857),"",A857)</f>
        <v/>
      </c>
      <c r="C857" s="93"/>
      <c r="D857" s="93"/>
      <c r="E857" s="94"/>
      <c r="F857" s="97" t="str">
        <f>IF(B857="","",Vypocet_SKRYT!EB843)</f>
        <v/>
      </c>
      <c r="G857" s="98" t="str">
        <f t="shared" ref="G857:G920" si="863">IF(B857="","",F857*0.065)</f>
        <v/>
      </c>
      <c r="H857" t="str">
        <f>IF(I857=1,VstupniParametry_SKRYT!$I$6&amp;""&amp;$D$10,IF(I857=2,VstupniParametry_SKRYT!$I$5,""))</f>
        <v/>
      </c>
      <c r="I857" t="str">
        <f t="shared" si="858"/>
        <v/>
      </c>
    </row>
    <row r="858" spans="1:9" ht="15" thickBot="1" x14ac:dyDescent="0.25">
      <c r="A858" s="28">
        <v>839</v>
      </c>
      <c r="B858" s="95" t="str">
        <f t="shared" ref="B858" si="864">IF(AND(C858="",D858="",E858=""),"",A858)</f>
        <v/>
      </c>
      <c r="C858" s="91"/>
      <c r="D858" s="92"/>
      <c r="E858" s="91"/>
      <c r="F858" s="97" t="str">
        <f>IF(B858="","",Vypocet_SKRYT!EB844)</f>
        <v/>
      </c>
      <c r="G858" s="98" t="str">
        <f t="shared" si="863"/>
        <v/>
      </c>
      <c r="H858" t="str">
        <f>IF(I858=1,VstupniParametry_SKRYT!$I$6&amp;""&amp;$D$10,IF(I858=2,VstupniParametry_SKRYT!$I$5,""))</f>
        <v/>
      </c>
      <c r="I858" t="str">
        <f t="shared" si="858"/>
        <v/>
      </c>
    </row>
    <row r="859" spans="1:9" ht="15" thickBot="1" x14ac:dyDescent="0.25">
      <c r="A859" s="28">
        <v>840</v>
      </c>
      <c r="B859" s="95" t="str">
        <f t="shared" ref="B859" si="865">IF(AND(C859="",D859="",E859),"",A859)</f>
        <v/>
      </c>
      <c r="C859" s="93"/>
      <c r="D859" s="93"/>
      <c r="E859" s="94"/>
      <c r="F859" s="97" t="str">
        <f>IF(B859="","",Vypocet_SKRYT!EB845)</f>
        <v/>
      </c>
      <c r="G859" s="98" t="str">
        <f t="shared" si="863"/>
        <v/>
      </c>
      <c r="H859" t="str">
        <f>IF(I859=1,VstupniParametry_SKRYT!$I$6&amp;""&amp;$D$10,IF(I859=2,VstupniParametry_SKRYT!$I$5,""))</f>
        <v/>
      </c>
      <c r="I859" t="str">
        <f t="shared" si="858"/>
        <v/>
      </c>
    </row>
    <row r="860" spans="1:9" ht="15" thickBot="1" x14ac:dyDescent="0.25">
      <c r="A860" s="28">
        <v>841</v>
      </c>
      <c r="B860" s="95" t="str">
        <f t="shared" ref="B860" si="866">IF(AND(C860="",D860="",E860=""),"",A860)</f>
        <v/>
      </c>
      <c r="C860" s="91"/>
      <c r="D860" s="92"/>
      <c r="E860" s="91"/>
      <c r="F860" s="97" t="str">
        <f>IF(B860="","",Vypocet_SKRYT!EB846)</f>
        <v/>
      </c>
      <c r="G860" s="98" t="str">
        <f t="shared" si="863"/>
        <v/>
      </c>
      <c r="H860" t="str">
        <f>IF(I860=1,VstupniParametry_SKRYT!$I$6&amp;""&amp;$D$10,IF(I860=2,VstupniParametry_SKRYT!$I$5,""))</f>
        <v/>
      </c>
      <c r="I860" t="str">
        <f t="shared" si="858"/>
        <v/>
      </c>
    </row>
    <row r="861" spans="1:9" ht="15" thickBot="1" x14ac:dyDescent="0.25">
      <c r="A861" s="28">
        <v>842</v>
      </c>
      <c r="B861" s="95" t="str">
        <f t="shared" ref="B861" si="867">IF(AND(C861="",D861="",E861),"",A861)</f>
        <v/>
      </c>
      <c r="C861" s="93"/>
      <c r="D861" s="93"/>
      <c r="E861" s="94"/>
      <c r="F861" s="97" t="str">
        <f>IF(B861="","",Vypocet_SKRYT!EB847)</f>
        <v/>
      </c>
      <c r="G861" s="98" t="str">
        <f t="shared" si="863"/>
        <v/>
      </c>
      <c r="H861" t="str">
        <f>IF(I861=1,VstupniParametry_SKRYT!$I$6&amp;""&amp;$D$10,IF(I861=2,VstupniParametry_SKRYT!$I$5,""))</f>
        <v/>
      </c>
      <c r="I861" t="str">
        <f t="shared" si="858"/>
        <v/>
      </c>
    </row>
    <row r="862" spans="1:9" ht="15" thickBot="1" x14ac:dyDescent="0.25">
      <c r="A862" s="28">
        <v>843</v>
      </c>
      <c r="B862" s="95" t="str">
        <f t="shared" ref="B862" si="868">IF(AND(C862="",D862="",E862=""),"",A862)</f>
        <v/>
      </c>
      <c r="C862" s="91"/>
      <c r="D862" s="92"/>
      <c r="E862" s="91"/>
      <c r="F862" s="97" t="str">
        <f>IF(B862="","",Vypocet_SKRYT!EB848)</f>
        <v/>
      </c>
      <c r="G862" s="98" t="str">
        <f t="shared" si="863"/>
        <v/>
      </c>
      <c r="H862" t="str">
        <f>IF(I862=1,VstupniParametry_SKRYT!$I$6&amp;""&amp;$D$10,IF(I862=2,VstupniParametry_SKRYT!$I$5,""))</f>
        <v/>
      </c>
      <c r="I862" t="str">
        <f t="shared" si="858"/>
        <v/>
      </c>
    </row>
    <row r="863" spans="1:9" ht="15" thickBot="1" x14ac:dyDescent="0.25">
      <c r="A863" s="28">
        <v>844</v>
      </c>
      <c r="B863" s="95" t="str">
        <f t="shared" ref="B863" si="869">IF(AND(C863="",D863="",E863),"",A863)</f>
        <v/>
      </c>
      <c r="C863" s="93"/>
      <c r="D863" s="93"/>
      <c r="E863" s="94"/>
      <c r="F863" s="97" t="str">
        <f>IF(B863="","",Vypocet_SKRYT!EB849)</f>
        <v/>
      </c>
      <c r="G863" s="98" t="str">
        <f t="shared" si="863"/>
        <v/>
      </c>
      <c r="H863" t="str">
        <f>IF(I863=1,VstupniParametry_SKRYT!$I$6&amp;""&amp;$D$10,IF(I863=2,VstupniParametry_SKRYT!$I$5,""))</f>
        <v/>
      </c>
      <c r="I863" t="str">
        <f t="shared" si="858"/>
        <v/>
      </c>
    </row>
    <row r="864" spans="1:9" ht="15" thickBot="1" x14ac:dyDescent="0.25">
      <c r="A864" s="28">
        <v>845</v>
      </c>
      <c r="B864" s="95" t="str">
        <f t="shared" ref="B864" si="870">IF(AND(C864="",D864="",E864=""),"",A864)</f>
        <v/>
      </c>
      <c r="C864" s="91"/>
      <c r="D864" s="92"/>
      <c r="E864" s="91"/>
      <c r="F864" s="97" t="str">
        <f>IF(B864="","",Vypocet_SKRYT!EB850)</f>
        <v/>
      </c>
      <c r="G864" s="98" t="str">
        <f t="shared" si="863"/>
        <v/>
      </c>
      <c r="H864" t="str">
        <f>IF(I864=1,VstupniParametry_SKRYT!$I$6&amp;""&amp;$D$10,IF(I864=2,VstupniParametry_SKRYT!$I$5,""))</f>
        <v/>
      </c>
      <c r="I864" t="str">
        <f t="shared" si="858"/>
        <v/>
      </c>
    </row>
    <row r="865" spans="1:9" ht="15" thickBot="1" x14ac:dyDescent="0.25">
      <c r="A865" s="28">
        <v>846</v>
      </c>
      <c r="B865" s="95" t="str">
        <f t="shared" ref="B865" si="871">IF(AND(C865="",D865="",E865),"",A865)</f>
        <v/>
      </c>
      <c r="C865" s="93"/>
      <c r="D865" s="93"/>
      <c r="E865" s="94"/>
      <c r="F865" s="97" t="str">
        <f>IF(B865="","",Vypocet_SKRYT!EB851)</f>
        <v/>
      </c>
      <c r="G865" s="98" t="str">
        <f t="shared" si="863"/>
        <v/>
      </c>
      <c r="H865" t="str">
        <f>IF(I865=1,VstupniParametry_SKRYT!$I$6&amp;""&amp;$D$10,IF(I865=2,VstupniParametry_SKRYT!$I$5,""))</f>
        <v/>
      </c>
      <c r="I865" t="str">
        <f t="shared" si="858"/>
        <v/>
      </c>
    </row>
    <row r="866" spans="1:9" ht="15" thickBot="1" x14ac:dyDescent="0.25">
      <c r="A866" s="28">
        <v>847</v>
      </c>
      <c r="B866" s="95" t="str">
        <f t="shared" ref="B866" si="872">IF(AND(C866="",D866="",E866=""),"",A866)</f>
        <v/>
      </c>
      <c r="C866" s="91"/>
      <c r="D866" s="92"/>
      <c r="E866" s="91"/>
      <c r="F866" s="97" t="str">
        <f>IF(B866="","",Vypocet_SKRYT!EB852)</f>
        <v/>
      </c>
      <c r="G866" s="98" t="str">
        <f t="shared" si="863"/>
        <v/>
      </c>
      <c r="H866" t="str">
        <f>IF(I866=1,VstupniParametry_SKRYT!$I$6&amp;""&amp;$D$10,IF(I866=2,VstupniParametry_SKRYT!$I$5,""))</f>
        <v/>
      </c>
      <c r="I866" t="str">
        <f t="shared" si="858"/>
        <v/>
      </c>
    </row>
    <row r="867" spans="1:9" ht="15" thickBot="1" x14ac:dyDescent="0.25">
      <c r="A867" s="28">
        <v>848</v>
      </c>
      <c r="B867" s="95" t="str">
        <f t="shared" ref="B867" si="873">IF(AND(C867="",D867="",E867),"",A867)</f>
        <v/>
      </c>
      <c r="C867" s="93"/>
      <c r="D867" s="93"/>
      <c r="E867" s="94"/>
      <c r="F867" s="97" t="str">
        <f>IF(B867="","",Vypocet_SKRYT!EB853)</f>
        <v/>
      </c>
      <c r="G867" s="98" t="str">
        <f t="shared" si="863"/>
        <v/>
      </c>
      <c r="H867" t="str">
        <f>IF(I867=1,VstupniParametry_SKRYT!$I$6&amp;""&amp;$D$10,IF(I867=2,VstupniParametry_SKRYT!$I$5,""))</f>
        <v/>
      </c>
      <c r="I867" t="str">
        <f t="shared" si="858"/>
        <v/>
      </c>
    </row>
    <row r="868" spans="1:9" ht="15" thickBot="1" x14ac:dyDescent="0.25">
      <c r="A868" s="28">
        <v>849</v>
      </c>
      <c r="B868" s="95" t="str">
        <f t="shared" ref="B868" si="874">IF(AND(C868="",D868="",E868=""),"",A868)</f>
        <v/>
      </c>
      <c r="C868" s="91"/>
      <c r="D868" s="92"/>
      <c r="E868" s="91"/>
      <c r="F868" s="97" t="str">
        <f>IF(B868="","",Vypocet_SKRYT!EB854)</f>
        <v/>
      </c>
      <c r="G868" s="98" t="str">
        <f t="shared" si="863"/>
        <v/>
      </c>
      <c r="H868" t="str">
        <f>IF(I868=1,VstupniParametry_SKRYT!$I$6&amp;""&amp;$D$10,IF(I868=2,VstupniParametry_SKRYT!$I$5,""))</f>
        <v/>
      </c>
      <c r="I868" t="str">
        <f t="shared" si="858"/>
        <v/>
      </c>
    </row>
    <row r="869" spans="1:9" ht="15" thickBot="1" x14ac:dyDescent="0.25">
      <c r="A869" s="28">
        <v>850</v>
      </c>
      <c r="B869" s="95" t="str">
        <f t="shared" ref="B869" si="875">IF(AND(C869="",D869="",E869),"",A869)</f>
        <v/>
      </c>
      <c r="C869" s="93"/>
      <c r="D869" s="93"/>
      <c r="E869" s="94"/>
      <c r="F869" s="97" t="str">
        <f>IF(B869="","",Vypocet_SKRYT!EB855)</f>
        <v/>
      </c>
      <c r="G869" s="98" t="str">
        <f t="shared" si="863"/>
        <v/>
      </c>
      <c r="H869" t="str">
        <f>IF(I869=1,VstupniParametry_SKRYT!$I$6&amp;""&amp;$D$10,IF(I869=2,VstupniParametry_SKRYT!$I$5,""))</f>
        <v/>
      </c>
      <c r="I869" t="str">
        <f t="shared" si="858"/>
        <v/>
      </c>
    </row>
    <row r="870" spans="1:9" ht="15" thickBot="1" x14ac:dyDescent="0.25">
      <c r="A870" s="28">
        <v>851</v>
      </c>
      <c r="B870" s="95" t="str">
        <f t="shared" ref="B870" si="876">IF(AND(C870="",D870="",E870=""),"",A870)</f>
        <v/>
      </c>
      <c r="C870" s="91"/>
      <c r="D870" s="92"/>
      <c r="E870" s="91"/>
      <c r="F870" s="97" t="str">
        <f>IF(B870="","",Vypocet_SKRYT!EB856)</f>
        <v/>
      </c>
      <c r="G870" s="98" t="str">
        <f t="shared" si="863"/>
        <v/>
      </c>
      <c r="H870" t="str">
        <f>IF(I870=1,VstupniParametry_SKRYT!$I$6&amp;""&amp;$D$10,IF(I870=2,VstupniParametry_SKRYT!$I$5,""))</f>
        <v/>
      </c>
      <c r="I870" t="str">
        <f t="shared" si="858"/>
        <v/>
      </c>
    </row>
    <row r="871" spans="1:9" ht="15" thickBot="1" x14ac:dyDescent="0.25">
      <c r="A871" s="28">
        <v>852</v>
      </c>
      <c r="B871" s="95" t="str">
        <f t="shared" ref="B871" si="877">IF(AND(C871="",D871="",E871),"",A871)</f>
        <v/>
      </c>
      <c r="C871" s="93"/>
      <c r="D871" s="93"/>
      <c r="E871" s="94"/>
      <c r="F871" s="97" t="str">
        <f>IF(B871="","",Vypocet_SKRYT!EB857)</f>
        <v/>
      </c>
      <c r="G871" s="98" t="str">
        <f t="shared" si="863"/>
        <v/>
      </c>
      <c r="H871" t="str">
        <f>IF(I871=1,VstupniParametry_SKRYT!$I$6&amp;""&amp;$D$10,IF(I871=2,VstupniParametry_SKRYT!$I$5,""))</f>
        <v/>
      </c>
      <c r="I871" t="str">
        <f t="shared" si="858"/>
        <v/>
      </c>
    </row>
    <row r="872" spans="1:9" ht="15" thickBot="1" x14ac:dyDescent="0.25">
      <c r="A872" s="28">
        <v>853</v>
      </c>
      <c r="B872" s="95" t="str">
        <f t="shared" ref="B872" si="878">IF(AND(C872="",D872="",E872=""),"",A872)</f>
        <v/>
      </c>
      <c r="C872" s="91"/>
      <c r="D872" s="92"/>
      <c r="E872" s="91"/>
      <c r="F872" s="97" t="str">
        <f>IF(B872="","",Vypocet_SKRYT!EB858)</f>
        <v/>
      </c>
      <c r="G872" s="98" t="str">
        <f t="shared" si="863"/>
        <v/>
      </c>
      <c r="H872" t="str">
        <f>IF(I872=1,VstupniParametry_SKRYT!$I$6&amp;""&amp;$D$10,IF(I872=2,VstupniParametry_SKRYT!$I$5,""))</f>
        <v/>
      </c>
      <c r="I872" t="str">
        <f t="shared" si="858"/>
        <v/>
      </c>
    </row>
    <row r="873" spans="1:9" ht="15" thickBot="1" x14ac:dyDescent="0.25">
      <c r="A873" s="28">
        <v>854</v>
      </c>
      <c r="B873" s="95" t="str">
        <f t="shared" ref="B873" si="879">IF(AND(C873="",D873="",E873),"",A873)</f>
        <v/>
      </c>
      <c r="C873" s="93"/>
      <c r="D873" s="93"/>
      <c r="E873" s="94"/>
      <c r="F873" s="97" t="str">
        <f>IF(B873="","",Vypocet_SKRYT!EB859)</f>
        <v/>
      </c>
      <c r="G873" s="98" t="str">
        <f t="shared" si="863"/>
        <v/>
      </c>
      <c r="H873" t="str">
        <f>IF(I873=1,VstupniParametry_SKRYT!$I$6&amp;""&amp;$D$10,IF(I873=2,VstupniParametry_SKRYT!$I$5,""))</f>
        <v/>
      </c>
      <c r="I873" t="str">
        <f t="shared" si="858"/>
        <v/>
      </c>
    </row>
    <row r="874" spans="1:9" ht="15" thickBot="1" x14ac:dyDescent="0.25">
      <c r="A874" s="28">
        <v>855</v>
      </c>
      <c r="B874" s="95" t="str">
        <f t="shared" ref="B874" si="880">IF(AND(C874="",D874="",E874=""),"",A874)</f>
        <v/>
      </c>
      <c r="C874" s="91"/>
      <c r="D874" s="92"/>
      <c r="E874" s="91"/>
      <c r="F874" s="97" t="str">
        <f>IF(B874="","",Vypocet_SKRYT!EB860)</f>
        <v/>
      </c>
      <c r="G874" s="98" t="str">
        <f t="shared" si="863"/>
        <v/>
      </c>
      <c r="H874" t="str">
        <f>IF(I874=1,VstupniParametry_SKRYT!$I$6&amp;""&amp;$D$10,IF(I874=2,VstupniParametry_SKRYT!$I$5,""))</f>
        <v/>
      </c>
      <c r="I874" t="str">
        <f t="shared" si="858"/>
        <v/>
      </c>
    </row>
    <row r="875" spans="1:9" ht="15" thickBot="1" x14ac:dyDescent="0.25">
      <c r="A875" s="28">
        <v>856</v>
      </c>
      <c r="B875" s="95" t="str">
        <f t="shared" ref="B875" si="881">IF(AND(C875="",D875="",E875),"",A875)</f>
        <v/>
      </c>
      <c r="C875" s="93"/>
      <c r="D875" s="93"/>
      <c r="E875" s="94"/>
      <c r="F875" s="97" t="str">
        <f>IF(B875="","",Vypocet_SKRYT!EB861)</f>
        <v/>
      </c>
      <c r="G875" s="98" t="str">
        <f t="shared" si="863"/>
        <v/>
      </c>
      <c r="H875" t="str">
        <f>IF(I875=1,VstupniParametry_SKRYT!$I$6&amp;""&amp;$D$10,IF(I875=2,VstupniParametry_SKRYT!$I$5,""))</f>
        <v/>
      </c>
      <c r="I875" t="str">
        <f t="shared" si="858"/>
        <v/>
      </c>
    </row>
    <row r="876" spans="1:9" ht="15" thickBot="1" x14ac:dyDescent="0.25">
      <c r="A876" s="28">
        <v>857</v>
      </c>
      <c r="B876" s="95" t="str">
        <f t="shared" ref="B876" si="882">IF(AND(C876="",D876="",E876=""),"",A876)</f>
        <v/>
      </c>
      <c r="C876" s="91"/>
      <c r="D876" s="92"/>
      <c r="E876" s="91"/>
      <c r="F876" s="97" t="str">
        <f>IF(B876="","",Vypocet_SKRYT!EB862)</f>
        <v/>
      </c>
      <c r="G876" s="98" t="str">
        <f t="shared" si="863"/>
        <v/>
      </c>
      <c r="H876" t="str">
        <f>IF(I876=1,VstupniParametry_SKRYT!$I$6&amp;""&amp;$D$10,IF(I876=2,VstupniParametry_SKRYT!$I$5,""))</f>
        <v/>
      </c>
      <c r="I876" t="str">
        <f t="shared" si="858"/>
        <v/>
      </c>
    </row>
    <row r="877" spans="1:9" ht="15" thickBot="1" x14ac:dyDescent="0.25">
      <c r="A877" s="28">
        <v>858</v>
      </c>
      <c r="B877" s="95" t="str">
        <f t="shared" ref="B877" si="883">IF(AND(C877="",D877="",E877),"",A877)</f>
        <v/>
      </c>
      <c r="C877" s="93"/>
      <c r="D877" s="93"/>
      <c r="E877" s="94"/>
      <c r="F877" s="97" t="str">
        <f>IF(B877="","",Vypocet_SKRYT!EB863)</f>
        <v/>
      </c>
      <c r="G877" s="98" t="str">
        <f t="shared" si="863"/>
        <v/>
      </c>
      <c r="H877" t="str">
        <f>IF(I877=1,VstupniParametry_SKRYT!$I$6&amp;""&amp;$D$10,IF(I877=2,VstupniParametry_SKRYT!$I$5,""))</f>
        <v/>
      </c>
      <c r="I877" t="str">
        <f t="shared" si="858"/>
        <v/>
      </c>
    </row>
    <row r="878" spans="1:9" ht="15" thickBot="1" x14ac:dyDescent="0.25">
      <c r="A878" s="28">
        <v>859</v>
      </c>
      <c r="B878" s="95" t="str">
        <f t="shared" ref="B878" si="884">IF(AND(C878="",D878="",E878=""),"",A878)</f>
        <v/>
      </c>
      <c r="C878" s="91"/>
      <c r="D878" s="92"/>
      <c r="E878" s="91"/>
      <c r="F878" s="97" t="str">
        <f>IF(B878="","",Vypocet_SKRYT!EB864)</f>
        <v/>
      </c>
      <c r="G878" s="98" t="str">
        <f t="shared" si="863"/>
        <v/>
      </c>
      <c r="H878" t="str">
        <f>IF(I878=1,VstupniParametry_SKRYT!$I$6&amp;""&amp;$D$10,IF(I878=2,VstupniParametry_SKRYT!$I$5,""))</f>
        <v/>
      </c>
      <c r="I878" t="str">
        <f t="shared" si="858"/>
        <v/>
      </c>
    </row>
    <row r="879" spans="1:9" ht="15" thickBot="1" x14ac:dyDescent="0.25">
      <c r="A879" s="28">
        <v>860</v>
      </c>
      <c r="B879" s="95" t="str">
        <f t="shared" ref="B879" si="885">IF(AND(C879="",D879="",E879),"",A879)</f>
        <v/>
      </c>
      <c r="C879" s="93"/>
      <c r="D879" s="93"/>
      <c r="E879" s="94"/>
      <c r="F879" s="97" t="str">
        <f>IF(B879="","",Vypocet_SKRYT!EB865)</f>
        <v/>
      </c>
      <c r="G879" s="98" t="str">
        <f t="shared" si="863"/>
        <v/>
      </c>
      <c r="H879" t="str">
        <f>IF(I879=1,VstupniParametry_SKRYT!$I$6&amp;""&amp;$D$10,IF(I879=2,VstupniParametry_SKRYT!$I$5,""))</f>
        <v/>
      </c>
      <c r="I879" t="str">
        <f t="shared" si="858"/>
        <v/>
      </c>
    </row>
    <row r="880" spans="1:9" ht="15" thickBot="1" x14ac:dyDescent="0.25">
      <c r="A880" s="28">
        <v>861</v>
      </c>
      <c r="B880" s="95" t="str">
        <f t="shared" ref="B880" si="886">IF(AND(C880="",D880="",E880=""),"",A880)</f>
        <v/>
      </c>
      <c r="C880" s="91"/>
      <c r="D880" s="92"/>
      <c r="E880" s="91"/>
      <c r="F880" s="97" t="str">
        <f>IF(B880="","",Vypocet_SKRYT!EB866)</f>
        <v/>
      </c>
      <c r="G880" s="98" t="str">
        <f t="shared" si="863"/>
        <v/>
      </c>
      <c r="H880" t="str">
        <f>IF(I880=1,VstupniParametry_SKRYT!$I$6&amp;""&amp;$D$10,IF(I880=2,VstupniParametry_SKRYT!$I$5,""))</f>
        <v/>
      </c>
      <c r="I880" t="str">
        <f t="shared" si="858"/>
        <v/>
      </c>
    </row>
    <row r="881" spans="1:9" ht="15" thickBot="1" x14ac:dyDescent="0.25">
      <c r="A881" s="28">
        <v>862</v>
      </c>
      <c r="B881" s="95" t="str">
        <f t="shared" ref="B881" si="887">IF(AND(C881="",D881="",E881),"",A881)</f>
        <v/>
      </c>
      <c r="C881" s="93"/>
      <c r="D881" s="93"/>
      <c r="E881" s="94"/>
      <c r="F881" s="97" t="str">
        <f>IF(B881="","",Vypocet_SKRYT!EB867)</f>
        <v/>
      </c>
      <c r="G881" s="98" t="str">
        <f t="shared" si="863"/>
        <v/>
      </c>
      <c r="H881" t="str">
        <f>IF(I881=1,VstupniParametry_SKRYT!$I$6&amp;""&amp;$D$10,IF(I881=2,VstupniParametry_SKRYT!$I$5,""))</f>
        <v/>
      </c>
      <c r="I881" t="str">
        <f t="shared" si="858"/>
        <v/>
      </c>
    </row>
    <row r="882" spans="1:9" ht="15" thickBot="1" x14ac:dyDescent="0.25">
      <c r="A882" s="28">
        <v>863</v>
      </c>
      <c r="B882" s="95" t="str">
        <f t="shared" ref="B882" si="888">IF(AND(C882="",D882="",E882=""),"",A882)</f>
        <v/>
      </c>
      <c r="C882" s="91"/>
      <c r="D882" s="92"/>
      <c r="E882" s="91"/>
      <c r="F882" s="97" t="str">
        <f>IF(B882="","",Vypocet_SKRYT!EB868)</f>
        <v/>
      </c>
      <c r="G882" s="98" t="str">
        <f t="shared" si="863"/>
        <v/>
      </c>
      <c r="H882" t="str">
        <f>IF(I882=1,VstupniParametry_SKRYT!$I$6&amp;""&amp;$D$10,IF(I882=2,VstupniParametry_SKRYT!$I$5,""))</f>
        <v/>
      </c>
      <c r="I882" t="str">
        <f t="shared" si="858"/>
        <v/>
      </c>
    </row>
    <row r="883" spans="1:9" ht="15" thickBot="1" x14ac:dyDescent="0.25">
      <c r="A883" s="28">
        <v>864</v>
      </c>
      <c r="B883" s="95" t="str">
        <f t="shared" ref="B883" si="889">IF(AND(C883="",D883="",E883),"",A883)</f>
        <v/>
      </c>
      <c r="C883" s="93"/>
      <c r="D883" s="93"/>
      <c r="E883" s="94"/>
      <c r="F883" s="97" t="str">
        <f>IF(B883="","",Vypocet_SKRYT!EB869)</f>
        <v/>
      </c>
      <c r="G883" s="98" t="str">
        <f t="shared" si="863"/>
        <v/>
      </c>
      <c r="H883" t="str">
        <f>IF(I883=1,VstupniParametry_SKRYT!$I$6&amp;""&amp;$D$10,IF(I883=2,VstupniParametry_SKRYT!$I$5,""))</f>
        <v/>
      </c>
      <c r="I883" t="str">
        <f t="shared" si="858"/>
        <v/>
      </c>
    </row>
    <row r="884" spans="1:9" ht="15" thickBot="1" x14ac:dyDescent="0.25">
      <c r="A884" s="28">
        <v>865</v>
      </c>
      <c r="B884" s="95" t="str">
        <f t="shared" ref="B884" si="890">IF(AND(C884="",D884="",E884=""),"",A884)</f>
        <v/>
      </c>
      <c r="C884" s="91"/>
      <c r="D884" s="92"/>
      <c r="E884" s="91"/>
      <c r="F884" s="97" t="str">
        <f>IF(B884="","",Vypocet_SKRYT!EB870)</f>
        <v/>
      </c>
      <c r="G884" s="98" t="str">
        <f t="shared" si="863"/>
        <v/>
      </c>
      <c r="H884" t="str">
        <f>IF(I884=1,VstupniParametry_SKRYT!$I$6&amp;""&amp;$D$10,IF(I884=2,VstupniParametry_SKRYT!$I$5,""))</f>
        <v/>
      </c>
      <c r="I884" t="str">
        <f t="shared" si="858"/>
        <v/>
      </c>
    </row>
    <row r="885" spans="1:9" ht="15" thickBot="1" x14ac:dyDescent="0.25">
      <c r="A885" s="28">
        <v>866</v>
      </c>
      <c r="B885" s="95" t="str">
        <f t="shared" ref="B885" si="891">IF(AND(C885="",D885="",E885),"",A885)</f>
        <v/>
      </c>
      <c r="C885" s="93"/>
      <c r="D885" s="93"/>
      <c r="E885" s="94"/>
      <c r="F885" s="97" t="str">
        <f>IF(B885="","",Vypocet_SKRYT!EB871)</f>
        <v/>
      </c>
      <c r="G885" s="98" t="str">
        <f t="shared" si="863"/>
        <v/>
      </c>
      <c r="H885" t="str">
        <f>IF(I885=1,VstupniParametry_SKRYT!$I$6&amp;""&amp;$D$10,IF(I885=2,VstupniParametry_SKRYT!$I$5,""))</f>
        <v/>
      </c>
      <c r="I885" t="str">
        <f t="shared" si="858"/>
        <v/>
      </c>
    </row>
    <row r="886" spans="1:9" ht="15" thickBot="1" x14ac:dyDescent="0.25">
      <c r="A886" s="28">
        <v>867</v>
      </c>
      <c r="B886" s="95" t="str">
        <f t="shared" ref="B886" si="892">IF(AND(C886="",D886="",E886=""),"",A886)</f>
        <v/>
      </c>
      <c r="C886" s="91"/>
      <c r="D886" s="92"/>
      <c r="E886" s="91"/>
      <c r="F886" s="97" t="str">
        <f>IF(B886="","",Vypocet_SKRYT!EB872)</f>
        <v/>
      </c>
      <c r="G886" s="98" t="str">
        <f t="shared" si="863"/>
        <v/>
      </c>
      <c r="H886" t="str">
        <f>IF(I886=1,VstupniParametry_SKRYT!$I$6&amp;""&amp;$D$10,IF(I886=2,VstupniParametry_SKRYT!$I$5,""))</f>
        <v/>
      </c>
      <c r="I886" t="str">
        <f t="shared" si="858"/>
        <v/>
      </c>
    </row>
    <row r="887" spans="1:9" ht="15" thickBot="1" x14ac:dyDescent="0.25">
      <c r="A887" s="28">
        <v>868</v>
      </c>
      <c r="B887" s="95" t="str">
        <f t="shared" ref="B887" si="893">IF(AND(C887="",D887="",E887),"",A887)</f>
        <v/>
      </c>
      <c r="C887" s="93"/>
      <c r="D887" s="93"/>
      <c r="E887" s="94"/>
      <c r="F887" s="97" t="str">
        <f>IF(B887="","",Vypocet_SKRYT!EB873)</f>
        <v/>
      </c>
      <c r="G887" s="98" t="str">
        <f t="shared" si="863"/>
        <v/>
      </c>
      <c r="H887" t="str">
        <f>IF(I887=1,VstupniParametry_SKRYT!$I$6&amp;""&amp;$D$10,IF(I887=2,VstupniParametry_SKRYT!$I$5,""))</f>
        <v/>
      </c>
      <c r="I887" t="str">
        <f t="shared" si="858"/>
        <v/>
      </c>
    </row>
    <row r="888" spans="1:9" ht="15" thickBot="1" x14ac:dyDescent="0.25">
      <c r="A888" s="28">
        <v>869</v>
      </c>
      <c r="B888" s="95" t="str">
        <f t="shared" ref="B888" si="894">IF(AND(C888="",D888="",E888=""),"",A888)</f>
        <v/>
      </c>
      <c r="C888" s="91"/>
      <c r="D888" s="92"/>
      <c r="E888" s="91"/>
      <c r="F888" s="97" t="str">
        <f>IF(B888="","",Vypocet_SKRYT!EB874)</f>
        <v/>
      </c>
      <c r="G888" s="98" t="str">
        <f t="shared" si="863"/>
        <v/>
      </c>
      <c r="H888" t="str">
        <f>IF(I888=1,VstupniParametry_SKRYT!$I$6&amp;""&amp;$D$10,IF(I888=2,VstupniParametry_SKRYT!$I$5,""))</f>
        <v/>
      </c>
      <c r="I888" t="str">
        <f t="shared" si="858"/>
        <v/>
      </c>
    </row>
    <row r="889" spans="1:9" ht="15" thickBot="1" x14ac:dyDescent="0.25">
      <c r="A889" s="28">
        <v>870</v>
      </c>
      <c r="B889" s="95" t="str">
        <f t="shared" ref="B889" si="895">IF(AND(C889="",D889="",E889),"",A889)</f>
        <v/>
      </c>
      <c r="C889" s="93"/>
      <c r="D889" s="93"/>
      <c r="E889" s="94"/>
      <c r="F889" s="97" t="str">
        <f>IF(B889="","",Vypocet_SKRYT!EB875)</f>
        <v/>
      </c>
      <c r="G889" s="98" t="str">
        <f t="shared" si="863"/>
        <v/>
      </c>
      <c r="H889" t="str">
        <f>IF(I889=1,VstupniParametry_SKRYT!$I$6&amp;""&amp;$D$10,IF(I889=2,VstupniParametry_SKRYT!$I$5,""))</f>
        <v/>
      </c>
      <c r="I889" t="str">
        <f t="shared" si="858"/>
        <v/>
      </c>
    </row>
    <row r="890" spans="1:9" ht="15" thickBot="1" x14ac:dyDescent="0.25">
      <c r="A890" s="28">
        <v>871</v>
      </c>
      <c r="B890" s="95" t="str">
        <f t="shared" ref="B890" si="896">IF(AND(C890="",D890="",E890=""),"",A890)</f>
        <v/>
      </c>
      <c r="C890" s="91"/>
      <c r="D890" s="92"/>
      <c r="E890" s="91"/>
      <c r="F890" s="97" t="str">
        <f>IF(B890="","",Vypocet_SKRYT!EB876)</f>
        <v/>
      </c>
      <c r="G890" s="98" t="str">
        <f t="shared" si="863"/>
        <v/>
      </c>
      <c r="H890" t="str">
        <f>IF(I890=1,VstupniParametry_SKRYT!$I$6&amp;""&amp;$D$10,IF(I890=2,VstupniParametry_SKRYT!$I$5,""))</f>
        <v/>
      </c>
      <c r="I890" t="str">
        <f t="shared" si="858"/>
        <v/>
      </c>
    </row>
    <row r="891" spans="1:9" ht="15" thickBot="1" x14ac:dyDescent="0.25">
      <c r="A891" s="28">
        <v>872</v>
      </c>
      <c r="B891" s="95" t="str">
        <f t="shared" ref="B891" si="897">IF(AND(C891="",D891="",E891),"",A891)</f>
        <v/>
      </c>
      <c r="C891" s="93"/>
      <c r="D891" s="93"/>
      <c r="E891" s="94"/>
      <c r="F891" s="97" t="str">
        <f>IF(B891="","",Vypocet_SKRYT!EB877)</f>
        <v/>
      </c>
      <c r="G891" s="98" t="str">
        <f t="shared" si="863"/>
        <v/>
      </c>
      <c r="H891" t="str">
        <f>IF(I891=1,VstupniParametry_SKRYT!$I$6&amp;""&amp;$D$10,IF(I891=2,VstupniParametry_SKRYT!$I$5,""))</f>
        <v/>
      </c>
      <c r="I891" t="str">
        <f t="shared" si="858"/>
        <v/>
      </c>
    </row>
    <row r="892" spans="1:9" ht="15" thickBot="1" x14ac:dyDescent="0.25">
      <c r="A892" s="28">
        <v>873</v>
      </c>
      <c r="B892" s="95" t="str">
        <f t="shared" ref="B892" si="898">IF(AND(C892="",D892="",E892=""),"",A892)</f>
        <v/>
      </c>
      <c r="C892" s="91"/>
      <c r="D892" s="92"/>
      <c r="E892" s="91"/>
      <c r="F892" s="97" t="str">
        <f>IF(B892="","",Vypocet_SKRYT!EB878)</f>
        <v/>
      </c>
      <c r="G892" s="98" t="str">
        <f t="shared" si="863"/>
        <v/>
      </c>
      <c r="H892" t="str">
        <f>IF(I892=1,VstupniParametry_SKRYT!$I$6&amp;""&amp;$D$10,IF(I892=2,VstupniParametry_SKRYT!$I$5,""))</f>
        <v/>
      </c>
      <c r="I892" t="str">
        <f t="shared" si="858"/>
        <v/>
      </c>
    </row>
    <row r="893" spans="1:9" ht="15" thickBot="1" x14ac:dyDescent="0.25">
      <c r="A893" s="28">
        <v>874</v>
      </c>
      <c r="B893" s="95" t="str">
        <f t="shared" ref="B893" si="899">IF(AND(C893="",D893="",E893),"",A893)</f>
        <v/>
      </c>
      <c r="C893" s="93"/>
      <c r="D893" s="93"/>
      <c r="E893" s="94"/>
      <c r="F893" s="97" t="str">
        <f>IF(B893="","",Vypocet_SKRYT!EB879)</f>
        <v/>
      </c>
      <c r="G893" s="98" t="str">
        <f t="shared" si="863"/>
        <v/>
      </c>
      <c r="H893" t="str">
        <f>IF(I893=1,VstupniParametry_SKRYT!$I$6&amp;""&amp;$D$10,IF(I893=2,VstupniParametry_SKRYT!$I$5,""))</f>
        <v/>
      </c>
      <c r="I893" t="str">
        <f t="shared" si="858"/>
        <v/>
      </c>
    </row>
    <row r="894" spans="1:9" ht="15" thickBot="1" x14ac:dyDescent="0.25">
      <c r="A894" s="28">
        <v>875</v>
      </c>
      <c r="B894" s="95" t="str">
        <f t="shared" ref="B894" si="900">IF(AND(C894="",D894="",E894=""),"",A894)</f>
        <v/>
      </c>
      <c r="C894" s="91"/>
      <c r="D894" s="92"/>
      <c r="E894" s="91"/>
      <c r="F894" s="97" t="str">
        <f>IF(B894="","",Vypocet_SKRYT!EB880)</f>
        <v/>
      </c>
      <c r="G894" s="98" t="str">
        <f t="shared" si="863"/>
        <v/>
      </c>
      <c r="H894" t="str">
        <f>IF(I894=1,VstupniParametry_SKRYT!$I$6&amp;""&amp;$D$10,IF(I894=2,VstupniParametry_SKRYT!$I$5,""))</f>
        <v/>
      </c>
      <c r="I894" t="str">
        <f t="shared" si="858"/>
        <v/>
      </c>
    </row>
    <row r="895" spans="1:9" ht="15" thickBot="1" x14ac:dyDescent="0.25">
      <c r="A895" s="28">
        <v>876</v>
      </c>
      <c r="B895" s="95" t="str">
        <f t="shared" ref="B895" si="901">IF(AND(C895="",D895="",E895),"",A895)</f>
        <v/>
      </c>
      <c r="C895" s="93"/>
      <c r="D895" s="93"/>
      <c r="E895" s="94"/>
      <c r="F895" s="97" t="str">
        <f>IF(B895="","",Vypocet_SKRYT!EB881)</f>
        <v/>
      </c>
      <c r="G895" s="98" t="str">
        <f t="shared" si="863"/>
        <v/>
      </c>
      <c r="H895" t="str">
        <f>IF(I895=1,VstupniParametry_SKRYT!$I$6&amp;""&amp;$D$10,IF(I895=2,VstupniParametry_SKRYT!$I$5,""))</f>
        <v/>
      </c>
      <c r="I895" t="str">
        <f t="shared" si="858"/>
        <v/>
      </c>
    </row>
    <row r="896" spans="1:9" ht="15" thickBot="1" x14ac:dyDescent="0.25">
      <c r="A896" s="28">
        <v>877</v>
      </c>
      <c r="B896" s="95" t="str">
        <f t="shared" ref="B896" si="902">IF(AND(C896="",D896="",E896=""),"",A896)</f>
        <v/>
      </c>
      <c r="C896" s="91"/>
      <c r="D896" s="92"/>
      <c r="E896" s="91"/>
      <c r="F896" s="97" t="str">
        <f>IF(B896="","",Vypocet_SKRYT!EB882)</f>
        <v/>
      </c>
      <c r="G896" s="98" t="str">
        <f t="shared" si="863"/>
        <v/>
      </c>
      <c r="H896" t="str">
        <f>IF(I896=1,VstupniParametry_SKRYT!$I$6&amp;""&amp;$D$10,IF(I896=2,VstupniParametry_SKRYT!$I$5,""))</f>
        <v/>
      </c>
      <c r="I896" t="str">
        <f t="shared" si="858"/>
        <v/>
      </c>
    </row>
    <row r="897" spans="1:9" ht="15" thickBot="1" x14ac:dyDescent="0.25">
      <c r="A897" s="28">
        <v>878</v>
      </c>
      <c r="B897" s="95" t="str">
        <f t="shared" ref="B897" si="903">IF(AND(C897="",D897="",E897),"",A897)</f>
        <v/>
      </c>
      <c r="C897" s="93"/>
      <c r="D897" s="93"/>
      <c r="E897" s="94"/>
      <c r="F897" s="97" t="str">
        <f>IF(B897="","",Vypocet_SKRYT!EB883)</f>
        <v/>
      </c>
      <c r="G897" s="98" t="str">
        <f t="shared" si="863"/>
        <v/>
      </c>
      <c r="H897" t="str">
        <f>IF(I897=1,VstupniParametry_SKRYT!$I$6&amp;""&amp;$D$10,IF(I897=2,VstupniParametry_SKRYT!$I$5,""))</f>
        <v/>
      </c>
      <c r="I897" t="str">
        <f t="shared" si="858"/>
        <v/>
      </c>
    </row>
    <row r="898" spans="1:9" ht="15" thickBot="1" x14ac:dyDescent="0.25">
      <c r="A898" s="28">
        <v>879</v>
      </c>
      <c r="B898" s="95" t="str">
        <f t="shared" ref="B898" si="904">IF(AND(C898="",D898="",E898=""),"",A898)</f>
        <v/>
      </c>
      <c r="C898" s="91"/>
      <c r="D898" s="92"/>
      <c r="E898" s="91"/>
      <c r="F898" s="97" t="str">
        <f>IF(B898="","",Vypocet_SKRYT!EB884)</f>
        <v/>
      </c>
      <c r="G898" s="98" t="str">
        <f t="shared" si="863"/>
        <v/>
      </c>
      <c r="H898" t="str">
        <f>IF(I898=1,VstupniParametry_SKRYT!$I$6&amp;""&amp;$D$10,IF(I898=2,VstupniParametry_SKRYT!$I$5,""))</f>
        <v/>
      </c>
      <c r="I898" t="str">
        <f t="shared" si="858"/>
        <v/>
      </c>
    </row>
    <row r="899" spans="1:9" ht="15" thickBot="1" x14ac:dyDescent="0.25">
      <c r="A899" s="28">
        <v>880</v>
      </c>
      <c r="B899" s="95" t="str">
        <f t="shared" ref="B899" si="905">IF(AND(C899="",D899="",E899),"",A899)</f>
        <v/>
      </c>
      <c r="C899" s="93"/>
      <c r="D899" s="93"/>
      <c r="E899" s="94"/>
      <c r="F899" s="97" t="str">
        <f>IF(B899="","",Vypocet_SKRYT!EB885)</f>
        <v/>
      </c>
      <c r="G899" s="98" t="str">
        <f t="shared" si="863"/>
        <v/>
      </c>
      <c r="H899" t="str">
        <f>IF(I899=1,VstupniParametry_SKRYT!$I$6&amp;""&amp;$D$10,IF(I899=2,VstupniParametry_SKRYT!$I$5,""))</f>
        <v/>
      </c>
      <c r="I899" t="str">
        <f t="shared" si="858"/>
        <v/>
      </c>
    </row>
    <row r="900" spans="1:9" ht="15" thickBot="1" x14ac:dyDescent="0.25">
      <c r="A900" s="28">
        <v>881</v>
      </c>
      <c r="B900" s="95" t="str">
        <f t="shared" ref="B900" si="906">IF(AND(C900="",D900="",E900=""),"",A900)</f>
        <v/>
      </c>
      <c r="C900" s="91"/>
      <c r="D900" s="92"/>
      <c r="E900" s="91"/>
      <c r="F900" s="97" t="str">
        <f>IF(B900="","",Vypocet_SKRYT!EB886)</f>
        <v/>
      </c>
      <c r="G900" s="98" t="str">
        <f t="shared" si="863"/>
        <v/>
      </c>
      <c r="H900" t="str">
        <f>IF(I900=1,VstupniParametry_SKRYT!$I$6&amp;""&amp;$D$10,IF(I900=2,VstupniParametry_SKRYT!$I$5,""))</f>
        <v/>
      </c>
      <c r="I900" t="str">
        <f t="shared" si="858"/>
        <v/>
      </c>
    </row>
    <row r="901" spans="1:9" ht="15" thickBot="1" x14ac:dyDescent="0.25">
      <c r="A901" s="28">
        <v>882</v>
      </c>
      <c r="B901" s="95" t="str">
        <f t="shared" ref="B901" si="907">IF(AND(C901="",D901="",E901),"",A901)</f>
        <v/>
      </c>
      <c r="C901" s="93"/>
      <c r="D901" s="93"/>
      <c r="E901" s="94"/>
      <c r="F901" s="97" t="str">
        <f>IF(B901="","",Vypocet_SKRYT!EB887)</f>
        <v/>
      </c>
      <c r="G901" s="98" t="str">
        <f t="shared" si="863"/>
        <v/>
      </c>
      <c r="H901" t="str">
        <f>IF(I901=1,VstupniParametry_SKRYT!$I$6&amp;""&amp;$D$10,IF(I901=2,VstupniParametry_SKRYT!$I$5,""))</f>
        <v/>
      </c>
      <c r="I901" t="str">
        <f t="shared" si="858"/>
        <v/>
      </c>
    </row>
    <row r="902" spans="1:9" ht="15" thickBot="1" x14ac:dyDescent="0.25">
      <c r="A902" s="28">
        <v>883</v>
      </c>
      <c r="B902" s="95" t="str">
        <f t="shared" ref="B902" si="908">IF(AND(C902="",D902="",E902=""),"",A902)</f>
        <v/>
      </c>
      <c r="C902" s="91"/>
      <c r="D902" s="92"/>
      <c r="E902" s="91"/>
      <c r="F902" s="97" t="str">
        <f>IF(B902="","",Vypocet_SKRYT!EB888)</f>
        <v/>
      </c>
      <c r="G902" s="98" t="str">
        <f t="shared" si="863"/>
        <v/>
      </c>
      <c r="H902" t="str">
        <f>IF(I902=1,VstupniParametry_SKRYT!$I$6&amp;""&amp;$D$10,IF(I902=2,VstupniParametry_SKRYT!$I$5,""))</f>
        <v/>
      </c>
      <c r="I902" t="str">
        <f t="shared" si="858"/>
        <v/>
      </c>
    </row>
    <row r="903" spans="1:9" ht="15" thickBot="1" x14ac:dyDescent="0.25">
      <c r="A903" s="28">
        <v>884</v>
      </c>
      <c r="B903" s="95" t="str">
        <f t="shared" ref="B903" si="909">IF(AND(C903="",D903="",E903),"",A903)</f>
        <v/>
      </c>
      <c r="C903" s="93"/>
      <c r="D903" s="93"/>
      <c r="E903" s="94"/>
      <c r="F903" s="97" t="str">
        <f>IF(B903="","",Vypocet_SKRYT!EB889)</f>
        <v/>
      </c>
      <c r="G903" s="98" t="str">
        <f t="shared" si="863"/>
        <v/>
      </c>
      <c r="H903" t="str">
        <f>IF(I903=1,VstupniParametry_SKRYT!$I$6&amp;""&amp;$D$10,IF(I903=2,VstupniParametry_SKRYT!$I$5,""))</f>
        <v/>
      </c>
      <c r="I903" t="str">
        <f t="shared" si="858"/>
        <v/>
      </c>
    </row>
    <row r="904" spans="1:9" ht="15" thickBot="1" x14ac:dyDescent="0.25">
      <c r="A904" s="28">
        <v>885</v>
      </c>
      <c r="B904" s="95" t="str">
        <f t="shared" ref="B904" si="910">IF(AND(C904="",D904="",E904=""),"",A904)</f>
        <v/>
      </c>
      <c r="C904" s="91"/>
      <c r="D904" s="92"/>
      <c r="E904" s="91"/>
      <c r="F904" s="97" t="str">
        <f>IF(B904="","",Vypocet_SKRYT!EB890)</f>
        <v/>
      </c>
      <c r="G904" s="98" t="str">
        <f t="shared" si="863"/>
        <v/>
      </c>
      <c r="H904" t="str">
        <f>IF(I904=1,VstupniParametry_SKRYT!$I$6&amp;""&amp;$D$10,IF(I904=2,VstupniParametry_SKRYT!$I$5,""))</f>
        <v/>
      </c>
      <c r="I904" t="str">
        <f t="shared" si="858"/>
        <v/>
      </c>
    </row>
    <row r="905" spans="1:9" ht="15" thickBot="1" x14ac:dyDescent="0.25">
      <c r="A905" s="28">
        <v>886</v>
      </c>
      <c r="B905" s="95" t="str">
        <f t="shared" ref="B905" si="911">IF(AND(C905="",D905="",E905),"",A905)</f>
        <v/>
      </c>
      <c r="C905" s="93"/>
      <c r="D905" s="93"/>
      <c r="E905" s="94"/>
      <c r="F905" s="97" t="str">
        <f>IF(B905="","",Vypocet_SKRYT!EB891)</f>
        <v/>
      </c>
      <c r="G905" s="98" t="str">
        <f t="shared" si="863"/>
        <v/>
      </c>
      <c r="H905" t="str">
        <f>IF(I905=1,VstupniParametry_SKRYT!$I$6&amp;""&amp;$D$10,IF(I905=2,VstupniParametry_SKRYT!$I$5,""))</f>
        <v/>
      </c>
      <c r="I905" t="str">
        <f t="shared" si="858"/>
        <v/>
      </c>
    </row>
    <row r="906" spans="1:9" ht="15" thickBot="1" x14ac:dyDescent="0.25">
      <c r="A906" s="28">
        <v>887</v>
      </c>
      <c r="B906" s="95" t="str">
        <f t="shared" ref="B906" si="912">IF(AND(C906="",D906="",E906=""),"",A906)</f>
        <v/>
      </c>
      <c r="C906" s="91"/>
      <c r="D906" s="92"/>
      <c r="E906" s="91"/>
      <c r="F906" s="97" t="str">
        <f>IF(B906="","",Vypocet_SKRYT!EB892)</f>
        <v/>
      </c>
      <c r="G906" s="98" t="str">
        <f t="shared" si="863"/>
        <v/>
      </c>
      <c r="H906" t="str">
        <f>IF(I906=1,VstupniParametry_SKRYT!$I$6&amp;""&amp;$D$10,IF(I906=2,VstupniParametry_SKRYT!$I$5,""))</f>
        <v/>
      </c>
      <c r="I906" t="str">
        <f t="shared" si="858"/>
        <v/>
      </c>
    </row>
    <row r="907" spans="1:9" ht="15" thickBot="1" x14ac:dyDescent="0.25">
      <c r="A907" s="28">
        <v>888</v>
      </c>
      <c r="B907" s="95" t="str">
        <f t="shared" ref="B907" si="913">IF(AND(C907="",D907="",E907),"",A907)</f>
        <v/>
      </c>
      <c r="C907" s="93"/>
      <c r="D907" s="93"/>
      <c r="E907" s="94"/>
      <c r="F907" s="97" t="str">
        <f>IF(B907="","",Vypocet_SKRYT!EB893)</f>
        <v/>
      </c>
      <c r="G907" s="98" t="str">
        <f t="shared" si="863"/>
        <v/>
      </c>
      <c r="H907" t="str">
        <f>IF(I907=1,VstupniParametry_SKRYT!$I$6&amp;""&amp;$D$10,IF(I907=2,VstupniParametry_SKRYT!$I$5,""))</f>
        <v/>
      </c>
      <c r="I907" t="str">
        <f t="shared" si="858"/>
        <v/>
      </c>
    </row>
    <row r="908" spans="1:9" ht="15" thickBot="1" x14ac:dyDescent="0.25">
      <c r="A908" s="28">
        <v>889</v>
      </c>
      <c r="B908" s="95" t="str">
        <f t="shared" ref="B908" si="914">IF(AND(C908="",D908="",E908=""),"",A908)</f>
        <v/>
      </c>
      <c r="C908" s="91"/>
      <c r="D908" s="92"/>
      <c r="E908" s="91"/>
      <c r="F908" s="97" t="str">
        <f>IF(B908="","",Vypocet_SKRYT!EB894)</f>
        <v/>
      </c>
      <c r="G908" s="98" t="str">
        <f t="shared" si="863"/>
        <v/>
      </c>
      <c r="H908" t="str">
        <f>IF(I908=1,VstupniParametry_SKRYT!$I$6&amp;""&amp;$D$10,IF(I908=2,VstupniParametry_SKRYT!$I$5,""))</f>
        <v/>
      </c>
      <c r="I908" t="str">
        <f t="shared" si="858"/>
        <v/>
      </c>
    </row>
    <row r="909" spans="1:9" ht="15" thickBot="1" x14ac:dyDescent="0.25">
      <c r="A909" s="28">
        <v>890</v>
      </c>
      <c r="B909" s="95" t="str">
        <f t="shared" ref="B909" si="915">IF(AND(C909="",D909="",E909),"",A909)</f>
        <v/>
      </c>
      <c r="C909" s="93"/>
      <c r="D909" s="93"/>
      <c r="E909" s="94"/>
      <c r="F909" s="97" t="str">
        <f>IF(B909="","",Vypocet_SKRYT!EB895)</f>
        <v/>
      </c>
      <c r="G909" s="98" t="str">
        <f t="shared" si="863"/>
        <v/>
      </c>
      <c r="H909" t="str">
        <f>IF(I909=1,VstupniParametry_SKRYT!$I$6&amp;""&amp;$D$10,IF(I909=2,VstupniParametry_SKRYT!$I$5,""))</f>
        <v/>
      </c>
      <c r="I909" t="str">
        <f t="shared" si="858"/>
        <v/>
      </c>
    </row>
    <row r="910" spans="1:9" ht="15" thickBot="1" x14ac:dyDescent="0.25">
      <c r="A910" s="28">
        <v>891</v>
      </c>
      <c r="B910" s="95" t="str">
        <f t="shared" ref="B910" si="916">IF(AND(C910="",D910="",E910=""),"",A910)</f>
        <v/>
      </c>
      <c r="C910" s="91"/>
      <c r="D910" s="92"/>
      <c r="E910" s="91"/>
      <c r="F910" s="97" t="str">
        <f>IF(B910="","",Vypocet_SKRYT!EB896)</f>
        <v/>
      </c>
      <c r="G910" s="98" t="str">
        <f t="shared" si="863"/>
        <v/>
      </c>
      <c r="H910" t="str">
        <f>IF(I910=1,VstupniParametry_SKRYT!$I$6&amp;""&amp;$D$10,IF(I910=2,VstupniParametry_SKRYT!$I$5,""))</f>
        <v/>
      </c>
      <c r="I910" t="str">
        <f t="shared" si="858"/>
        <v/>
      </c>
    </row>
    <row r="911" spans="1:9" ht="15" thickBot="1" x14ac:dyDescent="0.25">
      <c r="A911" s="28">
        <v>892</v>
      </c>
      <c r="B911" s="95" t="str">
        <f t="shared" ref="B911" si="917">IF(AND(C911="",D911="",E911),"",A911)</f>
        <v/>
      </c>
      <c r="C911" s="93"/>
      <c r="D911" s="93"/>
      <c r="E911" s="94"/>
      <c r="F911" s="97" t="str">
        <f>IF(B911="","",Vypocet_SKRYT!EB897)</f>
        <v/>
      </c>
      <c r="G911" s="98" t="str">
        <f t="shared" si="863"/>
        <v/>
      </c>
      <c r="H911" t="str">
        <f>IF(I911=1,VstupniParametry_SKRYT!$I$6&amp;""&amp;$D$10,IF(I911=2,VstupniParametry_SKRYT!$I$5,""))</f>
        <v/>
      </c>
      <c r="I911" t="str">
        <f t="shared" si="858"/>
        <v/>
      </c>
    </row>
    <row r="912" spans="1:9" ht="15" thickBot="1" x14ac:dyDescent="0.25">
      <c r="A912" s="28">
        <v>893</v>
      </c>
      <c r="B912" s="95" t="str">
        <f t="shared" ref="B912" si="918">IF(AND(C912="",D912="",E912=""),"",A912)</f>
        <v/>
      </c>
      <c r="C912" s="91"/>
      <c r="D912" s="92"/>
      <c r="E912" s="91"/>
      <c r="F912" s="97" t="str">
        <f>IF(B912="","",Vypocet_SKRYT!EB898)</f>
        <v/>
      </c>
      <c r="G912" s="98" t="str">
        <f t="shared" si="863"/>
        <v/>
      </c>
      <c r="H912" t="str">
        <f>IF(I912=1,VstupniParametry_SKRYT!$I$6&amp;""&amp;$D$10,IF(I912=2,VstupniParametry_SKRYT!$I$5,""))</f>
        <v/>
      </c>
      <c r="I912" t="str">
        <f t="shared" si="858"/>
        <v/>
      </c>
    </row>
    <row r="913" spans="1:9" ht="15" thickBot="1" x14ac:dyDescent="0.25">
      <c r="A913" s="28">
        <v>894</v>
      </c>
      <c r="B913" s="95" t="str">
        <f t="shared" ref="B913" si="919">IF(AND(C913="",D913="",E913),"",A913)</f>
        <v/>
      </c>
      <c r="C913" s="93"/>
      <c r="D913" s="93"/>
      <c r="E913" s="94"/>
      <c r="F913" s="97" t="str">
        <f>IF(B913="","",Vypocet_SKRYT!EB899)</f>
        <v/>
      </c>
      <c r="G913" s="98" t="str">
        <f t="shared" si="863"/>
        <v/>
      </c>
      <c r="H913" t="str">
        <f>IF(I913=1,VstupniParametry_SKRYT!$I$6&amp;""&amp;$D$10,IF(I913=2,VstupniParametry_SKRYT!$I$5,""))</f>
        <v/>
      </c>
      <c r="I913" t="str">
        <f t="shared" si="858"/>
        <v/>
      </c>
    </row>
    <row r="914" spans="1:9" ht="15" thickBot="1" x14ac:dyDescent="0.25">
      <c r="A914" s="28">
        <v>895</v>
      </c>
      <c r="B914" s="95" t="str">
        <f t="shared" ref="B914" si="920">IF(AND(C914="",D914="",E914=""),"",A914)</f>
        <v/>
      </c>
      <c r="C914" s="91"/>
      <c r="D914" s="92"/>
      <c r="E914" s="91"/>
      <c r="F914" s="97" t="str">
        <f>IF(B914="","",Vypocet_SKRYT!EB900)</f>
        <v/>
      </c>
      <c r="G914" s="98" t="str">
        <f t="shared" si="863"/>
        <v/>
      </c>
      <c r="H914" t="str">
        <f>IF(I914=1,VstupniParametry_SKRYT!$I$6&amp;""&amp;$D$10,IF(I914=2,VstupniParametry_SKRYT!$I$5,""))</f>
        <v/>
      </c>
      <c r="I914" t="str">
        <f t="shared" si="858"/>
        <v/>
      </c>
    </row>
    <row r="915" spans="1:9" ht="15" thickBot="1" x14ac:dyDescent="0.25">
      <c r="A915" s="28">
        <v>896</v>
      </c>
      <c r="B915" s="95" t="str">
        <f t="shared" ref="B915" si="921">IF(AND(C915="",D915="",E915),"",A915)</f>
        <v/>
      </c>
      <c r="C915" s="93"/>
      <c r="D915" s="93"/>
      <c r="E915" s="94"/>
      <c r="F915" s="97" t="str">
        <f>IF(B915="","",Vypocet_SKRYT!EB901)</f>
        <v/>
      </c>
      <c r="G915" s="98" t="str">
        <f t="shared" si="863"/>
        <v/>
      </c>
      <c r="H915" t="str">
        <f>IF(I915=1,VstupniParametry_SKRYT!$I$6&amp;""&amp;$D$10,IF(I915=2,VstupniParametry_SKRYT!$I$5,""))</f>
        <v/>
      </c>
      <c r="I915" t="str">
        <f t="shared" si="858"/>
        <v/>
      </c>
    </row>
    <row r="916" spans="1:9" ht="15" thickBot="1" x14ac:dyDescent="0.25">
      <c r="A916" s="28">
        <v>897</v>
      </c>
      <c r="B916" s="95" t="str">
        <f t="shared" ref="B916" si="922">IF(AND(C916="",D916="",E916=""),"",A916)</f>
        <v/>
      </c>
      <c r="C916" s="91"/>
      <c r="D916" s="92"/>
      <c r="E916" s="91"/>
      <c r="F916" s="97" t="str">
        <f>IF(B916="","",Vypocet_SKRYT!EB902)</f>
        <v/>
      </c>
      <c r="G916" s="98" t="str">
        <f t="shared" si="863"/>
        <v/>
      </c>
      <c r="H916" t="str">
        <f>IF(I916=1,VstupniParametry_SKRYT!$I$6&amp;""&amp;$D$10,IF(I916=2,VstupniParametry_SKRYT!$I$5,""))</f>
        <v/>
      </c>
      <c r="I916" t="str">
        <f t="shared" si="858"/>
        <v/>
      </c>
    </row>
    <row r="917" spans="1:9" ht="15" thickBot="1" x14ac:dyDescent="0.25">
      <c r="A917" s="28">
        <v>898</v>
      </c>
      <c r="B917" s="95" t="str">
        <f t="shared" ref="B917" si="923">IF(AND(C917="",D917="",E917),"",A917)</f>
        <v/>
      </c>
      <c r="C917" s="93"/>
      <c r="D917" s="93"/>
      <c r="E917" s="94"/>
      <c r="F917" s="97" t="str">
        <f>IF(B917="","",Vypocet_SKRYT!EB903)</f>
        <v/>
      </c>
      <c r="G917" s="98" t="str">
        <f t="shared" si="863"/>
        <v/>
      </c>
      <c r="H917" t="str">
        <f>IF(I917=1,VstupniParametry_SKRYT!$I$6&amp;""&amp;$D$10,IF(I917=2,VstupniParametry_SKRYT!$I$5,""))</f>
        <v/>
      </c>
      <c r="I917" t="str">
        <f t="shared" ref="I917:I980" si="924">IF(E917="","",IF(AND(ISNUMBER(E917),E917&gt;=1,E917&lt;=2030),IF(E917&gt;$D$10,1,""),2))</f>
        <v/>
      </c>
    </row>
    <row r="918" spans="1:9" ht="15" thickBot="1" x14ac:dyDescent="0.25">
      <c r="A918" s="28">
        <v>899</v>
      </c>
      <c r="B918" s="95" t="str">
        <f t="shared" ref="B918" si="925">IF(AND(C918="",D918="",E918=""),"",A918)</f>
        <v/>
      </c>
      <c r="C918" s="91"/>
      <c r="D918" s="92"/>
      <c r="E918" s="91"/>
      <c r="F918" s="97" t="str">
        <f>IF(B918="","",Vypocet_SKRYT!EB904)</f>
        <v/>
      </c>
      <c r="G918" s="98" t="str">
        <f t="shared" si="863"/>
        <v/>
      </c>
      <c r="H918" t="str">
        <f>IF(I918=1,VstupniParametry_SKRYT!$I$6&amp;""&amp;$D$10,IF(I918=2,VstupniParametry_SKRYT!$I$5,""))</f>
        <v/>
      </c>
      <c r="I918" t="str">
        <f t="shared" si="924"/>
        <v/>
      </c>
    </row>
    <row r="919" spans="1:9" ht="15" thickBot="1" x14ac:dyDescent="0.25">
      <c r="A919" s="28">
        <v>900</v>
      </c>
      <c r="B919" s="95" t="str">
        <f t="shared" ref="B919" si="926">IF(AND(C919="",D919="",E919),"",A919)</f>
        <v/>
      </c>
      <c r="C919" s="93"/>
      <c r="D919" s="93"/>
      <c r="E919" s="94"/>
      <c r="F919" s="97" t="str">
        <f>IF(B919="","",Vypocet_SKRYT!EB905)</f>
        <v/>
      </c>
      <c r="G919" s="98" t="str">
        <f t="shared" si="863"/>
        <v/>
      </c>
      <c r="H919" t="str">
        <f>IF(I919=1,VstupniParametry_SKRYT!$I$6&amp;""&amp;$D$10,IF(I919=2,VstupniParametry_SKRYT!$I$5,""))</f>
        <v/>
      </c>
      <c r="I919" t="str">
        <f t="shared" si="924"/>
        <v/>
      </c>
    </row>
    <row r="920" spans="1:9" ht="15" thickBot="1" x14ac:dyDescent="0.25">
      <c r="A920" s="28">
        <v>901</v>
      </c>
      <c r="B920" s="95" t="str">
        <f t="shared" ref="B920" si="927">IF(AND(C920="",D920="",E920=""),"",A920)</f>
        <v/>
      </c>
      <c r="C920" s="91"/>
      <c r="D920" s="92"/>
      <c r="E920" s="91"/>
      <c r="F920" s="97" t="str">
        <f>IF(B920="","",Vypocet_SKRYT!EB906)</f>
        <v/>
      </c>
      <c r="G920" s="98" t="str">
        <f t="shared" si="863"/>
        <v/>
      </c>
      <c r="H920" t="str">
        <f>IF(I920=1,VstupniParametry_SKRYT!$I$6&amp;""&amp;$D$10,IF(I920=2,VstupniParametry_SKRYT!$I$5,""))</f>
        <v/>
      </c>
      <c r="I920" t="str">
        <f t="shared" si="924"/>
        <v/>
      </c>
    </row>
    <row r="921" spans="1:9" ht="15" thickBot="1" x14ac:dyDescent="0.25">
      <c r="A921" s="28">
        <v>902</v>
      </c>
      <c r="B921" s="95" t="str">
        <f t="shared" ref="B921" si="928">IF(AND(C921="",D921="",E921),"",A921)</f>
        <v/>
      </c>
      <c r="C921" s="93"/>
      <c r="D921" s="93"/>
      <c r="E921" s="94"/>
      <c r="F921" s="97" t="str">
        <f>IF(B921="","",Vypocet_SKRYT!EB907)</f>
        <v/>
      </c>
      <c r="G921" s="98" t="str">
        <f t="shared" ref="G921:G984" si="929">IF(B921="","",F921*0.065)</f>
        <v/>
      </c>
      <c r="H921" t="str">
        <f>IF(I921=1,VstupniParametry_SKRYT!$I$6&amp;""&amp;$D$10,IF(I921=2,VstupniParametry_SKRYT!$I$5,""))</f>
        <v/>
      </c>
      <c r="I921" t="str">
        <f t="shared" si="924"/>
        <v/>
      </c>
    </row>
    <row r="922" spans="1:9" ht="15" thickBot="1" x14ac:dyDescent="0.25">
      <c r="A922" s="28">
        <v>903</v>
      </c>
      <c r="B922" s="95" t="str">
        <f t="shared" ref="B922" si="930">IF(AND(C922="",D922="",E922=""),"",A922)</f>
        <v/>
      </c>
      <c r="C922" s="91"/>
      <c r="D922" s="92"/>
      <c r="E922" s="91"/>
      <c r="F922" s="97" t="str">
        <f>IF(B922="","",Vypocet_SKRYT!EB908)</f>
        <v/>
      </c>
      <c r="G922" s="98" t="str">
        <f t="shared" si="929"/>
        <v/>
      </c>
      <c r="H922" t="str">
        <f>IF(I922=1,VstupniParametry_SKRYT!$I$6&amp;""&amp;$D$10,IF(I922=2,VstupniParametry_SKRYT!$I$5,""))</f>
        <v/>
      </c>
      <c r="I922" t="str">
        <f t="shared" si="924"/>
        <v/>
      </c>
    </row>
    <row r="923" spans="1:9" ht="15" thickBot="1" x14ac:dyDescent="0.25">
      <c r="A923" s="28">
        <v>904</v>
      </c>
      <c r="B923" s="95" t="str">
        <f t="shared" ref="B923" si="931">IF(AND(C923="",D923="",E923),"",A923)</f>
        <v/>
      </c>
      <c r="C923" s="93"/>
      <c r="D923" s="93"/>
      <c r="E923" s="94"/>
      <c r="F923" s="97" t="str">
        <f>IF(B923="","",Vypocet_SKRYT!EB909)</f>
        <v/>
      </c>
      <c r="G923" s="98" t="str">
        <f t="shared" si="929"/>
        <v/>
      </c>
      <c r="H923" t="str">
        <f>IF(I923=1,VstupniParametry_SKRYT!$I$6&amp;""&amp;$D$10,IF(I923=2,VstupniParametry_SKRYT!$I$5,""))</f>
        <v/>
      </c>
      <c r="I923" t="str">
        <f t="shared" si="924"/>
        <v/>
      </c>
    </row>
    <row r="924" spans="1:9" ht="15" thickBot="1" x14ac:dyDescent="0.25">
      <c r="A924" s="28">
        <v>905</v>
      </c>
      <c r="B924" s="95" t="str">
        <f t="shared" ref="B924" si="932">IF(AND(C924="",D924="",E924=""),"",A924)</f>
        <v/>
      </c>
      <c r="C924" s="91"/>
      <c r="D924" s="92"/>
      <c r="E924" s="91"/>
      <c r="F924" s="97" t="str">
        <f>IF(B924="","",Vypocet_SKRYT!EB910)</f>
        <v/>
      </c>
      <c r="G924" s="98" t="str">
        <f t="shared" si="929"/>
        <v/>
      </c>
      <c r="H924" t="str">
        <f>IF(I924=1,VstupniParametry_SKRYT!$I$6&amp;""&amp;$D$10,IF(I924=2,VstupniParametry_SKRYT!$I$5,""))</f>
        <v/>
      </c>
      <c r="I924" t="str">
        <f t="shared" si="924"/>
        <v/>
      </c>
    </row>
    <row r="925" spans="1:9" ht="15" thickBot="1" x14ac:dyDescent="0.25">
      <c r="A925" s="28">
        <v>906</v>
      </c>
      <c r="B925" s="95" t="str">
        <f t="shared" ref="B925" si="933">IF(AND(C925="",D925="",E925),"",A925)</f>
        <v/>
      </c>
      <c r="C925" s="93"/>
      <c r="D925" s="93"/>
      <c r="E925" s="94"/>
      <c r="F925" s="97" t="str">
        <f>IF(B925="","",Vypocet_SKRYT!EB911)</f>
        <v/>
      </c>
      <c r="G925" s="98" t="str">
        <f t="shared" si="929"/>
        <v/>
      </c>
      <c r="H925" t="str">
        <f>IF(I925=1,VstupniParametry_SKRYT!$I$6&amp;""&amp;$D$10,IF(I925=2,VstupniParametry_SKRYT!$I$5,""))</f>
        <v/>
      </c>
      <c r="I925" t="str">
        <f t="shared" si="924"/>
        <v/>
      </c>
    </row>
    <row r="926" spans="1:9" ht="15" thickBot="1" x14ac:dyDescent="0.25">
      <c r="A926" s="28">
        <v>907</v>
      </c>
      <c r="B926" s="95" t="str">
        <f t="shared" ref="B926" si="934">IF(AND(C926="",D926="",E926=""),"",A926)</f>
        <v/>
      </c>
      <c r="C926" s="91"/>
      <c r="D926" s="92"/>
      <c r="E926" s="91"/>
      <c r="F926" s="97" t="str">
        <f>IF(B926="","",Vypocet_SKRYT!EB912)</f>
        <v/>
      </c>
      <c r="G926" s="98" t="str">
        <f t="shared" si="929"/>
        <v/>
      </c>
      <c r="H926" t="str">
        <f>IF(I926=1,VstupniParametry_SKRYT!$I$6&amp;""&amp;$D$10,IF(I926=2,VstupniParametry_SKRYT!$I$5,""))</f>
        <v/>
      </c>
      <c r="I926" t="str">
        <f t="shared" si="924"/>
        <v/>
      </c>
    </row>
    <row r="927" spans="1:9" ht="15" thickBot="1" x14ac:dyDescent="0.25">
      <c r="A927" s="28">
        <v>908</v>
      </c>
      <c r="B927" s="95" t="str">
        <f t="shared" ref="B927" si="935">IF(AND(C927="",D927="",E927),"",A927)</f>
        <v/>
      </c>
      <c r="C927" s="93"/>
      <c r="D927" s="93"/>
      <c r="E927" s="94"/>
      <c r="F927" s="97" t="str">
        <f>IF(B927="","",Vypocet_SKRYT!EB913)</f>
        <v/>
      </c>
      <c r="G927" s="98" t="str">
        <f t="shared" si="929"/>
        <v/>
      </c>
      <c r="H927" t="str">
        <f>IF(I927=1,VstupniParametry_SKRYT!$I$6&amp;""&amp;$D$10,IF(I927=2,VstupniParametry_SKRYT!$I$5,""))</f>
        <v/>
      </c>
      <c r="I927" t="str">
        <f t="shared" si="924"/>
        <v/>
      </c>
    </row>
    <row r="928" spans="1:9" ht="15" thickBot="1" x14ac:dyDescent="0.25">
      <c r="A928" s="28">
        <v>909</v>
      </c>
      <c r="B928" s="95" t="str">
        <f t="shared" ref="B928" si="936">IF(AND(C928="",D928="",E928=""),"",A928)</f>
        <v/>
      </c>
      <c r="C928" s="91"/>
      <c r="D928" s="92"/>
      <c r="E928" s="91"/>
      <c r="F928" s="97" t="str">
        <f>IF(B928="","",Vypocet_SKRYT!EB914)</f>
        <v/>
      </c>
      <c r="G928" s="98" t="str">
        <f t="shared" si="929"/>
        <v/>
      </c>
      <c r="H928" t="str">
        <f>IF(I928=1,VstupniParametry_SKRYT!$I$6&amp;""&amp;$D$10,IF(I928=2,VstupniParametry_SKRYT!$I$5,""))</f>
        <v/>
      </c>
      <c r="I928" t="str">
        <f t="shared" si="924"/>
        <v/>
      </c>
    </row>
    <row r="929" spans="1:9" ht="15" thickBot="1" x14ac:dyDescent="0.25">
      <c r="A929" s="28">
        <v>910</v>
      </c>
      <c r="B929" s="95" t="str">
        <f t="shared" ref="B929" si="937">IF(AND(C929="",D929="",E929),"",A929)</f>
        <v/>
      </c>
      <c r="C929" s="93"/>
      <c r="D929" s="93"/>
      <c r="E929" s="94"/>
      <c r="F929" s="97" t="str">
        <f>IF(B929="","",Vypocet_SKRYT!EB915)</f>
        <v/>
      </c>
      <c r="G929" s="98" t="str">
        <f t="shared" si="929"/>
        <v/>
      </c>
      <c r="H929" t="str">
        <f>IF(I929=1,VstupniParametry_SKRYT!$I$6&amp;""&amp;$D$10,IF(I929=2,VstupniParametry_SKRYT!$I$5,""))</f>
        <v/>
      </c>
      <c r="I929" t="str">
        <f t="shared" si="924"/>
        <v/>
      </c>
    </row>
    <row r="930" spans="1:9" ht="15" thickBot="1" x14ac:dyDescent="0.25">
      <c r="A930" s="28">
        <v>911</v>
      </c>
      <c r="B930" s="95" t="str">
        <f t="shared" ref="B930" si="938">IF(AND(C930="",D930="",E930=""),"",A930)</f>
        <v/>
      </c>
      <c r="C930" s="91"/>
      <c r="D930" s="92"/>
      <c r="E930" s="91"/>
      <c r="F930" s="97" t="str">
        <f>IF(B930="","",Vypocet_SKRYT!EB916)</f>
        <v/>
      </c>
      <c r="G930" s="98" t="str">
        <f t="shared" si="929"/>
        <v/>
      </c>
      <c r="H930" t="str">
        <f>IF(I930=1,VstupniParametry_SKRYT!$I$6&amp;""&amp;$D$10,IF(I930=2,VstupniParametry_SKRYT!$I$5,""))</f>
        <v/>
      </c>
      <c r="I930" t="str">
        <f t="shared" si="924"/>
        <v/>
      </c>
    </row>
    <row r="931" spans="1:9" ht="15" thickBot="1" x14ac:dyDescent="0.25">
      <c r="A931" s="28">
        <v>912</v>
      </c>
      <c r="B931" s="95" t="str">
        <f t="shared" ref="B931" si="939">IF(AND(C931="",D931="",E931),"",A931)</f>
        <v/>
      </c>
      <c r="C931" s="93"/>
      <c r="D931" s="93"/>
      <c r="E931" s="94"/>
      <c r="F931" s="97" t="str">
        <f>IF(B931="","",Vypocet_SKRYT!EB917)</f>
        <v/>
      </c>
      <c r="G931" s="98" t="str">
        <f t="shared" si="929"/>
        <v/>
      </c>
      <c r="H931" t="str">
        <f>IF(I931=1,VstupniParametry_SKRYT!$I$6&amp;""&amp;$D$10,IF(I931=2,VstupniParametry_SKRYT!$I$5,""))</f>
        <v/>
      </c>
      <c r="I931" t="str">
        <f t="shared" si="924"/>
        <v/>
      </c>
    </row>
    <row r="932" spans="1:9" ht="15" thickBot="1" x14ac:dyDescent="0.25">
      <c r="A932" s="28">
        <v>913</v>
      </c>
      <c r="B932" s="95" t="str">
        <f t="shared" ref="B932" si="940">IF(AND(C932="",D932="",E932=""),"",A932)</f>
        <v/>
      </c>
      <c r="C932" s="91"/>
      <c r="D932" s="92"/>
      <c r="E932" s="91"/>
      <c r="F932" s="97" t="str">
        <f>IF(B932="","",Vypocet_SKRYT!EB918)</f>
        <v/>
      </c>
      <c r="G932" s="98" t="str">
        <f t="shared" si="929"/>
        <v/>
      </c>
      <c r="H932" t="str">
        <f>IF(I932=1,VstupniParametry_SKRYT!$I$6&amp;""&amp;$D$10,IF(I932=2,VstupniParametry_SKRYT!$I$5,""))</f>
        <v/>
      </c>
      <c r="I932" t="str">
        <f t="shared" si="924"/>
        <v/>
      </c>
    </row>
    <row r="933" spans="1:9" ht="15" thickBot="1" x14ac:dyDescent="0.25">
      <c r="A933" s="28">
        <v>914</v>
      </c>
      <c r="B933" s="95" t="str">
        <f t="shared" ref="B933" si="941">IF(AND(C933="",D933="",E933),"",A933)</f>
        <v/>
      </c>
      <c r="C933" s="93"/>
      <c r="D933" s="93"/>
      <c r="E933" s="94"/>
      <c r="F933" s="97" t="str">
        <f>IF(B933="","",Vypocet_SKRYT!EB919)</f>
        <v/>
      </c>
      <c r="G933" s="98" t="str">
        <f t="shared" si="929"/>
        <v/>
      </c>
      <c r="H933" t="str">
        <f>IF(I933=1,VstupniParametry_SKRYT!$I$6&amp;""&amp;$D$10,IF(I933=2,VstupniParametry_SKRYT!$I$5,""))</f>
        <v/>
      </c>
      <c r="I933" t="str">
        <f t="shared" si="924"/>
        <v/>
      </c>
    </row>
    <row r="934" spans="1:9" ht="15" thickBot="1" x14ac:dyDescent="0.25">
      <c r="A934" s="28">
        <v>915</v>
      </c>
      <c r="B934" s="95" t="str">
        <f t="shared" ref="B934" si="942">IF(AND(C934="",D934="",E934=""),"",A934)</f>
        <v/>
      </c>
      <c r="C934" s="91"/>
      <c r="D934" s="92"/>
      <c r="E934" s="91"/>
      <c r="F934" s="97" t="str">
        <f>IF(B934="","",Vypocet_SKRYT!EB920)</f>
        <v/>
      </c>
      <c r="G934" s="98" t="str">
        <f t="shared" si="929"/>
        <v/>
      </c>
      <c r="H934" t="str">
        <f>IF(I934=1,VstupniParametry_SKRYT!$I$6&amp;""&amp;$D$10,IF(I934=2,VstupniParametry_SKRYT!$I$5,""))</f>
        <v/>
      </c>
      <c r="I934" t="str">
        <f t="shared" si="924"/>
        <v/>
      </c>
    </row>
    <row r="935" spans="1:9" ht="15" thickBot="1" x14ac:dyDescent="0.25">
      <c r="A935" s="28">
        <v>916</v>
      </c>
      <c r="B935" s="95" t="str">
        <f t="shared" ref="B935" si="943">IF(AND(C935="",D935="",E935),"",A935)</f>
        <v/>
      </c>
      <c r="C935" s="93"/>
      <c r="D935" s="93"/>
      <c r="E935" s="94"/>
      <c r="F935" s="97" t="str">
        <f>IF(B935="","",Vypocet_SKRYT!EB921)</f>
        <v/>
      </c>
      <c r="G935" s="98" t="str">
        <f t="shared" si="929"/>
        <v/>
      </c>
      <c r="H935" t="str">
        <f>IF(I935=1,VstupniParametry_SKRYT!$I$6&amp;""&amp;$D$10,IF(I935=2,VstupniParametry_SKRYT!$I$5,""))</f>
        <v/>
      </c>
      <c r="I935" t="str">
        <f t="shared" si="924"/>
        <v/>
      </c>
    </row>
    <row r="936" spans="1:9" ht="15" thickBot="1" x14ac:dyDescent="0.25">
      <c r="A936" s="28">
        <v>917</v>
      </c>
      <c r="B936" s="95" t="str">
        <f t="shared" ref="B936" si="944">IF(AND(C936="",D936="",E936=""),"",A936)</f>
        <v/>
      </c>
      <c r="C936" s="91"/>
      <c r="D936" s="92"/>
      <c r="E936" s="91"/>
      <c r="F936" s="97" t="str">
        <f>IF(B936="","",Vypocet_SKRYT!EB922)</f>
        <v/>
      </c>
      <c r="G936" s="98" t="str">
        <f t="shared" si="929"/>
        <v/>
      </c>
      <c r="H936" t="str">
        <f>IF(I936=1,VstupniParametry_SKRYT!$I$6&amp;""&amp;$D$10,IF(I936=2,VstupniParametry_SKRYT!$I$5,""))</f>
        <v/>
      </c>
      <c r="I936" t="str">
        <f t="shared" si="924"/>
        <v/>
      </c>
    </row>
    <row r="937" spans="1:9" ht="15" thickBot="1" x14ac:dyDescent="0.25">
      <c r="A937" s="28">
        <v>918</v>
      </c>
      <c r="B937" s="95" t="str">
        <f t="shared" ref="B937" si="945">IF(AND(C937="",D937="",E937),"",A937)</f>
        <v/>
      </c>
      <c r="C937" s="93"/>
      <c r="D937" s="93"/>
      <c r="E937" s="94"/>
      <c r="F937" s="97" t="str">
        <f>IF(B937="","",Vypocet_SKRYT!EB923)</f>
        <v/>
      </c>
      <c r="G937" s="98" t="str">
        <f t="shared" si="929"/>
        <v/>
      </c>
      <c r="H937" t="str">
        <f>IF(I937=1,VstupniParametry_SKRYT!$I$6&amp;""&amp;$D$10,IF(I937=2,VstupniParametry_SKRYT!$I$5,""))</f>
        <v/>
      </c>
      <c r="I937" t="str">
        <f t="shared" si="924"/>
        <v/>
      </c>
    </row>
    <row r="938" spans="1:9" ht="15" thickBot="1" x14ac:dyDescent="0.25">
      <c r="A938" s="28">
        <v>919</v>
      </c>
      <c r="B938" s="95" t="str">
        <f t="shared" ref="B938" si="946">IF(AND(C938="",D938="",E938=""),"",A938)</f>
        <v/>
      </c>
      <c r="C938" s="91"/>
      <c r="D938" s="92"/>
      <c r="E938" s="91"/>
      <c r="F938" s="97" t="str">
        <f>IF(B938="","",Vypocet_SKRYT!EB924)</f>
        <v/>
      </c>
      <c r="G938" s="98" t="str">
        <f t="shared" si="929"/>
        <v/>
      </c>
      <c r="H938" t="str">
        <f>IF(I938=1,VstupniParametry_SKRYT!$I$6&amp;""&amp;$D$10,IF(I938=2,VstupniParametry_SKRYT!$I$5,""))</f>
        <v/>
      </c>
      <c r="I938" t="str">
        <f t="shared" si="924"/>
        <v/>
      </c>
    </row>
    <row r="939" spans="1:9" ht="15" thickBot="1" x14ac:dyDescent="0.25">
      <c r="A939" s="28">
        <v>920</v>
      </c>
      <c r="B939" s="95" t="str">
        <f t="shared" ref="B939" si="947">IF(AND(C939="",D939="",E939),"",A939)</f>
        <v/>
      </c>
      <c r="C939" s="93"/>
      <c r="D939" s="93"/>
      <c r="E939" s="94"/>
      <c r="F939" s="97" t="str">
        <f>IF(B939="","",Vypocet_SKRYT!EB925)</f>
        <v/>
      </c>
      <c r="G939" s="98" t="str">
        <f t="shared" si="929"/>
        <v/>
      </c>
      <c r="H939" t="str">
        <f>IF(I939=1,VstupniParametry_SKRYT!$I$6&amp;""&amp;$D$10,IF(I939=2,VstupniParametry_SKRYT!$I$5,""))</f>
        <v/>
      </c>
      <c r="I939" t="str">
        <f t="shared" si="924"/>
        <v/>
      </c>
    </row>
    <row r="940" spans="1:9" ht="15" thickBot="1" x14ac:dyDescent="0.25">
      <c r="A940" s="28">
        <v>921</v>
      </c>
      <c r="B940" s="95" t="str">
        <f t="shared" ref="B940" si="948">IF(AND(C940="",D940="",E940=""),"",A940)</f>
        <v/>
      </c>
      <c r="C940" s="91"/>
      <c r="D940" s="92"/>
      <c r="E940" s="91"/>
      <c r="F940" s="97" t="str">
        <f>IF(B940="","",Vypocet_SKRYT!EB926)</f>
        <v/>
      </c>
      <c r="G940" s="98" t="str">
        <f t="shared" si="929"/>
        <v/>
      </c>
      <c r="H940" t="str">
        <f>IF(I940=1,VstupniParametry_SKRYT!$I$6&amp;""&amp;$D$10,IF(I940=2,VstupniParametry_SKRYT!$I$5,""))</f>
        <v/>
      </c>
      <c r="I940" t="str">
        <f t="shared" si="924"/>
        <v/>
      </c>
    </row>
    <row r="941" spans="1:9" ht="15" thickBot="1" x14ac:dyDescent="0.25">
      <c r="A941" s="28">
        <v>922</v>
      </c>
      <c r="B941" s="95" t="str">
        <f t="shared" ref="B941" si="949">IF(AND(C941="",D941="",E941),"",A941)</f>
        <v/>
      </c>
      <c r="C941" s="93"/>
      <c r="D941" s="93"/>
      <c r="E941" s="94"/>
      <c r="F941" s="97" t="str">
        <f>IF(B941="","",Vypocet_SKRYT!EB927)</f>
        <v/>
      </c>
      <c r="G941" s="98" t="str">
        <f t="shared" si="929"/>
        <v/>
      </c>
      <c r="H941" t="str">
        <f>IF(I941=1,VstupniParametry_SKRYT!$I$6&amp;""&amp;$D$10,IF(I941=2,VstupniParametry_SKRYT!$I$5,""))</f>
        <v/>
      </c>
      <c r="I941" t="str">
        <f t="shared" si="924"/>
        <v/>
      </c>
    </row>
    <row r="942" spans="1:9" ht="15" thickBot="1" x14ac:dyDescent="0.25">
      <c r="A942" s="28">
        <v>923</v>
      </c>
      <c r="B942" s="95" t="str">
        <f t="shared" ref="B942" si="950">IF(AND(C942="",D942="",E942=""),"",A942)</f>
        <v/>
      </c>
      <c r="C942" s="91"/>
      <c r="D942" s="92"/>
      <c r="E942" s="91"/>
      <c r="F942" s="97" t="str">
        <f>IF(B942="","",Vypocet_SKRYT!EB928)</f>
        <v/>
      </c>
      <c r="G942" s="98" t="str">
        <f t="shared" si="929"/>
        <v/>
      </c>
      <c r="H942" t="str">
        <f>IF(I942=1,VstupniParametry_SKRYT!$I$6&amp;""&amp;$D$10,IF(I942=2,VstupniParametry_SKRYT!$I$5,""))</f>
        <v/>
      </c>
      <c r="I942" t="str">
        <f t="shared" si="924"/>
        <v/>
      </c>
    </row>
    <row r="943" spans="1:9" ht="15" thickBot="1" x14ac:dyDescent="0.25">
      <c r="A943" s="28">
        <v>924</v>
      </c>
      <c r="B943" s="95" t="str">
        <f t="shared" ref="B943" si="951">IF(AND(C943="",D943="",E943),"",A943)</f>
        <v/>
      </c>
      <c r="C943" s="93"/>
      <c r="D943" s="93"/>
      <c r="E943" s="94"/>
      <c r="F943" s="97" t="str">
        <f>IF(B943="","",Vypocet_SKRYT!EB929)</f>
        <v/>
      </c>
      <c r="G943" s="98" t="str">
        <f t="shared" si="929"/>
        <v/>
      </c>
      <c r="H943" t="str">
        <f>IF(I943=1,VstupniParametry_SKRYT!$I$6&amp;""&amp;$D$10,IF(I943=2,VstupniParametry_SKRYT!$I$5,""))</f>
        <v/>
      </c>
      <c r="I943" t="str">
        <f t="shared" si="924"/>
        <v/>
      </c>
    </row>
    <row r="944" spans="1:9" ht="15" thickBot="1" x14ac:dyDescent="0.25">
      <c r="A944" s="28">
        <v>925</v>
      </c>
      <c r="B944" s="95" t="str">
        <f t="shared" ref="B944" si="952">IF(AND(C944="",D944="",E944=""),"",A944)</f>
        <v/>
      </c>
      <c r="C944" s="91"/>
      <c r="D944" s="92"/>
      <c r="E944" s="91"/>
      <c r="F944" s="97" t="str">
        <f>IF(B944="","",Vypocet_SKRYT!EB930)</f>
        <v/>
      </c>
      <c r="G944" s="98" t="str">
        <f t="shared" si="929"/>
        <v/>
      </c>
      <c r="H944" t="str">
        <f>IF(I944=1,VstupniParametry_SKRYT!$I$6&amp;""&amp;$D$10,IF(I944=2,VstupniParametry_SKRYT!$I$5,""))</f>
        <v/>
      </c>
      <c r="I944" t="str">
        <f t="shared" si="924"/>
        <v/>
      </c>
    </row>
    <row r="945" spans="1:9" ht="15" thickBot="1" x14ac:dyDescent="0.25">
      <c r="A945" s="28">
        <v>926</v>
      </c>
      <c r="B945" s="95" t="str">
        <f t="shared" ref="B945" si="953">IF(AND(C945="",D945="",E945),"",A945)</f>
        <v/>
      </c>
      <c r="C945" s="93"/>
      <c r="D945" s="93"/>
      <c r="E945" s="94"/>
      <c r="F945" s="97" t="str">
        <f>IF(B945="","",Vypocet_SKRYT!EB931)</f>
        <v/>
      </c>
      <c r="G945" s="98" t="str">
        <f t="shared" si="929"/>
        <v/>
      </c>
      <c r="H945" t="str">
        <f>IF(I945=1,VstupniParametry_SKRYT!$I$6&amp;""&amp;$D$10,IF(I945=2,VstupniParametry_SKRYT!$I$5,""))</f>
        <v/>
      </c>
      <c r="I945" t="str">
        <f t="shared" si="924"/>
        <v/>
      </c>
    </row>
    <row r="946" spans="1:9" ht="15" thickBot="1" x14ac:dyDescent="0.25">
      <c r="A946" s="28">
        <v>927</v>
      </c>
      <c r="B946" s="95" t="str">
        <f t="shared" ref="B946" si="954">IF(AND(C946="",D946="",E946=""),"",A946)</f>
        <v/>
      </c>
      <c r="C946" s="91"/>
      <c r="D946" s="92"/>
      <c r="E946" s="91"/>
      <c r="F946" s="97" t="str">
        <f>IF(B946="","",Vypocet_SKRYT!EB932)</f>
        <v/>
      </c>
      <c r="G946" s="98" t="str">
        <f t="shared" si="929"/>
        <v/>
      </c>
      <c r="H946" t="str">
        <f>IF(I946=1,VstupniParametry_SKRYT!$I$6&amp;""&amp;$D$10,IF(I946=2,VstupniParametry_SKRYT!$I$5,""))</f>
        <v/>
      </c>
      <c r="I946" t="str">
        <f t="shared" si="924"/>
        <v/>
      </c>
    </row>
    <row r="947" spans="1:9" ht="15" thickBot="1" x14ac:dyDescent="0.25">
      <c r="A947" s="28">
        <v>928</v>
      </c>
      <c r="B947" s="95" t="str">
        <f t="shared" ref="B947" si="955">IF(AND(C947="",D947="",E947),"",A947)</f>
        <v/>
      </c>
      <c r="C947" s="93"/>
      <c r="D947" s="93"/>
      <c r="E947" s="94"/>
      <c r="F947" s="97" t="str">
        <f>IF(B947="","",Vypocet_SKRYT!EB933)</f>
        <v/>
      </c>
      <c r="G947" s="98" t="str">
        <f t="shared" si="929"/>
        <v/>
      </c>
      <c r="H947" t="str">
        <f>IF(I947=1,VstupniParametry_SKRYT!$I$6&amp;""&amp;$D$10,IF(I947=2,VstupniParametry_SKRYT!$I$5,""))</f>
        <v/>
      </c>
      <c r="I947" t="str">
        <f t="shared" si="924"/>
        <v/>
      </c>
    </row>
    <row r="948" spans="1:9" ht="15" thickBot="1" x14ac:dyDescent="0.25">
      <c r="A948" s="28">
        <v>929</v>
      </c>
      <c r="B948" s="95" t="str">
        <f t="shared" ref="B948" si="956">IF(AND(C948="",D948="",E948=""),"",A948)</f>
        <v/>
      </c>
      <c r="C948" s="91"/>
      <c r="D948" s="92"/>
      <c r="E948" s="91"/>
      <c r="F948" s="97" t="str">
        <f>IF(B948="","",Vypocet_SKRYT!EB934)</f>
        <v/>
      </c>
      <c r="G948" s="98" t="str">
        <f t="shared" si="929"/>
        <v/>
      </c>
      <c r="H948" t="str">
        <f>IF(I948=1,VstupniParametry_SKRYT!$I$6&amp;""&amp;$D$10,IF(I948=2,VstupniParametry_SKRYT!$I$5,""))</f>
        <v/>
      </c>
      <c r="I948" t="str">
        <f t="shared" si="924"/>
        <v/>
      </c>
    </row>
    <row r="949" spans="1:9" ht="15" thickBot="1" x14ac:dyDescent="0.25">
      <c r="A949" s="28">
        <v>930</v>
      </c>
      <c r="B949" s="95" t="str">
        <f t="shared" ref="B949" si="957">IF(AND(C949="",D949="",E949),"",A949)</f>
        <v/>
      </c>
      <c r="C949" s="93"/>
      <c r="D949" s="93"/>
      <c r="E949" s="94"/>
      <c r="F949" s="97" t="str">
        <f>IF(B949="","",Vypocet_SKRYT!EB935)</f>
        <v/>
      </c>
      <c r="G949" s="98" t="str">
        <f t="shared" si="929"/>
        <v/>
      </c>
      <c r="H949" t="str">
        <f>IF(I949=1,VstupniParametry_SKRYT!$I$6&amp;""&amp;$D$10,IF(I949=2,VstupniParametry_SKRYT!$I$5,""))</f>
        <v/>
      </c>
      <c r="I949" t="str">
        <f t="shared" si="924"/>
        <v/>
      </c>
    </row>
    <row r="950" spans="1:9" ht="15" thickBot="1" x14ac:dyDescent="0.25">
      <c r="A950" s="28">
        <v>931</v>
      </c>
      <c r="B950" s="95" t="str">
        <f t="shared" ref="B950" si="958">IF(AND(C950="",D950="",E950=""),"",A950)</f>
        <v/>
      </c>
      <c r="C950" s="91"/>
      <c r="D950" s="92"/>
      <c r="E950" s="91"/>
      <c r="F950" s="97" t="str">
        <f>IF(B950="","",Vypocet_SKRYT!EB936)</f>
        <v/>
      </c>
      <c r="G950" s="98" t="str">
        <f t="shared" si="929"/>
        <v/>
      </c>
      <c r="H950" t="str">
        <f>IF(I950=1,VstupniParametry_SKRYT!$I$6&amp;""&amp;$D$10,IF(I950=2,VstupniParametry_SKRYT!$I$5,""))</f>
        <v/>
      </c>
      <c r="I950" t="str">
        <f t="shared" si="924"/>
        <v/>
      </c>
    </row>
    <row r="951" spans="1:9" ht="15" thickBot="1" x14ac:dyDescent="0.25">
      <c r="A951" s="28">
        <v>932</v>
      </c>
      <c r="B951" s="95" t="str">
        <f t="shared" ref="B951" si="959">IF(AND(C951="",D951="",E951),"",A951)</f>
        <v/>
      </c>
      <c r="C951" s="93"/>
      <c r="D951" s="93"/>
      <c r="E951" s="94"/>
      <c r="F951" s="97" t="str">
        <f>IF(B951="","",Vypocet_SKRYT!EB937)</f>
        <v/>
      </c>
      <c r="G951" s="98" t="str">
        <f t="shared" si="929"/>
        <v/>
      </c>
      <c r="H951" t="str">
        <f>IF(I951=1,VstupniParametry_SKRYT!$I$6&amp;""&amp;$D$10,IF(I951=2,VstupniParametry_SKRYT!$I$5,""))</f>
        <v/>
      </c>
      <c r="I951" t="str">
        <f t="shared" si="924"/>
        <v/>
      </c>
    </row>
    <row r="952" spans="1:9" ht="15" thickBot="1" x14ac:dyDescent="0.25">
      <c r="A952" s="28">
        <v>933</v>
      </c>
      <c r="B952" s="95" t="str">
        <f t="shared" ref="B952" si="960">IF(AND(C952="",D952="",E952=""),"",A952)</f>
        <v/>
      </c>
      <c r="C952" s="91"/>
      <c r="D952" s="92"/>
      <c r="E952" s="91"/>
      <c r="F952" s="97" t="str">
        <f>IF(B952="","",Vypocet_SKRYT!EB938)</f>
        <v/>
      </c>
      <c r="G952" s="98" t="str">
        <f t="shared" si="929"/>
        <v/>
      </c>
      <c r="H952" t="str">
        <f>IF(I952=1,VstupniParametry_SKRYT!$I$6&amp;""&amp;$D$10,IF(I952=2,VstupniParametry_SKRYT!$I$5,""))</f>
        <v/>
      </c>
      <c r="I952" t="str">
        <f t="shared" si="924"/>
        <v/>
      </c>
    </row>
    <row r="953" spans="1:9" ht="15" thickBot="1" x14ac:dyDescent="0.25">
      <c r="A953" s="28">
        <v>934</v>
      </c>
      <c r="B953" s="95" t="str">
        <f t="shared" ref="B953" si="961">IF(AND(C953="",D953="",E953),"",A953)</f>
        <v/>
      </c>
      <c r="C953" s="93"/>
      <c r="D953" s="93"/>
      <c r="E953" s="94"/>
      <c r="F953" s="97" t="str">
        <f>IF(B953="","",Vypocet_SKRYT!EB939)</f>
        <v/>
      </c>
      <c r="G953" s="98" t="str">
        <f t="shared" si="929"/>
        <v/>
      </c>
      <c r="H953" t="str">
        <f>IF(I953=1,VstupniParametry_SKRYT!$I$6&amp;""&amp;$D$10,IF(I953=2,VstupniParametry_SKRYT!$I$5,""))</f>
        <v/>
      </c>
      <c r="I953" t="str">
        <f t="shared" si="924"/>
        <v/>
      </c>
    </row>
    <row r="954" spans="1:9" ht="15" thickBot="1" x14ac:dyDescent="0.25">
      <c r="A954" s="28">
        <v>935</v>
      </c>
      <c r="B954" s="95" t="str">
        <f t="shared" ref="B954" si="962">IF(AND(C954="",D954="",E954=""),"",A954)</f>
        <v/>
      </c>
      <c r="C954" s="91"/>
      <c r="D954" s="92"/>
      <c r="E954" s="91"/>
      <c r="F954" s="97" t="str">
        <f>IF(B954="","",Vypocet_SKRYT!EB940)</f>
        <v/>
      </c>
      <c r="G954" s="98" t="str">
        <f t="shared" si="929"/>
        <v/>
      </c>
      <c r="H954" t="str">
        <f>IF(I954=1,VstupniParametry_SKRYT!$I$6&amp;""&amp;$D$10,IF(I954=2,VstupniParametry_SKRYT!$I$5,""))</f>
        <v/>
      </c>
      <c r="I954" t="str">
        <f t="shared" si="924"/>
        <v/>
      </c>
    </row>
    <row r="955" spans="1:9" ht="15" thickBot="1" x14ac:dyDescent="0.25">
      <c r="A955" s="28">
        <v>936</v>
      </c>
      <c r="B955" s="95" t="str">
        <f t="shared" ref="B955" si="963">IF(AND(C955="",D955="",E955),"",A955)</f>
        <v/>
      </c>
      <c r="C955" s="93"/>
      <c r="D955" s="93"/>
      <c r="E955" s="94"/>
      <c r="F955" s="97" t="str">
        <f>IF(B955="","",Vypocet_SKRYT!EB941)</f>
        <v/>
      </c>
      <c r="G955" s="98" t="str">
        <f t="shared" si="929"/>
        <v/>
      </c>
      <c r="H955" t="str">
        <f>IF(I955=1,VstupniParametry_SKRYT!$I$6&amp;""&amp;$D$10,IF(I955=2,VstupniParametry_SKRYT!$I$5,""))</f>
        <v/>
      </c>
      <c r="I955" t="str">
        <f t="shared" si="924"/>
        <v/>
      </c>
    </row>
    <row r="956" spans="1:9" ht="15" thickBot="1" x14ac:dyDescent="0.25">
      <c r="A956" s="28">
        <v>937</v>
      </c>
      <c r="B956" s="95" t="str">
        <f t="shared" ref="B956" si="964">IF(AND(C956="",D956="",E956=""),"",A956)</f>
        <v/>
      </c>
      <c r="C956" s="91"/>
      <c r="D956" s="92"/>
      <c r="E956" s="91"/>
      <c r="F956" s="97" t="str">
        <f>IF(B956="","",Vypocet_SKRYT!EB942)</f>
        <v/>
      </c>
      <c r="G956" s="98" t="str">
        <f t="shared" si="929"/>
        <v/>
      </c>
      <c r="H956" t="str">
        <f>IF(I956=1,VstupniParametry_SKRYT!$I$6&amp;""&amp;$D$10,IF(I956=2,VstupniParametry_SKRYT!$I$5,""))</f>
        <v/>
      </c>
      <c r="I956" t="str">
        <f t="shared" si="924"/>
        <v/>
      </c>
    </row>
    <row r="957" spans="1:9" ht="15" thickBot="1" x14ac:dyDescent="0.25">
      <c r="A957" s="28">
        <v>938</v>
      </c>
      <c r="B957" s="95" t="str">
        <f t="shared" ref="B957" si="965">IF(AND(C957="",D957="",E957),"",A957)</f>
        <v/>
      </c>
      <c r="C957" s="93"/>
      <c r="D957" s="93"/>
      <c r="E957" s="94"/>
      <c r="F957" s="97" t="str">
        <f>IF(B957="","",Vypocet_SKRYT!EB943)</f>
        <v/>
      </c>
      <c r="G957" s="98" t="str">
        <f t="shared" si="929"/>
        <v/>
      </c>
      <c r="H957" t="str">
        <f>IF(I957=1,VstupniParametry_SKRYT!$I$6&amp;""&amp;$D$10,IF(I957=2,VstupniParametry_SKRYT!$I$5,""))</f>
        <v/>
      </c>
      <c r="I957" t="str">
        <f t="shared" si="924"/>
        <v/>
      </c>
    </row>
    <row r="958" spans="1:9" ht="15" thickBot="1" x14ac:dyDescent="0.25">
      <c r="A958" s="28">
        <v>939</v>
      </c>
      <c r="B958" s="95" t="str">
        <f t="shared" ref="B958" si="966">IF(AND(C958="",D958="",E958=""),"",A958)</f>
        <v/>
      </c>
      <c r="C958" s="91"/>
      <c r="D958" s="92"/>
      <c r="E958" s="91"/>
      <c r="F958" s="97" t="str">
        <f>IF(B958="","",Vypocet_SKRYT!EB944)</f>
        <v/>
      </c>
      <c r="G958" s="98" t="str">
        <f t="shared" si="929"/>
        <v/>
      </c>
      <c r="H958" t="str">
        <f>IF(I958=1,VstupniParametry_SKRYT!$I$6&amp;""&amp;$D$10,IF(I958=2,VstupniParametry_SKRYT!$I$5,""))</f>
        <v/>
      </c>
      <c r="I958" t="str">
        <f t="shared" si="924"/>
        <v/>
      </c>
    </row>
    <row r="959" spans="1:9" ht="15" thickBot="1" x14ac:dyDescent="0.25">
      <c r="A959" s="28">
        <v>940</v>
      </c>
      <c r="B959" s="95" t="str">
        <f t="shared" ref="B959" si="967">IF(AND(C959="",D959="",E959),"",A959)</f>
        <v/>
      </c>
      <c r="C959" s="93"/>
      <c r="D959" s="93"/>
      <c r="E959" s="94"/>
      <c r="F959" s="97" t="str">
        <f>IF(B959="","",Vypocet_SKRYT!EB945)</f>
        <v/>
      </c>
      <c r="G959" s="98" t="str">
        <f t="shared" si="929"/>
        <v/>
      </c>
      <c r="H959" t="str">
        <f>IF(I959=1,VstupniParametry_SKRYT!$I$6&amp;""&amp;$D$10,IF(I959=2,VstupniParametry_SKRYT!$I$5,""))</f>
        <v/>
      </c>
      <c r="I959" t="str">
        <f t="shared" si="924"/>
        <v/>
      </c>
    </row>
    <row r="960" spans="1:9" ht="15" thickBot="1" x14ac:dyDescent="0.25">
      <c r="A960" s="28">
        <v>941</v>
      </c>
      <c r="B960" s="95" t="str">
        <f t="shared" ref="B960" si="968">IF(AND(C960="",D960="",E960=""),"",A960)</f>
        <v/>
      </c>
      <c r="C960" s="91"/>
      <c r="D960" s="92"/>
      <c r="E960" s="91"/>
      <c r="F960" s="97" t="str">
        <f>IF(B960="","",Vypocet_SKRYT!EB946)</f>
        <v/>
      </c>
      <c r="G960" s="98" t="str">
        <f t="shared" si="929"/>
        <v/>
      </c>
      <c r="H960" t="str">
        <f>IF(I960=1,VstupniParametry_SKRYT!$I$6&amp;""&amp;$D$10,IF(I960=2,VstupniParametry_SKRYT!$I$5,""))</f>
        <v/>
      </c>
      <c r="I960" t="str">
        <f t="shared" si="924"/>
        <v/>
      </c>
    </row>
    <row r="961" spans="1:9" ht="15" thickBot="1" x14ac:dyDescent="0.25">
      <c r="A961" s="28">
        <v>942</v>
      </c>
      <c r="B961" s="95" t="str">
        <f t="shared" ref="B961" si="969">IF(AND(C961="",D961="",E961),"",A961)</f>
        <v/>
      </c>
      <c r="C961" s="93"/>
      <c r="D961" s="93"/>
      <c r="E961" s="94"/>
      <c r="F961" s="97" t="str">
        <f>IF(B961="","",Vypocet_SKRYT!EB947)</f>
        <v/>
      </c>
      <c r="G961" s="98" t="str">
        <f t="shared" si="929"/>
        <v/>
      </c>
      <c r="H961" t="str">
        <f>IF(I961=1,VstupniParametry_SKRYT!$I$6&amp;""&amp;$D$10,IF(I961=2,VstupniParametry_SKRYT!$I$5,""))</f>
        <v/>
      </c>
      <c r="I961" t="str">
        <f t="shared" si="924"/>
        <v/>
      </c>
    </row>
    <row r="962" spans="1:9" ht="15" thickBot="1" x14ac:dyDescent="0.25">
      <c r="A962" s="28">
        <v>943</v>
      </c>
      <c r="B962" s="95" t="str">
        <f t="shared" ref="B962" si="970">IF(AND(C962="",D962="",E962=""),"",A962)</f>
        <v/>
      </c>
      <c r="C962" s="91"/>
      <c r="D962" s="92"/>
      <c r="E962" s="91"/>
      <c r="F962" s="97" t="str">
        <f>IF(B962="","",Vypocet_SKRYT!EB948)</f>
        <v/>
      </c>
      <c r="G962" s="98" t="str">
        <f t="shared" si="929"/>
        <v/>
      </c>
      <c r="H962" t="str">
        <f>IF(I962=1,VstupniParametry_SKRYT!$I$6&amp;""&amp;$D$10,IF(I962=2,VstupniParametry_SKRYT!$I$5,""))</f>
        <v/>
      </c>
      <c r="I962" t="str">
        <f t="shared" si="924"/>
        <v/>
      </c>
    </row>
    <row r="963" spans="1:9" ht="15" thickBot="1" x14ac:dyDescent="0.25">
      <c r="A963" s="28">
        <v>944</v>
      </c>
      <c r="B963" s="95" t="str">
        <f t="shared" ref="B963" si="971">IF(AND(C963="",D963="",E963),"",A963)</f>
        <v/>
      </c>
      <c r="C963" s="93"/>
      <c r="D963" s="93"/>
      <c r="E963" s="94"/>
      <c r="F963" s="97" t="str">
        <f>IF(B963="","",Vypocet_SKRYT!EB949)</f>
        <v/>
      </c>
      <c r="G963" s="98" t="str">
        <f t="shared" si="929"/>
        <v/>
      </c>
      <c r="H963" t="str">
        <f>IF(I963=1,VstupniParametry_SKRYT!$I$6&amp;""&amp;$D$10,IF(I963=2,VstupniParametry_SKRYT!$I$5,""))</f>
        <v/>
      </c>
      <c r="I963" t="str">
        <f t="shared" si="924"/>
        <v/>
      </c>
    </row>
    <row r="964" spans="1:9" ht="15" thickBot="1" x14ac:dyDescent="0.25">
      <c r="A964" s="28">
        <v>945</v>
      </c>
      <c r="B964" s="95" t="str">
        <f t="shared" ref="B964" si="972">IF(AND(C964="",D964="",E964=""),"",A964)</f>
        <v/>
      </c>
      <c r="C964" s="91"/>
      <c r="D964" s="92"/>
      <c r="E964" s="91"/>
      <c r="F964" s="97" t="str">
        <f>IF(B964="","",Vypocet_SKRYT!EB950)</f>
        <v/>
      </c>
      <c r="G964" s="98" t="str">
        <f t="shared" si="929"/>
        <v/>
      </c>
      <c r="H964" t="str">
        <f>IF(I964=1,VstupniParametry_SKRYT!$I$6&amp;""&amp;$D$10,IF(I964=2,VstupniParametry_SKRYT!$I$5,""))</f>
        <v/>
      </c>
      <c r="I964" t="str">
        <f t="shared" si="924"/>
        <v/>
      </c>
    </row>
    <row r="965" spans="1:9" ht="15" thickBot="1" x14ac:dyDescent="0.25">
      <c r="A965" s="28">
        <v>946</v>
      </c>
      <c r="B965" s="95" t="str">
        <f t="shared" ref="B965" si="973">IF(AND(C965="",D965="",E965),"",A965)</f>
        <v/>
      </c>
      <c r="C965" s="93"/>
      <c r="D965" s="93"/>
      <c r="E965" s="94"/>
      <c r="F965" s="97" t="str">
        <f>IF(B965="","",Vypocet_SKRYT!EB951)</f>
        <v/>
      </c>
      <c r="G965" s="98" t="str">
        <f t="shared" si="929"/>
        <v/>
      </c>
      <c r="H965" t="str">
        <f>IF(I965=1,VstupniParametry_SKRYT!$I$6&amp;""&amp;$D$10,IF(I965=2,VstupniParametry_SKRYT!$I$5,""))</f>
        <v/>
      </c>
      <c r="I965" t="str">
        <f t="shared" si="924"/>
        <v/>
      </c>
    </row>
    <row r="966" spans="1:9" ht="15" thickBot="1" x14ac:dyDescent="0.25">
      <c r="A966" s="28">
        <v>947</v>
      </c>
      <c r="B966" s="95" t="str">
        <f t="shared" ref="B966" si="974">IF(AND(C966="",D966="",E966=""),"",A966)</f>
        <v/>
      </c>
      <c r="C966" s="91"/>
      <c r="D966" s="92"/>
      <c r="E966" s="91"/>
      <c r="F966" s="97" t="str">
        <f>IF(B966="","",Vypocet_SKRYT!EB952)</f>
        <v/>
      </c>
      <c r="G966" s="98" t="str">
        <f t="shared" si="929"/>
        <v/>
      </c>
      <c r="H966" t="str">
        <f>IF(I966=1,VstupniParametry_SKRYT!$I$6&amp;""&amp;$D$10,IF(I966=2,VstupniParametry_SKRYT!$I$5,""))</f>
        <v/>
      </c>
      <c r="I966" t="str">
        <f t="shared" si="924"/>
        <v/>
      </c>
    </row>
    <row r="967" spans="1:9" ht="15" thickBot="1" x14ac:dyDescent="0.25">
      <c r="A967" s="28">
        <v>948</v>
      </c>
      <c r="B967" s="95" t="str">
        <f t="shared" ref="B967" si="975">IF(AND(C967="",D967="",E967),"",A967)</f>
        <v/>
      </c>
      <c r="C967" s="93"/>
      <c r="D967" s="93"/>
      <c r="E967" s="94"/>
      <c r="F967" s="97" t="str">
        <f>IF(B967="","",Vypocet_SKRYT!EB953)</f>
        <v/>
      </c>
      <c r="G967" s="98" t="str">
        <f t="shared" si="929"/>
        <v/>
      </c>
      <c r="H967" t="str">
        <f>IF(I967=1,VstupniParametry_SKRYT!$I$6&amp;""&amp;$D$10,IF(I967=2,VstupniParametry_SKRYT!$I$5,""))</f>
        <v/>
      </c>
      <c r="I967" t="str">
        <f t="shared" si="924"/>
        <v/>
      </c>
    </row>
    <row r="968" spans="1:9" ht="15" thickBot="1" x14ac:dyDescent="0.25">
      <c r="A968" s="28">
        <v>949</v>
      </c>
      <c r="B968" s="95" t="str">
        <f t="shared" ref="B968" si="976">IF(AND(C968="",D968="",E968=""),"",A968)</f>
        <v/>
      </c>
      <c r="C968" s="91"/>
      <c r="D968" s="92"/>
      <c r="E968" s="91"/>
      <c r="F968" s="97" t="str">
        <f>IF(B968="","",Vypocet_SKRYT!EB954)</f>
        <v/>
      </c>
      <c r="G968" s="98" t="str">
        <f t="shared" si="929"/>
        <v/>
      </c>
      <c r="H968" t="str">
        <f>IF(I968=1,VstupniParametry_SKRYT!$I$6&amp;""&amp;$D$10,IF(I968=2,VstupniParametry_SKRYT!$I$5,""))</f>
        <v/>
      </c>
      <c r="I968" t="str">
        <f t="shared" si="924"/>
        <v/>
      </c>
    </row>
    <row r="969" spans="1:9" ht="15" thickBot="1" x14ac:dyDescent="0.25">
      <c r="A969" s="28">
        <v>950</v>
      </c>
      <c r="B969" s="95" t="str">
        <f t="shared" ref="B969" si="977">IF(AND(C969="",D969="",E969),"",A969)</f>
        <v/>
      </c>
      <c r="C969" s="93"/>
      <c r="D969" s="93"/>
      <c r="E969" s="94"/>
      <c r="F969" s="97" t="str">
        <f>IF(B969="","",Vypocet_SKRYT!EB955)</f>
        <v/>
      </c>
      <c r="G969" s="98" t="str">
        <f t="shared" si="929"/>
        <v/>
      </c>
      <c r="H969" t="str">
        <f>IF(I969=1,VstupniParametry_SKRYT!$I$6&amp;""&amp;$D$10,IF(I969=2,VstupniParametry_SKRYT!$I$5,""))</f>
        <v/>
      </c>
      <c r="I969" t="str">
        <f t="shared" si="924"/>
        <v/>
      </c>
    </row>
    <row r="970" spans="1:9" ht="15" thickBot="1" x14ac:dyDescent="0.25">
      <c r="A970" s="28">
        <v>951</v>
      </c>
      <c r="B970" s="95" t="str">
        <f t="shared" ref="B970" si="978">IF(AND(C970="",D970="",E970=""),"",A970)</f>
        <v/>
      </c>
      <c r="C970" s="91"/>
      <c r="D970" s="92"/>
      <c r="E970" s="91"/>
      <c r="F970" s="97" t="str">
        <f>IF(B970="","",Vypocet_SKRYT!EB956)</f>
        <v/>
      </c>
      <c r="G970" s="98" t="str">
        <f t="shared" si="929"/>
        <v/>
      </c>
      <c r="H970" t="str">
        <f>IF(I970=1,VstupniParametry_SKRYT!$I$6&amp;""&amp;$D$10,IF(I970=2,VstupniParametry_SKRYT!$I$5,""))</f>
        <v/>
      </c>
      <c r="I970" t="str">
        <f t="shared" si="924"/>
        <v/>
      </c>
    </row>
    <row r="971" spans="1:9" ht="15" thickBot="1" x14ac:dyDescent="0.25">
      <c r="A971" s="28">
        <v>952</v>
      </c>
      <c r="B971" s="95" t="str">
        <f t="shared" ref="B971" si="979">IF(AND(C971="",D971="",E971),"",A971)</f>
        <v/>
      </c>
      <c r="C971" s="93"/>
      <c r="D971" s="93"/>
      <c r="E971" s="94"/>
      <c r="F971" s="97" t="str">
        <f>IF(B971="","",Vypocet_SKRYT!EB957)</f>
        <v/>
      </c>
      <c r="G971" s="98" t="str">
        <f t="shared" si="929"/>
        <v/>
      </c>
      <c r="H971" t="str">
        <f>IF(I971=1,VstupniParametry_SKRYT!$I$6&amp;""&amp;$D$10,IF(I971=2,VstupniParametry_SKRYT!$I$5,""))</f>
        <v/>
      </c>
      <c r="I971" t="str">
        <f t="shared" si="924"/>
        <v/>
      </c>
    </row>
    <row r="972" spans="1:9" ht="15" thickBot="1" x14ac:dyDescent="0.25">
      <c r="A972" s="28">
        <v>953</v>
      </c>
      <c r="B972" s="95" t="str">
        <f t="shared" ref="B972" si="980">IF(AND(C972="",D972="",E972=""),"",A972)</f>
        <v/>
      </c>
      <c r="C972" s="91"/>
      <c r="D972" s="92"/>
      <c r="E972" s="91"/>
      <c r="F972" s="97" t="str">
        <f>IF(B972="","",Vypocet_SKRYT!EB958)</f>
        <v/>
      </c>
      <c r="G972" s="98" t="str">
        <f t="shared" si="929"/>
        <v/>
      </c>
      <c r="H972" t="str">
        <f>IF(I972=1,VstupniParametry_SKRYT!$I$6&amp;""&amp;$D$10,IF(I972=2,VstupniParametry_SKRYT!$I$5,""))</f>
        <v/>
      </c>
      <c r="I972" t="str">
        <f t="shared" si="924"/>
        <v/>
      </c>
    </row>
    <row r="973" spans="1:9" ht="15" thickBot="1" x14ac:dyDescent="0.25">
      <c r="A973" s="28">
        <v>954</v>
      </c>
      <c r="B973" s="95" t="str">
        <f t="shared" ref="B973" si="981">IF(AND(C973="",D973="",E973),"",A973)</f>
        <v/>
      </c>
      <c r="C973" s="93"/>
      <c r="D973" s="93"/>
      <c r="E973" s="94"/>
      <c r="F973" s="97" t="str">
        <f>IF(B973="","",Vypocet_SKRYT!EB959)</f>
        <v/>
      </c>
      <c r="G973" s="98" t="str">
        <f t="shared" si="929"/>
        <v/>
      </c>
      <c r="H973" t="str">
        <f>IF(I973=1,VstupniParametry_SKRYT!$I$6&amp;""&amp;$D$10,IF(I973=2,VstupniParametry_SKRYT!$I$5,""))</f>
        <v/>
      </c>
      <c r="I973" t="str">
        <f t="shared" si="924"/>
        <v/>
      </c>
    </row>
    <row r="974" spans="1:9" ht="15" thickBot="1" x14ac:dyDescent="0.25">
      <c r="A974" s="28">
        <v>955</v>
      </c>
      <c r="B974" s="95" t="str">
        <f t="shared" ref="B974" si="982">IF(AND(C974="",D974="",E974=""),"",A974)</f>
        <v/>
      </c>
      <c r="C974" s="91"/>
      <c r="D974" s="92"/>
      <c r="E974" s="91"/>
      <c r="F974" s="97" t="str">
        <f>IF(B974="","",Vypocet_SKRYT!EB960)</f>
        <v/>
      </c>
      <c r="G974" s="98" t="str">
        <f t="shared" si="929"/>
        <v/>
      </c>
      <c r="H974" t="str">
        <f>IF(I974=1,VstupniParametry_SKRYT!$I$6&amp;""&amp;$D$10,IF(I974=2,VstupniParametry_SKRYT!$I$5,""))</f>
        <v/>
      </c>
      <c r="I974" t="str">
        <f t="shared" si="924"/>
        <v/>
      </c>
    </row>
    <row r="975" spans="1:9" ht="15" thickBot="1" x14ac:dyDescent="0.25">
      <c r="A975" s="28">
        <v>956</v>
      </c>
      <c r="B975" s="95" t="str">
        <f t="shared" ref="B975" si="983">IF(AND(C975="",D975="",E975),"",A975)</f>
        <v/>
      </c>
      <c r="C975" s="93"/>
      <c r="D975" s="93"/>
      <c r="E975" s="94"/>
      <c r="F975" s="97" t="str">
        <f>IF(B975="","",Vypocet_SKRYT!EB961)</f>
        <v/>
      </c>
      <c r="G975" s="98" t="str">
        <f t="shared" si="929"/>
        <v/>
      </c>
      <c r="H975" t="str">
        <f>IF(I975=1,VstupniParametry_SKRYT!$I$6&amp;""&amp;$D$10,IF(I975=2,VstupniParametry_SKRYT!$I$5,""))</f>
        <v/>
      </c>
      <c r="I975" t="str">
        <f t="shared" si="924"/>
        <v/>
      </c>
    </row>
    <row r="976" spans="1:9" ht="15" thickBot="1" x14ac:dyDescent="0.25">
      <c r="A976" s="28">
        <v>957</v>
      </c>
      <c r="B976" s="95" t="str">
        <f t="shared" ref="B976" si="984">IF(AND(C976="",D976="",E976=""),"",A976)</f>
        <v/>
      </c>
      <c r="C976" s="91"/>
      <c r="D976" s="92"/>
      <c r="E976" s="91"/>
      <c r="F976" s="97" t="str">
        <f>IF(B976="","",Vypocet_SKRYT!EB962)</f>
        <v/>
      </c>
      <c r="G976" s="98" t="str">
        <f t="shared" si="929"/>
        <v/>
      </c>
      <c r="H976" t="str">
        <f>IF(I976=1,VstupniParametry_SKRYT!$I$6&amp;""&amp;$D$10,IF(I976=2,VstupniParametry_SKRYT!$I$5,""))</f>
        <v/>
      </c>
      <c r="I976" t="str">
        <f t="shared" si="924"/>
        <v/>
      </c>
    </row>
    <row r="977" spans="1:9" ht="15" thickBot="1" x14ac:dyDescent="0.25">
      <c r="A977" s="28">
        <v>958</v>
      </c>
      <c r="B977" s="95" t="str">
        <f t="shared" ref="B977" si="985">IF(AND(C977="",D977="",E977),"",A977)</f>
        <v/>
      </c>
      <c r="C977" s="93"/>
      <c r="D977" s="93"/>
      <c r="E977" s="94"/>
      <c r="F977" s="97" t="str">
        <f>IF(B977="","",Vypocet_SKRYT!EB963)</f>
        <v/>
      </c>
      <c r="G977" s="98" t="str">
        <f t="shared" si="929"/>
        <v/>
      </c>
      <c r="H977" t="str">
        <f>IF(I977=1,VstupniParametry_SKRYT!$I$6&amp;""&amp;$D$10,IF(I977=2,VstupniParametry_SKRYT!$I$5,""))</f>
        <v/>
      </c>
      <c r="I977" t="str">
        <f t="shared" si="924"/>
        <v/>
      </c>
    </row>
    <row r="978" spans="1:9" ht="15" thickBot="1" x14ac:dyDescent="0.25">
      <c r="A978" s="28">
        <v>959</v>
      </c>
      <c r="B978" s="95" t="str">
        <f t="shared" ref="B978" si="986">IF(AND(C978="",D978="",E978=""),"",A978)</f>
        <v/>
      </c>
      <c r="C978" s="91"/>
      <c r="D978" s="92"/>
      <c r="E978" s="91"/>
      <c r="F978" s="97" t="str">
        <f>IF(B978="","",Vypocet_SKRYT!EB964)</f>
        <v/>
      </c>
      <c r="G978" s="98" t="str">
        <f t="shared" si="929"/>
        <v/>
      </c>
      <c r="H978" t="str">
        <f>IF(I978=1,VstupniParametry_SKRYT!$I$6&amp;""&amp;$D$10,IF(I978=2,VstupniParametry_SKRYT!$I$5,""))</f>
        <v/>
      </c>
      <c r="I978" t="str">
        <f t="shared" si="924"/>
        <v/>
      </c>
    </row>
    <row r="979" spans="1:9" ht="15" thickBot="1" x14ac:dyDescent="0.25">
      <c r="A979" s="28">
        <v>960</v>
      </c>
      <c r="B979" s="95" t="str">
        <f t="shared" ref="B979" si="987">IF(AND(C979="",D979="",E979),"",A979)</f>
        <v/>
      </c>
      <c r="C979" s="93"/>
      <c r="D979" s="93"/>
      <c r="E979" s="94"/>
      <c r="F979" s="97" t="str">
        <f>IF(B979="","",Vypocet_SKRYT!EB965)</f>
        <v/>
      </c>
      <c r="G979" s="98" t="str">
        <f t="shared" si="929"/>
        <v/>
      </c>
      <c r="H979" t="str">
        <f>IF(I979=1,VstupniParametry_SKRYT!$I$6&amp;""&amp;$D$10,IF(I979=2,VstupniParametry_SKRYT!$I$5,""))</f>
        <v/>
      </c>
      <c r="I979" t="str">
        <f t="shared" si="924"/>
        <v/>
      </c>
    </row>
    <row r="980" spans="1:9" ht="15" thickBot="1" x14ac:dyDescent="0.25">
      <c r="A980" s="28">
        <v>961</v>
      </c>
      <c r="B980" s="95" t="str">
        <f t="shared" ref="B980" si="988">IF(AND(C980="",D980="",E980=""),"",A980)</f>
        <v/>
      </c>
      <c r="C980" s="91"/>
      <c r="D980" s="92"/>
      <c r="E980" s="91"/>
      <c r="F980" s="97" t="str">
        <f>IF(B980="","",Vypocet_SKRYT!EB966)</f>
        <v/>
      </c>
      <c r="G980" s="98" t="str">
        <f t="shared" si="929"/>
        <v/>
      </c>
      <c r="H980" t="str">
        <f>IF(I980=1,VstupniParametry_SKRYT!$I$6&amp;""&amp;$D$10,IF(I980=2,VstupniParametry_SKRYT!$I$5,""))</f>
        <v/>
      </c>
      <c r="I980" t="str">
        <f t="shared" si="924"/>
        <v/>
      </c>
    </row>
    <row r="981" spans="1:9" ht="15" thickBot="1" x14ac:dyDescent="0.25">
      <c r="A981" s="28">
        <v>962</v>
      </c>
      <c r="B981" s="95" t="str">
        <f t="shared" ref="B981" si="989">IF(AND(C981="",D981="",E981),"",A981)</f>
        <v/>
      </c>
      <c r="C981" s="93"/>
      <c r="D981" s="93"/>
      <c r="E981" s="94"/>
      <c r="F981" s="97" t="str">
        <f>IF(B981="","",Vypocet_SKRYT!EB967)</f>
        <v/>
      </c>
      <c r="G981" s="98" t="str">
        <f t="shared" si="929"/>
        <v/>
      </c>
      <c r="H981" t="str">
        <f>IF(I981=1,VstupniParametry_SKRYT!$I$6&amp;""&amp;$D$10,IF(I981=2,VstupniParametry_SKRYT!$I$5,""))</f>
        <v/>
      </c>
      <c r="I981" t="str">
        <f t="shared" ref="I981:I1031" si="990">IF(E981="","",IF(AND(ISNUMBER(E981),E981&gt;=1,E981&lt;=2030),IF(E981&gt;$D$10,1,""),2))</f>
        <v/>
      </c>
    </row>
    <row r="982" spans="1:9" ht="15" thickBot="1" x14ac:dyDescent="0.25">
      <c r="A982" s="28">
        <v>963</v>
      </c>
      <c r="B982" s="95" t="str">
        <f t="shared" ref="B982" si="991">IF(AND(C982="",D982="",E982=""),"",A982)</f>
        <v/>
      </c>
      <c r="C982" s="91"/>
      <c r="D982" s="92"/>
      <c r="E982" s="91"/>
      <c r="F982" s="97" t="str">
        <f>IF(B982="","",Vypocet_SKRYT!EB968)</f>
        <v/>
      </c>
      <c r="G982" s="98" t="str">
        <f t="shared" si="929"/>
        <v/>
      </c>
      <c r="H982" t="str">
        <f>IF(I982=1,VstupniParametry_SKRYT!$I$6&amp;""&amp;$D$10,IF(I982=2,VstupniParametry_SKRYT!$I$5,""))</f>
        <v/>
      </c>
      <c r="I982" t="str">
        <f t="shared" si="990"/>
        <v/>
      </c>
    </row>
    <row r="983" spans="1:9" ht="15" thickBot="1" x14ac:dyDescent="0.25">
      <c r="A983" s="28">
        <v>964</v>
      </c>
      <c r="B983" s="95" t="str">
        <f t="shared" ref="B983" si="992">IF(AND(C983="",D983="",E983),"",A983)</f>
        <v/>
      </c>
      <c r="C983" s="93"/>
      <c r="D983" s="93"/>
      <c r="E983" s="94"/>
      <c r="F983" s="97" t="str">
        <f>IF(B983="","",Vypocet_SKRYT!EB969)</f>
        <v/>
      </c>
      <c r="G983" s="98" t="str">
        <f t="shared" si="929"/>
        <v/>
      </c>
      <c r="H983" t="str">
        <f>IF(I983=1,VstupniParametry_SKRYT!$I$6&amp;""&amp;$D$10,IF(I983=2,VstupniParametry_SKRYT!$I$5,""))</f>
        <v/>
      </c>
      <c r="I983" t="str">
        <f t="shared" si="990"/>
        <v/>
      </c>
    </row>
    <row r="984" spans="1:9" ht="15" thickBot="1" x14ac:dyDescent="0.25">
      <c r="A984" s="28">
        <v>965</v>
      </c>
      <c r="B984" s="95" t="str">
        <f t="shared" ref="B984" si="993">IF(AND(C984="",D984="",E984=""),"",A984)</f>
        <v/>
      </c>
      <c r="C984" s="91"/>
      <c r="D984" s="92"/>
      <c r="E984" s="91"/>
      <c r="F984" s="97" t="str">
        <f>IF(B984="","",Vypocet_SKRYT!EB970)</f>
        <v/>
      </c>
      <c r="G984" s="98" t="str">
        <f t="shared" si="929"/>
        <v/>
      </c>
      <c r="H984" t="str">
        <f>IF(I984=1,VstupniParametry_SKRYT!$I$6&amp;""&amp;$D$10,IF(I984=2,VstupniParametry_SKRYT!$I$5,""))</f>
        <v/>
      </c>
      <c r="I984" t="str">
        <f t="shared" si="990"/>
        <v/>
      </c>
    </row>
    <row r="985" spans="1:9" ht="15" thickBot="1" x14ac:dyDescent="0.25">
      <c r="A985" s="28">
        <v>966</v>
      </c>
      <c r="B985" s="95" t="str">
        <f t="shared" ref="B985" si="994">IF(AND(C985="",D985="",E985),"",A985)</f>
        <v/>
      </c>
      <c r="C985" s="93"/>
      <c r="D985" s="93"/>
      <c r="E985" s="94"/>
      <c r="F985" s="97" t="str">
        <f>IF(B985="","",Vypocet_SKRYT!EB971)</f>
        <v/>
      </c>
      <c r="G985" s="98" t="str">
        <f t="shared" ref="G985:G1031" si="995">IF(B985="","",F985*0.065)</f>
        <v/>
      </c>
      <c r="H985" t="str">
        <f>IF(I985=1,VstupniParametry_SKRYT!$I$6&amp;""&amp;$D$10,IF(I985=2,VstupniParametry_SKRYT!$I$5,""))</f>
        <v/>
      </c>
      <c r="I985" t="str">
        <f t="shared" si="990"/>
        <v/>
      </c>
    </row>
    <row r="986" spans="1:9" ht="15" thickBot="1" x14ac:dyDescent="0.25">
      <c r="A986" s="28">
        <v>967</v>
      </c>
      <c r="B986" s="95" t="str">
        <f t="shared" ref="B986" si="996">IF(AND(C986="",D986="",E986=""),"",A986)</f>
        <v/>
      </c>
      <c r="C986" s="91"/>
      <c r="D986" s="92"/>
      <c r="E986" s="91"/>
      <c r="F986" s="97" t="str">
        <f>IF(B986="","",Vypocet_SKRYT!EB972)</f>
        <v/>
      </c>
      <c r="G986" s="98" t="str">
        <f t="shared" si="995"/>
        <v/>
      </c>
      <c r="H986" t="str">
        <f>IF(I986=1,VstupniParametry_SKRYT!$I$6&amp;""&amp;$D$10,IF(I986=2,VstupniParametry_SKRYT!$I$5,""))</f>
        <v/>
      </c>
      <c r="I986" t="str">
        <f t="shared" si="990"/>
        <v/>
      </c>
    </row>
    <row r="987" spans="1:9" ht="15" thickBot="1" x14ac:dyDescent="0.25">
      <c r="A987" s="28">
        <v>968</v>
      </c>
      <c r="B987" s="95" t="str">
        <f t="shared" ref="B987" si="997">IF(AND(C987="",D987="",E987),"",A987)</f>
        <v/>
      </c>
      <c r="C987" s="93"/>
      <c r="D987" s="93"/>
      <c r="E987" s="94"/>
      <c r="F987" s="97" t="str">
        <f>IF(B987="","",Vypocet_SKRYT!EB973)</f>
        <v/>
      </c>
      <c r="G987" s="98" t="str">
        <f t="shared" si="995"/>
        <v/>
      </c>
      <c r="H987" t="str">
        <f>IF(I987=1,VstupniParametry_SKRYT!$I$6&amp;""&amp;$D$10,IF(I987=2,VstupniParametry_SKRYT!$I$5,""))</f>
        <v/>
      </c>
      <c r="I987" t="str">
        <f t="shared" si="990"/>
        <v/>
      </c>
    </row>
    <row r="988" spans="1:9" ht="15" thickBot="1" x14ac:dyDescent="0.25">
      <c r="A988" s="28">
        <v>969</v>
      </c>
      <c r="B988" s="95" t="str">
        <f t="shared" ref="B988" si="998">IF(AND(C988="",D988="",E988=""),"",A988)</f>
        <v/>
      </c>
      <c r="C988" s="91"/>
      <c r="D988" s="92"/>
      <c r="E988" s="91"/>
      <c r="F988" s="97" t="str">
        <f>IF(B988="","",Vypocet_SKRYT!EB974)</f>
        <v/>
      </c>
      <c r="G988" s="98" t="str">
        <f t="shared" si="995"/>
        <v/>
      </c>
      <c r="H988" t="str">
        <f>IF(I988=1,VstupniParametry_SKRYT!$I$6&amp;""&amp;$D$10,IF(I988=2,VstupniParametry_SKRYT!$I$5,""))</f>
        <v/>
      </c>
      <c r="I988" t="str">
        <f t="shared" si="990"/>
        <v/>
      </c>
    </row>
    <row r="989" spans="1:9" ht="15" thickBot="1" x14ac:dyDescent="0.25">
      <c r="A989" s="28">
        <v>970</v>
      </c>
      <c r="B989" s="95" t="str">
        <f t="shared" ref="B989" si="999">IF(AND(C989="",D989="",E989),"",A989)</f>
        <v/>
      </c>
      <c r="C989" s="93"/>
      <c r="D989" s="93"/>
      <c r="E989" s="94"/>
      <c r="F989" s="97" t="str">
        <f>IF(B989="","",Vypocet_SKRYT!EB975)</f>
        <v/>
      </c>
      <c r="G989" s="98" t="str">
        <f t="shared" si="995"/>
        <v/>
      </c>
      <c r="H989" t="str">
        <f>IF(I989=1,VstupniParametry_SKRYT!$I$6&amp;""&amp;$D$10,IF(I989=2,VstupniParametry_SKRYT!$I$5,""))</f>
        <v/>
      </c>
      <c r="I989" t="str">
        <f t="shared" si="990"/>
        <v/>
      </c>
    </row>
    <row r="990" spans="1:9" ht="15" thickBot="1" x14ac:dyDescent="0.25">
      <c r="A990" s="28">
        <v>971</v>
      </c>
      <c r="B990" s="95" t="str">
        <f t="shared" ref="B990" si="1000">IF(AND(C990="",D990="",E990=""),"",A990)</f>
        <v/>
      </c>
      <c r="C990" s="91"/>
      <c r="D990" s="92"/>
      <c r="E990" s="91"/>
      <c r="F990" s="97" t="str">
        <f>IF(B990="","",Vypocet_SKRYT!EB976)</f>
        <v/>
      </c>
      <c r="G990" s="98" t="str">
        <f t="shared" si="995"/>
        <v/>
      </c>
      <c r="H990" t="str">
        <f>IF(I990=1,VstupniParametry_SKRYT!$I$6&amp;""&amp;$D$10,IF(I990=2,VstupniParametry_SKRYT!$I$5,""))</f>
        <v/>
      </c>
      <c r="I990" t="str">
        <f t="shared" si="990"/>
        <v/>
      </c>
    </row>
    <row r="991" spans="1:9" ht="15" thickBot="1" x14ac:dyDescent="0.25">
      <c r="A991" s="28">
        <v>972</v>
      </c>
      <c r="B991" s="95" t="str">
        <f t="shared" ref="B991" si="1001">IF(AND(C991="",D991="",E991),"",A991)</f>
        <v/>
      </c>
      <c r="C991" s="93"/>
      <c r="D991" s="93"/>
      <c r="E991" s="94"/>
      <c r="F991" s="97" t="str">
        <f>IF(B991="","",Vypocet_SKRYT!EB977)</f>
        <v/>
      </c>
      <c r="G991" s="98" t="str">
        <f t="shared" si="995"/>
        <v/>
      </c>
      <c r="H991" t="str">
        <f>IF(I991=1,VstupniParametry_SKRYT!$I$6&amp;""&amp;$D$10,IF(I991=2,VstupniParametry_SKRYT!$I$5,""))</f>
        <v/>
      </c>
      <c r="I991" t="str">
        <f t="shared" si="990"/>
        <v/>
      </c>
    </row>
    <row r="992" spans="1:9" ht="15" thickBot="1" x14ac:dyDescent="0.25">
      <c r="A992" s="28">
        <v>973</v>
      </c>
      <c r="B992" s="95" t="str">
        <f t="shared" ref="B992" si="1002">IF(AND(C992="",D992="",E992=""),"",A992)</f>
        <v/>
      </c>
      <c r="C992" s="91"/>
      <c r="D992" s="92"/>
      <c r="E992" s="91"/>
      <c r="F992" s="97" t="str">
        <f>IF(B992="","",Vypocet_SKRYT!EB978)</f>
        <v/>
      </c>
      <c r="G992" s="98" t="str">
        <f t="shared" si="995"/>
        <v/>
      </c>
      <c r="H992" t="str">
        <f>IF(I992=1,VstupniParametry_SKRYT!$I$6&amp;""&amp;$D$10,IF(I992=2,VstupniParametry_SKRYT!$I$5,""))</f>
        <v/>
      </c>
      <c r="I992" t="str">
        <f t="shared" si="990"/>
        <v/>
      </c>
    </row>
    <row r="993" spans="1:9" ht="15" thickBot="1" x14ac:dyDescent="0.25">
      <c r="A993" s="28">
        <v>974</v>
      </c>
      <c r="B993" s="95" t="str">
        <f t="shared" ref="B993" si="1003">IF(AND(C993="",D993="",E993),"",A993)</f>
        <v/>
      </c>
      <c r="C993" s="93"/>
      <c r="D993" s="93"/>
      <c r="E993" s="94"/>
      <c r="F993" s="97" t="str">
        <f>IF(B993="","",Vypocet_SKRYT!EB979)</f>
        <v/>
      </c>
      <c r="G993" s="98" t="str">
        <f t="shared" si="995"/>
        <v/>
      </c>
      <c r="H993" t="str">
        <f>IF(I993=1,VstupniParametry_SKRYT!$I$6&amp;""&amp;$D$10,IF(I993=2,VstupniParametry_SKRYT!$I$5,""))</f>
        <v/>
      </c>
      <c r="I993" t="str">
        <f t="shared" si="990"/>
        <v/>
      </c>
    </row>
    <row r="994" spans="1:9" ht="15" thickBot="1" x14ac:dyDescent="0.25">
      <c r="A994" s="28">
        <v>975</v>
      </c>
      <c r="B994" s="95" t="str">
        <f t="shared" ref="B994" si="1004">IF(AND(C994="",D994="",E994=""),"",A994)</f>
        <v/>
      </c>
      <c r="C994" s="91"/>
      <c r="D994" s="92"/>
      <c r="E994" s="91"/>
      <c r="F994" s="97" t="str">
        <f>IF(B994="","",Vypocet_SKRYT!EB980)</f>
        <v/>
      </c>
      <c r="G994" s="98" t="str">
        <f t="shared" si="995"/>
        <v/>
      </c>
      <c r="H994" t="str">
        <f>IF(I994=1,VstupniParametry_SKRYT!$I$6&amp;""&amp;$D$10,IF(I994=2,VstupniParametry_SKRYT!$I$5,""))</f>
        <v/>
      </c>
      <c r="I994" t="str">
        <f t="shared" si="990"/>
        <v/>
      </c>
    </row>
    <row r="995" spans="1:9" ht="15" thickBot="1" x14ac:dyDescent="0.25">
      <c r="A995" s="28">
        <v>976</v>
      </c>
      <c r="B995" s="95" t="str">
        <f t="shared" ref="B995" si="1005">IF(AND(C995="",D995="",E995),"",A995)</f>
        <v/>
      </c>
      <c r="C995" s="93"/>
      <c r="D995" s="93"/>
      <c r="E995" s="94"/>
      <c r="F995" s="97" t="str">
        <f>IF(B995="","",Vypocet_SKRYT!EB981)</f>
        <v/>
      </c>
      <c r="G995" s="98" t="str">
        <f t="shared" si="995"/>
        <v/>
      </c>
      <c r="H995" t="str">
        <f>IF(I995=1,VstupniParametry_SKRYT!$I$6&amp;""&amp;$D$10,IF(I995=2,VstupniParametry_SKRYT!$I$5,""))</f>
        <v/>
      </c>
      <c r="I995" t="str">
        <f t="shared" si="990"/>
        <v/>
      </c>
    </row>
    <row r="996" spans="1:9" ht="15" thickBot="1" x14ac:dyDescent="0.25">
      <c r="A996" s="28">
        <v>977</v>
      </c>
      <c r="B996" s="95" t="str">
        <f t="shared" ref="B996" si="1006">IF(AND(C996="",D996="",E996=""),"",A996)</f>
        <v/>
      </c>
      <c r="C996" s="91"/>
      <c r="D996" s="92"/>
      <c r="E996" s="91"/>
      <c r="F996" s="97" t="str">
        <f>IF(B996="","",Vypocet_SKRYT!EB982)</f>
        <v/>
      </c>
      <c r="G996" s="98" t="str">
        <f t="shared" si="995"/>
        <v/>
      </c>
      <c r="H996" t="str">
        <f>IF(I996=1,VstupniParametry_SKRYT!$I$6&amp;""&amp;$D$10,IF(I996=2,VstupniParametry_SKRYT!$I$5,""))</f>
        <v/>
      </c>
      <c r="I996" t="str">
        <f t="shared" si="990"/>
        <v/>
      </c>
    </row>
    <row r="997" spans="1:9" ht="15" thickBot="1" x14ac:dyDescent="0.25">
      <c r="A997" s="28">
        <v>978</v>
      </c>
      <c r="B997" s="95" t="str">
        <f t="shared" ref="B997" si="1007">IF(AND(C997="",D997="",E997),"",A997)</f>
        <v/>
      </c>
      <c r="C997" s="93"/>
      <c r="D997" s="93"/>
      <c r="E997" s="94"/>
      <c r="F997" s="97" t="str">
        <f>IF(B997="","",Vypocet_SKRYT!EB983)</f>
        <v/>
      </c>
      <c r="G997" s="98" t="str">
        <f t="shared" si="995"/>
        <v/>
      </c>
      <c r="H997" t="str">
        <f>IF(I997=1,VstupniParametry_SKRYT!$I$6&amp;""&amp;$D$10,IF(I997=2,VstupniParametry_SKRYT!$I$5,""))</f>
        <v/>
      </c>
      <c r="I997" t="str">
        <f t="shared" si="990"/>
        <v/>
      </c>
    </row>
    <row r="998" spans="1:9" ht="15" thickBot="1" x14ac:dyDescent="0.25">
      <c r="A998" s="28">
        <v>979</v>
      </c>
      <c r="B998" s="95" t="str">
        <f t="shared" ref="B998" si="1008">IF(AND(C998="",D998="",E998=""),"",A998)</f>
        <v/>
      </c>
      <c r="C998" s="91"/>
      <c r="D998" s="92"/>
      <c r="E998" s="91"/>
      <c r="F998" s="97" t="str">
        <f>IF(B998="","",Vypocet_SKRYT!EB984)</f>
        <v/>
      </c>
      <c r="G998" s="98" t="str">
        <f t="shared" si="995"/>
        <v/>
      </c>
      <c r="H998" t="str">
        <f>IF(I998=1,VstupniParametry_SKRYT!$I$6&amp;""&amp;$D$10,IF(I998=2,VstupniParametry_SKRYT!$I$5,""))</f>
        <v/>
      </c>
      <c r="I998" t="str">
        <f t="shared" si="990"/>
        <v/>
      </c>
    </row>
    <row r="999" spans="1:9" ht="15" thickBot="1" x14ac:dyDescent="0.25">
      <c r="A999" s="28">
        <v>980</v>
      </c>
      <c r="B999" s="95" t="str">
        <f t="shared" ref="B999" si="1009">IF(AND(C999="",D999="",E999),"",A999)</f>
        <v/>
      </c>
      <c r="C999" s="93"/>
      <c r="D999" s="93"/>
      <c r="E999" s="94"/>
      <c r="F999" s="97" t="str">
        <f>IF(B999="","",Vypocet_SKRYT!EB985)</f>
        <v/>
      </c>
      <c r="G999" s="98" t="str">
        <f t="shared" si="995"/>
        <v/>
      </c>
      <c r="H999" t="str">
        <f>IF(I999=1,VstupniParametry_SKRYT!$I$6&amp;""&amp;$D$10,IF(I999=2,VstupniParametry_SKRYT!$I$5,""))</f>
        <v/>
      </c>
      <c r="I999" t="str">
        <f t="shared" si="990"/>
        <v/>
      </c>
    </row>
    <row r="1000" spans="1:9" ht="15" thickBot="1" x14ac:dyDescent="0.25">
      <c r="A1000" s="28">
        <v>981</v>
      </c>
      <c r="B1000" s="95" t="str">
        <f t="shared" ref="B1000" si="1010">IF(AND(C1000="",D1000="",E1000=""),"",A1000)</f>
        <v/>
      </c>
      <c r="C1000" s="91"/>
      <c r="D1000" s="92"/>
      <c r="E1000" s="91"/>
      <c r="F1000" s="97" t="str">
        <f>IF(B1000="","",Vypocet_SKRYT!EB986)</f>
        <v/>
      </c>
      <c r="G1000" s="98" t="str">
        <f t="shared" si="995"/>
        <v/>
      </c>
      <c r="H1000" t="str">
        <f>IF(I1000=1,VstupniParametry_SKRYT!$I$6&amp;""&amp;$D$10,IF(I1000=2,VstupniParametry_SKRYT!$I$5,""))</f>
        <v/>
      </c>
      <c r="I1000" t="str">
        <f t="shared" si="990"/>
        <v/>
      </c>
    </row>
    <row r="1001" spans="1:9" ht="15" thickBot="1" x14ac:dyDescent="0.25">
      <c r="A1001" s="28">
        <v>982</v>
      </c>
      <c r="B1001" s="95" t="str">
        <f t="shared" ref="B1001" si="1011">IF(AND(C1001="",D1001="",E1001),"",A1001)</f>
        <v/>
      </c>
      <c r="C1001" s="93"/>
      <c r="D1001" s="93"/>
      <c r="E1001" s="94"/>
      <c r="F1001" s="97" t="str">
        <f>IF(B1001="","",Vypocet_SKRYT!EB987)</f>
        <v/>
      </c>
      <c r="G1001" s="98" t="str">
        <f t="shared" si="995"/>
        <v/>
      </c>
      <c r="H1001" t="str">
        <f>IF(I1001=1,VstupniParametry_SKRYT!$I$6&amp;""&amp;$D$10,IF(I1001=2,VstupniParametry_SKRYT!$I$5,""))</f>
        <v/>
      </c>
      <c r="I1001" t="str">
        <f t="shared" si="990"/>
        <v/>
      </c>
    </row>
    <row r="1002" spans="1:9" ht="15" thickBot="1" x14ac:dyDescent="0.25">
      <c r="A1002" s="28">
        <v>983</v>
      </c>
      <c r="B1002" s="95" t="str">
        <f t="shared" ref="B1002" si="1012">IF(AND(C1002="",D1002="",E1002=""),"",A1002)</f>
        <v/>
      </c>
      <c r="C1002" s="91"/>
      <c r="D1002" s="92"/>
      <c r="E1002" s="91"/>
      <c r="F1002" s="97" t="str">
        <f>IF(B1002="","",Vypocet_SKRYT!EB988)</f>
        <v/>
      </c>
      <c r="G1002" s="98" t="str">
        <f t="shared" si="995"/>
        <v/>
      </c>
      <c r="H1002" t="str">
        <f>IF(I1002=1,VstupniParametry_SKRYT!$I$6&amp;""&amp;$D$10,IF(I1002=2,VstupniParametry_SKRYT!$I$5,""))</f>
        <v/>
      </c>
      <c r="I1002" t="str">
        <f t="shared" si="990"/>
        <v/>
      </c>
    </row>
    <row r="1003" spans="1:9" ht="15" thickBot="1" x14ac:dyDescent="0.25">
      <c r="A1003" s="28">
        <v>984</v>
      </c>
      <c r="B1003" s="95" t="str">
        <f t="shared" ref="B1003" si="1013">IF(AND(C1003="",D1003="",E1003),"",A1003)</f>
        <v/>
      </c>
      <c r="C1003" s="93"/>
      <c r="D1003" s="93"/>
      <c r="E1003" s="94"/>
      <c r="F1003" s="97" t="str">
        <f>IF(B1003="","",Vypocet_SKRYT!EB989)</f>
        <v/>
      </c>
      <c r="G1003" s="98" t="str">
        <f t="shared" si="995"/>
        <v/>
      </c>
      <c r="H1003" t="str">
        <f>IF(I1003=1,VstupniParametry_SKRYT!$I$6&amp;""&amp;$D$10,IF(I1003=2,VstupniParametry_SKRYT!$I$5,""))</f>
        <v/>
      </c>
      <c r="I1003" t="str">
        <f t="shared" si="990"/>
        <v/>
      </c>
    </row>
    <row r="1004" spans="1:9" ht="15" thickBot="1" x14ac:dyDescent="0.25">
      <c r="A1004" s="28">
        <v>985</v>
      </c>
      <c r="B1004" s="95" t="str">
        <f t="shared" ref="B1004" si="1014">IF(AND(C1004="",D1004="",E1004=""),"",A1004)</f>
        <v/>
      </c>
      <c r="C1004" s="91"/>
      <c r="D1004" s="92"/>
      <c r="E1004" s="91"/>
      <c r="F1004" s="97" t="str">
        <f>IF(B1004="","",Vypocet_SKRYT!EB990)</f>
        <v/>
      </c>
      <c r="G1004" s="98" t="str">
        <f t="shared" si="995"/>
        <v/>
      </c>
      <c r="H1004" t="str">
        <f>IF(I1004=1,VstupniParametry_SKRYT!$I$6&amp;""&amp;$D$10,IF(I1004=2,VstupniParametry_SKRYT!$I$5,""))</f>
        <v/>
      </c>
      <c r="I1004" t="str">
        <f t="shared" si="990"/>
        <v/>
      </c>
    </row>
    <row r="1005" spans="1:9" ht="15" thickBot="1" x14ac:dyDescent="0.25">
      <c r="A1005" s="28">
        <v>986</v>
      </c>
      <c r="B1005" s="95" t="str">
        <f t="shared" ref="B1005" si="1015">IF(AND(C1005="",D1005="",E1005),"",A1005)</f>
        <v/>
      </c>
      <c r="C1005" s="93"/>
      <c r="D1005" s="93"/>
      <c r="E1005" s="94"/>
      <c r="F1005" s="97" t="str">
        <f>IF(B1005="","",Vypocet_SKRYT!EB991)</f>
        <v/>
      </c>
      <c r="G1005" s="98" t="str">
        <f t="shared" si="995"/>
        <v/>
      </c>
      <c r="H1005" t="str">
        <f>IF(I1005=1,VstupniParametry_SKRYT!$I$6&amp;""&amp;$D$10,IF(I1005=2,VstupniParametry_SKRYT!$I$5,""))</f>
        <v/>
      </c>
      <c r="I1005" t="str">
        <f t="shared" si="990"/>
        <v/>
      </c>
    </row>
    <row r="1006" spans="1:9" ht="15" thickBot="1" x14ac:dyDescent="0.25">
      <c r="A1006" s="28">
        <v>987</v>
      </c>
      <c r="B1006" s="95" t="str">
        <f t="shared" ref="B1006" si="1016">IF(AND(C1006="",D1006="",E1006=""),"",A1006)</f>
        <v/>
      </c>
      <c r="C1006" s="91"/>
      <c r="D1006" s="92"/>
      <c r="E1006" s="91"/>
      <c r="F1006" s="97" t="str">
        <f>IF(B1006="","",Vypocet_SKRYT!EB992)</f>
        <v/>
      </c>
      <c r="G1006" s="98" t="str">
        <f t="shared" si="995"/>
        <v/>
      </c>
      <c r="H1006" t="str">
        <f>IF(I1006=1,VstupniParametry_SKRYT!$I$6&amp;""&amp;$D$10,IF(I1006=2,VstupniParametry_SKRYT!$I$5,""))</f>
        <v/>
      </c>
      <c r="I1006" t="str">
        <f t="shared" si="990"/>
        <v/>
      </c>
    </row>
    <row r="1007" spans="1:9" ht="15" thickBot="1" x14ac:dyDescent="0.25">
      <c r="A1007" s="28">
        <v>988</v>
      </c>
      <c r="B1007" s="95" t="str">
        <f t="shared" ref="B1007" si="1017">IF(AND(C1007="",D1007="",E1007),"",A1007)</f>
        <v/>
      </c>
      <c r="C1007" s="93"/>
      <c r="D1007" s="93"/>
      <c r="E1007" s="94"/>
      <c r="F1007" s="97" t="str">
        <f>IF(B1007="","",Vypocet_SKRYT!EB993)</f>
        <v/>
      </c>
      <c r="G1007" s="98" t="str">
        <f t="shared" si="995"/>
        <v/>
      </c>
      <c r="H1007" t="str">
        <f>IF(I1007=1,VstupniParametry_SKRYT!$I$6&amp;""&amp;$D$10,IF(I1007=2,VstupniParametry_SKRYT!$I$5,""))</f>
        <v/>
      </c>
      <c r="I1007" t="str">
        <f t="shared" si="990"/>
        <v/>
      </c>
    </row>
    <row r="1008" spans="1:9" ht="15" thickBot="1" x14ac:dyDescent="0.25">
      <c r="A1008" s="28">
        <v>989</v>
      </c>
      <c r="B1008" s="95" t="str">
        <f t="shared" ref="B1008" si="1018">IF(AND(C1008="",D1008="",E1008=""),"",A1008)</f>
        <v/>
      </c>
      <c r="C1008" s="91"/>
      <c r="D1008" s="92"/>
      <c r="E1008" s="91"/>
      <c r="F1008" s="97" t="str">
        <f>IF(B1008="","",Vypocet_SKRYT!EB994)</f>
        <v/>
      </c>
      <c r="G1008" s="98" t="str">
        <f t="shared" si="995"/>
        <v/>
      </c>
      <c r="H1008" t="str">
        <f>IF(I1008=1,VstupniParametry_SKRYT!$I$6&amp;""&amp;$D$10,IF(I1008=2,VstupniParametry_SKRYT!$I$5,""))</f>
        <v/>
      </c>
      <c r="I1008" t="str">
        <f t="shared" si="990"/>
        <v/>
      </c>
    </row>
    <row r="1009" spans="1:9" ht="15" thickBot="1" x14ac:dyDescent="0.25">
      <c r="A1009" s="28">
        <v>990</v>
      </c>
      <c r="B1009" s="95" t="str">
        <f t="shared" ref="B1009" si="1019">IF(AND(C1009="",D1009="",E1009),"",A1009)</f>
        <v/>
      </c>
      <c r="C1009" s="93"/>
      <c r="D1009" s="93"/>
      <c r="E1009" s="94"/>
      <c r="F1009" s="97" t="str">
        <f>IF(B1009="","",Vypocet_SKRYT!EB995)</f>
        <v/>
      </c>
      <c r="G1009" s="98" t="str">
        <f t="shared" si="995"/>
        <v/>
      </c>
      <c r="H1009" t="str">
        <f>IF(I1009=1,VstupniParametry_SKRYT!$I$6&amp;""&amp;$D$10,IF(I1009=2,VstupniParametry_SKRYT!$I$5,""))</f>
        <v/>
      </c>
      <c r="I1009" t="str">
        <f t="shared" si="990"/>
        <v/>
      </c>
    </row>
    <row r="1010" spans="1:9" ht="15" thickBot="1" x14ac:dyDescent="0.25">
      <c r="A1010" s="28">
        <v>991</v>
      </c>
      <c r="B1010" s="95" t="str">
        <f t="shared" ref="B1010" si="1020">IF(AND(C1010="",D1010="",E1010=""),"",A1010)</f>
        <v/>
      </c>
      <c r="C1010" s="91"/>
      <c r="D1010" s="92"/>
      <c r="E1010" s="91"/>
      <c r="F1010" s="97" t="str">
        <f>IF(B1010="","",Vypocet_SKRYT!EB996)</f>
        <v/>
      </c>
      <c r="G1010" s="98" t="str">
        <f t="shared" si="995"/>
        <v/>
      </c>
      <c r="H1010" t="str">
        <f>IF(I1010=1,VstupniParametry_SKRYT!$I$6&amp;""&amp;$D$10,IF(I1010=2,VstupniParametry_SKRYT!$I$5,""))</f>
        <v/>
      </c>
      <c r="I1010" t="str">
        <f t="shared" si="990"/>
        <v/>
      </c>
    </row>
    <row r="1011" spans="1:9" ht="15" thickBot="1" x14ac:dyDescent="0.25">
      <c r="A1011" s="28">
        <v>992</v>
      </c>
      <c r="B1011" s="95" t="str">
        <f t="shared" ref="B1011" si="1021">IF(AND(C1011="",D1011="",E1011),"",A1011)</f>
        <v/>
      </c>
      <c r="C1011" s="93"/>
      <c r="D1011" s="93"/>
      <c r="E1011" s="94"/>
      <c r="F1011" s="97" t="str">
        <f>IF(B1011="","",Vypocet_SKRYT!EB997)</f>
        <v/>
      </c>
      <c r="G1011" s="98" t="str">
        <f t="shared" si="995"/>
        <v/>
      </c>
      <c r="H1011" t="str">
        <f>IF(I1011=1,VstupniParametry_SKRYT!$I$6&amp;""&amp;$D$10,IF(I1011=2,VstupniParametry_SKRYT!$I$5,""))</f>
        <v/>
      </c>
      <c r="I1011" t="str">
        <f t="shared" si="990"/>
        <v/>
      </c>
    </row>
    <row r="1012" spans="1:9" ht="15" thickBot="1" x14ac:dyDescent="0.25">
      <c r="A1012" s="28">
        <v>993</v>
      </c>
      <c r="B1012" s="95" t="str">
        <f t="shared" ref="B1012" si="1022">IF(AND(C1012="",D1012="",E1012=""),"",A1012)</f>
        <v/>
      </c>
      <c r="C1012" s="91"/>
      <c r="D1012" s="92"/>
      <c r="E1012" s="91"/>
      <c r="F1012" s="97" t="str">
        <f>IF(B1012="","",Vypocet_SKRYT!EB998)</f>
        <v/>
      </c>
      <c r="G1012" s="98" t="str">
        <f t="shared" si="995"/>
        <v/>
      </c>
      <c r="H1012" t="str">
        <f>IF(I1012=1,VstupniParametry_SKRYT!$I$6&amp;""&amp;$D$10,IF(I1012=2,VstupniParametry_SKRYT!$I$5,""))</f>
        <v/>
      </c>
      <c r="I1012" t="str">
        <f t="shared" si="990"/>
        <v/>
      </c>
    </row>
    <row r="1013" spans="1:9" ht="15" thickBot="1" x14ac:dyDescent="0.25">
      <c r="A1013" s="28">
        <v>994</v>
      </c>
      <c r="B1013" s="95" t="str">
        <f t="shared" ref="B1013" si="1023">IF(AND(C1013="",D1013="",E1013),"",A1013)</f>
        <v/>
      </c>
      <c r="C1013" s="93"/>
      <c r="D1013" s="93"/>
      <c r="E1013" s="94"/>
      <c r="F1013" s="97" t="str">
        <f>IF(B1013="","",Vypocet_SKRYT!EB999)</f>
        <v/>
      </c>
      <c r="G1013" s="98" t="str">
        <f t="shared" si="995"/>
        <v/>
      </c>
      <c r="H1013" t="str">
        <f>IF(I1013=1,VstupniParametry_SKRYT!$I$6&amp;""&amp;$D$10,IF(I1013=2,VstupniParametry_SKRYT!$I$5,""))</f>
        <v/>
      </c>
      <c r="I1013" t="str">
        <f t="shared" si="990"/>
        <v/>
      </c>
    </row>
    <row r="1014" spans="1:9" ht="15" thickBot="1" x14ac:dyDescent="0.25">
      <c r="A1014" s="28">
        <v>995</v>
      </c>
      <c r="B1014" s="95" t="str">
        <f t="shared" ref="B1014" si="1024">IF(AND(C1014="",D1014="",E1014=""),"",A1014)</f>
        <v/>
      </c>
      <c r="C1014" s="91"/>
      <c r="D1014" s="92"/>
      <c r="E1014" s="91"/>
      <c r="F1014" s="97" t="str">
        <f>IF(B1014="","",Vypocet_SKRYT!EB1000)</f>
        <v/>
      </c>
      <c r="G1014" s="98" t="str">
        <f t="shared" si="995"/>
        <v/>
      </c>
      <c r="H1014" t="str">
        <f>IF(I1014=1,VstupniParametry_SKRYT!$I$6&amp;""&amp;$D$10,IF(I1014=2,VstupniParametry_SKRYT!$I$5,""))</f>
        <v/>
      </c>
      <c r="I1014" t="str">
        <f t="shared" si="990"/>
        <v/>
      </c>
    </row>
    <row r="1015" spans="1:9" ht="15" thickBot="1" x14ac:dyDescent="0.25">
      <c r="A1015" s="28">
        <v>996</v>
      </c>
      <c r="B1015" s="95" t="str">
        <f t="shared" ref="B1015" si="1025">IF(AND(C1015="",D1015="",E1015),"",A1015)</f>
        <v/>
      </c>
      <c r="C1015" s="93"/>
      <c r="D1015" s="93"/>
      <c r="E1015" s="94"/>
      <c r="F1015" s="97" t="str">
        <f>IF(B1015="","",Vypocet_SKRYT!EB1001)</f>
        <v/>
      </c>
      <c r="G1015" s="98" t="str">
        <f t="shared" si="995"/>
        <v/>
      </c>
      <c r="H1015" t="str">
        <f>IF(I1015=1,VstupniParametry_SKRYT!$I$6&amp;""&amp;$D$10,IF(I1015=2,VstupniParametry_SKRYT!$I$5,""))</f>
        <v/>
      </c>
      <c r="I1015" t="str">
        <f t="shared" si="990"/>
        <v/>
      </c>
    </row>
    <row r="1016" spans="1:9" ht="15" thickBot="1" x14ac:dyDescent="0.25">
      <c r="A1016" s="28">
        <v>997</v>
      </c>
      <c r="B1016" s="95" t="str">
        <f t="shared" ref="B1016" si="1026">IF(AND(C1016="",D1016="",E1016=""),"",A1016)</f>
        <v/>
      </c>
      <c r="C1016" s="91"/>
      <c r="D1016" s="92"/>
      <c r="E1016" s="91"/>
      <c r="F1016" s="97" t="str">
        <f>IF(B1016="","",Vypocet_SKRYT!EB1002)</f>
        <v/>
      </c>
      <c r="G1016" s="98" t="str">
        <f t="shared" si="995"/>
        <v/>
      </c>
      <c r="H1016" t="str">
        <f>IF(I1016=1,VstupniParametry_SKRYT!$I$6&amp;""&amp;$D$10,IF(I1016=2,VstupniParametry_SKRYT!$I$5,""))</f>
        <v/>
      </c>
      <c r="I1016" t="str">
        <f t="shared" si="990"/>
        <v/>
      </c>
    </row>
    <row r="1017" spans="1:9" ht="15" thickBot="1" x14ac:dyDescent="0.25">
      <c r="A1017" s="28">
        <v>998</v>
      </c>
      <c r="B1017" s="95" t="str">
        <f t="shared" ref="B1017" si="1027">IF(AND(C1017="",D1017="",E1017),"",A1017)</f>
        <v/>
      </c>
      <c r="C1017" s="93"/>
      <c r="D1017" s="93"/>
      <c r="E1017" s="94"/>
      <c r="F1017" s="97" t="str">
        <f>IF(B1017="","",Vypocet_SKRYT!EB1003)</f>
        <v/>
      </c>
      <c r="G1017" s="98" t="str">
        <f t="shared" si="995"/>
        <v/>
      </c>
      <c r="H1017" t="str">
        <f>IF(I1017=1,VstupniParametry_SKRYT!$I$6&amp;""&amp;$D$10,IF(I1017=2,VstupniParametry_SKRYT!$I$5,""))</f>
        <v/>
      </c>
      <c r="I1017" t="str">
        <f t="shared" si="990"/>
        <v/>
      </c>
    </row>
    <row r="1018" spans="1:9" ht="15" thickBot="1" x14ac:dyDescent="0.25">
      <c r="A1018" s="28">
        <v>999</v>
      </c>
      <c r="B1018" s="95" t="str">
        <f t="shared" ref="B1018" si="1028">IF(AND(C1018="",D1018="",E1018=""),"",A1018)</f>
        <v/>
      </c>
      <c r="C1018" s="91"/>
      <c r="D1018" s="92"/>
      <c r="E1018" s="91"/>
      <c r="F1018" s="97" t="str">
        <f>IF(B1018="","",Vypocet_SKRYT!EB1004)</f>
        <v/>
      </c>
      <c r="G1018" s="98" t="str">
        <f t="shared" si="995"/>
        <v/>
      </c>
      <c r="H1018" t="str">
        <f>IF(I1018=1,VstupniParametry_SKRYT!$I$6&amp;""&amp;$D$10,IF(I1018=2,VstupniParametry_SKRYT!$I$5,""))</f>
        <v/>
      </c>
      <c r="I1018" t="str">
        <f t="shared" si="990"/>
        <v/>
      </c>
    </row>
    <row r="1019" spans="1:9" ht="15" thickBot="1" x14ac:dyDescent="0.25">
      <c r="A1019" s="28">
        <v>1000</v>
      </c>
      <c r="B1019" s="95" t="str">
        <f t="shared" ref="B1019" si="1029">IF(AND(C1019="",D1019="",E1019),"",A1019)</f>
        <v/>
      </c>
      <c r="C1019" s="93"/>
      <c r="D1019" s="93"/>
      <c r="E1019" s="94"/>
      <c r="F1019" s="97" t="str">
        <f>IF(B1019="","",Vypocet_SKRYT!EB1005)</f>
        <v/>
      </c>
      <c r="G1019" s="98" t="str">
        <f t="shared" si="995"/>
        <v/>
      </c>
      <c r="H1019" t="str">
        <f>IF(I1019=1,VstupniParametry_SKRYT!$I$6&amp;""&amp;$D$10,IF(I1019=2,VstupniParametry_SKRYT!$I$5,""))</f>
        <v/>
      </c>
      <c r="I1019" t="str">
        <f t="shared" si="990"/>
        <v/>
      </c>
    </row>
    <row r="1020" spans="1:9" ht="15" thickBot="1" x14ac:dyDescent="0.25">
      <c r="A1020" s="28">
        <v>1001</v>
      </c>
      <c r="B1020" s="95" t="str">
        <f t="shared" ref="B1020" si="1030">IF(AND(C1020="",D1020="",E1020=""),"",A1020)</f>
        <v/>
      </c>
      <c r="C1020" s="91"/>
      <c r="D1020" s="92"/>
      <c r="E1020" s="91"/>
      <c r="F1020" s="97" t="str">
        <f>IF(B1020="","",Vypocet_SKRYT!EB1006)</f>
        <v/>
      </c>
      <c r="G1020" s="98" t="str">
        <f t="shared" si="995"/>
        <v/>
      </c>
      <c r="H1020" t="str">
        <f>IF(I1020=1,VstupniParametry_SKRYT!$I$6&amp;""&amp;$D$10,IF(I1020=2,VstupniParametry_SKRYT!$I$5,""))</f>
        <v/>
      </c>
      <c r="I1020" t="str">
        <f t="shared" si="990"/>
        <v/>
      </c>
    </row>
    <row r="1021" spans="1:9" ht="15" thickBot="1" x14ac:dyDescent="0.25">
      <c r="A1021" s="28">
        <v>1002</v>
      </c>
      <c r="B1021" s="95" t="str">
        <f t="shared" ref="B1021" si="1031">IF(AND(C1021="",D1021="",E1021),"",A1021)</f>
        <v/>
      </c>
      <c r="C1021" s="93"/>
      <c r="D1021" s="93"/>
      <c r="E1021" s="94"/>
      <c r="F1021" s="97" t="str">
        <f>IF(B1021="","",Vypocet_SKRYT!EB1007)</f>
        <v/>
      </c>
      <c r="G1021" s="98" t="str">
        <f t="shared" si="995"/>
        <v/>
      </c>
      <c r="H1021" t="str">
        <f>IF(I1021=1,VstupniParametry_SKRYT!$I$6&amp;""&amp;$D$10,IF(I1021=2,VstupniParametry_SKRYT!$I$5,""))</f>
        <v/>
      </c>
      <c r="I1021" t="str">
        <f t="shared" si="990"/>
        <v/>
      </c>
    </row>
    <row r="1022" spans="1:9" ht="15" thickBot="1" x14ac:dyDescent="0.25">
      <c r="A1022" s="28">
        <v>1003</v>
      </c>
      <c r="B1022" s="95" t="str">
        <f t="shared" ref="B1022" si="1032">IF(AND(C1022="",D1022="",E1022=""),"",A1022)</f>
        <v/>
      </c>
      <c r="C1022" s="91"/>
      <c r="D1022" s="92"/>
      <c r="E1022" s="91"/>
      <c r="F1022" s="97" t="str">
        <f>IF(B1022="","",Vypocet_SKRYT!EB1008)</f>
        <v/>
      </c>
      <c r="G1022" s="98" t="str">
        <f t="shared" si="995"/>
        <v/>
      </c>
      <c r="H1022" t="str">
        <f>IF(I1022=1,VstupniParametry_SKRYT!$I$6&amp;""&amp;$D$10,IF(I1022=2,VstupniParametry_SKRYT!$I$5,""))</f>
        <v/>
      </c>
      <c r="I1022" t="str">
        <f t="shared" si="990"/>
        <v/>
      </c>
    </row>
    <row r="1023" spans="1:9" ht="15" thickBot="1" x14ac:dyDescent="0.25">
      <c r="A1023" s="28">
        <v>1004</v>
      </c>
      <c r="B1023" s="95" t="str">
        <f t="shared" ref="B1023" si="1033">IF(AND(C1023="",D1023="",E1023),"",A1023)</f>
        <v/>
      </c>
      <c r="C1023" s="93"/>
      <c r="D1023" s="93"/>
      <c r="E1023" s="94"/>
      <c r="F1023" s="97" t="str">
        <f>IF(B1023="","",Vypocet_SKRYT!EB1009)</f>
        <v/>
      </c>
      <c r="G1023" s="98" t="str">
        <f t="shared" si="995"/>
        <v/>
      </c>
      <c r="H1023" t="str">
        <f>IF(I1023=1,VstupniParametry_SKRYT!$I$6&amp;""&amp;$D$10,IF(I1023=2,VstupniParametry_SKRYT!$I$5,""))</f>
        <v/>
      </c>
      <c r="I1023" t="str">
        <f t="shared" si="990"/>
        <v/>
      </c>
    </row>
    <row r="1024" spans="1:9" ht="15" thickBot="1" x14ac:dyDescent="0.25">
      <c r="A1024" s="28">
        <v>1005</v>
      </c>
      <c r="B1024" s="95" t="str">
        <f t="shared" ref="B1024" si="1034">IF(AND(C1024="",D1024="",E1024=""),"",A1024)</f>
        <v/>
      </c>
      <c r="C1024" s="91"/>
      <c r="D1024" s="92"/>
      <c r="E1024" s="91"/>
      <c r="F1024" s="97" t="str">
        <f>IF(B1024="","",Vypocet_SKRYT!EB1010)</f>
        <v/>
      </c>
      <c r="G1024" s="98" t="str">
        <f t="shared" si="995"/>
        <v/>
      </c>
      <c r="H1024" t="str">
        <f>IF(I1024=1,VstupniParametry_SKRYT!$I$6&amp;""&amp;$D$10,IF(I1024=2,VstupniParametry_SKRYT!$I$5,""))</f>
        <v/>
      </c>
      <c r="I1024" t="str">
        <f t="shared" si="990"/>
        <v/>
      </c>
    </row>
    <row r="1025" spans="1:9" ht="15" thickBot="1" x14ac:dyDescent="0.25">
      <c r="A1025" s="28">
        <v>1006</v>
      </c>
      <c r="B1025" s="95" t="str">
        <f t="shared" ref="B1025" si="1035">IF(AND(C1025="",D1025="",E1025),"",A1025)</f>
        <v/>
      </c>
      <c r="C1025" s="93"/>
      <c r="D1025" s="93"/>
      <c r="E1025" s="94"/>
      <c r="F1025" s="97" t="str">
        <f>IF(B1025="","",Vypocet_SKRYT!EB1011)</f>
        <v/>
      </c>
      <c r="G1025" s="98" t="str">
        <f t="shared" si="995"/>
        <v/>
      </c>
      <c r="H1025" t="str">
        <f>IF(I1025=1,VstupniParametry_SKRYT!$I$6&amp;""&amp;$D$10,IF(I1025=2,VstupniParametry_SKRYT!$I$5,""))</f>
        <v/>
      </c>
      <c r="I1025" t="str">
        <f t="shared" si="990"/>
        <v/>
      </c>
    </row>
    <row r="1026" spans="1:9" ht="15" thickBot="1" x14ac:dyDescent="0.25">
      <c r="A1026" s="28">
        <v>1007</v>
      </c>
      <c r="B1026" s="95" t="str">
        <f t="shared" ref="B1026" si="1036">IF(AND(C1026="",D1026="",E1026=""),"",A1026)</f>
        <v/>
      </c>
      <c r="C1026" s="91"/>
      <c r="D1026" s="92"/>
      <c r="E1026" s="91"/>
      <c r="F1026" s="97" t="str">
        <f>IF(B1026="","",Vypocet_SKRYT!EB1012)</f>
        <v/>
      </c>
      <c r="G1026" s="98" t="str">
        <f t="shared" si="995"/>
        <v/>
      </c>
      <c r="H1026" t="str">
        <f>IF(I1026=1,VstupniParametry_SKRYT!$I$6&amp;""&amp;$D$10,IF(I1026=2,VstupniParametry_SKRYT!$I$5,""))</f>
        <v/>
      </c>
      <c r="I1026" t="str">
        <f t="shared" si="990"/>
        <v/>
      </c>
    </row>
    <row r="1027" spans="1:9" ht="15" thickBot="1" x14ac:dyDescent="0.25">
      <c r="A1027" s="28">
        <v>1008</v>
      </c>
      <c r="B1027" s="95" t="str">
        <f t="shared" ref="B1027" si="1037">IF(AND(C1027="",D1027="",E1027),"",A1027)</f>
        <v/>
      </c>
      <c r="C1027" s="93"/>
      <c r="D1027" s="93"/>
      <c r="E1027" s="94"/>
      <c r="F1027" s="97" t="str">
        <f>IF(B1027="","",Vypocet_SKRYT!EB1013)</f>
        <v/>
      </c>
      <c r="G1027" s="98" t="str">
        <f t="shared" si="995"/>
        <v/>
      </c>
      <c r="H1027" t="str">
        <f>IF(I1027=1,VstupniParametry_SKRYT!$I$6&amp;""&amp;$D$10,IF(I1027=2,VstupniParametry_SKRYT!$I$5,""))</f>
        <v/>
      </c>
      <c r="I1027" t="str">
        <f t="shared" si="990"/>
        <v/>
      </c>
    </row>
    <row r="1028" spans="1:9" ht="15" thickBot="1" x14ac:dyDescent="0.25">
      <c r="A1028" s="28">
        <v>1009</v>
      </c>
      <c r="B1028" s="95" t="str">
        <f t="shared" ref="B1028" si="1038">IF(AND(C1028="",D1028="",E1028=""),"",A1028)</f>
        <v/>
      </c>
      <c r="C1028" s="91"/>
      <c r="D1028" s="92"/>
      <c r="E1028" s="91"/>
      <c r="F1028" s="97" t="str">
        <f>IF(B1028="","",Vypocet_SKRYT!EB1014)</f>
        <v/>
      </c>
      <c r="G1028" s="98" t="str">
        <f t="shared" si="995"/>
        <v/>
      </c>
      <c r="H1028" t="str">
        <f>IF(I1028=1,VstupniParametry_SKRYT!$I$6&amp;""&amp;$D$10,IF(I1028=2,VstupniParametry_SKRYT!$I$5,""))</f>
        <v/>
      </c>
      <c r="I1028" t="str">
        <f t="shared" si="990"/>
        <v/>
      </c>
    </row>
    <row r="1029" spans="1:9" ht="15" thickBot="1" x14ac:dyDescent="0.25">
      <c r="A1029" s="28">
        <v>1010</v>
      </c>
      <c r="B1029" s="95" t="str">
        <f t="shared" ref="B1029" si="1039">IF(AND(C1029="",D1029="",E1029),"",A1029)</f>
        <v/>
      </c>
      <c r="C1029" s="93"/>
      <c r="D1029" s="93"/>
      <c r="E1029" s="94"/>
      <c r="F1029" s="97" t="str">
        <f>IF(B1029="","",Vypocet_SKRYT!EB1015)</f>
        <v/>
      </c>
      <c r="G1029" s="98" t="str">
        <f t="shared" si="995"/>
        <v/>
      </c>
      <c r="H1029" t="str">
        <f>IF(I1029=1,VstupniParametry_SKRYT!$I$6&amp;""&amp;$D$10,IF(I1029=2,VstupniParametry_SKRYT!$I$5,""))</f>
        <v/>
      </c>
      <c r="I1029" t="str">
        <f t="shared" si="990"/>
        <v/>
      </c>
    </row>
    <row r="1030" spans="1:9" ht="15" thickBot="1" x14ac:dyDescent="0.25">
      <c r="A1030" s="28">
        <v>1011</v>
      </c>
      <c r="B1030" s="95" t="str">
        <f t="shared" ref="B1030" si="1040">IF(AND(C1030="",D1030="",E1030=""),"",A1030)</f>
        <v/>
      </c>
      <c r="C1030" s="91"/>
      <c r="D1030" s="92"/>
      <c r="E1030" s="91"/>
      <c r="F1030" s="97" t="str">
        <f>IF(B1030="","",Vypocet_SKRYT!EB1016)</f>
        <v/>
      </c>
      <c r="G1030" s="98" t="str">
        <f t="shared" si="995"/>
        <v/>
      </c>
      <c r="H1030" t="str">
        <f>IF(I1030=1,VstupniParametry_SKRYT!$I$6&amp;""&amp;$D$10,IF(I1030=2,VstupniParametry_SKRYT!$I$5,""))</f>
        <v/>
      </c>
      <c r="I1030" t="str">
        <f t="shared" si="990"/>
        <v/>
      </c>
    </row>
    <row r="1031" spans="1:9" ht="15" thickBot="1" x14ac:dyDescent="0.25">
      <c r="A1031" s="28">
        <v>1012</v>
      </c>
      <c r="B1031" s="95" t="str">
        <f t="shared" ref="B1031" si="1041">IF(AND(C1031="",D1031="",E1031),"",A1031)</f>
        <v/>
      </c>
      <c r="C1031" s="93"/>
      <c r="D1031" s="93"/>
      <c r="E1031" s="94"/>
      <c r="F1031" s="97" t="str">
        <f>IF(B1031="","",Vypocet_SKRYT!EB1017)</f>
        <v/>
      </c>
      <c r="G1031" s="98" t="str">
        <f t="shared" si="995"/>
        <v/>
      </c>
      <c r="H1031" t="str">
        <f>IF(I1031=1,VstupniParametry_SKRYT!$I$6&amp;""&amp;$D$10,IF(I1031=2,VstupniParametry_SKRYT!$I$5,""))</f>
        <v/>
      </c>
      <c r="I1031" t="str">
        <f t="shared" si="990"/>
        <v/>
      </c>
    </row>
    <row r="1032" spans="1:9" x14ac:dyDescent="0.2">
      <c r="B1032" s="9"/>
      <c r="C1032" s="9"/>
      <c r="D1032" s="10"/>
      <c r="E1032" s="9"/>
      <c r="F1032" s="10"/>
      <c r="G1032" s="44"/>
    </row>
    <row r="1033" spans="1:9" x14ac:dyDescent="0.2">
      <c r="B1033" s="10"/>
      <c r="C1033" s="10"/>
      <c r="D1033" s="10"/>
      <c r="E1033" s="9"/>
      <c r="F1033" s="10"/>
      <c r="G1033" s="44"/>
    </row>
    <row r="1034" spans="1:9" x14ac:dyDescent="0.2">
      <c r="B1034" s="9"/>
      <c r="C1034" s="9"/>
      <c r="D1034" s="10"/>
      <c r="E1034" s="9"/>
      <c r="F1034" s="10"/>
      <c r="G1034" s="44"/>
    </row>
    <row r="1035" spans="1:9" x14ac:dyDescent="0.2">
      <c r="B1035" s="10"/>
      <c r="C1035" s="10"/>
      <c r="D1035" s="10"/>
      <c r="E1035" s="9"/>
      <c r="F1035" s="10"/>
      <c r="G1035" s="44"/>
    </row>
    <row r="1036" spans="1:9" x14ac:dyDescent="0.2">
      <c r="B1036" s="9"/>
      <c r="C1036" s="9"/>
      <c r="D1036" s="10"/>
      <c r="E1036" s="9"/>
      <c r="F1036" s="10"/>
      <c r="G1036" s="44"/>
    </row>
    <row r="1037" spans="1:9" x14ac:dyDescent="0.2">
      <c r="B1037" s="10"/>
      <c r="C1037" s="10"/>
      <c r="D1037" s="10"/>
      <c r="E1037" s="9"/>
      <c r="F1037" s="10"/>
      <c r="G1037" s="44"/>
    </row>
    <row r="1038" spans="1:9" x14ac:dyDescent="0.2">
      <c r="B1038" s="9"/>
      <c r="C1038" s="9"/>
      <c r="D1038" s="10"/>
      <c r="E1038" s="9"/>
      <c r="F1038" s="10"/>
      <c r="G1038" s="44"/>
    </row>
    <row r="1039" spans="1:9" x14ac:dyDescent="0.2">
      <c r="B1039" s="10"/>
      <c r="C1039" s="10"/>
      <c r="D1039" s="10"/>
      <c r="E1039" s="9"/>
      <c r="F1039" s="10"/>
      <c r="G1039" s="44"/>
    </row>
    <row r="1040" spans="1:9" x14ac:dyDescent="0.2">
      <c r="B1040" s="9"/>
      <c r="C1040" s="9"/>
      <c r="D1040" s="10"/>
      <c r="E1040" s="9"/>
      <c r="F1040" s="10"/>
      <c r="G1040" s="44"/>
    </row>
    <row r="1041" spans="2:7" x14ac:dyDescent="0.2">
      <c r="B1041" s="10"/>
      <c r="C1041" s="10"/>
      <c r="D1041" s="10"/>
      <c r="E1041" s="9"/>
      <c r="F1041" s="10"/>
      <c r="G1041" s="44"/>
    </row>
    <row r="1042" spans="2:7" x14ac:dyDescent="0.2">
      <c r="B1042" s="9"/>
      <c r="C1042" s="9"/>
      <c r="D1042" s="10"/>
      <c r="E1042" s="9"/>
      <c r="F1042" s="10"/>
      <c r="G1042" s="44"/>
    </row>
    <row r="1043" spans="2:7" x14ac:dyDescent="0.2">
      <c r="B1043" s="10"/>
      <c r="C1043" s="10"/>
      <c r="D1043" s="10"/>
      <c r="E1043" s="9"/>
      <c r="F1043" s="10"/>
      <c r="G1043" s="44"/>
    </row>
    <row r="1044" spans="2:7" x14ac:dyDescent="0.2">
      <c r="B1044" s="9"/>
      <c r="C1044" s="9"/>
      <c r="D1044" s="10"/>
      <c r="E1044" s="9"/>
      <c r="F1044" s="10"/>
      <c r="G1044" s="44"/>
    </row>
    <row r="1045" spans="2:7" x14ac:dyDescent="0.2">
      <c r="B1045" s="10"/>
      <c r="C1045" s="10"/>
      <c r="D1045" s="10"/>
      <c r="E1045" s="9"/>
      <c r="F1045" s="10"/>
      <c r="G1045" s="44"/>
    </row>
    <row r="1046" spans="2:7" x14ac:dyDescent="0.2">
      <c r="B1046" s="9"/>
      <c r="C1046" s="9"/>
      <c r="D1046" s="10"/>
      <c r="E1046" s="9"/>
      <c r="F1046" s="10"/>
      <c r="G1046" s="44"/>
    </row>
    <row r="1047" spans="2:7" x14ac:dyDescent="0.2">
      <c r="B1047" s="10"/>
      <c r="C1047" s="10"/>
      <c r="D1047" s="10"/>
      <c r="E1047" s="9"/>
      <c r="F1047" s="10"/>
      <c r="G1047" s="44"/>
    </row>
    <row r="1048" spans="2:7" x14ac:dyDescent="0.2">
      <c r="B1048" s="9"/>
      <c r="C1048" s="9"/>
      <c r="D1048" s="10"/>
      <c r="E1048" s="9"/>
      <c r="F1048" s="10"/>
      <c r="G1048" s="44"/>
    </row>
    <row r="1049" spans="2:7" x14ac:dyDescent="0.2">
      <c r="B1049" s="10"/>
      <c r="C1049" s="10"/>
      <c r="D1049" s="10"/>
      <c r="E1049" s="9"/>
      <c r="F1049" s="10"/>
      <c r="G1049" s="44"/>
    </row>
  </sheetData>
  <sheetProtection algorithmName="SHA-512" hashValue="NweWmMYFeQ/aDMPMSO6WdphqYuvS8gZ/uZ8rkQCi0KWXZEDkLlgiKNm87jWSWzYtuN+iqaJA5rWqPdoKFMxmwg==" saltValue="VK7vkSHuO2Iq21FANdWqqg==" spinCount="100000" sheet="1" objects="1" scenarios="1"/>
  <protectedRanges>
    <protectedRange sqref="C20:E1031" name="Zadani dat"/>
    <protectedRange sqref="D10" name="Zadání roku"/>
  </protectedRanges>
  <mergeCells count="1">
    <mergeCell ref="D11:K11"/>
  </mergeCells>
  <phoneticPr fontId="20" type="noConversion"/>
  <conditionalFormatting sqref="B20">
    <cfRule type="expression" dxfId="11" priority="48">
      <formula>ISTEXT($C20)</formula>
    </cfRule>
  </conditionalFormatting>
  <conditionalFormatting sqref="B21 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B373 B375 B377 B379 B381 B383 B385 B387 B389 B391 B393 B395 B397 B399 B401 B403 B405 B407 B409 B411 B413 B415 B417 B419 B421 B423 B425 B427 B429 B431 B433 B435 B437 B439 B441 B443 B445 B447 B449 B451 B453 B455 B457 B459 B461 B463 B465 B467 B469 B471 B473 B475 B477 B479 B481 B483 B485 B487 B489 B491 B493 B495 B497 B499 B501 B503 B505 B507 B509 B511 B513 B515 B517 B519 B521 B523 B525 B527 B529 B531 B533 B535 B537 B539 B541 B543 B545 B547 B549 B551 B553 B555 B557 B559 B561 B563 B565 B567 B569 B571 B573 B575 B577 B579 B581 B583 B585 B587 B589 B591 B593 B595 B597 B599 B601 B603 B605 B607 B609 B611 B613 B615 B617 B619 B621 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cfRule type="expression" dxfId="10" priority="30">
      <formula>ISTEXT($C21)</formula>
    </cfRule>
  </conditionalFormatting>
  <conditionalFormatting sqref="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B310 B312 B314 B316 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B616 B618 B620 B622 B624 B626 B628 B630 B632 B634 B636 B638 B640 B642 B644 B646 B648 B650 B652 B654 B656 B658 B660 B662 B664 B666 B668 B670 B672 B674 B676 B678 B680 B682 B684 B686 B688 B690 B692 B694 B696 B698 B700 B702 B704 B706 B708 B710 B712 B714 B716 B718 B720 B722 B724 B726 B728 B730 B732 B734 B736 B738 B740 B742 B744 B746 B748 B750 B752 B754 B756 B758 B760 B762 B764 B766 B768 B770 B772 B774 B776 B778 B780 B782 B784 B786 B788 B790 B792 B794 B796 B798 B800 B802 B804 B806 B808 B810 B812 B814 B816 B818 B820 B822 B824 B826 B828 B830 B832 B834 B836 B838 B840 B842 B844 B846 B848 B850 B852 B854 B856 B858 B860 B862 B864 B866 B868 B870 B872 B874 B876 B878 B880 B882 B884 B886 B888 B890 B892 B894 B896 B898 B900 B902 B904 B906 B908 B910 B912 B914 B916 B918 B920 B922 B924 B926 B928 B930 B932 B934 B936 B938 B940 B942 B944 B946 B948 B950 B952 B954 B956 B958 B960 B962 B964 B966 B968 B970 B972 B974 B976 B978 B980 B982 B984 B986 B988 B990 B992 B994 B996 B998 B1000 B1002 B1004 B1006 B1008 B1010 B1012 B1014 B1016 B1018 B1020 B1022 B1024 B1026 B1028 B1030">
    <cfRule type="expression" dxfId="9" priority="6">
      <formula>ISTEXT($C22)</formula>
    </cfRule>
  </conditionalFormatting>
  <conditionalFormatting sqref="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B187 B189 B191 B193 B195 B197 B199 B201 B203 B205 B207 B209 B211 B213 B215 B217 B219 B221 B223 B225 B227 B229 B231 B233 B235 B237 B239 B241 B243 B245 B247 B249 B251 B253 B255 B257 B259 B261 B263 B265 B267 B269 B271 B273 B275 B277 B279 B281 B283 B285 B287 B289 B291 B293 B295 B297 B299 B301 B303 B305 B307 B309 B311 B313 B315 B317 B319 B321 B323 B325 B327 B329 B331 B333 B335 B337 B339 B341 B343 B345 B347 B349 B351 B353 B355 B357 B359 B361 B363 B365 B367 B369 B371 B373 B375 B377 B379 B381 B383 B385 B387 B389 B391 B393 B395 B397 B399 B401 B403 B405 B407 B409 B411 B413 B415 B417 B419 B421 B423 B425 B427 B429 B431 B433 B435 B437 B439 B441 B443 B445 B447 B449 B451 B453 B455 B457 B459 B461 B463 B465 B467 B469 B471 B473 B475 B477 B479 B481 B483 B485 B487 B489 B491 B493 B495 B497 B499 B501 B503 B505 B507 B509 B511 B513 B515 B517 B519 B521 B523 B525 B527 B529 B531 B533 B535 B537 B539 B541 B543 B545 B547 B549 B551 B553 B555 B557 B559 B561 B563 B565 B567 B569 B571 B573 B575 B577 B579 B581 B583 B585 B587 B589 B591 B593 B595 B597 B599 B601 B603 B605 B607 B609 B611 B613 B615 B617 B619 B621 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cfRule type="expression" dxfId="8" priority="5">
      <formula>ISTEXT($C23)</formula>
    </cfRule>
  </conditionalFormatting>
  <conditionalFormatting sqref="B1032:G1032 B1034:G1034 B1036:G1036 B1038:G1038 B1040:G1040 B1042:G1042 B1044:G1044 B1046:G1046 B1048:G1048">
    <cfRule type="expression" dxfId="7" priority="46">
      <formula>ISTEXT($C1032)</formula>
    </cfRule>
  </conditionalFormatting>
  <conditionalFormatting sqref="B1033:G1033 B1035:G1035 B1037:G1037 B1039:G1039 B1041:G1041 B1043:G1043 B1045:G1045 B1047:G1047 B1049:G1049">
    <cfRule type="expression" dxfId="6" priority="41">
      <formula>ISTEXT($C1033)</formula>
    </cfRule>
  </conditionalFormatting>
  <conditionalFormatting sqref="B20:H1031">
    <cfRule type="expression" dxfId="5" priority="2" stopIfTrue="1">
      <formula>OR($I20=1, $I20=2)</formula>
    </cfRule>
  </conditionalFormatting>
  <conditionalFormatting sqref="D11:K11">
    <cfRule type="expression" dxfId="4" priority="1">
      <formula>OR($D$10=2026,$D$10=2027,$D$10=2028,$D$10=2029,$D$10=2030)</formula>
    </cfRule>
  </conditionalFormatting>
  <conditionalFormatting sqref="F5">
    <cfRule type="expression" dxfId="3" priority="33">
      <formula>$E5&gt;0</formula>
    </cfRule>
  </conditionalFormatting>
  <conditionalFormatting sqref="F21:G21">
    <cfRule type="expression" dxfId="2" priority="27">
      <formula>ISTEXT($C21)</formula>
    </cfRule>
  </conditionalFormatting>
  <conditionalFormatting sqref="F23:G23 F25:G25 F27:G27 F29:G29 F31:G31 F33:G33 F35:G35 F37:G37 F39:G39 F41:G41 F43:G43 F45:G45 F47:G47 F49:G49 F51:G51 F53:G53 F55:G55 F57:G57 F59:G59 F61:G61 F63:G63 F65:G65 F67:G67 F69:G69 F71:G71 F73:G73 F75:G75 F77:G77 F79:G79 F81:G81 F83:G83 F85:G85 F87:G87 F89:G89 F91:G91 F93:G93 F95:G95 F97:G97 F99:G99 F101:G101 F103:G103 F105:G105 F107:G107 F109:G109 F111:G111 F113:G113 F115:G115 F117:G117 F119:G119 F121:G121 F123:G123 F125:G125 F127:G127 F129:G129 F131:G131 F133:G133 F135:G135 F137:G137 F139:G139 F141:G141 F143:G143 F145:G145 F147:G147 F149:G149 F151:G151 F153:G153 F155:G155 F157:G157 F159:G159 F161:G161 F163:G163 F165:G165 F167:G167 F169:G169 F171:G171 F173:G173 F175:G175 F177:G177 F179:G179 F181:G181 F183:G183 F185:G185 F187:G187 F189:G189 F191:G191 F193:G193 F195:G195 F197:G197 F199:G199 F201:G201 F203:G203 F205:G205 F207:G207 F209:G209 F211:G211 F213:G213 F215:G215 F217:G217 F219:G219 F221:G221 F223:G223 F225:G225 F227:G227 F229:G229 F231:G231 F233:G233 F235:G235 F237:G237 F239:G239 F241:G241 F243:G243 F245:G245 F247:G247 F249:G249 F251:G251 F253:G253 F255:G255 F257:G257 F259:G259 F261:G261 F263:G263 F265:G265 F267:G267 F269:G269 F271:G271 F273:G273 F275:G275 F277:G277 F279:G279 F281:G281 F283:G283 F285:G285 F287:G287 F289:G289 F291:G291 F293:G293 F295:G295 F297:G297 F299:G299 F301:G301 F303:G303 F305:G305 F307:G307 F309:G309 F311:G311 F313:G313 F315:G315 F317:G317 F319:G319 F321:G321 F323:G323 F325:G325 F327:G327 F329:G329 F331:G331 F333:G333 F335:G335 F337:G337 F339:G339 F341:G341 F343:G343 F345:G345 F347:G347 F349:G349 F351:G351 F353:G353 F355:G355 F357:G357 F359:G359 F361:G361 F363:G363 F365:G365 F367:G367 F369:G369 F371:G371 F373:G373 F375:G375 F377:G377 F379:G379 F381:G381 F383:G383 F385:G385 F387:G387 F389:G389 F391:G391 F393:G393 F395:G395 F397:G397 F399:G399 F401:G401 F403:G403 F405:G405 F407:G407 F409:G409 F411:G411 F413:G413 F415:G415 F417:G417 F419:G419 F421:G421 F423:G423 F425:G425 F427:G427 F429:G429 F431:G431 F433:G433 F435:G435 F437:G437 F439:G439 F441:G441 F443:G443 F445:G445 F447:G447 F449:G449 F451:G451 F453:G453 F455:G455 F457:G457 F459:G459 F461:G461 F463:G463 F465:G465 F467:G467 F469:G469 F471:G471 F473:G473 F475:G475 F477:G477 F479:G479 F481:G481 F483:G483 F485:G485 F487:G487 F489:G489 F491:G491 F493:G493 F495:G495 F497:G497 F499:G499 F501:G501 F503:G503 F505:G505 F507:G507 F509:G509 F511:G511 F513:G513 F515:G515 F517:G517 F519:G519 F521:G521 F523:G523 F525:G525 F527:G527 F529:G529 F531:G531 F533:G533 F535:G535 F537:G537 F539:G539 F541:G541 F543:G543 F545:G545 F547:G547 F549:G549 F551:G551 F553:G553 F555:G555 F557:G557 F559:G559 F561:G561 F563:G563 F565:G565 F567:G567 F569:G569 F571:G571 F573:G573 F575:G575 F577:G577 F579:G579 F581:G581 F583:G583 F585:G585 F587:G587 F589:G589 F591:G591 F593:G593 F595:G595 F597:G597 F599:G599 F601:G601 F603:G603 F605:G605 F607:G607 F609:G609 F611:G611 F613:G613 F615:G615 F617:G617 F619:G619 F621:G621 F623:G623 F625:G625 F627:G627 F629:G629 F631:G631 F633:G633 F635:G635 F637:G637 F639:G639 F641:G641 F643:G643 F645:G645 F647:G647 F649:G649 F651:G651 F653:G653 F655:G655 F657:G657 F659:G659 F661:G661 F663:G663 F665:G665 F667:G667 F669:G669 F671:G671 F673:G673 F675:G675 F677:G677 F679:G679 F681:G681 F683:G683 F685:G685 F687:G687 F689:G689 F691:G691 F693:G693 F695:G695 F697:G697 F699:G699 F701:G701 F703:G703 F705:G705 F707:G707 F709:G709 F711:G711 F713:G713 F715:G715 F717:G717 F719:G719 F721:G721 F723:G723 F725:G725 F727:G727 F729:G729 F731:G731 F733:G733 F735:G735 F737:G737 F739:G739 F741:G741 F743:G743 F745:G745 F747:G747 F749:G749 F751:G751 F753:G753 F755:G755 F757:G757 F759:G759 F761:G761 F763:G763 F765:G765 F767:G767 F769:G769 F771:G771 F773:G773 F775:G775 F777:G777 F779:G779 F781:G781 F783:G783 F785:G785 F787:G787 F789:G789 F791:G791 F793:G793 F795:G795 F797:G797 F799:G799 F801:G801 F803:G803 F805:G805 F807:G807 F809:G809 F811:G811 F813:G813 F815:G815 F817:G817 F819:G819 F821:G821 F823:G823 F825:G825 F827:G827 F829:G829 F831:G831 F833:G833 F835:G835 F837:G837 F839:G839 F841:G841 F843:G843 F845:G845 F847:G847 F849:G849 F851:G851 F853:G853 F855:G855 F857:G857 F859:G859 F861:G861 F863:G863 F865:G865 F867:G867 F869:G869 F871:G871 F873:G873 F875:G875 F877:G877 F879:G879 F881:G881 F883:G883 F885:G885 F887:G887 F889:G889 F891:G891 F893:G893 F895:G895 F897:G897 F899:G899 F901:G901 F903:G903 F905:G905 F907:G907 F909:G909 F911:G911 F913:G913 F915:G915 F917:G917 F919:G919 F921:G921 F923:G923 F925:G925 F927:G927 F929:G929 F931:G931 F933:G933 F935:G935 F937:G937 F939:G939 F941:G941 F943:G943 F945:G945 F947:G947 F949:G949 F951:G951 F953:G953 F955:G955 F957:G957 F959:G959 F961:G961 F963:G963 F965:G965 F967:G967 F969:G969 F971:G971 F973:G973 F975:G975 F977:G977 F979:G979 F981:G981 F983:G983 F985:G985 F987:G987 F989:G989 F991:G991 F993:G993 F995:G995 F997:G997 F999:G999 F1001:G1001 F1003:G1003 F1005:G1005 F1007:G1007 F1009:G1009 F1011:G1011 F1013:G1013 F1015:G1015 F1017:G1017 F1019:G1019 F1021:G1021 F1023:G1023 F1025:G1025 F1027:G1027 F1029:G1029 F1031:G1031">
    <cfRule type="expression" dxfId="1" priority="4">
      <formula>ISTEXT($C23)</formula>
    </cfRule>
  </conditionalFormatting>
  <dataValidations xWindow="706" yWindow="733" count="2">
    <dataValidation type="whole" allowBlank="1" showInputMessage="1" showErrorMessage="1" errorTitle="Zadán neplatný rok" promptTitle="Rok pořízení aktiva" prompt="Možno zadat hodnotu roku od 1 do roku 2030" sqref="E20:E1048576" xr:uid="{1D3503E1-D129-4E84-8D48-AF8129D48A38}">
      <formula1>1</formula1>
      <formula2>2030</formula2>
    </dataValidation>
    <dataValidation type="whole" operator="greaterThan" showInputMessage="1" showErrorMessage="1" prompt="Zadaná hodnota musí být větší než nula. " sqref="D20:D1048576" xr:uid="{B7671AE6-3F8D-4E9A-91F5-0300360C1C0D}">
      <formula1>0</formula1>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xWindow="706" yWindow="733" count="1">
        <x14:dataValidation type="list" allowBlank="1" showInputMessage="1" showErrorMessage="1" xr:uid="{39439CD4-66B7-4589-A4EE-A5F7A28CDAB0}">
          <x14:formula1>
            <xm:f>VstupniParametry_SKRYT!$F$5:$F$10</xm:f>
          </x14:formula1>
          <xm:sqref>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247F5-AF38-48F2-8BDC-8FE5B6539D1F}">
  <dimension ref="A6:T38"/>
  <sheetViews>
    <sheetView showGridLines="0" workbookViewId="0">
      <selection activeCell="H17" sqref="H17"/>
    </sheetView>
  </sheetViews>
  <sheetFormatPr defaultRowHeight="14.25" x14ac:dyDescent="0.2"/>
  <cols>
    <col min="1" max="1" width="6" customWidth="1"/>
    <col min="2" max="2" width="10.625" customWidth="1"/>
    <col min="3" max="9" width="14.625" customWidth="1"/>
  </cols>
  <sheetData>
    <row r="6" spans="1:20" ht="30" x14ac:dyDescent="0.4">
      <c r="B6" s="7" t="s">
        <v>10</v>
      </c>
    </row>
    <row r="7" spans="1:20" ht="23.25" x14ac:dyDescent="0.35">
      <c r="B7" s="74" t="s">
        <v>11</v>
      </c>
    </row>
    <row r="9" spans="1:20" ht="18" x14ac:dyDescent="0.25">
      <c r="A9" s="78" t="s">
        <v>12</v>
      </c>
      <c r="B9" s="78" t="s">
        <v>13</v>
      </c>
    </row>
    <row r="10" spans="1:20" ht="9.75" customHeight="1" thickBot="1" x14ac:dyDescent="0.3">
      <c r="B10" s="11"/>
    </row>
    <row r="11" spans="1:20" ht="17.25" thickTop="1" thickBot="1" x14ac:dyDescent="0.25">
      <c r="B11" s="110" t="s">
        <v>14</v>
      </c>
      <c r="C11" s="76">
        <v>2024</v>
      </c>
      <c r="D11" s="76">
        <v>2025</v>
      </c>
      <c r="E11" s="76">
        <v>2026</v>
      </c>
      <c r="F11" s="76">
        <v>2027</v>
      </c>
      <c r="G11" s="76">
        <v>2028</v>
      </c>
      <c r="H11" s="76">
        <v>2029</v>
      </c>
      <c r="I11" s="77">
        <v>2030</v>
      </c>
    </row>
    <row r="12" spans="1:20" ht="22.5" customHeight="1" thickBot="1" x14ac:dyDescent="0.25">
      <c r="B12" s="111"/>
      <c r="C12" s="86"/>
      <c r="D12" s="85"/>
      <c r="E12" s="85"/>
      <c r="F12" s="85"/>
      <c r="G12" s="85"/>
      <c r="H12" s="85"/>
      <c r="I12" s="87"/>
    </row>
    <row r="13" spans="1:20" ht="47.25" customHeight="1" thickTop="1" x14ac:dyDescent="0.2">
      <c r="B13" s="108" t="s">
        <v>15</v>
      </c>
      <c r="C13" s="108"/>
      <c r="D13" s="108"/>
      <c r="E13" s="108"/>
      <c r="F13" s="108"/>
      <c r="G13" s="108"/>
      <c r="H13" s="108"/>
      <c r="I13" s="108"/>
    </row>
    <row r="14" spans="1:20" ht="12.75" customHeight="1" x14ac:dyDescent="0.2">
      <c r="B14" s="75"/>
      <c r="C14" s="75"/>
      <c r="D14" s="75"/>
      <c r="E14" s="75"/>
      <c r="F14" s="75"/>
      <c r="G14" s="75"/>
      <c r="H14" s="75"/>
      <c r="I14" s="75"/>
    </row>
    <row r="16" spans="1:20" ht="19.5" x14ac:dyDescent="0.35">
      <c r="A16" s="78" t="s">
        <v>16</v>
      </c>
      <c r="B16" s="78" t="s">
        <v>17</v>
      </c>
      <c r="L16" s="27"/>
      <c r="M16" s="27"/>
      <c r="N16" s="27"/>
      <c r="O16" s="27"/>
      <c r="P16" s="27"/>
      <c r="Q16" s="27"/>
      <c r="R16" s="27"/>
      <c r="S16" s="27"/>
      <c r="T16" s="27"/>
    </row>
    <row r="17" spans="1:20" ht="15" x14ac:dyDescent="0.2">
      <c r="L17" s="27"/>
      <c r="M17" s="90"/>
      <c r="N17" s="90"/>
      <c r="O17" s="90"/>
      <c r="P17" s="90"/>
      <c r="Q17" s="90"/>
      <c r="R17" s="90"/>
      <c r="S17" s="90"/>
      <c r="T17" s="27"/>
    </row>
    <row r="18" spans="1:20" x14ac:dyDescent="0.2">
      <c r="L18" s="27"/>
      <c r="M18" s="27"/>
      <c r="N18" s="27"/>
      <c r="O18" s="27"/>
      <c r="P18" s="27"/>
      <c r="Q18" s="27"/>
      <c r="R18" s="27"/>
      <c r="S18" s="27"/>
      <c r="T18" s="27"/>
    </row>
    <row r="19" spans="1:20" x14ac:dyDescent="0.2">
      <c r="L19" s="27"/>
      <c r="M19" s="27"/>
      <c r="N19" s="27"/>
      <c r="O19" s="27"/>
      <c r="P19" s="27"/>
      <c r="Q19" s="27"/>
      <c r="R19" s="27"/>
      <c r="S19" s="27"/>
      <c r="T19" s="27"/>
    </row>
    <row r="20" spans="1:20" x14ac:dyDescent="0.2">
      <c r="L20" s="27"/>
      <c r="M20" s="27"/>
      <c r="N20" s="27"/>
      <c r="O20" s="27"/>
      <c r="P20" s="27"/>
      <c r="Q20" s="27"/>
      <c r="R20" s="27"/>
      <c r="S20" s="27"/>
      <c r="T20" s="27"/>
    </row>
    <row r="21" spans="1:20" ht="15" thickBot="1" x14ac:dyDescent="0.25"/>
    <row r="22" spans="1:20" ht="24" customHeight="1" thickBot="1" x14ac:dyDescent="0.25">
      <c r="B22" s="106" t="s">
        <v>18</v>
      </c>
      <c r="C22" s="83">
        <v>2026</v>
      </c>
      <c r="D22" s="76">
        <v>2027</v>
      </c>
      <c r="E22" s="76">
        <v>2028</v>
      </c>
      <c r="F22" s="76">
        <v>2029</v>
      </c>
      <c r="G22" s="84">
        <v>2030</v>
      </c>
      <c r="H22" s="81"/>
      <c r="I22" s="81"/>
    </row>
    <row r="23" spans="1:20" ht="15.75" thickBot="1" x14ac:dyDescent="0.25">
      <c r="B23" s="107"/>
      <c r="C23" s="99">
        <f>(0.004+0.6*((C12+D12+E12)/3))</f>
        <v>4.0000000000000001E-3</v>
      </c>
      <c r="D23" s="100">
        <f>(0.004+0.6*((D12+E12+F12)/3))</f>
        <v>4.0000000000000001E-3</v>
      </c>
      <c r="E23" s="100">
        <f>(0.004+0.6*((E12+F12+G12)/3))</f>
        <v>4.0000000000000001E-3</v>
      </c>
      <c r="F23" s="100">
        <f>(0.004+0.6*((F12+G12+H12)/3))</f>
        <v>4.0000000000000001E-3</v>
      </c>
      <c r="G23" s="101">
        <f>(0.004+0.6*((G12+H12+I12)/3))</f>
        <v>4.0000000000000001E-3</v>
      </c>
      <c r="H23" s="82"/>
      <c r="I23" s="82"/>
    </row>
    <row r="27" spans="1:20" ht="18" x14ac:dyDescent="0.25">
      <c r="A27" s="78" t="s">
        <v>19</v>
      </c>
      <c r="B27" s="78" t="s">
        <v>20</v>
      </c>
    </row>
    <row r="28" spans="1:20" ht="18" customHeight="1" x14ac:dyDescent="0.25">
      <c r="A28" s="78"/>
      <c r="B28" s="109" t="s">
        <v>21</v>
      </c>
      <c r="C28" s="109"/>
      <c r="D28" s="109"/>
      <c r="E28" s="109"/>
      <c r="F28" s="109"/>
      <c r="G28" s="109"/>
      <c r="H28" s="109"/>
      <c r="I28" s="109"/>
    </row>
    <row r="29" spans="1:20" ht="18" x14ac:dyDescent="0.25">
      <c r="A29" s="78"/>
      <c r="B29" s="109"/>
      <c r="C29" s="109"/>
      <c r="D29" s="109"/>
      <c r="E29" s="109"/>
      <c r="F29" s="109"/>
      <c r="G29" s="109"/>
      <c r="H29" s="109"/>
      <c r="I29" s="109"/>
    </row>
    <row r="30" spans="1:20" ht="7.5" customHeight="1" x14ac:dyDescent="0.25">
      <c r="A30" s="78"/>
      <c r="B30" s="80"/>
      <c r="C30" s="80"/>
      <c r="D30" s="80"/>
      <c r="E30" s="80"/>
      <c r="F30" s="80"/>
      <c r="G30" s="80"/>
      <c r="H30" s="80"/>
      <c r="I30" s="80"/>
    </row>
    <row r="31" spans="1:20" ht="16.5" x14ac:dyDescent="0.3">
      <c r="B31" s="11" t="s">
        <v>22</v>
      </c>
      <c r="C31" s="11"/>
      <c r="D31" s="79">
        <v>0.01</v>
      </c>
    </row>
    <row r="32" spans="1:20" ht="16.5" x14ac:dyDescent="0.3">
      <c r="B32" s="11" t="s">
        <v>23</v>
      </c>
      <c r="C32" s="11"/>
      <c r="D32" s="79">
        <v>0.06</v>
      </c>
    </row>
    <row r="33" spans="2:7" ht="15.75" thickBot="1" x14ac:dyDescent="0.3">
      <c r="B33" s="11"/>
      <c r="C33" s="11"/>
      <c r="D33" s="11"/>
    </row>
    <row r="34" spans="2:7" ht="16.5" thickBot="1" x14ac:dyDescent="0.25">
      <c r="B34" s="106" t="s">
        <v>24</v>
      </c>
      <c r="C34" s="83">
        <v>2026</v>
      </c>
      <c r="D34" s="76">
        <v>2027</v>
      </c>
      <c r="E34" s="76">
        <v>2028</v>
      </c>
      <c r="F34" s="76">
        <v>2029</v>
      </c>
      <c r="G34" s="84">
        <v>2030</v>
      </c>
    </row>
    <row r="35" spans="2:7" ht="15.75" thickBot="1" x14ac:dyDescent="0.25">
      <c r="B35" s="107"/>
      <c r="C35" s="99">
        <f>ROUND(IF(AND(C23&gt;$D$31,C23&lt;$D$32),C23,IF(C23&lt;=$D$31,$D$31,IF(C23&gt;=$D$32,$D$32,""))),3)</f>
        <v>0.01</v>
      </c>
      <c r="D35" s="99">
        <f>ROUND(IF(AND(D23&gt;$D$31,D23&lt;$D$32),D23,IF(D23&lt;=$D$31,$D$31,IF(D23&gt;=$D$32,$D$32,""))),3)</f>
        <v>0.01</v>
      </c>
      <c r="E35" s="99">
        <f>ROUND(IF(AND(E23&gt;$D$31,E23&lt;$D$32),E23,IF(E23&lt;=$D$31,$D$31,IF(E23&gt;=$D$32,$D$32,""))),3)</f>
        <v>0.01</v>
      </c>
      <c r="F35" s="99">
        <f>ROUND(IF(AND(F23&gt;$D$31,F23&lt;$D$32),F23,IF(F23&lt;=$D$31,$D$31,IF(F23&gt;=$D$32,$D$32,""))),3)</f>
        <v>0.01</v>
      </c>
      <c r="G35" s="99">
        <f>ROUND(IF(AND(G23&gt;$D$31,G23&lt;$D$32),G23,IF(G23&lt;=$D$31,$D$31,IF(G23&gt;=$D$32,$D$32,""))),3)</f>
        <v>0.01</v>
      </c>
    </row>
    <row r="36" spans="2:7" ht="15" x14ac:dyDescent="0.25">
      <c r="B36" s="11"/>
      <c r="C36" s="11"/>
      <c r="D36" s="11"/>
    </row>
    <row r="38" spans="2:7" ht="65.25" customHeight="1" x14ac:dyDescent="0.2"/>
  </sheetData>
  <sheetProtection algorithmName="SHA-512" hashValue="usjvAQufsWHn7wbOCx+nJ7T6B8N9QRYUQfmgChx9BnMkIWYJ7yYM6KBV301LBGTdTpGgPiPwdBeMCe4kCk37cA==" saltValue="Lk06buv3rSQ/PtYORVm4Lg==" spinCount="100000" sheet="1" objects="1" scenarios="1"/>
  <protectedRanges>
    <protectedRange sqref="C12:I12" name="ZadaniIPV"/>
  </protectedRanges>
  <mergeCells count="5">
    <mergeCell ref="B34:B35"/>
    <mergeCell ref="B13:I13"/>
    <mergeCell ref="B28:I29"/>
    <mergeCell ref="B22:B23"/>
    <mergeCell ref="B11:B12"/>
  </mergeCells>
  <pageMargins left="0.7" right="0.7" top="0.78740157499999996" bottom="0.78740157499999996"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F544-FC53-47AA-BD92-59C287596C89}">
  <sheetPr>
    <tabColor theme="7" tint="-0.249977111117893"/>
  </sheetPr>
  <dimension ref="B4:CC1020"/>
  <sheetViews>
    <sheetView showGridLines="0" workbookViewId="0">
      <pane xSplit="5" ySplit="8" topLeftCell="AO9" activePane="bottomRight" state="frozen"/>
      <selection pane="topRight" activeCell="F1" sqref="F1"/>
      <selection pane="bottomLeft" activeCell="A8" sqref="A8"/>
      <selection pane="bottomRight" activeCell="E38" sqref="E38"/>
    </sheetView>
  </sheetViews>
  <sheetFormatPr defaultRowHeight="14.25" x14ac:dyDescent="0.2"/>
  <cols>
    <col min="3" max="3" width="39.375" customWidth="1"/>
    <col min="4" max="4" width="14.75" customWidth="1"/>
    <col min="5" max="5" width="21" customWidth="1"/>
    <col min="6" max="6" width="2.625" customWidth="1"/>
    <col min="7" max="7" width="1.25" customWidth="1"/>
    <col min="8" max="8" width="1.75" customWidth="1"/>
    <col min="9" max="9" width="1.875" customWidth="1"/>
    <col min="10" max="10" width="5.25" customWidth="1"/>
    <col min="11" max="11" width="1.25" customWidth="1"/>
    <col min="12" max="12" width="2.5" customWidth="1"/>
    <col min="13" max="13" width="1.75" customWidth="1"/>
    <col min="14" max="14" width="1.25" customWidth="1"/>
    <col min="15" max="15" width="1.625" customWidth="1"/>
    <col min="16" max="16" width="1.75" customWidth="1"/>
    <col min="17" max="17" width="5.5" customWidth="1"/>
    <col min="18" max="18" width="1.25" customWidth="1"/>
    <col min="19" max="19" width="1.875" customWidth="1"/>
    <col min="20" max="20" width="1.625" customWidth="1"/>
    <col min="21" max="21" width="1.25" customWidth="1"/>
    <col min="22" max="22" width="1.625" customWidth="1"/>
    <col min="23" max="23" width="1.75" customWidth="1"/>
    <col min="24" max="24" width="5.5" customWidth="1"/>
    <col min="25" max="25" width="1.25" customWidth="1"/>
    <col min="26" max="26" width="2.5" customWidth="1"/>
    <col min="27" max="27" width="1.625" customWidth="1"/>
    <col min="28" max="28" width="1.25" customWidth="1"/>
    <col min="29" max="29" width="1.625" customWidth="1"/>
    <col min="30" max="30" width="1.75" customWidth="1"/>
    <col min="31" max="31" width="5.5" customWidth="1"/>
    <col min="32" max="32" width="1.25" customWidth="1"/>
    <col min="33" max="33" width="2" customWidth="1"/>
    <col min="34" max="34" width="1.625" customWidth="1"/>
    <col min="35" max="35" width="1.25" customWidth="1"/>
    <col min="36" max="36" width="1.625" customWidth="1"/>
    <col min="37" max="37" width="1.75" customWidth="1"/>
    <col min="38" max="38" width="5.5" customWidth="1"/>
    <col min="39" max="39" width="1.25" customWidth="1"/>
    <col min="40" max="40" width="2" customWidth="1"/>
    <col min="41" max="41" width="1.625" customWidth="1"/>
    <col min="42" max="42" width="1.25" customWidth="1"/>
    <col min="43" max="43" width="1.625" customWidth="1"/>
    <col min="44" max="44" width="1.75" customWidth="1"/>
    <col min="45" max="45" width="5.5" customWidth="1"/>
    <col min="46" max="46" width="1.25" customWidth="1"/>
    <col min="47" max="47" width="2.25" customWidth="1"/>
    <col min="48" max="48" width="1.625" customWidth="1"/>
    <col min="49" max="49" width="1.25" customWidth="1"/>
    <col min="50" max="50" width="1.625" customWidth="1"/>
    <col min="51" max="51" width="1.75" customWidth="1"/>
    <col min="52" max="52" width="5.5" customWidth="1"/>
    <col min="53" max="53" width="1.25" customWidth="1"/>
    <col min="54" max="54" width="2.25" customWidth="1"/>
    <col min="55" max="55" width="1.625" customWidth="1"/>
    <col min="56" max="56" width="1.25" customWidth="1"/>
    <col min="57" max="57" width="1.625" customWidth="1"/>
    <col min="58" max="58" width="1.75" customWidth="1"/>
    <col min="59" max="59" width="5.5" customWidth="1"/>
    <col min="60" max="60" width="1.25" customWidth="1"/>
    <col min="61" max="61" width="2" customWidth="1"/>
    <col min="62" max="62" width="3.875" customWidth="1"/>
    <col min="63" max="63" width="9" customWidth="1"/>
    <col min="64" max="64" width="1.75" customWidth="1"/>
    <col min="65" max="65" width="11" customWidth="1"/>
    <col min="66" max="66" width="1.75" customWidth="1"/>
    <col min="67" max="67" width="13.75" customWidth="1"/>
    <col min="68" max="68" width="1.75" customWidth="1"/>
    <col min="69" max="69" width="10.5" customWidth="1"/>
    <col min="70" max="70" width="1.75" customWidth="1"/>
    <col min="71" max="71" width="11.375" customWidth="1"/>
    <col min="72" max="72" width="1.75" customWidth="1"/>
    <col min="73" max="73" width="11.375" customWidth="1"/>
    <col min="74" max="74" width="1.75" customWidth="1"/>
    <col min="75" max="75" width="15.625" customWidth="1"/>
    <col min="76" max="76" width="1.75" customWidth="1"/>
    <col min="77" max="77" width="14.375" customWidth="1"/>
    <col min="78" max="78" width="2.875" customWidth="1"/>
    <col min="79" max="79" width="11.75" customWidth="1"/>
    <col min="80" max="80" width="1.25" customWidth="1"/>
    <col min="81" max="81" width="12.25" customWidth="1"/>
  </cols>
  <sheetData>
    <row r="4" spans="2:81" ht="30" x14ac:dyDescent="0.4">
      <c r="B4" s="7" t="s">
        <v>0</v>
      </c>
    </row>
    <row r="5" spans="2:81" ht="18" x14ac:dyDescent="0.25">
      <c r="B5" s="20" t="s">
        <v>25</v>
      </c>
    </row>
    <row r="6" spans="2:81" ht="15" x14ac:dyDescent="0.2">
      <c r="B6" s="42" t="str">
        <f>"Výpočet přiměřeného zisku pro rok "&amp;Zisk!D10</f>
        <v>Výpočet přiměřeného zisku pro rok 2025</v>
      </c>
    </row>
    <row r="7" spans="2:81" ht="15" thickBot="1" x14ac:dyDescent="0.25"/>
    <row r="8" spans="2:81" ht="57.75" customHeight="1" thickBot="1" x14ac:dyDescent="0.25">
      <c r="B8" s="12" t="s">
        <v>26</v>
      </c>
      <c r="C8" s="13" t="s">
        <v>6</v>
      </c>
      <c r="D8" s="14" t="s">
        <v>8</v>
      </c>
      <c r="E8" s="14" t="s">
        <v>7</v>
      </c>
      <c r="F8" s="15"/>
      <c r="G8" s="115" t="s">
        <v>27</v>
      </c>
      <c r="H8" s="116"/>
      <c r="I8" s="116"/>
      <c r="J8" s="116"/>
      <c r="K8" s="116"/>
      <c r="L8" s="117"/>
      <c r="M8" s="16"/>
      <c r="N8" s="115" t="s">
        <v>28</v>
      </c>
      <c r="O8" s="116"/>
      <c r="P8" s="116"/>
      <c r="Q8" s="116"/>
      <c r="R8" s="116"/>
      <c r="S8" s="117"/>
      <c r="T8" s="4"/>
      <c r="U8" s="118">
        <v>2025</v>
      </c>
      <c r="V8" s="119"/>
      <c r="W8" s="119"/>
      <c r="X8" s="119"/>
      <c r="Y8" s="119"/>
      <c r="Z8" s="120"/>
      <c r="AA8" s="43"/>
      <c r="AB8" s="112">
        <v>2026</v>
      </c>
      <c r="AC8" s="113"/>
      <c r="AD8" s="113"/>
      <c r="AE8" s="113"/>
      <c r="AF8" s="113"/>
      <c r="AG8" s="114"/>
      <c r="AH8" s="4"/>
      <c r="AI8" s="112">
        <v>2027</v>
      </c>
      <c r="AJ8" s="113"/>
      <c r="AK8" s="113"/>
      <c r="AL8" s="113"/>
      <c r="AM8" s="113"/>
      <c r="AN8" s="114"/>
      <c r="AO8" s="4"/>
      <c r="AP8" s="112">
        <v>2028</v>
      </c>
      <c r="AQ8" s="113"/>
      <c r="AR8" s="113"/>
      <c r="AS8" s="113"/>
      <c r="AT8" s="113"/>
      <c r="AU8" s="114"/>
      <c r="AV8" s="4"/>
      <c r="AW8" s="112">
        <v>2029</v>
      </c>
      <c r="AX8" s="113"/>
      <c r="AY8" s="113"/>
      <c r="AZ8" s="113"/>
      <c r="BA8" s="113"/>
      <c r="BB8" s="114"/>
      <c r="BC8" s="4"/>
      <c r="BD8" s="112">
        <v>2030</v>
      </c>
      <c r="BE8" s="113"/>
      <c r="BF8" s="113"/>
      <c r="BG8" s="113"/>
      <c r="BH8" s="113"/>
      <c r="BI8" s="113"/>
      <c r="BK8" s="17" t="s">
        <v>27</v>
      </c>
      <c r="BL8" s="2"/>
      <c r="BM8" s="17" t="s">
        <v>29</v>
      </c>
      <c r="BN8" s="2"/>
      <c r="BO8" s="17">
        <v>2025</v>
      </c>
      <c r="BP8" s="2"/>
      <c r="BQ8" s="17">
        <v>2026</v>
      </c>
      <c r="BR8" s="2"/>
      <c r="BS8" s="17">
        <v>2027</v>
      </c>
      <c r="BT8" s="2"/>
      <c r="BU8" s="17">
        <v>2028</v>
      </c>
      <c r="BV8" s="2"/>
      <c r="BW8" s="17">
        <v>2029</v>
      </c>
      <c r="BX8" s="2"/>
      <c r="BY8" s="17">
        <v>2030</v>
      </c>
      <c r="CA8" s="18" t="s">
        <v>30</v>
      </c>
      <c r="CC8" s="19" t="s">
        <v>31</v>
      </c>
    </row>
    <row r="9" spans="2:81" ht="18" customHeight="1" x14ac:dyDescent="0.2">
      <c r="B9" s="28" t="str">
        <f>Zisk!B20</f>
        <v/>
      </c>
      <c r="C9" s="28">
        <f>Zisk!C20</f>
        <v>0</v>
      </c>
      <c r="D9" s="28">
        <f>Zisk!E20</f>
        <v>0</v>
      </c>
      <c r="E9" s="29">
        <f>Zisk!D20</f>
        <v>0</v>
      </c>
      <c r="F9" s="29"/>
      <c r="G9" s="28" t="str">
        <f>IF($D9&lt;=2021,"(","")</f>
        <v>(</v>
      </c>
      <c r="H9" s="28" t="str">
        <f>IF($D9&lt;=2021,"1","")</f>
        <v>1</v>
      </c>
      <c r="I9" s="28" t="str">
        <f>IF($D9&lt;=2021,"+","")</f>
        <v>+</v>
      </c>
      <c r="J9" s="30">
        <f>IF($D9&lt;=2021,VstupniParametry_SKRYT!$D$5,"")</f>
        <v>0.02</v>
      </c>
      <c r="K9" s="28" t="str">
        <f>IF($D9&lt;=2021,")","")</f>
        <v>)</v>
      </c>
      <c r="L9" s="31">
        <f>IF($D9&lt;=2021,COUNTIF(Vypocet_SKRYT!T6:AS6,"&gt;=1"),"")</f>
        <v>0</v>
      </c>
      <c r="M9" s="32" t="str">
        <f>IF($D9&lt;=2021,"x","")</f>
        <v>x</v>
      </c>
      <c r="N9" s="28" t="str">
        <f>IF($D9&lt;=2024,"(","")</f>
        <v>(</v>
      </c>
      <c r="O9" s="28" t="str">
        <f>IF($D9&lt;=2024,"1","")</f>
        <v>1</v>
      </c>
      <c r="P9" s="28" t="str">
        <f>IF($D9&lt;=2024,"+","")</f>
        <v>+</v>
      </c>
      <c r="Q9" s="30">
        <f>IF($D9&lt;=2024,VstupniParametry_SKRYT!$D$6,"")</f>
        <v>0.06</v>
      </c>
      <c r="R9" s="28" t="str">
        <f>IF($D9&lt;=2024,")","")</f>
        <v>)</v>
      </c>
      <c r="S9" s="31">
        <f>IF($D9&lt;=2024,COUNTIFS(Vypocet_SKRYT!AT6:AV6,"&gt;=1"),"")</f>
        <v>0</v>
      </c>
      <c r="T9" s="32" t="str">
        <f>IF($D9&lt;=2024,"x","")</f>
        <v>x</v>
      </c>
      <c r="U9" s="28" t="str">
        <f>IF($D9&lt;=2025,"(","")</f>
        <v>(</v>
      </c>
      <c r="V9" s="28" t="str">
        <f>IF($D9&lt;=2025,"1","")</f>
        <v>1</v>
      </c>
      <c r="W9" s="28" t="str">
        <f>IF($D9&lt;=2025,"+","")</f>
        <v>+</v>
      </c>
      <c r="X9" s="30">
        <f>IF($D9&lt;=2025,VstupniParametry_SKRYT!$D$9,"")</f>
        <v>1.7999999999999999E-2</v>
      </c>
      <c r="Y9" s="28" t="str">
        <f>IF($D9&lt;=2025,")","")</f>
        <v>)</v>
      </c>
      <c r="Z9" s="31">
        <f>IF(AND(D9&lt;2025,2025&lt;=Zisk!$D$10),1,IF(D9=2025,0,""))</f>
        <v>1</v>
      </c>
      <c r="AA9" s="32" t="str">
        <f>IF(AND($D9&lt;=2025,Zisk!$D$10&gt;=2026),"x","")</f>
        <v/>
      </c>
      <c r="AB9" s="28" t="str">
        <f>IF(AND($D9&lt;=2026,Zisk!$D$10&gt;=2026),"(","")</f>
        <v/>
      </c>
      <c r="AC9" s="28" t="str">
        <f>IF(AND($D9&lt;=2026,Zisk!$D$10&gt;=2026),"1","")</f>
        <v/>
      </c>
      <c r="AD9" s="28" t="str">
        <f>IF(AND($D9&lt;=2026,Zisk!$D$10&gt;=2026),"+","")</f>
        <v/>
      </c>
      <c r="AE9" s="30" t="str">
        <f>IF(AND($D9&lt;=2026,Zisk!$D$10&gt;=2026),VstupniParametry_SKRYT!$D$10,"")</f>
        <v/>
      </c>
      <c r="AF9" s="28" t="str">
        <f>IF(AND($D9&lt;=2026,Zisk!$D$10&gt;=2026),")","")</f>
        <v/>
      </c>
      <c r="AG9" s="31" t="str">
        <f>IF(AND(D9&lt;2026,2026&lt;=Zisk!$D$10),1,IF(D9=2026,0,""))</f>
        <v/>
      </c>
      <c r="AH9" s="32" t="str">
        <f>IF(AND($D9&lt;=2026,Zisk!$D$10&gt;=2027),"x","")</f>
        <v/>
      </c>
      <c r="AI9" s="28" t="str">
        <f>IF(AND($D9&lt;=2027,Zisk!$D$10&gt;=2027),"(","")</f>
        <v/>
      </c>
      <c r="AJ9" s="28" t="str">
        <f>IF(AND($D9&lt;=2027,Zisk!$D$10&gt;=2027),"1","")</f>
        <v/>
      </c>
      <c r="AK9" s="28" t="str">
        <f>IF(AND($D9&lt;=2027,Zisk!$D$10&gt;=2027),"+","")</f>
        <v/>
      </c>
      <c r="AL9" s="30" t="str">
        <f>IF(AND($D9&lt;=2027,Zisk!$D$10&gt;=2027),VstupniParametry_SKRYT!$D$11,"")</f>
        <v/>
      </c>
      <c r="AM9" s="28" t="str">
        <f>IF(AND($D9&lt;=2027,Zisk!$D$10&gt;=2027),")","")</f>
        <v/>
      </c>
      <c r="AN9" s="31" t="str">
        <f>IF(AND(D9&lt;2027,2027&lt;=Zisk!$D$10),1,IF(D9=2027,0,""))</f>
        <v/>
      </c>
      <c r="AO9" s="32" t="str">
        <f>IF(AND($D9&lt;=2027,Zisk!$D$10&gt;=2028),"x","")</f>
        <v/>
      </c>
      <c r="AP9" s="28" t="str">
        <f>IF(AND($D9&lt;=2028,Zisk!$D$10&gt;=2028),"(","")</f>
        <v/>
      </c>
      <c r="AQ9" s="28" t="str">
        <f>IF(AND($D9&lt;=2028,Zisk!$D$10&gt;=2028),"1","")</f>
        <v/>
      </c>
      <c r="AR9" s="28" t="str">
        <f>IF(AND($D9&lt;=2028,Zisk!$D$10&gt;=2028),"+","")</f>
        <v/>
      </c>
      <c r="AS9" s="30" t="str">
        <f>IF(AND($D9&lt;=2028,Zisk!$D$10&gt;=2028),VstupniParametry_SKRYT!$D$12,"")</f>
        <v/>
      </c>
      <c r="AT9" s="28" t="str">
        <f>IF(AND($D9&lt;=2028,Zisk!$D$10&gt;=2028),")","")</f>
        <v/>
      </c>
      <c r="AU9" s="31" t="str">
        <f>IF(AND(D9&lt;2028,2028&lt;=Zisk!$D$10),1,IF(D9=2028,0,""))</f>
        <v/>
      </c>
      <c r="AV9" s="32" t="str">
        <f>IF(AND($D9&lt;=2028,Zisk!$D$10&gt;=2029),"x","")</f>
        <v/>
      </c>
      <c r="AW9" s="28" t="str">
        <f>IF(AND($D9&lt;=2029,Zisk!$D$10&gt;=2029),"(","")</f>
        <v/>
      </c>
      <c r="AX9" s="28" t="str">
        <f>IF(AND($D9&lt;=2029,Zisk!$D$10&gt;=2029),"1","")</f>
        <v/>
      </c>
      <c r="AY9" s="28" t="str">
        <f>IF(AND($D9&lt;=2029,Zisk!$D$10&gt;=2029),"+","")</f>
        <v/>
      </c>
      <c r="AZ9" s="30" t="str">
        <f>IF(AND($D9&lt;=2029,Zisk!$D$10&gt;=2029),VstupniParametry_SKRYT!$D$13,"")</f>
        <v/>
      </c>
      <c r="BA9" s="28" t="str">
        <f>IF(AND($D9&lt;=2029,Zisk!$D$10&gt;=2029),")","")</f>
        <v/>
      </c>
      <c r="BB9" s="31" t="str">
        <f>IF(AND(D9&lt;2029,2029&lt;=Zisk!$D$10),1,IF(D9=2029,0,""))</f>
        <v/>
      </c>
      <c r="BC9" s="32" t="str">
        <f>IF(AND($D9&lt;=2029,Zisk!$D$10&gt;=2030),"x","")</f>
        <v/>
      </c>
      <c r="BD9" s="28" t="str">
        <f>IF(AND($D9&lt;=2030,Zisk!$D$10&gt;=2030),"(","")</f>
        <v/>
      </c>
      <c r="BE9" s="28" t="str">
        <f>IF(AND($D9&lt;=2030,Zisk!$D$10&gt;=2030),"1","")</f>
        <v/>
      </c>
      <c r="BF9" s="28" t="str">
        <f>IF(AND($D9&lt;=2030,Zisk!$D$10&gt;=2030),"+","")</f>
        <v/>
      </c>
      <c r="BG9" s="30" t="str">
        <f>IF(AND($D9&lt;=2030,Zisk!$D$10&gt;=2030),VstupniParametry_SKRYT!$D$14,"")</f>
        <v/>
      </c>
      <c r="BH9" s="28" t="str">
        <f>IF(AND($D9&lt;=2030,Zisk!$D$10&gt;=2030),")","")</f>
        <v/>
      </c>
      <c r="BI9" s="31" t="str">
        <f>IF(AND(D9&lt;2030,2030&lt;=Zisk!$D$10),1,IF(D9=2030,0,""))</f>
        <v/>
      </c>
      <c r="BJ9" s="33" t="s">
        <v>32</v>
      </c>
      <c r="BK9" s="30">
        <f t="shared" ref="BK9" si="0">IF(J9="","",(1+J9)^L9)</f>
        <v>1</v>
      </c>
      <c r="BL9" s="28" t="str">
        <f t="shared" ref="BL9" si="1">M9</f>
        <v>x</v>
      </c>
      <c r="BM9" s="34">
        <f t="shared" ref="BM9" si="2">IF(J9="","",(1+Q9)^S9)</f>
        <v>1</v>
      </c>
      <c r="BN9" s="30" t="str">
        <f t="shared" ref="BN9" si="3">T9</f>
        <v>x</v>
      </c>
      <c r="BO9" s="34">
        <f>IF(X9="","",IF(BO$8=$D9,1,(1+X9)^Z9))</f>
        <v>1.018</v>
      </c>
      <c r="BP9" s="34" t="str">
        <f>AA9</f>
        <v/>
      </c>
      <c r="BQ9" s="34" t="str">
        <f>IF(AE9="","",(1+AE9)^AG9)</f>
        <v/>
      </c>
      <c r="BR9" s="34" t="str">
        <f>AH9</f>
        <v/>
      </c>
      <c r="BS9" s="34" t="str">
        <f>IF(AL9="","",(1+AL9)^AN9)</f>
        <v/>
      </c>
      <c r="BT9" s="34" t="str">
        <f>AO9</f>
        <v/>
      </c>
      <c r="BU9" s="34" t="str">
        <f>IF(AS9="","",(1+AS9)^AU9)</f>
        <v/>
      </c>
      <c r="BV9" s="34" t="str">
        <f>AV9</f>
        <v/>
      </c>
      <c r="BW9" s="34" t="str">
        <f>IF(AZ9="","",(1+AZ9)^BB9)</f>
        <v/>
      </c>
      <c r="BX9" s="34" t="str">
        <f>BC9</f>
        <v/>
      </c>
      <c r="BY9" s="34" t="str">
        <f>IF(BG9="","",(1+BG9)^BI9)</f>
        <v/>
      </c>
      <c r="BZ9" s="33" t="s">
        <v>32</v>
      </c>
      <c r="CA9" s="34">
        <f>IF(BK9="",1,BK9)*IF(BM9="",1,BM9)*IF(BO9="",1,BO9)*IF(BQ9="",1,BQ9)*IF(BS9="",1,BS9)*IF(BU9="",1,BU9)*IF(BW9="",1,BW9)*IF(BY9="",1,BY9)</f>
        <v>1.018</v>
      </c>
      <c r="CB9" s="28"/>
      <c r="CC9" s="29">
        <f>IF(D9&gt;Zisk!$D$10,"",E9*CA9)</f>
        <v>0</v>
      </c>
    </row>
    <row r="10" spans="2:81" x14ac:dyDescent="0.2">
      <c r="B10" s="35" t="str">
        <f>Zisk!B21</f>
        <v/>
      </c>
      <c r="C10" s="35">
        <f>Zisk!C21</f>
        <v>0</v>
      </c>
      <c r="D10" s="35">
        <f>Zisk!E21</f>
        <v>0</v>
      </c>
      <c r="E10" s="36">
        <f>Zisk!D21</f>
        <v>0</v>
      </c>
      <c r="F10" s="36"/>
      <c r="G10" s="35" t="str">
        <f>IF($D10&lt;=2021,"(","")</f>
        <v>(</v>
      </c>
      <c r="H10" s="35" t="str">
        <f>IF($D10&lt;=2021,"1","")</f>
        <v>1</v>
      </c>
      <c r="I10" s="35" t="str">
        <f>IF($D10&lt;=2021,"+","")</f>
        <v>+</v>
      </c>
      <c r="J10" s="37">
        <f>IF($D10&lt;=2021,VstupniParametry_SKRYT!$D$5,"")</f>
        <v>0.02</v>
      </c>
      <c r="K10" s="35" t="str">
        <f>IF($D10&lt;=2021,")","")</f>
        <v>)</v>
      </c>
      <c r="L10" s="38">
        <f>IF($D10&lt;=2021,COUNTIF(Vypocet_SKRYT!T7:AS7,"&gt;=1"),"")</f>
        <v>0</v>
      </c>
      <c r="M10" s="39" t="str">
        <f>IF($D10&lt;=2021,"x","")</f>
        <v>x</v>
      </c>
      <c r="N10" s="35" t="str">
        <f>IF($D10&lt;=2024,"(","")</f>
        <v>(</v>
      </c>
      <c r="O10" s="35" t="str">
        <f>IF($D10&lt;=2024,"1","")</f>
        <v>1</v>
      </c>
      <c r="P10" s="35" t="str">
        <f>IF($D10&lt;=2024,"+","")</f>
        <v>+</v>
      </c>
      <c r="Q10" s="37">
        <f>IF($D10&lt;=2024,VstupniParametry_SKRYT!$D$6,"")</f>
        <v>0.06</v>
      </c>
      <c r="R10" s="35" t="str">
        <f>IF($D10&lt;=2024,")","")</f>
        <v>)</v>
      </c>
      <c r="S10" s="38">
        <f>IF($D10&lt;=2024,COUNTIFS(Vypocet_SKRYT!AT7:AV7,"&gt;=1"),"")</f>
        <v>0</v>
      </c>
      <c r="T10" s="39" t="str">
        <f>IF($D10&lt;=2024,"x","")</f>
        <v>x</v>
      </c>
      <c r="U10" s="35" t="str">
        <f>IF($D10&lt;=2025,"(","")</f>
        <v>(</v>
      </c>
      <c r="V10" s="35" t="str">
        <f>IF($D10&lt;=2025,"1","")</f>
        <v>1</v>
      </c>
      <c r="W10" s="35" t="str">
        <f>IF($D10&lt;=2025,"+","")</f>
        <v>+</v>
      </c>
      <c r="X10" s="37">
        <f>IF($D10&lt;=2025,VstupniParametry_SKRYT!$D$9,"")</f>
        <v>1.7999999999999999E-2</v>
      </c>
      <c r="Y10" s="35" t="str">
        <f>IF($D10&lt;=2025,")","")</f>
        <v>)</v>
      </c>
      <c r="Z10" s="38">
        <f>IF(AND(D10&lt;2025,2025&lt;=Zisk!$D$10),1,IF(D10=2025,0,""))</f>
        <v>1</v>
      </c>
      <c r="AA10" s="39" t="str">
        <f>IF(AND($D10&lt;=2025,Zisk!$D$10&gt;=2026),"x","")</f>
        <v/>
      </c>
      <c r="AB10" s="35" t="str">
        <f>IF(AND($D10&lt;=2026,Zisk!$D$10&gt;=2026),"(","")</f>
        <v/>
      </c>
      <c r="AC10" s="35" t="str">
        <f>IF(AND($D10&lt;=2026,Zisk!$D$10&gt;=2026),"1","")</f>
        <v/>
      </c>
      <c r="AD10" s="35" t="str">
        <f>IF(AND($D10&lt;=2026,Zisk!$D$10&gt;=2026),"+","")</f>
        <v/>
      </c>
      <c r="AE10" s="37" t="str">
        <f>IF(AND($D10&lt;=2026,Zisk!$D$10&gt;=2026),VstupniParametry_SKRYT!$D$10,"")</f>
        <v/>
      </c>
      <c r="AF10" s="35" t="str">
        <f>IF(AND($D10&lt;=2026,Zisk!$D$10&gt;=2026),")","")</f>
        <v/>
      </c>
      <c r="AG10" s="38" t="str">
        <f>IF(AND(D10&lt;2026,2026&lt;=Zisk!$D$10),1,IF(D10=2026,0,""))</f>
        <v/>
      </c>
      <c r="AH10" s="39" t="str">
        <f>IF(AND($D10&lt;=2026,Zisk!$D$10&gt;=2027),"x","")</f>
        <v/>
      </c>
      <c r="AI10" s="35" t="str">
        <f>IF(AND($D10&lt;=2027,Zisk!$D$10&gt;=2027),"(","")</f>
        <v/>
      </c>
      <c r="AJ10" s="35" t="str">
        <f>IF(AND($D10&lt;=2027,Zisk!$D$10&gt;=2027),"1","")</f>
        <v/>
      </c>
      <c r="AK10" s="35" t="str">
        <f>IF(AND($D10&lt;=2027,Zisk!$D$10&gt;=2027),"+","")</f>
        <v/>
      </c>
      <c r="AL10" s="37" t="str">
        <f>IF(AND($D10&lt;=2027,Zisk!$D$10&gt;=2027),VstupniParametry_SKRYT!$D$11,"")</f>
        <v/>
      </c>
      <c r="AM10" s="35" t="str">
        <f>IF(AND($D10&lt;=2027,Zisk!$D$10&gt;=2027),")","")</f>
        <v/>
      </c>
      <c r="AN10" s="38" t="str">
        <f>IF(AND(D10&lt;2027,2027&lt;=Zisk!$D$10),1,IF(D10=2027,0,""))</f>
        <v/>
      </c>
      <c r="AO10" s="39" t="str">
        <f>IF(AND($D10&lt;=2027,Zisk!$D$10&gt;=2028),"x","")</f>
        <v/>
      </c>
      <c r="AP10" s="35" t="str">
        <f>IF(AND($D10&lt;=2028,Zisk!$D$10&gt;=2028),"(","")</f>
        <v/>
      </c>
      <c r="AQ10" s="35" t="str">
        <f>IF(AND($D10&lt;=2028,Zisk!$D$10&gt;=2028),"1","")</f>
        <v/>
      </c>
      <c r="AR10" s="35" t="str">
        <f>IF(AND($D10&lt;=2028,Zisk!$D$10&gt;=2028),"+","")</f>
        <v/>
      </c>
      <c r="AS10" s="37" t="str">
        <f>IF(AND($D10&lt;=2028,Zisk!$D$10&gt;=2028),VstupniParametry_SKRYT!$D$12,"")</f>
        <v/>
      </c>
      <c r="AT10" s="35" t="str">
        <f>IF(AND($D10&lt;=2028,Zisk!$D$10&gt;=2028),")","")</f>
        <v/>
      </c>
      <c r="AU10" s="38" t="str">
        <f>IF(AND(D10&lt;2028,2028&lt;=Zisk!$D$10),1,IF(D10=2028,0,""))</f>
        <v/>
      </c>
      <c r="AV10" s="39" t="str">
        <f>IF(AND($D10&lt;=2028,Zisk!$D$10&gt;=2029),"x","")</f>
        <v/>
      </c>
      <c r="AW10" s="35" t="str">
        <f>IF(AND($D10&lt;=2029,Zisk!$D$10&gt;=2029),"(","")</f>
        <v/>
      </c>
      <c r="AX10" s="35" t="str">
        <f>IF(AND($D10&lt;=2029,Zisk!$D$10&gt;=2029),"1","")</f>
        <v/>
      </c>
      <c r="AY10" s="35" t="str">
        <f>IF(AND($D10&lt;=2029,Zisk!$D$10&gt;=2029),"+","")</f>
        <v/>
      </c>
      <c r="AZ10" s="37" t="str">
        <f>IF(AND($D10&lt;=2029,Zisk!$D$10&gt;=2029),VstupniParametry_SKRYT!$D$13,"")</f>
        <v/>
      </c>
      <c r="BA10" s="35" t="str">
        <f>IF(AND($D10&lt;=2029,Zisk!$D$10&gt;=2029),")","")</f>
        <v/>
      </c>
      <c r="BB10" s="38" t="str">
        <f>IF(AND(D10&lt;2029,2029&lt;=Zisk!$D$10),1,IF(D10=2029,0,""))</f>
        <v/>
      </c>
      <c r="BC10" s="39" t="str">
        <f>IF(AND($D10&lt;=2029,Zisk!$D$10&gt;=2030),"x","")</f>
        <v/>
      </c>
      <c r="BD10" s="35" t="str">
        <f>IF(AND($D10&lt;=2030,Zisk!$D$10&gt;=2030),"(","")</f>
        <v/>
      </c>
      <c r="BE10" s="35" t="str">
        <f>IF(AND($D10&lt;=2030,Zisk!$D$10&gt;=2030),"1","")</f>
        <v/>
      </c>
      <c r="BF10" s="35" t="str">
        <f>IF(AND($D10&lt;=2030,Zisk!$D$10&gt;=2030),"+","")</f>
        <v/>
      </c>
      <c r="BG10" s="37" t="str">
        <f>IF(AND($D10&lt;=2030,Zisk!$D$10&gt;=2030),VstupniParametry_SKRYT!$D$14,"")</f>
        <v/>
      </c>
      <c r="BH10" s="35" t="str">
        <f>IF(AND($D10&lt;=2030,Zisk!$D$10&gt;=2030),")","")</f>
        <v/>
      </c>
      <c r="BI10" s="38" t="str">
        <f>IF(AND(D10&lt;2030,2030&lt;=Zisk!$D$10),1,IF(D10=2030,0,""))</f>
        <v/>
      </c>
      <c r="BJ10" s="40" t="s">
        <v>32</v>
      </c>
      <c r="BK10" s="37">
        <f t="shared" ref="BK10:BK11" si="4">IF(J10="","",(1+J10)^L10)</f>
        <v>1</v>
      </c>
      <c r="BL10" s="35" t="str">
        <f t="shared" ref="BL10:BL11" si="5">M10</f>
        <v>x</v>
      </c>
      <c r="BM10" s="41">
        <f t="shared" ref="BM10:BM11" si="6">IF(J10="","",(1+Q10)^S10)</f>
        <v>1</v>
      </c>
      <c r="BN10" s="37" t="str">
        <f t="shared" ref="BN10:BN11" si="7">T10</f>
        <v>x</v>
      </c>
      <c r="BO10" s="41">
        <f>IF(X10="","",IF(BO$8=$D10,1,(1+X10)^Z10))</f>
        <v>1.018</v>
      </c>
      <c r="BP10" s="41" t="str">
        <f>AA10</f>
        <v/>
      </c>
      <c r="BQ10" s="41" t="str">
        <f>IF(AE10="","",(1+AE10)^AG10)</f>
        <v/>
      </c>
      <c r="BR10" s="41" t="str">
        <f>AH10</f>
        <v/>
      </c>
      <c r="BS10" s="41" t="str">
        <f>IF(AL10="","",(1+AL10)^AN10)</f>
        <v/>
      </c>
      <c r="BT10" s="41" t="str">
        <f>AO10</f>
        <v/>
      </c>
      <c r="BU10" s="41" t="str">
        <f>IF(AS10="","",(1+AS10)^AU10)</f>
        <v/>
      </c>
      <c r="BV10" s="41" t="str">
        <f>AV10</f>
        <v/>
      </c>
      <c r="BW10" s="41" t="str">
        <f>IF(AZ10="","",(1+AZ10)^BB10)</f>
        <v/>
      </c>
      <c r="BX10" s="41" t="str">
        <f>BC10</f>
        <v/>
      </c>
      <c r="BY10" s="41" t="str">
        <f>IF(BG10="","",(1+BG10)^BI10)</f>
        <v/>
      </c>
      <c r="BZ10" s="40" t="s">
        <v>32</v>
      </c>
      <c r="CA10" s="41">
        <f>IF(BK10="",1,BK10)*IF(BM10="",1,BM10)*IF(BO10="",1,BO10)*IF(BQ10="",1,BQ10)*IF(BS10="",1,BS10)*IF(BU10="",1,BU10)*IF(BW10="",1,BW10)*IF(BY10="",1,BY10)</f>
        <v>1.018</v>
      </c>
      <c r="CB10" s="35"/>
      <c r="CC10" s="36">
        <f>IF(D10&gt;Zisk!$D$10,"",E10*CA10)</f>
        <v>0</v>
      </c>
    </row>
    <row r="11" spans="2:81" x14ac:dyDescent="0.2">
      <c r="B11" s="28" t="str">
        <f>Zisk!B22</f>
        <v/>
      </c>
      <c r="C11" s="28">
        <f>Zisk!C22</f>
        <v>0</v>
      </c>
      <c r="D11" s="28">
        <f>Zisk!E22</f>
        <v>0</v>
      </c>
      <c r="E11" s="29">
        <f>Zisk!D22</f>
        <v>0</v>
      </c>
      <c r="F11" s="29"/>
      <c r="G11" s="28" t="str">
        <f t="shared" ref="G11:G74" si="8">IF($D11&lt;=2021,"(","")</f>
        <v>(</v>
      </c>
      <c r="H11" s="28" t="str">
        <f t="shared" ref="H11:H74" si="9">IF($D11&lt;=2021,"1","")</f>
        <v>1</v>
      </c>
      <c r="I11" s="28" t="str">
        <f t="shared" ref="I11:I74" si="10">IF($D11&lt;=2021,"+","")</f>
        <v>+</v>
      </c>
      <c r="J11" s="30">
        <f>IF($D11&lt;=2021,VstupniParametry_SKRYT!$D$5,"")</f>
        <v>0.02</v>
      </c>
      <c r="K11" s="28" t="str">
        <f t="shared" ref="K11:K74" si="11">IF($D11&lt;=2021,")","")</f>
        <v>)</v>
      </c>
      <c r="L11" s="31">
        <f>IF($D11&lt;=2021,COUNTIF(Vypocet_SKRYT!T8:AS8,"&gt;=1"),"")</f>
        <v>0</v>
      </c>
      <c r="M11" s="32" t="str">
        <f t="shared" ref="M11:M74" si="12">IF($D11&lt;=2021,"x","")</f>
        <v>x</v>
      </c>
      <c r="N11" s="28" t="str">
        <f t="shared" ref="N11:N74" si="13">IF($D11&lt;=2024,"(","")</f>
        <v>(</v>
      </c>
      <c r="O11" s="28" t="str">
        <f t="shared" ref="O11:O74" si="14">IF($D11&lt;=2024,"1","")</f>
        <v>1</v>
      </c>
      <c r="P11" s="28" t="str">
        <f t="shared" ref="P11:P74" si="15">IF($D11&lt;=2024,"+","")</f>
        <v>+</v>
      </c>
      <c r="Q11" s="30">
        <f>IF($D11&lt;=2024,VstupniParametry_SKRYT!$D$6,"")</f>
        <v>0.06</v>
      </c>
      <c r="R11" s="28" t="str">
        <f t="shared" ref="R11:R74" si="16">IF($D11&lt;=2024,")","")</f>
        <v>)</v>
      </c>
      <c r="S11" s="31">
        <f>IF($D11&lt;=2024,COUNTIFS(Vypocet_SKRYT!AT8:AV8,"&gt;=1"),"")</f>
        <v>0</v>
      </c>
      <c r="T11" s="32" t="str">
        <f t="shared" ref="T11:T74" si="17">IF($D11&lt;=2024,"x","")</f>
        <v>x</v>
      </c>
      <c r="U11" s="28" t="str">
        <f t="shared" ref="U11:U74" si="18">IF($D11&lt;=2025,"(","")</f>
        <v>(</v>
      </c>
      <c r="V11" s="28" t="str">
        <f t="shared" ref="V11:V74" si="19">IF($D11&lt;=2025,"1","")</f>
        <v>1</v>
      </c>
      <c r="W11" s="28" t="str">
        <f t="shared" ref="W11:W74" si="20">IF($D11&lt;=2025,"+","")</f>
        <v>+</v>
      </c>
      <c r="X11" s="30">
        <f>IF($D11&lt;=2025,VstupniParametry_SKRYT!$D$9,"")</f>
        <v>1.7999999999999999E-2</v>
      </c>
      <c r="Y11" s="28" t="str">
        <f t="shared" ref="Y11:Y74" si="21">IF($D11&lt;=2025,")","")</f>
        <v>)</v>
      </c>
      <c r="Z11" s="31">
        <f>IF(AND(D11&lt;2025,2025&lt;=Zisk!$D$10),1,IF(D11=2025,0,""))</f>
        <v>1</v>
      </c>
      <c r="AA11" s="32" t="str">
        <f>IF(AND($D11&lt;=2025,Zisk!$D$10&gt;=2026),"x","")</f>
        <v/>
      </c>
      <c r="AB11" s="28" t="str">
        <f>IF(AND($D11&lt;=2026,Zisk!$D$10&gt;=2026),"(","")</f>
        <v/>
      </c>
      <c r="AC11" s="28" t="str">
        <f>IF(AND($D11&lt;=2026,Zisk!$D$10&gt;=2026),"1","")</f>
        <v/>
      </c>
      <c r="AD11" s="28" t="str">
        <f>IF(AND($D11&lt;=2026,Zisk!$D$10&gt;=2026),"+","")</f>
        <v/>
      </c>
      <c r="AE11" s="30" t="str">
        <f>IF(AND($D11&lt;=2026,Zisk!$D$10&gt;=2026),VstupniParametry_SKRYT!$D$10,"")</f>
        <v/>
      </c>
      <c r="AF11" s="28" t="str">
        <f>IF(AND($D11&lt;=2026,Zisk!$D$10&gt;=2026),")","")</f>
        <v/>
      </c>
      <c r="AG11" s="31" t="str">
        <f>IF(AND(D11&lt;2026,2026&lt;=Zisk!$D$10),1,IF(D11=2026,0,""))</f>
        <v/>
      </c>
      <c r="AH11" s="32" t="str">
        <f>IF(AND($D11&lt;=2026,Zisk!$D$10&gt;=2027),"x","")</f>
        <v/>
      </c>
      <c r="AI11" s="28" t="str">
        <f>IF(AND($D11&lt;=2027,Zisk!$D$10&gt;=2027),"(","")</f>
        <v/>
      </c>
      <c r="AJ11" s="28" t="str">
        <f>IF(AND($D11&lt;=2027,Zisk!$D$10&gt;=2027),"1","")</f>
        <v/>
      </c>
      <c r="AK11" s="28" t="str">
        <f>IF(AND($D11&lt;=2027,Zisk!$D$10&gt;=2027),"+","")</f>
        <v/>
      </c>
      <c r="AL11" s="30" t="str">
        <f>IF(AND($D11&lt;=2027,Zisk!$D$10&gt;=2027),VstupniParametry_SKRYT!$D$11,"")</f>
        <v/>
      </c>
      <c r="AM11" s="28" t="str">
        <f>IF(AND($D11&lt;=2027,Zisk!$D$10&gt;=2027),")","")</f>
        <v/>
      </c>
      <c r="AN11" s="31" t="str">
        <f>IF(AND(D11&lt;2027,2027&lt;=Zisk!$D$10),1,IF(D11=2027,0,""))</f>
        <v/>
      </c>
      <c r="AO11" s="32" t="str">
        <f>IF(AND($D11&lt;=2027,Zisk!$D$10&gt;=2028),"x","")</f>
        <v/>
      </c>
      <c r="AP11" s="28" t="str">
        <f>IF(AND($D11&lt;=2028,Zisk!$D$10&gt;=2028),"(","")</f>
        <v/>
      </c>
      <c r="AQ11" s="28" t="str">
        <f>IF(AND($D11&lt;=2028,Zisk!$D$10&gt;=2028),"1","")</f>
        <v/>
      </c>
      <c r="AR11" s="28" t="str">
        <f>IF(AND($D11&lt;=2028,Zisk!$D$10&gt;=2028),"+","")</f>
        <v/>
      </c>
      <c r="AS11" s="30" t="str">
        <f>IF(AND($D11&lt;=2028,Zisk!$D$10&gt;=2028),VstupniParametry_SKRYT!$D$12,"")</f>
        <v/>
      </c>
      <c r="AT11" s="28" t="str">
        <f>IF(AND($D11&lt;=2028,Zisk!$D$10&gt;=2028),")","")</f>
        <v/>
      </c>
      <c r="AU11" s="31" t="str">
        <f>IF(AND(D11&lt;2028,2028&lt;=Zisk!$D$10),1,IF(D11=2028,0,""))</f>
        <v/>
      </c>
      <c r="AV11" s="32" t="str">
        <f>IF(AND($D11&lt;=2028,Zisk!$D$10&gt;=2029),"x","")</f>
        <v/>
      </c>
      <c r="AW11" s="28" t="str">
        <f>IF(AND($D11&lt;=2029,Zisk!$D$10&gt;=2029),"(","")</f>
        <v/>
      </c>
      <c r="AX11" s="28" t="str">
        <f>IF(AND($D11&lt;=2029,Zisk!$D$10&gt;=2029),"1","")</f>
        <v/>
      </c>
      <c r="AY11" s="28" t="str">
        <f>IF(AND($D11&lt;=2029,Zisk!$D$10&gt;=2029),"+","")</f>
        <v/>
      </c>
      <c r="AZ11" s="30" t="str">
        <f>IF(AND($D11&lt;=2029,Zisk!$D$10&gt;=2029),VstupniParametry_SKRYT!$D$13,"")</f>
        <v/>
      </c>
      <c r="BA11" s="28" t="str">
        <f>IF(AND($D11&lt;=2029,Zisk!$D$10&gt;=2029),")","")</f>
        <v/>
      </c>
      <c r="BB11" s="31" t="str">
        <f>IF(AND(D11&lt;2029,2029&lt;=Zisk!$D$10),1,IF(D11=2029,0,""))</f>
        <v/>
      </c>
      <c r="BC11" s="32" t="str">
        <f>IF(AND($D11&lt;=2029,Zisk!$D$10&gt;=2030),"x","")</f>
        <v/>
      </c>
      <c r="BD11" s="28" t="str">
        <f>IF(AND($D11&lt;=2030,Zisk!$D$10&gt;=2030),"(","")</f>
        <v/>
      </c>
      <c r="BE11" s="28" t="str">
        <f>IF(AND($D11&lt;=2030,Zisk!$D$10&gt;=2030),"1","")</f>
        <v/>
      </c>
      <c r="BF11" s="28" t="str">
        <f>IF(AND($D11&lt;=2030,Zisk!$D$10&gt;=2030),"+","")</f>
        <v/>
      </c>
      <c r="BG11" s="30" t="str">
        <f>IF(AND($D11&lt;=2030,Zisk!$D$10&gt;=2030),VstupniParametry_SKRYT!$D$14,"")</f>
        <v/>
      </c>
      <c r="BH11" s="28" t="str">
        <f>IF(AND($D11&lt;=2030,Zisk!$D$10&gt;=2030),")","")</f>
        <v/>
      </c>
      <c r="BI11" s="31" t="str">
        <f>IF(AND(D11&lt;2030,2030&lt;=Zisk!$D$10),1,IF(D11=2030,0,""))</f>
        <v/>
      </c>
      <c r="BJ11" s="33" t="s">
        <v>32</v>
      </c>
      <c r="BK11" s="30">
        <f t="shared" si="4"/>
        <v>1</v>
      </c>
      <c r="BL11" s="28" t="str">
        <f t="shared" si="5"/>
        <v>x</v>
      </c>
      <c r="BM11" s="34">
        <f t="shared" si="6"/>
        <v>1</v>
      </c>
      <c r="BN11" s="30" t="str">
        <f t="shared" si="7"/>
        <v>x</v>
      </c>
      <c r="BO11" s="34">
        <f t="shared" ref="BO11:BO74" si="22">IF(X11="","",IF(BO$8=$D11,1,(1+X11)^Z11))</f>
        <v>1.018</v>
      </c>
      <c r="BP11" s="34" t="str">
        <f t="shared" ref="BP11:BP74" si="23">AA11</f>
        <v/>
      </c>
      <c r="BQ11" s="34" t="str">
        <f t="shared" ref="BQ11:BQ74" si="24">IF(AE11="","",(1+AE11)^AG11)</f>
        <v/>
      </c>
      <c r="BR11" s="34" t="str">
        <f t="shared" ref="BR11:BR74" si="25">AH11</f>
        <v/>
      </c>
      <c r="BS11" s="34" t="str">
        <f t="shared" ref="BS11:BS74" si="26">IF(AL11="","",(1+AL11)^AN11)</f>
        <v/>
      </c>
      <c r="BT11" s="34" t="str">
        <f t="shared" ref="BT11:BT74" si="27">AO11</f>
        <v/>
      </c>
      <c r="BU11" s="34" t="str">
        <f t="shared" ref="BU11:BU74" si="28">IF(AS11="","",(1+AS11)^AU11)</f>
        <v/>
      </c>
      <c r="BV11" s="34" t="str">
        <f t="shared" ref="BV11:BV74" si="29">AV11</f>
        <v/>
      </c>
      <c r="BW11" s="34" t="str">
        <f t="shared" ref="BW11:BW74" si="30">IF(AZ11="","",(1+AZ11)^BB11)</f>
        <v/>
      </c>
      <c r="BX11" s="34" t="str">
        <f t="shared" ref="BX11:BX74" si="31">BC11</f>
        <v/>
      </c>
      <c r="BY11" s="34" t="str">
        <f t="shared" ref="BY11:BY74" si="32">IF(BG11="","",(1+BG11)^BI11)</f>
        <v/>
      </c>
      <c r="BZ11" s="33" t="s">
        <v>32</v>
      </c>
      <c r="CA11" s="34">
        <f t="shared" ref="CA11:CA74" si="33">IF(BK11="",1,BK11)*IF(BM11="",1,BM11)*IF(BO11="",1,BO11)*IF(BQ11="",1,BQ11)*IF(BS11="",1,BS11)*IF(BU11="",1,BU11)*IF(BW11="",1,BW11)*IF(BY11="",1,BY11)</f>
        <v>1.018</v>
      </c>
      <c r="CB11" s="28"/>
      <c r="CC11" s="29">
        <f>IF(D11&gt;Zisk!$D$10,"",E11*CA11)</f>
        <v>0</v>
      </c>
    </row>
    <row r="12" spans="2:81" x14ac:dyDescent="0.2">
      <c r="B12" s="35" t="str">
        <f>Zisk!B23</f>
        <v/>
      </c>
      <c r="C12" s="35">
        <f>Zisk!C23</f>
        <v>0</v>
      </c>
      <c r="D12" s="35">
        <f>Zisk!E23</f>
        <v>0</v>
      </c>
      <c r="E12" s="36">
        <f>Zisk!D23</f>
        <v>0</v>
      </c>
      <c r="F12" s="36"/>
      <c r="G12" s="35" t="str">
        <f t="shared" si="8"/>
        <v>(</v>
      </c>
      <c r="H12" s="35" t="str">
        <f t="shared" si="9"/>
        <v>1</v>
      </c>
      <c r="I12" s="35" t="str">
        <f t="shared" si="10"/>
        <v>+</v>
      </c>
      <c r="J12" s="37">
        <f>IF($D12&lt;=2021,VstupniParametry_SKRYT!$D$5,"")</f>
        <v>0.02</v>
      </c>
      <c r="K12" s="35" t="str">
        <f t="shared" si="11"/>
        <v>)</v>
      </c>
      <c r="L12" s="38">
        <f>IF($D12&lt;=2021,COUNTIF(Vypocet_SKRYT!T9:AS9,"&gt;=1"),"")</f>
        <v>0</v>
      </c>
      <c r="M12" s="39" t="str">
        <f t="shared" si="12"/>
        <v>x</v>
      </c>
      <c r="N12" s="35" t="str">
        <f t="shared" si="13"/>
        <v>(</v>
      </c>
      <c r="O12" s="35" t="str">
        <f t="shared" si="14"/>
        <v>1</v>
      </c>
      <c r="P12" s="35" t="str">
        <f t="shared" si="15"/>
        <v>+</v>
      </c>
      <c r="Q12" s="37">
        <f>IF($D12&lt;=2024,VstupniParametry_SKRYT!$D$6,"")</f>
        <v>0.06</v>
      </c>
      <c r="R12" s="35" t="str">
        <f t="shared" si="16"/>
        <v>)</v>
      </c>
      <c r="S12" s="38">
        <f>IF($D12&lt;=2024,COUNTIFS(Vypocet_SKRYT!AT9:AV9,"&gt;=1"),"")</f>
        <v>0</v>
      </c>
      <c r="T12" s="39" t="str">
        <f t="shared" si="17"/>
        <v>x</v>
      </c>
      <c r="U12" s="35" t="str">
        <f t="shared" si="18"/>
        <v>(</v>
      </c>
      <c r="V12" s="35" t="str">
        <f t="shared" si="19"/>
        <v>1</v>
      </c>
      <c r="W12" s="35" t="str">
        <f t="shared" si="20"/>
        <v>+</v>
      </c>
      <c r="X12" s="37">
        <f>IF($D12&lt;=2025,VstupniParametry_SKRYT!$D$9,"")</f>
        <v>1.7999999999999999E-2</v>
      </c>
      <c r="Y12" s="35" t="str">
        <f t="shared" si="21"/>
        <v>)</v>
      </c>
      <c r="Z12" s="38">
        <f>IF(AND(D12&lt;2025,2025&lt;=Zisk!$D$10),1,IF(D12=2025,0,""))</f>
        <v>1</v>
      </c>
      <c r="AA12" s="39" t="str">
        <f>IF(AND($D12&lt;=2025,Zisk!$D$10&gt;=2026),"x","")</f>
        <v/>
      </c>
      <c r="AB12" s="35" t="str">
        <f>IF(AND($D12&lt;=2026,Zisk!$D$10&gt;=2026),"(","")</f>
        <v/>
      </c>
      <c r="AC12" s="35" t="str">
        <f>IF(AND($D12&lt;=2026,Zisk!$D$10&gt;=2026),"1","")</f>
        <v/>
      </c>
      <c r="AD12" s="35" t="str">
        <f>IF(AND($D12&lt;=2026,Zisk!$D$10&gt;=2026),"+","")</f>
        <v/>
      </c>
      <c r="AE12" s="37" t="str">
        <f>IF(AND($D12&lt;=2026,Zisk!$D$10&gt;=2026),VstupniParametry_SKRYT!$D$10,"")</f>
        <v/>
      </c>
      <c r="AF12" s="35" t="str">
        <f>IF(AND($D12&lt;=2026,Zisk!$D$10&gt;=2026),")","")</f>
        <v/>
      </c>
      <c r="AG12" s="38" t="str">
        <f>IF(AND(D12&lt;2026,2026&lt;=Zisk!$D$10),1,IF(D12=2026,0,""))</f>
        <v/>
      </c>
      <c r="AH12" s="39" t="str">
        <f>IF(AND($D12&lt;=2026,Zisk!$D$10&gt;=2027),"x","")</f>
        <v/>
      </c>
      <c r="AI12" s="35" t="str">
        <f>IF(AND($D12&lt;=2027,Zisk!$D$10&gt;=2027),"(","")</f>
        <v/>
      </c>
      <c r="AJ12" s="35" t="str">
        <f>IF(AND($D12&lt;=2027,Zisk!$D$10&gt;=2027),"1","")</f>
        <v/>
      </c>
      <c r="AK12" s="35" t="str">
        <f>IF(AND($D12&lt;=2027,Zisk!$D$10&gt;=2027),"+","")</f>
        <v/>
      </c>
      <c r="AL12" s="37" t="str">
        <f>IF(AND($D12&lt;=2027,Zisk!$D$10&gt;=2027),VstupniParametry_SKRYT!$D$11,"")</f>
        <v/>
      </c>
      <c r="AM12" s="35" t="str">
        <f>IF(AND($D12&lt;=2027,Zisk!$D$10&gt;=2027),")","")</f>
        <v/>
      </c>
      <c r="AN12" s="38" t="str">
        <f>IF(AND(D12&lt;2027,2027&lt;=Zisk!$D$10),1,IF(D12=2027,0,""))</f>
        <v/>
      </c>
      <c r="AO12" s="39" t="str">
        <f>IF(AND($D12&lt;=2027,Zisk!$D$10&gt;=2028),"x","")</f>
        <v/>
      </c>
      <c r="AP12" s="35" t="str">
        <f>IF(AND($D12&lt;=2028,Zisk!$D$10&gt;=2028),"(","")</f>
        <v/>
      </c>
      <c r="AQ12" s="35" t="str">
        <f>IF(AND($D12&lt;=2028,Zisk!$D$10&gt;=2028),"1","")</f>
        <v/>
      </c>
      <c r="AR12" s="35" t="str">
        <f>IF(AND($D12&lt;=2028,Zisk!$D$10&gt;=2028),"+","")</f>
        <v/>
      </c>
      <c r="AS12" s="37" t="str">
        <f>IF(AND($D12&lt;=2028,Zisk!$D$10&gt;=2028),VstupniParametry_SKRYT!$D$12,"")</f>
        <v/>
      </c>
      <c r="AT12" s="35" t="str">
        <f>IF(AND($D12&lt;=2028,Zisk!$D$10&gt;=2028),")","")</f>
        <v/>
      </c>
      <c r="AU12" s="38" t="str">
        <f>IF(AND(D12&lt;2028,2028&lt;=Zisk!$D$10),1,IF(D12=2028,0,""))</f>
        <v/>
      </c>
      <c r="AV12" s="39" t="str">
        <f>IF(AND($D12&lt;=2028,Zisk!$D$10&gt;=2029),"x","")</f>
        <v/>
      </c>
      <c r="AW12" s="35" t="str">
        <f>IF(AND($D12&lt;=2029,Zisk!$D$10&gt;=2029),"(","")</f>
        <v/>
      </c>
      <c r="AX12" s="35" t="str">
        <f>IF(AND($D12&lt;=2029,Zisk!$D$10&gt;=2029),"1","")</f>
        <v/>
      </c>
      <c r="AY12" s="35" t="str">
        <f>IF(AND($D12&lt;=2029,Zisk!$D$10&gt;=2029),"+","")</f>
        <v/>
      </c>
      <c r="AZ12" s="37" t="str">
        <f>IF(AND($D12&lt;=2029,Zisk!$D$10&gt;=2029),VstupniParametry_SKRYT!$D$13,"")</f>
        <v/>
      </c>
      <c r="BA12" s="35" t="str">
        <f>IF(AND($D12&lt;=2029,Zisk!$D$10&gt;=2029),")","")</f>
        <v/>
      </c>
      <c r="BB12" s="38" t="str">
        <f>IF(AND(D12&lt;2029,2029&lt;=Zisk!$D$10),1,IF(D12=2029,0,""))</f>
        <v/>
      </c>
      <c r="BC12" s="39" t="str">
        <f>IF(AND($D12&lt;=2029,Zisk!$D$10&gt;=2030),"x","")</f>
        <v/>
      </c>
      <c r="BD12" s="35" t="str">
        <f>IF(AND($D12&lt;=2030,Zisk!$D$10&gt;=2030),"(","")</f>
        <v/>
      </c>
      <c r="BE12" s="35" t="str">
        <f>IF(AND($D12&lt;=2030,Zisk!$D$10&gt;=2030),"1","")</f>
        <v/>
      </c>
      <c r="BF12" s="35" t="str">
        <f>IF(AND($D12&lt;=2030,Zisk!$D$10&gt;=2030),"+","")</f>
        <v/>
      </c>
      <c r="BG12" s="37" t="str">
        <f>IF(AND($D12&lt;=2030,Zisk!$D$10&gt;=2030),VstupniParametry_SKRYT!$D$14,"")</f>
        <v/>
      </c>
      <c r="BH12" s="35" t="str">
        <f>IF(AND($D12&lt;=2030,Zisk!$D$10&gt;=2030),")","")</f>
        <v/>
      </c>
      <c r="BI12" s="38" t="str">
        <f>IF(AND(D12&lt;2030,2030&lt;=Zisk!$D$10),1,IF(D12=2030,0,""))</f>
        <v/>
      </c>
      <c r="BJ12" s="40" t="s">
        <v>32</v>
      </c>
      <c r="BK12" s="37">
        <f t="shared" ref="BK12:BK75" si="34">IF(J12="","",(1+J12)^L12)</f>
        <v>1</v>
      </c>
      <c r="BL12" s="35" t="str">
        <f t="shared" ref="BL12:BL75" si="35">M12</f>
        <v>x</v>
      </c>
      <c r="BM12" s="41">
        <f t="shared" ref="BM12:BM75" si="36">IF(J12="","",(1+Q12)^S12)</f>
        <v>1</v>
      </c>
      <c r="BN12" s="37" t="str">
        <f t="shared" ref="BN12:BN75" si="37">T12</f>
        <v>x</v>
      </c>
      <c r="BO12" s="41">
        <f t="shared" si="22"/>
        <v>1.018</v>
      </c>
      <c r="BP12" s="41" t="str">
        <f t="shared" si="23"/>
        <v/>
      </c>
      <c r="BQ12" s="41" t="str">
        <f t="shared" si="24"/>
        <v/>
      </c>
      <c r="BR12" s="41" t="str">
        <f t="shared" si="25"/>
        <v/>
      </c>
      <c r="BS12" s="41" t="str">
        <f t="shared" si="26"/>
        <v/>
      </c>
      <c r="BT12" s="41" t="str">
        <f t="shared" si="27"/>
        <v/>
      </c>
      <c r="BU12" s="41" t="str">
        <f t="shared" si="28"/>
        <v/>
      </c>
      <c r="BV12" s="41" t="str">
        <f t="shared" si="29"/>
        <v/>
      </c>
      <c r="BW12" s="41" t="str">
        <f t="shared" si="30"/>
        <v/>
      </c>
      <c r="BX12" s="41" t="str">
        <f t="shared" si="31"/>
        <v/>
      </c>
      <c r="BY12" s="41" t="str">
        <f t="shared" si="32"/>
        <v/>
      </c>
      <c r="BZ12" s="40" t="s">
        <v>32</v>
      </c>
      <c r="CA12" s="41">
        <f t="shared" si="33"/>
        <v>1.018</v>
      </c>
      <c r="CB12" s="35"/>
      <c r="CC12" s="36">
        <f>IF(D12&gt;Zisk!$D$10,"",E12*CA12)</f>
        <v>0</v>
      </c>
    </row>
    <row r="13" spans="2:81" x14ac:dyDescent="0.2">
      <c r="B13" s="28" t="str">
        <f>Zisk!B24</f>
        <v/>
      </c>
      <c r="C13" s="28">
        <f>Zisk!C24</f>
        <v>0</v>
      </c>
      <c r="D13" s="28">
        <f>Zisk!E24</f>
        <v>0</v>
      </c>
      <c r="E13" s="29">
        <f>Zisk!D24</f>
        <v>0</v>
      </c>
      <c r="F13" s="29"/>
      <c r="G13" s="28" t="str">
        <f t="shared" si="8"/>
        <v>(</v>
      </c>
      <c r="H13" s="28" t="str">
        <f t="shared" si="9"/>
        <v>1</v>
      </c>
      <c r="I13" s="28" t="str">
        <f t="shared" si="10"/>
        <v>+</v>
      </c>
      <c r="J13" s="30">
        <f>IF($D13&lt;=2021,VstupniParametry_SKRYT!$D$5,"")</f>
        <v>0.02</v>
      </c>
      <c r="K13" s="28" t="str">
        <f t="shared" si="11"/>
        <v>)</v>
      </c>
      <c r="L13" s="31">
        <f>IF($D13&lt;=2021,COUNTIF(Vypocet_SKRYT!T10:AS10,"&gt;=1"),"")</f>
        <v>0</v>
      </c>
      <c r="M13" s="32" t="str">
        <f t="shared" si="12"/>
        <v>x</v>
      </c>
      <c r="N13" s="28" t="str">
        <f t="shared" si="13"/>
        <v>(</v>
      </c>
      <c r="O13" s="28" t="str">
        <f t="shared" si="14"/>
        <v>1</v>
      </c>
      <c r="P13" s="28" t="str">
        <f t="shared" si="15"/>
        <v>+</v>
      </c>
      <c r="Q13" s="30">
        <f>IF($D13&lt;=2024,VstupniParametry_SKRYT!$D$6,"")</f>
        <v>0.06</v>
      </c>
      <c r="R13" s="28" t="str">
        <f t="shared" si="16"/>
        <v>)</v>
      </c>
      <c r="S13" s="31">
        <f>IF($D13&lt;=2024,COUNTIFS(Vypocet_SKRYT!AT10:AV10,"&gt;=1"),"")</f>
        <v>0</v>
      </c>
      <c r="T13" s="32" t="str">
        <f t="shared" si="17"/>
        <v>x</v>
      </c>
      <c r="U13" s="28" t="str">
        <f t="shared" si="18"/>
        <v>(</v>
      </c>
      <c r="V13" s="28" t="str">
        <f t="shared" si="19"/>
        <v>1</v>
      </c>
      <c r="W13" s="28" t="str">
        <f t="shared" si="20"/>
        <v>+</v>
      </c>
      <c r="X13" s="30">
        <f>IF($D13&lt;=2025,VstupniParametry_SKRYT!$D$9,"")</f>
        <v>1.7999999999999999E-2</v>
      </c>
      <c r="Y13" s="28" t="str">
        <f t="shared" si="21"/>
        <v>)</v>
      </c>
      <c r="Z13" s="31">
        <f>IF(AND(D13&lt;2025,2025&lt;=Zisk!$D$10),1,IF(D13=2025,0,""))</f>
        <v>1</v>
      </c>
      <c r="AA13" s="32" t="str">
        <f>IF(AND($D13&lt;=2025,Zisk!$D$10&gt;=2026),"x","")</f>
        <v/>
      </c>
      <c r="AB13" s="28" t="str">
        <f>IF(AND($D13&lt;=2026,Zisk!$D$10&gt;=2026),"(","")</f>
        <v/>
      </c>
      <c r="AC13" s="28" t="str">
        <f>IF(AND($D13&lt;=2026,Zisk!$D$10&gt;=2026),"1","")</f>
        <v/>
      </c>
      <c r="AD13" s="28" t="str">
        <f>IF(AND($D13&lt;=2026,Zisk!$D$10&gt;=2026),"+","")</f>
        <v/>
      </c>
      <c r="AE13" s="30" t="str">
        <f>IF(AND($D13&lt;=2026,Zisk!$D$10&gt;=2026),VstupniParametry_SKRYT!$D$10,"")</f>
        <v/>
      </c>
      <c r="AF13" s="28" t="str">
        <f>IF(AND($D13&lt;=2026,Zisk!$D$10&gt;=2026),")","")</f>
        <v/>
      </c>
      <c r="AG13" s="31" t="str">
        <f>IF(AND(D13&lt;2026,2026&lt;=Zisk!$D$10),1,IF(D13=2026,0,""))</f>
        <v/>
      </c>
      <c r="AH13" s="32" t="str">
        <f>IF(AND($D13&lt;=2026,Zisk!$D$10&gt;=2027),"x","")</f>
        <v/>
      </c>
      <c r="AI13" s="28" t="str">
        <f>IF(AND($D13&lt;=2027,Zisk!$D$10&gt;=2027),"(","")</f>
        <v/>
      </c>
      <c r="AJ13" s="28" t="str">
        <f>IF(AND($D13&lt;=2027,Zisk!$D$10&gt;=2027),"1","")</f>
        <v/>
      </c>
      <c r="AK13" s="28" t="str">
        <f>IF(AND($D13&lt;=2027,Zisk!$D$10&gt;=2027),"+","")</f>
        <v/>
      </c>
      <c r="AL13" s="30" t="str">
        <f>IF(AND($D13&lt;=2027,Zisk!$D$10&gt;=2027),VstupniParametry_SKRYT!$D$11,"")</f>
        <v/>
      </c>
      <c r="AM13" s="28" t="str">
        <f>IF(AND($D13&lt;=2027,Zisk!$D$10&gt;=2027),")","")</f>
        <v/>
      </c>
      <c r="AN13" s="31" t="str">
        <f>IF(AND(D13&lt;2027,2027&lt;=Zisk!$D$10),1,IF(D13=2027,0,""))</f>
        <v/>
      </c>
      <c r="AO13" s="32" t="str">
        <f>IF(AND($D13&lt;=2027,Zisk!$D$10&gt;=2028),"x","")</f>
        <v/>
      </c>
      <c r="AP13" s="28" t="str">
        <f>IF(AND($D13&lt;=2028,Zisk!$D$10&gt;=2028),"(","")</f>
        <v/>
      </c>
      <c r="AQ13" s="28" t="str">
        <f>IF(AND($D13&lt;=2028,Zisk!$D$10&gt;=2028),"1","")</f>
        <v/>
      </c>
      <c r="AR13" s="28" t="str">
        <f>IF(AND($D13&lt;=2028,Zisk!$D$10&gt;=2028),"+","")</f>
        <v/>
      </c>
      <c r="AS13" s="30" t="str">
        <f>IF(AND($D13&lt;=2028,Zisk!$D$10&gt;=2028),VstupniParametry_SKRYT!$D$12,"")</f>
        <v/>
      </c>
      <c r="AT13" s="28" t="str">
        <f>IF(AND($D13&lt;=2028,Zisk!$D$10&gt;=2028),")","")</f>
        <v/>
      </c>
      <c r="AU13" s="31" t="str">
        <f>IF(AND(D13&lt;2028,2028&lt;=Zisk!$D$10),1,IF(D13=2028,0,""))</f>
        <v/>
      </c>
      <c r="AV13" s="32" t="str">
        <f>IF(AND($D13&lt;=2028,Zisk!$D$10&gt;=2029),"x","")</f>
        <v/>
      </c>
      <c r="AW13" s="28" t="str">
        <f>IF(AND($D13&lt;=2029,Zisk!$D$10&gt;=2029),"(","")</f>
        <v/>
      </c>
      <c r="AX13" s="28" t="str">
        <f>IF(AND($D13&lt;=2029,Zisk!$D$10&gt;=2029),"1","")</f>
        <v/>
      </c>
      <c r="AY13" s="28" t="str">
        <f>IF(AND($D13&lt;=2029,Zisk!$D$10&gt;=2029),"+","")</f>
        <v/>
      </c>
      <c r="AZ13" s="30" t="str">
        <f>IF(AND($D13&lt;=2029,Zisk!$D$10&gt;=2029),VstupniParametry_SKRYT!$D$13,"")</f>
        <v/>
      </c>
      <c r="BA13" s="28" t="str">
        <f>IF(AND($D13&lt;=2029,Zisk!$D$10&gt;=2029),")","")</f>
        <v/>
      </c>
      <c r="BB13" s="31" t="str">
        <f>IF(AND(D13&lt;2029,2029&lt;=Zisk!$D$10),1,IF(D13=2029,0,""))</f>
        <v/>
      </c>
      <c r="BC13" s="32" t="str">
        <f>IF(AND($D13&lt;=2029,Zisk!$D$10&gt;=2030),"x","")</f>
        <v/>
      </c>
      <c r="BD13" s="28" t="str">
        <f>IF(AND($D13&lt;=2030,Zisk!$D$10&gt;=2030),"(","")</f>
        <v/>
      </c>
      <c r="BE13" s="28" t="str">
        <f>IF(AND($D13&lt;=2030,Zisk!$D$10&gt;=2030),"1","")</f>
        <v/>
      </c>
      <c r="BF13" s="28" t="str">
        <f>IF(AND($D13&lt;=2030,Zisk!$D$10&gt;=2030),"+","")</f>
        <v/>
      </c>
      <c r="BG13" s="30" t="str">
        <f>IF(AND($D13&lt;=2030,Zisk!$D$10&gt;=2030),VstupniParametry_SKRYT!$D$14,"")</f>
        <v/>
      </c>
      <c r="BH13" s="28" t="str">
        <f>IF(AND($D13&lt;=2030,Zisk!$D$10&gt;=2030),")","")</f>
        <v/>
      </c>
      <c r="BI13" s="31" t="str">
        <f>IF(AND(D13&lt;2030,2030&lt;=Zisk!$D$10),1,IF(D13=2030,0,""))</f>
        <v/>
      </c>
      <c r="BJ13" s="33" t="s">
        <v>32</v>
      </c>
      <c r="BK13" s="30">
        <f t="shared" si="34"/>
        <v>1</v>
      </c>
      <c r="BL13" s="28" t="str">
        <f t="shared" si="35"/>
        <v>x</v>
      </c>
      <c r="BM13" s="34">
        <f t="shared" si="36"/>
        <v>1</v>
      </c>
      <c r="BN13" s="30" t="str">
        <f t="shared" si="37"/>
        <v>x</v>
      </c>
      <c r="BO13" s="34">
        <f t="shared" si="22"/>
        <v>1.018</v>
      </c>
      <c r="BP13" s="34" t="str">
        <f t="shared" si="23"/>
        <v/>
      </c>
      <c r="BQ13" s="34" t="str">
        <f t="shared" si="24"/>
        <v/>
      </c>
      <c r="BR13" s="34" t="str">
        <f t="shared" si="25"/>
        <v/>
      </c>
      <c r="BS13" s="34" t="str">
        <f t="shared" si="26"/>
        <v/>
      </c>
      <c r="BT13" s="34" t="str">
        <f t="shared" si="27"/>
        <v/>
      </c>
      <c r="BU13" s="34" t="str">
        <f t="shared" si="28"/>
        <v/>
      </c>
      <c r="BV13" s="34" t="str">
        <f t="shared" si="29"/>
        <v/>
      </c>
      <c r="BW13" s="34" t="str">
        <f t="shared" si="30"/>
        <v/>
      </c>
      <c r="BX13" s="34" t="str">
        <f t="shared" si="31"/>
        <v/>
      </c>
      <c r="BY13" s="34" t="str">
        <f t="shared" si="32"/>
        <v/>
      </c>
      <c r="BZ13" s="33" t="s">
        <v>32</v>
      </c>
      <c r="CA13" s="34">
        <f t="shared" si="33"/>
        <v>1.018</v>
      </c>
      <c r="CB13" s="28"/>
      <c r="CC13" s="29">
        <f>IF(D13&gt;Zisk!$D$10,"",E13*CA13)</f>
        <v>0</v>
      </c>
    </row>
    <row r="14" spans="2:81" x14ac:dyDescent="0.2">
      <c r="B14" s="35" t="str">
        <f>Zisk!B25</f>
        <v/>
      </c>
      <c r="C14" s="35">
        <f>Zisk!C25</f>
        <v>0</v>
      </c>
      <c r="D14" s="35">
        <f>Zisk!E25</f>
        <v>0</v>
      </c>
      <c r="E14" s="36">
        <f>Zisk!D25</f>
        <v>0</v>
      </c>
      <c r="F14" s="36"/>
      <c r="G14" s="35" t="str">
        <f t="shared" si="8"/>
        <v>(</v>
      </c>
      <c r="H14" s="35" t="str">
        <f t="shared" si="9"/>
        <v>1</v>
      </c>
      <c r="I14" s="35" t="str">
        <f t="shared" si="10"/>
        <v>+</v>
      </c>
      <c r="J14" s="37">
        <f>IF($D14&lt;=2021,VstupniParametry_SKRYT!$D$5,"")</f>
        <v>0.02</v>
      </c>
      <c r="K14" s="35" t="str">
        <f t="shared" si="11"/>
        <v>)</v>
      </c>
      <c r="L14" s="38">
        <f>IF($D14&lt;=2021,COUNTIF(Vypocet_SKRYT!T11:AS11,"&gt;=1"),"")</f>
        <v>0</v>
      </c>
      <c r="M14" s="39" t="str">
        <f t="shared" si="12"/>
        <v>x</v>
      </c>
      <c r="N14" s="35" t="str">
        <f t="shared" si="13"/>
        <v>(</v>
      </c>
      <c r="O14" s="35" t="str">
        <f t="shared" si="14"/>
        <v>1</v>
      </c>
      <c r="P14" s="35" t="str">
        <f t="shared" si="15"/>
        <v>+</v>
      </c>
      <c r="Q14" s="37">
        <f>IF($D14&lt;=2024,VstupniParametry_SKRYT!$D$6,"")</f>
        <v>0.06</v>
      </c>
      <c r="R14" s="35" t="str">
        <f t="shared" si="16"/>
        <v>)</v>
      </c>
      <c r="S14" s="38">
        <f>IF($D14&lt;=2024,COUNTIFS(Vypocet_SKRYT!AT11:AV11,"&gt;=1"),"")</f>
        <v>0</v>
      </c>
      <c r="T14" s="39" t="str">
        <f t="shared" si="17"/>
        <v>x</v>
      </c>
      <c r="U14" s="35" t="str">
        <f t="shared" si="18"/>
        <v>(</v>
      </c>
      <c r="V14" s="35" t="str">
        <f t="shared" si="19"/>
        <v>1</v>
      </c>
      <c r="W14" s="35" t="str">
        <f t="shared" si="20"/>
        <v>+</v>
      </c>
      <c r="X14" s="37">
        <f>IF($D14&lt;=2025,VstupniParametry_SKRYT!$D$9,"")</f>
        <v>1.7999999999999999E-2</v>
      </c>
      <c r="Y14" s="35" t="str">
        <f t="shared" si="21"/>
        <v>)</v>
      </c>
      <c r="Z14" s="38">
        <f>IF(AND(D14&lt;2025,2025&lt;=Zisk!$D$10),1,IF(D14=2025,0,""))</f>
        <v>1</v>
      </c>
      <c r="AA14" s="39" t="str">
        <f>IF(AND($D14&lt;=2025,Zisk!$D$10&gt;=2026),"x","")</f>
        <v/>
      </c>
      <c r="AB14" s="35" t="str">
        <f>IF(AND($D14&lt;=2026,Zisk!$D$10&gt;=2026),"(","")</f>
        <v/>
      </c>
      <c r="AC14" s="35" t="str">
        <f>IF(AND($D14&lt;=2026,Zisk!$D$10&gt;=2026),"1","")</f>
        <v/>
      </c>
      <c r="AD14" s="35" t="str">
        <f>IF(AND($D14&lt;=2026,Zisk!$D$10&gt;=2026),"+","")</f>
        <v/>
      </c>
      <c r="AE14" s="37" t="str">
        <f>IF(AND($D14&lt;=2026,Zisk!$D$10&gt;=2026),VstupniParametry_SKRYT!$D$10,"")</f>
        <v/>
      </c>
      <c r="AF14" s="35" t="str">
        <f>IF(AND($D14&lt;=2026,Zisk!$D$10&gt;=2026),")","")</f>
        <v/>
      </c>
      <c r="AG14" s="38" t="str">
        <f>IF(AND(D14&lt;2026,2026&lt;=Zisk!$D$10),1,IF(D14=2026,0,""))</f>
        <v/>
      </c>
      <c r="AH14" s="39" t="str">
        <f>IF(AND($D14&lt;=2026,Zisk!$D$10&gt;=2027),"x","")</f>
        <v/>
      </c>
      <c r="AI14" s="35" t="str">
        <f>IF(AND($D14&lt;=2027,Zisk!$D$10&gt;=2027),"(","")</f>
        <v/>
      </c>
      <c r="AJ14" s="35" t="str">
        <f>IF(AND($D14&lt;=2027,Zisk!$D$10&gt;=2027),"1","")</f>
        <v/>
      </c>
      <c r="AK14" s="35" t="str">
        <f>IF(AND($D14&lt;=2027,Zisk!$D$10&gt;=2027),"+","")</f>
        <v/>
      </c>
      <c r="AL14" s="37" t="str">
        <f>IF(AND($D14&lt;=2027,Zisk!$D$10&gt;=2027),VstupniParametry_SKRYT!$D$11,"")</f>
        <v/>
      </c>
      <c r="AM14" s="35" t="str">
        <f>IF(AND($D14&lt;=2027,Zisk!$D$10&gt;=2027),")","")</f>
        <v/>
      </c>
      <c r="AN14" s="38" t="str">
        <f>IF(AND(D14&lt;2027,2027&lt;=Zisk!$D$10),1,IF(D14=2027,0,""))</f>
        <v/>
      </c>
      <c r="AO14" s="39" t="str">
        <f>IF(AND($D14&lt;=2027,Zisk!$D$10&gt;=2028),"x","")</f>
        <v/>
      </c>
      <c r="AP14" s="35" t="str">
        <f>IF(AND($D14&lt;=2028,Zisk!$D$10&gt;=2028),"(","")</f>
        <v/>
      </c>
      <c r="AQ14" s="35" t="str">
        <f>IF(AND($D14&lt;=2028,Zisk!$D$10&gt;=2028),"1","")</f>
        <v/>
      </c>
      <c r="AR14" s="35" t="str">
        <f>IF(AND($D14&lt;=2028,Zisk!$D$10&gt;=2028),"+","")</f>
        <v/>
      </c>
      <c r="AS14" s="37" t="str">
        <f>IF(AND($D14&lt;=2028,Zisk!$D$10&gt;=2028),VstupniParametry_SKRYT!$D$12,"")</f>
        <v/>
      </c>
      <c r="AT14" s="35" t="str">
        <f>IF(AND($D14&lt;=2028,Zisk!$D$10&gt;=2028),")","")</f>
        <v/>
      </c>
      <c r="AU14" s="38" t="str">
        <f>IF(AND(D14&lt;2028,2028&lt;=Zisk!$D$10),1,IF(D14=2028,0,""))</f>
        <v/>
      </c>
      <c r="AV14" s="39" t="str">
        <f>IF(AND($D14&lt;=2028,Zisk!$D$10&gt;=2029),"x","")</f>
        <v/>
      </c>
      <c r="AW14" s="35" t="str">
        <f>IF(AND($D14&lt;=2029,Zisk!$D$10&gt;=2029),"(","")</f>
        <v/>
      </c>
      <c r="AX14" s="35" t="str">
        <f>IF(AND($D14&lt;=2029,Zisk!$D$10&gt;=2029),"1","")</f>
        <v/>
      </c>
      <c r="AY14" s="35" t="str">
        <f>IF(AND($D14&lt;=2029,Zisk!$D$10&gt;=2029),"+","")</f>
        <v/>
      </c>
      <c r="AZ14" s="37" t="str">
        <f>IF(AND($D14&lt;=2029,Zisk!$D$10&gt;=2029),VstupniParametry_SKRYT!$D$13,"")</f>
        <v/>
      </c>
      <c r="BA14" s="35" t="str">
        <f>IF(AND($D14&lt;=2029,Zisk!$D$10&gt;=2029),")","")</f>
        <v/>
      </c>
      <c r="BB14" s="38" t="str">
        <f>IF(AND(D14&lt;2029,2029&lt;=Zisk!$D$10),1,IF(D14=2029,0,""))</f>
        <v/>
      </c>
      <c r="BC14" s="39" t="str">
        <f>IF(AND($D14&lt;=2029,Zisk!$D$10&gt;=2030),"x","")</f>
        <v/>
      </c>
      <c r="BD14" s="35" t="str">
        <f>IF(AND($D14&lt;=2030,Zisk!$D$10&gt;=2030),"(","")</f>
        <v/>
      </c>
      <c r="BE14" s="35" t="str">
        <f>IF(AND($D14&lt;=2030,Zisk!$D$10&gt;=2030),"1","")</f>
        <v/>
      </c>
      <c r="BF14" s="35" t="str">
        <f>IF(AND($D14&lt;=2030,Zisk!$D$10&gt;=2030),"+","")</f>
        <v/>
      </c>
      <c r="BG14" s="37" t="str">
        <f>IF(AND($D14&lt;=2030,Zisk!$D$10&gt;=2030),VstupniParametry_SKRYT!$D$14,"")</f>
        <v/>
      </c>
      <c r="BH14" s="35" t="str">
        <f>IF(AND($D14&lt;=2030,Zisk!$D$10&gt;=2030),")","")</f>
        <v/>
      </c>
      <c r="BI14" s="38" t="str">
        <f>IF(AND(D14&lt;2030,2030&lt;=Zisk!$D$10),1,IF(D14=2030,0,""))</f>
        <v/>
      </c>
      <c r="BJ14" s="40" t="s">
        <v>32</v>
      </c>
      <c r="BK14" s="37">
        <f t="shared" si="34"/>
        <v>1</v>
      </c>
      <c r="BL14" s="35" t="str">
        <f t="shared" si="35"/>
        <v>x</v>
      </c>
      <c r="BM14" s="41">
        <f t="shared" si="36"/>
        <v>1</v>
      </c>
      <c r="BN14" s="37" t="str">
        <f t="shared" si="37"/>
        <v>x</v>
      </c>
      <c r="BO14" s="41">
        <f t="shared" si="22"/>
        <v>1.018</v>
      </c>
      <c r="BP14" s="41" t="str">
        <f t="shared" si="23"/>
        <v/>
      </c>
      <c r="BQ14" s="41" t="str">
        <f t="shared" si="24"/>
        <v/>
      </c>
      <c r="BR14" s="41" t="str">
        <f t="shared" si="25"/>
        <v/>
      </c>
      <c r="BS14" s="41" t="str">
        <f t="shared" si="26"/>
        <v/>
      </c>
      <c r="BT14" s="41" t="str">
        <f t="shared" si="27"/>
        <v/>
      </c>
      <c r="BU14" s="41" t="str">
        <f t="shared" si="28"/>
        <v/>
      </c>
      <c r="BV14" s="41" t="str">
        <f t="shared" si="29"/>
        <v/>
      </c>
      <c r="BW14" s="41" t="str">
        <f t="shared" si="30"/>
        <v/>
      </c>
      <c r="BX14" s="41" t="str">
        <f t="shared" si="31"/>
        <v/>
      </c>
      <c r="BY14" s="41" t="str">
        <f t="shared" si="32"/>
        <v/>
      </c>
      <c r="BZ14" s="40" t="s">
        <v>32</v>
      </c>
      <c r="CA14" s="41">
        <f t="shared" si="33"/>
        <v>1.018</v>
      </c>
      <c r="CB14" s="35"/>
      <c r="CC14" s="36">
        <f>IF(D14&gt;Zisk!$D$10,"",E14*CA14)</f>
        <v>0</v>
      </c>
    </row>
    <row r="15" spans="2:81" x14ac:dyDescent="0.2">
      <c r="B15" s="28" t="str">
        <f>Zisk!B26</f>
        <v/>
      </c>
      <c r="C15" s="28">
        <f>Zisk!C26</f>
        <v>0</v>
      </c>
      <c r="D15" s="28">
        <f>Zisk!E26</f>
        <v>0</v>
      </c>
      <c r="E15" s="29">
        <f>Zisk!D26</f>
        <v>0</v>
      </c>
      <c r="F15" s="29"/>
      <c r="G15" s="28" t="str">
        <f t="shared" si="8"/>
        <v>(</v>
      </c>
      <c r="H15" s="28" t="str">
        <f t="shared" si="9"/>
        <v>1</v>
      </c>
      <c r="I15" s="28" t="str">
        <f t="shared" si="10"/>
        <v>+</v>
      </c>
      <c r="J15" s="30">
        <f>IF($D15&lt;=2021,VstupniParametry_SKRYT!$D$5,"")</f>
        <v>0.02</v>
      </c>
      <c r="K15" s="28" t="str">
        <f t="shared" si="11"/>
        <v>)</v>
      </c>
      <c r="L15" s="31">
        <f>IF($D15&lt;=2021,COUNTIF(Vypocet_SKRYT!T12:AS12,"&gt;=1"),"")</f>
        <v>0</v>
      </c>
      <c r="M15" s="32" t="str">
        <f t="shared" si="12"/>
        <v>x</v>
      </c>
      <c r="N15" s="28" t="str">
        <f t="shared" si="13"/>
        <v>(</v>
      </c>
      <c r="O15" s="28" t="str">
        <f t="shared" si="14"/>
        <v>1</v>
      </c>
      <c r="P15" s="28" t="str">
        <f t="shared" si="15"/>
        <v>+</v>
      </c>
      <c r="Q15" s="30">
        <f>IF($D15&lt;=2024,VstupniParametry_SKRYT!$D$6,"")</f>
        <v>0.06</v>
      </c>
      <c r="R15" s="28" t="str">
        <f t="shared" si="16"/>
        <v>)</v>
      </c>
      <c r="S15" s="31">
        <f>IF($D15&lt;=2024,COUNTIFS(Vypocet_SKRYT!AT12:AV12,"&gt;=1"),"")</f>
        <v>0</v>
      </c>
      <c r="T15" s="32" t="str">
        <f t="shared" si="17"/>
        <v>x</v>
      </c>
      <c r="U15" s="28" t="str">
        <f t="shared" si="18"/>
        <v>(</v>
      </c>
      <c r="V15" s="28" t="str">
        <f t="shared" si="19"/>
        <v>1</v>
      </c>
      <c r="W15" s="28" t="str">
        <f t="shared" si="20"/>
        <v>+</v>
      </c>
      <c r="X15" s="30">
        <f>IF($D15&lt;=2025,VstupniParametry_SKRYT!$D$9,"")</f>
        <v>1.7999999999999999E-2</v>
      </c>
      <c r="Y15" s="28" t="str">
        <f t="shared" si="21"/>
        <v>)</v>
      </c>
      <c r="Z15" s="31">
        <f>IF(AND(D15&lt;2025,2025&lt;=Zisk!$D$10),1,IF(D15=2025,0,""))</f>
        <v>1</v>
      </c>
      <c r="AA15" s="32" t="str">
        <f>IF(AND($D15&lt;=2025,Zisk!$D$10&gt;=2026),"x","")</f>
        <v/>
      </c>
      <c r="AB15" s="28" t="str">
        <f>IF(AND($D15&lt;=2026,Zisk!$D$10&gt;=2026),"(","")</f>
        <v/>
      </c>
      <c r="AC15" s="28" t="str">
        <f>IF(AND($D15&lt;=2026,Zisk!$D$10&gt;=2026),"1","")</f>
        <v/>
      </c>
      <c r="AD15" s="28" t="str">
        <f>IF(AND($D15&lt;=2026,Zisk!$D$10&gt;=2026),"+","")</f>
        <v/>
      </c>
      <c r="AE15" s="30" t="str">
        <f>IF(AND($D15&lt;=2026,Zisk!$D$10&gt;=2026),VstupniParametry_SKRYT!$D$10,"")</f>
        <v/>
      </c>
      <c r="AF15" s="28" t="str">
        <f>IF(AND($D15&lt;=2026,Zisk!$D$10&gt;=2026),")","")</f>
        <v/>
      </c>
      <c r="AG15" s="31" t="str">
        <f>IF(AND(D15&lt;2026,2026&lt;=Zisk!$D$10),1,IF(D15=2026,0,""))</f>
        <v/>
      </c>
      <c r="AH15" s="32" t="str">
        <f>IF(AND($D15&lt;=2026,Zisk!$D$10&gt;=2027),"x","")</f>
        <v/>
      </c>
      <c r="AI15" s="28" t="str">
        <f>IF(AND($D15&lt;=2027,Zisk!$D$10&gt;=2027),"(","")</f>
        <v/>
      </c>
      <c r="AJ15" s="28" t="str">
        <f>IF(AND($D15&lt;=2027,Zisk!$D$10&gt;=2027),"1","")</f>
        <v/>
      </c>
      <c r="AK15" s="28" t="str">
        <f>IF(AND($D15&lt;=2027,Zisk!$D$10&gt;=2027),"+","")</f>
        <v/>
      </c>
      <c r="AL15" s="30" t="str">
        <f>IF(AND($D15&lt;=2027,Zisk!$D$10&gt;=2027),VstupniParametry_SKRYT!$D$11,"")</f>
        <v/>
      </c>
      <c r="AM15" s="28" t="str">
        <f>IF(AND($D15&lt;=2027,Zisk!$D$10&gt;=2027),")","")</f>
        <v/>
      </c>
      <c r="AN15" s="31" t="str">
        <f>IF(AND(D15&lt;2027,2027&lt;=Zisk!$D$10),1,IF(D15=2027,0,""))</f>
        <v/>
      </c>
      <c r="AO15" s="32" t="str">
        <f>IF(AND($D15&lt;=2027,Zisk!$D$10&gt;=2028),"x","")</f>
        <v/>
      </c>
      <c r="AP15" s="28" t="str">
        <f>IF(AND($D15&lt;=2028,Zisk!$D$10&gt;=2028),"(","")</f>
        <v/>
      </c>
      <c r="AQ15" s="28" t="str">
        <f>IF(AND($D15&lt;=2028,Zisk!$D$10&gt;=2028),"1","")</f>
        <v/>
      </c>
      <c r="AR15" s="28" t="str">
        <f>IF(AND($D15&lt;=2028,Zisk!$D$10&gt;=2028),"+","")</f>
        <v/>
      </c>
      <c r="AS15" s="30" t="str">
        <f>IF(AND($D15&lt;=2028,Zisk!$D$10&gt;=2028),VstupniParametry_SKRYT!$D$12,"")</f>
        <v/>
      </c>
      <c r="AT15" s="28" t="str">
        <f>IF(AND($D15&lt;=2028,Zisk!$D$10&gt;=2028),")","")</f>
        <v/>
      </c>
      <c r="AU15" s="31" t="str">
        <f>IF(AND(D15&lt;2028,2028&lt;=Zisk!$D$10),1,IF(D15=2028,0,""))</f>
        <v/>
      </c>
      <c r="AV15" s="32" t="str">
        <f>IF(AND($D15&lt;=2028,Zisk!$D$10&gt;=2029),"x","")</f>
        <v/>
      </c>
      <c r="AW15" s="28" t="str">
        <f>IF(AND($D15&lt;=2029,Zisk!$D$10&gt;=2029),"(","")</f>
        <v/>
      </c>
      <c r="AX15" s="28" t="str">
        <f>IF(AND($D15&lt;=2029,Zisk!$D$10&gt;=2029),"1","")</f>
        <v/>
      </c>
      <c r="AY15" s="28" t="str">
        <f>IF(AND($D15&lt;=2029,Zisk!$D$10&gt;=2029),"+","")</f>
        <v/>
      </c>
      <c r="AZ15" s="30" t="str">
        <f>IF(AND($D15&lt;=2029,Zisk!$D$10&gt;=2029),VstupniParametry_SKRYT!$D$13,"")</f>
        <v/>
      </c>
      <c r="BA15" s="28" t="str">
        <f>IF(AND($D15&lt;=2029,Zisk!$D$10&gt;=2029),")","")</f>
        <v/>
      </c>
      <c r="BB15" s="31" t="str">
        <f>IF(AND(D15&lt;2029,2029&lt;=Zisk!$D$10),1,IF(D15=2029,0,""))</f>
        <v/>
      </c>
      <c r="BC15" s="32" t="str">
        <f>IF(AND($D15&lt;=2029,Zisk!$D$10&gt;=2030),"x","")</f>
        <v/>
      </c>
      <c r="BD15" s="28" t="str">
        <f>IF(AND($D15&lt;=2030,Zisk!$D$10&gt;=2030),"(","")</f>
        <v/>
      </c>
      <c r="BE15" s="28" t="str">
        <f>IF(AND($D15&lt;=2030,Zisk!$D$10&gt;=2030),"1","")</f>
        <v/>
      </c>
      <c r="BF15" s="28" t="str">
        <f>IF(AND($D15&lt;=2030,Zisk!$D$10&gt;=2030),"+","")</f>
        <v/>
      </c>
      <c r="BG15" s="30" t="str">
        <f>IF(AND($D15&lt;=2030,Zisk!$D$10&gt;=2030),VstupniParametry_SKRYT!$D$14,"")</f>
        <v/>
      </c>
      <c r="BH15" s="28" t="str">
        <f>IF(AND($D15&lt;=2030,Zisk!$D$10&gt;=2030),")","")</f>
        <v/>
      </c>
      <c r="BI15" s="31" t="str">
        <f>IF(AND(D15&lt;2030,2030&lt;=Zisk!$D$10),1,IF(D15=2030,0,""))</f>
        <v/>
      </c>
      <c r="BJ15" s="33" t="s">
        <v>32</v>
      </c>
      <c r="BK15" s="30">
        <f t="shared" si="34"/>
        <v>1</v>
      </c>
      <c r="BL15" s="28" t="str">
        <f t="shared" si="35"/>
        <v>x</v>
      </c>
      <c r="BM15" s="34">
        <f t="shared" si="36"/>
        <v>1</v>
      </c>
      <c r="BN15" s="30" t="str">
        <f t="shared" si="37"/>
        <v>x</v>
      </c>
      <c r="BO15" s="34">
        <f t="shared" si="22"/>
        <v>1.018</v>
      </c>
      <c r="BP15" s="34" t="str">
        <f t="shared" si="23"/>
        <v/>
      </c>
      <c r="BQ15" s="34" t="str">
        <f t="shared" si="24"/>
        <v/>
      </c>
      <c r="BR15" s="34" t="str">
        <f t="shared" si="25"/>
        <v/>
      </c>
      <c r="BS15" s="34" t="str">
        <f t="shared" si="26"/>
        <v/>
      </c>
      <c r="BT15" s="34" t="str">
        <f t="shared" si="27"/>
        <v/>
      </c>
      <c r="BU15" s="34" t="str">
        <f t="shared" si="28"/>
        <v/>
      </c>
      <c r="BV15" s="34" t="str">
        <f t="shared" si="29"/>
        <v/>
      </c>
      <c r="BW15" s="34" t="str">
        <f t="shared" si="30"/>
        <v/>
      </c>
      <c r="BX15" s="34" t="str">
        <f t="shared" si="31"/>
        <v/>
      </c>
      <c r="BY15" s="34" t="str">
        <f t="shared" si="32"/>
        <v/>
      </c>
      <c r="BZ15" s="33" t="s">
        <v>32</v>
      </c>
      <c r="CA15" s="34">
        <f t="shared" si="33"/>
        <v>1.018</v>
      </c>
      <c r="CB15" s="28"/>
      <c r="CC15" s="29">
        <f>IF(D15&gt;Zisk!$D$10,"",E15*CA15)</f>
        <v>0</v>
      </c>
    </row>
    <row r="16" spans="2:81" x14ac:dyDescent="0.2">
      <c r="B16" s="35" t="str">
        <f>Zisk!B27</f>
        <v/>
      </c>
      <c r="C16" s="35">
        <f>Zisk!C27</f>
        <v>0</v>
      </c>
      <c r="D16" s="35">
        <f>Zisk!E27</f>
        <v>0</v>
      </c>
      <c r="E16" s="36">
        <f>Zisk!D27</f>
        <v>0</v>
      </c>
      <c r="F16" s="36"/>
      <c r="G16" s="35" t="str">
        <f t="shared" si="8"/>
        <v>(</v>
      </c>
      <c r="H16" s="35" t="str">
        <f t="shared" si="9"/>
        <v>1</v>
      </c>
      <c r="I16" s="35" t="str">
        <f t="shared" si="10"/>
        <v>+</v>
      </c>
      <c r="J16" s="37">
        <f>IF($D16&lt;=2021,VstupniParametry_SKRYT!$D$5,"")</f>
        <v>0.02</v>
      </c>
      <c r="K16" s="35" t="str">
        <f t="shared" si="11"/>
        <v>)</v>
      </c>
      <c r="L16" s="38">
        <f>IF($D16&lt;=2021,COUNTIF(Vypocet_SKRYT!T13:AS13,"&gt;=1"),"")</f>
        <v>0</v>
      </c>
      <c r="M16" s="39" t="str">
        <f t="shared" si="12"/>
        <v>x</v>
      </c>
      <c r="N16" s="35" t="str">
        <f t="shared" si="13"/>
        <v>(</v>
      </c>
      <c r="O16" s="35" t="str">
        <f t="shared" si="14"/>
        <v>1</v>
      </c>
      <c r="P16" s="35" t="str">
        <f t="shared" si="15"/>
        <v>+</v>
      </c>
      <c r="Q16" s="37">
        <f>IF($D16&lt;=2024,VstupniParametry_SKRYT!$D$6,"")</f>
        <v>0.06</v>
      </c>
      <c r="R16" s="35" t="str">
        <f t="shared" si="16"/>
        <v>)</v>
      </c>
      <c r="S16" s="38">
        <f>IF($D16&lt;=2024,COUNTIFS(Vypocet_SKRYT!AT13:AV13,"&gt;=1"),"")</f>
        <v>0</v>
      </c>
      <c r="T16" s="39" t="str">
        <f t="shared" si="17"/>
        <v>x</v>
      </c>
      <c r="U16" s="35" t="str">
        <f t="shared" si="18"/>
        <v>(</v>
      </c>
      <c r="V16" s="35" t="str">
        <f t="shared" si="19"/>
        <v>1</v>
      </c>
      <c r="W16" s="35" t="str">
        <f t="shared" si="20"/>
        <v>+</v>
      </c>
      <c r="X16" s="37">
        <f>IF($D16&lt;=2025,VstupniParametry_SKRYT!$D$9,"")</f>
        <v>1.7999999999999999E-2</v>
      </c>
      <c r="Y16" s="35" t="str">
        <f t="shared" si="21"/>
        <v>)</v>
      </c>
      <c r="Z16" s="38">
        <f>IF(AND(D16&lt;2025,2025&lt;=Zisk!$D$10),1,IF(D16=2025,0,""))</f>
        <v>1</v>
      </c>
      <c r="AA16" s="39" t="str">
        <f>IF(AND($D16&lt;=2025,Zisk!$D$10&gt;=2026),"x","")</f>
        <v/>
      </c>
      <c r="AB16" s="35" t="str">
        <f>IF(AND($D16&lt;=2026,Zisk!$D$10&gt;=2026),"(","")</f>
        <v/>
      </c>
      <c r="AC16" s="35" t="str">
        <f>IF(AND($D16&lt;=2026,Zisk!$D$10&gt;=2026),"1","")</f>
        <v/>
      </c>
      <c r="AD16" s="35" t="str">
        <f>IF(AND($D16&lt;=2026,Zisk!$D$10&gt;=2026),"+","")</f>
        <v/>
      </c>
      <c r="AE16" s="37" t="str">
        <f>IF(AND($D16&lt;=2026,Zisk!$D$10&gt;=2026),VstupniParametry_SKRYT!$D$10,"")</f>
        <v/>
      </c>
      <c r="AF16" s="35" t="str">
        <f>IF(AND($D16&lt;=2026,Zisk!$D$10&gt;=2026),")","")</f>
        <v/>
      </c>
      <c r="AG16" s="38" t="str">
        <f>IF(AND(D16&lt;2026,2026&lt;=Zisk!$D$10),1,IF(D16=2026,0,""))</f>
        <v/>
      </c>
      <c r="AH16" s="39" t="str">
        <f>IF(AND($D16&lt;=2026,Zisk!$D$10&gt;=2027),"x","")</f>
        <v/>
      </c>
      <c r="AI16" s="35" t="str">
        <f>IF(AND($D16&lt;=2027,Zisk!$D$10&gt;=2027),"(","")</f>
        <v/>
      </c>
      <c r="AJ16" s="35" t="str">
        <f>IF(AND($D16&lt;=2027,Zisk!$D$10&gt;=2027),"1","")</f>
        <v/>
      </c>
      <c r="AK16" s="35" t="str">
        <f>IF(AND($D16&lt;=2027,Zisk!$D$10&gt;=2027),"+","")</f>
        <v/>
      </c>
      <c r="AL16" s="37" t="str">
        <f>IF(AND($D16&lt;=2027,Zisk!$D$10&gt;=2027),VstupniParametry_SKRYT!$D$11,"")</f>
        <v/>
      </c>
      <c r="AM16" s="35" t="str">
        <f>IF(AND($D16&lt;=2027,Zisk!$D$10&gt;=2027),")","")</f>
        <v/>
      </c>
      <c r="AN16" s="38" t="str">
        <f>IF(AND(D16&lt;2027,2027&lt;=Zisk!$D$10),1,IF(D16=2027,0,""))</f>
        <v/>
      </c>
      <c r="AO16" s="39" t="str">
        <f>IF(AND($D16&lt;=2027,Zisk!$D$10&gt;=2028),"x","")</f>
        <v/>
      </c>
      <c r="AP16" s="35" t="str">
        <f>IF(AND($D16&lt;=2028,Zisk!$D$10&gt;=2028),"(","")</f>
        <v/>
      </c>
      <c r="AQ16" s="35" t="str">
        <f>IF(AND($D16&lt;=2028,Zisk!$D$10&gt;=2028),"1","")</f>
        <v/>
      </c>
      <c r="AR16" s="35" t="str">
        <f>IF(AND($D16&lt;=2028,Zisk!$D$10&gt;=2028),"+","")</f>
        <v/>
      </c>
      <c r="AS16" s="37" t="str">
        <f>IF(AND($D16&lt;=2028,Zisk!$D$10&gt;=2028),VstupniParametry_SKRYT!$D$12,"")</f>
        <v/>
      </c>
      <c r="AT16" s="35" t="str">
        <f>IF(AND($D16&lt;=2028,Zisk!$D$10&gt;=2028),")","")</f>
        <v/>
      </c>
      <c r="AU16" s="38" t="str">
        <f>IF(AND(D16&lt;2028,2028&lt;=Zisk!$D$10),1,IF(D16=2028,0,""))</f>
        <v/>
      </c>
      <c r="AV16" s="39" t="str">
        <f>IF(AND($D16&lt;=2028,Zisk!$D$10&gt;=2029),"x","")</f>
        <v/>
      </c>
      <c r="AW16" s="35" t="str">
        <f>IF(AND($D16&lt;=2029,Zisk!$D$10&gt;=2029),"(","")</f>
        <v/>
      </c>
      <c r="AX16" s="35" t="str">
        <f>IF(AND($D16&lt;=2029,Zisk!$D$10&gt;=2029),"1","")</f>
        <v/>
      </c>
      <c r="AY16" s="35" t="str">
        <f>IF(AND($D16&lt;=2029,Zisk!$D$10&gt;=2029),"+","")</f>
        <v/>
      </c>
      <c r="AZ16" s="37" t="str">
        <f>IF(AND($D16&lt;=2029,Zisk!$D$10&gt;=2029),VstupniParametry_SKRYT!$D$13,"")</f>
        <v/>
      </c>
      <c r="BA16" s="35" t="str">
        <f>IF(AND($D16&lt;=2029,Zisk!$D$10&gt;=2029),")","")</f>
        <v/>
      </c>
      <c r="BB16" s="38" t="str">
        <f>IF(AND(D16&lt;2029,2029&lt;=Zisk!$D$10),1,IF(D16=2029,0,""))</f>
        <v/>
      </c>
      <c r="BC16" s="39" t="str">
        <f>IF(AND($D16&lt;=2029,Zisk!$D$10&gt;=2030),"x","")</f>
        <v/>
      </c>
      <c r="BD16" s="35" t="str">
        <f>IF(AND($D16&lt;=2030,Zisk!$D$10&gt;=2030),"(","")</f>
        <v/>
      </c>
      <c r="BE16" s="35" t="str">
        <f>IF(AND($D16&lt;=2030,Zisk!$D$10&gt;=2030),"1","")</f>
        <v/>
      </c>
      <c r="BF16" s="35" t="str">
        <f>IF(AND($D16&lt;=2030,Zisk!$D$10&gt;=2030),"+","")</f>
        <v/>
      </c>
      <c r="BG16" s="37" t="str">
        <f>IF(AND($D16&lt;=2030,Zisk!$D$10&gt;=2030),VstupniParametry_SKRYT!$D$14,"")</f>
        <v/>
      </c>
      <c r="BH16" s="35" t="str">
        <f>IF(AND($D16&lt;=2030,Zisk!$D$10&gt;=2030),")","")</f>
        <v/>
      </c>
      <c r="BI16" s="38" t="str">
        <f>IF(AND(D16&lt;2030,2030&lt;=Zisk!$D$10),1,IF(D16=2030,0,""))</f>
        <v/>
      </c>
      <c r="BJ16" s="40" t="s">
        <v>32</v>
      </c>
      <c r="BK16" s="37">
        <f t="shared" si="34"/>
        <v>1</v>
      </c>
      <c r="BL16" s="35" t="str">
        <f t="shared" si="35"/>
        <v>x</v>
      </c>
      <c r="BM16" s="41">
        <f t="shared" si="36"/>
        <v>1</v>
      </c>
      <c r="BN16" s="37" t="str">
        <f t="shared" si="37"/>
        <v>x</v>
      </c>
      <c r="BO16" s="41">
        <f t="shared" si="22"/>
        <v>1.018</v>
      </c>
      <c r="BP16" s="41" t="str">
        <f t="shared" si="23"/>
        <v/>
      </c>
      <c r="BQ16" s="41" t="str">
        <f t="shared" si="24"/>
        <v/>
      </c>
      <c r="BR16" s="41" t="str">
        <f t="shared" si="25"/>
        <v/>
      </c>
      <c r="BS16" s="41" t="str">
        <f t="shared" si="26"/>
        <v/>
      </c>
      <c r="BT16" s="41" t="str">
        <f t="shared" si="27"/>
        <v/>
      </c>
      <c r="BU16" s="41" t="str">
        <f t="shared" si="28"/>
        <v/>
      </c>
      <c r="BV16" s="41" t="str">
        <f t="shared" si="29"/>
        <v/>
      </c>
      <c r="BW16" s="41" t="str">
        <f t="shared" si="30"/>
        <v/>
      </c>
      <c r="BX16" s="41" t="str">
        <f t="shared" si="31"/>
        <v/>
      </c>
      <c r="BY16" s="41" t="str">
        <f t="shared" si="32"/>
        <v/>
      </c>
      <c r="BZ16" s="40" t="s">
        <v>32</v>
      </c>
      <c r="CA16" s="41">
        <f t="shared" si="33"/>
        <v>1.018</v>
      </c>
      <c r="CB16" s="35"/>
      <c r="CC16" s="36">
        <f>IF(D16&gt;Zisk!$D$10,"",E16*CA16)</f>
        <v>0</v>
      </c>
    </row>
    <row r="17" spans="2:81" x14ac:dyDescent="0.2">
      <c r="B17" s="28" t="str">
        <f>Zisk!B28</f>
        <v/>
      </c>
      <c r="C17" s="28">
        <f>Zisk!C28</f>
        <v>0</v>
      </c>
      <c r="D17" s="28">
        <f>Zisk!E28</f>
        <v>0</v>
      </c>
      <c r="E17" s="29">
        <f>Zisk!D28</f>
        <v>0</v>
      </c>
      <c r="F17" s="29"/>
      <c r="G17" s="28" t="str">
        <f t="shared" si="8"/>
        <v>(</v>
      </c>
      <c r="H17" s="28" t="str">
        <f t="shared" si="9"/>
        <v>1</v>
      </c>
      <c r="I17" s="28" t="str">
        <f t="shared" si="10"/>
        <v>+</v>
      </c>
      <c r="J17" s="30">
        <f>IF($D17&lt;=2021,VstupniParametry_SKRYT!$D$5,"")</f>
        <v>0.02</v>
      </c>
      <c r="K17" s="28" t="str">
        <f t="shared" si="11"/>
        <v>)</v>
      </c>
      <c r="L17" s="31">
        <f>IF($D17&lt;=2021,COUNTIF(Vypocet_SKRYT!T14:AS14,"&gt;=1"),"")</f>
        <v>0</v>
      </c>
      <c r="M17" s="32" t="str">
        <f t="shared" si="12"/>
        <v>x</v>
      </c>
      <c r="N17" s="28" t="str">
        <f t="shared" si="13"/>
        <v>(</v>
      </c>
      <c r="O17" s="28" t="str">
        <f t="shared" si="14"/>
        <v>1</v>
      </c>
      <c r="P17" s="28" t="str">
        <f t="shared" si="15"/>
        <v>+</v>
      </c>
      <c r="Q17" s="30">
        <f>IF($D17&lt;=2024,VstupniParametry_SKRYT!$D$6,"")</f>
        <v>0.06</v>
      </c>
      <c r="R17" s="28" t="str">
        <f t="shared" si="16"/>
        <v>)</v>
      </c>
      <c r="S17" s="31">
        <f>IF($D17&lt;=2024,COUNTIFS(Vypocet_SKRYT!AT14:AV14,"&gt;=1"),"")</f>
        <v>0</v>
      </c>
      <c r="T17" s="32" t="str">
        <f t="shared" si="17"/>
        <v>x</v>
      </c>
      <c r="U17" s="28" t="str">
        <f t="shared" si="18"/>
        <v>(</v>
      </c>
      <c r="V17" s="28" t="str">
        <f t="shared" si="19"/>
        <v>1</v>
      </c>
      <c r="W17" s="28" t="str">
        <f t="shared" si="20"/>
        <v>+</v>
      </c>
      <c r="X17" s="30">
        <f>IF($D17&lt;=2025,VstupniParametry_SKRYT!$D$9,"")</f>
        <v>1.7999999999999999E-2</v>
      </c>
      <c r="Y17" s="28" t="str">
        <f t="shared" si="21"/>
        <v>)</v>
      </c>
      <c r="Z17" s="31">
        <f>IF(AND(D17&lt;2025,2025&lt;=Zisk!$D$10),1,IF(D17=2025,0,""))</f>
        <v>1</v>
      </c>
      <c r="AA17" s="32" t="str">
        <f>IF(AND($D17&lt;=2025,Zisk!$D$10&gt;=2026),"x","")</f>
        <v/>
      </c>
      <c r="AB17" s="28" t="str">
        <f>IF(AND($D17&lt;=2026,Zisk!$D$10&gt;=2026),"(","")</f>
        <v/>
      </c>
      <c r="AC17" s="28" t="str">
        <f>IF(AND($D17&lt;=2026,Zisk!$D$10&gt;=2026),"1","")</f>
        <v/>
      </c>
      <c r="AD17" s="28" t="str">
        <f>IF(AND($D17&lt;=2026,Zisk!$D$10&gt;=2026),"+","")</f>
        <v/>
      </c>
      <c r="AE17" s="30" t="str">
        <f>IF(AND($D17&lt;=2026,Zisk!$D$10&gt;=2026),VstupniParametry_SKRYT!$D$10,"")</f>
        <v/>
      </c>
      <c r="AF17" s="28" t="str">
        <f>IF(AND($D17&lt;=2026,Zisk!$D$10&gt;=2026),")","")</f>
        <v/>
      </c>
      <c r="AG17" s="31" t="str">
        <f>IF(AND(D17&lt;2026,2026&lt;=Zisk!$D$10),1,IF(D17=2026,0,""))</f>
        <v/>
      </c>
      <c r="AH17" s="32" t="str">
        <f>IF(AND($D17&lt;=2026,Zisk!$D$10&gt;=2027),"x","")</f>
        <v/>
      </c>
      <c r="AI17" s="28" t="str">
        <f>IF(AND($D17&lt;=2027,Zisk!$D$10&gt;=2027),"(","")</f>
        <v/>
      </c>
      <c r="AJ17" s="28" t="str">
        <f>IF(AND($D17&lt;=2027,Zisk!$D$10&gt;=2027),"1","")</f>
        <v/>
      </c>
      <c r="AK17" s="28" t="str">
        <f>IF(AND($D17&lt;=2027,Zisk!$D$10&gt;=2027),"+","")</f>
        <v/>
      </c>
      <c r="AL17" s="30" t="str">
        <f>IF(AND($D17&lt;=2027,Zisk!$D$10&gt;=2027),VstupniParametry_SKRYT!$D$11,"")</f>
        <v/>
      </c>
      <c r="AM17" s="28" t="str">
        <f>IF(AND($D17&lt;=2027,Zisk!$D$10&gt;=2027),")","")</f>
        <v/>
      </c>
      <c r="AN17" s="31" t="str">
        <f>IF(AND(D17&lt;2027,2027&lt;=Zisk!$D$10),1,IF(D17=2027,0,""))</f>
        <v/>
      </c>
      <c r="AO17" s="32" t="str">
        <f>IF(AND($D17&lt;=2027,Zisk!$D$10&gt;=2028),"x","")</f>
        <v/>
      </c>
      <c r="AP17" s="28" t="str">
        <f>IF(AND($D17&lt;=2028,Zisk!$D$10&gt;=2028),"(","")</f>
        <v/>
      </c>
      <c r="AQ17" s="28" t="str">
        <f>IF(AND($D17&lt;=2028,Zisk!$D$10&gt;=2028),"1","")</f>
        <v/>
      </c>
      <c r="AR17" s="28" t="str">
        <f>IF(AND($D17&lt;=2028,Zisk!$D$10&gt;=2028),"+","")</f>
        <v/>
      </c>
      <c r="AS17" s="30" t="str">
        <f>IF(AND($D17&lt;=2028,Zisk!$D$10&gt;=2028),VstupniParametry_SKRYT!$D$12,"")</f>
        <v/>
      </c>
      <c r="AT17" s="28" t="str">
        <f>IF(AND($D17&lt;=2028,Zisk!$D$10&gt;=2028),")","")</f>
        <v/>
      </c>
      <c r="AU17" s="31" t="str">
        <f>IF(AND(D17&lt;2028,2028&lt;=Zisk!$D$10),1,IF(D17=2028,0,""))</f>
        <v/>
      </c>
      <c r="AV17" s="32" t="str">
        <f>IF(AND($D17&lt;=2028,Zisk!$D$10&gt;=2029),"x","")</f>
        <v/>
      </c>
      <c r="AW17" s="28" t="str">
        <f>IF(AND($D17&lt;=2029,Zisk!$D$10&gt;=2029),"(","")</f>
        <v/>
      </c>
      <c r="AX17" s="28" t="str">
        <f>IF(AND($D17&lt;=2029,Zisk!$D$10&gt;=2029),"1","")</f>
        <v/>
      </c>
      <c r="AY17" s="28" t="str">
        <f>IF(AND($D17&lt;=2029,Zisk!$D$10&gt;=2029),"+","")</f>
        <v/>
      </c>
      <c r="AZ17" s="30" t="str">
        <f>IF(AND($D17&lt;=2029,Zisk!$D$10&gt;=2029),VstupniParametry_SKRYT!$D$13,"")</f>
        <v/>
      </c>
      <c r="BA17" s="28" t="str">
        <f>IF(AND($D17&lt;=2029,Zisk!$D$10&gt;=2029),")","")</f>
        <v/>
      </c>
      <c r="BB17" s="31" t="str">
        <f>IF(AND(D17&lt;2029,2029&lt;=Zisk!$D$10),1,IF(D17=2029,0,""))</f>
        <v/>
      </c>
      <c r="BC17" s="32" t="str">
        <f>IF(AND($D17&lt;=2029,Zisk!$D$10&gt;=2030),"x","")</f>
        <v/>
      </c>
      <c r="BD17" s="28" t="str">
        <f>IF(AND($D17&lt;=2030,Zisk!$D$10&gt;=2030),"(","")</f>
        <v/>
      </c>
      <c r="BE17" s="28" t="str">
        <f>IF(AND($D17&lt;=2030,Zisk!$D$10&gt;=2030),"1","")</f>
        <v/>
      </c>
      <c r="BF17" s="28" t="str">
        <f>IF(AND($D17&lt;=2030,Zisk!$D$10&gt;=2030),"+","")</f>
        <v/>
      </c>
      <c r="BG17" s="30" t="str">
        <f>IF(AND($D17&lt;=2030,Zisk!$D$10&gt;=2030),VstupniParametry_SKRYT!$D$14,"")</f>
        <v/>
      </c>
      <c r="BH17" s="28" t="str">
        <f>IF(AND($D17&lt;=2030,Zisk!$D$10&gt;=2030),")","")</f>
        <v/>
      </c>
      <c r="BI17" s="31" t="str">
        <f>IF(AND(D17&lt;2030,2030&lt;=Zisk!$D$10),1,IF(D17=2030,0,""))</f>
        <v/>
      </c>
      <c r="BJ17" s="33" t="s">
        <v>32</v>
      </c>
      <c r="BK17" s="30">
        <f t="shared" si="34"/>
        <v>1</v>
      </c>
      <c r="BL17" s="28" t="str">
        <f t="shared" si="35"/>
        <v>x</v>
      </c>
      <c r="BM17" s="34">
        <f t="shared" si="36"/>
        <v>1</v>
      </c>
      <c r="BN17" s="30" t="str">
        <f t="shared" si="37"/>
        <v>x</v>
      </c>
      <c r="BO17" s="34">
        <f t="shared" si="22"/>
        <v>1.018</v>
      </c>
      <c r="BP17" s="34" t="str">
        <f t="shared" si="23"/>
        <v/>
      </c>
      <c r="BQ17" s="34" t="str">
        <f t="shared" si="24"/>
        <v/>
      </c>
      <c r="BR17" s="34" t="str">
        <f t="shared" si="25"/>
        <v/>
      </c>
      <c r="BS17" s="34" t="str">
        <f t="shared" si="26"/>
        <v/>
      </c>
      <c r="BT17" s="34" t="str">
        <f t="shared" si="27"/>
        <v/>
      </c>
      <c r="BU17" s="34" t="str">
        <f t="shared" si="28"/>
        <v/>
      </c>
      <c r="BV17" s="34" t="str">
        <f t="shared" si="29"/>
        <v/>
      </c>
      <c r="BW17" s="34" t="str">
        <f t="shared" si="30"/>
        <v/>
      </c>
      <c r="BX17" s="34" t="str">
        <f t="shared" si="31"/>
        <v/>
      </c>
      <c r="BY17" s="34" t="str">
        <f t="shared" si="32"/>
        <v/>
      </c>
      <c r="BZ17" s="33" t="s">
        <v>32</v>
      </c>
      <c r="CA17" s="34">
        <f t="shared" si="33"/>
        <v>1.018</v>
      </c>
      <c r="CB17" s="28"/>
      <c r="CC17" s="29">
        <f>IF(D17&gt;Zisk!$D$10,"",E17*CA17)</f>
        <v>0</v>
      </c>
    </row>
    <row r="18" spans="2:81" x14ac:dyDescent="0.2">
      <c r="B18" s="35" t="str">
        <f>Zisk!B29</f>
        <v/>
      </c>
      <c r="C18" s="35">
        <f>Zisk!C29</f>
        <v>0</v>
      </c>
      <c r="D18" s="35">
        <f>Zisk!E29</f>
        <v>0</v>
      </c>
      <c r="E18" s="36">
        <f>Zisk!D29</f>
        <v>0</v>
      </c>
      <c r="F18" s="36"/>
      <c r="G18" s="35" t="str">
        <f t="shared" si="8"/>
        <v>(</v>
      </c>
      <c r="H18" s="35" t="str">
        <f t="shared" si="9"/>
        <v>1</v>
      </c>
      <c r="I18" s="35" t="str">
        <f t="shared" si="10"/>
        <v>+</v>
      </c>
      <c r="J18" s="37">
        <f>IF($D18&lt;=2021,VstupniParametry_SKRYT!$D$5,"")</f>
        <v>0.02</v>
      </c>
      <c r="K18" s="35" t="str">
        <f t="shared" si="11"/>
        <v>)</v>
      </c>
      <c r="L18" s="38">
        <f>IF($D18&lt;=2021,COUNTIF(Vypocet_SKRYT!T15:AS15,"&gt;=1"),"")</f>
        <v>0</v>
      </c>
      <c r="M18" s="39" t="str">
        <f t="shared" si="12"/>
        <v>x</v>
      </c>
      <c r="N18" s="35" t="str">
        <f t="shared" si="13"/>
        <v>(</v>
      </c>
      <c r="O18" s="35" t="str">
        <f t="shared" si="14"/>
        <v>1</v>
      </c>
      <c r="P18" s="35" t="str">
        <f t="shared" si="15"/>
        <v>+</v>
      </c>
      <c r="Q18" s="37">
        <f>IF($D18&lt;=2024,VstupniParametry_SKRYT!$D$6,"")</f>
        <v>0.06</v>
      </c>
      <c r="R18" s="35" t="str">
        <f t="shared" si="16"/>
        <v>)</v>
      </c>
      <c r="S18" s="38">
        <f>IF($D18&lt;=2024,COUNTIFS(Vypocet_SKRYT!AT15:AV15,"&gt;=1"),"")</f>
        <v>0</v>
      </c>
      <c r="T18" s="39" t="str">
        <f t="shared" si="17"/>
        <v>x</v>
      </c>
      <c r="U18" s="35" t="str">
        <f t="shared" si="18"/>
        <v>(</v>
      </c>
      <c r="V18" s="35" t="str">
        <f t="shared" si="19"/>
        <v>1</v>
      </c>
      <c r="W18" s="35" t="str">
        <f t="shared" si="20"/>
        <v>+</v>
      </c>
      <c r="X18" s="37">
        <f>IF($D18&lt;=2025,VstupniParametry_SKRYT!$D$9,"")</f>
        <v>1.7999999999999999E-2</v>
      </c>
      <c r="Y18" s="35" t="str">
        <f t="shared" si="21"/>
        <v>)</v>
      </c>
      <c r="Z18" s="38">
        <f>IF(AND(D18&lt;2025,2025&lt;=Zisk!$D$10),1,IF(D18=2025,0,""))</f>
        <v>1</v>
      </c>
      <c r="AA18" s="39" t="str">
        <f>IF(AND($D18&lt;=2025,Zisk!$D$10&gt;=2026),"x","")</f>
        <v/>
      </c>
      <c r="AB18" s="35" t="str">
        <f>IF(AND($D18&lt;=2026,Zisk!$D$10&gt;=2026),"(","")</f>
        <v/>
      </c>
      <c r="AC18" s="35" t="str">
        <f>IF(AND($D18&lt;=2026,Zisk!$D$10&gt;=2026),"1","")</f>
        <v/>
      </c>
      <c r="AD18" s="35" t="str">
        <f>IF(AND($D18&lt;=2026,Zisk!$D$10&gt;=2026),"+","")</f>
        <v/>
      </c>
      <c r="AE18" s="37" t="str">
        <f>IF(AND($D18&lt;=2026,Zisk!$D$10&gt;=2026),VstupniParametry_SKRYT!$D$10,"")</f>
        <v/>
      </c>
      <c r="AF18" s="35" t="str">
        <f>IF(AND($D18&lt;=2026,Zisk!$D$10&gt;=2026),")","")</f>
        <v/>
      </c>
      <c r="AG18" s="38" t="str">
        <f>IF(AND(D18&lt;2026,2026&lt;=Zisk!$D$10),1,IF(D18=2026,0,""))</f>
        <v/>
      </c>
      <c r="AH18" s="39" t="str">
        <f>IF(AND($D18&lt;=2026,Zisk!$D$10&gt;=2027),"x","")</f>
        <v/>
      </c>
      <c r="AI18" s="35" t="str">
        <f>IF(AND($D18&lt;=2027,Zisk!$D$10&gt;=2027),"(","")</f>
        <v/>
      </c>
      <c r="AJ18" s="35" t="str">
        <f>IF(AND($D18&lt;=2027,Zisk!$D$10&gt;=2027),"1","")</f>
        <v/>
      </c>
      <c r="AK18" s="35" t="str">
        <f>IF(AND($D18&lt;=2027,Zisk!$D$10&gt;=2027),"+","")</f>
        <v/>
      </c>
      <c r="AL18" s="37" t="str">
        <f>IF(AND($D18&lt;=2027,Zisk!$D$10&gt;=2027),VstupniParametry_SKRYT!$D$11,"")</f>
        <v/>
      </c>
      <c r="AM18" s="35" t="str">
        <f>IF(AND($D18&lt;=2027,Zisk!$D$10&gt;=2027),")","")</f>
        <v/>
      </c>
      <c r="AN18" s="38" t="str">
        <f>IF(AND(D18&lt;2027,2027&lt;=Zisk!$D$10),1,IF(D18=2027,0,""))</f>
        <v/>
      </c>
      <c r="AO18" s="39" t="str">
        <f>IF(AND($D18&lt;=2027,Zisk!$D$10&gt;=2028),"x","")</f>
        <v/>
      </c>
      <c r="AP18" s="35" t="str">
        <f>IF(AND($D18&lt;=2028,Zisk!$D$10&gt;=2028),"(","")</f>
        <v/>
      </c>
      <c r="AQ18" s="35" t="str">
        <f>IF(AND($D18&lt;=2028,Zisk!$D$10&gt;=2028),"1","")</f>
        <v/>
      </c>
      <c r="AR18" s="35" t="str">
        <f>IF(AND($D18&lt;=2028,Zisk!$D$10&gt;=2028),"+","")</f>
        <v/>
      </c>
      <c r="AS18" s="37" t="str">
        <f>IF(AND($D18&lt;=2028,Zisk!$D$10&gt;=2028),VstupniParametry_SKRYT!$D$12,"")</f>
        <v/>
      </c>
      <c r="AT18" s="35" t="str">
        <f>IF(AND($D18&lt;=2028,Zisk!$D$10&gt;=2028),")","")</f>
        <v/>
      </c>
      <c r="AU18" s="38" t="str">
        <f>IF(AND(D18&lt;2028,2028&lt;=Zisk!$D$10),1,IF(D18=2028,0,""))</f>
        <v/>
      </c>
      <c r="AV18" s="39" t="str">
        <f>IF(AND($D18&lt;=2028,Zisk!$D$10&gt;=2029),"x","")</f>
        <v/>
      </c>
      <c r="AW18" s="35" t="str">
        <f>IF(AND($D18&lt;=2029,Zisk!$D$10&gt;=2029),"(","")</f>
        <v/>
      </c>
      <c r="AX18" s="35" t="str">
        <f>IF(AND($D18&lt;=2029,Zisk!$D$10&gt;=2029),"1","")</f>
        <v/>
      </c>
      <c r="AY18" s="35" t="str">
        <f>IF(AND($D18&lt;=2029,Zisk!$D$10&gt;=2029),"+","")</f>
        <v/>
      </c>
      <c r="AZ18" s="37" t="str">
        <f>IF(AND($D18&lt;=2029,Zisk!$D$10&gt;=2029),VstupniParametry_SKRYT!$D$13,"")</f>
        <v/>
      </c>
      <c r="BA18" s="35" t="str">
        <f>IF(AND($D18&lt;=2029,Zisk!$D$10&gt;=2029),")","")</f>
        <v/>
      </c>
      <c r="BB18" s="38" t="str">
        <f>IF(AND(D18&lt;2029,2029&lt;=Zisk!$D$10),1,IF(D18=2029,0,""))</f>
        <v/>
      </c>
      <c r="BC18" s="39" t="str">
        <f>IF(AND($D18&lt;=2029,Zisk!$D$10&gt;=2030),"x","")</f>
        <v/>
      </c>
      <c r="BD18" s="35" t="str">
        <f>IF(AND($D18&lt;=2030,Zisk!$D$10&gt;=2030),"(","")</f>
        <v/>
      </c>
      <c r="BE18" s="35" t="str">
        <f>IF(AND($D18&lt;=2030,Zisk!$D$10&gt;=2030),"1","")</f>
        <v/>
      </c>
      <c r="BF18" s="35" t="str">
        <f>IF(AND($D18&lt;=2030,Zisk!$D$10&gt;=2030),"+","")</f>
        <v/>
      </c>
      <c r="BG18" s="37" t="str">
        <f>IF(AND($D18&lt;=2030,Zisk!$D$10&gt;=2030),VstupniParametry_SKRYT!$D$14,"")</f>
        <v/>
      </c>
      <c r="BH18" s="35" t="str">
        <f>IF(AND($D18&lt;=2030,Zisk!$D$10&gt;=2030),")","")</f>
        <v/>
      </c>
      <c r="BI18" s="38" t="str">
        <f>IF(AND(D18&lt;2030,2030&lt;=Zisk!$D$10),1,IF(D18=2030,0,""))</f>
        <v/>
      </c>
      <c r="BJ18" s="40" t="s">
        <v>32</v>
      </c>
      <c r="BK18" s="37">
        <f t="shared" si="34"/>
        <v>1</v>
      </c>
      <c r="BL18" s="35" t="str">
        <f t="shared" si="35"/>
        <v>x</v>
      </c>
      <c r="BM18" s="41">
        <f t="shared" si="36"/>
        <v>1</v>
      </c>
      <c r="BN18" s="37" t="str">
        <f t="shared" si="37"/>
        <v>x</v>
      </c>
      <c r="BO18" s="41">
        <f t="shared" si="22"/>
        <v>1.018</v>
      </c>
      <c r="BP18" s="41" t="str">
        <f t="shared" si="23"/>
        <v/>
      </c>
      <c r="BQ18" s="41" t="str">
        <f t="shared" si="24"/>
        <v/>
      </c>
      <c r="BR18" s="41" t="str">
        <f t="shared" si="25"/>
        <v/>
      </c>
      <c r="BS18" s="41" t="str">
        <f t="shared" si="26"/>
        <v/>
      </c>
      <c r="BT18" s="41" t="str">
        <f t="shared" si="27"/>
        <v/>
      </c>
      <c r="BU18" s="41" t="str">
        <f t="shared" si="28"/>
        <v/>
      </c>
      <c r="BV18" s="41" t="str">
        <f t="shared" si="29"/>
        <v/>
      </c>
      <c r="BW18" s="41" t="str">
        <f t="shared" si="30"/>
        <v/>
      </c>
      <c r="BX18" s="41" t="str">
        <f t="shared" si="31"/>
        <v/>
      </c>
      <c r="BY18" s="41" t="str">
        <f t="shared" si="32"/>
        <v/>
      </c>
      <c r="BZ18" s="40" t="s">
        <v>32</v>
      </c>
      <c r="CA18" s="41">
        <f t="shared" si="33"/>
        <v>1.018</v>
      </c>
      <c r="CB18" s="35"/>
      <c r="CC18" s="36">
        <f>IF(D18&gt;Zisk!$D$10,"",E18*CA18)</f>
        <v>0</v>
      </c>
    </row>
    <row r="19" spans="2:81" x14ac:dyDescent="0.2">
      <c r="B19" s="28" t="str">
        <f>Zisk!B30</f>
        <v/>
      </c>
      <c r="C19" s="28">
        <f>Zisk!C30</f>
        <v>0</v>
      </c>
      <c r="D19" s="28">
        <f>Zisk!E30</f>
        <v>0</v>
      </c>
      <c r="E19" s="29">
        <f>Zisk!D30</f>
        <v>0</v>
      </c>
      <c r="F19" s="29"/>
      <c r="G19" s="28" t="str">
        <f t="shared" si="8"/>
        <v>(</v>
      </c>
      <c r="H19" s="28" t="str">
        <f t="shared" si="9"/>
        <v>1</v>
      </c>
      <c r="I19" s="28" t="str">
        <f t="shared" si="10"/>
        <v>+</v>
      </c>
      <c r="J19" s="30">
        <f>IF($D19&lt;=2021,VstupniParametry_SKRYT!$D$5,"")</f>
        <v>0.02</v>
      </c>
      <c r="K19" s="28" t="str">
        <f t="shared" si="11"/>
        <v>)</v>
      </c>
      <c r="L19" s="31">
        <f>IF($D19&lt;=2021,COUNTIF(Vypocet_SKRYT!T16:AS16,"&gt;=1"),"")</f>
        <v>0</v>
      </c>
      <c r="M19" s="32" t="str">
        <f t="shared" si="12"/>
        <v>x</v>
      </c>
      <c r="N19" s="28" t="str">
        <f t="shared" si="13"/>
        <v>(</v>
      </c>
      <c r="O19" s="28" t="str">
        <f t="shared" si="14"/>
        <v>1</v>
      </c>
      <c r="P19" s="28" t="str">
        <f t="shared" si="15"/>
        <v>+</v>
      </c>
      <c r="Q19" s="30">
        <f>IF($D19&lt;=2024,VstupniParametry_SKRYT!$D$6,"")</f>
        <v>0.06</v>
      </c>
      <c r="R19" s="28" t="str">
        <f t="shared" si="16"/>
        <v>)</v>
      </c>
      <c r="S19" s="31">
        <f>IF($D19&lt;=2024,COUNTIFS(Vypocet_SKRYT!AT16:AV16,"&gt;=1"),"")</f>
        <v>0</v>
      </c>
      <c r="T19" s="32" t="str">
        <f t="shared" si="17"/>
        <v>x</v>
      </c>
      <c r="U19" s="28" t="str">
        <f t="shared" si="18"/>
        <v>(</v>
      </c>
      <c r="V19" s="28" t="str">
        <f t="shared" si="19"/>
        <v>1</v>
      </c>
      <c r="W19" s="28" t="str">
        <f t="shared" si="20"/>
        <v>+</v>
      </c>
      <c r="X19" s="30">
        <f>IF($D19&lt;=2025,VstupniParametry_SKRYT!$D$9,"")</f>
        <v>1.7999999999999999E-2</v>
      </c>
      <c r="Y19" s="28" t="str">
        <f t="shared" si="21"/>
        <v>)</v>
      </c>
      <c r="Z19" s="31">
        <f>IF(AND(D19&lt;2025,2025&lt;=Zisk!$D$10),1,IF(D19=2025,0,""))</f>
        <v>1</v>
      </c>
      <c r="AA19" s="32" t="str">
        <f>IF(AND($D19&lt;=2025,Zisk!$D$10&gt;=2026),"x","")</f>
        <v/>
      </c>
      <c r="AB19" s="28" t="str">
        <f>IF(AND($D19&lt;=2026,Zisk!$D$10&gt;=2026),"(","")</f>
        <v/>
      </c>
      <c r="AC19" s="28" t="str">
        <f>IF(AND($D19&lt;=2026,Zisk!$D$10&gt;=2026),"1","")</f>
        <v/>
      </c>
      <c r="AD19" s="28" t="str">
        <f>IF(AND($D19&lt;=2026,Zisk!$D$10&gt;=2026),"+","")</f>
        <v/>
      </c>
      <c r="AE19" s="30" t="str">
        <f>IF(AND($D19&lt;=2026,Zisk!$D$10&gt;=2026),VstupniParametry_SKRYT!$D$10,"")</f>
        <v/>
      </c>
      <c r="AF19" s="28" t="str">
        <f>IF(AND($D19&lt;=2026,Zisk!$D$10&gt;=2026),")","")</f>
        <v/>
      </c>
      <c r="AG19" s="31" t="str">
        <f>IF(AND(D19&lt;2026,2026&lt;=Zisk!$D$10),1,IF(D19=2026,0,""))</f>
        <v/>
      </c>
      <c r="AH19" s="32" t="str">
        <f>IF(AND($D19&lt;=2026,Zisk!$D$10&gt;=2027),"x","")</f>
        <v/>
      </c>
      <c r="AI19" s="28" t="str">
        <f>IF(AND($D19&lt;=2027,Zisk!$D$10&gt;=2027),"(","")</f>
        <v/>
      </c>
      <c r="AJ19" s="28" t="str">
        <f>IF(AND($D19&lt;=2027,Zisk!$D$10&gt;=2027),"1","")</f>
        <v/>
      </c>
      <c r="AK19" s="28" t="str">
        <f>IF(AND($D19&lt;=2027,Zisk!$D$10&gt;=2027),"+","")</f>
        <v/>
      </c>
      <c r="AL19" s="30" t="str">
        <f>IF(AND($D19&lt;=2027,Zisk!$D$10&gt;=2027),VstupniParametry_SKRYT!$D$11,"")</f>
        <v/>
      </c>
      <c r="AM19" s="28" t="str">
        <f>IF(AND($D19&lt;=2027,Zisk!$D$10&gt;=2027),")","")</f>
        <v/>
      </c>
      <c r="AN19" s="31" t="str">
        <f>IF(AND(D19&lt;2027,2027&lt;=Zisk!$D$10),1,IF(D19=2027,0,""))</f>
        <v/>
      </c>
      <c r="AO19" s="32" t="str">
        <f>IF(AND($D19&lt;=2027,Zisk!$D$10&gt;=2028),"x","")</f>
        <v/>
      </c>
      <c r="AP19" s="28" t="str">
        <f>IF(AND($D19&lt;=2028,Zisk!$D$10&gt;=2028),"(","")</f>
        <v/>
      </c>
      <c r="AQ19" s="28" t="str">
        <f>IF(AND($D19&lt;=2028,Zisk!$D$10&gt;=2028),"1","")</f>
        <v/>
      </c>
      <c r="AR19" s="28" t="str">
        <f>IF(AND($D19&lt;=2028,Zisk!$D$10&gt;=2028),"+","")</f>
        <v/>
      </c>
      <c r="AS19" s="30" t="str">
        <f>IF(AND($D19&lt;=2028,Zisk!$D$10&gt;=2028),VstupniParametry_SKRYT!$D$12,"")</f>
        <v/>
      </c>
      <c r="AT19" s="28" t="str">
        <f>IF(AND($D19&lt;=2028,Zisk!$D$10&gt;=2028),")","")</f>
        <v/>
      </c>
      <c r="AU19" s="31" t="str">
        <f>IF(AND(D19&lt;2028,2028&lt;=Zisk!$D$10),1,IF(D19=2028,0,""))</f>
        <v/>
      </c>
      <c r="AV19" s="32" t="str">
        <f>IF(AND($D19&lt;=2028,Zisk!$D$10&gt;=2029),"x","")</f>
        <v/>
      </c>
      <c r="AW19" s="28" t="str">
        <f>IF(AND($D19&lt;=2029,Zisk!$D$10&gt;=2029),"(","")</f>
        <v/>
      </c>
      <c r="AX19" s="28" t="str">
        <f>IF(AND($D19&lt;=2029,Zisk!$D$10&gt;=2029),"1","")</f>
        <v/>
      </c>
      <c r="AY19" s="28" t="str">
        <f>IF(AND($D19&lt;=2029,Zisk!$D$10&gt;=2029),"+","")</f>
        <v/>
      </c>
      <c r="AZ19" s="30" t="str">
        <f>IF(AND($D19&lt;=2029,Zisk!$D$10&gt;=2029),VstupniParametry_SKRYT!$D$13,"")</f>
        <v/>
      </c>
      <c r="BA19" s="28" t="str">
        <f>IF(AND($D19&lt;=2029,Zisk!$D$10&gt;=2029),")","")</f>
        <v/>
      </c>
      <c r="BB19" s="31" t="str">
        <f>IF(AND(D19&lt;2029,2029&lt;=Zisk!$D$10),1,IF(D19=2029,0,""))</f>
        <v/>
      </c>
      <c r="BC19" s="32" t="str">
        <f>IF(AND($D19&lt;=2029,Zisk!$D$10&gt;=2030),"x","")</f>
        <v/>
      </c>
      <c r="BD19" s="28" t="str">
        <f>IF(AND($D19&lt;=2030,Zisk!$D$10&gt;=2030),"(","")</f>
        <v/>
      </c>
      <c r="BE19" s="28" t="str">
        <f>IF(AND($D19&lt;=2030,Zisk!$D$10&gt;=2030),"1","")</f>
        <v/>
      </c>
      <c r="BF19" s="28" t="str">
        <f>IF(AND($D19&lt;=2030,Zisk!$D$10&gt;=2030),"+","")</f>
        <v/>
      </c>
      <c r="BG19" s="30" t="str">
        <f>IF(AND($D19&lt;=2030,Zisk!$D$10&gt;=2030),VstupniParametry_SKRYT!$D$14,"")</f>
        <v/>
      </c>
      <c r="BH19" s="28" t="str">
        <f>IF(AND($D19&lt;=2030,Zisk!$D$10&gt;=2030),")","")</f>
        <v/>
      </c>
      <c r="BI19" s="31" t="str">
        <f>IF(AND(D19&lt;2030,2030&lt;=Zisk!$D$10),1,IF(D19=2030,0,""))</f>
        <v/>
      </c>
      <c r="BJ19" s="33" t="s">
        <v>32</v>
      </c>
      <c r="BK19" s="30">
        <f t="shared" si="34"/>
        <v>1</v>
      </c>
      <c r="BL19" s="28" t="str">
        <f t="shared" si="35"/>
        <v>x</v>
      </c>
      <c r="BM19" s="34">
        <f t="shared" si="36"/>
        <v>1</v>
      </c>
      <c r="BN19" s="30" t="str">
        <f t="shared" si="37"/>
        <v>x</v>
      </c>
      <c r="BO19" s="34">
        <f t="shared" si="22"/>
        <v>1.018</v>
      </c>
      <c r="BP19" s="34" t="str">
        <f t="shared" si="23"/>
        <v/>
      </c>
      <c r="BQ19" s="34" t="str">
        <f t="shared" si="24"/>
        <v/>
      </c>
      <c r="BR19" s="34" t="str">
        <f t="shared" si="25"/>
        <v/>
      </c>
      <c r="BS19" s="34" t="str">
        <f t="shared" si="26"/>
        <v/>
      </c>
      <c r="BT19" s="34" t="str">
        <f t="shared" si="27"/>
        <v/>
      </c>
      <c r="BU19" s="34" t="str">
        <f t="shared" si="28"/>
        <v/>
      </c>
      <c r="BV19" s="34" t="str">
        <f t="shared" si="29"/>
        <v/>
      </c>
      <c r="BW19" s="34" t="str">
        <f t="shared" si="30"/>
        <v/>
      </c>
      <c r="BX19" s="34" t="str">
        <f t="shared" si="31"/>
        <v/>
      </c>
      <c r="BY19" s="34" t="str">
        <f t="shared" si="32"/>
        <v/>
      </c>
      <c r="BZ19" s="33" t="s">
        <v>32</v>
      </c>
      <c r="CA19" s="34">
        <f t="shared" si="33"/>
        <v>1.018</v>
      </c>
      <c r="CB19" s="28"/>
      <c r="CC19" s="29">
        <f>IF(D19&gt;Zisk!$D$10,"",E19*CA19)</f>
        <v>0</v>
      </c>
    </row>
    <row r="20" spans="2:81" x14ac:dyDescent="0.2">
      <c r="B20" s="35" t="str">
        <f>Zisk!B31</f>
        <v/>
      </c>
      <c r="C20" s="35">
        <f>Zisk!C31</f>
        <v>0</v>
      </c>
      <c r="D20" s="35">
        <f>Zisk!E31</f>
        <v>0</v>
      </c>
      <c r="E20" s="36">
        <f>Zisk!D31</f>
        <v>0</v>
      </c>
      <c r="F20" s="36"/>
      <c r="G20" s="35" t="str">
        <f t="shared" si="8"/>
        <v>(</v>
      </c>
      <c r="H20" s="35" t="str">
        <f t="shared" si="9"/>
        <v>1</v>
      </c>
      <c r="I20" s="35" t="str">
        <f t="shared" si="10"/>
        <v>+</v>
      </c>
      <c r="J20" s="37">
        <f>IF($D20&lt;=2021,VstupniParametry_SKRYT!$D$5,"")</f>
        <v>0.02</v>
      </c>
      <c r="K20" s="35" t="str">
        <f t="shared" si="11"/>
        <v>)</v>
      </c>
      <c r="L20" s="38">
        <f>IF($D20&lt;=2021,COUNTIF(Vypocet_SKRYT!T17:AS17,"&gt;=1"),"")</f>
        <v>0</v>
      </c>
      <c r="M20" s="39" t="str">
        <f t="shared" si="12"/>
        <v>x</v>
      </c>
      <c r="N20" s="35" t="str">
        <f t="shared" si="13"/>
        <v>(</v>
      </c>
      <c r="O20" s="35" t="str">
        <f t="shared" si="14"/>
        <v>1</v>
      </c>
      <c r="P20" s="35" t="str">
        <f t="shared" si="15"/>
        <v>+</v>
      </c>
      <c r="Q20" s="37">
        <f>IF($D20&lt;=2024,VstupniParametry_SKRYT!$D$6,"")</f>
        <v>0.06</v>
      </c>
      <c r="R20" s="35" t="str">
        <f t="shared" si="16"/>
        <v>)</v>
      </c>
      <c r="S20" s="38">
        <f>IF($D20&lt;=2024,COUNTIFS(Vypocet_SKRYT!AT17:AV17,"&gt;=1"),"")</f>
        <v>0</v>
      </c>
      <c r="T20" s="39" t="str">
        <f t="shared" si="17"/>
        <v>x</v>
      </c>
      <c r="U20" s="35" t="str">
        <f t="shared" si="18"/>
        <v>(</v>
      </c>
      <c r="V20" s="35" t="str">
        <f t="shared" si="19"/>
        <v>1</v>
      </c>
      <c r="W20" s="35" t="str">
        <f t="shared" si="20"/>
        <v>+</v>
      </c>
      <c r="X20" s="37">
        <f>IF($D20&lt;=2025,VstupniParametry_SKRYT!$D$9,"")</f>
        <v>1.7999999999999999E-2</v>
      </c>
      <c r="Y20" s="35" t="str">
        <f t="shared" si="21"/>
        <v>)</v>
      </c>
      <c r="Z20" s="38">
        <f>IF(AND(D20&lt;2025,2025&lt;=Zisk!$D$10),1,IF(D20=2025,0,""))</f>
        <v>1</v>
      </c>
      <c r="AA20" s="39" t="str">
        <f>IF(AND($D20&lt;=2025,Zisk!$D$10&gt;=2026),"x","")</f>
        <v/>
      </c>
      <c r="AB20" s="35" t="str">
        <f>IF(AND($D20&lt;=2026,Zisk!$D$10&gt;=2026),"(","")</f>
        <v/>
      </c>
      <c r="AC20" s="35" t="str">
        <f>IF(AND($D20&lt;=2026,Zisk!$D$10&gt;=2026),"1","")</f>
        <v/>
      </c>
      <c r="AD20" s="35" t="str">
        <f>IF(AND($D20&lt;=2026,Zisk!$D$10&gt;=2026),"+","")</f>
        <v/>
      </c>
      <c r="AE20" s="37" t="str">
        <f>IF(AND($D20&lt;=2026,Zisk!$D$10&gt;=2026),VstupniParametry_SKRYT!$D$10,"")</f>
        <v/>
      </c>
      <c r="AF20" s="35" t="str">
        <f>IF(AND($D20&lt;=2026,Zisk!$D$10&gt;=2026),")","")</f>
        <v/>
      </c>
      <c r="AG20" s="38" t="str">
        <f>IF(AND(D20&lt;2026,2026&lt;=Zisk!$D$10),1,IF(D20=2026,0,""))</f>
        <v/>
      </c>
      <c r="AH20" s="39" t="str">
        <f>IF(AND($D20&lt;=2026,Zisk!$D$10&gt;=2027),"x","")</f>
        <v/>
      </c>
      <c r="AI20" s="35" t="str">
        <f>IF(AND($D20&lt;=2027,Zisk!$D$10&gt;=2027),"(","")</f>
        <v/>
      </c>
      <c r="AJ20" s="35" t="str">
        <f>IF(AND($D20&lt;=2027,Zisk!$D$10&gt;=2027),"1","")</f>
        <v/>
      </c>
      <c r="AK20" s="35" t="str">
        <f>IF(AND($D20&lt;=2027,Zisk!$D$10&gt;=2027),"+","")</f>
        <v/>
      </c>
      <c r="AL20" s="37" t="str">
        <f>IF(AND($D20&lt;=2027,Zisk!$D$10&gt;=2027),VstupniParametry_SKRYT!$D$11,"")</f>
        <v/>
      </c>
      <c r="AM20" s="35" t="str">
        <f>IF(AND($D20&lt;=2027,Zisk!$D$10&gt;=2027),")","")</f>
        <v/>
      </c>
      <c r="AN20" s="38" t="str">
        <f>IF(AND(D20&lt;2027,2027&lt;=Zisk!$D$10),1,IF(D20=2027,0,""))</f>
        <v/>
      </c>
      <c r="AO20" s="39" t="str">
        <f>IF(AND($D20&lt;=2027,Zisk!$D$10&gt;=2028),"x","")</f>
        <v/>
      </c>
      <c r="AP20" s="35" t="str">
        <f>IF(AND($D20&lt;=2028,Zisk!$D$10&gt;=2028),"(","")</f>
        <v/>
      </c>
      <c r="AQ20" s="35" t="str">
        <f>IF(AND($D20&lt;=2028,Zisk!$D$10&gt;=2028),"1","")</f>
        <v/>
      </c>
      <c r="AR20" s="35" t="str">
        <f>IF(AND($D20&lt;=2028,Zisk!$D$10&gt;=2028),"+","")</f>
        <v/>
      </c>
      <c r="AS20" s="37" t="str">
        <f>IF(AND($D20&lt;=2028,Zisk!$D$10&gt;=2028),VstupniParametry_SKRYT!$D$12,"")</f>
        <v/>
      </c>
      <c r="AT20" s="35" t="str">
        <f>IF(AND($D20&lt;=2028,Zisk!$D$10&gt;=2028),")","")</f>
        <v/>
      </c>
      <c r="AU20" s="38" t="str">
        <f>IF(AND(D20&lt;2028,2028&lt;=Zisk!$D$10),1,IF(D20=2028,0,""))</f>
        <v/>
      </c>
      <c r="AV20" s="39" t="str">
        <f>IF(AND($D20&lt;=2028,Zisk!$D$10&gt;=2029),"x","")</f>
        <v/>
      </c>
      <c r="AW20" s="35" t="str">
        <f>IF(AND($D20&lt;=2029,Zisk!$D$10&gt;=2029),"(","")</f>
        <v/>
      </c>
      <c r="AX20" s="35" t="str">
        <f>IF(AND($D20&lt;=2029,Zisk!$D$10&gt;=2029),"1","")</f>
        <v/>
      </c>
      <c r="AY20" s="35" t="str">
        <f>IF(AND($D20&lt;=2029,Zisk!$D$10&gt;=2029),"+","")</f>
        <v/>
      </c>
      <c r="AZ20" s="37" t="str">
        <f>IF(AND($D20&lt;=2029,Zisk!$D$10&gt;=2029),VstupniParametry_SKRYT!$D$13,"")</f>
        <v/>
      </c>
      <c r="BA20" s="35" t="str">
        <f>IF(AND($D20&lt;=2029,Zisk!$D$10&gt;=2029),")","")</f>
        <v/>
      </c>
      <c r="BB20" s="38" t="str">
        <f>IF(AND(D20&lt;2029,2029&lt;=Zisk!$D$10),1,IF(D20=2029,0,""))</f>
        <v/>
      </c>
      <c r="BC20" s="39" t="str">
        <f>IF(AND($D20&lt;=2029,Zisk!$D$10&gt;=2030),"x","")</f>
        <v/>
      </c>
      <c r="BD20" s="35" t="str">
        <f>IF(AND($D20&lt;=2030,Zisk!$D$10&gt;=2030),"(","")</f>
        <v/>
      </c>
      <c r="BE20" s="35" t="str">
        <f>IF(AND($D20&lt;=2030,Zisk!$D$10&gt;=2030),"1","")</f>
        <v/>
      </c>
      <c r="BF20" s="35" t="str">
        <f>IF(AND($D20&lt;=2030,Zisk!$D$10&gt;=2030),"+","")</f>
        <v/>
      </c>
      <c r="BG20" s="37" t="str">
        <f>IF(AND($D20&lt;=2030,Zisk!$D$10&gt;=2030),VstupniParametry_SKRYT!$D$14,"")</f>
        <v/>
      </c>
      <c r="BH20" s="35" t="str">
        <f>IF(AND($D20&lt;=2030,Zisk!$D$10&gt;=2030),")","")</f>
        <v/>
      </c>
      <c r="BI20" s="38" t="str">
        <f>IF(AND(D20&lt;2030,2030&lt;=Zisk!$D$10),1,IF(D20=2030,0,""))</f>
        <v/>
      </c>
      <c r="BJ20" s="40" t="s">
        <v>32</v>
      </c>
      <c r="BK20" s="37">
        <f t="shared" si="34"/>
        <v>1</v>
      </c>
      <c r="BL20" s="35" t="str">
        <f t="shared" si="35"/>
        <v>x</v>
      </c>
      <c r="BM20" s="41">
        <f t="shared" si="36"/>
        <v>1</v>
      </c>
      <c r="BN20" s="37" t="str">
        <f t="shared" si="37"/>
        <v>x</v>
      </c>
      <c r="BO20" s="41">
        <f t="shared" si="22"/>
        <v>1.018</v>
      </c>
      <c r="BP20" s="41" t="str">
        <f t="shared" si="23"/>
        <v/>
      </c>
      <c r="BQ20" s="41" t="str">
        <f t="shared" si="24"/>
        <v/>
      </c>
      <c r="BR20" s="41" t="str">
        <f t="shared" si="25"/>
        <v/>
      </c>
      <c r="BS20" s="41" t="str">
        <f t="shared" si="26"/>
        <v/>
      </c>
      <c r="BT20" s="41" t="str">
        <f t="shared" si="27"/>
        <v/>
      </c>
      <c r="BU20" s="41" t="str">
        <f t="shared" si="28"/>
        <v/>
      </c>
      <c r="BV20" s="41" t="str">
        <f t="shared" si="29"/>
        <v/>
      </c>
      <c r="BW20" s="41" t="str">
        <f t="shared" si="30"/>
        <v/>
      </c>
      <c r="BX20" s="41" t="str">
        <f t="shared" si="31"/>
        <v/>
      </c>
      <c r="BY20" s="41" t="str">
        <f t="shared" si="32"/>
        <v/>
      </c>
      <c r="BZ20" s="40" t="s">
        <v>32</v>
      </c>
      <c r="CA20" s="41">
        <f t="shared" si="33"/>
        <v>1.018</v>
      </c>
      <c r="CB20" s="35"/>
      <c r="CC20" s="36">
        <f>IF(D20&gt;Zisk!$D$10,"",E20*CA20)</f>
        <v>0</v>
      </c>
    </row>
    <row r="21" spans="2:81" x14ac:dyDescent="0.2">
      <c r="B21" s="28" t="str">
        <f>Zisk!B32</f>
        <v/>
      </c>
      <c r="C21" s="28">
        <f>Zisk!C32</f>
        <v>0</v>
      </c>
      <c r="D21" s="28">
        <f>Zisk!E32</f>
        <v>0</v>
      </c>
      <c r="E21" s="29">
        <f>Zisk!D32</f>
        <v>0</v>
      </c>
      <c r="F21" s="29"/>
      <c r="G21" s="28" t="str">
        <f t="shared" si="8"/>
        <v>(</v>
      </c>
      <c r="H21" s="28" t="str">
        <f t="shared" si="9"/>
        <v>1</v>
      </c>
      <c r="I21" s="28" t="str">
        <f t="shared" si="10"/>
        <v>+</v>
      </c>
      <c r="J21" s="30">
        <f>IF($D21&lt;=2021,VstupniParametry_SKRYT!$D$5,"")</f>
        <v>0.02</v>
      </c>
      <c r="K21" s="28" t="str">
        <f t="shared" si="11"/>
        <v>)</v>
      </c>
      <c r="L21" s="31">
        <f>IF($D21&lt;=2021,COUNTIF(Vypocet_SKRYT!T18:AS18,"&gt;=1"),"")</f>
        <v>0</v>
      </c>
      <c r="M21" s="32" t="str">
        <f t="shared" si="12"/>
        <v>x</v>
      </c>
      <c r="N21" s="28" t="str">
        <f t="shared" si="13"/>
        <v>(</v>
      </c>
      <c r="O21" s="28" t="str">
        <f t="shared" si="14"/>
        <v>1</v>
      </c>
      <c r="P21" s="28" t="str">
        <f t="shared" si="15"/>
        <v>+</v>
      </c>
      <c r="Q21" s="30">
        <f>IF($D21&lt;=2024,VstupniParametry_SKRYT!$D$6,"")</f>
        <v>0.06</v>
      </c>
      <c r="R21" s="28" t="str">
        <f t="shared" si="16"/>
        <v>)</v>
      </c>
      <c r="S21" s="31">
        <f>IF($D21&lt;=2024,COUNTIFS(Vypocet_SKRYT!AT18:AV18,"&gt;=1"),"")</f>
        <v>0</v>
      </c>
      <c r="T21" s="32" t="str">
        <f t="shared" si="17"/>
        <v>x</v>
      </c>
      <c r="U21" s="28" t="str">
        <f t="shared" si="18"/>
        <v>(</v>
      </c>
      <c r="V21" s="28" t="str">
        <f t="shared" si="19"/>
        <v>1</v>
      </c>
      <c r="W21" s="28" t="str">
        <f t="shared" si="20"/>
        <v>+</v>
      </c>
      <c r="X21" s="30">
        <f>IF($D21&lt;=2025,VstupniParametry_SKRYT!$D$9,"")</f>
        <v>1.7999999999999999E-2</v>
      </c>
      <c r="Y21" s="28" t="str">
        <f t="shared" si="21"/>
        <v>)</v>
      </c>
      <c r="Z21" s="31">
        <f>IF(AND(D21&lt;2025,2025&lt;=Zisk!$D$10),1,IF(D21=2025,0,""))</f>
        <v>1</v>
      </c>
      <c r="AA21" s="32" t="str">
        <f>IF(AND($D21&lt;=2025,Zisk!$D$10&gt;=2026),"x","")</f>
        <v/>
      </c>
      <c r="AB21" s="28" t="str">
        <f>IF(AND($D21&lt;=2026,Zisk!$D$10&gt;=2026),"(","")</f>
        <v/>
      </c>
      <c r="AC21" s="28" t="str">
        <f>IF(AND($D21&lt;=2026,Zisk!$D$10&gt;=2026),"1","")</f>
        <v/>
      </c>
      <c r="AD21" s="28" t="str">
        <f>IF(AND($D21&lt;=2026,Zisk!$D$10&gt;=2026),"+","")</f>
        <v/>
      </c>
      <c r="AE21" s="30" t="str">
        <f>IF(AND($D21&lt;=2026,Zisk!$D$10&gt;=2026),VstupniParametry_SKRYT!$D$10,"")</f>
        <v/>
      </c>
      <c r="AF21" s="28" t="str">
        <f>IF(AND($D21&lt;=2026,Zisk!$D$10&gt;=2026),")","")</f>
        <v/>
      </c>
      <c r="AG21" s="31" t="str">
        <f>IF(AND(D21&lt;2026,2026&lt;=Zisk!$D$10),1,IF(D21=2026,0,""))</f>
        <v/>
      </c>
      <c r="AH21" s="32" t="str">
        <f>IF(AND($D21&lt;=2026,Zisk!$D$10&gt;=2027),"x","")</f>
        <v/>
      </c>
      <c r="AI21" s="28" t="str">
        <f>IF(AND($D21&lt;=2027,Zisk!$D$10&gt;=2027),"(","")</f>
        <v/>
      </c>
      <c r="AJ21" s="28" t="str">
        <f>IF(AND($D21&lt;=2027,Zisk!$D$10&gt;=2027),"1","")</f>
        <v/>
      </c>
      <c r="AK21" s="28" t="str">
        <f>IF(AND($D21&lt;=2027,Zisk!$D$10&gt;=2027),"+","")</f>
        <v/>
      </c>
      <c r="AL21" s="30" t="str">
        <f>IF(AND($D21&lt;=2027,Zisk!$D$10&gt;=2027),VstupniParametry_SKRYT!$D$11,"")</f>
        <v/>
      </c>
      <c r="AM21" s="28" t="str">
        <f>IF(AND($D21&lt;=2027,Zisk!$D$10&gt;=2027),")","")</f>
        <v/>
      </c>
      <c r="AN21" s="31" t="str">
        <f>IF(AND(D21&lt;2027,2027&lt;=Zisk!$D$10),1,IF(D21=2027,0,""))</f>
        <v/>
      </c>
      <c r="AO21" s="32" t="str">
        <f>IF(AND($D21&lt;=2027,Zisk!$D$10&gt;=2028),"x","")</f>
        <v/>
      </c>
      <c r="AP21" s="28" t="str">
        <f>IF(AND($D21&lt;=2028,Zisk!$D$10&gt;=2028),"(","")</f>
        <v/>
      </c>
      <c r="AQ21" s="28" t="str">
        <f>IF(AND($D21&lt;=2028,Zisk!$D$10&gt;=2028),"1","")</f>
        <v/>
      </c>
      <c r="AR21" s="28" t="str">
        <f>IF(AND($D21&lt;=2028,Zisk!$D$10&gt;=2028),"+","")</f>
        <v/>
      </c>
      <c r="AS21" s="30" t="str">
        <f>IF(AND($D21&lt;=2028,Zisk!$D$10&gt;=2028),VstupniParametry_SKRYT!$D$12,"")</f>
        <v/>
      </c>
      <c r="AT21" s="28" t="str">
        <f>IF(AND($D21&lt;=2028,Zisk!$D$10&gt;=2028),")","")</f>
        <v/>
      </c>
      <c r="AU21" s="31" t="str">
        <f>IF(AND(D21&lt;2028,2028&lt;=Zisk!$D$10),1,IF(D21=2028,0,""))</f>
        <v/>
      </c>
      <c r="AV21" s="32" t="str">
        <f>IF(AND($D21&lt;=2028,Zisk!$D$10&gt;=2029),"x","")</f>
        <v/>
      </c>
      <c r="AW21" s="28" t="str">
        <f>IF(AND($D21&lt;=2029,Zisk!$D$10&gt;=2029),"(","")</f>
        <v/>
      </c>
      <c r="AX21" s="28" t="str">
        <f>IF(AND($D21&lt;=2029,Zisk!$D$10&gt;=2029),"1","")</f>
        <v/>
      </c>
      <c r="AY21" s="28" t="str">
        <f>IF(AND($D21&lt;=2029,Zisk!$D$10&gt;=2029),"+","")</f>
        <v/>
      </c>
      <c r="AZ21" s="30" t="str">
        <f>IF(AND($D21&lt;=2029,Zisk!$D$10&gt;=2029),VstupniParametry_SKRYT!$D$13,"")</f>
        <v/>
      </c>
      <c r="BA21" s="28" t="str">
        <f>IF(AND($D21&lt;=2029,Zisk!$D$10&gt;=2029),")","")</f>
        <v/>
      </c>
      <c r="BB21" s="31" t="str">
        <f>IF(AND(D21&lt;2029,2029&lt;=Zisk!$D$10),1,IF(D21=2029,0,""))</f>
        <v/>
      </c>
      <c r="BC21" s="32" t="str">
        <f>IF(AND($D21&lt;=2029,Zisk!$D$10&gt;=2030),"x","")</f>
        <v/>
      </c>
      <c r="BD21" s="28" t="str">
        <f>IF(AND($D21&lt;=2030,Zisk!$D$10&gt;=2030),"(","")</f>
        <v/>
      </c>
      <c r="BE21" s="28" t="str">
        <f>IF(AND($D21&lt;=2030,Zisk!$D$10&gt;=2030),"1","")</f>
        <v/>
      </c>
      <c r="BF21" s="28" t="str">
        <f>IF(AND($D21&lt;=2030,Zisk!$D$10&gt;=2030),"+","")</f>
        <v/>
      </c>
      <c r="BG21" s="30" t="str">
        <f>IF(AND($D21&lt;=2030,Zisk!$D$10&gt;=2030),VstupniParametry_SKRYT!$D$14,"")</f>
        <v/>
      </c>
      <c r="BH21" s="28" t="str">
        <f>IF(AND($D21&lt;=2030,Zisk!$D$10&gt;=2030),")","")</f>
        <v/>
      </c>
      <c r="BI21" s="31" t="str">
        <f>IF(AND(D21&lt;2030,2030&lt;=Zisk!$D$10),1,IF(D21=2030,0,""))</f>
        <v/>
      </c>
      <c r="BJ21" s="33" t="s">
        <v>32</v>
      </c>
      <c r="BK21" s="30">
        <f t="shared" si="34"/>
        <v>1</v>
      </c>
      <c r="BL21" s="28" t="str">
        <f t="shared" si="35"/>
        <v>x</v>
      </c>
      <c r="BM21" s="34">
        <f t="shared" si="36"/>
        <v>1</v>
      </c>
      <c r="BN21" s="30" t="str">
        <f t="shared" si="37"/>
        <v>x</v>
      </c>
      <c r="BO21" s="34">
        <f t="shared" si="22"/>
        <v>1.018</v>
      </c>
      <c r="BP21" s="34" t="str">
        <f t="shared" si="23"/>
        <v/>
      </c>
      <c r="BQ21" s="34" t="str">
        <f t="shared" si="24"/>
        <v/>
      </c>
      <c r="BR21" s="34" t="str">
        <f t="shared" si="25"/>
        <v/>
      </c>
      <c r="BS21" s="34" t="str">
        <f t="shared" si="26"/>
        <v/>
      </c>
      <c r="BT21" s="34" t="str">
        <f t="shared" si="27"/>
        <v/>
      </c>
      <c r="BU21" s="34" t="str">
        <f t="shared" si="28"/>
        <v/>
      </c>
      <c r="BV21" s="34" t="str">
        <f t="shared" si="29"/>
        <v/>
      </c>
      <c r="BW21" s="34" t="str">
        <f t="shared" si="30"/>
        <v/>
      </c>
      <c r="BX21" s="34" t="str">
        <f t="shared" si="31"/>
        <v/>
      </c>
      <c r="BY21" s="34" t="str">
        <f t="shared" si="32"/>
        <v/>
      </c>
      <c r="BZ21" s="33" t="s">
        <v>32</v>
      </c>
      <c r="CA21" s="34">
        <f t="shared" si="33"/>
        <v>1.018</v>
      </c>
      <c r="CB21" s="28"/>
      <c r="CC21" s="29">
        <f>IF(D21&gt;Zisk!$D$10,"",E21*CA21)</f>
        <v>0</v>
      </c>
    </row>
    <row r="22" spans="2:81" x14ac:dyDescent="0.2">
      <c r="B22" s="35" t="str">
        <f>Zisk!B33</f>
        <v/>
      </c>
      <c r="C22" s="35">
        <f>Zisk!C33</f>
        <v>0</v>
      </c>
      <c r="D22" s="35">
        <f>Zisk!E33</f>
        <v>0</v>
      </c>
      <c r="E22" s="36">
        <f>Zisk!D33</f>
        <v>0</v>
      </c>
      <c r="F22" s="36"/>
      <c r="G22" s="35" t="str">
        <f t="shared" si="8"/>
        <v>(</v>
      </c>
      <c r="H22" s="35" t="str">
        <f t="shared" si="9"/>
        <v>1</v>
      </c>
      <c r="I22" s="35" t="str">
        <f t="shared" si="10"/>
        <v>+</v>
      </c>
      <c r="J22" s="37">
        <f>IF($D22&lt;=2021,VstupniParametry_SKRYT!$D$5,"")</f>
        <v>0.02</v>
      </c>
      <c r="K22" s="35" t="str">
        <f t="shared" si="11"/>
        <v>)</v>
      </c>
      <c r="L22" s="38">
        <f>IF($D22&lt;=2021,COUNTIF(Vypocet_SKRYT!T19:AS19,"&gt;=1"),"")</f>
        <v>0</v>
      </c>
      <c r="M22" s="39" t="str">
        <f t="shared" si="12"/>
        <v>x</v>
      </c>
      <c r="N22" s="35" t="str">
        <f t="shared" si="13"/>
        <v>(</v>
      </c>
      <c r="O22" s="35" t="str">
        <f t="shared" si="14"/>
        <v>1</v>
      </c>
      <c r="P22" s="35" t="str">
        <f t="shared" si="15"/>
        <v>+</v>
      </c>
      <c r="Q22" s="37">
        <f>IF($D22&lt;=2024,VstupniParametry_SKRYT!$D$6,"")</f>
        <v>0.06</v>
      </c>
      <c r="R22" s="35" t="str">
        <f t="shared" si="16"/>
        <v>)</v>
      </c>
      <c r="S22" s="38">
        <f>IF($D22&lt;=2024,COUNTIFS(Vypocet_SKRYT!AT19:AV19,"&gt;=1"),"")</f>
        <v>0</v>
      </c>
      <c r="T22" s="39" t="str">
        <f t="shared" si="17"/>
        <v>x</v>
      </c>
      <c r="U22" s="35" t="str">
        <f t="shared" si="18"/>
        <v>(</v>
      </c>
      <c r="V22" s="35" t="str">
        <f t="shared" si="19"/>
        <v>1</v>
      </c>
      <c r="W22" s="35" t="str">
        <f t="shared" si="20"/>
        <v>+</v>
      </c>
      <c r="X22" s="37">
        <f>IF($D22&lt;=2025,VstupniParametry_SKRYT!$D$9,"")</f>
        <v>1.7999999999999999E-2</v>
      </c>
      <c r="Y22" s="35" t="str">
        <f t="shared" si="21"/>
        <v>)</v>
      </c>
      <c r="Z22" s="38">
        <f>IF(AND(D22&lt;2025,2025&lt;=Zisk!$D$10),1,IF(D22=2025,0,""))</f>
        <v>1</v>
      </c>
      <c r="AA22" s="39" t="str">
        <f>IF(AND($D22&lt;=2025,Zisk!$D$10&gt;=2026),"x","")</f>
        <v/>
      </c>
      <c r="AB22" s="35" t="str">
        <f>IF(AND($D22&lt;=2026,Zisk!$D$10&gt;=2026),"(","")</f>
        <v/>
      </c>
      <c r="AC22" s="35" t="str">
        <f>IF(AND($D22&lt;=2026,Zisk!$D$10&gt;=2026),"1","")</f>
        <v/>
      </c>
      <c r="AD22" s="35" t="str">
        <f>IF(AND($D22&lt;=2026,Zisk!$D$10&gt;=2026),"+","")</f>
        <v/>
      </c>
      <c r="AE22" s="37" t="str">
        <f>IF(AND($D22&lt;=2026,Zisk!$D$10&gt;=2026),VstupniParametry_SKRYT!$D$10,"")</f>
        <v/>
      </c>
      <c r="AF22" s="35" t="str">
        <f>IF(AND($D22&lt;=2026,Zisk!$D$10&gt;=2026),")","")</f>
        <v/>
      </c>
      <c r="AG22" s="38" t="str">
        <f>IF(AND(D22&lt;2026,2026&lt;=Zisk!$D$10),1,IF(D22=2026,0,""))</f>
        <v/>
      </c>
      <c r="AH22" s="39" t="str">
        <f>IF(AND($D22&lt;=2026,Zisk!$D$10&gt;=2027),"x","")</f>
        <v/>
      </c>
      <c r="AI22" s="35" t="str">
        <f>IF(AND($D22&lt;=2027,Zisk!$D$10&gt;=2027),"(","")</f>
        <v/>
      </c>
      <c r="AJ22" s="35" t="str">
        <f>IF(AND($D22&lt;=2027,Zisk!$D$10&gt;=2027),"1","")</f>
        <v/>
      </c>
      <c r="AK22" s="35" t="str">
        <f>IF(AND($D22&lt;=2027,Zisk!$D$10&gt;=2027),"+","")</f>
        <v/>
      </c>
      <c r="AL22" s="37" t="str">
        <f>IF(AND($D22&lt;=2027,Zisk!$D$10&gt;=2027),VstupniParametry_SKRYT!$D$11,"")</f>
        <v/>
      </c>
      <c r="AM22" s="35" t="str">
        <f>IF(AND($D22&lt;=2027,Zisk!$D$10&gt;=2027),")","")</f>
        <v/>
      </c>
      <c r="AN22" s="38" t="str">
        <f>IF(AND(D22&lt;2027,2027&lt;=Zisk!$D$10),1,IF(D22=2027,0,""))</f>
        <v/>
      </c>
      <c r="AO22" s="39" t="str">
        <f>IF(AND($D22&lt;=2027,Zisk!$D$10&gt;=2028),"x","")</f>
        <v/>
      </c>
      <c r="AP22" s="35" t="str">
        <f>IF(AND($D22&lt;=2028,Zisk!$D$10&gt;=2028),"(","")</f>
        <v/>
      </c>
      <c r="AQ22" s="35" t="str">
        <f>IF(AND($D22&lt;=2028,Zisk!$D$10&gt;=2028),"1","")</f>
        <v/>
      </c>
      <c r="AR22" s="35" t="str">
        <f>IF(AND($D22&lt;=2028,Zisk!$D$10&gt;=2028),"+","")</f>
        <v/>
      </c>
      <c r="AS22" s="37" t="str">
        <f>IF(AND($D22&lt;=2028,Zisk!$D$10&gt;=2028),VstupniParametry_SKRYT!$D$12,"")</f>
        <v/>
      </c>
      <c r="AT22" s="35" t="str">
        <f>IF(AND($D22&lt;=2028,Zisk!$D$10&gt;=2028),")","")</f>
        <v/>
      </c>
      <c r="AU22" s="38" t="str">
        <f>IF(AND(D22&lt;2028,2028&lt;=Zisk!$D$10),1,IF(D22=2028,0,""))</f>
        <v/>
      </c>
      <c r="AV22" s="39" t="str">
        <f>IF(AND($D22&lt;=2028,Zisk!$D$10&gt;=2029),"x","")</f>
        <v/>
      </c>
      <c r="AW22" s="35" t="str">
        <f>IF(AND($D22&lt;=2029,Zisk!$D$10&gt;=2029),"(","")</f>
        <v/>
      </c>
      <c r="AX22" s="35" t="str">
        <f>IF(AND($D22&lt;=2029,Zisk!$D$10&gt;=2029),"1","")</f>
        <v/>
      </c>
      <c r="AY22" s="35" t="str">
        <f>IF(AND($D22&lt;=2029,Zisk!$D$10&gt;=2029),"+","")</f>
        <v/>
      </c>
      <c r="AZ22" s="37" t="str">
        <f>IF(AND($D22&lt;=2029,Zisk!$D$10&gt;=2029),VstupniParametry_SKRYT!$D$13,"")</f>
        <v/>
      </c>
      <c r="BA22" s="35" t="str">
        <f>IF(AND($D22&lt;=2029,Zisk!$D$10&gt;=2029),")","")</f>
        <v/>
      </c>
      <c r="BB22" s="38" t="str">
        <f>IF(AND(D22&lt;2029,2029&lt;=Zisk!$D$10),1,IF(D22=2029,0,""))</f>
        <v/>
      </c>
      <c r="BC22" s="39" t="str">
        <f>IF(AND($D22&lt;=2029,Zisk!$D$10&gt;=2030),"x","")</f>
        <v/>
      </c>
      <c r="BD22" s="35" t="str">
        <f>IF(AND($D22&lt;=2030,Zisk!$D$10&gt;=2030),"(","")</f>
        <v/>
      </c>
      <c r="BE22" s="35" t="str">
        <f>IF(AND($D22&lt;=2030,Zisk!$D$10&gt;=2030),"1","")</f>
        <v/>
      </c>
      <c r="BF22" s="35" t="str">
        <f>IF(AND($D22&lt;=2030,Zisk!$D$10&gt;=2030),"+","")</f>
        <v/>
      </c>
      <c r="BG22" s="37" t="str">
        <f>IF(AND($D22&lt;=2030,Zisk!$D$10&gt;=2030),VstupniParametry_SKRYT!$D$14,"")</f>
        <v/>
      </c>
      <c r="BH22" s="35" t="str">
        <f>IF(AND($D22&lt;=2030,Zisk!$D$10&gt;=2030),")","")</f>
        <v/>
      </c>
      <c r="BI22" s="38" t="str">
        <f>IF(AND(D22&lt;2030,2030&lt;=Zisk!$D$10),1,IF(D22=2030,0,""))</f>
        <v/>
      </c>
      <c r="BJ22" s="40" t="s">
        <v>32</v>
      </c>
      <c r="BK22" s="37">
        <f t="shared" si="34"/>
        <v>1</v>
      </c>
      <c r="BL22" s="35" t="str">
        <f t="shared" si="35"/>
        <v>x</v>
      </c>
      <c r="BM22" s="41">
        <f t="shared" si="36"/>
        <v>1</v>
      </c>
      <c r="BN22" s="37" t="str">
        <f t="shared" si="37"/>
        <v>x</v>
      </c>
      <c r="BO22" s="41">
        <f t="shared" si="22"/>
        <v>1.018</v>
      </c>
      <c r="BP22" s="41" t="str">
        <f t="shared" si="23"/>
        <v/>
      </c>
      <c r="BQ22" s="41" t="str">
        <f t="shared" si="24"/>
        <v/>
      </c>
      <c r="BR22" s="41" t="str">
        <f t="shared" si="25"/>
        <v/>
      </c>
      <c r="BS22" s="41" t="str">
        <f t="shared" si="26"/>
        <v/>
      </c>
      <c r="BT22" s="41" t="str">
        <f t="shared" si="27"/>
        <v/>
      </c>
      <c r="BU22" s="41" t="str">
        <f t="shared" si="28"/>
        <v/>
      </c>
      <c r="BV22" s="41" t="str">
        <f t="shared" si="29"/>
        <v/>
      </c>
      <c r="BW22" s="41" t="str">
        <f t="shared" si="30"/>
        <v/>
      </c>
      <c r="BX22" s="41" t="str">
        <f t="shared" si="31"/>
        <v/>
      </c>
      <c r="BY22" s="41" t="str">
        <f t="shared" si="32"/>
        <v/>
      </c>
      <c r="BZ22" s="40" t="s">
        <v>32</v>
      </c>
      <c r="CA22" s="41">
        <f t="shared" si="33"/>
        <v>1.018</v>
      </c>
      <c r="CB22" s="35"/>
      <c r="CC22" s="36">
        <f>IF(D22&gt;Zisk!$D$10,"",E22*CA22)</f>
        <v>0</v>
      </c>
    </row>
    <row r="23" spans="2:81" x14ac:dyDescent="0.2">
      <c r="B23" s="28" t="str">
        <f>Zisk!B34</f>
        <v/>
      </c>
      <c r="C23" s="28">
        <f>Zisk!C34</f>
        <v>0</v>
      </c>
      <c r="D23" s="28">
        <f>Zisk!E34</f>
        <v>0</v>
      </c>
      <c r="E23" s="29">
        <f>Zisk!D34</f>
        <v>0</v>
      </c>
      <c r="F23" s="29"/>
      <c r="G23" s="28" t="str">
        <f t="shared" si="8"/>
        <v>(</v>
      </c>
      <c r="H23" s="28" t="str">
        <f t="shared" si="9"/>
        <v>1</v>
      </c>
      <c r="I23" s="28" t="str">
        <f t="shared" si="10"/>
        <v>+</v>
      </c>
      <c r="J23" s="30">
        <f>IF($D23&lt;=2021,VstupniParametry_SKRYT!$D$5,"")</f>
        <v>0.02</v>
      </c>
      <c r="K23" s="28" t="str">
        <f t="shared" si="11"/>
        <v>)</v>
      </c>
      <c r="L23" s="31">
        <f>IF($D23&lt;=2021,COUNTIF(Vypocet_SKRYT!T20:AS20,"&gt;=1"),"")</f>
        <v>0</v>
      </c>
      <c r="M23" s="32" t="str">
        <f t="shared" si="12"/>
        <v>x</v>
      </c>
      <c r="N23" s="28" t="str">
        <f t="shared" si="13"/>
        <v>(</v>
      </c>
      <c r="O23" s="28" t="str">
        <f t="shared" si="14"/>
        <v>1</v>
      </c>
      <c r="P23" s="28" t="str">
        <f t="shared" si="15"/>
        <v>+</v>
      </c>
      <c r="Q23" s="30">
        <f>IF($D23&lt;=2024,VstupniParametry_SKRYT!$D$6,"")</f>
        <v>0.06</v>
      </c>
      <c r="R23" s="28" t="str">
        <f t="shared" si="16"/>
        <v>)</v>
      </c>
      <c r="S23" s="31">
        <f>IF($D23&lt;=2024,COUNTIFS(Vypocet_SKRYT!AT20:AV20,"&gt;=1"),"")</f>
        <v>0</v>
      </c>
      <c r="T23" s="32" t="str">
        <f t="shared" si="17"/>
        <v>x</v>
      </c>
      <c r="U23" s="28" t="str">
        <f t="shared" si="18"/>
        <v>(</v>
      </c>
      <c r="V23" s="28" t="str">
        <f t="shared" si="19"/>
        <v>1</v>
      </c>
      <c r="W23" s="28" t="str">
        <f t="shared" si="20"/>
        <v>+</v>
      </c>
      <c r="X23" s="30">
        <f>IF($D23&lt;=2025,VstupniParametry_SKRYT!$D$9,"")</f>
        <v>1.7999999999999999E-2</v>
      </c>
      <c r="Y23" s="28" t="str">
        <f t="shared" si="21"/>
        <v>)</v>
      </c>
      <c r="Z23" s="31">
        <f>IF(AND(D23&lt;2025,2025&lt;=Zisk!$D$10),1,IF(D23=2025,0,""))</f>
        <v>1</v>
      </c>
      <c r="AA23" s="32" t="str">
        <f>IF(AND($D23&lt;=2025,Zisk!$D$10&gt;=2026),"x","")</f>
        <v/>
      </c>
      <c r="AB23" s="28" t="str">
        <f>IF(AND($D23&lt;=2026,Zisk!$D$10&gt;=2026),"(","")</f>
        <v/>
      </c>
      <c r="AC23" s="28" t="str">
        <f>IF(AND($D23&lt;=2026,Zisk!$D$10&gt;=2026),"1","")</f>
        <v/>
      </c>
      <c r="AD23" s="28" t="str">
        <f>IF(AND($D23&lt;=2026,Zisk!$D$10&gt;=2026),"+","")</f>
        <v/>
      </c>
      <c r="AE23" s="30" t="str">
        <f>IF(AND($D23&lt;=2026,Zisk!$D$10&gt;=2026),VstupniParametry_SKRYT!$D$10,"")</f>
        <v/>
      </c>
      <c r="AF23" s="28" t="str">
        <f>IF(AND($D23&lt;=2026,Zisk!$D$10&gt;=2026),")","")</f>
        <v/>
      </c>
      <c r="AG23" s="31" t="str">
        <f>IF(AND(D23&lt;2026,2026&lt;=Zisk!$D$10),1,IF(D23=2026,0,""))</f>
        <v/>
      </c>
      <c r="AH23" s="32" t="str">
        <f>IF(AND($D23&lt;=2026,Zisk!$D$10&gt;=2027),"x","")</f>
        <v/>
      </c>
      <c r="AI23" s="28" t="str">
        <f>IF(AND($D23&lt;=2027,Zisk!$D$10&gt;=2027),"(","")</f>
        <v/>
      </c>
      <c r="AJ23" s="28" t="str">
        <f>IF(AND($D23&lt;=2027,Zisk!$D$10&gt;=2027),"1","")</f>
        <v/>
      </c>
      <c r="AK23" s="28" t="str">
        <f>IF(AND($D23&lt;=2027,Zisk!$D$10&gt;=2027),"+","")</f>
        <v/>
      </c>
      <c r="AL23" s="30" t="str">
        <f>IF(AND($D23&lt;=2027,Zisk!$D$10&gt;=2027),VstupniParametry_SKRYT!$D$11,"")</f>
        <v/>
      </c>
      <c r="AM23" s="28" t="str">
        <f>IF(AND($D23&lt;=2027,Zisk!$D$10&gt;=2027),")","")</f>
        <v/>
      </c>
      <c r="AN23" s="31" t="str">
        <f>IF(AND(D23&lt;2027,2027&lt;=Zisk!$D$10),1,IF(D23=2027,0,""))</f>
        <v/>
      </c>
      <c r="AO23" s="32" t="str">
        <f>IF(AND($D23&lt;=2027,Zisk!$D$10&gt;=2028),"x","")</f>
        <v/>
      </c>
      <c r="AP23" s="28" t="str">
        <f>IF(AND($D23&lt;=2028,Zisk!$D$10&gt;=2028),"(","")</f>
        <v/>
      </c>
      <c r="AQ23" s="28" t="str">
        <f>IF(AND($D23&lt;=2028,Zisk!$D$10&gt;=2028),"1","")</f>
        <v/>
      </c>
      <c r="AR23" s="28" t="str">
        <f>IF(AND($D23&lt;=2028,Zisk!$D$10&gt;=2028),"+","")</f>
        <v/>
      </c>
      <c r="AS23" s="30" t="str">
        <f>IF(AND($D23&lt;=2028,Zisk!$D$10&gt;=2028),VstupniParametry_SKRYT!$D$12,"")</f>
        <v/>
      </c>
      <c r="AT23" s="28" t="str">
        <f>IF(AND($D23&lt;=2028,Zisk!$D$10&gt;=2028),")","")</f>
        <v/>
      </c>
      <c r="AU23" s="31" t="str">
        <f>IF(AND(D23&lt;2028,2028&lt;=Zisk!$D$10),1,IF(D23=2028,0,""))</f>
        <v/>
      </c>
      <c r="AV23" s="32" t="str">
        <f>IF(AND($D23&lt;=2028,Zisk!$D$10&gt;=2029),"x","")</f>
        <v/>
      </c>
      <c r="AW23" s="28" t="str">
        <f>IF(AND($D23&lt;=2029,Zisk!$D$10&gt;=2029),"(","")</f>
        <v/>
      </c>
      <c r="AX23" s="28" t="str">
        <f>IF(AND($D23&lt;=2029,Zisk!$D$10&gt;=2029),"1","")</f>
        <v/>
      </c>
      <c r="AY23" s="28" t="str">
        <f>IF(AND($D23&lt;=2029,Zisk!$D$10&gt;=2029),"+","")</f>
        <v/>
      </c>
      <c r="AZ23" s="30" t="str">
        <f>IF(AND($D23&lt;=2029,Zisk!$D$10&gt;=2029),VstupniParametry_SKRYT!$D$13,"")</f>
        <v/>
      </c>
      <c r="BA23" s="28" t="str">
        <f>IF(AND($D23&lt;=2029,Zisk!$D$10&gt;=2029),")","")</f>
        <v/>
      </c>
      <c r="BB23" s="31" t="str">
        <f>IF(AND(D23&lt;2029,2029&lt;=Zisk!$D$10),1,IF(D23=2029,0,""))</f>
        <v/>
      </c>
      <c r="BC23" s="32" t="str">
        <f>IF(AND($D23&lt;=2029,Zisk!$D$10&gt;=2030),"x","")</f>
        <v/>
      </c>
      <c r="BD23" s="28" t="str">
        <f>IF(AND($D23&lt;=2030,Zisk!$D$10&gt;=2030),"(","")</f>
        <v/>
      </c>
      <c r="BE23" s="28" t="str">
        <f>IF(AND($D23&lt;=2030,Zisk!$D$10&gt;=2030),"1","")</f>
        <v/>
      </c>
      <c r="BF23" s="28" t="str">
        <f>IF(AND($D23&lt;=2030,Zisk!$D$10&gt;=2030),"+","")</f>
        <v/>
      </c>
      <c r="BG23" s="30" t="str">
        <f>IF(AND($D23&lt;=2030,Zisk!$D$10&gt;=2030),VstupniParametry_SKRYT!$D$14,"")</f>
        <v/>
      </c>
      <c r="BH23" s="28" t="str">
        <f>IF(AND($D23&lt;=2030,Zisk!$D$10&gt;=2030),")","")</f>
        <v/>
      </c>
      <c r="BI23" s="31" t="str">
        <f>IF(AND(D23&lt;2030,2030&lt;=Zisk!$D$10),1,IF(D23=2030,0,""))</f>
        <v/>
      </c>
      <c r="BJ23" s="33" t="s">
        <v>32</v>
      </c>
      <c r="BK23" s="30">
        <f t="shared" si="34"/>
        <v>1</v>
      </c>
      <c r="BL23" s="28" t="str">
        <f t="shared" si="35"/>
        <v>x</v>
      </c>
      <c r="BM23" s="34">
        <f t="shared" si="36"/>
        <v>1</v>
      </c>
      <c r="BN23" s="30" t="str">
        <f t="shared" si="37"/>
        <v>x</v>
      </c>
      <c r="BO23" s="34">
        <f t="shared" si="22"/>
        <v>1.018</v>
      </c>
      <c r="BP23" s="34" t="str">
        <f t="shared" si="23"/>
        <v/>
      </c>
      <c r="BQ23" s="34" t="str">
        <f t="shared" si="24"/>
        <v/>
      </c>
      <c r="BR23" s="34" t="str">
        <f t="shared" si="25"/>
        <v/>
      </c>
      <c r="BS23" s="34" t="str">
        <f t="shared" si="26"/>
        <v/>
      </c>
      <c r="BT23" s="34" t="str">
        <f t="shared" si="27"/>
        <v/>
      </c>
      <c r="BU23" s="34" t="str">
        <f t="shared" si="28"/>
        <v/>
      </c>
      <c r="BV23" s="34" t="str">
        <f t="shared" si="29"/>
        <v/>
      </c>
      <c r="BW23" s="34" t="str">
        <f t="shared" si="30"/>
        <v/>
      </c>
      <c r="BX23" s="34" t="str">
        <f t="shared" si="31"/>
        <v/>
      </c>
      <c r="BY23" s="34" t="str">
        <f t="shared" si="32"/>
        <v/>
      </c>
      <c r="BZ23" s="33" t="s">
        <v>32</v>
      </c>
      <c r="CA23" s="34">
        <f t="shared" si="33"/>
        <v>1.018</v>
      </c>
      <c r="CB23" s="28"/>
      <c r="CC23" s="29">
        <f>IF(D23&gt;Zisk!$D$10,"",E23*CA23)</f>
        <v>0</v>
      </c>
    </row>
    <row r="24" spans="2:81" x14ac:dyDescent="0.2">
      <c r="B24" s="35" t="str">
        <f>Zisk!B35</f>
        <v/>
      </c>
      <c r="C24" s="35">
        <f>Zisk!C35</f>
        <v>0</v>
      </c>
      <c r="D24" s="35">
        <f>Zisk!E35</f>
        <v>0</v>
      </c>
      <c r="E24" s="36">
        <f>Zisk!D35</f>
        <v>0</v>
      </c>
      <c r="F24" s="36"/>
      <c r="G24" s="35" t="str">
        <f t="shared" si="8"/>
        <v>(</v>
      </c>
      <c r="H24" s="35" t="str">
        <f t="shared" si="9"/>
        <v>1</v>
      </c>
      <c r="I24" s="35" t="str">
        <f t="shared" si="10"/>
        <v>+</v>
      </c>
      <c r="J24" s="37">
        <f>IF($D24&lt;=2021,VstupniParametry_SKRYT!$D$5,"")</f>
        <v>0.02</v>
      </c>
      <c r="K24" s="35" t="str">
        <f t="shared" si="11"/>
        <v>)</v>
      </c>
      <c r="L24" s="38">
        <f>IF($D24&lt;=2021,COUNTIF(Vypocet_SKRYT!T21:AS21,"&gt;=1"),"")</f>
        <v>0</v>
      </c>
      <c r="M24" s="39" t="str">
        <f t="shared" si="12"/>
        <v>x</v>
      </c>
      <c r="N24" s="35" t="str">
        <f t="shared" si="13"/>
        <v>(</v>
      </c>
      <c r="O24" s="35" t="str">
        <f t="shared" si="14"/>
        <v>1</v>
      </c>
      <c r="P24" s="35" t="str">
        <f t="shared" si="15"/>
        <v>+</v>
      </c>
      <c r="Q24" s="37">
        <f>IF($D24&lt;=2024,VstupniParametry_SKRYT!$D$6,"")</f>
        <v>0.06</v>
      </c>
      <c r="R24" s="35" t="str">
        <f t="shared" si="16"/>
        <v>)</v>
      </c>
      <c r="S24" s="38">
        <f>IF($D24&lt;=2024,COUNTIFS(Vypocet_SKRYT!AT21:AV21,"&gt;=1"),"")</f>
        <v>0</v>
      </c>
      <c r="T24" s="39" t="str">
        <f t="shared" si="17"/>
        <v>x</v>
      </c>
      <c r="U24" s="35" t="str">
        <f t="shared" si="18"/>
        <v>(</v>
      </c>
      <c r="V24" s="35" t="str">
        <f t="shared" si="19"/>
        <v>1</v>
      </c>
      <c r="W24" s="35" t="str">
        <f t="shared" si="20"/>
        <v>+</v>
      </c>
      <c r="X24" s="37">
        <f>IF($D24&lt;=2025,VstupniParametry_SKRYT!$D$9,"")</f>
        <v>1.7999999999999999E-2</v>
      </c>
      <c r="Y24" s="35" t="str">
        <f t="shared" si="21"/>
        <v>)</v>
      </c>
      <c r="Z24" s="38">
        <f>IF(AND(D24&lt;2025,2025&lt;=Zisk!$D$10),1,IF(D24=2025,0,""))</f>
        <v>1</v>
      </c>
      <c r="AA24" s="39" t="str">
        <f>IF(AND($D24&lt;=2025,Zisk!$D$10&gt;=2026),"x","")</f>
        <v/>
      </c>
      <c r="AB24" s="35" t="str">
        <f>IF(AND($D24&lt;=2026,Zisk!$D$10&gt;=2026),"(","")</f>
        <v/>
      </c>
      <c r="AC24" s="35" t="str">
        <f>IF(AND($D24&lt;=2026,Zisk!$D$10&gt;=2026),"1","")</f>
        <v/>
      </c>
      <c r="AD24" s="35" t="str">
        <f>IF(AND($D24&lt;=2026,Zisk!$D$10&gt;=2026),"+","")</f>
        <v/>
      </c>
      <c r="AE24" s="37" t="str">
        <f>IF(AND($D24&lt;=2026,Zisk!$D$10&gt;=2026),VstupniParametry_SKRYT!$D$10,"")</f>
        <v/>
      </c>
      <c r="AF24" s="35" t="str">
        <f>IF(AND($D24&lt;=2026,Zisk!$D$10&gt;=2026),")","")</f>
        <v/>
      </c>
      <c r="AG24" s="38" t="str">
        <f>IF(AND(D24&lt;2026,2026&lt;=Zisk!$D$10),1,IF(D24=2026,0,""))</f>
        <v/>
      </c>
      <c r="AH24" s="39" t="str">
        <f>IF(AND($D24&lt;=2026,Zisk!$D$10&gt;=2027),"x","")</f>
        <v/>
      </c>
      <c r="AI24" s="35" t="str">
        <f>IF(AND($D24&lt;=2027,Zisk!$D$10&gt;=2027),"(","")</f>
        <v/>
      </c>
      <c r="AJ24" s="35" t="str">
        <f>IF(AND($D24&lt;=2027,Zisk!$D$10&gt;=2027),"1","")</f>
        <v/>
      </c>
      <c r="AK24" s="35" t="str">
        <f>IF(AND($D24&lt;=2027,Zisk!$D$10&gt;=2027),"+","")</f>
        <v/>
      </c>
      <c r="AL24" s="37" t="str">
        <f>IF(AND($D24&lt;=2027,Zisk!$D$10&gt;=2027),VstupniParametry_SKRYT!$D$11,"")</f>
        <v/>
      </c>
      <c r="AM24" s="35" t="str">
        <f>IF(AND($D24&lt;=2027,Zisk!$D$10&gt;=2027),")","")</f>
        <v/>
      </c>
      <c r="AN24" s="38" t="str">
        <f>IF(AND(D24&lt;2027,2027&lt;=Zisk!$D$10),1,IF(D24=2027,0,""))</f>
        <v/>
      </c>
      <c r="AO24" s="39" t="str">
        <f>IF(AND($D24&lt;=2027,Zisk!$D$10&gt;=2028),"x","")</f>
        <v/>
      </c>
      <c r="AP24" s="35" t="str">
        <f>IF(AND($D24&lt;=2028,Zisk!$D$10&gt;=2028),"(","")</f>
        <v/>
      </c>
      <c r="AQ24" s="35" t="str">
        <f>IF(AND($D24&lt;=2028,Zisk!$D$10&gt;=2028),"1","")</f>
        <v/>
      </c>
      <c r="AR24" s="35" t="str">
        <f>IF(AND($D24&lt;=2028,Zisk!$D$10&gt;=2028),"+","")</f>
        <v/>
      </c>
      <c r="AS24" s="37" t="str">
        <f>IF(AND($D24&lt;=2028,Zisk!$D$10&gt;=2028),VstupniParametry_SKRYT!$D$12,"")</f>
        <v/>
      </c>
      <c r="AT24" s="35" t="str">
        <f>IF(AND($D24&lt;=2028,Zisk!$D$10&gt;=2028),")","")</f>
        <v/>
      </c>
      <c r="AU24" s="38" t="str">
        <f>IF(AND(D24&lt;2028,2028&lt;=Zisk!$D$10),1,IF(D24=2028,0,""))</f>
        <v/>
      </c>
      <c r="AV24" s="39" t="str">
        <f>IF(AND($D24&lt;=2028,Zisk!$D$10&gt;=2029),"x","")</f>
        <v/>
      </c>
      <c r="AW24" s="35" t="str">
        <f>IF(AND($D24&lt;=2029,Zisk!$D$10&gt;=2029),"(","")</f>
        <v/>
      </c>
      <c r="AX24" s="35" t="str">
        <f>IF(AND($D24&lt;=2029,Zisk!$D$10&gt;=2029),"1","")</f>
        <v/>
      </c>
      <c r="AY24" s="35" t="str">
        <f>IF(AND($D24&lt;=2029,Zisk!$D$10&gt;=2029),"+","")</f>
        <v/>
      </c>
      <c r="AZ24" s="37" t="str">
        <f>IF(AND($D24&lt;=2029,Zisk!$D$10&gt;=2029),VstupniParametry_SKRYT!$D$13,"")</f>
        <v/>
      </c>
      <c r="BA24" s="35" t="str">
        <f>IF(AND($D24&lt;=2029,Zisk!$D$10&gt;=2029),")","")</f>
        <v/>
      </c>
      <c r="BB24" s="38" t="str">
        <f>IF(AND(D24&lt;2029,2029&lt;=Zisk!$D$10),1,IF(D24=2029,0,""))</f>
        <v/>
      </c>
      <c r="BC24" s="39" t="str">
        <f>IF(AND($D24&lt;=2029,Zisk!$D$10&gt;=2030),"x","")</f>
        <v/>
      </c>
      <c r="BD24" s="35" t="str">
        <f>IF(AND($D24&lt;=2030,Zisk!$D$10&gt;=2030),"(","")</f>
        <v/>
      </c>
      <c r="BE24" s="35" t="str">
        <f>IF(AND($D24&lt;=2030,Zisk!$D$10&gt;=2030),"1","")</f>
        <v/>
      </c>
      <c r="BF24" s="35" t="str">
        <f>IF(AND($D24&lt;=2030,Zisk!$D$10&gt;=2030),"+","")</f>
        <v/>
      </c>
      <c r="BG24" s="37" t="str">
        <f>IF(AND($D24&lt;=2030,Zisk!$D$10&gt;=2030),VstupniParametry_SKRYT!$D$14,"")</f>
        <v/>
      </c>
      <c r="BH24" s="35" t="str">
        <f>IF(AND($D24&lt;=2030,Zisk!$D$10&gt;=2030),")","")</f>
        <v/>
      </c>
      <c r="BI24" s="38" t="str">
        <f>IF(AND(D24&lt;2030,2030&lt;=Zisk!$D$10),1,IF(D24=2030,0,""))</f>
        <v/>
      </c>
      <c r="BJ24" s="40" t="s">
        <v>32</v>
      </c>
      <c r="BK24" s="37">
        <f t="shared" si="34"/>
        <v>1</v>
      </c>
      <c r="BL24" s="35" t="str">
        <f t="shared" si="35"/>
        <v>x</v>
      </c>
      <c r="BM24" s="41">
        <f t="shared" si="36"/>
        <v>1</v>
      </c>
      <c r="BN24" s="37" t="str">
        <f t="shared" si="37"/>
        <v>x</v>
      </c>
      <c r="BO24" s="41">
        <f t="shared" si="22"/>
        <v>1.018</v>
      </c>
      <c r="BP24" s="41" t="str">
        <f t="shared" si="23"/>
        <v/>
      </c>
      <c r="BQ24" s="41" t="str">
        <f t="shared" si="24"/>
        <v/>
      </c>
      <c r="BR24" s="41" t="str">
        <f t="shared" si="25"/>
        <v/>
      </c>
      <c r="BS24" s="41" t="str">
        <f t="shared" si="26"/>
        <v/>
      </c>
      <c r="BT24" s="41" t="str">
        <f t="shared" si="27"/>
        <v/>
      </c>
      <c r="BU24" s="41" t="str">
        <f t="shared" si="28"/>
        <v/>
      </c>
      <c r="BV24" s="41" t="str">
        <f t="shared" si="29"/>
        <v/>
      </c>
      <c r="BW24" s="41" t="str">
        <f t="shared" si="30"/>
        <v/>
      </c>
      <c r="BX24" s="41" t="str">
        <f t="shared" si="31"/>
        <v/>
      </c>
      <c r="BY24" s="41" t="str">
        <f t="shared" si="32"/>
        <v/>
      </c>
      <c r="BZ24" s="40" t="s">
        <v>32</v>
      </c>
      <c r="CA24" s="41">
        <f t="shared" si="33"/>
        <v>1.018</v>
      </c>
      <c r="CB24" s="35"/>
      <c r="CC24" s="36">
        <f>IF(D24&gt;Zisk!$D$10,"",E24*CA24)</f>
        <v>0</v>
      </c>
    </row>
    <row r="25" spans="2:81" x14ac:dyDescent="0.2">
      <c r="B25" s="28" t="str">
        <f>Zisk!B36</f>
        <v/>
      </c>
      <c r="C25" s="28">
        <f>Zisk!C36</f>
        <v>0</v>
      </c>
      <c r="D25" s="28">
        <f>Zisk!E36</f>
        <v>0</v>
      </c>
      <c r="E25" s="29">
        <f>Zisk!D36</f>
        <v>0</v>
      </c>
      <c r="F25" s="29"/>
      <c r="G25" s="28" t="str">
        <f t="shared" si="8"/>
        <v>(</v>
      </c>
      <c r="H25" s="28" t="str">
        <f t="shared" si="9"/>
        <v>1</v>
      </c>
      <c r="I25" s="28" t="str">
        <f t="shared" si="10"/>
        <v>+</v>
      </c>
      <c r="J25" s="30">
        <f>IF($D25&lt;=2021,VstupniParametry_SKRYT!$D$5,"")</f>
        <v>0.02</v>
      </c>
      <c r="K25" s="28" t="str">
        <f t="shared" si="11"/>
        <v>)</v>
      </c>
      <c r="L25" s="31">
        <f>IF($D25&lt;=2021,COUNTIF(Vypocet_SKRYT!T22:AS22,"&gt;=1"),"")</f>
        <v>0</v>
      </c>
      <c r="M25" s="32" t="str">
        <f t="shared" si="12"/>
        <v>x</v>
      </c>
      <c r="N25" s="28" t="str">
        <f t="shared" si="13"/>
        <v>(</v>
      </c>
      <c r="O25" s="28" t="str">
        <f t="shared" si="14"/>
        <v>1</v>
      </c>
      <c r="P25" s="28" t="str">
        <f t="shared" si="15"/>
        <v>+</v>
      </c>
      <c r="Q25" s="30">
        <f>IF($D25&lt;=2024,VstupniParametry_SKRYT!$D$6,"")</f>
        <v>0.06</v>
      </c>
      <c r="R25" s="28" t="str">
        <f t="shared" si="16"/>
        <v>)</v>
      </c>
      <c r="S25" s="31">
        <f>IF($D25&lt;=2024,COUNTIFS(Vypocet_SKRYT!AT22:AV22,"&gt;=1"),"")</f>
        <v>0</v>
      </c>
      <c r="T25" s="32" t="str">
        <f t="shared" si="17"/>
        <v>x</v>
      </c>
      <c r="U25" s="28" t="str">
        <f t="shared" si="18"/>
        <v>(</v>
      </c>
      <c r="V25" s="28" t="str">
        <f t="shared" si="19"/>
        <v>1</v>
      </c>
      <c r="W25" s="28" t="str">
        <f t="shared" si="20"/>
        <v>+</v>
      </c>
      <c r="X25" s="30">
        <f>IF($D25&lt;=2025,VstupniParametry_SKRYT!$D$9,"")</f>
        <v>1.7999999999999999E-2</v>
      </c>
      <c r="Y25" s="28" t="str">
        <f t="shared" si="21"/>
        <v>)</v>
      </c>
      <c r="Z25" s="31">
        <f>IF(AND(D25&lt;2025,2025&lt;=Zisk!$D$10),1,IF(D25=2025,0,""))</f>
        <v>1</v>
      </c>
      <c r="AA25" s="32" t="str">
        <f>IF(AND($D25&lt;=2025,Zisk!$D$10&gt;=2026),"x","")</f>
        <v/>
      </c>
      <c r="AB25" s="28" t="str">
        <f>IF(AND($D25&lt;=2026,Zisk!$D$10&gt;=2026),"(","")</f>
        <v/>
      </c>
      <c r="AC25" s="28" t="str">
        <f>IF(AND($D25&lt;=2026,Zisk!$D$10&gt;=2026),"1","")</f>
        <v/>
      </c>
      <c r="AD25" s="28" t="str">
        <f>IF(AND($D25&lt;=2026,Zisk!$D$10&gt;=2026),"+","")</f>
        <v/>
      </c>
      <c r="AE25" s="30" t="str">
        <f>IF(AND($D25&lt;=2026,Zisk!$D$10&gt;=2026),VstupniParametry_SKRYT!$D$10,"")</f>
        <v/>
      </c>
      <c r="AF25" s="28" t="str">
        <f>IF(AND($D25&lt;=2026,Zisk!$D$10&gt;=2026),")","")</f>
        <v/>
      </c>
      <c r="AG25" s="31" t="str">
        <f>IF(AND(D25&lt;2026,2026&lt;=Zisk!$D$10),1,IF(D25=2026,0,""))</f>
        <v/>
      </c>
      <c r="AH25" s="32" t="str">
        <f>IF(AND($D25&lt;=2026,Zisk!$D$10&gt;=2027),"x","")</f>
        <v/>
      </c>
      <c r="AI25" s="28" t="str">
        <f>IF(AND($D25&lt;=2027,Zisk!$D$10&gt;=2027),"(","")</f>
        <v/>
      </c>
      <c r="AJ25" s="28" t="str">
        <f>IF(AND($D25&lt;=2027,Zisk!$D$10&gt;=2027),"1","")</f>
        <v/>
      </c>
      <c r="AK25" s="28" t="str">
        <f>IF(AND($D25&lt;=2027,Zisk!$D$10&gt;=2027),"+","")</f>
        <v/>
      </c>
      <c r="AL25" s="30" t="str">
        <f>IF(AND($D25&lt;=2027,Zisk!$D$10&gt;=2027),VstupniParametry_SKRYT!$D$11,"")</f>
        <v/>
      </c>
      <c r="AM25" s="28" t="str">
        <f>IF(AND($D25&lt;=2027,Zisk!$D$10&gt;=2027),")","")</f>
        <v/>
      </c>
      <c r="AN25" s="31" t="str">
        <f>IF(AND(D25&lt;2027,2027&lt;=Zisk!$D$10),1,IF(D25=2027,0,""))</f>
        <v/>
      </c>
      <c r="AO25" s="32" t="str">
        <f>IF(AND($D25&lt;=2027,Zisk!$D$10&gt;=2028),"x","")</f>
        <v/>
      </c>
      <c r="AP25" s="28" t="str">
        <f>IF(AND($D25&lt;=2028,Zisk!$D$10&gt;=2028),"(","")</f>
        <v/>
      </c>
      <c r="AQ25" s="28" t="str">
        <f>IF(AND($D25&lt;=2028,Zisk!$D$10&gt;=2028),"1","")</f>
        <v/>
      </c>
      <c r="AR25" s="28" t="str">
        <f>IF(AND($D25&lt;=2028,Zisk!$D$10&gt;=2028),"+","")</f>
        <v/>
      </c>
      <c r="AS25" s="30" t="str">
        <f>IF(AND($D25&lt;=2028,Zisk!$D$10&gt;=2028),VstupniParametry_SKRYT!$D$12,"")</f>
        <v/>
      </c>
      <c r="AT25" s="28" t="str">
        <f>IF(AND($D25&lt;=2028,Zisk!$D$10&gt;=2028),")","")</f>
        <v/>
      </c>
      <c r="AU25" s="31" t="str">
        <f>IF(AND(D25&lt;2028,2028&lt;=Zisk!$D$10),1,IF(D25=2028,0,""))</f>
        <v/>
      </c>
      <c r="AV25" s="32" t="str">
        <f>IF(AND($D25&lt;=2028,Zisk!$D$10&gt;=2029),"x","")</f>
        <v/>
      </c>
      <c r="AW25" s="28" t="str">
        <f>IF(AND($D25&lt;=2029,Zisk!$D$10&gt;=2029),"(","")</f>
        <v/>
      </c>
      <c r="AX25" s="28" t="str">
        <f>IF(AND($D25&lt;=2029,Zisk!$D$10&gt;=2029),"1","")</f>
        <v/>
      </c>
      <c r="AY25" s="28" t="str">
        <f>IF(AND($D25&lt;=2029,Zisk!$D$10&gt;=2029),"+","")</f>
        <v/>
      </c>
      <c r="AZ25" s="30" t="str">
        <f>IF(AND($D25&lt;=2029,Zisk!$D$10&gt;=2029),VstupniParametry_SKRYT!$D$13,"")</f>
        <v/>
      </c>
      <c r="BA25" s="28" t="str">
        <f>IF(AND($D25&lt;=2029,Zisk!$D$10&gt;=2029),")","")</f>
        <v/>
      </c>
      <c r="BB25" s="31" t="str">
        <f>IF(AND(D25&lt;2029,2029&lt;=Zisk!$D$10),1,IF(D25=2029,0,""))</f>
        <v/>
      </c>
      <c r="BC25" s="32" t="str">
        <f>IF(AND($D25&lt;=2029,Zisk!$D$10&gt;=2030),"x","")</f>
        <v/>
      </c>
      <c r="BD25" s="28" t="str">
        <f>IF(AND($D25&lt;=2030,Zisk!$D$10&gt;=2030),"(","")</f>
        <v/>
      </c>
      <c r="BE25" s="28" t="str">
        <f>IF(AND($D25&lt;=2030,Zisk!$D$10&gt;=2030),"1","")</f>
        <v/>
      </c>
      <c r="BF25" s="28" t="str">
        <f>IF(AND($D25&lt;=2030,Zisk!$D$10&gt;=2030),"+","")</f>
        <v/>
      </c>
      <c r="BG25" s="30" t="str">
        <f>IF(AND($D25&lt;=2030,Zisk!$D$10&gt;=2030),VstupniParametry_SKRYT!$D$14,"")</f>
        <v/>
      </c>
      <c r="BH25" s="28" t="str">
        <f>IF(AND($D25&lt;=2030,Zisk!$D$10&gt;=2030),")","")</f>
        <v/>
      </c>
      <c r="BI25" s="31" t="str">
        <f>IF(AND(D25&lt;2030,2030&lt;=Zisk!$D$10),1,IF(D25=2030,0,""))</f>
        <v/>
      </c>
      <c r="BJ25" s="33" t="s">
        <v>32</v>
      </c>
      <c r="BK25" s="30">
        <f t="shared" si="34"/>
        <v>1</v>
      </c>
      <c r="BL25" s="28" t="str">
        <f t="shared" si="35"/>
        <v>x</v>
      </c>
      <c r="BM25" s="34">
        <f t="shared" si="36"/>
        <v>1</v>
      </c>
      <c r="BN25" s="30" t="str">
        <f t="shared" si="37"/>
        <v>x</v>
      </c>
      <c r="BO25" s="34">
        <f t="shared" si="22"/>
        <v>1.018</v>
      </c>
      <c r="BP25" s="34" t="str">
        <f t="shared" si="23"/>
        <v/>
      </c>
      <c r="BQ25" s="34" t="str">
        <f t="shared" si="24"/>
        <v/>
      </c>
      <c r="BR25" s="34" t="str">
        <f t="shared" si="25"/>
        <v/>
      </c>
      <c r="BS25" s="34" t="str">
        <f t="shared" si="26"/>
        <v/>
      </c>
      <c r="BT25" s="34" t="str">
        <f t="shared" si="27"/>
        <v/>
      </c>
      <c r="BU25" s="34" t="str">
        <f t="shared" si="28"/>
        <v/>
      </c>
      <c r="BV25" s="34" t="str">
        <f t="shared" si="29"/>
        <v/>
      </c>
      <c r="BW25" s="34" t="str">
        <f t="shared" si="30"/>
        <v/>
      </c>
      <c r="BX25" s="34" t="str">
        <f t="shared" si="31"/>
        <v/>
      </c>
      <c r="BY25" s="34" t="str">
        <f t="shared" si="32"/>
        <v/>
      </c>
      <c r="BZ25" s="33" t="s">
        <v>32</v>
      </c>
      <c r="CA25" s="34">
        <f t="shared" si="33"/>
        <v>1.018</v>
      </c>
      <c r="CB25" s="28"/>
      <c r="CC25" s="29">
        <f>IF(D25&gt;Zisk!$D$10,"",E25*CA25)</f>
        <v>0</v>
      </c>
    </row>
    <row r="26" spans="2:81" x14ac:dyDescent="0.2">
      <c r="B26" s="35" t="str">
        <f>Zisk!B37</f>
        <v/>
      </c>
      <c r="C26" s="35">
        <f>Zisk!C37</f>
        <v>0</v>
      </c>
      <c r="D26" s="35">
        <f>Zisk!E37</f>
        <v>0</v>
      </c>
      <c r="E26" s="36">
        <f>Zisk!D37</f>
        <v>0</v>
      </c>
      <c r="F26" s="36"/>
      <c r="G26" s="35" t="str">
        <f t="shared" si="8"/>
        <v>(</v>
      </c>
      <c r="H26" s="35" t="str">
        <f t="shared" si="9"/>
        <v>1</v>
      </c>
      <c r="I26" s="35" t="str">
        <f t="shared" si="10"/>
        <v>+</v>
      </c>
      <c r="J26" s="37">
        <f>IF($D26&lt;=2021,VstupniParametry_SKRYT!$D$5,"")</f>
        <v>0.02</v>
      </c>
      <c r="K26" s="35" t="str">
        <f t="shared" si="11"/>
        <v>)</v>
      </c>
      <c r="L26" s="38">
        <f>IF($D26&lt;=2021,COUNTIF(Vypocet_SKRYT!T23:AS23,"&gt;=1"),"")</f>
        <v>0</v>
      </c>
      <c r="M26" s="39" t="str">
        <f t="shared" si="12"/>
        <v>x</v>
      </c>
      <c r="N26" s="35" t="str">
        <f t="shared" si="13"/>
        <v>(</v>
      </c>
      <c r="O26" s="35" t="str">
        <f t="shared" si="14"/>
        <v>1</v>
      </c>
      <c r="P26" s="35" t="str">
        <f t="shared" si="15"/>
        <v>+</v>
      </c>
      <c r="Q26" s="37">
        <f>IF($D26&lt;=2024,VstupniParametry_SKRYT!$D$6,"")</f>
        <v>0.06</v>
      </c>
      <c r="R26" s="35" t="str">
        <f t="shared" si="16"/>
        <v>)</v>
      </c>
      <c r="S26" s="38">
        <f>IF($D26&lt;=2024,COUNTIFS(Vypocet_SKRYT!AT23:AV23,"&gt;=1"),"")</f>
        <v>0</v>
      </c>
      <c r="T26" s="39" t="str">
        <f t="shared" si="17"/>
        <v>x</v>
      </c>
      <c r="U26" s="35" t="str">
        <f t="shared" si="18"/>
        <v>(</v>
      </c>
      <c r="V26" s="35" t="str">
        <f t="shared" si="19"/>
        <v>1</v>
      </c>
      <c r="W26" s="35" t="str">
        <f t="shared" si="20"/>
        <v>+</v>
      </c>
      <c r="X26" s="37">
        <f>IF($D26&lt;=2025,VstupniParametry_SKRYT!$D$9,"")</f>
        <v>1.7999999999999999E-2</v>
      </c>
      <c r="Y26" s="35" t="str">
        <f t="shared" si="21"/>
        <v>)</v>
      </c>
      <c r="Z26" s="38">
        <f>IF(AND(D26&lt;2025,2025&lt;=Zisk!$D$10),1,IF(D26=2025,0,""))</f>
        <v>1</v>
      </c>
      <c r="AA26" s="39" t="str">
        <f>IF(AND($D26&lt;=2025,Zisk!$D$10&gt;=2026),"x","")</f>
        <v/>
      </c>
      <c r="AB26" s="35" t="str">
        <f>IF(AND($D26&lt;=2026,Zisk!$D$10&gt;=2026),"(","")</f>
        <v/>
      </c>
      <c r="AC26" s="35" t="str">
        <f>IF(AND($D26&lt;=2026,Zisk!$D$10&gt;=2026),"1","")</f>
        <v/>
      </c>
      <c r="AD26" s="35" t="str">
        <f>IF(AND($D26&lt;=2026,Zisk!$D$10&gt;=2026),"+","")</f>
        <v/>
      </c>
      <c r="AE26" s="37" t="str">
        <f>IF(AND($D26&lt;=2026,Zisk!$D$10&gt;=2026),VstupniParametry_SKRYT!$D$10,"")</f>
        <v/>
      </c>
      <c r="AF26" s="35" t="str">
        <f>IF(AND($D26&lt;=2026,Zisk!$D$10&gt;=2026),")","")</f>
        <v/>
      </c>
      <c r="AG26" s="38" t="str">
        <f>IF(AND(D26&lt;2026,2026&lt;=Zisk!$D$10),1,IF(D26=2026,0,""))</f>
        <v/>
      </c>
      <c r="AH26" s="39" t="str">
        <f>IF(AND($D26&lt;=2026,Zisk!$D$10&gt;=2027),"x","")</f>
        <v/>
      </c>
      <c r="AI26" s="35" t="str">
        <f>IF(AND($D26&lt;=2027,Zisk!$D$10&gt;=2027),"(","")</f>
        <v/>
      </c>
      <c r="AJ26" s="35" t="str">
        <f>IF(AND($D26&lt;=2027,Zisk!$D$10&gt;=2027),"1","")</f>
        <v/>
      </c>
      <c r="AK26" s="35" t="str">
        <f>IF(AND($D26&lt;=2027,Zisk!$D$10&gt;=2027),"+","")</f>
        <v/>
      </c>
      <c r="AL26" s="37" t="str">
        <f>IF(AND($D26&lt;=2027,Zisk!$D$10&gt;=2027),VstupniParametry_SKRYT!$D$11,"")</f>
        <v/>
      </c>
      <c r="AM26" s="35" t="str">
        <f>IF(AND($D26&lt;=2027,Zisk!$D$10&gt;=2027),")","")</f>
        <v/>
      </c>
      <c r="AN26" s="38" t="str">
        <f>IF(AND(D26&lt;2027,2027&lt;=Zisk!$D$10),1,IF(D26=2027,0,""))</f>
        <v/>
      </c>
      <c r="AO26" s="39" t="str">
        <f>IF(AND($D26&lt;=2027,Zisk!$D$10&gt;=2028),"x","")</f>
        <v/>
      </c>
      <c r="AP26" s="35" t="str">
        <f>IF(AND($D26&lt;=2028,Zisk!$D$10&gt;=2028),"(","")</f>
        <v/>
      </c>
      <c r="AQ26" s="35" t="str">
        <f>IF(AND($D26&lt;=2028,Zisk!$D$10&gt;=2028),"1","")</f>
        <v/>
      </c>
      <c r="AR26" s="35" t="str">
        <f>IF(AND($D26&lt;=2028,Zisk!$D$10&gt;=2028),"+","")</f>
        <v/>
      </c>
      <c r="AS26" s="37" t="str">
        <f>IF(AND($D26&lt;=2028,Zisk!$D$10&gt;=2028),VstupniParametry_SKRYT!$D$12,"")</f>
        <v/>
      </c>
      <c r="AT26" s="35" t="str">
        <f>IF(AND($D26&lt;=2028,Zisk!$D$10&gt;=2028),")","")</f>
        <v/>
      </c>
      <c r="AU26" s="38" t="str">
        <f>IF(AND(D26&lt;2028,2028&lt;=Zisk!$D$10),1,IF(D26=2028,0,""))</f>
        <v/>
      </c>
      <c r="AV26" s="39" t="str">
        <f>IF(AND($D26&lt;=2028,Zisk!$D$10&gt;=2029),"x","")</f>
        <v/>
      </c>
      <c r="AW26" s="35" t="str">
        <f>IF(AND($D26&lt;=2029,Zisk!$D$10&gt;=2029),"(","")</f>
        <v/>
      </c>
      <c r="AX26" s="35" t="str">
        <f>IF(AND($D26&lt;=2029,Zisk!$D$10&gt;=2029),"1","")</f>
        <v/>
      </c>
      <c r="AY26" s="35" t="str">
        <f>IF(AND($D26&lt;=2029,Zisk!$D$10&gt;=2029),"+","")</f>
        <v/>
      </c>
      <c r="AZ26" s="37" t="str">
        <f>IF(AND($D26&lt;=2029,Zisk!$D$10&gt;=2029),VstupniParametry_SKRYT!$D$13,"")</f>
        <v/>
      </c>
      <c r="BA26" s="35" t="str">
        <f>IF(AND($D26&lt;=2029,Zisk!$D$10&gt;=2029),")","")</f>
        <v/>
      </c>
      <c r="BB26" s="38" t="str">
        <f>IF(AND(D26&lt;2029,2029&lt;=Zisk!$D$10),1,IF(D26=2029,0,""))</f>
        <v/>
      </c>
      <c r="BC26" s="39" t="str">
        <f>IF(AND($D26&lt;=2029,Zisk!$D$10&gt;=2030),"x","")</f>
        <v/>
      </c>
      <c r="BD26" s="35" t="str">
        <f>IF(AND($D26&lt;=2030,Zisk!$D$10&gt;=2030),"(","")</f>
        <v/>
      </c>
      <c r="BE26" s="35" t="str">
        <f>IF(AND($D26&lt;=2030,Zisk!$D$10&gt;=2030),"1","")</f>
        <v/>
      </c>
      <c r="BF26" s="35" t="str">
        <f>IF(AND($D26&lt;=2030,Zisk!$D$10&gt;=2030),"+","")</f>
        <v/>
      </c>
      <c r="BG26" s="37" t="str">
        <f>IF(AND($D26&lt;=2030,Zisk!$D$10&gt;=2030),VstupniParametry_SKRYT!$D$14,"")</f>
        <v/>
      </c>
      <c r="BH26" s="35" t="str">
        <f>IF(AND($D26&lt;=2030,Zisk!$D$10&gt;=2030),")","")</f>
        <v/>
      </c>
      <c r="BI26" s="38" t="str">
        <f>IF(AND(D26&lt;2030,2030&lt;=Zisk!$D$10),1,IF(D26=2030,0,""))</f>
        <v/>
      </c>
      <c r="BJ26" s="40" t="s">
        <v>32</v>
      </c>
      <c r="BK26" s="37">
        <f t="shared" si="34"/>
        <v>1</v>
      </c>
      <c r="BL26" s="35" t="str">
        <f t="shared" si="35"/>
        <v>x</v>
      </c>
      <c r="BM26" s="41">
        <f t="shared" si="36"/>
        <v>1</v>
      </c>
      <c r="BN26" s="37" t="str">
        <f t="shared" si="37"/>
        <v>x</v>
      </c>
      <c r="BO26" s="41">
        <f t="shared" si="22"/>
        <v>1.018</v>
      </c>
      <c r="BP26" s="41" t="str">
        <f t="shared" si="23"/>
        <v/>
      </c>
      <c r="BQ26" s="41" t="str">
        <f t="shared" si="24"/>
        <v/>
      </c>
      <c r="BR26" s="41" t="str">
        <f t="shared" si="25"/>
        <v/>
      </c>
      <c r="BS26" s="41" t="str">
        <f t="shared" si="26"/>
        <v/>
      </c>
      <c r="BT26" s="41" t="str">
        <f t="shared" si="27"/>
        <v/>
      </c>
      <c r="BU26" s="41" t="str">
        <f t="shared" si="28"/>
        <v/>
      </c>
      <c r="BV26" s="41" t="str">
        <f t="shared" si="29"/>
        <v/>
      </c>
      <c r="BW26" s="41" t="str">
        <f t="shared" si="30"/>
        <v/>
      </c>
      <c r="BX26" s="41" t="str">
        <f t="shared" si="31"/>
        <v/>
      </c>
      <c r="BY26" s="41" t="str">
        <f t="shared" si="32"/>
        <v/>
      </c>
      <c r="BZ26" s="40" t="s">
        <v>32</v>
      </c>
      <c r="CA26" s="41">
        <f t="shared" si="33"/>
        <v>1.018</v>
      </c>
      <c r="CB26" s="35"/>
      <c r="CC26" s="36">
        <f>IF(D26&gt;Zisk!$D$10,"",E26*CA26)</f>
        <v>0</v>
      </c>
    </row>
    <row r="27" spans="2:81" x14ac:dyDescent="0.2">
      <c r="B27" s="28" t="str">
        <f>Zisk!B38</f>
        <v/>
      </c>
      <c r="C27" s="28">
        <f>Zisk!C38</f>
        <v>0</v>
      </c>
      <c r="D27" s="28">
        <f>Zisk!E38</f>
        <v>0</v>
      </c>
      <c r="E27" s="29">
        <f>Zisk!D38</f>
        <v>0</v>
      </c>
      <c r="F27" s="29"/>
      <c r="G27" s="28" t="str">
        <f t="shared" si="8"/>
        <v>(</v>
      </c>
      <c r="H27" s="28" t="str">
        <f t="shared" si="9"/>
        <v>1</v>
      </c>
      <c r="I27" s="28" t="str">
        <f t="shared" si="10"/>
        <v>+</v>
      </c>
      <c r="J27" s="30">
        <f>IF($D27&lt;=2021,VstupniParametry_SKRYT!$D$5,"")</f>
        <v>0.02</v>
      </c>
      <c r="K27" s="28" t="str">
        <f t="shared" si="11"/>
        <v>)</v>
      </c>
      <c r="L27" s="31">
        <f>IF($D27&lt;=2021,COUNTIF(Vypocet_SKRYT!T24:AS24,"&gt;=1"),"")</f>
        <v>0</v>
      </c>
      <c r="M27" s="32" t="str">
        <f t="shared" si="12"/>
        <v>x</v>
      </c>
      <c r="N27" s="28" t="str">
        <f t="shared" si="13"/>
        <v>(</v>
      </c>
      <c r="O27" s="28" t="str">
        <f t="shared" si="14"/>
        <v>1</v>
      </c>
      <c r="P27" s="28" t="str">
        <f t="shared" si="15"/>
        <v>+</v>
      </c>
      <c r="Q27" s="30">
        <f>IF($D27&lt;=2024,VstupniParametry_SKRYT!$D$6,"")</f>
        <v>0.06</v>
      </c>
      <c r="R27" s="28" t="str">
        <f t="shared" si="16"/>
        <v>)</v>
      </c>
      <c r="S27" s="31">
        <f>IF($D27&lt;=2024,COUNTIFS(Vypocet_SKRYT!AT24:AV24,"&gt;=1"),"")</f>
        <v>0</v>
      </c>
      <c r="T27" s="32" t="str">
        <f t="shared" si="17"/>
        <v>x</v>
      </c>
      <c r="U27" s="28" t="str">
        <f t="shared" si="18"/>
        <v>(</v>
      </c>
      <c r="V27" s="28" t="str">
        <f t="shared" si="19"/>
        <v>1</v>
      </c>
      <c r="W27" s="28" t="str">
        <f t="shared" si="20"/>
        <v>+</v>
      </c>
      <c r="X27" s="30">
        <f>IF($D27&lt;=2025,VstupniParametry_SKRYT!$D$9,"")</f>
        <v>1.7999999999999999E-2</v>
      </c>
      <c r="Y27" s="28" t="str">
        <f t="shared" si="21"/>
        <v>)</v>
      </c>
      <c r="Z27" s="31">
        <f>IF(AND(D27&lt;2025,2025&lt;=Zisk!$D$10),1,IF(D27=2025,0,""))</f>
        <v>1</v>
      </c>
      <c r="AA27" s="32" t="str">
        <f>IF(AND($D27&lt;=2025,Zisk!$D$10&gt;=2026),"x","")</f>
        <v/>
      </c>
      <c r="AB27" s="28" t="str">
        <f>IF(AND($D27&lt;=2026,Zisk!$D$10&gt;=2026),"(","")</f>
        <v/>
      </c>
      <c r="AC27" s="28" t="str">
        <f>IF(AND($D27&lt;=2026,Zisk!$D$10&gt;=2026),"1","")</f>
        <v/>
      </c>
      <c r="AD27" s="28" t="str">
        <f>IF(AND($D27&lt;=2026,Zisk!$D$10&gt;=2026),"+","")</f>
        <v/>
      </c>
      <c r="AE27" s="30" t="str">
        <f>IF(AND($D27&lt;=2026,Zisk!$D$10&gt;=2026),VstupniParametry_SKRYT!$D$10,"")</f>
        <v/>
      </c>
      <c r="AF27" s="28" t="str">
        <f>IF(AND($D27&lt;=2026,Zisk!$D$10&gt;=2026),")","")</f>
        <v/>
      </c>
      <c r="AG27" s="31" t="str">
        <f>IF(AND(D27&lt;2026,2026&lt;=Zisk!$D$10),1,IF(D27=2026,0,""))</f>
        <v/>
      </c>
      <c r="AH27" s="32" t="str">
        <f>IF(AND($D27&lt;=2026,Zisk!$D$10&gt;=2027),"x","")</f>
        <v/>
      </c>
      <c r="AI27" s="28" t="str">
        <f>IF(AND($D27&lt;=2027,Zisk!$D$10&gt;=2027),"(","")</f>
        <v/>
      </c>
      <c r="AJ27" s="28" t="str">
        <f>IF(AND($D27&lt;=2027,Zisk!$D$10&gt;=2027),"1","")</f>
        <v/>
      </c>
      <c r="AK27" s="28" t="str">
        <f>IF(AND($D27&lt;=2027,Zisk!$D$10&gt;=2027),"+","")</f>
        <v/>
      </c>
      <c r="AL27" s="30" t="str">
        <f>IF(AND($D27&lt;=2027,Zisk!$D$10&gt;=2027),VstupniParametry_SKRYT!$D$11,"")</f>
        <v/>
      </c>
      <c r="AM27" s="28" t="str">
        <f>IF(AND($D27&lt;=2027,Zisk!$D$10&gt;=2027),")","")</f>
        <v/>
      </c>
      <c r="AN27" s="31" t="str">
        <f>IF(AND(D27&lt;2027,2027&lt;=Zisk!$D$10),1,IF(D27=2027,0,""))</f>
        <v/>
      </c>
      <c r="AO27" s="32" t="str">
        <f>IF(AND($D27&lt;=2027,Zisk!$D$10&gt;=2028),"x","")</f>
        <v/>
      </c>
      <c r="AP27" s="28" t="str">
        <f>IF(AND($D27&lt;=2028,Zisk!$D$10&gt;=2028),"(","")</f>
        <v/>
      </c>
      <c r="AQ27" s="28" t="str">
        <f>IF(AND($D27&lt;=2028,Zisk!$D$10&gt;=2028),"1","")</f>
        <v/>
      </c>
      <c r="AR27" s="28" t="str">
        <f>IF(AND($D27&lt;=2028,Zisk!$D$10&gt;=2028),"+","")</f>
        <v/>
      </c>
      <c r="AS27" s="30" t="str">
        <f>IF(AND($D27&lt;=2028,Zisk!$D$10&gt;=2028),VstupniParametry_SKRYT!$D$12,"")</f>
        <v/>
      </c>
      <c r="AT27" s="28" t="str">
        <f>IF(AND($D27&lt;=2028,Zisk!$D$10&gt;=2028),")","")</f>
        <v/>
      </c>
      <c r="AU27" s="31" t="str">
        <f>IF(AND(D27&lt;2028,2028&lt;=Zisk!$D$10),1,IF(D27=2028,0,""))</f>
        <v/>
      </c>
      <c r="AV27" s="32" t="str">
        <f>IF(AND($D27&lt;=2028,Zisk!$D$10&gt;=2029),"x","")</f>
        <v/>
      </c>
      <c r="AW27" s="28" t="str">
        <f>IF(AND($D27&lt;=2029,Zisk!$D$10&gt;=2029),"(","")</f>
        <v/>
      </c>
      <c r="AX27" s="28" t="str">
        <f>IF(AND($D27&lt;=2029,Zisk!$D$10&gt;=2029),"1","")</f>
        <v/>
      </c>
      <c r="AY27" s="28" t="str">
        <f>IF(AND($D27&lt;=2029,Zisk!$D$10&gt;=2029),"+","")</f>
        <v/>
      </c>
      <c r="AZ27" s="30" t="str">
        <f>IF(AND($D27&lt;=2029,Zisk!$D$10&gt;=2029),VstupniParametry_SKRYT!$D$13,"")</f>
        <v/>
      </c>
      <c r="BA27" s="28" t="str">
        <f>IF(AND($D27&lt;=2029,Zisk!$D$10&gt;=2029),")","")</f>
        <v/>
      </c>
      <c r="BB27" s="31" t="str">
        <f>IF(AND(D27&lt;2029,2029&lt;=Zisk!$D$10),1,IF(D27=2029,0,""))</f>
        <v/>
      </c>
      <c r="BC27" s="32" t="str">
        <f>IF(AND($D27&lt;=2029,Zisk!$D$10&gt;=2030),"x","")</f>
        <v/>
      </c>
      <c r="BD27" s="28" t="str">
        <f>IF(AND($D27&lt;=2030,Zisk!$D$10&gt;=2030),"(","")</f>
        <v/>
      </c>
      <c r="BE27" s="28" t="str">
        <f>IF(AND($D27&lt;=2030,Zisk!$D$10&gt;=2030),"1","")</f>
        <v/>
      </c>
      <c r="BF27" s="28" t="str">
        <f>IF(AND($D27&lt;=2030,Zisk!$D$10&gt;=2030),"+","")</f>
        <v/>
      </c>
      <c r="BG27" s="30" t="str">
        <f>IF(AND($D27&lt;=2030,Zisk!$D$10&gt;=2030),VstupniParametry_SKRYT!$D$14,"")</f>
        <v/>
      </c>
      <c r="BH27" s="28" t="str">
        <f>IF(AND($D27&lt;=2030,Zisk!$D$10&gt;=2030),")","")</f>
        <v/>
      </c>
      <c r="BI27" s="31" t="str">
        <f>IF(AND(D27&lt;2030,2030&lt;=Zisk!$D$10),1,IF(D27=2030,0,""))</f>
        <v/>
      </c>
      <c r="BJ27" s="33" t="s">
        <v>32</v>
      </c>
      <c r="BK27" s="30">
        <f t="shared" si="34"/>
        <v>1</v>
      </c>
      <c r="BL27" s="28" t="str">
        <f t="shared" si="35"/>
        <v>x</v>
      </c>
      <c r="BM27" s="34">
        <f t="shared" si="36"/>
        <v>1</v>
      </c>
      <c r="BN27" s="30" t="str">
        <f t="shared" si="37"/>
        <v>x</v>
      </c>
      <c r="BO27" s="34">
        <f t="shared" si="22"/>
        <v>1.018</v>
      </c>
      <c r="BP27" s="34" t="str">
        <f t="shared" si="23"/>
        <v/>
      </c>
      <c r="BQ27" s="34" t="str">
        <f t="shared" si="24"/>
        <v/>
      </c>
      <c r="BR27" s="34" t="str">
        <f t="shared" si="25"/>
        <v/>
      </c>
      <c r="BS27" s="34" t="str">
        <f t="shared" si="26"/>
        <v/>
      </c>
      <c r="BT27" s="34" t="str">
        <f t="shared" si="27"/>
        <v/>
      </c>
      <c r="BU27" s="34" t="str">
        <f t="shared" si="28"/>
        <v/>
      </c>
      <c r="BV27" s="34" t="str">
        <f t="shared" si="29"/>
        <v/>
      </c>
      <c r="BW27" s="34" t="str">
        <f t="shared" si="30"/>
        <v/>
      </c>
      <c r="BX27" s="34" t="str">
        <f t="shared" si="31"/>
        <v/>
      </c>
      <c r="BY27" s="34" t="str">
        <f t="shared" si="32"/>
        <v/>
      </c>
      <c r="BZ27" s="33" t="s">
        <v>32</v>
      </c>
      <c r="CA27" s="34">
        <f t="shared" si="33"/>
        <v>1.018</v>
      </c>
      <c r="CB27" s="28"/>
      <c r="CC27" s="29">
        <f>IF(D27&gt;Zisk!$D$10,"",E27*CA27)</f>
        <v>0</v>
      </c>
    </row>
    <row r="28" spans="2:81" x14ac:dyDescent="0.2">
      <c r="B28" s="35" t="str">
        <f>Zisk!B39</f>
        <v/>
      </c>
      <c r="C28" s="35">
        <f>Zisk!C39</f>
        <v>0</v>
      </c>
      <c r="D28" s="35">
        <f>Zisk!E39</f>
        <v>0</v>
      </c>
      <c r="E28" s="36">
        <f>Zisk!D39</f>
        <v>0</v>
      </c>
      <c r="F28" s="36"/>
      <c r="G28" s="35" t="str">
        <f t="shared" si="8"/>
        <v>(</v>
      </c>
      <c r="H28" s="35" t="str">
        <f t="shared" si="9"/>
        <v>1</v>
      </c>
      <c r="I28" s="35" t="str">
        <f t="shared" si="10"/>
        <v>+</v>
      </c>
      <c r="J28" s="37">
        <f>IF($D28&lt;=2021,VstupniParametry_SKRYT!$D$5,"")</f>
        <v>0.02</v>
      </c>
      <c r="K28" s="35" t="str">
        <f t="shared" si="11"/>
        <v>)</v>
      </c>
      <c r="L28" s="38">
        <f>IF($D28&lt;=2021,COUNTIF(Vypocet_SKRYT!T25:AS25,"&gt;=1"),"")</f>
        <v>0</v>
      </c>
      <c r="M28" s="39" t="str">
        <f t="shared" si="12"/>
        <v>x</v>
      </c>
      <c r="N28" s="35" t="str">
        <f t="shared" si="13"/>
        <v>(</v>
      </c>
      <c r="O28" s="35" t="str">
        <f t="shared" si="14"/>
        <v>1</v>
      </c>
      <c r="P28" s="35" t="str">
        <f t="shared" si="15"/>
        <v>+</v>
      </c>
      <c r="Q28" s="37">
        <f>IF($D28&lt;=2024,VstupniParametry_SKRYT!$D$6,"")</f>
        <v>0.06</v>
      </c>
      <c r="R28" s="35" t="str">
        <f t="shared" si="16"/>
        <v>)</v>
      </c>
      <c r="S28" s="38">
        <f>IF($D28&lt;=2024,COUNTIFS(Vypocet_SKRYT!AT25:AV25,"&gt;=1"),"")</f>
        <v>0</v>
      </c>
      <c r="T28" s="39" t="str">
        <f t="shared" si="17"/>
        <v>x</v>
      </c>
      <c r="U28" s="35" t="str">
        <f t="shared" si="18"/>
        <v>(</v>
      </c>
      <c r="V28" s="35" t="str">
        <f t="shared" si="19"/>
        <v>1</v>
      </c>
      <c r="W28" s="35" t="str">
        <f t="shared" si="20"/>
        <v>+</v>
      </c>
      <c r="X28" s="37">
        <f>IF($D28&lt;=2025,VstupniParametry_SKRYT!$D$9,"")</f>
        <v>1.7999999999999999E-2</v>
      </c>
      <c r="Y28" s="35" t="str">
        <f t="shared" si="21"/>
        <v>)</v>
      </c>
      <c r="Z28" s="38">
        <f>IF(AND(D28&lt;2025,2025&lt;=Zisk!$D$10),1,IF(D28=2025,0,""))</f>
        <v>1</v>
      </c>
      <c r="AA28" s="39" t="str">
        <f>IF(AND($D28&lt;=2025,Zisk!$D$10&gt;=2026),"x","")</f>
        <v/>
      </c>
      <c r="AB28" s="35" t="str">
        <f>IF(AND($D28&lt;=2026,Zisk!$D$10&gt;=2026),"(","")</f>
        <v/>
      </c>
      <c r="AC28" s="35" t="str">
        <f>IF(AND($D28&lt;=2026,Zisk!$D$10&gt;=2026),"1","")</f>
        <v/>
      </c>
      <c r="AD28" s="35" t="str">
        <f>IF(AND($D28&lt;=2026,Zisk!$D$10&gt;=2026),"+","")</f>
        <v/>
      </c>
      <c r="AE28" s="37" t="str">
        <f>IF(AND($D28&lt;=2026,Zisk!$D$10&gt;=2026),VstupniParametry_SKRYT!$D$10,"")</f>
        <v/>
      </c>
      <c r="AF28" s="35" t="str">
        <f>IF(AND($D28&lt;=2026,Zisk!$D$10&gt;=2026),")","")</f>
        <v/>
      </c>
      <c r="AG28" s="38" t="str">
        <f>IF(AND(D28&lt;2026,2026&lt;=Zisk!$D$10),1,IF(D28=2026,0,""))</f>
        <v/>
      </c>
      <c r="AH28" s="39" t="str">
        <f>IF(AND($D28&lt;=2026,Zisk!$D$10&gt;=2027),"x","")</f>
        <v/>
      </c>
      <c r="AI28" s="35" t="str">
        <f>IF(AND($D28&lt;=2027,Zisk!$D$10&gt;=2027),"(","")</f>
        <v/>
      </c>
      <c r="AJ28" s="35" t="str">
        <f>IF(AND($D28&lt;=2027,Zisk!$D$10&gt;=2027),"1","")</f>
        <v/>
      </c>
      <c r="AK28" s="35" t="str">
        <f>IF(AND($D28&lt;=2027,Zisk!$D$10&gt;=2027),"+","")</f>
        <v/>
      </c>
      <c r="AL28" s="37" t="str">
        <f>IF(AND($D28&lt;=2027,Zisk!$D$10&gt;=2027),VstupniParametry_SKRYT!$D$11,"")</f>
        <v/>
      </c>
      <c r="AM28" s="35" t="str">
        <f>IF(AND($D28&lt;=2027,Zisk!$D$10&gt;=2027),")","")</f>
        <v/>
      </c>
      <c r="AN28" s="38" t="str">
        <f>IF(AND(D28&lt;2027,2027&lt;=Zisk!$D$10),1,IF(D28=2027,0,""))</f>
        <v/>
      </c>
      <c r="AO28" s="39" t="str">
        <f>IF(AND($D28&lt;=2027,Zisk!$D$10&gt;=2028),"x","")</f>
        <v/>
      </c>
      <c r="AP28" s="35" t="str">
        <f>IF(AND($D28&lt;=2028,Zisk!$D$10&gt;=2028),"(","")</f>
        <v/>
      </c>
      <c r="AQ28" s="35" t="str">
        <f>IF(AND($D28&lt;=2028,Zisk!$D$10&gt;=2028),"1","")</f>
        <v/>
      </c>
      <c r="AR28" s="35" t="str">
        <f>IF(AND($D28&lt;=2028,Zisk!$D$10&gt;=2028),"+","")</f>
        <v/>
      </c>
      <c r="AS28" s="37" t="str">
        <f>IF(AND($D28&lt;=2028,Zisk!$D$10&gt;=2028),VstupniParametry_SKRYT!$D$12,"")</f>
        <v/>
      </c>
      <c r="AT28" s="35" t="str">
        <f>IF(AND($D28&lt;=2028,Zisk!$D$10&gt;=2028),")","")</f>
        <v/>
      </c>
      <c r="AU28" s="38" t="str">
        <f>IF(AND(D28&lt;2028,2028&lt;=Zisk!$D$10),1,IF(D28=2028,0,""))</f>
        <v/>
      </c>
      <c r="AV28" s="39" t="str">
        <f>IF(AND($D28&lt;=2028,Zisk!$D$10&gt;=2029),"x","")</f>
        <v/>
      </c>
      <c r="AW28" s="35" t="str">
        <f>IF(AND($D28&lt;=2029,Zisk!$D$10&gt;=2029),"(","")</f>
        <v/>
      </c>
      <c r="AX28" s="35" t="str">
        <f>IF(AND($D28&lt;=2029,Zisk!$D$10&gt;=2029),"1","")</f>
        <v/>
      </c>
      <c r="AY28" s="35" t="str">
        <f>IF(AND($D28&lt;=2029,Zisk!$D$10&gt;=2029),"+","")</f>
        <v/>
      </c>
      <c r="AZ28" s="37" t="str">
        <f>IF(AND($D28&lt;=2029,Zisk!$D$10&gt;=2029),VstupniParametry_SKRYT!$D$13,"")</f>
        <v/>
      </c>
      <c r="BA28" s="35" t="str">
        <f>IF(AND($D28&lt;=2029,Zisk!$D$10&gt;=2029),")","")</f>
        <v/>
      </c>
      <c r="BB28" s="38" t="str">
        <f>IF(AND(D28&lt;2029,2029&lt;=Zisk!$D$10),1,IF(D28=2029,0,""))</f>
        <v/>
      </c>
      <c r="BC28" s="39" t="str">
        <f>IF(AND($D28&lt;=2029,Zisk!$D$10&gt;=2030),"x","")</f>
        <v/>
      </c>
      <c r="BD28" s="35" t="str">
        <f>IF(AND($D28&lt;=2030,Zisk!$D$10&gt;=2030),"(","")</f>
        <v/>
      </c>
      <c r="BE28" s="35" t="str">
        <f>IF(AND($D28&lt;=2030,Zisk!$D$10&gt;=2030),"1","")</f>
        <v/>
      </c>
      <c r="BF28" s="35" t="str">
        <f>IF(AND($D28&lt;=2030,Zisk!$D$10&gt;=2030),"+","")</f>
        <v/>
      </c>
      <c r="BG28" s="37" t="str">
        <f>IF(AND($D28&lt;=2030,Zisk!$D$10&gt;=2030),VstupniParametry_SKRYT!$D$14,"")</f>
        <v/>
      </c>
      <c r="BH28" s="35" t="str">
        <f>IF(AND($D28&lt;=2030,Zisk!$D$10&gt;=2030),")","")</f>
        <v/>
      </c>
      <c r="BI28" s="38" t="str">
        <f>IF(AND(D28&lt;2030,2030&lt;=Zisk!$D$10),1,IF(D28=2030,0,""))</f>
        <v/>
      </c>
      <c r="BJ28" s="40" t="s">
        <v>32</v>
      </c>
      <c r="BK28" s="37">
        <f t="shared" si="34"/>
        <v>1</v>
      </c>
      <c r="BL28" s="35" t="str">
        <f t="shared" si="35"/>
        <v>x</v>
      </c>
      <c r="BM28" s="41">
        <f t="shared" si="36"/>
        <v>1</v>
      </c>
      <c r="BN28" s="37" t="str">
        <f t="shared" si="37"/>
        <v>x</v>
      </c>
      <c r="BO28" s="41">
        <f t="shared" si="22"/>
        <v>1.018</v>
      </c>
      <c r="BP28" s="41" t="str">
        <f t="shared" si="23"/>
        <v/>
      </c>
      <c r="BQ28" s="41" t="str">
        <f t="shared" si="24"/>
        <v/>
      </c>
      <c r="BR28" s="41" t="str">
        <f t="shared" si="25"/>
        <v/>
      </c>
      <c r="BS28" s="41" t="str">
        <f t="shared" si="26"/>
        <v/>
      </c>
      <c r="BT28" s="41" t="str">
        <f t="shared" si="27"/>
        <v/>
      </c>
      <c r="BU28" s="41" t="str">
        <f t="shared" si="28"/>
        <v/>
      </c>
      <c r="BV28" s="41" t="str">
        <f t="shared" si="29"/>
        <v/>
      </c>
      <c r="BW28" s="41" t="str">
        <f t="shared" si="30"/>
        <v/>
      </c>
      <c r="BX28" s="41" t="str">
        <f t="shared" si="31"/>
        <v/>
      </c>
      <c r="BY28" s="41" t="str">
        <f t="shared" si="32"/>
        <v/>
      </c>
      <c r="BZ28" s="40" t="s">
        <v>32</v>
      </c>
      <c r="CA28" s="41">
        <f t="shared" si="33"/>
        <v>1.018</v>
      </c>
      <c r="CB28" s="35"/>
      <c r="CC28" s="36">
        <f>IF(D28&gt;Zisk!$D$10,"",E28*CA28)</f>
        <v>0</v>
      </c>
    </row>
    <row r="29" spans="2:81" x14ac:dyDescent="0.2">
      <c r="B29" s="28" t="str">
        <f>Zisk!B40</f>
        <v/>
      </c>
      <c r="C29" s="28">
        <f>Zisk!C40</f>
        <v>0</v>
      </c>
      <c r="D29" s="28">
        <f>Zisk!E40</f>
        <v>0</v>
      </c>
      <c r="E29" s="29">
        <f>Zisk!D40</f>
        <v>0</v>
      </c>
      <c r="F29" s="29"/>
      <c r="G29" s="28" t="str">
        <f t="shared" si="8"/>
        <v>(</v>
      </c>
      <c r="H29" s="28" t="str">
        <f t="shared" si="9"/>
        <v>1</v>
      </c>
      <c r="I29" s="28" t="str">
        <f t="shared" si="10"/>
        <v>+</v>
      </c>
      <c r="J29" s="30">
        <f>IF($D29&lt;=2021,VstupniParametry_SKRYT!$D$5,"")</f>
        <v>0.02</v>
      </c>
      <c r="K29" s="28" t="str">
        <f t="shared" si="11"/>
        <v>)</v>
      </c>
      <c r="L29" s="31">
        <f>IF($D29&lt;=2021,COUNTIF(Vypocet_SKRYT!T26:AS26,"&gt;=1"),"")</f>
        <v>0</v>
      </c>
      <c r="M29" s="32" t="str">
        <f t="shared" si="12"/>
        <v>x</v>
      </c>
      <c r="N29" s="28" t="str">
        <f t="shared" si="13"/>
        <v>(</v>
      </c>
      <c r="O29" s="28" t="str">
        <f t="shared" si="14"/>
        <v>1</v>
      </c>
      <c r="P29" s="28" t="str">
        <f t="shared" si="15"/>
        <v>+</v>
      </c>
      <c r="Q29" s="30">
        <f>IF($D29&lt;=2024,VstupniParametry_SKRYT!$D$6,"")</f>
        <v>0.06</v>
      </c>
      <c r="R29" s="28" t="str">
        <f t="shared" si="16"/>
        <v>)</v>
      </c>
      <c r="S29" s="31">
        <f>IF($D29&lt;=2024,COUNTIFS(Vypocet_SKRYT!AT26:AV26,"&gt;=1"),"")</f>
        <v>0</v>
      </c>
      <c r="T29" s="32" t="str">
        <f t="shared" si="17"/>
        <v>x</v>
      </c>
      <c r="U29" s="28" t="str">
        <f t="shared" si="18"/>
        <v>(</v>
      </c>
      <c r="V29" s="28" t="str">
        <f t="shared" si="19"/>
        <v>1</v>
      </c>
      <c r="W29" s="28" t="str">
        <f t="shared" si="20"/>
        <v>+</v>
      </c>
      <c r="X29" s="30">
        <f>IF($D29&lt;=2025,VstupniParametry_SKRYT!$D$9,"")</f>
        <v>1.7999999999999999E-2</v>
      </c>
      <c r="Y29" s="28" t="str">
        <f t="shared" si="21"/>
        <v>)</v>
      </c>
      <c r="Z29" s="31">
        <f>IF(AND(D29&lt;2025,2025&lt;=Zisk!$D$10),1,IF(D29=2025,0,""))</f>
        <v>1</v>
      </c>
      <c r="AA29" s="32" t="str">
        <f>IF(AND($D29&lt;=2025,Zisk!$D$10&gt;=2026),"x","")</f>
        <v/>
      </c>
      <c r="AB29" s="28" t="str">
        <f>IF(AND($D29&lt;=2026,Zisk!$D$10&gt;=2026),"(","")</f>
        <v/>
      </c>
      <c r="AC29" s="28" t="str">
        <f>IF(AND($D29&lt;=2026,Zisk!$D$10&gt;=2026),"1","")</f>
        <v/>
      </c>
      <c r="AD29" s="28" t="str">
        <f>IF(AND($D29&lt;=2026,Zisk!$D$10&gt;=2026),"+","")</f>
        <v/>
      </c>
      <c r="AE29" s="30" t="str">
        <f>IF(AND($D29&lt;=2026,Zisk!$D$10&gt;=2026),VstupniParametry_SKRYT!$D$10,"")</f>
        <v/>
      </c>
      <c r="AF29" s="28" t="str">
        <f>IF(AND($D29&lt;=2026,Zisk!$D$10&gt;=2026),")","")</f>
        <v/>
      </c>
      <c r="AG29" s="31" t="str">
        <f>IF(AND(D29&lt;2026,2026&lt;=Zisk!$D$10),1,IF(D29=2026,0,""))</f>
        <v/>
      </c>
      <c r="AH29" s="32" t="str">
        <f>IF(AND($D29&lt;=2026,Zisk!$D$10&gt;=2027),"x","")</f>
        <v/>
      </c>
      <c r="AI29" s="28" t="str">
        <f>IF(AND($D29&lt;=2027,Zisk!$D$10&gt;=2027),"(","")</f>
        <v/>
      </c>
      <c r="AJ29" s="28" t="str">
        <f>IF(AND($D29&lt;=2027,Zisk!$D$10&gt;=2027),"1","")</f>
        <v/>
      </c>
      <c r="AK29" s="28" t="str">
        <f>IF(AND($D29&lt;=2027,Zisk!$D$10&gt;=2027),"+","")</f>
        <v/>
      </c>
      <c r="AL29" s="30" t="str">
        <f>IF(AND($D29&lt;=2027,Zisk!$D$10&gt;=2027),VstupniParametry_SKRYT!$D$11,"")</f>
        <v/>
      </c>
      <c r="AM29" s="28" t="str">
        <f>IF(AND($D29&lt;=2027,Zisk!$D$10&gt;=2027),")","")</f>
        <v/>
      </c>
      <c r="AN29" s="31" t="str">
        <f>IF(AND(D29&lt;2027,2027&lt;=Zisk!$D$10),1,IF(D29=2027,0,""))</f>
        <v/>
      </c>
      <c r="AO29" s="32" t="str">
        <f>IF(AND($D29&lt;=2027,Zisk!$D$10&gt;=2028),"x","")</f>
        <v/>
      </c>
      <c r="AP29" s="28" t="str">
        <f>IF(AND($D29&lt;=2028,Zisk!$D$10&gt;=2028),"(","")</f>
        <v/>
      </c>
      <c r="AQ29" s="28" t="str">
        <f>IF(AND($D29&lt;=2028,Zisk!$D$10&gt;=2028),"1","")</f>
        <v/>
      </c>
      <c r="AR29" s="28" t="str">
        <f>IF(AND($D29&lt;=2028,Zisk!$D$10&gt;=2028),"+","")</f>
        <v/>
      </c>
      <c r="AS29" s="30" t="str">
        <f>IF(AND($D29&lt;=2028,Zisk!$D$10&gt;=2028),VstupniParametry_SKRYT!$D$12,"")</f>
        <v/>
      </c>
      <c r="AT29" s="28" t="str">
        <f>IF(AND($D29&lt;=2028,Zisk!$D$10&gt;=2028),")","")</f>
        <v/>
      </c>
      <c r="AU29" s="31" t="str">
        <f>IF(AND(D29&lt;2028,2028&lt;=Zisk!$D$10),1,IF(D29=2028,0,""))</f>
        <v/>
      </c>
      <c r="AV29" s="32" t="str">
        <f>IF(AND($D29&lt;=2028,Zisk!$D$10&gt;=2029),"x","")</f>
        <v/>
      </c>
      <c r="AW29" s="28" t="str">
        <f>IF(AND($D29&lt;=2029,Zisk!$D$10&gt;=2029),"(","")</f>
        <v/>
      </c>
      <c r="AX29" s="28" t="str">
        <f>IF(AND($D29&lt;=2029,Zisk!$D$10&gt;=2029),"1","")</f>
        <v/>
      </c>
      <c r="AY29" s="28" t="str">
        <f>IF(AND($D29&lt;=2029,Zisk!$D$10&gt;=2029),"+","")</f>
        <v/>
      </c>
      <c r="AZ29" s="30" t="str">
        <f>IF(AND($D29&lt;=2029,Zisk!$D$10&gt;=2029),VstupniParametry_SKRYT!$D$13,"")</f>
        <v/>
      </c>
      <c r="BA29" s="28" t="str">
        <f>IF(AND($D29&lt;=2029,Zisk!$D$10&gt;=2029),")","")</f>
        <v/>
      </c>
      <c r="BB29" s="31" t="str">
        <f>IF(AND(D29&lt;2029,2029&lt;=Zisk!$D$10),1,IF(D29=2029,0,""))</f>
        <v/>
      </c>
      <c r="BC29" s="32" t="str">
        <f>IF(AND($D29&lt;=2029,Zisk!$D$10&gt;=2030),"x","")</f>
        <v/>
      </c>
      <c r="BD29" s="28" t="str">
        <f>IF(AND($D29&lt;=2030,Zisk!$D$10&gt;=2030),"(","")</f>
        <v/>
      </c>
      <c r="BE29" s="28" t="str">
        <f>IF(AND($D29&lt;=2030,Zisk!$D$10&gt;=2030),"1","")</f>
        <v/>
      </c>
      <c r="BF29" s="28" t="str">
        <f>IF(AND($D29&lt;=2030,Zisk!$D$10&gt;=2030),"+","")</f>
        <v/>
      </c>
      <c r="BG29" s="30" t="str">
        <f>IF(AND($D29&lt;=2030,Zisk!$D$10&gt;=2030),VstupniParametry_SKRYT!$D$14,"")</f>
        <v/>
      </c>
      <c r="BH29" s="28" t="str">
        <f>IF(AND($D29&lt;=2030,Zisk!$D$10&gt;=2030),")","")</f>
        <v/>
      </c>
      <c r="BI29" s="31" t="str">
        <f>IF(AND(D29&lt;2030,2030&lt;=Zisk!$D$10),1,IF(D29=2030,0,""))</f>
        <v/>
      </c>
      <c r="BJ29" s="33" t="s">
        <v>32</v>
      </c>
      <c r="BK29" s="30">
        <f t="shared" si="34"/>
        <v>1</v>
      </c>
      <c r="BL29" s="28" t="str">
        <f t="shared" si="35"/>
        <v>x</v>
      </c>
      <c r="BM29" s="34">
        <f t="shared" si="36"/>
        <v>1</v>
      </c>
      <c r="BN29" s="30" t="str">
        <f t="shared" si="37"/>
        <v>x</v>
      </c>
      <c r="BO29" s="34">
        <f t="shared" si="22"/>
        <v>1.018</v>
      </c>
      <c r="BP29" s="34" t="str">
        <f t="shared" si="23"/>
        <v/>
      </c>
      <c r="BQ29" s="34" t="str">
        <f t="shared" si="24"/>
        <v/>
      </c>
      <c r="BR29" s="34" t="str">
        <f t="shared" si="25"/>
        <v/>
      </c>
      <c r="BS29" s="34" t="str">
        <f t="shared" si="26"/>
        <v/>
      </c>
      <c r="BT29" s="34" t="str">
        <f t="shared" si="27"/>
        <v/>
      </c>
      <c r="BU29" s="34" t="str">
        <f t="shared" si="28"/>
        <v/>
      </c>
      <c r="BV29" s="34" t="str">
        <f t="shared" si="29"/>
        <v/>
      </c>
      <c r="BW29" s="34" t="str">
        <f t="shared" si="30"/>
        <v/>
      </c>
      <c r="BX29" s="34" t="str">
        <f t="shared" si="31"/>
        <v/>
      </c>
      <c r="BY29" s="34" t="str">
        <f t="shared" si="32"/>
        <v/>
      </c>
      <c r="BZ29" s="33" t="s">
        <v>32</v>
      </c>
      <c r="CA29" s="34">
        <f t="shared" si="33"/>
        <v>1.018</v>
      </c>
      <c r="CB29" s="28"/>
      <c r="CC29" s="29">
        <f>IF(D29&gt;Zisk!$D$10,"",E29*CA29)</f>
        <v>0</v>
      </c>
    </row>
    <row r="30" spans="2:81" x14ac:dyDescent="0.2">
      <c r="B30" s="35" t="str">
        <f>Zisk!B41</f>
        <v/>
      </c>
      <c r="C30" s="35">
        <f>Zisk!C41</f>
        <v>0</v>
      </c>
      <c r="D30" s="35">
        <f>Zisk!E41</f>
        <v>0</v>
      </c>
      <c r="E30" s="36">
        <f>Zisk!D41</f>
        <v>0</v>
      </c>
      <c r="F30" s="36"/>
      <c r="G30" s="35" t="str">
        <f t="shared" si="8"/>
        <v>(</v>
      </c>
      <c r="H30" s="35" t="str">
        <f t="shared" si="9"/>
        <v>1</v>
      </c>
      <c r="I30" s="35" t="str">
        <f t="shared" si="10"/>
        <v>+</v>
      </c>
      <c r="J30" s="37">
        <f>IF($D30&lt;=2021,VstupniParametry_SKRYT!$D$5,"")</f>
        <v>0.02</v>
      </c>
      <c r="K30" s="35" t="str">
        <f t="shared" si="11"/>
        <v>)</v>
      </c>
      <c r="L30" s="38">
        <f>IF($D30&lt;=2021,COUNTIF(Vypocet_SKRYT!T27:AS27,"&gt;=1"),"")</f>
        <v>0</v>
      </c>
      <c r="M30" s="39" t="str">
        <f t="shared" si="12"/>
        <v>x</v>
      </c>
      <c r="N30" s="35" t="str">
        <f t="shared" si="13"/>
        <v>(</v>
      </c>
      <c r="O30" s="35" t="str">
        <f t="shared" si="14"/>
        <v>1</v>
      </c>
      <c r="P30" s="35" t="str">
        <f t="shared" si="15"/>
        <v>+</v>
      </c>
      <c r="Q30" s="37">
        <f>IF($D30&lt;=2024,VstupniParametry_SKRYT!$D$6,"")</f>
        <v>0.06</v>
      </c>
      <c r="R30" s="35" t="str">
        <f t="shared" si="16"/>
        <v>)</v>
      </c>
      <c r="S30" s="38">
        <f>IF($D30&lt;=2024,COUNTIFS(Vypocet_SKRYT!AT27:AV27,"&gt;=1"),"")</f>
        <v>0</v>
      </c>
      <c r="T30" s="39" t="str">
        <f t="shared" si="17"/>
        <v>x</v>
      </c>
      <c r="U30" s="35" t="str">
        <f t="shared" si="18"/>
        <v>(</v>
      </c>
      <c r="V30" s="35" t="str">
        <f t="shared" si="19"/>
        <v>1</v>
      </c>
      <c r="W30" s="35" t="str">
        <f t="shared" si="20"/>
        <v>+</v>
      </c>
      <c r="X30" s="37">
        <f>IF($D30&lt;=2025,VstupniParametry_SKRYT!$D$9,"")</f>
        <v>1.7999999999999999E-2</v>
      </c>
      <c r="Y30" s="35" t="str">
        <f t="shared" si="21"/>
        <v>)</v>
      </c>
      <c r="Z30" s="38">
        <f>IF(AND(D30&lt;2025,2025&lt;=Zisk!$D$10),1,IF(D30=2025,0,""))</f>
        <v>1</v>
      </c>
      <c r="AA30" s="39" t="str">
        <f>IF(AND($D30&lt;=2025,Zisk!$D$10&gt;=2026),"x","")</f>
        <v/>
      </c>
      <c r="AB30" s="35" t="str">
        <f>IF(AND($D30&lt;=2026,Zisk!$D$10&gt;=2026),"(","")</f>
        <v/>
      </c>
      <c r="AC30" s="35" t="str">
        <f>IF(AND($D30&lt;=2026,Zisk!$D$10&gt;=2026),"1","")</f>
        <v/>
      </c>
      <c r="AD30" s="35" t="str">
        <f>IF(AND($D30&lt;=2026,Zisk!$D$10&gt;=2026),"+","")</f>
        <v/>
      </c>
      <c r="AE30" s="37" t="str">
        <f>IF(AND($D30&lt;=2026,Zisk!$D$10&gt;=2026),VstupniParametry_SKRYT!$D$10,"")</f>
        <v/>
      </c>
      <c r="AF30" s="35" t="str">
        <f>IF(AND($D30&lt;=2026,Zisk!$D$10&gt;=2026),")","")</f>
        <v/>
      </c>
      <c r="AG30" s="38" t="str">
        <f>IF(AND(D30&lt;2026,2026&lt;=Zisk!$D$10),1,IF(D30=2026,0,""))</f>
        <v/>
      </c>
      <c r="AH30" s="39" t="str">
        <f>IF(AND($D30&lt;=2026,Zisk!$D$10&gt;=2027),"x","")</f>
        <v/>
      </c>
      <c r="AI30" s="35" t="str">
        <f>IF(AND($D30&lt;=2027,Zisk!$D$10&gt;=2027),"(","")</f>
        <v/>
      </c>
      <c r="AJ30" s="35" t="str">
        <f>IF(AND($D30&lt;=2027,Zisk!$D$10&gt;=2027),"1","")</f>
        <v/>
      </c>
      <c r="AK30" s="35" t="str">
        <f>IF(AND($D30&lt;=2027,Zisk!$D$10&gt;=2027),"+","")</f>
        <v/>
      </c>
      <c r="AL30" s="37" t="str">
        <f>IF(AND($D30&lt;=2027,Zisk!$D$10&gt;=2027),VstupniParametry_SKRYT!$D$11,"")</f>
        <v/>
      </c>
      <c r="AM30" s="35" t="str">
        <f>IF(AND($D30&lt;=2027,Zisk!$D$10&gt;=2027),")","")</f>
        <v/>
      </c>
      <c r="AN30" s="38" t="str">
        <f>IF(AND(D30&lt;2027,2027&lt;=Zisk!$D$10),1,IF(D30=2027,0,""))</f>
        <v/>
      </c>
      <c r="AO30" s="39" t="str">
        <f>IF(AND($D30&lt;=2027,Zisk!$D$10&gt;=2028),"x","")</f>
        <v/>
      </c>
      <c r="AP30" s="35" t="str">
        <f>IF(AND($D30&lt;=2028,Zisk!$D$10&gt;=2028),"(","")</f>
        <v/>
      </c>
      <c r="AQ30" s="35" t="str">
        <f>IF(AND($D30&lt;=2028,Zisk!$D$10&gt;=2028),"1","")</f>
        <v/>
      </c>
      <c r="AR30" s="35" t="str">
        <f>IF(AND($D30&lt;=2028,Zisk!$D$10&gt;=2028),"+","")</f>
        <v/>
      </c>
      <c r="AS30" s="37" t="str">
        <f>IF(AND($D30&lt;=2028,Zisk!$D$10&gt;=2028),VstupniParametry_SKRYT!$D$12,"")</f>
        <v/>
      </c>
      <c r="AT30" s="35" t="str">
        <f>IF(AND($D30&lt;=2028,Zisk!$D$10&gt;=2028),")","")</f>
        <v/>
      </c>
      <c r="AU30" s="38" t="str">
        <f>IF(AND(D30&lt;2028,2028&lt;=Zisk!$D$10),1,IF(D30=2028,0,""))</f>
        <v/>
      </c>
      <c r="AV30" s="39" t="str">
        <f>IF(AND($D30&lt;=2028,Zisk!$D$10&gt;=2029),"x","")</f>
        <v/>
      </c>
      <c r="AW30" s="35" t="str">
        <f>IF(AND($D30&lt;=2029,Zisk!$D$10&gt;=2029),"(","")</f>
        <v/>
      </c>
      <c r="AX30" s="35" t="str">
        <f>IF(AND($D30&lt;=2029,Zisk!$D$10&gt;=2029),"1","")</f>
        <v/>
      </c>
      <c r="AY30" s="35" t="str">
        <f>IF(AND($D30&lt;=2029,Zisk!$D$10&gt;=2029),"+","")</f>
        <v/>
      </c>
      <c r="AZ30" s="37" t="str">
        <f>IF(AND($D30&lt;=2029,Zisk!$D$10&gt;=2029),VstupniParametry_SKRYT!$D$13,"")</f>
        <v/>
      </c>
      <c r="BA30" s="35" t="str">
        <f>IF(AND($D30&lt;=2029,Zisk!$D$10&gt;=2029),")","")</f>
        <v/>
      </c>
      <c r="BB30" s="38" t="str">
        <f>IF(AND(D30&lt;2029,2029&lt;=Zisk!$D$10),1,IF(D30=2029,0,""))</f>
        <v/>
      </c>
      <c r="BC30" s="39" t="str">
        <f>IF(AND($D30&lt;=2029,Zisk!$D$10&gt;=2030),"x","")</f>
        <v/>
      </c>
      <c r="BD30" s="35" t="str">
        <f>IF(AND($D30&lt;=2030,Zisk!$D$10&gt;=2030),"(","")</f>
        <v/>
      </c>
      <c r="BE30" s="35" t="str">
        <f>IF(AND($D30&lt;=2030,Zisk!$D$10&gt;=2030),"1","")</f>
        <v/>
      </c>
      <c r="BF30" s="35" t="str">
        <f>IF(AND($D30&lt;=2030,Zisk!$D$10&gt;=2030),"+","")</f>
        <v/>
      </c>
      <c r="BG30" s="37" t="str">
        <f>IF(AND($D30&lt;=2030,Zisk!$D$10&gt;=2030),VstupniParametry_SKRYT!$D$14,"")</f>
        <v/>
      </c>
      <c r="BH30" s="35" t="str">
        <f>IF(AND($D30&lt;=2030,Zisk!$D$10&gt;=2030),")","")</f>
        <v/>
      </c>
      <c r="BI30" s="38" t="str">
        <f>IF(AND(D30&lt;2030,2030&lt;=Zisk!$D$10),1,IF(D30=2030,0,""))</f>
        <v/>
      </c>
      <c r="BJ30" s="40" t="s">
        <v>32</v>
      </c>
      <c r="BK30" s="37">
        <f t="shared" si="34"/>
        <v>1</v>
      </c>
      <c r="BL30" s="35" t="str">
        <f t="shared" si="35"/>
        <v>x</v>
      </c>
      <c r="BM30" s="41">
        <f t="shared" si="36"/>
        <v>1</v>
      </c>
      <c r="BN30" s="37" t="str">
        <f t="shared" si="37"/>
        <v>x</v>
      </c>
      <c r="BO30" s="41">
        <f t="shared" si="22"/>
        <v>1.018</v>
      </c>
      <c r="BP30" s="41" t="str">
        <f t="shared" si="23"/>
        <v/>
      </c>
      <c r="BQ30" s="41" t="str">
        <f t="shared" si="24"/>
        <v/>
      </c>
      <c r="BR30" s="41" t="str">
        <f t="shared" si="25"/>
        <v/>
      </c>
      <c r="BS30" s="41" t="str">
        <f t="shared" si="26"/>
        <v/>
      </c>
      <c r="BT30" s="41" t="str">
        <f t="shared" si="27"/>
        <v/>
      </c>
      <c r="BU30" s="41" t="str">
        <f t="shared" si="28"/>
        <v/>
      </c>
      <c r="BV30" s="41" t="str">
        <f t="shared" si="29"/>
        <v/>
      </c>
      <c r="BW30" s="41" t="str">
        <f t="shared" si="30"/>
        <v/>
      </c>
      <c r="BX30" s="41" t="str">
        <f t="shared" si="31"/>
        <v/>
      </c>
      <c r="BY30" s="41" t="str">
        <f t="shared" si="32"/>
        <v/>
      </c>
      <c r="BZ30" s="40" t="s">
        <v>32</v>
      </c>
      <c r="CA30" s="41">
        <f t="shared" si="33"/>
        <v>1.018</v>
      </c>
      <c r="CB30" s="35"/>
      <c r="CC30" s="36">
        <f>IF(D30&gt;Zisk!$D$10,"",E30*CA30)</f>
        <v>0</v>
      </c>
    </row>
    <row r="31" spans="2:81" x14ac:dyDescent="0.2">
      <c r="B31" s="28" t="str">
        <f>Zisk!B42</f>
        <v/>
      </c>
      <c r="C31" s="28">
        <f>Zisk!C42</f>
        <v>0</v>
      </c>
      <c r="D31" s="28">
        <f>Zisk!E42</f>
        <v>0</v>
      </c>
      <c r="E31" s="29">
        <f>Zisk!D42</f>
        <v>0</v>
      </c>
      <c r="F31" s="29"/>
      <c r="G31" s="28" t="str">
        <f t="shared" si="8"/>
        <v>(</v>
      </c>
      <c r="H31" s="28" t="str">
        <f t="shared" si="9"/>
        <v>1</v>
      </c>
      <c r="I31" s="28" t="str">
        <f t="shared" si="10"/>
        <v>+</v>
      </c>
      <c r="J31" s="30">
        <f>IF($D31&lt;=2021,VstupniParametry_SKRYT!$D$5,"")</f>
        <v>0.02</v>
      </c>
      <c r="K31" s="28" t="str">
        <f t="shared" si="11"/>
        <v>)</v>
      </c>
      <c r="L31" s="31">
        <f>IF($D31&lt;=2021,COUNTIF(Vypocet_SKRYT!T28:AS28,"&gt;=1"),"")</f>
        <v>0</v>
      </c>
      <c r="M31" s="32" t="str">
        <f t="shared" si="12"/>
        <v>x</v>
      </c>
      <c r="N31" s="28" t="str">
        <f t="shared" si="13"/>
        <v>(</v>
      </c>
      <c r="O31" s="28" t="str">
        <f t="shared" si="14"/>
        <v>1</v>
      </c>
      <c r="P31" s="28" t="str">
        <f t="shared" si="15"/>
        <v>+</v>
      </c>
      <c r="Q31" s="30">
        <f>IF($D31&lt;=2024,VstupniParametry_SKRYT!$D$6,"")</f>
        <v>0.06</v>
      </c>
      <c r="R31" s="28" t="str">
        <f t="shared" si="16"/>
        <v>)</v>
      </c>
      <c r="S31" s="31">
        <f>IF($D31&lt;=2024,COUNTIFS(Vypocet_SKRYT!AT28:AV28,"&gt;=1"),"")</f>
        <v>0</v>
      </c>
      <c r="T31" s="32" t="str">
        <f t="shared" si="17"/>
        <v>x</v>
      </c>
      <c r="U31" s="28" t="str">
        <f t="shared" si="18"/>
        <v>(</v>
      </c>
      <c r="V31" s="28" t="str">
        <f t="shared" si="19"/>
        <v>1</v>
      </c>
      <c r="W31" s="28" t="str">
        <f t="shared" si="20"/>
        <v>+</v>
      </c>
      <c r="X31" s="30">
        <f>IF($D31&lt;=2025,VstupniParametry_SKRYT!$D$9,"")</f>
        <v>1.7999999999999999E-2</v>
      </c>
      <c r="Y31" s="28" t="str">
        <f t="shared" si="21"/>
        <v>)</v>
      </c>
      <c r="Z31" s="31">
        <f>IF(AND(D31&lt;2025,2025&lt;=Zisk!$D$10),1,IF(D31=2025,0,""))</f>
        <v>1</v>
      </c>
      <c r="AA31" s="32" t="str">
        <f>IF(AND($D31&lt;=2025,Zisk!$D$10&gt;=2026),"x","")</f>
        <v/>
      </c>
      <c r="AB31" s="28" t="str">
        <f>IF(AND($D31&lt;=2026,Zisk!$D$10&gt;=2026),"(","")</f>
        <v/>
      </c>
      <c r="AC31" s="28" t="str">
        <f>IF(AND($D31&lt;=2026,Zisk!$D$10&gt;=2026),"1","")</f>
        <v/>
      </c>
      <c r="AD31" s="28" t="str">
        <f>IF(AND($D31&lt;=2026,Zisk!$D$10&gt;=2026),"+","")</f>
        <v/>
      </c>
      <c r="AE31" s="30" t="str">
        <f>IF(AND($D31&lt;=2026,Zisk!$D$10&gt;=2026),VstupniParametry_SKRYT!$D$10,"")</f>
        <v/>
      </c>
      <c r="AF31" s="28" t="str">
        <f>IF(AND($D31&lt;=2026,Zisk!$D$10&gt;=2026),")","")</f>
        <v/>
      </c>
      <c r="AG31" s="31" t="str">
        <f>IF(AND(D31&lt;2026,2026&lt;=Zisk!$D$10),1,IF(D31=2026,0,""))</f>
        <v/>
      </c>
      <c r="AH31" s="32" t="str">
        <f>IF(AND($D31&lt;=2026,Zisk!$D$10&gt;=2027),"x","")</f>
        <v/>
      </c>
      <c r="AI31" s="28" t="str">
        <f>IF(AND($D31&lt;=2027,Zisk!$D$10&gt;=2027),"(","")</f>
        <v/>
      </c>
      <c r="AJ31" s="28" t="str">
        <f>IF(AND($D31&lt;=2027,Zisk!$D$10&gt;=2027),"1","")</f>
        <v/>
      </c>
      <c r="AK31" s="28" t="str">
        <f>IF(AND($D31&lt;=2027,Zisk!$D$10&gt;=2027),"+","")</f>
        <v/>
      </c>
      <c r="AL31" s="30" t="str">
        <f>IF(AND($D31&lt;=2027,Zisk!$D$10&gt;=2027),VstupniParametry_SKRYT!$D$11,"")</f>
        <v/>
      </c>
      <c r="AM31" s="28" t="str">
        <f>IF(AND($D31&lt;=2027,Zisk!$D$10&gt;=2027),")","")</f>
        <v/>
      </c>
      <c r="AN31" s="31" t="str">
        <f>IF(AND(D31&lt;2027,2027&lt;=Zisk!$D$10),1,IF(D31=2027,0,""))</f>
        <v/>
      </c>
      <c r="AO31" s="32" t="str">
        <f>IF(AND($D31&lt;=2027,Zisk!$D$10&gt;=2028),"x","")</f>
        <v/>
      </c>
      <c r="AP31" s="28" t="str">
        <f>IF(AND($D31&lt;=2028,Zisk!$D$10&gt;=2028),"(","")</f>
        <v/>
      </c>
      <c r="AQ31" s="28" t="str">
        <f>IF(AND($D31&lt;=2028,Zisk!$D$10&gt;=2028),"1","")</f>
        <v/>
      </c>
      <c r="AR31" s="28" t="str">
        <f>IF(AND($D31&lt;=2028,Zisk!$D$10&gt;=2028),"+","")</f>
        <v/>
      </c>
      <c r="AS31" s="30" t="str">
        <f>IF(AND($D31&lt;=2028,Zisk!$D$10&gt;=2028),VstupniParametry_SKRYT!$D$12,"")</f>
        <v/>
      </c>
      <c r="AT31" s="28" t="str">
        <f>IF(AND($D31&lt;=2028,Zisk!$D$10&gt;=2028),")","")</f>
        <v/>
      </c>
      <c r="AU31" s="31" t="str">
        <f>IF(AND(D31&lt;2028,2028&lt;=Zisk!$D$10),1,IF(D31=2028,0,""))</f>
        <v/>
      </c>
      <c r="AV31" s="32" t="str">
        <f>IF(AND($D31&lt;=2028,Zisk!$D$10&gt;=2029),"x","")</f>
        <v/>
      </c>
      <c r="AW31" s="28" t="str">
        <f>IF(AND($D31&lt;=2029,Zisk!$D$10&gt;=2029),"(","")</f>
        <v/>
      </c>
      <c r="AX31" s="28" t="str">
        <f>IF(AND($D31&lt;=2029,Zisk!$D$10&gt;=2029),"1","")</f>
        <v/>
      </c>
      <c r="AY31" s="28" t="str">
        <f>IF(AND($D31&lt;=2029,Zisk!$D$10&gt;=2029),"+","")</f>
        <v/>
      </c>
      <c r="AZ31" s="30" t="str">
        <f>IF(AND($D31&lt;=2029,Zisk!$D$10&gt;=2029),VstupniParametry_SKRYT!$D$13,"")</f>
        <v/>
      </c>
      <c r="BA31" s="28" t="str">
        <f>IF(AND($D31&lt;=2029,Zisk!$D$10&gt;=2029),")","")</f>
        <v/>
      </c>
      <c r="BB31" s="31" t="str">
        <f>IF(AND(D31&lt;2029,2029&lt;=Zisk!$D$10),1,IF(D31=2029,0,""))</f>
        <v/>
      </c>
      <c r="BC31" s="32" t="str">
        <f>IF(AND($D31&lt;=2029,Zisk!$D$10&gt;=2030),"x","")</f>
        <v/>
      </c>
      <c r="BD31" s="28" t="str">
        <f>IF(AND($D31&lt;=2030,Zisk!$D$10&gt;=2030),"(","")</f>
        <v/>
      </c>
      <c r="BE31" s="28" t="str">
        <f>IF(AND($D31&lt;=2030,Zisk!$D$10&gt;=2030),"1","")</f>
        <v/>
      </c>
      <c r="BF31" s="28" t="str">
        <f>IF(AND($D31&lt;=2030,Zisk!$D$10&gt;=2030),"+","")</f>
        <v/>
      </c>
      <c r="BG31" s="30" t="str">
        <f>IF(AND($D31&lt;=2030,Zisk!$D$10&gt;=2030),VstupniParametry_SKRYT!$D$14,"")</f>
        <v/>
      </c>
      <c r="BH31" s="28" t="str">
        <f>IF(AND($D31&lt;=2030,Zisk!$D$10&gt;=2030),")","")</f>
        <v/>
      </c>
      <c r="BI31" s="31" t="str">
        <f>IF(AND(D31&lt;2030,2030&lt;=Zisk!$D$10),1,IF(D31=2030,0,""))</f>
        <v/>
      </c>
      <c r="BJ31" s="33" t="s">
        <v>32</v>
      </c>
      <c r="BK31" s="30">
        <f t="shared" si="34"/>
        <v>1</v>
      </c>
      <c r="BL31" s="28" t="str">
        <f t="shared" si="35"/>
        <v>x</v>
      </c>
      <c r="BM31" s="34">
        <f t="shared" si="36"/>
        <v>1</v>
      </c>
      <c r="BN31" s="30" t="str">
        <f t="shared" si="37"/>
        <v>x</v>
      </c>
      <c r="BO31" s="34">
        <f t="shared" si="22"/>
        <v>1.018</v>
      </c>
      <c r="BP31" s="34" t="str">
        <f t="shared" si="23"/>
        <v/>
      </c>
      <c r="BQ31" s="34" t="str">
        <f t="shared" si="24"/>
        <v/>
      </c>
      <c r="BR31" s="34" t="str">
        <f t="shared" si="25"/>
        <v/>
      </c>
      <c r="BS31" s="34" t="str">
        <f t="shared" si="26"/>
        <v/>
      </c>
      <c r="BT31" s="34" t="str">
        <f t="shared" si="27"/>
        <v/>
      </c>
      <c r="BU31" s="34" t="str">
        <f t="shared" si="28"/>
        <v/>
      </c>
      <c r="BV31" s="34" t="str">
        <f t="shared" si="29"/>
        <v/>
      </c>
      <c r="BW31" s="34" t="str">
        <f t="shared" si="30"/>
        <v/>
      </c>
      <c r="BX31" s="34" t="str">
        <f t="shared" si="31"/>
        <v/>
      </c>
      <c r="BY31" s="34" t="str">
        <f t="shared" si="32"/>
        <v/>
      </c>
      <c r="BZ31" s="33" t="s">
        <v>32</v>
      </c>
      <c r="CA31" s="34">
        <f t="shared" si="33"/>
        <v>1.018</v>
      </c>
      <c r="CB31" s="28"/>
      <c r="CC31" s="29">
        <f>IF(D31&gt;Zisk!$D$10,"",E31*CA31)</f>
        <v>0</v>
      </c>
    </row>
    <row r="32" spans="2:81" x14ac:dyDescent="0.2">
      <c r="B32" s="35" t="str">
        <f>Zisk!B43</f>
        <v/>
      </c>
      <c r="C32" s="35">
        <f>Zisk!C43</f>
        <v>0</v>
      </c>
      <c r="D32" s="35">
        <f>Zisk!E43</f>
        <v>0</v>
      </c>
      <c r="E32" s="36">
        <f>Zisk!D43</f>
        <v>0</v>
      </c>
      <c r="F32" s="36"/>
      <c r="G32" s="35" t="str">
        <f t="shared" si="8"/>
        <v>(</v>
      </c>
      <c r="H32" s="35" t="str">
        <f t="shared" si="9"/>
        <v>1</v>
      </c>
      <c r="I32" s="35" t="str">
        <f t="shared" si="10"/>
        <v>+</v>
      </c>
      <c r="J32" s="37">
        <f>IF($D32&lt;=2021,VstupniParametry_SKRYT!$D$5,"")</f>
        <v>0.02</v>
      </c>
      <c r="K32" s="35" t="str">
        <f t="shared" si="11"/>
        <v>)</v>
      </c>
      <c r="L32" s="38">
        <f>IF($D32&lt;=2021,COUNTIF(Vypocet_SKRYT!T29:AS29,"&gt;=1"),"")</f>
        <v>0</v>
      </c>
      <c r="M32" s="39" t="str">
        <f t="shared" si="12"/>
        <v>x</v>
      </c>
      <c r="N32" s="35" t="str">
        <f t="shared" si="13"/>
        <v>(</v>
      </c>
      <c r="O32" s="35" t="str">
        <f t="shared" si="14"/>
        <v>1</v>
      </c>
      <c r="P32" s="35" t="str">
        <f t="shared" si="15"/>
        <v>+</v>
      </c>
      <c r="Q32" s="37">
        <f>IF($D32&lt;=2024,VstupniParametry_SKRYT!$D$6,"")</f>
        <v>0.06</v>
      </c>
      <c r="R32" s="35" t="str">
        <f t="shared" si="16"/>
        <v>)</v>
      </c>
      <c r="S32" s="38">
        <f>IF($D32&lt;=2024,COUNTIFS(Vypocet_SKRYT!AT29:AV29,"&gt;=1"),"")</f>
        <v>0</v>
      </c>
      <c r="T32" s="39" t="str">
        <f t="shared" si="17"/>
        <v>x</v>
      </c>
      <c r="U32" s="35" t="str">
        <f t="shared" si="18"/>
        <v>(</v>
      </c>
      <c r="V32" s="35" t="str">
        <f t="shared" si="19"/>
        <v>1</v>
      </c>
      <c r="W32" s="35" t="str">
        <f t="shared" si="20"/>
        <v>+</v>
      </c>
      <c r="X32" s="37">
        <f>IF($D32&lt;=2025,VstupniParametry_SKRYT!$D$9,"")</f>
        <v>1.7999999999999999E-2</v>
      </c>
      <c r="Y32" s="35" t="str">
        <f t="shared" si="21"/>
        <v>)</v>
      </c>
      <c r="Z32" s="38">
        <f>IF(AND(D32&lt;2025,2025&lt;=Zisk!$D$10),1,IF(D32=2025,0,""))</f>
        <v>1</v>
      </c>
      <c r="AA32" s="39" t="str">
        <f>IF(AND($D32&lt;=2025,Zisk!$D$10&gt;=2026),"x","")</f>
        <v/>
      </c>
      <c r="AB32" s="35" t="str">
        <f>IF(AND($D32&lt;=2026,Zisk!$D$10&gt;=2026),"(","")</f>
        <v/>
      </c>
      <c r="AC32" s="35" t="str">
        <f>IF(AND($D32&lt;=2026,Zisk!$D$10&gt;=2026),"1","")</f>
        <v/>
      </c>
      <c r="AD32" s="35" t="str">
        <f>IF(AND($D32&lt;=2026,Zisk!$D$10&gt;=2026),"+","")</f>
        <v/>
      </c>
      <c r="AE32" s="37" t="str">
        <f>IF(AND($D32&lt;=2026,Zisk!$D$10&gt;=2026),VstupniParametry_SKRYT!$D$10,"")</f>
        <v/>
      </c>
      <c r="AF32" s="35" t="str">
        <f>IF(AND($D32&lt;=2026,Zisk!$D$10&gt;=2026),")","")</f>
        <v/>
      </c>
      <c r="AG32" s="38" t="str">
        <f>IF(AND(D32&lt;2026,2026&lt;=Zisk!$D$10),1,IF(D32=2026,0,""))</f>
        <v/>
      </c>
      <c r="AH32" s="39" t="str">
        <f>IF(AND($D32&lt;=2026,Zisk!$D$10&gt;=2027),"x","")</f>
        <v/>
      </c>
      <c r="AI32" s="35" t="str">
        <f>IF(AND($D32&lt;=2027,Zisk!$D$10&gt;=2027),"(","")</f>
        <v/>
      </c>
      <c r="AJ32" s="35" t="str">
        <f>IF(AND($D32&lt;=2027,Zisk!$D$10&gt;=2027),"1","")</f>
        <v/>
      </c>
      <c r="AK32" s="35" t="str">
        <f>IF(AND($D32&lt;=2027,Zisk!$D$10&gt;=2027),"+","")</f>
        <v/>
      </c>
      <c r="AL32" s="37" t="str">
        <f>IF(AND($D32&lt;=2027,Zisk!$D$10&gt;=2027),VstupniParametry_SKRYT!$D$11,"")</f>
        <v/>
      </c>
      <c r="AM32" s="35" t="str">
        <f>IF(AND($D32&lt;=2027,Zisk!$D$10&gt;=2027),")","")</f>
        <v/>
      </c>
      <c r="AN32" s="38" t="str">
        <f>IF(AND(D32&lt;2027,2027&lt;=Zisk!$D$10),1,IF(D32=2027,0,""))</f>
        <v/>
      </c>
      <c r="AO32" s="39" t="str">
        <f>IF(AND($D32&lt;=2027,Zisk!$D$10&gt;=2028),"x","")</f>
        <v/>
      </c>
      <c r="AP32" s="35" t="str">
        <f>IF(AND($D32&lt;=2028,Zisk!$D$10&gt;=2028),"(","")</f>
        <v/>
      </c>
      <c r="AQ32" s="35" t="str">
        <f>IF(AND($D32&lt;=2028,Zisk!$D$10&gt;=2028),"1","")</f>
        <v/>
      </c>
      <c r="AR32" s="35" t="str">
        <f>IF(AND($D32&lt;=2028,Zisk!$D$10&gt;=2028),"+","")</f>
        <v/>
      </c>
      <c r="AS32" s="37" t="str">
        <f>IF(AND($D32&lt;=2028,Zisk!$D$10&gt;=2028),VstupniParametry_SKRYT!$D$12,"")</f>
        <v/>
      </c>
      <c r="AT32" s="35" t="str">
        <f>IF(AND($D32&lt;=2028,Zisk!$D$10&gt;=2028),")","")</f>
        <v/>
      </c>
      <c r="AU32" s="38" t="str">
        <f>IF(AND(D32&lt;2028,2028&lt;=Zisk!$D$10),1,IF(D32=2028,0,""))</f>
        <v/>
      </c>
      <c r="AV32" s="39" t="str">
        <f>IF(AND($D32&lt;=2028,Zisk!$D$10&gt;=2029),"x","")</f>
        <v/>
      </c>
      <c r="AW32" s="35" t="str">
        <f>IF(AND($D32&lt;=2029,Zisk!$D$10&gt;=2029),"(","")</f>
        <v/>
      </c>
      <c r="AX32" s="35" t="str">
        <f>IF(AND($D32&lt;=2029,Zisk!$D$10&gt;=2029),"1","")</f>
        <v/>
      </c>
      <c r="AY32" s="35" t="str">
        <f>IF(AND($D32&lt;=2029,Zisk!$D$10&gt;=2029),"+","")</f>
        <v/>
      </c>
      <c r="AZ32" s="37" t="str">
        <f>IF(AND($D32&lt;=2029,Zisk!$D$10&gt;=2029),VstupniParametry_SKRYT!$D$13,"")</f>
        <v/>
      </c>
      <c r="BA32" s="35" t="str">
        <f>IF(AND($D32&lt;=2029,Zisk!$D$10&gt;=2029),")","")</f>
        <v/>
      </c>
      <c r="BB32" s="38" t="str">
        <f>IF(AND(D32&lt;2029,2029&lt;=Zisk!$D$10),1,IF(D32=2029,0,""))</f>
        <v/>
      </c>
      <c r="BC32" s="39" t="str">
        <f>IF(AND($D32&lt;=2029,Zisk!$D$10&gt;=2030),"x","")</f>
        <v/>
      </c>
      <c r="BD32" s="35" t="str">
        <f>IF(AND($D32&lt;=2030,Zisk!$D$10&gt;=2030),"(","")</f>
        <v/>
      </c>
      <c r="BE32" s="35" t="str">
        <f>IF(AND($D32&lt;=2030,Zisk!$D$10&gt;=2030),"1","")</f>
        <v/>
      </c>
      <c r="BF32" s="35" t="str">
        <f>IF(AND($D32&lt;=2030,Zisk!$D$10&gt;=2030),"+","")</f>
        <v/>
      </c>
      <c r="BG32" s="37" t="str">
        <f>IF(AND($D32&lt;=2030,Zisk!$D$10&gt;=2030),VstupniParametry_SKRYT!$D$14,"")</f>
        <v/>
      </c>
      <c r="BH32" s="35" t="str">
        <f>IF(AND($D32&lt;=2030,Zisk!$D$10&gt;=2030),")","")</f>
        <v/>
      </c>
      <c r="BI32" s="38" t="str">
        <f>IF(AND(D32&lt;2030,2030&lt;=Zisk!$D$10),1,IF(D32=2030,0,""))</f>
        <v/>
      </c>
      <c r="BJ32" s="40" t="s">
        <v>32</v>
      </c>
      <c r="BK32" s="37">
        <f t="shared" si="34"/>
        <v>1</v>
      </c>
      <c r="BL32" s="35" t="str">
        <f t="shared" si="35"/>
        <v>x</v>
      </c>
      <c r="BM32" s="41">
        <f t="shared" si="36"/>
        <v>1</v>
      </c>
      <c r="BN32" s="37" t="str">
        <f t="shared" si="37"/>
        <v>x</v>
      </c>
      <c r="BO32" s="41">
        <f t="shared" si="22"/>
        <v>1.018</v>
      </c>
      <c r="BP32" s="41" t="str">
        <f t="shared" si="23"/>
        <v/>
      </c>
      <c r="BQ32" s="41" t="str">
        <f t="shared" si="24"/>
        <v/>
      </c>
      <c r="BR32" s="41" t="str">
        <f t="shared" si="25"/>
        <v/>
      </c>
      <c r="BS32" s="41" t="str">
        <f t="shared" si="26"/>
        <v/>
      </c>
      <c r="BT32" s="41" t="str">
        <f t="shared" si="27"/>
        <v/>
      </c>
      <c r="BU32" s="41" t="str">
        <f t="shared" si="28"/>
        <v/>
      </c>
      <c r="BV32" s="41" t="str">
        <f t="shared" si="29"/>
        <v/>
      </c>
      <c r="BW32" s="41" t="str">
        <f t="shared" si="30"/>
        <v/>
      </c>
      <c r="BX32" s="41" t="str">
        <f t="shared" si="31"/>
        <v/>
      </c>
      <c r="BY32" s="41" t="str">
        <f t="shared" si="32"/>
        <v/>
      </c>
      <c r="BZ32" s="40" t="s">
        <v>32</v>
      </c>
      <c r="CA32" s="41">
        <f t="shared" si="33"/>
        <v>1.018</v>
      </c>
      <c r="CB32" s="35"/>
      <c r="CC32" s="36">
        <f>IF(D32&gt;Zisk!$D$10,"",E32*CA32)</f>
        <v>0</v>
      </c>
    </row>
    <row r="33" spans="2:81" x14ac:dyDescent="0.2">
      <c r="B33" s="28" t="str">
        <f>Zisk!B44</f>
        <v/>
      </c>
      <c r="C33" s="28">
        <f>Zisk!C44</f>
        <v>0</v>
      </c>
      <c r="D33" s="28">
        <f>Zisk!E44</f>
        <v>0</v>
      </c>
      <c r="E33" s="29">
        <f>Zisk!D44</f>
        <v>0</v>
      </c>
      <c r="F33" s="29"/>
      <c r="G33" s="28" t="str">
        <f t="shared" si="8"/>
        <v>(</v>
      </c>
      <c r="H33" s="28" t="str">
        <f t="shared" si="9"/>
        <v>1</v>
      </c>
      <c r="I33" s="28" t="str">
        <f t="shared" si="10"/>
        <v>+</v>
      </c>
      <c r="J33" s="30">
        <f>IF($D33&lt;=2021,VstupniParametry_SKRYT!$D$5,"")</f>
        <v>0.02</v>
      </c>
      <c r="K33" s="28" t="str">
        <f t="shared" si="11"/>
        <v>)</v>
      </c>
      <c r="L33" s="31">
        <f>IF($D33&lt;=2021,COUNTIF(Vypocet_SKRYT!T30:AS30,"&gt;=1"),"")</f>
        <v>0</v>
      </c>
      <c r="M33" s="32" t="str">
        <f t="shared" si="12"/>
        <v>x</v>
      </c>
      <c r="N33" s="28" t="str">
        <f t="shared" si="13"/>
        <v>(</v>
      </c>
      <c r="O33" s="28" t="str">
        <f t="shared" si="14"/>
        <v>1</v>
      </c>
      <c r="P33" s="28" t="str">
        <f t="shared" si="15"/>
        <v>+</v>
      </c>
      <c r="Q33" s="30">
        <f>IF($D33&lt;=2024,VstupniParametry_SKRYT!$D$6,"")</f>
        <v>0.06</v>
      </c>
      <c r="R33" s="28" t="str">
        <f t="shared" si="16"/>
        <v>)</v>
      </c>
      <c r="S33" s="31">
        <f>IF($D33&lt;=2024,COUNTIFS(Vypocet_SKRYT!AT30:AV30,"&gt;=1"),"")</f>
        <v>0</v>
      </c>
      <c r="T33" s="32" t="str">
        <f t="shared" si="17"/>
        <v>x</v>
      </c>
      <c r="U33" s="28" t="str">
        <f t="shared" si="18"/>
        <v>(</v>
      </c>
      <c r="V33" s="28" t="str">
        <f t="shared" si="19"/>
        <v>1</v>
      </c>
      <c r="W33" s="28" t="str">
        <f t="shared" si="20"/>
        <v>+</v>
      </c>
      <c r="X33" s="30">
        <f>IF($D33&lt;=2025,VstupniParametry_SKRYT!$D$9,"")</f>
        <v>1.7999999999999999E-2</v>
      </c>
      <c r="Y33" s="28" t="str">
        <f t="shared" si="21"/>
        <v>)</v>
      </c>
      <c r="Z33" s="31">
        <f>IF(AND(D33&lt;2025,2025&lt;=Zisk!$D$10),1,IF(D33=2025,0,""))</f>
        <v>1</v>
      </c>
      <c r="AA33" s="32" t="str">
        <f>IF(AND($D33&lt;=2025,Zisk!$D$10&gt;=2026),"x","")</f>
        <v/>
      </c>
      <c r="AB33" s="28" t="str">
        <f>IF(AND($D33&lt;=2026,Zisk!$D$10&gt;=2026),"(","")</f>
        <v/>
      </c>
      <c r="AC33" s="28" t="str">
        <f>IF(AND($D33&lt;=2026,Zisk!$D$10&gt;=2026),"1","")</f>
        <v/>
      </c>
      <c r="AD33" s="28" t="str">
        <f>IF(AND($D33&lt;=2026,Zisk!$D$10&gt;=2026),"+","")</f>
        <v/>
      </c>
      <c r="AE33" s="30" t="str">
        <f>IF(AND($D33&lt;=2026,Zisk!$D$10&gt;=2026),VstupniParametry_SKRYT!$D$10,"")</f>
        <v/>
      </c>
      <c r="AF33" s="28" t="str">
        <f>IF(AND($D33&lt;=2026,Zisk!$D$10&gt;=2026),")","")</f>
        <v/>
      </c>
      <c r="AG33" s="31" t="str">
        <f>IF(AND(D33&lt;2026,2026&lt;=Zisk!$D$10),1,IF(D33=2026,0,""))</f>
        <v/>
      </c>
      <c r="AH33" s="32" t="str">
        <f>IF(AND($D33&lt;=2026,Zisk!$D$10&gt;=2027),"x","")</f>
        <v/>
      </c>
      <c r="AI33" s="28" t="str">
        <f>IF(AND($D33&lt;=2027,Zisk!$D$10&gt;=2027),"(","")</f>
        <v/>
      </c>
      <c r="AJ33" s="28" t="str">
        <f>IF(AND($D33&lt;=2027,Zisk!$D$10&gt;=2027),"1","")</f>
        <v/>
      </c>
      <c r="AK33" s="28" t="str">
        <f>IF(AND($D33&lt;=2027,Zisk!$D$10&gt;=2027),"+","")</f>
        <v/>
      </c>
      <c r="AL33" s="30" t="str">
        <f>IF(AND($D33&lt;=2027,Zisk!$D$10&gt;=2027),VstupniParametry_SKRYT!$D$11,"")</f>
        <v/>
      </c>
      <c r="AM33" s="28" t="str">
        <f>IF(AND($D33&lt;=2027,Zisk!$D$10&gt;=2027),")","")</f>
        <v/>
      </c>
      <c r="AN33" s="31" t="str">
        <f>IF(AND(D33&lt;2027,2027&lt;=Zisk!$D$10),1,IF(D33=2027,0,""))</f>
        <v/>
      </c>
      <c r="AO33" s="32" t="str">
        <f>IF(AND($D33&lt;=2027,Zisk!$D$10&gt;=2028),"x","")</f>
        <v/>
      </c>
      <c r="AP33" s="28" t="str">
        <f>IF(AND($D33&lt;=2028,Zisk!$D$10&gt;=2028),"(","")</f>
        <v/>
      </c>
      <c r="AQ33" s="28" t="str">
        <f>IF(AND($D33&lt;=2028,Zisk!$D$10&gt;=2028),"1","")</f>
        <v/>
      </c>
      <c r="AR33" s="28" t="str">
        <f>IF(AND($D33&lt;=2028,Zisk!$D$10&gt;=2028),"+","")</f>
        <v/>
      </c>
      <c r="AS33" s="30" t="str">
        <f>IF(AND($D33&lt;=2028,Zisk!$D$10&gt;=2028),VstupniParametry_SKRYT!$D$12,"")</f>
        <v/>
      </c>
      <c r="AT33" s="28" t="str">
        <f>IF(AND($D33&lt;=2028,Zisk!$D$10&gt;=2028),")","")</f>
        <v/>
      </c>
      <c r="AU33" s="31" t="str">
        <f>IF(AND(D33&lt;2028,2028&lt;=Zisk!$D$10),1,IF(D33=2028,0,""))</f>
        <v/>
      </c>
      <c r="AV33" s="32" t="str">
        <f>IF(AND($D33&lt;=2028,Zisk!$D$10&gt;=2029),"x","")</f>
        <v/>
      </c>
      <c r="AW33" s="28" t="str">
        <f>IF(AND($D33&lt;=2029,Zisk!$D$10&gt;=2029),"(","")</f>
        <v/>
      </c>
      <c r="AX33" s="28" t="str">
        <f>IF(AND($D33&lt;=2029,Zisk!$D$10&gt;=2029),"1","")</f>
        <v/>
      </c>
      <c r="AY33" s="28" t="str">
        <f>IF(AND($D33&lt;=2029,Zisk!$D$10&gt;=2029),"+","")</f>
        <v/>
      </c>
      <c r="AZ33" s="30" t="str">
        <f>IF(AND($D33&lt;=2029,Zisk!$D$10&gt;=2029),VstupniParametry_SKRYT!$D$13,"")</f>
        <v/>
      </c>
      <c r="BA33" s="28" t="str">
        <f>IF(AND($D33&lt;=2029,Zisk!$D$10&gt;=2029),")","")</f>
        <v/>
      </c>
      <c r="BB33" s="31" t="str">
        <f>IF(AND(D33&lt;2029,2029&lt;=Zisk!$D$10),1,IF(D33=2029,0,""))</f>
        <v/>
      </c>
      <c r="BC33" s="32" t="str">
        <f>IF(AND($D33&lt;=2029,Zisk!$D$10&gt;=2030),"x","")</f>
        <v/>
      </c>
      <c r="BD33" s="28" t="str">
        <f>IF(AND($D33&lt;=2030,Zisk!$D$10&gt;=2030),"(","")</f>
        <v/>
      </c>
      <c r="BE33" s="28" t="str">
        <f>IF(AND($D33&lt;=2030,Zisk!$D$10&gt;=2030),"1","")</f>
        <v/>
      </c>
      <c r="BF33" s="28" t="str">
        <f>IF(AND($D33&lt;=2030,Zisk!$D$10&gt;=2030),"+","")</f>
        <v/>
      </c>
      <c r="BG33" s="30" t="str">
        <f>IF(AND($D33&lt;=2030,Zisk!$D$10&gt;=2030),VstupniParametry_SKRYT!$D$14,"")</f>
        <v/>
      </c>
      <c r="BH33" s="28" t="str">
        <f>IF(AND($D33&lt;=2030,Zisk!$D$10&gt;=2030),")","")</f>
        <v/>
      </c>
      <c r="BI33" s="31" t="str">
        <f>IF(AND(D33&lt;2030,2030&lt;=Zisk!$D$10),1,IF(D33=2030,0,""))</f>
        <v/>
      </c>
      <c r="BJ33" s="33" t="s">
        <v>32</v>
      </c>
      <c r="BK33" s="30">
        <f t="shared" si="34"/>
        <v>1</v>
      </c>
      <c r="BL33" s="28" t="str">
        <f t="shared" si="35"/>
        <v>x</v>
      </c>
      <c r="BM33" s="34">
        <f t="shared" si="36"/>
        <v>1</v>
      </c>
      <c r="BN33" s="30" t="str">
        <f t="shared" si="37"/>
        <v>x</v>
      </c>
      <c r="BO33" s="34">
        <f t="shared" si="22"/>
        <v>1.018</v>
      </c>
      <c r="BP33" s="34" t="str">
        <f t="shared" si="23"/>
        <v/>
      </c>
      <c r="BQ33" s="34" t="str">
        <f t="shared" si="24"/>
        <v/>
      </c>
      <c r="BR33" s="34" t="str">
        <f t="shared" si="25"/>
        <v/>
      </c>
      <c r="BS33" s="34" t="str">
        <f t="shared" si="26"/>
        <v/>
      </c>
      <c r="BT33" s="34" t="str">
        <f t="shared" si="27"/>
        <v/>
      </c>
      <c r="BU33" s="34" t="str">
        <f t="shared" si="28"/>
        <v/>
      </c>
      <c r="BV33" s="34" t="str">
        <f t="shared" si="29"/>
        <v/>
      </c>
      <c r="BW33" s="34" t="str">
        <f t="shared" si="30"/>
        <v/>
      </c>
      <c r="BX33" s="34" t="str">
        <f t="shared" si="31"/>
        <v/>
      </c>
      <c r="BY33" s="34" t="str">
        <f t="shared" si="32"/>
        <v/>
      </c>
      <c r="BZ33" s="33" t="s">
        <v>32</v>
      </c>
      <c r="CA33" s="34">
        <f t="shared" si="33"/>
        <v>1.018</v>
      </c>
      <c r="CB33" s="28"/>
      <c r="CC33" s="29">
        <f>IF(D33&gt;Zisk!$D$10,"",E33*CA33)</f>
        <v>0</v>
      </c>
    </row>
    <row r="34" spans="2:81" x14ac:dyDescent="0.2">
      <c r="B34" s="35" t="str">
        <f>Zisk!B45</f>
        <v/>
      </c>
      <c r="C34" s="35">
        <f>Zisk!C45</f>
        <v>0</v>
      </c>
      <c r="D34" s="35">
        <f>Zisk!E45</f>
        <v>0</v>
      </c>
      <c r="E34" s="36">
        <f>Zisk!D45</f>
        <v>0</v>
      </c>
      <c r="F34" s="36"/>
      <c r="G34" s="35" t="str">
        <f t="shared" si="8"/>
        <v>(</v>
      </c>
      <c r="H34" s="35" t="str">
        <f t="shared" si="9"/>
        <v>1</v>
      </c>
      <c r="I34" s="35" t="str">
        <f t="shared" si="10"/>
        <v>+</v>
      </c>
      <c r="J34" s="37">
        <f>IF($D34&lt;=2021,VstupniParametry_SKRYT!$D$5,"")</f>
        <v>0.02</v>
      </c>
      <c r="K34" s="35" t="str">
        <f t="shared" si="11"/>
        <v>)</v>
      </c>
      <c r="L34" s="38">
        <f>IF($D34&lt;=2021,COUNTIF(Vypocet_SKRYT!T31:AS31,"&gt;=1"),"")</f>
        <v>0</v>
      </c>
      <c r="M34" s="39" t="str">
        <f t="shared" si="12"/>
        <v>x</v>
      </c>
      <c r="N34" s="35" t="str">
        <f t="shared" si="13"/>
        <v>(</v>
      </c>
      <c r="O34" s="35" t="str">
        <f t="shared" si="14"/>
        <v>1</v>
      </c>
      <c r="P34" s="35" t="str">
        <f t="shared" si="15"/>
        <v>+</v>
      </c>
      <c r="Q34" s="37">
        <f>IF($D34&lt;=2024,VstupniParametry_SKRYT!$D$6,"")</f>
        <v>0.06</v>
      </c>
      <c r="R34" s="35" t="str">
        <f t="shared" si="16"/>
        <v>)</v>
      </c>
      <c r="S34" s="38">
        <f>IF($D34&lt;=2024,COUNTIFS(Vypocet_SKRYT!AT31:AV31,"&gt;=1"),"")</f>
        <v>0</v>
      </c>
      <c r="T34" s="39" t="str">
        <f t="shared" si="17"/>
        <v>x</v>
      </c>
      <c r="U34" s="35" t="str">
        <f t="shared" si="18"/>
        <v>(</v>
      </c>
      <c r="V34" s="35" t="str">
        <f t="shared" si="19"/>
        <v>1</v>
      </c>
      <c r="W34" s="35" t="str">
        <f t="shared" si="20"/>
        <v>+</v>
      </c>
      <c r="X34" s="37">
        <f>IF($D34&lt;=2025,VstupniParametry_SKRYT!$D$9,"")</f>
        <v>1.7999999999999999E-2</v>
      </c>
      <c r="Y34" s="35" t="str">
        <f t="shared" si="21"/>
        <v>)</v>
      </c>
      <c r="Z34" s="38">
        <f>IF(AND(D34&lt;2025,2025&lt;=Zisk!$D$10),1,IF(D34=2025,0,""))</f>
        <v>1</v>
      </c>
      <c r="AA34" s="39" t="str">
        <f>IF(AND($D34&lt;=2025,Zisk!$D$10&gt;=2026),"x","")</f>
        <v/>
      </c>
      <c r="AB34" s="35" t="str">
        <f>IF(AND($D34&lt;=2026,Zisk!$D$10&gt;=2026),"(","")</f>
        <v/>
      </c>
      <c r="AC34" s="35" t="str">
        <f>IF(AND($D34&lt;=2026,Zisk!$D$10&gt;=2026),"1","")</f>
        <v/>
      </c>
      <c r="AD34" s="35" t="str">
        <f>IF(AND($D34&lt;=2026,Zisk!$D$10&gt;=2026),"+","")</f>
        <v/>
      </c>
      <c r="AE34" s="37" t="str">
        <f>IF(AND($D34&lt;=2026,Zisk!$D$10&gt;=2026),VstupniParametry_SKRYT!$D$10,"")</f>
        <v/>
      </c>
      <c r="AF34" s="35" t="str">
        <f>IF(AND($D34&lt;=2026,Zisk!$D$10&gt;=2026),")","")</f>
        <v/>
      </c>
      <c r="AG34" s="38" t="str">
        <f>IF(AND(D34&lt;2026,2026&lt;=Zisk!$D$10),1,IF(D34=2026,0,""))</f>
        <v/>
      </c>
      <c r="AH34" s="39" t="str">
        <f>IF(AND($D34&lt;=2026,Zisk!$D$10&gt;=2027),"x","")</f>
        <v/>
      </c>
      <c r="AI34" s="35" t="str">
        <f>IF(AND($D34&lt;=2027,Zisk!$D$10&gt;=2027),"(","")</f>
        <v/>
      </c>
      <c r="AJ34" s="35" t="str">
        <f>IF(AND($D34&lt;=2027,Zisk!$D$10&gt;=2027),"1","")</f>
        <v/>
      </c>
      <c r="AK34" s="35" t="str">
        <f>IF(AND($D34&lt;=2027,Zisk!$D$10&gt;=2027),"+","")</f>
        <v/>
      </c>
      <c r="AL34" s="37" t="str">
        <f>IF(AND($D34&lt;=2027,Zisk!$D$10&gt;=2027),VstupniParametry_SKRYT!$D$11,"")</f>
        <v/>
      </c>
      <c r="AM34" s="35" t="str">
        <f>IF(AND($D34&lt;=2027,Zisk!$D$10&gt;=2027),")","")</f>
        <v/>
      </c>
      <c r="AN34" s="38" t="str">
        <f>IF(AND(D34&lt;2027,2027&lt;=Zisk!$D$10),1,IF(D34=2027,0,""))</f>
        <v/>
      </c>
      <c r="AO34" s="39" t="str">
        <f>IF(AND($D34&lt;=2027,Zisk!$D$10&gt;=2028),"x","")</f>
        <v/>
      </c>
      <c r="AP34" s="35" t="str">
        <f>IF(AND($D34&lt;=2028,Zisk!$D$10&gt;=2028),"(","")</f>
        <v/>
      </c>
      <c r="AQ34" s="35" t="str">
        <f>IF(AND($D34&lt;=2028,Zisk!$D$10&gt;=2028),"1","")</f>
        <v/>
      </c>
      <c r="AR34" s="35" t="str">
        <f>IF(AND($D34&lt;=2028,Zisk!$D$10&gt;=2028),"+","")</f>
        <v/>
      </c>
      <c r="AS34" s="37" t="str">
        <f>IF(AND($D34&lt;=2028,Zisk!$D$10&gt;=2028),VstupniParametry_SKRYT!$D$12,"")</f>
        <v/>
      </c>
      <c r="AT34" s="35" t="str">
        <f>IF(AND($D34&lt;=2028,Zisk!$D$10&gt;=2028),")","")</f>
        <v/>
      </c>
      <c r="AU34" s="38" t="str">
        <f>IF(AND(D34&lt;2028,2028&lt;=Zisk!$D$10),1,IF(D34=2028,0,""))</f>
        <v/>
      </c>
      <c r="AV34" s="39" t="str">
        <f>IF(AND($D34&lt;=2028,Zisk!$D$10&gt;=2029),"x","")</f>
        <v/>
      </c>
      <c r="AW34" s="35" t="str">
        <f>IF(AND($D34&lt;=2029,Zisk!$D$10&gt;=2029),"(","")</f>
        <v/>
      </c>
      <c r="AX34" s="35" t="str">
        <f>IF(AND($D34&lt;=2029,Zisk!$D$10&gt;=2029),"1","")</f>
        <v/>
      </c>
      <c r="AY34" s="35" t="str">
        <f>IF(AND($D34&lt;=2029,Zisk!$D$10&gt;=2029),"+","")</f>
        <v/>
      </c>
      <c r="AZ34" s="37" t="str">
        <f>IF(AND($D34&lt;=2029,Zisk!$D$10&gt;=2029),VstupniParametry_SKRYT!$D$13,"")</f>
        <v/>
      </c>
      <c r="BA34" s="35" t="str">
        <f>IF(AND($D34&lt;=2029,Zisk!$D$10&gt;=2029),")","")</f>
        <v/>
      </c>
      <c r="BB34" s="38" t="str">
        <f>IF(AND(D34&lt;2029,2029&lt;=Zisk!$D$10),1,IF(D34=2029,0,""))</f>
        <v/>
      </c>
      <c r="BC34" s="39" t="str">
        <f>IF(AND($D34&lt;=2029,Zisk!$D$10&gt;=2030),"x","")</f>
        <v/>
      </c>
      <c r="BD34" s="35" t="str">
        <f>IF(AND($D34&lt;=2030,Zisk!$D$10&gt;=2030),"(","")</f>
        <v/>
      </c>
      <c r="BE34" s="35" t="str">
        <f>IF(AND($D34&lt;=2030,Zisk!$D$10&gt;=2030),"1","")</f>
        <v/>
      </c>
      <c r="BF34" s="35" t="str">
        <f>IF(AND($D34&lt;=2030,Zisk!$D$10&gt;=2030),"+","")</f>
        <v/>
      </c>
      <c r="BG34" s="37" t="str">
        <f>IF(AND($D34&lt;=2030,Zisk!$D$10&gt;=2030),VstupniParametry_SKRYT!$D$14,"")</f>
        <v/>
      </c>
      <c r="BH34" s="35" t="str">
        <f>IF(AND($D34&lt;=2030,Zisk!$D$10&gt;=2030),")","")</f>
        <v/>
      </c>
      <c r="BI34" s="38" t="str">
        <f>IF(AND(D34&lt;2030,2030&lt;=Zisk!$D$10),1,IF(D34=2030,0,""))</f>
        <v/>
      </c>
      <c r="BJ34" s="40" t="s">
        <v>32</v>
      </c>
      <c r="BK34" s="37">
        <f t="shared" si="34"/>
        <v>1</v>
      </c>
      <c r="BL34" s="35" t="str">
        <f t="shared" si="35"/>
        <v>x</v>
      </c>
      <c r="BM34" s="41">
        <f t="shared" si="36"/>
        <v>1</v>
      </c>
      <c r="BN34" s="37" t="str">
        <f t="shared" si="37"/>
        <v>x</v>
      </c>
      <c r="BO34" s="41">
        <f t="shared" si="22"/>
        <v>1.018</v>
      </c>
      <c r="BP34" s="41" t="str">
        <f t="shared" si="23"/>
        <v/>
      </c>
      <c r="BQ34" s="41" t="str">
        <f t="shared" si="24"/>
        <v/>
      </c>
      <c r="BR34" s="41" t="str">
        <f t="shared" si="25"/>
        <v/>
      </c>
      <c r="BS34" s="41" t="str">
        <f t="shared" si="26"/>
        <v/>
      </c>
      <c r="BT34" s="41" t="str">
        <f t="shared" si="27"/>
        <v/>
      </c>
      <c r="BU34" s="41" t="str">
        <f t="shared" si="28"/>
        <v/>
      </c>
      <c r="BV34" s="41" t="str">
        <f t="shared" si="29"/>
        <v/>
      </c>
      <c r="BW34" s="41" t="str">
        <f t="shared" si="30"/>
        <v/>
      </c>
      <c r="BX34" s="41" t="str">
        <f t="shared" si="31"/>
        <v/>
      </c>
      <c r="BY34" s="41" t="str">
        <f t="shared" si="32"/>
        <v/>
      </c>
      <c r="BZ34" s="40" t="s">
        <v>32</v>
      </c>
      <c r="CA34" s="41">
        <f t="shared" si="33"/>
        <v>1.018</v>
      </c>
      <c r="CB34" s="35"/>
      <c r="CC34" s="36">
        <f>IF(D34&gt;Zisk!$D$10,"",E34*CA34)</f>
        <v>0</v>
      </c>
    </row>
    <row r="35" spans="2:81" x14ac:dyDescent="0.2">
      <c r="B35" s="28" t="str">
        <f>Zisk!B46</f>
        <v/>
      </c>
      <c r="C35" s="28">
        <f>Zisk!C46</f>
        <v>0</v>
      </c>
      <c r="D35" s="28">
        <f>Zisk!E46</f>
        <v>0</v>
      </c>
      <c r="E35" s="29">
        <f>Zisk!D46</f>
        <v>0</v>
      </c>
      <c r="F35" s="29"/>
      <c r="G35" s="28" t="str">
        <f t="shared" si="8"/>
        <v>(</v>
      </c>
      <c r="H35" s="28" t="str">
        <f t="shared" si="9"/>
        <v>1</v>
      </c>
      <c r="I35" s="28" t="str">
        <f t="shared" si="10"/>
        <v>+</v>
      </c>
      <c r="J35" s="30">
        <f>IF($D35&lt;=2021,VstupniParametry_SKRYT!$D$5,"")</f>
        <v>0.02</v>
      </c>
      <c r="K35" s="28" t="str">
        <f t="shared" si="11"/>
        <v>)</v>
      </c>
      <c r="L35" s="31">
        <f>IF($D35&lt;=2021,COUNTIF(Vypocet_SKRYT!T32:AS32,"&gt;=1"),"")</f>
        <v>0</v>
      </c>
      <c r="M35" s="32" t="str">
        <f t="shared" si="12"/>
        <v>x</v>
      </c>
      <c r="N35" s="28" t="str">
        <f t="shared" si="13"/>
        <v>(</v>
      </c>
      <c r="O35" s="28" t="str">
        <f t="shared" si="14"/>
        <v>1</v>
      </c>
      <c r="P35" s="28" t="str">
        <f t="shared" si="15"/>
        <v>+</v>
      </c>
      <c r="Q35" s="30">
        <f>IF($D35&lt;=2024,VstupniParametry_SKRYT!$D$6,"")</f>
        <v>0.06</v>
      </c>
      <c r="R35" s="28" t="str">
        <f t="shared" si="16"/>
        <v>)</v>
      </c>
      <c r="S35" s="31">
        <f>IF($D35&lt;=2024,COUNTIFS(Vypocet_SKRYT!AT32:AV32,"&gt;=1"),"")</f>
        <v>0</v>
      </c>
      <c r="T35" s="32" t="str">
        <f t="shared" si="17"/>
        <v>x</v>
      </c>
      <c r="U35" s="28" t="str">
        <f t="shared" si="18"/>
        <v>(</v>
      </c>
      <c r="V35" s="28" t="str">
        <f t="shared" si="19"/>
        <v>1</v>
      </c>
      <c r="W35" s="28" t="str">
        <f t="shared" si="20"/>
        <v>+</v>
      </c>
      <c r="X35" s="30">
        <f>IF($D35&lt;=2025,VstupniParametry_SKRYT!$D$9,"")</f>
        <v>1.7999999999999999E-2</v>
      </c>
      <c r="Y35" s="28" t="str">
        <f t="shared" si="21"/>
        <v>)</v>
      </c>
      <c r="Z35" s="31">
        <f>IF(AND(D35&lt;2025,2025&lt;=Zisk!$D$10),1,IF(D35=2025,0,""))</f>
        <v>1</v>
      </c>
      <c r="AA35" s="32" t="str">
        <f>IF(AND($D35&lt;=2025,Zisk!$D$10&gt;=2026),"x","")</f>
        <v/>
      </c>
      <c r="AB35" s="28" t="str">
        <f>IF(AND($D35&lt;=2026,Zisk!$D$10&gt;=2026),"(","")</f>
        <v/>
      </c>
      <c r="AC35" s="28" t="str">
        <f>IF(AND($D35&lt;=2026,Zisk!$D$10&gt;=2026),"1","")</f>
        <v/>
      </c>
      <c r="AD35" s="28" t="str">
        <f>IF(AND($D35&lt;=2026,Zisk!$D$10&gt;=2026),"+","")</f>
        <v/>
      </c>
      <c r="AE35" s="30" t="str">
        <f>IF(AND($D35&lt;=2026,Zisk!$D$10&gt;=2026),VstupniParametry_SKRYT!$D$10,"")</f>
        <v/>
      </c>
      <c r="AF35" s="28" t="str">
        <f>IF(AND($D35&lt;=2026,Zisk!$D$10&gt;=2026),")","")</f>
        <v/>
      </c>
      <c r="AG35" s="31" t="str">
        <f>IF(AND(D35&lt;2026,2026&lt;=Zisk!$D$10),1,IF(D35=2026,0,""))</f>
        <v/>
      </c>
      <c r="AH35" s="32" t="str">
        <f>IF(AND($D35&lt;=2026,Zisk!$D$10&gt;=2027),"x","")</f>
        <v/>
      </c>
      <c r="AI35" s="28" t="str">
        <f>IF(AND($D35&lt;=2027,Zisk!$D$10&gt;=2027),"(","")</f>
        <v/>
      </c>
      <c r="AJ35" s="28" t="str">
        <f>IF(AND($D35&lt;=2027,Zisk!$D$10&gt;=2027),"1","")</f>
        <v/>
      </c>
      <c r="AK35" s="28" t="str">
        <f>IF(AND($D35&lt;=2027,Zisk!$D$10&gt;=2027),"+","")</f>
        <v/>
      </c>
      <c r="AL35" s="30" t="str">
        <f>IF(AND($D35&lt;=2027,Zisk!$D$10&gt;=2027),VstupniParametry_SKRYT!$D$11,"")</f>
        <v/>
      </c>
      <c r="AM35" s="28" t="str">
        <f>IF(AND($D35&lt;=2027,Zisk!$D$10&gt;=2027),")","")</f>
        <v/>
      </c>
      <c r="AN35" s="31" t="str">
        <f>IF(AND(D35&lt;2027,2027&lt;=Zisk!$D$10),1,IF(D35=2027,0,""))</f>
        <v/>
      </c>
      <c r="AO35" s="32" t="str">
        <f>IF(AND($D35&lt;=2027,Zisk!$D$10&gt;=2028),"x","")</f>
        <v/>
      </c>
      <c r="AP35" s="28" t="str">
        <f>IF(AND($D35&lt;=2028,Zisk!$D$10&gt;=2028),"(","")</f>
        <v/>
      </c>
      <c r="AQ35" s="28" t="str">
        <f>IF(AND($D35&lt;=2028,Zisk!$D$10&gt;=2028),"1","")</f>
        <v/>
      </c>
      <c r="AR35" s="28" t="str">
        <f>IF(AND($D35&lt;=2028,Zisk!$D$10&gt;=2028),"+","")</f>
        <v/>
      </c>
      <c r="AS35" s="30" t="str">
        <f>IF(AND($D35&lt;=2028,Zisk!$D$10&gt;=2028),VstupniParametry_SKRYT!$D$12,"")</f>
        <v/>
      </c>
      <c r="AT35" s="28" t="str">
        <f>IF(AND($D35&lt;=2028,Zisk!$D$10&gt;=2028),")","")</f>
        <v/>
      </c>
      <c r="AU35" s="31" t="str">
        <f>IF(AND(D35&lt;2028,2028&lt;=Zisk!$D$10),1,IF(D35=2028,0,""))</f>
        <v/>
      </c>
      <c r="AV35" s="32" t="str">
        <f>IF(AND($D35&lt;=2028,Zisk!$D$10&gt;=2029),"x","")</f>
        <v/>
      </c>
      <c r="AW35" s="28" t="str">
        <f>IF(AND($D35&lt;=2029,Zisk!$D$10&gt;=2029),"(","")</f>
        <v/>
      </c>
      <c r="AX35" s="28" t="str">
        <f>IF(AND($D35&lt;=2029,Zisk!$D$10&gt;=2029),"1","")</f>
        <v/>
      </c>
      <c r="AY35" s="28" t="str">
        <f>IF(AND($D35&lt;=2029,Zisk!$D$10&gt;=2029),"+","")</f>
        <v/>
      </c>
      <c r="AZ35" s="30" t="str">
        <f>IF(AND($D35&lt;=2029,Zisk!$D$10&gt;=2029),VstupniParametry_SKRYT!$D$13,"")</f>
        <v/>
      </c>
      <c r="BA35" s="28" t="str">
        <f>IF(AND($D35&lt;=2029,Zisk!$D$10&gt;=2029),")","")</f>
        <v/>
      </c>
      <c r="BB35" s="31" t="str">
        <f>IF(AND(D35&lt;2029,2029&lt;=Zisk!$D$10),1,IF(D35=2029,0,""))</f>
        <v/>
      </c>
      <c r="BC35" s="32" t="str">
        <f>IF(AND($D35&lt;=2029,Zisk!$D$10&gt;=2030),"x","")</f>
        <v/>
      </c>
      <c r="BD35" s="28" t="str">
        <f>IF(AND($D35&lt;=2030,Zisk!$D$10&gt;=2030),"(","")</f>
        <v/>
      </c>
      <c r="BE35" s="28" t="str">
        <f>IF(AND($D35&lt;=2030,Zisk!$D$10&gt;=2030),"1","")</f>
        <v/>
      </c>
      <c r="BF35" s="28" t="str">
        <f>IF(AND($D35&lt;=2030,Zisk!$D$10&gt;=2030),"+","")</f>
        <v/>
      </c>
      <c r="BG35" s="30" t="str">
        <f>IF(AND($D35&lt;=2030,Zisk!$D$10&gt;=2030),VstupniParametry_SKRYT!$D$14,"")</f>
        <v/>
      </c>
      <c r="BH35" s="28" t="str">
        <f>IF(AND($D35&lt;=2030,Zisk!$D$10&gt;=2030),")","")</f>
        <v/>
      </c>
      <c r="BI35" s="31" t="str">
        <f>IF(AND(D35&lt;2030,2030&lt;=Zisk!$D$10),1,IF(D35=2030,0,""))</f>
        <v/>
      </c>
      <c r="BJ35" s="33" t="s">
        <v>32</v>
      </c>
      <c r="BK35" s="30">
        <f t="shared" si="34"/>
        <v>1</v>
      </c>
      <c r="BL35" s="28" t="str">
        <f t="shared" si="35"/>
        <v>x</v>
      </c>
      <c r="BM35" s="34">
        <f t="shared" si="36"/>
        <v>1</v>
      </c>
      <c r="BN35" s="30" t="str">
        <f t="shared" si="37"/>
        <v>x</v>
      </c>
      <c r="BO35" s="34">
        <f t="shared" si="22"/>
        <v>1.018</v>
      </c>
      <c r="BP35" s="34" t="str">
        <f t="shared" si="23"/>
        <v/>
      </c>
      <c r="BQ35" s="34" t="str">
        <f t="shared" si="24"/>
        <v/>
      </c>
      <c r="BR35" s="34" t="str">
        <f t="shared" si="25"/>
        <v/>
      </c>
      <c r="BS35" s="34" t="str">
        <f t="shared" si="26"/>
        <v/>
      </c>
      <c r="BT35" s="34" t="str">
        <f t="shared" si="27"/>
        <v/>
      </c>
      <c r="BU35" s="34" t="str">
        <f t="shared" si="28"/>
        <v/>
      </c>
      <c r="BV35" s="34" t="str">
        <f t="shared" si="29"/>
        <v/>
      </c>
      <c r="BW35" s="34" t="str">
        <f t="shared" si="30"/>
        <v/>
      </c>
      <c r="BX35" s="34" t="str">
        <f t="shared" si="31"/>
        <v/>
      </c>
      <c r="BY35" s="34" t="str">
        <f t="shared" si="32"/>
        <v/>
      </c>
      <c r="BZ35" s="33" t="s">
        <v>32</v>
      </c>
      <c r="CA35" s="34">
        <f t="shared" si="33"/>
        <v>1.018</v>
      </c>
      <c r="CB35" s="28"/>
      <c r="CC35" s="29">
        <f>IF(D35&gt;Zisk!$D$10,"",E35*CA35)</f>
        <v>0</v>
      </c>
    </row>
    <row r="36" spans="2:81" x14ac:dyDescent="0.2">
      <c r="B36" s="35" t="str">
        <f>Zisk!B47</f>
        <v/>
      </c>
      <c r="C36" s="35">
        <f>Zisk!C47</f>
        <v>0</v>
      </c>
      <c r="D36" s="35">
        <f>Zisk!E47</f>
        <v>0</v>
      </c>
      <c r="E36" s="36">
        <f>Zisk!D47</f>
        <v>0</v>
      </c>
      <c r="F36" s="36"/>
      <c r="G36" s="35" t="str">
        <f t="shared" si="8"/>
        <v>(</v>
      </c>
      <c r="H36" s="35" t="str">
        <f t="shared" si="9"/>
        <v>1</v>
      </c>
      <c r="I36" s="35" t="str">
        <f t="shared" si="10"/>
        <v>+</v>
      </c>
      <c r="J36" s="37">
        <f>IF($D36&lt;=2021,VstupniParametry_SKRYT!$D$5,"")</f>
        <v>0.02</v>
      </c>
      <c r="K36" s="35" t="str">
        <f t="shared" si="11"/>
        <v>)</v>
      </c>
      <c r="L36" s="38">
        <f>IF($D36&lt;=2021,COUNTIF(Vypocet_SKRYT!T33:AS33,"&gt;=1"),"")</f>
        <v>0</v>
      </c>
      <c r="M36" s="39" t="str">
        <f t="shared" si="12"/>
        <v>x</v>
      </c>
      <c r="N36" s="35" t="str">
        <f t="shared" si="13"/>
        <v>(</v>
      </c>
      <c r="O36" s="35" t="str">
        <f t="shared" si="14"/>
        <v>1</v>
      </c>
      <c r="P36" s="35" t="str">
        <f t="shared" si="15"/>
        <v>+</v>
      </c>
      <c r="Q36" s="37">
        <f>IF($D36&lt;=2024,VstupniParametry_SKRYT!$D$6,"")</f>
        <v>0.06</v>
      </c>
      <c r="R36" s="35" t="str">
        <f t="shared" si="16"/>
        <v>)</v>
      </c>
      <c r="S36" s="38">
        <f>IF($D36&lt;=2024,COUNTIFS(Vypocet_SKRYT!AT33:AV33,"&gt;=1"),"")</f>
        <v>0</v>
      </c>
      <c r="T36" s="39" t="str">
        <f t="shared" si="17"/>
        <v>x</v>
      </c>
      <c r="U36" s="35" t="str">
        <f t="shared" si="18"/>
        <v>(</v>
      </c>
      <c r="V36" s="35" t="str">
        <f t="shared" si="19"/>
        <v>1</v>
      </c>
      <c r="W36" s="35" t="str">
        <f t="shared" si="20"/>
        <v>+</v>
      </c>
      <c r="X36" s="37">
        <f>IF($D36&lt;=2025,VstupniParametry_SKRYT!$D$9,"")</f>
        <v>1.7999999999999999E-2</v>
      </c>
      <c r="Y36" s="35" t="str">
        <f t="shared" si="21"/>
        <v>)</v>
      </c>
      <c r="Z36" s="38">
        <f>IF(AND(D36&lt;2025,2025&lt;=Zisk!$D$10),1,IF(D36=2025,0,""))</f>
        <v>1</v>
      </c>
      <c r="AA36" s="39" t="str">
        <f>IF(AND($D36&lt;=2025,Zisk!$D$10&gt;=2026),"x","")</f>
        <v/>
      </c>
      <c r="AB36" s="35" t="str">
        <f>IF(AND($D36&lt;=2026,Zisk!$D$10&gt;=2026),"(","")</f>
        <v/>
      </c>
      <c r="AC36" s="35" t="str">
        <f>IF(AND($D36&lt;=2026,Zisk!$D$10&gt;=2026),"1","")</f>
        <v/>
      </c>
      <c r="AD36" s="35" t="str">
        <f>IF(AND($D36&lt;=2026,Zisk!$D$10&gt;=2026),"+","")</f>
        <v/>
      </c>
      <c r="AE36" s="37" t="str">
        <f>IF(AND($D36&lt;=2026,Zisk!$D$10&gt;=2026),VstupniParametry_SKRYT!$D$10,"")</f>
        <v/>
      </c>
      <c r="AF36" s="35" t="str">
        <f>IF(AND($D36&lt;=2026,Zisk!$D$10&gt;=2026),")","")</f>
        <v/>
      </c>
      <c r="AG36" s="38" t="str">
        <f>IF(AND(D36&lt;2026,2026&lt;=Zisk!$D$10),1,IF(D36=2026,0,""))</f>
        <v/>
      </c>
      <c r="AH36" s="39" t="str">
        <f>IF(AND($D36&lt;=2026,Zisk!$D$10&gt;=2027),"x","")</f>
        <v/>
      </c>
      <c r="AI36" s="35" t="str">
        <f>IF(AND($D36&lt;=2027,Zisk!$D$10&gt;=2027),"(","")</f>
        <v/>
      </c>
      <c r="AJ36" s="35" t="str">
        <f>IF(AND($D36&lt;=2027,Zisk!$D$10&gt;=2027),"1","")</f>
        <v/>
      </c>
      <c r="AK36" s="35" t="str">
        <f>IF(AND($D36&lt;=2027,Zisk!$D$10&gt;=2027),"+","")</f>
        <v/>
      </c>
      <c r="AL36" s="37" t="str">
        <f>IF(AND($D36&lt;=2027,Zisk!$D$10&gt;=2027),VstupniParametry_SKRYT!$D$11,"")</f>
        <v/>
      </c>
      <c r="AM36" s="35" t="str">
        <f>IF(AND($D36&lt;=2027,Zisk!$D$10&gt;=2027),")","")</f>
        <v/>
      </c>
      <c r="AN36" s="38" t="str">
        <f>IF(AND(D36&lt;2027,2027&lt;=Zisk!$D$10),1,IF(D36=2027,0,""))</f>
        <v/>
      </c>
      <c r="AO36" s="39" t="str">
        <f>IF(AND($D36&lt;=2027,Zisk!$D$10&gt;=2028),"x","")</f>
        <v/>
      </c>
      <c r="AP36" s="35" t="str">
        <f>IF(AND($D36&lt;=2028,Zisk!$D$10&gt;=2028),"(","")</f>
        <v/>
      </c>
      <c r="AQ36" s="35" t="str">
        <f>IF(AND($D36&lt;=2028,Zisk!$D$10&gt;=2028),"1","")</f>
        <v/>
      </c>
      <c r="AR36" s="35" t="str">
        <f>IF(AND($D36&lt;=2028,Zisk!$D$10&gt;=2028),"+","")</f>
        <v/>
      </c>
      <c r="AS36" s="37" t="str">
        <f>IF(AND($D36&lt;=2028,Zisk!$D$10&gt;=2028),VstupniParametry_SKRYT!$D$12,"")</f>
        <v/>
      </c>
      <c r="AT36" s="35" t="str">
        <f>IF(AND($D36&lt;=2028,Zisk!$D$10&gt;=2028),")","")</f>
        <v/>
      </c>
      <c r="AU36" s="38" t="str">
        <f>IF(AND(D36&lt;2028,2028&lt;=Zisk!$D$10),1,IF(D36=2028,0,""))</f>
        <v/>
      </c>
      <c r="AV36" s="39" t="str">
        <f>IF(AND($D36&lt;=2028,Zisk!$D$10&gt;=2029),"x","")</f>
        <v/>
      </c>
      <c r="AW36" s="35" t="str">
        <f>IF(AND($D36&lt;=2029,Zisk!$D$10&gt;=2029),"(","")</f>
        <v/>
      </c>
      <c r="AX36" s="35" t="str">
        <f>IF(AND($D36&lt;=2029,Zisk!$D$10&gt;=2029),"1","")</f>
        <v/>
      </c>
      <c r="AY36" s="35" t="str">
        <f>IF(AND($D36&lt;=2029,Zisk!$D$10&gt;=2029),"+","")</f>
        <v/>
      </c>
      <c r="AZ36" s="37" t="str">
        <f>IF(AND($D36&lt;=2029,Zisk!$D$10&gt;=2029),VstupniParametry_SKRYT!$D$13,"")</f>
        <v/>
      </c>
      <c r="BA36" s="35" t="str">
        <f>IF(AND($D36&lt;=2029,Zisk!$D$10&gt;=2029),")","")</f>
        <v/>
      </c>
      <c r="BB36" s="38" t="str">
        <f>IF(AND(D36&lt;2029,2029&lt;=Zisk!$D$10),1,IF(D36=2029,0,""))</f>
        <v/>
      </c>
      <c r="BC36" s="39" t="str">
        <f>IF(AND($D36&lt;=2029,Zisk!$D$10&gt;=2030),"x","")</f>
        <v/>
      </c>
      <c r="BD36" s="35" t="str">
        <f>IF(AND($D36&lt;=2030,Zisk!$D$10&gt;=2030),"(","")</f>
        <v/>
      </c>
      <c r="BE36" s="35" t="str">
        <f>IF(AND($D36&lt;=2030,Zisk!$D$10&gt;=2030),"1","")</f>
        <v/>
      </c>
      <c r="BF36" s="35" t="str">
        <f>IF(AND($D36&lt;=2030,Zisk!$D$10&gt;=2030),"+","")</f>
        <v/>
      </c>
      <c r="BG36" s="37" t="str">
        <f>IF(AND($D36&lt;=2030,Zisk!$D$10&gt;=2030),VstupniParametry_SKRYT!$D$14,"")</f>
        <v/>
      </c>
      <c r="BH36" s="35" t="str">
        <f>IF(AND($D36&lt;=2030,Zisk!$D$10&gt;=2030),")","")</f>
        <v/>
      </c>
      <c r="BI36" s="38" t="str">
        <f>IF(AND(D36&lt;2030,2030&lt;=Zisk!$D$10),1,IF(D36=2030,0,""))</f>
        <v/>
      </c>
      <c r="BJ36" s="40" t="s">
        <v>32</v>
      </c>
      <c r="BK36" s="37">
        <f t="shared" si="34"/>
        <v>1</v>
      </c>
      <c r="BL36" s="35" t="str">
        <f t="shared" si="35"/>
        <v>x</v>
      </c>
      <c r="BM36" s="41">
        <f t="shared" si="36"/>
        <v>1</v>
      </c>
      <c r="BN36" s="37" t="str">
        <f t="shared" si="37"/>
        <v>x</v>
      </c>
      <c r="BO36" s="41">
        <f t="shared" si="22"/>
        <v>1.018</v>
      </c>
      <c r="BP36" s="41" t="str">
        <f t="shared" si="23"/>
        <v/>
      </c>
      <c r="BQ36" s="41" t="str">
        <f t="shared" si="24"/>
        <v/>
      </c>
      <c r="BR36" s="41" t="str">
        <f t="shared" si="25"/>
        <v/>
      </c>
      <c r="BS36" s="41" t="str">
        <f t="shared" si="26"/>
        <v/>
      </c>
      <c r="BT36" s="41" t="str">
        <f t="shared" si="27"/>
        <v/>
      </c>
      <c r="BU36" s="41" t="str">
        <f t="shared" si="28"/>
        <v/>
      </c>
      <c r="BV36" s="41" t="str">
        <f t="shared" si="29"/>
        <v/>
      </c>
      <c r="BW36" s="41" t="str">
        <f t="shared" si="30"/>
        <v/>
      </c>
      <c r="BX36" s="41" t="str">
        <f t="shared" si="31"/>
        <v/>
      </c>
      <c r="BY36" s="41" t="str">
        <f t="shared" si="32"/>
        <v/>
      </c>
      <c r="BZ36" s="40" t="s">
        <v>32</v>
      </c>
      <c r="CA36" s="41">
        <f t="shared" si="33"/>
        <v>1.018</v>
      </c>
      <c r="CB36" s="35"/>
      <c r="CC36" s="36">
        <f>IF(D36&gt;Zisk!$D$10,"",E36*CA36)</f>
        <v>0</v>
      </c>
    </row>
    <row r="37" spans="2:81" x14ac:dyDescent="0.2">
      <c r="B37" s="28" t="str">
        <f>Zisk!B48</f>
        <v/>
      </c>
      <c r="C37" s="28">
        <f>Zisk!C48</f>
        <v>0</v>
      </c>
      <c r="D37" s="28">
        <f>Zisk!E48</f>
        <v>0</v>
      </c>
      <c r="E37" s="29">
        <f>Zisk!D48</f>
        <v>0</v>
      </c>
      <c r="F37" s="29"/>
      <c r="G37" s="28" t="str">
        <f t="shared" si="8"/>
        <v>(</v>
      </c>
      <c r="H37" s="28" t="str">
        <f t="shared" si="9"/>
        <v>1</v>
      </c>
      <c r="I37" s="28" t="str">
        <f t="shared" si="10"/>
        <v>+</v>
      </c>
      <c r="J37" s="30">
        <f>IF($D37&lt;=2021,VstupniParametry_SKRYT!$D$5,"")</f>
        <v>0.02</v>
      </c>
      <c r="K37" s="28" t="str">
        <f t="shared" si="11"/>
        <v>)</v>
      </c>
      <c r="L37" s="31">
        <f>IF($D37&lt;=2021,COUNTIF(Vypocet_SKRYT!T34:AS34,"&gt;=1"),"")</f>
        <v>0</v>
      </c>
      <c r="M37" s="32" t="str">
        <f t="shared" si="12"/>
        <v>x</v>
      </c>
      <c r="N37" s="28" t="str">
        <f t="shared" si="13"/>
        <v>(</v>
      </c>
      <c r="O37" s="28" t="str">
        <f t="shared" si="14"/>
        <v>1</v>
      </c>
      <c r="P37" s="28" t="str">
        <f t="shared" si="15"/>
        <v>+</v>
      </c>
      <c r="Q37" s="30">
        <f>IF($D37&lt;=2024,VstupniParametry_SKRYT!$D$6,"")</f>
        <v>0.06</v>
      </c>
      <c r="R37" s="28" t="str">
        <f t="shared" si="16"/>
        <v>)</v>
      </c>
      <c r="S37" s="31">
        <f>IF($D37&lt;=2024,COUNTIFS(Vypocet_SKRYT!AT34:AV34,"&gt;=1"),"")</f>
        <v>0</v>
      </c>
      <c r="T37" s="32" t="str">
        <f t="shared" si="17"/>
        <v>x</v>
      </c>
      <c r="U37" s="28" t="str">
        <f t="shared" si="18"/>
        <v>(</v>
      </c>
      <c r="V37" s="28" t="str">
        <f t="shared" si="19"/>
        <v>1</v>
      </c>
      <c r="W37" s="28" t="str">
        <f t="shared" si="20"/>
        <v>+</v>
      </c>
      <c r="X37" s="30">
        <f>IF($D37&lt;=2025,VstupniParametry_SKRYT!$D$9,"")</f>
        <v>1.7999999999999999E-2</v>
      </c>
      <c r="Y37" s="28" t="str">
        <f t="shared" si="21"/>
        <v>)</v>
      </c>
      <c r="Z37" s="31">
        <f>IF(AND(D37&lt;2025,2025&lt;=Zisk!$D$10),1,IF(D37=2025,0,""))</f>
        <v>1</v>
      </c>
      <c r="AA37" s="32" t="str">
        <f>IF(AND($D37&lt;=2025,Zisk!$D$10&gt;=2026),"x","")</f>
        <v/>
      </c>
      <c r="AB37" s="28" t="str">
        <f>IF(AND($D37&lt;=2026,Zisk!$D$10&gt;=2026),"(","")</f>
        <v/>
      </c>
      <c r="AC37" s="28" t="str">
        <f>IF(AND($D37&lt;=2026,Zisk!$D$10&gt;=2026),"1","")</f>
        <v/>
      </c>
      <c r="AD37" s="28" t="str">
        <f>IF(AND($D37&lt;=2026,Zisk!$D$10&gt;=2026),"+","")</f>
        <v/>
      </c>
      <c r="AE37" s="30" t="str">
        <f>IF(AND($D37&lt;=2026,Zisk!$D$10&gt;=2026),VstupniParametry_SKRYT!$D$10,"")</f>
        <v/>
      </c>
      <c r="AF37" s="28" t="str">
        <f>IF(AND($D37&lt;=2026,Zisk!$D$10&gt;=2026),")","")</f>
        <v/>
      </c>
      <c r="AG37" s="31" t="str">
        <f>IF(AND(D37&lt;2026,2026&lt;=Zisk!$D$10),1,IF(D37=2026,0,""))</f>
        <v/>
      </c>
      <c r="AH37" s="32" t="str">
        <f>IF(AND($D37&lt;=2026,Zisk!$D$10&gt;=2027),"x","")</f>
        <v/>
      </c>
      <c r="AI37" s="28" t="str">
        <f>IF(AND($D37&lt;=2027,Zisk!$D$10&gt;=2027),"(","")</f>
        <v/>
      </c>
      <c r="AJ37" s="28" t="str">
        <f>IF(AND($D37&lt;=2027,Zisk!$D$10&gt;=2027),"1","")</f>
        <v/>
      </c>
      <c r="AK37" s="28" t="str">
        <f>IF(AND($D37&lt;=2027,Zisk!$D$10&gt;=2027),"+","")</f>
        <v/>
      </c>
      <c r="AL37" s="30" t="str">
        <f>IF(AND($D37&lt;=2027,Zisk!$D$10&gt;=2027),VstupniParametry_SKRYT!$D$11,"")</f>
        <v/>
      </c>
      <c r="AM37" s="28" t="str">
        <f>IF(AND($D37&lt;=2027,Zisk!$D$10&gt;=2027),")","")</f>
        <v/>
      </c>
      <c r="AN37" s="31" t="str">
        <f>IF(AND(D37&lt;2027,2027&lt;=Zisk!$D$10),1,IF(D37=2027,0,""))</f>
        <v/>
      </c>
      <c r="AO37" s="32" t="str">
        <f>IF(AND($D37&lt;=2027,Zisk!$D$10&gt;=2028),"x","")</f>
        <v/>
      </c>
      <c r="AP37" s="28" t="str">
        <f>IF(AND($D37&lt;=2028,Zisk!$D$10&gt;=2028),"(","")</f>
        <v/>
      </c>
      <c r="AQ37" s="28" t="str">
        <f>IF(AND($D37&lt;=2028,Zisk!$D$10&gt;=2028),"1","")</f>
        <v/>
      </c>
      <c r="AR37" s="28" t="str">
        <f>IF(AND($D37&lt;=2028,Zisk!$D$10&gt;=2028),"+","")</f>
        <v/>
      </c>
      <c r="AS37" s="30" t="str">
        <f>IF(AND($D37&lt;=2028,Zisk!$D$10&gt;=2028),VstupniParametry_SKRYT!$D$12,"")</f>
        <v/>
      </c>
      <c r="AT37" s="28" t="str">
        <f>IF(AND($D37&lt;=2028,Zisk!$D$10&gt;=2028),")","")</f>
        <v/>
      </c>
      <c r="AU37" s="31" t="str">
        <f>IF(AND(D37&lt;2028,2028&lt;=Zisk!$D$10),1,IF(D37=2028,0,""))</f>
        <v/>
      </c>
      <c r="AV37" s="32" t="str">
        <f>IF(AND($D37&lt;=2028,Zisk!$D$10&gt;=2029),"x","")</f>
        <v/>
      </c>
      <c r="AW37" s="28" t="str">
        <f>IF(AND($D37&lt;=2029,Zisk!$D$10&gt;=2029),"(","")</f>
        <v/>
      </c>
      <c r="AX37" s="28" t="str">
        <f>IF(AND($D37&lt;=2029,Zisk!$D$10&gt;=2029),"1","")</f>
        <v/>
      </c>
      <c r="AY37" s="28" t="str">
        <f>IF(AND($D37&lt;=2029,Zisk!$D$10&gt;=2029),"+","")</f>
        <v/>
      </c>
      <c r="AZ37" s="30" t="str">
        <f>IF(AND($D37&lt;=2029,Zisk!$D$10&gt;=2029),VstupniParametry_SKRYT!$D$13,"")</f>
        <v/>
      </c>
      <c r="BA37" s="28" t="str">
        <f>IF(AND($D37&lt;=2029,Zisk!$D$10&gt;=2029),")","")</f>
        <v/>
      </c>
      <c r="BB37" s="31" t="str">
        <f>IF(AND(D37&lt;2029,2029&lt;=Zisk!$D$10),1,IF(D37=2029,0,""))</f>
        <v/>
      </c>
      <c r="BC37" s="32" t="str">
        <f>IF(AND($D37&lt;=2029,Zisk!$D$10&gt;=2030),"x","")</f>
        <v/>
      </c>
      <c r="BD37" s="28" t="str">
        <f>IF(AND($D37&lt;=2030,Zisk!$D$10&gt;=2030),"(","")</f>
        <v/>
      </c>
      <c r="BE37" s="28" t="str">
        <f>IF(AND($D37&lt;=2030,Zisk!$D$10&gt;=2030),"1","")</f>
        <v/>
      </c>
      <c r="BF37" s="28" t="str">
        <f>IF(AND($D37&lt;=2030,Zisk!$D$10&gt;=2030),"+","")</f>
        <v/>
      </c>
      <c r="BG37" s="30" t="str">
        <f>IF(AND($D37&lt;=2030,Zisk!$D$10&gt;=2030),VstupniParametry_SKRYT!$D$14,"")</f>
        <v/>
      </c>
      <c r="BH37" s="28" t="str">
        <f>IF(AND($D37&lt;=2030,Zisk!$D$10&gt;=2030),")","")</f>
        <v/>
      </c>
      <c r="BI37" s="31" t="str">
        <f>IF(AND(D37&lt;2030,2030&lt;=Zisk!$D$10),1,IF(D37=2030,0,""))</f>
        <v/>
      </c>
      <c r="BJ37" s="33" t="s">
        <v>32</v>
      </c>
      <c r="BK37" s="30">
        <f t="shared" si="34"/>
        <v>1</v>
      </c>
      <c r="BL37" s="28" t="str">
        <f t="shared" si="35"/>
        <v>x</v>
      </c>
      <c r="BM37" s="34">
        <f t="shared" si="36"/>
        <v>1</v>
      </c>
      <c r="BN37" s="30" t="str">
        <f t="shared" si="37"/>
        <v>x</v>
      </c>
      <c r="BO37" s="34">
        <f t="shared" si="22"/>
        <v>1.018</v>
      </c>
      <c r="BP37" s="34" t="str">
        <f t="shared" si="23"/>
        <v/>
      </c>
      <c r="BQ37" s="34" t="str">
        <f t="shared" si="24"/>
        <v/>
      </c>
      <c r="BR37" s="34" t="str">
        <f t="shared" si="25"/>
        <v/>
      </c>
      <c r="BS37" s="34" t="str">
        <f t="shared" si="26"/>
        <v/>
      </c>
      <c r="BT37" s="34" t="str">
        <f t="shared" si="27"/>
        <v/>
      </c>
      <c r="BU37" s="34" t="str">
        <f t="shared" si="28"/>
        <v/>
      </c>
      <c r="BV37" s="34" t="str">
        <f t="shared" si="29"/>
        <v/>
      </c>
      <c r="BW37" s="34" t="str">
        <f t="shared" si="30"/>
        <v/>
      </c>
      <c r="BX37" s="34" t="str">
        <f t="shared" si="31"/>
        <v/>
      </c>
      <c r="BY37" s="34" t="str">
        <f t="shared" si="32"/>
        <v/>
      </c>
      <c r="BZ37" s="33" t="s">
        <v>32</v>
      </c>
      <c r="CA37" s="34">
        <f t="shared" si="33"/>
        <v>1.018</v>
      </c>
      <c r="CB37" s="28"/>
      <c r="CC37" s="29">
        <f>IF(D37&gt;Zisk!$D$10,"",E37*CA37)</f>
        <v>0</v>
      </c>
    </row>
    <row r="38" spans="2:81" x14ac:dyDescent="0.2">
      <c r="B38" s="35" t="str">
        <f>Zisk!B49</f>
        <v/>
      </c>
      <c r="C38" s="35">
        <f>Zisk!C49</f>
        <v>0</v>
      </c>
      <c r="D38" s="35">
        <f>Zisk!E49</f>
        <v>0</v>
      </c>
      <c r="E38" s="36">
        <f>Zisk!D49</f>
        <v>0</v>
      </c>
      <c r="F38" s="36"/>
      <c r="G38" s="35" t="str">
        <f t="shared" si="8"/>
        <v>(</v>
      </c>
      <c r="H38" s="35" t="str">
        <f t="shared" si="9"/>
        <v>1</v>
      </c>
      <c r="I38" s="35" t="str">
        <f t="shared" si="10"/>
        <v>+</v>
      </c>
      <c r="J38" s="37">
        <f>IF($D38&lt;=2021,VstupniParametry_SKRYT!$D$5,"")</f>
        <v>0.02</v>
      </c>
      <c r="K38" s="35" t="str">
        <f t="shared" si="11"/>
        <v>)</v>
      </c>
      <c r="L38" s="38">
        <f>IF($D38&lt;=2021,COUNTIF(Vypocet_SKRYT!T35:AS35,"&gt;=1"),"")</f>
        <v>0</v>
      </c>
      <c r="M38" s="39" t="str">
        <f t="shared" si="12"/>
        <v>x</v>
      </c>
      <c r="N38" s="35" t="str">
        <f t="shared" si="13"/>
        <v>(</v>
      </c>
      <c r="O38" s="35" t="str">
        <f t="shared" si="14"/>
        <v>1</v>
      </c>
      <c r="P38" s="35" t="str">
        <f t="shared" si="15"/>
        <v>+</v>
      </c>
      <c r="Q38" s="37">
        <f>IF($D38&lt;=2024,VstupniParametry_SKRYT!$D$6,"")</f>
        <v>0.06</v>
      </c>
      <c r="R38" s="35" t="str">
        <f t="shared" si="16"/>
        <v>)</v>
      </c>
      <c r="S38" s="38">
        <f>IF($D38&lt;=2024,COUNTIFS(Vypocet_SKRYT!AT35:AV35,"&gt;=1"),"")</f>
        <v>0</v>
      </c>
      <c r="T38" s="39" t="str">
        <f t="shared" si="17"/>
        <v>x</v>
      </c>
      <c r="U38" s="35" t="str">
        <f t="shared" si="18"/>
        <v>(</v>
      </c>
      <c r="V38" s="35" t="str">
        <f t="shared" si="19"/>
        <v>1</v>
      </c>
      <c r="W38" s="35" t="str">
        <f t="shared" si="20"/>
        <v>+</v>
      </c>
      <c r="X38" s="37">
        <f>IF($D38&lt;=2025,VstupniParametry_SKRYT!$D$9,"")</f>
        <v>1.7999999999999999E-2</v>
      </c>
      <c r="Y38" s="35" t="str">
        <f t="shared" si="21"/>
        <v>)</v>
      </c>
      <c r="Z38" s="38">
        <f>IF(AND(D38&lt;2025,2025&lt;=Zisk!$D$10),1,IF(D38=2025,0,""))</f>
        <v>1</v>
      </c>
      <c r="AA38" s="39" t="str">
        <f>IF(AND($D38&lt;=2025,Zisk!$D$10&gt;=2026),"x","")</f>
        <v/>
      </c>
      <c r="AB38" s="35" t="str">
        <f>IF(AND($D38&lt;=2026,Zisk!$D$10&gt;=2026),"(","")</f>
        <v/>
      </c>
      <c r="AC38" s="35" t="str">
        <f>IF(AND($D38&lt;=2026,Zisk!$D$10&gt;=2026),"1","")</f>
        <v/>
      </c>
      <c r="AD38" s="35" t="str">
        <f>IF(AND($D38&lt;=2026,Zisk!$D$10&gt;=2026),"+","")</f>
        <v/>
      </c>
      <c r="AE38" s="37" t="str">
        <f>IF(AND($D38&lt;=2026,Zisk!$D$10&gt;=2026),VstupniParametry_SKRYT!$D$10,"")</f>
        <v/>
      </c>
      <c r="AF38" s="35" t="str">
        <f>IF(AND($D38&lt;=2026,Zisk!$D$10&gt;=2026),")","")</f>
        <v/>
      </c>
      <c r="AG38" s="38" t="str">
        <f>IF(AND(D38&lt;2026,2026&lt;=Zisk!$D$10),1,IF(D38=2026,0,""))</f>
        <v/>
      </c>
      <c r="AH38" s="39" t="str">
        <f>IF(AND($D38&lt;=2026,Zisk!$D$10&gt;=2027),"x","")</f>
        <v/>
      </c>
      <c r="AI38" s="35" t="str">
        <f>IF(AND($D38&lt;=2027,Zisk!$D$10&gt;=2027),"(","")</f>
        <v/>
      </c>
      <c r="AJ38" s="35" t="str">
        <f>IF(AND($D38&lt;=2027,Zisk!$D$10&gt;=2027),"1","")</f>
        <v/>
      </c>
      <c r="AK38" s="35" t="str">
        <f>IF(AND($D38&lt;=2027,Zisk!$D$10&gt;=2027),"+","")</f>
        <v/>
      </c>
      <c r="AL38" s="37" t="str">
        <f>IF(AND($D38&lt;=2027,Zisk!$D$10&gt;=2027),VstupniParametry_SKRYT!$D$11,"")</f>
        <v/>
      </c>
      <c r="AM38" s="35" t="str">
        <f>IF(AND($D38&lt;=2027,Zisk!$D$10&gt;=2027),")","")</f>
        <v/>
      </c>
      <c r="AN38" s="38" t="str">
        <f>IF(AND(D38&lt;2027,2027&lt;=Zisk!$D$10),1,IF(D38=2027,0,""))</f>
        <v/>
      </c>
      <c r="AO38" s="39" t="str">
        <f>IF(AND($D38&lt;=2027,Zisk!$D$10&gt;=2028),"x","")</f>
        <v/>
      </c>
      <c r="AP38" s="35" t="str">
        <f>IF(AND($D38&lt;=2028,Zisk!$D$10&gt;=2028),"(","")</f>
        <v/>
      </c>
      <c r="AQ38" s="35" t="str">
        <f>IF(AND($D38&lt;=2028,Zisk!$D$10&gt;=2028),"1","")</f>
        <v/>
      </c>
      <c r="AR38" s="35" t="str">
        <f>IF(AND($D38&lt;=2028,Zisk!$D$10&gt;=2028),"+","")</f>
        <v/>
      </c>
      <c r="AS38" s="37" t="str">
        <f>IF(AND($D38&lt;=2028,Zisk!$D$10&gt;=2028),VstupniParametry_SKRYT!$D$12,"")</f>
        <v/>
      </c>
      <c r="AT38" s="35" t="str">
        <f>IF(AND($D38&lt;=2028,Zisk!$D$10&gt;=2028),")","")</f>
        <v/>
      </c>
      <c r="AU38" s="38" t="str">
        <f>IF(AND(D38&lt;2028,2028&lt;=Zisk!$D$10),1,IF(D38=2028,0,""))</f>
        <v/>
      </c>
      <c r="AV38" s="39" t="str">
        <f>IF(AND($D38&lt;=2028,Zisk!$D$10&gt;=2029),"x","")</f>
        <v/>
      </c>
      <c r="AW38" s="35" t="str">
        <f>IF(AND($D38&lt;=2029,Zisk!$D$10&gt;=2029),"(","")</f>
        <v/>
      </c>
      <c r="AX38" s="35" t="str">
        <f>IF(AND($D38&lt;=2029,Zisk!$D$10&gt;=2029),"1","")</f>
        <v/>
      </c>
      <c r="AY38" s="35" t="str">
        <f>IF(AND($D38&lt;=2029,Zisk!$D$10&gt;=2029),"+","")</f>
        <v/>
      </c>
      <c r="AZ38" s="37" t="str">
        <f>IF(AND($D38&lt;=2029,Zisk!$D$10&gt;=2029),VstupniParametry_SKRYT!$D$13,"")</f>
        <v/>
      </c>
      <c r="BA38" s="35" t="str">
        <f>IF(AND($D38&lt;=2029,Zisk!$D$10&gt;=2029),")","")</f>
        <v/>
      </c>
      <c r="BB38" s="38" t="str">
        <f>IF(AND(D38&lt;2029,2029&lt;=Zisk!$D$10),1,IF(D38=2029,0,""))</f>
        <v/>
      </c>
      <c r="BC38" s="39" t="str">
        <f>IF(AND($D38&lt;=2029,Zisk!$D$10&gt;=2030),"x","")</f>
        <v/>
      </c>
      <c r="BD38" s="35" t="str">
        <f>IF(AND($D38&lt;=2030,Zisk!$D$10&gt;=2030),"(","")</f>
        <v/>
      </c>
      <c r="BE38" s="35" t="str">
        <f>IF(AND($D38&lt;=2030,Zisk!$D$10&gt;=2030),"1","")</f>
        <v/>
      </c>
      <c r="BF38" s="35" t="str">
        <f>IF(AND($D38&lt;=2030,Zisk!$D$10&gt;=2030),"+","")</f>
        <v/>
      </c>
      <c r="BG38" s="37" t="str">
        <f>IF(AND($D38&lt;=2030,Zisk!$D$10&gt;=2030),VstupniParametry_SKRYT!$D$14,"")</f>
        <v/>
      </c>
      <c r="BH38" s="35" t="str">
        <f>IF(AND($D38&lt;=2030,Zisk!$D$10&gt;=2030),")","")</f>
        <v/>
      </c>
      <c r="BI38" s="38" t="str">
        <f>IF(AND(D38&lt;2030,2030&lt;=Zisk!$D$10),1,IF(D38=2030,0,""))</f>
        <v/>
      </c>
      <c r="BJ38" s="40" t="s">
        <v>32</v>
      </c>
      <c r="BK38" s="37">
        <f t="shared" si="34"/>
        <v>1</v>
      </c>
      <c r="BL38" s="35" t="str">
        <f t="shared" si="35"/>
        <v>x</v>
      </c>
      <c r="BM38" s="41">
        <f t="shared" si="36"/>
        <v>1</v>
      </c>
      <c r="BN38" s="37" t="str">
        <f t="shared" si="37"/>
        <v>x</v>
      </c>
      <c r="BO38" s="41">
        <f t="shared" si="22"/>
        <v>1.018</v>
      </c>
      <c r="BP38" s="41" t="str">
        <f t="shared" si="23"/>
        <v/>
      </c>
      <c r="BQ38" s="41" t="str">
        <f t="shared" si="24"/>
        <v/>
      </c>
      <c r="BR38" s="41" t="str">
        <f t="shared" si="25"/>
        <v/>
      </c>
      <c r="BS38" s="41" t="str">
        <f t="shared" si="26"/>
        <v/>
      </c>
      <c r="BT38" s="41" t="str">
        <f t="shared" si="27"/>
        <v/>
      </c>
      <c r="BU38" s="41" t="str">
        <f t="shared" si="28"/>
        <v/>
      </c>
      <c r="BV38" s="41" t="str">
        <f t="shared" si="29"/>
        <v/>
      </c>
      <c r="BW38" s="41" t="str">
        <f t="shared" si="30"/>
        <v/>
      </c>
      <c r="BX38" s="41" t="str">
        <f t="shared" si="31"/>
        <v/>
      </c>
      <c r="BY38" s="41" t="str">
        <f t="shared" si="32"/>
        <v/>
      </c>
      <c r="BZ38" s="40" t="s">
        <v>32</v>
      </c>
      <c r="CA38" s="41">
        <f t="shared" si="33"/>
        <v>1.018</v>
      </c>
      <c r="CB38" s="35"/>
      <c r="CC38" s="36">
        <f>IF(D38&gt;Zisk!$D$10,"",E38*CA38)</f>
        <v>0</v>
      </c>
    </row>
    <row r="39" spans="2:81" x14ac:dyDescent="0.2">
      <c r="B39" s="28" t="str">
        <f>Zisk!B50</f>
        <v/>
      </c>
      <c r="C39" s="28">
        <f>Zisk!C50</f>
        <v>0</v>
      </c>
      <c r="D39" s="28">
        <f>Zisk!E50</f>
        <v>0</v>
      </c>
      <c r="E39" s="29">
        <f>Zisk!D50</f>
        <v>0</v>
      </c>
      <c r="F39" s="29"/>
      <c r="G39" s="28" t="str">
        <f t="shared" si="8"/>
        <v>(</v>
      </c>
      <c r="H39" s="28" t="str">
        <f t="shared" si="9"/>
        <v>1</v>
      </c>
      <c r="I39" s="28" t="str">
        <f t="shared" si="10"/>
        <v>+</v>
      </c>
      <c r="J39" s="30">
        <f>IF($D39&lt;=2021,VstupniParametry_SKRYT!$D$5,"")</f>
        <v>0.02</v>
      </c>
      <c r="K39" s="28" t="str">
        <f t="shared" si="11"/>
        <v>)</v>
      </c>
      <c r="L39" s="31">
        <f>IF($D39&lt;=2021,COUNTIF(Vypocet_SKRYT!T36:AS36,"&gt;=1"),"")</f>
        <v>0</v>
      </c>
      <c r="M39" s="32" t="str">
        <f t="shared" si="12"/>
        <v>x</v>
      </c>
      <c r="N39" s="28" t="str">
        <f t="shared" si="13"/>
        <v>(</v>
      </c>
      <c r="O39" s="28" t="str">
        <f t="shared" si="14"/>
        <v>1</v>
      </c>
      <c r="P39" s="28" t="str">
        <f t="shared" si="15"/>
        <v>+</v>
      </c>
      <c r="Q39" s="30">
        <f>IF($D39&lt;=2024,VstupniParametry_SKRYT!$D$6,"")</f>
        <v>0.06</v>
      </c>
      <c r="R39" s="28" t="str">
        <f t="shared" si="16"/>
        <v>)</v>
      </c>
      <c r="S39" s="31">
        <f>IF($D39&lt;=2024,COUNTIFS(Vypocet_SKRYT!AT36:AV36,"&gt;=1"),"")</f>
        <v>0</v>
      </c>
      <c r="T39" s="32" t="str">
        <f t="shared" si="17"/>
        <v>x</v>
      </c>
      <c r="U39" s="28" t="str">
        <f t="shared" si="18"/>
        <v>(</v>
      </c>
      <c r="V39" s="28" t="str">
        <f t="shared" si="19"/>
        <v>1</v>
      </c>
      <c r="W39" s="28" t="str">
        <f t="shared" si="20"/>
        <v>+</v>
      </c>
      <c r="X39" s="30">
        <f>IF($D39&lt;=2025,VstupniParametry_SKRYT!$D$9,"")</f>
        <v>1.7999999999999999E-2</v>
      </c>
      <c r="Y39" s="28" t="str">
        <f t="shared" si="21"/>
        <v>)</v>
      </c>
      <c r="Z39" s="31">
        <f>IF(AND(D39&lt;2025,2025&lt;=Zisk!$D$10),1,IF(D39=2025,0,""))</f>
        <v>1</v>
      </c>
      <c r="AA39" s="32" t="str">
        <f>IF(AND($D39&lt;=2025,Zisk!$D$10&gt;=2026),"x","")</f>
        <v/>
      </c>
      <c r="AB39" s="28" t="str">
        <f>IF(AND($D39&lt;=2026,Zisk!$D$10&gt;=2026),"(","")</f>
        <v/>
      </c>
      <c r="AC39" s="28" t="str">
        <f>IF(AND($D39&lt;=2026,Zisk!$D$10&gt;=2026),"1","")</f>
        <v/>
      </c>
      <c r="AD39" s="28" t="str">
        <f>IF(AND($D39&lt;=2026,Zisk!$D$10&gt;=2026),"+","")</f>
        <v/>
      </c>
      <c r="AE39" s="30" t="str">
        <f>IF(AND($D39&lt;=2026,Zisk!$D$10&gt;=2026),VstupniParametry_SKRYT!$D$10,"")</f>
        <v/>
      </c>
      <c r="AF39" s="28" t="str">
        <f>IF(AND($D39&lt;=2026,Zisk!$D$10&gt;=2026),")","")</f>
        <v/>
      </c>
      <c r="AG39" s="31" t="str">
        <f>IF(AND(D39&lt;2026,2026&lt;=Zisk!$D$10),1,IF(D39=2026,0,""))</f>
        <v/>
      </c>
      <c r="AH39" s="32" t="str">
        <f>IF(AND($D39&lt;=2026,Zisk!$D$10&gt;=2027),"x","")</f>
        <v/>
      </c>
      <c r="AI39" s="28" t="str">
        <f>IF(AND($D39&lt;=2027,Zisk!$D$10&gt;=2027),"(","")</f>
        <v/>
      </c>
      <c r="AJ39" s="28" t="str">
        <f>IF(AND($D39&lt;=2027,Zisk!$D$10&gt;=2027),"1","")</f>
        <v/>
      </c>
      <c r="AK39" s="28" t="str">
        <f>IF(AND($D39&lt;=2027,Zisk!$D$10&gt;=2027),"+","")</f>
        <v/>
      </c>
      <c r="AL39" s="30" t="str">
        <f>IF(AND($D39&lt;=2027,Zisk!$D$10&gt;=2027),VstupniParametry_SKRYT!$D$11,"")</f>
        <v/>
      </c>
      <c r="AM39" s="28" t="str">
        <f>IF(AND($D39&lt;=2027,Zisk!$D$10&gt;=2027),")","")</f>
        <v/>
      </c>
      <c r="AN39" s="31" t="str">
        <f>IF(AND(D39&lt;2027,2027&lt;=Zisk!$D$10),1,IF(D39=2027,0,""))</f>
        <v/>
      </c>
      <c r="AO39" s="32" t="str">
        <f>IF(AND($D39&lt;=2027,Zisk!$D$10&gt;=2028),"x","")</f>
        <v/>
      </c>
      <c r="AP39" s="28" t="str">
        <f>IF(AND($D39&lt;=2028,Zisk!$D$10&gt;=2028),"(","")</f>
        <v/>
      </c>
      <c r="AQ39" s="28" t="str">
        <f>IF(AND($D39&lt;=2028,Zisk!$D$10&gt;=2028),"1","")</f>
        <v/>
      </c>
      <c r="AR39" s="28" t="str">
        <f>IF(AND($D39&lt;=2028,Zisk!$D$10&gt;=2028),"+","")</f>
        <v/>
      </c>
      <c r="AS39" s="30" t="str">
        <f>IF(AND($D39&lt;=2028,Zisk!$D$10&gt;=2028),VstupniParametry_SKRYT!$D$12,"")</f>
        <v/>
      </c>
      <c r="AT39" s="28" t="str">
        <f>IF(AND($D39&lt;=2028,Zisk!$D$10&gt;=2028),")","")</f>
        <v/>
      </c>
      <c r="AU39" s="31" t="str">
        <f>IF(AND(D39&lt;2028,2028&lt;=Zisk!$D$10),1,IF(D39=2028,0,""))</f>
        <v/>
      </c>
      <c r="AV39" s="32" t="str">
        <f>IF(AND($D39&lt;=2028,Zisk!$D$10&gt;=2029),"x","")</f>
        <v/>
      </c>
      <c r="AW39" s="28" t="str">
        <f>IF(AND($D39&lt;=2029,Zisk!$D$10&gt;=2029),"(","")</f>
        <v/>
      </c>
      <c r="AX39" s="28" t="str">
        <f>IF(AND($D39&lt;=2029,Zisk!$D$10&gt;=2029),"1","")</f>
        <v/>
      </c>
      <c r="AY39" s="28" t="str">
        <f>IF(AND($D39&lt;=2029,Zisk!$D$10&gt;=2029),"+","")</f>
        <v/>
      </c>
      <c r="AZ39" s="30" t="str">
        <f>IF(AND($D39&lt;=2029,Zisk!$D$10&gt;=2029),VstupniParametry_SKRYT!$D$13,"")</f>
        <v/>
      </c>
      <c r="BA39" s="28" t="str">
        <f>IF(AND($D39&lt;=2029,Zisk!$D$10&gt;=2029),")","")</f>
        <v/>
      </c>
      <c r="BB39" s="31" t="str">
        <f>IF(AND(D39&lt;2029,2029&lt;=Zisk!$D$10),1,IF(D39=2029,0,""))</f>
        <v/>
      </c>
      <c r="BC39" s="32" t="str">
        <f>IF(AND($D39&lt;=2029,Zisk!$D$10&gt;=2030),"x","")</f>
        <v/>
      </c>
      <c r="BD39" s="28" t="str">
        <f>IF(AND($D39&lt;=2030,Zisk!$D$10&gt;=2030),"(","")</f>
        <v/>
      </c>
      <c r="BE39" s="28" t="str">
        <f>IF(AND($D39&lt;=2030,Zisk!$D$10&gt;=2030),"1","")</f>
        <v/>
      </c>
      <c r="BF39" s="28" t="str">
        <f>IF(AND($D39&lt;=2030,Zisk!$D$10&gt;=2030),"+","")</f>
        <v/>
      </c>
      <c r="BG39" s="30" t="str">
        <f>IF(AND($D39&lt;=2030,Zisk!$D$10&gt;=2030),VstupniParametry_SKRYT!$D$14,"")</f>
        <v/>
      </c>
      <c r="BH39" s="28" t="str">
        <f>IF(AND($D39&lt;=2030,Zisk!$D$10&gt;=2030),")","")</f>
        <v/>
      </c>
      <c r="BI39" s="31" t="str">
        <f>IF(AND(D39&lt;2030,2030&lt;=Zisk!$D$10),1,IF(D39=2030,0,""))</f>
        <v/>
      </c>
      <c r="BJ39" s="33" t="s">
        <v>32</v>
      </c>
      <c r="BK39" s="30">
        <f t="shared" si="34"/>
        <v>1</v>
      </c>
      <c r="BL39" s="28" t="str">
        <f t="shared" si="35"/>
        <v>x</v>
      </c>
      <c r="BM39" s="34">
        <f t="shared" si="36"/>
        <v>1</v>
      </c>
      <c r="BN39" s="30" t="str">
        <f t="shared" si="37"/>
        <v>x</v>
      </c>
      <c r="BO39" s="34">
        <f t="shared" si="22"/>
        <v>1.018</v>
      </c>
      <c r="BP39" s="34" t="str">
        <f t="shared" si="23"/>
        <v/>
      </c>
      <c r="BQ39" s="34" t="str">
        <f t="shared" si="24"/>
        <v/>
      </c>
      <c r="BR39" s="34" t="str">
        <f t="shared" si="25"/>
        <v/>
      </c>
      <c r="BS39" s="34" t="str">
        <f t="shared" si="26"/>
        <v/>
      </c>
      <c r="BT39" s="34" t="str">
        <f t="shared" si="27"/>
        <v/>
      </c>
      <c r="BU39" s="34" t="str">
        <f t="shared" si="28"/>
        <v/>
      </c>
      <c r="BV39" s="34" t="str">
        <f t="shared" si="29"/>
        <v/>
      </c>
      <c r="BW39" s="34" t="str">
        <f t="shared" si="30"/>
        <v/>
      </c>
      <c r="BX39" s="34" t="str">
        <f t="shared" si="31"/>
        <v/>
      </c>
      <c r="BY39" s="34" t="str">
        <f t="shared" si="32"/>
        <v/>
      </c>
      <c r="BZ39" s="33" t="s">
        <v>32</v>
      </c>
      <c r="CA39" s="34">
        <f t="shared" si="33"/>
        <v>1.018</v>
      </c>
      <c r="CB39" s="28"/>
      <c r="CC39" s="29">
        <f>IF(D39&gt;Zisk!$D$10,"",E39*CA39)</f>
        <v>0</v>
      </c>
    </row>
    <row r="40" spans="2:81" x14ac:dyDescent="0.2">
      <c r="B40" s="35" t="str">
        <f>Zisk!B51</f>
        <v/>
      </c>
      <c r="C40" s="35">
        <f>Zisk!C51</f>
        <v>0</v>
      </c>
      <c r="D40" s="35">
        <f>Zisk!E51</f>
        <v>0</v>
      </c>
      <c r="E40" s="36">
        <f>Zisk!D51</f>
        <v>0</v>
      </c>
      <c r="F40" s="36"/>
      <c r="G40" s="35" t="str">
        <f t="shared" si="8"/>
        <v>(</v>
      </c>
      <c r="H40" s="35" t="str">
        <f t="shared" si="9"/>
        <v>1</v>
      </c>
      <c r="I40" s="35" t="str">
        <f t="shared" si="10"/>
        <v>+</v>
      </c>
      <c r="J40" s="37">
        <f>IF($D40&lt;=2021,VstupniParametry_SKRYT!$D$5,"")</f>
        <v>0.02</v>
      </c>
      <c r="K40" s="35" t="str">
        <f t="shared" si="11"/>
        <v>)</v>
      </c>
      <c r="L40" s="38">
        <f>IF($D40&lt;=2021,COUNTIF(Vypocet_SKRYT!T37:AS37,"&gt;=1"),"")</f>
        <v>0</v>
      </c>
      <c r="M40" s="39" t="str">
        <f t="shared" si="12"/>
        <v>x</v>
      </c>
      <c r="N40" s="35" t="str">
        <f t="shared" si="13"/>
        <v>(</v>
      </c>
      <c r="O40" s="35" t="str">
        <f t="shared" si="14"/>
        <v>1</v>
      </c>
      <c r="P40" s="35" t="str">
        <f t="shared" si="15"/>
        <v>+</v>
      </c>
      <c r="Q40" s="37">
        <f>IF($D40&lt;=2024,VstupniParametry_SKRYT!$D$6,"")</f>
        <v>0.06</v>
      </c>
      <c r="R40" s="35" t="str">
        <f t="shared" si="16"/>
        <v>)</v>
      </c>
      <c r="S40" s="38">
        <f>IF($D40&lt;=2024,COUNTIFS(Vypocet_SKRYT!AT37:AV37,"&gt;=1"),"")</f>
        <v>0</v>
      </c>
      <c r="T40" s="39" t="str">
        <f t="shared" si="17"/>
        <v>x</v>
      </c>
      <c r="U40" s="35" t="str">
        <f t="shared" si="18"/>
        <v>(</v>
      </c>
      <c r="V40" s="35" t="str">
        <f t="shared" si="19"/>
        <v>1</v>
      </c>
      <c r="W40" s="35" t="str">
        <f t="shared" si="20"/>
        <v>+</v>
      </c>
      <c r="X40" s="37">
        <f>IF($D40&lt;=2025,VstupniParametry_SKRYT!$D$9,"")</f>
        <v>1.7999999999999999E-2</v>
      </c>
      <c r="Y40" s="35" t="str">
        <f t="shared" si="21"/>
        <v>)</v>
      </c>
      <c r="Z40" s="38">
        <f>IF(AND(D40&lt;2025,2025&lt;=Zisk!$D$10),1,IF(D40=2025,0,""))</f>
        <v>1</v>
      </c>
      <c r="AA40" s="39" t="str">
        <f>IF(AND($D40&lt;=2025,Zisk!$D$10&gt;=2026),"x","")</f>
        <v/>
      </c>
      <c r="AB40" s="35" t="str">
        <f>IF(AND($D40&lt;=2026,Zisk!$D$10&gt;=2026),"(","")</f>
        <v/>
      </c>
      <c r="AC40" s="35" t="str">
        <f>IF(AND($D40&lt;=2026,Zisk!$D$10&gt;=2026),"1","")</f>
        <v/>
      </c>
      <c r="AD40" s="35" t="str">
        <f>IF(AND($D40&lt;=2026,Zisk!$D$10&gt;=2026),"+","")</f>
        <v/>
      </c>
      <c r="AE40" s="37" t="str">
        <f>IF(AND($D40&lt;=2026,Zisk!$D$10&gt;=2026),VstupniParametry_SKRYT!$D$10,"")</f>
        <v/>
      </c>
      <c r="AF40" s="35" t="str">
        <f>IF(AND($D40&lt;=2026,Zisk!$D$10&gt;=2026),")","")</f>
        <v/>
      </c>
      <c r="AG40" s="38" t="str">
        <f>IF(AND(D40&lt;2026,2026&lt;=Zisk!$D$10),1,IF(D40=2026,0,""))</f>
        <v/>
      </c>
      <c r="AH40" s="39" t="str">
        <f>IF(AND($D40&lt;=2026,Zisk!$D$10&gt;=2027),"x","")</f>
        <v/>
      </c>
      <c r="AI40" s="35" t="str">
        <f>IF(AND($D40&lt;=2027,Zisk!$D$10&gt;=2027),"(","")</f>
        <v/>
      </c>
      <c r="AJ40" s="35" t="str">
        <f>IF(AND($D40&lt;=2027,Zisk!$D$10&gt;=2027),"1","")</f>
        <v/>
      </c>
      <c r="AK40" s="35" t="str">
        <f>IF(AND($D40&lt;=2027,Zisk!$D$10&gt;=2027),"+","")</f>
        <v/>
      </c>
      <c r="AL40" s="37" t="str">
        <f>IF(AND($D40&lt;=2027,Zisk!$D$10&gt;=2027),VstupniParametry_SKRYT!$D$11,"")</f>
        <v/>
      </c>
      <c r="AM40" s="35" t="str">
        <f>IF(AND($D40&lt;=2027,Zisk!$D$10&gt;=2027),")","")</f>
        <v/>
      </c>
      <c r="AN40" s="38" t="str">
        <f>IF(AND(D40&lt;2027,2027&lt;=Zisk!$D$10),1,IF(D40=2027,0,""))</f>
        <v/>
      </c>
      <c r="AO40" s="39" t="str">
        <f>IF(AND($D40&lt;=2027,Zisk!$D$10&gt;=2028),"x","")</f>
        <v/>
      </c>
      <c r="AP40" s="35" t="str">
        <f>IF(AND($D40&lt;=2028,Zisk!$D$10&gt;=2028),"(","")</f>
        <v/>
      </c>
      <c r="AQ40" s="35" t="str">
        <f>IF(AND($D40&lt;=2028,Zisk!$D$10&gt;=2028),"1","")</f>
        <v/>
      </c>
      <c r="AR40" s="35" t="str">
        <f>IF(AND($D40&lt;=2028,Zisk!$D$10&gt;=2028),"+","")</f>
        <v/>
      </c>
      <c r="AS40" s="37" t="str">
        <f>IF(AND($D40&lt;=2028,Zisk!$D$10&gt;=2028),VstupniParametry_SKRYT!$D$12,"")</f>
        <v/>
      </c>
      <c r="AT40" s="35" t="str">
        <f>IF(AND($D40&lt;=2028,Zisk!$D$10&gt;=2028),")","")</f>
        <v/>
      </c>
      <c r="AU40" s="38" t="str">
        <f>IF(AND(D40&lt;2028,2028&lt;=Zisk!$D$10),1,IF(D40=2028,0,""))</f>
        <v/>
      </c>
      <c r="AV40" s="39" t="str">
        <f>IF(AND($D40&lt;=2028,Zisk!$D$10&gt;=2029),"x","")</f>
        <v/>
      </c>
      <c r="AW40" s="35" t="str">
        <f>IF(AND($D40&lt;=2029,Zisk!$D$10&gt;=2029),"(","")</f>
        <v/>
      </c>
      <c r="AX40" s="35" t="str">
        <f>IF(AND($D40&lt;=2029,Zisk!$D$10&gt;=2029),"1","")</f>
        <v/>
      </c>
      <c r="AY40" s="35" t="str">
        <f>IF(AND($D40&lt;=2029,Zisk!$D$10&gt;=2029),"+","")</f>
        <v/>
      </c>
      <c r="AZ40" s="37" t="str">
        <f>IF(AND($D40&lt;=2029,Zisk!$D$10&gt;=2029),VstupniParametry_SKRYT!$D$13,"")</f>
        <v/>
      </c>
      <c r="BA40" s="35" t="str">
        <f>IF(AND($D40&lt;=2029,Zisk!$D$10&gt;=2029),")","")</f>
        <v/>
      </c>
      <c r="BB40" s="38" t="str">
        <f>IF(AND(D40&lt;2029,2029&lt;=Zisk!$D$10),1,IF(D40=2029,0,""))</f>
        <v/>
      </c>
      <c r="BC40" s="39" t="str">
        <f>IF(AND($D40&lt;=2029,Zisk!$D$10&gt;=2030),"x","")</f>
        <v/>
      </c>
      <c r="BD40" s="35" t="str">
        <f>IF(AND($D40&lt;=2030,Zisk!$D$10&gt;=2030),"(","")</f>
        <v/>
      </c>
      <c r="BE40" s="35" t="str">
        <f>IF(AND($D40&lt;=2030,Zisk!$D$10&gt;=2030),"1","")</f>
        <v/>
      </c>
      <c r="BF40" s="35" t="str">
        <f>IF(AND($D40&lt;=2030,Zisk!$D$10&gt;=2030),"+","")</f>
        <v/>
      </c>
      <c r="BG40" s="37" t="str">
        <f>IF(AND($D40&lt;=2030,Zisk!$D$10&gt;=2030),VstupniParametry_SKRYT!$D$14,"")</f>
        <v/>
      </c>
      <c r="BH40" s="35" t="str">
        <f>IF(AND($D40&lt;=2030,Zisk!$D$10&gt;=2030),")","")</f>
        <v/>
      </c>
      <c r="BI40" s="38" t="str">
        <f>IF(AND(D40&lt;2030,2030&lt;=Zisk!$D$10),1,IF(D40=2030,0,""))</f>
        <v/>
      </c>
      <c r="BJ40" s="40" t="s">
        <v>32</v>
      </c>
      <c r="BK40" s="37">
        <f t="shared" si="34"/>
        <v>1</v>
      </c>
      <c r="BL40" s="35" t="str">
        <f t="shared" si="35"/>
        <v>x</v>
      </c>
      <c r="BM40" s="41">
        <f t="shared" si="36"/>
        <v>1</v>
      </c>
      <c r="BN40" s="37" t="str">
        <f t="shared" si="37"/>
        <v>x</v>
      </c>
      <c r="BO40" s="41">
        <f t="shared" si="22"/>
        <v>1.018</v>
      </c>
      <c r="BP40" s="41" t="str">
        <f t="shared" si="23"/>
        <v/>
      </c>
      <c r="BQ40" s="41" t="str">
        <f t="shared" si="24"/>
        <v/>
      </c>
      <c r="BR40" s="41" t="str">
        <f t="shared" si="25"/>
        <v/>
      </c>
      <c r="BS40" s="41" t="str">
        <f t="shared" si="26"/>
        <v/>
      </c>
      <c r="BT40" s="41" t="str">
        <f t="shared" si="27"/>
        <v/>
      </c>
      <c r="BU40" s="41" t="str">
        <f t="shared" si="28"/>
        <v/>
      </c>
      <c r="BV40" s="41" t="str">
        <f t="shared" si="29"/>
        <v/>
      </c>
      <c r="BW40" s="41" t="str">
        <f t="shared" si="30"/>
        <v/>
      </c>
      <c r="BX40" s="41" t="str">
        <f t="shared" si="31"/>
        <v/>
      </c>
      <c r="BY40" s="41" t="str">
        <f t="shared" si="32"/>
        <v/>
      </c>
      <c r="BZ40" s="40" t="s">
        <v>32</v>
      </c>
      <c r="CA40" s="41">
        <f t="shared" si="33"/>
        <v>1.018</v>
      </c>
      <c r="CB40" s="35"/>
      <c r="CC40" s="36">
        <f>IF(D40&gt;Zisk!$D$10,"",E40*CA40)</f>
        <v>0</v>
      </c>
    </row>
    <row r="41" spans="2:81" x14ac:dyDescent="0.2">
      <c r="B41" s="28" t="str">
        <f>Zisk!B52</f>
        <v/>
      </c>
      <c r="C41" s="28">
        <f>Zisk!C52</f>
        <v>0</v>
      </c>
      <c r="D41" s="28">
        <f>Zisk!E52</f>
        <v>0</v>
      </c>
      <c r="E41" s="29">
        <f>Zisk!D52</f>
        <v>0</v>
      </c>
      <c r="F41" s="29"/>
      <c r="G41" s="28" t="str">
        <f t="shared" si="8"/>
        <v>(</v>
      </c>
      <c r="H41" s="28" t="str">
        <f t="shared" si="9"/>
        <v>1</v>
      </c>
      <c r="I41" s="28" t="str">
        <f t="shared" si="10"/>
        <v>+</v>
      </c>
      <c r="J41" s="30">
        <f>IF($D41&lt;=2021,VstupniParametry_SKRYT!$D$5,"")</f>
        <v>0.02</v>
      </c>
      <c r="K41" s="28" t="str">
        <f t="shared" si="11"/>
        <v>)</v>
      </c>
      <c r="L41" s="31">
        <f>IF($D41&lt;=2021,COUNTIF(Vypocet_SKRYT!T38:AS38,"&gt;=1"),"")</f>
        <v>0</v>
      </c>
      <c r="M41" s="32" t="str">
        <f t="shared" si="12"/>
        <v>x</v>
      </c>
      <c r="N41" s="28" t="str">
        <f t="shared" si="13"/>
        <v>(</v>
      </c>
      <c r="O41" s="28" t="str">
        <f t="shared" si="14"/>
        <v>1</v>
      </c>
      <c r="P41" s="28" t="str">
        <f t="shared" si="15"/>
        <v>+</v>
      </c>
      <c r="Q41" s="30">
        <f>IF($D41&lt;=2024,VstupniParametry_SKRYT!$D$6,"")</f>
        <v>0.06</v>
      </c>
      <c r="R41" s="28" t="str">
        <f t="shared" si="16"/>
        <v>)</v>
      </c>
      <c r="S41" s="31">
        <f>IF($D41&lt;=2024,COUNTIFS(Vypocet_SKRYT!AT38:AV38,"&gt;=1"),"")</f>
        <v>0</v>
      </c>
      <c r="T41" s="32" t="str">
        <f t="shared" si="17"/>
        <v>x</v>
      </c>
      <c r="U41" s="28" t="str">
        <f t="shared" si="18"/>
        <v>(</v>
      </c>
      <c r="V41" s="28" t="str">
        <f t="shared" si="19"/>
        <v>1</v>
      </c>
      <c r="W41" s="28" t="str">
        <f t="shared" si="20"/>
        <v>+</v>
      </c>
      <c r="X41" s="30">
        <f>IF($D41&lt;=2025,VstupniParametry_SKRYT!$D$9,"")</f>
        <v>1.7999999999999999E-2</v>
      </c>
      <c r="Y41" s="28" t="str">
        <f t="shared" si="21"/>
        <v>)</v>
      </c>
      <c r="Z41" s="31">
        <f>IF(AND(D41&lt;2025,2025&lt;=Zisk!$D$10),1,IF(D41=2025,0,""))</f>
        <v>1</v>
      </c>
      <c r="AA41" s="32" t="str">
        <f>IF(AND($D41&lt;=2025,Zisk!$D$10&gt;=2026),"x","")</f>
        <v/>
      </c>
      <c r="AB41" s="28" t="str">
        <f>IF(AND($D41&lt;=2026,Zisk!$D$10&gt;=2026),"(","")</f>
        <v/>
      </c>
      <c r="AC41" s="28" t="str">
        <f>IF(AND($D41&lt;=2026,Zisk!$D$10&gt;=2026),"1","")</f>
        <v/>
      </c>
      <c r="AD41" s="28" t="str">
        <f>IF(AND($D41&lt;=2026,Zisk!$D$10&gt;=2026),"+","")</f>
        <v/>
      </c>
      <c r="AE41" s="30" t="str">
        <f>IF(AND($D41&lt;=2026,Zisk!$D$10&gt;=2026),VstupniParametry_SKRYT!$D$10,"")</f>
        <v/>
      </c>
      <c r="AF41" s="28" t="str">
        <f>IF(AND($D41&lt;=2026,Zisk!$D$10&gt;=2026),")","")</f>
        <v/>
      </c>
      <c r="AG41" s="31" t="str">
        <f>IF(AND(D41&lt;2026,2026&lt;=Zisk!$D$10),1,IF(D41=2026,0,""))</f>
        <v/>
      </c>
      <c r="AH41" s="32" t="str">
        <f>IF(AND($D41&lt;=2026,Zisk!$D$10&gt;=2027),"x","")</f>
        <v/>
      </c>
      <c r="AI41" s="28" t="str">
        <f>IF(AND($D41&lt;=2027,Zisk!$D$10&gt;=2027),"(","")</f>
        <v/>
      </c>
      <c r="AJ41" s="28" t="str">
        <f>IF(AND($D41&lt;=2027,Zisk!$D$10&gt;=2027),"1","")</f>
        <v/>
      </c>
      <c r="AK41" s="28" t="str">
        <f>IF(AND($D41&lt;=2027,Zisk!$D$10&gt;=2027),"+","")</f>
        <v/>
      </c>
      <c r="AL41" s="30" t="str">
        <f>IF(AND($D41&lt;=2027,Zisk!$D$10&gt;=2027),VstupniParametry_SKRYT!$D$11,"")</f>
        <v/>
      </c>
      <c r="AM41" s="28" t="str">
        <f>IF(AND($D41&lt;=2027,Zisk!$D$10&gt;=2027),")","")</f>
        <v/>
      </c>
      <c r="AN41" s="31" t="str">
        <f>IF(AND(D41&lt;2027,2027&lt;=Zisk!$D$10),1,IF(D41=2027,0,""))</f>
        <v/>
      </c>
      <c r="AO41" s="32" t="str">
        <f>IF(AND($D41&lt;=2027,Zisk!$D$10&gt;=2028),"x","")</f>
        <v/>
      </c>
      <c r="AP41" s="28" t="str">
        <f>IF(AND($D41&lt;=2028,Zisk!$D$10&gt;=2028),"(","")</f>
        <v/>
      </c>
      <c r="AQ41" s="28" t="str">
        <f>IF(AND($D41&lt;=2028,Zisk!$D$10&gt;=2028),"1","")</f>
        <v/>
      </c>
      <c r="AR41" s="28" t="str">
        <f>IF(AND($D41&lt;=2028,Zisk!$D$10&gt;=2028),"+","")</f>
        <v/>
      </c>
      <c r="AS41" s="30" t="str">
        <f>IF(AND($D41&lt;=2028,Zisk!$D$10&gt;=2028),VstupniParametry_SKRYT!$D$12,"")</f>
        <v/>
      </c>
      <c r="AT41" s="28" t="str">
        <f>IF(AND($D41&lt;=2028,Zisk!$D$10&gt;=2028),")","")</f>
        <v/>
      </c>
      <c r="AU41" s="31" t="str">
        <f>IF(AND(D41&lt;2028,2028&lt;=Zisk!$D$10),1,IF(D41=2028,0,""))</f>
        <v/>
      </c>
      <c r="AV41" s="32" t="str">
        <f>IF(AND($D41&lt;=2028,Zisk!$D$10&gt;=2029),"x","")</f>
        <v/>
      </c>
      <c r="AW41" s="28" t="str">
        <f>IF(AND($D41&lt;=2029,Zisk!$D$10&gt;=2029),"(","")</f>
        <v/>
      </c>
      <c r="AX41" s="28" t="str">
        <f>IF(AND($D41&lt;=2029,Zisk!$D$10&gt;=2029),"1","")</f>
        <v/>
      </c>
      <c r="AY41" s="28" t="str">
        <f>IF(AND($D41&lt;=2029,Zisk!$D$10&gt;=2029),"+","")</f>
        <v/>
      </c>
      <c r="AZ41" s="30" t="str">
        <f>IF(AND($D41&lt;=2029,Zisk!$D$10&gt;=2029),VstupniParametry_SKRYT!$D$13,"")</f>
        <v/>
      </c>
      <c r="BA41" s="28" t="str">
        <f>IF(AND($D41&lt;=2029,Zisk!$D$10&gt;=2029),")","")</f>
        <v/>
      </c>
      <c r="BB41" s="31" t="str">
        <f>IF(AND(D41&lt;2029,2029&lt;=Zisk!$D$10),1,IF(D41=2029,0,""))</f>
        <v/>
      </c>
      <c r="BC41" s="32" t="str">
        <f>IF(AND($D41&lt;=2029,Zisk!$D$10&gt;=2030),"x","")</f>
        <v/>
      </c>
      <c r="BD41" s="28" t="str">
        <f>IF(AND($D41&lt;=2030,Zisk!$D$10&gt;=2030),"(","")</f>
        <v/>
      </c>
      <c r="BE41" s="28" t="str">
        <f>IF(AND($D41&lt;=2030,Zisk!$D$10&gt;=2030),"1","")</f>
        <v/>
      </c>
      <c r="BF41" s="28" t="str">
        <f>IF(AND($D41&lt;=2030,Zisk!$D$10&gt;=2030),"+","")</f>
        <v/>
      </c>
      <c r="BG41" s="30" t="str">
        <f>IF(AND($D41&lt;=2030,Zisk!$D$10&gt;=2030),VstupniParametry_SKRYT!$D$14,"")</f>
        <v/>
      </c>
      <c r="BH41" s="28" t="str">
        <f>IF(AND($D41&lt;=2030,Zisk!$D$10&gt;=2030),")","")</f>
        <v/>
      </c>
      <c r="BI41" s="31" t="str">
        <f>IF(AND(D41&lt;2030,2030&lt;=Zisk!$D$10),1,IF(D41=2030,0,""))</f>
        <v/>
      </c>
      <c r="BJ41" s="33" t="s">
        <v>32</v>
      </c>
      <c r="BK41" s="30">
        <f t="shared" si="34"/>
        <v>1</v>
      </c>
      <c r="BL41" s="28" t="str">
        <f t="shared" si="35"/>
        <v>x</v>
      </c>
      <c r="BM41" s="34">
        <f t="shared" si="36"/>
        <v>1</v>
      </c>
      <c r="BN41" s="30" t="str">
        <f t="shared" si="37"/>
        <v>x</v>
      </c>
      <c r="BO41" s="34">
        <f t="shared" si="22"/>
        <v>1.018</v>
      </c>
      <c r="BP41" s="34" t="str">
        <f t="shared" si="23"/>
        <v/>
      </c>
      <c r="BQ41" s="34" t="str">
        <f t="shared" si="24"/>
        <v/>
      </c>
      <c r="BR41" s="34" t="str">
        <f t="shared" si="25"/>
        <v/>
      </c>
      <c r="BS41" s="34" t="str">
        <f t="shared" si="26"/>
        <v/>
      </c>
      <c r="BT41" s="34" t="str">
        <f t="shared" si="27"/>
        <v/>
      </c>
      <c r="BU41" s="34" t="str">
        <f t="shared" si="28"/>
        <v/>
      </c>
      <c r="BV41" s="34" t="str">
        <f t="shared" si="29"/>
        <v/>
      </c>
      <c r="BW41" s="34" t="str">
        <f t="shared" si="30"/>
        <v/>
      </c>
      <c r="BX41" s="34" t="str">
        <f t="shared" si="31"/>
        <v/>
      </c>
      <c r="BY41" s="34" t="str">
        <f t="shared" si="32"/>
        <v/>
      </c>
      <c r="BZ41" s="33" t="s">
        <v>32</v>
      </c>
      <c r="CA41" s="34">
        <f t="shared" si="33"/>
        <v>1.018</v>
      </c>
      <c r="CB41" s="28"/>
      <c r="CC41" s="29">
        <f>IF(D41&gt;Zisk!$D$10,"",E41*CA41)</f>
        <v>0</v>
      </c>
    </row>
    <row r="42" spans="2:81" x14ac:dyDescent="0.2">
      <c r="B42" s="35" t="str">
        <f>Zisk!B53</f>
        <v/>
      </c>
      <c r="C42" s="35">
        <f>Zisk!C53</f>
        <v>0</v>
      </c>
      <c r="D42" s="35">
        <f>Zisk!E53</f>
        <v>0</v>
      </c>
      <c r="E42" s="36">
        <f>Zisk!D53</f>
        <v>0</v>
      </c>
      <c r="F42" s="36"/>
      <c r="G42" s="35" t="str">
        <f t="shared" si="8"/>
        <v>(</v>
      </c>
      <c r="H42" s="35" t="str">
        <f t="shared" si="9"/>
        <v>1</v>
      </c>
      <c r="I42" s="35" t="str">
        <f t="shared" si="10"/>
        <v>+</v>
      </c>
      <c r="J42" s="37">
        <f>IF($D42&lt;=2021,VstupniParametry_SKRYT!$D$5,"")</f>
        <v>0.02</v>
      </c>
      <c r="K42" s="35" t="str">
        <f t="shared" si="11"/>
        <v>)</v>
      </c>
      <c r="L42" s="38">
        <f>IF($D42&lt;=2021,COUNTIF(Vypocet_SKRYT!T39:AS39,"&gt;=1"),"")</f>
        <v>0</v>
      </c>
      <c r="M42" s="39" t="str">
        <f t="shared" si="12"/>
        <v>x</v>
      </c>
      <c r="N42" s="35" t="str">
        <f t="shared" si="13"/>
        <v>(</v>
      </c>
      <c r="O42" s="35" t="str">
        <f t="shared" si="14"/>
        <v>1</v>
      </c>
      <c r="P42" s="35" t="str">
        <f t="shared" si="15"/>
        <v>+</v>
      </c>
      <c r="Q42" s="37">
        <f>IF($D42&lt;=2024,VstupniParametry_SKRYT!$D$6,"")</f>
        <v>0.06</v>
      </c>
      <c r="R42" s="35" t="str">
        <f t="shared" si="16"/>
        <v>)</v>
      </c>
      <c r="S42" s="38">
        <f>IF($D42&lt;=2024,COUNTIFS(Vypocet_SKRYT!AT39:AV39,"&gt;=1"),"")</f>
        <v>0</v>
      </c>
      <c r="T42" s="39" t="str">
        <f t="shared" si="17"/>
        <v>x</v>
      </c>
      <c r="U42" s="35" t="str">
        <f t="shared" si="18"/>
        <v>(</v>
      </c>
      <c r="V42" s="35" t="str">
        <f t="shared" si="19"/>
        <v>1</v>
      </c>
      <c r="W42" s="35" t="str">
        <f t="shared" si="20"/>
        <v>+</v>
      </c>
      <c r="X42" s="37">
        <f>IF($D42&lt;=2025,VstupniParametry_SKRYT!$D$9,"")</f>
        <v>1.7999999999999999E-2</v>
      </c>
      <c r="Y42" s="35" t="str">
        <f t="shared" si="21"/>
        <v>)</v>
      </c>
      <c r="Z42" s="38">
        <f>IF(AND(D42&lt;2025,2025&lt;=Zisk!$D$10),1,IF(D42=2025,0,""))</f>
        <v>1</v>
      </c>
      <c r="AA42" s="39" t="str">
        <f>IF(AND($D42&lt;=2025,Zisk!$D$10&gt;=2026),"x","")</f>
        <v/>
      </c>
      <c r="AB42" s="35" t="str">
        <f>IF(AND($D42&lt;=2026,Zisk!$D$10&gt;=2026),"(","")</f>
        <v/>
      </c>
      <c r="AC42" s="35" t="str">
        <f>IF(AND($D42&lt;=2026,Zisk!$D$10&gt;=2026),"1","")</f>
        <v/>
      </c>
      <c r="AD42" s="35" t="str">
        <f>IF(AND($D42&lt;=2026,Zisk!$D$10&gt;=2026),"+","")</f>
        <v/>
      </c>
      <c r="AE42" s="37" t="str">
        <f>IF(AND($D42&lt;=2026,Zisk!$D$10&gt;=2026),VstupniParametry_SKRYT!$D$10,"")</f>
        <v/>
      </c>
      <c r="AF42" s="35" t="str">
        <f>IF(AND($D42&lt;=2026,Zisk!$D$10&gt;=2026),")","")</f>
        <v/>
      </c>
      <c r="AG42" s="38" t="str">
        <f>IF(AND(D42&lt;2026,2026&lt;=Zisk!$D$10),1,IF(D42=2026,0,""))</f>
        <v/>
      </c>
      <c r="AH42" s="39" t="str">
        <f>IF(AND($D42&lt;=2026,Zisk!$D$10&gt;=2027),"x","")</f>
        <v/>
      </c>
      <c r="AI42" s="35" t="str">
        <f>IF(AND($D42&lt;=2027,Zisk!$D$10&gt;=2027),"(","")</f>
        <v/>
      </c>
      <c r="AJ42" s="35" t="str">
        <f>IF(AND($D42&lt;=2027,Zisk!$D$10&gt;=2027),"1","")</f>
        <v/>
      </c>
      <c r="AK42" s="35" t="str">
        <f>IF(AND($D42&lt;=2027,Zisk!$D$10&gt;=2027),"+","")</f>
        <v/>
      </c>
      <c r="AL42" s="37" t="str">
        <f>IF(AND($D42&lt;=2027,Zisk!$D$10&gt;=2027),VstupniParametry_SKRYT!$D$11,"")</f>
        <v/>
      </c>
      <c r="AM42" s="35" t="str">
        <f>IF(AND($D42&lt;=2027,Zisk!$D$10&gt;=2027),")","")</f>
        <v/>
      </c>
      <c r="AN42" s="38" t="str">
        <f>IF(AND(D42&lt;2027,2027&lt;=Zisk!$D$10),1,IF(D42=2027,0,""))</f>
        <v/>
      </c>
      <c r="AO42" s="39" t="str">
        <f>IF(AND($D42&lt;=2027,Zisk!$D$10&gt;=2028),"x","")</f>
        <v/>
      </c>
      <c r="AP42" s="35" t="str">
        <f>IF(AND($D42&lt;=2028,Zisk!$D$10&gt;=2028),"(","")</f>
        <v/>
      </c>
      <c r="AQ42" s="35" t="str">
        <f>IF(AND($D42&lt;=2028,Zisk!$D$10&gt;=2028),"1","")</f>
        <v/>
      </c>
      <c r="AR42" s="35" t="str">
        <f>IF(AND($D42&lt;=2028,Zisk!$D$10&gt;=2028),"+","")</f>
        <v/>
      </c>
      <c r="AS42" s="37" t="str">
        <f>IF(AND($D42&lt;=2028,Zisk!$D$10&gt;=2028),VstupniParametry_SKRYT!$D$12,"")</f>
        <v/>
      </c>
      <c r="AT42" s="35" t="str">
        <f>IF(AND($D42&lt;=2028,Zisk!$D$10&gt;=2028),")","")</f>
        <v/>
      </c>
      <c r="AU42" s="38" t="str">
        <f>IF(AND(D42&lt;2028,2028&lt;=Zisk!$D$10),1,IF(D42=2028,0,""))</f>
        <v/>
      </c>
      <c r="AV42" s="39" t="str">
        <f>IF(AND($D42&lt;=2028,Zisk!$D$10&gt;=2029),"x","")</f>
        <v/>
      </c>
      <c r="AW42" s="35" t="str">
        <f>IF(AND($D42&lt;=2029,Zisk!$D$10&gt;=2029),"(","")</f>
        <v/>
      </c>
      <c r="AX42" s="35" t="str">
        <f>IF(AND($D42&lt;=2029,Zisk!$D$10&gt;=2029),"1","")</f>
        <v/>
      </c>
      <c r="AY42" s="35" t="str">
        <f>IF(AND($D42&lt;=2029,Zisk!$D$10&gt;=2029),"+","")</f>
        <v/>
      </c>
      <c r="AZ42" s="37" t="str">
        <f>IF(AND($D42&lt;=2029,Zisk!$D$10&gt;=2029),VstupniParametry_SKRYT!$D$13,"")</f>
        <v/>
      </c>
      <c r="BA42" s="35" t="str">
        <f>IF(AND($D42&lt;=2029,Zisk!$D$10&gt;=2029),")","")</f>
        <v/>
      </c>
      <c r="BB42" s="38" t="str">
        <f>IF(AND(D42&lt;2029,2029&lt;=Zisk!$D$10),1,IF(D42=2029,0,""))</f>
        <v/>
      </c>
      <c r="BC42" s="39" t="str">
        <f>IF(AND($D42&lt;=2029,Zisk!$D$10&gt;=2030),"x","")</f>
        <v/>
      </c>
      <c r="BD42" s="35" t="str">
        <f>IF(AND($D42&lt;=2030,Zisk!$D$10&gt;=2030),"(","")</f>
        <v/>
      </c>
      <c r="BE42" s="35" t="str">
        <f>IF(AND($D42&lt;=2030,Zisk!$D$10&gt;=2030),"1","")</f>
        <v/>
      </c>
      <c r="BF42" s="35" t="str">
        <f>IF(AND($D42&lt;=2030,Zisk!$D$10&gt;=2030),"+","")</f>
        <v/>
      </c>
      <c r="BG42" s="37" t="str">
        <f>IF(AND($D42&lt;=2030,Zisk!$D$10&gt;=2030),VstupniParametry_SKRYT!$D$14,"")</f>
        <v/>
      </c>
      <c r="BH42" s="35" t="str">
        <f>IF(AND($D42&lt;=2030,Zisk!$D$10&gt;=2030),")","")</f>
        <v/>
      </c>
      <c r="BI42" s="38" t="str">
        <f>IF(AND(D42&lt;2030,2030&lt;=Zisk!$D$10),1,IF(D42=2030,0,""))</f>
        <v/>
      </c>
      <c r="BJ42" s="40" t="s">
        <v>32</v>
      </c>
      <c r="BK42" s="37">
        <f t="shared" si="34"/>
        <v>1</v>
      </c>
      <c r="BL42" s="35" t="str">
        <f t="shared" si="35"/>
        <v>x</v>
      </c>
      <c r="BM42" s="41">
        <f t="shared" si="36"/>
        <v>1</v>
      </c>
      <c r="BN42" s="37" t="str">
        <f t="shared" si="37"/>
        <v>x</v>
      </c>
      <c r="BO42" s="41">
        <f t="shared" si="22"/>
        <v>1.018</v>
      </c>
      <c r="BP42" s="41" t="str">
        <f t="shared" si="23"/>
        <v/>
      </c>
      <c r="BQ42" s="41" t="str">
        <f t="shared" si="24"/>
        <v/>
      </c>
      <c r="BR42" s="41" t="str">
        <f t="shared" si="25"/>
        <v/>
      </c>
      <c r="BS42" s="41" t="str">
        <f t="shared" si="26"/>
        <v/>
      </c>
      <c r="BT42" s="41" t="str">
        <f t="shared" si="27"/>
        <v/>
      </c>
      <c r="BU42" s="41" t="str">
        <f t="shared" si="28"/>
        <v/>
      </c>
      <c r="BV42" s="41" t="str">
        <f t="shared" si="29"/>
        <v/>
      </c>
      <c r="BW42" s="41" t="str">
        <f t="shared" si="30"/>
        <v/>
      </c>
      <c r="BX42" s="41" t="str">
        <f t="shared" si="31"/>
        <v/>
      </c>
      <c r="BY42" s="41" t="str">
        <f t="shared" si="32"/>
        <v/>
      </c>
      <c r="BZ42" s="40" t="s">
        <v>32</v>
      </c>
      <c r="CA42" s="41">
        <f t="shared" si="33"/>
        <v>1.018</v>
      </c>
      <c r="CB42" s="35"/>
      <c r="CC42" s="36">
        <f>IF(D42&gt;Zisk!$D$10,"",E42*CA42)</f>
        <v>0</v>
      </c>
    </row>
    <row r="43" spans="2:81" x14ac:dyDescent="0.2">
      <c r="B43" s="28" t="str">
        <f>Zisk!B54</f>
        <v/>
      </c>
      <c r="C43" s="28">
        <f>Zisk!C54</f>
        <v>0</v>
      </c>
      <c r="D43" s="28">
        <f>Zisk!E54</f>
        <v>0</v>
      </c>
      <c r="E43" s="29">
        <f>Zisk!D54</f>
        <v>0</v>
      </c>
      <c r="F43" s="29"/>
      <c r="G43" s="28" t="str">
        <f t="shared" si="8"/>
        <v>(</v>
      </c>
      <c r="H43" s="28" t="str">
        <f t="shared" si="9"/>
        <v>1</v>
      </c>
      <c r="I43" s="28" t="str">
        <f t="shared" si="10"/>
        <v>+</v>
      </c>
      <c r="J43" s="30">
        <f>IF($D43&lt;=2021,VstupniParametry_SKRYT!$D$5,"")</f>
        <v>0.02</v>
      </c>
      <c r="K43" s="28" t="str">
        <f t="shared" si="11"/>
        <v>)</v>
      </c>
      <c r="L43" s="31">
        <f>IF($D43&lt;=2021,COUNTIF(Vypocet_SKRYT!T40:AS40,"&gt;=1"),"")</f>
        <v>0</v>
      </c>
      <c r="M43" s="32" t="str">
        <f t="shared" si="12"/>
        <v>x</v>
      </c>
      <c r="N43" s="28" t="str">
        <f t="shared" si="13"/>
        <v>(</v>
      </c>
      <c r="O43" s="28" t="str">
        <f t="shared" si="14"/>
        <v>1</v>
      </c>
      <c r="P43" s="28" t="str">
        <f t="shared" si="15"/>
        <v>+</v>
      </c>
      <c r="Q43" s="30">
        <f>IF($D43&lt;=2024,VstupniParametry_SKRYT!$D$6,"")</f>
        <v>0.06</v>
      </c>
      <c r="R43" s="28" t="str">
        <f t="shared" si="16"/>
        <v>)</v>
      </c>
      <c r="S43" s="31">
        <f>IF($D43&lt;=2024,COUNTIFS(Vypocet_SKRYT!AT40:AV40,"&gt;=1"),"")</f>
        <v>0</v>
      </c>
      <c r="T43" s="32" t="str">
        <f t="shared" si="17"/>
        <v>x</v>
      </c>
      <c r="U43" s="28" t="str">
        <f t="shared" si="18"/>
        <v>(</v>
      </c>
      <c r="V43" s="28" t="str">
        <f t="shared" si="19"/>
        <v>1</v>
      </c>
      <c r="W43" s="28" t="str">
        <f t="shared" si="20"/>
        <v>+</v>
      </c>
      <c r="X43" s="30">
        <f>IF($D43&lt;=2025,VstupniParametry_SKRYT!$D$9,"")</f>
        <v>1.7999999999999999E-2</v>
      </c>
      <c r="Y43" s="28" t="str">
        <f t="shared" si="21"/>
        <v>)</v>
      </c>
      <c r="Z43" s="31">
        <f>IF(AND(D43&lt;2025,2025&lt;=Zisk!$D$10),1,IF(D43=2025,0,""))</f>
        <v>1</v>
      </c>
      <c r="AA43" s="32" t="str">
        <f>IF(AND($D43&lt;=2025,Zisk!$D$10&gt;=2026),"x","")</f>
        <v/>
      </c>
      <c r="AB43" s="28" t="str">
        <f>IF(AND($D43&lt;=2026,Zisk!$D$10&gt;=2026),"(","")</f>
        <v/>
      </c>
      <c r="AC43" s="28" t="str">
        <f>IF(AND($D43&lt;=2026,Zisk!$D$10&gt;=2026),"1","")</f>
        <v/>
      </c>
      <c r="AD43" s="28" t="str">
        <f>IF(AND($D43&lt;=2026,Zisk!$D$10&gt;=2026),"+","")</f>
        <v/>
      </c>
      <c r="AE43" s="30" t="str">
        <f>IF(AND($D43&lt;=2026,Zisk!$D$10&gt;=2026),VstupniParametry_SKRYT!$D$10,"")</f>
        <v/>
      </c>
      <c r="AF43" s="28" t="str">
        <f>IF(AND($D43&lt;=2026,Zisk!$D$10&gt;=2026),")","")</f>
        <v/>
      </c>
      <c r="AG43" s="31" t="str">
        <f>IF(AND(D43&lt;2026,2026&lt;=Zisk!$D$10),1,IF(D43=2026,0,""))</f>
        <v/>
      </c>
      <c r="AH43" s="32" t="str">
        <f>IF(AND($D43&lt;=2026,Zisk!$D$10&gt;=2027),"x","")</f>
        <v/>
      </c>
      <c r="AI43" s="28" t="str">
        <f>IF(AND($D43&lt;=2027,Zisk!$D$10&gt;=2027),"(","")</f>
        <v/>
      </c>
      <c r="AJ43" s="28" t="str">
        <f>IF(AND($D43&lt;=2027,Zisk!$D$10&gt;=2027),"1","")</f>
        <v/>
      </c>
      <c r="AK43" s="28" t="str">
        <f>IF(AND($D43&lt;=2027,Zisk!$D$10&gt;=2027),"+","")</f>
        <v/>
      </c>
      <c r="AL43" s="30" t="str">
        <f>IF(AND($D43&lt;=2027,Zisk!$D$10&gt;=2027),VstupniParametry_SKRYT!$D$11,"")</f>
        <v/>
      </c>
      <c r="AM43" s="28" t="str">
        <f>IF(AND($D43&lt;=2027,Zisk!$D$10&gt;=2027),")","")</f>
        <v/>
      </c>
      <c r="AN43" s="31" t="str">
        <f>IF(AND(D43&lt;2027,2027&lt;=Zisk!$D$10),1,IF(D43=2027,0,""))</f>
        <v/>
      </c>
      <c r="AO43" s="32" t="str">
        <f>IF(AND($D43&lt;=2027,Zisk!$D$10&gt;=2028),"x","")</f>
        <v/>
      </c>
      <c r="AP43" s="28" t="str">
        <f>IF(AND($D43&lt;=2028,Zisk!$D$10&gt;=2028),"(","")</f>
        <v/>
      </c>
      <c r="AQ43" s="28" t="str">
        <f>IF(AND($D43&lt;=2028,Zisk!$D$10&gt;=2028),"1","")</f>
        <v/>
      </c>
      <c r="AR43" s="28" t="str">
        <f>IF(AND($D43&lt;=2028,Zisk!$D$10&gt;=2028),"+","")</f>
        <v/>
      </c>
      <c r="AS43" s="30" t="str">
        <f>IF(AND($D43&lt;=2028,Zisk!$D$10&gt;=2028),VstupniParametry_SKRYT!$D$12,"")</f>
        <v/>
      </c>
      <c r="AT43" s="28" t="str">
        <f>IF(AND($D43&lt;=2028,Zisk!$D$10&gt;=2028),")","")</f>
        <v/>
      </c>
      <c r="AU43" s="31" t="str">
        <f>IF(AND(D43&lt;2028,2028&lt;=Zisk!$D$10),1,IF(D43=2028,0,""))</f>
        <v/>
      </c>
      <c r="AV43" s="32" t="str">
        <f>IF(AND($D43&lt;=2028,Zisk!$D$10&gt;=2029),"x","")</f>
        <v/>
      </c>
      <c r="AW43" s="28" t="str">
        <f>IF(AND($D43&lt;=2029,Zisk!$D$10&gt;=2029),"(","")</f>
        <v/>
      </c>
      <c r="AX43" s="28" t="str">
        <f>IF(AND($D43&lt;=2029,Zisk!$D$10&gt;=2029),"1","")</f>
        <v/>
      </c>
      <c r="AY43" s="28" t="str">
        <f>IF(AND($D43&lt;=2029,Zisk!$D$10&gt;=2029),"+","")</f>
        <v/>
      </c>
      <c r="AZ43" s="30" t="str">
        <f>IF(AND($D43&lt;=2029,Zisk!$D$10&gt;=2029),VstupniParametry_SKRYT!$D$13,"")</f>
        <v/>
      </c>
      <c r="BA43" s="28" t="str">
        <f>IF(AND($D43&lt;=2029,Zisk!$D$10&gt;=2029),")","")</f>
        <v/>
      </c>
      <c r="BB43" s="31" t="str">
        <f>IF(AND(D43&lt;2029,2029&lt;=Zisk!$D$10),1,IF(D43=2029,0,""))</f>
        <v/>
      </c>
      <c r="BC43" s="32" t="str">
        <f>IF(AND($D43&lt;=2029,Zisk!$D$10&gt;=2030),"x","")</f>
        <v/>
      </c>
      <c r="BD43" s="28" t="str">
        <f>IF(AND($D43&lt;=2030,Zisk!$D$10&gt;=2030),"(","")</f>
        <v/>
      </c>
      <c r="BE43" s="28" t="str">
        <f>IF(AND($D43&lt;=2030,Zisk!$D$10&gt;=2030),"1","")</f>
        <v/>
      </c>
      <c r="BF43" s="28" t="str">
        <f>IF(AND($D43&lt;=2030,Zisk!$D$10&gt;=2030),"+","")</f>
        <v/>
      </c>
      <c r="BG43" s="30" t="str">
        <f>IF(AND($D43&lt;=2030,Zisk!$D$10&gt;=2030),VstupniParametry_SKRYT!$D$14,"")</f>
        <v/>
      </c>
      <c r="BH43" s="28" t="str">
        <f>IF(AND($D43&lt;=2030,Zisk!$D$10&gt;=2030),")","")</f>
        <v/>
      </c>
      <c r="BI43" s="31" t="str">
        <f>IF(AND(D43&lt;2030,2030&lt;=Zisk!$D$10),1,IF(D43=2030,0,""))</f>
        <v/>
      </c>
      <c r="BJ43" s="33" t="s">
        <v>32</v>
      </c>
      <c r="BK43" s="30">
        <f t="shared" si="34"/>
        <v>1</v>
      </c>
      <c r="BL43" s="28" t="str">
        <f t="shared" si="35"/>
        <v>x</v>
      </c>
      <c r="BM43" s="34">
        <f t="shared" si="36"/>
        <v>1</v>
      </c>
      <c r="BN43" s="30" t="str">
        <f t="shared" si="37"/>
        <v>x</v>
      </c>
      <c r="BO43" s="34">
        <f t="shared" si="22"/>
        <v>1.018</v>
      </c>
      <c r="BP43" s="34" t="str">
        <f t="shared" si="23"/>
        <v/>
      </c>
      <c r="BQ43" s="34" t="str">
        <f t="shared" si="24"/>
        <v/>
      </c>
      <c r="BR43" s="34" t="str">
        <f t="shared" si="25"/>
        <v/>
      </c>
      <c r="BS43" s="34" t="str">
        <f t="shared" si="26"/>
        <v/>
      </c>
      <c r="BT43" s="34" t="str">
        <f t="shared" si="27"/>
        <v/>
      </c>
      <c r="BU43" s="34" t="str">
        <f t="shared" si="28"/>
        <v/>
      </c>
      <c r="BV43" s="34" t="str">
        <f t="shared" si="29"/>
        <v/>
      </c>
      <c r="BW43" s="34" t="str">
        <f t="shared" si="30"/>
        <v/>
      </c>
      <c r="BX43" s="34" t="str">
        <f t="shared" si="31"/>
        <v/>
      </c>
      <c r="BY43" s="34" t="str">
        <f t="shared" si="32"/>
        <v/>
      </c>
      <c r="BZ43" s="33" t="s">
        <v>32</v>
      </c>
      <c r="CA43" s="34">
        <f t="shared" si="33"/>
        <v>1.018</v>
      </c>
      <c r="CB43" s="28"/>
      <c r="CC43" s="29">
        <f>IF(D43&gt;Zisk!$D$10,"",E43*CA43)</f>
        <v>0</v>
      </c>
    </row>
    <row r="44" spans="2:81" x14ac:dyDescent="0.2">
      <c r="B44" s="35" t="str">
        <f>Zisk!B55</f>
        <v/>
      </c>
      <c r="C44" s="35">
        <f>Zisk!C55</f>
        <v>0</v>
      </c>
      <c r="D44" s="35">
        <f>Zisk!E55</f>
        <v>0</v>
      </c>
      <c r="E44" s="36">
        <f>Zisk!D55</f>
        <v>0</v>
      </c>
      <c r="F44" s="36"/>
      <c r="G44" s="35" t="str">
        <f t="shared" si="8"/>
        <v>(</v>
      </c>
      <c r="H44" s="35" t="str">
        <f t="shared" si="9"/>
        <v>1</v>
      </c>
      <c r="I44" s="35" t="str">
        <f t="shared" si="10"/>
        <v>+</v>
      </c>
      <c r="J44" s="37">
        <f>IF($D44&lt;=2021,VstupniParametry_SKRYT!$D$5,"")</f>
        <v>0.02</v>
      </c>
      <c r="K44" s="35" t="str">
        <f t="shared" si="11"/>
        <v>)</v>
      </c>
      <c r="L44" s="38">
        <f>IF($D44&lt;=2021,COUNTIF(Vypocet_SKRYT!T41:AS41,"&gt;=1"),"")</f>
        <v>0</v>
      </c>
      <c r="M44" s="39" t="str">
        <f t="shared" si="12"/>
        <v>x</v>
      </c>
      <c r="N44" s="35" t="str">
        <f t="shared" si="13"/>
        <v>(</v>
      </c>
      <c r="O44" s="35" t="str">
        <f t="shared" si="14"/>
        <v>1</v>
      </c>
      <c r="P44" s="35" t="str">
        <f t="shared" si="15"/>
        <v>+</v>
      </c>
      <c r="Q44" s="37">
        <f>IF($D44&lt;=2024,VstupniParametry_SKRYT!$D$6,"")</f>
        <v>0.06</v>
      </c>
      <c r="R44" s="35" t="str">
        <f t="shared" si="16"/>
        <v>)</v>
      </c>
      <c r="S44" s="38">
        <f>IF($D44&lt;=2024,COUNTIFS(Vypocet_SKRYT!AT41:AV41,"&gt;=1"),"")</f>
        <v>0</v>
      </c>
      <c r="T44" s="39" t="str">
        <f t="shared" si="17"/>
        <v>x</v>
      </c>
      <c r="U44" s="35" t="str">
        <f t="shared" si="18"/>
        <v>(</v>
      </c>
      <c r="V44" s="35" t="str">
        <f t="shared" si="19"/>
        <v>1</v>
      </c>
      <c r="W44" s="35" t="str">
        <f t="shared" si="20"/>
        <v>+</v>
      </c>
      <c r="X44" s="37">
        <f>IF($D44&lt;=2025,VstupniParametry_SKRYT!$D$9,"")</f>
        <v>1.7999999999999999E-2</v>
      </c>
      <c r="Y44" s="35" t="str">
        <f t="shared" si="21"/>
        <v>)</v>
      </c>
      <c r="Z44" s="38">
        <f>IF(AND(D44&lt;2025,2025&lt;=Zisk!$D$10),1,IF(D44=2025,0,""))</f>
        <v>1</v>
      </c>
      <c r="AA44" s="39" t="str">
        <f>IF(AND($D44&lt;=2025,Zisk!$D$10&gt;=2026),"x","")</f>
        <v/>
      </c>
      <c r="AB44" s="35" t="str">
        <f>IF(AND($D44&lt;=2026,Zisk!$D$10&gt;=2026),"(","")</f>
        <v/>
      </c>
      <c r="AC44" s="35" t="str">
        <f>IF(AND($D44&lt;=2026,Zisk!$D$10&gt;=2026),"1","")</f>
        <v/>
      </c>
      <c r="AD44" s="35" t="str">
        <f>IF(AND($D44&lt;=2026,Zisk!$D$10&gt;=2026),"+","")</f>
        <v/>
      </c>
      <c r="AE44" s="37" t="str">
        <f>IF(AND($D44&lt;=2026,Zisk!$D$10&gt;=2026),VstupniParametry_SKRYT!$D$10,"")</f>
        <v/>
      </c>
      <c r="AF44" s="35" t="str">
        <f>IF(AND($D44&lt;=2026,Zisk!$D$10&gt;=2026),")","")</f>
        <v/>
      </c>
      <c r="AG44" s="38" t="str">
        <f>IF(AND(D44&lt;2026,2026&lt;=Zisk!$D$10),1,IF(D44=2026,0,""))</f>
        <v/>
      </c>
      <c r="AH44" s="39" t="str">
        <f>IF(AND($D44&lt;=2026,Zisk!$D$10&gt;=2027),"x","")</f>
        <v/>
      </c>
      <c r="AI44" s="35" t="str">
        <f>IF(AND($D44&lt;=2027,Zisk!$D$10&gt;=2027),"(","")</f>
        <v/>
      </c>
      <c r="AJ44" s="35" t="str">
        <f>IF(AND($D44&lt;=2027,Zisk!$D$10&gt;=2027),"1","")</f>
        <v/>
      </c>
      <c r="AK44" s="35" t="str">
        <f>IF(AND($D44&lt;=2027,Zisk!$D$10&gt;=2027),"+","")</f>
        <v/>
      </c>
      <c r="AL44" s="37" t="str">
        <f>IF(AND($D44&lt;=2027,Zisk!$D$10&gt;=2027),VstupniParametry_SKRYT!$D$11,"")</f>
        <v/>
      </c>
      <c r="AM44" s="35" t="str">
        <f>IF(AND($D44&lt;=2027,Zisk!$D$10&gt;=2027),")","")</f>
        <v/>
      </c>
      <c r="AN44" s="38" t="str">
        <f>IF(AND(D44&lt;2027,2027&lt;=Zisk!$D$10),1,IF(D44=2027,0,""))</f>
        <v/>
      </c>
      <c r="AO44" s="39" t="str">
        <f>IF(AND($D44&lt;=2027,Zisk!$D$10&gt;=2028),"x","")</f>
        <v/>
      </c>
      <c r="AP44" s="35" t="str">
        <f>IF(AND($D44&lt;=2028,Zisk!$D$10&gt;=2028),"(","")</f>
        <v/>
      </c>
      <c r="AQ44" s="35" t="str">
        <f>IF(AND($D44&lt;=2028,Zisk!$D$10&gt;=2028),"1","")</f>
        <v/>
      </c>
      <c r="AR44" s="35" t="str">
        <f>IF(AND($D44&lt;=2028,Zisk!$D$10&gt;=2028),"+","")</f>
        <v/>
      </c>
      <c r="AS44" s="37" t="str">
        <f>IF(AND($D44&lt;=2028,Zisk!$D$10&gt;=2028),VstupniParametry_SKRYT!$D$12,"")</f>
        <v/>
      </c>
      <c r="AT44" s="35" t="str">
        <f>IF(AND($D44&lt;=2028,Zisk!$D$10&gt;=2028),")","")</f>
        <v/>
      </c>
      <c r="AU44" s="38" t="str">
        <f>IF(AND(D44&lt;2028,2028&lt;=Zisk!$D$10),1,IF(D44=2028,0,""))</f>
        <v/>
      </c>
      <c r="AV44" s="39" t="str">
        <f>IF(AND($D44&lt;=2028,Zisk!$D$10&gt;=2029),"x","")</f>
        <v/>
      </c>
      <c r="AW44" s="35" t="str">
        <f>IF(AND($D44&lt;=2029,Zisk!$D$10&gt;=2029),"(","")</f>
        <v/>
      </c>
      <c r="AX44" s="35" t="str">
        <f>IF(AND($D44&lt;=2029,Zisk!$D$10&gt;=2029),"1","")</f>
        <v/>
      </c>
      <c r="AY44" s="35" t="str">
        <f>IF(AND($D44&lt;=2029,Zisk!$D$10&gt;=2029),"+","")</f>
        <v/>
      </c>
      <c r="AZ44" s="37" t="str">
        <f>IF(AND($D44&lt;=2029,Zisk!$D$10&gt;=2029),VstupniParametry_SKRYT!$D$13,"")</f>
        <v/>
      </c>
      <c r="BA44" s="35" t="str">
        <f>IF(AND($D44&lt;=2029,Zisk!$D$10&gt;=2029),")","")</f>
        <v/>
      </c>
      <c r="BB44" s="38" t="str">
        <f>IF(AND(D44&lt;2029,2029&lt;=Zisk!$D$10),1,IF(D44=2029,0,""))</f>
        <v/>
      </c>
      <c r="BC44" s="39" t="str">
        <f>IF(AND($D44&lt;=2029,Zisk!$D$10&gt;=2030),"x","")</f>
        <v/>
      </c>
      <c r="BD44" s="35" t="str">
        <f>IF(AND($D44&lt;=2030,Zisk!$D$10&gt;=2030),"(","")</f>
        <v/>
      </c>
      <c r="BE44" s="35" t="str">
        <f>IF(AND($D44&lt;=2030,Zisk!$D$10&gt;=2030),"1","")</f>
        <v/>
      </c>
      <c r="BF44" s="35" t="str">
        <f>IF(AND($D44&lt;=2030,Zisk!$D$10&gt;=2030),"+","")</f>
        <v/>
      </c>
      <c r="BG44" s="37" t="str">
        <f>IF(AND($D44&lt;=2030,Zisk!$D$10&gt;=2030),VstupniParametry_SKRYT!$D$14,"")</f>
        <v/>
      </c>
      <c r="BH44" s="35" t="str">
        <f>IF(AND($D44&lt;=2030,Zisk!$D$10&gt;=2030),")","")</f>
        <v/>
      </c>
      <c r="BI44" s="38" t="str">
        <f>IF(AND(D44&lt;2030,2030&lt;=Zisk!$D$10),1,IF(D44=2030,0,""))</f>
        <v/>
      </c>
      <c r="BJ44" s="40" t="s">
        <v>32</v>
      </c>
      <c r="BK44" s="37">
        <f t="shared" si="34"/>
        <v>1</v>
      </c>
      <c r="BL44" s="35" t="str">
        <f t="shared" si="35"/>
        <v>x</v>
      </c>
      <c r="BM44" s="41">
        <f t="shared" si="36"/>
        <v>1</v>
      </c>
      <c r="BN44" s="37" t="str">
        <f t="shared" si="37"/>
        <v>x</v>
      </c>
      <c r="BO44" s="41">
        <f t="shared" si="22"/>
        <v>1.018</v>
      </c>
      <c r="BP44" s="41" t="str">
        <f t="shared" si="23"/>
        <v/>
      </c>
      <c r="BQ44" s="41" t="str">
        <f t="shared" si="24"/>
        <v/>
      </c>
      <c r="BR44" s="41" t="str">
        <f t="shared" si="25"/>
        <v/>
      </c>
      <c r="BS44" s="41" t="str">
        <f t="shared" si="26"/>
        <v/>
      </c>
      <c r="BT44" s="41" t="str">
        <f t="shared" si="27"/>
        <v/>
      </c>
      <c r="BU44" s="41" t="str">
        <f t="shared" si="28"/>
        <v/>
      </c>
      <c r="BV44" s="41" t="str">
        <f t="shared" si="29"/>
        <v/>
      </c>
      <c r="BW44" s="41" t="str">
        <f t="shared" si="30"/>
        <v/>
      </c>
      <c r="BX44" s="41" t="str">
        <f t="shared" si="31"/>
        <v/>
      </c>
      <c r="BY44" s="41" t="str">
        <f t="shared" si="32"/>
        <v/>
      </c>
      <c r="BZ44" s="40" t="s">
        <v>32</v>
      </c>
      <c r="CA44" s="41">
        <f t="shared" si="33"/>
        <v>1.018</v>
      </c>
      <c r="CB44" s="35"/>
      <c r="CC44" s="36">
        <f>IF(D44&gt;Zisk!$D$10,"",E44*CA44)</f>
        <v>0</v>
      </c>
    </row>
    <row r="45" spans="2:81" x14ac:dyDescent="0.2">
      <c r="B45" s="28" t="str">
        <f>Zisk!B56</f>
        <v/>
      </c>
      <c r="C45" s="28">
        <f>Zisk!C56</f>
        <v>0</v>
      </c>
      <c r="D45" s="28">
        <f>Zisk!E56</f>
        <v>0</v>
      </c>
      <c r="E45" s="29">
        <f>Zisk!D56</f>
        <v>0</v>
      </c>
      <c r="F45" s="29"/>
      <c r="G45" s="28" t="str">
        <f t="shared" si="8"/>
        <v>(</v>
      </c>
      <c r="H45" s="28" t="str">
        <f t="shared" si="9"/>
        <v>1</v>
      </c>
      <c r="I45" s="28" t="str">
        <f t="shared" si="10"/>
        <v>+</v>
      </c>
      <c r="J45" s="30">
        <f>IF($D45&lt;=2021,VstupniParametry_SKRYT!$D$5,"")</f>
        <v>0.02</v>
      </c>
      <c r="K45" s="28" t="str">
        <f t="shared" si="11"/>
        <v>)</v>
      </c>
      <c r="L45" s="31">
        <f>IF($D45&lt;=2021,COUNTIF(Vypocet_SKRYT!T42:AS42,"&gt;=1"),"")</f>
        <v>0</v>
      </c>
      <c r="M45" s="32" t="str">
        <f t="shared" si="12"/>
        <v>x</v>
      </c>
      <c r="N45" s="28" t="str">
        <f t="shared" si="13"/>
        <v>(</v>
      </c>
      <c r="O45" s="28" t="str">
        <f t="shared" si="14"/>
        <v>1</v>
      </c>
      <c r="P45" s="28" t="str">
        <f t="shared" si="15"/>
        <v>+</v>
      </c>
      <c r="Q45" s="30">
        <f>IF($D45&lt;=2024,VstupniParametry_SKRYT!$D$6,"")</f>
        <v>0.06</v>
      </c>
      <c r="R45" s="28" t="str">
        <f t="shared" si="16"/>
        <v>)</v>
      </c>
      <c r="S45" s="31">
        <f>IF($D45&lt;=2024,COUNTIFS(Vypocet_SKRYT!AT42:AV42,"&gt;=1"),"")</f>
        <v>0</v>
      </c>
      <c r="T45" s="32" t="str">
        <f t="shared" si="17"/>
        <v>x</v>
      </c>
      <c r="U45" s="28" t="str">
        <f t="shared" si="18"/>
        <v>(</v>
      </c>
      <c r="V45" s="28" t="str">
        <f t="shared" si="19"/>
        <v>1</v>
      </c>
      <c r="W45" s="28" t="str">
        <f t="shared" si="20"/>
        <v>+</v>
      </c>
      <c r="X45" s="30">
        <f>IF($D45&lt;=2025,VstupniParametry_SKRYT!$D$9,"")</f>
        <v>1.7999999999999999E-2</v>
      </c>
      <c r="Y45" s="28" t="str">
        <f t="shared" si="21"/>
        <v>)</v>
      </c>
      <c r="Z45" s="31">
        <f>IF(AND(D45&lt;2025,2025&lt;=Zisk!$D$10),1,IF(D45=2025,0,""))</f>
        <v>1</v>
      </c>
      <c r="AA45" s="32" t="str">
        <f>IF(AND($D45&lt;=2025,Zisk!$D$10&gt;=2026),"x","")</f>
        <v/>
      </c>
      <c r="AB45" s="28" t="str">
        <f>IF(AND($D45&lt;=2026,Zisk!$D$10&gt;=2026),"(","")</f>
        <v/>
      </c>
      <c r="AC45" s="28" t="str">
        <f>IF(AND($D45&lt;=2026,Zisk!$D$10&gt;=2026),"1","")</f>
        <v/>
      </c>
      <c r="AD45" s="28" t="str">
        <f>IF(AND($D45&lt;=2026,Zisk!$D$10&gt;=2026),"+","")</f>
        <v/>
      </c>
      <c r="AE45" s="30" t="str">
        <f>IF(AND($D45&lt;=2026,Zisk!$D$10&gt;=2026),VstupniParametry_SKRYT!$D$10,"")</f>
        <v/>
      </c>
      <c r="AF45" s="28" t="str">
        <f>IF(AND($D45&lt;=2026,Zisk!$D$10&gt;=2026),")","")</f>
        <v/>
      </c>
      <c r="AG45" s="31" t="str">
        <f>IF(AND(D45&lt;2026,2026&lt;=Zisk!$D$10),1,IF(D45=2026,0,""))</f>
        <v/>
      </c>
      <c r="AH45" s="32" t="str">
        <f>IF(AND($D45&lt;=2026,Zisk!$D$10&gt;=2027),"x","")</f>
        <v/>
      </c>
      <c r="AI45" s="28" t="str">
        <f>IF(AND($D45&lt;=2027,Zisk!$D$10&gt;=2027),"(","")</f>
        <v/>
      </c>
      <c r="AJ45" s="28" t="str">
        <f>IF(AND($D45&lt;=2027,Zisk!$D$10&gt;=2027),"1","")</f>
        <v/>
      </c>
      <c r="AK45" s="28" t="str">
        <f>IF(AND($D45&lt;=2027,Zisk!$D$10&gt;=2027),"+","")</f>
        <v/>
      </c>
      <c r="AL45" s="30" t="str">
        <f>IF(AND($D45&lt;=2027,Zisk!$D$10&gt;=2027),VstupniParametry_SKRYT!$D$11,"")</f>
        <v/>
      </c>
      <c r="AM45" s="28" t="str">
        <f>IF(AND($D45&lt;=2027,Zisk!$D$10&gt;=2027),")","")</f>
        <v/>
      </c>
      <c r="AN45" s="31" t="str">
        <f>IF(AND(D45&lt;2027,2027&lt;=Zisk!$D$10),1,IF(D45=2027,0,""))</f>
        <v/>
      </c>
      <c r="AO45" s="32" t="str">
        <f>IF(AND($D45&lt;=2027,Zisk!$D$10&gt;=2028),"x","")</f>
        <v/>
      </c>
      <c r="AP45" s="28" t="str">
        <f>IF(AND($D45&lt;=2028,Zisk!$D$10&gt;=2028),"(","")</f>
        <v/>
      </c>
      <c r="AQ45" s="28" t="str">
        <f>IF(AND($D45&lt;=2028,Zisk!$D$10&gt;=2028),"1","")</f>
        <v/>
      </c>
      <c r="AR45" s="28" t="str">
        <f>IF(AND($D45&lt;=2028,Zisk!$D$10&gt;=2028),"+","")</f>
        <v/>
      </c>
      <c r="AS45" s="30" t="str">
        <f>IF(AND($D45&lt;=2028,Zisk!$D$10&gt;=2028),VstupniParametry_SKRYT!$D$12,"")</f>
        <v/>
      </c>
      <c r="AT45" s="28" t="str">
        <f>IF(AND($D45&lt;=2028,Zisk!$D$10&gt;=2028),")","")</f>
        <v/>
      </c>
      <c r="AU45" s="31" t="str">
        <f>IF(AND(D45&lt;2028,2028&lt;=Zisk!$D$10),1,IF(D45=2028,0,""))</f>
        <v/>
      </c>
      <c r="AV45" s="32" t="str">
        <f>IF(AND($D45&lt;=2028,Zisk!$D$10&gt;=2029),"x","")</f>
        <v/>
      </c>
      <c r="AW45" s="28" t="str">
        <f>IF(AND($D45&lt;=2029,Zisk!$D$10&gt;=2029),"(","")</f>
        <v/>
      </c>
      <c r="AX45" s="28" t="str">
        <f>IF(AND($D45&lt;=2029,Zisk!$D$10&gt;=2029),"1","")</f>
        <v/>
      </c>
      <c r="AY45" s="28" t="str">
        <f>IF(AND($D45&lt;=2029,Zisk!$D$10&gt;=2029),"+","")</f>
        <v/>
      </c>
      <c r="AZ45" s="30" t="str">
        <f>IF(AND($D45&lt;=2029,Zisk!$D$10&gt;=2029),VstupniParametry_SKRYT!$D$13,"")</f>
        <v/>
      </c>
      <c r="BA45" s="28" t="str">
        <f>IF(AND($D45&lt;=2029,Zisk!$D$10&gt;=2029),")","")</f>
        <v/>
      </c>
      <c r="BB45" s="31" t="str">
        <f>IF(AND(D45&lt;2029,2029&lt;=Zisk!$D$10),1,IF(D45=2029,0,""))</f>
        <v/>
      </c>
      <c r="BC45" s="32" t="str">
        <f>IF(AND($D45&lt;=2029,Zisk!$D$10&gt;=2030),"x","")</f>
        <v/>
      </c>
      <c r="BD45" s="28" t="str">
        <f>IF(AND($D45&lt;=2030,Zisk!$D$10&gt;=2030),"(","")</f>
        <v/>
      </c>
      <c r="BE45" s="28" t="str">
        <f>IF(AND($D45&lt;=2030,Zisk!$D$10&gt;=2030),"1","")</f>
        <v/>
      </c>
      <c r="BF45" s="28" t="str">
        <f>IF(AND($D45&lt;=2030,Zisk!$D$10&gt;=2030),"+","")</f>
        <v/>
      </c>
      <c r="BG45" s="30" t="str">
        <f>IF(AND($D45&lt;=2030,Zisk!$D$10&gt;=2030),VstupniParametry_SKRYT!$D$14,"")</f>
        <v/>
      </c>
      <c r="BH45" s="28" t="str">
        <f>IF(AND($D45&lt;=2030,Zisk!$D$10&gt;=2030),")","")</f>
        <v/>
      </c>
      <c r="BI45" s="31" t="str">
        <f>IF(AND(D45&lt;2030,2030&lt;=Zisk!$D$10),1,IF(D45=2030,0,""))</f>
        <v/>
      </c>
      <c r="BJ45" s="33" t="s">
        <v>32</v>
      </c>
      <c r="BK45" s="30">
        <f t="shared" si="34"/>
        <v>1</v>
      </c>
      <c r="BL45" s="28" t="str">
        <f t="shared" si="35"/>
        <v>x</v>
      </c>
      <c r="BM45" s="34">
        <f t="shared" si="36"/>
        <v>1</v>
      </c>
      <c r="BN45" s="30" t="str">
        <f t="shared" si="37"/>
        <v>x</v>
      </c>
      <c r="BO45" s="34">
        <f t="shared" si="22"/>
        <v>1.018</v>
      </c>
      <c r="BP45" s="34" t="str">
        <f t="shared" si="23"/>
        <v/>
      </c>
      <c r="BQ45" s="34" t="str">
        <f t="shared" si="24"/>
        <v/>
      </c>
      <c r="BR45" s="34" t="str">
        <f t="shared" si="25"/>
        <v/>
      </c>
      <c r="BS45" s="34" t="str">
        <f t="shared" si="26"/>
        <v/>
      </c>
      <c r="BT45" s="34" t="str">
        <f t="shared" si="27"/>
        <v/>
      </c>
      <c r="BU45" s="34" t="str">
        <f t="shared" si="28"/>
        <v/>
      </c>
      <c r="BV45" s="34" t="str">
        <f t="shared" si="29"/>
        <v/>
      </c>
      <c r="BW45" s="34" t="str">
        <f t="shared" si="30"/>
        <v/>
      </c>
      <c r="BX45" s="34" t="str">
        <f t="shared" si="31"/>
        <v/>
      </c>
      <c r="BY45" s="34" t="str">
        <f t="shared" si="32"/>
        <v/>
      </c>
      <c r="BZ45" s="33" t="s">
        <v>32</v>
      </c>
      <c r="CA45" s="34">
        <f t="shared" si="33"/>
        <v>1.018</v>
      </c>
      <c r="CB45" s="28"/>
      <c r="CC45" s="29">
        <f>IF(D45&gt;Zisk!$D$10,"",E45*CA45)</f>
        <v>0</v>
      </c>
    </row>
    <row r="46" spans="2:81" x14ac:dyDescent="0.2">
      <c r="B46" s="35" t="str">
        <f>Zisk!B57</f>
        <v/>
      </c>
      <c r="C46" s="35">
        <f>Zisk!C57</f>
        <v>0</v>
      </c>
      <c r="D46" s="35">
        <f>Zisk!E57</f>
        <v>0</v>
      </c>
      <c r="E46" s="36">
        <f>Zisk!D57</f>
        <v>0</v>
      </c>
      <c r="F46" s="36"/>
      <c r="G46" s="35" t="str">
        <f t="shared" si="8"/>
        <v>(</v>
      </c>
      <c r="H46" s="35" t="str">
        <f t="shared" si="9"/>
        <v>1</v>
      </c>
      <c r="I46" s="35" t="str">
        <f t="shared" si="10"/>
        <v>+</v>
      </c>
      <c r="J46" s="37">
        <f>IF($D46&lt;=2021,VstupniParametry_SKRYT!$D$5,"")</f>
        <v>0.02</v>
      </c>
      <c r="K46" s="35" t="str">
        <f t="shared" si="11"/>
        <v>)</v>
      </c>
      <c r="L46" s="38">
        <f>IF($D46&lt;=2021,COUNTIF(Vypocet_SKRYT!T43:AS43,"&gt;=1"),"")</f>
        <v>0</v>
      </c>
      <c r="M46" s="39" t="str">
        <f t="shared" si="12"/>
        <v>x</v>
      </c>
      <c r="N46" s="35" t="str">
        <f t="shared" si="13"/>
        <v>(</v>
      </c>
      <c r="O46" s="35" t="str">
        <f t="shared" si="14"/>
        <v>1</v>
      </c>
      <c r="P46" s="35" t="str">
        <f t="shared" si="15"/>
        <v>+</v>
      </c>
      <c r="Q46" s="37">
        <f>IF($D46&lt;=2024,VstupniParametry_SKRYT!$D$6,"")</f>
        <v>0.06</v>
      </c>
      <c r="R46" s="35" t="str">
        <f t="shared" si="16"/>
        <v>)</v>
      </c>
      <c r="S46" s="38">
        <f>IF($D46&lt;=2024,COUNTIFS(Vypocet_SKRYT!AT43:AV43,"&gt;=1"),"")</f>
        <v>0</v>
      </c>
      <c r="T46" s="39" t="str">
        <f t="shared" si="17"/>
        <v>x</v>
      </c>
      <c r="U46" s="35" t="str">
        <f t="shared" si="18"/>
        <v>(</v>
      </c>
      <c r="V46" s="35" t="str">
        <f t="shared" si="19"/>
        <v>1</v>
      </c>
      <c r="W46" s="35" t="str">
        <f t="shared" si="20"/>
        <v>+</v>
      </c>
      <c r="X46" s="37">
        <f>IF($D46&lt;=2025,VstupniParametry_SKRYT!$D$9,"")</f>
        <v>1.7999999999999999E-2</v>
      </c>
      <c r="Y46" s="35" t="str">
        <f t="shared" si="21"/>
        <v>)</v>
      </c>
      <c r="Z46" s="38">
        <f>IF(AND(D46&lt;2025,2025&lt;=Zisk!$D$10),1,IF(D46=2025,0,""))</f>
        <v>1</v>
      </c>
      <c r="AA46" s="39" t="str">
        <f>IF(AND($D46&lt;=2025,Zisk!$D$10&gt;=2026),"x","")</f>
        <v/>
      </c>
      <c r="AB46" s="35" t="str">
        <f>IF(AND($D46&lt;=2026,Zisk!$D$10&gt;=2026),"(","")</f>
        <v/>
      </c>
      <c r="AC46" s="35" t="str">
        <f>IF(AND($D46&lt;=2026,Zisk!$D$10&gt;=2026),"1","")</f>
        <v/>
      </c>
      <c r="AD46" s="35" t="str">
        <f>IF(AND($D46&lt;=2026,Zisk!$D$10&gt;=2026),"+","")</f>
        <v/>
      </c>
      <c r="AE46" s="37" t="str">
        <f>IF(AND($D46&lt;=2026,Zisk!$D$10&gt;=2026),VstupniParametry_SKRYT!$D$10,"")</f>
        <v/>
      </c>
      <c r="AF46" s="35" t="str">
        <f>IF(AND($D46&lt;=2026,Zisk!$D$10&gt;=2026),")","")</f>
        <v/>
      </c>
      <c r="AG46" s="38" t="str">
        <f>IF(AND(D46&lt;2026,2026&lt;=Zisk!$D$10),1,IF(D46=2026,0,""))</f>
        <v/>
      </c>
      <c r="AH46" s="39" t="str">
        <f>IF(AND($D46&lt;=2026,Zisk!$D$10&gt;=2027),"x","")</f>
        <v/>
      </c>
      <c r="AI46" s="35" t="str">
        <f>IF(AND($D46&lt;=2027,Zisk!$D$10&gt;=2027),"(","")</f>
        <v/>
      </c>
      <c r="AJ46" s="35" t="str">
        <f>IF(AND($D46&lt;=2027,Zisk!$D$10&gt;=2027),"1","")</f>
        <v/>
      </c>
      <c r="AK46" s="35" t="str">
        <f>IF(AND($D46&lt;=2027,Zisk!$D$10&gt;=2027),"+","")</f>
        <v/>
      </c>
      <c r="AL46" s="37" t="str">
        <f>IF(AND($D46&lt;=2027,Zisk!$D$10&gt;=2027),VstupniParametry_SKRYT!$D$11,"")</f>
        <v/>
      </c>
      <c r="AM46" s="35" t="str">
        <f>IF(AND($D46&lt;=2027,Zisk!$D$10&gt;=2027),")","")</f>
        <v/>
      </c>
      <c r="AN46" s="38" t="str">
        <f>IF(AND(D46&lt;2027,2027&lt;=Zisk!$D$10),1,IF(D46=2027,0,""))</f>
        <v/>
      </c>
      <c r="AO46" s="39" t="str">
        <f>IF(AND($D46&lt;=2027,Zisk!$D$10&gt;=2028),"x","")</f>
        <v/>
      </c>
      <c r="AP46" s="35" t="str">
        <f>IF(AND($D46&lt;=2028,Zisk!$D$10&gt;=2028),"(","")</f>
        <v/>
      </c>
      <c r="AQ46" s="35" t="str">
        <f>IF(AND($D46&lt;=2028,Zisk!$D$10&gt;=2028),"1","")</f>
        <v/>
      </c>
      <c r="AR46" s="35" t="str">
        <f>IF(AND($D46&lt;=2028,Zisk!$D$10&gt;=2028),"+","")</f>
        <v/>
      </c>
      <c r="AS46" s="37" t="str">
        <f>IF(AND($D46&lt;=2028,Zisk!$D$10&gt;=2028),VstupniParametry_SKRYT!$D$12,"")</f>
        <v/>
      </c>
      <c r="AT46" s="35" t="str">
        <f>IF(AND($D46&lt;=2028,Zisk!$D$10&gt;=2028),")","")</f>
        <v/>
      </c>
      <c r="AU46" s="38" t="str">
        <f>IF(AND(D46&lt;2028,2028&lt;=Zisk!$D$10),1,IF(D46=2028,0,""))</f>
        <v/>
      </c>
      <c r="AV46" s="39" t="str">
        <f>IF(AND($D46&lt;=2028,Zisk!$D$10&gt;=2029),"x","")</f>
        <v/>
      </c>
      <c r="AW46" s="35" t="str">
        <f>IF(AND($D46&lt;=2029,Zisk!$D$10&gt;=2029),"(","")</f>
        <v/>
      </c>
      <c r="AX46" s="35" t="str">
        <f>IF(AND($D46&lt;=2029,Zisk!$D$10&gt;=2029),"1","")</f>
        <v/>
      </c>
      <c r="AY46" s="35" t="str">
        <f>IF(AND($D46&lt;=2029,Zisk!$D$10&gt;=2029),"+","")</f>
        <v/>
      </c>
      <c r="AZ46" s="37" t="str">
        <f>IF(AND($D46&lt;=2029,Zisk!$D$10&gt;=2029),VstupniParametry_SKRYT!$D$13,"")</f>
        <v/>
      </c>
      <c r="BA46" s="35" t="str">
        <f>IF(AND($D46&lt;=2029,Zisk!$D$10&gt;=2029),")","")</f>
        <v/>
      </c>
      <c r="BB46" s="38" t="str">
        <f>IF(AND(D46&lt;2029,2029&lt;=Zisk!$D$10),1,IF(D46=2029,0,""))</f>
        <v/>
      </c>
      <c r="BC46" s="39" t="str">
        <f>IF(AND($D46&lt;=2029,Zisk!$D$10&gt;=2030),"x","")</f>
        <v/>
      </c>
      <c r="BD46" s="35" t="str">
        <f>IF(AND($D46&lt;=2030,Zisk!$D$10&gt;=2030),"(","")</f>
        <v/>
      </c>
      <c r="BE46" s="35" t="str">
        <f>IF(AND($D46&lt;=2030,Zisk!$D$10&gt;=2030),"1","")</f>
        <v/>
      </c>
      <c r="BF46" s="35" t="str">
        <f>IF(AND($D46&lt;=2030,Zisk!$D$10&gt;=2030),"+","")</f>
        <v/>
      </c>
      <c r="BG46" s="37" t="str">
        <f>IF(AND($D46&lt;=2030,Zisk!$D$10&gt;=2030),VstupniParametry_SKRYT!$D$14,"")</f>
        <v/>
      </c>
      <c r="BH46" s="35" t="str">
        <f>IF(AND($D46&lt;=2030,Zisk!$D$10&gt;=2030),")","")</f>
        <v/>
      </c>
      <c r="BI46" s="38" t="str">
        <f>IF(AND(D46&lt;2030,2030&lt;=Zisk!$D$10),1,IF(D46=2030,0,""))</f>
        <v/>
      </c>
      <c r="BJ46" s="40" t="s">
        <v>32</v>
      </c>
      <c r="BK46" s="37">
        <f t="shared" si="34"/>
        <v>1</v>
      </c>
      <c r="BL46" s="35" t="str">
        <f t="shared" si="35"/>
        <v>x</v>
      </c>
      <c r="BM46" s="41">
        <f t="shared" si="36"/>
        <v>1</v>
      </c>
      <c r="BN46" s="37" t="str">
        <f t="shared" si="37"/>
        <v>x</v>
      </c>
      <c r="BO46" s="41">
        <f t="shared" si="22"/>
        <v>1.018</v>
      </c>
      <c r="BP46" s="41" t="str">
        <f t="shared" si="23"/>
        <v/>
      </c>
      <c r="BQ46" s="41" t="str">
        <f t="shared" si="24"/>
        <v/>
      </c>
      <c r="BR46" s="41" t="str">
        <f t="shared" si="25"/>
        <v/>
      </c>
      <c r="BS46" s="41" t="str">
        <f t="shared" si="26"/>
        <v/>
      </c>
      <c r="BT46" s="41" t="str">
        <f t="shared" si="27"/>
        <v/>
      </c>
      <c r="BU46" s="41" t="str">
        <f t="shared" si="28"/>
        <v/>
      </c>
      <c r="BV46" s="41" t="str">
        <f t="shared" si="29"/>
        <v/>
      </c>
      <c r="BW46" s="41" t="str">
        <f t="shared" si="30"/>
        <v/>
      </c>
      <c r="BX46" s="41" t="str">
        <f t="shared" si="31"/>
        <v/>
      </c>
      <c r="BY46" s="41" t="str">
        <f t="shared" si="32"/>
        <v/>
      </c>
      <c r="BZ46" s="40" t="s">
        <v>32</v>
      </c>
      <c r="CA46" s="41">
        <f t="shared" si="33"/>
        <v>1.018</v>
      </c>
      <c r="CB46" s="35"/>
      <c r="CC46" s="36">
        <f>IF(D46&gt;Zisk!$D$10,"",E46*CA46)</f>
        <v>0</v>
      </c>
    </row>
    <row r="47" spans="2:81" x14ac:dyDescent="0.2">
      <c r="B47" s="28" t="str">
        <f>Zisk!B58</f>
        <v/>
      </c>
      <c r="C47" s="28">
        <f>Zisk!C58</f>
        <v>0</v>
      </c>
      <c r="D47" s="28">
        <f>Zisk!E58</f>
        <v>0</v>
      </c>
      <c r="E47" s="29">
        <f>Zisk!D58</f>
        <v>0</v>
      </c>
      <c r="F47" s="29"/>
      <c r="G47" s="28" t="str">
        <f t="shared" si="8"/>
        <v>(</v>
      </c>
      <c r="H47" s="28" t="str">
        <f t="shared" si="9"/>
        <v>1</v>
      </c>
      <c r="I47" s="28" t="str">
        <f t="shared" si="10"/>
        <v>+</v>
      </c>
      <c r="J47" s="30">
        <f>IF($D47&lt;=2021,VstupniParametry_SKRYT!$D$5,"")</f>
        <v>0.02</v>
      </c>
      <c r="K47" s="28" t="str">
        <f t="shared" si="11"/>
        <v>)</v>
      </c>
      <c r="L47" s="31">
        <f>IF($D47&lt;=2021,COUNTIF(Vypocet_SKRYT!T44:AS44,"&gt;=1"),"")</f>
        <v>0</v>
      </c>
      <c r="M47" s="32" t="str">
        <f t="shared" si="12"/>
        <v>x</v>
      </c>
      <c r="N47" s="28" t="str">
        <f t="shared" si="13"/>
        <v>(</v>
      </c>
      <c r="O47" s="28" t="str">
        <f t="shared" si="14"/>
        <v>1</v>
      </c>
      <c r="P47" s="28" t="str">
        <f t="shared" si="15"/>
        <v>+</v>
      </c>
      <c r="Q47" s="30">
        <f>IF($D47&lt;=2024,VstupniParametry_SKRYT!$D$6,"")</f>
        <v>0.06</v>
      </c>
      <c r="R47" s="28" t="str">
        <f t="shared" si="16"/>
        <v>)</v>
      </c>
      <c r="S47" s="31">
        <f>IF($D47&lt;=2024,COUNTIFS(Vypocet_SKRYT!AT44:AV44,"&gt;=1"),"")</f>
        <v>0</v>
      </c>
      <c r="T47" s="32" t="str">
        <f t="shared" si="17"/>
        <v>x</v>
      </c>
      <c r="U47" s="28" t="str">
        <f t="shared" si="18"/>
        <v>(</v>
      </c>
      <c r="V47" s="28" t="str">
        <f t="shared" si="19"/>
        <v>1</v>
      </c>
      <c r="W47" s="28" t="str">
        <f t="shared" si="20"/>
        <v>+</v>
      </c>
      <c r="X47" s="30">
        <f>IF($D47&lt;=2025,VstupniParametry_SKRYT!$D$9,"")</f>
        <v>1.7999999999999999E-2</v>
      </c>
      <c r="Y47" s="28" t="str">
        <f t="shared" si="21"/>
        <v>)</v>
      </c>
      <c r="Z47" s="31">
        <f>IF(AND(D47&lt;2025,2025&lt;=Zisk!$D$10),1,IF(D47=2025,0,""))</f>
        <v>1</v>
      </c>
      <c r="AA47" s="32" t="str">
        <f>IF(AND($D47&lt;=2025,Zisk!$D$10&gt;=2026),"x","")</f>
        <v/>
      </c>
      <c r="AB47" s="28" t="str">
        <f>IF(AND($D47&lt;=2026,Zisk!$D$10&gt;=2026),"(","")</f>
        <v/>
      </c>
      <c r="AC47" s="28" t="str">
        <f>IF(AND($D47&lt;=2026,Zisk!$D$10&gt;=2026),"1","")</f>
        <v/>
      </c>
      <c r="AD47" s="28" t="str">
        <f>IF(AND($D47&lt;=2026,Zisk!$D$10&gt;=2026),"+","")</f>
        <v/>
      </c>
      <c r="AE47" s="30" t="str">
        <f>IF(AND($D47&lt;=2026,Zisk!$D$10&gt;=2026),VstupniParametry_SKRYT!$D$10,"")</f>
        <v/>
      </c>
      <c r="AF47" s="28" t="str">
        <f>IF(AND($D47&lt;=2026,Zisk!$D$10&gt;=2026),")","")</f>
        <v/>
      </c>
      <c r="AG47" s="31" t="str">
        <f>IF(AND(D47&lt;2026,2026&lt;=Zisk!$D$10),1,IF(D47=2026,0,""))</f>
        <v/>
      </c>
      <c r="AH47" s="32" t="str">
        <f>IF(AND($D47&lt;=2026,Zisk!$D$10&gt;=2027),"x","")</f>
        <v/>
      </c>
      <c r="AI47" s="28" t="str">
        <f>IF(AND($D47&lt;=2027,Zisk!$D$10&gt;=2027),"(","")</f>
        <v/>
      </c>
      <c r="AJ47" s="28" t="str">
        <f>IF(AND($D47&lt;=2027,Zisk!$D$10&gt;=2027),"1","")</f>
        <v/>
      </c>
      <c r="AK47" s="28" t="str">
        <f>IF(AND($D47&lt;=2027,Zisk!$D$10&gt;=2027),"+","")</f>
        <v/>
      </c>
      <c r="AL47" s="30" t="str">
        <f>IF(AND($D47&lt;=2027,Zisk!$D$10&gt;=2027),VstupniParametry_SKRYT!$D$11,"")</f>
        <v/>
      </c>
      <c r="AM47" s="28" t="str">
        <f>IF(AND($D47&lt;=2027,Zisk!$D$10&gt;=2027),")","")</f>
        <v/>
      </c>
      <c r="AN47" s="31" t="str">
        <f>IF(AND(D47&lt;2027,2027&lt;=Zisk!$D$10),1,IF(D47=2027,0,""))</f>
        <v/>
      </c>
      <c r="AO47" s="32" t="str">
        <f>IF(AND($D47&lt;=2027,Zisk!$D$10&gt;=2028),"x","")</f>
        <v/>
      </c>
      <c r="AP47" s="28" t="str">
        <f>IF(AND($D47&lt;=2028,Zisk!$D$10&gt;=2028),"(","")</f>
        <v/>
      </c>
      <c r="AQ47" s="28" t="str">
        <f>IF(AND($D47&lt;=2028,Zisk!$D$10&gt;=2028),"1","")</f>
        <v/>
      </c>
      <c r="AR47" s="28" t="str">
        <f>IF(AND($D47&lt;=2028,Zisk!$D$10&gt;=2028),"+","")</f>
        <v/>
      </c>
      <c r="AS47" s="30" t="str">
        <f>IF(AND($D47&lt;=2028,Zisk!$D$10&gt;=2028),VstupniParametry_SKRYT!$D$12,"")</f>
        <v/>
      </c>
      <c r="AT47" s="28" t="str">
        <f>IF(AND($D47&lt;=2028,Zisk!$D$10&gt;=2028),")","")</f>
        <v/>
      </c>
      <c r="AU47" s="31" t="str">
        <f>IF(AND(D47&lt;2028,2028&lt;=Zisk!$D$10),1,IF(D47=2028,0,""))</f>
        <v/>
      </c>
      <c r="AV47" s="32" t="str">
        <f>IF(AND($D47&lt;=2028,Zisk!$D$10&gt;=2029),"x","")</f>
        <v/>
      </c>
      <c r="AW47" s="28" t="str">
        <f>IF(AND($D47&lt;=2029,Zisk!$D$10&gt;=2029),"(","")</f>
        <v/>
      </c>
      <c r="AX47" s="28" t="str">
        <f>IF(AND($D47&lt;=2029,Zisk!$D$10&gt;=2029),"1","")</f>
        <v/>
      </c>
      <c r="AY47" s="28" t="str">
        <f>IF(AND($D47&lt;=2029,Zisk!$D$10&gt;=2029),"+","")</f>
        <v/>
      </c>
      <c r="AZ47" s="30" t="str">
        <f>IF(AND($D47&lt;=2029,Zisk!$D$10&gt;=2029),VstupniParametry_SKRYT!$D$13,"")</f>
        <v/>
      </c>
      <c r="BA47" s="28" t="str">
        <f>IF(AND($D47&lt;=2029,Zisk!$D$10&gt;=2029),")","")</f>
        <v/>
      </c>
      <c r="BB47" s="31" t="str">
        <f>IF(AND(D47&lt;2029,2029&lt;=Zisk!$D$10),1,IF(D47=2029,0,""))</f>
        <v/>
      </c>
      <c r="BC47" s="32" t="str">
        <f>IF(AND($D47&lt;=2029,Zisk!$D$10&gt;=2030),"x","")</f>
        <v/>
      </c>
      <c r="BD47" s="28" t="str">
        <f>IF(AND($D47&lt;=2030,Zisk!$D$10&gt;=2030),"(","")</f>
        <v/>
      </c>
      <c r="BE47" s="28" t="str">
        <f>IF(AND($D47&lt;=2030,Zisk!$D$10&gt;=2030),"1","")</f>
        <v/>
      </c>
      <c r="BF47" s="28" t="str">
        <f>IF(AND($D47&lt;=2030,Zisk!$D$10&gt;=2030),"+","")</f>
        <v/>
      </c>
      <c r="BG47" s="30" t="str">
        <f>IF(AND($D47&lt;=2030,Zisk!$D$10&gt;=2030),VstupniParametry_SKRYT!$D$14,"")</f>
        <v/>
      </c>
      <c r="BH47" s="28" t="str">
        <f>IF(AND($D47&lt;=2030,Zisk!$D$10&gt;=2030),")","")</f>
        <v/>
      </c>
      <c r="BI47" s="31" t="str">
        <f>IF(AND(D47&lt;2030,2030&lt;=Zisk!$D$10),1,IF(D47=2030,0,""))</f>
        <v/>
      </c>
      <c r="BJ47" s="33" t="s">
        <v>32</v>
      </c>
      <c r="BK47" s="30">
        <f t="shared" si="34"/>
        <v>1</v>
      </c>
      <c r="BL47" s="28" t="str">
        <f t="shared" si="35"/>
        <v>x</v>
      </c>
      <c r="BM47" s="34">
        <f t="shared" si="36"/>
        <v>1</v>
      </c>
      <c r="BN47" s="30" t="str">
        <f t="shared" si="37"/>
        <v>x</v>
      </c>
      <c r="BO47" s="34">
        <f t="shared" si="22"/>
        <v>1.018</v>
      </c>
      <c r="BP47" s="34" t="str">
        <f t="shared" si="23"/>
        <v/>
      </c>
      <c r="BQ47" s="34" t="str">
        <f t="shared" si="24"/>
        <v/>
      </c>
      <c r="BR47" s="34" t="str">
        <f t="shared" si="25"/>
        <v/>
      </c>
      <c r="BS47" s="34" t="str">
        <f t="shared" si="26"/>
        <v/>
      </c>
      <c r="BT47" s="34" t="str">
        <f t="shared" si="27"/>
        <v/>
      </c>
      <c r="BU47" s="34" t="str">
        <f t="shared" si="28"/>
        <v/>
      </c>
      <c r="BV47" s="34" t="str">
        <f t="shared" si="29"/>
        <v/>
      </c>
      <c r="BW47" s="34" t="str">
        <f t="shared" si="30"/>
        <v/>
      </c>
      <c r="BX47" s="34" t="str">
        <f t="shared" si="31"/>
        <v/>
      </c>
      <c r="BY47" s="34" t="str">
        <f t="shared" si="32"/>
        <v/>
      </c>
      <c r="BZ47" s="33" t="s">
        <v>32</v>
      </c>
      <c r="CA47" s="34">
        <f t="shared" si="33"/>
        <v>1.018</v>
      </c>
      <c r="CB47" s="28"/>
      <c r="CC47" s="29">
        <f>IF(D47&gt;Zisk!$D$10,"",E47*CA47)</f>
        <v>0</v>
      </c>
    </row>
    <row r="48" spans="2:81" x14ac:dyDescent="0.2">
      <c r="B48" s="35" t="str">
        <f>Zisk!B59</f>
        <v/>
      </c>
      <c r="C48" s="35">
        <f>Zisk!C59</f>
        <v>0</v>
      </c>
      <c r="D48" s="35">
        <f>Zisk!E59</f>
        <v>0</v>
      </c>
      <c r="E48" s="36">
        <f>Zisk!D59</f>
        <v>0</v>
      </c>
      <c r="F48" s="36"/>
      <c r="G48" s="35" t="str">
        <f t="shared" si="8"/>
        <v>(</v>
      </c>
      <c r="H48" s="35" t="str">
        <f t="shared" si="9"/>
        <v>1</v>
      </c>
      <c r="I48" s="35" t="str">
        <f t="shared" si="10"/>
        <v>+</v>
      </c>
      <c r="J48" s="37">
        <f>IF($D48&lt;=2021,VstupniParametry_SKRYT!$D$5,"")</f>
        <v>0.02</v>
      </c>
      <c r="K48" s="35" t="str">
        <f t="shared" si="11"/>
        <v>)</v>
      </c>
      <c r="L48" s="38">
        <f>IF($D48&lt;=2021,COUNTIF(Vypocet_SKRYT!T45:AS45,"&gt;=1"),"")</f>
        <v>0</v>
      </c>
      <c r="M48" s="39" t="str">
        <f t="shared" si="12"/>
        <v>x</v>
      </c>
      <c r="N48" s="35" t="str">
        <f t="shared" si="13"/>
        <v>(</v>
      </c>
      <c r="O48" s="35" t="str">
        <f t="shared" si="14"/>
        <v>1</v>
      </c>
      <c r="P48" s="35" t="str">
        <f t="shared" si="15"/>
        <v>+</v>
      </c>
      <c r="Q48" s="37">
        <f>IF($D48&lt;=2024,VstupniParametry_SKRYT!$D$6,"")</f>
        <v>0.06</v>
      </c>
      <c r="R48" s="35" t="str">
        <f t="shared" si="16"/>
        <v>)</v>
      </c>
      <c r="S48" s="38">
        <f>IF($D48&lt;=2024,COUNTIFS(Vypocet_SKRYT!AT45:AV45,"&gt;=1"),"")</f>
        <v>0</v>
      </c>
      <c r="T48" s="39" t="str">
        <f t="shared" si="17"/>
        <v>x</v>
      </c>
      <c r="U48" s="35" t="str">
        <f t="shared" si="18"/>
        <v>(</v>
      </c>
      <c r="V48" s="35" t="str">
        <f t="shared" si="19"/>
        <v>1</v>
      </c>
      <c r="W48" s="35" t="str">
        <f t="shared" si="20"/>
        <v>+</v>
      </c>
      <c r="X48" s="37">
        <f>IF($D48&lt;=2025,VstupniParametry_SKRYT!$D$9,"")</f>
        <v>1.7999999999999999E-2</v>
      </c>
      <c r="Y48" s="35" t="str">
        <f t="shared" si="21"/>
        <v>)</v>
      </c>
      <c r="Z48" s="38">
        <f>IF(AND(D48&lt;2025,2025&lt;=Zisk!$D$10),1,IF(D48=2025,0,""))</f>
        <v>1</v>
      </c>
      <c r="AA48" s="39" t="str">
        <f>IF(AND($D48&lt;=2025,Zisk!$D$10&gt;=2026),"x","")</f>
        <v/>
      </c>
      <c r="AB48" s="35" t="str">
        <f>IF(AND($D48&lt;=2026,Zisk!$D$10&gt;=2026),"(","")</f>
        <v/>
      </c>
      <c r="AC48" s="35" t="str">
        <f>IF(AND($D48&lt;=2026,Zisk!$D$10&gt;=2026),"1","")</f>
        <v/>
      </c>
      <c r="AD48" s="35" t="str">
        <f>IF(AND($D48&lt;=2026,Zisk!$D$10&gt;=2026),"+","")</f>
        <v/>
      </c>
      <c r="AE48" s="37" t="str">
        <f>IF(AND($D48&lt;=2026,Zisk!$D$10&gt;=2026),VstupniParametry_SKRYT!$D$10,"")</f>
        <v/>
      </c>
      <c r="AF48" s="35" t="str">
        <f>IF(AND($D48&lt;=2026,Zisk!$D$10&gt;=2026),")","")</f>
        <v/>
      </c>
      <c r="AG48" s="38" t="str">
        <f>IF(AND(D48&lt;2026,2026&lt;=Zisk!$D$10),1,IF(D48=2026,0,""))</f>
        <v/>
      </c>
      <c r="AH48" s="39" t="str">
        <f>IF(AND($D48&lt;=2026,Zisk!$D$10&gt;=2027),"x","")</f>
        <v/>
      </c>
      <c r="AI48" s="35" t="str">
        <f>IF(AND($D48&lt;=2027,Zisk!$D$10&gt;=2027),"(","")</f>
        <v/>
      </c>
      <c r="AJ48" s="35" t="str">
        <f>IF(AND($D48&lt;=2027,Zisk!$D$10&gt;=2027),"1","")</f>
        <v/>
      </c>
      <c r="AK48" s="35" t="str">
        <f>IF(AND($D48&lt;=2027,Zisk!$D$10&gt;=2027),"+","")</f>
        <v/>
      </c>
      <c r="AL48" s="37" t="str">
        <f>IF(AND($D48&lt;=2027,Zisk!$D$10&gt;=2027),VstupniParametry_SKRYT!$D$11,"")</f>
        <v/>
      </c>
      <c r="AM48" s="35" t="str">
        <f>IF(AND($D48&lt;=2027,Zisk!$D$10&gt;=2027),")","")</f>
        <v/>
      </c>
      <c r="AN48" s="38" t="str">
        <f>IF(AND(D48&lt;2027,2027&lt;=Zisk!$D$10),1,IF(D48=2027,0,""))</f>
        <v/>
      </c>
      <c r="AO48" s="39" t="str">
        <f>IF(AND($D48&lt;=2027,Zisk!$D$10&gt;=2028),"x","")</f>
        <v/>
      </c>
      <c r="AP48" s="35" t="str">
        <f>IF(AND($D48&lt;=2028,Zisk!$D$10&gt;=2028),"(","")</f>
        <v/>
      </c>
      <c r="AQ48" s="35" t="str">
        <f>IF(AND($D48&lt;=2028,Zisk!$D$10&gt;=2028),"1","")</f>
        <v/>
      </c>
      <c r="AR48" s="35" t="str">
        <f>IF(AND($D48&lt;=2028,Zisk!$D$10&gt;=2028),"+","")</f>
        <v/>
      </c>
      <c r="AS48" s="37" t="str">
        <f>IF(AND($D48&lt;=2028,Zisk!$D$10&gt;=2028),VstupniParametry_SKRYT!$D$12,"")</f>
        <v/>
      </c>
      <c r="AT48" s="35" t="str">
        <f>IF(AND($D48&lt;=2028,Zisk!$D$10&gt;=2028),")","")</f>
        <v/>
      </c>
      <c r="AU48" s="38" t="str">
        <f>IF(AND(D48&lt;2028,2028&lt;=Zisk!$D$10),1,IF(D48=2028,0,""))</f>
        <v/>
      </c>
      <c r="AV48" s="39" t="str">
        <f>IF(AND($D48&lt;=2028,Zisk!$D$10&gt;=2029),"x","")</f>
        <v/>
      </c>
      <c r="AW48" s="35" t="str">
        <f>IF(AND($D48&lt;=2029,Zisk!$D$10&gt;=2029),"(","")</f>
        <v/>
      </c>
      <c r="AX48" s="35" t="str">
        <f>IF(AND($D48&lt;=2029,Zisk!$D$10&gt;=2029),"1","")</f>
        <v/>
      </c>
      <c r="AY48" s="35" t="str">
        <f>IF(AND($D48&lt;=2029,Zisk!$D$10&gt;=2029),"+","")</f>
        <v/>
      </c>
      <c r="AZ48" s="37" t="str">
        <f>IF(AND($D48&lt;=2029,Zisk!$D$10&gt;=2029),VstupniParametry_SKRYT!$D$13,"")</f>
        <v/>
      </c>
      <c r="BA48" s="35" t="str">
        <f>IF(AND($D48&lt;=2029,Zisk!$D$10&gt;=2029),")","")</f>
        <v/>
      </c>
      <c r="BB48" s="38" t="str">
        <f>IF(AND(D48&lt;2029,2029&lt;=Zisk!$D$10),1,IF(D48=2029,0,""))</f>
        <v/>
      </c>
      <c r="BC48" s="39" t="str">
        <f>IF(AND($D48&lt;=2029,Zisk!$D$10&gt;=2030),"x","")</f>
        <v/>
      </c>
      <c r="BD48" s="35" t="str">
        <f>IF(AND($D48&lt;=2030,Zisk!$D$10&gt;=2030),"(","")</f>
        <v/>
      </c>
      <c r="BE48" s="35" t="str">
        <f>IF(AND($D48&lt;=2030,Zisk!$D$10&gt;=2030),"1","")</f>
        <v/>
      </c>
      <c r="BF48" s="35" t="str">
        <f>IF(AND($D48&lt;=2030,Zisk!$D$10&gt;=2030),"+","")</f>
        <v/>
      </c>
      <c r="BG48" s="37" t="str">
        <f>IF(AND($D48&lt;=2030,Zisk!$D$10&gt;=2030),VstupniParametry_SKRYT!$D$14,"")</f>
        <v/>
      </c>
      <c r="BH48" s="35" t="str">
        <f>IF(AND($D48&lt;=2030,Zisk!$D$10&gt;=2030),")","")</f>
        <v/>
      </c>
      <c r="BI48" s="38" t="str">
        <f>IF(AND(D48&lt;2030,2030&lt;=Zisk!$D$10),1,IF(D48=2030,0,""))</f>
        <v/>
      </c>
      <c r="BJ48" s="40" t="s">
        <v>32</v>
      </c>
      <c r="BK48" s="37">
        <f t="shared" si="34"/>
        <v>1</v>
      </c>
      <c r="BL48" s="35" t="str">
        <f t="shared" si="35"/>
        <v>x</v>
      </c>
      <c r="BM48" s="41">
        <f t="shared" si="36"/>
        <v>1</v>
      </c>
      <c r="BN48" s="37" t="str">
        <f t="shared" si="37"/>
        <v>x</v>
      </c>
      <c r="BO48" s="41">
        <f t="shared" si="22"/>
        <v>1.018</v>
      </c>
      <c r="BP48" s="41" t="str">
        <f t="shared" si="23"/>
        <v/>
      </c>
      <c r="BQ48" s="41" t="str">
        <f t="shared" si="24"/>
        <v/>
      </c>
      <c r="BR48" s="41" t="str">
        <f t="shared" si="25"/>
        <v/>
      </c>
      <c r="BS48" s="41" t="str">
        <f t="shared" si="26"/>
        <v/>
      </c>
      <c r="BT48" s="41" t="str">
        <f t="shared" si="27"/>
        <v/>
      </c>
      <c r="BU48" s="41" t="str">
        <f t="shared" si="28"/>
        <v/>
      </c>
      <c r="BV48" s="41" t="str">
        <f t="shared" si="29"/>
        <v/>
      </c>
      <c r="BW48" s="41" t="str">
        <f t="shared" si="30"/>
        <v/>
      </c>
      <c r="BX48" s="41" t="str">
        <f t="shared" si="31"/>
        <v/>
      </c>
      <c r="BY48" s="41" t="str">
        <f t="shared" si="32"/>
        <v/>
      </c>
      <c r="BZ48" s="40" t="s">
        <v>32</v>
      </c>
      <c r="CA48" s="41">
        <f t="shared" si="33"/>
        <v>1.018</v>
      </c>
      <c r="CB48" s="35"/>
      <c r="CC48" s="36">
        <f>IF(D48&gt;Zisk!$D$10,"",E48*CA48)</f>
        <v>0</v>
      </c>
    </row>
    <row r="49" spans="2:81" x14ac:dyDescent="0.2">
      <c r="B49" s="28" t="str">
        <f>Zisk!B60</f>
        <v/>
      </c>
      <c r="C49" s="28">
        <f>Zisk!C60</f>
        <v>0</v>
      </c>
      <c r="D49" s="28">
        <f>Zisk!E60</f>
        <v>0</v>
      </c>
      <c r="E49" s="29">
        <f>Zisk!D60</f>
        <v>0</v>
      </c>
      <c r="F49" s="29"/>
      <c r="G49" s="28" t="str">
        <f t="shared" si="8"/>
        <v>(</v>
      </c>
      <c r="H49" s="28" t="str">
        <f t="shared" si="9"/>
        <v>1</v>
      </c>
      <c r="I49" s="28" t="str">
        <f t="shared" si="10"/>
        <v>+</v>
      </c>
      <c r="J49" s="30">
        <f>IF($D49&lt;=2021,VstupniParametry_SKRYT!$D$5,"")</f>
        <v>0.02</v>
      </c>
      <c r="K49" s="28" t="str">
        <f t="shared" si="11"/>
        <v>)</v>
      </c>
      <c r="L49" s="31">
        <f>IF($D49&lt;=2021,COUNTIF(Vypocet_SKRYT!T46:AS46,"&gt;=1"),"")</f>
        <v>0</v>
      </c>
      <c r="M49" s="32" t="str">
        <f t="shared" si="12"/>
        <v>x</v>
      </c>
      <c r="N49" s="28" t="str">
        <f t="shared" si="13"/>
        <v>(</v>
      </c>
      <c r="O49" s="28" t="str">
        <f t="shared" si="14"/>
        <v>1</v>
      </c>
      <c r="P49" s="28" t="str">
        <f t="shared" si="15"/>
        <v>+</v>
      </c>
      <c r="Q49" s="30">
        <f>IF($D49&lt;=2024,VstupniParametry_SKRYT!$D$6,"")</f>
        <v>0.06</v>
      </c>
      <c r="R49" s="28" t="str">
        <f t="shared" si="16"/>
        <v>)</v>
      </c>
      <c r="S49" s="31">
        <f>IF($D49&lt;=2024,COUNTIFS(Vypocet_SKRYT!AT46:AV46,"&gt;=1"),"")</f>
        <v>0</v>
      </c>
      <c r="T49" s="32" t="str">
        <f t="shared" si="17"/>
        <v>x</v>
      </c>
      <c r="U49" s="28" t="str">
        <f t="shared" si="18"/>
        <v>(</v>
      </c>
      <c r="V49" s="28" t="str">
        <f t="shared" si="19"/>
        <v>1</v>
      </c>
      <c r="W49" s="28" t="str">
        <f t="shared" si="20"/>
        <v>+</v>
      </c>
      <c r="X49" s="30">
        <f>IF($D49&lt;=2025,VstupniParametry_SKRYT!$D$9,"")</f>
        <v>1.7999999999999999E-2</v>
      </c>
      <c r="Y49" s="28" t="str">
        <f t="shared" si="21"/>
        <v>)</v>
      </c>
      <c r="Z49" s="31">
        <f>IF(AND(D49&lt;2025,2025&lt;=Zisk!$D$10),1,IF(D49=2025,0,""))</f>
        <v>1</v>
      </c>
      <c r="AA49" s="32" t="str">
        <f>IF(AND($D49&lt;=2025,Zisk!$D$10&gt;=2026),"x","")</f>
        <v/>
      </c>
      <c r="AB49" s="28" t="str">
        <f>IF(AND($D49&lt;=2026,Zisk!$D$10&gt;=2026),"(","")</f>
        <v/>
      </c>
      <c r="AC49" s="28" t="str">
        <f>IF(AND($D49&lt;=2026,Zisk!$D$10&gt;=2026),"1","")</f>
        <v/>
      </c>
      <c r="AD49" s="28" t="str">
        <f>IF(AND($D49&lt;=2026,Zisk!$D$10&gt;=2026),"+","")</f>
        <v/>
      </c>
      <c r="AE49" s="30" t="str">
        <f>IF(AND($D49&lt;=2026,Zisk!$D$10&gt;=2026),VstupniParametry_SKRYT!$D$10,"")</f>
        <v/>
      </c>
      <c r="AF49" s="28" t="str">
        <f>IF(AND($D49&lt;=2026,Zisk!$D$10&gt;=2026),")","")</f>
        <v/>
      </c>
      <c r="AG49" s="31" t="str">
        <f>IF(AND(D49&lt;2026,2026&lt;=Zisk!$D$10),1,IF(D49=2026,0,""))</f>
        <v/>
      </c>
      <c r="AH49" s="32" t="str">
        <f>IF(AND($D49&lt;=2026,Zisk!$D$10&gt;=2027),"x","")</f>
        <v/>
      </c>
      <c r="AI49" s="28" t="str">
        <f>IF(AND($D49&lt;=2027,Zisk!$D$10&gt;=2027),"(","")</f>
        <v/>
      </c>
      <c r="AJ49" s="28" t="str">
        <f>IF(AND($D49&lt;=2027,Zisk!$D$10&gt;=2027),"1","")</f>
        <v/>
      </c>
      <c r="AK49" s="28" t="str">
        <f>IF(AND($D49&lt;=2027,Zisk!$D$10&gt;=2027),"+","")</f>
        <v/>
      </c>
      <c r="AL49" s="30" t="str">
        <f>IF(AND($D49&lt;=2027,Zisk!$D$10&gt;=2027),VstupniParametry_SKRYT!$D$11,"")</f>
        <v/>
      </c>
      <c r="AM49" s="28" t="str">
        <f>IF(AND($D49&lt;=2027,Zisk!$D$10&gt;=2027),")","")</f>
        <v/>
      </c>
      <c r="AN49" s="31" t="str">
        <f>IF(AND(D49&lt;2027,2027&lt;=Zisk!$D$10),1,IF(D49=2027,0,""))</f>
        <v/>
      </c>
      <c r="AO49" s="32" t="str">
        <f>IF(AND($D49&lt;=2027,Zisk!$D$10&gt;=2028),"x","")</f>
        <v/>
      </c>
      <c r="AP49" s="28" t="str">
        <f>IF(AND($D49&lt;=2028,Zisk!$D$10&gt;=2028),"(","")</f>
        <v/>
      </c>
      <c r="AQ49" s="28" t="str">
        <f>IF(AND($D49&lt;=2028,Zisk!$D$10&gt;=2028),"1","")</f>
        <v/>
      </c>
      <c r="AR49" s="28" t="str">
        <f>IF(AND($D49&lt;=2028,Zisk!$D$10&gt;=2028),"+","")</f>
        <v/>
      </c>
      <c r="AS49" s="30" t="str">
        <f>IF(AND($D49&lt;=2028,Zisk!$D$10&gt;=2028),VstupniParametry_SKRYT!$D$12,"")</f>
        <v/>
      </c>
      <c r="AT49" s="28" t="str">
        <f>IF(AND($D49&lt;=2028,Zisk!$D$10&gt;=2028),")","")</f>
        <v/>
      </c>
      <c r="AU49" s="31" t="str">
        <f>IF(AND(D49&lt;2028,2028&lt;=Zisk!$D$10),1,IF(D49=2028,0,""))</f>
        <v/>
      </c>
      <c r="AV49" s="32" t="str">
        <f>IF(AND($D49&lt;=2028,Zisk!$D$10&gt;=2029),"x","")</f>
        <v/>
      </c>
      <c r="AW49" s="28" t="str">
        <f>IF(AND($D49&lt;=2029,Zisk!$D$10&gt;=2029),"(","")</f>
        <v/>
      </c>
      <c r="AX49" s="28" t="str">
        <f>IF(AND($D49&lt;=2029,Zisk!$D$10&gt;=2029),"1","")</f>
        <v/>
      </c>
      <c r="AY49" s="28" t="str">
        <f>IF(AND($D49&lt;=2029,Zisk!$D$10&gt;=2029),"+","")</f>
        <v/>
      </c>
      <c r="AZ49" s="30" t="str">
        <f>IF(AND($D49&lt;=2029,Zisk!$D$10&gt;=2029),VstupniParametry_SKRYT!$D$13,"")</f>
        <v/>
      </c>
      <c r="BA49" s="28" t="str">
        <f>IF(AND($D49&lt;=2029,Zisk!$D$10&gt;=2029),")","")</f>
        <v/>
      </c>
      <c r="BB49" s="31" t="str">
        <f>IF(AND(D49&lt;2029,2029&lt;=Zisk!$D$10),1,IF(D49=2029,0,""))</f>
        <v/>
      </c>
      <c r="BC49" s="32" t="str">
        <f>IF(AND($D49&lt;=2029,Zisk!$D$10&gt;=2030),"x","")</f>
        <v/>
      </c>
      <c r="BD49" s="28" t="str">
        <f>IF(AND($D49&lt;=2030,Zisk!$D$10&gt;=2030),"(","")</f>
        <v/>
      </c>
      <c r="BE49" s="28" t="str">
        <f>IF(AND($D49&lt;=2030,Zisk!$D$10&gt;=2030),"1","")</f>
        <v/>
      </c>
      <c r="BF49" s="28" t="str">
        <f>IF(AND($D49&lt;=2030,Zisk!$D$10&gt;=2030),"+","")</f>
        <v/>
      </c>
      <c r="BG49" s="30" t="str">
        <f>IF(AND($D49&lt;=2030,Zisk!$D$10&gt;=2030),VstupniParametry_SKRYT!$D$14,"")</f>
        <v/>
      </c>
      <c r="BH49" s="28" t="str">
        <f>IF(AND($D49&lt;=2030,Zisk!$D$10&gt;=2030),")","")</f>
        <v/>
      </c>
      <c r="BI49" s="31" t="str">
        <f>IF(AND(D49&lt;2030,2030&lt;=Zisk!$D$10),1,IF(D49=2030,0,""))</f>
        <v/>
      </c>
      <c r="BJ49" s="33" t="s">
        <v>32</v>
      </c>
      <c r="BK49" s="30">
        <f t="shared" si="34"/>
        <v>1</v>
      </c>
      <c r="BL49" s="28" t="str">
        <f t="shared" si="35"/>
        <v>x</v>
      </c>
      <c r="BM49" s="34">
        <f t="shared" si="36"/>
        <v>1</v>
      </c>
      <c r="BN49" s="30" t="str">
        <f t="shared" si="37"/>
        <v>x</v>
      </c>
      <c r="BO49" s="34">
        <f t="shared" si="22"/>
        <v>1.018</v>
      </c>
      <c r="BP49" s="34" t="str">
        <f t="shared" si="23"/>
        <v/>
      </c>
      <c r="BQ49" s="34" t="str">
        <f t="shared" si="24"/>
        <v/>
      </c>
      <c r="BR49" s="34" t="str">
        <f t="shared" si="25"/>
        <v/>
      </c>
      <c r="BS49" s="34" t="str">
        <f t="shared" si="26"/>
        <v/>
      </c>
      <c r="BT49" s="34" t="str">
        <f t="shared" si="27"/>
        <v/>
      </c>
      <c r="BU49" s="34" t="str">
        <f t="shared" si="28"/>
        <v/>
      </c>
      <c r="BV49" s="34" t="str">
        <f t="shared" si="29"/>
        <v/>
      </c>
      <c r="BW49" s="34" t="str">
        <f t="shared" si="30"/>
        <v/>
      </c>
      <c r="BX49" s="34" t="str">
        <f t="shared" si="31"/>
        <v/>
      </c>
      <c r="BY49" s="34" t="str">
        <f t="shared" si="32"/>
        <v/>
      </c>
      <c r="BZ49" s="33" t="s">
        <v>32</v>
      </c>
      <c r="CA49" s="34">
        <f t="shared" si="33"/>
        <v>1.018</v>
      </c>
      <c r="CB49" s="28"/>
      <c r="CC49" s="29">
        <f>IF(D49&gt;Zisk!$D$10,"",E49*CA49)</f>
        <v>0</v>
      </c>
    </row>
    <row r="50" spans="2:81" x14ac:dyDescent="0.2">
      <c r="B50" s="35" t="str">
        <f>Zisk!B61</f>
        <v/>
      </c>
      <c r="C50" s="35">
        <f>Zisk!C61</f>
        <v>0</v>
      </c>
      <c r="D50" s="35">
        <f>Zisk!E61</f>
        <v>0</v>
      </c>
      <c r="E50" s="36">
        <f>Zisk!D61</f>
        <v>0</v>
      </c>
      <c r="F50" s="36"/>
      <c r="G50" s="35" t="str">
        <f t="shared" si="8"/>
        <v>(</v>
      </c>
      <c r="H50" s="35" t="str">
        <f t="shared" si="9"/>
        <v>1</v>
      </c>
      <c r="I50" s="35" t="str">
        <f t="shared" si="10"/>
        <v>+</v>
      </c>
      <c r="J50" s="37">
        <f>IF($D50&lt;=2021,VstupniParametry_SKRYT!$D$5,"")</f>
        <v>0.02</v>
      </c>
      <c r="K50" s="35" t="str">
        <f t="shared" si="11"/>
        <v>)</v>
      </c>
      <c r="L50" s="38">
        <f>IF($D50&lt;=2021,COUNTIF(Vypocet_SKRYT!T47:AS47,"&gt;=1"),"")</f>
        <v>0</v>
      </c>
      <c r="M50" s="39" t="str">
        <f t="shared" si="12"/>
        <v>x</v>
      </c>
      <c r="N50" s="35" t="str">
        <f t="shared" si="13"/>
        <v>(</v>
      </c>
      <c r="O50" s="35" t="str">
        <f t="shared" si="14"/>
        <v>1</v>
      </c>
      <c r="P50" s="35" t="str">
        <f t="shared" si="15"/>
        <v>+</v>
      </c>
      <c r="Q50" s="37">
        <f>IF($D50&lt;=2024,VstupniParametry_SKRYT!$D$6,"")</f>
        <v>0.06</v>
      </c>
      <c r="R50" s="35" t="str">
        <f t="shared" si="16"/>
        <v>)</v>
      </c>
      <c r="S50" s="38">
        <f>IF($D50&lt;=2024,COUNTIFS(Vypocet_SKRYT!AT47:AV47,"&gt;=1"),"")</f>
        <v>0</v>
      </c>
      <c r="T50" s="39" t="str">
        <f t="shared" si="17"/>
        <v>x</v>
      </c>
      <c r="U50" s="35" t="str">
        <f t="shared" si="18"/>
        <v>(</v>
      </c>
      <c r="V50" s="35" t="str">
        <f t="shared" si="19"/>
        <v>1</v>
      </c>
      <c r="W50" s="35" t="str">
        <f t="shared" si="20"/>
        <v>+</v>
      </c>
      <c r="X50" s="37">
        <f>IF($D50&lt;=2025,VstupniParametry_SKRYT!$D$9,"")</f>
        <v>1.7999999999999999E-2</v>
      </c>
      <c r="Y50" s="35" t="str">
        <f t="shared" si="21"/>
        <v>)</v>
      </c>
      <c r="Z50" s="38">
        <f>IF(AND(D50&lt;2025,2025&lt;=Zisk!$D$10),1,IF(D50=2025,0,""))</f>
        <v>1</v>
      </c>
      <c r="AA50" s="39" t="str">
        <f>IF(AND($D50&lt;=2025,Zisk!$D$10&gt;=2026),"x","")</f>
        <v/>
      </c>
      <c r="AB50" s="35" t="str">
        <f>IF(AND($D50&lt;=2026,Zisk!$D$10&gt;=2026),"(","")</f>
        <v/>
      </c>
      <c r="AC50" s="35" t="str">
        <f>IF(AND($D50&lt;=2026,Zisk!$D$10&gt;=2026),"1","")</f>
        <v/>
      </c>
      <c r="AD50" s="35" t="str">
        <f>IF(AND($D50&lt;=2026,Zisk!$D$10&gt;=2026),"+","")</f>
        <v/>
      </c>
      <c r="AE50" s="37" t="str">
        <f>IF(AND($D50&lt;=2026,Zisk!$D$10&gt;=2026),VstupniParametry_SKRYT!$D$10,"")</f>
        <v/>
      </c>
      <c r="AF50" s="35" t="str">
        <f>IF(AND($D50&lt;=2026,Zisk!$D$10&gt;=2026),")","")</f>
        <v/>
      </c>
      <c r="AG50" s="38" t="str">
        <f>IF(AND(D50&lt;2026,2026&lt;=Zisk!$D$10),1,IF(D50=2026,0,""))</f>
        <v/>
      </c>
      <c r="AH50" s="39" t="str">
        <f>IF(AND($D50&lt;=2026,Zisk!$D$10&gt;=2027),"x","")</f>
        <v/>
      </c>
      <c r="AI50" s="35" t="str">
        <f>IF(AND($D50&lt;=2027,Zisk!$D$10&gt;=2027),"(","")</f>
        <v/>
      </c>
      <c r="AJ50" s="35" t="str">
        <f>IF(AND($D50&lt;=2027,Zisk!$D$10&gt;=2027),"1","")</f>
        <v/>
      </c>
      <c r="AK50" s="35" t="str">
        <f>IF(AND($D50&lt;=2027,Zisk!$D$10&gt;=2027),"+","")</f>
        <v/>
      </c>
      <c r="AL50" s="37" t="str">
        <f>IF(AND($D50&lt;=2027,Zisk!$D$10&gt;=2027),VstupniParametry_SKRYT!$D$11,"")</f>
        <v/>
      </c>
      <c r="AM50" s="35" t="str">
        <f>IF(AND($D50&lt;=2027,Zisk!$D$10&gt;=2027),")","")</f>
        <v/>
      </c>
      <c r="AN50" s="38" t="str">
        <f>IF(AND(D50&lt;2027,2027&lt;=Zisk!$D$10),1,IF(D50=2027,0,""))</f>
        <v/>
      </c>
      <c r="AO50" s="39" t="str">
        <f>IF(AND($D50&lt;=2027,Zisk!$D$10&gt;=2028),"x","")</f>
        <v/>
      </c>
      <c r="AP50" s="35" t="str">
        <f>IF(AND($D50&lt;=2028,Zisk!$D$10&gt;=2028),"(","")</f>
        <v/>
      </c>
      <c r="AQ50" s="35" t="str">
        <f>IF(AND($D50&lt;=2028,Zisk!$D$10&gt;=2028),"1","")</f>
        <v/>
      </c>
      <c r="AR50" s="35" t="str">
        <f>IF(AND($D50&lt;=2028,Zisk!$D$10&gt;=2028),"+","")</f>
        <v/>
      </c>
      <c r="AS50" s="37" t="str">
        <f>IF(AND($D50&lt;=2028,Zisk!$D$10&gt;=2028),VstupniParametry_SKRYT!$D$12,"")</f>
        <v/>
      </c>
      <c r="AT50" s="35" t="str">
        <f>IF(AND($D50&lt;=2028,Zisk!$D$10&gt;=2028),")","")</f>
        <v/>
      </c>
      <c r="AU50" s="38" t="str">
        <f>IF(AND(D50&lt;2028,2028&lt;=Zisk!$D$10),1,IF(D50=2028,0,""))</f>
        <v/>
      </c>
      <c r="AV50" s="39" t="str">
        <f>IF(AND($D50&lt;=2028,Zisk!$D$10&gt;=2029),"x","")</f>
        <v/>
      </c>
      <c r="AW50" s="35" t="str">
        <f>IF(AND($D50&lt;=2029,Zisk!$D$10&gt;=2029),"(","")</f>
        <v/>
      </c>
      <c r="AX50" s="35" t="str">
        <f>IF(AND($D50&lt;=2029,Zisk!$D$10&gt;=2029),"1","")</f>
        <v/>
      </c>
      <c r="AY50" s="35" t="str">
        <f>IF(AND($D50&lt;=2029,Zisk!$D$10&gt;=2029),"+","")</f>
        <v/>
      </c>
      <c r="AZ50" s="37" t="str">
        <f>IF(AND($D50&lt;=2029,Zisk!$D$10&gt;=2029),VstupniParametry_SKRYT!$D$13,"")</f>
        <v/>
      </c>
      <c r="BA50" s="35" t="str">
        <f>IF(AND($D50&lt;=2029,Zisk!$D$10&gt;=2029),")","")</f>
        <v/>
      </c>
      <c r="BB50" s="38" t="str">
        <f>IF(AND(D50&lt;2029,2029&lt;=Zisk!$D$10),1,IF(D50=2029,0,""))</f>
        <v/>
      </c>
      <c r="BC50" s="39" t="str">
        <f>IF(AND($D50&lt;=2029,Zisk!$D$10&gt;=2030),"x","")</f>
        <v/>
      </c>
      <c r="BD50" s="35" t="str">
        <f>IF(AND($D50&lt;=2030,Zisk!$D$10&gt;=2030),"(","")</f>
        <v/>
      </c>
      <c r="BE50" s="35" t="str">
        <f>IF(AND($D50&lt;=2030,Zisk!$D$10&gt;=2030),"1","")</f>
        <v/>
      </c>
      <c r="BF50" s="35" t="str">
        <f>IF(AND($D50&lt;=2030,Zisk!$D$10&gt;=2030),"+","")</f>
        <v/>
      </c>
      <c r="BG50" s="37" t="str">
        <f>IF(AND($D50&lt;=2030,Zisk!$D$10&gt;=2030),VstupniParametry_SKRYT!$D$14,"")</f>
        <v/>
      </c>
      <c r="BH50" s="35" t="str">
        <f>IF(AND($D50&lt;=2030,Zisk!$D$10&gt;=2030),")","")</f>
        <v/>
      </c>
      <c r="BI50" s="38" t="str">
        <f>IF(AND(D50&lt;2030,2030&lt;=Zisk!$D$10),1,IF(D50=2030,0,""))</f>
        <v/>
      </c>
      <c r="BJ50" s="40" t="s">
        <v>32</v>
      </c>
      <c r="BK50" s="37">
        <f t="shared" si="34"/>
        <v>1</v>
      </c>
      <c r="BL50" s="35" t="str">
        <f t="shared" si="35"/>
        <v>x</v>
      </c>
      <c r="BM50" s="41">
        <f t="shared" si="36"/>
        <v>1</v>
      </c>
      <c r="BN50" s="37" t="str">
        <f t="shared" si="37"/>
        <v>x</v>
      </c>
      <c r="BO50" s="41">
        <f t="shared" si="22"/>
        <v>1.018</v>
      </c>
      <c r="BP50" s="41" t="str">
        <f t="shared" si="23"/>
        <v/>
      </c>
      <c r="BQ50" s="41" t="str">
        <f t="shared" si="24"/>
        <v/>
      </c>
      <c r="BR50" s="41" t="str">
        <f t="shared" si="25"/>
        <v/>
      </c>
      <c r="BS50" s="41" t="str">
        <f t="shared" si="26"/>
        <v/>
      </c>
      <c r="BT50" s="41" t="str">
        <f t="shared" si="27"/>
        <v/>
      </c>
      <c r="BU50" s="41" t="str">
        <f t="shared" si="28"/>
        <v/>
      </c>
      <c r="BV50" s="41" t="str">
        <f t="shared" si="29"/>
        <v/>
      </c>
      <c r="BW50" s="41" t="str">
        <f t="shared" si="30"/>
        <v/>
      </c>
      <c r="BX50" s="41" t="str">
        <f t="shared" si="31"/>
        <v/>
      </c>
      <c r="BY50" s="41" t="str">
        <f t="shared" si="32"/>
        <v/>
      </c>
      <c r="BZ50" s="40" t="s">
        <v>32</v>
      </c>
      <c r="CA50" s="41">
        <f t="shared" si="33"/>
        <v>1.018</v>
      </c>
      <c r="CB50" s="35"/>
      <c r="CC50" s="36">
        <f>IF(D50&gt;Zisk!$D$10,"",E50*CA50)</f>
        <v>0</v>
      </c>
    </row>
    <row r="51" spans="2:81" x14ac:dyDescent="0.2">
      <c r="B51" s="28" t="str">
        <f>Zisk!B62</f>
        <v/>
      </c>
      <c r="C51" s="28">
        <f>Zisk!C62</f>
        <v>0</v>
      </c>
      <c r="D51" s="28">
        <f>Zisk!E62</f>
        <v>0</v>
      </c>
      <c r="E51" s="29">
        <f>Zisk!D62</f>
        <v>0</v>
      </c>
      <c r="F51" s="29"/>
      <c r="G51" s="28" t="str">
        <f t="shared" si="8"/>
        <v>(</v>
      </c>
      <c r="H51" s="28" t="str">
        <f t="shared" si="9"/>
        <v>1</v>
      </c>
      <c r="I51" s="28" t="str">
        <f t="shared" si="10"/>
        <v>+</v>
      </c>
      <c r="J51" s="30">
        <f>IF($D51&lt;=2021,VstupniParametry_SKRYT!$D$5,"")</f>
        <v>0.02</v>
      </c>
      <c r="K51" s="28" t="str">
        <f t="shared" si="11"/>
        <v>)</v>
      </c>
      <c r="L51" s="31">
        <f>IF($D51&lt;=2021,COUNTIF(Vypocet_SKRYT!T48:AS48,"&gt;=1"),"")</f>
        <v>0</v>
      </c>
      <c r="M51" s="32" t="str">
        <f t="shared" si="12"/>
        <v>x</v>
      </c>
      <c r="N51" s="28" t="str">
        <f t="shared" si="13"/>
        <v>(</v>
      </c>
      <c r="O51" s="28" t="str">
        <f t="shared" si="14"/>
        <v>1</v>
      </c>
      <c r="P51" s="28" t="str">
        <f t="shared" si="15"/>
        <v>+</v>
      </c>
      <c r="Q51" s="30">
        <f>IF($D51&lt;=2024,VstupniParametry_SKRYT!$D$6,"")</f>
        <v>0.06</v>
      </c>
      <c r="R51" s="28" t="str">
        <f t="shared" si="16"/>
        <v>)</v>
      </c>
      <c r="S51" s="31">
        <f>IF($D51&lt;=2024,COUNTIFS(Vypocet_SKRYT!AT48:AV48,"&gt;=1"),"")</f>
        <v>0</v>
      </c>
      <c r="T51" s="32" t="str">
        <f t="shared" si="17"/>
        <v>x</v>
      </c>
      <c r="U51" s="28" t="str">
        <f t="shared" si="18"/>
        <v>(</v>
      </c>
      <c r="V51" s="28" t="str">
        <f t="shared" si="19"/>
        <v>1</v>
      </c>
      <c r="W51" s="28" t="str">
        <f t="shared" si="20"/>
        <v>+</v>
      </c>
      <c r="X51" s="30">
        <f>IF($D51&lt;=2025,VstupniParametry_SKRYT!$D$9,"")</f>
        <v>1.7999999999999999E-2</v>
      </c>
      <c r="Y51" s="28" t="str">
        <f t="shared" si="21"/>
        <v>)</v>
      </c>
      <c r="Z51" s="31">
        <f>IF(AND(D51&lt;2025,2025&lt;=Zisk!$D$10),1,IF(D51=2025,0,""))</f>
        <v>1</v>
      </c>
      <c r="AA51" s="32" t="str">
        <f>IF(AND($D51&lt;=2025,Zisk!$D$10&gt;=2026),"x","")</f>
        <v/>
      </c>
      <c r="AB51" s="28" t="str">
        <f>IF(AND($D51&lt;=2026,Zisk!$D$10&gt;=2026),"(","")</f>
        <v/>
      </c>
      <c r="AC51" s="28" t="str">
        <f>IF(AND($D51&lt;=2026,Zisk!$D$10&gt;=2026),"1","")</f>
        <v/>
      </c>
      <c r="AD51" s="28" t="str">
        <f>IF(AND($D51&lt;=2026,Zisk!$D$10&gt;=2026),"+","")</f>
        <v/>
      </c>
      <c r="AE51" s="30" t="str">
        <f>IF(AND($D51&lt;=2026,Zisk!$D$10&gt;=2026),VstupniParametry_SKRYT!$D$10,"")</f>
        <v/>
      </c>
      <c r="AF51" s="28" t="str">
        <f>IF(AND($D51&lt;=2026,Zisk!$D$10&gt;=2026),")","")</f>
        <v/>
      </c>
      <c r="AG51" s="31" t="str">
        <f>IF(AND(D51&lt;2026,2026&lt;=Zisk!$D$10),1,IF(D51=2026,0,""))</f>
        <v/>
      </c>
      <c r="AH51" s="32" t="str">
        <f>IF(AND($D51&lt;=2026,Zisk!$D$10&gt;=2027),"x","")</f>
        <v/>
      </c>
      <c r="AI51" s="28" t="str">
        <f>IF(AND($D51&lt;=2027,Zisk!$D$10&gt;=2027),"(","")</f>
        <v/>
      </c>
      <c r="AJ51" s="28" t="str">
        <f>IF(AND($D51&lt;=2027,Zisk!$D$10&gt;=2027),"1","")</f>
        <v/>
      </c>
      <c r="AK51" s="28" t="str">
        <f>IF(AND($D51&lt;=2027,Zisk!$D$10&gt;=2027),"+","")</f>
        <v/>
      </c>
      <c r="AL51" s="30" t="str">
        <f>IF(AND($D51&lt;=2027,Zisk!$D$10&gt;=2027),VstupniParametry_SKRYT!$D$11,"")</f>
        <v/>
      </c>
      <c r="AM51" s="28" t="str">
        <f>IF(AND($D51&lt;=2027,Zisk!$D$10&gt;=2027),")","")</f>
        <v/>
      </c>
      <c r="AN51" s="31" t="str">
        <f>IF(AND(D51&lt;2027,2027&lt;=Zisk!$D$10),1,IF(D51=2027,0,""))</f>
        <v/>
      </c>
      <c r="AO51" s="32" t="str">
        <f>IF(AND($D51&lt;=2027,Zisk!$D$10&gt;=2028),"x","")</f>
        <v/>
      </c>
      <c r="AP51" s="28" t="str">
        <f>IF(AND($D51&lt;=2028,Zisk!$D$10&gt;=2028),"(","")</f>
        <v/>
      </c>
      <c r="AQ51" s="28" t="str">
        <f>IF(AND($D51&lt;=2028,Zisk!$D$10&gt;=2028),"1","")</f>
        <v/>
      </c>
      <c r="AR51" s="28" t="str">
        <f>IF(AND($D51&lt;=2028,Zisk!$D$10&gt;=2028),"+","")</f>
        <v/>
      </c>
      <c r="AS51" s="30" t="str">
        <f>IF(AND($D51&lt;=2028,Zisk!$D$10&gt;=2028),VstupniParametry_SKRYT!$D$12,"")</f>
        <v/>
      </c>
      <c r="AT51" s="28" t="str">
        <f>IF(AND($D51&lt;=2028,Zisk!$D$10&gt;=2028),")","")</f>
        <v/>
      </c>
      <c r="AU51" s="31" t="str">
        <f>IF(AND(D51&lt;2028,2028&lt;=Zisk!$D$10),1,IF(D51=2028,0,""))</f>
        <v/>
      </c>
      <c r="AV51" s="32" t="str">
        <f>IF(AND($D51&lt;=2028,Zisk!$D$10&gt;=2029),"x","")</f>
        <v/>
      </c>
      <c r="AW51" s="28" t="str">
        <f>IF(AND($D51&lt;=2029,Zisk!$D$10&gt;=2029),"(","")</f>
        <v/>
      </c>
      <c r="AX51" s="28" t="str">
        <f>IF(AND($D51&lt;=2029,Zisk!$D$10&gt;=2029),"1","")</f>
        <v/>
      </c>
      <c r="AY51" s="28" t="str">
        <f>IF(AND($D51&lt;=2029,Zisk!$D$10&gt;=2029),"+","")</f>
        <v/>
      </c>
      <c r="AZ51" s="30" t="str">
        <f>IF(AND($D51&lt;=2029,Zisk!$D$10&gt;=2029),VstupniParametry_SKRYT!$D$13,"")</f>
        <v/>
      </c>
      <c r="BA51" s="28" t="str">
        <f>IF(AND($D51&lt;=2029,Zisk!$D$10&gt;=2029),")","")</f>
        <v/>
      </c>
      <c r="BB51" s="31" t="str">
        <f>IF(AND(D51&lt;2029,2029&lt;=Zisk!$D$10),1,IF(D51=2029,0,""))</f>
        <v/>
      </c>
      <c r="BC51" s="32" t="str">
        <f>IF(AND($D51&lt;=2029,Zisk!$D$10&gt;=2030),"x","")</f>
        <v/>
      </c>
      <c r="BD51" s="28" t="str">
        <f>IF(AND($D51&lt;=2030,Zisk!$D$10&gt;=2030),"(","")</f>
        <v/>
      </c>
      <c r="BE51" s="28" t="str">
        <f>IF(AND($D51&lt;=2030,Zisk!$D$10&gt;=2030),"1","")</f>
        <v/>
      </c>
      <c r="BF51" s="28" t="str">
        <f>IF(AND($D51&lt;=2030,Zisk!$D$10&gt;=2030),"+","")</f>
        <v/>
      </c>
      <c r="BG51" s="30" t="str">
        <f>IF(AND($D51&lt;=2030,Zisk!$D$10&gt;=2030),VstupniParametry_SKRYT!$D$14,"")</f>
        <v/>
      </c>
      <c r="BH51" s="28" t="str">
        <f>IF(AND($D51&lt;=2030,Zisk!$D$10&gt;=2030),")","")</f>
        <v/>
      </c>
      <c r="BI51" s="31" t="str">
        <f>IF(AND(D51&lt;2030,2030&lt;=Zisk!$D$10),1,IF(D51=2030,0,""))</f>
        <v/>
      </c>
      <c r="BJ51" s="33" t="s">
        <v>32</v>
      </c>
      <c r="BK51" s="30">
        <f t="shared" si="34"/>
        <v>1</v>
      </c>
      <c r="BL51" s="28" t="str">
        <f t="shared" si="35"/>
        <v>x</v>
      </c>
      <c r="BM51" s="34">
        <f t="shared" si="36"/>
        <v>1</v>
      </c>
      <c r="BN51" s="30" t="str">
        <f t="shared" si="37"/>
        <v>x</v>
      </c>
      <c r="BO51" s="34">
        <f t="shared" si="22"/>
        <v>1.018</v>
      </c>
      <c r="BP51" s="34" t="str">
        <f t="shared" si="23"/>
        <v/>
      </c>
      <c r="BQ51" s="34" t="str">
        <f t="shared" si="24"/>
        <v/>
      </c>
      <c r="BR51" s="34" t="str">
        <f t="shared" si="25"/>
        <v/>
      </c>
      <c r="BS51" s="34" t="str">
        <f t="shared" si="26"/>
        <v/>
      </c>
      <c r="BT51" s="34" t="str">
        <f t="shared" si="27"/>
        <v/>
      </c>
      <c r="BU51" s="34" t="str">
        <f t="shared" si="28"/>
        <v/>
      </c>
      <c r="BV51" s="34" t="str">
        <f t="shared" si="29"/>
        <v/>
      </c>
      <c r="BW51" s="34" t="str">
        <f t="shared" si="30"/>
        <v/>
      </c>
      <c r="BX51" s="34" t="str">
        <f t="shared" si="31"/>
        <v/>
      </c>
      <c r="BY51" s="34" t="str">
        <f t="shared" si="32"/>
        <v/>
      </c>
      <c r="BZ51" s="33" t="s">
        <v>32</v>
      </c>
      <c r="CA51" s="34">
        <f t="shared" si="33"/>
        <v>1.018</v>
      </c>
      <c r="CB51" s="28"/>
      <c r="CC51" s="29">
        <f>IF(D51&gt;Zisk!$D$10,"",E51*CA51)</f>
        <v>0</v>
      </c>
    </row>
    <row r="52" spans="2:81" x14ac:dyDescent="0.2">
      <c r="B52" s="35" t="str">
        <f>Zisk!B63</f>
        <v/>
      </c>
      <c r="C52" s="35">
        <f>Zisk!C63</f>
        <v>0</v>
      </c>
      <c r="D52" s="35">
        <f>Zisk!E63</f>
        <v>0</v>
      </c>
      <c r="E52" s="36">
        <f>Zisk!D63</f>
        <v>0</v>
      </c>
      <c r="F52" s="36"/>
      <c r="G52" s="35" t="str">
        <f t="shared" si="8"/>
        <v>(</v>
      </c>
      <c r="H52" s="35" t="str">
        <f t="shared" si="9"/>
        <v>1</v>
      </c>
      <c r="I52" s="35" t="str">
        <f t="shared" si="10"/>
        <v>+</v>
      </c>
      <c r="J52" s="37">
        <f>IF($D52&lt;=2021,VstupniParametry_SKRYT!$D$5,"")</f>
        <v>0.02</v>
      </c>
      <c r="K52" s="35" t="str">
        <f t="shared" si="11"/>
        <v>)</v>
      </c>
      <c r="L52" s="38">
        <f>IF($D52&lt;=2021,COUNTIF(Vypocet_SKRYT!T49:AS49,"&gt;=1"),"")</f>
        <v>0</v>
      </c>
      <c r="M52" s="39" t="str">
        <f t="shared" si="12"/>
        <v>x</v>
      </c>
      <c r="N52" s="35" t="str">
        <f t="shared" si="13"/>
        <v>(</v>
      </c>
      <c r="O52" s="35" t="str">
        <f t="shared" si="14"/>
        <v>1</v>
      </c>
      <c r="P52" s="35" t="str">
        <f t="shared" si="15"/>
        <v>+</v>
      </c>
      <c r="Q52" s="37">
        <f>IF($D52&lt;=2024,VstupniParametry_SKRYT!$D$6,"")</f>
        <v>0.06</v>
      </c>
      <c r="R52" s="35" t="str">
        <f t="shared" si="16"/>
        <v>)</v>
      </c>
      <c r="S52" s="38">
        <f>IF($D52&lt;=2024,COUNTIFS(Vypocet_SKRYT!AT49:AV49,"&gt;=1"),"")</f>
        <v>0</v>
      </c>
      <c r="T52" s="39" t="str">
        <f t="shared" si="17"/>
        <v>x</v>
      </c>
      <c r="U52" s="35" t="str">
        <f t="shared" si="18"/>
        <v>(</v>
      </c>
      <c r="V52" s="35" t="str">
        <f t="shared" si="19"/>
        <v>1</v>
      </c>
      <c r="W52" s="35" t="str">
        <f t="shared" si="20"/>
        <v>+</v>
      </c>
      <c r="X52" s="37">
        <f>IF($D52&lt;=2025,VstupniParametry_SKRYT!$D$9,"")</f>
        <v>1.7999999999999999E-2</v>
      </c>
      <c r="Y52" s="35" t="str">
        <f t="shared" si="21"/>
        <v>)</v>
      </c>
      <c r="Z52" s="38">
        <f>IF(AND(D52&lt;2025,2025&lt;=Zisk!$D$10),1,IF(D52=2025,0,""))</f>
        <v>1</v>
      </c>
      <c r="AA52" s="39" t="str">
        <f>IF(AND($D52&lt;=2025,Zisk!$D$10&gt;=2026),"x","")</f>
        <v/>
      </c>
      <c r="AB52" s="35" t="str">
        <f>IF(AND($D52&lt;=2026,Zisk!$D$10&gt;=2026),"(","")</f>
        <v/>
      </c>
      <c r="AC52" s="35" t="str">
        <f>IF(AND($D52&lt;=2026,Zisk!$D$10&gt;=2026),"1","")</f>
        <v/>
      </c>
      <c r="AD52" s="35" t="str">
        <f>IF(AND($D52&lt;=2026,Zisk!$D$10&gt;=2026),"+","")</f>
        <v/>
      </c>
      <c r="AE52" s="37" t="str">
        <f>IF(AND($D52&lt;=2026,Zisk!$D$10&gt;=2026),VstupniParametry_SKRYT!$D$10,"")</f>
        <v/>
      </c>
      <c r="AF52" s="35" t="str">
        <f>IF(AND($D52&lt;=2026,Zisk!$D$10&gt;=2026),")","")</f>
        <v/>
      </c>
      <c r="AG52" s="38" t="str">
        <f>IF(AND(D52&lt;2026,2026&lt;=Zisk!$D$10),1,IF(D52=2026,0,""))</f>
        <v/>
      </c>
      <c r="AH52" s="39" t="str">
        <f>IF(AND($D52&lt;=2026,Zisk!$D$10&gt;=2027),"x","")</f>
        <v/>
      </c>
      <c r="AI52" s="35" t="str">
        <f>IF(AND($D52&lt;=2027,Zisk!$D$10&gt;=2027),"(","")</f>
        <v/>
      </c>
      <c r="AJ52" s="35" t="str">
        <f>IF(AND($D52&lt;=2027,Zisk!$D$10&gt;=2027),"1","")</f>
        <v/>
      </c>
      <c r="AK52" s="35" t="str">
        <f>IF(AND($D52&lt;=2027,Zisk!$D$10&gt;=2027),"+","")</f>
        <v/>
      </c>
      <c r="AL52" s="37" t="str">
        <f>IF(AND($D52&lt;=2027,Zisk!$D$10&gt;=2027),VstupniParametry_SKRYT!$D$11,"")</f>
        <v/>
      </c>
      <c r="AM52" s="35" t="str">
        <f>IF(AND($D52&lt;=2027,Zisk!$D$10&gt;=2027),")","")</f>
        <v/>
      </c>
      <c r="AN52" s="38" t="str">
        <f>IF(AND(D52&lt;2027,2027&lt;=Zisk!$D$10),1,IF(D52=2027,0,""))</f>
        <v/>
      </c>
      <c r="AO52" s="39" t="str">
        <f>IF(AND($D52&lt;=2027,Zisk!$D$10&gt;=2028),"x","")</f>
        <v/>
      </c>
      <c r="AP52" s="35" t="str">
        <f>IF(AND($D52&lt;=2028,Zisk!$D$10&gt;=2028),"(","")</f>
        <v/>
      </c>
      <c r="AQ52" s="35" t="str">
        <f>IF(AND($D52&lt;=2028,Zisk!$D$10&gt;=2028),"1","")</f>
        <v/>
      </c>
      <c r="AR52" s="35" t="str">
        <f>IF(AND($D52&lt;=2028,Zisk!$D$10&gt;=2028),"+","")</f>
        <v/>
      </c>
      <c r="AS52" s="37" t="str">
        <f>IF(AND($D52&lt;=2028,Zisk!$D$10&gt;=2028),VstupniParametry_SKRYT!$D$12,"")</f>
        <v/>
      </c>
      <c r="AT52" s="35" t="str">
        <f>IF(AND($D52&lt;=2028,Zisk!$D$10&gt;=2028),")","")</f>
        <v/>
      </c>
      <c r="AU52" s="38" t="str">
        <f>IF(AND(D52&lt;2028,2028&lt;=Zisk!$D$10),1,IF(D52=2028,0,""))</f>
        <v/>
      </c>
      <c r="AV52" s="39" t="str">
        <f>IF(AND($D52&lt;=2028,Zisk!$D$10&gt;=2029),"x","")</f>
        <v/>
      </c>
      <c r="AW52" s="35" t="str">
        <f>IF(AND($D52&lt;=2029,Zisk!$D$10&gt;=2029),"(","")</f>
        <v/>
      </c>
      <c r="AX52" s="35" t="str">
        <f>IF(AND($D52&lt;=2029,Zisk!$D$10&gt;=2029),"1","")</f>
        <v/>
      </c>
      <c r="AY52" s="35" t="str">
        <f>IF(AND($D52&lt;=2029,Zisk!$D$10&gt;=2029),"+","")</f>
        <v/>
      </c>
      <c r="AZ52" s="37" t="str">
        <f>IF(AND($D52&lt;=2029,Zisk!$D$10&gt;=2029),VstupniParametry_SKRYT!$D$13,"")</f>
        <v/>
      </c>
      <c r="BA52" s="35" t="str">
        <f>IF(AND($D52&lt;=2029,Zisk!$D$10&gt;=2029),")","")</f>
        <v/>
      </c>
      <c r="BB52" s="38" t="str">
        <f>IF(AND(D52&lt;2029,2029&lt;=Zisk!$D$10),1,IF(D52=2029,0,""))</f>
        <v/>
      </c>
      <c r="BC52" s="39" t="str">
        <f>IF(AND($D52&lt;=2029,Zisk!$D$10&gt;=2030),"x","")</f>
        <v/>
      </c>
      <c r="BD52" s="35" t="str">
        <f>IF(AND($D52&lt;=2030,Zisk!$D$10&gt;=2030),"(","")</f>
        <v/>
      </c>
      <c r="BE52" s="35" t="str">
        <f>IF(AND($D52&lt;=2030,Zisk!$D$10&gt;=2030),"1","")</f>
        <v/>
      </c>
      <c r="BF52" s="35" t="str">
        <f>IF(AND($D52&lt;=2030,Zisk!$D$10&gt;=2030),"+","")</f>
        <v/>
      </c>
      <c r="BG52" s="37" t="str">
        <f>IF(AND($D52&lt;=2030,Zisk!$D$10&gt;=2030),VstupniParametry_SKRYT!$D$14,"")</f>
        <v/>
      </c>
      <c r="BH52" s="35" t="str">
        <f>IF(AND($D52&lt;=2030,Zisk!$D$10&gt;=2030),")","")</f>
        <v/>
      </c>
      <c r="BI52" s="38" t="str">
        <f>IF(AND(D52&lt;2030,2030&lt;=Zisk!$D$10),1,IF(D52=2030,0,""))</f>
        <v/>
      </c>
      <c r="BJ52" s="40" t="s">
        <v>32</v>
      </c>
      <c r="BK52" s="37">
        <f t="shared" si="34"/>
        <v>1</v>
      </c>
      <c r="BL52" s="35" t="str">
        <f t="shared" si="35"/>
        <v>x</v>
      </c>
      <c r="BM52" s="41">
        <f t="shared" si="36"/>
        <v>1</v>
      </c>
      <c r="BN52" s="37" t="str">
        <f t="shared" si="37"/>
        <v>x</v>
      </c>
      <c r="BO52" s="41">
        <f t="shared" si="22"/>
        <v>1.018</v>
      </c>
      <c r="BP52" s="41" t="str">
        <f t="shared" si="23"/>
        <v/>
      </c>
      <c r="BQ52" s="41" t="str">
        <f t="shared" si="24"/>
        <v/>
      </c>
      <c r="BR52" s="41" t="str">
        <f t="shared" si="25"/>
        <v/>
      </c>
      <c r="BS52" s="41" t="str">
        <f t="shared" si="26"/>
        <v/>
      </c>
      <c r="BT52" s="41" t="str">
        <f t="shared" si="27"/>
        <v/>
      </c>
      <c r="BU52" s="41" t="str">
        <f t="shared" si="28"/>
        <v/>
      </c>
      <c r="BV52" s="41" t="str">
        <f t="shared" si="29"/>
        <v/>
      </c>
      <c r="BW52" s="41" t="str">
        <f t="shared" si="30"/>
        <v/>
      </c>
      <c r="BX52" s="41" t="str">
        <f t="shared" si="31"/>
        <v/>
      </c>
      <c r="BY52" s="41" t="str">
        <f t="shared" si="32"/>
        <v/>
      </c>
      <c r="BZ52" s="40" t="s">
        <v>32</v>
      </c>
      <c r="CA52" s="41">
        <f t="shared" si="33"/>
        <v>1.018</v>
      </c>
      <c r="CB52" s="35"/>
      <c r="CC52" s="36">
        <f>IF(D52&gt;Zisk!$D$10,"",E52*CA52)</f>
        <v>0</v>
      </c>
    </row>
    <row r="53" spans="2:81" x14ac:dyDescent="0.2">
      <c r="B53" s="28" t="str">
        <f>Zisk!B64</f>
        <v/>
      </c>
      <c r="C53" s="28">
        <f>Zisk!C64</f>
        <v>0</v>
      </c>
      <c r="D53" s="28">
        <f>Zisk!E64</f>
        <v>0</v>
      </c>
      <c r="E53" s="29">
        <f>Zisk!D64</f>
        <v>0</v>
      </c>
      <c r="F53" s="29"/>
      <c r="G53" s="28" t="str">
        <f t="shared" si="8"/>
        <v>(</v>
      </c>
      <c r="H53" s="28" t="str">
        <f t="shared" si="9"/>
        <v>1</v>
      </c>
      <c r="I53" s="28" t="str">
        <f t="shared" si="10"/>
        <v>+</v>
      </c>
      <c r="J53" s="30">
        <f>IF($D53&lt;=2021,VstupniParametry_SKRYT!$D$5,"")</f>
        <v>0.02</v>
      </c>
      <c r="K53" s="28" t="str">
        <f t="shared" si="11"/>
        <v>)</v>
      </c>
      <c r="L53" s="31">
        <f>IF($D53&lt;=2021,COUNTIF(Vypocet_SKRYT!T50:AS50,"&gt;=1"),"")</f>
        <v>0</v>
      </c>
      <c r="M53" s="32" t="str">
        <f t="shared" si="12"/>
        <v>x</v>
      </c>
      <c r="N53" s="28" t="str">
        <f t="shared" si="13"/>
        <v>(</v>
      </c>
      <c r="O53" s="28" t="str">
        <f t="shared" si="14"/>
        <v>1</v>
      </c>
      <c r="P53" s="28" t="str">
        <f t="shared" si="15"/>
        <v>+</v>
      </c>
      <c r="Q53" s="30">
        <f>IF($D53&lt;=2024,VstupniParametry_SKRYT!$D$6,"")</f>
        <v>0.06</v>
      </c>
      <c r="R53" s="28" t="str">
        <f t="shared" si="16"/>
        <v>)</v>
      </c>
      <c r="S53" s="31">
        <f>IF($D53&lt;=2024,COUNTIFS(Vypocet_SKRYT!AT50:AV50,"&gt;=1"),"")</f>
        <v>0</v>
      </c>
      <c r="T53" s="32" t="str">
        <f t="shared" si="17"/>
        <v>x</v>
      </c>
      <c r="U53" s="28" t="str">
        <f t="shared" si="18"/>
        <v>(</v>
      </c>
      <c r="V53" s="28" t="str">
        <f t="shared" si="19"/>
        <v>1</v>
      </c>
      <c r="W53" s="28" t="str">
        <f t="shared" si="20"/>
        <v>+</v>
      </c>
      <c r="X53" s="30">
        <f>IF($D53&lt;=2025,VstupniParametry_SKRYT!$D$9,"")</f>
        <v>1.7999999999999999E-2</v>
      </c>
      <c r="Y53" s="28" t="str">
        <f t="shared" si="21"/>
        <v>)</v>
      </c>
      <c r="Z53" s="31">
        <f>IF(AND(D53&lt;2025,2025&lt;=Zisk!$D$10),1,IF(D53=2025,0,""))</f>
        <v>1</v>
      </c>
      <c r="AA53" s="32" t="str">
        <f>IF(AND($D53&lt;=2025,Zisk!$D$10&gt;=2026),"x","")</f>
        <v/>
      </c>
      <c r="AB53" s="28" t="str">
        <f>IF(AND($D53&lt;=2026,Zisk!$D$10&gt;=2026),"(","")</f>
        <v/>
      </c>
      <c r="AC53" s="28" t="str">
        <f>IF(AND($D53&lt;=2026,Zisk!$D$10&gt;=2026),"1","")</f>
        <v/>
      </c>
      <c r="AD53" s="28" t="str">
        <f>IF(AND($D53&lt;=2026,Zisk!$D$10&gt;=2026),"+","")</f>
        <v/>
      </c>
      <c r="AE53" s="30" t="str">
        <f>IF(AND($D53&lt;=2026,Zisk!$D$10&gt;=2026),VstupniParametry_SKRYT!$D$10,"")</f>
        <v/>
      </c>
      <c r="AF53" s="28" t="str">
        <f>IF(AND($D53&lt;=2026,Zisk!$D$10&gt;=2026),")","")</f>
        <v/>
      </c>
      <c r="AG53" s="31" t="str">
        <f>IF(AND(D53&lt;2026,2026&lt;=Zisk!$D$10),1,IF(D53=2026,0,""))</f>
        <v/>
      </c>
      <c r="AH53" s="32" t="str">
        <f>IF(AND($D53&lt;=2026,Zisk!$D$10&gt;=2027),"x","")</f>
        <v/>
      </c>
      <c r="AI53" s="28" t="str">
        <f>IF(AND($D53&lt;=2027,Zisk!$D$10&gt;=2027),"(","")</f>
        <v/>
      </c>
      <c r="AJ53" s="28" t="str">
        <f>IF(AND($D53&lt;=2027,Zisk!$D$10&gt;=2027),"1","")</f>
        <v/>
      </c>
      <c r="AK53" s="28" t="str">
        <f>IF(AND($D53&lt;=2027,Zisk!$D$10&gt;=2027),"+","")</f>
        <v/>
      </c>
      <c r="AL53" s="30" t="str">
        <f>IF(AND($D53&lt;=2027,Zisk!$D$10&gt;=2027),VstupniParametry_SKRYT!$D$11,"")</f>
        <v/>
      </c>
      <c r="AM53" s="28" t="str">
        <f>IF(AND($D53&lt;=2027,Zisk!$D$10&gt;=2027),")","")</f>
        <v/>
      </c>
      <c r="AN53" s="31" t="str">
        <f>IF(AND(D53&lt;2027,2027&lt;=Zisk!$D$10),1,IF(D53=2027,0,""))</f>
        <v/>
      </c>
      <c r="AO53" s="32" t="str">
        <f>IF(AND($D53&lt;=2027,Zisk!$D$10&gt;=2028),"x","")</f>
        <v/>
      </c>
      <c r="AP53" s="28" t="str">
        <f>IF(AND($D53&lt;=2028,Zisk!$D$10&gt;=2028),"(","")</f>
        <v/>
      </c>
      <c r="AQ53" s="28" t="str">
        <f>IF(AND($D53&lt;=2028,Zisk!$D$10&gt;=2028),"1","")</f>
        <v/>
      </c>
      <c r="AR53" s="28" t="str">
        <f>IF(AND($D53&lt;=2028,Zisk!$D$10&gt;=2028),"+","")</f>
        <v/>
      </c>
      <c r="AS53" s="30" t="str">
        <f>IF(AND($D53&lt;=2028,Zisk!$D$10&gt;=2028),VstupniParametry_SKRYT!$D$12,"")</f>
        <v/>
      </c>
      <c r="AT53" s="28" t="str">
        <f>IF(AND($D53&lt;=2028,Zisk!$D$10&gt;=2028),")","")</f>
        <v/>
      </c>
      <c r="AU53" s="31" t="str">
        <f>IF(AND(D53&lt;2028,2028&lt;=Zisk!$D$10),1,IF(D53=2028,0,""))</f>
        <v/>
      </c>
      <c r="AV53" s="32" t="str">
        <f>IF(AND($D53&lt;=2028,Zisk!$D$10&gt;=2029),"x","")</f>
        <v/>
      </c>
      <c r="AW53" s="28" t="str">
        <f>IF(AND($D53&lt;=2029,Zisk!$D$10&gt;=2029),"(","")</f>
        <v/>
      </c>
      <c r="AX53" s="28" t="str">
        <f>IF(AND($D53&lt;=2029,Zisk!$D$10&gt;=2029),"1","")</f>
        <v/>
      </c>
      <c r="AY53" s="28" t="str">
        <f>IF(AND($D53&lt;=2029,Zisk!$D$10&gt;=2029),"+","")</f>
        <v/>
      </c>
      <c r="AZ53" s="30" t="str">
        <f>IF(AND($D53&lt;=2029,Zisk!$D$10&gt;=2029),VstupniParametry_SKRYT!$D$13,"")</f>
        <v/>
      </c>
      <c r="BA53" s="28" t="str">
        <f>IF(AND($D53&lt;=2029,Zisk!$D$10&gt;=2029),")","")</f>
        <v/>
      </c>
      <c r="BB53" s="31" t="str">
        <f>IF(AND(D53&lt;2029,2029&lt;=Zisk!$D$10),1,IF(D53=2029,0,""))</f>
        <v/>
      </c>
      <c r="BC53" s="32" t="str">
        <f>IF(AND($D53&lt;=2029,Zisk!$D$10&gt;=2030),"x","")</f>
        <v/>
      </c>
      <c r="BD53" s="28" t="str">
        <f>IF(AND($D53&lt;=2030,Zisk!$D$10&gt;=2030),"(","")</f>
        <v/>
      </c>
      <c r="BE53" s="28" t="str">
        <f>IF(AND($D53&lt;=2030,Zisk!$D$10&gt;=2030),"1","")</f>
        <v/>
      </c>
      <c r="BF53" s="28" t="str">
        <f>IF(AND($D53&lt;=2030,Zisk!$D$10&gt;=2030),"+","")</f>
        <v/>
      </c>
      <c r="BG53" s="30" t="str">
        <f>IF(AND($D53&lt;=2030,Zisk!$D$10&gt;=2030),VstupniParametry_SKRYT!$D$14,"")</f>
        <v/>
      </c>
      <c r="BH53" s="28" t="str">
        <f>IF(AND($D53&lt;=2030,Zisk!$D$10&gt;=2030),")","")</f>
        <v/>
      </c>
      <c r="BI53" s="31" t="str">
        <f>IF(AND(D53&lt;2030,2030&lt;=Zisk!$D$10),1,IF(D53=2030,0,""))</f>
        <v/>
      </c>
      <c r="BJ53" s="33" t="s">
        <v>32</v>
      </c>
      <c r="BK53" s="30">
        <f t="shared" si="34"/>
        <v>1</v>
      </c>
      <c r="BL53" s="28" t="str">
        <f t="shared" si="35"/>
        <v>x</v>
      </c>
      <c r="BM53" s="34">
        <f t="shared" si="36"/>
        <v>1</v>
      </c>
      <c r="BN53" s="30" t="str">
        <f t="shared" si="37"/>
        <v>x</v>
      </c>
      <c r="BO53" s="34">
        <f t="shared" si="22"/>
        <v>1.018</v>
      </c>
      <c r="BP53" s="34" t="str">
        <f t="shared" si="23"/>
        <v/>
      </c>
      <c r="BQ53" s="34" t="str">
        <f t="shared" si="24"/>
        <v/>
      </c>
      <c r="BR53" s="34" t="str">
        <f t="shared" si="25"/>
        <v/>
      </c>
      <c r="BS53" s="34" t="str">
        <f t="shared" si="26"/>
        <v/>
      </c>
      <c r="BT53" s="34" t="str">
        <f t="shared" si="27"/>
        <v/>
      </c>
      <c r="BU53" s="34" t="str">
        <f t="shared" si="28"/>
        <v/>
      </c>
      <c r="BV53" s="34" t="str">
        <f t="shared" si="29"/>
        <v/>
      </c>
      <c r="BW53" s="34" t="str">
        <f t="shared" si="30"/>
        <v/>
      </c>
      <c r="BX53" s="34" t="str">
        <f t="shared" si="31"/>
        <v/>
      </c>
      <c r="BY53" s="34" t="str">
        <f t="shared" si="32"/>
        <v/>
      </c>
      <c r="BZ53" s="33" t="s">
        <v>32</v>
      </c>
      <c r="CA53" s="34">
        <f t="shared" si="33"/>
        <v>1.018</v>
      </c>
      <c r="CB53" s="28"/>
      <c r="CC53" s="29">
        <f>IF(D53&gt;Zisk!$D$10,"",E53*CA53)</f>
        <v>0</v>
      </c>
    </row>
    <row r="54" spans="2:81" x14ac:dyDescent="0.2">
      <c r="B54" s="35" t="str">
        <f>Zisk!B65</f>
        <v/>
      </c>
      <c r="C54" s="35">
        <f>Zisk!C65</f>
        <v>0</v>
      </c>
      <c r="D54" s="35">
        <f>Zisk!E65</f>
        <v>0</v>
      </c>
      <c r="E54" s="36">
        <f>Zisk!D65</f>
        <v>0</v>
      </c>
      <c r="F54" s="36"/>
      <c r="G54" s="35" t="str">
        <f t="shared" si="8"/>
        <v>(</v>
      </c>
      <c r="H54" s="35" t="str">
        <f t="shared" si="9"/>
        <v>1</v>
      </c>
      <c r="I54" s="35" t="str">
        <f t="shared" si="10"/>
        <v>+</v>
      </c>
      <c r="J54" s="37">
        <f>IF($D54&lt;=2021,VstupniParametry_SKRYT!$D$5,"")</f>
        <v>0.02</v>
      </c>
      <c r="K54" s="35" t="str">
        <f t="shared" si="11"/>
        <v>)</v>
      </c>
      <c r="L54" s="38">
        <f>IF($D54&lt;=2021,COUNTIF(Vypocet_SKRYT!T51:AS51,"&gt;=1"),"")</f>
        <v>0</v>
      </c>
      <c r="M54" s="39" t="str">
        <f t="shared" si="12"/>
        <v>x</v>
      </c>
      <c r="N54" s="35" t="str">
        <f t="shared" si="13"/>
        <v>(</v>
      </c>
      <c r="O54" s="35" t="str">
        <f t="shared" si="14"/>
        <v>1</v>
      </c>
      <c r="P54" s="35" t="str">
        <f t="shared" si="15"/>
        <v>+</v>
      </c>
      <c r="Q54" s="37">
        <f>IF($D54&lt;=2024,VstupniParametry_SKRYT!$D$6,"")</f>
        <v>0.06</v>
      </c>
      <c r="R54" s="35" t="str">
        <f t="shared" si="16"/>
        <v>)</v>
      </c>
      <c r="S54" s="38">
        <f>IF($D54&lt;=2024,COUNTIFS(Vypocet_SKRYT!AT51:AV51,"&gt;=1"),"")</f>
        <v>0</v>
      </c>
      <c r="T54" s="39" t="str">
        <f t="shared" si="17"/>
        <v>x</v>
      </c>
      <c r="U54" s="35" t="str">
        <f t="shared" si="18"/>
        <v>(</v>
      </c>
      <c r="V54" s="35" t="str">
        <f t="shared" si="19"/>
        <v>1</v>
      </c>
      <c r="W54" s="35" t="str">
        <f t="shared" si="20"/>
        <v>+</v>
      </c>
      <c r="X54" s="37">
        <f>IF($D54&lt;=2025,VstupniParametry_SKRYT!$D$9,"")</f>
        <v>1.7999999999999999E-2</v>
      </c>
      <c r="Y54" s="35" t="str">
        <f t="shared" si="21"/>
        <v>)</v>
      </c>
      <c r="Z54" s="38">
        <f>IF(AND(D54&lt;2025,2025&lt;=Zisk!$D$10),1,IF(D54=2025,0,""))</f>
        <v>1</v>
      </c>
      <c r="AA54" s="39" t="str">
        <f>IF(AND($D54&lt;=2025,Zisk!$D$10&gt;=2026),"x","")</f>
        <v/>
      </c>
      <c r="AB54" s="35" t="str">
        <f>IF(AND($D54&lt;=2026,Zisk!$D$10&gt;=2026),"(","")</f>
        <v/>
      </c>
      <c r="AC54" s="35" t="str">
        <f>IF(AND($D54&lt;=2026,Zisk!$D$10&gt;=2026),"1","")</f>
        <v/>
      </c>
      <c r="AD54" s="35" t="str">
        <f>IF(AND($D54&lt;=2026,Zisk!$D$10&gt;=2026),"+","")</f>
        <v/>
      </c>
      <c r="AE54" s="37" t="str">
        <f>IF(AND($D54&lt;=2026,Zisk!$D$10&gt;=2026),VstupniParametry_SKRYT!$D$10,"")</f>
        <v/>
      </c>
      <c r="AF54" s="35" t="str">
        <f>IF(AND($D54&lt;=2026,Zisk!$D$10&gt;=2026),")","")</f>
        <v/>
      </c>
      <c r="AG54" s="38" t="str">
        <f>IF(AND(D54&lt;2026,2026&lt;=Zisk!$D$10),1,IF(D54=2026,0,""))</f>
        <v/>
      </c>
      <c r="AH54" s="39" t="str">
        <f>IF(AND($D54&lt;=2026,Zisk!$D$10&gt;=2027),"x","")</f>
        <v/>
      </c>
      <c r="AI54" s="35" t="str">
        <f>IF(AND($D54&lt;=2027,Zisk!$D$10&gt;=2027),"(","")</f>
        <v/>
      </c>
      <c r="AJ54" s="35" t="str">
        <f>IF(AND($D54&lt;=2027,Zisk!$D$10&gt;=2027),"1","")</f>
        <v/>
      </c>
      <c r="AK54" s="35" t="str">
        <f>IF(AND($D54&lt;=2027,Zisk!$D$10&gt;=2027),"+","")</f>
        <v/>
      </c>
      <c r="AL54" s="37" t="str">
        <f>IF(AND($D54&lt;=2027,Zisk!$D$10&gt;=2027),VstupniParametry_SKRYT!$D$11,"")</f>
        <v/>
      </c>
      <c r="AM54" s="35" t="str">
        <f>IF(AND($D54&lt;=2027,Zisk!$D$10&gt;=2027),")","")</f>
        <v/>
      </c>
      <c r="AN54" s="38" t="str">
        <f>IF(AND(D54&lt;2027,2027&lt;=Zisk!$D$10),1,IF(D54=2027,0,""))</f>
        <v/>
      </c>
      <c r="AO54" s="39" t="str">
        <f>IF(AND($D54&lt;=2027,Zisk!$D$10&gt;=2028),"x","")</f>
        <v/>
      </c>
      <c r="AP54" s="35" t="str">
        <f>IF(AND($D54&lt;=2028,Zisk!$D$10&gt;=2028),"(","")</f>
        <v/>
      </c>
      <c r="AQ54" s="35" t="str">
        <f>IF(AND($D54&lt;=2028,Zisk!$D$10&gt;=2028),"1","")</f>
        <v/>
      </c>
      <c r="AR54" s="35" t="str">
        <f>IF(AND($D54&lt;=2028,Zisk!$D$10&gt;=2028),"+","")</f>
        <v/>
      </c>
      <c r="AS54" s="37" t="str">
        <f>IF(AND($D54&lt;=2028,Zisk!$D$10&gt;=2028),VstupniParametry_SKRYT!$D$12,"")</f>
        <v/>
      </c>
      <c r="AT54" s="35" t="str">
        <f>IF(AND($D54&lt;=2028,Zisk!$D$10&gt;=2028),")","")</f>
        <v/>
      </c>
      <c r="AU54" s="38" t="str">
        <f>IF(AND(D54&lt;2028,2028&lt;=Zisk!$D$10),1,IF(D54=2028,0,""))</f>
        <v/>
      </c>
      <c r="AV54" s="39" t="str">
        <f>IF(AND($D54&lt;=2028,Zisk!$D$10&gt;=2029),"x","")</f>
        <v/>
      </c>
      <c r="AW54" s="35" t="str">
        <f>IF(AND($D54&lt;=2029,Zisk!$D$10&gt;=2029),"(","")</f>
        <v/>
      </c>
      <c r="AX54" s="35" t="str">
        <f>IF(AND($D54&lt;=2029,Zisk!$D$10&gt;=2029),"1","")</f>
        <v/>
      </c>
      <c r="AY54" s="35" t="str">
        <f>IF(AND($D54&lt;=2029,Zisk!$D$10&gt;=2029),"+","")</f>
        <v/>
      </c>
      <c r="AZ54" s="37" t="str">
        <f>IF(AND($D54&lt;=2029,Zisk!$D$10&gt;=2029),VstupniParametry_SKRYT!$D$13,"")</f>
        <v/>
      </c>
      <c r="BA54" s="35" t="str">
        <f>IF(AND($D54&lt;=2029,Zisk!$D$10&gt;=2029),")","")</f>
        <v/>
      </c>
      <c r="BB54" s="38" t="str">
        <f>IF(AND(D54&lt;2029,2029&lt;=Zisk!$D$10),1,IF(D54=2029,0,""))</f>
        <v/>
      </c>
      <c r="BC54" s="39" t="str">
        <f>IF(AND($D54&lt;=2029,Zisk!$D$10&gt;=2030),"x","")</f>
        <v/>
      </c>
      <c r="BD54" s="35" t="str">
        <f>IF(AND($D54&lt;=2030,Zisk!$D$10&gt;=2030),"(","")</f>
        <v/>
      </c>
      <c r="BE54" s="35" t="str">
        <f>IF(AND($D54&lt;=2030,Zisk!$D$10&gt;=2030),"1","")</f>
        <v/>
      </c>
      <c r="BF54" s="35" t="str">
        <f>IF(AND($D54&lt;=2030,Zisk!$D$10&gt;=2030),"+","")</f>
        <v/>
      </c>
      <c r="BG54" s="37" t="str">
        <f>IF(AND($D54&lt;=2030,Zisk!$D$10&gt;=2030),VstupniParametry_SKRYT!$D$14,"")</f>
        <v/>
      </c>
      <c r="BH54" s="35" t="str">
        <f>IF(AND($D54&lt;=2030,Zisk!$D$10&gt;=2030),")","")</f>
        <v/>
      </c>
      <c r="BI54" s="38" t="str">
        <f>IF(AND(D54&lt;2030,2030&lt;=Zisk!$D$10),1,IF(D54=2030,0,""))</f>
        <v/>
      </c>
      <c r="BJ54" s="40" t="s">
        <v>32</v>
      </c>
      <c r="BK54" s="37">
        <f t="shared" si="34"/>
        <v>1</v>
      </c>
      <c r="BL54" s="35" t="str">
        <f t="shared" si="35"/>
        <v>x</v>
      </c>
      <c r="BM54" s="41">
        <f t="shared" si="36"/>
        <v>1</v>
      </c>
      <c r="BN54" s="37" t="str">
        <f t="shared" si="37"/>
        <v>x</v>
      </c>
      <c r="BO54" s="41">
        <f t="shared" si="22"/>
        <v>1.018</v>
      </c>
      <c r="BP54" s="41" t="str">
        <f t="shared" si="23"/>
        <v/>
      </c>
      <c r="BQ54" s="41" t="str">
        <f t="shared" si="24"/>
        <v/>
      </c>
      <c r="BR54" s="41" t="str">
        <f t="shared" si="25"/>
        <v/>
      </c>
      <c r="BS54" s="41" t="str">
        <f t="shared" si="26"/>
        <v/>
      </c>
      <c r="BT54" s="41" t="str">
        <f t="shared" si="27"/>
        <v/>
      </c>
      <c r="BU54" s="41" t="str">
        <f t="shared" si="28"/>
        <v/>
      </c>
      <c r="BV54" s="41" t="str">
        <f t="shared" si="29"/>
        <v/>
      </c>
      <c r="BW54" s="41" t="str">
        <f t="shared" si="30"/>
        <v/>
      </c>
      <c r="BX54" s="41" t="str">
        <f t="shared" si="31"/>
        <v/>
      </c>
      <c r="BY54" s="41" t="str">
        <f t="shared" si="32"/>
        <v/>
      </c>
      <c r="BZ54" s="40" t="s">
        <v>32</v>
      </c>
      <c r="CA54" s="41">
        <f t="shared" si="33"/>
        <v>1.018</v>
      </c>
      <c r="CB54" s="35"/>
      <c r="CC54" s="36">
        <f>IF(D54&gt;Zisk!$D$10,"",E54*CA54)</f>
        <v>0</v>
      </c>
    </row>
    <row r="55" spans="2:81" x14ac:dyDescent="0.2">
      <c r="B55" s="28" t="str">
        <f>Zisk!B66</f>
        <v/>
      </c>
      <c r="C55" s="28">
        <f>Zisk!C66</f>
        <v>0</v>
      </c>
      <c r="D55" s="28">
        <f>Zisk!E66</f>
        <v>0</v>
      </c>
      <c r="E55" s="29">
        <f>Zisk!D66</f>
        <v>0</v>
      </c>
      <c r="F55" s="29"/>
      <c r="G55" s="28" t="str">
        <f t="shared" si="8"/>
        <v>(</v>
      </c>
      <c r="H55" s="28" t="str">
        <f t="shared" si="9"/>
        <v>1</v>
      </c>
      <c r="I55" s="28" t="str">
        <f t="shared" si="10"/>
        <v>+</v>
      </c>
      <c r="J55" s="30">
        <f>IF($D55&lt;=2021,VstupniParametry_SKRYT!$D$5,"")</f>
        <v>0.02</v>
      </c>
      <c r="K55" s="28" t="str">
        <f t="shared" si="11"/>
        <v>)</v>
      </c>
      <c r="L55" s="31">
        <f>IF($D55&lt;=2021,COUNTIF(Vypocet_SKRYT!T52:AS52,"&gt;=1"),"")</f>
        <v>0</v>
      </c>
      <c r="M55" s="32" t="str">
        <f t="shared" si="12"/>
        <v>x</v>
      </c>
      <c r="N55" s="28" t="str">
        <f t="shared" si="13"/>
        <v>(</v>
      </c>
      <c r="O55" s="28" t="str">
        <f t="shared" si="14"/>
        <v>1</v>
      </c>
      <c r="P55" s="28" t="str">
        <f t="shared" si="15"/>
        <v>+</v>
      </c>
      <c r="Q55" s="30">
        <f>IF($D55&lt;=2024,VstupniParametry_SKRYT!$D$6,"")</f>
        <v>0.06</v>
      </c>
      <c r="R55" s="28" t="str">
        <f t="shared" si="16"/>
        <v>)</v>
      </c>
      <c r="S55" s="31">
        <f>IF($D55&lt;=2024,COUNTIFS(Vypocet_SKRYT!AT52:AV52,"&gt;=1"),"")</f>
        <v>0</v>
      </c>
      <c r="T55" s="32" t="str">
        <f t="shared" si="17"/>
        <v>x</v>
      </c>
      <c r="U55" s="28" t="str">
        <f t="shared" si="18"/>
        <v>(</v>
      </c>
      <c r="V55" s="28" t="str">
        <f t="shared" si="19"/>
        <v>1</v>
      </c>
      <c r="W55" s="28" t="str">
        <f t="shared" si="20"/>
        <v>+</v>
      </c>
      <c r="X55" s="30">
        <f>IF($D55&lt;=2025,VstupniParametry_SKRYT!$D$9,"")</f>
        <v>1.7999999999999999E-2</v>
      </c>
      <c r="Y55" s="28" t="str">
        <f t="shared" si="21"/>
        <v>)</v>
      </c>
      <c r="Z55" s="31">
        <f>IF(AND(D55&lt;2025,2025&lt;=Zisk!$D$10),1,IF(D55=2025,0,""))</f>
        <v>1</v>
      </c>
      <c r="AA55" s="32" t="str">
        <f>IF(AND($D55&lt;=2025,Zisk!$D$10&gt;=2026),"x","")</f>
        <v/>
      </c>
      <c r="AB55" s="28" t="str">
        <f>IF(AND($D55&lt;=2026,Zisk!$D$10&gt;=2026),"(","")</f>
        <v/>
      </c>
      <c r="AC55" s="28" t="str">
        <f>IF(AND($D55&lt;=2026,Zisk!$D$10&gt;=2026),"1","")</f>
        <v/>
      </c>
      <c r="AD55" s="28" t="str">
        <f>IF(AND($D55&lt;=2026,Zisk!$D$10&gt;=2026),"+","")</f>
        <v/>
      </c>
      <c r="AE55" s="30" t="str">
        <f>IF(AND($D55&lt;=2026,Zisk!$D$10&gt;=2026),VstupniParametry_SKRYT!$D$10,"")</f>
        <v/>
      </c>
      <c r="AF55" s="28" t="str">
        <f>IF(AND($D55&lt;=2026,Zisk!$D$10&gt;=2026),")","")</f>
        <v/>
      </c>
      <c r="AG55" s="31" t="str">
        <f>IF(AND(D55&lt;2026,2026&lt;=Zisk!$D$10),1,IF(D55=2026,0,""))</f>
        <v/>
      </c>
      <c r="AH55" s="32" t="str">
        <f>IF(AND($D55&lt;=2026,Zisk!$D$10&gt;=2027),"x","")</f>
        <v/>
      </c>
      <c r="AI55" s="28" t="str">
        <f>IF(AND($D55&lt;=2027,Zisk!$D$10&gt;=2027),"(","")</f>
        <v/>
      </c>
      <c r="AJ55" s="28" t="str">
        <f>IF(AND($D55&lt;=2027,Zisk!$D$10&gt;=2027),"1","")</f>
        <v/>
      </c>
      <c r="AK55" s="28" t="str">
        <f>IF(AND($D55&lt;=2027,Zisk!$D$10&gt;=2027),"+","")</f>
        <v/>
      </c>
      <c r="AL55" s="30" t="str">
        <f>IF(AND($D55&lt;=2027,Zisk!$D$10&gt;=2027),VstupniParametry_SKRYT!$D$11,"")</f>
        <v/>
      </c>
      <c r="AM55" s="28" t="str">
        <f>IF(AND($D55&lt;=2027,Zisk!$D$10&gt;=2027),")","")</f>
        <v/>
      </c>
      <c r="AN55" s="31" t="str">
        <f>IF(AND(D55&lt;2027,2027&lt;=Zisk!$D$10),1,IF(D55=2027,0,""))</f>
        <v/>
      </c>
      <c r="AO55" s="32" t="str">
        <f>IF(AND($D55&lt;=2027,Zisk!$D$10&gt;=2028),"x","")</f>
        <v/>
      </c>
      <c r="AP55" s="28" t="str">
        <f>IF(AND($D55&lt;=2028,Zisk!$D$10&gt;=2028),"(","")</f>
        <v/>
      </c>
      <c r="AQ55" s="28" t="str">
        <f>IF(AND($D55&lt;=2028,Zisk!$D$10&gt;=2028),"1","")</f>
        <v/>
      </c>
      <c r="AR55" s="28" t="str">
        <f>IF(AND($D55&lt;=2028,Zisk!$D$10&gt;=2028),"+","")</f>
        <v/>
      </c>
      <c r="AS55" s="30" t="str">
        <f>IF(AND($D55&lt;=2028,Zisk!$D$10&gt;=2028),VstupniParametry_SKRYT!$D$12,"")</f>
        <v/>
      </c>
      <c r="AT55" s="28" t="str">
        <f>IF(AND($D55&lt;=2028,Zisk!$D$10&gt;=2028),")","")</f>
        <v/>
      </c>
      <c r="AU55" s="31" t="str">
        <f>IF(AND(D55&lt;2028,2028&lt;=Zisk!$D$10),1,IF(D55=2028,0,""))</f>
        <v/>
      </c>
      <c r="AV55" s="32" t="str">
        <f>IF(AND($D55&lt;=2028,Zisk!$D$10&gt;=2029),"x","")</f>
        <v/>
      </c>
      <c r="AW55" s="28" t="str">
        <f>IF(AND($D55&lt;=2029,Zisk!$D$10&gt;=2029),"(","")</f>
        <v/>
      </c>
      <c r="AX55" s="28" t="str">
        <f>IF(AND($D55&lt;=2029,Zisk!$D$10&gt;=2029),"1","")</f>
        <v/>
      </c>
      <c r="AY55" s="28" t="str">
        <f>IF(AND($D55&lt;=2029,Zisk!$D$10&gt;=2029),"+","")</f>
        <v/>
      </c>
      <c r="AZ55" s="30" t="str">
        <f>IF(AND($D55&lt;=2029,Zisk!$D$10&gt;=2029),VstupniParametry_SKRYT!$D$13,"")</f>
        <v/>
      </c>
      <c r="BA55" s="28" t="str">
        <f>IF(AND($D55&lt;=2029,Zisk!$D$10&gt;=2029),")","")</f>
        <v/>
      </c>
      <c r="BB55" s="31" t="str">
        <f>IF(AND(D55&lt;2029,2029&lt;=Zisk!$D$10),1,IF(D55=2029,0,""))</f>
        <v/>
      </c>
      <c r="BC55" s="32" t="str">
        <f>IF(AND($D55&lt;=2029,Zisk!$D$10&gt;=2030),"x","")</f>
        <v/>
      </c>
      <c r="BD55" s="28" t="str">
        <f>IF(AND($D55&lt;=2030,Zisk!$D$10&gt;=2030),"(","")</f>
        <v/>
      </c>
      <c r="BE55" s="28" t="str">
        <f>IF(AND($D55&lt;=2030,Zisk!$D$10&gt;=2030),"1","")</f>
        <v/>
      </c>
      <c r="BF55" s="28" t="str">
        <f>IF(AND($D55&lt;=2030,Zisk!$D$10&gt;=2030),"+","")</f>
        <v/>
      </c>
      <c r="BG55" s="30" t="str">
        <f>IF(AND($D55&lt;=2030,Zisk!$D$10&gt;=2030),VstupniParametry_SKRYT!$D$14,"")</f>
        <v/>
      </c>
      <c r="BH55" s="28" t="str">
        <f>IF(AND($D55&lt;=2030,Zisk!$D$10&gt;=2030),")","")</f>
        <v/>
      </c>
      <c r="BI55" s="31" t="str">
        <f>IF(AND(D55&lt;2030,2030&lt;=Zisk!$D$10),1,IF(D55=2030,0,""))</f>
        <v/>
      </c>
      <c r="BJ55" s="33" t="s">
        <v>32</v>
      </c>
      <c r="BK55" s="30">
        <f t="shared" si="34"/>
        <v>1</v>
      </c>
      <c r="BL55" s="28" t="str">
        <f t="shared" si="35"/>
        <v>x</v>
      </c>
      <c r="BM55" s="34">
        <f t="shared" si="36"/>
        <v>1</v>
      </c>
      <c r="BN55" s="30" t="str">
        <f t="shared" si="37"/>
        <v>x</v>
      </c>
      <c r="BO55" s="34">
        <f t="shared" si="22"/>
        <v>1.018</v>
      </c>
      <c r="BP55" s="34" t="str">
        <f t="shared" si="23"/>
        <v/>
      </c>
      <c r="BQ55" s="34" t="str">
        <f t="shared" si="24"/>
        <v/>
      </c>
      <c r="BR55" s="34" t="str">
        <f t="shared" si="25"/>
        <v/>
      </c>
      <c r="BS55" s="34" t="str">
        <f t="shared" si="26"/>
        <v/>
      </c>
      <c r="BT55" s="34" t="str">
        <f t="shared" si="27"/>
        <v/>
      </c>
      <c r="BU55" s="34" t="str">
        <f t="shared" si="28"/>
        <v/>
      </c>
      <c r="BV55" s="34" t="str">
        <f t="shared" si="29"/>
        <v/>
      </c>
      <c r="BW55" s="34" t="str">
        <f t="shared" si="30"/>
        <v/>
      </c>
      <c r="BX55" s="34" t="str">
        <f t="shared" si="31"/>
        <v/>
      </c>
      <c r="BY55" s="34" t="str">
        <f t="shared" si="32"/>
        <v/>
      </c>
      <c r="BZ55" s="33" t="s">
        <v>32</v>
      </c>
      <c r="CA55" s="34">
        <f t="shared" si="33"/>
        <v>1.018</v>
      </c>
      <c r="CB55" s="28"/>
      <c r="CC55" s="29">
        <f>IF(D55&gt;Zisk!$D$10,"",E55*CA55)</f>
        <v>0</v>
      </c>
    </row>
    <row r="56" spans="2:81" x14ac:dyDescent="0.2">
      <c r="B56" s="35" t="str">
        <f>Zisk!B67</f>
        <v/>
      </c>
      <c r="C56" s="35">
        <f>Zisk!C67</f>
        <v>0</v>
      </c>
      <c r="D56" s="35">
        <f>Zisk!E67</f>
        <v>0</v>
      </c>
      <c r="E56" s="36">
        <f>Zisk!D67</f>
        <v>0</v>
      </c>
      <c r="F56" s="36"/>
      <c r="G56" s="35" t="str">
        <f t="shared" si="8"/>
        <v>(</v>
      </c>
      <c r="H56" s="35" t="str">
        <f t="shared" si="9"/>
        <v>1</v>
      </c>
      <c r="I56" s="35" t="str">
        <f t="shared" si="10"/>
        <v>+</v>
      </c>
      <c r="J56" s="37">
        <f>IF($D56&lt;=2021,VstupniParametry_SKRYT!$D$5,"")</f>
        <v>0.02</v>
      </c>
      <c r="K56" s="35" t="str">
        <f t="shared" si="11"/>
        <v>)</v>
      </c>
      <c r="L56" s="38">
        <f>IF($D56&lt;=2021,COUNTIF(Vypocet_SKRYT!T53:AS53,"&gt;=1"),"")</f>
        <v>0</v>
      </c>
      <c r="M56" s="39" t="str">
        <f t="shared" si="12"/>
        <v>x</v>
      </c>
      <c r="N56" s="35" t="str">
        <f t="shared" si="13"/>
        <v>(</v>
      </c>
      <c r="O56" s="35" t="str">
        <f t="shared" si="14"/>
        <v>1</v>
      </c>
      <c r="P56" s="35" t="str">
        <f t="shared" si="15"/>
        <v>+</v>
      </c>
      <c r="Q56" s="37">
        <f>IF($D56&lt;=2024,VstupniParametry_SKRYT!$D$6,"")</f>
        <v>0.06</v>
      </c>
      <c r="R56" s="35" t="str">
        <f t="shared" si="16"/>
        <v>)</v>
      </c>
      <c r="S56" s="38">
        <f>IF($D56&lt;=2024,COUNTIFS(Vypocet_SKRYT!AT53:AV53,"&gt;=1"),"")</f>
        <v>0</v>
      </c>
      <c r="T56" s="39" t="str">
        <f t="shared" si="17"/>
        <v>x</v>
      </c>
      <c r="U56" s="35" t="str">
        <f t="shared" si="18"/>
        <v>(</v>
      </c>
      <c r="V56" s="35" t="str">
        <f t="shared" si="19"/>
        <v>1</v>
      </c>
      <c r="W56" s="35" t="str">
        <f t="shared" si="20"/>
        <v>+</v>
      </c>
      <c r="X56" s="37">
        <f>IF($D56&lt;=2025,VstupniParametry_SKRYT!$D$9,"")</f>
        <v>1.7999999999999999E-2</v>
      </c>
      <c r="Y56" s="35" t="str">
        <f t="shared" si="21"/>
        <v>)</v>
      </c>
      <c r="Z56" s="38">
        <f>IF(AND(D56&lt;2025,2025&lt;=Zisk!$D$10),1,IF(D56=2025,0,""))</f>
        <v>1</v>
      </c>
      <c r="AA56" s="39" t="str">
        <f>IF(AND($D56&lt;=2025,Zisk!$D$10&gt;=2026),"x","")</f>
        <v/>
      </c>
      <c r="AB56" s="35" t="str">
        <f>IF(AND($D56&lt;=2026,Zisk!$D$10&gt;=2026),"(","")</f>
        <v/>
      </c>
      <c r="AC56" s="35" t="str">
        <f>IF(AND($D56&lt;=2026,Zisk!$D$10&gt;=2026),"1","")</f>
        <v/>
      </c>
      <c r="AD56" s="35" t="str">
        <f>IF(AND($D56&lt;=2026,Zisk!$D$10&gt;=2026),"+","")</f>
        <v/>
      </c>
      <c r="AE56" s="37" t="str">
        <f>IF(AND($D56&lt;=2026,Zisk!$D$10&gt;=2026),VstupniParametry_SKRYT!$D$10,"")</f>
        <v/>
      </c>
      <c r="AF56" s="35" t="str">
        <f>IF(AND($D56&lt;=2026,Zisk!$D$10&gt;=2026),")","")</f>
        <v/>
      </c>
      <c r="AG56" s="38" t="str">
        <f>IF(AND(D56&lt;2026,2026&lt;=Zisk!$D$10),1,IF(D56=2026,0,""))</f>
        <v/>
      </c>
      <c r="AH56" s="39" t="str">
        <f>IF(AND($D56&lt;=2026,Zisk!$D$10&gt;=2027),"x","")</f>
        <v/>
      </c>
      <c r="AI56" s="35" t="str">
        <f>IF(AND($D56&lt;=2027,Zisk!$D$10&gt;=2027),"(","")</f>
        <v/>
      </c>
      <c r="AJ56" s="35" t="str">
        <f>IF(AND($D56&lt;=2027,Zisk!$D$10&gt;=2027),"1","")</f>
        <v/>
      </c>
      <c r="AK56" s="35" t="str">
        <f>IF(AND($D56&lt;=2027,Zisk!$D$10&gt;=2027),"+","")</f>
        <v/>
      </c>
      <c r="AL56" s="37" t="str">
        <f>IF(AND($D56&lt;=2027,Zisk!$D$10&gt;=2027),VstupniParametry_SKRYT!$D$11,"")</f>
        <v/>
      </c>
      <c r="AM56" s="35" t="str">
        <f>IF(AND($D56&lt;=2027,Zisk!$D$10&gt;=2027),")","")</f>
        <v/>
      </c>
      <c r="AN56" s="38" t="str">
        <f>IF(AND(D56&lt;2027,2027&lt;=Zisk!$D$10),1,IF(D56=2027,0,""))</f>
        <v/>
      </c>
      <c r="AO56" s="39" t="str">
        <f>IF(AND($D56&lt;=2027,Zisk!$D$10&gt;=2028),"x","")</f>
        <v/>
      </c>
      <c r="AP56" s="35" t="str">
        <f>IF(AND($D56&lt;=2028,Zisk!$D$10&gt;=2028),"(","")</f>
        <v/>
      </c>
      <c r="AQ56" s="35" t="str">
        <f>IF(AND($D56&lt;=2028,Zisk!$D$10&gt;=2028),"1","")</f>
        <v/>
      </c>
      <c r="AR56" s="35" t="str">
        <f>IF(AND($D56&lt;=2028,Zisk!$D$10&gt;=2028),"+","")</f>
        <v/>
      </c>
      <c r="AS56" s="37" t="str">
        <f>IF(AND($D56&lt;=2028,Zisk!$D$10&gt;=2028),VstupniParametry_SKRYT!$D$12,"")</f>
        <v/>
      </c>
      <c r="AT56" s="35" t="str">
        <f>IF(AND($D56&lt;=2028,Zisk!$D$10&gt;=2028),")","")</f>
        <v/>
      </c>
      <c r="AU56" s="38" t="str">
        <f>IF(AND(D56&lt;2028,2028&lt;=Zisk!$D$10),1,IF(D56=2028,0,""))</f>
        <v/>
      </c>
      <c r="AV56" s="39" t="str">
        <f>IF(AND($D56&lt;=2028,Zisk!$D$10&gt;=2029),"x","")</f>
        <v/>
      </c>
      <c r="AW56" s="35" t="str">
        <f>IF(AND($D56&lt;=2029,Zisk!$D$10&gt;=2029),"(","")</f>
        <v/>
      </c>
      <c r="AX56" s="35" t="str">
        <f>IF(AND($D56&lt;=2029,Zisk!$D$10&gt;=2029),"1","")</f>
        <v/>
      </c>
      <c r="AY56" s="35" t="str">
        <f>IF(AND($D56&lt;=2029,Zisk!$D$10&gt;=2029),"+","")</f>
        <v/>
      </c>
      <c r="AZ56" s="37" t="str">
        <f>IF(AND($D56&lt;=2029,Zisk!$D$10&gt;=2029),VstupniParametry_SKRYT!$D$13,"")</f>
        <v/>
      </c>
      <c r="BA56" s="35" t="str">
        <f>IF(AND($D56&lt;=2029,Zisk!$D$10&gt;=2029),")","")</f>
        <v/>
      </c>
      <c r="BB56" s="38" t="str">
        <f>IF(AND(D56&lt;2029,2029&lt;=Zisk!$D$10),1,IF(D56=2029,0,""))</f>
        <v/>
      </c>
      <c r="BC56" s="39" t="str">
        <f>IF(AND($D56&lt;=2029,Zisk!$D$10&gt;=2030),"x","")</f>
        <v/>
      </c>
      <c r="BD56" s="35" t="str">
        <f>IF(AND($D56&lt;=2030,Zisk!$D$10&gt;=2030),"(","")</f>
        <v/>
      </c>
      <c r="BE56" s="35" t="str">
        <f>IF(AND($D56&lt;=2030,Zisk!$D$10&gt;=2030),"1","")</f>
        <v/>
      </c>
      <c r="BF56" s="35" t="str">
        <f>IF(AND($D56&lt;=2030,Zisk!$D$10&gt;=2030),"+","")</f>
        <v/>
      </c>
      <c r="BG56" s="37" t="str">
        <f>IF(AND($D56&lt;=2030,Zisk!$D$10&gt;=2030),VstupniParametry_SKRYT!$D$14,"")</f>
        <v/>
      </c>
      <c r="BH56" s="35" t="str">
        <f>IF(AND($D56&lt;=2030,Zisk!$D$10&gt;=2030),")","")</f>
        <v/>
      </c>
      <c r="BI56" s="38" t="str">
        <f>IF(AND(D56&lt;2030,2030&lt;=Zisk!$D$10),1,IF(D56=2030,0,""))</f>
        <v/>
      </c>
      <c r="BJ56" s="40" t="s">
        <v>32</v>
      </c>
      <c r="BK56" s="37">
        <f t="shared" si="34"/>
        <v>1</v>
      </c>
      <c r="BL56" s="35" t="str">
        <f t="shared" si="35"/>
        <v>x</v>
      </c>
      <c r="BM56" s="41">
        <f t="shared" si="36"/>
        <v>1</v>
      </c>
      <c r="BN56" s="37" t="str">
        <f t="shared" si="37"/>
        <v>x</v>
      </c>
      <c r="BO56" s="41">
        <f t="shared" si="22"/>
        <v>1.018</v>
      </c>
      <c r="BP56" s="41" t="str">
        <f t="shared" si="23"/>
        <v/>
      </c>
      <c r="BQ56" s="41" t="str">
        <f t="shared" si="24"/>
        <v/>
      </c>
      <c r="BR56" s="41" t="str">
        <f t="shared" si="25"/>
        <v/>
      </c>
      <c r="BS56" s="41" t="str">
        <f t="shared" si="26"/>
        <v/>
      </c>
      <c r="BT56" s="41" t="str">
        <f t="shared" si="27"/>
        <v/>
      </c>
      <c r="BU56" s="41" t="str">
        <f t="shared" si="28"/>
        <v/>
      </c>
      <c r="BV56" s="41" t="str">
        <f t="shared" si="29"/>
        <v/>
      </c>
      <c r="BW56" s="41" t="str">
        <f t="shared" si="30"/>
        <v/>
      </c>
      <c r="BX56" s="41" t="str">
        <f t="shared" si="31"/>
        <v/>
      </c>
      <c r="BY56" s="41" t="str">
        <f t="shared" si="32"/>
        <v/>
      </c>
      <c r="BZ56" s="40" t="s">
        <v>32</v>
      </c>
      <c r="CA56" s="41">
        <f t="shared" si="33"/>
        <v>1.018</v>
      </c>
      <c r="CB56" s="35"/>
      <c r="CC56" s="36">
        <f>IF(D56&gt;Zisk!$D$10,"",E56*CA56)</f>
        <v>0</v>
      </c>
    </row>
    <row r="57" spans="2:81" x14ac:dyDescent="0.2">
      <c r="B57" s="28" t="str">
        <f>Zisk!B68</f>
        <v/>
      </c>
      <c r="C57" s="28">
        <f>Zisk!C68</f>
        <v>0</v>
      </c>
      <c r="D57" s="28">
        <f>Zisk!E68</f>
        <v>0</v>
      </c>
      <c r="E57" s="29">
        <f>Zisk!D68</f>
        <v>0</v>
      </c>
      <c r="F57" s="29"/>
      <c r="G57" s="28" t="str">
        <f t="shared" si="8"/>
        <v>(</v>
      </c>
      <c r="H57" s="28" t="str">
        <f t="shared" si="9"/>
        <v>1</v>
      </c>
      <c r="I57" s="28" t="str">
        <f t="shared" si="10"/>
        <v>+</v>
      </c>
      <c r="J57" s="30">
        <f>IF($D57&lt;=2021,VstupniParametry_SKRYT!$D$5,"")</f>
        <v>0.02</v>
      </c>
      <c r="K57" s="28" t="str">
        <f t="shared" si="11"/>
        <v>)</v>
      </c>
      <c r="L57" s="31">
        <f>IF($D57&lt;=2021,COUNTIF(Vypocet_SKRYT!T54:AS54,"&gt;=1"),"")</f>
        <v>0</v>
      </c>
      <c r="M57" s="32" t="str">
        <f t="shared" si="12"/>
        <v>x</v>
      </c>
      <c r="N57" s="28" t="str">
        <f t="shared" si="13"/>
        <v>(</v>
      </c>
      <c r="O57" s="28" t="str">
        <f t="shared" si="14"/>
        <v>1</v>
      </c>
      <c r="P57" s="28" t="str">
        <f t="shared" si="15"/>
        <v>+</v>
      </c>
      <c r="Q57" s="30">
        <f>IF($D57&lt;=2024,VstupniParametry_SKRYT!$D$6,"")</f>
        <v>0.06</v>
      </c>
      <c r="R57" s="28" t="str">
        <f t="shared" si="16"/>
        <v>)</v>
      </c>
      <c r="S57" s="31">
        <f>IF($D57&lt;=2024,COUNTIFS(Vypocet_SKRYT!AT54:AV54,"&gt;=1"),"")</f>
        <v>0</v>
      </c>
      <c r="T57" s="32" t="str">
        <f t="shared" si="17"/>
        <v>x</v>
      </c>
      <c r="U57" s="28" t="str">
        <f t="shared" si="18"/>
        <v>(</v>
      </c>
      <c r="V57" s="28" t="str">
        <f t="shared" si="19"/>
        <v>1</v>
      </c>
      <c r="W57" s="28" t="str">
        <f t="shared" si="20"/>
        <v>+</v>
      </c>
      <c r="X57" s="30">
        <f>IF($D57&lt;=2025,VstupniParametry_SKRYT!$D$9,"")</f>
        <v>1.7999999999999999E-2</v>
      </c>
      <c r="Y57" s="28" t="str">
        <f t="shared" si="21"/>
        <v>)</v>
      </c>
      <c r="Z57" s="31">
        <f>IF(AND(D57&lt;2025,2025&lt;=Zisk!$D$10),1,IF(D57=2025,0,""))</f>
        <v>1</v>
      </c>
      <c r="AA57" s="32" t="str">
        <f>IF(AND($D57&lt;=2025,Zisk!$D$10&gt;=2026),"x","")</f>
        <v/>
      </c>
      <c r="AB57" s="28" t="str">
        <f>IF(AND($D57&lt;=2026,Zisk!$D$10&gt;=2026),"(","")</f>
        <v/>
      </c>
      <c r="AC57" s="28" t="str">
        <f>IF(AND($D57&lt;=2026,Zisk!$D$10&gt;=2026),"1","")</f>
        <v/>
      </c>
      <c r="AD57" s="28" t="str">
        <f>IF(AND($D57&lt;=2026,Zisk!$D$10&gt;=2026),"+","")</f>
        <v/>
      </c>
      <c r="AE57" s="30" t="str">
        <f>IF(AND($D57&lt;=2026,Zisk!$D$10&gt;=2026),VstupniParametry_SKRYT!$D$10,"")</f>
        <v/>
      </c>
      <c r="AF57" s="28" t="str">
        <f>IF(AND($D57&lt;=2026,Zisk!$D$10&gt;=2026),")","")</f>
        <v/>
      </c>
      <c r="AG57" s="31" t="str">
        <f>IF(AND(D57&lt;2026,2026&lt;=Zisk!$D$10),1,IF(D57=2026,0,""))</f>
        <v/>
      </c>
      <c r="AH57" s="32" t="str">
        <f>IF(AND($D57&lt;=2026,Zisk!$D$10&gt;=2027),"x","")</f>
        <v/>
      </c>
      <c r="AI57" s="28" t="str">
        <f>IF(AND($D57&lt;=2027,Zisk!$D$10&gt;=2027),"(","")</f>
        <v/>
      </c>
      <c r="AJ57" s="28" t="str">
        <f>IF(AND($D57&lt;=2027,Zisk!$D$10&gt;=2027),"1","")</f>
        <v/>
      </c>
      <c r="AK57" s="28" t="str">
        <f>IF(AND($D57&lt;=2027,Zisk!$D$10&gt;=2027),"+","")</f>
        <v/>
      </c>
      <c r="AL57" s="30" t="str">
        <f>IF(AND($D57&lt;=2027,Zisk!$D$10&gt;=2027),VstupniParametry_SKRYT!$D$11,"")</f>
        <v/>
      </c>
      <c r="AM57" s="28" t="str">
        <f>IF(AND($D57&lt;=2027,Zisk!$D$10&gt;=2027),")","")</f>
        <v/>
      </c>
      <c r="AN57" s="31" t="str">
        <f>IF(AND(D57&lt;2027,2027&lt;=Zisk!$D$10),1,IF(D57=2027,0,""))</f>
        <v/>
      </c>
      <c r="AO57" s="32" t="str">
        <f>IF(AND($D57&lt;=2027,Zisk!$D$10&gt;=2028),"x","")</f>
        <v/>
      </c>
      <c r="AP57" s="28" t="str">
        <f>IF(AND($D57&lt;=2028,Zisk!$D$10&gt;=2028),"(","")</f>
        <v/>
      </c>
      <c r="AQ57" s="28" t="str">
        <f>IF(AND($D57&lt;=2028,Zisk!$D$10&gt;=2028),"1","")</f>
        <v/>
      </c>
      <c r="AR57" s="28" t="str">
        <f>IF(AND($D57&lt;=2028,Zisk!$D$10&gt;=2028),"+","")</f>
        <v/>
      </c>
      <c r="AS57" s="30" t="str">
        <f>IF(AND($D57&lt;=2028,Zisk!$D$10&gt;=2028),VstupniParametry_SKRYT!$D$12,"")</f>
        <v/>
      </c>
      <c r="AT57" s="28" t="str">
        <f>IF(AND($D57&lt;=2028,Zisk!$D$10&gt;=2028),")","")</f>
        <v/>
      </c>
      <c r="AU57" s="31" t="str">
        <f>IF(AND(D57&lt;2028,2028&lt;=Zisk!$D$10),1,IF(D57=2028,0,""))</f>
        <v/>
      </c>
      <c r="AV57" s="32" t="str">
        <f>IF(AND($D57&lt;=2028,Zisk!$D$10&gt;=2029),"x","")</f>
        <v/>
      </c>
      <c r="AW57" s="28" t="str">
        <f>IF(AND($D57&lt;=2029,Zisk!$D$10&gt;=2029),"(","")</f>
        <v/>
      </c>
      <c r="AX57" s="28" t="str">
        <f>IF(AND($D57&lt;=2029,Zisk!$D$10&gt;=2029),"1","")</f>
        <v/>
      </c>
      <c r="AY57" s="28" t="str">
        <f>IF(AND($D57&lt;=2029,Zisk!$D$10&gt;=2029),"+","")</f>
        <v/>
      </c>
      <c r="AZ57" s="30" t="str">
        <f>IF(AND($D57&lt;=2029,Zisk!$D$10&gt;=2029),VstupniParametry_SKRYT!$D$13,"")</f>
        <v/>
      </c>
      <c r="BA57" s="28" t="str">
        <f>IF(AND($D57&lt;=2029,Zisk!$D$10&gt;=2029),")","")</f>
        <v/>
      </c>
      <c r="BB57" s="31" t="str">
        <f>IF(AND(D57&lt;2029,2029&lt;=Zisk!$D$10),1,IF(D57=2029,0,""))</f>
        <v/>
      </c>
      <c r="BC57" s="32" t="str">
        <f>IF(AND($D57&lt;=2029,Zisk!$D$10&gt;=2030),"x","")</f>
        <v/>
      </c>
      <c r="BD57" s="28" t="str">
        <f>IF(AND($D57&lt;=2030,Zisk!$D$10&gt;=2030),"(","")</f>
        <v/>
      </c>
      <c r="BE57" s="28" t="str">
        <f>IF(AND($D57&lt;=2030,Zisk!$D$10&gt;=2030),"1","")</f>
        <v/>
      </c>
      <c r="BF57" s="28" t="str">
        <f>IF(AND($D57&lt;=2030,Zisk!$D$10&gt;=2030),"+","")</f>
        <v/>
      </c>
      <c r="BG57" s="30" t="str">
        <f>IF(AND($D57&lt;=2030,Zisk!$D$10&gt;=2030),VstupniParametry_SKRYT!$D$14,"")</f>
        <v/>
      </c>
      <c r="BH57" s="28" t="str">
        <f>IF(AND($D57&lt;=2030,Zisk!$D$10&gt;=2030),")","")</f>
        <v/>
      </c>
      <c r="BI57" s="31" t="str">
        <f>IF(AND(D57&lt;2030,2030&lt;=Zisk!$D$10),1,IF(D57=2030,0,""))</f>
        <v/>
      </c>
      <c r="BJ57" s="33" t="s">
        <v>32</v>
      </c>
      <c r="BK57" s="30">
        <f t="shared" si="34"/>
        <v>1</v>
      </c>
      <c r="BL57" s="28" t="str">
        <f t="shared" si="35"/>
        <v>x</v>
      </c>
      <c r="BM57" s="34">
        <f t="shared" si="36"/>
        <v>1</v>
      </c>
      <c r="BN57" s="30" t="str">
        <f t="shared" si="37"/>
        <v>x</v>
      </c>
      <c r="BO57" s="34">
        <f t="shared" si="22"/>
        <v>1.018</v>
      </c>
      <c r="BP57" s="34" t="str">
        <f t="shared" si="23"/>
        <v/>
      </c>
      <c r="BQ57" s="34" t="str">
        <f t="shared" si="24"/>
        <v/>
      </c>
      <c r="BR57" s="34" t="str">
        <f t="shared" si="25"/>
        <v/>
      </c>
      <c r="BS57" s="34" t="str">
        <f t="shared" si="26"/>
        <v/>
      </c>
      <c r="BT57" s="34" t="str">
        <f t="shared" si="27"/>
        <v/>
      </c>
      <c r="BU57" s="34" t="str">
        <f t="shared" si="28"/>
        <v/>
      </c>
      <c r="BV57" s="34" t="str">
        <f t="shared" si="29"/>
        <v/>
      </c>
      <c r="BW57" s="34" t="str">
        <f t="shared" si="30"/>
        <v/>
      </c>
      <c r="BX57" s="34" t="str">
        <f t="shared" si="31"/>
        <v/>
      </c>
      <c r="BY57" s="34" t="str">
        <f t="shared" si="32"/>
        <v/>
      </c>
      <c r="BZ57" s="33" t="s">
        <v>32</v>
      </c>
      <c r="CA57" s="34">
        <f t="shared" si="33"/>
        <v>1.018</v>
      </c>
      <c r="CB57" s="28"/>
      <c r="CC57" s="29">
        <f>IF(D57&gt;Zisk!$D$10,"",E57*CA57)</f>
        <v>0</v>
      </c>
    </row>
    <row r="58" spans="2:81" x14ac:dyDescent="0.2">
      <c r="B58" s="35" t="str">
        <f>Zisk!B69</f>
        <v/>
      </c>
      <c r="C58" s="35">
        <f>Zisk!C69</f>
        <v>0</v>
      </c>
      <c r="D58" s="35">
        <f>Zisk!E69</f>
        <v>0</v>
      </c>
      <c r="E58" s="36">
        <f>Zisk!D69</f>
        <v>0</v>
      </c>
      <c r="F58" s="36"/>
      <c r="G58" s="35" t="str">
        <f t="shared" si="8"/>
        <v>(</v>
      </c>
      <c r="H58" s="35" t="str">
        <f t="shared" si="9"/>
        <v>1</v>
      </c>
      <c r="I58" s="35" t="str">
        <f t="shared" si="10"/>
        <v>+</v>
      </c>
      <c r="J58" s="37">
        <f>IF($D58&lt;=2021,VstupniParametry_SKRYT!$D$5,"")</f>
        <v>0.02</v>
      </c>
      <c r="K58" s="35" t="str">
        <f t="shared" si="11"/>
        <v>)</v>
      </c>
      <c r="L58" s="38">
        <f>IF($D58&lt;=2021,COUNTIF(Vypocet_SKRYT!T55:AS55,"&gt;=1"),"")</f>
        <v>0</v>
      </c>
      <c r="M58" s="39" t="str">
        <f t="shared" si="12"/>
        <v>x</v>
      </c>
      <c r="N58" s="35" t="str">
        <f t="shared" si="13"/>
        <v>(</v>
      </c>
      <c r="O58" s="35" t="str">
        <f t="shared" si="14"/>
        <v>1</v>
      </c>
      <c r="P58" s="35" t="str">
        <f t="shared" si="15"/>
        <v>+</v>
      </c>
      <c r="Q58" s="37">
        <f>IF($D58&lt;=2024,VstupniParametry_SKRYT!$D$6,"")</f>
        <v>0.06</v>
      </c>
      <c r="R58" s="35" t="str">
        <f t="shared" si="16"/>
        <v>)</v>
      </c>
      <c r="S58" s="38">
        <f>IF($D58&lt;=2024,COUNTIFS(Vypocet_SKRYT!AT55:AV55,"&gt;=1"),"")</f>
        <v>0</v>
      </c>
      <c r="T58" s="39" t="str">
        <f t="shared" si="17"/>
        <v>x</v>
      </c>
      <c r="U58" s="35" t="str">
        <f t="shared" si="18"/>
        <v>(</v>
      </c>
      <c r="V58" s="35" t="str">
        <f t="shared" si="19"/>
        <v>1</v>
      </c>
      <c r="W58" s="35" t="str">
        <f t="shared" si="20"/>
        <v>+</v>
      </c>
      <c r="X58" s="37">
        <f>IF($D58&lt;=2025,VstupniParametry_SKRYT!$D$9,"")</f>
        <v>1.7999999999999999E-2</v>
      </c>
      <c r="Y58" s="35" t="str">
        <f t="shared" si="21"/>
        <v>)</v>
      </c>
      <c r="Z58" s="38">
        <f>IF(AND(D58&lt;2025,2025&lt;=Zisk!$D$10),1,IF(D58=2025,0,""))</f>
        <v>1</v>
      </c>
      <c r="AA58" s="39" t="str">
        <f>IF(AND($D58&lt;=2025,Zisk!$D$10&gt;=2026),"x","")</f>
        <v/>
      </c>
      <c r="AB58" s="35" t="str">
        <f>IF(AND($D58&lt;=2026,Zisk!$D$10&gt;=2026),"(","")</f>
        <v/>
      </c>
      <c r="AC58" s="35" t="str">
        <f>IF(AND($D58&lt;=2026,Zisk!$D$10&gt;=2026),"1","")</f>
        <v/>
      </c>
      <c r="AD58" s="35" t="str">
        <f>IF(AND($D58&lt;=2026,Zisk!$D$10&gt;=2026),"+","")</f>
        <v/>
      </c>
      <c r="AE58" s="37" t="str">
        <f>IF(AND($D58&lt;=2026,Zisk!$D$10&gt;=2026),VstupniParametry_SKRYT!$D$10,"")</f>
        <v/>
      </c>
      <c r="AF58" s="35" t="str">
        <f>IF(AND($D58&lt;=2026,Zisk!$D$10&gt;=2026),")","")</f>
        <v/>
      </c>
      <c r="AG58" s="38" t="str">
        <f>IF(AND(D58&lt;2026,2026&lt;=Zisk!$D$10),1,IF(D58=2026,0,""))</f>
        <v/>
      </c>
      <c r="AH58" s="39" t="str">
        <f>IF(AND($D58&lt;=2026,Zisk!$D$10&gt;=2027),"x","")</f>
        <v/>
      </c>
      <c r="AI58" s="35" t="str">
        <f>IF(AND($D58&lt;=2027,Zisk!$D$10&gt;=2027),"(","")</f>
        <v/>
      </c>
      <c r="AJ58" s="35" t="str">
        <f>IF(AND($D58&lt;=2027,Zisk!$D$10&gt;=2027),"1","")</f>
        <v/>
      </c>
      <c r="AK58" s="35" t="str">
        <f>IF(AND($D58&lt;=2027,Zisk!$D$10&gt;=2027),"+","")</f>
        <v/>
      </c>
      <c r="AL58" s="37" t="str">
        <f>IF(AND($D58&lt;=2027,Zisk!$D$10&gt;=2027),VstupniParametry_SKRYT!$D$11,"")</f>
        <v/>
      </c>
      <c r="AM58" s="35" t="str">
        <f>IF(AND($D58&lt;=2027,Zisk!$D$10&gt;=2027),")","")</f>
        <v/>
      </c>
      <c r="AN58" s="38" t="str">
        <f>IF(AND(D58&lt;2027,2027&lt;=Zisk!$D$10),1,IF(D58=2027,0,""))</f>
        <v/>
      </c>
      <c r="AO58" s="39" t="str">
        <f>IF(AND($D58&lt;=2027,Zisk!$D$10&gt;=2028),"x","")</f>
        <v/>
      </c>
      <c r="AP58" s="35" t="str">
        <f>IF(AND($D58&lt;=2028,Zisk!$D$10&gt;=2028),"(","")</f>
        <v/>
      </c>
      <c r="AQ58" s="35" t="str">
        <f>IF(AND($D58&lt;=2028,Zisk!$D$10&gt;=2028),"1","")</f>
        <v/>
      </c>
      <c r="AR58" s="35" t="str">
        <f>IF(AND($D58&lt;=2028,Zisk!$D$10&gt;=2028),"+","")</f>
        <v/>
      </c>
      <c r="AS58" s="37" t="str">
        <f>IF(AND($D58&lt;=2028,Zisk!$D$10&gt;=2028),VstupniParametry_SKRYT!$D$12,"")</f>
        <v/>
      </c>
      <c r="AT58" s="35" t="str">
        <f>IF(AND($D58&lt;=2028,Zisk!$D$10&gt;=2028),")","")</f>
        <v/>
      </c>
      <c r="AU58" s="38" t="str">
        <f>IF(AND(D58&lt;2028,2028&lt;=Zisk!$D$10),1,IF(D58=2028,0,""))</f>
        <v/>
      </c>
      <c r="AV58" s="39" t="str">
        <f>IF(AND($D58&lt;=2028,Zisk!$D$10&gt;=2029),"x","")</f>
        <v/>
      </c>
      <c r="AW58" s="35" t="str">
        <f>IF(AND($D58&lt;=2029,Zisk!$D$10&gt;=2029),"(","")</f>
        <v/>
      </c>
      <c r="AX58" s="35" t="str">
        <f>IF(AND($D58&lt;=2029,Zisk!$D$10&gt;=2029),"1","")</f>
        <v/>
      </c>
      <c r="AY58" s="35" t="str">
        <f>IF(AND($D58&lt;=2029,Zisk!$D$10&gt;=2029),"+","")</f>
        <v/>
      </c>
      <c r="AZ58" s="37" t="str">
        <f>IF(AND($D58&lt;=2029,Zisk!$D$10&gt;=2029),VstupniParametry_SKRYT!$D$13,"")</f>
        <v/>
      </c>
      <c r="BA58" s="35" t="str">
        <f>IF(AND($D58&lt;=2029,Zisk!$D$10&gt;=2029),")","")</f>
        <v/>
      </c>
      <c r="BB58" s="38" t="str">
        <f>IF(AND(D58&lt;2029,2029&lt;=Zisk!$D$10),1,IF(D58=2029,0,""))</f>
        <v/>
      </c>
      <c r="BC58" s="39" t="str">
        <f>IF(AND($D58&lt;=2029,Zisk!$D$10&gt;=2030),"x","")</f>
        <v/>
      </c>
      <c r="BD58" s="35" t="str">
        <f>IF(AND($D58&lt;=2030,Zisk!$D$10&gt;=2030),"(","")</f>
        <v/>
      </c>
      <c r="BE58" s="35" t="str">
        <f>IF(AND($D58&lt;=2030,Zisk!$D$10&gt;=2030),"1","")</f>
        <v/>
      </c>
      <c r="BF58" s="35" t="str">
        <f>IF(AND($D58&lt;=2030,Zisk!$D$10&gt;=2030),"+","")</f>
        <v/>
      </c>
      <c r="BG58" s="37" t="str">
        <f>IF(AND($D58&lt;=2030,Zisk!$D$10&gt;=2030),VstupniParametry_SKRYT!$D$14,"")</f>
        <v/>
      </c>
      <c r="BH58" s="35" t="str">
        <f>IF(AND($D58&lt;=2030,Zisk!$D$10&gt;=2030),")","")</f>
        <v/>
      </c>
      <c r="BI58" s="38" t="str">
        <f>IF(AND(D58&lt;2030,2030&lt;=Zisk!$D$10),1,IF(D58=2030,0,""))</f>
        <v/>
      </c>
      <c r="BJ58" s="40" t="s">
        <v>32</v>
      </c>
      <c r="BK58" s="37">
        <f t="shared" si="34"/>
        <v>1</v>
      </c>
      <c r="BL58" s="35" t="str">
        <f t="shared" si="35"/>
        <v>x</v>
      </c>
      <c r="BM58" s="41">
        <f t="shared" si="36"/>
        <v>1</v>
      </c>
      <c r="BN58" s="37" t="str">
        <f t="shared" si="37"/>
        <v>x</v>
      </c>
      <c r="BO58" s="41">
        <f t="shared" si="22"/>
        <v>1.018</v>
      </c>
      <c r="BP58" s="41" t="str">
        <f t="shared" si="23"/>
        <v/>
      </c>
      <c r="BQ58" s="41" t="str">
        <f t="shared" si="24"/>
        <v/>
      </c>
      <c r="BR58" s="41" t="str">
        <f t="shared" si="25"/>
        <v/>
      </c>
      <c r="BS58" s="41" t="str">
        <f t="shared" si="26"/>
        <v/>
      </c>
      <c r="BT58" s="41" t="str">
        <f t="shared" si="27"/>
        <v/>
      </c>
      <c r="BU58" s="41" t="str">
        <f t="shared" si="28"/>
        <v/>
      </c>
      <c r="BV58" s="41" t="str">
        <f t="shared" si="29"/>
        <v/>
      </c>
      <c r="BW58" s="41" t="str">
        <f t="shared" si="30"/>
        <v/>
      </c>
      <c r="BX58" s="41" t="str">
        <f t="shared" si="31"/>
        <v/>
      </c>
      <c r="BY58" s="41" t="str">
        <f t="shared" si="32"/>
        <v/>
      </c>
      <c r="BZ58" s="40" t="s">
        <v>32</v>
      </c>
      <c r="CA58" s="41">
        <f t="shared" si="33"/>
        <v>1.018</v>
      </c>
      <c r="CB58" s="35"/>
      <c r="CC58" s="36">
        <f>IF(D58&gt;Zisk!$D$10,"",E58*CA58)</f>
        <v>0</v>
      </c>
    </row>
    <row r="59" spans="2:81" x14ac:dyDescent="0.2">
      <c r="B59" s="28" t="str">
        <f>Zisk!B70</f>
        <v/>
      </c>
      <c r="C59" s="28">
        <f>Zisk!C70</f>
        <v>0</v>
      </c>
      <c r="D59" s="28">
        <f>Zisk!E70</f>
        <v>0</v>
      </c>
      <c r="E59" s="29">
        <f>Zisk!D70</f>
        <v>0</v>
      </c>
      <c r="F59" s="29"/>
      <c r="G59" s="28" t="str">
        <f t="shared" si="8"/>
        <v>(</v>
      </c>
      <c r="H59" s="28" t="str">
        <f t="shared" si="9"/>
        <v>1</v>
      </c>
      <c r="I59" s="28" t="str">
        <f t="shared" si="10"/>
        <v>+</v>
      </c>
      <c r="J59" s="30">
        <f>IF($D59&lt;=2021,VstupniParametry_SKRYT!$D$5,"")</f>
        <v>0.02</v>
      </c>
      <c r="K59" s="28" t="str">
        <f t="shared" si="11"/>
        <v>)</v>
      </c>
      <c r="L59" s="31">
        <f>IF($D59&lt;=2021,COUNTIF(Vypocet_SKRYT!T56:AS56,"&gt;=1"),"")</f>
        <v>0</v>
      </c>
      <c r="M59" s="32" t="str">
        <f t="shared" si="12"/>
        <v>x</v>
      </c>
      <c r="N59" s="28" t="str">
        <f t="shared" si="13"/>
        <v>(</v>
      </c>
      <c r="O59" s="28" t="str">
        <f t="shared" si="14"/>
        <v>1</v>
      </c>
      <c r="P59" s="28" t="str">
        <f t="shared" si="15"/>
        <v>+</v>
      </c>
      <c r="Q59" s="30">
        <f>IF($D59&lt;=2024,VstupniParametry_SKRYT!$D$6,"")</f>
        <v>0.06</v>
      </c>
      <c r="R59" s="28" t="str">
        <f t="shared" si="16"/>
        <v>)</v>
      </c>
      <c r="S59" s="31">
        <f>IF($D59&lt;=2024,COUNTIFS(Vypocet_SKRYT!AT56:AV56,"&gt;=1"),"")</f>
        <v>0</v>
      </c>
      <c r="T59" s="32" t="str">
        <f t="shared" si="17"/>
        <v>x</v>
      </c>
      <c r="U59" s="28" t="str">
        <f t="shared" si="18"/>
        <v>(</v>
      </c>
      <c r="V59" s="28" t="str">
        <f t="shared" si="19"/>
        <v>1</v>
      </c>
      <c r="W59" s="28" t="str">
        <f t="shared" si="20"/>
        <v>+</v>
      </c>
      <c r="X59" s="30">
        <f>IF($D59&lt;=2025,VstupniParametry_SKRYT!$D$9,"")</f>
        <v>1.7999999999999999E-2</v>
      </c>
      <c r="Y59" s="28" t="str">
        <f t="shared" si="21"/>
        <v>)</v>
      </c>
      <c r="Z59" s="31">
        <f>IF(AND(D59&lt;2025,2025&lt;=Zisk!$D$10),1,IF(D59=2025,0,""))</f>
        <v>1</v>
      </c>
      <c r="AA59" s="32" t="str">
        <f>IF(AND($D59&lt;=2025,Zisk!$D$10&gt;=2026),"x","")</f>
        <v/>
      </c>
      <c r="AB59" s="28" t="str">
        <f>IF(AND($D59&lt;=2026,Zisk!$D$10&gt;=2026),"(","")</f>
        <v/>
      </c>
      <c r="AC59" s="28" t="str">
        <f>IF(AND($D59&lt;=2026,Zisk!$D$10&gt;=2026),"1","")</f>
        <v/>
      </c>
      <c r="AD59" s="28" t="str">
        <f>IF(AND($D59&lt;=2026,Zisk!$D$10&gt;=2026),"+","")</f>
        <v/>
      </c>
      <c r="AE59" s="30" t="str">
        <f>IF(AND($D59&lt;=2026,Zisk!$D$10&gt;=2026),VstupniParametry_SKRYT!$D$10,"")</f>
        <v/>
      </c>
      <c r="AF59" s="28" t="str">
        <f>IF(AND($D59&lt;=2026,Zisk!$D$10&gt;=2026),")","")</f>
        <v/>
      </c>
      <c r="AG59" s="31" t="str">
        <f>IF(AND(D59&lt;2026,2026&lt;=Zisk!$D$10),1,IF(D59=2026,0,""))</f>
        <v/>
      </c>
      <c r="AH59" s="32" t="str">
        <f>IF(AND($D59&lt;=2026,Zisk!$D$10&gt;=2027),"x","")</f>
        <v/>
      </c>
      <c r="AI59" s="28" t="str">
        <f>IF(AND($D59&lt;=2027,Zisk!$D$10&gt;=2027),"(","")</f>
        <v/>
      </c>
      <c r="AJ59" s="28" t="str">
        <f>IF(AND($D59&lt;=2027,Zisk!$D$10&gt;=2027),"1","")</f>
        <v/>
      </c>
      <c r="AK59" s="28" t="str">
        <f>IF(AND($D59&lt;=2027,Zisk!$D$10&gt;=2027),"+","")</f>
        <v/>
      </c>
      <c r="AL59" s="30" t="str">
        <f>IF(AND($D59&lt;=2027,Zisk!$D$10&gt;=2027),VstupniParametry_SKRYT!$D$11,"")</f>
        <v/>
      </c>
      <c r="AM59" s="28" t="str">
        <f>IF(AND($D59&lt;=2027,Zisk!$D$10&gt;=2027),")","")</f>
        <v/>
      </c>
      <c r="AN59" s="31" t="str">
        <f>IF(AND(D59&lt;2027,2027&lt;=Zisk!$D$10),1,IF(D59=2027,0,""))</f>
        <v/>
      </c>
      <c r="AO59" s="32" t="str">
        <f>IF(AND($D59&lt;=2027,Zisk!$D$10&gt;=2028),"x","")</f>
        <v/>
      </c>
      <c r="AP59" s="28" t="str">
        <f>IF(AND($D59&lt;=2028,Zisk!$D$10&gt;=2028),"(","")</f>
        <v/>
      </c>
      <c r="AQ59" s="28" t="str">
        <f>IF(AND($D59&lt;=2028,Zisk!$D$10&gt;=2028),"1","")</f>
        <v/>
      </c>
      <c r="AR59" s="28" t="str">
        <f>IF(AND($D59&lt;=2028,Zisk!$D$10&gt;=2028),"+","")</f>
        <v/>
      </c>
      <c r="AS59" s="30" t="str">
        <f>IF(AND($D59&lt;=2028,Zisk!$D$10&gt;=2028),VstupniParametry_SKRYT!$D$12,"")</f>
        <v/>
      </c>
      <c r="AT59" s="28" t="str">
        <f>IF(AND($D59&lt;=2028,Zisk!$D$10&gt;=2028),")","")</f>
        <v/>
      </c>
      <c r="AU59" s="31" t="str">
        <f>IF(AND(D59&lt;2028,2028&lt;=Zisk!$D$10),1,IF(D59=2028,0,""))</f>
        <v/>
      </c>
      <c r="AV59" s="32" t="str">
        <f>IF(AND($D59&lt;=2028,Zisk!$D$10&gt;=2029),"x","")</f>
        <v/>
      </c>
      <c r="AW59" s="28" t="str">
        <f>IF(AND($D59&lt;=2029,Zisk!$D$10&gt;=2029),"(","")</f>
        <v/>
      </c>
      <c r="AX59" s="28" t="str">
        <f>IF(AND($D59&lt;=2029,Zisk!$D$10&gt;=2029),"1","")</f>
        <v/>
      </c>
      <c r="AY59" s="28" t="str">
        <f>IF(AND($D59&lt;=2029,Zisk!$D$10&gt;=2029),"+","")</f>
        <v/>
      </c>
      <c r="AZ59" s="30" t="str">
        <f>IF(AND($D59&lt;=2029,Zisk!$D$10&gt;=2029),VstupniParametry_SKRYT!$D$13,"")</f>
        <v/>
      </c>
      <c r="BA59" s="28" t="str">
        <f>IF(AND($D59&lt;=2029,Zisk!$D$10&gt;=2029),")","")</f>
        <v/>
      </c>
      <c r="BB59" s="31" t="str">
        <f>IF(AND(D59&lt;2029,2029&lt;=Zisk!$D$10),1,IF(D59=2029,0,""))</f>
        <v/>
      </c>
      <c r="BC59" s="32" t="str">
        <f>IF(AND($D59&lt;=2029,Zisk!$D$10&gt;=2030),"x","")</f>
        <v/>
      </c>
      <c r="BD59" s="28" t="str">
        <f>IF(AND($D59&lt;=2030,Zisk!$D$10&gt;=2030),"(","")</f>
        <v/>
      </c>
      <c r="BE59" s="28" t="str">
        <f>IF(AND($D59&lt;=2030,Zisk!$D$10&gt;=2030),"1","")</f>
        <v/>
      </c>
      <c r="BF59" s="28" t="str">
        <f>IF(AND($D59&lt;=2030,Zisk!$D$10&gt;=2030),"+","")</f>
        <v/>
      </c>
      <c r="BG59" s="30" t="str">
        <f>IF(AND($D59&lt;=2030,Zisk!$D$10&gt;=2030),VstupniParametry_SKRYT!$D$14,"")</f>
        <v/>
      </c>
      <c r="BH59" s="28" t="str">
        <f>IF(AND($D59&lt;=2030,Zisk!$D$10&gt;=2030),")","")</f>
        <v/>
      </c>
      <c r="BI59" s="31" t="str">
        <f>IF(AND(D59&lt;2030,2030&lt;=Zisk!$D$10),1,IF(D59=2030,0,""))</f>
        <v/>
      </c>
      <c r="BJ59" s="33" t="s">
        <v>32</v>
      </c>
      <c r="BK59" s="30">
        <f t="shared" si="34"/>
        <v>1</v>
      </c>
      <c r="BL59" s="28" t="str">
        <f t="shared" si="35"/>
        <v>x</v>
      </c>
      <c r="BM59" s="34">
        <f t="shared" si="36"/>
        <v>1</v>
      </c>
      <c r="BN59" s="30" t="str">
        <f t="shared" si="37"/>
        <v>x</v>
      </c>
      <c r="BO59" s="34">
        <f t="shared" si="22"/>
        <v>1.018</v>
      </c>
      <c r="BP59" s="34" t="str">
        <f t="shared" si="23"/>
        <v/>
      </c>
      <c r="BQ59" s="34" t="str">
        <f t="shared" si="24"/>
        <v/>
      </c>
      <c r="BR59" s="34" t="str">
        <f t="shared" si="25"/>
        <v/>
      </c>
      <c r="BS59" s="34" t="str">
        <f t="shared" si="26"/>
        <v/>
      </c>
      <c r="BT59" s="34" t="str">
        <f t="shared" si="27"/>
        <v/>
      </c>
      <c r="BU59" s="34" t="str">
        <f t="shared" si="28"/>
        <v/>
      </c>
      <c r="BV59" s="34" t="str">
        <f t="shared" si="29"/>
        <v/>
      </c>
      <c r="BW59" s="34" t="str">
        <f t="shared" si="30"/>
        <v/>
      </c>
      <c r="BX59" s="34" t="str">
        <f t="shared" si="31"/>
        <v/>
      </c>
      <c r="BY59" s="34" t="str">
        <f t="shared" si="32"/>
        <v/>
      </c>
      <c r="BZ59" s="33" t="s">
        <v>32</v>
      </c>
      <c r="CA59" s="34">
        <f t="shared" si="33"/>
        <v>1.018</v>
      </c>
      <c r="CB59" s="28"/>
      <c r="CC59" s="29">
        <f>IF(D59&gt;Zisk!$D$10,"",E59*CA59)</f>
        <v>0</v>
      </c>
    </row>
    <row r="60" spans="2:81" x14ac:dyDescent="0.2">
      <c r="B60" s="35" t="str">
        <f>Zisk!B71</f>
        <v/>
      </c>
      <c r="C60" s="35">
        <f>Zisk!C71</f>
        <v>0</v>
      </c>
      <c r="D60" s="35">
        <f>Zisk!E71</f>
        <v>0</v>
      </c>
      <c r="E60" s="36">
        <f>Zisk!D71</f>
        <v>0</v>
      </c>
      <c r="F60" s="36"/>
      <c r="G60" s="35" t="str">
        <f t="shared" si="8"/>
        <v>(</v>
      </c>
      <c r="H60" s="35" t="str">
        <f t="shared" si="9"/>
        <v>1</v>
      </c>
      <c r="I60" s="35" t="str">
        <f t="shared" si="10"/>
        <v>+</v>
      </c>
      <c r="J60" s="37">
        <f>IF($D60&lt;=2021,VstupniParametry_SKRYT!$D$5,"")</f>
        <v>0.02</v>
      </c>
      <c r="K60" s="35" t="str">
        <f t="shared" si="11"/>
        <v>)</v>
      </c>
      <c r="L60" s="38">
        <f>IF($D60&lt;=2021,COUNTIF(Vypocet_SKRYT!T57:AS57,"&gt;=1"),"")</f>
        <v>0</v>
      </c>
      <c r="M60" s="39" t="str">
        <f t="shared" si="12"/>
        <v>x</v>
      </c>
      <c r="N60" s="35" t="str">
        <f t="shared" si="13"/>
        <v>(</v>
      </c>
      <c r="O60" s="35" t="str">
        <f t="shared" si="14"/>
        <v>1</v>
      </c>
      <c r="P60" s="35" t="str">
        <f t="shared" si="15"/>
        <v>+</v>
      </c>
      <c r="Q60" s="37">
        <f>IF($D60&lt;=2024,VstupniParametry_SKRYT!$D$6,"")</f>
        <v>0.06</v>
      </c>
      <c r="R60" s="35" t="str">
        <f t="shared" si="16"/>
        <v>)</v>
      </c>
      <c r="S60" s="38">
        <f>IF($D60&lt;=2024,COUNTIFS(Vypocet_SKRYT!AT57:AV57,"&gt;=1"),"")</f>
        <v>0</v>
      </c>
      <c r="T60" s="39" t="str">
        <f t="shared" si="17"/>
        <v>x</v>
      </c>
      <c r="U60" s="35" t="str">
        <f t="shared" si="18"/>
        <v>(</v>
      </c>
      <c r="V60" s="35" t="str">
        <f t="shared" si="19"/>
        <v>1</v>
      </c>
      <c r="W60" s="35" t="str">
        <f t="shared" si="20"/>
        <v>+</v>
      </c>
      <c r="X60" s="37">
        <f>IF($D60&lt;=2025,VstupniParametry_SKRYT!$D$9,"")</f>
        <v>1.7999999999999999E-2</v>
      </c>
      <c r="Y60" s="35" t="str">
        <f t="shared" si="21"/>
        <v>)</v>
      </c>
      <c r="Z60" s="38">
        <f>IF(AND(D60&lt;2025,2025&lt;=Zisk!$D$10),1,IF(D60=2025,0,""))</f>
        <v>1</v>
      </c>
      <c r="AA60" s="39" t="str">
        <f>IF(AND($D60&lt;=2025,Zisk!$D$10&gt;=2026),"x","")</f>
        <v/>
      </c>
      <c r="AB60" s="35" t="str">
        <f>IF(AND($D60&lt;=2026,Zisk!$D$10&gt;=2026),"(","")</f>
        <v/>
      </c>
      <c r="AC60" s="35" t="str">
        <f>IF(AND($D60&lt;=2026,Zisk!$D$10&gt;=2026),"1","")</f>
        <v/>
      </c>
      <c r="AD60" s="35" t="str">
        <f>IF(AND($D60&lt;=2026,Zisk!$D$10&gt;=2026),"+","")</f>
        <v/>
      </c>
      <c r="AE60" s="37" t="str">
        <f>IF(AND($D60&lt;=2026,Zisk!$D$10&gt;=2026),VstupniParametry_SKRYT!$D$10,"")</f>
        <v/>
      </c>
      <c r="AF60" s="35" t="str">
        <f>IF(AND($D60&lt;=2026,Zisk!$D$10&gt;=2026),")","")</f>
        <v/>
      </c>
      <c r="AG60" s="38" t="str">
        <f>IF(AND(D60&lt;2026,2026&lt;=Zisk!$D$10),1,IF(D60=2026,0,""))</f>
        <v/>
      </c>
      <c r="AH60" s="39" t="str">
        <f>IF(AND($D60&lt;=2026,Zisk!$D$10&gt;=2027),"x","")</f>
        <v/>
      </c>
      <c r="AI60" s="35" t="str">
        <f>IF(AND($D60&lt;=2027,Zisk!$D$10&gt;=2027),"(","")</f>
        <v/>
      </c>
      <c r="AJ60" s="35" t="str">
        <f>IF(AND($D60&lt;=2027,Zisk!$D$10&gt;=2027),"1","")</f>
        <v/>
      </c>
      <c r="AK60" s="35" t="str">
        <f>IF(AND($D60&lt;=2027,Zisk!$D$10&gt;=2027),"+","")</f>
        <v/>
      </c>
      <c r="AL60" s="37" t="str">
        <f>IF(AND($D60&lt;=2027,Zisk!$D$10&gt;=2027),VstupniParametry_SKRYT!$D$11,"")</f>
        <v/>
      </c>
      <c r="AM60" s="35" t="str">
        <f>IF(AND($D60&lt;=2027,Zisk!$D$10&gt;=2027),")","")</f>
        <v/>
      </c>
      <c r="AN60" s="38" t="str">
        <f>IF(AND(D60&lt;2027,2027&lt;=Zisk!$D$10),1,IF(D60=2027,0,""))</f>
        <v/>
      </c>
      <c r="AO60" s="39" t="str">
        <f>IF(AND($D60&lt;=2027,Zisk!$D$10&gt;=2028),"x","")</f>
        <v/>
      </c>
      <c r="AP60" s="35" t="str">
        <f>IF(AND($D60&lt;=2028,Zisk!$D$10&gt;=2028),"(","")</f>
        <v/>
      </c>
      <c r="AQ60" s="35" t="str">
        <f>IF(AND($D60&lt;=2028,Zisk!$D$10&gt;=2028),"1","")</f>
        <v/>
      </c>
      <c r="AR60" s="35" t="str">
        <f>IF(AND($D60&lt;=2028,Zisk!$D$10&gt;=2028),"+","")</f>
        <v/>
      </c>
      <c r="AS60" s="37" t="str">
        <f>IF(AND($D60&lt;=2028,Zisk!$D$10&gt;=2028),VstupniParametry_SKRYT!$D$12,"")</f>
        <v/>
      </c>
      <c r="AT60" s="35" t="str">
        <f>IF(AND($D60&lt;=2028,Zisk!$D$10&gt;=2028),")","")</f>
        <v/>
      </c>
      <c r="AU60" s="38" t="str">
        <f>IF(AND(D60&lt;2028,2028&lt;=Zisk!$D$10),1,IF(D60=2028,0,""))</f>
        <v/>
      </c>
      <c r="AV60" s="39" t="str">
        <f>IF(AND($D60&lt;=2028,Zisk!$D$10&gt;=2029),"x","")</f>
        <v/>
      </c>
      <c r="AW60" s="35" t="str">
        <f>IF(AND($D60&lt;=2029,Zisk!$D$10&gt;=2029),"(","")</f>
        <v/>
      </c>
      <c r="AX60" s="35" t="str">
        <f>IF(AND($D60&lt;=2029,Zisk!$D$10&gt;=2029),"1","")</f>
        <v/>
      </c>
      <c r="AY60" s="35" t="str">
        <f>IF(AND($D60&lt;=2029,Zisk!$D$10&gt;=2029),"+","")</f>
        <v/>
      </c>
      <c r="AZ60" s="37" t="str">
        <f>IF(AND($D60&lt;=2029,Zisk!$D$10&gt;=2029),VstupniParametry_SKRYT!$D$13,"")</f>
        <v/>
      </c>
      <c r="BA60" s="35" t="str">
        <f>IF(AND($D60&lt;=2029,Zisk!$D$10&gt;=2029),")","")</f>
        <v/>
      </c>
      <c r="BB60" s="38" t="str">
        <f>IF(AND(D60&lt;2029,2029&lt;=Zisk!$D$10),1,IF(D60=2029,0,""))</f>
        <v/>
      </c>
      <c r="BC60" s="39" t="str">
        <f>IF(AND($D60&lt;=2029,Zisk!$D$10&gt;=2030),"x","")</f>
        <v/>
      </c>
      <c r="BD60" s="35" t="str">
        <f>IF(AND($D60&lt;=2030,Zisk!$D$10&gt;=2030),"(","")</f>
        <v/>
      </c>
      <c r="BE60" s="35" t="str">
        <f>IF(AND($D60&lt;=2030,Zisk!$D$10&gt;=2030),"1","")</f>
        <v/>
      </c>
      <c r="BF60" s="35" t="str">
        <f>IF(AND($D60&lt;=2030,Zisk!$D$10&gt;=2030),"+","")</f>
        <v/>
      </c>
      <c r="BG60" s="37" t="str">
        <f>IF(AND($D60&lt;=2030,Zisk!$D$10&gt;=2030),VstupniParametry_SKRYT!$D$14,"")</f>
        <v/>
      </c>
      <c r="BH60" s="35" t="str">
        <f>IF(AND($D60&lt;=2030,Zisk!$D$10&gt;=2030),")","")</f>
        <v/>
      </c>
      <c r="BI60" s="38" t="str">
        <f>IF(AND(D60&lt;2030,2030&lt;=Zisk!$D$10),1,IF(D60=2030,0,""))</f>
        <v/>
      </c>
      <c r="BJ60" s="40" t="s">
        <v>32</v>
      </c>
      <c r="BK60" s="37">
        <f t="shared" si="34"/>
        <v>1</v>
      </c>
      <c r="BL60" s="35" t="str">
        <f t="shared" si="35"/>
        <v>x</v>
      </c>
      <c r="BM60" s="41">
        <f t="shared" si="36"/>
        <v>1</v>
      </c>
      <c r="BN60" s="37" t="str">
        <f t="shared" si="37"/>
        <v>x</v>
      </c>
      <c r="BO60" s="41">
        <f t="shared" si="22"/>
        <v>1.018</v>
      </c>
      <c r="BP60" s="41" t="str">
        <f t="shared" si="23"/>
        <v/>
      </c>
      <c r="BQ60" s="41" t="str">
        <f t="shared" si="24"/>
        <v/>
      </c>
      <c r="BR60" s="41" t="str">
        <f t="shared" si="25"/>
        <v/>
      </c>
      <c r="BS60" s="41" t="str">
        <f t="shared" si="26"/>
        <v/>
      </c>
      <c r="BT60" s="41" t="str">
        <f t="shared" si="27"/>
        <v/>
      </c>
      <c r="BU60" s="41" t="str">
        <f t="shared" si="28"/>
        <v/>
      </c>
      <c r="BV60" s="41" t="str">
        <f t="shared" si="29"/>
        <v/>
      </c>
      <c r="BW60" s="41" t="str">
        <f t="shared" si="30"/>
        <v/>
      </c>
      <c r="BX60" s="41" t="str">
        <f t="shared" si="31"/>
        <v/>
      </c>
      <c r="BY60" s="41" t="str">
        <f t="shared" si="32"/>
        <v/>
      </c>
      <c r="BZ60" s="40" t="s">
        <v>32</v>
      </c>
      <c r="CA60" s="41">
        <f t="shared" si="33"/>
        <v>1.018</v>
      </c>
      <c r="CB60" s="35"/>
      <c r="CC60" s="36">
        <f>IF(D60&gt;Zisk!$D$10,"",E60*CA60)</f>
        <v>0</v>
      </c>
    </row>
    <row r="61" spans="2:81" x14ac:dyDescent="0.2">
      <c r="B61" s="28" t="str">
        <f>Zisk!B72</f>
        <v/>
      </c>
      <c r="C61" s="28">
        <f>Zisk!C72</f>
        <v>0</v>
      </c>
      <c r="D61" s="28">
        <f>Zisk!E72</f>
        <v>0</v>
      </c>
      <c r="E61" s="29">
        <f>Zisk!D72</f>
        <v>0</v>
      </c>
      <c r="F61" s="29"/>
      <c r="G61" s="28" t="str">
        <f t="shared" si="8"/>
        <v>(</v>
      </c>
      <c r="H61" s="28" t="str">
        <f t="shared" si="9"/>
        <v>1</v>
      </c>
      <c r="I61" s="28" t="str">
        <f t="shared" si="10"/>
        <v>+</v>
      </c>
      <c r="J61" s="30">
        <f>IF($D61&lt;=2021,VstupniParametry_SKRYT!$D$5,"")</f>
        <v>0.02</v>
      </c>
      <c r="K61" s="28" t="str">
        <f t="shared" si="11"/>
        <v>)</v>
      </c>
      <c r="L61" s="31">
        <f>IF($D61&lt;=2021,COUNTIF(Vypocet_SKRYT!T58:AS58,"&gt;=1"),"")</f>
        <v>0</v>
      </c>
      <c r="M61" s="32" t="str">
        <f t="shared" si="12"/>
        <v>x</v>
      </c>
      <c r="N61" s="28" t="str">
        <f t="shared" si="13"/>
        <v>(</v>
      </c>
      <c r="O61" s="28" t="str">
        <f t="shared" si="14"/>
        <v>1</v>
      </c>
      <c r="P61" s="28" t="str">
        <f t="shared" si="15"/>
        <v>+</v>
      </c>
      <c r="Q61" s="30">
        <f>IF($D61&lt;=2024,VstupniParametry_SKRYT!$D$6,"")</f>
        <v>0.06</v>
      </c>
      <c r="R61" s="28" t="str">
        <f t="shared" si="16"/>
        <v>)</v>
      </c>
      <c r="S61" s="31">
        <f>IF($D61&lt;=2024,COUNTIFS(Vypocet_SKRYT!AT58:AV58,"&gt;=1"),"")</f>
        <v>0</v>
      </c>
      <c r="T61" s="32" t="str">
        <f t="shared" si="17"/>
        <v>x</v>
      </c>
      <c r="U61" s="28" t="str">
        <f t="shared" si="18"/>
        <v>(</v>
      </c>
      <c r="V61" s="28" t="str">
        <f t="shared" si="19"/>
        <v>1</v>
      </c>
      <c r="W61" s="28" t="str">
        <f t="shared" si="20"/>
        <v>+</v>
      </c>
      <c r="X61" s="30">
        <f>IF($D61&lt;=2025,VstupniParametry_SKRYT!$D$9,"")</f>
        <v>1.7999999999999999E-2</v>
      </c>
      <c r="Y61" s="28" t="str">
        <f t="shared" si="21"/>
        <v>)</v>
      </c>
      <c r="Z61" s="31">
        <f>IF(AND(D61&lt;2025,2025&lt;=Zisk!$D$10),1,IF(D61=2025,0,""))</f>
        <v>1</v>
      </c>
      <c r="AA61" s="32" t="str">
        <f>IF(AND($D61&lt;=2025,Zisk!$D$10&gt;=2026),"x","")</f>
        <v/>
      </c>
      <c r="AB61" s="28" t="str">
        <f>IF(AND($D61&lt;=2026,Zisk!$D$10&gt;=2026),"(","")</f>
        <v/>
      </c>
      <c r="AC61" s="28" t="str">
        <f>IF(AND($D61&lt;=2026,Zisk!$D$10&gt;=2026),"1","")</f>
        <v/>
      </c>
      <c r="AD61" s="28" t="str">
        <f>IF(AND($D61&lt;=2026,Zisk!$D$10&gt;=2026),"+","")</f>
        <v/>
      </c>
      <c r="AE61" s="30" t="str">
        <f>IF(AND($D61&lt;=2026,Zisk!$D$10&gt;=2026),VstupniParametry_SKRYT!$D$10,"")</f>
        <v/>
      </c>
      <c r="AF61" s="28" t="str">
        <f>IF(AND($D61&lt;=2026,Zisk!$D$10&gt;=2026),")","")</f>
        <v/>
      </c>
      <c r="AG61" s="31" t="str">
        <f>IF(AND(D61&lt;2026,2026&lt;=Zisk!$D$10),1,IF(D61=2026,0,""))</f>
        <v/>
      </c>
      <c r="AH61" s="32" t="str">
        <f>IF(AND($D61&lt;=2026,Zisk!$D$10&gt;=2027),"x","")</f>
        <v/>
      </c>
      <c r="AI61" s="28" t="str">
        <f>IF(AND($D61&lt;=2027,Zisk!$D$10&gt;=2027),"(","")</f>
        <v/>
      </c>
      <c r="AJ61" s="28" t="str">
        <f>IF(AND($D61&lt;=2027,Zisk!$D$10&gt;=2027),"1","")</f>
        <v/>
      </c>
      <c r="AK61" s="28" t="str">
        <f>IF(AND($D61&lt;=2027,Zisk!$D$10&gt;=2027),"+","")</f>
        <v/>
      </c>
      <c r="AL61" s="30" t="str">
        <f>IF(AND($D61&lt;=2027,Zisk!$D$10&gt;=2027),VstupniParametry_SKRYT!$D$11,"")</f>
        <v/>
      </c>
      <c r="AM61" s="28" t="str">
        <f>IF(AND($D61&lt;=2027,Zisk!$D$10&gt;=2027),")","")</f>
        <v/>
      </c>
      <c r="AN61" s="31" t="str">
        <f>IF(AND(D61&lt;2027,2027&lt;=Zisk!$D$10),1,IF(D61=2027,0,""))</f>
        <v/>
      </c>
      <c r="AO61" s="32" t="str">
        <f>IF(AND($D61&lt;=2027,Zisk!$D$10&gt;=2028),"x","")</f>
        <v/>
      </c>
      <c r="AP61" s="28" t="str">
        <f>IF(AND($D61&lt;=2028,Zisk!$D$10&gt;=2028),"(","")</f>
        <v/>
      </c>
      <c r="AQ61" s="28" t="str">
        <f>IF(AND($D61&lt;=2028,Zisk!$D$10&gt;=2028),"1","")</f>
        <v/>
      </c>
      <c r="AR61" s="28" t="str">
        <f>IF(AND($D61&lt;=2028,Zisk!$D$10&gt;=2028),"+","")</f>
        <v/>
      </c>
      <c r="AS61" s="30" t="str">
        <f>IF(AND($D61&lt;=2028,Zisk!$D$10&gt;=2028),VstupniParametry_SKRYT!$D$12,"")</f>
        <v/>
      </c>
      <c r="AT61" s="28" t="str">
        <f>IF(AND($D61&lt;=2028,Zisk!$D$10&gt;=2028),")","")</f>
        <v/>
      </c>
      <c r="AU61" s="31" t="str">
        <f>IF(AND(D61&lt;2028,2028&lt;=Zisk!$D$10),1,IF(D61=2028,0,""))</f>
        <v/>
      </c>
      <c r="AV61" s="32" t="str">
        <f>IF(AND($D61&lt;=2028,Zisk!$D$10&gt;=2029),"x","")</f>
        <v/>
      </c>
      <c r="AW61" s="28" t="str">
        <f>IF(AND($D61&lt;=2029,Zisk!$D$10&gt;=2029),"(","")</f>
        <v/>
      </c>
      <c r="AX61" s="28" t="str">
        <f>IF(AND($D61&lt;=2029,Zisk!$D$10&gt;=2029),"1","")</f>
        <v/>
      </c>
      <c r="AY61" s="28" t="str">
        <f>IF(AND($D61&lt;=2029,Zisk!$D$10&gt;=2029),"+","")</f>
        <v/>
      </c>
      <c r="AZ61" s="30" t="str">
        <f>IF(AND($D61&lt;=2029,Zisk!$D$10&gt;=2029),VstupniParametry_SKRYT!$D$13,"")</f>
        <v/>
      </c>
      <c r="BA61" s="28" t="str">
        <f>IF(AND($D61&lt;=2029,Zisk!$D$10&gt;=2029),")","")</f>
        <v/>
      </c>
      <c r="BB61" s="31" t="str">
        <f>IF(AND(D61&lt;2029,2029&lt;=Zisk!$D$10),1,IF(D61=2029,0,""))</f>
        <v/>
      </c>
      <c r="BC61" s="32" t="str">
        <f>IF(AND($D61&lt;=2029,Zisk!$D$10&gt;=2030),"x","")</f>
        <v/>
      </c>
      <c r="BD61" s="28" t="str">
        <f>IF(AND($D61&lt;=2030,Zisk!$D$10&gt;=2030),"(","")</f>
        <v/>
      </c>
      <c r="BE61" s="28" t="str">
        <f>IF(AND($D61&lt;=2030,Zisk!$D$10&gt;=2030),"1","")</f>
        <v/>
      </c>
      <c r="BF61" s="28" t="str">
        <f>IF(AND($D61&lt;=2030,Zisk!$D$10&gt;=2030),"+","")</f>
        <v/>
      </c>
      <c r="BG61" s="30" t="str">
        <f>IF(AND($D61&lt;=2030,Zisk!$D$10&gt;=2030),VstupniParametry_SKRYT!$D$14,"")</f>
        <v/>
      </c>
      <c r="BH61" s="28" t="str">
        <f>IF(AND($D61&lt;=2030,Zisk!$D$10&gt;=2030),")","")</f>
        <v/>
      </c>
      <c r="BI61" s="31" t="str">
        <f>IF(AND(D61&lt;2030,2030&lt;=Zisk!$D$10),1,IF(D61=2030,0,""))</f>
        <v/>
      </c>
      <c r="BJ61" s="33" t="s">
        <v>32</v>
      </c>
      <c r="BK61" s="30">
        <f t="shared" si="34"/>
        <v>1</v>
      </c>
      <c r="BL61" s="28" t="str">
        <f t="shared" si="35"/>
        <v>x</v>
      </c>
      <c r="BM61" s="34">
        <f t="shared" si="36"/>
        <v>1</v>
      </c>
      <c r="BN61" s="30" t="str">
        <f t="shared" si="37"/>
        <v>x</v>
      </c>
      <c r="BO61" s="34">
        <f t="shared" si="22"/>
        <v>1.018</v>
      </c>
      <c r="BP61" s="34" t="str">
        <f t="shared" si="23"/>
        <v/>
      </c>
      <c r="BQ61" s="34" t="str">
        <f t="shared" si="24"/>
        <v/>
      </c>
      <c r="BR61" s="34" t="str">
        <f t="shared" si="25"/>
        <v/>
      </c>
      <c r="BS61" s="34" t="str">
        <f t="shared" si="26"/>
        <v/>
      </c>
      <c r="BT61" s="34" t="str">
        <f t="shared" si="27"/>
        <v/>
      </c>
      <c r="BU61" s="34" t="str">
        <f t="shared" si="28"/>
        <v/>
      </c>
      <c r="BV61" s="34" t="str">
        <f t="shared" si="29"/>
        <v/>
      </c>
      <c r="BW61" s="34" t="str">
        <f t="shared" si="30"/>
        <v/>
      </c>
      <c r="BX61" s="34" t="str">
        <f t="shared" si="31"/>
        <v/>
      </c>
      <c r="BY61" s="34" t="str">
        <f t="shared" si="32"/>
        <v/>
      </c>
      <c r="BZ61" s="33" t="s">
        <v>32</v>
      </c>
      <c r="CA61" s="34">
        <f t="shared" si="33"/>
        <v>1.018</v>
      </c>
      <c r="CB61" s="28"/>
      <c r="CC61" s="29">
        <f>IF(D61&gt;Zisk!$D$10,"",E61*CA61)</f>
        <v>0</v>
      </c>
    </row>
    <row r="62" spans="2:81" x14ac:dyDescent="0.2">
      <c r="B62" s="35" t="str">
        <f>Zisk!B73</f>
        <v/>
      </c>
      <c r="C62" s="35">
        <f>Zisk!C73</f>
        <v>0</v>
      </c>
      <c r="D62" s="35">
        <f>Zisk!E73</f>
        <v>0</v>
      </c>
      <c r="E62" s="36">
        <f>Zisk!D73</f>
        <v>0</v>
      </c>
      <c r="F62" s="36"/>
      <c r="G62" s="35" t="str">
        <f t="shared" si="8"/>
        <v>(</v>
      </c>
      <c r="H62" s="35" t="str">
        <f t="shared" si="9"/>
        <v>1</v>
      </c>
      <c r="I62" s="35" t="str">
        <f t="shared" si="10"/>
        <v>+</v>
      </c>
      <c r="J62" s="37">
        <f>IF($D62&lt;=2021,VstupniParametry_SKRYT!$D$5,"")</f>
        <v>0.02</v>
      </c>
      <c r="K62" s="35" t="str">
        <f t="shared" si="11"/>
        <v>)</v>
      </c>
      <c r="L62" s="38">
        <f>IF($D62&lt;=2021,COUNTIF(Vypocet_SKRYT!T59:AS59,"&gt;=1"),"")</f>
        <v>0</v>
      </c>
      <c r="M62" s="39" t="str">
        <f t="shared" si="12"/>
        <v>x</v>
      </c>
      <c r="N62" s="35" t="str">
        <f t="shared" si="13"/>
        <v>(</v>
      </c>
      <c r="O62" s="35" t="str">
        <f t="shared" si="14"/>
        <v>1</v>
      </c>
      <c r="P62" s="35" t="str">
        <f t="shared" si="15"/>
        <v>+</v>
      </c>
      <c r="Q62" s="37">
        <f>IF($D62&lt;=2024,VstupniParametry_SKRYT!$D$6,"")</f>
        <v>0.06</v>
      </c>
      <c r="R62" s="35" t="str">
        <f t="shared" si="16"/>
        <v>)</v>
      </c>
      <c r="S62" s="38">
        <f>IF($D62&lt;=2024,COUNTIFS(Vypocet_SKRYT!AT59:AV59,"&gt;=1"),"")</f>
        <v>0</v>
      </c>
      <c r="T62" s="39" t="str">
        <f t="shared" si="17"/>
        <v>x</v>
      </c>
      <c r="U62" s="35" t="str">
        <f t="shared" si="18"/>
        <v>(</v>
      </c>
      <c r="V62" s="35" t="str">
        <f t="shared" si="19"/>
        <v>1</v>
      </c>
      <c r="W62" s="35" t="str">
        <f t="shared" si="20"/>
        <v>+</v>
      </c>
      <c r="X62" s="37">
        <f>IF($D62&lt;=2025,VstupniParametry_SKRYT!$D$9,"")</f>
        <v>1.7999999999999999E-2</v>
      </c>
      <c r="Y62" s="35" t="str">
        <f t="shared" si="21"/>
        <v>)</v>
      </c>
      <c r="Z62" s="38">
        <f>IF(AND(D62&lt;2025,2025&lt;=Zisk!$D$10),1,IF(D62=2025,0,""))</f>
        <v>1</v>
      </c>
      <c r="AA62" s="39" t="str">
        <f>IF(AND($D62&lt;=2025,Zisk!$D$10&gt;=2026),"x","")</f>
        <v/>
      </c>
      <c r="AB62" s="35" t="str">
        <f>IF(AND($D62&lt;=2026,Zisk!$D$10&gt;=2026),"(","")</f>
        <v/>
      </c>
      <c r="AC62" s="35" t="str">
        <f>IF(AND($D62&lt;=2026,Zisk!$D$10&gt;=2026),"1","")</f>
        <v/>
      </c>
      <c r="AD62" s="35" t="str">
        <f>IF(AND($D62&lt;=2026,Zisk!$D$10&gt;=2026),"+","")</f>
        <v/>
      </c>
      <c r="AE62" s="37" t="str">
        <f>IF(AND($D62&lt;=2026,Zisk!$D$10&gt;=2026),VstupniParametry_SKRYT!$D$10,"")</f>
        <v/>
      </c>
      <c r="AF62" s="35" t="str">
        <f>IF(AND($D62&lt;=2026,Zisk!$D$10&gt;=2026),")","")</f>
        <v/>
      </c>
      <c r="AG62" s="38" t="str">
        <f>IF(AND(D62&lt;2026,2026&lt;=Zisk!$D$10),1,IF(D62=2026,0,""))</f>
        <v/>
      </c>
      <c r="AH62" s="39" t="str">
        <f>IF(AND($D62&lt;=2026,Zisk!$D$10&gt;=2027),"x","")</f>
        <v/>
      </c>
      <c r="AI62" s="35" t="str">
        <f>IF(AND($D62&lt;=2027,Zisk!$D$10&gt;=2027),"(","")</f>
        <v/>
      </c>
      <c r="AJ62" s="35" t="str">
        <f>IF(AND($D62&lt;=2027,Zisk!$D$10&gt;=2027),"1","")</f>
        <v/>
      </c>
      <c r="AK62" s="35" t="str">
        <f>IF(AND($D62&lt;=2027,Zisk!$D$10&gt;=2027),"+","")</f>
        <v/>
      </c>
      <c r="AL62" s="37" t="str">
        <f>IF(AND($D62&lt;=2027,Zisk!$D$10&gt;=2027),VstupniParametry_SKRYT!$D$11,"")</f>
        <v/>
      </c>
      <c r="AM62" s="35" t="str">
        <f>IF(AND($D62&lt;=2027,Zisk!$D$10&gt;=2027),")","")</f>
        <v/>
      </c>
      <c r="AN62" s="38" t="str">
        <f>IF(AND(D62&lt;2027,2027&lt;=Zisk!$D$10),1,IF(D62=2027,0,""))</f>
        <v/>
      </c>
      <c r="AO62" s="39" t="str">
        <f>IF(AND($D62&lt;=2027,Zisk!$D$10&gt;=2028),"x","")</f>
        <v/>
      </c>
      <c r="AP62" s="35" t="str">
        <f>IF(AND($D62&lt;=2028,Zisk!$D$10&gt;=2028),"(","")</f>
        <v/>
      </c>
      <c r="AQ62" s="35" t="str">
        <f>IF(AND($D62&lt;=2028,Zisk!$D$10&gt;=2028),"1","")</f>
        <v/>
      </c>
      <c r="AR62" s="35" t="str">
        <f>IF(AND($D62&lt;=2028,Zisk!$D$10&gt;=2028),"+","")</f>
        <v/>
      </c>
      <c r="AS62" s="37" t="str">
        <f>IF(AND($D62&lt;=2028,Zisk!$D$10&gt;=2028),VstupniParametry_SKRYT!$D$12,"")</f>
        <v/>
      </c>
      <c r="AT62" s="35" t="str">
        <f>IF(AND($D62&lt;=2028,Zisk!$D$10&gt;=2028),")","")</f>
        <v/>
      </c>
      <c r="AU62" s="38" t="str">
        <f>IF(AND(D62&lt;2028,2028&lt;=Zisk!$D$10),1,IF(D62=2028,0,""))</f>
        <v/>
      </c>
      <c r="AV62" s="39" t="str">
        <f>IF(AND($D62&lt;=2028,Zisk!$D$10&gt;=2029),"x","")</f>
        <v/>
      </c>
      <c r="AW62" s="35" t="str">
        <f>IF(AND($D62&lt;=2029,Zisk!$D$10&gt;=2029),"(","")</f>
        <v/>
      </c>
      <c r="AX62" s="35" t="str">
        <f>IF(AND($D62&lt;=2029,Zisk!$D$10&gt;=2029),"1","")</f>
        <v/>
      </c>
      <c r="AY62" s="35" t="str">
        <f>IF(AND($D62&lt;=2029,Zisk!$D$10&gt;=2029),"+","")</f>
        <v/>
      </c>
      <c r="AZ62" s="37" t="str">
        <f>IF(AND($D62&lt;=2029,Zisk!$D$10&gt;=2029),VstupniParametry_SKRYT!$D$13,"")</f>
        <v/>
      </c>
      <c r="BA62" s="35" t="str">
        <f>IF(AND($D62&lt;=2029,Zisk!$D$10&gt;=2029),")","")</f>
        <v/>
      </c>
      <c r="BB62" s="38" t="str">
        <f>IF(AND(D62&lt;2029,2029&lt;=Zisk!$D$10),1,IF(D62=2029,0,""))</f>
        <v/>
      </c>
      <c r="BC62" s="39" t="str">
        <f>IF(AND($D62&lt;=2029,Zisk!$D$10&gt;=2030),"x","")</f>
        <v/>
      </c>
      <c r="BD62" s="35" t="str">
        <f>IF(AND($D62&lt;=2030,Zisk!$D$10&gt;=2030),"(","")</f>
        <v/>
      </c>
      <c r="BE62" s="35" t="str">
        <f>IF(AND($D62&lt;=2030,Zisk!$D$10&gt;=2030),"1","")</f>
        <v/>
      </c>
      <c r="BF62" s="35" t="str">
        <f>IF(AND($D62&lt;=2030,Zisk!$D$10&gt;=2030),"+","")</f>
        <v/>
      </c>
      <c r="BG62" s="37" t="str">
        <f>IF(AND($D62&lt;=2030,Zisk!$D$10&gt;=2030),VstupniParametry_SKRYT!$D$14,"")</f>
        <v/>
      </c>
      <c r="BH62" s="35" t="str">
        <f>IF(AND($D62&lt;=2030,Zisk!$D$10&gt;=2030),")","")</f>
        <v/>
      </c>
      <c r="BI62" s="38" t="str">
        <f>IF(AND(D62&lt;2030,2030&lt;=Zisk!$D$10),1,IF(D62=2030,0,""))</f>
        <v/>
      </c>
      <c r="BJ62" s="40" t="s">
        <v>32</v>
      </c>
      <c r="BK62" s="37">
        <f t="shared" si="34"/>
        <v>1</v>
      </c>
      <c r="BL62" s="35" t="str">
        <f t="shared" si="35"/>
        <v>x</v>
      </c>
      <c r="BM62" s="41">
        <f t="shared" si="36"/>
        <v>1</v>
      </c>
      <c r="BN62" s="37" t="str">
        <f t="shared" si="37"/>
        <v>x</v>
      </c>
      <c r="BO62" s="41">
        <f t="shared" si="22"/>
        <v>1.018</v>
      </c>
      <c r="BP62" s="41" t="str">
        <f t="shared" si="23"/>
        <v/>
      </c>
      <c r="BQ62" s="41" t="str">
        <f t="shared" si="24"/>
        <v/>
      </c>
      <c r="BR62" s="41" t="str">
        <f t="shared" si="25"/>
        <v/>
      </c>
      <c r="BS62" s="41" t="str">
        <f t="shared" si="26"/>
        <v/>
      </c>
      <c r="BT62" s="41" t="str">
        <f t="shared" si="27"/>
        <v/>
      </c>
      <c r="BU62" s="41" t="str">
        <f t="shared" si="28"/>
        <v/>
      </c>
      <c r="BV62" s="41" t="str">
        <f t="shared" si="29"/>
        <v/>
      </c>
      <c r="BW62" s="41" t="str">
        <f t="shared" si="30"/>
        <v/>
      </c>
      <c r="BX62" s="41" t="str">
        <f t="shared" si="31"/>
        <v/>
      </c>
      <c r="BY62" s="41" t="str">
        <f t="shared" si="32"/>
        <v/>
      </c>
      <c r="BZ62" s="40" t="s">
        <v>32</v>
      </c>
      <c r="CA62" s="41">
        <f t="shared" si="33"/>
        <v>1.018</v>
      </c>
      <c r="CB62" s="35"/>
      <c r="CC62" s="36">
        <f>IF(D62&gt;Zisk!$D$10,"",E62*CA62)</f>
        <v>0</v>
      </c>
    </row>
    <row r="63" spans="2:81" x14ac:dyDescent="0.2">
      <c r="B63" s="28" t="str">
        <f>Zisk!B74</f>
        <v/>
      </c>
      <c r="C63" s="28">
        <f>Zisk!C74</f>
        <v>0</v>
      </c>
      <c r="D63" s="28">
        <f>Zisk!E74</f>
        <v>0</v>
      </c>
      <c r="E63" s="29">
        <f>Zisk!D74</f>
        <v>0</v>
      </c>
      <c r="F63" s="29"/>
      <c r="G63" s="28" t="str">
        <f t="shared" si="8"/>
        <v>(</v>
      </c>
      <c r="H63" s="28" t="str">
        <f t="shared" si="9"/>
        <v>1</v>
      </c>
      <c r="I63" s="28" t="str">
        <f t="shared" si="10"/>
        <v>+</v>
      </c>
      <c r="J63" s="30">
        <f>IF($D63&lt;=2021,VstupniParametry_SKRYT!$D$5,"")</f>
        <v>0.02</v>
      </c>
      <c r="K63" s="28" t="str">
        <f t="shared" si="11"/>
        <v>)</v>
      </c>
      <c r="L63" s="31">
        <f>IF($D63&lt;=2021,COUNTIF(Vypocet_SKRYT!T60:AS60,"&gt;=1"),"")</f>
        <v>0</v>
      </c>
      <c r="M63" s="32" t="str">
        <f t="shared" si="12"/>
        <v>x</v>
      </c>
      <c r="N63" s="28" t="str">
        <f t="shared" si="13"/>
        <v>(</v>
      </c>
      <c r="O63" s="28" t="str">
        <f t="shared" si="14"/>
        <v>1</v>
      </c>
      <c r="P63" s="28" t="str">
        <f t="shared" si="15"/>
        <v>+</v>
      </c>
      <c r="Q63" s="30">
        <f>IF($D63&lt;=2024,VstupniParametry_SKRYT!$D$6,"")</f>
        <v>0.06</v>
      </c>
      <c r="R63" s="28" t="str">
        <f t="shared" si="16"/>
        <v>)</v>
      </c>
      <c r="S63" s="31">
        <f>IF($D63&lt;=2024,COUNTIFS(Vypocet_SKRYT!AT60:AV60,"&gt;=1"),"")</f>
        <v>0</v>
      </c>
      <c r="T63" s="32" t="str">
        <f t="shared" si="17"/>
        <v>x</v>
      </c>
      <c r="U63" s="28" t="str">
        <f t="shared" si="18"/>
        <v>(</v>
      </c>
      <c r="V63" s="28" t="str">
        <f t="shared" si="19"/>
        <v>1</v>
      </c>
      <c r="W63" s="28" t="str">
        <f t="shared" si="20"/>
        <v>+</v>
      </c>
      <c r="X63" s="30">
        <f>IF($D63&lt;=2025,VstupniParametry_SKRYT!$D$9,"")</f>
        <v>1.7999999999999999E-2</v>
      </c>
      <c r="Y63" s="28" t="str">
        <f t="shared" si="21"/>
        <v>)</v>
      </c>
      <c r="Z63" s="31">
        <f>IF(AND(D63&lt;2025,2025&lt;=Zisk!$D$10),1,IF(D63=2025,0,""))</f>
        <v>1</v>
      </c>
      <c r="AA63" s="32" t="str">
        <f>IF(AND($D63&lt;=2025,Zisk!$D$10&gt;=2026),"x","")</f>
        <v/>
      </c>
      <c r="AB63" s="28" t="str">
        <f>IF(AND($D63&lt;=2026,Zisk!$D$10&gt;=2026),"(","")</f>
        <v/>
      </c>
      <c r="AC63" s="28" t="str">
        <f>IF(AND($D63&lt;=2026,Zisk!$D$10&gt;=2026),"1","")</f>
        <v/>
      </c>
      <c r="AD63" s="28" t="str">
        <f>IF(AND($D63&lt;=2026,Zisk!$D$10&gt;=2026),"+","")</f>
        <v/>
      </c>
      <c r="AE63" s="30" t="str">
        <f>IF(AND($D63&lt;=2026,Zisk!$D$10&gt;=2026),VstupniParametry_SKRYT!$D$10,"")</f>
        <v/>
      </c>
      <c r="AF63" s="28" t="str">
        <f>IF(AND($D63&lt;=2026,Zisk!$D$10&gt;=2026),")","")</f>
        <v/>
      </c>
      <c r="AG63" s="31" t="str">
        <f>IF(AND(D63&lt;2026,2026&lt;=Zisk!$D$10),1,IF(D63=2026,0,""))</f>
        <v/>
      </c>
      <c r="AH63" s="32" t="str">
        <f>IF(AND($D63&lt;=2026,Zisk!$D$10&gt;=2027),"x","")</f>
        <v/>
      </c>
      <c r="AI63" s="28" t="str">
        <f>IF(AND($D63&lt;=2027,Zisk!$D$10&gt;=2027),"(","")</f>
        <v/>
      </c>
      <c r="AJ63" s="28" t="str">
        <f>IF(AND($D63&lt;=2027,Zisk!$D$10&gt;=2027),"1","")</f>
        <v/>
      </c>
      <c r="AK63" s="28" t="str">
        <f>IF(AND($D63&lt;=2027,Zisk!$D$10&gt;=2027),"+","")</f>
        <v/>
      </c>
      <c r="AL63" s="30" t="str">
        <f>IF(AND($D63&lt;=2027,Zisk!$D$10&gt;=2027),VstupniParametry_SKRYT!$D$11,"")</f>
        <v/>
      </c>
      <c r="AM63" s="28" t="str">
        <f>IF(AND($D63&lt;=2027,Zisk!$D$10&gt;=2027),")","")</f>
        <v/>
      </c>
      <c r="AN63" s="31" t="str">
        <f>IF(AND(D63&lt;2027,2027&lt;=Zisk!$D$10),1,IF(D63=2027,0,""))</f>
        <v/>
      </c>
      <c r="AO63" s="32" t="str">
        <f>IF(AND($D63&lt;=2027,Zisk!$D$10&gt;=2028),"x","")</f>
        <v/>
      </c>
      <c r="AP63" s="28" t="str">
        <f>IF(AND($D63&lt;=2028,Zisk!$D$10&gt;=2028),"(","")</f>
        <v/>
      </c>
      <c r="AQ63" s="28" t="str">
        <f>IF(AND($D63&lt;=2028,Zisk!$D$10&gt;=2028),"1","")</f>
        <v/>
      </c>
      <c r="AR63" s="28" t="str">
        <f>IF(AND($D63&lt;=2028,Zisk!$D$10&gt;=2028),"+","")</f>
        <v/>
      </c>
      <c r="AS63" s="30" t="str">
        <f>IF(AND($D63&lt;=2028,Zisk!$D$10&gt;=2028),VstupniParametry_SKRYT!$D$12,"")</f>
        <v/>
      </c>
      <c r="AT63" s="28" t="str">
        <f>IF(AND($D63&lt;=2028,Zisk!$D$10&gt;=2028),")","")</f>
        <v/>
      </c>
      <c r="AU63" s="31" t="str">
        <f>IF(AND(D63&lt;2028,2028&lt;=Zisk!$D$10),1,IF(D63=2028,0,""))</f>
        <v/>
      </c>
      <c r="AV63" s="32" t="str">
        <f>IF(AND($D63&lt;=2028,Zisk!$D$10&gt;=2029),"x","")</f>
        <v/>
      </c>
      <c r="AW63" s="28" t="str">
        <f>IF(AND($D63&lt;=2029,Zisk!$D$10&gt;=2029),"(","")</f>
        <v/>
      </c>
      <c r="AX63" s="28" t="str">
        <f>IF(AND($D63&lt;=2029,Zisk!$D$10&gt;=2029),"1","")</f>
        <v/>
      </c>
      <c r="AY63" s="28" t="str">
        <f>IF(AND($D63&lt;=2029,Zisk!$D$10&gt;=2029),"+","")</f>
        <v/>
      </c>
      <c r="AZ63" s="30" t="str">
        <f>IF(AND($D63&lt;=2029,Zisk!$D$10&gt;=2029),VstupniParametry_SKRYT!$D$13,"")</f>
        <v/>
      </c>
      <c r="BA63" s="28" t="str">
        <f>IF(AND($D63&lt;=2029,Zisk!$D$10&gt;=2029),")","")</f>
        <v/>
      </c>
      <c r="BB63" s="31" t="str">
        <f>IF(AND(D63&lt;2029,2029&lt;=Zisk!$D$10),1,IF(D63=2029,0,""))</f>
        <v/>
      </c>
      <c r="BC63" s="32" t="str">
        <f>IF(AND($D63&lt;=2029,Zisk!$D$10&gt;=2030),"x","")</f>
        <v/>
      </c>
      <c r="BD63" s="28" t="str">
        <f>IF(AND($D63&lt;=2030,Zisk!$D$10&gt;=2030),"(","")</f>
        <v/>
      </c>
      <c r="BE63" s="28" t="str">
        <f>IF(AND($D63&lt;=2030,Zisk!$D$10&gt;=2030),"1","")</f>
        <v/>
      </c>
      <c r="BF63" s="28" t="str">
        <f>IF(AND($D63&lt;=2030,Zisk!$D$10&gt;=2030),"+","")</f>
        <v/>
      </c>
      <c r="BG63" s="30" t="str">
        <f>IF(AND($D63&lt;=2030,Zisk!$D$10&gt;=2030),VstupniParametry_SKRYT!$D$14,"")</f>
        <v/>
      </c>
      <c r="BH63" s="28" t="str">
        <f>IF(AND($D63&lt;=2030,Zisk!$D$10&gt;=2030),")","")</f>
        <v/>
      </c>
      <c r="BI63" s="31" t="str">
        <f>IF(AND(D63&lt;2030,2030&lt;=Zisk!$D$10),1,IF(D63=2030,0,""))</f>
        <v/>
      </c>
      <c r="BJ63" s="33" t="s">
        <v>32</v>
      </c>
      <c r="BK63" s="30">
        <f t="shared" si="34"/>
        <v>1</v>
      </c>
      <c r="BL63" s="28" t="str">
        <f t="shared" si="35"/>
        <v>x</v>
      </c>
      <c r="BM63" s="34">
        <f t="shared" si="36"/>
        <v>1</v>
      </c>
      <c r="BN63" s="30" t="str">
        <f t="shared" si="37"/>
        <v>x</v>
      </c>
      <c r="BO63" s="34">
        <f t="shared" si="22"/>
        <v>1.018</v>
      </c>
      <c r="BP63" s="34" t="str">
        <f t="shared" si="23"/>
        <v/>
      </c>
      <c r="BQ63" s="34" t="str">
        <f t="shared" si="24"/>
        <v/>
      </c>
      <c r="BR63" s="34" t="str">
        <f t="shared" si="25"/>
        <v/>
      </c>
      <c r="BS63" s="34" t="str">
        <f t="shared" si="26"/>
        <v/>
      </c>
      <c r="BT63" s="34" t="str">
        <f t="shared" si="27"/>
        <v/>
      </c>
      <c r="BU63" s="34" t="str">
        <f t="shared" si="28"/>
        <v/>
      </c>
      <c r="BV63" s="34" t="str">
        <f t="shared" si="29"/>
        <v/>
      </c>
      <c r="BW63" s="34" t="str">
        <f t="shared" si="30"/>
        <v/>
      </c>
      <c r="BX63" s="34" t="str">
        <f t="shared" si="31"/>
        <v/>
      </c>
      <c r="BY63" s="34" t="str">
        <f t="shared" si="32"/>
        <v/>
      </c>
      <c r="BZ63" s="33" t="s">
        <v>32</v>
      </c>
      <c r="CA63" s="34">
        <f t="shared" si="33"/>
        <v>1.018</v>
      </c>
      <c r="CB63" s="28"/>
      <c r="CC63" s="29">
        <f>IF(D63&gt;Zisk!$D$10,"",E63*CA63)</f>
        <v>0</v>
      </c>
    </row>
    <row r="64" spans="2:81" x14ac:dyDescent="0.2">
      <c r="B64" s="35" t="str">
        <f>Zisk!B75</f>
        <v/>
      </c>
      <c r="C64" s="35">
        <f>Zisk!C75</f>
        <v>0</v>
      </c>
      <c r="D64" s="35">
        <f>Zisk!E75</f>
        <v>0</v>
      </c>
      <c r="E64" s="36">
        <f>Zisk!D75</f>
        <v>0</v>
      </c>
      <c r="F64" s="36"/>
      <c r="G64" s="35" t="str">
        <f t="shared" si="8"/>
        <v>(</v>
      </c>
      <c r="H64" s="35" t="str">
        <f t="shared" si="9"/>
        <v>1</v>
      </c>
      <c r="I64" s="35" t="str">
        <f t="shared" si="10"/>
        <v>+</v>
      </c>
      <c r="J64" s="37">
        <f>IF($D64&lt;=2021,VstupniParametry_SKRYT!$D$5,"")</f>
        <v>0.02</v>
      </c>
      <c r="K64" s="35" t="str">
        <f t="shared" si="11"/>
        <v>)</v>
      </c>
      <c r="L64" s="38">
        <f>IF($D64&lt;=2021,COUNTIF(Vypocet_SKRYT!T61:AS61,"&gt;=1"),"")</f>
        <v>0</v>
      </c>
      <c r="M64" s="39" t="str">
        <f t="shared" si="12"/>
        <v>x</v>
      </c>
      <c r="N64" s="35" t="str">
        <f t="shared" si="13"/>
        <v>(</v>
      </c>
      <c r="O64" s="35" t="str">
        <f t="shared" si="14"/>
        <v>1</v>
      </c>
      <c r="P64" s="35" t="str">
        <f t="shared" si="15"/>
        <v>+</v>
      </c>
      <c r="Q64" s="37">
        <f>IF($D64&lt;=2024,VstupniParametry_SKRYT!$D$6,"")</f>
        <v>0.06</v>
      </c>
      <c r="R64" s="35" t="str">
        <f t="shared" si="16"/>
        <v>)</v>
      </c>
      <c r="S64" s="38">
        <f>IF($D64&lt;=2024,COUNTIFS(Vypocet_SKRYT!AT61:AV61,"&gt;=1"),"")</f>
        <v>0</v>
      </c>
      <c r="T64" s="39" t="str">
        <f t="shared" si="17"/>
        <v>x</v>
      </c>
      <c r="U64" s="35" t="str">
        <f t="shared" si="18"/>
        <v>(</v>
      </c>
      <c r="V64" s="35" t="str">
        <f t="shared" si="19"/>
        <v>1</v>
      </c>
      <c r="W64" s="35" t="str">
        <f t="shared" si="20"/>
        <v>+</v>
      </c>
      <c r="X64" s="37">
        <f>IF($D64&lt;=2025,VstupniParametry_SKRYT!$D$9,"")</f>
        <v>1.7999999999999999E-2</v>
      </c>
      <c r="Y64" s="35" t="str">
        <f t="shared" si="21"/>
        <v>)</v>
      </c>
      <c r="Z64" s="38">
        <f>IF(AND(D64&lt;2025,2025&lt;=Zisk!$D$10),1,IF(D64=2025,0,""))</f>
        <v>1</v>
      </c>
      <c r="AA64" s="39" t="str">
        <f>IF(AND($D64&lt;=2025,Zisk!$D$10&gt;=2026),"x","")</f>
        <v/>
      </c>
      <c r="AB64" s="35" t="str">
        <f>IF(AND($D64&lt;=2026,Zisk!$D$10&gt;=2026),"(","")</f>
        <v/>
      </c>
      <c r="AC64" s="35" t="str">
        <f>IF(AND($D64&lt;=2026,Zisk!$D$10&gt;=2026),"1","")</f>
        <v/>
      </c>
      <c r="AD64" s="35" t="str">
        <f>IF(AND($D64&lt;=2026,Zisk!$D$10&gt;=2026),"+","")</f>
        <v/>
      </c>
      <c r="AE64" s="37" t="str">
        <f>IF(AND($D64&lt;=2026,Zisk!$D$10&gt;=2026),VstupniParametry_SKRYT!$D$10,"")</f>
        <v/>
      </c>
      <c r="AF64" s="35" t="str">
        <f>IF(AND($D64&lt;=2026,Zisk!$D$10&gt;=2026),")","")</f>
        <v/>
      </c>
      <c r="AG64" s="38" t="str">
        <f>IF(AND(D64&lt;2026,2026&lt;=Zisk!$D$10),1,IF(D64=2026,0,""))</f>
        <v/>
      </c>
      <c r="AH64" s="39" t="str">
        <f>IF(AND($D64&lt;=2026,Zisk!$D$10&gt;=2027),"x","")</f>
        <v/>
      </c>
      <c r="AI64" s="35" t="str">
        <f>IF(AND($D64&lt;=2027,Zisk!$D$10&gt;=2027),"(","")</f>
        <v/>
      </c>
      <c r="AJ64" s="35" t="str">
        <f>IF(AND($D64&lt;=2027,Zisk!$D$10&gt;=2027),"1","")</f>
        <v/>
      </c>
      <c r="AK64" s="35" t="str">
        <f>IF(AND($D64&lt;=2027,Zisk!$D$10&gt;=2027),"+","")</f>
        <v/>
      </c>
      <c r="AL64" s="37" t="str">
        <f>IF(AND($D64&lt;=2027,Zisk!$D$10&gt;=2027),VstupniParametry_SKRYT!$D$11,"")</f>
        <v/>
      </c>
      <c r="AM64" s="35" t="str">
        <f>IF(AND($D64&lt;=2027,Zisk!$D$10&gt;=2027),")","")</f>
        <v/>
      </c>
      <c r="AN64" s="38" t="str">
        <f>IF(AND(D64&lt;2027,2027&lt;=Zisk!$D$10),1,IF(D64=2027,0,""))</f>
        <v/>
      </c>
      <c r="AO64" s="39" t="str">
        <f>IF(AND($D64&lt;=2027,Zisk!$D$10&gt;=2028),"x","")</f>
        <v/>
      </c>
      <c r="AP64" s="35" t="str">
        <f>IF(AND($D64&lt;=2028,Zisk!$D$10&gt;=2028),"(","")</f>
        <v/>
      </c>
      <c r="AQ64" s="35" t="str">
        <f>IF(AND($D64&lt;=2028,Zisk!$D$10&gt;=2028),"1","")</f>
        <v/>
      </c>
      <c r="AR64" s="35" t="str">
        <f>IF(AND($D64&lt;=2028,Zisk!$D$10&gt;=2028),"+","")</f>
        <v/>
      </c>
      <c r="AS64" s="37" t="str">
        <f>IF(AND($D64&lt;=2028,Zisk!$D$10&gt;=2028),VstupniParametry_SKRYT!$D$12,"")</f>
        <v/>
      </c>
      <c r="AT64" s="35" t="str">
        <f>IF(AND($D64&lt;=2028,Zisk!$D$10&gt;=2028),")","")</f>
        <v/>
      </c>
      <c r="AU64" s="38" t="str">
        <f>IF(AND(D64&lt;2028,2028&lt;=Zisk!$D$10),1,IF(D64=2028,0,""))</f>
        <v/>
      </c>
      <c r="AV64" s="39" t="str">
        <f>IF(AND($D64&lt;=2028,Zisk!$D$10&gt;=2029),"x","")</f>
        <v/>
      </c>
      <c r="AW64" s="35" t="str">
        <f>IF(AND($D64&lt;=2029,Zisk!$D$10&gt;=2029),"(","")</f>
        <v/>
      </c>
      <c r="AX64" s="35" t="str">
        <f>IF(AND($D64&lt;=2029,Zisk!$D$10&gt;=2029),"1","")</f>
        <v/>
      </c>
      <c r="AY64" s="35" t="str">
        <f>IF(AND($D64&lt;=2029,Zisk!$D$10&gt;=2029),"+","")</f>
        <v/>
      </c>
      <c r="AZ64" s="37" t="str">
        <f>IF(AND($D64&lt;=2029,Zisk!$D$10&gt;=2029),VstupniParametry_SKRYT!$D$13,"")</f>
        <v/>
      </c>
      <c r="BA64" s="35" t="str">
        <f>IF(AND($D64&lt;=2029,Zisk!$D$10&gt;=2029),")","")</f>
        <v/>
      </c>
      <c r="BB64" s="38" t="str">
        <f>IF(AND(D64&lt;2029,2029&lt;=Zisk!$D$10),1,IF(D64=2029,0,""))</f>
        <v/>
      </c>
      <c r="BC64" s="39" t="str">
        <f>IF(AND($D64&lt;=2029,Zisk!$D$10&gt;=2030),"x","")</f>
        <v/>
      </c>
      <c r="BD64" s="35" t="str">
        <f>IF(AND($D64&lt;=2030,Zisk!$D$10&gt;=2030),"(","")</f>
        <v/>
      </c>
      <c r="BE64" s="35" t="str">
        <f>IF(AND($D64&lt;=2030,Zisk!$D$10&gt;=2030),"1","")</f>
        <v/>
      </c>
      <c r="BF64" s="35" t="str">
        <f>IF(AND($D64&lt;=2030,Zisk!$D$10&gt;=2030),"+","")</f>
        <v/>
      </c>
      <c r="BG64" s="37" t="str">
        <f>IF(AND($D64&lt;=2030,Zisk!$D$10&gt;=2030),VstupniParametry_SKRYT!$D$14,"")</f>
        <v/>
      </c>
      <c r="BH64" s="35" t="str">
        <f>IF(AND($D64&lt;=2030,Zisk!$D$10&gt;=2030),")","")</f>
        <v/>
      </c>
      <c r="BI64" s="38" t="str">
        <f>IF(AND(D64&lt;2030,2030&lt;=Zisk!$D$10),1,IF(D64=2030,0,""))</f>
        <v/>
      </c>
      <c r="BJ64" s="40" t="s">
        <v>32</v>
      </c>
      <c r="BK64" s="37">
        <f t="shared" si="34"/>
        <v>1</v>
      </c>
      <c r="BL64" s="35" t="str">
        <f t="shared" si="35"/>
        <v>x</v>
      </c>
      <c r="BM64" s="41">
        <f t="shared" si="36"/>
        <v>1</v>
      </c>
      <c r="BN64" s="37" t="str">
        <f t="shared" si="37"/>
        <v>x</v>
      </c>
      <c r="BO64" s="41">
        <f t="shared" si="22"/>
        <v>1.018</v>
      </c>
      <c r="BP64" s="41" t="str">
        <f t="shared" si="23"/>
        <v/>
      </c>
      <c r="BQ64" s="41" t="str">
        <f t="shared" si="24"/>
        <v/>
      </c>
      <c r="BR64" s="41" t="str">
        <f t="shared" si="25"/>
        <v/>
      </c>
      <c r="BS64" s="41" t="str">
        <f t="shared" si="26"/>
        <v/>
      </c>
      <c r="BT64" s="41" t="str">
        <f t="shared" si="27"/>
        <v/>
      </c>
      <c r="BU64" s="41" t="str">
        <f t="shared" si="28"/>
        <v/>
      </c>
      <c r="BV64" s="41" t="str">
        <f t="shared" si="29"/>
        <v/>
      </c>
      <c r="BW64" s="41" t="str">
        <f t="shared" si="30"/>
        <v/>
      </c>
      <c r="BX64" s="41" t="str">
        <f t="shared" si="31"/>
        <v/>
      </c>
      <c r="BY64" s="41" t="str">
        <f t="shared" si="32"/>
        <v/>
      </c>
      <c r="BZ64" s="40" t="s">
        <v>32</v>
      </c>
      <c r="CA64" s="41">
        <f t="shared" si="33"/>
        <v>1.018</v>
      </c>
      <c r="CB64" s="35"/>
      <c r="CC64" s="36">
        <f>IF(D64&gt;Zisk!$D$10,"",E64*CA64)</f>
        <v>0</v>
      </c>
    </row>
    <row r="65" spans="2:81" x14ac:dyDescent="0.2">
      <c r="B65" s="28" t="str">
        <f>Zisk!B76</f>
        <v/>
      </c>
      <c r="C65" s="28">
        <f>Zisk!C76</f>
        <v>0</v>
      </c>
      <c r="D65" s="28">
        <f>Zisk!E76</f>
        <v>0</v>
      </c>
      <c r="E65" s="29">
        <f>Zisk!D76</f>
        <v>0</v>
      </c>
      <c r="F65" s="29"/>
      <c r="G65" s="28" t="str">
        <f t="shared" si="8"/>
        <v>(</v>
      </c>
      <c r="H65" s="28" t="str">
        <f t="shared" si="9"/>
        <v>1</v>
      </c>
      <c r="I65" s="28" t="str">
        <f t="shared" si="10"/>
        <v>+</v>
      </c>
      <c r="J65" s="30">
        <f>IF($D65&lt;=2021,VstupniParametry_SKRYT!$D$5,"")</f>
        <v>0.02</v>
      </c>
      <c r="K65" s="28" t="str">
        <f t="shared" si="11"/>
        <v>)</v>
      </c>
      <c r="L65" s="31">
        <f>IF($D65&lt;=2021,COUNTIF(Vypocet_SKRYT!T62:AS62,"&gt;=1"),"")</f>
        <v>0</v>
      </c>
      <c r="M65" s="32" t="str">
        <f t="shared" si="12"/>
        <v>x</v>
      </c>
      <c r="N65" s="28" t="str">
        <f t="shared" si="13"/>
        <v>(</v>
      </c>
      <c r="O65" s="28" t="str">
        <f t="shared" si="14"/>
        <v>1</v>
      </c>
      <c r="P65" s="28" t="str">
        <f t="shared" si="15"/>
        <v>+</v>
      </c>
      <c r="Q65" s="30">
        <f>IF($D65&lt;=2024,VstupniParametry_SKRYT!$D$6,"")</f>
        <v>0.06</v>
      </c>
      <c r="R65" s="28" t="str">
        <f t="shared" si="16"/>
        <v>)</v>
      </c>
      <c r="S65" s="31">
        <f>IF($D65&lt;=2024,COUNTIFS(Vypocet_SKRYT!AT62:AV62,"&gt;=1"),"")</f>
        <v>0</v>
      </c>
      <c r="T65" s="32" t="str">
        <f t="shared" si="17"/>
        <v>x</v>
      </c>
      <c r="U65" s="28" t="str">
        <f t="shared" si="18"/>
        <v>(</v>
      </c>
      <c r="V65" s="28" t="str">
        <f t="shared" si="19"/>
        <v>1</v>
      </c>
      <c r="W65" s="28" t="str">
        <f t="shared" si="20"/>
        <v>+</v>
      </c>
      <c r="X65" s="30">
        <f>IF($D65&lt;=2025,VstupniParametry_SKRYT!$D$9,"")</f>
        <v>1.7999999999999999E-2</v>
      </c>
      <c r="Y65" s="28" t="str">
        <f t="shared" si="21"/>
        <v>)</v>
      </c>
      <c r="Z65" s="31">
        <f>IF(AND(D65&lt;2025,2025&lt;=Zisk!$D$10),1,IF(D65=2025,0,""))</f>
        <v>1</v>
      </c>
      <c r="AA65" s="32" t="str">
        <f>IF(AND($D65&lt;=2025,Zisk!$D$10&gt;=2026),"x","")</f>
        <v/>
      </c>
      <c r="AB65" s="28" t="str">
        <f>IF(AND($D65&lt;=2026,Zisk!$D$10&gt;=2026),"(","")</f>
        <v/>
      </c>
      <c r="AC65" s="28" t="str">
        <f>IF(AND($D65&lt;=2026,Zisk!$D$10&gt;=2026),"1","")</f>
        <v/>
      </c>
      <c r="AD65" s="28" t="str">
        <f>IF(AND($D65&lt;=2026,Zisk!$D$10&gt;=2026),"+","")</f>
        <v/>
      </c>
      <c r="AE65" s="30" t="str">
        <f>IF(AND($D65&lt;=2026,Zisk!$D$10&gt;=2026),VstupniParametry_SKRYT!$D$10,"")</f>
        <v/>
      </c>
      <c r="AF65" s="28" t="str">
        <f>IF(AND($D65&lt;=2026,Zisk!$D$10&gt;=2026),")","")</f>
        <v/>
      </c>
      <c r="AG65" s="31" t="str">
        <f>IF(AND(D65&lt;2026,2026&lt;=Zisk!$D$10),1,IF(D65=2026,0,""))</f>
        <v/>
      </c>
      <c r="AH65" s="32" t="str">
        <f>IF(AND($D65&lt;=2026,Zisk!$D$10&gt;=2027),"x","")</f>
        <v/>
      </c>
      <c r="AI65" s="28" t="str">
        <f>IF(AND($D65&lt;=2027,Zisk!$D$10&gt;=2027),"(","")</f>
        <v/>
      </c>
      <c r="AJ65" s="28" t="str">
        <f>IF(AND($D65&lt;=2027,Zisk!$D$10&gt;=2027),"1","")</f>
        <v/>
      </c>
      <c r="AK65" s="28" t="str">
        <f>IF(AND($D65&lt;=2027,Zisk!$D$10&gt;=2027),"+","")</f>
        <v/>
      </c>
      <c r="AL65" s="30" t="str">
        <f>IF(AND($D65&lt;=2027,Zisk!$D$10&gt;=2027),VstupniParametry_SKRYT!$D$11,"")</f>
        <v/>
      </c>
      <c r="AM65" s="28" t="str">
        <f>IF(AND($D65&lt;=2027,Zisk!$D$10&gt;=2027),")","")</f>
        <v/>
      </c>
      <c r="AN65" s="31" t="str">
        <f>IF(AND(D65&lt;2027,2027&lt;=Zisk!$D$10),1,IF(D65=2027,0,""))</f>
        <v/>
      </c>
      <c r="AO65" s="32" t="str">
        <f>IF(AND($D65&lt;=2027,Zisk!$D$10&gt;=2028),"x","")</f>
        <v/>
      </c>
      <c r="AP65" s="28" t="str">
        <f>IF(AND($D65&lt;=2028,Zisk!$D$10&gt;=2028),"(","")</f>
        <v/>
      </c>
      <c r="AQ65" s="28" t="str">
        <f>IF(AND($D65&lt;=2028,Zisk!$D$10&gt;=2028),"1","")</f>
        <v/>
      </c>
      <c r="AR65" s="28" t="str">
        <f>IF(AND($D65&lt;=2028,Zisk!$D$10&gt;=2028),"+","")</f>
        <v/>
      </c>
      <c r="AS65" s="30" t="str">
        <f>IF(AND($D65&lt;=2028,Zisk!$D$10&gt;=2028),VstupniParametry_SKRYT!$D$12,"")</f>
        <v/>
      </c>
      <c r="AT65" s="28" t="str">
        <f>IF(AND($D65&lt;=2028,Zisk!$D$10&gt;=2028),")","")</f>
        <v/>
      </c>
      <c r="AU65" s="31" t="str">
        <f>IF(AND(D65&lt;2028,2028&lt;=Zisk!$D$10),1,IF(D65=2028,0,""))</f>
        <v/>
      </c>
      <c r="AV65" s="32" t="str">
        <f>IF(AND($D65&lt;=2028,Zisk!$D$10&gt;=2029),"x","")</f>
        <v/>
      </c>
      <c r="AW65" s="28" t="str">
        <f>IF(AND($D65&lt;=2029,Zisk!$D$10&gt;=2029),"(","")</f>
        <v/>
      </c>
      <c r="AX65" s="28" t="str">
        <f>IF(AND($D65&lt;=2029,Zisk!$D$10&gt;=2029),"1","")</f>
        <v/>
      </c>
      <c r="AY65" s="28" t="str">
        <f>IF(AND($D65&lt;=2029,Zisk!$D$10&gt;=2029),"+","")</f>
        <v/>
      </c>
      <c r="AZ65" s="30" t="str">
        <f>IF(AND($D65&lt;=2029,Zisk!$D$10&gt;=2029),VstupniParametry_SKRYT!$D$13,"")</f>
        <v/>
      </c>
      <c r="BA65" s="28" t="str">
        <f>IF(AND($D65&lt;=2029,Zisk!$D$10&gt;=2029),")","")</f>
        <v/>
      </c>
      <c r="BB65" s="31" t="str">
        <f>IF(AND(D65&lt;2029,2029&lt;=Zisk!$D$10),1,IF(D65=2029,0,""))</f>
        <v/>
      </c>
      <c r="BC65" s="32" t="str">
        <f>IF(AND($D65&lt;=2029,Zisk!$D$10&gt;=2030),"x","")</f>
        <v/>
      </c>
      <c r="BD65" s="28" t="str">
        <f>IF(AND($D65&lt;=2030,Zisk!$D$10&gt;=2030),"(","")</f>
        <v/>
      </c>
      <c r="BE65" s="28" t="str">
        <f>IF(AND($D65&lt;=2030,Zisk!$D$10&gt;=2030),"1","")</f>
        <v/>
      </c>
      <c r="BF65" s="28" t="str">
        <f>IF(AND($D65&lt;=2030,Zisk!$D$10&gt;=2030),"+","")</f>
        <v/>
      </c>
      <c r="BG65" s="30" t="str">
        <f>IF(AND($D65&lt;=2030,Zisk!$D$10&gt;=2030),VstupniParametry_SKRYT!$D$14,"")</f>
        <v/>
      </c>
      <c r="BH65" s="28" t="str">
        <f>IF(AND($D65&lt;=2030,Zisk!$D$10&gt;=2030),")","")</f>
        <v/>
      </c>
      <c r="BI65" s="31" t="str">
        <f>IF(AND(D65&lt;2030,2030&lt;=Zisk!$D$10),1,IF(D65=2030,0,""))</f>
        <v/>
      </c>
      <c r="BJ65" s="33" t="s">
        <v>32</v>
      </c>
      <c r="BK65" s="30">
        <f t="shared" si="34"/>
        <v>1</v>
      </c>
      <c r="BL65" s="28" t="str">
        <f t="shared" si="35"/>
        <v>x</v>
      </c>
      <c r="BM65" s="34">
        <f t="shared" si="36"/>
        <v>1</v>
      </c>
      <c r="BN65" s="30" t="str">
        <f t="shared" si="37"/>
        <v>x</v>
      </c>
      <c r="BO65" s="34">
        <f t="shared" si="22"/>
        <v>1.018</v>
      </c>
      <c r="BP65" s="34" t="str">
        <f t="shared" si="23"/>
        <v/>
      </c>
      <c r="BQ65" s="34" t="str">
        <f t="shared" si="24"/>
        <v/>
      </c>
      <c r="BR65" s="34" t="str">
        <f t="shared" si="25"/>
        <v/>
      </c>
      <c r="BS65" s="34" t="str">
        <f t="shared" si="26"/>
        <v/>
      </c>
      <c r="BT65" s="34" t="str">
        <f t="shared" si="27"/>
        <v/>
      </c>
      <c r="BU65" s="34" t="str">
        <f t="shared" si="28"/>
        <v/>
      </c>
      <c r="BV65" s="34" t="str">
        <f t="shared" si="29"/>
        <v/>
      </c>
      <c r="BW65" s="34" t="str">
        <f t="shared" si="30"/>
        <v/>
      </c>
      <c r="BX65" s="34" t="str">
        <f t="shared" si="31"/>
        <v/>
      </c>
      <c r="BY65" s="34" t="str">
        <f t="shared" si="32"/>
        <v/>
      </c>
      <c r="BZ65" s="33" t="s">
        <v>32</v>
      </c>
      <c r="CA65" s="34">
        <f t="shared" si="33"/>
        <v>1.018</v>
      </c>
      <c r="CB65" s="28"/>
      <c r="CC65" s="29">
        <f>IF(D65&gt;Zisk!$D$10,"",E65*CA65)</f>
        <v>0</v>
      </c>
    </row>
    <row r="66" spans="2:81" x14ac:dyDescent="0.2">
      <c r="B66" s="35" t="str">
        <f>Zisk!B77</f>
        <v/>
      </c>
      <c r="C66" s="35">
        <f>Zisk!C77</f>
        <v>0</v>
      </c>
      <c r="D66" s="35">
        <f>Zisk!E77</f>
        <v>0</v>
      </c>
      <c r="E66" s="36">
        <f>Zisk!D77</f>
        <v>0</v>
      </c>
      <c r="F66" s="36"/>
      <c r="G66" s="35" t="str">
        <f t="shared" si="8"/>
        <v>(</v>
      </c>
      <c r="H66" s="35" t="str">
        <f t="shared" si="9"/>
        <v>1</v>
      </c>
      <c r="I66" s="35" t="str">
        <f t="shared" si="10"/>
        <v>+</v>
      </c>
      <c r="J66" s="37">
        <f>IF($D66&lt;=2021,VstupniParametry_SKRYT!$D$5,"")</f>
        <v>0.02</v>
      </c>
      <c r="K66" s="35" t="str">
        <f t="shared" si="11"/>
        <v>)</v>
      </c>
      <c r="L66" s="38">
        <f>IF($D66&lt;=2021,COUNTIF(Vypocet_SKRYT!T63:AS63,"&gt;=1"),"")</f>
        <v>0</v>
      </c>
      <c r="M66" s="39" t="str">
        <f t="shared" si="12"/>
        <v>x</v>
      </c>
      <c r="N66" s="35" t="str">
        <f t="shared" si="13"/>
        <v>(</v>
      </c>
      <c r="O66" s="35" t="str">
        <f t="shared" si="14"/>
        <v>1</v>
      </c>
      <c r="P66" s="35" t="str">
        <f t="shared" si="15"/>
        <v>+</v>
      </c>
      <c r="Q66" s="37">
        <f>IF($D66&lt;=2024,VstupniParametry_SKRYT!$D$6,"")</f>
        <v>0.06</v>
      </c>
      <c r="R66" s="35" t="str">
        <f t="shared" si="16"/>
        <v>)</v>
      </c>
      <c r="S66" s="38">
        <f>IF($D66&lt;=2024,COUNTIFS(Vypocet_SKRYT!AT63:AV63,"&gt;=1"),"")</f>
        <v>0</v>
      </c>
      <c r="T66" s="39" t="str">
        <f t="shared" si="17"/>
        <v>x</v>
      </c>
      <c r="U66" s="35" t="str">
        <f t="shared" si="18"/>
        <v>(</v>
      </c>
      <c r="V66" s="35" t="str">
        <f t="shared" si="19"/>
        <v>1</v>
      </c>
      <c r="W66" s="35" t="str">
        <f t="shared" si="20"/>
        <v>+</v>
      </c>
      <c r="X66" s="37">
        <f>IF($D66&lt;=2025,VstupniParametry_SKRYT!$D$9,"")</f>
        <v>1.7999999999999999E-2</v>
      </c>
      <c r="Y66" s="35" t="str">
        <f t="shared" si="21"/>
        <v>)</v>
      </c>
      <c r="Z66" s="38">
        <f>IF(AND(D66&lt;2025,2025&lt;=Zisk!$D$10),1,IF(D66=2025,0,""))</f>
        <v>1</v>
      </c>
      <c r="AA66" s="39" t="str">
        <f>IF(AND($D66&lt;=2025,Zisk!$D$10&gt;=2026),"x","")</f>
        <v/>
      </c>
      <c r="AB66" s="35" t="str">
        <f>IF(AND($D66&lt;=2026,Zisk!$D$10&gt;=2026),"(","")</f>
        <v/>
      </c>
      <c r="AC66" s="35" t="str">
        <f>IF(AND($D66&lt;=2026,Zisk!$D$10&gt;=2026),"1","")</f>
        <v/>
      </c>
      <c r="AD66" s="35" t="str">
        <f>IF(AND($D66&lt;=2026,Zisk!$D$10&gt;=2026),"+","")</f>
        <v/>
      </c>
      <c r="AE66" s="37" t="str">
        <f>IF(AND($D66&lt;=2026,Zisk!$D$10&gt;=2026),VstupniParametry_SKRYT!$D$10,"")</f>
        <v/>
      </c>
      <c r="AF66" s="35" t="str">
        <f>IF(AND($D66&lt;=2026,Zisk!$D$10&gt;=2026),")","")</f>
        <v/>
      </c>
      <c r="AG66" s="38" t="str">
        <f>IF(AND(D66&lt;2026,2026&lt;=Zisk!$D$10),1,IF(D66=2026,0,""))</f>
        <v/>
      </c>
      <c r="AH66" s="39" t="str">
        <f>IF(AND($D66&lt;=2026,Zisk!$D$10&gt;=2027),"x","")</f>
        <v/>
      </c>
      <c r="AI66" s="35" t="str">
        <f>IF(AND($D66&lt;=2027,Zisk!$D$10&gt;=2027),"(","")</f>
        <v/>
      </c>
      <c r="AJ66" s="35" t="str">
        <f>IF(AND($D66&lt;=2027,Zisk!$D$10&gt;=2027),"1","")</f>
        <v/>
      </c>
      <c r="AK66" s="35" t="str">
        <f>IF(AND($D66&lt;=2027,Zisk!$D$10&gt;=2027),"+","")</f>
        <v/>
      </c>
      <c r="AL66" s="37" t="str">
        <f>IF(AND($D66&lt;=2027,Zisk!$D$10&gt;=2027),VstupniParametry_SKRYT!$D$11,"")</f>
        <v/>
      </c>
      <c r="AM66" s="35" t="str">
        <f>IF(AND($D66&lt;=2027,Zisk!$D$10&gt;=2027),")","")</f>
        <v/>
      </c>
      <c r="AN66" s="38" t="str">
        <f>IF(AND(D66&lt;2027,2027&lt;=Zisk!$D$10),1,IF(D66=2027,0,""))</f>
        <v/>
      </c>
      <c r="AO66" s="39" t="str">
        <f>IF(AND($D66&lt;=2027,Zisk!$D$10&gt;=2028),"x","")</f>
        <v/>
      </c>
      <c r="AP66" s="35" t="str">
        <f>IF(AND($D66&lt;=2028,Zisk!$D$10&gt;=2028),"(","")</f>
        <v/>
      </c>
      <c r="AQ66" s="35" t="str">
        <f>IF(AND($D66&lt;=2028,Zisk!$D$10&gt;=2028),"1","")</f>
        <v/>
      </c>
      <c r="AR66" s="35" t="str">
        <f>IF(AND($D66&lt;=2028,Zisk!$D$10&gt;=2028),"+","")</f>
        <v/>
      </c>
      <c r="AS66" s="37" t="str">
        <f>IF(AND($D66&lt;=2028,Zisk!$D$10&gt;=2028),VstupniParametry_SKRYT!$D$12,"")</f>
        <v/>
      </c>
      <c r="AT66" s="35" t="str">
        <f>IF(AND($D66&lt;=2028,Zisk!$D$10&gt;=2028),")","")</f>
        <v/>
      </c>
      <c r="AU66" s="38" t="str">
        <f>IF(AND(D66&lt;2028,2028&lt;=Zisk!$D$10),1,IF(D66=2028,0,""))</f>
        <v/>
      </c>
      <c r="AV66" s="39" t="str">
        <f>IF(AND($D66&lt;=2028,Zisk!$D$10&gt;=2029),"x","")</f>
        <v/>
      </c>
      <c r="AW66" s="35" t="str">
        <f>IF(AND($D66&lt;=2029,Zisk!$D$10&gt;=2029),"(","")</f>
        <v/>
      </c>
      <c r="AX66" s="35" t="str">
        <f>IF(AND($D66&lt;=2029,Zisk!$D$10&gt;=2029),"1","")</f>
        <v/>
      </c>
      <c r="AY66" s="35" t="str">
        <f>IF(AND($D66&lt;=2029,Zisk!$D$10&gt;=2029),"+","")</f>
        <v/>
      </c>
      <c r="AZ66" s="37" t="str">
        <f>IF(AND($D66&lt;=2029,Zisk!$D$10&gt;=2029),VstupniParametry_SKRYT!$D$13,"")</f>
        <v/>
      </c>
      <c r="BA66" s="35" t="str">
        <f>IF(AND($D66&lt;=2029,Zisk!$D$10&gt;=2029),")","")</f>
        <v/>
      </c>
      <c r="BB66" s="38" t="str">
        <f>IF(AND(D66&lt;2029,2029&lt;=Zisk!$D$10),1,IF(D66=2029,0,""))</f>
        <v/>
      </c>
      <c r="BC66" s="39" t="str">
        <f>IF(AND($D66&lt;=2029,Zisk!$D$10&gt;=2030),"x","")</f>
        <v/>
      </c>
      <c r="BD66" s="35" t="str">
        <f>IF(AND($D66&lt;=2030,Zisk!$D$10&gt;=2030),"(","")</f>
        <v/>
      </c>
      <c r="BE66" s="35" t="str">
        <f>IF(AND($D66&lt;=2030,Zisk!$D$10&gt;=2030),"1","")</f>
        <v/>
      </c>
      <c r="BF66" s="35" t="str">
        <f>IF(AND($D66&lt;=2030,Zisk!$D$10&gt;=2030),"+","")</f>
        <v/>
      </c>
      <c r="BG66" s="37" t="str">
        <f>IF(AND($D66&lt;=2030,Zisk!$D$10&gt;=2030),VstupniParametry_SKRYT!$D$14,"")</f>
        <v/>
      </c>
      <c r="BH66" s="35" t="str">
        <f>IF(AND($D66&lt;=2030,Zisk!$D$10&gt;=2030),")","")</f>
        <v/>
      </c>
      <c r="BI66" s="38" t="str">
        <f>IF(AND(D66&lt;2030,2030&lt;=Zisk!$D$10),1,IF(D66=2030,0,""))</f>
        <v/>
      </c>
      <c r="BJ66" s="40" t="s">
        <v>32</v>
      </c>
      <c r="BK66" s="37">
        <f t="shared" si="34"/>
        <v>1</v>
      </c>
      <c r="BL66" s="35" t="str">
        <f t="shared" si="35"/>
        <v>x</v>
      </c>
      <c r="BM66" s="41">
        <f t="shared" si="36"/>
        <v>1</v>
      </c>
      <c r="BN66" s="37" t="str">
        <f t="shared" si="37"/>
        <v>x</v>
      </c>
      <c r="BO66" s="41">
        <f t="shared" si="22"/>
        <v>1.018</v>
      </c>
      <c r="BP66" s="41" t="str">
        <f t="shared" si="23"/>
        <v/>
      </c>
      <c r="BQ66" s="41" t="str">
        <f t="shared" si="24"/>
        <v/>
      </c>
      <c r="BR66" s="41" t="str">
        <f t="shared" si="25"/>
        <v/>
      </c>
      <c r="BS66" s="41" t="str">
        <f t="shared" si="26"/>
        <v/>
      </c>
      <c r="BT66" s="41" t="str">
        <f t="shared" si="27"/>
        <v/>
      </c>
      <c r="BU66" s="41" t="str">
        <f t="shared" si="28"/>
        <v/>
      </c>
      <c r="BV66" s="41" t="str">
        <f t="shared" si="29"/>
        <v/>
      </c>
      <c r="BW66" s="41" t="str">
        <f t="shared" si="30"/>
        <v/>
      </c>
      <c r="BX66" s="41" t="str">
        <f t="shared" si="31"/>
        <v/>
      </c>
      <c r="BY66" s="41" t="str">
        <f t="shared" si="32"/>
        <v/>
      </c>
      <c r="BZ66" s="40" t="s">
        <v>32</v>
      </c>
      <c r="CA66" s="41">
        <f t="shared" si="33"/>
        <v>1.018</v>
      </c>
      <c r="CB66" s="35"/>
      <c r="CC66" s="36">
        <f>IF(D66&gt;Zisk!$D$10,"",E66*CA66)</f>
        <v>0</v>
      </c>
    </row>
    <row r="67" spans="2:81" x14ac:dyDescent="0.2">
      <c r="B67" s="28" t="str">
        <f>Zisk!B78</f>
        <v/>
      </c>
      <c r="C67" s="28">
        <f>Zisk!C78</f>
        <v>0</v>
      </c>
      <c r="D67" s="28">
        <f>Zisk!E78</f>
        <v>0</v>
      </c>
      <c r="E67" s="29">
        <f>Zisk!D78</f>
        <v>0</v>
      </c>
      <c r="F67" s="29"/>
      <c r="G67" s="28" t="str">
        <f t="shared" si="8"/>
        <v>(</v>
      </c>
      <c r="H67" s="28" t="str">
        <f t="shared" si="9"/>
        <v>1</v>
      </c>
      <c r="I67" s="28" t="str">
        <f t="shared" si="10"/>
        <v>+</v>
      </c>
      <c r="J67" s="30">
        <f>IF($D67&lt;=2021,VstupniParametry_SKRYT!$D$5,"")</f>
        <v>0.02</v>
      </c>
      <c r="K67" s="28" t="str">
        <f t="shared" si="11"/>
        <v>)</v>
      </c>
      <c r="L67" s="31">
        <f>IF($D67&lt;=2021,COUNTIF(Vypocet_SKRYT!T64:AS64,"&gt;=1"),"")</f>
        <v>0</v>
      </c>
      <c r="M67" s="32" t="str">
        <f t="shared" si="12"/>
        <v>x</v>
      </c>
      <c r="N67" s="28" t="str">
        <f t="shared" si="13"/>
        <v>(</v>
      </c>
      <c r="O67" s="28" t="str">
        <f t="shared" si="14"/>
        <v>1</v>
      </c>
      <c r="P67" s="28" t="str">
        <f t="shared" si="15"/>
        <v>+</v>
      </c>
      <c r="Q67" s="30">
        <f>IF($D67&lt;=2024,VstupniParametry_SKRYT!$D$6,"")</f>
        <v>0.06</v>
      </c>
      <c r="R67" s="28" t="str">
        <f t="shared" si="16"/>
        <v>)</v>
      </c>
      <c r="S67" s="31">
        <f>IF($D67&lt;=2024,COUNTIFS(Vypocet_SKRYT!AT64:AV64,"&gt;=1"),"")</f>
        <v>0</v>
      </c>
      <c r="T67" s="32" t="str">
        <f t="shared" si="17"/>
        <v>x</v>
      </c>
      <c r="U67" s="28" t="str">
        <f t="shared" si="18"/>
        <v>(</v>
      </c>
      <c r="V67" s="28" t="str">
        <f t="shared" si="19"/>
        <v>1</v>
      </c>
      <c r="W67" s="28" t="str">
        <f t="shared" si="20"/>
        <v>+</v>
      </c>
      <c r="X67" s="30">
        <f>IF($D67&lt;=2025,VstupniParametry_SKRYT!$D$9,"")</f>
        <v>1.7999999999999999E-2</v>
      </c>
      <c r="Y67" s="28" t="str">
        <f t="shared" si="21"/>
        <v>)</v>
      </c>
      <c r="Z67" s="31">
        <f>IF(AND(D67&lt;2025,2025&lt;=Zisk!$D$10),1,IF(D67=2025,0,""))</f>
        <v>1</v>
      </c>
      <c r="AA67" s="32" t="str">
        <f>IF(AND($D67&lt;=2025,Zisk!$D$10&gt;=2026),"x","")</f>
        <v/>
      </c>
      <c r="AB67" s="28" t="str">
        <f>IF(AND($D67&lt;=2026,Zisk!$D$10&gt;=2026),"(","")</f>
        <v/>
      </c>
      <c r="AC67" s="28" t="str">
        <f>IF(AND($D67&lt;=2026,Zisk!$D$10&gt;=2026),"1","")</f>
        <v/>
      </c>
      <c r="AD67" s="28" t="str">
        <f>IF(AND($D67&lt;=2026,Zisk!$D$10&gt;=2026),"+","")</f>
        <v/>
      </c>
      <c r="AE67" s="30" t="str">
        <f>IF(AND($D67&lt;=2026,Zisk!$D$10&gt;=2026),VstupniParametry_SKRYT!$D$10,"")</f>
        <v/>
      </c>
      <c r="AF67" s="28" t="str">
        <f>IF(AND($D67&lt;=2026,Zisk!$D$10&gt;=2026),")","")</f>
        <v/>
      </c>
      <c r="AG67" s="31" t="str">
        <f>IF(AND(D67&lt;2026,2026&lt;=Zisk!$D$10),1,IF(D67=2026,0,""))</f>
        <v/>
      </c>
      <c r="AH67" s="32" t="str">
        <f>IF(AND($D67&lt;=2026,Zisk!$D$10&gt;=2027),"x","")</f>
        <v/>
      </c>
      <c r="AI67" s="28" t="str">
        <f>IF(AND($D67&lt;=2027,Zisk!$D$10&gt;=2027),"(","")</f>
        <v/>
      </c>
      <c r="AJ67" s="28" t="str">
        <f>IF(AND($D67&lt;=2027,Zisk!$D$10&gt;=2027),"1","")</f>
        <v/>
      </c>
      <c r="AK67" s="28" t="str">
        <f>IF(AND($D67&lt;=2027,Zisk!$D$10&gt;=2027),"+","")</f>
        <v/>
      </c>
      <c r="AL67" s="30" t="str">
        <f>IF(AND($D67&lt;=2027,Zisk!$D$10&gt;=2027),VstupniParametry_SKRYT!$D$11,"")</f>
        <v/>
      </c>
      <c r="AM67" s="28" t="str">
        <f>IF(AND($D67&lt;=2027,Zisk!$D$10&gt;=2027),")","")</f>
        <v/>
      </c>
      <c r="AN67" s="31" t="str">
        <f>IF(AND(D67&lt;2027,2027&lt;=Zisk!$D$10),1,IF(D67=2027,0,""))</f>
        <v/>
      </c>
      <c r="AO67" s="32" t="str">
        <f>IF(AND($D67&lt;=2027,Zisk!$D$10&gt;=2028),"x","")</f>
        <v/>
      </c>
      <c r="AP67" s="28" t="str">
        <f>IF(AND($D67&lt;=2028,Zisk!$D$10&gt;=2028),"(","")</f>
        <v/>
      </c>
      <c r="AQ67" s="28" t="str">
        <f>IF(AND($D67&lt;=2028,Zisk!$D$10&gt;=2028),"1","")</f>
        <v/>
      </c>
      <c r="AR67" s="28" t="str">
        <f>IF(AND($D67&lt;=2028,Zisk!$D$10&gt;=2028),"+","")</f>
        <v/>
      </c>
      <c r="AS67" s="30" t="str">
        <f>IF(AND($D67&lt;=2028,Zisk!$D$10&gt;=2028),VstupniParametry_SKRYT!$D$12,"")</f>
        <v/>
      </c>
      <c r="AT67" s="28" t="str">
        <f>IF(AND($D67&lt;=2028,Zisk!$D$10&gt;=2028),")","")</f>
        <v/>
      </c>
      <c r="AU67" s="31" t="str">
        <f>IF(AND(D67&lt;2028,2028&lt;=Zisk!$D$10),1,IF(D67=2028,0,""))</f>
        <v/>
      </c>
      <c r="AV67" s="32" t="str">
        <f>IF(AND($D67&lt;=2028,Zisk!$D$10&gt;=2029),"x","")</f>
        <v/>
      </c>
      <c r="AW67" s="28" t="str">
        <f>IF(AND($D67&lt;=2029,Zisk!$D$10&gt;=2029),"(","")</f>
        <v/>
      </c>
      <c r="AX67" s="28" t="str">
        <f>IF(AND($D67&lt;=2029,Zisk!$D$10&gt;=2029),"1","")</f>
        <v/>
      </c>
      <c r="AY67" s="28" t="str">
        <f>IF(AND($D67&lt;=2029,Zisk!$D$10&gt;=2029),"+","")</f>
        <v/>
      </c>
      <c r="AZ67" s="30" t="str">
        <f>IF(AND($D67&lt;=2029,Zisk!$D$10&gt;=2029),VstupniParametry_SKRYT!$D$13,"")</f>
        <v/>
      </c>
      <c r="BA67" s="28" t="str">
        <f>IF(AND($D67&lt;=2029,Zisk!$D$10&gt;=2029),")","")</f>
        <v/>
      </c>
      <c r="BB67" s="31" t="str">
        <f>IF(AND(D67&lt;2029,2029&lt;=Zisk!$D$10),1,IF(D67=2029,0,""))</f>
        <v/>
      </c>
      <c r="BC67" s="32" t="str">
        <f>IF(AND($D67&lt;=2029,Zisk!$D$10&gt;=2030),"x","")</f>
        <v/>
      </c>
      <c r="BD67" s="28" t="str">
        <f>IF(AND($D67&lt;=2030,Zisk!$D$10&gt;=2030),"(","")</f>
        <v/>
      </c>
      <c r="BE67" s="28" t="str">
        <f>IF(AND($D67&lt;=2030,Zisk!$D$10&gt;=2030),"1","")</f>
        <v/>
      </c>
      <c r="BF67" s="28" t="str">
        <f>IF(AND($D67&lt;=2030,Zisk!$D$10&gt;=2030),"+","")</f>
        <v/>
      </c>
      <c r="BG67" s="30" t="str">
        <f>IF(AND($D67&lt;=2030,Zisk!$D$10&gt;=2030),VstupniParametry_SKRYT!$D$14,"")</f>
        <v/>
      </c>
      <c r="BH67" s="28" t="str">
        <f>IF(AND($D67&lt;=2030,Zisk!$D$10&gt;=2030),")","")</f>
        <v/>
      </c>
      <c r="BI67" s="31" t="str">
        <f>IF(AND(D67&lt;2030,2030&lt;=Zisk!$D$10),1,IF(D67=2030,0,""))</f>
        <v/>
      </c>
      <c r="BJ67" s="33" t="s">
        <v>32</v>
      </c>
      <c r="BK67" s="30">
        <f t="shared" si="34"/>
        <v>1</v>
      </c>
      <c r="BL67" s="28" t="str">
        <f t="shared" si="35"/>
        <v>x</v>
      </c>
      <c r="BM67" s="34">
        <f t="shared" si="36"/>
        <v>1</v>
      </c>
      <c r="BN67" s="30" t="str">
        <f t="shared" si="37"/>
        <v>x</v>
      </c>
      <c r="BO67" s="34">
        <f t="shared" si="22"/>
        <v>1.018</v>
      </c>
      <c r="BP67" s="34" t="str">
        <f t="shared" si="23"/>
        <v/>
      </c>
      <c r="BQ67" s="34" t="str">
        <f t="shared" si="24"/>
        <v/>
      </c>
      <c r="BR67" s="34" t="str">
        <f t="shared" si="25"/>
        <v/>
      </c>
      <c r="BS67" s="34" t="str">
        <f t="shared" si="26"/>
        <v/>
      </c>
      <c r="BT67" s="34" t="str">
        <f t="shared" si="27"/>
        <v/>
      </c>
      <c r="BU67" s="34" t="str">
        <f t="shared" si="28"/>
        <v/>
      </c>
      <c r="BV67" s="34" t="str">
        <f t="shared" si="29"/>
        <v/>
      </c>
      <c r="BW67" s="34" t="str">
        <f t="shared" si="30"/>
        <v/>
      </c>
      <c r="BX67" s="34" t="str">
        <f t="shared" si="31"/>
        <v/>
      </c>
      <c r="BY67" s="34" t="str">
        <f t="shared" si="32"/>
        <v/>
      </c>
      <c r="BZ67" s="33" t="s">
        <v>32</v>
      </c>
      <c r="CA67" s="34">
        <f t="shared" si="33"/>
        <v>1.018</v>
      </c>
      <c r="CB67" s="28"/>
      <c r="CC67" s="29">
        <f>IF(D67&gt;Zisk!$D$10,"",E67*CA67)</f>
        <v>0</v>
      </c>
    </row>
    <row r="68" spans="2:81" x14ac:dyDescent="0.2">
      <c r="B68" s="35" t="str">
        <f>Zisk!B79</f>
        <v/>
      </c>
      <c r="C68" s="35">
        <f>Zisk!C79</f>
        <v>0</v>
      </c>
      <c r="D68" s="35">
        <f>Zisk!E79</f>
        <v>0</v>
      </c>
      <c r="E68" s="36">
        <f>Zisk!D79</f>
        <v>0</v>
      </c>
      <c r="F68" s="36"/>
      <c r="G68" s="35" t="str">
        <f t="shared" si="8"/>
        <v>(</v>
      </c>
      <c r="H68" s="35" t="str">
        <f t="shared" si="9"/>
        <v>1</v>
      </c>
      <c r="I68" s="35" t="str">
        <f t="shared" si="10"/>
        <v>+</v>
      </c>
      <c r="J68" s="37">
        <f>IF($D68&lt;=2021,VstupniParametry_SKRYT!$D$5,"")</f>
        <v>0.02</v>
      </c>
      <c r="K68" s="35" t="str">
        <f t="shared" si="11"/>
        <v>)</v>
      </c>
      <c r="L68" s="38">
        <f>IF($D68&lt;=2021,COUNTIF(Vypocet_SKRYT!T65:AS65,"&gt;=1"),"")</f>
        <v>0</v>
      </c>
      <c r="M68" s="39" t="str">
        <f t="shared" si="12"/>
        <v>x</v>
      </c>
      <c r="N68" s="35" t="str">
        <f t="shared" si="13"/>
        <v>(</v>
      </c>
      <c r="O68" s="35" t="str">
        <f t="shared" si="14"/>
        <v>1</v>
      </c>
      <c r="P68" s="35" t="str">
        <f t="shared" si="15"/>
        <v>+</v>
      </c>
      <c r="Q68" s="37">
        <f>IF($D68&lt;=2024,VstupniParametry_SKRYT!$D$6,"")</f>
        <v>0.06</v>
      </c>
      <c r="R68" s="35" t="str">
        <f t="shared" si="16"/>
        <v>)</v>
      </c>
      <c r="S68" s="38">
        <f>IF($D68&lt;=2024,COUNTIFS(Vypocet_SKRYT!AT65:AV65,"&gt;=1"),"")</f>
        <v>0</v>
      </c>
      <c r="T68" s="39" t="str">
        <f t="shared" si="17"/>
        <v>x</v>
      </c>
      <c r="U68" s="35" t="str">
        <f t="shared" si="18"/>
        <v>(</v>
      </c>
      <c r="V68" s="35" t="str">
        <f t="shared" si="19"/>
        <v>1</v>
      </c>
      <c r="W68" s="35" t="str">
        <f t="shared" si="20"/>
        <v>+</v>
      </c>
      <c r="X68" s="37">
        <f>IF($D68&lt;=2025,VstupniParametry_SKRYT!$D$9,"")</f>
        <v>1.7999999999999999E-2</v>
      </c>
      <c r="Y68" s="35" t="str">
        <f t="shared" si="21"/>
        <v>)</v>
      </c>
      <c r="Z68" s="38">
        <f>IF(AND(D68&lt;2025,2025&lt;=Zisk!$D$10),1,IF(D68=2025,0,""))</f>
        <v>1</v>
      </c>
      <c r="AA68" s="39" t="str">
        <f>IF(AND($D68&lt;=2025,Zisk!$D$10&gt;=2026),"x","")</f>
        <v/>
      </c>
      <c r="AB68" s="35" t="str">
        <f>IF(AND($D68&lt;=2026,Zisk!$D$10&gt;=2026),"(","")</f>
        <v/>
      </c>
      <c r="AC68" s="35" t="str">
        <f>IF(AND($D68&lt;=2026,Zisk!$D$10&gt;=2026),"1","")</f>
        <v/>
      </c>
      <c r="AD68" s="35" t="str">
        <f>IF(AND($D68&lt;=2026,Zisk!$D$10&gt;=2026),"+","")</f>
        <v/>
      </c>
      <c r="AE68" s="37" t="str">
        <f>IF(AND($D68&lt;=2026,Zisk!$D$10&gt;=2026),VstupniParametry_SKRYT!$D$10,"")</f>
        <v/>
      </c>
      <c r="AF68" s="35" t="str">
        <f>IF(AND($D68&lt;=2026,Zisk!$D$10&gt;=2026),")","")</f>
        <v/>
      </c>
      <c r="AG68" s="38" t="str">
        <f>IF(AND(D68&lt;2026,2026&lt;=Zisk!$D$10),1,IF(D68=2026,0,""))</f>
        <v/>
      </c>
      <c r="AH68" s="39" t="str">
        <f>IF(AND($D68&lt;=2026,Zisk!$D$10&gt;=2027),"x","")</f>
        <v/>
      </c>
      <c r="AI68" s="35" t="str">
        <f>IF(AND($D68&lt;=2027,Zisk!$D$10&gt;=2027),"(","")</f>
        <v/>
      </c>
      <c r="AJ68" s="35" t="str">
        <f>IF(AND($D68&lt;=2027,Zisk!$D$10&gt;=2027),"1","")</f>
        <v/>
      </c>
      <c r="AK68" s="35" t="str">
        <f>IF(AND($D68&lt;=2027,Zisk!$D$10&gt;=2027),"+","")</f>
        <v/>
      </c>
      <c r="AL68" s="37" t="str">
        <f>IF(AND($D68&lt;=2027,Zisk!$D$10&gt;=2027),VstupniParametry_SKRYT!$D$11,"")</f>
        <v/>
      </c>
      <c r="AM68" s="35" t="str">
        <f>IF(AND($D68&lt;=2027,Zisk!$D$10&gt;=2027),")","")</f>
        <v/>
      </c>
      <c r="AN68" s="38" t="str">
        <f>IF(AND(D68&lt;2027,2027&lt;=Zisk!$D$10),1,IF(D68=2027,0,""))</f>
        <v/>
      </c>
      <c r="AO68" s="39" t="str">
        <f>IF(AND($D68&lt;=2027,Zisk!$D$10&gt;=2028),"x","")</f>
        <v/>
      </c>
      <c r="AP68" s="35" t="str">
        <f>IF(AND($D68&lt;=2028,Zisk!$D$10&gt;=2028),"(","")</f>
        <v/>
      </c>
      <c r="AQ68" s="35" t="str">
        <f>IF(AND($D68&lt;=2028,Zisk!$D$10&gt;=2028),"1","")</f>
        <v/>
      </c>
      <c r="AR68" s="35" t="str">
        <f>IF(AND($D68&lt;=2028,Zisk!$D$10&gt;=2028),"+","")</f>
        <v/>
      </c>
      <c r="AS68" s="37" t="str">
        <f>IF(AND($D68&lt;=2028,Zisk!$D$10&gt;=2028),VstupniParametry_SKRYT!$D$12,"")</f>
        <v/>
      </c>
      <c r="AT68" s="35" t="str">
        <f>IF(AND($D68&lt;=2028,Zisk!$D$10&gt;=2028),")","")</f>
        <v/>
      </c>
      <c r="AU68" s="38" t="str">
        <f>IF(AND(D68&lt;2028,2028&lt;=Zisk!$D$10),1,IF(D68=2028,0,""))</f>
        <v/>
      </c>
      <c r="AV68" s="39" t="str">
        <f>IF(AND($D68&lt;=2028,Zisk!$D$10&gt;=2029),"x","")</f>
        <v/>
      </c>
      <c r="AW68" s="35" t="str">
        <f>IF(AND($D68&lt;=2029,Zisk!$D$10&gt;=2029),"(","")</f>
        <v/>
      </c>
      <c r="AX68" s="35" t="str">
        <f>IF(AND($D68&lt;=2029,Zisk!$D$10&gt;=2029),"1","")</f>
        <v/>
      </c>
      <c r="AY68" s="35" t="str">
        <f>IF(AND($D68&lt;=2029,Zisk!$D$10&gt;=2029),"+","")</f>
        <v/>
      </c>
      <c r="AZ68" s="37" t="str">
        <f>IF(AND($D68&lt;=2029,Zisk!$D$10&gt;=2029),VstupniParametry_SKRYT!$D$13,"")</f>
        <v/>
      </c>
      <c r="BA68" s="35" t="str">
        <f>IF(AND($D68&lt;=2029,Zisk!$D$10&gt;=2029),")","")</f>
        <v/>
      </c>
      <c r="BB68" s="38" t="str">
        <f>IF(AND(D68&lt;2029,2029&lt;=Zisk!$D$10),1,IF(D68=2029,0,""))</f>
        <v/>
      </c>
      <c r="BC68" s="39" t="str">
        <f>IF(AND($D68&lt;=2029,Zisk!$D$10&gt;=2030),"x","")</f>
        <v/>
      </c>
      <c r="BD68" s="35" t="str">
        <f>IF(AND($D68&lt;=2030,Zisk!$D$10&gt;=2030),"(","")</f>
        <v/>
      </c>
      <c r="BE68" s="35" t="str">
        <f>IF(AND($D68&lt;=2030,Zisk!$D$10&gt;=2030),"1","")</f>
        <v/>
      </c>
      <c r="BF68" s="35" t="str">
        <f>IF(AND($D68&lt;=2030,Zisk!$D$10&gt;=2030),"+","")</f>
        <v/>
      </c>
      <c r="BG68" s="37" t="str">
        <f>IF(AND($D68&lt;=2030,Zisk!$D$10&gt;=2030),VstupniParametry_SKRYT!$D$14,"")</f>
        <v/>
      </c>
      <c r="BH68" s="35" t="str">
        <f>IF(AND($D68&lt;=2030,Zisk!$D$10&gt;=2030),")","")</f>
        <v/>
      </c>
      <c r="BI68" s="38" t="str">
        <f>IF(AND(D68&lt;2030,2030&lt;=Zisk!$D$10),1,IF(D68=2030,0,""))</f>
        <v/>
      </c>
      <c r="BJ68" s="40" t="s">
        <v>32</v>
      </c>
      <c r="BK68" s="37">
        <f t="shared" si="34"/>
        <v>1</v>
      </c>
      <c r="BL68" s="35" t="str">
        <f t="shared" si="35"/>
        <v>x</v>
      </c>
      <c r="BM68" s="41">
        <f t="shared" si="36"/>
        <v>1</v>
      </c>
      <c r="BN68" s="37" t="str">
        <f t="shared" si="37"/>
        <v>x</v>
      </c>
      <c r="BO68" s="41">
        <f t="shared" si="22"/>
        <v>1.018</v>
      </c>
      <c r="BP68" s="41" t="str">
        <f t="shared" si="23"/>
        <v/>
      </c>
      <c r="BQ68" s="41" t="str">
        <f t="shared" si="24"/>
        <v/>
      </c>
      <c r="BR68" s="41" t="str">
        <f t="shared" si="25"/>
        <v/>
      </c>
      <c r="BS68" s="41" t="str">
        <f t="shared" si="26"/>
        <v/>
      </c>
      <c r="BT68" s="41" t="str">
        <f t="shared" si="27"/>
        <v/>
      </c>
      <c r="BU68" s="41" t="str">
        <f t="shared" si="28"/>
        <v/>
      </c>
      <c r="BV68" s="41" t="str">
        <f t="shared" si="29"/>
        <v/>
      </c>
      <c r="BW68" s="41" t="str">
        <f t="shared" si="30"/>
        <v/>
      </c>
      <c r="BX68" s="41" t="str">
        <f t="shared" si="31"/>
        <v/>
      </c>
      <c r="BY68" s="41" t="str">
        <f t="shared" si="32"/>
        <v/>
      </c>
      <c r="BZ68" s="40" t="s">
        <v>32</v>
      </c>
      <c r="CA68" s="41">
        <f t="shared" si="33"/>
        <v>1.018</v>
      </c>
      <c r="CB68" s="35"/>
      <c r="CC68" s="36">
        <f>IF(D68&gt;Zisk!$D$10,"",E68*CA68)</f>
        <v>0</v>
      </c>
    </row>
    <row r="69" spans="2:81" x14ac:dyDescent="0.2">
      <c r="B69" s="28" t="str">
        <f>Zisk!B80</f>
        <v/>
      </c>
      <c r="C69" s="28">
        <f>Zisk!C80</f>
        <v>0</v>
      </c>
      <c r="D69" s="28">
        <f>Zisk!E80</f>
        <v>0</v>
      </c>
      <c r="E69" s="29">
        <f>Zisk!D80</f>
        <v>0</v>
      </c>
      <c r="F69" s="29"/>
      <c r="G69" s="28" t="str">
        <f t="shared" si="8"/>
        <v>(</v>
      </c>
      <c r="H69" s="28" t="str">
        <f t="shared" si="9"/>
        <v>1</v>
      </c>
      <c r="I69" s="28" t="str">
        <f t="shared" si="10"/>
        <v>+</v>
      </c>
      <c r="J69" s="30">
        <f>IF($D69&lt;=2021,VstupniParametry_SKRYT!$D$5,"")</f>
        <v>0.02</v>
      </c>
      <c r="K69" s="28" t="str">
        <f t="shared" si="11"/>
        <v>)</v>
      </c>
      <c r="L69" s="31">
        <f>IF($D69&lt;=2021,COUNTIF(Vypocet_SKRYT!T66:AS66,"&gt;=1"),"")</f>
        <v>0</v>
      </c>
      <c r="M69" s="32" t="str">
        <f t="shared" si="12"/>
        <v>x</v>
      </c>
      <c r="N69" s="28" t="str">
        <f t="shared" si="13"/>
        <v>(</v>
      </c>
      <c r="O69" s="28" t="str">
        <f t="shared" si="14"/>
        <v>1</v>
      </c>
      <c r="P69" s="28" t="str">
        <f t="shared" si="15"/>
        <v>+</v>
      </c>
      <c r="Q69" s="30">
        <f>IF($D69&lt;=2024,VstupniParametry_SKRYT!$D$6,"")</f>
        <v>0.06</v>
      </c>
      <c r="R69" s="28" t="str">
        <f t="shared" si="16"/>
        <v>)</v>
      </c>
      <c r="S69" s="31">
        <f>IF($D69&lt;=2024,COUNTIFS(Vypocet_SKRYT!AT66:AV66,"&gt;=1"),"")</f>
        <v>0</v>
      </c>
      <c r="T69" s="32" t="str">
        <f t="shared" si="17"/>
        <v>x</v>
      </c>
      <c r="U69" s="28" t="str">
        <f t="shared" si="18"/>
        <v>(</v>
      </c>
      <c r="V69" s="28" t="str">
        <f t="shared" si="19"/>
        <v>1</v>
      </c>
      <c r="W69" s="28" t="str">
        <f t="shared" si="20"/>
        <v>+</v>
      </c>
      <c r="X69" s="30">
        <f>IF($D69&lt;=2025,VstupniParametry_SKRYT!$D$9,"")</f>
        <v>1.7999999999999999E-2</v>
      </c>
      <c r="Y69" s="28" t="str">
        <f t="shared" si="21"/>
        <v>)</v>
      </c>
      <c r="Z69" s="31">
        <f>IF(AND(D69&lt;2025,2025&lt;=Zisk!$D$10),1,IF(D69=2025,0,""))</f>
        <v>1</v>
      </c>
      <c r="AA69" s="32" t="str">
        <f>IF(AND($D69&lt;=2025,Zisk!$D$10&gt;=2026),"x","")</f>
        <v/>
      </c>
      <c r="AB69" s="28" t="str">
        <f>IF(AND($D69&lt;=2026,Zisk!$D$10&gt;=2026),"(","")</f>
        <v/>
      </c>
      <c r="AC69" s="28" t="str">
        <f>IF(AND($D69&lt;=2026,Zisk!$D$10&gt;=2026),"1","")</f>
        <v/>
      </c>
      <c r="AD69" s="28" t="str">
        <f>IF(AND($D69&lt;=2026,Zisk!$D$10&gt;=2026),"+","")</f>
        <v/>
      </c>
      <c r="AE69" s="30" t="str">
        <f>IF(AND($D69&lt;=2026,Zisk!$D$10&gt;=2026),VstupniParametry_SKRYT!$D$10,"")</f>
        <v/>
      </c>
      <c r="AF69" s="28" t="str">
        <f>IF(AND($D69&lt;=2026,Zisk!$D$10&gt;=2026),")","")</f>
        <v/>
      </c>
      <c r="AG69" s="31" t="str">
        <f>IF(AND(D69&lt;2026,2026&lt;=Zisk!$D$10),1,IF(D69=2026,0,""))</f>
        <v/>
      </c>
      <c r="AH69" s="32" t="str">
        <f>IF(AND($D69&lt;=2026,Zisk!$D$10&gt;=2027),"x","")</f>
        <v/>
      </c>
      <c r="AI69" s="28" t="str">
        <f>IF(AND($D69&lt;=2027,Zisk!$D$10&gt;=2027),"(","")</f>
        <v/>
      </c>
      <c r="AJ69" s="28" t="str">
        <f>IF(AND($D69&lt;=2027,Zisk!$D$10&gt;=2027),"1","")</f>
        <v/>
      </c>
      <c r="AK69" s="28" t="str">
        <f>IF(AND($D69&lt;=2027,Zisk!$D$10&gt;=2027),"+","")</f>
        <v/>
      </c>
      <c r="AL69" s="30" t="str">
        <f>IF(AND($D69&lt;=2027,Zisk!$D$10&gt;=2027),VstupniParametry_SKRYT!$D$11,"")</f>
        <v/>
      </c>
      <c r="AM69" s="28" t="str">
        <f>IF(AND($D69&lt;=2027,Zisk!$D$10&gt;=2027),")","")</f>
        <v/>
      </c>
      <c r="AN69" s="31" t="str">
        <f>IF(AND(D69&lt;2027,2027&lt;=Zisk!$D$10),1,IF(D69=2027,0,""))</f>
        <v/>
      </c>
      <c r="AO69" s="32" t="str">
        <f>IF(AND($D69&lt;=2027,Zisk!$D$10&gt;=2028),"x","")</f>
        <v/>
      </c>
      <c r="AP69" s="28" t="str">
        <f>IF(AND($D69&lt;=2028,Zisk!$D$10&gt;=2028),"(","")</f>
        <v/>
      </c>
      <c r="AQ69" s="28" t="str">
        <f>IF(AND($D69&lt;=2028,Zisk!$D$10&gt;=2028),"1","")</f>
        <v/>
      </c>
      <c r="AR69" s="28" t="str">
        <f>IF(AND($D69&lt;=2028,Zisk!$D$10&gt;=2028),"+","")</f>
        <v/>
      </c>
      <c r="AS69" s="30" t="str">
        <f>IF(AND($D69&lt;=2028,Zisk!$D$10&gt;=2028),VstupniParametry_SKRYT!$D$12,"")</f>
        <v/>
      </c>
      <c r="AT69" s="28" t="str">
        <f>IF(AND($D69&lt;=2028,Zisk!$D$10&gt;=2028),")","")</f>
        <v/>
      </c>
      <c r="AU69" s="31" t="str">
        <f>IF(AND(D69&lt;2028,2028&lt;=Zisk!$D$10),1,IF(D69=2028,0,""))</f>
        <v/>
      </c>
      <c r="AV69" s="32" t="str">
        <f>IF(AND($D69&lt;=2028,Zisk!$D$10&gt;=2029),"x","")</f>
        <v/>
      </c>
      <c r="AW69" s="28" t="str">
        <f>IF(AND($D69&lt;=2029,Zisk!$D$10&gt;=2029),"(","")</f>
        <v/>
      </c>
      <c r="AX69" s="28" t="str">
        <f>IF(AND($D69&lt;=2029,Zisk!$D$10&gt;=2029),"1","")</f>
        <v/>
      </c>
      <c r="AY69" s="28" t="str">
        <f>IF(AND($D69&lt;=2029,Zisk!$D$10&gt;=2029),"+","")</f>
        <v/>
      </c>
      <c r="AZ69" s="30" t="str">
        <f>IF(AND($D69&lt;=2029,Zisk!$D$10&gt;=2029),VstupniParametry_SKRYT!$D$13,"")</f>
        <v/>
      </c>
      <c r="BA69" s="28" t="str">
        <f>IF(AND($D69&lt;=2029,Zisk!$D$10&gt;=2029),")","")</f>
        <v/>
      </c>
      <c r="BB69" s="31" t="str">
        <f>IF(AND(D69&lt;2029,2029&lt;=Zisk!$D$10),1,IF(D69=2029,0,""))</f>
        <v/>
      </c>
      <c r="BC69" s="32" t="str">
        <f>IF(AND($D69&lt;=2029,Zisk!$D$10&gt;=2030),"x","")</f>
        <v/>
      </c>
      <c r="BD69" s="28" t="str">
        <f>IF(AND($D69&lt;=2030,Zisk!$D$10&gt;=2030),"(","")</f>
        <v/>
      </c>
      <c r="BE69" s="28" t="str">
        <f>IF(AND($D69&lt;=2030,Zisk!$D$10&gt;=2030),"1","")</f>
        <v/>
      </c>
      <c r="BF69" s="28" t="str">
        <f>IF(AND($D69&lt;=2030,Zisk!$D$10&gt;=2030),"+","")</f>
        <v/>
      </c>
      <c r="BG69" s="30" t="str">
        <f>IF(AND($D69&lt;=2030,Zisk!$D$10&gt;=2030),VstupniParametry_SKRYT!$D$14,"")</f>
        <v/>
      </c>
      <c r="BH69" s="28" t="str">
        <f>IF(AND($D69&lt;=2030,Zisk!$D$10&gt;=2030),")","")</f>
        <v/>
      </c>
      <c r="BI69" s="31" t="str">
        <f>IF(AND(D69&lt;2030,2030&lt;=Zisk!$D$10),1,IF(D69=2030,0,""))</f>
        <v/>
      </c>
      <c r="BJ69" s="33" t="s">
        <v>32</v>
      </c>
      <c r="BK69" s="30">
        <f t="shared" si="34"/>
        <v>1</v>
      </c>
      <c r="BL69" s="28" t="str">
        <f t="shared" si="35"/>
        <v>x</v>
      </c>
      <c r="BM69" s="34">
        <f t="shared" si="36"/>
        <v>1</v>
      </c>
      <c r="BN69" s="30" t="str">
        <f t="shared" si="37"/>
        <v>x</v>
      </c>
      <c r="BO69" s="34">
        <f t="shared" si="22"/>
        <v>1.018</v>
      </c>
      <c r="BP69" s="34" t="str">
        <f t="shared" si="23"/>
        <v/>
      </c>
      <c r="BQ69" s="34" t="str">
        <f t="shared" si="24"/>
        <v/>
      </c>
      <c r="BR69" s="34" t="str">
        <f t="shared" si="25"/>
        <v/>
      </c>
      <c r="BS69" s="34" t="str">
        <f t="shared" si="26"/>
        <v/>
      </c>
      <c r="BT69" s="34" t="str">
        <f t="shared" si="27"/>
        <v/>
      </c>
      <c r="BU69" s="34" t="str">
        <f t="shared" si="28"/>
        <v/>
      </c>
      <c r="BV69" s="34" t="str">
        <f t="shared" si="29"/>
        <v/>
      </c>
      <c r="BW69" s="34" t="str">
        <f t="shared" si="30"/>
        <v/>
      </c>
      <c r="BX69" s="34" t="str">
        <f t="shared" si="31"/>
        <v/>
      </c>
      <c r="BY69" s="34" t="str">
        <f t="shared" si="32"/>
        <v/>
      </c>
      <c r="BZ69" s="33" t="s">
        <v>32</v>
      </c>
      <c r="CA69" s="34">
        <f t="shared" si="33"/>
        <v>1.018</v>
      </c>
      <c r="CB69" s="28"/>
      <c r="CC69" s="29">
        <f>IF(D69&gt;Zisk!$D$10,"",E69*CA69)</f>
        <v>0</v>
      </c>
    </row>
    <row r="70" spans="2:81" x14ac:dyDescent="0.2">
      <c r="B70" s="35" t="str">
        <f>Zisk!B81</f>
        <v/>
      </c>
      <c r="C70" s="35">
        <f>Zisk!C81</f>
        <v>0</v>
      </c>
      <c r="D70" s="35">
        <f>Zisk!E81</f>
        <v>0</v>
      </c>
      <c r="E70" s="36">
        <f>Zisk!D81</f>
        <v>0</v>
      </c>
      <c r="F70" s="36"/>
      <c r="G70" s="35" t="str">
        <f t="shared" si="8"/>
        <v>(</v>
      </c>
      <c r="H70" s="35" t="str">
        <f t="shared" si="9"/>
        <v>1</v>
      </c>
      <c r="I70" s="35" t="str">
        <f t="shared" si="10"/>
        <v>+</v>
      </c>
      <c r="J70" s="37">
        <f>IF($D70&lt;=2021,VstupniParametry_SKRYT!$D$5,"")</f>
        <v>0.02</v>
      </c>
      <c r="K70" s="35" t="str">
        <f t="shared" si="11"/>
        <v>)</v>
      </c>
      <c r="L70" s="38">
        <f>IF($D70&lt;=2021,COUNTIF(Vypocet_SKRYT!T67:AS67,"&gt;=1"),"")</f>
        <v>0</v>
      </c>
      <c r="M70" s="39" t="str">
        <f t="shared" si="12"/>
        <v>x</v>
      </c>
      <c r="N70" s="35" t="str">
        <f t="shared" si="13"/>
        <v>(</v>
      </c>
      <c r="O70" s="35" t="str">
        <f t="shared" si="14"/>
        <v>1</v>
      </c>
      <c r="P70" s="35" t="str">
        <f t="shared" si="15"/>
        <v>+</v>
      </c>
      <c r="Q70" s="37">
        <f>IF($D70&lt;=2024,VstupniParametry_SKRYT!$D$6,"")</f>
        <v>0.06</v>
      </c>
      <c r="R70" s="35" t="str">
        <f t="shared" si="16"/>
        <v>)</v>
      </c>
      <c r="S70" s="38">
        <f>IF($D70&lt;=2024,COUNTIFS(Vypocet_SKRYT!AT67:AV67,"&gt;=1"),"")</f>
        <v>0</v>
      </c>
      <c r="T70" s="39" t="str">
        <f t="shared" si="17"/>
        <v>x</v>
      </c>
      <c r="U70" s="35" t="str">
        <f t="shared" si="18"/>
        <v>(</v>
      </c>
      <c r="V70" s="35" t="str">
        <f t="shared" si="19"/>
        <v>1</v>
      </c>
      <c r="W70" s="35" t="str">
        <f t="shared" si="20"/>
        <v>+</v>
      </c>
      <c r="X70" s="37">
        <f>IF($D70&lt;=2025,VstupniParametry_SKRYT!$D$9,"")</f>
        <v>1.7999999999999999E-2</v>
      </c>
      <c r="Y70" s="35" t="str">
        <f t="shared" si="21"/>
        <v>)</v>
      </c>
      <c r="Z70" s="38">
        <f>IF(AND(D70&lt;2025,2025&lt;=Zisk!$D$10),1,IF(D70=2025,0,""))</f>
        <v>1</v>
      </c>
      <c r="AA70" s="39" t="str">
        <f>IF(AND($D70&lt;=2025,Zisk!$D$10&gt;=2026),"x","")</f>
        <v/>
      </c>
      <c r="AB70" s="35" t="str">
        <f>IF(AND($D70&lt;=2026,Zisk!$D$10&gt;=2026),"(","")</f>
        <v/>
      </c>
      <c r="AC70" s="35" t="str">
        <f>IF(AND($D70&lt;=2026,Zisk!$D$10&gt;=2026),"1","")</f>
        <v/>
      </c>
      <c r="AD70" s="35" t="str">
        <f>IF(AND($D70&lt;=2026,Zisk!$D$10&gt;=2026),"+","")</f>
        <v/>
      </c>
      <c r="AE70" s="37" t="str">
        <f>IF(AND($D70&lt;=2026,Zisk!$D$10&gt;=2026),VstupniParametry_SKRYT!$D$10,"")</f>
        <v/>
      </c>
      <c r="AF70" s="35" t="str">
        <f>IF(AND($D70&lt;=2026,Zisk!$D$10&gt;=2026),")","")</f>
        <v/>
      </c>
      <c r="AG70" s="38" t="str">
        <f>IF(AND(D70&lt;2026,2026&lt;=Zisk!$D$10),1,IF(D70=2026,0,""))</f>
        <v/>
      </c>
      <c r="AH70" s="39" t="str">
        <f>IF(AND($D70&lt;=2026,Zisk!$D$10&gt;=2027),"x","")</f>
        <v/>
      </c>
      <c r="AI70" s="35" t="str">
        <f>IF(AND($D70&lt;=2027,Zisk!$D$10&gt;=2027),"(","")</f>
        <v/>
      </c>
      <c r="AJ70" s="35" t="str">
        <f>IF(AND($D70&lt;=2027,Zisk!$D$10&gt;=2027),"1","")</f>
        <v/>
      </c>
      <c r="AK70" s="35" t="str">
        <f>IF(AND($D70&lt;=2027,Zisk!$D$10&gt;=2027),"+","")</f>
        <v/>
      </c>
      <c r="AL70" s="37" t="str">
        <f>IF(AND($D70&lt;=2027,Zisk!$D$10&gt;=2027),VstupniParametry_SKRYT!$D$11,"")</f>
        <v/>
      </c>
      <c r="AM70" s="35" t="str">
        <f>IF(AND($D70&lt;=2027,Zisk!$D$10&gt;=2027),")","")</f>
        <v/>
      </c>
      <c r="AN70" s="38" t="str">
        <f>IF(AND(D70&lt;2027,2027&lt;=Zisk!$D$10),1,IF(D70=2027,0,""))</f>
        <v/>
      </c>
      <c r="AO70" s="39" t="str">
        <f>IF(AND($D70&lt;=2027,Zisk!$D$10&gt;=2028),"x","")</f>
        <v/>
      </c>
      <c r="AP70" s="35" t="str">
        <f>IF(AND($D70&lt;=2028,Zisk!$D$10&gt;=2028),"(","")</f>
        <v/>
      </c>
      <c r="AQ70" s="35" t="str">
        <f>IF(AND($D70&lt;=2028,Zisk!$D$10&gt;=2028),"1","")</f>
        <v/>
      </c>
      <c r="AR70" s="35" t="str">
        <f>IF(AND($D70&lt;=2028,Zisk!$D$10&gt;=2028),"+","")</f>
        <v/>
      </c>
      <c r="AS70" s="37" t="str">
        <f>IF(AND($D70&lt;=2028,Zisk!$D$10&gt;=2028),VstupniParametry_SKRYT!$D$12,"")</f>
        <v/>
      </c>
      <c r="AT70" s="35" t="str">
        <f>IF(AND($D70&lt;=2028,Zisk!$D$10&gt;=2028),")","")</f>
        <v/>
      </c>
      <c r="AU70" s="38" t="str">
        <f>IF(AND(D70&lt;2028,2028&lt;=Zisk!$D$10),1,IF(D70=2028,0,""))</f>
        <v/>
      </c>
      <c r="AV70" s="39" t="str">
        <f>IF(AND($D70&lt;=2028,Zisk!$D$10&gt;=2029),"x","")</f>
        <v/>
      </c>
      <c r="AW70" s="35" t="str">
        <f>IF(AND($D70&lt;=2029,Zisk!$D$10&gt;=2029),"(","")</f>
        <v/>
      </c>
      <c r="AX70" s="35" t="str">
        <f>IF(AND($D70&lt;=2029,Zisk!$D$10&gt;=2029),"1","")</f>
        <v/>
      </c>
      <c r="AY70" s="35" t="str">
        <f>IF(AND($D70&lt;=2029,Zisk!$D$10&gt;=2029),"+","")</f>
        <v/>
      </c>
      <c r="AZ70" s="37" t="str">
        <f>IF(AND($D70&lt;=2029,Zisk!$D$10&gt;=2029),VstupniParametry_SKRYT!$D$13,"")</f>
        <v/>
      </c>
      <c r="BA70" s="35" t="str">
        <f>IF(AND($D70&lt;=2029,Zisk!$D$10&gt;=2029),")","")</f>
        <v/>
      </c>
      <c r="BB70" s="38" t="str">
        <f>IF(AND(D70&lt;2029,2029&lt;=Zisk!$D$10),1,IF(D70=2029,0,""))</f>
        <v/>
      </c>
      <c r="BC70" s="39" t="str">
        <f>IF(AND($D70&lt;=2029,Zisk!$D$10&gt;=2030),"x","")</f>
        <v/>
      </c>
      <c r="BD70" s="35" t="str">
        <f>IF(AND($D70&lt;=2030,Zisk!$D$10&gt;=2030),"(","")</f>
        <v/>
      </c>
      <c r="BE70" s="35" t="str">
        <f>IF(AND($D70&lt;=2030,Zisk!$D$10&gt;=2030),"1","")</f>
        <v/>
      </c>
      <c r="BF70" s="35" t="str">
        <f>IF(AND($D70&lt;=2030,Zisk!$D$10&gt;=2030),"+","")</f>
        <v/>
      </c>
      <c r="BG70" s="37" t="str">
        <f>IF(AND($D70&lt;=2030,Zisk!$D$10&gt;=2030),VstupniParametry_SKRYT!$D$14,"")</f>
        <v/>
      </c>
      <c r="BH70" s="35" t="str">
        <f>IF(AND($D70&lt;=2030,Zisk!$D$10&gt;=2030),")","")</f>
        <v/>
      </c>
      <c r="BI70" s="38" t="str">
        <f>IF(AND(D70&lt;2030,2030&lt;=Zisk!$D$10),1,IF(D70=2030,0,""))</f>
        <v/>
      </c>
      <c r="BJ70" s="40" t="s">
        <v>32</v>
      </c>
      <c r="BK70" s="37">
        <f t="shared" si="34"/>
        <v>1</v>
      </c>
      <c r="BL70" s="35" t="str">
        <f t="shared" si="35"/>
        <v>x</v>
      </c>
      <c r="BM70" s="41">
        <f t="shared" si="36"/>
        <v>1</v>
      </c>
      <c r="BN70" s="37" t="str">
        <f t="shared" si="37"/>
        <v>x</v>
      </c>
      <c r="BO70" s="41">
        <f t="shared" si="22"/>
        <v>1.018</v>
      </c>
      <c r="BP70" s="41" t="str">
        <f t="shared" si="23"/>
        <v/>
      </c>
      <c r="BQ70" s="41" t="str">
        <f t="shared" si="24"/>
        <v/>
      </c>
      <c r="BR70" s="41" t="str">
        <f t="shared" si="25"/>
        <v/>
      </c>
      <c r="BS70" s="41" t="str">
        <f t="shared" si="26"/>
        <v/>
      </c>
      <c r="BT70" s="41" t="str">
        <f t="shared" si="27"/>
        <v/>
      </c>
      <c r="BU70" s="41" t="str">
        <f t="shared" si="28"/>
        <v/>
      </c>
      <c r="BV70" s="41" t="str">
        <f t="shared" si="29"/>
        <v/>
      </c>
      <c r="BW70" s="41" t="str">
        <f t="shared" si="30"/>
        <v/>
      </c>
      <c r="BX70" s="41" t="str">
        <f t="shared" si="31"/>
        <v/>
      </c>
      <c r="BY70" s="41" t="str">
        <f t="shared" si="32"/>
        <v/>
      </c>
      <c r="BZ70" s="40" t="s">
        <v>32</v>
      </c>
      <c r="CA70" s="41">
        <f t="shared" si="33"/>
        <v>1.018</v>
      </c>
      <c r="CB70" s="35"/>
      <c r="CC70" s="36">
        <f>IF(D70&gt;Zisk!$D$10,"",E70*CA70)</f>
        <v>0</v>
      </c>
    </row>
    <row r="71" spans="2:81" x14ac:dyDescent="0.2">
      <c r="B71" s="28" t="str">
        <f>Zisk!B82</f>
        <v/>
      </c>
      <c r="C71" s="28">
        <f>Zisk!C82</f>
        <v>0</v>
      </c>
      <c r="D71" s="28">
        <f>Zisk!E82</f>
        <v>0</v>
      </c>
      <c r="E71" s="29">
        <f>Zisk!D82</f>
        <v>0</v>
      </c>
      <c r="F71" s="29"/>
      <c r="G71" s="28" t="str">
        <f t="shared" si="8"/>
        <v>(</v>
      </c>
      <c r="H71" s="28" t="str">
        <f t="shared" si="9"/>
        <v>1</v>
      </c>
      <c r="I71" s="28" t="str">
        <f t="shared" si="10"/>
        <v>+</v>
      </c>
      <c r="J71" s="30">
        <f>IF($D71&lt;=2021,VstupniParametry_SKRYT!$D$5,"")</f>
        <v>0.02</v>
      </c>
      <c r="K71" s="28" t="str">
        <f t="shared" si="11"/>
        <v>)</v>
      </c>
      <c r="L71" s="31">
        <f>IF($D71&lt;=2021,COUNTIF(Vypocet_SKRYT!T68:AS68,"&gt;=1"),"")</f>
        <v>0</v>
      </c>
      <c r="M71" s="32" t="str">
        <f t="shared" si="12"/>
        <v>x</v>
      </c>
      <c r="N71" s="28" t="str">
        <f t="shared" si="13"/>
        <v>(</v>
      </c>
      <c r="O71" s="28" t="str">
        <f t="shared" si="14"/>
        <v>1</v>
      </c>
      <c r="P71" s="28" t="str">
        <f t="shared" si="15"/>
        <v>+</v>
      </c>
      <c r="Q71" s="30">
        <f>IF($D71&lt;=2024,VstupniParametry_SKRYT!$D$6,"")</f>
        <v>0.06</v>
      </c>
      <c r="R71" s="28" t="str">
        <f t="shared" si="16"/>
        <v>)</v>
      </c>
      <c r="S71" s="31">
        <f>IF($D71&lt;=2024,COUNTIFS(Vypocet_SKRYT!AT68:AV68,"&gt;=1"),"")</f>
        <v>0</v>
      </c>
      <c r="T71" s="32" t="str">
        <f t="shared" si="17"/>
        <v>x</v>
      </c>
      <c r="U71" s="28" t="str">
        <f t="shared" si="18"/>
        <v>(</v>
      </c>
      <c r="V71" s="28" t="str">
        <f t="shared" si="19"/>
        <v>1</v>
      </c>
      <c r="W71" s="28" t="str">
        <f t="shared" si="20"/>
        <v>+</v>
      </c>
      <c r="X71" s="30">
        <f>IF($D71&lt;=2025,VstupniParametry_SKRYT!$D$9,"")</f>
        <v>1.7999999999999999E-2</v>
      </c>
      <c r="Y71" s="28" t="str">
        <f t="shared" si="21"/>
        <v>)</v>
      </c>
      <c r="Z71" s="31">
        <f>IF(AND(D71&lt;2025,2025&lt;=Zisk!$D$10),1,IF(D71=2025,0,""))</f>
        <v>1</v>
      </c>
      <c r="AA71" s="32" t="str">
        <f>IF(AND($D71&lt;=2025,Zisk!$D$10&gt;=2026),"x","")</f>
        <v/>
      </c>
      <c r="AB71" s="28" t="str">
        <f>IF(AND($D71&lt;=2026,Zisk!$D$10&gt;=2026),"(","")</f>
        <v/>
      </c>
      <c r="AC71" s="28" t="str">
        <f>IF(AND($D71&lt;=2026,Zisk!$D$10&gt;=2026),"1","")</f>
        <v/>
      </c>
      <c r="AD71" s="28" t="str">
        <f>IF(AND($D71&lt;=2026,Zisk!$D$10&gt;=2026),"+","")</f>
        <v/>
      </c>
      <c r="AE71" s="30" t="str">
        <f>IF(AND($D71&lt;=2026,Zisk!$D$10&gt;=2026),VstupniParametry_SKRYT!$D$10,"")</f>
        <v/>
      </c>
      <c r="AF71" s="28" t="str">
        <f>IF(AND($D71&lt;=2026,Zisk!$D$10&gt;=2026),")","")</f>
        <v/>
      </c>
      <c r="AG71" s="31" t="str">
        <f>IF(AND(D71&lt;2026,2026&lt;=Zisk!$D$10),1,IF(D71=2026,0,""))</f>
        <v/>
      </c>
      <c r="AH71" s="32" t="str">
        <f>IF(AND($D71&lt;=2026,Zisk!$D$10&gt;=2027),"x","")</f>
        <v/>
      </c>
      <c r="AI71" s="28" t="str">
        <f>IF(AND($D71&lt;=2027,Zisk!$D$10&gt;=2027),"(","")</f>
        <v/>
      </c>
      <c r="AJ71" s="28" t="str">
        <f>IF(AND($D71&lt;=2027,Zisk!$D$10&gt;=2027),"1","")</f>
        <v/>
      </c>
      <c r="AK71" s="28" t="str">
        <f>IF(AND($D71&lt;=2027,Zisk!$D$10&gt;=2027),"+","")</f>
        <v/>
      </c>
      <c r="AL71" s="30" t="str">
        <f>IF(AND($D71&lt;=2027,Zisk!$D$10&gt;=2027),VstupniParametry_SKRYT!$D$11,"")</f>
        <v/>
      </c>
      <c r="AM71" s="28" t="str">
        <f>IF(AND($D71&lt;=2027,Zisk!$D$10&gt;=2027),")","")</f>
        <v/>
      </c>
      <c r="AN71" s="31" t="str">
        <f>IF(AND(D71&lt;2027,2027&lt;=Zisk!$D$10),1,IF(D71=2027,0,""))</f>
        <v/>
      </c>
      <c r="AO71" s="32" t="str">
        <f>IF(AND($D71&lt;=2027,Zisk!$D$10&gt;=2028),"x","")</f>
        <v/>
      </c>
      <c r="AP71" s="28" t="str">
        <f>IF(AND($D71&lt;=2028,Zisk!$D$10&gt;=2028),"(","")</f>
        <v/>
      </c>
      <c r="AQ71" s="28" t="str">
        <f>IF(AND($D71&lt;=2028,Zisk!$D$10&gt;=2028),"1","")</f>
        <v/>
      </c>
      <c r="AR71" s="28" t="str">
        <f>IF(AND($D71&lt;=2028,Zisk!$D$10&gt;=2028),"+","")</f>
        <v/>
      </c>
      <c r="AS71" s="30" t="str">
        <f>IF(AND($D71&lt;=2028,Zisk!$D$10&gt;=2028),VstupniParametry_SKRYT!$D$12,"")</f>
        <v/>
      </c>
      <c r="AT71" s="28" t="str">
        <f>IF(AND($D71&lt;=2028,Zisk!$D$10&gt;=2028),")","")</f>
        <v/>
      </c>
      <c r="AU71" s="31" t="str">
        <f>IF(AND(D71&lt;2028,2028&lt;=Zisk!$D$10),1,IF(D71=2028,0,""))</f>
        <v/>
      </c>
      <c r="AV71" s="32" t="str">
        <f>IF(AND($D71&lt;=2028,Zisk!$D$10&gt;=2029),"x","")</f>
        <v/>
      </c>
      <c r="AW71" s="28" t="str">
        <f>IF(AND($D71&lt;=2029,Zisk!$D$10&gt;=2029),"(","")</f>
        <v/>
      </c>
      <c r="AX71" s="28" t="str">
        <f>IF(AND($D71&lt;=2029,Zisk!$D$10&gt;=2029),"1","")</f>
        <v/>
      </c>
      <c r="AY71" s="28" t="str">
        <f>IF(AND($D71&lt;=2029,Zisk!$D$10&gt;=2029),"+","")</f>
        <v/>
      </c>
      <c r="AZ71" s="30" t="str">
        <f>IF(AND($D71&lt;=2029,Zisk!$D$10&gt;=2029),VstupniParametry_SKRYT!$D$13,"")</f>
        <v/>
      </c>
      <c r="BA71" s="28" t="str">
        <f>IF(AND($D71&lt;=2029,Zisk!$D$10&gt;=2029),")","")</f>
        <v/>
      </c>
      <c r="BB71" s="31" t="str">
        <f>IF(AND(D71&lt;2029,2029&lt;=Zisk!$D$10),1,IF(D71=2029,0,""))</f>
        <v/>
      </c>
      <c r="BC71" s="32" t="str">
        <f>IF(AND($D71&lt;=2029,Zisk!$D$10&gt;=2030),"x","")</f>
        <v/>
      </c>
      <c r="BD71" s="28" t="str">
        <f>IF(AND($D71&lt;=2030,Zisk!$D$10&gt;=2030),"(","")</f>
        <v/>
      </c>
      <c r="BE71" s="28" t="str">
        <f>IF(AND($D71&lt;=2030,Zisk!$D$10&gt;=2030),"1","")</f>
        <v/>
      </c>
      <c r="BF71" s="28" t="str">
        <f>IF(AND($D71&lt;=2030,Zisk!$D$10&gt;=2030),"+","")</f>
        <v/>
      </c>
      <c r="BG71" s="30" t="str">
        <f>IF(AND($D71&lt;=2030,Zisk!$D$10&gt;=2030),VstupniParametry_SKRYT!$D$14,"")</f>
        <v/>
      </c>
      <c r="BH71" s="28" t="str">
        <f>IF(AND($D71&lt;=2030,Zisk!$D$10&gt;=2030),")","")</f>
        <v/>
      </c>
      <c r="BI71" s="31" t="str">
        <f>IF(AND(D71&lt;2030,2030&lt;=Zisk!$D$10),1,IF(D71=2030,0,""))</f>
        <v/>
      </c>
      <c r="BJ71" s="33" t="s">
        <v>32</v>
      </c>
      <c r="BK71" s="30">
        <f t="shared" si="34"/>
        <v>1</v>
      </c>
      <c r="BL71" s="28" t="str">
        <f t="shared" si="35"/>
        <v>x</v>
      </c>
      <c r="BM71" s="34">
        <f t="shared" si="36"/>
        <v>1</v>
      </c>
      <c r="BN71" s="30" t="str">
        <f t="shared" si="37"/>
        <v>x</v>
      </c>
      <c r="BO71" s="34">
        <f t="shared" si="22"/>
        <v>1.018</v>
      </c>
      <c r="BP71" s="34" t="str">
        <f t="shared" si="23"/>
        <v/>
      </c>
      <c r="BQ71" s="34" t="str">
        <f t="shared" si="24"/>
        <v/>
      </c>
      <c r="BR71" s="34" t="str">
        <f t="shared" si="25"/>
        <v/>
      </c>
      <c r="BS71" s="34" t="str">
        <f t="shared" si="26"/>
        <v/>
      </c>
      <c r="BT71" s="34" t="str">
        <f t="shared" si="27"/>
        <v/>
      </c>
      <c r="BU71" s="34" t="str">
        <f t="shared" si="28"/>
        <v/>
      </c>
      <c r="BV71" s="34" t="str">
        <f t="shared" si="29"/>
        <v/>
      </c>
      <c r="BW71" s="34" t="str">
        <f t="shared" si="30"/>
        <v/>
      </c>
      <c r="BX71" s="34" t="str">
        <f t="shared" si="31"/>
        <v/>
      </c>
      <c r="BY71" s="34" t="str">
        <f t="shared" si="32"/>
        <v/>
      </c>
      <c r="BZ71" s="33" t="s">
        <v>32</v>
      </c>
      <c r="CA71" s="34">
        <f t="shared" si="33"/>
        <v>1.018</v>
      </c>
      <c r="CB71" s="28"/>
      <c r="CC71" s="29">
        <f>IF(D71&gt;Zisk!$D$10,"",E71*CA71)</f>
        <v>0</v>
      </c>
    </row>
    <row r="72" spans="2:81" x14ac:dyDescent="0.2">
      <c r="B72" s="35" t="str">
        <f>Zisk!B83</f>
        <v/>
      </c>
      <c r="C72" s="35">
        <f>Zisk!C83</f>
        <v>0</v>
      </c>
      <c r="D72" s="35">
        <f>Zisk!E83</f>
        <v>0</v>
      </c>
      <c r="E72" s="36">
        <f>Zisk!D83</f>
        <v>0</v>
      </c>
      <c r="F72" s="36"/>
      <c r="G72" s="35" t="str">
        <f t="shared" si="8"/>
        <v>(</v>
      </c>
      <c r="H72" s="35" t="str">
        <f t="shared" si="9"/>
        <v>1</v>
      </c>
      <c r="I72" s="35" t="str">
        <f t="shared" si="10"/>
        <v>+</v>
      </c>
      <c r="J72" s="37">
        <f>IF($D72&lt;=2021,VstupniParametry_SKRYT!$D$5,"")</f>
        <v>0.02</v>
      </c>
      <c r="K72" s="35" t="str">
        <f t="shared" si="11"/>
        <v>)</v>
      </c>
      <c r="L72" s="38">
        <f>IF($D72&lt;=2021,COUNTIF(Vypocet_SKRYT!T69:AS69,"&gt;=1"),"")</f>
        <v>0</v>
      </c>
      <c r="M72" s="39" t="str">
        <f t="shared" si="12"/>
        <v>x</v>
      </c>
      <c r="N72" s="35" t="str">
        <f t="shared" si="13"/>
        <v>(</v>
      </c>
      <c r="O72" s="35" t="str">
        <f t="shared" si="14"/>
        <v>1</v>
      </c>
      <c r="P72" s="35" t="str">
        <f t="shared" si="15"/>
        <v>+</v>
      </c>
      <c r="Q72" s="37">
        <f>IF($D72&lt;=2024,VstupniParametry_SKRYT!$D$6,"")</f>
        <v>0.06</v>
      </c>
      <c r="R72" s="35" t="str">
        <f t="shared" si="16"/>
        <v>)</v>
      </c>
      <c r="S72" s="38">
        <f>IF($D72&lt;=2024,COUNTIFS(Vypocet_SKRYT!AT69:AV69,"&gt;=1"),"")</f>
        <v>0</v>
      </c>
      <c r="T72" s="39" t="str">
        <f t="shared" si="17"/>
        <v>x</v>
      </c>
      <c r="U72" s="35" t="str">
        <f t="shared" si="18"/>
        <v>(</v>
      </c>
      <c r="V72" s="35" t="str">
        <f t="shared" si="19"/>
        <v>1</v>
      </c>
      <c r="W72" s="35" t="str">
        <f t="shared" si="20"/>
        <v>+</v>
      </c>
      <c r="X72" s="37">
        <f>IF($D72&lt;=2025,VstupniParametry_SKRYT!$D$9,"")</f>
        <v>1.7999999999999999E-2</v>
      </c>
      <c r="Y72" s="35" t="str">
        <f t="shared" si="21"/>
        <v>)</v>
      </c>
      <c r="Z72" s="38">
        <f>IF(AND(D72&lt;2025,2025&lt;=Zisk!$D$10),1,IF(D72=2025,0,""))</f>
        <v>1</v>
      </c>
      <c r="AA72" s="39" t="str">
        <f>IF(AND($D72&lt;=2025,Zisk!$D$10&gt;=2026),"x","")</f>
        <v/>
      </c>
      <c r="AB72" s="35" t="str">
        <f>IF(AND($D72&lt;=2026,Zisk!$D$10&gt;=2026),"(","")</f>
        <v/>
      </c>
      <c r="AC72" s="35" t="str">
        <f>IF(AND($D72&lt;=2026,Zisk!$D$10&gt;=2026),"1","")</f>
        <v/>
      </c>
      <c r="AD72" s="35" t="str">
        <f>IF(AND($D72&lt;=2026,Zisk!$D$10&gt;=2026),"+","")</f>
        <v/>
      </c>
      <c r="AE72" s="37" t="str">
        <f>IF(AND($D72&lt;=2026,Zisk!$D$10&gt;=2026),VstupniParametry_SKRYT!$D$10,"")</f>
        <v/>
      </c>
      <c r="AF72" s="35" t="str">
        <f>IF(AND($D72&lt;=2026,Zisk!$D$10&gt;=2026),")","")</f>
        <v/>
      </c>
      <c r="AG72" s="38" t="str">
        <f>IF(AND(D72&lt;2026,2026&lt;=Zisk!$D$10),1,IF(D72=2026,0,""))</f>
        <v/>
      </c>
      <c r="AH72" s="39" t="str">
        <f>IF(AND($D72&lt;=2026,Zisk!$D$10&gt;=2027),"x","")</f>
        <v/>
      </c>
      <c r="AI72" s="35" t="str">
        <f>IF(AND($D72&lt;=2027,Zisk!$D$10&gt;=2027),"(","")</f>
        <v/>
      </c>
      <c r="AJ72" s="35" t="str">
        <f>IF(AND($D72&lt;=2027,Zisk!$D$10&gt;=2027),"1","")</f>
        <v/>
      </c>
      <c r="AK72" s="35" t="str">
        <f>IF(AND($D72&lt;=2027,Zisk!$D$10&gt;=2027),"+","")</f>
        <v/>
      </c>
      <c r="AL72" s="37" t="str">
        <f>IF(AND($D72&lt;=2027,Zisk!$D$10&gt;=2027),VstupniParametry_SKRYT!$D$11,"")</f>
        <v/>
      </c>
      <c r="AM72" s="35" t="str">
        <f>IF(AND($D72&lt;=2027,Zisk!$D$10&gt;=2027),")","")</f>
        <v/>
      </c>
      <c r="AN72" s="38" t="str">
        <f>IF(AND(D72&lt;2027,2027&lt;=Zisk!$D$10),1,IF(D72=2027,0,""))</f>
        <v/>
      </c>
      <c r="AO72" s="39" t="str">
        <f>IF(AND($D72&lt;=2027,Zisk!$D$10&gt;=2028),"x","")</f>
        <v/>
      </c>
      <c r="AP72" s="35" t="str">
        <f>IF(AND($D72&lt;=2028,Zisk!$D$10&gt;=2028),"(","")</f>
        <v/>
      </c>
      <c r="AQ72" s="35" t="str">
        <f>IF(AND($D72&lt;=2028,Zisk!$D$10&gt;=2028),"1","")</f>
        <v/>
      </c>
      <c r="AR72" s="35" t="str">
        <f>IF(AND($D72&lt;=2028,Zisk!$D$10&gt;=2028),"+","")</f>
        <v/>
      </c>
      <c r="AS72" s="37" t="str">
        <f>IF(AND($D72&lt;=2028,Zisk!$D$10&gt;=2028),VstupniParametry_SKRYT!$D$12,"")</f>
        <v/>
      </c>
      <c r="AT72" s="35" t="str">
        <f>IF(AND($D72&lt;=2028,Zisk!$D$10&gt;=2028),")","")</f>
        <v/>
      </c>
      <c r="AU72" s="38" t="str">
        <f>IF(AND(D72&lt;2028,2028&lt;=Zisk!$D$10),1,IF(D72=2028,0,""))</f>
        <v/>
      </c>
      <c r="AV72" s="39" t="str">
        <f>IF(AND($D72&lt;=2028,Zisk!$D$10&gt;=2029),"x","")</f>
        <v/>
      </c>
      <c r="AW72" s="35" t="str">
        <f>IF(AND($D72&lt;=2029,Zisk!$D$10&gt;=2029),"(","")</f>
        <v/>
      </c>
      <c r="AX72" s="35" t="str">
        <f>IF(AND($D72&lt;=2029,Zisk!$D$10&gt;=2029),"1","")</f>
        <v/>
      </c>
      <c r="AY72" s="35" t="str">
        <f>IF(AND($D72&lt;=2029,Zisk!$D$10&gt;=2029),"+","")</f>
        <v/>
      </c>
      <c r="AZ72" s="37" t="str">
        <f>IF(AND($D72&lt;=2029,Zisk!$D$10&gt;=2029),VstupniParametry_SKRYT!$D$13,"")</f>
        <v/>
      </c>
      <c r="BA72" s="35" t="str">
        <f>IF(AND($D72&lt;=2029,Zisk!$D$10&gt;=2029),")","")</f>
        <v/>
      </c>
      <c r="BB72" s="38" t="str">
        <f>IF(AND(D72&lt;2029,2029&lt;=Zisk!$D$10),1,IF(D72=2029,0,""))</f>
        <v/>
      </c>
      <c r="BC72" s="39" t="str">
        <f>IF(AND($D72&lt;=2029,Zisk!$D$10&gt;=2030),"x","")</f>
        <v/>
      </c>
      <c r="BD72" s="35" t="str">
        <f>IF(AND($D72&lt;=2030,Zisk!$D$10&gt;=2030),"(","")</f>
        <v/>
      </c>
      <c r="BE72" s="35" t="str">
        <f>IF(AND($D72&lt;=2030,Zisk!$D$10&gt;=2030),"1","")</f>
        <v/>
      </c>
      <c r="BF72" s="35" t="str">
        <f>IF(AND($D72&lt;=2030,Zisk!$D$10&gt;=2030),"+","")</f>
        <v/>
      </c>
      <c r="BG72" s="37" t="str">
        <f>IF(AND($D72&lt;=2030,Zisk!$D$10&gt;=2030),VstupniParametry_SKRYT!$D$14,"")</f>
        <v/>
      </c>
      <c r="BH72" s="35" t="str">
        <f>IF(AND($D72&lt;=2030,Zisk!$D$10&gt;=2030),")","")</f>
        <v/>
      </c>
      <c r="BI72" s="38" t="str">
        <f>IF(AND(D72&lt;2030,2030&lt;=Zisk!$D$10),1,IF(D72=2030,0,""))</f>
        <v/>
      </c>
      <c r="BJ72" s="40" t="s">
        <v>32</v>
      </c>
      <c r="BK72" s="37">
        <f t="shared" si="34"/>
        <v>1</v>
      </c>
      <c r="BL72" s="35" t="str">
        <f t="shared" si="35"/>
        <v>x</v>
      </c>
      <c r="BM72" s="41">
        <f t="shared" si="36"/>
        <v>1</v>
      </c>
      <c r="BN72" s="37" t="str">
        <f t="shared" si="37"/>
        <v>x</v>
      </c>
      <c r="BO72" s="41">
        <f t="shared" si="22"/>
        <v>1.018</v>
      </c>
      <c r="BP72" s="41" t="str">
        <f t="shared" si="23"/>
        <v/>
      </c>
      <c r="BQ72" s="41" t="str">
        <f t="shared" si="24"/>
        <v/>
      </c>
      <c r="BR72" s="41" t="str">
        <f t="shared" si="25"/>
        <v/>
      </c>
      <c r="BS72" s="41" t="str">
        <f t="shared" si="26"/>
        <v/>
      </c>
      <c r="BT72" s="41" t="str">
        <f t="shared" si="27"/>
        <v/>
      </c>
      <c r="BU72" s="41" t="str">
        <f t="shared" si="28"/>
        <v/>
      </c>
      <c r="BV72" s="41" t="str">
        <f t="shared" si="29"/>
        <v/>
      </c>
      <c r="BW72" s="41" t="str">
        <f t="shared" si="30"/>
        <v/>
      </c>
      <c r="BX72" s="41" t="str">
        <f t="shared" si="31"/>
        <v/>
      </c>
      <c r="BY72" s="41" t="str">
        <f t="shared" si="32"/>
        <v/>
      </c>
      <c r="BZ72" s="40" t="s">
        <v>32</v>
      </c>
      <c r="CA72" s="41">
        <f t="shared" si="33"/>
        <v>1.018</v>
      </c>
      <c r="CB72" s="35"/>
      <c r="CC72" s="36">
        <f>IF(D72&gt;Zisk!$D$10,"",E72*CA72)</f>
        <v>0</v>
      </c>
    </row>
    <row r="73" spans="2:81" x14ac:dyDescent="0.2">
      <c r="B73" s="28" t="str">
        <f>Zisk!B84</f>
        <v/>
      </c>
      <c r="C73" s="28">
        <f>Zisk!C84</f>
        <v>0</v>
      </c>
      <c r="D73" s="28">
        <f>Zisk!E84</f>
        <v>0</v>
      </c>
      <c r="E73" s="29">
        <f>Zisk!D84</f>
        <v>0</v>
      </c>
      <c r="F73" s="29"/>
      <c r="G73" s="28" t="str">
        <f t="shared" si="8"/>
        <v>(</v>
      </c>
      <c r="H73" s="28" t="str">
        <f t="shared" si="9"/>
        <v>1</v>
      </c>
      <c r="I73" s="28" t="str">
        <f t="shared" si="10"/>
        <v>+</v>
      </c>
      <c r="J73" s="30">
        <f>IF($D73&lt;=2021,VstupniParametry_SKRYT!$D$5,"")</f>
        <v>0.02</v>
      </c>
      <c r="K73" s="28" t="str">
        <f t="shared" si="11"/>
        <v>)</v>
      </c>
      <c r="L73" s="31">
        <f>IF($D73&lt;=2021,COUNTIF(Vypocet_SKRYT!T70:AS70,"&gt;=1"),"")</f>
        <v>0</v>
      </c>
      <c r="M73" s="32" t="str">
        <f t="shared" si="12"/>
        <v>x</v>
      </c>
      <c r="N73" s="28" t="str">
        <f t="shared" si="13"/>
        <v>(</v>
      </c>
      <c r="O73" s="28" t="str">
        <f t="shared" si="14"/>
        <v>1</v>
      </c>
      <c r="P73" s="28" t="str">
        <f t="shared" si="15"/>
        <v>+</v>
      </c>
      <c r="Q73" s="30">
        <f>IF($D73&lt;=2024,VstupniParametry_SKRYT!$D$6,"")</f>
        <v>0.06</v>
      </c>
      <c r="R73" s="28" t="str">
        <f t="shared" si="16"/>
        <v>)</v>
      </c>
      <c r="S73" s="31">
        <f>IF($D73&lt;=2024,COUNTIFS(Vypocet_SKRYT!AT70:AV70,"&gt;=1"),"")</f>
        <v>0</v>
      </c>
      <c r="T73" s="32" t="str">
        <f t="shared" si="17"/>
        <v>x</v>
      </c>
      <c r="U73" s="28" t="str">
        <f t="shared" si="18"/>
        <v>(</v>
      </c>
      <c r="V73" s="28" t="str">
        <f t="shared" si="19"/>
        <v>1</v>
      </c>
      <c r="W73" s="28" t="str">
        <f t="shared" si="20"/>
        <v>+</v>
      </c>
      <c r="X73" s="30">
        <f>IF($D73&lt;=2025,VstupniParametry_SKRYT!$D$9,"")</f>
        <v>1.7999999999999999E-2</v>
      </c>
      <c r="Y73" s="28" t="str">
        <f t="shared" si="21"/>
        <v>)</v>
      </c>
      <c r="Z73" s="31">
        <f>IF(AND(D73&lt;2025,2025&lt;=Zisk!$D$10),1,IF(D73=2025,0,""))</f>
        <v>1</v>
      </c>
      <c r="AA73" s="32" t="str">
        <f>IF(AND($D73&lt;=2025,Zisk!$D$10&gt;=2026),"x","")</f>
        <v/>
      </c>
      <c r="AB73" s="28" t="str">
        <f>IF(AND($D73&lt;=2026,Zisk!$D$10&gt;=2026),"(","")</f>
        <v/>
      </c>
      <c r="AC73" s="28" t="str">
        <f>IF(AND($D73&lt;=2026,Zisk!$D$10&gt;=2026),"1","")</f>
        <v/>
      </c>
      <c r="AD73" s="28" t="str">
        <f>IF(AND($D73&lt;=2026,Zisk!$D$10&gt;=2026),"+","")</f>
        <v/>
      </c>
      <c r="AE73" s="30" t="str">
        <f>IF(AND($D73&lt;=2026,Zisk!$D$10&gt;=2026),VstupniParametry_SKRYT!$D$10,"")</f>
        <v/>
      </c>
      <c r="AF73" s="28" t="str">
        <f>IF(AND($D73&lt;=2026,Zisk!$D$10&gt;=2026),")","")</f>
        <v/>
      </c>
      <c r="AG73" s="31" t="str">
        <f>IF(AND(D73&lt;2026,2026&lt;=Zisk!$D$10),1,IF(D73=2026,0,""))</f>
        <v/>
      </c>
      <c r="AH73" s="32" t="str">
        <f>IF(AND($D73&lt;=2026,Zisk!$D$10&gt;=2027),"x","")</f>
        <v/>
      </c>
      <c r="AI73" s="28" t="str">
        <f>IF(AND($D73&lt;=2027,Zisk!$D$10&gt;=2027),"(","")</f>
        <v/>
      </c>
      <c r="AJ73" s="28" t="str">
        <f>IF(AND($D73&lt;=2027,Zisk!$D$10&gt;=2027),"1","")</f>
        <v/>
      </c>
      <c r="AK73" s="28" t="str">
        <f>IF(AND($D73&lt;=2027,Zisk!$D$10&gt;=2027),"+","")</f>
        <v/>
      </c>
      <c r="AL73" s="30" t="str">
        <f>IF(AND($D73&lt;=2027,Zisk!$D$10&gt;=2027),VstupniParametry_SKRYT!$D$11,"")</f>
        <v/>
      </c>
      <c r="AM73" s="28" t="str">
        <f>IF(AND($D73&lt;=2027,Zisk!$D$10&gt;=2027),")","")</f>
        <v/>
      </c>
      <c r="AN73" s="31" t="str">
        <f>IF(AND(D73&lt;2027,2027&lt;=Zisk!$D$10),1,IF(D73=2027,0,""))</f>
        <v/>
      </c>
      <c r="AO73" s="32" t="str">
        <f>IF(AND($D73&lt;=2027,Zisk!$D$10&gt;=2028),"x","")</f>
        <v/>
      </c>
      <c r="AP73" s="28" t="str">
        <f>IF(AND($D73&lt;=2028,Zisk!$D$10&gt;=2028),"(","")</f>
        <v/>
      </c>
      <c r="AQ73" s="28" t="str">
        <f>IF(AND($D73&lt;=2028,Zisk!$D$10&gt;=2028),"1","")</f>
        <v/>
      </c>
      <c r="AR73" s="28" t="str">
        <f>IF(AND($D73&lt;=2028,Zisk!$D$10&gt;=2028),"+","")</f>
        <v/>
      </c>
      <c r="AS73" s="30" t="str">
        <f>IF(AND($D73&lt;=2028,Zisk!$D$10&gt;=2028),VstupniParametry_SKRYT!$D$12,"")</f>
        <v/>
      </c>
      <c r="AT73" s="28" t="str">
        <f>IF(AND($D73&lt;=2028,Zisk!$D$10&gt;=2028),")","")</f>
        <v/>
      </c>
      <c r="AU73" s="31" t="str">
        <f>IF(AND(D73&lt;2028,2028&lt;=Zisk!$D$10),1,IF(D73=2028,0,""))</f>
        <v/>
      </c>
      <c r="AV73" s="32" t="str">
        <f>IF(AND($D73&lt;=2028,Zisk!$D$10&gt;=2029),"x","")</f>
        <v/>
      </c>
      <c r="AW73" s="28" t="str">
        <f>IF(AND($D73&lt;=2029,Zisk!$D$10&gt;=2029),"(","")</f>
        <v/>
      </c>
      <c r="AX73" s="28" t="str">
        <f>IF(AND($D73&lt;=2029,Zisk!$D$10&gt;=2029),"1","")</f>
        <v/>
      </c>
      <c r="AY73" s="28" t="str">
        <f>IF(AND($D73&lt;=2029,Zisk!$D$10&gt;=2029),"+","")</f>
        <v/>
      </c>
      <c r="AZ73" s="30" t="str">
        <f>IF(AND($D73&lt;=2029,Zisk!$D$10&gt;=2029),VstupniParametry_SKRYT!$D$13,"")</f>
        <v/>
      </c>
      <c r="BA73" s="28" t="str">
        <f>IF(AND($D73&lt;=2029,Zisk!$D$10&gt;=2029),")","")</f>
        <v/>
      </c>
      <c r="BB73" s="31" t="str">
        <f>IF(AND(D73&lt;2029,2029&lt;=Zisk!$D$10),1,IF(D73=2029,0,""))</f>
        <v/>
      </c>
      <c r="BC73" s="32" t="str">
        <f>IF(AND($D73&lt;=2029,Zisk!$D$10&gt;=2030),"x","")</f>
        <v/>
      </c>
      <c r="BD73" s="28" t="str">
        <f>IF(AND($D73&lt;=2030,Zisk!$D$10&gt;=2030),"(","")</f>
        <v/>
      </c>
      <c r="BE73" s="28" t="str">
        <f>IF(AND($D73&lt;=2030,Zisk!$D$10&gt;=2030),"1","")</f>
        <v/>
      </c>
      <c r="BF73" s="28" t="str">
        <f>IF(AND($D73&lt;=2030,Zisk!$D$10&gt;=2030),"+","")</f>
        <v/>
      </c>
      <c r="BG73" s="30" t="str">
        <f>IF(AND($D73&lt;=2030,Zisk!$D$10&gt;=2030),VstupniParametry_SKRYT!$D$14,"")</f>
        <v/>
      </c>
      <c r="BH73" s="28" t="str">
        <f>IF(AND($D73&lt;=2030,Zisk!$D$10&gt;=2030),")","")</f>
        <v/>
      </c>
      <c r="BI73" s="31" t="str">
        <f>IF(AND(D73&lt;2030,2030&lt;=Zisk!$D$10),1,IF(D73=2030,0,""))</f>
        <v/>
      </c>
      <c r="BJ73" s="33" t="s">
        <v>32</v>
      </c>
      <c r="BK73" s="30">
        <f t="shared" si="34"/>
        <v>1</v>
      </c>
      <c r="BL73" s="28" t="str">
        <f t="shared" si="35"/>
        <v>x</v>
      </c>
      <c r="BM73" s="34">
        <f t="shared" si="36"/>
        <v>1</v>
      </c>
      <c r="BN73" s="30" t="str">
        <f t="shared" si="37"/>
        <v>x</v>
      </c>
      <c r="BO73" s="34">
        <f t="shared" si="22"/>
        <v>1.018</v>
      </c>
      <c r="BP73" s="34" t="str">
        <f t="shared" si="23"/>
        <v/>
      </c>
      <c r="BQ73" s="34" t="str">
        <f t="shared" si="24"/>
        <v/>
      </c>
      <c r="BR73" s="34" t="str">
        <f t="shared" si="25"/>
        <v/>
      </c>
      <c r="BS73" s="34" t="str">
        <f t="shared" si="26"/>
        <v/>
      </c>
      <c r="BT73" s="34" t="str">
        <f t="shared" si="27"/>
        <v/>
      </c>
      <c r="BU73" s="34" t="str">
        <f t="shared" si="28"/>
        <v/>
      </c>
      <c r="BV73" s="34" t="str">
        <f t="shared" si="29"/>
        <v/>
      </c>
      <c r="BW73" s="34" t="str">
        <f t="shared" si="30"/>
        <v/>
      </c>
      <c r="BX73" s="34" t="str">
        <f t="shared" si="31"/>
        <v/>
      </c>
      <c r="BY73" s="34" t="str">
        <f t="shared" si="32"/>
        <v/>
      </c>
      <c r="BZ73" s="33" t="s">
        <v>32</v>
      </c>
      <c r="CA73" s="34">
        <f t="shared" si="33"/>
        <v>1.018</v>
      </c>
      <c r="CB73" s="28"/>
      <c r="CC73" s="29">
        <f>IF(D73&gt;Zisk!$D$10,"",E73*CA73)</f>
        <v>0</v>
      </c>
    </row>
    <row r="74" spans="2:81" x14ac:dyDescent="0.2">
      <c r="B74" s="35" t="str">
        <f>Zisk!B85</f>
        <v/>
      </c>
      <c r="C74" s="35">
        <f>Zisk!C85</f>
        <v>0</v>
      </c>
      <c r="D74" s="35">
        <f>Zisk!E85</f>
        <v>0</v>
      </c>
      <c r="E74" s="36">
        <f>Zisk!D85</f>
        <v>0</v>
      </c>
      <c r="F74" s="36"/>
      <c r="G74" s="35" t="str">
        <f t="shared" si="8"/>
        <v>(</v>
      </c>
      <c r="H74" s="35" t="str">
        <f t="shared" si="9"/>
        <v>1</v>
      </c>
      <c r="I74" s="35" t="str">
        <f t="shared" si="10"/>
        <v>+</v>
      </c>
      <c r="J74" s="37">
        <f>IF($D74&lt;=2021,VstupniParametry_SKRYT!$D$5,"")</f>
        <v>0.02</v>
      </c>
      <c r="K74" s="35" t="str">
        <f t="shared" si="11"/>
        <v>)</v>
      </c>
      <c r="L74" s="38">
        <f>IF($D74&lt;=2021,COUNTIF(Vypocet_SKRYT!T71:AS71,"&gt;=1"),"")</f>
        <v>0</v>
      </c>
      <c r="M74" s="39" t="str">
        <f t="shared" si="12"/>
        <v>x</v>
      </c>
      <c r="N74" s="35" t="str">
        <f t="shared" si="13"/>
        <v>(</v>
      </c>
      <c r="O74" s="35" t="str">
        <f t="shared" si="14"/>
        <v>1</v>
      </c>
      <c r="P74" s="35" t="str">
        <f t="shared" si="15"/>
        <v>+</v>
      </c>
      <c r="Q74" s="37">
        <f>IF($D74&lt;=2024,VstupniParametry_SKRYT!$D$6,"")</f>
        <v>0.06</v>
      </c>
      <c r="R74" s="35" t="str">
        <f t="shared" si="16"/>
        <v>)</v>
      </c>
      <c r="S74" s="38">
        <f>IF($D74&lt;=2024,COUNTIFS(Vypocet_SKRYT!AT71:AV71,"&gt;=1"),"")</f>
        <v>0</v>
      </c>
      <c r="T74" s="39" t="str">
        <f t="shared" si="17"/>
        <v>x</v>
      </c>
      <c r="U74" s="35" t="str">
        <f t="shared" si="18"/>
        <v>(</v>
      </c>
      <c r="V74" s="35" t="str">
        <f t="shared" si="19"/>
        <v>1</v>
      </c>
      <c r="W74" s="35" t="str">
        <f t="shared" si="20"/>
        <v>+</v>
      </c>
      <c r="X74" s="37">
        <f>IF($D74&lt;=2025,VstupniParametry_SKRYT!$D$9,"")</f>
        <v>1.7999999999999999E-2</v>
      </c>
      <c r="Y74" s="35" t="str">
        <f t="shared" si="21"/>
        <v>)</v>
      </c>
      <c r="Z74" s="38">
        <f>IF(AND(D74&lt;2025,2025&lt;=Zisk!$D$10),1,IF(D74=2025,0,""))</f>
        <v>1</v>
      </c>
      <c r="AA74" s="39" t="str">
        <f>IF(AND($D74&lt;=2025,Zisk!$D$10&gt;=2026),"x","")</f>
        <v/>
      </c>
      <c r="AB74" s="35" t="str">
        <f>IF(AND($D74&lt;=2026,Zisk!$D$10&gt;=2026),"(","")</f>
        <v/>
      </c>
      <c r="AC74" s="35" t="str">
        <f>IF(AND($D74&lt;=2026,Zisk!$D$10&gt;=2026),"1","")</f>
        <v/>
      </c>
      <c r="AD74" s="35" t="str">
        <f>IF(AND($D74&lt;=2026,Zisk!$D$10&gt;=2026),"+","")</f>
        <v/>
      </c>
      <c r="AE74" s="37" t="str">
        <f>IF(AND($D74&lt;=2026,Zisk!$D$10&gt;=2026),VstupniParametry_SKRYT!$D$10,"")</f>
        <v/>
      </c>
      <c r="AF74" s="35" t="str">
        <f>IF(AND($D74&lt;=2026,Zisk!$D$10&gt;=2026),")","")</f>
        <v/>
      </c>
      <c r="AG74" s="38" t="str">
        <f>IF(AND(D74&lt;2026,2026&lt;=Zisk!$D$10),1,IF(D74=2026,0,""))</f>
        <v/>
      </c>
      <c r="AH74" s="39" t="str">
        <f>IF(AND($D74&lt;=2026,Zisk!$D$10&gt;=2027),"x","")</f>
        <v/>
      </c>
      <c r="AI74" s="35" t="str">
        <f>IF(AND($D74&lt;=2027,Zisk!$D$10&gt;=2027),"(","")</f>
        <v/>
      </c>
      <c r="AJ74" s="35" t="str">
        <f>IF(AND($D74&lt;=2027,Zisk!$D$10&gt;=2027),"1","")</f>
        <v/>
      </c>
      <c r="AK74" s="35" t="str">
        <f>IF(AND($D74&lt;=2027,Zisk!$D$10&gt;=2027),"+","")</f>
        <v/>
      </c>
      <c r="AL74" s="37" t="str">
        <f>IF(AND($D74&lt;=2027,Zisk!$D$10&gt;=2027),VstupniParametry_SKRYT!$D$11,"")</f>
        <v/>
      </c>
      <c r="AM74" s="35" t="str">
        <f>IF(AND($D74&lt;=2027,Zisk!$D$10&gt;=2027),")","")</f>
        <v/>
      </c>
      <c r="AN74" s="38" t="str">
        <f>IF(AND(D74&lt;2027,2027&lt;=Zisk!$D$10),1,IF(D74=2027,0,""))</f>
        <v/>
      </c>
      <c r="AO74" s="39" t="str">
        <f>IF(AND($D74&lt;=2027,Zisk!$D$10&gt;=2028),"x","")</f>
        <v/>
      </c>
      <c r="AP74" s="35" t="str">
        <f>IF(AND($D74&lt;=2028,Zisk!$D$10&gt;=2028),"(","")</f>
        <v/>
      </c>
      <c r="AQ74" s="35" t="str">
        <f>IF(AND($D74&lt;=2028,Zisk!$D$10&gt;=2028),"1","")</f>
        <v/>
      </c>
      <c r="AR74" s="35" t="str">
        <f>IF(AND($D74&lt;=2028,Zisk!$D$10&gt;=2028),"+","")</f>
        <v/>
      </c>
      <c r="AS74" s="37" t="str">
        <f>IF(AND($D74&lt;=2028,Zisk!$D$10&gt;=2028),VstupniParametry_SKRYT!$D$12,"")</f>
        <v/>
      </c>
      <c r="AT74" s="35" t="str">
        <f>IF(AND($D74&lt;=2028,Zisk!$D$10&gt;=2028),")","")</f>
        <v/>
      </c>
      <c r="AU74" s="38" t="str">
        <f>IF(AND(D74&lt;2028,2028&lt;=Zisk!$D$10),1,IF(D74=2028,0,""))</f>
        <v/>
      </c>
      <c r="AV74" s="39" t="str">
        <f>IF(AND($D74&lt;=2028,Zisk!$D$10&gt;=2029),"x","")</f>
        <v/>
      </c>
      <c r="AW74" s="35" t="str">
        <f>IF(AND($D74&lt;=2029,Zisk!$D$10&gt;=2029),"(","")</f>
        <v/>
      </c>
      <c r="AX74" s="35" t="str">
        <f>IF(AND($D74&lt;=2029,Zisk!$D$10&gt;=2029),"1","")</f>
        <v/>
      </c>
      <c r="AY74" s="35" t="str">
        <f>IF(AND($D74&lt;=2029,Zisk!$D$10&gt;=2029),"+","")</f>
        <v/>
      </c>
      <c r="AZ74" s="37" t="str">
        <f>IF(AND($D74&lt;=2029,Zisk!$D$10&gt;=2029),VstupniParametry_SKRYT!$D$13,"")</f>
        <v/>
      </c>
      <c r="BA74" s="35" t="str">
        <f>IF(AND($D74&lt;=2029,Zisk!$D$10&gt;=2029),")","")</f>
        <v/>
      </c>
      <c r="BB74" s="38" t="str">
        <f>IF(AND(D74&lt;2029,2029&lt;=Zisk!$D$10),1,IF(D74=2029,0,""))</f>
        <v/>
      </c>
      <c r="BC74" s="39" t="str">
        <f>IF(AND($D74&lt;=2029,Zisk!$D$10&gt;=2030),"x","")</f>
        <v/>
      </c>
      <c r="BD74" s="35" t="str">
        <f>IF(AND($D74&lt;=2030,Zisk!$D$10&gt;=2030),"(","")</f>
        <v/>
      </c>
      <c r="BE74" s="35" t="str">
        <f>IF(AND($D74&lt;=2030,Zisk!$D$10&gt;=2030),"1","")</f>
        <v/>
      </c>
      <c r="BF74" s="35" t="str">
        <f>IF(AND($D74&lt;=2030,Zisk!$D$10&gt;=2030),"+","")</f>
        <v/>
      </c>
      <c r="BG74" s="37" t="str">
        <f>IF(AND($D74&lt;=2030,Zisk!$D$10&gt;=2030),VstupniParametry_SKRYT!$D$14,"")</f>
        <v/>
      </c>
      <c r="BH74" s="35" t="str">
        <f>IF(AND($D74&lt;=2030,Zisk!$D$10&gt;=2030),")","")</f>
        <v/>
      </c>
      <c r="BI74" s="38" t="str">
        <f>IF(AND(D74&lt;2030,2030&lt;=Zisk!$D$10),1,IF(D74=2030,0,""))</f>
        <v/>
      </c>
      <c r="BJ74" s="40" t="s">
        <v>32</v>
      </c>
      <c r="BK74" s="37">
        <f t="shared" si="34"/>
        <v>1</v>
      </c>
      <c r="BL74" s="35" t="str">
        <f t="shared" si="35"/>
        <v>x</v>
      </c>
      <c r="BM74" s="41">
        <f t="shared" si="36"/>
        <v>1</v>
      </c>
      <c r="BN74" s="37" t="str">
        <f t="shared" si="37"/>
        <v>x</v>
      </c>
      <c r="BO74" s="41">
        <f t="shared" si="22"/>
        <v>1.018</v>
      </c>
      <c r="BP74" s="41" t="str">
        <f t="shared" si="23"/>
        <v/>
      </c>
      <c r="BQ74" s="41" t="str">
        <f t="shared" si="24"/>
        <v/>
      </c>
      <c r="BR74" s="41" t="str">
        <f t="shared" si="25"/>
        <v/>
      </c>
      <c r="BS74" s="41" t="str">
        <f t="shared" si="26"/>
        <v/>
      </c>
      <c r="BT74" s="41" t="str">
        <f t="shared" si="27"/>
        <v/>
      </c>
      <c r="BU74" s="41" t="str">
        <f t="shared" si="28"/>
        <v/>
      </c>
      <c r="BV74" s="41" t="str">
        <f t="shared" si="29"/>
        <v/>
      </c>
      <c r="BW74" s="41" t="str">
        <f t="shared" si="30"/>
        <v/>
      </c>
      <c r="BX74" s="41" t="str">
        <f t="shared" si="31"/>
        <v/>
      </c>
      <c r="BY74" s="41" t="str">
        <f t="shared" si="32"/>
        <v/>
      </c>
      <c r="BZ74" s="40" t="s">
        <v>32</v>
      </c>
      <c r="CA74" s="41">
        <f t="shared" si="33"/>
        <v>1.018</v>
      </c>
      <c r="CB74" s="35"/>
      <c r="CC74" s="36">
        <f>IF(D74&gt;Zisk!$D$10,"",E74*CA74)</f>
        <v>0</v>
      </c>
    </row>
    <row r="75" spans="2:81" x14ac:dyDescent="0.2">
      <c r="B75" s="28" t="str">
        <f>Zisk!B86</f>
        <v/>
      </c>
      <c r="C75" s="28">
        <f>Zisk!C86</f>
        <v>0</v>
      </c>
      <c r="D75" s="28">
        <f>Zisk!E86</f>
        <v>0</v>
      </c>
      <c r="E75" s="29">
        <f>Zisk!D86</f>
        <v>0</v>
      </c>
      <c r="F75" s="29"/>
      <c r="G75" s="28" t="str">
        <f t="shared" ref="G75:G138" si="38">IF($D75&lt;=2021,"(","")</f>
        <v>(</v>
      </c>
      <c r="H75" s="28" t="str">
        <f t="shared" ref="H75:H138" si="39">IF($D75&lt;=2021,"1","")</f>
        <v>1</v>
      </c>
      <c r="I75" s="28" t="str">
        <f t="shared" ref="I75:I138" si="40">IF($D75&lt;=2021,"+","")</f>
        <v>+</v>
      </c>
      <c r="J75" s="30">
        <f>IF($D75&lt;=2021,VstupniParametry_SKRYT!$D$5,"")</f>
        <v>0.02</v>
      </c>
      <c r="K75" s="28" t="str">
        <f t="shared" ref="K75:K138" si="41">IF($D75&lt;=2021,")","")</f>
        <v>)</v>
      </c>
      <c r="L75" s="31">
        <f>IF($D75&lt;=2021,COUNTIF(Vypocet_SKRYT!T72:AS72,"&gt;=1"),"")</f>
        <v>0</v>
      </c>
      <c r="M75" s="32" t="str">
        <f t="shared" ref="M75:M138" si="42">IF($D75&lt;=2021,"x","")</f>
        <v>x</v>
      </c>
      <c r="N75" s="28" t="str">
        <f t="shared" ref="N75:N138" si="43">IF($D75&lt;=2024,"(","")</f>
        <v>(</v>
      </c>
      <c r="O75" s="28" t="str">
        <f t="shared" ref="O75:O138" si="44">IF($D75&lt;=2024,"1","")</f>
        <v>1</v>
      </c>
      <c r="P75" s="28" t="str">
        <f t="shared" ref="P75:P138" si="45">IF($D75&lt;=2024,"+","")</f>
        <v>+</v>
      </c>
      <c r="Q75" s="30">
        <f>IF($D75&lt;=2024,VstupniParametry_SKRYT!$D$6,"")</f>
        <v>0.06</v>
      </c>
      <c r="R75" s="28" t="str">
        <f t="shared" ref="R75:R138" si="46">IF($D75&lt;=2024,")","")</f>
        <v>)</v>
      </c>
      <c r="S75" s="31">
        <f>IF($D75&lt;=2024,COUNTIFS(Vypocet_SKRYT!AT72:AV72,"&gt;=1"),"")</f>
        <v>0</v>
      </c>
      <c r="T75" s="32" t="str">
        <f t="shared" ref="T75:T138" si="47">IF($D75&lt;=2024,"x","")</f>
        <v>x</v>
      </c>
      <c r="U75" s="28" t="str">
        <f t="shared" ref="U75:U138" si="48">IF($D75&lt;=2025,"(","")</f>
        <v>(</v>
      </c>
      <c r="V75" s="28" t="str">
        <f t="shared" ref="V75:V138" si="49">IF($D75&lt;=2025,"1","")</f>
        <v>1</v>
      </c>
      <c r="W75" s="28" t="str">
        <f t="shared" ref="W75:W138" si="50">IF($D75&lt;=2025,"+","")</f>
        <v>+</v>
      </c>
      <c r="X75" s="30">
        <f>IF($D75&lt;=2025,VstupniParametry_SKRYT!$D$9,"")</f>
        <v>1.7999999999999999E-2</v>
      </c>
      <c r="Y75" s="28" t="str">
        <f t="shared" ref="Y75:Y138" si="51">IF($D75&lt;=2025,")","")</f>
        <v>)</v>
      </c>
      <c r="Z75" s="31">
        <f>IF(AND(D75&lt;2025,2025&lt;=Zisk!$D$10),1,IF(D75=2025,0,""))</f>
        <v>1</v>
      </c>
      <c r="AA75" s="32" t="str">
        <f>IF(AND($D75&lt;=2025,Zisk!$D$10&gt;=2026),"x","")</f>
        <v/>
      </c>
      <c r="AB75" s="28" t="str">
        <f>IF(AND($D75&lt;=2026,Zisk!$D$10&gt;=2026),"(","")</f>
        <v/>
      </c>
      <c r="AC75" s="28" t="str">
        <f>IF(AND($D75&lt;=2026,Zisk!$D$10&gt;=2026),"1","")</f>
        <v/>
      </c>
      <c r="AD75" s="28" t="str">
        <f>IF(AND($D75&lt;=2026,Zisk!$D$10&gt;=2026),"+","")</f>
        <v/>
      </c>
      <c r="AE75" s="30" t="str">
        <f>IF(AND($D75&lt;=2026,Zisk!$D$10&gt;=2026),VstupniParametry_SKRYT!$D$10,"")</f>
        <v/>
      </c>
      <c r="AF75" s="28" t="str">
        <f>IF(AND($D75&lt;=2026,Zisk!$D$10&gt;=2026),")","")</f>
        <v/>
      </c>
      <c r="AG75" s="31" t="str">
        <f>IF(AND(D75&lt;2026,2026&lt;=Zisk!$D$10),1,IF(D75=2026,0,""))</f>
        <v/>
      </c>
      <c r="AH75" s="32" t="str">
        <f>IF(AND($D75&lt;=2026,Zisk!$D$10&gt;=2027),"x","")</f>
        <v/>
      </c>
      <c r="AI75" s="28" t="str">
        <f>IF(AND($D75&lt;=2027,Zisk!$D$10&gt;=2027),"(","")</f>
        <v/>
      </c>
      <c r="AJ75" s="28" t="str">
        <f>IF(AND($D75&lt;=2027,Zisk!$D$10&gt;=2027),"1","")</f>
        <v/>
      </c>
      <c r="AK75" s="28" t="str">
        <f>IF(AND($D75&lt;=2027,Zisk!$D$10&gt;=2027),"+","")</f>
        <v/>
      </c>
      <c r="AL75" s="30" t="str">
        <f>IF(AND($D75&lt;=2027,Zisk!$D$10&gt;=2027),VstupniParametry_SKRYT!$D$11,"")</f>
        <v/>
      </c>
      <c r="AM75" s="28" t="str">
        <f>IF(AND($D75&lt;=2027,Zisk!$D$10&gt;=2027),")","")</f>
        <v/>
      </c>
      <c r="AN75" s="31" t="str">
        <f>IF(AND(D75&lt;2027,2027&lt;=Zisk!$D$10),1,IF(D75=2027,0,""))</f>
        <v/>
      </c>
      <c r="AO75" s="32" t="str">
        <f>IF(AND($D75&lt;=2027,Zisk!$D$10&gt;=2028),"x","")</f>
        <v/>
      </c>
      <c r="AP75" s="28" t="str">
        <f>IF(AND($D75&lt;=2028,Zisk!$D$10&gt;=2028),"(","")</f>
        <v/>
      </c>
      <c r="AQ75" s="28" t="str">
        <f>IF(AND($D75&lt;=2028,Zisk!$D$10&gt;=2028),"1","")</f>
        <v/>
      </c>
      <c r="AR75" s="28" t="str">
        <f>IF(AND($D75&lt;=2028,Zisk!$D$10&gt;=2028),"+","")</f>
        <v/>
      </c>
      <c r="AS75" s="30" t="str">
        <f>IF(AND($D75&lt;=2028,Zisk!$D$10&gt;=2028),VstupniParametry_SKRYT!$D$12,"")</f>
        <v/>
      </c>
      <c r="AT75" s="28" t="str">
        <f>IF(AND($D75&lt;=2028,Zisk!$D$10&gt;=2028),")","")</f>
        <v/>
      </c>
      <c r="AU75" s="31" t="str">
        <f>IF(AND(D75&lt;2028,2028&lt;=Zisk!$D$10),1,IF(D75=2028,0,""))</f>
        <v/>
      </c>
      <c r="AV75" s="32" t="str">
        <f>IF(AND($D75&lt;=2028,Zisk!$D$10&gt;=2029),"x","")</f>
        <v/>
      </c>
      <c r="AW75" s="28" t="str">
        <f>IF(AND($D75&lt;=2029,Zisk!$D$10&gt;=2029),"(","")</f>
        <v/>
      </c>
      <c r="AX75" s="28" t="str">
        <f>IF(AND($D75&lt;=2029,Zisk!$D$10&gt;=2029),"1","")</f>
        <v/>
      </c>
      <c r="AY75" s="28" t="str">
        <f>IF(AND($D75&lt;=2029,Zisk!$D$10&gt;=2029),"+","")</f>
        <v/>
      </c>
      <c r="AZ75" s="30" t="str">
        <f>IF(AND($D75&lt;=2029,Zisk!$D$10&gt;=2029),VstupniParametry_SKRYT!$D$13,"")</f>
        <v/>
      </c>
      <c r="BA75" s="28" t="str">
        <f>IF(AND($D75&lt;=2029,Zisk!$D$10&gt;=2029),")","")</f>
        <v/>
      </c>
      <c r="BB75" s="31" t="str">
        <f>IF(AND(D75&lt;2029,2029&lt;=Zisk!$D$10),1,IF(D75=2029,0,""))</f>
        <v/>
      </c>
      <c r="BC75" s="32" t="str">
        <f>IF(AND($D75&lt;=2029,Zisk!$D$10&gt;=2030),"x","")</f>
        <v/>
      </c>
      <c r="BD75" s="28" t="str">
        <f>IF(AND($D75&lt;=2030,Zisk!$D$10&gt;=2030),"(","")</f>
        <v/>
      </c>
      <c r="BE75" s="28" t="str">
        <f>IF(AND($D75&lt;=2030,Zisk!$D$10&gt;=2030),"1","")</f>
        <v/>
      </c>
      <c r="BF75" s="28" t="str">
        <f>IF(AND($D75&lt;=2030,Zisk!$D$10&gt;=2030),"+","")</f>
        <v/>
      </c>
      <c r="BG75" s="30" t="str">
        <f>IF(AND($D75&lt;=2030,Zisk!$D$10&gt;=2030),VstupniParametry_SKRYT!$D$14,"")</f>
        <v/>
      </c>
      <c r="BH75" s="28" t="str">
        <f>IF(AND($D75&lt;=2030,Zisk!$D$10&gt;=2030),")","")</f>
        <v/>
      </c>
      <c r="BI75" s="31" t="str">
        <f>IF(AND(D75&lt;2030,2030&lt;=Zisk!$D$10),1,IF(D75=2030,0,""))</f>
        <v/>
      </c>
      <c r="BJ75" s="33" t="s">
        <v>32</v>
      </c>
      <c r="BK75" s="30">
        <f t="shared" si="34"/>
        <v>1</v>
      </c>
      <c r="BL75" s="28" t="str">
        <f t="shared" si="35"/>
        <v>x</v>
      </c>
      <c r="BM75" s="34">
        <f t="shared" si="36"/>
        <v>1</v>
      </c>
      <c r="BN75" s="30" t="str">
        <f t="shared" si="37"/>
        <v>x</v>
      </c>
      <c r="BO75" s="34">
        <f t="shared" ref="BO75:BO138" si="52">IF(X75="","",IF(BO$8=$D75,1,(1+X75)^Z75))</f>
        <v>1.018</v>
      </c>
      <c r="BP75" s="34" t="str">
        <f t="shared" ref="BP75:BP138" si="53">AA75</f>
        <v/>
      </c>
      <c r="BQ75" s="34" t="str">
        <f t="shared" ref="BQ75:BQ138" si="54">IF(AE75="","",(1+AE75)^AG75)</f>
        <v/>
      </c>
      <c r="BR75" s="34" t="str">
        <f t="shared" ref="BR75:BR138" si="55">AH75</f>
        <v/>
      </c>
      <c r="BS75" s="34" t="str">
        <f t="shared" ref="BS75:BS138" si="56">IF(AL75="","",(1+AL75)^AN75)</f>
        <v/>
      </c>
      <c r="BT75" s="34" t="str">
        <f t="shared" ref="BT75:BT138" si="57">AO75</f>
        <v/>
      </c>
      <c r="BU75" s="34" t="str">
        <f t="shared" ref="BU75:BU138" si="58">IF(AS75="","",(1+AS75)^AU75)</f>
        <v/>
      </c>
      <c r="BV75" s="34" t="str">
        <f t="shared" ref="BV75:BV138" si="59">AV75</f>
        <v/>
      </c>
      <c r="BW75" s="34" t="str">
        <f t="shared" ref="BW75:BW138" si="60">IF(AZ75="","",(1+AZ75)^BB75)</f>
        <v/>
      </c>
      <c r="BX75" s="34" t="str">
        <f t="shared" ref="BX75:BX138" si="61">BC75</f>
        <v/>
      </c>
      <c r="BY75" s="34" t="str">
        <f t="shared" ref="BY75:BY138" si="62">IF(BG75="","",(1+BG75)^BI75)</f>
        <v/>
      </c>
      <c r="BZ75" s="33" t="s">
        <v>32</v>
      </c>
      <c r="CA75" s="34">
        <f t="shared" ref="CA75:CA138" si="63">IF(BK75="",1,BK75)*IF(BM75="",1,BM75)*IF(BO75="",1,BO75)*IF(BQ75="",1,BQ75)*IF(BS75="",1,BS75)*IF(BU75="",1,BU75)*IF(BW75="",1,BW75)*IF(BY75="",1,BY75)</f>
        <v>1.018</v>
      </c>
      <c r="CB75" s="28"/>
      <c r="CC75" s="29">
        <f>IF(D75&gt;Zisk!$D$10,"",E75*CA75)</f>
        <v>0</v>
      </c>
    </row>
    <row r="76" spans="2:81" x14ac:dyDescent="0.2">
      <c r="B76" s="35" t="str">
        <f>Zisk!B87</f>
        <v/>
      </c>
      <c r="C76" s="35">
        <f>Zisk!C87</f>
        <v>0</v>
      </c>
      <c r="D76" s="35">
        <f>Zisk!E87</f>
        <v>0</v>
      </c>
      <c r="E76" s="36">
        <f>Zisk!D87</f>
        <v>0</v>
      </c>
      <c r="F76" s="36"/>
      <c r="G76" s="35" t="str">
        <f t="shared" si="38"/>
        <v>(</v>
      </c>
      <c r="H76" s="35" t="str">
        <f t="shared" si="39"/>
        <v>1</v>
      </c>
      <c r="I76" s="35" t="str">
        <f t="shared" si="40"/>
        <v>+</v>
      </c>
      <c r="J76" s="37">
        <f>IF($D76&lt;=2021,VstupniParametry_SKRYT!$D$5,"")</f>
        <v>0.02</v>
      </c>
      <c r="K76" s="35" t="str">
        <f t="shared" si="41"/>
        <v>)</v>
      </c>
      <c r="L76" s="38">
        <f>IF($D76&lt;=2021,COUNTIF(Vypocet_SKRYT!T73:AS73,"&gt;=1"),"")</f>
        <v>0</v>
      </c>
      <c r="M76" s="39" t="str">
        <f t="shared" si="42"/>
        <v>x</v>
      </c>
      <c r="N76" s="35" t="str">
        <f t="shared" si="43"/>
        <v>(</v>
      </c>
      <c r="O76" s="35" t="str">
        <f t="shared" si="44"/>
        <v>1</v>
      </c>
      <c r="P76" s="35" t="str">
        <f t="shared" si="45"/>
        <v>+</v>
      </c>
      <c r="Q76" s="37">
        <f>IF($D76&lt;=2024,VstupniParametry_SKRYT!$D$6,"")</f>
        <v>0.06</v>
      </c>
      <c r="R76" s="35" t="str">
        <f t="shared" si="46"/>
        <v>)</v>
      </c>
      <c r="S76" s="38">
        <f>IF($D76&lt;=2024,COUNTIFS(Vypocet_SKRYT!AT73:AV73,"&gt;=1"),"")</f>
        <v>0</v>
      </c>
      <c r="T76" s="39" t="str">
        <f t="shared" si="47"/>
        <v>x</v>
      </c>
      <c r="U76" s="35" t="str">
        <f t="shared" si="48"/>
        <v>(</v>
      </c>
      <c r="V76" s="35" t="str">
        <f t="shared" si="49"/>
        <v>1</v>
      </c>
      <c r="W76" s="35" t="str">
        <f t="shared" si="50"/>
        <v>+</v>
      </c>
      <c r="X76" s="37">
        <f>IF($D76&lt;=2025,VstupniParametry_SKRYT!$D$9,"")</f>
        <v>1.7999999999999999E-2</v>
      </c>
      <c r="Y76" s="35" t="str">
        <f t="shared" si="51"/>
        <v>)</v>
      </c>
      <c r="Z76" s="38">
        <f>IF(AND(D76&lt;2025,2025&lt;=Zisk!$D$10),1,IF(D76=2025,0,""))</f>
        <v>1</v>
      </c>
      <c r="AA76" s="39" t="str">
        <f>IF(AND($D76&lt;=2025,Zisk!$D$10&gt;=2026),"x","")</f>
        <v/>
      </c>
      <c r="AB76" s="35" t="str">
        <f>IF(AND($D76&lt;=2026,Zisk!$D$10&gt;=2026),"(","")</f>
        <v/>
      </c>
      <c r="AC76" s="35" t="str">
        <f>IF(AND($D76&lt;=2026,Zisk!$D$10&gt;=2026),"1","")</f>
        <v/>
      </c>
      <c r="AD76" s="35" t="str">
        <f>IF(AND($D76&lt;=2026,Zisk!$D$10&gt;=2026),"+","")</f>
        <v/>
      </c>
      <c r="AE76" s="37" t="str">
        <f>IF(AND($D76&lt;=2026,Zisk!$D$10&gt;=2026),VstupniParametry_SKRYT!$D$10,"")</f>
        <v/>
      </c>
      <c r="AF76" s="35" t="str">
        <f>IF(AND($D76&lt;=2026,Zisk!$D$10&gt;=2026),")","")</f>
        <v/>
      </c>
      <c r="AG76" s="38" t="str">
        <f>IF(AND(D76&lt;2026,2026&lt;=Zisk!$D$10),1,IF(D76=2026,0,""))</f>
        <v/>
      </c>
      <c r="AH76" s="39" t="str">
        <f>IF(AND($D76&lt;=2026,Zisk!$D$10&gt;=2027),"x","")</f>
        <v/>
      </c>
      <c r="AI76" s="35" t="str">
        <f>IF(AND($D76&lt;=2027,Zisk!$D$10&gt;=2027),"(","")</f>
        <v/>
      </c>
      <c r="AJ76" s="35" t="str">
        <f>IF(AND($D76&lt;=2027,Zisk!$D$10&gt;=2027),"1","")</f>
        <v/>
      </c>
      <c r="AK76" s="35" t="str">
        <f>IF(AND($D76&lt;=2027,Zisk!$D$10&gt;=2027),"+","")</f>
        <v/>
      </c>
      <c r="AL76" s="37" t="str">
        <f>IF(AND($D76&lt;=2027,Zisk!$D$10&gt;=2027),VstupniParametry_SKRYT!$D$11,"")</f>
        <v/>
      </c>
      <c r="AM76" s="35" t="str">
        <f>IF(AND($D76&lt;=2027,Zisk!$D$10&gt;=2027),")","")</f>
        <v/>
      </c>
      <c r="AN76" s="38" t="str">
        <f>IF(AND(D76&lt;2027,2027&lt;=Zisk!$D$10),1,IF(D76=2027,0,""))</f>
        <v/>
      </c>
      <c r="AO76" s="39" t="str">
        <f>IF(AND($D76&lt;=2027,Zisk!$D$10&gt;=2028),"x","")</f>
        <v/>
      </c>
      <c r="AP76" s="35" t="str">
        <f>IF(AND($D76&lt;=2028,Zisk!$D$10&gt;=2028),"(","")</f>
        <v/>
      </c>
      <c r="AQ76" s="35" t="str">
        <f>IF(AND($D76&lt;=2028,Zisk!$D$10&gt;=2028),"1","")</f>
        <v/>
      </c>
      <c r="AR76" s="35" t="str">
        <f>IF(AND($D76&lt;=2028,Zisk!$D$10&gt;=2028),"+","")</f>
        <v/>
      </c>
      <c r="AS76" s="37" t="str">
        <f>IF(AND($D76&lt;=2028,Zisk!$D$10&gt;=2028),VstupniParametry_SKRYT!$D$12,"")</f>
        <v/>
      </c>
      <c r="AT76" s="35" t="str">
        <f>IF(AND($D76&lt;=2028,Zisk!$D$10&gt;=2028),")","")</f>
        <v/>
      </c>
      <c r="AU76" s="38" t="str">
        <f>IF(AND(D76&lt;2028,2028&lt;=Zisk!$D$10),1,IF(D76=2028,0,""))</f>
        <v/>
      </c>
      <c r="AV76" s="39" t="str">
        <f>IF(AND($D76&lt;=2028,Zisk!$D$10&gt;=2029),"x","")</f>
        <v/>
      </c>
      <c r="AW76" s="35" t="str">
        <f>IF(AND($D76&lt;=2029,Zisk!$D$10&gt;=2029),"(","")</f>
        <v/>
      </c>
      <c r="AX76" s="35" t="str">
        <f>IF(AND($D76&lt;=2029,Zisk!$D$10&gt;=2029),"1","")</f>
        <v/>
      </c>
      <c r="AY76" s="35" t="str">
        <f>IF(AND($D76&lt;=2029,Zisk!$D$10&gt;=2029),"+","")</f>
        <v/>
      </c>
      <c r="AZ76" s="37" t="str">
        <f>IF(AND($D76&lt;=2029,Zisk!$D$10&gt;=2029),VstupniParametry_SKRYT!$D$13,"")</f>
        <v/>
      </c>
      <c r="BA76" s="35" t="str">
        <f>IF(AND($D76&lt;=2029,Zisk!$D$10&gt;=2029),")","")</f>
        <v/>
      </c>
      <c r="BB76" s="38" t="str">
        <f>IF(AND(D76&lt;2029,2029&lt;=Zisk!$D$10),1,IF(D76=2029,0,""))</f>
        <v/>
      </c>
      <c r="BC76" s="39" t="str">
        <f>IF(AND($D76&lt;=2029,Zisk!$D$10&gt;=2030),"x","")</f>
        <v/>
      </c>
      <c r="BD76" s="35" t="str">
        <f>IF(AND($D76&lt;=2030,Zisk!$D$10&gt;=2030),"(","")</f>
        <v/>
      </c>
      <c r="BE76" s="35" t="str">
        <f>IF(AND($D76&lt;=2030,Zisk!$D$10&gt;=2030),"1","")</f>
        <v/>
      </c>
      <c r="BF76" s="35" t="str">
        <f>IF(AND($D76&lt;=2030,Zisk!$D$10&gt;=2030),"+","")</f>
        <v/>
      </c>
      <c r="BG76" s="37" t="str">
        <f>IF(AND($D76&lt;=2030,Zisk!$D$10&gt;=2030),VstupniParametry_SKRYT!$D$14,"")</f>
        <v/>
      </c>
      <c r="BH76" s="35" t="str">
        <f>IF(AND($D76&lt;=2030,Zisk!$D$10&gt;=2030),")","")</f>
        <v/>
      </c>
      <c r="BI76" s="38" t="str">
        <f>IF(AND(D76&lt;2030,2030&lt;=Zisk!$D$10),1,IF(D76=2030,0,""))</f>
        <v/>
      </c>
      <c r="BJ76" s="40" t="s">
        <v>32</v>
      </c>
      <c r="BK76" s="37">
        <f t="shared" ref="BK76:BK139" si="64">IF(J76="","",(1+J76)^L76)</f>
        <v>1</v>
      </c>
      <c r="BL76" s="35" t="str">
        <f t="shared" ref="BL76:BL139" si="65">M76</f>
        <v>x</v>
      </c>
      <c r="BM76" s="41">
        <f t="shared" ref="BM76:BM139" si="66">IF(J76="","",(1+Q76)^S76)</f>
        <v>1</v>
      </c>
      <c r="BN76" s="37" t="str">
        <f t="shared" ref="BN76:BN139" si="67">T76</f>
        <v>x</v>
      </c>
      <c r="BO76" s="41">
        <f t="shared" si="52"/>
        <v>1.018</v>
      </c>
      <c r="BP76" s="41" t="str">
        <f t="shared" si="53"/>
        <v/>
      </c>
      <c r="BQ76" s="41" t="str">
        <f t="shared" si="54"/>
        <v/>
      </c>
      <c r="BR76" s="41" t="str">
        <f t="shared" si="55"/>
        <v/>
      </c>
      <c r="BS76" s="41" t="str">
        <f t="shared" si="56"/>
        <v/>
      </c>
      <c r="BT76" s="41" t="str">
        <f t="shared" si="57"/>
        <v/>
      </c>
      <c r="BU76" s="41" t="str">
        <f t="shared" si="58"/>
        <v/>
      </c>
      <c r="BV76" s="41" t="str">
        <f t="shared" si="59"/>
        <v/>
      </c>
      <c r="BW76" s="41" t="str">
        <f t="shared" si="60"/>
        <v/>
      </c>
      <c r="BX76" s="41" t="str">
        <f t="shared" si="61"/>
        <v/>
      </c>
      <c r="BY76" s="41" t="str">
        <f t="shared" si="62"/>
        <v/>
      </c>
      <c r="BZ76" s="40" t="s">
        <v>32</v>
      </c>
      <c r="CA76" s="41">
        <f t="shared" si="63"/>
        <v>1.018</v>
      </c>
      <c r="CB76" s="35"/>
      <c r="CC76" s="36">
        <f>IF(D76&gt;Zisk!$D$10,"",E76*CA76)</f>
        <v>0</v>
      </c>
    </row>
    <row r="77" spans="2:81" x14ac:dyDescent="0.2">
      <c r="B77" s="28" t="str">
        <f>Zisk!B88</f>
        <v/>
      </c>
      <c r="C77" s="28">
        <f>Zisk!C88</f>
        <v>0</v>
      </c>
      <c r="D77" s="28">
        <f>Zisk!E88</f>
        <v>0</v>
      </c>
      <c r="E77" s="29">
        <f>Zisk!D88</f>
        <v>0</v>
      </c>
      <c r="F77" s="29"/>
      <c r="G77" s="28" t="str">
        <f t="shared" si="38"/>
        <v>(</v>
      </c>
      <c r="H77" s="28" t="str">
        <f t="shared" si="39"/>
        <v>1</v>
      </c>
      <c r="I77" s="28" t="str">
        <f t="shared" si="40"/>
        <v>+</v>
      </c>
      <c r="J77" s="30">
        <f>IF($D77&lt;=2021,VstupniParametry_SKRYT!$D$5,"")</f>
        <v>0.02</v>
      </c>
      <c r="K77" s="28" t="str">
        <f t="shared" si="41"/>
        <v>)</v>
      </c>
      <c r="L77" s="31">
        <f>IF($D77&lt;=2021,COUNTIF(Vypocet_SKRYT!T74:AS74,"&gt;=1"),"")</f>
        <v>0</v>
      </c>
      <c r="M77" s="32" t="str">
        <f t="shared" si="42"/>
        <v>x</v>
      </c>
      <c r="N77" s="28" t="str">
        <f t="shared" si="43"/>
        <v>(</v>
      </c>
      <c r="O77" s="28" t="str">
        <f t="shared" si="44"/>
        <v>1</v>
      </c>
      <c r="P77" s="28" t="str">
        <f t="shared" si="45"/>
        <v>+</v>
      </c>
      <c r="Q77" s="30">
        <f>IF($D77&lt;=2024,VstupniParametry_SKRYT!$D$6,"")</f>
        <v>0.06</v>
      </c>
      <c r="R77" s="28" t="str">
        <f t="shared" si="46"/>
        <v>)</v>
      </c>
      <c r="S77" s="31">
        <f>IF($D77&lt;=2024,COUNTIFS(Vypocet_SKRYT!AT74:AV74,"&gt;=1"),"")</f>
        <v>0</v>
      </c>
      <c r="T77" s="32" t="str">
        <f t="shared" si="47"/>
        <v>x</v>
      </c>
      <c r="U77" s="28" t="str">
        <f t="shared" si="48"/>
        <v>(</v>
      </c>
      <c r="V77" s="28" t="str">
        <f t="shared" si="49"/>
        <v>1</v>
      </c>
      <c r="W77" s="28" t="str">
        <f t="shared" si="50"/>
        <v>+</v>
      </c>
      <c r="X77" s="30">
        <f>IF($D77&lt;=2025,VstupniParametry_SKRYT!$D$9,"")</f>
        <v>1.7999999999999999E-2</v>
      </c>
      <c r="Y77" s="28" t="str">
        <f t="shared" si="51"/>
        <v>)</v>
      </c>
      <c r="Z77" s="31">
        <f>IF(AND(D77&lt;2025,2025&lt;=Zisk!$D$10),1,IF(D77=2025,0,""))</f>
        <v>1</v>
      </c>
      <c r="AA77" s="32" t="str">
        <f>IF(AND($D77&lt;=2025,Zisk!$D$10&gt;=2026),"x","")</f>
        <v/>
      </c>
      <c r="AB77" s="28" t="str">
        <f>IF(AND($D77&lt;=2026,Zisk!$D$10&gt;=2026),"(","")</f>
        <v/>
      </c>
      <c r="AC77" s="28" t="str">
        <f>IF(AND($D77&lt;=2026,Zisk!$D$10&gt;=2026),"1","")</f>
        <v/>
      </c>
      <c r="AD77" s="28" t="str">
        <f>IF(AND($D77&lt;=2026,Zisk!$D$10&gt;=2026),"+","")</f>
        <v/>
      </c>
      <c r="AE77" s="30" t="str">
        <f>IF(AND($D77&lt;=2026,Zisk!$D$10&gt;=2026),VstupniParametry_SKRYT!$D$10,"")</f>
        <v/>
      </c>
      <c r="AF77" s="28" t="str">
        <f>IF(AND($D77&lt;=2026,Zisk!$D$10&gt;=2026),")","")</f>
        <v/>
      </c>
      <c r="AG77" s="31" t="str">
        <f>IF(AND(D77&lt;2026,2026&lt;=Zisk!$D$10),1,IF(D77=2026,0,""))</f>
        <v/>
      </c>
      <c r="AH77" s="32" t="str">
        <f>IF(AND($D77&lt;=2026,Zisk!$D$10&gt;=2027),"x","")</f>
        <v/>
      </c>
      <c r="AI77" s="28" t="str">
        <f>IF(AND($D77&lt;=2027,Zisk!$D$10&gt;=2027),"(","")</f>
        <v/>
      </c>
      <c r="AJ77" s="28" t="str">
        <f>IF(AND($D77&lt;=2027,Zisk!$D$10&gt;=2027),"1","")</f>
        <v/>
      </c>
      <c r="AK77" s="28" t="str">
        <f>IF(AND($D77&lt;=2027,Zisk!$D$10&gt;=2027),"+","")</f>
        <v/>
      </c>
      <c r="AL77" s="30" t="str">
        <f>IF(AND($D77&lt;=2027,Zisk!$D$10&gt;=2027),VstupniParametry_SKRYT!$D$11,"")</f>
        <v/>
      </c>
      <c r="AM77" s="28" t="str">
        <f>IF(AND($D77&lt;=2027,Zisk!$D$10&gt;=2027),")","")</f>
        <v/>
      </c>
      <c r="AN77" s="31" t="str">
        <f>IF(AND(D77&lt;2027,2027&lt;=Zisk!$D$10),1,IF(D77=2027,0,""))</f>
        <v/>
      </c>
      <c r="AO77" s="32" t="str">
        <f>IF(AND($D77&lt;=2027,Zisk!$D$10&gt;=2028),"x","")</f>
        <v/>
      </c>
      <c r="AP77" s="28" t="str">
        <f>IF(AND($D77&lt;=2028,Zisk!$D$10&gt;=2028),"(","")</f>
        <v/>
      </c>
      <c r="AQ77" s="28" t="str">
        <f>IF(AND($D77&lt;=2028,Zisk!$D$10&gt;=2028),"1","")</f>
        <v/>
      </c>
      <c r="AR77" s="28" t="str">
        <f>IF(AND($D77&lt;=2028,Zisk!$D$10&gt;=2028),"+","")</f>
        <v/>
      </c>
      <c r="AS77" s="30" t="str">
        <f>IF(AND($D77&lt;=2028,Zisk!$D$10&gt;=2028),VstupniParametry_SKRYT!$D$12,"")</f>
        <v/>
      </c>
      <c r="AT77" s="28" t="str">
        <f>IF(AND($D77&lt;=2028,Zisk!$D$10&gt;=2028),")","")</f>
        <v/>
      </c>
      <c r="AU77" s="31" t="str">
        <f>IF(AND(D77&lt;2028,2028&lt;=Zisk!$D$10),1,IF(D77=2028,0,""))</f>
        <v/>
      </c>
      <c r="AV77" s="32" t="str">
        <f>IF(AND($D77&lt;=2028,Zisk!$D$10&gt;=2029),"x","")</f>
        <v/>
      </c>
      <c r="AW77" s="28" t="str">
        <f>IF(AND($D77&lt;=2029,Zisk!$D$10&gt;=2029),"(","")</f>
        <v/>
      </c>
      <c r="AX77" s="28" t="str">
        <f>IF(AND($D77&lt;=2029,Zisk!$D$10&gt;=2029),"1","")</f>
        <v/>
      </c>
      <c r="AY77" s="28" t="str">
        <f>IF(AND($D77&lt;=2029,Zisk!$D$10&gt;=2029),"+","")</f>
        <v/>
      </c>
      <c r="AZ77" s="30" t="str">
        <f>IF(AND($D77&lt;=2029,Zisk!$D$10&gt;=2029),VstupniParametry_SKRYT!$D$13,"")</f>
        <v/>
      </c>
      <c r="BA77" s="28" t="str">
        <f>IF(AND($D77&lt;=2029,Zisk!$D$10&gt;=2029),")","")</f>
        <v/>
      </c>
      <c r="BB77" s="31" t="str">
        <f>IF(AND(D77&lt;2029,2029&lt;=Zisk!$D$10),1,IF(D77=2029,0,""))</f>
        <v/>
      </c>
      <c r="BC77" s="32" t="str">
        <f>IF(AND($D77&lt;=2029,Zisk!$D$10&gt;=2030),"x","")</f>
        <v/>
      </c>
      <c r="BD77" s="28" t="str">
        <f>IF(AND($D77&lt;=2030,Zisk!$D$10&gt;=2030),"(","")</f>
        <v/>
      </c>
      <c r="BE77" s="28" t="str">
        <f>IF(AND($D77&lt;=2030,Zisk!$D$10&gt;=2030),"1","")</f>
        <v/>
      </c>
      <c r="BF77" s="28" t="str">
        <f>IF(AND($D77&lt;=2030,Zisk!$D$10&gt;=2030),"+","")</f>
        <v/>
      </c>
      <c r="BG77" s="30" t="str">
        <f>IF(AND($D77&lt;=2030,Zisk!$D$10&gt;=2030),VstupniParametry_SKRYT!$D$14,"")</f>
        <v/>
      </c>
      <c r="BH77" s="28" t="str">
        <f>IF(AND($D77&lt;=2030,Zisk!$D$10&gt;=2030),")","")</f>
        <v/>
      </c>
      <c r="BI77" s="31" t="str">
        <f>IF(AND(D77&lt;2030,2030&lt;=Zisk!$D$10),1,IF(D77=2030,0,""))</f>
        <v/>
      </c>
      <c r="BJ77" s="33" t="s">
        <v>32</v>
      </c>
      <c r="BK77" s="30">
        <f t="shared" si="64"/>
        <v>1</v>
      </c>
      <c r="BL77" s="28" t="str">
        <f t="shared" si="65"/>
        <v>x</v>
      </c>
      <c r="BM77" s="34">
        <f t="shared" si="66"/>
        <v>1</v>
      </c>
      <c r="BN77" s="30" t="str">
        <f t="shared" si="67"/>
        <v>x</v>
      </c>
      <c r="BO77" s="34">
        <f t="shared" si="52"/>
        <v>1.018</v>
      </c>
      <c r="BP77" s="34" t="str">
        <f t="shared" si="53"/>
        <v/>
      </c>
      <c r="BQ77" s="34" t="str">
        <f t="shared" si="54"/>
        <v/>
      </c>
      <c r="BR77" s="34" t="str">
        <f t="shared" si="55"/>
        <v/>
      </c>
      <c r="BS77" s="34" t="str">
        <f t="shared" si="56"/>
        <v/>
      </c>
      <c r="BT77" s="34" t="str">
        <f t="shared" si="57"/>
        <v/>
      </c>
      <c r="BU77" s="34" t="str">
        <f t="shared" si="58"/>
        <v/>
      </c>
      <c r="BV77" s="34" t="str">
        <f t="shared" si="59"/>
        <v/>
      </c>
      <c r="BW77" s="34" t="str">
        <f t="shared" si="60"/>
        <v/>
      </c>
      <c r="BX77" s="34" t="str">
        <f t="shared" si="61"/>
        <v/>
      </c>
      <c r="BY77" s="34" t="str">
        <f t="shared" si="62"/>
        <v/>
      </c>
      <c r="BZ77" s="33" t="s">
        <v>32</v>
      </c>
      <c r="CA77" s="34">
        <f t="shared" si="63"/>
        <v>1.018</v>
      </c>
      <c r="CB77" s="28"/>
      <c r="CC77" s="29">
        <f>IF(D77&gt;Zisk!$D$10,"",E77*CA77)</f>
        <v>0</v>
      </c>
    </row>
    <row r="78" spans="2:81" x14ac:dyDescent="0.2">
      <c r="B78" s="35" t="str">
        <f>Zisk!B89</f>
        <v/>
      </c>
      <c r="C78" s="35">
        <f>Zisk!C89</f>
        <v>0</v>
      </c>
      <c r="D78" s="35">
        <f>Zisk!E89</f>
        <v>0</v>
      </c>
      <c r="E78" s="36">
        <f>Zisk!D89</f>
        <v>0</v>
      </c>
      <c r="F78" s="36"/>
      <c r="G78" s="35" t="str">
        <f t="shared" si="38"/>
        <v>(</v>
      </c>
      <c r="H78" s="35" t="str">
        <f t="shared" si="39"/>
        <v>1</v>
      </c>
      <c r="I78" s="35" t="str">
        <f t="shared" si="40"/>
        <v>+</v>
      </c>
      <c r="J78" s="37">
        <f>IF($D78&lt;=2021,VstupniParametry_SKRYT!$D$5,"")</f>
        <v>0.02</v>
      </c>
      <c r="K78" s="35" t="str">
        <f t="shared" si="41"/>
        <v>)</v>
      </c>
      <c r="L78" s="38">
        <f>IF($D78&lt;=2021,COUNTIF(Vypocet_SKRYT!T75:AS75,"&gt;=1"),"")</f>
        <v>0</v>
      </c>
      <c r="M78" s="39" t="str">
        <f t="shared" si="42"/>
        <v>x</v>
      </c>
      <c r="N78" s="35" t="str">
        <f t="shared" si="43"/>
        <v>(</v>
      </c>
      <c r="O78" s="35" t="str">
        <f t="shared" si="44"/>
        <v>1</v>
      </c>
      <c r="P78" s="35" t="str">
        <f t="shared" si="45"/>
        <v>+</v>
      </c>
      <c r="Q78" s="37">
        <f>IF($D78&lt;=2024,VstupniParametry_SKRYT!$D$6,"")</f>
        <v>0.06</v>
      </c>
      <c r="R78" s="35" t="str">
        <f t="shared" si="46"/>
        <v>)</v>
      </c>
      <c r="S78" s="38">
        <f>IF($D78&lt;=2024,COUNTIFS(Vypocet_SKRYT!AT75:AV75,"&gt;=1"),"")</f>
        <v>0</v>
      </c>
      <c r="T78" s="39" t="str">
        <f t="shared" si="47"/>
        <v>x</v>
      </c>
      <c r="U78" s="35" t="str">
        <f t="shared" si="48"/>
        <v>(</v>
      </c>
      <c r="V78" s="35" t="str">
        <f t="shared" si="49"/>
        <v>1</v>
      </c>
      <c r="W78" s="35" t="str">
        <f t="shared" si="50"/>
        <v>+</v>
      </c>
      <c r="X78" s="37">
        <f>IF($D78&lt;=2025,VstupniParametry_SKRYT!$D$9,"")</f>
        <v>1.7999999999999999E-2</v>
      </c>
      <c r="Y78" s="35" t="str">
        <f t="shared" si="51"/>
        <v>)</v>
      </c>
      <c r="Z78" s="38">
        <f>IF(AND(D78&lt;2025,2025&lt;=Zisk!$D$10),1,IF(D78=2025,0,""))</f>
        <v>1</v>
      </c>
      <c r="AA78" s="39" t="str">
        <f>IF(AND($D78&lt;=2025,Zisk!$D$10&gt;=2026),"x","")</f>
        <v/>
      </c>
      <c r="AB78" s="35" t="str">
        <f>IF(AND($D78&lt;=2026,Zisk!$D$10&gt;=2026),"(","")</f>
        <v/>
      </c>
      <c r="AC78" s="35" t="str">
        <f>IF(AND($D78&lt;=2026,Zisk!$D$10&gt;=2026),"1","")</f>
        <v/>
      </c>
      <c r="AD78" s="35" t="str">
        <f>IF(AND($D78&lt;=2026,Zisk!$D$10&gt;=2026),"+","")</f>
        <v/>
      </c>
      <c r="AE78" s="37" t="str">
        <f>IF(AND($D78&lt;=2026,Zisk!$D$10&gt;=2026),VstupniParametry_SKRYT!$D$10,"")</f>
        <v/>
      </c>
      <c r="AF78" s="35" t="str">
        <f>IF(AND($D78&lt;=2026,Zisk!$D$10&gt;=2026),")","")</f>
        <v/>
      </c>
      <c r="AG78" s="38" t="str">
        <f>IF(AND(D78&lt;2026,2026&lt;=Zisk!$D$10),1,IF(D78=2026,0,""))</f>
        <v/>
      </c>
      <c r="AH78" s="39" t="str">
        <f>IF(AND($D78&lt;=2026,Zisk!$D$10&gt;=2027),"x","")</f>
        <v/>
      </c>
      <c r="AI78" s="35" t="str">
        <f>IF(AND($D78&lt;=2027,Zisk!$D$10&gt;=2027),"(","")</f>
        <v/>
      </c>
      <c r="AJ78" s="35" t="str">
        <f>IF(AND($D78&lt;=2027,Zisk!$D$10&gt;=2027),"1","")</f>
        <v/>
      </c>
      <c r="AK78" s="35" t="str">
        <f>IF(AND($D78&lt;=2027,Zisk!$D$10&gt;=2027),"+","")</f>
        <v/>
      </c>
      <c r="AL78" s="37" t="str">
        <f>IF(AND($D78&lt;=2027,Zisk!$D$10&gt;=2027),VstupniParametry_SKRYT!$D$11,"")</f>
        <v/>
      </c>
      <c r="AM78" s="35" t="str">
        <f>IF(AND($D78&lt;=2027,Zisk!$D$10&gt;=2027),")","")</f>
        <v/>
      </c>
      <c r="AN78" s="38" t="str">
        <f>IF(AND(D78&lt;2027,2027&lt;=Zisk!$D$10),1,IF(D78=2027,0,""))</f>
        <v/>
      </c>
      <c r="AO78" s="39" t="str">
        <f>IF(AND($D78&lt;=2027,Zisk!$D$10&gt;=2028),"x","")</f>
        <v/>
      </c>
      <c r="AP78" s="35" t="str">
        <f>IF(AND($D78&lt;=2028,Zisk!$D$10&gt;=2028),"(","")</f>
        <v/>
      </c>
      <c r="AQ78" s="35" t="str">
        <f>IF(AND($D78&lt;=2028,Zisk!$D$10&gt;=2028),"1","")</f>
        <v/>
      </c>
      <c r="AR78" s="35" t="str">
        <f>IF(AND($D78&lt;=2028,Zisk!$D$10&gt;=2028),"+","")</f>
        <v/>
      </c>
      <c r="AS78" s="37" t="str">
        <f>IF(AND($D78&lt;=2028,Zisk!$D$10&gt;=2028),VstupniParametry_SKRYT!$D$12,"")</f>
        <v/>
      </c>
      <c r="AT78" s="35" t="str">
        <f>IF(AND($D78&lt;=2028,Zisk!$D$10&gt;=2028),")","")</f>
        <v/>
      </c>
      <c r="AU78" s="38" t="str">
        <f>IF(AND(D78&lt;2028,2028&lt;=Zisk!$D$10),1,IF(D78=2028,0,""))</f>
        <v/>
      </c>
      <c r="AV78" s="39" t="str">
        <f>IF(AND($D78&lt;=2028,Zisk!$D$10&gt;=2029),"x","")</f>
        <v/>
      </c>
      <c r="AW78" s="35" t="str">
        <f>IF(AND($D78&lt;=2029,Zisk!$D$10&gt;=2029),"(","")</f>
        <v/>
      </c>
      <c r="AX78" s="35" t="str">
        <f>IF(AND($D78&lt;=2029,Zisk!$D$10&gt;=2029),"1","")</f>
        <v/>
      </c>
      <c r="AY78" s="35" t="str">
        <f>IF(AND($D78&lt;=2029,Zisk!$D$10&gt;=2029),"+","")</f>
        <v/>
      </c>
      <c r="AZ78" s="37" t="str">
        <f>IF(AND($D78&lt;=2029,Zisk!$D$10&gt;=2029),VstupniParametry_SKRYT!$D$13,"")</f>
        <v/>
      </c>
      <c r="BA78" s="35" t="str">
        <f>IF(AND($D78&lt;=2029,Zisk!$D$10&gt;=2029),")","")</f>
        <v/>
      </c>
      <c r="BB78" s="38" t="str">
        <f>IF(AND(D78&lt;2029,2029&lt;=Zisk!$D$10),1,IF(D78=2029,0,""))</f>
        <v/>
      </c>
      <c r="BC78" s="39" t="str">
        <f>IF(AND($D78&lt;=2029,Zisk!$D$10&gt;=2030),"x","")</f>
        <v/>
      </c>
      <c r="BD78" s="35" t="str">
        <f>IF(AND($D78&lt;=2030,Zisk!$D$10&gt;=2030),"(","")</f>
        <v/>
      </c>
      <c r="BE78" s="35" t="str">
        <f>IF(AND($D78&lt;=2030,Zisk!$D$10&gt;=2030),"1","")</f>
        <v/>
      </c>
      <c r="BF78" s="35" t="str">
        <f>IF(AND($D78&lt;=2030,Zisk!$D$10&gt;=2030),"+","")</f>
        <v/>
      </c>
      <c r="BG78" s="37" t="str">
        <f>IF(AND($D78&lt;=2030,Zisk!$D$10&gt;=2030),VstupniParametry_SKRYT!$D$14,"")</f>
        <v/>
      </c>
      <c r="BH78" s="35" t="str">
        <f>IF(AND($D78&lt;=2030,Zisk!$D$10&gt;=2030),")","")</f>
        <v/>
      </c>
      <c r="BI78" s="38" t="str">
        <f>IF(AND(D78&lt;2030,2030&lt;=Zisk!$D$10),1,IF(D78=2030,0,""))</f>
        <v/>
      </c>
      <c r="BJ78" s="40" t="s">
        <v>32</v>
      </c>
      <c r="BK78" s="37">
        <f t="shared" si="64"/>
        <v>1</v>
      </c>
      <c r="BL78" s="35" t="str">
        <f t="shared" si="65"/>
        <v>x</v>
      </c>
      <c r="BM78" s="41">
        <f t="shared" si="66"/>
        <v>1</v>
      </c>
      <c r="BN78" s="37" t="str">
        <f t="shared" si="67"/>
        <v>x</v>
      </c>
      <c r="BO78" s="41">
        <f t="shared" si="52"/>
        <v>1.018</v>
      </c>
      <c r="BP78" s="41" t="str">
        <f t="shared" si="53"/>
        <v/>
      </c>
      <c r="BQ78" s="41" t="str">
        <f t="shared" si="54"/>
        <v/>
      </c>
      <c r="BR78" s="41" t="str">
        <f t="shared" si="55"/>
        <v/>
      </c>
      <c r="BS78" s="41" t="str">
        <f t="shared" si="56"/>
        <v/>
      </c>
      <c r="BT78" s="41" t="str">
        <f t="shared" si="57"/>
        <v/>
      </c>
      <c r="BU78" s="41" t="str">
        <f t="shared" si="58"/>
        <v/>
      </c>
      <c r="BV78" s="41" t="str">
        <f t="shared" si="59"/>
        <v/>
      </c>
      <c r="BW78" s="41" t="str">
        <f t="shared" si="60"/>
        <v/>
      </c>
      <c r="BX78" s="41" t="str">
        <f t="shared" si="61"/>
        <v/>
      </c>
      <c r="BY78" s="41" t="str">
        <f t="shared" si="62"/>
        <v/>
      </c>
      <c r="BZ78" s="40" t="s">
        <v>32</v>
      </c>
      <c r="CA78" s="41">
        <f t="shared" si="63"/>
        <v>1.018</v>
      </c>
      <c r="CB78" s="35"/>
      <c r="CC78" s="36">
        <f>IF(D78&gt;Zisk!$D$10,"",E78*CA78)</f>
        <v>0</v>
      </c>
    </row>
    <row r="79" spans="2:81" x14ac:dyDescent="0.2">
      <c r="B79" s="28" t="str">
        <f>Zisk!B90</f>
        <v/>
      </c>
      <c r="C79" s="28">
        <f>Zisk!C90</f>
        <v>0</v>
      </c>
      <c r="D79" s="28">
        <f>Zisk!E90</f>
        <v>0</v>
      </c>
      <c r="E79" s="29">
        <f>Zisk!D90</f>
        <v>0</v>
      </c>
      <c r="F79" s="29"/>
      <c r="G79" s="28" t="str">
        <f t="shared" si="38"/>
        <v>(</v>
      </c>
      <c r="H79" s="28" t="str">
        <f t="shared" si="39"/>
        <v>1</v>
      </c>
      <c r="I79" s="28" t="str">
        <f t="shared" si="40"/>
        <v>+</v>
      </c>
      <c r="J79" s="30">
        <f>IF($D79&lt;=2021,VstupniParametry_SKRYT!$D$5,"")</f>
        <v>0.02</v>
      </c>
      <c r="K79" s="28" t="str">
        <f t="shared" si="41"/>
        <v>)</v>
      </c>
      <c r="L79" s="31">
        <f>IF($D79&lt;=2021,COUNTIF(Vypocet_SKRYT!T76:AS76,"&gt;=1"),"")</f>
        <v>0</v>
      </c>
      <c r="M79" s="32" t="str">
        <f t="shared" si="42"/>
        <v>x</v>
      </c>
      <c r="N79" s="28" t="str">
        <f t="shared" si="43"/>
        <v>(</v>
      </c>
      <c r="O79" s="28" t="str">
        <f t="shared" si="44"/>
        <v>1</v>
      </c>
      <c r="P79" s="28" t="str">
        <f t="shared" si="45"/>
        <v>+</v>
      </c>
      <c r="Q79" s="30">
        <f>IF($D79&lt;=2024,VstupniParametry_SKRYT!$D$6,"")</f>
        <v>0.06</v>
      </c>
      <c r="R79" s="28" t="str">
        <f t="shared" si="46"/>
        <v>)</v>
      </c>
      <c r="S79" s="31">
        <f>IF($D79&lt;=2024,COUNTIFS(Vypocet_SKRYT!AT76:AV76,"&gt;=1"),"")</f>
        <v>0</v>
      </c>
      <c r="T79" s="32" t="str">
        <f t="shared" si="47"/>
        <v>x</v>
      </c>
      <c r="U79" s="28" t="str">
        <f t="shared" si="48"/>
        <v>(</v>
      </c>
      <c r="V79" s="28" t="str">
        <f t="shared" si="49"/>
        <v>1</v>
      </c>
      <c r="W79" s="28" t="str">
        <f t="shared" si="50"/>
        <v>+</v>
      </c>
      <c r="X79" s="30">
        <f>IF($D79&lt;=2025,VstupniParametry_SKRYT!$D$9,"")</f>
        <v>1.7999999999999999E-2</v>
      </c>
      <c r="Y79" s="28" t="str">
        <f t="shared" si="51"/>
        <v>)</v>
      </c>
      <c r="Z79" s="31">
        <f>IF(AND(D79&lt;2025,2025&lt;=Zisk!$D$10),1,IF(D79=2025,0,""))</f>
        <v>1</v>
      </c>
      <c r="AA79" s="32" t="str">
        <f>IF(AND($D79&lt;=2025,Zisk!$D$10&gt;=2026),"x","")</f>
        <v/>
      </c>
      <c r="AB79" s="28" t="str">
        <f>IF(AND($D79&lt;=2026,Zisk!$D$10&gt;=2026),"(","")</f>
        <v/>
      </c>
      <c r="AC79" s="28" t="str">
        <f>IF(AND($D79&lt;=2026,Zisk!$D$10&gt;=2026),"1","")</f>
        <v/>
      </c>
      <c r="AD79" s="28" t="str">
        <f>IF(AND($D79&lt;=2026,Zisk!$D$10&gt;=2026),"+","")</f>
        <v/>
      </c>
      <c r="AE79" s="30" t="str">
        <f>IF(AND($D79&lt;=2026,Zisk!$D$10&gt;=2026),VstupniParametry_SKRYT!$D$10,"")</f>
        <v/>
      </c>
      <c r="AF79" s="28" t="str">
        <f>IF(AND($D79&lt;=2026,Zisk!$D$10&gt;=2026),")","")</f>
        <v/>
      </c>
      <c r="AG79" s="31" t="str">
        <f>IF(AND(D79&lt;2026,2026&lt;=Zisk!$D$10),1,IF(D79=2026,0,""))</f>
        <v/>
      </c>
      <c r="AH79" s="32" t="str">
        <f>IF(AND($D79&lt;=2026,Zisk!$D$10&gt;=2027),"x","")</f>
        <v/>
      </c>
      <c r="AI79" s="28" t="str">
        <f>IF(AND($D79&lt;=2027,Zisk!$D$10&gt;=2027),"(","")</f>
        <v/>
      </c>
      <c r="AJ79" s="28" t="str">
        <f>IF(AND($D79&lt;=2027,Zisk!$D$10&gt;=2027),"1","")</f>
        <v/>
      </c>
      <c r="AK79" s="28" t="str">
        <f>IF(AND($D79&lt;=2027,Zisk!$D$10&gt;=2027),"+","")</f>
        <v/>
      </c>
      <c r="AL79" s="30" t="str">
        <f>IF(AND($D79&lt;=2027,Zisk!$D$10&gt;=2027),VstupniParametry_SKRYT!$D$11,"")</f>
        <v/>
      </c>
      <c r="AM79" s="28" t="str">
        <f>IF(AND($D79&lt;=2027,Zisk!$D$10&gt;=2027),")","")</f>
        <v/>
      </c>
      <c r="AN79" s="31" t="str">
        <f>IF(AND(D79&lt;2027,2027&lt;=Zisk!$D$10),1,IF(D79=2027,0,""))</f>
        <v/>
      </c>
      <c r="AO79" s="32" t="str">
        <f>IF(AND($D79&lt;=2027,Zisk!$D$10&gt;=2028),"x","")</f>
        <v/>
      </c>
      <c r="AP79" s="28" t="str">
        <f>IF(AND($D79&lt;=2028,Zisk!$D$10&gt;=2028),"(","")</f>
        <v/>
      </c>
      <c r="AQ79" s="28" t="str">
        <f>IF(AND($D79&lt;=2028,Zisk!$D$10&gt;=2028),"1","")</f>
        <v/>
      </c>
      <c r="AR79" s="28" t="str">
        <f>IF(AND($D79&lt;=2028,Zisk!$D$10&gt;=2028),"+","")</f>
        <v/>
      </c>
      <c r="AS79" s="30" t="str">
        <f>IF(AND($D79&lt;=2028,Zisk!$D$10&gt;=2028),VstupniParametry_SKRYT!$D$12,"")</f>
        <v/>
      </c>
      <c r="AT79" s="28" t="str">
        <f>IF(AND($D79&lt;=2028,Zisk!$D$10&gt;=2028),")","")</f>
        <v/>
      </c>
      <c r="AU79" s="31" t="str">
        <f>IF(AND(D79&lt;2028,2028&lt;=Zisk!$D$10),1,IF(D79=2028,0,""))</f>
        <v/>
      </c>
      <c r="AV79" s="32" t="str">
        <f>IF(AND($D79&lt;=2028,Zisk!$D$10&gt;=2029),"x","")</f>
        <v/>
      </c>
      <c r="AW79" s="28" t="str">
        <f>IF(AND($D79&lt;=2029,Zisk!$D$10&gt;=2029),"(","")</f>
        <v/>
      </c>
      <c r="AX79" s="28" t="str">
        <f>IF(AND($D79&lt;=2029,Zisk!$D$10&gt;=2029),"1","")</f>
        <v/>
      </c>
      <c r="AY79" s="28" t="str">
        <f>IF(AND($D79&lt;=2029,Zisk!$D$10&gt;=2029),"+","")</f>
        <v/>
      </c>
      <c r="AZ79" s="30" t="str">
        <f>IF(AND($D79&lt;=2029,Zisk!$D$10&gt;=2029),VstupniParametry_SKRYT!$D$13,"")</f>
        <v/>
      </c>
      <c r="BA79" s="28" t="str">
        <f>IF(AND($D79&lt;=2029,Zisk!$D$10&gt;=2029),")","")</f>
        <v/>
      </c>
      <c r="BB79" s="31" t="str">
        <f>IF(AND(D79&lt;2029,2029&lt;=Zisk!$D$10),1,IF(D79=2029,0,""))</f>
        <v/>
      </c>
      <c r="BC79" s="32" t="str">
        <f>IF(AND($D79&lt;=2029,Zisk!$D$10&gt;=2030),"x","")</f>
        <v/>
      </c>
      <c r="BD79" s="28" t="str">
        <f>IF(AND($D79&lt;=2030,Zisk!$D$10&gt;=2030),"(","")</f>
        <v/>
      </c>
      <c r="BE79" s="28" t="str">
        <f>IF(AND($D79&lt;=2030,Zisk!$D$10&gt;=2030),"1","")</f>
        <v/>
      </c>
      <c r="BF79" s="28" t="str">
        <f>IF(AND($D79&lt;=2030,Zisk!$D$10&gt;=2030),"+","")</f>
        <v/>
      </c>
      <c r="BG79" s="30" t="str">
        <f>IF(AND($D79&lt;=2030,Zisk!$D$10&gt;=2030),VstupniParametry_SKRYT!$D$14,"")</f>
        <v/>
      </c>
      <c r="BH79" s="28" t="str">
        <f>IF(AND($D79&lt;=2030,Zisk!$D$10&gt;=2030),")","")</f>
        <v/>
      </c>
      <c r="BI79" s="31" t="str">
        <f>IF(AND(D79&lt;2030,2030&lt;=Zisk!$D$10),1,IF(D79=2030,0,""))</f>
        <v/>
      </c>
      <c r="BJ79" s="33" t="s">
        <v>32</v>
      </c>
      <c r="BK79" s="30">
        <f t="shared" si="64"/>
        <v>1</v>
      </c>
      <c r="BL79" s="28" t="str">
        <f t="shared" si="65"/>
        <v>x</v>
      </c>
      <c r="BM79" s="34">
        <f t="shared" si="66"/>
        <v>1</v>
      </c>
      <c r="BN79" s="30" t="str">
        <f t="shared" si="67"/>
        <v>x</v>
      </c>
      <c r="BO79" s="34">
        <f t="shared" si="52"/>
        <v>1.018</v>
      </c>
      <c r="BP79" s="34" t="str">
        <f t="shared" si="53"/>
        <v/>
      </c>
      <c r="BQ79" s="34" t="str">
        <f t="shared" si="54"/>
        <v/>
      </c>
      <c r="BR79" s="34" t="str">
        <f t="shared" si="55"/>
        <v/>
      </c>
      <c r="BS79" s="34" t="str">
        <f t="shared" si="56"/>
        <v/>
      </c>
      <c r="BT79" s="34" t="str">
        <f t="shared" si="57"/>
        <v/>
      </c>
      <c r="BU79" s="34" t="str">
        <f t="shared" si="58"/>
        <v/>
      </c>
      <c r="BV79" s="34" t="str">
        <f t="shared" si="59"/>
        <v/>
      </c>
      <c r="BW79" s="34" t="str">
        <f t="shared" si="60"/>
        <v/>
      </c>
      <c r="BX79" s="34" t="str">
        <f t="shared" si="61"/>
        <v/>
      </c>
      <c r="BY79" s="34" t="str">
        <f t="shared" si="62"/>
        <v/>
      </c>
      <c r="BZ79" s="33" t="s">
        <v>32</v>
      </c>
      <c r="CA79" s="34">
        <f t="shared" si="63"/>
        <v>1.018</v>
      </c>
      <c r="CB79" s="28"/>
      <c r="CC79" s="29">
        <f>IF(D79&gt;Zisk!$D$10,"",E79*CA79)</f>
        <v>0</v>
      </c>
    </row>
    <row r="80" spans="2:81" x14ac:dyDescent="0.2">
      <c r="B80" s="35" t="str">
        <f>Zisk!B91</f>
        <v/>
      </c>
      <c r="C80" s="35">
        <f>Zisk!C91</f>
        <v>0</v>
      </c>
      <c r="D80" s="35">
        <f>Zisk!E91</f>
        <v>0</v>
      </c>
      <c r="E80" s="36">
        <f>Zisk!D91</f>
        <v>0</v>
      </c>
      <c r="F80" s="36"/>
      <c r="G80" s="35" t="str">
        <f t="shared" si="38"/>
        <v>(</v>
      </c>
      <c r="H80" s="35" t="str">
        <f t="shared" si="39"/>
        <v>1</v>
      </c>
      <c r="I80" s="35" t="str">
        <f t="shared" si="40"/>
        <v>+</v>
      </c>
      <c r="J80" s="37">
        <f>IF($D80&lt;=2021,VstupniParametry_SKRYT!$D$5,"")</f>
        <v>0.02</v>
      </c>
      <c r="K80" s="35" t="str">
        <f t="shared" si="41"/>
        <v>)</v>
      </c>
      <c r="L80" s="38">
        <f>IF($D80&lt;=2021,COUNTIF(Vypocet_SKRYT!T77:AS77,"&gt;=1"),"")</f>
        <v>0</v>
      </c>
      <c r="M80" s="39" t="str">
        <f t="shared" si="42"/>
        <v>x</v>
      </c>
      <c r="N80" s="35" t="str">
        <f t="shared" si="43"/>
        <v>(</v>
      </c>
      <c r="O80" s="35" t="str">
        <f t="shared" si="44"/>
        <v>1</v>
      </c>
      <c r="P80" s="35" t="str">
        <f t="shared" si="45"/>
        <v>+</v>
      </c>
      <c r="Q80" s="37">
        <f>IF($D80&lt;=2024,VstupniParametry_SKRYT!$D$6,"")</f>
        <v>0.06</v>
      </c>
      <c r="R80" s="35" t="str">
        <f t="shared" si="46"/>
        <v>)</v>
      </c>
      <c r="S80" s="38">
        <f>IF($D80&lt;=2024,COUNTIFS(Vypocet_SKRYT!AT77:AV77,"&gt;=1"),"")</f>
        <v>0</v>
      </c>
      <c r="T80" s="39" t="str">
        <f t="shared" si="47"/>
        <v>x</v>
      </c>
      <c r="U80" s="35" t="str">
        <f t="shared" si="48"/>
        <v>(</v>
      </c>
      <c r="V80" s="35" t="str">
        <f t="shared" si="49"/>
        <v>1</v>
      </c>
      <c r="W80" s="35" t="str">
        <f t="shared" si="50"/>
        <v>+</v>
      </c>
      <c r="X80" s="37">
        <f>IF($D80&lt;=2025,VstupniParametry_SKRYT!$D$9,"")</f>
        <v>1.7999999999999999E-2</v>
      </c>
      <c r="Y80" s="35" t="str">
        <f t="shared" si="51"/>
        <v>)</v>
      </c>
      <c r="Z80" s="38">
        <f>IF(AND(D80&lt;2025,2025&lt;=Zisk!$D$10),1,IF(D80=2025,0,""))</f>
        <v>1</v>
      </c>
      <c r="AA80" s="39" t="str">
        <f>IF(AND($D80&lt;=2025,Zisk!$D$10&gt;=2026),"x","")</f>
        <v/>
      </c>
      <c r="AB80" s="35" t="str">
        <f>IF(AND($D80&lt;=2026,Zisk!$D$10&gt;=2026),"(","")</f>
        <v/>
      </c>
      <c r="AC80" s="35" t="str">
        <f>IF(AND($D80&lt;=2026,Zisk!$D$10&gt;=2026),"1","")</f>
        <v/>
      </c>
      <c r="AD80" s="35" t="str">
        <f>IF(AND($D80&lt;=2026,Zisk!$D$10&gt;=2026),"+","")</f>
        <v/>
      </c>
      <c r="AE80" s="37" t="str">
        <f>IF(AND($D80&lt;=2026,Zisk!$D$10&gt;=2026),VstupniParametry_SKRYT!$D$10,"")</f>
        <v/>
      </c>
      <c r="AF80" s="35" t="str">
        <f>IF(AND($D80&lt;=2026,Zisk!$D$10&gt;=2026),")","")</f>
        <v/>
      </c>
      <c r="AG80" s="38" t="str">
        <f>IF(AND(D80&lt;2026,2026&lt;=Zisk!$D$10),1,IF(D80=2026,0,""))</f>
        <v/>
      </c>
      <c r="AH80" s="39" t="str">
        <f>IF(AND($D80&lt;=2026,Zisk!$D$10&gt;=2027),"x","")</f>
        <v/>
      </c>
      <c r="AI80" s="35" t="str">
        <f>IF(AND($D80&lt;=2027,Zisk!$D$10&gt;=2027),"(","")</f>
        <v/>
      </c>
      <c r="AJ80" s="35" t="str">
        <f>IF(AND($D80&lt;=2027,Zisk!$D$10&gt;=2027),"1","")</f>
        <v/>
      </c>
      <c r="AK80" s="35" t="str">
        <f>IF(AND($D80&lt;=2027,Zisk!$D$10&gt;=2027),"+","")</f>
        <v/>
      </c>
      <c r="AL80" s="37" t="str">
        <f>IF(AND($D80&lt;=2027,Zisk!$D$10&gt;=2027),VstupniParametry_SKRYT!$D$11,"")</f>
        <v/>
      </c>
      <c r="AM80" s="35" t="str">
        <f>IF(AND($D80&lt;=2027,Zisk!$D$10&gt;=2027),")","")</f>
        <v/>
      </c>
      <c r="AN80" s="38" t="str">
        <f>IF(AND(D80&lt;2027,2027&lt;=Zisk!$D$10),1,IF(D80=2027,0,""))</f>
        <v/>
      </c>
      <c r="AO80" s="39" t="str">
        <f>IF(AND($D80&lt;=2027,Zisk!$D$10&gt;=2028),"x","")</f>
        <v/>
      </c>
      <c r="AP80" s="35" t="str">
        <f>IF(AND($D80&lt;=2028,Zisk!$D$10&gt;=2028),"(","")</f>
        <v/>
      </c>
      <c r="AQ80" s="35" t="str">
        <f>IF(AND($D80&lt;=2028,Zisk!$D$10&gt;=2028),"1","")</f>
        <v/>
      </c>
      <c r="AR80" s="35" t="str">
        <f>IF(AND($D80&lt;=2028,Zisk!$D$10&gt;=2028),"+","")</f>
        <v/>
      </c>
      <c r="AS80" s="37" t="str">
        <f>IF(AND($D80&lt;=2028,Zisk!$D$10&gt;=2028),VstupniParametry_SKRYT!$D$12,"")</f>
        <v/>
      </c>
      <c r="AT80" s="35" t="str">
        <f>IF(AND($D80&lt;=2028,Zisk!$D$10&gt;=2028),")","")</f>
        <v/>
      </c>
      <c r="AU80" s="38" t="str">
        <f>IF(AND(D80&lt;2028,2028&lt;=Zisk!$D$10),1,IF(D80=2028,0,""))</f>
        <v/>
      </c>
      <c r="AV80" s="39" t="str">
        <f>IF(AND($D80&lt;=2028,Zisk!$D$10&gt;=2029),"x","")</f>
        <v/>
      </c>
      <c r="AW80" s="35" t="str">
        <f>IF(AND($D80&lt;=2029,Zisk!$D$10&gt;=2029),"(","")</f>
        <v/>
      </c>
      <c r="AX80" s="35" t="str">
        <f>IF(AND($D80&lt;=2029,Zisk!$D$10&gt;=2029),"1","")</f>
        <v/>
      </c>
      <c r="AY80" s="35" t="str">
        <f>IF(AND($D80&lt;=2029,Zisk!$D$10&gt;=2029),"+","")</f>
        <v/>
      </c>
      <c r="AZ80" s="37" t="str">
        <f>IF(AND($D80&lt;=2029,Zisk!$D$10&gt;=2029),VstupniParametry_SKRYT!$D$13,"")</f>
        <v/>
      </c>
      <c r="BA80" s="35" t="str">
        <f>IF(AND($D80&lt;=2029,Zisk!$D$10&gt;=2029),")","")</f>
        <v/>
      </c>
      <c r="BB80" s="38" t="str">
        <f>IF(AND(D80&lt;2029,2029&lt;=Zisk!$D$10),1,IF(D80=2029,0,""))</f>
        <v/>
      </c>
      <c r="BC80" s="39" t="str">
        <f>IF(AND($D80&lt;=2029,Zisk!$D$10&gt;=2030),"x","")</f>
        <v/>
      </c>
      <c r="BD80" s="35" t="str">
        <f>IF(AND($D80&lt;=2030,Zisk!$D$10&gt;=2030),"(","")</f>
        <v/>
      </c>
      <c r="BE80" s="35" t="str">
        <f>IF(AND($D80&lt;=2030,Zisk!$D$10&gt;=2030),"1","")</f>
        <v/>
      </c>
      <c r="BF80" s="35" t="str">
        <f>IF(AND($D80&lt;=2030,Zisk!$D$10&gt;=2030),"+","")</f>
        <v/>
      </c>
      <c r="BG80" s="37" t="str">
        <f>IF(AND($D80&lt;=2030,Zisk!$D$10&gt;=2030),VstupniParametry_SKRYT!$D$14,"")</f>
        <v/>
      </c>
      <c r="BH80" s="35" t="str">
        <f>IF(AND($D80&lt;=2030,Zisk!$D$10&gt;=2030),")","")</f>
        <v/>
      </c>
      <c r="BI80" s="38" t="str">
        <f>IF(AND(D80&lt;2030,2030&lt;=Zisk!$D$10),1,IF(D80=2030,0,""))</f>
        <v/>
      </c>
      <c r="BJ80" s="40" t="s">
        <v>32</v>
      </c>
      <c r="BK80" s="37">
        <f t="shared" si="64"/>
        <v>1</v>
      </c>
      <c r="BL80" s="35" t="str">
        <f t="shared" si="65"/>
        <v>x</v>
      </c>
      <c r="BM80" s="41">
        <f t="shared" si="66"/>
        <v>1</v>
      </c>
      <c r="BN80" s="37" t="str">
        <f t="shared" si="67"/>
        <v>x</v>
      </c>
      <c r="BO80" s="41">
        <f t="shared" si="52"/>
        <v>1.018</v>
      </c>
      <c r="BP80" s="41" t="str">
        <f t="shared" si="53"/>
        <v/>
      </c>
      <c r="BQ80" s="41" t="str">
        <f t="shared" si="54"/>
        <v/>
      </c>
      <c r="BR80" s="41" t="str">
        <f t="shared" si="55"/>
        <v/>
      </c>
      <c r="BS80" s="41" t="str">
        <f t="shared" si="56"/>
        <v/>
      </c>
      <c r="BT80" s="41" t="str">
        <f t="shared" si="57"/>
        <v/>
      </c>
      <c r="BU80" s="41" t="str">
        <f t="shared" si="58"/>
        <v/>
      </c>
      <c r="BV80" s="41" t="str">
        <f t="shared" si="59"/>
        <v/>
      </c>
      <c r="BW80" s="41" t="str">
        <f t="shared" si="60"/>
        <v/>
      </c>
      <c r="BX80" s="41" t="str">
        <f t="shared" si="61"/>
        <v/>
      </c>
      <c r="BY80" s="41" t="str">
        <f t="shared" si="62"/>
        <v/>
      </c>
      <c r="BZ80" s="40" t="s">
        <v>32</v>
      </c>
      <c r="CA80" s="41">
        <f t="shared" si="63"/>
        <v>1.018</v>
      </c>
      <c r="CB80" s="35"/>
      <c r="CC80" s="36">
        <f>IF(D80&gt;Zisk!$D$10,"",E80*CA80)</f>
        <v>0</v>
      </c>
    </row>
    <row r="81" spans="2:81" x14ac:dyDescent="0.2">
      <c r="B81" s="28" t="str">
        <f>Zisk!B92</f>
        <v/>
      </c>
      <c r="C81" s="28">
        <f>Zisk!C92</f>
        <v>0</v>
      </c>
      <c r="D81" s="28">
        <f>Zisk!E92</f>
        <v>0</v>
      </c>
      <c r="E81" s="29">
        <f>Zisk!D92</f>
        <v>0</v>
      </c>
      <c r="F81" s="29"/>
      <c r="G81" s="28" t="str">
        <f t="shared" si="38"/>
        <v>(</v>
      </c>
      <c r="H81" s="28" t="str">
        <f t="shared" si="39"/>
        <v>1</v>
      </c>
      <c r="I81" s="28" t="str">
        <f t="shared" si="40"/>
        <v>+</v>
      </c>
      <c r="J81" s="30">
        <f>IF($D81&lt;=2021,VstupniParametry_SKRYT!$D$5,"")</f>
        <v>0.02</v>
      </c>
      <c r="K81" s="28" t="str">
        <f t="shared" si="41"/>
        <v>)</v>
      </c>
      <c r="L81" s="31">
        <f>IF($D81&lt;=2021,COUNTIF(Vypocet_SKRYT!T78:AS78,"&gt;=1"),"")</f>
        <v>0</v>
      </c>
      <c r="M81" s="32" t="str">
        <f t="shared" si="42"/>
        <v>x</v>
      </c>
      <c r="N81" s="28" t="str">
        <f t="shared" si="43"/>
        <v>(</v>
      </c>
      <c r="O81" s="28" t="str">
        <f t="shared" si="44"/>
        <v>1</v>
      </c>
      <c r="P81" s="28" t="str">
        <f t="shared" si="45"/>
        <v>+</v>
      </c>
      <c r="Q81" s="30">
        <f>IF($D81&lt;=2024,VstupniParametry_SKRYT!$D$6,"")</f>
        <v>0.06</v>
      </c>
      <c r="R81" s="28" t="str">
        <f t="shared" si="46"/>
        <v>)</v>
      </c>
      <c r="S81" s="31">
        <f>IF($D81&lt;=2024,COUNTIFS(Vypocet_SKRYT!AT78:AV78,"&gt;=1"),"")</f>
        <v>0</v>
      </c>
      <c r="T81" s="32" t="str">
        <f t="shared" si="47"/>
        <v>x</v>
      </c>
      <c r="U81" s="28" t="str">
        <f t="shared" si="48"/>
        <v>(</v>
      </c>
      <c r="V81" s="28" t="str">
        <f t="shared" si="49"/>
        <v>1</v>
      </c>
      <c r="W81" s="28" t="str">
        <f t="shared" si="50"/>
        <v>+</v>
      </c>
      <c r="X81" s="30">
        <f>IF($D81&lt;=2025,VstupniParametry_SKRYT!$D$9,"")</f>
        <v>1.7999999999999999E-2</v>
      </c>
      <c r="Y81" s="28" t="str">
        <f t="shared" si="51"/>
        <v>)</v>
      </c>
      <c r="Z81" s="31">
        <f>IF(AND(D81&lt;2025,2025&lt;=Zisk!$D$10),1,IF(D81=2025,0,""))</f>
        <v>1</v>
      </c>
      <c r="AA81" s="32" t="str">
        <f>IF(AND($D81&lt;=2025,Zisk!$D$10&gt;=2026),"x","")</f>
        <v/>
      </c>
      <c r="AB81" s="28" t="str">
        <f>IF(AND($D81&lt;=2026,Zisk!$D$10&gt;=2026),"(","")</f>
        <v/>
      </c>
      <c r="AC81" s="28" t="str">
        <f>IF(AND($D81&lt;=2026,Zisk!$D$10&gt;=2026),"1","")</f>
        <v/>
      </c>
      <c r="AD81" s="28" t="str">
        <f>IF(AND($D81&lt;=2026,Zisk!$D$10&gt;=2026),"+","")</f>
        <v/>
      </c>
      <c r="AE81" s="30" t="str">
        <f>IF(AND($D81&lt;=2026,Zisk!$D$10&gt;=2026),VstupniParametry_SKRYT!$D$10,"")</f>
        <v/>
      </c>
      <c r="AF81" s="28" t="str">
        <f>IF(AND($D81&lt;=2026,Zisk!$D$10&gt;=2026),")","")</f>
        <v/>
      </c>
      <c r="AG81" s="31" t="str">
        <f>IF(AND(D81&lt;2026,2026&lt;=Zisk!$D$10),1,IF(D81=2026,0,""))</f>
        <v/>
      </c>
      <c r="AH81" s="32" t="str">
        <f>IF(AND($D81&lt;=2026,Zisk!$D$10&gt;=2027),"x","")</f>
        <v/>
      </c>
      <c r="AI81" s="28" t="str">
        <f>IF(AND($D81&lt;=2027,Zisk!$D$10&gt;=2027),"(","")</f>
        <v/>
      </c>
      <c r="AJ81" s="28" t="str">
        <f>IF(AND($D81&lt;=2027,Zisk!$D$10&gt;=2027),"1","")</f>
        <v/>
      </c>
      <c r="AK81" s="28" t="str">
        <f>IF(AND($D81&lt;=2027,Zisk!$D$10&gt;=2027),"+","")</f>
        <v/>
      </c>
      <c r="AL81" s="30" t="str">
        <f>IF(AND($D81&lt;=2027,Zisk!$D$10&gt;=2027),VstupniParametry_SKRYT!$D$11,"")</f>
        <v/>
      </c>
      <c r="AM81" s="28" t="str">
        <f>IF(AND($D81&lt;=2027,Zisk!$D$10&gt;=2027),")","")</f>
        <v/>
      </c>
      <c r="AN81" s="31" t="str">
        <f>IF(AND(D81&lt;2027,2027&lt;=Zisk!$D$10),1,IF(D81=2027,0,""))</f>
        <v/>
      </c>
      <c r="AO81" s="32" t="str">
        <f>IF(AND($D81&lt;=2027,Zisk!$D$10&gt;=2028),"x","")</f>
        <v/>
      </c>
      <c r="AP81" s="28" t="str">
        <f>IF(AND($D81&lt;=2028,Zisk!$D$10&gt;=2028),"(","")</f>
        <v/>
      </c>
      <c r="AQ81" s="28" t="str">
        <f>IF(AND($D81&lt;=2028,Zisk!$D$10&gt;=2028),"1","")</f>
        <v/>
      </c>
      <c r="AR81" s="28" t="str">
        <f>IF(AND($D81&lt;=2028,Zisk!$D$10&gt;=2028),"+","")</f>
        <v/>
      </c>
      <c r="AS81" s="30" t="str">
        <f>IF(AND($D81&lt;=2028,Zisk!$D$10&gt;=2028),VstupniParametry_SKRYT!$D$12,"")</f>
        <v/>
      </c>
      <c r="AT81" s="28" t="str">
        <f>IF(AND($D81&lt;=2028,Zisk!$D$10&gt;=2028),")","")</f>
        <v/>
      </c>
      <c r="AU81" s="31" t="str">
        <f>IF(AND(D81&lt;2028,2028&lt;=Zisk!$D$10),1,IF(D81=2028,0,""))</f>
        <v/>
      </c>
      <c r="AV81" s="32" t="str">
        <f>IF(AND($D81&lt;=2028,Zisk!$D$10&gt;=2029),"x","")</f>
        <v/>
      </c>
      <c r="AW81" s="28" t="str">
        <f>IF(AND($D81&lt;=2029,Zisk!$D$10&gt;=2029),"(","")</f>
        <v/>
      </c>
      <c r="AX81" s="28" t="str">
        <f>IF(AND($D81&lt;=2029,Zisk!$D$10&gt;=2029),"1","")</f>
        <v/>
      </c>
      <c r="AY81" s="28" t="str">
        <f>IF(AND($D81&lt;=2029,Zisk!$D$10&gt;=2029),"+","")</f>
        <v/>
      </c>
      <c r="AZ81" s="30" t="str">
        <f>IF(AND($D81&lt;=2029,Zisk!$D$10&gt;=2029),VstupniParametry_SKRYT!$D$13,"")</f>
        <v/>
      </c>
      <c r="BA81" s="28" t="str">
        <f>IF(AND($D81&lt;=2029,Zisk!$D$10&gt;=2029),")","")</f>
        <v/>
      </c>
      <c r="BB81" s="31" t="str">
        <f>IF(AND(D81&lt;2029,2029&lt;=Zisk!$D$10),1,IF(D81=2029,0,""))</f>
        <v/>
      </c>
      <c r="BC81" s="32" t="str">
        <f>IF(AND($D81&lt;=2029,Zisk!$D$10&gt;=2030),"x","")</f>
        <v/>
      </c>
      <c r="BD81" s="28" t="str">
        <f>IF(AND($D81&lt;=2030,Zisk!$D$10&gt;=2030),"(","")</f>
        <v/>
      </c>
      <c r="BE81" s="28" t="str">
        <f>IF(AND($D81&lt;=2030,Zisk!$D$10&gt;=2030),"1","")</f>
        <v/>
      </c>
      <c r="BF81" s="28" t="str">
        <f>IF(AND($D81&lt;=2030,Zisk!$D$10&gt;=2030),"+","")</f>
        <v/>
      </c>
      <c r="BG81" s="30" t="str">
        <f>IF(AND($D81&lt;=2030,Zisk!$D$10&gt;=2030),VstupniParametry_SKRYT!$D$14,"")</f>
        <v/>
      </c>
      <c r="BH81" s="28" t="str">
        <f>IF(AND($D81&lt;=2030,Zisk!$D$10&gt;=2030),")","")</f>
        <v/>
      </c>
      <c r="BI81" s="31" t="str">
        <f>IF(AND(D81&lt;2030,2030&lt;=Zisk!$D$10),1,IF(D81=2030,0,""))</f>
        <v/>
      </c>
      <c r="BJ81" s="33" t="s">
        <v>32</v>
      </c>
      <c r="BK81" s="30">
        <f t="shared" si="64"/>
        <v>1</v>
      </c>
      <c r="BL81" s="28" t="str">
        <f t="shared" si="65"/>
        <v>x</v>
      </c>
      <c r="BM81" s="34">
        <f t="shared" si="66"/>
        <v>1</v>
      </c>
      <c r="BN81" s="30" t="str">
        <f t="shared" si="67"/>
        <v>x</v>
      </c>
      <c r="BO81" s="34">
        <f t="shared" si="52"/>
        <v>1.018</v>
      </c>
      <c r="BP81" s="34" t="str">
        <f t="shared" si="53"/>
        <v/>
      </c>
      <c r="BQ81" s="34" t="str">
        <f t="shared" si="54"/>
        <v/>
      </c>
      <c r="BR81" s="34" t="str">
        <f t="shared" si="55"/>
        <v/>
      </c>
      <c r="BS81" s="34" t="str">
        <f t="shared" si="56"/>
        <v/>
      </c>
      <c r="BT81" s="34" t="str">
        <f t="shared" si="57"/>
        <v/>
      </c>
      <c r="BU81" s="34" t="str">
        <f t="shared" si="58"/>
        <v/>
      </c>
      <c r="BV81" s="34" t="str">
        <f t="shared" si="59"/>
        <v/>
      </c>
      <c r="BW81" s="34" t="str">
        <f t="shared" si="60"/>
        <v/>
      </c>
      <c r="BX81" s="34" t="str">
        <f t="shared" si="61"/>
        <v/>
      </c>
      <c r="BY81" s="34" t="str">
        <f t="shared" si="62"/>
        <v/>
      </c>
      <c r="BZ81" s="33" t="s">
        <v>32</v>
      </c>
      <c r="CA81" s="34">
        <f t="shared" si="63"/>
        <v>1.018</v>
      </c>
      <c r="CB81" s="28"/>
      <c r="CC81" s="29">
        <f>IF(D81&gt;Zisk!$D$10,"",E81*CA81)</f>
        <v>0</v>
      </c>
    </row>
    <row r="82" spans="2:81" x14ac:dyDescent="0.2">
      <c r="B82" s="35" t="str">
        <f>Zisk!B93</f>
        <v/>
      </c>
      <c r="C82" s="35">
        <f>Zisk!C93</f>
        <v>0</v>
      </c>
      <c r="D82" s="35">
        <f>Zisk!E93</f>
        <v>0</v>
      </c>
      <c r="E82" s="36">
        <f>Zisk!D93</f>
        <v>0</v>
      </c>
      <c r="F82" s="36"/>
      <c r="G82" s="35" t="str">
        <f t="shared" si="38"/>
        <v>(</v>
      </c>
      <c r="H82" s="35" t="str">
        <f t="shared" si="39"/>
        <v>1</v>
      </c>
      <c r="I82" s="35" t="str">
        <f t="shared" si="40"/>
        <v>+</v>
      </c>
      <c r="J82" s="37">
        <f>IF($D82&lt;=2021,VstupniParametry_SKRYT!$D$5,"")</f>
        <v>0.02</v>
      </c>
      <c r="K82" s="35" t="str">
        <f t="shared" si="41"/>
        <v>)</v>
      </c>
      <c r="L82" s="38">
        <f>IF($D82&lt;=2021,COUNTIF(Vypocet_SKRYT!T79:AS79,"&gt;=1"),"")</f>
        <v>0</v>
      </c>
      <c r="M82" s="39" t="str">
        <f t="shared" si="42"/>
        <v>x</v>
      </c>
      <c r="N82" s="35" t="str">
        <f t="shared" si="43"/>
        <v>(</v>
      </c>
      <c r="O82" s="35" t="str">
        <f t="shared" si="44"/>
        <v>1</v>
      </c>
      <c r="P82" s="35" t="str">
        <f t="shared" si="45"/>
        <v>+</v>
      </c>
      <c r="Q82" s="37">
        <f>IF($D82&lt;=2024,VstupniParametry_SKRYT!$D$6,"")</f>
        <v>0.06</v>
      </c>
      <c r="R82" s="35" t="str">
        <f t="shared" si="46"/>
        <v>)</v>
      </c>
      <c r="S82" s="38">
        <f>IF($D82&lt;=2024,COUNTIFS(Vypocet_SKRYT!AT79:AV79,"&gt;=1"),"")</f>
        <v>0</v>
      </c>
      <c r="T82" s="39" t="str">
        <f t="shared" si="47"/>
        <v>x</v>
      </c>
      <c r="U82" s="35" t="str">
        <f t="shared" si="48"/>
        <v>(</v>
      </c>
      <c r="V82" s="35" t="str">
        <f t="shared" si="49"/>
        <v>1</v>
      </c>
      <c r="W82" s="35" t="str">
        <f t="shared" si="50"/>
        <v>+</v>
      </c>
      <c r="X82" s="37">
        <f>IF($D82&lt;=2025,VstupniParametry_SKRYT!$D$9,"")</f>
        <v>1.7999999999999999E-2</v>
      </c>
      <c r="Y82" s="35" t="str">
        <f t="shared" si="51"/>
        <v>)</v>
      </c>
      <c r="Z82" s="38">
        <f>IF(AND(D82&lt;2025,2025&lt;=Zisk!$D$10),1,IF(D82=2025,0,""))</f>
        <v>1</v>
      </c>
      <c r="AA82" s="39" t="str">
        <f>IF(AND($D82&lt;=2025,Zisk!$D$10&gt;=2026),"x","")</f>
        <v/>
      </c>
      <c r="AB82" s="35" t="str">
        <f>IF(AND($D82&lt;=2026,Zisk!$D$10&gt;=2026),"(","")</f>
        <v/>
      </c>
      <c r="AC82" s="35" t="str">
        <f>IF(AND($D82&lt;=2026,Zisk!$D$10&gt;=2026),"1","")</f>
        <v/>
      </c>
      <c r="AD82" s="35" t="str">
        <f>IF(AND($D82&lt;=2026,Zisk!$D$10&gt;=2026),"+","")</f>
        <v/>
      </c>
      <c r="AE82" s="37" t="str">
        <f>IF(AND($D82&lt;=2026,Zisk!$D$10&gt;=2026),VstupniParametry_SKRYT!$D$10,"")</f>
        <v/>
      </c>
      <c r="AF82" s="35" t="str">
        <f>IF(AND($D82&lt;=2026,Zisk!$D$10&gt;=2026),")","")</f>
        <v/>
      </c>
      <c r="AG82" s="38" t="str">
        <f>IF(AND(D82&lt;2026,2026&lt;=Zisk!$D$10),1,IF(D82=2026,0,""))</f>
        <v/>
      </c>
      <c r="AH82" s="39" t="str">
        <f>IF(AND($D82&lt;=2026,Zisk!$D$10&gt;=2027),"x","")</f>
        <v/>
      </c>
      <c r="AI82" s="35" t="str">
        <f>IF(AND($D82&lt;=2027,Zisk!$D$10&gt;=2027),"(","")</f>
        <v/>
      </c>
      <c r="AJ82" s="35" t="str">
        <f>IF(AND($D82&lt;=2027,Zisk!$D$10&gt;=2027),"1","")</f>
        <v/>
      </c>
      <c r="AK82" s="35" t="str">
        <f>IF(AND($D82&lt;=2027,Zisk!$D$10&gt;=2027),"+","")</f>
        <v/>
      </c>
      <c r="AL82" s="37" t="str">
        <f>IF(AND($D82&lt;=2027,Zisk!$D$10&gt;=2027),VstupniParametry_SKRYT!$D$11,"")</f>
        <v/>
      </c>
      <c r="AM82" s="35" t="str">
        <f>IF(AND($D82&lt;=2027,Zisk!$D$10&gt;=2027),")","")</f>
        <v/>
      </c>
      <c r="AN82" s="38" t="str">
        <f>IF(AND(D82&lt;2027,2027&lt;=Zisk!$D$10),1,IF(D82=2027,0,""))</f>
        <v/>
      </c>
      <c r="AO82" s="39" t="str">
        <f>IF(AND($D82&lt;=2027,Zisk!$D$10&gt;=2028),"x","")</f>
        <v/>
      </c>
      <c r="AP82" s="35" t="str">
        <f>IF(AND($D82&lt;=2028,Zisk!$D$10&gt;=2028),"(","")</f>
        <v/>
      </c>
      <c r="AQ82" s="35" t="str">
        <f>IF(AND($D82&lt;=2028,Zisk!$D$10&gt;=2028),"1","")</f>
        <v/>
      </c>
      <c r="AR82" s="35" t="str">
        <f>IF(AND($D82&lt;=2028,Zisk!$D$10&gt;=2028),"+","")</f>
        <v/>
      </c>
      <c r="AS82" s="37" t="str">
        <f>IF(AND($D82&lt;=2028,Zisk!$D$10&gt;=2028),VstupniParametry_SKRYT!$D$12,"")</f>
        <v/>
      </c>
      <c r="AT82" s="35" t="str">
        <f>IF(AND($D82&lt;=2028,Zisk!$D$10&gt;=2028),")","")</f>
        <v/>
      </c>
      <c r="AU82" s="38" t="str">
        <f>IF(AND(D82&lt;2028,2028&lt;=Zisk!$D$10),1,IF(D82=2028,0,""))</f>
        <v/>
      </c>
      <c r="AV82" s="39" t="str">
        <f>IF(AND($D82&lt;=2028,Zisk!$D$10&gt;=2029),"x","")</f>
        <v/>
      </c>
      <c r="AW82" s="35" t="str">
        <f>IF(AND($D82&lt;=2029,Zisk!$D$10&gt;=2029),"(","")</f>
        <v/>
      </c>
      <c r="AX82" s="35" t="str">
        <f>IF(AND($D82&lt;=2029,Zisk!$D$10&gt;=2029),"1","")</f>
        <v/>
      </c>
      <c r="AY82" s="35" t="str">
        <f>IF(AND($D82&lt;=2029,Zisk!$D$10&gt;=2029),"+","")</f>
        <v/>
      </c>
      <c r="AZ82" s="37" t="str">
        <f>IF(AND($D82&lt;=2029,Zisk!$D$10&gt;=2029),VstupniParametry_SKRYT!$D$13,"")</f>
        <v/>
      </c>
      <c r="BA82" s="35" t="str">
        <f>IF(AND($D82&lt;=2029,Zisk!$D$10&gt;=2029),")","")</f>
        <v/>
      </c>
      <c r="BB82" s="38" t="str">
        <f>IF(AND(D82&lt;2029,2029&lt;=Zisk!$D$10),1,IF(D82=2029,0,""))</f>
        <v/>
      </c>
      <c r="BC82" s="39" t="str">
        <f>IF(AND($D82&lt;=2029,Zisk!$D$10&gt;=2030),"x","")</f>
        <v/>
      </c>
      <c r="BD82" s="35" t="str">
        <f>IF(AND($D82&lt;=2030,Zisk!$D$10&gt;=2030),"(","")</f>
        <v/>
      </c>
      <c r="BE82" s="35" t="str">
        <f>IF(AND($D82&lt;=2030,Zisk!$D$10&gt;=2030),"1","")</f>
        <v/>
      </c>
      <c r="BF82" s="35" t="str">
        <f>IF(AND($D82&lt;=2030,Zisk!$D$10&gt;=2030),"+","")</f>
        <v/>
      </c>
      <c r="BG82" s="37" t="str">
        <f>IF(AND($D82&lt;=2030,Zisk!$D$10&gt;=2030),VstupniParametry_SKRYT!$D$14,"")</f>
        <v/>
      </c>
      <c r="BH82" s="35" t="str">
        <f>IF(AND($D82&lt;=2030,Zisk!$D$10&gt;=2030),")","")</f>
        <v/>
      </c>
      <c r="BI82" s="38" t="str">
        <f>IF(AND(D82&lt;2030,2030&lt;=Zisk!$D$10),1,IF(D82=2030,0,""))</f>
        <v/>
      </c>
      <c r="BJ82" s="40" t="s">
        <v>32</v>
      </c>
      <c r="BK82" s="37">
        <f t="shared" si="64"/>
        <v>1</v>
      </c>
      <c r="BL82" s="35" t="str">
        <f t="shared" si="65"/>
        <v>x</v>
      </c>
      <c r="BM82" s="41">
        <f t="shared" si="66"/>
        <v>1</v>
      </c>
      <c r="BN82" s="37" t="str">
        <f t="shared" si="67"/>
        <v>x</v>
      </c>
      <c r="BO82" s="41">
        <f t="shared" si="52"/>
        <v>1.018</v>
      </c>
      <c r="BP82" s="41" t="str">
        <f t="shared" si="53"/>
        <v/>
      </c>
      <c r="BQ82" s="41" t="str">
        <f t="shared" si="54"/>
        <v/>
      </c>
      <c r="BR82" s="41" t="str">
        <f t="shared" si="55"/>
        <v/>
      </c>
      <c r="BS82" s="41" t="str">
        <f t="shared" si="56"/>
        <v/>
      </c>
      <c r="BT82" s="41" t="str">
        <f t="shared" si="57"/>
        <v/>
      </c>
      <c r="BU82" s="41" t="str">
        <f t="shared" si="58"/>
        <v/>
      </c>
      <c r="BV82" s="41" t="str">
        <f t="shared" si="59"/>
        <v/>
      </c>
      <c r="BW82" s="41" t="str">
        <f t="shared" si="60"/>
        <v/>
      </c>
      <c r="BX82" s="41" t="str">
        <f t="shared" si="61"/>
        <v/>
      </c>
      <c r="BY82" s="41" t="str">
        <f t="shared" si="62"/>
        <v/>
      </c>
      <c r="BZ82" s="40" t="s">
        <v>32</v>
      </c>
      <c r="CA82" s="41">
        <f t="shared" si="63"/>
        <v>1.018</v>
      </c>
      <c r="CB82" s="35"/>
      <c r="CC82" s="36">
        <f>IF(D82&gt;Zisk!$D$10,"",E82*CA82)</f>
        <v>0</v>
      </c>
    </row>
    <row r="83" spans="2:81" x14ac:dyDescent="0.2">
      <c r="B83" s="28" t="str">
        <f>Zisk!B94</f>
        <v/>
      </c>
      <c r="C83" s="28">
        <f>Zisk!C94</f>
        <v>0</v>
      </c>
      <c r="D83" s="28">
        <f>Zisk!E94</f>
        <v>0</v>
      </c>
      <c r="E83" s="29">
        <f>Zisk!D94</f>
        <v>0</v>
      </c>
      <c r="F83" s="29"/>
      <c r="G83" s="28" t="str">
        <f t="shared" si="38"/>
        <v>(</v>
      </c>
      <c r="H83" s="28" t="str">
        <f t="shared" si="39"/>
        <v>1</v>
      </c>
      <c r="I83" s="28" t="str">
        <f t="shared" si="40"/>
        <v>+</v>
      </c>
      <c r="J83" s="30">
        <f>IF($D83&lt;=2021,VstupniParametry_SKRYT!$D$5,"")</f>
        <v>0.02</v>
      </c>
      <c r="K83" s="28" t="str">
        <f t="shared" si="41"/>
        <v>)</v>
      </c>
      <c r="L83" s="31">
        <f>IF($D83&lt;=2021,COUNTIF(Vypocet_SKRYT!T80:AS80,"&gt;=1"),"")</f>
        <v>0</v>
      </c>
      <c r="M83" s="32" t="str">
        <f t="shared" si="42"/>
        <v>x</v>
      </c>
      <c r="N83" s="28" t="str">
        <f t="shared" si="43"/>
        <v>(</v>
      </c>
      <c r="O83" s="28" t="str">
        <f t="shared" si="44"/>
        <v>1</v>
      </c>
      <c r="P83" s="28" t="str">
        <f t="shared" si="45"/>
        <v>+</v>
      </c>
      <c r="Q83" s="30">
        <f>IF($D83&lt;=2024,VstupniParametry_SKRYT!$D$6,"")</f>
        <v>0.06</v>
      </c>
      <c r="R83" s="28" t="str">
        <f t="shared" si="46"/>
        <v>)</v>
      </c>
      <c r="S83" s="31">
        <f>IF($D83&lt;=2024,COUNTIFS(Vypocet_SKRYT!AT80:AV80,"&gt;=1"),"")</f>
        <v>0</v>
      </c>
      <c r="T83" s="32" t="str">
        <f t="shared" si="47"/>
        <v>x</v>
      </c>
      <c r="U83" s="28" t="str">
        <f t="shared" si="48"/>
        <v>(</v>
      </c>
      <c r="V83" s="28" t="str">
        <f t="shared" si="49"/>
        <v>1</v>
      </c>
      <c r="W83" s="28" t="str">
        <f t="shared" si="50"/>
        <v>+</v>
      </c>
      <c r="X83" s="30">
        <f>IF($D83&lt;=2025,VstupniParametry_SKRYT!$D$9,"")</f>
        <v>1.7999999999999999E-2</v>
      </c>
      <c r="Y83" s="28" t="str">
        <f t="shared" si="51"/>
        <v>)</v>
      </c>
      <c r="Z83" s="31">
        <f>IF(AND(D83&lt;2025,2025&lt;=Zisk!$D$10),1,IF(D83=2025,0,""))</f>
        <v>1</v>
      </c>
      <c r="AA83" s="32" t="str">
        <f>IF(AND($D83&lt;=2025,Zisk!$D$10&gt;=2026),"x","")</f>
        <v/>
      </c>
      <c r="AB83" s="28" t="str">
        <f>IF(AND($D83&lt;=2026,Zisk!$D$10&gt;=2026),"(","")</f>
        <v/>
      </c>
      <c r="AC83" s="28" t="str">
        <f>IF(AND($D83&lt;=2026,Zisk!$D$10&gt;=2026),"1","")</f>
        <v/>
      </c>
      <c r="AD83" s="28" t="str">
        <f>IF(AND($D83&lt;=2026,Zisk!$D$10&gt;=2026),"+","")</f>
        <v/>
      </c>
      <c r="AE83" s="30" t="str">
        <f>IF(AND($D83&lt;=2026,Zisk!$D$10&gt;=2026),VstupniParametry_SKRYT!$D$10,"")</f>
        <v/>
      </c>
      <c r="AF83" s="28" t="str">
        <f>IF(AND($D83&lt;=2026,Zisk!$D$10&gt;=2026),")","")</f>
        <v/>
      </c>
      <c r="AG83" s="31" t="str">
        <f>IF(AND(D83&lt;2026,2026&lt;=Zisk!$D$10),1,IF(D83=2026,0,""))</f>
        <v/>
      </c>
      <c r="AH83" s="32" t="str">
        <f>IF(AND($D83&lt;=2026,Zisk!$D$10&gt;=2027),"x","")</f>
        <v/>
      </c>
      <c r="AI83" s="28" t="str">
        <f>IF(AND($D83&lt;=2027,Zisk!$D$10&gt;=2027),"(","")</f>
        <v/>
      </c>
      <c r="AJ83" s="28" t="str">
        <f>IF(AND($D83&lt;=2027,Zisk!$D$10&gt;=2027),"1","")</f>
        <v/>
      </c>
      <c r="AK83" s="28" t="str">
        <f>IF(AND($D83&lt;=2027,Zisk!$D$10&gt;=2027),"+","")</f>
        <v/>
      </c>
      <c r="AL83" s="30" t="str">
        <f>IF(AND($D83&lt;=2027,Zisk!$D$10&gt;=2027),VstupniParametry_SKRYT!$D$11,"")</f>
        <v/>
      </c>
      <c r="AM83" s="28" t="str">
        <f>IF(AND($D83&lt;=2027,Zisk!$D$10&gt;=2027),")","")</f>
        <v/>
      </c>
      <c r="AN83" s="31" t="str">
        <f>IF(AND(D83&lt;2027,2027&lt;=Zisk!$D$10),1,IF(D83=2027,0,""))</f>
        <v/>
      </c>
      <c r="AO83" s="32" t="str">
        <f>IF(AND($D83&lt;=2027,Zisk!$D$10&gt;=2028),"x","")</f>
        <v/>
      </c>
      <c r="AP83" s="28" t="str">
        <f>IF(AND($D83&lt;=2028,Zisk!$D$10&gt;=2028),"(","")</f>
        <v/>
      </c>
      <c r="AQ83" s="28" t="str">
        <f>IF(AND($D83&lt;=2028,Zisk!$D$10&gt;=2028),"1","")</f>
        <v/>
      </c>
      <c r="AR83" s="28" t="str">
        <f>IF(AND($D83&lt;=2028,Zisk!$D$10&gt;=2028),"+","")</f>
        <v/>
      </c>
      <c r="AS83" s="30" t="str">
        <f>IF(AND($D83&lt;=2028,Zisk!$D$10&gt;=2028),VstupniParametry_SKRYT!$D$12,"")</f>
        <v/>
      </c>
      <c r="AT83" s="28" t="str">
        <f>IF(AND($D83&lt;=2028,Zisk!$D$10&gt;=2028),")","")</f>
        <v/>
      </c>
      <c r="AU83" s="31" t="str">
        <f>IF(AND(D83&lt;2028,2028&lt;=Zisk!$D$10),1,IF(D83=2028,0,""))</f>
        <v/>
      </c>
      <c r="AV83" s="32" t="str">
        <f>IF(AND($D83&lt;=2028,Zisk!$D$10&gt;=2029),"x","")</f>
        <v/>
      </c>
      <c r="AW83" s="28" t="str">
        <f>IF(AND($D83&lt;=2029,Zisk!$D$10&gt;=2029),"(","")</f>
        <v/>
      </c>
      <c r="AX83" s="28" t="str">
        <f>IF(AND($D83&lt;=2029,Zisk!$D$10&gt;=2029),"1","")</f>
        <v/>
      </c>
      <c r="AY83" s="28" t="str">
        <f>IF(AND($D83&lt;=2029,Zisk!$D$10&gt;=2029),"+","")</f>
        <v/>
      </c>
      <c r="AZ83" s="30" t="str">
        <f>IF(AND($D83&lt;=2029,Zisk!$D$10&gt;=2029),VstupniParametry_SKRYT!$D$13,"")</f>
        <v/>
      </c>
      <c r="BA83" s="28" t="str">
        <f>IF(AND($D83&lt;=2029,Zisk!$D$10&gt;=2029),")","")</f>
        <v/>
      </c>
      <c r="BB83" s="31" t="str">
        <f>IF(AND(D83&lt;2029,2029&lt;=Zisk!$D$10),1,IF(D83=2029,0,""))</f>
        <v/>
      </c>
      <c r="BC83" s="32" t="str">
        <f>IF(AND($D83&lt;=2029,Zisk!$D$10&gt;=2030),"x","")</f>
        <v/>
      </c>
      <c r="BD83" s="28" t="str">
        <f>IF(AND($D83&lt;=2030,Zisk!$D$10&gt;=2030),"(","")</f>
        <v/>
      </c>
      <c r="BE83" s="28" t="str">
        <f>IF(AND($D83&lt;=2030,Zisk!$D$10&gt;=2030),"1","")</f>
        <v/>
      </c>
      <c r="BF83" s="28" t="str">
        <f>IF(AND($D83&lt;=2030,Zisk!$D$10&gt;=2030),"+","")</f>
        <v/>
      </c>
      <c r="BG83" s="30" t="str">
        <f>IF(AND($D83&lt;=2030,Zisk!$D$10&gt;=2030),VstupniParametry_SKRYT!$D$14,"")</f>
        <v/>
      </c>
      <c r="BH83" s="28" t="str">
        <f>IF(AND($D83&lt;=2030,Zisk!$D$10&gt;=2030),")","")</f>
        <v/>
      </c>
      <c r="BI83" s="31" t="str">
        <f>IF(AND(D83&lt;2030,2030&lt;=Zisk!$D$10),1,IF(D83=2030,0,""))</f>
        <v/>
      </c>
      <c r="BJ83" s="33" t="s">
        <v>32</v>
      </c>
      <c r="BK83" s="30">
        <f t="shared" si="64"/>
        <v>1</v>
      </c>
      <c r="BL83" s="28" t="str">
        <f t="shared" si="65"/>
        <v>x</v>
      </c>
      <c r="BM83" s="34">
        <f t="shared" si="66"/>
        <v>1</v>
      </c>
      <c r="BN83" s="30" t="str">
        <f t="shared" si="67"/>
        <v>x</v>
      </c>
      <c r="BO83" s="34">
        <f t="shared" si="52"/>
        <v>1.018</v>
      </c>
      <c r="BP83" s="34" t="str">
        <f t="shared" si="53"/>
        <v/>
      </c>
      <c r="BQ83" s="34" t="str">
        <f t="shared" si="54"/>
        <v/>
      </c>
      <c r="BR83" s="34" t="str">
        <f t="shared" si="55"/>
        <v/>
      </c>
      <c r="BS83" s="34" t="str">
        <f t="shared" si="56"/>
        <v/>
      </c>
      <c r="BT83" s="34" t="str">
        <f t="shared" si="57"/>
        <v/>
      </c>
      <c r="BU83" s="34" t="str">
        <f t="shared" si="58"/>
        <v/>
      </c>
      <c r="BV83" s="34" t="str">
        <f t="shared" si="59"/>
        <v/>
      </c>
      <c r="BW83" s="34" t="str">
        <f t="shared" si="60"/>
        <v/>
      </c>
      <c r="BX83" s="34" t="str">
        <f t="shared" si="61"/>
        <v/>
      </c>
      <c r="BY83" s="34" t="str">
        <f t="shared" si="62"/>
        <v/>
      </c>
      <c r="BZ83" s="33" t="s">
        <v>32</v>
      </c>
      <c r="CA83" s="34">
        <f t="shared" si="63"/>
        <v>1.018</v>
      </c>
      <c r="CB83" s="28"/>
      <c r="CC83" s="29">
        <f>IF(D83&gt;Zisk!$D$10,"",E83*CA83)</f>
        <v>0</v>
      </c>
    </row>
    <row r="84" spans="2:81" x14ac:dyDescent="0.2">
      <c r="B84" s="35" t="str">
        <f>Zisk!B95</f>
        <v/>
      </c>
      <c r="C84" s="35">
        <f>Zisk!C95</f>
        <v>0</v>
      </c>
      <c r="D84" s="35">
        <f>Zisk!E95</f>
        <v>0</v>
      </c>
      <c r="E84" s="36">
        <f>Zisk!D95</f>
        <v>0</v>
      </c>
      <c r="F84" s="36"/>
      <c r="G84" s="35" t="str">
        <f t="shared" si="38"/>
        <v>(</v>
      </c>
      <c r="H84" s="35" t="str">
        <f t="shared" si="39"/>
        <v>1</v>
      </c>
      <c r="I84" s="35" t="str">
        <f t="shared" si="40"/>
        <v>+</v>
      </c>
      <c r="J84" s="37">
        <f>IF($D84&lt;=2021,VstupniParametry_SKRYT!$D$5,"")</f>
        <v>0.02</v>
      </c>
      <c r="K84" s="35" t="str">
        <f t="shared" si="41"/>
        <v>)</v>
      </c>
      <c r="L84" s="38">
        <f>IF($D84&lt;=2021,COUNTIF(Vypocet_SKRYT!T81:AS81,"&gt;=1"),"")</f>
        <v>0</v>
      </c>
      <c r="M84" s="39" t="str">
        <f t="shared" si="42"/>
        <v>x</v>
      </c>
      <c r="N84" s="35" t="str">
        <f t="shared" si="43"/>
        <v>(</v>
      </c>
      <c r="O84" s="35" t="str">
        <f t="shared" si="44"/>
        <v>1</v>
      </c>
      <c r="P84" s="35" t="str">
        <f t="shared" si="45"/>
        <v>+</v>
      </c>
      <c r="Q84" s="37">
        <f>IF($D84&lt;=2024,VstupniParametry_SKRYT!$D$6,"")</f>
        <v>0.06</v>
      </c>
      <c r="R84" s="35" t="str">
        <f t="shared" si="46"/>
        <v>)</v>
      </c>
      <c r="S84" s="38">
        <f>IF($D84&lt;=2024,COUNTIFS(Vypocet_SKRYT!AT81:AV81,"&gt;=1"),"")</f>
        <v>0</v>
      </c>
      <c r="T84" s="39" t="str">
        <f t="shared" si="47"/>
        <v>x</v>
      </c>
      <c r="U84" s="35" t="str">
        <f t="shared" si="48"/>
        <v>(</v>
      </c>
      <c r="V84" s="35" t="str">
        <f t="shared" si="49"/>
        <v>1</v>
      </c>
      <c r="W84" s="35" t="str">
        <f t="shared" si="50"/>
        <v>+</v>
      </c>
      <c r="X84" s="37">
        <f>IF($D84&lt;=2025,VstupniParametry_SKRYT!$D$9,"")</f>
        <v>1.7999999999999999E-2</v>
      </c>
      <c r="Y84" s="35" t="str">
        <f t="shared" si="51"/>
        <v>)</v>
      </c>
      <c r="Z84" s="38">
        <f>IF(AND(D84&lt;2025,2025&lt;=Zisk!$D$10),1,IF(D84=2025,0,""))</f>
        <v>1</v>
      </c>
      <c r="AA84" s="39" t="str">
        <f>IF(AND($D84&lt;=2025,Zisk!$D$10&gt;=2026),"x","")</f>
        <v/>
      </c>
      <c r="AB84" s="35" t="str">
        <f>IF(AND($D84&lt;=2026,Zisk!$D$10&gt;=2026),"(","")</f>
        <v/>
      </c>
      <c r="AC84" s="35" t="str">
        <f>IF(AND($D84&lt;=2026,Zisk!$D$10&gt;=2026),"1","")</f>
        <v/>
      </c>
      <c r="AD84" s="35" t="str">
        <f>IF(AND($D84&lt;=2026,Zisk!$D$10&gt;=2026),"+","")</f>
        <v/>
      </c>
      <c r="AE84" s="37" t="str">
        <f>IF(AND($D84&lt;=2026,Zisk!$D$10&gt;=2026),VstupniParametry_SKRYT!$D$10,"")</f>
        <v/>
      </c>
      <c r="AF84" s="35" t="str">
        <f>IF(AND($D84&lt;=2026,Zisk!$D$10&gt;=2026),")","")</f>
        <v/>
      </c>
      <c r="AG84" s="38" t="str">
        <f>IF(AND(D84&lt;2026,2026&lt;=Zisk!$D$10),1,IF(D84=2026,0,""))</f>
        <v/>
      </c>
      <c r="AH84" s="39" t="str">
        <f>IF(AND($D84&lt;=2026,Zisk!$D$10&gt;=2027),"x","")</f>
        <v/>
      </c>
      <c r="AI84" s="35" t="str">
        <f>IF(AND($D84&lt;=2027,Zisk!$D$10&gt;=2027),"(","")</f>
        <v/>
      </c>
      <c r="AJ84" s="35" t="str">
        <f>IF(AND($D84&lt;=2027,Zisk!$D$10&gt;=2027),"1","")</f>
        <v/>
      </c>
      <c r="AK84" s="35" t="str">
        <f>IF(AND($D84&lt;=2027,Zisk!$D$10&gt;=2027),"+","")</f>
        <v/>
      </c>
      <c r="AL84" s="37" t="str">
        <f>IF(AND($D84&lt;=2027,Zisk!$D$10&gt;=2027),VstupniParametry_SKRYT!$D$11,"")</f>
        <v/>
      </c>
      <c r="AM84" s="35" t="str">
        <f>IF(AND($D84&lt;=2027,Zisk!$D$10&gt;=2027),")","")</f>
        <v/>
      </c>
      <c r="AN84" s="38" t="str">
        <f>IF(AND(D84&lt;2027,2027&lt;=Zisk!$D$10),1,IF(D84=2027,0,""))</f>
        <v/>
      </c>
      <c r="AO84" s="39" t="str">
        <f>IF(AND($D84&lt;=2027,Zisk!$D$10&gt;=2028),"x","")</f>
        <v/>
      </c>
      <c r="AP84" s="35" t="str">
        <f>IF(AND($D84&lt;=2028,Zisk!$D$10&gt;=2028),"(","")</f>
        <v/>
      </c>
      <c r="AQ84" s="35" t="str">
        <f>IF(AND($D84&lt;=2028,Zisk!$D$10&gt;=2028),"1","")</f>
        <v/>
      </c>
      <c r="AR84" s="35" t="str">
        <f>IF(AND($D84&lt;=2028,Zisk!$D$10&gt;=2028),"+","")</f>
        <v/>
      </c>
      <c r="AS84" s="37" t="str">
        <f>IF(AND($D84&lt;=2028,Zisk!$D$10&gt;=2028),VstupniParametry_SKRYT!$D$12,"")</f>
        <v/>
      </c>
      <c r="AT84" s="35" t="str">
        <f>IF(AND($D84&lt;=2028,Zisk!$D$10&gt;=2028),")","")</f>
        <v/>
      </c>
      <c r="AU84" s="38" t="str">
        <f>IF(AND(D84&lt;2028,2028&lt;=Zisk!$D$10),1,IF(D84=2028,0,""))</f>
        <v/>
      </c>
      <c r="AV84" s="39" t="str">
        <f>IF(AND($D84&lt;=2028,Zisk!$D$10&gt;=2029),"x","")</f>
        <v/>
      </c>
      <c r="AW84" s="35" t="str">
        <f>IF(AND($D84&lt;=2029,Zisk!$D$10&gt;=2029),"(","")</f>
        <v/>
      </c>
      <c r="AX84" s="35" t="str">
        <f>IF(AND($D84&lt;=2029,Zisk!$D$10&gt;=2029),"1","")</f>
        <v/>
      </c>
      <c r="AY84" s="35" t="str">
        <f>IF(AND($D84&lt;=2029,Zisk!$D$10&gt;=2029),"+","")</f>
        <v/>
      </c>
      <c r="AZ84" s="37" t="str">
        <f>IF(AND($D84&lt;=2029,Zisk!$D$10&gt;=2029),VstupniParametry_SKRYT!$D$13,"")</f>
        <v/>
      </c>
      <c r="BA84" s="35" t="str">
        <f>IF(AND($D84&lt;=2029,Zisk!$D$10&gt;=2029),")","")</f>
        <v/>
      </c>
      <c r="BB84" s="38" t="str">
        <f>IF(AND(D84&lt;2029,2029&lt;=Zisk!$D$10),1,IF(D84=2029,0,""))</f>
        <v/>
      </c>
      <c r="BC84" s="39" t="str">
        <f>IF(AND($D84&lt;=2029,Zisk!$D$10&gt;=2030),"x","")</f>
        <v/>
      </c>
      <c r="BD84" s="35" t="str">
        <f>IF(AND($D84&lt;=2030,Zisk!$D$10&gt;=2030),"(","")</f>
        <v/>
      </c>
      <c r="BE84" s="35" t="str">
        <f>IF(AND($D84&lt;=2030,Zisk!$D$10&gt;=2030),"1","")</f>
        <v/>
      </c>
      <c r="BF84" s="35" t="str">
        <f>IF(AND($D84&lt;=2030,Zisk!$D$10&gt;=2030),"+","")</f>
        <v/>
      </c>
      <c r="BG84" s="37" t="str">
        <f>IF(AND($D84&lt;=2030,Zisk!$D$10&gt;=2030),VstupniParametry_SKRYT!$D$14,"")</f>
        <v/>
      </c>
      <c r="BH84" s="35" t="str">
        <f>IF(AND($D84&lt;=2030,Zisk!$D$10&gt;=2030),")","")</f>
        <v/>
      </c>
      <c r="BI84" s="38" t="str">
        <f>IF(AND(D84&lt;2030,2030&lt;=Zisk!$D$10),1,IF(D84=2030,0,""))</f>
        <v/>
      </c>
      <c r="BJ84" s="40" t="s">
        <v>32</v>
      </c>
      <c r="BK84" s="37">
        <f t="shared" si="64"/>
        <v>1</v>
      </c>
      <c r="BL84" s="35" t="str">
        <f t="shared" si="65"/>
        <v>x</v>
      </c>
      <c r="BM84" s="41">
        <f t="shared" si="66"/>
        <v>1</v>
      </c>
      <c r="BN84" s="37" t="str">
        <f t="shared" si="67"/>
        <v>x</v>
      </c>
      <c r="BO84" s="41">
        <f t="shared" si="52"/>
        <v>1.018</v>
      </c>
      <c r="BP84" s="41" t="str">
        <f t="shared" si="53"/>
        <v/>
      </c>
      <c r="BQ84" s="41" t="str">
        <f t="shared" si="54"/>
        <v/>
      </c>
      <c r="BR84" s="41" t="str">
        <f t="shared" si="55"/>
        <v/>
      </c>
      <c r="BS84" s="41" t="str">
        <f t="shared" si="56"/>
        <v/>
      </c>
      <c r="BT84" s="41" t="str">
        <f t="shared" si="57"/>
        <v/>
      </c>
      <c r="BU84" s="41" t="str">
        <f t="shared" si="58"/>
        <v/>
      </c>
      <c r="BV84" s="41" t="str">
        <f t="shared" si="59"/>
        <v/>
      </c>
      <c r="BW84" s="41" t="str">
        <f t="shared" si="60"/>
        <v/>
      </c>
      <c r="BX84" s="41" t="str">
        <f t="shared" si="61"/>
        <v/>
      </c>
      <c r="BY84" s="41" t="str">
        <f t="shared" si="62"/>
        <v/>
      </c>
      <c r="BZ84" s="40" t="s">
        <v>32</v>
      </c>
      <c r="CA84" s="41">
        <f t="shared" si="63"/>
        <v>1.018</v>
      </c>
      <c r="CB84" s="35"/>
      <c r="CC84" s="36">
        <f>IF(D84&gt;Zisk!$D$10,"",E84*CA84)</f>
        <v>0</v>
      </c>
    </row>
    <row r="85" spans="2:81" x14ac:dyDescent="0.2">
      <c r="B85" s="28" t="str">
        <f>Zisk!B96</f>
        <v/>
      </c>
      <c r="C85" s="28">
        <f>Zisk!C96</f>
        <v>0</v>
      </c>
      <c r="D85" s="28">
        <f>Zisk!E96</f>
        <v>0</v>
      </c>
      <c r="E85" s="29">
        <f>Zisk!D96</f>
        <v>0</v>
      </c>
      <c r="F85" s="29"/>
      <c r="G85" s="28" t="str">
        <f t="shared" si="38"/>
        <v>(</v>
      </c>
      <c r="H85" s="28" t="str">
        <f t="shared" si="39"/>
        <v>1</v>
      </c>
      <c r="I85" s="28" t="str">
        <f t="shared" si="40"/>
        <v>+</v>
      </c>
      <c r="J85" s="30">
        <f>IF($D85&lt;=2021,VstupniParametry_SKRYT!$D$5,"")</f>
        <v>0.02</v>
      </c>
      <c r="K85" s="28" t="str">
        <f t="shared" si="41"/>
        <v>)</v>
      </c>
      <c r="L85" s="31">
        <f>IF($D85&lt;=2021,COUNTIF(Vypocet_SKRYT!T82:AS82,"&gt;=1"),"")</f>
        <v>0</v>
      </c>
      <c r="M85" s="32" t="str">
        <f t="shared" si="42"/>
        <v>x</v>
      </c>
      <c r="N85" s="28" t="str">
        <f t="shared" si="43"/>
        <v>(</v>
      </c>
      <c r="O85" s="28" t="str">
        <f t="shared" si="44"/>
        <v>1</v>
      </c>
      <c r="P85" s="28" t="str">
        <f t="shared" si="45"/>
        <v>+</v>
      </c>
      <c r="Q85" s="30">
        <f>IF($D85&lt;=2024,VstupniParametry_SKRYT!$D$6,"")</f>
        <v>0.06</v>
      </c>
      <c r="R85" s="28" t="str">
        <f t="shared" si="46"/>
        <v>)</v>
      </c>
      <c r="S85" s="31">
        <f>IF($D85&lt;=2024,COUNTIFS(Vypocet_SKRYT!AT82:AV82,"&gt;=1"),"")</f>
        <v>0</v>
      </c>
      <c r="T85" s="32" t="str">
        <f t="shared" si="47"/>
        <v>x</v>
      </c>
      <c r="U85" s="28" t="str">
        <f t="shared" si="48"/>
        <v>(</v>
      </c>
      <c r="V85" s="28" t="str">
        <f t="shared" si="49"/>
        <v>1</v>
      </c>
      <c r="W85" s="28" t="str">
        <f t="shared" si="50"/>
        <v>+</v>
      </c>
      <c r="X85" s="30">
        <f>IF($D85&lt;=2025,VstupniParametry_SKRYT!$D$9,"")</f>
        <v>1.7999999999999999E-2</v>
      </c>
      <c r="Y85" s="28" t="str">
        <f t="shared" si="51"/>
        <v>)</v>
      </c>
      <c r="Z85" s="31">
        <f>IF(AND(D85&lt;2025,2025&lt;=Zisk!$D$10),1,IF(D85=2025,0,""))</f>
        <v>1</v>
      </c>
      <c r="AA85" s="32" t="str">
        <f>IF(AND($D85&lt;=2025,Zisk!$D$10&gt;=2026),"x","")</f>
        <v/>
      </c>
      <c r="AB85" s="28" t="str">
        <f>IF(AND($D85&lt;=2026,Zisk!$D$10&gt;=2026),"(","")</f>
        <v/>
      </c>
      <c r="AC85" s="28" t="str">
        <f>IF(AND($D85&lt;=2026,Zisk!$D$10&gt;=2026),"1","")</f>
        <v/>
      </c>
      <c r="AD85" s="28" t="str">
        <f>IF(AND($D85&lt;=2026,Zisk!$D$10&gt;=2026),"+","")</f>
        <v/>
      </c>
      <c r="AE85" s="30" t="str">
        <f>IF(AND($D85&lt;=2026,Zisk!$D$10&gt;=2026),VstupniParametry_SKRYT!$D$10,"")</f>
        <v/>
      </c>
      <c r="AF85" s="28" t="str">
        <f>IF(AND($D85&lt;=2026,Zisk!$D$10&gt;=2026),")","")</f>
        <v/>
      </c>
      <c r="AG85" s="31" t="str">
        <f>IF(AND(D85&lt;2026,2026&lt;=Zisk!$D$10),1,IF(D85=2026,0,""))</f>
        <v/>
      </c>
      <c r="AH85" s="32" t="str">
        <f>IF(AND($D85&lt;=2026,Zisk!$D$10&gt;=2027),"x","")</f>
        <v/>
      </c>
      <c r="AI85" s="28" t="str">
        <f>IF(AND($D85&lt;=2027,Zisk!$D$10&gt;=2027),"(","")</f>
        <v/>
      </c>
      <c r="AJ85" s="28" t="str">
        <f>IF(AND($D85&lt;=2027,Zisk!$D$10&gt;=2027),"1","")</f>
        <v/>
      </c>
      <c r="AK85" s="28" t="str">
        <f>IF(AND($D85&lt;=2027,Zisk!$D$10&gt;=2027),"+","")</f>
        <v/>
      </c>
      <c r="AL85" s="30" t="str">
        <f>IF(AND($D85&lt;=2027,Zisk!$D$10&gt;=2027),VstupniParametry_SKRYT!$D$11,"")</f>
        <v/>
      </c>
      <c r="AM85" s="28" t="str">
        <f>IF(AND($D85&lt;=2027,Zisk!$D$10&gt;=2027),")","")</f>
        <v/>
      </c>
      <c r="AN85" s="31" t="str">
        <f>IF(AND(D85&lt;2027,2027&lt;=Zisk!$D$10),1,IF(D85=2027,0,""))</f>
        <v/>
      </c>
      <c r="AO85" s="32" t="str">
        <f>IF(AND($D85&lt;=2027,Zisk!$D$10&gt;=2028),"x","")</f>
        <v/>
      </c>
      <c r="AP85" s="28" t="str">
        <f>IF(AND($D85&lt;=2028,Zisk!$D$10&gt;=2028),"(","")</f>
        <v/>
      </c>
      <c r="AQ85" s="28" t="str">
        <f>IF(AND($D85&lt;=2028,Zisk!$D$10&gt;=2028),"1","")</f>
        <v/>
      </c>
      <c r="AR85" s="28" t="str">
        <f>IF(AND($D85&lt;=2028,Zisk!$D$10&gt;=2028),"+","")</f>
        <v/>
      </c>
      <c r="AS85" s="30" t="str">
        <f>IF(AND($D85&lt;=2028,Zisk!$D$10&gt;=2028),VstupniParametry_SKRYT!$D$12,"")</f>
        <v/>
      </c>
      <c r="AT85" s="28" t="str">
        <f>IF(AND($D85&lt;=2028,Zisk!$D$10&gt;=2028),")","")</f>
        <v/>
      </c>
      <c r="AU85" s="31" t="str">
        <f>IF(AND(D85&lt;2028,2028&lt;=Zisk!$D$10),1,IF(D85=2028,0,""))</f>
        <v/>
      </c>
      <c r="AV85" s="32" t="str">
        <f>IF(AND($D85&lt;=2028,Zisk!$D$10&gt;=2029),"x","")</f>
        <v/>
      </c>
      <c r="AW85" s="28" t="str">
        <f>IF(AND($D85&lt;=2029,Zisk!$D$10&gt;=2029),"(","")</f>
        <v/>
      </c>
      <c r="AX85" s="28" t="str">
        <f>IF(AND($D85&lt;=2029,Zisk!$D$10&gt;=2029),"1","")</f>
        <v/>
      </c>
      <c r="AY85" s="28" t="str">
        <f>IF(AND($D85&lt;=2029,Zisk!$D$10&gt;=2029),"+","")</f>
        <v/>
      </c>
      <c r="AZ85" s="30" t="str">
        <f>IF(AND($D85&lt;=2029,Zisk!$D$10&gt;=2029),VstupniParametry_SKRYT!$D$13,"")</f>
        <v/>
      </c>
      <c r="BA85" s="28" t="str">
        <f>IF(AND($D85&lt;=2029,Zisk!$D$10&gt;=2029),")","")</f>
        <v/>
      </c>
      <c r="BB85" s="31" t="str">
        <f>IF(AND(D85&lt;2029,2029&lt;=Zisk!$D$10),1,IF(D85=2029,0,""))</f>
        <v/>
      </c>
      <c r="BC85" s="32" t="str">
        <f>IF(AND($D85&lt;=2029,Zisk!$D$10&gt;=2030),"x","")</f>
        <v/>
      </c>
      <c r="BD85" s="28" t="str">
        <f>IF(AND($D85&lt;=2030,Zisk!$D$10&gt;=2030),"(","")</f>
        <v/>
      </c>
      <c r="BE85" s="28" t="str">
        <f>IF(AND($D85&lt;=2030,Zisk!$D$10&gt;=2030),"1","")</f>
        <v/>
      </c>
      <c r="BF85" s="28" t="str">
        <f>IF(AND($D85&lt;=2030,Zisk!$D$10&gt;=2030),"+","")</f>
        <v/>
      </c>
      <c r="BG85" s="30" t="str">
        <f>IF(AND($D85&lt;=2030,Zisk!$D$10&gt;=2030),VstupniParametry_SKRYT!$D$14,"")</f>
        <v/>
      </c>
      <c r="BH85" s="28" t="str">
        <f>IF(AND($D85&lt;=2030,Zisk!$D$10&gt;=2030),")","")</f>
        <v/>
      </c>
      <c r="BI85" s="31" t="str">
        <f>IF(AND(D85&lt;2030,2030&lt;=Zisk!$D$10),1,IF(D85=2030,0,""))</f>
        <v/>
      </c>
      <c r="BJ85" s="33" t="s">
        <v>32</v>
      </c>
      <c r="BK85" s="30">
        <f t="shared" si="64"/>
        <v>1</v>
      </c>
      <c r="BL85" s="28" t="str">
        <f t="shared" si="65"/>
        <v>x</v>
      </c>
      <c r="BM85" s="34">
        <f t="shared" si="66"/>
        <v>1</v>
      </c>
      <c r="BN85" s="30" t="str">
        <f t="shared" si="67"/>
        <v>x</v>
      </c>
      <c r="BO85" s="34">
        <f t="shared" si="52"/>
        <v>1.018</v>
      </c>
      <c r="BP85" s="34" t="str">
        <f t="shared" si="53"/>
        <v/>
      </c>
      <c r="BQ85" s="34" t="str">
        <f t="shared" si="54"/>
        <v/>
      </c>
      <c r="BR85" s="34" t="str">
        <f t="shared" si="55"/>
        <v/>
      </c>
      <c r="BS85" s="34" t="str">
        <f t="shared" si="56"/>
        <v/>
      </c>
      <c r="BT85" s="34" t="str">
        <f t="shared" si="57"/>
        <v/>
      </c>
      <c r="BU85" s="34" t="str">
        <f t="shared" si="58"/>
        <v/>
      </c>
      <c r="BV85" s="34" t="str">
        <f t="shared" si="59"/>
        <v/>
      </c>
      <c r="BW85" s="34" t="str">
        <f t="shared" si="60"/>
        <v/>
      </c>
      <c r="BX85" s="34" t="str">
        <f t="shared" si="61"/>
        <v/>
      </c>
      <c r="BY85" s="34" t="str">
        <f t="shared" si="62"/>
        <v/>
      </c>
      <c r="BZ85" s="33" t="s">
        <v>32</v>
      </c>
      <c r="CA85" s="34">
        <f t="shared" si="63"/>
        <v>1.018</v>
      </c>
      <c r="CB85" s="28"/>
      <c r="CC85" s="29">
        <f>IF(D85&gt;Zisk!$D$10,"",E85*CA85)</f>
        <v>0</v>
      </c>
    </row>
    <row r="86" spans="2:81" x14ac:dyDescent="0.2">
      <c r="B86" s="35" t="str">
        <f>Zisk!B97</f>
        <v/>
      </c>
      <c r="C86" s="35">
        <f>Zisk!C97</f>
        <v>0</v>
      </c>
      <c r="D86" s="35">
        <f>Zisk!E97</f>
        <v>0</v>
      </c>
      <c r="E86" s="36">
        <f>Zisk!D97</f>
        <v>0</v>
      </c>
      <c r="F86" s="36"/>
      <c r="G86" s="35" t="str">
        <f t="shared" si="38"/>
        <v>(</v>
      </c>
      <c r="H86" s="35" t="str">
        <f t="shared" si="39"/>
        <v>1</v>
      </c>
      <c r="I86" s="35" t="str">
        <f t="shared" si="40"/>
        <v>+</v>
      </c>
      <c r="J86" s="37">
        <f>IF($D86&lt;=2021,VstupniParametry_SKRYT!$D$5,"")</f>
        <v>0.02</v>
      </c>
      <c r="K86" s="35" t="str">
        <f t="shared" si="41"/>
        <v>)</v>
      </c>
      <c r="L86" s="38">
        <f>IF($D86&lt;=2021,COUNTIF(Vypocet_SKRYT!T83:AS83,"&gt;=1"),"")</f>
        <v>0</v>
      </c>
      <c r="M86" s="39" t="str">
        <f t="shared" si="42"/>
        <v>x</v>
      </c>
      <c r="N86" s="35" t="str">
        <f t="shared" si="43"/>
        <v>(</v>
      </c>
      <c r="O86" s="35" t="str">
        <f t="shared" si="44"/>
        <v>1</v>
      </c>
      <c r="P86" s="35" t="str">
        <f t="shared" si="45"/>
        <v>+</v>
      </c>
      <c r="Q86" s="37">
        <f>IF($D86&lt;=2024,VstupniParametry_SKRYT!$D$6,"")</f>
        <v>0.06</v>
      </c>
      <c r="R86" s="35" t="str">
        <f t="shared" si="46"/>
        <v>)</v>
      </c>
      <c r="S86" s="38">
        <f>IF($D86&lt;=2024,COUNTIFS(Vypocet_SKRYT!AT83:AV83,"&gt;=1"),"")</f>
        <v>0</v>
      </c>
      <c r="T86" s="39" t="str">
        <f t="shared" si="47"/>
        <v>x</v>
      </c>
      <c r="U86" s="35" t="str">
        <f t="shared" si="48"/>
        <v>(</v>
      </c>
      <c r="V86" s="35" t="str">
        <f t="shared" si="49"/>
        <v>1</v>
      </c>
      <c r="W86" s="35" t="str">
        <f t="shared" si="50"/>
        <v>+</v>
      </c>
      <c r="X86" s="37">
        <f>IF($D86&lt;=2025,VstupniParametry_SKRYT!$D$9,"")</f>
        <v>1.7999999999999999E-2</v>
      </c>
      <c r="Y86" s="35" t="str">
        <f t="shared" si="51"/>
        <v>)</v>
      </c>
      <c r="Z86" s="38">
        <f>IF(AND(D86&lt;2025,2025&lt;=Zisk!$D$10),1,IF(D86=2025,0,""))</f>
        <v>1</v>
      </c>
      <c r="AA86" s="39" t="str">
        <f>IF(AND($D86&lt;=2025,Zisk!$D$10&gt;=2026),"x","")</f>
        <v/>
      </c>
      <c r="AB86" s="35" t="str">
        <f>IF(AND($D86&lt;=2026,Zisk!$D$10&gt;=2026),"(","")</f>
        <v/>
      </c>
      <c r="AC86" s="35" t="str">
        <f>IF(AND($D86&lt;=2026,Zisk!$D$10&gt;=2026),"1","")</f>
        <v/>
      </c>
      <c r="AD86" s="35" t="str">
        <f>IF(AND($D86&lt;=2026,Zisk!$D$10&gt;=2026),"+","")</f>
        <v/>
      </c>
      <c r="AE86" s="37" t="str">
        <f>IF(AND($D86&lt;=2026,Zisk!$D$10&gt;=2026),VstupniParametry_SKRYT!$D$10,"")</f>
        <v/>
      </c>
      <c r="AF86" s="35" t="str">
        <f>IF(AND($D86&lt;=2026,Zisk!$D$10&gt;=2026),")","")</f>
        <v/>
      </c>
      <c r="AG86" s="38" t="str">
        <f>IF(AND(D86&lt;2026,2026&lt;=Zisk!$D$10),1,IF(D86=2026,0,""))</f>
        <v/>
      </c>
      <c r="AH86" s="39" t="str">
        <f>IF(AND($D86&lt;=2026,Zisk!$D$10&gt;=2027),"x","")</f>
        <v/>
      </c>
      <c r="AI86" s="35" t="str">
        <f>IF(AND($D86&lt;=2027,Zisk!$D$10&gt;=2027),"(","")</f>
        <v/>
      </c>
      <c r="AJ86" s="35" t="str">
        <f>IF(AND($D86&lt;=2027,Zisk!$D$10&gt;=2027),"1","")</f>
        <v/>
      </c>
      <c r="AK86" s="35" t="str">
        <f>IF(AND($D86&lt;=2027,Zisk!$D$10&gt;=2027),"+","")</f>
        <v/>
      </c>
      <c r="AL86" s="37" t="str">
        <f>IF(AND($D86&lt;=2027,Zisk!$D$10&gt;=2027),VstupniParametry_SKRYT!$D$11,"")</f>
        <v/>
      </c>
      <c r="AM86" s="35" t="str">
        <f>IF(AND($D86&lt;=2027,Zisk!$D$10&gt;=2027),")","")</f>
        <v/>
      </c>
      <c r="AN86" s="38" t="str">
        <f>IF(AND(D86&lt;2027,2027&lt;=Zisk!$D$10),1,IF(D86=2027,0,""))</f>
        <v/>
      </c>
      <c r="AO86" s="39" t="str">
        <f>IF(AND($D86&lt;=2027,Zisk!$D$10&gt;=2028),"x","")</f>
        <v/>
      </c>
      <c r="AP86" s="35" t="str">
        <f>IF(AND($D86&lt;=2028,Zisk!$D$10&gt;=2028),"(","")</f>
        <v/>
      </c>
      <c r="AQ86" s="35" t="str">
        <f>IF(AND($D86&lt;=2028,Zisk!$D$10&gt;=2028),"1","")</f>
        <v/>
      </c>
      <c r="AR86" s="35" t="str">
        <f>IF(AND($D86&lt;=2028,Zisk!$D$10&gt;=2028),"+","")</f>
        <v/>
      </c>
      <c r="AS86" s="37" t="str">
        <f>IF(AND($D86&lt;=2028,Zisk!$D$10&gt;=2028),VstupniParametry_SKRYT!$D$12,"")</f>
        <v/>
      </c>
      <c r="AT86" s="35" t="str">
        <f>IF(AND($D86&lt;=2028,Zisk!$D$10&gt;=2028),")","")</f>
        <v/>
      </c>
      <c r="AU86" s="38" t="str">
        <f>IF(AND(D86&lt;2028,2028&lt;=Zisk!$D$10),1,IF(D86=2028,0,""))</f>
        <v/>
      </c>
      <c r="AV86" s="39" t="str">
        <f>IF(AND($D86&lt;=2028,Zisk!$D$10&gt;=2029),"x","")</f>
        <v/>
      </c>
      <c r="AW86" s="35" t="str">
        <f>IF(AND($D86&lt;=2029,Zisk!$D$10&gt;=2029),"(","")</f>
        <v/>
      </c>
      <c r="AX86" s="35" t="str">
        <f>IF(AND($D86&lt;=2029,Zisk!$D$10&gt;=2029),"1","")</f>
        <v/>
      </c>
      <c r="AY86" s="35" t="str">
        <f>IF(AND($D86&lt;=2029,Zisk!$D$10&gt;=2029),"+","")</f>
        <v/>
      </c>
      <c r="AZ86" s="37" t="str">
        <f>IF(AND($D86&lt;=2029,Zisk!$D$10&gt;=2029),VstupniParametry_SKRYT!$D$13,"")</f>
        <v/>
      </c>
      <c r="BA86" s="35" t="str">
        <f>IF(AND($D86&lt;=2029,Zisk!$D$10&gt;=2029),")","")</f>
        <v/>
      </c>
      <c r="BB86" s="38" t="str">
        <f>IF(AND(D86&lt;2029,2029&lt;=Zisk!$D$10),1,IF(D86=2029,0,""))</f>
        <v/>
      </c>
      <c r="BC86" s="39" t="str">
        <f>IF(AND($D86&lt;=2029,Zisk!$D$10&gt;=2030),"x","")</f>
        <v/>
      </c>
      <c r="BD86" s="35" t="str">
        <f>IF(AND($D86&lt;=2030,Zisk!$D$10&gt;=2030),"(","")</f>
        <v/>
      </c>
      <c r="BE86" s="35" t="str">
        <f>IF(AND($D86&lt;=2030,Zisk!$D$10&gt;=2030),"1","")</f>
        <v/>
      </c>
      <c r="BF86" s="35" t="str">
        <f>IF(AND($D86&lt;=2030,Zisk!$D$10&gt;=2030),"+","")</f>
        <v/>
      </c>
      <c r="BG86" s="37" t="str">
        <f>IF(AND($D86&lt;=2030,Zisk!$D$10&gt;=2030),VstupniParametry_SKRYT!$D$14,"")</f>
        <v/>
      </c>
      <c r="BH86" s="35" t="str">
        <f>IF(AND($D86&lt;=2030,Zisk!$D$10&gt;=2030),")","")</f>
        <v/>
      </c>
      <c r="BI86" s="38" t="str">
        <f>IF(AND(D86&lt;2030,2030&lt;=Zisk!$D$10),1,IF(D86=2030,0,""))</f>
        <v/>
      </c>
      <c r="BJ86" s="40" t="s">
        <v>32</v>
      </c>
      <c r="BK86" s="37">
        <f t="shared" si="64"/>
        <v>1</v>
      </c>
      <c r="BL86" s="35" t="str">
        <f t="shared" si="65"/>
        <v>x</v>
      </c>
      <c r="BM86" s="41">
        <f t="shared" si="66"/>
        <v>1</v>
      </c>
      <c r="BN86" s="37" t="str">
        <f t="shared" si="67"/>
        <v>x</v>
      </c>
      <c r="BO86" s="41">
        <f t="shared" si="52"/>
        <v>1.018</v>
      </c>
      <c r="BP86" s="41" t="str">
        <f t="shared" si="53"/>
        <v/>
      </c>
      <c r="BQ86" s="41" t="str">
        <f t="shared" si="54"/>
        <v/>
      </c>
      <c r="BR86" s="41" t="str">
        <f t="shared" si="55"/>
        <v/>
      </c>
      <c r="BS86" s="41" t="str">
        <f t="shared" si="56"/>
        <v/>
      </c>
      <c r="BT86" s="41" t="str">
        <f t="shared" si="57"/>
        <v/>
      </c>
      <c r="BU86" s="41" t="str">
        <f t="shared" si="58"/>
        <v/>
      </c>
      <c r="BV86" s="41" t="str">
        <f t="shared" si="59"/>
        <v/>
      </c>
      <c r="BW86" s="41" t="str">
        <f t="shared" si="60"/>
        <v/>
      </c>
      <c r="BX86" s="41" t="str">
        <f t="shared" si="61"/>
        <v/>
      </c>
      <c r="BY86" s="41" t="str">
        <f t="shared" si="62"/>
        <v/>
      </c>
      <c r="BZ86" s="40" t="s">
        <v>32</v>
      </c>
      <c r="CA86" s="41">
        <f t="shared" si="63"/>
        <v>1.018</v>
      </c>
      <c r="CB86" s="35"/>
      <c r="CC86" s="36">
        <f>IF(D86&gt;Zisk!$D$10,"",E86*CA86)</f>
        <v>0</v>
      </c>
    </row>
    <row r="87" spans="2:81" x14ac:dyDescent="0.2">
      <c r="B87" s="28" t="str">
        <f>Zisk!B98</f>
        <v/>
      </c>
      <c r="C87" s="28">
        <f>Zisk!C98</f>
        <v>0</v>
      </c>
      <c r="D87" s="28">
        <f>Zisk!E98</f>
        <v>0</v>
      </c>
      <c r="E87" s="29">
        <f>Zisk!D98</f>
        <v>0</v>
      </c>
      <c r="F87" s="29"/>
      <c r="G87" s="28" t="str">
        <f t="shared" si="38"/>
        <v>(</v>
      </c>
      <c r="H87" s="28" t="str">
        <f t="shared" si="39"/>
        <v>1</v>
      </c>
      <c r="I87" s="28" t="str">
        <f t="shared" si="40"/>
        <v>+</v>
      </c>
      <c r="J87" s="30">
        <f>IF($D87&lt;=2021,VstupniParametry_SKRYT!$D$5,"")</f>
        <v>0.02</v>
      </c>
      <c r="K87" s="28" t="str">
        <f t="shared" si="41"/>
        <v>)</v>
      </c>
      <c r="L87" s="31">
        <f>IF($D87&lt;=2021,COUNTIF(Vypocet_SKRYT!T84:AS84,"&gt;=1"),"")</f>
        <v>0</v>
      </c>
      <c r="M87" s="32" t="str">
        <f t="shared" si="42"/>
        <v>x</v>
      </c>
      <c r="N87" s="28" t="str">
        <f t="shared" si="43"/>
        <v>(</v>
      </c>
      <c r="O87" s="28" t="str">
        <f t="shared" si="44"/>
        <v>1</v>
      </c>
      <c r="P87" s="28" t="str">
        <f t="shared" si="45"/>
        <v>+</v>
      </c>
      <c r="Q87" s="30">
        <f>IF($D87&lt;=2024,VstupniParametry_SKRYT!$D$6,"")</f>
        <v>0.06</v>
      </c>
      <c r="R87" s="28" t="str">
        <f t="shared" si="46"/>
        <v>)</v>
      </c>
      <c r="S87" s="31">
        <f>IF($D87&lt;=2024,COUNTIFS(Vypocet_SKRYT!AT84:AV84,"&gt;=1"),"")</f>
        <v>0</v>
      </c>
      <c r="T87" s="32" t="str">
        <f t="shared" si="47"/>
        <v>x</v>
      </c>
      <c r="U87" s="28" t="str">
        <f t="shared" si="48"/>
        <v>(</v>
      </c>
      <c r="V87" s="28" t="str">
        <f t="shared" si="49"/>
        <v>1</v>
      </c>
      <c r="W87" s="28" t="str">
        <f t="shared" si="50"/>
        <v>+</v>
      </c>
      <c r="X87" s="30">
        <f>IF($D87&lt;=2025,VstupniParametry_SKRYT!$D$9,"")</f>
        <v>1.7999999999999999E-2</v>
      </c>
      <c r="Y87" s="28" t="str">
        <f t="shared" si="51"/>
        <v>)</v>
      </c>
      <c r="Z87" s="31">
        <f>IF(AND(D87&lt;2025,2025&lt;=Zisk!$D$10),1,IF(D87=2025,0,""))</f>
        <v>1</v>
      </c>
      <c r="AA87" s="32" t="str">
        <f>IF(AND($D87&lt;=2025,Zisk!$D$10&gt;=2026),"x","")</f>
        <v/>
      </c>
      <c r="AB87" s="28" t="str">
        <f>IF(AND($D87&lt;=2026,Zisk!$D$10&gt;=2026),"(","")</f>
        <v/>
      </c>
      <c r="AC87" s="28" t="str">
        <f>IF(AND($D87&lt;=2026,Zisk!$D$10&gt;=2026),"1","")</f>
        <v/>
      </c>
      <c r="AD87" s="28" t="str">
        <f>IF(AND($D87&lt;=2026,Zisk!$D$10&gt;=2026),"+","")</f>
        <v/>
      </c>
      <c r="AE87" s="30" t="str">
        <f>IF(AND($D87&lt;=2026,Zisk!$D$10&gt;=2026),VstupniParametry_SKRYT!$D$10,"")</f>
        <v/>
      </c>
      <c r="AF87" s="28" t="str">
        <f>IF(AND($D87&lt;=2026,Zisk!$D$10&gt;=2026),")","")</f>
        <v/>
      </c>
      <c r="AG87" s="31" t="str">
        <f>IF(AND(D87&lt;2026,2026&lt;=Zisk!$D$10),1,IF(D87=2026,0,""))</f>
        <v/>
      </c>
      <c r="AH87" s="32" t="str">
        <f>IF(AND($D87&lt;=2026,Zisk!$D$10&gt;=2027),"x","")</f>
        <v/>
      </c>
      <c r="AI87" s="28" t="str">
        <f>IF(AND($D87&lt;=2027,Zisk!$D$10&gt;=2027),"(","")</f>
        <v/>
      </c>
      <c r="AJ87" s="28" t="str">
        <f>IF(AND($D87&lt;=2027,Zisk!$D$10&gt;=2027),"1","")</f>
        <v/>
      </c>
      <c r="AK87" s="28" t="str">
        <f>IF(AND($D87&lt;=2027,Zisk!$D$10&gt;=2027),"+","")</f>
        <v/>
      </c>
      <c r="AL87" s="30" t="str">
        <f>IF(AND($D87&lt;=2027,Zisk!$D$10&gt;=2027),VstupniParametry_SKRYT!$D$11,"")</f>
        <v/>
      </c>
      <c r="AM87" s="28" t="str">
        <f>IF(AND($D87&lt;=2027,Zisk!$D$10&gt;=2027),")","")</f>
        <v/>
      </c>
      <c r="AN87" s="31" t="str">
        <f>IF(AND(D87&lt;2027,2027&lt;=Zisk!$D$10),1,IF(D87=2027,0,""))</f>
        <v/>
      </c>
      <c r="AO87" s="32" t="str">
        <f>IF(AND($D87&lt;=2027,Zisk!$D$10&gt;=2028),"x","")</f>
        <v/>
      </c>
      <c r="AP87" s="28" t="str">
        <f>IF(AND($D87&lt;=2028,Zisk!$D$10&gt;=2028),"(","")</f>
        <v/>
      </c>
      <c r="AQ87" s="28" t="str">
        <f>IF(AND($D87&lt;=2028,Zisk!$D$10&gt;=2028),"1","")</f>
        <v/>
      </c>
      <c r="AR87" s="28" t="str">
        <f>IF(AND($D87&lt;=2028,Zisk!$D$10&gt;=2028),"+","")</f>
        <v/>
      </c>
      <c r="AS87" s="30" t="str">
        <f>IF(AND($D87&lt;=2028,Zisk!$D$10&gt;=2028),VstupniParametry_SKRYT!$D$12,"")</f>
        <v/>
      </c>
      <c r="AT87" s="28" t="str">
        <f>IF(AND($D87&lt;=2028,Zisk!$D$10&gt;=2028),")","")</f>
        <v/>
      </c>
      <c r="AU87" s="31" t="str">
        <f>IF(AND(D87&lt;2028,2028&lt;=Zisk!$D$10),1,IF(D87=2028,0,""))</f>
        <v/>
      </c>
      <c r="AV87" s="32" t="str">
        <f>IF(AND($D87&lt;=2028,Zisk!$D$10&gt;=2029),"x","")</f>
        <v/>
      </c>
      <c r="AW87" s="28" t="str">
        <f>IF(AND($D87&lt;=2029,Zisk!$D$10&gt;=2029),"(","")</f>
        <v/>
      </c>
      <c r="AX87" s="28" t="str">
        <f>IF(AND($D87&lt;=2029,Zisk!$D$10&gt;=2029),"1","")</f>
        <v/>
      </c>
      <c r="AY87" s="28" t="str">
        <f>IF(AND($D87&lt;=2029,Zisk!$D$10&gt;=2029),"+","")</f>
        <v/>
      </c>
      <c r="AZ87" s="30" t="str">
        <f>IF(AND($D87&lt;=2029,Zisk!$D$10&gt;=2029),VstupniParametry_SKRYT!$D$13,"")</f>
        <v/>
      </c>
      <c r="BA87" s="28" t="str">
        <f>IF(AND($D87&lt;=2029,Zisk!$D$10&gt;=2029),")","")</f>
        <v/>
      </c>
      <c r="BB87" s="31" t="str">
        <f>IF(AND(D87&lt;2029,2029&lt;=Zisk!$D$10),1,IF(D87=2029,0,""))</f>
        <v/>
      </c>
      <c r="BC87" s="32" t="str">
        <f>IF(AND($D87&lt;=2029,Zisk!$D$10&gt;=2030),"x","")</f>
        <v/>
      </c>
      <c r="BD87" s="28" t="str">
        <f>IF(AND($D87&lt;=2030,Zisk!$D$10&gt;=2030),"(","")</f>
        <v/>
      </c>
      <c r="BE87" s="28" t="str">
        <f>IF(AND($D87&lt;=2030,Zisk!$D$10&gt;=2030),"1","")</f>
        <v/>
      </c>
      <c r="BF87" s="28" t="str">
        <f>IF(AND($D87&lt;=2030,Zisk!$D$10&gt;=2030),"+","")</f>
        <v/>
      </c>
      <c r="BG87" s="30" t="str">
        <f>IF(AND($D87&lt;=2030,Zisk!$D$10&gt;=2030),VstupniParametry_SKRYT!$D$14,"")</f>
        <v/>
      </c>
      <c r="BH87" s="28" t="str">
        <f>IF(AND($D87&lt;=2030,Zisk!$D$10&gt;=2030),")","")</f>
        <v/>
      </c>
      <c r="BI87" s="31" t="str">
        <f>IF(AND(D87&lt;2030,2030&lt;=Zisk!$D$10),1,IF(D87=2030,0,""))</f>
        <v/>
      </c>
      <c r="BJ87" s="33" t="s">
        <v>32</v>
      </c>
      <c r="BK87" s="30">
        <f t="shared" si="64"/>
        <v>1</v>
      </c>
      <c r="BL87" s="28" t="str">
        <f t="shared" si="65"/>
        <v>x</v>
      </c>
      <c r="BM87" s="34">
        <f t="shared" si="66"/>
        <v>1</v>
      </c>
      <c r="BN87" s="30" t="str">
        <f t="shared" si="67"/>
        <v>x</v>
      </c>
      <c r="BO87" s="34">
        <f t="shared" si="52"/>
        <v>1.018</v>
      </c>
      <c r="BP87" s="34" t="str">
        <f t="shared" si="53"/>
        <v/>
      </c>
      <c r="BQ87" s="34" t="str">
        <f t="shared" si="54"/>
        <v/>
      </c>
      <c r="BR87" s="34" t="str">
        <f t="shared" si="55"/>
        <v/>
      </c>
      <c r="BS87" s="34" t="str">
        <f t="shared" si="56"/>
        <v/>
      </c>
      <c r="BT87" s="34" t="str">
        <f t="shared" si="57"/>
        <v/>
      </c>
      <c r="BU87" s="34" t="str">
        <f t="shared" si="58"/>
        <v/>
      </c>
      <c r="BV87" s="34" t="str">
        <f t="shared" si="59"/>
        <v/>
      </c>
      <c r="BW87" s="34" t="str">
        <f t="shared" si="60"/>
        <v/>
      </c>
      <c r="BX87" s="34" t="str">
        <f t="shared" si="61"/>
        <v/>
      </c>
      <c r="BY87" s="34" t="str">
        <f t="shared" si="62"/>
        <v/>
      </c>
      <c r="BZ87" s="33" t="s">
        <v>32</v>
      </c>
      <c r="CA87" s="34">
        <f t="shared" si="63"/>
        <v>1.018</v>
      </c>
      <c r="CB87" s="28"/>
      <c r="CC87" s="29">
        <f>IF(D87&gt;Zisk!$D$10,"",E87*CA87)</f>
        <v>0</v>
      </c>
    </row>
    <row r="88" spans="2:81" x14ac:dyDescent="0.2">
      <c r="B88" s="35" t="str">
        <f>Zisk!B99</f>
        <v/>
      </c>
      <c r="C88" s="35">
        <f>Zisk!C99</f>
        <v>0</v>
      </c>
      <c r="D88" s="35">
        <f>Zisk!E99</f>
        <v>0</v>
      </c>
      <c r="E88" s="36">
        <f>Zisk!D99</f>
        <v>0</v>
      </c>
      <c r="F88" s="36"/>
      <c r="G88" s="35" t="str">
        <f t="shared" si="38"/>
        <v>(</v>
      </c>
      <c r="H88" s="35" t="str">
        <f t="shared" si="39"/>
        <v>1</v>
      </c>
      <c r="I88" s="35" t="str">
        <f t="shared" si="40"/>
        <v>+</v>
      </c>
      <c r="J88" s="37">
        <f>IF($D88&lt;=2021,VstupniParametry_SKRYT!$D$5,"")</f>
        <v>0.02</v>
      </c>
      <c r="K88" s="35" t="str">
        <f t="shared" si="41"/>
        <v>)</v>
      </c>
      <c r="L88" s="38">
        <f>IF($D88&lt;=2021,COUNTIF(Vypocet_SKRYT!T85:AS85,"&gt;=1"),"")</f>
        <v>0</v>
      </c>
      <c r="M88" s="39" t="str">
        <f t="shared" si="42"/>
        <v>x</v>
      </c>
      <c r="N88" s="35" t="str">
        <f t="shared" si="43"/>
        <v>(</v>
      </c>
      <c r="O88" s="35" t="str">
        <f t="shared" si="44"/>
        <v>1</v>
      </c>
      <c r="P88" s="35" t="str">
        <f t="shared" si="45"/>
        <v>+</v>
      </c>
      <c r="Q88" s="37">
        <f>IF($D88&lt;=2024,VstupniParametry_SKRYT!$D$6,"")</f>
        <v>0.06</v>
      </c>
      <c r="R88" s="35" t="str">
        <f t="shared" si="46"/>
        <v>)</v>
      </c>
      <c r="S88" s="38">
        <f>IF($D88&lt;=2024,COUNTIFS(Vypocet_SKRYT!AT85:AV85,"&gt;=1"),"")</f>
        <v>0</v>
      </c>
      <c r="T88" s="39" t="str">
        <f t="shared" si="47"/>
        <v>x</v>
      </c>
      <c r="U88" s="35" t="str">
        <f t="shared" si="48"/>
        <v>(</v>
      </c>
      <c r="V88" s="35" t="str">
        <f t="shared" si="49"/>
        <v>1</v>
      </c>
      <c r="W88" s="35" t="str">
        <f t="shared" si="50"/>
        <v>+</v>
      </c>
      <c r="X88" s="37">
        <f>IF($D88&lt;=2025,VstupniParametry_SKRYT!$D$9,"")</f>
        <v>1.7999999999999999E-2</v>
      </c>
      <c r="Y88" s="35" t="str">
        <f t="shared" si="51"/>
        <v>)</v>
      </c>
      <c r="Z88" s="38">
        <f>IF(AND(D88&lt;2025,2025&lt;=Zisk!$D$10),1,IF(D88=2025,0,""))</f>
        <v>1</v>
      </c>
      <c r="AA88" s="39" t="str">
        <f>IF(AND($D88&lt;=2025,Zisk!$D$10&gt;=2026),"x","")</f>
        <v/>
      </c>
      <c r="AB88" s="35" t="str">
        <f>IF(AND($D88&lt;=2026,Zisk!$D$10&gt;=2026),"(","")</f>
        <v/>
      </c>
      <c r="AC88" s="35" t="str">
        <f>IF(AND($D88&lt;=2026,Zisk!$D$10&gt;=2026),"1","")</f>
        <v/>
      </c>
      <c r="AD88" s="35" t="str">
        <f>IF(AND($D88&lt;=2026,Zisk!$D$10&gt;=2026),"+","")</f>
        <v/>
      </c>
      <c r="AE88" s="37" t="str">
        <f>IF(AND($D88&lt;=2026,Zisk!$D$10&gt;=2026),VstupniParametry_SKRYT!$D$10,"")</f>
        <v/>
      </c>
      <c r="AF88" s="35" t="str">
        <f>IF(AND($D88&lt;=2026,Zisk!$D$10&gt;=2026),")","")</f>
        <v/>
      </c>
      <c r="AG88" s="38" t="str">
        <f>IF(AND(D88&lt;2026,2026&lt;=Zisk!$D$10),1,IF(D88=2026,0,""))</f>
        <v/>
      </c>
      <c r="AH88" s="39" t="str">
        <f>IF(AND($D88&lt;=2026,Zisk!$D$10&gt;=2027),"x","")</f>
        <v/>
      </c>
      <c r="AI88" s="35" t="str">
        <f>IF(AND($D88&lt;=2027,Zisk!$D$10&gt;=2027),"(","")</f>
        <v/>
      </c>
      <c r="AJ88" s="35" t="str">
        <f>IF(AND($D88&lt;=2027,Zisk!$D$10&gt;=2027),"1","")</f>
        <v/>
      </c>
      <c r="AK88" s="35" t="str">
        <f>IF(AND($D88&lt;=2027,Zisk!$D$10&gt;=2027),"+","")</f>
        <v/>
      </c>
      <c r="AL88" s="37" t="str">
        <f>IF(AND($D88&lt;=2027,Zisk!$D$10&gt;=2027),VstupniParametry_SKRYT!$D$11,"")</f>
        <v/>
      </c>
      <c r="AM88" s="35" t="str">
        <f>IF(AND($D88&lt;=2027,Zisk!$D$10&gt;=2027),")","")</f>
        <v/>
      </c>
      <c r="AN88" s="38" t="str">
        <f>IF(AND(D88&lt;2027,2027&lt;=Zisk!$D$10),1,IF(D88=2027,0,""))</f>
        <v/>
      </c>
      <c r="AO88" s="39" t="str">
        <f>IF(AND($D88&lt;=2027,Zisk!$D$10&gt;=2028),"x","")</f>
        <v/>
      </c>
      <c r="AP88" s="35" t="str">
        <f>IF(AND($D88&lt;=2028,Zisk!$D$10&gt;=2028),"(","")</f>
        <v/>
      </c>
      <c r="AQ88" s="35" t="str">
        <f>IF(AND($D88&lt;=2028,Zisk!$D$10&gt;=2028),"1","")</f>
        <v/>
      </c>
      <c r="AR88" s="35" t="str">
        <f>IF(AND($D88&lt;=2028,Zisk!$D$10&gt;=2028),"+","")</f>
        <v/>
      </c>
      <c r="AS88" s="37" t="str">
        <f>IF(AND($D88&lt;=2028,Zisk!$D$10&gt;=2028),VstupniParametry_SKRYT!$D$12,"")</f>
        <v/>
      </c>
      <c r="AT88" s="35" t="str">
        <f>IF(AND($D88&lt;=2028,Zisk!$D$10&gt;=2028),")","")</f>
        <v/>
      </c>
      <c r="AU88" s="38" t="str">
        <f>IF(AND(D88&lt;2028,2028&lt;=Zisk!$D$10),1,IF(D88=2028,0,""))</f>
        <v/>
      </c>
      <c r="AV88" s="39" t="str">
        <f>IF(AND($D88&lt;=2028,Zisk!$D$10&gt;=2029),"x","")</f>
        <v/>
      </c>
      <c r="AW88" s="35" t="str">
        <f>IF(AND($D88&lt;=2029,Zisk!$D$10&gt;=2029),"(","")</f>
        <v/>
      </c>
      <c r="AX88" s="35" t="str">
        <f>IF(AND($D88&lt;=2029,Zisk!$D$10&gt;=2029),"1","")</f>
        <v/>
      </c>
      <c r="AY88" s="35" t="str">
        <f>IF(AND($D88&lt;=2029,Zisk!$D$10&gt;=2029),"+","")</f>
        <v/>
      </c>
      <c r="AZ88" s="37" t="str">
        <f>IF(AND($D88&lt;=2029,Zisk!$D$10&gt;=2029),VstupniParametry_SKRYT!$D$13,"")</f>
        <v/>
      </c>
      <c r="BA88" s="35" t="str">
        <f>IF(AND($D88&lt;=2029,Zisk!$D$10&gt;=2029),")","")</f>
        <v/>
      </c>
      <c r="BB88" s="38" t="str">
        <f>IF(AND(D88&lt;2029,2029&lt;=Zisk!$D$10),1,IF(D88=2029,0,""))</f>
        <v/>
      </c>
      <c r="BC88" s="39" t="str">
        <f>IF(AND($D88&lt;=2029,Zisk!$D$10&gt;=2030),"x","")</f>
        <v/>
      </c>
      <c r="BD88" s="35" t="str">
        <f>IF(AND($D88&lt;=2030,Zisk!$D$10&gt;=2030),"(","")</f>
        <v/>
      </c>
      <c r="BE88" s="35" t="str">
        <f>IF(AND($D88&lt;=2030,Zisk!$D$10&gt;=2030),"1","")</f>
        <v/>
      </c>
      <c r="BF88" s="35" t="str">
        <f>IF(AND($D88&lt;=2030,Zisk!$D$10&gt;=2030),"+","")</f>
        <v/>
      </c>
      <c r="BG88" s="37" t="str">
        <f>IF(AND($D88&lt;=2030,Zisk!$D$10&gt;=2030),VstupniParametry_SKRYT!$D$14,"")</f>
        <v/>
      </c>
      <c r="BH88" s="35" t="str">
        <f>IF(AND($D88&lt;=2030,Zisk!$D$10&gt;=2030),")","")</f>
        <v/>
      </c>
      <c r="BI88" s="38" t="str">
        <f>IF(AND(D88&lt;2030,2030&lt;=Zisk!$D$10),1,IF(D88=2030,0,""))</f>
        <v/>
      </c>
      <c r="BJ88" s="40" t="s">
        <v>32</v>
      </c>
      <c r="BK88" s="37">
        <f t="shared" si="64"/>
        <v>1</v>
      </c>
      <c r="BL88" s="35" t="str">
        <f t="shared" si="65"/>
        <v>x</v>
      </c>
      <c r="BM88" s="41">
        <f t="shared" si="66"/>
        <v>1</v>
      </c>
      <c r="BN88" s="37" t="str">
        <f t="shared" si="67"/>
        <v>x</v>
      </c>
      <c r="BO88" s="41">
        <f t="shared" si="52"/>
        <v>1.018</v>
      </c>
      <c r="BP88" s="41" t="str">
        <f t="shared" si="53"/>
        <v/>
      </c>
      <c r="BQ88" s="41" t="str">
        <f t="shared" si="54"/>
        <v/>
      </c>
      <c r="BR88" s="41" t="str">
        <f t="shared" si="55"/>
        <v/>
      </c>
      <c r="BS88" s="41" t="str">
        <f t="shared" si="56"/>
        <v/>
      </c>
      <c r="BT88" s="41" t="str">
        <f t="shared" si="57"/>
        <v/>
      </c>
      <c r="BU88" s="41" t="str">
        <f t="shared" si="58"/>
        <v/>
      </c>
      <c r="BV88" s="41" t="str">
        <f t="shared" si="59"/>
        <v/>
      </c>
      <c r="BW88" s="41" t="str">
        <f t="shared" si="60"/>
        <v/>
      </c>
      <c r="BX88" s="41" t="str">
        <f t="shared" si="61"/>
        <v/>
      </c>
      <c r="BY88" s="41" t="str">
        <f t="shared" si="62"/>
        <v/>
      </c>
      <c r="BZ88" s="40" t="s">
        <v>32</v>
      </c>
      <c r="CA88" s="41">
        <f t="shared" si="63"/>
        <v>1.018</v>
      </c>
      <c r="CB88" s="35"/>
      <c r="CC88" s="36">
        <f>IF(D88&gt;Zisk!$D$10,"",E88*CA88)</f>
        <v>0</v>
      </c>
    </row>
    <row r="89" spans="2:81" x14ac:dyDescent="0.2">
      <c r="B89" s="28" t="str">
        <f>Zisk!B100</f>
        <v/>
      </c>
      <c r="C89" s="28">
        <f>Zisk!C100</f>
        <v>0</v>
      </c>
      <c r="D89" s="28">
        <f>Zisk!E100</f>
        <v>0</v>
      </c>
      <c r="E89" s="29">
        <f>Zisk!D100</f>
        <v>0</v>
      </c>
      <c r="F89" s="29"/>
      <c r="G89" s="28" t="str">
        <f t="shared" si="38"/>
        <v>(</v>
      </c>
      <c r="H89" s="28" t="str">
        <f t="shared" si="39"/>
        <v>1</v>
      </c>
      <c r="I89" s="28" t="str">
        <f t="shared" si="40"/>
        <v>+</v>
      </c>
      <c r="J89" s="30">
        <f>IF($D89&lt;=2021,VstupniParametry_SKRYT!$D$5,"")</f>
        <v>0.02</v>
      </c>
      <c r="K89" s="28" t="str">
        <f t="shared" si="41"/>
        <v>)</v>
      </c>
      <c r="L89" s="31">
        <f>IF($D89&lt;=2021,COUNTIF(Vypocet_SKRYT!T86:AS86,"&gt;=1"),"")</f>
        <v>0</v>
      </c>
      <c r="M89" s="32" t="str">
        <f t="shared" si="42"/>
        <v>x</v>
      </c>
      <c r="N89" s="28" t="str">
        <f t="shared" si="43"/>
        <v>(</v>
      </c>
      <c r="O89" s="28" t="str">
        <f t="shared" si="44"/>
        <v>1</v>
      </c>
      <c r="P89" s="28" t="str">
        <f t="shared" si="45"/>
        <v>+</v>
      </c>
      <c r="Q89" s="30">
        <f>IF($D89&lt;=2024,VstupniParametry_SKRYT!$D$6,"")</f>
        <v>0.06</v>
      </c>
      <c r="R89" s="28" t="str">
        <f t="shared" si="46"/>
        <v>)</v>
      </c>
      <c r="S89" s="31">
        <f>IF($D89&lt;=2024,COUNTIFS(Vypocet_SKRYT!AT86:AV86,"&gt;=1"),"")</f>
        <v>0</v>
      </c>
      <c r="T89" s="32" t="str">
        <f t="shared" si="47"/>
        <v>x</v>
      </c>
      <c r="U89" s="28" t="str">
        <f t="shared" si="48"/>
        <v>(</v>
      </c>
      <c r="V89" s="28" t="str">
        <f t="shared" si="49"/>
        <v>1</v>
      </c>
      <c r="W89" s="28" t="str">
        <f t="shared" si="50"/>
        <v>+</v>
      </c>
      <c r="X89" s="30">
        <f>IF($D89&lt;=2025,VstupniParametry_SKRYT!$D$9,"")</f>
        <v>1.7999999999999999E-2</v>
      </c>
      <c r="Y89" s="28" t="str">
        <f t="shared" si="51"/>
        <v>)</v>
      </c>
      <c r="Z89" s="31">
        <f>IF(AND(D89&lt;2025,2025&lt;=Zisk!$D$10),1,IF(D89=2025,0,""))</f>
        <v>1</v>
      </c>
      <c r="AA89" s="32" t="str">
        <f>IF(AND($D89&lt;=2025,Zisk!$D$10&gt;=2026),"x","")</f>
        <v/>
      </c>
      <c r="AB89" s="28" t="str">
        <f>IF(AND($D89&lt;=2026,Zisk!$D$10&gt;=2026),"(","")</f>
        <v/>
      </c>
      <c r="AC89" s="28" t="str">
        <f>IF(AND($D89&lt;=2026,Zisk!$D$10&gt;=2026),"1","")</f>
        <v/>
      </c>
      <c r="AD89" s="28" t="str">
        <f>IF(AND($D89&lt;=2026,Zisk!$D$10&gt;=2026),"+","")</f>
        <v/>
      </c>
      <c r="AE89" s="30" t="str">
        <f>IF(AND($D89&lt;=2026,Zisk!$D$10&gt;=2026),VstupniParametry_SKRYT!$D$10,"")</f>
        <v/>
      </c>
      <c r="AF89" s="28" t="str">
        <f>IF(AND($D89&lt;=2026,Zisk!$D$10&gt;=2026),")","")</f>
        <v/>
      </c>
      <c r="AG89" s="31" t="str">
        <f>IF(AND(D89&lt;2026,2026&lt;=Zisk!$D$10),1,IF(D89=2026,0,""))</f>
        <v/>
      </c>
      <c r="AH89" s="32" t="str">
        <f>IF(AND($D89&lt;=2026,Zisk!$D$10&gt;=2027),"x","")</f>
        <v/>
      </c>
      <c r="AI89" s="28" t="str">
        <f>IF(AND($D89&lt;=2027,Zisk!$D$10&gt;=2027),"(","")</f>
        <v/>
      </c>
      <c r="AJ89" s="28" t="str">
        <f>IF(AND($D89&lt;=2027,Zisk!$D$10&gt;=2027),"1","")</f>
        <v/>
      </c>
      <c r="AK89" s="28" t="str">
        <f>IF(AND($D89&lt;=2027,Zisk!$D$10&gt;=2027),"+","")</f>
        <v/>
      </c>
      <c r="AL89" s="30" t="str">
        <f>IF(AND($D89&lt;=2027,Zisk!$D$10&gt;=2027),VstupniParametry_SKRYT!$D$11,"")</f>
        <v/>
      </c>
      <c r="AM89" s="28" t="str">
        <f>IF(AND($D89&lt;=2027,Zisk!$D$10&gt;=2027),")","")</f>
        <v/>
      </c>
      <c r="AN89" s="31" t="str">
        <f>IF(AND(D89&lt;2027,2027&lt;=Zisk!$D$10),1,IF(D89=2027,0,""))</f>
        <v/>
      </c>
      <c r="AO89" s="32" t="str">
        <f>IF(AND($D89&lt;=2027,Zisk!$D$10&gt;=2028),"x","")</f>
        <v/>
      </c>
      <c r="AP89" s="28" t="str">
        <f>IF(AND($D89&lt;=2028,Zisk!$D$10&gt;=2028),"(","")</f>
        <v/>
      </c>
      <c r="AQ89" s="28" t="str">
        <f>IF(AND($D89&lt;=2028,Zisk!$D$10&gt;=2028),"1","")</f>
        <v/>
      </c>
      <c r="AR89" s="28" t="str">
        <f>IF(AND($D89&lt;=2028,Zisk!$D$10&gt;=2028),"+","")</f>
        <v/>
      </c>
      <c r="AS89" s="30" t="str">
        <f>IF(AND($D89&lt;=2028,Zisk!$D$10&gt;=2028),VstupniParametry_SKRYT!$D$12,"")</f>
        <v/>
      </c>
      <c r="AT89" s="28" t="str">
        <f>IF(AND($D89&lt;=2028,Zisk!$D$10&gt;=2028),")","")</f>
        <v/>
      </c>
      <c r="AU89" s="31" t="str">
        <f>IF(AND(D89&lt;2028,2028&lt;=Zisk!$D$10),1,IF(D89=2028,0,""))</f>
        <v/>
      </c>
      <c r="AV89" s="32" t="str">
        <f>IF(AND($D89&lt;=2028,Zisk!$D$10&gt;=2029),"x","")</f>
        <v/>
      </c>
      <c r="AW89" s="28" t="str">
        <f>IF(AND($D89&lt;=2029,Zisk!$D$10&gt;=2029),"(","")</f>
        <v/>
      </c>
      <c r="AX89" s="28" t="str">
        <f>IF(AND($D89&lt;=2029,Zisk!$D$10&gt;=2029),"1","")</f>
        <v/>
      </c>
      <c r="AY89" s="28" t="str">
        <f>IF(AND($D89&lt;=2029,Zisk!$D$10&gt;=2029),"+","")</f>
        <v/>
      </c>
      <c r="AZ89" s="30" t="str">
        <f>IF(AND($D89&lt;=2029,Zisk!$D$10&gt;=2029),VstupniParametry_SKRYT!$D$13,"")</f>
        <v/>
      </c>
      <c r="BA89" s="28" t="str">
        <f>IF(AND($D89&lt;=2029,Zisk!$D$10&gt;=2029),")","")</f>
        <v/>
      </c>
      <c r="BB89" s="31" t="str">
        <f>IF(AND(D89&lt;2029,2029&lt;=Zisk!$D$10),1,IF(D89=2029,0,""))</f>
        <v/>
      </c>
      <c r="BC89" s="32" t="str">
        <f>IF(AND($D89&lt;=2029,Zisk!$D$10&gt;=2030),"x","")</f>
        <v/>
      </c>
      <c r="BD89" s="28" t="str">
        <f>IF(AND($D89&lt;=2030,Zisk!$D$10&gt;=2030),"(","")</f>
        <v/>
      </c>
      <c r="BE89" s="28" t="str">
        <f>IF(AND($D89&lt;=2030,Zisk!$D$10&gt;=2030),"1","")</f>
        <v/>
      </c>
      <c r="BF89" s="28" t="str">
        <f>IF(AND($D89&lt;=2030,Zisk!$D$10&gt;=2030),"+","")</f>
        <v/>
      </c>
      <c r="BG89" s="30" t="str">
        <f>IF(AND($D89&lt;=2030,Zisk!$D$10&gt;=2030),VstupniParametry_SKRYT!$D$14,"")</f>
        <v/>
      </c>
      <c r="BH89" s="28" t="str">
        <f>IF(AND($D89&lt;=2030,Zisk!$D$10&gt;=2030),")","")</f>
        <v/>
      </c>
      <c r="BI89" s="31" t="str">
        <f>IF(AND(D89&lt;2030,2030&lt;=Zisk!$D$10),1,IF(D89=2030,0,""))</f>
        <v/>
      </c>
      <c r="BJ89" s="33" t="s">
        <v>32</v>
      </c>
      <c r="BK89" s="30">
        <f t="shared" si="64"/>
        <v>1</v>
      </c>
      <c r="BL89" s="28" t="str">
        <f t="shared" si="65"/>
        <v>x</v>
      </c>
      <c r="BM89" s="34">
        <f t="shared" si="66"/>
        <v>1</v>
      </c>
      <c r="BN89" s="30" t="str">
        <f t="shared" si="67"/>
        <v>x</v>
      </c>
      <c r="BO89" s="34">
        <f t="shared" si="52"/>
        <v>1.018</v>
      </c>
      <c r="BP89" s="34" t="str">
        <f t="shared" si="53"/>
        <v/>
      </c>
      <c r="BQ89" s="34" t="str">
        <f t="shared" si="54"/>
        <v/>
      </c>
      <c r="BR89" s="34" t="str">
        <f t="shared" si="55"/>
        <v/>
      </c>
      <c r="BS89" s="34" t="str">
        <f t="shared" si="56"/>
        <v/>
      </c>
      <c r="BT89" s="34" t="str">
        <f t="shared" si="57"/>
        <v/>
      </c>
      <c r="BU89" s="34" t="str">
        <f t="shared" si="58"/>
        <v/>
      </c>
      <c r="BV89" s="34" t="str">
        <f t="shared" si="59"/>
        <v/>
      </c>
      <c r="BW89" s="34" t="str">
        <f t="shared" si="60"/>
        <v/>
      </c>
      <c r="BX89" s="34" t="str">
        <f t="shared" si="61"/>
        <v/>
      </c>
      <c r="BY89" s="34" t="str">
        <f t="shared" si="62"/>
        <v/>
      </c>
      <c r="BZ89" s="33" t="s">
        <v>32</v>
      </c>
      <c r="CA89" s="34">
        <f t="shared" si="63"/>
        <v>1.018</v>
      </c>
      <c r="CB89" s="28"/>
      <c r="CC89" s="29">
        <f>IF(D89&gt;Zisk!$D$10,"",E89*CA89)</f>
        <v>0</v>
      </c>
    </row>
    <row r="90" spans="2:81" x14ac:dyDescent="0.2">
      <c r="B90" s="35" t="str">
        <f>Zisk!B101</f>
        <v/>
      </c>
      <c r="C90" s="35">
        <f>Zisk!C101</f>
        <v>0</v>
      </c>
      <c r="D90" s="35">
        <f>Zisk!E101</f>
        <v>0</v>
      </c>
      <c r="E90" s="36">
        <f>Zisk!D101</f>
        <v>0</v>
      </c>
      <c r="F90" s="36"/>
      <c r="G90" s="35" t="str">
        <f t="shared" si="38"/>
        <v>(</v>
      </c>
      <c r="H90" s="35" t="str">
        <f t="shared" si="39"/>
        <v>1</v>
      </c>
      <c r="I90" s="35" t="str">
        <f t="shared" si="40"/>
        <v>+</v>
      </c>
      <c r="J90" s="37">
        <f>IF($D90&lt;=2021,VstupniParametry_SKRYT!$D$5,"")</f>
        <v>0.02</v>
      </c>
      <c r="K90" s="35" t="str">
        <f t="shared" si="41"/>
        <v>)</v>
      </c>
      <c r="L90" s="38">
        <f>IF($D90&lt;=2021,COUNTIF(Vypocet_SKRYT!T87:AS87,"&gt;=1"),"")</f>
        <v>0</v>
      </c>
      <c r="M90" s="39" t="str">
        <f t="shared" si="42"/>
        <v>x</v>
      </c>
      <c r="N90" s="35" t="str">
        <f t="shared" si="43"/>
        <v>(</v>
      </c>
      <c r="O90" s="35" t="str">
        <f t="shared" si="44"/>
        <v>1</v>
      </c>
      <c r="P90" s="35" t="str">
        <f t="shared" si="45"/>
        <v>+</v>
      </c>
      <c r="Q90" s="37">
        <f>IF($D90&lt;=2024,VstupniParametry_SKRYT!$D$6,"")</f>
        <v>0.06</v>
      </c>
      <c r="R90" s="35" t="str">
        <f t="shared" si="46"/>
        <v>)</v>
      </c>
      <c r="S90" s="38">
        <f>IF($D90&lt;=2024,COUNTIFS(Vypocet_SKRYT!AT87:AV87,"&gt;=1"),"")</f>
        <v>0</v>
      </c>
      <c r="T90" s="39" t="str">
        <f t="shared" si="47"/>
        <v>x</v>
      </c>
      <c r="U90" s="35" t="str">
        <f t="shared" si="48"/>
        <v>(</v>
      </c>
      <c r="V90" s="35" t="str">
        <f t="shared" si="49"/>
        <v>1</v>
      </c>
      <c r="W90" s="35" t="str">
        <f t="shared" si="50"/>
        <v>+</v>
      </c>
      <c r="X90" s="37">
        <f>IF($D90&lt;=2025,VstupniParametry_SKRYT!$D$9,"")</f>
        <v>1.7999999999999999E-2</v>
      </c>
      <c r="Y90" s="35" t="str">
        <f t="shared" si="51"/>
        <v>)</v>
      </c>
      <c r="Z90" s="38">
        <f>IF(AND(D90&lt;2025,2025&lt;=Zisk!$D$10),1,IF(D90=2025,0,""))</f>
        <v>1</v>
      </c>
      <c r="AA90" s="39" t="str">
        <f>IF(AND($D90&lt;=2025,Zisk!$D$10&gt;=2026),"x","")</f>
        <v/>
      </c>
      <c r="AB90" s="35" t="str">
        <f>IF(AND($D90&lt;=2026,Zisk!$D$10&gt;=2026),"(","")</f>
        <v/>
      </c>
      <c r="AC90" s="35" t="str">
        <f>IF(AND($D90&lt;=2026,Zisk!$D$10&gt;=2026),"1","")</f>
        <v/>
      </c>
      <c r="AD90" s="35" t="str">
        <f>IF(AND($D90&lt;=2026,Zisk!$D$10&gt;=2026),"+","")</f>
        <v/>
      </c>
      <c r="AE90" s="37" t="str">
        <f>IF(AND($D90&lt;=2026,Zisk!$D$10&gt;=2026),VstupniParametry_SKRYT!$D$10,"")</f>
        <v/>
      </c>
      <c r="AF90" s="35" t="str">
        <f>IF(AND($D90&lt;=2026,Zisk!$D$10&gt;=2026),")","")</f>
        <v/>
      </c>
      <c r="AG90" s="38" t="str">
        <f>IF(AND(D90&lt;2026,2026&lt;=Zisk!$D$10),1,IF(D90=2026,0,""))</f>
        <v/>
      </c>
      <c r="AH90" s="39" t="str">
        <f>IF(AND($D90&lt;=2026,Zisk!$D$10&gt;=2027),"x","")</f>
        <v/>
      </c>
      <c r="AI90" s="35" t="str">
        <f>IF(AND($D90&lt;=2027,Zisk!$D$10&gt;=2027),"(","")</f>
        <v/>
      </c>
      <c r="AJ90" s="35" t="str">
        <f>IF(AND($D90&lt;=2027,Zisk!$D$10&gt;=2027),"1","")</f>
        <v/>
      </c>
      <c r="AK90" s="35" t="str">
        <f>IF(AND($D90&lt;=2027,Zisk!$D$10&gt;=2027),"+","")</f>
        <v/>
      </c>
      <c r="AL90" s="37" t="str">
        <f>IF(AND($D90&lt;=2027,Zisk!$D$10&gt;=2027),VstupniParametry_SKRYT!$D$11,"")</f>
        <v/>
      </c>
      <c r="AM90" s="35" t="str">
        <f>IF(AND($D90&lt;=2027,Zisk!$D$10&gt;=2027),")","")</f>
        <v/>
      </c>
      <c r="AN90" s="38" t="str">
        <f>IF(AND(D90&lt;2027,2027&lt;=Zisk!$D$10),1,IF(D90=2027,0,""))</f>
        <v/>
      </c>
      <c r="AO90" s="39" t="str">
        <f>IF(AND($D90&lt;=2027,Zisk!$D$10&gt;=2028),"x","")</f>
        <v/>
      </c>
      <c r="AP90" s="35" t="str">
        <f>IF(AND($D90&lt;=2028,Zisk!$D$10&gt;=2028),"(","")</f>
        <v/>
      </c>
      <c r="AQ90" s="35" t="str">
        <f>IF(AND($D90&lt;=2028,Zisk!$D$10&gt;=2028),"1","")</f>
        <v/>
      </c>
      <c r="AR90" s="35" t="str">
        <f>IF(AND($D90&lt;=2028,Zisk!$D$10&gt;=2028),"+","")</f>
        <v/>
      </c>
      <c r="AS90" s="37" t="str">
        <f>IF(AND($D90&lt;=2028,Zisk!$D$10&gt;=2028),VstupniParametry_SKRYT!$D$12,"")</f>
        <v/>
      </c>
      <c r="AT90" s="35" t="str">
        <f>IF(AND($D90&lt;=2028,Zisk!$D$10&gt;=2028),")","")</f>
        <v/>
      </c>
      <c r="AU90" s="38" t="str">
        <f>IF(AND(D90&lt;2028,2028&lt;=Zisk!$D$10),1,IF(D90=2028,0,""))</f>
        <v/>
      </c>
      <c r="AV90" s="39" t="str">
        <f>IF(AND($D90&lt;=2028,Zisk!$D$10&gt;=2029),"x","")</f>
        <v/>
      </c>
      <c r="AW90" s="35" t="str">
        <f>IF(AND($D90&lt;=2029,Zisk!$D$10&gt;=2029),"(","")</f>
        <v/>
      </c>
      <c r="AX90" s="35" t="str">
        <f>IF(AND($D90&lt;=2029,Zisk!$D$10&gt;=2029),"1","")</f>
        <v/>
      </c>
      <c r="AY90" s="35" t="str">
        <f>IF(AND($D90&lt;=2029,Zisk!$D$10&gt;=2029),"+","")</f>
        <v/>
      </c>
      <c r="AZ90" s="37" t="str">
        <f>IF(AND($D90&lt;=2029,Zisk!$D$10&gt;=2029),VstupniParametry_SKRYT!$D$13,"")</f>
        <v/>
      </c>
      <c r="BA90" s="35" t="str">
        <f>IF(AND($D90&lt;=2029,Zisk!$D$10&gt;=2029),")","")</f>
        <v/>
      </c>
      <c r="BB90" s="38" t="str">
        <f>IF(AND(D90&lt;2029,2029&lt;=Zisk!$D$10),1,IF(D90=2029,0,""))</f>
        <v/>
      </c>
      <c r="BC90" s="39" t="str">
        <f>IF(AND($D90&lt;=2029,Zisk!$D$10&gt;=2030),"x","")</f>
        <v/>
      </c>
      <c r="BD90" s="35" t="str">
        <f>IF(AND($D90&lt;=2030,Zisk!$D$10&gt;=2030),"(","")</f>
        <v/>
      </c>
      <c r="BE90" s="35" t="str">
        <f>IF(AND($D90&lt;=2030,Zisk!$D$10&gt;=2030),"1","")</f>
        <v/>
      </c>
      <c r="BF90" s="35" t="str">
        <f>IF(AND($D90&lt;=2030,Zisk!$D$10&gt;=2030),"+","")</f>
        <v/>
      </c>
      <c r="BG90" s="37" t="str">
        <f>IF(AND($D90&lt;=2030,Zisk!$D$10&gt;=2030),VstupniParametry_SKRYT!$D$14,"")</f>
        <v/>
      </c>
      <c r="BH90" s="35" t="str">
        <f>IF(AND($D90&lt;=2030,Zisk!$D$10&gt;=2030),")","")</f>
        <v/>
      </c>
      <c r="BI90" s="38" t="str">
        <f>IF(AND(D90&lt;2030,2030&lt;=Zisk!$D$10),1,IF(D90=2030,0,""))</f>
        <v/>
      </c>
      <c r="BJ90" s="40" t="s">
        <v>32</v>
      </c>
      <c r="BK90" s="37">
        <f t="shared" si="64"/>
        <v>1</v>
      </c>
      <c r="BL90" s="35" t="str">
        <f t="shared" si="65"/>
        <v>x</v>
      </c>
      <c r="BM90" s="41">
        <f t="shared" si="66"/>
        <v>1</v>
      </c>
      <c r="BN90" s="37" t="str">
        <f t="shared" si="67"/>
        <v>x</v>
      </c>
      <c r="BO90" s="41">
        <f t="shared" si="52"/>
        <v>1.018</v>
      </c>
      <c r="BP90" s="41" t="str">
        <f t="shared" si="53"/>
        <v/>
      </c>
      <c r="BQ90" s="41" t="str">
        <f t="shared" si="54"/>
        <v/>
      </c>
      <c r="BR90" s="41" t="str">
        <f t="shared" si="55"/>
        <v/>
      </c>
      <c r="BS90" s="41" t="str">
        <f t="shared" si="56"/>
        <v/>
      </c>
      <c r="BT90" s="41" t="str">
        <f t="shared" si="57"/>
        <v/>
      </c>
      <c r="BU90" s="41" t="str">
        <f t="shared" si="58"/>
        <v/>
      </c>
      <c r="BV90" s="41" t="str">
        <f t="shared" si="59"/>
        <v/>
      </c>
      <c r="BW90" s="41" t="str">
        <f t="shared" si="60"/>
        <v/>
      </c>
      <c r="BX90" s="41" t="str">
        <f t="shared" si="61"/>
        <v/>
      </c>
      <c r="BY90" s="41" t="str">
        <f t="shared" si="62"/>
        <v/>
      </c>
      <c r="BZ90" s="40" t="s">
        <v>32</v>
      </c>
      <c r="CA90" s="41">
        <f t="shared" si="63"/>
        <v>1.018</v>
      </c>
      <c r="CB90" s="35"/>
      <c r="CC90" s="36">
        <f>IF(D90&gt;Zisk!$D$10,"",E90*CA90)</f>
        <v>0</v>
      </c>
    </row>
    <row r="91" spans="2:81" x14ac:dyDescent="0.2">
      <c r="B91" s="28" t="str">
        <f>Zisk!B102</f>
        <v/>
      </c>
      <c r="C91" s="28">
        <f>Zisk!C102</f>
        <v>0</v>
      </c>
      <c r="D91" s="28">
        <f>Zisk!E102</f>
        <v>0</v>
      </c>
      <c r="E91" s="29">
        <f>Zisk!D102</f>
        <v>0</v>
      </c>
      <c r="F91" s="29"/>
      <c r="G91" s="28" t="str">
        <f t="shared" si="38"/>
        <v>(</v>
      </c>
      <c r="H91" s="28" t="str">
        <f t="shared" si="39"/>
        <v>1</v>
      </c>
      <c r="I91" s="28" t="str">
        <f t="shared" si="40"/>
        <v>+</v>
      </c>
      <c r="J91" s="30">
        <f>IF($D91&lt;=2021,VstupniParametry_SKRYT!$D$5,"")</f>
        <v>0.02</v>
      </c>
      <c r="K91" s="28" t="str">
        <f t="shared" si="41"/>
        <v>)</v>
      </c>
      <c r="L91" s="31">
        <f>IF($D91&lt;=2021,COUNTIF(Vypocet_SKRYT!T88:AS88,"&gt;=1"),"")</f>
        <v>0</v>
      </c>
      <c r="M91" s="32" t="str">
        <f t="shared" si="42"/>
        <v>x</v>
      </c>
      <c r="N91" s="28" t="str">
        <f t="shared" si="43"/>
        <v>(</v>
      </c>
      <c r="O91" s="28" t="str">
        <f t="shared" si="44"/>
        <v>1</v>
      </c>
      <c r="P91" s="28" t="str">
        <f t="shared" si="45"/>
        <v>+</v>
      </c>
      <c r="Q91" s="30">
        <f>IF($D91&lt;=2024,VstupniParametry_SKRYT!$D$6,"")</f>
        <v>0.06</v>
      </c>
      <c r="R91" s="28" t="str">
        <f t="shared" si="46"/>
        <v>)</v>
      </c>
      <c r="S91" s="31">
        <f>IF($D91&lt;=2024,COUNTIFS(Vypocet_SKRYT!AT88:AV88,"&gt;=1"),"")</f>
        <v>0</v>
      </c>
      <c r="T91" s="32" t="str">
        <f t="shared" si="47"/>
        <v>x</v>
      </c>
      <c r="U91" s="28" t="str">
        <f t="shared" si="48"/>
        <v>(</v>
      </c>
      <c r="V91" s="28" t="str">
        <f t="shared" si="49"/>
        <v>1</v>
      </c>
      <c r="W91" s="28" t="str">
        <f t="shared" si="50"/>
        <v>+</v>
      </c>
      <c r="X91" s="30">
        <f>IF($D91&lt;=2025,VstupniParametry_SKRYT!$D$9,"")</f>
        <v>1.7999999999999999E-2</v>
      </c>
      <c r="Y91" s="28" t="str">
        <f t="shared" si="51"/>
        <v>)</v>
      </c>
      <c r="Z91" s="31">
        <f>IF(AND(D91&lt;2025,2025&lt;=Zisk!$D$10),1,IF(D91=2025,0,""))</f>
        <v>1</v>
      </c>
      <c r="AA91" s="32" t="str">
        <f>IF(AND($D91&lt;=2025,Zisk!$D$10&gt;=2026),"x","")</f>
        <v/>
      </c>
      <c r="AB91" s="28" t="str">
        <f>IF(AND($D91&lt;=2026,Zisk!$D$10&gt;=2026),"(","")</f>
        <v/>
      </c>
      <c r="AC91" s="28" t="str">
        <f>IF(AND($D91&lt;=2026,Zisk!$D$10&gt;=2026),"1","")</f>
        <v/>
      </c>
      <c r="AD91" s="28" t="str">
        <f>IF(AND($D91&lt;=2026,Zisk!$D$10&gt;=2026),"+","")</f>
        <v/>
      </c>
      <c r="AE91" s="30" t="str">
        <f>IF(AND($D91&lt;=2026,Zisk!$D$10&gt;=2026),VstupniParametry_SKRYT!$D$10,"")</f>
        <v/>
      </c>
      <c r="AF91" s="28" t="str">
        <f>IF(AND($D91&lt;=2026,Zisk!$D$10&gt;=2026),")","")</f>
        <v/>
      </c>
      <c r="AG91" s="31" t="str">
        <f>IF(AND(D91&lt;2026,2026&lt;=Zisk!$D$10),1,IF(D91=2026,0,""))</f>
        <v/>
      </c>
      <c r="AH91" s="32" t="str">
        <f>IF(AND($D91&lt;=2026,Zisk!$D$10&gt;=2027),"x","")</f>
        <v/>
      </c>
      <c r="AI91" s="28" t="str">
        <f>IF(AND($D91&lt;=2027,Zisk!$D$10&gt;=2027),"(","")</f>
        <v/>
      </c>
      <c r="AJ91" s="28" t="str">
        <f>IF(AND($D91&lt;=2027,Zisk!$D$10&gt;=2027),"1","")</f>
        <v/>
      </c>
      <c r="AK91" s="28" t="str">
        <f>IF(AND($D91&lt;=2027,Zisk!$D$10&gt;=2027),"+","")</f>
        <v/>
      </c>
      <c r="AL91" s="30" t="str">
        <f>IF(AND($D91&lt;=2027,Zisk!$D$10&gt;=2027),VstupniParametry_SKRYT!$D$11,"")</f>
        <v/>
      </c>
      <c r="AM91" s="28" t="str">
        <f>IF(AND($D91&lt;=2027,Zisk!$D$10&gt;=2027),")","")</f>
        <v/>
      </c>
      <c r="AN91" s="31" t="str">
        <f>IF(AND(D91&lt;2027,2027&lt;=Zisk!$D$10),1,IF(D91=2027,0,""))</f>
        <v/>
      </c>
      <c r="AO91" s="32" t="str">
        <f>IF(AND($D91&lt;=2027,Zisk!$D$10&gt;=2028),"x","")</f>
        <v/>
      </c>
      <c r="AP91" s="28" t="str">
        <f>IF(AND($D91&lt;=2028,Zisk!$D$10&gt;=2028),"(","")</f>
        <v/>
      </c>
      <c r="AQ91" s="28" t="str">
        <f>IF(AND($D91&lt;=2028,Zisk!$D$10&gt;=2028),"1","")</f>
        <v/>
      </c>
      <c r="AR91" s="28" t="str">
        <f>IF(AND($D91&lt;=2028,Zisk!$D$10&gt;=2028),"+","")</f>
        <v/>
      </c>
      <c r="AS91" s="30" t="str">
        <f>IF(AND($D91&lt;=2028,Zisk!$D$10&gt;=2028),VstupniParametry_SKRYT!$D$12,"")</f>
        <v/>
      </c>
      <c r="AT91" s="28" t="str">
        <f>IF(AND($D91&lt;=2028,Zisk!$D$10&gt;=2028),")","")</f>
        <v/>
      </c>
      <c r="AU91" s="31" t="str">
        <f>IF(AND(D91&lt;2028,2028&lt;=Zisk!$D$10),1,IF(D91=2028,0,""))</f>
        <v/>
      </c>
      <c r="AV91" s="32" t="str">
        <f>IF(AND($D91&lt;=2028,Zisk!$D$10&gt;=2029),"x","")</f>
        <v/>
      </c>
      <c r="AW91" s="28" t="str">
        <f>IF(AND($D91&lt;=2029,Zisk!$D$10&gt;=2029),"(","")</f>
        <v/>
      </c>
      <c r="AX91" s="28" t="str">
        <f>IF(AND($D91&lt;=2029,Zisk!$D$10&gt;=2029),"1","")</f>
        <v/>
      </c>
      <c r="AY91" s="28" t="str">
        <f>IF(AND($D91&lt;=2029,Zisk!$D$10&gt;=2029),"+","")</f>
        <v/>
      </c>
      <c r="AZ91" s="30" t="str">
        <f>IF(AND($D91&lt;=2029,Zisk!$D$10&gt;=2029),VstupniParametry_SKRYT!$D$13,"")</f>
        <v/>
      </c>
      <c r="BA91" s="28" t="str">
        <f>IF(AND($D91&lt;=2029,Zisk!$D$10&gt;=2029),")","")</f>
        <v/>
      </c>
      <c r="BB91" s="31" t="str">
        <f>IF(AND(D91&lt;2029,2029&lt;=Zisk!$D$10),1,IF(D91=2029,0,""))</f>
        <v/>
      </c>
      <c r="BC91" s="32" t="str">
        <f>IF(AND($D91&lt;=2029,Zisk!$D$10&gt;=2030),"x","")</f>
        <v/>
      </c>
      <c r="BD91" s="28" t="str">
        <f>IF(AND($D91&lt;=2030,Zisk!$D$10&gt;=2030),"(","")</f>
        <v/>
      </c>
      <c r="BE91" s="28" t="str">
        <f>IF(AND($D91&lt;=2030,Zisk!$D$10&gt;=2030),"1","")</f>
        <v/>
      </c>
      <c r="BF91" s="28" t="str">
        <f>IF(AND($D91&lt;=2030,Zisk!$D$10&gt;=2030),"+","")</f>
        <v/>
      </c>
      <c r="BG91" s="30" t="str">
        <f>IF(AND($D91&lt;=2030,Zisk!$D$10&gt;=2030),VstupniParametry_SKRYT!$D$14,"")</f>
        <v/>
      </c>
      <c r="BH91" s="28" t="str">
        <f>IF(AND($D91&lt;=2030,Zisk!$D$10&gt;=2030),")","")</f>
        <v/>
      </c>
      <c r="BI91" s="31" t="str">
        <f>IF(AND(D91&lt;2030,2030&lt;=Zisk!$D$10),1,IF(D91=2030,0,""))</f>
        <v/>
      </c>
      <c r="BJ91" s="33" t="s">
        <v>32</v>
      </c>
      <c r="BK91" s="30">
        <f t="shared" si="64"/>
        <v>1</v>
      </c>
      <c r="BL91" s="28" t="str">
        <f t="shared" si="65"/>
        <v>x</v>
      </c>
      <c r="BM91" s="34">
        <f t="shared" si="66"/>
        <v>1</v>
      </c>
      <c r="BN91" s="30" t="str">
        <f t="shared" si="67"/>
        <v>x</v>
      </c>
      <c r="BO91" s="34">
        <f t="shared" si="52"/>
        <v>1.018</v>
      </c>
      <c r="BP91" s="34" t="str">
        <f t="shared" si="53"/>
        <v/>
      </c>
      <c r="BQ91" s="34" t="str">
        <f t="shared" si="54"/>
        <v/>
      </c>
      <c r="BR91" s="34" t="str">
        <f t="shared" si="55"/>
        <v/>
      </c>
      <c r="BS91" s="34" t="str">
        <f t="shared" si="56"/>
        <v/>
      </c>
      <c r="BT91" s="34" t="str">
        <f t="shared" si="57"/>
        <v/>
      </c>
      <c r="BU91" s="34" t="str">
        <f t="shared" si="58"/>
        <v/>
      </c>
      <c r="BV91" s="34" t="str">
        <f t="shared" si="59"/>
        <v/>
      </c>
      <c r="BW91" s="34" t="str">
        <f t="shared" si="60"/>
        <v/>
      </c>
      <c r="BX91" s="34" t="str">
        <f t="shared" si="61"/>
        <v/>
      </c>
      <c r="BY91" s="34" t="str">
        <f t="shared" si="62"/>
        <v/>
      </c>
      <c r="BZ91" s="33" t="s">
        <v>32</v>
      </c>
      <c r="CA91" s="34">
        <f t="shared" si="63"/>
        <v>1.018</v>
      </c>
      <c r="CB91" s="28"/>
      <c r="CC91" s="29">
        <f>IF(D91&gt;Zisk!$D$10,"",E91*CA91)</f>
        <v>0</v>
      </c>
    </row>
    <row r="92" spans="2:81" x14ac:dyDescent="0.2">
      <c r="B92" s="35" t="str">
        <f>Zisk!B103</f>
        <v/>
      </c>
      <c r="C92" s="35">
        <f>Zisk!C103</f>
        <v>0</v>
      </c>
      <c r="D92" s="35">
        <f>Zisk!E103</f>
        <v>0</v>
      </c>
      <c r="E92" s="36">
        <f>Zisk!D103</f>
        <v>0</v>
      </c>
      <c r="F92" s="36"/>
      <c r="G92" s="35" t="str">
        <f t="shared" si="38"/>
        <v>(</v>
      </c>
      <c r="H92" s="35" t="str">
        <f t="shared" si="39"/>
        <v>1</v>
      </c>
      <c r="I92" s="35" t="str">
        <f t="shared" si="40"/>
        <v>+</v>
      </c>
      <c r="J92" s="37">
        <f>IF($D92&lt;=2021,VstupniParametry_SKRYT!$D$5,"")</f>
        <v>0.02</v>
      </c>
      <c r="K92" s="35" t="str">
        <f t="shared" si="41"/>
        <v>)</v>
      </c>
      <c r="L92" s="38">
        <f>IF($D92&lt;=2021,COUNTIF(Vypocet_SKRYT!T89:AS89,"&gt;=1"),"")</f>
        <v>0</v>
      </c>
      <c r="M92" s="39" t="str">
        <f t="shared" si="42"/>
        <v>x</v>
      </c>
      <c r="N92" s="35" t="str">
        <f t="shared" si="43"/>
        <v>(</v>
      </c>
      <c r="O92" s="35" t="str">
        <f t="shared" si="44"/>
        <v>1</v>
      </c>
      <c r="P92" s="35" t="str">
        <f t="shared" si="45"/>
        <v>+</v>
      </c>
      <c r="Q92" s="37">
        <f>IF($D92&lt;=2024,VstupniParametry_SKRYT!$D$6,"")</f>
        <v>0.06</v>
      </c>
      <c r="R92" s="35" t="str">
        <f t="shared" si="46"/>
        <v>)</v>
      </c>
      <c r="S92" s="38">
        <f>IF($D92&lt;=2024,COUNTIFS(Vypocet_SKRYT!AT89:AV89,"&gt;=1"),"")</f>
        <v>0</v>
      </c>
      <c r="T92" s="39" t="str">
        <f t="shared" si="47"/>
        <v>x</v>
      </c>
      <c r="U92" s="35" t="str">
        <f t="shared" si="48"/>
        <v>(</v>
      </c>
      <c r="V92" s="35" t="str">
        <f t="shared" si="49"/>
        <v>1</v>
      </c>
      <c r="W92" s="35" t="str">
        <f t="shared" si="50"/>
        <v>+</v>
      </c>
      <c r="X92" s="37">
        <f>IF($D92&lt;=2025,VstupniParametry_SKRYT!$D$9,"")</f>
        <v>1.7999999999999999E-2</v>
      </c>
      <c r="Y92" s="35" t="str">
        <f t="shared" si="51"/>
        <v>)</v>
      </c>
      <c r="Z92" s="38">
        <f>IF(AND(D92&lt;2025,2025&lt;=Zisk!$D$10),1,IF(D92=2025,0,""))</f>
        <v>1</v>
      </c>
      <c r="AA92" s="39" t="str">
        <f>IF(AND($D92&lt;=2025,Zisk!$D$10&gt;=2026),"x","")</f>
        <v/>
      </c>
      <c r="AB92" s="35" t="str">
        <f>IF(AND($D92&lt;=2026,Zisk!$D$10&gt;=2026),"(","")</f>
        <v/>
      </c>
      <c r="AC92" s="35" t="str">
        <f>IF(AND($D92&lt;=2026,Zisk!$D$10&gt;=2026),"1","")</f>
        <v/>
      </c>
      <c r="AD92" s="35" t="str">
        <f>IF(AND($D92&lt;=2026,Zisk!$D$10&gt;=2026),"+","")</f>
        <v/>
      </c>
      <c r="AE92" s="37" t="str">
        <f>IF(AND($D92&lt;=2026,Zisk!$D$10&gt;=2026),VstupniParametry_SKRYT!$D$10,"")</f>
        <v/>
      </c>
      <c r="AF92" s="35" t="str">
        <f>IF(AND($D92&lt;=2026,Zisk!$D$10&gt;=2026),")","")</f>
        <v/>
      </c>
      <c r="AG92" s="38" t="str">
        <f>IF(AND(D92&lt;2026,2026&lt;=Zisk!$D$10),1,IF(D92=2026,0,""))</f>
        <v/>
      </c>
      <c r="AH92" s="39" t="str">
        <f>IF(AND($D92&lt;=2026,Zisk!$D$10&gt;=2027),"x","")</f>
        <v/>
      </c>
      <c r="AI92" s="35" t="str">
        <f>IF(AND($D92&lt;=2027,Zisk!$D$10&gt;=2027),"(","")</f>
        <v/>
      </c>
      <c r="AJ92" s="35" t="str">
        <f>IF(AND($D92&lt;=2027,Zisk!$D$10&gt;=2027),"1","")</f>
        <v/>
      </c>
      <c r="AK92" s="35" t="str">
        <f>IF(AND($D92&lt;=2027,Zisk!$D$10&gt;=2027),"+","")</f>
        <v/>
      </c>
      <c r="AL92" s="37" t="str">
        <f>IF(AND($D92&lt;=2027,Zisk!$D$10&gt;=2027),VstupniParametry_SKRYT!$D$11,"")</f>
        <v/>
      </c>
      <c r="AM92" s="35" t="str">
        <f>IF(AND($D92&lt;=2027,Zisk!$D$10&gt;=2027),")","")</f>
        <v/>
      </c>
      <c r="AN92" s="38" t="str">
        <f>IF(AND(D92&lt;2027,2027&lt;=Zisk!$D$10),1,IF(D92=2027,0,""))</f>
        <v/>
      </c>
      <c r="AO92" s="39" t="str">
        <f>IF(AND($D92&lt;=2027,Zisk!$D$10&gt;=2028),"x","")</f>
        <v/>
      </c>
      <c r="AP92" s="35" t="str">
        <f>IF(AND($D92&lt;=2028,Zisk!$D$10&gt;=2028),"(","")</f>
        <v/>
      </c>
      <c r="AQ92" s="35" t="str">
        <f>IF(AND($D92&lt;=2028,Zisk!$D$10&gt;=2028),"1","")</f>
        <v/>
      </c>
      <c r="AR92" s="35" t="str">
        <f>IF(AND($D92&lt;=2028,Zisk!$D$10&gt;=2028),"+","")</f>
        <v/>
      </c>
      <c r="AS92" s="37" t="str">
        <f>IF(AND($D92&lt;=2028,Zisk!$D$10&gt;=2028),VstupniParametry_SKRYT!$D$12,"")</f>
        <v/>
      </c>
      <c r="AT92" s="35" t="str">
        <f>IF(AND($D92&lt;=2028,Zisk!$D$10&gt;=2028),")","")</f>
        <v/>
      </c>
      <c r="AU92" s="38" t="str">
        <f>IF(AND(D92&lt;2028,2028&lt;=Zisk!$D$10),1,IF(D92=2028,0,""))</f>
        <v/>
      </c>
      <c r="AV92" s="39" t="str">
        <f>IF(AND($D92&lt;=2028,Zisk!$D$10&gt;=2029),"x","")</f>
        <v/>
      </c>
      <c r="AW92" s="35" t="str">
        <f>IF(AND($D92&lt;=2029,Zisk!$D$10&gt;=2029),"(","")</f>
        <v/>
      </c>
      <c r="AX92" s="35" t="str">
        <f>IF(AND($D92&lt;=2029,Zisk!$D$10&gt;=2029),"1","")</f>
        <v/>
      </c>
      <c r="AY92" s="35" t="str">
        <f>IF(AND($D92&lt;=2029,Zisk!$D$10&gt;=2029),"+","")</f>
        <v/>
      </c>
      <c r="AZ92" s="37" t="str">
        <f>IF(AND($D92&lt;=2029,Zisk!$D$10&gt;=2029),VstupniParametry_SKRYT!$D$13,"")</f>
        <v/>
      </c>
      <c r="BA92" s="35" t="str">
        <f>IF(AND($D92&lt;=2029,Zisk!$D$10&gt;=2029),")","")</f>
        <v/>
      </c>
      <c r="BB92" s="38" t="str">
        <f>IF(AND(D92&lt;2029,2029&lt;=Zisk!$D$10),1,IF(D92=2029,0,""))</f>
        <v/>
      </c>
      <c r="BC92" s="39" t="str">
        <f>IF(AND($D92&lt;=2029,Zisk!$D$10&gt;=2030),"x","")</f>
        <v/>
      </c>
      <c r="BD92" s="35" t="str">
        <f>IF(AND($D92&lt;=2030,Zisk!$D$10&gt;=2030),"(","")</f>
        <v/>
      </c>
      <c r="BE92" s="35" t="str">
        <f>IF(AND($D92&lt;=2030,Zisk!$D$10&gt;=2030),"1","")</f>
        <v/>
      </c>
      <c r="BF92" s="35" t="str">
        <f>IF(AND($D92&lt;=2030,Zisk!$D$10&gt;=2030),"+","")</f>
        <v/>
      </c>
      <c r="BG92" s="37" t="str">
        <f>IF(AND($D92&lt;=2030,Zisk!$D$10&gt;=2030),VstupniParametry_SKRYT!$D$14,"")</f>
        <v/>
      </c>
      <c r="BH92" s="35" t="str">
        <f>IF(AND($D92&lt;=2030,Zisk!$D$10&gt;=2030),")","")</f>
        <v/>
      </c>
      <c r="BI92" s="38" t="str">
        <f>IF(AND(D92&lt;2030,2030&lt;=Zisk!$D$10),1,IF(D92=2030,0,""))</f>
        <v/>
      </c>
      <c r="BJ92" s="40" t="s">
        <v>32</v>
      </c>
      <c r="BK92" s="37">
        <f t="shared" si="64"/>
        <v>1</v>
      </c>
      <c r="BL92" s="35" t="str">
        <f t="shared" si="65"/>
        <v>x</v>
      </c>
      <c r="BM92" s="41">
        <f t="shared" si="66"/>
        <v>1</v>
      </c>
      <c r="BN92" s="37" t="str">
        <f t="shared" si="67"/>
        <v>x</v>
      </c>
      <c r="BO92" s="41">
        <f t="shared" si="52"/>
        <v>1.018</v>
      </c>
      <c r="BP92" s="41" t="str">
        <f t="shared" si="53"/>
        <v/>
      </c>
      <c r="BQ92" s="41" t="str">
        <f t="shared" si="54"/>
        <v/>
      </c>
      <c r="BR92" s="41" t="str">
        <f t="shared" si="55"/>
        <v/>
      </c>
      <c r="BS92" s="41" t="str">
        <f t="shared" si="56"/>
        <v/>
      </c>
      <c r="BT92" s="41" t="str">
        <f t="shared" si="57"/>
        <v/>
      </c>
      <c r="BU92" s="41" t="str">
        <f t="shared" si="58"/>
        <v/>
      </c>
      <c r="BV92" s="41" t="str">
        <f t="shared" si="59"/>
        <v/>
      </c>
      <c r="BW92" s="41" t="str">
        <f t="shared" si="60"/>
        <v/>
      </c>
      <c r="BX92" s="41" t="str">
        <f t="shared" si="61"/>
        <v/>
      </c>
      <c r="BY92" s="41" t="str">
        <f t="shared" si="62"/>
        <v/>
      </c>
      <c r="BZ92" s="40" t="s">
        <v>32</v>
      </c>
      <c r="CA92" s="41">
        <f t="shared" si="63"/>
        <v>1.018</v>
      </c>
      <c r="CB92" s="35"/>
      <c r="CC92" s="36">
        <f>IF(D92&gt;Zisk!$D$10,"",E92*CA92)</f>
        <v>0</v>
      </c>
    </row>
    <row r="93" spans="2:81" x14ac:dyDescent="0.2">
      <c r="B93" s="28" t="str">
        <f>Zisk!B104</f>
        <v/>
      </c>
      <c r="C93" s="28">
        <f>Zisk!C104</f>
        <v>0</v>
      </c>
      <c r="D93" s="28">
        <f>Zisk!E104</f>
        <v>0</v>
      </c>
      <c r="E93" s="29">
        <f>Zisk!D104</f>
        <v>0</v>
      </c>
      <c r="F93" s="29"/>
      <c r="G93" s="28" t="str">
        <f t="shared" si="38"/>
        <v>(</v>
      </c>
      <c r="H93" s="28" t="str">
        <f t="shared" si="39"/>
        <v>1</v>
      </c>
      <c r="I93" s="28" t="str">
        <f t="shared" si="40"/>
        <v>+</v>
      </c>
      <c r="J93" s="30">
        <f>IF($D93&lt;=2021,VstupniParametry_SKRYT!$D$5,"")</f>
        <v>0.02</v>
      </c>
      <c r="K93" s="28" t="str">
        <f t="shared" si="41"/>
        <v>)</v>
      </c>
      <c r="L93" s="31">
        <f>IF($D93&lt;=2021,COUNTIF(Vypocet_SKRYT!T90:AS90,"&gt;=1"),"")</f>
        <v>0</v>
      </c>
      <c r="M93" s="32" t="str">
        <f t="shared" si="42"/>
        <v>x</v>
      </c>
      <c r="N93" s="28" t="str">
        <f t="shared" si="43"/>
        <v>(</v>
      </c>
      <c r="O93" s="28" t="str">
        <f t="shared" si="44"/>
        <v>1</v>
      </c>
      <c r="P93" s="28" t="str">
        <f t="shared" si="45"/>
        <v>+</v>
      </c>
      <c r="Q93" s="30">
        <f>IF($D93&lt;=2024,VstupniParametry_SKRYT!$D$6,"")</f>
        <v>0.06</v>
      </c>
      <c r="R93" s="28" t="str">
        <f t="shared" si="46"/>
        <v>)</v>
      </c>
      <c r="S93" s="31">
        <f>IF($D93&lt;=2024,COUNTIFS(Vypocet_SKRYT!AT90:AV90,"&gt;=1"),"")</f>
        <v>0</v>
      </c>
      <c r="T93" s="32" t="str">
        <f t="shared" si="47"/>
        <v>x</v>
      </c>
      <c r="U93" s="28" t="str">
        <f t="shared" si="48"/>
        <v>(</v>
      </c>
      <c r="V93" s="28" t="str">
        <f t="shared" si="49"/>
        <v>1</v>
      </c>
      <c r="W93" s="28" t="str">
        <f t="shared" si="50"/>
        <v>+</v>
      </c>
      <c r="X93" s="30">
        <f>IF($D93&lt;=2025,VstupniParametry_SKRYT!$D$9,"")</f>
        <v>1.7999999999999999E-2</v>
      </c>
      <c r="Y93" s="28" t="str">
        <f t="shared" si="51"/>
        <v>)</v>
      </c>
      <c r="Z93" s="31">
        <f>IF(AND(D93&lt;2025,2025&lt;=Zisk!$D$10),1,IF(D93=2025,0,""))</f>
        <v>1</v>
      </c>
      <c r="AA93" s="32" t="str">
        <f>IF(AND($D93&lt;=2025,Zisk!$D$10&gt;=2026),"x","")</f>
        <v/>
      </c>
      <c r="AB93" s="28" t="str">
        <f>IF(AND($D93&lt;=2026,Zisk!$D$10&gt;=2026),"(","")</f>
        <v/>
      </c>
      <c r="AC93" s="28" t="str">
        <f>IF(AND($D93&lt;=2026,Zisk!$D$10&gt;=2026),"1","")</f>
        <v/>
      </c>
      <c r="AD93" s="28" t="str">
        <f>IF(AND($D93&lt;=2026,Zisk!$D$10&gt;=2026),"+","")</f>
        <v/>
      </c>
      <c r="AE93" s="30" t="str">
        <f>IF(AND($D93&lt;=2026,Zisk!$D$10&gt;=2026),VstupniParametry_SKRYT!$D$10,"")</f>
        <v/>
      </c>
      <c r="AF93" s="28" t="str">
        <f>IF(AND($D93&lt;=2026,Zisk!$D$10&gt;=2026),")","")</f>
        <v/>
      </c>
      <c r="AG93" s="31" t="str">
        <f>IF(AND(D93&lt;2026,2026&lt;=Zisk!$D$10),1,IF(D93=2026,0,""))</f>
        <v/>
      </c>
      <c r="AH93" s="32" t="str">
        <f>IF(AND($D93&lt;=2026,Zisk!$D$10&gt;=2027),"x","")</f>
        <v/>
      </c>
      <c r="AI93" s="28" t="str">
        <f>IF(AND($D93&lt;=2027,Zisk!$D$10&gt;=2027),"(","")</f>
        <v/>
      </c>
      <c r="AJ93" s="28" t="str">
        <f>IF(AND($D93&lt;=2027,Zisk!$D$10&gt;=2027),"1","")</f>
        <v/>
      </c>
      <c r="AK93" s="28" t="str">
        <f>IF(AND($D93&lt;=2027,Zisk!$D$10&gt;=2027),"+","")</f>
        <v/>
      </c>
      <c r="AL93" s="30" t="str">
        <f>IF(AND($D93&lt;=2027,Zisk!$D$10&gt;=2027),VstupniParametry_SKRYT!$D$11,"")</f>
        <v/>
      </c>
      <c r="AM93" s="28" t="str">
        <f>IF(AND($D93&lt;=2027,Zisk!$D$10&gt;=2027),")","")</f>
        <v/>
      </c>
      <c r="AN93" s="31" t="str">
        <f>IF(AND(D93&lt;2027,2027&lt;=Zisk!$D$10),1,IF(D93=2027,0,""))</f>
        <v/>
      </c>
      <c r="AO93" s="32" t="str">
        <f>IF(AND($D93&lt;=2027,Zisk!$D$10&gt;=2028),"x","")</f>
        <v/>
      </c>
      <c r="AP93" s="28" t="str">
        <f>IF(AND($D93&lt;=2028,Zisk!$D$10&gt;=2028),"(","")</f>
        <v/>
      </c>
      <c r="AQ93" s="28" t="str">
        <f>IF(AND($D93&lt;=2028,Zisk!$D$10&gt;=2028),"1","")</f>
        <v/>
      </c>
      <c r="AR93" s="28" t="str">
        <f>IF(AND($D93&lt;=2028,Zisk!$D$10&gt;=2028),"+","")</f>
        <v/>
      </c>
      <c r="AS93" s="30" t="str">
        <f>IF(AND($D93&lt;=2028,Zisk!$D$10&gt;=2028),VstupniParametry_SKRYT!$D$12,"")</f>
        <v/>
      </c>
      <c r="AT93" s="28" t="str">
        <f>IF(AND($D93&lt;=2028,Zisk!$D$10&gt;=2028),")","")</f>
        <v/>
      </c>
      <c r="AU93" s="31" t="str">
        <f>IF(AND(D93&lt;2028,2028&lt;=Zisk!$D$10),1,IF(D93=2028,0,""))</f>
        <v/>
      </c>
      <c r="AV93" s="32" t="str">
        <f>IF(AND($D93&lt;=2028,Zisk!$D$10&gt;=2029),"x","")</f>
        <v/>
      </c>
      <c r="AW93" s="28" t="str">
        <f>IF(AND($D93&lt;=2029,Zisk!$D$10&gt;=2029),"(","")</f>
        <v/>
      </c>
      <c r="AX93" s="28" t="str">
        <f>IF(AND($D93&lt;=2029,Zisk!$D$10&gt;=2029),"1","")</f>
        <v/>
      </c>
      <c r="AY93" s="28" t="str">
        <f>IF(AND($D93&lt;=2029,Zisk!$D$10&gt;=2029),"+","")</f>
        <v/>
      </c>
      <c r="AZ93" s="30" t="str">
        <f>IF(AND($D93&lt;=2029,Zisk!$D$10&gt;=2029),VstupniParametry_SKRYT!$D$13,"")</f>
        <v/>
      </c>
      <c r="BA93" s="28" t="str">
        <f>IF(AND($D93&lt;=2029,Zisk!$D$10&gt;=2029),")","")</f>
        <v/>
      </c>
      <c r="BB93" s="31" t="str">
        <f>IF(AND(D93&lt;2029,2029&lt;=Zisk!$D$10),1,IF(D93=2029,0,""))</f>
        <v/>
      </c>
      <c r="BC93" s="32" t="str">
        <f>IF(AND($D93&lt;=2029,Zisk!$D$10&gt;=2030),"x","")</f>
        <v/>
      </c>
      <c r="BD93" s="28" t="str">
        <f>IF(AND($D93&lt;=2030,Zisk!$D$10&gt;=2030),"(","")</f>
        <v/>
      </c>
      <c r="BE93" s="28" t="str">
        <f>IF(AND($D93&lt;=2030,Zisk!$D$10&gt;=2030),"1","")</f>
        <v/>
      </c>
      <c r="BF93" s="28" t="str">
        <f>IF(AND($D93&lt;=2030,Zisk!$D$10&gt;=2030),"+","")</f>
        <v/>
      </c>
      <c r="BG93" s="30" t="str">
        <f>IF(AND($D93&lt;=2030,Zisk!$D$10&gt;=2030),VstupniParametry_SKRYT!$D$14,"")</f>
        <v/>
      </c>
      <c r="BH93" s="28" t="str">
        <f>IF(AND($D93&lt;=2030,Zisk!$D$10&gt;=2030),")","")</f>
        <v/>
      </c>
      <c r="BI93" s="31" t="str">
        <f>IF(AND(D93&lt;2030,2030&lt;=Zisk!$D$10),1,IF(D93=2030,0,""))</f>
        <v/>
      </c>
      <c r="BJ93" s="33" t="s">
        <v>32</v>
      </c>
      <c r="BK93" s="30">
        <f t="shared" si="64"/>
        <v>1</v>
      </c>
      <c r="BL93" s="28" t="str">
        <f t="shared" si="65"/>
        <v>x</v>
      </c>
      <c r="BM93" s="34">
        <f t="shared" si="66"/>
        <v>1</v>
      </c>
      <c r="BN93" s="30" t="str">
        <f t="shared" si="67"/>
        <v>x</v>
      </c>
      <c r="BO93" s="34">
        <f t="shared" si="52"/>
        <v>1.018</v>
      </c>
      <c r="BP93" s="34" t="str">
        <f t="shared" si="53"/>
        <v/>
      </c>
      <c r="BQ93" s="34" t="str">
        <f t="shared" si="54"/>
        <v/>
      </c>
      <c r="BR93" s="34" t="str">
        <f t="shared" si="55"/>
        <v/>
      </c>
      <c r="BS93" s="34" t="str">
        <f t="shared" si="56"/>
        <v/>
      </c>
      <c r="BT93" s="34" t="str">
        <f t="shared" si="57"/>
        <v/>
      </c>
      <c r="BU93" s="34" t="str">
        <f t="shared" si="58"/>
        <v/>
      </c>
      <c r="BV93" s="34" t="str">
        <f t="shared" si="59"/>
        <v/>
      </c>
      <c r="BW93" s="34" t="str">
        <f t="shared" si="60"/>
        <v/>
      </c>
      <c r="BX93" s="34" t="str">
        <f t="shared" si="61"/>
        <v/>
      </c>
      <c r="BY93" s="34" t="str">
        <f t="shared" si="62"/>
        <v/>
      </c>
      <c r="BZ93" s="33" t="s">
        <v>32</v>
      </c>
      <c r="CA93" s="34">
        <f t="shared" si="63"/>
        <v>1.018</v>
      </c>
      <c r="CB93" s="28"/>
      <c r="CC93" s="29">
        <f>IF(D93&gt;Zisk!$D$10,"",E93*CA93)</f>
        <v>0</v>
      </c>
    </row>
    <row r="94" spans="2:81" x14ac:dyDescent="0.2">
      <c r="B94" s="35" t="str">
        <f>Zisk!B105</f>
        <v/>
      </c>
      <c r="C94" s="35">
        <f>Zisk!C105</f>
        <v>0</v>
      </c>
      <c r="D94" s="35">
        <f>Zisk!E105</f>
        <v>0</v>
      </c>
      <c r="E94" s="36">
        <f>Zisk!D105</f>
        <v>0</v>
      </c>
      <c r="F94" s="36"/>
      <c r="G94" s="35" t="str">
        <f t="shared" si="38"/>
        <v>(</v>
      </c>
      <c r="H94" s="35" t="str">
        <f t="shared" si="39"/>
        <v>1</v>
      </c>
      <c r="I94" s="35" t="str">
        <f t="shared" si="40"/>
        <v>+</v>
      </c>
      <c r="J94" s="37">
        <f>IF($D94&lt;=2021,VstupniParametry_SKRYT!$D$5,"")</f>
        <v>0.02</v>
      </c>
      <c r="K94" s="35" t="str">
        <f t="shared" si="41"/>
        <v>)</v>
      </c>
      <c r="L94" s="38">
        <f>IF($D94&lt;=2021,COUNTIF(Vypocet_SKRYT!T91:AS91,"&gt;=1"),"")</f>
        <v>0</v>
      </c>
      <c r="M94" s="39" t="str">
        <f t="shared" si="42"/>
        <v>x</v>
      </c>
      <c r="N94" s="35" t="str">
        <f t="shared" si="43"/>
        <v>(</v>
      </c>
      <c r="O94" s="35" t="str">
        <f t="shared" si="44"/>
        <v>1</v>
      </c>
      <c r="P94" s="35" t="str">
        <f t="shared" si="45"/>
        <v>+</v>
      </c>
      <c r="Q94" s="37">
        <f>IF($D94&lt;=2024,VstupniParametry_SKRYT!$D$6,"")</f>
        <v>0.06</v>
      </c>
      <c r="R94" s="35" t="str">
        <f t="shared" si="46"/>
        <v>)</v>
      </c>
      <c r="S94" s="38">
        <f>IF($D94&lt;=2024,COUNTIFS(Vypocet_SKRYT!AT91:AV91,"&gt;=1"),"")</f>
        <v>0</v>
      </c>
      <c r="T94" s="39" t="str">
        <f t="shared" si="47"/>
        <v>x</v>
      </c>
      <c r="U94" s="35" t="str">
        <f t="shared" si="48"/>
        <v>(</v>
      </c>
      <c r="V94" s="35" t="str">
        <f t="shared" si="49"/>
        <v>1</v>
      </c>
      <c r="W94" s="35" t="str">
        <f t="shared" si="50"/>
        <v>+</v>
      </c>
      <c r="X94" s="37">
        <f>IF($D94&lt;=2025,VstupniParametry_SKRYT!$D$9,"")</f>
        <v>1.7999999999999999E-2</v>
      </c>
      <c r="Y94" s="35" t="str">
        <f t="shared" si="51"/>
        <v>)</v>
      </c>
      <c r="Z94" s="38">
        <f>IF(AND(D94&lt;2025,2025&lt;=Zisk!$D$10),1,IF(D94=2025,0,""))</f>
        <v>1</v>
      </c>
      <c r="AA94" s="39" t="str">
        <f>IF(AND($D94&lt;=2025,Zisk!$D$10&gt;=2026),"x","")</f>
        <v/>
      </c>
      <c r="AB94" s="35" t="str">
        <f>IF(AND($D94&lt;=2026,Zisk!$D$10&gt;=2026),"(","")</f>
        <v/>
      </c>
      <c r="AC94" s="35" t="str">
        <f>IF(AND($D94&lt;=2026,Zisk!$D$10&gt;=2026),"1","")</f>
        <v/>
      </c>
      <c r="AD94" s="35" t="str">
        <f>IF(AND($D94&lt;=2026,Zisk!$D$10&gt;=2026),"+","")</f>
        <v/>
      </c>
      <c r="AE94" s="37" t="str">
        <f>IF(AND($D94&lt;=2026,Zisk!$D$10&gt;=2026),VstupniParametry_SKRYT!$D$10,"")</f>
        <v/>
      </c>
      <c r="AF94" s="35" t="str">
        <f>IF(AND($D94&lt;=2026,Zisk!$D$10&gt;=2026),")","")</f>
        <v/>
      </c>
      <c r="AG94" s="38" t="str">
        <f>IF(AND(D94&lt;2026,2026&lt;=Zisk!$D$10),1,IF(D94=2026,0,""))</f>
        <v/>
      </c>
      <c r="AH94" s="39" t="str">
        <f>IF(AND($D94&lt;=2026,Zisk!$D$10&gt;=2027),"x","")</f>
        <v/>
      </c>
      <c r="AI94" s="35" t="str">
        <f>IF(AND($D94&lt;=2027,Zisk!$D$10&gt;=2027),"(","")</f>
        <v/>
      </c>
      <c r="AJ94" s="35" t="str">
        <f>IF(AND($D94&lt;=2027,Zisk!$D$10&gt;=2027),"1","")</f>
        <v/>
      </c>
      <c r="AK94" s="35" t="str">
        <f>IF(AND($D94&lt;=2027,Zisk!$D$10&gt;=2027),"+","")</f>
        <v/>
      </c>
      <c r="AL94" s="37" t="str">
        <f>IF(AND($D94&lt;=2027,Zisk!$D$10&gt;=2027),VstupniParametry_SKRYT!$D$11,"")</f>
        <v/>
      </c>
      <c r="AM94" s="35" t="str">
        <f>IF(AND($D94&lt;=2027,Zisk!$D$10&gt;=2027),")","")</f>
        <v/>
      </c>
      <c r="AN94" s="38" t="str">
        <f>IF(AND(D94&lt;2027,2027&lt;=Zisk!$D$10),1,IF(D94=2027,0,""))</f>
        <v/>
      </c>
      <c r="AO94" s="39" t="str">
        <f>IF(AND($D94&lt;=2027,Zisk!$D$10&gt;=2028),"x","")</f>
        <v/>
      </c>
      <c r="AP94" s="35" t="str">
        <f>IF(AND($D94&lt;=2028,Zisk!$D$10&gt;=2028),"(","")</f>
        <v/>
      </c>
      <c r="AQ94" s="35" t="str">
        <f>IF(AND($D94&lt;=2028,Zisk!$D$10&gt;=2028),"1","")</f>
        <v/>
      </c>
      <c r="AR94" s="35" t="str">
        <f>IF(AND($D94&lt;=2028,Zisk!$D$10&gt;=2028),"+","")</f>
        <v/>
      </c>
      <c r="AS94" s="37" t="str">
        <f>IF(AND($D94&lt;=2028,Zisk!$D$10&gt;=2028),VstupniParametry_SKRYT!$D$12,"")</f>
        <v/>
      </c>
      <c r="AT94" s="35" t="str">
        <f>IF(AND($D94&lt;=2028,Zisk!$D$10&gt;=2028),")","")</f>
        <v/>
      </c>
      <c r="AU94" s="38" t="str">
        <f>IF(AND(D94&lt;2028,2028&lt;=Zisk!$D$10),1,IF(D94=2028,0,""))</f>
        <v/>
      </c>
      <c r="AV94" s="39" t="str">
        <f>IF(AND($D94&lt;=2028,Zisk!$D$10&gt;=2029),"x","")</f>
        <v/>
      </c>
      <c r="AW94" s="35" t="str">
        <f>IF(AND($D94&lt;=2029,Zisk!$D$10&gt;=2029),"(","")</f>
        <v/>
      </c>
      <c r="AX94" s="35" t="str">
        <f>IF(AND($D94&lt;=2029,Zisk!$D$10&gt;=2029),"1","")</f>
        <v/>
      </c>
      <c r="AY94" s="35" t="str">
        <f>IF(AND($D94&lt;=2029,Zisk!$D$10&gt;=2029),"+","")</f>
        <v/>
      </c>
      <c r="AZ94" s="37" t="str">
        <f>IF(AND($D94&lt;=2029,Zisk!$D$10&gt;=2029),VstupniParametry_SKRYT!$D$13,"")</f>
        <v/>
      </c>
      <c r="BA94" s="35" t="str">
        <f>IF(AND($D94&lt;=2029,Zisk!$D$10&gt;=2029),")","")</f>
        <v/>
      </c>
      <c r="BB94" s="38" t="str">
        <f>IF(AND(D94&lt;2029,2029&lt;=Zisk!$D$10),1,IF(D94=2029,0,""))</f>
        <v/>
      </c>
      <c r="BC94" s="39" t="str">
        <f>IF(AND($D94&lt;=2029,Zisk!$D$10&gt;=2030),"x","")</f>
        <v/>
      </c>
      <c r="BD94" s="35" t="str">
        <f>IF(AND($D94&lt;=2030,Zisk!$D$10&gt;=2030),"(","")</f>
        <v/>
      </c>
      <c r="BE94" s="35" t="str">
        <f>IF(AND($D94&lt;=2030,Zisk!$D$10&gt;=2030),"1","")</f>
        <v/>
      </c>
      <c r="BF94" s="35" t="str">
        <f>IF(AND($D94&lt;=2030,Zisk!$D$10&gt;=2030),"+","")</f>
        <v/>
      </c>
      <c r="BG94" s="37" t="str">
        <f>IF(AND($D94&lt;=2030,Zisk!$D$10&gt;=2030),VstupniParametry_SKRYT!$D$14,"")</f>
        <v/>
      </c>
      <c r="BH94" s="35" t="str">
        <f>IF(AND($D94&lt;=2030,Zisk!$D$10&gt;=2030),")","")</f>
        <v/>
      </c>
      <c r="BI94" s="38" t="str">
        <f>IF(AND(D94&lt;2030,2030&lt;=Zisk!$D$10),1,IF(D94=2030,0,""))</f>
        <v/>
      </c>
      <c r="BJ94" s="40" t="s">
        <v>32</v>
      </c>
      <c r="BK94" s="37">
        <f t="shared" si="64"/>
        <v>1</v>
      </c>
      <c r="BL94" s="35" t="str">
        <f t="shared" si="65"/>
        <v>x</v>
      </c>
      <c r="BM94" s="41">
        <f t="shared" si="66"/>
        <v>1</v>
      </c>
      <c r="BN94" s="37" t="str">
        <f t="shared" si="67"/>
        <v>x</v>
      </c>
      <c r="BO94" s="41">
        <f t="shared" si="52"/>
        <v>1.018</v>
      </c>
      <c r="BP94" s="41" t="str">
        <f t="shared" si="53"/>
        <v/>
      </c>
      <c r="BQ94" s="41" t="str">
        <f t="shared" si="54"/>
        <v/>
      </c>
      <c r="BR94" s="41" t="str">
        <f t="shared" si="55"/>
        <v/>
      </c>
      <c r="BS94" s="41" t="str">
        <f t="shared" si="56"/>
        <v/>
      </c>
      <c r="BT94" s="41" t="str">
        <f t="shared" si="57"/>
        <v/>
      </c>
      <c r="BU94" s="41" t="str">
        <f t="shared" si="58"/>
        <v/>
      </c>
      <c r="BV94" s="41" t="str">
        <f t="shared" si="59"/>
        <v/>
      </c>
      <c r="BW94" s="41" t="str">
        <f t="shared" si="60"/>
        <v/>
      </c>
      <c r="BX94" s="41" t="str">
        <f t="shared" si="61"/>
        <v/>
      </c>
      <c r="BY94" s="41" t="str">
        <f t="shared" si="62"/>
        <v/>
      </c>
      <c r="BZ94" s="40" t="s">
        <v>32</v>
      </c>
      <c r="CA94" s="41">
        <f t="shared" si="63"/>
        <v>1.018</v>
      </c>
      <c r="CB94" s="35"/>
      <c r="CC94" s="36">
        <f>IF(D94&gt;Zisk!$D$10,"",E94*CA94)</f>
        <v>0</v>
      </c>
    </row>
    <row r="95" spans="2:81" x14ac:dyDescent="0.2">
      <c r="B95" s="28" t="str">
        <f>Zisk!B106</f>
        <v/>
      </c>
      <c r="C95" s="28">
        <f>Zisk!C106</f>
        <v>0</v>
      </c>
      <c r="D95" s="28">
        <f>Zisk!E106</f>
        <v>0</v>
      </c>
      <c r="E95" s="29">
        <f>Zisk!D106</f>
        <v>0</v>
      </c>
      <c r="F95" s="29"/>
      <c r="G95" s="28" t="str">
        <f t="shared" si="38"/>
        <v>(</v>
      </c>
      <c r="H95" s="28" t="str">
        <f t="shared" si="39"/>
        <v>1</v>
      </c>
      <c r="I95" s="28" t="str">
        <f t="shared" si="40"/>
        <v>+</v>
      </c>
      <c r="J95" s="30">
        <f>IF($D95&lt;=2021,VstupniParametry_SKRYT!$D$5,"")</f>
        <v>0.02</v>
      </c>
      <c r="K95" s="28" t="str">
        <f t="shared" si="41"/>
        <v>)</v>
      </c>
      <c r="L95" s="31">
        <f>IF($D95&lt;=2021,COUNTIF(Vypocet_SKRYT!T92:AS92,"&gt;=1"),"")</f>
        <v>0</v>
      </c>
      <c r="M95" s="32" t="str">
        <f t="shared" si="42"/>
        <v>x</v>
      </c>
      <c r="N95" s="28" t="str">
        <f t="shared" si="43"/>
        <v>(</v>
      </c>
      <c r="O95" s="28" t="str">
        <f t="shared" si="44"/>
        <v>1</v>
      </c>
      <c r="P95" s="28" t="str">
        <f t="shared" si="45"/>
        <v>+</v>
      </c>
      <c r="Q95" s="30">
        <f>IF($D95&lt;=2024,VstupniParametry_SKRYT!$D$6,"")</f>
        <v>0.06</v>
      </c>
      <c r="R95" s="28" t="str">
        <f t="shared" si="46"/>
        <v>)</v>
      </c>
      <c r="S95" s="31">
        <f>IF($D95&lt;=2024,COUNTIFS(Vypocet_SKRYT!AT92:AV92,"&gt;=1"),"")</f>
        <v>0</v>
      </c>
      <c r="T95" s="32" t="str">
        <f t="shared" si="47"/>
        <v>x</v>
      </c>
      <c r="U95" s="28" t="str">
        <f t="shared" si="48"/>
        <v>(</v>
      </c>
      <c r="V95" s="28" t="str">
        <f t="shared" si="49"/>
        <v>1</v>
      </c>
      <c r="W95" s="28" t="str">
        <f t="shared" si="50"/>
        <v>+</v>
      </c>
      <c r="X95" s="30">
        <f>IF($D95&lt;=2025,VstupniParametry_SKRYT!$D$9,"")</f>
        <v>1.7999999999999999E-2</v>
      </c>
      <c r="Y95" s="28" t="str">
        <f t="shared" si="51"/>
        <v>)</v>
      </c>
      <c r="Z95" s="31">
        <f>IF(AND(D95&lt;2025,2025&lt;=Zisk!$D$10),1,IF(D95=2025,0,""))</f>
        <v>1</v>
      </c>
      <c r="AA95" s="32" t="str">
        <f>IF(AND($D95&lt;=2025,Zisk!$D$10&gt;=2026),"x","")</f>
        <v/>
      </c>
      <c r="AB95" s="28" t="str">
        <f>IF(AND($D95&lt;=2026,Zisk!$D$10&gt;=2026),"(","")</f>
        <v/>
      </c>
      <c r="AC95" s="28" t="str">
        <f>IF(AND($D95&lt;=2026,Zisk!$D$10&gt;=2026),"1","")</f>
        <v/>
      </c>
      <c r="AD95" s="28" t="str">
        <f>IF(AND($D95&lt;=2026,Zisk!$D$10&gt;=2026),"+","")</f>
        <v/>
      </c>
      <c r="AE95" s="30" t="str">
        <f>IF(AND($D95&lt;=2026,Zisk!$D$10&gt;=2026),VstupniParametry_SKRYT!$D$10,"")</f>
        <v/>
      </c>
      <c r="AF95" s="28" t="str">
        <f>IF(AND($D95&lt;=2026,Zisk!$D$10&gt;=2026),")","")</f>
        <v/>
      </c>
      <c r="AG95" s="31" t="str">
        <f>IF(AND(D95&lt;2026,2026&lt;=Zisk!$D$10),1,IF(D95=2026,0,""))</f>
        <v/>
      </c>
      <c r="AH95" s="32" t="str">
        <f>IF(AND($D95&lt;=2026,Zisk!$D$10&gt;=2027),"x","")</f>
        <v/>
      </c>
      <c r="AI95" s="28" t="str">
        <f>IF(AND($D95&lt;=2027,Zisk!$D$10&gt;=2027),"(","")</f>
        <v/>
      </c>
      <c r="AJ95" s="28" t="str">
        <f>IF(AND($D95&lt;=2027,Zisk!$D$10&gt;=2027),"1","")</f>
        <v/>
      </c>
      <c r="AK95" s="28" t="str">
        <f>IF(AND($D95&lt;=2027,Zisk!$D$10&gt;=2027),"+","")</f>
        <v/>
      </c>
      <c r="AL95" s="30" t="str">
        <f>IF(AND($D95&lt;=2027,Zisk!$D$10&gt;=2027),VstupniParametry_SKRYT!$D$11,"")</f>
        <v/>
      </c>
      <c r="AM95" s="28" t="str">
        <f>IF(AND($D95&lt;=2027,Zisk!$D$10&gt;=2027),")","")</f>
        <v/>
      </c>
      <c r="AN95" s="31" t="str">
        <f>IF(AND(D95&lt;2027,2027&lt;=Zisk!$D$10),1,IF(D95=2027,0,""))</f>
        <v/>
      </c>
      <c r="AO95" s="32" t="str">
        <f>IF(AND($D95&lt;=2027,Zisk!$D$10&gt;=2028),"x","")</f>
        <v/>
      </c>
      <c r="AP95" s="28" t="str">
        <f>IF(AND($D95&lt;=2028,Zisk!$D$10&gt;=2028),"(","")</f>
        <v/>
      </c>
      <c r="AQ95" s="28" t="str">
        <f>IF(AND($D95&lt;=2028,Zisk!$D$10&gt;=2028),"1","")</f>
        <v/>
      </c>
      <c r="AR95" s="28" t="str">
        <f>IF(AND($D95&lt;=2028,Zisk!$D$10&gt;=2028),"+","")</f>
        <v/>
      </c>
      <c r="AS95" s="30" t="str">
        <f>IF(AND($D95&lt;=2028,Zisk!$D$10&gt;=2028),VstupniParametry_SKRYT!$D$12,"")</f>
        <v/>
      </c>
      <c r="AT95" s="28" t="str">
        <f>IF(AND($D95&lt;=2028,Zisk!$D$10&gt;=2028),")","")</f>
        <v/>
      </c>
      <c r="AU95" s="31" t="str">
        <f>IF(AND(D95&lt;2028,2028&lt;=Zisk!$D$10),1,IF(D95=2028,0,""))</f>
        <v/>
      </c>
      <c r="AV95" s="32" t="str">
        <f>IF(AND($D95&lt;=2028,Zisk!$D$10&gt;=2029),"x","")</f>
        <v/>
      </c>
      <c r="AW95" s="28" t="str">
        <f>IF(AND($D95&lt;=2029,Zisk!$D$10&gt;=2029),"(","")</f>
        <v/>
      </c>
      <c r="AX95" s="28" t="str">
        <f>IF(AND($D95&lt;=2029,Zisk!$D$10&gt;=2029),"1","")</f>
        <v/>
      </c>
      <c r="AY95" s="28" t="str">
        <f>IF(AND($D95&lt;=2029,Zisk!$D$10&gt;=2029),"+","")</f>
        <v/>
      </c>
      <c r="AZ95" s="30" t="str">
        <f>IF(AND($D95&lt;=2029,Zisk!$D$10&gt;=2029),VstupniParametry_SKRYT!$D$13,"")</f>
        <v/>
      </c>
      <c r="BA95" s="28" t="str">
        <f>IF(AND($D95&lt;=2029,Zisk!$D$10&gt;=2029),")","")</f>
        <v/>
      </c>
      <c r="BB95" s="31" t="str">
        <f>IF(AND(D95&lt;2029,2029&lt;=Zisk!$D$10),1,IF(D95=2029,0,""))</f>
        <v/>
      </c>
      <c r="BC95" s="32" t="str">
        <f>IF(AND($D95&lt;=2029,Zisk!$D$10&gt;=2030),"x","")</f>
        <v/>
      </c>
      <c r="BD95" s="28" t="str">
        <f>IF(AND($D95&lt;=2030,Zisk!$D$10&gt;=2030),"(","")</f>
        <v/>
      </c>
      <c r="BE95" s="28" t="str">
        <f>IF(AND($D95&lt;=2030,Zisk!$D$10&gt;=2030),"1","")</f>
        <v/>
      </c>
      <c r="BF95" s="28" t="str">
        <f>IF(AND($D95&lt;=2030,Zisk!$D$10&gt;=2030),"+","")</f>
        <v/>
      </c>
      <c r="BG95" s="30" t="str">
        <f>IF(AND($D95&lt;=2030,Zisk!$D$10&gt;=2030),VstupniParametry_SKRYT!$D$14,"")</f>
        <v/>
      </c>
      <c r="BH95" s="28" t="str">
        <f>IF(AND($D95&lt;=2030,Zisk!$D$10&gt;=2030),")","")</f>
        <v/>
      </c>
      <c r="BI95" s="31" t="str">
        <f>IF(AND(D95&lt;2030,2030&lt;=Zisk!$D$10),1,IF(D95=2030,0,""))</f>
        <v/>
      </c>
      <c r="BJ95" s="33" t="s">
        <v>32</v>
      </c>
      <c r="BK95" s="30">
        <f t="shared" si="64"/>
        <v>1</v>
      </c>
      <c r="BL95" s="28" t="str">
        <f t="shared" si="65"/>
        <v>x</v>
      </c>
      <c r="BM95" s="34">
        <f t="shared" si="66"/>
        <v>1</v>
      </c>
      <c r="BN95" s="30" t="str">
        <f t="shared" si="67"/>
        <v>x</v>
      </c>
      <c r="BO95" s="34">
        <f t="shared" si="52"/>
        <v>1.018</v>
      </c>
      <c r="BP95" s="34" t="str">
        <f t="shared" si="53"/>
        <v/>
      </c>
      <c r="BQ95" s="34" t="str">
        <f t="shared" si="54"/>
        <v/>
      </c>
      <c r="BR95" s="34" t="str">
        <f t="shared" si="55"/>
        <v/>
      </c>
      <c r="BS95" s="34" t="str">
        <f t="shared" si="56"/>
        <v/>
      </c>
      <c r="BT95" s="34" t="str">
        <f t="shared" si="57"/>
        <v/>
      </c>
      <c r="BU95" s="34" t="str">
        <f t="shared" si="58"/>
        <v/>
      </c>
      <c r="BV95" s="34" t="str">
        <f t="shared" si="59"/>
        <v/>
      </c>
      <c r="BW95" s="34" t="str">
        <f t="shared" si="60"/>
        <v/>
      </c>
      <c r="BX95" s="34" t="str">
        <f t="shared" si="61"/>
        <v/>
      </c>
      <c r="BY95" s="34" t="str">
        <f t="shared" si="62"/>
        <v/>
      </c>
      <c r="BZ95" s="33" t="s">
        <v>32</v>
      </c>
      <c r="CA95" s="34">
        <f t="shared" si="63"/>
        <v>1.018</v>
      </c>
      <c r="CB95" s="28"/>
      <c r="CC95" s="29">
        <f>IF(D95&gt;Zisk!$D$10,"",E95*CA95)</f>
        <v>0</v>
      </c>
    </row>
    <row r="96" spans="2:81" x14ac:dyDescent="0.2">
      <c r="B96" s="35" t="str">
        <f>Zisk!B107</f>
        <v/>
      </c>
      <c r="C96" s="35">
        <f>Zisk!C107</f>
        <v>0</v>
      </c>
      <c r="D96" s="35">
        <f>Zisk!E107</f>
        <v>0</v>
      </c>
      <c r="E96" s="36">
        <f>Zisk!D107</f>
        <v>0</v>
      </c>
      <c r="F96" s="36"/>
      <c r="G96" s="35" t="str">
        <f t="shared" si="38"/>
        <v>(</v>
      </c>
      <c r="H96" s="35" t="str">
        <f t="shared" si="39"/>
        <v>1</v>
      </c>
      <c r="I96" s="35" t="str">
        <f t="shared" si="40"/>
        <v>+</v>
      </c>
      <c r="J96" s="37">
        <f>IF($D96&lt;=2021,VstupniParametry_SKRYT!$D$5,"")</f>
        <v>0.02</v>
      </c>
      <c r="K96" s="35" t="str">
        <f t="shared" si="41"/>
        <v>)</v>
      </c>
      <c r="L96" s="38">
        <f>IF($D96&lt;=2021,COUNTIF(Vypocet_SKRYT!T93:AS93,"&gt;=1"),"")</f>
        <v>0</v>
      </c>
      <c r="M96" s="39" t="str">
        <f t="shared" si="42"/>
        <v>x</v>
      </c>
      <c r="N96" s="35" t="str">
        <f t="shared" si="43"/>
        <v>(</v>
      </c>
      <c r="O96" s="35" t="str">
        <f t="shared" si="44"/>
        <v>1</v>
      </c>
      <c r="P96" s="35" t="str">
        <f t="shared" si="45"/>
        <v>+</v>
      </c>
      <c r="Q96" s="37">
        <f>IF($D96&lt;=2024,VstupniParametry_SKRYT!$D$6,"")</f>
        <v>0.06</v>
      </c>
      <c r="R96" s="35" t="str">
        <f t="shared" si="46"/>
        <v>)</v>
      </c>
      <c r="S96" s="38">
        <f>IF($D96&lt;=2024,COUNTIFS(Vypocet_SKRYT!AT93:AV93,"&gt;=1"),"")</f>
        <v>0</v>
      </c>
      <c r="T96" s="39" t="str">
        <f t="shared" si="47"/>
        <v>x</v>
      </c>
      <c r="U96" s="35" t="str">
        <f t="shared" si="48"/>
        <v>(</v>
      </c>
      <c r="V96" s="35" t="str">
        <f t="shared" si="49"/>
        <v>1</v>
      </c>
      <c r="W96" s="35" t="str">
        <f t="shared" si="50"/>
        <v>+</v>
      </c>
      <c r="X96" s="37">
        <f>IF($D96&lt;=2025,VstupniParametry_SKRYT!$D$9,"")</f>
        <v>1.7999999999999999E-2</v>
      </c>
      <c r="Y96" s="35" t="str">
        <f t="shared" si="51"/>
        <v>)</v>
      </c>
      <c r="Z96" s="38">
        <f>IF(AND(D96&lt;2025,2025&lt;=Zisk!$D$10),1,IF(D96=2025,0,""))</f>
        <v>1</v>
      </c>
      <c r="AA96" s="39" t="str">
        <f>IF(AND($D96&lt;=2025,Zisk!$D$10&gt;=2026),"x","")</f>
        <v/>
      </c>
      <c r="AB96" s="35" t="str">
        <f>IF(AND($D96&lt;=2026,Zisk!$D$10&gt;=2026),"(","")</f>
        <v/>
      </c>
      <c r="AC96" s="35" t="str">
        <f>IF(AND($D96&lt;=2026,Zisk!$D$10&gt;=2026),"1","")</f>
        <v/>
      </c>
      <c r="AD96" s="35" t="str">
        <f>IF(AND($D96&lt;=2026,Zisk!$D$10&gt;=2026),"+","")</f>
        <v/>
      </c>
      <c r="AE96" s="37" t="str">
        <f>IF(AND($D96&lt;=2026,Zisk!$D$10&gt;=2026),VstupniParametry_SKRYT!$D$10,"")</f>
        <v/>
      </c>
      <c r="AF96" s="35" t="str">
        <f>IF(AND($D96&lt;=2026,Zisk!$D$10&gt;=2026),")","")</f>
        <v/>
      </c>
      <c r="AG96" s="38" t="str">
        <f>IF(AND(D96&lt;2026,2026&lt;=Zisk!$D$10),1,IF(D96=2026,0,""))</f>
        <v/>
      </c>
      <c r="AH96" s="39" t="str">
        <f>IF(AND($D96&lt;=2026,Zisk!$D$10&gt;=2027),"x","")</f>
        <v/>
      </c>
      <c r="AI96" s="35" t="str">
        <f>IF(AND($D96&lt;=2027,Zisk!$D$10&gt;=2027),"(","")</f>
        <v/>
      </c>
      <c r="AJ96" s="35" t="str">
        <f>IF(AND($D96&lt;=2027,Zisk!$D$10&gt;=2027),"1","")</f>
        <v/>
      </c>
      <c r="AK96" s="35" t="str">
        <f>IF(AND($D96&lt;=2027,Zisk!$D$10&gt;=2027),"+","")</f>
        <v/>
      </c>
      <c r="AL96" s="37" t="str">
        <f>IF(AND($D96&lt;=2027,Zisk!$D$10&gt;=2027),VstupniParametry_SKRYT!$D$11,"")</f>
        <v/>
      </c>
      <c r="AM96" s="35" t="str">
        <f>IF(AND($D96&lt;=2027,Zisk!$D$10&gt;=2027),")","")</f>
        <v/>
      </c>
      <c r="AN96" s="38" t="str">
        <f>IF(AND(D96&lt;2027,2027&lt;=Zisk!$D$10),1,IF(D96=2027,0,""))</f>
        <v/>
      </c>
      <c r="AO96" s="39" t="str">
        <f>IF(AND($D96&lt;=2027,Zisk!$D$10&gt;=2028),"x","")</f>
        <v/>
      </c>
      <c r="AP96" s="35" t="str">
        <f>IF(AND($D96&lt;=2028,Zisk!$D$10&gt;=2028),"(","")</f>
        <v/>
      </c>
      <c r="AQ96" s="35" t="str">
        <f>IF(AND($D96&lt;=2028,Zisk!$D$10&gt;=2028),"1","")</f>
        <v/>
      </c>
      <c r="AR96" s="35" t="str">
        <f>IF(AND($D96&lt;=2028,Zisk!$D$10&gt;=2028),"+","")</f>
        <v/>
      </c>
      <c r="AS96" s="37" t="str">
        <f>IF(AND($D96&lt;=2028,Zisk!$D$10&gt;=2028),VstupniParametry_SKRYT!$D$12,"")</f>
        <v/>
      </c>
      <c r="AT96" s="35" t="str">
        <f>IF(AND($D96&lt;=2028,Zisk!$D$10&gt;=2028),")","")</f>
        <v/>
      </c>
      <c r="AU96" s="38" t="str">
        <f>IF(AND(D96&lt;2028,2028&lt;=Zisk!$D$10),1,IF(D96=2028,0,""))</f>
        <v/>
      </c>
      <c r="AV96" s="39" t="str">
        <f>IF(AND($D96&lt;=2028,Zisk!$D$10&gt;=2029),"x","")</f>
        <v/>
      </c>
      <c r="AW96" s="35" t="str">
        <f>IF(AND($D96&lt;=2029,Zisk!$D$10&gt;=2029),"(","")</f>
        <v/>
      </c>
      <c r="AX96" s="35" t="str">
        <f>IF(AND($D96&lt;=2029,Zisk!$D$10&gt;=2029),"1","")</f>
        <v/>
      </c>
      <c r="AY96" s="35" t="str">
        <f>IF(AND($D96&lt;=2029,Zisk!$D$10&gt;=2029),"+","")</f>
        <v/>
      </c>
      <c r="AZ96" s="37" t="str">
        <f>IF(AND($D96&lt;=2029,Zisk!$D$10&gt;=2029),VstupniParametry_SKRYT!$D$13,"")</f>
        <v/>
      </c>
      <c r="BA96" s="35" t="str">
        <f>IF(AND($D96&lt;=2029,Zisk!$D$10&gt;=2029),")","")</f>
        <v/>
      </c>
      <c r="BB96" s="38" t="str">
        <f>IF(AND(D96&lt;2029,2029&lt;=Zisk!$D$10),1,IF(D96=2029,0,""))</f>
        <v/>
      </c>
      <c r="BC96" s="39" t="str">
        <f>IF(AND($D96&lt;=2029,Zisk!$D$10&gt;=2030),"x","")</f>
        <v/>
      </c>
      <c r="BD96" s="35" t="str">
        <f>IF(AND($D96&lt;=2030,Zisk!$D$10&gt;=2030),"(","")</f>
        <v/>
      </c>
      <c r="BE96" s="35" t="str">
        <f>IF(AND($D96&lt;=2030,Zisk!$D$10&gt;=2030),"1","")</f>
        <v/>
      </c>
      <c r="BF96" s="35" t="str">
        <f>IF(AND($D96&lt;=2030,Zisk!$D$10&gt;=2030),"+","")</f>
        <v/>
      </c>
      <c r="BG96" s="37" t="str">
        <f>IF(AND($D96&lt;=2030,Zisk!$D$10&gt;=2030),VstupniParametry_SKRYT!$D$14,"")</f>
        <v/>
      </c>
      <c r="BH96" s="35" t="str">
        <f>IF(AND($D96&lt;=2030,Zisk!$D$10&gt;=2030),")","")</f>
        <v/>
      </c>
      <c r="BI96" s="38" t="str">
        <f>IF(AND(D96&lt;2030,2030&lt;=Zisk!$D$10),1,IF(D96=2030,0,""))</f>
        <v/>
      </c>
      <c r="BJ96" s="40" t="s">
        <v>32</v>
      </c>
      <c r="BK96" s="37">
        <f t="shared" si="64"/>
        <v>1</v>
      </c>
      <c r="BL96" s="35" t="str">
        <f t="shared" si="65"/>
        <v>x</v>
      </c>
      <c r="BM96" s="41">
        <f t="shared" si="66"/>
        <v>1</v>
      </c>
      <c r="BN96" s="37" t="str">
        <f t="shared" si="67"/>
        <v>x</v>
      </c>
      <c r="BO96" s="41">
        <f t="shared" si="52"/>
        <v>1.018</v>
      </c>
      <c r="BP96" s="41" t="str">
        <f t="shared" si="53"/>
        <v/>
      </c>
      <c r="BQ96" s="41" t="str">
        <f t="shared" si="54"/>
        <v/>
      </c>
      <c r="BR96" s="41" t="str">
        <f t="shared" si="55"/>
        <v/>
      </c>
      <c r="BS96" s="41" t="str">
        <f t="shared" si="56"/>
        <v/>
      </c>
      <c r="BT96" s="41" t="str">
        <f t="shared" si="57"/>
        <v/>
      </c>
      <c r="BU96" s="41" t="str">
        <f t="shared" si="58"/>
        <v/>
      </c>
      <c r="BV96" s="41" t="str">
        <f t="shared" si="59"/>
        <v/>
      </c>
      <c r="BW96" s="41" t="str">
        <f t="shared" si="60"/>
        <v/>
      </c>
      <c r="BX96" s="41" t="str">
        <f t="shared" si="61"/>
        <v/>
      </c>
      <c r="BY96" s="41" t="str">
        <f t="shared" si="62"/>
        <v/>
      </c>
      <c r="BZ96" s="40" t="s">
        <v>32</v>
      </c>
      <c r="CA96" s="41">
        <f t="shared" si="63"/>
        <v>1.018</v>
      </c>
      <c r="CB96" s="35"/>
      <c r="CC96" s="36">
        <f>IF(D96&gt;Zisk!$D$10,"",E96*CA96)</f>
        <v>0</v>
      </c>
    </row>
    <row r="97" spans="2:81" x14ac:dyDescent="0.2">
      <c r="B97" s="28" t="str">
        <f>Zisk!B108</f>
        <v/>
      </c>
      <c r="C97" s="28">
        <f>Zisk!C108</f>
        <v>0</v>
      </c>
      <c r="D97" s="28">
        <f>Zisk!E108</f>
        <v>0</v>
      </c>
      <c r="E97" s="29">
        <f>Zisk!D108</f>
        <v>0</v>
      </c>
      <c r="F97" s="29"/>
      <c r="G97" s="28" t="str">
        <f t="shared" si="38"/>
        <v>(</v>
      </c>
      <c r="H97" s="28" t="str">
        <f t="shared" si="39"/>
        <v>1</v>
      </c>
      <c r="I97" s="28" t="str">
        <f t="shared" si="40"/>
        <v>+</v>
      </c>
      <c r="J97" s="30">
        <f>IF($D97&lt;=2021,VstupniParametry_SKRYT!$D$5,"")</f>
        <v>0.02</v>
      </c>
      <c r="K97" s="28" t="str">
        <f t="shared" si="41"/>
        <v>)</v>
      </c>
      <c r="L97" s="31">
        <f>IF($D97&lt;=2021,COUNTIF(Vypocet_SKRYT!T94:AS94,"&gt;=1"),"")</f>
        <v>0</v>
      </c>
      <c r="M97" s="32" t="str">
        <f t="shared" si="42"/>
        <v>x</v>
      </c>
      <c r="N97" s="28" t="str">
        <f t="shared" si="43"/>
        <v>(</v>
      </c>
      <c r="O97" s="28" t="str">
        <f t="shared" si="44"/>
        <v>1</v>
      </c>
      <c r="P97" s="28" t="str">
        <f t="shared" si="45"/>
        <v>+</v>
      </c>
      <c r="Q97" s="30">
        <f>IF($D97&lt;=2024,VstupniParametry_SKRYT!$D$6,"")</f>
        <v>0.06</v>
      </c>
      <c r="R97" s="28" t="str">
        <f t="shared" si="46"/>
        <v>)</v>
      </c>
      <c r="S97" s="31">
        <f>IF($D97&lt;=2024,COUNTIFS(Vypocet_SKRYT!AT94:AV94,"&gt;=1"),"")</f>
        <v>0</v>
      </c>
      <c r="T97" s="32" t="str">
        <f t="shared" si="47"/>
        <v>x</v>
      </c>
      <c r="U97" s="28" t="str">
        <f t="shared" si="48"/>
        <v>(</v>
      </c>
      <c r="V97" s="28" t="str">
        <f t="shared" si="49"/>
        <v>1</v>
      </c>
      <c r="W97" s="28" t="str">
        <f t="shared" si="50"/>
        <v>+</v>
      </c>
      <c r="X97" s="30">
        <f>IF($D97&lt;=2025,VstupniParametry_SKRYT!$D$9,"")</f>
        <v>1.7999999999999999E-2</v>
      </c>
      <c r="Y97" s="28" t="str">
        <f t="shared" si="51"/>
        <v>)</v>
      </c>
      <c r="Z97" s="31">
        <f>IF(AND(D97&lt;2025,2025&lt;=Zisk!$D$10),1,IF(D97=2025,0,""))</f>
        <v>1</v>
      </c>
      <c r="AA97" s="32" t="str">
        <f>IF(AND($D97&lt;=2025,Zisk!$D$10&gt;=2026),"x","")</f>
        <v/>
      </c>
      <c r="AB97" s="28" t="str">
        <f>IF(AND($D97&lt;=2026,Zisk!$D$10&gt;=2026),"(","")</f>
        <v/>
      </c>
      <c r="AC97" s="28" t="str">
        <f>IF(AND($D97&lt;=2026,Zisk!$D$10&gt;=2026),"1","")</f>
        <v/>
      </c>
      <c r="AD97" s="28" t="str">
        <f>IF(AND($D97&lt;=2026,Zisk!$D$10&gt;=2026),"+","")</f>
        <v/>
      </c>
      <c r="AE97" s="30" t="str">
        <f>IF(AND($D97&lt;=2026,Zisk!$D$10&gt;=2026),VstupniParametry_SKRYT!$D$10,"")</f>
        <v/>
      </c>
      <c r="AF97" s="28" t="str">
        <f>IF(AND($D97&lt;=2026,Zisk!$D$10&gt;=2026),")","")</f>
        <v/>
      </c>
      <c r="AG97" s="31" t="str">
        <f>IF(AND(D97&lt;2026,2026&lt;=Zisk!$D$10),1,IF(D97=2026,0,""))</f>
        <v/>
      </c>
      <c r="AH97" s="32" t="str">
        <f>IF(AND($D97&lt;=2026,Zisk!$D$10&gt;=2027),"x","")</f>
        <v/>
      </c>
      <c r="AI97" s="28" t="str">
        <f>IF(AND($D97&lt;=2027,Zisk!$D$10&gt;=2027),"(","")</f>
        <v/>
      </c>
      <c r="AJ97" s="28" t="str">
        <f>IF(AND($D97&lt;=2027,Zisk!$D$10&gt;=2027),"1","")</f>
        <v/>
      </c>
      <c r="AK97" s="28" t="str">
        <f>IF(AND($D97&lt;=2027,Zisk!$D$10&gt;=2027),"+","")</f>
        <v/>
      </c>
      <c r="AL97" s="30" t="str">
        <f>IF(AND($D97&lt;=2027,Zisk!$D$10&gt;=2027),VstupniParametry_SKRYT!$D$11,"")</f>
        <v/>
      </c>
      <c r="AM97" s="28" t="str">
        <f>IF(AND($D97&lt;=2027,Zisk!$D$10&gt;=2027),")","")</f>
        <v/>
      </c>
      <c r="AN97" s="31" t="str">
        <f>IF(AND(D97&lt;2027,2027&lt;=Zisk!$D$10),1,IF(D97=2027,0,""))</f>
        <v/>
      </c>
      <c r="AO97" s="32" t="str">
        <f>IF(AND($D97&lt;=2027,Zisk!$D$10&gt;=2028),"x","")</f>
        <v/>
      </c>
      <c r="AP97" s="28" t="str">
        <f>IF(AND($D97&lt;=2028,Zisk!$D$10&gt;=2028),"(","")</f>
        <v/>
      </c>
      <c r="AQ97" s="28" t="str">
        <f>IF(AND($D97&lt;=2028,Zisk!$D$10&gt;=2028),"1","")</f>
        <v/>
      </c>
      <c r="AR97" s="28" t="str">
        <f>IF(AND($D97&lt;=2028,Zisk!$D$10&gt;=2028),"+","")</f>
        <v/>
      </c>
      <c r="AS97" s="30" t="str">
        <f>IF(AND($D97&lt;=2028,Zisk!$D$10&gt;=2028),VstupniParametry_SKRYT!$D$12,"")</f>
        <v/>
      </c>
      <c r="AT97" s="28" t="str">
        <f>IF(AND($D97&lt;=2028,Zisk!$D$10&gt;=2028),")","")</f>
        <v/>
      </c>
      <c r="AU97" s="31" t="str">
        <f>IF(AND(D97&lt;2028,2028&lt;=Zisk!$D$10),1,IF(D97=2028,0,""))</f>
        <v/>
      </c>
      <c r="AV97" s="32" t="str">
        <f>IF(AND($D97&lt;=2028,Zisk!$D$10&gt;=2029),"x","")</f>
        <v/>
      </c>
      <c r="AW97" s="28" t="str">
        <f>IF(AND($D97&lt;=2029,Zisk!$D$10&gt;=2029),"(","")</f>
        <v/>
      </c>
      <c r="AX97" s="28" t="str">
        <f>IF(AND($D97&lt;=2029,Zisk!$D$10&gt;=2029),"1","")</f>
        <v/>
      </c>
      <c r="AY97" s="28" t="str">
        <f>IF(AND($D97&lt;=2029,Zisk!$D$10&gt;=2029),"+","")</f>
        <v/>
      </c>
      <c r="AZ97" s="30" t="str">
        <f>IF(AND($D97&lt;=2029,Zisk!$D$10&gt;=2029),VstupniParametry_SKRYT!$D$13,"")</f>
        <v/>
      </c>
      <c r="BA97" s="28" t="str">
        <f>IF(AND($D97&lt;=2029,Zisk!$D$10&gt;=2029),")","")</f>
        <v/>
      </c>
      <c r="BB97" s="31" t="str">
        <f>IF(AND(D97&lt;2029,2029&lt;=Zisk!$D$10),1,IF(D97=2029,0,""))</f>
        <v/>
      </c>
      <c r="BC97" s="32" t="str">
        <f>IF(AND($D97&lt;=2029,Zisk!$D$10&gt;=2030),"x","")</f>
        <v/>
      </c>
      <c r="BD97" s="28" t="str">
        <f>IF(AND($D97&lt;=2030,Zisk!$D$10&gt;=2030),"(","")</f>
        <v/>
      </c>
      <c r="BE97" s="28" t="str">
        <f>IF(AND($D97&lt;=2030,Zisk!$D$10&gt;=2030),"1","")</f>
        <v/>
      </c>
      <c r="BF97" s="28" t="str">
        <f>IF(AND($D97&lt;=2030,Zisk!$D$10&gt;=2030),"+","")</f>
        <v/>
      </c>
      <c r="BG97" s="30" t="str">
        <f>IF(AND($D97&lt;=2030,Zisk!$D$10&gt;=2030),VstupniParametry_SKRYT!$D$14,"")</f>
        <v/>
      </c>
      <c r="BH97" s="28" t="str">
        <f>IF(AND($D97&lt;=2030,Zisk!$D$10&gt;=2030),")","")</f>
        <v/>
      </c>
      <c r="BI97" s="31" t="str">
        <f>IF(AND(D97&lt;2030,2030&lt;=Zisk!$D$10),1,IF(D97=2030,0,""))</f>
        <v/>
      </c>
      <c r="BJ97" s="33" t="s">
        <v>32</v>
      </c>
      <c r="BK97" s="30">
        <f t="shared" si="64"/>
        <v>1</v>
      </c>
      <c r="BL97" s="28" t="str">
        <f t="shared" si="65"/>
        <v>x</v>
      </c>
      <c r="BM97" s="34">
        <f t="shared" si="66"/>
        <v>1</v>
      </c>
      <c r="BN97" s="30" t="str">
        <f t="shared" si="67"/>
        <v>x</v>
      </c>
      <c r="BO97" s="34">
        <f t="shared" si="52"/>
        <v>1.018</v>
      </c>
      <c r="BP97" s="34" t="str">
        <f t="shared" si="53"/>
        <v/>
      </c>
      <c r="BQ97" s="34" t="str">
        <f t="shared" si="54"/>
        <v/>
      </c>
      <c r="BR97" s="34" t="str">
        <f t="shared" si="55"/>
        <v/>
      </c>
      <c r="BS97" s="34" t="str">
        <f t="shared" si="56"/>
        <v/>
      </c>
      <c r="BT97" s="34" t="str">
        <f t="shared" si="57"/>
        <v/>
      </c>
      <c r="BU97" s="34" t="str">
        <f t="shared" si="58"/>
        <v/>
      </c>
      <c r="BV97" s="34" t="str">
        <f t="shared" si="59"/>
        <v/>
      </c>
      <c r="BW97" s="34" t="str">
        <f t="shared" si="60"/>
        <v/>
      </c>
      <c r="BX97" s="34" t="str">
        <f t="shared" si="61"/>
        <v/>
      </c>
      <c r="BY97" s="34" t="str">
        <f t="shared" si="62"/>
        <v/>
      </c>
      <c r="BZ97" s="33" t="s">
        <v>32</v>
      </c>
      <c r="CA97" s="34">
        <f t="shared" si="63"/>
        <v>1.018</v>
      </c>
      <c r="CB97" s="28"/>
      <c r="CC97" s="29">
        <f>IF(D97&gt;Zisk!$D$10,"",E97*CA97)</f>
        <v>0</v>
      </c>
    </row>
    <row r="98" spans="2:81" x14ac:dyDescent="0.2">
      <c r="B98" s="35" t="str">
        <f>Zisk!B109</f>
        <v/>
      </c>
      <c r="C98" s="35">
        <f>Zisk!C109</f>
        <v>0</v>
      </c>
      <c r="D98" s="35">
        <f>Zisk!E109</f>
        <v>0</v>
      </c>
      <c r="E98" s="36">
        <f>Zisk!D109</f>
        <v>0</v>
      </c>
      <c r="F98" s="36"/>
      <c r="G98" s="35" t="str">
        <f t="shared" si="38"/>
        <v>(</v>
      </c>
      <c r="H98" s="35" t="str">
        <f t="shared" si="39"/>
        <v>1</v>
      </c>
      <c r="I98" s="35" t="str">
        <f t="shared" si="40"/>
        <v>+</v>
      </c>
      <c r="J98" s="37">
        <f>IF($D98&lt;=2021,VstupniParametry_SKRYT!$D$5,"")</f>
        <v>0.02</v>
      </c>
      <c r="K98" s="35" t="str">
        <f t="shared" si="41"/>
        <v>)</v>
      </c>
      <c r="L98" s="38">
        <f>IF($D98&lt;=2021,COUNTIF(Vypocet_SKRYT!T95:AS95,"&gt;=1"),"")</f>
        <v>0</v>
      </c>
      <c r="M98" s="39" t="str">
        <f t="shared" si="42"/>
        <v>x</v>
      </c>
      <c r="N98" s="35" t="str">
        <f t="shared" si="43"/>
        <v>(</v>
      </c>
      <c r="O98" s="35" t="str">
        <f t="shared" si="44"/>
        <v>1</v>
      </c>
      <c r="P98" s="35" t="str">
        <f t="shared" si="45"/>
        <v>+</v>
      </c>
      <c r="Q98" s="37">
        <f>IF($D98&lt;=2024,VstupniParametry_SKRYT!$D$6,"")</f>
        <v>0.06</v>
      </c>
      <c r="R98" s="35" t="str">
        <f t="shared" si="46"/>
        <v>)</v>
      </c>
      <c r="S98" s="38">
        <f>IF($D98&lt;=2024,COUNTIFS(Vypocet_SKRYT!AT95:AV95,"&gt;=1"),"")</f>
        <v>0</v>
      </c>
      <c r="T98" s="39" t="str">
        <f t="shared" si="47"/>
        <v>x</v>
      </c>
      <c r="U98" s="35" t="str">
        <f t="shared" si="48"/>
        <v>(</v>
      </c>
      <c r="V98" s="35" t="str">
        <f t="shared" si="49"/>
        <v>1</v>
      </c>
      <c r="W98" s="35" t="str">
        <f t="shared" si="50"/>
        <v>+</v>
      </c>
      <c r="X98" s="37">
        <f>IF($D98&lt;=2025,VstupniParametry_SKRYT!$D$9,"")</f>
        <v>1.7999999999999999E-2</v>
      </c>
      <c r="Y98" s="35" t="str">
        <f t="shared" si="51"/>
        <v>)</v>
      </c>
      <c r="Z98" s="38">
        <f>IF(AND(D98&lt;2025,2025&lt;=Zisk!$D$10),1,IF(D98=2025,0,""))</f>
        <v>1</v>
      </c>
      <c r="AA98" s="39" t="str">
        <f>IF(AND($D98&lt;=2025,Zisk!$D$10&gt;=2026),"x","")</f>
        <v/>
      </c>
      <c r="AB98" s="35" t="str">
        <f>IF(AND($D98&lt;=2026,Zisk!$D$10&gt;=2026),"(","")</f>
        <v/>
      </c>
      <c r="AC98" s="35" t="str">
        <f>IF(AND($D98&lt;=2026,Zisk!$D$10&gt;=2026),"1","")</f>
        <v/>
      </c>
      <c r="AD98" s="35" t="str">
        <f>IF(AND($D98&lt;=2026,Zisk!$D$10&gt;=2026),"+","")</f>
        <v/>
      </c>
      <c r="AE98" s="37" t="str">
        <f>IF(AND($D98&lt;=2026,Zisk!$D$10&gt;=2026),VstupniParametry_SKRYT!$D$10,"")</f>
        <v/>
      </c>
      <c r="AF98" s="35" t="str">
        <f>IF(AND($D98&lt;=2026,Zisk!$D$10&gt;=2026),")","")</f>
        <v/>
      </c>
      <c r="AG98" s="38" t="str">
        <f>IF(AND(D98&lt;2026,2026&lt;=Zisk!$D$10),1,IF(D98=2026,0,""))</f>
        <v/>
      </c>
      <c r="AH98" s="39" t="str">
        <f>IF(AND($D98&lt;=2026,Zisk!$D$10&gt;=2027),"x","")</f>
        <v/>
      </c>
      <c r="AI98" s="35" t="str">
        <f>IF(AND($D98&lt;=2027,Zisk!$D$10&gt;=2027),"(","")</f>
        <v/>
      </c>
      <c r="AJ98" s="35" t="str">
        <f>IF(AND($D98&lt;=2027,Zisk!$D$10&gt;=2027),"1","")</f>
        <v/>
      </c>
      <c r="AK98" s="35" t="str">
        <f>IF(AND($D98&lt;=2027,Zisk!$D$10&gt;=2027),"+","")</f>
        <v/>
      </c>
      <c r="AL98" s="37" t="str">
        <f>IF(AND($D98&lt;=2027,Zisk!$D$10&gt;=2027),VstupniParametry_SKRYT!$D$11,"")</f>
        <v/>
      </c>
      <c r="AM98" s="35" t="str">
        <f>IF(AND($D98&lt;=2027,Zisk!$D$10&gt;=2027),")","")</f>
        <v/>
      </c>
      <c r="AN98" s="38" t="str">
        <f>IF(AND(D98&lt;2027,2027&lt;=Zisk!$D$10),1,IF(D98=2027,0,""))</f>
        <v/>
      </c>
      <c r="AO98" s="39" t="str">
        <f>IF(AND($D98&lt;=2027,Zisk!$D$10&gt;=2028),"x","")</f>
        <v/>
      </c>
      <c r="AP98" s="35" t="str">
        <f>IF(AND($D98&lt;=2028,Zisk!$D$10&gt;=2028),"(","")</f>
        <v/>
      </c>
      <c r="AQ98" s="35" t="str">
        <f>IF(AND($D98&lt;=2028,Zisk!$D$10&gt;=2028),"1","")</f>
        <v/>
      </c>
      <c r="AR98" s="35" t="str">
        <f>IF(AND($D98&lt;=2028,Zisk!$D$10&gt;=2028),"+","")</f>
        <v/>
      </c>
      <c r="AS98" s="37" t="str">
        <f>IF(AND($D98&lt;=2028,Zisk!$D$10&gt;=2028),VstupniParametry_SKRYT!$D$12,"")</f>
        <v/>
      </c>
      <c r="AT98" s="35" t="str">
        <f>IF(AND($D98&lt;=2028,Zisk!$D$10&gt;=2028),")","")</f>
        <v/>
      </c>
      <c r="AU98" s="38" t="str">
        <f>IF(AND(D98&lt;2028,2028&lt;=Zisk!$D$10),1,IF(D98=2028,0,""))</f>
        <v/>
      </c>
      <c r="AV98" s="39" t="str">
        <f>IF(AND($D98&lt;=2028,Zisk!$D$10&gt;=2029),"x","")</f>
        <v/>
      </c>
      <c r="AW98" s="35" t="str">
        <f>IF(AND($D98&lt;=2029,Zisk!$D$10&gt;=2029),"(","")</f>
        <v/>
      </c>
      <c r="AX98" s="35" t="str">
        <f>IF(AND($D98&lt;=2029,Zisk!$D$10&gt;=2029),"1","")</f>
        <v/>
      </c>
      <c r="AY98" s="35" t="str">
        <f>IF(AND($D98&lt;=2029,Zisk!$D$10&gt;=2029),"+","")</f>
        <v/>
      </c>
      <c r="AZ98" s="37" t="str">
        <f>IF(AND($D98&lt;=2029,Zisk!$D$10&gt;=2029),VstupniParametry_SKRYT!$D$13,"")</f>
        <v/>
      </c>
      <c r="BA98" s="35" t="str">
        <f>IF(AND($D98&lt;=2029,Zisk!$D$10&gt;=2029),")","")</f>
        <v/>
      </c>
      <c r="BB98" s="38" t="str">
        <f>IF(AND(D98&lt;2029,2029&lt;=Zisk!$D$10),1,IF(D98=2029,0,""))</f>
        <v/>
      </c>
      <c r="BC98" s="39" t="str">
        <f>IF(AND($D98&lt;=2029,Zisk!$D$10&gt;=2030),"x","")</f>
        <v/>
      </c>
      <c r="BD98" s="35" t="str">
        <f>IF(AND($D98&lt;=2030,Zisk!$D$10&gt;=2030),"(","")</f>
        <v/>
      </c>
      <c r="BE98" s="35" t="str">
        <f>IF(AND($D98&lt;=2030,Zisk!$D$10&gt;=2030),"1","")</f>
        <v/>
      </c>
      <c r="BF98" s="35" t="str">
        <f>IF(AND($D98&lt;=2030,Zisk!$D$10&gt;=2030),"+","")</f>
        <v/>
      </c>
      <c r="BG98" s="37" t="str">
        <f>IF(AND($D98&lt;=2030,Zisk!$D$10&gt;=2030),VstupniParametry_SKRYT!$D$14,"")</f>
        <v/>
      </c>
      <c r="BH98" s="35" t="str">
        <f>IF(AND($D98&lt;=2030,Zisk!$D$10&gt;=2030),")","")</f>
        <v/>
      </c>
      <c r="BI98" s="38" t="str">
        <f>IF(AND(D98&lt;2030,2030&lt;=Zisk!$D$10),1,IF(D98=2030,0,""))</f>
        <v/>
      </c>
      <c r="BJ98" s="40" t="s">
        <v>32</v>
      </c>
      <c r="BK98" s="37">
        <f t="shared" si="64"/>
        <v>1</v>
      </c>
      <c r="BL98" s="35" t="str">
        <f t="shared" si="65"/>
        <v>x</v>
      </c>
      <c r="BM98" s="41">
        <f t="shared" si="66"/>
        <v>1</v>
      </c>
      <c r="BN98" s="37" t="str">
        <f t="shared" si="67"/>
        <v>x</v>
      </c>
      <c r="BO98" s="41">
        <f t="shared" si="52"/>
        <v>1.018</v>
      </c>
      <c r="BP98" s="41" t="str">
        <f t="shared" si="53"/>
        <v/>
      </c>
      <c r="BQ98" s="41" t="str">
        <f t="shared" si="54"/>
        <v/>
      </c>
      <c r="BR98" s="41" t="str">
        <f t="shared" si="55"/>
        <v/>
      </c>
      <c r="BS98" s="41" t="str">
        <f t="shared" si="56"/>
        <v/>
      </c>
      <c r="BT98" s="41" t="str">
        <f t="shared" si="57"/>
        <v/>
      </c>
      <c r="BU98" s="41" t="str">
        <f t="shared" si="58"/>
        <v/>
      </c>
      <c r="BV98" s="41" t="str">
        <f t="shared" si="59"/>
        <v/>
      </c>
      <c r="BW98" s="41" t="str">
        <f t="shared" si="60"/>
        <v/>
      </c>
      <c r="BX98" s="41" t="str">
        <f t="shared" si="61"/>
        <v/>
      </c>
      <c r="BY98" s="41" t="str">
        <f t="shared" si="62"/>
        <v/>
      </c>
      <c r="BZ98" s="40" t="s">
        <v>32</v>
      </c>
      <c r="CA98" s="41">
        <f t="shared" si="63"/>
        <v>1.018</v>
      </c>
      <c r="CB98" s="35"/>
      <c r="CC98" s="36">
        <f>IF(D98&gt;Zisk!$D$10,"",E98*CA98)</f>
        <v>0</v>
      </c>
    </row>
    <row r="99" spans="2:81" x14ac:dyDescent="0.2">
      <c r="B99" s="28" t="str">
        <f>Zisk!B110</f>
        <v/>
      </c>
      <c r="C99" s="28">
        <f>Zisk!C110</f>
        <v>0</v>
      </c>
      <c r="D99" s="28">
        <f>Zisk!E110</f>
        <v>0</v>
      </c>
      <c r="E99" s="29">
        <f>Zisk!D110</f>
        <v>0</v>
      </c>
      <c r="F99" s="29"/>
      <c r="G99" s="28" t="str">
        <f t="shared" si="38"/>
        <v>(</v>
      </c>
      <c r="H99" s="28" t="str">
        <f t="shared" si="39"/>
        <v>1</v>
      </c>
      <c r="I99" s="28" t="str">
        <f t="shared" si="40"/>
        <v>+</v>
      </c>
      <c r="J99" s="30">
        <f>IF($D99&lt;=2021,VstupniParametry_SKRYT!$D$5,"")</f>
        <v>0.02</v>
      </c>
      <c r="K99" s="28" t="str">
        <f t="shared" si="41"/>
        <v>)</v>
      </c>
      <c r="L99" s="31">
        <f>IF($D99&lt;=2021,COUNTIF(Vypocet_SKRYT!T96:AS96,"&gt;=1"),"")</f>
        <v>0</v>
      </c>
      <c r="M99" s="32" t="str">
        <f t="shared" si="42"/>
        <v>x</v>
      </c>
      <c r="N99" s="28" t="str">
        <f t="shared" si="43"/>
        <v>(</v>
      </c>
      <c r="O99" s="28" t="str">
        <f t="shared" si="44"/>
        <v>1</v>
      </c>
      <c r="P99" s="28" t="str">
        <f t="shared" si="45"/>
        <v>+</v>
      </c>
      <c r="Q99" s="30">
        <f>IF($D99&lt;=2024,VstupniParametry_SKRYT!$D$6,"")</f>
        <v>0.06</v>
      </c>
      <c r="R99" s="28" t="str">
        <f t="shared" si="46"/>
        <v>)</v>
      </c>
      <c r="S99" s="31">
        <f>IF($D99&lt;=2024,COUNTIFS(Vypocet_SKRYT!AT96:AV96,"&gt;=1"),"")</f>
        <v>0</v>
      </c>
      <c r="T99" s="32" t="str">
        <f t="shared" si="47"/>
        <v>x</v>
      </c>
      <c r="U99" s="28" t="str">
        <f t="shared" si="48"/>
        <v>(</v>
      </c>
      <c r="V99" s="28" t="str">
        <f t="shared" si="49"/>
        <v>1</v>
      </c>
      <c r="W99" s="28" t="str">
        <f t="shared" si="50"/>
        <v>+</v>
      </c>
      <c r="X99" s="30">
        <f>IF($D99&lt;=2025,VstupniParametry_SKRYT!$D$9,"")</f>
        <v>1.7999999999999999E-2</v>
      </c>
      <c r="Y99" s="28" t="str">
        <f t="shared" si="51"/>
        <v>)</v>
      </c>
      <c r="Z99" s="31">
        <f>IF(AND(D99&lt;2025,2025&lt;=Zisk!$D$10),1,IF(D99=2025,0,""))</f>
        <v>1</v>
      </c>
      <c r="AA99" s="32" t="str">
        <f>IF(AND($D99&lt;=2025,Zisk!$D$10&gt;=2026),"x","")</f>
        <v/>
      </c>
      <c r="AB99" s="28" t="str">
        <f>IF(AND($D99&lt;=2026,Zisk!$D$10&gt;=2026),"(","")</f>
        <v/>
      </c>
      <c r="AC99" s="28" t="str">
        <f>IF(AND($D99&lt;=2026,Zisk!$D$10&gt;=2026),"1","")</f>
        <v/>
      </c>
      <c r="AD99" s="28" t="str">
        <f>IF(AND($D99&lt;=2026,Zisk!$D$10&gt;=2026),"+","")</f>
        <v/>
      </c>
      <c r="AE99" s="30" t="str">
        <f>IF(AND($D99&lt;=2026,Zisk!$D$10&gt;=2026),VstupniParametry_SKRYT!$D$10,"")</f>
        <v/>
      </c>
      <c r="AF99" s="28" t="str">
        <f>IF(AND($D99&lt;=2026,Zisk!$D$10&gt;=2026),")","")</f>
        <v/>
      </c>
      <c r="AG99" s="31" t="str">
        <f>IF(AND(D99&lt;2026,2026&lt;=Zisk!$D$10),1,IF(D99=2026,0,""))</f>
        <v/>
      </c>
      <c r="AH99" s="32" t="str">
        <f>IF(AND($D99&lt;=2026,Zisk!$D$10&gt;=2027),"x","")</f>
        <v/>
      </c>
      <c r="AI99" s="28" t="str">
        <f>IF(AND($D99&lt;=2027,Zisk!$D$10&gt;=2027),"(","")</f>
        <v/>
      </c>
      <c r="AJ99" s="28" t="str">
        <f>IF(AND($D99&lt;=2027,Zisk!$D$10&gt;=2027),"1","")</f>
        <v/>
      </c>
      <c r="AK99" s="28" t="str">
        <f>IF(AND($D99&lt;=2027,Zisk!$D$10&gt;=2027),"+","")</f>
        <v/>
      </c>
      <c r="AL99" s="30" t="str">
        <f>IF(AND($D99&lt;=2027,Zisk!$D$10&gt;=2027),VstupniParametry_SKRYT!$D$11,"")</f>
        <v/>
      </c>
      <c r="AM99" s="28" t="str">
        <f>IF(AND($D99&lt;=2027,Zisk!$D$10&gt;=2027),")","")</f>
        <v/>
      </c>
      <c r="AN99" s="31" t="str">
        <f>IF(AND(D99&lt;2027,2027&lt;=Zisk!$D$10),1,IF(D99=2027,0,""))</f>
        <v/>
      </c>
      <c r="AO99" s="32" t="str">
        <f>IF(AND($D99&lt;=2027,Zisk!$D$10&gt;=2028),"x","")</f>
        <v/>
      </c>
      <c r="AP99" s="28" t="str">
        <f>IF(AND($D99&lt;=2028,Zisk!$D$10&gt;=2028),"(","")</f>
        <v/>
      </c>
      <c r="AQ99" s="28" t="str">
        <f>IF(AND($D99&lt;=2028,Zisk!$D$10&gt;=2028),"1","")</f>
        <v/>
      </c>
      <c r="AR99" s="28" t="str">
        <f>IF(AND($D99&lt;=2028,Zisk!$D$10&gt;=2028),"+","")</f>
        <v/>
      </c>
      <c r="AS99" s="30" t="str">
        <f>IF(AND($D99&lt;=2028,Zisk!$D$10&gt;=2028),VstupniParametry_SKRYT!$D$12,"")</f>
        <v/>
      </c>
      <c r="AT99" s="28" t="str">
        <f>IF(AND($D99&lt;=2028,Zisk!$D$10&gt;=2028),")","")</f>
        <v/>
      </c>
      <c r="AU99" s="31" t="str">
        <f>IF(AND(D99&lt;2028,2028&lt;=Zisk!$D$10),1,IF(D99=2028,0,""))</f>
        <v/>
      </c>
      <c r="AV99" s="32" t="str">
        <f>IF(AND($D99&lt;=2028,Zisk!$D$10&gt;=2029),"x","")</f>
        <v/>
      </c>
      <c r="AW99" s="28" t="str">
        <f>IF(AND($D99&lt;=2029,Zisk!$D$10&gt;=2029),"(","")</f>
        <v/>
      </c>
      <c r="AX99" s="28" t="str">
        <f>IF(AND($D99&lt;=2029,Zisk!$D$10&gt;=2029),"1","")</f>
        <v/>
      </c>
      <c r="AY99" s="28" t="str">
        <f>IF(AND($D99&lt;=2029,Zisk!$D$10&gt;=2029),"+","")</f>
        <v/>
      </c>
      <c r="AZ99" s="30" t="str">
        <f>IF(AND($D99&lt;=2029,Zisk!$D$10&gt;=2029),VstupniParametry_SKRYT!$D$13,"")</f>
        <v/>
      </c>
      <c r="BA99" s="28" t="str">
        <f>IF(AND($D99&lt;=2029,Zisk!$D$10&gt;=2029),")","")</f>
        <v/>
      </c>
      <c r="BB99" s="31" t="str">
        <f>IF(AND(D99&lt;2029,2029&lt;=Zisk!$D$10),1,IF(D99=2029,0,""))</f>
        <v/>
      </c>
      <c r="BC99" s="32" t="str">
        <f>IF(AND($D99&lt;=2029,Zisk!$D$10&gt;=2030),"x","")</f>
        <v/>
      </c>
      <c r="BD99" s="28" t="str">
        <f>IF(AND($D99&lt;=2030,Zisk!$D$10&gt;=2030),"(","")</f>
        <v/>
      </c>
      <c r="BE99" s="28" t="str">
        <f>IF(AND($D99&lt;=2030,Zisk!$D$10&gt;=2030),"1","")</f>
        <v/>
      </c>
      <c r="BF99" s="28" t="str">
        <f>IF(AND($D99&lt;=2030,Zisk!$D$10&gt;=2030),"+","")</f>
        <v/>
      </c>
      <c r="BG99" s="30" t="str">
        <f>IF(AND($D99&lt;=2030,Zisk!$D$10&gt;=2030),VstupniParametry_SKRYT!$D$14,"")</f>
        <v/>
      </c>
      <c r="BH99" s="28" t="str">
        <f>IF(AND($D99&lt;=2030,Zisk!$D$10&gt;=2030),")","")</f>
        <v/>
      </c>
      <c r="BI99" s="31" t="str">
        <f>IF(AND(D99&lt;2030,2030&lt;=Zisk!$D$10),1,IF(D99=2030,0,""))</f>
        <v/>
      </c>
      <c r="BJ99" s="33" t="s">
        <v>32</v>
      </c>
      <c r="BK99" s="30">
        <f t="shared" si="64"/>
        <v>1</v>
      </c>
      <c r="BL99" s="28" t="str">
        <f t="shared" si="65"/>
        <v>x</v>
      </c>
      <c r="BM99" s="34">
        <f t="shared" si="66"/>
        <v>1</v>
      </c>
      <c r="BN99" s="30" t="str">
        <f t="shared" si="67"/>
        <v>x</v>
      </c>
      <c r="BO99" s="34">
        <f t="shared" si="52"/>
        <v>1.018</v>
      </c>
      <c r="BP99" s="34" t="str">
        <f t="shared" si="53"/>
        <v/>
      </c>
      <c r="BQ99" s="34" t="str">
        <f t="shared" si="54"/>
        <v/>
      </c>
      <c r="BR99" s="34" t="str">
        <f t="shared" si="55"/>
        <v/>
      </c>
      <c r="BS99" s="34" t="str">
        <f t="shared" si="56"/>
        <v/>
      </c>
      <c r="BT99" s="34" t="str">
        <f t="shared" si="57"/>
        <v/>
      </c>
      <c r="BU99" s="34" t="str">
        <f t="shared" si="58"/>
        <v/>
      </c>
      <c r="BV99" s="34" t="str">
        <f t="shared" si="59"/>
        <v/>
      </c>
      <c r="BW99" s="34" t="str">
        <f t="shared" si="60"/>
        <v/>
      </c>
      <c r="BX99" s="34" t="str">
        <f t="shared" si="61"/>
        <v/>
      </c>
      <c r="BY99" s="34" t="str">
        <f t="shared" si="62"/>
        <v/>
      </c>
      <c r="BZ99" s="33" t="s">
        <v>32</v>
      </c>
      <c r="CA99" s="34">
        <f t="shared" si="63"/>
        <v>1.018</v>
      </c>
      <c r="CB99" s="28"/>
      <c r="CC99" s="29">
        <f>IF(D99&gt;Zisk!$D$10,"",E99*CA99)</f>
        <v>0</v>
      </c>
    </row>
    <row r="100" spans="2:81" x14ac:dyDescent="0.2">
      <c r="B100" s="35" t="str">
        <f>Zisk!B111</f>
        <v/>
      </c>
      <c r="C100" s="35">
        <f>Zisk!C111</f>
        <v>0</v>
      </c>
      <c r="D100" s="35">
        <f>Zisk!E111</f>
        <v>0</v>
      </c>
      <c r="E100" s="36">
        <f>Zisk!D111</f>
        <v>0</v>
      </c>
      <c r="F100" s="36"/>
      <c r="G100" s="35" t="str">
        <f t="shared" si="38"/>
        <v>(</v>
      </c>
      <c r="H100" s="35" t="str">
        <f t="shared" si="39"/>
        <v>1</v>
      </c>
      <c r="I100" s="35" t="str">
        <f t="shared" si="40"/>
        <v>+</v>
      </c>
      <c r="J100" s="37">
        <f>IF($D100&lt;=2021,VstupniParametry_SKRYT!$D$5,"")</f>
        <v>0.02</v>
      </c>
      <c r="K100" s="35" t="str">
        <f t="shared" si="41"/>
        <v>)</v>
      </c>
      <c r="L100" s="38">
        <f>IF($D100&lt;=2021,COUNTIF(Vypocet_SKRYT!T97:AS97,"&gt;=1"),"")</f>
        <v>0</v>
      </c>
      <c r="M100" s="39" t="str">
        <f t="shared" si="42"/>
        <v>x</v>
      </c>
      <c r="N100" s="35" t="str">
        <f t="shared" si="43"/>
        <v>(</v>
      </c>
      <c r="O100" s="35" t="str">
        <f t="shared" si="44"/>
        <v>1</v>
      </c>
      <c r="P100" s="35" t="str">
        <f t="shared" si="45"/>
        <v>+</v>
      </c>
      <c r="Q100" s="37">
        <f>IF($D100&lt;=2024,VstupniParametry_SKRYT!$D$6,"")</f>
        <v>0.06</v>
      </c>
      <c r="R100" s="35" t="str">
        <f t="shared" si="46"/>
        <v>)</v>
      </c>
      <c r="S100" s="38">
        <f>IF($D100&lt;=2024,COUNTIFS(Vypocet_SKRYT!AT97:AV97,"&gt;=1"),"")</f>
        <v>0</v>
      </c>
      <c r="T100" s="39" t="str">
        <f t="shared" si="47"/>
        <v>x</v>
      </c>
      <c r="U100" s="35" t="str">
        <f t="shared" si="48"/>
        <v>(</v>
      </c>
      <c r="V100" s="35" t="str">
        <f t="shared" si="49"/>
        <v>1</v>
      </c>
      <c r="W100" s="35" t="str">
        <f t="shared" si="50"/>
        <v>+</v>
      </c>
      <c r="X100" s="37">
        <f>IF($D100&lt;=2025,VstupniParametry_SKRYT!$D$9,"")</f>
        <v>1.7999999999999999E-2</v>
      </c>
      <c r="Y100" s="35" t="str">
        <f t="shared" si="51"/>
        <v>)</v>
      </c>
      <c r="Z100" s="38">
        <f>IF(AND(D100&lt;2025,2025&lt;=Zisk!$D$10),1,IF(D100=2025,0,""))</f>
        <v>1</v>
      </c>
      <c r="AA100" s="39" t="str">
        <f>IF(AND($D100&lt;=2025,Zisk!$D$10&gt;=2026),"x","")</f>
        <v/>
      </c>
      <c r="AB100" s="35" t="str">
        <f>IF(AND($D100&lt;=2026,Zisk!$D$10&gt;=2026),"(","")</f>
        <v/>
      </c>
      <c r="AC100" s="35" t="str">
        <f>IF(AND($D100&lt;=2026,Zisk!$D$10&gt;=2026),"1","")</f>
        <v/>
      </c>
      <c r="AD100" s="35" t="str">
        <f>IF(AND($D100&lt;=2026,Zisk!$D$10&gt;=2026),"+","")</f>
        <v/>
      </c>
      <c r="AE100" s="37" t="str">
        <f>IF(AND($D100&lt;=2026,Zisk!$D$10&gt;=2026),VstupniParametry_SKRYT!$D$10,"")</f>
        <v/>
      </c>
      <c r="AF100" s="35" t="str">
        <f>IF(AND($D100&lt;=2026,Zisk!$D$10&gt;=2026),")","")</f>
        <v/>
      </c>
      <c r="AG100" s="38" t="str">
        <f>IF(AND(D100&lt;2026,2026&lt;=Zisk!$D$10),1,IF(D100=2026,0,""))</f>
        <v/>
      </c>
      <c r="AH100" s="39" t="str">
        <f>IF(AND($D100&lt;=2026,Zisk!$D$10&gt;=2027),"x","")</f>
        <v/>
      </c>
      <c r="AI100" s="35" t="str">
        <f>IF(AND($D100&lt;=2027,Zisk!$D$10&gt;=2027),"(","")</f>
        <v/>
      </c>
      <c r="AJ100" s="35" t="str">
        <f>IF(AND($D100&lt;=2027,Zisk!$D$10&gt;=2027),"1","")</f>
        <v/>
      </c>
      <c r="AK100" s="35" t="str">
        <f>IF(AND($D100&lt;=2027,Zisk!$D$10&gt;=2027),"+","")</f>
        <v/>
      </c>
      <c r="AL100" s="37" t="str">
        <f>IF(AND($D100&lt;=2027,Zisk!$D$10&gt;=2027),VstupniParametry_SKRYT!$D$11,"")</f>
        <v/>
      </c>
      <c r="AM100" s="35" t="str">
        <f>IF(AND($D100&lt;=2027,Zisk!$D$10&gt;=2027),")","")</f>
        <v/>
      </c>
      <c r="AN100" s="38" t="str">
        <f>IF(AND(D100&lt;2027,2027&lt;=Zisk!$D$10),1,IF(D100=2027,0,""))</f>
        <v/>
      </c>
      <c r="AO100" s="39" t="str">
        <f>IF(AND($D100&lt;=2027,Zisk!$D$10&gt;=2028),"x","")</f>
        <v/>
      </c>
      <c r="AP100" s="35" t="str">
        <f>IF(AND($D100&lt;=2028,Zisk!$D$10&gt;=2028),"(","")</f>
        <v/>
      </c>
      <c r="AQ100" s="35" t="str">
        <f>IF(AND($D100&lt;=2028,Zisk!$D$10&gt;=2028),"1","")</f>
        <v/>
      </c>
      <c r="AR100" s="35" t="str">
        <f>IF(AND($D100&lt;=2028,Zisk!$D$10&gt;=2028),"+","")</f>
        <v/>
      </c>
      <c r="AS100" s="37" t="str">
        <f>IF(AND($D100&lt;=2028,Zisk!$D$10&gt;=2028),VstupniParametry_SKRYT!$D$12,"")</f>
        <v/>
      </c>
      <c r="AT100" s="35" t="str">
        <f>IF(AND($D100&lt;=2028,Zisk!$D$10&gt;=2028),")","")</f>
        <v/>
      </c>
      <c r="AU100" s="38" t="str">
        <f>IF(AND(D100&lt;2028,2028&lt;=Zisk!$D$10),1,IF(D100=2028,0,""))</f>
        <v/>
      </c>
      <c r="AV100" s="39" t="str">
        <f>IF(AND($D100&lt;=2028,Zisk!$D$10&gt;=2029),"x","")</f>
        <v/>
      </c>
      <c r="AW100" s="35" t="str">
        <f>IF(AND($D100&lt;=2029,Zisk!$D$10&gt;=2029),"(","")</f>
        <v/>
      </c>
      <c r="AX100" s="35" t="str">
        <f>IF(AND($D100&lt;=2029,Zisk!$D$10&gt;=2029),"1","")</f>
        <v/>
      </c>
      <c r="AY100" s="35" t="str">
        <f>IF(AND($D100&lt;=2029,Zisk!$D$10&gt;=2029),"+","")</f>
        <v/>
      </c>
      <c r="AZ100" s="37" t="str">
        <f>IF(AND($D100&lt;=2029,Zisk!$D$10&gt;=2029),VstupniParametry_SKRYT!$D$13,"")</f>
        <v/>
      </c>
      <c r="BA100" s="35" t="str">
        <f>IF(AND($D100&lt;=2029,Zisk!$D$10&gt;=2029),")","")</f>
        <v/>
      </c>
      <c r="BB100" s="38" t="str">
        <f>IF(AND(D100&lt;2029,2029&lt;=Zisk!$D$10),1,IF(D100=2029,0,""))</f>
        <v/>
      </c>
      <c r="BC100" s="39" t="str">
        <f>IF(AND($D100&lt;=2029,Zisk!$D$10&gt;=2030),"x","")</f>
        <v/>
      </c>
      <c r="BD100" s="35" t="str">
        <f>IF(AND($D100&lt;=2030,Zisk!$D$10&gt;=2030),"(","")</f>
        <v/>
      </c>
      <c r="BE100" s="35" t="str">
        <f>IF(AND($D100&lt;=2030,Zisk!$D$10&gt;=2030),"1","")</f>
        <v/>
      </c>
      <c r="BF100" s="35" t="str">
        <f>IF(AND($D100&lt;=2030,Zisk!$D$10&gt;=2030),"+","")</f>
        <v/>
      </c>
      <c r="BG100" s="37" t="str">
        <f>IF(AND($D100&lt;=2030,Zisk!$D$10&gt;=2030),VstupniParametry_SKRYT!$D$14,"")</f>
        <v/>
      </c>
      <c r="BH100" s="35" t="str">
        <f>IF(AND($D100&lt;=2030,Zisk!$D$10&gt;=2030),")","")</f>
        <v/>
      </c>
      <c r="BI100" s="38" t="str">
        <f>IF(AND(D100&lt;2030,2030&lt;=Zisk!$D$10),1,IF(D100=2030,0,""))</f>
        <v/>
      </c>
      <c r="BJ100" s="40" t="s">
        <v>32</v>
      </c>
      <c r="BK100" s="37">
        <f t="shared" si="64"/>
        <v>1</v>
      </c>
      <c r="BL100" s="35" t="str">
        <f t="shared" si="65"/>
        <v>x</v>
      </c>
      <c r="BM100" s="41">
        <f t="shared" si="66"/>
        <v>1</v>
      </c>
      <c r="BN100" s="37" t="str">
        <f t="shared" si="67"/>
        <v>x</v>
      </c>
      <c r="BO100" s="41">
        <f t="shared" si="52"/>
        <v>1.018</v>
      </c>
      <c r="BP100" s="41" t="str">
        <f t="shared" si="53"/>
        <v/>
      </c>
      <c r="BQ100" s="41" t="str">
        <f t="shared" si="54"/>
        <v/>
      </c>
      <c r="BR100" s="41" t="str">
        <f t="shared" si="55"/>
        <v/>
      </c>
      <c r="BS100" s="41" t="str">
        <f t="shared" si="56"/>
        <v/>
      </c>
      <c r="BT100" s="41" t="str">
        <f t="shared" si="57"/>
        <v/>
      </c>
      <c r="BU100" s="41" t="str">
        <f t="shared" si="58"/>
        <v/>
      </c>
      <c r="BV100" s="41" t="str">
        <f t="shared" si="59"/>
        <v/>
      </c>
      <c r="BW100" s="41" t="str">
        <f t="shared" si="60"/>
        <v/>
      </c>
      <c r="BX100" s="41" t="str">
        <f t="shared" si="61"/>
        <v/>
      </c>
      <c r="BY100" s="41" t="str">
        <f t="shared" si="62"/>
        <v/>
      </c>
      <c r="BZ100" s="40" t="s">
        <v>32</v>
      </c>
      <c r="CA100" s="41">
        <f t="shared" si="63"/>
        <v>1.018</v>
      </c>
      <c r="CB100" s="35"/>
      <c r="CC100" s="36">
        <f>IF(D100&gt;Zisk!$D$10,"",E100*CA100)</f>
        <v>0</v>
      </c>
    </row>
    <row r="101" spans="2:81" x14ac:dyDescent="0.2">
      <c r="B101" s="28" t="str">
        <f>Zisk!B112</f>
        <v/>
      </c>
      <c r="C101" s="28">
        <f>Zisk!C112</f>
        <v>0</v>
      </c>
      <c r="D101" s="28">
        <f>Zisk!E112</f>
        <v>0</v>
      </c>
      <c r="E101" s="29">
        <f>Zisk!D112</f>
        <v>0</v>
      </c>
      <c r="F101" s="29"/>
      <c r="G101" s="28" t="str">
        <f t="shared" si="38"/>
        <v>(</v>
      </c>
      <c r="H101" s="28" t="str">
        <f t="shared" si="39"/>
        <v>1</v>
      </c>
      <c r="I101" s="28" t="str">
        <f t="shared" si="40"/>
        <v>+</v>
      </c>
      <c r="J101" s="30">
        <f>IF($D101&lt;=2021,VstupniParametry_SKRYT!$D$5,"")</f>
        <v>0.02</v>
      </c>
      <c r="K101" s="28" t="str">
        <f t="shared" si="41"/>
        <v>)</v>
      </c>
      <c r="L101" s="31">
        <f>IF($D101&lt;=2021,COUNTIF(Vypocet_SKRYT!T98:AS98,"&gt;=1"),"")</f>
        <v>0</v>
      </c>
      <c r="M101" s="32" t="str">
        <f t="shared" si="42"/>
        <v>x</v>
      </c>
      <c r="N101" s="28" t="str">
        <f t="shared" si="43"/>
        <v>(</v>
      </c>
      <c r="O101" s="28" t="str">
        <f t="shared" si="44"/>
        <v>1</v>
      </c>
      <c r="P101" s="28" t="str">
        <f t="shared" si="45"/>
        <v>+</v>
      </c>
      <c r="Q101" s="30">
        <f>IF($D101&lt;=2024,VstupniParametry_SKRYT!$D$6,"")</f>
        <v>0.06</v>
      </c>
      <c r="R101" s="28" t="str">
        <f t="shared" si="46"/>
        <v>)</v>
      </c>
      <c r="S101" s="31">
        <f>IF($D101&lt;=2024,COUNTIFS(Vypocet_SKRYT!AT98:AV98,"&gt;=1"),"")</f>
        <v>0</v>
      </c>
      <c r="T101" s="32" t="str">
        <f t="shared" si="47"/>
        <v>x</v>
      </c>
      <c r="U101" s="28" t="str">
        <f t="shared" si="48"/>
        <v>(</v>
      </c>
      <c r="V101" s="28" t="str">
        <f t="shared" si="49"/>
        <v>1</v>
      </c>
      <c r="W101" s="28" t="str">
        <f t="shared" si="50"/>
        <v>+</v>
      </c>
      <c r="X101" s="30">
        <f>IF($D101&lt;=2025,VstupniParametry_SKRYT!$D$9,"")</f>
        <v>1.7999999999999999E-2</v>
      </c>
      <c r="Y101" s="28" t="str">
        <f t="shared" si="51"/>
        <v>)</v>
      </c>
      <c r="Z101" s="31">
        <f>IF(AND(D101&lt;2025,2025&lt;=Zisk!$D$10),1,IF(D101=2025,0,""))</f>
        <v>1</v>
      </c>
      <c r="AA101" s="32" t="str">
        <f>IF(AND($D101&lt;=2025,Zisk!$D$10&gt;=2026),"x","")</f>
        <v/>
      </c>
      <c r="AB101" s="28" t="str">
        <f>IF(AND($D101&lt;=2026,Zisk!$D$10&gt;=2026),"(","")</f>
        <v/>
      </c>
      <c r="AC101" s="28" t="str">
        <f>IF(AND($D101&lt;=2026,Zisk!$D$10&gt;=2026),"1","")</f>
        <v/>
      </c>
      <c r="AD101" s="28" t="str">
        <f>IF(AND($D101&lt;=2026,Zisk!$D$10&gt;=2026),"+","")</f>
        <v/>
      </c>
      <c r="AE101" s="30" t="str">
        <f>IF(AND($D101&lt;=2026,Zisk!$D$10&gt;=2026),VstupniParametry_SKRYT!$D$10,"")</f>
        <v/>
      </c>
      <c r="AF101" s="28" t="str">
        <f>IF(AND($D101&lt;=2026,Zisk!$D$10&gt;=2026),")","")</f>
        <v/>
      </c>
      <c r="AG101" s="31" t="str">
        <f>IF(AND(D101&lt;2026,2026&lt;=Zisk!$D$10),1,IF(D101=2026,0,""))</f>
        <v/>
      </c>
      <c r="AH101" s="32" t="str">
        <f>IF(AND($D101&lt;=2026,Zisk!$D$10&gt;=2027),"x","")</f>
        <v/>
      </c>
      <c r="AI101" s="28" t="str">
        <f>IF(AND($D101&lt;=2027,Zisk!$D$10&gt;=2027),"(","")</f>
        <v/>
      </c>
      <c r="AJ101" s="28" t="str">
        <f>IF(AND($D101&lt;=2027,Zisk!$D$10&gt;=2027),"1","")</f>
        <v/>
      </c>
      <c r="AK101" s="28" t="str">
        <f>IF(AND($D101&lt;=2027,Zisk!$D$10&gt;=2027),"+","")</f>
        <v/>
      </c>
      <c r="AL101" s="30" t="str">
        <f>IF(AND($D101&lt;=2027,Zisk!$D$10&gt;=2027),VstupniParametry_SKRYT!$D$11,"")</f>
        <v/>
      </c>
      <c r="AM101" s="28" t="str">
        <f>IF(AND($D101&lt;=2027,Zisk!$D$10&gt;=2027),")","")</f>
        <v/>
      </c>
      <c r="AN101" s="31" t="str">
        <f>IF(AND(D101&lt;2027,2027&lt;=Zisk!$D$10),1,IF(D101=2027,0,""))</f>
        <v/>
      </c>
      <c r="AO101" s="32" t="str">
        <f>IF(AND($D101&lt;=2027,Zisk!$D$10&gt;=2028),"x","")</f>
        <v/>
      </c>
      <c r="AP101" s="28" t="str">
        <f>IF(AND($D101&lt;=2028,Zisk!$D$10&gt;=2028),"(","")</f>
        <v/>
      </c>
      <c r="AQ101" s="28" t="str">
        <f>IF(AND($D101&lt;=2028,Zisk!$D$10&gt;=2028),"1","")</f>
        <v/>
      </c>
      <c r="AR101" s="28" t="str">
        <f>IF(AND($D101&lt;=2028,Zisk!$D$10&gt;=2028),"+","")</f>
        <v/>
      </c>
      <c r="AS101" s="30" t="str">
        <f>IF(AND($D101&lt;=2028,Zisk!$D$10&gt;=2028),VstupniParametry_SKRYT!$D$12,"")</f>
        <v/>
      </c>
      <c r="AT101" s="28" t="str">
        <f>IF(AND($D101&lt;=2028,Zisk!$D$10&gt;=2028),")","")</f>
        <v/>
      </c>
      <c r="AU101" s="31" t="str">
        <f>IF(AND(D101&lt;2028,2028&lt;=Zisk!$D$10),1,IF(D101=2028,0,""))</f>
        <v/>
      </c>
      <c r="AV101" s="32" t="str">
        <f>IF(AND($D101&lt;=2028,Zisk!$D$10&gt;=2029),"x","")</f>
        <v/>
      </c>
      <c r="AW101" s="28" t="str">
        <f>IF(AND($D101&lt;=2029,Zisk!$D$10&gt;=2029),"(","")</f>
        <v/>
      </c>
      <c r="AX101" s="28" t="str">
        <f>IF(AND($D101&lt;=2029,Zisk!$D$10&gt;=2029),"1","")</f>
        <v/>
      </c>
      <c r="AY101" s="28" t="str">
        <f>IF(AND($D101&lt;=2029,Zisk!$D$10&gt;=2029),"+","")</f>
        <v/>
      </c>
      <c r="AZ101" s="30" t="str">
        <f>IF(AND($D101&lt;=2029,Zisk!$D$10&gt;=2029),VstupniParametry_SKRYT!$D$13,"")</f>
        <v/>
      </c>
      <c r="BA101" s="28" t="str">
        <f>IF(AND($D101&lt;=2029,Zisk!$D$10&gt;=2029),")","")</f>
        <v/>
      </c>
      <c r="BB101" s="31" t="str">
        <f>IF(AND(D101&lt;2029,2029&lt;=Zisk!$D$10),1,IF(D101=2029,0,""))</f>
        <v/>
      </c>
      <c r="BC101" s="32" t="str">
        <f>IF(AND($D101&lt;=2029,Zisk!$D$10&gt;=2030),"x","")</f>
        <v/>
      </c>
      <c r="BD101" s="28" t="str">
        <f>IF(AND($D101&lt;=2030,Zisk!$D$10&gt;=2030),"(","")</f>
        <v/>
      </c>
      <c r="BE101" s="28" t="str">
        <f>IF(AND($D101&lt;=2030,Zisk!$D$10&gt;=2030),"1","")</f>
        <v/>
      </c>
      <c r="BF101" s="28" t="str">
        <f>IF(AND($D101&lt;=2030,Zisk!$D$10&gt;=2030),"+","")</f>
        <v/>
      </c>
      <c r="BG101" s="30" t="str">
        <f>IF(AND($D101&lt;=2030,Zisk!$D$10&gt;=2030),VstupniParametry_SKRYT!$D$14,"")</f>
        <v/>
      </c>
      <c r="BH101" s="28" t="str">
        <f>IF(AND($D101&lt;=2030,Zisk!$D$10&gt;=2030),")","")</f>
        <v/>
      </c>
      <c r="BI101" s="31" t="str">
        <f>IF(AND(D101&lt;2030,2030&lt;=Zisk!$D$10),1,IF(D101=2030,0,""))</f>
        <v/>
      </c>
      <c r="BJ101" s="33" t="s">
        <v>32</v>
      </c>
      <c r="BK101" s="30">
        <f t="shared" si="64"/>
        <v>1</v>
      </c>
      <c r="BL101" s="28" t="str">
        <f t="shared" si="65"/>
        <v>x</v>
      </c>
      <c r="BM101" s="34">
        <f t="shared" si="66"/>
        <v>1</v>
      </c>
      <c r="BN101" s="30" t="str">
        <f t="shared" si="67"/>
        <v>x</v>
      </c>
      <c r="BO101" s="34">
        <f t="shared" si="52"/>
        <v>1.018</v>
      </c>
      <c r="BP101" s="34" t="str">
        <f t="shared" si="53"/>
        <v/>
      </c>
      <c r="BQ101" s="34" t="str">
        <f t="shared" si="54"/>
        <v/>
      </c>
      <c r="BR101" s="34" t="str">
        <f t="shared" si="55"/>
        <v/>
      </c>
      <c r="BS101" s="34" t="str">
        <f t="shared" si="56"/>
        <v/>
      </c>
      <c r="BT101" s="34" t="str">
        <f t="shared" si="57"/>
        <v/>
      </c>
      <c r="BU101" s="34" t="str">
        <f t="shared" si="58"/>
        <v/>
      </c>
      <c r="BV101" s="34" t="str">
        <f t="shared" si="59"/>
        <v/>
      </c>
      <c r="BW101" s="34" t="str">
        <f t="shared" si="60"/>
        <v/>
      </c>
      <c r="BX101" s="34" t="str">
        <f t="shared" si="61"/>
        <v/>
      </c>
      <c r="BY101" s="34" t="str">
        <f t="shared" si="62"/>
        <v/>
      </c>
      <c r="BZ101" s="33" t="s">
        <v>32</v>
      </c>
      <c r="CA101" s="34">
        <f t="shared" si="63"/>
        <v>1.018</v>
      </c>
      <c r="CB101" s="28"/>
      <c r="CC101" s="29">
        <f>IF(D101&gt;Zisk!$D$10,"",E101*CA101)</f>
        <v>0</v>
      </c>
    </row>
    <row r="102" spans="2:81" x14ac:dyDescent="0.2">
      <c r="B102" s="35" t="str">
        <f>Zisk!B113</f>
        <v/>
      </c>
      <c r="C102" s="35">
        <f>Zisk!C113</f>
        <v>0</v>
      </c>
      <c r="D102" s="35">
        <f>Zisk!E113</f>
        <v>0</v>
      </c>
      <c r="E102" s="36">
        <f>Zisk!D113</f>
        <v>0</v>
      </c>
      <c r="F102" s="36"/>
      <c r="G102" s="35" t="str">
        <f t="shared" si="38"/>
        <v>(</v>
      </c>
      <c r="H102" s="35" t="str">
        <f t="shared" si="39"/>
        <v>1</v>
      </c>
      <c r="I102" s="35" t="str">
        <f t="shared" si="40"/>
        <v>+</v>
      </c>
      <c r="J102" s="37">
        <f>IF($D102&lt;=2021,VstupniParametry_SKRYT!$D$5,"")</f>
        <v>0.02</v>
      </c>
      <c r="K102" s="35" t="str">
        <f t="shared" si="41"/>
        <v>)</v>
      </c>
      <c r="L102" s="38">
        <f>IF($D102&lt;=2021,COUNTIF(Vypocet_SKRYT!T99:AS99,"&gt;=1"),"")</f>
        <v>0</v>
      </c>
      <c r="M102" s="39" t="str">
        <f t="shared" si="42"/>
        <v>x</v>
      </c>
      <c r="N102" s="35" t="str">
        <f t="shared" si="43"/>
        <v>(</v>
      </c>
      <c r="O102" s="35" t="str">
        <f t="shared" si="44"/>
        <v>1</v>
      </c>
      <c r="P102" s="35" t="str">
        <f t="shared" si="45"/>
        <v>+</v>
      </c>
      <c r="Q102" s="37">
        <f>IF($D102&lt;=2024,VstupniParametry_SKRYT!$D$6,"")</f>
        <v>0.06</v>
      </c>
      <c r="R102" s="35" t="str">
        <f t="shared" si="46"/>
        <v>)</v>
      </c>
      <c r="S102" s="38">
        <f>IF($D102&lt;=2024,COUNTIFS(Vypocet_SKRYT!AT99:AV99,"&gt;=1"),"")</f>
        <v>0</v>
      </c>
      <c r="T102" s="39" t="str">
        <f t="shared" si="47"/>
        <v>x</v>
      </c>
      <c r="U102" s="35" t="str">
        <f t="shared" si="48"/>
        <v>(</v>
      </c>
      <c r="V102" s="35" t="str">
        <f t="shared" si="49"/>
        <v>1</v>
      </c>
      <c r="W102" s="35" t="str">
        <f t="shared" si="50"/>
        <v>+</v>
      </c>
      <c r="X102" s="37">
        <f>IF($D102&lt;=2025,VstupniParametry_SKRYT!$D$9,"")</f>
        <v>1.7999999999999999E-2</v>
      </c>
      <c r="Y102" s="35" t="str">
        <f t="shared" si="51"/>
        <v>)</v>
      </c>
      <c r="Z102" s="38">
        <f>IF(AND(D102&lt;2025,2025&lt;=Zisk!$D$10),1,IF(D102=2025,0,""))</f>
        <v>1</v>
      </c>
      <c r="AA102" s="39" t="str">
        <f>IF(AND($D102&lt;=2025,Zisk!$D$10&gt;=2026),"x","")</f>
        <v/>
      </c>
      <c r="AB102" s="35" t="str">
        <f>IF(AND($D102&lt;=2026,Zisk!$D$10&gt;=2026),"(","")</f>
        <v/>
      </c>
      <c r="AC102" s="35" t="str">
        <f>IF(AND($D102&lt;=2026,Zisk!$D$10&gt;=2026),"1","")</f>
        <v/>
      </c>
      <c r="AD102" s="35" t="str">
        <f>IF(AND($D102&lt;=2026,Zisk!$D$10&gt;=2026),"+","")</f>
        <v/>
      </c>
      <c r="AE102" s="37" t="str">
        <f>IF(AND($D102&lt;=2026,Zisk!$D$10&gt;=2026),VstupniParametry_SKRYT!$D$10,"")</f>
        <v/>
      </c>
      <c r="AF102" s="35" t="str">
        <f>IF(AND($D102&lt;=2026,Zisk!$D$10&gt;=2026),")","")</f>
        <v/>
      </c>
      <c r="AG102" s="38" t="str">
        <f>IF(AND(D102&lt;2026,2026&lt;=Zisk!$D$10),1,IF(D102=2026,0,""))</f>
        <v/>
      </c>
      <c r="AH102" s="39" t="str">
        <f>IF(AND($D102&lt;=2026,Zisk!$D$10&gt;=2027),"x","")</f>
        <v/>
      </c>
      <c r="AI102" s="35" t="str">
        <f>IF(AND($D102&lt;=2027,Zisk!$D$10&gt;=2027),"(","")</f>
        <v/>
      </c>
      <c r="AJ102" s="35" t="str">
        <f>IF(AND($D102&lt;=2027,Zisk!$D$10&gt;=2027),"1","")</f>
        <v/>
      </c>
      <c r="AK102" s="35" t="str">
        <f>IF(AND($D102&lt;=2027,Zisk!$D$10&gt;=2027),"+","")</f>
        <v/>
      </c>
      <c r="AL102" s="37" t="str">
        <f>IF(AND($D102&lt;=2027,Zisk!$D$10&gt;=2027),VstupniParametry_SKRYT!$D$11,"")</f>
        <v/>
      </c>
      <c r="AM102" s="35" t="str">
        <f>IF(AND($D102&lt;=2027,Zisk!$D$10&gt;=2027),")","")</f>
        <v/>
      </c>
      <c r="AN102" s="38" t="str">
        <f>IF(AND(D102&lt;2027,2027&lt;=Zisk!$D$10),1,IF(D102=2027,0,""))</f>
        <v/>
      </c>
      <c r="AO102" s="39" t="str">
        <f>IF(AND($D102&lt;=2027,Zisk!$D$10&gt;=2028),"x","")</f>
        <v/>
      </c>
      <c r="AP102" s="35" t="str">
        <f>IF(AND($D102&lt;=2028,Zisk!$D$10&gt;=2028),"(","")</f>
        <v/>
      </c>
      <c r="AQ102" s="35" t="str">
        <f>IF(AND($D102&lt;=2028,Zisk!$D$10&gt;=2028),"1","")</f>
        <v/>
      </c>
      <c r="AR102" s="35" t="str">
        <f>IF(AND($D102&lt;=2028,Zisk!$D$10&gt;=2028),"+","")</f>
        <v/>
      </c>
      <c r="AS102" s="37" t="str">
        <f>IF(AND($D102&lt;=2028,Zisk!$D$10&gt;=2028),VstupniParametry_SKRYT!$D$12,"")</f>
        <v/>
      </c>
      <c r="AT102" s="35" t="str">
        <f>IF(AND($D102&lt;=2028,Zisk!$D$10&gt;=2028),")","")</f>
        <v/>
      </c>
      <c r="AU102" s="38" t="str">
        <f>IF(AND(D102&lt;2028,2028&lt;=Zisk!$D$10),1,IF(D102=2028,0,""))</f>
        <v/>
      </c>
      <c r="AV102" s="39" t="str">
        <f>IF(AND($D102&lt;=2028,Zisk!$D$10&gt;=2029),"x","")</f>
        <v/>
      </c>
      <c r="AW102" s="35" t="str">
        <f>IF(AND($D102&lt;=2029,Zisk!$D$10&gt;=2029),"(","")</f>
        <v/>
      </c>
      <c r="AX102" s="35" t="str">
        <f>IF(AND($D102&lt;=2029,Zisk!$D$10&gt;=2029),"1","")</f>
        <v/>
      </c>
      <c r="AY102" s="35" t="str">
        <f>IF(AND($D102&lt;=2029,Zisk!$D$10&gt;=2029),"+","")</f>
        <v/>
      </c>
      <c r="AZ102" s="37" t="str">
        <f>IF(AND($D102&lt;=2029,Zisk!$D$10&gt;=2029),VstupniParametry_SKRYT!$D$13,"")</f>
        <v/>
      </c>
      <c r="BA102" s="35" t="str">
        <f>IF(AND($D102&lt;=2029,Zisk!$D$10&gt;=2029),")","")</f>
        <v/>
      </c>
      <c r="BB102" s="38" t="str">
        <f>IF(AND(D102&lt;2029,2029&lt;=Zisk!$D$10),1,IF(D102=2029,0,""))</f>
        <v/>
      </c>
      <c r="BC102" s="39" t="str">
        <f>IF(AND($D102&lt;=2029,Zisk!$D$10&gt;=2030),"x","")</f>
        <v/>
      </c>
      <c r="BD102" s="35" t="str">
        <f>IF(AND($D102&lt;=2030,Zisk!$D$10&gt;=2030),"(","")</f>
        <v/>
      </c>
      <c r="BE102" s="35" t="str">
        <f>IF(AND($D102&lt;=2030,Zisk!$D$10&gt;=2030),"1","")</f>
        <v/>
      </c>
      <c r="BF102" s="35" t="str">
        <f>IF(AND($D102&lt;=2030,Zisk!$D$10&gt;=2030),"+","")</f>
        <v/>
      </c>
      <c r="BG102" s="37" t="str">
        <f>IF(AND($D102&lt;=2030,Zisk!$D$10&gt;=2030),VstupniParametry_SKRYT!$D$14,"")</f>
        <v/>
      </c>
      <c r="BH102" s="35" t="str">
        <f>IF(AND($D102&lt;=2030,Zisk!$D$10&gt;=2030),")","")</f>
        <v/>
      </c>
      <c r="BI102" s="38" t="str">
        <f>IF(AND(D102&lt;2030,2030&lt;=Zisk!$D$10),1,IF(D102=2030,0,""))</f>
        <v/>
      </c>
      <c r="BJ102" s="40" t="s">
        <v>32</v>
      </c>
      <c r="BK102" s="37">
        <f t="shared" si="64"/>
        <v>1</v>
      </c>
      <c r="BL102" s="35" t="str">
        <f t="shared" si="65"/>
        <v>x</v>
      </c>
      <c r="BM102" s="41">
        <f t="shared" si="66"/>
        <v>1</v>
      </c>
      <c r="BN102" s="37" t="str">
        <f t="shared" si="67"/>
        <v>x</v>
      </c>
      <c r="BO102" s="41">
        <f t="shared" si="52"/>
        <v>1.018</v>
      </c>
      <c r="BP102" s="41" t="str">
        <f t="shared" si="53"/>
        <v/>
      </c>
      <c r="BQ102" s="41" t="str">
        <f t="shared" si="54"/>
        <v/>
      </c>
      <c r="BR102" s="41" t="str">
        <f t="shared" si="55"/>
        <v/>
      </c>
      <c r="BS102" s="41" t="str">
        <f t="shared" si="56"/>
        <v/>
      </c>
      <c r="BT102" s="41" t="str">
        <f t="shared" si="57"/>
        <v/>
      </c>
      <c r="BU102" s="41" t="str">
        <f t="shared" si="58"/>
        <v/>
      </c>
      <c r="BV102" s="41" t="str">
        <f t="shared" si="59"/>
        <v/>
      </c>
      <c r="BW102" s="41" t="str">
        <f t="shared" si="60"/>
        <v/>
      </c>
      <c r="BX102" s="41" t="str">
        <f t="shared" si="61"/>
        <v/>
      </c>
      <c r="BY102" s="41" t="str">
        <f t="shared" si="62"/>
        <v/>
      </c>
      <c r="BZ102" s="40" t="s">
        <v>32</v>
      </c>
      <c r="CA102" s="41">
        <f t="shared" si="63"/>
        <v>1.018</v>
      </c>
      <c r="CB102" s="35"/>
      <c r="CC102" s="36">
        <f>IF(D102&gt;Zisk!$D$10,"",E102*CA102)</f>
        <v>0</v>
      </c>
    </row>
    <row r="103" spans="2:81" x14ac:dyDescent="0.2">
      <c r="B103" s="28" t="str">
        <f>Zisk!B114</f>
        <v/>
      </c>
      <c r="C103" s="28">
        <f>Zisk!C114</f>
        <v>0</v>
      </c>
      <c r="D103" s="28">
        <f>Zisk!E114</f>
        <v>0</v>
      </c>
      <c r="E103" s="29">
        <f>Zisk!D114</f>
        <v>0</v>
      </c>
      <c r="F103" s="29"/>
      <c r="G103" s="28" t="str">
        <f t="shared" si="38"/>
        <v>(</v>
      </c>
      <c r="H103" s="28" t="str">
        <f t="shared" si="39"/>
        <v>1</v>
      </c>
      <c r="I103" s="28" t="str">
        <f t="shared" si="40"/>
        <v>+</v>
      </c>
      <c r="J103" s="30">
        <f>IF($D103&lt;=2021,VstupniParametry_SKRYT!$D$5,"")</f>
        <v>0.02</v>
      </c>
      <c r="K103" s="28" t="str">
        <f t="shared" si="41"/>
        <v>)</v>
      </c>
      <c r="L103" s="31">
        <f>IF($D103&lt;=2021,COUNTIF(Vypocet_SKRYT!T100:AS100,"&gt;=1"),"")</f>
        <v>0</v>
      </c>
      <c r="M103" s="32" t="str">
        <f t="shared" si="42"/>
        <v>x</v>
      </c>
      <c r="N103" s="28" t="str">
        <f t="shared" si="43"/>
        <v>(</v>
      </c>
      <c r="O103" s="28" t="str">
        <f t="shared" si="44"/>
        <v>1</v>
      </c>
      <c r="P103" s="28" t="str">
        <f t="shared" si="45"/>
        <v>+</v>
      </c>
      <c r="Q103" s="30">
        <f>IF($D103&lt;=2024,VstupniParametry_SKRYT!$D$6,"")</f>
        <v>0.06</v>
      </c>
      <c r="R103" s="28" t="str">
        <f t="shared" si="46"/>
        <v>)</v>
      </c>
      <c r="S103" s="31">
        <f>IF($D103&lt;=2024,COUNTIFS(Vypocet_SKRYT!AT100:AV100,"&gt;=1"),"")</f>
        <v>0</v>
      </c>
      <c r="T103" s="32" t="str">
        <f t="shared" si="47"/>
        <v>x</v>
      </c>
      <c r="U103" s="28" t="str">
        <f t="shared" si="48"/>
        <v>(</v>
      </c>
      <c r="V103" s="28" t="str">
        <f t="shared" si="49"/>
        <v>1</v>
      </c>
      <c r="W103" s="28" t="str">
        <f t="shared" si="50"/>
        <v>+</v>
      </c>
      <c r="X103" s="30">
        <f>IF($D103&lt;=2025,VstupniParametry_SKRYT!$D$9,"")</f>
        <v>1.7999999999999999E-2</v>
      </c>
      <c r="Y103" s="28" t="str">
        <f t="shared" si="51"/>
        <v>)</v>
      </c>
      <c r="Z103" s="31">
        <f>IF(AND(D103&lt;2025,2025&lt;=Zisk!$D$10),1,IF(D103=2025,0,""))</f>
        <v>1</v>
      </c>
      <c r="AA103" s="32" t="str">
        <f>IF(AND($D103&lt;=2025,Zisk!$D$10&gt;=2026),"x","")</f>
        <v/>
      </c>
      <c r="AB103" s="28" t="str">
        <f>IF(AND($D103&lt;=2026,Zisk!$D$10&gt;=2026),"(","")</f>
        <v/>
      </c>
      <c r="AC103" s="28" t="str">
        <f>IF(AND($D103&lt;=2026,Zisk!$D$10&gt;=2026),"1","")</f>
        <v/>
      </c>
      <c r="AD103" s="28" t="str">
        <f>IF(AND($D103&lt;=2026,Zisk!$D$10&gt;=2026),"+","")</f>
        <v/>
      </c>
      <c r="AE103" s="30" t="str">
        <f>IF(AND($D103&lt;=2026,Zisk!$D$10&gt;=2026),VstupniParametry_SKRYT!$D$10,"")</f>
        <v/>
      </c>
      <c r="AF103" s="28" t="str">
        <f>IF(AND($D103&lt;=2026,Zisk!$D$10&gt;=2026),")","")</f>
        <v/>
      </c>
      <c r="AG103" s="31" t="str">
        <f>IF(AND(D103&lt;2026,2026&lt;=Zisk!$D$10),1,IF(D103=2026,0,""))</f>
        <v/>
      </c>
      <c r="AH103" s="32" t="str">
        <f>IF(AND($D103&lt;=2026,Zisk!$D$10&gt;=2027),"x","")</f>
        <v/>
      </c>
      <c r="AI103" s="28" t="str">
        <f>IF(AND($D103&lt;=2027,Zisk!$D$10&gt;=2027),"(","")</f>
        <v/>
      </c>
      <c r="AJ103" s="28" t="str">
        <f>IF(AND($D103&lt;=2027,Zisk!$D$10&gt;=2027),"1","")</f>
        <v/>
      </c>
      <c r="AK103" s="28" t="str">
        <f>IF(AND($D103&lt;=2027,Zisk!$D$10&gt;=2027),"+","")</f>
        <v/>
      </c>
      <c r="AL103" s="30" t="str">
        <f>IF(AND($D103&lt;=2027,Zisk!$D$10&gt;=2027),VstupniParametry_SKRYT!$D$11,"")</f>
        <v/>
      </c>
      <c r="AM103" s="28" t="str">
        <f>IF(AND($D103&lt;=2027,Zisk!$D$10&gt;=2027),")","")</f>
        <v/>
      </c>
      <c r="AN103" s="31" t="str">
        <f>IF(AND(D103&lt;2027,2027&lt;=Zisk!$D$10),1,IF(D103=2027,0,""))</f>
        <v/>
      </c>
      <c r="AO103" s="32" t="str">
        <f>IF(AND($D103&lt;=2027,Zisk!$D$10&gt;=2028),"x","")</f>
        <v/>
      </c>
      <c r="AP103" s="28" t="str">
        <f>IF(AND($D103&lt;=2028,Zisk!$D$10&gt;=2028),"(","")</f>
        <v/>
      </c>
      <c r="AQ103" s="28" t="str">
        <f>IF(AND($D103&lt;=2028,Zisk!$D$10&gt;=2028),"1","")</f>
        <v/>
      </c>
      <c r="AR103" s="28" t="str">
        <f>IF(AND($D103&lt;=2028,Zisk!$D$10&gt;=2028),"+","")</f>
        <v/>
      </c>
      <c r="AS103" s="30" t="str">
        <f>IF(AND($D103&lt;=2028,Zisk!$D$10&gt;=2028),VstupniParametry_SKRYT!$D$12,"")</f>
        <v/>
      </c>
      <c r="AT103" s="28" t="str">
        <f>IF(AND($D103&lt;=2028,Zisk!$D$10&gt;=2028),")","")</f>
        <v/>
      </c>
      <c r="AU103" s="31" t="str">
        <f>IF(AND(D103&lt;2028,2028&lt;=Zisk!$D$10),1,IF(D103=2028,0,""))</f>
        <v/>
      </c>
      <c r="AV103" s="32" t="str">
        <f>IF(AND($D103&lt;=2028,Zisk!$D$10&gt;=2029),"x","")</f>
        <v/>
      </c>
      <c r="AW103" s="28" t="str">
        <f>IF(AND($D103&lt;=2029,Zisk!$D$10&gt;=2029),"(","")</f>
        <v/>
      </c>
      <c r="AX103" s="28" t="str">
        <f>IF(AND($D103&lt;=2029,Zisk!$D$10&gt;=2029),"1","")</f>
        <v/>
      </c>
      <c r="AY103" s="28" t="str">
        <f>IF(AND($D103&lt;=2029,Zisk!$D$10&gt;=2029),"+","")</f>
        <v/>
      </c>
      <c r="AZ103" s="30" t="str">
        <f>IF(AND($D103&lt;=2029,Zisk!$D$10&gt;=2029),VstupniParametry_SKRYT!$D$13,"")</f>
        <v/>
      </c>
      <c r="BA103" s="28" t="str">
        <f>IF(AND($D103&lt;=2029,Zisk!$D$10&gt;=2029),")","")</f>
        <v/>
      </c>
      <c r="BB103" s="31" t="str">
        <f>IF(AND(D103&lt;2029,2029&lt;=Zisk!$D$10),1,IF(D103=2029,0,""))</f>
        <v/>
      </c>
      <c r="BC103" s="32" t="str">
        <f>IF(AND($D103&lt;=2029,Zisk!$D$10&gt;=2030),"x","")</f>
        <v/>
      </c>
      <c r="BD103" s="28" t="str">
        <f>IF(AND($D103&lt;=2030,Zisk!$D$10&gt;=2030),"(","")</f>
        <v/>
      </c>
      <c r="BE103" s="28" t="str">
        <f>IF(AND($D103&lt;=2030,Zisk!$D$10&gt;=2030),"1","")</f>
        <v/>
      </c>
      <c r="BF103" s="28" t="str">
        <f>IF(AND($D103&lt;=2030,Zisk!$D$10&gt;=2030),"+","")</f>
        <v/>
      </c>
      <c r="BG103" s="30" t="str">
        <f>IF(AND($D103&lt;=2030,Zisk!$D$10&gt;=2030),VstupniParametry_SKRYT!$D$14,"")</f>
        <v/>
      </c>
      <c r="BH103" s="28" t="str">
        <f>IF(AND($D103&lt;=2030,Zisk!$D$10&gt;=2030),")","")</f>
        <v/>
      </c>
      <c r="BI103" s="31" t="str">
        <f>IF(AND(D103&lt;2030,2030&lt;=Zisk!$D$10),1,IF(D103=2030,0,""))</f>
        <v/>
      </c>
      <c r="BJ103" s="33" t="s">
        <v>32</v>
      </c>
      <c r="BK103" s="30">
        <f t="shared" si="64"/>
        <v>1</v>
      </c>
      <c r="BL103" s="28" t="str">
        <f t="shared" si="65"/>
        <v>x</v>
      </c>
      <c r="BM103" s="34">
        <f t="shared" si="66"/>
        <v>1</v>
      </c>
      <c r="BN103" s="30" t="str">
        <f t="shared" si="67"/>
        <v>x</v>
      </c>
      <c r="BO103" s="34">
        <f t="shared" si="52"/>
        <v>1.018</v>
      </c>
      <c r="BP103" s="34" t="str">
        <f t="shared" si="53"/>
        <v/>
      </c>
      <c r="BQ103" s="34" t="str">
        <f t="shared" si="54"/>
        <v/>
      </c>
      <c r="BR103" s="34" t="str">
        <f t="shared" si="55"/>
        <v/>
      </c>
      <c r="BS103" s="34" t="str">
        <f t="shared" si="56"/>
        <v/>
      </c>
      <c r="BT103" s="34" t="str">
        <f t="shared" si="57"/>
        <v/>
      </c>
      <c r="BU103" s="34" t="str">
        <f t="shared" si="58"/>
        <v/>
      </c>
      <c r="BV103" s="34" t="str">
        <f t="shared" si="59"/>
        <v/>
      </c>
      <c r="BW103" s="34" t="str">
        <f t="shared" si="60"/>
        <v/>
      </c>
      <c r="BX103" s="34" t="str">
        <f t="shared" si="61"/>
        <v/>
      </c>
      <c r="BY103" s="34" t="str">
        <f t="shared" si="62"/>
        <v/>
      </c>
      <c r="BZ103" s="33" t="s">
        <v>32</v>
      </c>
      <c r="CA103" s="34">
        <f t="shared" si="63"/>
        <v>1.018</v>
      </c>
      <c r="CB103" s="28"/>
      <c r="CC103" s="29">
        <f>IF(D103&gt;Zisk!$D$10,"",E103*CA103)</f>
        <v>0</v>
      </c>
    </row>
    <row r="104" spans="2:81" x14ac:dyDescent="0.2">
      <c r="B104" s="35" t="str">
        <f>Zisk!B115</f>
        <v/>
      </c>
      <c r="C104" s="35">
        <f>Zisk!C115</f>
        <v>0</v>
      </c>
      <c r="D104" s="35">
        <f>Zisk!E115</f>
        <v>0</v>
      </c>
      <c r="E104" s="36">
        <f>Zisk!D115</f>
        <v>0</v>
      </c>
      <c r="F104" s="36"/>
      <c r="G104" s="35" t="str">
        <f t="shared" si="38"/>
        <v>(</v>
      </c>
      <c r="H104" s="35" t="str">
        <f t="shared" si="39"/>
        <v>1</v>
      </c>
      <c r="I104" s="35" t="str">
        <f t="shared" si="40"/>
        <v>+</v>
      </c>
      <c r="J104" s="37">
        <f>IF($D104&lt;=2021,VstupniParametry_SKRYT!$D$5,"")</f>
        <v>0.02</v>
      </c>
      <c r="K104" s="35" t="str">
        <f t="shared" si="41"/>
        <v>)</v>
      </c>
      <c r="L104" s="38">
        <f>IF($D104&lt;=2021,COUNTIF(Vypocet_SKRYT!T101:AS101,"&gt;=1"),"")</f>
        <v>0</v>
      </c>
      <c r="M104" s="39" t="str">
        <f t="shared" si="42"/>
        <v>x</v>
      </c>
      <c r="N104" s="35" t="str">
        <f t="shared" si="43"/>
        <v>(</v>
      </c>
      <c r="O104" s="35" t="str">
        <f t="shared" si="44"/>
        <v>1</v>
      </c>
      <c r="P104" s="35" t="str">
        <f t="shared" si="45"/>
        <v>+</v>
      </c>
      <c r="Q104" s="37">
        <f>IF($D104&lt;=2024,VstupniParametry_SKRYT!$D$6,"")</f>
        <v>0.06</v>
      </c>
      <c r="R104" s="35" t="str">
        <f t="shared" si="46"/>
        <v>)</v>
      </c>
      <c r="S104" s="38">
        <f>IF($D104&lt;=2024,COUNTIFS(Vypocet_SKRYT!AT101:AV101,"&gt;=1"),"")</f>
        <v>0</v>
      </c>
      <c r="T104" s="39" t="str">
        <f t="shared" si="47"/>
        <v>x</v>
      </c>
      <c r="U104" s="35" t="str">
        <f t="shared" si="48"/>
        <v>(</v>
      </c>
      <c r="V104" s="35" t="str">
        <f t="shared" si="49"/>
        <v>1</v>
      </c>
      <c r="W104" s="35" t="str">
        <f t="shared" si="50"/>
        <v>+</v>
      </c>
      <c r="X104" s="37">
        <f>IF($D104&lt;=2025,VstupniParametry_SKRYT!$D$9,"")</f>
        <v>1.7999999999999999E-2</v>
      </c>
      <c r="Y104" s="35" t="str">
        <f t="shared" si="51"/>
        <v>)</v>
      </c>
      <c r="Z104" s="38">
        <f>IF(AND(D104&lt;2025,2025&lt;=Zisk!$D$10),1,IF(D104=2025,0,""))</f>
        <v>1</v>
      </c>
      <c r="AA104" s="39" t="str">
        <f>IF(AND($D104&lt;=2025,Zisk!$D$10&gt;=2026),"x","")</f>
        <v/>
      </c>
      <c r="AB104" s="35" t="str">
        <f>IF(AND($D104&lt;=2026,Zisk!$D$10&gt;=2026),"(","")</f>
        <v/>
      </c>
      <c r="AC104" s="35" t="str">
        <f>IF(AND($D104&lt;=2026,Zisk!$D$10&gt;=2026),"1","")</f>
        <v/>
      </c>
      <c r="AD104" s="35" t="str">
        <f>IF(AND($D104&lt;=2026,Zisk!$D$10&gt;=2026),"+","")</f>
        <v/>
      </c>
      <c r="AE104" s="37" t="str">
        <f>IF(AND($D104&lt;=2026,Zisk!$D$10&gt;=2026),VstupniParametry_SKRYT!$D$10,"")</f>
        <v/>
      </c>
      <c r="AF104" s="35" t="str">
        <f>IF(AND($D104&lt;=2026,Zisk!$D$10&gt;=2026),")","")</f>
        <v/>
      </c>
      <c r="AG104" s="38" t="str">
        <f>IF(AND(D104&lt;2026,2026&lt;=Zisk!$D$10),1,IF(D104=2026,0,""))</f>
        <v/>
      </c>
      <c r="AH104" s="39" t="str">
        <f>IF(AND($D104&lt;=2026,Zisk!$D$10&gt;=2027),"x","")</f>
        <v/>
      </c>
      <c r="AI104" s="35" t="str">
        <f>IF(AND($D104&lt;=2027,Zisk!$D$10&gt;=2027),"(","")</f>
        <v/>
      </c>
      <c r="AJ104" s="35" t="str">
        <f>IF(AND($D104&lt;=2027,Zisk!$D$10&gt;=2027),"1","")</f>
        <v/>
      </c>
      <c r="AK104" s="35" t="str">
        <f>IF(AND($D104&lt;=2027,Zisk!$D$10&gt;=2027),"+","")</f>
        <v/>
      </c>
      <c r="AL104" s="37" t="str">
        <f>IF(AND($D104&lt;=2027,Zisk!$D$10&gt;=2027),VstupniParametry_SKRYT!$D$11,"")</f>
        <v/>
      </c>
      <c r="AM104" s="35" t="str">
        <f>IF(AND($D104&lt;=2027,Zisk!$D$10&gt;=2027),")","")</f>
        <v/>
      </c>
      <c r="AN104" s="38" t="str">
        <f>IF(AND(D104&lt;2027,2027&lt;=Zisk!$D$10),1,IF(D104=2027,0,""))</f>
        <v/>
      </c>
      <c r="AO104" s="39" t="str">
        <f>IF(AND($D104&lt;=2027,Zisk!$D$10&gt;=2028),"x","")</f>
        <v/>
      </c>
      <c r="AP104" s="35" t="str">
        <f>IF(AND($D104&lt;=2028,Zisk!$D$10&gt;=2028),"(","")</f>
        <v/>
      </c>
      <c r="AQ104" s="35" t="str">
        <f>IF(AND($D104&lt;=2028,Zisk!$D$10&gt;=2028),"1","")</f>
        <v/>
      </c>
      <c r="AR104" s="35" t="str">
        <f>IF(AND($D104&lt;=2028,Zisk!$D$10&gt;=2028),"+","")</f>
        <v/>
      </c>
      <c r="AS104" s="37" t="str">
        <f>IF(AND($D104&lt;=2028,Zisk!$D$10&gt;=2028),VstupniParametry_SKRYT!$D$12,"")</f>
        <v/>
      </c>
      <c r="AT104" s="35" t="str">
        <f>IF(AND($D104&lt;=2028,Zisk!$D$10&gt;=2028),")","")</f>
        <v/>
      </c>
      <c r="AU104" s="38" t="str">
        <f>IF(AND(D104&lt;2028,2028&lt;=Zisk!$D$10),1,IF(D104=2028,0,""))</f>
        <v/>
      </c>
      <c r="AV104" s="39" t="str">
        <f>IF(AND($D104&lt;=2028,Zisk!$D$10&gt;=2029),"x","")</f>
        <v/>
      </c>
      <c r="AW104" s="35" t="str">
        <f>IF(AND($D104&lt;=2029,Zisk!$D$10&gt;=2029),"(","")</f>
        <v/>
      </c>
      <c r="AX104" s="35" t="str">
        <f>IF(AND($D104&lt;=2029,Zisk!$D$10&gt;=2029),"1","")</f>
        <v/>
      </c>
      <c r="AY104" s="35" t="str">
        <f>IF(AND($D104&lt;=2029,Zisk!$D$10&gt;=2029),"+","")</f>
        <v/>
      </c>
      <c r="AZ104" s="37" t="str">
        <f>IF(AND($D104&lt;=2029,Zisk!$D$10&gt;=2029),VstupniParametry_SKRYT!$D$13,"")</f>
        <v/>
      </c>
      <c r="BA104" s="35" t="str">
        <f>IF(AND($D104&lt;=2029,Zisk!$D$10&gt;=2029),")","")</f>
        <v/>
      </c>
      <c r="BB104" s="38" t="str">
        <f>IF(AND(D104&lt;2029,2029&lt;=Zisk!$D$10),1,IF(D104=2029,0,""))</f>
        <v/>
      </c>
      <c r="BC104" s="39" t="str">
        <f>IF(AND($D104&lt;=2029,Zisk!$D$10&gt;=2030),"x","")</f>
        <v/>
      </c>
      <c r="BD104" s="35" t="str">
        <f>IF(AND($D104&lt;=2030,Zisk!$D$10&gt;=2030),"(","")</f>
        <v/>
      </c>
      <c r="BE104" s="35" t="str">
        <f>IF(AND($D104&lt;=2030,Zisk!$D$10&gt;=2030),"1","")</f>
        <v/>
      </c>
      <c r="BF104" s="35" t="str">
        <f>IF(AND($D104&lt;=2030,Zisk!$D$10&gt;=2030),"+","")</f>
        <v/>
      </c>
      <c r="BG104" s="37" t="str">
        <f>IF(AND($D104&lt;=2030,Zisk!$D$10&gt;=2030),VstupniParametry_SKRYT!$D$14,"")</f>
        <v/>
      </c>
      <c r="BH104" s="35" t="str">
        <f>IF(AND($D104&lt;=2030,Zisk!$D$10&gt;=2030),")","")</f>
        <v/>
      </c>
      <c r="BI104" s="38" t="str">
        <f>IF(AND(D104&lt;2030,2030&lt;=Zisk!$D$10),1,IF(D104=2030,0,""))</f>
        <v/>
      </c>
      <c r="BJ104" s="40" t="s">
        <v>32</v>
      </c>
      <c r="BK104" s="37">
        <f t="shared" si="64"/>
        <v>1</v>
      </c>
      <c r="BL104" s="35" t="str">
        <f t="shared" si="65"/>
        <v>x</v>
      </c>
      <c r="BM104" s="41">
        <f t="shared" si="66"/>
        <v>1</v>
      </c>
      <c r="BN104" s="37" t="str">
        <f t="shared" si="67"/>
        <v>x</v>
      </c>
      <c r="BO104" s="41">
        <f t="shared" si="52"/>
        <v>1.018</v>
      </c>
      <c r="BP104" s="41" t="str">
        <f t="shared" si="53"/>
        <v/>
      </c>
      <c r="BQ104" s="41" t="str">
        <f t="shared" si="54"/>
        <v/>
      </c>
      <c r="BR104" s="41" t="str">
        <f t="shared" si="55"/>
        <v/>
      </c>
      <c r="BS104" s="41" t="str">
        <f t="shared" si="56"/>
        <v/>
      </c>
      <c r="BT104" s="41" t="str">
        <f t="shared" si="57"/>
        <v/>
      </c>
      <c r="BU104" s="41" t="str">
        <f t="shared" si="58"/>
        <v/>
      </c>
      <c r="BV104" s="41" t="str">
        <f t="shared" si="59"/>
        <v/>
      </c>
      <c r="BW104" s="41" t="str">
        <f t="shared" si="60"/>
        <v/>
      </c>
      <c r="BX104" s="41" t="str">
        <f t="shared" si="61"/>
        <v/>
      </c>
      <c r="BY104" s="41" t="str">
        <f t="shared" si="62"/>
        <v/>
      </c>
      <c r="BZ104" s="40" t="s">
        <v>32</v>
      </c>
      <c r="CA104" s="41">
        <f t="shared" si="63"/>
        <v>1.018</v>
      </c>
      <c r="CB104" s="35"/>
      <c r="CC104" s="36">
        <f>IF(D104&gt;Zisk!$D$10,"",E104*CA104)</f>
        <v>0</v>
      </c>
    </row>
    <row r="105" spans="2:81" x14ac:dyDescent="0.2">
      <c r="B105" s="28" t="str">
        <f>Zisk!B116</f>
        <v/>
      </c>
      <c r="C105" s="28">
        <f>Zisk!C116</f>
        <v>0</v>
      </c>
      <c r="D105" s="28">
        <f>Zisk!E116</f>
        <v>0</v>
      </c>
      <c r="E105" s="29">
        <f>Zisk!D116</f>
        <v>0</v>
      </c>
      <c r="F105" s="29"/>
      <c r="G105" s="28" t="str">
        <f t="shared" si="38"/>
        <v>(</v>
      </c>
      <c r="H105" s="28" t="str">
        <f t="shared" si="39"/>
        <v>1</v>
      </c>
      <c r="I105" s="28" t="str">
        <f t="shared" si="40"/>
        <v>+</v>
      </c>
      <c r="J105" s="30">
        <f>IF($D105&lt;=2021,VstupniParametry_SKRYT!$D$5,"")</f>
        <v>0.02</v>
      </c>
      <c r="K105" s="28" t="str">
        <f t="shared" si="41"/>
        <v>)</v>
      </c>
      <c r="L105" s="31">
        <f>IF($D105&lt;=2021,COUNTIF(Vypocet_SKRYT!T102:AS102,"&gt;=1"),"")</f>
        <v>0</v>
      </c>
      <c r="M105" s="32" t="str">
        <f t="shared" si="42"/>
        <v>x</v>
      </c>
      <c r="N105" s="28" t="str">
        <f t="shared" si="43"/>
        <v>(</v>
      </c>
      <c r="O105" s="28" t="str">
        <f t="shared" si="44"/>
        <v>1</v>
      </c>
      <c r="P105" s="28" t="str">
        <f t="shared" si="45"/>
        <v>+</v>
      </c>
      <c r="Q105" s="30">
        <f>IF($D105&lt;=2024,VstupniParametry_SKRYT!$D$6,"")</f>
        <v>0.06</v>
      </c>
      <c r="R105" s="28" t="str">
        <f t="shared" si="46"/>
        <v>)</v>
      </c>
      <c r="S105" s="31">
        <f>IF($D105&lt;=2024,COUNTIFS(Vypocet_SKRYT!AT102:AV102,"&gt;=1"),"")</f>
        <v>0</v>
      </c>
      <c r="T105" s="32" t="str">
        <f t="shared" si="47"/>
        <v>x</v>
      </c>
      <c r="U105" s="28" t="str">
        <f t="shared" si="48"/>
        <v>(</v>
      </c>
      <c r="V105" s="28" t="str">
        <f t="shared" si="49"/>
        <v>1</v>
      </c>
      <c r="W105" s="28" t="str">
        <f t="shared" si="50"/>
        <v>+</v>
      </c>
      <c r="X105" s="30">
        <f>IF($D105&lt;=2025,VstupniParametry_SKRYT!$D$9,"")</f>
        <v>1.7999999999999999E-2</v>
      </c>
      <c r="Y105" s="28" t="str">
        <f t="shared" si="51"/>
        <v>)</v>
      </c>
      <c r="Z105" s="31">
        <f>IF(AND(D105&lt;2025,2025&lt;=Zisk!$D$10),1,IF(D105=2025,0,""))</f>
        <v>1</v>
      </c>
      <c r="AA105" s="32" t="str">
        <f>IF(AND($D105&lt;=2025,Zisk!$D$10&gt;=2026),"x","")</f>
        <v/>
      </c>
      <c r="AB105" s="28" t="str">
        <f>IF(AND($D105&lt;=2026,Zisk!$D$10&gt;=2026),"(","")</f>
        <v/>
      </c>
      <c r="AC105" s="28" t="str">
        <f>IF(AND($D105&lt;=2026,Zisk!$D$10&gt;=2026),"1","")</f>
        <v/>
      </c>
      <c r="AD105" s="28" t="str">
        <f>IF(AND($D105&lt;=2026,Zisk!$D$10&gt;=2026),"+","")</f>
        <v/>
      </c>
      <c r="AE105" s="30" t="str">
        <f>IF(AND($D105&lt;=2026,Zisk!$D$10&gt;=2026),VstupniParametry_SKRYT!$D$10,"")</f>
        <v/>
      </c>
      <c r="AF105" s="28" t="str">
        <f>IF(AND($D105&lt;=2026,Zisk!$D$10&gt;=2026),")","")</f>
        <v/>
      </c>
      <c r="AG105" s="31" t="str">
        <f>IF(AND(D105&lt;2026,2026&lt;=Zisk!$D$10),1,IF(D105=2026,0,""))</f>
        <v/>
      </c>
      <c r="AH105" s="32" t="str">
        <f>IF(AND($D105&lt;=2026,Zisk!$D$10&gt;=2027),"x","")</f>
        <v/>
      </c>
      <c r="AI105" s="28" t="str">
        <f>IF(AND($D105&lt;=2027,Zisk!$D$10&gt;=2027),"(","")</f>
        <v/>
      </c>
      <c r="AJ105" s="28" t="str">
        <f>IF(AND($D105&lt;=2027,Zisk!$D$10&gt;=2027),"1","")</f>
        <v/>
      </c>
      <c r="AK105" s="28" t="str">
        <f>IF(AND($D105&lt;=2027,Zisk!$D$10&gt;=2027),"+","")</f>
        <v/>
      </c>
      <c r="AL105" s="30" t="str">
        <f>IF(AND($D105&lt;=2027,Zisk!$D$10&gt;=2027),VstupniParametry_SKRYT!$D$11,"")</f>
        <v/>
      </c>
      <c r="AM105" s="28" t="str">
        <f>IF(AND($D105&lt;=2027,Zisk!$D$10&gt;=2027),")","")</f>
        <v/>
      </c>
      <c r="AN105" s="31" t="str">
        <f>IF(AND(D105&lt;2027,2027&lt;=Zisk!$D$10),1,IF(D105=2027,0,""))</f>
        <v/>
      </c>
      <c r="AO105" s="32" t="str">
        <f>IF(AND($D105&lt;=2027,Zisk!$D$10&gt;=2028),"x","")</f>
        <v/>
      </c>
      <c r="AP105" s="28" t="str">
        <f>IF(AND($D105&lt;=2028,Zisk!$D$10&gt;=2028),"(","")</f>
        <v/>
      </c>
      <c r="AQ105" s="28" t="str">
        <f>IF(AND($D105&lt;=2028,Zisk!$D$10&gt;=2028),"1","")</f>
        <v/>
      </c>
      <c r="AR105" s="28" t="str">
        <f>IF(AND($D105&lt;=2028,Zisk!$D$10&gt;=2028),"+","")</f>
        <v/>
      </c>
      <c r="AS105" s="30" t="str">
        <f>IF(AND($D105&lt;=2028,Zisk!$D$10&gt;=2028),VstupniParametry_SKRYT!$D$12,"")</f>
        <v/>
      </c>
      <c r="AT105" s="28" t="str">
        <f>IF(AND($D105&lt;=2028,Zisk!$D$10&gt;=2028),")","")</f>
        <v/>
      </c>
      <c r="AU105" s="31" t="str">
        <f>IF(AND(D105&lt;2028,2028&lt;=Zisk!$D$10),1,IF(D105=2028,0,""))</f>
        <v/>
      </c>
      <c r="AV105" s="32" t="str">
        <f>IF(AND($D105&lt;=2028,Zisk!$D$10&gt;=2029),"x","")</f>
        <v/>
      </c>
      <c r="AW105" s="28" t="str">
        <f>IF(AND($D105&lt;=2029,Zisk!$D$10&gt;=2029),"(","")</f>
        <v/>
      </c>
      <c r="AX105" s="28" t="str">
        <f>IF(AND($D105&lt;=2029,Zisk!$D$10&gt;=2029),"1","")</f>
        <v/>
      </c>
      <c r="AY105" s="28" t="str">
        <f>IF(AND($D105&lt;=2029,Zisk!$D$10&gt;=2029),"+","")</f>
        <v/>
      </c>
      <c r="AZ105" s="30" t="str">
        <f>IF(AND($D105&lt;=2029,Zisk!$D$10&gt;=2029),VstupniParametry_SKRYT!$D$13,"")</f>
        <v/>
      </c>
      <c r="BA105" s="28" t="str">
        <f>IF(AND($D105&lt;=2029,Zisk!$D$10&gt;=2029),")","")</f>
        <v/>
      </c>
      <c r="BB105" s="31" t="str">
        <f>IF(AND(D105&lt;2029,2029&lt;=Zisk!$D$10),1,IF(D105=2029,0,""))</f>
        <v/>
      </c>
      <c r="BC105" s="32" t="str">
        <f>IF(AND($D105&lt;=2029,Zisk!$D$10&gt;=2030),"x","")</f>
        <v/>
      </c>
      <c r="BD105" s="28" t="str">
        <f>IF(AND($D105&lt;=2030,Zisk!$D$10&gt;=2030),"(","")</f>
        <v/>
      </c>
      <c r="BE105" s="28" t="str">
        <f>IF(AND($D105&lt;=2030,Zisk!$D$10&gt;=2030),"1","")</f>
        <v/>
      </c>
      <c r="BF105" s="28" t="str">
        <f>IF(AND($D105&lt;=2030,Zisk!$D$10&gt;=2030),"+","")</f>
        <v/>
      </c>
      <c r="BG105" s="30" t="str">
        <f>IF(AND($D105&lt;=2030,Zisk!$D$10&gt;=2030),VstupniParametry_SKRYT!$D$14,"")</f>
        <v/>
      </c>
      <c r="BH105" s="28" t="str">
        <f>IF(AND($D105&lt;=2030,Zisk!$D$10&gt;=2030),")","")</f>
        <v/>
      </c>
      <c r="BI105" s="31" t="str">
        <f>IF(AND(D105&lt;2030,2030&lt;=Zisk!$D$10),1,IF(D105=2030,0,""))</f>
        <v/>
      </c>
      <c r="BJ105" s="33" t="s">
        <v>32</v>
      </c>
      <c r="BK105" s="30">
        <f t="shared" si="64"/>
        <v>1</v>
      </c>
      <c r="BL105" s="28" t="str">
        <f t="shared" si="65"/>
        <v>x</v>
      </c>
      <c r="BM105" s="34">
        <f t="shared" si="66"/>
        <v>1</v>
      </c>
      <c r="BN105" s="30" t="str">
        <f t="shared" si="67"/>
        <v>x</v>
      </c>
      <c r="BO105" s="34">
        <f t="shared" si="52"/>
        <v>1.018</v>
      </c>
      <c r="BP105" s="34" t="str">
        <f t="shared" si="53"/>
        <v/>
      </c>
      <c r="BQ105" s="34" t="str">
        <f t="shared" si="54"/>
        <v/>
      </c>
      <c r="BR105" s="34" t="str">
        <f t="shared" si="55"/>
        <v/>
      </c>
      <c r="BS105" s="34" t="str">
        <f t="shared" si="56"/>
        <v/>
      </c>
      <c r="BT105" s="34" t="str">
        <f t="shared" si="57"/>
        <v/>
      </c>
      <c r="BU105" s="34" t="str">
        <f t="shared" si="58"/>
        <v/>
      </c>
      <c r="BV105" s="34" t="str">
        <f t="shared" si="59"/>
        <v/>
      </c>
      <c r="BW105" s="34" t="str">
        <f t="shared" si="60"/>
        <v/>
      </c>
      <c r="BX105" s="34" t="str">
        <f t="shared" si="61"/>
        <v/>
      </c>
      <c r="BY105" s="34" t="str">
        <f t="shared" si="62"/>
        <v/>
      </c>
      <c r="BZ105" s="33" t="s">
        <v>32</v>
      </c>
      <c r="CA105" s="34">
        <f t="shared" si="63"/>
        <v>1.018</v>
      </c>
      <c r="CB105" s="28"/>
      <c r="CC105" s="29">
        <f>IF(D105&gt;Zisk!$D$10,"",E105*CA105)</f>
        <v>0</v>
      </c>
    </row>
    <row r="106" spans="2:81" x14ac:dyDescent="0.2">
      <c r="B106" s="35" t="str">
        <f>Zisk!B117</f>
        <v/>
      </c>
      <c r="C106" s="35">
        <f>Zisk!C117</f>
        <v>0</v>
      </c>
      <c r="D106" s="35">
        <f>Zisk!E117</f>
        <v>0</v>
      </c>
      <c r="E106" s="36">
        <f>Zisk!D117</f>
        <v>0</v>
      </c>
      <c r="F106" s="36"/>
      <c r="G106" s="35" t="str">
        <f t="shared" si="38"/>
        <v>(</v>
      </c>
      <c r="H106" s="35" t="str">
        <f t="shared" si="39"/>
        <v>1</v>
      </c>
      <c r="I106" s="35" t="str">
        <f t="shared" si="40"/>
        <v>+</v>
      </c>
      <c r="J106" s="37">
        <f>IF($D106&lt;=2021,VstupniParametry_SKRYT!$D$5,"")</f>
        <v>0.02</v>
      </c>
      <c r="K106" s="35" t="str">
        <f t="shared" si="41"/>
        <v>)</v>
      </c>
      <c r="L106" s="38">
        <f>IF($D106&lt;=2021,COUNTIF(Vypocet_SKRYT!T103:AS103,"&gt;=1"),"")</f>
        <v>0</v>
      </c>
      <c r="M106" s="39" t="str">
        <f t="shared" si="42"/>
        <v>x</v>
      </c>
      <c r="N106" s="35" t="str">
        <f t="shared" si="43"/>
        <v>(</v>
      </c>
      <c r="O106" s="35" t="str">
        <f t="shared" si="44"/>
        <v>1</v>
      </c>
      <c r="P106" s="35" t="str">
        <f t="shared" si="45"/>
        <v>+</v>
      </c>
      <c r="Q106" s="37">
        <f>IF($D106&lt;=2024,VstupniParametry_SKRYT!$D$6,"")</f>
        <v>0.06</v>
      </c>
      <c r="R106" s="35" t="str">
        <f t="shared" si="46"/>
        <v>)</v>
      </c>
      <c r="S106" s="38">
        <f>IF($D106&lt;=2024,COUNTIFS(Vypocet_SKRYT!AT103:AV103,"&gt;=1"),"")</f>
        <v>0</v>
      </c>
      <c r="T106" s="39" t="str">
        <f t="shared" si="47"/>
        <v>x</v>
      </c>
      <c r="U106" s="35" t="str">
        <f t="shared" si="48"/>
        <v>(</v>
      </c>
      <c r="V106" s="35" t="str">
        <f t="shared" si="49"/>
        <v>1</v>
      </c>
      <c r="W106" s="35" t="str">
        <f t="shared" si="50"/>
        <v>+</v>
      </c>
      <c r="X106" s="37">
        <f>IF($D106&lt;=2025,VstupniParametry_SKRYT!$D$9,"")</f>
        <v>1.7999999999999999E-2</v>
      </c>
      <c r="Y106" s="35" t="str">
        <f t="shared" si="51"/>
        <v>)</v>
      </c>
      <c r="Z106" s="38">
        <f>IF(AND(D106&lt;2025,2025&lt;=Zisk!$D$10),1,IF(D106=2025,0,""))</f>
        <v>1</v>
      </c>
      <c r="AA106" s="39" t="str">
        <f>IF(AND($D106&lt;=2025,Zisk!$D$10&gt;=2026),"x","")</f>
        <v/>
      </c>
      <c r="AB106" s="35" t="str">
        <f>IF(AND($D106&lt;=2026,Zisk!$D$10&gt;=2026),"(","")</f>
        <v/>
      </c>
      <c r="AC106" s="35" t="str">
        <f>IF(AND($D106&lt;=2026,Zisk!$D$10&gt;=2026),"1","")</f>
        <v/>
      </c>
      <c r="AD106" s="35" t="str">
        <f>IF(AND($D106&lt;=2026,Zisk!$D$10&gt;=2026),"+","")</f>
        <v/>
      </c>
      <c r="AE106" s="37" t="str">
        <f>IF(AND($D106&lt;=2026,Zisk!$D$10&gt;=2026),VstupniParametry_SKRYT!$D$10,"")</f>
        <v/>
      </c>
      <c r="AF106" s="35" t="str">
        <f>IF(AND($D106&lt;=2026,Zisk!$D$10&gt;=2026),")","")</f>
        <v/>
      </c>
      <c r="AG106" s="38" t="str">
        <f>IF(AND(D106&lt;2026,2026&lt;=Zisk!$D$10),1,IF(D106=2026,0,""))</f>
        <v/>
      </c>
      <c r="AH106" s="39" t="str">
        <f>IF(AND($D106&lt;=2026,Zisk!$D$10&gt;=2027),"x","")</f>
        <v/>
      </c>
      <c r="AI106" s="35" t="str">
        <f>IF(AND($D106&lt;=2027,Zisk!$D$10&gt;=2027),"(","")</f>
        <v/>
      </c>
      <c r="AJ106" s="35" t="str">
        <f>IF(AND($D106&lt;=2027,Zisk!$D$10&gt;=2027),"1","")</f>
        <v/>
      </c>
      <c r="AK106" s="35" t="str">
        <f>IF(AND($D106&lt;=2027,Zisk!$D$10&gt;=2027),"+","")</f>
        <v/>
      </c>
      <c r="AL106" s="37" t="str">
        <f>IF(AND($D106&lt;=2027,Zisk!$D$10&gt;=2027),VstupniParametry_SKRYT!$D$11,"")</f>
        <v/>
      </c>
      <c r="AM106" s="35" t="str">
        <f>IF(AND($D106&lt;=2027,Zisk!$D$10&gt;=2027),")","")</f>
        <v/>
      </c>
      <c r="AN106" s="38" t="str">
        <f>IF(AND(D106&lt;2027,2027&lt;=Zisk!$D$10),1,IF(D106=2027,0,""))</f>
        <v/>
      </c>
      <c r="AO106" s="39" t="str">
        <f>IF(AND($D106&lt;=2027,Zisk!$D$10&gt;=2028),"x","")</f>
        <v/>
      </c>
      <c r="AP106" s="35" t="str">
        <f>IF(AND($D106&lt;=2028,Zisk!$D$10&gt;=2028),"(","")</f>
        <v/>
      </c>
      <c r="AQ106" s="35" t="str">
        <f>IF(AND($D106&lt;=2028,Zisk!$D$10&gt;=2028),"1","")</f>
        <v/>
      </c>
      <c r="AR106" s="35" t="str">
        <f>IF(AND($D106&lt;=2028,Zisk!$D$10&gt;=2028),"+","")</f>
        <v/>
      </c>
      <c r="AS106" s="37" t="str">
        <f>IF(AND($D106&lt;=2028,Zisk!$D$10&gt;=2028),VstupniParametry_SKRYT!$D$12,"")</f>
        <v/>
      </c>
      <c r="AT106" s="35" t="str">
        <f>IF(AND($D106&lt;=2028,Zisk!$D$10&gt;=2028),")","")</f>
        <v/>
      </c>
      <c r="AU106" s="38" t="str">
        <f>IF(AND(D106&lt;2028,2028&lt;=Zisk!$D$10),1,IF(D106=2028,0,""))</f>
        <v/>
      </c>
      <c r="AV106" s="39" t="str">
        <f>IF(AND($D106&lt;=2028,Zisk!$D$10&gt;=2029),"x","")</f>
        <v/>
      </c>
      <c r="AW106" s="35" t="str">
        <f>IF(AND($D106&lt;=2029,Zisk!$D$10&gt;=2029),"(","")</f>
        <v/>
      </c>
      <c r="AX106" s="35" t="str">
        <f>IF(AND($D106&lt;=2029,Zisk!$D$10&gt;=2029),"1","")</f>
        <v/>
      </c>
      <c r="AY106" s="35" t="str">
        <f>IF(AND($D106&lt;=2029,Zisk!$D$10&gt;=2029),"+","")</f>
        <v/>
      </c>
      <c r="AZ106" s="37" t="str">
        <f>IF(AND($D106&lt;=2029,Zisk!$D$10&gt;=2029),VstupniParametry_SKRYT!$D$13,"")</f>
        <v/>
      </c>
      <c r="BA106" s="35" t="str">
        <f>IF(AND($D106&lt;=2029,Zisk!$D$10&gt;=2029),")","")</f>
        <v/>
      </c>
      <c r="BB106" s="38" t="str">
        <f>IF(AND(D106&lt;2029,2029&lt;=Zisk!$D$10),1,IF(D106=2029,0,""))</f>
        <v/>
      </c>
      <c r="BC106" s="39" t="str">
        <f>IF(AND($D106&lt;=2029,Zisk!$D$10&gt;=2030),"x","")</f>
        <v/>
      </c>
      <c r="BD106" s="35" t="str">
        <f>IF(AND($D106&lt;=2030,Zisk!$D$10&gt;=2030),"(","")</f>
        <v/>
      </c>
      <c r="BE106" s="35" t="str">
        <f>IF(AND($D106&lt;=2030,Zisk!$D$10&gt;=2030),"1","")</f>
        <v/>
      </c>
      <c r="BF106" s="35" t="str">
        <f>IF(AND($D106&lt;=2030,Zisk!$D$10&gt;=2030),"+","")</f>
        <v/>
      </c>
      <c r="BG106" s="37" t="str">
        <f>IF(AND($D106&lt;=2030,Zisk!$D$10&gt;=2030),VstupniParametry_SKRYT!$D$14,"")</f>
        <v/>
      </c>
      <c r="BH106" s="35" t="str">
        <f>IF(AND($D106&lt;=2030,Zisk!$D$10&gt;=2030),")","")</f>
        <v/>
      </c>
      <c r="BI106" s="38" t="str">
        <f>IF(AND(D106&lt;2030,2030&lt;=Zisk!$D$10),1,IF(D106=2030,0,""))</f>
        <v/>
      </c>
      <c r="BJ106" s="40" t="s">
        <v>32</v>
      </c>
      <c r="BK106" s="37">
        <f t="shared" si="64"/>
        <v>1</v>
      </c>
      <c r="BL106" s="35" t="str">
        <f t="shared" si="65"/>
        <v>x</v>
      </c>
      <c r="BM106" s="41">
        <f t="shared" si="66"/>
        <v>1</v>
      </c>
      <c r="BN106" s="37" t="str">
        <f t="shared" si="67"/>
        <v>x</v>
      </c>
      <c r="BO106" s="41">
        <f t="shared" si="52"/>
        <v>1.018</v>
      </c>
      <c r="BP106" s="41" t="str">
        <f t="shared" si="53"/>
        <v/>
      </c>
      <c r="BQ106" s="41" t="str">
        <f t="shared" si="54"/>
        <v/>
      </c>
      <c r="BR106" s="41" t="str">
        <f t="shared" si="55"/>
        <v/>
      </c>
      <c r="BS106" s="41" t="str">
        <f t="shared" si="56"/>
        <v/>
      </c>
      <c r="BT106" s="41" t="str">
        <f t="shared" si="57"/>
        <v/>
      </c>
      <c r="BU106" s="41" t="str">
        <f t="shared" si="58"/>
        <v/>
      </c>
      <c r="BV106" s="41" t="str">
        <f t="shared" si="59"/>
        <v/>
      </c>
      <c r="BW106" s="41" t="str">
        <f t="shared" si="60"/>
        <v/>
      </c>
      <c r="BX106" s="41" t="str">
        <f t="shared" si="61"/>
        <v/>
      </c>
      <c r="BY106" s="41" t="str">
        <f t="shared" si="62"/>
        <v/>
      </c>
      <c r="BZ106" s="40" t="s">
        <v>32</v>
      </c>
      <c r="CA106" s="41">
        <f t="shared" si="63"/>
        <v>1.018</v>
      </c>
      <c r="CB106" s="35"/>
      <c r="CC106" s="36">
        <f>IF(D106&gt;Zisk!$D$10,"",E106*CA106)</f>
        <v>0</v>
      </c>
    </row>
    <row r="107" spans="2:81" x14ac:dyDescent="0.2">
      <c r="B107" s="28" t="str">
        <f>Zisk!B118</f>
        <v/>
      </c>
      <c r="C107" s="28">
        <f>Zisk!C118</f>
        <v>0</v>
      </c>
      <c r="D107" s="28">
        <f>Zisk!E118</f>
        <v>0</v>
      </c>
      <c r="E107" s="29">
        <f>Zisk!D118</f>
        <v>0</v>
      </c>
      <c r="F107" s="29"/>
      <c r="G107" s="28" t="str">
        <f t="shared" si="38"/>
        <v>(</v>
      </c>
      <c r="H107" s="28" t="str">
        <f t="shared" si="39"/>
        <v>1</v>
      </c>
      <c r="I107" s="28" t="str">
        <f t="shared" si="40"/>
        <v>+</v>
      </c>
      <c r="J107" s="30">
        <f>IF($D107&lt;=2021,VstupniParametry_SKRYT!$D$5,"")</f>
        <v>0.02</v>
      </c>
      <c r="K107" s="28" t="str">
        <f t="shared" si="41"/>
        <v>)</v>
      </c>
      <c r="L107" s="31">
        <f>IF($D107&lt;=2021,COUNTIF(Vypocet_SKRYT!T104:AS104,"&gt;=1"),"")</f>
        <v>0</v>
      </c>
      <c r="M107" s="32" t="str">
        <f t="shared" si="42"/>
        <v>x</v>
      </c>
      <c r="N107" s="28" t="str">
        <f t="shared" si="43"/>
        <v>(</v>
      </c>
      <c r="O107" s="28" t="str">
        <f t="shared" si="44"/>
        <v>1</v>
      </c>
      <c r="P107" s="28" t="str">
        <f t="shared" si="45"/>
        <v>+</v>
      </c>
      <c r="Q107" s="30">
        <f>IF($D107&lt;=2024,VstupniParametry_SKRYT!$D$6,"")</f>
        <v>0.06</v>
      </c>
      <c r="R107" s="28" t="str">
        <f t="shared" si="46"/>
        <v>)</v>
      </c>
      <c r="S107" s="31">
        <f>IF($D107&lt;=2024,COUNTIFS(Vypocet_SKRYT!AT104:AV104,"&gt;=1"),"")</f>
        <v>0</v>
      </c>
      <c r="T107" s="32" t="str">
        <f t="shared" si="47"/>
        <v>x</v>
      </c>
      <c r="U107" s="28" t="str">
        <f t="shared" si="48"/>
        <v>(</v>
      </c>
      <c r="V107" s="28" t="str">
        <f t="shared" si="49"/>
        <v>1</v>
      </c>
      <c r="W107" s="28" t="str">
        <f t="shared" si="50"/>
        <v>+</v>
      </c>
      <c r="X107" s="30">
        <f>IF($D107&lt;=2025,VstupniParametry_SKRYT!$D$9,"")</f>
        <v>1.7999999999999999E-2</v>
      </c>
      <c r="Y107" s="28" t="str">
        <f t="shared" si="51"/>
        <v>)</v>
      </c>
      <c r="Z107" s="31">
        <f>IF(AND(D107&lt;2025,2025&lt;=Zisk!$D$10),1,IF(D107=2025,0,""))</f>
        <v>1</v>
      </c>
      <c r="AA107" s="32" t="str">
        <f>IF(AND($D107&lt;=2025,Zisk!$D$10&gt;=2026),"x","")</f>
        <v/>
      </c>
      <c r="AB107" s="28" t="str">
        <f>IF(AND($D107&lt;=2026,Zisk!$D$10&gt;=2026),"(","")</f>
        <v/>
      </c>
      <c r="AC107" s="28" t="str">
        <f>IF(AND($D107&lt;=2026,Zisk!$D$10&gt;=2026),"1","")</f>
        <v/>
      </c>
      <c r="AD107" s="28" t="str">
        <f>IF(AND($D107&lt;=2026,Zisk!$D$10&gt;=2026),"+","")</f>
        <v/>
      </c>
      <c r="AE107" s="30" t="str">
        <f>IF(AND($D107&lt;=2026,Zisk!$D$10&gt;=2026),VstupniParametry_SKRYT!$D$10,"")</f>
        <v/>
      </c>
      <c r="AF107" s="28" t="str">
        <f>IF(AND($D107&lt;=2026,Zisk!$D$10&gt;=2026),")","")</f>
        <v/>
      </c>
      <c r="AG107" s="31" t="str">
        <f>IF(AND(D107&lt;2026,2026&lt;=Zisk!$D$10),1,IF(D107=2026,0,""))</f>
        <v/>
      </c>
      <c r="AH107" s="32" t="str">
        <f>IF(AND($D107&lt;=2026,Zisk!$D$10&gt;=2027),"x","")</f>
        <v/>
      </c>
      <c r="AI107" s="28" t="str">
        <f>IF(AND($D107&lt;=2027,Zisk!$D$10&gt;=2027),"(","")</f>
        <v/>
      </c>
      <c r="AJ107" s="28" t="str">
        <f>IF(AND($D107&lt;=2027,Zisk!$D$10&gt;=2027),"1","")</f>
        <v/>
      </c>
      <c r="AK107" s="28" t="str">
        <f>IF(AND($D107&lt;=2027,Zisk!$D$10&gt;=2027),"+","")</f>
        <v/>
      </c>
      <c r="AL107" s="30" t="str">
        <f>IF(AND($D107&lt;=2027,Zisk!$D$10&gt;=2027),VstupniParametry_SKRYT!$D$11,"")</f>
        <v/>
      </c>
      <c r="AM107" s="28" t="str">
        <f>IF(AND($D107&lt;=2027,Zisk!$D$10&gt;=2027),")","")</f>
        <v/>
      </c>
      <c r="AN107" s="31" t="str">
        <f>IF(AND(D107&lt;2027,2027&lt;=Zisk!$D$10),1,IF(D107=2027,0,""))</f>
        <v/>
      </c>
      <c r="AO107" s="32" t="str">
        <f>IF(AND($D107&lt;=2027,Zisk!$D$10&gt;=2028),"x","")</f>
        <v/>
      </c>
      <c r="AP107" s="28" t="str">
        <f>IF(AND($D107&lt;=2028,Zisk!$D$10&gt;=2028),"(","")</f>
        <v/>
      </c>
      <c r="AQ107" s="28" t="str">
        <f>IF(AND($D107&lt;=2028,Zisk!$D$10&gt;=2028),"1","")</f>
        <v/>
      </c>
      <c r="AR107" s="28" t="str">
        <f>IF(AND($D107&lt;=2028,Zisk!$D$10&gt;=2028),"+","")</f>
        <v/>
      </c>
      <c r="AS107" s="30" t="str">
        <f>IF(AND($D107&lt;=2028,Zisk!$D$10&gt;=2028),VstupniParametry_SKRYT!$D$12,"")</f>
        <v/>
      </c>
      <c r="AT107" s="28" t="str">
        <f>IF(AND($D107&lt;=2028,Zisk!$D$10&gt;=2028),")","")</f>
        <v/>
      </c>
      <c r="AU107" s="31" t="str">
        <f>IF(AND(D107&lt;2028,2028&lt;=Zisk!$D$10),1,IF(D107=2028,0,""))</f>
        <v/>
      </c>
      <c r="AV107" s="32" t="str">
        <f>IF(AND($D107&lt;=2028,Zisk!$D$10&gt;=2029),"x","")</f>
        <v/>
      </c>
      <c r="AW107" s="28" t="str">
        <f>IF(AND($D107&lt;=2029,Zisk!$D$10&gt;=2029),"(","")</f>
        <v/>
      </c>
      <c r="AX107" s="28" t="str">
        <f>IF(AND($D107&lt;=2029,Zisk!$D$10&gt;=2029),"1","")</f>
        <v/>
      </c>
      <c r="AY107" s="28" t="str">
        <f>IF(AND($D107&lt;=2029,Zisk!$D$10&gt;=2029),"+","")</f>
        <v/>
      </c>
      <c r="AZ107" s="30" t="str">
        <f>IF(AND($D107&lt;=2029,Zisk!$D$10&gt;=2029),VstupniParametry_SKRYT!$D$13,"")</f>
        <v/>
      </c>
      <c r="BA107" s="28" t="str">
        <f>IF(AND($D107&lt;=2029,Zisk!$D$10&gt;=2029),")","")</f>
        <v/>
      </c>
      <c r="BB107" s="31" t="str">
        <f>IF(AND(D107&lt;2029,2029&lt;=Zisk!$D$10),1,IF(D107=2029,0,""))</f>
        <v/>
      </c>
      <c r="BC107" s="32" t="str">
        <f>IF(AND($D107&lt;=2029,Zisk!$D$10&gt;=2030),"x","")</f>
        <v/>
      </c>
      <c r="BD107" s="28" t="str">
        <f>IF(AND($D107&lt;=2030,Zisk!$D$10&gt;=2030),"(","")</f>
        <v/>
      </c>
      <c r="BE107" s="28" t="str">
        <f>IF(AND($D107&lt;=2030,Zisk!$D$10&gt;=2030),"1","")</f>
        <v/>
      </c>
      <c r="BF107" s="28" t="str">
        <f>IF(AND($D107&lt;=2030,Zisk!$D$10&gt;=2030),"+","")</f>
        <v/>
      </c>
      <c r="BG107" s="30" t="str">
        <f>IF(AND($D107&lt;=2030,Zisk!$D$10&gt;=2030),VstupniParametry_SKRYT!$D$14,"")</f>
        <v/>
      </c>
      <c r="BH107" s="28" t="str">
        <f>IF(AND($D107&lt;=2030,Zisk!$D$10&gt;=2030),")","")</f>
        <v/>
      </c>
      <c r="BI107" s="31" t="str">
        <f>IF(AND(D107&lt;2030,2030&lt;=Zisk!$D$10),1,IF(D107=2030,0,""))</f>
        <v/>
      </c>
      <c r="BJ107" s="33" t="s">
        <v>32</v>
      </c>
      <c r="BK107" s="30">
        <f t="shared" si="64"/>
        <v>1</v>
      </c>
      <c r="BL107" s="28" t="str">
        <f t="shared" si="65"/>
        <v>x</v>
      </c>
      <c r="BM107" s="34">
        <f t="shared" si="66"/>
        <v>1</v>
      </c>
      <c r="BN107" s="30" t="str">
        <f t="shared" si="67"/>
        <v>x</v>
      </c>
      <c r="BO107" s="34">
        <f t="shared" si="52"/>
        <v>1.018</v>
      </c>
      <c r="BP107" s="34" t="str">
        <f t="shared" si="53"/>
        <v/>
      </c>
      <c r="BQ107" s="34" t="str">
        <f t="shared" si="54"/>
        <v/>
      </c>
      <c r="BR107" s="34" t="str">
        <f t="shared" si="55"/>
        <v/>
      </c>
      <c r="BS107" s="34" t="str">
        <f t="shared" si="56"/>
        <v/>
      </c>
      <c r="BT107" s="34" t="str">
        <f t="shared" si="57"/>
        <v/>
      </c>
      <c r="BU107" s="34" t="str">
        <f t="shared" si="58"/>
        <v/>
      </c>
      <c r="BV107" s="34" t="str">
        <f t="shared" si="59"/>
        <v/>
      </c>
      <c r="BW107" s="34" t="str">
        <f t="shared" si="60"/>
        <v/>
      </c>
      <c r="BX107" s="34" t="str">
        <f t="shared" si="61"/>
        <v/>
      </c>
      <c r="BY107" s="34" t="str">
        <f t="shared" si="62"/>
        <v/>
      </c>
      <c r="BZ107" s="33" t="s">
        <v>32</v>
      </c>
      <c r="CA107" s="34">
        <f t="shared" si="63"/>
        <v>1.018</v>
      </c>
      <c r="CB107" s="28"/>
      <c r="CC107" s="29">
        <f>IF(D107&gt;Zisk!$D$10,"",E107*CA107)</f>
        <v>0</v>
      </c>
    </row>
    <row r="108" spans="2:81" x14ac:dyDescent="0.2">
      <c r="B108" s="35" t="str">
        <f>Zisk!B119</f>
        <v/>
      </c>
      <c r="C108" s="35">
        <f>Zisk!C119</f>
        <v>0</v>
      </c>
      <c r="D108" s="35">
        <f>Zisk!E119</f>
        <v>0</v>
      </c>
      <c r="E108" s="36">
        <f>Zisk!D119</f>
        <v>0</v>
      </c>
      <c r="F108" s="36"/>
      <c r="G108" s="35" t="str">
        <f t="shared" si="38"/>
        <v>(</v>
      </c>
      <c r="H108" s="35" t="str">
        <f t="shared" si="39"/>
        <v>1</v>
      </c>
      <c r="I108" s="35" t="str">
        <f t="shared" si="40"/>
        <v>+</v>
      </c>
      <c r="J108" s="37">
        <f>IF($D108&lt;=2021,VstupniParametry_SKRYT!$D$5,"")</f>
        <v>0.02</v>
      </c>
      <c r="K108" s="35" t="str">
        <f t="shared" si="41"/>
        <v>)</v>
      </c>
      <c r="L108" s="38">
        <f>IF($D108&lt;=2021,COUNTIF(Vypocet_SKRYT!T105:AS105,"&gt;=1"),"")</f>
        <v>0</v>
      </c>
      <c r="M108" s="39" t="str">
        <f t="shared" si="42"/>
        <v>x</v>
      </c>
      <c r="N108" s="35" t="str">
        <f t="shared" si="43"/>
        <v>(</v>
      </c>
      <c r="O108" s="35" t="str">
        <f t="shared" si="44"/>
        <v>1</v>
      </c>
      <c r="P108" s="35" t="str">
        <f t="shared" si="45"/>
        <v>+</v>
      </c>
      <c r="Q108" s="37">
        <f>IF($D108&lt;=2024,VstupniParametry_SKRYT!$D$6,"")</f>
        <v>0.06</v>
      </c>
      <c r="R108" s="35" t="str">
        <f t="shared" si="46"/>
        <v>)</v>
      </c>
      <c r="S108" s="38">
        <f>IF($D108&lt;=2024,COUNTIFS(Vypocet_SKRYT!AT105:AV105,"&gt;=1"),"")</f>
        <v>0</v>
      </c>
      <c r="T108" s="39" t="str">
        <f t="shared" si="47"/>
        <v>x</v>
      </c>
      <c r="U108" s="35" t="str">
        <f t="shared" si="48"/>
        <v>(</v>
      </c>
      <c r="V108" s="35" t="str">
        <f t="shared" si="49"/>
        <v>1</v>
      </c>
      <c r="W108" s="35" t="str">
        <f t="shared" si="50"/>
        <v>+</v>
      </c>
      <c r="X108" s="37">
        <f>IF($D108&lt;=2025,VstupniParametry_SKRYT!$D$9,"")</f>
        <v>1.7999999999999999E-2</v>
      </c>
      <c r="Y108" s="35" t="str">
        <f t="shared" si="51"/>
        <v>)</v>
      </c>
      <c r="Z108" s="38">
        <f>IF(AND(D108&lt;2025,2025&lt;=Zisk!$D$10),1,IF(D108=2025,0,""))</f>
        <v>1</v>
      </c>
      <c r="AA108" s="39" t="str">
        <f>IF(AND($D108&lt;=2025,Zisk!$D$10&gt;=2026),"x","")</f>
        <v/>
      </c>
      <c r="AB108" s="35" t="str">
        <f>IF(AND($D108&lt;=2026,Zisk!$D$10&gt;=2026),"(","")</f>
        <v/>
      </c>
      <c r="AC108" s="35" t="str">
        <f>IF(AND($D108&lt;=2026,Zisk!$D$10&gt;=2026),"1","")</f>
        <v/>
      </c>
      <c r="AD108" s="35" t="str">
        <f>IF(AND($D108&lt;=2026,Zisk!$D$10&gt;=2026),"+","")</f>
        <v/>
      </c>
      <c r="AE108" s="37" t="str">
        <f>IF(AND($D108&lt;=2026,Zisk!$D$10&gt;=2026),VstupniParametry_SKRYT!$D$10,"")</f>
        <v/>
      </c>
      <c r="AF108" s="35" t="str">
        <f>IF(AND($D108&lt;=2026,Zisk!$D$10&gt;=2026),")","")</f>
        <v/>
      </c>
      <c r="AG108" s="38" t="str">
        <f>IF(AND(D108&lt;2026,2026&lt;=Zisk!$D$10),1,IF(D108=2026,0,""))</f>
        <v/>
      </c>
      <c r="AH108" s="39" t="str">
        <f>IF(AND($D108&lt;=2026,Zisk!$D$10&gt;=2027),"x","")</f>
        <v/>
      </c>
      <c r="AI108" s="35" t="str">
        <f>IF(AND($D108&lt;=2027,Zisk!$D$10&gt;=2027),"(","")</f>
        <v/>
      </c>
      <c r="AJ108" s="35" t="str">
        <f>IF(AND($D108&lt;=2027,Zisk!$D$10&gt;=2027),"1","")</f>
        <v/>
      </c>
      <c r="AK108" s="35" t="str">
        <f>IF(AND($D108&lt;=2027,Zisk!$D$10&gt;=2027),"+","")</f>
        <v/>
      </c>
      <c r="AL108" s="37" t="str">
        <f>IF(AND($D108&lt;=2027,Zisk!$D$10&gt;=2027),VstupniParametry_SKRYT!$D$11,"")</f>
        <v/>
      </c>
      <c r="AM108" s="35" t="str">
        <f>IF(AND($D108&lt;=2027,Zisk!$D$10&gt;=2027),")","")</f>
        <v/>
      </c>
      <c r="AN108" s="38" t="str">
        <f>IF(AND(D108&lt;2027,2027&lt;=Zisk!$D$10),1,IF(D108=2027,0,""))</f>
        <v/>
      </c>
      <c r="AO108" s="39" t="str">
        <f>IF(AND($D108&lt;=2027,Zisk!$D$10&gt;=2028),"x","")</f>
        <v/>
      </c>
      <c r="AP108" s="35" t="str">
        <f>IF(AND($D108&lt;=2028,Zisk!$D$10&gt;=2028),"(","")</f>
        <v/>
      </c>
      <c r="AQ108" s="35" t="str">
        <f>IF(AND($D108&lt;=2028,Zisk!$D$10&gt;=2028),"1","")</f>
        <v/>
      </c>
      <c r="AR108" s="35" t="str">
        <f>IF(AND($D108&lt;=2028,Zisk!$D$10&gt;=2028),"+","")</f>
        <v/>
      </c>
      <c r="AS108" s="37" t="str">
        <f>IF(AND($D108&lt;=2028,Zisk!$D$10&gt;=2028),VstupniParametry_SKRYT!$D$12,"")</f>
        <v/>
      </c>
      <c r="AT108" s="35" t="str">
        <f>IF(AND($D108&lt;=2028,Zisk!$D$10&gt;=2028),")","")</f>
        <v/>
      </c>
      <c r="AU108" s="38" t="str">
        <f>IF(AND(D108&lt;2028,2028&lt;=Zisk!$D$10),1,IF(D108=2028,0,""))</f>
        <v/>
      </c>
      <c r="AV108" s="39" t="str">
        <f>IF(AND($D108&lt;=2028,Zisk!$D$10&gt;=2029),"x","")</f>
        <v/>
      </c>
      <c r="AW108" s="35" t="str">
        <f>IF(AND($D108&lt;=2029,Zisk!$D$10&gt;=2029),"(","")</f>
        <v/>
      </c>
      <c r="AX108" s="35" t="str">
        <f>IF(AND($D108&lt;=2029,Zisk!$D$10&gt;=2029),"1","")</f>
        <v/>
      </c>
      <c r="AY108" s="35" t="str">
        <f>IF(AND($D108&lt;=2029,Zisk!$D$10&gt;=2029),"+","")</f>
        <v/>
      </c>
      <c r="AZ108" s="37" t="str">
        <f>IF(AND($D108&lt;=2029,Zisk!$D$10&gt;=2029),VstupniParametry_SKRYT!$D$13,"")</f>
        <v/>
      </c>
      <c r="BA108" s="35" t="str">
        <f>IF(AND($D108&lt;=2029,Zisk!$D$10&gt;=2029),")","")</f>
        <v/>
      </c>
      <c r="BB108" s="38" t="str">
        <f>IF(AND(D108&lt;2029,2029&lt;=Zisk!$D$10),1,IF(D108=2029,0,""))</f>
        <v/>
      </c>
      <c r="BC108" s="39" t="str">
        <f>IF(AND($D108&lt;=2029,Zisk!$D$10&gt;=2030),"x","")</f>
        <v/>
      </c>
      <c r="BD108" s="35" t="str">
        <f>IF(AND($D108&lt;=2030,Zisk!$D$10&gt;=2030),"(","")</f>
        <v/>
      </c>
      <c r="BE108" s="35" t="str">
        <f>IF(AND($D108&lt;=2030,Zisk!$D$10&gt;=2030),"1","")</f>
        <v/>
      </c>
      <c r="BF108" s="35" t="str">
        <f>IF(AND($D108&lt;=2030,Zisk!$D$10&gt;=2030),"+","")</f>
        <v/>
      </c>
      <c r="BG108" s="37" t="str">
        <f>IF(AND($D108&lt;=2030,Zisk!$D$10&gt;=2030),VstupniParametry_SKRYT!$D$14,"")</f>
        <v/>
      </c>
      <c r="BH108" s="35" t="str">
        <f>IF(AND($D108&lt;=2030,Zisk!$D$10&gt;=2030),")","")</f>
        <v/>
      </c>
      <c r="BI108" s="38" t="str">
        <f>IF(AND(D108&lt;2030,2030&lt;=Zisk!$D$10),1,IF(D108=2030,0,""))</f>
        <v/>
      </c>
      <c r="BJ108" s="40" t="s">
        <v>32</v>
      </c>
      <c r="BK108" s="37">
        <f t="shared" si="64"/>
        <v>1</v>
      </c>
      <c r="BL108" s="35" t="str">
        <f t="shared" si="65"/>
        <v>x</v>
      </c>
      <c r="BM108" s="41">
        <f t="shared" si="66"/>
        <v>1</v>
      </c>
      <c r="BN108" s="37" t="str">
        <f t="shared" si="67"/>
        <v>x</v>
      </c>
      <c r="BO108" s="41">
        <f t="shared" si="52"/>
        <v>1.018</v>
      </c>
      <c r="BP108" s="41" t="str">
        <f t="shared" si="53"/>
        <v/>
      </c>
      <c r="BQ108" s="41" t="str">
        <f t="shared" si="54"/>
        <v/>
      </c>
      <c r="BR108" s="41" t="str">
        <f t="shared" si="55"/>
        <v/>
      </c>
      <c r="BS108" s="41" t="str">
        <f t="shared" si="56"/>
        <v/>
      </c>
      <c r="BT108" s="41" t="str">
        <f t="shared" si="57"/>
        <v/>
      </c>
      <c r="BU108" s="41" t="str">
        <f t="shared" si="58"/>
        <v/>
      </c>
      <c r="BV108" s="41" t="str">
        <f t="shared" si="59"/>
        <v/>
      </c>
      <c r="BW108" s="41" t="str">
        <f t="shared" si="60"/>
        <v/>
      </c>
      <c r="BX108" s="41" t="str">
        <f t="shared" si="61"/>
        <v/>
      </c>
      <c r="BY108" s="41" t="str">
        <f t="shared" si="62"/>
        <v/>
      </c>
      <c r="BZ108" s="40" t="s">
        <v>32</v>
      </c>
      <c r="CA108" s="41">
        <f t="shared" si="63"/>
        <v>1.018</v>
      </c>
      <c r="CB108" s="35"/>
      <c r="CC108" s="36">
        <f>IF(D108&gt;Zisk!$D$10,"",E108*CA108)</f>
        <v>0</v>
      </c>
    </row>
    <row r="109" spans="2:81" x14ac:dyDescent="0.2">
      <c r="B109" s="28" t="str">
        <f>Zisk!B120</f>
        <v/>
      </c>
      <c r="C109" s="28">
        <f>Zisk!C120</f>
        <v>0</v>
      </c>
      <c r="D109" s="28">
        <f>Zisk!E120</f>
        <v>0</v>
      </c>
      <c r="E109" s="29">
        <f>Zisk!D120</f>
        <v>0</v>
      </c>
      <c r="F109" s="29"/>
      <c r="G109" s="28" t="str">
        <f t="shared" si="38"/>
        <v>(</v>
      </c>
      <c r="H109" s="28" t="str">
        <f t="shared" si="39"/>
        <v>1</v>
      </c>
      <c r="I109" s="28" t="str">
        <f t="shared" si="40"/>
        <v>+</v>
      </c>
      <c r="J109" s="30">
        <f>IF($D109&lt;=2021,VstupniParametry_SKRYT!$D$5,"")</f>
        <v>0.02</v>
      </c>
      <c r="K109" s="28" t="str">
        <f t="shared" si="41"/>
        <v>)</v>
      </c>
      <c r="L109" s="31">
        <f>IF($D109&lt;=2021,COUNTIF(Vypocet_SKRYT!T106:AS106,"&gt;=1"),"")</f>
        <v>0</v>
      </c>
      <c r="M109" s="32" t="str">
        <f t="shared" si="42"/>
        <v>x</v>
      </c>
      <c r="N109" s="28" t="str">
        <f t="shared" si="43"/>
        <v>(</v>
      </c>
      <c r="O109" s="28" t="str">
        <f t="shared" si="44"/>
        <v>1</v>
      </c>
      <c r="P109" s="28" t="str">
        <f t="shared" si="45"/>
        <v>+</v>
      </c>
      <c r="Q109" s="30">
        <f>IF($D109&lt;=2024,VstupniParametry_SKRYT!$D$6,"")</f>
        <v>0.06</v>
      </c>
      <c r="R109" s="28" t="str">
        <f t="shared" si="46"/>
        <v>)</v>
      </c>
      <c r="S109" s="31">
        <f>IF($D109&lt;=2024,COUNTIFS(Vypocet_SKRYT!AT106:AV106,"&gt;=1"),"")</f>
        <v>0</v>
      </c>
      <c r="T109" s="32" t="str">
        <f t="shared" si="47"/>
        <v>x</v>
      </c>
      <c r="U109" s="28" t="str">
        <f t="shared" si="48"/>
        <v>(</v>
      </c>
      <c r="V109" s="28" t="str">
        <f t="shared" si="49"/>
        <v>1</v>
      </c>
      <c r="W109" s="28" t="str">
        <f t="shared" si="50"/>
        <v>+</v>
      </c>
      <c r="X109" s="30">
        <f>IF($D109&lt;=2025,VstupniParametry_SKRYT!$D$9,"")</f>
        <v>1.7999999999999999E-2</v>
      </c>
      <c r="Y109" s="28" t="str">
        <f t="shared" si="51"/>
        <v>)</v>
      </c>
      <c r="Z109" s="31">
        <f>IF(AND(D109&lt;2025,2025&lt;=Zisk!$D$10),1,IF(D109=2025,0,""))</f>
        <v>1</v>
      </c>
      <c r="AA109" s="32" t="str">
        <f>IF(AND($D109&lt;=2025,Zisk!$D$10&gt;=2026),"x","")</f>
        <v/>
      </c>
      <c r="AB109" s="28" t="str">
        <f>IF(AND($D109&lt;=2026,Zisk!$D$10&gt;=2026),"(","")</f>
        <v/>
      </c>
      <c r="AC109" s="28" t="str">
        <f>IF(AND($D109&lt;=2026,Zisk!$D$10&gt;=2026),"1","")</f>
        <v/>
      </c>
      <c r="AD109" s="28" t="str">
        <f>IF(AND($D109&lt;=2026,Zisk!$D$10&gt;=2026),"+","")</f>
        <v/>
      </c>
      <c r="AE109" s="30" t="str">
        <f>IF(AND($D109&lt;=2026,Zisk!$D$10&gt;=2026),VstupniParametry_SKRYT!$D$10,"")</f>
        <v/>
      </c>
      <c r="AF109" s="28" t="str">
        <f>IF(AND($D109&lt;=2026,Zisk!$D$10&gt;=2026),")","")</f>
        <v/>
      </c>
      <c r="AG109" s="31" t="str">
        <f>IF(AND(D109&lt;2026,2026&lt;=Zisk!$D$10),1,IF(D109=2026,0,""))</f>
        <v/>
      </c>
      <c r="AH109" s="32" t="str">
        <f>IF(AND($D109&lt;=2026,Zisk!$D$10&gt;=2027),"x","")</f>
        <v/>
      </c>
      <c r="AI109" s="28" t="str">
        <f>IF(AND($D109&lt;=2027,Zisk!$D$10&gt;=2027),"(","")</f>
        <v/>
      </c>
      <c r="AJ109" s="28" t="str">
        <f>IF(AND($D109&lt;=2027,Zisk!$D$10&gt;=2027),"1","")</f>
        <v/>
      </c>
      <c r="AK109" s="28" t="str">
        <f>IF(AND($D109&lt;=2027,Zisk!$D$10&gt;=2027),"+","")</f>
        <v/>
      </c>
      <c r="AL109" s="30" t="str">
        <f>IF(AND($D109&lt;=2027,Zisk!$D$10&gt;=2027),VstupniParametry_SKRYT!$D$11,"")</f>
        <v/>
      </c>
      <c r="AM109" s="28" t="str">
        <f>IF(AND($D109&lt;=2027,Zisk!$D$10&gt;=2027),")","")</f>
        <v/>
      </c>
      <c r="AN109" s="31" t="str">
        <f>IF(AND(D109&lt;2027,2027&lt;=Zisk!$D$10),1,IF(D109=2027,0,""))</f>
        <v/>
      </c>
      <c r="AO109" s="32" t="str">
        <f>IF(AND($D109&lt;=2027,Zisk!$D$10&gt;=2028),"x","")</f>
        <v/>
      </c>
      <c r="AP109" s="28" t="str">
        <f>IF(AND($D109&lt;=2028,Zisk!$D$10&gt;=2028),"(","")</f>
        <v/>
      </c>
      <c r="AQ109" s="28" t="str">
        <f>IF(AND($D109&lt;=2028,Zisk!$D$10&gt;=2028),"1","")</f>
        <v/>
      </c>
      <c r="AR109" s="28" t="str">
        <f>IF(AND($D109&lt;=2028,Zisk!$D$10&gt;=2028),"+","")</f>
        <v/>
      </c>
      <c r="AS109" s="30" t="str">
        <f>IF(AND($D109&lt;=2028,Zisk!$D$10&gt;=2028),VstupniParametry_SKRYT!$D$12,"")</f>
        <v/>
      </c>
      <c r="AT109" s="28" t="str">
        <f>IF(AND($D109&lt;=2028,Zisk!$D$10&gt;=2028),")","")</f>
        <v/>
      </c>
      <c r="AU109" s="31" t="str">
        <f>IF(AND(D109&lt;2028,2028&lt;=Zisk!$D$10),1,IF(D109=2028,0,""))</f>
        <v/>
      </c>
      <c r="AV109" s="32" t="str">
        <f>IF(AND($D109&lt;=2028,Zisk!$D$10&gt;=2029),"x","")</f>
        <v/>
      </c>
      <c r="AW109" s="28" t="str">
        <f>IF(AND($D109&lt;=2029,Zisk!$D$10&gt;=2029),"(","")</f>
        <v/>
      </c>
      <c r="AX109" s="28" t="str">
        <f>IF(AND($D109&lt;=2029,Zisk!$D$10&gt;=2029),"1","")</f>
        <v/>
      </c>
      <c r="AY109" s="28" t="str">
        <f>IF(AND($D109&lt;=2029,Zisk!$D$10&gt;=2029),"+","")</f>
        <v/>
      </c>
      <c r="AZ109" s="30" t="str">
        <f>IF(AND($D109&lt;=2029,Zisk!$D$10&gt;=2029),VstupniParametry_SKRYT!$D$13,"")</f>
        <v/>
      </c>
      <c r="BA109" s="28" t="str">
        <f>IF(AND($D109&lt;=2029,Zisk!$D$10&gt;=2029),")","")</f>
        <v/>
      </c>
      <c r="BB109" s="31" t="str">
        <f>IF(AND(D109&lt;2029,2029&lt;=Zisk!$D$10),1,IF(D109=2029,0,""))</f>
        <v/>
      </c>
      <c r="BC109" s="32" t="str">
        <f>IF(AND($D109&lt;=2029,Zisk!$D$10&gt;=2030),"x","")</f>
        <v/>
      </c>
      <c r="BD109" s="28" t="str">
        <f>IF(AND($D109&lt;=2030,Zisk!$D$10&gt;=2030),"(","")</f>
        <v/>
      </c>
      <c r="BE109" s="28" t="str">
        <f>IF(AND($D109&lt;=2030,Zisk!$D$10&gt;=2030),"1","")</f>
        <v/>
      </c>
      <c r="BF109" s="28" t="str">
        <f>IF(AND($D109&lt;=2030,Zisk!$D$10&gt;=2030),"+","")</f>
        <v/>
      </c>
      <c r="BG109" s="30" t="str">
        <f>IF(AND($D109&lt;=2030,Zisk!$D$10&gt;=2030),VstupniParametry_SKRYT!$D$14,"")</f>
        <v/>
      </c>
      <c r="BH109" s="28" t="str">
        <f>IF(AND($D109&lt;=2030,Zisk!$D$10&gt;=2030),")","")</f>
        <v/>
      </c>
      <c r="BI109" s="31" t="str">
        <f>IF(AND(D109&lt;2030,2030&lt;=Zisk!$D$10),1,IF(D109=2030,0,""))</f>
        <v/>
      </c>
      <c r="BJ109" s="33" t="s">
        <v>32</v>
      </c>
      <c r="BK109" s="30">
        <f t="shared" si="64"/>
        <v>1</v>
      </c>
      <c r="BL109" s="28" t="str">
        <f t="shared" si="65"/>
        <v>x</v>
      </c>
      <c r="BM109" s="34">
        <f t="shared" si="66"/>
        <v>1</v>
      </c>
      <c r="BN109" s="30" t="str">
        <f t="shared" si="67"/>
        <v>x</v>
      </c>
      <c r="BO109" s="34">
        <f t="shared" si="52"/>
        <v>1.018</v>
      </c>
      <c r="BP109" s="34" t="str">
        <f t="shared" si="53"/>
        <v/>
      </c>
      <c r="BQ109" s="34" t="str">
        <f t="shared" si="54"/>
        <v/>
      </c>
      <c r="BR109" s="34" t="str">
        <f t="shared" si="55"/>
        <v/>
      </c>
      <c r="BS109" s="34" t="str">
        <f t="shared" si="56"/>
        <v/>
      </c>
      <c r="BT109" s="34" t="str">
        <f t="shared" si="57"/>
        <v/>
      </c>
      <c r="BU109" s="34" t="str">
        <f t="shared" si="58"/>
        <v/>
      </c>
      <c r="BV109" s="34" t="str">
        <f t="shared" si="59"/>
        <v/>
      </c>
      <c r="BW109" s="34" t="str">
        <f t="shared" si="60"/>
        <v/>
      </c>
      <c r="BX109" s="34" t="str">
        <f t="shared" si="61"/>
        <v/>
      </c>
      <c r="BY109" s="34" t="str">
        <f t="shared" si="62"/>
        <v/>
      </c>
      <c r="BZ109" s="33" t="s">
        <v>32</v>
      </c>
      <c r="CA109" s="34">
        <f t="shared" si="63"/>
        <v>1.018</v>
      </c>
      <c r="CB109" s="28"/>
      <c r="CC109" s="29">
        <f>IF(D109&gt;Zisk!$D$10,"",E109*CA109)</f>
        <v>0</v>
      </c>
    </row>
    <row r="110" spans="2:81" x14ac:dyDescent="0.2">
      <c r="B110" s="35" t="str">
        <f>Zisk!B121</f>
        <v/>
      </c>
      <c r="C110" s="35">
        <f>Zisk!C121</f>
        <v>0</v>
      </c>
      <c r="D110" s="35">
        <f>Zisk!E121</f>
        <v>0</v>
      </c>
      <c r="E110" s="36">
        <f>Zisk!D121</f>
        <v>0</v>
      </c>
      <c r="F110" s="36"/>
      <c r="G110" s="35" t="str">
        <f t="shared" si="38"/>
        <v>(</v>
      </c>
      <c r="H110" s="35" t="str">
        <f t="shared" si="39"/>
        <v>1</v>
      </c>
      <c r="I110" s="35" t="str">
        <f t="shared" si="40"/>
        <v>+</v>
      </c>
      <c r="J110" s="37">
        <f>IF($D110&lt;=2021,VstupniParametry_SKRYT!$D$5,"")</f>
        <v>0.02</v>
      </c>
      <c r="K110" s="35" t="str">
        <f t="shared" si="41"/>
        <v>)</v>
      </c>
      <c r="L110" s="38">
        <f>IF($D110&lt;=2021,COUNTIF(Vypocet_SKRYT!T107:AS107,"&gt;=1"),"")</f>
        <v>0</v>
      </c>
      <c r="M110" s="39" t="str">
        <f t="shared" si="42"/>
        <v>x</v>
      </c>
      <c r="N110" s="35" t="str">
        <f t="shared" si="43"/>
        <v>(</v>
      </c>
      <c r="O110" s="35" t="str">
        <f t="shared" si="44"/>
        <v>1</v>
      </c>
      <c r="P110" s="35" t="str">
        <f t="shared" si="45"/>
        <v>+</v>
      </c>
      <c r="Q110" s="37">
        <f>IF($D110&lt;=2024,VstupniParametry_SKRYT!$D$6,"")</f>
        <v>0.06</v>
      </c>
      <c r="R110" s="35" t="str">
        <f t="shared" si="46"/>
        <v>)</v>
      </c>
      <c r="S110" s="38">
        <f>IF($D110&lt;=2024,COUNTIFS(Vypocet_SKRYT!AT107:AV107,"&gt;=1"),"")</f>
        <v>0</v>
      </c>
      <c r="T110" s="39" t="str">
        <f t="shared" si="47"/>
        <v>x</v>
      </c>
      <c r="U110" s="35" t="str">
        <f t="shared" si="48"/>
        <v>(</v>
      </c>
      <c r="V110" s="35" t="str">
        <f t="shared" si="49"/>
        <v>1</v>
      </c>
      <c r="W110" s="35" t="str">
        <f t="shared" si="50"/>
        <v>+</v>
      </c>
      <c r="X110" s="37">
        <f>IF($D110&lt;=2025,VstupniParametry_SKRYT!$D$9,"")</f>
        <v>1.7999999999999999E-2</v>
      </c>
      <c r="Y110" s="35" t="str">
        <f t="shared" si="51"/>
        <v>)</v>
      </c>
      <c r="Z110" s="38">
        <f>IF(AND(D110&lt;2025,2025&lt;=Zisk!$D$10),1,IF(D110=2025,0,""))</f>
        <v>1</v>
      </c>
      <c r="AA110" s="39" t="str">
        <f>IF(AND($D110&lt;=2025,Zisk!$D$10&gt;=2026),"x","")</f>
        <v/>
      </c>
      <c r="AB110" s="35" t="str">
        <f>IF(AND($D110&lt;=2026,Zisk!$D$10&gt;=2026),"(","")</f>
        <v/>
      </c>
      <c r="AC110" s="35" t="str">
        <f>IF(AND($D110&lt;=2026,Zisk!$D$10&gt;=2026),"1","")</f>
        <v/>
      </c>
      <c r="AD110" s="35" t="str">
        <f>IF(AND($D110&lt;=2026,Zisk!$D$10&gt;=2026),"+","")</f>
        <v/>
      </c>
      <c r="AE110" s="37" t="str">
        <f>IF(AND($D110&lt;=2026,Zisk!$D$10&gt;=2026),VstupniParametry_SKRYT!$D$10,"")</f>
        <v/>
      </c>
      <c r="AF110" s="35" t="str">
        <f>IF(AND($D110&lt;=2026,Zisk!$D$10&gt;=2026),")","")</f>
        <v/>
      </c>
      <c r="AG110" s="38" t="str">
        <f>IF(AND(D110&lt;2026,2026&lt;=Zisk!$D$10),1,IF(D110=2026,0,""))</f>
        <v/>
      </c>
      <c r="AH110" s="39" t="str">
        <f>IF(AND($D110&lt;=2026,Zisk!$D$10&gt;=2027),"x","")</f>
        <v/>
      </c>
      <c r="AI110" s="35" t="str">
        <f>IF(AND($D110&lt;=2027,Zisk!$D$10&gt;=2027),"(","")</f>
        <v/>
      </c>
      <c r="AJ110" s="35" t="str">
        <f>IF(AND($D110&lt;=2027,Zisk!$D$10&gt;=2027),"1","")</f>
        <v/>
      </c>
      <c r="AK110" s="35" t="str">
        <f>IF(AND($D110&lt;=2027,Zisk!$D$10&gt;=2027),"+","")</f>
        <v/>
      </c>
      <c r="AL110" s="37" t="str">
        <f>IF(AND($D110&lt;=2027,Zisk!$D$10&gt;=2027),VstupniParametry_SKRYT!$D$11,"")</f>
        <v/>
      </c>
      <c r="AM110" s="35" t="str">
        <f>IF(AND($D110&lt;=2027,Zisk!$D$10&gt;=2027),")","")</f>
        <v/>
      </c>
      <c r="AN110" s="38" t="str">
        <f>IF(AND(D110&lt;2027,2027&lt;=Zisk!$D$10),1,IF(D110=2027,0,""))</f>
        <v/>
      </c>
      <c r="AO110" s="39" t="str">
        <f>IF(AND($D110&lt;=2027,Zisk!$D$10&gt;=2028),"x","")</f>
        <v/>
      </c>
      <c r="AP110" s="35" t="str">
        <f>IF(AND($D110&lt;=2028,Zisk!$D$10&gt;=2028),"(","")</f>
        <v/>
      </c>
      <c r="AQ110" s="35" t="str">
        <f>IF(AND($D110&lt;=2028,Zisk!$D$10&gt;=2028),"1","")</f>
        <v/>
      </c>
      <c r="AR110" s="35" t="str">
        <f>IF(AND($D110&lt;=2028,Zisk!$D$10&gt;=2028),"+","")</f>
        <v/>
      </c>
      <c r="AS110" s="37" t="str">
        <f>IF(AND($D110&lt;=2028,Zisk!$D$10&gt;=2028),VstupniParametry_SKRYT!$D$12,"")</f>
        <v/>
      </c>
      <c r="AT110" s="35" t="str">
        <f>IF(AND($D110&lt;=2028,Zisk!$D$10&gt;=2028),")","")</f>
        <v/>
      </c>
      <c r="AU110" s="38" t="str">
        <f>IF(AND(D110&lt;2028,2028&lt;=Zisk!$D$10),1,IF(D110=2028,0,""))</f>
        <v/>
      </c>
      <c r="AV110" s="39" t="str">
        <f>IF(AND($D110&lt;=2028,Zisk!$D$10&gt;=2029),"x","")</f>
        <v/>
      </c>
      <c r="AW110" s="35" t="str">
        <f>IF(AND($D110&lt;=2029,Zisk!$D$10&gt;=2029),"(","")</f>
        <v/>
      </c>
      <c r="AX110" s="35" t="str">
        <f>IF(AND($D110&lt;=2029,Zisk!$D$10&gt;=2029),"1","")</f>
        <v/>
      </c>
      <c r="AY110" s="35" t="str">
        <f>IF(AND($D110&lt;=2029,Zisk!$D$10&gt;=2029),"+","")</f>
        <v/>
      </c>
      <c r="AZ110" s="37" t="str">
        <f>IF(AND($D110&lt;=2029,Zisk!$D$10&gt;=2029),VstupniParametry_SKRYT!$D$13,"")</f>
        <v/>
      </c>
      <c r="BA110" s="35" t="str">
        <f>IF(AND($D110&lt;=2029,Zisk!$D$10&gt;=2029),")","")</f>
        <v/>
      </c>
      <c r="BB110" s="38" t="str">
        <f>IF(AND(D110&lt;2029,2029&lt;=Zisk!$D$10),1,IF(D110=2029,0,""))</f>
        <v/>
      </c>
      <c r="BC110" s="39" t="str">
        <f>IF(AND($D110&lt;=2029,Zisk!$D$10&gt;=2030),"x","")</f>
        <v/>
      </c>
      <c r="BD110" s="35" t="str">
        <f>IF(AND($D110&lt;=2030,Zisk!$D$10&gt;=2030),"(","")</f>
        <v/>
      </c>
      <c r="BE110" s="35" t="str">
        <f>IF(AND($D110&lt;=2030,Zisk!$D$10&gt;=2030),"1","")</f>
        <v/>
      </c>
      <c r="BF110" s="35" t="str">
        <f>IF(AND($D110&lt;=2030,Zisk!$D$10&gt;=2030),"+","")</f>
        <v/>
      </c>
      <c r="BG110" s="37" t="str">
        <f>IF(AND($D110&lt;=2030,Zisk!$D$10&gt;=2030),VstupniParametry_SKRYT!$D$14,"")</f>
        <v/>
      </c>
      <c r="BH110" s="35" t="str">
        <f>IF(AND($D110&lt;=2030,Zisk!$D$10&gt;=2030),")","")</f>
        <v/>
      </c>
      <c r="BI110" s="38" t="str">
        <f>IF(AND(D110&lt;2030,2030&lt;=Zisk!$D$10),1,IF(D110=2030,0,""))</f>
        <v/>
      </c>
      <c r="BJ110" s="40" t="s">
        <v>32</v>
      </c>
      <c r="BK110" s="37">
        <f t="shared" si="64"/>
        <v>1</v>
      </c>
      <c r="BL110" s="35" t="str">
        <f t="shared" si="65"/>
        <v>x</v>
      </c>
      <c r="BM110" s="41">
        <f t="shared" si="66"/>
        <v>1</v>
      </c>
      <c r="BN110" s="37" t="str">
        <f t="shared" si="67"/>
        <v>x</v>
      </c>
      <c r="BO110" s="41">
        <f t="shared" si="52"/>
        <v>1.018</v>
      </c>
      <c r="BP110" s="41" t="str">
        <f t="shared" si="53"/>
        <v/>
      </c>
      <c r="BQ110" s="41" t="str">
        <f t="shared" si="54"/>
        <v/>
      </c>
      <c r="BR110" s="41" t="str">
        <f t="shared" si="55"/>
        <v/>
      </c>
      <c r="BS110" s="41" t="str">
        <f t="shared" si="56"/>
        <v/>
      </c>
      <c r="BT110" s="41" t="str">
        <f t="shared" si="57"/>
        <v/>
      </c>
      <c r="BU110" s="41" t="str">
        <f t="shared" si="58"/>
        <v/>
      </c>
      <c r="BV110" s="41" t="str">
        <f t="shared" si="59"/>
        <v/>
      </c>
      <c r="BW110" s="41" t="str">
        <f t="shared" si="60"/>
        <v/>
      </c>
      <c r="BX110" s="41" t="str">
        <f t="shared" si="61"/>
        <v/>
      </c>
      <c r="BY110" s="41" t="str">
        <f t="shared" si="62"/>
        <v/>
      </c>
      <c r="BZ110" s="40" t="s">
        <v>32</v>
      </c>
      <c r="CA110" s="41">
        <f t="shared" si="63"/>
        <v>1.018</v>
      </c>
      <c r="CB110" s="35"/>
      <c r="CC110" s="36">
        <f>IF(D110&gt;Zisk!$D$10,"",E110*CA110)</f>
        <v>0</v>
      </c>
    </row>
    <row r="111" spans="2:81" x14ac:dyDescent="0.2">
      <c r="B111" s="28" t="str">
        <f>Zisk!B122</f>
        <v/>
      </c>
      <c r="C111" s="28">
        <f>Zisk!C122</f>
        <v>0</v>
      </c>
      <c r="D111" s="28">
        <f>Zisk!E122</f>
        <v>0</v>
      </c>
      <c r="E111" s="29">
        <f>Zisk!D122</f>
        <v>0</v>
      </c>
      <c r="F111" s="29"/>
      <c r="G111" s="28" t="str">
        <f t="shared" si="38"/>
        <v>(</v>
      </c>
      <c r="H111" s="28" t="str">
        <f t="shared" si="39"/>
        <v>1</v>
      </c>
      <c r="I111" s="28" t="str">
        <f t="shared" si="40"/>
        <v>+</v>
      </c>
      <c r="J111" s="30">
        <f>IF($D111&lt;=2021,VstupniParametry_SKRYT!$D$5,"")</f>
        <v>0.02</v>
      </c>
      <c r="K111" s="28" t="str">
        <f t="shared" si="41"/>
        <v>)</v>
      </c>
      <c r="L111" s="31">
        <f>IF($D111&lt;=2021,COUNTIF(Vypocet_SKRYT!T108:AS108,"&gt;=1"),"")</f>
        <v>0</v>
      </c>
      <c r="M111" s="32" t="str">
        <f t="shared" si="42"/>
        <v>x</v>
      </c>
      <c r="N111" s="28" t="str">
        <f t="shared" si="43"/>
        <v>(</v>
      </c>
      <c r="O111" s="28" t="str">
        <f t="shared" si="44"/>
        <v>1</v>
      </c>
      <c r="P111" s="28" t="str">
        <f t="shared" si="45"/>
        <v>+</v>
      </c>
      <c r="Q111" s="30">
        <f>IF($D111&lt;=2024,VstupniParametry_SKRYT!$D$6,"")</f>
        <v>0.06</v>
      </c>
      <c r="R111" s="28" t="str">
        <f t="shared" si="46"/>
        <v>)</v>
      </c>
      <c r="S111" s="31">
        <f>IF($D111&lt;=2024,COUNTIFS(Vypocet_SKRYT!AT108:AV108,"&gt;=1"),"")</f>
        <v>0</v>
      </c>
      <c r="T111" s="32" t="str">
        <f t="shared" si="47"/>
        <v>x</v>
      </c>
      <c r="U111" s="28" t="str">
        <f t="shared" si="48"/>
        <v>(</v>
      </c>
      <c r="V111" s="28" t="str">
        <f t="shared" si="49"/>
        <v>1</v>
      </c>
      <c r="W111" s="28" t="str">
        <f t="shared" si="50"/>
        <v>+</v>
      </c>
      <c r="X111" s="30">
        <f>IF($D111&lt;=2025,VstupniParametry_SKRYT!$D$9,"")</f>
        <v>1.7999999999999999E-2</v>
      </c>
      <c r="Y111" s="28" t="str">
        <f t="shared" si="51"/>
        <v>)</v>
      </c>
      <c r="Z111" s="31">
        <f>IF(AND(D111&lt;2025,2025&lt;=Zisk!$D$10),1,IF(D111=2025,0,""))</f>
        <v>1</v>
      </c>
      <c r="AA111" s="32" t="str">
        <f>IF(AND($D111&lt;=2025,Zisk!$D$10&gt;=2026),"x","")</f>
        <v/>
      </c>
      <c r="AB111" s="28" t="str">
        <f>IF(AND($D111&lt;=2026,Zisk!$D$10&gt;=2026),"(","")</f>
        <v/>
      </c>
      <c r="AC111" s="28" t="str">
        <f>IF(AND($D111&lt;=2026,Zisk!$D$10&gt;=2026),"1","")</f>
        <v/>
      </c>
      <c r="AD111" s="28" t="str">
        <f>IF(AND($D111&lt;=2026,Zisk!$D$10&gt;=2026),"+","")</f>
        <v/>
      </c>
      <c r="AE111" s="30" t="str">
        <f>IF(AND($D111&lt;=2026,Zisk!$D$10&gt;=2026),VstupniParametry_SKRYT!$D$10,"")</f>
        <v/>
      </c>
      <c r="AF111" s="28" t="str">
        <f>IF(AND($D111&lt;=2026,Zisk!$D$10&gt;=2026),")","")</f>
        <v/>
      </c>
      <c r="AG111" s="31" t="str">
        <f>IF(AND(D111&lt;2026,2026&lt;=Zisk!$D$10),1,IF(D111=2026,0,""))</f>
        <v/>
      </c>
      <c r="AH111" s="32" t="str">
        <f>IF(AND($D111&lt;=2026,Zisk!$D$10&gt;=2027),"x","")</f>
        <v/>
      </c>
      <c r="AI111" s="28" t="str">
        <f>IF(AND($D111&lt;=2027,Zisk!$D$10&gt;=2027),"(","")</f>
        <v/>
      </c>
      <c r="AJ111" s="28" t="str">
        <f>IF(AND($D111&lt;=2027,Zisk!$D$10&gt;=2027),"1","")</f>
        <v/>
      </c>
      <c r="AK111" s="28" t="str">
        <f>IF(AND($D111&lt;=2027,Zisk!$D$10&gt;=2027),"+","")</f>
        <v/>
      </c>
      <c r="AL111" s="30" t="str">
        <f>IF(AND($D111&lt;=2027,Zisk!$D$10&gt;=2027),VstupniParametry_SKRYT!$D$11,"")</f>
        <v/>
      </c>
      <c r="AM111" s="28" t="str">
        <f>IF(AND($D111&lt;=2027,Zisk!$D$10&gt;=2027),")","")</f>
        <v/>
      </c>
      <c r="AN111" s="31" t="str">
        <f>IF(AND(D111&lt;2027,2027&lt;=Zisk!$D$10),1,IF(D111=2027,0,""))</f>
        <v/>
      </c>
      <c r="AO111" s="32" t="str">
        <f>IF(AND($D111&lt;=2027,Zisk!$D$10&gt;=2028),"x","")</f>
        <v/>
      </c>
      <c r="AP111" s="28" t="str">
        <f>IF(AND($D111&lt;=2028,Zisk!$D$10&gt;=2028),"(","")</f>
        <v/>
      </c>
      <c r="AQ111" s="28" t="str">
        <f>IF(AND($D111&lt;=2028,Zisk!$D$10&gt;=2028),"1","")</f>
        <v/>
      </c>
      <c r="AR111" s="28" t="str">
        <f>IF(AND($D111&lt;=2028,Zisk!$D$10&gt;=2028),"+","")</f>
        <v/>
      </c>
      <c r="AS111" s="30" t="str">
        <f>IF(AND($D111&lt;=2028,Zisk!$D$10&gt;=2028),VstupniParametry_SKRYT!$D$12,"")</f>
        <v/>
      </c>
      <c r="AT111" s="28" t="str">
        <f>IF(AND($D111&lt;=2028,Zisk!$D$10&gt;=2028),")","")</f>
        <v/>
      </c>
      <c r="AU111" s="31" t="str">
        <f>IF(AND(D111&lt;2028,2028&lt;=Zisk!$D$10),1,IF(D111=2028,0,""))</f>
        <v/>
      </c>
      <c r="AV111" s="32" t="str">
        <f>IF(AND($D111&lt;=2028,Zisk!$D$10&gt;=2029),"x","")</f>
        <v/>
      </c>
      <c r="AW111" s="28" t="str">
        <f>IF(AND($D111&lt;=2029,Zisk!$D$10&gt;=2029),"(","")</f>
        <v/>
      </c>
      <c r="AX111" s="28" t="str">
        <f>IF(AND($D111&lt;=2029,Zisk!$D$10&gt;=2029),"1","")</f>
        <v/>
      </c>
      <c r="AY111" s="28" t="str">
        <f>IF(AND($D111&lt;=2029,Zisk!$D$10&gt;=2029),"+","")</f>
        <v/>
      </c>
      <c r="AZ111" s="30" t="str">
        <f>IF(AND($D111&lt;=2029,Zisk!$D$10&gt;=2029),VstupniParametry_SKRYT!$D$13,"")</f>
        <v/>
      </c>
      <c r="BA111" s="28" t="str">
        <f>IF(AND($D111&lt;=2029,Zisk!$D$10&gt;=2029),")","")</f>
        <v/>
      </c>
      <c r="BB111" s="31" t="str">
        <f>IF(AND(D111&lt;2029,2029&lt;=Zisk!$D$10),1,IF(D111=2029,0,""))</f>
        <v/>
      </c>
      <c r="BC111" s="32" t="str">
        <f>IF(AND($D111&lt;=2029,Zisk!$D$10&gt;=2030),"x","")</f>
        <v/>
      </c>
      <c r="BD111" s="28" t="str">
        <f>IF(AND($D111&lt;=2030,Zisk!$D$10&gt;=2030),"(","")</f>
        <v/>
      </c>
      <c r="BE111" s="28" t="str">
        <f>IF(AND($D111&lt;=2030,Zisk!$D$10&gt;=2030),"1","")</f>
        <v/>
      </c>
      <c r="BF111" s="28" t="str">
        <f>IF(AND($D111&lt;=2030,Zisk!$D$10&gt;=2030),"+","")</f>
        <v/>
      </c>
      <c r="BG111" s="30" t="str">
        <f>IF(AND($D111&lt;=2030,Zisk!$D$10&gt;=2030),VstupniParametry_SKRYT!$D$14,"")</f>
        <v/>
      </c>
      <c r="BH111" s="28" t="str">
        <f>IF(AND($D111&lt;=2030,Zisk!$D$10&gt;=2030),")","")</f>
        <v/>
      </c>
      <c r="BI111" s="31" t="str">
        <f>IF(AND(D111&lt;2030,2030&lt;=Zisk!$D$10),1,IF(D111=2030,0,""))</f>
        <v/>
      </c>
      <c r="BJ111" s="33" t="s">
        <v>32</v>
      </c>
      <c r="BK111" s="30">
        <f t="shared" si="64"/>
        <v>1</v>
      </c>
      <c r="BL111" s="28" t="str">
        <f t="shared" si="65"/>
        <v>x</v>
      </c>
      <c r="BM111" s="34">
        <f t="shared" si="66"/>
        <v>1</v>
      </c>
      <c r="BN111" s="30" t="str">
        <f t="shared" si="67"/>
        <v>x</v>
      </c>
      <c r="BO111" s="34">
        <f t="shared" si="52"/>
        <v>1.018</v>
      </c>
      <c r="BP111" s="34" t="str">
        <f t="shared" si="53"/>
        <v/>
      </c>
      <c r="BQ111" s="34" t="str">
        <f t="shared" si="54"/>
        <v/>
      </c>
      <c r="BR111" s="34" t="str">
        <f t="shared" si="55"/>
        <v/>
      </c>
      <c r="BS111" s="34" t="str">
        <f t="shared" si="56"/>
        <v/>
      </c>
      <c r="BT111" s="34" t="str">
        <f t="shared" si="57"/>
        <v/>
      </c>
      <c r="BU111" s="34" t="str">
        <f t="shared" si="58"/>
        <v/>
      </c>
      <c r="BV111" s="34" t="str">
        <f t="shared" si="59"/>
        <v/>
      </c>
      <c r="BW111" s="34" t="str">
        <f t="shared" si="60"/>
        <v/>
      </c>
      <c r="BX111" s="34" t="str">
        <f t="shared" si="61"/>
        <v/>
      </c>
      <c r="BY111" s="34" t="str">
        <f t="shared" si="62"/>
        <v/>
      </c>
      <c r="BZ111" s="33" t="s">
        <v>32</v>
      </c>
      <c r="CA111" s="34">
        <f t="shared" si="63"/>
        <v>1.018</v>
      </c>
      <c r="CB111" s="28"/>
      <c r="CC111" s="29">
        <f>IF(D111&gt;Zisk!$D$10,"",E111*CA111)</f>
        <v>0</v>
      </c>
    </row>
    <row r="112" spans="2:81" x14ac:dyDescent="0.2">
      <c r="B112" s="35" t="str">
        <f>Zisk!B123</f>
        <v/>
      </c>
      <c r="C112" s="35">
        <f>Zisk!C123</f>
        <v>0</v>
      </c>
      <c r="D112" s="35">
        <f>Zisk!E123</f>
        <v>0</v>
      </c>
      <c r="E112" s="36">
        <f>Zisk!D123</f>
        <v>0</v>
      </c>
      <c r="F112" s="36"/>
      <c r="G112" s="35" t="str">
        <f t="shared" si="38"/>
        <v>(</v>
      </c>
      <c r="H112" s="35" t="str">
        <f t="shared" si="39"/>
        <v>1</v>
      </c>
      <c r="I112" s="35" t="str">
        <f t="shared" si="40"/>
        <v>+</v>
      </c>
      <c r="J112" s="37">
        <f>IF($D112&lt;=2021,VstupniParametry_SKRYT!$D$5,"")</f>
        <v>0.02</v>
      </c>
      <c r="K112" s="35" t="str">
        <f t="shared" si="41"/>
        <v>)</v>
      </c>
      <c r="L112" s="38">
        <f>IF($D112&lt;=2021,COUNTIF(Vypocet_SKRYT!T109:AS109,"&gt;=1"),"")</f>
        <v>0</v>
      </c>
      <c r="M112" s="39" t="str">
        <f t="shared" si="42"/>
        <v>x</v>
      </c>
      <c r="N112" s="35" t="str">
        <f t="shared" si="43"/>
        <v>(</v>
      </c>
      <c r="O112" s="35" t="str">
        <f t="shared" si="44"/>
        <v>1</v>
      </c>
      <c r="P112" s="35" t="str">
        <f t="shared" si="45"/>
        <v>+</v>
      </c>
      <c r="Q112" s="37">
        <f>IF($D112&lt;=2024,VstupniParametry_SKRYT!$D$6,"")</f>
        <v>0.06</v>
      </c>
      <c r="R112" s="35" t="str">
        <f t="shared" si="46"/>
        <v>)</v>
      </c>
      <c r="S112" s="38">
        <f>IF($D112&lt;=2024,COUNTIFS(Vypocet_SKRYT!AT109:AV109,"&gt;=1"),"")</f>
        <v>0</v>
      </c>
      <c r="T112" s="39" t="str">
        <f t="shared" si="47"/>
        <v>x</v>
      </c>
      <c r="U112" s="35" t="str">
        <f t="shared" si="48"/>
        <v>(</v>
      </c>
      <c r="V112" s="35" t="str">
        <f t="shared" si="49"/>
        <v>1</v>
      </c>
      <c r="W112" s="35" t="str">
        <f t="shared" si="50"/>
        <v>+</v>
      </c>
      <c r="X112" s="37">
        <f>IF($D112&lt;=2025,VstupniParametry_SKRYT!$D$9,"")</f>
        <v>1.7999999999999999E-2</v>
      </c>
      <c r="Y112" s="35" t="str">
        <f t="shared" si="51"/>
        <v>)</v>
      </c>
      <c r="Z112" s="38">
        <f>IF(AND(D112&lt;2025,2025&lt;=Zisk!$D$10),1,IF(D112=2025,0,""))</f>
        <v>1</v>
      </c>
      <c r="AA112" s="39" t="str">
        <f>IF(AND($D112&lt;=2025,Zisk!$D$10&gt;=2026),"x","")</f>
        <v/>
      </c>
      <c r="AB112" s="35" t="str">
        <f>IF(AND($D112&lt;=2026,Zisk!$D$10&gt;=2026),"(","")</f>
        <v/>
      </c>
      <c r="AC112" s="35" t="str">
        <f>IF(AND($D112&lt;=2026,Zisk!$D$10&gt;=2026),"1","")</f>
        <v/>
      </c>
      <c r="AD112" s="35" t="str">
        <f>IF(AND($D112&lt;=2026,Zisk!$D$10&gt;=2026),"+","")</f>
        <v/>
      </c>
      <c r="AE112" s="37" t="str">
        <f>IF(AND($D112&lt;=2026,Zisk!$D$10&gt;=2026),VstupniParametry_SKRYT!$D$10,"")</f>
        <v/>
      </c>
      <c r="AF112" s="35" t="str">
        <f>IF(AND($D112&lt;=2026,Zisk!$D$10&gt;=2026),")","")</f>
        <v/>
      </c>
      <c r="AG112" s="38" t="str">
        <f>IF(AND(D112&lt;2026,2026&lt;=Zisk!$D$10),1,IF(D112=2026,0,""))</f>
        <v/>
      </c>
      <c r="AH112" s="39" t="str">
        <f>IF(AND($D112&lt;=2026,Zisk!$D$10&gt;=2027),"x","")</f>
        <v/>
      </c>
      <c r="AI112" s="35" t="str">
        <f>IF(AND($D112&lt;=2027,Zisk!$D$10&gt;=2027),"(","")</f>
        <v/>
      </c>
      <c r="AJ112" s="35" t="str">
        <f>IF(AND($D112&lt;=2027,Zisk!$D$10&gt;=2027),"1","")</f>
        <v/>
      </c>
      <c r="AK112" s="35" t="str">
        <f>IF(AND($D112&lt;=2027,Zisk!$D$10&gt;=2027),"+","")</f>
        <v/>
      </c>
      <c r="AL112" s="37" t="str">
        <f>IF(AND($D112&lt;=2027,Zisk!$D$10&gt;=2027),VstupniParametry_SKRYT!$D$11,"")</f>
        <v/>
      </c>
      <c r="AM112" s="35" t="str">
        <f>IF(AND($D112&lt;=2027,Zisk!$D$10&gt;=2027),")","")</f>
        <v/>
      </c>
      <c r="AN112" s="38" t="str">
        <f>IF(AND(D112&lt;2027,2027&lt;=Zisk!$D$10),1,IF(D112=2027,0,""))</f>
        <v/>
      </c>
      <c r="AO112" s="39" t="str">
        <f>IF(AND($D112&lt;=2027,Zisk!$D$10&gt;=2028),"x","")</f>
        <v/>
      </c>
      <c r="AP112" s="35" t="str">
        <f>IF(AND($D112&lt;=2028,Zisk!$D$10&gt;=2028),"(","")</f>
        <v/>
      </c>
      <c r="AQ112" s="35" t="str">
        <f>IF(AND($D112&lt;=2028,Zisk!$D$10&gt;=2028),"1","")</f>
        <v/>
      </c>
      <c r="AR112" s="35" t="str">
        <f>IF(AND($D112&lt;=2028,Zisk!$D$10&gt;=2028),"+","")</f>
        <v/>
      </c>
      <c r="AS112" s="37" t="str">
        <f>IF(AND($D112&lt;=2028,Zisk!$D$10&gt;=2028),VstupniParametry_SKRYT!$D$12,"")</f>
        <v/>
      </c>
      <c r="AT112" s="35" t="str">
        <f>IF(AND($D112&lt;=2028,Zisk!$D$10&gt;=2028),")","")</f>
        <v/>
      </c>
      <c r="AU112" s="38" t="str">
        <f>IF(AND(D112&lt;2028,2028&lt;=Zisk!$D$10),1,IF(D112=2028,0,""))</f>
        <v/>
      </c>
      <c r="AV112" s="39" t="str">
        <f>IF(AND($D112&lt;=2028,Zisk!$D$10&gt;=2029),"x","")</f>
        <v/>
      </c>
      <c r="AW112" s="35" t="str">
        <f>IF(AND($D112&lt;=2029,Zisk!$D$10&gt;=2029),"(","")</f>
        <v/>
      </c>
      <c r="AX112" s="35" t="str">
        <f>IF(AND($D112&lt;=2029,Zisk!$D$10&gt;=2029),"1","")</f>
        <v/>
      </c>
      <c r="AY112" s="35" t="str">
        <f>IF(AND($D112&lt;=2029,Zisk!$D$10&gt;=2029),"+","")</f>
        <v/>
      </c>
      <c r="AZ112" s="37" t="str">
        <f>IF(AND($D112&lt;=2029,Zisk!$D$10&gt;=2029),VstupniParametry_SKRYT!$D$13,"")</f>
        <v/>
      </c>
      <c r="BA112" s="35" t="str">
        <f>IF(AND($D112&lt;=2029,Zisk!$D$10&gt;=2029),")","")</f>
        <v/>
      </c>
      <c r="BB112" s="38" t="str">
        <f>IF(AND(D112&lt;2029,2029&lt;=Zisk!$D$10),1,IF(D112=2029,0,""))</f>
        <v/>
      </c>
      <c r="BC112" s="39" t="str">
        <f>IF(AND($D112&lt;=2029,Zisk!$D$10&gt;=2030),"x","")</f>
        <v/>
      </c>
      <c r="BD112" s="35" t="str">
        <f>IF(AND($D112&lt;=2030,Zisk!$D$10&gt;=2030),"(","")</f>
        <v/>
      </c>
      <c r="BE112" s="35" t="str">
        <f>IF(AND($D112&lt;=2030,Zisk!$D$10&gt;=2030),"1","")</f>
        <v/>
      </c>
      <c r="BF112" s="35" t="str">
        <f>IF(AND($D112&lt;=2030,Zisk!$D$10&gt;=2030),"+","")</f>
        <v/>
      </c>
      <c r="BG112" s="37" t="str">
        <f>IF(AND($D112&lt;=2030,Zisk!$D$10&gt;=2030),VstupniParametry_SKRYT!$D$14,"")</f>
        <v/>
      </c>
      <c r="BH112" s="35" t="str">
        <f>IF(AND($D112&lt;=2030,Zisk!$D$10&gt;=2030),")","")</f>
        <v/>
      </c>
      <c r="BI112" s="38" t="str">
        <f>IF(AND(D112&lt;2030,2030&lt;=Zisk!$D$10),1,IF(D112=2030,0,""))</f>
        <v/>
      </c>
      <c r="BJ112" s="40" t="s">
        <v>32</v>
      </c>
      <c r="BK112" s="37">
        <f t="shared" si="64"/>
        <v>1</v>
      </c>
      <c r="BL112" s="35" t="str">
        <f t="shared" si="65"/>
        <v>x</v>
      </c>
      <c r="BM112" s="41">
        <f t="shared" si="66"/>
        <v>1</v>
      </c>
      <c r="BN112" s="37" t="str">
        <f t="shared" si="67"/>
        <v>x</v>
      </c>
      <c r="BO112" s="41">
        <f t="shared" si="52"/>
        <v>1.018</v>
      </c>
      <c r="BP112" s="41" t="str">
        <f t="shared" si="53"/>
        <v/>
      </c>
      <c r="BQ112" s="41" t="str">
        <f t="shared" si="54"/>
        <v/>
      </c>
      <c r="BR112" s="41" t="str">
        <f t="shared" si="55"/>
        <v/>
      </c>
      <c r="BS112" s="41" t="str">
        <f t="shared" si="56"/>
        <v/>
      </c>
      <c r="BT112" s="41" t="str">
        <f t="shared" si="57"/>
        <v/>
      </c>
      <c r="BU112" s="41" t="str">
        <f t="shared" si="58"/>
        <v/>
      </c>
      <c r="BV112" s="41" t="str">
        <f t="shared" si="59"/>
        <v/>
      </c>
      <c r="BW112" s="41" t="str">
        <f t="shared" si="60"/>
        <v/>
      </c>
      <c r="BX112" s="41" t="str">
        <f t="shared" si="61"/>
        <v/>
      </c>
      <c r="BY112" s="41" t="str">
        <f t="shared" si="62"/>
        <v/>
      </c>
      <c r="BZ112" s="40" t="s">
        <v>32</v>
      </c>
      <c r="CA112" s="41">
        <f t="shared" si="63"/>
        <v>1.018</v>
      </c>
      <c r="CB112" s="35"/>
      <c r="CC112" s="36">
        <f>IF(D112&gt;Zisk!$D$10,"",E112*CA112)</f>
        <v>0</v>
      </c>
    </row>
    <row r="113" spans="2:81" x14ac:dyDescent="0.2">
      <c r="B113" s="28" t="str">
        <f>Zisk!B124</f>
        <v/>
      </c>
      <c r="C113" s="28">
        <f>Zisk!C124</f>
        <v>0</v>
      </c>
      <c r="D113" s="28">
        <f>Zisk!E124</f>
        <v>0</v>
      </c>
      <c r="E113" s="29">
        <f>Zisk!D124</f>
        <v>0</v>
      </c>
      <c r="F113" s="29"/>
      <c r="G113" s="28" t="str">
        <f t="shared" si="38"/>
        <v>(</v>
      </c>
      <c r="H113" s="28" t="str">
        <f t="shared" si="39"/>
        <v>1</v>
      </c>
      <c r="I113" s="28" t="str">
        <f t="shared" si="40"/>
        <v>+</v>
      </c>
      <c r="J113" s="30">
        <f>IF($D113&lt;=2021,VstupniParametry_SKRYT!$D$5,"")</f>
        <v>0.02</v>
      </c>
      <c r="K113" s="28" t="str">
        <f t="shared" si="41"/>
        <v>)</v>
      </c>
      <c r="L113" s="31">
        <f>IF($D113&lt;=2021,COUNTIF(Vypocet_SKRYT!T110:AS110,"&gt;=1"),"")</f>
        <v>0</v>
      </c>
      <c r="M113" s="32" t="str">
        <f t="shared" si="42"/>
        <v>x</v>
      </c>
      <c r="N113" s="28" t="str">
        <f t="shared" si="43"/>
        <v>(</v>
      </c>
      <c r="O113" s="28" t="str">
        <f t="shared" si="44"/>
        <v>1</v>
      </c>
      <c r="P113" s="28" t="str">
        <f t="shared" si="45"/>
        <v>+</v>
      </c>
      <c r="Q113" s="30">
        <f>IF($D113&lt;=2024,VstupniParametry_SKRYT!$D$6,"")</f>
        <v>0.06</v>
      </c>
      <c r="R113" s="28" t="str">
        <f t="shared" si="46"/>
        <v>)</v>
      </c>
      <c r="S113" s="31">
        <f>IF($D113&lt;=2024,COUNTIFS(Vypocet_SKRYT!AT110:AV110,"&gt;=1"),"")</f>
        <v>0</v>
      </c>
      <c r="T113" s="32" t="str">
        <f t="shared" si="47"/>
        <v>x</v>
      </c>
      <c r="U113" s="28" t="str">
        <f t="shared" si="48"/>
        <v>(</v>
      </c>
      <c r="V113" s="28" t="str">
        <f t="shared" si="49"/>
        <v>1</v>
      </c>
      <c r="W113" s="28" t="str">
        <f t="shared" si="50"/>
        <v>+</v>
      </c>
      <c r="X113" s="30">
        <f>IF($D113&lt;=2025,VstupniParametry_SKRYT!$D$9,"")</f>
        <v>1.7999999999999999E-2</v>
      </c>
      <c r="Y113" s="28" t="str">
        <f t="shared" si="51"/>
        <v>)</v>
      </c>
      <c r="Z113" s="31">
        <f>IF(AND(D113&lt;2025,2025&lt;=Zisk!$D$10),1,IF(D113=2025,0,""))</f>
        <v>1</v>
      </c>
      <c r="AA113" s="32" t="str">
        <f>IF(AND($D113&lt;=2025,Zisk!$D$10&gt;=2026),"x","")</f>
        <v/>
      </c>
      <c r="AB113" s="28" t="str">
        <f>IF(AND($D113&lt;=2026,Zisk!$D$10&gt;=2026),"(","")</f>
        <v/>
      </c>
      <c r="AC113" s="28" t="str">
        <f>IF(AND($D113&lt;=2026,Zisk!$D$10&gt;=2026),"1","")</f>
        <v/>
      </c>
      <c r="AD113" s="28" t="str">
        <f>IF(AND($D113&lt;=2026,Zisk!$D$10&gt;=2026),"+","")</f>
        <v/>
      </c>
      <c r="AE113" s="30" t="str">
        <f>IF(AND($D113&lt;=2026,Zisk!$D$10&gt;=2026),VstupniParametry_SKRYT!$D$10,"")</f>
        <v/>
      </c>
      <c r="AF113" s="28" t="str">
        <f>IF(AND($D113&lt;=2026,Zisk!$D$10&gt;=2026),")","")</f>
        <v/>
      </c>
      <c r="AG113" s="31" t="str">
        <f>IF(AND(D113&lt;2026,2026&lt;=Zisk!$D$10),1,IF(D113=2026,0,""))</f>
        <v/>
      </c>
      <c r="AH113" s="32" t="str">
        <f>IF(AND($D113&lt;=2026,Zisk!$D$10&gt;=2027),"x","")</f>
        <v/>
      </c>
      <c r="AI113" s="28" t="str">
        <f>IF(AND($D113&lt;=2027,Zisk!$D$10&gt;=2027),"(","")</f>
        <v/>
      </c>
      <c r="AJ113" s="28" t="str">
        <f>IF(AND($D113&lt;=2027,Zisk!$D$10&gt;=2027),"1","")</f>
        <v/>
      </c>
      <c r="AK113" s="28" t="str">
        <f>IF(AND($D113&lt;=2027,Zisk!$D$10&gt;=2027),"+","")</f>
        <v/>
      </c>
      <c r="AL113" s="30" t="str">
        <f>IF(AND($D113&lt;=2027,Zisk!$D$10&gt;=2027),VstupniParametry_SKRYT!$D$11,"")</f>
        <v/>
      </c>
      <c r="AM113" s="28" t="str">
        <f>IF(AND($D113&lt;=2027,Zisk!$D$10&gt;=2027),")","")</f>
        <v/>
      </c>
      <c r="AN113" s="31" t="str">
        <f>IF(AND(D113&lt;2027,2027&lt;=Zisk!$D$10),1,IF(D113=2027,0,""))</f>
        <v/>
      </c>
      <c r="AO113" s="32" t="str">
        <f>IF(AND($D113&lt;=2027,Zisk!$D$10&gt;=2028),"x","")</f>
        <v/>
      </c>
      <c r="AP113" s="28" t="str">
        <f>IF(AND($D113&lt;=2028,Zisk!$D$10&gt;=2028),"(","")</f>
        <v/>
      </c>
      <c r="AQ113" s="28" t="str">
        <f>IF(AND($D113&lt;=2028,Zisk!$D$10&gt;=2028),"1","")</f>
        <v/>
      </c>
      <c r="AR113" s="28" t="str">
        <f>IF(AND($D113&lt;=2028,Zisk!$D$10&gt;=2028),"+","")</f>
        <v/>
      </c>
      <c r="AS113" s="30" t="str">
        <f>IF(AND($D113&lt;=2028,Zisk!$D$10&gt;=2028),VstupniParametry_SKRYT!$D$12,"")</f>
        <v/>
      </c>
      <c r="AT113" s="28" t="str">
        <f>IF(AND($D113&lt;=2028,Zisk!$D$10&gt;=2028),")","")</f>
        <v/>
      </c>
      <c r="AU113" s="31" t="str">
        <f>IF(AND(D113&lt;2028,2028&lt;=Zisk!$D$10),1,IF(D113=2028,0,""))</f>
        <v/>
      </c>
      <c r="AV113" s="32" t="str">
        <f>IF(AND($D113&lt;=2028,Zisk!$D$10&gt;=2029),"x","")</f>
        <v/>
      </c>
      <c r="AW113" s="28" t="str">
        <f>IF(AND($D113&lt;=2029,Zisk!$D$10&gt;=2029),"(","")</f>
        <v/>
      </c>
      <c r="AX113" s="28" t="str">
        <f>IF(AND($D113&lt;=2029,Zisk!$D$10&gt;=2029),"1","")</f>
        <v/>
      </c>
      <c r="AY113" s="28" t="str">
        <f>IF(AND($D113&lt;=2029,Zisk!$D$10&gt;=2029),"+","")</f>
        <v/>
      </c>
      <c r="AZ113" s="30" t="str">
        <f>IF(AND($D113&lt;=2029,Zisk!$D$10&gt;=2029),VstupniParametry_SKRYT!$D$13,"")</f>
        <v/>
      </c>
      <c r="BA113" s="28" t="str">
        <f>IF(AND($D113&lt;=2029,Zisk!$D$10&gt;=2029),")","")</f>
        <v/>
      </c>
      <c r="BB113" s="31" t="str">
        <f>IF(AND(D113&lt;2029,2029&lt;=Zisk!$D$10),1,IF(D113=2029,0,""))</f>
        <v/>
      </c>
      <c r="BC113" s="32" t="str">
        <f>IF(AND($D113&lt;=2029,Zisk!$D$10&gt;=2030),"x","")</f>
        <v/>
      </c>
      <c r="BD113" s="28" t="str">
        <f>IF(AND($D113&lt;=2030,Zisk!$D$10&gt;=2030),"(","")</f>
        <v/>
      </c>
      <c r="BE113" s="28" t="str">
        <f>IF(AND($D113&lt;=2030,Zisk!$D$10&gt;=2030),"1","")</f>
        <v/>
      </c>
      <c r="BF113" s="28" t="str">
        <f>IF(AND($D113&lt;=2030,Zisk!$D$10&gt;=2030),"+","")</f>
        <v/>
      </c>
      <c r="BG113" s="30" t="str">
        <f>IF(AND($D113&lt;=2030,Zisk!$D$10&gt;=2030),VstupniParametry_SKRYT!$D$14,"")</f>
        <v/>
      </c>
      <c r="BH113" s="28" t="str">
        <f>IF(AND($D113&lt;=2030,Zisk!$D$10&gt;=2030),")","")</f>
        <v/>
      </c>
      <c r="BI113" s="31" t="str">
        <f>IF(AND(D113&lt;2030,2030&lt;=Zisk!$D$10),1,IF(D113=2030,0,""))</f>
        <v/>
      </c>
      <c r="BJ113" s="33" t="s">
        <v>32</v>
      </c>
      <c r="BK113" s="30">
        <f t="shared" si="64"/>
        <v>1</v>
      </c>
      <c r="BL113" s="28" t="str">
        <f t="shared" si="65"/>
        <v>x</v>
      </c>
      <c r="BM113" s="34">
        <f t="shared" si="66"/>
        <v>1</v>
      </c>
      <c r="BN113" s="30" t="str">
        <f t="shared" si="67"/>
        <v>x</v>
      </c>
      <c r="BO113" s="34">
        <f t="shared" si="52"/>
        <v>1.018</v>
      </c>
      <c r="BP113" s="34" t="str">
        <f t="shared" si="53"/>
        <v/>
      </c>
      <c r="BQ113" s="34" t="str">
        <f t="shared" si="54"/>
        <v/>
      </c>
      <c r="BR113" s="34" t="str">
        <f t="shared" si="55"/>
        <v/>
      </c>
      <c r="BS113" s="34" t="str">
        <f t="shared" si="56"/>
        <v/>
      </c>
      <c r="BT113" s="34" t="str">
        <f t="shared" si="57"/>
        <v/>
      </c>
      <c r="BU113" s="34" t="str">
        <f t="shared" si="58"/>
        <v/>
      </c>
      <c r="BV113" s="34" t="str">
        <f t="shared" si="59"/>
        <v/>
      </c>
      <c r="BW113" s="34" t="str">
        <f t="shared" si="60"/>
        <v/>
      </c>
      <c r="BX113" s="34" t="str">
        <f t="shared" si="61"/>
        <v/>
      </c>
      <c r="BY113" s="34" t="str">
        <f t="shared" si="62"/>
        <v/>
      </c>
      <c r="BZ113" s="33" t="s">
        <v>32</v>
      </c>
      <c r="CA113" s="34">
        <f t="shared" si="63"/>
        <v>1.018</v>
      </c>
      <c r="CB113" s="28"/>
      <c r="CC113" s="29">
        <f>IF(D113&gt;Zisk!$D$10,"",E113*CA113)</f>
        <v>0</v>
      </c>
    </row>
    <row r="114" spans="2:81" x14ac:dyDescent="0.2">
      <c r="B114" s="35" t="str">
        <f>Zisk!B125</f>
        <v/>
      </c>
      <c r="C114" s="35">
        <f>Zisk!C125</f>
        <v>0</v>
      </c>
      <c r="D114" s="35">
        <f>Zisk!E125</f>
        <v>0</v>
      </c>
      <c r="E114" s="36">
        <f>Zisk!D125</f>
        <v>0</v>
      </c>
      <c r="F114" s="36"/>
      <c r="G114" s="35" t="str">
        <f t="shared" si="38"/>
        <v>(</v>
      </c>
      <c r="H114" s="35" t="str">
        <f t="shared" si="39"/>
        <v>1</v>
      </c>
      <c r="I114" s="35" t="str">
        <f t="shared" si="40"/>
        <v>+</v>
      </c>
      <c r="J114" s="37">
        <f>IF($D114&lt;=2021,VstupniParametry_SKRYT!$D$5,"")</f>
        <v>0.02</v>
      </c>
      <c r="K114" s="35" t="str">
        <f t="shared" si="41"/>
        <v>)</v>
      </c>
      <c r="L114" s="38">
        <f>IF($D114&lt;=2021,COUNTIF(Vypocet_SKRYT!T111:AS111,"&gt;=1"),"")</f>
        <v>0</v>
      </c>
      <c r="M114" s="39" t="str">
        <f t="shared" si="42"/>
        <v>x</v>
      </c>
      <c r="N114" s="35" t="str">
        <f t="shared" si="43"/>
        <v>(</v>
      </c>
      <c r="O114" s="35" t="str">
        <f t="shared" si="44"/>
        <v>1</v>
      </c>
      <c r="P114" s="35" t="str">
        <f t="shared" si="45"/>
        <v>+</v>
      </c>
      <c r="Q114" s="37">
        <f>IF($D114&lt;=2024,VstupniParametry_SKRYT!$D$6,"")</f>
        <v>0.06</v>
      </c>
      <c r="R114" s="35" t="str">
        <f t="shared" si="46"/>
        <v>)</v>
      </c>
      <c r="S114" s="38">
        <f>IF($D114&lt;=2024,COUNTIFS(Vypocet_SKRYT!AT111:AV111,"&gt;=1"),"")</f>
        <v>0</v>
      </c>
      <c r="T114" s="39" t="str">
        <f t="shared" si="47"/>
        <v>x</v>
      </c>
      <c r="U114" s="35" t="str">
        <f t="shared" si="48"/>
        <v>(</v>
      </c>
      <c r="V114" s="35" t="str">
        <f t="shared" si="49"/>
        <v>1</v>
      </c>
      <c r="W114" s="35" t="str">
        <f t="shared" si="50"/>
        <v>+</v>
      </c>
      <c r="X114" s="37">
        <f>IF($D114&lt;=2025,VstupniParametry_SKRYT!$D$9,"")</f>
        <v>1.7999999999999999E-2</v>
      </c>
      <c r="Y114" s="35" t="str">
        <f t="shared" si="51"/>
        <v>)</v>
      </c>
      <c r="Z114" s="38">
        <f>IF(AND(D114&lt;2025,2025&lt;=Zisk!$D$10),1,IF(D114=2025,0,""))</f>
        <v>1</v>
      </c>
      <c r="AA114" s="39" t="str">
        <f>IF(AND($D114&lt;=2025,Zisk!$D$10&gt;=2026),"x","")</f>
        <v/>
      </c>
      <c r="AB114" s="35" t="str">
        <f>IF(AND($D114&lt;=2026,Zisk!$D$10&gt;=2026),"(","")</f>
        <v/>
      </c>
      <c r="AC114" s="35" t="str">
        <f>IF(AND($D114&lt;=2026,Zisk!$D$10&gt;=2026),"1","")</f>
        <v/>
      </c>
      <c r="AD114" s="35" t="str">
        <f>IF(AND($D114&lt;=2026,Zisk!$D$10&gt;=2026),"+","")</f>
        <v/>
      </c>
      <c r="AE114" s="37" t="str">
        <f>IF(AND($D114&lt;=2026,Zisk!$D$10&gt;=2026),VstupniParametry_SKRYT!$D$10,"")</f>
        <v/>
      </c>
      <c r="AF114" s="35" t="str">
        <f>IF(AND($D114&lt;=2026,Zisk!$D$10&gt;=2026),")","")</f>
        <v/>
      </c>
      <c r="AG114" s="38" t="str">
        <f>IF(AND(D114&lt;2026,2026&lt;=Zisk!$D$10),1,IF(D114=2026,0,""))</f>
        <v/>
      </c>
      <c r="AH114" s="39" t="str">
        <f>IF(AND($D114&lt;=2026,Zisk!$D$10&gt;=2027),"x","")</f>
        <v/>
      </c>
      <c r="AI114" s="35" t="str">
        <f>IF(AND($D114&lt;=2027,Zisk!$D$10&gt;=2027),"(","")</f>
        <v/>
      </c>
      <c r="AJ114" s="35" t="str">
        <f>IF(AND($D114&lt;=2027,Zisk!$D$10&gt;=2027),"1","")</f>
        <v/>
      </c>
      <c r="AK114" s="35" t="str">
        <f>IF(AND($D114&lt;=2027,Zisk!$D$10&gt;=2027),"+","")</f>
        <v/>
      </c>
      <c r="AL114" s="37" t="str">
        <f>IF(AND($D114&lt;=2027,Zisk!$D$10&gt;=2027),VstupniParametry_SKRYT!$D$11,"")</f>
        <v/>
      </c>
      <c r="AM114" s="35" t="str">
        <f>IF(AND($D114&lt;=2027,Zisk!$D$10&gt;=2027),")","")</f>
        <v/>
      </c>
      <c r="AN114" s="38" t="str">
        <f>IF(AND(D114&lt;2027,2027&lt;=Zisk!$D$10),1,IF(D114=2027,0,""))</f>
        <v/>
      </c>
      <c r="AO114" s="39" t="str">
        <f>IF(AND($D114&lt;=2027,Zisk!$D$10&gt;=2028),"x","")</f>
        <v/>
      </c>
      <c r="AP114" s="35" t="str">
        <f>IF(AND($D114&lt;=2028,Zisk!$D$10&gt;=2028),"(","")</f>
        <v/>
      </c>
      <c r="AQ114" s="35" t="str">
        <f>IF(AND($D114&lt;=2028,Zisk!$D$10&gt;=2028),"1","")</f>
        <v/>
      </c>
      <c r="AR114" s="35" t="str">
        <f>IF(AND($D114&lt;=2028,Zisk!$D$10&gt;=2028),"+","")</f>
        <v/>
      </c>
      <c r="AS114" s="37" t="str">
        <f>IF(AND($D114&lt;=2028,Zisk!$D$10&gt;=2028),VstupniParametry_SKRYT!$D$12,"")</f>
        <v/>
      </c>
      <c r="AT114" s="35" t="str">
        <f>IF(AND($D114&lt;=2028,Zisk!$D$10&gt;=2028),")","")</f>
        <v/>
      </c>
      <c r="AU114" s="38" t="str">
        <f>IF(AND(D114&lt;2028,2028&lt;=Zisk!$D$10),1,IF(D114=2028,0,""))</f>
        <v/>
      </c>
      <c r="AV114" s="39" t="str">
        <f>IF(AND($D114&lt;=2028,Zisk!$D$10&gt;=2029),"x","")</f>
        <v/>
      </c>
      <c r="AW114" s="35" t="str">
        <f>IF(AND($D114&lt;=2029,Zisk!$D$10&gt;=2029),"(","")</f>
        <v/>
      </c>
      <c r="AX114" s="35" t="str">
        <f>IF(AND($D114&lt;=2029,Zisk!$D$10&gt;=2029),"1","")</f>
        <v/>
      </c>
      <c r="AY114" s="35" t="str">
        <f>IF(AND($D114&lt;=2029,Zisk!$D$10&gt;=2029),"+","")</f>
        <v/>
      </c>
      <c r="AZ114" s="37" t="str">
        <f>IF(AND($D114&lt;=2029,Zisk!$D$10&gt;=2029),VstupniParametry_SKRYT!$D$13,"")</f>
        <v/>
      </c>
      <c r="BA114" s="35" t="str">
        <f>IF(AND($D114&lt;=2029,Zisk!$D$10&gt;=2029),")","")</f>
        <v/>
      </c>
      <c r="BB114" s="38" t="str">
        <f>IF(AND(D114&lt;2029,2029&lt;=Zisk!$D$10),1,IF(D114=2029,0,""))</f>
        <v/>
      </c>
      <c r="BC114" s="39" t="str">
        <f>IF(AND($D114&lt;=2029,Zisk!$D$10&gt;=2030),"x","")</f>
        <v/>
      </c>
      <c r="BD114" s="35" t="str">
        <f>IF(AND($D114&lt;=2030,Zisk!$D$10&gt;=2030),"(","")</f>
        <v/>
      </c>
      <c r="BE114" s="35" t="str">
        <f>IF(AND($D114&lt;=2030,Zisk!$D$10&gt;=2030),"1","")</f>
        <v/>
      </c>
      <c r="BF114" s="35" t="str">
        <f>IF(AND($D114&lt;=2030,Zisk!$D$10&gt;=2030),"+","")</f>
        <v/>
      </c>
      <c r="BG114" s="37" t="str">
        <f>IF(AND($D114&lt;=2030,Zisk!$D$10&gt;=2030),VstupniParametry_SKRYT!$D$14,"")</f>
        <v/>
      </c>
      <c r="BH114" s="35" t="str">
        <f>IF(AND($D114&lt;=2030,Zisk!$D$10&gt;=2030),")","")</f>
        <v/>
      </c>
      <c r="BI114" s="38" t="str">
        <f>IF(AND(D114&lt;2030,2030&lt;=Zisk!$D$10),1,IF(D114=2030,0,""))</f>
        <v/>
      </c>
      <c r="BJ114" s="40" t="s">
        <v>32</v>
      </c>
      <c r="BK114" s="37">
        <f t="shared" si="64"/>
        <v>1</v>
      </c>
      <c r="BL114" s="35" t="str">
        <f t="shared" si="65"/>
        <v>x</v>
      </c>
      <c r="BM114" s="41">
        <f t="shared" si="66"/>
        <v>1</v>
      </c>
      <c r="BN114" s="37" t="str">
        <f t="shared" si="67"/>
        <v>x</v>
      </c>
      <c r="BO114" s="41">
        <f t="shared" si="52"/>
        <v>1.018</v>
      </c>
      <c r="BP114" s="41" t="str">
        <f t="shared" si="53"/>
        <v/>
      </c>
      <c r="BQ114" s="41" t="str">
        <f t="shared" si="54"/>
        <v/>
      </c>
      <c r="BR114" s="41" t="str">
        <f t="shared" si="55"/>
        <v/>
      </c>
      <c r="BS114" s="41" t="str">
        <f t="shared" si="56"/>
        <v/>
      </c>
      <c r="BT114" s="41" t="str">
        <f t="shared" si="57"/>
        <v/>
      </c>
      <c r="BU114" s="41" t="str">
        <f t="shared" si="58"/>
        <v/>
      </c>
      <c r="BV114" s="41" t="str">
        <f t="shared" si="59"/>
        <v/>
      </c>
      <c r="BW114" s="41" t="str">
        <f t="shared" si="60"/>
        <v/>
      </c>
      <c r="BX114" s="41" t="str">
        <f t="shared" si="61"/>
        <v/>
      </c>
      <c r="BY114" s="41" t="str">
        <f t="shared" si="62"/>
        <v/>
      </c>
      <c r="BZ114" s="40" t="s">
        <v>32</v>
      </c>
      <c r="CA114" s="41">
        <f t="shared" si="63"/>
        <v>1.018</v>
      </c>
      <c r="CB114" s="35"/>
      <c r="CC114" s="36">
        <f>IF(D114&gt;Zisk!$D$10,"",E114*CA114)</f>
        <v>0</v>
      </c>
    </row>
    <row r="115" spans="2:81" x14ac:dyDescent="0.2">
      <c r="B115" s="28" t="str">
        <f>Zisk!B126</f>
        <v/>
      </c>
      <c r="C115" s="28">
        <f>Zisk!C126</f>
        <v>0</v>
      </c>
      <c r="D115" s="28">
        <f>Zisk!E126</f>
        <v>0</v>
      </c>
      <c r="E115" s="29">
        <f>Zisk!D126</f>
        <v>0</v>
      </c>
      <c r="F115" s="29"/>
      <c r="G115" s="28" t="str">
        <f t="shared" si="38"/>
        <v>(</v>
      </c>
      <c r="H115" s="28" t="str">
        <f t="shared" si="39"/>
        <v>1</v>
      </c>
      <c r="I115" s="28" t="str">
        <f t="shared" si="40"/>
        <v>+</v>
      </c>
      <c r="J115" s="30">
        <f>IF($D115&lt;=2021,VstupniParametry_SKRYT!$D$5,"")</f>
        <v>0.02</v>
      </c>
      <c r="K115" s="28" t="str">
        <f t="shared" si="41"/>
        <v>)</v>
      </c>
      <c r="L115" s="31">
        <f>IF($D115&lt;=2021,COUNTIF(Vypocet_SKRYT!T112:AS112,"&gt;=1"),"")</f>
        <v>0</v>
      </c>
      <c r="M115" s="32" t="str">
        <f t="shared" si="42"/>
        <v>x</v>
      </c>
      <c r="N115" s="28" t="str">
        <f t="shared" si="43"/>
        <v>(</v>
      </c>
      <c r="O115" s="28" t="str">
        <f t="shared" si="44"/>
        <v>1</v>
      </c>
      <c r="P115" s="28" t="str">
        <f t="shared" si="45"/>
        <v>+</v>
      </c>
      <c r="Q115" s="30">
        <f>IF($D115&lt;=2024,VstupniParametry_SKRYT!$D$6,"")</f>
        <v>0.06</v>
      </c>
      <c r="R115" s="28" t="str">
        <f t="shared" si="46"/>
        <v>)</v>
      </c>
      <c r="S115" s="31">
        <f>IF($D115&lt;=2024,COUNTIFS(Vypocet_SKRYT!AT112:AV112,"&gt;=1"),"")</f>
        <v>0</v>
      </c>
      <c r="T115" s="32" t="str">
        <f t="shared" si="47"/>
        <v>x</v>
      </c>
      <c r="U115" s="28" t="str">
        <f t="shared" si="48"/>
        <v>(</v>
      </c>
      <c r="V115" s="28" t="str">
        <f t="shared" si="49"/>
        <v>1</v>
      </c>
      <c r="W115" s="28" t="str">
        <f t="shared" si="50"/>
        <v>+</v>
      </c>
      <c r="X115" s="30">
        <f>IF($D115&lt;=2025,VstupniParametry_SKRYT!$D$9,"")</f>
        <v>1.7999999999999999E-2</v>
      </c>
      <c r="Y115" s="28" t="str">
        <f t="shared" si="51"/>
        <v>)</v>
      </c>
      <c r="Z115" s="31">
        <f>IF(AND(D115&lt;2025,2025&lt;=Zisk!$D$10),1,IF(D115=2025,0,""))</f>
        <v>1</v>
      </c>
      <c r="AA115" s="32" t="str">
        <f>IF(AND($D115&lt;=2025,Zisk!$D$10&gt;=2026),"x","")</f>
        <v/>
      </c>
      <c r="AB115" s="28" t="str">
        <f>IF(AND($D115&lt;=2026,Zisk!$D$10&gt;=2026),"(","")</f>
        <v/>
      </c>
      <c r="AC115" s="28" t="str">
        <f>IF(AND($D115&lt;=2026,Zisk!$D$10&gt;=2026),"1","")</f>
        <v/>
      </c>
      <c r="AD115" s="28" t="str">
        <f>IF(AND($D115&lt;=2026,Zisk!$D$10&gt;=2026),"+","")</f>
        <v/>
      </c>
      <c r="AE115" s="30" t="str">
        <f>IF(AND($D115&lt;=2026,Zisk!$D$10&gt;=2026),VstupniParametry_SKRYT!$D$10,"")</f>
        <v/>
      </c>
      <c r="AF115" s="28" t="str">
        <f>IF(AND($D115&lt;=2026,Zisk!$D$10&gt;=2026),")","")</f>
        <v/>
      </c>
      <c r="AG115" s="31" t="str">
        <f>IF(AND(D115&lt;2026,2026&lt;=Zisk!$D$10),1,IF(D115=2026,0,""))</f>
        <v/>
      </c>
      <c r="AH115" s="32" t="str">
        <f>IF(AND($D115&lt;=2026,Zisk!$D$10&gt;=2027),"x","")</f>
        <v/>
      </c>
      <c r="AI115" s="28" t="str">
        <f>IF(AND($D115&lt;=2027,Zisk!$D$10&gt;=2027),"(","")</f>
        <v/>
      </c>
      <c r="AJ115" s="28" t="str">
        <f>IF(AND($D115&lt;=2027,Zisk!$D$10&gt;=2027),"1","")</f>
        <v/>
      </c>
      <c r="AK115" s="28" t="str">
        <f>IF(AND($D115&lt;=2027,Zisk!$D$10&gt;=2027),"+","")</f>
        <v/>
      </c>
      <c r="AL115" s="30" t="str">
        <f>IF(AND($D115&lt;=2027,Zisk!$D$10&gt;=2027),VstupniParametry_SKRYT!$D$11,"")</f>
        <v/>
      </c>
      <c r="AM115" s="28" t="str">
        <f>IF(AND($D115&lt;=2027,Zisk!$D$10&gt;=2027),")","")</f>
        <v/>
      </c>
      <c r="AN115" s="31" t="str">
        <f>IF(AND(D115&lt;2027,2027&lt;=Zisk!$D$10),1,IF(D115=2027,0,""))</f>
        <v/>
      </c>
      <c r="AO115" s="32" t="str">
        <f>IF(AND($D115&lt;=2027,Zisk!$D$10&gt;=2028),"x","")</f>
        <v/>
      </c>
      <c r="AP115" s="28" t="str">
        <f>IF(AND($D115&lt;=2028,Zisk!$D$10&gt;=2028),"(","")</f>
        <v/>
      </c>
      <c r="AQ115" s="28" t="str">
        <f>IF(AND($D115&lt;=2028,Zisk!$D$10&gt;=2028),"1","")</f>
        <v/>
      </c>
      <c r="AR115" s="28" t="str">
        <f>IF(AND($D115&lt;=2028,Zisk!$D$10&gt;=2028),"+","")</f>
        <v/>
      </c>
      <c r="AS115" s="30" t="str">
        <f>IF(AND($D115&lt;=2028,Zisk!$D$10&gt;=2028),VstupniParametry_SKRYT!$D$12,"")</f>
        <v/>
      </c>
      <c r="AT115" s="28" t="str">
        <f>IF(AND($D115&lt;=2028,Zisk!$D$10&gt;=2028),")","")</f>
        <v/>
      </c>
      <c r="AU115" s="31" t="str">
        <f>IF(AND(D115&lt;2028,2028&lt;=Zisk!$D$10),1,IF(D115=2028,0,""))</f>
        <v/>
      </c>
      <c r="AV115" s="32" t="str">
        <f>IF(AND($D115&lt;=2028,Zisk!$D$10&gt;=2029),"x","")</f>
        <v/>
      </c>
      <c r="AW115" s="28" t="str">
        <f>IF(AND($D115&lt;=2029,Zisk!$D$10&gt;=2029),"(","")</f>
        <v/>
      </c>
      <c r="AX115" s="28" t="str">
        <f>IF(AND($D115&lt;=2029,Zisk!$D$10&gt;=2029),"1","")</f>
        <v/>
      </c>
      <c r="AY115" s="28" t="str">
        <f>IF(AND($D115&lt;=2029,Zisk!$D$10&gt;=2029),"+","")</f>
        <v/>
      </c>
      <c r="AZ115" s="30" t="str">
        <f>IF(AND($D115&lt;=2029,Zisk!$D$10&gt;=2029),VstupniParametry_SKRYT!$D$13,"")</f>
        <v/>
      </c>
      <c r="BA115" s="28" t="str">
        <f>IF(AND($D115&lt;=2029,Zisk!$D$10&gt;=2029),")","")</f>
        <v/>
      </c>
      <c r="BB115" s="31" t="str">
        <f>IF(AND(D115&lt;2029,2029&lt;=Zisk!$D$10),1,IF(D115=2029,0,""))</f>
        <v/>
      </c>
      <c r="BC115" s="32" t="str">
        <f>IF(AND($D115&lt;=2029,Zisk!$D$10&gt;=2030),"x","")</f>
        <v/>
      </c>
      <c r="BD115" s="28" t="str">
        <f>IF(AND($D115&lt;=2030,Zisk!$D$10&gt;=2030),"(","")</f>
        <v/>
      </c>
      <c r="BE115" s="28" t="str">
        <f>IF(AND($D115&lt;=2030,Zisk!$D$10&gt;=2030),"1","")</f>
        <v/>
      </c>
      <c r="BF115" s="28" t="str">
        <f>IF(AND($D115&lt;=2030,Zisk!$D$10&gt;=2030),"+","")</f>
        <v/>
      </c>
      <c r="BG115" s="30" t="str">
        <f>IF(AND($D115&lt;=2030,Zisk!$D$10&gt;=2030),VstupniParametry_SKRYT!$D$14,"")</f>
        <v/>
      </c>
      <c r="BH115" s="28" t="str">
        <f>IF(AND($D115&lt;=2030,Zisk!$D$10&gt;=2030),")","")</f>
        <v/>
      </c>
      <c r="BI115" s="31" t="str">
        <f>IF(AND(D115&lt;2030,2030&lt;=Zisk!$D$10),1,IF(D115=2030,0,""))</f>
        <v/>
      </c>
      <c r="BJ115" s="33" t="s">
        <v>32</v>
      </c>
      <c r="BK115" s="30">
        <f t="shared" si="64"/>
        <v>1</v>
      </c>
      <c r="BL115" s="28" t="str">
        <f t="shared" si="65"/>
        <v>x</v>
      </c>
      <c r="BM115" s="34">
        <f t="shared" si="66"/>
        <v>1</v>
      </c>
      <c r="BN115" s="30" t="str">
        <f t="shared" si="67"/>
        <v>x</v>
      </c>
      <c r="BO115" s="34">
        <f t="shared" si="52"/>
        <v>1.018</v>
      </c>
      <c r="BP115" s="34" t="str">
        <f t="shared" si="53"/>
        <v/>
      </c>
      <c r="BQ115" s="34" t="str">
        <f t="shared" si="54"/>
        <v/>
      </c>
      <c r="BR115" s="34" t="str">
        <f t="shared" si="55"/>
        <v/>
      </c>
      <c r="BS115" s="34" t="str">
        <f t="shared" si="56"/>
        <v/>
      </c>
      <c r="BT115" s="34" t="str">
        <f t="shared" si="57"/>
        <v/>
      </c>
      <c r="BU115" s="34" t="str">
        <f t="shared" si="58"/>
        <v/>
      </c>
      <c r="BV115" s="34" t="str">
        <f t="shared" si="59"/>
        <v/>
      </c>
      <c r="BW115" s="34" t="str">
        <f t="shared" si="60"/>
        <v/>
      </c>
      <c r="BX115" s="34" t="str">
        <f t="shared" si="61"/>
        <v/>
      </c>
      <c r="BY115" s="34" t="str">
        <f t="shared" si="62"/>
        <v/>
      </c>
      <c r="BZ115" s="33" t="s">
        <v>32</v>
      </c>
      <c r="CA115" s="34">
        <f t="shared" si="63"/>
        <v>1.018</v>
      </c>
      <c r="CB115" s="28"/>
      <c r="CC115" s="29">
        <f>IF(D115&gt;Zisk!$D$10,"",E115*CA115)</f>
        <v>0</v>
      </c>
    </row>
    <row r="116" spans="2:81" x14ac:dyDescent="0.2">
      <c r="B116" s="35" t="str">
        <f>Zisk!B127</f>
        <v/>
      </c>
      <c r="C116" s="35">
        <f>Zisk!C127</f>
        <v>0</v>
      </c>
      <c r="D116" s="35">
        <f>Zisk!E127</f>
        <v>0</v>
      </c>
      <c r="E116" s="36">
        <f>Zisk!D127</f>
        <v>0</v>
      </c>
      <c r="F116" s="36"/>
      <c r="G116" s="35" t="str">
        <f t="shared" si="38"/>
        <v>(</v>
      </c>
      <c r="H116" s="35" t="str">
        <f t="shared" si="39"/>
        <v>1</v>
      </c>
      <c r="I116" s="35" t="str">
        <f t="shared" si="40"/>
        <v>+</v>
      </c>
      <c r="J116" s="37">
        <f>IF($D116&lt;=2021,VstupniParametry_SKRYT!$D$5,"")</f>
        <v>0.02</v>
      </c>
      <c r="K116" s="35" t="str">
        <f t="shared" si="41"/>
        <v>)</v>
      </c>
      <c r="L116" s="38">
        <f>IF($D116&lt;=2021,COUNTIF(Vypocet_SKRYT!T113:AS113,"&gt;=1"),"")</f>
        <v>0</v>
      </c>
      <c r="M116" s="39" t="str">
        <f t="shared" si="42"/>
        <v>x</v>
      </c>
      <c r="N116" s="35" t="str">
        <f t="shared" si="43"/>
        <v>(</v>
      </c>
      <c r="O116" s="35" t="str">
        <f t="shared" si="44"/>
        <v>1</v>
      </c>
      <c r="P116" s="35" t="str">
        <f t="shared" si="45"/>
        <v>+</v>
      </c>
      <c r="Q116" s="37">
        <f>IF($D116&lt;=2024,VstupniParametry_SKRYT!$D$6,"")</f>
        <v>0.06</v>
      </c>
      <c r="R116" s="35" t="str">
        <f t="shared" si="46"/>
        <v>)</v>
      </c>
      <c r="S116" s="38">
        <f>IF($D116&lt;=2024,COUNTIFS(Vypocet_SKRYT!AT113:AV113,"&gt;=1"),"")</f>
        <v>0</v>
      </c>
      <c r="T116" s="39" t="str">
        <f t="shared" si="47"/>
        <v>x</v>
      </c>
      <c r="U116" s="35" t="str">
        <f t="shared" si="48"/>
        <v>(</v>
      </c>
      <c r="V116" s="35" t="str">
        <f t="shared" si="49"/>
        <v>1</v>
      </c>
      <c r="W116" s="35" t="str">
        <f t="shared" si="50"/>
        <v>+</v>
      </c>
      <c r="X116" s="37">
        <f>IF($D116&lt;=2025,VstupniParametry_SKRYT!$D$9,"")</f>
        <v>1.7999999999999999E-2</v>
      </c>
      <c r="Y116" s="35" t="str">
        <f t="shared" si="51"/>
        <v>)</v>
      </c>
      <c r="Z116" s="38">
        <f>IF(AND(D116&lt;2025,2025&lt;=Zisk!$D$10),1,IF(D116=2025,0,""))</f>
        <v>1</v>
      </c>
      <c r="AA116" s="39" t="str">
        <f>IF(AND($D116&lt;=2025,Zisk!$D$10&gt;=2026),"x","")</f>
        <v/>
      </c>
      <c r="AB116" s="35" t="str">
        <f>IF(AND($D116&lt;=2026,Zisk!$D$10&gt;=2026),"(","")</f>
        <v/>
      </c>
      <c r="AC116" s="35" t="str">
        <f>IF(AND($D116&lt;=2026,Zisk!$D$10&gt;=2026),"1","")</f>
        <v/>
      </c>
      <c r="AD116" s="35" t="str">
        <f>IF(AND($D116&lt;=2026,Zisk!$D$10&gt;=2026),"+","")</f>
        <v/>
      </c>
      <c r="AE116" s="37" t="str">
        <f>IF(AND($D116&lt;=2026,Zisk!$D$10&gt;=2026),VstupniParametry_SKRYT!$D$10,"")</f>
        <v/>
      </c>
      <c r="AF116" s="35" t="str">
        <f>IF(AND($D116&lt;=2026,Zisk!$D$10&gt;=2026),")","")</f>
        <v/>
      </c>
      <c r="AG116" s="38" t="str">
        <f>IF(AND(D116&lt;2026,2026&lt;=Zisk!$D$10),1,IF(D116=2026,0,""))</f>
        <v/>
      </c>
      <c r="AH116" s="39" t="str">
        <f>IF(AND($D116&lt;=2026,Zisk!$D$10&gt;=2027),"x","")</f>
        <v/>
      </c>
      <c r="AI116" s="35" t="str">
        <f>IF(AND($D116&lt;=2027,Zisk!$D$10&gt;=2027),"(","")</f>
        <v/>
      </c>
      <c r="AJ116" s="35" t="str">
        <f>IF(AND($D116&lt;=2027,Zisk!$D$10&gt;=2027),"1","")</f>
        <v/>
      </c>
      <c r="AK116" s="35" t="str">
        <f>IF(AND($D116&lt;=2027,Zisk!$D$10&gt;=2027),"+","")</f>
        <v/>
      </c>
      <c r="AL116" s="37" t="str">
        <f>IF(AND($D116&lt;=2027,Zisk!$D$10&gt;=2027),VstupniParametry_SKRYT!$D$11,"")</f>
        <v/>
      </c>
      <c r="AM116" s="35" t="str">
        <f>IF(AND($D116&lt;=2027,Zisk!$D$10&gt;=2027),")","")</f>
        <v/>
      </c>
      <c r="AN116" s="38" t="str">
        <f>IF(AND(D116&lt;2027,2027&lt;=Zisk!$D$10),1,IF(D116=2027,0,""))</f>
        <v/>
      </c>
      <c r="AO116" s="39" t="str">
        <f>IF(AND($D116&lt;=2027,Zisk!$D$10&gt;=2028),"x","")</f>
        <v/>
      </c>
      <c r="AP116" s="35" t="str">
        <f>IF(AND($D116&lt;=2028,Zisk!$D$10&gt;=2028),"(","")</f>
        <v/>
      </c>
      <c r="AQ116" s="35" t="str">
        <f>IF(AND($D116&lt;=2028,Zisk!$D$10&gt;=2028),"1","")</f>
        <v/>
      </c>
      <c r="AR116" s="35" t="str">
        <f>IF(AND($D116&lt;=2028,Zisk!$D$10&gt;=2028),"+","")</f>
        <v/>
      </c>
      <c r="AS116" s="37" t="str">
        <f>IF(AND($D116&lt;=2028,Zisk!$D$10&gt;=2028),VstupniParametry_SKRYT!$D$12,"")</f>
        <v/>
      </c>
      <c r="AT116" s="35" t="str">
        <f>IF(AND($D116&lt;=2028,Zisk!$D$10&gt;=2028),")","")</f>
        <v/>
      </c>
      <c r="AU116" s="38" t="str">
        <f>IF(AND(D116&lt;2028,2028&lt;=Zisk!$D$10),1,IF(D116=2028,0,""))</f>
        <v/>
      </c>
      <c r="AV116" s="39" t="str">
        <f>IF(AND($D116&lt;=2028,Zisk!$D$10&gt;=2029),"x","")</f>
        <v/>
      </c>
      <c r="AW116" s="35" t="str">
        <f>IF(AND($D116&lt;=2029,Zisk!$D$10&gt;=2029),"(","")</f>
        <v/>
      </c>
      <c r="AX116" s="35" t="str">
        <f>IF(AND($D116&lt;=2029,Zisk!$D$10&gt;=2029),"1","")</f>
        <v/>
      </c>
      <c r="AY116" s="35" t="str">
        <f>IF(AND($D116&lt;=2029,Zisk!$D$10&gt;=2029),"+","")</f>
        <v/>
      </c>
      <c r="AZ116" s="37" t="str">
        <f>IF(AND($D116&lt;=2029,Zisk!$D$10&gt;=2029),VstupniParametry_SKRYT!$D$13,"")</f>
        <v/>
      </c>
      <c r="BA116" s="35" t="str">
        <f>IF(AND($D116&lt;=2029,Zisk!$D$10&gt;=2029),")","")</f>
        <v/>
      </c>
      <c r="BB116" s="38" t="str">
        <f>IF(AND(D116&lt;2029,2029&lt;=Zisk!$D$10),1,IF(D116=2029,0,""))</f>
        <v/>
      </c>
      <c r="BC116" s="39" t="str">
        <f>IF(AND($D116&lt;=2029,Zisk!$D$10&gt;=2030),"x","")</f>
        <v/>
      </c>
      <c r="BD116" s="35" t="str">
        <f>IF(AND($D116&lt;=2030,Zisk!$D$10&gt;=2030),"(","")</f>
        <v/>
      </c>
      <c r="BE116" s="35" t="str">
        <f>IF(AND($D116&lt;=2030,Zisk!$D$10&gt;=2030),"1","")</f>
        <v/>
      </c>
      <c r="BF116" s="35" t="str">
        <f>IF(AND($D116&lt;=2030,Zisk!$D$10&gt;=2030),"+","")</f>
        <v/>
      </c>
      <c r="BG116" s="37" t="str">
        <f>IF(AND($D116&lt;=2030,Zisk!$D$10&gt;=2030),VstupniParametry_SKRYT!$D$14,"")</f>
        <v/>
      </c>
      <c r="BH116" s="35" t="str">
        <f>IF(AND($D116&lt;=2030,Zisk!$D$10&gt;=2030),")","")</f>
        <v/>
      </c>
      <c r="BI116" s="38" t="str">
        <f>IF(AND(D116&lt;2030,2030&lt;=Zisk!$D$10),1,IF(D116=2030,0,""))</f>
        <v/>
      </c>
      <c r="BJ116" s="40" t="s">
        <v>32</v>
      </c>
      <c r="BK116" s="37">
        <f t="shared" si="64"/>
        <v>1</v>
      </c>
      <c r="BL116" s="35" t="str">
        <f t="shared" si="65"/>
        <v>x</v>
      </c>
      <c r="BM116" s="41">
        <f t="shared" si="66"/>
        <v>1</v>
      </c>
      <c r="BN116" s="37" t="str">
        <f t="shared" si="67"/>
        <v>x</v>
      </c>
      <c r="BO116" s="41">
        <f t="shared" si="52"/>
        <v>1.018</v>
      </c>
      <c r="BP116" s="41" t="str">
        <f t="shared" si="53"/>
        <v/>
      </c>
      <c r="BQ116" s="41" t="str">
        <f t="shared" si="54"/>
        <v/>
      </c>
      <c r="BR116" s="41" t="str">
        <f t="shared" si="55"/>
        <v/>
      </c>
      <c r="BS116" s="41" t="str">
        <f t="shared" si="56"/>
        <v/>
      </c>
      <c r="BT116" s="41" t="str">
        <f t="shared" si="57"/>
        <v/>
      </c>
      <c r="BU116" s="41" t="str">
        <f t="shared" si="58"/>
        <v/>
      </c>
      <c r="BV116" s="41" t="str">
        <f t="shared" si="59"/>
        <v/>
      </c>
      <c r="BW116" s="41" t="str">
        <f t="shared" si="60"/>
        <v/>
      </c>
      <c r="BX116" s="41" t="str">
        <f t="shared" si="61"/>
        <v/>
      </c>
      <c r="BY116" s="41" t="str">
        <f t="shared" si="62"/>
        <v/>
      </c>
      <c r="BZ116" s="40" t="s">
        <v>32</v>
      </c>
      <c r="CA116" s="41">
        <f t="shared" si="63"/>
        <v>1.018</v>
      </c>
      <c r="CB116" s="35"/>
      <c r="CC116" s="36">
        <f>IF(D116&gt;Zisk!$D$10,"",E116*CA116)</f>
        <v>0</v>
      </c>
    </row>
    <row r="117" spans="2:81" x14ac:dyDescent="0.2">
      <c r="B117" s="28" t="str">
        <f>Zisk!B128</f>
        <v/>
      </c>
      <c r="C117" s="28">
        <f>Zisk!C128</f>
        <v>0</v>
      </c>
      <c r="D117" s="28">
        <f>Zisk!E128</f>
        <v>0</v>
      </c>
      <c r="E117" s="29">
        <f>Zisk!D128</f>
        <v>0</v>
      </c>
      <c r="F117" s="29"/>
      <c r="G117" s="28" t="str">
        <f t="shared" si="38"/>
        <v>(</v>
      </c>
      <c r="H117" s="28" t="str">
        <f t="shared" si="39"/>
        <v>1</v>
      </c>
      <c r="I117" s="28" t="str">
        <f t="shared" si="40"/>
        <v>+</v>
      </c>
      <c r="J117" s="30">
        <f>IF($D117&lt;=2021,VstupniParametry_SKRYT!$D$5,"")</f>
        <v>0.02</v>
      </c>
      <c r="K117" s="28" t="str">
        <f t="shared" si="41"/>
        <v>)</v>
      </c>
      <c r="L117" s="31">
        <f>IF($D117&lt;=2021,COUNTIF(Vypocet_SKRYT!T114:AS114,"&gt;=1"),"")</f>
        <v>0</v>
      </c>
      <c r="M117" s="32" t="str">
        <f t="shared" si="42"/>
        <v>x</v>
      </c>
      <c r="N117" s="28" t="str">
        <f t="shared" si="43"/>
        <v>(</v>
      </c>
      <c r="O117" s="28" t="str">
        <f t="shared" si="44"/>
        <v>1</v>
      </c>
      <c r="P117" s="28" t="str">
        <f t="shared" si="45"/>
        <v>+</v>
      </c>
      <c r="Q117" s="30">
        <f>IF($D117&lt;=2024,VstupniParametry_SKRYT!$D$6,"")</f>
        <v>0.06</v>
      </c>
      <c r="R117" s="28" t="str">
        <f t="shared" si="46"/>
        <v>)</v>
      </c>
      <c r="S117" s="31">
        <f>IF($D117&lt;=2024,COUNTIFS(Vypocet_SKRYT!AT114:AV114,"&gt;=1"),"")</f>
        <v>0</v>
      </c>
      <c r="T117" s="32" t="str">
        <f t="shared" si="47"/>
        <v>x</v>
      </c>
      <c r="U117" s="28" t="str">
        <f t="shared" si="48"/>
        <v>(</v>
      </c>
      <c r="V117" s="28" t="str">
        <f t="shared" si="49"/>
        <v>1</v>
      </c>
      <c r="W117" s="28" t="str">
        <f t="shared" si="50"/>
        <v>+</v>
      </c>
      <c r="X117" s="30">
        <f>IF($D117&lt;=2025,VstupniParametry_SKRYT!$D$9,"")</f>
        <v>1.7999999999999999E-2</v>
      </c>
      <c r="Y117" s="28" t="str">
        <f t="shared" si="51"/>
        <v>)</v>
      </c>
      <c r="Z117" s="31">
        <f>IF(AND(D117&lt;2025,2025&lt;=Zisk!$D$10),1,IF(D117=2025,0,""))</f>
        <v>1</v>
      </c>
      <c r="AA117" s="32" t="str">
        <f>IF(AND($D117&lt;=2025,Zisk!$D$10&gt;=2026),"x","")</f>
        <v/>
      </c>
      <c r="AB117" s="28" t="str">
        <f>IF(AND($D117&lt;=2026,Zisk!$D$10&gt;=2026),"(","")</f>
        <v/>
      </c>
      <c r="AC117" s="28" t="str">
        <f>IF(AND($D117&lt;=2026,Zisk!$D$10&gt;=2026),"1","")</f>
        <v/>
      </c>
      <c r="AD117" s="28" t="str">
        <f>IF(AND($D117&lt;=2026,Zisk!$D$10&gt;=2026),"+","")</f>
        <v/>
      </c>
      <c r="AE117" s="30" t="str">
        <f>IF(AND($D117&lt;=2026,Zisk!$D$10&gt;=2026),VstupniParametry_SKRYT!$D$10,"")</f>
        <v/>
      </c>
      <c r="AF117" s="28" t="str">
        <f>IF(AND($D117&lt;=2026,Zisk!$D$10&gt;=2026),")","")</f>
        <v/>
      </c>
      <c r="AG117" s="31" t="str">
        <f>IF(AND(D117&lt;2026,2026&lt;=Zisk!$D$10),1,IF(D117=2026,0,""))</f>
        <v/>
      </c>
      <c r="AH117" s="32" t="str">
        <f>IF(AND($D117&lt;=2026,Zisk!$D$10&gt;=2027),"x","")</f>
        <v/>
      </c>
      <c r="AI117" s="28" t="str">
        <f>IF(AND($D117&lt;=2027,Zisk!$D$10&gt;=2027),"(","")</f>
        <v/>
      </c>
      <c r="AJ117" s="28" t="str">
        <f>IF(AND($D117&lt;=2027,Zisk!$D$10&gt;=2027),"1","")</f>
        <v/>
      </c>
      <c r="AK117" s="28" t="str">
        <f>IF(AND($D117&lt;=2027,Zisk!$D$10&gt;=2027),"+","")</f>
        <v/>
      </c>
      <c r="AL117" s="30" t="str">
        <f>IF(AND($D117&lt;=2027,Zisk!$D$10&gt;=2027),VstupniParametry_SKRYT!$D$11,"")</f>
        <v/>
      </c>
      <c r="AM117" s="28" t="str">
        <f>IF(AND($D117&lt;=2027,Zisk!$D$10&gt;=2027),")","")</f>
        <v/>
      </c>
      <c r="AN117" s="31" t="str">
        <f>IF(AND(D117&lt;2027,2027&lt;=Zisk!$D$10),1,IF(D117=2027,0,""))</f>
        <v/>
      </c>
      <c r="AO117" s="32" t="str">
        <f>IF(AND($D117&lt;=2027,Zisk!$D$10&gt;=2028),"x","")</f>
        <v/>
      </c>
      <c r="AP117" s="28" t="str">
        <f>IF(AND($D117&lt;=2028,Zisk!$D$10&gt;=2028),"(","")</f>
        <v/>
      </c>
      <c r="AQ117" s="28" t="str">
        <f>IF(AND($D117&lt;=2028,Zisk!$D$10&gt;=2028),"1","")</f>
        <v/>
      </c>
      <c r="AR117" s="28" t="str">
        <f>IF(AND($D117&lt;=2028,Zisk!$D$10&gt;=2028),"+","")</f>
        <v/>
      </c>
      <c r="AS117" s="30" t="str">
        <f>IF(AND($D117&lt;=2028,Zisk!$D$10&gt;=2028),VstupniParametry_SKRYT!$D$12,"")</f>
        <v/>
      </c>
      <c r="AT117" s="28" t="str">
        <f>IF(AND($D117&lt;=2028,Zisk!$D$10&gt;=2028),")","")</f>
        <v/>
      </c>
      <c r="AU117" s="31" t="str">
        <f>IF(AND(D117&lt;2028,2028&lt;=Zisk!$D$10),1,IF(D117=2028,0,""))</f>
        <v/>
      </c>
      <c r="AV117" s="32" t="str">
        <f>IF(AND($D117&lt;=2028,Zisk!$D$10&gt;=2029),"x","")</f>
        <v/>
      </c>
      <c r="AW117" s="28" t="str">
        <f>IF(AND($D117&lt;=2029,Zisk!$D$10&gt;=2029),"(","")</f>
        <v/>
      </c>
      <c r="AX117" s="28" t="str">
        <f>IF(AND($D117&lt;=2029,Zisk!$D$10&gt;=2029),"1","")</f>
        <v/>
      </c>
      <c r="AY117" s="28" t="str">
        <f>IF(AND($D117&lt;=2029,Zisk!$D$10&gt;=2029),"+","")</f>
        <v/>
      </c>
      <c r="AZ117" s="30" t="str">
        <f>IF(AND($D117&lt;=2029,Zisk!$D$10&gt;=2029),VstupniParametry_SKRYT!$D$13,"")</f>
        <v/>
      </c>
      <c r="BA117" s="28" t="str">
        <f>IF(AND($D117&lt;=2029,Zisk!$D$10&gt;=2029),")","")</f>
        <v/>
      </c>
      <c r="BB117" s="31" t="str">
        <f>IF(AND(D117&lt;2029,2029&lt;=Zisk!$D$10),1,IF(D117=2029,0,""))</f>
        <v/>
      </c>
      <c r="BC117" s="32" t="str">
        <f>IF(AND($D117&lt;=2029,Zisk!$D$10&gt;=2030),"x","")</f>
        <v/>
      </c>
      <c r="BD117" s="28" t="str">
        <f>IF(AND($D117&lt;=2030,Zisk!$D$10&gt;=2030),"(","")</f>
        <v/>
      </c>
      <c r="BE117" s="28" t="str">
        <f>IF(AND($D117&lt;=2030,Zisk!$D$10&gt;=2030),"1","")</f>
        <v/>
      </c>
      <c r="BF117" s="28" t="str">
        <f>IF(AND($D117&lt;=2030,Zisk!$D$10&gt;=2030),"+","")</f>
        <v/>
      </c>
      <c r="BG117" s="30" t="str">
        <f>IF(AND($D117&lt;=2030,Zisk!$D$10&gt;=2030),VstupniParametry_SKRYT!$D$14,"")</f>
        <v/>
      </c>
      <c r="BH117" s="28" t="str">
        <f>IF(AND($D117&lt;=2030,Zisk!$D$10&gt;=2030),")","")</f>
        <v/>
      </c>
      <c r="BI117" s="31" t="str">
        <f>IF(AND(D117&lt;2030,2030&lt;=Zisk!$D$10),1,IF(D117=2030,0,""))</f>
        <v/>
      </c>
      <c r="BJ117" s="33" t="s">
        <v>32</v>
      </c>
      <c r="BK117" s="30">
        <f t="shared" si="64"/>
        <v>1</v>
      </c>
      <c r="BL117" s="28" t="str">
        <f t="shared" si="65"/>
        <v>x</v>
      </c>
      <c r="BM117" s="34">
        <f t="shared" si="66"/>
        <v>1</v>
      </c>
      <c r="BN117" s="30" t="str">
        <f t="shared" si="67"/>
        <v>x</v>
      </c>
      <c r="BO117" s="34">
        <f t="shared" si="52"/>
        <v>1.018</v>
      </c>
      <c r="BP117" s="34" t="str">
        <f t="shared" si="53"/>
        <v/>
      </c>
      <c r="BQ117" s="34" t="str">
        <f t="shared" si="54"/>
        <v/>
      </c>
      <c r="BR117" s="34" t="str">
        <f t="shared" si="55"/>
        <v/>
      </c>
      <c r="BS117" s="34" t="str">
        <f t="shared" si="56"/>
        <v/>
      </c>
      <c r="BT117" s="34" t="str">
        <f t="shared" si="57"/>
        <v/>
      </c>
      <c r="BU117" s="34" t="str">
        <f t="shared" si="58"/>
        <v/>
      </c>
      <c r="BV117" s="34" t="str">
        <f t="shared" si="59"/>
        <v/>
      </c>
      <c r="BW117" s="34" t="str">
        <f t="shared" si="60"/>
        <v/>
      </c>
      <c r="BX117" s="34" t="str">
        <f t="shared" si="61"/>
        <v/>
      </c>
      <c r="BY117" s="34" t="str">
        <f t="shared" si="62"/>
        <v/>
      </c>
      <c r="BZ117" s="33" t="s">
        <v>32</v>
      </c>
      <c r="CA117" s="34">
        <f t="shared" si="63"/>
        <v>1.018</v>
      </c>
      <c r="CB117" s="28"/>
      <c r="CC117" s="29">
        <f>IF(D117&gt;Zisk!$D$10,"",E117*CA117)</f>
        <v>0</v>
      </c>
    </row>
    <row r="118" spans="2:81" x14ac:dyDescent="0.2">
      <c r="B118" s="35" t="str">
        <f>Zisk!B129</f>
        <v/>
      </c>
      <c r="C118" s="35">
        <f>Zisk!C129</f>
        <v>0</v>
      </c>
      <c r="D118" s="35">
        <f>Zisk!E129</f>
        <v>0</v>
      </c>
      <c r="E118" s="36">
        <f>Zisk!D129</f>
        <v>0</v>
      </c>
      <c r="F118" s="36"/>
      <c r="G118" s="35" t="str">
        <f t="shared" si="38"/>
        <v>(</v>
      </c>
      <c r="H118" s="35" t="str">
        <f t="shared" si="39"/>
        <v>1</v>
      </c>
      <c r="I118" s="35" t="str">
        <f t="shared" si="40"/>
        <v>+</v>
      </c>
      <c r="J118" s="37">
        <f>IF($D118&lt;=2021,VstupniParametry_SKRYT!$D$5,"")</f>
        <v>0.02</v>
      </c>
      <c r="K118" s="35" t="str">
        <f t="shared" si="41"/>
        <v>)</v>
      </c>
      <c r="L118" s="38">
        <f>IF($D118&lt;=2021,COUNTIF(Vypocet_SKRYT!T115:AS115,"&gt;=1"),"")</f>
        <v>0</v>
      </c>
      <c r="M118" s="39" t="str">
        <f t="shared" si="42"/>
        <v>x</v>
      </c>
      <c r="N118" s="35" t="str">
        <f t="shared" si="43"/>
        <v>(</v>
      </c>
      <c r="O118" s="35" t="str">
        <f t="shared" si="44"/>
        <v>1</v>
      </c>
      <c r="P118" s="35" t="str">
        <f t="shared" si="45"/>
        <v>+</v>
      </c>
      <c r="Q118" s="37">
        <f>IF($D118&lt;=2024,VstupniParametry_SKRYT!$D$6,"")</f>
        <v>0.06</v>
      </c>
      <c r="R118" s="35" t="str">
        <f t="shared" si="46"/>
        <v>)</v>
      </c>
      <c r="S118" s="38">
        <f>IF($D118&lt;=2024,COUNTIFS(Vypocet_SKRYT!AT115:AV115,"&gt;=1"),"")</f>
        <v>0</v>
      </c>
      <c r="T118" s="39" t="str">
        <f t="shared" si="47"/>
        <v>x</v>
      </c>
      <c r="U118" s="35" t="str">
        <f t="shared" si="48"/>
        <v>(</v>
      </c>
      <c r="V118" s="35" t="str">
        <f t="shared" si="49"/>
        <v>1</v>
      </c>
      <c r="W118" s="35" t="str">
        <f t="shared" si="50"/>
        <v>+</v>
      </c>
      <c r="X118" s="37">
        <f>IF($D118&lt;=2025,VstupniParametry_SKRYT!$D$9,"")</f>
        <v>1.7999999999999999E-2</v>
      </c>
      <c r="Y118" s="35" t="str">
        <f t="shared" si="51"/>
        <v>)</v>
      </c>
      <c r="Z118" s="38">
        <f>IF(AND(D118&lt;2025,2025&lt;=Zisk!$D$10),1,IF(D118=2025,0,""))</f>
        <v>1</v>
      </c>
      <c r="AA118" s="39" t="str">
        <f>IF(AND($D118&lt;=2025,Zisk!$D$10&gt;=2026),"x","")</f>
        <v/>
      </c>
      <c r="AB118" s="35" t="str">
        <f>IF(AND($D118&lt;=2026,Zisk!$D$10&gt;=2026),"(","")</f>
        <v/>
      </c>
      <c r="AC118" s="35" t="str">
        <f>IF(AND($D118&lt;=2026,Zisk!$D$10&gt;=2026),"1","")</f>
        <v/>
      </c>
      <c r="AD118" s="35" t="str">
        <f>IF(AND($D118&lt;=2026,Zisk!$D$10&gt;=2026),"+","")</f>
        <v/>
      </c>
      <c r="AE118" s="37" t="str">
        <f>IF(AND($D118&lt;=2026,Zisk!$D$10&gt;=2026),VstupniParametry_SKRYT!$D$10,"")</f>
        <v/>
      </c>
      <c r="AF118" s="35" t="str">
        <f>IF(AND($D118&lt;=2026,Zisk!$D$10&gt;=2026),")","")</f>
        <v/>
      </c>
      <c r="AG118" s="38" t="str">
        <f>IF(AND(D118&lt;2026,2026&lt;=Zisk!$D$10),1,IF(D118=2026,0,""))</f>
        <v/>
      </c>
      <c r="AH118" s="39" t="str">
        <f>IF(AND($D118&lt;=2026,Zisk!$D$10&gt;=2027),"x","")</f>
        <v/>
      </c>
      <c r="AI118" s="35" t="str">
        <f>IF(AND($D118&lt;=2027,Zisk!$D$10&gt;=2027),"(","")</f>
        <v/>
      </c>
      <c r="AJ118" s="35" t="str">
        <f>IF(AND($D118&lt;=2027,Zisk!$D$10&gt;=2027),"1","")</f>
        <v/>
      </c>
      <c r="AK118" s="35" t="str">
        <f>IF(AND($D118&lt;=2027,Zisk!$D$10&gt;=2027),"+","")</f>
        <v/>
      </c>
      <c r="AL118" s="37" t="str">
        <f>IF(AND($D118&lt;=2027,Zisk!$D$10&gt;=2027),VstupniParametry_SKRYT!$D$11,"")</f>
        <v/>
      </c>
      <c r="AM118" s="35" t="str">
        <f>IF(AND($D118&lt;=2027,Zisk!$D$10&gt;=2027),")","")</f>
        <v/>
      </c>
      <c r="AN118" s="38" t="str">
        <f>IF(AND(D118&lt;2027,2027&lt;=Zisk!$D$10),1,IF(D118=2027,0,""))</f>
        <v/>
      </c>
      <c r="AO118" s="39" t="str">
        <f>IF(AND($D118&lt;=2027,Zisk!$D$10&gt;=2028),"x","")</f>
        <v/>
      </c>
      <c r="AP118" s="35" t="str">
        <f>IF(AND($D118&lt;=2028,Zisk!$D$10&gt;=2028),"(","")</f>
        <v/>
      </c>
      <c r="AQ118" s="35" t="str">
        <f>IF(AND($D118&lt;=2028,Zisk!$D$10&gt;=2028),"1","")</f>
        <v/>
      </c>
      <c r="AR118" s="35" t="str">
        <f>IF(AND($D118&lt;=2028,Zisk!$D$10&gt;=2028),"+","")</f>
        <v/>
      </c>
      <c r="AS118" s="37" t="str">
        <f>IF(AND($D118&lt;=2028,Zisk!$D$10&gt;=2028),VstupniParametry_SKRYT!$D$12,"")</f>
        <v/>
      </c>
      <c r="AT118" s="35" t="str">
        <f>IF(AND($D118&lt;=2028,Zisk!$D$10&gt;=2028),")","")</f>
        <v/>
      </c>
      <c r="AU118" s="38" t="str">
        <f>IF(AND(D118&lt;2028,2028&lt;=Zisk!$D$10),1,IF(D118=2028,0,""))</f>
        <v/>
      </c>
      <c r="AV118" s="39" t="str">
        <f>IF(AND($D118&lt;=2028,Zisk!$D$10&gt;=2029),"x","")</f>
        <v/>
      </c>
      <c r="AW118" s="35" t="str">
        <f>IF(AND($D118&lt;=2029,Zisk!$D$10&gt;=2029),"(","")</f>
        <v/>
      </c>
      <c r="AX118" s="35" t="str">
        <f>IF(AND($D118&lt;=2029,Zisk!$D$10&gt;=2029),"1","")</f>
        <v/>
      </c>
      <c r="AY118" s="35" t="str">
        <f>IF(AND($D118&lt;=2029,Zisk!$D$10&gt;=2029),"+","")</f>
        <v/>
      </c>
      <c r="AZ118" s="37" t="str">
        <f>IF(AND($D118&lt;=2029,Zisk!$D$10&gt;=2029),VstupniParametry_SKRYT!$D$13,"")</f>
        <v/>
      </c>
      <c r="BA118" s="35" t="str">
        <f>IF(AND($D118&lt;=2029,Zisk!$D$10&gt;=2029),")","")</f>
        <v/>
      </c>
      <c r="BB118" s="38" t="str">
        <f>IF(AND(D118&lt;2029,2029&lt;=Zisk!$D$10),1,IF(D118=2029,0,""))</f>
        <v/>
      </c>
      <c r="BC118" s="39" t="str">
        <f>IF(AND($D118&lt;=2029,Zisk!$D$10&gt;=2030),"x","")</f>
        <v/>
      </c>
      <c r="BD118" s="35" t="str">
        <f>IF(AND($D118&lt;=2030,Zisk!$D$10&gt;=2030),"(","")</f>
        <v/>
      </c>
      <c r="BE118" s="35" t="str">
        <f>IF(AND($D118&lt;=2030,Zisk!$D$10&gt;=2030),"1","")</f>
        <v/>
      </c>
      <c r="BF118" s="35" t="str">
        <f>IF(AND($D118&lt;=2030,Zisk!$D$10&gt;=2030),"+","")</f>
        <v/>
      </c>
      <c r="BG118" s="37" t="str">
        <f>IF(AND($D118&lt;=2030,Zisk!$D$10&gt;=2030),VstupniParametry_SKRYT!$D$14,"")</f>
        <v/>
      </c>
      <c r="BH118" s="35" t="str">
        <f>IF(AND($D118&lt;=2030,Zisk!$D$10&gt;=2030),")","")</f>
        <v/>
      </c>
      <c r="BI118" s="38" t="str">
        <f>IF(AND(D118&lt;2030,2030&lt;=Zisk!$D$10),1,IF(D118=2030,0,""))</f>
        <v/>
      </c>
      <c r="BJ118" s="40" t="s">
        <v>32</v>
      </c>
      <c r="BK118" s="37">
        <f t="shared" si="64"/>
        <v>1</v>
      </c>
      <c r="BL118" s="35" t="str">
        <f t="shared" si="65"/>
        <v>x</v>
      </c>
      <c r="BM118" s="41">
        <f t="shared" si="66"/>
        <v>1</v>
      </c>
      <c r="BN118" s="37" t="str">
        <f t="shared" si="67"/>
        <v>x</v>
      </c>
      <c r="BO118" s="41">
        <f t="shared" si="52"/>
        <v>1.018</v>
      </c>
      <c r="BP118" s="41" t="str">
        <f t="shared" si="53"/>
        <v/>
      </c>
      <c r="BQ118" s="41" t="str">
        <f t="shared" si="54"/>
        <v/>
      </c>
      <c r="BR118" s="41" t="str">
        <f t="shared" si="55"/>
        <v/>
      </c>
      <c r="BS118" s="41" t="str">
        <f t="shared" si="56"/>
        <v/>
      </c>
      <c r="BT118" s="41" t="str">
        <f t="shared" si="57"/>
        <v/>
      </c>
      <c r="BU118" s="41" t="str">
        <f t="shared" si="58"/>
        <v/>
      </c>
      <c r="BV118" s="41" t="str">
        <f t="shared" si="59"/>
        <v/>
      </c>
      <c r="BW118" s="41" t="str">
        <f t="shared" si="60"/>
        <v/>
      </c>
      <c r="BX118" s="41" t="str">
        <f t="shared" si="61"/>
        <v/>
      </c>
      <c r="BY118" s="41" t="str">
        <f t="shared" si="62"/>
        <v/>
      </c>
      <c r="BZ118" s="40" t="s">
        <v>32</v>
      </c>
      <c r="CA118" s="41">
        <f t="shared" si="63"/>
        <v>1.018</v>
      </c>
      <c r="CB118" s="35"/>
      <c r="CC118" s="36">
        <f>IF(D118&gt;Zisk!$D$10,"",E118*CA118)</f>
        <v>0</v>
      </c>
    </row>
    <row r="119" spans="2:81" x14ac:dyDescent="0.2">
      <c r="B119" s="28" t="str">
        <f>Zisk!B130</f>
        <v/>
      </c>
      <c r="C119" s="28">
        <f>Zisk!C130</f>
        <v>0</v>
      </c>
      <c r="D119" s="28">
        <f>Zisk!E130</f>
        <v>0</v>
      </c>
      <c r="E119" s="29">
        <f>Zisk!D130</f>
        <v>0</v>
      </c>
      <c r="F119" s="29"/>
      <c r="G119" s="28" t="str">
        <f t="shared" si="38"/>
        <v>(</v>
      </c>
      <c r="H119" s="28" t="str">
        <f t="shared" si="39"/>
        <v>1</v>
      </c>
      <c r="I119" s="28" t="str">
        <f t="shared" si="40"/>
        <v>+</v>
      </c>
      <c r="J119" s="30">
        <f>IF($D119&lt;=2021,VstupniParametry_SKRYT!$D$5,"")</f>
        <v>0.02</v>
      </c>
      <c r="K119" s="28" t="str">
        <f t="shared" si="41"/>
        <v>)</v>
      </c>
      <c r="L119" s="31">
        <f>IF($D119&lt;=2021,COUNTIF(Vypocet_SKRYT!T116:AS116,"&gt;=1"),"")</f>
        <v>0</v>
      </c>
      <c r="M119" s="32" t="str">
        <f t="shared" si="42"/>
        <v>x</v>
      </c>
      <c r="N119" s="28" t="str">
        <f t="shared" si="43"/>
        <v>(</v>
      </c>
      <c r="O119" s="28" t="str">
        <f t="shared" si="44"/>
        <v>1</v>
      </c>
      <c r="P119" s="28" t="str">
        <f t="shared" si="45"/>
        <v>+</v>
      </c>
      <c r="Q119" s="30">
        <f>IF($D119&lt;=2024,VstupniParametry_SKRYT!$D$6,"")</f>
        <v>0.06</v>
      </c>
      <c r="R119" s="28" t="str">
        <f t="shared" si="46"/>
        <v>)</v>
      </c>
      <c r="S119" s="31">
        <f>IF($D119&lt;=2024,COUNTIFS(Vypocet_SKRYT!AT116:AV116,"&gt;=1"),"")</f>
        <v>0</v>
      </c>
      <c r="T119" s="32" t="str">
        <f t="shared" si="47"/>
        <v>x</v>
      </c>
      <c r="U119" s="28" t="str">
        <f t="shared" si="48"/>
        <v>(</v>
      </c>
      <c r="V119" s="28" t="str">
        <f t="shared" si="49"/>
        <v>1</v>
      </c>
      <c r="W119" s="28" t="str">
        <f t="shared" si="50"/>
        <v>+</v>
      </c>
      <c r="X119" s="30">
        <f>IF($D119&lt;=2025,VstupniParametry_SKRYT!$D$9,"")</f>
        <v>1.7999999999999999E-2</v>
      </c>
      <c r="Y119" s="28" t="str">
        <f t="shared" si="51"/>
        <v>)</v>
      </c>
      <c r="Z119" s="31">
        <f>IF(AND(D119&lt;2025,2025&lt;=Zisk!$D$10),1,IF(D119=2025,0,""))</f>
        <v>1</v>
      </c>
      <c r="AA119" s="32" t="str">
        <f>IF(AND($D119&lt;=2025,Zisk!$D$10&gt;=2026),"x","")</f>
        <v/>
      </c>
      <c r="AB119" s="28" t="str">
        <f>IF(AND($D119&lt;=2026,Zisk!$D$10&gt;=2026),"(","")</f>
        <v/>
      </c>
      <c r="AC119" s="28" t="str">
        <f>IF(AND($D119&lt;=2026,Zisk!$D$10&gt;=2026),"1","")</f>
        <v/>
      </c>
      <c r="AD119" s="28" t="str">
        <f>IF(AND($D119&lt;=2026,Zisk!$D$10&gt;=2026),"+","")</f>
        <v/>
      </c>
      <c r="AE119" s="30" t="str">
        <f>IF(AND($D119&lt;=2026,Zisk!$D$10&gt;=2026),VstupniParametry_SKRYT!$D$10,"")</f>
        <v/>
      </c>
      <c r="AF119" s="28" t="str">
        <f>IF(AND($D119&lt;=2026,Zisk!$D$10&gt;=2026),")","")</f>
        <v/>
      </c>
      <c r="AG119" s="31" t="str">
        <f>IF(AND(D119&lt;2026,2026&lt;=Zisk!$D$10),1,IF(D119=2026,0,""))</f>
        <v/>
      </c>
      <c r="AH119" s="32" t="str">
        <f>IF(AND($D119&lt;=2026,Zisk!$D$10&gt;=2027),"x","")</f>
        <v/>
      </c>
      <c r="AI119" s="28" t="str">
        <f>IF(AND($D119&lt;=2027,Zisk!$D$10&gt;=2027),"(","")</f>
        <v/>
      </c>
      <c r="AJ119" s="28" t="str">
        <f>IF(AND($D119&lt;=2027,Zisk!$D$10&gt;=2027),"1","")</f>
        <v/>
      </c>
      <c r="AK119" s="28" t="str">
        <f>IF(AND($D119&lt;=2027,Zisk!$D$10&gt;=2027),"+","")</f>
        <v/>
      </c>
      <c r="AL119" s="30" t="str">
        <f>IF(AND($D119&lt;=2027,Zisk!$D$10&gt;=2027),VstupniParametry_SKRYT!$D$11,"")</f>
        <v/>
      </c>
      <c r="AM119" s="28" t="str">
        <f>IF(AND($D119&lt;=2027,Zisk!$D$10&gt;=2027),")","")</f>
        <v/>
      </c>
      <c r="AN119" s="31" t="str">
        <f>IF(AND(D119&lt;2027,2027&lt;=Zisk!$D$10),1,IF(D119=2027,0,""))</f>
        <v/>
      </c>
      <c r="AO119" s="32" t="str">
        <f>IF(AND($D119&lt;=2027,Zisk!$D$10&gt;=2028),"x","")</f>
        <v/>
      </c>
      <c r="AP119" s="28" t="str">
        <f>IF(AND($D119&lt;=2028,Zisk!$D$10&gt;=2028),"(","")</f>
        <v/>
      </c>
      <c r="AQ119" s="28" t="str">
        <f>IF(AND($D119&lt;=2028,Zisk!$D$10&gt;=2028),"1","")</f>
        <v/>
      </c>
      <c r="AR119" s="28" t="str">
        <f>IF(AND($D119&lt;=2028,Zisk!$D$10&gt;=2028),"+","")</f>
        <v/>
      </c>
      <c r="AS119" s="30" t="str">
        <f>IF(AND($D119&lt;=2028,Zisk!$D$10&gt;=2028),VstupniParametry_SKRYT!$D$12,"")</f>
        <v/>
      </c>
      <c r="AT119" s="28" t="str">
        <f>IF(AND($D119&lt;=2028,Zisk!$D$10&gt;=2028),")","")</f>
        <v/>
      </c>
      <c r="AU119" s="31" t="str">
        <f>IF(AND(D119&lt;2028,2028&lt;=Zisk!$D$10),1,IF(D119=2028,0,""))</f>
        <v/>
      </c>
      <c r="AV119" s="32" t="str">
        <f>IF(AND($D119&lt;=2028,Zisk!$D$10&gt;=2029),"x","")</f>
        <v/>
      </c>
      <c r="AW119" s="28" t="str">
        <f>IF(AND($D119&lt;=2029,Zisk!$D$10&gt;=2029),"(","")</f>
        <v/>
      </c>
      <c r="AX119" s="28" t="str">
        <f>IF(AND($D119&lt;=2029,Zisk!$D$10&gt;=2029),"1","")</f>
        <v/>
      </c>
      <c r="AY119" s="28" t="str">
        <f>IF(AND($D119&lt;=2029,Zisk!$D$10&gt;=2029),"+","")</f>
        <v/>
      </c>
      <c r="AZ119" s="30" t="str">
        <f>IF(AND($D119&lt;=2029,Zisk!$D$10&gt;=2029),VstupniParametry_SKRYT!$D$13,"")</f>
        <v/>
      </c>
      <c r="BA119" s="28" t="str">
        <f>IF(AND($D119&lt;=2029,Zisk!$D$10&gt;=2029),")","")</f>
        <v/>
      </c>
      <c r="BB119" s="31" t="str">
        <f>IF(AND(D119&lt;2029,2029&lt;=Zisk!$D$10),1,IF(D119=2029,0,""))</f>
        <v/>
      </c>
      <c r="BC119" s="32" t="str">
        <f>IF(AND($D119&lt;=2029,Zisk!$D$10&gt;=2030),"x","")</f>
        <v/>
      </c>
      <c r="BD119" s="28" t="str">
        <f>IF(AND($D119&lt;=2030,Zisk!$D$10&gt;=2030),"(","")</f>
        <v/>
      </c>
      <c r="BE119" s="28" t="str">
        <f>IF(AND($D119&lt;=2030,Zisk!$D$10&gt;=2030),"1","")</f>
        <v/>
      </c>
      <c r="BF119" s="28" t="str">
        <f>IF(AND($D119&lt;=2030,Zisk!$D$10&gt;=2030),"+","")</f>
        <v/>
      </c>
      <c r="BG119" s="30" t="str">
        <f>IF(AND($D119&lt;=2030,Zisk!$D$10&gt;=2030),VstupniParametry_SKRYT!$D$14,"")</f>
        <v/>
      </c>
      <c r="BH119" s="28" t="str">
        <f>IF(AND($D119&lt;=2030,Zisk!$D$10&gt;=2030),")","")</f>
        <v/>
      </c>
      <c r="BI119" s="31" t="str">
        <f>IF(AND(D119&lt;2030,2030&lt;=Zisk!$D$10),1,IF(D119=2030,0,""))</f>
        <v/>
      </c>
      <c r="BJ119" s="33" t="s">
        <v>32</v>
      </c>
      <c r="BK119" s="30">
        <f t="shared" si="64"/>
        <v>1</v>
      </c>
      <c r="BL119" s="28" t="str">
        <f t="shared" si="65"/>
        <v>x</v>
      </c>
      <c r="BM119" s="34">
        <f t="shared" si="66"/>
        <v>1</v>
      </c>
      <c r="BN119" s="30" t="str">
        <f t="shared" si="67"/>
        <v>x</v>
      </c>
      <c r="BO119" s="34">
        <f t="shared" si="52"/>
        <v>1.018</v>
      </c>
      <c r="BP119" s="34" t="str">
        <f t="shared" si="53"/>
        <v/>
      </c>
      <c r="BQ119" s="34" t="str">
        <f t="shared" si="54"/>
        <v/>
      </c>
      <c r="BR119" s="34" t="str">
        <f t="shared" si="55"/>
        <v/>
      </c>
      <c r="BS119" s="34" t="str">
        <f t="shared" si="56"/>
        <v/>
      </c>
      <c r="BT119" s="34" t="str">
        <f t="shared" si="57"/>
        <v/>
      </c>
      <c r="BU119" s="34" t="str">
        <f t="shared" si="58"/>
        <v/>
      </c>
      <c r="BV119" s="34" t="str">
        <f t="shared" si="59"/>
        <v/>
      </c>
      <c r="BW119" s="34" t="str">
        <f t="shared" si="60"/>
        <v/>
      </c>
      <c r="BX119" s="34" t="str">
        <f t="shared" si="61"/>
        <v/>
      </c>
      <c r="BY119" s="34" t="str">
        <f t="shared" si="62"/>
        <v/>
      </c>
      <c r="BZ119" s="33" t="s">
        <v>32</v>
      </c>
      <c r="CA119" s="34">
        <f t="shared" si="63"/>
        <v>1.018</v>
      </c>
      <c r="CB119" s="28"/>
      <c r="CC119" s="29">
        <f>IF(D119&gt;Zisk!$D$10,"",E119*CA119)</f>
        <v>0</v>
      </c>
    </row>
    <row r="120" spans="2:81" x14ac:dyDescent="0.2">
      <c r="B120" s="35" t="str">
        <f>Zisk!B131</f>
        <v/>
      </c>
      <c r="C120" s="35">
        <f>Zisk!C131</f>
        <v>0</v>
      </c>
      <c r="D120" s="35">
        <f>Zisk!E131</f>
        <v>0</v>
      </c>
      <c r="E120" s="36">
        <f>Zisk!D131</f>
        <v>0</v>
      </c>
      <c r="F120" s="36"/>
      <c r="G120" s="35" t="str">
        <f t="shared" si="38"/>
        <v>(</v>
      </c>
      <c r="H120" s="35" t="str">
        <f t="shared" si="39"/>
        <v>1</v>
      </c>
      <c r="I120" s="35" t="str">
        <f t="shared" si="40"/>
        <v>+</v>
      </c>
      <c r="J120" s="37">
        <f>IF($D120&lt;=2021,VstupniParametry_SKRYT!$D$5,"")</f>
        <v>0.02</v>
      </c>
      <c r="K120" s="35" t="str">
        <f t="shared" si="41"/>
        <v>)</v>
      </c>
      <c r="L120" s="38">
        <f>IF($D120&lt;=2021,COUNTIF(Vypocet_SKRYT!T117:AS117,"&gt;=1"),"")</f>
        <v>0</v>
      </c>
      <c r="M120" s="39" t="str">
        <f t="shared" si="42"/>
        <v>x</v>
      </c>
      <c r="N120" s="35" t="str">
        <f t="shared" si="43"/>
        <v>(</v>
      </c>
      <c r="O120" s="35" t="str">
        <f t="shared" si="44"/>
        <v>1</v>
      </c>
      <c r="P120" s="35" t="str">
        <f t="shared" si="45"/>
        <v>+</v>
      </c>
      <c r="Q120" s="37">
        <f>IF($D120&lt;=2024,VstupniParametry_SKRYT!$D$6,"")</f>
        <v>0.06</v>
      </c>
      <c r="R120" s="35" t="str">
        <f t="shared" si="46"/>
        <v>)</v>
      </c>
      <c r="S120" s="38">
        <f>IF($D120&lt;=2024,COUNTIFS(Vypocet_SKRYT!AT117:AV117,"&gt;=1"),"")</f>
        <v>0</v>
      </c>
      <c r="T120" s="39" t="str">
        <f t="shared" si="47"/>
        <v>x</v>
      </c>
      <c r="U120" s="35" t="str">
        <f t="shared" si="48"/>
        <v>(</v>
      </c>
      <c r="V120" s="35" t="str">
        <f t="shared" si="49"/>
        <v>1</v>
      </c>
      <c r="W120" s="35" t="str">
        <f t="shared" si="50"/>
        <v>+</v>
      </c>
      <c r="X120" s="37">
        <f>IF($D120&lt;=2025,VstupniParametry_SKRYT!$D$9,"")</f>
        <v>1.7999999999999999E-2</v>
      </c>
      <c r="Y120" s="35" t="str">
        <f t="shared" si="51"/>
        <v>)</v>
      </c>
      <c r="Z120" s="38">
        <f>IF(AND(D120&lt;2025,2025&lt;=Zisk!$D$10),1,IF(D120=2025,0,""))</f>
        <v>1</v>
      </c>
      <c r="AA120" s="39" t="str">
        <f>IF(AND($D120&lt;=2025,Zisk!$D$10&gt;=2026),"x","")</f>
        <v/>
      </c>
      <c r="AB120" s="35" t="str">
        <f>IF(AND($D120&lt;=2026,Zisk!$D$10&gt;=2026),"(","")</f>
        <v/>
      </c>
      <c r="AC120" s="35" t="str">
        <f>IF(AND($D120&lt;=2026,Zisk!$D$10&gt;=2026),"1","")</f>
        <v/>
      </c>
      <c r="AD120" s="35" t="str">
        <f>IF(AND($D120&lt;=2026,Zisk!$D$10&gt;=2026),"+","")</f>
        <v/>
      </c>
      <c r="AE120" s="37" t="str">
        <f>IF(AND($D120&lt;=2026,Zisk!$D$10&gt;=2026),VstupniParametry_SKRYT!$D$10,"")</f>
        <v/>
      </c>
      <c r="AF120" s="35" t="str">
        <f>IF(AND($D120&lt;=2026,Zisk!$D$10&gt;=2026),")","")</f>
        <v/>
      </c>
      <c r="AG120" s="38" t="str">
        <f>IF(AND(D120&lt;2026,2026&lt;=Zisk!$D$10),1,IF(D120=2026,0,""))</f>
        <v/>
      </c>
      <c r="AH120" s="39" t="str">
        <f>IF(AND($D120&lt;=2026,Zisk!$D$10&gt;=2027),"x","")</f>
        <v/>
      </c>
      <c r="AI120" s="35" t="str">
        <f>IF(AND($D120&lt;=2027,Zisk!$D$10&gt;=2027),"(","")</f>
        <v/>
      </c>
      <c r="AJ120" s="35" t="str">
        <f>IF(AND($D120&lt;=2027,Zisk!$D$10&gt;=2027),"1","")</f>
        <v/>
      </c>
      <c r="AK120" s="35" t="str">
        <f>IF(AND($D120&lt;=2027,Zisk!$D$10&gt;=2027),"+","")</f>
        <v/>
      </c>
      <c r="AL120" s="37" t="str">
        <f>IF(AND($D120&lt;=2027,Zisk!$D$10&gt;=2027),VstupniParametry_SKRYT!$D$11,"")</f>
        <v/>
      </c>
      <c r="AM120" s="35" t="str">
        <f>IF(AND($D120&lt;=2027,Zisk!$D$10&gt;=2027),")","")</f>
        <v/>
      </c>
      <c r="AN120" s="38" t="str">
        <f>IF(AND(D120&lt;2027,2027&lt;=Zisk!$D$10),1,IF(D120=2027,0,""))</f>
        <v/>
      </c>
      <c r="AO120" s="39" t="str">
        <f>IF(AND($D120&lt;=2027,Zisk!$D$10&gt;=2028),"x","")</f>
        <v/>
      </c>
      <c r="AP120" s="35" t="str">
        <f>IF(AND($D120&lt;=2028,Zisk!$D$10&gt;=2028),"(","")</f>
        <v/>
      </c>
      <c r="AQ120" s="35" t="str">
        <f>IF(AND($D120&lt;=2028,Zisk!$D$10&gt;=2028),"1","")</f>
        <v/>
      </c>
      <c r="AR120" s="35" t="str">
        <f>IF(AND($D120&lt;=2028,Zisk!$D$10&gt;=2028),"+","")</f>
        <v/>
      </c>
      <c r="AS120" s="37" t="str">
        <f>IF(AND($D120&lt;=2028,Zisk!$D$10&gt;=2028),VstupniParametry_SKRYT!$D$12,"")</f>
        <v/>
      </c>
      <c r="AT120" s="35" t="str">
        <f>IF(AND($D120&lt;=2028,Zisk!$D$10&gt;=2028),")","")</f>
        <v/>
      </c>
      <c r="AU120" s="38" t="str">
        <f>IF(AND(D120&lt;2028,2028&lt;=Zisk!$D$10),1,IF(D120=2028,0,""))</f>
        <v/>
      </c>
      <c r="AV120" s="39" t="str">
        <f>IF(AND($D120&lt;=2028,Zisk!$D$10&gt;=2029),"x","")</f>
        <v/>
      </c>
      <c r="AW120" s="35" t="str">
        <f>IF(AND($D120&lt;=2029,Zisk!$D$10&gt;=2029),"(","")</f>
        <v/>
      </c>
      <c r="AX120" s="35" t="str">
        <f>IF(AND($D120&lt;=2029,Zisk!$D$10&gt;=2029),"1","")</f>
        <v/>
      </c>
      <c r="AY120" s="35" t="str">
        <f>IF(AND($D120&lt;=2029,Zisk!$D$10&gt;=2029),"+","")</f>
        <v/>
      </c>
      <c r="AZ120" s="37" t="str">
        <f>IF(AND($D120&lt;=2029,Zisk!$D$10&gt;=2029),VstupniParametry_SKRYT!$D$13,"")</f>
        <v/>
      </c>
      <c r="BA120" s="35" t="str">
        <f>IF(AND($D120&lt;=2029,Zisk!$D$10&gt;=2029),")","")</f>
        <v/>
      </c>
      <c r="BB120" s="38" t="str">
        <f>IF(AND(D120&lt;2029,2029&lt;=Zisk!$D$10),1,IF(D120=2029,0,""))</f>
        <v/>
      </c>
      <c r="BC120" s="39" t="str">
        <f>IF(AND($D120&lt;=2029,Zisk!$D$10&gt;=2030),"x","")</f>
        <v/>
      </c>
      <c r="BD120" s="35" t="str">
        <f>IF(AND($D120&lt;=2030,Zisk!$D$10&gt;=2030),"(","")</f>
        <v/>
      </c>
      <c r="BE120" s="35" t="str">
        <f>IF(AND($D120&lt;=2030,Zisk!$D$10&gt;=2030),"1","")</f>
        <v/>
      </c>
      <c r="BF120" s="35" t="str">
        <f>IF(AND($D120&lt;=2030,Zisk!$D$10&gt;=2030),"+","")</f>
        <v/>
      </c>
      <c r="BG120" s="37" t="str">
        <f>IF(AND($D120&lt;=2030,Zisk!$D$10&gt;=2030),VstupniParametry_SKRYT!$D$14,"")</f>
        <v/>
      </c>
      <c r="BH120" s="35" t="str">
        <f>IF(AND($D120&lt;=2030,Zisk!$D$10&gt;=2030),")","")</f>
        <v/>
      </c>
      <c r="BI120" s="38" t="str">
        <f>IF(AND(D120&lt;2030,2030&lt;=Zisk!$D$10),1,IF(D120=2030,0,""))</f>
        <v/>
      </c>
      <c r="BJ120" s="40" t="s">
        <v>32</v>
      </c>
      <c r="BK120" s="37">
        <f t="shared" si="64"/>
        <v>1</v>
      </c>
      <c r="BL120" s="35" t="str">
        <f t="shared" si="65"/>
        <v>x</v>
      </c>
      <c r="BM120" s="41">
        <f t="shared" si="66"/>
        <v>1</v>
      </c>
      <c r="BN120" s="37" t="str">
        <f t="shared" si="67"/>
        <v>x</v>
      </c>
      <c r="BO120" s="41">
        <f t="shared" si="52"/>
        <v>1.018</v>
      </c>
      <c r="BP120" s="41" t="str">
        <f t="shared" si="53"/>
        <v/>
      </c>
      <c r="BQ120" s="41" t="str">
        <f t="shared" si="54"/>
        <v/>
      </c>
      <c r="BR120" s="41" t="str">
        <f t="shared" si="55"/>
        <v/>
      </c>
      <c r="BS120" s="41" t="str">
        <f t="shared" si="56"/>
        <v/>
      </c>
      <c r="BT120" s="41" t="str">
        <f t="shared" si="57"/>
        <v/>
      </c>
      <c r="BU120" s="41" t="str">
        <f t="shared" si="58"/>
        <v/>
      </c>
      <c r="BV120" s="41" t="str">
        <f t="shared" si="59"/>
        <v/>
      </c>
      <c r="BW120" s="41" t="str">
        <f t="shared" si="60"/>
        <v/>
      </c>
      <c r="BX120" s="41" t="str">
        <f t="shared" si="61"/>
        <v/>
      </c>
      <c r="BY120" s="41" t="str">
        <f t="shared" si="62"/>
        <v/>
      </c>
      <c r="BZ120" s="40" t="s">
        <v>32</v>
      </c>
      <c r="CA120" s="41">
        <f t="shared" si="63"/>
        <v>1.018</v>
      </c>
      <c r="CB120" s="35"/>
      <c r="CC120" s="36">
        <f>IF(D120&gt;Zisk!$D$10,"",E120*CA120)</f>
        <v>0</v>
      </c>
    </row>
    <row r="121" spans="2:81" x14ac:dyDescent="0.2">
      <c r="B121" s="28" t="str">
        <f>Zisk!B132</f>
        <v/>
      </c>
      <c r="C121" s="28">
        <f>Zisk!C132</f>
        <v>0</v>
      </c>
      <c r="D121" s="28">
        <f>Zisk!E132</f>
        <v>0</v>
      </c>
      <c r="E121" s="29">
        <f>Zisk!D132</f>
        <v>0</v>
      </c>
      <c r="F121" s="29"/>
      <c r="G121" s="28" t="str">
        <f t="shared" si="38"/>
        <v>(</v>
      </c>
      <c r="H121" s="28" t="str">
        <f t="shared" si="39"/>
        <v>1</v>
      </c>
      <c r="I121" s="28" t="str">
        <f t="shared" si="40"/>
        <v>+</v>
      </c>
      <c r="J121" s="30">
        <f>IF($D121&lt;=2021,VstupniParametry_SKRYT!$D$5,"")</f>
        <v>0.02</v>
      </c>
      <c r="K121" s="28" t="str">
        <f t="shared" si="41"/>
        <v>)</v>
      </c>
      <c r="L121" s="31">
        <f>IF($D121&lt;=2021,COUNTIF(Vypocet_SKRYT!T118:AS118,"&gt;=1"),"")</f>
        <v>0</v>
      </c>
      <c r="M121" s="32" t="str">
        <f t="shared" si="42"/>
        <v>x</v>
      </c>
      <c r="N121" s="28" t="str">
        <f t="shared" si="43"/>
        <v>(</v>
      </c>
      <c r="O121" s="28" t="str">
        <f t="shared" si="44"/>
        <v>1</v>
      </c>
      <c r="P121" s="28" t="str">
        <f t="shared" si="45"/>
        <v>+</v>
      </c>
      <c r="Q121" s="30">
        <f>IF($D121&lt;=2024,VstupniParametry_SKRYT!$D$6,"")</f>
        <v>0.06</v>
      </c>
      <c r="R121" s="28" t="str">
        <f t="shared" si="46"/>
        <v>)</v>
      </c>
      <c r="S121" s="31">
        <f>IF($D121&lt;=2024,COUNTIFS(Vypocet_SKRYT!AT118:AV118,"&gt;=1"),"")</f>
        <v>0</v>
      </c>
      <c r="T121" s="32" t="str">
        <f t="shared" si="47"/>
        <v>x</v>
      </c>
      <c r="U121" s="28" t="str">
        <f t="shared" si="48"/>
        <v>(</v>
      </c>
      <c r="V121" s="28" t="str">
        <f t="shared" si="49"/>
        <v>1</v>
      </c>
      <c r="W121" s="28" t="str">
        <f t="shared" si="50"/>
        <v>+</v>
      </c>
      <c r="X121" s="30">
        <f>IF($D121&lt;=2025,VstupniParametry_SKRYT!$D$9,"")</f>
        <v>1.7999999999999999E-2</v>
      </c>
      <c r="Y121" s="28" t="str">
        <f t="shared" si="51"/>
        <v>)</v>
      </c>
      <c r="Z121" s="31">
        <f>IF(AND(D121&lt;2025,2025&lt;=Zisk!$D$10),1,IF(D121=2025,0,""))</f>
        <v>1</v>
      </c>
      <c r="AA121" s="32" t="str">
        <f>IF(AND($D121&lt;=2025,Zisk!$D$10&gt;=2026),"x","")</f>
        <v/>
      </c>
      <c r="AB121" s="28" t="str">
        <f>IF(AND($D121&lt;=2026,Zisk!$D$10&gt;=2026),"(","")</f>
        <v/>
      </c>
      <c r="AC121" s="28" t="str">
        <f>IF(AND($D121&lt;=2026,Zisk!$D$10&gt;=2026),"1","")</f>
        <v/>
      </c>
      <c r="AD121" s="28" t="str">
        <f>IF(AND($D121&lt;=2026,Zisk!$D$10&gt;=2026),"+","")</f>
        <v/>
      </c>
      <c r="AE121" s="30" t="str">
        <f>IF(AND($D121&lt;=2026,Zisk!$D$10&gt;=2026),VstupniParametry_SKRYT!$D$10,"")</f>
        <v/>
      </c>
      <c r="AF121" s="28" t="str">
        <f>IF(AND($D121&lt;=2026,Zisk!$D$10&gt;=2026),")","")</f>
        <v/>
      </c>
      <c r="AG121" s="31" t="str">
        <f>IF(AND(D121&lt;2026,2026&lt;=Zisk!$D$10),1,IF(D121=2026,0,""))</f>
        <v/>
      </c>
      <c r="AH121" s="32" t="str">
        <f>IF(AND($D121&lt;=2026,Zisk!$D$10&gt;=2027),"x","")</f>
        <v/>
      </c>
      <c r="AI121" s="28" t="str">
        <f>IF(AND($D121&lt;=2027,Zisk!$D$10&gt;=2027),"(","")</f>
        <v/>
      </c>
      <c r="AJ121" s="28" t="str">
        <f>IF(AND($D121&lt;=2027,Zisk!$D$10&gt;=2027),"1","")</f>
        <v/>
      </c>
      <c r="AK121" s="28" t="str">
        <f>IF(AND($D121&lt;=2027,Zisk!$D$10&gt;=2027),"+","")</f>
        <v/>
      </c>
      <c r="AL121" s="30" t="str">
        <f>IF(AND($D121&lt;=2027,Zisk!$D$10&gt;=2027),VstupniParametry_SKRYT!$D$11,"")</f>
        <v/>
      </c>
      <c r="AM121" s="28" t="str">
        <f>IF(AND($D121&lt;=2027,Zisk!$D$10&gt;=2027),")","")</f>
        <v/>
      </c>
      <c r="AN121" s="31" t="str">
        <f>IF(AND(D121&lt;2027,2027&lt;=Zisk!$D$10),1,IF(D121=2027,0,""))</f>
        <v/>
      </c>
      <c r="AO121" s="32" t="str">
        <f>IF(AND($D121&lt;=2027,Zisk!$D$10&gt;=2028),"x","")</f>
        <v/>
      </c>
      <c r="AP121" s="28" t="str">
        <f>IF(AND($D121&lt;=2028,Zisk!$D$10&gt;=2028),"(","")</f>
        <v/>
      </c>
      <c r="AQ121" s="28" t="str">
        <f>IF(AND($D121&lt;=2028,Zisk!$D$10&gt;=2028),"1","")</f>
        <v/>
      </c>
      <c r="AR121" s="28" t="str">
        <f>IF(AND($D121&lt;=2028,Zisk!$D$10&gt;=2028),"+","")</f>
        <v/>
      </c>
      <c r="AS121" s="30" t="str">
        <f>IF(AND($D121&lt;=2028,Zisk!$D$10&gt;=2028),VstupniParametry_SKRYT!$D$12,"")</f>
        <v/>
      </c>
      <c r="AT121" s="28" t="str">
        <f>IF(AND($D121&lt;=2028,Zisk!$D$10&gt;=2028),")","")</f>
        <v/>
      </c>
      <c r="AU121" s="31" t="str">
        <f>IF(AND(D121&lt;2028,2028&lt;=Zisk!$D$10),1,IF(D121=2028,0,""))</f>
        <v/>
      </c>
      <c r="AV121" s="32" t="str">
        <f>IF(AND($D121&lt;=2028,Zisk!$D$10&gt;=2029),"x","")</f>
        <v/>
      </c>
      <c r="AW121" s="28" t="str">
        <f>IF(AND($D121&lt;=2029,Zisk!$D$10&gt;=2029),"(","")</f>
        <v/>
      </c>
      <c r="AX121" s="28" t="str">
        <f>IF(AND($D121&lt;=2029,Zisk!$D$10&gt;=2029),"1","")</f>
        <v/>
      </c>
      <c r="AY121" s="28" t="str">
        <f>IF(AND($D121&lt;=2029,Zisk!$D$10&gt;=2029),"+","")</f>
        <v/>
      </c>
      <c r="AZ121" s="30" t="str">
        <f>IF(AND($D121&lt;=2029,Zisk!$D$10&gt;=2029),VstupniParametry_SKRYT!$D$13,"")</f>
        <v/>
      </c>
      <c r="BA121" s="28" t="str">
        <f>IF(AND($D121&lt;=2029,Zisk!$D$10&gt;=2029),")","")</f>
        <v/>
      </c>
      <c r="BB121" s="31" t="str">
        <f>IF(AND(D121&lt;2029,2029&lt;=Zisk!$D$10),1,IF(D121=2029,0,""))</f>
        <v/>
      </c>
      <c r="BC121" s="32" t="str">
        <f>IF(AND($D121&lt;=2029,Zisk!$D$10&gt;=2030),"x","")</f>
        <v/>
      </c>
      <c r="BD121" s="28" t="str">
        <f>IF(AND($D121&lt;=2030,Zisk!$D$10&gt;=2030),"(","")</f>
        <v/>
      </c>
      <c r="BE121" s="28" t="str">
        <f>IF(AND($D121&lt;=2030,Zisk!$D$10&gt;=2030),"1","")</f>
        <v/>
      </c>
      <c r="BF121" s="28" t="str">
        <f>IF(AND($D121&lt;=2030,Zisk!$D$10&gt;=2030),"+","")</f>
        <v/>
      </c>
      <c r="BG121" s="30" t="str">
        <f>IF(AND($D121&lt;=2030,Zisk!$D$10&gt;=2030),VstupniParametry_SKRYT!$D$14,"")</f>
        <v/>
      </c>
      <c r="BH121" s="28" t="str">
        <f>IF(AND($D121&lt;=2030,Zisk!$D$10&gt;=2030),")","")</f>
        <v/>
      </c>
      <c r="BI121" s="31" t="str">
        <f>IF(AND(D121&lt;2030,2030&lt;=Zisk!$D$10),1,IF(D121=2030,0,""))</f>
        <v/>
      </c>
      <c r="BJ121" s="33" t="s">
        <v>32</v>
      </c>
      <c r="BK121" s="30">
        <f t="shared" si="64"/>
        <v>1</v>
      </c>
      <c r="BL121" s="28" t="str">
        <f t="shared" si="65"/>
        <v>x</v>
      </c>
      <c r="BM121" s="34">
        <f t="shared" si="66"/>
        <v>1</v>
      </c>
      <c r="BN121" s="30" t="str">
        <f t="shared" si="67"/>
        <v>x</v>
      </c>
      <c r="BO121" s="34">
        <f t="shared" si="52"/>
        <v>1.018</v>
      </c>
      <c r="BP121" s="34" t="str">
        <f t="shared" si="53"/>
        <v/>
      </c>
      <c r="BQ121" s="34" t="str">
        <f t="shared" si="54"/>
        <v/>
      </c>
      <c r="BR121" s="34" t="str">
        <f t="shared" si="55"/>
        <v/>
      </c>
      <c r="BS121" s="34" t="str">
        <f t="shared" si="56"/>
        <v/>
      </c>
      <c r="BT121" s="34" t="str">
        <f t="shared" si="57"/>
        <v/>
      </c>
      <c r="BU121" s="34" t="str">
        <f t="shared" si="58"/>
        <v/>
      </c>
      <c r="BV121" s="34" t="str">
        <f t="shared" si="59"/>
        <v/>
      </c>
      <c r="BW121" s="34" t="str">
        <f t="shared" si="60"/>
        <v/>
      </c>
      <c r="BX121" s="34" t="str">
        <f t="shared" si="61"/>
        <v/>
      </c>
      <c r="BY121" s="34" t="str">
        <f t="shared" si="62"/>
        <v/>
      </c>
      <c r="BZ121" s="33" t="s">
        <v>32</v>
      </c>
      <c r="CA121" s="34">
        <f t="shared" si="63"/>
        <v>1.018</v>
      </c>
      <c r="CB121" s="28"/>
      <c r="CC121" s="29">
        <f>IF(D121&gt;Zisk!$D$10,"",E121*CA121)</f>
        <v>0</v>
      </c>
    </row>
    <row r="122" spans="2:81" x14ac:dyDescent="0.2">
      <c r="B122" s="35" t="str">
        <f>Zisk!B133</f>
        <v/>
      </c>
      <c r="C122" s="35">
        <f>Zisk!C133</f>
        <v>0</v>
      </c>
      <c r="D122" s="35">
        <f>Zisk!E133</f>
        <v>0</v>
      </c>
      <c r="E122" s="36">
        <f>Zisk!D133</f>
        <v>0</v>
      </c>
      <c r="F122" s="36"/>
      <c r="G122" s="35" t="str">
        <f t="shared" si="38"/>
        <v>(</v>
      </c>
      <c r="H122" s="35" t="str">
        <f t="shared" si="39"/>
        <v>1</v>
      </c>
      <c r="I122" s="35" t="str">
        <f t="shared" si="40"/>
        <v>+</v>
      </c>
      <c r="J122" s="37">
        <f>IF($D122&lt;=2021,VstupniParametry_SKRYT!$D$5,"")</f>
        <v>0.02</v>
      </c>
      <c r="K122" s="35" t="str">
        <f t="shared" si="41"/>
        <v>)</v>
      </c>
      <c r="L122" s="38">
        <f>IF($D122&lt;=2021,COUNTIF(Vypocet_SKRYT!T119:AS119,"&gt;=1"),"")</f>
        <v>0</v>
      </c>
      <c r="M122" s="39" t="str">
        <f t="shared" si="42"/>
        <v>x</v>
      </c>
      <c r="N122" s="35" t="str">
        <f t="shared" si="43"/>
        <v>(</v>
      </c>
      <c r="O122" s="35" t="str">
        <f t="shared" si="44"/>
        <v>1</v>
      </c>
      <c r="P122" s="35" t="str">
        <f t="shared" si="45"/>
        <v>+</v>
      </c>
      <c r="Q122" s="37">
        <f>IF($D122&lt;=2024,VstupniParametry_SKRYT!$D$6,"")</f>
        <v>0.06</v>
      </c>
      <c r="R122" s="35" t="str">
        <f t="shared" si="46"/>
        <v>)</v>
      </c>
      <c r="S122" s="38">
        <f>IF($D122&lt;=2024,COUNTIFS(Vypocet_SKRYT!AT119:AV119,"&gt;=1"),"")</f>
        <v>0</v>
      </c>
      <c r="T122" s="39" t="str">
        <f t="shared" si="47"/>
        <v>x</v>
      </c>
      <c r="U122" s="35" t="str">
        <f t="shared" si="48"/>
        <v>(</v>
      </c>
      <c r="V122" s="35" t="str">
        <f t="shared" si="49"/>
        <v>1</v>
      </c>
      <c r="W122" s="35" t="str">
        <f t="shared" si="50"/>
        <v>+</v>
      </c>
      <c r="X122" s="37">
        <f>IF($D122&lt;=2025,VstupniParametry_SKRYT!$D$9,"")</f>
        <v>1.7999999999999999E-2</v>
      </c>
      <c r="Y122" s="35" t="str">
        <f t="shared" si="51"/>
        <v>)</v>
      </c>
      <c r="Z122" s="38">
        <f>IF(AND(D122&lt;2025,2025&lt;=Zisk!$D$10),1,IF(D122=2025,0,""))</f>
        <v>1</v>
      </c>
      <c r="AA122" s="39" t="str">
        <f>IF(AND($D122&lt;=2025,Zisk!$D$10&gt;=2026),"x","")</f>
        <v/>
      </c>
      <c r="AB122" s="35" t="str">
        <f>IF(AND($D122&lt;=2026,Zisk!$D$10&gt;=2026),"(","")</f>
        <v/>
      </c>
      <c r="AC122" s="35" t="str">
        <f>IF(AND($D122&lt;=2026,Zisk!$D$10&gt;=2026),"1","")</f>
        <v/>
      </c>
      <c r="AD122" s="35" t="str">
        <f>IF(AND($D122&lt;=2026,Zisk!$D$10&gt;=2026),"+","")</f>
        <v/>
      </c>
      <c r="AE122" s="37" t="str">
        <f>IF(AND($D122&lt;=2026,Zisk!$D$10&gt;=2026),VstupniParametry_SKRYT!$D$10,"")</f>
        <v/>
      </c>
      <c r="AF122" s="35" t="str">
        <f>IF(AND($D122&lt;=2026,Zisk!$D$10&gt;=2026),")","")</f>
        <v/>
      </c>
      <c r="AG122" s="38" t="str">
        <f>IF(AND(D122&lt;2026,2026&lt;=Zisk!$D$10),1,IF(D122=2026,0,""))</f>
        <v/>
      </c>
      <c r="AH122" s="39" t="str">
        <f>IF(AND($D122&lt;=2026,Zisk!$D$10&gt;=2027),"x","")</f>
        <v/>
      </c>
      <c r="AI122" s="35" t="str">
        <f>IF(AND($D122&lt;=2027,Zisk!$D$10&gt;=2027),"(","")</f>
        <v/>
      </c>
      <c r="AJ122" s="35" t="str">
        <f>IF(AND($D122&lt;=2027,Zisk!$D$10&gt;=2027),"1","")</f>
        <v/>
      </c>
      <c r="AK122" s="35" t="str">
        <f>IF(AND($D122&lt;=2027,Zisk!$D$10&gt;=2027),"+","")</f>
        <v/>
      </c>
      <c r="AL122" s="37" t="str">
        <f>IF(AND($D122&lt;=2027,Zisk!$D$10&gt;=2027),VstupniParametry_SKRYT!$D$11,"")</f>
        <v/>
      </c>
      <c r="AM122" s="35" t="str">
        <f>IF(AND($D122&lt;=2027,Zisk!$D$10&gt;=2027),")","")</f>
        <v/>
      </c>
      <c r="AN122" s="38" t="str">
        <f>IF(AND(D122&lt;2027,2027&lt;=Zisk!$D$10),1,IF(D122=2027,0,""))</f>
        <v/>
      </c>
      <c r="AO122" s="39" t="str">
        <f>IF(AND($D122&lt;=2027,Zisk!$D$10&gt;=2028),"x","")</f>
        <v/>
      </c>
      <c r="AP122" s="35" t="str">
        <f>IF(AND($D122&lt;=2028,Zisk!$D$10&gt;=2028),"(","")</f>
        <v/>
      </c>
      <c r="AQ122" s="35" t="str">
        <f>IF(AND($D122&lt;=2028,Zisk!$D$10&gt;=2028),"1","")</f>
        <v/>
      </c>
      <c r="AR122" s="35" t="str">
        <f>IF(AND($D122&lt;=2028,Zisk!$D$10&gt;=2028),"+","")</f>
        <v/>
      </c>
      <c r="AS122" s="37" t="str">
        <f>IF(AND($D122&lt;=2028,Zisk!$D$10&gt;=2028),VstupniParametry_SKRYT!$D$12,"")</f>
        <v/>
      </c>
      <c r="AT122" s="35" t="str">
        <f>IF(AND($D122&lt;=2028,Zisk!$D$10&gt;=2028),")","")</f>
        <v/>
      </c>
      <c r="AU122" s="38" t="str">
        <f>IF(AND(D122&lt;2028,2028&lt;=Zisk!$D$10),1,IF(D122=2028,0,""))</f>
        <v/>
      </c>
      <c r="AV122" s="39" t="str">
        <f>IF(AND($D122&lt;=2028,Zisk!$D$10&gt;=2029),"x","")</f>
        <v/>
      </c>
      <c r="AW122" s="35" t="str">
        <f>IF(AND($D122&lt;=2029,Zisk!$D$10&gt;=2029),"(","")</f>
        <v/>
      </c>
      <c r="AX122" s="35" t="str">
        <f>IF(AND($D122&lt;=2029,Zisk!$D$10&gt;=2029),"1","")</f>
        <v/>
      </c>
      <c r="AY122" s="35" t="str">
        <f>IF(AND($D122&lt;=2029,Zisk!$D$10&gt;=2029),"+","")</f>
        <v/>
      </c>
      <c r="AZ122" s="37" t="str">
        <f>IF(AND($D122&lt;=2029,Zisk!$D$10&gt;=2029),VstupniParametry_SKRYT!$D$13,"")</f>
        <v/>
      </c>
      <c r="BA122" s="35" t="str">
        <f>IF(AND($D122&lt;=2029,Zisk!$D$10&gt;=2029),")","")</f>
        <v/>
      </c>
      <c r="BB122" s="38" t="str">
        <f>IF(AND(D122&lt;2029,2029&lt;=Zisk!$D$10),1,IF(D122=2029,0,""))</f>
        <v/>
      </c>
      <c r="BC122" s="39" t="str">
        <f>IF(AND($D122&lt;=2029,Zisk!$D$10&gt;=2030),"x","")</f>
        <v/>
      </c>
      <c r="BD122" s="35" t="str">
        <f>IF(AND($D122&lt;=2030,Zisk!$D$10&gt;=2030),"(","")</f>
        <v/>
      </c>
      <c r="BE122" s="35" t="str">
        <f>IF(AND($D122&lt;=2030,Zisk!$D$10&gt;=2030),"1","")</f>
        <v/>
      </c>
      <c r="BF122" s="35" t="str">
        <f>IF(AND($D122&lt;=2030,Zisk!$D$10&gt;=2030),"+","")</f>
        <v/>
      </c>
      <c r="BG122" s="37" t="str">
        <f>IF(AND($D122&lt;=2030,Zisk!$D$10&gt;=2030),VstupniParametry_SKRYT!$D$14,"")</f>
        <v/>
      </c>
      <c r="BH122" s="35" t="str">
        <f>IF(AND($D122&lt;=2030,Zisk!$D$10&gt;=2030),")","")</f>
        <v/>
      </c>
      <c r="BI122" s="38" t="str">
        <f>IF(AND(D122&lt;2030,2030&lt;=Zisk!$D$10),1,IF(D122=2030,0,""))</f>
        <v/>
      </c>
      <c r="BJ122" s="40" t="s">
        <v>32</v>
      </c>
      <c r="BK122" s="37">
        <f t="shared" si="64"/>
        <v>1</v>
      </c>
      <c r="BL122" s="35" t="str">
        <f t="shared" si="65"/>
        <v>x</v>
      </c>
      <c r="BM122" s="41">
        <f t="shared" si="66"/>
        <v>1</v>
      </c>
      <c r="BN122" s="37" t="str">
        <f t="shared" si="67"/>
        <v>x</v>
      </c>
      <c r="BO122" s="41">
        <f t="shared" si="52"/>
        <v>1.018</v>
      </c>
      <c r="BP122" s="41" t="str">
        <f t="shared" si="53"/>
        <v/>
      </c>
      <c r="BQ122" s="41" t="str">
        <f t="shared" si="54"/>
        <v/>
      </c>
      <c r="BR122" s="41" t="str">
        <f t="shared" si="55"/>
        <v/>
      </c>
      <c r="BS122" s="41" t="str">
        <f t="shared" si="56"/>
        <v/>
      </c>
      <c r="BT122" s="41" t="str">
        <f t="shared" si="57"/>
        <v/>
      </c>
      <c r="BU122" s="41" t="str">
        <f t="shared" si="58"/>
        <v/>
      </c>
      <c r="BV122" s="41" t="str">
        <f t="shared" si="59"/>
        <v/>
      </c>
      <c r="BW122" s="41" t="str">
        <f t="shared" si="60"/>
        <v/>
      </c>
      <c r="BX122" s="41" t="str">
        <f t="shared" si="61"/>
        <v/>
      </c>
      <c r="BY122" s="41" t="str">
        <f t="shared" si="62"/>
        <v/>
      </c>
      <c r="BZ122" s="40" t="s">
        <v>32</v>
      </c>
      <c r="CA122" s="41">
        <f t="shared" si="63"/>
        <v>1.018</v>
      </c>
      <c r="CB122" s="35"/>
      <c r="CC122" s="36">
        <f>IF(D122&gt;Zisk!$D$10,"",E122*CA122)</f>
        <v>0</v>
      </c>
    </row>
    <row r="123" spans="2:81" x14ac:dyDescent="0.2">
      <c r="B123" s="28" t="str">
        <f>Zisk!B134</f>
        <v/>
      </c>
      <c r="C123" s="28">
        <f>Zisk!C134</f>
        <v>0</v>
      </c>
      <c r="D123" s="28">
        <f>Zisk!E134</f>
        <v>0</v>
      </c>
      <c r="E123" s="29">
        <f>Zisk!D134</f>
        <v>0</v>
      </c>
      <c r="F123" s="29"/>
      <c r="G123" s="28" t="str">
        <f t="shared" si="38"/>
        <v>(</v>
      </c>
      <c r="H123" s="28" t="str">
        <f t="shared" si="39"/>
        <v>1</v>
      </c>
      <c r="I123" s="28" t="str">
        <f t="shared" si="40"/>
        <v>+</v>
      </c>
      <c r="J123" s="30">
        <f>IF($D123&lt;=2021,VstupniParametry_SKRYT!$D$5,"")</f>
        <v>0.02</v>
      </c>
      <c r="K123" s="28" t="str">
        <f t="shared" si="41"/>
        <v>)</v>
      </c>
      <c r="L123" s="31">
        <f>IF($D123&lt;=2021,COUNTIF(Vypocet_SKRYT!T120:AS120,"&gt;=1"),"")</f>
        <v>0</v>
      </c>
      <c r="M123" s="32" t="str">
        <f t="shared" si="42"/>
        <v>x</v>
      </c>
      <c r="N123" s="28" t="str">
        <f t="shared" si="43"/>
        <v>(</v>
      </c>
      <c r="O123" s="28" t="str">
        <f t="shared" si="44"/>
        <v>1</v>
      </c>
      <c r="P123" s="28" t="str">
        <f t="shared" si="45"/>
        <v>+</v>
      </c>
      <c r="Q123" s="30">
        <f>IF($D123&lt;=2024,VstupniParametry_SKRYT!$D$6,"")</f>
        <v>0.06</v>
      </c>
      <c r="R123" s="28" t="str">
        <f t="shared" si="46"/>
        <v>)</v>
      </c>
      <c r="S123" s="31">
        <f>IF($D123&lt;=2024,COUNTIFS(Vypocet_SKRYT!AT120:AV120,"&gt;=1"),"")</f>
        <v>0</v>
      </c>
      <c r="T123" s="32" t="str">
        <f t="shared" si="47"/>
        <v>x</v>
      </c>
      <c r="U123" s="28" t="str">
        <f t="shared" si="48"/>
        <v>(</v>
      </c>
      <c r="V123" s="28" t="str">
        <f t="shared" si="49"/>
        <v>1</v>
      </c>
      <c r="W123" s="28" t="str">
        <f t="shared" si="50"/>
        <v>+</v>
      </c>
      <c r="X123" s="30">
        <f>IF($D123&lt;=2025,VstupniParametry_SKRYT!$D$9,"")</f>
        <v>1.7999999999999999E-2</v>
      </c>
      <c r="Y123" s="28" t="str">
        <f t="shared" si="51"/>
        <v>)</v>
      </c>
      <c r="Z123" s="31">
        <f>IF(AND(D123&lt;2025,2025&lt;=Zisk!$D$10),1,IF(D123=2025,0,""))</f>
        <v>1</v>
      </c>
      <c r="AA123" s="32" t="str">
        <f>IF(AND($D123&lt;=2025,Zisk!$D$10&gt;=2026),"x","")</f>
        <v/>
      </c>
      <c r="AB123" s="28" t="str">
        <f>IF(AND($D123&lt;=2026,Zisk!$D$10&gt;=2026),"(","")</f>
        <v/>
      </c>
      <c r="AC123" s="28" t="str">
        <f>IF(AND($D123&lt;=2026,Zisk!$D$10&gt;=2026),"1","")</f>
        <v/>
      </c>
      <c r="AD123" s="28" t="str">
        <f>IF(AND($D123&lt;=2026,Zisk!$D$10&gt;=2026),"+","")</f>
        <v/>
      </c>
      <c r="AE123" s="30" t="str">
        <f>IF(AND($D123&lt;=2026,Zisk!$D$10&gt;=2026),VstupniParametry_SKRYT!$D$10,"")</f>
        <v/>
      </c>
      <c r="AF123" s="28" t="str">
        <f>IF(AND($D123&lt;=2026,Zisk!$D$10&gt;=2026),")","")</f>
        <v/>
      </c>
      <c r="AG123" s="31" t="str">
        <f>IF(AND(D123&lt;2026,2026&lt;=Zisk!$D$10),1,IF(D123=2026,0,""))</f>
        <v/>
      </c>
      <c r="AH123" s="32" t="str">
        <f>IF(AND($D123&lt;=2026,Zisk!$D$10&gt;=2027),"x","")</f>
        <v/>
      </c>
      <c r="AI123" s="28" t="str">
        <f>IF(AND($D123&lt;=2027,Zisk!$D$10&gt;=2027),"(","")</f>
        <v/>
      </c>
      <c r="AJ123" s="28" t="str">
        <f>IF(AND($D123&lt;=2027,Zisk!$D$10&gt;=2027),"1","")</f>
        <v/>
      </c>
      <c r="AK123" s="28" t="str">
        <f>IF(AND($D123&lt;=2027,Zisk!$D$10&gt;=2027),"+","")</f>
        <v/>
      </c>
      <c r="AL123" s="30" t="str">
        <f>IF(AND($D123&lt;=2027,Zisk!$D$10&gt;=2027),VstupniParametry_SKRYT!$D$11,"")</f>
        <v/>
      </c>
      <c r="AM123" s="28" t="str">
        <f>IF(AND($D123&lt;=2027,Zisk!$D$10&gt;=2027),")","")</f>
        <v/>
      </c>
      <c r="AN123" s="31" t="str">
        <f>IF(AND(D123&lt;2027,2027&lt;=Zisk!$D$10),1,IF(D123=2027,0,""))</f>
        <v/>
      </c>
      <c r="AO123" s="32" t="str">
        <f>IF(AND($D123&lt;=2027,Zisk!$D$10&gt;=2028),"x","")</f>
        <v/>
      </c>
      <c r="AP123" s="28" t="str">
        <f>IF(AND($D123&lt;=2028,Zisk!$D$10&gt;=2028),"(","")</f>
        <v/>
      </c>
      <c r="AQ123" s="28" t="str">
        <f>IF(AND($D123&lt;=2028,Zisk!$D$10&gt;=2028),"1","")</f>
        <v/>
      </c>
      <c r="AR123" s="28" t="str">
        <f>IF(AND($D123&lt;=2028,Zisk!$D$10&gt;=2028),"+","")</f>
        <v/>
      </c>
      <c r="AS123" s="30" t="str">
        <f>IF(AND($D123&lt;=2028,Zisk!$D$10&gt;=2028),VstupniParametry_SKRYT!$D$12,"")</f>
        <v/>
      </c>
      <c r="AT123" s="28" t="str">
        <f>IF(AND($D123&lt;=2028,Zisk!$D$10&gt;=2028),")","")</f>
        <v/>
      </c>
      <c r="AU123" s="31" t="str">
        <f>IF(AND(D123&lt;2028,2028&lt;=Zisk!$D$10),1,IF(D123=2028,0,""))</f>
        <v/>
      </c>
      <c r="AV123" s="32" t="str">
        <f>IF(AND($D123&lt;=2028,Zisk!$D$10&gt;=2029),"x","")</f>
        <v/>
      </c>
      <c r="AW123" s="28" t="str">
        <f>IF(AND($D123&lt;=2029,Zisk!$D$10&gt;=2029),"(","")</f>
        <v/>
      </c>
      <c r="AX123" s="28" t="str">
        <f>IF(AND($D123&lt;=2029,Zisk!$D$10&gt;=2029),"1","")</f>
        <v/>
      </c>
      <c r="AY123" s="28" t="str">
        <f>IF(AND($D123&lt;=2029,Zisk!$D$10&gt;=2029),"+","")</f>
        <v/>
      </c>
      <c r="AZ123" s="30" t="str">
        <f>IF(AND($D123&lt;=2029,Zisk!$D$10&gt;=2029),VstupniParametry_SKRYT!$D$13,"")</f>
        <v/>
      </c>
      <c r="BA123" s="28" t="str">
        <f>IF(AND($D123&lt;=2029,Zisk!$D$10&gt;=2029),")","")</f>
        <v/>
      </c>
      <c r="BB123" s="31" t="str">
        <f>IF(AND(D123&lt;2029,2029&lt;=Zisk!$D$10),1,IF(D123=2029,0,""))</f>
        <v/>
      </c>
      <c r="BC123" s="32" t="str">
        <f>IF(AND($D123&lt;=2029,Zisk!$D$10&gt;=2030),"x","")</f>
        <v/>
      </c>
      <c r="BD123" s="28" t="str">
        <f>IF(AND($D123&lt;=2030,Zisk!$D$10&gt;=2030),"(","")</f>
        <v/>
      </c>
      <c r="BE123" s="28" t="str">
        <f>IF(AND($D123&lt;=2030,Zisk!$D$10&gt;=2030),"1","")</f>
        <v/>
      </c>
      <c r="BF123" s="28" t="str">
        <f>IF(AND($D123&lt;=2030,Zisk!$D$10&gt;=2030),"+","")</f>
        <v/>
      </c>
      <c r="BG123" s="30" t="str">
        <f>IF(AND($D123&lt;=2030,Zisk!$D$10&gt;=2030),VstupniParametry_SKRYT!$D$14,"")</f>
        <v/>
      </c>
      <c r="BH123" s="28" t="str">
        <f>IF(AND($D123&lt;=2030,Zisk!$D$10&gt;=2030),")","")</f>
        <v/>
      </c>
      <c r="BI123" s="31" t="str">
        <f>IF(AND(D123&lt;2030,2030&lt;=Zisk!$D$10),1,IF(D123=2030,0,""))</f>
        <v/>
      </c>
      <c r="BJ123" s="33" t="s">
        <v>32</v>
      </c>
      <c r="BK123" s="30">
        <f t="shared" si="64"/>
        <v>1</v>
      </c>
      <c r="BL123" s="28" t="str">
        <f t="shared" si="65"/>
        <v>x</v>
      </c>
      <c r="BM123" s="34">
        <f t="shared" si="66"/>
        <v>1</v>
      </c>
      <c r="BN123" s="30" t="str">
        <f t="shared" si="67"/>
        <v>x</v>
      </c>
      <c r="BO123" s="34">
        <f t="shared" si="52"/>
        <v>1.018</v>
      </c>
      <c r="BP123" s="34" t="str">
        <f t="shared" si="53"/>
        <v/>
      </c>
      <c r="BQ123" s="34" t="str">
        <f t="shared" si="54"/>
        <v/>
      </c>
      <c r="BR123" s="34" t="str">
        <f t="shared" si="55"/>
        <v/>
      </c>
      <c r="BS123" s="34" t="str">
        <f t="shared" si="56"/>
        <v/>
      </c>
      <c r="BT123" s="34" t="str">
        <f t="shared" si="57"/>
        <v/>
      </c>
      <c r="BU123" s="34" t="str">
        <f t="shared" si="58"/>
        <v/>
      </c>
      <c r="BV123" s="34" t="str">
        <f t="shared" si="59"/>
        <v/>
      </c>
      <c r="BW123" s="34" t="str">
        <f t="shared" si="60"/>
        <v/>
      </c>
      <c r="BX123" s="34" t="str">
        <f t="shared" si="61"/>
        <v/>
      </c>
      <c r="BY123" s="34" t="str">
        <f t="shared" si="62"/>
        <v/>
      </c>
      <c r="BZ123" s="33" t="s">
        <v>32</v>
      </c>
      <c r="CA123" s="34">
        <f t="shared" si="63"/>
        <v>1.018</v>
      </c>
      <c r="CB123" s="28"/>
      <c r="CC123" s="29">
        <f>IF(D123&gt;Zisk!$D$10,"",E123*CA123)</f>
        <v>0</v>
      </c>
    </row>
    <row r="124" spans="2:81" x14ac:dyDescent="0.2">
      <c r="B124" s="35" t="str">
        <f>Zisk!B135</f>
        <v/>
      </c>
      <c r="C124" s="35">
        <f>Zisk!C135</f>
        <v>0</v>
      </c>
      <c r="D124" s="35">
        <f>Zisk!E135</f>
        <v>0</v>
      </c>
      <c r="E124" s="36">
        <f>Zisk!D135</f>
        <v>0</v>
      </c>
      <c r="F124" s="36"/>
      <c r="G124" s="35" t="str">
        <f t="shared" si="38"/>
        <v>(</v>
      </c>
      <c r="H124" s="35" t="str">
        <f t="shared" si="39"/>
        <v>1</v>
      </c>
      <c r="I124" s="35" t="str">
        <f t="shared" si="40"/>
        <v>+</v>
      </c>
      <c r="J124" s="37">
        <f>IF($D124&lt;=2021,VstupniParametry_SKRYT!$D$5,"")</f>
        <v>0.02</v>
      </c>
      <c r="K124" s="35" t="str">
        <f t="shared" si="41"/>
        <v>)</v>
      </c>
      <c r="L124" s="38">
        <f>IF($D124&lt;=2021,COUNTIF(Vypocet_SKRYT!T121:AS121,"&gt;=1"),"")</f>
        <v>0</v>
      </c>
      <c r="M124" s="39" t="str">
        <f t="shared" si="42"/>
        <v>x</v>
      </c>
      <c r="N124" s="35" t="str">
        <f t="shared" si="43"/>
        <v>(</v>
      </c>
      <c r="O124" s="35" t="str">
        <f t="shared" si="44"/>
        <v>1</v>
      </c>
      <c r="P124" s="35" t="str">
        <f t="shared" si="45"/>
        <v>+</v>
      </c>
      <c r="Q124" s="37">
        <f>IF($D124&lt;=2024,VstupniParametry_SKRYT!$D$6,"")</f>
        <v>0.06</v>
      </c>
      <c r="R124" s="35" t="str">
        <f t="shared" si="46"/>
        <v>)</v>
      </c>
      <c r="S124" s="38">
        <f>IF($D124&lt;=2024,COUNTIFS(Vypocet_SKRYT!AT121:AV121,"&gt;=1"),"")</f>
        <v>0</v>
      </c>
      <c r="T124" s="39" t="str">
        <f t="shared" si="47"/>
        <v>x</v>
      </c>
      <c r="U124" s="35" t="str">
        <f t="shared" si="48"/>
        <v>(</v>
      </c>
      <c r="V124" s="35" t="str">
        <f t="shared" si="49"/>
        <v>1</v>
      </c>
      <c r="W124" s="35" t="str">
        <f t="shared" si="50"/>
        <v>+</v>
      </c>
      <c r="X124" s="37">
        <f>IF($D124&lt;=2025,VstupniParametry_SKRYT!$D$9,"")</f>
        <v>1.7999999999999999E-2</v>
      </c>
      <c r="Y124" s="35" t="str">
        <f t="shared" si="51"/>
        <v>)</v>
      </c>
      <c r="Z124" s="38">
        <f>IF(AND(D124&lt;2025,2025&lt;=Zisk!$D$10),1,IF(D124=2025,0,""))</f>
        <v>1</v>
      </c>
      <c r="AA124" s="39" t="str">
        <f>IF(AND($D124&lt;=2025,Zisk!$D$10&gt;=2026),"x","")</f>
        <v/>
      </c>
      <c r="AB124" s="35" t="str">
        <f>IF(AND($D124&lt;=2026,Zisk!$D$10&gt;=2026),"(","")</f>
        <v/>
      </c>
      <c r="AC124" s="35" t="str">
        <f>IF(AND($D124&lt;=2026,Zisk!$D$10&gt;=2026),"1","")</f>
        <v/>
      </c>
      <c r="AD124" s="35" t="str">
        <f>IF(AND($D124&lt;=2026,Zisk!$D$10&gt;=2026),"+","")</f>
        <v/>
      </c>
      <c r="AE124" s="37" t="str">
        <f>IF(AND($D124&lt;=2026,Zisk!$D$10&gt;=2026),VstupniParametry_SKRYT!$D$10,"")</f>
        <v/>
      </c>
      <c r="AF124" s="35" t="str">
        <f>IF(AND($D124&lt;=2026,Zisk!$D$10&gt;=2026),")","")</f>
        <v/>
      </c>
      <c r="AG124" s="38" t="str">
        <f>IF(AND(D124&lt;2026,2026&lt;=Zisk!$D$10),1,IF(D124=2026,0,""))</f>
        <v/>
      </c>
      <c r="AH124" s="39" t="str">
        <f>IF(AND($D124&lt;=2026,Zisk!$D$10&gt;=2027),"x","")</f>
        <v/>
      </c>
      <c r="AI124" s="35" t="str">
        <f>IF(AND($D124&lt;=2027,Zisk!$D$10&gt;=2027),"(","")</f>
        <v/>
      </c>
      <c r="AJ124" s="35" t="str">
        <f>IF(AND($D124&lt;=2027,Zisk!$D$10&gt;=2027),"1","")</f>
        <v/>
      </c>
      <c r="AK124" s="35" t="str">
        <f>IF(AND($D124&lt;=2027,Zisk!$D$10&gt;=2027),"+","")</f>
        <v/>
      </c>
      <c r="AL124" s="37" t="str">
        <f>IF(AND($D124&lt;=2027,Zisk!$D$10&gt;=2027),VstupniParametry_SKRYT!$D$11,"")</f>
        <v/>
      </c>
      <c r="AM124" s="35" t="str">
        <f>IF(AND($D124&lt;=2027,Zisk!$D$10&gt;=2027),")","")</f>
        <v/>
      </c>
      <c r="AN124" s="38" t="str">
        <f>IF(AND(D124&lt;2027,2027&lt;=Zisk!$D$10),1,IF(D124=2027,0,""))</f>
        <v/>
      </c>
      <c r="AO124" s="39" t="str">
        <f>IF(AND($D124&lt;=2027,Zisk!$D$10&gt;=2028),"x","")</f>
        <v/>
      </c>
      <c r="AP124" s="35" t="str">
        <f>IF(AND($D124&lt;=2028,Zisk!$D$10&gt;=2028),"(","")</f>
        <v/>
      </c>
      <c r="AQ124" s="35" t="str">
        <f>IF(AND($D124&lt;=2028,Zisk!$D$10&gt;=2028),"1","")</f>
        <v/>
      </c>
      <c r="AR124" s="35" t="str">
        <f>IF(AND($D124&lt;=2028,Zisk!$D$10&gt;=2028),"+","")</f>
        <v/>
      </c>
      <c r="AS124" s="37" t="str">
        <f>IF(AND($D124&lt;=2028,Zisk!$D$10&gt;=2028),VstupniParametry_SKRYT!$D$12,"")</f>
        <v/>
      </c>
      <c r="AT124" s="35" t="str">
        <f>IF(AND($D124&lt;=2028,Zisk!$D$10&gt;=2028),")","")</f>
        <v/>
      </c>
      <c r="AU124" s="38" t="str">
        <f>IF(AND(D124&lt;2028,2028&lt;=Zisk!$D$10),1,IF(D124=2028,0,""))</f>
        <v/>
      </c>
      <c r="AV124" s="39" t="str">
        <f>IF(AND($D124&lt;=2028,Zisk!$D$10&gt;=2029),"x","")</f>
        <v/>
      </c>
      <c r="AW124" s="35" t="str">
        <f>IF(AND($D124&lt;=2029,Zisk!$D$10&gt;=2029),"(","")</f>
        <v/>
      </c>
      <c r="AX124" s="35" t="str">
        <f>IF(AND($D124&lt;=2029,Zisk!$D$10&gt;=2029),"1","")</f>
        <v/>
      </c>
      <c r="AY124" s="35" t="str">
        <f>IF(AND($D124&lt;=2029,Zisk!$D$10&gt;=2029),"+","")</f>
        <v/>
      </c>
      <c r="AZ124" s="37" t="str">
        <f>IF(AND($D124&lt;=2029,Zisk!$D$10&gt;=2029),VstupniParametry_SKRYT!$D$13,"")</f>
        <v/>
      </c>
      <c r="BA124" s="35" t="str">
        <f>IF(AND($D124&lt;=2029,Zisk!$D$10&gt;=2029),")","")</f>
        <v/>
      </c>
      <c r="BB124" s="38" t="str">
        <f>IF(AND(D124&lt;2029,2029&lt;=Zisk!$D$10),1,IF(D124=2029,0,""))</f>
        <v/>
      </c>
      <c r="BC124" s="39" t="str">
        <f>IF(AND($D124&lt;=2029,Zisk!$D$10&gt;=2030),"x","")</f>
        <v/>
      </c>
      <c r="BD124" s="35" t="str">
        <f>IF(AND($D124&lt;=2030,Zisk!$D$10&gt;=2030),"(","")</f>
        <v/>
      </c>
      <c r="BE124" s="35" t="str">
        <f>IF(AND($D124&lt;=2030,Zisk!$D$10&gt;=2030),"1","")</f>
        <v/>
      </c>
      <c r="BF124" s="35" t="str">
        <f>IF(AND($D124&lt;=2030,Zisk!$D$10&gt;=2030),"+","")</f>
        <v/>
      </c>
      <c r="BG124" s="37" t="str">
        <f>IF(AND($D124&lt;=2030,Zisk!$D$10&gt;=2030),VstupniParametry_SKRYT!$D$14,"")</f>
        <v/>
      </c>
      <c r="BH124" s="35" t="str">
        <f>IF(AND($D124&lt;=2030,Zisk!$D$10&gt;=2030),")","")</f>
        <v/>
      </c>
      <c r="BI124" s="38" t="str">
        <f>IF(AND(D124&lt;2030,2030&lt;=Zisk!$D$10),1,IF(D124=2030,0,""))</f>
        <v/>
      </c>
      <c r="BJ124" s="40" t="s">
        <v>32</v>
      </c>
      <c r="BK124" s="37">
        <f t="shared" si="64"/>
        <v>1</v>
      </c>
      <c r="BL124" s="35" t="str">
        <f t="shared" si="65"/>
        <v>x</v>
      </c>
      <c r="BM124" s="41">
        <f t="shared" si="66"/>
        <v>1</v>
      </c>
      <c r="BN124" s="37" t="str">
        <f t="shared" si="67"/>
        <v>x</v>
      </c>
      <c r="BO124" s="41">
        <f t="shared" si="52"/>
        <v>1.018</v>
      </c>
      <c r="BP124" s="41" t="str">
        <f t="shared" si="53"/>
        <v/>
      </c>
      <c r="BQ124" s="41" t="str">
        <f t="shared" si="54"/>
        <v/>
      </c>
      <c r="BR124" s="41" t="str">
        <f t="shared" si="55"/>
        <v/>
      </c>
      <c r="BS124" s="41" t="str">
        <f t="shared" si="56"/>
        <v/>
      </c>
      <c r="BT124" s="41" t="str">
        <f t="shared" si="57"/>
        <v/>
      </c>
      <c r="BU124" s="41" t="str">
        <f t="shared" si="58"/>
        <v/>
      </c>
      <c r="BV124" s="41" t="str">
        <f t="shared" si="59"/>
        <v/>
      </c>
      <c r="BW124" s="41" t="str">
        <f t="shared" si="60"/>
        <v/>
      </c>
      <c r="BX124" s="41" t="str">
        <f t="shared" si="61"/>
        <v/>
      </c>
      <c r="BY124" s="41" t="str">
        <f t="shared" si="62"/>
        <v/>
      </c>
      <c r="BZ124" s="40" t="s">
        <v>32</v>
      </c>
      <c r="CA124" s="41">
        <f t="shared" si="63"/>
        <v>1.018</v>
      </c>
      <c r="CB124" s="35"/>
      <c r="CC124" s="36">
        <f>IF(D124&gt;Zisk!$D$10,"",E124*CA124)</f>
        <v>0</v>
      </c>
    </row>
    <row r="125" spans="2:81" x14ac:dyDescent="0.2">
      <c r="B125" s="28" t="str">
        <f>Zisk!B136</f>
        <v/>
      </c>
      <c r="C125" s="28">
        <f>Zisk!C136</f>
        <v>0</v>
      </c>
      <c r="D125" s="28">
        <f>Zisk!E136</f>
        <v>0</v>
      </c>
      <c r="E125" s="29">
        <f>Zisk!D136</f>
        <v>0</v>
      </c>
      <c r="F125" s="29"/>
      <c r="G125" s="28" t="str">
        <f t="shared" si="38"/>
        <v>(</v>
      </c>
      <c r="H125" s="28" t="str">
        <f t="shared" si="39"/>
        <v>1</v>
      </c>
      <c r="I125" s="28" t="str">
        <f t="shared" si="40"/>
        <v>+</v>
      </c>
      <c r="J125" s="30">
        <f>IF($D125&lt;=2021,VstupniParametry_SKRYT!$D$5,"")</f>
        <v>0.02</v>
      </c>
      <c r="K125" s="28" t="str">
        <f t="shared" si="41"/>
        <v>)</v>
      </c>
      <c r="L125" s="31">
        <f>IF($D125&lt;=2021,COUNTIF(Vypocet_SKRYT!T122:AS122,"&gt;=1"),"")</f>
        <v>0</v>
      </c>
      <c r="M125" s="32" t="str">
        <f t="shared" si="42"/>
        <v>x</v>
      </c>
      <c r="N125" s="28" t="str">
        <f t="shared" si="43"/>
        <v>(</v>
      </c>
      <c r="O125" s="28" t="str">
        <f t="shared" si="44"/>
        <v>1</v>
      </c>
      <c r="P125" s="28" t="str">
        <f t="shared" si="45"/>
        <v>+</v>
      </c>
      <c r="Q125" s="30">
        <f>IF($D125&lt;=2024,VstupniParametry_SKRYT!$D$6,"")</f>
        <v>0.06</v>
      </c>
      <c r="R125" s="28" t="str">
        <f t="shared" si="46"/>
        <v>)</v>
      </c>
      <c r="S125" s="31">
        <f>IF($D125&lt;=2024,COUNTIFS(Vypocet_SKRYT!AT122:AV122,"&gt;=1"),"")</f>
        <v>0</v>
      </c>
      <c r="T125" s="32" t="str">
        <f t="shared" si="47"/>
        <v>x</v>
      </c>
      <c r="U125" s="28" t="str">
        <f t="shared" si="48"/>
        <v>(</v>
      </c>
      <c r="V125" s="28" t="str">
        <f t="shared" si="49"/>
        <v>1</v>
      </c>
      <c r="W125" s="28" t="str">
        <f t="shared" si="50"/>
        <v>+</v>
      </c>
      <c r="X125" s="30">
        <f>IF($D125&lt;=2025,VstupniParametry_SKRYT!$D$9,"")</f>
        <v>1.7999999999999999E-2</v>
      </c>
      <c r="Y125" s="28" t="str">
        <f t="shared" si="51"/>
        <v>)</v>
      </c>
      <c r="Z125" s="31">
        <f>IF(AND(D125&lt;2025,2025&lt;=Zisk!$D$10),1,IF(D125=2025,0,""))</f>
        <v>1</v>
      </c>
      <c r="AA125" s="32" t="str">
        <f>IF(AND($D125&lt;=2025,Zisk!$D$10&gt;=2026),"x","")</f>
        <v/>
      </c>
      <c r="AB125" s="28" t="str">
        <f>IF(AND($D125&lt;=2026,Zisk!$D$10&gt;=2026),"(","")</f>
        <v/>
      </c>
      <c r="AC125" s="28" t="str">
        <f>IF(AND($D125&lt;=2026,Zisk!$D$10&gt;=2026),"1","")</f>
        <v/>
      </c>
      <c r="AD125" s="28" t="str">
        <f>IF(AND($D125&lt;=2026,Zisk!$D$10&gt;=2026),"+","")</f>
        <v/>
      </c>
      <c r="AE125" s="30" t="str">
        <f>IF(AND($D125&lt;=2026,Zisk!$D$10&gt;=2026),VstupniParametry_SKRYT!$D$10,"")</f>
        <v/>
      </c>
      <c r="AF125" s="28" t="str">
        <f>IF(AND($D125&lt;=2026,Zisk!$D$10&gt;=2026),")","")</f>
        <v/>
      </c>
      <c r="AG125" s="31" t="str">
        <f>IF(AND(D125&lt;2026,2026&lt;=Zisk!$D$10),1,IF(D125=2026,0,""))</f>
        <v/>
      </c>
      <c r="AH125" s="32" t="str">
        <f>IF(AND($D125&lt;=2026,Zisk!$D$10&gt;=2027),"x","")</f>
        <v/>
      </c>
      <c r="AI125" s="28" t="str">
        <f>IF(AND($D125&lt;=2027,Zisk!$D$10&gt;=2027),"(","")</f>
        <v/>
      </c>
      <c r="AJ125" s="28" t="str">
        <f>IF(AND($D125&lt;=2027,Zisk!$D$10&gt;=2027),"1","")</f>
        <v/>
      </c>
      <c r="AK125" s="28" t="str">
        <f>IF(AND($D125&lt;=2027,Zisk!$D$10&gt;=2027),"+","")</f>
        <v/>
      </c>
      <c r="AL125" s="30" t="str">
        <f>IF(AND($D125&lt;=2027,Zisk!$D$10&gt;=2027),VstupniParametry_SKRYT!$D$11,"")</f>
        <v/>
      </c>
      <c r="AM125" s="28" t="str">
        <f>IF(AND($D125&lt;=2027,Zisk!$D$10&gt;=2027),")","")</f>
        <v/>
      </c>
      <c r="AN125" s="31" t="str">
        <f>IF(AND(D125&lt;2027,2027&lt;=Zisk!$D$10),1,IF(D125=2027,0,""))</f>
        <v/>
      </c>
      <c r="AO125" s="32" t="str">
        <f>IF(AND($D125&lt;=2027,Zisk!$D$10&gt;=2028),"x","")</f>
        <v/>
      </c>
      <c r="AP125" s="28" t="str">
        <f>IF(AND($D125&lt;=2028,Zisk!$D$10&gt;=2028),"(","")</f>
        <v/>
      </c>
      <c r="AQ125" s="28" t="str">
        <f>IF(AND($D125&lt;=2028,Zisk!$D$10&gt;=2028),"1","")</f>
        <v/>
      </c>
      <c r="AR125" s="28" t="str">
        <f>IF(AND($D125&lt;=2028,Zisk!$D$10&gt;=2028),"+","")</f>
        <v/>
      </c>
      <c r="AS125" s="30" t="str">
        <f>IF(AND($D125&lt;=2028,Zisk!$D$10&gt;=2028),VstupniParametry_SKRYT!$D$12,"")</f>
        <v/>
      </c>
      <c r="AT125" s="28" t="str">
        <f>IF(AND($D125&lt;=2028,Zisk!$D$10&gt;=2028),")","")</f>
        <v/>
      </c>
      <c r="AU125" s="31" t="str">
        <f>IF(AND(D125&lt;2028,2028&lt;=Zisk!$D$10),1,IF(D125=2028,0,""))</f>
        <v/>
      </c>
      <c r="AV125" s="32" t="str">
        <f>IF(AND($D125&lt;=2028,Zisk!$D$10&gt;=2029),"x","")</f>
        <v/>
      </c>
      <c r="AW125" s="28" t="str">
        <f>IF(AND($D125&lt;=2029,Zisk!$D$10&gt;=2029),"(","")</f>
        <v/>
      </c>
      <c r="AX125" s="28" t="str">
        <f>IF(AND($D125&lt;=2029,Zisk!$D$10&gt;=2029),"1","")</f>
        <v/>
      </c>
      <c r="AY125" s="28" t="str">
        <f>IF(AND($D125&lt;=2029,Zisk!$D$10&gt;=2029),"+","")</f>
        <v/>
      </c>
      <c r="AZ125" s="30" t="str">
        <f>IF(AND($D125&lt;=2029,Zisk!$D$10&gt;=2029),VstupniParametry_SKRYT!$D$13,"")</f>
        <v/>
      </c>
      <c r="BA125" s="28" t="str">
        <f>IF(AND($D125&lt;=2029,Zisk!$D$10&gt;=2029),")","")</f>
        <v/>
      </c>
      <c r="BB125" s="31" t="str">
        <f>IF(AND(D125&lt;2029,2029&lt;=Zisk!$D$10),1,IF(D125=2029,0,""))</f>
        <v/>
      </c>
      <c r="BC125" s="32" t="str">
        <f>IF(AND($D125&lt;=2029,Zisk!$D$10&gt;=2030),"x","")</f>
        <v/>
      </c>
      <c r="BD125" s="28" t="str">
        <f>IF(AND($D125&lt;=2030,Zisk!$D$10&gt;=2030),"(","")</f>
        <v/>
      </c>
      <c r="BE125" s="28" t="str">
        <f>IF(AND($D125&lt;=2030,Zisk!$D$10&gt;=2030),"1","")</f>
        <v/>
      </c>
      <c r="BF125" s="28" t="str">
        <f>IF(AND($D125&lt;=2030,Zisk!$D$10&gt;=2030),"+","")</f>
        <v/>
      </c>
      <c r="BG125" s="30" t="str">
        <f>IF(AND($D125&lt;=2030,Zisk!$D$10&gt;=2030),VstupniParametry_SKRYT!$D$14,"")</f>
        <v/>
      </c>
      <c r="BH125" s="28" t="str">
        <f>IF(AND($D125&lt;=2030,Zisk!$D$10&gt;=2030),")","")</f>
        <v/>
      </c>
      <c r="BI125" s="31" t="str">
        <f>IF(AND(D125&lt;2030,2030&lt;=Zisk!$D$10),1,IF(D125=2030,0,""))</f>
        <v/>
      </c>
      <c r="BJ125" s="33" t="s">
        <v>32</v>
      </c>
      <c r="BK125" s="30">
        <f t="shared" si="64"/>
        <v>1</v>
      </c>
      <c r="BL125" s="28" t="str">
        <f t="shared" si="65"/>
        <v>x</v>
      </c>
      <c r="BM125" s="34">
        <f t="shared" si="66"/>
        <v>1</v>
      </c>
      <c r="BN125" s="30" t="str">
        <f t="shared" si="67"/>
        <v>x</v>
      </c>
      <c r="BO125" s="34">
        <f t="shared" si="52"/>
        <v>1.018</v>
      </c>
      <c r="BP125" s="34" t="str">
        <f t="shared" si="53"/>
        <v/>
      </c>
      <c r="BQ125" s="34" t="str">
        <f t="shared" si="54"/>
        <v/>
      </c>
      <c r="BR125" s="34" t="str">
        <f t="shared" si="55"/>
        <v/>
      </c>
      <c r="BS125" s="34" t="str">
        <f t="shared" si="56"/>
        <v/>
      </c>
      <c r="BT125" s="34" t="str">
        <f t="shared" si="57"/>
        <v/>
      </c>
      <c r="BU125" s="34" t="str">
        <f t="shared" si="58"/>
        <v/>
      </c>
      <c r="BV125" s="34" t="str">
        <f t="shared" si="59"/>
        <v/>
      </c>
      <c r="BW125" s="34" t="str">
        <f t="shared" si="60"/>
        <v/>
      </c>
      <c r="BX125" s="34" t="str">
        <f t="shared" si="61"/>
        <v/>
      </c>
      <c r="BY125" s="34" t="str">
        <f t="shared" si="62"/>
        <v/>
      </c>
      <c r="BZ125" s="33" t="s">
        <v>32</v>
      </c>
      <c r="CA125" s="34">
        <f t="shared" si="63"/>
        <v>1.018</v>
      </c>
      <c r="CB125" s="28"/>
      <c r="CC125" s="29">
        <f>IF(D125&gt;Zisk!$D$10,"",E125*CA125)</f>
        <v>0</v>
      </c>
    </row>
    <row r="126" spans="2:81" x14ac:dyDescent="0.2">
      <c r="B126" s="35" t="str">
        <f>Zisk!B137</f>
        <v/>
      </c>
      <c r="C126" s="35">
        <f>Zisk!C137</f>
        <v>0</v>
      </c>
      <c r="D126" s="35">
        <f>Zisk!E137</f>
        <v>0</v>
      </c>
      <c r="E126" s="36">
        <f>Zisk!D137</f>
        <v>0</v>
      </c>
      <c r="F126" s="36"/>
      <c r="G126" s="35" t="str">
        <f t="shared" si="38"/>
        <v>(</v>
      </c>
      <c r="H126" s="35" t="str">
        <f t="shared" si="39"/>
        <v>1</v>
      </c>
      <c r="I126" s="35" t="str">
        <f t="shared" si="40"/>
        <v>+</v>
      </c>
      <c r="J126" s="37">
        <f>IF($D126&lt;=2021,VstupniParametry_SKRYT!$D$5,"")</f>
        <v>0.02</v>
      </c>
      <c r="K126" s="35" t="str">
        <f t="shared" si="41"/>
        <v>)</v>
      </c>
      <c r="L126" s="38">
        <f>IF($D126&lt;=2021,COUNTIF(Vypocet_SKRYT!T123:AS123,"&gt;=1"),"")</f>
        <v>0</v>
      </c>
      <c r="M126" s="39" t="str">
        <f t="shared" si="42"/>
        <v>x</v>
      </c>
      <c r="N126" s="35" t="str">
        <f t="shared" si="43"/>
        <v>(</v>
      </c>
      <c r="O126" s="35" t="str">
        <f t="shared" si="44"/>
        <v>1</v>
      </c>
      <c r="P126" s="35" t="str">
        <f t="shared" si="45"/>
        <v>+</v>
      </c>
      <c r="Q126" s="37">
        <f>IF($D126&lt;=2024,VstupniParametry_SKRYT!$D$6,"")</f>
        <v>0.06</v>
      </c>
      <c r="R126" s="35" t="str">
        <f t="shared" si="46"/>
        <v>)</v>
      </c>
      <c r="S126" s="38">
        <f>IF($D126&lt;=2024,COUNTIFS(Vypocet_SKRYT!AT123:AV123,"&gt;=1"),"")</f>
        <v>0</v>
      </c>
      <c r="T126" s="39" t="str">
        <f t="shared" si="47"/>
        <v>x</v>
      </c>
      <c r="U126" s="35" t="str">
        <f t="shared" si="48"/>
        <v>(</v>
      </c>
      <c r="V126" s="35" t="str">
        <f t="shared" si="49"/>
        <v>1</v>
      </c>
      <c r="W126" s="35" t="str">
        <f t="shared" si="50"/>
        <v>+</v>
      </c>
      <c r="X126" s="37">
        <f>IF($D126&lt;=2025,VstupniParametry_SKRYT!$D$9,"")</f>
        <v>1.7999999999999999E-2</v>
      </c>
      <c r="Y126" s="35" t="str">
        <f t="shared" si="51"/>
        <v>)</v>
      </c>
      <c r="Z126" s="38">
        <f>IF(AND(D126&lt;2025,2025&lt;=Zisk!$D$10),1,IF(D126=2025,0,""))</f>
        <v>1</v>
      </c>
      <c r="AA126" s="39" t="str">
        <f>IF(AND($D126&lt;=2025,Zisk!$D$10&gt;=2026),"x","")</f>
        <v/>
      </c>
      <c r="AB126" s="35" t="str">
        <f>IF(AND($D126&lt;=2026,Zisk!$D$10&gt;=2026),"(","")</f>
        <v/>
      </c>
      <c r="AC126" s="35" t="str">
        <f>IF(AND($D126&lt;=2026,Zisk!$D$10&gt;=2026),"1","")</f>
        <v/>
      </c>
      <c r="AD126" s="35" t="str">
        <f>IF(AND($D126&lt;=2026,Zisk!$D$10&gt;=2026),"+","")</f>
        <v/>
      </c>
      <c r="AE126" s="37" t="str">
        <f>IF(AND($D126&lt;=2026,Zisk!$D$10&gt;=2026),VstupniParametry_SKRYT!$D$10,"")</f>
        <v/>
      </c>
      <c r="AF126" s="35" t="str">
        <f>IF(AND($D126&lt;=2026,Zisk!$D$10&gt;=2026),")","")</f>
        <v/>
      </c>
      <c r="AG126" s="38" t="str">
        <f>IF(AND(D126&lt;2026,2026&lt;=Zisk!$D$10),1,IF(D126=2026,0,""))</f>
        <v/>
      </c>
      <c r="AH126" s="39" t="str">
        <f>IF(AND($D126&lt;=2026,Zisk!$D$10&gt;=2027),"x","")</f>
        <v/>
      </c>
      <c r="AI126" s="35" t="str">
        <f>IF(AND($D126&lt;=2027,Zisk!$D$10&gt;=2027),"(","")</f>
        <v/>
      </c>
      <c r="AJ126" s="35" t="str">
        <f>IF(AND($D126&lt;=2027,Zisk!$D$10&gt;=2027),"1","")</f>
        <v/>
      </c>
      <c r="AK126" s="35" t="str">
        <f>IF(AND($D126&lt;=2027,Zisk!$D$10&gt;=2027),"+","")</f>
        <v/>
      </c>
      <c r="AL126" s="37" t="str">
        <f>IF(AND($D126&lt;=2027,Zisk!$D$10&gt;=2027),VstupniParametry_SKRYT!$D$11,"")</f>
        <v/>
      </c>
      <c r="AM126" s="35" t="str">
        <f>IF(AND($D126&lt;=2027,Zisk!$D$10&gt;=2027),")","")</f>
        <v/>
      </c>
      <c r="AN126" s="38" t="str">
        <f>IF(AND(D126&lt;2027,2027&lt;=Zisk!$D$10),1,IF(D126=2027,0,""))</f>
        <v/>
      </c>
      <c r="AO126" s="39" t="str">
        <f>IF(AND($D126&lt;=2027,Zisk!$D$10&gt;=2028),"x","")</f>
        <v/>
      </c>
      <c r="AP126" s="35" t="str">
        <f>IF(AND($D126&lt;=2028,Zisk!$D$10&gt;=2028),"(","")</f>
        <v/>
      </c>
      <c r="AQ126" s="35" t="str">
        <f>IF(AND($D126&lt;=2028,Zisk!$D$10&gt;=2028),"1","")</f>
        <v/>
      </c>
      <c r="AR126" s="35" t="str">
        <f>IF(AND($D126&lt;=2028,Zisk!$D$10&gt;=2028),"+","")</f>
        <v/>
      </c>
      <c r="AS126" s="37" t="str">
        <f>IF(AND($D126&lt;=2028,Zisk!$D$10&gt;=2028),VstupniParametry_SKRYT!$D$12,"")</f>
        <v/>
      </c>
      <c r="AT126" s="35" t="str">
        <f>IF(AND($D126&lt;=2028,Zisk!$D$10&gt;=2028),")","")</f>
        <v/>
      </c>
      <c r="AU126" s="38" t="str">
        <f>IF(AND(D126&lt;2028,2028&lt;=Zisk!$D$10),1,IF(D126=2028,0,""))</f>
        <v/>
      </c>
      <c r="AV126" s="39" t="str">
        <f>IF(AND($D126&lt;=2028,Zisk!$D$10&gt;=2029),"x","")</f>
        <v/>
      </c>
      <c r="AW126" s="35" t="str">
        <f>IF(AND($D126&lt;=2029,Zisk!$D$10&gt;=2029),"(","")</f>
        <v/>
      </c>
      <c r="AX126" s="35" t="str">
        <f>IF(AND($D126&lt;=2029,Zisk!$D$10&gt;=2029),"1","")</f>
        <v/>
      </c>
      <c r="AY126" s="35" t="str">
        <f>IF(AND($D126&lt;=2029,Zisk!$D$10&gt;=2029),"+","")</f>
        <v/>
      </c>
      <c r="AZ126" s="37" t="str">
        <f>IF(AND($D126&lt;=2029,Zisk!$D$10&gt;=2029),VstupniParametry_SKRYT!$D$13,"")</f>
        <v/>
      </c>
      <c r="BA126" s="35" t="str">
        <f>IF(AND($D126&lt;=2029,Zisk!$D$10&gt;=2029),")","")</f>
        <v/>
      </c>
      <c r="BB126" s="38" t="str">
        <f>IF(AND(D126&lt;2029,2029&lt;=Zisk!$D$10),1,IF(D126=2029,0,""))</f>
        <v/>
      </c>
      <c r="BC126" s="39" t="str">
        <f>IF(AND($D126&lt;=2029,Zisk!$D$10&gt;=2030),"x","")</f>
        <v/>
      </c>
      <c r="BD126" s="35" t="str">
        <f>IF(AND($D126&lt;=2030,Zisk!$D$10&gt;=2030),"(","")</f>
        <v/>
      </c>
      <c r="BE126" s="35" t="str">
        <f>IF(AND($D126&lt;=2030,Zisk!$D$10&gt;=2030),"1","")</f>
        <v/>
      </c>
      <c r="BF126" s="35" t="str">
        <f>IF(AND($D126&lt;=2030,Zisk!$D$10&gt;=2030),"+","")</f>
        <v/>
      </c>
      <c r="BG126" s="37" t="str">
        <f>IF(AND($D126&lt;=2030,Zisk!$D$10&gt;=2030),VstupniParametry_SKRYT!$D$14,"")</f>
        <v/>
      </c>
      <c r="BH126" s="35" t="str">
        <f>IF(AND($D126&lt;=2030,Zisk!$D$10&gt;=2030),")","")</f>
        <v/>
      </c>
      <c r="BI126" s="38" t="str">
        <f>IF(AND(D126&lt;2030,2030&lt;=Zisk!$D$10),1,IF(D126=2030,0,""))</f>
        <v/>
      </c>
      <c r="BJ126" s="40" t="s">
        <v>32</v>
      </c>
      <c r="BK126" s="37">
        <f t="shared" si="64"/>
        <v>1</v>
      </c>
      <c r="BL126" s="35" t="str">
        <f t="shared" si="65"/>
        <v>x</v>
      </c>
      <c r="BM126" s="41">
        <f t="shared" si="66"/>
        <v>1</v>
      </c>
      <c r="BN126" s="37" t="str">
        <f t="shared" si="67"/>
        <v>x</v>
      </c>
      <c r="BO126" s="41">
        <f t="shared" si="52"/>
        <v>1.018</v>
      </c>
      <c r="BP126" s="41" t="str">
        <f t="shared" si="53"/>
        <v/>
      </c>
      <c r="BQ126" s="41" t="str">
        <f t="shared" si="54"/>
        <v/>
      </c>
      <c r="BR126" s="41" t="str">
        <f t="shared" si="55"/>
        <v/>
      </c>
      <c r="BS126" s="41" t="str">
        <f t="shared" si="56"/>
        <v/>
      </c>
      <c r="BT126" s="41" t="str">
        <f t="shared" si="57"/>
        <v/>
      </c>
      <c r="BU126" s="41" t="str">
        <f t="shared" si="58"/>
        <v/>
      </c>
      <c r="BV126" s="41" t="str">
        <f t="shared" si="59"/>
        <v/>
      </c>
      <c r="BW126" s="41" t="str">
        <f t="shared" si="60"/>
        <v/>
      </c>
      <c r="BX126" s="41" t="str">
        <f t="shared" si="61"/>
        <v/>
      </c>
      <c r="BY126" s="41" t="str">
        <f t="shared" si="62"/>
        <v/>
      </c>
      <c r="BZ126" s="40" t="s">
        <v>32</v>
      </c>
      <c r="CA126" s="41">
        <f t="shared" si="63"/>
        <v>1.018</v>
      </c>
      <c r="CB126" s="35"/>
      <c r="CC126" s="36">
        <f>IF(D126&gt;Zisk!$D$10,"",E126*CA126)</f>
        <v>0</v>
      </c>
    </row>
    <row r="127" spans="2:81" x14ac:dyDescent="0.2">
      <c r="B127" s="28" t="str">
        <f>Zisk!B138</f>
        <v/>
      </c>
      <c r="C127" s="28">
        <f>Zisk!C138</f>
        <v>0</v>
      </c>
      <c r="D127" s="28">
        <f>Zisk!E138</f>
        <v>0</v>
      </c>
      <c r="E127" s="29">
        <f>Zisk!D138</f>
        <v>0</v>
      </c>
      <c r="F127" s="29"/>
      <c r="G127" s="28" t="str">
        <f t="shared" si="38"/>
        <v>(</v>
      </c>
      <c r="H127" s="28" t="str">
        <f t="shared" si="39"/>
        <v>1</v>
      </c>
      <c r="I127" s="28" t="str">
        <f t="shared" si="40"/>
        <v>+</v>
      </c>
      <c r="J127" s="30">
        <f>IF($D127&lt;=2021,VstupniParametry_SKRYT!$D$5,"")</f>
        <v>0.02</v>
      </c>
      <c r="K127" s="28" t="str">
        <f t="shared" si="41"/>
        <v>)</v>
      </c>
      <c r="L127" s="31">
        <f>IF($D127&lt;=2021,COUNTIF(Vypocet_SKRYT!T124:AS124,"&gt;=1"),"")</f>
        <v>0</v>
      </c>
      <c r="M127" s="32" t="str">
        <f t="shared" si="42"/>
        <v>x</v>
      </c>
      <c r="N127" s="28" t="str">
        <f t="shared" si="43"/>
        <v>(</v>
      </c>
      <c r="O127" s="28" t="str">
        <f t="shared" si="44"/>
        <v>1</v>
      </c>
      <c r="P127" s="28" t="str">
        <f t="shared" si="45"/>
        <v>+</v>
      </c>
      <c r="Q127" s="30">
        <f>IF($D127&lt;=2024,VstupniParametry_SKRYT!$D$6,"")</f>
        <v>0.06</v>
      </c>
      <c r="R127" s="28" t="str">
        <f t="shared" si="46"/>
        <v>)</v>
      </c>
      <c r="S127" s="31">
        <f>IF($D127&lt;=2024,COUNTIFS(Vypocet_SKRYT!AT124:AV124,"&gt;=1"),"")</f>
        <v>0</v>
      </c>
      <c r="T127" s="32" t="str">
        <f t="shared" si="47"/>
        <v>x</v>
      </c>
      <c r="U127" s="28" t="str">
        <f t="shared" si="48"/>
        <v>(</v>
      </c>
      <c r="V127" s="28" t="str">
        <f t="shared" si="49"/>
        <v>1</v>
      </c>
      <c r="W127" s="28" t="str">
        <f t="shared" si="50"/>
        <v>+</v>
      </c>
      <c r="X127" s="30">
        <f>IF($D127&lt;=2025,VstupniParametry_SKRYT!$D$9,"")</f>
        <v>1.7999999999999999E-2</v>
      </c>
      <c r="Y127" s="28" t="str">
        <f t="shared" si="51"/>
        <v>)</v>
      </c>
      <c r="Z127" s="31">
        <f>IF(AND(D127&lt;2025,2025&lt;=Zisk!$D$10),1,IF(D127=2025,0,""))</f>
        <v>1</v>
      </c>
      <c r="AA127" s="32" t="str">
        <f>IF(AND($D127&lt;=2025,Zisk!$D$10&gt;=2026),"x","")</f>
        <v/>
      </c>
      <c r="AB127" s="28" t="str">
        <f>IF(AND($D127&lt;=2026,Zisk!$D$10&gt;=2026),"(","")</f>
        <v/>
      </c>
      <c r="AC127" s="28" t="str">
        <f>IF(AND($D127&lt;=2026,Zisk!$D$10&gt;=2026),"1","")</f>
        <v/>
      </c>
      <c r="AD127" s="28" t="str">
        <f>IF(AND($D127&lt;=2026,Zisk!$D$10&gt;=2026),"+","")</f>
        <v/>
      </c>
      <c r="AE127" s="30" t="str">
        <f>IF(AND($D127&lt;=2026,Zisk!$D$10&gt;=2026),VstupniParametry_SKRYT!$D$10,"")</f>
        <v/>
      </c>
      <c r="AF127" s="28" t="str">
        <f>IF(AND($D127&lt;=2026,Zisk!$D$10&gt;=2026),")","")</f>
        <v/>
      </c>
      <c r="AG127" s="31" t="str">
        <f>IF(AND(D127&lt;2026,2026&lt;=Zisk!$D$10),1,IF(D127=2026,0,""))</f>
        <v/>
      </c>
      <c r="AH127" s="32" t="str">
        <f>IF(AND($D127&lt;=2026,Zisk!$D$10&gt;=2027),"x","")</f>
        <v/>
      </c>
      <c r="AI127" s="28" t="str">
        <f>IF(AND($D127&lt;=2027,Zisk!$D$10&gt;=2027),"(","")</f>
        <v/>
      </c>
      <c r="AJ127" s="28" t="str">
        <f>IF(AND($D127&lt;=2027,Zisk!$D$10&gt;=2027),"1","")</f>
        <v/>
      </c>
      <c r="AK127" s="28" t="str">
        <f>IF(AND($D127&lt;=2027,Zisk!$D$10&gt;=2027),"+","")</f>
        <v/>
      </c>
      <c r="AL127" s="30" t="str">
        <f>IF(AND($D127&lt;=2027,Zisk!$D$10&gt;=2027),VstupniParametry_SKRYT!$D$11,"")</f>
        <v/>
      </c>
      <c r="AM127" s="28" t="str">
        <f>IF(AND($D127&lt;=2027,Zisk!$D$10&gt;=2027),")","")</f>
        <v/>
      </c>
      <c r="AN127" s="31" t="str">
        <f>IF(AND(D127&lt;2027,2027&lt;=Zisk!$D$10),1,IF(D127=2027,0,""))</f>
        <v/>
      </c>
      <c r="AO127" s="32" t="str">
        <f>IF(AND($D127&lt;=2027,Zisk!$D$10&gt;=2028),"x","")</f>
        <v/>
      </c>
      <c r="AP127" s="28" t="str">
        <f>IF(AND($D127&lt;=2028,Zisk!$D$10&gt;=2028),"(","")</f>
        <v/>
      </c>
      <c r="AQ127" s="28" t="str">
        <f>IF(AND($D127&lt;=2028,Zisk!$D$10&gt;=2028),"1","")</f>
        <v/>
      </c>
      <c r="AR127" s="28" t="str">
        <f>IF(AND($D127&lt;=2028,Zisk!$D$10&gt;=2028),"+","")</f>
        <v/>
      </c>
      <c r="AS127" s="30" t="str">
        <f>IF(AND($D127&lt;=2028,Zisk!$D$10&gt;=2028),VstupniParametry_SKRYT!$D$12,"")</f>
        <v/>
      </c>
      <c r="AT127" s="28" t="str">
        <f>IF(AND($D127&lt;=2028,Zisk!$D$10&gt;=2028),")","")</f>
        <v/>
      </c>
      <c r="AU127" s="31" t="str">
        <f>IF(AND(D127&lt;2028,2028&lt;=Zisk!$D$10),1,IF(D127=2028,0,""))</f>
        <v/>
      </c>
      <c r="AV127" s="32" t="str">
        <f>IF(AND($D127&lt;=2028,Zisk!$D$10&gt;=2029),"x","")</f>
        <v/>
      </c>
      <c r="AW127" s="28" t="str">
        <f>IF(AND($D127&lt;=2029,Zisk!$D$10&gt;=2029),"(","")</f>
        <v/>
      </c>
      <c r="AX127" s="28" t="str">
        <f>IF(AND($D127&lt;=2029,Zisk!$D$10&gt;=2029),"1","")</f>
        <v/>
      </c>
      <c r="AY127" s="28" t="str">
        <f>IF(AND($D127&lt;=2029,Zisk!$D$10&gt;=2029),"+","")</f>
        <v/>
      </c>
      <c r="AZ127" s="30" t="str">
        <f>IF(AND($D127&lt;=2029,Zisk!$D$10&gt;=2029),VstupniParametry_SKRYT!$D$13,"")</f>
        <v/>
      </c>
      <c r="BA127" s="28" t="str">
        <f>IF(AND($D127&lt;=2029,Zisk!$D$10&gt;=2029),")","")</f>
        <v/>
      </c>
      <c r="BB127" s="31" t="str">
        <f>IF(AND(D127&lt;2029,2029&lt;=Zisk!$D$10),1,IF(D127=2029,0,""))</f>
        <v/>
      </c>
      <c r="BC127" s="32" t="str">
        <f>IF(AND($D127&lt;=2029,Zisk!$D$10&gt;=2030),"x","")</f>
        <v/>
      </c>
      <c r="BD127" s="28" t="str">
        <f>IF(AND($D127&lt;=2030,Zisk!$D$10&gt;=2030),"(","")</f>
        <v/>
      </c>
      <c r="BE127" s="28" t="str">
        <f>IF(AND($D127&lt;=2030,Zisk!$D$10&gt;=2030),"1","")</f>
        <v/>
      </c>
      <c r="BF127" s="28" t="str">
        <f>IF(AND($D127&lt;=2030,Zisk!$D$10&gt;=2030),"+","")</f>
        <v/>
      </c>
      <c r="BG127" s="30" t="str">
        <f>IF(AND($D127&lt;=2030,Zisk!$D$10&gt;=2030),VstupniParametry_SKRYT!$D$14,"")</f>
        <v/>
      </c>
      <c r="BH127" s="28" t="str">
        <f>IF(AND($D127&lt;=2030,Zisk!$D$10&gt;=2030),")","")</f>
        <v/>
      </c>
      <c r="BI127" s="31" t="str">
        <f>IF(AND(D127&lt;2030,2030&lt;=Zisk!$D$10),1,IF(D127=2030,0,""))</f>
        <v/>
      </c>
      <c r="BJ127" s="33" t="s">
        <v>32</v>
      </c>
      <c r="BK127" s="30">
        <f t="shared" si="64"/>
        <v>1</v>
      </c>
      <c r="BL127" s="28" t="str">
        <f t="shared" si="65"/>
        <v>x</v>
      </c>
      <c r="BM127" s="34">
        <f t="shared" si="66"/>
        <v>1</v>
      </c>
      <c r="BN127" s="30" t="str">
        <f t="shared" si="67"/>
        <v>x</v>
      </c>
      <c r="BO127" s="34">
        <f t="shared" si="52"/>
        <v>1.018</v>
      </c>
      <c r="BP127" s="34" t="str">
        <f t="shared" si="53"/>
        <v/>
      </c>
      <c r="BQ127" s="34" t="str">
        <f t="shared" si="54"/>
        <v/>
      </c>
      <c r="BR127" s="34" t="str">
        <f t="shared" si="55"/>
        <v/>
      </c>
      <c r="BS127" s="34" t="str">
        <f t="shared" si="56"/>
        <v/>
      </c>
      <c r="BT127" s="34" t="str">
        <f t="shared" si="57"/>
        <v/>
      </c>
      <c r="BU127" s="34" t="str">
        <f t="shared" si="58"/>
        <v/>
      </c>
      <c r="BV127" s="34" t="str">
        <f t="shared" si="59"/>
        <v/>
      </c>
      <c r="BW127" s="34" t="str">
        <f t="shared" si="60"/>
        <v/>
      </c>
      <c r="BX127" s="34" t="str">
        <f t="shared" si="61"/>
        <v/>
      </c>
      <c r="BY127" s="34" t="str">
        <f t="shared" si="62"/>
        <v/>
      </c>
      <c r="BZ127" s="33" t="s">
        <v>32</v>
      </c>
      <c r="CA127" s="34">
        <f t="shared" si="63"/>
        <v>1.018</v>
      </c>
      <c r="CB127" s="28"/>
      <c r="CC127" s="29">
        <f>IF(D127&gt;Zisk!$D$10,"",E127*CA127)</f>
        <v>0</v>
      </c>
    </row>
    <row r="128" spans="2:81" x14ac:dyDescent="0.2">
      <c r="B128" s="35" t="str">
        <f>Zisk!B139</f>
        <v/>
      </c>
      <c r="C128" s="35">
        <f>Zisk!C139</f>
        <v>0</v>
      </c>
      <c r="D128" s="35">
        <f>Zisk!E139</f>
        <v>0</v>
      </c>
      <c r="E128" s="36">
        <f>Zisk!D139</f>
        <v>0</v>
      </c>
      <c r="F128" s="36"/>
      <c r="G128" s="35" t="str">
        <f t="shared" si="38"/>
        <v>(</v>
      </c>
      <c r="H128" s="35" t="str">
        <f t="shared" si="39"/>
        <v>1</v>
      </c>
      <c r="I128" s="35" t="str">
        <f t="shared" si="40"/>
        <v>+</v>
      </c>
      <c r="J128" s="37">
        <f>IF($D128&lt;=2021,VstupniParametry_SKRYT!$D$5,"")</f>
        <v>0.02</v>
      </c>
      <c r="K128" s="35" t="str">
        <f t="shared" si="41"/>
        <v>)</v>
      </c>
      <c r="L128" s="38">
        <f>IF($D128&lt;=2021,COUNTIF(Vypocet_SKRYT!T125:AS125,"&gt;=1"),"")</f>
        <v>0</v>
      </c>
      <c r="M128" s="39" t="str">
        <f t="shared" si="42"/>
        <v>x</v>
      </c>
      <c r="N128" s="35" t="str">
        <f t="shared" si="43"/>
        <v>(</v>
      </c>
      <c r="O128" s="35" t="str">
        <f t="shared" si="44"/>
        <v>1</v>
      </c>
      <c r="P128" s="35" t="str">
        <f t="shared" si="45"/>
        <v>+</v>
      </c>
      <c r="Q128" s="37">
        <f>IF($D128&lt;=2024,VstupniParametry_SKRYT!$D$6,"")</f>
        <v>0.06</v>
      </c>
      <c r="R128" s="35" t="str">
        <f t="shared" si="46"/>
        <v>)</v>
      </c>
      <c r="S128" s="38">
        <f>IF($D128&lt;=2024,COUNTIFS(Vypocet_SKRYT!AT125:AV125,"&gt;=1"),"")</f>
        <v>0</v>
      </c>
      <c r="T128" s="39" t="str">
        <f t="shared" si="47"/>
        <v>x</v>
      </c>
      <c r="U128" s="35" t="str">
        <f t="shared" si="48"/>
        <v>(</v>
      </c>
      <c r="V128" s="35" t="str">
        <f t="shared" si="49"/>
        <v>1</v>
      </c>
      <c r="W128" s="35" t="str">
        <f t="shared" si="50"/>
        <v>+</v>
      </c>
      <c r="X128" s="37">
        <f>IF($D128&lt;=2025,VstupniParametry_SKRYT!$D$9,"")</f>
        <v>1.7999999999999999E-2</v>
      </c>
      <c r="Y128" s="35" t="str">
        <f t="shared" si="51"/>
        <v>)</v>
      </c>
      <c r="Z128" s="38">
        <f>IF(AND(D128&lt;2025,2025&lt;=Zisk!$D$10),1,IF(D128=2025,0,""))</f>
        <v>1</v>
      </c>
      <c r="AA128" s="39" t="str">
        <f>IF(AND($D128&lt;=2025,Zisk!$D$10&gt;=2026),"x","")</f>
        <v/>
      </c>
      <c r="AB128" s="35" t="str">
        <f>IF(AND($D128&lt;=2026,Zisk!$D$10&gt;=2026),"(","")</f>
        <v/>
      </c>
      <c r="AC128" s="35" t="str">
        <f>IF(AND($D128&lt;=2026,Zisk!$D$10&gt;=2026),"1","")</f>
        <v/>
      </c>
      <c r="AD128" s="35" t="str">
        <f>IF(AND($D128&lt;=2026,Zisk!$D$10&gt;=2026),"+","")</f>
        <v/>
      </c>
      <c r="AE128" s="37" t="str">
        <f>IF(AND($D128&lt;=2026,Zisk!$D$10&gt;=2026),VstupniParametry_SKRYT!$D$10,"")</f>
        <v/>
      </c>
      <c r="AF128" s="35" t="str">
        <f>IF(AND($D128&lt;=2026,Zisk!$D$10&gt;=2026),")","")</f>
        <v/>
      </c>
      <c r="AG128" s="38" t="str">
        <f>IF(AND(D128&lt;2026,2026&lt;=Zisk!$D$10),1,IF(D128=2026,0,""))</f>
        <v/>
      </c>
      <c r="AH128" s="39" t="str">
        <f>IF(AND($D128&lt;=2026,Zisk!$D$10&gt;=2027),"x","")</f>
        <v/>
      </c>
      <c r="AI128" s="35" t="str">
        <f>IF(AND($D128&lt;=2027,Zisk!$D$10&gt;=2027),"(","")</f>
        <v/>
      </c>
      <c r="AJ128" s="35" t="str">
        <f>IF(AND($D128&lt;=2027,Zisk!$D$10&gt;=2027),"1","")</f>
        <v/>
      </c>
      <c r="AK128" s="35" t="str">
        <f>IF(AND($D128&lt;=2027,Zisk!$D$10&gt;=2027),"+","")</f>
        <v/>
      </c>
      <c r="AL128" s="37" t="str">
        <f>IF(AND($D128&lt;=2027,Zisk!$D$10&gt;=2027),VstupniParametry_SKRYT!$D$11,"")</f>
        <v/>
      </c>
      <c r="AM128" s="35" t="str">
        <f>IF(AND($D128&lt;=2027,Zisk!$D$10&gt;=2027),")","")</f>
        <v/>
      </c>
      <c r="AN128" s="38" t="str">
        <f>IF(AND(D128&lt;2027,2027&lt;=Zisk!$D$10),1,IF(D128=2027,0,""))</f>
        <v/>
      </c>
      <c r="AO128" s="39" t="str">
        <f>IF(AND($D128&lt;=2027,Zisk!$D$10&gt;=2028),"x","")</f>
        <v/>
      </c>
      <c r="AP128" s="35" t="str">
        <f>IF(AND($D128&lt;=2028,Zisk!$D$10&gt;=2028),"(","")</f>
        <v/>
      </c>
      <c r="AQ128" s="35" t="str">
        <f>IF(AND($D128&lt;=2028,Zisk!$D$10&gt;=2028),"1","")</f>
        <v/>
      </c>
      <c r="AR128" s="35" t="str">
        <f>IF(AND($D128&lt;=2028,Zisk!$D$10&gt;=2028),"+","")</f>
        <v/>
      </c>
      <c r="AS128" s="37" t="str">
        <f>IF(AND($D128&lt;=2028,Zisk!$D$10&gt;=2028),VstupniParametry_SKRYT!$D$12,"")</f>
        <v/>
      </c>
      <c r="AT128" s="35" t="str">
        <f>IF(AND($D128&lt;=2028,Zisk!$D$10&gt;=2028),")","")</f>
        <v/>
      </c>
      <c r="AU128" s="38" t="str">
        <f>IF(AND(D128&lt;2028,2028&lt;=Zisk!$D$10),1,IF(D128=2028,0,""))</f>
        <v/>
      </c>
      <c r="AV128" s="39" t="str">
        <f>IF(AND($D128&lt;=2028,Zisk!$D$10&gt;=2029),"x","")</f>
        <v/>
      </c>
      <c r="AW128" s="35" t="str">
        <f>IF(AND($D128&lt;=2029,Zisk!$D$10&gt;=2029),"(","")</f>
        <v/>
      </c>
      <c r="AX128" s="35" t="str">
        <f>IF(AND($D128&lt;=2029,Zisk!$D$10&gt;=2029),"1","")</f>
        <v/>
      </c>
      <c r="AY128" s="35" t="str">
        <f>IF(AND($D128&lt;=2029,Zisk!$D$10&gt;=2029),"+","")</f>
        <v/>
      </c>
      <c r="AZ128" s="37" t="str">
        <f>IF(AND($D128&lt;=2029,Zisk!$D$10&gt;=2029),VstupniParametry_SKRYT!$D$13,"")</f>
        <v/>
      </c>
      <c r="BA128" s="35" t="str">
        <f>IF(AND($D128&lt;=2029,Zisk!$D$10&gt;=2029),")","")</f>
        <v/>
      </c>
      <c r="BB128" s="38" t="str">
        <f>IF(AND(D128&lt;2029,2029&lt;=Zisk!$D$10),1,IF(D128=2029,0,""))</f>
        <v/>
      </c>
      <c r="BC128" s="39" t="str">
        <f>IF(AND($D128&lt;=2029,Zisk!$D$10&gt;=2030),"x","")</f>
        <v/>
      </c>
      <c r="BD128" s="35" t="str">
        <f>IF(AND($D128&lt;=2030,Zisk!$D$10&gt;=2030),"(","")</f>
        <v/>
      </c>
      <c r="BE128" s="35" t="str">
        <f>IF(AND($D128&lt;=2030,Zisk!$D$10&gt;=2030),"1","")</f>
        <v/>
      </c>
      <c r="BF128" s="35" t="str">
        <f>IF(AND($D128&lt;=2030,Zisk!$D$10&gt;=2030),"+","")</f>
        <v/>
      </c>
      <c r="BG128" s="37" t="str">
        <f>IF(AND($D128&lt;=2030,Zisk!$D$10&gt;=2030),VstupniParametry_SKRYT!$D$14,"")</f>
        <v/>
      </c>
      <c r="BH128" s="35" t="str">
        <f>IF(AND($D128&lt;=2030,Zisk!$D$10&gt;=2030),")","")</f>
        <v/>
      </c>
      <c r="BI128" s="38" t="str">
        <f>IF(AND(D128&lt;2030,2030&lt;=Zisk!$D$10),1,IF(D128=2030,0,""))</f>
        <v/>
      </c>
      <c r="BJ128" s="40" t="s">
        <v>32</v>
      </c>
      <c r="BK128" s="37">
        <f t="shared" si="64"/>
        <v>1</v>
      </c>
      <c r="BL128" s="35" t="str">
        <f t="shared" si="65"/>
        <v>x</v>
      </c>
      <c r="BM128" s="41">
        <f t="shared" si="66"/>
        <v>1</v>
      </c>
      <c r="BN128" s="37" t="str">
        <f t="shared" si="67"/>
        <v>x</v>
      </c>
      <c r="BO128" s="41">
        <f t="shared" si="52"/>
        <v>1.018</v>
      </c>
      <c r="BP128" s="41" t="str">
        <f t="shared" si="53"/>
        <v/>
      </c>
      <c r="BQ128" s="41" t="str">
        <f t="shared" si="54"/>
        <v/>
      </c>
      <c r="BR128" s="41" t="str">
        <f t="shared" si="55"/>
        <v/>
      </c>
      <c r="BS128" s="41" t="str">
        <f t="shared" si="56"/>
        <v/>
      </c>
      <c r="BT128" s="41" t="str">
        <f t="shared" si="57"/>
        <v/>
      </c>
      <c r="BU128" s="41" t="str">
        <f t="shared" si="58"/>
        <v/>
      </c>
      <c r="BV128" s="41" t="str">
        <f t="shared" si="59"/>
        <v/>
      </c>
      <c r="BW128" s="41" t="str">
        <f t="shared" si="60"/>
        <v/>
      </c>
      <c r="BX128" s="41" t="str">
        <f t="shared" si="61"/>
        <v/>
      </c>
      <c r="BY128" s="41" t="str">
        <f t="shared" si="62"/>
        <v/>
      </c>
      <c r="BZ128" s="40" t="s">
        <v>32</v>
      </c>
      <c r="CA128" s="41">
        <f t="shared" si="63"/>
        <v>1.018</v>
      </c>
      <c r="CB128" s="35"/>
      <c r="CC128" s="36">
        <f>IF(D128&gt;Zisk!$D$10,"",E128*CA128)</f>
        <v>0</v>
      </c>
    </row>
    <row r="129" spans="2:81" x14ac:dyDescent="0.2">
      <c r="B129" s="28" t="str">
        <f>Zisk!B140</f>
        <v/>
      </c>
      <c r="C129" s="28">
        <f>Zisk!C140</f>
        <v>0</v>
      </c>
      <c r="D129" s="28">
        <f>Zisk!E140</f>
        <v>0</v>
      </c>
      <c r="E129" s="29">
        <f>Zisk!D140</f>
        <v>0</v>
      </c>
      <c r="F129" s="29"/>
      <c r="G129" s="28" t="str">
        <f t="shared" si="38"/>
        <v>(</v>
      </c>
      <c r="H129" s="28" t="str">
        <f t="shared" si="39"/>
        <v>1</v>
      </c>
      <c r="I129" s="28" t="str">
        <f t="shared" si="40"/>
        <v>+</v>
      </c>
      <c r="J129" s="30">
        <f>IF($D129&lt;=2021,VstupniParametry_SKRYT!$D$5,"")</f>
        <v>0.02</v>
      </c>
      <c r="K129" s="28" t="str">
        <f t="shared" si="41"/>
        <v>)</v>
      </c>
      <c r="L129" s="31">
        <f>IF($D129&lt;=2021,COUNTIF(Vypocet_SKRYT!T126:AS126,"&gt;=1"),"")</f>
        <v>0</v>
      </c>
      <c r="M129" s="32" t="str">
        <f t="shared" si="42"/>
        <v>x</v>
      </c>
      <c r="N129" s="28" t="str">
        <f t="shared" si="43"/>
        <v>(</v>
      </c>
      <c r="O129" s="28" t="str">
        <f t="shared" si="44"/>
        <v>1</v>
      </c>
      <c r="P129" s="28" t="str">
        <f t="shared" si="45"/>
        <v>+</v>
      </c>
      <c r="Q129" s="30">
        <f>IF($D129&lt;=2024,VstupniParametry_SKRYT!$D$6,"")</f>
        <v>0.06</v>
      </c>
      <c r="R129" s="28" t="str">
        <f t="shared" si="46"/>
        <v>)</v>
      </c>
      <c r="S129" s="31">
        <f>IF($D129&lt;=2024,COUNTIFS(Vypocet_SKRYT!AT126:AV126,"&gt;=1"),"")</f>
        <v>0</v>
      </c>
      <c r="T129" s="32" t="str">
        <f t="shared" si="47"/>
        <v>x</v>
      </c>
      <c r="U129" s="28" t="str">
        <f t="shared" si="48"/>
        <v>(</v>
      </c>
      <c r="V129" s="28" t="str">
        <f t="shared" si="49"/>
        <v>1</v>
      </c>
      <c r="W129" s="28" t="str">
        <f t="shared" si="50"/>
        <v>+</v>
      </c>
      <c r="X129" s="30">
        <f>IF($D129&lt;=2025,VstupniParametry_SKRYT!$D$9,"")</f>
        <v>1.7999999999999999E-2</v>
      </c>
      <c r="Y129" s="28" t="str">
        <f t="shared" si="51"/>
        <v>)</v>
      </c>
      <c r="Z129" s="31">
        <f>IF(AND(D129&lt;2025,2025&lt;=Zisk!$D$10),1,IF(D129=2025,0,""))</f>
        <v>1</v>
      </c>
      <c r="AA129" s="32" t="str">
        <f>IF(AND($D129&lt;=2025,Zisk!$D$10&gt;=2026),"x","")</f>
        <v/>
      </c>
      <c r="AB129" s="28" t="str">
        <f>IF(AND($D129&lt;=2026,Zisk!$D$10&gt;=2026),"(","")</f>
        <v/>
      </c>
      <c r="AC129" s="28" t="str">
        <f>IF(AND($D129&lt;=2026,Zisk!$D$10&gt;=2026),"1","")</f>
        <v/>
      </c>
      <c r="AD129" s="28" t="str">
        <f>IF(AND($D129&lt;=2026,Zisk!$D$10&gt;=2026),"+","")</f>
        <v/>
      </c>
      <c r="AE129" s="30" t="str">
        <f>IF(AND($D129&lt;=2026,Zisk!$D$10&gt;=2026),VstupniParametry_SKRYT!$D$10,"")</f>
        <v/>
      </c>
      <c r="AF129" s="28" t="str">
        <f>IF(AND($D129&lt;=2026,Zisk!$D$10&gt;=2026),")","")</f>
        <v/>
      </c>
      <c r="AG129" s="31" t="str">
        <f>IF(AND(D129&lt;2026,2026&lt;=Zisk!$D$10),1,IF(D129=2026,0,""))</f>
        <v/>
      </c>
      <c r="AH129" s="32" t="str">
        <f>IF(AND($D129&lt;=2026,Zisk!$D$10&gt;=2027),"x","")</f>
        <v/>
      </c>
      <c r="AI129" s="28" t="str">
        <f>IF(AND($D129&lt;=2027,Zisk!$D$10&gt;=2027),"(","")</f>
        <v/>
      </c>
      <c r="AJ129" s="28" t="str">
        <f>IF(AND($D129&lt;=2027,Zisk!$D$10&gt;=2027),"1","")</f>
        <v/>
      </c>
      <c r="AK129" s="28" t="str">
        <f>IF(AND($D129&lt;=2027,Zisk!$D$10&gt;=2027),"+","")</f>
        <v/>
      </c>
      <c r="AL129" s="30" t="str">
        <f>IF(AND($D129&lt;=2027,Zisk!$D$10&gt;=2027),VstupniParametry_SKRYT!$D$11,"")</f>
        <v/>
      </c>
      <c r="AM129" s="28" t="str">
        <f>IF(AND($D129&lt;=2027,Zisk!$D$10&gt;=2027),")","")</f>
        <v/>
      </c>
      <c r="AN129" s="31" t="str">
        <f>IF(AND(D129&lt;2027,2027&lt;=Zisk!$D$10),1,IF(D129=2027,0,""))</f>
        <v/>
      </c>
      <c r="AO129" s="32" t="str">
        <f>IF(AND($D129&lt;=2027,Zisk!$D$10&gt;=2028),"x","")</f>
        <v/>
      </c>
      <c r="AP129" s="28" t="str">
        <f>IF(AND($D129&lt;=2028,Zisk!$D$10&gt;=2028),"(","")</f>
        <v/>
      </c>
      <c r="AQ129" s="28" t="str">
        <f>IF(AND($D129&lt;=2028,Zisk!$D$10&gt;=2028),"1","")</f>
        <v/>
      </c>
      <c r="AR129" s="28" t="str">
        <f>IF(AND($D129&lt;=2028,Zisk!$D$10&gt;=2028),"+","")</f>
        <v/>
      </c>
      <c r="AS129" s="30" t="str">
        <f>IF(AND($D129&lt;=2028,Zisk!$D$10&gt;=2028),VstupniParametry_SKRYT!$D$12,"")</f>
        <v/>
      </c>
      <c r="AT129" s="28" t="str">
        <f>IF(AND($D129&lt;=2028,Zisk!$D$10&gt;=2028),")","")</f>
        <v/>
      </c>
      <c r="AU129" s="31" t="str">
        <f>IF(AND(D129&lt;2028,2028&lt;=Zisk!$D$10),1,IF(D129=2028,0,""))</f>
        <v/>
      </c>
      <c r="AV129" s="32" t="str">
        <f>IF(AND($D129&lt;=2028,Zisk!$D$10&gt;=2029),"x","")</f>
        <v/>
      </c>
      <c r="AW129" s="28" t="str">
        <f>IF(AND($D129&lt;=2029,Zisk!$D$10&gt;=2029),"(","")</f>
        <v/>
      </c>
      <c r="AX129" s="28" t="str">
        <f>IF(AND($D129&lt;=2029,Zisk!$D$10&gt;=2029),"1","")</f>
        <v/>
      </c>
      <c r="AY129" s="28" t="str">
        <f>IF(AND($D129&lt;=2029,Zisk!$D$10&gt;=2029),"+","")</f>
        <v/>
      </c>
      <c r="AZ129" s="30" t="str">
        <f>IF(AND($D129&lt;=2029,Zisk!$D$10&gt;=2029),VstupniParametry_SKRYT!$D$13,"")</f>
        <v/>
      </c>
      <c r="BA129" s="28" t="str">
        <f>IF(AND($D129&lt;=2029,Zisk!$D$10&gt;=2029),")","")</f>
        <v/>
      </c>
      <c r="BB129" s="31" t="str">
        <f>IF(AND(D129&lt;2029,2029&lt;=Zisk!$D$10),1,IF(D129=2029,0,""))</f>
        <v/>
      </c>
      <c r="BC129" s="32" t="str">
        <f>IF(AND($D129&lt;=2029,Zisk!$D$10&gt;=2030),"x","")</f>
        <v/>
      </c>
      <c r="BD129" s="28" t="str">
        <f>IF(AND($D129&lt;=2030,Zisk!$D$10&gt;=2030),"(","")</f>
        <v/>
      </c>
      <c r="BE129" s="28" t="str">
        <f>IF(AND($D129&lt;=2030,Zisk!$D$10&gt;=2030),"1","")</f>
        <v/>
      </c>
      <c r="BF129" s="28" t="str">
        <f>IF(AND($D129&lt;=2030,Zisk!$D$10&gt;=2030),"+","")</f>
        <v/>
      </c>
      <c r="BG129" s="30" t="str">
        <f>IF(AND($D129&lt;=2030,Zisk!$D$10&gt;=2030),VstupniParametry_SKRYT!$D$14,"")</f>
        <v/>
      </c>
      <c r="BH129" s="28" t="str">
        <f>IF(AND($D129&lt;=2030,Zisk!$D$10&gt;=2030),")","")</f>
        <v/>
      </c>
      <c r="BI129" s="31" t="str">
        <f>IF(AND(D129&lt;2030,2030&lt;=Zisk!$D$10),1,IF(D129=2030,0,""))</f>
        <v/>
      </c>
      <c r="BJ129" s="33" t="s">
        <v>32</v>
      </c>
      <c r="BK129" s="30">
        <f t="shared" si="64"/>
        <v>1</v>
      </c>
      <c r="BL129" s="28" t="str">
        <f t="shared" si="65"/>
        <v>x</v>
      </c>
      <c r="BM129" s="34">
        <f t="shared" si="66"/>
        <v>1</v>
      </c>
      <c r="BN129" s="30" t="str">
        <f t="shared" si="67"/>
        <v>x</v>
      </c>
      <c r="BO129" s="34">
        <f t="shared" si="52"/>
        <v>1.018</v>
      </c>
      <c r="BP129" s="34" t="str">
        <f t="shared" si="53"/>
        <v/>
      </c>
      <c r="BQ129" s="34" t="str">
        <f t="shared" si="54"/>
        <v/>
      </c>
      <c r="BR129" s="34" t="str">
        <f t="shared" si="55"/>
        <v/>
      </c>
      <c r="BS129" s="34" t="str">
        <f t="shared" si="56"/>
        <v/>
      </c>
      <c r="BT129" s="34" t="str">
        <f t="shared" si="57"/>
        <v/>
      </c>
      <c r="BU129" s="34" t="str">
        <f t="shared" si="58"/>
        <v/>
      </c>
      <c r="BV129" s="34" t="str">
        <f t="shared" si="59"/>
        <v/>
      </c>
      <c r="BW129" s="34" t="str">
        <f t="shared" si="60"/>
        <v/>
      </c>
      <c r="BX129" s="34" t="str">
        <f t="shared" si="61"/>
        <v/>
      </c>
      <c r="BY129" s="34" t="str">
        <f t="shared" si="62"/>
        <v/>
      </c>
      <c r="BZ129" s="33" t="s">
        <v>32</v>
      </c>
      <c r="CA129" s="34">
        <f t="shared" si="63"/>
        <v>1.018</v>
      </c>
      <c r="CB129" s="28"/>
      <c r="CC129" s="29">
        <f>IF(D129&gt;Zisk!$D$10,"",E129*CA129)</f>
        <v>0</v>
      </c>
    </row>
    <row r="130" spans="2:81" x14ac:dyDescent="0.2">
      <c r="B130" s="35" t="str">
        <f>Zisk!B141</f>
        <v/>
      </c>
      <c r="C130" s="35">
        <f>Zisk!C141</f>
        <v>0</v>
      </c>
      <c r="D130" s="35">
        <f>Zisk!E141</f>
        <v>0</v>
      </c>
      <c r="E130" s="36">
        <f>Zisk!D141</f>
        <v>0</v>
      </c>
      <c r="F130" s="36"/>
      <c r="G130" s="35" t="str">
        <f t="shared" si="38"/>
        <v>(</v>
      </c>
      <c r="H130" s="35" t="str">
        <f t="shared" si="39"/>
        <v>1</v>
      </c>
      <c r="I130" s="35" t="str">
        <f t="shared" si="40"/>
        <v>+</v>
      </c>
      <c r="J130" s="37">
        <f>IF($D130&lt;=2021,VstupniParametry_SKRYT!$D$5,"")</f>
        <v>0.02</v>
      </c>
      <c r="K130" s="35" t="str">
        <f t="shared" si="41"/>
        <v>)</v>
      </c>
      <c r="L130" s="38">
        <f>IF($D130&lt;=2021,COUNTIF(Vypocet_SKRYT!T127:AS127,"&gt;=1"),"")</f>
        <v>0</v>
      </c>
      <c r="M130" s="39" t="str">
        <f t="shared" si="42"/>
        <v>x</v>
      </c>
      <c r="N130" s="35" t="str">
        <f t="shared" si="43"/>
        <v>(</v>
      </c>
      <c r="O130" s="35" t="str">
        <f t="shared" si="44"/>
        <v>1</v>
      </c>
      <c r="P130" s="35" t="str">
        <f t="shared" si="45"/>
        <v>+</v>
      </c>
      <c r="Q130" s="37">
        <f>IF($D130&lt;=2024,VstupniParametry_SKRYT!$D$6,"")</f>
        <v>0.06</v>
      </c>
      <c r="R130" s="35" t="str">
        <f t="shared" si="46"/>
        <v>)</v>
      </c>
      <c r="S130" s="38">
        <f>IF($D130&lt;=2024,COUNTIFS(Vypocet_SKRYT!AT127:AV127,"&gt;=1"),"")</f>
        <v>0</v>
      </c>
      <c r="T130" s="39" t="str">
        <f t="shared" si="47"/>
        <v>x</v>
      </c>
      <c r="U130" s="35" t="str">
        <f t="shared" si="48"/>
        <v>(</v>
      </c>
      <c r="V130" s="35" t="str">
        <f t="shared" si="49"/>
        <v>1</v>
      </c>
      <c r="W130" s="35" t="str">
        <f t="shared" si="50"/>
        <v>+</v>
      </c>
      <c r="X130" s="37">
        <f>IF($D130&lt;=2025,VstupniParametry_SKRYT!$D$9,"")</f>
        <v>1.7999999999999999E-2</v>
      </c>
      <c r="Y130" s="35" t="str">
        <f t="shared" si="51"/>
        <v>)</v>
      </c>
      <c r="Z130" s="38">
        <f>IF(AND(D130&lt;2025,2025&lt;=Zisk!$D$10),1,IF(D130=2025,0,""))</f>
        <v>1</v>
      </c>
      <c r="AA130" s="39" t="str">
        <f>IF(AND($D130&lt;=2025,Zisk!$D$10&gt;=2026),"x","")</f>
        <v/>
      </c>
      <c r="AB130" s="35" t="str">
        <f>IF(AND($D130&lt;=2026,Zisk!$D$10&gt;=2026),"(","")</f>
        <v/>
      </c>
      <c r="AC130" s="35" t="str">
        <f>IF(AND($D130&lt;=2026,Zisk!$D$10&gt;=2026),"1","")</f>
        <v/>
      </c>
      <c r="AD130" s="35" t="str">
        <f>IF(AND($D130&lt;=2026,Zisk!$D$10&gt;=2026),"+","")</f>
        <v/>
      </c>
      <c r="AE130" s="37" t="str">
        <f>IF(AND($D130&lt;=2026,Zisk!$D$10&gt;=2026),VstupniParametry_SKRYT!$D$10,"")</f>
        <v/>
      </c>
      <c r="AF130" s="35" t="str">
        <f>IF(AND($D130&lt;=2026,Zisk!$D$10&gt;=2026),")","")</f>
        <v/>
      </c>
      <c r="AG130" s="38" t="str">
        <f>IF(AND(D130&lt;2026,2026&lt;=Zisk!$D$10),1,IF(D130=2026,0,""))</f>
        <v/>
      </c>
      <c r="AH130" s="39" t="str">
        <f>IF(AND($D130&lt;=2026,Zisk!$D$10&gt;=2027),"x","")</f>
        <v/>
      </c>
      <c r="AI130" s="35" t="str">
        <f>IF(AND($D130&lt;=2027,Zisk!$D$10&gt;=2027),"(","")</f>
        <v/>
      </c>
      <c r="AJ130" s="35" t="str">
        <f>IF(AND($D130&lt;=2027,Zisk!$D$10&gt;=2027),"1","")</f>
        <v/>
      </c>
      <c r="AK130" s="35" t="str">
        <f>IF(AND($D130&lt;=2027,Zisk!$D$10&gt;=2027),"+","")</f>
        <v/>
      </c>
      <c r="AL130" s="37" t="str">
        <f>IF(AND($D130&lt;=2027,Zisk!$D$10&gt;=2027),VstupniParametry_SKRYT!$D$11,"")</f>
        <v/>
      </c>
      <c r="AM130" s="35" t="str">
        <f>IF(AND($D130&lt;=2027,Zisk!$D$10&gt;=2027),")","")</f>
        <v/>
      </c>
      <c r="AN130" s="38" t="str">
        <f>IF(AND(D130&lt;2027,2027&lt;=Zisk!$D$10),1,IF(D130=2027,0,""))</f>
        <v/>
      </c>
      <c r="AO130" s="39" t="str">
        <f>IF(AND($D130&lt;=2027,Zisk!$D$10&gt;=2028),"x","")</f>
        <v/>
      </c>
      <c r="AP130" s="35" t="str">
        <f>IF(AND($D130&lt;=2028,Zisk!$D$10&gt;=2028),"(","")</f>
        <v/>
      </c>
      <c r="AQ130" s="35" t="str">
        <f>IF(AND($D130&lt;=2028,Zisk!$D$10&gt;=2028),"1","")</f>
        <v/>
      </c>
      <c r="AR130" s="35" t="str">
        <f>IF(AND($D130&lt;=2028,Zisk!$D$10&gt;=2028),"+","")</f>
        <v/>
      </c>
      <c r="AS130" s="37" t="str">
        <f>IF(AND($D130&lt;=2028,Zisk!$D$10&gt;=2028),VstupniParametry_SKRYT!$D$12,"")</f>
        <v/>
      </c>
      <c r="AT130" s="35" t="str">
        <f>IF(AND($D130&lt;=2028,Zisk!$D$10&gt;=2028),")","")</f>
        <v/>
      </c>
      <c r="AU130" s="38" t="str">
        <f>IF(AND(D130&lt;2028,2028&lt;=Zisk!$D$10),1,IF(D130=2028,0,""))</f>
        <v/>
      </c>
      <c r="AV130" s="39" t="str">
        <f>IF(AND($D130&lt;=2028,Zisk!$D$10&gt;=2029),"x","")</f>
        <v/>
      </c>
      <c r="AW130" s="35" t="str">
        <f>IF(AND($D130&lt;=2029,Zisk!$D$10&gt;=2029),"(","")</f>
        <v/>
      </c>
      <c r="AX130" s="35" t="str">
        <f>IF(AND($D130&lt;=2029,Zisk!$D$10&gt;=2029),"1","")</f>
        <v/>
      </c>
      <c r="AY130" s="35" t="str">
        <f>IF(AND($D130&lt;=2029,Zisk!$D$10&gt;=2029),"+","")</f>
        <v/>
      </c>
      <c r="AZ130" s="37" t="str">
        <f>IF(AND($D130&lt;=2029,Zisk!$D$10&gt;=2029),VstupniParametry_SKRYT!$D$13,"")</f>
        <v/>
      </c>
      <c r="BA130" s="35" t="str">
        <f>IF(AND($D130&lt;=2029,Zisk!$D$10&gt;=2029),")","")</f>
        <v/>
      </c>
      <c r="BB130" s="38" t="str">
        <f>IF(AND(D130&lt;2029,2029&lt;=Zisk!$D$10),1,IF(D130=2029,0,""))</f>
        <v/>
      </c>
      <c r="BC130" s="39" t="str">
        <f>IF(AND($D130&lt;=2029,Zisk!$D$10&gt;=2030),"x","")</f>
        <v/>
      </c>
      <c r="BD130" s="35" t="str">
        <f>IF(AND($D130&lt;=2030,Zisk!$D$10&gt;=2030),"(","")</f>
        <v/>
      </c>
      <c r="BE130" s="35" t="str">
        <f>IF(AND($D130&lt;=2030,Zisk!$D$10&gt;=2030),"1","")</f>
        <v/>
      </c>
      <c r="BF130" s="35" t="str">
        <f>IF(AND($D130&lt;=2030,Zisk!$D$10&gt;=2030),"+","")</f>
        <v/>
      </c>
      <c r="BG130" s="37" t="str">
        <f>IF(AND($D130&lt;=2030,Zisk!$D$10&gt;=2030),VstupniParametry_SKRYT!$D$14,"")</f>
        <v/>
      </c>
      <c r="BH130" s="35" t="str">
        <f>IF(AND($D130&lt;=2030,Zisk!$D$10&gt;=2030),")","")</f>
        <v/>
      </c>
      <c r="BI130" s="38" t="str">
        <f>IF(AND(D130&lt;2030,2030&lt;=Zisk!$D$10),1,IF(D130=2030,0,""))</f>
        <v/>
      </c>
      <c r="BJ130" s="40" t="s">
        <v>32</v>
      </c>
      <c r="BK130" s="37">
        <f t="shared" si="64"/>
        <v>1</v>
      </c>
      <c r="BL130" s="35" t="str">
        <f t="shared" si="65"/>
        <v>x</v>
      </c>
      <c r="BM130" s="41">
        <f t="shared" si="66"/>
        <v>1</v>
      </c>
      <c r="BN130" s="37" t="str">
        <f t="shared" si="67"/>
        <v>x</v>
      </c>
      <c r="BO130" s="41">
        <f t="shared" si="52"/>
        <v>1.018</v>
      </c>
      <c r="BP130" s="41" t="str">
        <f t="shared" si="53"/>
        <v/>
      </c>
      <c r="BQ130" s="41" t="str">
        <f t="shared" si="54"/>
        <v/>
      </c>
      <c r="BR130" s="41" t="str">
        <f t="shared" si="55"/>
        <v/>
      </c>
      <c r="BS130" s="41" t="str">
        <f t="shared" si="56"/>
        <v/>
      </c>
      <c r="BT130" s="41" t="str">
        <f t="shared" si="57"/>
        <v/>
      </c>
      <c r="BU130" s="41" t="str">
        <f t="shared" si="58"/>
        <v/>
      </c>
      <c r="BV130" s="41" t="str">
        <f t="shared" si="59"/>
        <v/>
      </c>
      <c r="BW130" s="41" t="str">
        <f t="shared" si="60"/>
        <v/>
      </c>
      <c r="BX130" s="41" t="str">
        <f t="shared" si="61"/>
        <v/>
      </c>
      <c r="BY130" s="41" t="str">
        <f t="shared" si="62"/>
        <v/>
      </c>
      <c r="BZ130" s="40" t="s">
        <v>32</v>
      </c>
      <c r="CA130" s="41">
        <f t="shared" si="63"/>
        <v>1.018</v>
      </c>
      <c r="CB130" s="35"/>
      <c r="CC130" s="36">
        <f>IF(D130&gt;Zisk!$D$10,"",E130*CA130)</f>
        <v>0</v>
      </c>
    </row>
    <row r="131" spans="2:81" x14ac:dyDescent="0.2">
      <c r="B131" s="28" t="str">
        <f>Zisk!B142</f>
        <v/>
      </c>
      <c r="C131" s="28">
        <f>Zisk!C142</f>
        <v>0</v>
      </c>
      <c r="D131" s="28">
        <f>Zisk!E142</f>
        <v>0</v>
      </c>
      <c r="E131" s="29">
        <f>Zisk!D142</f>
        <v>0</v>
      </c>
      <c r="F131" s="29"/>
      <c r="G131" s="28" t="str">
        <f t="shared" si="38"/>
        <v>(</v>
      </c>
      <c r="H131" s="28" t="str">
        <f t="shared" si="39"/>
        <v>1</v>
      </c>
      <c r="I131" s="28" t="str">
        <f t="shared" si="40"/>
        <v>+</v>
      </c>
      <c r="J131" s="30">
        <f>IF($D131&lt;=2021,VstupniParametry_SKRYT!$D$5,"")</f>
        <v>0.02</v>
      </c>
      <c r="K131" s="28" t="str">
        <f t="shared" si="41"/>
        <v>)</v>
      </c>
      <c r="L131" s="31">
        <f>IF($D131&lt;=2021,COUNTIF(Vypocet_SKRYT!T128:AS128,"&gt;=1"),"")</f>
        <v>0</v>
      </c>
      <c r="M131" s="32" t="str">
        <f t="shared" si="42"/>
        <v>x</v>
      </c>
      <c r="N131" s="28" t="str">
        <f t="shared" si="43"/>
        <v>(</v>
      </c>
      <c r="O131" s="28" t="str">
        <f t="shared" si="44"/>
        <v>1</v>
      </c>
      <c r="P131" s="28" t="str">
        <f t="shared" si="45"/>
        <v>+</v>
      </c>
      <c r="Q131" s="30">
        <f>IF($D131&lt;=2024,VstupniParametry_SKRYT!$D$6,"")</f>
        <v>0.06</v>
      </c>
      <c r="R131" s="28" t="str">
        <f t="shared" si="46"/>
        <v>)</v>
      </c>
      <c r="S131" s="31">
        <f>IF($D131&lt;=2024,COUNTIFS(Vypocet_SKRYT!AT128:AV128,"&gt;=1"),"")</f>
        <v>0</v>
      </c>
      <c r="T131" s="32" t="str">
        <f t="shared" si="47"/>
        <v>x</v>
      </c>
      <c r="U131" s="28" t="str">
        <f t="shared" si="48"/>
        <v>(</v>
      </c>
      <c r="V131" s="28" t="str">
        <f t="shared" si="49"/>
        <v>1</v>
      </c>
      <c r="W131" s="28" t="str">
        <f t="shared" si="50"/>
        <v>+</v>
      </c>
      <c r="X131" s="30">
        <f>IF($D131&lt;=2025,VstupniParametry_SKRYT!$D$9,"")</f>
        <v>1.7999999999999999E-2</v>
      </c>
      <c r="Y131" s="28" t="str">
        <f t="shared" si="51"/>
        <v>)</v>
      </c>
      <c r="Z131" s="31">
        <f>IF(AND(D131&lt;2025,2025&lt;=Zisk!$D$10),1,IF(D131=2025,0,""))</f>
        <v>1</v>
      </c>
      <c r="AA131" s="32" t="str">
        <f>IF(AND($D131&lt;=2025,Zisk!$D$10&gt;=2026),"x","")</f>
        <v/>
      </c>
      <c r="AB131" s="28" t="str">
        <f>IF(AND($D131&lt;=2026,Zisk!$D$10&gt;=2026),"(","")</f>
        <v/>
      </c>
      <c r="AC131" s="28" t="str">
        <f>IF(AND($D131&lt;=2026,Zisk!$D$10&gt;=2026),"1","")</f>
        <v/>
      </c>
      <c r="AD131" s="28" t="str">
        <f>IF(AND($D131&lt;=2026,Zisk!$D$10&gt;=2026),"+","")</f>
        <v/>
      </c>
      <c r="AE131" s="30" t="str">
        <f>IF(AND($D131&lt;=2026,Zisk!$D$10&gt;=2026),VstupniParametry_SKRYT!$D$10,"")</f>
        <v/>
      </c>
      <c r="AF131" s="28" t="str">
        <f>IF(AND($D131&lt;=2026,Zisk!$D$10&gt;=2026),")","")</f>
        <v/>
      </c>
      <c r="AG131" s="31" t="str">
        <f>IF(AND(D131&lt;2026,2026&lt;=Zisk!$D$10),1,IF(D131=2026,0,""))</f>
        <v/>
      </c>
      <c r="AH131" s="32" t="str">
        <f>IF(AND($D131&lt;=2026,Zisk!$D$10&gt;=2027),"x","")</f>
        <v/>
      </c>
      <c r="AI131" s="28" t="str">
        <f>IF(AND($D131&lt;=2027,Zisk!$D$10&gt;=2027),"(","")</f>
        <v/>
      </c>
      <c r="AJ131" s="28" t="str">
        <f>IF(AND($D131&lt;=2027,Zisk!$D$10&gt;=2027),"1","")</f>
        <v/>
      </c>
      <c r="AK131" s="28" t="str">
        <f>IF(AND($D131&lt;=2027,Zisk!$D$10&gt;=2027),"+","")</f>
        <v/>
      </c>
      <c r="AL131" s="30" t="str">
        <f>IF(AND($D131&lt;=2027,Zisk!$D$10&gt;=2027),VstupniParametry_SKRYT!$D$11,"")</f>
        <v/>
      </c>
      <c r="AM131" s="28" t="str">
        <f>IF(AND($D131&lt;=2027,Zisk!$D$10&gt;=2027),")","")</f>
        <v/>
      </c>
      <c r="AN131" s="31" t="str">
        <f>IF(AND(D131&lt;2027,2027&lt;=Zisk!$D$10),1,IF(D131=2027,0,""))</f>
        <v/>
      </c>
      <c r="AO131" s="32" t="str">
        <f>IF(AND($D131&lt;=2027,Zisk!$D$10&gt;=2028),"x","")</f>
        <v/>
      </c>
      <c r="AP131" s="28" t="str">
        <f>IF(AND($D131&lt;=2028,Zisk!$D$10&gt;=2028),"(","")</f>
        <v/>
      </c>
      <c r="AQ131" s="28" t="str">
        <f>IF(AND($D131&lt;=2028,Zisk!$D$10&gt;=2028),"1","")</f>
        <v/>
      </c>
      <c r="AR131" s="28" t="str">
        <f>IF(AND($D131&lt;=2028,Zisk!$D$10&gt;=2028),"+","")</f>
        <v/>
      </c>
      <c r="AS131" s="30" t="str">
        <f>IF(AND($D131&lt;=2028,Zisk!$D$10&gt;=2028),VstupniParametry_SKRYT!$D$12,"")</f>
        <v/>
      </c>
      <c r="AT131" s="28" t="str">
        <f>IF(AND($D131&lt;=2028,Zisk!$D$10&gt;=2028),")","")</f>
        <v/>
      </c>
      <c r="AU131" s="31" t="str">
        <f>IF(AND(D131&lt;2028,2028&lt;=Zisk!$D$10),1,IF(D131=2028,0,""))</f>
        <v/>
      </c>
      <c r="AV131" s="32" t="str">
        <f>IF(AND($D131&lt;=2028,Zisk!$D$10&gt;=2029),"x","")</f>
        <v/>
      </c>
      <c r="AW131" s="28" t="str">
        <f>IF(AND($D131&lt;=2029,Zisk!$D$10&gt;=2029),"(","")</f>
        <v/>
      </c>
      <c r="AX131" s="28" t="str">
        <f>IF(AND($D131&lt;=2029,Zisk!$D$10&gt;=2029),"1","")</f>
        <v/>
      </c>
      <c r="AY131" s="28" t="str">
        <f>IF(AND($D131&lt;=2029,Zisk!$D$10&gt;=2029),"+","")</f>
        <v/>
      </c>
      <c r="AZ131" s="30" t="str">
        <f>IF(AND($D131&lt;=2029,Zisk!$D$10&gt;=2029),VstupniParametry_SKRYT!$D$13,"")</f>
        <v/>
      </c>
      <c r="BA131" s="28" t="str">
        <f>IF(AND($D131&lt;=2029,Zisk!$D$10&gt;=2029),")","")</f>
        <v/>
      </c>
      <c r="BB131" s="31" t="str">
        <f>IF(AND(D131&lt;2029,2029&lt;=Zisk!$D$10),1,IF(D131=2029,0,""))</f>
        <v/>
      </c>
      <c r="BC131" s="32" t="str">
        <f>IF(AND($D131&lt;=2029,Zisk!$D$10&gt;=2030),"x","")</f>
        <v/>
      </c>
      <c r="BD131" s="28" t="str">
        <f>IF(AND($D131&lt;=2030,Zisk!$D$10&gt;=2030),"(","")</f>
        <v/>
      </c>
      <c r="BE131" s="28" t="str">
        <f>IF(AND($D131&lt;=2030,Zisk!$D$10&gt;=2030),"1","")</f>
        <v/>
      </c>
      <c r="BF131" s="28" t="str">
        <f>IF(AND($D131&lt;=2030,Zisk!$D$10&gt;=2030),"+","")</f>
        <v/>
      </c>
      <c r="BG131" s="30" t="str">
        <f>IF(AND($D131&lt;=2030,Zisk!$D$10&gt;=2030),VstupniParametry_SKRYT!$D$14,"")</f>
        <v/>
      </c>
      <c r="BH131" s="28" t="str">
        <f>IF(AND($D131&lt;=2030,Zisk!$D$10&gt;=2030),")","")</f>
        <v/>
      </c>
      <c r="BI131" s="31" t="str">
        <f>IF(AND(D131&lt;2030,2030&lt;=Zisk!$D$10),1,IF(D131=2030,0,""))</f>
        <v/>
      </c>
      <c r="BJ131" s="33" t="s">
        <v>32</v>
      </c>
      <c r="BK131" s="30">
        <f t="shared" si="64"/>
        <v>1</v>
      </c>
      <c r="BL131" s="28" t="str">
        <f t="shared" si="65"/>
        <v>x</v>
      </c>
      <c r="BM131" s="34">
        <f t="shared" si="66"/>
        <v>1</v>
      </c>
      <c r="BN131" s="30" t="str">
        <f t="shared" si="67"/>
        <v>x</v>
      </c>
      <c r="BO131" s="34">
        <f t="shared" si="52"/>
        <v>1.018</v>
      </c>
      <c r="BP131" s="34" t="str">
        <f t="shared" si="53"/>
        <v/>
      </c>
      <c r="BQ131" s="34" t="str">
        <f t="shared" si="54"/>
        <v/>
      </c>
      <c r="BR131" s="34" t="str">
        <f t="shared" si="55"/>
        <v/>
      </c>
      <c r="BS131" s="34" t="str">
        <f t="shared" si="56"/>
        <v/>
      </c>
      <c r="BT131" s="34" t="str">
        <f t="shared" si="57"/>
        <v/>
      </c>
      <c r="BU131" s="34" t="str">
        <f t="shared" si="58"/>
        <v/>
      </c>
      <c r="BV131" s="34" t="str">
        <f t="shared" si="59"/>
        <v/>
      </c>
      <c r="BW131" s="34" t="str">
        <f t="shared" si="60"/>
        <v/>
      </c>
      <c r="BX131" s="34" t="str">
        <f t="shared" si="61"/>
        <v/>
      </c>
      <c r="BY131" s="34" t="str">
        <f t="shared" si="62"/>
        <v/>
      </c>
      <c r="BZ131" s="33" t="s">
        <v>32</v>
      </c>
      <c r="CA131" s="34">
        <f t="shared" si="63"/>
        <v>1.018</v>
      </c>
      <c r="CB131" s="28"/>
      <c r="CC131" s="29">
        <f>IF(D131&gt;Zisk!$D$10,"",E131*CA131)</f>
        <v>0</v>
      </c>
    </row>
    <row r="132" spans="2:81" x14ac:dyDescent="0.2">
      <c r="B132" s="35" t="str">
        <f>Zisk!B143</f>
        <v/>
      </c>
      <c r="C132" s="35">
        <f>Zisk!C143</f>
        <v>0</v>
      </c>
      <c r="D132" s="35">
        <f>Zisk!E143</f>
        <v>0</v>
      </c>
      <c r="E132" s="36">
        <f>Zisk!D143</f>
        <v>0</v>
      </c>
      <c r="F132" s="36"/>
      <c r="G132" s="35" t="str">
        <f t="shared" si="38"/>
        <v>(</v>
      </c>
      <c r="H132" s="35" t="str">
        <f t="shared" si="39"/>
        <v>1</v>
      </c>
      <c r="I132" s="35" t="str">
        <f t="shared" si="40"/>
        <v>+</v>
      </c>
      <c r="J132" s="37">
        <f>IF($D132&lt;=2021,VstupniParametry_SKRYT!$D$5,"")</f>
        <v>0.02</v>
      </c>
      <c r="K132" s="35" t="str">
        <f t="shared" si="41"/>
        <v>)</v>
      </c>
      <c r="L132" s="38">
        <f>IF($D132&lt;=2021,COUNTIF(Vypocet_SKRYT!T129:AS129,"&gt;=1"),"")</f>
        <v>0</v>
      </c>
      <c r="M132" s="39" t="str">
        <f t="shared" si="42"/>
        <v>x</v>
      </c>
      <c r="N132" s="35" t="str">
        <f t="shared" si="43"/>
        <v>(</v>
      </c>
      <c r="O132" s="35" t="str">
        <f t="shared" si="44"/>
        <v>1</v>
      </c>
      <c r="P132" s="35" t="str">
        <f t="shared" si="45"/>
        <v>+</v>
      </c>
      <c r="Q132" s="37">
        <f>IF($D132&lt;=2024,VstupniParametry_SKRYT!$D$6,"")</f>
        <v>0.06</v>
      </c>
      <c r="R132" s="35" t="str">
        <f t="shared" si="46"/>
        <v>)</v>
      </c>
      <c r="S132" s="38">
        <f>IF($D132&lt;=2024,COUNTIFS(Vypocet_SKRYT!AT129:AV129,"&gt;=1"),"")</f>
        <v>0</v>
      </c>
      <c r="T132" s="39" t="str">
        <f t="shared" si="47"/>
        <v>x</v>
      </c>
      <c r="U132" s="35" t="str">
        <f t="shared" si="48"/>
        <v>(</v>
      </c>
      <c r="V132" s="35" t="str">
        <f t="shared" si="49"/>
        <v>1</v>
      </c>
      <c r="W132" s="35" t="str">
        <f t="shared" si="50"/>
        <v>+</v>
      </c>
      <c r="X132" s="37">
        <f>IF($D132&lt;=2025,VstupniParametry_SKRYT!$D$9,"")</f>
        <v>1.7999999999999999E-2</v>
      </c>
      <c r="Y132" s="35" t="str">
        <f t="shared" si="51"/>
        <v>)</v>
      </c>
      <c r="Z132" s="38">
        <f>IF(AND(D132&lt;2025,2025&lt;=Zisk!$D$10),1,IF(D132=2025,0,""))</f>
        <v>1</v>
      </c>
      <c r="AA132" s="39" t="str">
        <f>IF(AND($D132&lt;=2025,Zisk!$D$10&gt;=2026),"x","")</f>
        <v/>
      </c>
      <c r="AB132" s="35" t="str">
        <f>IF(AND($D132&lt;=2026,Zisk!$D$10&gt;=2026),"(","")</f>
        <v/>
      </c>
      <c r="AC132" s="35" t="str">
        <f>IF(AND($D132&lt;=2026,Zisk!$D$10&gt;=2026),"1","")</f>
        <v/>
      </c>
      <c r="AD132" s="35" t="str">
        <f>IF(AND($D132&lt;=2026,Zisk!$D$10&gt;=2026),"+","")</f>
        <v/>
      </c>
      <c r="AE132" s="37" t="str">
        <f>IF(AND($D132&lt;=2026,Zisk!$D$10&gt;=2026),VstupniParametry_SKRYT!$D$10,"")</f>
        <v/>
      </c>
      <c r="AF132" s="35" t="str">
        <f>IF(AND($D132&lt;=2026,Zisk!$D$10&gt;=2026),")","")</f>
        <v/>
      </c>
      <c r="AG132" s="38" t="str">
        <f>IF(AND(D132&lt;2026,2026&lt;=Zisk!$D$10),1,IF(D132=2026,0,""))</f>
        <v/>
      </c>
      <c r="AH132" s="39" t="str">
        <f>IF(AND($D132&lt;=2026,Zisk!$D$10&gt;=2027),"x","")</f>
        <v/>
      </c>
      <c r="AI132" s="35" t="str">
        <f>IF(AND($D132&lt;=2027,Zisk!$D$10&gt;=2027),"(","")</f>
        <v/>
      </c>
      <c r="AJ132" s="35" t="str">
        <f>IF(AND($D132&lt;=2027,Zisk!$D$10&gt;=2027),"1","")</f>
        <v/>
      </c>
      <c r="AK132" s="35" t="str">
        <f>IF(AND($D132&lt;=2027,Zisk!$D$10&gt;=2027),"+","")</f>
        <v/>
      </c>
      <c r="AL132" s="37" t="str">
        <f>IF(AND($D132&lt;=2027,Zisk!$D$10&gt;=2027),VstupniParametry_SKRYT!$D$11,"")</f>
        <v/>
      </c>
      <c r="AM132" s="35" t="str">
        <f>IF(AND($D132&lt;=2027,Zisk!$D$10&gt;=2027),")","")</f>
        <v/>
      </c>
      <c r="AN132" s="38" t="str">
        <f>IF(AND(D132&lt;2027,2027&lt;=Zisk!$D$10),1,IF(D132=2027,0,""))</f>
        <v/>
      </c>
      <c r="AO132" s="39" t="str">
        <f>IF(AND($D132&lt;=2027,Zisk!$D$10&gt;=2028),"x","")</f>
        <v/>
      </c>
      <c r="AP132" s="35" t="str">
        <f>IF(AND($D132&lt;=2028,Zisk!$D$10&gt;=2028),"(","")</f>
        <v/>
      </c>
      <c r="AQ132" s="35" t="str">
        <f>IF(AND($D132&lt;=2028,Zisk!$D$10&gt;=2028),"1","")</f>
        <v/>
      </c>
      <c r="AR132" s="35" t="str">
        <f>IF(AND($D132&lt;=2028,Zisk!$D$10&gt;=2028),"+","")</f>
        <v/>
      </c>
      <c r="AS132" s="37" t="str">
        <f>IF(AND($D132&lt;=2028,Zisk!$D$10&gt;=2028),VstupniParametry_SKRYT!$D$12,"")</f>
        <v/>
      </c>
      <c r="AT132" s="35" t="str">
        <f>IF(AND($D132&lt;=2028,Zisk!$D$10&gt;=2028),")","")</f>
        <v/>
      </c>
      <c r="AU132" s="38" t="str">
        <f>IF(AND(D132&lt;2028,2028&lt;=Zisk!$D$10),1,IF(D132=2028,0,""))</f>
        <v/>
      </c>
      <c r="AV132" s="39" t="str">
        <f>IF(AND($D132&lt;=2028,Zisk!$D$10&gt;=2029),"x","")</f>
        <v/>
      </c>
      <c r="AW132" s="35" t="str">
        <f>IF(AND($D132&lt;=2029,Zisk!$D$10&gt;=2029),"(","")</f>
        <v/>
      </c>
      <c r="AX132" s="35" t="str">
        <f>IF(AND($D132&lt;=2029,Zisk!$D$10&gt;=2029),"1","")</f>
        <v/>
      </c>
      <c r="AY132" s="35" t="str">
        <f>IF(AND($D132&lt;=2029,Zisk!$D$10&gt;=2029),"+","")</f>
        <v/>
      </c>
      <c r="AZ132" s="37" t="str">
        <f>IF(AND($D132&lt;=2029,Zisk!$D$10&gt;=2029),VstupniParametry_SKRYT!$D$13,"")</f>
        <v/>
      </c>
      <c r="BA132" s="35" t="str">
        <f>IF(AND($D132&lt;=2029,Zisk!$D$10&gt;=2029),")","")</f>
        <v/>
      </c>
      <c r="BB132" s="38" t="str">
        <f>IF(AND(D132&lt;2029,2029&lt;=Zisk!$D$10),1,IF(D132=2029,0,""))</f>
        <v/>
      </c>
      <c r="BC132" s="39" t="str">
        <f>IF(AND($D132&lt;=2029,Zisk!$D$10&gt;=2030),"x","")</f>
        <v/>
      </c>
      <c r="BD132" s="35" t="str">
        <f>IF(AND($D132&lt;=2030,Zisk!$D$10&gt;=2030),"(","")</f>
        <v/>
      </c>
      <c r="BE132" s="35" t="str">
        <f>IF(AND($D132&lt;=2030,Zisk!$D$10&gt;=2030),"1","")</f>
        <v/>
      </c>
      <c r="BF132" s="35" t="str">
        <f>IF(AND($D132&lt;=2030,Zisk!$D$10&gt;=2030),"+","")</f>
        <v/>
      </c>
      <c r="BG132" s="37" t="str">
        <f>IF(AND($D132&lt;=2030,Zisk!$D$10&gt;=2030),VstupniParametry_SKRYT!$D$14,"")</f>
        <v/>
      </c>
      <c r="BH132" s="35" t="str">
        <f>IF(AND($D132&lt;=2030,Zisk!$D$10&gt;=2030),")","")</f>
        <v/>
      </c>
      <c r="BI132" s="38" t="str">
        <f>IF(AND(D132&lt;2030,2030&lt;=Zisk!$D$10),1,IF(D132=2030,0,""))</f>
        <v/>
      </c>
      <c r="BJ132" s="40" t="s">
        <v>32</v>
      </c>
      <c r="BK132" s="37">
        <f t="shared" si="64"/>
        <v>1</v>
      </c>
      <c r="BL132" s="35" t="str">
        <f t="shared" si="65"/>
        <v>x</v>
      </c>
      <c r="BM132" s="41">
        <f t="shared" si="66"/>
        <v>1</v>
      </c>
      <c r="BN132" s="37" t="str">
        <f t="shared" si="67"/>
        <v>x</v>
      </c>
      <c r="BO132" s="41">
        <f t="shared" si="52"/>
        <v>1.018</v>
      </c>
      <c r="BP132" s="41" t="str">
        <f t="shared" si="53"/>
        <v/>
      </c>
      <c r="BQ132" s="41" t="str">
        <f t="shared" si="54"/>
        <v/>
      </c>
      <c r="BR132" s="41" t="str">
        <f t="shared" si="55"/>
        <v/>
      </c>
      <c r="BS132" s="41" t="str">
        <f t="shared" si="56"/>
        <v/>
      </c>
      <c r="BT132" s="41" t="str">
        <f t="shared" si="57"/>
        <v/>
      </c>
      <c r="BU132" s="41" t="str">
        <f t="shared" si="58"/>
        <v/>
      </c>
      <c r="BV132" s="41" t="str">
        <f t="shared" si="59"/>
        <v/>
      </c>
      <c r="BW132" s="41" t="str">
        <f t="shared" si="60"/>
        <v/>
      </c>
      <c r="BX132" s="41" t="str">
        <f t="shared" si="61"/>
        <v/>
      </c>
      <c r="BY132" s="41" t="str">
        <f t="shared" si="62"/>
        <v/>
      </c>
      <c r="BZ132" s="40" t="s">
        <v>32</v>
      </c>
      <c r="CA132" s="41">
        <f t="shared" si="63"/>
        <v>1.018</v>
      </c>
      <c r="CB132" s="35"/>
      <c r="CC132" s="36">
        <f>IF(D132&gt;Zisk!$D$10,"",E132*CA132)</f>
        <v>0</v>
      </c>
    </row>
    <row r="133" spans="2:81" x14ac:dyDescent="0.2">
      <c r="B133" s="28" t="str">
        <f>Zisk!B144</f>
        <v/>
      </c>
      <c r="C133" s="28">
        <f>Zisk!C144</f>
        <v>0</v>
      </c>
      <c r="D133" s="28">
        <f>Zisk!E144</f>
        <v>0</v>
      </c>
      <c r="E133" s="29">
        <f>Zisk!D144</f>
        <v>0</v>
      </c>
      <c r="F133" s="29"/>
      <c r="G133" s="28" t="str">
        <f t="shared" si="38"/>
        <v>(</v>
      </c>
      <c r="H133" s="28" t="str">
        <f t="shared" si="39"/>
        <v>1</v>
      </c>
      <c r="I133" s="28" t="str">
        <f t="shared" si="40"/>
        <v>+</v>
      </c>
      <c r="J133" s="30">
        <f>IF($D133&lt;=2021,VstupniParametry_SKRYT!$D$5,"")</f>
        <v>0.02</v>
      </c>
      <c r="K133" s="28" t="str">
        <f t="shared" si="41"/>
        <v>)</v>
      </c>
      <c r="L133" s="31">
        <f>IF($D133&lt;=2021,COUNTIF(Vypocet_SKRYT!T130:AS130,"&gt;=1"),"")</f>
        <v>0</v>
      </c>
      <c r="M133" s="32" t="str">
        <f t="shared" si="42"/>
        <v>x</v>
      </c>
      <c r="N133" s="28" t="str">
        <f t="shared" si="43"/>
        <v>(</v>
      </c>
      <c r="O133" s="28" t="str">
        <f t="shared" si="44"/>
        <v>1</v>
      </c>
      <c r="P133" s="28" t="str">
        <f t="shared" si="45"/>
        <v>+</v>
      </c>
      <c r="Q133" s="30">
        <f>IF($D133&lt;=2024,VstupniParametry_SKRYT!$D$6,"")</f>
        <v>0.06</v>
      </c>
      <c r="R133" s="28" t="str">
        <f t="shared" si="46"/>
        <v>)</v>
      </c>
      <c r="S133" s="31">
        <f>IF($D133&lt;=2024,COUNTIFS(Vypocet_SKRYT!AT130:AV130,"&gt;=1"),"")</f>
        <v>0</v>
      </c>
      <c r="T133" s="32" t="str">
        <f t="shared" si="47"/>
        <v>x</v>
      </c>
      <c r="U133" s="28" t="str">
        <f t="shared" si="48"/>
        <v>(</v>
      </c>
      <c r="V133" s="28" t="str">
        <f t="shared" si="49"/>
        <v>1</v>
      </c>
      <c r="W133" s="28" t="str">
        <f t="shared" si="50"/>
        <v>+</v>
      </c>
      <c r="X133" s="30">
        <f>IF($D133&lt;=2025,VstupniParametry_SKRYT!$D$9,"")</f>
        <v>1.7999999999999999E-2</v>
      </c>
      <c r="Y133" s="28" t="str">
        <f t="shared" si="51"/>
        <v>)</v>
      </c>
      <c r="Z133" s="31">
        <f>IF(AND(D133&lt;2025,2025&lt;=Zisk!$D$10),1,IF(D133=2025,0,""))</f>
        <v>1</v>
      </c>
      <c r="AA133" s="32" t="str">
        <f>IF(AND($D133&lt;=2025,Zisk!$D$10&gt;=2026),"x","")</f>
        <v/>
      </c>
      <c r="AB133" s="28" t="str">
        <f>IF(AND($D133&lt;=2026,Zisk!$D$10&gt;=2026),"(","")</f>
        <v/>
      </c>
      <c r="AC133" s="28" t="str">
        <f>IF(AND($D133&lt;=2026,Zisk!$D$10&gt;=2026),"1","")</f>
        <v/>
      </c>
      <c r="AD133" s="28" t="str">
        <f>IF(AND($D133&lt;=2026,Zisk!$D$10&gt;=2026),"+","")</f>
        <v/>
      </c>
      <c r="AE133" s="30" t="str">
        <f>IF(AND($D133&lt;=2026,Zisk!$D$10&gt;=2026),VstupniParametry_SKRYT!$D$10,"")</f>
        <v/>
      </c>
      <c r="AF133" s="28" t="str">
        <f>IF(AND($D133&lt;=2026,Zisk!$D$10&gt;=2026),")","")</f>
        <v/>
      </c>
      <c r="AG133" s="31" t="str">
        <f>IF(AND(D133&lt;2026,2026&lt;=Zisk!$D$10),1,IF(D133=2026,0,""))</f>
        <v/>
      </c>
      <c r="AH133" s="32" t="str">
        <f>IF(AND($D133&lt;=2026,Zisk!$D$10&gt;=2027),"x","")</f>
        <v/>
      </c>
      <c r="AI133" s="28" t="str">
        <f>IF(AND($D133&lt;=2027,Zisk!$D$10&gt;=2027),"(","")</f>
        <v/>
      </c>
      <c r="AJ133" s="28" t="str">
        <f>IF(AND($D133&lt;=2027,Zisk!$D$10&gt;=2027),"1","")</f>
        <v/>
      </c>
      <c r="AK133" s="28" t="str">
        <f>IF(AND($D133&lt;=2027,Zisk!$D$10&gt;=2027),"+","")</f>
        <v/>
      </c>
      <c r="AL133" s="30" t="str">
        <f>IF(AND($D133&lt;=2027,Zisk!$D$10&gt;=2027),VstupniParametry_SKRYT!$D$11,"")</f>
        <v/>
      </c>
      <c r="AM133" s="28" t="str">
        <f>IF(AND($D133&lt;=2027,Zisk!$D$10&gt;=2027),")","")</f>
        <v/>
      </c>
      <c r="AN133" s="31" t="str">
        <f>IF(AND(D133&lt;2027,2027&lt;=Zisk!$D$10),1,IF(D133=2027,0,""))</f>
        <v/>
      </c>
      <c r="AO133" s="32" t="str">
        <f>IF(AND($D133&lt;=2027,Zisk!$D$10&gt;=2028),"x","")</f>
        <v/>
      </c>
      <c r="AP133" s="28" t="str">
        <f>IF(AND($D133&lt;=2028,Zisk!$D$10&gt;=2028),"(","")</f>
        <v/>
      </c>
      <c r="AQ133" s="28" t="str">
        <f>IF(AND($D133&lt;=2028,Zisk!$D$10&gt;=2028),"1","")</f>
        <v/>
      </c>
      <c r="AR133" s="28" t="str">
        <f>IF(AND($D133&lt;=2028,Zisk!$D$10&gt;=2028),"+","")</f>
        <v/>
      </c>
      <c r="AS133" s="30" t="str">
        <f>IF(AND($D133&lt;=2028,Zisk!$D$10&gt;=2028),VstupniParametry_SKRYT!$D$12,"")</f>
        <v/>
      </c>
      <c r="AT133" s="28" t="str">
        <f>IF(AND($D133&lt;=2028,Zisk!$D$10&gt;=2028),")","")</f>
        <v/>
      </c>
      <c r="AU133" s="31" t="str">
        <f>IF(AND(D133&lt;2028,2028&lt;=Zisk!$D$10),1,IF(D133=2028,0,""))</f>
        <v/>
      </c>
      <c r="AV133" s="32" t="str">
        <f>IF(AND($D133&lt;=2028,Zisk!$D$10&gt;=2029),"x","")</f>
        <v/>
      </c>
      <c r="AW133" s="28" t="str">
        <f>IF(AND($D133&lt;=2029,Zisk!$D$10&gt;=2029),"(","")</f>
        <v/>
      </c>
      <c r="AX133" s="28" t="str">
        <f>IF(AND($D133&lt;=2029,Zisk!$D$10&gt;=2029),"1","")</f>
        <v/>
      </c>
      <c r="AY133" s="28" t="str">
        <f>IF(AND($D133&lt;=2029,Zisk!$D$10&gt;=2029),"+","")</f>
        <v/>
      </c>
      <c r="AZ133" s="30" t="str">
        <f>IF(AND($D133&lt;=2029,Zisk!$D$10&gt;=2029),VstupniParametry_SKRYT!$D$13,"")</f>
        <v/>
      </c>
      <c r="BA133" s="28" t="str">
        <f>IF(AND($D133&lt;=2029,Zisk!$D$10&gt;=2029),")","")</f>
        <v/>
      </c>
      <c r="BB133" s="31" t="str">
        <f>IF(AND(D133&lt;2029,2029&lt;=Zisk!$D$10),1,IF(D133=2029,0,""))</f>
        <v/>
      </c>
      <c r="BC133" s="32" t="str">
        <f>IF(AND($D133&lt;=2029,Zisk!$D$10&gt;=2030),"x","")</f>
        <v/>
      </c>
      <c r="BD133" s="28" t="str">
        <f>IF(AND($D133&lt;=2030,Zisk!$D$10&gt;=2030),"(","")</f>
        <v/>
      </c>
      <c r="BE133" s="28" t="str">
        <f>IF(AND($D133&lt;=2030,Zisk!$D$10&gt;=2030),"1","")</f>
        <v/>
      </c>
      <c r="BF133" s="28" t="str">
        <f>IF(AND($D133&lt;=2030,Zisk!$D$10&gt;=2030),"+","")</f>
        <v/>
      </c>
      <c r="BG133" s="30" t="str">
        <f>IF(AND($D133&lt;=2030,Zisk!$D$10&gt;=2030),VstupniParametry_SKRYT!$D$14,"")</f>
        <v/>
      </c>
      <c r="BH133" s="28" t="str">
        <f>IF(AND($D133&lt;=2030,Zisk!$D$10&gt;=2030),")","")</f>
        <v/>
      </c>
      <c r="BI133" s="31" t="str">
        <f>IF(AND(D133&lt;2030,2030&lt;=Zisk!$D$10),1,IF(D133=2030,0,""))</f>
        <v/>
      </c>
      <c r="BJ133" s="33" t="s">
        <v>32</v>
      </c>
      <c r="BK133" s="30">
        <f t="shared" si="64"/>
        <v>1</v>
      </c>
      <c r="BL133" s="28" t="str">
        <f t="shared" si="65"/>
        <v>x</v>
      </c>
      <c r="BM133" s="34">
        <f t="shared" si="66"/>
        <v>1</v>
      </c>
      <c r="BN133" s="30" t="str">
        <f t="shared" si="67"/>
        <v>x</v>
      </c>
      <c r="BO133" s="34">
        <f t="shared" si="52"/>
        <v>1.018</v>
      </c>
      <c r="BP133" s="34" t="str">
        <f t="shared" si="53"/>
        <v/>
      </c>
      <c r="BQ133" s="34" t="str">
        <f t="shared" si="54"/>
        <v/>
      </c>
      <c r="BR133" s="34" t="str">
        <f t="shared" si="55"/>
        <v/>
      </c>
      <c r="BS133" s="34" t="str">
        <f t="shared" si="56"/>
        <v/>
      </c>
      <c r="BT133" s="34" t="str">
        <f t="shared" si="57"/>
        <v/>
      </c>
      <c r="BU133" s="34" t="str">
        <f t="shared" si="58"/>
        <v/>
      </c>
      <c r="BV133" s="34" t="str">
        <f t="shared" si="59"/>
        <v/>
      </c>
      <c r="BW133" s="34" t="str">
        <f t="shared" si="60"/>
        <v/>
      </c>
      <c r="BX133" s="34" t="str">
        <f t="shared" si="61"/>
        <v/>
      </c>
      <c r="BY133" s="34" t="str">
        <f t="shared" si="62"/>
        <v/>
      </c>
      <c r="BZ133" s="33" t="s">
        <v>32</v>
      </c>
      <c r="CA133" s="34">
        <f t="shared" si="63"/>
        <v>1.018</v>
      </c>
      <c r="CB133" s="28"/>
      <c r="CC133" s="29">
        <f>IF(D133&gt;Zisk!$D$10,"",E133*CA133)</f>
        <v>0</v>
      </c>
    </row>
    <row r="134" spans="2:81" x14ac:dyDescent="0.2">
      <c r="B134" s="35" t="str">
        <f>Zisk!B145</f>
        <v/>
      </c>
      <c r="C134" s="35">
        <f>Zisk!C145</f>
        <v>0</v>
      </c>
      <c r="D134" s="35">
        <f>Zisk!E145</f>
        <v>0</v>
      </c>
      <c r="E134" s="36">
        <f>Zisk!D145</f>
        <v>0</v>
      </c>
      <c r="F134" s="36"/>
      <c r="G134" s="35" t="str">
        <f t="shared" si="38"/>
        <v>(</v>
      </c>
      <c r="H134" s="35" t="str">
        <f t="shared" si="39"/>
        <v>1</v>
      </c>
      <c r="I134" s="35" t="str">
        <f t="shared" si="40"/>
        <v>+</v>
      </c>
      <c r="J134" s="37">
        <f>IF($D134&lt;=2021,VstupniParametry_SKRYT!$D$5,"")</f>
        <v>0.02</v>
      </c>
      <c r="K134" s="35" t="str">
        <f t="shared" si="41"/>
        <v>)</v>
      </c>
      <c r="L134" s="38">
        <f>IF($D134&lt;=2021,COUNTIF(Vypocet_SKRYT!T131:AS131,"&gt;=1"),"")</f>
        <v>0</v>
      </c>
      <c r="M134" s="39" t="str">
        <f t="shared" si="42"/>
        <v>x</v>
      </c>
      <c r="N134" s="35" t="str">
        <f t="shared" si="43"/>
        <v>(</v>
      </c>
      <c r="O134" s="35" t="str">
        <f t="shared" si="44"/>
        <v>1</v>
      </c>
      <c r="P134" s="35" t="str">
        <f t="shared" si="45"/>
        <v>+</v>
      </c>
      <c r="Q134" s="37">
        <f>IF($D134&lt;=2024,VstupniParametry_SKRYT!$D$6,"")</f>
        <v>0.06</v>
      </c>
      <c r="R134" s="35" t="str">
        <f t="shared" si="46"/>
        <v>)</v>
      </c>
      <c r="S134" s="38">
        <f>IF($D134&lt;=2024,COUNTIFS(Vypocet_SKRYT!AT131:AV131,"&gt;=1"),"")</f>
        <v>0</v>
      </c>
      <c r="T134" s="39" t="str">
        <f t="shared" si="47"/>
        <v>x</v>
      </c>
      <c r="U134" s="35" t="str">
        <f t="shared" si="48"/>
        <v>(</v>
      </c>
      <c r="V134" s="35" t="str">
        <f t="shared" si="49"/>
        <v>1</v>
      </c>
      <c r="W134" s="35" t="str">
        <f t="shared" si="50"/>
        <v>+</v>
      </c>
      <c r="X134" s="37">
        <f>IF($D134&lt;=2025,VstupniParametry_SKRYT!$D$9,"")</f>
        <v>1.7999999999999999E-2</v>
      </c>
      <c r="Y134" s="35" t="str">
        <f t="shared" si="51"/>
        <v>)</v>
      </c>
      <c r="Z134" s="38">
        <f>IF(AND(D134&lt;2025,2025&lt;=Zisk!$D$10),1,IF(D134=2025,0,""))</f>
        <v>1</v>
      </c>
      <c r="AA134" s="39" t="str">
        <f>IF(AND($D134&lt;=2025,Zisk!$D$10&gt;=2026),"x","")</f>
        <v/>
      </c>
      <c r="AB134" s="35" t="str">
        <f>IF(AND($D134&lt;=2026,Zisk!$D$10&gt;=2026),"(","")</f>
        <v/>
      </c>
      <c r="AC134" s="35" t="str">
        <f>IF(AND($D134&lt;=2026,Zisk!$D$10&gt;=2026),"1","")</f>
        <v/>
      </c>
      <c r="AD134" s="35" t="str">
        <f>IF(AND($D134&lt;=2026,Zisk!$D$10&gt;=2026),"+","")</f>
        <v/>
      </c>
      <c r="AE134" s="37" t="str">
        <f>IF(AND($D134&lt;=2026,Zisk!$D$10&gt;=2026),VstupniParametry_SKRYT!$D$10,"")</f>
        <v/>
      </c>
      <c r="AF134" s="35" t="str">
        <f>IF(AND($D134&lt;=2026,Zisk!$D$10&gt;=2026),")","")</f>
        <v/>
      </c>
      <c r="AG134" s="38" t="str">
        <f>IF(AND(D134&lt;2026,2026&lt;=Zisk!$D$10),1,IF(D134=2026,0,""))</f>
        <v/>
      </c>
      <c r="AH134" s="39" t="str">
        <f>IF(AND($D134&lt;=2026,Zisk!$D$10&gt;=2027),"x","")</f>
        <v/>
      </c>
      <c r="AI134" s="35" t="str">
        <f>IF(AND($D134&lt;=2027,Zisk!$D$10&gt;=2027),"(","")</f>
        <v/>
      </c>
      <c r="AJ134" s="35" t="str">
        <f>IF(AND($D134&lt;=2027,Zisk!$D$10&gt;=2027),"1","")</f>
        <v/>
      </c>
      <c r="AK134" s="35" t="str">
        <f>IF(AND($D134&lt;=2027,Zisk!$D$10&gt;=2027),"+","")</f>
        <v/>
      </c>
      <c r="AL134" s="37" t="str">
        <f>IF(AND($D134&lt;=2027,Zisk!$D$10&gt;=2027),VstupniParametry_SKRYT!$D$11,"")</f>
        <v/>
      </c>
      <c r="AM134" s="35" t="str">
        <f>IF(AND($D134&lt;=2027,Zisk!$D$10&gt;=2027),")","")</f>
        <v/>
      </c>
      <c r="AN134" s="38" t="str">
        <f>IF(AND(D134&lt;2027,2027&lt;=Zisk!$D$10),1,IF(D134=2027,0,""))</f>
        <v/>
      </c>
      <c r="AO134" s="39" t="str">
        <f>IF(AND($D134&lt;=2027,Zisk!$D$10&gt;=2028),"x","")</f>
        <v/>
      </c>
      <c r="AP134" s="35" t="str">
        <f>IF(AND($D134&lt;=2028,Zisk!$D$10&gt;=2028),"(","")</f>
        <v/>
      </c>
      <c r="AQ134" s="35" t="str">
        <f>IF(AND($D134&lt;=2028,Zisk!$D$10&gt;=2028),"1","")</f>
        <v/>
      </c>
      <c r="AR134" s="35" t="str">
        <f>IF(AND($D134&lt;=2028,Zisk!$D$10&gt;=2028),"+","")</f>
        <v/>
      </c>
      <c r="AS134" s="37" t="str">
        <f>IF(AND($D134&lt;=2028,Zisk!$D$10&gt;=2028),VstupniParametry_SKRYT!$D$12,"")</f>
        <v/>
      </c>
      <c r="AT134" s="35" t="str">
        <f>IF(AND($D134&lt;=2028,Zisk!$D$10&gt;=2028),")","")</f>
        <v/>
      </c>
      <c r="AU134" s="38" t="str">
        <f>IF(AND(D134&lt;2028,2028&lt;=Zisk!$D$10),1,IF(D134=2028,0,""))</f>
        <v/>
      </c>
      <c r="AV134" s="39" t="str">
        <f>IF(AND($D134&lt;=2028,Zisk!$D$10&gt;=2029),"x","")</f>
        <v/>
      </c>
      <c r="AW134" s="35" t="str">
        <f>IF(AND($D134&lt;=2029,Zisk!$D$10&gt;=2029),"(","")</f>
        <v/>
      </c>
      <c r="AX134" s="35" t="str">
        <f>IF(AND($D134&lt;=2029,Zisk!$D$10&gt;=2029),"1","")</f>
        <v/>
      </c>
      <c r="AY134" s="35" t="str">
        <f>IF(AND($D134&lt;=2029,Zisk!$D$10&gt;=2029),"+","")</f>
        <v/>
      </c>
      <c r="AZ134" s="37" t="str">
        <f>IF(AND($D134&lt;=2029,Zisk!$D$10&gt;=2029),VstupniParametry_SKRYT!$D$13,"")</f>
        <v/>
      </c>
      <c r="BA134" s="35" t="str">
        <f>IF(AND($D134&lt;=2029,Zisk!$D$10&gt;=2029),")","")</f>
        <v/>
      </c>
      <c r="BB134" s="38" t="str">
        <f>IF(AND(D134&lt;2029,2029&lt;=Zisk!$D$10),1,IF(D134=2029,0,""))</f>
        <v/>
      </c>
      <c r="BC134" s="39" t="str">
        <f>IF(AND($D134&lt;=2029,Zisk!$D$10&gt;=2030),"x","")</f>
        <v/>
      </c>
      <c r="BD134" s="35" t="str">
        <f>IF(AND($D134&lt;=2030,Zisk!$D$10&gt;=2030),"(","")</f>
        <v/>
      </c>
      <c r="BE134" s="35" t="str">
        <f>IF(AND($D134&lt;=2030,Zisk!$D$10&gt;=2030),"1","")</f>
        <v/>
      </c>
      <c r="BF134" s="35" t="str">
        <f>IF(AND($D134&lt;=2030,Zisk!$D$10&gt;=2030),"+","")</f>
        <v/>
      </c>
      <c r="BG134" s="37" t="str">
        <f>IF(AND($D134&lt;=2030,Zisk!$D$10&gt;=2030),VstupniParametry_SKRYT!$D$14,"")</f>
        <v/>
      </c>
      <c r="BH134" s="35" t="str">
        <f>IF(AND($D134&lt;=2030,Zisk!$D$10&gt;=2030),")","")</f>
        <v/>
      </c>
      <c r="BI134" s="38" t="str">
        <f>IF(AND(D134&lt;2030,2030&lt;=Zisk!$D$10),1,IF(D134=2030,0,""))</f>
        <v/>
      </c>
      <c r="BJ134" s="40" t="s">
        <v>32</v>
      </c>
      <c r="BK134" s="37">
        <f t="shared" si="64"/>
        <v>1</v>
      </c>
      <c r="BL134" s="35" t="str">
        <f t="shared" si="65"/>
        <v>x</v>
      </c>
      <c r="BM134" s="41">
        <f t="shared" si="66"/>
        <v>1</v>
      </c>
      <c r="BN134" s="37" t="str">
        <f t="shared" si="67"/>
        <v>x</v>
      </c>
      <c r="BO134" s="41">
        <f t="shared" si="52"/>
        <v>1.018</v>
      </c>
      <c r="BP134" s="41" t="str">
        <f t="shared" si="53"/>
        <v/>
      </c>
      <c r="BQ134" s="41" t="str">
        <f t="shared" si="54"/>
        <v/>
      </c>
      <c r="BR134" s="41" t="str">
        <f t="shared" si="55"/>
        <v/>
      </c>
      <c r="BS134" s="41" t="str">
        <f t="shared" si="56"/>
        <v/>
      </c>
      <c r="BT134" s="41" t="str">
        <f t="shared" si="57"/>
        <v/>
      </c>
      <c r="BU134" s="41" t="str">
        <f t="shared" si="58"/>
        <v/>
      </c>
      <c r="BV134" s="41" t="str">
        <f t="shared" si="59"/>
        <v/>
      </c>
      <c r="BW134" s="41" t="str">
        <f t="shared" si="60"/>
        <v/>
      </c>
      <c r="BX134" s="41" t="str">
        <f t="shared" si="61"/>
        <v/>
      </c>
      <c r="BY134" s="41" t="str">
        <f t="shared" si="62"/>
        <v/>
      </c>
      <c r="BZ134" s="40" t="s">
        <v>32</v>
      </c>
      <c r="CA134" s="41">
        <f t="shared" si="63"/>
        <v>1.018</v>
      </c>
      <c r="CB134" s="35"/>
      <c r="CC134" s="36">
        <f>IF(D134&gt;Zisk!$D$10,"",E134*CA134)</f>
        <v>0</v>
      </c>
    </row>
    <row r="135" spans="2:81" x14ac:dyDescent="0.2">
      <c r="B135" s="28" t="str">
        <f>Zisk!B146</f>
        <v/>
      </c>
      <c r="C135" s="28">
        <f>Zisk!C146</f>
        <v>0</v>
      </c>
      <c r="D135" s="28">
        <f>Zisk!E146</f>
        <v>0</v>
      </c>
      <c r="E135" s="29">
        <f>Zisk!D146</f>
        <v>0</v>
      </c>
      <c r="F135" s="29"/>
      <c r="G135" s="28" t="str">
        <f t="shared" si="38"/>
        <v>(</v>
      </c>
      <c r="H135" s="28" t="str">
        <f t="shared" si="39"/>
        <v>1</v>
      </c>
      <c r="I135" s="28" t="str">
        <f t="shared" si="40"/>
        <v>+</v>
      </c>
      <c r="J135" s="30">
        <f>IF($D135&lt;=2021,VstupniParametry_SKRYT!$D$5,"")</f>
        <v>0.02</v>
      </c>
      <c r="K135" s="28" t="str">
        <f t="shared" si="41"/>
        <v>)</v>
      </c>
      <c r="L135" s="31">
        <f>IF($D135&lt;=2021,COUNTIF(Vypocet_SKRYT!T132:AS132,"&gt;=1"),"")</f>
        <v>0</v>
      </c>
      <c r="M135" s="32" t="str">
        <f t="shared" si="42"/>
        <v>x</v>
      </c>
      <c r="N135" s="28" t="str">
        <f t="shared" si="43"/>
        <v>(</v>
      </c>
      <c r="O135" s="28" t="str">
        <f t="shared" si="44"/>
        <v>1</v>
      </c>
      <c r="P135" s="28" t="str">
        <f t="shared" si="45"/>
        <v>+</v>
      </c>
      <c r="Q135" s="30">
        <f>IF($D135&lt;=2024,VstupniParametry_SKRYT!$D$6,"")</f>
        <v>0.06</v>
      </c>
      <c r="R135" s="28" t="str">
        <f t="shared" si="46"/>
        <v>)</v>
      </c>
      <c r="S135" s="31">
        <f>IF($D135&lt;=2024,COUNTIFS(Vypocet_SKRYT!AT132:AV132,"&gt;=1"),"")</f>
        <v>0</v>
      </c>
      <c r="T135" s="32" t="str">
        <f t="shared" si="47"/>
        <v>x</v>
      </c>
      <c r="U135" s="28" t="str">
        <f t="shared" si="48"/>
        <v>(</v>
      </c>
      <c r="V135" s="28" t="str">
        <f t="shared" si="49"/>
        <v>1</v>
      </c>
      <c r="W135" s="28" t="str">
        <f t="shared" si="50"/>
        <v>+</v>
      </c>
      <c r="X135" s="30">
        <f>IF($D135&lt;=2025,VstupniParametry_SKRYT!$D$9,"")</f>
        <v>1.7999999999999999E-2</v>
      </c>
      <c r="Y135" s="28" t="str">
        <f t="shared" si="51"/>
        <v>)</v>
      </c>
      <c r="Z135" s="31">
        <f>IF(AND(D135&lt;2025,2025&lt;=Zisk!$D$10),1,IF(D135=2025,0,""))</f>
        <v>1</v>
      </c>
      <c r="AA135" s="32" t="str">
        <f>IF(AND($D135&lt;=2025,Zisk!$D$10&gt;=2026),"x","")</f>
        <v/>
      </c>
      <c r="AB135" s="28" t="str">
        <f>IF(AND($D135&lt;=2026,Zisk!$D$10&gt;=2026),"(","")</f>
        <v/>
      </c>
      <c r="AC135" s="28" t="str">
        <f>IF(AND($D135&lt;=2026,Zisk!$D$10&gt;=2026),"1","")</f>
        <v/>
      </c>
      <c r="AD135" s="28" t="str">
        <f>IF(AND($D135&lt;=2026,Zisk!$D$10&gt;=2026),"+","")</f>
        <v/>
      </c>
      <c r="AE135" s="30" t="str">
        <f>IF(AND($D135&lt;=2026,Zisk!$D$10&gt;=2026),VstupniParametry_SKRYT!$D$10,"")</f>
        <v/>
      </c>
      <c r="AF135" s="28" t="str">
        <f>IF(AND($D135&lt;=2026,Zisk!$D$10&gt;=2026),")","")</f>
        <v/>
      </c>
      <c r="AG135" s="31" t="str">
        <f>IF(AND(D135&lt;2026,2026&lt;=Zisk!$D$10),1,IF(D135=2026,0,""))</f>
        <v/>
      </c>
      <c r="AH135" s="32" t="str">
        <f>IF(AND($D135&lt;=2026,Zisk!$D$10&gt;=2027),"x","")</f>
        <v/>
      </c>
      <c r="AI135" s="28" t="str">
        <f>IF(AND($D135&lt;=2027,Zisk!$D$10&gt;=2027),"(","")</f>
        <v/>
      </c>
      <c r="AJ135" s="28" t="str">
        <f>IF(AND($D135&lt;=2027,Zisk!$D$10&gt;=2027),"1","")</f>
        <v/>
      </c>
      <c r="AK135" s="28" t="str">
        <f>IF(AND($D135&lt;=2027,Zisk!$D$10&gt;=2027),"+","")</f>
        <v/>
      </c>
      <c r="AL135" s="30" t="str">
        <f>IF(AND($D135&lt;=2027,Zisk!$D$10&gt;=2027),VstupniParametry_SKRYT!$D$11,"")</f>
        <v/>
      </c>
      <c r="AM135" s="28" t="str">
        <f>IF(AND($D135&lt;=2027,Zisk!$D$10&gt;=2027),")","")</f>
        <v/>
      </c>
      <c r="AN135" s="31" t="str">
        <f>IF(AND(D135&lt;2027,2027&lt;=Zisk!$D$10),1,IF(D135=2027,0,""))</f>
        <v/>
      </c>
      <c r="AO135" s="32" t="str">
        <f>IF(AND($D135&lt;=2027,Zisk!$D$10&gt;=2028),"x","")</f>
        <v/>
      </c>
      <c r="AP135" s="28" t="str">
        <f>IF(AND($D135&lt;=2028,Zisk!$D$10&gt;=2028),"(","")</f>
        <v/>
      </c>
      <c r="AQ135" s="28" t="str">
        <f>IF(AND($D135&lt;=2028,Zisk!$D$10&gt;=2028),"1","")</f>
        <v/>
      </c>
      <c r="AR135" s="28" t="str">
        <f>IF(AND($D135&lt;=2028,Zisk!$D$10&gt;=2028),"+","")</f>
        <v/>
      </c>
      <c r="AS135" s="30" t="str">
        <f>IF(AND($D135&lt;=2028,Zisk!$D$10&gt;=2028),VstupniParametry_SKRYT!$D$12,"")</f>
        <v/>
      </c>
      <c r="AT135" s="28" t="str">
        <f>IF(AND($D135&lt;=2028,Zisk!$D$10&gt;=2028),")","")</f>
        <v/>
      </c>
      <c r="AU135" s="31" t="str">
        <f>IF(AND(D135&lt;2028,2028&lt;=Zisk!$D$10),1,IF(D135=2028,0,""))</f>
        <v/>
      </c>
      <c r="AV135" s="32" t="str">
        <f>IF(AND($D135&lt;=2028,Zisk!$D$10&gt;=2029),"x","")</f>
        <v/>
      </c>
      <c r="AW135" s="28" t="str">
        <f>IF(AND($D135&lt;=2029,Zisk!$D$10&gt;=2029),"(","")</f>
        <v/>
      </c>
      <c r="AX135" s="28" t="str">
        <f>IF(AND($D135&lt;=2029,Zisk!$D$10&gt;=2029),"1","")</f>
        <v/>
      </c>
      <c r="AY135" s="28" t="str">
        <f>IF(AND($D135&lt;=2029,Zisk!$D$10&gt;=2029),"+","")</f>
        <v/>
      </c>
      <c r="AZ135" s="30" t="str">
        <f>IF(AND($D135&lt;=2029,Zisk!$D$10&gt;=2029),VstupniParametry_SKRYT!$D$13,"")</f>
        <v/>
      </c>
      <c r="BA135" s="28" t="str">
        <f>IF(AND($D135&lt;=2029,Zisk!$D$10&gt;=2029),")","")</f>
        <v/>
      </c>
      <c r="BB135" s="31" t="str">
        <f>IF(AND(D135&lt;2029,2029&lt;=Zisk!$D$10),1,IF(D135=2029,0,""))</f>
        <v/>
      </c>
      <c r="BC135" s="32" t="str">
        <f>IF(AND($D135&lt;=2029,Zisk!$D$10&gt;=2030),"x","")</f>
        <v/>
      </c>
      <c r="BD135" s="28" t="str">
        <f>IF(AND($D135&lt;=2030,Zisk!$D$10&gt;=2030),"(","")</f>
        <v/>
      </c>
      <c r="BE135" s="28" t="str">
        <f>IF(AND($D135&lt;=2030,Zisk!$D$10&gt;=2030),"1","")</f>
        <v/>
      </c>
      <c r="BF135" s="28" t="str">
        <f>IF(AND($D135&lt;=2030,Zisk!$D$10&gt;=2030),"+","")</f>
        <v/>
      </c>
      <c r="BG135" s="30" t="str">
        <f>IF(AND($D135&lt;=2030,Zisk!$D$10&gt;=2030),VstupniParametry_SKRYT!$D$14,"")</f>
        <v/>
      </c>
      <c r="BH135" s="28" t="str">
        <f>IF(AND($D135&lt;=2030,Zisk!$D$10&gt;=2030),")","")</f>
        <v/>
      </c>
      <c r="BI135" s="31" t="str">
        <f>IF(AND(D135&lt;2030,2030&lt;=Zisk!$D$10),1,IF(D135=2030,0,""))</f>
        <v/>
      </c>
      <c r="BJ135" s="33" t="s">
        <v>32</v>
      </c>
      <c r="BK135" s="30">
        <f t="shared" si="64"/>
        <v>1</v>
      </c>
      <c r="BL135" s="28" t="str">
        <f t="shared" si="65"/>
        <v>x</v>
      </c>
      <c r="BM135" s="34">
        <f t="shared" si="66"/>
        <v>1</v>
      </c>
      <c r="BN135" s="30" t="str">
        <f t="shared" si="67"/>
        <v>x</v>
      </c>
      <c r="BO135" s="34">
        <f t="shared" si="52"/>
        <v>1.018</v>
      </c>
      <c r="BP135" s="34" t="str">
        <f t="shared" si="53"/>
        <v/>
      </c>
      <c r="BQ135" s="34" t="str">
        <f t="shared" si="54"/>
        <v/>
      </c>
      <c r="BR135" s="34" t="str">
        <f t="shared" si="55"/>
        <v/>
      </c>
      <c r="BS135" s="34" t="str">
        <f t="shared" si="56"/>
        <v/>
      </c>
      <c r="BT135" s="34" t="str">
        <f t="shared" si="57"/>
        <v/>
      </c>
      <c r="BU135" s="34" t="str">
        <f t="shared" si="58"/>
        <v/>
      </c>
      <c r="BV135" s="34" t="str">
        <f t="shared" si="59"/>
        <v/>
      </c>
      <c r="BW135" s="34" t="str">
        <f t="shared" si="60"/>
        <v/>
      </c>
      <c r="BX135" s="34" t="str">
        <f t="shared" si="61"/>
        <v/>
      </c>
      <c r="BY135" s="34" t="str">
        <f t="shared" si="62"/>
        <v/>
      </c>
      <c r="BZ135" s="33" t="s">
        <v>32</v>
      </c>
      <c r="CA135" s="34">
        <f t="shared" si="63"/>
        <v>1.018</v>
      </c>
      <c r="CB135" s="28"/>
      <c r="CC135" s="29">
        <f>IF(D135&gt;Zisk!$D$10,"",E135*CA135)</f>
        <v>0</v>
      </c>
    </row>
    <row r="136" spans="2:81" x14ac:dyDescent="0.2">
      <c r="B136" s="35" t="str">
        <f>Zisk!B147</f>
        <v/>
      </c>
      <c r="C136" s="35">
        <f>Zisk!C147</f>
        <v>0</v>
      </c>
      <c r="D136" s="35">
        <f>Zisk!E147</f>
        <v>0</v>
      </c>
      <c r="E136" s="36">
        <f>Zisk!D147</f>
        <v>0</v>
      </c>
      <c r="F136" s="36"/>
      <c r="G136" s="35" t="str">
        <f t="shared" si="38"/>
        <v>(</v>
      </c>
      <c r="H136" s="35" t="str">
        <f t="shared" si="39"/>
        <v>1</v>
      </c>
      <c r="I136" s="35" t="str">
        <f t="shared" si="40"/>
        <v>+</v>
      </c>
      <c r="J136" s="37">
        <f>IF($D136&lt;=2021,VstupniParametry_SKRYT!$D$5,"")</f>
        <v>0.02</v>
      </c>
      <c r="K136" s="35" t="str">
        <f t="shared" si="41"/>
        <v>)</v>
      </c>
      <c r="L136" s="38">
        <f>IF($D136&lt;=2021,COUNTIF(Vypocet_SKRYT!T133:AS133,"&gt;=1"),"")</f>
        <v>0</v>
      </c>
      <c r="M136" s="39" t="str">
        <f t="shared" si="42"/>
        <v>x</v>
      </c>
      <c r="N136" s="35" t="str">
        <f t="shared" si="43"/>
        <v>(</v>
      </c>
      <c r="O136" s="35" t="str">
        <f t="shared" si="44"/>
        <v>1</v>
      </c>
      <c r="P136" s="35" t="str">
        <f t="shared" si="45"/>
        <v>+</v>
      </c>
      <c r="Q136" s="37">
        <f>IF($D136&lt;=2024,VstupniParametry_SKRYT!$D$6,"")</f>
        <v>0.06</v>
      </c>
      <c r="R136" s="35" t="str">
        <f t="shared" si="46"/>
        <v>)</v>
      </c>
      <c r="S136" s="38">
        <f>IF($D136&lt;=2024,COUNTIFS(Vypocet_SKRYT!AT133:AV133,"&gt;=1"),"")</f>
        <v>0</v>
      </c>
      <c r="T136" s="39" t="str">
        <f t="shared" si="47"/>
        <v>x</v>
      </c>
      <c r="U136" s="35" t="str">
        <f t="shared" si="48"/>
        <v>(</v>
      </c>
      <c r="V136" s="35" t="str">
        <f t="shared" si="49"/>
        <v>1</v>
      </c>
      <c r="W136" s="35" t="str">
        <f t="shared" si="50"/>
        <v>+</v>
      </c>
      <c r="X136" s="37">
        <f>IF($D136&lt;=2025,VstupniParametry_SKRYT!$D$9,"")</f>
        <v>1.7999999999999999E-2</v>
      </c>
      <c r="Y136" s="35" t="str">
        <f t="shared" si="51"/>
        <v>)</v>
      </c>
      <c r="Z136" s="38">
        <f>IF(AND(D136&lt;2025,2025&lt;=Zisk!$D$10),1,IF(D136=2025,0,""))</f>
        <v>1</v>
      </c>
      <c r="AA136" s="39" t="str">
        <f>IF(AND($D136&lt;=2025,Zisk!$D$10&gt;=2026),"x","")</f>
        <v/>
      </c>
      <c r="AB136" s="35" t="str">
        <f>IF(AND($D136&lt;=2026,Zisk!$D$10&gt;=2026),"(","")</f>
        <v/>
      </c>
      <c r="AC136" s="35" t="str">
        <f>IF(AND($D136&lt;=2026,Zisk!$D$10&gt;=2026),"1","")</f>
        <v/>
      </c>
      <c r="AD136" s="35" t="str">
        <f>IF(AND($D136&lt;=2026,Zisk!$D$10&gt;=2026),"+","")</f>
        <v/>
      </c>
      <c r="AE136" s="37" t="str">
        <f>IF(AND($D136&lt;=2026,Zisk!$D$10&gt;=2026),VstupniParametry_SKRYT!$D$10,"")</f>
        <v/>
      </c>
      <c r="AF136" s="35" t="str">
        <f>IF(AND($D136&lt;=2026,Zisk!$D$10&gt;=2026),")","")</f>
        <v/>
      </c>
      <c r="AG136" s="38" t="str">
        <f>IF(AND(D136&lt;2026,2026&lt;=Zisk!$D$10),1,IF(D136=2026,0,""))</f>
        <v/>
      </c>
      <c r="AH136" s="39" t="str">
        <f>IF(AND($D136&lt;=2026,Zisk!$D$10&gt;=2027),"x","")</f>
        <v/>
      </c>
      <c r="AI136" s="35" t="str">
        <f>IF(AND($D136&lt;=2027,Zisk!$D$10&gt;=2027),"(","")</f>
        <v/>
      </c>
      <c r="AJ136" s="35" t="str">
        <f>IF(AND($D136&lt;=2027,Zisk!$D$10&gt;=2027),"1","")</f>
        <v/>
      </c>
      <c r="AK136" s="35" t="str">
        <f>IF(AND($D136&lt;=2027,Zisk!$D$10&gt;=2027),"+","")</f>
        <v/>
      </c>
      <c r="AL136" s="37" t="str">
        <f>IF(AND($D136&lt;=2027,Zisk!$D$10&gt;=2027),VstupniParametry_SKRYT!$D$11,"")</f>
        <v/>
      </c>
      <c r="AM136" s="35" t="str">
        <f>IF(AND($D136&lt;=2027,Zisk!$D$10&gt;=2027),")","")</f>
        <v/>
      </c>
      <c r="AN136" s="38" t="str">
        <f>IF(AND(D136&lt;2027,2027&lt;=Zisk!$D$10),1,IF(D136=2027,0,""))</f>
        <v/>
      </c>
      <c r="AO136" s="39" t="str">
        <f>IF(AND($D136&lt;=2027,Zisk!$D$10&gt;=2028),"x","")</f>
        <v/>
      </c>
      <c r="AP136" s="35" t="str">
        <f>IF(AND($D136&lt;=2028,Zisk!$D$10&gt;=2028),"(","")</f>
        <v/>
      </c>
      <c r="AQ136" s="35" t="str">
        <f>IF(AND($D136&lt;=2028,Zisk!$D$10&gt;=2028),"1","")</f>
        <v/>
      </c>
      <c r="AR136" s="35" t="str">
        <f>IF(AND($D136&lt;=2028,Zisk!$D$10&gt;=2028),"+","")</f>
        <v/>
      </c>
      <c r="AS136" s="37" t="str">
        <f>IF(AND($D136&lt;=2028,Zisk!$D$10&gt;=2028),VstupniParametry_SKRYT!$D$12,"")</f>
        <v/>
      </c>
      <c r="AT136" s="35" t="str">
        <f>IF(AND($D136&lt;=2028,Zisk!$D$10&gt;=2028),")","")</f>
        <v/>
      </c>
      <c r="AU136" s="38" t="str">
        <f>IF(AND(D136&lt;2028,2028&lt;=Zisk!$D$10),1,IF(D136=2028,0,""))</f>
        <v/>
      </c>
      <c r="AV136" s="39" t="str">
        <f>IF(AND($D136&lt;=2028,Zisk!$D$10&gt;=2029),"x","")</f>
        <v/>
      </c>
      <c r="AW136" s="35" t="str">
        <f>IF(AND($D136&lt;=2029,Zisk!$D$10&gt;=2029),"(","")</f>
        <v/>
      </c>
      <c r="AX136" s="35" t="str">
        <f>IF(AND($D136&lt;=2029,Zisk!$D$10&gt;=2029),"1","")</f>
        <v/>
      </c>
      <c r="AY136" s="35" t="str">
        <f>IF(AND($D136&lt;=2029,Zisk!$D$10&gt;=2029),"+","")</f>
        <v/>
      </c>
      <c r="AZ136" s="37" t="str">
        <f>IF(AND($D136&lt;=2029,Zisk!$D$10&gt;=2029),VstupniParametry_SKRYT!$D$13,"")</f>
        <v/>
      </c>
      <c r="BA136" s="35" t="str">
        <f>IF(AND($D136&lt;=2029,Zisk!$D$10&gt;=2029),")","")</f>
        <v/>
      </c>
      <c r="BB136" s="38" t="str">
        <f>IF(AND(D136&lt;2029,2029&lt;=Zisk!$D$10),1,IF(D136=2029,0,""))</f>
        <v/>
      </c>
      <c r="BC136" s="39" t="str">
        <f>IF(AND($D136&lt;=2029,Zisk!$D$10&gt;=2030),"x","")</f>
        <v/>
      </c>
      <c r="BD136" s="35" t="str">
        <f>IF(AND($D136&lt;=2030,Zisk!$D$10&gt;=2030),"(","")</f>
        <v/>
      </c>
      <c r="BE136" s="35" t="str">
        <f>IF(AND($D136&lt;=2030,Zisk!$D$10&gt;=2030),"1","")</f>
        <v/>
      </c>
      <c r="BF136" s="35" t="str">
        <f>IF(AND($D136&lt;=2030,Zisk!$D$10&gt;=2030),"+","")</f>
        <v/>
      </c>
      <c r="BG136" s="37" t="str">
        <f>IF(AND($D136&lt;=2030,Zisk!$D$10&gt;=2030),VstupniParametry_SKRYT!$D$14,"")</f>
        <v/>
      </c>
      <c r="BH136" s="35" t="str">
        <f>IF(AND($D136&lt;=2030,Zisk!$D$10&gt;=2030),")","")</f>
        <v/>
      </c>
      <c r="BI136" s="38" t="str">
        <f>IF(AND(D136&lt;2030,2030&lt;=Zisk!$D$10),1,IF(D136=2030,0,""))</f>
        <v/>
      </c>
      <c r="BJ136" s="40" t="s">
        <v>32</v>
      </c>
      <c r="BK136" s="37">
        <f t="shared" si="64"/>
        <v>1</v>
      </c>
      <c r="BL136" s="35" t="str">
        <f t="shared" si="65"/>
        <v>x</v>
      </c>
      <c r="BM136" s="41">
        <f t="shared" si="66"/>
        <v>1</v>
      </c>
      <c r="BN136" s="37" t="str">
        <f t="shared" si="67"/>
        <v>x</v>
      </c>
      <c r="BO136" s="41">
        <f t="shared" si="52"/>
        <v>1.018</v>
      </c>
      <c r="BP136" s="41" t="str">
        <f t="shared" si="53"/>
        <v/>
      </c>
      <c r="BQ136" s="41" t="str">
        <f t="shared" si="54"/>
        <v/>
      </c>
      <c r="BR136" s="41" t="str">
        <f t="shared" si="55"/>
        <v/>
      </c>
      <c r="BS136" s="41" t="str">
        <f t="shared" si="56"/>
        <v/>
      </c>
      <c r="BT136" s="41" t="str">
        <f t="shared" si="57"/>
        <v/>
      </c>
      <c r="BU136" s="41" t="str">
        <f t="shared" si="58"/>
        <v/>
      </c>
      <c r="BV136" s="41" t="str">
        <f t="shared" si="59"/>
        <v/>
      </c>
      <c r="BW136" s="41" t="str">
        <f t="shared" si="60"/>
        <v/>
      </c>
      <c r="BX136" s="41" t="str">
        <f t="shared" si="61"/>
        <v/>
      </c>
      <c r="BY136" s="41" t="str">
        <f t="shared" si="62"/>
        <v/>
      </c>
      <c r="BZ136" s="40" t="s">
        <v>32</v>
      </c>
      <c r="CA136" s="41">
        <f t="shared" si="63"/>
        <v>1.018</v>
      </c>
      <c r="CB136" s="35"/>
      <c r="CC136" s="36">
        <f>IF(D136&gt;Zisk!$D$10,"",E136*CA136)</f>
        <v>0</v>
      </c>
    </row>
    <row r="137" spans="2:81" x14ac:dyDescent="0.2">
      <c r="B137" s="28" t="str">
        <f>Zisk!B148</f>
        <v/>
      </c>
      <c r="C137" s="28">
        <f>Zisk!C148</f>
        <v>0</v>
      </c>
      <c r="D137" s="28">
        <f>Zisk!E148</f>
        <v>0</v>
      </c>
      <c r="E137" s="29">
        <f>Zisk!D148</f>
        <v>0</v>
      </c>
      <c r="F137" s="29"/>
      <c r="G137" s="28" t="str">
        <f t="shared" si="38"/>
        <v>(</v>
      </c>
      <c r="H137" s="28" t="str">
        <f t="shared" si="39"/>
        <v>1</v>
      </c>
      <c r="I137" s="28" t="str">
        <f t="shared" si="40"/>
        <v>+</v>
      </c>
      <c r="J137" s="30">
        <f>IF($D137&lt;=2021,VstupniParametry_SKRYT!$D$5,"")</f>
        <v>0.02</v>
      </c>
      <c r="K137" s="28" t="str">
        <f t="shared" si="41"/>
        <v>)</v>
      </c>
      <c r="L137" s="31">
        <f>IF($D137&lt;=2021,COUNTIF(Vypocet_SKRYT!T134:AS134,"&gt;=1"),"")</f>
        <v>0</v>
      </c>
      <c r="M137" s="32" t="str">
        <f t="shared" si="42"/>
        <v>x</v>
      </c>
      <c r="N137" s="28" t="str">
        <f t="shared" si="43"/>
        <v>(</v>
      </c>
      <c r="O137" s="28" t="str">
        <f t="shared" si="44"/>
        <v>1</v>
      </c>
      <c r="P137" s="28" t="str">
        <f t="shared" si="45"/>
        <v>+</v>
      </c>
      <c r="Q137" s="30">
        <f>IF($D137&lt;=2024,VstupniParametry_SKRYT!$D$6,"")</f>
        <v>0.06</v>
      </c>
      <c r="R137" s="28" t="str">
        <f t="shared" si="46"/>
        <v>)</v>
      </c>
      <c r="S137" s="31">
        <f>IF($D137&lt;=2024,COUNTIFS(Vypocet_SKRYT!AT134:AV134,"&gt;=1"),"")</f>
        <v>0</v>
      </c>
      <c r="T137" s="32" t="str">
        <f t="shared" si="47"/>
        <v>x</v>
      </c>
      <c r="U137" s="28" t="str">
        <f t="shared" si="48"/>
        <v>(</v>
      </c>
      <c r="V137" s="28" t="str">
        <f t="shared" si="49"/>
        <v>1</v>
      </c>
      <c r="W137" s="28" t="str">
        <f t="shared" si="50"/>
        <v>+</v>
      </c>
      <c r="X137" s="30">
        <f>IF($D137&lt;=2025,VstupniParametry_SKRYT!$D$9,"")</f>
        <v>1.7999999999999999E-2</v>
      </c>
      <c r="Y137" s="28" t="str">
        <f t="shared" si="51"/>
        <v>)</v>
      </c>
      <c r="Z137" s="31">
        <f>IF(AND(D137&lt;2025,2025&lt;=Zisk!$D$10),1,IF(D137=2025,0,""))</f>
        <v>1</v>
      </c>
      <c r="AA137" s="32" t="str">
        <f>IF(AND($D137&lt;=2025,Zisk!$D$10&gt;=2026),"x","")</f>
        <v/>
      </c>
      <c r="AB137" s="28" t="str">
        <f>IF(AND($D137&lt;=2026,Zisk!$D$10&gt;=2026),"(","")</f>
        <v/>
      </c>
      <c r="AC137" s="28" t="str">
        <f>IF(AND($D137&lt;=2026,Zisk!$D$10&gt;=2026),"1","")</f>
        <v/>
      </c>
      <c r="AD137" s="28" t="str">
        <f>IF(AND($D137&lt;=2026,Zisk!$D$10&gt;=2026),"+","")</f>
        <v/>
      </c>
      <c r="AE137" s="30" t="str">
        <f>IF(AND($D137&lt;=2026,Zisk!$D$10&gt;=2026),VstupniParametry_SKRYT!$D$10,"")</f>
        <v/>
      </c>
      <c r="AF137" s="28" t="str">
        <f>IF(AND($D137&lt;=2026,Zisk!$D$10&gt;=2026),")","")</f>
        <v/>
      </c>
      <c r="AG137" s="31" t="str">
        <f>IF(AND(D137&lt;2026,2026&lt;=Zisk!$D$10),1,IF(D137=2026,0,""))</f>
        <v/>
      </c>
      <c r="AH137" s="32" t="str">
        <f>IF(AND($D137&lt;=2026,Zisk!$D$10&gt;=2027),"x","")</f>
        <v/>
      </c>
      <c r="AI137" s="28" t="str">
        <f>IF(AND($D137&lt;=2027,Zisk!$D$10&gt;=2027),"(","")</f>
        <v/>
      </c>
      <c r="AJ137" s="28" t="str">
        <f>IF(AND($D137&lt;=2027,Zisk!$D$10&gt;=2027),"1","")</f>
        <v/>
      </c>
      <c r="AK137" s="28" t="str">
        <f>IF(AND($D137&lt;=2027,Zisk!$D$10&gt;=2027),"+","")</f>
        <v/>
      </c>
      <c r="AL137" s="30" t="str">
        <f>IF(AND($D137&lt;=2027,Zisk!$D$10&gt;=2027),VstupniParametry_SKRYT!$D$11,"")</f>
        <v/>
      </c>
      <c r="AM137" s="28" t="str">
        <f>IF(AND($D137&lt;=2027,Zisk!$D$10&gt;=2027),")","")</f>
        <v/>
      </c>
      <c r="AN137" s="31" t="str">
        <f>IF(AND(D137&lt;2027,2027&lt;=Zisk!$D$10),1,IF(D137=2027,0,""))</f>
        <v/>
      </c>
      <c r="AO137" s="32" t="str">
        <f>IF(AND($D137&lt;=2027,Zisk!$D$10&gt;=2028),"x","")</f>
        <v/>
      </c>
      <c r="AP137" s="28" t="str">
        <f>IF(AND($D137&lt;=2028,Zisk!$D$10&gt;=2028),"(","")</f>
        <v/>
      </c>
      <c r="AQ137" s="28" t="str">
        <f>IF(AND($D137&lt;=2028,Zisk!$D$10&gt;=2028),"1","")</f>
        <v/>
      </c>
      <c r="AR137" s="28" t="str">
        <f>IF(AND($D137&lt;=2028,Zisk!$D$10&gt;=2028),"+","")</f>
        <v/>
      </c>
      <c r="AS137" s="30" t="str">
        <f>IF(AND($D137&lt;=2028,Zisk!$D$10&gt;=2028),VstupniParametry_SKRYT!$D$12,"")</f>
        <v/>
      </c>
      <c r="AT137" s="28" t="str">
        <f>IF(AND($D137&lt;=2028,Zisk!$D$10&gt;=2028),")","")</f>
        <v/>
      </c>
      <c r="AU137" s="31" t="str">
        <f>IF(AND(D137&lt;2028,2028&lt;=Zisk!$D$10),1,IF(D137=2028,0,""))</f>
        <v/>
      </c>
      <c r="AV137" s="32" t="str">
        <f>IF(AND($D137&lt;=2028,Zisk!$D$10&gt;=2029),"x","")</f>
        <v/>
      </c>
      <c r="AW137" s="28" t="str">
        <f>IF(AND($D137&lt;=2029,Zisk!$D$10&gt;=2029),"(","")</f>
        <v/>
      </c>
      <c r="AX137" s="28" t="str">
        <f>IF(AND($D137&lt;=2029,Zisk!$D$10&gt;=2029),"1","")</f>
        <v/>
      </c>
      <c r="AY137" s="28" t="str">
        <f>IF(AND($D137&lt;=2029,Zisk!$D$10&gt;=2029),"+","")</f>
        <v/>
      </c>
      <c r="AZ137" s="30" t="str">
        <f>IF(AND($D137&lt;=2029,Zisk!$D$10&gt;=2029),VstupniParametry_SKRYT!$D$13,"")</f>
        <v/>
      </c>
      <c r="BA137" s="28" t="str">
        <f>IF(AND($D137&lt;=2029,Zisk!$D$10&gt;=2029),")","")</f>
        <v/>
      </c>
      <c r="BB137" s="31" t="str">
        <f>IF(AND(D137&lt;2029,2029&lt;=Zisk!$D$10),1,IF(D137=2029,0,""))</f>
        <v/>
      </c>
      <c r="BC137" s="32" t="str">
        <f>IF(AND($D137&lt;=2029,Zisk!$D$10&gt;=2030),"x","")</f>
        <v/>
      </c>
      <c r="BD137" s="28" t="str">
        <f>IF(AND($D137&lt;=2030,Zisk!$D$10&gt;=2030),"(","")</f>
        <v/>
      </c>
      <c r="BE137" s="28" t="str">
        <f>IF(AND($D137&lt;=2030,Zisk!$D$10&gt;=2030),"1","")</f>
        <v/>
      </c>
      <c r="BF137" s="28" t="str">
        <f>IF(AND($D137&lt;=2030,Zisk!$D$10&gt;=2030),"+","")</f>
        <v/>
      </c>
      <c r="BG137" s="30" t="str">
        <f>IF(AND($D137&lt;=2030,Zisk!$D$10&gt;=2030),VstupniParametry_SKRYT!$D$14,"")</f>
        <v/>
      </c>
      <c r="BH137" s="28" t="str">
        <f>IF(AND($D137&lt;=2030,Zisk!$D$10&gt;=2030),")","")</f>
        <v/>
      </c>
      <c r="BI137" s="31" t="str">
        <f>IF(AND(D137&lt;2030,2030&lt;=Zisk!$D$10),1,IF(D137=2030,0,""))</f>
        <v/>
      </c>
      <c r="BJ137" s="33" t="s">
        <v>32</v>
      </c>
      <c r="BK137" s="30">
        <f t="shared" si="64"/>
        <v>1</v>
      </c>
      <c r="BL137" s="28" t="str">
        <f t="shared" si="65"/>
        <v>x</v>
      </c>
      <c r="BM137" s="34">
        <f t="shared" si="66"/>
        <v>1</v>
      </c>
      <c r="BN137" s="30" t="str">
        <f t="shared" si="67"/>
        <v>x</v>
      </c>
      <c r="BO137" s="34">
        <f t="shared" si="52"/>
        <v>1.018</v>
      </c>
      <c r="BP137" s="34" t="str">
        <f t="shared" si="53"/>
        <v/>
      </c>
      <c r="BQ137" s="34" t="str">
        <f t="shared" si="54"/>
        <v/>
      </c>
      <c r="BR137" s="34" t="str">
        <f t="shared" si="55"/>
        <v/>
      </c>
      <c r="BS137" s="34" t="str">
        <f t="shared" si="56"/>
        <v/>
      </c>
      <c r="BT137" s="34" t="str">
        <f t="shared" si="57"/>
        <v/>
      </c>
      <c r="BU137" s="34" t="str">
        <f t="shared" si="58"/>
        <v/>
      </c>
      <c r="BV137" s="34" t="str">
        <f t="shared" si="59"/>
        <v/>
      </c>
      <c r="BW137" s="34" t="str">
        <f t="shared" si="60"/>
        <v/>
      </c>
      <c r="BX137" s="34" t="str">
        <f t="shared" si="61"/>
        <v/>
      </c>
      <c r="BY137" s="34" t="str">
        <f t="shared" si="62"/>
        <v/>
      </c>
      <c r="BZ137" s="33" t="s">
        <v>32</v>
      </c>
      <c r="CA137" s="34">
        <f t="shared" si="63"/>
        <v>1.018</v>
      </c>
      <c r="CB137" s="28"/>
      <c r="CC137" s="29">
        <f>IF(D137&gt;Zisk!$D$10,"",E137*CA137)</f>
        <v>0</v>
      </c>
    </row>
    <row r="138" spans="2:81" x14ac:dyDescent="0.2">
      <c r="B138" s="35" t="str">
        <f>Zisk!B149</f>
        <v/>
      </c>
      <c r="C138" s="35">
        <f>Zisk!C149</f>
        <v>0</v>
      </c>
      <c r="D138" s="35">
        <f>Zisk!E149</f>
        <v>0</v>
      </c>
      <c r="E138" s="36">
        <f>Zisk!D149</f>
        <v>0</v>
      </c>
      <c r="F138" s="36"/>
      <c r="G138" s="35" t="str">
        <f t="shared" si="38"/>
        <v>(</v>
      </c>
      <c r="H138" s="35" t="str">
        <f t="shared" si="39"/>
        <v>1</v>
      </c>
      <c r="I138" s="35" t="str">
        <f t="shared" si="40"/>
        <v>+</v>
      </c>
      <c r="J138" s="37">
        <f>IF($D138&lt;=2021,VstupniParametry_SKRYT!$D$5,"")</f>
        <v>0.02</v>
      </c>
      <c r="K138" s="35" t="str">
        <f t="shared" si="41"/>
        <v>)</v>
      </c>
      <c r="L138" s="38">
        <f>IF($D138&lt;=2021,COUNTIF(Vypocet_SKRYT!T135:AS135,"&gt;=1"),"")</f>
        <v>0</v>
      </c>
      <c r="M138" s="39" t="str">
        <f t="shared" si="42"/>
        <v>x</v>
      </c>
      <c r="N138" s="35" t="str">
        <f t="shared" si="43"/>
        <v>(</v>
      </c>
      <c r="O138" s="35" t="str">
        <f t="shared" si="44"/>
        <v>1</v>
      </c>
      <c r="P138" s="35" t="str">
        <f t="shared" si="45"/>
        <v>+</v>
      </c>
      <c r="Q138" s="37">
        <f>IF($D138&lt;=2024,VstupniParametry_SKRYT!$D$6,"")</f>
        <v>0.06</v>
      </c>
      <c r="R138" s="35" t="str">
        <f t="shared" si="46"/>
        <v>)</v>
      </c>
      <c r="S138" s="38">
        <f>IF($D138&lt;=2024,COUNTIFS(Vypocet_SKRYT!AT135:AV135,"&gt;=1"),"")</f>
        <v>0</v>
      </c>
      <c r="T138" s="39" t="str">
        <f t="shared" si="47"/>
        <v>x</v>
      </c>
      <c r="U138" s="35" t="str">
        <f t="shared" si="48"/>
        <v>(</v>
      </c>
      <c r="V138" s="35" t="str">
        <f t="shared" si="49"/>
        <v>1</v>
      </c>
      <c r="W138" s="35" t="str">
        <f t="shared" si="50"/>
        <v>+</v>
      </c>
      <c r="X138" s="37">
        <f>IF($D138&lt;=2025,VstupniParametry_SKRYT!$D$9,"")</f>
        <v>1.7999999999999999E-2</v>
      </c>
      <c r="Y138" s="35" t="str">
        <f t="shared" si="51"/>
        <v>)</v>
      </c>
      <c r="Z138" s="38">
        <f>IF(AND(D138&lt;2025,2025&lt;=Zisk!$D$10),1,IF(D138=2025,0,""))</f>
        <v>1</v>
      </c>
      <c r="AA138" s="39" t="str">
        <f>IF(AND($D138&lt;=2025,Zisk!$D$10&gt;=2026),"x","")</f>
        <v/>
      </c>
      <c r="AB138" s="35" t="str">
        <f>IF(AND($D138&lt;=2026,Zisk!$D$10&gt;=2026),"(","")</f>
        <v/>
      </c>
      <c r="AC138" s="35" t="str">
        <f>IF(AND($D138&lt;=2026,Zisk!$D$10&gt;=2026),"1","")</f>
        <v/>
      </c>
      <c r="AD138" s="35" t="str">
        <f>IF(AND($D138&lt;=2026,Zisk!$D$10&gt;=2026),"+","")</f>
        <v/>
      </c>
      <c r="AE138" s="37" t="str">
        <f>IF(AND($D138&lt;=2026,Zisk!$D$10&gt;=2026),VstupniParametry_SKRYT!$D$10,"")</f>
        <v/>
      </c>
      <c r="AF138" s="35" t="str">
        <f>IF(AND($D138&lt;=2026,Zisk!$D$10&gt;=2026),")","")</f>
        <v/>
      </c>
      <c r="AG138" s="38" t="str">
        <f>IF(AND(D138&lt;2026,2026&lt;=Zisk!$D$10),1,IF(D138=2026,0,""))</f>
        <v/>
      </c>
      <c r="AH138" s="39" t="str">
        <f>IF(AND($D138&lt;=2026,Zisk!$D$10&gt;=2027),"x","")</f>
        <v/>
      </c>
      <c r="AI138" s="35" t="str">
        <f>IF(AND($D138&lt;=2027,Zisk!$D$10&gt;=2027),"(","")</f>
        <v/>
      </c>
      <c r="AJ138" s="35" t="str">
        <f>IF(AND($D138&lt;=2027,Zisk!$D$10&gt;=2027),"1","")</f>
        <v/>
      </c>
      <c r="AK138" s="35" t="str">
        <f>IF(AND($D138&lt;=2027,Zisk!$D$10&gt;=2027),"+","")</f>
        <v/>
      </c>
      <c r="AL138" s="37" t="str">
        <f>IF(AND($D138&lt;=2027,Zisk!$D$10&gt;=2027),VstupniParametry_SKRYT!$D$11,"")</f>
        <v/>
      </c>
      <c r="AM138" s="35" t="str">
        <f>IF(AND($D138&lt;=2027,Zisk!$D$10&gt;=2027),")","")</f>
        <v/>
      </c>
      <c r="AN138" s="38" t="str">
        <f>IF(AND(D138&lt;2027,2027&lt;=Zisk!$D$10),1,IF(D138=2027,0,""))</f>
        <v/>
      </c>
      <c r="AO138" s="39" t="str">
        <f>IF(AND($D138&lt;=2027,Zisk!$D$10&gt;=2028),"x","")</f>
        <v/>
      </c>
      <c r="AP138" s="35" t="str">
        <f>IF(AND($D138&lt;=2028,Zisk!$D$10&gt;=2028),"(","")</f>
        <v/>
      </c>
      <c r="AQ138" s="35" t="str">
        <f>IF(AND($D138&lt;=2028,Zisk!$D$10&gt;=2028),"1","")</f>
        <v/>
      </c>
      <c r="AR138" s="35" t="str">
        <f>IF(AND($D138&lt;=2028,Zisk!$D$10&gt;=2028),"+","")</f>
        <v/>
      </c>
      <c r="AS138" s="37" t="str">
        <f>IF(AND($D138&lt;=2028,Zisk!$D$10&gt;=2028),VstupniParametry_SKRYT!$D$12,"")</f>
        <v/>
      </c>
      <c r="AT138" s="35" t="str">
        <f>IF(AND($D138&lt;=2028,Zisk!$D$10&gt;=2028),")","")</f>
        <v/>
      </c>
      <c r="AU138" s="38" t="str">
        <f>IF(AND(D138&lt;2028,2028&lt;=Zisk!$D$10),1,IF(D138=2028,0,""))</f>
        <v/>
      </c>
      <c r="AV138" s="39" t="str">
        <f>IF(AND($D138&lt;=2028,Zisk!$D$10&gt;=2029),"x","")</f>
        <v/>
      </c>
      <c r="AW138" s="35" t="str">
        <f>IF(AND($D138&lt;=2029,Zisk!$D$10&gt;=2029),"(","")</f>
        <v/>
      </c>
      <c r="AX138" s="35" t="str">
        <f>IF(AND($D138&lt;=2029,Zisk!$D$10&gt;=2029),"1","")</f>
        <v/>
      </c>
      <c r="AY138" s="35" t="str">
        <f>IF(AND($D138&lt;=2029,Zisk!$D$10&gt;=2029),"+","")</f>
        <v/>
      </c>
      <c r="AZ138" s="37" t="str">
        <f>IF(AND($D138&lt;=2029,Zisk!$D$10&gt;=2029),VstupniParametry_SKRYT!$D$13,"")</f>
        <v/>
      </c>
      <c r="BA138" s="35" t="str">
        <f>IF(AND($D138&lt;=2029,Zisk!$D$10&gt;=2029),")","")</f>
        <v/>
      </c>
      <c r="BB138" s="38" t="str">
        <f>IF(AND(D138&lt;2029,2029&lt;=Zisk!$D$10),1,IF(D138=2029,0,""))</f>
        <v/>
      </c>
      <c r="BC138" s="39" t="str">
        <f>IF(AND($D138&lt;=2029,Zisk!$D$10&gt;=2030),"x","")</f>
        <v/>
      </c>
      <c r="BD138" s="35" t="str">
        <f>IF(AND($D138&lt;=2030,Zisk!$D$10&gt;=2030),"(","")</f>
        <v/>
      </c>
      <c r="BE138" s="35" t="str">
        <f>IF(AND($D138&lt;=2030,Zisk!$D$10&gt;=2030),"1","")</f>
        <v/>
      </c>
      <c r="BF138" s="35" t="str">
        <f>IF(AND($D138&lt;=2030,Zisk!$D$10&gt;=2030),"+","")</f>
        <v/>
      </c>
      <c r="BG138" s="37" t="str">
        <f>IF(AND($D138&lt;=2030,Zisk!$D$10&gt;=2030),VstupniParametry_SKRYT!$D$14,"")</f>
        <v/>
      </c>
      <c r="BH138" s="35" t="str">
        <f>IF(AND($D138&lt;=2030,Zisk!$D$10&gt;=2030),")","")</f>
        <v/>
      </c>
      <c r="BI138" s="38" t="str">
        <f>IF(AND(D138&lt;2030,2030&lt;=Zisk!$D$10),1,IF(D138=2030,0,""))</f>
        <v/>
      </c>
      <c r="BJ138" s="40" t="s">
        <v>32</v>
      </c>
      <c r="BK138" s="37">
        <f t="shared" si="64"/>
        <v>1</v>
      </c>
      <c r="BL138" s="35" t="str">
        <f t="shared" si="65"/>
        <v>x</v>
      </c>
      <c r="BM138" s="41">
        <f t="shared" si="66"/>
        <v>1</v>
      </c>
      <c r="BN138" s="37" t="str">
        <f t="shared" si="67"/>
        <v>x</v>
      </c>
      <c r="BO138" s="41">
        <f t="shared" si="52"/>
        <v>1.018</v>
      </c>
      <c r="BP138" s="41" t="str">
        <f t="shared" si="53"/>
        <v/>
      </c>
      <c r="BQ138" s="41" t="str">
        <f t="shared" si="54"/>
        <v/>
      </c>
      <c r="BR138" s="41" t="str">
        <f t="shared" si="55"/>
        <v/>
      </c>
      <c r="BS138" s="41" t="str">
        <f t="shared" si="56"/>
        <v/>
      </c>
      <c r="BT138" s="41" t="str">
        <f t="shared" si="57"/>
        <v/>
      </c>
      <c r="BU138" s="41" t="str">
        <f t="shared" si="58"/>
        <v/>
      </c>
      <c r="BV138" s="41" t="str">
        <f t="shared" si="59"/>
        <v/>
      </c>
      <c r="BW138" s="41" t="str">
        <f t="shared" si="60"/>
        <v/>
      </c>
      <c r="BX138" s="41" t="str">
        <f t="shared" si="61"/>
        <v/>
      </c>
      <c r="BY138" s="41" t="str">
        <f t="shared" si="62"/>
        <v/>
      </c>
      <c r="BZ138" s="40" t="s">
        <v>32</v>
      </c>
      <c r="CA138" s="41">
        <f t="shared" si="63"/>
        <v>1.018</v>
      </c>
      <c r="CB138" s="35"/>
      <c r="CC138" s="36">
        <f>IF(D138&gt;Zisk!$D$10,"",E138*CA138)</f>
        <v>0</v>
      </c>
    </row>
    <row r="139" spans="2:81" x14ac:dyDescent="0.2">
      <c r="B139" s="28" t="str">
        <f>Zisk!B150</f>
        <v/>
      </c>
      <c r="C139" s="28">
        <f>Zisk!C150</f>
        <v>0</v>
      </c>
      <c r="D139" s="28">
        <f>Zisk!E150</f>
        <v>0</v>
      </c>
      <c r="E139" s="29">
        <f>Zisk!D150</f>
        <v>0</v>
      </c>
      <c r="F139" s="29"/>
      <c r="G139" s="28" t="str">
        <f t="shared" ref="G139:G202" si="68">IF($D139&lt;=2021,"(","")</f>
        <v>(</v>
      </c>
      <c r="H139" s="28" t="str">
        <f t="shared" ref="H139:H202" si="69">IF($D139&lt;=2021,"1","")</f>
        <v>1</v>
      </c>
      <c r="I139" s="28" t="str">
        <f t="shared" ref="I139:I202" si="70">IF($D139&lt;=2021,"+","")</f>
        <v>+</v>
      </c>
      <c r="J139" s="30">
        <f>IF($D139&lt;=2021,VstupniParametry_SKRYT!$D$5,"")</f>
        <v>0.02</v>
      </c>
      <c r="K139" s="28" t="str">
        <f t="shared" ref="K139:K202" si="71">IF($D139&lt;=2021,")","")</f>
        <v>)</v>
      </c>
      <c r="L139" s="31">
        <f>IF($D139&lt;=2021,COUNTIF(Vypocet_SKRYT!T136:AS136,"&gt;=1"),"")</f>
        <v>0</v>
      </c>
      <c r="M139" s="32" t="str">
        <f t="shared" ref="M139:M202" si="72">IF($D139&lt;=2021,"x","")</f>
        <v>x</v>
      </c>
      <c r="N139" s="28" t="str">
        <f t="shared" ref="N139:N202" si="73">IF($D139&lt;=2024,"(","")</f>
        <v>(</v>
      </c>
      <c r="O139" s="28" t="str">
        <f t="shared" ref="O139:O202" si="74">IF($D139&lt;=2024,"1","")</f>
        <v>1</v>
      </c>
      <c r="P139" s="28" t="str">
        <f t="shared" ref="P139:P202" si="75">IF($D139&lt;=2024,"+","")</f>
        <v>+</v>
      </c>
      <c r="Q139" s="30">
        <f>IF($D139&lt;=2024,VstupniParametry_SKRYT!$D$6,"")</f>
        <v>0.06</v>
      </c>
      <c r="R139" s="28" t="str">
        <f t="shared" ref="R139:R202" si="76">IF($D139&lt;=2024,")","")</f>
        <v>)</v>
      </c>
      <c r="S139" s="31">
        <f>IF($D139&lt;=2024,COUNTIFS(Vypocet_SKRYT!AT136:AV136,"&gt;=1"),"")</f>
        <v>0</v>
      </c>
      <c r="T139" s="32" t="str">
        <f t="shared" ref="T139:T202" si="77">IF($D139&lt;=2024,"x","")</f>
        <v>x</v>
      </c>
      <c r="U139" s="28" t="str">
        <f t="shared" ref="U139:U202" si="78">IF($D139&lt;=2025,"(","")</f>
        <v>(</v>
      </c>
      <c r="V139" s="28" t="str">
        <f t="shared" ref="V139:V202" si="79">IF($D139&lt;=2025,"1","")</f>
        <v>1</v>
      </c>
      <c r="W139" s="28" t="str">
        <f t="shared" ref="W139:W202" si="80">IF($D139&lt;=2025,"+","")</f>
        <v>+</v>
      </c>
      <c r="X139" s="30">
        <f>IF($D139&lt;=2025,VstupniParametry_SKRYT!$D$9,"")</f>
        <v>1.7999999999999999E-2</v>
      </c>
      <c r="Y139" s="28" t="str">
        <f t="shared" ref="Y139:Y202" si="81">IF($D139&lt;=2025,")","")</f>
        <v>)</v>
      </c>
      <c r="Z139" s="31">
        <f>IF(AND(D139&lt;2025,2025&lt;=Zisk!$D$10),1,IF(D139=2025,0,""))</f>
        <v>1</v>
      </c>
      <c r="AA139" s="32" t="str">
        <f>IF(AND($D139&lt;=2025,Zisk!$D$10&gt;=2026),"x","")</f>
        <v/>
      </c>
      <c r="AB139" s="28" t="str">
        <f>IF(AND($D139&lt;=2026,Zisk!$D$10&gt;=2026),"(","")</f>
        <v/>
      </c>
      <c r="AC139" s="28" t="str">
        <f>IF(AND($D139&lt;=2026,Zisk!$D$10&gt;=2026),"1","")</f>
        <v/>
      </c>
      <c r="AD139" s="28" t="str">
        <f>IF(AND($D139&lt;=2026,Zisk!$D$10&gt;=2026),"+","")</f>
        <v/>
      </c>
      <c r="AE139" s="30" t="str">
        <f>IF(AND($D139&lt;=2026,Zisk!$D$10&gt;=2026),VstupniParametry_SKRYT!$D$10,"")</f>
        <v/>
      </c>
      <c r="AF139" s="28" t="str">
        <f>IF(AND($D139&lt;=2026,Zisk!$D$10&gt;=2026),")","")</f>
        <v/>
      </c>
      <c r="AG139" s="31" t="str">
        <f>IF(AND(D139&lt;2026,2026&lt;=Zisk!$D$10),1,IF(D139=2026,0,""))</f>
        <v/>
      </c>
      <c r="AH139" s="32" t="str">
        <f>IF(AND($D139&lt;=2026,Zisk!$D$10&gt;=2027),"x","")</f>
        <v/>
      </c>
      <c r="AI139" s="28" t="str">
        <f>IF(AND($D139&lt;=2027,Zisk!$D$10&gt;=2027),"(","")</f>
        <v/>
      </c>
      <c r="AJ139" s="28" t="str">
        <f>IF(AND($D139&lt;=2027,Zisk!$D$10&gt;=2027),"1","")</f>
        <v/>
      </c>
      <c r="AK139" s="28" t="str">
        <f>IF(AND($D139&lt;=2027,Zisk!$D$10&gt;=2027),"+","")</f>
        <v/>
      </c>
      <c r="AL139" s="30" t="str">
        <f>IF(AND($D139&lt;=2027,Zisk!$D$10&gt;=2027),VstupniParametry_SKRYT!$D$11,"")</f>
        <v/>
      </c>
      <c r="AM139" s="28" t="str">
        <f>IF(AND($D139&lt;=2027,Zisk!$D$10&gt;=2027),")","")</f>
        <v/>
      </c>
      <c r="AN139" s="31" t="str">
        <f>IF(AND(D139&lt;2027,2027&lt;=Zisk!$D$10),1,IF(D139=2027,0,""))</f>
        <v/>
      </c>
      <c r="AO139" s="32" t="str">
        <f>IF(AND($D139&lt;=2027,Zisk!$D$10&gt;=2028),"x","")</f>
        <v/>
      </c>
      <c r="AP139" s="28" t="str">
        <f>IF(AND($D139&lt;=2028,Zisk!$D$10&gt;=2028),"(","")</f>
        <v/>
      </c>
      <c r="AQ139" s="28" t="str">
        <f>IF(AND($D139&lt;=2028,Zisk!$D$10&gt;=2028),"1","")</f>
        <v/>
      </c>
      <c r="AR139" s="28" t="str">
        <f>IF(AND($D139&lt;=2028,Zisk!$D$10&gt;=2028),"+","")</f>
        <v/>
      </c>
      <c r="AS139" s="30" t="str">
        <f>IF(AND($D139&lt;=2028,Zisk!$D$10&gt;=2028),VstupniParametry_SKRYT!$D$12,"")</f>
        <v/>
      </c>
      <c r="AT139" s="28" t="str">
        <f>IF(AND($D139&lt;=2028,Zisk!$D$10&gt;=2028),")","")</f>
        <v/>
      </c>
      <c r="AU139" s="31" t="str">
        <f>IF(AND(D139&lt;2028,2028&lt;=Zisk!$D$10),1,IF(D139=2028,0,""))</f>
        <v/>
      </c>
      <c r="AV139" s="32" t="str">
        <f>IF(AND($D139&lt;=2028,Zisk!$D$10&gt;=2029),"x","")</f>
        <v/>
      </c>
      <c r="AW139" s="28" t="str">
        <f>IF(AND($D139&lt;=2029,Zisk!$D$10&gt;=2029),"(","")</f>
        <v/>
      </c>
      <c r="AX139" s="28" t="str">
        <f>IF(AND($D139&lt;=2029,Zisk!$D$10&gt;=2029),"1","")</f>
        <v/>
      </c>
      <c r="AY139" s="28" t="str">
        <f>IF(AND($D139&lt;=2029,Zisk!$D$10&gt;=2029),"+","")</f>
        <v/>
      </c>
      <c r="AZ139" s="30" t="str">
        <f>IF(AND($D139&lt;=2029,Zisk!$D$10&gt;=2029),VstupniParametry_SKRYT!$D$13,"")</f>
        <v/>
      </c>
      <c r="BA139" s="28" t="str">
        <f>IF(AND($D139&lt;=2029,Zisk!$D$10&gt;=2029),")","")</f>
        <v/>
      </c>
      <c r="BB139" s="31" t="str">
        <f>IF(AND(D139&lt;2029,2029&lt;=Zisk!$D$10),1,IF(D139=2029,0,""))</f>
        <v/>
      </c>
      <c r="BC139" s="32" t="str">
        <f>IF(AND($D139&lt;=2029,Zisk!$D$10&gt;=2030),"x","")</f>
        <v/>
      </c>
      <c r="BD139" s="28" t="str">
        <f>IF(AND($D139&lt;=2030,Zisk!$D$10&gt;=2030),"(","")</f>
        <v/>
      </c>
      <c r="BE139" s="28" t="str">
        <f>IF(AND($D139&lt;=2030,Zisk!$D$10&gt;=2030),"1","")</f>
        <v/>
      </c>
      <c r="BF139" s="28" t="str">
        <f>IF(AND($D139&lt;=2030,Zisk!$D$10&gt;=2030),"+","")</f>
        <v/>
      </c>
      <c r="BG139" s="30" t="str">
        <f>IF(AND($D139&lt;=2030,Zisk!$D$10&gt;=2030),VstupniParametry_SKRYT!$D$14,"")</f>
        <v/>
      </c>
      <c r="BH139" s="28" t="str">
        <f>IF(AND($D139&lt;=2030,Zisk!$D$10&gt;=2030),")","")</f>
        <v/>
      </c>
      <c r="BI139" s="31" t="str">
        <f>IF(AND(D139&lt;2030,2030&lt;=Zisk!$D$10),1,IF(D139=2030,0,""))</f>
        <v/>
      </c>
      <c r="BJ139" s="33" t="s">
        <v>32</v>
      </c>
      <c r="BK139" s="30">
        <f t="shared" si="64"/>
        <v>1</v>
      </c>
      <c r="BL139" s="28" t="str">
        <f t="shared" si="65"/>
        <v>x</v>
      </c>
      <c r="BM139" s="34">
        <f t="shared" si="66"/>
        <v>1</v>
      </c>
      <c r="BN139" s="30" t="str">
        <f t="shared" si="67"/>
        <v>x</v>
      </c>
      <c r="BO139" s="34">
        <f t="shared" ref="BO139:BO202" si="82">IF(X139="","",IF(BO$8=$D139,1,(1+X139)^Z139))</f>
        <v>1.018</v>
      </c>
      <c r="BP139" s="34" t="str">
        <f t="shared" ref="BP139:BP202" si="83">AA139</f>
        <v/>
      </c>
      <c r="BQ139" s="34" t="str">
        <f t="shared" ref="BQ139:BQ202" si="84">IF(AE139="","",(1+AE139)^AG139)</f>
        <v/>
      </c>
      <c r="BR139" s="34" t="str">
        <f t="shared" ref="BR139:BR202" si="85">AH139</f>
        <v/>
      </c>
      <c r="BS139" s="34" t="str">
        <f t="shared" ref="BS139:BS202" si="86">IF(AL139="","",(1+AL139)^AN139)</f>
        <v/>
      </c>
      <c r="BT139" s="34" t="str">
        <f t="shared" ref="BT139:BT202" si="87">AO139</f>
        <v/>
      </c>
      <c r="BU139" s="34" t="str">
        <f t="shared" ref="BU139:BU202" si="88">IF(AS139="","",(1+AS139)^AU139)</f>
        <v/>
      </c>
      <c r="BV139" s="34" t="str">
        <f t="shared" ref="BV139:BV202" si="89">AV139</f>
        <v/>
      </c>
      <c r="BW139" s="34" t="str">
        <f t="shared" ref="BW139:BW202" si="90">IF(AZ139="","",(1+AZ139)^BB139)</f>
        <v/>
      </c>
      <c r="BX139" s="34" t="str">
        <f t="shared" ref="BX139:BX202" si="91">BC139</f>
        <v/>
      </c>
      <c r="BY139" s="34" t="str">
        <f t="shared" ref="BY139:BY202" si="92">IF(BG139="","",(1+BG139)^BI139)</f>
        <v/>
      </c>
      <c r="BZ139" s="33" t="s">
        <v>32</v>
      </c>
      <c r="CA139" s="34">
        <f t="shared" ref="CA139:CA202" si="93">IF(BK139="",1,BK139)*IF(BM139="",1,BM139)*IF(BO139="",1,BO139)*IF(BQ139="",1,BQ139)*IF(BS139="",1,BS139)*IF(BU139="",1,BU139)*IF(BW139="",1,BW139)*IF(BY139="",1,BY139)</f>
        <v>1.018</v>
      </c>
      <c r="CB139" s="28"/>
      <c r="CC139" s="29">
        <f>IF(D139&gt;Zisk!$D$10,"",E139*CA139)</f>
        <v>0</v>
      </c>
    </row>
    <row r="140" spans="2:81" x14ac:dyDescent="0.2">
      <c r="B140" s="35" t="str">
        <f>Zisk!B151</f>
        <v/>
      </c>
      <c r="C140" s="35">
        <f>Zisk!C151</f>
        <v>0</v>
      </c>
      <c r="D140" s="35">
        <f>Zisk!E151</f>
        <v>0</v>
      </c>
      <c r="E140" s="36">
        <f>Zisk!D151</f>
        <v>0</v>
      </c>
      <c r="F140" s="36"/>
      <c r="G140" s="35" t="str">
        <f t="shared" si="68"/>
        <v>(</v>
      </c>
      <c r="H140" s="35" t="str">
        <f t="shared" si="69"/>
        <v>1</v>
      </c>
      <c r="I140" s="35" t="str">
        <f t="shared" si="70"/>
        <v>+</v>
      </c>
      <c r="J140" s="37">
        <f>IF($D140&lt;=2021,VstupniParametry_SKRYT!$D$5,"")</f>
        <v>0.02</v>
      </c>
      <c r="K140" s="35" t="str">
        <f t="shared" si="71"/>
        <v>)</v>
      </c>
      <c r="L140" s="38">
        <f>IF($D140&lt;=2021,COUNTIF(Vypocet_SKRYT!T137:AS137,"&gt;=1"),"")</f>
        <v>0</v>
      </c>
      <c r="M140" s="39" t="str">
        <f t="shared" si="72"/>
        <v>x</v>
      </c>
      <c r="N140" s="35" t="str">
        <f t="shared" si="73"/>
        <v>(</v>
      </c>
      <c r="O140" s="35" t="str">
        <f t="shared" si="74"/>
        <v>1</v>
      </c>
      <c r="P140" s="35" t="str">
        <f t="shared" si="75"/>
        <v>+</v>
      </c>
      <c r="Q140" s="37">
        <f>IF($D140&lt;=2024,VstupniParametry_SKRYT!$D$6,"")</f>
        <v>0.06</v>
      </c>
      <c r="R140" s="35" t="str">
        <f t="shared" si="76"/>
        <v>)</v>
      </c>
      <c r="S140" s="38">
        <f>IF($D140&lt;=2024,COUNTIFS(Vypocet_SKRYT!AT137:AV137,"&gt;=1"),"")</f>
        <v>0</v>
      </c>
      <c r="T140" s="39" t="str">
        <f t="shared" si="77"/>
        <v>x</v>
      </c>
      <c r="U140" s="35" t="str">
        <f t="shared" si="78"/>
        <v>(</v>
      </c>
      <c r="V140" s="35" t="str">
        <f t="shared" si="79"/>
        <v>1</v>
      </c>
      <c r="W140" s="35" t="str">
        <f t="shared" si="80"/>
        <v>+</v>
      </c>
      <c r="X140" s="37">
        <f>IF($D140&lt;=2025,VstupniParametry_SKRYT!$D$9,"")</f>
        <v>1.7999999999999999E-2</v>
      </c>
      <c r="Y140" s="35" t="str">
        <f t="shared" si="81"/>
        <v>)</v>
      </c>
      <c r="Z140" s="38">
        <f>IF(AND(D140&lt;2025,2025&lt;=Zisk!$D$10),1,IF(D140=2025,0,""))</f>
        <v>1</v>
      </c>
      <c r="AA140" s="39" t="str">
        <f>IF(AND($D140&lt;=2025,Zisk!$D$10&gt;=2026),"x","")</f>
        <v/>
      </c>
      <c r="AB140" s="35" t="str">
        <f>IF(AND($D140&lt;=2026,Zisk!$D$10&gt;=2026),"(","")</f>
        <v/>
      </c>
      <c r="AC140" s="35" t="str">
        <f>IF(AND($D140&lt;=2026,Zisk!$D$10&gt;=2026),"1","")</f>
        <v/>
      </c>
      <c r="AD140" s="35" t="str">
        <f>IF(AND($D140&lt;=2026,Zisk!$D$10&gt;=2026),"+","")</f>
        <v/>
      </c>
      <c r="AE140" s="37" t="str">
        <f>IF(AND($D140&lt;=2026,Zisk!$D$10&gt;=2026),VstupniParametry_SKRYT!$D$10,"")</f>
        <v/>
      </c>
      <c r="AF140" s="35" t="str">
        <f>IF(AND($D140&lt;=2026,Zisk!$D$10&gt;=2026),")","")</f>
        <v/>
      </c>
      <c r="AG140" s="38" t="str">
        <f>IF(AND(D140&lt;2026,2026&lt;=Zisk!$D$10),1,IF(D140=2026,0,""))</f>
        <v/>
      </c>
      <c r="AH140" s="39" t="str">
        <f>IF(AND($D140&lt;=2026,Zisk!$D$10&gt;=2027),"x","")</f>
        <v/>
      </c>
      <c r="AI140" s="35" t="str">
        <f>IF(AND($D140&lt;=2027,Zisk!$D$10&gt;=2027),"(","")</f>
        <v/>
      </c>
      <c r="AJ140" s="35" t="str">
        <f>IF(AND($D140&lt;=2027,Zisk!$D$10&gt;=2027),"1","")</f>
        <v/>
      </c>
      <c r="AK140" s="35" t="str">
        <f>IF(AND($D140&lt;=2027,Zisk!$D$10&gt;=2027),"+","")</f>
        <v/>
      </c>
      <c r="AL140" s="37" t="str">
        <f>IF(AND($D140&lt;=2027,Zisk!$D$10&gt;=2027),VstupniParametry_SKRYT!$D$11,"")</f>
        <v/>
      </c>
      <c r="AM140" s="35" t="str">
        <f>IF(AND($D140&lt;=2027,Zisk!$D$10&gt;=2027),")","")</f>
        <v/>
      </c>
      <c r="AN140" s="38" t="str">
        <f>IF(AND(D140&lt;2027,2027&lt;=Zisk!$D$10),1,IF(D140=2027,0,""))</f>
        <v/>
      </c>
      <c r="AO140" s="39" t="str">
        <f>IF(AND($D140&lt;=2027,Zisk!$D$10&gt;=2028),"x","")</f>
        <v/>
      </c>
      <c r="AP140" s="35" t="str">
        <f>IF(AND($D140&lt;=2028,Zisk!$D$10&gt;=2028),"(","")</f>
        <v/>
      </c>
      <c r="AQ140" s="35" t="str">
        <f>IF(AND($D140&lt;=2028,Zisk!$D$10&gt;=2028),"1","")</f>
        <v/>
      </c>
      <c r="AR140" s="35" t="str">
        <f>IF(AND($D140&lt;=2028,Zisk!$D$10&gt;=2028),"+","")</f>
        <v/>
      </c>
      <c r="AS140" s="37" t="str">
        <f>IF(AND($D140&lt;=2028,Zisk!$D$10&gt;=2028),VstupniParametry_SKRYT!$D$12,"")</f>
        <v/>
      </c>
      <c r="AT140" s="35" t="str">
        <f>IF(AND($D140&lt;=2028,Zisk!$D$10&gt;=2028),")","")</f>
        <v/>
      </c>
      <c r="AU140" s="38" t="str">
        <f>IF(AND(D140&lt;2028,2028&lt;=Zisk!$D$10),1,IF(D140=2028,0,""))</f>
        <v/>
      </c>
      <c r="AV140" s="39" t="str">
        <f>IF(AND($D140&lt;=2028,Zisk!$D$10&gt;=2029),"x","")</f>
        <v/>
      </c>
      <c r="AW140" s="35" t="str">
        <f>IF(AND($D140&lt;=2029,Zisk!$D$10&gt;=2029),"(","")</f>
        <v/>
      </c>
      <c r="AX140" s="35" t="str">
        <f>IF(AND($D140&lt;=2029,Zisk!$D$10&gt;=2029),"1","")</f>
        <v/>
      </c>
      <c r="AY140" s="35" t="str">
        <f>IF(AND($D140&lt;=2029,Zisk!$D$10&gt;=2029),"+","")</f>
        <v/>
      </c>
      <c r="AZ140" s="37" t="str">
        <f>IF(AND($D140&lt;=2029,Zisk!$D$10&gt;=2029),VstupniParametry_SKRYT!$D$13,"")</f>
        <v/>
      </c>
      <c r="BA140" s="35" t="str">
        <f>IF(AND($D140&lt;=2029,Zisk!$D$10&gt;=2029),")","")</f>
        <v/>
      </c>
      <c r="BB140" s="38" t="str">
        <f>IF(AND(D140&lt;2029,2029&lt;=Zisk!$D$10),1,IF(D140=2029,0,""))</f>
        <v/>
      </c>
      <c r="BC140" s="39" t="str">
        <f>IF(AND($D140&lt;=2029,Zisk!$D$10&gt;=2030),"x","")</f>
        <v/>
      </c>
      <c r="BD140" s="35" t="str">
        <f>IF(AND($D140&lt;=2030,Zisk!$D$10&gt;=2030),"(","")</f>
        <v/>
      </c>
      <c r="BE140" s="35" t="str">
        <f>IF(AND($D140&lt;=2030,Zisk!$D$10&gt;=2030),"1","")</f>
        <v/>
      </c>
      <c r="BF140" s="35" t="str">
        <f>IF(AND($D140&lt;=2030,Zisk!$D$10&gt;=2030),"+","")</f>
        <v/>
      </c>
      <c r="BG140" s="37" t="str">
        <f>IF(AND($D140&lt;=2030,Zisk!$D$10&gt;=2030),VstupniParametry_SKRYT!$D$14,"")</f>
        <v/>
      </c>
      <c r="BH140" s="35" t="str">
        <f>IF(AND($D140&lt;=2030,Zisk!$D$10&gt;=2030),")","")</f>
        <v/>
      </c>
      <c r="BI140" s="38" t="str">
        <f>IF(AND(D140&lt;2030,2030&lt;=Zisk!$D$10),1,IF(D140=2030,0,""))</f>
        <v/>
      </c>
      <c r="BJ140" s="40" t="s">
        <v>32</v>
      </c>
      <c r="BK140" s="37">
        <f t="shared" ref="BK140:BK203" si="94">IF(J140="","",(1+J140)^L140)</f>
        <v>1</v>
      </c>
      <c r="BL140" s="35" t="str">
        <f t="shared" ref="BL140:BL203" si="95">M140</f>
        <v>x</v>
      </c>
      <c r="BM140" s="41">
        <f t="shared" ref="BM140:BM203" si="96">IF(J140="","",(1+Q140)^S140)</f>
        <v>1</v>
      </c>
      <c r="BN140" s="37" t="str">
        <f t="shared" ref="BN140:BN203" si="97">T140</f>
        <v>x</v>
      </c>
      <c r="BO140" s="41">
        <f t="shared" si="82"/>
        <v>1.018</v>
      </c>
      <c r="BP140" s="41" t="str">
        <f t="shared" si="83"/>
        <v/>
      </c>
      <c r="BQ140" s="41" t="str">
        <f t="shared" si="84"/>
        <v/>
      </c>
      <c r="BR140" s="41" t="str">
        <f t="shared" si="85"/>
        <v/>
      </c>
      <c r="BS140" s="41" t="str">
        <f t="shared" si="86"/>
        <v/>
      </c>
      <c r="BT140" s="41" t="str">
        <f t="shared" si="87"/>
        <v/>
      </c>
      <c r="BU140" s="41" t="str">
        <f t="shared" si="88"/>
        <v/>
      </c>
      <c r="BV140" s="41" t="str">
        <f t="shared" si="89"/>
        <v/>
      </c>
      <c r="BW140" s="41" t="str">
        <f t="shared" si="90"/>
        <v/>
      </c>
      <c r="BX140" s="41" t="str">
        <f t="shared" si="91"/>
        <v/>
      </c>
      <c r="BY140" s="41" t="str">
        <f t="shared" si="92"/>
        <v/>
      </c>
      <c r="BZ140" s="40" t="s">
        <v>32</v>
      </c>
      <c r="CA140" s="41">
        <f t="shared" si="93"/>
        <v>1.018</v>
      </c>
      <c r="CB140" s="35"/>
      <c r="CC140" s="36">
        <f>IF(D140&gt;Zisk!$D$10,"",E140*CA140)</f>
        <v>0</v>
      </c>
    </row>
    <row r="141" spans="2:81" x14ac:dyDescent="0.2">
      <c r="B141" s="28" t="str">
        <f>Zisk!B152</f>
        <v/>
      </c>
      <c r="C141" s="28">
        <f>Zisk!C152</f>
        <v>0</v>
      </c>
      <c r="D141" s="28">
        <f>Zisk!E152</f>
        <v>0</v>
      </c>
      <c r="E141" s="29">
        <f>Zisk!D152</f>
        <v>0</v>
      </c>
      <c r="F141" s="29"/>
      <c r="G141" s="28" t="str">
        <f t="shared" si="68"/>
        <v>(</v>
      </c>
      <c r="H141" s="28" t="str">
        <f t="shared" si="69"/>
        <v>1</v>
      </c>
      <c r="I141" s="28" t="str">
        <f t="shared" si="70"/>
        <v>+</v>
      </c>
      <c r="J141" s="30">
        <f>IF($D141&lt;=2021,VstupniParametry_SKRYT!$D$5,"")</f>
        <v>0.02</v>
      </c>
      <c r="K141" s="28" t="str">
        <f t="shared" si="71"/>
        <v>)</v>
      </c>
      <c r="L141" s="31">
        <f>IF($D141&lt;=2021,COUNTIF(Vypocet_SKRYT!T138:AS138,"&gt;=1"),"")</f>
        <v>0</v>
      </c>
      <c r="M141" s="32" t="str">
        <f t="shared" si="72"/>
        <v>x</v>
      </c>
      <c r="N141" s="28" t="str">
        <f t="shared" si="73"/>
        <v>(</v>
      </c>
      <c r="O141" s="28" t="str">
        <f t="shared" si="74"/>
        <v>1</v>
      </c>
      <c r="P141" s="28" t="str">
        <f t="shared" si="75"/>
        <v>+</v>
      </c>
      <c r="Q141" s="30">
        <f>IF($D141&lt;=2024,VstupniParametry_SKRYT!$D$6,"")</f>
        <v>0.06</v>
      </c>
      <c r="R141" s="28" t="str">
        <f t="shared" si="76"/>
        <v>)</v>
      </c>
      <c r="S141" s="31">
        <f>IF($D141&lt;=2024,COUNTIFS(Vypocet_SKRYT!AT138:AV138,"&gt;=1"),"")</f>
        <v>0</v>
      </c>
      <c r="T141" s="32" t="str">
        <f t="shared" si="77"/>
        <v>x</v>
      </c>
      <c r="U141" s="28" t="str">
        <f t="shared" si="78"/>
        <v>(</v>
      </c>
      <c r="V141" s="28" t="str">
        <f t="shared" si="79"/>
        <v>1</v>
      </c>
      <c r="W141" s="28" t="str">
        <f t="shared" si="80"/>
        <v>+</v>
      </c>
      <c r="X141" s="30">
        <f>IF($D141&lt;=2025,VstupniParametry_SKRYT!$D$9,"")</f>
        <v>1.7999999999999999E-2</v>
      </c>
      <c r="Y141" s="28" t="str">
        <f t="shared" si="81"/>
        <v>)</v>
      </c>
      <c r="Z141" s="31">
        <f>IF(AND(D141&lt;2025,2025&lt;=Zisk!$D$10),1,IF(D141=2025,0,""))</f>
        <v>1</v>
      </c>
      <c r="AA141" s="32" t="str">
        <f>IF(AND($D141&lt;=2025,Zisk!$D$10&gt;=2026),"x","")</f>
        <v/>
      </c>
      <c r="AB141" s="28" t="str">
        <f>IF(AND($D141&lt;=2026,Zisk!$D$10&gt;=2026),"(","")</f>
        <v/>
      </c>
      <c r="AC141" s="28" t="str">
        <f>IF(AND($D141&lt;=2026,Zisk!$D$10&gt;=2026),"1","")</f>
        <v/>
      </c>
      <c r="AD141" s="28" t="str">
        <f>IF(AND($D141&lt;=2026,Zisk!$D$10&gt;=2026),"+","")</f>
        <v/>
      </c>
      <c r="AE141" s="30" t="str">
        <f>IF(AND($D141&lt;=2026,Zisk!$D$10&gt;=2026),VstupniParametry_SKRYT!$D$10,"")</f>
        <v/>
      </c>
      <c r="AF141" s="28" t="str">
        <f>IF(AND($D141&lt;=2026,Zisk!$D$10&gt;=2026),")","")</f>
        <v/>
      </c>
      <c r="AG141" s="31" t="str">
        <f>IF(AND(D141&lt;2026,2026&lt;=Zisk!$D$10),1,IF(D141=2026,0,""))</f>
        <v/>
      </c>
      <c r="AH141" s="32" t="str">
        <f>IF(AND($D141&lt;=2026,Zisk!$D$10&gt;=2027),"x","")</f>
        <v/>
      </c>
      <c r="AI141" s="28" t="str">
        <f>IF(AND($D141&lt;=2027,Zisk!$D$10&gt;=2027),"(","")</f>
        <v/>
      </c>
      <c r="AJ141" s="28" t="str">
        <f>IF(AND($D141&lt;=2027,Zisk!$D$10&gt;=2027),"1","")</f>
        <v/>
      </c>
      <c r="AK141" s="28" t="str">
        <f>IF(AND($D141&lt;=2027,Zisk!$D$10&gt;=2027),"+","")</f>
        <v/>
      </c>
      <c r="AL141" s="30" t="str">
        <f>IF(AND($D141&lt;=2027,Zisk!$D$10&gt;=2027),VstupniParametry_SKRYT!$D$11,"")</f>
        <v/>
      </c>
      <c r="AM141" s="28" t="str">
        <f>IF(AND($D141&lt;=2027,Zisk!$D$10&gt;=2027),")","")</f>
        <v/>
      </c>
      <c r="AN141" s="31" t="str">
        <f>IF(AND(D141&lt;2027,2027&lt;=Zisk!$D$10),1,IF(D141=2027,0,""))</f>
        <v/>
      </c>
      <c r="AO141" s="32" t="str">
        <f>IF(AND($D141&lt;=2027,Zisk!$D$10&gt;=2028),"x","")</f>
        <v/>
      </c>
      <c r="AP141" s="28" t="str">
        <f>IF(AND($D141&lt;=2028,Zisk!$D$10&gt;=2028),"(","")</f>
        <v/>
      </c>
      <c r="AQ141" s="28" t="str">
        <f>IF(AND($D141&lt;=2028,Zisk!$D$10&gt;=2028),"1","")</f>
        <v/>
      </c>
      <c r="AR141" s="28" t="str">
        <f>IF(AND($D141&lt;=2028,Zisk!$D$10&gt;=2028),"+","")</f>
        <v/>
      </c>
      <c r="AS141" s="30" t="str">
        <f>IF(AND($D141&lt;=2028,Zisk!$D$10&gt;=2028),VstupniParametry_SKRYT!$D$12,"")</f>
        <v/>
      </c>
      <c r="AT141" s="28" t="str">
        <f>IF(AND($D141&lt;=2028,Zisk!$D$10&gt;=2028),")","")</f>
        <v/>
      </c>
      <c r="AU141" s="31" t="str">
        <f>IF(AND(D141&lt;2028,2028&lt;=Zisk!$D$10),1,IF(D141=2028,0,""))</f>
        <v/>
      </c>
      <c r="AV141" s="32" t="str">
        <f>IF(AND($D141&lt;=2028,Zisk!$D$10&gt;=2029),"x","")</f>
        <v/>
      </c>
      <c r="AW141" s="28" t="str">
        <f>IF(AND($D141&lt;=2029,Zisk!$D$10&gt;=2029),"(","")</f>
        <v/>
      </c>
      <c r="AX141" s="28" t="str">
        <f>IF(AND($D141&lt;=2029,Zisk!$D$10&gt;=2029),"1","")</f>
        <v/>
      </c>
      <c r="AY141" s="28" t="str">
        <f>IF(AND($D141&lt;=2029,Zisk!$D$10&gt;=2029),"+","")</f>
        <v/>
      </c>
      <c r="AZ141" s="30" t="str">
        <f>IF(AND($D141&lt;=2029,Zisk!$D$10&gt;=2029),VstupniParametry_SKRYT!$D$13,"")</f>
        <v/>
      </c>
      <c r="BA141" s="28" t="str">
        <f>IF(AND($D141&lt;=2029,Zisk!$D$10&gt;=2029),")","")</f>
        <v/>
      </c>
      <c r="BB141" s="31" t="str">
        <f>IF(AND(D141&lt;2029,2029&lt;=Zisk!$D$10),1,IF(D141=2029,0,""))</f>
        <v/>
      </c>
      <c r="BC141" s="32" t="str">
        <f>IF(AND($D141&lt;=2029,Zisk!$D$10&gt;=2030),"x","")</f>
        <v/>
      </c>
      <c r="BD141" s="28" t="str">
        <f>IF(AND($D141&lt;=2030,Zisk!$D$10&gt;=2030),"(","")</f>
        <v/>
      </c>
      <c r="BE141" s="28" t="str">
        <f>IF(AND($D141&lt;=2030,Zisk!$D$10&gt;=2030),"1","")</f>
        <v/>
      </c>
      <c r="BF141" s="28" t="str">
        <f>IF(AND($D141&lt;=2030,Zisk!$D$10&gt;=2030),"+","")</f>
        <v/>
      </c>
      <c r="BG141" s="30" t="str">
        <f>IF(AND($D141&lt;=2030,Zisk!$D$10&gt;=2030),VstupniParametry_SKRYT!$D$14,"")</f>
        <v/>
      </c>
      <c r="BH141" s="28" t="str">
        <f>IF(AND($D141&lt;=2030,Zisk!$D$10&gt;=2030),")","")</f>
        <v/>
      </c>
      <c r="BI141" s="31" t="str">
        <f>IF(AND(D141&lt;2030,2030&lt;=Zisk!$D$10),1,IF(D141=2030,0,""))</f>
        <v/>
      </c>
      <c r="BJ141" s="33" t="s">
        <v>32</v>
      </c>
      <c r="BK141" s="30">
        <f t="shared" si="94"/>
        <v>1</v>
      </c>
      <c r="BL141" s="28" t="str">
        <f t="shared" si="95"/>
        <v>x</v>
      </c>
      <c r="BM141" s="34">
        <f t="shared" si="96"/>
        <v>1</v>
      </c>
      <c r="BN141" s="30" t="str">
        <f t="shared" si="97"/>
        <v>x</v>
      </c>
      <c r="BO141" s="34">
        <f t="shared" si="82"/>
        <v>1.018</v>
      </c>
      <c r="BP141" s="34" t="str">
        <f t="shared" si="83"/>
        <v/>
      </c>
      <c r="BQ141" s="34" t="str">
        <f t="shared" si="84"/>
        <v/>
      </c>
      <c r="BR141" s="34" t="str">
        <f t="shared" si="85"/>
        <v/>
      </c>
      <c r="BS141" s="34" t="str">
        <f t="shared" si="86"/>
        <v/>
      </c>
      <c r="BT141" s="34" t="str">
        <f t="shared" si="87"/>
        <v/>
      </c>
      <c r="BU141" s="34" t="str">
        <f t="shared" si="88"/>
        <v/>
      </c>
      <c r="BV141" s="34" t="str">
        <f t="shared" si="89"/>
        <v/>
      </c>
      <c r="BW141" s="34" t="str">
        <f t="shared" si="90"/>
        <v/>
      </c>
      <c r="BX141" s="34" t="str">
        <f t="shared" si="91"/>
        <v/>
      </c>
      <c r="BY141" s="34" t="str">
        <f t="shared" si="92"/>
        <v/>
      </c>
      <c r="BZ141" s="33" t="s">
        <v>32</v>
      </c>
      <c r="CA141" s="34">
        <f t="shared" si="93"/>
        <v>1.018</v>
      </c>
      <c r="CB141" s="28"/>
      <c r="CC141" s="29">
        <f>IF(D141&gt;Zisk!$D$10,"",E141*CA141)</f>
        <v>0</v>
      </c>
    </row>
    <row r="142" spans="2:81" x14ac:dyDescent="0.2">
      <c r="B142" s="35" t="str">
        <f>Zisk!B153</f>
        <v/>
      </c>
      <c r="C142" s="35">
        <f>Zisk!C153</f>
        <v>0</v>
      </c>
      <c r="D142" s="35">
        <f>Zisk!E153</f>
        <v>0</v>
      </c>
      <c r="E142" s="36">
        <f>Zisk!D153</f>
        <v>0</v>
      </c>
      <c r="F142" s="36"/>
      <c r="G142" s="35" t="str">
        <f t="shared" si="68"/>
        <v>(</v>
      </c>
      <c r="H142" s="35" t="str">
        <f t="shared" si="69"/>
        <v>1</v>
      </c>
      <c r="I142" s="35" t="str">
        <f t="shared" si="70"/>
        <v>+</v>
      </c>
      <c r="J142" s="37">
        <f>IF($D142&lt;=2021,VstupniParametry_SKRYT!$D$5,"")</f>
        <v>0.02</v>
      </c>
      <c r="K142" s="35" t="str">
        <f t="shared" si="71"/>
        <v>)</v>
      </c>
      <c r="L142" s="38">
        <f>IF($D142&lt;=2021,COUNTIF(Vypocet_SKRYT!T139:AS139,"&gt;=1"),"")</f>
        <v>0</v>
      </c>
      <c r="M142" s="39" t="str">
        <f t="shared" si="72"/>
        <v>x</v>
      </c>
      <c r="N142" s="35" t="str">
        <f t="shared" si="73"/>
        <v>(</v>
      </c>
      <c r="O142" s="35" t="str">
        <f t="shared" si="74"/>
        <v>1</v>
      </c>
      <c r="P142" s="35" t="str">
        <f t="shared" si="75"/>
        <v>+</v>
      </c>
      <c r="Q142" s="37">
        <f>IF($D142&lt;=2024,VstupniParametry_SKRYT!$D$6,"")</f>
        <v>0.06</v>
      </c>
      <c r="R142" s="35" t="str">
        <f t="shared" si="76"/>
        <v>)</v>
      </c>
      <c r="S142" s="38">
        <f>IF($D142&lt;=2024,COUNTIFS(Vypocet_SKRYT!AT139:AV139,"&gt;=1"),"")</f>
        <v>0</v>
      </c>
      <c r="T142" s="39" t="str">
        <f t="shared" si="77"/>
        <v>x</v>
      </c>
      <c r="U142" s="35" t="str">
        <f t="shared" si="78"/>
        <v>(</v>
      </c>
      <c r="V142" s="35" t="str">
        <f t="shared" si="79"/>
        <v>1</v>
      </c>
      <c r="W142" s="35" t="str">
        <f t="shared" si="80"/>
        <v>+</v>
      </c>
      <c r="X142" s="37">
        <f>IF($D142&lt;=2025,VstupniParametry_SKRYT!$D$9,"")</f>
        <v>1.7999999999999999E-2</v>
      </c>
      <c r="Y142" s="35" t="str">
        <f t="shared" si="81"/>
        <v>)</v>
      </c>
      <c r="Z142" s="38">
        <f>IF(AND(D142&lt;2025,2025&lt;=Zisk!$D$10),1,IF(D142=2025,0,""))</f>
        <v>1</v>
      </c>
      <c r="AA142" s="39" t="str">
        <f>IF(AND($D142&lt;=2025,Zisk!$D$10&gt;=2026),"x","")</f>
        <v/>
      </c>
      <c r="AB142" s="35" t="str">
        <f>IF(AND($D142&lt;=2026,Zisk!$D$10&gt;=2026),"(","")</f>
        <v/>
      </c>
      <c r="AC142" s="35" t="str">
        <f>IF(AND($D142&lt;=2026,Zisk!$D$10&gt;=2026),"1","")</f>
        <v/>
      </c>
      <c r="AD142" s="35" t="str">
        <f>IF(AND($D142&lt;=2026,Zisk!$D$10&gt;=2026),"+","")</f>
        <v/>
      </c>
      <c r="AE142" s="37" t="str">
        <f>IF(AND($D142&lt;=2026,Zisk!$D$10&gt;=2026),VstupniParametry_SKRYT!$D$10,"")</f>
        <v/>
      </c>
      <c r="AF142" s="35" t="str">
        <f>IF(AND($D142&lt;=2026,Zisk!$D$10&gt;=2026),")","")</f>
        <v/>
      </c>
      <c r="AG142" s="38" t="str">
        <f>IF(AND(D142&lt;2026,2026&lt;=Zisk!$D$10),1,IF(D142=2026,0,""))</f>
        <v/>
      </c>
      <c r="AH142" s="39" t="str">
        <f>IF(AND($D142&lt;=2026,Zisk!$D$10&gt;=2027),"x","")</f>
        <v/>
      </c>
      <c r="AI142" s="35" t="str">
        <f>IF(AND($D142&lt;=2027,Zisk!$D$10&gt;=2027),"(","")</f>
        <v/>
      </c>
      <c r="AJ142" s="35" t="str">
        <f>IF(AND($D142&lt;=2027,Zisk!$D$10&gt;=2027),"1","")</f>
        <v/>
      </c>
      <c r="AK142" s="35" t="str">
        <f>IF(AND($D142&lt;=2027,Zisk!$D$10&gt;=2027),"+","")</f>
        <v/>
      </c>
      <c r="AL142" s="37" t="str">
        <f>IF(AND($D142&lt;=2027,Zisk!$D$10&gt;=2027),VstupniParametry_SKRYT!$D$11,"")</f>
        <v/>
      </c>
      <c r="AM142" s="35" t="str">
        <f>IF(AND($D142&lt;=2027,Zisk!$D$10&gt;=2027),")","")</f>
        <v/>
      </c>
      <c r="AN142" s="38" t="str">
        <f>IF(AND(D142&lt;2027,2027&lt;=Zisk!$D$10),1,IF(D142=2027,0,""))</f>
        <v/>
      </c>
      <c r="AO142" s="39" t="str">
        <f>IF(AND($D142&lt;=2027,Zisk!$D$10&gt;=2028),"x","")</f>
        <v/>
      </c>
      <c r="AP142" s="35" t="str">
        <f>IF(AND($D142&lt;=2028,Zisk!$D$10&gt;=2028),"(","")</f>
        <v/>
      </c>
      <c r="AQ142" s="35" t="str">
        <f>IF(AND($D142&lt;=2028,Zisk!$D$10&gt;=2028),"1","")</f>
        <v/>
      </c>
      <c r="AR142" s="35" t="str">
        <f>IF(AND($D142&lt;=2028,Zisk!$D$10&gt;=2028),"+","")</f>
        <v/>
      </c>
      <c r="AS142" s="37" t="str">
        <f>IF(AND($D142&lt;=2028,Zisk!$D$10&gt;=2028),VstupniParametry_SKRYT!$D$12,"")</f>
        <v/>
      </c>
      <c r="AT142" s="35" t="str">
        <f>IF(AND($D142&lt;=2028,Zisk!$D$10&gt;=2028),")","")</f>
        <v/>
      </c>
      <c r="AU142" s="38" t="str">
        <f>IF(AND(D142&lt;2028,2028&lt;=Zisk!$D$10),1,IF(D142=2028,0,""))</f>
        <v/>
      </c>
      <c r="AV142" s="39" t="str">
        <f>IF(AND($D142&lt;=2028,Zisk!$D$10&gt;=2029),"x","")</f>
        <v/>
      </c>
      <c r="AW142" s="35" t="str">
        <f>IF(AND($D142&lt;=2029,Zisk!$D$10&gt;=2029),"(","")</f>
        <v/>
      </c>
      <c r="AX142" s="35" t="str">
        <f>IF(AND($D142&lt;=2029,Zisk!$D$10&gt;=2029),"1","")</f>
        <v/>
      </c>
      <c r="AY142" s="35" t="str">
        <f>IF(AND($D142&lt;=2029,Zisk!$D$10&gt;=2029),"+","")</f>
        <v/>
      </c>
      <c r="AZ142" s="37" t="str">
        <f>IF(AND($D142&lt;=2029,Zisk!$D$10&gt;=2029),VstupniParametry_SKRYT!$D$13,"")</f>
        <v/>
      </c>
      <c r="BA142" s="35" t="str">
        <f>IF(AND($D142&lt;=2029,Zisk!$D$10&gt;=2029),")","")</f>
        <v/>
      </c>
      <c r="BB142" s="38" t="str">
        <f>IF(AND(D142&lt;2029,2029&lt;=Zisk!$D$10),1,IF(D142=2029,0,""))</f>
        <v/>
      </c>
      <c r="BC142" s="39" t="str">
        <f>IF(AND($D142&lt;=2029,Zisk!$D$10&gt;=2030),"x","")</f>
        <v/>
      </c>
      <c r="BD142" s="35" t="str">
        <f>IF(AND($D142&lt;=2030,Zisk!$D$10&gt;=2030),"(","")</f>
        <v/>
      </c>
      <c r="BE142" s="35" t="str">
        <f>IF(AND($D142&lt;=2030,Zisk!$D$10&gt;=2030),"1","")</f>
        <v/>
      </c>
      <c r="BF142" s="35" t="str">
        <f>IF(AND($D142&lt;=2030,Zisk!$D$10&gt;=2030),"+","")</f>
        <v/>
      </c>
      <c r="BG142" s="37" t="str">
        <f>IF(AND($D142&lt;=2030,Zisk!$D$10&gt;=2030),VstupniParametry_SKRYT!$D$14,"")</f>
        <v/>
      </c>
      <c r="BH142" s="35" t="str">
        <f>IF(AND($D142&lt;=2030,Zisk!$D$10&gt;=2030),")","")</f>
        <v/>
      </c>
      <c r="BI142" s="38" t="str">
        <f>IF(AND(D142&lt;2030,2030&lt;=Zisk!$D$10),1,IF(D142=2030,0,""))</f>
        <v/>
      </c>
      <c r="BJ142" s="40" t="s">
        <v>32</v>
      </c>
      <c r="BK142" s="37">
        <f t="shared" si="94"/>
        <v>1</v>
      </c>
      <c r="BL142" s="35" t="str">
        <f t="shared" si="95"/>
        <v>x</v>
      </c>
      <c r="BM142" s="41">
        <f t="shared" si="96"/>
        <v>1</v>
      </c>
      <c r="BN142" s="37" t="str">
        <f t="shared" si="97"/>
        <v>x</v>
      </c>
      <c r="BO142" s="41">
        <f t="shared" si="82"/>
        <v>1.018</v>
      </c>
      <c r="BP142" s="41" t="str">
        <f t="shared" si="83"/>
        <v/>
      </c>
      <c r="BQ142" s="41" t="str">
        <f t="shared" si="84"/>
        <v/>
      </c>
      <c r="BR142" s="41" t="str">
        <f t="shared" si="85"/>
        <v/>
      </c>
      <c r="BS142" s="41" t="str">
        <f t="shared" si="86"/>
        <v/>
      </c>
      <c r="BT142" s="41" t="str">
        <f t="shared" si="87"/>
        <v/>
      </c>
      <c r="BU142" s="41" t="str">
        <f t="shared" si="88"/>
        <v/>
      </c>
      <c r="BV142" s="41" t="str">
        <f t="shared" si="89"/>
        <v/>
      </c>
      <c r="BW142" s="41" t="str">
        <f t="shared" si="90"/>
        <v/>
      </c>
      <c r="BX142" s="41" t="str">
        <f t="shared" si="91"/>
        <v/>
      </c>
      <c r="BY142" s="41" t="str">
        <f t="shared" si="92"/>
        <v/>
      </c>
      <c r="BZ142" s="40" t="s">
        <v>32</v>
      </c>
      <c r="CA142" s="41">
        <f t="shared" si="93"/>
        <v>1.018</v>
      </c>
      <c r="CB142" s="35"/>
      <c r="CC142" s="36">
        <f>IF(D142&gt;Zisk!$D$10,"",E142*CA142)</f>
        <v>0</v>
      </c>
    </row>
    <row r="143" spans="2:81" x14ac:dyDescent="0.2">
      <c r="B143" s="28" t="str">
        <f>Zisk!B154</f>
        <v/>
      </c>
      <c r="C143" s="28">
        <f>Zisk!C154</f>
        <v>0</v>
      </c>
      <c r="D143" s="28">
        <f>Zisk!E154</f>
        <v>0</v>
      </c>
      <c r="E143" s="29">
        <f>Zisk!D154</f>
        <v>0</v>
      </c>
      <c r="F143" s="29"/>
      <c r="G143" s="28" t="str">
        <f t="shared" si="68"/>
        <v>(</v>
      </c>
      <c r="H143" s="28" t="str">
        <f t="shared" si="69"/>
        <v>1</v>
      </c>
      <c r="I143" s="28" t="str">
        <f t="shared" si="70"/>
        <v>+</v>
      </c>
      <c r="J143" s="30">
        <f>IF($D143&lt;=2021,VstupniParametry_SKRYT!$D$5,"")</f>
        <v>0.02</v>
      </c>
      <c r="K143" s="28" t="str">
        <f t="shared" si="71"/>
        <v>)</v>
      </c>
      <c r="L143" s="31">
        <f>IF($D143&lt;=2021,COUNTIF(Vypocet_SKRYT!T140:AS140,"&gt;=1"),"")</f>
        <v>0</v>
      </c>
      <c r="M143" s="32" t="str">
        <f t="shared" si="72"/>
        <v>x</v>
      </c>
      <c r="N143" s="28" t="str">
        <f t="shared" si="73"/>
        <v>(</v>
      </c>
      <c r="O143" s="28" t="str">
        <f t="shared" si="74"/>
        <v>1</v>
      </c>
      <c r="P143" s="28" t="str">
        <f t="shared" si="75"/>
        <v>+</v>
      </c>
      <c r="Q143" s="30">
        <f>IF($D143&lt;=2024,VstupniParametry_SKRYT!$D$6,"")</f>
        <v>0.06</v>
      </c>
      <c r="R143" s="28" t="str">
        <f t="shared" si="76"/>
        <v>)</v>
      </c>
      <c r="S143" s="31">
        <f>IF($D143&lt;=2024,COUNTIFS(Vypocet_SKRYT!AT140:AV140,"&gt;=1"),"")</f>
        <v>0</v>
      </c>
      <c r="T143" s="32" t="str">
        <f t="shared" si="77"/>
        <v>x</v>
      </c>
      <c r="U143" s="28" t="str">
        <f t="shared" si="78"/>
        <v>(</v>
      </c>
      <c r="V143" s="28" t="str">
        <f t="shared" si="79"/>
        <v>1</v>
      </c>
      <c r="W143" s="28" t="str">
        <f t="shared" si="80"/>
        <v>+</v>
      </c>
      <c r="X143" s="30">
        <f>IF($D143&lt;=2025,VstupniParametry_SKRYT!$D$9,"")</f>
        <v>1.7999999999999999E-2</v>
      </c>
      <c r="Y143" s="28" t="str">
        <f t="shared" si="81"/>
        <v>)</v>
      </c>
      <c r="Z143" s="31">
        <f>IF(AND(D143&lt;2025,2025&lt;=Zisk!$D$10),1,IF(D143=2025,0,""))</f>
        <v>1</v>
      </c>
      <c r="AA143" s="32" t="str">
        <f>IF(AND($D143&lt;=2025,Zisk!$D$10&gt;=2026),"x","")</f>
        <v/>
      </c>
      <c r="AB143" s="28" t="str">
        <f>IF(AND($D143&lt;=2026,Zisk!$D$10&gt;=2026),"(","")</f>
        <v/>
      </c>
      <c r="AC143" s="28" t="str">
        <f>IF(AND($D143&lt;=2026,Zisk!$D$10&gt;=2026),"1","")</f>
        <v/>
      </c>
      <c r="AD143" s="28" t="str">
        <f>IF(AND($D143&lt;=2026,Zisk!$D$10&gt;=2026),"+","")</f>
        <v/>
      </c>
      <c r="AE143" s="30" t="str">
        <f>IF(AND($D143&lt;=2026,Zisk!$D$10&gt;=2026),VstupniParametry_SKRYT!$D$10,"")</f>
        <v/>
      </c>
      <c r="AF143" s="28" t="str">
        <f>IF(AND($D143&lt;=2026,Zisk!$D$10&gt;=2026),")","")</f>
        <v/>
      </c>
      <c r="AG143" s="31" t="str">
        <f>IF(AND(D143&lt;2026,2026&lt;=Zisk!$D$10),1,IF(D143=2026,0,""))</f>
        <v/>
      </c>
      <c r="AH143" s="32" t="str">
        <f>IF(AND($D143&lt;=2026,Zisk!$D$10&gt;=2027),"x","")</f>
        <v/>
      </c>
      <c r="AI143" s="28" t="str">
        <f>IF(AND($D143&lt;=2027,Zisk!$D$10&gt;=2027),"(","")</f>
        <v/>
      </c>
      <c r="AJ143" s="28" t="str">
        <f>IF(AND($D143&lt;=2027,Zisk!$D$10&gt;=2027),"1","")</f>
        <v/>
      </c>
      <c r="AK143" s="28" t="str">
        <f>IF(AND($D143&lt;=2027,Zisk!$D$10&gt;=2027),"+","")</f>
        <v/>
      </c>
      <c r="AL143" s="30" t="str">
        <f>IF(AND($D143&lt;=2027,Zisk!$D$10&gt;=2027),VstupniParametry_SKRYT!$D$11,"")</f>
        <v/>
      </c>
      <c r="AM143" s="28" t="str">
        <f>IF(AND($D143&lt;=2027,Zisk!$D$10&gt;=2027),")","")</f>
        <v/>
      </c>
      <c r="AN143" s="31" t="str">
        <f>IF(AND(D143&lt;2027,2027&lt;=Zisk!$D$10),1,IF(D143=2027,0,""))</f>
        <v/>
      </c>
      <c r="AO143" s="32" t="str">
        <f>IF(AND($D143&lt;=2027,Zisk!$D$10&gt;=2028),"x","")</f>
        <v/>
      </c>
      <c r="AP143" s="28" t="str">
        <f>IF(AND($D143&lt;=2028,Zisk!$D$10&gt;=2028),"(","")</f>
        <v/>
      </c>
      <c r="AQ143" s="28" t="str">
        <f>IF(AND($D143&lt;=2028,Zisk!$D$10&gt;=2028),"1","")</f>
        <v/>
      </c>
      <c r="AR143" s="28" t="str">
        <f>IF(AND($D143&lt;=2028,Zisk!$D$10&gt;=2028),"+","")</f>
        <v/>
      </c>
      <c r="AS143" s="30" t="str">
        <f>IF(AND($D143&lt;=2028,Zisk!$D$10&gt;=2028),VstupniParametry_SKRYT!$D$12,"")</f>
        <v/>
      </c>
      <c r="AT143" s="28" t="str">
        <f>IF(AND($D143&lt;=2028,Zisk!$D$10&gt;=2028),")","")</f>
        <v/>
      </c>
      <c r="AU143" s="31" t="str">
        <f>IF(AND(D143&lt;2028,2028&lt;=Zisk!$D$10),1,IF(D143=2028,0,""))</f>
        <v/>
      </c>
      <c r="AV143" s="32" t="str">
        <f>IF(AND($D143&lt;=2028,Zisk!$D$10&gt;=2029),"x","")</f>
        <v/>
      </c>
      <c r="AW143" s="28" t="str">
        <f>IF(AND($D143&lt;=2029,Zisk!$D$10&gt;=2029),"(","")</f>
        <v/>
      </c>
      <c r="AX143" s="28" t="str">
        <f>IF(AND($D143&lt;=2029,Zisk!$D$10&gt;=2029),"1","")</f>
        <v/>
      </c>
      <c r="AY143" s="28" t="str">
        <f>IF(AND($D143&lt;=2029,Zisk!$D$10&gt;=2029),"+","")</f>
        <v/>
      </c>
      <c r="AZ143" s="30" t="str">
        <f>IF(AND($D143&lt;=2029,Zisk!$D$10&gt;=2029),VstupniParametry_SKRYT!$D$13,"")</f>
        <v/>
      </c>
      <c r="BA143" s="28" t="str">
        <f>IF(AND($D143&lt;=2029,Zisk!$D$10&gt;=2029),")","")</f>
        <v/>
      </c>
      <c r="BB143" s="31" t="str">
        <f>IF(AND(D143&lt;2029,2029&lt;=Zisk!$D$10),1,IF(D143=2029,0,""))</f>
        <v/>
      </c>
      <c r="BC143" s="32" t="str">
        <f>IF(AND($D143&lt;=2029,Zisk!$D$10&gt;=2030),"x","")</f>
        <v/>
      </c>
      <c r="BD143" s="28" t="str">
        <f>IF(AND($D143&lt;=2030,Zisk!$D$10&gt;=2030),"(","")</f>
        <v/>
      </c>
      <c r="BE143" s="28" t="str">
        <f>IF(AND($D143&lt;=2030,Zisk!$D$10&gt;=2030),"1","")</f>
        <v/>
      </c>
      <c r="BF143" s="28" t="str">
        <f>IF(AND($D143&lt;=2030,Zisk!$D$10&gt;=2030),"+","")</f>
        <v/>
      </c>
      <c r="BG143" s="30" t="str">
        <f>IF(AND($D143&lt;=2030,Zisk!$D$10&gt;=2030),VstupniParametry_SKRYT!$D$14,"")</f>
        <v/>
      </c>
      <c r="BH143" s="28" t="str">
        <f>IF(AND($D143&lt;=2030,Zisk!$D$10&gt;=2030),")","")</f>
        <v/>
      </c>
      <c r="BI143" s="31" t="str">
        <f>IF(AND(D143&lt;2030,2030&lt;=Zisk!$D$10),1,IF(D143=2030,0,""))</f>
        <v/>
      </c>
      <c r="BJ143" s="33" t="s">
        <v>32</v>
      </c>
      <c r="BK143" s="30">
        <f t="shared" si="94"/>
        <v>1</v>
      </c>
      <c r="BL143" s="28" t="str">
        <f t="shared" si="95"/>
        <v>x</v>
      </c>
      <c r="BM143" s="34">
        <f t="shared" si="96"/>
        <v>1</v>
      </c>
      <c r="BN143" s="30" t="str">
        <f t="shared" si="97"/>
        <v>x</v>
      </c>
      <c r="BO143" s="34">
        <f t="shared" si="82"/>
        <v>1.018</v>
      </c>
      <c r="BP143" s="34" t="str">
        <f t="shared" si="83"/>
        <v/>
      </c>
      <c r="BQ143" s="34" t="str">
        <f t="shared" si="84"/>
        <v/>
      </c>
      <c r="BR143" s="34" t="str">
        <f t="shared" si="85"/>
        <v/>
      </c>
      <c r="BS143" s="34" t="str">
        <f t="shared" si="86"/>
        <v/>
      </c>
      <c r="BT143" s="34" t="str">
        <f t="shared" si="87"/>
        <v/>
      </c>
      <c r="BU143" s="34" t="str">
        <f t="shared" si="88"/>
        <v/>
      </c>
      <c r="BV143" s="34" t="str">
        <f t="shared" si="89"/>
        <v/>
      </c>
      <c r="BW143" s="34" t="str">
        <f t="shared" si="90"/>
        <v/>
      </c>
      <c r="BX143" s="34" t="str">
        <f t="shared" si="91"/>
        <v/>
      </c>
      <c r="BY143" s="34" t="str">
        <f t="shared" si="92"/>
        <v/>
      </c>
      <c r="BZ143" s="33" t="s">
        <v>32</v>
      </c>
      <c r="CA143" s="34">
        <f t="shared" si="93"/>
        <v>1.018</v>
      </c>
      <c r="CB143" s="28"/>
      <c r="CC143" s="29">
        <f>IF(D143&gt;Zisk!$D$10,"",E143*CA143)</f>
        <v>0</v>
      </c>
    </row>
    <row r="144" spans="2:81" x14ac:dyDescent="0.2">
      <c r="B144" s="35" t="str">
        <f>Zisk!B155</f>
        <v/>
      </c>
      <c r="C144" s="35">
        <f>Zisk!C155</f>
        <v>0</v>
      </c>
      <c r="D144" s="35">
        <f>Zisk!E155</f>
        <v>0</v>
      </c>
      <c r="E144" s="36">
        <f>Zisk!D155</f>
        <v>0</v>
      </c>
      <c r="F144" s="36"/>
      <c r="G144" s="35" t="str">
        <f t="shared" si="68"/>
        <v>(</v>
      </c>
      <c r="H144" s="35" t="str">
        <f t="shared" si="69"/>
        <v>1</v>
      </c>
      <c r="I144" s="35" t="str">
        <f t="shared" si="70"/>
        <v>+</v>
      </c>
      <c r="J144" s="37">
        <f>IF($D144&lt;=2021,VstupniParametry_SKRYT!$D$5,"")</f>
        <v>0.02</v>
      </c>
      <c r="K144" s="35" t="str">
        <f t="shared" si="71"/>
        <v>)</v>
      </c>
      <c r="L144" s="38">
        <f>IF($D144&lt;=2021,COUNTIF(Vypocet_SKRYT!T141:AS141,"&gt;=1"),"")</f>
        <v>0</v>
      </c>
      <c r="M144" s="39" t="str">
        <f t="shared" si="72"/>
        <v>x</v>
      </c>
      <c r="N144" s="35" t="str">
        <f t="shared" si="73"/>
        <v>(</v>
      </c>
      <c r="O144" s="35" t="str">
        <f t="shared" si="74"/>
        <v>1</v>
      </c>
      <c r="P144" s="35" t="str">
        <f t="shared" si="75"/>
        <v>+</v>
      </c>
      <c r="Q144" s="37">
        <f>IF($D144&lt;=2024,VstupniParametry_SKRYT!$D$6,"")</f>
        <v>0.06</v>
      </c>
      <c r="R144" s="35" t="str">
        <f t="shared" si="76"/>
        <v>)</v>
      </c>
      <c r="S144" s="38">
        <f>IF($D144&lt;=2024,COUNTIFS(Vypocet_SKRYT!AT141:AV141,"&gt;=1"),"")</f>
        <v>0</v>
      </c>
      <c r="T144" s="39" t="str">
        <f t="shared" si="77"/>
        <v>x</v>
      </c>
      <c r="U144" s="35" t="str">
        <f t="shared" si="78"/>
        <v>(</v>
      </c>
      <c r="V144" s="35" t="str">
        <f t="shared" si="79"/>
        <v>1</v>
      </c>
      <c r="W144" s="35" t="str">
        <f t="shared" si="80"/>
        <v>+</v>
      </c>
      <c r="X144" s="37">
        <f>IF($D144&lt;=2025,VstupniParametry_SKRYT!$D$9,"")</f>
        <v>1.7999999999999999E-2</v>
      </c>
      <c r="Y144" s="35" t="str">
        <f t="shared" si="81"/>
        <v>)</v>
      </c>
      <c r="Z144" s="38">
        <f>IF(AND(D144&lt;2025,2025&lt;=Zisk!$D$10),1,IF(D144=2025,0,""))</f>
        <v>1</v>
      </c>
      <c r="AA144" s="39" t="str">
        <f>IF(AND($D144&lt;=2025,Zisk!$D$10&gt;=2026),"x","")</f>
        <v/>
      </c>
      <c r="AB144" s="35" t="str">
        <f>IF(AND($D144&lt;=2026,Zisk!$D$10&gt;=2026),"(","")</f>
        <v/>
      </c>
      <c r="AC144" s="35" t="str">
        <f>IF(AND($D144&lt;=2026,Zisk!$D$10&gt;=2026),"1","")</f>
        <v/>
      </c>
      <c r="AD144" s="35" t="str">
        <f>IF(AND($D144&lt;=2026,Zisk!$D$10&gt;=2026),"+","")</f>
        <v/>
      </c>
      <c r="AE144" s="37" t="str">
        <f>IF(AND($D144&lt;=2026,Zisk!$D$10&gt;=2026),VstupniParametry_SKRYT!$D$10,"")</f>
        <v/>
      </c>
      <c r="AF144" s="35" t="str">
        <f>IF(AND($D144&lt;=2026,Zisk!$D$10&gt;=2026),")","")</f>
        <v/>
      </c>
      <c r="AG144" s="38" t="str">
        <f>IF(AND(D144&lt;2026,2026&lt;=Zisk!$D$10),1,IF(D144=2026,0,""))</f>
        <v/>
      </c>
      <c r="AH144" s="39" t="str">
        <f>IF(AND($D144&lt;=2026,Zisk!$D$10&gt;=2027),"x","")</f>
        <v/>
      </c>
      <c r="AI144" s="35" t="str">
        <f>IF(AND($D144&lt;=2027,Zisk!$D$10&gt;=2027),"(","")</f>
        <v/>
      </c>
      <c r="AJ144" s="35" t="str">
        <f>IF(AND($D144&lt;=2027,Zisk!$D$10&gt;=2027),"1","")</f>
        <v/>
      </c>
      <c r="AK144" s="35" t="str">
        <f>IF(AND($D144&lt;=2027,Zisk!$D$10&gt;=2027),"+","")</f>
        <v/>
      </c>
      <c r="AL144" s="37" t="str">
        <f>IF(AND($D144&lt;=2027,Zisk!$D$10&gt;=2027),VstupniParametry_SKRYT!$D$11,"")</f>
        <v/>
      </c>
      <c r="AM144" s="35" t="str">
        <f>IF(AND($D144&lt;=2027,Zisk!$D$10&gt;=2027),")","")</f>
        <v/>
      </c>
      <c r="AN144" s="38" t="str">
        <f>IF(AND(D144&lt;2027,2027&lt;=Zisk!$D$10),1,IF(D144=2027,0,""))</f>
        <v/>
      </c>
      <c r="AO144" s="39" t="str">
        <f>IF(AND($D144&lt;=2027,Zisk!$D$10&gt;=2028),"x","")</f>
        <v/>
      </c>
      <c r="AP144" s="35" t="str">
        <f>IF(AND($D144&lt;=2028,Zisk!$D$10&gt;=2028),"(","")</f>
        <v/>
      </c>
      <c r="AQ144" s="35" t="str">
        <f>IF(AND($D144&lt;=2028,Zisk!$D$10&gt;=2028),"1","")</f>
        <v/>
      </c>
      <c r="AR144" s="35" t="str">
        <f>IF(AND($D144&lt;=2028,Zisk!$D$10&gt;=2028),"+","")</f>
        <v/>
      </c>
      <c r="AS144" s="37" t="str">
        <f>IF(AND($D144&lt;=2028,Zisk!$D$10&gt;=2028),VstupniParametry_SKRYT!$D$12,"")</f>
        <v/>
      </c>
      <c r="AT144" s="35" t="str">
        <f>IF(AND($D144&lt;=2028,Zisk!$D$10&gt;=2028),")","")</f>
        <v/>
      </c>
      <c r="AU144" s="38" t="str">
        <f>IF(AND(D144&lt;2028,2028&lt;=Zisk!$D$10),1,IF(D144=2028,0,""))</f>
        <v/>
      </c>
      <c r="AV144" s="39" t="str">
        <f>IF(AND($D144&lt;=2028,Zisk!$D$10&gt;=2029),"x","")</f>
        <v/>
      </c>
      <c r="AW144" s="35" t="str">
        <f>IF(AND($D144&lt;=2029,Zisk!$D$10&gt;=2029),"(","")</f>
        <v/>
      </c>
      <c r="AX144" s="35" t="str">
        <f>IF(AND($D144&lt;=2029,Zisk!$D$10&gt;=2029),"1","")</f>
        <v/>
      </c>
      <c r="AY144" s="35" t="str">
        <f>IF(AND($D144&lt;=2029,Zisk!$D$10&gt;=2029),"+","")</f>
        <v/>
      </c>
      <c r="AZ144" s="37" t="str">
        <f>IF(AND($D144&lt;=2029,Zisk!$D$10&gt;=2029),VstupniParametry_SKRYT!$D$13,"")</f>
        <v/>
      </c>
      <c r="BA144" s="35" t="str">
        <f>IF(AND($D144&lt;=2029,Zisk!$D$10&gt;=2029),")","")</f>
        <v/>
      </c>
      <c r="BB144" s="38" t="str">
        <f>IF(AND(D144&lt;2029,2029&lt;=Zisk!$D$10),1,IF(D144=2029,0,""))</f>
        <v/>
      </c>
      <c r="BC144" s="39" t="str">
        <f>IF(AND($D144&lt;=2029,Zisk!$D$10&gt;=2030),"x","")</f>
        <v/>
      </c>
      <c r="BD144" s="35" t="str">
        <f>IF(AND($D144&lt;=2030,Zisk!$D$10&gt;=2030),"(","")</f>
        <v/>
      </c>
      <c r="BE144" s="35" t="str">
        <f>IF(AND($D144&lt;=2030,Zisk!$D$10&gt;=2030),"1","")</f>
        <v/>
      </c>
      <c r="BF144" s="35" t="str">
        <f>IF(AND($D144&lt;=2030,Zisk!$D$10&gt;=2030),"+","")</f>
        <v/>
      </c>
      <c r="BG144" s="37" t="str">
        <f>IF(AND($D144&lt;=2030,Zisk!$D$10&gt;=2030),VstupniParametry_SKRYT!$D$14,"")</f>
        <v/>
      </c>
      <c r="BH144" s="35" t="str">
        <f>IF(AND($D144&lt;=2030,Zisk!$D$10&gt;=2030),")","")</f>
        <v/>
      </c>
      <c r="BI144" s="38" t="str">
        <f>IF(AND(D144&lt;2030,2030&lt;=Zisk!$D$10),1,IF(D144=2030,0,""))</f>
        <v/>
      </c>
      <c r="BJ144" s="40" t="s">
        <v>32</v>
      </c>
      <c r="BK144" s="37">
        <f t="shared" si="94"/>
        <v>1</v>
      </c>
      <c r="BL144" s="35" t="str">
        <f t="shared" si="95"/>
        <v>x</v>
      </c>
      <c r="BM144" s="41">
        <f t="shared" si="96"/>
        <v>1</v>
      </c>
      <c r="BN144" s="37" t="str">
        <f t="shared" si="97"/>
        <v>x</v>
      </c>
      <c r="BO144" s="41">
        <f t="shared" si="82"/>
        <v>1.018</v>
      </c>
      <c r="BP144" s="41" t="str">
        <f t="shared" si="83"/>
        <v/>
      </c>
      <c r="BQ144" s="41" t="str">
        <f t="shared" si="84"/>
        <v/>
      </c>
      <c r="BR144" s="41" t="str">
        <f t="shared" si="85"/>
        <v/>
      </c>
      <c r="BS144" s="41" t="str">
        <f t="shared" si="86"/>
        <v/>
      </c>
      <c r="BT144" s="41" t="str">
        <f t="shared" si="87"/>
        <v/>
      </c>
      <c r="BU144" s="41" t="str">
        <f t="shared" si="88"/>
        <v/>
      </c>
      <c r="BV144" s="41" t="str">
        <f t="shared" si="89"/>
        <v/>
      </c>
      <c r="BW144" s="41" t="str">
        <f t="shared" si="90"/>
        <v/>
      </c>
      <c r="BX144" s="41" t="str">
        <f t="shared" si="91"/>
        <v/>
      </c>
      <c r="BY144" s="41" t="str">
        <f t="shared" si="92"/>
        <v/>
      </c>
      <c r="BZ144" s="40" t="s">
        <v>32</v>
      </c>
      <c r="CA144" s="41">
        <f t="shared" si="93"/>
        <v>1.018</v>
      </c>
      <c r="CB144" s="35"/>
      <c r="CC144" s="36">
        <f>IF(D144&gt;Zisk!$D$10,"",E144*CA144)</f>
        <v>0</v>
      </c>
    </row>
    <row r="145" spans="2:81" x14ac:dyDescent="0.2">
      <c r="B145" s="28" t="str">
        <f>Zisk!B156</f>
        <v/>
      </c>
      <c r="C145" s="28">
        <f>Zisk!C156</f>
        <v>0</v>
      </c>
      <c r="D145" s="28">
        <f>Zisk!E156</f>
        <v>0</v>
      </c>
      <c r="E145" s="29">
        <f>Zisk!D156</f>
        <v>0</v>
      </c>
      <c r="F145" s="29"/>
      <c r="G145" s="28" t="str">
        <f t="shared" si="68"/>
        <v>(</v>
      </c>
      <c r="H145" s="28" t="str">
        <f t="shared" si="69"/>
        <v>1</v>
      </c>
      <c r="I145" s="28" t="str">
        <f t="shared" si="70"/>
        <v>+</v>
      </c>
      <c r="J145" s="30">
        <f>IF($D145&lt;=2021,VstupniParametry_SKRYT!$D$5,"")</f>
        <v>0.02</v>
      </c>
      <c r="K145" s="28" t="str">
        <f t="shared" si="71"/>
        <v>)</v>
      </c>
      <c r="L145" s="31">
        <f>IF($D145&lt;=2021,COUNTIF(Vypocet_SKRYT!T142:AS142,"&gt;=1"),"")</f>
        <v>0</v>
      </c>
      <c r="M145" s="32" t="str">
        <f t="shared" si="72"/>
        <v>x</v>
      </c>
      <c r="N145" s="28" t="str">
        <f t="shared" si="73"/>
        <v>(</v>
      </c>
      <c r="O145" s="28" t="str">
        <f t="shared" si="74"/>
        <v>1</v>
      </c>
      <c r="P145" s="28" t="str">
        <f t="shared" si="75"/>
        <v>+</v>
      </c>
      <c r="Q145" s="30">
        <f>IF($D145&lt;=2024,VstupniParametry_SKRYT!$D$6,"")</f>
        <v>0.06</v>
      </c>
      <c r="R145" s="28" t="str">
        <f t="shared" si="76"/>
        <v>)</v>
      </c>
      <c r="S145" s="31">
        <f>IF($D145&lt;=2024,COUNTIFS(Vypocet_SKRYT!AT142:AV142,"&gt;=1"),"")</f>
        <v>0</v>
      </c>
      <c r="T145" s="32" t="str">
        <f t="shared" si="77"/>
        <v>x</v>
      </c>
      <c r="U145" s="28" t="str">
        <f t="shared" si="78"/>
        <v>(</v>
      </c>
      <c r="V145" s="28" t="str">
        <f t="shared" si="79"/>
        <v>1</v>
      </c>
      <c r="W145" s="28" t="str">
        <f t="shared" si="80"/>
        <v>+</v>
      </c>
      <c r="X145" s="30">
        <f>IF($D145&lt;=2025,VstupniParametry_SKRYT!$D$9,"")</f>
        <v>1.7999999999999999E-2</v>
      </c>
      <c r="Y145" s="28" t="str">
        <f t="shared" si="81"/>
        <v>)</v>
      </c>
      <c r="Z145" s="31">
        <f>IF(AND(D145&lt;2025,2025&lt;=Zisk!$D$10),1,IF(D145=2025,0,""))</f>
        <v>1</v>
      </c>
      <c r="AA145" s="32" t="str">
        <f>IF(AND($D145&lt;=2025,Zisk!$D$10&gt;=2026),"x","")</f>
        <v/>
      </c>
      <c r="AB145" s="28" t="str">
        <f>IF(AND($D145&lt;=2026,Zisk!$D$10&gt;=2026),"(","")</f>
        <v/>
      </c>
      <c r="AC145" s="28" t="str">
        <f>IF(AND($D145&lt;=2026,Zisk!$D$10&gt;=2026),"1","")</f>
        <v/>
      </c>
      <c r="AD145" s="28" t="str">
        <f>IF(AND($D145&lt;=2026,Zisk!$D$10&gt;=2026),"+","")</f>
        <v/>
      </c>
      <c r="AE145" s="30" t="str">
        <f>IF(AND($D145&lt;=2026,Zisk!$D$10&gt;=2026),VstupniParametry_SKRYT!$D$10,"")</f>
        <v/>
      </c>
      <c r="AF145" s="28" t="str">
        <f>IF(AND($D145&lt;=2026,Zisk!$D$10&gt;=2026),")","")</f>
        <v/>
      </c>
      <c r="AG145" s="31" t="str">
        <f>IF(AND(D145&lt;2026,2026&lt;=Zisk!$D$10),1,IF(D145=2026,0,""))</f>
        <v/>
      </c>
      <c r="AH145" s="32" t="str">
        <f>IF(AND($D145&lt;=2026,Zisk!$D$10&gt;=2027),"x","")</f>
        <v/>
      </c>
      <c r="AI145" s="28" t="str">
        <f>IF(AND($D145&lt;=2027,Zisk!$D$10&gt;=2027),"(","")</f>
        <v/>
      </c>
      <c r="AJ145" s="28" t="str">
        <f>IF(AND($D145&lt;=2027,Zisk!$D$10&gt;=2027),"1","")</f>
        <v/>
      </c>
      <c r="AK145" s="28" t="str">
        <f>IF(AND($D145&lt;=2027,Zisk!$D$10&gt;=2027),"+","")</f>
        <v/>
      </c>
      <c r="AL145" s="30" t="str">
        <f>IF(AND($D145&lt;=2027,Zisk!$D$10&gt;=2027),VstupniParametry_SKRYT!$D$11,"")</f>
        <v/>
      </c>
      <c r="AM145" s="28" t="str">
        <f>IF(AND($D145&lt;=2027,Zisk!$D$10&gt;=2027),")","")</f>
        <v/>
      </c>
      <c r="AN145" s="31" t="str">
        <f>IF(AND(D145&lt;2027,2027&lt;=Zisk!$D$10),1,IF(D145=2027,0,""))</f>
        <v/>
      </c>
      <c r="AO145" s="32" t="str">
        <f>IF(AND($D145&lt;=2027,Zisk!$D$10&gt;=2028),"x","")</f>
        <v/>
      </c>
      <c r="AP145" s="28" t="str">
        <f>IF(AND($D145&lt;=2028,Zisk!$D$10&gt;=2028),"(","")</f>
        <v/>
      </c>
      <c r="AQ145" s="28" t="str">
        <f>IF(AND($D145&lt;=2028,Zisk!$D$10&gt;=2028),"1","")</f>
        <v/>
      </c>
      <c r="AR145" s="28" t="str">
        <f>IF(AND($D145&lt;=2028,Zisk!$D$10&gt;=2028),"+","")</f>
        <v/>
      </c>
      <c r="AS145" s="30" t="str">
        <f>IF(AND($D145&lt;=2028,Zisk!$D$10&gt;=2028),VstupniParametry_SKRYT!$D$12,"")</f>
        <v/>
      </c>
      <c r="AT145" s="28" t="str">
        <f>IF(AND($D145&lt;=2028,Zisk!$D$10&gt;=2028),")","")</f>
        <v/>
      </c>
      <c r="AU145" s="31" t="str">
        <f>IF(AND(D145&lt;2028,2028&lt;=Zisk!$D$10),1,IF(D145=2028,0,""))</f>
        <v/>
      </c>
      <c r="AV145" s="32" t="str">
        <f>IF(AND($D145&lt;=2028,Zisk!$D$10&gt;=2029),"x","")</f>
        <v/>
      </c>
      <c r="AW145" s="28" t="str">
        <f>IF(AND($D145&lt;=2029,Zisk!$D$10&gt;=2029),"(","")</f>
        <v/>
      </c>
      <c r="AX145" s="28" t="str">
        <f>IF(AND($D145&lt;=2029,Zisk!$D$10&gt;=2029),"1","")</f>
        <v/>
      </c>
      <c r="AY145" s="28" t="str">
        <f>IF(AND($D145&lt;=2029,Zisk!$D$10&gt;=2029),"+","")</f>
        <v/>
      </c>
      <c r="AZ145" s="30" t="str">
        <f>IF(AND($D145&lt;=2029,Zisk!$D$10&gt;=2029),VstupniParametry_SKRYT!$D$13,"")</f>
        <v/>
      </c>
      <c r="BA145" s="28" t="str">
        <f>IF(AND($D145&lt;=2029,Zisk!$D$10&gt;=2029),")","")</f>
        <v/>
      </c>
      <c r="BB145" s="31" t="str">
        <f>IF(AND(D145&lt;2029,2029&lt;=Zisk!$D$10),1,IF(D145=2029,0,""))</f>
        <v/>
      </c>
      <c r="BC145" s="32" t="str">
        <f>IF(AND($D145&lt;=2029,Zisk!$D$10&gt;=2030),"x","")</f>
        <v/>
      </c>
      <c r="BD145" s="28" t="str">
        <f>IF(AND($D145&lt;=2030,Zisk!$D$10&gt;=2030),"(","")</f>
        <v/>
      </c>
      <c r="BE145" s="28" t="str">
        <f>IF(AND($D145&lt;=2030,Zisk!$D$10&gt;=2030),"1","")</f>
        <v/>
      </c>
      <c r="BF145" s="28" t="str">
        <f>IF(AND($D145&lt;=2030,Zisk!$D$10&gt;=2030),"+","")</f>
        <v/>
      </c>
      <c r="BG145" s="30" t="str">
        <f>IF(AND($D145&lt;=2030,Zisk!$D$10&gt;=2030),VstupniParametry_SKRYT!$D$14,"")</f>
        <v/>
      </c>
      <c r="BH145" s="28" t="str">
        <f>IF(AND($D145&lt;=2030,Zisk!$D$10&gt;=2030),")","")</f>
        <v/>
      </c>
      <c r="BI145" s="31" t="str">
        <f>IF(AND(D145&lt;2030,2030&lt;=Zisk!$D$10),1,IF(D145=2030,0,""))</f>
        <v/>
      </c>
      <c r="BJ145" s="33" t="s">
        <v>32</v>
      </c>
      <c r="BK145" s="30">
        <f t="shared" si="94"/>
        <v>1</v>
      </c>
      <c r="BL145" s="28" t="str">
        <f t="shared" si="95"/>
        <v>x</v>
      </c>
      <c r="BM145" s="34">
        <f t="shared" si="96"/>
        <v>1</v>
      </c>
      <c r="BN145" s="30" t="str">
        <f t="shared" si="97"/>
        <v>x</v>
      </c>
      <c r="BO145" s="34">
        <f t="shared" si="82"/>
        <v>1.018</v>
      </c>
      <c r="BP145" s="34" t="str">
        <f t="shared" si="83"/>
        <v/>
      </c>
      <c r="BQ145" s="34" t="str">
        <f t="shared" si="84"/>
        <v/>
      </c>
      <c r="BR145" s="34" t="str">
        <f t="shared" si="85"/>
        <v/>
      </c>
      <c r="BS145" s="34" t="str">
        <f t="shared" si="86"/>
        <v/>
      </c>
      <c r="BT145" s="34" t="str">
        <f t="shared" si="87"/>
        <v/>
      </c>
      <c r="BU145" s="34" t="str">
        <f t="shared" si="88"/>
        <v/>
      </c>
      <c r="BV145" s="34" t="str">
        <f t="shared" si="89"/>
        <v/>
      </c>
      <c r="BW145" s="34" t="str">
        <f t="shared" si="90"/>
        <v/>
      </c>
      <c r="BX145" s="34" t="str">
        <f t="shared" si="91"/>
        <v/>
      </c>
      <c r="BY145" s="34" t="str">
        <f t="shared" si="92"/>
        <v/>
      </c>
      <c r="BZ145" s="33" t="s">
        <v>32</v>
      </c>
      <c r="CA145" s="34">
        <f t="shared" si="93"/>
        <v>1.018</v>
      </c>
      <c r="CB145" s="28"/>
      <c r="CC145" s="29">
        <f>IF(D145&gt;Zisk!$D$10,"",E145*CA145)</f>
        <v>0</v>
      </c>
    </row>
    <row r="146" spans="2:81" x14ac:dyDescent="0.2">
      <c r="B146" s="35" t="str">
        <f>Zisk!B157</f>
        <v/>
      </c>
      <c r="C146" s="35">
        <f>Zisk!C157</f>
        <v>0</v>
      </c>
      <c r="D146" s="35">
        <f>Zisk!E157</f>
        <v>0</v>
      </c>
      <c r="E146" s="36">
        <f>Zisk!D157</f>
        <v>0</v>
      </c>
      <c r="F146" s="36"/>
      <c r="G146" s="35" t="str">
        <f t="shared" si="68"/>
        <v>(</v>
      </c>
      <c r="H146" s="35" t="str">
        <f t="shared" si="69"/>
        <v>1</v>
      </c>
      <c r="I146" s="35" t="str">
        <f t="shared" si="70"/>
        <v>+</v>
      </c>
      <c r="J146" s="37">
        <f>IF($D146&lt;=2021,VstupniParametry_SKRYT!$D$5,"")</f>
        <v>0.02</v>
      </c>
      <c r="K146" s="35" t="str">
        <f t="shared" si="71"/>
        <v>)</v>
      </c>
      <c r="L146" s="38">
        <f>IF($D146&lt;=2021,COUNTIF(Vypocet_SKRYT!T143:AS143,"&gt;=1"),"")</f>
        <v>0</v>
      </c>
      <c r="M146" s="39" t="str">
        <f t="shared" si="72"/>
        <v>x</v>
      </c>
      <c r="N146" s="35" t="str">
        <f t="shared" si="73"/>
        <v>(</v>
      </c>
      <c r="O146" s="35" t="str">
        <f t="shared" si="74"/>
        <v>1</v>
      </c>
      <c r="P146" s="35" t="str">
        <f t="shared" si="75"/>
        <v>+</v>
      </c>
      <c r="Q146" s="37">
        <f>IF($D146&lt;=2024,VstupniParametry_SKRYT!$D$6,"")</f>
        <v>0.06</v>
      </c>
      <c r="R146" s="35" t="str">
        <f t="shared" si="76"/>
        <v>)</v>
      </c>
      <c r="S146" s="38">
        <f>IF($D146&lt;=2024,COUNTIFS(Vypocet_SKRYT!AT143:AV143,"&gt;=1"),"")</f>
        <v>0</v>
      </c>
      <c r="T146" s="39" t="str">
        <f t="shared" si="77"/>
        <v>x</v>
      </c>
      <c r="U146" s="35" t="str">
        <f t="shared" si="78"/>
        <v>(</v>
      </c>
      <c r="V146" s="35" t="str">
        <f t="shared" si="79"/>
        <v>1</v>
      </c>
      <c r="W146" s="35" t="str">
        <f t="shared" si="80"/>
        <v>+</v>
      </c>
      <c r="X146" s="37">
        <f>IF($D146&lt;=2025,VstupniParametry_SKRYT!$D$9,"")</f>
        <v>1.7999999999999999E-2</v>
      </c>
      <c r="Y146" s="35" t="str">
        <f t="shared" si="81"/>
        <v>)</v>
      </c>
      <c r="Z146" s="38">
        <f>IF(AND(D146&lt;2025,2025&lt;=Zisk!$D$10),1,IF(D146=2025,0,""))</f>
        <v>1</v>
      </c>
      <c r="AA146" s="39" t="str">
        <f>IF(AND($D146&lt;=2025,Zisk!$D$10&gt;=2026),"x","")</f>
        <v/>
      </c>
      <c r="AB146" s="35" t="str">
        <f>IF(AND($D146&lt;=2026,Zisk!$D$10&gt;=2026),"(","")</f>
        <v/>
      </c>
      <c r="AC146" s="35" t="str">
        <f>IF(AND($D146&lt;=2026,Zisk!$D$10&gt;=2026),"1","")</f>
        <v/>
      </c>
      <c r="AD146" s="35" t="str">
        <f>IF(AND($D146&lt;=2026,Zisk!$D$10&gt;=2026),"+","")</f>
        <v/>
      </c>
      <c r="AE146" s="37" t="str">
        <f>IF(AND($D146&lt;=2026,Zisk!$D$10&gt;=2026),VstupniParametry_SKRYT!$D$10,"")</f>
        <v/>
      </c>
      <c r="AF146" s="35" t="str">
        <f>IF(AND($D146&lt;=2026,Zisk!$D$10&gt;=2026),")","")</f>
        <v/>
      </c>
      <c r="AG146" s="38" t="str">
        <f>IF(AND(D146&lt;2026,2026&lt;=Zisk!$D$10),1,IF(D146=2026,0,""))</f>
        <v/>
      </c>
      <c r="AH146" s="39" t="str">
        <f>IF(AND($D146&lt;=2026,Zisk!$D$10&gt;=2027),"x","")</f>
        <v/>
      </c>
      <c r="AI146" s="35" t="str">
        <f>IF(AND($D146&lt;=2027,Zisk!$D$10&gt;=2027),"(","")</f>
        <v/>
      </c>
      <c r="AJ146" s="35" t="str">
        <f>IF(AND($D146&lt;=2027,Zisk!$D$10&gt;=2027),"1","")</f>
        <v/>
      </c>
      <c r="AK146" s="35" t="str">
        <f>IF(AND($D146&lt;=2027,Zisk!$D$10&gt;=2027),"+","")</f>
        <v/>
      </c>
      <c r="AL146" s="37" t="str">
        <f>IF(AND($D146&lt;=2027,Zisk!$D$10&gt;=2027),VstupniParametry_SKRYT!$D$11,"")</f>
        <v/>
      </c>
      <c r="AM146" s="35" t="str">
        <f>IF(AND($D146&lt;=2027,Zisk!$D$10&gt;=2027),")","")</f>
        <v/>
      </c>
      <c r="AN146" s="38" t="str">
        <f>IF(AND(D146&lt;2027,2027&lt;=Zisk!$D$10),1,IF(D146=2027,0,""))</f>
        <v/>
      </c>
      <c r="AO146" s="39" t="str">
        <f>IF(AND($D146&lt;=2027,Zisk!$D$10&gt;=2028),"x","")</f>
        <v/>
      </c>
      <c r="AP146" s="35" t="str">
        <f>IF(AND($D146&lt;=2028,Zisk!$D$10&gt;=2028),"(","")</f>
        <v/>
      </c>
      <c r="AQ146" s="35" t="str">
        <f>IF(AND($D146&lt;=2028,Zisk!$D$10&gt;=2028),"1","")</f>
        <v/>
      </c>
      <c r="AR146" s="35" t="str">
        <f>IF(AND($D146&lt;=2028,Zisk!$D$10&gt;=2028),"+","")</f>
        <v/>
      </c>
      <c r="AS146" s="37" t="str">
        <f>IF(AND($D146&lt;=2028,Zisk!$D$10&gt;=2028),VstupniParametry_SKRYT!$D$12,"")</f>
        <v/>
      </c>
      <c r="AT146" s="35" t="str">
        <f>IF(AND($D146&lt;=2028,Zisk!$D$10&gt;=2028),")","")</f>
        <v/>
      </c>
      <c r="AU146" s="38" t="str">
        <f>IF(AND(D146&lt;2028,2028&lt;=Zisk!$D$10),1,IF(D146=2028,0,""))</f>
        <v/>
      </c>
      <c r="AV146" s="39" t="str">
        <f>IF(AND($D146&lt;=2028,Zisk!$D$10&gt;=2029),"x","")</f>
        <v/>
      </c>
      <c r="AW146" s="35" t="str">
        <f>IF(AND($D146&lt;=2029,Zisk!$D$10&gt;=2029),"(","")</f>
        <v/>
      </c>
      <c r="AX146" s="35" t="str">
        <f>IF(AND($D146&lt;=2029,Zisk!$D$10&gt;=2029),"1","")</f>
        <v/>
      </c>
      <c r="AY146" s="35" t="str">
        <f>IF(AND($D146&lt;=2029,Zisk!$D$10&gt;=2029),"+","")</f>
        <v/>
      </c>
      <c r="AZ146" s="37" t="str">
        <f>IF(AND($D146&lt;=2029,Zisk!$D$10&gt;=2029),VstupniParametry_SKRYT!$D$13,"")</f>
        <v/>
      </c>
      <c r="BA146" s="35" t="str">
        <f>IF(AND($D146&lt;=2029,Zisk!$D$10&gt;=2029),")","")</f>
        <v/>
      </c>
      <c r="BB146" s="38" t="str">
        <f>IF(AND(D146&lt;2029,2029&lt;=Zisk!$D$10),1,IF(D146=2029,0,""))</f>
        <v/>
      </c>
      <c r="BC146" s="39" t="str">
        <f>IF(AND($D146&lt;=2029,Zisk!$D$10&gt;=2030),"x","")</f>
        <v/>
      </c>
      <c r="BD146" s="35" t="str">
        <f>IF(AND($D146&lt;=2030,Zisk!$D$10&gt;=2030),"(","")</f>
        <v/>
      </c>
      <c r="BE146" s="35" t="str">
        <f>IF(AND($D146&lt;=2030,Zisk!$D$10&gt;=2030),"1","")</f>
        <v/>
      </c>
      <c r="BF146" s="35" t="str">
        <f>IF(AND($D146&lt;=2030,Zisk!$D$10&gt;=2030),"+","")</f>
        <v/>
      </c>
      <c r="BG146" s="37" t="str">
        <f>IF(AND($D146&lt;=2030,Zisk!$D$10&gt;=2030),VstupniParametry_SKRYT!$D$14,"")</f>
        <v/>
      </c>
      <c r="BH146" s="35" t="str">
        <f>IF(AND($D146&lt;=2030,Zisk!$D$10&gt;=2030),")","")</f>
        <v/>
      </c>
      <c r="BI146" s="38" t="str">
        <f>IF(AND(D146&lt;2030,2030&lt;=Zisk!$D$10),1,IF(D146=2030,0,""))</f>
        <v/>
      </c>
      <c r="BJ146" s="40" t="s">
        <v>32</v>
      </c>
      <c r="BK146" s="37">
        <f t="shared" si="94"/>
        <v>1</v>
      </c>
      <c r="BL146" s="35" t="str">
        <f t="shared" si="95"/>
        <v>x</v>
      </c>
      <c r="BM146" s="41">
        <f t="shared" si="96"/>
        <v>1</v>
      </c>
      <c r="BN146" s="37" t="str">
        <f t="shared" si="97"/>
        <v>x</v>
      </c>
      <c r="BO146" s="41">
        <f t="shared" si="82"/>
        <v>1.018</v>
      </c>
      <c r="BP146" s="41" t="str">
        <f t="shared" si="83"/>
        <v/>
      </c>
      <c r="BQ146" s="41" t="str">
        <f t="shared" si="84"/>
        <v/>
      </c>
      <c r="BR146" s="41" t="str">
        <f t="shared" si="85"/>
        <v/>
      </c>
      <c r="BS146" s="41" t="str">
        <f t="shared" si="86"/>
        <v/>
      </c>
      <c r="BT146" s="41" t="str">
        <f t="shared" si="87"/>
        <v/>
      </c>
      <c r="BU146" s="41" t="str">
        <f t="shared" si="88"/>
        <v/>
      </c>
      <c r="BV146" s="41" t="str">
        <f t="shared" si="89"/>
        <v/>
      </c>
      <c r="BW146" s="41" t="str">
        <f t="shared" si="90"/>
        <v/>
      </c>
      <c r="BX146" s="41" t="str">
        <f t="shared" si="91"/>
        <v/>
      </c>
      <c r="BY146" s="41" t="str">
        <f t="shared" si="92"/>
        <v/>
      </c>
      <c r="BZ146" s="40" t="s">
        <v>32</v>
      </c>
      <c r="CA146" s="41">
        <f t="shared" si="93"/>
        <v>1.018</v>
      </c>
      <c r="CB146" s="35"/>
      <c r="CC146" s="36">
        <f>IF(D146&gt;Zisk!$D$10,"",E146*CA146)</f>
        <v>0</v>
      </c>
    </row>
    <row r="147" spans="2:81" x14ac:dyDescent="0.2">
      <c r="B147" s="28" t="str">
        <f>Zisk!B158</f>
        <v/>
      </c>
      <c r="C147" s="28">
        <f>Zisk!C158</f>
        <v>0</v>
      </c>
      <c r="D147" s="28">
        <f>Zisk!E158</f>
        <v>0</v>
      </c>
      <c r="E147" s="29">
        <f>Zisk!D158</f>
        <v>0</v>
      </c>
      <c r="F147" s="29"/>
      <c r="G147" s="28" t="str">
        <f t="shared" si="68"/>
        <v>(</v>
      </c>
      <c r="H147" s="28" t="str">
        <f t="shared" si="69"/>
        <v>1</v>
      </c>
      <c r="I147" s="28" t="str">
        <f t="shared" si="70"/>
        <v>+</v>
      </c>
      <c r="J147" s="30">
        <f>IF($D147&lt;=2021,VstupniParametry_SKRYT!$D$5,"")</f>
        <v>0.02</v>
      </c>
      <c r="K147" s="28" t="str">
        <f t="shared" si="71"/>
        <v>)</v>
      </c>
      <c r="L147" s="31">
        <f>IF($D147&lt;=2021,COUNTIF(Vypocet_SKRYT!T144:AS144,"&gt;=1"),"")</f>
        <v>0</v>
      </c>
      <c r="M147" s="32" t="str">
        <f t="shared" si="72"/>
        <v>x</v>
      </c>
      <c r="N147" s="28" t="str">
        <f t="shared" si="73"/>
        <v>(</v>
      </c>
      <c r="O147" s="28" t="str">
        <f t="shared" si="74"/>
        <v>1</v>
      </c>
      <c r="P147" s="28" t="str">
        <f t="shared" si="75"/>
        <v>+</v>
      </c>
      <c r="Q147" s="30">
        <f>IF($D147&lt;=2024,VstupniParametry_SKRYT!$D$6,"")</f>
        <v>0.06</v>
      </c>
      <c r="R147" s="28" t="str">
        <f t="shared" si="76"/>
        <v>)</v>
      </c>
      <c r="S147" s="31">
        <f>IF($D147&lt;=2024,COUNTIFS(Vypocet_SKRYT!AT144:AV144,"&gt;=1"),"")</f>
        <v>0</v>
      </c>
      <c r="T147" s="32" t="str">
        <f t="shared" si="77"/>
        <v>x</v>
      </c>
      <c r="U147" s="28" t="str">
        <f t="shared" si="78"/>
        <v>(</v>
      </c>
      <c r="V147" s="28" t="str">
        <f t="shared" si="79"/>
        <v>1</v>
      </c>
      <c r="W147" s="28" t="str">
        <f t="shared" si="80"/>
        <v>+</v>
      </c>
      <c r="X147" s="30">
        <f>IF($D147&lt;=2025,VstupniParametry_SKRYT!$D$9,"")</f>
        <v>1.7999999999999999E-2</v>
      </c>
      <c r="Y147" s="28" t="str">
        <f t="shared" si="81"/>
        <v>)</v>
      </c>
      <c r="Z147" s="31">
        <f>IF(AND(D147&lt;2025,2025&lt;=Zisk!$D$10),1,IF(D147=2025,0,""))</f>
        <v>1</v>
      </c>
      <c r="AA147" s="32" t="str">
        <f>IF(AND($D147&lt;=2025,Zisk!$D$10&gt;=2026),"x","")</f>
        <v/>
      </c>
      <c r="AB147" s="28" t="str">
        <f>IF(AND($D147&lt;=2026,Zisk!$D$10&gt;=2026),"(","")</f>
        <v/>
      </c>
      <c r="AC147" s="28" t="str">
        <f>IF(AND($D147&lt;=2026,Zisk!$D$10&gt;=2026),"1","")</f>
        <v/>
      </c>
      <c r="AD147" s="28" t="str">
        <f>IF(AND($D147&lt;=2026,Zisk!$D$10&gt;=2026),"+","")</f>
        <v/>
      </c>
      <c r="AE147" s="30" t="str">
        <f>IF(AND($D147&lt;=2026,Zisk!$D$10&gt;=2026),VstupniParametry_SKRYT!$D$10,"")</f>
        <v/>
      </c>
      <c r="AF147" s="28" t="str">
        <f>IF(AND($D147&lt;=2026,Zisk!$D$10&gt;=2026),")","")</f>
        <v/>
      </c>
      <c r="AG147" s="31" t="str">
        <f>IF(AND(D147&lt;2026,2026&lt;=Zisk!$D$10),1,IF(D147=2026,0,""))</f>
        <v/>
      </c>
      <c r="AH147" s="32" t="str">
        <f>IF(AND($D147&lt;=2026,Zisk!$D$10&gt;=2027),"x","")</f>
        <v/>
      </c>
      <c r="AI147" s="28" t="str">
        <f>IF(AND($D147&lt;=2027,Zisk!$D$10&gt;=2027),"(","")</f>
        <v/>
      </c>
      <c r="AJ147" s="28" t="str">
        <f>IF(AND($D147&lt;=2027,Zisk!$D$10&gt;=2027),"1","")</f>
        <v/>
      </c>
      <c r="AK147" s="28" t="str">
        <f>IF(AND($D147&lt;=2027,Zisk!$D$10&gt;=2027),"+","")</f>
        <v/>
      </c>
      <c r="AL147" s="30" t="str">
        <f>IF(AND($D147&lt;=2027,Zisk!$D$10&gt;=2027),VstupniParametry_SKRYT!$D$11,"")</f>
        <v/>
      </c>
      <c r="AM147" s="28" t="str">
        <f>IF(AND($D147&lt;=2027,Zisk!$D$10&gt;=2027),")","")</f>
        <v/>
      </c>
      <c r="AN147" s="31" t="str">
        <f>IF(AND(D147&lt;2027,2027&lt;=Zisk!$D$10),1,IF(D147=2027,0,""))</f>
        <v/>
      </c>
      <c r="AO147" s="32" t="str">
        <f>IF(AND($D147&lt;=2027,Zisk!$D$10&gt;=2028),"x","")</f>
        <v/>
      </c>
      <c r="AP147" s="28" t="str">
        <f>IF(AND($D147&lt;=2028,Zisk!$D$10&gt;=2028),"(","")</f>
        <v/>
      </c>
      <c r="AQ147" s="28" t="str">
        <f>IF(AND($D147&lt;=2028,Zisk!$D$10&gt;=2028),"1","")</f>
        <v/>
      </c>
      <c r="AR147" s="28" t="str">
        <f>IF(AND($D147&lt;=2028,Zisk!$D$10&gt;=2028),"+","")</f>
        <v/>
      </c>
      <c r="AS147" s="30" t="str">
        <f>IF(AND($D147&lt;=2028,Zisk!$D$10&gt;=2028),VstupniParametry_SKRYT!$D$12,"")</f>
        <v/>
      </c>
      <c r="AT147" s="28" t="str">
        <f>IF(AND($D147&lt;=2028,Zisk!$D$10&gt;=2028),")","")</f>
        <v/>
      </c>
      <c r="AU147" s="31" t="str">
        <f>IF(AND(D147&lt;2028,2028&lt;=Zisk!$D$10),1,IF(D147=2028,0,""))</f>
        <v/>
      </c>
      <c r="AV147" s="32" t="str">
        <f>IF(AND($D147&lt;=2028,Zisk!$D$10&gt;=2029),"x","")</f>
        <v/>
      </c>
      <c r="AW147" s="28" t="str">
        <f>IF(AND($D147&lt;=2029,Zisk!$D$10&gt;=2029),"(","")</f>
        <v/>
      </c>
      <c r="AX147" s="28" t="str">
        <f>IF(AND($D147&lt;=2029,Zisk!$D$10&gt;=2029),"1","")</f>
        <v/>
      </c>
      <c r="AY147" s="28" t="str">
        <f>IF(AND($D147&lt;=2029,Zisk!$D$10&gt;=2029),"+","")</f>
        <v/>
      </c>
      <c r="AZ147" s="30" t="str">
        <f>IF(AND($D147&lt;=2029,Zisk!$D$10&gt;=2029),VstupniParametry_SKRYT!$D$13,"")</f>
        <v/>
      </c>
      <c r="BA147" s="28" t="str">
        <f>IF(AND($D147&lt;=2029,Zisk!$D$10&gt;=2029),")","")</f>
        <v/>
      </c>
      <c r="BB147" s="31" t="str">
        <f>IF(AND(D147&lt;2029,2029&lt;=Zisk!$D$10),1,IF(D147=2029,0,""))</f>
        <v/>
      </c>
      <c r="BC147" s="32" t="str">
        <f>IF(AND($D147&lt;=2029,Zisk!$D$10&gt;=2030),"x","")</f>
        <v/>
      </c>
      <c r="BD147" s="28" t="str">
        <f>IF(AND($D147&lt;=2030,Zisk!$D$10&gt;=2030),"(","")</f>
        <v/>
      </c>
      <c r="BE147" s="28" t="str">
        <f>IF(AND($D147&lt;=2030,Zisk!$D$10&gt;=2030),"1","")</f>
        <v/>
      </c>
      <c r="BF147" s="28" t="str">
        <f>IF(AND($D147&lt;=2030,Zisk!$D$10&gt;=2030),"+","")</f>
        <v/>
      </c>
      <c r="BG147" s="30" t="str">
        <f>IF(AND($D147&lt;=2030,Zisk!$D$10&gt;=2030),VstupniParametry_SKRYT!$D$14,"")</f>
        <v/>
      </c>
      <c r="BH147" s="28" t="str">
        <f>IF(AND($D147&lt;=2030,Zisk!$D$10&gt;=2030),")","")</f>
        <v/>
      </c>
      <c r="BI147" s="31" t="str">
        <f>IF(AND(D147&lt;2030,2030&lt;=Zisk!$D$10),1,IF(D147=2030,0,""))</f>
        <v/>
      </c>
      <c r="BJ147" s="33" t="s">
        <v>32</v>
      </c>
      <c r="BK147" s="30">
        <f t="shared" si="94"/>
        <v>1</v>
      </c>
      <c r="BL147" s="28" t="str">
        <f t="shared" si="95"/>
        <v>x</v>
      </c>
      <c r="BM147" s="34">
        <f t="shared" si="96"/>
        <v>1</v>
      </c>
      <c r="BN147" s="30" t="str">
        <f t="shared" si="97"/>
        <v>x</v>
      </c>
      <c r="BO147" s="34">
        <f t="shared" si="82"/>
        <v>1.018</v>
      </c>
      <c r="BP147" s="34" t="str">
        <f t="shared" si="83"/>
        <v/>
      </c>
      <c r="BQ147" s="34" t="str">
        <f t="shared" si="84"/>
        <v/>
      </c>
      <c r="BR147" s="34" t="str">
        <f t="shared" si="85"/>
        <v/>
      </c>
      <c r="BS147" s="34" t="str">
        <f t="shared" si="86"/>
        <v/>
      </c>
      <c r="BT147" s="34" t="str">
        <f t="shared" si="87"/>
        <v/>
      </c>
      <c r="BU147" s="34" t="str">
        <f t="shared" si="88"/>
        <v/>
      </c>
      <c r="BV147" s="34" t="str">
        <f t="shared" si="89"/>
        <v/>
      </c>
      <c r="BW147" s="34" t="str">
        <f t="shared" si="90"/>
        <v/>
      </c>
      <c r="BX147" s="34" t="str">
        <f t="shared" si="91"/>
        <v/>
      </c>
      <c r="BY147" s="34" t="str">
        <f t="shared" si="92"/>
        <v/>
      </c>
      <c r="BZ147" s="33" t="s">
        <v>32</v>
      </c>
      <c r="CA147" s="34">
        <f t="shared" si="93"/>
        <v>1.018</v>
      </c>
      <c r="CB147" s="28"/>
      <c r="CC147" s="29">
        <f>IF(D147&gt;Zisk!$D$10,"",E147*CA147)</f>
        <v>0</v>
      </c>
    </row>
    <row r="148" spans="2:81" x14ac:dyDescent="0.2">
      <c r="B148" s="35" t="str">
        <f>Zisk!B159</f>
        <v/>
      </c>
      <c r="C148" s="35">
        <f>Zisk!C159</f>
        <v>0</v>
      </c>
      <c r="D148" s="35">
        <f>Zisk!E159</f>
        <v>0</v>
      </c>
      <c r="E148" s="36">
        <f>Zisk!D159</f>
        <v>0</v>
      </c>
      <c r="F148" s="36"/>
      <c r="G148" s="35" t="str">
        <f t="shared" si="68"/>
        <v>(</v>
      </c>
      <c r="H148" s="35" t="str">
        <f t="shared" si="69"/>
        <v>1</v>
      </c>
      <c r="I148" s="35" t="str">
        <f t="shared" si="70"/>
        <v>+</v>
      </c>
      <c r="J148" s="37">
        <f>IF($D148&lt;=2021,VstupniParametry_SKRYT!$D$5,"")</f>
        <v>0.02</v>
      </c>
      <c r="K148" s="35" t="str">
        <f t="shared" si="71"/>
        <v>)</v>
      </c>
      <c r="L148" s="38">
        <f>IF($D148&lt;=2021,COUNTIF(Vypocet_SKRYT!T145:AS145,"&gt;=1"),"")</f>
        <v>0</v>
      </c>
      <c r="M148" s="39" t="str">
        <f t="shared" si="72"/>
        <v>x</v>
      </c>
      <c r="N148" s="35" t="str">
        <f t="shared" si="73"/>
        <v>(</v>
      </c>
      <c r="O148" s="35" t="str">
        <f t="shared" si="74"/>
        <v>1</v>
      </c>
      <c r="P148" s="35" t="str">
        <f t="shared" si="75"/>
        <v>+</v>
      </c>
      <c r="Q148" s="37">
        <f>IF($D148&lt;=2024,VstupniParametry_SKRYT!$D$6,"")</f>
        <v>0.06</v>
      </c>
      <c r="R148" s="35" t="str">
        <f t="shared" si="76"/>
        <v>)</v>
      </c>
      <c r="S148" s="38">
        <f>IF($D148&lt;=2024,COUNTIFS(Vypocet_SKRYT!AT145:AV145,"&gt;=1"),"")</f>
        <v>0</v>
      </c>
      <c r="T148" s="39" t="str">
        <f t="shared" si="77"/>
        <v>x</v>
      </c>
      <c r="U148" s="35" t="str">
        <f t="shared" si="78"/>
        <v>(</v>
      </c>
      <c r="V148" s="35" t="str">
        <f t="shared" si="79"/>
        <v>1</v>
      </c>
      <c r="W148" s="35" t="str">
        <f t="shared" si="80"/>
        <v>+</v>
      </c>
      <c r="X148" s="37">
        <f>IF($D148&lt;=2025,VstupniParametry_SKRYT!$D$9,"")</f>
        <v>1.7999999999999999E-2</v>
      </c>
      <c r="Y148" s="35" t="str">
        <f t="shared" si="81"/>
        <v>)</v>
      </c>
      <c r="Z148" s="38">
        <f>IF(AND(D148&lt;2025,2025&lt;=Zisk!$D$10),1,IF(D148=2025,0,""))</f>
        <v>1</v>
      </c>
      <c r="AA148" s="39" t="str">
        <f>IF(AND($D148&lt;=2025,Zisk!$D$10&gt;=2026),"x","")</f>
        <v/>
      </c>
      <c r="AB148" s="35" t="str">
        <f>IF(AND($D148&lt;=2026,Zisk!$D$10&gt;=2026),"(","")</f>
        <v/>
      </c>
      <c r="AC148" s="35" t="str">
        <f>IF(AND($D148&lt;=2026,Zisk!$D$10&gt;=2026),"1","")</f>
        <v/>
      </c>
      <c r="AD148" s="35" t="str">
        <f>IF(AND($D148&lt;=2026,Zisk!$D$10&gt;=2026),"+","")</f>
        <v/>
      </c>
      <c r="AE148" s="37" t="str">
        <f>IF(AND($D148&lt;=2026,Zisk!$D$10&gt;=2026),VstupniParametry_SKRYT!$D$10,"")</f>
        <v/>
      </c>
      <c r="AF148" s="35" t="str">
        <f>IF(AND($D148&lt;=2026,Zisk!$D$10&gt;=2026),")","")</f>
        <v/>
      </c>
      <c r="AG148" s="38" t="str">
        <f>IF(AND(D148&lt;2026,2026&lt;=Zisk!$D$10),1,IF(D148=2026,0,""))</f>
        <v/>
      </c>
      <c r="AH148" s="39" t="str">
        <f>IF(AND($D148&lt;=2026,Zisk!$D$10&gt;=2027),"x","")</f>
        <v/>
      </c>
      <c r="AI148" s="35" t="str">
        <f>IF(AND($D148&lt;=2027,Zisk!$D$10&gt;=2027),"(","")</f>
        <v/>
      </c>
      <c r="AJ148" s="35" t="str">
        <f>IF(AND($D148&lt;=2027,Zisk!$D$10&gt;=2027),"1","")</f>
        <v/>
      </c>
      <c r="AK148" s="35" t="str">
        <f>IF(AND($D148&lt;=2027,Zisk!$D$10&gt;=2027),"+","")</f>
        <v/>
      </c>
      <c r="AL148" s="37" t="str">
        <f>IF(AND($D148&lt;=2027,Zisk!$D$10&gt;=2027),VstupniParametry_SKRYT!$D$11,"")</f>
        <v/>
      </c>
      <c r="AM148" s="35" t="str">
        <f>IF(AND($D148&lt;=2027,Zisk!$D$10&gt;=2027),")","")</f>
        <v/>
      </c>
      <c r="AN148" s="38" t="str">
        <f>IF(AND(D148&lt;2027,2027&lt;=Zisk!$D$10),1,IF(D148=2027,0,""))</f>
        <v/>
      </c>
      <c r="AO148" s="39" t="str">
        <f>IF(AND($D148&lt;=2027,Zisk!$D$10&gt;=2028),"x","")</f>
        <v/>
      </c>
      <c r="AP148" s="35" t="str">
        <f>IF(AND($D148&lt;=2028,Zisk!$D$10&gt;=2028),"(","")</f>
        <v/>
      </c>
      <c r="AQ148" s="35" t="str">
        <f>IF(AND($D148&lt;=2028,Zisk!$D$10&gt;=2028),"1","")</f>
        <v/>
      </c>
      <c r="AR148" s="35" t="str">
        <f>IF(AND($D148&lt;=2028,Zisk!$D$10&gt;=2028),"+","")</f>
        <v/>
      </c>
      <c r="AS148" s="37" t="str">
        <f>IF(AND($D148&lt;=2028,Zisk!$D$10&gt;=2028),VstupniParametry_SKRYT!$D$12,"")</f>
        <v/>
      </c>
      <c r="AT148" s="35" t="str">
        <f>IF(AND($D148&lt;=2028,Zisk!$D$10&gt;=2028),")","")</f>
        <v/>
      </c>
      <c r="AU148" s="38" t="str">
        <f>IF(AND(D148&lt;2028,2028&lt;=Zisk!$D$10),1,IF(D148=2028,0,""))</f>
        <v/>
      </c>
      <c r="AV148" s="39" t="str">
        <f>IF(AND($D148&lt;=2028,Zisk!$D$10&gt;=2029),"x","")</f>
        <v/>
      </c>
      <c r="AW148" s="35" t="str">
        <f>IF(AND($D148&lt;=2029,Zisk!$D$10&gt;=2029),"(","")</f>
        <v/>
      </c>
      <c r="AX148" s="35" t="str">
        <f>IF(AND($D148&lt;=2029,Zisk!$D$10&gt;=2029),"1","")</f>
        <v/>
      </c>
      <c r="AY148" s="35" t="str">
        <f>IF(AND($D148&lt;=2029,Zisk!$D$10&gt;=2029),"+","")</f>
        <v/>
      </c>
      <c r="AZ148" s="37" t="str">
        <f>IF(AND($D148&lt;=2029,Zisk!$D$10&gt;=2029),VstupniParametry_SKRYT!$D$13,"")</f>
        <v/>
      </c>
      <c r="BA148" s="35" t="str">
        <f>IF(AND($D148&lt;=2029,Zisk!$D$10&gt;=2029),")","")</f>
        <v/>
      </c>
      <c r="BB148" s="38" t="str">
        <f>IF(AND(D148&lt;2029,2029&lt;=Zisk!$D$10),1,IF(D148=2029,0,""))</f>
        <v/>
      </c>
      <c r="BC148" s="39" t="str">
        <f>IF(AND($D148&lt;=2029,Zisk!$D$10&gt;=2030),"x","")</f>
        <v/>
      </c>
      <c r="BD148" s="35" t="str">
        <f>IF(AND($D148&lt;=2030,Zisk!$D$10&gt;=2030),"(","")</f>
        <v/>
      </c>
      <c r="BE148" s="35" t="str">
        <f>IF(AND($D148&lt;=2030,Zisk!$D$10&gt;=2030),"1","")</f>
        <v/>
      </c>
      <c r="BF148" s="35" t="str">
        <f>IF(AND($D148&lt;=2030,Zisk!$D$10&gt;=2030),"+","")</f>
        <v/>
      </c>
      <c r="BG148" s="37" t="str">
        <f>IF(AND($D148&lt;=2030,Zisk!$D$10&gt;=2030),VstupniParametry_SKRYT!$D$14,"")</f>
        <v/>
      </c>
      <c r="BH148" s="35" t="str">
        <f>IF(AND($D148&lt;=2030,Zisk!$D$10&gt;=2030),")","")</f>
        <v/>
      </c>
      <c r="BI148" s="38" t="str">
        <f>IF(AND(D148&lt;2030,2030&lt;=Zisk!$D$10),1,IF(D148=2030,0,""))</f>
        <v/>
      </c>
      <c r="BJ148" s="40" t="s">
        <v>32</v>
      </c>
      <c r="BK148" s="37">
        <f t="shared" si="94"/>
        <v>1</v>
      </c>
      <c r="BL148" s="35" t="str">
        <f t="shared" si="95"/>
        <v>x</v>
      </c>
      <c r="BM148" s="41">
        <f t="shared" si="96"/>
        <v>1</v>
      </c>
      <c r="BN148" s="37" t="str">
        <f t="shared" si="97"/>
        <v>x</v>
      </c>
      <c r="BO148" s="41">
        <f t="shared" si="82"/>
        <v>1.018</v>
      </c>
      <c r="BP148" s="41" t="str">
        <f t="shared" si="83"/>
        <v/>
      </c>
      <c r="BQ148" s="41" t="str">
        <f t="shared" si="84"/>
        <v/>
      </c>
      <c r="BR148" s="41" t="str">
        <f t="shared" si="85"/>
        <v/>
      </c>
      <c r="BS148" s="41" t="str">
        <f t="shared" si="86"/>
        <v/>
      </c>
      <c r="BT148" s="41" t="str">
        <f t="shared" si="87"/>
        <v/>
      </c>
      <c r="BU148" s="41" t="str">
        <f t="shared" si="88"/>
        <v/>
      </c>
      <c r="BV148" s="41" t="str">
        <f t="shared" si="89"/>
        <v/>
      </c>
      <c r="BW148" s="41" t="str">
        <f t="shared" si="90"/>
        <v/>
      </c>
      <c r="BX148" s="41" t="str">
        <f t="shared" si="91"/>
        <v/>
      </c>
      <c r="BY148" s="41" t="str">
        <f t="shared" si="92"/>
        <v/>
      </c>
      <c r="BZ148" s="40" t="s">
        <v>32</v>
      </c>
      <c r="CA148" s="41">
        <f t="shared" si="93"/>
        <v>1.018</v>
      </c>
      <c r="CB148" s="35"/>
      <c r="CC148" s="36">
        <f>IF(D148&gt;Zisk!$D$10,"",E148*CA148)</f>
        <v>0</v>
      </c>
    </row>
    <row r="149" spans="2:81" x14ac:dyDescent="0.2">
      <c r="B149" s="28" t="str">
        <f>Zisk!B160</f>
        <v/>
      </c>
      <c r="C149" s="28">
        <f>Zisk!C160</f>
        <v>0</v>
      </c>
      <c r="D149" s="28">
        <f>Zisk!E160</f>
        <v>0</v>
      </c>
      <c r="E149" s="29">
        <f>Zisk!D160</f>
        <v>0</v>
      </c>
      <c r="F149" s="29"/>
      <c r="G149" s="28" t="str">
        <f t="shared" si="68"/>
        <v>(</v>
      </c>
      <c r="H149" s="28" t="str">
        <f t="shared" si="69"/>
        <v>1</v>
      </c>
      <c r="I149" s="28" t="str">
        <f t="shared" si="70"/>
        <v>+</v>
      </c>
      <c r="J149" s="30">
        <f>IF($D149&lt;=2021,VstupniParametry_SKRYT!$D$5,"")</f>
        <v>0.02</v>
      </c>
      <c r="K149" s="28" t="str">
        <f t="shared" si="71"/>
        <v>)</v>
      </c>
      <c r="L149" s="31">
        <f>IF($D149&lt;=2021,COUNTIF(Vypocet_SKRYT!T146:AS146,"&gt;=1"),"")</f>
        <v>0</v>
      </c>
      <c r="M149" s="32" t="str">
        <f t="shared" si="72"/>
        <v>x</v>
      </c>
      <c r="N149" s="28" t="str">
        <f t="shared" si="73"/>
        <v>(</v>
      </c>
      <c r="O149" s="28" t="str">
        <f t="shared" si="74"/>
        <v>1</v>
      </c>
      <c r="P149" s="28" t="str">
        <f t="shared" si="75"/>
        <v>+</v>
      </c>
      <c r="Q149" s="30">
        <f>IF($D149&lt;=2024,VstupniParametry_SKRYT!$D$6,"")</f>
        <v>0.06</v>
      </c>
      <c r="R149" s="28" t="str">
        <f t="shared" si="76"/>
        <v>)</v>
      </c>
      <c r="S149" s="31">
        <f>IF($D149&lt;=2024,COUNTIFS(Vypocet_SKRYT!AT146:AV146,"&gt;=1"),"")</f>
        <v>0</v>
      </c>
      <c r="T149" s="32" t="str">
        <f t="shared" si="77"/>
        <v>x</v>
      </c>
      <c r="U149" s="28" t="str">
        <f t="shared" si="78"/>
        <v>(</v>
      </c>
      <c r="V149" s="28" t="str">
        <f t="shared" si="79"/>
        <v>1</v>
      </c>
      <c r="W149" s="28" t="str">
        <f t="shared" si="80"/>
        <v>+</v>
      </c>
      <c r="X149" s="30">
        <f>IF($D149&lt;=2025,VstupniParametry_SKRYT!$D$9,"")</f>
        <v>1.7999999999999999E-2</v>
      </c>
      <c r="Y149" s="28" t="str">
        <f t="shared" si="81"/>
        <v>)</v>
      </c>
      <c r="Z149" s="31">
        <f>IF(AND(D149&lt;2025,2025&lt;=Zisk!$D$10),1,IF(D149=2025,0,""))</f>
        <v>1</v>
      </c>
      <c r="AA149" s="32" t="str">
        <f>IF(AND($D149&lt;=2025,Zisk!$D$10&gt;=2026),"x","")</f>
        <v/>
      </c>
      <c r="AB149" s="28" t="str">
        <f>IF(AND($D149&lt;=2026,Zisk!$D$10&gt;=2026),"(","")</f>
        <v/>
      </c>
      <c r="AC149" s="28" t="str">
        <f>IF(AND($D149&lt;=2026,Zisk!$D$10&gt;=2026),"1","")</f>
        <v/>
      </c>
      <c r="AD149" s="28" t="str">
        <f>IF(AND($D149&lt;=2026,Zisk!$D$10&gt;=2026),"+","")</f>
        <v/>
      </c>
      <c r="AE149" s="30" t="str">
        <f>IF(AND($D149&lt;=2026,Zisk!$D$10&gt;=2026),VstupniParametry_SKRYT!$D$10,"")</f>
        <v/>
      </c>
      <c r="AF149" s="28" t="str">
        <f>IF(AND($D149&lt;=2026,Zisk!$D$10&gt;=2026),")","")</f>
        <v/>
      </c>
      <c r="AG149" s="31" t="str">
        <f>IF(AND(D149&lt;2026,2026&lt;=Zisk!$D$10),1,IF(D149=2026,0,""))</f>
        <v/>
      </c>
      <c r="AH149" s="32" t="str">
        <f>IF(AND($D149&lt;=2026,Zisk!$D$10&gt;=2027),"x","")</f>
        <v/>
      </c>
      <c r="AI149" s="28" t="str">
        <f>IF(AND($D149&lt;=2027,Zisk!$D$10&gt;=2027),"(","")</f>
        <v/>
      </c>
      <c r="AJ149" s="28" t="str">
        <f>IF(AND($D149&lt;=2027,Zisk!$D$10&gt;=2027),"1","")</f>
        <v/>
      </c>
      <c r="AK149" s="28" t="str">
        <f>IF(AND($D149&lt;=2027,Zisk!$D$10&gt;=2027),"+","")</f>
        <v/>
      </c>
      <c r="AL149" s="30" t="str">
        <f>IF(AND($D149&lt;=2027,Zisk!$D$10&gt;=2027),VstupniParametry_SKRYT!$D$11,"")</f>
        <v/>
      </c>
      <c r="AM149" s="28" t="str">
        <f>IF(AND($D149&lt;=2027,Zisk!$D$10&gt;=2027),")","")</f>
        <v/>
      </c>
      <c r="AN149" s="31" t="str">
        <f>IF(AND(D149&lt;2027,2027&lt;=Zisk!$D$10),1,IF(D149=2027,0,""))</f>
        <v/>
      </c>
      <c r="AO149" s="32" t="str">
        <f>IF(AND($D149&lt;=2027,Zisk!$D$10&gt;=2028),"x","")</f>
        <v/>
      </c>
      <c r="AP149" s="28" t="str">
        <f>IF(AND($D149&lt;=2028,Zisk!$D$10&gt;=2028),"(","")</f>
        <v/>
      </c>
      <c r="AQ149" s="28" t="str">
        <f>IF(AND($D149&lt;=2028,Zisk!$D$10&gt;=2028),"1","")</f>
        <v/>
      </c>
      <c r="AR149" s="28" t="str">
        <f>IF(AND($D149&lt;=2028,Zisk!$D$10&gt;=2028),"+","")</f>
        <v/>
      </c>
      <c r="AS149" s="30" t="str">
        <f>IF(AND($D149&lt;=2028,Zisk!$D$10&gt;=2028),VstupniParametry_SKRYT!$D$12,"")</f>
        <v/>
      </c>
      <c r="AT149" s="28" t="str">
        <f>IF(AND($D149&lt;=2028,Zisk!$D$10&gt;=2028),")","")</f>
        <v/>
      </c>
      <c r="AU149" s="31" t="str">
        <f>IF(AND(D149&lt;2028,2028&lt;=Zisk!$D$10),1,IF(D149=2028,0,""))</f>
        <v/>
      </c>
      <c r="AV149" s="32" t="str">
        <f>IF(AND($D149&lt;=2028,Zisk!$D$10&gt;=2029),"x","")</f>
        <v/>
      </c>
      <c r="AW149" s="28" t="str">
        <f>IF(AND($D149&lt;=2029,Zisk!$D$10&gt;=2029),"(","")</f>
        <v/>
      </c>
      <c r="AX149" s="28" t="str">
        <f>IF(AND($D149&lt;=2029,Zisk!$D$10&gt;=2029),"1","")</f>
        <v/>
      </c>
      <c r="AY149" s="28" t="str">
        <f>IF(AND($D149&lt;=2029,Zisk!$D$10&gt;=2029),"+","")</f>
        <v/>
      </c>
      <c r="AZ149" s="30" t="str">
        <f>IF(AND($D149&lt;=2029,Zisk!$D$10&gt;=2029),VstupniParametry_SKRYT!$D$13,"")</f>
        <v/>
      </c>
      <c r="BA149" s="28" t="str">
        <f>IF(AND($D149&lt;=2029,Zisk!$D$10&gt;=2029),")","")</f>
        <v/>
      </c>
      <c r="BB149" s="31" t="str">
        <f>IF(AND(D149&lt;2029,2029&lt;=Zisk!$D$10),1,IF(D149=2029,0,""))</f>
        <v/>
      </c>
      <c r="BC149" s="32" t="str">
        <f>IF(AND($D149&lt;=2029,Zisk!$D$10&gt;=2030),"x","")</f>
        <v/>
      </c>
      <c r="BD149" s="28" t="str">
        <f>IF(AND($D149&lt;=2030,Zisk!$D$10&gt;=2030),"(","")</f>
        <v/>
      </c>
      <c r="BE149" s="28" t="str">
        <f>IF(AND($D149&lt;=2030,Zisk!$D$10&gt;=2030),"1","")</f>
        <v/>
      </c>
      <c r="BF149" s="28" t="str">
        <f>IF(AND($D149&lt;=2030,Zisk!$D$10&gt;=2030),"+","")</f>
        <v/>
      </c>
      <c r="BG149" s="30" t="str">
        <f>IF(AND($D149&lt;=2030,Zisk!$D$10&gt;=2030),VstupniParametry_SKRYT!$D$14,"")</f>
        <v/>
      </c>
      <c r="BH149" s="28" t="str">
        <f>IF(AND($D149&lt;=2030,Zisk!$D$10&gt;=2030),")","")</f>
        <v/>
      </c>
      <c r="BI149" s="31" t="str">
        <f>IF(AND(D149&lt;2030,2030&lt;=Zisk!$D$10),1,IF(D149=2030,0,""))</f>
        <v/>
      </c>
      <c r="BJ149" s="33" t="s">
        <v>32</v>
      </c>
      <c r="BK149" s="30">
        <f t="shared" si="94"/>
        <v>1</v>
      </c>
      <c r="BL149" s="28" t="str">
        <f t="shared" si="95"/>
        <v>x</v>
      </c>
      <c r="BM149" s="34">
        <f t="shared" si="96"/>
        <v>1</v>
      </c>
      <c r="BN149" s="30" t="str">
        <f t="shared" si="97"/>
        <v>x</v>
      </c>
      <c r="BO149" s="34">
        <f t="shared" si="82"/>
        <v>1.018</v>
      </c>
      <c r="BP149" s="34" t="str">
        <f t="shared" si="83"/>
        <v/>
      </c>
      <c r="BQ149" s="34" t="str">
        <f t="shared" si="84"/>
        <v/>
      </c>
      <c r="BR149" s="34" t="str">
        <f t="shared" si="85"/>
        <v/>
      </c>
      <c r="BS149" s="34" t="str">
        <f t="shared" si="86"/>
        <v/>
      </c>
      <c r="BT149" s="34" t="str">
        <f t="shared" si="87"/>
        <v/>
      </c>
      <c r="BU149" s="34" t="str">
        <f t="shared" si="88"/>
        <v/>
      </c>
      <c r="BV149" s="34" t="str">
        <f t="shared" si="89"/>
        <v/>
      </c>
      <c r="BW149" s="34" t="str">
        <f t="shared" si="90"/>
        <v/>
      </c>
      <c r="BX149" s="34" t="str">
        <f t="shared" si="91"/>
        <v/>
      </c>
      <c r="BY149" s="34" t="str">
        <f t="shared" si="92"/>
        <v/>
      </c>
      <c r="BZ149" s="33" t="s">
        <v>32</v>
      </c>
      <c r="CA149" s="34">
        <f t="shared" si="93"/>
        <v>1.018</v>
      </c>
      <c r="CB149" s="28"/>
      <c r="CC149" s="29">
        <f>IF(D149&gt;Zisk!$D$10,"",E149*CA149)</f>
        <v>0</v>
      </c>
    </row>
    <row r="150" spans="2:81" x14ac:dyDescent="0.2">
      <c r="B150" s="35" t="str">
        <f>Zisk!B161</f>
        <v/>
      </c>
      <c r="C150" s="35">
        <f>Zisk!C161</f>
        <v>0</v>
      </c>
      <c r="D150" s="35">
        <f>Zisk!E161</f>
        <v>0</v>
      </c>
      <c r="E150" s="36">
        <f>Zisk!D161</f>
        <v>0</v>
      </c>
      <c r="F150" s="36"/>
      <c r="G150" s="35" t="str">
        <f t="shared" si="68"/>
        <v>(</v>
      </c>
      <c r="H150" s="35" t="str">
        <f t="shared" si="69"/>
        <v>1</v>
      </c>
      <c r="I150" s="35" t="str">
        <f t="shared" si="70"/>
        <v>+</v>
      </c>
      <c r="J150" s="37">
        <f>IF($D150&lt;=2021,VstupniParametry_SKRYT!$D$5,"")</f>
        <v>0.02</v>
      </c>
      <c r="K150" s="35" t="str">
        <f t="shared" si="71"/>
        <v>)</v>
      </c>
      <c r="L150" s="38">
        <f>IF($D150&lt;=2021,COUNTIF(Vypocet_SKRYT!T147:AS147,"&gt;=1"),"")</f>
        <v>0</v>
      </c>
      <c r="M150" s="39" t="str">
        <f t="shared" si="72"/>
        <v>x</v>
      </c>
      <c r="N150" s="35" t="str">
        <f t="shared" si="73"/>
        <v>(</v>
      </c>
      <c r="O150" s="35" t="str">
        <f t="shared" si="74"/>
        <v>1</v>
      </c>
      <c r="P150" s="35" t="str">
        <f t="shared" si="75"/>
        <v>+</v>
      </c>
      <c r="Q150" s="37">
        <f>IF($D150&lt;=2024,VstupniParametry_SKRYT!$D$6,"")</f>
        <v>0.06</v>
      </c>
      <c r="R150" s="35" t="str">
        <f t="shared" si="76"/>
        <v>)</v>
      </c>
      <c r="S150" s="38">
        <f>IF($D150&lt;=2024,COUNTIFS(Vypocet_SKRYT!AT147:AV147,"&gt;=1"),"")</f>
        <v>0</v>
      </c>
      <c r="T150" s="39" t="str">
        <f t="shared" si="77"/>
        <v>x</v>
      </c>
      <c r="U150" s="35" t="str">
        <f t="shared" si="78"/>
        <v>(</v>
      </c>
      <c r="V150" s="35" t="str">
        <f t="shared" si="79"/>
        <v>1</v>
      </c>
      <c r="W150" s="35" t="str">
        <f t="shared" si="80"/>
        <v>+</v>
      </c>
      <c r="X150" s="37">
        <f>IF($D150&lt;=2025,VstupniParametry_SKRYT!$D$9,"")</f>
        <v>1.7999999999999999E-2</v>
      </c>
      <c r="Y150" s="35" t="str">
        <f t="shared" si="81"/>
        <v>)</v>
      </c>
      <c r="Z150" s="38">
        <f>IF(AND(D150&lt;2025,2025&lt;=Zisk!$D$10),1,IF(D150=2025,0,""))</f>
        <v>1</v>
      </c>
      <c r="AA150" s="39" t="str">
        <f>IF(AND($D150&lt;=2025,Zisk!$D$10&gt;=2026),"x","")</f>
        <v/>
      </c>
      <c r="AB150" s="35" t="str">
        <f>IF(AND($D150&lt;=2026,Zisk!$D$10&gt;=2026),"(","")</f>
        <v/>
      </c>
      <c r="AC150" s="35" t="str">
        <f>IF(AND($D150&lt;=2026,Zisk!$D$10&gt;=2026),"1","")</f>
        <v/>
      </c>
      <c r="AD150" s="35" t="str">
        <f>IF(AND($D150&lt;=2026,Zisk!$D$10&gt;=2026),"+","")</f>
        <v/>
      </c>
      <c r="AE150" s="37" t="str">
        <f>IF(AND($D150&lt;=2026,Zisk!$D$10&gt;=2026),VstupniParametry_SKRYT!$D$10,"")</f>
        <v/>
      </c>
      <c r="AF150" s="35" t="str">
        <f>IF(AND($D150&lt;=2026,Zisk!$D$10&gt;=2026),")","")</f>
        <v/>
      </c>
      <c r="AG150" s="38" t="str">
        <f>IF(AND(D150&lt;2026,2026&lt;=Zisk!$D$10),1,IF(D150=2026,0,""))</f>
        <v/>
      </c>
      <c r="AH150" s="39" t="str">
        <f>IF(AND($D150&lt;=2026,Zisk!$D$10&gt;=2027),"x","")</f>
        <v/>
      </c>
      <c r="AI150" s="35" t="str">
        <f>IF(AND($D150&lt;=2027,Zisk!$D$10&gt;=2027),"(","")</f>
        <v/>
      </c>
      <c r="AJ150" s="35" t="str">
        <f>IF(AND($D150&lt;=2027,Zisk!$D$10&gt;=2027),"1","")</f>
        <v/>
      </c>
      <c r="AK150" s="35" t="str">
        <f>IF(AND($D150&lt;=2027,Zisk!$D$10&gt;=2027),"+","")</f>
        <v/>
      </c>
      <c r="AL150" s="37" t="str">
        <f>IF(AND($D150&lt;=2027,Zisk!$D$10&gt;=2027),VstupniParametry_SKRYT!$D$11,"")</f>
        <v/>
      </c>
      <c r="AM150" s="35" t="str">
        <f>IF(AND($D150&lt;=2027,Zisk!$D$10&gt;=2027),")","")</f>
        <v/>
      </c>
      <c r="AN150" s="38" t="str">
        <f>IF(AND(D150&lt;2027,2027&lt;=Zisk!$D$10),1,IF(D150=2027,0,""))</f>
        <v/>
      </c>
      <c r="AO150" s="39" t="str">
        <f>IF(AND($D150&lt;=2027,Zisk!$D$10&gt;=2028),"x","")</f>
        <v/>
      </c>
      <c r="AP150" s="35" t="str">
        <f>IF(AND($D150&lt;=2028,Zisk!$D$10&gt;=2028),"(","")</f>
        <v/>
      </c>
      <c r="AQ150" s="35" t="str">
        <f>IF(AND($D150&lt;=2028,Zisk!$D$10&gt;=2028),"1","")</f>
        <v/>
      </c>
      <c r="AR150" s="35" t="str">
        <f>IF(AND($D150&lt;=2028,Zisk!$D$10&gt;=2028),"+","")</f>
        <v/>
      </c>
      <c r="AS150" s="37" t="str">
        <f>IF(AND($D150&lt;=2028,Zisk!$D$10&gt;=2028),VstupniParametry_SKRYT!$D$12,"")</f>
        <v/>
      </c>
      <c r="AT150" s="35" t="str">
        <f>IF(AND($D150&lt;=2028,Zisk!$D$10&gt;=2028),")","")</f>
        <v/>
      </c>
      <c r="AU150" s="38" t="str">
        <f>IF(AND(D150&lt;2028,2028&lt;=Zisk!$D$10),1,IF(D150=2028,0,""))</f>
        <v/>
      </c>
      <c r="AV150" s="39" t="str">
        <f>IF(AND($D150&lt;=2028,Zisk!$D$10&gt;=2029),"x","")</f>
        <v/>
      </c>
      <c r="AW150" s="35" t="str">
        <f>IF(AND($D150&lt;=2029,Zisk!$D$10&gt;=2029),"(","")</f>
        <v/>
      </c>
      <c r="AX150" s="35" t="str">
        <f>IF(AND($D150&lt;=2029,Zisk!$D$10&gt;=2029),"1","")</f>
        <v/>
      </c>
      <c r="AY150" s="35" t="str">
        <f>IF(AND($D150&lt;=2029,Zisk!$D$10&gt;=2029),"+","")</f>
        <v/>
      </c>
      <c r="AZ150" s="37" t="str">
        <f>IF(AND($D150&lt;=2029,Zisk!$D$10&gt;=2029),VstupniParametry_SKRYT!$D$13,"")</f>
        <v/>
      </c>
      <c r="BA150" s="35" t="str">
        <f>IF(AND($D150&lt;=2029,Zisk!$D$10&gt;=2029),")","")</f>
        <v/>
      </c>
      <c r="BB150" s="38" t="str">
        <f>IF(AND(D150&lt;2029,2029&lt;=Zisk!$D$10),1,IF(D150=2029,0,""))</f>
        <v/>
      </c>
      <c r="BC150" s="39" t="str">
        <f>IF(AND($D150&lt;=2029,Zisk!$D$10&gt;=2030),"x","")</f>
        <v/>
      </c>
      <c r="BD150" s="35" t="str">
        <f>IF(AND($D150&lt;=2030,Zisk!$D$10&gt;=2030),"(","")</f>
        <v/>
      </c>
      <c r="BE150" s="35" t="str">
        <f>IF(AND($D150&lt;=2030,Zisk!$D$10&gt;=2030),"1","")</f>
        <v/>
      </c>
      <c r="BF150" s="35" t="str">
        <f>IF(AND($D150&lt;=2030,Zisk!$D$10&gt;=2030),"+","")</f>
        <v/>
      </c>
      <c r="BG150" s="37" t="str">
        <f>IF(AND($D150&lt;=2030,Zisk!$D$10&gt;=2030),VstupniParametry_SKRYT!$D$14,"")</f>
        <v/>
      </c>
      <c r="BH150" s="35" t="str">
        <f>IF(AND($D150&lt;=2030,Zisk!$D$10&gt;=2030),")","")</f>
        <v/>
      </c>
      <c r="BI150" s="38" t="str">
        <f>IF(AND(D150&lt;2030,2030&lt;=Zisk!$D$10),1,IF(D150=2030,0,""))</f>
        <v/>
      </c>
      <c r="BJ150" s="40" t="s">
        <v>32</v>
      </c>
      <c r="BK150" s="37">
        <f t="shared" si="94"/>
        <v>1</v>
      </c>
      <c r="BL150" s="35" t="str">
        <f t="shared" si="95"/>
        <v>x</v>
      </c>
      <c r="BM150" s="41">
        <f t="shared" si="96"/>
        <v>1</v>
      </c>
      <c r="BN150" s="37" t="str">
        <f t="shared" si="97"/>
        <v>x</v>
      </c>
      <c r="BO150" s="41">
        <f t="shared" si="82"/>
        <v>1.018</v>
      </c>
      <c r="BP150" s="41" t="str">
        <f t="shared" si="83"/>
        <v/>
      </c>
      <c r="BQ150" s="41" t="str">
        <f t="shared" si="84"/>
        <v/>
      </c>
      <c r="BR150" s="41" t="str">
        <f t="shared" si="85"/>
        <v/>
      </c>
      <c r="BS150" s="41" t="str">
        <f t="shared" si="86"/>
        <v/>
      </c>
      <c r="BT150" s="41" t="str">
        <f t="shared" si="87"/>
        <v/>
      </c>
      <c r="BU150" s="41" t="str">
        <f t="shared" si="88"/>
        <v/>
      </c>
      <c r="BV150" s="41" t="str">
        <f t="shared" si="89"/>
        <v/>
      </c>
      <c r="BW150" s="41" t="str">
        <f t="shared" si="90"/>
        <v/>
      </c>
      <c r="BX150" s="41" t="str">
        <f t="shared" si="91"/>
        <v/>
      </c>
      <c r="BY150" s="41" t="str">
        <f t="shared" si="92"/>
        <v/>
      </c>
      <c r="BZ150" s="40" t="s">
        <v>32</v>
      </c>
      <c r="CA150" s="41">
        <f t="shared" si="93"/>
        <v>1.018</v>
      </c>
      <c r="CB150" s="35"/>
      <c r="CC150" s="36">
        <f>IF(D150&gt;Zisk!$D$10,"",E150*CA150)</f>
        <v>0</v>
      </c>
    </row>
    <row r="151" spans="2:81" x14ac:dyDescent="0.2">
      <c r="B151" s="28" t="str">
        <f>Zisk!B162</f>
        <v/>
      </c>
      <c r="C151" s="28">
        <f>Zisk!C162</f>
        <v>0</v>
      </c>
      <c r="D151" s="28">
        <f>Zisk!E162</f>
        <v>0</v>
      </c>
      <c r="E151" s="29">
        <f>Zisk!D162</f>
        <v>0</v>
      </c>
      <c r="F151" s="29"/>
      <c r="G151" s="28" t="str">
        <f t="shared" si="68"/>
        <v>(</v>
      </c>
      <c r="H151" s="28" t="str">
        <f t="shared" si="69"/>
        <v>1</v>
      </c>
      <c r="I151" s="28" t="str">
        <f t="shared" si="70"/>
        <v>+</v>
      </c>
      <c r="J151" s="30">
        <f>IF($D151&lt;=2021,VstupniParametry_SKRYT!$D$5,"")</f>
        <v>0.02</v>
      </c>
      <c r="K151" s="28" t="str">
        <f t="shared" si="71"/>
        <v>)</v>
      </c>
      <c r="L151" s="31">
        <f>IF($D151&lt;=2021,COUNTIF(Vypocet_SKRYT!T148:AS148,"&gt;=1"),"")</f>
        <v>0</v>
      </c>
      <c r="M151" s="32" t="str">
        <f t="shared" si="72"/>
        <v>x</v>
      </c>
      <c r="N151" s="28" t="str">
        <f t="shared" si="73"/>
        <v>(</v>
      </c>
      <c r="O151" s="28" t="str">
        <f t="shared" si="74"/>
        <v>1</v>
      </c>
      <c r="P151" s="28" t="str">
        <f t="shared" si="75"/>
        <v>+</v>
      </c>
      <c r="Q151" s="30">
        <f>IF($D151&lt;=2024,VstupniParametry_SKRYT!$D$6,"")</f>
        <v>0.06</v>
      </c>
      <c r="R151" s="28" t="str">
        <f t="shared" si="76"/>
        <v>)</v>
      </c>
      <c r="S151" s="31">
        <f>IF($D151&lt;=2024,COUNTIFS(Vypocet_SKRYT!AT148:AV148,"&gt;=1"),"")</f>
        <v>0</v>
      </c>
      <c r="T151" s="32" t="str">
        <f t="shared" si="77"/>
        <v>x</v>
      </c>
      <c r="U151" s="28" t="str">
        <f t="shared" si="78"/>
        <v>(</v>
      </c>
      <c r="V151" s="28" t="str">
        <f t="shared" si="79"/>
        <v>1</v>
      </c>
      <c r="W151" s="28" t="str">
        <f t="shared" si="80"/>
        <v>+</v>
      </c>
      <c r="X151" s="30">
        <f>IF($D151&lt;=2025,VstupniParametry_SKRYT!$D$9,"")</f>
        <v>1.7999999999999999E-2</v>
      </c>
      <c r="Y151" s="28" t="str">
        <f t="shared" si="81"/>
        <v>)</v>
      </c>
      <c r="Z151" s="31">
        <f>IF(AND(D151&lt;2025,2025&lt;=Zisk!$D$10),1,IF(D151=2025,0,""))</f>
        <v>1</v>
      </c>
      <c r="AA151" s="32" t="str">
        <f>IF(AND($D151&lt;=2025,Zisk!$D$10&gt;=2026),"x","")</f>
        <v/>
      </c>
      <c r="AB151" s="28" t="str">
        <f>IF(AND($D151&lt;=2026,Zisk!$D$10&gt;=2026),"(","")</f>
        <v/>
      </c>
      <c r="AC151" s="28" t="str">
        <f>IF(AND($D151&lt;=2026,Zisk!$D$10&gt;=2026),"1","")</f>
        <v/>
      </c>
      <c r="AD151" s="28" t="str">
        <f>IF(AND($D151&lt;=2026,Zisk!$D$10&gt;=2026),"+","")</f>
        <v/>
      </c>
      <c r="AE151" s="30" t="str">
        <f>IF(AND($D151&lt;=2026,Zisk!$D$10&gt;=2026),VstupniParametry_SKRYT!$D$10,"")</f>
        <v/>
      </c>
      <c r="AF151" s="28" t="str">
        <f>IF(AND($D151&lt;=2026,Zisk!$D$10&gt;=2026),")","")</f>
        <v/>
      </c>
      <c r="AG151" s="31" t="str">
        <f>IF(AND(D151&lt;2026,2026&lt;=Zisk!$D$10),1,IF(D151=2026,0,""))</f>
        <v/>
      </c>
      <c r="AH151" s="32" t="str">
        <f>IF(AND($D151&lt;=2026,Zisk!$D$10&gt;=2027),"x","")</f>
        <v/>
      </c>
      <c r="AI151" s="28" t="str">
        <f>IF(AND($D151&lt;=2027,Zisk!$D$10&gt;=2027),"(","")</f>
        <v/>
      </c>
      <c r="AJ151" s="28" t="str">
        <f>IF(AND($D151&lt;=2027,Zisk!$D$10&gt;=2027),"1","")</f>
        <v/>
      </c>
      <c r="AK151" s="28" t="str">
        <f>IF(AND($D151&lt;=2027,Zisk!$D$10&gt;=2027),"+","")</f>
        <v/>
      </c>
      <c r="AL151" s="30" t="str">
        <f>IF(AND($D151&lt;=2027,Zisk!$D$10&gt;=2027),VstupniParametry_SKRYT!$D$11,"")</f>
        <v/>
      </c>
      <c r="AM151" s="28" t="str">
        <f>IF(AND($D151&lt;=2027,Zisk!$D$10&gt;=2027),")","")</f>
        <v/>
      </c>
      <c r="AN151" s="31" t="str">
        <f>IF(AND(D151&lt;2027,2027&lt;=Zisk!$D$10),1,IF(D151=2027,0,""))</f>
        <v/>
      </c>
      <c r="AO151" s="32" t="str">
        <f>IF(AND($D151&lt;=2027,Zisk!$D$10&gt;=2028),"x","")</f>
        <v/>
      </c>
      <c r="AP151" s="28" t="str">
        <f>IF(AND($D151&lt;=2028,Zisk!$D$10&gt;=2028),"(","")</f>
        <v/>
      </c>
      <c r="AQ151" s="28" t="str">
        <f>IF(AND($D151&lt;=2028,Zisk!$D$10&gt;=2028),"1","")</f>
        <v/>
      </c>
      <c r="AR151" s="28" t="str">
        <f>IF(AND($D151&lt;=2028,Zisk!$D$10&gt;=2028),"+","")</f>
        <v/>
      </c>
      <c r="AS151" s="30" t="str">
        <f>IF(AND($D151&lt;=2028,Zisk!$D$10&gt;=2028),VstupniParametry_SKRYT!$D$12,"")</f>
        <v/>
      </c>
      <c r="AT151" s="28" t="str">
        <f>IF(AND($D151&lt;=2028,Zisk!$D$10&gt;=2028),")","")</f>
        <v/>
      </c>
      <c r="AU151" s="31" t="str">
        <f>IF(AND(D151&lt;2028,2028&lt;=Zisk!$D$10),1,IF(D151=2028,0,""))</f>
        <v/>
      </c>
      <c r="AV151" s="32" t="str">
        <f>IF(AND($D151&lt;=2028,Zisk!$D$10&gt;=2029),"x","")</f>
        <v/>
      </c>
      <c r="AW151" s="28" t="str">
        <f>IF(AND($D151&lt;=2029,Zisk!$D$10&gt;=2029),"(","")</f>
        <v/>
      </c>
      <c r="AX151" s="28" t="str">
        <f>IF(AND($D151&lt;=2029,Zisk!$D$10&gt;=2029),"1","")</f>
        <v/>
      </c>
      <c r="AY151" s="28" t="str">
        <f>IF(AND($D151&lt;=2029,Zisk!$D$10&gt;=2029),"+","")</f>
        <v/>
      </c>
      <c r="AZ151" s="30" t="str">
        <f>IF(AND($D151&lt;=2029,Zisk!$D$10&gt;=2029),VstupniParametry_SKRYT!$D$13,"")</f>
        <v/>
      </c>
      <c r="BA151" s="28" t="str">
        <f>IF(AND($D151&lt;=2029,Zisk!$D$10&gt;=2029),")","")</f>
        <v/>
      </c>
      <c r="BB151" s="31" t="str">
        <f>IF(AND(D151&lt;2029,2029&lt;=Zisk!$D$10),1,IF(D151=2029,0,""))</f>
        <v/>
      </c>
      <c r="BC151" s="32" t="str">
        <f>IF(AND($D151&lt;=2029,Zisk!$D$10&gt;=2030),"x","")</f>
        <v/>
      </c>
      <c r="BD151" s="28" t="str">
        <f>IF(AND($D151&lt;=2030,Zisk!$D$10&gt;=2030),"(","")</f>
        <v/>
      </c>
      <c r="BE151" s="28" t="str">
        <f>IF(AND($D151&lt;=2030,Zisk!$D$10&gt;=2030),"1","")</f>
        <v/>
      </c>
      <c r="BF151" s="28" t="str">
        <f>IF(AND($D151&lt;=2030,Zisk!$D$10&gt;=2030),"+","")</f>
        <v/>
      </c>
      <c r="BG151" s="30" t="str">
        <f>IF(AND($D151&lt;=2030,Zisk!$D$10&gt;=2030),VstupniParametry_SKRYT!$D$14,"")</f>
        <v/>
      </c>
      <c r="BH151" s="28" t="str">
        <f>IF(AND($D151&lt;=2030,Zisk!$D$10&gt;=2030),")","")</f>
        <v/>
      </c>
      <c r="BI151" s="31" t="str">
        <f>IF(AND(D151&lt;2030,2030&lt;=Zisk!$D$10),1,IF(D151=2030,0,""))</f>
        <v/>
      </c>
      <c r="BJ151" s="33" t="s">
        <v>32</v>
      </c>
      <c r="BK151" s="30">
        <f t="shared" si="94"/>
        <v>1</v>
      </c>
      <c r="BL151" s="28" t="str">
        <f t="shared" si="95"/>
        <v>x</v>
      </c>
      <c r="BM151" s="34">
        <f t="shared" si="96"/>
        <v>1</v>
      </c>
      <c r="BN151" s="30" t="str">
        <f t="shared" si="97"/>
        <v>x</v>
      </c>
      <c r="BO151" s="34">
        <f t="shared" si="82"/>
        <v>1.018</v>
      </c>
      <c r="BP151" s="34" t="str">
        <f t="shared" si="83"/>
        <v/>
      </c>
      <c r="BQ151" s="34" t="str">
        <f t="shared" si="84"/>
        <v/>
      </c>
      <c r="BR151" s="34" t="str">
        <f t="shared" si="85"/>
        <v/>
      </c>
      <c r="BS151" s="34" t="str">
        <f t="shared" si="86"/>
        <v/>
      </c>
      <c r="BT151" s="34" t="str">
        <f t="shared" si="87"/>
        <v/>
      </c>
      <c r="BU151" s="34" t="str">
        <f t="shared" si="88"/>
        <v/>
      </c>
      <c r="BV151" s="34" t="str">
        <f t="shared" si="89"/>
        <v/>
      </c>
      <c r="BW151" s="34" t="str">
        <f t="shared" si="90"/>
        <v/>
      </c>
      <c r="BX151" s="34" t="str">
        <f t="shared" si="91"/>
        <v/>
      </c>
      <c r="BY151" s="34" t="str">
        <f t="shared" si="92"/>
        <v/>
      </c>
      <c r="BZ151" s="33" t="s">
        <v>32</v>
      </c>
      <c r="CA151" s="34">
        <f t="shared" si="93"/>
        <v>1.018</v>
      </c>
      <c r="CB151" s="28"/>
      <c r="CC151" s="29">
        <f>IF(D151&gt;Zisk!$D$10,"",E151*CA151)</f>
        <v>0</v>
      </c>
    </row>
    <row r="152" spans="2:81" x14ac:dyDescent="0.2">
      <c r="B152" s="35" t="str">
        <f>Zisk!B163</f>
        <v/>
      </c>
      <c r="C152" s="35">
        <f>Zisk!C163</f>
        <v>0</v>
      </c>
      <c r="D152" s="35">
        <f>Zisk!E163</f>
        <v>0</v>
      </c>
      <c r="E152" s="36">
        <f>Zisk!D163</f>
        <v>0</v>
      </c>
      <c r="F152" s="36"/>
      <c r="G152" s="35" t="str">
        <f t="shared" si="68"/>
        <v>(</v>
      </c>
      <c r="H152" s="35" t="str">
        <f t="shared" si="69"/>
        <v>1</v>
      </c>
      <c r="I152" s="35" t="str">
        <f t="shared" si="70"/>
        <v>+</v>
      </c>
      <c r="J152" s="37">
        <f>IF($D152&lt;=2021,VstupniParametry_SKRYT!$D$5,"")</f>
        <v>0.02</v>
      </c>
      <c r="K152" s="35" t="str">
        <f t="shared" si="71"/>
        <v>)</v>
      </c>
      <c r="L152" s="38">
        <f>IF($D152&lt;=2021,COUNTIF(Vypocet_SKRYT!T149:AS149,"&gt;=1"),"")</f>
        <v>0</v>
      </c>
      <c r="M152" s="39" t="str">
        <f t="shared" si="72"/>
        <v>x</v>
      </c>
      <c r="N152" s="35" t="str">
        <f t="shared" si="73"/>
        <v>(</v>
      </c>
      <c r="O152" s="35" t="str">
        <f t="shared" si="74"/>
        <v>1</v>
      </c>
      <c r="P152" s="35" t="str">
        <f t="shared" si="75"/>
        <v>+</v>
      </c>
      <c r="Q152" s="37">
        <f>IF($D152&lt;=2024,VstupniParametry_SKRYT!$D$6,"")</f>
        <v>0.06</v>
      </c>
      <c r="R152" s="35" t="str">
        <f t="shared" si="76"/>
        <v>)</v>
      </c>
      <c r="S152" s="38">
        <f>IF($D152&lt;=2024,COUNTIFS(Vypocet_SKRYT!AT149:AV149,"&gt;=1"),"")</f>
        <v>0</v>
      </c>
      <c r="T152" s="39" t="str">
        <f t="shared" si="77"/>
        <v>x</v>
      </c>
      <c r="U152" s="35" t="str">
        <f t="shared" si="78"/>
        <v>(</v>
      </c>
      <c r="V152" s="35" t="str">
        <f t="shared" si="79"/>
        <v>1</v>
      </c>
      <c r="W152" s="35" t="str">
        <f t="shared" si="80"/>
        <v>+</v>
      </c>
      <c r="X152" s="37">
        <f>IF($D152&lt;=2025,VstupniParametry_SKRYT!$D$9,"")</f>
        <v>1.7999999999999999E-2</v>
      </c>
      <c r="Y152" s="35" t="str">
        <f t="shared" si="81"/>
        <v>)</v>
      </c>
      <c r="Z152" s="38">
        <f>IF(AND(D152&lt;2025,2025&lt;=Zisk!$D$10),1,IF(D152=2025,0,""))</f>
        <v>1</v>
      </c>
      <c r="AA152" s="39" t="str">
        <f>IF(AND($D152&lt;=2025,Zisk!$D$10&gt;=2026),"x","")</f>
        <v/>
      </c>
      <c r="AB152" s="35" t="str">
        <f>IF(AND($D152&lt;=2026,Zisk!$D$10&gt;=2026),"(","")</f>
        <v/>
      </c>
      <c r="AC152" s="35" t="str">
        <f>IF(AND($D152&lt;=2026,Zisk!$D$10&gt;=2026),"1","")</f>
        <v/>
      </c>
      <c r="AD152" s="35" t="str">
        <f>IF(AND($D152&lt;=2026,Zisk!$D$10&gt;=2026),"+","")</f>
        <v/>
      </c>
      <c r="AE152" s="37" t="str">
        <f>IF(AND($D152&lt;=2026,Zisk!$D$10&gt;=2026),VstupniParametry_SKRYT!$D$10,"")</f>
        <v/>
      </c>
      <c r="AF152" s="35" t="str">
        <f>IF(AND($D152&lt;=2026,Zisk!$D$10&gt;=2026),")","")</f>
        <v/>
      </c>
      <c r="AG152" s="38" t="str">
        <f>IF(AND(D152&lt;2026,2026&lt;=Zisk!$D$10),1,IF(D152=2026,0,""))</f>
        <v/>
      </c>
      <c r="AH152" s="39" t="str">
        <f>IF(AND($D152&lt;=2026,Zisk!$D$10&gt;=2027),"x","")</f>
        <v/>
      </c>
      <c r="AI152" s="35" t="str">
        <f>IF(AND($D152&lt;=2027,Zisk!$D$10&gt;=2027),"(","")</f>
        <v/>
      </c>
      <c r="AJ152" s="35" t="str">
        <f>IF(AND($D152&lt;=2027,Zisk!$D$10&gt;=2027),"1","")</f>
        <v/>
      </c>
      <c r="AK152" s="35" t="str">
        <f>IF(AND($D152&lt;=2027,Zisk!$D$10&gt;=2027),"+","")</f>
        <v/>
      </c>
      <c r="AL152" s="37" t="str">
        <f>IF(AND($D152&lt;=2027,Zisk!$D$10&gt;=2027),VstupniParametry_SKRYT!$D$11,"")</f>
        <v/>
      </c>
      <c r="AM152" s="35" t="str">
        <f>IF(AND($D152&lt;=2027,Zisk!$D$10&gt;=2027),")","")</f>
        <v/>
      </c>
      <c r="AN152" s="38" t="str">
        <f>IF(AND(D152&lt;2027,2027&lt;=Zisk!$D$10),1,IF(D152=2027,0,""))</f>
        <v/>
      </c>
      <c r="AO152" s="39" t="str">
        <f>IF(AND($D152&lt;=2027,Zisk!$D$10&gt;=2028),"x","")</f>
        <v/>
      </c>
      <c r="AP152" s="35" t="str">
        <f>IF(AND($D152&lt;=2028,Zisk!$D$10&gt;=2028),"(","")</f>
        <v/>
      </c>
      <c r="AQ152" s="35" t="str">
        <f>IF(AND($D152&lt;=2028,Zisk!$D$10&gt;=2028),"1","")</f>
        <v/>
      </c>
      <c r="AR152" s="35" t="str">
        <f>IF(AND($D152&lt;=2028,Zisk!$D$10&gt;=2028),"+","")</f>
        <v/>
      </c>
      <c r="AS152" s="37" t="str">
        <f>IF(AND($D152&lt;=2028,Zisk!$D$10&gt;=2028),VstupniParametry_SKRYT!$D$12,"")</f>
        <v/>
      </c>
      <c r="AT152" s="35" t="str">
        <f>IF(AND($D152&lt;=2028,Zisk!$D$10&gt;=2028),")","")</f>
        <v/>
      </c>
      <c r="AU152" s="38" t="str">
        <f>IF(AND(D152&lt;2028,2028&lt;=Zisk!$D$10),1,IF(D152=2028,0,""))</f>
        <v/>
      </c>
      <c r="AV152" s="39" t="str">
        <f>IF(AND($D152&lt;=2028,Zisk!$D$10&gt;=2029),"x","")</f>
        <v/>
      </c>
      <c r="AW152" s="35" t="str">
        <f>IF(AND($D152&lt;=2029,Zisk!$D$10&gt;=2029),"(","")</f>
        <v/>
      </c>
      <c r="AX152" s="35" t="str">
        <f>IF(AND($D152&lt;=2029,Zisk!$D$10&gt;=2029),"1","")</f>
        <v/>
      </c>
      <c r="AY152" s="35" t="str">
        <f>IF(AND($D152&lt;=2029,Zisk!$D$10&gt;=2029),"+","")</f>
        <v/>
      </c>
      <c r="AZ152" s="37" t="str">
        <f>IF(AND($D152&lt;=2029,Zisk!$D$10&gt;=2029),VstupniParametry_SKRYT!$D$13,"")</f>
        <v/>
      </c>
      <c r="BA152" s="35" t="str">
        <f>IF(AND($D152&lt;=2029,Zisk!$D$10&gt;=2029),")","")</f>
        <v/>
      </c>
      <c r="BB152" s="38" t="str">
        <f>IF(AND(D152&lt;2029,2029&lt;=Zisk!$D$10),1,IF(D152=2029,0,""))</f>
        <v/>
      </c>
      <c r="BC152" s="39" t="str">
        <f>IF(AND($D152&lt;=2029,Zisk!$D$10&gt;=2030),"x","")</f>
        <v/>
      </c>
      <c r="BD152" s="35" t="str">
        <f>IF(AND($D152&lt;=2030,Zisk!$D$10&gt;=2030),"(","")</f>
        <v/>
      </c>
      <c r="BE152" s="35" t="str">
        <f>IF(AND($D152&lt;=2030,Zisk!$D$10&gt;=2030),"1","")</f>
        <v/>
      </c>
      <c r="BF152" s="35" t="str">
        <f>IF(AND($D152&lt;=2030,Zisk!$D$10&gt;=2030),"+","")</f>
        <v/>
      </c>
      <c r="BG152" s="37" t="str">
        <f>IF(AND($D152&lt;=2030,Zisk!$D$10&gt;=2030),VstupniParametry_SKRYT!$D$14,"")</f>
        <v/>
      </c>
      <c r="BH152" s="35" t="str">
        <f>IF(AND($D152&lt;=2030,Zisk!$D$10&gt;=2030),")","")</f>
        <v/>
      </c>
      <c r="BI152" s="38" t="str">
        <f>IF(AND(D152&lt;2030,2030&lt;=Zisk!$D$10),1,IF(D152=2030,0,""))</f>
        <v/>
      </c>
      <c r="BJ152" s="40" t="s">
        <v>32</v>
      </c>
      <c r="BK152" s="37">
        <f t="shared" si="94"/>
        <v>1</v>
      </c>
      <c r="BL152" s="35" t="str">
        <f t="shared" si="95"/>
        <v>x</v>
      </c>
      <c r="BM152" s="41">
        <f t="shared" si="96"/>
        <v>1</v>
      </c>
      <c r="BN152" s="37" t="str">
        <f t="shared" si="97"/>
        <v>x</v>
      </c>
      <c r="BO152" s="41">
        <f t="shared" si="82"/>
        <v>1.018</v>
      </c>
      <c r="BP152" s="41" t="str">
        <f t="shared" si="83"/>
        <v/>
      </c>
      <c r="BQ152" s="41" t="str">
        <f t="shared" si="84"/>
        <v/>
      </c>
      <c r="BR152" s="41" t="str">
        <f t="shared" si="85"/>
        <v/>
      </c>
      <c r="BS152" s="41" t="str">
        <f t="shared" si="86"/>
        <v/>
      </c>
      <c r="BT152" s="41" t="str">
        <f t="shared" si="87"/>
        <v/>
      </c>
      <c r="BU152" s="41" t="str">
        <f t="shared" si="88"/>
        <v/>
      </c>
      <c r="BV152" s="41" t="str">
        <f t="shared" si="89"/>
        <v/>
      </c>
      <c r="BW152" s="41" t="str">
        <f t="shared" si="90"/>
        <v/>
      </c>
      <c r="BX152" s="41" t="str">
        <f t="shared" si="91"/>
        <v/>
      </c>
      <c r="BY152" s="41" t="str">
        <f t="shared" si="92"/>
        <v/>
      </c>
      <c r="BZ152" s="40" t="s">
        <v>32</v>
      </c>
      <c r="CA152" s="41">
        <f t="shared" si="93"/>
        <v>1.018</v>
      </c>
      <c r="CB152" s="35"/>
      <c r="CC152" s="36">
        <f>IF(D152&gt;Zisk!$D$10,"",E152*CA152)</f>
        <v>0</v>
      </c>
    </row>
    <row r="153" spans="2:81" x14ac:dyDescent="0.2">
      <c r="B153" s="28" t="str">
        <f>Zisk!B164</f>
        <v/>
      </c>
      <c r="C153" s="28">
        <f>Zisk!C164</f>
        <v>0</v>
      </c>
      <c r="D153" s="28">
        <f>Zisk!E164</f>
        <v>0</v>
      </c>
      <c r="E153" s="29">
        <f>Zisk!D164</f>
        <v>0</v>
      </c>
      <c r="F153" s="29"/>
      <c r="G153" s="28" t="str">
        <f t="shared" si="68"/>
        <v>(</v>
      </c>
      <c r="H153" s="28" t="str">
        <f t="shared" si="69"/>
        <v>1</v>
      </c>
      <c r="I153" s="28" t="str">
        <f t="shared" si="70"/>
        <v>+</v>
      </c>
      <c r="J153" s="30">
        <f>IF($D153&lt;=2021,VstupniParametry_SKRYT!$D$5,"")</f>
        <v>0.02</v>
      </c>
      <c r="K153" s="28" t="str">
        <f t="shared" si="71"/>
        <v>)</v>
      </c>
      <c r="L153" s="31">
        <f>IF($D153&lt;=2021,COUNTIF(Vypocet_SKRYT!T150:AS150,"&gt;=1"),"")</f>
        <v>0</v>
      </c>
      <c r="M153" s="32" t="str">
        <f t="shared" si="72"/>
        <v>x</v>
      </c>
      <c r="N153" s="28" t="str">
        <f t="shared" si="73"/>
        <v>(</v>
      </c>
      <c r="O153" s="28" t="str">
        <f t="shared" si="74"/>
        <v>1</v>
      </c>
      <c r="P153" s="28" t="str">
        <f t="shared" si="75"/>
        <v>+</v>
      </c>
      <c r="Q153" s="30">
        <f>IF($D153&lt;=2024,VstupniParametry_SKRYT!$D$6,"")</f>
        <v>0.06</v>
      </c>
      <c r="R153" s="28" t="str">
        <f t="shared" si="76"/>
        <v>)</v>
      </c>
      <c r="S153" s="31">
        <f>IF($D153&lt;=2024,COUNTIFS(Vypocet_SKRYT!AT150:AV150,"&gt;=1"),"")</f>
        <v>0</v>
      </c>
      <c r="T153" s="32" t="str">
        <f t="shared" si="77"/>
        <v>x</v>
      </c>
      <c r="U153" s="28" t="str">
        <f t="shared" si="78"/>
        <v>(</v>
      </c>
      <c r="V153" s="28" t="str">
        <f t="shared" si="79"/>
        <v>1</v>
      </c>
      <c r="W153" s="28" t="str">
        <f t="shared" si="80"/>
        <v>+</v>
      </c>
      <c r="X153" s="30">
        <f>IF($D153&lt;=2025,VstupniParametry_SKRYT!$D$9,"")</f>
        <v>1.7999999999999999E-2</v>
      </c>
      <c r="Y153" s="28" t="str">
        <f t="shared" si="81"/>
        <v>)</v>
      </c>
      <c r="Z153" s="31">
        <f>IF(AND(D153&lt;2025,2025&lt;=Zisk!$D$10),1,IF(D153=2025,0,""))</f>
        <v>1</v>
      </c>
      <c r="AA153" s="32" t="str">
        <f>IF(AND($D153&lt;=2025,Zisk!$D$10&gt;=2026),"x","")</f>
        <v/>
      </c>
      <c r="AB153" s="28" t="str">
        <f>IF(AND($D153&lt;=2026,Zisk!$D$10&gt;=2026),"(","")</f>
        <v/>
      </c>
      <c r="AC153" s="28" t="str">
        <f>IF(AND($D153&lt;=2026,Zisk!$D$10&gt;=2026),"1","")</f>
        <v/>
      </c>
      <c r="AD153" s="28" t="str">
        <f>IF(AND($D153&lt;=2026,Zisk!$D$10&gt;=2026),"+","")</f>
        <v/>
      </c>
      <c r="AE153" s="30" t="str">
        <f>IF(AND($D153&lt;=2026,Zisk!$D$10&gt;=2026),VstupniParametry_SKRYT!$D$10,"")</f>
        <v/>
      </c>
      <c r="AF153" s="28" t="str">
        <f>IF(AND($D153&lt;=2026,Zisk!$D$10&gt;=2026),")","")</f>
        <v/>
      </c>
      <c r="AG153" s="31" t="str">
        <f>IF(AND(D153&lt;2026,2026&lt;=Zisk!$D$10),1,IF(D153=2026,0,""))</f>
        <v/>
      </c>
      <c r="AH153" s="32" t="str">
        <f>IF(AND($D153&lt;=2026,Zisk!$D$10&gt;=2027),"x","")</f>
        <v/>
      </c>
      <c r="AI153" s="28" t="str">
        <f>IF(AND($D153&lt;=2027,Zisk!$D$10&gt;=2027),"(","")</f>
        <v/>
      </c>
      <c r="AJ153" s="28" t="str">
        <f>IF(AND($D153&lt;=2027,Zisk!$D$10&gt;=2027),"1","")</f>
        <v/>
      </c>
      <c r="AK153" s="28" t="str">
        <f>IF(AND($D153&lt;=2027,Zisk!$D$10&gt;=2027),"+","")</f>
        <v/>
      </c>
      <c r="AL153" s="30" t="str">
        <f>IF(AND($D153&lt;=2027,Zisk!$D$10&gt;=2027),VstupniParametry_SKRYT!$D$11,"")</f>
        <v/>
      </c>
      <c r="AM153" s="28" t="str">
        <f>IF(AND($D153&lt;=2027,Zisk!$D$10&gt;=2027),")","")</f>
        <v/>
      </c>
      <c r="AN153" s="31" t="str">
        <f>IF(AND(D153&lt;2027,2027&lt;=Zisk!$D$10),1,IF(D153=2027,0,""))</f>
        <v/>
      </c>
      <c r="AO153" s="32" t="str">
        <f>IF(AND($D153&lt;=2027,Zisk!$D$10&gt;=2028),"x","")</f>
        <v/>
      </c>
      <c r="AP153" s="28" t="str">
        <f>IF(AND($D153&lt;=2028,Zisk!$D$10&gt;=2028),"(","")</f>
        <v/>
      </c>
      <c r="AQ153" s="28" t="str">
        <f>IF(AND($D153&lt;=2028,Zisk!$D$10&gt;=2028),"1","")</f>
        <v/>
      </c>
      <c r="AR153" s="28" t="str">
        <f>IF(AND($D153&lt;=2028,Zisk!$D$10&gt;=2028),"+","")</f>
        <v/>
      </c>
      <c r="AS153" s="30" t="str">
        <f>IF(AND($D153&lt;=2028,Zisk!$D$10&gt;=2028),VstupniParametry_SKRYT!$D$12,"")</f>
        <v/>
      </c>
      <c r="AT153" s="28" t="str">
        <f>IF(AND($D153&lt;=2028,Zisk!$D$10&gt;=2028),")","")</f>
        <v/>
      </c>
      <c r="AU153" s="31" t="str">
        <f>IF(AND(D153&lt;2028,2028&lt;=Zisk!$D$10),1,IF(D153=2028,0,""))</f>
        <v/>
      </c>
      <c r="AV153" s="32" t="str">
        <f>IF(AND($D153&lt;=2028,Zisk!$D$10&gt;=2029),"x","")</f>
        <v/>
      </c>
      <c r="AW153" s="28" t="str">
        <f>IF(AND($D153&lt;=2029,Zisk!$D$10&gt;=2029),"(","")</f>
        <v/>
      </c>
      <c r="AX153" s="28" t="str">
        <f>IF(AND($D153&lt;=2029,Zisk!$D$10&gt;=2029),"1","")</f>
        <v/>
      </c>
      <c r="AY153" s="28" t="str">
        <f>IF(AND($D153&lt;=2029,Zisk!$D$10&gt;=2029),"+","")</f>
        <v/>
      </c>
      <c r="AZ153" s="30" t="str">
        <f>IF(AND($D153&lt;=2029,Zisk!$D$10&gt;=2029),VstupniParametry_SKRYT!$D$13,"")</f>
        <v/>
      </c>
      <c r="BA153" s="28" t="str">
        <f>IF(AND($D153&lt;=2029,Zisk!$D$10&gt;=2029),")","")</f>
        <v/>
      </c>
      <c r="BB153" s="31" t="str">
        <f>IF(AND(D153&lt;2029,2029&lt;=Zisk!$D$10),1,IF(D153=2029,0,""))</f>
        <v/>
      </c>
      <c r="BC153" s="32" t="str">
        <f>IF(AND($D153&lt;=2029,Zisk!$D$10&gt;=2030),"x","")</f>
        <v/>
      </c>
      <c r="BD153" s="28" t="str">
        <f>IF(AND($D153&lt;=2030,Zisk!$D$10&gt;=2030),"(","")</f>
        <v/>
      </c>
      <c r="BE153" s="28" t="str">
        <f>IF(AND($D153&lt;=2030,Zisk!$D$10&gt;=2030),"1","")</f>
        <v/>
      </c>
      <c r="BF153" s="28" t="str">
        <f>IF(AND($D153&lt;=2030,Zisk!$D$10&gt;=2030),"+","")</f>
        <v/>
      </c>
      <c r="BG153" s="30" t="str">
        <f>IF(AND($D153&lt;=2030,Zisk!$D$10&gt;=2030),VstupniParametry_SKRYT!$D$14,"")</f>
        <v/>
      </c>
      <c r="BH153" s="28" t="str">
        <f>IF(AND($D153&lt;=2030,Zisk!$D$10&gt;=2030),")","")</f>
        <v/>
      </c>
      <c r="BI153" s="31" t="str">
        <f>IF(AND(D153&lt;2030,2030&lt;=Zisk!$D$10),1,IF(D153=2030,0,""))</f>
        <v/>
      </c>
      <c r="BJ153" s="33" t="s">
        <v>32</v>
      </c>
      <c r="BK153" s="30">
        <f t="shared" si="94"/>
        <v>1</v>
      </c>
      <c r="BL153" s="28" t="str">
        <f t="shared" si="95"/>
        <v>x</v>
      </c>
      <c r="BM153" s="34">
        <f t="shared" si="96"/>
        <v>1</v>
      </c>
      <c r="BN153" s="30" t="str">
        <f t="shared" si="97"/>
        <v>x</v>
      </c>
      <c r="BO153" s="34">
        <f t="shared" si="82"/>
        <v>1.018</v>
      </c>
      <c r="BP153" s="34" t="str">
        <f t="shared" si="83"/>
        <v/>
      </c>
      <c r="BQ153" s="34" t="str">
        <f t="shared" si="84"/>
        <v/>
      </c>
      <c r="BR153" s="34" t="str">
        <f t="shared" si="85"/>
        <v/>
      </c>
      <c r="BS153" s="34" t="str">
        <f t="shared" si="86"/>
        <v/>
      </c>
      <c r="BT153" s="34" t="str">
        <f t="shared" si="87"/>
        <v/>
      </c>
      <c r="BU153" s="34" t="str">
        <f t="shared" si="88"/>
        <v/>
      </c>
      <c r="BV153" s="34" t="str">
        <f t="shared" si="89"/>
        <v/>
      </c>
      <c r="BW153" s="34" t="str">
        <f t="shared" si="90"/>
        <v/>
      </c>
      <c r="BX153" s="34" t="str">
        <f t="shared" si="91"/>
        <v/>
      </c>
      <c r="BY153" s="34" t="str">
        <f t="shared" si="92"/>
        <v/>
      </c>
      <c r="BZ153" s="33" t="s">
        <v>32</v>
      </c>
      <c r="CA153" s="34">
        <f t="shared" si="93"/>
        <v>1.018</v>
      </c>
      <c r="CB153" s="28"/>
      <c r="CC153" s="29">
        <f>IF(D153&gt;Zisk!$D$10,"",E153*CA153)</f>
        <v>0</v>
      </c>
    </row>
    <row r="154" spans="2:81" x14ac:dyDescent="0.2">
      <c r="B154" s="35" t="str">
        <f>Zisk!B165</f>
        <v/>
      </c>
      <c r="C154" s="35">
        <f>Zisk!C165</f>
        <v>0</v>
      </c>
      <c r="D154" s="35">
        <f>Zisk!E165</f>
        <v>0</v>
      </c>
      <c r="E154" s="36">
        <f>Zisk!D165</f>
        <v>0</v>
      </c>
      <c r="F154" s="36"/>
      <c r="G154" s="35" t="str">
        <f t="shared" si="68"/>
        <v>(</v>
      </c>
      <c r="H154" s="35" t="str">
        <f t="shared" si="69"/>
        <v>1</v>
      </c>
      <c r="I154" s="35" t="str">
        <f t="shared" si="70"/>
        <v>+</v>
      </c>
      <c r="J154" s="37">
        <f>IF($D154&lt;=2021,VstupniParametry_SKRYT!$D$5,"")</f>
        <v>0.02</v>
      </c>
      <c r="K154" s="35" t="str">
        <f t="shared" si="71"/>
        <v>)</v>
      </c>
      <c r="L154" s="38">
        <f>IF($D154&lt;=2021,COUNTIF(Vypocet_SKRYT!T151:AS151,"&gt;=1"),"")</f>
        <v>0</v>
      </c>
      <c r="M154" s="39" t="str">
        <f t="shared" si="72"/>
        <v>x</v>
      </c>
      <c r="N154" s="35" t="str">
        <f t="shared" si="73"/>
        <v>(</v>
      </c>
      <c r="O154" s="35" t="str">
        <f t="shared" si="74"/>
        <v>1</v>
      </c>
      <c r="P154" s="35" t="str">
        <f t="shared" si="75"/>
        <v>+</v>
      </c>
      <c r="Q154" s="37">
        <f>IF($D154&lt;=2024,VstupniParametry_SKRYT!$D$6,"")</f>
        <v>0.06</v>
      </c>
      <c r="R154" s="35" t="str">
        <f t="shared" si="76"/>
        <v>)</v>
      </c>
      <c r="S154" s="38">
        <f>IF($D154&lt;=2024,COUNTIFS(Vypocet_SKRYT!AT151:AV151,"&gt;=1"),"")</f>
        <v>0</v>
      </c>
      <c r="T154" s="39" t="str">
        <f t="shared" si="77"/>
        <v>x</v>
      </c>
      <c r="U154" s="35" t="str">
        <f t="shared" si="78"/>
        <v>(</v>
      </c>
      <c r="V154" s="35" t="str">
        <f t="shared" si="79"/>
        <v>1</v>
      </c>
      <c r="W154" s="35" t="str">
        <f t="shared" si="80"/>
        <v>+</v>
      </c>
      <c r="X154" s="37">
        <f>IF($D154&lt;=2025,VstupniParametry_SKRYT!$D$9,"")</f>
        <v>1.7999999999999999E-2</v>
      </c>
      <c r="Y154" s="35" t="str">
        <f t="shared" si="81"/>
        <v>)</v>
      </c>
      <c r="Z154" s="38">
        <f>IF(AND(D154&lt;2025,2025&lt;=Zisk!$D$10),1,IF(D154=2025,0,""))</f>
        <v>1</v>
      </c>
      <c r="AA154" s="39" t="str">
        <f>IF(AND($D154&lt;=2025,Zisk!$D$10&gt;=2026),"x","")</f>
        <v/>
      </c>
      <c r="AB154" s="35" t="str">
        <f>IF(AND($D154&lt;=2026,Zisk!$D$10&gt;=2026),"(","")</f>
        <v/>
      </c>
      <c r="AC154" s="35" t="str">
        <f>IF(AND($D154&lt;=2026,Zisk!$D$10&gt;=2026),"1","")</f>
        <v/>
      </c>
      <c r="AD154" s="35" t="str">
        <f>IF(AND($D154&lt;=2026,Zisk!$D$10&gt;=2026),"+","")</f>
        <v/>
      </c>
      <c r="AE154" s="37" t="str">
        <f>IF(AND($D154&lt;=2026,Zisk!$D$10&gt;=2026),VstupniParametry_SKRYT!$D$10,"")</f>
        <v/>
      </c>
      <c r="AF154" s="35" t="str">
        <f>IF(AND($D154&lt;=2026,Zisk!$D$10&gt;=2026),")","")</f>
        <v/>
      </c>
      <c r="AG154" s="38" t="str">
        <f>IF(AND(D154&lt;2026,2026&lt;=Zisk!$D$10),1,IF(D154=2026,0,""))</f>
        <v/>
      </c>
      <c r="AH154" s="39" t="str">
        <f>IF(AND($D154&lt;=2026,Zisk!$D$10&gt;=2027),"x","")</f>
        <v/>
      </c>
      <c r="AI154" s="35" t="str">
        <f>IF(AND($D154&lt;=2027,Zisk!$D$10&gt;=2027),"(","")</f>
        <v/>
      </c>
      <c r="AJ154" s="35" t="str">
        <f>IF(AND($D154&lt;=2027,Zisk!$D$10&gt;=2027),"1","")</f>
        <v/>
      </c>
      <c r="AK154" s="35" t="str">
        <f>IF(AND($D154&lt;=2027,Zisk!$D$10&gt;=2027),"+","")</f>
        <v/>
      </c>
      <c r="AL154" s="37" t="str">
        <f>IF(AND($D154&lt;=2027,Zisk!$D$10&gt;=2027),VstupniParametry_SKRYT!$D$11,"")</f>
        <v/>
      </c>
      <c r="AM154" s="35" t="str">
        <f>IF(AND($D154&lt;=2027,Zisk!$D$10&gt;=2027),")","")</f>
        <v/>
      </c>
      <c r="AN154" s="38" t="str">
        <f>IF(AND(D154&lt;2027,2027&lt;=Zisk!$D$10),1,IF(D154=2027,0,""))</f>
        <v/>
      </c>
      <c r="AO154" s="39" t="str">
        <f>IF(AND($D154&lt;=2027,Zisk!$D$10&gt;=2028),"x","")</f>
        <v/>
      </c>
      <c r="AP154" s="35" t="str">
        <f>IF(AND($D154&lt;=2028,Zisk!$D$10&gt;=2028),"(","")</f>
        <v/>
      </c>
      <c r="AQ154" s="35" t="str">
        <f>IF(AND($D154&lt;=2028,Zisk!$D$10&gt;=2028),"1","")</f>
        <v/>
      </c>
      <c r="AR154" s="35" t="str">
        <f>IF(AND($D154&lt;=2028,Zisk!$D$10&gt;=2028),"+","")</f>
        <v/>
      </c>
      <c r="AS154" s="37" t="str">
        <f>IF(AND($D154&lt;=2028,Zisk!$D$10&gt;=2028),VstupniParametry_SKRYT!$D$12,"")</f>
        <v/>
      </c>
      <c r="AT154" s="35" t="str">
        <f>IF(AND($D154&lt;=2028,Zisk!$D$10&gt;=2028),")","")</f>
        <v/>
      </c>
      <c r="AU154" s="38" t="str">
        <f>IF(AND(D154&lt;2028,2028&lt;=Zisk!$D$10),1,IF(D154=2028,0,""))</f>
        <v/>
      </c>
      <c r="AV154" s="39" t="str">
        <f>IF(AND($D154&lt;=2028,Zisk!$D$10&gt;=2029),"x","")</f>
        <v/>
      </c>
      <c r="AW154" s="35" t="str">
        <f>IF(AND($D154&lt;=2029,Zisk!$D$10&gt;=2029),"(","")</f>
        <v/>
      </c>
      <c r="AX154" s="35" t="str">
        <f>IF(AND($D154&lt;=2029,Zisk!$D$10&gt;=2029),"1","")</f>
        <v/>
      </c>
      <c r="AY154" s="35" t="str">
        <f>IF(AND($D154&lt;=2029,Zisk!$D$10&gt;=2029),"+","")</f>
        <v/>
      </c>
      <c r="AZ154" s="37" t="str">
        <f>IF(AND($D154&lt;=2029,Zisk!$D$10&gt;=2029),VstupniParametry_SKRYT!$D$13,"")</f>
        <v/>
      </c>
      <c r="BA154" s="35" t="str">
        <f>IF(AND($D154&lt;=2029,Zisk!$D$10&gt;=2029),")","")</f>
        <v/>
      </c>
      <c r="BB154" s="38" t="str">
        <f>IF(AND(D154&lt;2029,2029&lt;=Zisk!$D$10),1,IF(D154=2029,0,""))</f>
        <v/>
      </c>
      <c r="BC154" s="39" t="str">
        <f>IF(AND($D154&lt;=2029,Zisk!$D$10&gt;=2030),"x","")</f>
        <v/>
      </c>
      <c r="BD154" s="35" t="str">
        <f>IF(AND($D154&lt;=2030,Zisk!$D$10&gt;=2030),"(","")</f>
        <v/>
      </c>
      <c r="BE154" s="35" t="str">
        <f>IF(AND($D154&lt;=2030,Zisk!$D$10&gt;=2030),"1","")</f>
        <v/>
      </c>
      <c r="BF154" s="35" t="str">
        <f>IF(AND($D154&lt;=2030,Zisk!$D$10&gt;=2030),"+","")</f>
        <v/>
      </c>
      <c r="BG154" s="37" t="str">
        <f>IF(AND($D154&lt;=2030,Zisk!$D$10&gt;=2030),VstupniParametry_SKRYT!$D$14,"")</f>
        <v/>
      </c>
      <c r="BH154" s="35" t="str">
        <f>IF(AND($D154&lt;=2030,Zisk!$D$10&gt;=2030),")","")</f>
        <v/>
      </c>
      <c r="BI154" s="38" t="str">
        <f>IF(AND(D154&lt;2030,2030&lt;=Zisk!$D$10),1,IF(D154=2030,0,""))</f>
        <v/>
      </c>
      <c r="BJ154" s="40" t="s">
        <v>32</v>
      </c>
      <c r="BK154" s="37">
        <f t="shared" si="94"/>
        <v>1</v>
      </c>
      <c r="BL154" s="35" t="str">
        <f t="shared" si="95"/>
        <v>x</v>
      </c>
      <c r="BM154" s="41">
        <f t="shared" si="96"/>
        <v>1</v>
      </c>
      <c r="BN154" s="37" t="str">
        <f t="shared" si="97"/>
        <v>x</v>
      </c>
      <c r="BO154" s="41">
        <f t="shared" si="82"/>
        <v>1.018</v>
      </c>
      <c r="BP154" s="41" t="str">
        <f t="shared" si="83"/>
        <v/>
      </c>
      <c r="BQ154" s="41" t="str">
        <f t="shared" si="84"/>
        <v/>
      </c>
      <c r="BR154" s="41" t="str">
        <f t="shared" si="85"/>
        <v/>
      </c>
      <c r="BS154" s="41" t="str">
        <f t="shared" si="86"/>
        <v/>
      </c>
      <c r="BT154" s="41" t="str">
        <f t="shared" si="87"/>
        <v/>
      </c>
      <c r="BU154" s="41" t="str">
        <f t="shared" si="88"/>
        <v/>
      </c>
      <c r="BV154" s="41" t="str">
        <f t="shared" si="89"/>
        <v/>
      </c>
      <c r="BW154" s="41" t="str">
        <f t="shared" si="90"/>
        <v/>
      </c>
      <c r="BX154" s="41" t="str">
        <f t="shared" si="91"/>
        <v/>
      </c>
      <c r="BY154" s="41" t="str">
        <f t="shared" si="92"/>
        <v/>
      </c>
      <c r="BZ154" s="40" t="s">
        <v>32</v>
      </c>
      <c r="CA154" s="41">
        <f t="shared" si="93"/>
        <v>1.018</v>
      </c>
      <c r="CB154" s="35"/>
      <c r="CC154" s="36">
        <f>IF(D154&gt;Zisk!$D$10,"",E154*CA154)</f>
        <v>0</v>
      </c>
    </row>
    <row r="155" spans="2:81" x14ac:dyDescent="0.2">
      <c r="B155" s="28" t="str">
        <f>Zisk!B166</f>
        <v/>
      </c>
      <c r="C155" s="28">
        <f>Zisk!C166</f>
        <v>0</v>
      </c>
      <c r="D155" s="28">
        <f>Zisk!E166</f>
        <v>0</v>
      </c>
      <c r="E155" s="29">
        <f>Zisk!D166</f>
        <v>0</v>
      </c>
      <c r="F155" s="29"/>
      <c r="G155" s="28" t="str">
        <f t="shared" si="68"/>
        <v>(</v>
      </c>
      <c r="H155" s="28" t="str">
        <f t="shared" si="69"/>
        <v>1</v>
      </c>
      <c r="I155" s="28" t="str">
        <f t="shared" si="70"/>
        <v>+</v>
      </c>
      <c r="J155" s="30">
        <f>IF($D155&lt;=2021,VstupniParametry_SKRYT!$D$5,"")</f>
        <v>0.02</v>
      </c>
      <c r="K155" s="28" t="str">
        <f t="shared" si="71"/>
        <v>)</v>
      </c>
      <c r="L155" s="31">
        <f>IF($D155&lt;=2021,COUNTIF(Vypocet_SKRYT!T152:AS152,"&gt;=1"),"")</f>
        <v>0</v>
      </c>
      <c r="M155" s="32" t="str">
        <f t="shared" si="72"/>
        <v>x</v>
      </c>
      <c r="N155" s="28" t="str">
        <f t="shared" si="73"/>
        <v>(</v>
      </c>
      <c r="O155" s="28" t="str">
        <f t="shared" si="74"/>
        <v>1</v>
      </c>
      <c r="P155" s="28" t="str">
        <f t="shared" si="75"/>
        <v>+</v>
      </c>
      <c r="Q155" s="30">
        <f>IF($D155&lt;=2024,VstupniParametry_SKRYT!$D$6,"")</f>
        <v>0.06</v>
      </c>
      <c r="R155" s="28" t="str">
        <f t="shared" si="76"/>
        <v>)</v>
      </c>
      <c r="S155" s="31">
        <f>IF($D155&lt;=2024,COUNTIFS(Vypocet_SKRYT!AT152:AV152,"&gt;=1"),"")</f>
        <v>0</v>
      </c>
      <c r="T155" s="32" t="str">
        <f t="shared" si="77"/>
        <v>x</v>
      </c>
      <c r="U155" s="28" t="str">
        <f t="shared" si="78"/>
        <v>(</v>
      </c>
      <c r="V155" s="28" t="str">
        <f t="shared" si="79"/>
        <v>1</v>
      </c>
      <c r="W155" s="28" t="str">
        <f t="shared" si="80"/>
        <v>+</v>
      </c>
      <c r="X155" s="30">
        <f>IF($D155&lt;=2025,VstupniParametry_SKRYT!$D$9,"")</f>
        <v>1.7999999999999999E-2</v>
      </c>
      <c r="Y155" s="28" t="str">
        <f t="shared" si="81"/>
        <v>)</v>
      </c>
      <c r="Z155" s="31">
        <f>IF(AND(D155&lt;2025,2025&lt;=Zisk!$D$10),1,IF(D155=2025,0,""))</f>
        <v>1</v>
      </c>
      <c r="AA155" s="32" t="str">
        <f>IF(AND($D155&lt;=2025,Zisk!$D$10&gt;=2026),"x","")</f>
        <v/>
      </c>
      <c r="AB155" s="28" t="str">
        <f>IF(AND($D155&lt;=2026,Zisk!$D$10&gt;=2026),"(","")</f>
        <v/>
      </c>
      <c r="AC155" s="28" t="str">
        <f>IF(AND($D155&lt;=2026,Zisk!$D$10&gt;=2026),"1","")</f>
        <v/>
      </c>
      <c r="AD155" s="28" t="str">
        <f>IF(AND($D155&lt;=2026,Zisk!$D$10&gt;=2026),"+","")</f>
        <v/>
      </c>
      <c r="AE155" s="30" t="str">
        <f>IF(AND($D155&lt;=2026,Zisk!$D$10&gt;=2026),VstupniParametry_SKRYT!$D$10,"")</f>
        <v/>
      </c>
      <c r="AF155" s="28" t="str">
        <f>IF(AND($D155&lt;=2026,Zisk!$D$10&gt;=2026),")","")</f>
        <v/>
      </c>
      <c r="AG155" s="31" t="str">
        <f>IF(AND(D155&lt;2026,2026&lt;=Zisk!$D$10),1,IF(D155=2026,0,""))</f>
        <v/>
      </c>
      <c r="AH155" s="32" t="str">
        <f>IF(AND($D155&lt;=2026,Zisk!$D$10&gt;=2027),"x","")</f>
        <v/>
      </c>
      <c r="AI155" s="28" t="str">
        <f>IF(AND($D155&lt;=2027,Zisk!$D$10&gt;=2027),"(","")</f>
        <v/>
      </c>
      <c r="AJ155" s="28" t="str">
        <f>IF(AND($D155&lt;=2027,Zisk!$D$10&gt;=2027),"1","")</f>
        <v/>
      </c>
      <c r="AK155" s="28" t="str">
        <f>IF(AND($D155&lt;=2027,Zisk!$D$10&gt;=2027),"+","")</f>
        <v/>
      </c>
      <c r="AL155" s="30" t="str">
        <f>IF(AND($D155&lt;=2027,Zisk!$D$10&gt;=2027),VstupniParametry_SKRYT!$D$11,"")</f>
        <v/>
      </c>
      <c r="AM155" s="28" t="str">
        <f>IF(AND($D155&lt;=2027,Zisk!$D$10&gt;=2027),")","")</f>
        <v/>
      </c>
      <c r="AN155" s="31" t="str">
        <f>IF(AND(D155&lt;2027,2027&lt;=Zisk!$D$10),1,IF(D155=2027,0,""))</f>
        <v/>
      </c>
      <c r="AO155" s="32" t="str">
        <f>IF(AND($D155&lt;=2027,Zisk!$D$10&gt;=2028),"x","")</f>
        <v/>
      </c>
      <c r="AP155" s="28" t="str">
        <f>IF(AND($D155&lt;=2028,Zisk!$D$10&gt;=2028),"(","")</f>
        <v/>
      </c>
      <c r="AQ155" s="28" t="str">
        <f>IF(AND($D155&lt;=2028,Zisk!$D$10&gt;=2028),"1","")</f>
        <v/>
      </c>
      <c r="AR155" s="28" t="str">
        <f>IF(AND($D155&lt;=2028,Zisk!$D$10&gt;=2028),"+","")</f>
        <v/>
      </c>
      <c r="AS155" s="30" t="str">
        <f>IF(AND($D155&lt;=2028,Zisk!$D$10&gt;=2028),VstupniParametry_SKRYT!$D$12,"")</f>
        <v/>
      </c>
      <c r="AT155" s="28" t="str">
        <f>IF(AND($D155&lt;=2028,Zisk!$D$10&gt;=2028),")","")</f>
        <v/>
      </c>
      <c r="AU155" s="31" t="str">
        <f>IF(AND(D155&lt;2028,2028&lt;=Zisk!$D$10),1,IF(D155=2028,0,""))</f>
        <v/>
      </c>
      <c r="AV155" s="32" t="str">
        <f>IF(AND($D155&lt;=2028,Zisk!$D$10&gt;=2029),"x","")</f>
        <v/>
      </c>
      <c r="AW155" s="28" t="str">
        <f>IF(AND($D155&lt;=2029,Zisk!$D$10&gt;=2029),"(","")</f>
        <v/>
      </c>
      <c r="AX155" s="28" t="str">
        <f>IF(AND($D155&lt;=2029,Zisk!$D$10&gt;=2029),"1","")</f>
        <v/>
      </c>
      <c r="AY155" s="28" t="str">
        <f>IF(AND($D155&lt;=2029,Zisk!$D$10&gt;=2029),"+","")</f>
        <v/>
      </c>
      <c r="AZ155" s="30" t="str">
        <f>IF(AND($D155&lt;=2029,Zisk!$D$10&gt;=2029),VstupniParametry_SKRYT!$D$13,"")</f>
        <v/>
      </c>
      <c r="BA155" s="28" t="str">
        <f>IF(AND($D155&lt;=2029,Zisk!$D$10&gt;=2029),")","")</f>
        <v/>
      </c>
      <c r="BB155" s="31" t="str">
        <f>IF(AND(D155&lt;2029,2029&lt;=Zisk!$D$10),1,IF(D155=2029,0,""))</f>
        <v/>
      </c>
      <c r="BC155" s="32" t="str">
        <f>IF(AND($D155&lt;=2029,Zisk!$D$10&gt;=2030),"x","")</f>
        <v/>
      </c>
      <c r="BD155" s="28" t="str">
        <f>IF(AND($D155&lt;=2030,Zisk!$D$10&gt;=2030),"(","")</f>
        <v/>
      </c>
      <c r="BE155" s="28" t="str">
        <f>IF(AND($D155&lt;=2030,Zisk!$D$10&gt;=2030),"1","")</f>
        <v/>
      </c>
      <c r="BF155" s="28" t="str">
        <f>IF(AND($D155&lt;=2030,Zisk!$D$10&gt;=2030),"+","")</f>
        <v/>
      </c>
      <c r="BG155" s="30" t="str">
        <f>IF(AND($D155&lt;=2030,Zisk!$D$10&gt;=2030),VstupniParametry_SKRYT!$D$14,"")</f>
        <v/>
      </c>
      <c r="BH155" s="28" t="str">
        <f>IF(AND($D155&lt;=2030,Zisk!$D$10&gt;=2030),")","")</f>
        <v/>
      </c>
      <c r="BI155" s="31" t="str">
        <f>IF(AND(D155&lt;2030,2030&lt;=Zisk!$D$10),1,IF(D155=2030,0,""))</f>
        <v/>
      </c>
      <c r="BJ155" s="33" t="s">
        <v>32</v>
      </c>
      <c r="BK155" s="30">
        <f t="shared" si="94"/>
        <v>1</v>
      </c>
      <c r="BL155" s="28" t="str">
        <f t="shared" si="95"/>
        <v>x</v>
      </c>
      <c r="BM155" s="34">
        <f t="shared" si="96"/>
        <v>1</v>
      </c>
      <c r="BN155" s="30" t="str">
        <f t="shared" si="97"/>
        <v>x</v>
      </c>
      <c r="BO155" s="34">
        <f t="shared" si="82"/>
        <v>1.018</v>
      </c>
      <c r="BP155" s="34" t="str">
        <f t="shared" si="83"/>
        <v/>
      </c>
      <c r="BQ155" s="34" t="str">
        <f t="shared" si="84"/>
        <v/>
      </c>
      <c r="BR155" s="34" t="str">
        <f t="shared" si="85"/>
        <v/>
      </c>
      <c r="BS155" s="34" t="str">
        <f t="shared" si="86"/>
        <v/>
      </c>
      <c r="BT155" s="34" t="str">
        <f t="shared" si="87"/>
        <v/>
      </c>
      <c r="BU155" s="34" t="str">
        <f t="shared" si="88"/>
        <v/>
      </c>
      <c r="BV155" s="34" t="str">
        <f t="shared" si="89"/>
        <v/>
      </c>
      <c r="BW155" s="34" t="str">
        <f t="shared" si="90"/>
        <v/>
      </c>
      <c r="BX155" s="34" t="str">
        <f t="shared" si="91"/>
        <v/>
      </c>
      <c r="BY155" s="34" t="str">
        <f t="shared" si="92"/>
        <v/>
      </c>
      <c r="BZ155" s="33" t="s">
        <v>32</v>
      </c>
      <c r="CA155" s="34">
        <f t="shared" si="93"/>
        <v>1.018</v>
      </c>
      <c r="CB155" s="28"/>
      <c r="CC155" s="29">
        <f>IF(D155&gt;Zisk!$D$10,"",E155*CA155)</f>
        <v>0</v>
      </c>
    </row>
    <row r="156" spans="2:81" x14ac:dyDescent="0.2">
      <c r="B156" s="35" t="str">
        <f>Zisk!B167</f>
        <v/>
      </c>
      <c r="C156" s="35">
        <f>Zisk!C167</f>
        <v>0</v>
      </c>
      <c r="D156" s="35">
        <f>Zisk!E167</f>
        <v>0</v>
      </c>
      <c r="E156" s="36">
        <f>Zisk!D167</f>
        <v>0</v>
      </c>
      <c r="F156" s="36"/>
      <c r="G156" s="35" t="str">
        <f t="shared" si="68"/>
        <v>(</v>
      </c>
      <c r="H156" s="35" t="str">
        <f t="shared" si="69"/>
        <v>1</v>
      </c>
      <c r="I156" s="35" t="str">
        <f t="shared" si="70"/>
        <v>+</v>
      </c>
      <c r="J156" s="37">
        <f>IF($D156&lt;=2021,VstupniParametry_SKRYT!$D$5,"")</f>
        <v>0.02</v>
      </c>
      <c r="K156" s="35" t="str">
        <f t="shared" si="71"/>
        <v>)</v>
      </c>
      <c r="L156" s="38">
        <f>IF($D156&lt;=2021,COUNTIF(Vypocet_SKRYT!T153:AS153,"&gt;=1"),"")</f>
        <v>0</v>
      </c>
      <c r="M156" s="39" t="str">
        <f t="shared" si="72"/>
        <v>x</v>
      </c>
      <c r="N156" s="35" t="str">
        <f t="shared" si="73"/>
        <v>(</v>
      </c>
      <c r="O156" s="35" t="str">
        <f t="shared" si="74"/>
        <v>1</v>
      </c>
      <c r="P156" s="35" t="str">
        <f t="shared" si="75"/>
        <v>+</v>
      </c>
      <c r="Q156" s="37">
        <f>IF($D156&lt;=2024,VstupniParametry_SKRYT!$D$6,"")</f>
        <v>0.06</v>
      </c>
      <c r="R156" s="35" t="str">
        <f t="shared" si="76"/>
        <v>)</v>
      </c>
      <c r="S156" s="38">
        <f>IF($D156&lt;=2024,COUNTIFS(Vypocet_SKRYT!AT153:AV153,"&gt;=1"),"")</f>
        <v>0</v>
      </c>
      <c r="T156" s="39" t="str">
        <f t="shared" si="77"/>
        <v>x</v>
      </c>
      <c r="U156" s="35" t="str">
        <f t="shared" si="78"/>
        <v>(</v>
      </c>
      <c r="V156" s="35" t="str">
        <f t="shared" si="79"/>
        <v>1</v>
      </c>
      <c r="W156" s="35" t="str">
        <f t="shared" si="80"/>
        <v>+</v>
      </c>
      <c r="X156" s="37">
        <f>IF($D156&lt;=2025,VstupniParametry_SKRYT!$D$9,"")</f>
        <v>1.7999999999999999E-2</v>
      </c>
      <c r="Y156" s="35" t="str">
        <f t="shared" si="81"/>
        <v>)</v>
      </c>
      <c r="Z156" s="38">
        <f>IF(AND(D156&lt;2025,2025&lt;=Zisk!$D$10),1,IF(D156=2025,0,""))</f>
        <v>1</v>
      </c>
      <c r="AA156" s="39" t="str">
        <f>IF(AND($D156&lt;=2025,Zisk!$D$10&gt;=2026),"x","")</f>
        <v/>
      </c>
      <c r="AB156" s="35" t="str">
        <f>IF(AND($D156&lt;=2026,Zisk!$D$10&gt;=2026),"(","")</f>
        <v/>
      </c>
      <c r="AC156" s="35" t="str">
        <f>IF(AND($D156&lt;=2026,Zisk!$D$10&gt;=2026),"1","")</f>
        <v/>
      </c>
      <c r="AD156" s="35" t="str">
        <f>IF(AND($D156&lt;=2026,Zisk!$D$10&gt;=2026),"+","")</f>
        <v/>
      </c>
      <c r="AE156" s="37" t="str">
        <f>IF(AND($D156&lt;=2026,Zisk!$D$10&gt;=2026),VstupniParametry_SKRYT!$D$10,"")</f>
        <v/>
      </c>
      <c r="AF156" s="35" t="str">
        <f>IF(AND($D156&lt;=2026,Zisk!$D$10&gt;=2026),")","")</f>
        <v/>
      </c>
      <c r="AG156" s="38" t="str">
        <f>IF(AND(D156&lt;2026,2026&lt;=Zisk!$D$10),1,IF(D156=2026,0,""))</f>
        <v/>
      </c>
      <c r="AH156" s="39" t="str">
        <f>IF(AND($D156&lt;=2026,Zisk!$D$10&gt;=2027),"x","")</f>
        <v/>
      </c>
      <c r="AI156" s="35" t="str">
        <f>IF(AND($D156&lt;=2027,Zisk!$D$10&gt;=2027),"(","")</f>
        <v/>
      </c>
      <c r="AJ156" s="35" t="str">
        <f>IF(AND($D156&lt;=2027,Zisk!$D$10&gt;=2027),"1","")</f>
        <v/>
      </c>
      <c r="AK156" s="35" t="str">
        <f>IF(AND($D156&lt;=2027,Zisk!$D$10&gt;=2027),"+","")</f>
        <v/>
      </c>
      <c r="AL156" s="37" t="str">
        <f>IF(AND($D156&lt;=2027,Zisk!$D$10&gt;=2027),VstupniParametry_SKRYT!$D$11,"")</f>
        <v/>
      </c>
      <c r="AM156" s="35" t="str">
        <f>IF(AND($D156&lt;=2027,Zisk!$D$10&gt;=2027),")","")</f>
        <v/>
      </c>
      <c r="AN156" s="38" t="str">
        <f>IF(AND(D156&lt;2027,2027&lt;=Zisk!$D$10),1,IF(D156=2027,0,""))</f>
        <v/>
      </c>
      <c r="AO156" s="39" t="str">
        <f>IF(AND($D156&lt;=2027,Zisk!$D$10&gt;=2028),"x","")</f>
        <v/>
      </c>
      <c r="AP156" s="35" t="str">
        <f>IF(AND($D156&lt;=2028,Zisk!$D$10&gt;=2028),"(","")</f>
        <v/>
      </c>
      <c r="AQ156" s="35" t="str">
        <f>IF(AND($D156&lt;=2028,Zisk!$D$10&gt;=2028),"1","")</f>
        <v/>
      </c>
      <c r="AR156" s="35" t="str">
        <f>IF(AND($D156&lt;=2028,Zisk!$D$10&gt;=2028),"+","")</f>
        <v/>
      </c>
      <c r="AS156" s="37" t="str">
        <f>IF(AND($D156&lt;=2028,Zisk!$D$10&gt;=2028),VstupniParametry_SKRYT!$D$12,"")</f>
        <v/>
      </c>
      <c r="AT156" s="35" t="str">
        <f>IF(AND($D156&lt;=2028,Zisk!$D$10&gt;=2028),")","")</f>
        <v/>
      </c>
      <c r="AU156" s="38" t="str">
        <f>IF(AND(D156&lt;2028,2028&lt;=Zisk!$D$10),1,IF(D156=2028,0,""))</f>
        <v/>
      </c>
      <c r="AV156" s="39" t="str">
        <f>IF(AND($D156&lt;=2028,Zisk!$D$10&gt;=2029),"x","")</f>
        <v/>
      </c>
      <c r="AW156" s="35" t="str">
        <f>IF(AND($D156&lt;=2029,Zisk!$D$10&gt;=2029),"(","")</f>
        <v/>
      </c>
      <c r="AX156" s="35" t="str">
        <f>IF(AND($D156&lt;=2029,Zisk!$D$10&gt;=2029),"1","")</f>
        <v/>
      </c>
      <c r="AY156" s="35" t="str">
        <f>IF(AND($D156&lt;=2029,Zisk!$D$10&gt;=2029),"+","")</f>
        <v/>
      </c>
      <c r="AZ156" s="37" t="str">
        <f>IF(AND($D156&lt;=2029,Zisk!$D$10&gt;=2029),VstupniParametry_SKRYT!$D$13,"")</f>
        <v/>
      </c>
      <c r="BA156" s="35" t="str">
        <f>IF(AND($D156&lt;=2029,Zisk!$D$10&gt;=2029),")","")</f>
        <v/>
      </c>
      <c r="BB156" s="38" t="str">
        <f>IF(AND(D156&lt;2029,2029&lt;=Zisk!$D$10),1,IF(D156=2029,0,""))</f>
        <v/>
      </c>
      <c r="BC156" s="39" t="str">
        <f>IF(AND($D156&lt;=2029,Zisk!$D$10&gt;=2030),"x","")</f>
        <v/>
      </c>
      <c r="BD156" s="35" t="str">
        <f>IF(AND($D156&lt;=2030,Zisk!$D$10&gt;=2030),"(","")</f>
        <v/>
      </c>
      <c r="BE156" s="35" t="str">
        <f>IF(AND($D156&lt;=2030,Zisk!$D$10&gt;=2030),"1","")</f>
        <v/>
      </c>
      <c r="BF156" s="35" t="str">
        <f>IF(AND($D156&lt;=2030,Zisk!$D$10&gt;=2030),"+","")</f>
        <v/>
      </c>
      <c r="BG156" s="37" t="str">
        <f>IF(AND($D156&lt;=2030,Zisk!$D$10&gt;=2030),VstupniParametry_SKRYT!$D$14,"")</f>
        <v/>
      </c>
      <c r="BH156" s="35" t="str">
        <f>IF(AND($D156&lt;=2030,Zisk!$D$10&gt;=2030),")","")</f>
        <v/>
      </c>
      <c r="BI156" s="38" t="str">
        <f>IF(AND(D156&lt;2030,2030&lt;=Zisk!$D$10),1,IF(D156=2030,0,""))</f>
        <v/>
      </c>
      <c r="BJ156" s="40" t="s">
        <v>32</v>
      </c>
      <c r="BK156" s="37">
        <f t="shared" si="94"/>
        <v>1</v>
      </c>
      <c r="BL156" s="35" t="str">
        <f t="shared" si="95"/>
        <v>x</v>
      </c>
      <c r="BM156" s="41">
        <f t="shared" si="96"/>
        <v>1</v>
      </c>
      <c r="BN156" s="37" t="str">
        <f t="shared" si="97"/>
        <v>x</v>
      </c>
      <c r="BO156" s="41">
        <f t="shared" si="82"/>
        <v>1.018</v>
      </c>
      <c r="BP156" s="41" t="str">
        <f t="shared" si="83"/>
        <v/>
      </c>
      <c r="BQ156" s="41" t="str">
        <f t="shared" si="84"/>
        <v/>
      </c>
      <c r="BR156" s="41" t="str">
        <f t="shared" si="85"/>
        <v/>
      </c>
      <c r="BS156" s="41" t="str">
        <f t="shared" si="86"/>
        <v/>
      </c>
      <c r="BT156" s="41" t="str">
        <f t="shared" si="87"/>
        <v/>
      </c>
      <c r="BU156" s="41" t="str">
        <f t="shared" si="88"/>
        <v/>
      </c>
      <c r="BV156" s="41" t="str">
        <f t="shared" si="89"/>
        <v/>
      </c>
      <c r="BW156" s="41" t="str">
        <f t="shared" si="90"/>
        <v/>
      </c>
      <c r="BX156" s="41" t="str">
        <f t="shared" si="91"/>
        <v/>
      </c>
      <c r="BY156" s="41" t="str">
        <f t="shared" si="92"/>
        <v/>
      </c>
      <c r="BZ156" s="40" t="s">
        <v>32</v>
      </c>
      <c r="CA156" s="41">
        <f t="shared" si="93"/>
        <v>1.018</v>
      </c>
      <c r="CB156" s="35"/>
      <c r="CC156" s="36">
        <f>IF(D156&gt;Zisk!$D$10,"",E156*CA156)</f>
        <v>0</v>
      </c>
    </row>
    <row r="157" spans="2:81" x14ac:dyDescent="0.2">
      <c r="B157" s="28" t="str">
        <f>Zisk!B168</f>
        <v/>
      </c>
      <c r="C157" s="28">
        <f>Zisk!C168</f>
        <v>0</v>
      </c>
      <c r="D157" s="28">
        <f>Zisk!E168</f>
        <v>0</v>
      </c>
      <c r="E157" s="29">
        <f>Zisk!D168</f>
        <v>0</v>
      </c>
      <c r="F157" s="29"/>
      <c r="G157" s="28" t="str">
        <f t="shared" si="68"/>
        <v>(</v>
      </c>
      <c r="H157" s="28" t="str">
        <f t="shared" si="69"/>
        <v>1</v>
      </c>
      <c r="I157" s="28" t="str">
        <f t="shared" si="70"/>
        <v>+</v>
      </c>
      <c r="J157" s="30">
        <f>IF($D157&lt;=2021,VstupniParametry_SKRYT!$D$5,"")</f>
        <v>0.02</v>
      </c>
      <c r="K157" s="28" t="str">
        <f t="shared" si="71"/>
        <v>)</v>
      </c>
      <c r="L157" s="31">
        <f>IF($D157&lt;=2021,COUNTIF(Vypocet_SKRYT!T154:AS154,"&gt;=1"),"")</f>
        <v>0</v>
      </c>
      <c r="M157" s="32" t="str">
        <f t="shared" si="72"/>
        <v>x</v>
      </c>
      <c r="N157" s="28" t="str">
        <f t="shared" si="73"/>
        <v>(</v>
      </c>
      <c r="O157" s="28" t="str">
        <f t="shared" si="74"/>
        <v>1</v>
      </c>
      <c r="P157" s="28" t="str">
        <f t="shared" si="75"/>
        <v>+</v>
      </c>
      <c r="Q157" s="30">
        <f>IF($D157&lt;=2024,VstupniParametry_SKRYT!$D$6,"")</f>
        <v>0.06</v>
      </c>
      <c r="R157" s="28" t="str">
        <f t="shared" si="76"/>
        <v>)</v>
      </c>
      <c r="S157" s="31">
        <f>IF($D157&lt;=2024,COUNTIFS(Vypocet_SKRYT!AT154:AV154,"&gt;=1"),"")</f>
        <v>0</v>
      </c>
      <c r="T157" s="32" t="str">
        <f t="shared" si="77"/>
        <v>x</v>
      </c>
      <c r="U157" s="28" t="str">
        <f t="shared" si="78"/>
        <v>(</v>
      </c>
      <c r="V157" s="28" t="str">
        <f t="shared" si="79"/>
        <v>1</v>
      </c>
      <c r="W157" s="28" t="str">
        <f t="shared" si="80"/>
        <v>+</v>
      </c>
      <c r="X157" s="30">
        <f>IF($D157&lt;=2025,VstupniParametry_SKRYT!$D$9,"")</f>
        <v>1.7999999999999999E-2</v>
      </c>
      <c r="Y157" s="28" t="str">
        <f t="shared" si="81"/>
        <v>)</v>
      </c>
      <c r="Z157" s="31">
        <f>IF(AND(D157&lt;2025,2025&lt;=Zisk!$D$10),1,IF(D157=2025,0,""))</f>
        <v>1</v>
      </c>
      <c r="AA157" s="32" t="str">
        <f>IF(AND($D157&lt;=2025,Zisk!$D$10&gt;=2026),"x","")</f>
        <v/>
      </c>
      <c r="AB157" s="28" t="str">
        <f>IF(AND($D157&lt;=2026,Zisk!$D$10&gt;=2026),"(","")</f>
        <v/>
      </c>
      <c r="AC157" s="28" t="str">
        <f>IF(AND($D157&lt;=2026,Zisk!$D$10&gt;=2026),"1","")</f>
        <v/>
      </c>
      <c r="AD157" s="28" t="str">
        <f>IF(AND($D157&lt;=2026,Zisk!$D$10&gt;=2026),"+","")</f>
        <v/>
      </c>
      <c r="AE157" s="30" t="str">
        <f>IF(AND($D157&lt;=2026,Zisk!$D$10&gt;=2026),VstupniParametry_SKRYT!$D$10,"")</f>
        <v/>
      </c>
      <c r="AF157" s="28" t="str">
        <f>IF(AND($D157&lt;=2026,Zisk!$D$10&gt;=2026),")","")</f>
        <v/>
      </c>
      <c r="AG157" s="31" t="str">
        <f>IF(AND(D157&lt;2026,2026&lt;=Zisk!$D$10),1,IF(D157=2026,0,""))</f>
        <v/>
      </c>
      <c r="AH157" s="32" t="str">
        <f>IF(AND($D157&lt;=2026,Zisk!$D$10&gt;=2027),"x","")</f>
        <v/>
      </c>
      <c r="AI157" s="28" t="str">
        <f>IF(AND($D157&lt;=2027,Zisk!$D$10&gt;=2027),"(","")</f>
        <v/>
      </c>
      <c r="AJ157" s="28" t="str">
        <f>IF(AND($D157&lt;=2027,Zisk!$D$10&gt;=2027),"1","")</f>
        <v/>
      </c>
      <c r="AK157" s="28" t="str">
        <f>IF(AND($D157&lt;=2027,Zisk!$D$10&gt;=2027),"+","")</f>
        <v/>
      </c>
      <c r="AL157" s="30" t="str">
        <f>IF(AND($D157&lt;=2027,Zisk!$D$10&gt;=2027),VstupniParametry_SKRYT!$D$11,"")</f>
        <v/>
      </c>
      <c r="AM157" s="28" t="str">
        <f>IF(AND($D157&lt;=2027,Zisk!$D$10&gt;=2027),")","")</f>
        <v/>
      </c>
      <c r="AN157" s="31" t="str">
        <f>IF(AND(D157&lt;2027,2027&lt;=Zisk!$D$10),1,IF(D157=2027,0,""))</f>
        <v/>
      </c>
      <c r="AO157" s="32" t="str">
        <f>IF(AND($D157&lt;=2027,Zisk!$D$10&gt;=2028),"x","")</f>
        <v/>
      </c>
      <c r="AP157" s="28" t="str">
        <f>IF(AND($D157&lt;=2028,Zisk!$D$10&gt;=2028),"(","")</f>
        <v/>
      </c>
      <c r="AQ157" s="28" t="str">
        <f>IF(AND($D157&lt;=2028,Zisk!$D$10&gt;=2028),"1","")</f>
        <v/>
      </c>
      <c r="AR157" s="28" t="str">
        <f>IF(AND($D157&lt;=2028,Zisk!$D$10&gt;=2028),"+","")</f>
        <v/>
      </c>
      <c r="AS157" s="30" t="str">
        <f>IF(AND($D157&lt;=2028,Zisk!$D$10&gt;=2028),VstupniParametry_SKRYT!$D$12,"")</f>
        <v/>
      </c>
      <c r="AT157" s="28" t="str">
        <f>IF(AND($D157&lt;=2028,Zisk!$D$10&gt;=2028),")","")</f>
        <v/>
      </c>
      <c r="AU157" s="31" t="str">
        <f>IF(AND(D157&lt;2028,2028&lt;=Zisk!$D$10),1,IF(D157=2028,0,""))</f>
        <v/>
      </c>
      <c r="AV157" s="32" t="str">
        <f>IF(AND($D157&lt;=2028,Zisk!$D$10&gt;=2029),"x","")</f>
        <v/>
      </c>
      <c r="AW157" s="28" t="str">
        <f>IF(AND($D157&lt;=2029,Zisk!$D$10&gt;=2029),"(","")</f>
        <v/>
      </c>
      <c r="AX157" s="28" t="str">
        <f>IF(AND($D157&lt;=2029,Zisk!$D$10&gt;=2029),"1","")</f>
        <v/>
      </c>
      <c r="AY157" s="28" t="str">
        <f>IF(AND($D157&lt;=2029,Zisk!$D$10&gt;=2029),"+","")</f>
        <v/>
      </c>
      <c r="AZ157" s="30" t="str">
        <f>IF(AND($D157&lt;=2029,Zisk!$D$10&gt;=2029),VstupniParametry_SKRYT!$D$13,"")</f>
        <v/>
      </c>
      <c r="BA157" s="28" t="str">
        <f>IF(AND($D157&lt;=2029,Zisk!$D$10&gt;=2029),")","")</f>
        <v/>
      </c>
      <c r="BB157" s="31" t="str">
        <f>IF(AND(D157&lt;2029,2029&lt;=Zisk!$D$10),1,IF(D157=2029,0,""))</f>
        <v/>
      </c>
      <c r="BC157" s="32" t="str">
        <f>IF(AND($D157&lt;=2029,Zisk!$D$10&gt;=2030),"x","")</f>
        <v/>
      </c>
      <c r="BD157" s="28" t="str">
        <f>IF(AND($D157&lt;=2030,Zisk!$D$10&gt;=2030),"(","")</f>
        <v/>
      </c>
      <c r="BE157" s="28" t="str">
        <f>IF(AND($D157&lt;=2030,Zisk!$D$10&gt;=2030),"1","")</f>
        <v/>
      </c>
      <c r="BF157" s="28" t="str">
        <f>IF(AND($D157&lt;=2030,Zisk!$D$10&gt;=2030),"+","")</f>
        <v/>
      </c>
      <c r="BG157" s="30" t="str">
        <f>IF(AND($D157&lt;=2030,Zisk!$D$10&gt;=2030),VstupniParametry_SKRYT!$D$14,"")</f>
        <v/>
      </c>
      <c r="BH157" s="28" t="str">
        <f>IF(AND($D157&lt;=2030,Zisk!$D$10&gt;=2030),")","")</f>
        <v/>
      </c>
      <c r="BI157" s="31" t="str">
        <f>IF(AND(D157&lt;2030,2030&lt;=Zisk!$D$10),1,IF(D157=2030,0,""))</f>
        <v/>
      </c>
      <c r="BJ157" s="33" t="s">
        <v>32</v>
      </c>
      <c r="BK157" s="30">
        <f t="shared" si="94"/>
        <v>1</v>
      </c>
      <c r="BL157" s="28" t="str">
        <f t="shared" si="95"/>
        <v>x</v>
      </c>
      <c r="BM157" s="34">
        <f t="shared" si="96"/>
        <v>1</v>
      </c>
      <c r="BN157" s="30" t="str">
        <f t="shared" si="97"/>
        <v>x</v>
      </c>
      <c r="BO157" s="34">
        <f t="shared" si="82"/>
        <v>1.018</v>
      </c>
      <c r="BP157" s="34" t="str">
        <f t="shared" si="83"/>
        <v/>
      </c>
      <c r="BQ157" s="34" t="str">
        <f t="shared" si="84"/>
        <v/>
      </c>
      <c r="BR157" s="34" t="str">
        <f t="shared" si="85"/>
        <v/>
      </c>
      <c r="BS157" s="34" t="str">
        <f t="shared" si="86"/>
        <v/>
      </c>
      <c r="BT157" s="34" t="str">
        <f t="shared" si="87"/>
        <v/>
      </c>
      <c r="BU157" s="34" t="str">
        <f t="shared" si="88"/>
        <v/>
      </c>
      <c r="BV157" s="34" t="str">
        <f t="shared" si="89"/>
        <v/>
      </c>
      <c r="BW157" s="34" t="str">
        <f t="shared" si="90"/>
        <v/>
      </c>
      <c r="BX157" s="34" t="str">
        <f t="shared" si="91"/>
        <v/>
      </c>
      <c r="BY157" s="34" t="str">
        <f t="shared" si="92"/>
        <v/>
      </c>
      <c r="BZ157" s="33" t="s">
        <v>32</v>
      </c>
      <c r="CA157" s="34">
        <f t="shared" si="93"/>
        <v>1.018</v>
      </c>
      <c r="CB157" s="28"/>
      <c r="CC157" s="29">
        <f>IF(D157&gt;Zisk!$D$10,"",E157*CA157)</f>
        <v>0</v>
      </c>
    </row>
    <row r="158" spans="2:81" x14ac:dyDescent="0.2">
      <c r="B158" s="35" t="str">
        <f>Zisk!B169</f>
        <v/>
      </c>
      <c r="C158" s="35">
        <f>Zisk!C169</f>
        <v>0</v>
      </c>
      <c r="D158" s="35">
        <f>Zisk!E169</f>
        <v>0</v>
      </c>
      <c r="E158" s="36">
        <f>Zisk!D169</f>
        <v>0</v>
      </c>
      <c r="F158" s="36"/>
      <c r="G158" s="35" t="str">
        <f t="shared" si="68"/>
        <v>(</v>
      </c>
      <c r="H158" s="35" t="str">
        <f t="shared" si="69"/>
        <v>1</v>
      </c>
      <c r="I158" s="35" t="str">
        <f t="shared" si="70"/>
        <v>+</v>
      </c>
      <c r="J158" s="37">
        <f>IF($D158&lt;=2021,VstupniParametry_SKRYT!$D$5,"")</f>
        <v>0.02</v>
      </c>
      <c r="K158" s="35" t="str">
        <f t="shared" si="71"/>
        <v>)</v>
      </c>
      <c r="L158" s="38">
        <f>IF($D158&lt;=2021,COUNTIF(Vypocet_SKRYT!T155:AS155,"&gt;=1"),"")</f>
        <v>0</v>
      </c>
      <c r="M158" s="39" t="str">
        <f t="shared" si="72"/>
        <v>x</v>
      </c>
      <c r="N158" s="35" t="str">
        <f t="shared" si="73"/>
        <v>(</v>
      </c>
      <c r="O158" s="35" t="str">
        <f t="shared" si="74"/>
        <v>1</v>
      </c>
      <c r="P158" s="35" t="str">
        <f t="shared" si="75"/>
        <v>+</v>
      </c>
      <c r="Q158" s="37">
        <f>IF($D158&lt;=2024,VstupniParametry_SKRYT!$D$6,"")</f>
        <v>0.06</v>
      </c>
      <c r="R158" s="35" t="str">
        <f t="shared" si="76"/>
        <v>)</v>
      </c>
      <c r="S158" s="38">
        <f>IF($D158&lt;=2024,COUNTIFS(Vypocet_SKRYT!AT155:AV155,"&gt;=1"),"")</f>
        <v>0</v>
      </c>
      <c r="T158" s="39" t="str">
        <f t="shared" si="77"/>
        <v>x</v>
      </c>
      <c r="U158" s="35" t="str">
        <f t="shared" si="78"/>
        <v>(</v>
      </c>
      <c r="V158" s="35" t="str">
        <f t="shared" si="79"/>
        <v>1</v>
      </c>
      <c r="W158" s="35" t="str">
        <f t="shared" si="80"/>
        <v>+</v>
      </c>
      <c r="X158" s="37">
        <f>IF($D158&lt;=2025,VstupniParametry_SKRYT!$D$9,"")</f>
        <v>1.7999999999999999E-2</v>
      </c>
      <c r="Y158" s="35" t="str">
        <f t="shared" si="81"/>
        <v>)</v>
      </c>
      <c r="Z158" s="38">
        <f>IF(AND(D158&lt;2025,2025&lt;=Zisk!$D$10),1,IF(D158=2025,0,""))</f>
        <v>1</v>
      </c>
      <c r="AA158" s="39" t="str">
        <f>IF(AND($D158&lt;=2025,Zisk!$D$10&gt;=2026),"x","")</f>
        <v/>
      </c>
      <c r="AB158" s="35" t="str">
        <f>IF(AND($D158&lt;=2026,Zisk!$D$10&gt;=2026),"(","")</f>
        <v/>
      </c>
      <c r="AC158" s="35" t="str">
        <f>IF(AND($D158&lt;=2026,Zisk!$D$10&gt;=2026),"1","")</f>
        <v/>
      </c>
      <c r="AD158" s="35" t="str">
        <f>IF(AND($D158&lt;=2026,Zisk!$D$10&gt;=2026),"+","")</f>
        <v/>
      </c>
      <c r="AE158" s="37" t="str">
        <f>IF(AND($D158&lt;=2026,Zisk!$D$10&gt;=2026),VstupniParametry_SKRYT!$D$10,"")</f>
        <v/>
      </c>
      <c r="AF158" s="35" t="str">
        <f>IF(AND($D158&lt;=2026,Zisk!$D$10&gt;=2026),")","")</f>
        <v/>
      </c>
      <c r="AG158" s="38" t="str">
        <f>IF(AND(D158&lt;2026,2026&lt;=Zisk!$D$10),1,IF(D158=2026,0,""))</f>
        <v/>
      </c>
      <c r="AH158" s="39" t="str">
        <f>IF(AND($D158&lt;=2026,Zisk!$D$10&gt;=2027),"x","")</f>
        <v/>
      </c>
      <c r="AI158" s="35" t="str">
        <f>IF(AND($D158&lt;=2027,Zisk!$D$10&gt;=2027),"(","")</f>
        <v/>
      </c>
      <c r="AJ158" s="35" t="str">
        <f>IF(AND($D158&lt;=2027,Zisk!$D$10&gt;=2027),"1","")</f>
        <v/>
      </c>
      <c r="AK158" s="35" t="str">
        <f>IF(AND($D158&lt;=2027,Zisk!$D$10&gt;=2027),"+","")</f>
        <v/>
      </c>
      <c r="AL158" s="37" t="str">
        <f>IF(AND($D158&lt;=2027,Zisk!$D$10&gt;=2027),VstupniParametry_SKRYT!$D$11,"")</f>
        <v/>
      </c>
      <c r="AM158" s="35" t="str">
        <f>IF(AND($D158&lt;=2027,Zisk!$D$10&gt;=2027),")","")</f>
        <v/>
      </c>
      <c r="AN158" s="38" t="str">
        <f>IF(AND(D158&lt;2027,2027&lt;=Zisk!$D$10),1,IF(D158=2027,0,""))</f>
        <v/>
      </c>
      <c r="AO158" s="39" t="str">
        <f>IF(AND($D158&lt;=2027,Zisk!$D$10&gt;=2028),"x","")</f>
        <v/>
      </c>
      <c r="AP158" s="35" t="str">
        <f>IF(AND($D158&lt;=2028,Zisk!$D$10&gt;=2028),"(","")</f>
        <v/>
      </c>
      <c r="AQ158" s="35" t="str">
        <f>IF(AND($D158&lt;=2028,Zisk!$D$10&gt;=2028),"1","")</f>
        <v/>
      </c>
      <c r="AR158" s="35" t="str">
        <f>IF(AND($D158&lt;=2028,Zisk!$D$10&gt;=2028),"+","")</f>
        <v/>
      </c>
      <c r="AS158" s="37" t="str">
        <f>IF(AND($D158&lt;=2028,Zisk!$D$10&gt;=2028),VstupniParametry_SKRYT!$D$12,"")</f>
        <v/>
      </c>
      <c r="AT158" s="35" t="str">
        <f>IF(AND($D158&lt;=2028,Zisk!$D$10&gt;=2028),")","")</f>
        <v/>
      </c>
      <c r="AU158" s="38" t="str">
        <f>IF(AND(D158&lt;2028,2028&lt;=Zisk!$D$10),1,IF(D158=2028,0,""))</f>
        <v/>
      </c>
      <c r="AV158" s="39" t="str">
        <f>IF(AND($D158&lt;=2028,Zisk!$D$10&gt;=2029),"x","")</f>
        <v/>
      </c>
      <c r="AW158" s="35" t="str">
        <f>IF(AND($D158&lt;=2029,Zisk!$D$10&gt;=2029),"(","")</f>
        <v/>
      </c>
      <c r="AX158" s="35" t="str">
        <f>IF(AND($D158&lt;=2029,Zisk!$D$10&gt;=2029),"1","")</f>
        <v/>
      </c>
      <c r="AY158" s="35" t="str">
        <f>IF(AND($D158&lt;=2029,Zisk!$D$10&gt;=2029),"+","")</f>
        <v/>
      </c>
      <c r="AZ158" s="37" t="str">
        <f>IF(AND($D158&lt;=2029,Zisk!$D$10&gt;=2029),VstupniParametry_SKRYT!$D$13,"")</f>
        <v/>
      </c>
      <c r="BA158" s="35" t="str">
        <f>IF(AND($D158&lt;=2029,Zisk!$D$10&gt;=2029),")","")</f>
        <v/>
      </c>
      <c r="BB158" s="38" t="str">
        <f>IF(AND(D158&lt;2029,2029&lt;=Zisk!$D$10),1,IF(D158=2029,0,""))</f>
        <v/>
      </c>
      <c r="BC158" s="39" t="str">
        <f>IF(AND($D158&lt;=2029,Zisk!$D$10&gt;=2030),"x","")</f>
        <v/>
      </c>
      <c r="BD158" s="35" t="str">
        <f>IF(AND($D158&lt;=2030,Zisk!$D$10&gt;=2030),"(","")</f>
        <v/>
      </c>
      <c r="BE158" s="35" t="str">
        <f>IF(AND($D158&lt;=2030,Zisk!$D$10&gt;=2030),"1","")</f>
        <v/>
      </c>
      <c r="BF158" s="35" t="str">
        <f>IF(AND($D158&lt;=2030,Zisk!$D$10&gt;=2030),"+","")</f>
        <v/>
      </c>
      <c r="BG158" s="37" t="str">
        <f>IF(AND($D158&lt;=2030,Zisk!$D$10&gt;=2030),VstupniParametry_SKRYT!$D$14,"")</f>
        <v/>
      </c>
      <c r="BH158" s="35" t="str">
        <f>IF(AND($D158&lt;=2030,Zisk!$D$10&gt;=2030),")","")</f>
        <v/>
      </c>
      <c r="BI158" s="38" t="str">
        <f>IF(AND(D158&lt;2030,2030&lt;=Zisk!$D$10),1,IF(D158=2030,0,""))</f>
        <v/>
      </c>
      <c r="BJ158" s="40" t="s">
        <v>32</v>
      </c>
      <c r="BK158" s="37">
        <f t="shared" si="94"/>
        <v>1</v>
      </c>
      <c r="BL158" s="35" t="str">
        <f t="shared" si="95"/>
        <v>x</v>
      </c>
      <c r="BM158" s="41">
        <f t="shared" si="96"/>
        <v>1</v>
      </c>
      <c r="BN158" s="37" t="str">
        <f t="shared" si="97"/>
        <v>x</v>
      </c>
      <c r="BO158" s="41">
        <f t="shared" si="82"/>
        <v>1.018</v>
      </c>
      <c r="BP158" s="41" t="str">
        <f t="shared" si="83"/>
        <v/>
      </c>
      <c r="BQ158" s="41" t="str">
        <f t="shared" si="84"/>
        <v/>
      </c>
      <c r="BR158" s="41" t="str">
        <f t="shared" si="85"/>
        <v/>
      </c>
      <c r="BS158" s="41" t="str">
        <f t="shared" si="86"/>
        <v/>
      </c>
      <c r="BT158" s="41" t="str">
        <f t="shared" si="87"/>
        <v/>
      </c>
      <c r="BU158" s="41" t="str">
        <f t="shared" si="88"/>
        <v/>
      </c>
      <c r="BV158" s="41" t="str">
        <f t="shared" si="89"/>
        <v/>
      </c>
      <c r="BW158" s="41" t="str">
        <f t="shared" si="90"/>
        <v/>
      </c>
      <c r="BX158" s="41" t="str">
        <f t="shared" si="91"/>
        <v/>
      </c>
      <c r="BY158" s="41" t="str">
        <f t="shared" si="92"/>
        <v/>
      </c>
      <c r="BZ158" s="40" t="s">
        <v>32</v>
      </c>
      <c r="CA158" s="41">
        <f t="shared" si="93"/>
        <v>1.018</v>
      </c>
      <c r="CB158" s="35"/>
      <c r="CC158" s="36">
        <f>IF(D158&gt;Zisk!$D$10,"",E158*CA158)</f>
        <v>0</v>
      </c>
    </row>
    <row r="159" spans="2:81" x14ac:dyDescent="0.2">
      <c r="B159" s="28" t="str">
        <f>Zisk!B170</f>
        <v/>
      </c>
      <c r="C159" s="28">
        <f>Zisk!C170</f>
        <v>0</v>
      </c>
      <c r="D159" s="28">
        <f>Zisk!E170</f>
        <v>0</v>
      </c>
      <c r="E159" s="29">
        <f>Zisk!D170</f>
        <v>0</v>
      </c>
      <c r="F159" s="29"/>
      <c r="G159" s="28" t="str">
        <f t="shared" si="68"/>
        <v>(</v>
      </c>
      <c r="H159" s="28" t="str">
        <f t="shared" si="69"/>
        <v>1</v>
      </c>
      <c r="I159" s="28" t="str">
        <f t="shared" si="70"/>
        <v>+</v>
      </c>
      <c r="J159" s="30">
        <f>IF($D159&lt;=2021,VstupniParametry_SKRYT!$D$5,"")</f>
        <v>0.02</v>
      </c>
      <c r="K159" s="28" t="str">
        <f t="shared" si="71"/>
        <v>)</v>
      </c>
      <c r="L159" s="31">
        <f>IF($D159&lt;=2021,COUNTIF(Vypocet_SKRYT!T156:AS156,"&gt;=1"),"")</f>
        <v>0</v>
      </c>
      <c r="M159" s="32" t="str">
        <f t="shared" si="72"/>
        <v>x</v>
      </c>
      <c r="N159" s="28" t="str">
        <f t="shared" si="73"/>
        <v>(</v>
      </c>
      <c r="O159" s="28" t="str">
        <f t="shared" si="74"/>
        <v>1</v>
      </c>
      <c r="P159" s="28" t="str">
        <f t="shared" si="75"/>
        <v>+</v>
      </c>
      <c r="Q159" s="30">
        <f>IF($D159&lt;=2024,VstupniParametry_SKRYT!$D$6,"")</f>
        <v>0.06</v>
      </c>
      <c r="R159" s="28" t="str">
        <f t="shared" si="76"/>
        <v>)</v>
      </c>
      <c r="S159" s="31">
        <f>IF($D159&lt;=2024,COUNTIFS(Vypocet_SKRYT!AT156:AV156,"&gt;=1"),"")</f>
        <v>0</v>
      </c>
      <c r="T159" s="32" t="str">
        <f t="shared" si="77"/>
        <v>x</v>
      </c>
      <c r="U159" s="28" t="str">
        <f t="shared" si="78"/>
        <v>(</v>
      </c>
      <c r="V159" s="28" t="str">
        <f t="shared" si="79"/>
        <v>1</v>
      </c>
      <c r="W159" s="28" t="str">
        <f t="shared" si="80"/>
        <v>+</v>
      </c>
      <c r="X159" s="30">
        <f>IF($D159&lt;=2025,VstupniParametry_SKRYT!$D$9,"")</f>
        <v>1.7999999999999999E-2</v>
      </c>
      <c r="Y159" s="28" t="str">
        <f t="shared" si="81"/>
        <v>)</v>
      </c>
      <c r="Z159" s="31">
        <f>IF(AND(D159&lt;2025,2025&lt;=Zisk!$D$10),1,IF(D159=2025,0,""))</f>
        <v>1</v>
      </c>
      <c r="AA159" s="32" t="str">
        <f>IF(AND($D159&lt;=2025,Zisk!$D$10&gt;=2026),"x","")</f>
        <v/>
      </c>
      <c r="AB159" s="28" t="str">
        <f>IF(AND($D159&lt;=2026,Zisk!$D$10&gt;=2026),"(","")</f>
        <v/>
      </c>
      <c r="AC159" s="28" t="str">
        <f>IF(AND($D159&lt;=2026,Zisk!$D$10&gt;=2026),"1","")</f>
        <v/>
      </c>
      <c r="AD159" s="28" t="str">
        <f>IF(AND($D159&lt;=2026,Zisk!$D$10&gt;=2026),"+","")</f>
        <v/>
      </c>
      <c r="AE159" s="30" t="str">
        <f>IF(AND($D159&lt;=2026,Zisk!$D$10&gt;=2026),VstupniParametry_SKRYT!$D$10,"")</f>
        <v/>
      </c>
      <c r="AF159" s="28" t="str">
        <f>IF(AND($D159&lt;=2026,Zisk!$D$10&gt;=2026),")","")</f>
        <v/>
      </c>
      <c r="AG159" s="31" t="str">
        <f>IF(AND(D159&lt;2026,2026&lt;=Zisk!$D$10),1,IF(D159=2026,0,""))</f>
        <v/>
      </c>
      <c r="AH159" s="32" t="str">
        <f>IF(AND($D159&lt;=2026,Zisk!$D$10&gt;=2027),"x","")</f>
        <v/>
      </c>
      <c r="AI159" s="28" t="str">
        <f>IF(AND($D159&lt;=2027,Zisk!$D$10&gt;=2027),"(","")</f>
        <v/>
      </c>
      <c r="AJ159" s="28" t="str">
        <f>IF(AND($D159&lt;=2027,Zisk!$D$10&gt;=2027),"1","")</f>
        <v/>
      </c>
      <c r="AK159" s="28" t="str">
        <f>IF(AND($D159&lt;=2027,Zisk!$D$10&gt;=2027),"+","")</f>
        <v/>
      </c>
      <c r="AL159" s="30" t="str">
        <f>IF(AND($D159&lt;=2027,Zisk!$D$10&gt;=2027),VstupniParametry_SKRYT!$D$11,"")</f>
        <v/>
      </c>
      <c r="AM159" s="28" t="str">
        <f>IF(AND($D159&lt;=2027,Zisk!$D$10&gt;=2027),")","")</f>
        <v/>
      </c>
      <c r="AN159" s="31" t="str">
        <f>IF(AND(D159&lt;2027,2027&lt;=Zisk!$D$10),1,IF(D159=2027,0,""))</f>
        <v/>
      </c>
      <c r="AO159" s="32" t="str">
        <f>IF(AND($D159&lt;=2027,Zisk!$D$10&gt;=2028),"x","")</f>
        <v/>
      </c>
      <c r="AP159" s="28" t="str">
        <f>IF(AND($D159&lt;=2028,Zisk!$D$10&gt;=2028),"(","")</f>
        <v/>
      </c>
      <c r="AQ159" s="28" t="str">
        <f>IF(AND($D159&lt;=2028,Zisk!$D$10&gt;=2028),"1","")</f>
        <v/>
      </c>
      <c r="AR159" s="28" t="str">
        <f>IF(AND($D159&lt;=2028,Zisk!$D$10&gt;=2028),"+","")</f>
        <v/>
      </c>
      <c r="AS159" s="30" t="str">
        <f>IF(AND($D159&lt;=2028,Zisk!$D$10&gt;=2028),VstupniParametry_SKRYT!$D$12,"")</f>
        <v/>
      </c>
      <c r="AT159" s="28" t="str">
        <f>IF(AND($D159&lt;=2028,Zisk!$D$10&gt;=2028),")","")</f>
        <v/>
      </c>
      <c r="AU159" s="31" t="str">
        <f>IF(AND(D159&lt;2028,2028&lt;=Zisk!$D$10),1,IF(D159=2028,0,""))</f>
        <v/>
      </c>
      <c r="AV159" s="32" t="str">
        <f>IF(AND($D159&lt;=2028,Zisk!$D$10&gt;=2029),"x","")</f>
        <v/>
      </c>
      <c r="AW159" s="28" t="str">
        <f>IF(AND($D159&lt;=2029,Zisk!$D$10&gt;=2029),"(","")</f>
        <v/>
      </c>
      <c r="AX159" s="28" t="str">
        <f>IF(AND($D159&lt;=2029,Zisk!$D$10&gt;=2029),"1","")</f>
        <v/>
      </c>
      <c r="AY159" s="28" t="str">
        <f>IF(AND($D159&lt;=2029,Zisk!$D$10&gt;=2029),"+","")</f>
        <v/>
      </c>
      <c r="AZ159" s="30" t="str">
        <f>IF(AND($D159&lt;=2029,Zisk!$D$10&gt;=2029),VstupniParametry_SKRYT!$D$13,"")</f>
        <v/>
      </c>
      <c r="BA159" s="28" t="str">
        <f>IF(AND($D159&lt;=2029,Zisk!$D$10&gt;=2029),")","")</f>
        <v/>
      </c>
      <c r="BB159" s="31" t="str">
        <f>IF(AND(D159&lt;2029,2029&lt;=Zisk!$D$10),1,IF(D159=2029,0,""))</f>
        <v/>
      </c>
      <c r="BC159" s="32" t="str">
        <f>IF(AND($D159&lt;=2029,Zisk!$D$10&gt;=2030),"x","")</f>
        <v/>
      </c>
      <c r="BD159" s="28" t="str">
        <f>IF(AND($D159&lt;=2030,Zisk!$D$10&gt;=2030),"(","")</f>
        <v/>
      </c>
      <c r="BE159" s="28" t="str">
        <f>IF(AND($D159&lt;=2030,Zisk!$D$10&gt;=2030),"1","")</f>
        <v/>
      </c>
      <c r="BF159" s="28" t="str">
        <f>IF(AND($D159&lt;=2030,Zisk!$D$10&gt;=2030),"+","")</f>
        <v/>
      </c>
      <c r="BG159" s="30" t="str">
        <f>IF(AND($D159&lt;=2030,Zisk!$D$10&gt;=2030),VstupniParametry_SKRYT!$D$14,"")</f>
        <v/>
      </c>
      <c r="BH159" s="28" t="str">
        <f>IF(AND($D159&lt;=2030,Zisk!$D$10&gt;=2030),")","")</f>
        <v/>
      </c>
      <c r="BI159" s="31" t="str">
        <f>IF(AND(D159&lt;2030,2030&lt;=Zisk!$D$10),1,IF(D159=2030,0,""))</f>
        <v/>
      </c>
      <c r="BJ159" s="33" t="s">
        <v>32</v>
      </c>
      <c r="BK159" s="30">
        <f t="shared" si="94"/>
        <v>1</v>
      </c>
      <c r="BL159" s="28" t="str">
        <f t="shared" si="95"/>
        <v>x</v>
      </c>
      <c r="BM159" s="34">
        <f t="shared" si="96"/>
        <v>1</v>
      </c>
      <c r="BN159" s="30" t="str">
        <f t="shared" si="97"/>
        <v>x</v>
      </c>
      <c r="BO159" s="34">
        <f t="shared" si="82"/>
        <v>1.018</v>
      </c>
      <c r="BP159" s="34" t="str">
        <f t="shared" si="83"/>
        <v/>
      </c>
      <c r="BQ159" s="34" t="str">
        <f t="shared" si="84"/>
        <v/>
      </c>
      <c r="BR159" s="34" t="str">
        <f t="shared" si="85"/>
        <v/>
      </c>
      <c r="BS159" s="34" t="str">
        <f t="shared" si="86"/>
        <v/>
      </c>
      <c r="BT159" s="34" t="str">
        <f t="shared" si="87"/>
        <v/>
      </c>
      <c r="BU159" s="34" t="str">
        <f t="shared" si="88"/>
        <v/>
      </c>
      <c r="BV159" s="34" t="str">
        <f t="shared" si="89"/>
        <v/>
      </c>
      <c r="BW159" s="34" t="str">
        <f t="shared" si="90"/>
        <v/>
      </c>
      <c r="BX159" s="34" t="str">
        <f t="shared" si="91"/>
        <v/>
      </c>
      <c r="BY159" s="34" t="str">
        <f t="shared" si="92"/>
        <v/>
      </c>
      <c r="BZ159" s="33" t="s">
        <v>32</v>
      </c>
      <c r="CA159" s="34">
        <f t="shared" si="93"/>
        <v>1.018</v>
      </c>
      <c r="CB159" s="28"/>
      <c r="CC159" s="29">
        <f>IF(D159&gt;Zisk!$D$10,"",E159*CA159)</f>
        <v>0</v>
      </c>
    </row>
    <row r="160" spans="2:81" x14ac:dyDescent="0.2">
      <c r="B160" s="35" t="str">
        <f>Zisk!B171</f>
        <v/>
      </c>
      <c r="C160" s="35">
        <f>Zisk!C171</f>
        <v>0</v>
      </c>
      <c r="D160" s="35">
        <f>Zisk!E171</f>
        <v>0</v>
      </c>
      <c r="E160" s="36">
        <f>Zisk!D171</f>
        <v>0</v>
      </c>
      <c r="F160" s="36"/>
      <c r="G160" s="35" t="str">
        <f t="shared" si="68"/>
        <v>(</v>
      </c>
      <c r="H160" s="35" t="str">
        <f t="shared" si="69"/>
        <v>1</v>
      </c>
      <c r="I160" s="35" t="str">
        <f t="shared" si="70"/>
        <v>+</v>
      </c>
      <c r="J160" s="37">
        <f>IF($D160&lt;=2021,VstupniParametry_SKRYT!$D$5,"")</f>
        <v>0.02</v>
      </c>
      <c r="K160" s="35" t="str">
        <f t="shared" si="71"/>
        <v>)</v>
      </c>
      <c r="L160" s="38">
        <f>IF($D160&lt;=2021,COUNTIF(Vypocet_SKRYT!T157:AS157,"&gt;=1"),"")</f>
        <v>0</v>
      </c>
      <c r="M160" s="39" t="str">
        <f t="shared" si="72"/>
        <v>x</v>
      </c>
      <c r="N160" s="35" t="str">
        <f t="shared" si="73"/>
        <v>(</v>
      </c>
      <c r="O160" s="35" t="str">
        <f t="shared" si="74"/>
        <v>1</v>
      </c>
      <c r="P160" s="35" t="str">
        <f t="shared" si="75"/>
        <v>+</v>
      </c>
      <c r="Q160" s="37">
        <f>IF($D160&lt;=2024,VstupniParametry_SKRYT!$D$6,"")</f>
        <v>0.06</v>
      </c>
      <c r="R160" s="35" t="str">
        <f t="shared" si="76"/>
        <v>)</v>
      </c>
      <c r="S160" s="38">
        <f>IF($D160&lt;=2024,COUNTIFS(Vypocet_SKRYT!AT157:AV157,"&gt;=1"),"")</f>
        <v>0</v>
      </c>
      <c r="T160" s="39" t="str">
        <f t="shared" si="77"/>
        <v>x</v>
      </c>
      <c r="U160" s="35" t="str">
        <f t="shared" si="78"/>
        <v>(</v>
      </c>
      <c r="V160" s="35" t="str">
        <f t="shared" si="79"/>
        <v>1</v>
      </c>
      <c r="W160" s="35" t="str">
        <f t="shared" si="80"/>
        <v>+</v>
      </c>
      <c r="X160" s="37">
        <f>IF($D160&lt;=2025,VstupniParametry_SKRYT!$D$9,"")</f>
        <v>1.7999999999999999E-2</v>
      </c>
      <c r="Y160" s="35" t="str">
        <f t="shared" si="81"/>
        <v>)</v>
      </c>
      <c r="Z160" s="38">
        <f>IF(AND(D160&lt;2025,2025&lt;=Zisk!$D$10),1,IF(D160=2025,0,""))</f>
        <v>1</v>
      </c>
      <c r="AA160" s="39" t="str">
        <f>IF(AND($D160&lt;=2025,Zisk!$D$10&gt;=2026),"x","")</f>
        <v/>
      </c>
      <c r="AB160" s="35" t="str">
        <f>IF(AND($D160&lt;=2026,Zisk!$D$10&gt;=2026),"(","")</f>
        <v/>
      </c>
      <c r="AC160" s="35" t="str">
        <f>IF(AND($D160&lt;=2026,Zisk!$D$10&gt;=2026),"1","")</f>
        <v/>
      </c>
      <c r="AD160" s="35" t="str">
        <f>IF(AND($D160&lt;=2026,Zisk!$D$10&gt;=2026),"+","")</f>
        <v/>
      </c>
      <c r="AE160" s="37" t="str">
        <f>IF(AND($D160&lt;=2026,Zisk!$D$10&gt;=2026),VstupniParametry_SKRYT!$D$10,"")</f>
        <v/>
      </c>
      <c r="AF160" s="35" t="str">
        <f>IF(AND($D160&lt;=2026,Zisk!$D$10&gt;=2026),")","")</f>
        <v/>
      </c>
      <c r="AG160" s="38" t="str">
        <f>IF(AND(D160&lt;2026,2026&lt;=Zisk!$D$10),1,IF(D160=2026,0,""))</f>
        <v/>
      </c>
      <c r="AH160" s="39" t="str">
        <f>IF(AND($D160&lt;=2026,Zisk!$D$10&gt;=2027),"x","")</f>
        <v/>
      </c>
      <c r="AI160" s="35" t="str">
        <f>IF(AND($D160&lt;=2027,Zisk!$D$10&gt;=2027),"(","")</f>
        <v/>
      </c>
      <c r="AJ160" s="35" t="str">
        <f>IF(AND($D160&lt;=2027,Zisk!$D$10&gt;=2027),"1","")</f>
        <v/>
      </c>
      <c r="AK160" s="35" t="str">
        <f>IF(AND($D160&lt;=2027,Zisk!$D$10&gt;=2027),"+","")</f>
        <v/>
      </c>
      <c r="AL160" s="37" t="str">
        <f>IF(AND($D160&lt;=2027,Zisk!$D$10&gt;=2027),VstupniParametry_SKRYT!$D$11,"")</f>
        <v/>
      </c>
      <c r="AM160" s="35" t="str">
        <f>IF(AND($D160&lt;=2027,Zisk!$D$10&gt;=2027),")","")</f>
        <v/>
      </c>
      <c r="AN160" s="38" t="str">
        <f>IF(AND(D160&lt;2027,2027&lt;=Zisk!$D$10),1,IF(D160=2027,0,""))</f>
        <v/>
      </c>
      <c r="AO160" s="39" t="str">
        <f>IF(AND($D160&lt;=2027,Zisk!$D$10&gt;=2028),"x","")</f>
        <v/>
      </c>
      <c r="AP160" s="35" t="str">
        <f>IF(AND($D160&lt;=2028,Zisk!$D$10&gt;=2028),"(","")</f>
        <v/>
      </c>
      <c r="AQ160" s="35" t="str">
        <f>IF(AND($D160&lt;=2028,Zisk!$D$10&gt;=2028),"1","")</f>
        <v/>
      </c>
      <c r="AR160" s="35" t="str">
        <f>IF(AND($D160&lt;=2028,Zisk!$D$10&gt;=2028),"+","")</f>
        <v/>
      </c>
      <c r="AS160" s="37" t="str">
        <f>IF(AND($D160&lt;=2028,Zisk!$D$10&gt;=2028),VstupniParametry_SKRYT!$D$12,"")</f>
        <v/>
      </c>
      <c r="AT160" s="35" t="str">
        <f>IF(AND($D160&lt;=2028,Zisk!$D$10&gt;=2028),")","")</f>
        <v/>
      </c>
      <c r="AU160" s="38" t="str">
        <f>IF(AND(D160&lt;2028,2028&lt;=Zisk!$D$10),1,IF(D160=2028,0,""))</f>
        <v/>
      </c>
      <c r="AV160" s="39" t="str">
        <f>IF(AND($D160&lt;=2028,Zisk!$D$10&gt;=2029),"x","")</f>
        <v/>
      </c>
      <c r="AW160" s="35" t="str">
        <f>IF(AND($D160&lt;=2029,Zisk!$D$10&gt;=2029),"(","")</f>
        <v/>
      </c>
      <c r="AX160" s="35" t="str">
        <f>IF(AND($D160&lt;=2029,Zisk!$D$10&gt;=2029),"1","")</f>
        <v/>
      </c>
      <c r="AY160" s="35" t="str">
        <f>IF(AND($D160&lt;=2029,Zisk!$D$10&gt;=2029),"+","")</f>
        <v/>
      </c>
      <c r="AZ160" s="37" t="str">
        <f>IF(AND($D160&lt;=2029,Zisk!$D$10&gt;=2029),VstupniParametry_SKRYT!$D$13,"")</f>
        <v/>
      </c>
      <c r="BA160" s="35" t="str">
        <f>IF(AND($D160&lt;=2029,Zisk!$D$10&gt;=2029),")","")</f>
        <v/>
      </c>
      <c r="BB160" s="38" t="str">
        <f>IF(AND(D160&lt;2029,2029&lt;=Zisk!$D$10),1,IF(D160=2029,0,""))</f>
        <v/>
      </c>
      <c r="BC160" s="39" t="str">
        <f>IF(AND($D160&lt;=2029,Zisk!$D$10&gt;=2030),"x","")</f>
        <v/>
      </c>
      <c r="BD160" s="35" t="str">
        <f>IF(AND($D160&lt;=2030,Zisk!$D$10&gt;=2030),"(","")</f>
        <v/>
      </c>
      <c r="BE160" s="35" t="str">
        <f>IF(AND($D160&lt;=2030,Zisk!$D$10&gt;=2030),"1","")</f>
        <v/>
      </c>
      <c r="BF160" s="35" t="str">
        <f>IF(AND($D160&lt;=2030,Zisk!$D$10&gt;=2030),"+","")</f>
        <v/>
      </c>
      <c r="BG160" s="37" t="str">
        <f>IF(AND($D160&lt;=2030,Zisk!$D$10&gt;=2030),VstupniParametry_SKRYT!$D$14,"")</f>
        <v/>
      </c>
      <c r="BH160" s="35" t="str">
        <f>IF(AND($D160&lt;=2030,Zisk!$D$10&gt;=2030),")","")</f>
        <v/>
      </c>
      <c r="BI160" s="38" t="str">
        <f>IF(AND(D160&lt;2030,2030&lt;=Zisk!$D$10),1,IF(D160=2030,0,""))</f>
        <v/>
      </c>
      <c r="BJ160" s="40" t="s">
        <v>32</v>
      </c>
      <c r="BK160" s="37">
        <f t="shared" si="94"/>
        <v>1</v>
      </c>
      <c r="BL160" s="35" t="str">
        <f t="shared" si="95"/>
        <v>x</v>
      </c>
      <c r="BM160" s="41">
        <f t="shared" si="96"/>
        <v>1</v>
      </c>
      <c r="BN160" s="37" t="str">
        <f t="shared" si="97"/>
        <v>x</v>
      </c>
      <c r="BO160" s="41">
        <f t="shared" si="82"/>
        <v>1.018</v>
      </c>
      <c r="BP160" s="41" t="str">
        <f t="shared" si="83"/>
        <v/>
      </c>
      <c r="BQ160" s="41" t="str">
        <f t="shared" si="84"/>
        <v/>
      </c>
      <c r="BR160" s="41" t="str">
        <f t="shared" si="85"/>
        <v/>
      </c>
      <c r="BS160" s="41" t="str">
        <f t="shared" si="86"/>
        <v/>
      </c>
      <c r="BT160" s="41" t="str">
        <f t="shared" si="87"/>
        <v/>
      </c>
      <c r="BU160" s="41" t="str">
        <f t="shared" si="88"/>
        <v/>
      </c>
      <c r="BV160" s="41" t="str">
        <f t="shared" si="89"/>
        <v/>
      </c>
      <c r="BW160" s="41" t="str">
        <f t="shared" si="90"/>
        <v/>
      </c>
      <c r="BX160" s="41" t="str">
        <f t="shared" si="91"/>
        <v/>
      </c>
      <c r="BY160" s="41" t="str">
        <f t="shared" si="92"/>
        <v/>
      </c>
      <c r="BZ160" s="40" t="s">
        <v>32</v>
      </c>
      <c r="CA160" s="41">
        <f t="shared" si="93"/>
        <v>1.018</v>
      </c>
      <c r="CB160" s="35"/>
      <c r="CC160" s="36">
        <f>IF(D160&gt;Zisk!$D$10,"",E160*CA160)</f>
        <v>0</v>
      </c>
    </row>
    <row r="161" spans="2:81" x14ac:dyDescent="0.2">
      <c r="B161" s="28" t="str">
        <f>Zisk!B172</f>
        <v/>
      </c>
      <c r="C161" s="28">
        <f>Zisk!C172</f>
        <v>0</v>
      </c>
      <c r="D161" s="28">
        <f>Zisk!E172</f>
        <v>0</v>
      </c>
      <c r="E161" s="29">
        <f>Zisk!D172</f>
        <v>0</v>
      </c>
      <c r="F161" s="29"/>
      <c r="G161" s="28" t="str">
        <f t="shared" si="68"/>
        <v>(</v>
      </c>
      <c r="H161" s="28" t="str">
        <f t="shared" si="69"/>
        <v>1</v>
      </c>
      <c r="I161" s="28" t="str">
        <f t="shared" si="70"/>
        <v>+</v>
      </c>
      <c r="J161" s="30">
        <f>IF($D161&lt;=2021,VstupniParametry_SKRYT!$D$5,"")</f>
        <v>0.02</v>
      </c>
      <c r="K161" s="28" t="str">
        <f t="shared" si="71"/>
        <v>)</v>
      </c>
      <c r="L161" s="31">
        <f>IF($D161&lt;=2021,COUNTIF(Vypocet_SKRYT!T158:AS158,"&gt;=1"),"")</f>
        <v>0</v>
      </c>
      <c r="M161" s="32" t="str">
        <f t="shared" si="72"/>
        <v>x</v>
      </c>
      <c r="N161" s="28" t="str">
        <f t="shared" si="73"/>
        <v>(</v>
      </c>
      <c r="O161" s="28" t="str">
        <f t="shared" si="74"/>
        <v>1</v>
      </c>
      <c r="P161" s="28" t="str">
        <f t="shared" si="75"/>
        <v>+</v>
      </c>
      <c r="Q161" s="30">
        <f>IF($D161&lt;=2024,VstupniParametry_SKRYT!$D$6,"")</f>
        <v>0.06</v>
      </c>
      <c r="R161" s="28" t="str">
        <f t="shared" si="76"/>
        <v>)</v>
      </c>
      <c r="S161" s="31">
        <f>IF($D161&lt;=2024,COUNTIFS(Vypocet_SKRYT!AT158:AV158,"&gt;=1"),"")</f>
        <v>0</v>
      </c>
      <c r="T161" s="32" t="str">
        <f t="shared" si="77"/>
        <v>x</v>
      </c>
      <c r="U161" s="28" t="str">
        <f t="shared" si="78"/>
        <v>(</v>
      </c>
      <c r="V161" s="28" t="str">
        <f t="shared" si="79"/>
        <v>1</v>
      </c>
      <c r="W161" s="28" t="str">
        <f t="shared" si="80"/>
        <v>+</v>
      </c>
      <c r="X161" s="30">
        <f>IF($D161&lt;=2025,VstupniParametry_SKRYT!$D$9,"")</f>
        <v>1.7999999999999999E-2</v>
      </c>
      <c r="Y161" s="28" t="str">
        <f t="shared" si="81"/>
        <v>)</v>
      </c>
      <c r="Z161" s="31">
        <f>IF(AND(D161&lt;2025,2025&lt;=Zisk!$D$10),1,IF(D161=2025,0,""))</f>
        <v>1</v>
      </c>
      <c r="AA161" s="32" t="str">
        <f>IF(AND($D161&lt;=2025,Zisk!$D$10&gt;=2026),"x","")</f>
        <v/>
      </c>
      <c r="AB161" s="28" t="str">
        <f>IF(AND($D161&lt;=2026,Zisk!$D$10&gt;=2026),"(","")</f>
        <v/>
      </c>
      <c r="AC161" s="28" t="str">
        <f>IF(AND($D161&lt;=2026,Zisk!$D$10&gt;=2026),"1","")</f>
        <v/>
      </c>
      <c r="AD161" s="28" t="str">
        <f>IF(AND($D161&lt;=2026,Zisk!$D$10&gt;=2026),"+","")</f>
        <v/>
      </c>
      <c r="AE161" s="30" t="str">
        <f>IF(AND($D161&lt;=2026,Zisk!$D$10&gt;=2026),VstupniParametry_SKRYT!$D$10,"")</f>
        <v/>
      </c>
      <c r="AF161" s="28" t="str">
        <f>IF(AND($D161&lt;=2026,Zisk!$D$10&gt;=2026),")","")</f>
        <v/>
      </c>
      <c r="AG161" s="31" t="str">
        <f>IF(AND(D161&lt;2026,2026&lt;=Zisk!$D$10),1,IF(D161=2026,0,""))</f>
        <v/>
      </c>
      <c r="AH161" s="32" t="str">
        <f>IF(AND($D161&lt;=2026,Zisk!$D$10&gt;=2027),"x","")</f>
        <v/>
      </c>
      <c r="AI161" s="28" t="str">
        <f>IF(AND($D161&lt;=2027,Zisk!$D$10&gt;=2027),"(","")</f>
        <v/>
      </c>
      <c r="AJ161" s="28" t="str">
        <f>IF(AND($D161&lt;=2027,Zisk!$D$10&gt;=2027),"1","")</f>
        <v/>
      </c>
      <c r="AK161" s="28" t="str">
        <f>IF(AND($D161&lt;=2027,Zisk!$D$10&gt;=2027),"+","")</f>
        <v/>
      </c>
      <c r="AL161" s="30" t="str">
        <f>IF(AND($D161&lt;=2027,Zisk!$D$10&gt;=2027),VstupniParametry_SKRYT!$D$11,"")</f>
        <v/>
      </c>
      <c r="AM161" s="28" t="str">
        <f>IF(AND($D161&lt;=2027,Zisk!$D$10&gt;=2027),")","")</f>
        <v/>
      </c>
      <c r="AN161" s="31" t="str">
        <f>IF(AND(D161&lt;2027,2027&lt;=Zisk!$D$10),1,IF(D161=2027,0,""))</f>
        <v/>
      </c>
      <c r="AO161" s="32" t="str">
        <f>IF(AND($D161&lt;=2027,Zisk!$D$10&gt;=2028),"x","")</f>
        <v/>
      </c>
      <c r="AP161" s="28" t="str">
        <f>IF(AND($D161&lt;=2028,Zisk!$D$10&gt;=2028),"(","")</f>
        <v/>
      </c>
      <c r="AQ161" s="28" t="str">
        <f>IF(AND($D161&lt;=2028,Zisk!$D$10&gt;=2028),"1","")</f>
        <v/>
      </c>
      <c r="AR161" s="28" t="str">
        <f>IF(AND($D161&lt;=2028,Zisk!$D$10&gt;=2028),"+","")</f>
        <v/>
      </c>
      <c r="AS161" s="30" t="str">
        <f>IF(AND($D161&lt;=2028,Zisk!$D$10&gt;=2028),VstupniParametry_SKRYT!$D$12,"")</f>
        <v/>
      </c>
      <c r="AT161" s="28" t="str">
        <f>IF(AND($D161&lt;=2028,Zisk!$D$10&gt;=2028),")","")</f>
        <v/>
      </c>
      <c r="AU161" s="31" t="str">
        <f>IF(AND(D161&lt;2028,2028&lt;=Zisk!$D$10),1,IF(D161=2028,0,""))</f>
        <v/>
      </c>
      <c r="AV161" s="32" t="str">
        <f>IF(AND($D161&lt;=2028,Zisk!$D$10&gt;=2029),"x","")</f>
        <v/>
      </c>
      <c r="AW161" s="28" t="str">
        <f>IF(AND($D161&lt;=2029,Zisk!$D$10&gt;=2029),"(","")</f>
        <v/>
      </c>
      <c r="AX161" s="28" t="str">
        <f>IF(AND($D161&lt;=2029,Zisk!$D$10&gt;=2029),"1","")</f>
        <v/>
      </c>
      <c r="AY161" s="28" t="str">
        <f>IF(AND($D161&lt;=2029,Zisk!$D$10&gt;=2029),"+","")</f>
        <v/>
      </c>
      <c r="AZ161" s="30" t="str">
        <f>IF(AND($D161&lt;=2029,Zisk!$D$10&gt;=2029),VstupniParametry_SKRYT!$D$13,"")</f>
        <v/>
      </c>
      <c r="BA161" s="28" t="str">
        <f>IF(AND($D161&lt;=2029,Zisk!$D$10&gt;=2029),")","")</f>
        <v/>
      </c>
      <c r="BB161" s="31" t="str">
        <f>IF(AND(D161&lt;2029,2029&lt;=Zisk!$D$10),1,IF(D161=2029,0,""))</f>
        <v/>
      </c>
      <c r="BC161" s="32" t="str">
        <f>IF(AND($D161&lt;=2029,Zisk!$D$10&gt;=2030),"x","")</f>
        <v/>
      </c>
      <c r="BD161" s="28" t="str">
        <f>IF(AND($D161&lt;=2030,Zisk!$D$10&gt;=2030),"(","")</f>
        <v/>
      </c>
      <c r="BE161" s="28" t="str">
        <f>IF(AND($D161&lt;=2030,Zisk!$D$10&gt;=2030),"1","")</f>
        <v/>
      </c>
      <c r="BF161" s="28" t="str">
        <f>IF(AND($D161&lt;=2030,Zisk!$D$10&gt;=2030),"+","")</f>
        <v/>
      </c>
      <c r="BG161" s="30" t="str">
        <f>IF(AND($D161&lt;=2030,Zisk!$D$10&gt;=2030),VstupniParametry_SKRYT!$D$14,"")</f>
        <v/>
      </c>
      <c r="BH161" s="28" t="str">
        <f>IF(AND($D161&lt;=2030,Zisk!$D$10&gt;=2030),")","")</f>
        <v/>
      </c>
      <c r="BI161" s="31" t="str">
        <f>IF(AND(D161&lt;2030,2030&lt;=Zisk!$D$10),1,IF(D161=2030,0,""))</f>
        <v/>
      </c>
      <c r="BJ161" s="33" t="s">
        <v>32</v>
      </c>
      <c r="BK161" s="30">
        <f t="shared" si="94"/>
        <v>1</v>
      </c>
      <c r="BL161" s="28" t="str">
        <f t="shared" si="95"/>
        <v>x</v>
      </c>
      <c r="BM161" s="34">
        <f t="shared" si="96"/>
        <v>1</v>
      </c>
      <c r="BN161" s="30" t="str">
        <f t="shared" si="97"/>
        <v>x</v>
      </c>
      <c r="BO161" s="34">
        <f t="shared" si="82"/>
        <v>1.018</v>
      </c>
      <c r="BP161" s="34" t="str">
        <f t="shared" si="83"/>
        <v/>
      </c>
      <c r="BQ161" s="34" t="str">
        <f t="shared" si="84"/>
        <v/>
      </c>
      <c r="BR161" s="34" t="str">
        <f t="shared" si="85"/>
        <v/>
      </c>
      <c r="BS161" s="34" t="str">
        <f t="shared" si="86"/>
        <v/>
      </c>
      <c r="BT161" s="34" t="str">
        <f t="shared" si="87"/>
        <v/>
      </c>
      <c r="BU161" s="34" t="str">
        <f t="shared" si="88"/>
        <v/>
      </c>
      <c r="BV161" s="34" t="str">
        <f t="shared" si="89"/>
        <v/>
      </c>
      <c r="BW161" s="34" t="str">
        <f t="shared" si="90"/>
        <v/>
      </c>
      <c r="BX161" s="34" t="str">
        <f t="shared" si="91"/>
        <v/>
      </c>
      <c r="BY161" s="34" t="str">
        <f t="shared" si="92"/>
        <v/>
      </c>
      <c r="BZ161" s="33" t="s">
        <v>32</v>
      </c>
      <c r="CA161" s="34">
        <f t="shared" si="93"/>
        <v>1.018</v>
      </c>
      <c r="CB161" s="28"/>
      <c r="CC161" s="29">
        <f>IF(D161&gt;Zisk!$D$10,"",E161*CA161)</f>
        <v>0</v>
      </c>
    </row>
    <row r="162" spans="2:81" x14ac:dyDescent="0.2">
      <c r="B162" s="35" t="str">
        <f>Zisk!B173</f>
        <v/>
      </c>
      <c r="C162" s="35">
        <f>Zisk!C173</f>
        <v>0</v>
      </c>
      <c r="D162" s="35">
        <f>Zisk!E173</f>
        <v>0</v>
      </c>
      <c r="E162" s="36">
        <f>Zisk!D173</f>
        <v>0</v>
      </c>
      <c r="F162" s="36"/>
      <c r="G162" s="35" t="str">
        <f t="shared" si="68"/>
        <v>(</v>
      </c>
      <c r="H162" s="35" t="str">
        <f t="shared" si="69"/>
        <v>1</v>
      </c>
      <c r="I162" s="35" t="str">
        <f t="shared" si="70"/>
        <v>+</v>
      </c>
      <c r="J162" s="37">
        <f>IF($D162&lt;=2021,VstupniParametry_SKRYT!$D$5,"")</f>
        <v>0.02</v>
      </c>
      <c r="K162" s="35" t="str">
        <f t="shared" si="71"/>
        <v>)</v>
      </c>
      <c r="L162" s="38">
        <f>IF($D162&lt;=2021,COUNTIF(Vypocet_SKRYT!T159:AS159,"&gt;=1"),"")</f>
        <v>0</v>
      </c>
      <c r="M162" s="39" t="str">
        <f t="shared" si="72"/>
        <v>x</v>
      </c>
      <c r="N162" s="35" t="str">
        <f t="shared" si="73"/>
        <v>(</v>
      </c>
      <c r="O162" s="35" t="str">
        <f t="shared" si="74"/>
        <v>1</v>
      </c>
      <c r="P162" s="35" t="str">
        <f t="shared" si="75"/>
        <v>+</v>
      </c>
      <c r="Q162" s="37">
        <f>IF($D162&lt;=2024,VstupniParametry_SKRYT!$D$6,"")</f>
        <v>0.06</v>
      </c>
      <c r="R162" s="35" t="str">
        <f t="shared" si="76"/>
        <v>)</v>
      </c>
      <c r="S162" s="38">
        <f>IF($D162&lt;=2024,COUNTIFS(Vypocet_SKRYT!AT159:AV159,"&gt;=1"),"")</f>
        <v>0</v>
      </c>
      <c r="T162" s="39" t="str">
        <f t="shared" si="77"/>
        <v>x</v>
      </c>
      <c r="U162" s="35" t="str">
        <f t="shared" si="78"/>
        <v>(</v>
      </c>
      <c r="V162" s="35" t="str">
        <f t="shared" si="79"/>
        <v>1</v>
      </c>
      <c r="W162" s="35" t="str">
        <f t="shared" si="80"/>
        <v>+</v>
      </c>
      <c r="X162" s="37">
        <f>IF($D162&lt;=2025,VstupniParametry_SKRYT!$D$9,"")</f>
        <v>1.7999999999999999E-2</v>
      </c>
      <c r="Y162" s="35" t="str">
        <f t="shared" si="81"/>
        <v>)</v>
      </c>
      <c r="Z162" s="38">
        <f>IF(AND(D162&lt;2025,2025&lt;=Zisk!$D$10),1,IF(D162=2025,0,""))</f>
        <v>1</v>
      </c>
      <c r="AA162" s="39" t="str">
        <f>IF(AND($D162&lt;=2025,Zisk!$D$10&gt;=2026),"x","")</f>
        <v/>
      </c>
      <c r="AB162" s="35" t="str">
        <f>IF(AND($D162&lt;=2026,Zisk!$D$10&gt;=2026),"(","")</f>
        <v/>
      </c>
      <c r="AC162" s="35" t="str">
        <f>IF(AND($D162&lt;=2026,Zisk!$D$10&gt;=2026),"1","")</f>
        <v/>
      </c>
      <c r="AD162" s="35" t="str">
        <f>IF(AND($D162&lt;=2026,Zisk!$D$10&gt;=2026),"+","")</f>
        <v/>
      </c>
      <c r="AE162" s="37" t="str">
        <f>IF(AND($D162&lt;=2026,Zisk!$D$10&gt;=2026),VstupniParametry_SKRYT!$D$10,"")</f>
        <v/>
      </c>
      <c r="AF162" s="35" t="str">
        <f>IF(AND($D162&lt;=2026,Zisk!$D$10&gt;=2026),")","")</f>
        <v/>
      </c>
      <c r="AG162" s="38" t="str">
        <f>IF(AND(D162&lt;2026,2026&lt;=Zisk!$D$10),1,IF(D162=2026,0,""))</f>
        <v/>
      </c>
      <c r="AH162" s="39" t="str">
        <f>IF(AND($D162&lt;=2026,Zisk!$D$10&gt;=2027),"x","")</f>
        <v/>
      </c>
      <c r="AI162" s="35" t="str">
        <f>IF(AND($D162&lt;=2027,Zisk!$D$10&gt;=2027),"(","")</f>
        <v/>
      </c>
      <c r="AJ162" s="35" t="str">
        <f>IF(AND($D162&lt;=2027,Zisk!$D$10&gt;=2027),"1","")</f>
        <v/>
      </c>
      <c r="AK162" s="35" t="str">
        <f>IF(AND($D162&lt;=2027,Zisk!$D$10&gt;=2027),"+","")</f>
        <v/>
      </c>
      <c r="AL162" s="37" t="str">
        <f>IF(AND($D162&lt;=2027,Zisk!$D$10&gt;=2027),VstupniParametry_SKRYT!$D$11,"")</f>
        <v/>
      </c>
      <c r="AM162" s="35" t="str">
        <f>IF(AND($D162&lt;=2027,Zisk!$D$10&gt;=2027),")","")</f>
        <v/>
      </c>
      <c r="AN162" s="38" t="str">
        <f>IF(AND(D162&lt;2027,2027&lt;=Zisk!$D$10),1,IF(D162=2027,0,""))</f>
        <v/>
      </c>
      <c r="AO162" s="39" t="str">
        <f>IF(AND($D162&lt;=2027,Zisk!$D$10&gt;=2028),"x","")</f>
        <v/>
      </c>
      <c r="AP162" s="35" t="str">
        <f>IF(AND($D162&lt;=2028,Zisk!$D$10&gt;=2028),"(","")</f>
        <v/>
      </c>
      <c r="AQ162" s="35" t="str">
        <f>IF(AND($D162&lt;=2028,Zisk!$D$10&gt;=2028),"1","")</f>
        <v/>
      </c>
      <c r="AR162" s="35" t="str">
        <f>IF(AND($D162&lt;=2028,Zisk!$D$10&gt;=2028),"+","")</f>
        <v/>
      </c>
      <c r="AS162" s="37" t="str">
        <f>IF(AND($D162&lt;=2028,Zisk!$D$10&gt;=2028),VstupniParametry_SKRYT!$D$12,"")</f>
        <v/>
      </c>
      <c r="AT162" s="35" t="str">
        <f>IF(AND($D162&lt;=2028,Zisk!$D$10&gt;=2028),")","")</f>
        <v/>
      </c>
      <c r="AU162" s="38" t="str">
        <f>IF(AND(D162&lt;2028,2028&lt;=Zisk!$D$10),1,IF(D162=2028,0,""))</f>
        <v/>
      </c>
      <c r="AV162" s="39" t="str">
        <f>IF(AND($D162&lt;=2028,Zisk!$D$10&gt;=2029),"x","")</f>
        <v/>
      </c>
      <c r="AW162" s="35" t="str">
        <f>IF(AND($D162&lt;=2029,Zisk!$D$10&gt;=2029),"(","")</f>
        <v/>
      </c>
      <c r="AX162" s="35" t="str">
        <f>IF(AND($D162&lt;=2029,Zisk!$D$10&gt;=2029),"1","")</f>
        <v/>
      </c>
      <c r="AY162" s="35" t="str">
        <f>IF(AND($D162&lt;=2029,Zisk!$D$10&gt;=2029),"+","")</f>
        <v/>
      </c>
      <c r="AZ162" s="37" t="str">
        <f>IF(AND($D162&lt;=2029,Zisk!$D$10&gt;=2029),VstupniParametry_SKRYT!$D$13,"")</f>
        <v/>
      </c>
      <c r="BA162" s="35" t="str">
        <f>IF(AND($D162&lt;=2029,Zisk!$D$10&gt;=2029),")","")</f>
        <v/>
      </c>
      <c r="BB162" s="38" t="str">
        <f>IF(AND(D162&lt;2029,2029&lt;=Zisk!$D$10),1,IF(D162=2029,0,""))</f>
        <v/>
      </c>
      <c r="BC162" s="39" t="str">
        <f>IF(AND($D162&lt;=2029,Zisk!$D$10&gt;=2030),"x","")</f>
        <v/>
      </c>
      <c r="BD162" s="35" t="str">
        <f>IF(AND($D162&lt;=2030,Zisk!$D$10&gt;=2030),"(","")</f>
        <v/>
      </c>
      <c r="BE162" s="35" t="str">
        <f>IF(AND($D162&lt;=2030,Zisk!$D$10&gt;=2030),"1","")</f>
        <v/>
      </c>
      <c r="BF162" s="35" t="str">
        <f>IF(AND($D162&lt;=2030,Zisk!$D$10&gt;=2030),"+","")</f>
        <v/>
      </c>
      <c r="BG162" s="37" t="str">
        <f>IF(AND($D162&lt;=2030,Zisk!$D$10&gt;=2030),VstupniParametry_SKRYT!$D$14,"")</f>
        <v/>
      </c>
      <c r="BH162" s="35" t="str">
        <f>IF(AND($D162&lt;=2030,Zisk!$D$10&gt;=2030),")","")</f>
        <v/>
      </c>
      <c r="BI162" s="38" t="str">
        <f>IF(AND(D162&lt;2030,2030&lt;=Zisk!$D$10),1,IF(D162=2030,0,""))</f>
        <v/>
      </c>
      <c r="BJ162" s="40" t="s">
        <v>32</v>
      </c>
      <c r="BK162" s="37">
        <f t="shared" si="94"/>
        <v>1</v>
      </c>
      <c r="BL162" s="35" t="str">
        <f t="shared" si="95"/>
        <v>x</v>
      </c>
      <c r="BM162" s="41">
        <f t="shared" si="96"/>
        <v>1</v>
      </c>
      <c r="BN162" s="37" t="str">
        <f t="shared" si="97"/>
        <v>x</v>
      </c>
      <c r="BO162" s="41">
        <f t="shared" si="82"/>
        <v>1.018</v>
      </c>
      <c r="BP162" s="41" t="str">
        <f t="shared" si="83"/>
        <v/>
      </c>
      <c r="BQ162" s="41" t="str">
        <f t="shared" si="84"/>
        <v/>
      </c>
      <c r="BR162" s="41" t="str">
        <f t="shared" si="85"/>
        <v/>
      </c>
      <c r="BS162" s="41" t="str">
        <f t="shared" si="86"/>
        <v/>
      </c>
      <c r="BT162" s="41" t="str">
        <f t="shared" si="87"/>
        <v/>
      </c>
      <c r="BU162" s="41" t="str">
        <f t="shared" si="88"/>
        <v/>
      </c>
      <c r="BV162" s="41" t="str">
        <f t="shared" si="89"/>
        <v/>
      </c>
      <c r="BW162" s="41" t="str">
        <f t="shared" si="90"/>
        <v/>
      </c>
      <c r="BX162" s="41" t="str">
        <f t="shared" si="91"/>
        <v/>
      </c>
      <c r="BY162" s="41" t="str">
        <f t="shared" si="92"/>
        <v/>
      </c>
      <c r="BZ162" s="40" t="s">
        <v>32</v>
      </c>
      <c r="CA162" s="41">
        <f t="shared" si="93"/>
        <v>1.018</v>
      </c>
      <c r="CB162" s="35"/>
      <c r="CC162" s="36">
        <f>IF(D162&gt;Zisk!$D$10,"",E162*CA162)</f>
        <v>0</v>
      </c>
    </row>
    <row r="163" spans="2:81" x14ac:dyDescent="0.2">
      <c r="B163" s="28" t="str">
        <f>Zisk!B174</f>
        <v/>
      </c>
      <c r="C163" s="28">
        <f>Zisk!C174</f>
        <v>0</v>
      </c>
      <c r="D163" s="28">
        <f>Zisk!E174</f>
        <v>0</v>
      </c>
      <c r="E163" s="29">
        <f>Zisk!D174</f>
        <v>0</v>
      </c>
      <c r="F163" s="29"/>
      <c r="G163" s="28" t="str">
        <f t="shared" si="68"/>
        <v>(</v>
      </c>
      <c r="H163" s="28" t="str">
        <f t="shared" si="69"/>
        <v>1</v>
      </c>
      <c r="I163" s="28" t="str">
        <f t="shared" si="70"/>
        <v>+</v>
      </c>
      <c r="J163" s="30">
        <f>IF($D163&lt;=2021,VstupniParametry_SKRYT!$D$5,"")</f>
        <v>0.02</v>
      </c>
      <c r="K163" s="28" t="str">
        <f t="shared" si="71"/>
        <v>)</v>
      </c>
      <c r="L163" s="31">
        <f>IF($D163&lt;=2021,COUNTIF(Vypocet_SKRYT!T160:AS160,"&gt;=1"),"")</f>
        <v>0</v>
      </c>
      <c r="M163" s="32" t="str">
        <f t="shared" si="72"/>
        <v>x</v>
      </c>
      <c r="N163" s="28" t="str">
        <f t="shared" si="73"/>
        <v>(</v>
      </c>
      <c r="O163" s="28" t="str">
        <f t="shared" si="74"/>
        <v>1</v>
      </c>
      <c r="P163" s="28" t="str">
        <f t="shared" si="75"/>
        <v>+</v>
      </c>
      <c r="Q163" s="30">
        <f>IF($D163&lt;=2024,VstupniParametry_SKRYT!$D$6,"")</f>
        <v>0.06</v>
      </c>
      <c r="R163" s="28" t="str">
        <f t="shared" si="76"/>
        <v>)</v>
      </c>
      <c r="S163" s="31">
        <f>IF($D163&lt;=2024,COUNTIFS(Vypocet_SKRYT!AT160:AV160,"&gt;=1"),"")</f>
        <v>0</v>
      </c>
      <c r="T163" s="32" t="str">
        <f t="shared" si="77"/>
        <v>x</v>
      </c>
      <c r="U163" s="28" t="str">
        <f t="shared" si="78"/>
        <v>(</v>
      </c>
      <c r="V163" s="28" t="str">
        <f t="shared" si="79"/>
        <v>1</v>
      </c>
      <c r="W163" s="28" t="str">
        <f t="shared" si="80"/>
        <v>+</v>
      </c>
      <c r="X163" s="30">
        <f>IF($D163&lt;=2025,VstupniParametry_SKRYT!$D$9,"")</f>
        <v>1.7999999999999999E-2</v>
      </c>
      <c r="Y163" s="28" t="str">
        <f t="shared" si="81"/>
        <v>)</v>
      </c>
      <c r="Z163" s="31">
        <f>IF(AND(D163&lt;2025,2025&lt;=Zisk!$D$10),1,IF(D163=2025,0,""))</f>
        <v>1</v>
      </c>
      <c r="AA163" s="32" t="str">
        <f>IF(AND($D163&lt;=2025,Zisk!$D$10&gt;=2026),"x","")</f>
        <v/>
      </c>
      <c r="AB163" s="28" t="str">
        <f>IF(AND($D163&lt;=2026,Zisk!$D$10&gt;=2026),"(","")</f>
        <v/>
      </c>
      <c r="AC163" s="28" t="str">
        <f>IF(AND($D163&lt;=2026,Zisk!$D$10&gt;=2026),"1","")</f>
        <v/>
      </c>
      <c r="AD163" s="28" t="str">
        <f>IF(AND($D163&lt;=2026,Zisk!$D$10&gt;=2026),"+","")</f>
        <v/>
      </c>
      <c r="AE163" s="30" t="str">
        <f>IF(AND($D163&lt;=2026,Zisk!$D$10&gt;=2026),VstupniParametry_SKRYT!$D$10,"")</f>
        <v/>
      </c>
      <c r="AF163" s="28" t="str">
        <f>IF(AND($D163&lt;=2026,Zisk!$D$10&gt;=2026),")","")</f>
        <v/>
      </c>
      <c r="AG163" s="31" t="str">
        <f>IF(AND(D163&lt;2026,2026&lt;=Zisk!$D$10),1,IF(D163=2026,0,""))</f>
        <v/>
      </c>
      <c r="AH163" s="32" t="str">
        <f>IF(AND($D163&lt;=2026,Zisk!$D$10&gt;=2027),"x","")</f>
        <v/>
      </c>
      <c r="AI163" s="28" t="str">
        <f>IF(AND($D163&lt;=2027,Zisk!$D$10&gt;=2027),"(","")</f>
        <v/>
      </c>
      <c r="AJ163" s="28" t="str">
        <f>IF(AND($D163&lt;=2027,Zisk!$D$10&gt;=2027),"1","")</f>
        <v/>
      </c>
      <c r="AK163" s="28" t="str">
        <f>IF(AND($D163&lt;=2027,Zisk!$D$10&gt;=2027),"+","")</f>
        <v/>
      </c>
      <c r="AL163" s="30" t="str">
        <f>IF(AND($D163&lt;=2027,Zisk!$D$10&gt;=2027),VstupniParametry_SKRYT!$D$11,"")</f>
        <v/>
      </c>
      <c r="AM163" s="28" t="str">
        <f>IF(AND($D163&lt;=2027,Zisk!$D$10&gt;=2027),")","")</f>
        <v/>
      </c>
      <c r="AN163" s="31" t="str">
        <f>IF(AND(D163&lt;2027,2027&lt;=Zisk!$D$10),1,IF(D163=2027,0,""))</f>
        <v/>
      </c>
      <c r="AO163" s="32" t="str">
        <f>IF(AND($D163&lt;=2027,Zisk!$D$10&gt;=2028),"x","")</f>
        <v/>
      </c>
      <c r="AP163" s="28" t="str">
        <f>IF(AND($D163&lt;=2028,Zisk!$D$10&gt;=2028),"(","")</f>
        <v/>
      </c>
      <c r="AQ163" s="28" t="str">
        <f>IF(AND($D163&lt;=2028,Zisk!$D$10&gt;=2028),"1","")</f>
        <v/>
      </c>
      <c r="AR163" s="28" t="str">
        <f>IF(AND($D163&lt;=2028,Zisk!$D$10&gt;=2028),"+","")</f>
        <v/>
      </c>
      <c r="AS163" s="30" t="str">
        <f>IF(AND($D163&lt;=2028,Zisk!$D$10&gt;=2028),VstupniParametry_SKRYT!$D$12,"")</f>
        <v/>
      </c>
      <c r="AT163" s="28" t="str">
        <f>IF(AND($D163&lt;=2028,Zisk!$D$10&gt;=2028),")","")</f>
        <v/>
      </c>
      <c r="AU163" s="31" t="str">
        <f>IF(AND(D163&lt;2028,2028&lt;=Zisk!$D$10),1,IF(D163=2028,0,""))</f>
        <v/>
      </c>
      <c r="AV163" s="32" t="str">
        <f>IF(AND($D163&lt;=2028,Zisk!$D$10&gt;=2029),"x","")</f>
        <v/>
      </c>
      <c r="AW163" s="28" t="str">
        <f>IF(AND($D163&lt;=2029,Zisk!$D$10&gt;=2029),"(","")</f>
        <v/>
      </c>
      <c r="AX163" s="28" t="str">
        <f>IF(AND($D163&lt;=2029,Zisk!$D$10&gt;=2029),"1","")</f>
        <v/>
      </c>
      <c r="AY163" s="28" t="str">
        <f>IF(AND($D163&lt;=2029,Zisk!$D$10&gt;=2029),"+","")</f>
        <v/>
      </c>
      <c r="AZ163" s="30" t="str">
        <f>IF(AND($D163&lt;=2029,Zisk!$D$10&gt;=2029),VstupniParametry_SKRYT!$D$13,"")</f>
        <v/>
      </c>
      <c r="BA163" s="28" t="str">
        <f>IF(AND($D163&lt;=2029,Zisk!$D$10&gt;=2029),")","")</f>
        <v/>
      </c>
      <c r="BB163" s="31" t="str">
        <f>IF(AND(D163&lt;2029,2029&lt;=Zisk!$D$10),1,IF(D163=2029,0,""))</f>
        <v/>
      </c>
      <c r="BC163" s="32" t="str">
        <f>IF(AND($D163&lt;=2029,Zisk!$D$10&gt;=2030),"x","")</f>
        <v/>
      </c>
      <c r="BD163" s="28" t="str">
        <f>IF(AND($D163&lt;=2030,Zisk!$D$10&gt;=2030),"(","")</f>
        <v/>
      </c>
      <c r="BE163" s="28" t="str">
        <f>IF(AND($D163&lt;=2030,Zisk!$D$10&gt;=2030),"1","")</f>
        <v/>
      </c>
      <c r="BF163" s="28" t="str">
        <f>IF(AND($D163&lt;=2030,Zisk!$D$10&gt;=2030),"+","")</f>
        <v/>
      </c>
      <c r="BG163" s="30" t="str">
        <f>IF(AND($D163&lt;=2030,Zisk!$D$10&gt;=2030),VstupniParametry_SKRYT!$D$14,"")</f>
        <v/>
      </c>
      <c r="BH163" s="28" t="str">
        <f>IF(AND($D163&lt;=2030,Zisk!$D$10&gt;=2030),")","")</f>
        <v/>
      </c>
      <c r="BI163" s="31" t="str">
        <f>IF(AND(D163&lt;2030,2030&lt;=Zisk!$D$10),1,IF(D163=2030,0,""))</f>
        <v/>
      </c>
      <c r="BJ163" s="33" t="s">
        <v>32</v>
      </c>
      <c r="BK163" s="30">
        <f t="shared" si="94"/>
        <v>1</v>
      </c>
      <c r="BL163" s="28" t="str">
        <f t="shared" si="95"/>
        <v>x</v>
      </c>
      <c r="BM163" s="34">
        <f t="shared" si="96"/>
        <v>1</v>
      </c>
      <c r="BN163" s="30" t="str">
        <f t="shared" si="97"/>
        <v>x</v>
      </c>
      <c r="BO163" s="34">
        <f t="shared" si="82"/>
        <v>1.018</v>
      </c>
      <c r="BP163" s="34" t="str">
        <f t="shared" si="83"/>
        <v/>
      </c>
      <c r="BQ163" s="34" t="str">
        <f t="shared" si="84"/>
        <v/>
      </c>
      <c r="BR163" s="34" t="str">
        <f t="shared" si="85"/>
        <v/>
      </c>
      <c r="BS163" s="34" t="str">
        <f t="shared" si="86"/>
        <v/>
      </c>
      <c r="BT163" s="34" t="str">
        <f t="shared" si="87"/>
        <v/>
      </c>
      <c r="BU163" s="34" t="str">
        <f t="shared" si="88"/>
        <v/>
      </c>
      <c r="BV163" s="34" t="str">
        <f t="shared" si="89"/>
        <v/>
      </c>
      <c r="BW163" s="34" t="str">
        <f t="shared" si="90"/>
        <v/>
      </c>
      <c r="BX163" s="34" t="str">
        <f t="shared" si="91"/>
        <v/>
      </c>
      <c r="BY163" s="34" t="str">
        <f t="shared" si="92"/>
        <v/>
      </c>
      <c r="BZ163" s="33" t="s">
        <v>32</v>
      </c>
      <c r="CA163" s="34">
        <f t="shared" si="93"/>
        <v>1.018</v>
      </c>
      <c r="CB163" s="28"/>
      <c r="CC163" s="29">
        <f>IF(D163&gt;Zisk!$D$10,"",E163*CA163)</f>
        <v>0</v>
      </c>
    </row>
    <row r="164" spans="2:81" x14ac:dyDescent="0.2">
      <c r="B164" s="35" t="str">
        <f>Zisk!B175</f>
        <v/>
      </c>
      <c r="C164" s="35">
        <f>Zisk!C175</f>
        <v>0</v>
      </c>
      <c r="D164" s="35">
        <f>Zisk!E175</f>
        <v>0</v>
      </c>
      <c r="E164" s="36">
        <f>Zisk!D175</f>
        <v>0</v>
      </c>
      <c r="F164" s="36"/>
      <c r="G164" s="35" t="str">
        <f t="shared" si="68"/>
        <v>(</v>
      </c>
      <c r="H164" s="35" t="str">
        <f t="shared" si="69"/>
        <v>1</v>
      </c>
      <c r="I164" s="35" t="str">
        <f t="shared" si="70"/>
        <v>+</v>
      </c>
      <c r="J164" s="37">
        <f>IF($D164&lt;=2021,VstupniParametry_SKRYT!$D$5,"")</f>
        <v>0.02</v>
      </c>
      <c r="K164" s="35" t="str">
        <f t="shared" si="71"/>
        <v>)</v>
      </c>
      <c r="L164" s="38">
        <f>IF($D164&lt;=2021,COUNTIF(Vypocet_SKRYT!T161:AS161,"&gt;=1"),"")</f>
        <v>0</v>
      </c>
      <c r="M164" s="39" t="str">
        <f t="shared" si="72"/>
        <v>x</v>
      </c>
      <c r="N164" s="35" t="str">
        <f t="shared" si="73"/>
        <v>(</v>
      </c>
      <c r="O164" s="35" t="str">
        <f t="shared" si="74"/>
        <v>1</v>
      </c>
      <c r="P164" s="35" t="str">
        <f t="shared" si="75"/>
        <v>+</v>
      </c>
      <c r="Q164" s="37">
        <f>IF($D164&lt;=2024,VstupniParametry_SKRYT!$D$6,"")</f>
        <v>0.06</v>
      </c>
      <c r="R164" s="35" t="str">
        <f t="shared" si="76"/>
        <v>)</v>
      </c>
      <c r="S164" s="38">
        <f>IF($D164&lt;=2024,COUNTIFS(Vypocet_SKRYT!AT161:AV161,"&gt;=1"),"")</f>
        <v>0</v>
      </c>
      <c r="T164" s="39" t="str">
        <f t="shared" si="77"/>
        <v>x</v>
      </c>
      <c r="U164" s="35" t="str">
        <f t="shared" si="78"/>
        <v>(</v>
      </c>
      <c r="V164" s="35" t="str">
        <f t="shared" si="79"/>
        <v>1</v>
      </c>
      <c r="W164" s="35" t="str">
        <f t="shared" si="80"/>
        <v>+</v>
      </c>
      <c r="X164" s="37">
        <f>IF($D164&lt;=2025,VstupniParametry_SKRYT!$D$9,"")</f>
        <v>1.7999999999999999E-2</v>
      </c>
      <c r="Y164" s="35" t="str">
        <f t="shared" si="81"/>
        <v>)</v>
      </c>
      <c r="Z164" s="38">
        <f>IF(AND(D164&lt;2025,2025&lt;=Zisk!$D$10),1,IF(D164=2025,0,""))</f>
        <v>1</v>
      </c>
      <c r="AA164" s="39" t="str">
        <f>IF(AND($D164&lt;=2025,Zisk!$D$10&gt;=2026),"x","")</f>
        <v/>
      </c>
      <c r="AB164" s="35" t="str">
        <f>IF(AND($D164&lt;=2026,Zisk!$D$10&gt;=2026),"(","")</f>
        <v/>
      </c>
      <c r="AC164" s="35" t="str">
        <f>IF(AND($D164&lt;=2026,Zisk!$D$10&gt;=2026),"1","")</f>
        <v/>
      </c>
      <c r="AD164" s="35" t="str">
        <f>IF(AND($D164&lt;=2026,Zisk!$D$10&gt;=2026),"+","")</f>
        <v/>
      </c>
      <c r="AE164" s="37" t="str">
        <f>IF(AND($D164&lt;=2026,Zisk!$D$10&gt;=2026),VstupniParametry_SKRYT!$D$10,"")</f>
        <v/>
      </c>
      <c r="AF164" s="35" t="str">
        <f>IF(AND($D164&lt;=2026,Zisk!$D$10&gt;=2026),")","")</f>
        <v/>
      </c>
      <c r="AG164" s="38" t="str">
        <f>IF(AND(D164&lt;2026,2026&lt;=Zisk!$D$10),1,IF(D164=2026,0,""))</f>
        <v/>
      </c>
      <c r="AH164" s="39" t="str">
        <f>IF(AND($D164&lt;=2026,Zisk!$D$10&gt;=2027),"x","")</f>
        <v/>
      </c>
      <c r="AI164" s="35" t="str">
        <f>IF(AND($D164&lt;=2027,Zisk!$D$10&gt;=2027),"(","")</f>
        <v/>
      </c>
      <c r="AJ164" s="35" t="str">
        <f>IF(AND($D164&lt;=2027,Zisk!$D$10&gt;=2027),"1","")</f>
        <v/>
      </c>
      <c r="AK164" s="35" t="str">
        <f>IF(AND($D164&lt;=2027,Zisk!$D$10&gt;=2027),"+","")</f>
        <v/>
      </c>
      <c r="AL164" s="37" t="str">
        <f>IF(AND($D164&lt;=2027,Zisk!$D$10&gt;=2027),VstupniParametry_SKRYT!$D$11,"")</f>
        <v/>
      </c>
      <c r="AM164" s="35" t="str">
        <f>IF(AND($D164&lt;=2027,Zisk!$D$10&gt;=2027),")","")</f>
        <v/>
      </c>
      <c r="AN164" s="38" t="str">
        <f>IF(AND(D164&lt;2027,2027&lt;=Zisk!$D$10),1,IF(D164=2027,0,""))</f>
        <v/>
      </c>
      <c r="AO164" s="39" t="str">
        <f>IF(AND($D164&lt;=2027,Zisk!$D$10&gt;=2028),"x","")</f>
        <v/>
      </c>
      <c r="AP164" s="35" t="str">
        <f>IF(AND($D164&lt;=2028,Zisk!$D$10&gt;=2028),"(","")</f>
        <v/>
      </c>
      <c r="AQ164" s="35" t="str">
        <f>IF(AND($D164&lt;=2028,Zisk!$D$10&gt;=2028),"1","")</f>
        <v/>
      </c>
      <c r="AR164" s="35" t="str">
        <f>IF(AND($D164&lt;=2028,Zisk!$D$10&gt;=2028),"+","")</f>
        <v/>
      </c>
      <c r="AS164" s="37" t="str">
        <f>IF(AND($D164&lt;=2028,Zisk!$D$10&gt;=2028),VstupniParametry_SKRYT!$D$12,"")</f>
        <v/>
      </c>
      <c r="AT164" s="35" t="str">
        <f>IF(AND($D164&lt;=2028,Zisk!$D$10&gt;=2028),")","")</f>
        <v/>
      </c>
      <c r="AU164" s="38" t="str">
        <f>IF(AND(D164&lt;2028,2028&lt;=Zisk!$D$10),1,IF(D164=2028,0,""))</f>
        <v/>
      </c>
      <c r="AV164" s="39" t="str">
        <f>IF(AND($D164&lt;=2028,Zisk!$D$10&gt;=2029),"x","")</f>
        <v/>
      </c>
      <c r="AW164" s="35" t="str">
        <f>IF(AND($D164&lt;=2029,Zisk!$D$10&gt;=2029),"(","")</f>
        <v/>
      </c>
      <c r="AX164" s="35" t="str">
        <f>IF(AND($D164&lt;=2029,Zisk!$D$10&gt;=2029),"1","")</f>
        <v/>
      </c>
      <c r="AY164" s="35" t="str">
        <f>IF(AND($D164&lt;=2029,Zisk!$D$10&gt;=2029),"+","")</f>
        <v/>
      </c>
      <c r="AZ164" s="37" t="str">
        <f>IF(AND($D164&lt;=2029,Zisk!$D$10&gt;=2029),VstupniParametry_SKRYT!$D$13,"")</f>
        <v/>
      </c>
      <c r="BA164" s="35" t="str">
        <f>IF(AND($D164&lt;=2029,Zisk!$D$10&gt;=2029),")","")</f>
        <v/>
      </c>
      <c r="BB164" s="38" t="str">
        <f>IF(AND(D164&lt;2029,2029&lt;=Zisk!$D$10),1,IF(D164=2029,0,""))</f>
        <v/>
      </c>
      <c r="BC164" s="39" t="str">
        <f>IF(AND($D164&lt;=2029,Zisk!$D$10&gt;=2030),"x","")</f>
        <v/>
      </c>
      <c r="BD164" s="35" t="str">
        <f>IF(AND($D164&lt;=2030,Zisk!$D$10&gt;=2030),"(","")</f>
        <v/>
      </c>
      <c r="BE164" s="35" t="str">
        <f>IF(AND($D164&lt;=2030,Zisk!$D$10&gt;=2030),"1","")</f>
        <v/>
      </c>
      <c r="BF164" s="35" t="str">
        <f>IF(AND($D164&lt;=2030,Zisk!$D$10&gt;=2030),"+","")</f>
        <v/>
      </c>
      <c r="BG164" s="37" t="str">
        <f>IF(AND($D164&lt;=2030,Zisk!$D$10&gt;=2030),VstupniParametry_SKRYT!$D$14,"")</f>
        <v/>
      </c>
      <c r="BH164" s="35" t="str">
        <f>IF(AND($D164&lt;=2030,Zisk!$D$10&gt;=2030),")","")</f>
        <v/>
      </c>
      <c r="BI164" s="38" t="str">
        <f>IF(AND(D164&lt;2030,2030&lt;=Zisk!$D$10),1,IF(D164=2030,0,""))</f>
        <v/>
      </c>
      <c r="BJ164" s="40" t="s">
        <v>32</v>
      </c>
      <c r="BK164" s="37">
        <f t="shared" si="94"/>
        <v>1</v>
      </c>
      <c r="BL164" s="35" t="str">
        <f t="shared" si="95"/>
        <v>x</v>
      </c>
      <c r="BM164" s="41">
        <f t="shared" si="96"/>
        <v>1</v>
      </c>
      <c r="BN164" s="37" t="str">
        <f t="shared" si="97"/>
        <v>x</v>
      </c>
      <c r="BO164" s="41">
        <f t="shared" si="82"/>
        <v>1.018</v>
      </c>
      <c r="BP164" s="41" t="str">
        <f t="shared" si="83"/>
        <v/>
      </c>
      <c r="BQ164" s="41" t="str">
        <f t="shared" si="84"/>
        <v/>
      </c>
      <c r="BR164" s="41" t="str">
        <f t="shared" si="85"/>
        <v/>
      </c>
      <c r="BS164" s="41" t="str">
        <f t="shared" si="86"/>
        <v/>
      </c>
      <c r="BT164" s="41" t="str">
        <f t="shared" si="87"/>
        <v/>
      </c>
      <c r="BU164" s="41" t="str">
        <f t="shared" si="88"/>
        <v/>
      </c>
      <c r="BV164" s="41" t="str">
        <f t="shared" si="89"/>
        <v/>
      </c>
      <c r="BW164" s="41" t="str">
        <f t="shared" si="90"/>
        <v/>
      </c>
      <c r="BX164" s="41" t="str">
        <f t="shared" si="91"/>
        <v/>
      </c>
      <c r="BY164" s="41" t="str">
        <f t="shared" si="92"/>
        <v/>
      </c>
      <c r="BZ164" s="40" t="s">
        <v>32</v>
      </c>
      <c r="CA164" s="41">
        <f t="shared" si="93"/>
        <v>1.018</v>
      </c>
      <c r="CB164" s="35"/>
      <c r="CC164" s="36">
        <f>IF(D164&gt;Zisk!$D$10,"",E164*CA164)</f>
        <v>0</v>
      </c>
    </row>
    <row r="165" spans="2:81" x14ac:dyDescent="0.2">
      <c r="B165" s="28" t="str">
        <f>Zisk!B176</f>
        <v/>
      </c>
      <c r="C165" s="28">
        <f>Zisk!C176</f>
        <v>0</v>
      </c>
      <c r="D165" s="28">
        <f>Zisk!E176</f>
        <v>0</v>
      </c>
      <c r="E165" s="29">
        <f>Zisk!D176</f>
        <v>0</v>
      </c>
      <c r="F165" s="29"/>
      <c r="G165" s="28" t="str">
        <f t="shared" si="68"/>
        <v>(</v>
      </c>
      <c r="H165" s="28" t="str">
        <f t="shared" si="69"/>
        <v>1</v>
      </c>
      <c r="I165" s="28" t="str">
        <f t="shared" si="70"/>
        <v>+</v>
      </c>
      <c r="J165" s="30">
        <f>IF($D165&lt;=2021,VstupniParametry_SKRYT!$D$5,"")</f>
        <v>0.02</v>
      </c>
      <c r="K165" s="28" t="str">
        <f t="shared" si="71"/>
        <v>)</v>
      </c>
      <c r="L165" s="31">
        <f>IF($D165&lt;=2021,COUNTIF(Vypocet_SKRYT!T162:AS162,"&gt;=1"),"")</f>
        <v>0</v>
      </c>
      <c r="M165" s="32" t="str">
        <f t="shared" si="72"/>
        <v>x</v>
      </c>
      <c r="N165" s="28" t="str">
        <f t="shared" si="73"/>
        <v>(</v>
      </c>
      <c r="O165" s="28" t="str">
        <f t="shared" si="74"/>
        <v>1</v>
      </c>
      <c r="P165" s="28" t="str">
        <f t="shared" si="75"/>
        <v>+</v>
      </c>
      <c r="Q165" s="30">
        <f>IF($D165&lt;=2024,VstupniParametry_SKRYT!$D$6,"")</f>
        <v>0.06</v>
      </c>
      <c r="R165" s="28" t="str">
        <f t="shared" si="76"/>
        <v>)</v>
      </c>
      <c r="S165" s="31">
        <f>IF($D165&lt;=2024,COUNTIFS(Vypocet_SKRYT!AT162:AV162,"&gt;=1"),"")</f>
        <v>0</v>
      </c>
      <c r="T165" s="32" t="str">
        <f t="shared" si="77"/>
        <v>x</v>
      </c>
      <c r="U165" s="28" t="str">
        <f t="shared" si="78"/>
        <v>(</v>
      </c>
      <c r="V165" s="28" t="str">
        <f t="shared" si="79"/>
        <v>1</v>
      </c>
      <c r="W165" s="28" t="str">
        <f t="shared" si="80"/>
        <v>+</v>
      </c>
      <c r="X165" s="30">
        <f>IF($D165&lt;=2025,VstupniParametry_SKRYT!$D$9,"")</f>
        <v>1.7999999999999999E-2</v>
      </c>
      <c r="Y165" s="28" t="str">
        <f t="shared" si="81"/>
        <v>)</v>
      </c>
      <c r="Z165" s="31">
        <f>IF(AND(D165&lt;2025,2025&lt;=Zisk!$D$10),1,IF(D165=2025,0,""))</f>
        <v>1</v>
      </c>
      <c r="AA165" s="32" t="str">
        <f>IF(AND($D165&lt;=2025,Zisk!$D$10&gt;=2026),"x","")</f>
        <v/>
      </c>
      <c r="AB165" s="28" t="str">
        <f>IF(AND($D165&lt;=2026,Zisk!$D$10&gt;=2026),"(","")</f>
        <v/>
      </c>
      <c r="AC165" s="28" t="str">
        <f>IF(AND($D165&lt;=2026,Zisk!$D$10&gt;=2026),"1","")</f>
        <v/>
      </c>
      <c r="AD165" s="28" t="str">
        <f>IF(AND($D165&lt;=2026,Zisk!$D$10&gt;=2026),"+","")</f>
        <v/>
      </c>
      <c r="AE165" s="30" t="str">
        <f>IF(AND($D165&lt;=2026,Zisk!$D$10&gt;=2026),VstupniParametry_SKRYT!$D$10,"")</f>
        <v/>
      </c>
      <c r="AF165" s="28" t="str">
        <f>IF(AND($D165&lt;=2026,Zisk!$D$10&gt;=2026),")","")</f>
        <v/>
      </c>
      <c r="AG165" s="31" t="str">
        <f>IF(AND(D165&lt;2026,2026&lt;=Zisk!$D$10),1,IF(D165=2026,0,""))</f>
        <v/>
      </c>
      <c r="AH165" s="32" t="str">
        <f>IF(AND($D165&lt;=2026,Zisk!$D$10&gt;=2027),"x","")</f>
        <v/>
      </c>
      <c r="AI165" s="28" t="str">
        <f>IF(AND($D165&lt;=2027,Zisk!$D$10&gt;=2027),"(","")</f>
        <v/>
      </c>
      <c r="AJ165" s="28" t="str">
        <f>IF(AND($D165&lt;=2027,Zisk!$D$10&gt;=2027),"1","")</f>
        <v/>
      </c>
      <c r="AK165" s="28" t="str">
        <f>IF(AND($D165&lt;=2027,Zisk!$D$10&gt;=2027),"+","")</f>
        <v/>
      </c>
      <c r="AL165" s="30" t="str">
        <f>IF(AND($D165&lt;=2027,Zisk!$D$10&gt;=2027),VstupniParametry_SKRYT!$D$11,"")</f>
        <v/>
      </c>
      <c r="AM165" s="28" t="str">
        <f>IF(AND($D165&lt;=2027,Zisk!$D$10&gt;=2027),")","")</f>
        <v/>
      </c>
      <c r="AN165" s="31" t="str">
        <f>IF(AND(D165&lt;2027,2027&lt;=Zisk!$D$10),1,IF(D165=2027,0,""))</f>
        <v/>
      </c>
      <c r="AO165" s="32" t="str">
        <f>IF(AND($D165&lt;=2027,Zisk!$D$10&gt;=2028),"x","")</f>
        <v/>
      </c>
      <c r="AP165" s="28" t="str">
        <f>IF(AND($D165&lt;=2028,Zisk!$D$10&gt;=2028),"(","")</f>
        <v/>
      </c>
      <c r="AQ165" s="28" t="str">
        <f>IF(AND($D165&lt;=2028,Zisk!$D$10&gt;=2028),"1","")</f>
        <v/>
      </c>
      <c r="AR165" s="28" t="str">
        <f>IF(AND($D165&lt;=2028,Zisk!$D$10&gt;=2028),"+","")</f>
        <v/>
      </c>
      <c r="AS165" s="30" t="str">
        <f>IF(AND($D165&lt;=2028,Zisk!$D$10&gt;=2028),VstupniParametry_SKRYT!$D$12,"")</f>
        <v/>
      </c>
      <c r="AT165" s="28" t="str">
        <f>IF(AND($D165&lt;=2028,Zisk!$D$10&gt;=2028),")","")</f>
        <v/>
      </c>
      <c r="AU165" s="31" t="str">
        <f>IF(AND(D165&lt;2028,2028&lt;=Zisk!$D$10),1,IF(D165=2028,0,""))</f>
        <v/>
      </c>
      <c r="AV165" s="32" t="str">
        <f>IF(AND($D165&lt;=2028,Zisk!$D$10&gt;=2029),"x","")</f>
        <v/>
      </c>
      <c r="AW165" s="28" t="str">
        <f>IF(AND($D165&lt;=2029,Zisk!$D$10&gt;=2029),"(","")</f>
        <v/>
      </c>
      <c r="AX165" s="28" t="str">
        <f>IF(AND($D165&lt;=2029,Zisk!$D$10&gt;=2029),"1","")</f>
        <v/>
      </c>
      <c r="AY165" s="28" t="str">
        <f>IF(AND($D165&lt;=2029,Zisk!$D$10&gt;=2029),"+","")</f>
        <v/>
      </c>
      <c r="AZ165" s="30" t="str">
        <f>IF(AND($D165&lt;=2029,Zisk!$D$10&gt;=2029),VstupniParametry_SKRYT!$D$13,"")</f>
        <v/>
      </c>
      <c r="BA165" s="28" t="str">
        <f>IF(AND($D165&lt;=2029,Zisk!$D$10&gt;=2029),")","")</f>
        <v/>
      </c>
      <c r="BB165" s="31" t="str">
        <f>IF(AND(D165&lt;2029,2029&lt;=Zisk!$D$10),1,IF(D165=2029,0,""))</f>
        <v/>
      </c>
      <c r="BC165" s="32" t="str">
        <f>IF(AND($D165&lt;=2029,Zisk!$D$10&gt;=2030),"x","")</f>
        <v/>
      </c>
      <c r="BD165" s="28" t="str">
        <f>IF(AND($D165&lt;=2030,Zisk!$D$10&gt;=2030),"(","")</f>
        <v/>
      </c>
      <c r="BE165" s="28" t="str">
        <f>IF(AND($D165&lt;=2030,Zisk!$D$10&gt;=2030),"1","")</f>
        <v/>
      </c>
      <c r="BF165" s="28" t="str">
        <f>IF(AND($D165&lt;=2030,Zisk!$D$10&gt;=2030),"+","")</f>
        <v/>
      </c>
      <c r="BG165" s="30" t="str">
        <f>IF(AND($D165&lt;=2030,Zisk!$D$10&gt;=2030),VstupniParametry_SKRYT!$D$14,"")</f>
        <v/>
      </c>
      <c r="BH165" s="28" t="str">
        <f>IF(AND($D165&lt;=2030,Zisk!$D$10&gt;=2030),")","")</f>
        <v/>
      </c>
      <c r="BI165" s="31" t="str">
        <f>IF(AND(D165&lt;2030,2030&lt;=Zisk!$D$10),1,IF(D165=2030,0,""))</f>
        <v/>
      </c>
      <c r="BJ165" s="33" t="s">
        <v>32</v>
      </c>
      <c r="BK165" s="30">
        <f t="shared" si="94"/>
        <v>1</v>
      </c>
      <c r="BL165" s="28" t="str">
        <f t="shared" si="95"/>
        <v>x</v>
      </c>
      <c r="BM165" s="34">
        <f t="shared" si="96"/>
        <v>1</v>
      </c>
      <c r="BN165" s="30" t="str">
        <f t="shared" si="97"/>
        <v>x</v>
      </c>
      <c r="BO165" s="34">
        <f t="shared" si="82"/>
        <v>1.018</v>
      </c>
      <c r="BP165" s="34" t="str">
        <f t="shared" si="83"/>
        <v/>
      </c>
      <c r="BQ165" s="34" t="str">
        <f t="shared" si="84"/>
        <v/>
      </c>
      <c r="BR165" s="34" t="str">
        <f t="shared" si="85"/>
        <v/>
      </c>
      <c r="BS165" s="34" t="str">
        <f t="shared" si="86"/>
        <v/>
      </c>
      <c r="BT165" s="34" t="str">
        <f t="shared" si="87"/>
        <v/>
      </c>
      <c r="BU165" s="34" t="str">
        <f t="shared" si="88"/>
        <v/>
      </c>
      <c r="BV165" s="34" t="str">
        <f t="shared" si="89"/>
        <v/>
      </c>
      <c r="BW165" s="34" t="str">
        <f t="shared" si="90"/>
        <v/>
      </c>
      <c r="BX165" s="34" t="str">
        <f t="shared" si="91"/>
        <v/>
      </c>
      <c r="BY165" s="34" t="str">
        <f t="shared" si="92"/>
        <v/>
      </c>
      <c r="BZ165" s="33" t="s">
        <v>32</v>
      </c>
      <c r="CA165" s="34">
        <f t="shared" si="93"/>
        <v>1.018</v>
      </c>
      <c r="CB165" s="28"/>
      <c r="CC165" s="29">
        <f>IF(D165&gt;Zisk!$D$10,"",E165*CA165)</f>
        <v>0</v>
      </c>
    </row>
    <row r="166" spans="2:81" x14ac:dyDescent="0.2">
      <c r="B166" s="35" t="str">
        <f>Zisk!B177</f>
        <v/>
      </c>
      <c r="C166" s="35">
        <f>Zisk!C177</f>
        <v>0</v>
      </c>
      <c r="D166" s="35">
        <f>Zisk!E177</f>
        <v>0</v>
      </c>
      <c r="E166" s="36">
        <f>Zisk!D177</f>
        <v>0</v>
      </c>
      <c r="F166" s="36"/>
      <c r="G166" s="35" t="str">
        <f t="shared" si="68"/>
        <v>(</v>
      </c>
      <c r="H166" s="35" t="str">
        <f t="shared" si="69"/>
        <v>1</v>
      </c>
      <c r="I166" s="35" t="str">
        <f t="shared" si="70"/>
        <v>+</v>
      </c>
      <c r="J166" s="37">
        <f>IF($D166&lt;=2021,VstupniParametry_SKRYT!$D$5,"")</f>
        <v>0.02</v>
      </c>
      <c r="K166" s="35" t="str">
        <f t="shared" si="71"/>
        <v>)</v>
      </c>
      <c r="L166" s="38">
        <f>IF($D166&lt;=2021,COUNTIF(Vypocet_SKRYT!T163:AS163,"&gt;=1"),"")</f>
        <v>0</v>
      </c>
      <c r="M166" s="39" t="str">
        <f t="shared" si="72"/>
        <v>x</v>
      </c>
      <c r="N166" s="35" t="str">
        <f t="shared" si="73"/>
        <v>(</v>
      </c>
      <c r="O166" s="35" t="str">
        <f t="shared" si="74"/>
        <v>1</v>
      </c>
      <c r="P166" s="35" t="str">
        <f t="shared" si="75"/>
        <v>+</v>
      </c>
      <c r="Q166" s="37">
        <f>IF($D166&lt;=2024,VstupniParametry_SKRYT!$D$6,"")</f>
        <v>0.06</v>
      </c>
      <c r="R166" s="35" t="str">
        <f t="shared" si="76"/>
        <v>)</v>
      </c>
      <c r="S166" s="38">
        <f>IF($D166&lt;=2024,COUNTIFS(Vypocet_SKRYT!AT163:AV163,"&gt;=1"),"")</f>
        <v>0</v>
      </c>
      <c r="T166" s="39" t="str">
        <f t="shared" si="77"/>
        <v>x</v>
      </c>
      <c r="U166" s="35" t="str">
        <f t="shared" si="78"/>
        <v>(</v>
      </c>
      <c r="V166" s="35" t="str">
        <f t="shared" si="79"/>
        <v>1</v>
      </c>
      <c r="W166" s="35" t="str">
        <f t="shared" si="80"/>
        <v>+</v>
      </c>
      <c r="X166" s="37">
        <f>IF($D166&lt;=2025,VstupniParametry_SKRYT!$D$9,"")</f>
        <v>1.7999999999999999E-2</v>
      </c>
      <c r="Y166" s="35" t="str">
        <f t="shared" si="81"/>
        <v>)</v>
      </c>
      <c r="Z166" s="38">
        <f>IF(AND(D166&lt;2025,2025&lt;=Zisk!$D$10),1,IF(D166=2025,0,""))</f>
        <v>1</v>
      </c>
      <c r="AA166" s="39" t="str">
        <f>IF(AND($D166&lt;=2025,Zisk!$D$10&gt;=2026),"x","")</f>
        <v/>
      </c>
      <c r="AB166" s="35" t="str">
        <f>IF(AND($D166&lt;=2026,Zisk!$D$10&gt;=2026),"(","")</f>
        <v/>
      </c>
      <c r="AC166" s="35" t="str">
        <f>IF(AND($D166&lt;=2026,Zisk!$D$10&gt;=2026),"1","")</f>
        <v/>
      </c>
      <c r="AD166" s="35" t="str">
        <f>IF(AND($D166&lt;=2026,Zisk!$D$10&gt;=2026),"+","")</f>
        <v/>
      </c>
      <c r="AE166" s="37" t="str">
        <f>IF(AND($D166&lt;=2026,Zisk!$D$10&gt;=2026),VstupniParametry_SKRYT!$D$10,"")</f>
        <v/>
      </c>
      <c r="AF166" s="35" t="str">
        <f>IF(AND($D166&lt;=2026,Zisk!$D$10&gt;=2026),")","")</f>
        <v/>
      </c>
      <c r="AG166" s="38" t="str">
        <f>IF(AND(D166&lt;2026,2026&lt;=Zisk!$D$10),1,IF(D166=2026,0,""))</f>
        <v/>
      </c>
      <c r="AH166" s="39" t="str">
        <f>IF(AND($D166&lt;=2026,Zisk!$D$10&gt;=2027),"x","")</f>
        <v/>
      </c>
      <c r="AI166" s="35" t="str">
        <f>IF(AND($D166&lt;=2027,Zisk!$D$10&gt;=2027),"(","")</f>
        <v/>
      </c>
      <c r="AJ166" s="35" t="str">
        <f>IF(AND($D166&lt;=2027,Zisk!$D$10&gt;=2027),"1","")</f>
        <v/>
      </c>
      <c r="AK166" s="35" t="str">
        <f>IF(AND($D166&lt;=2027,Zisk!$D$10&gt;=2027),"+","")</f>
        <v/>
      </c>
      <c r="AL166" s="37" t="str">
        <f>IF(AND($D166&lt;=2027,Zisk!$D$10&gt;=2027),VstupniParametry_SKRYT!$D$11,"")</f>
        <v/>
      </c>
      <c r="AM166" s="35" t="str">
        <f>IF(AND($D166&lt;=2027,Zisk!$D$10&gt;=2027),")","")</f>
        <v/>
      </c>
      <c r="AN166" s="38" t="str">
        <f>IF(AND(D166&lt;2027,2027&lt;=Zisk!$D$10),1,IF(D166=2027,0,""))</f>
        <v/>
      </c>
      <c r="AO166" s="39" t="str">
        <f>IF(AND($D166&lt;=2027,Zisk!$D$10&gt;=2028),"x","")</f>
        <v/>
      </c>
      <c r="AP166" s="35" t="str">
        <f>IF(AND($D166&lt;=2028,Zisk!$D$10&gt;=2028),"(","")</f>
        <v/>
      </c>
      <c r="AQ166" s="35" t="str">
        <f>IF(AND($D166&lt;=2028,Zisk!$D$10&gt;=2028),"1","")</f>
        <v/>
      </c>
      <c r="AR166" s="35" t="str">
        <f>IF(AND($D166&lt;=2028,Zisk!$D$10&gt;=2028),"+","")</f>
        <v/>
      </c>
      <c r="AS166" s="37" t="str">
        <f>IF(AND($D166&lt;=2028,Zisk!$D$10&gt;=2028),VstupniParametry_SKRYT!$D$12,"")</f>
        <v/>
      </c>
      <c r="AT166" s="35" t="str">
        <f>IF(AND($D166&lt;=2028,Zisk!$D$10&gt;=2028),")","")</f>
        <v/>
      </c>
      <c r="AU166" s="38" t="str">
        <f>IF(AND(D166&lt;2028,2028&lt;=Zisk!$D$10),1,IF(D166=2028,0,""))</f>
        <v/>
      </c>
      <c r="AV166" s="39" t="str">
        <f>IF(AND($D166&lt;=2028,Zisk!$D$10&gt;=2029),"x","")</f>
        <v/>
      </c>
      <c r="AW166" s="35" t="str">
        <f>IF(AND($D166&lt;=2029,Zisk!$D$10&gt;=2029),"(","")</f>
        <v/>
      </c>
      <c r="AX166" s="35" t="str">
        <f>IF(AND($D166&lt;=2029,Zisk!$D$10&gt;=2029),"1","")</f>
        <v/>
      </c>
      <c r="AY166" s="35" t="str">
        <f>IF(AND($D166&lt;=2029,Zisk!$D$10&gt;=2029),"+","")</f>
        <v/>
      </c>
      <c r="AZ166" s="37" t="str">
        <f>IF(AND($D166&lt;=2029,Zisk!$D$10&gt;=2029),VstupniParametry_SKRYT!$D$13,"")</f>
        <v/>
      </c>
      <c r="BA166" s="35" t="str">
        <f>IF(AND($D166&lt;=2029,Zisk!$D$10&gt;=2029),")","")</f>
        <v/>
      </c>
      <c r="BB166" s="38" t="str">
        <f>IF(AND(D166&lt;2029,2029&lt;=Zisk!$D$10),1,IF(D166=2029,0,""))</f>
        <v/>
      </c>
      <c r="BC166" s="39" t="str">
        <f>IF(AND($D166&lt;=2029,Zisk!$D$10&gt;=2030),"x","")</f>
        <v/>
      </c>
      <c r="BD166" s="35" t="str">
        <f>IF(AND($D166&lt;=2030,Zisk!$D$10&gt;=2030),"(","")</f>
        <v/>
      </c>
      <c r="BE166" s="35" t="str">
        <f>IF(AND($D166&lt;=2030,Zisk!$D$10&gt;=2030),"1","")</f>
        <v/>
      </c>
      <c r="BF166" s="35" t="str">
        <f>IF(AND($D166&lt;=2030,Zisk!$D$10&gt;=2030),"+","")</f>
        <v/>
      </c>
      <c r="BG166" s="37" t="str">
        <f>IF(AND($D166&lt;=2030,Zisk!$D$10&gt;=2030),VstupniParametry_SKRYT!$D$14,"")</f>
        <v/>
      </c>
      <c r="BH166" s="35" t="str">
        <f>IF(AND($D166&lt;=2030,Zisk!$D$10&gt;=2030),")","")</f>
        <v/>
      </c>
      <c r="BI166" s="38" t="str">
        <f>IF(AND(D166&lt;2030,2030&lt;=Zisk!$D$10),1,IF(D166=2030,0,""))</f>
        <v/>
      </c>
      <c r="BJ166" s="40" t="s">
        <v>32</v>
      </c>
      <c r="BK166" s="37">
        <f t="shared" si="94"/>
        <v>1</v>
      </c>
      <c r="BL166" s="35" t="str">
        <f t="shared" si="95"/>
        <v>x</v>
      </c>
      <c r="BM166" s="41">
        <f t="shared" si="96"/>
        <v>1</v>
      </c>
      <c r="BN166" s="37" t="str">
        <f t="shared" si="97"/>
        <v>x</v>
      </c>
      <c r="BO166" s="41">
        <f t="shared" si="82"/>
        <v>1.018</v>
      </c>
      <c r="BP166" s="41" t="str">
        <f t="shared" si="83"/>
        <v/>
      </c>
      <c r="BQ166" s="41" t="str">
        <f t="shared" si="84"/>
        <v/>
      </c>
      <c r="BR166" s="41" t="str">
        <f t="shared" si="85"/>
        <v/>
      </c>
      <c r="BS166" s="41" t="str">
        <f t="shared" si="86"/>
        <v/>
      </c>
      <c r="BT166" s="41" t="str">
        <f t="shared" si="87"/>
        <v/>
      </c>
      <c r="BU166" s="41" t="str">
        <f t="shared" si="88"/>
        <v/>
      </c>
      <c r="BV166" s="41" t="str">
        <f t="shared" si="89"/>
        <v/>
      </c>
      <c r="BW166" s="41" t="str">
        <f t="shared" si="90"/>
        <v/>
      </c>
      <c r="BX166" s="41" t="str">
        <f t="shared" si="91"/>
        <v/>
      </c>
      <c r="BY166" s="41" t="str">
        <f t="shared" si="92"/>
        <v/>
      </c>
      <c r="BZ166" s="40" t="s">
        <v>32</v>
      </c>
      <c r="CA166" s="41">
        <f t="shared" si="93"/>
        <v>1.018</v>
      </c>
      <c r="CB166" s="35"/>
      <c r="CC166" s="36">
        <f>IF(D166&gt;Zisk!$D$10,"",E166*CA166)</f>
        <v>0</v>
      </c>
    </row>
    <row r="167" spans="2:81" x14ac:dyDescent="0.2">
      <c r="B167" s="28" t="str">
        <f>Zisk!B178</f>
        <v/>
      </c>
      <c r="C167" s="28">
        <f>Zisk!C178</f>
        <v>0</v>
      </c>
      <c r="D167" s="28">
        <f>Zisk!E178</f>
        <v>0</v>
      </c>
      <c r="E167" s="29">
        <f>Zisk!D178</f>
        <v>0</v>
      </c>
      <c r="F167" s="29"/>
      <c r="G167" s="28" t="str">
        <f t="shared" si="68"/>
        <v>(</v>
      </c>
      <c r="H167" s="28" t="str">
        <f t="shared" si="69"/>
        <v>1</v>
      </c>
      <c r="I167" s="28" t="str">
        <f t="shared" si="70"/>
        <v>+</v>
      </c>
      <c r="J167" s="30">
        <f>IF($D167&lt;=2021,VstupniParametry_SKRYT!$D$5,"")</f>
        <v>0.02</v>
      </c>
      <c r="K167" s="28" t="str">
        <f t="shared" si="71"/>
        <v>)</v>
      </c>
      <c r="L167" s="31">
        <f>IF($D167&lt;=2021,COUNTIF(Vypocet_SKRYT!T164:AS164,"&gt;=1"),"")</f>
        <v>0</v>
      </c>
      <c r="M167" s="32" t="str">
        <f t="shared" si="72"/>
        <v>x</v>
      </c>
      <c r="N167" s="28" t="str">
        <f t="shared" si="73"/>
        <v>(</v>
      </c>
      <c r="O167" s="28" t="str">
        <f t="shared" si="74"/>
        <v>1</v>
      </c>
      <c r="P167" s="28" t="str">
        <f t="shared" si="75"/>
        <v>+</v>
      </c>
      <c r="Q167" s="30">
        <f>IF($D167&lt;=2024,VstupniParametry_SKRYT!$D$6,"")</f>
        <v>0.06</v>
      </c>
      <c r="R167" s="28" t="str">
        <f t="shared" si="76"/>
        <v>)</v>
      </c>
      <c r="S167" s="31">
        <f>IF($D167&lt;=2024,COUNTIFS(Vypocet_SKRYT!AT164:AV164,"&gt;=1"),"")</f>
        <v>0</v>
      </c>
      <c r="T167" s="32" t="str">
        <f t="shared" si="77"/>
        <v>x</v>
      </c>
      <c r="U167" s="28" t="str">
        <f t="shared" si="78"/>
        <v>(</v>
      </c>
      <c r="V167" s="28" t="str">
        <f t="shared" si="79"/>
        <v>1</v>
      </c>
      <c r="W167" s="28" t="str">
        <f t="shared" si="80"/>
        <v>+</v>
      </c>
      <c r="X167" s="30">
        <f>IF($D167&lt;=2025,VstupniParametry_SKRYT!$D$9,"")</f>
        <v>1.7999999999999999E-2</v>
      </c>
      <c r="Y167" s="28" t="str">
        <f t="shared" si="81"/>
        <v>)</v>
      </c>
      <c r="Z167" s="31">
        <f>IF(AND(D167&lt;2025,2025&lt;=Zisk!$D$10),1,IF(D167=2025,0,""))</f>
        <v>1</v>
      </c>
      <c r="AA167" s="32" t="str">
        <f>IF(AND($D167&lt;=2025,Zisk!$D$10&gt;=2026),"x","")</f>
        <v/>
      </c>
      <c r="AB167" s="28" t="str">
        <f>IF(AND($D167&lt;=2026,Zisk!$D$10&gt;=2026),"(","")</f>
        <v/>
      </c>
      <c r="AC167" s="28" t="str">
        <f>IF(AND($D167&lt;=2026,Zisk!$D$10&gt;=2026),"1","")</f>
        <v/>
      </c>
      <c r="AD167" s="28" t="str">
        <f>IF(AND($D167&lt;=2026,Zisk!$D$10&gt;=2026),"+","")</f>
        <v/>
      </c>
      <c r="AE167" s="30" t="str">
        <f>IF(AND($D167&lt;=2026,Zisk!$D$10&gt;=2026),VstupniParametry_SKRYT!$D$10,"")</f>
        <v/>
      </c>
      <c r="AF167" s="28" t="str">
        <f>IF(AND($D167&lt;=2026,Zisk!$D$10&gt;=2026),")","")</f>
        <v/>
      </c>
      <c r="AG167" s="31" t="str">
        <f>IF(AND(D167&lt;2026,2026&lt;=Zisk!$D$10),1,IF(D167=2026,0,""))</f>
        <v/>
      </c>
      <c r="AH167" s="32" t="str">
        <f>IF(AND($D167&lt;=2026,Zisk!$D$10&gt;=2027),"x","")</f>
        <v/>
      </c>
      <c r="AI167" s="28" t="str">
        <f>IF(AND($D167&lt;=2027,Zisk!$D$10&gt;=2027),"(","")</f>
        <v/>
      </c>
      <c r="AJ167" s="28" t="str">
        <f>IF(AND($D167&lt;=2027,Zisk!$D$10&gt;=2027),"1","")</f>
        <v/>
      </c>
      <c r="AK167" s="28" t="str">
        <f>IF(AND($D167&lt;=2027,Zisk!$D$10&gt;=2027),"+","")</f>
        <v/>
      </c>
      <c r="AL167" s="30" t="str">
        <f>IF(AND($D167&lt;=2027,Zisk!$D$10&gt;=2027),VstupniParametry_SKRYT!$D$11,"")</f>
        <v/>
      </c>
      <c r="AM167" s="28" t="str">
        <f>IF(AND($D167&lt;=2027,Zisk!$D$10&gt;=2027),")","")</f>
        <v/>
      </c>
      <c r="AN167" s="31" t="str">
        <f>IF(AND(D167&lt;2027,2027&lt;=Zisk!$D$10),1,IF(D167=2027,0,""))</f>
        <v/>
      </c>
      <c r="AO167" s="32" t="str">
        <f>IF(AND($D167&lt;=2027,Zisk!$D$10&gt;=2028),"x","")</f>
        <v/>
      </c>
      <c r="AP167" s="28" t="str">
        <f>IF(AND($D167&lt;=2028,Zisk!$D$10&gt;=2028),"(","")</f>
        <v/>
      </c>
      <c r="AQ167" s="28" t="str">
        <f>IF(AND($D167&lt;=2028,Zisk!$D$10&gt;=2028),"1","")</f>
        <v/>
      </c>
      <c r="AR167" s="28" t="str">
        <f>IF(AND($D167&lt;=2028,Zisk!$D$10&gt;=2028),"+","")</f>
        <v/>
      </c>
      <c r="AS167" s="30" t="str">
        <f>IF(AND($D167&lt;=2028,Zisk!$D$10&gt;=2028),VstupniParametry_SKRYT!$D$12,"")</f>
        <v/>
      </c>
      <c r="AT167" s="28" t="str">
        <f>IF(AND($D167&lt;=2028,Zisk!$D$10&gt;=2028),")","")</f>
        <v/>
      </c>
      <c r="AU167" s="31" t="str">
        <f>IF(AND(D167&lt;2028,2028&lt;=Zisk!$D$10),1,IF(D167=2028,0,""))</f>
        <v/>
      </c>
      <c r="AV167" s="32" t="str">
        <f>IF(AND($D167&lt;=2028,Zisk!$D$10&gt;=2029),"x","")</f>
        <v/>
      </c>
      <c r="AW167" s="28" t="str">
        <f>IF(AND($D167&lt;=2029,Zisk!$D$10&gt;=2029),"(","")</f>
        <v/>
      </c>
      <c r="AX167" s="28" t="str">
        <f>IF(AND($D167&lt;=2029,Zisk!$D$10&gt;=2029),"1","")</f>
        <v/>
      </c>
      <c r="AY167" s="28" t="str">
        <f>IF(AND($D167&lt;=2029,Zisk!$D$10&gt;=2029),"+","")</f>
        <v/>
      </c>
      <c r="AZ167" s="30" t="str">
        <f>IF(AND($D167&lt;=2029,Zisk!$D$10&gt;=2029),VstupniParametry_SKRYT!$D$13,"")</f>
        <v/>
      </c>
      <c r="BA167" s="28" t="str">
        <f>IF(AND($D167&lt;=2029,Zisk!$D$10&gt;=2029),")","")</f>
        <v/>
      </c>
      <c r="BB167" s="31" t="str">
        <f>IF(AND(D167&lt;2029,2029&lt;=Zisk!$D$10),1,IF(D167=2029,0,""))</f>
        <v/>
      </c>
      <c r="BC167" s="32" t="str">
        <f>IF(AND($D167&lt;=2029,Zisk!$D$10&gt;=2030),"x","")</f>
        <v/>
      </c>
      <c r="BD167" s="28" t="str">
        <f>IF(AND($D167&lt;=2030,Zisk!$D$10&gt;=2030),"(","")</f>
        <v/>
      </c>
      <c r="BE167" s="28" t="str">
        <f>IF(AND($D167&lt;=2030,Zisk!$D$10&gt;=2030),"1","")</f>
        <v/>
      </c>
      <c r="BF167" s="28" t="str">
        <f>IF(AND($D167&lt;=2030,Zisk!$D$10&gt;=2030),"+","")</f>
        <v/>
      </c>
      <c r="BG167" s="30" t="str">
        <f>IF(AND($D167&lt;=2030,Zisk!$D$10&gt;=2030),VstupniParametry_SKRYT!$D$14,"")</f>
        <v/>
      </c>
      <c r="BH167" s="28" t="str">
        <f>IF(AND($D167&lt;=2030,Zisk!$D$10&gt;=2030),")","")</f>
        <v/>
      </c>
      <c r="BI167" s="31" t="str">
        <f>IF(AND(D167&lt;2030,2030&lt;=Zisk!$D$10),1,IF(D167=2030,0,""))</f>
        <v/>
      </c>
      <c r="BJ167" s="33" t="s">
        <v>32</v>
      </c>
      <c r="BK167" s="30">
        <f t="shared" si="94"/>
        <v>1</v>
      </c>
      <c r="BL167" s="28" t="str">
        <f t="shared" si="95"/>
        <v>x</v>
      </c>
      <c r="BM167" s="34">
        <f t="shared" si="96"/>
        <v>1</v>
      </c>
      <c r="BN167" s="30" t="str">
        <f t="shared" si="97"/>
        <v>x</v>
      </c>
      <c r="BO167" s="34">
        <f t="shared" si="82"/>
        <v>1.018</v>
      </c>
      <c r="BP167" s="34" t="str">
        <f t="shared" si="83"/>
        <v/>
      </c>
      <c r="BQ167" s="34" t="str">
        <f t="shared" si="84"/>
        <v/>
      </c>
      <c r="BR167" s="34" t="str">
        <f t="shared" si="85"/>
        <v/>
      </c>
      <c r="BS167" s="34" t="str">
        <f t="shared" si="86"/>
        <v/>
      </c>
      <c r="BT167" s="34" t="str">
        <f t="shared" si="87"/>
        <v/>
      </c>
      <c r="BU167" s="34" t="str">
        <f t="shared" si="88"/>
        <v/>
      </c>
      <c r="BV167" s="34" t="str">
        <f t="shared" si="89"/>
        <v/>
      </c>
      <c r="BW167" s="34" t="str">
        <f t="shared" si="90"/>
        <v/>
      </c>
      <c r="BX167" s="34" t="str">
        <f t="shared" si="91"/>
        <v/>
      </c>
      <c r="BY167" s="34" t="str">
        <f t="shared" si="92"/>
        <v/>
      </c>
      <c r="BZ167" s="33" t="s">
        <v>32</v>
      </c>
      <c r="CA167" s="34">
        <f t="shared" si="93"/>
        <v>1.018</v>
      </c>
      <c r="CB167" s="28"/>
      <c r="CC167" s="29">
        <f>IF(D167&gt;Zisk!$D$10,"",E167*CA167)</f>
        <v>0</v>
      </c>
    </row>
    <row r="168" spans="2:81" x14ac:dyDescent="0.2">
      <c r="B168" s="35" t="str">
        <f>Zisk!B179</f>
        <v/>
      </c>
      <c r="C168" s="35">
        <f>Zisk!C179</f>
        <v>0</v>
      </c>
      <c r="D168" s="35">
        <f>Zisk!E179</f>
        <v>0</v>
      </c>
      <c r="E168" s="36">
        <f>Zisk!D179</f>
        <v>0</v>
      </c>
      <c r="F168" s="36"/>
      <c r="G168" s="35" t="str">
        <f t="shared" si="68"/>
        <v>(</v>
      </c>
      <c r="H168" s="35" t="str">
        <f t="shared" si="69"/>
        <v>1</v>
      </c>
      <c r="I168" s="35" t="str">
        <f t="shared" si="70"/>
        <v>+</v>
      </c>
      <c r="J168" s="37">
        <f>IF($D168&lt;=2021,VstupniParametry_SKRYT!$D$5,"")</f>
        <v>0.02</v>
      </c>
      <c r="K168" s="35" t="str">
        <f t="shared" si="71"/>
        <v>)</v>
      </c>
      <c r="L168" s="38">
        <f>IF($D168&lt;=2021,COUNTIF(Vypocet_SKRYT!T165:AS165,"&gt;=1"),"")</f>
        <v>0</v>
      </c>
      <c r="M168" s="39" t="str">
        <f t="shared" si="72"/>
        <v>x</v>
      </c>
      <c r="N168" s="35" t="str">
        <f t="shared" si="73"/>
        <v>(</v>
      </c>
      <c r="O168" s="35" t="str">
        <f t="shared" si="74"/>
        <v>1</v>
      </c>
      <c r="P168" s="35" t="str">
        <f t="shared" si="75"/>
        <v>+</v>
      </c>
      <c r="Q168" s="37">
        <f>IF($D168&lt;=2024,VstupniParametry_SKRYT!$D$6,"")</f>
        <v>0.06</v>
      </c>
      <c r="R168" s="35" t="str">
        <f t="shared" si="76"/>
        <v>)</v>
      </c>
      <c r="S168" s="38">
        <f>IF($D168&lt;=2024,COUNTIFS(Vypocet_SKRYT!AT165:AV165,"&gt;=1"),"")</f>
        <v>0</v>
      </c>
      <c r="T168" s="39" t="str">
        <f t="shared" si="77"/>
        <v>x</v>
      </c>
      <c r="U168" s="35" t="str">
        <f t="shared" si="78"/>
        <v>(</v>
      </c>
      <c r="V168" s="35" t="str">
        <f t="shared" si="79"/>
        <v>1</v>
      </c>
      <c r="W168" s="35" t="str">
        <f t="shared" si="80"/>
        <v>+</v>
      </c>
      <c r="X168" s="37">
        <f>IF($D168&lt;=2025,VstupniParametry_SKRYT!$D$9,"")</f>
        <v>1.7999999999999999E-2</v>
      </c>
      <c r="Y168" s="35" t="str">
        <f t="shared" si="81"/>
        <v>)</v>
      </c>
      <c r="Z168" s="38">
        <f>IF(AND(D168&lt;2025,2025&lt;=Zisk!$D$10),1,IF(D168=2025,0,""))</f>
        <v>1</v>
      </c>
      <c r="AA168" s="39" t="str">
        <f>IF(AND($D168&lt;=2025,Zisk!$D$10&gt;=2026),"x","")</f>
        <v/>
      </c>
      <c r="AB168" s="35" t="str">
        <f>IF(AND($D168&lt;=2026,Zisk!$D$10&gt;=2026),"(","")</f>
        <v/>
      </c>
      <c r="AC168" s="35" t="str">
        <f>IF(AND($D168&lt;=2026,Zisk!$D$10&gt;=2026),"1","")</f>
        <v/>
      </c>
      <c r="AD168" s="35" t="str">
        <f>IF(AND($D168&lt;=2026,Zisk!$D$10&gt;=2026),"+","")</f>
        <v/>
      </c>
      <c r="AE168" s="37" t="str">
        <f>IF(AND($D168&lt;=2026,Zisk!$D$10&gt;=2026),VstupniParametry_SKRYT!$D$10,"")</f>
        <v/>
      </c>
      <c r="AF168" s="35" t="str">
        <f>IF(AND($D168&lt;=2026,Zisk!$D$10&gt;=2026),")","")</f>
        <v/>
      </c>
      <c r="AG168" s="38" t="str">
        <f>IF(AND(D168&lt;2026,2026&lt;=Zisk!$D$10),1,IF(D168=2026,0,""))</f>
        <v/>
      </c>
      <c r="AH168" s="39" t="str">
        <f>IF(AND($D168&lt;=2026,Zisk!$D$10&gt;=2027),"x","")</f>
        <v/>
      </c>
      <c r="AI168" s="35" t="str">
        <f>IF(AND($D168&lt;=2027,Zisk!$D$10&gt;=2027),"(","")</f>
        <v/>
      </c>
      <c r="AJ168" s="35" t="str">
        <f>IF(AND($D168&lt;=2027,Zisk!$D$10&gt;=2027),"1","")</f>
        <v/>
      </c>
      <c r="AK168" s="35" t="str">
        <f>IF(AND($D168&lt;=2027,Zisk!$D$10&gt;=2027),"+","")</f>
        <v/>
      </c>
      <c r="AL168" s="37" t="str">
        <f>IF(AND($D168&lt;=2027,Zisk!$D$10&gt;=2027),VstupniParametry_SKRYT!$D$11,"")</f>
        <v/>
      </c>
      <c r="AM168" s="35" t="str">
        <f>IF(AND($D168&lt;=2027,Zisk!$D$10&gt;=2027),")","")</f>
        <v/>
      </c>
      <c r="AN168" s="38" t="str">
        <f>IF(AND(D168&lt;2027,2027&lt;=Zisk!$D$10),1,IF(D168=2027,0,""))</f>
        <v/>
      </c>
      <c r="AO168" s="39" t="str">
        <f>IF(AND($D168&lt;=2027,Zisk!$D$10&gt;=2028),"x","")</f>
        <v/>
      </c>
      <c r="AP168" s="35" t="str">
        <f>IF(AND($D168&lt;=2028,Zisk!$D$10&gt;=2028),"(","")</f>
        <v/>
      </c>
      <c r="AQ168" s="35" t="str">
        <f>IF(AND($D168&lt;=2028,Zisk!$D$10&gt;=2028),"1","")</f>
        <v/>
      </c>
      <c r="AR168" s="35" t="str">
        <f>IF(AND($D168&lt;=2028,Zisk!$D$10&gt;=2028),"+","")</f>
        <v/>
      </c>
      <c r="AS168" s="37" t="str">
        <f>IF(AND($D168&lt;=2028,Zisk!$D$10&gt;=2028),VstupniParametry_SKRYT!$D$12,"")</f>
        <v/>
      </c>
      <c r="AT168" s="35" t="str">
        <f>IF(AND($D168&lt;=2028,Zisk!$D$10&gt;=2028),")","")</f>
        <v/>
      </c>
      <c r="AU168" s="38" t="str">
        <f>IF(AND(D168&lt;2028,2028&lt;=Zisk!$D$10),1,IF(D168=2028,0,""))</f>
        <v/>
      </c>
      <c r="AV168" s="39" t="str">
        <f>IF(AND($D168&lt;=2028,Zisk!$D$10&gt;=2029),"x","")</f>
        <v/>
      </c>
      <c r="AW168" s="35" t="str">
        <f>IF(AND($D168&lt;=2029,Zisk!$D$10&gt;=2029),"(","")</f>
        <v/>
      </c>
      <c r="AX168" s="35" t="str">
        <f>IF(AND($D168&lt;=2029,Zisk!$D$10&gt;=2029),"1","")</f>
        <v/>
      </c>
      <c r="AY168" s="35" t="str">
        <f>IF(AND($D168&lt;=2029,Zisk!$D$10&gt;=2029),"+","")</f>
        <v/>
      </c>
      <c r="AZ168" s="37" t="str">
        <f>IF(AND($D168&lt;=2029,Zisk!$D$10&gt;=2029),VstupniParametry_SKRYT!$D$13,"")</f>
        <v/>
      </c>
      <c r="BA168" s="35" t="str">
        <f>IF(AND($D168&lt;=2029,Zisk!$D$10&gt;=2029),")","")</f>
        <v/>
      </c>
      <c r="BB168" s="38" t="str">
        <f>IF(AND(D168&lt;2029,2029&lt;=Zisk!$D$10),1,IF(D168=2029,0,""))</f>
        <v/>
      </c>
      <c r="BC168" s="39" t="str">
        <f>IF(AND($D168&lt;=2029,Zisk!$D$10&gt;=2030),"x","")</f>
        <v/>
      </c>
      <c r="BD168" s="35" t="str">
        <f>IF(AND($D168&lt;=2030,Zisk!$D$10&gt;=2030),"(","")</f>
        <v/>
      </c>
      <c r="BE168" s="35" t="str">
        <f>IF(AND($D168&lt;=2030,Zisk!$D$10&gt;=2030),"1","")</f>
        <v/>
      </c>
      <c r="BF168" s="35" t="str">
        <f>IF(AND($D168&lt;=2030,Zisk!$D$10&gt;=2030),"+","")</f>
        <v/>
      </c>
      <c r="BG168" s="37" t="str">
        <f>IF(AND($D168&lt;=2030,Zisk!$D$10&gt;=2030),VstupniParametry_SKRYT!$D$14,"")</f>
        <v/>
      </c>
      <c r="BH168" s="35" t="str">
        <f>IF(AND($D168&lt;=2030,Zisk!$D$10&gt;=2030),")","")</f>
        <v/>
      </c>
      <c r="BI168" s="38" t="str">
        <f>IF(AND(D168&lt;2030,2030&lt;=Zisk!$D$10),1,IF(D168=2030,0,""))</f>
        <v/>
      </c>
      <c r="BJ168" s="40" t="s">
        <v>32</v>
      </c>
      <c r="BK168" s="37">
        <f t="shared" si="94"/>
        <v>1</v>
      </c>
      <c r="BL168" s="35" t="str">
        <f t="shared" si="95"/>
        <v>x</v>
      </c>
      <c r="BM168" s="41">
        <f t="shared" si="96"/>
        <v>1</v>
      </c>
      <c r="BN168" s="37" t="str">
        <f t="shared" si="97"/>
        <v>x</v>
      </c>
      <c r="BO168" s="41">
        <f t="shared" si="82"/>
        <v>1.018</v>
      </c>
      <c r="BP168" s="41" t="str">
        <f t="shared" si="83"/>
        <v/>
      </c>
      <c r="BQ168" s="41" t="str">
        <f t="shared" si="84"/>
        <v/>
      </c>
      <c r="BR168" s="41" t="str">
        <f t="shared" si="85"/>
        <v/>
      </c>
      <c r="BS168" s="41" t="str">
        <f t="shared" si="86"/>
        <v/>
      </c>
      <c r="BT168" s="41" t="str">
        <f t="shared" si="87"/>
        <v/>
      </c>
      <c r="BU168" s="41" t="str">
        <f t="shared" si="88"/>
        <v/>
      </c>
      <c r="BV168" s="41" t="str">
        <f t="shared" si="89"/>
        <v/>
      </c>
      <c r="BW168" s="41" t="str">
        <f t="shared" si="90"/>
        <v/>
      </c>
      <c r="BX168" s="41" t="str">
        <f t="shared" si="91"/>
        <v/>
      </c>
      <c r="BY168" s="41" t="str">
        <f t="shared" si="92"/>
        <v/>
      </c>
      <c r="BZ168" s="40" t="s">
        <v>32</v>
      </c>
      <c r="CA168" s="41">
        <f t="shared" si="93"/>
        <v>1.018</v>
      </c>
      <c r="CB168" s="35"/>
      <c r="CC168" s="36">
        <f>IF(D168&gt;Zisk!$D$10,"",E168*CA168)</f>
        <v>0</v>
      </c>
    </row>
    <row r="169" spans="2:81" x14ac:dyDescent="0.2">
      <c r="B169" s="28" t="str">
        <f>Zisk!B180</f>
        <v/>
      </c>
      <c r="C169" s="28">
        <f>Zisk!C180</f>
        <v>0</v>
      </c>
      <c r="D169" s="28">
        <f>Zisk!E180</f>
        <v>0</v>
      </c>
      <c r="E169" s="29">
        <f>Zisk!D180</f>
        <v>0</v>
      </c>
      <c r="F169" s="29"/>
      <c r="G169" s="28" t="str">
        <f t="shared" si="68"/>
        <v>(</v>
      </c>
      <c r="H169" s="28" t="str">
        <f t="shared" si="69"/>
        <v>1</v>
      </c>
      <c r="I169" s="28" t="str">
        <f t="shared" si="70"/>
        <v>+</v>
      </c>
      <c r="J169" s="30">
        <f>IF($D169&lt;=2021,VstupniParametry_SKRYT!$D$5,"")</f>
        <v>0.02</v>
      </c>
      <c r="K169" s="28" t="str">
        <f t="shared" si="71"/>
        <v>)</v>
      </c>
      <c r="L169" s="31">
        <f>IF($D169&lt;=2021,COUNTIF(Vypocet_SKRYT!T166:AS166,"&gt;=1"),"")</f>
        <v>0</v>
      </c>
      <c r="M169" s="32" t="str">
        <f t="shared" si="72"/>
        <v>x</v>
      </c>
      <c r="N169" s="28" t="str">
        <f t="shared" si="73"/>
        <v>(</v>
      </c>
      <c r="O169" s="28" t="str">
        <f t="shared" si="74"/>
        <v>1</v>
      </c>
      <c r="P169" s="28" t="str">
        <f t="shared" si="75"/>
        <v>+</v>
      </c>
      <c r="Q169" s="30">
        <f>IF($D169&lt;=2024,VstupniParametry_SKRYT!$D$6,"")</f>
        <v>0.06</v>
      </c>
      <c r="R169" s="28" t="str">
        <f t="shared" si="76"/>
        <v>)</v>
      </c>
      <c r="S169" s="31">
        <f>IF($D169&lt;=2024,COUNTIFS(Vypocet_SKRYT!AT166:AV166,"&gt;=1"),"")</f>
        <v>0</v>
      </c>
      <c r="T169" s="32" t="str">
        <f t="shared" si="77"/>
        <v>x</v>
      </c>
      <c r="U169" s="28" t="str">
        <f t="shared" si="78"/>
        <v>(</v>
      </c>
      <c r="V169" s="28" t="str">
        <f t="shared" si="79"/>
        <v>1</v>
      </c>
      <c r="W169" s="28" t="str">
        <f t="shared" si="80"/>
        <v>+</v>
      </c>
      <c r="X169" s="30">
        <f>IF($D169&lt;=2025,VstupniParametry_SKRYT!$D$9,"")</f>
        <v>1.7999999999999999E-2</v>
      </c>
      <c r="Y169" s="28" t="str">
        <f t="shared" si="81"/>
        <v>)</v>
      </c>
      <c r="Z169" s="31">
        <f>IF(AND(D169&lt;2025,2025&lt;=Zisk!$D$10),1,IF(D169=2025,0,""))</f>
        <v>1</v>
      </c>
      <c r="AA169" s="32" t="str">
        <f>IF(AND($D169&lt;=2025,Zisk!$D$10&gt;=2026),"x","")</f>
        <v/>
      </c>
      <c r="AB169" s="28" t="str">
        <f>IF(AND($D169&lt;=2026,Zisk!$D$10&gt;=2026),"(","")</f>
        <v/>
      </c>
      <c r="AC169" s="28" t="str">
        <f>IF(AND($D169&lt;=2026,Zisk!$D$10&gt;=2026),"1","")</f>
        <v/>
      </c>
      <c r="AD169" s="28" t="str">
        <f>IF(AND($D169&lt;=2026,Zisk!$D$10&gt;=2026),"+","")</f>
        <v/>
      </c>
      <c r="AE169" s="30" t="str">
        <f>IF(AND($D169&lt;=2026,Zisk!$D$10&gt;=2026),VstupniParametry_SKRYT!$D$10,"")</f>
        <v/>
      </c>
      <c r="AF169" s="28" t="str">
        <f>IF(AND($D169&lt;=2026,Zisk!$D$10&gt;=2026),")","")</f>
        <v/>
      </c>
      <c r="AG169" s="31" t="str">
        <f>IF(AND(D169&lt;2026,2026&lt;=Zisk!$D$10),1,IF(D169=2026,0,""))</f>
        <v/>
      </c>
      <c r="AH169" s="32" t="str">
        <f>IF(AND($D169&lt;=2026,Zisk!$D$10&gt;=2027),"x","")</f>
        <v/>
      </c>
      <c r="AI169" s="28" t="str">
        <f>IF(AND($D169&lt;=2027,Zisk!$D$10&gt;=2027),"(","")</f>
        <v/>
      </c>
      <c r="AJ169" s="28" t="str">
        <f>IF(AND($D169&lt;=2027,Zisk!$D$10&gt;=2027),"1","")</f>
        <v/>
      </c>
      <c r="AK169" s="28" t="str">
        <f>IF(AND($D169&lt;=2027,Zisk!$D$10&gt;=2027),"+","")</f>
        <v/>
      </c>
      <c r="AL169" s="30" t="str">
        <f>IF(AND($D169&lt;=2027,Zisk!$D$10&gt;=2027),VstupniParametry_SKRYT!$D$11,"")</f>
        <v/>
      </c>
      <c r="AM169" s="28" t="str">
        <f>IF(AND($D169&lt;=2027,Zisk!$D$10&gt;=2027),")","")</f>
        <v/>
      </c>
      <c r="AN169" s="31" t="str">
        <f>IF(AND(D169&lt;2027,2027&lt;=Zisk!$D$10),1,IF(D169=2027,0,""))</f>
        <v/>
      </c>
      <c r="AO169" s="32" t="str">
        <f>IF(AND($D169&lt;=2027,Zisk!$D$10&gt;=2028),"x","")</f>
        <v/>
      </c>
      <c r="AP169" s="28" t="str">
        <f>IF(AND($D169&lt;=2028,Zisk!$D$10&gt;=2028),"(","")</f>
        <v/>
      </c>
      <c r="AQ169" s="28" t="str">
        <f>IF(AND($D169&lt;=2028,Zisk!$D$10&gt;=2028),"1","")</f>
        <v/>
      </c>
      <c r="AR169" s="28" t="str">
        <f>IF(AND($D169&lt;=2028,Zisk!$D$10&gt;=2028),"+","")</f>
        <v/>
      </c>
      <c r="AS169" s="30" t="str">
        <f>IF(AND($D169&lt;=2028,Zisk!$D$10&gt;=2028),VstupniParametry_SKRYT!$D$12,"")</f>
        <v/>
      </c>
      <c r="AT169" s="28" t="str">
        <f>IF(AND($D169&lt;=2028,Zisk!$D$10&gt;=2028),")","")</f>
        <v/>
      </c>
      <c r="AU169" s="31" t="str">
        <f>IF(AND(D169&lt;2028,2028&lt;=Zisk!$D$10),1,IF(D169=2028,0,""))</f>
        <v/>
      </c>
      <c r="AV169" s="32" t="str">
        <f>IF(AND($D169&lt;=2028,Zisk!$D$10&gt;=2029),"x","")</f>
        <v/>
      </c>
      <c r="AW169" s="28" t="str">
        <f>IF(AND($D169&lt;=2029,Zisk!$D$10&gt;=2029),"(","")</f>
        <v/>
      </c>
      <c r="AX169" s="28" t="str">
        <f>IF(AND($D169&lt;=2029,Zisk!$D$10&gt;=2029),"1","")</f>
        <v/>
      </c>
      <c r="AY169" s="28" t="str">
        <f>IF(AND($D169&lt;=2029,Zisk!$D$10&gt;=2029),"+","")</f>
        <v/>
      </c>
      <c r="AZ169" s="30" t="str">
        <f>IF(AND($D169&lt;=2029,Zisk!$D$10&gt;=2029),VstupniParametry_SKRYT!$D$13,"")</f>
        <v/>
      </c>
      <c r="BA169" s="28" t="str">
        <f>IF(AND($D169&lt;=2029,Zisk!$D$10&gt;=2029),")","")</f>
        <v/>
      </c>
      <c r="BB169" s="31" t="str">
        <f>IF(AND(D169&lt;2029,2029&lt;=Zisk!$D$10),1,IF(D169=2029,0,""))</f>
        <v/>
      </c>
      <c r="BC169" s="32" t="str">
        <f>IF(AND($D169&lt;=2029,Zisk!$D$10&gt;=2030),"x","")</f>
        <v/>
      </c>
      <c r="BD169" s="28" t="str">
        <f>IF(AND($D169&lt;=2030,Zisk!$D$10&gt;=2030),"(","")</f>
        <v/>
      </c>
      <c r="BE169" s="28" t="str">
        <f>IF(AND($D169&lt;=2030,Zisk!$D$10&gt;=2030),"1","")</f>
        <v/>
      </c>
      <c r="BF169" s="28" t="str">
        <f>IF(AND($D169&lt;=2030,Zisk!$D$10&gt;=2030),"+","")</f>
        <v/>
      </c>
      <c r="BG169" s="30" t="str">
        <f>IF(AND($D169&lt;=2030,Zisk!$D$10&gt;=2030),VstupniParametry_SKRYT!$D$14,"")</f>
        <v/>
      </c>
      <c r="BH169" s="28" t="str">
        <f>IF(AND($D169&lt;=2030,Zisk!$D$10&gt;=2030),")","")</f>
        <v/>
      </c>
      <c r="BI169" s="31" t="str">
        <f>IF(AND(D169&lt;2030,2030&lt;=Zisk!$D$10),1,IF(D169=2030,0,""))</f>
        <v/>
      </c>
      <c r="BJ169" s="33" t="s">
        <v>32</v>
      </c>
      <c r="BK169" s="30">
        <f t="shared" si="94"/>
        <v>1</v>
      </c>
      <c r="BL169" s="28" t="str">
        <f t="shared" si="95"/>
        <v>x</v>
      </c>
      <c r="BM169" s="34">
        <f t="shared" si="96"/>
        <v>1</v>
      </c>
      <c r="BN169" s="30" t="str">
        <f t="shared" si="97"/>
        <v>x</v>
      </c>
      <c r="BO169" s="34">
        <f t="shared" si="82"/>
        <v>1.018</v>
      </c>
      <c r="BP169" s="34" t="str">
        <f t="shared" si="83"/>
        <v/>
      </c>
      <c r="BQ169" s="34" t="str">
        <f t="shared" si="84"/>
        <v/>
      </c>
      <c r="BR169" s="34" t="str">
        <f t="shared" si="85"/>
        <v/>
      </c>
      <c r="BS169" s="34" t="str">
        <f t="shared" si="86"/>
        <v/>
      </c>
      <c r="BT169" s="34" t="str">
        <f t="shared" si="87"/>
        <v/>
      </c>
      <c r="BU169" s="34" t="str">
        <f t="shared" si="88"/>
        <v/>
      </c>
      <c r="BV169" s="34" t="str">
        <f t="shared" si="89"/>
        <v/>
      </c>
      <c r="BW169" s="34" t="str">
        <f t="shared" si="90"/>
        <v/>
      </c>
      <c r="BX169" s="34" t="str">
        <f t="shared" si="91"/>
        <v/>
      </c>
      <c r="BY169" s="34" t="str">
        <f t="shared" si="92"/>
        <v/>
      </c>
      <c r="BZ169" s="33" t="s">
        <v>32</v>
      </c>
      <c r="CA169" s="34">
        <f t="shared" si="93"/>
        <v>1.018</v>
      </c>
      <c r="CB169" s="28"/>
      <c r="CC169" s="29">
        <f>IF(D169&gt;Zisk!$D$10,"",E169*CA169)</f>
        <v>0</v>
      </c>
    </row>
    <row r="170" spans="2:81" x14ac:dyDescent="0.2">
      <c r="B170" s="35" t="str">
        <f>Zisk!B181</f>
        <v/>
      </c>
      <c r="C170" s="35">
        <f>Zisk!C181</f>
        <v>0</v>
      </c>
      <c r="D170" s="35">
        <f>Zisk!E181</f>
        <v>0</v>
      </c>
      <c r="E170" s="36">
        <f>Zisk!D181</f>
        <v>0</v>
      </c>
      <c r="F170" s="36"/>
      <c r="G170" s="35" t="str">
        <f t="shared" si="68"/>
        <v>(</v>
      </c>
      <c r="H170" s="35" t="str">
        <f t="shared" si="69"/>
        <v>1</v>
      </c>
      <c r="I170" s="35" t="str">
        <f t="shared" si="70"/>
        <v>+</v>
      </c>
      <c r="J170" s="37">
        <f>IF($D170&lt;=2021,VstupniParametry_SKRYT!$D$5,"")</f>
        <v>0.02</v>
      </c>
      <c r="K170" s="35" t="str">
        <f t="shared" si="71"/>
        <v>)</v>
      </c>
      <c r="L170" s="38">
        <f>IF($D170&lt;=2021,COUNTIF(Vypocet_SKRYT!T167:AS167,"&gt;=1"),"")</f>
        <v>0</v>
      </c>
      <c r="M170" s="39" t="str">
        <f t="shared" si="72"/>
        <v>x</v>
      </c>
      <c r="N170" s="35" t="str">
        <f t="shared" si="73"/>
        <v>(</v>
      </c>
      <c r="O170" s="35" t="str">
        <f t="shared" si="74"/>
        <v>1</v>
      </c>
      <c r="P170" s="35" t="str">
        <f t="shared" si="75"/>
        <v>+</v>
      </c>
      <c r="Q170" s="37">
        <f>IF($D170&lt;=2024,VstupniParametry_SKRYT!$D$6,"")</f>
        <v>0.06</v>
      </c>
      <c r="R170" s="35" t="str">
        <f t="shared" si="76"/>
        <v>)</v>
      </c>
      <c r="S170" s="38">
        <f>IF($D170&lt;=2024,COUNTIFS(Vypocet_SKRYT!AT167:AV167,"&gt;=1"),"")</f>
        <v>0</v>
      </c>
      <c r="T170" s="39" t="str">
        <f t="shared" si="77"/>
        <v>x</v>
      </c>
      <c r="U170" s="35" t="str">
        <f t="shared" si="78"/>
        <v>(</v>
      </c>
      <c r="V170" s="35" t="str">
        <f t="shared" si="79"/>
        <v>1</v>
      </c>
      <c r="W170" s="35" t="str">
        <f t="shared" si="80"/>
        <v>+</v>
      </c>
      <c r="X170" s="37">
        <f>IF($D170&lt;=2025,VstupniParametry_SKRYT!$D$9,"")</f>
        <v>1.7999999999999999E-2</v>
      </c>
      <c r="Y170" s="35" t="str">
        <f t="shared" si="81"/>
        <v>)</v>
      </c>
      <c r="Z170" s="38">
        <f>IF(AND(D170&lt;2025,2025&lt;=Zisk!$D$10),1,IF(D170=2025,0,""))</f>
        <v>1</v>
      </c>
      <c r="AA170" s="39" t="str">
        <f>IF(AND($D170&lt;=2025,Zisk!$D$10&gt;=2026),"x","")</f>
        <v/>
      </c>
      <c r="AB170" s="35" t="str">
        <f>IF(AND($D170&lt;=2026,Zisk!$D$10&gt;=2026),"(","")</f>
        <v/>
      </c>
      <c r="AC170" s="35" t="str">
        <f>IF(AND($D170&lt;=2026,Zisk!$D$10&gt;=2026),"1","")</f>
        <v/>
      </c>
      <c r="AD170" s="35" t="str">
        <f>IF(AND($D170&lt;=2026,Zisk!$D$10&gt;=2026),"+","")</f>
        <v/>
      </c>
      <c r="AE170" s="37" t="str">
        <f>IF(AND($D170&lt;=2026,Zisk!$D$10&gt;=2026),VstupniParametry_SKRYT!$D$10,"")</f>
        <v/>
      </c>
      <c r="AF170" s="35" t="str">
        <f>IF(AND($D170&lt;=2026,Zisk!$D$10&gt;=2026),")","")</f>
        <v/>
      </c>
      <c r="AG170" s="38" t="str">
        <f>IF(AND(D170&lt;2026,2026&lt;=Zisk!$D$10),1,IF(D170=2026,0,""))</f>
        <v/>
      </c>
      <c r="AH170" s="39" t="str">
        <f>IF(AND($D170&lt;=2026,Zisk!$D$10&gt;=2027),"x","")</f>
        <v/>
      </c>
      <c r="AI170" s="35" t="str">
        <f>IF(AND($D170&lt;=2027,Zisk!$D$10&gt;=2027),"(","")</f>
        <v/>
      </c>
      <c r="AJ170" s="35" t="str">
        <f>IF(AND($D170&lt;=2027,Zisk!$D$10&gt;=2027),"1","")</f>
        <v/>
      </c>
      <c r="AK170" s="35" t="str">
        <f>IF(AND($D170&lt;=2027,Zisk!$D$10&gt;=2027),"+","")</f>
        <v/>
      </c>
      <c r="AL170" s="37" t="str">
        <f>IF(AND($D170&lt;=2027,Zisk!$D$10&gt;=2027),VstupniParametry_SKRYT!$D$11,"")</f>
        <v/>
      </c>
      <c r="AM170" s="35" t="str">
        <f>IF(AND($D170&lt;=2027,Zisk!$D$10&gt;=2027),")","")</f>
        <v/>
      </c>
      <c r="AN170" s="38" t="str">
        <f>IF(AND(D170&lt;2027,2027&lt;=Zisk!$D$10),1,IF(D170=2027,0,""))</f>
        <v/>
      </c>
      <c r="AO170" s="39" t="str">
        <f>IF(AND($D170&lt;=2027,Zisk!$D$10&gt;=2028),"x","")</f>
        <v/>
      </c>
      <c r="AP170" s="35" t="str">
        <f>IF(AND($D170&lt;=2028,Zisk!$D$10&gt;=2028),"(","")</f>
        <v/>
      </c>
      <c r="AQ170" s="35" t="str">
        <f>IF(AND($D170&lt;=2028,Zisk!$D$10&gt;=2028),"1","")</f>
        <v/>
      </c>
      <c r="AR170" s="35" t="str">
        <f>IF(AND($D170&lt;=2028,Zisk!$D$10&gt;=2028),"+","")</f>
        <v/>
      </c>
      <c r="AS170" s="37" t="str">
        <f>IF(AND($D170&lt;=2028,Zisk!$D$10&gt;=2028),VstupniParametry_SKRYT!$D$12,"")</f>
        <v/>
      </c>
      <c r="AT170" s="35" t="str">
        <f>IF(AND($D170&lt;=2028,Zisk!$D$10&gt;=2028),")","")</f>
        <v/>
      </c>
      <c r="AU170" s="38" t="str">
        <f>IF(AND(D170&lt;2028,2028&lt;=Zisk!$D$10),1,IF(D170=2028,0,""))</f>
        <v/>
      </c>
      <c r="AV170" s="39" t="str">
        <f>IF(AND($D170&lt;=2028,Zisk!$D$10&gt;=2029),"x","")</f>
        <v/>
      </c>
      <c r="AW170" s="35" t="str">
        <f>IF(AND($D170&lt;=2029,Zisk!$D$10&gt;=2029),"(","")</f>
        <v/>
      </c>
      <c r="AX170" s="35" t="str">
        <f>IF(AND($D170&lt;=2029,Zisk!$D$10&gt;=2029),"1","")</f>
        <v/>
      </c>
      <c r="AY170" s="35" t="str">
        <f>IF(AND($D170&lt;=2029,Zisk!$D$10&gt;=2029),"+","")</f>
        <v/>
      </c>
      <c r="AZ170" s="37" t="str">
        <f>IF(AND($D170&lt;=2029,Zisk!$D$10&gt;=2029),VstupniParametry_SKRYT!$D$13,"")</f>
        <v/>
      </c>
      <c r="BA170" s="35" t="str">
        <f>IF(AND($D170&lt;=2029,Zisk!$D$10&gt;=2029),")","")</f>
        <v/>
      </c>
      <c r="BB170" s="38" t="str">
        <f>IF(AND(D170&lt;2029,2029&lt;=Zisk!$D$10),1,IF(D170=2029,0,""))</f>
        <v/>
      </c>
      <c r="BC170" s="39" t="str">
        <f>IF(AND($D170&lt;=2029,Zisk!$D$10&gt;=2030),"x","")</f>
        <v/>
      </c>
      <c r="BD170" s="35" t="str">
        <f>IF(AND($D170&lt;=2030,Zisk!$D$10&gt;=2030),"(","")</f>
        <v/>
      </c>
      <c r="BE170" s="35" t="str">
        <f>IF(AND($D170&lt;=2030,Zisk!$D$10&gt;=2030),"1","")</f>
        <v/>
      </c>
      <c r="BF170" s="35" t="str">
        <f>IF(AND($D170&lt;=2030,Zisk!$D$10&gt;=2030),"+","")</f>
        <v/>
      </c>
      <c r="BG170" s="37" t="str">
        <f>IF(AND($D170&lt;=2030,Zisk!$D$10&gt;=2030),VstupniParametry_SKRYT!$D$14,"")</f>
        <v/>
      </c>
      <c r="BH170" s="35" t="str">
        <f>IF(AND($D170&lt;=2030,Zisk!$D$10&gt;=2030),")","")</f>
        <v/>
      </c>
      <c r="BI170" s="38" t="str">
        <f>IF(AND(D170&lt;2030,2030&lt;=Zisk!$D$10),1,IF(D170=2030,0,""))</f>
        <v/>
      </c>
      <c r="BJ170" s="40" t="s">
        <v>32</v>
      </c>
      <c r="BK170" s="37">
        <f t="shared" si="94"/>
        <v>1</v>
      </c>
      <c r="BL170" s="35" t="str">
        <f t="shared" si="95"/>
        <v>x</v>
      </c>
      <c r="BM170" s="41">
        <f t="shared" si="96"/>
        <v>1</v>
      </c>
      <c r="BN170" s="37" t="str">
        <f t="shared" si="97"/>
        <v>x</v>
      </c>
      <c r="BO170" s="41">
        <f t="shared" si="82"/>
        <v>1.018</v>
      </c>
      <c r="BP170" s="41" t="str">
        <f t="shared" si="83"/>
        <v/>
      </c>
      <c r="BQ170" s="41" t="str">
        <f t="shared" si="84"/>
        <v/>
      </c>
      <c r="BR170" s="41" t="str">
        <f t="shared" si="85"/>
        <v/>
      </c>
      <c r="BS170" s="41" t="str">
        <f t="shared" si="86"/>
        <v/>
      </c>
      <c r="BT170" s="41" t="str">
        <f t="shared" si="87"/>
        <v/>
      </c>
      <c r="BU170" s="41" t="str">
        <f t="shared" si="88"/>
        <v/>
      </c>
      <c r="BV170" s="41" t="str">
        <f t="shared" si="89"/>
        <v/>
      </c>
      <c r="BW170" s="41" t="str">
        <f t="shared" si="90"/>
        <v/>
      </c>
      <c r="BX170" s="41" t="str">
        <f t="shared" si="91"/>
        <v/>
      </c>
      <c r="BY170" s="41" t="str">
        <f t="shared" si="92"/>
        <v/>
      </c>
      <c r="BZ170" s="40" t="s">
        <v>32</v>
      </c>
      <c r="CA170" s="41">
        <f t="shared" si="93"/>
        <v>1.018</v>
      </c>
      <c r="CB170" s="35"/>
      <c r="CC170" s="36">
        <f>IF(D170&gt;Zisk!$D$10,"",E170*CA170)</f>
        <v>0</v>
      </c>
    </row>
    <row r="171" spans="2:81" x14ac:dyDescent="0.2">
      <c r="B171" s="28" t="str">
        <f>Zisk!B182</f>
        <v/>
      </c>
      <c r="C171" s="28">
        <f>Zisk!C182</f>
        <v>0</v>
      </c>
      <c r="D171" s="28">
        <f>Zisk!E182</f>
        <v>0</v>
      </c>
      <c r="E171" s="29">
        <f>Zisk!D182</f>
        <v>0</v>
      </c>
      <c r="F171" s="29"/>
      <c r="G171" s="28" t="str">
        <f t="shared" si="68"/>
        <v>(</v>
      </c>
      <c r="H171" s="28" t="str">
        <f t="shared" si="69"/>
        <v>1</v>
      </c>
      <c r="I171" s="28" t="str">
        <f t="shared" si="70"/>
        <v>+</v>
      </c>
      <c r="J171" s="30">
        <f>IF($D171&lt;=2021,VstupniParametry_SKRYT!$D$5,"")</f>
        <v>0.02</v>
      </c>
      <c r="K171" s="28" t="str">
        <f t="shared" si="71"/>
        <v>)</v>
      </c>
      <c r="L171" s="31">
        <f>IF($D171&lt;=2021,COUNTIF(Vypocet_SKRYT!T168:AS168,"&gt;=1"),"")</f>
        <v>0</v>
      </c>
      <c r="M171" s="32" t="str">
        <f t="shared" si="72"/>
        <v>x</v>
      </c>
      <c r="N171" s="28" t="str">
        <f t="shared" si="73"/>
        <v>(</v>
      </c>
      <c r="O171" s="28" t="str">
        <f t="shared" si="74"/>
        <v>1</v>
      </c>
      <c r="P171" s="28" t="str">
        <f t="shared" si="75"/>
        <v>+</v>
      </c>
      <c r="Q171" s="30">
        <f>IF($D171&lt;=2024,VstupniParametry_SKRYT!$D$6,"")</f>
        <v>0.06</v>
      </c>
      <c r="R171" s="28" t="str">
        <f t="shared" si="76"/>
        <v>)</v>
      </c>
      <c r="S171" s="31">
        <f>IF($D171&lt;=2024,COUNTIFS(Vypocet_SKRYT!AT168:AV168,"&gt;=1"),"")</f>
        <v>0</v>
      </c>
      <c r="T171" s="32" t="str">
        <f t="shared" si="77"/>
        <v>x</v>
      </c>
      <c r="U171" s="28" t="str">
        <f t="shared" si="78"/>
        <v>(</v>
      </c>
      <c r="V171" s="28" t="str">
        <f t="shared" si="79"/>
        <v>1</v>
      </c>
      <c r="W171" s="28" t="str">
        <f t="shared" si="80"/>
        <v>+</v>
      </c>
      <c r="X171" s="30">
        <f>IF($D171&lt;=2025,VstupniParametry_SKRYT!$D$9,"")</f>
        <v>1.7999999999999999E-2</v>
      </c>
      <c r="Y171" s="28" t="str">
        <f t="shared" si="81"/>
        <v>)</v>
      </c>
      <c r="Z171" s="31">
        <f>IF(AND(D171&lt;2025,2025&lt;=Zisk!$D$10),1,IF(D171=2025,0,""))</f>
        <v>1</v>
      </c>
      <c r="AA171" s="32" t="str">
        <f>IF(AND($D171&lt;=2025,Zisk!$D$10&gt;=2026),"x","")</f>
        <v/>
      </c>
      <c r="AB171" s="28" t="str">
        <f>IF(AND($D171&lt;=2026,Zisk!$D$10&gt;=2026),"(","")</f>
        <v/>
      </c>
      <c r="AC171" s="28" t="str">
        <f>IF(AND($D171&lt;=2026,Zisk!$D$10&gt;=2026),"1","")</f>
        <v/>
      </c>
      <c r="AD171" s="28" t="str">
        <f>IF(AND($D171&lt;=2026,Zisk!$D$10&gt;=2026),"+","")</f>
        <v/>
      </c>
      <c r="AE171" s="30" t="str">
        <f>IF(AND($D171&lt;=2026,Zisk!$D$10&gt;=2026),VstupniParametry_SKRYT!$D$10,"")</f>
        <v/>
      </c>
      <c r="AF171" s="28" t="str">
        <f>IF(AND($D171&lt;=2026,Zisk!$D$10&gt;=2026),")","")</f>
        <v/>
      </c>
      <c r="AG171" s="31" t="str">
        <f>IF(AND(D171&lt;2026,2026&lt;=Zisk!$D$10),1,IF(D171=2026,0,""))</f>
        <v/>
      </c>
      <c r="AH171" s="32" t="str">
        <f>IF(AND($D171&lt;=2026,Zisk!$D$10&gt;=2027),"x","")</f>
        <v/>
      </c>
      <c r="AI171" s="28" t="str">
        <f>IF(AND($D171&lt;=2027,Zisk!$D$10&gt;=2027),"(","")</f>
        <v/>
      </c>
      <c r="AJ171" s="28" t="str">
        <f>IF(AND($D171&lt;=2027,Zisk!$D$10&gt;=2027),"1","")</f>
        <v/>
      </c>
      <c r="AK171" s="28" t="str">
        <f>IF(AND($D171&lt;=2027,Zisk!$D$10&gt;=2027),"+","")</f>
        <v/>
      </c>
      <c r="AL171" s="30" t="str">
        <f>IF(AND($D171&lt;=2027,Zisk!$D$10&gt;=2027),VstupniParametry_SKRYT!$D$11,"")</f>
        <v/>
      </c>
      <c r="AM171" s="28" t="str">
        <f>IF(AND($D171&lt;=2027,Zisk!$D$10&gt;=2027),")","")</f>
        <v/>
      </c>
      <c r="AN171" s="31" t="str">
        <f>IF(AND(D171&lt;2027,2027&lt;=Zisk!$D$10),1,IF(D171=2027,0,""))</f>
        <v/>
      </c>
      <c r="AO171" s="32" t="str">
        <f>IF(AND($D171&lt;=2027,Zisk!$D$10&gt;=2028),"x","")</f>
        <v/>
      </c>
      <c r="AP171" s="28" t="str">
        <f>IF(AND($D171&lt;=2028,Zisk!$D$10&gt;=2028),"(","")</f>
        <v/>
      </c>
      <c r="AQ171" s="28" t="str">
        <f>IF(AND($D171&lt;=2028,Zisk!$D$10&gt;=2028),"1","")</f>
        <v/>
      </c>
      <c r="AR171" s="28" t="str">
        <f>IF(AND($D171&lt;=2028,Zisk!$D$10&gt;=2028),"+","")</f>
        <v/>
      </c>
      <c r="AS171" s="30" t="str">
        <f>IF(AND($D171&lt;=2028,Zisk!$D$10&gt;=2028),VstupniParametry_SKRYT!$D$12,"")</f>
        <v/>
      </c>
      <c r="AT171" s="28" t="str">
        <f>IF(AND($D171&lt;=2028,Zisk!$D$10&gt;=2028),")","")</f>
        <v/>
      </c>
      <c r="AU171" s="31" t="str">
        <f>IF(AND(D171&lt;2028,2028&lt;=Zisk!$D$10),1,IF(D171=2028,0,""))</f>
        <v/>
      </c>
      <c r="AV171" s="32" t="str">
        <f>IF(AND($D171&lt;=2028,Zisk!$D$10&gt;=2029),"x","")</f>
        <v/>
      </c>
      <c r="AW171" s="28" t="str">
        <f>IF(AND($D171&lt;=2029,Zisk!$D$10&gt;=2029),"(","")</f>
        <v/>
      </c>
      <c r="AX171" s="28" t="str">
        <f>IF(AND($D171&lt;=2029,Zisk!$D$10&gt;=2029),"1","")</f>
        <v/>
      </c>
      <c r="AY171" s="28" t="str">
        <f>IF(AND($D171&lt;=2029,Zisk!$D$10&gt;=2029),"+","")</f>
        <v/>
      </c>
      <c r="AZ171" s="30" t="str">
        <f>IF(AND($D171&lt;=2029,Zisk!$D$10&gt;=2029),VstupniParametry_SKRYT!$D$13,"")</f>
        <v/>
      </c>
      <c r="BA171" s="28" t="str">
        <f>IF(AND($D171&lt;=2029,Zisk!$D$10&gt;=2029),")","")</f>
        <v/>
      </c>
      <c r="BB171" s="31" t="str">
        <f>IF(AND(D171&lt;2029,2029&lt;=Zisk!$D$10),1,IF(D171=2029,0,""))</f>
        <v/>
      </c>
      <c r="BC171" s="32" t="str">
        <f>IF(AND($D171&lt;=2029,Zisk!$D$10&gt;=2030),"x","")</f>
        <v/>
      </c>
      <c r="BD171" s="28" t="str">
        <f>IF(AND($D171&lt;=2030,Zisk!$D$10&gt;=2030),"(","")</f>
        <v/>
      </c>
      <c r="BE171" s="28" t="str">
        <f>IF(AND($D171&lt;=2030,Zisk!$D$10&gt;=2030),"1","")</f>
        <v/>
      </c>
      <c r="BF171" s="28" t="str">
        <f>IF(AND($D171&lt;=2030,Zisk!$D$10&gt;=2030),"+","")</f>
        <v/>
      </c>
      <c r="BG171" s="30" t="str">
        <f>IF(AND($D171&lt;=2030,Zisk!$D$10&gt;=2030),VstupniParametry_SKRYT!$D$14,"")</f>
        <v/>
      </c>
      <c r="BH171" s="28" t="str">
        <f>IF(AND($D171&lt;=2030,Zisk!$D$10&gt;=2030),")","")</f>
        <v/>
      </c>
      <c r="BI171" s="31" t="str">
        <f>IF(AND(D171&lt;2030,2030&lt;=Zisk!$D$10),1,IF(D171=2030,0,""))</f>
        <v/>
      </c>
      <c r="BJ171" s="33" t="s">
        <v>32</v>
      </c>
      <c r="BK171" s="30">
        <f t="shared" si="94"/>
        <v>1</v>
      </c>
      <c r="BL171" s="28" t="str">
        <f t="shared" si="95"/>
        <v>x</v>
      </c>
      <c r="BM171" s="34">
        <f t="shared" si="96"/>
        <v>1</v>
      </c>
      <c r="BN171" s="30" t="str">
        <f t="shared" si="97"/>
        <v>x</v>
      </c>
      <c r="BO171" s="34">
        <f t="shared" si="82"/>
        <v>1.018</v>
      </c>
      <c r="BP171" s="34" t="str">
        <f t="shared" si="83"/>
        <v/>
      </c>
      <c r="BQ171" s="34" t="str">
        <f t="shared" si="84"/>
        <v/>
      </c>
      <c r="BR171" s="34" t="str">
        <f t="shared" si="85"/>
        <v/>
      </c>
      <c r="BS171" s="34" t="str">
        <f t="shared" si="86"/>
        <v/>
      </c>
      <c r="BT171" s="34" t="str">
        <f t="shared" si="87"/>
        <v/>
      </c>
      <c r="BU171" s="34" t="str">
        <f t="shared" si="88"/>
        <v/>
      </c>
      <c r="BV171" s="34" t="str">
        <f t="shared" si="89"/>
        <v/>
      </c>
      <c r="BW171" s="34" t="str">
        <f t="shared" si="90"/>
        <v/>
      </c>
      <c r="BX171" s="34" t="str">
        <f t="shared" si="91"/>
        <v/>
      </c>
      <c r="BY171" s="34" t="str">
        <f t="shared" si="92"/>
        <v/>
      </c>
      <c r="BZ171" s="33" t="s">
        <v>32</v>
      </c>
      <c r="CA171" s="34">
        <f t="shared" si="93"/>
        <v>1.018</v>
      </c>
      <c r="CB171" s="28"/>
      <c r="CC171" s="29">
        <f>IF(D171&gt;Zisk!$D$10,"",E171*CA171)</f>
        <v>0</v>
      </c>
    </row>
    <row r="172" spans="2:81" x14ac:dyDescent="0.2">
      <c r="B172" s="35" t="str">
        <f>Zisk!B183</f>
        <v/>
      </c>
      <c r="C172" s="35">
        <f>Zisk!C183</f>
        <v>0</v>
      </c>
      <c r="D172" s="35">
        <f>Zisk!E183</f>
        <v>0</v>
      </c>
      <c r="E172" s="36">
        <f>Zisk!D183</f>
        <v>0</v>
      </c>
      <c r="F172" s="36"/>
      <c r="G172" s="35" t="str">
        <f t="shared" si="68"/>
        <v>(</v>
      </c>
      <c r="H172" s="35" t="str">
        <f t="shared" si="69"/>
        <v>1</v>
      </c>
      <c r="I172" s="35" t="str">
        <f t="shared" si="70"/>
        <v>+</v>
      </c>
      <c r="J172" s="37">
        <f>IF($D172&lt;=2021,VstupniParametry_SKRYT!$D$5,"")</f>
        <v>0.02</v>
      </c>
      <c r="K172" s="35" t="str">
        <f t="shared" si="71"/>
        <v>)</v>
      </c>
      <c r="L172" s="38">
        <f>IF($D172&lt;=2021,COUNTIF(Vypocet_SKRYT!T169:AS169,"&gt;=1"),"")</f>
        <v>0</v>
      </c>
      <c r="M172" s="39" t="str">
        <f t="shared" si="72"/>
        <v>x</v>
      </c>
      <c r="N172" s="35" t="str">
        <f t="shared" si="73"/>
        <v>(</v>
      </c>
      <c r="O172" s="35" t="str">
        <f t="shared" si="74"/>
        <v>1</v>
      </c>
      <c r="P172" s="35" t="str">
        <f t="shared" si="75"/>
        <v>+</v>
      </c>
      <c r="Q172" s="37">
        <f>IF($D172&lt;=2024,VstupniParametry_SKRYT!$D$6,"")</f>
        <v>0.06</v>
      </c>
      <c r="R172" s="35" t="str">
        <f t="shared" si="76"/>
        <v>)</v>
      </c>
      <c r="S172" s="38">
        <f>IF($D172&lt;=2024,COUNTIFS(Vypocet_SKRYT!AT169:AV169,"&gt;=1"),"")</f>
        <v>0</v>
      </c>
      <c r="T172" s="39" t="str">
        <f t="shared" si="77"/>
        <v>x</v>
      </c>
      <c r="U172" s="35" t="str">
        <f t="shared" si="78"/>
        <v>(</v>
      </c>
      <c r="V172" s="35" t="str">
        <f t="shared" si="79"/>
        <v>1</v>
      </c>
      <c r="W172" s="35" t="str">
        <f t="shared" si="80"/>
        <v>+</v>
      </c>
      <c r="X172" s="37">
        <f>IF($D172&lt;=2025,VstupniParametry_SKRYT!$D$9,"")</f>
        <v>1.7999999999999999E-2</v>
      </c>
      <c r="Y172" s="35" t="str">
        <f t="shared" si="81"/>
        <v>)</v>
      </c>
      <c r="Z172" s="38">
        <f>IF(AND(D172&lt;2025,2025&lt;=Zisk!$D$10),1,IF(D172=2025,0,""))</f>
        <v>1</v>
      </c>
      <c r="AA172" s="39" t="str">
        <f>IF(AND($D172&lt;=2025,Zisk!$D$10&gt;=2026),"x","")</f>
        <v/>
      </c>
      <c r="AB172" s="35" t="str">
        <f>IF(AND($D172&lt;=2026,Zisk!$D$10&gt;=2026),"(","")</f>
        <v/>
      </c>
      <c r="AC172" s="35" t="str">
        <f>IF(AND($D172&lt;=2026,Zisk!$D$10&gt;=2026),"1","")</f>
        <v/>
      </c>
      <c r="AD172" s="35" t="str">
        <f>IF(AND($D172&lt;=2026,Zisk!$D$10&gt;=2026),"+","")</f>
        <v/>
      </c>
      <c r="AE172" s="37" t="str">
        <f>IF(AND($D172&lt;=2026,Zisk!$D$10&gt;=2026),VstupniParametry_SKRYT!$D$10,"")</f>
        <v/>
      </c>
      <c r="AF172" s="35" t="str">
        <f>IF(AND($D172&lt;=2026,Zisk!$D$10&gt;=2026),")","")</f>
        <v/>
      </c>
      <c r="AG172" s="38" t="str">
        <f>IF(AND(D172&lt;2026,2026&lt;=Zisk!$D$10),1,IF(D172=2026,0,""))</f>
        <v/>
      </c>
      <c r="AH172" s="39" t="str">
        <f>IF(AND($D172&lt;=2026,Zisk!$D$10&gt;=2027),"x","")</f>
        <v/>
      </c>
      <c r="AI172" s="35" t="str">
        <f>IF(AND($D172&lt;=2027,Zisk!$D$10&gt;=2027),"(","")</f>
        <v/>
      </c>
      <c r="AJ172" s="35" t="str">
        <f>IF(AND($D172&lt;=2027,Zisk!$D$10&gt;=2027),"1","")</f>
        <v/>
      </c>
      <c r="AK172" s="35" t="str">
        <f>IF(AND($D172&lt;=2027,Zisk!$D$10&gt;=2027),"+","")</f>
        <v/>
      </c>
      <c r="AL172" s="37" t="str">
        <f>IF(AND($D172&lt;=2027,Zisk!$D$10&gt;=2027),VstupniParametry_SKRYT!$D$11,"")</f>
        <v/>
      </c>
      <c r="AM172" s="35" t="str">
        <f>IF(AND($D172&lt;=2027,Zisk!$D$10&gt;=2027),")","")</f>
        <v/>
      </c>
      <c r="AN172" s="38" t="str">
        <f>IF(AND(D172&lt;2027,2027&lt;=Zisk!$D$10),1,IF(D172=2027,0,""))</f>
        <v/>
      </c>
      <c r="AO172" s="39" t="str">
        <f>IF(AND($D172&lt;=2027,Zisk!$D$10&gt;=2028),"x","")</f>
        <v/>
      </c>
      <c r="AP172" s="35" t="str">
        <f>IF(AND($D172&lt;=2028,Zisk!$D$10&gt;=2028),"(","")</f>
        <v/>
      </c>
      <c r="AQ172" s="35" t="str">
        <f>IF(AND($D172&lt;=2028,Zisk!$D$10&gt;=2028),"1","")</f>
        <v/>
      </c>
      <c r="AR172" s="35" t="str">
        <f>IF(AND($D172&lt;=2028,Zisk!$D$10&gt;=2028),"+","")</f>
        <v/>
      </c>
      <c r="AS172" s="37" t="str">
        <f>IF(AND($D172&lt;=2028,Zisk!$D$10&gt;=2028),VstupniParametry_SKRYT!$D$12,"")</f>
        <v/>
      </c>
      <c r="AT172" s="35" t="str">
        <f>IF(AND($D172&lt;=2028,Zisk!$D$10&gt;=2028),")","")</f>
        <v/>
      </c>
      <c r="AU172" s="38" t="str">
        <f>IF(AND(D172&lt;2028,2028&lt;=Zisk!$D$10),1,IF(D172=2028,0,""))</f>
        <v/>
      </c>
      <c r="AV172" s="39" t="str">
        <f>IF(AND($D172&lt;=2028,Zisk!$D$10&gt;=2029),"x","")</f>
        <v/>
      </c>
      <c r="AW172" s="35" t="str">
        <f>IF(AND($D172&lt;=2029,Zisk!$D$10&gt;=2029),"(","")</f>
        <v/>
      </c>
      <c r="AX172" s="35" t="str">
        <f>IF(AND($D172&lt;=2029,Zisk!$D$10&gt;=2029),"1","")</f>
        <v/>
      </c>
      <c r="AY172" s="35" t="str">
        <f>IF(AND($D172&lt;=2029,Zisk!$D$10&gt;=2029),"+","")</f>
        <v/>
      </c>
      <c r="AZ172" s="37" t="str">
        <f>IF(AND($D172&lt;=2029,Zisk!$D$10&gt;=2029),VstupniParametry_SKRYT!$D$13,"")</f>
        <v/>
      </c>
      <c r="BA172" s="35" t="str">
        <f>IF(AND($D172&lt;=2029,Zisk!$D$10&gt;=2029),")","")</f>
        <v/>
      </c>
      <c r="BB172" s="38" t="str">
        <f>IF(AND(D172&lt;2029,2029&lt;=Zisk!$D$10),1,IF(D172=2029,0,""))</f>
        <v/>
      </c>
      <c r="BC172" s="39" t="str">
        <f>IF(AND($D172&lt;=2029,Zisk!$D$10&gt;=2030),"x","")</f>
        <v/>
      </c>
      <c r="BD172" s="35" t="str">
        <f>IF(AND($D172&lt;=2030,Zisk!$D$10&gt;=2030),"(","")</f>
        <v/>
      </c>
      <c r="BE172" s="35" t="str">
        <f>IF(AND($D172&lt;=2030,Zisk!$D$10&gt;=2030),"1","")</f>
        <v/>
      </c>
      <c r="BF172" s="35" t="str">
        <f>IF(AND($D172&lt;=2030,Zisk!$D$10&gt;=2030),"+","")</f>
        <v/>
      </c>
      <c r="BG172" s="37" t="str">
        <f>IF(AND($D172&lt;=2030,Zisk!$D$10&gt;=2030),VstupniParametry_SKRYT!$D$14,"")</f>
        <v/>
      </c>
      <c r="BH172" s="35" t="str">
        <f>IF(AND($D172&lt;=2030,Zisk!$D$10&gt;=2030),")","")</f>
        <v/>
      </c>
      <c r="BI172" s="38" t="str">
        <f>IF(AND(D172&lt;2030,2030&lt;=Zisk!$D$10),1,IF(D172=2030,0,""))</f>
        <v/>
      </c>
      <c r="BJ172" s="40" t="s">
        <v>32</v>
      </c>
      <c r="BK172" s="37">
        <f t="shared" si="94"/>
        <v>1</v>
      </c>
      <c r="BL172" s="35" t="str">
        <f t="shared" si="95"/>
        <v>x</v>
      </c>
      <c r="BM172" s="41">
        <f t="shared" si="96"/>
        <v>1</v>
      </c>
      <c r="BN172" s="37" t="str">
        <f t="shared" si="97"/>
        <v>x</v>
      </c>
      <c r="BO172" s="41">
        <f t="shared" si="82"/>
        <v>1.018</v>
      </c>
      <c r="BP172" s="41" t="str">
        <f t="shared" si="83"/>
        <v/>
      </c>
      <c r="BQ172" s="41" t="str">
        <f t="shared" si="84"/>
        <v/>
      </c>
      <c r="BR172" s="41" t="str">
        <f t="shared" si="85"/>
        <v/>
      </c>
      <c r="BS172" s="41" t="str">
        <f t="shared" si="86"/>
        <v/>
      </c>
      <c r="BT172" s="41" t="str">
        <f t="shared" si="87"/>
        <v/>
      </c>
      <c r="BU172" s="41" t="str">
        <f t="shared" si="88"/>
        <v/>
      </c>
      <c r="BV172" s="41" t="str">
        <f t="shared" si="89"/>
        <v/>
      </c>
      <c r="BW172" s="41" t="str">
        <f t="shared" si="90"/>
        <v/>
      </c>
      <c r="BX172" s="41" t="str">
        <f t="shared" si="91"/>
        <v/>
      </c>
      <c r="BY172" s="41" t="str">
        <f t="shared" si="92"/>
        <v/>
      </c>
      <c r="BZ172" s="40" t="s">
        <v>32</v>
      </c>
      <c r="CA172" s="41">
        <f t="shared" si="93"/>
        <v>1.018</v>
      </c>
      <c r="CB172" s="35"/>
      <c r="CC172" s="36">
        <f>IF(D172&gt;Zisk!$D$10,"",E172*CA172)</f>
        <v>0</v>
      </c>
    </row>
    <row r="173" spans="2:81" x14ac:dyDescent="0.2">
      <c r="B173" s="28" t="str">
        <f>Zisk!B184</f>
        <v/>
      </c>
      <c r="C173" s="28">
        <f>Zisk!C184</f>
        <v>0</v>
      </c>
      <c r="D173" s="28">
        <f>Zisk!E184</f>
        <v>0</v>
      </c>
      <c r="E173" s="29">
        <f>Zisk!D184</f>
        <v>0</v>
      </c>
      <c r="F173" s="29"/>
      <c r="G173" s="28" t="str">
        <f t="shared" si="68"/>
        <v>(</v>
      </c>
      <c r="H173" s="28" t="str">
        <f t="shared" si="69"/>
        <v>1</v>
      </c>
      <c r="I173" s="28" t="str">
        <f t="shared" si="70"/>
        <v>+</v>
      </c>
      <c r="J173" s="30">
        <f>IF($D173&lt;=2021,VstupniParametry_SKRYT!$D$5,"")</f>
        <v>0.02</v>
      </c>
      <c r="K173" s="28" t="str">
        <f t="shared" si="71"/>
        <v>)</v>
      </c>
      <c r="L173" s="31">
        <f>IF($D173&lt;=2021,COUNTIF(Vypocet_SKRYT!T170:AS170,"&gt;=1"),"")</f>
        <v>0</v>
      </c>
      <c r="M173" s="32" t="str">
        <f t="shared" si="72"/>
        <v>x</v>
      </c>
      <c r="N173" s="28" t="str">
        <f t="shared" si="73"/>
        <v>(</v>
      </c>
      <c r="O173" s="28" t="str">
        <f t="shared" si="74"/>
        <v>1</v>
      </c>
      <c r="P173" s="28" t="str">
        <f t="shared" si="75"/>
        <v>+</v>
      </c>
      <c r="Q173" s="30">
        <f>IF($D173&lt;=2024,VstupniParametry_SKRYT!$D$6,"")</f>
        <v>0.06</v>
      </c>
      <c r="R173" s="28" t="str">
        <f t="shared" si="76"/>
        <v>)</v>
      </c>
      <c r="S173" s="31">
        <f>IF($D173&lt;=2024,COUNTIFS(Vypocet_SKRYT!AT170:AV170,"&gt;=1"),"")</f>
        <v>0</v>
      </c>
      <c r="T173" s="32" t="str">
        <f t="shared" si="77"/>
        <v>x</v>
      </c>
      <c r="U173" s="28" t="str">
        <f t="shared" si="78"/>
        <v>(</v>
      </c>
      <c r="V173" s="28" t="str">
        <f t="shared" si="79"/>
        <v>1</v>
      </c>
      <c r="W173" s="28" t="str">
        <f t="shared" si="80"/>
        <v>+</v>
      </c>
      <c r="X173" s="30">
        <f>IF($D173&lt;=2025,VstupniParametry_SKRYT!$D$9,"")</f>
        <v>1.7999999999999999E-2</v>
      </c>
      <c r="Y173" s="28" t="str">
        <f t="shared" si="81"/>
        <v>)</v>
      </c>
      <c r="Z173" s="31">
        <f>IF(AND(D173&lt;2025,2025&lt;=Zisk!$D$10),1,IF(D173=2025,0,""))</f>
        <v>1</v>
      </c>
      <c r="AA173" s="32" t="str">
        <f>IF(AND($D173&lt;=2025,Zisk!$D$10&gt;=2026),"x","")</f>
        <v/>
      </c>
      <c r="AB173" s="28" t="str">
        <f>IF(AND($D173&lt;=2026,Zisk!$D$10&gt;=2026),"(","")</f>
        <v/>
      </c>
      <c r="AC173" s="28" t="str">
        <f>IF(AND($D173&lt;=2026,Zisk!$D$10&gt;=2026),"1","")</f>
        <v/>
      </c>
      <c r="AD173" s="28" t="str">
        <f>IF(AND($D173&lt;=2026,Zisk!$D$10&gt;=2026),"+","")</f>
        <v/>
      </c>
      <c r="AE173" s="30" t="str">
        <f>IF(AND($D173&lt;=2026,Zisk!$D$10&gt;=2026),VstupniParametry_SKRYT!$D$10,"")</f>
        <v/>
      </c>
      <c r="AF173" s="28" t="str">
        <f>IF(AND($D173&lt;=2026,Zisk!$D$10&gt;=2026),")","")</f>
        <v/>
      </c>
      <c r="AG173" s="31" t="str">
        <f>IF(AND(D173&lt;2026,2026&lt;=Zisk!$D$10),1,IF(D173=2026,0,""))</f>
        <v/>
      </c>
      <c r="AH173" s="32" t="str">
        <f>IF(AND($D173&lt;=2026,Zisk!$D$10&gt;=2027),"x","")</f>
        <v/>
      </c>
      <c r="AI173" s="28" t="str">
        <f>IF(AND($D173&lt;=2027,Zisk!$D$10&gt;=2027),"(","")</f>
        <v/>
      </c>
      <c r="AJ173" s="28" t="str">
        <f>IF(AND($D173&lt;=2027,Zisk!$D$10&gt;=2027),"1","")</f>
        <v/>
      </c>
      <c r="AK173" s="28" t="str">
        <f>IF(AND($D173&lt;=2027,Zisk!$D$10&gt;=2027),"+","")</f>
        <v/>
      </c>
      <c r="AL173" s="30" t="str">
        <f>IF(AND($D173&lt;=2027,Zisk!$D$10&gt;=2027),VstupniParametry_SKRYT!$D$11,"")</f>
        <v/>
      </c>
      <c r="AM173" s="28" t="str">
        <f>IF(AND($D173&lt;=2027,Zisk!$D$10&gt;=2027),")","")</f>
        <v/>
      </c>
      <c r="AN173" s="31" t="str">
        <f>IF(AND(D173&lt;2027,2027&lt;=Zisk!$D$10),1,IF(D173=2027,0,""))</f>
        <v/>
      </c>
      <c r="AO173" s="32" t="str">
        <f>IF(AND($D173&lt;=2027,Zisk!$D$10&gt;=2028),"x","")</f>
        <v/>
      </c>
      <c r="AP173" s="28" t="str">
        <f>IF(AND($D173&lt;=2028,Zisk!$D$10&gt;=2028),"(","")</f>
        <v/>
      </c>
      <c r="AQ173" s="28" t="str">
        <f>IF(AND($D173&lt;=2028,Zisk!$D$10&gt;=2028),"1","")</f>
        <v/>
      </c>
      <c r="AR173" s="28" t="str">
        <f>IF(AND($D173&lt;=2028,Zisk!$D$10&gt;=2028),"+","")</f>
        <v/>
      </c>
      <c r="AS173" s="30" t="str">
        <f>IF(AND($D173&lt;=2028,Zisk!$D$10&gt;=2028),VstupniParametry_SKRYT!$D$12,"")</f>
        <v/>
      </c>
      <c r="AT173" s="28" t="str">
        <f>IF(AND($D173&lt;=2028,Zisk!$D$10&gt;=2028),")","")</f>
        <v/>
      </c>
      <c r="AU173" s="31" t="str">
        <f>IF(AND(D173&lt;2028,2028&lt;=Zisk!$D$10),1,IF(D173=2028,0,""))</f>
        <v/>
      </c>
      <c r="AV173" s="32" t="str">
        <f>IF(AND($D173&lt;=2028,Zisk!$D$10&gt;=2029),"x","")</f>
        <v/>
      </c>
      <c r="AW173" s="28" t="str">
        <f>IF(AND($D173&lt;=2029,Zisk!$D$10&gt;=2029),"(","")</f>
        <v/>
      </c>
      <c r="AX173" s="28" t="str">
        <f>IF(AND($D173&lt;=2029,Zisk!$D$10&gt;=2029),"1","")</f>
        <v/>
      </c>
      <c r="AY173" s="28" t="str">
        <f>IF(AND($D173&lt;=2029,Zisk!$D$10&gt;=2029),"+","")</f>
        <v/>
      </c>
      <c r="AZ173" s="30" t="str">
        <f>IF(AND($D173&lt;=2029,Zisk!$D$10&gt;=2029),VstupniParametry_SKRYT!$D$13,"")</f>
        <v/>
      </c>
      <c r="BA173" s="28" t="str">
        <f>IF(AND($D173&lt;=2029,Zisk!$D$10&gt;=2029),")","")</f>
        <v/>
      </c>
      <c r="BB173" s="31" t="str">
        <f>IF(AND(D173&lt;2029,2029&lt;=Zisk!$D$10),1,IF(D173=2029,0,""))</f>
        <v/>
      </c>
      <c r="BC173" s="32" t="str">
        <f>IF(AND($D173&lt;=2029,Zisk!$D$10&gt;=2030),"x","")</f>
        <v/>
      </c>
      <c r="BD173" s="28" t="str">
        <f>IF(AND($D173&lt;=2030,Zisk!$D$10&gt;=2030),"(","")</f>
        <v/>
      </c>
      <c r="BE173" s="28" t="str">
        <f>IF(AND($D173&lt;=2030,Zisk!$D$10&gt;=2030),"1","")</f>
        <v/>
      </c>
      <c r="BF173" s="28" t="str">
        <f>IF(AND($D173&lt;=2030,Zisk!$D$10&gt;=2030),"+","")</f>
        <v/>
      </c>
      <c r="BG173" s="30" t="str">
        <f>IF(AND($D173&lt;=2030,Zisk!$D$10&gt;=2030),VstupniParametry_SKRYT!$D$14,"")</f>
        <v/>
      </c>
      <c r="BH173" s="28" t="str">
        <f>IF(AND($D173&lt;=2030,Zisk!$D$10&gt;=2030),")","")</f>
        <v/>
      </c>
      <c r="BI173" s="31" t="str">
        <f>IF(AND(D173&lt;2030,2030&lt;=Zisk!$D$10),1,IF(D173=2030,0,""))</f>
        <v/>
      </c>
      <c r="BJ173" s="33" t="s">
        <v>32</v>
      </c>
      <c r="BK173" s="30">
        <f t="shared" si="94"/>
        <v>1</v>
      </c>
      <c r="BL173" s="28" t="str">
        <f t="shared" si="95"/>
        <v>x</v>
      </c>
      <c r="BM173" s="34">
        <f t="shared" si="96"/>
        <v>1</v>
      </c>
      <c r="BN173" s="30" t="str">
        <f t="shared" si="97"/>
        <v>x</v>
      </c>
      <c r="BO173" s="34">
        <f t="shared" si="82"/>
        <v>1.018</v>
      </c>
      <c r="BP173" s="34" t="str">
        <f t="shared" si="83"/>
        <v/>
      </c>
      <c r="BQ173" s="34" t="str">
        <f t="shared" si="84"/>
        <v/>
      </c>
      <c r="BR173" s="34" t="str">
        <f t="shared" si="85"/>
        <v/>
      </c>
      <c r="BS173" s="34" t="str">
        <f t="shared" si="86"/>
        <v/>
      </c>
      <c r="BT173" s="34" t="str">
        <f t="shared" si="87"/>
        <v/>
      </c>
      <c r="BU173" s="34" t="str">
        <f t="shared" si="88"/>
        <v/>
      </c>
      <c r="BV173" s="34" t="str">
        <f t="shared" si="89"/>
        <v/>
      </c>
      <c r="BW173" s="34" t="str">
        <f t="shared" si="90"/>
        <v/>
      </c>
      <c r="BX173" s="34" t="str">
        <f t="shared" si="91"/>
        <v/>
      </c>
      <c r="BY173" s="34" t="str">
        <f t="shared" si="92"/>
        <v/>
      </c>
      <c r="BZ173" s="33" t="s">
        <v>32</v>
      </c>
      <c r="CA173" s="34">
        <f t="shared" si="93"/>
        <v>1.018</v>
      </c>
      <c r="CB173" s="28"/>
      <c r="CC173" s="29">
        <f>IF(D173&gt;Zisk!$D$10,"",E173*CA173)</f>
        <v>0</v>
      </c>
    </row>
    <row r="174" spans="2:81" x14ac:dyDescent="0.2">
      <c r="B174" s="35" t="str">
        <f>Zisk!B185</f>
        <v/>
      </c>
      <c r="C174" s="35">
        <f>Zisk!C185</f>
        <v>0</v>
      </c>
      <c r="D174" s="35">
        <f>Zisk!E185</f>
        <v>0</v>
      </c>
      <c r="E174" s="36">
        <f>Zisk!D185</f>
        <v>0</v>
      </c>
      <c r="F174" s="36"/>
      <c r="G174" s="35" t="str">
        <f t="shared" si="68"/>
        <v>(</v>
      </c>
      <c r="H174" s="35" t="str">
        <f t="shared" si="69"/>
        <v>1</v>
      </c>
      <c r="I174" s="35" t="str">
        <f t="shared" si="70"/>
        <v>+</v>
      </c>
      <c r="J174" s="37">
        <f>IF($D174&lt;=2021,VstupniParametry_SKRYT!$D$5,"")</f>
        <v>0.02</v>
      </c>
      <c r="K174" s="35" t="str">
        <f t="shared" si="71"/>
        <v>)</v>
      </c>
      <c r="L174" s="38">
        <f>IF($D174&lt;=2021,COUNTIF(Vypocet_SKRYT!T171:AS171,"&gt;=1"),"")</f>
        <v>0</v>
      </c>
      <c r="M174" s="39" t="str">
        <f t="shared" si="72"/>
        <v>x</v>
      </c>
      <c r="N174" s="35" t="str">
        <f t="shared" si="73"/>
        <v>(</v>
      </c>
      <c r="O174" s="35" t="str">
        <f t="shared" si="74"/>
        <v>1</v>
      </c>
      <c r="P174" s="35" t="str">
        <f t="shared" si="75"/>
        <v>+</v>
      </c>
      <c r="Q174" s="37">
        <f>IF($D174&lt;=2024,VstupniParametry_SKRYT!$D$6,"")</f>
        <v>0.06</v>
      </c>
      <c r="R174" s="35" t="str">
        <f t="shared" si="76"/>
        <v>)</v>
      </c>
      <c r="S174" s="38">
        <f>IF($D174&lt;=2024,COUNTIFS(Vypocet_SKRYT!AT171:AV171,"&gt;=1"),"")</f>
        <v>0</v>
      </c>
      <c r="T174" s="39" t="str">
        <f t="shared" si="77"/>
        <v>x</v>
      </c>
      <c r="U174" s="35" t="str">
        <f t="shared" si="78"/>
        <v>(</v>
      </c>
      <c r="V174" s="35" t="str">
        <f t="shared" si="79"/>
        <v>1</v>
      </c>
      <c r="W174" s="35" t="str">
        <f t="shared" si="80"/>
        <v>+</v>
      </c>
      <c r="X174" s="37">
        <f>IF($D174&lt;=2025,VstupniParametry_SKRYT!$D$9,"")</f>
        <v>1.7999999999999999E-2</v>
      </c>
      <c r="Y174" s="35" t="str">
        <f t="shared" si="81"/>
        <v>)</v>
      </c>
      <c r="Z174" s="38">
        <f>IF(AND(D174&lt;2025,2025&lt;=Zisk!$D$10),1,IF(D174=2025,0,""))</f>
        <v>1</v>
      </c>
      <c r="AA174" s="39" t="str">
        <f>IF(AND($D174&lt;=2025,Zisk!$D$10&gt;=2026),"x","")</f>
        <v/>
      </c>
      <c r="AB174" s="35" t="str">
        <f>IF(AND($D174&lt;=2026,Zisk!$D$10&gt;=2026),"(","")</f>
        <v/>
      </c>
      <c r="AC174" s="35" t="str">
        <f>IF(AND($D174&lt;=2026,Zisk!$D$10&gt;=2026),"1","")</f>
        <v/>
      </c>
      <c r="AD174" s="35" t="str">
        <f>IF(AND($D174&lt;=2026,Zisk!$D$10&gt;=2026),"+","")</f>
        <v/>
      </c>
      <c r="AE174" s="37" t="str">
        <f>IF(AND($D174&lt;=2026,Zisk!$D$10&gt;=2026),VstupniParametry_SKRYT!$D$10,"")</f>
        <v/>
      </c>
      <c r="AF174" s="35" t="str">
        <f>IF(AND($D174&lt;=2026,Zisk!$D$10&gt;=2026),")","")</f>
        <v/>
      </c>
      <c r="AG174" s="38" t="str">
        <f>IF(AND(D174&lt;2026,2026&lt;=Zisk!$D$10),1,IF(D174=2026,0,""))</f>
        <v/>
      </c>
      <c r="AH174" s="39" t="str">
        <f>IF(AND($D174&lt;=2026,Zisk!$D$10&gt;=2027),"x","")</f>
        <v/>
      </c>
      <c r="AI174" s="35" t="str">
        <f>IF(AND($D174&lt;=2027,Zisk!$D$10&gt;=2027),"(","")</f>
        <v/>
      </c>
      <c r="AJ174" s="35" t="str">
        <f>IF(AND($D174&lt;=2027,Zisk!$D$10&gt;=2027),"1","")</f>
        <v/>
      </c>
      <c r="AK174" s="35" t="str">
        <f>IF(AND($D174&lt;=2027,Zisk!$D$10&gt;=2027),"+","")</f>
        <v/>
      </c>
      <c r="AL174" s="37" t="str">
        <f>IF(AND($D174&lt;=2027,Zisk!$D$10&gt;=2027),VstupniParametry_SKRYT!$D$11,"")</f>
        <v/>
      </c>
      <c r="AM174" s="35" t="str">
        <f>IF(AND($D174&lt;=2027,Zisk!$D$10&gt;=2027),")","")</f>
        <v/>
      </c>
      <c r="AN174" s="38" t="str">
        <f>IF(AND(D174&lt;2027,2027&lt;=Zisk!$D$10),1,IF(D174=2027,0,""))</f>
        <v/>
      </c>
      <c r="AO174" s="39" t="str">
        <f>IF(AND($D174&lt;=2027,Zisk!$D$10&gt;=2028),"x","")</f>
        <v/>
      </c>
      <c r="AP174" s="35" t="str">
        <f>IF(AND($D174&lt;=2028,Zisk!$D$10&gt;=2028),"(","")</f>
        <v/>
      </c>
      <c r="AQ174" s="35" t="str">
        <f>IF(AND($D174&lt;=2028,Zisk!$D$10&gt;=2028),"1","")</f>
        <v/>
      </c>
      <c r="AR174" s="35" t="str">
        <f>IF(AND($D174&lt;=2028,Zisk!$D$10&gt;=2028),"+","")</f>
        <v/>
      </c>
      <c r="AS174" s="37" t="str">
        <f>IF(AND($D174&lt;=2028,Zisk!$D$10&gt;=2028),VstupniParametry_SKRYT!$D$12,"")</f>
        <v/>
      </c>
      <c r="AT174" s="35" t="str">
        <f>IF(AND($D174&lt;=2028,Zisk!$D$10&gt;=2028),")","")</f>
        <v/>
      </c>
      <c r="AU174" s="38" t="str">
        <f>IF(AND(D174&lt;2028,2028&lt;=Zisk!$D$10),1,IF(D174=2028,0,""))</f>
        <v/>
      </c>
      <c r="AV174" s="39" t="str">
        <f>IF(AND($D174&lt;=2028,Zisk!$D$10&gt;=2029),"x","")</f>
        <v/>
      </c>
      <c r="AW174" s="35" t="str">
        <f>IF(AND($D174&lt;=2029,Zisk!$D$10&gt;=2029),"(","")</f>
        <v/>
      </c>
      <c r="AX174" s="35" t="str">
        <f>IF(AND($D174&lt;=2029,Zisk!$D$10&gt;=2029),"1","")</f>
        <v/>
      </c>
      <c r="AY174" s="35" t="str">
        <f>IF(AND($D174&lt;=2029,Zisk!$D$10&gt;=2029),"+","")</f>
        <v/>
      </c>
      <c r="AZ174" s="37" t="str">
        <f>IF(AND($D174&lt;=2029,Zisk!$D$10&gt;=2029),VstupniParametry_SKRYT!$D$13,"")</f>
        <v/>
      </c>
      <c r="BA174" s="35" t="str">
        <f>IF(AND($D174&lt;=2029,Zisk!$D$10&gt;=2029),")","")</f>
        <v/>
      </c>
      <c r="BB174" s="38" t="str">
        <f>IF(AND(D174&lt;2029,2029&lt;=Zisk!$D$10),1,IF(D174=2029,0,""))</f>
        <v/>
      </c>
      <c r="BC174" s="39" t="str">
        <f>IF(AND($D174&lt;=2029,Zisk!$D$10&gt;=2030),"x","")</f>
        <v/>
      </c>
      <c r="BD174" s="35" t="str">
        <f>IF(AND($D174&lt;=2030,Zisk!$D$10&gt;=2030),"(","")</f>
        <v/>
      </c>
      <c r="BE174" s="35" t="str">
        <f>IF(AND($D174&lt;=2030,Zisk!$D$10&gt;=2030),"1","")</f>
        <v/>
      </c>
      <c r="BF174" s="35" t="str">
        <f>IF(AND($D174&lt;=2030,Zisk!$D$10&gt;=2030),"+","")</f>
        <v/>
      </c>
      <c r="BG174" s="37" t="str">
        <f>IF(AND($D174&lt;=2030,Zisk!$D$10&gt;=2030),VstupniParametry_SKRYT!$D$14,"")</f>
        <v/>
      </c>
      <c r="BH174" s="35" t="str">
        <f>IF(AND($D174&lt;=2030,Zisk!$D$10&gt;=2030),")","")</f>
        <v/>
      </c>
      <c r="BI174" s="38" t="str">
        <f>IF(AND(D174&lt;2030,2030&lt;=Zisk!$D$10),1,IF(D174=2030,0,""))</f>
        <v/>
      </c>
      <c r="BJ174" s="40" t="s">
        <v>32</v>
      </c>
      <c r="BK174" s="37">
        <f t="shared" si="94"/>
        <v>1</v>
      </c>
      <c r="BL174" s="35" t="str">
        <f t="shared" si="95"/>
        <v>x</v>
      </c>
      <c r="BM174" s="41">
        <f t="shared" si="96"/>
        <v>1</v>
      </c>
      <c r="BN174" s="37" t="str">
        <f t="shared" si="97"/>
        <v>x</v>
      </c>
      <c r="BO174" s="41">
        <f t="shared" si="82"/>
        <v>1.018</v>
      </c>
      <c r="BP174" s="41" t="str">
        <f t="shared" si="83"/>
        <v/>
      </c>
      <c r="BQ174" s="41" t="str">
        <f t="shared" si="84"/>
        <v/>
      </c>
      <c r="BR174" s="41" t="str">
        <f t="shared" si="85"/>
        <v/>
      </c>
      <c r="BS174" s="41" t="str">
        <f t="shared" si="86"/>
        <v/>
      </c>
      <c r="BT174" s="41" t="str">
        <f t="shared" si="87"/>
        <v/>
      </c>
      <c r="BU174" s="41" t="str">
        <f t="shared" si="88"/>
        <v/>
      </c>
      <c r="BV174" s="41" t="str">
        <f t="shared" si="89"/>
        <v/>
      </c>
      <c r="BW174" s="41" t="str">
        <f t="shared" si="90"/>
        <v/>
      </c>
      <c r="BX174" s="41" t="str">
        <f t="shared" si="91"/>
        <v/>
      </c>
      <c r="BY174" s="41" t="str">
        <f t="shared" si="92"/>
        <v/>
      </c>
      <c r="BZ174" s="40" t="s">
        <v>32</v>
      </c>
      <c r="CA174" s="41">
        <f t="shared" si="93"/>
        <v>1.018</v>
      </c>
      <c r="CB174" s="35"/>
      <c r="CC174" s="36">
        <f>IF(D174&gt;Zisk!$D$10,"",E174*CA174)</f>
        <v>0</v>
      </c>
    </row>
    <row r="175" spans="2:81" x14ac:dyDescent="0.2">
      <c r="B175" s="28" t="str">
        <f>Zisk!B186</f>
        <v/>
      </c>
      <c r="C175" s="28">
        <f>Zisk!C186</f>
        <v>0</v>
      </c>
      <c r="D175" s="28">
        <f>Zisk!E186</f>
        <v>0</v>
      </c>
      <c r="E175" s="29">
        <f>Zisk!D186</f>
        <v>0</v>
      </c>
      <c r="F175" s="29"/>
      <c r="G175" s="28" t="str">
        <f t="shared" si="68"/>
        <v>(</v>
      </c>
      <c r="H175" s="28" t="str">
        <f t="shared" si="69"/>
        <v>1</v>
      </c>
      <c r="I175" s="28" t="str">
        <f t="shared" si="70"/>
        <v>+</v>
      </c>
      <c r="J175" s="30">
        <f>IF($D175&lt;=2021,VstupniParametry_SKRYT!$D$5,"")</f>
        <v>0.02</v>
      </c>
      <c r="K175" s="28" t="str">
        <f t="shared" si="71"/>
        <v>)</v>
      </c>
      <c r="L175" s="31">
        <f>IF($D175&lt;=2021,COUNTIF(Vypocet_SKRYT!T172:AS172,"&gt;=1"),"")</f>
        <v>0</v>
      </c>
      <c r="M175" s="32" t="str">
        <f t="shared" si="72"/>
        <v>x</v>
      </c>
      <c r="N175" s="28" t="str">
        <f t="shared" si="73"/>
        <v>(</v>
      </c>
      <c r="O175" s="28" t="str">
        <f t="shared" si="74"/>
        <v>1</v>
      </c>
      <c r="P175" s="28" t="str">
        <f t="shared" si="75"/>
        <v>+</v>
      </c>
      <c r="Q175" s="30">
        <f>IF($D175&lt;=2024,VstupniParametry_SKRYT!$D$6,"")</f>
        <v>0.06</v>
      </c>
      <c r="R175" s="28" t="str">
        <f t="shared" si="76"/>
        <v>)</v>
      </c>
      <c r="S175" s="31">
        <f>IF($D175&lt;=2024,COUNTIFS(Vypocet_SKRYT!AT172:AV172,"&gt;=1"),"")</f>
        <v>0</v>
      </c>
      <c r="T175" s="32" t="str">
        <f t="shared" si="77"/>
        <v>x</v>
      </c>
      <c r="U175" s="28" t="str">
        <f t="shared" si="78"/>
        <v>(</v>
      </c>
      <c r="V175" s="28" t="str">
        <f t="shared" si="79"/>
        <v>1</v>
      </c>
      <c r="W175" s="28" t="str">
        <f t="shared" si="80"/>
        <v>+</v>
      </c>
      <c r="X175" s="30">
        <f>IF($D175&lt;=2025,VstupniParametry_SKRYT!$D$9,"")</f>
        <v>1.7999999999999999E-2</v>
      </c>
      <c r="Y175" s="28" t="str">
        <f t="shared" si="81"/>
        <v>)</v>
      </c>
      <c r="Z175" s="31">
        <f>IF(AND(D175&lt;2025,2025&lt;=Zisk!$D$10),1,IF(D175=2025,0,""))</f>
        <v>1</v>
      </c>
      <c r="AA175" s="32" t="str">
        <f>IF(AND($D175&lt;=2025,Zisk!$D$10&gt;=2026),"x","")</f>
        <v/>
      </c>
      <c r="AB175" s="28" t="str">
        <f>IF(AND($D175&lt;=2026,Zisk!$D$10&gt;=2026),"(","")</f>
        <v/>
      </c>
      <c r="AC175" s="28" t="str">
        <f>IF(AND($D175&lt;=2026,Zisk!$D$10&gt;=2026),"1","")</f>
        <v/>
      </c>
      <c r="AD175" s="28" t="str">
        <f>IF(AND($D175&lt;=2026,Zisk!$D$10&gt;=2026),"+","")</f>
        <v/>
      </c>
      <c r="AE175" s="30" t="str">
        <f>IF(AND($D175&lt;=2026,Zisk!$D$10&gt;=2026),VstupniParametry_SKRYT!$D$10,"")</f>
        <v/>
      </c>
      <c r="AF175" s="28" t="str">
        <f>IF(AND($D175&lt;=2026,Zisk!$D$10&gt;=2026),")","")</f>
        <v/>
      </c>
      <c r="AG175" s="31" t="str">
        <f>IF(AND(D175&lt;2026,2026&lt;=Zisk!$D$10),1,IF(D175=2026,0,""))</f>
        <v/>
      </c>
      <c r="AH175" s="32" t="str">
        <f>IF(AND($D175&lt;=2026,Zisk!$D$10&gt;=2027),"x","")</f>
        <v/>
      </c>
      <c r="AI175" s="28" t="str">
        <f>IF(AND($D175&lt;=2027,Zisk!$D$10&gt;=2027),"(","")</f>
        <v/>
      </c>
      <c r="AJ175" s="28" t="str">
        <f>IF(AND($D175&lt;=2027,Zisk!$D$10&gt;=2027),"1","")</f>
        <v/>
      </c>
      <c r="AK175" s="28" t="str">
        <f>IF(AND($D175&lt;=2027,Zisk!$D$10&gt;=2027),"+","")</f>
        <v/>
      </c>
      <c r="AL175" s="30" t="str">
        <f>IF(AND($D175&lt;=2027,Zisk!$D$10&gt;=2027),VstupniParametry_SKRYT!$D$11,"")</f>
        <v/>
      </c>
      <c r="AM175" s="28" t="str">
        <f>IF(AND($D175&lt;=2027,Zisk!$D$10&gt;=2027),")","")</f>
        <v/>
      </c>
      <c r="AN175" s="31" t="str">
        <f>IF(AND(D175&lt;2027,2027&lt;=Zisk!$D$10),1,IF(D175=2027,0,""))</f>
        <v/>
      </c>
      <c r="AO175" s="32" t="str">
        <f>IF(AND($D175&lt;=2027,Zisk!$D$10&gt;=2028),"x","")</f>
        <v/>
      </c>
      <c r="AP175" s="28" t="str">
        <f>IF(AND($D175&lt;=2028,Zisk!$D$10&gt;=2028),"(","")</f>
        <v/>
      </c>
      <c r="AQ175" s="28" t="str">
        <f>IF(AND($D175&lt;=2028,Zisk!$D$10&gt;=2028),"1","")</f>
        <v/>
      </c>
      <c r="AR175" s="28" t="str">
        <f>IF(AND($D175&lt;=2028,Zisk!$D$10&gt;=2028),"+","")</f>
        <v/>
      </c>
      <c r="AS175" s="30" t="str">
        <f>IF(AND($D175&lt;=2028,Zisk!$D$10&gt;=2028),VstupniParametry_SKRYT!$D$12,"")</f>
        <v/>
      </c>
      <c r="AT175" s="28" t="str">
        <f>IF(AND($D175&lt;=2028,Zisk!$D$10&gt;=2028),")","")</f>
        <v/>
      </c>
      <c r="AU175" s="31" t="str">
        <f>IF(AND(D175&lt;2028,2028&lt;=Zisk!$D$10),1,IF(D175=2028,0,""))</f>
        <v/>
      </c>
      <c r="AV175" s="32" t="str">
        <f>IF(AND($D175&lt;=2028,Zisk!$D$10&gt;=2029),"x","")</f>
        <v/>
      </c>
      <c r="AW175" s="28" t="str">
        <f>IF(AND($D175&lt;=2029,Zisk!$D$10&gt;=2029),"(","")</f>
        <v/>
      </c>
      <c r="AX175" s="28" t="str">
        <f>IF(AND($D175&lt;=2029,Zisk!$D$10&gt;=2029),"1","")</f>
        <v/>
      </c>
      <c r="AY175" s="28" t="str">
        <f>IF(AND($D175&lt;=2029,Zisk!$D$10&gt;=2029),"+","")</f>
        <v/>
      </c>
      <c r="AZ175" s="30" t="str">
        <f>IF(AND($D175&lt;=2029,Zisk!$D$10&gt;=2029),VstupniParametry_SKRYT!$D$13,"")</f>
        <v/>
      </c>
      <c r="BA175" s="28" t="str">
        <f>IF(AND($D175&lt;=2029,Zisk!$D$10&gt;=2029),")","")</f>
        <v/>
      </c>
      <c r="BB175" s="31" t="str">
        <f>IF(AND(D175&lt;2029,2029&lt;=Zisk!$D$10),1,IF(D175=2029,0,""))</f>
        <v/>
      </c>
      <c r="BC175" s="32" t="str">
        <f>IF(AND($D175&lt;=2029,Zisk!$D$10&gt;=2030),"x","")</f>
        <v/>
      </c>
      <c r="BD175" s="28" t="str">
        <f>IF(AND($D175&lt;=2030,Zisk!$D$10&gt;=2030),"(","")</f>
        <v/>
      </c>
      <c r="BE175" s="28" t="str">
        <f>IF(AND($D175&lt;=2030,Zisk!$D$10&gt;=2030),"1","")</f>
        <v/>
      </c>
      <c r="BF175" s="28" t="str">
        <f>IF(AND($D175&lt;=2030,Zisk!$D$10&gt;=2030),"+","")</f>
        <v/>
      </c>
      <c r="BG175" s="30" t="str">
        <f>IF(AND($D175&lt;=2030,Zisk!$D$10&gt;=2030),VstupniParametry_SKRYT!$D$14,"")</f>
        <v/>
      </c>
      <c r="BH175" s="28" t="str">
        <f>IF(AND($D175&lt;=2030,Zisk!$D$10&gt;=2030),")","")</f>
        <v/>
      </c>
      <c r="BI175" s="31" t="str">
        <f>IF(AND(D175&lt;2030,2030&lt;=Zisk!$D$10),1,IF(D175=2030,0,""))</f>
        <v/>
      </c>
      <c r="BJ175" s="33" t="s">
        <v>32</v>
      </c>
      <c r="BK175" s="30">
        <f t="shared" si="94"/>
        <v>1</v>
      </c>
      <c r="BL175" s="28" t="str">
        <f t="shared" si="95"/>
        <v>x</v>
      </c>
      <c r="BM175" s="34">
        <f t="shared" si="96"/>
        <v>1</v>
      </c>
      <c r="BN175" s="30" t="str">
        <f t="shared" si="97"/>
        <v>x</v>
      </c>
      <c r="BO175" s="34">
        <f t="shared" si="82"/>
        <v>1.018</v>
      </c>
      <c r="BP175" s="34" t="str">
        <f t="shared" si="83"/>
        <v/>
      </c>
      <c r="BQ175" s="34" t="str">
        <f t="shared" si="84"/>
        <v/>
      </c>
      <c r="BR175" s="34" t="str">
        <f t="shared" si="85"/>
        <v/>
      </c>
      <c r="BS175" s="34" t="str">
        <f t="shared" si="86"/>
        <v/>
      </c>
      <c r="BT175" s="34" t="str">
        <f t="shared" si="87"/>
        <v/>
      </c>
      <c r="BU175" s="34" t="str">
        <f t="shared" si="88"/>
        <v/>
      </c>
      <c r="BV175" s="34" t="str">
        <f t="shared" si="89"/>
        <v/>
      </c>
      <c r="BW175" s="34" t="str">
        <f t="shared" si="90"/>
        <v/>
      </c>
      <c r="BX175" s="34" t="str">
        <f t="shared" si="91"/>
        <v/>
      </c>
      <c r="BY175" s="34" t="str">
        <f t="shared" si="92"/>
        <v/>
      </c>
      <c r="BZ175" s="33" t="s">
        <v>32</v>
      </c>
      <c r="CA175" s="34">
        <f t="shared" si="93"/>
        <v>1.018</v>
      </c>
      <c r="CB175" s="28"/>
      <c r="CC175" s="29">
        <f>IF(D175&gt;Zisk!$D$10,"",E175*CA175)</f>
        <v>0</v>
      </c>
    </row>
    <row r="176" spans="2:81" x14ac:dyDescent="0.2">
      <c r="B176" s="35" t="str">
        <f>Zisk!B187</f>
        <v/>
      </c>
      <c r="C176" s="35">
        <f>Zisk!C187</f>
        <v>0</v>
      </c>
      <c r="D176" s="35">
        <f>Zisk!E187</f>
        <v>0</v>
      </c>
      <c r="E176" s="36">
        <f>Zisk!D187</f>
        <v>0</v>
      </c>
      <c r="F176" s="36"/>
      <c r="G176" s="35" t="str">
        <f t="shared" si="68"/>
        <v>(</v>
      </c>
      <c r="H176" s="35" t="str">
        <f t="shared" si="69"/>
        <v>1</v>
      </c>
      <c r="I176" s="35" t="str">
        <f t="shared" si="70"/>
        <v>+</v>
      </c>
      <c r="J176" s="37">
        <f>IF($D176&lt;=2021,VstupniParametry_SKRYT!$D$5,"")</f>
        <v>0.02</v>
      </c>
      <c r="K176" s="35" t="str">
        <f t="shared" si="71"/>
        <v>)</v>
      </c>
      <c r="L176" s="38">
        <f>IF($D176&lt;=2021,COUNTIF(Vypocet_SKRYT!T173:AS173,"&gt;=1"),"")</f>
        <v>0</v>
      </c>
      <c r="M176" s="39" t="str">
        <f t="shared" si="72"/>
        <v>x</v>
      </c>
      <c r="N176" s="35" t="str">
        <f t="shared" si="73"/>
        <v>(</v>
      </c>
      <c r="O176" s="35" t="str">
        <f t="shared" si="74"/>
        <v>1</v>
      </c>
      <c r="P176" s="35" t="str">
        <f t="shared" si="75"/>
        <v>+</v>
      </c>
      <c r="Q176" s="37">
        <f>IF($D176&lt;=2024,VstupniParametry_SKRYT!$D$6,"")</f>
        <v>0.06</v>
      </c>
      <c r="R176" s="35" t="str">
        <f t="shared" si="76"/>
        <v>)</v>
      </c>
      <c r="S176" s="38">
        <f>IF($D176&lt;=2024,COUNTIFS(Vypocet_SKRYT!AT173:AV173,"&gt;=1"),"")</f>
        <v>0</v>
      </c>
      <c r="T176" s="39" t="str">
        <f t="shared" si="77"/>
        <v>x</v>
      </c>
      <c r="U176" s="35" t="str">
        <f t="shared" si="78"/>
        <v>(</v>
      </c>
      <c r="V176" s="35" t="str">
        <f t="shared" si="79"/>
        <v>1</v>
      </c>
      <c r="W176" s="35" t="str">
        <f t="shared" si="80"/>
        <v>+</v>
      </c>
      <c r="X176" s="37">
        <f>IF($D176&lt;=2025,VstupniParametry_SKRYT!$D$9,"")</f>
        <v>1.7999999999999999E-2</v>
      </c>
      <c r="Y176" s="35" t="str">
        <f t="shared" si="81"/>
        <v>)</v>
      </c>
      <c r="Z176" s="38">
        <f>IF(AND(D176&lt;2025,2025&lt;=Zisk!$D$10),1,IF(D176=2025,0,""))</f>
        <v>1</v>
      </c>
      <c r="AA176" s="39" t="str">
        <f>IF(AND($D176&lt;=2025,Zisk!$D$10&gt;=2026),"x","")</f>
        <v/>
      </c>
      <c r="AB176" s="35" t="str">
        <f>IF(AND($D176&lt;=2026,Zisk!$D$10&gt;=2026),"(","")</f>
        <v/>
      </c>
      <c r="AC176" s="35" t="str">
        <f>IF(AND($D176&lt;=2026,Zisk!$D$10&gt;=2026),"1","")</f>
        <v/>
      </c>
      <c r="AD176" s="35" t="str">
        <f>IF(AND($D176&lt;=2026,Zisk!$D$10&gt;=2026),"+","")</f>
        <v/>
      </c>
      <c r="AE176" s="37" t="str">
        <f>IF(AND($D176&lt;=2026,Zisk!$D$10&gt;=2026),VstupniParametry_SKRYT!$D$10,"")</f>
        <v/>
      </c>
      <c r="AF176" s="35" t="str">
        <f>IF(AND($D176&lt;=2026,Zisk!$D$10&gt;=2026),")","")</f>
        <v/>
      </c>
      <c r="AG176" s="38" t="str">
        <f>IF(AND(D176&lt;2026,2026&lt;=Zisk!$D$10),1,IF(D176=2026,0,""))</f>
        <v/>
      </c>
      <c r="AH176" s="39" t="str">
        <f>IF(AND($D176&lt;=2026,Zisk!$D$10&gt;=2027),"x","")</f>
        <v/>
      </c>
      <c r="AI176" s="35" t="str">
        <f>IF(AND($D176&lt;=2027,Zisk!$D$10&gt;=2027),"(","")</f>
        <v/>
      </c>
      <c r="AJ176" s="35" t="str">
        <f>IF(AND($D176&lt;=2027,Zisk!$D$10&gt;=2027),"1","")</f>
        <v/>
      </c>
      <c r="AK176" s="35" t="str">
        <f>IF(AND($D176&lt;=2027,Zisk!$D$10&gt;=2027),"+","")</f>
        <v/>
      </c>
      <c r="AL176" s="37" t="str">
        <f>IF(AND($D176&lt;=2027,Zisk!$D$10&gt;=2027),VstupniParametry_SKRYT!$D$11,"")</f>
        <v/>
      </c>
      <c r="AM176" s="35" t="str">
        <f>IF(AND($D176&lt;=2027,Zisk!$D$10&gt;=2027),")","")</f>
        <v/>
      </c>
      <c r="AN176" s="38" t="str">
        <f>IF(AND(D176&lt;2027,2027&lt;=Zisk!$D$10),1,IF(D176=2027,0,""))</f>
        <v/>
      </c>
      <c r="AO176" s="39" t="str">
        <f>IF(AND($D176&lt;=2027,Zisk!$D$10&gt;=2028),"x","")</f>
        <v/>
      </c>
      <c r="AP176" s="35" t="str">
        <f>IF(AND($D176&lt;=2028,Zisk!$D$10&gt;=2028),"(","")</f>
        <v/>
      </c>
      <c r="AQ176" s="35" t="str">
        <f>IF(AND($D176&lt;=2028,Zisk!$D$10&gt;=2028),"1","")</f>
        <v/>
      </c>
      <c r="AR176" s="35" t="str">
        <f>IF(AND($D176&lt;=2028,Zisk!$D$10&gt;=2028),"+","")</f>
        <v/>
      </c>
      <c r="AS176" s="37" t="str">
        <f>IF(AND($D176&lt;=2028,Zisk!$D$10&gt;=2028),VstupniParametry_SKRYT!$D$12,"")</f>
        <v/>
      </c>
      <c r="AT176" s="35" t="str">
        <f>IF(AND($D176&lt;=2028,Zisk!$D$10&gt;=2028),")","")</f>
        <v/>
      </c>
      <c r="AU176" s="38" t="str">
        <f>IF(AND(D176&lt;2028,2028&lt;=Zisk!$D$10),1,IF(D176=2028,0,""))</f>
        <v/>
      </c>
      <c r="AV176" s="39" t="str">
        <f>IF(AND($D176&lt;=2028,Zisk!$D$10&gt;=2029),"x","")</f>
        <v/>
      </c>
      <c r="AW176" s="35" t="str">
        <f>IF(AND($D176&lt;=2029,Zisk!$D$10&gt;=2029),"(","")</f>
        <v/>
      </c>
      <c r="AX176" s="35" t="str">
        <f>IF(AND($D176&lt;=2029,Zisk!$D$10&gt;=2029),"1","")</f>
        <v/>
      </c>
      <c r="AY176" s="35" t="str">
        <f>IF(AND($D176&lt;=2029,Zisk!$D$10&gt;=2029),"+","")</f>
        <v/>
      </c>
      <c r="AZ176" s="37" t="str">
        <f>IF(AND($D176&lt;=2029,Zisk!$D$10&gt;=2029),VstupniParametry_SKRYT!$D$13,"")</f>
        <v/>
      </c>
      <c r="BA176" s="35" t="str">
        <f>IF(AND($D176&lt;=2029,Zisk!$D$10&gt;=2029),")","")</f>
        <v/>
      </c>
      <c r="BB176" s="38" t="str">
        <f>IF(AND(D176&lt;2029,2029&lt;=Zisk!$D$10),1,IF(D176=2029,0,""))</f>
        <v/>
      </c>
      <c r="BC176" s="39" t="str">
        <f>IF(AND($D176&lt;=2029,Zisk!$D$10&gt;=2030),"x","")</f>
        <v/>
      </c>
      <c r="BD176" s="35" t="str">
        <f>IF(AND($D176&lt;=2030,Zisk!$D$10&gt;=2030),"(","")</f>
        <v/>
      </c>
      <c r="BE176" s="35" t="str">
        <f>IF(AND($D176&lt;=2030,Zisk!$D$10&gt;=2030),"1","")</f>
        <v/>
      </c>
      <c r="BF176" s="35" t="str">
        <f>IF(AND($D176&lt;=2030,Zisk!$D$10&gt;=2030),"+","")</f>
        <v/>
      </c>
      <c r="BG176" s="37" t="str">
        <f>IF(AND($D176&lt;=2030,Zisk!$D$10&gt;=2030),VstupniParametry_SKRYT!$D$14,"")</f>
        <v/>
      </c>
      <c r="BH176" s="35" t="str">
        <f>IF(AND($D176&lt;=2030,Zisk!$D$10&gt;=2030),")","")</f>
        <v/>
      </c>
      <c r="BI176" s="38" t="str">
        <f>IF(AND(D176&lt;2030,2030&lt;=Zisk!$D$10),1,IF(D176=2030,0,""))</f>
        <v/>
      </c>
      <c r="BJ176" s="40" t="s">
        <v>32</v>
      </c>
      <c r="BK176" s="37">
        <f t="shared" si="94"/>
        <v>1</v>
      </c>
      <c r="BL176" s="35" t="str">
        <f t="shared" si="95"/>
        <v>x</v>
      </c>
      <c r="BM176" s="41">
        <f t="shared" si="96"/>
        <v>1</v>
      </c>
      <c r="BN176" s="37" t="str">
        <f t="shared" si="97"/>
        <v>x</v>
      </c>
      <c r="BO176" s="41">
        <f t="shared" si="82"/>
        <v>1.018</v>
      </c>
      <c r="BP176" s="41" t="str">
        <f t="shared" si="83"/>
        <v/>
      </c>
      <c r="BQ176" s="41" t="str">
        <f t="shared" si="84"/>
        <v/>
      </c>
      <c r="BR176" s="41" t="str">
        <f t="shared" si="85"/>
        <v/>
      </c>
      <c r="BS176" s="41" t="str">
        <f t="shared" si="86"/>
        <v/>
      </c>
      <c r="BT176" s="41" t="str">
        <f t="shared" si="87"/>
        <v/>
      </c>
      <c r="BU176" s="41" t="str">
        <f t="shared" si="88"/>
        <v/>
      </c>
      <c r="BV176" s="41" t="str">
        <f t="shared" si="89"/>
        <v/>
      </c>
      <c r="BW176" s="41" t="str">
        <f t="shared" si="90"/>
        <v/>
      </c>
      <c r="BX176" s="41" t="str">
        <f t="shared" si="91"/>
        <v/>
      </c>
      <c r="BY176" s="41" t="str">
        <f t="shared" si="92"/>
        <v/>
      </c>
      <c r="BZ176" s="40" t="s">
        <v>32</v>
      </c>
      <c r="CA176" s="41">
        <f t="shared" si="93"/>
        <v>1.018</v>
      </c>
      <c r="CB176" s="35"/>
      <c r="CC176" s="36">
        <f>IF(D176&gt;Zisk!$D$10,"",E176*CA176)</f>
        <v>0</v>
      </c>
    </row>
    <row r="177" spans="2:81" x14ac:dyDescent="0.2">
      <c r="B177" s="28" t="str">
        <f>Zisk!B188</f>
        <v/>
      </c>
      <c r="C177" s="28">
        <f>Zisk!C188</f>
        <v>0</v>
      </c>
      <c r="D177" s="28">
        <f>Zisk!E188</f>
        <v>0</v>
      </c>
      <c r="E177" s="29">
        <f>Zisk!D188</f>
        <v>0</v>
      </c>
      <c r="F177" s="29"/>
      <c r="G177" s="28" t="str">
        <f t="shared" si="68"/>
        <v>(</v>
      </c>
      <c r="H177" s="28" t="str">
        <f t="shared" si="69"/>
        <v>1</v>
      </c>
      <c r="I177" s="28" t="str">
        <f t="shared" si="70"/>
        <v>+</v>
      </c>
      <c r="J177" s="30">
        <f>IF($D177&lt;=2021,VstupniParametry_SKRYT!$D$5,"")</f>
        <v>0.02</v>
      </c>
      <c r="K177" s="28" t="str">
        <f t="shared" si="71"/>
        <v>)</v>
      </c>
      <c r="L177" s="31">
        <f>IF($D177&lt;=2021,COUNTIF(Vypocet_SKRYT!T174:AS174,"&gt;=1"),"")</f>
        <v>0</v>
      </c>
      <c r="M177" s="32" t="str">
        <f t="shared" si="72"/>
        <v>x</v>
      </c>
      <c r="N177" s="28" t="str">
        <f t="shared" si="73"/>
        <v>(</v>
      </c>
      <c r="O177" s="28" t="str">
        <f t="shared" si="74"/>
        <v>1</v>
      </c>
      <c r="P177" s="28" t="str">
        <f t="shared" si="75"/>
        <v>+</v>
      </c>
      <c r="Q177" s="30">
        <f>IF($D177&lt;=2024,VstupniParametry_SKRYT!$D$6,"")</f>
        <v>0.06</v>
      </c>
      <c r="R177" s="28" t="str">
        <f t="shared" si="76"/>
        <v>)</v>
      </c>
      <c r="S177" s="31">
        <f>IF($D177&lt;=2024,COUNTIFS(Vypocet_SKRYT!AT174:AV174,"&gt;=1"),"")</f>
        <v>0</v>
      </c>
      <c r="T177" s="32" t="str">
        <f t="shared" si="77"/>
        <v>x</v>
      </c>
      <c r="U177" s="28" t="str">
        <f t="shared" si="78"/>
        <v>(</v>
      </c>
      <c r="V177" s="28" t="str">
        <f t="shared" si="79"/>
        <v>1</v>
      </c>
      <c r="W177" s="28" t="str">
        <f t="shared" si="80"/>
        <v>+</v>
      </c>
      <c r="X177" s="30">
        <f>IF($D177&lt;=2025,VstupniParametry_SKRYT!$D$9,"")</f>
        <v>1.7999999999999999E-2</v>
      </c>
      <c r="Y177" s="28" t="str">
        <f t="shared" si="81"/>
        <v>)</v>
      </c>
      <c r="Z177" s="31">
        <f>IF(AND(D177&lt;2025,2025&lt;=Zisk!$D$10),1,IF(D177=2025,0,""))</f>
        <v>1</v>
      </c>
      <c r="AA177" s="32" t="str">
        <f>IF(AND($D177&lt;=2025,Zisk!$D$10&gt;=2026),"x","")</f>
        <v/>
      </c>
      <c r="AB177" s="28" t="str">
        <f>IF(AND($D177&lt;=2026,Zisk!$D$10&gt;=2026),"(","")</f>
        <v/>
      </c>
      <c r="AC177" s="28" t="str">
        <f>IF(AND($D177&lt;=2026,Zisk!$D$10&gt;=2026),"1","")</f>
        <v/>
      </c>
      <c r="AD177" s="28" t="str">
        <f>IF(AND($D177&lt;=2026,Zisk!$D$10&gt;=2026),"+","")</f>
        <v/>
      </c>
      <c r="AE177" s="30" t="str">
        <f>IF(AND($D177&lt;=2026,Zisk!$D$10&gt;=2026),VstupniParametry_SKRYT!$D$10,"")</f>
        <v/>
      </c>
      <c r="AF177" s="28" t="str">
        <f>IF(AND($D177&lt;=2026,Zisk!$D$10&gt;=2026),")","")</f>
        <v/>
      </c>
      <c r="AG177" s="31" t="str">
        <f>IF(AND(D177&lt;2026,2026&lt;=Zisk!$D$10),1,IF(D177=2026,0,""))</f>
        <v/>
      </c>
      <c r="AH177" s="32" t="str">
        <f>IF(AND($D177&lt;=2026,Zisk!$D$10&gt;=2027),"x","")</f>
        <v/>
      </c>
      <c r="AI177" s="28" t="str">
        <f>IF(AND($D177&lt;=2027,Zisk!$D$10&gt;=2027),"(","")</f>
        <v/>
      </c>
      <c r="AJ177" s="28" t="str">
        <f>IF(AND($D177&lt;=2027,Zisk!$D$10&gt;=2027),"1","")</f>
        <v/>
      </c>
      <c r="AK177" s="28" t="str">
        <f>IF(AND($D177&lt;=2027,Zisk!$D$10&gt;=2027),"+","")</f>
        <v/>
      </c>
      <c r="AL177" s="30" t="str">
        <f>IF(AND($D177&lt;=2027,Zisk!$D$10&gt;=2027),VstupniParametry_SKRYT!$D$11,"")</f>
        <v/>
      </c>
      <c r="AM177" s="28" t="str">
        <f>IF(AND($D177&lt;=2027,Zisk!$D$10&gt;=2027),")","")</f>
        <v/>
      </c>
      <c r="AN177" s="31" t="str">
        <f>IF(AND(D177&lt;2027,2027&lt;=Zisk!$D$10),1,IF(D177=2027,0,""))</f>
        <v/>
      </c>
      <c r="AO177" s="32" t="str">
        <f>IF(AND($D177&lt;=2027,Zisk!$D$10&gt;=2028),"x","")</f>
        <v/>
      </c>
      <c r="AP177" s="28" t="str">
        <f>IF(AND($D177&lt;=2028,Zisk!$D$10&gt;=2028),"(","")</f>
        <v/>
      </c>
      <c r="AQ177" s="28" t="str">
        <f>IF(AND($D177&lt;=2028,Zisk!$D$10&gt;=2028),"1","")</f>
        <v/>
      </c>
      <c r="AR177" s="28" t="str">
        <f>IF(AND($D177&lt;=2028,Zisk!$D$10&gt;=2028),"+","")</f>
        <v/>
      </c>
      <c r="AS177" s="30" t="str">
        <f>IF(AND($D177&lt;=2028,Zisk!$D$10&gt;=2028),VstupniParametry_SKRYT!$D$12,"")</f>
        <v/>
      </c>
      <c r="AT177" s="28" t="str">
        <f>IF(AND($D177&lt;=2028,Zisk!$D$10&gt;=2028),")","")</f>
        <v/>
      </c>
      <c r="AU177" s="31" t="str">
        <f>IF(AND(D177&lt;2028,2028&lt;=Zisk!$D$10),1,IF(D177=2028,0,""))</f>
        <v/>
      </c>
      <c r="AV177" s="32" t="str">
        <f>IF(AND($D177&lt;=2028,Zisk!$D$10&gt;=2029),"x","")</f>
        <v/>
      </c>
      <c r="AW177" s="28" t="str">
        <f>IF(AND($D177&lt;=2029,Zisk!$D$10&gt;=2029),"(","")</f>
        <v/>
      </c>
      <c r="AX177" s="28" t="str">
        <f>IF(AND($D177&lt;=2029,Zisk!$D$10&gt;=2029),"1","")</f>
        <v/>
      </c>
      <c r="AY177" s="28" t="str">
        <f>IF(AND($D177&lt;=2029,Zisk!$D$10&gt;=2029),"+","")</f>
        <v/>
      </c>
      <c r="AZ177" s="30" t="str">
        <f>IF(AND($D177&lt;=2029,Zisk!$D$10&gt;=2029),VstupniParametry_SKRYT!$D$13,"")</f>
        <v/>
      </c>
      <c r="BA177" s="28" t="str">
        <f>IF(AND($D177&lt;=2029,Zisk!$D$10&gt;=2029),")","")</f>
        <v/>
      </c>
      <c r="BB177" s="31" t="str">
        <f>IF(AND(D177&lt;2029,2029&lt;=Zisk!$D$10),1,IF(D177=2029,0,""))</f>
        <v/>
      </c>
      <c r="BC177" s="32" t="str">
        <f>IF(AND($D177&lt;=2029,Zisk!$D$10&gt;=2030),"x","")</f>
        <v/>
      </c>
      <c r="BD177" s="28" t="str">
        <f>IF(AND($D177&lt;=2030,Zisk!$D$10&gt;=2030),"(","")</f>
        <v/>
      </c>
      <c r="BE177" s="28" t="str">
        <f>IF(AND($D177&lt;=2030,Zisk!$D$10&gt;=2030),"1","")</f>
        <v/>
      </c>
      <c r="BF177" s="28" t="str">
        <f>IF(AND($D177&lt;=2030,Zisk!$D$10&gt;=2030),"+","")</f>
        <v/>
      </c>
      <c r="BG177" s="30" t="str">
        <f>IF(AND($D177&lt;=2030,Zisk!$D$10&gt;=2030),VstupniParametry_SKRYT!$D$14,"")</f>
        <v/>
      </c>
      <c r="BH177" s="28" t="str">
        <f>IF(AND($D177&lt;=2030,Zisk!$D$10&gt;=2030),")","")</f>
        <v/>
      </c>
      <c r="BI177" s="31" t="str">
        <f>IF(AND(D177&lt;2030,2030&lt;=Zisk!$D$10),1,IF(D177=2030,0,""))</f>
        <v/>
      </c>
      <c r="BJ177" s="33" t="s">
        <v>32</v>
      </c>
      <c r="BK177" s="30">
        <f t="shared" si="94"/>
        <v>1</v>
      </c>
      <c r="BL177" s="28" t="str">
        <f t="shared" si="95"/>
        <v>x</v>
      </c>
      <c r="BM177" s="34">
        <f t="shared" si="96"/>
        <v>1</v>
      </c>
      <c r="BN177" s="30" t="str">
        <f t="shared" si="97"/>
        <v>x</v>
      </c>
      <c r="BO177" s="34">
        <f t="shared" si="82"/>
        <v>1.018</v>
      </c>
      <c r="BP177" s="34" t="str">
        <f t="shared" si="83"/>
        <v/>
      </c>
      <c r="BQ177" s="34" t="str">
        <f t="shared" si="84"/>
        <v/>
      </c>
      <c r="BR177" s="34" t="str">
        <f t="shared" si="85"/>
        <v/>
      </c>
      <c r="BS177" s="34" t="str">
        <f t="shared" si="86"/>
        <v/>
      </c>
      <c r="BT177" s="34" t="str">
        <f t="shared" si="87"/>
        <v/>
      </c>
      <c r="BU177" s="34" t="str">
        <f t="shared" si="88"/>
        <v/>
      </c>
      <c r="BV177" s="34" t="str">
        <f t="shared" si="89"/>
        <v/>
      </c>
      <c r="BW177" s="34" t="str">
        <f t="shared" si="90"/>
        <v/>
      </c>
      <c r="BX177" s="34" t="str">
        <f t="shared" si="91"/>
        <v/>
      </c>
      <c r="BY177" s="34" t="str">
        <f t="shared" si="92"/>
        <v/>
      </c>
      <c r="BZ177" s="33" t="s">
        <v>32</v>
      </c>
      <c r="CA177" s="34">
        <f t="shared" si="93"/>
        <v>1.018</v>
      </c>
      <c r="CB177" s="28"/>
      <c r="CC177" s="29">
        <f>IF(D177&gt;Zisk!$D$10,"",E177*CA177)</f>
        <v>0</v>
      </c>
    </row>
    <row r="178" spans="2:81" x14ac:dyDescent="0.2">
      <c r="B178" s="35" t="str">
        <f>Zisk!B189</f>
        <v/>
      </c>
      <c r="C178" s="35">
        <f>Zisk!C189</f>
        <v>0</v>
      </c>
      <c r="D178" s="35">
        <f>Zisk!E189</f>
        <v>0</v>
      </c>
      <c r="E178" s="36">
        <f>Zisk!D189</f>
        <v>0</v>
      </c>
      <c r="F178" s="36"/>
      <c r="G178" s="35" t="str">
        <f t="shared" si="68"/>
        <v>(</v>
      </c>
      <c r="H178" s="35" t="str">
        <f t="shared" si="69"/>
        <v>1</v>
      </c>
      <c r="I178" s="35" t="str">
        <f t="shared" si="70"/>
        <v>+</v>
      </c>
      <c r="J178" s="37">
        <f>IF($D178&lt;=2021,VstupniParametry_SKRYT!$D$5,"")</f>
        <v>0.02</v>
      </c>
      <c r="K178" s="35" t="str">
        <f t="shared" si="71"/>
        <v>)</v>
      </c>
      <c r="L178" s="38">
        <f>IF($D178&lt;=2021,COUNTIF(Vypocet_SKRYT!T175:AS175,"&gt;=1"),"")</f>
        <v>0</v>
      </c>
      <c r="M178" s="39" t="str">
        <f t="shared" si="72"/>
        <v>x</v>
      </c>
      <c r="N178" s="35" t="str">
        <f t="shared" si="73"/>
        <v>(</v>
      </c>
      <c r="O178" s="35" t="str">
        <f t="shared" si="74"/>
        <v>1</v>
      </c>
      <c r="P178" s="35" t="str">
        <f t="shared" si="75"/>
        <v>+</v>
      </c>
      <c r="Q178" s="37">
        <f>IF($D178&lt;=2024,VstupniParametry_SKRYT!$D$6,"")</f>
        <v>0.06</v>
      </c>
      <c r="R178" s="35" t="str">
        <f t="shared" si="76"/>
        <v>)</v>
      </c>
      <c r="S178" s="38">
        <f>IF($D178&lt;=2024,COUNTIFS(Vypocet_SKRYT!AT175:AV175,"&gt;=1"),"")</f>
        <v>0</v>
      </c>
      <c r="T178" s="39" t="str">
        <f t="shared" si="77"/>
        <v>x</v>
      </c>
      <c r="U178" s="35" t="str">
        <f t="shared" si="78"/>
        <v>(</v>
      </c>
      <c r="V178" s="35" t="str">
        <f t="shared" si="79"/>
        <v>1</v>
      </c>
      <c r="W178" s="35" t="str">
        <f t="shared" si="80"/>
        <v>+</v>
      </c>
      <c r="X178" s="37">
        <f>IF($D178&lt;=2025,VstupniParametry_SKRYT!$D$9,"")</f>
        <v>1.7999999999999999E-2</v>
      </c>
      <c r="Y178" s="35" t="str">
        <f t="shared" si="81"/>
        <v>)</v>
      </c>
      <c r="Z178" s="38">
        <f>IF(AND(D178&lt;2025,2025&lt;=Zisk!$D$10),1,IF(D178=2025,0,""))</f>
        <v>1</v>
      </c>
      <c r="AA178" s="39" t="str">
        <f>IF(AND($D178&lt;=2025,Zisk!$D$10&gt;=2026),"x","")</f>
        <v/>
      </c>
      <c r="AB178" s="35" t="str">
        <f>IF(AND($D178&lt;=2026,Zisk!$D$10&gt;=2026),"(","")</f>
        <v/>
      </c>
      <c r="AC178" s="35" t="str">
        <f>IF(AND($D178&lt;=2026,Zisk!$D$10&gt;=2026),"1","")</f>
        <v/>
      </c>
      <c r="AD178" s="35" t="str">
        <f>IF(AND($D178&lt;=2026,Zisk!$D$10&gt;=2026),"+","")</f>
        <v/>
      </c>
      <c r="AE178" s="37" t="str">
        <f>IF(AND($D178&lt;=2026,Zisk!$D$10&gt;=2026),VstupniParametry_SKRYT!$D$10,"")</f>
        <v/>
      </c>
      <c r="AF178" s="35" t="str">
        <f>IF(AND($D178&lt;=2026,Zisk!$D$10&gt;=2026),")","")</f>
        <v/>
      </c>
      <c r="AG178" s="38" t="str">
        <f>IF(AND(D178&lt;2026,2026&lt;=Zisk!$D$10),1,IF(D178=2026,0,""))</f>
        <v/>
      </c>
      <c r="AH178" s="39" t="str">
        <f>IF(AND($D178&lt;=2026,Zisk!$D$10&gt;=2027),"x","")</f>
        <v/>
      </c>
      <c r="AI178" s="35" t="str">
        <f>IF(AND($D178&lt;=2027,Zisk!$D$10&gt;=2027),"(","")</f>
        <v/>
      </c>
      <c r="AJ178" s="35" t="str">
        <f>IF(AND($D178&lt;=2027,Zisk!$D$10&gt;=2027),"1","")</f>
        <v/>
      </c>
      <c r="AK178" s="35" t="str">
        <f>IF(AND($D178&lt;=2027,Zisk!$D$10&gt;=2027),"+","")</f>
        <v/>
      </c>
      <c r="AL178" s="37" t="str">
        <f>IF(AND($D178&lt;=2027,Zisk!$D$10&gt;=2027),VstupniParametry_SKRYT!$D$11,"")</f>
        <v/>
      </c>
      <c r="AM178" s="35" t="str">
        <f>IF(AND($D178&lt;=2027,Zisk!$D$10&gt;=2027),")","")</f>
        <v/>
      </c>
      <c r="AN178" s="38" t="str">
        <f>IF(AND(D178&lt;2027,2027&lt;=Zisk!$D$10),1,IF(D178=2027,0,""))</f>
        <v/>
      </c>
      <c r="AO178" s="39" t="str">
        <f>IF(AND($D178&lt;=2027,Zisk!$D$10&gt;=2028),"x","")</f>
        <v/>
      </c>
      <c r="AP178" s="35" t="str">
        <f>IF(AND($D178&lt;=2028,Zisk!$D$10&gt;=2028),"(","")</f>
        <v/>
      </c>
      <c r="AQ178" s="35" t="str">
        <f>IF(AND($D178&lt;=2028,Zisk!$D$10&gt;=2028),"1","")</f>
        <v/>
      </c>
      <c r="AR178" s="35" t="str">
        <f>IF(AND($D178&lt;=2028,Zisk!$D$10&gt;=2028),"+","")</f>
        <v/>
      </c>
      <c r="AS178" s="37" t="str">
        <f>IF(AND($D178&lt;=2028,Zisk!$D$10&gt;=2028),VstupniParametry_SKRYT!$D$12,"")</f>
        <v/>
      </c>
      <c r="AT178" s="35" t="str">
        <f>IF(AND($D178&lt;=2028,Zisk!$D$10&gt;=2028),")","")</f>
        <v/>
      </c>
      <c r="AU178" s="38" t="str">
        <f>IF(AND(D178&lt;2028,2028&lt;=Zisk!$D$10),1,IF(D178=2028,0,""))</f>
        <v/>
      </c>
      <c r="AV178" s="39" t="str">
        <f>IF(AND($D178&lt;=2028,Zisk!$D$10&gt;=2029),"x","")</f>
        <v/>
      </c>
      <c r="AW178" s="35" t="str">
        <f>IF(AND($D178&lt;=2029,Zisk!$D$10&gt;=2029),"(","")</f>
        <v/>
      </c>
      <c r="AX178" s="35" t="str">
        <f>IF(AND($D178&lt;=2029,Zisk!$D$10&gt;=2029),"1","")</f>
        <v/>
      </c>
      <c r="AY178" s="35" t="str">
        <f>IF(AND($D178&lt;=2029,Zisk!$D$10&gt;=2029),"+","")</f>
        <v/>
      </c>
      <c r="AZ178" s="37" t="str">
        <f>IF(AND($D178&lt;=2029,Zisk!$D$10&gt;=2029),VstupniParametry_SKRYT!$D$13,"")</f>
        <v/>
      </c>
      <c r="BA178" s="35" t="str">
        <f>IF(AND($D178&lt;=2029,Zisk!$D$10&gt;=2029),")","")</f>
        <v/>
      </c>
      <c r="BB178" s="38" t="str">
        <f>IF(AND(D178&lt;2029,2029&lt;=Zisk!$D$10),1,IF(D178=2029,0,""))</f>
        <v/>
      </c>
      <c r="BC178" s="39" t="str">
        <f>IF(AND($D178&lt;=2029,Zisk!$D$10&gt;=2030),"x","")</f>
        <v/>
      </c>
      <c r="BD178" s="35" t="str">
        <f>IF(AND($D178&lt;=2030,Zisk!$D$10&gt;=2030),"(","")</f>
        <v/>
      </c>
      <c r="BE178" s="35" t="str">
        <f>IF(AND($D178&lt;=2030,Zisk!$D$10&gt;=2030),"1","")</f>
        <v/>
      </c>
      <c r="BF178" s="35" t="str">
        <f>IF(AND($D178&lt;=2030,Zisk!$D$10&gt;=2030),"+","")</f>
        <v/>
      </c>
      <c r="BG178" s="37" t="str">
        <f>IF(AND($D178&lt;=2030,Zisk!$D$10&gt;=2030),VstupniParametry_SKRYT!$D$14,"")</f>
        <v/>
      </c>
      <c r="BH178" s="35" t="str">
        <f>IF(AND($D178&lt;=2030,Zisk!$D$10&gt;=2030),")","")</f>
        <v/>
      </c>
      <c r="BI178" s="38" t="str">
        <f>IF(AND(D178&lt;2030,2030&lt;=Zisk!$D$10),1,IF(D178=2030,0,""))</f>
        <v/>
      </c>
      <c r="BJ178" s="40" t="s">
        <v>32</v>
      </c>
      <c r="BK178" s="37">
        <f t="shared" si="94"/>
        <v>1</v>
      </c>
      <c r="BL178" s="35" t="str">
        <f t="shared" si="95"/>
        <v>x</v>
      </c>
      <c r="BM178" s="41">
        <f t="shared" si="96"/>
        <v>1</v>
      </c>
      <c r="BN178" s="37" t="str">
        <f t="shared" si="97"/>
        <v>x</v>
      </c>
      <c r="BO178" s="41">
        <f t="shared" si="82"/>
        <v>1.018</v>
      </c>
      <c r="BP178" s="41" t="str">
        <f t="shared" si="83"/>
        <v/>
      </c>
      <c r="BQ178" s="41" t="str">
        <f t="shared" si="84"/>
        <v/>
      </c>
      <c r="BR178" s="41" t="str">
        <f t="shared" si="85"/>
        <v/>
      </c>
      <c r="BS178" s="41" t="str">
        <f t="shared" si="86"/>
        <v/>
      </c>
      <c r="BT178" s="41" t="str">
        <f t="shared" si="87"/>
        <v/>
      </c>
      <c r="BU178" s="41" t="str">
        <f t="shared" si="88"/>
        <v/>
      </c>
      <c r="BV178" s="41" t="str">
        <f t="shared" si="89"/>
        <v/>
      </c>
      <c r="BW178" s="41" t="str">
        <f t="shared" si="90"/>
        <v/>
      </c>
      <c r="BX178" s="41" t="str">
        <f t="shared" si="91"/>
        <v/>
      </c>
      <c r="BY178" s="41" t="str">
        <f t="shared" si="92"/>
        <v/>
      </c>
      <c r="BZ178" s="40" t="s">
        <v>32</v>
      </c>
      <c r="CA178" s="41">
        <f t="shared" si="93"/>
        <v>1.018</v>
      </c>
      <c r="CB178" s="35"/>
      <c r="CC178" s="36">
        <f>IF(D178&gt;Zisk!$D$10,"",E178*CA178)</f>
        <v>0</v>
      </c>
    </row>
    <row r="179" spans="2:81" x14ac:dyDescent="0.2">
      <c r="B179" s="28" t="str">
        <f>Zisk!B190</f>
        <v/>
      </c>
      <c r="C179" s="28">
        <f>Zisk!C190</f>
        <v>0</v>
      </c>
      <c r="D179" s="28">
        <f>Zisk!E190</f>
        <v>0</v>
      </c>
      <c r="E179" s="29">
        <f>Zisk!D190</f>
        <v>0</v>
      </c>
      <c r="F179" s="29"/>
      <c r="G179" s="28" t="str">
        <f t="shared" si="68"/>
        <v>(</v>
      </c>
      <c r="H179" s="28" t="str">
        <f t="shared" si="69"/>
        <v>1</v>
      </c>
      <c r="I179" s="28" t="str">
        <f t="shared" si="70"/>
        <v>+</v>
      </c>
      <c r="J179" s="30">
        <f>IF($D179&lt;=2021,VstupniParametry_SKRYT!$D$5,"")</f>
        <v>0.02</v>
      </c>
      <c r="K179" s="28" t="str">
        <f t="shared" si="71"/>
        <v>)</v>
      </c>
      <c r="L179" s="31">
        <f>IF($D179&lt;=2021,COUNTIF(Vypocet_SKRYT!T176:AS176,"&gt;=1"),"")</f>
        <v>0</v>
      </c>
      <c r="M179" s="32" t="str">
        <f t="shared" si="72"/>
        <v>x</v>
      </c>
      <c r="N179" s="28" t="str">
        <f t="shared" si="73"/>
        <v>(</v>
      </c>
      <c r="O179" s="28" t="str">
        <f t="shared" si="74"/>
        <v>1</v>
      </c>
      <c r="P179" s="28" t="str">
        <f t="shared" si="75"/>
        <v>+</v>
      </c>
      <c r="Q179" s="30">
        <f>IF($D179&lt;=2024,VstupniParametry_SKRYT!$D$6,"")</f>
        <v>0.06</v>
      </c>
      <c r="R179" s="28" t="str">
        <f t="shared" si="76"/>
        <v>)</v>
      </c>
      <c r="S179" s="31">
        <f>IF($D179&lt;=2024,COUNTIFS(Vypocet_SKRYT!AT176:AV176,"&gt;=1"),"")</f>
        <v>0</v>
      </c>
      <c r="T179" s="32" t="str">
        <f t="shared" si="77"/>
        <v>x</v>
      </c>
      <c r="U179" s="28" t="str">
        <f t="shared" si="78"/>
        <v>(</v>
      </c>
      <c r="V179" s="28" t="str">
        <f t="shared" si="79"/>
        <v>1</v>
      </c>
      <c r="W179" s="28" t="str">
        <f t="shared" si="80"/>
        <v>+</v>
      </c>
      <c r="X179" s="30">
        <f>IF($D179&lt;=2025,VstupniParametry_SKRYT!$D$9,"")</f>
        <v>1.7999999999999999E-2</v>
      </c>
      <c r="Y179" s="28" t="str">
        <f t="shared" si="81"/>
        <v>)</v>
      </c>
      <c r="Z179" s="31">
        <f>IF(AND(D179&lt;2025,2025&lt;=Zisk!$D$10),1,IF(D179=2025,0,""))</f>
        <v>1</v>
      </c>
      <c r="AA179" s="32" t="str">
        <f>IF(AND($D179&lt;=2025,Zisk!$D$10&gt;=2026),"x","")</f>
        <v/>
      </c>
      <c r="AB179" s="28" t="str">
        <f>IF(AND($D179&lt;=2026,Zisk!$D$10&gt;=2026),"(","")</f>
        <v/>
      </c>
      <c r="AC179" s="28" t="str">
        <f>IF(AND($D179&lt;=2026,Zisk!$D$10&gt;=2026),"1","")</f>
        <v/>
      </c>
      <c r="AD179" s="28" t="str">
        <f>IF(AND($D179&lt;=2026,Zisk!$D$10&gt;=2026),"+","")</f>
        <v/>
      </c>
      <c r="AE179" s="30" t="str">
        <f>IF(AND($D179&lt;=2026,Zisk!$D$10&gt;=2026),VstupniParametry_SKRYT!$D$10,"")</f>
        <v/>
      </c>
      <c r="AF179" s="28" t="str">
        <f>IF(AND($D179&lt;=2026,Zisk!$D$10&gt;=2026),")","")</f>
        <v/>
      </c>
      <c r="AG179" s="31" t="str">
        <f>IF(AND(D179&lt;2026,2026&lt;=Zisk!$D$10),1,IF(D179=2026,0,""))</f>
        <v/>
      </c>
      <c r="AH179" s="32" t="str">
        <f>IF(AND($D179&lt;=2026,Zisk!$D$10&gt;=2027),"x","")</f>
        <v/>
      </c>
      <c r="AI179" s="28" t="str">
        <f>IF(AND($D179&lt;=2027,Zisk!$D$10&gt;=2027),"(","")</f>
        <v/>
      </c>
      <c r="AJ179" s="28" t="str">
        <f>IF(AND($D179&lt;=2027,Zisk!$D$10&gt;=2027),"1","")</f>
        <v/>
      </c>
      <c r="AK179" s="28" t="str">
        <f>IF(AND($D179&lt;=2027,Zisk!$D$10&gt;=2027),"+","")</f>
        <v/>
      </c>
      <c r="AL179" s="30" t="str">
        <f>IF(AND($D179&lt;=2027,Zisk!$D$10&gt;=2027),VstupniParametry_SKRYT!$D$11,"")</f>
        <v/>
      </c>
      <c r="AM179" s="28" t="str">
        <f>IF(AND($D179&lt;=2027,Zisk!$D$10&gt;=2027),")","")</f>
        <v/>
      </c>
      <c r="AN179" s="31" t="str">
        <f>IF(AND(D179&lt;2027,2027&lt;=Zisk!$D$10),1,IF(D179=2027,0,""))</f>
        <v/>
      </c>
      <c r="AO179" s="32" t="str">
        <f>IF(AND($D179&lt;=2027,Zisk!$D$10&gt;=2028),"x","")</f>
        <v/>
      </c>
      <c r="AP179" s="28" t="str">
        <f>IF(AND($D179&lt;=2028,Zisk!$D$10&gt;=2028),"(","")</f>
        <v/>
      </c>
      <c r="AQ179" s="28" t="str">
        <f>IF(AND($D179&lt;=2028,Zisk!$D$10&gt;=2028),"1","")</f>
        <v/>
      </c>
      <c r="AR179" s="28" t="str">
        <f>IF(AND($D179&lt;=2028,Zisk!$D$10&gt;=2028),"+","")</f>
        <v/>
      </c>
      <c r="AS179" s="30" t="str">
        <f>IF(AND($D179&lt;=2028,Zisk!$D$10&gt;=2028),VstupniParametry_SKRYT!$D$12,"")</f>
        <v/>
      </c>
      <c r="AT179" s="28" t="str">
        <f>IF(AND($D179&lt;=2028,Zisk!$D$10&gt;=2028),")","")</f>
        <v/>
      </c>
      <c r="AU179" s="31" t="str">
        <f>IF(AND(D179&lt;2028,2028&lt;=Zisk!$D$10),1,IF(D179=2028,0,""))</f>
        <v/>
      </c>
      <c r="AV179" s="32" t="str">
        <f>IF(AND($D179&lt;=2028,Zisk!$D$10&gt;=2029),"x","")</f>
        <v/>
      </c>
      <c r="AW179" s="28" t="str">
        <f>IF(AND($D179&lt;=2029,Zisk!$D$10&gt;=2029),"(","")</f>
        <v/>
      </c>
      <c r="AX179" s="28" t="str">
        <f>IF(AND($D179&lt;=2029,Zisk!$D$10&gt;=2029),"1","")</f>
        <v/>
      </c>
      <c r="AY179" s="28" t="str">
        <f>IF(AND($D179&lt;=2029,Zisk!$D$10&gt;=2029),"+","")</f>
        <v/>
      </c>
      <c r="AZ179" s="30" t="str">
        <f>IF(AND($D179&lt;=2029,Zisk!$D$10&gt;=2029),VstupniParametry_SKRYT!$D$13,"")</f>
        <v/>
      </c>
      <c r="BA179" s="28" t="str">
        <f>IF(AND($D179&lt;=2029,Zisk!$D$10&gt;=2029),")","")</f>
        <v/>
      </c>
      <c r="BB179" s="31" t="str">
        <f>IF(AND(D179&lt;2029,2029&lt;=Zisk!$D$10),1,IF(D179=2029,0,""))</f>
        <v/>
      </c>
      <c r="BC179" s="32" t="str">
        <f>IF(AND($D179&lt;=2029,Zisk!$D$10&gt;=2030),"x","")</f>
        <v/>
      </c>
      <c r="BD179" s="28" t="str">
        <f>IF(AND($D179&lt;=2030,Zisk!$D$10&gt;=2030),"(","")</f>
        <v/>
      </c>
      <c r="BE179" s="28" t="str">
        <f>IF(AND($D179&lt;=2030,Zisk!$D$10&gt;=2030),"1","")</f>
        <v/>
      </c>
      <c r="BF179" s="28" t="str">
        <f>IF(AND($D179&lt;=2030,Zisk!$D$10&gt;=2030),"+","")</f>
        <v/>
      </c>
      <c r="BG179" s="30" t="str">
        <f>IF(AND($D179&lt;=2030,Zisk!$D$10&gt;=2030),VstupniParametry_SKRYT!$D$14,"")</f>
        <v/>
      </c>
      <c r="BH179" s="28" t="str">
        <f>IF(AND($D179&lt;=2030,Zisk!$D$10&gt;=2030),")","")</f>
        <v/>
      </c>
      <c r="BI179" s="31" t="str">
        <f>IF(AND(D179&lt;2030,2030&lt;=Zisk!$D$10),1,IF(D179=2030,0,""))</f>
        <v/>
      </c>
      <c r="BJ179" s="33" t="s">
        <v>32</v>
      </c>
      <c r="BK179" s="30">
        <f t="shared" si="94"/>
        <v>1</v>
      </c>
      <c r="BL179" s="28" t="str">
        <f t="shared" si="95"/>
        <v>x</v>
      </c>
      <c r="BM179" s="34">
        <f t="shared" si="96"/>
        <v>1</v>
      </c>
      <c r="BN179" s="30" t="str">
        <f t="shared" si="97"/>
        <v>x</v>
      </c>
      <c r="BO179" s="34">
        <f t="shared" si="82"/>
        <v>1.018</v>
      </c>
      <c r="BP179" s="34" t="str">
        <f t="shared" si="83"/>
        <v/>
      </c>
      <c r="BQ179" s="34" t="str">
        <f t="shared" si="84"/>
        <v/>
      </c>
      <c r="BR179" s="34" t="str">
        <f t="shared" si="85"/>
        <v/>
      </c>
      <c r="BS179" s="34" t="str">
        <f t="shared" si="86"/>
        <v/>
      </c>
      <c r="BT179" s="34" t="str">
        <f t="shared" si="87"/>
        <v/>
      </c>
      <c r="BU179" s="34" t="str">
        <f t="shared" si="88"/>
        <v/>
      </c>
      <c r="BV179" s="34" t="str">
        <f t="shared" si="89"/>
        <v/>
      </c>
      <c r="BW179" s="34" t="str">
        <f t="shared" si="90"/>
        <v/>
      </c>
      <c r="BX179" s="34" t="str">
        <f t="shared" si="91"/>
        <v/>
      </c>
      <c r="BY179" s="34" t="str">
        <f t="shared" si="92"/>
        <v/>
      </c>
      <c r="BZ179" s="33" t="s">
        <v>32</v>
      </c>
      <c r="CA179" s="34">
        <f t="shared" si="93"/>
        <v>1.018</v>
      </c>
      <c r="CB179" s="28"/>
      <c r="CC179" s="29">
        <f>IF(D179&gt;Zisk!$D$10,"",E179*CA179)</f>
        <v>0</v>
      </c>
    </row>
    <row r="180" spans="2:81" x14ac:dyDescent="0.2">
      <c r="B180" s="35" t="str">
        <f>Zisk!B191</f>
        <v/>
      </c>
      <c r="C180" s="35">
        <f>Zisk!C191</f>
        <v>0</v>
      </c>
      <c r="D180" s="35">
        <f>Zisk!E191</f>
        <v>0</v>
      </c>
      <c r="E180" s="36">
        <f>Zisk!D191</f>
        <v>0</v>
      </c>
      <c r="F180" s="36"/>
      <c r="G180" s="35" t="str">
        <f t="shared" si="68"/>
        <v>(</v>
      </c>
      <c r="H180" s="35" t="str">
        <f t="shared" si="69"/>
        <v>1</v>
      </c>
      <c r="I180" s="35" t="str">
        <f t="shared" si="70"/>
        <v>+</v>
      </c>
      <c r="J180" s="37">
        <f>IF($D180&lt;=2021,VstupniParametry_SKRYT!$D$5,"")</f>
        <v>0.02</v>
      </c>
      <c r="K180" s="35" t="str">
        <f t="shared" si="71"/>
        <v>)</v>
      </c>
      <c r="L180" s="38">
        <f>IF($D180&lt;=2021,COUNTIF(Vypocet_SKRYT!T177:AS177,"&gt;=1"),"")</f>
        <v>0</v>
      </c>
      <c r="M180" s="39" t="str">
        <f t="shared" si="72"/>
        <v>x</v>
      </c>
      <c r="N180" s="35" t="str">
        <f t="shared" si="73"/>
        <v>(</v>
      </c>
      <c r="O180" s="35" t="str">
        <f t="shared" si="74"/>
        <v>1</v>
      </c>
      <c r="P180" s="35" t="str">
        <f t="shared" si="75"/>
        <v>+</v>
      </c>
      <c r="Q180" s="37">
        <f>IF($D180&lt;=2024,VstupniParametry_SKRYT!$D$6,"")</f>
        <v>0.06</v>
      </c>
      <c r="R180" s="35" t="str">
        <f t="shared" si="76"/>
        <v>)</v>
      </c>
      <c r="S180" s="38">
        <f>IF($D180&lt;=2024,COUNTIFS(Vypocet_SKRYT!AT177:AV177,"&gt;=1"),"")</f>
        <v>0</v>
      </c>
      <c r="T180" s="39" t="str">
        <f t="shared" si="77"/>
        <v>x</v>
      </c>
      <c r="U180" s="35" t="str">
        <f t="shared" si="78"/>
        <v>(</v>
      </c>
      <c r="V180" s="35" t="str">
        <f t="shared" si="79"/>
        <v>1</v>
      </c>
      <c r="W180" s="35" t="str">
        <f t="shared" si="80"/>
        <v>+</v>
      </c>
      <c r="X180" s="37">
        <f>IF($D180&lt;=2025,VstupniParametry_SKRYT!$D$9,"")</f>
        <v>1.7999999999999999E-2</v>
      </c>
      <c r="Y180" s="35" t="str">
        <f t="shared" si="81"/>
        <v>)</v>
      </c>
      <c r="Z180" s="38">
        <f>IF(AND(D180&lt;2025,2025&lt;=Zisk!$D$10),1,IF(D180=2025,0,""))</f>
        <v>1</v>
      </c>
      <c r="AA180" s="39" t="str">
        <f>IF(AND($D180&lt;=2025,Zisk!$D$10&gt;=2026),"x","")</f>
        <v/>
      </c>
      <c r="AB180" s="35" t="str">
        <f>IF(AND($D180&lt;=2026,Zisk!$D$10&gt;=2026),"(","")</f>
        <v/>
      </c>
      <c r="AC180" s="35" t="str">
        <f>IF(AND($D180&lt;=2026,Zisk!$D$10&gt;=2026),"1","")</f>
        <v/>
      </c>
      <c r="AD180" s="35" t="str">
        <f>IF(AND($D180&lt;=2026,Zisk!$D$10&gt;=2026),"+","")</f>
        <v/>
      </c>
      <c r="AE180" s="37" t="str">
        <f>IF(AND($D180&lt;=2026,Zisk!$D$10&gt;=2026),VstupniParametry_SKRYT!$D$10,"")</f>
        <v/>
      </c>
      <c r="AF180" s="35" t="str">
        <f>IF(AND($D180&lt;=2026,Zisk!$D$10&gt;=2026),")","")</f>
        <v/>
      </c>
      <c r="AG180" s="38" t="str">
        <f>IF(AND(D180&lt;2026,2026&lt;=Zisk!$D$10),1,IF(D180=2026,0,""))</f>
        <v/>
      </c>
      <c r="AH180" s="39" t="str">
        <f>IF(AND($D180&lt;=2026,Zisk!$D$10&gt;=2027),"x","")</f>
        <v/>
      </c>
      <c r="AI180" s="35" t="str">
        <f>IF(AND($D180&lt;=2027,Zisk!$D$10&gt;=2027),"(","")</f>
        <v/>
      </c>
      <c r="AJ180" s="35" t="str">
        <f>IF(AND($D180&lt;=2027,Zisk!$D$10&gt;=2027),"1","")</f>
        <v/>
      </c>
      <c r="AK180" s="35" t="str">
        <f>IF(AND($D180&lt;=2027,Zisk!$D$10&gt;=2027),"+","")</f>
        <v/>
      </c>
      <c r="AL180" s="37" t="str">
        <f>IF(AND($D180&lt;=2027,Zisk!$D$10&gt;=2027),VstupniParametry_SKRYT!$D$11,"")</f>
        <v/>
      </c>
      <c r="AM180" s="35" t="str">
        <f>IF(AND($D180&lt;=2027,Zisk!$D$10&gt;=2027),")","")</f>
        <v/>
      </c>
      <c r="AN180" s="38" t="str">
        <f>IF(AND(D180&lt;2027,2027&lt;=Zisk!$D$10),1,IF(D180=2027,0,""))</f>
        <v/>
      </c>
      <c r="AO180" s="39" t="str">
        <f>IF(AND($D180&lt;=2027,Zisk!$D$10&gt;=2028),"x","")</f>
        <v/>
      </c>
      <c r="AP180" s="35" t="str">
        <f>IF(AND($D180&lt;=2028,Zisk!$D$10&gt;=2028),"(","")</f>
        <v/>
      </c>
      <c r="AQ180" s="35" t="str">
        <f>IF(AND($D180&lt;=2028,Zisk!$D$10&gt;=2028),"1","")</f>
        <v/>
      </c>
      <c r="AR180" s="35" t="str">
        <f>IF(AND($D180&lt;=2028,Zisk!$D$10&gt;=2028),"+","")</f>
        <v/>
      </c>
      <c r="AS180" s="37" t="str">
        <f>IF(AND($D180&lt;=2028,Zisk!$D$10&gt;=2028),VstupniParametry_SKRYT!$D$12,"")</f>
        <v/>
      </c>
      <c r="AT180" s="35" t="str">
        <f>IF(AND($D180&lt;=2028,Zisk!$D$10&gt;=2028),")","")</f>
        <v/>
      </c>
      <c r="AU180" s="38" t="str">
        <f>IF(AND(D180&lt;2028,2028&lt;=Zisk!$D$10),1,IF(D180=2028,0,""))</f>
        <v/>
      </c>
      <c r="AV180" s="39" t="str">
        <f>IF(AND($D180&lt;=2028,Zisk!$D$10&gt;=2029),"x","")</f>
        <v/>
      </c>
      <c r="AW180" s="35" t="str">
        <f>IF(AND($D180&lt;=2029,Zisk!$D$10&gt;=2029),"(","")</f>
        <v/>
      </c>
      <c r="AX180" s="35" t="str">
        <f>IF(AND($D180&lt;=2029,Zisk!$D$10&gt;=2029),"1","")</f>
        <v/>
      </c>
      <c r="AY180" s="35" t="str">
        <f>IF(AND($D180&lt;=2029,Zisk!$D$10&gt;=2029),"+","")</f>
        <v/>
      </c>
      <c r="AZ180" s="37" t="str">
        <f>IF(AND($D180&lt;=2029,Zisk!$D$10&gt;=2029),VstupniParametry_SKRYT!$D$13,"")</f>
        <v/>
      </c>
      <c r="BA180" s="35" t="str">
        <f>IF(AND($D180&lt;=2029,Zisk!$D$10&gt;=2029),")","")</f>
        <v/>
      </c>
      <c r="BB180" s="38" t="str">
        <f>IF(AND(D180&lt;2029,2029&lt;=Zisk!$D$10),1,IF(D180=2029,0,""))</f>
        <v/>
      </c>
      <c r="BC180" s="39" t="str">
        <f>IF(AND($D180&lt;=2029,Zisk!$D$10&gt;=2030),"x","")</f>
        <v/>
      </c>
      <c r="BD180" s="35" t="str">
        <f>IF(AND($D180&lt;=2030,Zisk!$D$10&gt;=2030),"(","")</f>
        <v/>
      </c>
      <c r="BE180" s="35" t="str">
        <f>IF(AND($D180&lt;=2030,Zisk!$D$10&gt;=2030),"1","")</f>
        <v/>
      </c>
      <c r="BF180" s="35" t="str">
        <f>IF(AND($D180&lt;=2030,Zisk!$D$10&gt;=2030),"+","")</f>
        <v/>
      </c>
      <c r="BG180" s="37" t="str">
        <f>IF(AND($D180&lt;=2030,Zisk!$D$10&gt;=2030),VstupniParametry_SKRYT!$D$14,"")</f>
        <v/>
      </c>
      <c r="BH180" s="35" t="str">
        <f>IF(AND($D180&lt;=2030,Zisk!$D$10&gt;=2030),")","")</f>
        <v/>
      </c>
      <c r="BI180" s="38" t="str">
        <f>IF(AND(D180&lt;2030,2030&lt;=Zisk!$D$10),1,IF(D180=2030,0,""))</f>
        <v/>
      </c>
      <c r="BJ180" s="40" t="s">
        <v>32</v>
      </c>
      <c r="BK180" s="37">
        <f t="shared" si="94"/>
        <v>1</v>
      </c>
      <c r="BL180" s="35" t="str">
        <f t="shared" si="95"/>
        <v>x</v>
      </c>
      <c r="BM180" s="41">
        <f t="shared" si="96"/>
        <v>1</v>
      </c>
      <c r="BN180" s="37" t="str">
        <f t="shared" si="97"/>
        <v>x</v>
      </c>
      <c r="BO180" s="41">
        <f t="shared" si="82"/>
        <v>1.018</v>
      </c>
      <c r="BP180" s="41" t="str">
        <f t="shared" si="83"/>
        <v/>
      </c>
      <c r="BQ180" s="41" t="str">
        <f t="shared" si="84"/>
        <v/>
      </c>
      <c r="BR180" s="41" t="str">
        <f t="shared" si="85"/>
        <v/>
      </c>
      <c r="BS180" s="41" t="str">
        <f t="shared" si="86"/>
        <v/>
      </c>
      <c r="BT180" s="41" t="str">
        <f t="shared" si="87"/>
        <v/>
      </c>
      <c r="BU180" s="41" t="str">
        <f t="shared" si="88"/>
        <v/>
      </c>
      <c r="BV180" s="41" t="str">
        <f t="shared" si="89"/>
        <v/>
      </c>
      <c r="BW180" s="41" t="str">
        <f t="shared" si="90"/>
        <v/>
      </c>
      <c r="BX180" s="41" t="str">
        <f t="shared" si="91"/>
        <v/>
      </c>
      <c r="BY180" s="41" t="str">
        <f t="shared" si="92"/>
        <v/>
      </c>
      <c r="BZ180" s="40" t="s">
        <v>32</v>
      </c>
      <c r="CA180" s="41">
        <f t="shared" si="93"/>
        <v>1.018</v>
      </c>
      <c r="CB180" s="35"/>
      <c r="CC180" s="36">
        <f>IF(D180&gt;Zisk!$D$10,"",E180*CA180)</f>
        <v>0</v>
      </c>
    </row>
    <row r="181" spans="2:81" x14ac:dyDescent="0.2">
      <c r="B181" s="28" t="str">
        <f>Zisk!B192</f>
        <v/>
      </c>
      <c r="C181" s="28">
        <f>Zisk!C192</f>
        <v>0</v>
      </c>
      <c r="D181" s="28">
        <f>Zisk!E192</f>
        <v>0</v>
      </c>
      <c r="E181" s="29">
        <f>Zisk!D192</f>
        <v>0</v>
      </c>
      <c r="F181" s="29"/>
      <c r="G181" s="28" t="str">
        <f t="shared" si="68"/>
        <v>(</v>
      </c>
      <c r="H181" s="28" t="str">
        <f t="shared" si="69"/>
        <v>1</v>
      </c>
      <c r="I181" s="28" t="str">
        <f t="shared" si="70"/>
        <v>+</v>
      </c>
      <c r="J181" s="30">
        <f>IF($D181&lt;=2021,VstupniParametry_SKRYT!$D$5,"")</f>
        <v>0.02</v>
      </c>
      <c r="K181" s="28" t="str">
        <f t="shared" si="71"/>
        <v>)</v>
      </c>
      <c r="L181" s="31">
        <f>IF($D181&lt;=2021,COUNTIF(Vypocet_SKRYT!T178:AS178,"&gt;=1"),"")</f>
        <v>0</v>
      </c>
      <c r="M181" s="32" t="str">
        <f t="shared" si="72"/>
        <v>x</v>
      </c>
      <c r="N181" s="28" t="str">
        <f t="shared" si="73"/>
        <v>(</v>
      </c>
      <c r="O181" s="28" t="str">
        <f t="shared" si="74"/>
        <v>1</v>
      </c>
      <c r="P181" s="28" t="str">
        <f t="shared" si="75"/>
        <v>+</v>
      </c>
      <c r="Q181" s="30">
        <f>IF($D181&lt;=2024,VstupniParametry_SKRYT!$D$6,"")</f>
        <v>0.06</v>
      </c>
      <c r="R181" s="28" t="str">
        <f t="shared" si="76"/>
        <v>)</v>
      </c>
      <c r="S181" s="31">
        <f>IF($D181&lt;=2024,COUNTIFS(Vypocet_SKRYT!AT178:AV178,"&gt;=1"),"")</f>
        <v>0</v>
      </c>
      <c r="T181" s="32" t="str">
        <f t="shared" si="77"/>
        <v>x</v>
      </c>
      <c r="U181" s="28" t="str">
        <f t="shared" si="78"/>
        <v>(</v>
      </c>
      <c r="V181" s="28" t="str">
        <f t="shared" si="79"/>
        <v>1</v>
      </c>
      <c r="W181" s="28" t="str">
        <f t="shared" si="80"/>
        <v>+</v>
      </c>
      <c r="X181" s="30">
        <f>IF($D181&lt;=2025,VstupniParametry_SKRYT!$D$9,"")</f>
        <v>1.7999999999999999E-2</v>
      </c>
      <c r="Y181" s="28" t="str">
        <f t="shared" si="81"/>
        <v>)</v>
      </c>
      <c r="Z181" s="31">
        <f>IF(AND(D181&lt;2025,2025&lt;=Zisk!$D$10),1,IF(D181=2025,0,""))</f>
        <v>1</v>
      </c>
      <c r="AA181" s="32" t="str">
        <f>IF(AND($D181&lt;=2025,Zisk!$D$10&gt;=2026),"x","")</f>
        <v/>
      </c>
      <c r="AB181" s="28" t="str">
        <f>IF(AND($D181&lt;=2026,Zisk!$D$10&gt;=2026),"(","")</f>
        <v/>
      </c>
      <c r="AC181" s="28" t="str">
        <f>IF(AND($D181&lt;=2026,Zisk!$D$10&gt;=2026),"1","")</f>
        <v/>
      </c>
      <c r="AD181" s="28" t="str">
        <f>IF(AND($D181&lt;=2026,Zisk!$D$10&gt;=2026),"+","")</f>
        <v/>
      </c>
      <c r="AE181" s="30" t="str">
        <f>IF(AND($D181&lt;=2026,Zisk!$D$10&gt;=2026),VstupniParametry_SKRYT!$D$10,"")</f>
        <v/>
      </c>
      <c r="AF181" s="28" t="str">
        <f>IF(AND($D181&lt;=2026,Zisk!$D$10&gt;=2026),")","")</f>
        <v/>
      </c>
      <c r="AG181" s="31" t="str">
        <f>IF(AND(D181&lt;2026,2026&lt;=Zisk!$D$10),1,IF(D181=2026,0,""))</f>
        <v/>
      </c>
      <c r="AH181" s="32" t="str">
        <f>IF(AND($D181&lt;=2026,Zisk!$D$10&gt;=2027),"x","")</f>
        <v/>
      </c>
      <c r="AI181" s="28" t="str">
        <f>IF(AND($D181&lt;=2027,Zisk!$D$10&gt;=2027),"(","")</f>
        <v/>
      </c>
      <c r="AJ181" s="28" t="str">
        <f>IF(AND($D181&lt;=2027,Zisk!$D$10&gt;=2027),"1","")</f>
        <v/>
      </c>
      <c r="AK181" s="28" t="str">
        <f>IF(AND($D181&lt;=2027,Zisk!$D$10&gt;=2027),"+","")</f>
        <v/>
      </c>
      <c r="AL181" s="30" t="str">
        <f>IF(AND($D181&lt;=2027,Zisk!$D$10&gt;=2027),VstupniParametry_SKRYT!$D$11,"")</f>
        <v/>
      </c>
      <c r="AM181" s="28" t="str">
        <f>IF(AND($D181&lt;=2027,Zisk!$D$10&gt;=2027),")","")</f>
        <v/>
      </c>
      <c r="AN181" s="31" t="str">
        <f>IF(AND(D181&lt;2027,2027&lt;=Zisk!$D$10),1,IF(D181=2027,0,""))</f>
        <v/>
      </c>
      <c r="AO181" s="32" t="str">
        <f>IF(AND($D181&lt;=2027,Zisk!$D$10&gt;=2028),"x","")</f>
        <v/>
      </c>
      <c r="AP181" s="28" t="str">
        <f>IF(AND($D181&lt;=2028,Zisk!$D$10&gt;=2028),"(","")</f>
        <v/>
      </c>
      <c r="AQ181" s="28" t="str">
        <f>IF(AND($D181&lt;=2028,Zisk!$D$10&gt;=2028),"1","")</f>
        <v/>
      </c>
      <c r="AR181" s="28" t="str">
        <f>IF(AND($D181&lt;=2028,Zisk!$D$10&gt;=2028),"+","")</f>
        <v/>
      </c>
      <c r="AS181" s="30" t="str">
        <f>IF(AND($D181&lt;=2028,Zisk!$D$10&gt;=2028),VstupniParametry_SKRYT!$D$12,"")</f>
        <v/>
      </c>
      <c r="AT181" s="28" t="str">
        <f>IF(AND($D181&lt;=2028,Zisk!$D$10&gt;=2028),")","")</f>
        <v/>
      </c>
      <c r="AU181" s="31" t="str">
        <f>IF(AND(D181&lt;2028,2028&lt;=Zisk!$D$10),1,IF(D181=2028,0,""))</f>
        <v/>
      </c>
      <c r="AV181" s="32" t="str">
        <f>IF(AND($D181&lt;=2028,Zisk!$D$10&gt;=2029),"x","")</f>
        <v/>
      </c>
      <c r="AW181" s="28" t="str">
        <f>IF(AND($D181&lt;=2029,Zisk!$D$10&gt;=2029),"(","")</f>
        <v/>
      </c>
      <c r="AX181" s="28" t="str">
        <f>IF(AND($D181&lt;=2029,Zisk!$D$10&gt;=2029),"1","")</f>
        <v/>
      </c>
      <c r="AY181" s="28" t="str">
        <f>IF(AND($D181&lt;=2029,Zisk!$D$10&gt;=2029),"+","")</f>
        <v/>
      </c>
      <c r="AZ181" s="30" t="str">
        <f>IF(AND($D181&lt;=2029,Zisk!$D$10&gt;=2029),VstupniParametry_SKRYT!$D$13,"")</f>
        <v/>
      </c>
      <c r="BA181" s="28" t="str">
        <f>IF(AND($D181&lt;=2029,Zisk!$D$10&gt;=2029),")","")</f>
        <v/>
      </c>
      <c r="BB181" s="31" t="str">
        <f>IF(AND(D181&lt;2029,2029&lt;=Zisk!$D$10),1,IF(D181=2029,0,""))</f>
        <v/>
      </c>
      <c r="BC181" s="32" t="str">
        <f>IF(AND($D181&lt;=2029,Zisk!$D$10&gt;=2030),"x","")</f>
        <v/>
      </c>
      <c r="BD181" s="28" t="str">
        <f>IF(AND($D181&lt;=2030,Zisk!$D$10&gt;=2030),"(","")</f>
        <v/>
      </c>
      <c r="BE181" s="28" t="str">
        <f>IF(AND($D181&lt;=2030,Zisk!$D$10&gt;=2030),"1","")</f>
        <v/>
      </c>
      <c r="BF181" s="28" t="str">
        <f>IF(AND($D181&lt;=2030,Zisk!$D$10&gt;=2030),"+","")</f>
        <v/>
      </c>
      <c r="BG181" s="30" t="str">
        <f>IF(AND($D181&lt;=2030,Zisk!$D$10&gt;=2030),VstupniParametry_SKRYT!$D$14,"")</f>
        <v/>
      </c>
      <c r="BH181" s="28" t="str">
        <f>IF(AND($D181&lt;=2030,Zisk!$D$10&gt;=2030),")","")</f>
        <v/>
      </c>
      <c r="BI181" s="31" t="str">
        <f>IF(AND(D181&lt;2030,2030&lt;=Zisk!$D$10),1,IF(D181=2030,0,""))</f>
        <v/>
      </c>
      <c r="BJ181" s="33" t="s">
        <v>32</v>
      </c>
      <c r="BK181" s="30">
        <f t="shared" si="94"/>
        <v>1</v>
      </c>
      <c r="BL181" s="28" t="str">
        <f t="shared" si="95"/>
        <v>x</v>
      </c>
      <c r="BM181" s="34">
        <f t="shared" si="96"/>
        <v>1</v>
      </c>
      <c r="BN181" s="30" t="str">
        <f t="shared" si="97"/>
        <v>x</v>
      </c>
      <c r="BO181" s="34">
        <f t="shared" si="82"/>
        <v>1.018</v>
      </c>
      <c r="BP181" s="34" t="str">
        <f t="shared" si="83"/>
        <v/>
      </c>
      <c r="BQ181" s="34" t="str">
        <f t="shared" si="84"/>
        <v/>
      </c>
      <c r="BR181" s="34" t="str">
        <f t="shared" si="85"/>
        <v/>
      </c>
      <c r="BS181" s="34" t="str">
        <f t="shared" si="86"/>
        <v/>
      </c>
      <c r="BT181" s="34" t="str">
        <f t="shared" si="87"/>
        <v/>
      </c>
      <c r="BU181" s="34" t="str">
        <f t="shared" si="88"/>
        <v/>
      </c>
      <c r="BV181" s="34" t="str">
        <f t="shared" si="89"/>
        <v/>
      </c>
      <c r="BW181" s="34" t="str">
        <f t="shared" si="90"/>
        <v/>
      </c>
      <c r="BX181" s="34" t="str">
        <f t="shared" si="91"/>
        <v/>
      </c>
      <c r="BY181" s="34" t="str">
        <f t="shared" si="92"/>
        <v/>
      </c>
      <c r="BZ181" s="33" t="s">
        <v>32</v>
      </c>
      <c r="CA181" s="34">
        <f t="shared" si="93"/>
        <v>1.018</v>
      </c>
      <c r="CB181" s="28"/>
      <c r="CC181" s="29">
        <f>IF(D181&gt;Zisk!$D$10,"",E181*CA181)</f>
        <v>0</v>
      </c>
    </row>
    <row r="182" spans="2:81" x14ac:dyDescent="0.2">
      <c r="B182" s="35" t="str">
        <f>Zisk!B193</f>
        <v/>
      </c>
      <c r="C182" s="35">
        <f>Zisk!C193</f>
        <v>0</v>
      </c>
      <c r="D182" s="35">
        <f>Zisk!E193</f>
        <v>0</v>
      </c>
      <c r="E182" s="36">
        <f>Zisk!D193</f>
        <v>0</v>
      </c>
      <c r="F182" s="36"/>
      <c r="G182" s="35" t="str">
        <f t="shared" si="68"/>
        <v>(</v>
      </c>
      <c r="H182" s="35" t="str">
        <f t="shared" si="69"/>
        <v>1</v>
      </c>
      <c r="I182" s="35" t="str">
        <f t="shared" si="70"/>
        <v>+</v>
      </c>
      <c r="J182" s="37">
        <f>IF($D182&lt;=2021,VstupniParametry_SKRYT!$D$5,"")</f>
        <v>0.02</v>
      </c>
      <c r="K182" s="35" t="str">
        <f t="shared" si="71"/>
        <v>)</v>
      </c>
      <c r="L182" s="38">
        <f>IF($D182&lt;=2021,COUNTIF(Vypocet_SKRYT!T179:AS179,"&gt;=1"),"")</f>
        <v>0</v>
      </c>
      <c r="M182" s="39" t="str">
        <f t="shared" si="72"/>
        <v>x</v>
      </c>
      <c r="N182" s="35" t="str">
        <f t="shared" si="73"/>
        <v>(</v>
      </c>
      <c r="O182" s="35" t="str">
        <f t="shared" si="74"/>
        <v>1</v>
      </c>
      <c r="P182" s="35" t="str">
        <f t="shared" si="75"/>
        <v>+</v>
      </c>
      <c r="Q182" s="37">
        <f>IF($D182&lt;=2024,VstupniParametry_SKRYT!$D$6,"")</f>
        <v>0.06</v>
      </c>
      <c r="R182" s="35" t="str">
        <f t="shared" si="76"/>
        <v>)</v>
      </c>
      <c r="S182" s="38">
        <f>IF($D182&lt;=2024,COUNTIFS(Vypocet_SKRYT!AT179:AV179,"&gt;=1"),"")</f>
        <v>0</v>
      </c>
      <c r="T182" s="39" t="str">
        <f t="shared" si="77"/>
        <v>x</v>
      </c>
      <c r="U182" s="35" t="str">
        <f t="shared" si="78"/>
        <v>(</v>
      </c>
      <c r="V182" s="35" t="str">
        <f t="shared" si="79"/>
        <v>1</v>
      </c>
      <c r="W182" s="35" t="str">
        <f t="shared" si="80"/>
        <v>+</v>
      </c>
      <c r="X182" s="37">
        <f>IF($D182&lt;=2025,VstupniParametry_SKRYT!$D$9,"")</f>
        <v>1.7999999999999999E-2</v>
      </c>
      <c r="Y182" s="35" t="str">
        <f t="shared" si="81"/>
        <v>)</v>
      </c>
      <c r="Z182" s="38">
        <f>IF(AND(D182&lt;2025,2025&lt;=Zisk!$D$10),1,IF(D182=2025,0,""))</f>
        <v>1</v>
      </c>
      <c r="AA182" s="39" t="str">
        <f>IF(AND($D182&lt;=2025,Zisk!$D$10&gt;=2026),"x","")</f>
        <v/>
      </c>
      <c r="AB182" s="35" t="str">
        <f>IF(AND($D182&lt;=2026,Zisk!$D$10&gt;=2026),"(","")</f>
        <v/>
      </c>
      <c r="AC182" s="35" t="str">
        <f>IF(AND($D182&lt;=2026,Zisk!$D$10&gt;=2026),"1","")</f>
        <v/>
      </c>
      <c r="AD182" s="35" t="str">
        <f>IF(AND($D182&lt;=2026,Zisk!$D$10&gt;=2026),"+","")</f>
        <v/>
      </c>
      <c r="AE182" s="37" t="str">
        <f>IF(AND($D182&lt;=2026,Zisk!$D$10&gt;=2026),VstupniParametry_SKRYT!$D$10,"")</f>
        <v/>
      </c>
      <c r="AF182" s="35" t="str">
        <f>IF(AND($D182&lt;=2026,Zisk!$D$10&gt;=2026),")","")</f>
        <v/>
      </c>
      <c r="AG182" s="38" t="str">
        <f>IF(AND(D182&lt;2026,2026&lt;=Zisk!$D$10),1,IF(D182=2026,0,""))</f>
        <v/>
      </c>
      <c r="AH182" s="39" t="str">
        <f>IF(AND($D182&lt;=2026,Zisk!$D$10&gt;=2027),"x","")</f>
        <v/>
      </c>
      <c r="AI182" s="35" t="str">
        <f>IF(AND($D182&lt;=2027,Zisk!$D$10&gt;=2027),"(","")</f>
        <v/>
      </c>
      <c r="AJ182" s="35" t="str">
        <f>IF(AND($D182&lt;=2027,Zisk!$D$10&gt;=2027),"1","")</f>
        <v/>
      </c>
      <c r="AK182" s="35" t="str">
        <f>IF(AND($D182&lt;=2027,Zisk!$D$10&gt;=2027),"+","")</f>
        <v/>
      </c>
      <c r="AL182" s="37" t="str">
        <f>IF(AND($D182&lt;=2027,Zisk!$D$10&gt;=2027),VstupniParametry_SKRYT!$D$11,"")</f>
        <v/>
      </c>
      <c r="AM182" s="35" t="str">
        <f>IF(AND($D182&lt;=2027,Zisk!$D$10&gt;=2027),")","")</f>
        <v/>
      </c>
      <c r="AN182" s="38" t="str">
        <f>IF(AND(D182&lt;2027,2027&lt;=Zisk!$D$10),1,IF(D182=2027,0,""))</f>
        <v/>
      </c>
      <c r="AO182" s="39" t="str">
        <f>IF(AND($D182&lt;=2027,Zisk!$D$10&gt;=2028),"x","")</f>
        <v/>
      </c>
      <c r="AP182" s="35" t="str">
        <f>IF(AND($D182&lt;=2028,Zisk!$D$10&gt;=2028),"(","")</f>
        <v/>
      </c>
      <c r="AQ182" s="35" t="str">
        <f>IF(AND($D182&lt;=2028,Zisk!$D$10&gt;=2028),"1","")</f>
        <v/>
      </c>
      <c r="AR182" s="35" t="str">
        <f>IF(AND($D182&lt;=2028,Zisk!$D$10&gt;=2028),"+","")</f>
        <v/>
      </c>
      <c r="AS182" s="37" t="str">
        <f>IF(AND($D182&lt;=2028,Zisk!$D$10&gt;=2028),VstupniParametry_SKRYT!$D$12,"")</f>
        <v/>
      </c>
      <c r="AT182" s="35" t="str">
        <f>IF(AND($D182&lt;=2028,Zisk!$D$10&gt;=2028),")","")</f>
        <v/>
      </c>
      <c r="AU182" s="38" t="str">
        <f>IF(AND(D182&lt;2028,2028&lt;=Zisk!$D$10),1,IF(D182=2028,0,""))</f>
        <v/>
      </c>
      <c r="AV182" s="39" t="str">
        <f>IF(AND($D182&lt;=2028,Zisk!$D$10&gt;=2029),"x","")</f>
        <v/>
      </c>
      <c r="AW182" s="35" t="str">
        <f>IF(AND($D182&lt;=2029,Zisk!$D$10&gt;=2029),"(","")</f>
        <v/>
      </c>
      <c r="AX182" s="35" t="str">
        <f>IF(AND($D182&lt;=2029,Zisk!$D$10&gt;=2029),"1","")</f>
        <v/>
      </c>
      <c r="AY182" s="35" t="str">
        <f>IF(AND($D182&lt;=2029,Zisk!$D$10&gt;=2029),"+","")</f>
        <v/>
      </c>
      <c r="AZ182" s="37" t="str">
        <f>IF(AND($D182&lt;=2029,Zisk!$D$10&gt;=2029),VstupniParametry_SKRYT!$D$13,"")</f>
        <v/>
      </c>
      <c r="BA182" s="35" t="str">
        <f>IF(AND($D182&lt;=2029,Zisk!$D$10&gt;=2029),")","")</f>
        <v/>
      </c>
      <c r="BB182" s="38" t="str">
        <f>IF(AND(D182&lt;2029,2029&lt;=Zisk!$D$10),1,IF(D182=2029,0,""))</f>
        <v/>
      </c>
      <c r="BC182" s="39" t="str">
        <f>IF(AND($D182&lt;=2029,Zisk!$D$10&gt;=2030),"x","")</f>
        <v/>
      </c>
      <c r="BD182" s="35" t="str">
        <f>IF(AND($D182&lt;=2030,Zisk!$D$10&gt;=2030),"(","")</f>
        <v/>
      </c>
      <c r="BE182" s="35" t="str">
        <f>IF(AND($D182&lt;=2030,Zisk!$D$10&gt;=2030),"1","")</f>
        <v/>
      </c>
      <c r="BF182" s="35" t="str">
        <f>IF(AND($D182&lt;=2030,Zisk!$D$10&gt;=2030),"+","")</f>
        <v/>
      </c>
      <c r="BG182" s="37" t="str">
        <f>IF(AND($D182&lt;=2030,Zisk!$D$10&gt;=2030),VstupniParametry_SKRYT!$D$14,"")</f>
        <v/>
      </c>
      <c r="BH182" s="35" t="str">
        <f>IF(AND($D182&lt;=2030,Zisk!$D$10&gt;=2030),")","")</f>
        <v/>
      </c>
      <c r="BI182" s="38" t="str">
        <f>IF(AND(D182&lt;2030,2030&lt;=Zisk!$D$10),1,IF(D182=2030,0,""))</f>
        <v/>
      </c>
      <c r="BJ182" s="40" t="s">
        <v>32</v>
      </c>
      <c r="BK182" s="37">
        <f t="shared" si="94"/>
        <v>1</v>
      </c>
      <c r="BL182" s="35" t="str">
        <f t="shared" si="95"/>
        <v>x</v>
      </c>
      <c r="BM182" s="41">
        <f t="shared" si="96"/>
        <v>1</v>
      </c>
      <c r="BN182" s="37" t="str">
        <f t="shared" si="97"/>
        <v>x</v>
      </c>
      <c r="BO182" s="41">
        <f t="shared" si="82"/>
        <v>1.018</v>
      </c>
      <c r="BP182" s="41" t="str">
        <f t="shared" si="83"/>
        <v/>
      </c>
      <c r="BQ182" s="41" t="str">
        <f t="shared" si="84"/>
        <v/>
      </c>
      <c r="BR182" s="41" t="str">
        <f t="shared" si="85"/>
        <v/>
      </c>
      <c r="BS182" s="41" t="str">
        <f t="shared" si="86"/>
        <v/>
      </c>
      <c r="BT182" s="41" t="str">
        <f t="shared" si="87"/>
        <v/>
      </c>
      <c r="BU182" s="41" t="str">
        <f t="shared" si="88"/>
        <v/>
      </c>
      <c r="BV182" s="41" t="str">
        <f t="shared" si="89"/>
        <v/>
      </c>
      <c r="BW182" s="41" t="str">
        <f t="shared" si="90"/>
        <v/>
      </c>
      <c r="BX182" s="41" t="str">
        <f t="shared" si="91"/>
        <v/>
      </c>
      <c r="BY182" s="41" t="str">
        <f t="shared" si="92"/>
        <v/>
      </c>
      <c r="BZ182" s="40" t="s">
        <v>32</v>
      </c>
      <c r="CA182" s="41">
        <f t="shared" si="93"/>
        <v>1.018</v>
      </c>
      <c r="CB182" s="35"/>
      <c r="CC182" s="36">
        <f>IF(D182&gt;Zisk!$D$10,"",E182*CA182)</f>
        <v>0</v>
      </c>
    </row>
    <row r="183" spans="2:81" x14ac:dyDescent="0.2">
      <c r="B183" s="28" t="str">
        <f>Zisk!B194</f>
        <v/>
      </c>
      <c r="C183" s="28">
        <f>Zisk!C194</f>
        <v>0</v>
      </c>
      <c r="D183" s="28">
        <f>Zisk!E194</f>
        <v>0</v>
      </c>
      <c r="E183" s="29">
        <f>Zisk!D194</f>
        <v>0</v>
      </c>
      <c r="F183" s="29"/>
      <c r="G183" s="28" t="str">
        <f t="shared" si="68"/>
        <v>(</v>
      </c>
      <c r="H183" s="28" t="str">
        <f t="shared" si="69"/>
        <v>1</v>
      </c>
      <c r="I183" s="28" t="str">
        <f t="shared" si="70"/>
        <v>+</v>
      </c>
      <c r="J183" s="30">
        <f>IF($D183&lt;=2021,VstupniParametry_SKRYT!$D$5,"")</f>
        <v>0.02</v>
      </c>
      <c r="K183" s="28" t="str">
        <f t="shared" si="71"/>
        <v>)</v>
      </c>
      <c r="L183" s="31">
        <f>IF($D183&lt;=2021,COUNTIF(Vypocet_SKRYT!T180:AS180,"&gt;=1"),"")</f>
        <v>0</v>
      </c>
      <c r="M183" s="32" t="str">
        <f t="shared" si="72"/>
        <v>x</v>
      </c>
      <c r="N183" s="28" t="str">
        <f t="shared" si="73"/>
        <v>(</v>
      </c>
      <c r="O183" s="28" t="str">
        <f t="shared" si="74"/>
        <v>1</v>
      </c>
      <c r="P183" s="28" t="str">
        <f t="shared" si="75"/>
        <v>+</v>
      </c>
      <c r="Q183" s="30">
        <f>IF($D183&lt;=2024,VstupniParametry_SKRYT!$D$6,"")</f>
        <v>0.06</v>
      </c>
      <c r="R183" s="28" t="str">
        <f t="shared" si="76"/>
        <v>)</v>
      </c>
      <c r="S183" s="31">
        <f>IF($D183&lt;=2024,COUNTIFS(Vypocet_SKRYT!AT180:AV180,"&gt;=1"),"")</f>
        <v>0</v>
      </c>
      <c r="T183" s="32" t="str">
        <f t="shared" si="77"/>
        <v>x</v>
      </c>
      <c r="U183" s="28" t="str">
        <f t="shared" si="78"/>
        <v>(</v>
      </c>
      <c r="V183" s="28" t="str">
        <f t="shared" si="79"/>
        <v>1</v>
      </c>
      <c r="W183" s="28" t="str">
        <f t="shared" si="80"/>
        <v>+</v>
      </c>
      <c r="X183" s="30">
        <f>IF($D183&lt;=2025,VstupniParametry_SKRYT!$D$9,"")</f>
        <v>1.7999999999999999E-2</v>
      </c>
      <c r="Y183" s="28" t="str">
        <f t="shared" si="81"/>
        <v>)</v>
      </c>
      <c r="Z183" s="31">
        <f>IF(AND(D183&lt;2025,2025&lt;=Zisk!$D$10),1,IF(D183=2025,0,""))</f>
        <v>1</v>
      </c>
      <c r="AA183" s="32" t="str">
        <f>IF(AND($D183&lt;=2025,Zisk!$D$10&gt;=2026),"x","")</f>
        <v/>
      </c>
      <c r="AB183" s="28" t="str">
        <f>IF(AND($D183&lt;=2026,Zisk!$D$10&gt;=2026),"(","")</f>
        <v/>
      </c>
      <c r="AC183" s="28" t="str">
        <f>IF(AND($D183&lt;=2026,Zisk!$D$10&gt;=2026),"1","")</f>
        <v/>
      </c>
      <c r="AD183" s="28" t="str">
        <f>IF(AND($D183&lt;=2026,Zisk!$D$10&gt;=2026),"+","")</f>
        <v/>
      </c>
      <c r="AE183" s="30" t="str">
        <f>IF(AND($D183&lt;=2026,Zisk!$D$10&gt;=2026),VstupniParametry_SKRYT!$D$10,"")</f>
        <v/>
      </c>
      <c r="AF183" s="28" t="str">
        <f>IF(AND($D183&lt;=2026,Zisk!$D$10&gt;=2026),")","")</f>
        <v/>
      </c>
      <c r="AG183" s="31" t="str">
        <f>IF(AND(D183&lt;2026,2026&lt;=Zisk!$D$10),1,IF(D183=2026,0,""))</f>
        <v/>
      </c>
      <c r="AH183" s="32" t="str">
        <f>IF(AND($D183&lt;=2026,Zisk!$D$10&gt;=2027),"x","")</f>
        <v/>
      </c>
      <c r="AI183" s="28" t="str">
        <f>IF(AND($D183&lt;=2027,Zisk!$D$10&gt;=2027),"(","")</f>
        <v/>
      </c>
      <c r="AJ183" s="28" t="str">
        <f>IF(AND($D183&lt;=2027,Zisk!$D$10&gt;=2027),"1","")</f>
        <v/>
      </c>
      <c r="AK183" s="28" t="str">
        <f>IF(AND($D183&lt;=2027,Zisk!$D$10&gt;=2027),"+","")</f>
        <v/>
      </c>
      <c r="AL183" s="30" t="str">
        <f>IF(AND($D183&lt;=2027,Zisk!$D$10&gt;=2027),VstupniParametry_SKRYT!$D$11,"")</f>
        <v/>
      </c>
      <c r="AM183" s="28" t="str">
        <f>IF(AND($D183&lt;=2027,Zisk!$D$10&gt;=2027),")","")</f>
        <v/>
      </c>
      <c r="AN183" s="31" t="str">
        <f>IF(AND(D183&lt;2027,2027&lt;=Zisk!$D$10),1,IF(D183=2027,0,""))</f>
        <v/>
      </c>
      <c r="AO183" s="32" t="str">
        <f>IF(AND($D183&lt;=2027,Zisk!$D$10&gt;=2028),"x","")</f>
        <v/>
      </c>
      <c r="AP183" s="28" t="str">
        <f>IF(AND($D183&lt;=2028,Zisk!$D$10&gt;=2028),"(","")</f>
        <v/>
      </c>
      <c r="AQ183" s="28" t="str">
        <f>IF(AND($D183&lt;=2028,Zisk!$D$10&gt;=2028),"1","")</f>
        <v/>
      </c>
      <c r="AR183" s="28" t="str">
        <f>IF(AND($D183&lt;=2028,Zisk!$D$10&gt;=2028),"+","")</f>
        <v/>
      </c>
      <c r="AS183" s="30" t="str">
        <f>IF(AND($D183&lt;=2028,Zisk!$D$10&gt;=2028),VstupniParametry_SKRYT!$D$12,"")</f>
        <v/>
      </c>
      <c r="AT183" s="28" t="str">
        <f>IF(AND($D183&lt;=2028,Zisk!$D$10&gt;=2028),")","")</f>
        <v/>
      </c>
      <c r="AU183" s="31" t="str">
        <f>IF(AND(D183&lt;2028,2028&lt;=Zisk!$D$10),1,IF(D183=2028,0,""))</f>
        <v/>
      </c>
      <c r="AV183" s="32" t="str">
        <f>IF(AND($D183&lt;=2028,Zisk!$D$10&gt;=2029),"x","")</f>
        <v/>
      </c>
      <c r="AW183" s="28" t="str">
        <f>IF(AND($D183&lt;=2029,Zisk!$D$10&gt;=2029),"(","")</f>
        <v/>
      </c>
      <c r="AX183" s="28" t="str">
        <f>IF(AND($D183&lt;=2029,Zisk!$D$10&gt;=2029),"1","")</f>
        <v/>
      </c>
      <c r="AY183" s="28" t="str">
        <f>IF(AND($D183&lt;=2029,Zisk!$D$10&gt;=2029),"+","")</f>
        <v/>
      </c>
      <c r="AZ183" s="30" t="str">
        <f>IF(AND($D183&lt;=2029,Zisk!$D$10&gt;=2029),VstupniParametry_SKRYT!$D$13,"")</f>
        <v/>
      </c>
      <c r="BA183" s="28" t="str">
        <f>IF(AND($D183&lt;=2029,Zisk!$D$10&gt;=2029),")","")</f>
        <v/>
      </c>
      <c r="BB183" s="31" t="str">
        <f>IF(AND(D183&lt;2029,2029&lt;=Zisk!$D$10),1,IF(D183=2029,0,""))</f>
        <v/>
      </c>
      <c r="BC183" s="32" t="str">
        <f>IF(AND($D183&lt;=2029,Zisk!$D$10&gt;=2030),"x","")</f>
        <v/>
      </c>
      <c r="BD183" s="28" t="str">
        <f>IF(AND($D183&lt;=2030,Zisk!$D$10&gt;=2030),"(","")</f>
        <v/>
      </c>
      <c r="BE183" s="28" t="str">
        <f>IF(AND($D183&lt;=2030,Zisk!$D$10&gt;=2030),"1","")</f>
        <v/>
      </c>
      <c r="BF183" s="28" t="str">
        <f>IF(AND($D183&lt;=2030,Zisk!$D$10&gt;=2030),"+","")</f>
        <v/>
      </c>
      <c r="BG183" s="30" t="str">
        <f>IF(AND($D183&lt;=2030,Zisk!$D$10&gt;=2030),VstupniParametry_SKRYT!$D$14,"")</f>
        <v/>
      </c>
      <c r="BH183" s="28" t="str">
        <f>IF(AND($D183&lt;=2030,Zisk!$D$10&gt;=2030),")","")</f>
        <v/>
      </c>
      <c r="BI183" s="31" t="str">
        <f>IF(AND(D183&lt;2030,2030&lt;=Zisk!$D$10),1,IF(D183=2030,0,""))</f>
        <v/>
      </c>
      <c r="BJ183" s="33" t="s">
        <v>32</v>
      </c>
      <c r="BK183" s="30">
        <f t="shared" si="94"/>
        <v>1</v>
      </c>
      <c r="BL183" s="28" t="str">
        <f t="shared" si="95"/>
        <v>x</v>
      </c>
      <c r="BM183" s="34">
        <f t="shared" si="96"/>
        <v>1</v>
      </c>
      <c r="BN183" s="30" t="str">
        <f t="shared" si="97"/>
        <v>x</v>
      </c>
      <c r="BO183" s="34">
        <f t="shared" si="82"/>
        <v>1.018</v>
      </c>
      <c r="BP183" s="34" t="str">
        <f t="shared" si="83"/>
        <v/>
      </c>
      <c r="BQ183" s="34" t="str">
        <f t="shared" si="84"/>
        <v/>
      </c>
      <c r="BR183" s="34" t="str">
        <f t="shared" si="85"/>
        <v/>
      </c>
      <c r="BS183" s="34" t="str">
        <f t="shared" si="86"/>
        <v/>
      </c>
      <c r="BT183" s="34" t="str">
        <f t="shared" si="87"/>
        <v/>
      </c>
      <c r="BU183" s="34" t="str">
        <f t="shared" si="88"/>
        <v/>
      </c>
      <c r="BV183" s="34" t="str">
        <f t="shared" si="89"/>
        <v/>
      </c>
      <c r="BW183" s="34" t="str">
        <f t="shared" si="90"/>
        <v/>
      </c>
      <c r="BX183" s="34" t="str">
        <f t="shared" si="91"/>
        <v/>
      </c>
      <c r="BY183" s="34" t="str">
        <f t="shared" si="92"/>
        <v/>
      </c>
      <c r="BZ183" s="33" t="s">
        <v>32</v>
      </c>
      <c r="CA183" s="34">
        <f t="shared" si="93"/>
        <v>1.018</v>
      </c>
      <c r="CB183" s="28"/>
      <c r="CC183" s="29">
        <f>IF(D183&gt;Zisk!$D$10,"",E183*CA183)</f>
        <v>0</v>
      </c>
    </row>
    <row r="184" spans="2:81" x14ac:dyDescent="0.2">
      <c r="B184" s="35" t="str">
        <f>Zisk!B195</f>
        <v/>
      </c>
      <c r="C184" s="35">
        <f>Zisk!C195</f>
        <v>0</v>
      </c>
      <c r="D184" s="35">
        <f>Zisk!E195</f>
        <v>0</v>
      </c>
      <c r="E184" s="36">
        <f>Zisk!D195</f>
        <v>0</v>
      </c>
      <c r="F184" s="36"/>
      <c r="G184" s="35" t="str">
        <f t="shared" si="68"/>
        <v>(</v>
      </c>
      <c r="H184" s="35" t="str">
        <f t="shared" si="69"/>
        <v>1</v>
      </c>
      <c r="I184" s="35" t="str">
        <f t="shared" si="70"/>
        <v>+</v>
      </c>
      <c r="J184" s="37">
        <f>IF($D184&lt;=2021,VstupniParametry_SKRYT!$D$5,"")</f>
        <v>0.02</v>
      </c>
      <c r="K184" s="35" t="str">
        <f t="shared" si="71"/>
        <v>)</v>
      </c>
      <c r="L184" s="38">
        <f>IF($D184&lt;=2021,COUNTIF(Vypocet_SKRYT!T181:AS181,"&gt;=1"),"")</f>
        <v>0</v>
      </c>
      <c r="M184" s="39" t="str">
        <f t="shared" si="72"/>
        <v>x</v>
      </c>
      <c r="N184" s="35" t="str">
        <f t="shared" si="73"/>
        <v>(</v>
      </c>
      <c r="O184" s="35" t="str">
        <f t="shared" si="74"/>
        <v>1</v>
      </c>
      <c r="P184" s="35" t="str">
        <f t="shared" si="75"/>
        <v>+</v>
      </c>
      <c r="Q184" s="37">
        <f>IF($D184&lt;=2024,VstupniParametry_SKRYT!$D$6,"")</f>
        <v>0.06</v>
      </c>
      <c r="R184" s="35" t="str">
        <f t="shared" si="76"/>
        <v>)</v>
      </c>
      <c r="S184" s="38">
        <f>IF($D184&lt;=2024,COUNTIFS(Vypocet_SKRYT!AT181:AV181,"&gt;=1"),"")</f>
        <v>0</v>
      </c>
      <c r="T184" s="39" t="str">
        <f t="shared" si="77"/>
        <v>x</v>
      </c>
      <c r="U184" s="35" t="str">
        <f t="shared" si="78"/>
        <v>(</v>
      </c>
      <c r="V184" s="35" t="str">
        <f t="shared" si="79"/>
        <v>1</v>
      </c>
      <c r="W184" s="35" t="str">
        <f t="shared" si="80"/>
        <v>+</v>
      </c>
      <c r="X184" s="37">
        <f>IF($D184&lt;=2025,VstupniParametry_SKRYT!$D$9,"")</f>
        <v>1.7999999999999999E-2</v>
      </c>
      <c r="Y184" s="35" t="str">
        <f t="shared" si="81"/>
        <v>)</v>
      </c>
      <c r="Z184" s="38">
        <f>IF(AND(D184&lt;2025,2025&lt;=Zisk!$D$10),1,IF(D184=2025,0,""))</f>
        <v>1</v>
      </c>
      <c r="AA184" s="39" t="str">
        <f>IF(AND($D184&lt;=2025,Zisk!$D$10&gt;=2026),"x","")</f>
        <v/>
      </c>
      <c r="AB184" s="35" t="str">
        <f>IF(AND($D184&lt;=2026,Zisk!$D$10&gt;=2026),"(","")</f>
        <v/>
      </c>
      <c r="AC184" s="35" t="str">
        <f>IF(AND($D184&lt;=2026,Zisk!$D$10&gt;=2026),"1","")</f>
        <v/>
      </c>
      <c r="AD184" s="35" t="str">
        <f>IF(AND($D184&lt;=2026,Zisk!$D$10&gt;=2026),"+","")</f>
        <v/>
      </c>
      <c r="AE184" s="37" t="str">
        <f>IF(AND($D184&lt;=2026,Zisk!$D$10&gt;=2026),VstupniParametry_SKRYT!$D$10,"")</f>
        <v/>
      </c>
      <c r="AF184" s="35" t="str">
        <f>IF(AND($D184&lt;=2026,Zisk!$D$10&gt;=2026),")","")</f>
        <v/>
      </c>
      <c r="AG184" s="38" t="str">
        <f>IF(AND(D184&lt;2026,2026&lt;=Zisk!$D$10),1,IF(D184=2026,0,""))</f>
        <v/>
      </c>
      <c r="AH184" s="39" t="str">
        <f>IF(AND($D184&lt;=2026,Zisk!$D$10&gt;=2027),"x","")</f>
        <v/>
      </c>
      <c r="AI184" s="35" t="str">
        <f>IF(AND($D184&lt;=2027,Zisk!$D$10&gt;=2027),"(","")</f>
        <v/>
      </c>
      <c r="AJ184" s="35" t="str">
        <f>IF(AND($D184&lt;=2027,Zisk!$D$10&gt;=2027),"1","")</f>
        <v/>
      </c>
      <c r="AK184" s="35" t="str">
        <f>IF(AND($D184&lt;=2027,Zisk!$D$10&gt;=2027),"+","")</f>
        <v/>
      </c>
      <c r="AL184" s="37" t="str">
        <f>IF(AND($D184&lt;=2027,Zisk!$D$10&gt;=2027),VstupniParametry_SKRYT!$D$11,"")</f>
        <v/>
      </c>
      <c r="AM184" s="35" t="str">
        <f>IF(AND($D184&lt;=2027,Zisk!$D$10&gt;=2027),")","")</f>
        <v/>
      </c>
      <c r="AN184" s="38" t="str">
        <f>IF(AND(D184&lt;2027,2027&lt;=Zisk!$D$10),1,IF(D184=2027,0,""))</f>
        <v/>
      </c>
      <c r="AO184" s="39" t="str">
        <f>IF(AND($D184&lt;=2027,Zisk!$D$10&gt;=2028),"x","")</f>
        <v/>
      </c>
      <c r="AP184" s="35" t="str">
        <f>IF(AND($D184&lt;=2028,Zisk!$D$10&gt;=2028),"(","")</f>
        <v/>
      </c>
      <c r="AQ184" s="35" t="str">
        <f>IF(AND($D184&lt;=2028,Zisk!$D$10&gt;=2028),"1","")</f>
        <v/>
      </c>
      <c r="AR184" s="35" t="str">
        <f>IF(AND($D184&lt;=2028,Zisk!$D$10&gt;=2028),"+","")</f>
        <v/>
      </c>
      <c r="AS184" s="37" t="str">
        <f>IF(AND($D184&lt;=2028,Zisk!$D$10&gt;=2028),VstupniParametry_SKRYT!$D$12,"")</f>
        <v/>
      </c>
      <c r="AT184" s="35" t="str">
        <f>IF(AND($D184&lt;=2028,Zisk!$D$10&gt;=2028),")","")</f>
        <v/>
      </c>
      <c r="AU184" s="38" t="str">
        <f>IF(AND(D184&lt;2028,2028&lt;=Zisk!$D$10),1,IF(D184=2028,0,""))</f>
        <v/>
      </c>
      <c r="AV184" s="39" t="str">
        <f>IF(AND($D184&lt;=2028,Zisk!$D$10&gt;=2029),"x","")</f>
        <v/>
      </c>
      <c r="AW184" s="35" t="str">
        <f>IF(AND($D184&lt;=2029,Zisk!$D$10&gt;=2029),"(","")</f>
        <v/>
      </c>
      <c r="AX184" s="35" t="str">
        <f>IF(AND($D184&lt;=2029,Zisk!$D$10&gt;=2029),"1","")</f>
        <v/>
      </c>
      <c r="AY184" s="35" t="str">
        <f>IF(AND($D184&lt;=2029,Zisk!$D$10&gt;=2029),"+","")</f>
        <v/>
      </c>
      <c r="AZ184" s="37" t="str">
        <f>IF(AND($D184&lt;=2029,Zisk!$D$10&gt;=2029),VstupniParametry_SKRYT!$D$13,"")</f>
        <v/>
      </c>
      <c r="BA184" s="35" t="str">
        <f>IF(AND($D184&lt;=2029,Zisk!$D$10&gt;=2029),")","")</f>
        <v/>
      </c>
      <c r="BB184" s="38" t="str">
        <f>IF(AND(D184&lt;2029,2029&lt;=Zisk!$D$10),1,IF(D184=2029,0,""))</f>
        <v/>
      </c>
      <c r="BC184" s="39" t="str">
        <f>IF(AND($D184&lt;=2029,Zisk!$D$10&gt;=2030),"x","")</f>
        <v/>
      </c>
      <c r="BD184" s="35" t="str">
        <f>IF(AND($D184&lt;=2030,Zisk!$D$10&gt;=2030),"(","")</f>
        <v/>
      </c>
      <c r="BE184" s="35" t="str">
        <f>IF(AND($D184&lt;=2030,Zisk!$D$10&gt;=2030),"1","")</f>
        <v/>
      </c>
      <c r="BF184" s="35" t="str">
        <f>IF(AND($D184&lt;=2030,Zisk!$D$10&gt;=2030),"+","")</f>
        <v/>
      </c>
      <c r="BG184" s="37" t="str">
        <f>IF(AND($D184&lt;=2030,Zisk!$D$10&gt;=2030),VstupniParametry_SKRYT!$D$14,"")</f>
        <v/>
      </c>
      <c r="BH184" s="35" t="str">
        <f>IF(AND($D184&lt;=2030,Zisk!$D$10&gt;=2030),")","")</f>
        <v/>
      </c>
      <c r="BI184" s="38" t="str">
        <f>IF(AND(D184&lt;2030,2030&lt;=Zisk!$D$10),1,IF(D184=2030,0,""))</f>
        <v/>
      </c>
      <c r="BJ184" s="40" t="s">
        <v>32</v>
      </c>
      <c r="BK184" s="37">
        <f t="shared" si="94"/>
        <v>1</v>
      </c>
      <c r="BL184" s="35" t="str">
        <f t="shared" si="95"/>
        <v>x</v>
      </c>
      <c r="BM184" s="41">
        <f t="shared" si="96"/>
        <v>1</v>
      </c>
      <c r="BN184" s="37" t="str">
        <f t="shared" si="97"/>
        <v>x</v>
      </c>
      <c r="BO184" s="41">
        <f t="shared" si="82"/>
        <v>1.018</v>
      </c>
      <c r="BP184" s="41" t="str">
        <f t="shared" si="83"/>
        <v/>
      </c>
      <c r="BQ184" s="41" t="str">
        <f t="shared" si="84"/>
        <v/>
      </c>
      <c r="BR184" s="41" t="str">
        <f t="shared" si="85"/>
        <v/>
      </c>
      <c r="BS184" s="41" t="str">
        <f t="shared" si="86"/>
        <v/>
      </c>
      <c r="BT184" s="41" t="str">
        <f t="shared" si="87"/>
        <v/>
      </c>
      <c r="BU184" s="41" t="str">
        <f t="shared" si="88"/>
        <v/>
      </c>
      <c r="BV184" s="41" t="str">
        <f t="shared" si="89"/>
        <v/>
      </c>
      <c r="BW184" s="41" t="str">
        <f t="shared" si="90"/>
        <v/>
      </c>
      <c r="BX184" s="41" t="str">
        <f t="shared" si="91"/>
        <v/>
      </c>
      <c r="BY184" s="41" t="str">
        <f t="shared" si="92"/>
        <v/>
      </c>
      <c r="BZ184" s="40" t="s">
        <v>32</v>
      </c>
      <c r="CA184" s="41">
        <f t="shared" si="93"/>
        <v>1.018</v>
      </c>
      <c r="CB184" s="35"/>
      <c r="CC184" s="36">
        <f>IF(D184&gt;Zisk!$D$10,"",E184*CA184)</f>
        <v>0</v>
      </c>
    </row>
    <row r="185" spans="2:81" x14ac:dyDescent="0.2">
      <c r="B185" s="28" t="str">
        <f>Zisk!B196</f>
        <v/>
      </c>
      <c r="C185" s="28">
        <f>Zisk!C196</f>
        <v>0</v>
      </c>
      <c r="D185" s="28">
        <f>Zisk!E196</f>
        <v>0</v>
      </c>
      <c r="E185" s="29">
        <f>Zisk!D196</f>
        <v>0</v>
      </c>
      <c r="F185" s="29"/>
      <c r="G185" s="28" t="str">
        <f t="shared" si="68"/>
        <v>(</v>
      </c>
      <c r="H185" s="28" t="str">
        <f t="shared" si="69"/>
        <v>1</v>
      </c>
      <c r="I185" s="28" t="str">
        <f t="shared" si="70"/>
        <v>+</v>
      </c>
      <c r="J185" s="30">
        <f>IF($D185&lt;=2021,VstupniParametry_SKRYT!$D$5,"")</f>
        <v>0.02</v>
      </c>
      <c r="K185" s="28" t="str">
        <f t="shared" si="71"/>
        <v>)</v>
      </c>
      <c r="L185" s="31">
        <f>IF($D185&lt;=2021,COUNTIF(Vypocet_SKRYT!T182:AS182,"&gt;=1"),"")</f>
        <v>0</v>
      </c>
      <c r="M185" s="32" t="str">
        <f t="shared" si="72"/>
        <v>x</v>
      </c>
      <c r="N185" s="28" t="str">
        <f t="shared" si="73"/>
        <v>(</v>
      </c>
      <c r="O185" s="28" t="str">
        <f t="shared" si="74"/>
        <v>1</v>
      </c>
      <c r="P185" s="28" t="str">
        <f t="shared" si="75"/>
        <v>+</v>
      </c>
      <c r="Q185" s="30">
        <f>IF($D185&lt;=2024,VstupniParametry_SKRYT!$D$6,"")</f>
        <v>0.06</v>
      </c>
      <c r="R185" s="28" t="str">
        <f t="shared" si="76"/>
        <v>)</v>
      </c>
      <c r="S185" s="31">
        <f>IF($D185&lt;=2024,COUNTIFS(Vypocet_SKRYT!AT182:AV182,"&gt;=1"),"")</f>
        <v>0</v>
      </c>
      <c r="T185" s="32" t="str">
        <f t="shared" si="77"/>
        <v>x</v>
      </c>
      <c r="U185" s="28" t="str">
        <f t="shared" si="78"/>
        <v>(</v>
      </c>
      <c r="V185" s="28" t="str">
        <f t="shared" si="79"/>
        <v>1</v>
      </c>
      <c r="W185" s="28" t="str">
        <f t="shared" si="80"/>
        <v>+</v>
      </c>
      <c r="X185" s="30">
        <f>IF($D185&lt;=2025,VstupniParametry_SKRYT!$D$9,"")</f>
        <v>1.7999999999999999E-2</v>
      </c>
      <c r="Y185" s="28" t="str">
        <f t="shared" si="81"/>
        <v>)</v>
      </c>
      <c r="Z185" s="31">
        <f>IF(AND(D185&lt;2025,2025&lt;=Zisk!$D$10),1,IF(D185=2025,0,""))</f>
        <v>1</v>
      </c>
      <c r="AA185" s="32" t="str">
        <f>IF(AND($D185&lt;=2025,Zisk!$D$10&gt;=2026),"x","")</f>
        <v/>
      </c>
      <c r="AB185" s="28" t="str">
        <f>IF(AND($D185&lt;=2026,Zisk!$D$10&gt;=2026),"(","")</f>
        <v/>
      </c>
      <c r="AC185" s="28" t="str">
        <f>IF(AND($D185&lt;=2026,Zisk!$D$10&gt;=2026),"1","")</f>
        <v/>
      </c>
      <c r="AD185" s="28" t="str">
        <f>IF(AND($D185&lt;=2026,Zisk!$D$10&gt;=2026),"+","")</f>
        <v/>
      </c>
      <c r="AE185" s="30" t="str">
        <f>IF(AND($D185&lt;=2026,Zisk!$D$10&gt;=2026),VstupniParametry_SKRYT!$D$10,"")</f>
        <v/>
      </c>
      <c r="AF185" s="28" t="str">
        <f>IF(AND($D185&lt;=2026,Zisk!$D$10&gt;=2026),")","")</f>
        <v/>
      </c>
      <c r="AG185" s="31" t="str">
        <f>IF(AND(D185&lt;2026,2026&lt;=Zisk!$D$10),1,IF(D185=2026,0,""))</f>
        <v/>
      </c>
      <c r="AH185" s="32" t="str">
        <f>IF(AND($D185&lt;=2026,Zisk!$D$10&gt;=2027),"x","")</f>
        <v/>
      </c>
      <c r="AI185" s="28" t="str">
        <f>IF(AND($D185&lt;=2027,Zisk!$D$10&gt;=2027),"(","")</f>
        <v/>
      </c>
      <c r="AJ185" s="28" t="str">
        <f>IF(AND($D185&lt;=2027,Zisk!$D$10&gt;=2027),"1","")</f>
        <v/>
      </c>
      <c r="AK185" s="28" t="str">
        <f>IF(AND($D185&lt;=2027,Zisk!$D$10&gt;=2027),"+","")</f>
        <v/>
      </c>
      <c r="AL185" s="30" t="str">
        <f>IF(AND($D185&lt;=2027,Zisk!$D$10&gt;=2027),VstupniParametry_SKRYT!$D$11,"")</f>
        <v/>
      </c>
      <c r="AM185" s="28" t="str">
        <f>IF(AND($D185&lt;=2027,Zisk!$D$10&gt;=2027),")","")</f>
        <v/>
      </c>
      <c r="AN185" s="31" t="str">
        <f>IF(AND(D185&lt;2027,2027&lt;=Zisk!$D$10),1,IF(D185=2027,0,""))</f>
        <v/>
      </c>
      <c r="AO185" s="32" t="str">
        <f>IF(AND($D185&lt;=2027,Zisk!$D$10&gt;=2028),"x","")</f>
        <v/>
      </c>
      <c r="AP185" s="28" t="str">
        <f>IF(AND($D185&lt;=2028,Zisk!$D$10&gt;=2028),"(","")</f>
        <v/>
      </c>
      <c r="AQ185" s="28" t="str">
        <f>IF(AND($D185&lt;=2028,Zisk!$D$10&gt;=2028),"1","")</f>
        <v/>
      </c>
      <c r="AR185" s="28" t="str">
        <f>IF(AND($D185&lt;=2028,Zisk!$D$10&gt;=2028),"+","")</f>
        <v/>
      </c>
      <c r="AS185" s="30" t="str">
        <f>IF(AND($D185&lt;=2028,Zisk!$D$10&gt;=2028),VstupniParametry_SKRYT!$D$12,"")</f>
        <v/>
      </c>
      <c r="AT185" s="28" t="str">
        <f>IF(AND($D185&lt;=2028,Zisk!$D$10&gt;=2028),")","")</f>
        <v/>
      </c>
      <c r="AU185" s="31" t="str">
        <f>IF(AND(D185&lt;2028,2028&lt;=Zisk!$D$10),1,IF(D185=2028,0,""))</f>
        <v/>
      </c>
      <c r="AV185" s="32" t="str">
        <f>IF(AND($D185&lt;=2028,Zisk!$D$10&gt;=2029),"x","")</f>
        <v/>
      </c>
      <c r="AW185" s="28" t="str">
        <f>IF(AND($D185&lt;=2029,Zisk!$D$10&gt;=2029),"(","")</f>
        <v/>
      </c>
      <c r="AX185" s="28" t="str">
        <f>IF(AND($D185&lt;=2029,Zisk!$D$10&gt;=2029),"1","")</f>
        <v/>
      </c>
      <c r="AY185" s="28" t="str">
        <f>IF(AND($D185&lt;=2029,Zisk!$D$10&gt;=2029),"+","")</f>
        <v/>
      </c>
      <c r="AZ185" s="30" t="str">
        <f>IF(AND($D185&lt;=2029,Zisk!$D$10&gt;=2029),VstupniParametry_SKRYT!$D$13,"")</f>
        <v/>
      </c>
      <c r="BA185" s="28" t="str">
        <f>IF(AND($D185&lt;=2029,Zisk!$D$10&gt;=2029),")","")</f>
        <v/>
      </c>
      <c r="BB185" s="31" t="str">
        <f>IF(AND(D185&lt;2029,2029&lt;=Zisk!$D$10),1,IF(D185=2029,0,""))</f>
        <v/>
      </c>
      <c r="BC185" s="32" t="str">
        <f>IF(AND($D185&lt;=2029,Zisk!$D$10&gt;=2030),"x","")</f>
        <v/>
      </c>
      <c r="BD185" s="28" t="str">
        <f>IF(AND($D185&lt;=2030,Zisk!$D$10&gt;=2030),"(","")</f>
        <v/>
      </c>
      <c r="BE185" s="28" t="str">
        <f>IF(AND($D185&lt;=2030,Zisk!$D$10&gt;=2030),"1","")</f>
        <v/>
      </c>
      <c r="BF185" s="28" t="str">
        <f>IF(AND($D185&lt;=2030,Zisk!$D$10&gt;=2030),"+","")</f>
        <v/>
      </c>
      <c r="BG185" s="30" t="str">
        <f>IF(AND($D185&lt;=2030,Zisk!$D$10&gt;=2030),VstupniParametry_SKRYT!$D$14,"")</f>
        <v/>
      </c>
      <c r="BH185" s="28" t="str">
        <f>IF(AND($D185&lt;=2030,Zisk!$D$10&gt;=2030),")","")</f>
        <v/>
      </c>
      <c r="BI185" s="31" t="str">
        <f>IF(AND(D185&lt;2030,2030&lt;=Zisk!$D$10),1,IF(D185=2030,0,""))</f>
        <v/>
      </c>
      <c r="BJ185" s="33" t="s">
        <v>32</v>
      </c>
      <c r="BK185" s="30">
        <f t="shared" si="94"/>
        <v>1</v>
      </c>
      <c r="BL185" s="28" t="str">
        <f t="shared" si="95"/>
        <v>x</v>
      </c>
      <c r="BM185" s="34">
        <f t="shared" si="96"/>
        <v>1</v>
      </c>
      <c r="BN185" s="30" t="str">
        <f t="shared" si="97"/>
        <v>x</v>
      </c>
      <c r="BO185" s="34">
        <f t="shared" si="82"/>
        <v>1.018</v>
      </c>
      <c r="BP185" s="34" t="str">
        <f t="shared" si="83"/>
        <v/>
      </c>
      <c r="BQ185" s="34" t="str">
        <f t="shared" si="84"/>
        <v/>
      </c>
      <c r="BR185" s="34" t="str">
        <f t="shared" si="85"/>
        <v/>
      </c>
      <c r="BS185" s="34" t="str">
        <f t="shared" si="86"/>
        <v/>
      </c>
      <c r="BT185" s="34" t="str">
        <f t="shared" si="87"/>
        <v/>
      </c>
      <c r="BU185" s="34" t="str">
        <f t="shared" si="88"/>
        <v/>
      </c>
      <c r="BV185" s="34" t="str">
        <f t="shared" si="89"/>
        <v/>
      </c>
      <c r="BW185" s="34" t="str">
        <f t="shared" si="90"/>
        <v/>
      </c>
      <c r="BX185" s="34" t="str">
        <f t="shared" si="91"/>
        <v/>
      </c>
      <c r="BY185" s="34" t="str">
        <f t="shared" si="92"/>
        <v/>
      </c>
      <c r="BZ185" s="33" t="s">
        <v>32</v>
      </c>
      <c r="CA185" s="34">
        <f t="shared" si="93"/>
        <v>1.018</v>
      </c>
      <c r="CB185" s="28"/>
      <c r="CC185" s="29">
        <f>IF(D185&gt;Zisk!$D$10,"",E185*CA185)</f>
        <v>0</v>
      </c>
    </row>
    <row r="186" spans="2:81" x14ac:dyDescent="0.2">
      <c r="B186" s="35" t="str">
        <f>Zisk!B197</f>
        <v/>
      </c>
      <c r="C186" s="35">
        <f>Zisk!C197</f>
        <v>0</v>
      </c>
      <c r="D186" s="35">
        <f>Zisk!E197</f>
        <v>0</v>
      </c>
      <c r="E186" s="36">
        <f>Zisk!D197</f>
        <v>0</v>
      </c>
      <c r="F186" s="36"/>
      <c r="G186" s="35" t="str">
        <f t="shared" si="68"/>
        <v>(</v>
      </c>
      <c r="H186" s="35" t="str">
        <f t="shared" si="69"/>
        <v>1</v>
      </c>
      <c r="I186" s="35" t="str">
        <f t="shared" si="70"/>
        <v>+</v>
      </c>
      <c r="J186" s="37">
        <f>IF($D186&lt;=2021,VstupniParametry_SKRYT!$D$5,"")</f>
        <v>0.02</v>
      </c>
      <c r="K186" s="35" t="str">
        <f t="shared" si="71"/>
        <v>)</v>
      </c>
      <c r="L186" s="38">
        <f>IF($D186&lt;=2021,COUNTIF(Vypocet_SKRYT!T183:AS183,"&gt;=1"),"")</f>
        <v>0</v>
      </c>
      <c r="M186" s="39" t="str">
        <f t="shared" si="72"/>
        <v>x</v>
      </c>
      <c r="N186" s="35" t="str">
        <f t="shared" si="73"/>
        <v>(</v>
      </c>
      <c r="O186" s="35" t="str">
        <f t="shared" si="74"/>
        <v>1</v>
      </c>
      <c r="P186" s="35" t="str">
        <f t="shared" si="75"/>
        <v>+</v>
      </c>
      <c r="Q186" s="37">
        <f>IF($D186&lt;=2024,VstupniParametry_SKRYT!$D$6,"")</f>
        <v>0.06</v>
      </c>
      <c r="R186" s="35" t="str">
        <f t="shared" si="76"/>
        <v>)</v>
      </c>
      <c r="S186" s="38">
        <f>IF($D186&lt;=2024,COUNTIFS(Vypocet_SKRYT!AT183:AV183,"&gt;=1"),"")</f>
        <v>0</v>
      </c>
      <c r="T186" s="39" t="str">
        <f t="shared" si="77"/>
        <v>x</v>
      </c>
      <c r="U186" s="35" t="str">
        <f t="shared" si="78"/>
        <v>(</v>
      </c>
      <c r="V186" s="35" t="str">
        <f t="shared" si="79"/>
        <v>1</v>
      </c>
      <c r="W186" s="35" t="str">
        <f t="shared" si="80"/>
        <v>+</v>
      </c>
      <c r="X186" s="37">
        <f>IF($D186&lt;=2025,VstupniParametry_SKRYT!$D$9,"")</f>
        <v>1.7999999999999999E-2</v>
      </c>
      <c r="Y186" s="35" t="str">
        <f t="shared" si="81"/>
        <v>)</v>
      </c>
      <c r="Z186" s="38">
        <f>IF(AND(D186&lt;2025,2025&lt;=Zisk!$D$10),1,IF(D186=2025,0,""))</f>
        <v>1</v>
      </c>
      <c r="AA186" s="39" t="str">
        <f>IF(AND($D186&lt;=2025,Zisk!$D$10&gt;=2026),"x","")</f>
        <v/>
      </c>
      <c r="AB186" s="35" t="str">
        <f>IF(AND($D186&lt;=2026,Zisk!$D$10&gt;=2026),"(","")</f>
        <v/>
      </c>
      <c r="AC186" s="35" t="str">
        <f>IF(AND($D186&lt;=2026,Zisk!$D$10&gt;=2026),"1","")</f>
        <v/>
      </c>
      <c r="AD186" s="35" t="str">
        <f>IF(AND($D186&lt;=2026,Zisk!$D$10&gt;=2026),"+","")</f>
        <v/>
      </c>
      <c r="AE186" s="37" t="str">
        <f>IF(AND($D186&lt;=2026,Zisk!$D$10&gt;=2026),VstupniParametry_SKRYT!$D$10,"")</f>
        <v/>
      </c>
      <c r="AF186" s="35" t="str">
        <f>IF(AND($D186&lt;=2026,Zisk!$D$10&gt;=2026),")","")</f>
        <v/>
      </c>
      <c r="AG186" s="38" t="str">
        <f>IF(AND(D186&lt;2026,2026&lt;=Zisk!$D$10),1,IF(D186=2026,0,""))</f>
        <v/>
      </c>
      <c r="AH186" s="39" t="str">
        <f>IF(AND($D186&lt;=2026,Zisk!$D$10&gt;=2027),"x","")</f>
        <v/>
      </c>
      <c r="AI186" s="35" t="str">
        <f>IF(AND($D186&lt;=2027,Zisk!$D$10&gt;=2027),"(","")</f>
        <v/>
      </c>
      <c r="AJ186" s="35" t="str">
        <f>IF(AND($D186&lt;=2027,Zisk!$D$10&gt;=2027),"1","")</f>
        <v/>
      </c>
      <c r="AK186" s="35" t="str">
        <f>IF(AND($D186&lt;=2027,Zisk!$D$10&gt;=2027),"+","")</f>
        <v/>
      </c>
      <c r="AL186" s="37" t="str">
        <f>IF(AND($D186&lt;=2027,Zisk!$D$10&gt;=2027),VstupniParametry_SKRYT!$D$11,"")</f>
        <v/>
      </c>
      <c r="AM186" s="35" t="str">
        <f>IF(AND($D186&lt;=2027,Zisk!$D$10&gt;=2027),")","")</f>
        <v/>
      </c>
      <c r="AN186" s="38" t="str">
        <f>IF(AND(D186&lt;2027,2027&lt;=Zisk!$D$10),1,IF(D186=2027,0,""))</f>
        <v/>
      </c>
      <c r="AO186" s="39" t="str">
        <f>IF(AND($D186&lt;=2027,Zisk!$D$10&gt;=2028),"x","")</f>
        <v/>
      </c>
      <c r="AP186" s="35" t="str">
        <f>IF(AND($D186&lt;=2028,Zisk!$D$10&gt;=2028),"(","")</f>
        <v/>
      </c>
      <c r="AQ186" s="35" t="str">
        <f>IF(AND($D186&lt;=2028,Zisk!$D$10&gt;=2028),"1","")</f>
        <v/>
      </c>
      <c r="AR186" s="35" t="str">
        <f>IF(AND($D186&lt;=2028,Zisk!$D$10&gt;=2028),"+","")</f>
        <v/>
      </c>
      <c r="AS186" s="37" t="str">
        <f>IF(AND($D186&lt;=2028,Zisk!$D$10&gt;=2028),VstupniParametry_SKRYT!$D$12,"")</f>
        <v/>
      </c>
      <c r="AT186" s="35" t="str">
        <f>IF(AND($D186&lt;=2028,Zisk!$D$10&gt;=2028),")","")</f>
        <v/>
      </c>
      <c r="AU186" s="38" t="str">
        <f>IF(AND(D186&lt;2028,2028&lt;=Zisk!$D$10),1,IF(D186=2028,0,""))</f>
        <v/>
      </c>
      <c r="AV186" s="39" t="str">
        <f>IF(AND($D186&lt;=2028,Zisk!$D$10&gt;=2029),"x","")</f>
        <v/>
      </c>
      <c r="AW186" s="35" t="str">
        <f>IF(AND($D186&lt;=2029,Zisk!$D$10&gt;=2029),"(","")</f>
        <v/>
      </c>
      <c r="AX186" s="35" t="str">
        <f>IF(AND($D186&lt;=2029,Zisk!$D$10&gt;=2029),"1","")</f>
        <v/>
      </c>
      <c r="AY186" s="35" t="str">
        <f>IF(AND($D186&lt;=2029,Zisk!$D$10&gt;=2029),"+","")</f>
        <v/>
      </c>
      <c r="AZ186" s="37" t="str">
        <f>IF(AND($D186&lt;=2029,Zisk!$D$10&gt;=2029),VstupniParametry_SKRYT!$D$13,"")</f>
        <v/>
      </c>
      <c r="BA186" s="35" t="str">
        <f>IF(AND($D186&lt;=2029,Zisk!$D$10&gt;=2029),")","")</f>
        <v/>
      </c>
      <c r="BB186" s="38" t="str">
        <f>IF(AND(D186&lt;2029,2029&lt;=Zisk!$D$10),1,IF(D186=2029,0,""))</f>
        <v/>
      </c>
      <c r="BC186" s="39" t="str">
        <f>IF(AND($D186&lt;=2029,Zisk!$D$10&gt;=2030),"x","")</f>
        <v/>
      </c>
      <c r="BD186" s="35" t="str">
        <f>IF(AND($D186&lt;=2030,Zisk!$D$10&gt;=2030),"(","")</f>
        <v/>
      </c>
      <c r="BE186" s="35" t="str">
        <f>IF(AND($D186&lt;=2030,Zisk!$D$10&gt;=2030),"1","")</f>
        <v/>
      </c>
      <c r="BF186" s="35" t="str">
        <f>IF(AND($D186&lt;=2030,Zisk!$D$10&gt;=2030),"+","")</f>
        <v/>
      </c>
      <c r="BG186" s="37" t="str">
        <f>IF(AND($D186&lt;=2030,Zisk!$D$10&gt;=2030),VstupniParametry_SKRYT!$D$14,"")</f>
        <v/>
      </c>
      <c r="BH186" s="35" t="str">
        <f>IF(AND($D186&lt;=2030,Zisk!$D$10&gt;=2030),")","")</f>
        <v/>
      </c>
      <c r="BI186" s="38" t="str">
        <f>IF(AND(D186&lt;2030,2030&lt;=Zisk!$D$10),1,IF(D186=2030,0,""))</f>
        <v/>
      </c>
      <c r="BJ186" s="40" t="s">
        <v>32</v>
      </c>
      <c r="BK186" s="37">
        <f t="shared" si="94"/>
        <v>1</v>
      </c>
      <c r="BL186" s="35" t="str">
        <f t="shared" si="95"/>
        <v>x</v>
      </c>
      <c r="BM186" s="41">
        <f t="shared" si="96"/>
        <v>1</v>
      </c>
      <c r="BN186" s="37" t="str">
        <f t="shared" si="97"/>
        <v>x</v>
      </c>
      <c r="BO186" s="41">
        <f t="shared" si="82"/>
        <v>1.018</v>
      </c>
      <c r="BP186" s="41" t="str">
        <f t="shared" si="83"/>
        <v/>
      </c>
      <c r="BQ186" s="41" t="str">
        <f t="shared" si="84"/>
        <v/>
      </c>
      <c r="BR186" s="41" t="str">
        <f t="shared" si="85"/>
        <v/>
      </c>
      <c r="BS186" s="41" t="str">
        <f t="shared" si="86"/>
        <v/>
      </c>
      <c r="BT186" s="41" t="str">
        <f t="shared" si="87"/>
        <v/>
      </c>
      <c r="BU186" s="41" t="str">
        <f t="shared" si="88"/>
        <v/>
      </c>
      <c r="BV186" s="41" t="str">
        <f t="shared" si="89"/>
        <v/>
      </c>
      <c r="BW186" s="41" t="str">
        <f t="shared" si="90"/>
        <v/>
      </c>
      <c r="BX186" s="41" t="str">
        <f t="shared" si="91"/>
        <v/>
      </c>
      <c r="BY186" s="41" t="str">
        <f t="shared" si="92"/>
        <v/>
      </c>
      <c r="BZ186" s="40" t="s">
        <v>32</v>
      </c>
      <c r="CA186" s="41">
        <f t="shared" si="93"/>
        <v>1.018</v>
      </c>
      <c r="CB186" s="35"/>
      <c r="CC186" s="36">
        <f>IF(D186&gt;Zisk!$D$10,"",E186*CA186)</f>
        <v>0</v>
      </c>
    </row>
    <row r="187" spans="2:81" x14ac:dyDescent="0.2">
      <c r="B187" s="28" t="str">
        <f>Zisk!B198</f>
        <v/>
      </c>
      <c r="C187" s="28">
        <f>Zisk!C198</f>
        <v>0</v>
      </c>
      <c r="D187" s="28">
        <f>Zisk!E198</f>
        <v>0</v>
      </c>
      <c r="E187" s="29">
        <f>Zisk!D198</f>
        <v>0</v>
      </c>
      <c r="F187" s="29"/>
      <c r="G187" s="28" t="str">
        <f t="shared" si="68"/>
        <v>(</v>
      </c>
      <c r="H187" s="28" t="str">
        <f t="shared" si="69"/>
        <v>1</v>
      </c>
      <c r="I187" s="28" t="str">
        <f t="shared" si="70"/>
        <v>+</v>
      </c>
      <c r="J187" s="30">
        <f>IF($D187&lt;=2021,VstupniParametry_SKRYT!$D$5,"")</f>
        <v>0.02</v>
      </c>
      <c r="K187" s="28" t="str">
        <f t="shared" si="71"/>
        <v>)</v>
      </c>
      <c r="L187" s="31">
        <f>IF($D187&lt;=2021,COUNTIF(Vypocet_SKRYT!T184:AS184,"&gt;=1"),"")</f>
        <v>0</v>
      </c>
      <c r="M187" s="32" t="str">
        <f t="shared" si="72"/>
        <v>x</v>
      </c>
      <c r="N187" s="28" t="str">
        <f t="shared" si="73"/>
        <v>(</v>
      </c>
      <c r="O187" s="28" t="str">
        <f t="shared" si="74"/>
        <v>1</v>
      </c>
      <c r="P187" s="28" t="str">
        <f t="shared" si="75"/>
        <v>+</v>
      </c>
      <c r="Q187" s="30">
        <f>IF($D187&lt;=2024,VstupniParametry_SKRYT!$D$6,"")</f>
        <v>0.06</v>
      </c>
      <c r="R187" s="28" t="str">
        <f t="shared" si="76"/>
        <v>)</v>
      </c>
      <c r="S187" s="31">
        <f>IF($D187&lt;=2024,COUNTIFS(Vypocet_SKRYT!AT184:AV184,"&gt;=1"),"")</f>
        <v>0</v>
      </c>
      <c r="T187" s="32" t="str">
        <f t="shared" si="77"/>
        <v>x</v>
      </c>
      <c r="U187" s="28" t="str">
        <f t="shared" si="78"/>
        <v>(</v>
      </c>
      <c r="V187" s="28" t="str">
        <f t="shared" si="79"/>
        <v>1</v>
      </c>
      <c r="W187" s="28" t="str">
        <f t="shared" si="80"/>
        <v>+</v>
      </c>
      <c r="X187" s="30">
        <f>IF($D187&lt;=2025,VstupniParametry_SKRYT!$D$9,"")</f>
        <v>1.7999999999999999E-2</v>
      </c>
      <c r="Y187" s="28" t="str">
        <f t="shared" si="81"/>
        <v>)</v>
      </c>
      <c r="Z187" s="31">
        <f>IF(AND(D187&lt;2025,2025&lt;=Zisk!$D$10),1,IF(D187=2025,0,""))</f>
        <v>1</v>
      </c>
      <c r="AA187" s="32" t="str">
        <f>IF(AND($D187&lt;=2025,Zisk!$D$10&gt;=2026),"x","")</f>
        <v/>
      </c>
      <c r="AB187" s="28" t="str">
        <f>IF(AND($D187&lt;=2026,Zisk!$D$10&gt;=2026),"(","")</f>
        <v/>
      </c>
      <c r="AC187" s="28" t="str">
        <f>IF(AND($D187&lt;=2026,Zisk!$D$10&gt;=2026),"1","")</f>
        <v/>
      </c>
      <c r="AD187" s="28" t="str">
        <f>IF(AND($D187&lt;=2026,Zisk!$D$10&gt;=2026),"+","")</f>
        <v/>
      </c>
      <c r="AE187" s="30" t="str">
        <f>IF(AND($D187&lt;=2026,Zisk!$D$10&gt;=2026),VstupniParametry_SKRYT!$D$10,"")</f>
        <v/>
      </c>
      <c r="AF187" s="28" t="str">
        <f>IF(AND($D187&lt;=2026,Zisk!$D$10&gt;=2026),")","")</f>
        <v/>
      </c>
      <c r="AG187" s="31" t="str">
        <f>IF(AND(D187&lt;2026,2026&lt;=Zisk!$D$10),1,IF(D187=2026,0,""))</f>
        <v/>
      </c>
      <c r="AH187" s="32" t="str">
        <f>IF(AND($D187&lt;=2026,Zisk!$D$10&gt;=2027),"x","")</f>
        <v/>
      </c>
      <c r="AI187" s="28" t="str">
        <f>IF(AND($D187&lt;=2027,Zisk!$D$10&gt;=2027),"(","")</f>
        <v/>
      </c>
      <c r="AJ187" s="28" t="str">
        <f>IF(AND($D187&lt;=2027,Zisk!$D$10&gt;=2027),"1","")</f>
        <v/>
      </c>
      <c r="AK187" s="28" t="str">
        <f>IF(AND($D187&lt;=2027,Zisk!$D$10&gt;=2027),"+","")</f>
        <v/>
      </c>
      <c r="AL187" s="30" t="str">
        <f>IF(AND($D187&lt;=2027,Zisk!$D$10&gt;=2027),VstupniParametry_SKRYT!$D$11,"")</f>
        <v/>
      </c>
      <c r="AM187" s="28" t="str">
        <f>IF(AND($D187&lt;=2027,Zisk!$D$10&gt;=2027),")","")</f>
        <v/>
      </c>
      <c r="AN187" s="31" t="str">
        <f>IF(AND(D187&lt;2027,2027&lt;=Zisk!$D$10),1,IF(D187=2027,0,""))</f>
        <v/>
      </c>
      <c r="AO187" s="32" t="str">
        <f>IF(AND($D187&lt;=2027,Zisk!$D$10&gt;=2028),"x","")</f>
        <v/>
      </c>
      <c r="AP187" s="28" t="str">
        <f>IF(AND($D187&lt;=2028,Zisk!$D$10&gt;=2028),"(","")</f>
        <v/>
      </c>
      <c r="AQ187" s="28" t="str">
        <f>IF(AND($D187&lt;=2028,Zisk!$D$10&gt;=2028),"1","")</f>
        <v/>
      </c>
      <c r="AR187" s="28" t="str">
        <f>IF(AND($D187&lt;=2028,Zisk!$D$10&gt;=2028),"+","")</f>
        <v/>
      </c>
      <c r="AS187" s="30" t="str">
        <f>IF(AND($D187&lt;=2028,Zisk!$D$10&gt;=2028),VstupniParametry_SKRYT!$D$12,"")</f>
        <v/>
      </c>
      <c r="AT187" s="28" t="str">
        <f>IF(AND($D187&lt;=2028,Zisk!$D$10&gt;=2028),")","")</f>
        <v/>
      </c>
      <c r="AU187" s="31" t="str">
        <f>IF(AND(D187&lt;2028,2028&lt;=Zisk!$D$10),1,IF(D187=2028,0,""))</f>
        <v/>
      </c>
      <c r="AV187" s="32" t="str">
        <f>IF(AND($D187&lt;=2028,Zisk!$D$10&gt;=2029),"x","")</f>
        <v/>
      </c>
      <c r="AW187" s="28" t="str">
        <f>IF(AND($D187&lt;=2029,Zisk!$D$10&gt;=2029),"(","")</f>
        <v/>
      </c>
      <c r="AX187" s="28" t="str">
        <f>IF(AND($D187&lt;=2029,Zisk!$D$10&gt;=2029),"1","")</f>
        <v/>
      </c>
      <c r="AY187" s="28" t="str">
        <f>IF(AND($D187&lt;=2029,Zisk!$D$10&gt;=2029),"+","")</f>
        <v/>
      </c>
      <c r="AZ187" s="30" t="str">
        <f>IF(AND($D187&lt;=2029,Zisk!$D$10&gt;=2029),VstupniParametry_SKRYT!$D$13,"")</f>
        <v/>
      </c>
      <c r="BA187" s="28" t="str">
        <f>IF(AND($D187&lt;=2029,Zisk!$D$10&gt;=2029),")","")</f>
        <v/>
      </c>
      <c r="BB187" s="31" t="str">
        <f>IF(AND(D187&lt;2029,2029&lt;=Zisk!$D$10),1,IF(D187=2029,0,""))</f>
        <v/>
      </c>
      <c r="BC187" s="32" t="str">
        <f>IF(AND($D187&lt;=2029,Zisk!$D$10&gt;=2030),"x","")</f>
        <v/>
      </c>
      <c r="BD187" s="28" t="str">
        <f>IF(AND($D187&lt;=2030,Zisk!$D$10&gt;=2030),"(","")</f>
        <v/>
      </c>
      <c r="BE187" s="28" t="str">
        <f>IF(AND($D187&lt;=2030,Zisk!$D$10&gt;=2030),"1","")</f>
        <v/>
      </c>
      <c r="BF187" s="28" t="str">
        <f>IF(AND($D187&lt;=2030,Zisk!$D$10&gt;=2030),"+","")</f>
        <v/>
      </c>
      <c r="BG187" s="30" t="str">
        <f>IF(AND($D187&lt;=2030,Zisk!$D$10&gt;=2030),VstupniParametry_SKRYT!$D$14,"")</f>
        <v/>
      </c>
      <c r="BH187" s="28" t="str">
        <f>IF(AND($D187&lt;=2030,Zisk!$D$10&gt;=2030),")","")</f>
        <v/>
      </c>
      <c r="BI187" s="31" t="str">
        <f>IF(AND(D187&lt;2030,2030&lt;=Zisk!$D$10),1,IF(D187=2030,0,""))</f>
        <v/>
      </c>
      <c r="BJ187" s="33" t="s">
        <v>32</v>
      </c>
      <c r="BK187" s="30">
        <f t="shared" si="94"/>
        <v>1</v>
      </c>
      <c r="BL187" s="28" t="str">
        <f t="shared" si="95"/>
        <v>x</v>
      </c>
      <c r="BM187" s="34">
        <f t="shared" si="96"/>
        <v>1</v>
      </c>
      <c r="BN187" s="30" t="str">
        <f t="shared" si="97"/>
        <v>x</v>
      </c>
      <c r="BO187" s="34">
        <f t="shared" si="82"/>
        <v>1.018</v>
      </c>
      <c r="BP187" s="34" t="str">
        <f t="shared" si="83"/>
        <v/>
      </c>
      <c r="BQ187" s="34" t="str">
        <f t="shared" si="84"/>
        <v/>
      </c>
      <c r="BR187" s="34" t="str">
        <f t="shared" si="85"/>
        <v/>
      </c>
      <c r="BS187" s="34" t="str">
        <f t="shared" si="86"/>
        <v/>
      </c>
      <c r="BT187" s="34" t="str">
        <f t="shared" si="87"/>
        <v/>
      </c>
      <c r="BU187" s="34" t="str">
        <f t="shared" si="88"/>
        <v/>
      </c>
      <c r="BV187" s="34" t="str">
        <f t="shared" si="89"/>
        <v/>
      </c>
      <c r="BW187" s="34" t="str">
        <f t="shared" si="90"/>
        <v/>
      </c>
      <c r="BX187" s="34" t="str">
        <f t="shared" si="91"/>
        <v/>
      </c>
      <c r="BY187" s="34" t="str">
        <f t="shared" si="92"/>
        <v/>
      </c>
      <c r="BZ187" s="33" t="s">
        <v>32</v>
      </c>
      <c r="CA187" s="34">
        <f t="shared" si="93"/>
        <v>1.018</v>
      </c>
      <c r="CB187" s="28"/>
      <c r="CC187" s="29">
        <f>IF(D187&gt;Zisk!$D$10,"",E187*CA187)</f>
        <v>0</v>
      </c>
    </row>
    <row r="188" spans="2:81" x14ac:dyDescent="0.2">
      <c r="B188" s="35" t="str">
        <f>Zisk!B199</f>
        <v/>
      </c>
      <c r="C188" s="35">
        <f>Zisk!C199</f>
        <v>0</v>
      </c>
      <c r="D188" s="35">
        <f>Zisk!E199</f>
        <v>0</v>
      </c>
      <c r="E188" s="36">
        <f>Zisk!D199</f>
        <v>0</v>
      </c>
      <c r="F188" s="36"/>
      <c r="G188" s="35" t="str">
        <f t="shared" si="68"/>
        <v>(</v>
      </c>
      <c r="H188" s="35" t="str">
        <f t="shared" si="69"/>
        <v>1</v>
      </c>
      <c r="I188" s="35" t="str">
        <f t="shared" si="70"/>
        <v>+</v>
      </c>
      <c r="J188" s="37">
        <f>IF($D188&lt;=2021,VstupniParametry_SKRYT!$D$5,"")</f>
        <v>0.02</v>
      </c>
      <c r="K188" s="35" t="str">
        <f t="shared" si="71"/>
        <v>)</v>
      </c>
      <c r="L188" s="38">
        <f>IF($D188&lt;=2021,COUNTIF(Vypocet_SKRYT!T185:AS185,"&gt;=1"),"")</f>
        <v>0</v>
      </c>
      <c r="M188" s="39" t="str">
        <f t="shared" si="72"/>
        <v>x</v>
      </c>
      <c r="N188" s="35" t="str">
        <f t="shared" si="73"/>
        <v>(</v>
      </c>
      <c r="O188" s="35" t="str">
        <f t="shared" si="74"/>
        <v>1</v>
      </c>
      <c r="P188" s="35" t="str">
        <f t="shared" si="75"/>
        <v>+</v>
      </c>
      <c r="Q188" s="37">
        <f>IF($D188&lt;=2024,VstupniParametry_SKRYT!$D$6,"")</f>
        <v>0.06</v>
      </c>
      <c r="R188" s="35" t="str">
        <f t="shared" si="76"/>
        <v>)</v>
      </c>
      <c r="S188" s="38">
        <f>IF($D188&lt;=2024,COUNTIFS(Vypocet_SKRYT!AT185:AV185,"&gt;=1"),"")</f>
        <v>0</v>
      </c>
      <c r="T188" s="39" t="str">
        <f t="shared" si="77"/>
        <v>x</v>
      </c>
      <c r="U188" s="35" t="str">
        <f t="shared" si="78"/>
        <v>(</v>
      </c>
      <c r="V188" s="35" t="str">
        <f t="shared" si="79"/>
        <v>1</v>
      </c>
      <c r="W188" s="35" t="str">
        <f t="shared" si="80"/>
        <v>+</v>
      </c>
      <c r="X188" s="37">
        <f>IF($D188&lt;=2025,VstupniParametry_SKRYT!$D$9,"")</f>
        <v>1.7999999999999999E-2</v>
      </c>
      <c r="Y188" s="35" t="str">
        <f t="shared" si="81"/>
        <v>)</v>
      </c>
      <c r="Z188" s="38">
        <f>IF(AND(D188&lt;2025,2025&lt;=Zisk!$D$10),1,IF(D188=2025,0,""))</f>
        <v>1</v>
      </c>
      <c r="AA188" s="39" t="str">
        <f>IF(AND($D188&lt;=2025,Zisk!$D$10&gt;=2026),"x","")</f>
        <v/>
      </c>
      <c r="AB188" s="35" t="str">
        <f>IF(AND($D188&lt;=2026,Zisk!$D$10&gt;=2026),"(","")</f>
        <v/>
      </c>
      <c r="AC188" s="35" t="str">
        <f>IF(AND($D188&lt;=2026,Zisk!$D$10&gt;=2026),"1","")</f>
        <v/>
      </c>
      <c r="AD188" s="35" t="str">
        <f>IF(AND($D188&lt;=2026,Zisk!$D$10&gt;=2026),"+","")</f>
        <v/>
      </c>
      <c r="AE188" s="37" t="str">
        <f>IF(AND($D188&lt;=2026,Zisk!$D$10&gt;=2026),VstupniParametry_SKRYT!$D$10,"")</f>
        <v/>
      </c>
      <c r="AF188" s="35" t="str">
        <f>IF(AND($D188&lt;=2026,Zisk!$D$10&gt;=2026),")","")</f>
        <v/>
      </c>
      <c r="AG188" s="38" t="str">
        <f>IF(AND(D188&lt;2026,2026&lt;=Zisk!$D$10),1,IF(D188=2026,0,""))</f>
        <v/>
      </c>
      <c r="AH188" s="39" t="str">
        <f>IF(AND($D188&lt;=2026,Zisk!$D$10&gt;=2027),"x","")</f>
        <v/>
      </c>
      <c r="AI188" s="35" t="str">
        <f>IF(AND($D188&lt;=2027,Zisk!$D$10&gt;=2027),"(","")</f>
        <v/>
      </c>
      <c r="AJ188" s="35" t="str">
        <f>IF(AND($D188&lt;=2027,Zisk!$D$10&gt;=2027),"1","")</f>
        <v/>
      </c>
      <c r="AK188" s="35" t="str">
        <f>IF(AND($D188&lt;=2027,Zisk!$D$10&gt;=2027),"+","")</f>
        <v/>
      </c>
      <c r="AL188" s="37" t="str">
        <f>IF(AND($D188&lt;=2027,Zisk!$D$10&gt;=2027),VstupniParametry_SKRYT!$D$11,"")</f>
        <v/>
      </c>
      <c r="AM188" s="35" t="str">
        <f>IF(AND($D188&lt;=2027,Zisk!$D$10&gt;=2027),")","")</f>
        <v/>
      </c>
      <c r="AN188" s="38" t="str">
        <f>IF(AND(D188&lt;2027,2027&lt;=Zisk!$D$10),1,IF(D188=2027,0,""))</f>
        <v/>
      </c>
      <c r="AO188" s="39" t="str">
        <f>IF(AND($D188&lt;=2027,Zisk!$D$10&gt;=2028),"x","")</f>
        <v/>
      </c>
      <c r="AP188" s="35" t="str">
        <f>IF(AND($D188&lt;=2028,Zisk!$D$10&gt;=2028),"(","")</f>
        <v/>
      </c>
      <c r="AQ188" s="35" t="str">
        <f>IF(AND($D188&lt;=2028,Zisk!$D$10&gt;=2028),"1","")</f>
        <v/>
      </c>
      <c r="AR188" s="35" t="str">
        <f>IF(AND($D188&lt;=2028,Zisk!$D$10&gt;=2028),"+","")</f>
        <v/>
      </c>
      <c r="AS188" s="37" t="str">
        <f>IF(AND($D188&lt;=2028,Zisk!$D$10&gt;=2028),VstupniParametry_SKRYT!$D$12,"")</f>
        <v/>
      </c>
      <c r="AT188" s="35" t="str">
        <f>IF(AND($D188&lt;=2028,Zisk!$D$10&gt;=2028),")","")</f>
        <v/>
      </c>
      <c r="AU188" s="38" t="str">
        <f>IF(AND(D188&lt;2028,2028&lt;=Zisk!$D$10),1,IF(D188=2028,0,""))</f>
        <v/>
      </c>
      <c r="AV188" s="39" t="str">
        <f>IF(AND($D188&lt;=2028,Zisk!$D$10&gt;=2029),"x","")</f>
        <v/>
      </c>
      <c r="AW188" s="35" t="str">
        <f>IF(AND($D188&lt;=2029,Zisk!$D$10&gt;=2029),"(","")</f>
        <v/>
      </c>
      <c r="AX188" s="35" t="str">
        <f>IF(AND($D188&lt;=2029,Zisk!$D$10&gt;=2029),"1","")</f>
        <v/>
      </c>
      <c r="AY188" s="35" t="str">
        <f>IF(AND($D188&lt;=2029,Zisk!$D$10&gt;=2029),"+","")</f>
        <v/>
      </c>
      <c r="AZ188" s="37" t="str">
        <f>IF(AND($D188&lt;=2029,Zisk!$D$10&gt;=2029),VstupniParametry_SKRYT!$D$13,"")</f>
        <v/>
      </c>
      <c r="BA188" s="35" t="str">
        <f>IF(AND($D188&lt;=2029,Zisk!$D$10&gt;=2029),")","")</f>
        <v/>
      </c>
      <c r="BB188" s="38" t="str">
        <f>IF(AND(D188&lt;2029,2029&lt;=Zisk!$D$10),1,IF(D188=2029,0,""))</f>
        <v/>
      </c>
      <c r="BC188" s="39" t="str">
        <f>IF(AND($D188&lt;=2029,Zisk!$D$10&gt;=2030),"x","")</f>
        <v/>
      </c>
      <c r="BD188" s="35" t="str">
        <f>IF(AND($D188&lt;=2030,Zisk!$D$10&gt;=2030),"(","")</f>
        <v/>
      </c>
      <c r="BE188" s="35" t="str">
        <f>IF(AND($D188&lt;=2030,Zisk!$D$10&gt;=2030),"1","")</f>
        <v/>
      </c>
      <c r="BF188" s="35" t="str">
        <f>IF(AND($D188&lt;=2030,Zisk!$D$10&gt;=2030),"+","")</f>
        <v/>
      </c>
      <c r="BG188" s="37" t="str">
        <f>IF(AND($D188&lt;=2030,Zisk!$D$10&gt;=2030),VstupniParametry_SKRYT!$D$14,"")</f>
        <v/>
      </c>
      <c r="BH188" s="35" t="str">
        <f>IF(AND($D188&lt;=2030,Zisk!$D$10&gt;=2030),")","")</f>
        <v/>
      </c>
      <c r="BI188" s="38" t="str">
        <f>IF(AND(D188&lt;2030,2030&lt;=Zisk!$D$10),1,IF(D188=2030,0,""))</f>
        <v/>
      </c>
      <c r="BJ188" s="40" t="s">
        <v>32</v>
      </c>
      <c r="BK188" s="37">
        <f t="shared" si="94"/>
        <v>1</v>
      </c>
      <c r="BL188" s="35" t="str">
        <f t="shared" si="95"/>
        <v>x</v>
      </c>
      <c r="BM188" s="41">
        <f t="shared" si="96"/>
        <v>1</v>
      </c>
      <c r="BN188" s="37" t="str">
        <f t="shared" si="97"/>
        <v>x</v>
      </c>
      <c r="BO188" s="41">
        <f t="shared" si="82"/>
        <v>1.018</v>
      </c>
      <c r="BP188" s="41" t="str">
        <f t="shared" si="83"/>
        <v/>
      </c>
      <c r="BQ188" s="41" t="str">
        <f t="shared" si="84"/>
        <v/>
      </c>
      <c r="BR188" s="41" t="str">
        <f t="shared" si="85"/>
        <v/>
      </c>
      <c r="BS188" s="41" t="str">
        <f t="shared" si="86"/>
        <v/>
      </c>
      <c r="BT188" s="41" t="str">
        <f t="shared" si="87"/>
        <v/>
      </c>
      <c r="BU188" s="41" t="str">
        <f t="shared" si="88"/>
        <v/>
      </c>
      <c r="BV188" s="41" t="str">
        <f t="shared" si="89"/>
        <v/>
      </c>
      <c r="BW188" s="41" t="str">
        <f t="shared" si="90"/>
        <v/>
      </c>
      <c r="BX188" s="41" t="str">
        <f t="shared" si="91"/>
        <v/>
      </c>
      <c r="BY188" s="41" t="str">
        <f t="shared" si="92"/>
        <v/>
      </c>
      <c r="BZ188" s="40" t="s">
        <v>32</v>
      </c>
      <c r="CA188" s="41">
        <f t="shared" si="93"/>
        <v>1.018</v>
      </c>
      <c r="CB188" s="35"/>
      <c r="CC188" s="36">
        <f>IF(D188&gt;Zisk!$D$10,"",E188*CA188)</f>
        <v>0</v>
      </c>
    </row>
    <row r="189" spans="2:81" x14ac:dyDescent="0.2">
      <c r="B189" s="28" t="str">
        <f>Zisk!B200</f>
        <v/>
      </c>
      <c r="C189" s="28">
        <f>Zisk!C200</f>
        <v>0</v>
      </c>
      <c r="D189" s="28">
        <f>Zisk!E200</f>
        <v>0</v>
      </c>
      <c r="E189" s="29">
        <f>Zisk!D200</f>
        <v>0</v>
      </c>
      <c r="F189" s="29"/>
      <c r="G189" s="28" t="str">
        <f t="shared" si="68"/>
        <v>(</v>
      </c>
      <c r="H189" s="28" t="str">
        <f t="shared" si="69"/>
        <v>1</v>
      </c>
      <c r="I189" s="28" t="str">
        <f t="shared" si="70"/>
        <v>+</v>
      </c>
      <c r="J189" s="30">
        <f>IF($D189&lt;=2021,VstupniParametry_SKRYT!$D$5,"")</f>
        <v>0.02</v>
      </c>
      <c r="K189" s="28" t="str">
        <f t="shared" si="71"/>
        <v>)</v>
      </c>
      <c r="L189" s="31">
        <f>IF($D189&lt;=2021,COUNTIF(Vypocet_SKRYT!T186:AS186,"&gt;=1"),"")</f>
        <v>0</v>
      </c>
      <c r="M189" s="32" t="str">
        <f t="shared" si="72"/>
        <v>x</v>
      </c>
      <c r="N189" s="28" t="str">
        <f t="shared" si="73"/>
        <v>(</v>
      </c>
      <c r="O189" s="28" t="str">
        <f t="shared" si="74"/>
        <v>1</v>
      </c>
      <c r="P189" s="28" t="str">
        <f t="shared" si="75"/>
        <v>+</v>
      </c>
      <c r="Q189" s="30">
        <f>IF($D189&lt;=2024,VstupniParametry_SKRYT!$D$6,"")</f>
        <v>0.06</v>
      </c>
      <c r="R189" s="28" t="str">
        <f t="shared" si="76"/>
        <v>)</v>
      </c>
      <c r="S189" s="31">
        <f>IF($D189&lt;=2024,COUNTIFS(Vypocet_SKRYT!AT186:AV186,"&gt;=1"),"")</f>
        <v>0</v>
      </c>
      <c r="T189" s="32" t="str">
        <f t="shared" si="77"/>
        <v>x</v>
      </c>
      <c r="U189" s="28" t="str">
        <f t="shared" si="78"/>
        <v>(</v>
      </c>
      <c r="V189" s="28" t="str">
        <f t="shared" si="79"/>
        <v>1</v>
      </c>
      <c r="W189" s="28" t="str">
        <f t="shared" si="80"/>
        <v>+</v>
      </c>
      <c r="X189" s="30">
        <f>IF($D189&lt;=2025,VstupniParametry_SKRYT!$D$9,"")</f>
        <v>1.7999999999999999E-2</v>
      </c>
      <c r="Y189" s="28" t="str">
        <f t="shared" si="81"/>
        <v>)</v>
      </c>
      <c r="Z189" s="31">
        <f>IF(AND(D189&lt;2025,2025&lt;=Zisk!$D$10),1,IF(D189=2025,0,""))</f>
        <v>1</v>
      </c>
      <c r="AA189" s="32" t="str">
        <f>IF(AND($D189&lt;=2025,Zisk!$D$10&gt;=2026),"x","")</f>
        <v/>
      </c>
      <c r="AB189" s="28" t="str">
        <f>IF(AND($D189&lt;=2026,Zisk!$D$10&gt;=2026),"(","")</f>
        <v/>
      </c>
      <c r="AC189" s="28" t="str">
        <f>IF(AND($D189&lt;=2026,Zisk!$D$10&gt;=2026),"1","")</f>
        <v/>
      </c>
      <c r="AD189" s="28" t="str">
        <f>IF(AND($D189&lt;=2026,Zisk!$D$10&gt;=2026),"+","")</f>
        <v/>
      </c>
      <c r="AE189" s="30" t="str">
        <f>IF(AND($D189&lt;=2026,Zisk!$D$10&gt;=2026),VstupniParametry_SKRYT!$D$10,"")</f>
        <v/>
      </c>
      <c r="AF189" s="28" t="str">
        <f>IF(AND($D189&lt;=2026,Zisk!$D$10&gt;=2026),")","")</f>
        <v/>
      </c>
      <c r="AG189" s="31" t="str">
        <f>IF(AND(D189&lt;2026,2026&lt;=Zisk!$D$10),1,IF(D189=2026,0,""))</f>
        <v/>
      </c>
      <c r="AH189" s="32" t="str">
        <f>IF(AND($D189&lt;=2026,Zisk!$D$10&gt;=2027),"x","")</f>
        <v/>
      </c>
      <c r="AI189" s="28" t="str">
        <f>IF(AND($D189&lt;=2027,Zisk!$D$10&gt;=2027),"(","")</f>
        <v/>
      </c>
      <c r="AJ189" s="28" t="str">
        <f>IF(AND($D189&lt;=2027,Zisk!$D$10&gt;=2027),"1","")</f>
        <v/>
      </c>
      <c r="AK189" s="28" t="str">
        <f>IF(AND($D189&lt;=2027,Zisk!$D$10&gt;=2027),"+","")</f>
        <v/>
      </c>
      <c r="AL189" s="30" t="str">
        <f>IF(AND($D189&lt;=2027,Zisk!$D$10&gt;=2027),VstupniParametry_SKRYT!$D$11,"")</f>
        <v/>
      </c>
      <c r="AM189" s="28" t="str">
        <f>IF(AND($D189&lt;=2027,Zisk!$D$10&gt;=2027),")","")</f>
        <v/>
      </c>
      <c r="AN189" s="31" t="str">
        <f>IF(AND(D189&lt;2027,2027&lt;=Zisk!$D$10),1,IF(D189=2027,0,""))</f>
        <v/>
      </c>
      <c r="AO189" s="32" t="str">
        <f>IF(AND($D189&lt;=2027,Zisk!$D$10&gt;=2028),"x","")</f>
        <v/>
      </c>
      <c r="AP189" s="28" t="str">
        <f>IF(AND($D189&lt;=2028,Zisk!$D$10&gt;=2028),"(","")</f>
        <v/>
      </c>
      <c r="AQ189" s="28" t="str">
        <f>IF(AND($D189&lt;=2028,Zisk!$D$10&gt;=2028),"1","")</f>
        <v/>
      </c>
      <c r="AR189" s="28" t="str">
        <f>IF(AND($D189&lt;=2028,Zisk!$D$10&gt;=2028),"+","")</f>
        <v/>
      </c>
      <c r="AS189" s="30" t="str">
        <f>IF(AND($D189&lt;=2028,Zisk!$D$10&gt;=2028),VstupniParametry_SKRYT!$D$12,"")</f>
        <v/>
      </c>
      <c r="AT189" s="28" t="str">
        <f>IF(AND($D189&lt;=2028,Zisk!$D$10&gt;=2028),")","")</f>
        <v/>
      </c>
      <c r="AU189" s="31" t="str">
        <f>IF(AND(D189&lt;2028,2028&lt;=Zisk!$D$10),1,IF(D189=2028,0,""))</f>
        <v/>
      </c>
      <c r="AV189" s="32" t="str">
        <f>IF(AND($D189&lt;=2028,Zisk!$D$10&gt;=2029),"x","")</f>
        <v/>
      </c>
      <c r="AW189" s="28" t="str">
        <f>IF(AND($D189&lt;=2029,Zisk!$D$10&gt;=2029),"(","")</f>
        <v/>
      </c>
      <c r="AX189" s="28" t="str">
        <f>IF(AND($D189&lt;=2029,Zisk!$D$10&gt;=2029),"1","")</f>
        <v/>
      </c>
      <c r="AY189" s="28" t="str">
        <f>IF(AND($D189&lt;=2029,Zisk!$D$10&gt;=2029),"+","")</f>
        <v/>
      </c>
      <c r="AZ189" s="30" t="str">
        <f>IF(AND($D189&lt;=2029,Zisk!$D$10&gt;=2029),VstupniParametry_SKRYT!$D$13,"")</f>
        <v/>
      </c>
      <c r="BA189" s="28" t="str">
        <f>IF(AND($D189&lt;=2029,Zisk!$D$10&gt;=2029),")","")</f>
        <v/>
      </c>
      <c r="BB189" s="31" t="str">
        <f>IF(AND(D189&lt;2029,2029&lt;=Zisk!$D$10),1,IF(D189=2029,0,""))</f>
        <v/>
      </c>
      <c r="BC189" s="32" t="str">
        <f>IF(AND($D189&lt;=2029,Zisk!$D$10&gt;=2030),"x","")</f>
        <v/>
      </c>
      <c r="BD189" s="28" t="str">
        <f>IF(AND($D189&lt;=2030,Zisk!$D$10&gt;=2030),"(","")</f>
        <v/>
      </c>
      <c r="BE189" s="28" t="str">
        <f>IF(AND($D189&lt;=2030,Zisk!$D$10&gt;=2030),"1","")</f>
        <v/>
      </c>
      <c r="BF189" s="28" t="str">
        <f>IF(AND($D189&lt;=2030,Zisk!$D$10&gt;=2030),"+","")</f>
        <v/>
      </c>
      <c r="BG189" s="30" t="str">
        <f>IF(AND($D189&lt;=2030,Zisk!$D$10&gt;=2030),VstupniParametry_SKRYT!$D$14,"")</f>
        <v/>
      </c>
      <c r="BH189" s="28" t="str">
        <f>IF(AND($D189&lt;=2030,Zisk!$D$10&gt;=2030),")","")</f>
        <v/>
      </c>
      <c r="BI189" s="31" t="str">
        <f>IF(AND(D189&lt;2030,2030&lt;=Zisk!$D$10),1,IF(D189=2030,0,""))</f>
        <v/>
      </c>
      <c r="BJ189" s="33" t="s">
        <v>32</v>
      </c>
      <c r="BK189" s="30">
        <f t="shared" si="94"/>
        <v>1</v>
      </c>
      <c r="BL189" s="28" t="str">
        <f t="shared" si="95"/>
        <v>x</v>
      </c>
      <c r="BM189" s="34">
        <f t="shared" si="96"/>
        <v>1</v>
      </c>
      <c r="BN189" s="30" t="str">
        <f t="shared" si="97"/>
        <v>x</v>
      </c>
      <c r="BO189" s="34">
        <f t="shared" si="82"/>
        <v>1.018</v>
      </c>
      <c r="BP189" s="34" t="str">
        <f t="shared" si="83"/>
        <v/>
      </c>
      <c r="BQ189" s="34" t="str">
        <f t="shared" si="84"/>
        <v/>
      </c>
      <c r="BR189" s="34" t="str">
        <f t="shared" si="85"/>
        <v/>
      </c>
      <c r="BS189" s="34" t="str">
        <f t="shared" si="86"/>
        <v/>
      </c>
      <c r="BT189" s="34" t="str">
        <f t="shared" si="87"/>
        <v/>
      </c>
      <c r="BU189" s="34" t="str">
        <f t="shared" si="88"/>
        <v/>
      </c>
      <c r="BV189" s="34" t="str">
        <f t="shared" si="89"/>
        <v/>
      </c>
      <c r="BW189" s="34" t="str">
        <f t="shared" si="90"/>
        <v/>
      </c>
      <c r="BX189" s="34" t="str">
        <f t="shared" si="91"/>
        <v/>
      </c>
      <c r="BY189" s="34" t="str">
        <f t="shared" si="92"/>
        <v/>
      </c>
      <c r="BZ189" s="33" t="s">
        <v>32</v>
      </c>
      <c r="CA189" s="34">
        <f t="shared" si="93"/>
        <v>1.018</v>
      </c>
      <c r="CB189" s="28"/>
      <c r="CC189" s="29">
        <f>IF(D189&gt;Zisk!$D$10,"",E189*CA189)</f>
        <v>0</v>
      </c>
    </row>
    <row r="190" spans="2:81" x14ac:dyDescent="0.2">
      <c r="B190" s="35" t="str">
        <f>Zisk!B201</f>
        <v/>
      </c>
      <c r="C190" s="35">
        <f>Zisk!C201</f>
        <v>0</v>
      </c>
      <c r="D190" s="35">
        <f>Zisk!E201</f>
        <v>0</v>
      </c>
      <c r="E190" s="36">
        <f>Zisk!D201</f>
        <v>0</v>
      </c>
      <c r="F190" s="36"/>
      <c r="G190" s="35" t="str">
        <f t="shared" si="68"/>
        <v>(</v>
      </c>
      <c r="H190" s="35" t="str">
        <f t="shared" si="69"/>
        <v>1</v>
      </c>
      <c r="I190" s="35" t="str">
        <f t="shared" si="70"/>
        <v>+</v>
      </c>
      <c r="J190" s="37">
        <f>IF($D190&lt;=2021,VstupniParametry_SKRYT!$D$5,"")</f>
        <v>0.02</v>
      </c>
      <c r="K190" s="35" t="str">
        <f t="shared" si="71"/>
        <v>)</v>
      </c>
      <c r="L190" s="38">
        <f>IF($D190&lt;=2021,COUNTIF(Vypocet_SKRYT!T187:AS187,"&gt;=1"),"")</f>
        <v>0</v>
      </c>
      <c r="M190" s="39" t="str">
        <f t="shared" si="72"/>
        <v>x</v>
      </c>
      <c r="N190" s="35" t="str">
        <f t="shared" si="73"/>
        <v>(</v>
      </c>
      <c r="O190" s="35" t="str">
        <f t="shared" si="74"/>
        <v>1</v>
      </c>
      <c r="P190" s="35" t="str">
        <f t="shared" si="75"/>
        <v>+</v>
      </c>
      <c r="Q190" s="37">
        <f>IF($D190&lt;=2024,VstupniParametry_SKRYT!$D$6,"")</f>
        <v>0.06</v>
      </c>
      <c r="R190" s="35" t="str">
        <f t="shared" si="76"/>
        <v>)</v>
      </c>
      <c r="S190" s="38">
        <f>IF($D190&lt;=2024,COUNTIFS(Vypocet_SKRYT!AT187:AV187,"&gt;=1"),"")</f>
        <v>0</v>
      </c>
      <c r="T190" s="39" t="str">
        <f t="shared" si="77"/>
        <v>x</v>
      </c>
      <c r="U190" s="35" t="str">
        <f t="shared" si="78"/>
        <v>(</v>
      </c>
      <c r="V190" s="35" t="str">
        <f t="shared" si="79"/>
        <v>1</v>
      </c>
      <c r="W190" s="35" t="str">
        <f t="shared" si="80"/>
        <v>+</v>
      </c>
      <c r="X190" s="37">
        <f>IF($D190&lt;=2025,VstupniParametry_SKRYT!$D$9,"")</f>
        <v>1.7999999999999999E-2</v>
      </c>
      <c r="Y190" s="35" t="str">
        <f t="shared" si="81"/>
        <v>)</v>
      </c>
      <c r="Z190" s="38">
        <f>IF(AND(D190&lt;2025,2025&lt;=Zisk!$D$10),1,IF(D190=2025,0,""))</f>
        <v>1</v>
      </c>
      <c r="AA190" s="39" t="str">
        <f>IF(AND($D190&lt;=2025,Zisk!$D$10&gt;=2026),"x","")</f>
        <v/>
      </c>
      <c r="AB190" s="35" t="str">
        <f>IF(AND($D190&lt;=2026,Zisk!$D$10&gt;=2026),"(","")</f>
        <v/>
      </c>
      <c r="AC190" s="35" t="str">
        <f>IF(AND($D190&lt;=2026,Zisk!$D$10&gt;=2026),"1","")</f>
        <v/>
      </c>
      <c r="AD190" s="35" t="str">
        <f>IF(AND($D190&lt;=2026,Zisk!$D$10&gt;=2026),"+","")</f>
        <v/>
      </c>
      <c r="AE190" s="37" t="str">
        <f>IF(AND($D190&lt;=2026,Zisk!$D$10&gt;=2026),VstupniParametry_SKRYT!$D$10,"")</f>
        <v/>
      </c>
      <c r="AF190" s="35" t="str">
        <f>IF(AND($D190&lt;=2026,Zisk!$D$10&gt;=2026),")","")</f>
        <v/>
      </c>
      <c r="AG190" s="38" t="str">
        <f>IF(AND(D190&lt;2026,2026&lt;=Zisk!$D$10),1,IF(D190=2026,0,""))</f>
        <v/>
      </c>
      <c r="AH190" s="39" t="str">
        <f>IF(AND($D190&lt;=2026,Zisk!$D$10&gt;=2027),"x","")</f>
        <v/>
      </c>
      <c r="AI190" s="35" t="str">
        <f>IF(AND($D190&lt;=2027,Zisk!$D$10&gt;=2027),"(","")</f>
        <v/>
      </c>
      <c r="AJ190" s="35" t="str">
        <f>IF(AND($D190&lt;=2027,Zisk!$D$10&gt;=2027),"1","")</f>
        <v/>
      </c>
      <c r="AK190" s="35" t="str">
        <f>IF(AND($D190&lt;=2027,Zisk!$D$10&gt;=2027),"+","")</f>
        <v/>
      </c>
      <c r="AL190" s="37" t="str">
        <f>IF(AND($D190&lt;=2027,Zisk!$D$10&gt;=2027),VstupniParametry_SKRYT!$D$11,"")</f>
        <v/>
      </c>
      <c r="AM190" s="35" t="str">
        <f>IF(AND($D190&lt;=2027,Zisk!$D$10&gt;=2027),")","")</f>
        <v/>
      </c>
      <c r="AN190" s="38" t="str">
        <f>IF(AND(D190&lt;2027,2027&lt;=Zisk!$D$10),1,IF(D190=2027,0,""))</f>
        <v/>
      </c>
      <c r="AO190" s="39" t="str">
        <f>IF(AND($D190&lt;=2027,Zisk!$D$10&gt;=2028),"x","")</f>
        <v/>
      </c>
      <c r="AP190" s="35" t="str">
        <f>IF(AND($D190&lt;=2028,Zisk!$D$10&gt;=2028),"(","")</f>
        <v/>
      </c>
      <c r="AQ190" s="35" t="str">
        <f>IF(AND($D190&lt;=2028,Zisk!$D$10&gt;=2028),"1","")</f>
        <v/>
      </c>
      <c r="AR190" s="35" t="str">
        <f>IF(AND($D190&lt;=2028,Zisk!$D$10&gt;=2028),"+","")</f>
        <v/>
      </c>
      <c r="AS190" s="37" t="str">
        <f>IF(AND($D190&lt;=2028,Zisk!$D$10&gt;=2028),VstupniParametry_SKRYT!$D$12,"")</f>
        <v/>
      </c>
      <c r="AT190" s="35" t="str">
        <f>IF(AND($D190&lt;=2028,Zisk!$D$10&gt;=2028),")","")</f>
        <v/>
      </c>
      <c r="AU190" s="38" t="str">
        <f>IF(AND(D190&lt;2028,2028&lt;=Zisk!$D$10),1,IF(D190=2028,0,""))</f>
        <v/>
      </c>
      <c r="AV190" s="39" t="str">
        <f>IF(AND($D190&lt;=2028,Zisk!$D$10&gt;=2029),"x","")</f>
        <v/>
      </c>
      <c r="AW190" s="35" t="str">
        <f>IF(AND($D190&lt;=2029,Zisk!$D$10&gt;=2029),"(","")</f>
        <v/>
      </c>
      <c r="AX190" s="35" t="str">
        <f>IF(AND($D190&lt;=2029,Zisk!$D$10&gt;=2029),"1","")</f>
        <v/>
      </c>
      <c r="AY190" s="35" t="str">
        <f>IF(AND($D190&lt;=2029,Zisk!$D$10&gt;=2029),"+","")</f>
        <v/>
      </c>
      <c r="AZ190" s="37" t="str">
        <f>IF(AND($D190&lt;=2029,Zisk!$D$10&gt;=2029),VstupniParametry_SKRYT!$D$13,"")</f>
        <v/>
      </c>
      <c r="BA190" s="35" t="str">
        <f>IF(AND($D190&lt;=2029,Zisk!$D$10&gt;=2029),")","")</f>
        <v/>
      </c>
      <c r="BB190" s="38" t="str">
        <f>IF(AND(D190&lt;2029,2029&lt;=Zisk!$D$10),1,IF(D190=2029,0,""))</f>
        <v/>
      </c>
      <c r="BC190" s="39" t="str">
        <f>IF(AND($D190&lt;=2029,Zisk!$D$10&gt;=2030),"x","")</f>
        <v/>
      </c>
      <c r="BD190" s="35" t="str">
        <f>IF(AND($D190&lt;=2030,Zisk!$D$10&gt;=2030),"(","")</f>
        <v/>
      </c>
      <c r="BE190" s="35" t="str">
        <f>IF(AND($D190&lt;=2030,Zisk!$D$10&gt;=2030),"1","")</f>
        <v/>
      </c>
      <c r="BF190" s="35" t="str">
        <f>IF(AND($D190&lt;=2030,Zisk!$D$10&gt;=2030),"+","")</f>
        <v/>
      </c>
      <c r="BG190" s="37" t="str">
        <f>IF(AND($D190&lt;=2030,Zisk!$D$10&gt;=2030),VstupniParametry_SKRYT!$D$14,"")</f>
        <v/>
      </c>
      <c r="BH190" s="35" t="str">
        <f>IF(AND($D190&lt;=2030,Zisk!$D$10&gt;=2030),")","")</f>
        <v/>
      </c>
      <c r="BI190" s="38" t="str">
        <f>IF(AND(D190&lt;2030,2030&lt;=Zisk!$D$10),1,IF(D190=2030,0,""))</f>
        <v/>
      </c>
      <c r="BJ190" s="40" t="s">
        <v>32</v>
      </c>
      <c r="BK190" s="37">
        <f t="shared" si="94"/>
        <v>1</v>
      </c>
      <c r="BL190" s="35" t="str">
        <f t="shared" si="95"/>
        <v>x</v>
      </c>
      <c r="BM190" s="41">
        <f t="shared" si="96"/>
        <v>1</v>
      </c>
      <c r="BN190" s="37" t="str">
        <f t="shared" si="97"/>
        <v>x</v>
      </c>
      <c r="BO190" s="41">
        <f t="shared" si="82"/>
        <v>1.018</v>
      </c>
      <c r="BP190" s="41" t="str">
        <f t="shared" si="83"/>
        <v/>
      </c>
      <c r="BQ190" s="41" t="str">
        <f t="shared" si="84"/>
        <v/>
      </c>
      <c r="BR190" s="41" t="str">
        <f t="shared" si="85"/>
        <v/>
      </c>
      <c r="BS190" s="41" t="str">
        <f t="shared" si="86"/>
        <v/>
      </c>
      <c r="BT190" s="41" t="str">
        <f t="shared" si="87"/>
        <v/>
      </c>
      <c r="BU190" s="41" t="str">
        <f t="shared" si="88"/>
        <v/>
      </c>
      <c r="BV190" s="41" t="str">
        <f t="shared" si="89"/>
        <v/>
      </c>
      <c r="BW190" s="41" t="str">
        <f t="shared" si="90"/>
        <v/>
      </c>
      <c r="BX190" s="41" t="str">
        <f t="shared" si="91"/>
        <v/>
      </c>
      <c r="BY190" s="41" t="str">
        <f t="shared" si="92"/>
        <v/>
      </c>
      <c r="BZ190" s="40" t="s">
        <v>32</v>
      </c>
      <c r="CA190" s="41">
        <f t="shared" si="93"/>
        <v>1.018</v>
      </c>
      <c r="CB190" s="35"/>
      <c r="CC190" s="36">
        <f>IF(D190&gt;Zisk!$D$10,"",E190*CA190)</f>
        <v>0</v>
      </c>
    </row>
    <row r="191" spans="2:81" x14ac:dyDescent="0.2">
      <c r="B191" s="28" t="str">
        <f>Zisk!B202</f>
        <v/>
      </c>
      <c r="C191" s="28">
        <f>Zisk!C202</f>
        <v>0</v>
      </c>
      <c r="D191" s="28">
        <f>Zisk!E202</f>
        <v>0</v>
      </c>
      <c r="E191" s="29">
        <f>Zisk!D202</f>
        <v>0</v>
      </c>
      <c r="F191" s="29"/>
      <c r="G191" s="28" t="str">
        <f t="shared" si="68"/>
        <v>(</v>
      </c>
      <c r="H191" s="28" t="str">
        <f t="shared" si="69"/>
        <v>1</v>
      </c>
      <c r="I191" s="28" t="str">
        <f t="shared" si="70"/>
        <v>+</v>
      </c>
      <c r="J191" s="30">
        <f>IF($D191&lt;=2021,VstupniParametry_SKRYT!$D$5,"")</f>
        <v>0.02</v>
      </c>
      <c r="K191" s="28" t="str">
        <f t="shared" si="71"/>
        <v>)</v>
      </c>
      <c r="L191" s="31">
        <f>IF($D191&lt;=2021,COUNTIF(Vypocet_SKRYT!T188:AS188,"&gt;=1"),"")</f>
        <v>0</v>
      </c>
      <c r="M191" s="32" t="str">
        <f t="shared" si="72"/>
        <v>x</v>
      </c>
      <c r="N191" s="28" t="str">
        <f t="shared" si="73"/>
        <v>(</v>
      </c>
      <c r="O191" s="28" t="str">
        <f t="shared" si="74"/>
        <v>1</v>
      </c>
      <c r="P191" s="28" t="str">
        <f t="shared" si="75"/>
        <v>+</v>
      </c>
      <c r="Q191" s="30">
        <f>IF($D191&lt;=2024,VstupniParametry_SKRYT!$D$6,"")</f>
        <v>0.06</v>
      </c>
      <c r="R191" s="28" t="str">
        <f t="shared" si="76"/>
        <v>)</v>
      </c>
      <c r="S191" s="31">
        <f>IF($D191&lt;=2024,COUNTIFS(Vypocet_SKRYT!AT188:AV188,"&gt;=1"),"")</f>
        <v>0</v>
      </c>
      <c r="T191" s="32" t="str">
        <f t="shared" si="77"/>
        <v>x</v>
      </c>
      <c r="U191" s="28" t="str">
        <f t="shared" si="78"/>
        <v>(</v>
      </c>
      <c r="V191" s="28" t="str">
        <f t="shared" si="79"/>
        <v>1</v>
      </c>
      <c r="W191" s="28" t="str">
        <f t="shared" si="80"/>
        <v>+</v>
      </c>
      <c r="X191" s="30">
        <f>IF($D191&lt;=2025,VstupniParametry_SKRYT!$D$9,"")</f>
        <v>1.7999999999999999E-2</v>
      </c>
      <c r="Y191" s="28" t="str">
        <f t="shared" si="81"/>
        <v>)</v>
      </c>
      <c r="Z191" s="31">
        <f>IF(AND(D191&lt;2025,2025&lt;=Zisk!$D$10),1,IF(D191=2025,0,""))</f>
        <v>1</v>
      </c>
      <c r="AA191" s="32" t="str">
        <f>IF(AND($D191&lt;=2025,Zisk!$D$10&gt;=2026),"x","")</f>
        <v/>
      </c>
      <c r="AB191" s="28" t="str">
        <f>IF(AND($D191&lt;=2026,Zisk!$D$10&gt;=2026),"(","")</f>
        <v/>
      </c>
      <c r="AC191" s="28" t="str">
        <f>IF(AND($D191&lt;=2026,Zisk!$D$10&gt;=2026),"1","")</f>
        <v/>
      </c>
      <c r="AD191" s="28" t="str">
        <f>IF(AND($D191&lt;=2026,Zisk!$D$10&gt;=2026),"+","")</f>
        <v/>
      </c>
      <c r="AE191" s="30" t="str">
        <f>IF(AND($D191&lt;=2026,Zisk!$D$10&gt;=2026),VstupniParametry_SKRYT!$D$10,"")</f>
        <v/>
      </c>
      <c r="AF191" s="28" t="str">
        <f>IF(AND($D191&lt;=2026,Zisk!$D$10&gt;=2026),")","")</f>
        <v/>
      </c>
      <c r="AG191" s="31" t="str">
        <f>IF(AND(D191&lt;2026,2026&lt;=Zisk!$D$10),1,IF(D191=2026,0,""))</f>
        <v/>
      </c>
      <c r="AH191" s="32" t="str">
        <f>IF(AND($D191&lt;=2026,Zisk!$D$10&gt;=2027),"x","")</f>
        <v/>
      </c>
      <c r="AI191" s="28" t="str">
        <f>IF(AND($D191&lt;=2027,Zisk!$D$10&gt;=2027),"(","")</f>
        <v/>
      </c>
      <c r="AJ191" s="28" t="str">
        <f>IF(AND($D191&lt;=2027,Zisk!$D$10&gt;=2027),"1","")</f>
        <v/>
      </c>
      <c r="AK191" s="28" t="str">
        <f>IF(AND($D191&lt;=2027,Zisk!$D$10&gt;=2027),"+","")</f>
        <v/>
      </c>
      <c r="AL191" s="30" t="str">
        <f>IF(AND($D191&lt;=2027,Zisk!$D$10&gt;=2027),VstupniParametry_SKRYT!$D$11,"")</f>
        <v/>
      </c>
      <c r="AM191" s="28" t="str">
        <f>IF(AND($D191&lt;=2027,Zisk!$D$10&gt;=2027),")","")</f>
        <v/>
      </c>
      <c r="AN191" s="31" t="str">
        <f>IF(AND(D191&lt;2027,2027&lt;=Zisk!$D$10),1,IF(D191=2027,0,""))</f>
        <v/>
      </c>
      <c r="AO191" s="32" t="str">
        <f>IF(AND($D191&lt;=2027,Zisk!$D$10&gt;=2028),"x","")</f>
        <v/>
      </c>
      <c r="AP191" s="28" t="str">
        <f>IF(AND($D191&lt;=2028,Zisk!$D$10&gt;=2028),"(","")</f>
        <v/>
      </c>
      <c r="AQ191" s="28" t="str">
        <f>IF(AND($D191&lt;=2028,Zisk!$D$10&gt;=2028),"1","")</f>
        <v/>
      </c>
      <c r="AR191" s="28" t="str">
        <f>IF(AND($D191&lt;=2028,Zisk!$D$10&gt;=2028),"+","")</f>
        <v/>
      </c>
      <c r="AS191" s="30" t="str">
        <f>IF(AND($D191&lt;=2028,Zisk!$D$10&gt;=2028),VstupniParametry_SKRYT!$D$12,"")</f>
        <v/>
      </c>
      <c r="AT191" s="28" t="str">
        <f>IF(AND($D191&lt;=2028,Zisk!$D$10&gt;=2028),")","")</f>
        <v/>
      </c>
      <c r="AU191" s="31" t="str">
        <f>IF(AND(D191&lt;2028,2028&lt;=Zisk!$D$10),1,IF(D191=2028,0,""))</f>
        <v/>
      </c>
      <c r="AV191" s="32" t="str">
        <f>IF(AND($D191&lt;=2028,Zisk!$D$10&gt;=2029),"x","")</f>
        <v/>
      </c>
      <c r="AW191" s="28" t="str">
        <f>IF(AND($D191&lt;=2029,Zisk!$D$10&gt;=2029),"(","")</f>
        <v/>
      </c>
      <c r="AX191" s="28" t="str">
        <f>IF(AND($D191&lt;=2029,Zisk!$D$10&gt;=2029),"1","")</f>
        <v/>
      </c>
      <c r="AY191" s="28" t="str">
        <f>IF(AND($D191&lt;=2029,Zisk!$D$10&gt;=2029),"+","")</f>
        <v/>
      </c>
      <c r="AZ191" s="30" t="str">
        <f>IF(AND($D191&lt;=2029,Zisk!$D$10&gt;=2029),VstupniParametry_SKRYT!$D$13,"")</f>
        <v/>
      </c>
      <c r="BA191" s="28" t="str">
        <f>IF(AND($D191&lt;=2029,Zisk!$D$10&gt;=2029),")","")</f>
        <v/>
      </c>
      <c r="BB191" s="31" t="str">
        <f>IF(AND(D191&lt;2029,2029&lt;=Zisk!$D$10),1,IF(D191=2029,0,""))</f>
        <v/>
      </c>
      <c r="BC191" s="32" t="str">
        <f>IF(AND($D191&lt;=2029,Zisk!$D$10&gt;=2030),"x","")</f>
        <v/>
      </c>
      <c r="BD191" s="28" t="str">
        <f>IF(AND($D191&lt;=2030,Zisk!$D$10&gt;=2030),"(","")</f>
        <v/>
      </c>
      <c r="BE191" s="28" t="str">
        <f>IF(AND($D191&lt;=2030,Zisk!$D$10&gt;=2030),"1","")</f>
        <v/>
      </c>
      <c r="BF191" s="28" t="str">
        <f>IF(AND($D191&lt;=2030,Zisk!$D$10&gt;=2030),"+","")</f>
        <v/>
      </c>
      <c r="BG191" s="30" t="str">
        <f>IF(AND($D191&lt;=2030,Zisk!$D$10&gt;=2030),VstupniParametry_SKRYT!$D$14,"")</f>
        <v/>
      </c>
      <c r="BH191" s="28" t="str">
        <f>IF(AND($D191&lt;=2030,Zisk!$D$10&gt;=2030),")","")</f>
        <v/>
      </c>
      <c r="BI191" s="31" t="str">
        <f>IF(AND(D191&lt;2030,2030&lt;=Zisk!$D$10),1,IF(D191=2030,0,""))</f>
        <v/>
      </c>
      <c r="BJ191" s="33" t="s">
        <v>32</v>
      </c>
      <c r="BK191" s="30">
        <f t="shared" si="94"/>
        <v>1</v>
      </c>
      <c r="BL191" s="28" t="str">
        <f t="shared" si="95"/>
        <v>x</v>
      </c>
      <c r="BM191" s="34">
        <f t="shared" si="96"/>
        <v>1</v>
      </c>
      <c r="BN191" s="30" t="str">
        <f t="shared" si="97"/>
        <v>x</v>
      </c>
      <c r="BO191" s="34">
        <f t="shared" si="82"/>
        <v>1.018</v>
      </c>
      <c r="BP191" s="34" t="str">
        <f t="shared" si="83"/>
        <v/>
      </c>
      <c r="BQ191" s="34" t="str">
        <f t="shared" si="84"/>
        <v/>
      </c>
      <c r="BR191" s="34" t="str">
        <f t="shared" si="85"/>
        <v/>
      </c>
      <c r="BS191" s="34" t="str">
        <f t="shared" si="86"/>
        <v/>
      </c>
      <c r="BT191" s="34" t="str">
        <f t="shared" si="87"/>
        <v/>
      </c>
      <c r="BU191" s="34" t="str">
        <f t="shared" si="88"/>
        <v/>
      </c>
      <c r="BV191" s="34" t="str">
        <f t="shared" si="89"/>
        <v/>
      </c>
      <c r="BW191" s="34" t="str">
        <f t="shared" si="90"/>
        <v/>
      </c>
      <c r="BX191" s="34" t="str">
        <f t="shared" si="91"/>
        <v/>
      </c>
      <c r="BY191" s="34" t="str">
        <f t="shared" si="92"/>
        <v/>
      </c>
      <c r="BZ191" s="33" t="s">
        <v>32</v>
      </c>
      <c r="CA191" s="34">
        <f t="shared" si="93"/>
        <v>1.018</v>
      </c>
      <c r="CB191" s="28"/>
      <c r="CC191" s="29">
        <f>IF(D191&gt;Zisk!$D$10,"",E191*CA191)</f>
        <v>0</v>
      </c>
    </row>
    <row r="192" spans="2:81" x14ac:dyDescent="0.2">
      <c r="B192" s="35" t="str">
        <f>Zisk!B203</f>
        <v/>
      </c>
      <c r="C192" s="35">
        <f>Zisk!C203</f>
        <v>0</v>
      </c>
      <c r="D192" s="35">
        <f>Zisk!E203</f>
        <v>0</v>
      </c>
      <c r="E192" s="36">
        <f>Zisk!D203</f>
        <v>0</v>
      </c>
      <c r="F192" s="36"/>
      <c r="G192" s="35" t="str">
        <f t="shared" si="68"/>
        <v>(</v>
      </c>
      <c r="H192" s="35" t="str">
        <f t="shared" si="69"/>
        <v>1</v>
      </c>
      <c r="I192" s="35" t="str">
        <f t="shared" si="70"/>
        <v>+</v>
      </c>
      <c r="J192" s="37">
        <f>IF($D192&lt;=2021,VstupniParametry_SKRYT!$D$5,"")</f>
        <v>0.02</v>
      </c>
      <c r="K192" s="35" t="str">
        <f t="shared" si="71"/>
        <v>)</v>
      </c>
      <c r="L192" s="38">
        <f>IF($D192&lt;=2021,COUNTIF(Vypocet_SKRYT!T189:AS189,"&gt;=1"),"")</f>
        <v>0</v>
      </c>
      <c r="M192" s="39" t="str">
        <f t="shared" si="72"/>
        <v>x</v>
      </c>
      <c r="N192" s="35" t="str">
        <f t="shared" si="73"/>
        <v>(</v>
      </c>
      <c r="O192" s="35" t="str">
        <f t="shared" si="74"/>
        <v>1</v>
      </c>
      <c r="P192" s="35" t="str">
        <f t="shared" si="75"/>
        <v>+</v>
      </c>
      <c r="Q192" s="37">
        <f>IF($D192&lt;=2024,VstupniParametry_SKRYT!$D$6,"")</f>
        <v>0.06</v>
      </c>
      <c r="R192" s="35" t="str">
        <f t="shared" si="76"/>
        <v>)</v>
      </c>
      <c r="S192" s="38">
        <f>IF($D192&lt;=2024,COUNTIFS(Vypocet_SKRYT!AT189:AV189,"&gt;=1"),"")</f>
        <v>0</v>
      </c>
      <c r="T192" s="39" t="str">
        <f t="shared" si="77"/>
        <v>x</v>
      </c>
      <c r="U192" s="35" t="str">
        <f t="shared" si="78"/>
        <v>(</v>
      </c>
      <c r="V192" s="35" t="str">
        <f t="shared" si="79"/>
        <v>1</v>
      </c>
      <c r="W192" s="35" t="str">
        <f t="shared" si="80"/>
        <v>+</v>
      </c>
      <c r="X192" s="37">
        <f>IF($D192&lt;=2025,VstupniParametry_SKRYT!$D$9,"")</f>
        <v>1.7999999999999999E-2</v>
      </c>
      <c r="Y192" s="35" t="str">
        <f t="shared" si="81"/>
        <v>)</v>
      </c>
      <c r="Z192" s="38">
        <f>IF(AND(D192&lt;2025,2025&lt;=Zisk!$D$10),1,IF(D192=2025,0,""))</f>
        <v>1</v>
      </c>
      <c r="AA192" s="39" t="str">
        <f>IF(AND($D192&lt;=2025,Zisk!$D$10&gt;=2026),"x","")</f>
        <v/>
      </c>
      <c r="AB192" s="35" t="str">
        <f>IF(AND($D192&lt;=2026,Zisk!$D$10&gt;=2026),"(","")</f>
        <v/>
      </c>
      <c r="AC192" s="35" t="str">
        <f>IF(AND($D192&lt;=2026,Zisk!$D$10&gt;=2026),"1","")</f>
        <v/>
      </c>
      <c r="AD192" s="35" t="str">
        <f>IF(AND($D192&lt;=2026,Zisk!$D$10&gt;=2026),"+","")</f>
        <v/>
      </c>
      <c r="AE192" s="37" t="str">
        <f>IF(AND($D192&lt;=2026,Zisk!$D$10&gt;=2026),VstupniParametry_SKRYT!$D$10,"")</f>
        <v/>
      </c>
      <c r="AF192" s="35" t="str">
        <f>IF(AND($D192&lt;=2026,Zisk!$D$10&gt;=2026),")","")</f>
        <v/>
      </c>
      <c r="AG192" s="38" t="str">
        <f>IF(AND(D192&lt;2026,2026&lt;=Zisk!$D$10),1,IF(D192=2026,0,""))</f>
        <v/>
      </c>
      <c r="AH192" s="39" t="str">
        <f>IF(AND($D192&lt;=2026,Zisk!$D$10&gt;=2027),"x","")</f>
        <v/>
      </c>
      <c r="AI192" s="35" t="str">
        <f>IF(AND($D192&lt;=2027,Zisk!$D$10&gt;=2027),"(","")</f>
        <v/>
      </c>
      <c r="AJ192" s="35" t="str">
        <f>IF(AND($D192&lt;=2027,Zisk!$D$10&gt;=2027),"1","")</f>
        <v/>
      </c>
      <c r="AK192" s="35" t="str">
        <f>IF(AND($D192&lt;=2027,Zisk!$D$10&gt;=2027),"+","")</f>
        <v/>
      </c>
      <c r="AL192" s="37" t="str">
        <f>IF(AND($D192&lt;=2027,Zisk!$D$10&gt;=2027),VstupniParametry_SKRYT!$D$11,"")</f>
        <v/>
      </c>
      <c r="AM192" s="35" t="str">
        <f>IF(AND($D192&lt;=2027,Zisk!$D$10&gt;=2027),")","")</f>
        <v/>
      </c>
      <c r="AN192" s="38" t="str">
        <f>IF(AND(D192&lt;2027,2027&lt;=Zisk!$D$10),1,IF(D192=2027,0,""))</f>
        <v/>
      </c>
      <c r="AO192" s="39" t="str">
        <f>IF(AND($D192&lt;=2027,Zisk!$D$10&gt;=2028),"x","")</f>
        <v/>
      </c>
      <c r="AP192" s="35" t="str">
        <f>IF(AND($D192&lt;=2028,Zisk!$D$10&gt;=2028),"(","")</f>
        <v/>
      </c>
      <c r="AQ192" s="35" t="str">
        <f>IF(AND($D192&lt;=2028,Zisk!$D$10&gt;=2028),"1","")</f>
        <v/>
      </c>
      <c r="AR192" s="35" t="str">
        <f>IF(AND($D192&lt;=2028,Zisk!$D$10&gt;=2028),"+","")</f>
        <v/>
      </c>
      <c r="AS192" s="37" t="str">
        <f>IF(AND($D192&lt;=2028,Zisk!$D$10&gt;=2028),VstupniParametry_SKRYT!$D$12,"")</f>
        <v/>
      </c>
      <c r="AT192" s="35" t="str">
        <f>IF(AND($D192&lt;=2028,Zisk!$D$10&gt;=2028),")","")</f>
        <v/>
      </c>
      <c r="AU192" s="38" t="str">
        <f>IF(AND(D192&lt;2028,2028&lt;=Zisk!$D$10),1,IF(D192=2028,0,""))</f>
        <v/>
      </c>
      <c r="AV192" s="39" t="str">
        <f>IF(AND($D192&lt;=2028,Zisk!$D$10&gt;=2029),"x","")</f>
        <v/>
      </c>
      <c r="AW192" s="35" t="str">
        <f>IF(AND($D192&lt;=2029,Zisk!$D$10&gt;=2029),"(","")</f>
        <v/>
      </c>
      <c r="AX192" s="35" t="str">
        <f>IF(AND($D192&lt;=2029,Zisk!$D$10&gt;=2029),"1","")</f>
        <v/>
      </c>
      <c r="AY192" s="35" t="str">
        <f>IF(AND($D192&lt;=2029,Zisk!$D$10&gt;=2029),"+","")</f>
        <v/>
      </c>
      <c r="AZ192" s="37" t="str">
        <f>IF(AND($D192&lt;=2029,Zisk!$D$10&gt;=2029),VstupniParametry_SKRYT!$D$13,"")</f>
        <v/>
      </c>
      <c r="BA192" s="35" t="str">
        <f>IF(AND($D192&lt;=2029,Zisk!$D$10&gt;=2029),")","")</f>
        <v/>
      </c>
      <c r="BB192" s="38" t="str">
        <f>IF(AND(D192&lt;2029,2029&lt;=Zisk!$D$10),1,IF(D192=2029,0,""))</f>
        <v/>
      </c>
      <c r="BC192" s="39" t="str">
        <f>IF(AND($D192&lt;=2029,Zisk!$D$10&gt;=2030),"x","")</f>
        <v/>
      </c>
      <c r="BD192" s="35" t="str">
        <f>IF(AND($D192&lt;=2030,Zisk!$D$10&gt;=2030),"(","")</f>
        <v/>
      </c>
      <c r="BE192" s="35" t="str">
        <f>IF(AND($D192&lt;=2030,Zisk!$D$10&gt;=2030),"1","")</f>
        <v/>
      </c>
      <c r="BF192" s="35" t="str">
        <f>IF(AND($D192&lt;=2030,Zisk!$D$10&gt;=2030),"+","")</f>
        <v/>
      </c>
      <c r="BG192" s="37" t="str">
        <f>IF(AND($D192&lt;=2030,Zisk!$D$10&gt;=2030),VstupniParametry_SKRYT!$D$14,"")</f>
        <v/>
      </c>
      <c r="BH192" s="35" t="str">
        <f>IF(AND($D192&lt;=2030,Zisk!$D$10&gt;=2030),")","")</f>
        <v/>
      </c>
      <c r="BI192" s="38" t="str">
        <f>IF(AND(D192&lt;2030,2030&lt;=Zisk!$D$10),1,IF(D192=2030,0,""))</f>
        <v/>
      </c>
      <c r="BJ192" s="40" t="s">
        <v>32</v>
      </c>
      <c r="BK192" s="37">
        <f t="shared" si="94"/>
        <v>1</v>
      </c>
      <c r="BL192" s="35" t="str">
        <f t="shared" si="95"/>
        <v>x</v>
      </c>
      <c r="BM192" s="41">
        <f t="shared" si="96"/>
        <v>1</v>
      </c>
      <c r="BN192" s="37" t="str">
        <f t="shared" si="97"/>
        <v>x</v>
      </c>
      <c r="BO192" s="41">
        <f t="shared" si="82"/>
        <v>1.018</v>
      </c>
      <c r="BP192" s="41" t="str">
        <f t="shared" si="83"/>
        <v/>
      </c>
      <c r="BQ192" s="41" t="str">
        <f t="shared" si="84"/>
        <v/>
      </c>
      <c r="BR192" s="41" t="str">
        <f t="shared" si="85"/>
        <v/>
      </c>
      <c r="BS192" s="41" t="str">
        <f t="shared" si="86"/>
        <v/>
      </c>
      <c r="BT192" s="41" t="str">
        <f t="shared" si="87"/>
        <v/>
      </c>
      <c r="BU192" s="41" t="str">
        <f t="shared" si="88"/>
        <v/>
      </c>
      <c r="BV192" s="41" t="str">
        <f t="shared" si="89"/>
        <v/>
      </c>
      <c r="BW192" s="41" t="str">
        <f t="shared" si="90"/>
        <v/>
      </c>
      <c r="BX192" s="41" t="str">
        <f t="shared" si="91"/>
        <v/>
      </c>
      <c r="BY192" s="41" t="str">
        <f t="shared" si="92"/>
        <v/>
      </c>
      <c r="BZ192" s="40" t="s">
        <v>32</v>
      </c>
      <c r="CA192" s="41">
        <f t="shared" si="93"/>
        <v>1.018</v>
      </c>
      <c r="CB192" s="35"/>
      <c r="CC192" s="36">
        <f>IF(D192&gt;Zisk!$D$10,"",E192*CA192)</f>
        <v>0</v>
      </c>
    </row>
    <row r="193" spans="2:81" x14ac:dyDescent="0.2">
      <c r="B193" s="28" t="str">
        <f>Zisk!B204</f>
        <v/>
      </c>
      <c r="C193" s="28">
        <f>Zisk!C204</f>
        <v>0</v>
      </c>
      <c r="D193" s="28">
        <f>Zisk!E204</f>
        <v>0</v>
      </c>
      <c r="E193" s="29">
        <f>Zisk!D204</f>
        <v>0</v>
      </c>
      <c r="F193" s="29"/>
      <c r="G193" s="28" t="str">
        <f t="shared" si="68"/>
        <v>(</v>
      </c>
      <c r="H193" s="28" t="str">
        <f t="shared" si="69"/>
        <v>1</v>
      </c>
      <c r="I193" s="28" t="str">
        <f t="shared" si="70"/>
        <v>+</v>
      </c>
      <c r="J193" s="30">
        <f>IF($D193&lt;=2021,VstupniParametry_SKRYT!$D$5,"")</f>
        <v>0.02</v>
      </c>
      <c r="K193" s="28" t="str">
        <f t="shared" si="71"/>
        <v>)</v>
      </c>
      <c r="L193" s="31">
        <f>IF($D193&lt;=2021,COUNTIF(Vypocet_SKRYT!T190:AS190,"&gt;=1"),"")</f>
        <v>0</v>
      </c>
      <c r="M193" s="32" t="str">
        <f t="shared" si="72"/>
        <v>x</v>
      </c>
      <c r="N193" s="28" t="str">
        <f t="shared" si="73"/>
        <v>(</v>
      </c>
      <c r="O193" s="28" t="str">
        <f t="shared" si="74"/>
        <v>1</v>
      </c>
      <c r="P193" s="28" t="str">
        <f t="shared" si="75"/>
        <v>+</v>
      </c>
      <c r="Q193" s="30">
        <f>IF($D193&lt;=2024,VstupniParametry_SKRYT!$D$6,"")</f>
        <v>0.06</v>
      </c>
      <c r="R193" s="28" t="str">
        <f t="shared" si="76"/>
        <v>)</v>
      </c>
      <c r="S193" s="31">
        <f>IF($D193&lt;=2024,COUNTIFS(Vypocet_SKRYT!AT190:AV190,"&gt;=1"),"")</f>
        <v>0</v>
      </c>
      <c r="T193" s="32" t="str">
        <f t="shared" si="77"/>
        <v>x</v>
      </c>
      <c r="U193" s="28" t="str">
        <f t="shared" si="78"/>
        <v>(</v>
      </c>
      <c r="V193" s="28" t="str">
        <f t="shared" si="79"/>
        <v>1</v>
      </c>
      <c r="W193" s="28" t="str">
        <f t="shared" si="80"/>
        <v>+</v>
      </c>
      <c r="X193" s="30">
        <f>IF($D193&lt;=2025,VstupniParametry_SKRYT!$D$9,"")</f>
        <v>1.7999999999999999E-2</v>
      </c>
      <c r="Y193" s="28" t="str">
        <f t="shared" si="81"/>
        <v>)</v>
      </c>
      <c r="Z193" s="31">
        <f>IF(AND(D193&lt;2025,2025&lt;=Zisk!$D$10),1,IF(D193=2025,0,""))</f>
        <v>1</v>
      </c>
      <c r="AA193" s="32" t="str">
        <f>IF(AND($D193&lt;=2025,Zisk!$D$10&gt;=2026),"x","")</f>
        <v/>
      </c>
      <c r="AB193" s="28" t="str">
        <f>IF(AND($D193&lt;=2026,Zisk!$D$10&gt;=2026),"(","")</f>
        <v/>
      </c>
      <c r="AC193" s="28" t="str">
        <f>IF(AND($D193&lt;=2026,Zisk!$D$10&gt;=2026),"1","")</f>
        <v/>
      </c>
      <c r="AD193" s="28" t="str">
        <f>IF(AND($D193&lt;=2026,Zisk!$D$10&gt;=2026),"+","")</f>
        <v/>
      </c>
      <c r="AE193" s="30" t="str">
        <f>IF(AND($D193&lt;=2026,Zisk!$D$10&gt;=2026),VstupniParametry_SKRYT!$D$10,"")</f>
        <v/>
      </c>
      <c r="AF193" s="28" t="str">
        <f>IF(AND($D193&lt;=2026,Zisk!$D$10&gt;=2026),")","")</f>
        <v/>
      </c>
      <c r="AG193" s="31" t="str">
        <f>IF(AND(D193&lt;2026,2026&lt;=Zisk!$D$10),1,IF(D193=2026,0,""))</f>
        <v/>
      </c>
      <c r="AH193" s="32" t="str">
        <f>IF(AND($D193&lt;=2026,Zisk!$D$10&gt;=2027),"x","")</f>
        <v/>
      </c>
      <c r="AI193" s="28" t="str">
        <f>IF(AND($D193&lt;=2027,Zisk!$D$10&gt;=2027),"(","")</f>
        <v/>
      </c>
      <c r="AJ193" s="28" t="str">
        <f>IF(AND($D193&lt;=2027,Zisk!$D$10&gt;=2027),"1","")</f>
        <v/>
      </c>
      <c r="AK193" s="28" t="str">
        <f>IF(AND($D193&lt;=2027,Zisk!$D$10&gt;=2027),"+","")</f>
        <v/>
      </c>
      <c r="AL193" s="30" t="str">
        <f>IF(AND($D193&lt;=2027,Zisk!$D$10&gt;=2027),VstupniParametry_SKRYT!$D$11,"")</f>
        <v/>
      </c>
      <c r="AM193" s="28" t="str">
        <f>IF(AND($D193&lt;=2027,Zisk!$D$10&gt;=2027),")","")</f>
        <v/>
      </c>
      <c r="AN193" s="31" t="str">
        <f>IF(AND(D193&lt;2027,2027&lt;=Zisk!$D$10),1,IF(D193=2027,0,""))</f>
        <v/>
      </c>
      <c r="AO193" s="32" t="str">
        <f>IF(AND($D193&lt;=2027,Zisk!$D$10&gt;=2028),"x","")</f>
        <v/>
      </c>
      <c r="AP193" s="28" t="str">
        <f>IF(AND($D193&lt;=2028,Zisk!$D$10&gt;=2028),"(","")</f>
        <v/>
      </c>
      <c r="AQ193" s="28" t="str">
        <f>IF(AND($D193&lt;=2028,Zisk!$D$10&gt;=2028),"1","")</f>
        <v/>
      </c>
      <c r="AR193" s="28" t="str">
        <f>IF(AND($D193&lt;=2028,Zisk!$D$10&gt;=2028),"+","")</f>
        <v/>
      </c>
      <c r="AS193" s="30" t="str">
        <f>IF(AND($D193&lt;=2028,Zisk!$D$10&gt;=2028),VstupniParametry_SKRYT!$D$12,"")</f>
        <v/>
      </c>
      <c r="AT193" s="28" t="str">
        <f>IF(AND($D193&lt;=2028,Zisk!$D$10&gt;=2028),")","")</f>
        <v/>
      </c>
      <c r="AU193" s="31" t="str">
        <f>IF(AND(D193&lt;2028,2028&lt;=Zisk!$D$10),1,IF(D193=2028,0,""))</f>
        <v/>
      </c>
      <c r="AV193" s="32" t="str">
        <f>IF(AND($D193&lt;=2028,Zisk!$D$10&gt;=2029),"x","")</f>
        <v/>
      </c>
      <c r="AW193" s="28" t="str">
        <f>IF(AND($D193&lt;=2029,Zisk!$D$10&gt;=2029),"(","")</f>
        <v/>
      </c>
      <c r="AX193" s="28" t="str">
        <f>IF(AND($D193&lt;=2029,Zisk!$D$10&gt;=2029),"1","")</f>
        <v/>
      </c>
      <c r="AY193" s="28" t="str">
        <f>IF(AND($D193&lt;=2029,Zisk!$D$10&gt;=2029),"+","")</f>
        <v/>
      </c>
      <c r="AZ193" s="30" t="str">
        <f>IF(AND($D193&lt;=2029,Zisk!$D$10&gt;=2029),VstupniParametry_SKRYT!$D$13,"")</f>
        <v/>
      </c>
      <c r="BA193" s="28" t="str">
        <f>IF(AND($D193&lt;=2029,Zisk!$D$10&gt;=2029),")","")</f>
        <v/>
      </c>
      <c r="BB193" s="31" t="str">
        <f>IF(AND(D193&lt;2029,2029&lt;=Zisk!$D$10),1,IF(D193=2029,0,""))</f>
        <v/>
      </c>
      <c r="BC193" s="32" t="str">
        <f>IF(AND($D193&lt;=2029,Zisk!$D$10&gt;=2030),"x","")</f>
        <v/>
      </c>
      <c r="BD193" s="28" t="str">
        <f>IF(AND($D193&lt;=2030,Zisk!$D$10&gt;=2030),"(","")</f>
        <v/>
      </c>
      <c r="BE193" s="28" t="str">
        <f>IF(AND($D193&lt;=2030,Zisk!$D$10&gt;=2030),"1","")</f>
        <v/>
      </c>
      <c r="BF193" s="28" t="str">
        <f>IF(AND($D193&lt;=2030,Zisk!$D$10&gt;=2030),"+","")</f>
        <v/>
      </c>
      <c r="BG193" s="30" t="str">
        <f>IF(AND($D193&lt;=2030,Zisk!$D$10&gt;=2030),VstupniParametry_SKRYT!$D$14,"")</f>
        <v/>
      </c>
      <c r="BH193" s="28" t="str">
        <f>IF(AND($D193&lt;=2030,Zisk!$D$10&gt;=2030),")","")</f>
        <v/>
      </c>
      <c r="BI193" s="31" t="str">
        <f>IF(AND(D193&lt;2030,2030&lt;=Zisk!$D$10),1,IF(D193=2030,0,""))</f>
        <v/>
      </c>
      <c r="BJ193" s="33" t="s">
        <v>32</v>
      </c>
      <c r="BK193" s="30">
        <f t="shared" si="94"/>
        <v>1</v>
      </c>
      <c r="BL193" s="28" t="str">
        <f t="shared" si="95"/>
        <v>x</v>
      </c>
      <c r="BM193" s="34">
        <f t="shared" si="96"/>
        <v>1</v>
      </c>
      <c r="BN193" s="30" t="str">
        <f t="shared" si="97"/>
        <v>x</v>
      </c>
      <c r="BO193" s="34">
        <f t="shared" si="82"/>
        <v>1.018</v>
      </c>
      <c r="BP193" s="34" t="str">
        <f t="shared" si="83"/>
        <v/>
      </c>
      <c r="BQ193" s="34" t="str">
        <f t="shared" si="84"/>
        <v/>
      </c>
      <c r="BR193" s="34" t="str">
        <f t="shared" si="85"/>
        <v/>
      </c>
      <c r="BS193" s="34" t="str">
        <f t="shared" si="86"/>
        <v/>
      </c>
      <c r="BT193" s="34" t="str">
        <f t="shared" si="87"/>
        <v/>
      </c>
      <c r="BU193" s="34" t="str">
        <f t="shared" si="88"/>
        <v/>
      </c>
      <c r="BV193" s="34" t="str">
        <f t="shared" si="89"/>
        <v/>
      </c>
      <c r="BW193" s="34" t="str">
        <f t="shared" si="90"/>
        <v/>
      </c>
      <c r="BX193" s="34" t="str">
        <f t="shared" si="91"/>
        <v/>
      </c>
      <c r="BY193" s="34" t="str">
        <f t="shared" si="92"/>
        <v/>
      </c>
      <c r="BZ193" s="33" t="s">
        <v>32</v>
      </c>
      <c r="CA193" s="34">
        <f t="shared" si="93"/>
        <v>1.018</v>
      </c>
      <c r="CB193" s="28"/>
      <c r="CC193" s="29">
        <f>IF(D193&gt;Zisk!$D$10,"",E193*CA193)</f>
        <v>0</v>
      </c>
    </row>
    <row r="194" spans="2:81" x14ac:dyDescent="0.2">
      <c r="B194" s="35" t="str">
        <f>Zisk!B205</f>
        <v/>
      </c>
      <c r="C194" s="35">
        <f>Zisk!C205</f>
        <v>0</v>
      </c>
      <c r="D194" s="35">
        <f>Zisk!E205</f>
        <v>0</v>
      </c>
      <c r="E194" s="36">
        <f>Zisk!D205</f>
        <v>0</v>
      </c>
      <c r="F194" s="36"/>
      <c r="G194" s="35" t="str">
        <f t="shared" si="68"/>
        <v>(</v>
      </c>
      <c r="H194" s="35" t="str">
        <f t="shared" si="69"/>
        <v>1</v>
      </c>
      <c r="I194" s="35" t="str">
        <f t="shared" si="70"/>
        <v>+</v>
      </c>
      <c r="J194" s="37">
        <f>IF($D194&lt;=2021,VstupniParametry_SKRYT!$D$5,"")</f>
        <v>0.02</v>
      </c>
      <c r="K194" s="35" t="str">
        <f t="shared" si="71"/>
        <v>)</v>
      </c>
      <c r="L194" s="38">
        <f>IF($D194&lt;=2021,COUNTIF(Vypocet_SKRYT!T191:AS191,"&gt;=1"),"")</f>
        <v>0</v>
      </c>
      <c r="M194" s="39" t="str">
        <f t="shared" si="72"/>
        <v>x</v>
      </c>
      <c r="N194" s="35" t="str">
        <f t="shared" si="73"/>
        <v>(</v>
      </c>
      <c r="O194" s="35" t="str">
        <f t="shared" si="74"/>
        <v>1</v>
      </c>
      <c r="P194" s="35" t="str">
        <f t="shared" si="75"/>
        <v>+</v>
      </c>
      <c r="Q194" s="37">
        <f>IF($D194&lt;=2024,VstupniParametry_SKRYT!$D$6,"")</f>
        <v>0.06</v>
      </c>
      <c r="R194" s="35" t="str">
        <f t="shared" si="76"/>
        <v>)</v>
      </c>
      <c r="S194" s="38">
        <f>IF($D194&lt;=2024,COUNTIFS(Vypocet_SKRYT!AT191:AV191,"&gt;=1"),"")</f>
        <v>0</v>
      </c>
      <c r="T194" s="39" t="str">
        <f t="shared" si="77"/>
        <v>x</v>
      </c>
      <c r="U194" s="35" t="str">
        <f t="shared" si="78"/>
        <v>(</v>
      </c>
      <c r="V194" s="35" t="str">
        <f t="shared" si="79"/>
        <v>1</v>
      </c>
      <c r="W194" s="35" t="str">
        <f t="shared" si="80"/>
        <v>+</v>
      </c>
      <c r="X194" s="37">
        <f>IF($D194&lt;=2025,VstupniParametry_SKRYT!$D$9,"")</f>
        <v>1.7999999999999999E-2</v>
      </c>
      <c r="Y194" s="35" t="str">
        <f t="shared" si="81"/>
        <v>)</v>
      </c>
      <c r="Z194" s="38">
        <f>IF(AND(D194&lt;2025,2025&lt;=Zisk!$D$10),1,IF(D194=2025,0,""))</f>
        <v>1</v>
      </c>
      <c r="AA194" s="39" t="str">
        <f>IF(AND($D194&lt;=2025,Zisk!$D$10&gt;=2026),"x","")</f>
        <v/>
      </c>
      <c r="AB194" s="35" t="str">
        <f>IF(AND($D194&lt;=2026,Zisk!$D$10&gt;=2026),"(","")</f>
        <v/>
      </c>
      <c r="AC194" s="35" t="str">
        <f>IF(AND($D194&lt;=2026,Zisk!$D$10&gt;=2026),"1","")</f>
        <v/>
      </c>
      <c r="AD194" s="35" t="str">
        <f>IF(AND($D194&lt;=2026,Zisk!$D$10&gt;=2026),"+","")</f>
        <v/>
      </c>
      <c r="AE194" s="37" t="str">
        <f>IF(AND($D194&lt;=2026,Zisk!$D$10&gt;=2026),VstupniParametry_SKRYT!$D$10,"")</f>
        <v/>
      </c>
      <c r="AF194" s="35" t="str">
        <f>IF(AND($D194&lt;=2026,Zisk!$D$10&gt;=2026),")","")</f>
        <v/>
      </c>
      <c r="AG194" s="38" t="str">
        <f>IF(AND(D194&lt;2026,2026&lt;=Zisk!$D$10),1,IF(D194=2026,0,""))</f>
        <v/>
      </c>
      <c r="AH194" s="39" t="str">
        <f>IF(AND($D194&lt;=2026,Zisk!$D$10&gt;=2027),"x","")</f>
        <v/>
      </c>
      <c r="AI194" s="35" t="str">
        <f>IF(AND($D194&lt;=2027,Zisk!$D$10&gt;=2027),"(","")</f>
        <v/>
      </c>
      <c r="AJ194" s="35" t="str">
        <f>IF(AND($D194&lt;=2027,Zisk!$D$10&gt;=2027),"1","")</f>
        <v/>
      </c>
      <c r="AK194" s="35" t="str">
        <f>IF(AND($D194&lt;=2027,Zisk!$D$10&gt;=2027),"+","")</f>
        <v/>
      </c>
      <c r="AL194" s="37" t="str">
        <f>IF(AND($D194&lt;=2027,Zisk!$D$10&gt;=2027),VstupniParametry_SKRYT!$D$11,"")</f>
        <v/>
      </c>
      <c r="AM194" s="35" t="str">
        <f>IF(AND($D194&lt;=2027,Zisk!$D$10&gt;=2027),")","")</f>
        <v/>
      </c>
      <c r="AN194" s="38" t="str">
        <f>IF(AND(D194&lt;2027,2027&lt;=Zisk!$D$10),1,IF(D194=2027,0,""))</f>
        <v/>
      </c>
      <c r="AO194" s="39" t="str">
        <f>IF(AND($D194&lt;=2027,Zisk!$D$10&gt;=2028),"x","")</f>
        <v/>
      </c>
      <c r="AP194" s="35" t="str">
        <f>IF(AND($D194&lt;=2028,Zisk!$D$10&gt;=2028),"(","")</f>
        <v/>
      </c>
      <c r="AQ194" s="35" t="str">
        <f>IF(AND($D194&lt;=2028,Zisk!$D$10&gt;=2028),"1","")</f>
        <v/>
      </c>
      <c r="AR194" s="35" t="str">
        <f>IF(AND($D194&lt;=2028,Zisk!$D$10&gt;=2028),"+","")</f>
        <v/>
      </c>
      <c r="AS194" s="37" t="str">
        <f>IF(AND($D194&lt;=2028,Zisk!$D$10&gt;=2028),VstupniParametry_SKRYT!$D$12,"")</f>
        <v/>
      </c>
      <c r="AT194" s="35" t="str">
        <f>IF(AND($D194&lt;=2028,Zisk!$D$10&gt;=2028),")","")</f>
        <v/>
      </c>
      <c r="AU194" s="38" t="str">
        <f>IF(AND(D194&lt;2028,2028&lt;=Zisk!$D$10),1,IF(D194=2028,0,""))</f>
        <v/>
      </c>
      <c r="AV194" s="39" t="str">
        <f>IF(AND($D194&lt;=2028,Zisk!$D$10&gt;=2029),"x","")</f>
        <v/>
      </c>
      <c r="AW194" s="35" t="str">
        <f>IF(AND($D194&lt;=2029,Zisk!$D$10&gt;=2029),"(","")</f>
        <v/>
      </c>
      <c r="AX194" s="35" t="str">
        <f>IF(AND($D194&lt;=2029,Zisk!$D$10&gt;=2029),"1","")</f>
        <v/>
      </c>
      <c r="AY194" s="35" t="str">
        <f>IF(AND($D194&lt;=2029,Zisk!$D$10&gt;=2029),"+","")</f>
        <v/>
      </c>
      <c r="AZ194" s="37" t="str">
        <f>IF(AND($D194&lt;=2029,Zisk!$D$10&gt;=2029),VstupniParametry_SKRYT!$D$13,"")</f>
        <v/>
      </c>
      <c r="BA194" s="35" t="str">
        <f>IF(AND($D194&lt;=2029,Zisk!$D$10&gt;=2029),")","")</f>
        <v/>
      </c>
      <c r="BB194" s="38" t="str">
        <f>IF(AND(D194&lt;2029,2029&lt;=Zisk!$D$10),1,IF(D194=2029,0,""))</f>
        <v/>
      </c>
      <c r="BC194" s="39" t="str">
        <f>IF(AND($D194&lt;=2029,Zisk!$D$10&gt;=2030),"x","")</f>
        <v/>
      </c>
      <c r="BD194" s="35" t="str">
        <f>IF(AND($D194&lt;=2030,Zisk!$D$10&gt;=2030),"(","")</f>
        <v/>
      </c>
      <c r="BE194" s="35" t="str">
        <f>IF(AND($D194&lt;=2030,Zisk!$D$10&gt;=2030),"1","")</f>
        <v/>
      </c>
      <c r="BF194" s="35" t="str">
        <f>IF(AND($D194&lt;=2030,Zisk!$D$10&gt;=2030),"+","")</f>
        <v/>
      </c>
      <c r="BG194" s="37" t="str">
        <f>IF(AND($D194&lt;=2030,Zisk!$D$10&gt;=2030),VstupniParametry_SKRYT!$D$14,"")</f>
        <v/>
      </c>
      <c r="BH194" s="35" t="str">
        <f>IF(AND($D194&lt;=2030,Zisk!$D$10&gt;=2030),")","")</f>
        <v/>
      </c>
      <c r="BI194" s="38" t="str">
        <f>IF(AND(D194&lt;2030,2030&lt;=Zisk!$D$10),1,IF(D194=2030,0,""))</f>
        <v/>
      </c>
      <c r="BJ194" s="40" t="s">
        <v>32</v>
      </c>
      <c r="BK194" s="37">
        <f t="shared" si="94"/>
        <v>1</v>
      </c>
      <c r="BL194" s="35" t="str">
        <f t="shared" si="95"/>
        <v>x</v>
      </c>
      <c r="BM194" s="41">
        <f t="shared" si="96"/>
        <v>1</v>
      </c>
      <c r="BN194" s="37" t="str">
        <f t="shared" si="97"/>
        <v>x</v>
      </c>
      <c r="BO194" s="41">
        <f t="shared" si="82"/>
        <v>1.018</v>
      </c>
      <c r="BP194" s="41" t="str">
        <f t="shared" si="83"/>
        <v/>
      </c>
      <c r="BQ194" s="41" t="str">
        <f t="shared" si="84"/>
        <v/>
      </c>
      <c r="BR194" s="41" t="str">
        <f t="shared" si="85"/>
        <v/>
      </c>
      <c r="BS194" s="41" t="str">
        <f t="shared" si="86"/>
        <v/>
      </c>
      <c r="BT194" s="41" t="str">
        <f t="shared" si="87"/>
        <v/>
      </c>
      <c r="BU194" s="41" t="str">
        <f t="shared" si="88"/>
        <v/>
      </c>
      <c r="BV194" s="41" t="str">
        <f t="shared" si="89"/>
        <v/>
      </c>
      <c r="BW194" s="41" t="str">
        <f t="shared" si="90"/>
        <v/>
      </c>
      <c r="BX194" s="41" t="str">
        <f t="shared" si="91"/>
        <v/>
      </c>
      <c r="BY194" s="41" t="str">
        <f t="shared" si="92"/>
        <v/>
      </c>
      <c r="BZ194" s="40" t="s">
        <v>32</v>
      </c>
      <c r="CA194" s="41">
        <f t="shared" si="93"/>
        <v>1.018</v>
      </c>
      <c r="CB194" s="35"/>
      <c r="CC194" s="36">
        <f>IF(D194&gt;Zisk!$D$10,"",E194*CA194)</f>
        <v>0</v>
      </c>
    </row>
    <row r="195" spans="2:81" x14ac:dyDescent="0.2">
      <c r="B195" s="28" t="str">
        <f>Zisk!B206</f>
        <v/>
      </c>
      <c r="C195" s="28">
        <f>Zisk!C206</f>
        <v>0</v>
      </c>
      <c r="D195" s="28">
        <f>Zisk!E206</f>
        <v>0</v>
      </c>
      <c r="E195" s="29">
        <f>Zisk!D206</f>
        <v>0</v>
      </c>
      <c r="F195" s="29"/>
      <c r="G195" s="28" t="str">
        <f t="shared" si="68"/>
        <v>(</v>
      </c>
      <c r="H195" s="28" t="str">
        <f t="shared" si="69"/>
        <v>1</v>
      </c>
      <c r="I195" s="28" t="str">
        <f t="shared" si="70"/>
        <v>+</v>
      </c>
      <c r="J195" s="30">
        <f>IF($D195&lt;=2021,VstupniParametry_SKRYT!$D$5,"")</f>
        <v>0.02</v>
      </c>
      <c r="K195" s="28" t="str">
        <f t="shared" si="71"/>
        <v>)</v>
      </c>
      <c r="L195" s="31">
        <f>IF($D195&lt;=2021,COUNTIF(Vypocet_SKRYT!T192:AS192,"&gt;=1"),"")</f>
        <v>0</v>
      </c>
      <c r="M195" s="32" t="str">
        <f t="shared" si="72"/>
        <v>x</v>
      </c>
      <c r="N195" s="28" t="str">
        <f t="shared" si="73"/>
        <v>(</v>
      </c>
      <c r="O195" s="28" t="str">
        <f t="shared" si="74"/>
        <v>1</v>
      </c>
      <c r="P195" s="28" t="str">
        <f t="shared" si="75"/>
        <v>+</v>
      </c>
      <c r="Q195" s="30">
        <f>IF($D195&lt;=2024,VstupniParametry_SKRYT!$D$6,"")</f>
        <v>0.06</v>
      </c>
      <c r="R195" s="28" t="str">
        <f t="shared" si="76"/>
        <v>)</v>
      </c>
      <c r="S195" s="31">
        <f>IF($D195&lt;=2024,COUNTIFS(Vypocet_SKRYT!AT192:AV192,"&gt;=1"),"")</f>
        <v>0</v>
      </c>
      <c r="T195" s="32" t="str">
        <f t="shared" si="77"/>
        <v>x</v>
      </c>
      <c r="U195" s="28" t="str">
        <f t="shared" si="78"/>
        <v>(</v>
      </c>
      <c r="V195" s="28" t="str">
        <f t="shared" si="79"/>
        <v>1</v>
      </c>
      <c r="W195" s="28" t="str">
        <f t="shared" si="80"/>
        <v>+</v>
      </c>
      <c r="X195" s="30">
        <f>IF($D195&lt;=2025,VstupniParametry_SKRYT!$D$9,"")</f>
        <v>1.7999999999999999E-2</v>
      </c>
      <c r="Y195" s="28" t="str">
        <f t="shared" si="81"/>
        <v>)</v>
      </c>
      <c r="Z195" s="31">
        <f>IF(AND(D195&lt;2025,2025&lt;=Zisk!$D$10),1,IF(D195=2025,0,""))</f>
        <v>1</v>
      </c>
      <c r="AA195" s="32" t="str">
        <f>IF(AND($D195&lt;=2025,Zisk!$D$10&gt;=2026),"x","")</f>
        <v/>
      </c>
      <c r="AB195" s="28" t="str">
        <f>IF(AND($D195&lt;=2026,Zisk!$D$10&gt;=2026),"(","")</f>
        <v/>
      </c>
      <c r="AC195" s="28" t="str">
        <f>IF(AND($D195&lt;=2026,Zisk!$D$10&gt;=2026),"1","")</f>
        <v/>
      </c>
      <c r="AD195" s="28" t="str">
        <f>IF(AND($D195&lt;=2026,Zisk!$D$10&gt;=2026),"+","")</f>
        <v/>
      </c>
      <c r="AE195" s="30" t="str">
        <f>IF(AND($D195&lt;=2026,Zisk!$D$10&gt;=2026),VstupniParametry_SKRYT!$D$10,"")</f>
        <v/>
      </c>
      <c r="AF195" s="28" t="str">
        <f>IF(AND($D195&lt;=2026,Zisk!$D$10&gt;=2026),")","")</f>
        <v/>
      </c>
      <c r="AG195" s="31" t="str">
        <f>IF(AND(D195&lt;2026,2026&lt;=Zisk!$D$10),1,IF(D195=2026,0,""))</f>
        <v/>
      </c>
      <c r="AH195" s="32" t="str">
        <f>IF(AND($D195&lt;=2026,Zisk!$D$10&gt;=2027),"x","")</f>
        <v/>
      </c>
      <c r="AI195" s="28" t="str">
        <f>IF(AND($D195&lt;=2027,Zisk!$D$10&gt;=2027),"(","")</f>
        <v/>
      </c>
      <c r="AJ195" s="28" t="str">
        <f>IF(AND($D195&lt;=2027,Zisk!$D$10&gt;=2027),"1","")</f>
        <v/>
      </c>
      <c r="AK195" s="28" t="str">
        <f>IF(AND($D195&lt;=2027,Zisk!$D$10&gt;=2027),"+","")</f>
        <v/>
      </c>
      <c r="AL195" s="30" t="str">
        <f>IF(AND($D195&lt;=2027,Zisk!$D$10&gt;=2027),VstupniParametry_SKRYT!$D$11,"")</f>
        <v/>
      </c>
      <c r="AM195" s="28" t="str">
        <f>IF(AND($D195&lt;=2027,Zisk!$D$10&gt;=2027),")","")</f>
        <v/>
      </c>
      <c r="AN195" s="31" t="str">
        <f>IF(AND(D195&lt;2027,2027&lt;=Zisk!$D$10),1,IF(D195=2027,0,""))</f>
        <v/>
      </c>
      <c r="AO195" s="32" t="str">
        <f>IF(AND($D195&lt;=2027,Zisk!$D$10&gt;=2028),"x","")</f>
        <v/>
      </c>
      <c r="AP195" s="28" t="str">
        <f>IF(AND($D195&lt;=2028,Zisk!$D$10&gt;=2028),"(","")</f>
        <v/>
      </c>
      <c r="AQ195" s="28" t="str">
        <f>IF(AND($D195&lt;=2028,Zisk!$D$10&gt;=2028),"1","")</f>
        <v/>
      </c>
      <c r="AR195" s="28" t="str">
        <f>IF(AND($D195&lt;=2028,Zisk!$D$10&gt;=2028),"+","")</f>
        <v/>
      </c>
      <c r="AS195" s="30" t="str">
        <f>IF(AND($D195&lt;=2028,Zisk!$D$10&gt;=2028),VstupniParametry_SKRYT!$D$12,"")</f>
        <v/>
      </c>
      <c r="AT195" s="28" t="str">
        <f>IF(AND($D195&lt;=2028,Zisk!$D$10&gt;=2028),")","")</f>
        <v/>
      </c>
      <c r="AU195" s="31" t="str">
        <f>IF(AND(D195&lt;2028,2028&lt;=Zisk!$D$10),1,IF(D195=2028,0,""))</f>
        <v/>
      </c>
      <c r="AV195" s="32" t="str">
        <f>IF(AND($D195&lt;=2028,Zisk!$D$10&gt;=2029),"x","")</f>
        <v/>
      </c>
      <c r="AW195" s="28" t="str">
        <f>IF(AND($D195&lt;=2029,Zisk!$D$10&gt;=2029),"(","")</f>
        <v/>
      </c>
      <c r="AX195" s="28" t="str">
        <f>IF(AND($D195&lt;=2029,Zisk!$D$10&gt;=2029),"1","")</f>
        <v/>
      </c>
      <c r="AY195" s="28" t="str">
        <f>IF(AND($D195&lt;=2029,Zisk!$D$10&gt;=2029),"+","")</f>
        <v/>
      </c>
      <c r="AZ195" s="30" t="str">
        <f>IF(AND($D195&lt;=2029,Zisk!$D$10&gt;=2029),VstupniParametry_SKRYT!$D$13,"")</f>
        <v/>
      </c>
      <c r="BA195" s="28" t="str">
        <f>IF(AND($D195&lt;=2029,Zisk!$D$10&gt;=2029),")","")</f>
        <v/>
      </c>
      <c r="BB195" s="31" t="str">
        <f>IF(AND(D195&lt;2029,2029&lt;=Zisk!$D$10),1,IF(D195=2029,0,""))</f>
        <v/>
      </c>
      <c r="BC195" s="32" t="str">
        <f>IF(AND($D195&lt;=2029,Zisk!$D$10&gt;=2030),"x","")</f>
        <v/>
      </c>
      <c r="BD195" s="28" t="str">
        <f>IF(AND($D195&lt;=2030,Zisk!$D$10&gt;=2030),"(","")</f>
        <v/>
      </c>
      <c r="BE195" s="28" t="str">
        <f>IF(AND($D195&lt;=2030,Zisk!$D$10&gt;=2030),"1","")</f>
        <v/>
      </c>
      <c r="BF195" s="28" t="str">
        <f>IF(AND($D195&lt;=2030,Zisk!$D$10&gt;=2030),"+","")</f>
        <v/>
      </c>
      <c r="BG195" s="30" t="str">
        <f>IF(AND($D195&lt;=2030,Zisk!$D$10&gt;=2030),VstupniParametry_SKRYT!$D$14,"")</f>
        <v/>
      </c>
      <c r="BH195" s="28" t="str">
        <f>IF(AND($D195&lt;=2030,Zisk!$D$10&gt;=2030),")","")</f>
        <v/>
      </c>
      <c r="BI195" s="31" t="str">
        <f>IF(AND(D195&lt;2030,2030&lt;=Zisk!$D$10),1,IF(D195=2030,0,""))</f>
        <v/>
      </c>
      <c r="BJ195" s="33" t="s">
        <v>32</v>
      </c>
      <c r="BK195" s="30">
        <f t="shared" si="94"/>
        <v>1</v>
      </c>
      <c r="BL195" s="28" t="str">
        <f t="shared" si="95"/>
        <v>x</v>
      </c>
      <c r="BM195" s="34">
        <f t="shared" si="96"/>
        <v>1</v>
      </c>
      <c r="BN195" s="30" t="str">
        <f t="shared" si="97"/>
        <v>x</v>
      </c>
      <c r="BO195" s="34">
        <f t="shared" si="82"/>
        <v>1.018</v>
      </c>
      <c r="BP195" s="34" t="str">
        <f t="shared" si="83"/>
        <v/>
      </c>
      <c r="BQ195" s="34" t="str">
        <f t="shared" si="84"/>
        <v/>
      </c>
      <c r="BR195" s="34" t="str">
        <f t="shared" si="85"/>
        <v/>
      </c>
      <c r="BS195" s="34" t="str">
        <f t="shared" si="86"/>
        <v/>
      </c>
      <c r="BT195" s="34" t="str">
        <f t="shared" si="87"/>
        <v/>
      </c>
      <c r="BU195" s="34" t="str">
        <f t="shared" si="88"/>
        <v/>
      </c>
      <c r="BV195" s="34" t="str">
        <f t="shared" si="89"/>
        <v/>
      </c>
      <c r="BW195" s="34" t="str">
        <f t="shared" si="90"/>
        <v/>
      </c>
      <c r="BX195" s="34" t="str">
        <f t="shared" si="91"/>
        <v/>
      </c>
      <c r="BY195" s="34" t="str">
        <f t="shared" si="92"/>
        <v/>
      </c>
      <c r="BZ195" s="33" t="s">
        <v>32</v>
      </c>
      <c r="CA195" s="34">
        <f t="shared" si="93"/>
        <v>1.018</v>
      </c>
      <c r="CB195" s="28"/>
      <c r="CC195" s="29">
        <f>IF(D195&gt;Zisk!$D$10,"",E195*CA195)</f>
        <v>0</v>
      </c>
    </row>
    <row r="196" spans="2:81" x14ac:dyDescent="0.2">
      <c r="B196" s="35" t="str">
        <f>Zisk!B207</f>
        <v/>
      </c>
      <c r="C196" s="35">
        <f>Zisk!C207</f>
        <v>0</v>
      </c>
      <c r="D196" s="35">
        <f>Zisk!E207</f>
        <v>0</v>
      </c>
      <c r="E196" s="36">
        <f>Zisk!D207</f>
        <v>0</v>
      </c>
      <c r="F196" s="36"/>
      <c r="G196" s="35" t="str">
        <f t="shared" si="68"/>
        <v>(</v>
      </c>
      <c r="H196" s="35" t="str">
        <f t="shared" si="69"/>
        <v>1</v>
      </c>
      <c r="I196" s="35" t="str">
        <f t="shared" si="70"/>
        <v>+</v>
      </c>
      <c r="J196" s="37">
        <f>IF($D196&lt;=2021,VstupniParametry_SKRYT!$D$5,"")</f>
        <v>0.02</v>
      </c>
      <c r="K196" s="35" t="str">
        <f t="shared" si="71"/>
        <v>)</v>
      </c>
      <c r="L196" s="38">
        <f>IF($D196&lt;=2021,COUNTIF(Vypocet_SKRYT!T193:AS193,"&gt;=1"),"")</f>
        <v>0</v>
      </c>
      <c r="M196" s="39" t="str">
        <f t="shared" si="72"/>
        <v>x</v>
      </c>
      <c r="N196" s="35" t="str">
        <f t="shared" si="73"/>
        <v>(</v>
      </c>
      <c r="O196" s="35" t="str">
        <f t="shared" si="74"/>
        <v>1</v>
      </c>
      <c r="P196" s="35" t="str">
        <f t="shared" si="75"/>
        <v>+</v>
      </c>
      <c r="Q196" s="37">
        <f>IF($D196&lt;=2024,VstupniParametry_SKRYT!$D$6,"")</f>
        <v>0.06</v>
      </c>
      <c r="R196" s="35" t="str">
        <f t="shared" si="76"/>
        <v>)</v>
      </c>
      <c r="S196" s="38">
        <f>IF($D196&lt;=2024,COUNTIFS(Vypocet_SKRYT!AT193:AV193,"&gt;=1"),"")</f>
        <v>0</v>
      </c>
      <c r="T196" s="39" t="str">
        <f t="shared" si="77"/>
        <v>x</v>
      </c>
      <c r="U196" s="35" t="str">
        <f t="shared" si="78"/>
        <v>(</v>
      </c>
      <c r="V196" s="35" t="str">
        <f t="shared" si="79"/>
        <v>1</v>
      </c>
      <c r="W196" s="35" t="str">
        <f t="shared" si="80"/>
        <v>+</v>
      </c>
      <c r="X196" s="37">
        <f>IF($D196&lt;=2025,VstupniParametry_SKRYT!$D$9,"")</f>
        <v>1.7999999999999999E-2</v>
      </c>
      <c r="Y196" s="35" t="str">
        <f t="shared" si="81"/>
        <v>)</v>
      </c>
      <c r="Z196" s="38">
        <f>IF(AND(D196&lt;2025,2025&lt;=Zisk!$D$10),1,IF(D196=2025,0,""))</f>
        <v>1</v>
      </c>
      <c r="AA196" s="39" t="str">
        <f>IF(AND($D196&lt;=2025,Zisk!$D$10&gt;=2026),"x","")</f>
        <v/>
      </c>
      <c r="AB196" s="35" t="str">
        <f>IF(AND($D196&lt;=2026,Zisk!$D$10&gt;=2026),"(","")</f>
        <v/>
      </c>
      <c r="AC196" s="35" t="str">
        <f>IF(AND($D196&lt;=2026,Zisk!$D$10&gt;=2026),"1","")</f>
        <v/>
      </c>
      <c r="AD196" s="35" t="str">
        <f>IF(AND($D196&lt;=2026,Zisk!$D$10&gt;=2026),"+","")</f>
        <v/>
      </c>
      <c r="AE196" s="37" t="str">
        <f>IF(AND($D196&lt;=2026,Zisk!$D$10&gt;=2026),VstupniParametry_SKRYT!$D$10,"")</f>
        <v/>
      </c>
      <c r="AF196" s="35" t="str">
        <f>IF(AND($D196&lt;=2026,Zisk!$D$10&gt;=2026),")","")</f>
        <v/>
      </c>
      <c r="AG196" s="38" t="str">
        <f>IF(AND(D196&lt;2026,2026&lt;=Zisk!$D$10),1,IF(D196=2026,0,""))</f>
        <v/>
      </c>
      <c r="AH196" s="39" t="str">
        <f>IF(AND($D196&lt;=2026,Zisk!$D$10&gt;=2027),"x","")</f>
        <v/>
      </c>
      <c r="AI196" s="35" t="str">
        <f>IF(AND($D196&lt;=2027,Zisk!$D$10&gt;=2027),"(","")</f>
        <v/>
      </c>
      <c r="AJ196" s="35" t="str">
        <f>IF(AND($D196&lt;=2027,Zisk!$D$10&gt;=2027),"1","")</f>
        <v/>
      </c>
      <c r="AK196" s="35" t="str">
        <f>IF(AND($D196&lt;=2027,Zisk!$D$10&gt;=2027),"+","")</f>
        <v/>
      </c>
      <c r="AL196" s="37" t="str">
        <f>IF(AND($D196&lt;=2027,Zisk!$D$10&gt;=2027),VstupniParametry_SKRYT!$D$11,"")</f>
        <v/>
      </c>
      <c r="AM196" s="35" t="str">
        <f>IF(AND($D196&lt;=2027,Zisk!$D$10&gt;=2027),")","")</f>
        <v/>
      </c>
      <c r="AN196" s="38" t="str">
        <f>IF(AND(D196&lt;2027,2027&lt;=Zisk!$D$10),1,IF(D196=2027,0,""))</f>
        <v/>
      </c>
      <c r="AO196" s="39" t="str">
        <f>IF(AND($D196&lt;=2027,Zisk!$D$10&gt;=2028),"x","")</f>
        <v/>
      </c>
      <c r="AP196" s="35" t="str">
        <f>IF(AND($D196&lt;=2028,Zisk!$D$10&gt;=2028),"(","")</f>
        <v/>
      </c>
      <c r="AQ196" s="35" t="str">
        <f>IF(AND($D196&lt;=2028,Zisk!$D$10&gt;=2028),"1","")</f>
        <v/>
      </c>
      <c r="AR196" s="35" t="str">
        <f>IF(AND($D196&lt;=2028,Zisk!$D$10&gt;=2028),"+","")</f>
        <v/>
      </c>
      <c r="AS196" s="37" t="str">
        <f>IF(AND($D196&lt;=2028,Zisk!$D$10&gt;=2028),VstupniParametry_SKRYT!$D$12,"")</f>
        <v/>
      </c>
      <c r="AT196" s="35" t="str">
        <f>IF(AND($D196&lt;=2028,Zisk!$D$10&gt;=2028),")","")</f>
        <v/>
      </c>
      <c r="AU196" s="38" t="str">
        <f>IF(AND(D196&lt;2028,2028&lt;=Zisk!$D$10),1,IF(D196=2028,0,""))</f>
        <v/>
      </c>
      <c r="AV196" s="39" t="str">
        <f>IF(AND($D196&lt;=2028,Zisk!$D$10&gt;=2029),"x","")</f>
        <v/>
      </c>
      <c r="AW196" s="35" t="str">
        <f>IF(AND($D196&lt;=2029,Zisk!$D$10&gt;=2029),"(","")</f>
        <v/>
      </c>
      <c r="AX196" s="35" t="str">
        <f>IF(AND($D196&lt;=2029,Zisk!$D$10&gt;=2029),"1","")</f>
        <v/>
      </c>
      <c r="AY196" s="35" t="str">
        <f>IF(AND($D196&lt;=2029,Zisk!$D$10&gt;=2029),"+","")</f>
        <v/>
      </c>
      <c r="AZ196" s="37" t="str">
        <f>IF(AND($D196&lt;=2029,Zisk!$D$10&gt;=2029),VstupniParametry_SKRYT!$D$13,"")</f>
        <v/>
      </c>
      <c r="BA196" s="35" t="str">
        <f>IF(AND($D196&lt;=2029,Zisk!$D$10&gt;=2029),")","")</f>
        <v/>
      </c>
      <c r="BB196" s="38" t="str">
        <f>IF(AND(D196&lt;2029,2029&lt;=Zisk!$D$10),1,IF(D196=2029,0,""))</f>
        <v/>
      </c>
      <c r="BC196" s="39" t="str">
        <f>IF(AND($D196&lt;=2029,Zisk!$D$10&gt;=2030),"x","")</f>
        <v/>
      </c>
      <c r="BD196" s="35" t="str">
        <f>IF(AND($D196&lt;=2030,Zisk!$D$10&gt;=2030),"(","")</f>
        <v/>
      </c>
      <c r="BE196" s="35" t="str">
        <f>IF(AND($D196&lt;=2030,Zisk!$D$10&gt;=2030),"1","")</f>
        <v/>
      </c>
      <c r="BF196" s="35" t="str">
        <f>IF(AND($D196&lt;=2030,Zisk!$D$10&gt;=2030),"+","")</f>
        <v/>
      </c>
      <c r="BG196" s="37" t="str">
        <f>IF(AND($D196&lt;=2030,Zisk!$D$10&gt;=2030),VstupniParametry_SKRYT!$D$14,"")</f>
        <v/>
      </c>
      <c r="BH196" s="35" t="str">
        <f>IF(AND($D196&lt;=2030,Zisk!$D$10&gt;=2030),")","")</f>
        <v/>
      </c>
      <c r="BI196" s="38" t="str">
        <f>IF(AND(D196&lt;2030,2030&lt;=Zisk!$D$10),1,IF(D196=2030,0,""))</f>
        <v/>
      </c>
      <c r="BJ196" s="40" t="s">
        <v>32</v>
      </c>
      <c r="BK196" s="37">
        <f t="shared" si="94"/>
        <v>1</v>
      </c>
      <c r="BL196" s="35" t="str">
        <f t="shared" si="95"/>
        <v>x</v>
      </c>
      <c r="BM196" s="41">
        <f t="shared" si="96"/>
        <v>1</v>
      </c>
      <c r="BN196" s="37" t="str">
        <f t="shared" si="97"/>
        <v>x</v>
      </c>
      <c r="BO196" s="41">
        <f t="shared" si="82"/>
        <v>1.018</v>
      </c>
      <c r="BP196" s="41" t="str">
        <f t="shared" si="83"/>
        <v/>
      </c>
      <c r="BQ196" s="41" t="str">
        <f t="shared" si="84"/>
        <v/>
      </c>
      <c r="BR196" s="41" t="str">
        <f t="shared" si="85"/>
        <v/>
      </c>
      <c r="BS196" s="41" t="str">
        <f t="shared" si="86"/>
        <v/>
      </c>
      <c r="BT196" s="41" t="str">
        <f t="shared" si="87"/>
        <v/>
      </c>
      <c r="BU196" s="41" t="str">
        <f t="shared" si="88"/>
        <v/>
      </c>
      <c r="BV196" s="41" t="str">
        <f t="shared" si="89"/>
        <v/>
      </c>
      <c r="BW196" s="41" t="str">
        <f t="shared" si="90"/>
        <v/>
      </c>
      <c r="BX196" s="41" t="str">
        <f t="shared" si="91"/>
        <v/>
      </c>
      <c r="BY196" s="41" t="str">
        <f t="shared" si="92"/>
        <v/>
      </c>
      <c r="BZ196" s="40" t="s">
        <v>32</v>
      </c>
      <c r="CA196" s="41">
        <f t="shared" si="93"/>
        <v>1.018</v>
      </c>
      <c r="CB196" s="35"/>
      <c r="CC196" s="36">
        <f>IF(D196&gt;Zisk!$D$10,"",E196*CA196)</f>
        <v>0</v>
      </c>
    </row>
    <row r="197" spans="2:81" x14ac:dyDescent="0.2">
      <c r="B197" s="28" t="str">
        <f>Zisk!B208</f>
        <v/>
      </c>
      <c r="C197" s="28">
        <f>Zisk!C208</f>
        <v>0</v>
      </c>
      <c r="D197" s="28">
        <f>Zisk!E208</f>
        <v>0</v>
      </c>
      <c r="E197" s="29">
        <f>Zisk!D208</f>
        <v>0</v>
      </c>
      <c r="F197" s="29"/>
      <c r="G197" s="28" t="str">
        <f t="shared" si="68"/>
        <v>(</v>
      </c>
      <c r="H197" s="28" t="str">
        <f t="shared" si="69"/>
        <v>1</v>
      </c>
      <c r="I197" s="28" t="str">
        <f t="shared" si="70"/>
        <v>+</v>
      </c>
      <c r="J197" s="30">
        <f>IF($D197&lt;=2021,VstupniParametry_SKRYT!$D$5,"")</f>
        <v>0.02</v>
      </c>
      <c r="K197" s="28" t="str">
        <f t="shared" si="71"/>
        <v>)</v>
      </c>
      <c r="L197" s="31">
        <f>IF($D197&lt;=2021,COUNTIF(Vypocet_SKRYT!T194:AS194,"&gt;=1"),"")</f>
        <v>0</v>
      </c>
      <c r="M197" s="32" t="str">
        <f t="shared" si="72"/>
        <v>x</v>
      </c>
      <c r="N197" s="28" t="str">
        <f t="shared" si="73"/>
        <v>(</v>
      </c>
      <c r="O197" s="28" t="str">
        <f t="shared" si="74"/>
        <v>1</v>
      </c>
      <c r="P197" s="28" t="str">
        <f t="shared" si="75"/>
        <v>+</v>
      </c>
      <c r="Q197" s="30">
        <f>IF($D197&lt;=2024,VstupniParametry_SKRYT!$D$6,"")</f>
        <v>0.06</v>
      </c>
      <c r="R197" s="28" t="str">
        <f t="shared" si="76"/>
        <v>)</v>
      </c>
      <c r="S197" s="31">
        <f>IF($D197&lt;=2024,COUNTIFS(Vypocet_SKRYT!AT194:AV194,"&gt;=1"),"")</f>
        <v>0</v>
      </c>
      <c r="T197" s="32" t="str">
        <f t="shared" si="77"/>
        <v>x</v>
      </c>
      <c r="U197" s="28" t="str">
        <f t="shared" si="78"/>
        <v>(</v>
      </c>
      <c r="V197" s="28" t="str">
        <f t="shared" si="79"/>
        <v>1</v>
      </c>
      <c r="W197" s="28" t="str">
        <f t="shared" si="80"/>
        <v>+</v>
      </c>
      <c r="X197" s="30">
        <f>IF($D197&lt;=2025,VstupniParametry_SKRYT!$D$9,"")</f>
        <v>1.7999999999999999E-2</v>
      </c>
      <c r="Y197" s="28" t="str">
        <f t="shared" si="81"/>
        <v>)</v>
      </c>
      <c r="Z197" s="31">
        <f>IF(AND(D197&lt;2025,2025&lt;=Zisk!$D$10),1,IF(D197=2025,0,""))</f>
        <v>1</v>
      </c>
      <c r="AA197" s="32" t="str">
        <f>IF(AND($D197&lt;=2025,Zisk!$D$10&gt;=2026),"x","")</f>
        <v/>
      </c>
      <c r="AB197" s="28" t="str">
        <f>IF(AND($D197&lt;=2026,Zisk!$D$10&gt;=2026),"(","")</f>
        <v/>
      </c>
      <c r="AC197" s="28" t="str">
        <f>IF(AND($D197&lt;=2026,Zisk!$D$10&gt;=2026),"1","")</f>
        <v/>
      </c>
      <c r="AD197" s="28" t="str">
        <f>IF(AND($D197&lt;=2026,Zisk!$D$10&gt;=2026),"+","")</f>
        <v/>
      </c>
      <c r="AE197" s="30" t="str">
        <f>IF(AND($D197&lt;=2026,Zisk!$D$10&gt;=2026),VstupniParametry_SKRYT!$D$10,"")</f>
        <v/>
      </c>
      <c r="AF197" s="28" t="str">
        <f>IF(AND($D197&lt;=2026,Zisk!$D$10&gt;=2026),")","")</f>
        <v/>
      </c>
      <c r="AG197" s="31" t="str">
        <f>IF(AND(D197&lt;2026,2026&lt;=Zisk!$D$10),1,IF(D197=2026,0,""))</f>
        <v/>
      </c>
      <c r="AH197" s="32" t="str">
        <f>IF(AND($D197&lt;=2026,Zisk!$D$10&gt;=2027),"x","")</f>
        <v/>
      </c>
      <c r="AI197" s="28" t="str">
        <f>IF(AND($D197&lt;=2027,Zisk!$D$10&gt;=2027),"(","")</f>
        <v/>
      </c>
      <c r="AJ197" s="28" t="str">
        <f>IF(AND($D197&lt;=2027,Zisk!$D$10&gt;=2027),"1","")</f>
        <v/>
      </c>
      <c r="AK197" s="28" t="str">
        <f>IF(AND($D197&lt;=2027,Zisk!$D$10&gt;=2027),"+","")</f>
        <v/>
      </c>
      <c r="AL197" s="30" t="str">
        <f>IF(AND($D197&lt;=2027,Zisk!$D$10&gt;=2027),VstupniParametry_SKRYT!$D$11,"")</f>
        <v/>
      </c>
      <c r="AM197" s="28" t="str">
        <f>IF(AND($D197&lt;=2027,Zisk!$D$10&gt;=2027),")","")</f>
        <v/>
      </c>
      <c r="AN197" s="31" t="str">
        <f>IF(AND(D197&lt;2027,2027&lt;=Zisk!$D$10),1,IF(D197=2027,0,""))</f>
        <v/>
      </c>
      <c r="AO197" s="32" t="str">
        <f>IF(AND($D197&lt;=2027,Zisk!$D$10&gt;=2028),"x","")</f>
        <v/>
      </c>
      <c r="AP197" s="28" t="str">
        <f>IF(AND($D197&lt;=2028,Zisk!$D$10&gt;=2028),"(","")</f>
        <v/>
      </c>
      <c r="AQ197" s="28" t="str">
        <f>IF(AND($D197&lt;=2028,Zisk!$D$10&gt;=2028),"1","")</f>
        <v/>
      </c>
      <c r="AR197" s="28" t="str">
        <f>IF(AND($D197&lt;=2028,Zisk!$D$10&gt;=2028),"+","")</f>
        <v/>
      </c>
      <c r="AS197" s="30" t="str">
        <f>IF(AND($D197&lt;=2028,Zisk!$D$10&gt;=2028),VstupniParametry_SKRYT!$D$12,"")</f>
        <v/>
      </c>
      <c r="AT197" s="28" t="str">
        <f>IF(AND($D197&lt;=2028,Zisk!$D$10&gt;=2028),")","")</f>
        <v/>
      </c>
      <c r="AU197" s="31" t="str">
        <f>IF(AND(D197&lt;2028,2028&lt;=Zisk!$D$10),1,IF(D197=2028,0,""))</f>
        <v/>
      </c>
      <c r="AV197" s="32" t="str">
        <f>IF(AND($D197&lt;=2028,Zisk!$D$10&gt;=2029),"x","")</f>
        <v/>
      </c>
      <c r="AW197" s="28" t="str">
        <f>IF(AND($D197&lt;=2029,Zisk!$D$10&gt;=2029),"(","")</f>
        <v/>
      </c>
      <c r="AX197" s="28" t="str">
        <f>IF(AND($D197&lt;=2029,Zisk!$D$10&gt;=2029),"1","")</f>
        <v/>
      </c>
      <c r="AY197" s="28" t="str">
        <f>IF(AND($D197&lt;=2029,Zisk!$D$10&gt;=2029),"+","")</f>
        <v/>
      </c>
      <c r="AZ197" s="30" t="str">
        <f>IF(AND($D197&lt;=2029,Zisk!$D$10&gt;=2029),VstupniParametry_SKRYT!$D$13,"")</f>
        <v/>
      </c>
      <c r="BA197" s="28" t="str">
        <f>IF(AND($D197&lt;=2029,Zisk!$D$10&gt;=2029),")","")</f>
        <v/>
      </c>
      <c r="BB197" s="31" t="str">
        <f>IF(AND(D197&lt;2029,2029&lt;=Zisk!$D$10),1,IF(D197=2029,0,""))</f>
        <v/>
      </c>
      <c r="BC197" s="32" t="str">
        <f>IF(AND($D197&lt;=2029,Zisk!$D$10&gt;=2030),"x","")</f>
        <v/>
      </c>
      <c r="BD197" s="28" t="str">
        <f>IF(AND($D197&lt;=2030,Zisk!$D$10&gt;=2030),"(","")</f>
        <v/>
      </c>
      <c r="BE197" s="28" t="str">
        <f>IF(AND($D197&lt;=2030,Zisk!$D$10&gt;=2030),"1","")</f>
        <v/>
      </c>
      <c r="BF197" s="28" t="str">
        <f>IF(AND($D197&lt;=2030,Zisk!$D$10&gt;=2030),"+","")</f>
        <v/>
      </c>
      <c r="BG197" s="30" t="str">
        <f>IF(AND($D197&lt;=2030,Zisk!$D$10&gt;=2030),VstupniParametry_SKRYT!$D$14,"")</f>
        <v/>
      </c>
      <c r="BH197" s="28" t="str">
        <f>IF(AND($D197&lt;=2030,Zisk!$D$10&gt;=2030),")","")</f>
        <v/>
      </c>
      <c r="BI197" s="31" t="str">
        <f>IF(AND(D197&lt;2030,2030&lt;=Zisk!$D$10),1,IF(D197=2030,0,""))</f>
        <v/>
      </c>
      <c r="BJ197" s="33" t="s">
        <v>32</v>
      </c>
      <c r="BK197" s="30">
        <f t="shared" si="94"/>
        <v>1</v>
      </c>
      <c r="BL197" s="28" t="str">
        <f t="shared" si="95"/>
        <v>x</v>
      </c>
      <c r="BM197" s="34">
        <f t="shared" si="96"/>
        <v>1</v>
      </c>
      <c r="BN197" s="30" t="str">
        <f t="shared" si="97"/>
        <v>x</v>
      </c>
      <c r="BO197" s="34">
        <f t="shared" si="82"/>
        <v>1.018</v>
      </c>
      <c r="BP197" s="34" t="str">
        <f t="shared" si="83"/>
        <v/>
      </c>
      <c r="BQ197" s="34" t="str">
        <f t="shared" si="84"/>
        <v/>
      </c>
      <c r="BR197" s="34" t="str">
        <f t="shared" si="85"/>
        <v/>
      </c>
      <c r="BS197" s="34" t="str">
        <f t="shared" si="86"/>
        <v/>
      </c>
      <c r="BT197" s="34" t="str">
        <f t="shared" si="87"/>
        <v/>
      </c>
      <c r="BU197" s="34" t="str">
        <f t="shared" si="88"/>
        <v/>
      </c>
      <c r="BV197" s="34" t="str">
        <f t="shared" si="89"/>
        <v/>
      </c>
      <c r="BW197" s="34" t="str">
        <f t="shared" si="90"/>
        <v/>
      </c>
      <c r="BX197" s="34" t="str">
        <f t="shared" si="91"/>
        <v/>
      </c>
      <c r="BY197" s="34" t="str">
        <f t="shared" si="92"/>
        <v/>
      </c>
      <c r="BZ197" s="33" t="s">
        <v>32</v>
      </c>
      <c r="CA197" s="34">
        <f t="shared" si="93"/>
        <v>1.018</v>
      </c>
      <c r="CB197" s="28"/>
      <c r="CC197" s="29">
        <f>IF(D197&gt;Zisk!$D$10,"",E197*CA197)</f>
        <v>0</v>
      </c>
    </row>
    <row r="198" spans="2:81" x14ac:dyDescent="0.2">
      <c r="B198" s="35" t="str">
        <f>Zisk!B209</f>
        <v/>
      </c>
      <c r="C198" s="35">
        <f>Zisk!C209</f>
        <v>0</v>
      </c>
      <c r="D198" s="35">
        <f>Zisk!E209</f>
        <v>0</v>
      </c>
      <c r="E198" s="36">
        <f>Zisk!D209</f>
        <v>0</v>
      </c>
      <c r="F198" s="36"/>
      <c r="G198" s="35" t="str">
        <f t="shared" si="68"/>
        <v>(</v>
      </c>
      <c r="H198" s="35" t="str">
        <f t="shared" si="69"/>
        <v>1</v>
      </c>
      <c r="I198" s="35" t="str">
        <f t="shared" si="70"/>
        <v>+</v>
      </c>
      <c r="J198" s="37">
        <f>IF($D198&lt;=2021,VstupniParametry_SKRYT!$D$5,"")</f>
        <v>0.02</v>
      </c>
      <c r="K198" s="35" t="str">
        <f t="shared" si="71"/>
        <v>)</v>
      </c>
      <c r="L198" s="38">
        <f>IF($D198&lt;=2021,COUNTIF(Vypocet_SKRYT!T195:AS195,"&gt;=1"),"")</f>
        <v>0</v>
      </c>
      <c r="M198" s="39" t="str">
        <f t="shared" si="72"/>
        <v>x</v>
      </c>
      <c r="N198" s="35" t="str">
        <f t="shared" si="73"/>
        <v>(</v>
      </c>
      <c r="O198" s="35" t="str">
        <f t="shared" si="74"/>
        <v>1</v>
      </c>
      <c r="P198" s="35" t="str">
        <f t="shared" si="75"/>
        <v>+</v>
      </c>
      <c r="Q198" s="37">
        <f>IF($D198&lt;=2024,VstupniParametry_SKRYT!$D$6,"")</f>
        <v>0.06</v>
      </c>
      <c r="R198" s="35" t="str">
        <f t="shared" si="76"/>
        <v>)</v>
      </c>
      <c r="S198" s="38">
        <f>IF($D198&lt;=2024,COUNTIFS(Vypocet_SKRYT!AT195:AV195,"&gt;=1"),"")</f>
        <v>0</v>
      </c>
      <c r="T198" s="39" t="str">
        <f t="shared" si="77"/>
        <v>x</v>
      </c>
      <c r="U198" s="35" t="str">
        <f t="shared" si="78"/>
        <v>(</v>
      </c>
      <c r="V198" s="35" t="str">
        <f t="shared" si="79"/>
        <v>1</v>
      </c>
      <c r="W198" s="35" t="str">
        <f t="shared" si="80"/>
        <v>+</v>
      </c>
      <c r="X198" s="37">
        <f>IF($D198&lt;=2025,VstupniParametry_SKRYT!$D$9,"")</f>
        <v>1.7999999999999999E-2</v>
      </c>
      <c r="Y198" s="35" t="str">
        <f t="shared" si="81"/>
        <v>)</v>
      </c>
      <c r="Z198" s="38">
        <f>IF(AND(D198&lt;2025,2025&lt;=Zisk!$D$10),1,IF(D198=2025,0,""))</f>
        <v>1</v>
      </c>
      <c r="AA198" s="39" t="str">
        <f>IF(AND($D198&lt;=2025,Zisk!$D$10&gt;=2026),"x","")</f>
        <v/>
      </c>
      <c r="AB198" s="35" t="str">
        <f>IF(AND($D198&lt;=2026,Zisk!$D$10&gt;=2026),"(","")</f>
        <v/>
      </c>
      <c r="AC198" s="35" t="str">
        <f>IF(AND($D198&lt;=2026,Zisk!$D$10&gt;=2026),"1","")</f>
        <v/>
      </c>
      <c r="AD198" s="35" t="str">
        <f>IF(AND($D198&lt;=2026,Zisk!$D$10&gt;=2026),"+","")</f>
        <v/>
      </c>
      <c r="AE198" s="37" t="str">
        <f>IF(AND($D198&lt;=2026,Zisk!$D$10&gt;=2026),VstupniParametry_SKRYT!$D$10,"")</f>
        <v/>
      </c>
      <c r="AF198" s="35" t="str">
        <f>IF(AND($D198&lt;=2026,Zisk!$D$10&gt;=2026),")","")</f>
        <v/>
      </c>
      <c r="AG198" s="38" t="str">
        <f>IF(AND(D198&lt;2026,2026&lt;=Zisk!$D$10),1,IF(D198=2026,0,""))</f>
        <v/>
      </c>
      <c r="AH198" s="39" t="str">
        <f>IF(AND($D198&lt;=2026,Zisk!$D$10&gt;=2027),"x","")</f>
        <v/>
      </c>
      <c r="AI198" s="35" t="str">
        <f>IF(AND($D198&lt;=2027,Zisk!$D$10&gt;=2027),"(","")</f>
        <v/>
      </c>
      <c r="AJ198" s="35" t="str">
        <f>IF(AND($D198&lt;=2027,Zisk!$D$10&gt;=2027),"1","")</f>
        <v/>
      </c>
      <c r="AK198" s="35" t="str">
        <f>IF(AND($D198&lt;=2027,Zisk!$D$10&gt;=2027),"+","")</f>
        <v/>
      </c>
      <c r="AL198" s="37" t="str">
        <f>IF(AND($D198&lt;=2027,Zisk!$D$10&gt;=2027),VstupniParametry_SKRYT!$D$11,"")</f>
        <v/>
      </c>
      <c r="AM198" s="35" t="str">
        <f>IF(AND($D198&lt;=2027,Zisk!$D$10&gt;=2027),")","")</f>
        <v/>
      </c>
      <c r="AN198" s="38" t="str">
        <f>IF(AND(D198&lt;2027,2027&lt;=Zisk!$D$10),1,IF(D198=2027,0,""))</f>
        <v/>
      </c>
      <c r="AO198" s="39" t="str">
        <f>IF(AND($D198&lt;=2027,Zisk!$D$10&gt;=2028),"x","")</f>
        <v/>
      </c>
      <c r="AP198" s="35" t="str">
        <f>IF(AND($D198&lt;=2028,Zisk!$D$10&gt;=2028),"(","")</f>
        <v/>
      </c>
      <c r="AQ198" s="35" t="str">
        <f>IF(AND($D198&lt;=2028,Zisk!$D$10&gt;=2028),"1","")</f>
        <v/>
      </c>
      <c r="AR198" s="35" t="str">
        <f>IF(AND($D198&lt;=2028,Zisk!$D$10&gt;=2028),"+","")</f>
        <v/>
      </c>
      <c r="AS198" s="37" t="str">
        <f>IF(AND($D198&lt;=2028,Zisk!$D$10&gt;=2028),VstupniParametry_SKRYT!$D$12,"")</f>
        <v/>
      </c>
      <c r="AT198" s="35" t="str">
        <f>IF(AND($D198&lt;=2028,Zisk!$D$10&gt;=2028),")","")</f>
        <v/>
      </c>
      <c r="AU198" s="38" t="str">
        <f>IF(AND(D198&lt;2028,2028&lt;=Zisk!$D$10),1,IF(D198=2028,0,""))</f>
        <v/>
      </c>
      <c r="AV198" s="39" t="str">
        <f>IF(AND($D198&lt;=2028,Zisk!$D$10&gt;=2029),"x","")</f>
        <v/>
      </c>
      <c r="AW198" s="35" t="str">
        <f>IF(AND($D198&lt;=2029,Zisk!$D$10&gt;=2029),"(","")</f>
        <v/>
      </c>
      <c r="AX198" s="35" t="str">
        <f>IF(AND($D198&lt;=2029,Zisk!$D$10&gt;=2029),"1","")</f>
        <v/>
      </c>
      <c r="AY198" s="35" t="str">
        <f>IF(AND($D198&lt;=2029,Zisk!$D$10&gt;=2029),"+","")</f>
        <v/>
      </c>
      <c r="AZ198" s="37" t="str">
        <f>IF(AND($D198&lt;=2029,Zisk!$D$10&gt;=2029),VstupniParametry_SKRYT!$D$13,"")</f>
        <v/>
      </c>
      <c r="BA198" s="35" t="str">
        <f>IF(AND($D198&lt;=2029,Zisk!$D$10&gt;=2029),")","")</f>
        <v/>
      </c>
      <c r="BB198" s="38" t="str">
        <f>IF(AND(D198&lt;2029,2029&lt;=Zisk!$D$10),1,IF(D198=2029,0,""))</f>
        <v/>
      </c>
      <c r="BC198" s="39" t="str">
        <f>IF(AND($D198&lt;=2029,Zisk!$D$10&gt;=2030),"x","")</f>
        <v/>
      </c>
      <c r="BD198" s="35" t="str">
        <f>IF(AND($D198&lt;=2030,Zisk!$D$10&gt;=2030),"(","")</f>
        <v/>
      </c>
      <c r="BE198" s="35" t="str">
        <f>IF(AND($D198&lt;=2030,Zisk!$D$10&gt;=2030),"1","")</f>
        <v/>
      </c>
      <c r="BF198" s="35" t="str">
        <f>IF(AND($D198&lt;=2030,Zisk!$D$10&gt;=2030),"+","")</f>
        <v/>
      </c>
      <c r="BG198" s="37" t="str">
        <f>IF(AND($D198&lt;=2030,Zisk!$D$10&gt;=2030),VstupniParametry_SKRYT!$D$14,"")</f>
        <v/>
      </c>
      <c r="BH198" s="35" t="str">
        <f>IF(AND($D198&lt;=2030,Zisk!$D$10&gt;=2030),")","")</f>
        <v/>
      </c>
      <c r="BI198" s="38" t="str">
        <f>IF(AND(D198&lt;2030,2030&lt;=Zisk!$D$10),1,IF(D198=2030,0,""))</f>
        <v/>
      </c>
      <c r="BJ198" s="40" t="s">
        <v>32</v>
      </c>
      <c r="BK198" s="37">
        <f t="shared" si="94"/>
        <v>1</v>
      </c>
      <c r="BL198" s="35" t="str">
        <f t="shared" si="95"/>
        <v>x</v>
      </c>
      <c r="BM198" s="41">
        <f t="shared" si="96"/>
        <v>1</v>
      </c>
      <c r="BN198" s="37" t="str">
        <f t="shared" si="97"/>
        <v>x</v>
      </c>
      <c r="BO198" s="41">
        <f t="shared" si="82"/>
        <v>1.018</v>
      </c>
      <c r="BP198" s="41" t="str">
        <f t="shared" si="83"/>
        <v/>
      </c>
      <c r="BQ198" s="41" t="str">
        <f t="shared" si="84"/>
        <v/>
      </c>
      <c r="BR198" s="41" t="str">
        <f t="shared" si="85"/>
        <v/>
      </c>
      <c r="BS198" s="41" t="str">
        <f t="shared" si="86"/>
        <v/>
      </c>
      <c r="BT198" s="41" t="str">
        <f t="shared" si="87"/>
        <v/>
      </c>
      <c r="BU198" s="41" t="str">
        <f t="shared" si="88"/>
        <v/>
      </c>
      <c r="BV198" s="41" t="str">
        <f t="shared" si="89"/>
        <v/>
      </c>
      <c r="BW198" s="41" t="str">
        <f t="shared" si="90"/>
        <v/>
      </c>
      <c r="BX198" s="41" t="str">
        <f t="shared" si="91"/>
        <v/>
      </c>
      <c r="BY198" s="41" t="str">
        <f t="shared" si="92"/>
        <v/>
      </c>
      <c r="BZ198" s="40" t="s">
        <v>32</v>
      </c>
      <c r="CA198" s="41">
        <f t="shared" si="93"/>
        <v>1.018</v>
      </c>
      <c r="CB198" s="35"/>
      <c r="CC198" s="36">
        <f>IF(D198&gt;Zisk!$D$10,"",E198*CA198)</f>
        <v>0</v>
      </c>
    </row>
    <row r="199" spans="2:81" x14ac:dyDescent="0.2">
      <c r="B199" s="28" t="str">
        <f>Zisk!B210</f>
        <v/>
      </c>
      <c r="C199" s="28">
        <f>Zisk!C210</f>
        <v>0</v>
      </c>
      <c r="D199" s="28">
        <f>Zisk!E210</f>
        <v>0</v>
      </c>
      <c r="E199" s="29">
        <f>Zisk!D210</f>
        <v>0</v>
      </c>
      <c r="F199" s="29"/>
      <c r="G199" s="28" t="str">
        <f t="shared" si="68"/>
        <v>(</v>
      </c>
      <c r="H199" s="28" t="str">
        <f t="shared" si="69"/>
        <v>1</v>
      </c>
      <c r="I199" s="28" t="str">
        <f t="shared" si="70"/>
        <v>+</v>
      </c>
      <c r="J199" s="30">
        <f>IF($D199&lt;=2021,VstupniParametry_SKRYT!$D$5,"")</f>
        <v>0.02</v>
      </c>
      <c r="K199" s="28" t="str">
        <f t="shared" si="71"/>
        <v>)</v>
      </c>
      <c r="L199" s="31">
        <f>IF($D199&lt;=2021,COUNTIF(Vypocet_SKRYT!T196:AS196,"&gt;=1"),"")</f>
        <v>0</v>
      </c>
      <c r="M199" s="32" t="str">
        <f t="shared" si="72"/>
        <v>x</v>
      </c>
      <c r="N199" s="28" t="str">
        <f t="shared" si="73"/>
        <v>(</v>
      </c>
      <c r="O199" s="28" t="str">
        <f t="shared" si="74"/>
        <v>1</v>
      </c>
      <c r="P199" s="28" t="str">
        <f t="shared" si="75"/>
        <v>+</v>
      </c>
      <c r="Q199" s="30">
        <f>IF($D199&lt;=2024,VstupniParametry_SKRYT!$D$6,"")</f>
        <v>0.06</v>
      </c>
      <c r="R199" s="28" t="str">
        <f t="shared" si="76"/>
        <v>)</v>
      </c>
      <c r="S199" s="31">
        <f>IF($D199&lt;=2024,COUNTIFS(Vypocet_SKRYT!AT196:AV196,"&gt;=1"),"")</f>
        <v>0</v>
      </c>
      <c r="T199" s="32" t="str">
        <f t="shared" si="77"/>
        <v>x</v>
      </c>
      <c r="U199" s="28" t="str">
        <f t="shared" si="78"/>
        <v>(</v>
      </c>
      <c r="V199" s="28" t="str">
        <f t="shared" si="79"/>
        <v>1</v>
      </c>
      <c r="W199" s="28" t="str">
        <f t="shared" si="80"/>
        <v>+</v>
      </c>
      <c r="X199" s="30">
        <f>IF($D199&lt;=2025,VstupniParametry_SKRYT!$D$9,"")</f>
        <v>1.7999999999999999E-2</v>
      </c>
      <c r="Y199" s="28" t="str">
        <f t="shared" si="81"/>
        <v>)</v>
      </c>
      <c r="Z199" s="31">
        <f>IF(AND(D199&lt;2025,2025&lt;=Zisk!$D$10),1,IF(D199=2025,0,""))</f>
        <v>1</v>
      </c>
      <c r="AA199" s="32" t="str">
        <f>IF(AND($D199&lt;=2025,Zisk!$D$10&gt;=2026),"x","")</f>
        <v/>
      </c>
      <c r="AB199" s="28" t="str">
        <f>IF(AND($D199&lt;=2026,Zisk!$D$10&gt;=2026),"(","")</f>
        <v/>
      </c>
      <c r="AC199" s="28" t="str">
        <f>IF(AND($D199&lt;=2026,Zisk!$D$10&gt;=2026),"1","")</f>
        <v/>
      </c>
      <c r="AD199" s="28" t="str">
        <f>IF(AND($D199&lt;=2026,Zisk!$D$10&gt;=2026),"+","")</f>
        <v/>
      </c>
      <c r="AE199" s="30" t="str">
        <f>IF(AND($D199&lt;=2026,Zisk!$D$10&gt;=2026),VstupniParametry_SKRYT!$D$10,"")</f>
        <v/>
      </c>
      <c r="AF199" s="28" t="str">
        <f>IF(AND($D199&lt;=2026,Zisk!$D$10&gt;=2026),")","")</f>
        <v/>
      </c>
      <c r="AG199" s="31" t="str">
        <f>IF(AND(D199&lt;2026,2026&lt;=Zisk!$D$10),1,IF(D199=2026,0,""))</f>
        <v/>
      </c>
      <c r="AH199" s="32" t="str">
        <f>IF(AND($D199&lt;=2026,Zisk!$D$10&gt;=2027),"x","")</f>
        <v/>
      </c>
      <c r="AI199" s="28" t="str">
        <f>IF(AND($D199&lt;=2027,Zisk!$D$10&gt;=2027),"(","")</f>
        <v/>
      </c>
      <c r="AJ199" s="28" t="str">
        <f>IF(AND($D199&lt;=2027,Zisk!$D$10&gt;=2027),"1","")</f>
        <v/>
      </c>
      <c r="AK199" s="28" t="str">
        <f>IF(AND($D199&lt;=2027,Zisk!$D$10&gt;=2027),"+","")</f>
        <v/>
      </c>
      <c r="AL199" s="30" t="str">
        <f>IF(AND($D199&lt;=2027,Zisk!$D$10&gt;=2027),VstupniParametry_SKRYT!$D$11,"")</f>
        <v/>
      </c>
      <c r="AM199" s="28" t="str">
        <f>IF(AND($D199&lt;=2027,Zisk!$D$10&gt;=2027),")","")</f>
        <v/>
      </c>
      <c r="AN199" s="31" t="str">
        <f>IF(AND(D199&lt;2027,2027&lt;=Zisk!$D$10),1,IF(D199=2027,0,""))</f>
        <v/>
      </c>
      <c r="AO199" s="32" t="str">
        <f>IF(AND($D199&lt;=2027,Zisk!$D$10&gt;=2028),"x","")</f>
        <v/>
      </c>
      <c r="AP199" s="28" t="str">
        <f>IF(AND($D199&lt;=2028,Zisk!$D$10&gt;=2028),"(","")</f>
        <v/>
      </c>
      <c r="AQ199" s="28" t="str">
        <f>IF(AND($D199&lt;=2028,Zisk!$D$10&gt;=2028),"1","")</f>
        <v/>
      </c>
      <c r="AR199" s="28" t="str">
        <f>IF(AND($D199&lt;=2028,Zisk!$D$10&gt;=2028),"+","")</f>
        <v/>
      </c>
      <c r="AS199" s="30" t="str">
        <f>IF(AND($D199&lt;=2028,Zisk!$D$10&gt;=2028),VstupniParametry_SKRYT!$D$12,"")</f>
        <v/>
      </c>
      <c r="AT199" s="28" t="str">
        <f>IF(AND($D199&lt;=2028,Zisk!$D$10&gt;=2028),")","")</f>
        <v/>
      </c>
      <c r="AU199" s="31" t="str">
        <f>IF(AND(D199&lt;2028,2028&lt;=Zisk!$D$10),1,IF(D199=2028,0,""))</f>
        <v/>
      </c>
      <c r="AV199" s="32" t="str">
        <f>IF(AND($D199&lt;=2028,Zisk!$D$10&gt;=2029),"x","")</f>
        <v/>
      </c>
      <c r="AW199" s="28" t="str">
        <f>IF(AND($D199&lt;=2029,Zisk!$D$10&gt;=2029),"(","")</f>
        <v/>
      </c>
      <c r="AX199" s="28" t="str">
        <f>IF(AND($D199&lt;=2029,Zisk!$D$10&gt;=2029),"1","")</f>
        <v/>
      </c>
      <c r="AY199" s="28" t="str">
        <f>IF(AND($D199&lt;=2029,Zisk!$D$10&gt;=2029),"+","")</f>
        <v/>
      </c>
      <c r="AZ199" s="30" t="str">
        <f>IF(AND($D199&lt;=2029,Zisk!$D$10&gt;=2029),VstupniParametry_SKRYT!$D$13,"")</f>
        <v/>
      </c>
      <c r="BA199" s="28" t="str">
        <f>IF(AND($D199&lt;=2029,Zisk!$D$10&gt;=2029),")","")</f>
        <v/>
      </c>
      <c r="BB199" s="31" t="str">
        <f>IF(AND(D199&lt;2029,2029&lt;=Zisk!$D$10),1,IF(D199=2029,0,""))</f>
        <v/>
      </c>
      <c r="BC199" s="32" t="str">
        <f>IF(AND($D199&lt;=2029,Zisk!$D$10&gt;=2030),"x","")</f>
        <v/>
      </c>
      <c r="BD199" s="28" t="str">
        <f>IF(AND($D199&lt;=2030,Zisk!$D$10&gt;=2030),"(","")</f>
        <v/>
      </c>
      <c r="BE199" s="28" t="str">
        <f>IF(AND($D199&lt;=2030,Zisk!$D$10&gt;=2030),"1","")</f>
        <v/>
      </c>
      <c r="BF199" s="28" t="str">
        <f>IF(AND($D199&lt;=2030,Zisk!$D$10&gt;=2030),"+","")</f>
        <v/>
      </c>
      <c r="BG199" s="30" t="str">
        <f>IF(AND($D199&lt;=2030,Zisk!$D$10&gt;=2030),VstupniParametry_SKRYT!$D$14,"")</f>
        <v/>
      </c>
      <c r="BH199" s="28" t="str">
        <f>IF(AND($D199&lt;=2030,Zisk!$D$10&gt;=2030),")","")</f>
        <v/>
      </c>
      <c r="BI199" s="31" t="str">
        <f>IF(AND(D199&lt;2030,2030&lt;=Zisk!$D$10),1,IF(D199=2030,0,""))</f>
        <v/>
      </c>
      <c r="BJ199" s="33" t="s">
        <v>32</v>
      </c>
      <c r="BK199" s="30">
        <f t="shared" si="94"/>
        <v>1</v>
      </c>
      <c r="BL199" s="28" t="str">
        <f t="shared" si="95"/>
        <v>x</v>
      </c>
      <c r="BM199" s="34">
        <f t="shared" si="96"/>
        <v>1</v>
      </c>
      <c r="BN199" s="30" t="str">
        <f t="shared" si="97"/>
        <v>x</v>
      </c>
      <c r="BO199" s="34">
        <f t="shared" si="82"/>
        <v>1.018</v>
      </c>
      <c r="BP199" s="34" t="str">
        <f t="shared" si="83"/>
        <v/>
      </c>
      <c r="BQ199" s="34" t="str">
        <f t="shared" si="84"/>
        <v/>
      </c>
      <c r="BR199" s="34" t="str">
        <f t="shared" si="85"/>
        <v/>
      </c>
      <c r="BS199" s="34" t="str">
        <f t="shared" si="86"/>
        <v/>
      </c>
      <c r="BT199" s="34" t="str">
        <f t="shared" si="87"/>
        <v/>
      </c>
      <c r="BU199" s="34" t="str">
        <f t="shared" si="88"/>
        <v/>
      </c>
      <c r="BV199" s="34" t="str">
        <f t="shared" si="89"/>
        <v/>
      </c>
      <c r="BW199" s="34" t="str">
        <f t="shared" si="90"/>
        <v/>
      </c>
      <c r="BX199" s="34" t="str">
        <f t="shared" si="91"/>
        <v/>
      </c>
      <c r="BY199" s="34" t="str">
        <f t="shared" si="92"/>
        <v/>
      </c>
      <c r="BZ199" s="33" t="s">
        <v>32</v>
      </c>
      <c r="CA199" s="34">
        <f t="shared" si="93"/>
        <v>1.018</v>
      </c>
      <c r="CB199" s="28"/>
      <c r="CC199" s="29">
        <f>IF(D199&gt;Zisk!$D$10,"",E199*CA199)</f>
        <v>0</v>
      </c>
    </row>
    <row r="200" spans="2:81" x14ac:dyDescent="0.2">
      <c r="B200" s="35" t="str">
        <f>Zisk!B211</f>
        <v/>
      </c>
      <c r="C200" s="35">
        <f>Zisk!C211</f>
        <v>0</v>
      </c>
      <c r="D200" s="35">
        <f>Zisk!E211</f>
        <v>0</v>
      </c>
      <c r="E200" s="36">
        <f>Zisk!D211</f>
        <v>0</v>
      </c>
      <c r="F200" s="36"/>
      <c r="G200" s="35" t="str">
        <f t="shared" si="68"/>
        <v>(</v>
      </c>
      <c r="H200" s="35" t="str">
        <f t="shared" si="69"/>
        <v>1</v>
      </c>
      <c r="I200" s="35" t="str">
        <f t="shared" si="70"/>
        <v>+</v>
      </c>
      <c r="J200" s="37">
        <f>IF($D200&lt;=2021,VstupniParametry_SKRYT!$D$5,"")</f>
        <v>0.02</v>
      </c>
      <c r="K200" s="35" t="str">
        <f t="shared" si="71"/>
        <v>)</v>
      </c>
      <c r="L200" s="38">
        <f>IF($D200&lt;=2021,COUNTIF(Vypocet_SKRYT!T197:AS197,"&gt;=1"),"")</f>
        <v>0</v>
      </c>
      <c r="M200" s="39" t="str">
        <f t="shared" si="72"/>
        <v>x</v>
      </c>
      <c r="N200" s="35" t="str">
        <f t="shared" si="73"/>
        <v>(</v>
      </c>
      <c r="O200" s="35" t="str">
        <f t="shared" si="74"/>
        <v>1</v>
      </c>
      <c r="P200" s="35" t="str">
        <f t="shared" si="75"/>
        <v>+</v>
      </c>
      <c r="Q200" s="37">
        <f>IF($D200&lt;=2024,VstupniParametry_SKRYT!$D$6,"")</f>
        <v>0.06</v>
      </c>
      <c r="R200" s="35" t="str">
        <f t="shared" si="76"/>
        <v>)</v>
      </c>
      <c r="S200" s="38">
        <f>IF($D200&lt;=2024,COUNTIFS(Vypocet_SKRYT!AT197:AV197,"&gt;=1"),"")</f>
        <v>0</v>
      </c>
      <c r="T200" s="39" t="str">
        <f t="shared" si="77"/>
        <v>x</v>
      </c>
      <c r="U200" s="35" t="str">
        <f t="shared" si="78"/>
        <v>(</v>
      </c>
      <c r="V200" s="35" t="str">
        <f t="shared" si="79"/>
        <v>1</v>
      </c>
      <c r="W200" s="35" t="str">
        <f t="shared" si="80"/>
        <v>+</v>
      </c>
      <c r="X200" s="37">
        <f>IF($D200&lt;=2025,VstupniParametry_SKRYT!$D$9,"")</f>
        <v>1.7999999999999999E-2</v>
      </c>
      <c r="Y200" s="35" t="str">
        <f t="shared" si="81"/>
        <v>)</v>
      </c>
      <c r="Z200" s="38">
        <f>IF(AND(D200&lt;2025,2025&lt;=Zisk!$D$10),1,IF(D200=2025,0,""))</f>
        <v>1</v>
      </c>
      <c r="AA200" s="39" t="str">
        <f>IF(AND($D200&lt;=2025,Zisk!$D$10&gt;=2026),"x","")</f>
        <v/>
      </c>
      <c r="AB200" s="35" t="str">
        <f>IF(AND($D200&lt;=2026,Zisk!$D$10&gt;=2026),"(","")</f>
        <v/>
      </c>
      <c r="AC200" s="35" t="str">
        <f>IF(AND($D200&lt;=2026,Zisk!$D$10&gt;=2026),"1","")</f>
        <v/>
      </c>
      <c r="AD200" s="35" t="str">
        <f>IF(AND($D200&lt;=2026,Zisk!$D$10&gt;=2026),"+","")</f>
        <v/>
      </c>
      <c r="AE200" s="37" t="str">
        <f>IF(AND($D200&lt;=2026,Zisk!$D$10&gt;=2026),VstupniParametry_SKRYT!$D$10,"")</f>
        <v/>
      </c>
      <c r="AF200" s="35" t="str">
        <f>IF(AND($D200&lt;=2026,Zisk!$D$10&gt;=2026),")","")</f>
        <v/>
      </c>
      <c r="AG200" s="38" t="str">
        <f>IF(AND(D200&lt;2026,2026&lt;=Zisk!$D$10),1,IF(D200=2026,0,""))</f>
        <v/>
      </c>
      <c r="AH200" s="39" t="str">
        <f>IF(AND($D200&lt;=2026,Zisk!$D$10&gt;=2027),"x","")</f>
        <v/>
      </c>
      <c r="AI200" s="35" t="str">
        <f>IF(AND($D200&lt;=2027,Zisk!$D$10&gt;=2027),"(","")</f>
        <v/>
      </c>
      <c r="AJ200" s="35" t="str">
        <f>IF(AND($D200&lt;=2027,Zisk!$D$10&gt;=2027),"1","")</f>
        <v/>
      </c>
      <c r="AK200" s="35" t="str">
        <f>IF(AND($D200&lt;=2027,Zisk!$D$10&gt;=2027),"+","")</f>
        <v/>
      </c>
      <c r="AL200" s="37" t="str">
        <f>IF(AND($D200&lt;=2027,Zisk!$D$10&gt;=2027),VstupniParametry_SKRYT!$D$11,"")</f>
        <v/>
      </c>
      <c r="AM200" s="35" t="str">
        <f>IF(AND($D200&lt;=2027,Zisk!$D$10&gt;=2027),")","")</f>
        <v/>
      </c>
      <c r="AN200" s="38" t="str">
        <f>IF(AND(D200&lt;2027,2027&lt;=Zisk!$D$10),1,IF(D200=2027,0,""))</f>
        <v/>
      </c>
      <c r="AO200" s="39" t="str">
        <f>IF(AND($D200&lt;=2027,Zisk!$D$10&gt;=2028),"x","")</f>
        <v/>
      </c>
      <c r="AP200" s="35" t="str">
        <f>IF(AND($D200&lt;=2028,Zisk!$D$10&gt;=2028),"(","")</f>
        <v/>
      </c>
      <c r="AQ200" s="35" t="str">
        <f>IF(AND($D200&lt;=2028,Zisk!$D$10&gt;=2028),"1","")</f>
        <v/>
      </c>
      <c r="AR200" s="35" t="str">
        <f>IF(AND($D200&lt;=2028,Zisk!$D$10&gt;=2028),"+","")</f>
        <v/>
      </c>
      <c r="AS200" s="37" t="str">
        <f>IF(AND($D200&lt;=2028,Zisk!$D$10&gt;=2028),VstupniParametry_SKRYT!$D$12,"")</f>
        <v/>
      </c>
      <c r="AT200" s="35" t="str">
        <f>IF(AND($D200&lt;=2028,Zisk!$D$10&gt;=2028),")","")</f>
        <v/>
      </c>
      <c r="AU200" s="38" t="str">
        <f>IF(AND(D200&lt;2028,2028&lt;=Zisk!$D$10),1,IF(D200=2028,0,""))</f>
        <v/>
      </c>
      <c r="AV200" s="39" t="str">
        <f>IF(AND($D200&lt;=2028,Zisk!$D$10&gt;=2029),"x","")</f>
        <v/>
      </c>
      <c r="AW200" s="35" t="str">
        <f>IF(AND($D200&lt;=2029,Zisk!$D$10&gt;=2029),"(","")</f>
        <v/>
      </c>
      <c r="AX200" s="35" t="str">
        <f>IF(AND($D200&lt;=2029,Zisk!$D$10&gt;=2029),"1","")</f>
        <v/>
      </c>
      <c r="AY200" s="35" t="str">
        <f>IF(AND($D200&lt;=2029,Zisk!$D$10&gt;=2029),"+","")</f>
        <v/>
      </c>
      <c r="AZ200" s="37" t="str">
        <f>IF(AND($D200&lt;=2029,Zisk!$D$10&gt;=2029),VstupniParametry_SKRYT!$D$13,"")</f>
        <v/>
      </c>
      <c r="BA200" s="35" t="str">
        <f>IF(AND($D200&lt;=2029,Zisk!$D$10&gt;=2029),")","")</f>
        <v/>
      </c>
      <c r="BB200" s="38" t="str">
        <f>IF(AND(D200&lt;2029,2029&lt;=Zisk!$D$10),1,IF(D200=2029,0,""))</f>
        <v/>
      </c>
      <c r="BC200" s="39" t="str">
        <f>IF(AND($D200&lt;=2029,Zisk!$D$10&gt;=2030),"x","")</f>
        <v/>
      </c>
      <c r="BD200" s="35" t="str">
        <f>IF(AND($D200&lt;=2030,Zisk!$D$10&gt;=2030),"(","")</f>
        <v/>
      </c>
      <c r="BE200" s="35" t="str">
        <f>IF(AND($D200&lt;=2030,Zisk!$D$10&gt;=2030),"1","")</f>
        <v/>
      </c>
      <c r="BF200" s="35" t="str">
        <f>IF(AND($D200&lt;=2030,Zisk!$D$10&gt;=2030),"+","")</f>
        <v/>
      </c>
      <c r="BG200" s="37" t="str">
        <f>IF(AND($D200&lt;=2030,Zisk!$D$10&gt;=2030),VstupniParametry_SKRYT!$D$14,"")</f>
        <v/>
      </c>
      <c r="BH200" s="35" t="str">
        <f>IF(AND($D200&lt;=2030,Zisk!$D$10&gt;=2030),")","")</f>
        <v/>
      </c>
      <c r="BI200" s="38" t="str">
        <f>IF(AND(D200&lt;2030,2030&lt;=Zisk!$D$10),1,IF(D200=2030,0,""))</f>
        <v/>
      </c>
      <c r="BJ200" s="40" t="s">
        <v>32</v>
      </c>
      <c r="BK200" s="37">
        <f t="shared" si="94"/>
        <v>1</v>
      </c>
      <c r="BL200" s="35" t="str">
        <f t="shared" si="95"/>
        <v>x</v>
      </c>
      <c r="BM200" s="41">
        <f t="shared" si="96"/>
        <v>1</v>
      </c>
      <c r="BN200" s="37" t="str">
        <f t="shared" si="97"/>
        <v>x</v>
      </c>
      <c r="BO200" s="41">
        <f t="shared" si="82"/>
        <v>1.018</v>
      </c>
      <c r="BP200" s="41" t="str">
        <f t="shared" si="83"/>
        <v/>
      </c>
      <c r="BQ200" s="41" t="str">
        <f t="shared" si="84"/>
        <v/>
      </c>
      <c r="BR200" s="41" t="str">
        <f t="shared" si="85"/>
        <v/>
      </c>
      <c r="BS200" s="41" t="str">
        <f t="shared" si="86"/>
        <v/>
      </c>
      <c r="BT200" s="41" t="str">
        <f t="shared" si="87"/>
        <v/>
      </c>
      <c r="BU200" s="41" t="str">
        <f t="shared" si="88"/>
        <v/>
      </c>
      <c r="BV200" s="41" t="str">
        <f t="shared" si="89"/>
        <v/>
      </c>
      <c r="BW200" s="41" t="str">
        <f t="shared" si="90"/>
        <v/>
      </c>
      <c r="BX200" s="41" t="str">
        <f t="shared" si="91"/>
        <v/>
      </c>
      <c r="BY200" s="41" t="str">
        <f t="shared" si="92"/>
        <v/>
      </c>
      <c r="BZ200" s="40" t="s">
        <v>32</v>
      </c>
      <c r="CA200" s="41">
        <f t="shared" si="93"/>
        <v>1.018</v>
      </c>
      <c r="CB200" s="35"/>
      <c r="CC200" s="36">
        <f>IF(D200&gt;Zisk!$D$10,"",E200*CA200)</f>
        <v>0</v>
      </c>
    </row>
    <row r="201" spans="2:81" x14ac:dyDescent="0.2">
      <c r="B201" s="28" t="str">
        <f>Zisk!B212</f>
        <v/>
      </c>
      <c r="C201" s="28">
        <f>Zisk!C212</f>
        <v>0</v>
      </c>
      <c r="D201" s="28">
        <f>Zisk!E212</f>
        <v>0</v>
      </c>
      <c r="E201" s="29">
        <f>Zisk!D212</f>
        <v>0</v>
      </c>
      <c r="F201" s="29"/>
      <c r="G201" s="28" t="str">
        <f t="shared" si="68"/>
        <v>(</v>
      </c>
      <c r="H201" s="28" t="str">
        <f t="shared" si="69"/>
        <v>1</v>
      </c>
      <c r="I201" s="28" t="str">
        <f t="shared" si="70"/>
        <v>+</v>
      </c>
      <c r="J201" s="30">
        <f>IF($D201&lt;=2021,VstupniParametry_SKRYT!$D$5,"")</f>
        <v>0.02</v>
      </c>
      <c r="K201" s="28" t="str">
        <f t="shared" si="71"/>
        <v>)</v>
      </c>
      <c r="L201" s="31">
        <f>IF($D201&lt;=2021,COUNTIF(Vypocet_SKRYT!T198:AS198,"&gt;=1"),"")</f>
        <v>0</v>
      </c>
      <c r="M201" s="32" t="str">
        <f t="shared" si="72"/>
        <v>x</v>
      </c>
      <c r="N201" s="28" t="str">
        <f t="shared" si="73"/>
        <v>(</v>
      </c>
      <c r="O201" s="28" t="str">
        <f t="shared" si="74"/>
        <v>1</v>
      </c>
      <c r="P201" s="28" t="str">
        <f t="shared" si="75"/>
        <v>+</v>
      </c>
      <c r="Q201" s="30">
        <f>IF($D201&lt;=2024,VstupniParametry_SKRYT!$D$6,"")</f>
        <v>0.06</v>
      </c>
      <c r="R201" s="28" t="str">
        <f t="shared" si="76"/>
        <v>)</v>
      </c>
      <c r="S201" s="31">
        <f>IF($D201&lt;=2024,COUNTIFS(Vypocet_SKRYT!AT198:AV198,"&gt;=1"),"")</f>
        <v>0</v>
      </c>
      <c r="T201" s="32" t="str">
        <f t="shared" si="77"/>
        <v>x</v>
      </c>
      <c r="U201" s="28" t="str">
        <f t="shared" si="78"/>
        <v>(</v>
      </c>
      <c r="V201" s="28" t="str">
        <f t="shared" si="79"/>
        <v>1</v>
      </c>
      <c r="W201" s="28" t="str">
        <f t="shared" si="80"/>
        <v>+</v>
      </c>
      <c r="X201" s="30">
        <f>IF($D201&lt;=2025,VstupniParametry_SKRYT!$D$9,"")</f>
        <v>1.7999999999999999E-2</v>
      </c>
      <c r="Y201" s="28" t="str">
        <f t="shared" si="81"/>
        <v>)</v>
      </c>
      <c r="Z201" s="31">
        <f>IF(AND(D201&lt;2025,2025&lt;=Zisk!$D$10),1,IF(D201=2025,0,""))</f>
        <v>1</v>
      </c>
      <c r="AA201" s="32" t="str">
        <f>IF(AND($D201&lt;=2025,Zisk!$D$10&gt;=2026),"x","")</f>
        <v/>
      </c>
      <c r="AB201" s="28" t="str">
        <f>IF(AND($D201&lt;=2026,Zisk!$D$10&gt;=2026),"(","")</f>
        <v/>
      </c>
      <c r="AC201" s="28" t="str">
        <f>IF(AND($D201&lt;=2026,Zisk!$D$10&gt;=2026),"1","")</f>
        <v/>
      </c>
      <c r="AD201" s="28" t="str">
        <f>IF(AND($D201&lt;=2026,Zisk!$D$10&gt;=2026),"+","")</f>
        <v/>
      </c>
      <c r="AE201" s="30" t="str">
        <f>IF(AND($D201&lt;=2026,Zisk!$D$10&gt;=2026),VstupniParametry_SKRYT!$D$10,"")</f>
        <v/>
      </c>
      <c r="AF201" s="28" t="str">
        <f>IF(AND($D201&lt;=2026,Zisk!$D$10&gt;=2026),")","")</f>
        <v/>
      </c>
      <c r="AG201" s="31" t="str">
        <f>IF(AND(D201&lt;2026,2026&lt;=Zisk!$D$10),1,IF(D201=2026,0,""))</f>
        <v/>
      </c>
      <c r="AH201" s="32" t="str">
        <f>IF(AND($D201&lt;=2026,Zisk!$D$10&gt;=2027),"x","")</f>
        <v/>
      </c>
      <c r="AI201" s="28" t="str">
        <f>IF(AND($D201&lt;=2027,Zisk!$D$10&gt;=2027),"(","")</f>
        <v/>
      </c>
      <c r="AJ201" s="28" t="str">
        <f>IF(AND($D201&lt;=2027,Zisk!$D$10&gt;=2027),"1","")</f>
        <v/>
      </c>
      <c r="AK201" s="28" t="str">
        <f>IF(AND($D201&lt;=2027,Zisk!$D$10&gt;=2027),"+","")</f>
        <v/>
      </c>
      <c r="AL201" s="30" t="str">
        <f>IF(AND($D201&lt;=2027,Zisk!$D$10&gt;=2027),VstupniParametry_SKRYT!$D$11,"")</f>
        <v/>
      </c>
      <c r="AM201" s="28" t="str">
        <f>IF(AND($D201&lt;=2027,Zisk!$D$10&gt;=2027),")","")</f>
        <v/>
      </c>
      <c r="AN201" s="31" t="str">
        <f>IF(AND(D201&lt;2027,2027&lt;=Zisk!$D$10),1,IF(D201=2027,0,""))</f>
        <v/>
      </c>
      <c r="AO201" s="32" t="str">
        <f>IF(AND($D201&lt;=2027,Zisk!$D$10&gt;=2028),"x","")</f>
        <v/>
      </c>
      <c r="AP201" s="28" t="str">
        <f>IF(AND($D201&lt;=2028,Zisk!$D$10&gt;=2028),"(","")</f>
        <v/>
      </c>
      <c r="AQ201" s="28" t="str">
        <f>IF(AND($D201&lt;=2028,Zisk!$D$10&gt;=2028),"1","")</f>
        <v/>
      </c>
      <c r="AR201" s="28" t="str">
        <f>IF(AND($D201&lt;=2028,Zisk!$D$10&gt;=2028),"+","")</f>
        <v/>
      </c>
      <c r="AS201" s="30" t="str">
        <f>IF(AND($D201&lt;=2028,Zisk!$D$10&gt;=2028),VstupniParametry_SKRYT!$D$12,"")</f>
        <v/>
      </c>
      <c r="AT201" s="28" t="str">
        <f>IF(AND($D201&lt;=2028,Zisk!$D$10&gt;=2028),")","")</f>
        <v/>
      </c>
      <c r="AU201" s="31" t="str">
        <f>IF(AND(D201&lt;2028,2028&lt;=Zisk!$D$10),1,IF(D201=2028,0,""))</f>
        <v/>
      </c>
      <c r="AV201" s="32" t="str">
        <f>IF(AND($D201&lt;=2028,Zisk!$D$10&gt;=2029),"x","")</f>
        <v/>
      </c>
      <c r="AW201" s="28" t="str">
        <f>IF(AND($D201&lt;=2029,Zisk!$D$10&gt;=2029),"(","")</f>
        <v/>
      </c>
      <c r="AX201" s="28" t="str">
        <f>IF(AND($D201&lt;=2029,Zisk!$D$10&gt;=2029),"1","")</f>
        <v/>
      </c>
      <c r="AY201" s="28" t="str">
        <f>IF(AND($D201&lt;=2029,Zisk!$D$10&gt;=2029),"+","")</f>
        <v/>
      </c>
      <c r="AZ201" s="30" t="str">
        <f>IF(AND($D201&lt;=2029,Zisk!$D$10&gt;=2029),VstupniParametry_SKRYT!$D$13,"")</f>
        <v/>
      </c>
      <c r="BA201" s="28" t="str">
        <f>IF(AND($D201&lt;=2029,Zisk!$D$10&gt;=2029),")","")</f>
        <v/>
      </c>
      <c r="BB201" s="31" t="str">
        <f>IF(AND(D201&lt;2029,2029&lt;=Zisk!$D$10),1,IF(D201=2029,0,""))</f>
        <v/>
      </c>
      <c r="BC201" s="32" t="str">
        <f>IF(AND($D201&lt;=2029,Zisk!$D$10&gt;=2030),"x","")</f>
        <v/>
      </c>
      <c r="BD201" s="28" t="str">
        <f>IF(AND($D201&lt;=2030,Zisk!$D$10&gt;=2030),"(","")</f>
        <v/>
      </c>
      <c r="BE201" s="28" t="str">
        <f>IF(AND($D201&lt;=2030,Zisk!$D$10&gt;=2030),"1","")</f>
        <v/>
      </c>
      <c r="BF201" s="28" t="str">
        <f>IF(AND($D201&lt;=2030,Zisk!$D$10&gt;=2030),"+","")</f>
        <v/>
      </c>
      <c r="BG201" s="30" t="str">
        <f>IF(AND($D201&lt;=2030,Zisk!$D$10&gt;=2030),VstupniParametry_SKRYT!$D$14,"")</f>
        <v/>
      </c>
      <c r="BH201" s="28" t="str">
        <f>IF(AND($D201&lt;=2030,Zisk!$D$10&gt;=2030),")","")</f>
        <v/>
      </c>
      <c r="BI201" s="31" t="str">
        <f>IF(AND(D201&lt;2030,2030&lt;=Zisk!$D$10),1,IF(D201=2030,0,""))</f>
        <v/>
      </c>
      <c r="BJ201" s="33" t="s">
        <v>32</v>
      </c>
      <c r="BK201" s="30">
        <f t="shared" si="94"/>
        <v>1</v>
      </c>
      <c r="BL201" s="28" t="str">
        <f t="shared" si="95"/>
        <v>x</v>
      </c>
      <c r="BM201" s="34">
        <f t="shared" si="96"/>
        <v>1</v>
      </c>
      <c r="BN201" s="30" t="str">
        <f t="shared" si="97"/>
        <v>x</v>
      </c>
      <c r="BO201" s="34">
        <f t="shared" si="82"/>
        <v>1.018</v>
      </c>
      <c r="BP201" s="34" t="str">
        <f t="shared" si="83"/>
        <v/>
      </c>
      <c r="BQ201" s="34" t="str">
        <f t="shared" si="84"/>
        <v/>
      </c>
      <c r="BR201" s="34" t="str">
        <f t="shared" si="85"/>
        <v/>
      </c>
      <c r="BS201" s="34" t="str">
        <f t="shared" si="86"/>
        <v/>
      </c>
      <c r="BT201" s="34" t="str">
        <f t="shared" si="87"/>
        <v/>
      </c>
      <c r="BU201" s="34" t="str">
        <f t="shared" si="88"/>
        <v/>
      </c>
      <c r="BV201" s="34" t="str">
        <f t="shared" si="89"/>
        <v/>
      </c>
      <c r="BW201" s="34" t="str">
        <f t="shared" si="90"/>
        <v/>
      </c>
      <c r="BX201" s="34" t="str">
        <f t="shared" si="91"/>
        <v/>
      </c>
      <c r="BY201" s="34" t="str">
        <f t="shared" si="92"/>
        <v/>
      </c>
      <c r="BZ201" s="33" t="s">
        <v>32</v>
      </c>
      <c r="CA201" s="34">
        <f t="shared" si="93"/>
        <v>1.018</v>
      </c>
      <c r="CB201" s="28"/>
      <c r="CC201" s="29">
        <f>IF(D201&gt;Zisk!$D$10,"",E201*CA201)</f>
        <v>0</v>
      </c>
    </row>
    <row r="202" spans="2:81" x14ac:dyDescent="0.2">
      <c r="B202" s="35" t="str">
        <f>Zisk!B213</f>
        <v/>
      </c>
      <c r="C202" s="35">
        <f>Zisk!C213</f>
        <v>0</v>
      </c>
      <c r="D202" s="35">
        <f>Zisk!E213</f>
        <v>0</v>
      </c>
      <c r="E202" s="36">
        <f>Zisk!D213</f>
        <v>0</v>
      </c>
      <c r="F202" s="36"/>
      <c r="G202" s="35" t="str">
        <f t="shared" si="68"/>
        <v>(</v>
      </c>
      <c r="H202" s="35" t="str">
        <f t="shared" si="69"/>
        <v>1</v>
      </c>
      <c r="I202" s="35" t="str">
        <f t="shared" si="70"/>
        <v>+</v>
      </c>
      <c r="J202" s="37">
        <f>IF($D202&lt;=2021,VstupniParametry_SKRYT!$D$5,"")</f>
        <v>0.02</v>
      </c>
      <c r="K202" s="35" t="str">
        <f t="shared" si="71"/>
        <v>)</v>
      </c>
      <c r="L202" s="38">
        <f>IF($D202&lt;=2021,COUNTIF(Vypocet_SKRYT!T199:AS199,"&gt;=1"),"")</f>
        <v>0</v>
      </c>
      <c r="M202" s="39" t="str">
        <f t="shared" si="72"/>
        <v>x</v>
      </c>
      <c r="N202" s="35" t="str">
        <f t="shared" si="73"/>
        <v>(</v>
      </c>
      <c r="O202" s="35" t="str">
        <f t="shared" si="74"/>
        <v>1</v>
      </c>
      <c r="P202" s="35" t="str">
        <f t="shared" si="75"/>
        <v>+</v>
      </c>
      <c r="Q202" s="37">
        <f>IF($D202&lt;=2024,VstupniParametry_SKRYT!$D$6,"")</f>
        <v>0.06</v>
      </c>
      <c r="R202" s="35" t="str">
        <f t="shared" si="76"/>
        <v>)</v>
      </c>
      <c r="S202" s="38">
        <f>IF($D202&lt;=2024,COUNTIFS(Vypocet_SKRYT!AT199:AV199,"&gt;=1"),"")</f>
        <v>0</v>
      </c>
      <c r="T202" s="39" t="str">
        <f t="shared" si="77"/>
        <v>x</v>
      </c>
      <c r="U202" s="35" t="str">
        <f t="shared" si="78"/>
        <v>(</v>
      </c>
      <c r="V202" s="35" t="str">
        <f t="shared" si="79"/>
        <v>1</v>
      </c>
      <c r="W202" s="35" t="str">
        <f t="shared" si="80"/>
        <v>+</v>
      </c>
      <c r="X202" s="37">
        <f>IF($D202&lt;=2025,VstupniParametry_SKRYT!$D$9,"")</f>
        <v>1.7999999999999999E-2</v>
      </c>
      <c r="Y202" s="35" t="str">
        <f t="shared" si="81"/>
        <v>)</v>
      </c>
      <c r="Z202" s="38">
        <f>IF(AND(D202&lt;2025,2025&lt;=Zisk!$D$10),1,IF(D202=2025,0,""))</f>
        <v>1</v>
      </c>
      <c r="AA202" s="39" t="str">
        <f>IF(AND($D202&lt;=2025,Zisk!$D$10&gt;=2026),"x","")</f>
        <v/>
      </c>
      <c r="AB202" s="35" t="str">
        <f>IF(AND($D202&lt;=2026,Zisk!$D$10&gt;=2026),"(","")</f>
        <v/>
      </c>
      <c r="AC202" s="35" t="str">
        <f>IF(AND($D202&lt;=2026,Zisk!$D$10&gt;=2026),"1","")</f>
        <v/>
      </c>
      <c r="AD202" s="35" t="str">
        <f>IF(AND($D202&lt;=2026,Zisk!$D$10&gt;=2026),"+","")</f>
        <v/>
      </c>
      <c r="AE202" s="37" t="str">
        <f>IF(AND($D202&lt;=2026,Zisk!$D$10&gt;=2026),VstupniParametry_SKRYT!$D$10,"")</f>
        <v/>
      </c>
      <c r="AF202" s="35" t="str">
        <f>IF(AND($D202&lt;=2026,Zisk!$D$10&gt;=2026),")","")</f>
        <v/>
      </c>
      <c r="AG202" s="38" t="str">
        <f>IF(AND(D202&lt;2026,2026&lt;=Zisk!$D$10),1,IF(D202=2026,0,""))</f>
        <v/>
      </c>
      <c r="AH202" s="39" t="str">
        <f>IF(AND($D202&lt;=2026,Zisk!$D$10&gt;=2027),"x","")</f>
        <v/>
      </c>
      <c r="AI202" s="35" t="str">
        <f>IF(AND($D202&lt;=2027,Zisk!$D$10&gt;=2027),"(","")</f>
        <v/>
      </c>
      <c r="AJ202" s="35" t="str">
        <f>IF(AND($D202&lt;=2027,Zisk!$D$10&gt;=2027),"1","")</f>
        <v/>
      </c>
      <c r="AK202" s="35" t="str">
        <f>IF(AND($D202&lt;=2027,Zisk!$D$10&gt;=2027),"+","")</f>
        <v/>
      </c>
      <c r="AL202" s="37" t="str">
        <f>IF(AND($D202&lt;=2027,Zisk!$D$10&gt;=2027),VstupniParametry_SKRYT!$D$11,"")</f>
        <v/>
      </c>
      <c r="AM202" s="35" t="str">
        <f>IF(AND($D202&lt;=2027,Zisk!$D$10&gt;=2027),")","")</f>
        <v/>
      </c>
      <c r="AN202" s="38" t="str">
        <f>IF(AND(D202&lt;2027,2027&lt;=Zisk!$D$10),1,IF(D202=2027,0,""))</f>
        <v/>
      </c>
      <c r="AO202" s="39" t="str">
        <f>IF(AND($D202&lt;=2027,Zisk!$D$10&gt;=2028),"x","")</f>
        <v/>
      </c>
      <c r="AP202" s="35" t="str">
        <f>IF(AND($D202&lt;=2028,Zisk!$D$10&gt;=2028),"(","")</f>
        <v/>
      </c>
      <c r="AQ202" s="35" t="str">
        <f>IF(AND($D202&lt;=2028,Zisk!$D$10&gt;=2028),"1","")</f>
        <v/>
      </c>
      <c r="AR202" s="35" t="str">
        <f>IF(AND($D202&lt;=2028,Zisk!$D$10&gt;=2028),"+","")</f>
        <v/>
      </c>
      <c r="AS202" s="37" t="str">
        <f>IF(AND($D202&lt;=2028,Zisk!$D$10&gt;=2028),VstupniParametry_SKRYT!$D$12,"")</f>
        <v/>
      </c>
      <c r="AT202" s="35" t="str">
        <f>IF(AND($D202&lt;=2028,Zisk!$D$10&gt;=2028),")","")</f>
        <v/>
      </c>
      <c r="AU202" s="38" t="str">
        <f>IF(AND(D202&lt;2028,2028&lt;=Zisk!$D$10),1,IF(D202=2028,0,""))</f>
        <v/>
      </c>
      <c r="AV202" s="39" t="str">
        <f>IF(AND($D202&lt;=2028,Zisk!$D$10&gt;=2029),"x","")</f>
        <v/>
      </c>
      <c r="AW202" s="35" t="str">
        <f>IF(AND($D202&lt;=2029,Zisk!$D$10&gt;=2029),"(","")</f>
        <v/>
      </c>
      <c r="AX202" s="35" t="str">
        <f>IF(AND($D202&lt;=2029,Zisk!$D$10&gt;=2029),"1","")</f>
        <v/>
      </c>
      <c r="AY202" s="35" t="str">
        <f>IF(AND($D202&lt;=2029,Zisk!$D$10&gt;=2029),"+","")</f>
        <v/>
      </c>
      <c r="AZ202" s="37" t="str">
        <f>IF(AND($D202&lt;=2029,Zisk!$D$10&gt;=2029),VstupniParametry_SKRYT!$D$13,"")</f>
        <v/>
      </c>
      <c r="BA202" s="35" t="str">
        <f>IF(AND($D202&lt;=2029,Zisk!$D$10&gt;=2029),")","")</f>
        <v/>
      </c>
      <c r="BB202" s="38" t="str">
        <f>IF(AND(D202&lt;2029,2029&lt;=Zisk!$D$10),1,IF(D202=2029,0,""))</f>
        <v/>
      </c>
      <c r="BC202" s="39" t="str">
        <f>IF(AND($D202&lt;=2029,Zisk!$D$10&gt;=2030),"x","")</f>
        <v/>
      </c>
      <c r="BD202" s="35" t="str">
        <f>IF(AND($D202&lt;=2030,Zisk!$D$10&gt;=2030),"(","")</f>
        <v/>
      </c>
      <c r="BE202" s="35" t="str">
        <f>IF(AND($D202&lt;=2030,Zisk!$D$10&gt;=2030),"1","")</f>
        <v/>
      </c>
      <c r="BF202" s="35" t="str">
        <f>IF(AND($D202&lt;=2030,Zisk!$D$10&gt;=2030),"+","")</f>
        <v/>
      </c>
      <c r="BG202" s="37" t="str">
        <f>IF(AND($D202&lt;=2030,Zisk!$D$10&gt;=2030),VstupniParametry_SKRYT!$D$14,"")</f>
        <v/>
      </c>
      <c r="BH202" s="35" t="str">
        <f>IF(AND($D202&lt;=2030,Zisk!$D$10&gt;=2030),")","")</f>
        <v/>
      </c>
      <c r="BI202" s="38" t="str">
        <f>IF(AND(D202&lt;2030,2030&lt;=Zisk!$D$10),1,IF(D202=2030,0,""))</f>
        <v/>
      </c>
      <c r="BJ202" s="40" t="s">
        <v>32</v>
      </c>
      <c r="BK202" s="37">
        <f t="shared" si="94"/>
        <v>1</v>
      </c>
      <c r="BL202" s="35" t="str">
        <f t="shared" si="95"/>
        <v>x</v>
      </c>
      <c r="BM202" s="41">
        <f t="shared" si="96"/>
        <v>1</v>
      </c>
      <c r="BN202" s="37" t="str">
        <f t="shared" si="97"/>
        <v>x</v>
      </c>
      <c r="BO202" s="41">
        <f t="shared" si="82"/>
        <v>1.018</v>
      </c>
      <c r="BP202" s="41" t="str">
        <f t="shared" si="83"/>
        <v/>
      </c>
      <c r="BQ202" s="41" t="str">
        <f t="shared" si="84"/>
        <v/>
      </c>
      <c r="BR202" s="41" t="str">
        <f t="shared" si="85"/>
        <v/>
      </c>
      <c r="BS202" s="41" t="str">
        <f t="shared" si="86"/>
        <v/>
      </c>
      <c r="BT202" s="41" t="str">
        <f t="shared" si="87"/>
        <v/>
      </c>
      <c r="BU202" s="41" t="str">
        <f t="shared" si="88"/>
        <v/>
      </c>
      <c r="BV202" s="41" t="str">
        <f t="shared" si="89"/>
        <v/>
      </c>
      <c r="BW202" s="41" t="str">
        <f t="shared" si="90"/>
        <v/>
      </c>
      <c r="BX202" s="41" t="str">
        <f t="shared" si="91"/>
        <v/>
      </c>
      <c r="BY202" s="41" t="str">
        <f t="shared" si="92"/>
        <v/>
      </c>
      <c r="BZ202" s="40" t="s">
        <v>32</v>
      </c>
      <c r="CA202" s="41">
        <f t="shared" si="93"/>
        <v>1.018</v>
      </c>
      <c r="CB202" s="35"/>
      <c r="CC202" s="36">
        <f>IF(D202&gt;Zisk!$D$10,"",E202*CA202)</f>
        <v>0</v>
      </c>
    </row>
    <row r="203" spans="2:81" x14ac:dyDescent="0.2">
      <c r="B203" s="28" t="str">
        <f>Zisk!B214</f>
        <v/>
      </c>
      <c r="C203" s="28">
        <f>Zisk!C214</f>
        <v>0</v>
      </c>
      <c r="D203" s="28">
        <f>Zisk!E214</f>
        <v>0</v>
      </c>
      <c r="E203" s="29">
        <f>Zisk!D214</f>
        <v>0</v>
      </c>
      <c r="F203" s="29"/>
      <c r="G203" s="28" t="str">
        <f t="shared" ref="G203:G266" si="98">IF($D203&lt;=2021,"(","")</f>
        <v>(</v>
      </c>
      <c r="H203" s="28" t="str">
        <f t="shared" ref="H203:H266" si="99">IF($D203&lt;=2021,"1","")</f>
        <v>1</v>
      </c>
      <c r="I203" s="28" t="str">
        <f t="shared" ref="I203:I266" si="100">IF($D203&lt;=2021,"+","")</f>
        <v>+</v>
      </c>
      <c r="J203" s="30">
        <f>IF($D203&lt;=2021,VstupniParametry_SKRYT!$D$5,"")</f>
        <v>0.02</v>
      </c>
      <c r="K203" s="28" t="str">
        <f t="shared" ref="K203:K266" si="101">IF($D203&lt;=2021,")","")</f>
        <v>)</v>
      </c>
      <c r="L203" s="31">
        <f>IF($D203&lt;=2021,COUNTIF(Vypocet_SKRYT!T200:AS200,"&gt;=1"),"")</f>
        <v>0</v>
      </c>
      <c r="M203" s="32" t="str">
        <f t="shared" ref="M203:M266" si="102">IF($D203&lt;=2021,"x","")</f>
        <v>x</v>
      </c>
      <c r="N203" s="28" t="str">
        <f t="shared" ref="N203:N266" si="103">IF($D203&lt;=2024,"(","")</f>
        <v>(</v>
      </c>
      <c r="O203" s="28" t="str">
        <f t="shared" ref="O203:O266" si="104">IF($D203&lt;=2024,"1","")</f>
        <v>1</v>
      </c>
      <c r="P203" s="28" t="str">
        <f t="shared" ref="P203:P266" si="105">IF($D203&lt;=2024,"+","")</f>
        <v>+</v>
      </c>
      <c r="Q203" s="30">
        <f>IF($D203&lt;=2024,VstupniParametry_SKRYT!$D$6,"")</f>
        <v>0.06</v>
      </c>
      <c r="R203" s="28" t="str">
        <f t="shared" ref="R203:R266" si="106">IF($D203&lt;=2024,")","")</f>
        <v>)</v>
      </c>
      <c r="S203" s="31">
        <f>IF($D203&lt;=2024,COUNTIFS(Vypocet_SKRYT!AT200:AV200,"&gt;=1"),"")</f>
        <v>0</v>
      </c>
      <c r="T203" s="32" t="str">
        <f t="shared" ref="T203:T266" si="107">IF($D203&lt;=2024,"x","")</f>
        <v>x</v>
      </c>
      <c r="U203" s="28" t="str">
        <f t="shared" ref="U203:U266" si="108">IF($D203&lt;=2025,"(","")</f>
        <v>(</v>
      </c>
      <c r="V203" s="28" t="str">
        <f t="shared" ref="V203:V266" si="109">IF($D203&lt;=2025,"1","")</f>
        <v>1</v>
      </c>
      <c r="W203" s="28" t="str">
        <f t="shared" ref="W203:W266" si="110">IF($D203&lt;=2025,"+","")</f>
        <v>+</v>
      </c>
      <c r="X203" s="30">
        <f>IF($D203&lt;=2025,VstupniParametry_SKRYT!$D$9,"")</f>
        <v>1.7999999999999999E-2</v>
      </c>
      <c r="Y203" s="28" t="str">
        <f t="shared" ref="Y203:Y266" si="111">IF($D203&lt;=2025,")","")</f>
        <v>)</v>
      </c>
      <c r="Z203" s="31">
        <f>IF(AND(D203&lt;2025,2025&lt;=Zisk!$D$10),1,IF(D203=2025,0,""))</f>
        <v>1</v>
      </c>
      <c r="AA203" s="32" t="str">
        <f>IF(AND($D203&lt;=2025,Zisk!$D$10&gt;=2026),"x","")</f>
        <v/>
      </c>
      <c r="AB203" s="28" t="str">
        <f>IF(AND($D203&lt;=2026,Zisk!$D$10&gt;=2026),"(","")</f>
        <v/>
      </c>
      <c r="AC203" s="28" t="str">
        <f>IF(AND($D203&lt;=2026,Zisk!$D$10&gt;=2026),"1","")</f>
        <v/>
      </c>
      <c r="AD203" s="28" t="str">
        <f>IF(AND($D203&lt;=2026,Zisk!$D$10&gt;=2026),"+","")</f>
        <v/>
      </c>
      <c r="AE203" s="30" t="str">
        <f>IF(AND($D203&lt;=2026,Zisk!$D$10&gt;=2026),VstupniParametry_SKRYT!$D$10,"")</f>
        <v/>
      </c>
      <c r="AF203" s="28" t="str">
        <f>IF(AND($D203&lt;=2026,Zisk!$D$10&gt;=2026),")","")</f>
        <v/>
      </c>
      <c r="AG203" s="31" t="str">
        <f>IF(AND(D203&lt;2026,2026&lt;=Zisk!$D$10),1,IF(D203=2026,0,""))</f>
        <v/>
      </c>
      <c r="AH203" s="32" t="str">
        <f>IF(AND($D203&lt;=2026,Zisk!$D$10&gt;=2027),"x","")</f>
        <v/>
      </c>
      <c r="AI203" s="28" t="str">
        <f>IF(AND($D203&lt;=2027,Zisk!$D$10&gt;=2027),"(","")</f>
        <v/>
      </c>
      <c r="AJ203" s="28" t="str">
        <f>IF(AND($D203&lt;=2027,Zisk!$D$10&gt;=2027),"1","")</f>
        <v/>
      </c>
      <c r="AK203" s="28" t="str">
        <f>IF(AND($D203&lt;=2027,Zisk!$D$10&gt;=2027),"+","")</f>
        <v/>
      </c>
      <c r="AL203" s="30" t="str">
        <f>IF(AND($D203&lt;=2027,Zisk!$D$10&gt;=2027),VstupniParametry_SKRYT!$D$11,"")</f>
        <v/>
      </c>
      <c r="AM203" s="28" t="str">
        <f>IF(AND($D203&lt;=2027,Zisk!$D$10&gt;=2027),")","")</f>
        <v/>
      </c>
      <c r="AN203" s="31" t="str">
        <f>IF(AND(D203&lt;2027,2027&lt;=Zisk!$D$10),1,IF(D203=2027,0,""))</f>
        <v/>
      </c>
      <c r="AO203" s="32" t="str">
        <f>IF(AND($D203&lt;=2027,Zisk!$D$10&gt;=2028),"x","")</f>
        <v/>
      </c>
      <c r="AP203" s="28" t="str">
        <f>IF(AND($D203&lt;=2028,Zisk!$D$10&gt;=2028),"(","")</f>
        <v/>
      </c>
      <c r="AQ203" s="28" t="str">
        <f>IF(AND($D203&lt;=2028,Zisk!$D$10&gt;=2028),"1","")</f>
        <v/>
      </c>
      <c r="AR203" s="28" t="str">
        <f>IF(AND($D203&lt;=2028,Zisk!$D$10&gt;=2028),"+","")</f>
        <v/>
      </c>
      <c r="AS203" s="30" t="str">
        <f>IF(AND($D203&lt;=2028,Zisk!$D$10&gt;=2028),VstupniParametry_SKRYT!$D$12,"")</f>
        <v/>
      </c>
      <c r="AT203" s="28" t="str">
        <f>IF(AND($D203&lt;=2028,Zisk!$D$10&gt;=2028),")","")</f>
        <v/>
      </c>
      <c r="AU203" s="31" t="str">
        <f>IF(AND(D203&lt;2028,2028&lt;=Zisk!$D$10),1,IF(D203=2028,0,""))</f>
        <v/>
      </c>
      <c r="AV203" s="32" t="str">
        <f>IF(AND($D203&lt;=2028,Zisk!$D$10&gt;=2029),"x","")</f>
        <v/>
      </c>
      <c r="AW203" s="28" t="str">
        <f>IF(AND($D203&lt;=2029,Zisk!$D$10&gt;=2029),"(","")</f>
        <v/>
      </c>
      <c r="AX203" s="28" t="str">
        <f>IF(AND($D203&lt;=2029,Zisk!$D$10&gt;=2029),"1","")</f>
        <v/>
      </c>
      <c r="AY203" s="28" t="str">
        <f>IF(AND($D203&lt;=2029,Zisk!$D$10&gt;=2029),"+","")</f>
        <v/>
      </c>
      <c r="AZ203" s="30" t="str">
        <f>IF(AND($D203&lt;=2029,Zisk!$D$10&gt;=2029),VstupniParametry_SKRYT!$D$13,"")</f>
        <v/>
      </c>
      <c r="BA203" s="28" t="str">
        <f>IF(AND($D203&lt;=2029,Zisk!$D$10&gt;=2029),")","")</f>
        <v/>
      </c>
      <c r="BB203" s="31" t="str">
        <f>IF(AND(D203&lt;2029,2029&lt;=Zisk!$D$10),1,IF(D203=2029,0,""))</f>
        <v/>
      </c>
      <c r="BC203" s="32" t="str">
        <f>IF(AND($D203&lt;=2029,Zisk!$D$10&gt;=2030),"x","")</f>
        <v/>
      </c>
      <c r="BD203" s="28" t="str">
        <f>IF(AND($D203&lt;=2030,Zisk!$D$10&gt;=2030),"(","")</f>
        <v/>
      </c>
      <c r="BE203" s="28" t="str">
        <f>IF(AND($D203&lt;=2030,Zisk!$D$10&gt;=2030),"1","")</f>
        <v/>
      </c>
      <c r="BF203" s="28" t="str">
        <f>IF(AND($D203&lt;=2030,Zisk!$D$10&gt;=2030),"+","")</f>
        <v/>
      </c>
      <c r="BG203" s="30" t="str">
        <f>IF(AND($D203&lt;=2030,Zisk!$D$10&gt;=2030),VstupniParametry_SKRYT!$D$14,"")</f>
        <v/>
      </c>
      <c r="BH203" s="28" t="str">
        <f>IF(AND($D203&lt;=2030,Zisk!$D$10&gt;=2030),")","")</f>
        <v/>
      </c>
      <c r="BI203" s="31" t="str">
        <f>IF(AND(D203&lt;2030,2030&lt;=Zisk!$D$10),1,IF(D203=2030,0,""))</f>
        <v/>
      </c>
      <c r="BJ203" s="33" t="s">
        <v>32</v>
      </c>
      <c r="BK203" s="30">
        <f t="shared" si="94"/>
        <v>1</v>
      </c>
      <c r="BL203" s="28" t="str">
        <f t="shared" si="95"/>
        <v>x</v>
      </c>
      <c r="BM203" s="34">
        <f t="shared" si="96"/>
        <v>1</v>
      </c>
      <c r="BN203" s="30" t="str">
        <f t="shared" si="97"/>
        <v>x</v>
      </c>
      <c r="BO203" s="34">
        <f t="shared" ref="BO203:BO266" si="112">IF(X203="","",IF(BO$8=$D203,1,(1+X203)^Z203))</f>
        <v>1.018</v>
      </c>
      <c r="BP203" s="34" t="str">
        <f t="shared" ref="BP203:BP266" si="113">AA203</f>
        <v/>
      </c>
      <c r="BQ203" s="34" t="str">
        <f t="shared" ref="BQ203:BQ266" si="114">IF(AE203="","",(1+AE203)^AG203)</f>
        <v/>
      </c>
      <c r="BR203" s="34" t="str">
        <f t="shared" ref="BR203:BR266" si="115">AH203</f>
        <v/>
      </c>
      <c r="BS203" s="34" t="str">
        <f t="shared" ref="BS203:BS266" si="116">IF(AL203="","",(1+AL203)^AN203)</f>
        <v/>
      </c>
      <c r="BT203" s="34" t="str">
        <f t="shared" ref="BT203:BT266" si="117">AO203</f>
        <v/>
      </c>
      <c r="BU203" s="34" t="str">
        <f t="shared" ref="BU203:BU266" si="118">IF(AS203="","",(1+AS203)^AU203)</f>
        <v/>
      </c>
      <c r="BV203" s="34" t="str">
        <f t="shared" ref="BV203:BV266" si="119">AV203</f>
        <v/>
      </c>
      <c r="BW203" s="34" t="str">
        <f t="shared" ref="BW203:BW266" si="120">IF(AZ203="","",(1+AZ203)^BB203)</f>
        <v/>
      </c>
      <c r="BX203" s="34" t="str">
        <f t="shared" ref="BX203:BX266" si="121">BC203</f>
        <v/>
      </c>
      <c r="BY203" s="34" t="str">
        <f t="shared" ref="BY203:BY266" si="122">IF(BG203="","",(1+BG203)^BI203)</f>
        <v/>
      </c>
      <c r="BZ203" s="33" t="s">
        <v>32</v>
      </c>
      <c r="CA203" s="34">
        <f t="shared" ref="CA203:CA266" si="123">IF(BK203="",1,BK203)*IF(BM203="",1,BM203)*IF(BO203="",1,BO203)*IF(BQ203="",1,BQ203)*IF(BS203="",1,BS203)*IF(BU203="",1,BU203)*IF(BW203="",1,BW203)*IF(BY203="",1,BY203)</f>
        <v>1.018</v>
      </c>
      <c r="CB203" s="28"/>
      <c r="CC203" s="29">
        <f>IF(D203&gt;Zisk!$D$10,"",E203*CA203)</f>
        <v>0</v>
      </c>
    </row>
    <row r="204" spans="2:81" x14ac:dyDescent="0.2">
      <c r="B204" s="35" t="str">
        <f>Zisk!B215</f>
        <v/>
      </c>
      <c r="C204" s="35">
        <f>Zisk!C215</f>
        <v>0</v>
      </c>
      <c r="D204" s="35">
        <f>Zisk!E215</f>
        <v>0</v>
      </c>
      <c r="E204" s="36">
        <f>Zisk!D215</f>
        <v>0</v>
      </c>
      <c r="F204" s="36"/>
      <c r="G204" s="35" t="str">
        <f t="shared" si="98"/>
        <v>(</v>
      </c>
      <c r="H204" s="35" t="str">
        <f t="shared" si="99"/>
        <v>1</v>
      </c>
      <c r="I204" s="35" t="str">
        <f t="shared" si="100"/>
        <v>+</v>
      </c>
      <c r="J204" s="37">
        <f>IF($D204&lt;=2021,VstupniParametry_SKRYT!$D$5,"")</f>
        <v>0.02</v>
      </c>
      <c r="K204" s="35" t="str">
        <f t="shared" si="101"/>
        <v>)</v>
      </c>
      <c r="L204" s="38">
        <f>IF($D204&lt;=2021,COUNTIF(Vypocet_SKRYT!T201:AS201,"&gt;=1"),"")</f>
        <v>0</v>
      </c>
      <c r="M204" s="39" t="str">
        <f t="shared" si="102"/>
        <v>x</v>
      </c>
      <c r="N204" s="35" t="str">
        <f t="shared" si="103"/>
        <v>(</v>
      </c>
      <c r="O204" s="35" t="str">
        <f t="shared" si="104"/>
        <v>1</v>
      </c>
      <c r="P204" s="35" t="str">
        <f t="shared" si="105"/>
        <v>+</v>
      </c>
      <c r="Q204" s="37">
        <f>IF($D204&lt;=2024,VstupniParametry_SKRYT!$D$6,"")</f>
        <v>0.06</v>
      </c>
      <c r="R204" s="35" t="str">
        <f t="shared" si="106"/>
        <v>)</v>
      </c>
      <c r="S204" s="38">
        <f>IF($D204&lt;=2024,COUNTIFS(Vypocet_SKRYT!AT201:AV201,"&gt;=1"),"")</f>
        <v>0</v>
      </c>
      <c r="T204" s="39" t="str">
        <f t="shared" si="107"/>
        <v>x</v>
      </c>
      <c r="U204" s="35" t="str">
        <f t="shared" si="108"/>
        <v>(</v>
      </c>
      <c r="V204" s="35" t="str">
        <f t="shared" si="109"/>
        <v>1</v>
      </c>
      <c r="W204" s="35" t="str">
        <f t="shared" si="110"/>
        <v>+</v>
      </c>
      <c r="X204" s="37">
        <f>IF($D204&lt;=2025,VstupniParametry_SKRYT!$D$9,"")</f>
        <v>1.7999999999999999E-2</v>
      </c>
      <c r="Y204" s="35" t="str">
        <f t="shared" si="111"/>
        <v>)</v>
      </c>
      <c r="Z204" s="38">
        <f>IF(AND(D204&lt;2025,2025&lt;=Zisk!$D$10),1,IF(D204=2025,0,""))</f>
        <v>1</v>
      </c>
      <c r="AA204" s="39" t="str">
        <f>IF(AND($D204&lt;=2025,Zisk!$D$10&gt;=2026),"x","")</f>
        <v/>
      </c>
      <c r="AB204" s="35" t="str">
        <f>IF(AND($D204&lt;=2026,Zisk!$D$10&gt;=2026),"(","")</f>
        <v/>
      </c>
      <c r="AC204" s="35" t="str">
        <f>IF(AND($D204&lt;=2026,Zisk!$D$10&gt;=2026),"1","")</f>
        <v/>
      </c>
      <c r="AD204" s="35" t="str">
        <f>IF(AND($D204&lt;=2026,Zisk!$D$10&gt;=2026),"+","")</f>
        <v/>
      </c>
      <c r="AE204" s="37" t="str">
        <f>IF(AND($D204&lt;=2026,Zisk!$D$10&gt;=2026),VstupniParametry_SKRYT!$D$10,"")</f>
        <v/>
      </c>
      <c r="AF204" s="35" t="str">
        <f>IF(AND($D204&lt;=2026,Zisk!$D$10&gt;=2026),")","")</f>
        <v/>
      </c>
      <c r="AG204" s="38" t="str">
        <f>IF(AND(D204&lt;2026,2026&lt;=Zisk!$D$10),1,IF(D204=2026,0,""))</f>
        <v/>
      </c>
      <c r="AH204" s="39" t="str">
        <f>IF(AND($D204&lt;=2026,Zisk!$D$10&gt;=2027),"x","")</f>
        <v/>
      </c>
      <c r="AI204" s="35" t="str">
        <f>IF(AND($D204&lt;=2027,Zisk!$D$10&gt;=2027),"(","")</f>
        <v/>
      </c>
      <c r="AJ204" s="35" t="str">
        <f>IF(AND($D204&lt;=2027,Zisk!$D$10&gt;=2027),"1","")</f>
        <v/>
      </c>
      <c r="AK204" s="35" t="str">
        <f>IF(AND($D204&lt;=2027,Zisk!$D$10&gt;=2027),"+","")</f>
        <v/>
      </c>
      <c r="AL204" s="37" t="str">
        <f>IF(AND($D204&lt;=2027,Zisk!$D$10&gt;=2027),VstupniParametry_SKRYT!$D$11,"")</f>
        <v/>
      </c>
      <c r="AM204" s="35" t="str">
        <f>IF(AND($D204&lt;=2027,Zisk!$D$10&gt;=2027),")","")</f>
        <v/>
      </c>
      <c r="AN204" s="38" t="str">
        <f>IF(AND(D204&lt;2027,2027&lt;=Zisk!$D$10),1,IF(D204=2027,0,""))</f>
        <v/>
      </c>
      <c r="AO204" s="39" t="str">
        <f>IF(AND($D204&lt;=2027,Zisk!$D$10&gt;=2028),"x","")</f>
        <v/>
      </c>
      <c r="AP204" s="35" t="str">
        <f>IF(AND($D204&lt;=2028,Zisk!$D$10&gt;=2028),"(","")</f>
        <v/>
      </c>
      <c r="AQ204" s="35" t="str">
        <f>IF(AND($D204&lt;=2028,Zisk!$D$10&gt;=2028),"1","")</f>
        <v/>
      </c>
      <c r="AR204" s="35" t="str">
        <f>IF(AND($D204&lt;=2028,Zisk!$D$10&gt;=2028),"+","")</f>
        <v/>
      </c>
      <c r="AS204" s="37" t="str">
        <f>IF(AND($D204&lt;=2028,Zisk!$D$10&gt;=2028),VstupniParametry_SKRYT!$D$12,"")</f>
        <v/>
      </c>
      <c r="AT204" s="35" t="str">
        <f>IF(AND($D204&lt;=2028,Zisk!$D$10&gt;=2028),")","")</f>
        <v/>
      </c>
      <c r="AU204" s="38" t="str">
        <f>IF(AND(D204&lt;2028,2028&lt;=Zisk!$D$10),1,IF(D204=2028,0,""))</f>
        <v/>
      </c>
      <c r="AV204" s="39" t="str">
        <f>IF(AND($D204&lt;=2028,Zisk!$D$10&gt;=2029),"x","")</f>
        <v/>
      </c>
      <c r="AW204" s="35" t="str">
        <f>IF(AND($D204&lt;=2029,Zisk!$D$10&gt;=2029),"(","")</f>
        <v/>
      </c>
      <c r="AX204" s="35" t="str">
        <f>IF(AND($D204&lt;=2029,Zisk!$D$10&gt;=2029),"1","")</f>
        <v/>
      </c>
      <c r="AY204" s="35" t="str">
        <f>IF(AND($D204&lt;=2029,Zisk!$D$10&gt;=2029),"+","")</f>
        <v/>
      </c>
      <c r="AZ204" s="37" t="str">
        <f>IF(AND($D204&lt;=2029,Zisk!$D$10&gt;=2029),VstupniParametry_SKRYT!$D$13,"")</f>
        <v/>
      </c>
      <c r="BA204" s="35" t="str">
        <f>IF(AND($D204&lt;=2029,Zisk!$D$10&gt;=2029),")","")</f>
        <v/>
      </c>
      <c r="BB204" s="38" t="str">
        <f>IF(AND(D204&lt;2029,2029&lt;=Zisk!$D$10),1,IF(D204=2029,0,""))</f>
        <v/>
      </c>
      <c r="BC204" s="39" t="str">
        <f>IF(AND($D204&lt;=2029,Zisk!$D$10&gt;=2030),"x","")</f>
        <v/>
      </c>
      <c r="BD204" s="35" t="str">
        <f>IF(AND($D204&lt;=2030,Zisk!$D$10&gt;=2030),"(","")</f>
        <v/>
      </c>
      <c r="BE204" s="35" t="str">
        <f>IF(AND($D204&lt;=2030,Zisk!$D$10&gt;=2030),"1","")</f>
        <v/>
      </c>
      <c r="BF204" s="35" t="str">
        <f>IF(AND($D204&lt;=2030,Zisk!$D$10&gt;=2030),"+","")</f>
        <v/>
      </c>
      <c r="BG204" s="37" t="str">
        <f>IF(AND($D204&lt;=2030,Zisk!$D$10&gt;=2030),VstupniParametry_SKRYT!$D$14,"")</f>
        <v/>
      </c>
      <c r="BH204" s="35" t="str">
        <f>IF(AND($D204&lt;=2030,Zisk!$D$10&gt;=2030),")","")</f>
        <v/>
      </c>
      <c r="BI204" s="38" t="str">
        <f>IF(AND(D204&lt;2030,2030&lt;=Zisk!$D$10),1,IF(D204=2030,0,""))</f>
        <v/>
      </c>
      <c r="BJ204" s="40" t="s">
        <v>32</v>
      </c>
      <c r="BK204" s="37">
        <f t="shared" ref="BK204:BK267" si="124">IF(J204="","",(1+J204)^L204)</f>
        <v>1</v>
      </c>
      <c r="BL204" s="35" t="str">
        <f t="shared" ref="BL204:BL267" si="125">M204</f>
        <v>x</v>
      </c>
      <c r="BM204" s="41">
        <f t="shared" ref="BM204:BM267" si="126">IF(J204="","",(1+Q204)^S204)</f>
        <v>1</v>
      </c>
      <c r="BN204" s="37" t="str">
        <f t="shared" ref="BN204:BN267" si="127">T204</f>
        <v>x</v>
      </c>
      <c r="BO204" s="41">
        <f t="shared" si="112"/>
        <v>1.018</v>
      </c>
      <c r="BP204" s="41" t="str">
        <f t="shared" si="113"/>
        <v/>
      </c>
      <c r="BQ204" s="41" t="str">
        <f t="shared" si="114"/>
        <v/>
      </c>
      <c r="BR204" s="41" t="str">
        <f t="shared" si="115"/>
        <v/>
      </c>
      <c r="BS204" s="41" t="str">
        <f t="shared" si="116"/>
        <v/>
      </c>
      <c r="BT204" s="41" t="str">
        <f t="shared" si="117"/>
        <v/>
      </c>
      <c r="BU204" s="41" t="str">
        <f t="shared" si="118"/>
        <v/>
      </c>
      <c r="BV204" s="41" t="str">
        <f t="shared" si="119"/>
        <v/>
      </c>
      <c r="BW204" s="41" t="str">
        <f t="shared" si="120"/>
        <v/>
      </c>
      <c r="BX204" s="41" t="str">
        <f t="shared" si="121"/>
        <v/>
      </c>
      <c r="BY204" s="41" t="str">
        <f t="shared" si="122"/>
        <v/>
      </c>
      <c r="BZ204" s="40" t="s">
        <v>32</v>
      </c>
      <c r="CA204" s="41">
        <f t="shared" si="123"/>
        <v>1.018</v>
      </c>
      <c r="CB204" s="35"/>
      <c r="CC204" s="36">
        <f>IF(D204&gt;Zisk!$D$10,"",E204*CA204)</f>
        <v>0</v>
      </c>
    </row>
    <row r="205" spans="2:81" x14ac:dyDescent="0.2">
      <c r="B205" s="28" t="str">
        <f>Zisk!B216</f>
        <v/>
      </c>
      <c r="C205" s="28">
        <f>Zisk!C216</f>
        <v>0</v>
      </c>
      <c r="D205" s="28">
        <f>Zisk!E216</f>
        <v>0</v>
      </c>
      <c r="E205" s="29">
        <f>Zisk!D216</f>
        <v>0</v>
      </c>
      <c r="F205" s="29"/>
      <c r="G205" s="28" t="str">
        <f t="shared" si="98"/>
        <v>(</v>
      </c>
      <c r="H205" s="28" t="str">
        <f t="shared" si="99"/>
        <v>1</v>
      </c>
      <c r="I205" s="28" t="str">
        <f t="shared" si="100"/>
        <v>+</v>
      </c>
      <c r="J205" s="30">
        <f>IF($D205&lt;=2021,VstupniParametry_SKRYT!$D$5,"")</f>
        <v>0.02</v>
      </c>
      <c r="K205" s="28" t="str">
        <f t="shared" si="101"/>
        <v>)</v>
      </c>
      <c r="L205" s="31">
        <f>IF($D205&lt;=2021,COUNTIF(Vypocet_SKRYT!T202:AS202,"&gt;=1"),"")</f>
        <v>0</v>
      </c>
      <c r="M205" s="32" t="str">
        <f t="shared" si="102"/>
        <v>x</v>
      </c>
      <c r="N205" s="28" t="str">
        <f t="shared" si="103"/>
        <v>(</v>
      </c>
      <c r="O205" s="28" t="str">
        <f t="shared" si="104"/>
        <v>1</v>
      </c>
      <c r="P205" s="28" t="str">
        <f t="shared" si="105"/>
        <v>+</v>
      </c>
      <c r="Q205" s="30">
        <f>IF($D205&lt;=2024,VstupniParametry_SKRYT!$D$6,"")</f>
        <v>0.06</v>
      </c>
      <c r="R205" s="28" t="str">
        <f t="shared" si="106"/>
        <v>)</v>
      </c>
      <c r="S205" s="31">
        <f>IF($D205&lt;=2024,COUNTIFS(Vypocet_SKRYT!AT202:AV202,"&gt;=1"),"")</f>
        <v>0</v>
      </c>
      <c r="T205" s="32" t="str">
        <f t="shared" si="107"/>
        <v>x</v>
      </c>
      <c r="U205" s="28" t="str">
        <f t="shared" si="108"/>
        <v>(</v>
      </c>
      <c r="V205" s="28" t="str">
        <f t="shared" si="109"/>
        <v>1</v>
      </c>
      <c r="W205" s="28" t="str">
        <f t="shared" si="110"/>
        <v>+</v>
      </c>
      <c r="X205" s="30">
        <f>IF($D205&lt;=2025,VstupniParametry_SKRYT!$D$9,"")</f>
        <v>1.7999999999999999E-2</v>
      </c>
      <c r="Y205" s="28" t="str">
        <f t="shared" si="111"/>
        <v>)</v>
      </c>
      <c r="Z205" s="31">
        <f>IF(AND(D205&lt;2025,2025&lt;=Zisk!$D$10),1,IF(D205=2025,0,""))</f>
        <v>1</v>
      </c>
      <c r="AA205" s="32" t="str">
        <f>IF(AND($D205&lt;=2025,Zisk!$D$10&gt;=2026),"x","")</f>
        <v/>
      </c>
      <c r="AB205" s="28" t="str">
        <f>IF(AND($D205&lt;=2026,Zisk!$D$10&gt;=2026),"(","")</f>
        <v/>
      </c>
      <c r="AC205" s="28" t="str">
        <f>IF(AND($D205&lt;=2026,Zisk!$D$10&gt;=2026),"1","")</f>
        <v/>
      </c>
      <c r="AD205" s="28" t="str">
        <f>IF(AND($D205&lt;=2026,Zisk!$D$10&gt;=2026),"+","")</f>
        <v/>
      </c>
      <c r="AE205" s="30" t="str">
        <f>IF(AND($D205&lt;=2026,Zisk!$D$10&gt;=2026),VstupniParametry_SKRYT!$D$10,"")</f>
        <v/>
      </c>
      <c r="AF205" s="28" t="str">
        <f>IF(AND($D205&lt;=2026,Zisk!$D$10&gt;=2026),")","")</f>
        <v/>
      </c>
      <c r="AG205" s="31" t="str">
        <f>IF(AND(D205&lt;2026,2026&lt;=Zisk!$D$10),1,IF(D205=2026,0,""))</f>
        <v/>
      </c>
      <c r="AH205" s="32" t="str">
        <f>IF(AND($D205&lt;=2026,Zisk!$D$10&gt;=2027),"x","")</f>
        <v/>
      </c>
      <c r="AI205" s="28" t="str">
        <f>IF(AND($D205&lt;=2027,Zisk!$D$10&gt;=2027),"(","")</f>
        <v/>
      </c>
      <c r="AJ205" s="28" t="str">
        <f>IF(AND($D205&lt;=2027,Zisk!$D$10&gt;=2027),"1","")</f>
        <v/>
      </c>
      <c r="AK205" s="28" t="str">
        <f>IF(AND($D205&lt;=2027,Zisk!$D$10&gt;=2027),"+","")</f>
        <v/>
      </c>
      <c r="AL205" s="30" t="str">
        <f>IF(AND($D205&lt;=2027,Zisk!$D$10&gt;=2027),VstupniParametry_SKRYT!$D$11,"")</f>
        <v/>
      </c>
      <c r="AM205" s="28" t="str">
        <f>IF(AND($D205&lt;=2027,Zisk!$D$10&gt;=2027),")","")</f>
        <v/>
      </c>
      <c r="AN205" s="31" t="str">
        <f>IF(AND(D205&lt;2027,2027&lt;=Zisk!$D$10),1,IF(D205=2027,0,""))</f>
        <v/>
      </c>
      <c r="AO205" s="32" t="str">
        <f>IF(AND($D205&lt;=2027,Zisk!$D$10&gt;=2028),"x","")</f>
        <v/>
      </c>
      <c r="AP205" s="28" t="str">
        <f>IF(AND($D205&lt;=2028,Zisk!$D$10&gt;=2028),"(","")</f>
        <v/>
      </c>
      <c r="AQ205" s="28" t="str">
        <f>IF(AND($D205&lt;=2028,Zisk!$D$10&gt;=2028),"1","")</f>
        <v/>
      </c>
      <c r="AR205" s="28" t="str">
        <f>IF(AND($D205&lt;=2028,Zisk!$D$10&gt;=2028),"+","")</f>
        <v/>
      </c>
      <c r="AS205" s="30" t="str">
        <f>IF(AND($D205&lt;=2028,Zisk!$D$10&gt;=2028),VstupniParametry_SKRYT!$D$12,"")</f>
        <v/>
      </c>
      <c r="AT205" s="28" t="str">
        <f>IF(AND($D205&lt;=2028,Zisk!$D$10&gt;=2028),")","")</f>
        <v/>
      </c>
      <c r="AU205" s="31" t="str">
        <f>IF(AND(D205&lt;2028,2028&lt;=Zisk!$D$10),1,IF(D205=2028,0,""))</f>
        <v/>
      </c>
      <c r="AV205" s="32" t="str">
        <f>IF(AND($D205&lt;=2028,Zisk!$D$10&gt;=2029),"x","")</f>
        <v/>
      </c>
      <c r="AW205" s="28" t="str">
        <f>IF(AND($D205&lt;=2029,Zisk!$D$10&gt;=2029),"(","")</f>
        <v/>
      </c>
      <c r="AX205" s="28" t="str">
        <f>IF(AND($D205&lt;=2029,Zisk!$D$10&gt;=2029),"1","")</f>
        <v/>
      </c>
      <c r="AY205" s="28" t="str">
        <f>IF(AND($D205&lt;=2029,Zisk!$D$10&gt;=2029),"+","")</f>
        <v/>
      </c>
      <c r="AZ205" s="30" t="str">
        <f>IF(AND($D205&lt;=2029,Zisk!$D$10&gt;=2029),VstupniParametry_SKRYT!$D$13,"")</f>
        <v/>
      </c>
      <c r="BA205" s="28" t="str">
        <f>IF(AND($D205&lt;=2029,Zisk!$D$10&gt;=2029),")","")</f>
        <v/>
      </c>
      <c r="BB205" s="31" t="str">
        <f>IF(AND(D205&lt;2029,2029&lt;=Zisk!$D$10),1,IF(D205=2029,0,""))</f>
        <v/>
      </c>
      <c r="BC205" s="32" t="str">
        <f>IF(AND($D205&lt;=2029,Zisk!$D$10&gt;=2030),"x","")</f>
        <v/>
      </c>
      <c r="BD205" s="28" t="str">
        <f>IF(AND($D205&lt;=2030,Zisk!$D$10&gt;=2030),"(","")</f>
        <v/>
      </c>
      <c r="BE205" s="28" t="str">
        <f>IF(AND($D205&lt;=2030,Zisk!$D$10&gt;=2030),"1","")</f>
        <v/>
      </c>
      <c r="BF205" s="28" t="str">
        <f>IF(AND($D205&lt;=2030,Zisk!$D$10&gt;=2030),"+","")</f>
        <v/>
      </c>
      <c r="BG205" s="30" t="str">
        <f>IF(AND($D205&lt;=2030,Zisk!$D$10&gt;=2030),VstupniParametry_SKRYT!$D$14,"")</f>
        <v/>
      </c>
      <c r="BH205" s="28" t="str">
        <f>IF(AND($D205&lt;=2030,Zisk!$D$10&gt;=2030),")","")</f>
        <v/>
      </c>
      <c r="BI205" s="31" t="str">
        <f>IF(AND(D205&lt;2030,2030&lt;=Zisk!$D$10),1,IF(D205=2030,0,""))</f>
        <v/>
      </c>
      <c r="BJ205" s="33" t="s">
        <v>32</v>
      </c>
      <c r="BK205" s="30">
        <f t="shared" si="124"/>
        <v>1</v>
      </c>
      <c r="BL205" s="28" t="str">
        <f t="shared" si="125"/>
        <v>x</v>
      </c>
      <c r="BM205" s="34">
        <f t="shared" si="126"/>
        <v>1</v>
      </c>
      <c r="BN205" s="30" t="str">
        <f t="shared" si="127"/>
        <v>x</v>
      </c>
      <c r="BO205" s="34">
        <f t="shared" si="112"/>
        <v>1.018</v>
      </c>
      <c r="BP205" s="34" t="str">
        <f t="shared" si="113"/>
        <v/>
      </c>
      <c r="BQ205" s="34" t="str">
        <f t="shared" si="114"/>
        <v/>
      </c>
      <c r="BR205" s="34" t="str">
        <f t="shared" si="115"/>
        <v/>
      </c>
      <c r="BS205" s="34" t="str">
        <f t="shared" si="116"/>
        <v/>
      </c>
      <c r="BT205" s="34" t="str">
        <f t="shared" si="117"/>
        <v/>
      </c>
      <c r="BU205" s="34" t="str">
        <f t="shared" si="118"/>
        <v/>
      </c>
      <c r="BV205" s="34" t="str">
        <f t="shared" si="119"/>
        <v/>
      </c>
      <c r="BW205" s="34" t="str">
        <f t="shared" si="120"/>
        <v/>
      </c>
      <c r="BX205" s="34" t="str">
        <f t="shared" si="121"/>
        <v/>
      </c>
      <c r="BY205" s="34" t="str">
        <f t="shared" si="122"/>
        <v/>
      </c>
      <c r="BZ205" s="33" t="s">
        <v>32</v>
      </c>
      <c r="CA205" s="34">
        <f t="shared" si="123"/>
        <v>1.018</v>
      </c>
      <c r="CB205" s="28"/>
      <c r="CC205" s="29">
        <f>IF(D205&gt;Zisk!$D$10,"",E205*CA205)</f>
        <v>0</v>
      </c>
    </row>
    <row r="206" spans="2:81" x14ac:dyDescent="0.2">
      <c r="B206" s="35" t="str">
        <f>Zisk!B217</f>
        <v/>
      </c>
      <c r="C206" s="35">
        <f>Zisk!C217</f>
        <v>0</v>
      </c>
      <c r="D206" s="35">
        <f>Zisk!E217</f>
        <v>0</v>
      </c>
      <c r="E206" s="36">
        <f>Zisk!D217</f>
        <v>0</v>
      </c>
      <c r="F206" s="36"/>
      <c r="G206" s="35" t="str">
        <f t="shared" si="98"/>
        <v>(</v>
      </c>
      <c r="H206" s="35" t="str">
        <f t="shared" si="99"/>
        <v>1</v>
      </c>
      <c r="I206" s="35" t="str">
        <f t="shared" si="100"/>
        <v>+</v>
      </c>
      <c r="J206" s="37">
        <f>IF($D206&lt;=2021,VstupniParametry_SKRYT!$D$5,"")</f>
        <v>0.02</v>
      </c>
      <c r="K206" s="35" t="str">
        <f t="shared" si="101"/>
        <v>)</v>
      </c>
      <c r="L206" s="38">
        <f>IF($D206&lt;=2021,COUNTIF(Vypocet_SKRYT!T203:AS203,"&gt;=1"),"")</f>
        <v>0</v>
      </c>
      <c r="M206" s="39" t="str">
        <f t="shared" si="102"/>
        <v>x</v>
      </c>
      <c r="N206" s="35" t="str">
        <f t="shared" si="103"/>
        <v>(</v>
      </c>
      <c r="O206" s="35" t="str">
        <f t="shared" si="104"/>
        <v>1</v>
      </c>
      <c r="P206" s="35" t="str">
        <f t="shared" si="105"/>
        <v>+</v>
      </c>
      <c r="Q206" s="37">
        <f>IF($D206&lt;=2024,VstupniParametry_SKRYT!$D$6,"")</f>
        <v>0.06</v>
      </c>
      <c r="R206" s="35" t="str">
        <f t="shared" si="106"/>
        <v>)</v>
      </c>
      <c r="S206" s="38">
        <f>IF($D206&lt;=2024,COUNTIFS(Vypocet_SKRYT!AT203:AV203,"&gt;=1"),"")</f>
        <v>0</v>
      </c>
      <c r="T206" s="39" t="str">
        <f t="shared" si="107"/>
        <v>x</v>
      </c>
      <c r="U206" s="35" t="str">
        <f t="shared" si="108"/>
        <v>(</v>
      </c>
      <c r="V206" s="35" t="str">
        <f t="shared" si="109"/>
        <v>1</v>
      </c>
      <c r="W206" s="35" t="str">
        <f t="shared" si="110"/>
        <v>+</v>
      </c>
      <c r="X206" s="37">
        <f>IF($D206&lt;=2025,VstupniParametry_SKRYT!$D$9,"")</f>
        <v>1.7999999999999999E-2</v>
      </c>
      <c r="Y206" s="35" t="str">
        <f t="shared" si="111"/>
        <v>)</v>
      </c>
      <c r="Z206" s="38">
        <f>IF(AND(D206&lt;2025,2025&lt;=Zisk!$D$10),1,IF(D206=2025,0,""))</f>
        <v>1</v>
      </c>
      <c r="AA206" s="39" t="str">
        <f>IF(AND($D206&lt;=2025,Zisk!$D$10&gt;=2026),"x","")</f>
        <v/>
      </c>
      <c r="AB206" s="35" t="str">
        <f>IF(AND($D206&lt;=2026,Zisk!$D$10&gt;=2026),"(","")</f>
        <v/>
      </c>
      <c r="AC206" s="35" t="str">
        <f>IF(AND($D206&lt;=2026,Zisk!$D$10&gt;=2026),"1","")</f>
        <v/>
      </c>
      <c r="AD206" s="35" t="str">
        <f>IF(AND($D206&lt;=2026,Zisk!$D$10&gt;=2026),"+","")</f>
        <v/>
      </c>
      <c r="AE206" s="37" t="str">
        <f>IF(AND($D206&lt;=2026,Zisk!$D$10&gt;=2026),VstupniParametry_SKRYT!$D$10,"")</f>
        <v/>
      </c>
      <c r="AF206" s="35" t="str">
        <f>IF(AND($D206&lt;=2026,Zisk!$D$10&gt;=2026),")","")</f>
        <v/>
      </c>
      <c r="AG206" s="38" t="str">
        <f>IF(AND(D206&lt;2026,2026&lt;=Zisk!$D$10),1,IF(D206=2026,0,""))</f>
        <v/>
      </c>
      <c r="AH206" s="39" t="str">
        <f>IF(AND($D206&lt;=2026,Zisk!$D$10&gt;=2027),"x","")</f>
        <v/>
      </c>
      <c r="AI206" s="35" t="str">
        <f>IF(AND($D206&lt;=2027,Zisk!$D$10&gt;=2027),"(","")</f>
        <v/>
      </c>
      <c r="AJ206" s="35" t="str">
        <f>IF(AND($D206&lt;=2027,Zisk!$D$10&gt;=2027),"1","")</f>
        <v/>
      </c>
      <c r="AK206" s="35" t="str">
        <f>IF(AND($D206&lt;=2027,Zisk!$D$10&gt;=2027),"+","")</f>
        <v/>
      </c>
      <c r="AL206" s="37" t="str">
        <f>IF(AND($D206&lt;=2027,Zisk!$D$10&gt;=2027),VstupniParametry_SKRYT!$D$11,"")</f>
        <v/>
      </c>
      <c r="AM206" s="35" t="str">
        <f>IF(AND($D206&lt;=2027,Zisk!$D$10&gt;=2027),")","")</f>
        <v/>
      </c>
      <c r="AN206" s="38" t="str">
        <f>IF(AND(D206&lt;2027,2027&lt;=Zisk!$D$10),1,IF(D206=2027,0,""))</f>
        <v/>
      </c>
      <c r="AO206" s="39" t="str">
        <f>IF(AND($D206&lt;=2027,Zisk!$D$10&gt;=2028),"x","")</f>
        <v/>
      </c>
      <c r="AP206" s="35" t="str">
        <f>IF(AND($D206&lt;=2028,Zisk!$D$10&gt;=2028),"(","")</f>
        <v/>
      </c>
      <c r="AQ206" s="35" t="str">
        <f>IF(AND($D206&lt;=2028,Zisk!$D$10&gt;=2028),"1","")</f>
        <v/>
      </c>
      <c r="AR206" s="35" t="str">
        <f>IF(AND($D206&lt;=2028,Zisk!$D$10&gt;=2028),"+","")</f>
        <v/>
      </c>
      <c r="AS206" s="37" t="str">
        <f>IF(AND($D206&lt;=2028,Zisk!$D$10&gt;=2028),VstupniParametry_SKRYT!$D$12,"")</f>
        <v/>
      </c>
      <c r="AT206" s="35" t="str">
        <f>IF(AND($D206&lt;=2028,Zisk!$D$10&gt;=2028),")","")</f>
        <v/>
      </c>
      <c r="AU206" s="38" t="str">
        <f>IF(AND(D206&lt;2028,2028&lt;=Zisk!$D$10),1,IF(D206=2028,0,""))</f>
        <v/>
      </c>
      <c r="AV206" s="39" t="str">
        <f>IF(AND($D206&lt;=2028,Zisk!$D$10&gt;=2029),"x","")</f>
        <v/>
      </c>
      <c r="AW206" s="35" t="str">
        <f>IF(AND($D206&lt;=2029,Zisk!$D$10&gt;=2029),"(","")</f>
        <v/>
      </c>
      <c r="AX206" s="35" t="str">
        <f>IF(AND($D206&lt;=2029,Zisk!$D$10&gt;=2029),"1","")</f>
        <v/>
      </c>
      <c r="AY206" s="35" t="str">
        <f>IF(AND($D206&lt;=2029,Zisk!$D$10&gt;=2029),"+","")</f>
        <v/>
      </c>
      <c r="AZ206" s="37" t="str">
        <f>IF(AND($D206&lt;=2029,Zisk!$D$10&gt;=2029),VstupniParametry_SKRYT!$D$13,"")</f>
        <v/>
      </c>
      <c r="BA206" s="35" t="str">
        <f>IF(AND($D206&lt;=2029,Zisk!$D$10&gt;=2029),")","")</f>
        <v/>
      </c>
      <c r="BB206" s="38" t="str">
        <f>IF(AND(D206&lt;2029,2029&lt;=Zisk!$D$10),1,IF(D206=2029,0,""))</f>
        <v/>
      </c>
      <c r="BC206" s="39" t="str">
        <f>IF(AND($D206&lt;=2029,Zisk!$D$10&gt;=2030),"x","")</f>
        <v/>
      </c>
      <c r="BD206" s="35" t="str">
        <f>IF(AND($D206&lt;=2030,Zisk!$D$10&gt;=2030),"(","")</f>
        <v/>
      </c>
      <c r="BE206" s="35" t="str">
        <f>IF(AND($D206&lt;=2030,Zisk!$D$10&gt;=2030),"1","")</f>
        <v/>
      </c>
      <c r="BF206" s="35" t="str">
        <f>IF(AND($D206&lt;=2030,Zisk!$D$10&gt;=2030),"+","")</f>
        <v/>
      </c>
      <c r="BG206" s="37" t="str">
        <f>IF(AND($D206&lt;=2030,Zisk!$D$10&gt;=2030),VstupniParametry_SKRYT!$D$14,"")</f>
        <v/>
      </c>
      <c r="BH206" s="35" t="str">
        <f>IF(AND($D206&lt;=2030,Zisk!$D$10&gt;=2030),")","")</f>
        <v/>
      </c>
      <c r="BI206" s="38" t="str">
        <f>IF(AND(D206&lt;2030,2030&lt;=Zisk!$D$10),1,IF(D206=2030,0,""))</f>
        <v/>
      </c>
      <c r="BJ206" s="40" t="s">
        <v>32</v>
      </c>
      <c r="BK206" s="37">
        <f t="shared" si="124"/>
        <v>1</v>
      </c>
      <c r="BL206" s="35" t="str">
        <f t="shared" si="125"/>
        <v>x</v>
      </c>
      <c r="BM206" s="41">
        <f t="shared" si="126"/>
        <v>1</v>
      </c>
      <c r="BN206" s="37" t="str">
        <f t="shared" si="127"/>
        <v>x</v>
      </c>
      <c r="BO206" s="41">
        <f t="shared" si="112"/>
        <v>1.018</v>
      </c>
      <c r="BP206" s="41" t="str">
        <f t="shared" si="113"/>
        <v/>
      </c>
      <c r="BQ206" s="41" t="str">
        <f t="shared" si="114"/>
        <v/>
      </c>
      <c r="BR206" s="41" t="str">
        <f t="shared" si="115"/>
        <v/>
      </c>
      <c r="BS206" s="41" t="str">
        <f t="shared" si="116"/>
        <v/>
      </c>
      <c r="BT206" s="41" t="str">
        <f t="shared" si="117"/>
        <v/>
      </c>
      <c r="BU206" s="41" t="str">
        <f t="shared" si="118"/>
        <v/>
      </c>
      <c r="BV206" s="41" t="str">
        <f t="shared" si="119"/>
        <v/>
      </c>
      <c r="BW206" s="41" t="str">
        <f t="shared" si="120"/>
        <v/>
      </c>
      <c r="BX206" s="41" t="str">
        <f t="shared" si="121"/>
        <v/>
      </c>
      <c r="BY206" s="41" t="str">
        <f t="shared" si="122"/>
        <v/>
      </c>
      <c r="BZ206" s="40" t="s">
        <v>32</v>
      </c>
      <c r="CA206" s="41">
        <f t="shared" si="123"/>
        <v>1.018</v>
      </c>
      <c r="CB206" s="35"/>
      <c r="CC206" s="36">
        <f>IF(D206&gt;Zisk!$D$10,"",E206*CA206)</f>
        <v>0</v>
      </c>
    </row>
    <row r="207" spans="2:81" x14ac:dyDescent="0.2">
      <c r="B207" s="28" t="str">
        <f>Zisk!B218</f>
        <v/>
      </c>
      <c r="C207" s="28">
        <f>Zisk!C218</f>
        <v>0</v>
      </c>
      <c r="D207" s="28">
        <f>Zisk!E218</f>
        <v>0</v>
      </c>
      <c r="E207" s="29">
        <f>Zisk!D218</f>
        <v>0</v>
      </c>
      <c r="F207" s="29"/>
      <c r="G207" s="28" t="str">
        <f t="shared" si="98"/>
        <v>(</v>
      </c>
      <c r="H207" s="28" t="str">
        <f t="shared" si="99"/>
        <v>1</v>
      </c>
      <c r="I207" s="28" t="str">
        <f t="shared" si="100"/>
        <v>+</v>
      </c>
      <c r="J207" s="30">
        <f>IF($D207&lt;=2021,VstupniParametry_SKRYT!$D$5,"")</f>
        <v>0.02</v>
      </c>
      <c r="K207" s="28" t="str">
        <f t="shared" si="101"/>
        <v>)</v>
      </c>
      <c r="L207" s="31">
        <f>IF($D207&lt;=2021,COUNTIF(Vypocet_SKRYT!T204:AS204,"&gt;=1"),"")</f>
        <v>0</v>
      </c>
      <c r="M207" s="32" t="str">
        <f t="shared" si="102"/>
        <v>x</v>
      </c>
      <c r="N207" s="28" t="str">
        <f t="shared" si="103"/>
        <v>(</v>
      </c>
      <c r="O207" s="28" t="str">
        <f t="shared" si="104"/>
        <v>1</v>
      </c>
      <c r="P207" s="28" t="str">
        <f t="shared" si="105"/>
        <v>+</v>
      </c>
      <c r="Q207" s="30">
        <f>IF($D207&lt;=2024,VstupniParametry_SKRYT!$D$6,"")</f>
        <v>0.06</v>
      </c>
      <c r="R207" s="28" t="str">
        <f t="shared" si="106"/>
        <v>)</v>
      </c>
      <c r="S207" s="31">
        <f>IF($D207&lt;=2024,COUNTIFS(Vypocet_SKRYT!AT204:AV204,"&gt;=1"),"")</f>
        <v>0</v>
      </c>
      <c r="T207" s="32" t="str">
        <f t="shared" si="107"/>
        <v>x</v>
      </c>
      <c r="U207" s="28" t="str">
        <f t="shared" si="108"/>
        <v>(</v>
      </c>
      <c r="V207" s="28" t="str">
        <f t="shared" si="109"/>
        <v>1</v>
      </c>
      <c r="W207" s="28" t="str">
        <f t="shared" si="110"/>
        <v>+</v>
      </c>
      <c r="X207" s="30">
        <f>IF($D207&lt;=2025,VstupniParametry_SKRYT!$D$9,"")</f>
        <v>1.7999999999999999E-2</v>
      </c>
      <c r="Y207" s="28" t="str">
        <f t="shared" si="111"/>
        <v>)</v>
      </c>
      <c r="Z207" s="31">
        <f>IF(AND(D207&lt;2025,2025&lt;=Zisk!$D$10),1,IF(D207=2025,0,""))</f>
        <v>1</v>
      </c>
      <c r="AA207" s="32" t="str">
        <f>IF(AND($D207&lt;=2025,Zisk!$D$10&gt;=2026),"x","")</f>
        <v/>
      </c>
      <c r="AB207" s="28" t="str">
        <f>IF(AND($D207&lt;=2026,Zisk!$D$10&gt;=2026),"(","")</f>
        <v/>
      </c>
      <c r="AC207" s="28" t="str">
        <f>IF(AND($D207&lt;=2026,Zisk!$D$10&gt;=2026),"1","")</f>
        <v/>
      </c>
      <c r="AD207" s="28" t="str">
        <f>IF(AND($D207&lt;=2026,Zisk!$D$10&gt;=2026),"+","")</f>
        <v/>
      </c>
      <c r="AE207" s="30" t="str">
        <f>IF(AND($D207&lt;=2026,Zisk!$D$10&gt;=2026),VstupniParametry_SKRYT!$D$10,"")</f>
        <v/>
      </c>
      <c r="AF207" s="28" t="str">
        <f>IF(AND($D207&lt;=2026,Zisk!$D$10&gt;=2026),")","")</f>
        <v/>
      </c>
      <c r="AG207" s="31" t="str">
        <f>IF(AND(D207&lt;2026,2026&lt;=Zisk!$D$10),1,IF(D207=2026,0,""))</f>
        <v/>
      </c>
      <c r="AH207" s="32" t="str">
        <f>IF(AND($D207&lt;=2026,Zisk!$D$10&gt;=2027),"x","")</f>
        <v/>
      </c>
      <c r="AI207" s="28" t="str">
        <f>IF(AND($D207&lt;=2027,Zisk!$D$10&gt;=2027),"(","")</f>
        <v/>
      </c>
      <c r="AJ207" s="28" t="str">
        <f>IF(AND($D207&lt;=2027,Zisk!$D$10&gt;=2027),"1","")</f>
        <v/>
      </c>
      <c r="AK207" s="28" t="str">
        <f>IF(AND($D207&lt;=2027,Zisk!$D$10&gt;=2027),"+","")</f>
        <v/>
      </c>
      <c r="AL207" s="30" t="str">
        <f>IF(AND($D207&lt;=2027,Zisk!$D$10&gt;=2027),VstupniParametry_SKRYT!$D$11,"")</f>
        <v/>
      </c>
      <c r="AM207" s="28" t="str">
        <f>IF(AND($D207&lt;=2027,Zisk!$D$10&gt;=2027),")","")</f>
        <v/>
      </c>
      <c r="AN207" s="31" t="str">
        <f>IF(AND(D207&lt;2027,2027&lt;=Zisk!$D$10),1,IF(D207=2027,0,""))</f>
        <v/>
      </c>
      <c r="AO207" s="32" t="str">
        <f>IF(AND($D207&lt;=2027,Zisk!$D$10&gt;=2028),"x","")</f>
        <v/>
      </c>
      <c r="AP207" s="28" t="str">
        <f>IF(AND($D207&lt;=2028,Zisk!$D$10&gt;=2028),"(","")</f>
        <v/>
      </c>
      <c r="AQ207" s="28" t="str">
        <f>IF(AND($D207&lt;=2028,Zisk!$D$10&gt;=2028),"1","")</f>
        <v/>
      </c>
      <c r="AR207" s="28" t="str">
        <f>IF(AND($D207&lt;=2028,Zisk!$D$10&gt;=2028),"+","")</f>
        <v/>
      </c>
      <c r="AS207" s="30" t="str">
        <f>IF(AND($D207&lt;=2028,Zisk!$D$10&gt;=2028),VstupniParametry_SKRYT!$D$12,"")</f>
        <v/>
      </c>
      <c r="AT207" s="28" t="str">
        <f>IF(AND($D207&lt;=2028,Zisk!$D$10&gt;=2028),")","")</f>
        <v/>
      </c>
      <c r="AU207" s="31" t="str">
        <f>IF(AND(D207&lt;2028,2028&lt;=Zisk!$D$10),1,IF(D207=2028,0,""))</f>
        <v/>
      </c>
      <c r="AV207" s="32" t="str">
        <f>IF(AND($D207&lt;=2028,Zisk!$D$10&gt;=2029),"x","")</f>
        <v/>
      </c>
      <c r="AW207" s="28" t="str">
        <f>IF(AND($D207&lt;=2029,Zisk!$D$10&gt;=2029),"(","")</f>
        <v/>
      </c>
      <c r="AX207" s="28" t="str">
        <f>IF(AND($D207&lt;=2029,Zisk!$D$10&gt;=2029),"1","")</f>
        <v/>
      </c>
      <c r="AY207" s="28" t="str">
        <f>IF(AND($D207&lt;=2029,Zisk!$D$10&gt;=2029),"+","")</f>
        <v/>
      </c>
      <c r="AZ207" s="30" t="str">
        <f>IF(AND($D207&lt;=2029,Zisk!$D$10&gt;=2029),VstupniParametry_SKRYT!$D$13,"")</f>
        <v/>
      </c>
      <c r="BA207" s="28" t="str">
        <f>IF(AND($D207&lt;=2029,Zisk!$D$10&gt;=2029),")","")</f>
        <v/>
      </c>
      <c r="BB207" s="31" t="str">
        <f>IF(AND(D207&lt;2029,2029&lt;=Zisk!$D$10),1,IF(D207=2029,0,""))</f>
        <v/>
      </c>
      <c r="BC207" s="32" t="str">
        <f>IF(AND($D207&lt;=2029,Zisk!$D$10&gt;=2030),"x","")</f>
        <v/>
      </c>
      <c r="BD207" s="28" t="str">
        <f>IF(AND($D207&lt;=2030,Zisk!$D$10&gt;=2030),"(","")</f>
        <v/>
      </c>
      <c r="BE207" s="28" t="str">
        <f>IF(AND($D207&lt;=2030,Zisk!$D$10&gt;=2030),"1","")</f>
        <v/>
      </c>
      <c r="BF207" s="28" t="str">
        <f>IF(AND($D207&lt;=2030,Zisk!$D$10&gt;=2030),"+","")</f>
        <v/>
      </c>
      <c r="BG207" s="30" t="str">
        <f>IF(AND($D207&lt;=2030,Zisk!$D$10&gt;=2030),VstupniParametry_SKRYT!$D$14,"")</f>
        <v/>
      </c>
      <c r="BH207" s="28" t="str">
        <f>IF(AND($D207&lt;=2030,Zisk!$D$10&gt;=2030),")","")</f>
        <v/>
      </c>
      <c r="BI207" s="31" t="str">
        <f>IF(AND(D207&lt;2030,2030&lt;=Zisk!$D$10),1,IF(D207=2030,0,""))</f>
        <v/>
      </c>
      <c r="BJ207" s="33" t="s">
        <v>32</v>
      </c>
      <c r="BK207" s="30">
        <f t="shared" si="124"/>
        <v>1</v>
      </c>
      <c r="BL207" s="28" t="str">
        <f t="shared" si="125"/>
        <v>x</v>
      </c>
      <c r="BM207" s="34">
        <f t="shared" si="126"/>
        <v>1</v>
      </c>
      <c r="BN207" s="30" t="str">
        <f t="shared" si="127"/>
        <v>x</v>
      </c>
      <c r="BO207" s="34">
        <f t="shared" si="112"/>
        <v>1.018</v>
      </c>
      <c r="BP207" s="34" t="str">
        <f t="shared" si="113"/>
        <v/>
      </c>
      <c r="BQ207" s="34" t="str">
        <f t="shared" si="114"/>
        <v/>
      </c>
      <c r="BR207" s="34" t="str">
        <f t="shared" si="115"/>
        <v/>
      </c>
      <c r="BS207" s="34" t="str">
        <f t="shared" si="116"/>
        <v/>
      </c>
      <c r="BT207" s="34" t="str">
        <f t="shared" si="117"/>
        <v/>
      </c>
      <c r="BU207" s="34" t="str">
        <f t="shared" si="118"/>
        <v/>
      </c>
      <c r="BV207" s="34" t="str">
        <f t="shared" si="119"/>
        <v/>
      </c>
      <c r="BW207" s="34" t="str">
        <f t="shared" si="120"/>
        <v/>
      </c>
      <c r="BX207" s="34" t="str">
        <f t="shared" si="121"/>
        <v/>
      </c>
      <c r="BY207" s="34" t="str">
        <f t="shared" si="122"/>
        <v/>
      </c>
      <c r="BZ207" s="33" t="s">
        <v>32</v>
      </c>
      <c r="CA207" s="34">
        <f t="shared" si="123"/>
        <v>1.018</v>
      </c>
      <c r="CB207" s="28"/>
      <c r="CC207" s="29">
        <f>IF(D207&gt;Zisk!$D$10,"",E207*CA207)</f>
        <v>0</v>
      </c>
    </row>
    <row r="208" spans="2:81" x14ac:dyDescent="0.2">
      <c r="B208" s="35" t="str">
        <f>Zisk!B219</f>
        <v/>
      </c>
      <c r="C208" s="35">
        <f>Zisk!C219</f>
        <v>0</v>
      </c>
      <c r="D208" s="35">
        <f>Zisk!E219</f>
        <v>0</v>
      </c>
      <c r="E208" s="36">
        <f>Zisk!D219</f>
        <v>0</v>
      </c>
      <c r="F208" s="36"/>
      <c r="G208" s="35" t="str">
        <f t="shared" si="98"/>
        <v>(</v>
      </c>
      <c r="H208" s="35" t="str">
        <f t="shared" si="99"/>
        <v>1</v>
      </c>
      <c r="I208" s="35" t="str">
        <f t="shared" si="100"/>
        <v>+</v>
      </c>
      <c r="J208" s="37">
        <f>IF($D208&lt;=2021,VstupniParametry_SKRYT!$D$5,"")</f>
        <v>0.02</v>
      </c>
      <c r="K208" s="35" t="str">
        <f t="shared" si="101"/>
        <v>)</v>
      </c>
      <c r="L208" s="38">
        <f>IF($D208&lt;=2021,COUNTIF(Vypocet_SKRYT!T205:AS205,"&gt;=1"),"")</f>
        <v>0</v>
      </c>
      <c r="M208" s="39" t="str">
        <f t="shared" si="102"/>
        <v>x</v>
      </c>
      <c r="N208" s="35" t="str">
        <f t="shared" si="103"/>
        <v>(</v>
      </c>
      <c r="O208" s="35" t="str">
        <f t="shared" si="104"/>
        <v>1</v>
      </c>
      <c r="P208" s="35" t="str">
        <f t="shared" si="105"/>
        <v>+</v>
      </c>
      <c r="Q208" s="37">
        <f>IF($D208&lt;=2024,VstupniParametry_SKRYT!$D$6,"")</f>
        <v>0.06</v>
      </c>
      <c r="R208" s="35" t="str">
        <f t="shared" si="106"/>
        <v>)</v>
      </c>
      <c r="S208" s="38">
        <f>IF($D208&lt;=2024,COUNTIFS(Vypocet_SKRYT!AT205:AV205,"&gt;=1"),"")</f>
        <v>0</v>
      </c>
      <c r="T208" s="39" t="str">
        <f t="shared" si="107"/>
        <v>x</v>
      </c>
      <c r="U208" s="35" t="str">
        <f t="shared" si="108"/>
        <v>(</v>
      </c>
      <c r="V208" s="35" t="str">
        <f t="shared" si="109"/>
        <v>1</v>
      </c>
      <c r="W208" s="35" t="str">
        <f t="shared" si="110"/>
        <v>+</v>
      </c>
      <c r="X208" s="37">
        <f>IF($D208&lt;=2025,VstupniParametry_SKRYT!$D$9,"")</f>
        <v>1.7999999999999999E-2</v>
      </c>
      <c r="Y208" s="35" t="str">
        <f t="shared" si="111"/>
        <v>)</v>
      </c>
      <c r="Z208" s="38">
        <f>IF(AND(D208&lt;2025,2025&lt;=Zisk!$D$10),1,IF(D208=2025,0,""))</f>
        <v>1</v>
      </c>
      <c r="AA208" s="39" t="str">
        <f>IF(AND($D208&lt;=2025,Zisk!$D$10&gt;=2026),"x","")</f>
        <v/>
      </c>
      <c r="AB208" s="35" t="str">
        <f>IF(AND($D208&lt;=2026,Zisk!$D$10&gt;=2026),"(","")</f>
        <v/>
      </c>
      <c r="AC208" s="35" t="str">
        <f>IF(AND($D208&lt;=2026,Zisk!$D$10&gt;=2026),"1","")</f>
        <v/>
      </c>
      <c r="AD208" s="35" t="str">
        <f>IF(AND($D208&lt;=2026,Zisk!$D$10&gt;=2026),"+","")</f>
        <v/>
      </c>
      <c r="AE208" s="37" t="str">
        <f>IF(AND($D208&lt;=2026,Zisk!$D$10&gt;=2026),VstupniParametry_SKRYT!$D$10,"")</f>
        <v/>
      </c>
      <c r="AF208" s="35" t="str">
        <f>IF(AND($D208&lt;=2026,Zisk!$D$10&gt;=2026),")","")</f>
        <v/>
      </c>
      <c r="AG208" s="38" t="str">
        <f>IF(AND(D208&lt;2026,2026&lt;=Zisk!$D$10),1,IF(D208=2026,0,""))</f>
        <v/>
      </c>
      <c r="AH208" s="39" t="str">
        <f>IF(AND($D208&lt;=2026,Zisk!$D$10&gt;=2027),"x","")</f>
        <v/>
      </c>
      <c r="AI208" s="35" t="str">
        <f>IF(AND($D208&lt;=2027,Zisk!$D$10&gt;=2027),"(","")</f>
        <v/>
      </c>
      <c r="AJ208" s="35" t="str">
        <f>IF(AND($D208&lt;=2027,Zisk!$D$10&gt;=2027),"1","")</f>
        <v/>
      </c>
      <c r="AK208" s="35" t="str">
        <f>IF(AND($D208&lt;=2027,Zisk!$D$10&gt;=2027),"+","")</f>
        <v/>
      </c>
      <c r="AL208" s="37" t="str">
        <f>IF(AND($D208&lt;=2027,Zisk!$D$10&gt;=2027),VstupniParametry_SKRYT!$D$11,"")</f>
        <v/>
      </c>
      <c r="AM208" s="35" t="str">
        <f>IF(AND($D208&lt;=2027,Zisk!$D$10&gt;=2027),")","")</f>
        <v/>
      </c>
      <c r="AN208" s="38" t="str">
        <f>IF(AND(D208&lt;2027,2027&lt;=Zisk!$D$10),1,IF(D208=2027,0,""))</f>
        <v/>
      </c>
      <c r="AO208" s="39" t="str">
        <f>IF(AND($D208&lt;=2027,Zisk!$D$10&gt;=2028),"x","")</f>
        <v/>
      </c>
      <c r="AP208" s="35" t="str">
        <f>IF(AND($D208&lt;=2028,Zisk!$D$10&gt;=2028),"(","")</f>
        <v/>
      </c>
      <c r="AQ208" s="35" t="str">
        <f>IF(AND($D208&lt;=2028,Zisk!$D$10&gt;=2028),"1","")</f>
        <v/>
      </c>
      <c r="AR208" s="35" t="str">
        <f>IF(AND($D208&lt;=2028,Zisk!$D$10&gt;=2028),"+","")</f>
        <v/>
      </c>
      <c r="AS208" s="37" t="str">
        <f>IF(AND($D208&lt;=2028,Zisk!$D$10&gt;=2028),VstupniParametry_SKRYT!$D$12,"")</f>
        <v/>
      </c>
      <c r="AT208" s="35" t="str">
        <f>IF(AND($D208&lt;=2028,Zisk!$D$10&gt;=2028),")","")</f>
        <v/>
      </c>
      <c r="AU208" s="38" t="str">
        <f>IF(AND(D208&lt;2028,2028&lt;=Zisk!$D$10),1,IF(D208=2028,0,""))</f>
        <v/>
      </c>
      <c r="AV208" s="39" t="str">
        <f>IF(AND($D208&lt;=2028,Zisk!$D$10&gt;=2029),"x","")</f>
        <v/>
      </c>
      <c r="AW208" s="35" t="str">
        <f>IF(AND($D208&lt;=2029,Zisk!$D$10&gt;=2029),"(","")</f>
        <v/>
      </c>
      <c r="AX208" s="35" t="str">
        <f>IF(AND($D208&lt;=2029,Zisk!$D$10&gt;=2029),"1","")</f>
        <v/>
      </c>
      <c r="AY208" s="35" t="str">
        <f>IF(AND($D208&lt;=2029,Zisk!$D$10&gt;=2029),"+","")</f>
        <v/>
      </c>
      <c r="AZ208" s="37" t="str">
        <f>IF(AND($D208&lt;=2029,Zisk!$D$10&gt;=2029),VstupniParametry_SKRYT!$D$13,"")</f>
        <v/>
      </c>
      <c r="BA208" s="35" t="str">
        <f>IF(AND($D208&lt;=2029,Zisk!$D$10&gt;=2029),")","")</f>
        <v/>
      </c>
      <c r="BB208" s="38" t="str">
        <f>IF(AND(D208&lt;2029,2029&lt;=Zisk!$D$10),1,IF(D208=2029,0,""))</f>
        <v/>
      </c>
      <c r="BC208" s="39" t="str">
        <f>IF(AND($D208&lt;=2029,Zisk!$D$10&gt;=2030),"x","")</f>
        <v/>
      </c>
      <c r="BD208" s="35" t="str">
        <f>IF(AND($D208&lt;=2030,Zisk!$D$10&gt;=2030),"(","")</f>
        <v/>
      </c>
      <c r="BE208" s="35" t="str">
        <f>IF(AND($D208&lt;=2030,Zisk!$D$10&gt;=2030),"1","")</f>
        <v/>
      </c>
      <c r="BF208" s="35" t="str">
        <f>IF(AND($D208&lt;=2030,Zisk!$D$10&gt;=2030),"+","")</f>
        <v/>
      </c>
      <c r="BG208" s="37" t="str">
        <f>IF(AND($D208&lt;=2030,Zisk!$D$10&gt;=2030),VstupniParametry_SKRYT!$D$14,"")</f>
        <v/>
      </c>
      <c r="BH208" s="35" t="str">
        <f>IF(AND($D208&lt;=2030,Zisk!$D$10&gt;=2030),")","")</f>
        <v/>
      </c>
      <c r="BI208" s="38" t="str">
        <f>IF(AND(D208&lt;2030,2030&lt;=Zisk!$D$10),1,IF(D208=2030,0,""))</f>
        <v/>
      </c>
      <c r="BJ208" s="40" t="s">
        <v>32</v>
      </c>
      <c r="BK208" s="37">
        <f t="shared" si="124"/>
        <v>1</v>
      </c>
      <c r="BL208" s="35" t="str">
        <f t="shared" si="125"/>
        <v>x</v>
      </c>
      <c r="BM208" s="41">
        <f t="shared" si="126"/>
        <v>1</v>
      </c>
      <c r="BN208" s="37" t="str">
        <f t="shared" si="127"/>
        <v>x</v>
      </c>
      <c r="BO208" s="41">
        <f t="shared" si="112"/>
        <v>1.018</v>
      </c>
      <c r="BP208" s="41" t="str">
        <f t="shared" si="113"/>
        <v/>
      </c>
      <c r="BQ208" s="41" t="str">
        <f t="shared" si="114"/>
        <v/>
      </c>
      <c r="BR208" s="41" t="str">
        <f t="shared" si="115"/>
        <v/>
      </c>
      <c r="BS208" s="41" t="str">
        <f t="shared" si="116"/>
        <v/>
      </c>
      <c r="BT208" s="41" t="str">
        <f t="shared" si="117"/>
        <v/>
      </c>
      <c r="BU208" s="41" t="str">
        <f t="shared" si="118"/>
        <v/>
      </c>
      <c r="BV208" s="41" t="str">
        <f t="shared" si="119"/>
        <v/>
      </c>
      <c r="BW208" s="41" t="str">
        <f t="shared" si="120"/>
        <v/>
      </c>
      <c r="BX208" s="41" t="str">
        <f t="shared" si="121"/>
        <v/>
      </c>
      <c r="BY208" s="41" t="str">
        <f t="shared" si="122"/>
        <v/>
      </c>
      <c r="BZ208" s="40" t="s">
        <v>32</v>
      </c>
      <c r="CA208" s="41">
        <f t="shared" si="123"/>
        <v>1.018</v>
      </c>
      <c r="CB208" s="35"/>
      <c r="CC208" s="36">
        <f>IF(D208&gt;Zisk!$D$10,"",E208*CA208)</f>
        <v>0</v>
      </c>
    </row>
    <row r="209" spans="2:81" x14ac:dyDescent="0.2">
      <c r="B209" s="28" t="str">
        <f>Zisk!B220</f>
        <v/>
      </c>
      <c r="C209" s="28">
        <f>Zisk!C220</f>
        <v>0</v>
      </c>
      <c r="D209" s="28">
        <f>Zisk!E220</f>
        <v>0</v>
      </c>
      <c r="E209" s="29">
        <f>Zisk!D220</f>
        <v>0</v>
      </c>
      <c r="F209" s="29"/>
      <c r="G209" s="28" t="str">
        <f t="shared" si="98"/>
        <v>(</v>
      </c>
      <c r="H209" s="28" t="str">
        <f t="shared" si="99"/>
        <v>1</v>
      </c>
      <c r="I209" s="28" t="str">
        <f t="shared" si="100"/>
        <v>+</v>
      </c>
      <c r="J209" s="30">
        <f>IF($D209&lt;=2021,VstupniParametry_SKRYT!$D$5,"")</f>
        <v>0.02</v>
      </c>
      <c r="K209" s="28" t="str">
        <f t="shared" si="101"/>
        <v>)</v>
      </c>
      <c r="L209" s="31">
        <f>IF($D209&lt;=2021,COUNTIF(Vypocet_SKRYT!T206:AS206,"&gt;=1"),"")</f>
        <v>0</v>
      </c>
      <c r="M209" s="32" t="str">
        <f t="shared" si="102"/>
        <v>x</v>
      </c>
      <c r="N209" s="28" t="str">
        <f t="shared" si="103"/>
        <v>(</v>
      </c>
      <c r="O209" s="28" t="str">
        <f t="shared" si="104"/>
        <v>1</v>
      </c>
      <c r="P209" s="28" t="str">
        <f t="shared" si="105"/>
        <v>+</v>
      </c>
      <c r="Q209" s="30">
        <f>IF($D209&lt;=2024,VstupniParametry_SKRYT!$D$6,"")</f>
        <v>0.06</v>
      </c>
      <c r="R209" s="28" t="str">
        <f t="shared" si="106"/>
        <v>)</v>
      </c>
      <c r="S209" s="31">
        <f>IF($D209&lt;=2024,COUNTIFS(Vypocet_SKRYT!AT206:AV206,"&gt;=1"),"")</f>
        <v>0</v>
      </c>
      <c r="T209" s="32" t="str">
        <f t="shared" si="107"/>
        <v>x</v>
      </c>
      <c r="U209" s="28" t="str">
        <f t="shared" si="108"/>
        <v>(</v>
      </c>
      <c r="V209" s="28" t="str">
        <f t="shared" si="109"/>
        <v>1</v>
      </c>
      <c r="W209" s="28" t="str">
        <f t="shared" si="110"/>
        <v>+</v>
      </c>
      <c r="X209" s="30">
        <f>IF($D209&lt;=2025,VstupniParametry_SKRYT!$D$9,"")</f>
        <v>1.7999999999999999E-2</v>
      </c>
      <c r="Y209" s="28" t="str">
        <f t="shared" si="111"/>
        <v>)</v>
      </c>
      <c r="Z209" s="31">
        <f>IF(AND(D209&lt;2025,2025&lt;=Zisk!$D$10),1,IF(D209=2025,0,""))</f>
        <v>1</v>
      </c>
      <c r="AA209" s="32" t="str">
        <f>IF(AND($D209&lt;=2025,Zisk!$D$10&gt;=2026),"x","")</f>
        <v/>
      </c>
      <c r="AB209" s="28" t="str">
        <f>IF(AND($D209&lt;=2026,Zisk!$D$10&gt;=2026),"(","")</f>
        <v/>
      </c>
      <c r="AC209" s="28" t="str">
        <f>IF(AND($D209&lt;=2026,Zisk!$D$10&gt;=2026),"1","")</f>
        <v/>
      </c>
      <c r="AD209" s="28" t="str">
        <f>IF(AND($D209&lt;=2026,Zisk!$D$10&gt;=2026),"+","")</f>
        <v/>
      </c>
      <c r="AE209" s="30" t="str">
        <f>IF(AND($D209&lt;=2026,Zisk!$D$10&gt;=2026),VstupniParametry_SKRYT!$D$10,"")</f>
        <v/>
      </c>
      <c r="AF209" s="28" t="str">
        <f>IF(AND($D209&lt;=2026,Zisk!$D$10&gt;=2026),")","")</f>
        <v/>
      </c>
      <c r="AG209" s="31" t="str">
        <f>IF(AND(D209&lt;2026,2026&lt;=Zisk!$D$10),1,IF(D209=2026,0,""))</f>
        <v/>
      </c>
      <c r="AH209" s="32" t="str">
        <f>IF(AND($D209&lt;=2026,Zisk!$D$10&gt;=2027),"x","")</f>
        <v/>
      </c>
      <c r="AI209" s="28" t="str">
        <f>IF(AND($D209&lt;=2027,Zisk!$D$10&gt;=2027),"(","")</f>
        <v/>
      </c>
      <c r="AJ209" s="28" t="str">
        <f>IF(AND($D209&lt;=2027,Zisk!$D$10&gt;=2027),"1","")</f>
        <v/>
      </c>
      <c r="AK209" s="28" t="str">
        <f>IF(AND($D209&lt;=2027,Zisk!$D$10&gt;=2027),"+","")</f>
        <v/>
      </c>
      <c r="AL209" s="30" t="str">
        <f>IF(AND($D209&lt;=2027,Zisk!$D$10&gt;=2027),VstupniParametry_SKRYT!$D$11,"")</f>
        <v/>
      </c>
      <c r="AM209" s="28" t="str">
        <f>IF(AND($D209&lt;=2027,Zisk!$D$10&gt;=2027),")","")</f>
        <v/>
      </c>
      <c r="AN209" s="31" t="str">
        <f>IF(AND(D209&lt;2027,2027&lt;=Zisk!$D$10),1,IF(D209=2027,0,""))</f>
        <v/>
      </c>
      <c r="AO209" s="32" t="str">
        <f>IF(AND($D209&lt;=2027,Zisk!$D$10&gt;=2028),"x","")</f>
        <v/>
      </c>
      <c r="AP209" s="28" t="str">
        <f>IF(AND($D209&lt;=2028,Zisk!$D$10&gt;=2028),"(","")</f>
        <v/>
      </c>
      <c r="AQ209" s="28" t="str">
        <f>IF(AND($D209&lt;=2028,Zisk!$D$10&gt;=2028),"1","")</f>
        <v/>
      </c>
      <c r="AR209" s="28" t="str">
        <f>IF(AND($D209&lt;=2028,Zisk!$D$10&gt;=2028),"+","")</f>
        <v/>
      </c>
      <c r="AS209" s="30" t="str">
        <f>IF(AND($D209&lt;=2028,Zisk!$D$10&gt;=2028),VstupniParametry_SKRYT!$D$12,"")</f>
        <v/>
      </c>
      <c r="AT209" s="28" t="str">
        <f>IF(AND($D209&lt;=2028,Zisk!$D$10&gt;=2028),")","")</f>
        <v/>
      </c>
      <c r="AU209" s="31" t="str">
        <f>IF(AND(D209&lt;2028,2028&lt;=Zisk!$D$10),1,IF(D209=2028,0,""))</f>
        <v/>
      </c>
      <c r="AV209" s="32" t="str">
        <f>IF(AND($D209&lt;=2028,Zisk!$D$10&gt;=2029),"x","")</f>
        <v/>
      </c>
      <c r="AW209" s="28" t="str">
        <f>IF(AND($D209&lt;=2029,Zisk!$D$10&gt;=2029),"(","")</f>
        <v/>
      </c>
      <c r="AX209" s="28" t="str">
        <f>IF(AND($D209&lt;=2029,Zisk!$D$10&gt;=2029),"1","")</f>
        <v/>
      </c>
      <c r="AY209" s="28" t="str">
        <f>IF(AND($D209&lt;=2029,Zisk!$D$10&gt;=2029),"+","")</f>
        <v/>
      </c>
      <c r="AZ209" s="30" t="str">
        <f>IF(AND($D209&lt;=2029,Zisk!$D$10&gt;=2029),VstupniParametry_SKRYT!$D$13,"")</f>
        <v/>
      </c>
      <c r="BA209" s="28" t="str">
        <f>IF(AND($D209&lt;=2029,Zisk!$D$10&gt;=2029),")","")</f>
        <v/>
      </c>
      <c r="BB209" s="31" t="str">
        <f>IF(AND(D209&lt;2029,2029&lt;=Zisk!$D$10),1,IF(D209=2029,0,""))</f>
        <v/>
      </c>
      <c r="BC209" s="32" t="str">
        <f>IF(AND($D209&lt;=2029,Zisk!$D$10&gt;=2030),"x","")</f>
        <v/>
      </c>
      <c r="BD209" s="28" t="str">
        <f>IF(AND($D209&lt;=2030,Zisk!$D$10&gt;=2030),"(","")</f>
        <v/>
      </c>
      <c r="BE209" s="28" t="str">
        <f>IF(AND($D209&lt;=2030,Zisk!$D$10&gt;=2030),"1","")</f>
        <v/>
      </c>
      <c r="BF209" s="28" t="str">
        <f>IF(AND($D209&lt;=2030,Zisk!$D$10&gt;=2030),"+","")</f>
        <v/>
      </c>
      <c r="BG209" s="30" t="str">
        <f>IF(AND($D209&lt;=2030,Zisk!$D$10&gt;=2030),VstupniParametry_SKRYT!$D$14,"")</f>
        <v/>
      </c>
      <c r="BH209" s="28" t="str">
        <f>IF(AND($D209&lt;=2030,Zisk!$D$10&gt;=2030),")","")</f>
        <v/>
      </c>
      <c r="BI209" s="31" t="str">
        <f>IF(AND(D209&lt;2030,2030&lt;=Zisk!$D$10),1,IF(D209=2030,0,""))</f>
        <v/>
      </c>
      <c r="BJ209" s="33" t="s">
        <v>32</v>
      </c>
      <c r="BK209" s="30">
        <f t="shared" si="124"/>
        <v>1</v>
      </c>
      <c r="BL209" s="28" t="str">
        <f t="shared" si="125"/>
        <v>x</v>
      </c>
      <c r="BM209" s="34">
        <f t="shared" si="126"/>
        <v>1</v>
      </c>
      <c r="BN209" s="30" t="str">
        <f t="shared" si="127"/>
        <v>x</v>
      </c>
      <c r="BO209" s="34">
        <f t="shared" si="112"/>
        <v>1.018</v>
      </c>
      <c r="BP209" s="34" t="str">
        <f t="shared" si="113"/>
        <v/>
      </c>
      <c r="BQ209" s="34" t="str">
        <f t="shared" si="114"/>
        <v/>
      </c>
      <c r="BR209" s="34" t="str">
        <f t="shared" si="115"/>
        <v/>
      </c>
      <c r="BS209" s="34" t="str">
        <f t="shared" si="116"/>
        <v/>
      </c>
      <c r="BT209" s="34" t="str">
        <f t="shared" si="117"/>
        <v/>
      </c>
      <c r="BU209" s="34" t="str">
        <f t="shared" si="118"/>
        <v/>
      </c>
      <c r="BV209" s="34" t="str">
        <f t="shared" si="119"/>
        <v/>
      </c>
      <c r="BW209" s="34" t="str">
        <f t="shared" si="120"/>
        <v/>
      </c>
      <c r="BX209" s="34" t="str">
        <f t="shared" si="121"/>
        <v/>
      </c>
      <c r="BY209" s="34" t="str">
        <f t="shared" si="122"/>
        <v/>
      </c>
      <c r="BZ209" s="33" t="s">
        <v>32</v>
      </c>
      <c r="CA209" s="34">
        <f t="shared" si="123"/>
        <v>1.018</v>
      </c>
      <c r="CB209" s="28"/>
      <c r="CC209" s="29">
        <f>IF(D209&gt;Zisk!$D$10,"",E209*CA209)</f>
        <v>0</v>
      </c>
    </row>
    <row r="210" spans="2:81" x14ac:dyDescent="0.2">
      <c r="B210" s="35" t="str">
        <f>Zisk!B221</f>
        <v/>
      </c>
      <c r="C210" s="35">
        <f>Zisk!C221</f>
        <v>0</v>
      </c>
      <c r="D210" s="35">
        <f>Zisk!E221</f>
        <v>0</v>
      </c>
      <c r="E210" s="36">
        <f>Zisk!D221</f>
        <v>0</v>
      </c>
      <c r="F210" s="36"/>
      <c r="G210" s="35" t="str">
        <f t="shared" si="98"/>
        <v>(</v>
      </c>
      <c r="H210" s="35" t="str">
        <f t="shared" si="99"/>
        <v>1</v>
      </c>
      <c r="I210" s="35" t="str">
        <f t="shared" si="100"/>
        <v>+</v>
      </c>
      <c r="J210" s="37">
        <f>IF($D210&lt;=2021,VstupniParametry_SKRYT!$D$5,"")</f>
        <v>0.02</v>
      </c>
      <c r="K210" s="35" t="str">
        <f t="shared" si="101"/>
        <v>)</v>
      </c>
      <c r="L210" s="38">
        <f>IF($D210&lt;=2021,COUNTIF(Vypocet_SKRYT!T207:AS207,"&gt;=1"),"")</f>
        <v>0</v>
      </c>
      <c r="M210" s="39" t="str">
        <f t="shared" si="102"/>
        <v>x</v>
      </c>
      <c r="N210" s="35" t="str">
        <f t="shared" si="103"/>
        <v>(</v>
      </c>
      <c r="O210" s="35" t="str">
        <f t="shared" si="104"/>
        <v>1</v>
      </c>
      <c r="P210" s="35" t="str">
        <f t="shared" si="105"/>
        <v>+</v>
      </c>
      <c r="Q210" s="37">
        <f>IF($D210&lt;=2024,VstupniParametry_SKRYT!$D$6,"")</f>
        <v>0.06</v>
      </c>
      <c r="R210" s="35" t="str">
        <f t="shared" si="106"/>
        <v>)</v>
      </c>
      <c r="S210" s="38">
        <f>IF($D210&lt;=2024,COUNTIFS(Vypocet_SKRYT!AT207:AV207,"&gt;=1"),"")</f>
        <v>0</v>
      </c>
      <c r="T210" s="39" t="str">
        <f t="shared" si="107"/>
        <v>x</v>
      </c>
      <c r="U210" s="35" t="str">
        <f t="shared" si="108"/>
        <v>(</v>
      </c>
      <c r="V210" s="35" t="str">
        <f t="shared" si="109"/>
        <v>1</v>
      </c>
      <c r="W210" s="35" t="str">
        <f t="shared" si="110"/>
        <v>+</v>
      </c>
      <c r="X210" s="37">
        <f>IF($D210&lt;=2025,VstupniParametry_SKRYT!$D$9,"")</f>
        <v>1.7999999999999999E-2</v>
      </c>
      <c r="Y210" s="35" t="str">
        <f t="shared" si="111"/>
        <v>)</v>
      </c>
      <c r="Z210" s="38">
        <f>IF(AND(D210&lt;2025,2025&lt;=Zisk!$D$10),1,IF(D210=2025,0,""))</f>
        <v>1</v>
      </c>
      <c r="AA210" s="39" t="str">
        <f>IF(AND($D210&lt;=2025,Zisk!$D$10&gt;=2026),"x","")</f>
        <v/>
      </c>
      <c r="AB210" s="35" t="str">
        <f>IF(AND($D210&lt;=2026,Zisk!$D$10&gt;=2026),"(","")</f>
        <v/>
      </c>
      <c r="AC210" s="35" t="str">
        <f>IF(AND($D210&lt;=2026,Zisk!$D$10&gt;=2026),"1","")</f>
        <v/>
      </c>
      <c r="AD210" s="35" t="str">
        <f>IF(AND($D210&lt;=2026,Zisk!$D$10&gt;=2026),"+","")</f>
        <v/>
      </c>
      <c r="AE210" s="37" t="str">
        <f>IF(AND($D210&lt;=2026,Zisk!$D$10&gt;=2026),VstupniParametry_SKRYT!$D$10,"")</f>
        <v/>
      </c>
      <c r="AF210" s="35" t="str">
        <f>IF(AND($D210&lt;=2026,Zisk!$D$10&gt;=2026),")","")</f>
        <v/>
      </c>
      <c r="AG210" s="38" t="str">
        <f>IF(AND(D210&lt;2026,2026&lt;=Zisk!$D$10),1,IF(D210=2026,0,""))</f>
        <v/>
      </c>
      <c r="AH210" s="39" t="str">
        <f>IF(AND($D210&lt;=2026,Zisk!$D$10&gt;=2027),"x","")</f>
        <v/>
      </c>
      <c r="AI210" s="35" t="str">
        <f>IF(AND($D210&lt;=2027,Zisk!$D$10&gt;=2027),"(","")</f>
        <v/>
      </c>
      <c r="AJ210" s="35" t="str">
        <f>IF(AND($D210&lt;=2027,Zisk!$D$10&gt;=2027),"1","")</f>
        <v/>
      </c>
      <c r="AK210" s="35" t="str">
        <f>IF(AND($D210&lt;=2027,Zisk!$D$10&gt;=2027),"+","")</f>
        <v/>
      </c>
      <c r="AL210" s="37" t="str">
        <f>IF(AND($D210&lt;=2027,Zisk!$D$10&gt;=2027),VstupniParametry_SKRYT!$D$11,"")</f>
        <v/>
      </c>
      <c r="AM210" s="35" t="str">
        <f>IF(AND($D210&lt;=2027,Zisk!$D$10&gt;=2027),")","")</f>
        <v/>
      </c>
      <c r="AN210" s="38" t="str">
        <f>IF(AND(D210&lt;2027,2027&lt;=Zisk!$D$10),1,IF(D210=2027,0,""))</f>
        <v/>
      </c>
      <c r="AO210" s="39" t="str">
        <f>IF(AND($D210&lt;=2027,Zisk!$D$10&gt;=2028),"x","")</f>
        <v/>
      </c>
      <c r="AP210" s="35" t="str">
        <f>IF(AND($D210&lt;=2028,Zisk!$D$10&gt;=2028),"(","")</f>
        <v/>
      </c>
      <c r="AQ210" s="35" t="str">
        <f>IF(AND($D210&lt;=2028,Zisk!$D$10&gt;=2028),"1","")</f>
        <v/>
      </c>
      <c r="AR210" s="35" t="str">
        <f>IF(AND($D210&lt;=2028,Zisk!$D$10&gt;=2028),"+","")</f>
        <v/>
      </c>
      <c r="AS210" s="37" t="str">
        <f>IF(AND($D210&lt;=2028,Zisk!$D$10&gt;=2028),VstupniParametry_SKRYT!$D$12,"")</f>
        <v/>
      </c>
      <c r="AT210" s="35" t="str">
        <f>IF(AND($D210&lt;=2028,Zisk!$D$10&gt;=2028),")","")</f>
        <v/>
      </c>
      <c r="AU210" s="38" t="str">
        <f>IF(AND(D210&lt;2028,2028&lt;=Zisk!$D$10),1,IF(D210=2028,0,""))</f>
        <v/>
      </c>
      <c r="AV210" s="39" t="str">
        <f>IF(AND($D210&lt;=2028,Zisk!$D$10&gt;=2029),"x","")</f>
        <v/>
      </c>
      <c r="AW210" s="35" t="str">
        <f>IF(AND($D210&lt;=2029,Zisk!$D$10&gt;=2029),"(","")</f>
        <v/>
      </c>
      <c r="AX210" s="35" t="str">
        <f>IF(AND($D210&lt;=2029,Zisk!$D$10&gt;=2029),"1","")</f>
        <v/>
      </c>
      <c r="AY210" s="35" t="str">
        <f>IF(AND($D210&lt;=2029,Zisk!$D$10&gt;=2029),"+","")</f>
        <v/>
      </c>
      <c r="AZ210" s="37" t="str">
        <f>IF(AND($D210&lt;=2029,Zisk!$D$10&gt;=2029),VstupniParametry_SKRYT!$D$13,"")</f>
        <v/>
      </c>
      <c r="BA210" s="35" t="str">
        <f>IF(AND($D210&lt;=2029,Zisk!$D$10&gt;=2029),")","")</f>
        <v/>
      </c>
      <c r="BB210" s="38" t="str">
        <f>IF(AND(D210&lt;2029,2029&lt;=Zisk!$D$10),1,IF(D210=2029,0,""))</f>
        <v/>
      </c>
      <c r="BC210" s="39" t="str">
        <f>IF(AND($D210&lt;=2029,Zisk!$D$10&gt;=2030),"x","")</f>
        <v/>
      </c>
      <c r="BD210" s="35" t="str">
        <f>IF(AND($D210&lt;=2030,Zisk!$D$10&gt;=2030),"(","")</f>
        <v/>
      </c>
      <c r="BE210" s="35" t="str">
        <f>IF(AND($D210&lt;=2030,Zisk!$D$10&gt;=2030),"1","")</f>
        <v/>
      </c>
      <c r="BF210" s="35" t="str">
        <f>IF(AND($D210&lt;=2030,Zisk!$D$10&gt;=2030),"+","")</f>
        <v/>
      </c>
      <c r="BG210" s="37" t="str">
        <f>IF(AND($D210&lt;=2030,Zisk!$D$10&gt;=2030),VstupniParametry_SKRYT!$D$14,"")</f>
        <v/>
      </c>
      <c r="BH210" s="35" t="str">
        <f>IF(AND($D210&lt;=2030,Zisk!$D$10&gt;=2030),")","")</f>
        <v/>
      </c>
      <c r="BI210" s="38" t="str">
        <f>IF(AND(D210&lt;2030,2030&lt;=Zisk!$D$10),1,IF(D210=2030,0,""))</f>
        <v/>
      </c>
      <c r="BJ210" s="40" t="s">
        <v>32</v>
      </c>
      <c r="BK210" s="37">
        <f t="shared" si="124"/>
        <v>1</v>
      </c>
      <c r="BL210" s="35" t="str">
        <f t="shared" si="125"/>
        <v>x</v>
      </c>
      <c r="BM210" s="41">
        <f t="shared" si="126"/>
        <v>1</v>
      </c>
      <c r="BN210" s="37" t="str">
        <f t="shared" si="127"/>
        <v>x</v>
      </c>
      <c r="BO210" s="41">
        <f t="shared" si="112"/>
        <v>1.018</v>
      </c>
      <c r="BP210" s="41" t="str">
        <f t="shared" si="113"/>
        <v/>
      </c>
      <c r="BQ210" s="41" t="str">
        <f t="shared" si="114"/>
        <v/>
      </c>
      <c r="BR210" s="41" t="str">
        <f t="shared" si="115"/>
        <v/>
      </c>
      <c r="BS210" s="41" t="str">
        <f t="shared" si="116"/>
        <v/>
      </c>
      <c r="BT210" s="41" t="str">
        <f t="shared" si="117"/>
        <v/>
      </c>
      <c r="BU210" s="41" t="str">
        <f t="shared" si="118"/>
        <v/>
      </c>
      <c r="BV210" s="41" t="str">
        <f t="shared" si="119"/>
        <v/>
      </c>
      <c r="BW210" s="41" t="str">
        <f t="shared" si="120"/>
        <v/>
      </c>
      <c r="BX210" s="41" t="str">
        <f t="shared" si="121"/>
        <v/>
      </c>
      <c r="BY210" s="41" t="str">
        <f t="shared" si="122"/>
        <v/>
      </c>
      <c r="BZ210" s="40" t="s">
        <v>32</v>
      </c>
      <c r="CA210" s="41">
        <f t="shared" si="123"/>
        <v>1.018</v>
      </c>
      <c r="CB210" s="35"/>
      <c r="CC210" s="36">
        <f>IF(D210&gt;Zisk!$D$10,"",E210*CA210)</f>
        <v>0</v>
      </c>
    </row>
    <row r="211" spans="2:81" x14ac:dyDescent="0.2">
      <c r="B211" s="28" t="str">
        <f>Zisk!B222</f>
        <v/>
      </c>
      <c r="C211" s="28">
        <f>Zisk!C222</f>
        <v>0</v>
      </c>
      <c r="D211" s="28">
        <f>Zisk!E222</f>
        <v>0</v>
      </c>
      <c r="E211" s="29">
        <f>Zisk!D222</f>
        <v>0</v>
      </c>
      <c r="F211" s="29"/>
      <c r="G211" s="28" t="str">
        <f t="shared" si="98"/>
        <v>(</v>
      </c>
      <c r="H211" s="28" t="str">
        <f t="shared" si="99"/>
        <v>1</v>
      </c>
      <c r="I211" s="28" t="str">
        <f t="shared" si="100"/>
        <v>+</v>
      </c>
      <c r="J211" s="30">
        <f>IF($D211&lt;=2021,VstupniParametry_SKRYT!$D$5,"")</f>
        <v>0.02</v>
      </c>
      <c r="K211" s="28" t="str">
        <f t="shared" si="101"/>
        <v>)</v>
      </c>
      <c r="L211" s="31">
        <f>IF($D211&lt;=2021,COUNTIF(Vypocet_SKRYT!T208:AS208,"&gt;=1"),"")</f>
        <v>0</v>
      </c>
      <c r="M211" s="32" t="str">
        <f t="shared" si="102"/>
        <v>x</v>
      </c>
      <c r="N211" s="28" t="str">
        <f t="shared" si="103"/>
        <v>(</v>
      </c>
      <c r="O211" s="28" t="str">
        <f t="shared" si="104"/>
        <v>1</v>
      </c>
      <c r="P211" s="28" t="str">
        <f t="shared" si="105"/>
        <v>+</v>
      </c>
      <c r="Q211" s="30">
        <f>IF($D211&lt;=2024,VstupniParametry_SKRYT!$D$6,"")</f>
        <v>0.06</v>
      </c>
      <c r="R211" s="28" t="str">
        <f t="shared" si="106"/>
        <v>)</v>
      </c>
      <c r="S211" s="31">
        <f>IF($D211&lt;=2024,COUNTIFS(Vypocet_SKRYT!AT208:AV208,"&gt;=1"),"")</f>
        <v>0</v>
      </c>
      <c r="T211" s="32" t="str">
        <f t="shared" si="107"/>
        <v>x</v>
      </c>
      <c r="U211" s="28" t="str">
        <f t="shared" si="108"/>
        <v>(</v>
      </c>
      <c r="V211" s="28" t="str">
        <f t="shared" si="109"/>
        <v>1</v>
      </c>
      <c r="W211" s="28" t="str">
        <f t="shared" si="110"/>
        <v>+</v>
      </c>
      <c r="X211" s="30">
        <f>IF($D211&lt;=2025,VstupniParametry_SKRYT!$D$9,"")</f>
        <v>1.7999999999999999E-2</v>
      </c>
      <c r="Y211" s="28" t="str">
        <f t="shared" si="111"/>
        <v>)</v>
      </c>
      <c r="Z211" s="31">
        <f>IF(AND(D211&lt;2025,2025&lt;=Zisk!$D$10),1,IF(D211=2025,0,""))</f>
        <v>1</v>
      </c>
      <c r="AA211" s="32" t="str">
        <f>IF(AND($D211&lt;=2025,Zisk!$D$10&gt;=2026),"x","")</f>
        <v/>
      </c>
      <c r="AB211" s="28" t="str">
        <f>IF(AND($D211&lt;=2026,Zisk!$D$10&gt;=2026),"(","")</f>
        <v/>
      </c>
      <c r="AC211" s="28" t="str">
        <f>IF(AND($D211&lt;=2026,Zisk!$D$10&gt;=2026),"1","")</f>
        <v/>
      </c>
      <c r="AD211" s="28" t="str">
        <f>IF(AND($D211&lt;=2026,Zisk!$D$10&gt;=2026),"+","")</f>
        <v/>
      </c>
      <c r="AE211" s="30" t="str">
        <f>IF(AND($D211&lt;=2026,Zisk!$D$10&gt;=2026),VstupniParametry_SKRYT!$D$10,"")</f>
        <v/>
      </c>
      <c r="AF211" s="28" t="str">
        <f>IF(AND($D211&lt;=2026,Zisk!$D$10&gt;=2026),")","")</f>
        <v/>
      </c>
      <c r="AG211" s="31" t="str">
        <f>IF(AND(D211&lt;2026,2026&lt;=Zisk!$D$10),1,IF(D211=2026,0,""))</f>
        <v/>
      </c>
      <c r="AH211" s="32" t="str">
        <f>IF(AND($D211&lt;=2026,Zisk!$D$10&gt;=2027),"x","")</f>
        <v/>
      </c>
      <c r="AI211" s="28" t="str">
        <f>IF(AND($D211&lt;=2027,Zisk!$D$10&gt;=2027),"(","")</f>
        <v/>
      </c>
      <c r="AJ211" s="28" t="str">
        <f>IF(AND($D211&lt;=2027,Zisk!$D$10&gt;=2027),"1","")</f>
        <v/>
      </c>
      <c r="AK211" s="28" t="str">
        <f>IF(AND($D211&lt;=2027,Zisk!$D$10&gt;=2027),"+","")</f>
        <v/>
      </c>
      <c r="AL211" s="30" t="str">
        <f>IF(AND($D211&lt;=2027,Zisk!$D$10&gt;=2027),VstupniParametry_SKRYT!$D$11,"")</f>
        <v/>
      </c>
      <c r="AM211" s="28" t="str">
        <f>IF(AND($D211&lt;=2027,Zisk!$D$10&gt;=2027),")","")</f>
        <v/>
      </c>
      <c r="AN211" s="31" t="str">
        <f>IF(AND(D211&lt;2027,2027&lt;=Zisk!$D$10),1,IF(D211=2027,0,""))</f>
        <v/>
      </c>
      <c r="AO211" s="32" t="str">
        <f>IF(AND($D211&lt;=2027,Zisk!$D$10&gt;=2028),"x","")</f>
        <v/>
      </c>
      <c r="AP211" s="28" t="str">
        <f>IF(AND($D211&lt;=2028,Zisk!$D$10&gt;=2028),"(","")</f>
        <v/>
      </c>
      <c r="AQ211" s="28" t="str">
        <f>IF(AND($D211&lt;=2028,Zisk!$D$10&gt;=2028),"1","")</f>
        <v/>
      </c>
      <c r="AR211" s="28" t="str">
        <f>IF(AND($D211&lt;=2028,Zisk!$D$10&gt;=2028),"+","")</f>
        <v/>
      </c>
      <c r="AS211" s="30" t="str">
        <f>IF(AND($D211&lt;=2028,Zisk!$D$10&gt;=2028),VstupniParametry_SKRYT!$D$12,"")</f>
        <v/>
      </c>
      <c r="AT211" s="28" t="str">
        <f>IF(AND($D211&lt;=2028,Zisk!$D$10&gt;=2028),")","")</f>
        <v/>
      </c>
      <c r="AU211" s="31" t="str">
        <f>IF(AND(D211&lt;2028,2028&lt;=Zisk!$D$10),1,IF(D211=2028,0,""))</f>
        <v/>
      </c>
      <c r="AV211" s="32" t="str">
        <f>IF(AND($D211&lt;=2028,Zisk!$D$10&gt;=2029),"x","")</f>
        <v/>
      </c>
      <c r="AW211" s="28" t="str">
        <f>IF(AND($D211&lt;=2029,Zisk!$D$10&gt;=2029),"(","")</f>
        <v/>
      </c>
      <c r="AX211" s="28" t="str">
        <f>IF(AND($D211&lt;=2029,Zisk!$D$10&gt;=2029),"1","")</f>
        <v/>
      </c>
      <c r="AY211" s="28" t="str">
        <f>IF(AND($D211&lt;=2029,Zisk!$D$10&gt;=2029),"+","")</f>
        <v/>
      </c>
      <c r="AZ211" s="30" t="str">
        <f>IF(AND($D211&lt;=2029,Zisk!$D$10&gt;=2029),VstupniParametry_SKRYT!$D$13,"")</f>
        <v/>
      </c>
      <c r="BA211" s="28" t="str">
        <f>IF(AND($D211&lt;=2029,Zisk!$D$10&gt;=2029),")","")</f>
        <v/>
      </c>
      <c r="BB211" s="31" t="str">
        <f>IF(AND(D211&lt;2029,2029&lt;=Zisk!$D$10),1,IF(D211=2029,0,""))</f>
        <v/>
      </c>
      <c r="BC211" s="32" t="str">
        <f>IF(AND($D211&lt;=2029,Zisk!$D$10&gt;=2030),"x","")</f>
        <v/>
      </c>
      <c r="BD211" s="28" t="str">
        <f>IF(AND($D211&lt;=2030,Zisk!$D$10&gt;=2030),"(","")</f>
        <v/>
      </c>
      <c r="BE211" s="28" t="str">
        <f>IF(AND($D211&lt;=2030,Zisk!$D$10&gt;=2030),"1","")</f>
        <v/>
      </c>
      <c r="BF211" s="28" t="str">
        <f>IF(AND($D211&lt;=2030,Zisk!$D$10&gt;=2030),"+","")</f>
        <v/>
      </c>
      <c r="BG211" s="30" t="str">
        <f>IF(AND($D211&lt;=2030,Zisk!$D$10&gt;=2030),VstupniParametry_SKRYT!$D$14,"")</f>
        <v/>
      </c>
      <c r="BH211" s="28" t="str">
        <f>IF(AND($D211&lt;=2030,Zisk!$D$10&gt;=2030),")","")</f>
        <v/>
      </c>
      <c r="BI211" s="31" t="str">
        <f>IF(AND(D211&lt;2030,2030&lt;=Zisk!$D$10),1,IF(D211=2030,0,""))</f>
        <v/>
      </c>
      <c r="BJ211" s="33" t="s">
        <v>32</v>
      </c>
      <c r="BK211" s="30">
        <f t="shared" si="124"/>
        <v>1</v>
      </c>
      <c r="BL211" s="28" t="str">
        <f t="shared" si="125"/>
        <v>x</v>
      </c>
      <c r="BM211" s="34">
        <f t="shared" si="126"/>
        <v>1</v>
      </c>
      <c r="BN211" s="30" t="str">
        <f t="shared" si="127"/>
        <v>x</v>
      </c>
      <c r="BO211" s="34">
        <f t="shared" si="112"/>
        <v>1.018</v>
      </c>
      <c r="BP211" s="34" t="str">
        <f t="shared" si="113"/>
        <v/>
      </c>
      <c r="BQ211" s="34" t="str">
        <f t="shared" si="114"/>
        <v/>
      </c>
      <c r="BR211" s="34" t="str">
        <f t="shared" si="115"/>
        <v/>
      </c>
      <c r="BS211" s="34" t="str">
        <f t="shared" si="116"/>
        <v/>
      </c>
      <c r="BT211" s="34" t="str">
        <f t="shared" si="117"/>
        <v/>
      </c>
      <c r="BU211" s="34" t="str">
        <f t="shared" si="118"/>
        <v/>
      </c>
      <c r="BV211" s="34" t="str">
        <f t="shared" si="119"/>
        <v/>
      </c>
      <c r="BW211" s="34" t="str">
        <f t="shared" si="120"/>
        <v/>
      </c>
      <c r="BX211" s="34" t="str">
        <f t="shared" si="121"/>
        <v/>
      </c>
      <c r="BY211" s="34" t="str">
        <f t="shared" si="122"/>
        <v/>
      </c>
      <c r="BZ211" s="33" t="s">
        <v>32</v>
      </c>
      <c r="CA211" s="34">
        <f t="shared" si="123"/>
        <v>1.018</v>
      </c>
      <c r="CB211" s="28"/>
      <c r="CC211" s="29">
        <f>IF(D211&gt;Zisk!$D$10,"",E211*CA211)</f>
        <v>0</v>
      </c>
    </row>
    <row r="212" spans="2:81" x14ac:dyDescent="0.2">
      <c r="B212" s="35" t="str">
        <f>Zisk!B223</f>
        <v/>
      </c>
      <c r="C212" s="35">
        <f>Zisk!C223</f>
        <v>0</v>
      </c>
      <c r="D212" s="35">
        <f>Zisk!E223</f>
        <v>0</v>
      </c>
      <c r="E212" s="36">
        <f>Zisk!D223</f>
        <v>0</v>
      </c>
      <c r="F212" s="36"/>
      <c r="G212" s="35" t="str">
        <f t="shared" si="98"/>
        <v>(</v>
      </c>
      <c r="H212" s="35" t="str">
        <f t="shared" si="99"/>
        <v>1</v>
      </c>
      <c r="I212" s="35" t="str">
        <f t="shared" si="100"/>
        <v>+</v>
      </c>
      <c r="J212" s="37">
        <f>IF($D212&lt;=2021,VstupniParametry_SKRYT!$D$5,"")</f>
        <v>0.02</v>
      </c>
      <c r="K212" s="35" t="str">
        <f t="shared" si="101"/>
        <v>)</v>
      </c>
      <c r="L212" s="38">
        <f>IF($D212&lt;=2021,COUNTIF(Vypocet_SKRYT!T209:AS209,"&gt;=1"),"")</f>
        <v>0</v>
      </c>
      <c r="M212" s="39" t="str">
        <f t="shared" si="102"/>
        <v>x</v>
      </c>
      <c r="N212" s="35" t="str">
        <f t="shared" si="103"/>
        <v>(</v>
      </c>
      <c r="O212" s="35" t="str">
        <f t="shared" si="104"/>
        <v>1</v>
      </c>
      <c r="P212" s="35" t="str">
        <f t="shared" si="105"/>
        <v>+</v>
      </c>
      <c r="Q212" s="37">
        <f>IF($D212&lt;=2024,VstupniParametry_SKRYT!$D$6,"")</f>
        <v>0.06</v>
      </c>
      <c r="R212" s="35" t="str">
        <f t="shared" si="106"/>
        <v>)</v>
      </c>
      <c r="S212" s="38">
        <f>IF($D212&lt;=2024,COUNTIFS(Vypocet_SKRYT!AT209:AV209,"&gt;=1"),"")</f>
        <v>0</v>
      </c>
      <c r="T212" s="39" t="str">
        <f t="shared" si="107"/>
        <v>x</v>
      </c>
      <c r="U212" s="35" t="str">
        <f t="shared" si="108"/>
        <v>(</v>
      </c>
      <c r="V212" s="35" t="str">
        <f t="shared" si="109"/>
        <v>1</v>
      </c>
      <c r="W212" s="35" t="str">
        <f t="shared" si="110"/>
        <v>+</v>
      </c>
      <c r="X212" s="37">
        <f>IF($D212&lt;=2025,VstupniParametry_SKRYT!$D$9,"")</f>
        <v>1.7999999999999999E-2</v>
      </c>
      <c r="Y212" s="35" t="str">
        <f t="shared" si="111"/>
        <v>)</v>
      </c>
      <c r="Z212" s="38">
        <f>IF(AND(D212&lt;2025,2025&lt;=Zisk!$D$10),1,IF(D212=2025,0,""))</f>
        <v>1</v>
      </c>
      <c r="AA212" s="39" t="str">
        <f>IF(AND($D212&lt;=2025,Zisk!$D$10&gt;=2026),"x","")</f>
        <v/>
      </c>
      <c r="AB212" s="35" t="str">
        <f>IF(AND($D212&lt;=2026,Zisk!$D$10&gt;=2026),"(","")</f>
        <v/>
      </c>
      <c r="AC212" s="35" t="str">
        <f>IF(AND($D212&lt;=2026,Zisk!$D$10&gt;=2026),"1","")</f>
        <v/>
      </c>
      <c r="AD212" s="35" t="str">
        <f>IF(AND($D212&lt;=2026,Zisk!$D$10&gt;=2026),"+","")</f>
        <v/>
      </c>
      <c r="AE212" s="37" t="str">
        <f>IF(AND($D212&lt;=2026,Zisk!$D$10&gt;=2026),VstupniParametry_SKRYT!$D$10,"")</f>
        <v/>
      </c>
      <c r="AF212" s="35" t="str">
        <f>IF(AND($D212&lt;=2026,Zisk!$D$10&gt;=2026),")","")</f>
        <v/>
      </c>
      <c r="AG212" s="38" t="str">
        <f>IF(AND(D212&lt;2026,2026&lt;=Zisk!$D$10),1,IF(D212=2026,0,""))</f>
        <v/>
      </c>
      <c r="AH212" s="39" t="str">
        <f>IF(AND($D212&lt;=2026,Zisk!$D$10&gt;=2027),"x","")</f>
        <v/>
      </c>
      <c r="AI212" s="35" t="str">
        <f>IF(AND($D212&lt;=2027,Zisk!$D$10&gt;=2027),"(","")</f>
        <v/>
      </c>
      <c r="AJ212" s="35" t="str">
        <f>IF(AND($D212&lt;=2027,Zisk!$D$10&gt;=2027),"1","")</f>
        <v/>
      </c>
      <c r="AK212" s="35" t="str">
        <f>IF(AND($D212&lt;=2027,Zisk!$D$10&gt;=2027),"+","")</f>
        <v/>
      </c>
      <c r="AL212" s="37" t="str">
        <f>IF(AND($D212&lt;=2027,Zisk!$D$10&gt;=2027),VstupniParametry_SKRYT!$D$11,"")</f>
        <v/>
      </c>
      <c r="AM212" s="35" t="str">
        <f>IF(AND($D212&lt;=2027,Zisk!$D$10&gt;=2027),")","")</f>
        <v/>
      </c>
      <c r="AN212" s="38" t="str">
        <f>IF(AND(D212&lt;2027,2027&lt;=Zisk!$D$10),1,IF(D212=2027,0,""))</f>
        <v/>
      </c>
      <c r="AO212" s="39" t="str">
        <f>IF(AND($D212&lt;=2027,Zisk!$D$10&gt;=2028),"x","")</f>
        <v/>
      </c>
      <c r="AP212" s="35" t="str">
        <f>IF(AND($D212&lt;=2028,Zisk!$D$10&gt;=2028),"(","")</f>
        <v/>
      </c>
      <c r="AQ212" s="35" t="str">
        <f>IF(AND($D212&lt;=2028,Zisk!$D$10&gt;=2028),"1","")</f>
        <v/>
      </c>
      <c r="AR212" s="35" t="str">
        <f>IF(AND($D212&lt;=2028,Zisk!$D$10&gt;=2028),"+","")</f>
        <v/>
      </c>
      <c r="AS212" s="37" t="str">
        <f>IF(AND($D212&lt;=2028,Zisk!$D$10&gt;=2028),VstupniParametry_SKRYT!$D$12,"")</f>
        <v/>
      </c>
      <c r="AT212" s="35" t="str">
        <f>IF(AND($D212&lt;=2028,Zisk!$D$10&gt;=2028),")","")</f>
        <v/>
      </c>
      <c r="AU212" s="38" t="str">
        <f>IF(AND(D212&lt;2028,2028&lt;=Zisk!$D$10),1,IF(D212=2028,0,""))</f>
        <v/>
      </c>
      <c r="AV212" s="39" t="str">
        <f>IF(AND($D212&lt;=2028,Zisk!$D$10&gt;=2029),"x","")</f>
        <v/>
      </c>
      <c r="AW212" s="35" t="str">
        <f>IF(AND($D212&lt;=2029,Zisk!$D$10&gt;=2029),"(","")</f>
        <v/>
      </c>
      <c r="AX212" s="35" t="str">
        <f>IF(AND($D212&lt;=2029,Zisk!$D$10&gt;=2029),"1","")</f>
        <v/>
      </c>
      <c r="AY212" s="35" t="str">
        <f>IF(AND($D212&lt;=2029,Zisk!$D$10&gt;=2029),"+","")</f>
        <v/>
      </c>
      <c r="AZ212" s="37" t="str">
        <f>IF(AND($D212&lt;=2029,Zisk!$D$10&gt;=2029),VstupniParametry_SKRYT!$D$13,"")</f>
        <v/>
      </c>
      <c r="BA212" s="35" t="str">
        <f>IF(AND($D212&lt;=2029,Zisk!$D$10&gt;=2029),")","")</f>
        <v/>
      </c>
      <c r="BB212" s="38" t="str">
        <f>IF(AND(D212&lt;2029,2029&lt;=Zisk!$D$10),1,IF(D212=2029,0,""))</f>
        <v/>
      </c>
      <c r="BC212" s="39" t="str">
        <f>IF(AND($D212&lt;=2029,Zisk!$D$10&gt;=2030),"x","")</f>
        <v/>
      </c>
      <c r="BD212" s="35" t="str">
        <f>IF(AND($D212&lt;=2030,Zisk!$D$10&gt;=2030),"(","")</f>
        <v/>
      </c>
      <c r="BE212" s="35" t="str">
        <f>IF(AND($D212&lt;=2030,Zisk!$D$10&gt;=2030),"1","")</f>
        <v/>
      </c>
      <c r="BF212" s="35" t="str">
        <f>IF(AND($D212&lt;=2030,Zisk!$D$10&gt;=2030),"+","")</f>
        <v/>
      </c>
      <c r="BG212" s="37" t="str">
        <f>IF(AND($D212&lt;=2030,Zisk!$D$10&gt;=2030),VstupniParametry_SKRYT!$D$14,"")</f>
        <v/>
      </c>
      <c r="BH212" s="35" t="str">
        <f>IF(AND($D212&lt;=2030,Zisk!$D$10&gt;=2030),")","")</f>
        <v/>
      </c>
      <c r="BI212" s="38" t="str">
        <f>IF(AND(D212&lt;2030,2030&lt;=Zisk!$D$10),1,IF(D212=2030,0,""))</f>
        <v/>
      </c>
      <c r="BJ212" s="40" t="s">
        <v>32</v>
      </c>
      <c r="BK212" s="37">
        <f t="shared" si="124"/>
        <v>1</v>
      </c>
      <c r="BL212" s="35" t="str">
        <f t="shared" si="125"/>
        <v>x</v>
      </c>
      <c r="BM212" s="41">
        <f t="shared" si="126"/>
        <v>1</v>
      </c>
      <c r="BN212" s="37" t="str">
        <f t="shared" si="127"/>
        <v>x</v>
      </c>
      <c r="BO212" s="41">
        <f t="shared" si="112"/>
        <v>1.018</v>
      </c>
      <c r="BP212" s="41" t="str">
        <f t="shared" si="113"/>
        <v/>
      </c>
      <c r="BQ212" s="41" t="str">
        <f t="shared" si="114"/>
        <v/>
      </c>
      <c r="BR212" s="41" t="str">
        <f t="shared" si="115"/>
        <v/>
      </c>
      <c r="BS212" s="41" t="str">
        <f t="shared" si="116"/>
        <v/>
      </c>
      <c r="BT212" s="41" t="str">
        <f t="shared" si="117"/>
        <v/>
      </c>
      <c r="BU212" s="41" t="str">
        <f t="shared" si="118"/>
        <v/>
      </c>
      <c r="BV212" s="41" t="str">
        <f t="shared" si="119"/>
        <v/>
      </c>
      <c r="BW212" s="41" t="str">
        <f t="shared" si="120"/>
        <v/>
      </c>
      <c r="BX212" s="41" t="str">
        <f t="shared" si="121"/>
        <v/>
      </c>
      <c r="BY212" s="41" t="str">
        <f t="shared" si="122"/>
        <v/>
      </c>
      <c r="BZ212" s="40" t="s">
        <v>32</v>
      </c>
      <c r="CA212" s="41">
        <f t="shared" si="123"/>
        <v>1.018</v>
      </c>
      <c r="CB212" s="35"/>
      <c r="CC212" s="36">
        <f>IF(D212&gt;Zisk!$D$10,"",E212*CA212)</f>
        <v>0</v>
      </c>
    </row>
    <row r="213" spans="2:81" x14ac:dyDescent="0.2">
      <c r="B213" s="28" t="str">
        <f>Zisk!B224</f>
        <v/>
      </c>
      <c r="C213" s="28">
        <f>Zisk!C224</f>
        <v>0</v>
      </c>
      <c r="D213" s="28">
        <f>Zisk!E224</f>
        <v>0</v>
      </c>
      <c r="E213" s="29">
        <f>Zisk!D224</f>
        <v>0</v>
      </c>
      <c r="F213" s="29"/>
      <c r="G213" s="28" t="str">
        <f t="shared" si="98"/>
        <v>(</v>
      </c>
      <c r="H213" s="28" t="str">
        <f t="shared" si="99"/>
        <v>1</v>
      </c>
      <c r="I213" s="28" t="str">
        <f t="shared" si="100"/>
        <v>+</v>
      </c>
      <c r="J213" s="30">
        <f>IF($D213&lt;=2021,VstupniParametry_SKRYT!$D$5,"")</f>
        <v>0.02</v>
      </c>
      <c r="K213" s="28" t="str">
        <f t="shared" si="101"/>
        <v>)</v>
      </c>
      <c r="L213" s="31">
        <f>IF($D213&lt;=2021,COUNTIF(Vypocet_SKRYT!T210:AS210,"&gt;=1"),"")</f>
        <v>0</v>
      </c>
      <c r="M213" s="32" t="str">
        <f t="shared" si="102"/>
        <v>x</v>
      </c>
      <c r="N213" s="28" t="str">
        <f t="shared" si="103"/>
        <v>(</v>
      </c>
      <c r="O213" s="28" t="str">
        <f t="shared" si="104"/>
        <v>1</v>
      </c>
      <c r="P213" s="28" t="str">
        <f t="shared" si="105"/>
        <v>+</v>
      </c>
      <c r="Q213" s="30">
        <f>IF($D213&lt;=2024,VstupniParametry_SKRYT!$D$6,"")</f>
        <v>0.06</v>
      </c>
      <c r="R213" s="28" t="str">
        <f t="shared" si="106"/>
        <v>)</v>
      </c>
      <c r="S213" s="31">
        <f>IF($D213&lt;=2024,COUNTIFS(Vypocet_SKRYT!AT210:AV210,"&gt;=1"),"")</f>
        <v>0</v>
      </c>
      <c r="T213" s="32" t="str">
        <f t="shared" si="107"/>
        <v>x</v>
      </c>
      <c r="U213" s="28" t="str">
        <f t="shared" si="108"/>
        <v>(</v>
      </c>
      <c r="V213" s="28" t="str">
        <f t="shared" si="109"/>
        <v>1</v>
      </c>
      <c r="W213" s="28" t="str">
        <f t="shared" si="110"/>
        <v>+</v>
      </c>
      <c r="X213" s="30">
        <f>IF($D213&lt;=2025,VstupniParametry_SKRYT!$D$9,"")</f>
        <v>1.7999999999999999E-2</v>
      </c>
      <c r="Y213" s="28" t="str">
        <f t="shared" si="111"/>
        <v>)</v>
      </c>
      <c r="Z213" s="31">
        <f>IF(AND(D213&lt;2025,2025&lt;=Zisk!$D$10),1,IF(D213=2025,0,""))</f>
        <v>1</v>
      </c>
      <c r="AA213" s="32" t="str">
        <f>IF(AND($D213&lt;=2025,Zisk!$D$10&gt;=2026),"x","")</f>
        <v/>
      </c>
      <c r="AB213" s="28" t="str">
        <f>IF(AND($D213&lt;=2026,Zisk!$D$10&gt;=2026),"(","")</f>
        <v/>
      </c>
      <c r="AC213" s="28" t="str">
        <f>IF(AND($D213&lt;=2026,Zisk!$D$10&gt;=2026),"1","")</f>
        <v/>
      </c>
      <c r="AD213" s="28" t="str">
        <f>IF(AND($D213&lt;=2026,Zisk!$D$10&gt;=2026),"+","")</f>
        <v/>
      </c>
      <c r="AE213" s="30" t="str">
        <f>IF(AND($D213&lt;=2026,Zisk!$D$10&gt;=2026),VstupniParametry_SKRYT!$D$10,"")</f>
        <v/>
      </c>
      <c r="AF213" s="28" t="str">
        <f>IF(AND($D213&lt;=2026,Zisk!$D$10&gt;=2026),")","")</f>
        <v/>
      </c>
      <c r="AG213" s="31" t="str">
        <f>IF(AND(D213&lt;2026,2026&lt;=Zisk!$D$10),1,IF(D213=2026,0,""))</f>
        <v/>
      </c>
      <c r="AH213" s="32" t="str">
        <f>IF(AND($D213&lt;=2026,Zisk!$D$10&gt;=2027),"x","")</f>
        <v/>
      </c>
      <c r="AI213" s="28" t="str">
        <f>IF(AND($D213&lt;=2027,Zisk!$D$10&gt;=2027),"(","")</f>
        <v/>
      </c>
      <c r="AJ213" s="28" t="str">
        <f>IF(AND($D213&lt;=2027,Zisk!$D$10&gt;=2027),"1","")</f>
        <v/>
      </c>
      <c r="AK213" s="28" t="str">
        <f>IF(AND($D213&lt;=2027,Zisk!$D$10&gt;=2027),"+","")</f>
        <v/>
      </c>
      <c r="AL213" s="30" t="str">
        <f>IF(AND($D213&lt;=2027,Zisk!$D$10&gt;=2027),VstupniParametry_SKRYT!$D$11,"")</f>
        <v/>
      </c>
      <c r="AM213" s="28" t="str">
        <f>IF(AND($D213&lt;=2027,Zisk!$D$10&gt;=2027),")","")</f>
        <v/>
      </c>
      <c r="AN213" s="31" t="str">
        <f>IF(AND(D213&lt;2027,2027&lt;=Zisk!$D$10),1,IF(D213=2027,0,""))</f>
        <v/>
      </c>
      <c r="AO213" s="32" t="str">
        <f>IF(AND($D213&lt;=2027,Zisk!$D$10&gt;=2028),"x","")</f>
        <v/>
      </c>
      <c r="AP213" s="28" t="str">
        <f>IF(AND($D213&lt;=2028,Zisk!$D$10&gt;=2028),"(","")</f>
        <v/>
      </c>
      <c r="AQ213" s="28" t="str">
        <f>IF(AND($D213&lt;=2028,Zisk!$D$10&gt;=2028),"1","")</f>
        <v/>
      </c>
      <c r="AR213" s="28" t="str">
        <f>IF(AND($D213&lt;=2028,Zisk!$D$10&gt;=2028),"+","")</f>
        <v/>
      </c>
      <c r="AS213" s="30" t="str">
        <f>IF(AND($D213&lt;=2028,Zisk!$D$10&gt;=2028),VstupniParametry_SKRYT!$D$12,"")</f>
        <v/>
      </c>
      <c r="AT213" s="28" t="str">
        <f>IF(AND($D213&lt;=2028,Zisk!$D$10&gt;=2028),")","")</f>
        <v/>
      </c>
      <c r="AU213" s="31" t="str">
        <f>IF(AND(D213&lt;2028,2028&lt;=Zisk!$D$10),1,IF(D213=2028,0,""))</f>
        <v/>
      </c>
      <c r="AV213" s="32" t="str">
        <f>IF(AND($D213&lt;=2028,Zisk!$D$10&gt;=2029),"x","")</f>
        <v/>
      </c>
      <c r="AW213" s="28" t="str">
        <f>IF(AND($D213&lt;=2029,Zisk!$D$10&gt;=2029),"(","")</f>
        <v/>
      </c>
      <c r="AX213" s="28" t="str">
        <f>IF(AND($D213&lt;=2029,Zisk!$D$10&gt;=2029),"1","")</f>
        <v/>
      </c>
      <c r="AY213" s="28" t="str">
        <f>IF(AND($D213&lt;=2029,Zisk!$D$10&gt;=2029),"+","")</f>
        <v/>
      </c>
      <c r="AZ213" s="30" t="str">
        <f>IF(AND($D213&lt;=2029,Zisk!$D$10&gt;=2029),VstupniParametry_SKRYT!$D$13,"")</f>
        <v/>
      </c>
      <c r="BA213" s="28" t="str">
        <f>IF(AND($D213&lt;=2029,Zisk!$D$10&gt;=2029),")","")</f>
        <v/>
      </c>
      <c r="BB213" s="31" t="str">
        <f>IF(AND(D213&lt;2029,2029&lt;=Zisk!$D$10),1,IF(D213=2029,0,""))</f>
        <v/>
      </c>
      <c r="BC213" s="32" t="str">
        <f>IF(AND($D213&lt;=2029,Zisk!$D$10&gt;=2030),"x","")</f>
        <v/>
      </c>
      <c r="BD213" s="28" t="str">
        <f>IF(AND($D213&lt;=2030,Zisk!$D$10&gt;=2030),"(","")</f>
        <v/>
      </c>
      <c r="BE213" s="28" t="str">
        <f>IF(AND($D213&lt;=2030,Zisk!$D$10&gt;=2030),"1","")</f>
        <v/>
      </c>
      <c r="BF213" s="28" t="str">
        <f>IF(AND($D213&lt;=2030,Zisk!$D$10&gt;=2030),"+","")</f>
        <v/>
      </c>
      <c r="BG213" s="30" t="str">
        <f>IF(AND($D213&lt;=2030,Zisk!$D$10&gt;=2030),VstupniParametry_SKRYT!$D$14,"")</f>
        <v/>
      </c>
      <c r="BH213" s="28" t="str">
        <f>IF(AND($D213&lt;=2030,Zisk!$D$10&gt;=2030),")","")</f>
        <v/>
      </c>
      <c r="BI213" s="31" t="str">
        <f>IF(AND(D213&lt;2030,2030&lt;=Zisk!$D$10),1,IF(D213=2030,0,""))</f>
        <v/>
      </c>
      <c r="BJ213" s="33" t="s">
        <v>32</v>
      </c>
      <c r="BK213" s="30">
        <f t="shared" si="124"/>
        <v>1</v>
      </c>
      <c r="BL213" s="28" t="str">
        <f t="shared" si="125"/>
        <v>x</v>
      </c>
      <c r="BM213" s="34">
        <f t="shared" si="126"/>
        <v>1</v>
      </c>
      <c r="BN213" s="30" t="str">
        <f t="shared" si="127"/>
        <v>x</v>
      </c>
      <c r="BO213" s="34">
        <f t="shared" si="112"/>
        <v>1.018</v>
      </c>
      <c r="BP213" s="34" t="str">
        <f t="shared" si="113"/>
        <v/>
      </c>
      <c r="BQ213" s="34" t="str">
        <f t="shared" si="114"/>
        <v/>
      </c>
      <c r="BR213" s="34" t="str">
        <f t="shared" si="115"/>
        <v/>
      </c>
      <c r="BS213" s="34" t="str">
        <f t="shared" si="116"/>
        <v/>
      </c>
      <c r="BT213" s="34" t="str">
        <f t="shared" si="117"/>
        <v/>
      </c>
      <c r="BU213" s="34" t="str">
        <f t="shared" si="118"/>
        <v/>
      </c>
      <c r="BV213" s="34" t="str">
        <f t="shared" si="119"/>
        <v/>
      </c>
      <c r="BW213" s="34" t="str">
        <f t="shared" si="120"/>
        <v/>
      </c>
      <c r="BX213" s="34" t="str">
        <f t="shared" si="121"/>
        <v/>
      </c>
      <c r="BY213" s="34" t="str">
        <f t="shared" si="122"/>
        <v/>
      </c>
      <c r="BZ213" s="33" t="s">
        <v>32</v>
      </c>
      <c r="CA213" s="34">
        <f t="shared" si="123"/>
        <v>1.018</v>
      </c>
      <c r="CB213" s="28"/>
      <c r="CC213" s="29">
        <f>IF(D213&gt;Zisk!$D$10,"",E213*CA213)</f>
        <v>0</v>
      </c>
    </row>
    <row r="214" spans="2:81" x14ac:dyDescent="0.2">
      <c r="B214" s="35" t="str">
        <f>Zisk!B225</f>
        <v/>
      </c>
      <c r="C214" s="35">
        <f>Zisk!C225</f>
        <v>0</v>
      </c>
      <c r="D214" s="35">
        <f>Zisk!E225</f>
        <v>0</v>
      </c>
      <c r="E214" s="36">
        <f>Zisk!D225</f>
        <v>0</v>
      </c>
      <c r="F214" s="36"/>
      <c r="G214" s="35" t="str">
        <f t="shared" si="98"/>
        <v>(</v>
      </c>
      <c r="H214" s="35" t="str">
        <f t="shared" si="99"/>
        <v>1</v>
      </c>
      <c r="I214" s="35" t="str">
        <f t="shared" si="100"/>
        <v>+</v>
      </c>
      <c r="J214" s="37">
        <f>IF($D214&lt;=2021,VstupniParametry_SKRYT!$D$5,"")</f>
        <v>0.02</v>
      </c>
      <c r="K214" s="35" t="str">
        <f t="shared" si="101"/>
        <v>)</v>
      </c>
      <c r="L214" s="38">
        <f>IF($D214&lt;=2021,COUNTIF(Vypocet_SKRYT!T211:AS211,"&gt;=1"),"")</f>
        <v>0</v>
      </c>
      <c r="M214" s="39" t="str">
        <f t="shared" si="102"/>
        <v>x</v>
      </c>
      <c r="N214" s="35" t="str">
        <f t="shared" si="103"/>
        <v>(</v>
      </c>
      <c r="O214" s="35" t="str">
        <f t="shared" si="104"/>
        <v>1</v>
      </c>
      <c r="P214" s="35" t="str">
        <f t="shared" si="105"/>
        <v>+</v>
      </c>
      <c r="Q214" s="37">
        <f>IF($D214&lt;=2024,VstupniParametry_SKRYT!$D$6,"")</f>
        <v>0.06</v>
      </c>
      <c r="R214" s="35" t="str">
        <f t="shared" si="106"/>
        <v>)</v>
      </c>
      <c r="S214" s="38">
        <f>IF($D214&lt;=2024,COUNTIFS(Vypocet_SKRYT!AT211:AV211,"&gt;=1"),"")</f>
        <v>0</v>
      </c>
      <c r="T214" s="39" t="str">
        <f t="shared" si="107"/>
        <v>x</v>
      </c>
      <c r="U214" s="35" t="str">
        <f t="shared" si="108"/>
        <v>(</v>
      </c>
      <c r="V214" s="35" t="str">
        <f t="shared" si="109"/>
        <v>1</v>
      </c>
      <c r="W214" s="35" t="str">
        <f t="shared" si="110"/>
        <v>+</v>
      </c>
      <c r="X214" s="37">
        <f>IF($D214&lt;=2025,VstupniParametry_SKRYT!$D$9,"")</f>
        <v>1.7999999999999999E-2</v>
      </c>
      <c r="Y214" s="35" t="str">
        <f t="shared" si="111"/>
        <v>)</v>
      </c>
      <c r="Z214" s="38">
        <f>IF(AND(D214&lt;2025,2025&lt;=Zisk!$D$10),1,IF(D214=2025,0,""))</f>
        <v>1</v>
      </c>
      <c r="AA214" s="39" t="str">
        <f>IF(AND($D214&lt;=2025,Zisk!$D$10&gt;=2026),"x","")</f>
        <v/>
      </c>
      <c r="AB214" s="35" t="str">
        <f>IF(AND($D214&lt;=2026,Zisk!$D$10&gt;=2026),"(","")</f>
        <v/>
      </c>
      <c r="AC214" s="35" t="str">
        <f>IF(AND($D214&lt;=2026,Zisk!$D$10&gt;=2026),"1","")</f>
        <v/>
      </c>
      <c r="AD214" s="35" t="str">
        <f>IF(AND($D214&lt;=2026,Zisk!$D$10&gt;=2026),"+","")</f>
        <v/>
      </c>
      <c r="AE214" s="37" t="str">
        <f>IF(AND($D214&lt;=2026,Zisk!$D$10&gt;=2026),VstupniParametry_SKRYT!$D$10,"")</f>
        <v/>
      </c>
      <c r="AF214" s="35" t="str">
        <f>IF(AND($D214&lt;=2026,Zisk!$D$10&gt;=2026),")","")</f>
        <v/>
      </c>
      <c r="AG214" s="38" t="str">
        <f>IF(AND(D214&lt;2026,2026&lt;=Zisk!$D$10),1,IF(D214=2026,0,""))</f>
        <v/>
      </c>
      <c r="AH214" s="39" t="str">
        <f>IF(AND($D214&lt;=2026,Zisk!$D$10&gt;=2027),"x","")</f>
        <v/>
      </c>
      <c r="AI214" s="35" t="str">
        <f>IF(AND($D214&lt;=2027,Zisk!$D$10&gt;=2027),"(","")</f>
        <v/>
      </c>
      <c r="AJ214" s="35" t="str">
        <f>IF(AND($D214&lt;=2027,Zisk!$D$10&gt;=2027),"1","")</f>
        <v/>
      </c>
      <c r="AK214" s="35" t="str">
        <f>IF(AND($D214&lt;=2027,Zisk!$D$10&gt;=2027),"+","")</f>
        <v/>
      </c>
      <c r="AL214" s="37" t="str">
        <f>IF(AND($D214&lt;=2027,Zisk!$D$10&gt;=2027),VstupniParametry_SKRYT!$D$11,"")</f>
        <v/>
      </c>
      <c r="AM214" s="35" t="str">
        <f>IF(AND($D214&lt;=2027,Zisk!$D$10&gt;=2027),")","")</f>
        <v/>
      </c>
      <c r="AN214" s="38" t="str">
        <f>IF(AND(D214&lt;2027,2027&lt;=Zisk!$D$10),1,IF(D214=2027,0,""))</f>
        <v/>
      </c>
      <c r="AO214" s="39" t="str">
        <f>IF(AND($D214&lt;=2027,Zisk!$D$10&gt;=2028),"x","")</f>
        <v/>
      </c>
      <c r="AP214" s="35" t="str">
        <f>IF(AND($D214&lt;=2028,Zisk!$D$10&gt;=2028),"(","")</f>
        <v/>
      </c>
      <c r="AQ214" s="35" t="str">
        <f>IF(AND($D214&lt;=2028,Zisk!$D$10&gt;=2028),"1","")</f>
        <v/>
      </c>
      <c r="AR214" s="35" t="str">
        <f>IF(AND($D214&lt;=2028,Zisk!$D$10&gt;=2028),"+","")</f>
        <v/>
      </c>
      <c r="AS214" s="37" t="str">
        <f>IF(AND($D214&lt;=2028,Zisk!$D$10&gt;=2028),VstupniParametry_SKRYT!$D$12,"")</f>
        <v/>
      </c>
      <c r="AT214" s="35" t="str">
        <f>IF(AND($D214&lt;=2028,Zisk!$D$10&gt;=2028),")","")</f>
        <v/>
      </c>
      <c r="AU214" s="38" t="str">
        <f>IF(AND(D214&lt;2028,2028&lt;=Zisk!$D$10),1,IF(D214=2028,0,""))</f>
        <v/>
      </c>
      <c r="AV214" s="39" t="str">
        <f>IF(AND($D214&lt;=2028,Zisk!$D$10&gt;=2029),"x","")</f>
        <v/>
      </c>
      <c r="AW214" s="35" t="str">
        <f>IF(AND($D214&lt;=2029,Zisk!$D$10&gt;=2029),"(","")</f>
        <v/>
      </c>
      <c r="AX214" s="35" t="str">
        <f>IF(AND($D214&lt;=2029,Zisk!$D$10&gt;=2029),"1","")</f>
        <v/>
      </c>
      <c r="AY214" s="35" t="str">
        <f>IF(AND($D214&lt;=2029,Zisk!$D$10&gt;=2029),"+","")</f>
        <v/>
      </c>
      <c r="AZ214" s="37" t="str">
        <f>IF(AND($D214&lt;=2029,Zisk!$D$10&gt;=2029),VstupniParametry_SKRYT!$D$13,"")</f>
        <v/>
      </c>
      <c r="BA214" s="35" t="str">
        <f>IF(AND($D214&lt;=2029,Zisk!$D$10&gt;=2029),")","")</f>
        <v/>
      </c>
      <c r="BB214" s="38" t="str">
        <f>IF(AND(D214&lt;2029,2029&lt;=Zisk!$D$10),1,IF(D214=2029,0,""))</f>
        <v/>
      </c>
      <c r="BC214" s="39" t="str">
        <f>IF(AND($D214&lt;=2029,Zisk!$D$10&gt;=2030),"x","")</f>
        <v/>
      </c>
      <c r="BD214" s="35" t="str">
        <f>IF(AND($D214&lt;=2030,Zisk!$D$10&gt;=2030),"(","")</f>
        <v/>
      </c>
      <c r="BE214" s="35" t="str">
        <f>IF(AND($D214&lt;=2030,Zisk!$D$10&gt;=2030),"1","")</f>
        <v/>
      </c>
      <c r="BF214" s="35" t="str">
        <f>IF(AND($D214&lt;=2030,Zisk!$D$10&gt;=2030),"+","")</f>
        <v/>
      </c>
      <c r="BG214" s="37" t="str">
        <f>IF(AND($D214&lt;=2030,Zisk!$D$10&gt;=2030),VstupniParametry_SKRYT!$D$14,"")</f>
        <v/>
      </c>
      <c r="BH214" s="35" t="str">
        <f>IF(AND($D214&lt;=2030,Zisk!$D$10&gt;=2030),")","")</f>
        <v/>
      </c>
      <c r="BI214" s="38" t="str">
        <f>IF(AND(D214&lt;2030,2030&lt;=Zisk!$D$10),1,IF(D214=2030,0,""))</f>
        <v/>
      </c>
      <c r="BJ214" s="40" t="s">
        <v>32</v>
      </c>
      <c r="BK214" s="37">
        <f t="shared" si="124"/>
        <v>1</v>
      </c>
      <c r="BL214" s="35" t="str">
        <f t="shared" si="125"/>
        <v>x</v>
      </c>
      <c r="BM214" s="41">
        <f t="shared" si="126"/>
        <v>1</v>
      </c>
      <c r="BN214" s="37" t="str">
        <f t="shared" si="127"/>
        <v>x</v>
      </c>
      <c r="BO214" s="41">
        <f t="shared" si="112"/>
        <v>1.018</v>
      </c>
      <c r="BP214" s="41" t="str">
        <f t="shared" si="113"/>
        <v/>
      </c>
      <c r="BQ214" s="41" t="str">
        <f t="shared" si="114"/>
        <v/>
      </c>
      <c r="BR214" s="41" t="str">
        <f t="shared" si="115"/>
        <v/>
      </c>
      <c r="BS214" s="41" t="str">
        <f t="shared" si="116"/>
        <v/>
      </c>
      <c r="BT214" s="41" t="str">
        <f t="shared" si="117"/>
        <v/>
      </c>
      <c r="BU214" s="41" t="str">
        <f t="shared" si="118"/>
        <v/>
      </c>
      <c r="BV214" s="41" t="str">
        <f t="shared" si="119"/>
        <v/>
      </c>
      <c r="BW214" s="41" t="str">
        <f t="shared" si="120"/>
        <v/>
      </c>
      <c r="BX214" s="41" t="str">
        <f t="shared" si="121"/>
        <v/>
      </c>
      <c r="BY214" s="41" t="str">
        <f t="shared" si="122"/>
        <v/>
      </c>
      <c r="BZ214" s="40" t="s">
        <v>32</v>
      </c>
      <c r="CA214" s="41">
        <f t="shared" si="123"/>
        <v>1.018</v>
      </c>
      <c r="CB214" s="35"/>
      <c r="CC214" s="36">
        <f>IF(D214&gt;Zisk!$D$10,"",E214*CA214)</f>
        <v>0</v>
      </c>
    </row>
    <row r="215" spans="2:81" x14ac:dyDescent="0.2">
      <c r="B215" s="28" t="str">
        <f>Zisk!B226</f>
        <v/>
      </c>
      <c r="C215" s="28">
        <f>Zisk!C226</f>
        <v>0</v>
      </c>
      <c r="D215" s="28">
        <f>Zisk!E226</f>
        <v>0</v>
      </c>
      <c r="E215" s="29">
        <f>Zisk!D226</f>
        <v>0</v>
      </c>
      <c r="F215" s="29"/>
      <c r="G215" s="28" t="str">
        <f t="shared" si="98"/>
        <v>(</v>
      </c>
      <c r="H215" s="28" t="str">
        <f t="shared" si="99"/>
        <v>1</v>
      </c>
      <c r="I215" s="28" t="str">
        <f t="shared" si="100"/>
        <v>+</v>
      </c>
      <c r="J215" s="30">
        <f>IF($D215&lt;=2021,VstupniParametry_SKRYT!$D$5,"")</f>
        <v>0.02</v>
      </c>
      <c r="K215" s="28" t="str">
        <f t="shared" si="101"/>
        <v>)</v>
      </c>
      <c r="L215" s="31">
        <f>IF($D215&lt;=2021,COUNTIF(Vypocet_SKRYT!T212:AS212,"&gt;=1"),"")</f>
        <v>0</v>
      </c>
      <c r="M215" s="32" t="str">
        <f t="shared" si="102"/>
        <v>x</v>
      </c>
      <c r="N215" s="28" t="str">
        <f t="shared" si="103"/>
        <v>(</v>
      </c>
      <c r="O215" s="28" t="str">
        <f t="shared" si="104"/>
        <v>1</v>
      </c>
      <c r="P215" s="28" t="str">
        <f t="shared" si="105"/>
        <v>+</v>
      </c>
      <c r="Q215" s="30">
        <f>IF($D215&lt;=2024,VstupniParametry_SKRYT!$D$6,"")</f>
        <v>0.06</v>
      </c>
      <c r="R215" s="28" t="str">
        <f t="shared" si="106"/>
        <v>)</v>
      </c>
      <c r="S215" s="31">
        <f>IF($D215&lt;=2024,COUNTIFS(Vypocet_SKRYT!AT212:AV212,"&gt;=1"),"")</f>
        <v>0</v>
      </c>
      <c r="T215" s="32" t="str">
        <f t="shared" si="107"/>
        <v>x</v>
      </c>
      <c r="U215" s="28" t="str">
        <f t="shared" si="108"/>
        <v>(</v>
      </c>
      <c r="V215" s="28" t="str">
        <f t="shared" si="109"/>
        <v>1</v>
      </c>
      <c r="W215" s="28" t="str">
        <f t="shared" si="110"/>
        <v>+</v>
      </c>
      <c r="X215" s="30">
        <f>IF($D215&lt;=2025,VstupniParametry_SKRYT!$D$9,"")</f>
        <v>1.7999999999999999E-2</v>
      </c>
      <c r="Y215" s="28" t="str">
        <f t="shared" si="111"/>
        <v>)</v>
      </c>
      <c r="Z215" s="31">
        <f>IF(AND(D215&lt;2025,2025&lt;=Zisk!$D$10),1,IF(D215=2025,0,""))</f>
        <v>1</v>
      </c>
      <c r="AA215" s="32" t="str">
        <f>IF(AND($D215&lt;=2025,Zisk!$D$10&gt;=2026),"x","")</f>
        <v/>
      </c>
      <c r="AB215" s="28" t="str">
        <f>IF(AND($D215&lt;=2026,Zisk!$D$10&gt;=2026),"(","")</f>
        <v/>
      </c>
      <c r="AC215" s="28" t="str">
        <f>IF(AND($D215&lt;=2026,Zisk!$D$10&gt;=2026),"1","")</f>
        <v/>
      </c>
      <c r="AD215" s="28" t="str">
        <f>IF(AND($D215&lt;=2026,Zisk!$D$10&gt;=2026),"+","")</f>
        <v/>
      </c>
      <c r="AE215" s="30" t="str">
        <f>IF(AND($D215&lt;=2026,Zisk!$D$10&gt;=2026),VstupniParametry_SKRYT!$D$10,"")</f>
        <v/>
      </c>
      <c r="AF215" s="28" t="str">
        <f>IF(AND($D215&lt;=2026,Zisk!$D$10&gt;=2026),")","")</f>
        <v/>
      </c>
      <c r="AG215" s="31" t="str">
        <f>IF(AND(D215&lt;2026,2026&lt;=Zisk!$D$10),1,IF(D215=2026,0,""))</f>
        <v/>
      </c>
      <c r="AH215" s="32" t="str">
        <f>IF(AND($D215&lt;=2026,Zisk!$D$10&gt;=2027),"x","")</f>
        <v/>
      </c>
      <c r="AI215" s="28" t="str">
        <f>IF(AND($D215&lt;=2027,Zisk!$D$10&gt;=2027),"(","")</f>
        <v/>
      </c>
      <c r="AJ215" s="28" t="str">
        <f>IF(AND($D215&lt;=2027,Zisk!$D$10&gt;=2027),"1","")</f>
        <v/>
      </c>
      <c r="AK215" s="28" t="str">
        <f>IF(AND($D215&lt;=2027,Zisk!$D$10&gt;=2027),"+","")</f>
        <v/>
      </c>
      <c r="AL215" s="30" t="str">
        <f>IF(AND($D215&lt;=2027,Zisk!$D$10&gt;=2027),VstupniParametry_SKRYT!$D$11,"")</f>
        <v/>
      </c>
      <c r="AM215" s="28" t="str">
        <f>IF(AND($D215&lt;=2027,Zisk!$D$10&gt;=2027),")","")</f>
        <v/>
      </c>
      <c r="AN215" s="31" t="str">
        <f>IF(AND(D215&lt;2027,2027&lt;=Zisk!$D$10),1,IF(D215=2027,0,""))</f>
        <v/>
      </c>
      <c r="AO215" s="32" t="str">
        <f>IF(AND($D215&lt;=2027,Zisk!$D$10&gt;=2028),"x","")</f>
        <v/>
      </c>
      <c r="AP215" s="28" t="str">
        <f>IF(AND($D215&lt;=2028,Zisk!$D$10&gt;=2028),"(","")</f>
        <v/>
      </c>
      <c r="AQ215" s="28" t="str">
        <f>IF(AND($D215&lt;=2028,Zisk!$D$10&gt;=2028),"1","")</f>
        <v/>
      </c>
      <c r="AR215" s="28" t="str">
        <f>IF(AND($D215&lt;=2028,Zisk!$D$10&gt;=2028),"+","")</f>
        <v/>
      </c>
      <c r="AS215" s="30" t="str">
        <f>IF(AND($D215&lt;=2028,Zisk!$D$10&gt;=2028),VstupniParametry_SKRYT!$D$12,"")</f>
        <v/>
      </c>
      <c r="AT215" s="28" t="str">
        <f>IF(AND($D215&lt;=2028,Zisk!$D$10&gt;=2028),")","")</f>
        <v/>
      </c>
      <c r="AU215" s="31" t="str">
        <f>IF(AND(D215&lt;2028,2028&lt;=Zisk!$D$10),1,IF(D215=2028,0,""))</f>
        <v/>
      </c>
      <c r="AV215" s="32" t="str">
        <f>IF(AND($D215&lt;=2028,Zisk!$D$10&gt;=2029),"x","")</f>
        <v/>
      </c>
      <c r="AW215" s="28" t="str">
        <f>IF(AND($D215&lt;=2029,Zisk!$D$10&gt;=2029),"(","")</f>
        <v/>
      </c>
      <c r="AX215" s="28" t="str">
        <f>IF(AND($D215&lt;=2029,Zisk!$D$10&gt;=2029),"1","")</f>
        <v/>
      </c>
      <c r="AY215" s="28" t="str">
        <f>IF(AND($D215&lt;=2029,Zisk!$D$10&gt;=2029),"+","")</f>
        <v/>
      </c>
      <c r="AZ215" s="30" t="str">
        <f>IF(AND($D215&lt;=2029,Zisk!$D$10&gt;=2029),VstupniParametry_SKRYT!$D$13,"")</f>
        <v/>
      </c>
      <c r="BA215" s="28" t="str">
        <f>IF(AND($D215&lt;=2029,Zisk!$D$10&gt;=2029),")","")</f>
        <v/>
      </c>
      <c r="BB215" s="31" t="str">
        <f>IF(AND(D215&lt;2029,2029&lt;=Zisk!$D$10),1,IF(D215=2029,0,""))</f>
        <v/>
      </c>
      <c r="BC215" s="32" t="str">
        <f>IF(AND($D215&lt;=2029,Zisk!$D$10&gt;=2030),"x","")</f>
        <v/>
      </c>
      <c r="BD215" s="28" t="str">
        <f>IF(AND($D215&lt;=2030,Zisk!$D$10&gt;=2030),"(","")</f>
        <v/>
      </c>
      <c r="BE215" s="28" t="str">
        <f>IF(AND($D215&lt;=2030,Zisk!$D$10&gt;=2030),"1","")</f>
        <v/>
      </c>
      <c r="BF215" s="28" t="str">
        <f>IF(AND($D215&lt;=2030,Zisk!$D$10&gt;=2030),"+","")</f>
        <v/>
      </c>
      <c r="BG215" s="30" t="str">
        <f>IF(AND($D215&lt;=2030,Zisk!$D$10&gt;=2030),VstupniParametry_SKRYT!$D$14,"")</f>
        <v/>
      </c>
      <c r="BH215" s="28" t="str">
        <f>IF(AND($D215&lt;=2030,Zisk!$D$10&gt;=2030),")","")</f>
        <v/>
      </c>
      <c r="BI215" s="31" t="str">
        <f>IF(AND(D215&lt;2030,2030&lt;=Zisk!$D$10),1,IF(D215=2030,0,""))</f>
        <v/>
      </c>
      <c r="BJ215" s="33" t="s">
        <v>32</v>
      </c>
      <c r="BK215" s="30">
        <f t="shared" si="124"/>
        <v>1</v>
      </c>
      <c r="BL215" s="28" t="str">
        <f t="shared" si="125"/>
        <v>x</v>
      </c>
      <c r="BM215" s="34">
        <f t="shared" si="126"/>
        <v>1</v>
      </c>
      <c r="BN215" s="30" t="str">
        <f t="shared" si="127"/>
        <v>x</v>
      </c>
      <c r="BO215" s="34">
        <f t="shared" si="112"/>
        <v>1.018</v>
      </c>
      <c r="BP215" s="34" t="str">
        <f t="shared" si="113"/>
        <v/>
      </c>
      <c r="BQ215" s="34" t="str">
        <f t="shared" si="114"/>
        <v/>
      </c>
      <c r="BR215" s="34" t="str">
        <f t="shared" si="115"/>
        <v/>
      </c>
      <c r="BS215" s="34" t="str">
        <f t="shared" si="116"/>
        <v/>
      </c>
      <c r="BT215" s="34" t="str">
        <f t="shared" si="117"/>
        <v/>
      </c>
      <c r="BU215" s="34" t="str">
        <f t="shared" si="118"/>
        <v/>
      </c>
      <c r="BV215" s="34" t="str">
        <f t="shared" si="119"/>
        <v/>
      </c>
      <c r="BW215" s="34" t="str">
        <f t="shared" si="120"/>
        <v/>
      </c>
      <c r="BX215" s="34" t="str">
        <f t="shared" si="121"/>
        <v/>
      </c>
      <c r="BY215" s="34" t="str">
        <f t="shared" si="122"/>
        <v/>
      </c>
      <c r="BZ215" s="33" t="s">
        <v>32</v>
      </c>
      <c r="CA215" s="34">
        <f t="shared" si="123"/>
        <v>1.018</v>
      </c>
      <c r="CB215" s="28"/>
      <c r="CC215" s="29">
        <f>IF(D215&gt;Zisk!$D$10,"",E215*CA215)</f>
        <v>0</v>
      </c>
    </row>
    <row r="216" spans="2:81" x14ac:dyDescent="0.2">
      <c r="B216" s="35" t="str">
        <f>Zisk!B227</f>
        <v/>
      </c>
      <c r="C216" s="35">
        <f>Zisk!C227</f>
        <v>0</v>
      </c>
      <c r="D216" s="35">
        <f>Zisk!E227</f>
        <v>0</v>
      </c>
      <c r="E216" s="36">
        <f>Zisk!D227</f>
        <v>0</v>
      </c>
      <c r="F216" s="36"/>
      <c r="G216" s="35" t="str">
        <f t="shared" si="98"/>
        <v>(</v>
      </c>
      <c r="H216" s="35" t="str">
        <f t="shared" si="99"/>
        <v>1</v>
      </c>
      <c r="I216" s="35" t="str">
        <f t="shared" si="100"/>
        <v>+</v>
      </c>
      <c r="J216" s="37">
        <f>IF($D216&lt;=2021,VstupniParametry_SKRYT!$D$5,"")</f>
        <v>0.02</v>
      </c>
      <c r="K216" s="35" t="str">
        <f t="shared" si="101"/>
        <v>)</v>
      </c>
      <c r="L216" s="38">
        <f>IF($D216&lt;=2021,COUNTIF(Vypocet_SKRYT!T213:AS213,"&gt;=1"),"")</f>
        <v>0</v>
      </c>
      <c r="M216" s="39" t="str">
        <f t="shared" si="102"/>
        <v>x</v>
      </c>
      <c r="N216" s="35" t="str">
        <f t="shared" si="103"/>
        <v>(</v>
      </c>
      <c r="O216" s="35" t="str">
        <f t="shared" si="104"/>
        <v>1</v>
      </c>
      <c r="P216" s="35" t="str">
        <f t="shared" si="105"/>
        <v>+</v>
      </c>
      <c r="Q216" s="37">
        <f>IF($D216&lt;=2024,VstupniParametry_SKRYT!$D$6,"")</f>
        <v>0.06</v>
      </c>
      <c r="R216" s="35" t="str">
        <f t="shared" si="106"/>
        <v>)</v>
      </c>
      <c r="S216" s="38">
        <f>IF($D216&lt;=2024,COUNTIFS(Vypocet_SKRYT!AT213:AV213,"&gt;=1"),"")</f>
        <v>0</v>
      </c>
      <c r="T216" s="39" t="str">
        <f t="shared" si="107"/>
        <v>x</v>
      </c>
      <c r="U216" s="35" t="str">
        <f t="shared" si="108"/>
        <v>(</v>
      </c>
      <c r="V216" s="35" t="str">
        <f t="shared" si="109"/>
        <v>1</v>
      </c>
      <c r="W216" s="35" t="str">
        <f t="shared" si="110"/>
        <v>+</v>
      </c>
      <c r="X216" s="37">
        <f>IF($D216&lt;=2025,VstupniParametry_SKRYT!$D$9,"")</f>
        <v>1.7999999999999999E-2</v>
      </c>
      <c r="Y216" s="35" t="str">
        <f t="shared" si="111"/>
        <v>)</v>
      </c>
      <c r="Z216" s="38">
        <f>IF(AND(D216&lt;2025,2025&lt;=Zisk!$D$10),1,IF(D216=2025,0,""))</f>
        <v>1</v>
      </c>
      <c r="AA216" s="39" t="str">
        <f>IF(AND($D216&lt;=2025,Zisk!$D$10&gt;=2026),"x","")</f>
        <v/>
      </c>
      <c r="AB216" s="35" t="str">
        <f>IF(AND($D216&lt;=2026,Zisk!$D$10&gt;=2026),"(","")</f>
        <v/>
      </c>
      <c r="AC216" s="35" t="str">
        <f>IF(AND($D216&lt;=2026,Zisk!$D$10&gt;=2026),"1","")</f>
        <v/>
      </c>
      <c r="AD216" s="35" t="str">
        <f>IF(AND($D216&lt;=2026,Zisk!$D$10&gt;=2026),"+","")</f>
        <v/>
      </c>
      <c r="AE216" s="37" t="str">
        <f>IF(AND($D216&lt;=2026,Zisk!$D$10&gt;=2026),VstupniParametry_SKRYT!$D$10,"")</f>
        <v/>
      </c>
      <c r="AF216" s="35" t="str">
        <f>IF(AND($D216&lt;=2026,Zisk!$D$10&gt;=2026),")","")</f>
        <v/>
      </c>
      <c r="AG216" s="38" t="str">
        <f>IF(AND(D216&lt;2026,2026&lt;=Zisk!$D$10),1,IF(D216=2026,0,""))</f>
        <v/>
      </c>
      <c r="AH216" s="39" t="str">
        <f>IF(AND($D216&lt;=2026,Zisk!$D$10&gt;=2027),"x","")</f>
        <v/>
      </c>
      <c r="AI216" s="35" t="str">
        <f>IF(AND($D216&lt;=2027,Zisk!$D$10&gt;=2027),"(","")</f>
        <v/>
      </c>
      <c r="AJ216" s="35" t="str">
        <f>IF(AND($D216&lt;=2027,Zisk!$D$10&gt;=2027),"1","")</f>
        <v/>
      </c>
      <c r="AK216" s="35" t="str">
        <f>IF(AND($D216&lt;=2027,Zisk!$D$10&gt;=2027),"+","")</f>
        <v/>
      </c>
      <c r="AL216" s="37" t="str">
        <f>IF(AND($D216&lt;=2027,Zisk!$D$10&gt;=2027),VstupniParametry_SKRYT!$D$11,"")</f>
        <v/>
      </c>
      <c r="AM216" s="35" t="str">
        <f>IF(AND($D216&lt;=2027,Zisk!$D$10&gt;=2027),")","")</f>
        <v/>
      </c>
      <c r="AN216" s="38" t="str">
        <f>IF(AND(D216&lt;2027,2027&lt;=Zisk!$D$10),1,IF(D216=2027,0,""))</f>
        <v/>
      </c>
      <c r="AO216" s="39" t="str">
        <f>IF(AND($D216&lt;=2027,Zisk!$D$10&gt;=2028),"x","")</f>
        <v/>
      </c>
      <c r="AP216" s="35" t="str">
        <f>IF(AND($D216&lt;=2028,Zisk!$D$10&gt;=2028),"(","")</f>
        <v/>
      </c>
      <c r="AQ216" s="35" t="str">
        <f>IF(AND($D216&lt;=2028,Zisk!$D$10&gt;=2028),"1","")</f>
        <v/>
      </c>
      <c r="AR216" s="35" t="str">
        <f>IF(AND($D216&lt;=2028,Zisk!$D$10&gt;=2028),"+","")</f>
        <v/>
      </c>
      <c r="AS216" s="37" t="str">
        <f>IF(AND($D216&lt;=2028,Zisk!$D$10&gt;=2028),VstupniParametry_SKRYT!$D$12,"")</f>
        <v/>
      </c>
      <c r="AT216" s="35" t="str">
        <f>IF(AND($D216&lt;=2028,Zisk!$D$10&gt;=2028),")","")</f>
        <v/>
      </c>
      <c r="AU216" s="38" t="str">
        <f>IF(AND(D216&lt;2028,2028&lt;=Zisk!$D$10),1,IF(D216=2028,0,""))</f>
        <v/>
      </c>
      <c r="AV216" s="39" t="str">
        <f>IF(AND($D216&lt;=2028,Zisk!$D$10&gt;=2029),"x","")</f>
        <v/>
      </c>
      <c r="AW216" s="35" t="str">
        <f>IF(AND($D216&lt;=2029,Zisk!$D$10&gt;=2029),"(","")</f>
        <v/>
      </c>
      <c r="AX216" s="35" t="str">
        <f>IF(AND($D216&lt;=2029,Zisk!$D$10&gt;=2029),"1","")</f>
        <v/>
      </c>
      <c r="AY216" s="35" t="str">
        <f>IF(AND($D216&lt;=2029,Zisk!$D$10&gt;=2029),"+","")</f>
        <v/>
      </c>
      <c r="AZ216" s="37" t="str">
        <f>IF(AND($D216&lt;=2029,Zisk!$D$10&gt;=2029),VstupniParametry_SKRYT!$D$13,"")</f>
        <v/>
      </c>
      <c r="BA216" s="35" t="str">
        <f>IF(AND($D216&lt;=2029,Zisk!$D$10&gt;=2029),")","")</f>
        <v/>
      </c>
      <c r="BB216" s="38" t="str">
        <f>IF(AND(D216&lt;2029,2029&lt;=Zisk!$D$10),1,IF(D216=2029,0,""))</f>
        <v/>
      </c>
      <c r="BC216" s="39" t="str">
        <f>IF(AND($D216&lt;=2029,Zisk!$D$10&gt;=2030),"x","")</f>
        <v/>
      </c>
      <c r="BD216" s="35" t="str">
        <f>IF(AND($D216&lt;=2030,Zisk!$D$10&gt;=2030),"(","")</f>
        <v/>
      </c>
      <c r="BE216" s="35" t="str">
        <f>IF(AND($D216&lt;=2030,Zisk!$D$10&gt;=2030),"1","")</f>
        <v/>
      </c>
      <c r="BF216" s="35" t="str">
        <f>IF(AND($D216&lt;=2030,Zisk!$D$10&gt;=2030),"+","")</f>
        <v/>
      </c>
      <c r="BG216" s="37" t="str">
        <f>IF(AND($D216&lt;=2030,Zisk!$D$10&gt;=2030),VstupniParametry_SKRYT!$D$14,"")</f>
        <v/>
      </c>
      <c r="BH216" s="35" t="str">
        <f>IF(AND($D216&lt;=2030,Zisk!$D$10&gt;=2030),")","")</f>
        <v/>
      </c>
      <c r="BI216" s="38" t="str">
        <f>IF(AND(D216&lt;2030,2030&lt;=Zisk!$D$10),1,IF(D216=2030,0,""))</f>
        <v/>
      </c>
      <c r="BJ216" s="40" t="s">
        <v>32</v>
      </c>
      <c r="BK216" s="37">
        <f t="shared" si="124"/>
        <v>1</v>
      </c>
      <c r="BL216" s="35" t="str">
        <f t="shared" si="125"/>
        <v>x</v>
      </c>
      <c r="BM216" s="41">
        <f t="shared" si="126"/>
        <v>1</v>
      </c>
      <c r="BN216" s="37" t="str">
        <f t="shared" si="127"/>
        <v>x</v>
      </c>
      <c r="BO216" s="41">
        <f t="shared" si="112"/>
        <v>1.018</v>
      </c>
      <c r="BP216" s="41" t="str">
        <f t="shared" si="113"/>
        <v/>
      </c>
      <c r="BQ216" s="41" t="str">
        <f t="shared" si="114"/>
        <v/>
      </c>
      <c r="BR216" s="41" t="str">
        <f t="shared" si="115"/>
        <v/>
      </c>
      <c r="BS216" s="41" t="str">
        <f t="shared" si="116"/>
        <v/>
      </c>
      <c r="BT216" s="41" t="str">
        <f t="shared" si="117"/>
        <v/>
      </c>
      <c r="BU216" s="41" t="str">
        <f t="shared" si="118"/>
        <v/>
      </c>
      <c r="BV216" s="41" t="str">
        <f t="shared" si="119"/>
        <v/>
      </c>
      <c r="BW216" s="41" t="str">
        <f t="shared" si="120"/>
        <v/>
      </c>
      <c r="BX216" s="41" t="str">
        <f t="shared" si="121"/>
        <v/>
      </c>
      <c r="BY216" s="41" t="str">
        <f t="shared" si="122"/>
        <v/>
      </c>
      <c r="BZ216" s="40" t="s">
        <v>32</v>
      </c>
      <c r="CA216" s="41">
        <f t="shared" si="123"/>
        <v>1.018</v>
      </c>
      <c r="CB216" s="35"/>
      <c r="CC216" s="36">
        <f>IF(D216&gt;Zisk!$D$10,"",E216*CA216)</f>
        <v>0</v>
      </c>
    </row>
    <row r="217" spans="2:81" x14ac:dyDescent="0.2">
      <c r="B217" s="28" t="str">
        <f>Zisk!B228</f>
        <v/>
      </c>
      <c r="C217" s="28">
        <f>Zisk!C228</f>
        <v>0</v>
      </c>
      <c r="D217" s="28">
        <f>Zisk!E228</f>
        <v>0</v>
      </c>
      <c r="E217" s="29">
        <f>Zisk!D228</f>
        <v>0</v>
      </c>
      <c r="F217" s="29"/>
      <c r="G217" s="28" t="str">
        <f t="shared" si="98"/>
        <v>(</v>
      </c>
      <c r="H217" s="28" t="str">
        <f t="shared" si="99"/>
        <v>1</v>
      </c>
      <c r="I217" s="28" t="str">
        <f t="shared" si="100"/>
        <v>+</v>
      </c>
      <c r="J217" s="30">
        <f>IF($D217&lt;=2021,VstupniParametry_SKRYT!$D$5,"")</f>
        <v>0.02</v>
      </c>
      <c r="K217" s="28" t="str">
        <f t="shared" si="101"/>
        <v>)</v>
      </c>
      <c r="L217" s="31">
        <f>IF($D217&lt;=2021,COUNTIF(Vypocet_SKRYT!T214:AS214,"&gt;=1"),"")</f>
        <v>0</v>
      </c>
      <c r="M217" s="32" t="str">
        <f t="shared" si="102"/>
        <v>x</v>
      </c>
      <c r="N217" s="28" t="str">
        <f t="shared" si="103"/>
        <v>(</v>
      </c>
      <c r="O217" s="28" t="str">
        <f t="shared" si="104"/>
        <v>1</v>
      </c>
      <c r="P217" s="28" t="str">
        <f t="shared" si="105"/>
        <v>+</v>
      </c>
      <c r="Q217" s="30">
        <f>IF($D217&lt;=2024,VstupniParametry_SKRYT!$D$6,"")</f>
        <v>0.06</v>
      </c>
      <c r="R217" s="28" t="str">
        <f t="shared" si="106"/>
        <v>)</v>
      </c>
      <c r="S217" s="31">
        <f>IF($D217&lt;=2024,COUNTIFS(Vypocet_SKRYT!AT214:AV214,"&gt;=1"),"")</f>
        <v>0</v>
      </c>
      <c r="T217" s="32" t="str">
        <f t="shared" si="107"/>
        <v>x</v>
      </c>
      <c r="U217" s="28" t="str">
        <f t="shared" si="108"/>
        <v>(</v>
      </c>
      <c r="V217" s="28" t="str">
        <f t="shared" si="109"/>
        <v>1</v>
      </c>
      <c r="W217" s="28" t="str">
        <f t="shared" si="110"/>
        <v>+</v>
      </c>
      <c r="X217" s="30">
        <f>IF($D217&lt;=2025,VstupniParametry_SKRYT!$D$9,"")</f>
        <v>1.7999999999999999E-2</v>
      </c>
      <c r="Y217" s="28" t="str">
        <f t="shared" si="111"/>
        <v>)</v>
      </c>
      <c r="Z217" s="31">
        <f>IF(AND(D217&lt;2025,2025&lt;=Zisk!$D$10),1,IF(D217=2025,0,""))</f>
        <v>1</v>
      </c>
      <c r="AA217" s="32" t="str">
        <f>IF(AND($D217&lt;=2025,Zisk!$D$10&gt;=2026),"x","")</f>
        <v/>
      </c>
      <c r="AB217" s="28" t="str">
        <f>IF(AND($D217&lt;=2026,Zisk!$D$10&gt;=2026),"(","")</f>
        <v/>
      </c>
      <c r="AC217" s="28" t="str">
        <f>IF(AND($D217&lt;=2026,Zisk!$D$10&gt;=2026),"1","")</f>
        <v/>
      </c>
      <c r="AD217" s="28" t="str">
        <f>IF(AND($D217&lt;=2026,Zisk!$D$10&gt;=2026),"+","")</f>
        <v/>
      </c>
      <c r="AE217" s="30" t="str">
        <f>IF(AND($D217&lt;=2026,Zisk!$D$10&gt;=2026),VstupniParametry_SKRYT!$D$10,"")</f>
        <v/>
      </c>
      <c r="AF217" s="28" t="str">
        <f>IF(AND($D217&lt;=2026,Zisk!$D$10&gt;=2026),")","")</f>
        <v/>
      </c>
      <c r="AG217" s="31" t="str">
        <f>IF(AND(D217&lt;2026,2026&lt;=Zisk!$D$10),1,IF(D217=2026,0,""))</f>
        <v/>
      </c>
      <c r="AH217" s="32" t="str">
        <f>IF(AND($D217&lt;=2026,Zisk!$D$10&gt;=2027),"x","")</f>
        <v/>
      </c>
      <c r="AI217" s="28" t="str">
        <f>IF(AND($D217&lt;=2027,Zisk!$D$10&gt;=2027),"(","")</f>
        <v/>
      </c>
      <c r="AJ217" s="28" t="str">
        <f>IF(AND($D217&lt;=2027,Zisk!$D$10&gt;=2027),"1","")</f>
        <v/>
      </c>
      <c r="AK217" s="28" t="str">
        <f>IF(AND($D217&lt;=2027,Zisk!$D$10&gt;=2027),"+","")</f>
        <v/>
      </c>
      <c r="AL217" s="30" t="str">
        <f>IF(AND($D217&lt;=2027,Zisk!$D$10&gt;=2027),VstupniParametry_SKRYT!$D$11,"")</f>
        <v/>
      </c>
      <c r="AM217" s="28" t="str">
        <f>IF(AND($D217&lt;=2027,Zisk!$D$10&gt;=2027),")","")</f>
        <v/>
      </c>
      <c r="AN217" s="31" t="str">
        <f>IF(AND(D217&lt;2027,2027&lt;=Zisk!$D$10),1,IF(D217=2027,0,""))</f>
        <v/>
      </c>
      <c r="AO217" s="32" t="str">
        <f>IF(AND($D217&lt;=2027,Zisk!$D$10&gt;=2028),"x","")</f>
        <v/>
      </c>
      <c r="AP217" s="28" t="str">
        <f>IF(AND($D217&lt;=2028,Zisk!$D$10&gt;=2028),"(","")</f>
        <v/>
      </c>
      <c r="AQ217" s="28" t="str">
        <f>IF(AND($D217&lt;=2028,Zisk!$D$10&gt;=2028),"1","")</f>
        <v/>
      </c>
      <c r="AR217" s="28" t="str">
        <f>IF(AND($D217&lt;=2028,Zisk!$D$10&gt;=2028),"+","")</f>
        <v/>
      </c>
      <c r="AS217" s="30" t="str">
        <f>IF(AND($D217&lt;=2028,Zisk!$D$10&gt;=2028),VstupniParametry_SKRYT!$D$12,"")</f>
        <v/>
      </c>
      <c r="AT217" s="28" t="str">
        <f>IF(AND($D217&lt;=2028,Zisk!$D$10&gt;=2028),")","")</f>
        <v/>
      </c>
      <c r="AU217" s="31" t="str">
        <f>IF(AND(D217&lt;2028,2028&lt;=Zisk!$D$10),1,IF(D217=2028,0,""))</f>
        <v/>
      </c>
      <c r="AV217" s="32" t="str">
        <f>IF(AND($D217&lt;=2028,Zisk!$D$10&gt;=2029),"x","")</f>
        <v/>
      </c>
      <c r="AW217" s="28" t="str">
        <f>IF(AND($D217&lt;=2029,Zisk!$D$10&gt;=2029),"(","")</f>
        <v/>
      </c>
      <c r="AX217" s="28" t="str">
        <f>IF(AND($D217&lt;=2029,Zisk!$D$10&gt;=2029),"1","")</f>
        <v/>
      </c>
      <c r="AY217" s="28" t="str">
        <f>IF(AND($D217&lt;=2029,Zisk!$D$10&gt;=2029),"+","")</f>
        <v/>
      </c>
      <c r="AZ217" s="30" t="str">
        <f>IF(AND($D217&lt;=2029,Zisk!$D$10&gt;=2029),VstupniParametry_SKRYT!$D$13,"")</f>
        <v/>
      </c>
      <c r="BA217" s="28" t="str">
        <f>IF(AND($D217&lt;=2029,Zisk!$D$10&gt;=2029),")","")</f>
        <v/>
      </c>
      <c r="BB217" s="31" t="str">
        <f>IF(AND(D217&lt;2029,2029&lt;=Zisk!$D$10),1,IF(D217=2029,0,""))</f>
        <v/>
      </c>
      <c r="BC217" s="32" t="str">
        <f>IF(AND($D217&lt;=2029,Zisk!$D$10&gt;=2030),"x","")</f>
        <v/>
      </c>
      <c r="BD217" s="28" t="str">
        <f>IF(AND($D217&lt;=2030,Zisk!$D$10&gt;=2030),"(","")</f>
        <v/>
      </c>
      <c r="BE217" s="28" t="str">
        <f>IF(AND($D217&lt;=2030,Zisk!$D$10&gt;=2030),"1","")</f>
        <v/>
      </c>
      <c r="BF217" s="28" t="str">
        <f>IF(AND($D217&lt;=2030,Zisk!$D$10&gt;=2030),"+","")</f>
        <v/>
      </c>
      <c r="BG217" s="30" t="str">
        <f>IF(AND($D217&lt;=2030,Zisk!$D$10&gt;=2030),VstupniParametry_SKRYT!$D$14,"")</f>
        <v/>
      </c>
      <c r="BH217" s="28" t="str">
        <f>IF(AND($D217&lt;=2030,Zisk!$D$10&gt;=2030),")","")</f>
        <v/>
      </c>
      <c r="BI217" s="31" t="str">
        <f>IF(AND(D217&lt;2030,2030&lt;=Zisk!$D$10),1,IF(D217=2030,0,""))</f>
        <v/>
      </c>
      <c r="BJ217" s="33" t="s">
        <v>32</v>
      </c>
      <c r="BK217" s="30">
        <f t="shared" si="124"/>
        <v>1</v>
      </c>
      <c r="BL217" s="28" t="str">
        <f t="shared" si="125"/>
        <v>x</v>
      </c>
      <c r="BM217" s="34">
        <f t="shared" si="126"/>
        <v>1</v>
      </c>
      <c r="BN217" s="30" t="str">
        <f t="shared" si="127"/>
        <v>x</v>
      </c>
      <c r="BO217" s="34">
        <f t="shared" si="112"/>
        <v>1.018</v>
      </c>
      <c r="BP217" s="34" t="str">
        <f t="shared" si="113"/>
        <v/>
      </c>
      <c r="BQ217" s="34" t="str">
        <f t="shared" si="114"/>
        <v/>
      </c>
      <c r="BR217" s="34" t="str">
        <f t="shared" si="115"/>
        <v/>
      </c>
      <c r="BS217" s="34" t="str">
        <f t="shared" si="116"/>
        <v/>
      </c>
      <c r="BT217" s="34" t="str">
        <f t="shared" si="117"/>
        <v/>
      </c>
      <c r="BU217" s="34" t="str">
        <f t="shared" si="118"/>
        <v/>
      </c>
      <c r="BV217" s="34" t="str">
        <f t="shared" si="119"/>
        <v/>
      </c>
      <c r="BW217" s="34" t="str">
        <f t="shared" si="120"/>
        <v/>
      </c>
      <c r="BX217" s="34" t="str">
        <f t="shared" si="121"/>
        <v/>
      </c>
      <c r="BY217" s="34" t="str">
        <f t="shared" si="122"/>
        <v/>
      </c>
      <c r="BZ217" s="33" t="s">
        <v>32</v>
      </c>
      <c r="CA217" s="34">
        <f t="shared" si="123"/>
        <v>1.018</v>
      </c>
      <c r="CB217" s="28"/>
      <c r="CC217" s="29">
        <f>IF(D217&gt;Zisk!$D$10,"",E217*CA217)</f>
        <v>0</v>
      </c>
    </row>
    <row r="218" spans="2:81" x14ac:dyDescent="0.2">
      <c r="B218" s="35" t="str">
        <f>Zisk!B229</f>
        <v/>
      </c>
      <c r="C218" s="35">
        <f>Zisk!C229</f>
        <v>0</v>
      </c>
      <c r="D218" s="35">
        <f>Zisk!E229</f>
        <v>0</v>
      </c>
      <c r="E218" s="36">
        <f>Zisk!D229</f>
        <v>0</v>
      </c>
      <c r="F218" s="36"/>
      <c r="G218" s="35" t="str">
        <f t="shared" si="98"/>
        <v>(</v>
      </c>
      <c r="H218" s="35" t="str">
        <f t="shared" si="99"/>
        <v>1</v>
      </c>
      <c r="I218" s="35" t="str">
        <f t="shared" si="100"/>
        <v>+</v>
      </c>
      <c r="J218" s="37">
        <f>IF($D218&lt;=2021,VstupniParametry_SKRYT!$D$5,"")</f>
        <v>0.02</v>
      </c>
      <c r="K218" s="35" t="str">
        <f t="shared" si="101"/>
        <v>)</v>
      </c>
      <c r="L218" s="38">
        <f>IF($D218&lt;=2021,COUNTIF(Vypocet_SKRYT!T215:AS215,"&gt;=1"),"")</f>
        <v>0</v>
      </c>
      <c r="M218" s="39" t="str">
        <f t="shared" si="102"/>
        <v>x</v>
      </c>
      <c r="N218" s="35" t="str">
        <f t="shared" si="103"/>
        <v>(</v>
      </c>
      <c r="O218" s="35" t="str">
        <f t="shared" si="104"/>
        <v>1</v>
      </c>
      <c r="P218" s="35" t="str">
        <f t="shared" si="105"/>
        <v>+</v>
      </c>
      <c r="Q218" s="37">
        <f>IF($D218&lt;=2024,VstupniParametry_SKRYT!$D$6,"")</f>
        <v>0.06</v>
      </c>
      <c r="R218" s="35" t="str">
        <f t="shared" si="106"/>
        <v>)</v>
      </c>
      <c r="S218" s="38">
        <f>IF($D218&lt;=2024,COUNTIFS(Vypocet_SKRYT!AT215:AV215,"&gt;=1"),"")</f>
        <v>0</v>
      </c>
      <c r="T218" s="39" t="str">
        <f t="shared" si="107"/>
        <v>x</v>
      </c>
      <c r="U218" s="35" t="str">
        <f t="shared" si="108"/>
        <v>(</v>
      </c>
      <c r="V218" s="35" t="str">
        <f t="shared" si="109"/>
        <v>1</v>
      </c>
      <c r="W218" s="35" t="str">
        <f t="shared" si="110"/>
        <v>+</v>
      </c>
      <c r="X218" s="37">
        <f>IF($D218&lt;=2025,VstupniParametry_SKRYT!$D$9,"")</f>
        <v>1.7999999999999999E-2</v>
      </c>
      <c r="Y218" s="35" t="str">
        <f t="shared" si="111"/>
        <v>)</v>
      </c>
      <c r="Z218" s="38">
        <f>IF(AND(D218&lt;2025,2025&lt;=Zisk!$D$10),1,IF(D218=2025,0,""))</f>
        <v>1</v>
      </c>
      <c r="AA218" s="39" t="str">
        <f>IF(AND($D218&lt;=2025,Zisk!$D$10&gt;=2026),"x","")</f>
        <v/>
      </c>
      <c r="AB218" s="35" t="str">
        <f>IF(AND($D218&lt;=2026,Zisk!$D$10&gt;=2026),"(","")</f>
        <v/>
      </c>
      <c r="AC218" s="35" t="str">
        <f>IF(AND($D218&lt;=2026,Zisk!$D$10&gt;=2026),"1","")</f>
        <v/>
      </c>
      <c r="AD218" s="35" t="str">
        <f>IF(AND($D218&lt;=2026,Zisk!$D$10&gt;=2026),"+","")</f>
        <v/>
      </c>
      <c r="AE218" s="37" t="str">
        <f>IF(AND($D218&lt;=2026,Zisk!$D$10&gt;=2026),VstupniParametry_SKRYT!$D$10,"")</f>
        <v/>
      </c>
      <c r="AF218" s="35" t="str">
        <f>IF(AND($D218&lt;=2026,Zisk!$D$10&gt;=2026),")","")</f>
        <v/>
      </c>
      <c r="AG218" s="38" t="str">
        <f>IF(AND(D218&lt;2026,2026&lt;=Zisk!$D$10),1,IF(D218=2026,0,""))</f>
        <v/>
      </c>
      <c r="AH218" s="39" t="str">
        <f>IF(AND($D218&lt;=2026,Zisk!$D$10&gt;=2027),"x","")</f>
        <v/>
      </c>
      <c r="AI218" s="35" t="str">
        <f>IF(AND($D218&lt;=2027,Zisk!$D$10&gt;=2027),"(","")</f>
        <v/>
      </c>
      <c r="AJ218" s="35" t="str">
        <f>IF(AND($D218&lt;=2027,Zisk!$D$10&gt;=2027),"1","")</f>
        <v/>
      </c>
      <c r="AK218" s="35" t="str">
        <f>IF(AND($D218&lt;=2027,Zisk!$D$10&gt;=2027),"+","")</f>
        <v/>
      </c>
      <c r="AL218" s="37" t="str">
        <f>IF(AND($D218&lt;=2027,Zisk!$D$10&gt;=2027),VstupniParametry_SKRYT!$D$11,"")</f>
        <v/>
      </c>
      <c r="AM218" s="35" t="str">
        <f>IF(AND($D218&lt;=2027,Zisk!$D$10&gt;=2027),")","")</f>
        <v/>
      </c>
      <c r="AN218" s="38" t="str">
        <f>IF(AND(D218&lt;2027,2027&lt;=Zisk!$D$10),1,IF(D218=2027,0,""))</f>
        <v/>
      </c>
      <c r="AO218" s="39" t="str">
        <f>IF(AND($D218&lt;=2027,Zisk!$D$10&gt;=2028),"x","")</f>
        <v/>
      </c>
      <c r="AP218" s="35" t="str">
        <f>IF(AND($D218&lt;=2028,Zisk!$D$10&gt;=2028),"(","")</f>
        <v/>
      </c>
      <c r="AQ218" s="35" t="str">
        <f>IF(AND($D218&lt;=2028,Zisk!$D$10&gt;=2028),"1","")</f>
        <v/>
      </c>
      <c r="AR218" s="35" t="str">
        <f>IF(AND($D218&lt;=2028,Zisk!$D$10&gt;=2028),"+","")</f>
        <v/>
      </c>
      <c r="AS218" s="37" t="str">
        <f>IF(AND($D218&lt;=2028,Zisk!$D$10&gt;=2028),VstupniParametry_SKRYT!$D$12,"")</f>
        <v/>
      </c>
      <c r="AT218" s="35" t="str">
        <f>IF(AND($D218&lt;=2028,Zisk!$D$10&gt;=2028),")","")</f>
        <v/>
      </c>
      <c r="AU218" s="38" t="str">
        <f>IF(AND(D218&lt;2028,2028&lt;=Zisk!$D$10),1,IF(D218=2028,0,""))</f>
        <v/>
      </c>
      <c r="AV218" s="39" t="str">
        <f>IF(AND($D218&lt;=2028,Zisk!$D$10&gt;=2029),"x","")</f>
        <v/>
      </c>
      <c r="AW218" s="35" t="str">
        <f>IF(AND($D218&lt;=2029,Zisk!$D$10&gt;=2029),"(","")</f>
        <v/>
      </c>
      <c r="AX218" s="35" t="str">
        <f>IF(AND($D218&lt;=2029,Zisk!$D$10&gt;=2029),"1","")</f>
        <v/>
      </c>
      <c r="AY218" s="35" t="str">
        <f>IF(AND($D218&lt;=2029,Zisk!$D$10&gt;=2029),"+","")</f>
        <v/>
      </c>
      <c r="AZ218" s="37" t="str">
        <f>IF(AND($D218&lt;=2029,Zisk!$D$10&gt;=2029),VstupniParametry_SKRYT!$D$13,"")</f>
        <v/>
      </c>
      <c r="BA218" s="35" t="str">
        <f>IF(AND($D218&lt;=2029,Zisk!$D$10&gt;=2029),")","")</f>
        <v/>
      </c>
      <c r="BB218" s="38" t="str">
        <f>IF(AND(D218&lt;2029,2029&lt;=Zisk!$D$10),1,IF(D218=2029,0,""))</f>
        <v/>
      </c>
      <c r="BC218" s="39" t="str">
        <f>IF(AND($D218&lt;=2029,Zisk!$D$10&gt;=2030),"x","")</f>
        <v/>
      </c>
      <c r="BD218" s="35" t="str">
        <f>IF(AND($D218&lt;=2030,Zisk!$D$10&gt;=2030),"(","")</f>
        <v/>
      </c>
      <c r="BE218" s="35" t="str">
        <f>IF(AND($D218&lt;=2030,Zisk!$D$10&gt;=2030),"1","")</f>
        <v/>
      </c>
      <c r="BF218" s="35" t="str">
        <f>IF(AND($D218&lt;=2030,Zisk!$D$10&gt;=2030),"+","")</f>
        <v/>
      </c>
      <c r="BG218" s="37" t="str">
        <f>IF(AND($D218&lt;=2030,Zisk!$D$10&gt;=2030),VstupniParametry_SKRYT!$D$14,"")</f>
        <v/>
      </c>
      <c r="BH218" s="35" t="str">
        <f>IF(AND($D218&lt;=2030,Zisk!$D$10&gt;=2030),")","")</f>
        <v/>
      </c>
      <c r="BI218" s="38" t="str">
        <f>IF(AND(D218&lt;2030,2030&lt;=Zisk!$D$10),1,IF(D218=2030,0,""))</f>
        <v/>
      </c>
      <c r="BJ218" s="40" t="s">
        <v>32</v>
      </c>
      <c r="BK218" s="37">
        <f t="shared" si="124"/>
        <v>1</v>
      </c>
      <c r="BL218" s="35" t="str">
        <f t="shared" si="125"/>
        <v>x</v>
      </c>
      <c r="BM218" s="41">
        <f t="shared" si="126"/>
        <v>1</v>
      </c>
      <c r="BN218" s="37" t="str">
        <f t="shared" si="127"/>
        <v>x</v>
      </c>
      <c r="BO218" s="41">
        <f t="shared" si="112"/>
        <v>1.018</v>
      </c>
      <c r="BP218" s="41" t="str">
        <f t="shared" si="113"/>
        <v/>
      </c>
      <c r="BQ218" s="41" t="str">
        <f t="shared" si="114"/>
        <v/>
      </c>
      <c r="BR218" s="41" t="str">
        <f t="shared" si="115"/>
        <v/>
      </c>
      <c r="BS218" s="41" t="str">
        <f t="shared" si="116"/>
        <v/>
      </c>
      <c r="BT218" s="41" t="str">
        <f t="shared" si="117"/>
        <v/>
      </c>
      <c r="BU218" s="41" t="str">
        <f t="shared" si="118"/>
        <v/>
      </c>
      <c r="BV218" s="41" t="str">
        <f t="shared" si="119"/>
        <v/>
      </c>
      <c r="BW218" s="41" t="str">
        <f t="shared" si="120"/>
        <v/>
      </c>
      <c r="BX218" s="41" t="str">
        <f t="shared" si="121"/>
        <v/>
      </c>
      <c r="BY218" s="41" t="str">
        <f t="shared" si="122"/>
        <v/>
      </c>
      <c r="BZ218" s="40" t="s">
        <v>32</v>
      </c>
      <c r="CA218" s="41">
        <f t="shared" si="123"/>
        <v>1.018</v>
      </c>
      <c r="CB218" s="35"/>
      <c r="CC218" s="36">
        <f>IF(D218&gt;Zisk!$D$10,"",E218*CA218)</f>
        <v>0</v>
      </c>
    </row>
    <row r="219" spans="2:81" x14ac:dyDescent="0.2">
      <c r="B219" s="28" t="str">
        <f>Zisk!B230</f>
        <v/>
      </c>
      <c r="C219" s="28">
        <f>Zisk!C230</f>
        <v>0</v>
      </c>
      <c r="D219" s="28">
        <f>Zisk!E230</f>
        <v>0</v>
      </c>
      <c r="E219" s="29">
        <f>Zisk!D230</f>
        <v>0</v>
      </c>
      <c r="F219" s="29"/>
      <c r="G219" s="28" t="str">
        <f t="shared" si="98"/>
        <v>(</v>
      </c>
      <c r="H219" s="28" t="str">
        <f t="shared" si="99"/>
        <v>1</v>
      </c>
      <c r="I219" s="28" t="str">
        <f t="shared" si="100"/>
        <v>+</v>
      </c>
      <c r="J219" s="30">
        <f>IF($D219&lt;=2021,VstupniParametry_SKRYT!$D$5,"")</f>
        <v>0.02</v>
      </c>
      <c r="K219" s="28" t="str">
        <f t="shared" si="101"/>
        <v>)</v>
      </c>
      <c r="L219" s="31">
        <f>IF($D219&lt;=2021,COUNTIF(Vypocet_SKRYT!T216:AS216,"&gt;=1"),"")</f>
        <v>0</v>
      </c>
      <c r="M219" s="32" t="str">
        <f t="shared" si="102"/>
        <v>x</v>
      </c>
      <c r="N219" s="28" t="str">
        <f t="shared" si="103"/>
        <v>(</v>
      </c>
      <c r="O219" s="28" t="str">
        <f t="shared" si="104"/>
        <v>1</v>
      </c>
      <c r="P219" s="28" t="str">
        <f t="shared" si="105"/>
        <v>+</v>
      </c>
      <c r="Q219" s="30">
        <f>IF($D219&lt;=2024,VstupniParametry_SKRYT!$D$6,"")</f>
        <v>0.06</v>
      </c>
      <c r="R219" s="28" t="str">
        <f t="shared" si="106"/>
        <v>)</v>
      </c>
      <c r="S219" s="31">
        <f>IF($D219&lt;=2024,COUNTIFS(Vypocet_SKRYT!AT216:AV216,"&gt;=1"),"")</f>
        <v>0</v>
      </c>
      <c r="T219" s="32" t="str">
        <f t="shared" si="107"/>
        <v>x</v>
      </c>
      <c r="U219" s="28" t="str">
        <f t="shared" si="108"/>
        <v>(</v>
      </c>
      <c r="V219" s="28" t="str">
        <f t="shared" si="109"/>
        <v>1</v>
      </c>
      <c r="W219" s="28" t="str">
        <f t="shared" si="110"/>
        <v>+</v>
      </c>
      <c r="X219" s="30">
        <f>IF($D219&lt;=2025,VstupniParametry_SKRYT!$D$9,"")</f>
        <v>1.7999999999999999E-2</v>
      </c>
      <c r="Y219" s="28" t="str">
        <f t="shared" si="111"/>
        <v>)</v>
      </c>
      <c r="Z219" s="31">
        <f>IF(AND(D219&lt;2025,2025&lt;=Zisk!$D$10),1,IF(D219=2025,0,""))</f>
        <v>1</v>
      </c>
      <c r="AA219" s="32" t="str">
        <f>IF(AND($D219&lt;=2025,Zisk!$D$10&gt;=2026),"x","")</f>
        <v/>
      </c>
      <c r="AB219" s="28" t="str">
        <f>IF(AND($D219&lt;=2026,Zisk!$D$10&gt;=2026),"(","")</f>
        <v/>
      </c>
      <c r="AC219" s="28" t="str">
        <f>IF(AND($D219&lt;=2026,Zisk!$D$10&gt;=2026),"1","")</f>
        <v/>
      </c>
      <c r="AD219" s="28" t="str">
        <f>IF(AND($D219&lt;=2026,Zisk!$D$10&gt;=2026),"+","")</f>
        <v/>
      </c>
      <c r="AE219" s="30" t="str">
        <f>IF(AND($D219&lt;=2026,Zisk!$D$10&gt;=2026),VstupniParametry_SKRYT!$D$10,"")</f>
        <v/>
      </c>
      <c r="AF219" s="28" t="str">
        <f>IF(AND($D219&lt;=2026,Zisk!$D$10&gt;=2026),")","")</f>
        <v/>
      </c>
      <c r="AG219" s="31" t="str">
        <f>IF(AND(D219&lt;2026,2026&lt;=Zisk!$D$10),1,IF(D219=2026,0,""))</f>
        <v/>
      </c>
      <c r="AH219" s="32" t="str">
        <f>IF(AND($D219&lt;=2026,Zisk!$D$10&gt;=2027),"x","")</f>
        <v/>
      </c>
      <c r="AI219" s="28" t="str">
        <f>IF(AND($D219&lt;=2027,Zisk!$D$10&gt;=2027),"(","")</f>
        <v/>
      </c>
      <c r="AJ219" s="28" t="str">
        <f>IF(AND($D219&lt;=2027,Zisk!$D$10&gt;=2027),"1","")</f>
        <v/>
      </c>
      <c r="AK219" s="28" t="str">
        <f>IF(AND($D219&lt;=2027,Zisk!$D$10&gt;=2027),"+","")</f>
        <v/>
      </c>
      <c r="AL219" s="30" t="str">
        <f>IF(AND($D219&lt;=2027,Zisk!$D$10&gt;=2027),VstupniParametry_SKRYT!$D$11,"")</f>
        <v/>
      </c>
      <c r="AM219" s="28" t="str">
        <f>IF(AND($D219&lt;=2027,Zisk!$D$10&gt;=2027),")","")</f>
        <v/>
      </c>
      <c r="AN219" s="31" t="str">
        <f>IF(AND(D219&lt;2027,2027&lt;=Zisk!$D$10),1,IF(D219=2027,0,""))</f>
        <v/>
      </c>
      <c r="AO219" s="32" t="str">
        <f>IF(AND($D219&lt;=2027,Zisk!$D$10&gt;=2028),"x","")</f>
        <v/>
      </c>
      <c r="AP219" s="28" t="str">
        <f>IF(AND($D219&lt;=2028,Zisk!$D$10&gt;=2028),"(","")</f>
        <v/>
      </c>
      <c r="AQ219" s="28" t="str">
        <f>IF(AND($D219&lt;=2028,Zisk!$D$10&gt;=2028),"1","")</f>
        <v/>
      </c>
      <c r="AR219" s="28" t="str">
        <f>IF(AND($D219&lt;=2028,Zisk!$D$10&gt;=2028),"+","")</f>
        <v/>
      </c>
      <c r="AS219" s="30" t="str">
        <f>IF(AND($D219&lt;=2028,Zisk!$D$10&gt;=2028),VstupniParametry_SKRYT!$D$12,"")</f>
        <v/>
      </c>
      <c r="AT219" s="28" t="str">
        <f>IF(AND($D219&lt;=2028,Zisk!$D$10&gt;=2028),")","")</f>
        <v/>
      </c>
      <c r="AU219" s="31" t="str">
        <f>IF(AND(D219&lt;2028,2028&lt;=Zisk!$D$10),1,IF(D219=2028,0,""))</f>
        <v/>
      </c>
      <c r="AV219" s="32" t="str">
        <f>IF(AND($D219&lt;=2028,Zisk!$D$10&gt;=2029),"x","")</f>
        <v/>
      </c>
      <c r="AW219" s="28" t="str">
        <f>IF(AND($D219&lt;=2029,Zisk!$D$10&gt;=2029),"(","")</f>
        <v/>
      </c>
      <c r="AX219" s="28" t="str">
        <f>IF(AND($D219&lt;=2029,Zisk!$D$10&gt;=2029),"1","")</f>
        <v/>
      </c>
      <c r="AY219" s="28" t="str">
        <f>IF(AND($D219&lt;=2029,Zisk!$D$10&gt;=2029),"+","")</f>
        <v/>
      </c>
      <c r="AZ219" s="30" t="str">
        <f>IF(AND($D219&lt;=2029,Zisk!$D$10&gt;=2029),VstupniParametry_SKRYT!$D$13,"")</f>
        <v/>
      </c>
      <c r="BA219" s="28" t="str">
        <f>IF(AND($D219&lt;=2029,Zisk!$D$10&gt;=2029),")","")</f>
        <v/>
      </c>
      <c r="BB219" s="31" t="str">
        <f>IF(AND(D219&lt;2029,2029&lt;=Zisk!$D$10),1,IF(D219=2029,0,""))</f>
        <v/>
      </c>
      <c r="BC219" s="32" t="str">
        <f>IF(AND($D219&lt;=2029,Zisk!$D$10&gt;=2030),"x","")</f>
        <v/>
      </c>
      <c r="BD219" s="28" t="str">
        <f>IF(AND($D219&lt;=2030,Zisk!$D$10&gt;=2030),"(","")</f>
        <v/>
      </c>
      <c r="BE219" s="28" t="str">
        <f>IF(AND($D219&lt;=2030,Zisk!$D$10&gt;=2030),"1","")</f>
        <v/>
      </c>
      <c r="BF219" s="28" t="str">
        <f>IF(AND($D219&lt;=2030,Zisk!$D$10&gt;=2030),"+","")</f>
        <v/>
      </c>
      <c r="BG219" s="30" t="str">
        <f>IF(AND($D219&lt;=2030,Zisk!$D$10&gt;=2030),VstupniParametry_SKRYT!$D$14,"")</f>
        <v/>
      </c>
      <c r="BH219" s="28" t="str">
        <f>IF(AND($D219&lt;=2030,Zisk!$D$10&gt;=2030),")","")</f>
        <v/>
      </c>
      <c r="BI219" s="31" t="str">
        <f>IF(AND(D219&lt;2030,2030&lt;=Zisk!$D$10),1,IF(D219=2030,0,""))</f>
        <v/>
      </c>
      <c r="BJ219" s="33" t="s">
        <v>32</v>
      </c>
      <c r="BK219" s="30">
        <f t="shared" si="124"/>
        <v>1</v>
      </c>
      <c r="BL219" s="28" t="str">
        <f t="shared" si="125"/>
        <v>x</v>
      </c>
      <c r="BM219" s="34">
        <f t="shared" si="126"/>
        <v>1</v>
      </c>
      <c r="BN219" s="30" t="str">
        <f t="shared" si="127"/>
        <v>x</v>
      </c>
      <c r="BO219" s="34">
        <f t="shared" si="112"/>
        <v>1.018</v>
      </c>
      <c r="BP219" s="34" t="str">
        <f t="shared" si="113"/>
        <v/>
      </c>
      <c r="BQ219" s="34" t="str">
        <f t="shared" si="114"/>
        <v/>
      </c>
      <c r="BR219" s="34" t="str">
        <f t="shared" si="115"/>
        <v/>
      </c>
      <c r="BS219" s="34" t="str">
        <f t="shared" si="116"/>
        <v/>
      </c>
      <c r="BT219" s="34" t="str">
        <f t="shared" si="117"/>
        <v/>
      </c>
      <c r="BU219" s="34" t="str">
        <f t="shared" si="118"/>
        <v/>
      </c>
      <c r="BV219" s="34" t="str">
        <f t="shared" si="119"/>
        <v/>
      </c>
      <c r="BW219" s="34" t="str">
        <f t="shared" si="120"/>
        <v/>
      </c>
      <c r="BX219" s="34" t="str">
        <f t="shared" si="121"/>
        <v/>
      </c>
      <c r="BY219" s="34" t="str">
        <f t="shared" si="122"/>
        <v/>
      </c>
      <c r="BZ219" s="33" t="s">
        <v>32</v>
      </c>
      <c r="CA219" s="34">
        <f t="shared" si="123"/>
        <v>1.018</v>
      </c>
      <c r="CB219" s="28"/>
      <c r="CC219" s="29">
        <f>IF(D219&gt;Zisk!$D$10,"",E219*CA219)</f>
        <v>0</v>
      </c>
    </row>
    <row r="220" spans="2:81" x14ac:dyDescent="0.2">
      <c r="B220" s="35" t="str">
        <f>Zisk!B231</f>
        <v/>
      </c>
      <c r="C220" s="35">
        <f>Zisk!C231</f>
        <v>0</v>
      </c>
      <c r="D220" s="35">
        <f>Zisk!E231</f>
        <v>0</v>
      </c>
      <c r="E220" s="36">
        <f>Zisk!D231</f>
        <v>0</v>
      </c>
      <c r="F220" s="36"/>
      <c r="G220" s="35" t="str">
        <f t="shared" si="98"/>
        <v>(</v>
      </c>
      <c r="H220" s="35" t="str">
        <f t="shared" si="99"/>
        <v>1</v>
      </c>
      <c r="I220" s="35" t="str">
        <f t="shared" si="100"/>
        <v>+</v>
      </c>
      <c r="J220" s="37">
        <f>IF($D220&lt;=2021,VstupniParametry_SKRYT!$D$5,"")</f>
        <v>0.02</v>
      </c>
      <c r="K220" s="35" t="str">
        <f t="shared" si="101"/>
        <v>)</v>
      </c>
      <c r="L220" s="38">
        <f>IF($D220&lt;=2021,COUNTIF(Vypocet_SKRYT!T217:AS217,"&gt;=1"),"")</f>
        <v>0</v>
      </c>
      <c r="M220" s="39" t="str">
        <f t="shared" si="102"/>
        <v>x</v>
      </c>
      <c r="N220" s="35" t="str">
        <f t="shared" si="103"/>
        <v>(</v>
      </c>
      <c r="O220" s="35" t="str">
        <f t="shared" si="104"/>
        <v>1</v>
      </c>
      <c r="P220" s="35" t="str">
        <f t="shared" si="105"/>
        <v>+</v>
      </c>
      <c r="Q220" s="37">
        <f>IF($D220&lt;=2024,VstupniParametry_SKRYT!$D$6,"")</f>
        <v>0.06</v>
      </c>
      <c r="R220" s="35" t="str">
        <f t="shared" si="106"/>
        <v>)</v>
      </c>
      <c r="S220" s="38">
        <f>IF($D220&lt;=2024,COUNTIFS(Vypocet_SKRYT!AT217:AV217,"&gt;=1"),"")</f>
        <v>0</v>
      </c>
      <c r="T220" s="39" t="str">
        <f t="shared" si="107"/>
        <v>x</v>
      </c>
      <c r="U220" s="35" t="str">
        <f t="shared" si="108"/>
        <v>(</v>
      </c>
      <c r="V220" s="35" t="str">
        <f t="shared" si="109"/>
        <v>1</v>
      </c>
      <c r="W220" s="35" t="str">
        <f t="shared" si="110"/>
        <v>+</v>
      </c>
      <c r="X220" s="37">
        <f>IF($D220&lt;=2025,VstupniParametry_SKRYT!$D$9,"")</f>
        <v>1.7999999999999999E-2</v>
      </c>
      <c r="Y220" s="35" t="str">
        <f t="shared" si="111"/>
        <v>)</v>
      </c>
      <c r="Z220" s="38">
        <f>IF(AND(D220&lt;2025,2025&lt;=Zisk!$D$10),1,IF(D220=2025,0,""))</f>
        <v>1</v>
      </c>
      <c r="AA220" s="39" t="str">
        <f>IF(AND($D220&lt;=2025,Zisk!$D$10&gt;=2026),"x","")</f>
        <v/>
      </c>
      <c r="AB220" s="35" t="str">
        <f>IF(AND($D220&lt;=2026,Zisk!$D$10&gt;=2026),"(","")</f>
        <v/>
      </c>
      <c r="AC220" s="35" t="str">
        <f>IF(AND($D220&lt;=2026,Zisk!$D$10&gt;=2026),"1","")</f>
        <v/>
      </c>
      <c r="AD220" s="35" t="str">
        <f>IF(AND($D220&lt;=2026,Zisk!$D$10&gt;=2026),"+","")</f>
        <v/>
      </c>
      <c r="AE220" s="37" t="str">
        <f>IF(AND($D220&lt;=2026,Zisk!$D$10&gt;=2026),VstupniParametry_SKRYT!$D$10,"")</f>
        <v/>
      </c>
      <c r="AF220" s="35" t="str">
        <f>IF(AND($D220&lt;=2026,Zisk!$D$10&gt;=2026),")","")</f>
        <v/>
      </c>
      <c r="AG220" s="38" t="str">
        <f>IF(AND(D220&lt;2026,2026&lt;=Zisk!$D$10),1,IF(D220=2026,0,""))</f>
        <v/>
      </c>
      <c r="AH220" s="39" t="str">
        <f>IF(AND($D220&lt;=2026,Zisk!$D$10&gt;=2027),"x","")</f>
        <v/>
      </c>
      <c r="AI220" s="35" t="str">
        <f>IF(AND($D220&lt;=2027,Zisk!$D$10&gt;=2027),"(","")</f>
        <v/>
      </c>
      <c r="AJ220" s="35" t="str">
        <f>IF(AND($D220&lt;=2027,Zisk!$D$10&gt;=2027),"1","")</f>
        <v/>
      </c>
      <c r="AK220" s="35" t="str">
        <f>IF(AND($D220&lt;=2027,Zisk!$D$10&gt;=2027),"+","")</f>
        <v/>
      </c>
      <c r="AL220" s="37" t="str">
        <f>IF(AND($D220&lt;=2027,Zisk!$D$10&gt;=2027),VstupniParametry_SKRYT!$D$11,"")</f>
        <v/>
      </c>
      <c r="AM220" s="35" t="str">
        <f>IF(AND($D220&lt;=2027,Zisk!$D$10&gt;=2027),")","")</f>
        <v/>
      </c>
      <c r="AN220" s="38" t="str">
        <f>IF(AND(D220&lt;2027,2027&lt;=Zisk!$D$10),1,IF(D220=2027,0,""))</f>
        <v/>
      </c>
      <c r="AO220" s="39" t="str">
        <f>IF(AND($D220&lt;=2027,Zisk!$D$10&gt;=2028),"x","")</f>
        <v/>
      </c>
      <c r="AP220" s="35" t="str">
        <f>IF(AND($D220&lt;=2028,Zisk!$D$10&gt;=2028),"(","")</f>
        <v/>
      </c>
      <c r="AQ220" s="35" t="str">
        <f>IF(AND($D220&lt;=2028,Zisk!$D$10&gt;=2028),"1","")</f>
        <v/>
      </c>
      <c r="AR220" s="35" t="str">
        <f>IF(AND($D220&lt;=2028,Zisk!$D$10&gt;=2028),"+","")</f>
        <v/>
      </c>
      <c r="AS220" s="37" t="str">
        <f>IF(AND($D220&lt;=2028,Zisk!$D$10&gt;=2028),VstupniParametry_SKRYT!$D$12,"")</f>
        <v/>
      </c>
      <c r="AT220" s="35" t="str">
        <f>IF(AND($D220&lt;=2028,Zisk!$D$10&gt;=2028),")","")</f>
        <v/>
      </c>
      <c r="AU220" s="38" t="str">
        <f>IF(AND(D220&lt;2028,2028&lt;=Zisk!$D$10),1,IF(D220=2028,0,""))</f>
        <v/>
      </c>
      <c r="AV220" s="39" t="str">
        <f>IF(AND($D220&lt;=2028,Zisk!$D$10&gt;=2029),"x","")</f>
        <v/>
      </c>
      <c r="AW220" s="35" t="str">
        <f>IF(AND($D220&lt;=2029,Zisk!$D$10&gt;=2029),"(","")</f>
        <v/>
      </c>
      <c r="AX220" s="35" t="str">
        <f>IF(AND($D220&lt;=2029,Zisk!$D$10&gt;=2029),"1","")</f>
        <v/>
      </c>
      <c r="AY220" s="35" t="str">
        <f>IF(AND($D220&lt;=2029,Zisk!$D$10&gt;=2029),"+","")</f>
        <v/>
      </c>
      <c r="AZ220" s="37" t="str">
        <f>IF(AND($D220&lt;=2029,Zisk!$D$10&gt;=2029),VstupniParametry_SKRYT!$D$13,"")</f>
        <v/>
      </c>
      <c r="BA220" s="35" t="str">
        <f>IF(AND($D220&lt;=2029,Zisk!$D$10&gt;=2029),")","")</f>
        <v/>
      </c>
      <c r="BB220" s="38" t="str">
        <f>IF(AND(D220&lt;2029,2029&lt;=Zisk!$D$10),1,IF(D220=2029,0,""))</f>
        <v/>
      </c>
      <c r="BC220" s="39" t="str">
        <f>IF(AND($D220&lt;=2029,Zisk!$D$10&gt;=2030),"x","")</f>
        <v/>
      </c>
      <c r="BD220" s="35" t="str">
        <f>IF(AND($D220&lt;=2030,Zisk!$D$10&gt;=2030),"(","")</f>
        <v/>
      </c>
      <c r="BE220" s="35" t="str">
        <f>IF(AND($D220&lt;=2030,Zisk!$D$10&gt;=2030),"1","")</f>
        <v/>
      </c>
      <c r="BF220" s="35" t="str">
        <f>IF(AND($D220&lt;=2030,Zisk!$D$10&gt;=2030),"+","")</f>
        <v/>
      </c>
      <c r="BG220" s="37" t="str">
        <f>IF(AND($D220&lt;=2030,Zisk!$D$10&gt;=2030),VstupniParametry_SKRYT!$D$14,"")</f>
        <v/>
      </c>
      <c r="BH220" s="35" t="str">
        <f>IF(AND($D220&lt;=2030,Zisk!$D$10&gt;=2030),")","")</f>
        <v/>
      </c>
      <c r="BI220" s="38" t="str">
        <f>IF(AND(D220&lt;2030,2030&lt;=Zisk!$D$10),1,IF(D220=2030,0,""))</f>
        <v/>
      </c>
      <c r="BJ220" s="40" t="s">
        <v>32</v>
      </c>
      <c r="BK220" s="37">
        <f t="shared" si="124"/>
        <v>1</v>
      </c>
      <c r="BL220" s="35" t="str">
        <f t="shared" si="125"/>
        <v>x</v>
      </c>
      <c r="BM220" s="41">
        <f t="shared" si="126"/>
        <v>1</v>
      </c>
      <c r="BN220" s="37" t="str">
        <f t="shared" si="127"/>
        <v>x</v>
      </c>
      <c r="BO220" s="41">
        <f t="shared" si="112"/>
        <v>1.018</v>
      </c>
      <c r="BP220" s="41" t="str">
        <f t="shared" si="113"/>
        <v/>
      </c>
      <c r="BQ220" s="41" t="str">
        <f t="shared" si="114"/>
        <v/>
      </c>
      <c r="BR220" s="41" t="str">
        <f t="shared" si="115"/>
        <v/>
      </c>
      <c r="BS220" s="41" t="str">
        <f t="shared" si="116"/>
        <v/>
      </c>
      <c r="BT220" s="41" t="str">
        <f t="shared" si="117"/>
        <v/>
      </c>
      <c r="BU220" s="41" t="str">
        <f t="shared" si="118"/>
        <v/>
      </c>
      <c r="BV220" s="41" t="str">
        <f t="shared" si="119"/>
        <v/>
      </c>
      <c r="BW220" s="41" t="str">
        <f t="shared" si="120"/>
        <v/>
      </c>
      <c r="BX220" s="41" t="str">
        <f t="shared" si="121"/>
        <v/>
      </c>
      <c r="BY220" s="41" t="str">
        <f t="shared" si="122"/>
        <v/>
      </c>
      <c r="BZ220" s="40" t="s">
        <v>32</v>
      </c>
      <c r="CA220" s="41">
        <f t="shared" si="123"/>
        <v>1.018</v>
      </c>
      <c r="CB220" s="35"/>
      <c r="CC220" s="36">
        <f>IF(D220&gt;Zisk!$D$10,"",E220*CA220)</f>
        <v>0</v>
      </c>
    </row>
    <row r="221" spans="2:81" x14ac:dyDescent="0.2">
      <c r="B221" s="28" t="str">
        <f>Zisk!B232</f>
        <v/>
      </c>
      <c r="C221" s="28">
        <f>Zisk!C232</f>
        <v>0</v>
      </c>
      <c r="D221" s="28">
        <f>Zisk!E232</f>
        <v>0</v>
      </c>
      <c r="E221" s="29">
        <f>Zisk!D232</f>
        <v>0</v>
      </c>
      <c r="F221" s="29"/>
      <c r="G221" s="28" t="str">
        <f t="shared" si="98"/>
        <v>(</v>
      </c>
      <c r="H221" s="28" t="str">
        <f t="shared" si="99"/>
        <v>1</v>
      </c>
      <c r="I221" s="28" t="str">
        <f t="shared" si="100"/>
        <v>+</v>
      </c>
      <c r="J221" s="30">
        <f>IF($D221&lt;=2021,VstupniParametry_SKRYT!$D$5,"")</f>
        <v>0.02</v>
      </c>
      <c r="K221" s="28" t="str">
        <f t="shared" si="101"/>
        <v>)</v>
      </c>
      <c r="L221" s="31">
        <f>IF($D221&lt;=2021,COUNTIF(Vypocet_SKRYT!T218:AS218,"&gt;=1"),"")</f>
        <v>0</v>
      </c>
      <c r="M221" s="32" t="str">
        <f t="shared" si="102"/>
        <v>x</v>
      </c>
      <c r="N221" s="28" t="str">
        <f t="shared" si="103"/>
        <v>(</v>
      </c>
      <c r="O221" s="28" t="str">
        <f t="shared" si="104"/>
        <v>1</v>
      </c>
      <c r="P221" s="28" t="str">
        <f t="shared" si="105"/>
        <v>+</v>
      </c>
      <c r="Q221" s="30">
        <f>IF($D221&lt;=2024,VstupniParametry_SKRYT!$D$6,"")</f>
        <v>0.06</v>
      </c>
      <c r="R221" s="28" t="str">
        <f t="shared" si="106"/>
        <v>)</v>
      </c>
      <c r="S221" s="31">
        <f>IF($D221&lt;=2024,COUNTIFS(Vypocet_SKRYT!AT218:AV218,"&gt;=1"),"")</f>
        <v>0</v>
      </c>
      <c r="T221" s="32" t="str">
        <f t="shared" si="107"/>
        <v>x</v>
      </c>
      <c r="U221" s="28" t="str">
        <f t="shared" si="108"/>
        <v>(</v>
      </c>
      <c r="V221" s="28" t="str">
        <f t="shared" si="109"/>
        <v>1</v>
      </c>
      <c r="W221" s="28" t="str">
        <f t="shared" si="110"/>
        <v>+</v>
      </c>
      <c r="X221" s="30">
        <f>IF($D221&lt;=2025,VstupniParametry_SKRYT!$D$9,"")</f>
        <v>1.7999999999999999E-2</v>
      </c>
      <c r="Y221" s="28" t="str">
        <f t="shared" si="111"/>
        <v>)</v>
      </c>
      <c r="Z221" s="31">
        <f>IF(AND(D221&lt;2025,2025&lt;=Zisk!$D$10),1,IF(D221=2025,0,""))</f>
        <v>1</v>
      </c>
      <c r="AA221" s="32" t="str">
        <f>IF(AND($D221&lt;=2025,Zisk!$D$10&gt;=2026),"x","")</f>
        <v/>
      </c>
      <c r="AB221" s="28" t="str">
        <f>IF(AND($D221&lt;=2026,Zisk!$D$10&gt;=2026),"(","")</f>
        <v/>
      </c>
      <c r="AC221" s="28" t="str">
        <f>IF(AND($D221&lt;=2026,Zisk!$D$10&gt;=2026),"1","")</f>
        <v/>
      </c>
      <c r="AD221" s="28" t="str">
        <f>IF(AND($D221&lt;=2026,Zisk!$D$10&gt;=2026),"+","")</f>
        <v/>
      </c>
      <c r="AE221" s="30" t="str">
        <f>IF(AND($D221&lt;=2026,Zisk!$D$10&gt;=2026),VstupniParametry_SKRYT!$D$10,"")</f>
        <v/>
      </c>
      <c r="AF221" s="28" t="str">
        <f>IF(AND($D221&lt;=2026,Zisk!$D$10&gt;=2026),")","")</f>
        <v/>
      </c>
      <c r="AG221" s="31" t="str">
        <f>IF(AND(D221&lt;2026,2026&lt;=Zisk!$D$10),1,IF(D221=2026,0,""))</f>
        <v/>
      </c>
      <c r="AH221" s="32" t="str">
        <f>IF(AND($D221&lt;=2026,Zisk!$D$10&gt;=2027),"x","")</f>
        <v/>
      </c>
      <c r="AI221" s="28" t="str">
        <f>IF(AND($D221&lt;=2027,Zisk!$D$10&gt;=2027),"(","")</f>
        <v/>
      </c>
      <c r="AJ221" s="28" t="str">
        <f>IF(AND($D221&lt;=2027,Zisk!$D$10&gt;=2027),"1","")</f>
        <v/>
      </c>
      <c r="AK221" s="28" t="str">
        <f>IF(AND($D221&lt;=2027,Zisk!$D$10&gt;=2027),"+","")</f>
        <v/>
      </c>
      <c r="AL221" s="30" t="str">
        <f>IF(AND($D221&lt;=2027,Zisk!$D$10&gt;=2027),VstupniParametry_SKRYT!$D$11,"")</f>
        <v/>
      </c>
      <c r="AM221" s="28" t="str">
        <f>IF(AND($D221&lt;=2027,Zisk!$D$10&gt;=2027),")","")</f>
        <v/>
      </c>
      <c r="AN221" s="31" t="str">
        <f>IF(AND(D221&lt;2027,2027&lt;=Zisk!$D$10),1,IF(D221=2027,0,""))</f>
        <v/>
      </c>
      <c r="AO221" s="32" t="str">
        <f>IF(AND($D221&lt;=2027,Zisk!$D$10&gt;=2028),"x","")</f>
        <v/>
      </c>
      <c r="AP221" s="28" t="str">
        <f>IF(AND($D221&lt;=2028,Zisk!$D$10&gt;=2028),"(","")</f>
        <v/>
      </c>
      <c r="AQ221" s="28" t="str">
        <f>IF(AND($D221&lt;=2028,Zisk!$D$10&gt;=2028),"1","")</f>
        <v/>
      </c>
      <c r="AR221" s="28" t="str">
        <f>IF(AND($D221&lt;=2028,Zisk!$D$10&gt;=2028),"+","")</f>
        <v/>
      </c>
      <c r="AS221" s="30" t="str">
        <f>IF(AND($D221&lt;=2028,Zisk!$D$10&gt;=2028),VstupniParametry_SKRYT!$D$12,"")</f>
        <v/>
      </c>
      <c r="AT221" s="28" t="str">
        <f>IF(AND($D221&lt;=2028,Zisk!$D$10&gt;=2028),")","")</f>
        <v/>
      </c>
      <c r="AU221" s="31" t="str">
        <f>IF(AND(D221&lt;2028,2028&lt;=Zisk!$D$10),1,IF(D221=2028,0,""))</f>
        <v/>
      </c>
      <c r="AV221" s="32" t="str">
        <f>IF(AND($D221&lt;=2028,Zisk!$D$10&gt;=2029),"x","")</f>
        <v/>
      </c>
      <c r="AW221" s="28" t="str">
        <f>IF(AND($D221&lt;=2029,Zisk!$D$10&gt;=2029),"(","")</f>
        <v/>
      </c>
      <c r="AX221" s="28" t="str">
        <f>IF(AND($D221&lt;=2029,Zisk!$D$10&gt;=2029),"1","")</f>
        <v/>
      </c>
      <c r="AY221" s="28" t="str">
        <f>IF(AND($D221&lt;=2029,Zisk!$D$10&gt;=2029),"+","")</f>
        <v/>
      </c>
      <c r="AZ221" s="30" t="str">
        <f>IF(AND($D221&lt;=2029,Zisk!$D$10&gt;=2029),VstupniParametry_SKRYT!$D$13,"")</f>
        <v/>
      </c>
      <c r="BA221" s="28" t="str">
        <f>IF(AND($D221&lt;=2029,Zisk!$D$10&gt;=2029),")","")</f>
        <v/>
      </c>
      <c r="BB221" s="31" t="str">
        <f>IF(AND(D221&lt;2029,2029&lt;=Zisk!$D$10),1,IF(D221=2029,0,""))</f>
        <v/>
      </c>
      <c r="BC221" s="32" t="str">
        <f>IF(AND($D221&lt;=2029,Zisk!$D$10&gt;=2030),"x","")</f>
        <v/>
      </c>
      <c r="BD221" s="28" t="str">
        <f>IF(AND($D221&lt;=2030,Zisk!$D$10&gt;=2030),"(","")</f>
        <v/>
      </c>
      <c r="BE221" s="28" t="str">
        <f>IF(AND($D221&lt;=2030,Zisk!$D$10&gt;=2030),"1","")</f>
        <v/>
      </c>
      <c r="BF221" s="28" t="str">
        <f>IF(AND($D221&lt;=2030,Zisk!$D$10&gt;=2030),"+","")</f>
        <v/>
      </c>
      <c r="BG221" s="30" t="str">
        <f>IF(AND($D221&lt;=2030,Zisk!$D$10&gt;=2030),VstupniParametry_SKRYT!$D$14,"")</f>
        <v/>
      </c>
      <c r="BH221" s="28" t="str">
        <f>IF(AND($D221&lt;=2030,Zisk!$D$10&gt;=2030),")","")</f>
        <v/>
      </c>
      <c r="BI221" s="31" t="str">
        <f>IF(AND(D221&lt;2030,2030&lt;=Zisk!$D$10),1,IF(D221=2030,0,""))</f>
        <v/>
      </c>
      <c r="BJ221" s="33" t="s">
        <v>32</v>
      </c>
      <c r="BK221" s="30">
        <f t="shared" si="124"/>
        <v>1</v>
      </c>
      <c r="BL221" s="28" t="str">
        <f t="shared" si="125"/>
        <v>x</v>
      </c>
      <c r="BM221" s="34">
        <f t="shared" si="126"/>
        <v>1</v>
      </c>
      <c r="BN221" s="30" t="str">
        <f t="shared" si="127"/>
        <v>x</v>
      </c>
      <c r="BO221" s="34">
        <f t="shared" si="112"/>
        <v>1.018</v>
      </c>
      <c r="BP221" s="34" t="str">
        <f t="shared" si="113"/>
        <v/>
      </c>
      <c r="BQ221" s="34" t="str">
        <f t="shared" si="114"/>
        <v/>
      </c>
      <c r="BR221" s="34" t="str">
        <f t="shared" si="115"/>
        <v/>
      </c>
      <c r="BS221" s="34" t="str">
        <f t="shared" si="116"/>
        <v/>
      </c>
      <c r="BT221" s="34" t="str">
        <f t="shared" si="117"/>
        <v/>
      </c>
      <c r="BU221" s="34" t="str">
        <f t="shared" si="118"/>
        <v/>
      </c>
      <c r="BV221" s="34" t="str">
        <f t="shared" si="119"/>
        <v/>
      </c>
      <c r="BW221" s="34" t="str">
        <f t="shared" si="120"/>
        <v/>
      </c>
      <c r="BX221" s="34" t="str">
        <f t="shared" si="121"/>
        <v/>
      </c>
      <c r="BY221" s="34" t="str">
        <f t="shared" si="122"/>
        <v/>
      </c>
      <c r="BZ221" s="33" t="s">
        <v>32</v>
      </c>
      <c r="CA221" s="34">
        <f t="shared" si="123"/>
        <v>1.018</v>
      </c>
      <c r="CB221" s="28"/>
      <c r="CC221" s="29">
        <f>IF(D221&gt;Zisk!$D$10,"",E221*CA221)</f>
        <v>0</v>
      </c>
    </row>
    <row r="222" spans="2:81" x14ac:dyDescent="0.2">
      <c r="B222" s="35" t="str">
        <f>Zisk!B233</f>
        <v/>
      </c>
      <c r="C222" s="35">
        <f>Zisk!C233</f>
        <v>0</v>
      </c>
      <c r="D222" s="35">
        <f>Zisk!E233</f>
        <v>0</v>
      </c>
      <c r="E222" s="36">
        <f>Zisk!D233</f>
        <v>0</v>
      </c>
      <c r="F222" s="36"/>
      <c r="G222" s="35" t="str">
        <f t="shared" si="98"/>
        <v>(</v>
      </c>
      <c r="H222" s="35" t="str">
        <f t="shared" si="99"/>
        <v>1</v>
      </c>
      <c r="I222" s="35" t="str">
        <f t="shared" si="100"/>
        <v>+</v>
      </c>
      <c r="J222" s="37">
        <f>IF($D222&lt;=2021,VstupniParametry_SKRYT!$D$5,"")</f>
        <v>0.02</v>
      </c>
      <c r="K222" s="35" t="str">
        <f t="shared" si="101"/>
        <v>)</v>
      </c>
      <c r="L222" s="38">
        <f>IF($D222&lt;=2021,COUNTIF(Vypocet_SKRYT!T219:AS219,"&gt;=1"),"")</f>
        <v>0</v>
      </c>
      <c r="M222" s="39" t="str">
        <f t="shared" si="102"/>
        <v>x</v>
      </c>
      <c r="N222" s="35" t="str">
        <f t="shared" si="103"/>
        <v>(</v>
      </c>
      <c r="O222" s="35" t="str">
        <f t="shared" si="104"/>
        <v>1</v>
      </c>
      <c r="P222" s="35" t="str">
        <f t="shared" si="105"/>
        <v>+</v>
      </c>
      <c r="Q222" s="37">
        <f>IF($D222&lt;=2024,VstupniParametry_SKRYT!$D$6,"")</f>
        <v>0.06</v>
      </c>
      <c r="R222" s="35" t="str">
        <f t="shared" si="106"/>
        <v>)</v>
      </c>
      <c r="S222" s="38">
        <f>IF($D222&lt;=2024,COUNTIFS(Vypocet_SKRYT!AT219:AV219,"&gt;=1"),"")</f>
        <v>0</v>
      </c>
      <c r="T222" s="39" t="str">
        <f t="shared" si="107"/>
        <v>x</v>
      </c>
      <c r="U222" s="35" t="str">
        <f t="shared" si="108"/>
        <v>(</v>
      </c>
      <c r="V222" s="35" t="str">
        <f t="shared" si="109"/>
        <v>1</v>
      </c>
      <c r="W222" s="35" t="str">
        <f t="shared" si="110"/>
        <v>+</v>
      </c>
      <c r="X222" s="37">
        <f>IF($D222&lt;=2025,VstupniParametry_SKRYT!$D$9,"")</f>
        <v>1.7999999999999999E-2</v>
      </c>
      <c r="Y222" s="35" t="str">
        <f t="shared" si="111"/>
        <v>)</v>
      </c>
      <c r="Z222" s="38">
        <f>IF(AND(D222&lt;2025,2025&lt;=Zisk!$D$10),1,IF(D222=2025,0,""))</f>
        <v>1</v>
      </c>
      <c r="AA222" s="39" t="str">
        <f>IF(AND($D222&lt;=2025,Zisk!$D$10&gt;=2026),"x","")</f>
        <v/>
      </c>
      <c r="AB222" s="35" t="str">
        <f>IF(AND($D222&lt;=2026,Zisk!$D$10&gt;=2026),"(","")</f>
        <v/>
      </c>
      <c r="AC222" s="35" t="str">
        <f>IF(AND($D222&lt;=2026,Zisk!$D$10&gt;=2026),"1","")</f>
        <v/>
      </c>
      <c r="AD222" s="35" t="str">
        <f>IF(AND($D222&lt;=2026,Zisk!$D$10&gt;=2026),"+","")</f>
        <v/>
      </c>
      <c r="AE222" s="37" t="str">
        <f>IF(AND($D222&lt;=2026,Zisk!$D$10&gt;=2026),VstupniParametry_SKRYT!$D$10,"")</f>
        <v/>
      </c>
      <c r="AF222" s="35" t="str">
        <f>IF(AND($D222&lt;=2026,Zisk!$D$10&gt;=2026),")","")</f>
        <v/>
      </c>
      <c r="AG222" s="38" t="str">
        <f>IF(AND(D222&lt;2026,2026&lt;=Zisk!$D$10),1,IF(D222=2026,0,""))</f>
        <v/>
      </c>
      <c r="AH222" s="39" t="str">
        <f>IF(AND($D222&lt;=2026,Zisk!$D$10&gt;=2027),"x","")</f>
        <v/>
      </c>
      <c r="AI222" s="35" t="str">
        <f>IF(AND($D222&lt;=2027,Zisk!$D$10&gt;=2027),"(","")</f>
        <v/>
      </c>
      <c r="AJ222" s="35" t="str">
        <f>IF(AND($D222&lt;=2027,Zisk!$D$10&gt;=2027),"1","")</f>
        <v/>
      </c>
      <c r="AK222" s="35" t="str">
        <f>IF(AND($D222&lt;=2027,Zisk!$D$10&gt;=2027),"+","")</f>
        <v/>
      </c>
      <c r="AL222" s="37" t="str">
        <f>IF(AND($D222&lt;=2027,Zisk!$D$10&gt;=2027),VstupniParametry_SKRYT!$D$11,"")</f>
        <v/>
      </c>
      <c r="AM222" s="35" t="str">
        <f>IF(AND($D222&lt;=2027,Zisk!$D$10&gt;=2027),")","")</f>
        <v/>
      </c>
      <c r="AN222" s="38" t="str">
        <f>IF(AND(D222&lt;2027,2027&lt;=Zisk!$D$10),1,IF(D222=2027,0,""))</f>
        <v/>
      </c>
      <c r="AO222" s="39" t="str">
        <f>IF(AND($D222&lt;=2027,Zisk!$D$10&gt;=2028),"x","")</f>
        <v/>
      </c>
      <c r="AP222" s="35" t="str">
        <f>IF(AND($D222&lt;=2028,Zisk!$D$10&gt;=2028),"(","")</f>
        <v/>
      </c>
      <c r="AQ222" s="35" t="str">
        <f>IF(AND($D222&lt;=2028,Zisk!$D$10&gt;=2028),"1","")</f>
        <v/>
      </c>
      <c r="AR222" s="35" t="str">
        <f>IF(AND($D222&lt;=2028,Zisk!$D$10&gt;=2028),"+","")</f>
        <v/>
      </c>
      <c r="AS222" s="37" t="str">
        <f>IF(AND($D222&lt;=2028,Zisk!$D$10&gt;=2028),VstupniParametry_SKRYT!$D$12,"")</f>
        <v/>
      </c>
      <c r="AT222" s="35" t="str">
        <f>IF(AND($D222&lt;=2028,Zisk!$D$10&gt;=2028),")","")</f>
        <v/>
      </c>
      <c r="AU222" s="38" t="str">
        <f>IF(AND(D222&lt;2028,2028&lt;=Zisk!$D$10),1,IF(D222=2028,0,""))</f>
        <v/>
      </c>
      <c r="AV222" s="39" t="str">
        <f>IF(AND($D222&lt;=2028,Zisk!$D$10&gt;=2029),"x","")</f>
        <v/>
      </c>
      <c r="AW222" s="35" t="str">
        <f>IF(AND($D222&lt;=2029,Zisk!$D$10&gt;=2029),"(","")</f>
        <v/>
      </c>
      <c r="AX222" s="35" t="str">
        <f>IF(AND($D222&lt;=2029,Zisk!$D$10&gt;=2029),"1","")</f>
        <v/>
      </c>
      <c r="AY222" s="35" t="str">
        <f>IF(AND($D222&lt;=2029,Zisk!$D$10&gt;=2029),"+","")</f>
        <v/>
      </c>
      <c r="AZ222" s="37" t="str">
        <f>IF(AND($D222&lt;=2029,Zisk!$D$10&gt;=2029),VstupniParametry_SKRYT!$D$13,"")</f>
        <v/>
      </c>
      <c r="BA222" s="35" t="str">
        <f>IF(AND($D222&lt;=2029,Zisk!$D$10&gt;=2029),")","")</f>
        <v/>
      </c>
      <c r="BB222" s="38" t="str">
        <f>IF(AND(D222&lt;2029,2029&lt;=Zisk!$D$10),1,IF(D222=2029,0,""))</f>
        <v/>
      </c>
      <c r="BC222" s="39" t="str">
        <f>IF(AND($D222&lt;=2029,Zisk!$D$10&gt;=2030),"x","")</f>
        <v/>
      </c>
      <c r="BD222" s="35" t="str">
        <f>IF(AND($D222&lt;=2030,Zisk!$D$10&gt;=2030),"(","")</f>
        <v/>
      </c>
      <c r="BE222" s="35" t="str">
        <f>IF(AND($D222&lt;=2030,Zisk!$D$10&gt;=2030),"1","")</f>
        <v/>
      </c>
      <c r="BF222" s="35" t="str">
        <f>IF(AND($D222&lt;=2030,Zisk!$D$10&gt;=2030),"+","")</f>
        <v/>
      </c>
      <c r="BG222" s="37" t="str">
        <f>IF(AND($D222&lt;=2030,Zisk!$D$10&gt;=2030),VstupniParametry_SKRYT!$D$14,"")</f>
        <v/>
      </c>
      <c r="BH222" s="35" t="str">
        <f>IF(AND($D222&lt;=2030,Zisk!$D$10&gt;=2030),")","")</f>
        <v/>
      </c>
      <c r="BI222" s="38" t="str">
        <f>IF(AND(D222&lt;2030,2030&lt;=Zisk!$D$10),1,IF(D222=2030,0,""))</f>
        <v/>
      </c>
      <c r="BJ222" s="40" t="s">
        <v>32</v>
      </c>
      <c r="BK222" s="37">
        <f t="shared" si="124"/>
        <v>1</v>
      </c>
      <c r="BL222" s="35" t="str">
        <f t="shared" si="125"/>
        <v>x</v>
      </c>
      <c r="BM222" s="41">
        <f t="shared" si="126"/>
        <v>1</v>
      </c>
      <c r="BN222" s="37" t="str">
        <f t="shared" si="127"/>
        <v>x</v>
      </c>
      <c r="BO222" s="41">
        <f t="shared" si="112"/>
        <v>1.018</v>
      </c>
      <c r="BP222" s="41" t="str">
        <f t="shared" si="113"/>
        <v/>
      </c>
      <c r="BQ222" s="41" t="str">
        <f t="shared" si="114"/>
        <v/>
      </c>
      <c r="BR222" s="41" t="str">
        <f t="shared" si="115"/>
        <v/>
      </c>
      <c r="BS222" s="41" t="str">
        <f t="shared" si="116"/>
        <v/>
      </c>
      <c r="BT222" s="41" t="str">
        <f t="shared" si="117"/>
        <v/>
      </c>
      <c r="BU222" s="41" t="str">
        <f t="shared" si="118"/>
        <v/>
      </c>
      <c r="BV222" s="41" t="str">
        <f t="shared" si="119"/>
        <v/>
      </c>
      <c r="BW222" s="41" t="str">
        <f t="shared" si="120"/>
        <v/>
      </c>
      <c r="BX222" s="41" t="str">
        <f t="shared" si="121"/>
        <v/>
      </c>
      <c r="BY222" s="41" t="str">
        <f t="shared" si="122"/>
        <v/>
      </c>
      <c r="BZ222" s="40" t="s">
        <v>32</v>
      </c>
      <c r="CA222" s="41">
        <f t="shared" si="123"/>
        <v>1.018</v>
      </c>
      <c r="CB222" s="35"/>
      <c r="CC222" s="36">
        <f>IF(D222&gt;Zisk!$D$10,"",E222*CA222)</f>
        <v>0</v>
      </c>
    </row>
    <row r="223" spans="2:81" x14ac:dyDescent="0.2">
      <c r="B223" s="28" t="str">
        <f>Zisk!B234</f>
        <v/>
      </c>
      <c r="C223" s="28">
        <f>Zisk!C234</f>
        <v>0</v>
      </c>
      <c r="D223" s="28">
        <f>Zisk!E234</f>
        <v>0</v>
      </c>
      <c r="E223" s="29">
        <f>Zisk!D234</f>
        <v>0</v>
      </c>
      <c r="F223" s="29"/>
      <c r="G223" s="28" t="str">
        <f t="shared" si="98"/>
        <v>(</v>
      </c>
      <c r="H223" s="28" t="str">
        <f t="shared" si="99"/>
        <v>1</v>
      </c>
      <c r="I223" s="28" t="str">
        <f t="shared" si="100"/>
        <v>+</v>
      </c>
      <c r="J223" s="30">
        <f>IF($D223&lt;=2021,VstupniParametry_SKRYT!$D$5,"")</f>
        <v>0.02</v>
      </c>
      <c r="K223" s="28" t="str">
        <f t="shared" si="101"/>
        <v>)</v>
      </c>
      <c r="L223" s="31">
        <f>IF($D223&lt;=2021,COUNTIF(Vypocet_SKRYT!T220:AS220,"&gt;=1"),"")</f>
        <v>0</v>
      </c>
      <c r="M223" s="32" t="str">
        <f t="shared" si="102"/>
        <v>x</v>
      </c>
      <c r="N223" s="28" t="str">
        <f t="shared" si="103"/>
        <v>(</v>
      </c>
      <c r="O223" s="28" t="str">
        <f t="shared" si="104"/>
        <v>1</v>
      </c>
      <c r="P223" s="28" t="str">
        <f t="shared" si="105"/>
        <v>+</v>
      </c>
      <c r="Q223" s="30">
        <f>IF($D223&lt;=2024,VstupniParametry_SKRYT!$D$6,"")</f>
        <v>0.06</v>
      </c>
      <c r="R223" s="28" t="str">
        <f t="shared" si="106"/>
        <v>)</v>
      </c>
      <c r="S223" s="31">
        <f>IF($D223&lt;=2024,COUNTIFS(Vypocet_SKRYT!AT220:AV220,"&gt;=1"),"")</f>
        <v>0</v>
      </c>
      <c r="T223" s="32" t="str">
        <f t="shared" si="107"/>
        <v>x</v>
      </c>
      <c r="U223" s="28" t="str">
        <f t="shared" si="108"/>
        <v>(</v>
      </c>
      <c r="V223" s="28" t="str">
        <f t="shared" si="109"/>
        <v>1</v>
      </c>
      <c r="W223" s="28" t="str">
        <f t="shared" si="110"/>
        <v>+</v>
      </c>
      <c r="X223" s="30">
        <f>IF($D223&lt;=2025,VstupniParametry_SKRYT!$D$9,"")</f>
        <v>1.7999999999999999E-2</v>
      </c>
      <c r="Y223" s="28" t="str">
        <f t="shared" si="111"/>
        <v>)</v>
      </c>
      <c r="Z223" s="31">
        <f>IF(AND(D223&lt;2025,2025&lt;=Zisk!$D$10),1,IF(D223=2025,0,""))</f>
        <v>1</v>
      </c>
      <c r="AA223" s="32" t="str">
        <f>IF(AND($D223&lt;=2025,Zisk!$D$10&gt;=2026),"x","")</f>
        <v/>
      </c>
      <c r="AB223" s="28" t="str">
        <f>IF(AND($D223&lt;=2026,Zisk!$D$10&gt;=2026),"(","")</f>
        <v/>
      </c>
      <c r="AC223" s="28" t="str">
        <f>IF(AND($D223&lt;=2026,Zisk!$D$10&gt;=2026),"1","")</f>
        <v/>
      </c>
      <c r="AD223" s="28" t="str">
        <f>IF(AND($D223&lt;=2026,Zisk!$D$10&gt;=2026),"+","")</f>
        <v/>
      </c>
      <c r="AE223" s="30" t="str">
        <f>IF(AND($D223&lt;=2026,Zisk!$D$10&gt;=2026),VstupniParametry_SKRYT!$D$10,"")</f>
        <v/>
      </c>
      <c r="AF223" s="28" t="str">
        <f>IF(AND($D223&lt;=2026,Zisk!$D$10&gt;=2026),")","")</f>
        <v/>
      </c>
      <c r="AG223" s="31" t="str">
        <f>IF(AND(D223&lt;2026,2026&lt;=Zisk!$D$10),1,IF(D223=2026,0,""))</f>
        <v/>
      </c>
      <c r="AH223" s="32" t="str">
        <f>IF(AND($D223&lt;=2026,Zisk!$D$10&gt;=2027),"x","")</f>
        <v/>
      </c>
      <c r="AI223" s="28" t="str">
        <f>IF(AND($D223&lt;=2027,Zisk!$D$10&gt;=2027),"(","")</f>
        <v/>
      </c>
      <c r="AJ223" s="28" t="str">
        <f>IF(AND($D223&lt;=2027,Zisk!$D$10&gt;=2027),"1","")</f>
        <v/>
      </c>
      <c r="AK223" s="28" t="str">
        <f>IF(AND($D223&lt;=2027,Zisk!$D$10&gt;=2027),"+","")</f>
        <v/>
      </c>
      <c r="AL223" s="30" t="str">
        <f>IF(AND($D223&lt;=2027,Zisk!$D$10&gt;=2027),VstupniParametry_SKRYT!$D$11,"")</f>
        <v/>
      </c>
      <c r="AM223" s="28" t="str">
        <f>IF(AND($D223&lt;=2027,Zisk!$D$10&gt;=2027),")","")</f>
        <v/>
      </c>
      <c r="AN223" s="31" t="str">
        <f>IF(AND(D223&lt;2027,2027&lt;=Zisk!$D$10),1,IF(D223=2027,0,""))</f>
        <v/>
      </c>
      <c r="AO223" s="32" t="str">
        <f>IF(AND($D223&lt;=2027,Zisk!$D$10&gt;=2028),"x","")</f>
        <v/>
      </c>
      <c r="AP223" s="28" t="str">
        <f>IF(AND($D223&lt;=2028,Zisk!$D$10&gt;=2028),"(","")</f>
        <v/>
      </c>
      <c r="AQ223" s="28" t="str">
        <f>IF(AND($D223&lt;=2028,Zisk!$D$10&gt;=2028),"1","")</f>
        <v/>
      </c>
      <c r="AR223" s="28" t="str">
        <f>IF(AND($D223&lt;=2028,Zisk!$D$10&gt;=2028),"+","")</f>
        <v/>
      </c>
      <c r="AS223" s="30" t="str">
        <f>IF(AND($D223&lt;=2028,Zisk!$D$10&gt;=2028),VstupniParametry_SKRYT!$D$12,"")</f>
        <v/>
      </c>
      <c r="AT223" s="28" t="str">
        <f>IF(AND($D223&lt;=2028,Zisk!$D$10&gt;=2028),")","")</f>
        <v/>
      </c>
      <c r="AU223" s="31" t="str">
        <f>IF(AND(D223&lt;2028,2028&lt;=Zisk!$D$10),1,IF(D223=2028,0,""))</f>
        <v/>
      </c>
      <c r="AV223" s="32" t="str">
        <f>IF(AND($D223&lt;=2028,Zisk!$D$10&gt;=2029),"x","")</f>
        <v/>
      </c>
      <c r="AW223" s="28" t="str">
        <f>IF(AND($D223&lt;=2029,Zisk!$D$10&gt;=2029),"(","")</f>
        <v/>
      </c>
      <c r="AX223" s="28" t="str">
        <f>IF(AND($D223&lt;=2029,Zisk!$D$10&gt;=2029),"1","")</f>
        <v/>
      </c>
      <c r="AY223" s="28" t="str">
        <f>IF(AND($D223&lt;=2029,Zisk!$D$10&gt;=2029),"+","")</f>
        <v/>
      </c>
      <c r="AZ223" s="30" t="str">
        <f>IF(AND($D223&lt;=2029,Zisk!$D$10&gt;=2029),VstupniParametry_SKRYT!$D$13,"")</f>
        <v/>
      </c>
      <c r="BA223" s="28" t="str">
        <f>IF(AND($D223&lt;=2029,Zisk!$D$10&gt;=2029),")","")</f>
        <v/>
      </c>
      <c r="BB223" s="31" t="str">
        <f>IF(AND(D223&lt;2029,2029&lt;=Zisk!$D$10),1,IF(D223=2029,0,""))</f>
        <v/>
      </c>
      <c r="BC223" s="32" t="str">
        <f>IF(AND($D223&lt;=2029,Zisk!$D$10&gt;=2030),"x","")</f>
        <v/>
      </c>
      <c r="BD223" s="28" t="str">
        <f>IF(AND($D223&lt;=2030,Zisk!$D$10&gt;=2030),"(","")</f>
        <v/>
      </c>
      <c r="BE223" s="28" t="str">
        <f>IF(AND($D223&lt;=2030,Zisk!$D$10&gt;=2030),"1","")</f>
        <v/>
      </c>
      <c r="BF223" s="28" t="str">
        <f>IF(AND($D223&lt;=2030,Zisk!$D$10&gt;=2030),"+","")</f>
        <v/>
      </c>
      <c r="BG223" s="30" t="str">
        <f>IF(AND($D223&lt;=2030,Zisk!$D$10&gt;=2030),VstupniParametry_SKRYT!$D$14,"")</f>
        <v/>
      </c>
      <c r="BH223" s="28" t="str">
        <f>IF(AND($D223&lt;=2030,Zisk!$D$10&gt;=2030),")","")</f>
        <v/>
      </c>
      <c r="BI223" s="31" t="str">
        <f>IF(AND(D223&lt;2030,2030&lt;=Zisk!$D$10),1,IF(D223=2030,0,""))</f>
        <v/>
      </c>
      <c r="BJ223" s="33" t="s">
        <v>32</v>
      </c>
      <c r="BK223" s="30">
        <f t="shared" si="124"/>
        <v>1</v>
      </c>
      <c r="BL223" s="28" t="str">
        <f t="shared" si="125"/>
        <v>x</v>
      </c>
      <c r="BM223" s="34">
        <f t="shared" si="126"/>
        <v>1</v>
      </c>
      <c r="BN223" s="30" t="str">
        <f t="shared" si="127"/>
        <v>x</v>
      </c>
      <c r="BO223" s="34">
        <f t="shared" si="112"/>
        <v>1.018</v>
      </c>
      <c r="BP223" s="34" t="str">
        <f t="shared" si="113"/>
        <v/>
      </c>
      <c r="BQ223" s="34" t="str">
        <f t="shared" si="114"/>
        <v/>
      </c>
      <c r="BR223" s="34" t="str">
        <f t="shared" si="115"/>
        <v/>
      </c>
      <c r="BS223" s="34" t="str">
        <f t="shared" si="116"/>
        <v/>
      </c>
      <c r="BT223" s="34" t="str">
        <f t="shared" si="117"/>
        <v/>
      </c>
      <c r="BU223" s="34" t="str">
        <f t="shared" si="118"/>
        <v/>
      </c>
      <c r="BV223" s="34" t="str">
        <f t="shared" si="119"/>
        <v/>
      </c>
      <c r="BW223" s="34" t="str">
        <f t="shared" si="120"/>
        <v/>
      </c>
      <c r="BX223" s="34" t="str">
        <f t="shared" si="121"/>
        <v/>
      </c>
      <c r="BY223" s="34" t="str">
        <f t="shared" si="122"/>
        <v/>
      </c>
      <c r="BZ223" s="33" t="s">
        <v>32</v>
      </c>
      <c r="CA223" s="34">
        <f t="shared" si="123"/>
        <v>1.018</v>
      </c>
      <c r="CB223" s="28"/>
      <c r="CC223" s="29">
        <f>IF(D223&gt;Zisk!$D$10,"",E223*CA223)</f>
        <v>0</v>
      </c>
    </row>
    <row r="224" spans="2:81" x14ac:dyDescent="0.2">
      <c r="B224" s="35" t="str">
        <f>Zisk!B235</f>
        <v/>
      </c>
      <c r="C224" s="35">
        <f>Zisk!C235</f>
        <v>0</v>
      </c>
      <c r="D224" s="35">
        <f>Zisk!E235</f>
        <v>0</v>
      </c>
      <c r="E224" s="36">
        <f>Zisk!D235</f>
        <v>0</v>
      </c>
      <c r="F224" s="36"/>
      <c r="G224" s="35" t="str">
        <f t="shared" si="98"/>
        <v>(</v>
      </c>
      <c r="H224" s="35" t="str">
        <f t="shared" si="99"/>
        <v>1</v>
      </c>
      <c r="I224" s="35" t="str">
        <f t="shared" si="100"/>
        <v>+</v>
      </c>
      <c r="J224" s="37">
        <f>IF($D224&lt;=2021,VstupniParametry_SKRYT!$D$5,"")</f>
        <v>0.02</v>
      </c>
      <c r="K224" s="35" t="str">
        <f t="shared" si="101"/>
        <v>)</v>
      </c>
      <c r="L224" s="38">
        <f>IF($D224&lt;=2021,COUNTIF(Vypocet_SKRYT!T221:AS221,"&gt;=1"),"")</f>
        <v>0</v>
      </c>
      <c r="M224" s="39" t="str">
        <f t="shared" si="102"/>
        <v>x</v>
      </c>
      <c r="N224" s="35" t="str">
        <f t="shared" si="103"/>
        <v>(</v>
      </c>
      <c r="O224" s="35" t="str">
        <f t="shared" si="104"/>
        <v>1</v>
      </c>
      <c r="P224" s="35" t="str">
        <f t="shared" si="105"/>
        <v>+</v>
      </c>
      <c r="Q224" s="37">
        <f>IF($D224&lt;=2024,VstupniParametry_SKRYT!$D$6,"")</f>
        <v>0.06</v>
      </c>
      <c r="R224" s="35" t="str">
        <f t="shared" si="106"/>
        <v>)</v>
      </c>
      <c r="S224" s="38">
        <f>IF($D224&lt;=2024,COUNTIFS(Vypocet_SKRYT!AT221:AV221,"&gt;=1"),"")</f>
        <v>0</v>
      </c>
      <c r="T224" s="39" t="str">
        <f t="shared" si="107"/>
        <v>x</v>
      </c>
      <c r="U224" s="35" t="str">
        <f t="shared" si="108"/>
        <v>(</v>
      </c>
      <c r="V224" s="35" t="str">
        <f t="shared" si="109"/>
        <v>1</v>
      </c>
      <c r="W224" s="35" t="str">
        <f t="shared" si="110"/>
        <v>+</v>
      </c>
      <c r="X224" s="37">
        <f>IF($D224&lt;=2025,VstupniParametry_SKRYT!$D$9,"")</f>
        <v>1.7999999999999999E-2</v>
      </c>
      <c r="Y224" s="35" t="str">
        <f t="shared" si="111"/>
        <v>)</v>
      </c>
      <c r="Z224" s="38">
        <f>IF(AND(D224&lt;2025,2025&lt;=Zisk!$D$10),1,IF(D224=2025,0,""))</f>
        <v>1</v>
      </c>
      <c r="AA224" s="39" t="str">
        <f>IF(AND($D224&lt;=2025,Zisk!$D$10&gt;=2026),"x","")</f>
        <v/>
      </c>
      <c r="AB224" s="35" t="str">
        <f>IF(AND($D224&lt;=2026,Zisk!$D$10&gt;=2026),"(","")</f>
        <v/>
      </c>
      <c r="AC224" s="35" t="str">
        <f>IF(AND($D224&lt;=2026,Zisk!$D$10&gt;=2026),"1","")</f>
        <v/>
      </c>
      <c r="AD224" s="35" t="str">
        <f>IF(AND($D224&lt;=2026,Zisk!$D$10&gt;=2026),"+","")</f>
        <v/>
      </c>
      <c r="AE224" s="37" t="str">
        <f>IF(AND($D224&lt;=2026,Zisk!$D$10&gt;=2026),VstupniParametry_SKRYT!$D$10,"")</f>
        <v/>
      </c>
      <c r="AF224" s="35" t="str">
        <f>IF(AND($D224&lt;=2026,Zisk!$D$10&gt;=2026),")","")</f>
        <v/>
      </c>
      <c r="AG224" s="38" t="str">
        <f>IF(AND(D224&lt;2026,2026&lt;=Zisk!$D$10),1,IF(D224=2026,0,""))</f>
        <v/>
      </c>
      <c r="AH224" s="39" t="str">
        <f>IF(AND($D224&lt;=2026,Zisk!$D$10&gt;=2027),"x","")</f>
        <v/>
      </c>
      <c r="AI224" s="35" t="str">
        <f>IF(AND($D224&lt;=2027,Zisk!$D$10&gt;=2027),"(","")</f>
        <v/>
      </c>
      <c r="AJ224" s="35" t="str">
        <f>IF(AND($D224&lt;=2027,Zisk!$D$10&gt;=2027),"1","")</f>
        <v/>
      </c>
      <c r="AK224" s="35" t="str">
        <f>IF(AND($D224&lt;=2027,Zisk!$D$10&gt;=2027),"+","")</f>
        <v/>
      </c>
      <c r="AL224" s="37" t="str">
        <f>IF(AND($D224&lt;=2027,Zisk!$D$10&gt;=2027),VstupniParametry_SKRYT!$D$11,"")</f>
        <v/>
      </c>
      <c r="AM224" s="35" t="str">
        <f>IF(AND($D224&lt;=2027,Zisk!$D$10&gt;=2027),")","")</f>
        <v/>
      </c>
      <c r="AN224" s="38" t="str">
        <f>IF(AND(D224&lt;2027,2027&lt;=Zisk!$D$10),1,IF(D224=2027,0,""))</f>
        <v/>
      </c>
      <c r="AO224" s="39" t="str">
        <f>IF(AND($D224&lt;=2027,Zisk!$D$10&gt;=2028),"x","")</f>
        <v/>
      </c>
      <c r="AP224" s="35" t="str">
        <f>IF(AND($D224&lt;=2028,Zisk!$D$10&gt;=2028),"(","")</f>
        <v/>
      </c>
      <c r="AQ224" s="35" t="str">
        <f>IF(AND($D224&lt;=2028,Zisk!$D$10&gt;=2028),"1","")</f>
        <v/>
      </c>
      <c r="AR224" s="35" t="str">
        <f>IF(AND($D224&lt;=2028,Zisk!$D$10&gt;=2028),"+","")</f>
        <v/>
      </c>
      <c r="AS224" s="37" t="str">
        <f>IF(AND($D224&lt;=2028,Zisk!$D$10&gt;=2028),VstupniParametry_SKRYT!$D$12,"")</f>
        <v/>
      </c>
      <c r="AT224" s="35" t="str">
        <f>IF(AND($D224&lt;=2028,Zisk!$D$10&gt;=2028),")","")</f>
        <v/>
      </c>
      <c r="AU224" s="38" t="str">
        <f>IF(AND(D224&lt;2028,2028&lt;=Zisk!$D$10),1,IF(D224=2028,0,""))</f>
        <v/>
      </c>
      <c r="AV224" s="39" t="str">
        <f>IF(AND($D224&lt;=2028,Zisk!$D$10&gt;=2029),"x","")</f>
        <v/>
      </c>
      <c r="AW224" s="35" t="str">
        <f>IF(AND($D224&lt;=2029,Zisk!$D$10&gt;=2029),"(","")</f>
        <v/>
      </c>
      <c r="AX224" s="35" t="str">
        <f>IF(AND($D224&lt;=2029,Zisk!$D$10&gt;=2029),"1","")</f>
        <v/>
      </c>
      <c r="AY224" s="35" t="str">
        <f>IF(AND($D224&lt;=2029,Zisk!$D$10&gt;=2029),"+","")</f>
        <v/>
      </c>
      <c r="AZ224" s="37" t="str">
        <f>IF(AND($D224&lt;=2029,Zisk!$D$10&gt;=2029),VstupniParametry_SKRYT!$D$13,"")</f>
        <v/>
      </c>
      <c r="BA224" s="35" t="str">
        <f>IF(AND($D224&lt;=2029,Zisk!$D$10&gt;=2029),")","")</f>
        <v/>
      </c>
      <c r="BB224" s="38" t="str">
        <f>IF(AND(D224&lt;2029,2029&lt;=Zisk!$D$10),1,IF(D224=2029,0,""))</f>
        <v/>
      </c>
      <c r="BC224" s="39" t="str">
        <f>IF(AND($D224&lt;=2029,Zisk!$D$10&gt;=2030),"x","")</f>
        <v/>
      </c>
      <c r="BD224" s="35" t="str">
        <f>IF(AND($D224&lt;=2030,Zisk!$D$10&gt;=2030),"(","")</f>
        <v/>
      </c>
      <c r="BE224" s="35" t="str">
        <f>IF(AND($D224&lt;=2030,Zisk!$D$10&gt;=2030),"1","")</f>
        <v/>
      </c>
      <c r="BF224" s="35" t="str">
        <f>IF(AND($D224&lt;=2030,Zisk!$D$10&gt;=2030),"+","")</f>
        <v/>
      </c>
      <c r="BG224" s="37" t="str">
        <f>IF(AND($D224&lt;=2030,Zisk!$D$10&gt;=2030),VstupniParametry_SKRYT!$D$14,"")</f>
        <v/>
      </c>
      <c r="BH224" s="35" t="str">
        <f>IF(AND($D224&lt;=2030,Zisk!$D$10&gt;=2030),")","")</f>
        <v/>
      </c>
      <c r="BI224" s="38" t="str">
        <f>IF(AND(D224&lt;2030,2030&lt;=Zisk!$D$10),1,IF(D224=2030,0,""))</f>
        <v/>
      </c>
      <c r="BJ224" s="40" t="s">
        <v>32</v>
      </c>
      <c r="BK224" s="37">
        <f t="shared" si="124"/>
        <v>1</v>
      </c>
      <c r="BL224" s="35" t="str">
        <f t="shared" si="125"/>
        <v>x</v>
      </c>
      <c r="BM224" s="41">
        <f t="shared" si="126"/>
        <v>1</v>
      </c>
      <c r="BN224" s="37" t="str">
        <f t="shared" si="127"/>
        <v>x</v>
      </c>
      <c r="BO224" s="41">
        <f t="shared" si="112"/>
        <v>1.018</v>
      </c>
      <c r="BP224" s="41" t="str">
        <f t="shared" si="113"/>
        <v/>
      </c>
      <c r="BQ224" s="41" t="str">
        <f t="shared" si="114"/>
        <v/>
      </c>
      <c r="BR224" s="41" t="str">
        <f t="shared" si="115"/>
        <v/>
      </c>
      <c r="BS224" s="41" t="str">
        <f t="shared" si="116"/>
        <v/>
      </c>
      <c r="BT224" s="41" t="str">
        <f t="shared" si="117"/>
        <v/>
      </c>
      <c r="BU224" s="41" t="str">
        <f t="shared" si="118"/>
        <v/>
      </c>
      <c r="BV224" s="41" t="str">
        <f t="shared" si="119"/>
        <v/>
      </c>
      <c r="BW224" s="41" t="str">
        <f t="shared" si="120"/>
        <v/>
      </c>
      <c r="BX224" s="41" t="str">
        <f t="shared" si="121"/>
        <v/>
      </c>
      <c r="BY224" s="41" t="str">
        <f t="shared" si="122"/>
        <v/>
      </c>
      <c r="BZ224" s="40" t="s">
        <v>32</v>
      </c>
      <c r="CA224" s="41">
        <f t="shared" si="123"/>
        <v>1.018</v>
      </c>
      <c r="CB224" s="35"/>
      <c r="CC224" s="36">
        <f>IF(D224&gt;Zisk!$D$10,"",E224*CA224)</f>
        <v>0</v>
      </c>
    </row>
    <row r="225" spans="2:81" x14ac:dyDescent="0.2">
      <c r="B225" s="28" t="str">
        <f>Zisk!B236</f>
        <v/>
      </c>
      <c r="C225" s="28">
        <f>Zisk!C236</f>
        <v>0</v>
      </c>
      <c r="D225" s="28">
        <f>Zisk!E236</f>
        <v>0</v>
      </c>
      <c r="E225" s="29">
        <f>Zisk!D236</f>
        <v>0</v>
      </c>
      <c r="F225" s="29"/>
      <c r="G225" s="28" t="str">
        <f t="shared" si="98"/>
        <v>(</v>
      </c>
      <c r="H225" s="28" t="str">
        <f t="shared" si="99"/>
        <v>1</v>
      </c>
      <c r="I225" s="28" t="str">
        <f t="shared" si="100"/>
        <v>+</v>
      </c>
      <c r="J225" s="30">
        <f>IF($D225&lt;=2021,VstupniParametry_SKRYT!$D$5,"")</f>
        <v>0.02</v>
      </c>
      <c r="K225" s="28" t="str">
        <f t="shared" si="101"/>
        <v>)</v>
      </c>
      <c r="L225" s="31">
        <f>IF($D225&lt;=2021,COUNTIF(Vypocet_SKRYT!T222:AS222,"&gt;=1"),"")</f>
        <v>0</v>
      </c>
      <c r="M225" s="32" t="str">
        <f t="shared" si="102"/>
        <v>x</v>
      </c>
      <c r="N225" s="28" t="str">
        <f t="shared" si="103"/>
        <v>(</v>
      </c>
      <c r="O225" s="28" t="str">
        <f t="shared" si="104"/>
        <v>1</v>
      </c>
      <c r="P225" s="28" t="str">
        <f t="shared" si="105"/>
        <v>+</v>
      </c>
      <c r="Q225" s="30">
        <f>IF($D225&lt;=2024,VstupniParametry_SKRYT!$D$6,"")</f>
        <v>0.06</v>
      </c>
      <c r="R225" s="28" t="str">
        <f t="shared" si="106"/>
        <v>)</v>
      </c>
      <c r="S225" s="31">
        <f>IF($D225&lt;=2024,COUNTIFS(Vypocet_SKRYT!AT222:AV222,"&gt;=1"),"")</f>
        <v>0</v>
      </c>
      <c r="T225" s="32" t="str">
        <f t="shared" si="107"/>
        <v>x</v>
      </c>
      <c r="U225" s="28" t="str">
        <f t="shared" si="108"/>
        <v>(</v>
      </c>
      <c r="V225" s="28" t="str">
        <f t="shared" si="109"/>
        <v>1</v>
      </c>
      <c r="W225" s="28" t="str">
        <f t="shared" si="110"/>
        <v>+</v>
      </c>
      <c r="X225" s="30">
        <f>IF($D225&lt;=2025,VstupniParametry_SKRYT!$D$9,"")</f>
        <v>1.7999999999999999E-2</v>
      </c>
      <c r="Y225" s="28" t="str">
        <f t="shared" si="111"/>
        <v>)</v>
      </c>
      <c r="Z225" s="31">
        <f>IF(AND(D225&lt;2025,2025&lt;=Zisk!$D$10),1,IF(D225=2025,0,""))</f>
        <v>1</v>
      </c>
      <c r="AA225" s="32" t="str">
        <f>IF(AND($D225&lt;=2025,Zisk!$D$10&gt;=2026),"x","")</f>
        <v/>
      </c>
      <c r="AB225" s="28" t="str">
        <f>IF(AND($D225&lt;=2026,Zisk!$D$10&gt;=2026),"(","")</f>
        <v/>
      </c>
      <c r="AC225" s="28" t="str">
        <f>IF(AND($D225&lt;=2026,Zisk!$D$10&gt;=2026),"1","")</f>
        <v/>
      </c>
      <c r="AD225" s="28" t="str">
        <f>IF(AND($D225&lt;=2026,Zisk!$D$10&gt;=2026),"+","")</f>
        <v/>
      </c>
      <c r="AE225" s="30" t="str">
        <f>IF(AND($D225&lt;=2026,Zisk!$D$10&gt;=2026),VstupniParametry_SKRYT!$D$10,"")</f>
        <v/>
      </c>
      <c r="AF225" s="28" t="str">
        <f>IF(AND($D225&lt;=2026,Zisk!$D$10&gt;=2026),")","")</f>
        <v/>
      </c>
      <c r="AG225" s="31" t="str">
        <f>IF(AND(D225&lt;2026,2026&lt;=Zisk!$D$10),1,IF(D225=2026,0,""))</f>
        <v/>
      </c>
      <c r="AH225" s="32" t="str">
        <f>IF(AND($D225&lt;=2026,Zisk!$D$10&gt;=2027),"x","")</f>
        <v/>
      </c>
      <c r="AI225" s="28" t="str">
        <f>IF(AND($D225&lt;=2027,Zisk!$D$10&gt;=2027),"(","")</f>
        <v/>
      </c>
      <c r="AJ225" s="28" t="str">
        <f>IF(AND($D225&lt;=2027,Zisk!$D$10&gt;=2027),"1","")</f>
        <v/>
      </c>
      <c r="AK225" s="28" t="str">
        <f>IF(AND($D225&lt;=2027,Zisk!$D$10&gt;=2027),"+","")</f>
        <v/>
      </c>
      <c r="AL225" s="30" t="str">
        <f>IF(AND($D225&lt;=2027,Zisk!$D$10&gt;=2027),VstupniParametry_SKRYT!$D$11,"")</f>
        <v/>
      </c>
      <c r="AM225" s="28" t="str">
        <f>IF(AND($D225&lt;=2027,Zisk!$D$10&gt;=2027),")","")</f>
        <v/>
      </c>
      <c r="AN225" s="31" t="str">
        <f>IF(AND(D225&lt;2027,2027&lt;=Zisk!$D$10),1,IF(D225=2027,0,""))</f>
        <v/>
      </c>
      <c r="AO225" s="32" t="str">
        <f>IF(AND($D225&lt;=2027,Zisk!$D$10&gt;=2028),"x","")</f>
        <v/>
      </c>
      <c r="AP225" s="28" t="str">
        <f>IF(AND($D225&lt;=2028,Zisk!$D$10&gt;=2028),"(","")</f>
        <v/>
      </c>
      <c r="AQ225" s="28" t="str">
        <f>IF(AND($D225&lt;=2028,Zisk!$D$10&gt;=2028),"1","")</f>
        <v/>
      </c>
      <c r="AR225" s="28" t="str">
        <f>IF(AND($D225&lt;=2028,Zisk!$D$10&gt;=2028),"+","")</f>
        <v/>
      </c>
      <c r="AS225" s="30" t="str">
        <f>IF(AND($D225&lt;=2028,Zisk!$D$10&gt;=2028),VstupniParametry_SKRYT!$D$12,"")</f>
        <v/>
      </c>
      <c r="AT225" s="28" t="str">
        <f>IF(AND($D225&lt;=2028,Zisk!$D$10&gt;=2028),")","")</f>
        <v/>
      </c>
      <c r="AU225" s="31" t="str">
        <f>IF(AND(D225&lt;2028,2028&lt;=Zisk!$D$10),1,IF(D225=2028,0,""))</f>
        <v/>
      </c>
      <c r="AV225" s="32" t="str">
        <f>IF(AND($D225&lt;=2028,Zisk!$D$10&gt;=2029),"x","")</f>
        <v/>
      </c>
      <c r="AW225" s="28" t="str">
        <f>IF(AND($D225&lt;=2029,Zisk!$D$10&gt;=2029),"(","")</f>
        <v/>
      </c>
      <c r="AX225" s="28" t="str">
        <f>IF(AND($D225&lt;=2029,Zisk!$D$10&gt;=2029),"1","")</f>
        <v/>
      </c>
      <c r="AY225" s="28" t="str">
        <f>IF(AND($D225&lt;=2029,Zisk!$D$10&gt;=2029),"+","")</f>
        <v/>
      </c>
      <c r="AZ225" s="30" t="str">
        <f>IF(AND($D225&lt;=2029,Zisk!$D$10&gt;=2029),VstupniParametry_SKRYT!$D$13,"")</f>
        <v/>
      </c>
      <c r="BA225" s="28" t="str">
        <f>IF(AND($D225&lt;=2029,Zisk!$D$10&gt;=2029),")","")</f>
        <v/>
      </c>
      <c r="BB225" s="31" t="str">
        <f>IF(AND(D225&lt;2029,2029&lt;=Zisk!$D$10),1,IF(D225=2029,0,""))</f>
        <v/>
      </c>
      <c r="BC225" s="32" t="str">
        <f>IF(AND($D225&lt;=2029,Zisk!$D$10&gt;=2030),"x","")</f>
        <v/>
      </c>
      <c r="BD225" s="28" t="str">
        <f>IF(AND($D225&lt;=2030,Zisk!$D$10&gt;=2030),"(","")</f>
        <v/>
      </c>
      <c r="BE225" s="28" t="str">
        <f>IF(AND($D225&lt;=2030,Zisk!$D$10&gt;=2030),"1","")</f>
        <v/>
      </c>
      <c r="BF225" s="28" t="str">
        <f>IF(AND($D225&lt;=2030,Zisk!$D$10&gt;=2030),"+","")</f>
        <v/>
      </c>
      <c r="BG225" s="30" t="str">
        <f>IF(AND($D225&lt;=2030,Zisk!$D$10&gt;=2030),VstupniParametry_SKRYT!$D$14,"")</f>
        <v/>
      </c>
      <c r="BH225" s="28" t="str">
        <f>IF(AND($D225&lt;=2030,Zisk!$D$10&gt;=2030),")","")</f>
        <v/>
      </c>
      <c r="BI225" s="31" t="str">
        <f>IF(AND(D225&lt;2030,2030&lt;=Zisk!$D$10),1,IF(D225=2030,0,""))</f>
        <v/>
      </c>
      <c r="BJ225" s="33" t="s">
        <v>32</v>
      </c>
      <c r="BK225" s="30">
        <f t="shared" si="124"/>
        <v>1</v>
      </c>
      <c r="BL225" s="28" t="str">
        <f t="shared" si="125"/>
        <v>x</v>
      </c>
      <c r="BM225" s="34">
        <f t="shared" si="126"/>
        <v>1</v>
      </c>
      <c r="BN225" s="30" t="str">
        <f t="shared" si="127"/>
        <v>x</v>
      </c>
      <c r="BO225" s="34">
        <f t="shared" si="112"/>
        <v>1.018</v>
      </c>
      <c r="BP225" s="34" t="str">
        <f t="shared" si="113"/>
        <v/>
      </c>
      <c r="BQ225" s="34" t="str">
        <f t="shared" si="114"/>
        <v/>
      </c>
      <c r="BR225" s="34" t="str">
        <f t="shared" si="115"/>
        <v/>
      </c>
      <c r="BS225" s="34" t="str">
        <f t="shared" si="116"/>
        <v/>
      </c>
      <c r="BT225" s="34" t="str">
        <f t="shared" si="117"/>
        <v/>
      </c>
      <c r="BU225" s="34" t="str">
        <f t="shared" si="118"/>
        <v/>
      </c>
      <c r="BV225" s="34" t="str">
        <f t="shared" si="119"/>
        <v/>
      </c>
      <c r="BW225" s="34" t="str">
        <f t="shared" si="120"/>
        <v/>
      </c>
      <c r="BX225" s="34" t="str">
        <f t="shared" si="121"/>
        <v/>
      </c>
      <c r="BY225" s="34" t="str">
        <f t="shared" si="122"/>
        <v/>
      </c>
      <c r="BZ225" s="33" t="s">
        <v>32</v>
      </c>
      <c r="CA225" s="34">
        <f t="shared" si="123"/>
        <v>1.018</v>
      </c>
      <c r="CB225" s="28"/>
      <c r="CC225" s="29">
        <f>IF(D225&gt;Zisk!$D$10,"",E225*CA225)</f>
        <v>0</v>
      </c>
    </row>
    <row r="226" spans="2:81" x14ac:dyDescent="0.2">
      <c r="B226" s="35" t="str">
        <f>Zisk!B237</f>
        <v/>
      </c>
      <c r="C226" s="35">
        <f>Zisk!C237</f>
        <v>0</v>
      </c>
      <c r="D226" s="35">
        <f>Zisk!E237</f>
        <v>0</v>
      </c>
      <c r="E226" s="36">
        <f>Zisk!D237</f>
        <v>0</v>
      </c>
      <c r="F226" s="36"/>
      <c r="G226" s="35" t="str">
        <f t="shared" si="98"/>
        <v>(</v>
      </c>
      <c r="H226" s="35" t="str">
        <f t="shared" si="99"/>
        <v>1</v>
      </c>
      <c r="I226" s="35" t="str">
        <f t="shared" si="100"/>
        <v>+</v>
      </c>
      <c r="J226" s="37">
        <f>IF($D226&lt;=2021,VstupniParametry_SKRYT!$D$5,"")</f>
        <v>0.02</v>
      </c>
      <c r="K226" s="35" t="str">
        <f t="shared" si="101"/>
        <v>)</v>
      </c>
      <c r="L226" s="38">
        <f>IF($D226&lt;=2021,COUNTIF(Vypocet_SKRYT!T223:AS223,"&gt;=1"),"")</f>
        <v>0</v>
      </c>
      <c r="M226" s="39" t="str">
        <f t="shared" si="102"/>
        <v>x</v>
      </c>
      <c r="N226" s="35" t="str">
        <f t="shared" si="103"/>
        <v>(</v>
      </c>
      <c r="O226" s="35" t="str">
        <f t="shared" si="104"/>
        <v>1</v>
      </c>
      <c r="P226" s="35" t="str">
        <f t="shared" si="105"/>
        <v>+</v>
      </c>
      <c r="Q226" s="37">
        <f>IF($D226&lt;=2024,VstupniParametry_SKRYT!$D$6,"")</f>
        <v>0.06</v>
      </c>
      <c r="R226" s="35" t="str">
        <f t="shared" si="106"/>
        <v>)</v>
      </c>
      <c r="S226" s="38">
        <f>IF($D226&lt;=2024,COUNTIFS(Vypocet_SKRYT!AT223:AV223,"&gt;=1"),"")</f>
        <v>0</v>
      </c>
      <c r="T226" s="39" t="str">
        <f t="shared" si="107"/>
        <v>x</v>
      </c>
      <c r="U226" s="35" t="str">
        <f t="shared" si="108"/>
        <v>(</v>
      </c>
      <c r="V226" s="35" t="str">
        <f t="shared" si="109"/>
        <v>1</v>
      </c>
      <c r="W226" s="35" t="str">
        <f t="shared" si="110"/>
        <v>+</v>
      </c>
      <c r="X226" s="37">
        <f>IF($D226&lt;=2025,VstupniParametry_SKRYT!$D$9,"")</f>
        <v>1.7999999999999999E-2</v>
      </c>
      <c r="Y226" s="35" t="str">
        <f t="shared" si="111"/>
        <v>)</v>
      </c>
      <c r="Z226" s="38">
        <f>IF(AND(D226&lt;2025,2025&lt;=Zisk!$D$10),1,IF(D226=2025,0,""))</f>
        <v>1</v>
      </c>
      <c r="AA226" s="39" t="str">
        <f>IF(AND($D226&lt;=2025,Zisk!$D$10&gt;=2026),"x","")</f>
        <v/>
      </c>
      <c r="AB226" s="35" t="str">
        <f>IF(AND($D226&lt;=2026,Zisk!$D$10&gt;=2026),"(","")</f>
        <v/>
      </c>
      <c r="AC226" s="35" t="str">
        <f>IF(AND($D226&lt;=2026,Zisk!$D$10&gt;=2026),"1","")</f>
        <v/>
      </c>
      <c r="AD226" s="35" t="str">
        <f>IF(AND($D226&lt;=2026,Zisk!$D$10&gt;=2026),"+","")</f>
        <v/>
      </c>
      <c r="AE226" s="37" t="str">
        <f>IF(AND($D226&lt;=2026,Zisk!$D$10&gt;=2026),VstupniParametry_SKRYT!$D$10,"")</f>
        <v/>
      </c>
      <c r="AF226" s="35" t="str">
        <f>IF(AND($D226&lt;=2026,Zisk!$D$10&gt;=2026),")","")</f>
        <v/>
      </c>
      <c r="AG226" s="38" t="str">
        <f>IF(AND(D226&lt;2026,2026&lt;=Zisk!$D$10),1,IF(D226=2026,0,""))</f>
        <v/>
      </c>
      <c r="AH226" s="39" t="str">
        <f>IF(AND($D226&lt;=2026,Zisk!$D$10&gt;=2027),"x","")</f>
        <v/>
      </c>
      <c r="AI226" s="35" t="str">
        <f>IF(AND($D226&lt;=2027,Zisk!$D$10&gt;=2027),"(","")</f>
        <v/>
      </c>
      <c r="AJ226" s="35" t="str">
        <f>IF(AND($D226&lt;=2027,Zisk!$D$10&gt;=2027),"1","")</f>
        <v/>
      </c>
      <c r="AK226" s="35" t="str">
        <f>IF(AND($D226&lt;=2027,Zisk!$D$10&gt;=2027),"+","")</f>
        <v/>
      </c>
      <c r="AL226" s="37" t="str">
        <f>IF(AND($D226&lt;=2027,Zisk!$D$10&gt;=2027),VstupniParametry_SKRYT!$D$11,"")</f>
        <v/>
      </c>
      <c r="AM226" s="35" t="str">
        <f>IF(AND($D226&lt;=2027,Zisk!$D$10&gt;=2027),")","")</f>
        <v/>
      </c>
      <c r="AN226" s="38" t="str">
        <f>IF(AND(D226&lt;2027,2027&lt;=Zisk!$D$10),1,IF(D226=2027,0,""))</f>
        <v/>
      </c>
      <c r="AO226" s="39" t="str">
        <f>IF(AND($D226&lt;=2027,Zisk!$D$10&gt;=2028),"x","")</f>
        <v/>
      </c>
      <c r="AP226" s="35" t="str">
        <f>IF(AND($D226&lt;=2028,Zisk!$D$10&gt;=2028),"(","")</f>
        <v/>
      </c>
      <c r="AQ226" s="35" t="str">
        <f>IF(AND($D226&lt;=2028,Zisk!$D$10&gt;=2028),"1","")</f>
        <v/>
      </c>
      <c r="AR226" s="35" t="str">
        <f>IF(AND($D226&lt;=2028,Zisk!$D$10&gt;=2028),"+","")</f>
        <v/>
      </c>
      <c r="AS226" s="37" t="str">
        <f>IF(AND($D226&lt;=2028,Zisk!$D$10&gt;=2028),VstupniParametry_SKRYT!$D$12,"")</f>
        <v/>
      </c>
      <c r="AT226" s="35" t="str">
        <f>IF(AND($D226&lt;=2028,Zisk!$D$10&gt;=2028),")","")</f>
        <v/>
      </c>
      <c r="AU226" s="38" t="str">
        <f>IF(AND(D226&lt;2028,2028&lt;=Zisk!$D$10),1,IF(D226=2028,0,""))</f>
        <v/>
      </c>
      <c r="AV226" s="39" t="str">
        <f>IF(AND($D226&lt;=2028,Zisk!$D$10&gt;=2029),"x","")</f>
        <v/>
      </c>
      <c r="AW226" s="35" t="str">
        <f>IF(AND($D226&lt;=2029,Zisk!$D$10&gt;=2029),"(","")</f>
        <v/>
      </c>
      <c r="AX226" s="35" t="str">
        <f>IF(AND($D226&lt;=2029,Zisk!$D$10&gt;=2029),"1","")</f>
        <v/>
      </c>
      <c r="AY226" s="35" t="str">
        <f>IF(AND($D226&lt;=2029,Zisk!$D$10&gt;=2029),"+","")</f>
        <v/>
      </c>
      <c r="AZ226" s="37" t="str">
        <f>IF(AND($D226&lt;=2029,Zisk!$D$10&gt;=2029),VstupniParametry_SKRYT!$D$13,"")</f>
        <v/>
      </c>
      <c r="BA226" s="35" t="str">
        <f>IF(AND($D226&lt;=2029,Zisk!$D$10&gt;=2029),")","")</f>
        <v/>
      </c>
      <c r="BB226" s="38" t="str">
        <f>IF(AND(D226&lt;2029,2029&lt;=Zisk!$D$10),1,IF(D226=2029,0,""))</f>
        <v/>
      </c>
      <c r="BC226" s="39" t="str">
        <f>IF(AND($D226&lt;=2029,Zisk!$D$10&gt;=2030),"x","")</f>
        <v/>
      </c>
      <c r="BD226" s="35" t="str">
        <f>IF(AND($D226&lt;=2030,Zisk!$D$10&gt;=2030),"(","")</f>
        <v/>
      </c>
      <c r="BE226" s="35" t="str">
        <f>IF(AND($D226&lt;=2030,Zisk!$D$10&gt;=2030),"1","")</f>
        <v/>
      </c>
      <c r="BF226" s="35" t="str">
        <f>IF(AND($D226&lt;=2030,Zisk!$D$10&gt;=2030),"+","")</f>
        <v/>
      </c>
      <c r="BG226" s="37" t="str">
        <f>IF(AND($D226&lt;=2030,Zisk!$D$10&gt;=2030),VstupniParametry_SKRYT!$D$14,"")</f>
        <v/>
      </c>
      <c r="BH226" s="35" t="str">
        <f>IF(AND($D226&lt;=2030,Zisk!$D$10&gt;=2030),")","")</f>
        <v/>
      </c>
      <c r="BI226" s="38" t="str">
        <f>IF(AND(D226&lt;2030,2030&lt;=Zisk!$D$10),1,IF(D226=2030,0,""))</f>
        <v/>
      </c>
      <c r="BJ226" s="40" t="s">
        <v>32</v>
      </c>
      <c r="BK226" s="37">
        <f t="shared" si="124"/>
        <v>1</v>
      </c>
      <c r="BL226" s="35" t="str">
        <f t="shared" si="125"/>
        <v>x</v>
      </c>
      <c r="BM226" s="41">
        <f t="shared" si="126"/>
        <v>1</v>
      </c>
      <c r="BN226" s="37" t="str">
        <f t="shared" si="127"/>
        <v>x</v>
      </c>
      <c r="BO226" s="41">
        <f t="shared" si="112"/>
        <v>1.018</v>
      </c>
      <c r="BP226" s="41" t="str">
        <f t="shared" si="113"/>
        <v/>
      </c>
      <c r="BQ226" s="41" t="str">
        <f t="shared" si="114"/>
        <v/>
      </c>
      <c r="BR226" s="41" t="str">
        <f t="shared" si="115"/>
        <v/>
      </c>
      <c r="BS226" s="41" t="str">
        <f t="shared" si="116"/>
        <v/>
      </c>
      <c r="BT226" s="41" t="str">
        <f t="shared" si="117"/>
        <v/>
      </c>
      <c r="BU226" s="41" t="str">
        <f t="shared" si="118"/>
        <v/>
      </c>
      <c r="BV226" s="41" t="str">
        <f t="shared" si="119"/>
        <v/>
      </c>
      <c r="BW226" s="41" t="str">
        <f t="shared" si="120"/>
        <v/>
      </c>
      <c r="BX226" s="41" t="str">
        <f t="shared" si="121"/>
        <v/>
      </c>
      <c r="BY226" s="41" t="str">
        <f t="shared" si="122"/>
        <v/>
      </c>
      <c r="BZ226" s="40" t="s">
        <v>32</v>
      </c>
      <c r="CA226" s="41">
        <f t="shared" si="123"/>
        <v>1.018</v>
      </c>
      <c r="CB226" s="35"/>
      <c r="CC226" s="36">
        <f>IF(D226&gt;Zisk!$D$10,"",E226*CA226)</f>
        <v>0</v>
      </c>
    </row>
    <row r="227" spans="2:81" x14ac:dyDescent="0.2">
      <c r="B227" s="28" t="str">
        <f>Zisk!B238</f>
        <v/>
      </c>
      <c r="C227" s="28">
        <f>Zisk!C238</f>
        <v>0</v>
      </c>
      <c r="D227" s="28">
        <f>Zisk!E238</f>
        <v>0</v>
      </c>
      <c r="E227" s="29">
        <f>Zisk!D238</f>
        <v>0</v>
      </c>
      <c r="F227" s="29"/>
      <c r="G227" s="28" t="str">
        <f t="shared" si="98"/>
        <v>(</v>
      </c>
      <c r="H227" s="28" t="str">
        <f t="shared" si="99"/>
        <v>1</v>
      </c>
      <c r="I227" s="28" t="str">
        <f t="shared" si="100"/>
        <v>+</v>
      </c>
      <c r="J227" s="30">
        <f>IF($D227&lt;=2021,VstupniParametry_SKRYT!$D$5,"")</f>
        <v>0.02</v>
      </c>
      <c r="K227" s="28" t="str">
        <f t="shared" si="101"/>
        <v>)</v>
      </c>
      <c r="L227" s="31">
        <f>IF($D227&lt;=2021,COUNTIF(Vypocet_SKRYT!T224:AS224,"&gt;=1"),"")</f>
        <v>0</v>
      </c>
      <c r="M227" s="32" t="str">
        <f t="shared" si="102"/>
        <v>x</v>
      </c>
      <c r="N227" s="28" t="str">
        <f t="shared" si="103"/>
        <v>(</v>
      </c>
      <c r="O227" s="28" t="str">
        <f t="shared" si="104"/>
        <v>1</v>
      </c>
      <c r="P227" s="28" t="str">
        <f t="shared" si="105"/>
        <v>+</v>
      </c>
      <c r="Q227" s="30">
        <f>IF($D227&lt;=2024,VstupniParametry_SKRYT!$D$6,"")</f>
        <v>0.06</v>
      </c>
      <c r="R227" s="28" t="str">
        <f t="shared" si="106"/>
        <v>)</v>
      </c>
      <c r="S227" s="31">
        <f>IF($D227&lt;=2024,COUNTIFS(Vypocet_SKRYT!AT224:AV224,"&gt;=1"),"")</f>
        <v>0</v>
      </c>
      <c r="T227" s="32" t="str">
        <f t="shared" si="107"/>
        <v>x</v>
      </c>
      <c r="U227" s="28" t="str">
        <f t="shared" si="108"/>
        <v>(</v>
      </c>
      <c r="V227" s="28" t="str">
        <f t="shared" si="109"/>
        <v>1</v>
      </c>
      <c r="W227" s="28" t="str">
        <f t="shared" si="110"/>
        <v>+</v>
      </c>
      <c r="X227" s="30">
        <f>IF($D227&lt;=2025,VstupniParametry_SKRYT!$D$9,"")</f>
        <v>1.7999999999999999E-2</v>
      </c>
      <c r="Y227" s="28" t="str">
        <f t="shared" si="111"/>
        <v>)</v>
      </c>
      <c r="Z227" s="31">
        <f>IF(AND(D227&lt;2025,2025&lt;=Zisk!$D$10),1,IF(D227=2025,0,""))</f>
        <v>1</v>
      </c>
      <c r="AA227" s="32" t="str">
        <f>IF(AND($D227&lt;=2025,Zisk!$D$10&gt;=2026),"x","")</f>
        <v/>
      </c>
      <c r="AB227" s="28" t="str">
        <f>IF(AND($D227&lt;=2026,Zisk!$D$10&gt;=2026),"(","")</f>
        <v/>
      </c>
      <c r="AC227" s="28" t="str">
        <f>IF(AND($D227&lt;=2026,Zisk!$D$10&gt;=2026),"1","")</f>
        <v/>
      </c>
      <c r="AD227" s="28" t="str">
        <f>IF(AND($D227&lt;=2026,Zisk!$D$10&gt;=2026),"+","")</f>
        <v/>
      </c>
      <c r="AE227" s="30" t="str">
        <f>IF(AND($D227&lt;=2026,Zisk!$D$10&gt;=2026),VstupniParametry_SKRYT!$D$10,"")</f>
        <v/>
      </c>
      <c r="AF227" s="28" t="str">
        <f>IF(AND($D227&lt;=2026,Zisk!$D$10&gt;=2026),")","")</f>
        <v/>
      </c>
      <c r="AG227" s="31" t="str">
        <f>IF(AND(D227&lt;2026,2026&lt;=Zisk!$D$10),1,IF(D227=2026,0,""))</f>
        <v/>
      </c>
      <c r="AH227" s="32" t="str">
        <f>IF(AND($D227&lt;=2026,Zisk!$D$10&gt;=2027),"x","")</f>
        <v/>
      </c>
      <c r="AI227" s="28" t="str">
        <f>IF(AND($D227&lt;=2027,Zisk!$D$10&gt;=2027),"(","")</f>
        <v/>
      </c>
      <c r="AJ227" s="28" t="str">
        <f>IF(AND($D227&lt;=2027,Zisk!$D$10&gt;=2027),"1","")</f>
        <v/>
      </c>
      <c r="AK227" s="28" t="str">
        <f>IF(AND($D227&lt;=2027,Zisk!$D$10&gt;=2027),"+","")</f>
        <v/>
      </c>
      <c r="AL227" s="30" t="str">
        <f>IF(AND($D227&lt;=2027,Zisk!$D$10&gt;=2027),VstupniParametry_SKRYT!$D$11,"")</f>
        <v/>
      </c>
      <c r="AM227" s="28" t="str">
        <f>IF(AND($D227&lt;=2027,Zisk!$D$10&gt;=2027),")","")</f>
        <v/>
      </c>
      <c r="AN227" s="31" t="str">
        <f>IF(AND(D227&lt;2027,2027&lt;=Zisk!$D$10),1,IF(D227=2027,0,""))</f>
        <v/>
      </c>
      <c r="AO227" s="32" t="str">
        <f>IF(AND($D227&lt;=2027,Zisk!$D$10&gt;=2028),"x","")</f>
        <v/>
      </c>
      <c r="AP227" s="28" t="str">
        <f>IF(AND($D227&lt;=2028,Zisk!$D$10&gt;=2028),"(","")</f>
        <v/>
      </c>
      <c r="AQ227" s="28" t="str">
        <f>IF(AND($D227&lt;=2028,Zisk!$D$10&gt;=2028),"1","")</f>
        <v/>
      </c>
      <c r="AR227" s="28" t="str">
        <f>IF(AND($D227&lt;=2028,Zisk!$D$10&gt;=2028),"+","")</f>
        <v/>
      </c>
      <c r="AS227" s="30" t="str">
        <f>IF(AND($D227&lt;=2028,Zisk!$D$10&gt;=2028),VstupniParametry_SKRYT!$D$12,"")</f>
        <v/>
      </c>
      <c r="AT227" s="28" t="str">
        <f>IF(AND($D227&lt;=2028,Zisk!$D$10&gt;=2028),")","")</f>
        <v/>
      </c>
      <c r="AU227" s="31" t="str">
        <f>IF(AND(D227&lt;2028,2028&lt;=Zisk!$D$10),1,IF(D227=2028,0,""))</f>
        <v/>
      </c>
      <c r="AV227" s="32" t="str">
        <f>IF(AND($D227&lt;=2028,Zisk!$D$10&gt;=2029),"x","")</f>
        <v/>
      </c>
      <c r="AW227" s="28" t="str">
        <f>IF(AND($D227&lt;=2029,Zisk!$D$10&gt;=2029),"(","")</f>
        <v/>
      </c>
      <c r="AX227" s="28" t="str">
        <f>IF(AND($D227&lt;=2029,Zisk!$D$10&gt;=2029),"1","")</f>
        <v/>
      </c>
      <c r="AY227" s="28" t="str">
        <f>IF(AND($D227&lt;=2029,Zisk!$D$10&gt;=2029),"+","")</f>
        <v/>
      </c>
      <c r="AZ227" s="30" t="str">
        <f>IF(AND($D227&lt;=2029,Zisk!$D$10&gt;=2029),VstupniParametry_SKRYT!$D$13,"")</f>
        <v/>
      </c>
      <c r="BA227" s="28" t="str">
        <f>IF(AND($D227&lt;=2029,Zisk!$D$10&gt;=2029),")","")</f>
        <v/>
      </c>
      <c r="BB227" s="31" t="str">
        <f>IF(AND(D227&lt;2029,2029&lt;=Zisk!$D$10),1,IF(D227=2029,0,""))</f>
        <v/>
      </c>
      <c r="BC227" s="32" t="str">
        <f>IF(AND($D227&lt;=2029,Zisk!$D$10&gt;=2030),"x","")</f>
        <v/>
      </c>
      <c r="BD227" s="28" t="str">
        <f>IF(AND($D227&lt;=2030,Zisk!$D$10&gt;=2030),"(","")</f>
        <v/>
      </c>
      <c r="BE227" s="28" t="str">
        <f>IF(AND($D227&lt;=2030,Zisk!$D$10&gt;=2030),"1","")</f>
        <v/>
      </c>
      <c r="BF227" s="28" t="str">
        <f>IF(AND($D227&lt;=2030,Zisk!$D$10&gt;=2030),"+","")</f>
        <v/>
      </c>
      <c r="BG227" s="30" t="str">
        <f>IF(AND($D227&lt;=2030,Zisk!$D$10&gt;=2030),VstupniParametry_SKRYT!$D$14,"")</f>
        <v/>
      </c>
      <c r="BH227" s="28" t="str">
        <f>IF(AND($D227&lt;=2030,Zisk!$D$10&gt;=2030),")","")</f>
        <v/>
      </c>
      <c r="BI227" s="31" t="str">
        <f>IF(AND(D227&lt;2030,2030&lt;=Zisk!$D$10),1,IF(D227=2030,0,""))</f>
        <v/>
      </c>
      <c r="BJ227" s="33" t="s">
        <v>32</v>
      </c>
      <c r="BK227" s="30">
        <f t="shared" si="124"/>
        <v>1</v>
      </c>
      <c r="BL227" s="28" t="str">
        <f t="shared" si="125"/>
        <v>x</v>
      </c>
      <c r="BM227" s="34">
        <f t="shared" si="126"/>
        <v>1</v>
      </c>
      <c r="BN227" s="30" t="str">
        <f t="shared" si="127"/>
        <v>x</v>
      </c>
      <c r="BO227" s="34">
        <f t="shared" si="112"/>
        <v>1.018</v>
      </c>
      <c r="BP227" s="34" t="str">
        <f t="shared" si="113"/>
        <v/>
      </c>
      <c r="BQ227" s="34" t="str">
        <f t="shared" si="114"/>
        <v/>
      </c>
      <c r="BR227" s="34" t="str">
        <f t="shared" si="115"/>
        <v/>
      </c>
      <c r="BS227" s="34" t="str">
        <f t="shared" si="116"/>
        <v/>
      </c>
      <c r="BT227" s="34" t="str">
        <f t="shared" si="117"/>
        <v/>
      </c>
      <c r="BU227" s="34" t="str">
        <f t="shared" si="118"/>
        <v/>
      </c>
      <c r="BV227" s="34" t="str">
        <f t="shared" si="119"/>
        <v/>
      </c>
      <c r="BW227" s="34" t="str">
        <f t="shared" si="120"/>
        <v/>
      </c>
      <c r="BX227" s="34" t="str">
        <f t="shared" si="121"/>
        <v/>
      </c>
      <c r="BY227" s="34" t="str">
        <f t="shared" si="122"/>
        <v/>
      </c>
      <c r="BZ227" s="33" t="s">
        <v>32</v>
      </c>
      <c r="CA227" s="34">
        <f t="shared" si="123"/>
        <v>1.018</v>
      </c>
      <c r="CB227" s="28"/>
      <c r="CC227" s="29">
        <f>IF(D227&gt;Zisk!$D$10,"",E227*CA227)</f>
        <v>0</v>
      </c>
    </row>
    <row r="228" spans="2:81" x14ac:dyDescent="0.2">
      <c r="B228" s="35" t="str">
        <f>Zisk!B239</f>
        <v/>
      </c>
      <c r="C228" s="35">
        <f>Zisk!C239</f>
        <v>0</v>
      </c>
      <c r="D228" s="35">
        <f>Zisk!E239</f>
        <v>0</v>
      </c>
      <c r="E228" s="36">
        <f>Zisk!D239</f>
        <v>0</v>
      </c>
      <c r="F228" s="36"/>
      <c r="G228" s="35" t="str">
        <f t="shared" si="98"/>
        <v>(</v>
      </c>
      <c r="H228" s="35" t="str">
        <f t="shared" si="99"/>
        <v>1</v>
      </c>
      <c r="I228" s="35" t="str">
        <f t="shared" si="100"/>
        <v>+</v>
      </c>
      <c r="J228" s="37">
        <f>IF($D228&lt;=2021,VstupniParametry_SKRYT!$D$5,"")</f>
        <v>0.02</v>
      </c>
      <c r="K228" s="35" t="str">
        <f t="shared" si="101"/>
        <v>)</v>
      </c>
      <c r="L228" s="38">
        <f>IF($D228&lt;=2021,COUNTIF(Vypocet_SKRYT!T225:AS225,"&gt;=1"),"")</f>
        <v>0</v>
      </c>
      <c r="M228" s="39" t="str">
        <f t="shared" si="102"/>
        <v>x</v>
      </c>
      <c r="N228" s="35" t="str">
        <f t="shared" si="103"/>
        <v>(</v>
      </c>
      <c r="O228" s="35" t="str">
        <f t="shared" si="104"/>
        <v>1</v>
      </c>
      <c r="P228" s="35" t="str">
        <f t="shared" si="105"/>
        <v>+</v>
      </c>
      <c r="Q228" s="37">
        <f>IF($D228&lt;=2024,VstupniParametry_SKRYT!$D$6,"")</f>
        <v>0.06</v>
      </c>
      <c r="R228" s="35" t="str">
        <f t="shared" si="106"/>
        <v>)</v>
      </c>
      <c r="S228" s="38">
        <f>IF($D228&lt;=2024,COUNTIFS(Vypocet_SKRYT!AT225:AV225,"&gt;=1"),"")</f>
        <v>0</v>
      </c>
      <c r="T228" s="39" t="str">
        <f t="shared" si="107"/>
        <v>x</v>
      </c>
      <c r="U228" s="35" t="str">
        <f t="shared" si="108"/>
        <v>(</v>
      </c>
      <c r="V228" s="35" t="str">
        <f t="shared" si="109"/>
        <v>1</v>
      </c>
      <c r="W228" s="35" t="str">
        <f t="shared" si="110"/>
        <v>+</v>
      </c>
      <c r="X228" s="37">
        <f>IF($D228&lt;=2025,VstupniParametry_SKRYT!$D$9,"")</f>
        <v>1.7999999999999999E-2</v>
      </c>
      <c r="Y228" s="35" t="str">
        <f t="shared" si="111"/>
        <v>)</v>
      </c>
      <c r="Z228" s="38">
        <f>IF(AND(D228&lt;2025,2025&lt;=Zisk!$D$10),1,IF(D228=2025,0,""))</f>
        <v>1</v>
      </c>
      <c r="AA228" s="39" t="str">
        <f>IF(AND($D228&lt;=2025,Zisk!$D$10&gt;=2026),"x","")</f>
        <v/>
      </c>
      <c r="AB228" s="35" t="str">
        <f>IF(AND($D228&lt;=2026,Zisk!$D$10&gt;=2026),"(","")</f>
        <v/>
      </c>
      <c r="AC228" s="35" t="str">
        <f>IF(AND($D228&lt;=2026,Zisk!$D$10&gt;=2026),"1","")</f>
        <v/>
      </c>
      <c r="AD228" s="35" t="str">
        <f>IF(AND($D228&lt;=2026,Zisk!$D$10&gt;=2026),"+","")</f>
        <v/>
      </c>
      <c r="AE228" s="37" t="str">
        <f>IF(AND($D228&lt;=2026,Zisk!$D$10&gt;=2026),VstupniParametry_SKRYT!$D$10,"")</f>
        <v/>
      </c>
      <c r="AF228" s="35" t="str">
        <f>IF(AND($D228&lt;=2026,Zisk!$D$10&gt;=2026),")","")</f>
        <v/>
      </c>
      <c r="AG228" s="38" t="str">
        <f>IF(AND(D228&lt;2026,2026&lt;=Zisk!$D$10),1,IF(D228=2026,0,""))</f>
        <v/>
      </c>
      <c r="AH228" s="39" t="str">
        <f>IF(AND($D228&lt;=2026,Zisk!$D$10&gt;=2027),"x","")</f>
        <v/>
      </c>
      <c r="AI228" s="35" t="str">
        <f>IF(AND($D228&lt;=2027,Zisk!$D$10&gt;=2027),"(","")</f>
        <v/>
      </c>
      <c r="AJ228" s="35" t="str">
        <f>IF(AND($D228&lt;=2027,Zisk!$D$10&gt;=2027),"1","")</f>
        <v/>
      </c>
      <c r="AK228" s="35" t="str">
        <f>IF(AND($D228&lt;=2027,Zisk!$D$10&gt;=2027),"+","")</f>
        <v/>
      </c>
      <c r="AL228" s="37" t="str">
        <f>IF(AND($D228&lt;=2027,Zisk!$D$10&gt;=2027),VstupniParametry_SKRYT!$D$11,"")</f>
        <v/>
      </c>
      <c r="AM228" s="35" t="str">
        <f>IF(AND($D228&lt;=2027,Zisk!$D$10&gt;=2027),")","")</f>
        <v/>
      </c>
      <c r="AN228" s="38" t="str">
        <f>IF(AND(D228&lt;2027,2027&lt;=Zisk!$D$10),1,IF(D228=2027,0,""))</f>
        <v/>
      </c>
      <c r="AO228" s="39" t="str">
        <f>IF(AND($D228&lt;=2027,Zisk!$D$10&gt;=2028),"x","")</f>
        <v/>
      </c>
      <c r="AP228" s="35" t="str">
        <f>IF(AND($D228&lt;=2028,Zisk!$D$10&gt;=2028),"(","")</f>
        <v/>
      </c>
      <c r="AQ228" s="35" t="str">
        <f>IF(AND($D228&lt;=2028,Zisk!$D$10&gt;=2028),"1","")</f>
        <v/>
      </c>
      <c r="AR228" s="35" t="str">
        <f>IF(AND($D228&lt;=2028,Zisk!$D$10&gt;=2028),"+","")</f>
        <v/>
      </c>
      <c r="AS228" s="37" t="str">
        <f>IF(AND($D228&lt;=2028,Zisk!$D$10&gt;=2028),VstupniParametry_SKRYT!$D$12,"")</f>
        <v/>
      </c>
      <c r="AT228" s="35" t="str">
        <f>IF(AND($D228&lt;=2028,Zisk!$D$10&gt;=2028),")","")</f>
        <v/>
      </c>
      <c r="AU228" s="38" t="str">
        <f>IF(AND(D228&lt;2028,2028&lt;=Zisk!$D$10),1,IF(D228=2028,0,""))</f>
        <v/>
      </c>
      <c r="AV228" s="39" t="str">
        <f>IF(AND($D228&lt;=2028,Zisk!$D$10&gt;=2029),"x","")</f>
        <v/>
      </c>
      <c r="AW228" s="35" t="str">
        <f>IF(AND($D228&lt;=2029,Zisk!$D$10&gt;=2029),"(","")</f>
        <v/>
      </c>
      <c r="AX228" s="35" t="str">
        <f>IF(AND($D228&lt;=2029,Zisk!$D$10&gt;=2029),"1","")</f>
        <v/>
      </c>
      <c r="AY228" s="35" t="str">
        <f>IF(AND($D228&lt;=2029,Zisk!$D$10&gt;=2029),"+","")</f>
        <v/>
      </c>
      <c r="AZ228" s="37" t="str">
        <f>IF(AND($D228&lt;=2029,Zisk!$D$10&gt;=2029),VstupniParametry_SKRYT!$D$13,"")</f>
        <v/>
      </c>
      <c r="BA228" s="35" t="str">
        <f>IF(AND($D228&lt;=2029,Zisk!$D$10&gt;=2029),")","")</f>
        <v/>
      </c>
      <c r="BB228" s="38" t="str">
        <f>IF(AND(D228&lt;2029,2029&lt;=Zisk!$D$10),1,IF(D228=2029,0,""))</f>
        <v/>
      </c>
      <c r="BC228" s="39" t="str">
        <f>IF(AND($D228&lt;=2029,Zisk!$D$10&gt;=2030),"x","")</f>
        <v/>
      </c>
      <c r="BD228" s="35" t="str">
        <f>IF(AND($D228&lt;=2030,Zisk!$D$10&gt;=2030),"(","")</f>
        <v/>
      </c>
      <c r="BE228" s="35" t="str">
        <f>IF(AND($D228&lt;=2030,Zisk!$D$10&gt;=2030),"1","")</f>
        <v/>
      </c>
      <c r="BF228" s="35" t="str">
        <f>IF(AND($D228&lt;=2030,Zisk!$D$10&gt;=2030),"+","")</f>
        <v/>
      </c>
      <c r="BG228" s="37" t="str">
        <f>IF(AND($D228&lt;=2030,Zisk!$D$10&gt;=2030),VstupniParametry_SKRYT!$D$14,"")</f>
        <v/>
      </c>
      <c r="BH228" s="35" t="str">
        <f>IF(AND($D228&lt;=2030,Zisk!$D$10&gt;=2030),")","")</f>
        <v/>
      </c>
      <c r="BI228" s="38" t="str">
        <f>IF(AND(D228&lt;2030,2030&lt;=Zisk!$D$10),1,IF(D228=2030,0,""))</f>
        <v/>
      </c>
      <c r="BJ228" s="40" t="s">
        <v>32</v>
      </c>
      <c r="BK228" s="37">
        <f t="shared" si="124"/>
        <v>1</v>
      </c>
      <c r="BL228" s="35" t="str">
        <f t="shared" si="125"/>
        <v>x</v>
      </c>
      <c r="BM228" s="41">
        <f t="shared" si="126"/>
        <v>1</v>
      </c>
      <c r="BN228" s="37" t="str">
        <f t="shared" si="127"/>
        <v>x</v>
      </c>
      <c r="BO228" s="41">
        <f t="shared" si="112"/>
        <v>1.018</v>
      </c>
      <c r="BP228" s="41" t="str">
        <f t="shared" si="113"/>
        <v/>
      </c>
      <c r="BQ228" s="41" t="str">
        <f t="shared" si="114"/>
        <v/>
      </c>
      <c r="BR228" s="41" t="str">
        <f t="shared" si="115"/>
        <v/>
      </c>
      <c r="BS228" s="41" t="str">
        <f t="shared" si="116"/>
        <v/>
      </c>
      <c r="BT228" s="41" t="str">
        <f t="shared" si="117"/>
        <v/>
      </c>
      <c r="BU228" s="41" t="str">
        <f t="shared" si="118"/>
        <v/>
      </c>
      <c r="BV228" s="41" t="str">
        <f t="shared" si="119"/>
        <v/>
      </c>
      <c r="BW228" s="41" t="str">
        <f t="shared" si="120"/>
        <v/>
      </c>
      <c r="BX228" s="41" t="str">
        <f t="shared" si="121"/>
        <v/>
      </c>
      <c r="BY228" s="41" t="str">
        <f t="shared" si="122"/>
        <v/>
      </c>
      <c r="BZ228" s="40" t="s">
        <v>32</v>
      </c>
      <c r="CA228" s="41">
        <f t="shared" si="123"/>
        <v>1.018</v>
      </c>
      <c r="CB228" s="35"/>
      <c r="CC228" s="36">
        <f>IF(D228&gt;Zisk!$D$10,"",E228*CA228)</f>
        <v>0</v>
      </c>
    </row>
    <row r="229" spans="2:81" x14ac:dyDescent="0.2">
      <c r="B229" s="28" t="str">
        <f>Zisk!B240</f>
        <v/>
      </c>
      <c r="C229" s="28">
        <f>Zisk!C240</f>
        <v>0</v>
      </c>
      <c r="D229" s="28">
        <f>Zisk!E240</f>
        <v>0</v>
      </c>
      <c r="E229" s="29">
        <f>Zisk!D240</f>
        <v>0</v>
      </c>
      <c r="F229" s="29"/>
      <c r="G229" s="28" t="str">
        <f t="shared" si="98"/>
        <v>(</v>
      </c>
      <c r="H229" s="28" t="str">
        <f t="shared" si="99"/>
        <v>1</v>
      </c>
      <c r="I229" s="28" t="str">
        <f t="shared" si="100"/>
        <v>+</v>
      </c>
      <c r="J229" s="30">
        <f>IF($D229&lt;=2021,VstupniParametry_SKRYT!$D$5,"")</f>
        <v>0.02</v>
      </c>
      <c r="K229" s="28" t="str">
        <f t="shared" si="101"/>
        <v>)</v>
      </c>
      <c r="L229" s="31">
        <f>IF($D229&lt;=2021,COUNTIF(Vypocet_SKRYT!T226:AS226,"&gt;=1"),"")</f>
        <v>0</v>
      </c>
      <c r="M229" s="32" t="str">
        <f t="shared" si="102"/>
        <v>x</v>
      </c>
      <c r="N229" s="28" t="str">
        <f t="shared" si="103"/>
        <v>(</v>
      </c>
      <c r="O229" s="28" t="str">
        <f t="shared" si="104"/>
        <v>1</v>
      </c>
      <c r="P229" s="28" t="str">
        <f t="shared" si="105"/>
        <v>+</v>
      </c>
      <c r="Q229" s="30">
        <f>IF($D229&lt;=2024,VstupniParametry_SKRYT!$D$6,"")</f>
        <v>0.06</v>
      </c>
      <c r="R229" s="28" t="str">
        <f t="shared" si="106"/>
        <v>)</v>
      </c>
      <c r="S229" s="31">
        <f>IF($D229&lt;=2024,COUNTIFS(Vypocet_SKRYT!AT226:AV226,"&gt;=1"),"")</f>
        <v>0</v>
      </c>
      <c r="T229" s="32" t="str">
        <f t="shared" si="107"/>
        <v>x</v>
      </c>
      <c r="U229" s="28" t="str">
        <f t="shared" si="108"/>
        <v>(</v>
      </c>
      <c r="V229" s="28" t="str">
        <f t="shared" si="109"/>
        <v>1</v>
      </c>
      <c r="W229" s="28" t="str">
        <f t="shared" si="110"/>
        <v>+</v>
      </c>
      <c r="X229" s="30">
        <f>IF($D229&lt;=2025,VstupniParametry_SKRYT!$D$9,"")</f>
        <v>1.7999999999999999E-2</v>
      </c>
      <c r="Y229" s="28" t="str">
        <f t="shared" si="111"/>
        <v>)</v>
      </c>
      <c r="Z229" s="31">
        <f>IF(AND(D229&lt;2025,2025&lt;=Zisk!$D$10),1,IF(D229=2025,0,""))</f>
        <v>1</v>
      </c>
      <c r="AA229" s="32" t="str">
        <f>IF(AND($D229&lt;=2025,Zisk!$D$10&gt;=2026),"x","")</f>
        <v/>
      </c>
      <c r="AB229" s="28" t="str">
        <f>IF(AND($D229&lt;=2026,Zisk!$D$10&gt;=2026),"(","")</f>
        <v/>
      </c>
      <c r="AC229" s="28" t="str">
        <f>IF(AND($D229&lt;=2026,Zisk!$D$10&gt;=2026),"1","")</f>
        <v/>
      </c>
      <c r="AD229" s="28" t="str">
        <f>IF(AND($D229&lt;=2026,Zisk!$D$10&gt;=2026),"+","")</f>
        <v/>
      </c>
      <c r="AE229" s="30" t="str">
        <f>IF(AND($D229&lt;=2026,Zisk!$D$10&gt;=2026),VstupniParametry_SKRYT!$D$10,"")</f>
        <v/>
      </c>
      <c r="AF229" s="28" t="str">
        <f>IF(AND($D229&lt;=2026,Zisk!$D$10&gt;=2026),")","")</f>
        <v/>
      </c>
      <c r="AG229" s="31" t="str">
        <f>IF(AND(D229&lt;2026,2026&lt;=Zisk!$D$10),1,IF(D229=2026,0,""))</f>
        <v/>
      </c>
      <c r="AH229" s="32" t="str">
        <f>IF(AND($D229&lt;=2026,Zisk!$D$10&gt;=2027),"x","")</f>
        <v/>
      </c>
      <c r="AI229" s="28" t="str">
        <f>IF(AND($D229&lt;=2027,Zisk!$D$10&gt;=2027),"(","")</f>
        <v/>
      </c>
      <c r="AJ229" s="28" t="str">
        <f>IF(AND($D229&lt;=2027,Zisk!$D$10&gt;=2027),"1","")</f>
        <v/>
      </c>
      <c r="AK229" s="28" t="str">
        <f>IF(AND($D229&lt;=2027,Zisk!$D$10&gt;=2027),"+","")</f>
        <v/>
      </c>
      <c r="AL229" s="30" t="str">
        <f>IF(AND($D229&lt;=2027,Zisk!$D$10&gt;=2027),VstupniParametry_SKRYT!$D$11,"")</f>
        <v/>
      </c>
      <c r="AM229" s="28" t="str">
        <f>IF(AND($D229&lt;=2027,Zisk!$D$10&gt;=2027),")","")</f>
        <v/>
      </c>
      <c r="AN229" s="31" t="str">
        <f>IF(AND(D229&lt;2027,2027&lt;=Zisk!$D$10),1,IF(D229=2027,0,""))</f>
        <v/>
      </c>
      <c r="AO229" s="32" t="str">
        <f>IF(AND($D229&lt;=2027,Zisk!$D$10&gt;=2028),"x","")</f>
        <v/>
      </c>
      <c r="AP229" s="28" t="str">
        <f>IF(AND($D229&lt;=2028,Zisk!$D$10&gt;=2028),"(","")</f>
        <v/>
      </c>
      <c r="AQ229" s="28" t="str">
        <f>IF(AND($D229&lt;=2028,Zisk!$D$10&gt;=2028),"1","")</f>
        <v/>
      </c>
      <c r="AR229" s="28" t="str">
        <f>IF(AND($D229&lt;=2028,Zisk!$D$10&gt;=2028),"+","")</f>
        <v/>
      </c>
      <c r="AS229" s="30" t="str">
        <f>IF(AND($D229&lt;=2028,Zisk!$D$10&gt;=2028),VstupniParametry_SKRYT!$D$12,"")</f>
        <v/>
      </c>
      <c r="AT229" s="28" t="str">
        <f>IF(AND($D229&lt;=2028,Zisk!$D$10&gt;=2028),")","")</f>
        <v/>
      </c>
      <c r="AU229" s="31" t="str">
        <f>IF(AND(D229&lt;2028,2028&lt;=Zisk!$D$10),1,IF(D229=2028,0,""))</f>
        <v/>
      </c>
      <c r="AV229" s="32" t="str">
        <f>IF(AND($D229&lt;=2028,Zisk!$D$10&gt;=2029),"x","")</f>
        <v/>
      </c>
      <c r="AW229" s="28" t="str">
        <f>IF(AND($D229&lt;=2029,Zisk!$D$10&gt;=2029),"(","")</f>
        <v/>
      </c>
      <c r="AX229" s="28" t="str">
        <f>IF(AND($D229&lt;=2029,Zisk!$D$10&gt;=2029),"1","")</f>
        <v/>
      </c>
      <c r="AY229" s="28" t="str">
        <f>IF(AND($D229&lt;=2029,Zisk!$D$10&gt;=2029),"+","")</f>
        <v/>
      </c>
      <c r="AZ229" s="30" t="str">
        <f>IF(AND($D229&lt;=2029,Zisk!$D$10&gt;=2029),VstupniParametry_SKRYT!$D$13,"")</f>
        <v/>
      </c>
      <c r="BA229" s="28" t="str">
        <f>IF(AND($D229&lt;=2029,Zisk!$D$10&gt;=2029),")","")</f>
        <v/>
      </c>
      <c r="BB229" s="31" t="str">
        <f>IF(AND(D229&lt;2029,2029&lt;=Zisk!$D$10),1,IF(D229=2029,0,""))</f>
        <v/>
      </c>
      <c r="BC229" s="32" t="str">
        <f>IF(AND($D229&lt;=2029,Zisk!$D$10&gt;=2030),"x","")</f>
        <v/>
      </c>
      <c r="BD229" s="28" t="str">
        <f>IF(AND($D229&lt;=2030,Zisk!$D$10&gt;=2030),"(","")</f>
        <v/>
      </c>
      <c r="BE229" s="28" t="str">
        <f>IF(AND($D229&lt;=2030,Zisk!$D$10&gt;=2030),"1","")</f>
        <v/>
      </c>
      <c r="BF229" s="28" t="str">
        <f>IF(AND($D229&lt;=2030,Zisk!$D$10&gt;=2030),"+","")</f>
        <v/>
      </c>
      <c r="BG229" s="30" t="str">
        <f>IF(AND($D229&lt;=2030,Zisk!$D$10&gt;=2030),VstupniParametry_SKRYT!$D$14,"")</f>
        <v/>
      </c>
      <c r="BH229" s="28" t="str">
        <f>IF(AND($D229&lt;=2030,Zisk!$D$10&gt;=2030),")","")</f>
        <v/>
      </c>
      <c r="BI229" s="31" t="str">
        <f>IF(AND(D229&lt;2030,2030&lt;=Zisk!$D$10),1,IF(D229=2030,0,""))</f>
        <v/>
      </c>
      <c r="BJ229" s="33" t="s">
        <v>32</v>
      </c>
      <c r="BK229" s="30">
        <f t="shared" si="124"/>
        <v>1</v>
      </c>
      <c r="BL229" s="28" t="str">
        <f t="shared" si="125"/>
        <v>x</v>
      </c>
      <c r="BM229" s="34">
        <f t="shared" si="126"/>
        <v>1</v>
      </c>
      <c r="BN229" s="30" t="str">
        <f t="shared" si="127"/>
        <v>x</v>
      </c>
      <c r="BO229" s="34">
        <f t="shared" si="112"/>
        <v>1.018</v>
      </c>
      <c r="BP229" s="34" t="str">
        <f t="shared" si="113"/>
        <v/>
      </c>
      <c r="BQ229" s="34" t="str">
        <f t="shared" si="114"/>
        <v/>
      </c>
      <c r="BR229" s="34" t="str">
        <f t="shared" si="115"/>
        <v/>
      </c>
      <c r="BS229" s="34" t="str">
        <f t="shared" si="116"/>
        <v/>
      </c>
      <c r="BT229" s="34" t="str">
        <f t="shared" si="117"/>
        <v/>
      </c>
      <c r="BU229" s="34" t="str">
        <f t="shared" si="118"/>
        <v/>
      </c>
      <c r="BV229" s="34" t="str">
        <f t="shared" si="119"/>
        <v/>
      </c>
      <c r="BW229" s="34" t="str">
        <f t="shared" si="120"/>
        <v/>
      </c>
      <c r="BX229" s="34" t="str">
        <f t="shared" si="121"/>
        <v/>
      </c>
      <c r="BY229" s="34" t="str">
        <f t="shared" si="122"/>
        <v/>
      </c>
      <c r="BZ229" s="33" t="s">
        <v>32</v>
      </c>
      <c r="CA229" s="34">
        <f t="shared" si="123"/>
        <v>1.018</v>
      </c>
      <c r="CB229" s="28"/>
      <c r="CC229" s="29">
        <f>IF(D229&gt;Zisk!$D$10,"",E229*CA229)</f>
        <v>0</v>
      </c>
    </row>
    <row r="230" spans="2:81" x14ac:dyDescent="0.2">
      <c r="B230" s="35" t="str">
        <f>Zisk!B241</f>
        <v/>
      </c>
      <c r="C230" s="35">
        <f>Zisk!C241</f>
        <v>0</v>
      </c>
      <c r="D230" s="35">
        <f>Zisk!E241</f>
        <v>0</v>
      </c>
      <c r="E230" s="36">
        <f>Zisk!D241</f>
        <v>0</v>
      </c>
      <c r="F230" s="36"/>
      <c r="G230" s="35" t="str">
        <f t="shared" si="98"/>
        <v>(</v>
      </c>
      <c r="H230" s="35" t="str">
        <f t="shared" si="99"/>
        <v>1</v>
      </c>
      <c r="I230" s="35" t="str">
        <f t="shared" si="100"/>
        <v>+</v>
      </c>
      <c r="J230" s="37">
        <f>IF($D230&lt;=2021,VstupniParametry_SKRYT!$D$5,"")</f>
        <v>0.02</v>
      </c>
      <c r="K230" s="35" t="str">
        <f t="shared" si="101"/>
        <v>)</v>
      </c>
      <c r="L230" s="38">
        <f>IF($D230&lt;=2021,COUNTIF(Vypocet_SKRYT!T227:AS227,"&gt;=1"),"")</f>
        <v>0</v>
      </c>
      <c r="M230" s="39" t="str">
        <f t="shared" si="102"/>
        <v>x</v>
      </c>
      <c r="N230" s="35" t="str">
        <f t="shared" si="103"/>
        <v>(</v>
      </c>
      <c r="O230" s="35" t="str">
        <f t="shared" si="104"/>
        <v>1</v>
      </c>
      <c r="P230" s="35" t="str">
        <f t="shared" si="105"/>
        <v>+</v>
      </c>
      <c r="Q230" s="37">
        <f>IF($D230&lt;=2024,VstupniParametry_SKRYT!$D$6,"")</f>
        <v>0.06</v>
      </c>
      <c r="R230" s="35" t="str">
        <f t="shared" si="106"/>
        <v>)</v>
      </c>
      <c r="S230" s="38">
        <f>IF($D230&lt;=2024,COUNTIFS(Vypocet_SKRYT!AT227:AV227,"&gt;=1"),"")</f>
        <v>0</v>
      </c>
      <c r="T230" s="39" t="str">
        <f t="shared" si="107"/>
        <v>x</v>
      </c>
      <c r="U230" s="35" t="str">
        <f t="shared" si="108"/>
        <v>(</v>
      </c>
      <c r="V230" s="35" t="str">
        <f t="shared" si="109"/>
        <v>1</v>
      </c>
      <c r="W230" s="35" t="str">
        <f t="shared" si="110"/>
        <v>+</v>
      </c>
      <c r="X230" s="37">
        <f>IF($D230&lt;=2025,VstupniParametry_SKRYT!$D$9,"")</f>
        <v>1.7999999999999999E-2</v>
      </c>
      <c r="Y230" s="35" t="str">
        <f t="shared" si="111"/>
        <v>)</v>
      </c>
      <c r="Z230" s="38">
        <f>IF(AND(D230&lt;2025,2025&lt;=Zisk!$D$10),1,IF(D230=2025,0,""))</f>
        <v>1</v>
      </c>
      <c r="AA230" s="39" t="str">
        <f>IF(AND($D230&lt;=2025,Zisk!$D$10&gt;=2026),"x","")</f>
        <v/>
      </c>
      <c r="AB230" s="35" t="str">
        <f>IF(AND($D230&lt;=2026,Zisk!$D$10&gt;=2026),"(","")</f>
        <v/>
      </c>
      <c r="AC230" s="35" t="str">
        <f>IF(AND($D230&lt;=2026,Zisk!$D$10&gt;=2026),"1","")</f>
        <v/>
      </c>
      <c r="AD230" s="35" t="str">
        <f>IF(AND($D230&lt;=2026,Zisk!$D$10&gt;=2026),"+","")</f>
        <v/>
      </c>
      <c r="AE230" s="37" t="str">
        <f>IF(AND($D230&lt;=2026,Zisk!$D$10&gt;=2026),VstupniParametry_SKRYT!$D$10,"")</f>
        <v/>
      </c>
      <c r="AF230" s="35" t="str">
        <f>IF(AND($D230&lt;=2026,Zisk!$D$10&gt;=2026),")","")</f>
        <v/>
      </c>
      <c r="AG230" s="38" t="str">
        <f>IF(AND(D230&lt;2026,2026&lt;=Zisk!$D$10),1,IF(D230=2026,0,""))</f>
        <v/>
      </c>
      <c r="AH230" s="39" t="str">
        <f>IF(AND($D230&lt;=2026,Zisk!$D$10&gt;=2027),"x","")</f>
        <v/>
      </c>
      <c r="AI230" s="35" t="str">
        <f>IF(AND($D230&lt;=2027,Zisk!$D$10&gt;=2027),"(","")</f>
        <v/>
      </c>
      <c r="AJ230" s="35" t="str">
        <f>IF(AND($D230&lt;=2027,Zisk!$D$10&gt;=2027),"1","")</f>
        <v/>
      </c>
      <c r="AK230" s="35" t="str">
        <f>IF(AND($D230&lt;=2027,Zisk!$D$10&gt;=2027),"+","")</f>
        <v/>
      </c>
      <c r="AL230" s="37" t="str">
        <f>IF(AND($D230&lt;=2027,Zisk!$D$10&gt;=2027),VstupniParametry_SKRYT!$D$11,"")</f>
        <v/>
      </c>
      <c r="AM230" s="35" t="str">
        <f>IF(AND($D230&lt;=2027,Zisk!$D$10&gt;=2027),")","")</f>
        <v/>
      </c>
      <c r="AN230" s="38" t="str">
        <f>IF(AND(D230&lt;2027,2027&lt;=Zisk!$D$10),1,IF(D230=2027,0,""))</f>
        <v/>
      </c>
      <c r="AO230" s="39" t="str">
        <f>IF(AND($D230&lt;=2027,Zisk!$D$10&gt;=2028),"x","")</f>
        <v/>
      </c>
      <c r="AP230" s="35" t="str">
        <f>IF(AND($D230&lt;=2028,Zisk!$D$10&gt;=2028),"(","")</f>
        <v/>
      </c>
      <c r="AQ230" s="35" t="str">
        <f>IF(AND($D230&lt;=2028,Zisk!$D$10&gt;=2028),"1","")</f>
        <v/>
      </c>
      <c r="AR230" s="35" t="str">
        <f>IF(AND($D230&lt;=2028,Zisk!$D$10&gt;=2028),"+","")</f>
        <v/>
      </c>
      <c r="AS230" s="37" t="str">
        <f>IF(AND($D230&lt;=2028,Zisk!$D$10&gt;=2028),VstupniParametry_SKRYT!$D$12,"")</f>
        <v/>
      </c>
      <c r="AT230" s="35" t="str">
        <f>IF(AND($D230&lt;=2028,Zisk!$D$10&gt;=2028),")","")</f>
        <v/>
      </c>
      <c r="AU230" s="38" t="str">
        <f>IF(AND(D230&lt;2028,2028&lt;=Zisk!$D$10),1,IF(D230=2028,0,""))</f>
        <v/>
      </c>
      <c r="AV230" s="39" t="str">
        <f>IF(AND($D230&lt;=2028,Zisk!$D$10&gt;=2029),"x","")</f>
        <v/>
      </c>
      <c r="AW230" s="35" t="str">
        <f>IF(AND($D230&lt;=2029,Zisk!$D$10&gt;=2029),"(","")</f>
        <v/>
      </c>
      <c r="AX230" s="35" t="str">
        <f>IF(AND($D230&lt;=2029,Zisk!$D$10&gt;=2029),"1","")</f>
        <v/>
      </c>
      <c r="AY230" s="35" t="str">
        <f>IF(AND($D230&lt;=2029,Zisk!$D$10&gt;=2029),"+","")</f>
        <v/>
      </c>
      <c r="AZ230" s="37" t="str">
        <f>IF(AND($D230&lt;=2029,Zisk!$D$10&gt;=2029),VstupniParametry_SKRYT!$D$13,"")</f>
        <v/>
      </c>
      <c r="BA230" s="35" t="str">
        <f>IF(AND($D230&lt;=2029,Zisk!$D$10&gt;=2029),")","")</f>
        <v/>
      </c>
      <c r="BB230" s="38" t="str">
        <f>IF(AND(D230&lt;2029,2029&lt;=Zisk!$D$10),1,IF(D230=2029,0,""))</f>
        <v/>
      </c>
      <c r="BC230" s="39" t="str">
        <f>IF(AND($D230&lt;=2029,Zisk!$D$10&gt;=2030),"x","")</f>
        <v/>
      </c>
      <c r="BD230" s="35" t="str">
        <f>IF(AND($D230&lt;=2030,Zisk!$D$10&gt;=2030),"(","")</f>
        <v/>
      </c>
      <c r="BE230" s="35" t="str">
        <f>IF(AND($D230&lt;=2030,Zisk!$D$10&gt;=2030),"1","")</f>
        <v/>
      </c>
      <c r="BF230" s="35" t="str">
        <f>IF(AND($D230&lt;=2030,Zisk!$D$10&gt;=2030),"+","")</f>
        <v/>
      </c>
      <c r="BG230" s="37" t="str">
        <f>IF(AND($D230&lt;=2030,Zisk!$D$10&gt;=2030),VstupniParametry_SKRYT!$D$14,"")</f>
        <v/>
      </c>
      <c r="BH230" s="35" t="str">
        <f>IF(AND($D230&lt;=2030,Zisk!$D$10&gt;=2030),")","")</f>
        <v/>
      </c>
      <c r="BI230" s="38" t="str">
        <f>IF(AND(D230&lt;2030,2030&lt;=Zisk!$D$10),1,IF(D230=2030,0,""))</f>
        <v/>
      </c>
      <c r="BJ230" s="40" t="s">
        <v>32</v>
      </c>
      <c r="BK230" s="37">
        <f t="shared" si="124"/>
        <v>1</v>
      </c>
      <c r="BL230" s="35" t="str">
        <f t="shared" si="125"/>
        <v>x</v>
      </c>
      <c r="BM230" s="41">
        <f t="shared" si="126"/>
        <v>1</v>
      </c>
      <c r="BN230" s="37" t="str">
        <f t="shared" si="127"/>
        <v>x</v>
      </c>
      <c r="BO230" s="41">
        <f t="shared" si="112"/>
        <v>1.018</v>
      </c>
      <c r="BP230" s="41" t="str">
        <f t="shared" si="113"/>
        <v/>
      </c>
      <c r="BQ230" s="41" t="str">
        <f t="shared" si="114"/>
        <v/>
      </c>
      <c r="BR230" s="41" t="str">
        <f t="shared" si="115"/>
        <v/>
      </c>
      <c r="BS230" s="41" t="str">
        <f t="shared" si="116"/>
        <v/>
      </c>
      <c r="BT230" s="41" t="str">
        <f t="shared" si="117"/>
        <v/>
      </c>
      <c r="BU230" s="41" t="str">
        <f t="shared" si="118"/>
        <v/>
      </c>
      <c r="BV230" s="41" t="str">
        <f t="shared" si="119"/>
        <v/>
      </c>
      <c r="BW230" s="41" t="str">
        <f t="shared" si="120"/>
        <v/>
      </c>
      <c r="BX230" s="41" t="str">
        <f t="shared" si="121"/>
        <v/>
      </c>
      <c r="BY230" s="41" t="str">
        <f t="shared" si="122"/>
        <v/>
      </c>
      <c r="BZ230" s="40" t="s">
        <v>32</v>
      </c>
      <c r="CA230" s="41">
        <f t="shared" si="123"/>
        <v>1.018</v>
      </c>
      <c r="CB230" s="35"/>
      <c r="CC230" s="36">
        <f>IF(D230&gt;Zisk!$D$10,"",E230*CA230)</f>
        <v>0</v>
      </c>
    </row>
    <row r="231" spans="2:81" x14ac:dyDescent="0.2">
      <c r="B231" s="28" t="str">
        <f>Zisk!B242</f>
        <v/>
      </c>
      <c r="C231" s="28">
        <f>Zisk!C242</f>
        <v>0</v>
      </c>
      <c r="D231" s="28">
        <f>Zisk!E242</f>
        <v>0</v>
      </c>
      <c r="E231" s="29">
        <f>Zisk!D242</f>
        <v>0</v>
      </c>
      <c r="F231" s="29"/>
      <c r="G231" s="28" t="str">
        <f t="shared" si="98"/>
        <v>(</v>
      </c>
      <c r="H231" s="28" t="str">
        <f t="shared" si="99"/>
        <v>1</v>
      </c>
      <c r="I231" s="28" t="str">
        <f t="shared" si="100"/>
        <v>+</v>
      </c>
      <c r="J231" s="30">
        <f>IF($D231&lt;=2021,VstupniParametry_SKRYT!$D$5,"")</f>
        <v>0.02</v>
      </c>
      <c r="K231" s="28" t="str">
        <f t="shared" si="101"/>
        <v>)</v>
      </c>
      <c r="L231" s="31">
        <f>IF($D231&lt;=2021,COUNTIF(Vypocet_SKRYT!T228:AS228,"&gt;=1"),"")</f>
        <v>0</v>
      </c>
      <c r="M231" s="32" t="str">
        <f t="shared" si="102"/>
        <v>x</v>
      </c>
      <c r="N231" s="28" t="str">
        <f t="shared" si="103"/>
        <v>(</v>
      </c>
      <c r="O231" s="28" t="str">
        <f t="shared" si="104"/>
        <v>1</v>
      </c>
      <c r="P231" s="28" t="str">
        <f t="shared" si="105"/>
        <v>+</v>
      </c>
      <c r="Q231" s="30">
        <f>IF($D231&lt;=2024,VstupniParametry_SKRYT!$D$6,"")</f>
        <v>0.06</v>
      </c>
      <c r="R231" s="28" t="str">
        <f t="shared" si="106"/>
        <v>)</v>
      </c>
      <c r="S231" s="31">
        <f>IF($D231&lt;=2024,COUNTIFS(Vypocet_SKRYT!AT228:AV228,"&gt;=1"),"")</f>
        <v>0</v>
      </c>
      <c r="T231" s="32" t="str">
        <f t="shared" si="107"/>
        <v>x</v>
      </c>
      <c r="U231" s="28" t="str">
        <f t="shared" si="108"/>
        <v>(</v>
      </c>
      <c r="V231" s="28" t="str">
        <f t="shared" si="109"/>
        <v>1</v>
      </c>
      <c r="W231" s="28" t="str">
        <f t="shared" si="110"/>
        <v>+</v>
      </c>
      <c r="X231" s="30">
        <f>IF($D231&lt;=2025,VstupniParametry_SKRYT!$D$9,"")</f>
        <v>1.7999999999999999E-2</v>
      </c>
      <c r="Y231" s="28" t="str">
        <f t="shared" si="111"/>
        <v>)</v>
      </c>
      <c r="Z231" s="31">
        <f>IF(AND(D231&lt;2025,2025&lt;=Zisk!$D$10),1,IF(D231=2025,0,""))</f>
        <v>1</v>
      </c>
      <c r="AA231" s="32" t="str">
        <f>IF(AND($D231&lt;=2025,Zisk!$D$10&gt;=2026),"x","")</f>
        <v/>
      </c>
      <c r="AB231" s="28" t="str">
        <f>IF(AND($D231&lt;=2026,Zisk!$D$10&gt;=2026),"(","")</f>
        <v/>
      </c>
      <c r="AC231" s="28" t="str">
        <f>IF(AND($D231&lt;=2026,Zisk!$D$10&gt;=2026),"1","")</f>
        <v/>
      </c>
      <c r="AD231" s="28" t="str">
        <f>IF(AND($D231&lt;=2026,Zisk!$D$10&gt;=2026),"+","")</f>
        <v/>
      </c>
      <c r="AE231" s="30" t="str">
        <f>IF(AND($D231&lt;=2026,Zisk!$D$10&gt;=2026),VstupniParametry_SKRYT!$D$10,"")</f>
        <v/>
      </c>
      <c r="AF231" s="28" t="str">
        <f>IF(AND($D231&lt;=2026,Zisk!$D$10&gt;=2026),")","")</f>
        <v/>
      </c>
      <c r="AG231" s="31" t="str">
        <f>IF(AND(D231&lt;2026,2026&lt;=Zisk!$D$10),1,IF(D231=2026,0,""))</f>
        <v/>
      </c>
      <c r="AH231" s="32" t="str">
        <f>IF(AND($D231&lt;=2026,Zisk!$D$10&gt;=2027),"x","")</f>
        <v/>
      </c>
      <c r="AI231" s="28" t="str">
        <f>IF(AND($D231&lt;=2027,Zisk!$D$10&gt;=2027),"(","")</f>
        <v/>
      </c>
      <c r="AJ231" s="28" t="str">
        <f>IF(AND($D231&lt;=2027,Zisk!$D$10&gt;=2027),"1","")</f>
        <v/>
      </c>
      <c r="AK231" s="28" t="str">
        <f>IF(AND($D231&lt;=2027,Zisk!$D$10&gt;=2027),"+","")</f>
        <v/>
      </c>
      <c r="AL231" s="30" t="str">
        <f>IF(AND($D231&lt;=2027,Zisk!$D$10&gt;=2027),VstupniParametry_SKRYT!$D$11,"")</f>
        <v/>
      </c>
      <c r="AM231" s="28" t="str">
        <f>IF(AND($D231&lt;=2027,Zisk!$D$10&gt;=2027),")","")</f>
        <v/>
      </c>
      <c r="AN231" s="31" t="str">
        <f>IF(AND(D231&lt;2027,2027&lt;=Zisk!$D$10),1,IF(D231=2027,0,""))</f>
        <v/>
      </c>
      <c r="AO231" s="32" t="str">
        <f>IF(AND($D231&lt;=2027,Zisk!$D$10&gt;=2028),"x","")</f>
        <v/>
      </c>
      <c r="AP231" s="28" t="str">
        <f>IF(AND($D231&lt;=2028,Zisk!$D$10&gt;=2028),"(","")</f>
        <v/>
      </c>
      <c r="AQ231" s="28" t="str">
        <f>IF(AND($D231&lt;=2028,Zisk!$D$10&gt;=2028),"1","")</f>
        <v/>
      </c>
      <c r="AR231" s="28" t="str">
        <f>IF(AND($D231&lt;=2028,Zisk!$D$10&gt;=2028),"+","")</f>
        <v/>
      </c>
      <c r="AS231" s="30" t="str">
        <f>IF(AND($D231&lt;=2028,Zisk!$D$10&gt;=2028),VstupniParametry_SKRYT!$D$12,"")</f>
        <v/>
      </c>
      <c r="AT231" s="28" t="str">
        <f>IF(AND($D231&lt;=2028,Zisk!$D$10&gt;=2028),")","")</f>
        <v/>
      </c>
      <c r="AU231" s="31" t="str">
        <f>IF(AND(D231&lt;2028,2028&lt;=Zisk!$D$10),1,IF(D231=2028,0,""))</f>
        <v/>
      </c>
      <c r="AV231" s="32" t="str">
        <f>IF(AND($D231&lt;=2028,Zisk!$D$10&gt;=2029),"x","")</f>
        <v/>
      </c>
      <c r="AW231" s="28" t="str">
        <f>IF(AND($D231&lt;=2029,Zisk!$D$10&gt;=2029),"(","")</f>
        <v/>
      </c>
      <c r="AX231" s="28" t="str">
        <f>IF(AND($D231&lt;=2029,Zisk!$D$10&gt;=2029),"1","")</f>
        <v/>
      </c>
      <c r="AY231" s="28" t="str">
        <f>IF(AND($D231&lt;=2029,Zisk!$D$10&gt;=2029),"+","")</f>
        <v/>
      </c>
      <c r="AZ231" s="30" t="str">
        <f>IF(AND($D231&lt;=2029,Zisk!$D$10&gt;=2029),VstupniParametry_SKRYT!$D$13,"")</f>
        <v/>
      </c>
      <c r="BA231" s="28" t="str">
        <f>IF(AND($D231&lt;=2029,Zisk!$D$10&gt;=2029),")","")</f>
        <v/>
      </c>
      <c r="BB231" s="31" t="str">
        <f>IF(AND(D231&lt;2029,2029&lt;=Zisk!$D$10),1,IF(D231=2029,0,""))</f>
        <v/>
      </c>
      <c r="BC231" s="32" t="str">
        <f>IF(AND($D231&lt;=2029,Zisk!$D$10&gt;=2030),"x","")</f>
        <v/>
      </c>
      <c r="BD231" s="28" t="str">
        <f>IF(AND($D231&lt;=2030,Zisk!$D$10&gt;=2030),"(","")</f>
        <v/>
      </c>
      <c r="BE231" s="28" t="str">
        <f>IF(AND($D231&lt;=2030,Zisk!$D$10&gt;=2030),"1","")</f>
        <v/>
      </c>
      <c r="BF231" s="28" t="str">
        <f>IF(AND($D231&lt;=2030,Zisk!$D$10&gt;=2030),"+","")</f>
        <v/>
      </c>
      <c r="BG231" s="30" t="str">
        <f>IF(AND($D231&lt;=2030,Zisk!$D$10&gt;=2030),VstupniParametry_SKRYT!$D$14,"")</f>
        <v/>
      </c>
      <c r="BH231" s="28" t="str">
        <f>IF(AND($D231&lt;=2030,Zisk!$D$10&gt;=2030),")","")</f>
        <v/>
      </c>
      <c r="BI231" s="31" t="str">
        <f>IF(AND(D231&lt;2030,2030&lt;=Zisk!$D$10),1,IF(D231=2030,0,""))</f>
        <v/>
      </c>
      <c r="BJ231" s="33" t="s">
        <v>32</v>
      </c>
      <c r="BK231" s="30">
        <f t="shared" si="124"/>
        <v>1</v>
      </c>
      <c r="BL231" s="28" t="str">
        <f t="shared" si="125"/>
        <v>x</v>
      </c>
      <c r="BM231" s="34">
        <f t="shared" si="126"/>
        <v>1</v>
      </c>
      <c r="BN231" s="30" t="str">
        <f t="shared" si="127"/>
        <v>x</v>
      </c>
      <c r="BO231" s="34">
        <f t="shared" si="112"/>
        <v>1.018</v>
      </c>
      <c r="BP231" s="34" t="str">
        <f t="shared" si="113"/>
        <v/>
      </c>
      <c r="BQ231" s="34" t="str">
        <f t="shared" si="114"/>
        <v/>
      </c>
      <c r="BR231" s="34" t="str">
        <f t="shared" si="115"/>
        <v/>
      </c>
      <c r="BS231" s="34" t="str">
        <f t="shared" si="116"/>
        <v/>
      </c>
      <c r="BT231" s="34" t="str">
        <f t="shared" si="117"/>
        <v/>
      </c>
      <c r="BU231" s="34" t="str">
        <f t="shared" si="118"/>
        <v/>
      </c>
      <c r="BV231" s="34" t="str">
        <f t="shared" si="119"/>
        <v/>
      </c>
      <c r="BW231" s="34" t="str">
        <f t="shared" si="120"/>
        <v/>
      </c>
      <c r="BX231" s="34" t="str">
        <f t="shared" si="121"/>
        <v/>
      </c>
      <c r="BY231" s="34" t="str">
        <f t="shared" si="122"/>
        <v/>
      </c>
      <c r="BZ231" s="33" t="s">
        <v>32</v>
      </c>
      <c r="CA231" s="34">
        <f t="shared" si="123"/>
        <v>1.018</v>
      </c>
      <c r="CB231" s="28"/>
      <c r="CC231" s="29">
        <f>IF(D231&gt;Zisk!$D$10,"",E231*CA231)</f>
        <v>0</v>
      </c>
    </row>
    <row r="232" spans="2:81" x14ac:dyDescent="0.2">
      <c r="B232" s="35" t="str">
        <f>Zisk!B243</f>
        <v/>
      </c>
      <c r="C232" s="35">
        <f>Zisk!C243</f>
        <v>0</v>
      </c>
      <c r="D232" s="35">
        <f>Zisk!E243</f>
        <v>0</v>
      </c>
      <c r="E232" s="36">
        <f>Zisk!D243</f>
        <v>0</v>
      </c>
      <c r="F232" s="36"/>
      <c r="G232" s="35" t="str">
        <f t="shared" si="98"/>
        <v>(</v>
      </c>
      <c r="H232" s="35" t="str">
        <f t="shared" si="99"/>
        <v>1</v>
      </c>
      <c r="I232" s="35" t="str">
        <f t="shared" si="100"/>
        <v>+</v>
      </c>
      <c r="J232" s="37">
        <f>IF($D232&lt;=2021,VstupniParametry_SKRYT!$D$5,"")</f>
        <v>0.02</v>
      </c>
      <c r="K232" s="35" t="str">
        <f t="shared" si="101"/>
        <v>)</v>
      </c>
      <c r="L232" s="38">
        <f>IF($D232&lt;=2021,COUNTIF(Vypocet_SKRYT!T229:AS229,"&gt;=1"),"")</f>
        <v>0</v>
      </c>
      <c r="M232" s="39" t="str">
        <f t="shared" si="102"/>
        <v>x</v>
      </c>
      <c r="N232" s="35" t="str">
        <f t="shared" si="103"/>
        <v>(</v>
      </c>
      <c r="O232" s="35" t="str">
        <f t="shared" si="104"/>
        <v>1</v>
      </c>
      <c r="P232" s="35" t="str">
        <f t="shared" si="105"/>
        <v>+</v>
      </c>
      <c r="Q232" s="37">
        <f>IF($D232&lt;=2024,VstupniParametry_SKRYT!$D$6,"")</f>
        <v>0.06</v>
      </c>
      <c r="R232" s="35" t="str">
        <f t="shared" si="106"/>
        <v>)</v>
      </c>
      <c r="S232" s="38">
        <f>IF($D232&lt;=2024,COUNTIFS(Vypocet_SKRYT!AT229:AV229,"&gt;=1"),"")</f>
        <v>0</v>
      </c>
      <c r="T232" s="39" t="str">
        <f t="shared" si="107"/>
        <v>x</v>
      </c>
      <c r="U232" s="35" t="str">
        <f t="shared" si="108"/>
        <v>(</v>
      </c>
      <c r="V232" s="35" t="str">
        <f t="shared" si="109"/>
        <v>1</v>
      </c>
      <c r="W232" s="35" t="str">
        <f t="shared" si="110"/>
        <v>+</v>
      </c>
      <c r="X232" s="37">
        <f>IF($D232&lt;=2025,VstupniParametry_SKRYT!$D$9,"")</f>
        <v>1.7999999999999999E-2</v>
      </c>
      <c r="Y232" s="35" t="str">
        <f t="shared" si="111"/>
        <v>)</v>
      </c>
      <c r="Z232" s="38">
        <f>IF(AND(D232&lt;2025,2025&lt;=Zisk!$D$10),1,IF(D232=2025,0,""))</f>
        <v>1</v>
      </c>
      <c r="AA232" s="39" t="str">
        <f>IF(AND($D232&lt;=2025,Zisk!$D$10&gt;=2026),"x","")</f>
        <v/>
      </c>
      <c r="AB232" s="35" t="str">
        <f>IF(AND($D232&lt;=2026,Zisk!$D$10&gt;=2026),"(","")</f>
        <v/>
      </c>
      <c r="AC232" s="35" t="str">
        <f>IF(AND($D232&lt;=2026,Zisk!$D$10&gt;=2026),"1","")</f>
        <v/>
      </c>
      <c r="AD232" s="35" t="str">
        <f>IF(AND($D232&lt;=2026,Zisk!$D$10&gt;=2026),"+","")</f>
        <v/>
      </c>
      <c r="AE232" s="37" t="str">
        <f>IF(AND($D232&lt;=2026,Zisk!$D$10&gt;=2026),VstupniParametry_SKRYT!$D$10,"")</f>
        <v/>
      </c>
      <c r="AF232" s="35" t="str">
        <f>IF(AND($D232&lt;=2026,Zisk!$D$10&gt;=2026),")","")</f>
        <v/>
      </c>
      <c r="AG232" s="38" t="str">
        <f>IF(AND(D232&lt;2026,2026&lt;=Zisk!$D$10),1,IF(D232=2026,0,""))</f>
        <v/>
      </c>
      <c r="AH232" s="39" t="str">
        <f>IF(AND($D232&lt;=2026,Zisk!$D$10&gt;=2027),"x","")</f>
        <v/>
      </c>
      <c r="AI232" s="35" t="str">
        <f>IF(AND($D232&lt;=2027,Zisk!$D$10&gt;=2027),"(","")</f>
        <v/>
      </c>
      <c r="AJ232" s="35" t="str">
        <f>IF(AND($D232&lt;=2027,Zisk!$D$10&gt;=2027),"1","")</f>
        <v/>
      </c>
      <c r="AK232" s="35" t="str">
        <f>IF(AND($D232&lt;=2027,Zisk!$D$10&gt;=2027),"+","")</f>
        <v/>
      </c>
      <c r="AL232" s="37" t="str">
        <f>IF(AND($D232&lt;=2027,Zisk!$D$10&gt;=2027),VstupniParametry_SKRYT!$D$11,"")</f>
        <v/>
      </c>
      <c r="AM232" s="35" t="str">
        <f>IF(AND($D232&lt;=2027,Zisk!$D$10&gt;=2027),")","")</f>
        <v/>
      </c>
      <c r="AN232" s="38" t="str">
        <f>IF(AND(D232&lt;2027,2027&lt;=Zisk!$D$10),1,IF(D232=2027,0,""))</f>
        <v/>
      </c>
      <c r="AO232" s="39" t="str">
        <f>IF(AND($D232&lt;=2027,Zisk!$D$10&gt;=2028),"x","")</f>
        <v/>
      </c>
      <c r="AP232" s="35" t="str">
        <f>IF(AND($D232&lt;=2028,Zisk!$D$10&gt;=2028),"(","")</f>
        <v/>
      </c>
      <c r="AQ232" s="35" t="str">
        <f>IF(AND($D232&lt;=2028,Zisk!$D$10&gt;=2028),"1","")</f>
        <v/>
      </c>
      <c r="AR232" s="35" t="str">
        <f>IF(AND($D232&lt;=2028,Zisk!$D$10&gt;=2028),"+","")</f>
        <v/>
      </c>
      <c r="AS232" s="37" t="str">
        <f>IF(AND($D232&lt;=2028,Zisk!$D$10&gt;=2028),VstupniParametry_SKRYT!$D$12,"")</f>
        <v/>
      </c>
      <c r="AT232" s="35" t="str">
        <f>IF(AND($D232&lt;=2028,Zisk!$D$10&gt;=2028),")","")</f>
        <v/>
      </c>
      <c r="AU232" s="38" t="str">
        <f>IF(AND(D232&lt;2028,2028&lt;=Zisk!$D$10),1,IF(D232=2028,0,""))</f>
        <v/>
      </c>
      <c r="AV232" s="39" t="str">
        <f>IF(AND($D232&lt;=2028,Zisk!$D$10&gt;=2029),"x","")</f>
        <v/>
      </c>
      <c r="AW232" s="35" t="str">
        <f>IF(AND($D232&lt;=2029,Zisk!$D$10&gt;=2029),"(","")</f>
        <v/>
      </c>
      <c r="AX232" s="35" t="str">
        <f>IF(AND($D232&lt;=2029,Zisk!$D$10&gt;=2029),"1","")</f>
        <v/>
      </c>
      <c r="AY232" s="35" t="str">
        <f>IF(AND($D232&lt;=2029,Zisk!$D$10&gt;=2029),"+","")</f>
        <v/>
      </c>
      <c r="AZ232" s="37" t="str">
        <f>IF(AND($D232&lt;=2029,Zisk!$D$10&gt;=2029),VstupniParametry_SKRYT!$D$13,"")</f>
        <v/>
      </c>
      <c r="BA232" s="35" t="str">
        <f>IF(AND($D232&lt;=2029,Zisk!$D$10&gt;=2029),")","")</f>
        <v/>
      </c>
      <c r="BB232" s="38" t="str">
        <f>IF(AND(D232&lt;2029,2029&lt;=Zisk!$D$10),1,IF(D232=2029,0,""))</f>
        <v/>
      </c>
      <c r="BC232" s="39" t="str">
        <f>IF(AND($D232&lt;=2029,Zisk!$D$10&gt;=2030),"x","")</f>
        <v/>
      </c>
      <c r="BD232" s="35" t="str">
        <f>IF(AND($D232&lt;=2030,Zisk!$D$10&gt;=2030),"(","")</f>
        <v/>
      </c>
      <c r="BE232" s="35" t="str">
        <f>IF(AND($D232&lt;=2030,Zisk!$D$10&gt;=2030),"1","")</f>
        <v/>
      </c>
      <c r="BF232" s="35" t="str">
        <f>IF(AND($D232&lt;=2030,Zisk!$D$10&gt;=2030),"+","")</f>
        <v/>
      </c>
      <c r="BG232" s="37" t="str">
        <f>IF(AND($D232&lt;=2030,Zisk!$D$10&gt;=2030),VstupniParametry_SKRYT!$D$14,"")</f>
        <v/>
      </c>
      <c r="BH232" s="35" t="str">
        <f>IF(AND($D232&lt;=2030,Zisk!$D$10&gt;=2030),")","")</f>
        <v/>
      </c>
      <c r="BI232" s="38" t="str">
        <f>IF(AND(D232&lt;2030,2030&lt;=Zisk!$D$10),1,IF(D232=2030,0,""))</f>
        <v/>
      </c>
      <c r="BJ232" s="40" t="s">
        <v>32</v>
      </c>
      <c r="BK232" s="37">
        <f t="shared" si="124"/>
        <v>1</v>
      </c>
      <c r="BL232" s="35" t="str">
        <f t="shared" si="125"/>
        <v>x</v>
      </c>
      <c r="BM232" s="41">
        <f t="shared" si="126"/>
        <v>1</v>
      </c>
      <c r="BN232" s="37" t="str">
        <f t="shared" si="127"/>
        <v>x</v>
      </c>
      <c r="BO232" s="41">
        <f t="shared" si="112"/>
        <v>1.018</v>
      </c>
      <c r="BP232" s="41" t="str">
        <f t="shared" si="113"/>
        <v/>
      </c>
      <c r="BQ232" s="41" t="str">
        <f t="shared" si="114"/>
        <v/>
      </c>
      <c r="BR232" s="41" t="str">
        <f t="shared" si="115"/>
        <v/>
      </c>
      <c r="BS232" s="41" t="str">
        <f t="shared" si="116"/>
        <v/>
      </c>
      <c r="BT232" s="41" t="str">
        <f t="shared" si="117"/>
        <v/>
      </c>
      <c r="BU232" s="41" t="str">
        <f t="shared" si="118"/>
        <v/>
      </c>
      <c r="BV232" s="41" t="str">
        <f t="shared" si="119"/>
        <v/>
      </c>
      <c r="BW232" s="41" t="str">
        <f t="shared" si="120"/>
        <v/>
      </c>
      <c r="BX232" s="41" t="str">
        <f t="shared" si="121"/>
        <v/>
      </c>
      <c r="BY232" s="41" t="str">
        <f t="shared" si="122"/>
        <v/>
      </c>
      <c r="BZ232" s="40" t="s">
        <v>32</v>
      </c>
      <c r="CA232" s="41">
        <f t="shared" si="123"/>
        <v>1.018</v>
      </c>
      <c r="CB232" s="35"/>
      <c r="CC232" s="36">
        <f>IF(D232&gt;Zisk!$D$10,"",E232*CA232)</f>
        <v>0</v>
      </c>
    </row>
    <row r="233" spans="2:81" x14ac:dyDescent="0.2">
      <c r="B233" s="28" t="str">
        <f>Zisk!B244</f>
        <v/>
      </c>
      <c r="C233" s="28">
        <f>Zisk!C244</f>
        <v>0</v>
      </c>
      <c r="D233" s="28">
        <f>Zisk!E244</f>
        <v>0</v>
      </c>
      <c r="E233" s="29">
        <f>Zisk!D244</f>
        <v>0</v>
      </c>
      <c r="F233" s="29"/>
      <c r="G233" s="28" t="str">
        <f t="shared" si="98"/>
        <v>(</v>
      </c>
      <c r="H233" s="28" t="str">
        <f t="shared" si="99"/>
        <v>1</v>
      </c>
      <c r="I233" s="28" t="str">
        <f t="shared" si="100"/>
        <v>+</v>
      </c>
      <c r="J233" s="30">
        <f>IF($D233&lt;=2021,VstupniParametry_SKRYT!$D$5,"")</f>
        <v>0.02</v>
      </c>
      <c r="K233" s="28" t="str">
        <f t="shared" si="101"/>
        <v>)</v>
      </c>
      <c r="L233" s="31">
        <f>IF($D233&lt;=2021,COUNTIF(Vypocet_SKRYT!T230:AS230,"&gt;=1"),"")</f>
        <v>0</v>
      </c>
      <c r="M233" s="32" t="str">
        <f t="shared" si="102"/>
        <v>x</v>
      </c>
      <c r="N233" s="28" t="str">
        <f t="shared" si="103"/>
        <v>(</v>
      </c>
      <c r="O233" s="28" t="str">
        <f t="shared" si="104"/>
        <v>1</v>
      </c>
      <c r="P233" s="28" t="str">
        <f t="shared" si="105"/>
        <v>+</v>
      </c>
      <c r="Q233" s="30">
        <f>IF($D233&lt;=2024,VstupniParametry_SKRYT!$D$6,"")</f>
        <v>0.06</v>
      </c>
      <c r="R233" s="28" t="str">
        <f t="shared" si="106"/>
        <v>)</v>
      </c>
      <c r="S233" s="31">
        <f>IF($D233&lt;=2024,COUNTIFS(Vypocet_SKRYT!AT230:AV230,"&gt;=1"),"")</f>
        <v>0</v>
      </c>
      <c r="T233" s="32" t="str">
        <f t="shared" si="107"/>
        <v>x</v>
      </c>
      <c r="U233" s="28" t="str">
        <f t="shared" si="108"/>
        <v>(</v>
      </c>
      <c r="V233" s="28" t="str">
        <f t="shared" si="109"/>
        <v>1</v>
      </c>
      <c r="W233" s="28" t="str">
        <f t="shared" si="110"/>
        <v>+</v>
      </c>
      <c r="X233" s="30">
        <f>IF($D233&lt;=2025,VstupniParametry_SKRYT!$D$9,"")</f>
        <v>1.7999999999999999E-2</v>
      </c>
      <c r="Y233" s="28" t="str">
        <f t="shared" si="111"/>
        <v>)</v>
      </c>
      <c r="Z233" s="31">
        <f>IF(AND(D233&lt;2025,2025&lt;=Zisk!$D$10),1,IF(D233=2025,0,""))</f>
        <v>1</v>
      </c>
      <c r="AA233" s="32" t="str">
        <f>IF(AND($D233&lt;=2025,Zisk!$D$10&gt;=2026),"x","")</f>
        <v/>
      </c>
      <c r="AB233" s="28" t="str">
        <f>IF(AND($D233&lt;=2026,Zisk!$D$10&gt;=2026),"(","")</f>
        <v/>
      </c>
      <c r="AC233" s="28" t="str">
        <f>IF(AND($D233&lt;=2026,Zisk!$D$10&gt;=2026),"1","")</f>
        <v/>
      </c>
      <c r="AD233" s="28" t="str">
        <f>IF(AND($D233&lt;=2026,Zisk!$D$10&gt;=2026),"+","")</f>
        <v/>
      </c>
      <c r="AE233" s="30" t="str">
        <f>IF(AND($D233&lt;=2026,Zisk!$D$10&gt;=2026),VstupniParametry_SKRYT!$D$10,"")</f>
        <v/>
      </c>
      <c r="AF233" s="28" t="str">
        <f>IF(AND($D233&lt;=2026,Zisk!$D$10&gt;=2026),")","")</f>
        <v/>
      </c>
      <c r="AG233" s="31" t="str">
        <f>IF(AND(D233&lt;2026,2026&lt;=Zisk!$D$10),1,IF(D233=2026,0,""))</f>
        <v/>
      </c>
      <c r="AH233" s="32" t="str">
        <f>IF(AND($D233&lt;=2026,Zisk!$D$10&gt;=2027),"x","")</f>
        <v/>
      </c>
      <c r="AI233" s="28" t="str">
        <f>IF(AND($D233&lt;=2027,Zisk!$D$10&gt;=2027),"(","")</f>
        <v/>
      </c>
      <c r="AJ233" s="28" t="str">
        <f>IF(AND($D233&lt;=2027,Zisk!$D$10&gt;=2027),"1","")</f>
        <v/>
      </c>
      <c r="AK233" s="28" t="str">
        <f>IF(AND($D233&lt;=2027,Zisk!$D$10&gt;=2027),"+","")</f>
        <v/>
      </c>
      <c r="AL233" s="30" t="str">
        <f>IF(AND($D233&lt;=2027,Zisk!$D$10&gt;=2027),VstupniParametry_SKRYT!$D$11,"")</f>
        <v/>
      </c>
      <c r="AM233" s="28" t="str">
        <f>IF(AND($D233&lt;=2027,Zisk!$D$10&gt;=2027),")","")</f>
        <v/>
      </c>
      <c r="AN233" s="31" t="str">
        <f>IF(AND(D233&lt;2027,2027&lt;=Zisk!$D$10),1,IF(D233=2027,0,""))</f>
        <v/>
      </c>
      <c r="AO233" s="32" t="str">
        <f>IF(AND($D233&lt;=2027,Zisk!$D$10&gt;=2028),"x","")</f>
        <v/>
      </c>
      <c r="AP233" s="28" t="str">
        <f>IF(AND($D233&lt;=2028,Zisk!$D$10&gt;=2028),"(","")</f>
        <v/>
      </c>
      <c r="AQ233" s="28" t="str">
        <f>IF(AND($D233&lt;=2028,Zisk!$D$10&gt;=2028),"1","")</f>
        <v/>
      </c>
      <c r="AR233" s="28" t="str">
        <f>IF(AND($D233&lt;=2028,Zisk!$D$10&gt;=2028),"+","")</f>
        <v/>
      </c>
      <c r="AS233" s="30" t="str">
        <f>IF(AND($D233&lt;=2028,Zisk!$D$10&gt;=2028),VstupniParametry_SKRYT!$D$12,"")</f>
        <v/>
      </c>
      <c r="AT233" s="28" t="str">
        <f>IF(AND($D233&lt;=2028,Zisk!$D$10&gt;=2028),")","")</f>
        <v/>
      </c>
      <c r="AU233" s="31" t="str">
        <f>IF(AND(D233&lt;2028,2028&lt;=Zisk!$D$10),1,IF(D233=2028,0,""))</f>
        <v/>
      </c>
      <c r="AV233" s="32" t="str">
        <f>IF(AND($D233&lt;=2028,Zisk!$D$10&gt;=2029),"x","")</f>
        <v/>
      </c>
      <c r="AW233" s="28" t="str">
        <f>IF(AND($D233&lt;=2029,Zisk!$D$10&gt;=2029),"(","")</f>
        <v/>
      </c>
      <c r="AX233" s="28" t="str">
        <f>IF(AND($D233&lt;=2029,Zisk!$D$10&gt;=2029),"1","")</f>
        <v/>
      </c>
      <c r="AY233" s="28" t="str">
        <f>IF(AND($D233&lt;=2029,Zisk!$D$10&gt;=2029),"+","")</f>
        <v/>
      </c>
      <c r="AZ233" s="30" t="str">
        <f>IF(AND($D233&lt;=2029,Zisk!$D$10&gt;=2029),VstupniParametry_SKRYT!$D$13,"")</f>
        <v/>
      </c>
      <c r="BA233" s="28" t="str">
        <f>IF(AND($D233&lt;=2029,Zisk!$D$10&gt;=2029),")","")</f>
        <v/>
      </c>
      <c r="BB233" s="31" t="str">
        <f>IF(AND(D233&lt;2029,2029&lt;=Zisk!$D$10),1,IF(D233=2029,0,""))</f>
        <v/>
      </c>
      <c r="BC233" s="32" t="str">
        <f>IF(AND($D233&lt;=2029,Zisk!$D$10&gt;=2030),"x","")</f>
        <v/>
      </c>
      <c r="BD233" s="28" t="str">
        <f>IF(AND($D233&lt;=2030,Zisk!$D$10&gt;=2030),"(","")</f>
        <v/>
      </c>
      <c r="BE233" s="28" t="str">
        <f>IF(AND($D233&lt;=2030,Zisk!$D$10&gt;=2030),"1","")</f>
        <v/>
      </c>
      <c r="BF233" s="28" t="str">
        <f>IF(AND($D233&lt;=2030,Zisk!$D$10&gt;=2030),"+","")</f>
        <v/>
      </c>
      <c r="BG233" s="30" t="str">
        <f>IF(AND($D233&lt;=2030,Zisk!$D$10&gt;=2030),VstupniParametry_SKRYT!$D$14,"")</f>
        <v/>
      </c>
      <c r="BH233" s="28" t="str">
        <f>IF(AND($D233&lt;=2030,Zisk!$D$10&gt;=2030),")","")</f>
        <v/>
      </c>
      <c r="BI233" s="31" t="str">
        <f>IF(AND(D233&lt;2030,2030&lt;=Zisk!$D$10),1,IF(D233=2030,0,""))</f>
        <v/>
      </c>
      <c r="BJ233" s="33" t="s">
        <v>32</v>
      </c>
      <c r="BK233" s="30">
        <f t="shared" si="124"/>
        <v>1</v>
      </c>
      <c r="BL233" s="28" t="str">
        <f t="shared" si="125"/>
        <v>x</v>
      </c>
      <c r="BM233" s="34">
        <f t="shared" si="126"/>
        <v>1</v>
      </c>
      <c r="BN233" s="30" t="str">
        <f t="shared" si="127"/>
        <v>x</v>
      </c>
      <c r="BO233" s="34">
        <f t="shared" si="112"/>
        <v>1.018</v>
      </c>
      <c r="BP233" s="34" t="str">
        <f t="shared" si="113"/>
        <v/>
      </c>
      <c r="BQ233" s="34" t="str">
        <f t="shared" si="114"/>
        <v/>
      </c>
      <c r="BR233" s="34" t="str">
        <f t="shared" si="115"/>
        <v/>
      </c>
      <c r="BS233" s="34" t="str">
        <f t="shared" si="116"/>
        <v/>
      </c>
      <c r="BT233" s="34" t="str">
        <f t="shared" si="117"/>
        <v/>
      </c>
      <c r="BU233" s="34" t="str">
        <f t="shared" si="118"/>
        <v/>
      </c>
      <c r="BV233" s="34" t="str">
        <f t="shared" si="119"/>
        <v/>
      </c>
      <c r="BW233" s="34" t="str">
        <f t="shared" si="120"/>
        <v/>
      </c>
      <c r="BX233" s="34" t="str">
        <f t="shared" si="121"/>
        <v/>
      </c>
      <c r="BY233" s="34" t="str">
        <f t="shared" si="122"/>
        <v/>
      </c>
      <c r="BZ233" s="33" t="s">
        <v>32</v>
      </c>
      <c r="CA233" s="34">
        <f t="shared" si="123"/>
        <v>1.018</v>
      </c>
      <c r="CB233" s="28"/>
      <c r="CC233" s="29">
        <f>IF(D233&gt;Zisk!$D$10,"",E233*CA233)</f>
        <v>0</v>
      </c>
    </row>
    <row r="234" spans="2:81" x14ac:dyDescent="0.2">
      <c r="B234" s="35" t="str">
        <f>Zisk!B245</f>
        <v/>
      </c>
      <c r="C234" s="35">
        <f>Zisk!C245</f>
        <v>0</v>
      </c>
      <c r="D234" s="35">
        <f>Zisk!E245</f>
        <v>0</v>
      </c>
      <c r="E234" s="36">
        <f>Zisk!D245</f>
        <v>0</v>
      </c>
      <c r="F234" s="36"/>
      <c r="G234" s="35" t="str">
        <f t="shared" si="98"/>
        <v>(</v>
      </c>
      <c r="H234" s="35" t="str">
        <f t="shared" si="99"/>
        <v>1</v>
      </c>
      <c r="I234" s="35" t="str">
        <f t="shared" si="100"/>
        <v>+</v>
      </c>
      <c r="J234" s="37">
        <f>IF($D234&lt;=2021,VstupniParametry_SKRYT!$D$5,"")</f>
        <v>0.02</v>
      </c>
      <c r="K234" s="35" t="str">
        <f t="shared" si="101"/>
        <v>)</v>
      </c>
      <c r="L234" s="38">
        <f>IF($D234&lt;=2021,COUNTIF(Vypocet_SKRYT!T231:AS231,"&gt;=1"),"")</f>
        <v>0</v>
      </c>
      <c r="M234" s="39" t="str">
        <f t="shared" si="102"/>
        <v>x</v>
      </c>
      <c r="N234" s="35" t="str">
        <f t="shared" si="103"/>
        <v>(</v>
      </c>
      <c r="O234" s="35" t="str">
        <f t="shared" si="104"/>
        <v>1</v>
      </c>
      <c r="P234" s="35" t="str">
        <f t="shared" si="105"/>
        <v>+</v>
      </c>
      <c r="Q234" s="37">
        <f>IF($D234&lt;=2024,VstupniParametry_SKRYT!$D$6,"")</f>
        <v>0.06</v>
      </c>
      <c r="R234" s="35" t="str">
        <f t="shared" si="106"/>
        <v>)</v>
      </c>
      <c r="S234" s="38">
        <f>IF($D234&lt;=2024,COUNTIFS(Vypocet_SKRYT!AT231:AV231,"&gt;=1"),"")</f>
        <v>0</v>
      </c>
      <c r="T234" s="39" t="str">
        <f t="shared" si="107"/>
        <v>x</v>
      </c>
      <c r="U234" s="35" t="str">
        <f t="shared" si="108"/>
        <v>(</v>
      </c>
      <c r="V234" s="35" t="str">
        <f t="shared" si="109"/>
        <v>1</v>
      </c>
      <c r="W234" s="35" t="str">
        <f t="shared" si="110"/>
        <v>+</v>
      </c>
      <c r="X234" s="37">
        <f>IF($D234&lt;=2025,VstupniParametry_SKRYT!$D$9,"")</f>
        <v>1.7999999999999999E-2</v>
      </c>
      <c r="Y234" s="35" t="str">
        <f t="shared" si="111"/>
        <v>)</v>
      </c>
      <c r="Z234" s="38">
        <f>IF(AND(D234&lt;2025,2025&lt;=Zisk!$D$10),1,IF(D234=2025,0,""))</f>
        <v>1</v>
      </c>
      <c r="AA234" s="39" t="str">
        <f>IF(AND($D234&lt;=2025,Zisk!$D$10&gt;=2026),"x","")</f>
        <v/>
      </c>
      <c r="AB234" s="35" t="str">
        <f>IF(AND($D234&lt;=2026,Zisk!$D$10&gt;=2026),"(","")</f>
        <v/>
      </c>
      <c r="AC234" s="35" t="str">
        <f>IF(AND($D234&lt;=2026,Zisk!$D$10&gt;=2026),"1","")</f>
        <v/>
      </c>
      <c r="AD234" s="35" t="str">
        <f>IF(AND($D234&lt;=2026,Zisk!$D$10&gt;=2026),"+","")</f>
        <v/>
      </c>
      <c r="AE234" s="37" t="str">
        <f>IF(AND($D234&lt;=2026,Zisk!$D$10&gt;=2026),VstupniParametry_SKRYT!$D$10,"")</f>
        <v/>
      </c>
      <c r="AF234" s="35" t="str">
        <f>IF(AND($D234&lt;=2026,Zisk!$D$10&gt;=2026),")","")</f>
        <v/>
      </c>
      <c r="AG234" s="38" t="str">
        <f>IF(AND(D234&lt;2026,2026&lt;=Zisk!$D$10),1,IF(D234=2026,0,""))</f>
        <v/>
      </c>
      <c r="AH234" s="39" t="str">
        <f>IF(AND($D234&lt;=2026,Zisk!$D$10&gt;=2027),"x","")</f>
        <v/>
      </c>
      <c r="AI234" s="35" t="str">
        <f>IF(AND($D234&lt;=2027,Zisk!$D$10&gt;=2027),"(","")</f>
        <v/>
      </c>
      <c r="AJ234" s="35" t="str">
        <f>IF(AND($D234&lt;=2027,Zisk!$D$10&gt;=2027),"1","")</f>
        <v/>
      </c>
      <c r="AK234" s="35" t="str">
        <f>IF(AND($D234&lt;=2027,Zisk!$D$10&gt;=2027),"+","")</f>
        <v/>
      </c>
      <c r="AL234" s="37" t="str">
        <f>IF(AND($D234&lt;=2027,Zisk!$D$10&gt;=2027),VstupniParametry_SKRYT!$D$11,"")</f>
        <v/>
      </c>
      <c r="AM234" s="35" t="str">
        <f>IF(AND($D234&lt;=2027,Zisk!$D$10&gt;=2027),")","")</f>
        <v/>
      </c>
      <c r="AN234" s="38" t="str">
        <f>IF(AND(D234&lt;2027,2027&lt;=Zisk!$D$10),1,IF(D234=2027,0,""))</f>
        <v/>
      </c>
      <c r="AO234" s="39" t="str">
        <f>IF(AND($D234&lt;=2027,Zisk!$D$10&gt;=2028),"x","")</f>
        <v/>
      </c>
      <c r="AP234" s="35" t="str">
        <f>IF(AND($D234&lt;=2028,Zisk!$D$10&gt;=2028),"(","")</f>
        <v/>
      </c>
      <c r="AQ234" s="35" t="str">
        <f>IF(AND($D234&lt;=2028,Zisk!$D$10&gt;=2028),"1","")</f>
        <v/>
      </c>
      <c r="AR234" s="35" t="str">
        <f>IF(AND($D234&lt;=2028,Zisk!$D$10&gt;=2028),"+","")</f>
        <v/>
      </c>
      <c r="AS234" s="37" t="str">
        <f>IF(AND($D234&lt;=2028,Zisk!$D$10&gt;=2028),VstupniParametry_SKRYT!$D$12,"")</f>
        <v/>
      </c>
      <c r="AT234" s="35" t="str">
        <f>IF(AND($D234&lt;=2028,Zisk!$D$10&gt;=2028),")","")</f>
        <v/>
      </c>
      <c r="AU234" s="38" t="str">
        <f>IF(AND(D234&lt;2028,2028&lt;=Zisk!$D$10),1,IF(D234=2028,0,""))</f>
        <v/>
      </c>
      <c r="AV234" s="39" t="str">
        <f>IF(AND($D234&lt;=2028,Zisk!$D$10&gt;=2029),"x","")</f>
        <v/>
      </c>
      <c r="AW234" s="35" t="str">
        <f>IF(AND($D234&lt;=2029,Zisk!$D$10&gt;=2029),"(","")</f>
        <v/>
      </c>
      <c r="AX234" s="35" t="str">
        <f>IF(AND($D234&lt;=2029,Zisk!$D$10&gt;=2029),"1","")</f>
        <v/>
      </c>
      <c r="AY234" s="35" t="str">
        <f>IF(AND($D234&lt;=2029,Zisk!$D$10&gt;=2029),"+","")</f>
        <v/>
      </c>
      <c r="AZ234" s="37" t="str">
        <f>IF(AND($D234&lt;=2029,Zisk!$D$10&gt;=2029),VstupniParametry_SKRYT!$D$13,"")</f>
        <v/>
      </c>
      <c r="BA234" s="35" t="str">
        <f>IF(AND($D234&lt;=2029,Zisk!$D$10&gt;=2029),")","")</f>
        <v/>
      </c>
      <c r="BB234" s="38" t="str">
        <f>IF(AND(D234&lt;2029,2029&lt;=Zisk!$D$10),1,IF(D234=2029,0,""))</f>
        <v/>
      </c>
      <c r="BC234" s="39" t="str">
        <f>IF(AND($D234&lt;=2029,Zisk!$D$10&gt;=2030),"x","")</f>
        <v/>
      </c>
      <c r="BD234" s="35" t="str">
        <f>IF(AND($D234&lt;=2030,Zisk!$D$10&gt;=2030),"(","")</f>
        <v/>
      </c>
      <c r="BE234" s="35" t="str">
        <f>IF(AND($D234&lt;=2030,Zisk!$D$10&gt;=2030),"1","")</f>
        <v/>
      </c>
      <c r="BF234" s="35" t="str">
        <f>IF(AND($D234&lt;=2030,Zisk!$D$10&gt;=2030),"+","")</f>
        <v/>
      </c>
      <c r="BG234" s="37" t="str">
        <f>IF(AND($D234&lt;=2030,Zisk!$D$10&gt;=2030),VstupniParametry_SKRYT!$D$14,"")</f>
        <v/>
      </c>
      <c r="BH234" s="35" t="str">
        <f>IF(AND($D234&lt;=2030,Zisk!$D$10&gt;=2030),")","")</f>
        <v/>
      </c>
      <c r="BI234" s="38" t="str">
        <f>IF(AND(D234&lt;2030,2030&lt;=Zisk!$D$10),1,IF(D234=2030,0,""))</f>
        <v/>
      </c>
      <c r="BJ234" s="40" t="s">
        <v>32</v>
      </c>
      <c r="BK234" s="37">
        <f t="shared" si="124"/>
        <v>1</v>
      </c>
      <c r="BL234" s="35" t="str">
        <f t="shared" si="125"/>
        <v>x</v>
      </c>
      <c r="BM234" s="41">
        <f t="shared" si="126"/>
        <v>1</v>
      </c>
      <c r="BN234" s="37" t="str">
        <f t="shared" si="127"/>
        <v>x</v>
      </c>
      <c r="BO234" s="41">
        <f t="shared" si="112"/>
        <v>1.018</v>
      </c>
      <c r="BP234" s="41" t="str">
        <f t="shared" si="113"/>
        <v/>
      </c>
      <c r="BQ234" s="41" t="str">
        <f t="shared" si="114"/>
        <v/>
      </c>
      <c r="BR234" s="41" t="str">
        <f t="shared" si="115"/>
        <v/>
      </c>
      <c r="BS234" s="41" t="str">
        <f t="shared" si="116"/>
        <v/>
      </c>
      <c r="BT234" s="41" t="str">
        <f t="shared" si="117"/>
        <v/>
      </c>
      <c r="BU234" s="41" t="str">
        <f t="shared" si="118"/>
        <v/>
      </c>
      <c r="BV234" s="41" t="str">
        <f t="shared" si="119"/>
        <v/>
      </c>
      <c r="BW234" s="41" t="str">
        <f t="shared" si="120"/>
        <v/>
      </c>
      <c r="BX234" s="41" t="str">
        <f t="shared" si="121"/>
        <v/>
      </c>
      <c r="BY234" s="41" t="str">
        <f t="shared" si="122"/>
        <v/>
      </c>
      <c r="BZ234" s="40" t="s">
        <v>32</v>
      </c>
      <c r="CA234" s="41">
        <f t="shared" si="123"/>
        <v>1.018</v>
      </c>
      <c r="CB234" s="35"/>
      <c r="CC234" s="36">
        <f>IF(D234&gt;Zisk!$D$10,"",E234*CA234)</f>
        <v>0</v>
      </c>
    </row>
    <row r="235" spans="2:81" x14ac:dyDescent="0.2">
      <c r="B235" s="28" t="str">
        <f>Zisk!B246</f>
        <v/>
      </c>
      <c r="C235" s="28">
        <f>Zisk!C246</f>
        <v>0</v>
      </c>
      <c r="D235" s="28">
        <f>Zisk!E246</f>
        <v>0</v>
      </c>
      <c r="E235" s="29">
        <f>Zisk!D246</f>
        <v>0</v>
      </c>
      <c r="F235" s="29"/>
      <c r="G235" s="28" t="str">
        <f t="shared" si="98"/>
        <v>(</v>
      </c>
      <c r="H235" s="28" t="str">
        <f t="shared" si="99"/>
        <v>1</v>
      </c>
      <c r="I235" s="28" t="str">
        <f t="shared" si="100"/>
        <v>+</v>
      </c>
      <c r="J235" s="30">
        <f>IF($D235&lt;=2021,VstupniParametry_SKRYT!$D$5,"")</f>
        <v>0.02</v>
      </c>
      <c r="K235" s="28" t="str">
        <f t="shared" si="101"/>
        <v>)</v>
      </c>
      <c r="L235" s="31">
        <f>IF($D235&lt;=2021,COUNTIF(Vypocet_SKRYT!T232:AS232,"&gt;=1"),"")</f>
        <v>0</v>
      </c>
      <c r="M235" s="32" t="str">
        <f t="shared" si="102"/>
        <v>x</v>
      </c>
      <c r="N235" s="28" t="str">
        <f t="shared" si="103"/>
        <v>(</v>
      </c>
      <c r="O235" s="28" t="str">
        <f t="shared" si="104"/>
        <v>1</v>
      </c>
      <c r="P235" s="28" t="str">
        <f t="shared" si="105"/>
        <v>+</v>
      </c>
      <c r="Q235" s="30">
        <f>IF($D235&lt;=2024,VstupniParametry_SKRYT!$D$6,"")</f>
        <v>0.06</v>
      </c>
      <c r="R235" s="28" t="str">
        <f t="shared" si="106"/>
        <v>)</v>
      </c>
      <c r="S235" s="31">
        <f>IF($D235&lt;=2024,COUNTIFS(Vypocet_SKRYT!AT232:AV232,"&gt;=1"),"")</f>
        <v>0</v>
      </c>
      <c r="T235" s="32" t="str">
        <f t="shared" si="107"/>
        <v>x</v>
      </c>
      <c r="U235" s="28" t="str">
        <f t="shared" si="108"/>
        <v>(</v>
      </c>
      <c r="V235" s="28" t="str">
        <f t="shared" si="109"/>
        <v>1</v>
      </c>
      <c r="W235" s="28" t="str">
        <f t="shared" si="110"/>
        <v>+</v>
      </c>
      <c r="X235" s="30">
        <f>IF($D235&lt;=2025,VstupniParametry_SKRYT!$D$9,"")</f>
        <v>1.7999999999999999E-2</v>
      </c>
      <c r="Y235" s="28" t="str">
        <f t="shared" si="111"/>
        <v>)</v>
      </c>
      <c r="Z235" s="31">
        <f>IF(AND(D235&lt;2025,2025&lt;=Zisk!$D$10),1,IF(D235=2025,0,""))</f>
        <v>1</v>
      </c>
      <c r="AA235" s="32" t="str">
        <f>IF(AND($D235&lt;=2025,Zisk!$D$10&gt;=2026),"x","")</f>
        <v/>
      </c>
      <c r="AB235" s="28" t="str">
        <f>IF(AND($D235&lt;=2026,Zisk!$D$10&gt;=2026),"(","")</f>
        <v/>
      </c>
      <c r="AC235" s="28" t="str">
        <f>IF(AND($D235&lt;=2026,Zisk!$D$10&gt;=2026),"1","")</f>
        <v/>
      </c>
      <c r="AD235" s="28" t="str">
        <f>IF(AND($D235&lt;=2026,Zisk!$D$10&gt;=2026),"+","")</f>
        <v/>
      </c>
      <c r="AE235" s="30" t="str">
        <f>IF(AND($D235&lt;=2026,Zisk!$D$10&gt;=2026),VstupniParametry_SKRYT!$D$10,"")</f>
        <v/>
      </c>
      <c r="AF235" s="28" t="str">
        <f>IF(AND($D235&lt;=2026,Zisk!$D$10&gt;=2026),")","")</f>
        <v/>
      </c>
      <c r="AG235" s="31" t="str">
        <f>IF(AND(D235&lt;2026,2026&lt;=Zisk!$D$10),1,IF(D235=2026,0,""))</f>
        <v/>
      </c>
      <c r="AH235" s="32" t="str">
        <f>IF(AND($D235&lt;=2026,Zisk!$D$10&gt;=2027),"x","")</f>
        <v/>
      </c>
      <c r="AI235" s="28" t="str">
        <f>IF(AND($D235&lt;=2027,Zisk!$D$10&gt;=2027),"(","")</f>
        <v/>
      </c>
      <c r="AJ235" s="28" t="str">
        <f>IF(AND($D235&lt;=2027,Zisk!$D$10&gt;=2027),"1","")</f>
        <v/>
      </c>
      <c r="AK235" s="28" t="str">
        <f>IF(AND($D235&lt;=2027,Zisk!$D$10&gt;=2027),"+","")</f>
        <v/>
      </c>
      <c r="AL235" s="30" t="str">
        <f>IF(AND($D235&lt;=2027,Zisk!$D$10&gt;=2027),VstupniParametry_SKRYT!$D$11,"")</f>
        <v/>
      </c>
      <c r="AM235" s="28" t="str">
        <f>IF(AND($D235&lt;=2027,Zisk!$D$10&gt;=2027),")","")</f>
        <v/>
      </c>
      <c r="AN235" s="31" t="str">
        <f>IF(AND(D235&lt;2027,2027&lt;=Zisk!$D$10),1,IF(D235=2027,0,""))</f>
        <v/>
      </c>
      <c r="AO235" s="32" t="str">
        <f>IF(AND($D235&lt;=2027,Zisk!$D$10&gt;=2028),"x","")</f>
        <v/>
      </c>
      <c r="AP235" s="28" t="str">
        <f>IF(AND($D235&lt;=2028,Zisk!$D$10&gt;=2028),"(","")</f>
        <v/>
      </c>
      <c r="AQ235" s="28" t="str">
        <f>IF(AND($D235&lt;=2028,Zisk!$D$10&gt;=2028),"1","")</f>
        <v/>
      </c>
      <c r="AR235" s="28" t="str">
        <f>IF(AND($D235&lt;=2028,Zisk!$D$10&gt;=2028),"+","")</f>
        <v/>
      </c>
      <c r="AS235" s="30" t="str">
        <f>IF(AND($D235&lt;=2028,Zisk!$D$10&gt;=2028),VstupniParametry_SKRYT!$D$12,"")</f>
        <v/>
      </c>
      <c r="AT235" s="28" t="str">
        <f>IF(AND($D235&lt;=2028,Zisk!$D$10&gt;=2028),")","")</f>
        <v/>
      </c>
      <c r="AU235" s="31" t="str">
        <f>IF(AND(D235&lt;2028,2028&lt;=Zisk!$D$10),1,IF(D235=2028,0,""))</f>
        <v/>
      </c>
      <c r="AV235" s="32" t="str">
        <f>IF(AND($D235&lt;=2028,Zisk!$D$10&gt;=2029),"x","")</f>
        <v/>
      </c>
      <c r="AW235" s="28" t="str">
        <f>IF(AND($D235&lt;=2029,Zisk!$D$10&gt;=2029),"(","")</f>
        <v/>
      </c>
      <c r="AX235" s="28" t="str">
        <f>IF(AND($D235&lt;=2029,Zisk!$D$10&gt;=2029),"1","")</f>
        <v/>
      </c>
      <c r="AY235" s="28" t="str">
        <f>IF(AND($D235&lt;=2029,Zisk!$D$10&gt;=2029),"+","")</f>
        <v/>
      </c>
      <c r="AZ235" s="30" t="str">
        <f>IF(AND($D235&lt;=2029,Zisk!$D$10&gt;=2029),VstupniParametry_SKRYT!$D$13,"")</f>
        <v/>
      </c>
      <c r="BA235" s="28" t="str">
        <f>IF(AND($D235&lt;=2029,Zisk!$D$10&gt;=2029),")","")</f>
        <v/>
      </c>
      <c r="BB235" s="31" t="str">
        <f>IF(AND(D235&lt;2029,2029&lt;=Zisk!$D$10),1,IF(D235=2029,0,""))</f>
        <v/>
      </c>
      <c r="BC235" s="32" t="str">
        <f>IF(AND($D235&lt;=2029,Zisk!$D$10&gt;=2030),"x","")</f>
        <v/>
      </c>
      <c r="BD235" s="28" t="str">
        <f>IF(AND($D235&lt;=2030,Zisk!$D$10&gt;=2030),"(","")</f>
        <v/>
      </c>
      <c r="BE235" s="28" t="str">
        <f>IF(AND($D235&lt;=2030,Zisk!$D$10&gt;=2030),"1","")</f>
        <v/>
      </c>
      <c r="BF235" s="28" t="str">
        <f>IF(AND($D235&lt;=2030,Zisk!$D$10&gt;=2030),"+","")</f>
        <v/>
      </c>
      <c r="BG235" s="30" t="str">
        <f>IF(AND($D235&lt;=2030,Zisk!$D$10&gt;=2030),VstupniParametry_SKRYT!$D$14,"")</f>
        <v/>
      </c>
      <c r="BH235" s="28" t="str">
        <f>IF(AND($D235&lt;=2030,Zisk!$D$10&gt;=2030),")","")</f>
        <v/>
      </c>
      <c r="BI235" s="31" t="str">
        <f>IF(AND(D235&lt;2030,2030&lt;=Zisk!$D$10),1,IF(D235=2030,0,""))</f>
        <v/>
      </c>
      <c r="BJ235" s="33" t="s">
        <v>32</v>
      </c>
      <c r="BK235" s="30">
        <f t="shared" si="124"/>
        <v>1</v>
      </c>
      <c r="BL235" s="28" t="str">
        <f t="shared" si="125"/>
        <v>x</v>
      </c>
      <c r="BM235" s="34">
        <f t="shared" si="126"/>
        <v>1</v>
      </c>
      <c r="BN235" s="30" t="str">
        <f t="shared" si="127"/>
        <v>x</v>
      </c>
      <c r="BO235" s="34">
        <f t="shared" si="112"/>
        <v>1.018</v>
      </c>
      <c r="BP235" s="34" t="str">
        <f t="shared" si="113"/>
        <v/>
      </c>
      <c r="BQ235" s="34" t="str">
        <f t="shared" si="114"/>
        <v/>
      </c>
      <c r="BR235" s="34" t="str">
        <f t="shared" si="115"/>
        <v/>
      </c>
      <c r="BS235" s="34" t="str">
        <f t="shared" si="116"/>
        <v/>
      </c>
      <c r="BT235" s="34" t="str">
        <f t="shared" si="117"/>
        <v/>
      </c>
      <c r="BU235" s="34" t="str">
        <f t="shared" si="118"/>
        <v/>
      </c>
      <c r="BV235" s="34" t="str">
        <f t="shared" si="119"/>
        <v/>
      </c>
      <c r="BW235" s="34" t="str">
        <f t="shared" si="120"/>
        <v/>
      </c>
      <c r="BX235" s="34" t="str">
        <f t="shared" si="121"/>
        <v/>
      </c>
      <c r="BY235" s="34" t="str">
        <f t="shared" si="122"/>
        <v/>
      </c>
      <c r="BZ235" s="33" t="s">
        <v>32</v>
      </c>
      <c r="CA235" s="34">
        <f t="shared" si="123"/>
        <v>1.018</v>
      </c>
      <c r="CB235" s="28"/>
      <c r="CC235" s="29">
        <f>IF(D235&gt;Zisk!$D$10,"",E235*CA235)</f>
        <v>0</v>
      </c>
    </row>
    <row r="236" spans="2:81" x14ac:dyDescent="0.2">
      <c r="B236" s="35" t="str">
        <f>Zisk!B247</f>
        <v/>
      </c>
      <c r="C236" s="35">
        <f>Zisk!C247</f>
        <v>0</v>
      </c>
      <c r="D236" s="35">
        <f>Zisk!E247</f>
        <v>0</v>
      </c>
      <c r="E236" s="36">
        <f>Zisk!D247</f>
        <v>0</v>
      </c>
      <c r="F236" s="36"/>
      <c r="G236" s="35" t="str">
        <f t="shared" si="98"/>
        <v>(</v>
      </c>
      <c r="H236" s="35" t="str">
        <f t="shared" si="99"/>
        <v>1</v>
      </c>
      <c r="I236" s="35" t="str">
        <f t="shared" si="100"/>
        <v>+</v>
      </c>
      <c r="J236" s="37">
        <f>IF($D236&lt;=2021,VstupniParametry_SKRYT!$D$5,"")</f>
        <v>0.02</v>
      </c>
      <c r="K236" s="35" t="str">
        <f t="shared" si="101"/>
        <v>)</v>
      </c>
      <c r="L236" s="38">
        <f>IF($D236&lt;=2021,COUNTIF(Vypocet_SKRYT!T233:AS233,"&gt;=1"),"")</f>
        <v>0</v>
      </c>
      <c r="M236" s="39" t="str">
        <f t="shared" si="102"/>
        <v>x</v>
      </c>
      <c r="N236" s="35" t="str">
        <f t="shared" si="103"/>
        <v>(</v>
      </c>
      <c r="O236" s="35" t="str">
        <f t="shared" si="104"/>
        <v>1</v>
      </c>
      <c r="P236" s="35" t="str">
        <f t="shared" si="105"/>
        <v>+</v>
      </c>
      <c r="Q236" s="37">
        <f>IF($D236&lt;=2024,VstupniParametry_SKRYT!$D$6,"")</f>
        <v>0.06</v>
      </c>
      <c r="R236" s="35" t="str">
        <f t="shared" si="106"/>
        <v>)</v>
      </c>
      <c r="S236" s="38">
        <f>IF($D236&lt;=2024,COUNTIFS(Vypocet_SKRYT!AT233:AV233,"&gt;=1"),"")</f>
        <v>0</v>
      </c>
      <c r="T236" s="39" t="str">
        <f t="shared" si="107"/>
        <v>x</v>
      </c>
      <c r="U236" s="35" t="str">
        <f t="shared" si="108"/>
        <v>(</v>
      </c>
      <c r="V236" s="35" t="str">
        <f t="shared" si="109"/>
        <v>1</v>
      </c>
      <c r="W236" s="35" t="str">
        <f t="shared" si="110"/>
        <v>+</v>
      </c>
      <c r="X236" s="37">
        <f>IF($D236&lt;=2025,VstupniParametry_SKRYT!$D$9,"")</f>
        <v>1.7999999999999999E-2</v>
      </c>
      <c r="Y236" s="35" t="str">
        <f t="shared" si="111"/>
        <v>)</v>
      </c>
      <c r="Z236" s="38">
        <f>IF(AND(D236&lt;2025,2025&lt;=Zisk!$D$10),1,IF(D236=2025,0,""))</f>
        <v>1</v>
      </c>
      <c r="AA236" s="39" t="str">
        <f>IF(AND($D236&lt;=2025,Zisk!$D$10&gt;=2026),"x","")</f>
        <v/>
      </c>
      <c r="AB236" s="35" t="str">
        <f>IF(AND($D236&lt;=2026,Zisk!$D$10&gt;=2026),"(","")</f>
        <v/>
      </c>
      <c r="AC236" s="35" t="str">
        <f>IF(AND($D236&lt;=2026,Zisk!$D$10&gt;=2026),"1","")</f>
        <v/>
      </c>
      <c r="AD236" s="35" t="str">
        <f>IF(AND($D236&lt;=2026,Zisk!$D$10&gt;=2026),"+","")</f>
        <v/>
      </c>
      <c r="AE236" s="37" t="str">
        <f>IF(AND($D236&lt;=2026,Zisk!$D$10&gt;=2026),VstupniParametry_SKRYT!$D$10,"")</f>
        <v/>
      </c>
      <c r="AF236" s="35" t="str">
        <f>IF(AND($D236&lt;=2026,Zisk!$D$10&gt;=2026),")","")</f>
        <v/>
      </c>
      <c r="AG236" s="38" t="str">
        <f>IF(AND(D236&lt;2026,2026&lt;=Zisk!$D$10),1,IF(D236=2026,0,""))</f>
        <v/>
      </c>
      <c r="AH236" s="39" t="str">
        <f>IF(AND($D236&lt;=2026,Zisk!$D$10&gt;=2027),"x","")</f>
        <v/>
      </c>
      <c r="AI236" s="35" t="str">
        <f>IF(AND($D236&lt;=2027,Zisk!$D$10&gt;=2027),"(","")</f>
        <v/>
      </c>
      <c r="AJ236" s="35" t="str">
        <f>IF(AND($D236&lt;=2027,Zisk!$D$10&gt;=2027),"1","")</f>
        <v/>
      </c>
      <c r="AK236" s="35" t="str">
        <f>IF(AND($D236&lt;=2027,Zisk!$D$10&gt;=2027),"+","")</f>
        <v/>
      </c>
      <c r="AL236" s="37" t="str">
        <f>IF(AND($D236&lt;=2027,Zisk!$D$10&gt;=2027),VstupniParametry_SKRYT!$D$11,"")</f>
        <v/>
      </c>
      <c r="AM236" s="35" t="str">
        <f>IF(AND($D236&lt;=2027,Zisk!$D$10&gt;=2027),")","")</f>
        <v/>
      </c>
      <c r="AN236" s="38" t="str">
        <f>IF(AND(D236&lt;2027,2027&lt;=Zisk!$D$10),1,IF(D236=2027,0,""))</f>
        <v/>
      </c>
      <c r="AO236" s="39" t="str">
        <f>IF(AND($D236&lt;=2027,Zisk!$D$10&gt;=2028),"x","")</f>
        <v/>
      </c>
      <c r="AP236" s="35" t="str">
        <f>IF(AND($D236&lt;=2028,Zisk!$D$10&gt;=2028),"(","")</f>
        <v/>
      </c>
      <c r="AQ236" s="35" t="str">
        <f>IF(AND($D236&lt;=2028,Zisk!$D$10&gt;=2028),"1","")</f>
        <v/>
      </c>
      <c r="AR236" s="35" t="str">
        <f>IF(AND($D236&lt;=2028,Zisk!$D$10&gt;=2028),"+","")</f>
        <v/>
      </c>
      <c r="AS236" s="37" t="str">
        <f>IF(AND($D236&lt;=2028,Zisk!$D$10&gt;=2028),VstupniParametry_SKRYT!$D$12,"")</f>
        <v/>
      </c>
      <c r="AT236" s="35" t="str">
        <f>IF(AND($D236&lt;=2028,Zisk!$D$10&gt;=2028),")","")</f>
        <v/>
      </c>
      <c r="AU236" s="38" t="str">
        <f>IF(AND(D236&lt;2028,2028&lt;=Zisk!$D$10),1,IF(D236=2028,0,""))</f>
        <v/>
      </c>
      <c r="AV236" s="39" t="str">
        <f>IF(AND($D236&lt;=2028,Zisk!$D$10&gt;=2029),"x","")</f>
        <v/>
      </c>
      <c r="AW236" s="35" t="str">
        <f>IF(AND($D236&lt;=2029,Zisk!$D$10&gt;=2029),"(","")</f>
        <v/>
      </c>
      <c r="AX236" s="35" t="str">
        <f>IF(AND($D236&lt;=2029,Zisk!$D$10&gt;=2029),"1","")</f>
        <v/>
      </c>
      <c r="AY236" s="35" t="str">
        <f>IF(AND($D236&lt;=2029,Zisk!$D$10&gt;=2029),"+","")</f>
        <v/>
      </c>
      <c r="AZ236" s="37" t="str">
        <f>IF(AND($D236&lt;=2029,Zisk!$D$10&gt;=2029),VstupniParametry_SKRYT!$D$13,"")</f>
        <v/>
      </c>
      <c r="BA236" s="35" t="str">
        <f>IF(AND($D236&lt;=2029,Zisk!$D$10&gt;=2029),")","")</f>
        <v/>
      </c>
      <c r="BB236" s="38" t="str">
        <f>IF(AND(D236&lt;2029,2029&lt;=Zisk!$D$10),1,IF(D236=2029,0,""))</f>
        <v/>
      </c>
      <c r="BC236" s="39" t="str">
        <f>IF(AND($D236&lt;=2029,Zisk!$D$10&gt;=2030),"x","")</f>
        <v/>
      </c>
      <c r="BD236" s="35" t="str">
        <f>IF(AND($D236&lt;=2030,Zisk!$D$10&gt;=2030),"(","")</f>
        <v/>
      </c>
      <c r="BE236" s="35" t="str">
        <f>IF(AND($D236&lt;=2030,Zisk!$D$10&gt;=2030),"1","")</f>
        <v/>
      </c>
      <c r="BF236" s="35" t="str">
        <f>IF(AND($D236&lt;=2030,Zisk!$D$10&gt;=2030),"+","")</f>
        <v/>
      </c>
      <c r="BG236" s="37" t="str">
        <f>IF(AND($D236&lt;=2030,Zisk!$D$10&gt;=2030),VstupniParametry_SKRYT!$D$14,"")</f>
        <v/>
      </c>
      <c r="BH236" s="35" t="str">
        <f>IF(AND($D236&lt;=2030,Zisk!$D$10&gt;=2030),")","")</f>
        <v/>
      </c>
      <c r="BI236" s="38" t="str">
        <f>IF(AND(D236&lt;2030,2030&lt;=Zisk!$D$10),1,IF(D236=2030,0,""))</f>
        <v/>
      </c>
      <c r="BJ236" s="40" t="s">
        <v>32</v>
      </c>
      <c r="BK236" s="37">
        <f t="shared" si="124"/>
        <v>1</v>
      </c>
      <c r="BL236" s="35" t="str">
        <f t="shared" si="125"/>
        <v>x</v>
      </c>
      <c r="BM236" s="41">
        <f t="shared" si="126"/>
        <v>1</v>
      </c>
      <c r="BN236" s="37" t="str">
        <f t="shared" si="127"/>
        <v>x</v>
      </c>
      <c r="BO236" s="41">
        <f t="shared" si="112"/>
        <v>1.018</v>
      </c>
      <c r="BP236" s="41" t="str">
        <f t="shared" si="113"/>
        <v/>
      </c>
      <c r="BQ236" s="41" t="str">
        <f t="shared" si="114"/>
        <v/>
      </c>
      <c r="BR236" s="41" t="str">
        <f t="shared" si="115"/>
        <v/>
      </c>
      <c r="BS236" s="41" t="str">
        <f t="shared" si="116"/>
        <v/>
      </c>
      <c r="BT236" s="41" t="str">
        <f t="shared" si="117"/>
        <v/>
      </c>
      <c r="BU236" s="41" t="str">
        <f t="shared" si="118"/>
        <v/>
      </c>
      <c r="BV236" s="41" t="str">
        <f t="shared" si="119"/>
        <v/>
      </c>
      <c r="BW236" s="41" t="str">
        <f t="shared" si="120"/>
        <v/>
      </c>
      <c r="BX236" s="41" t="str">
        <f t="shared" si="121"/>
        <v/>
      </c>
      <c r="BY236" s="41" t="str">
        <f t="shared" si="122"/>
        <v/>
      </c>
      <c r="BZ236" s="40" t="s">
        <v>32</v>
      </c>
      <c r="CA236" s="41">
        <f t="shared" si="123"/>
        <v>1.018</v>
      </c>
      <c r="CB236" s="35"/>
      <c r="CC236" s="36">
        <f>IF(D236&gt;Zisk!$D$10,"",E236*CA236)</f>
        <v>0</v>
      </c>
    </row>
    <row r="237" spans="2:81" x14ac:dyDescent="0.2">
      <c r="B237" s="28" t="str">
        <f>Zisk!B248</f>
        <v/>
      </c>
      <c r="C237" s="28">
        <f>Zisk!C248</f>
        <v>0</v>
      </c>
      <c r="D237" s="28">
        <f>Zisk!E248</f>
        <v>0</v>
      </c>
      <c r="E237" s="29">
        <f>Zisk!D248</f>
        <v>0</v>
      </c>
      <c r="F237" s="29"/>
      <c r="G237" s="28" t="str">
        <f t="shared" si="98"/>
        <v>(</v>
      </c>
      <c r="H237" s="28" t="str">
        <f t="shared" si="99"/>
        <v>1</v>
      </c>
      <c r="I237" s="28" t="str">
        <f t="shared" si="100"/>
        <v>+</v>
      </c>
      <c r="J237" s="30">
        <f>IF($D237&lt;=2021,VstupniParametry_SKRYT!$D$5,"")</f>
        <v>0.02</v>
      </c>
      <c r="K237" s="28" t="str">
        <f t="shared" si="101"/>
        <v>)</v>
      </c>
      <c r="L237" s="31">
        <f>IF($D237&lt;=2021,COUNTIF(Vypocet_SKRYT!T234:AS234,"&gt;=1"),"")</f>
        <v>0</v>
      </c>
      <c r="M237" s="32" t="str">
        <f t="shared" si="102"/>
        <v>x</v>
      </c>
      <c r="N237" s="28" t="str">
        <f t="shared" si="103"/>
        <v>(</v>
      </c>
      <c r="O237" s="28" t="str">
        <f t="shared" si="104"/>
        <v>1</v>
      </c>
      <c r="P237" s="28" t="str">
        <f t="shared" si="105"/>
        <v>+</v>
      </c>
      <c r="Q237" s="30">
        <f>IF($D237&lt;=2024,VstupniParametry_SKRYT!$D$6,"")</f>
        <v>0.06</v>
      </c>
      <c r="R237" s="28" t="str">
        <f t="shared" si="106"/>
        <v>)</v>
      </c>
      <c r="S237" s="31">
        <f>IF($D237&lt;=2024,COUNTIFS(Vypocet_SKRYT!AT234:AV234,"&gt;=1"),"")</f>
        <v>0</v>
      </c>
      <c r="T237" s="32" t="str">
        <f t="shared" si="107"/>
        <v>x</v>
      </c>
      <c r="U237" s="28" t="str">
        <f t="shared" si="108"/>
        <v>(</v>
      </c>
      <c r="V237" s="28" t="str">
        <f t="shared" si="109"/>
        <v>1</v>
      </c>
      <c r="W237" s="28" t="str">
        <f t="shared" si="110"/>
        <v>+</v>
      </c>
      <c r="X237" s="30">
        <f>IF($D237&lt;=2025,VstupniParametry_SKRYT!$D$9,"")</f>
        <v>1.7999999999999999E-2</v>
      </c>
      <c r="Y237" s="28" t="str">
        <f t="shared" si="111"/>
        <v>)</v>
      </c>
      <c r="Z237" s="31">
        <f>IF(AND(D237&lt;2025,2025&lt;=Zisk!$D$10),1,IF(D237=2025,0,""))</f>
        <v>1</v>
      </c>
      <c r="AA237" s="32" t="str">
        <f>IF(AND($D237&lt;=2025,Zisk!$D$10&gt;=2026),"x","")</f>
        <v/>
      </c>
      <c r="AB237" s="28" t="str">
        <f>IF(AND($D237&lt;=2026,Zisk!$D$10&gt;=2026),"(","")</f>
        <v/>
      </c>
      <c r="AC237" s="28" t="str">
        <f>IF(AND($D237&lt;=2026,Zisk!$D$10&gt;=2026),"1","")</f>
        <v/>
      </c>
      <c r="AD237" s="28" t="str">
        <f>IF(AND($D237&lt;=2026,Zisk!$D$10&gt;=2026),"+","")</f>
        <v/>
      </c>
      <c r="AE237" s="30" t="str">
        <f>IF(AND($D237&lt;=2026,Zisk!$D$10&gt;=2026),VstupniParametry_SKRYT!$D$10,"")</f>
        <v/>
      </c>
      <c r="AF237" s="28" t="str">
        <f>IF(AND($D237&lt;=2026,Zisk!$D$10&gt;=2026),")","")</f>
        <v/>
      </c>
      <c r="AG237" s="31" t="str">
        <f>IF(AND(D237&lt;2026,2026&lt;=Zisk!$D$10),1,IF(D237=2026,0,""))</f>
        <v/>
      </c>
      <c r="AH237" s="32" t="str">
        <f>IF(AND($D237&lt;=2026,Zisk!$D$10&gt;=2027),"x","")</f>
        <v/>
      </c>
      <c r="AI237" s="28" t="str">
        <f>IF(AND($D237&lt;=2027,Zisk!$D$10&gt;=2027),"(","")</f>
        <v/>
      </c>
      <c r="AJ237" s="28" t="str">
        <f>IF(AND($D237&lt;=2027,Zisk!$D$10&gt;=2027),"1","")</f>
        <v/>
      </c>
      <c r="AK237" s="28" t="str">
        <f>IF(AND($D237&lt;=2027,Zisk!$D$10&gt;=2027),"+","")</f>
        <v/>
      </c>
      <c r="AL237" s="30" t="str">
        <f>IF(AND($D237&lt;=2027,Zisk!$D$10&gt;=2027),VstupniParametry_SKRYT!$D$11,"")</f>
        <v/>
      </c>
      <c r="AM237" s="28" t="str">
        <f>IF(AND($D237&lt;=2027,Zisk!$D$10&gt;=2027),")","")</f>
        <v/>
      </c>
      <c r="AN237" s="31" t="str">
        <f>IF(AND(D237&lt;2027,2027&lt;=Zisk!$D$10),1,IF(D237=2027,0,""))</f>
        <v/>
      </c>
      <c r="AO237" s="32" t="str">
        <f>IF(AND($D237&lt;=2027,Zisk!$D$10&gt;=2028),"x","")</f>
        <v/>
      </c>
      <c r="AP237" s="28" t="str">
        <f>IF(AND($D237&lt;=2028,Zisk!$D$10&gt;=2028),"(","")</f>
        <v/>
      </c>
      <c r="AQ237" s="28" t="str">
        <f>IF(AND($D237&lt;=2028,Zisk!$D$10&gt;=2028),"1","")</f>
        <v/>
      </c>
      <c r="AR237" s="28" t="str">
        <f>IF(AND($D237&lt;=2028,Zisk!$D$10&gt;=2028),"+","")</f>
        <v/>
      </c>
      <c r="AS237" s="30" t="str">
        <f>IF(AND($D237&lt;=2028,Zisk!$D$10&gt;=2028),VstupniParametry_SKRYT!$D$12,"")</f>
        <v/>
      </c>
      <c r="AT237" s="28" t="str">
        <f>IF(AND($D237&lt;=2028,Zisk!$D$10&gt;=2028),")","")</f>
        <v/>
      </c>
      <c r="AU237" s="31" t="str">
        <f>IF(AND(D237&lt;2028,2028&lt;=Zisk!$D$10),1,IF(D237=2028,0,""))</f>
        <v/>
      </c>
      <c r="AV237" s="32" t="str">
        <f>IF(AND($D237&lt;=2028,Zisk!$D$10&gt;=2029),"x","")</f>
        <v/>
      </c>
      <c r="AW237" s="28" t="str">
        <f>IF(AND($D237&lt;=2029,Zisk!$D$10&gt;=2029),"(","")</f>
        <v/>
      </c>
      <c r="AX237" s="28" t="str">
        <f>IF(AND($D237&lt;=2029,Zisk!$D$10&gt;=2029),"1","")</f>
        <v/>
      </c>
      <c r="AY237" s="28" t="str">
        <f>IF(AND($D237&lt;=2029,Zisk!$D$10&gt;=2029),"+","")</f>
        <v/>
      </c>
      <c r="AZ237" s="30" t="str">
        <f>IF(AND($D237&lt;=2029,Zisk!$D$10&gt;=2029),VstupniParametry_SKRYT!$D$13,"")</f>
        <v/>
      </c>
      <c r="BA237" s="28" t="str">
        <f>IF(AND($D237&lt;=2029,Zisk!$D$10&gt;=2029),")","")</f>
        <v/>
      </c>
      <c r="BB237" s="31" t="str">
        <f>IF(AND(D237&lt;2029,2029&lt;=Zisk!$D$10),1,IF(D237=2029,0,""))</f>
        <v/>
      </c>
      <c r="BC237" s="32" t="str">
        <f>IF(AND($D237&lt;=2029,Zisk!$D$10&gt;=2030),"x","")</f>
        <v/>
      </c>
      <c r="BD237" s="28" t="str">
        <f>IF(AND($D237&lt;=2030,Zisk!$D$10&gt;=2030),"(","")</f>
        <v/>
      </c>
      <c r="BE237" s="28" t="str">
        <f>IF(AND($D237&lt;=2030,Zisk!$D$10&gt;=2030),"1","")</f>
        <v/>
      </c>
      <c r="BF237" s="28" t="str">
        <f>IF(AND($D237&lt;=2030,Zisk!$D$10&gt;=2030),"+","")</f>
        <v/>
      </c>
      <c r="BG237" s="30" t="str">
        <f>IF(AND($D237&lt;=2030,Zisk!$D$10&gt;=2030),VstupniParametry_SKRYT!$D$14,"")</f>
        <v/>
      </c>
      <c r="BH237" s="28" t="str">
        <f>IF(AND($D237&lt;=2030,Zisk!$D$10&gt;=2030),")","")</f>
        <v/>
      </c>
      <c r="BI237" s="31" t="str">
        <f>IF(AND(D237&lt;2030,2030&lt;=Zisk!$D$10),1,IF(D237=2030,0,""))</f>
        <v/>
      </c>
      <c r="BJ237" s="33" t="s">
        <v>32</v>
      </c>
      <c r="BK237" s="30">
        <f t="shared" si="124"/>
        <v>1</v>
      </c>
      <c r="BL237" s="28" t="str">
        <f t="shared" si="125"/>
        <v>x</v>
      </c>
      <c r="BM237" s="34">
        <f t="shared" si="126"/>
        <v>1</v>
      </c>
      <c r="BN237" s="30" t="str">
        <f t="shared" si="127"/>
        <v>x</v>
      </c>
      <c r="BO237" s="34">
        <f t="shared" si="112"/>
        <v>1.018</v>
      </c>
      <c r="BP237" s="34" t="str">
        <f t="shared" si="113"/>
        <v/>
      </c>
      <c r="BQ237" s="34" t="str">
        <f t="shared" si="114"/>
        <v/>
      </c>
      <c r="BR237" s="34" t="str">
        <f t="shared" si="115"/>
        <v/>
      </c>
      <c r="BS237" s="34" t="str">
        <f t="shared" si="116"/>
        <v/>
      </c>
      <c r="BT237" s="34" t="str">
        <f t="shared" si="117"/>
        <v/>
      </c>
      <c r="BU237" s="34" t="str">
        <f t="shared" si="118"/>
        <v/>
      </c>
      <c r="BV237" s="34" t="str">
        <f t="shared" si="119"/>
        <v/>
      </c>
      <c r="BW237" s="34" t="str">
        <f t="shared" si="120"/>
        <v/>
      </c>
      <c r="BX237" s="34" t="str">
        <f t="shared" si="121"/>
        <v/>
      </c>
      <c r="BY237" s="34" t="str">
        <f t="shared" si="122"/>
        <v/>
      </c>
      <c r="BZ237" s="33" t="s">
        <v>32</v>
      </c>
      <c r="CA237" s="34">
        <f t="shared" si="123"/>
        <v>1.018</v>
      </c>
      <c r="CB237" s="28"/>
      <c r="CC237" s="29">
        <f>IF(D237&gt;Zisk!$D$10,"",E237*CA237)</f>
        <v>0</v>
      </c>
    </row>
    <row r="238" spans="2:81" x14ac:dyDescent="0.2">
      <c r="B238" s="35" t="str">
        <f>Zisk!B249</f>
        <v/>
      </c>
      <c r="C238" s="35">
        <f>Zisk!C249</f>
        <v>0</v>
      </c>
      <c r="D238" s="35">
        <f>Zisk!E249</f>
        <v>0</v>
      </c>
      <c r="E238" s="36">
        <f>Zisk!D249</f>
        <v>0</v>
      </c>
      <c r="F238" s="36"/>
      <c r="G238" s="35" t="str">
        <f t="shared" si="98"/>
        <v>(</v>
      </c>
      <c r="H238" s="35" t="str">
        <f t="shared" si="99"/>
        <v>1</v>
      </c>
      <c r="I238" s="35" t="str">
        <f t="shared" si="100"/>
        <v>+</v>
      </c>
      <c r="J238" s="37">
        <f>IF($D238&lt;=2021,VstupniParametry_SKRYT!$D$5,"")</f>
        <v>0.02</v>
      </c>
      <c r="K238" s="35" t="str">
        <f t="shared" si="101"/>
        <v>)</v>
      </c>
      <c r="L238" s="38">
        <f>IF($D238&lt;=2021,COUNTIF(Vypocet_SKRYT!T235:AS235,"&gt;=1"),"")</f>
        <v>0</v>
      </c>
      <c r="M238" s="39" t="str">
        <f t="shared" si="102"/>
        <v>x</v>
      </c>
      <c r="N238" s="35" t="str">
        <f t="shared" si="103"/>
        <v>(</v>
      </c>
      <c r="O238" s="35" t="str">
        <f t="shared" si="104"/>
        <v>1</v>
      </c>
      <c r="P238" s="35" t="str">
        <f t="shared" si="105"/>
        <v>+</v>
      </c>
      <c r="Q238" s="37">
        <f>IF($D238&lt;=2024,VstupniParametry_SKRYT!$D$6,"")</f>
        <v>0.06</v>
      </c>
      <c r="R238" s="35" t="str">
        <f t="shared" si="106"/>
        <v>)</v>
      </c>
      <c r="S238" s="38">
        <f>IF($D238&lt;=2024,COUNTIFS(Vypocet_SKRYT!AT235:AV235,"&gt;=1"),"")</f>
        <v>0</v>
      </c>
      <c r="T238" s="39" t="str">
        <f t="shared" si="107"/>
        <v>x</v>
      </c>
      <c r="U238" s="35" t="str">
        <f t="shared" si="108"/>
        <v>(</v>
      </c>
      <c r="V238" s="35" t="str">
        <f t="shared" si="109"/>
        <v>1</v>
      </c>
      <c r="W238" s="35" t="str">
        <f t="shared" si="110"/>
        <v>+</v>
      </c>
      <c r="X238" s="37">
        <f>IF($D238&lt;=2025,VstupniParametry_SKRYT!$D$9,"")</f>
        <v>1.7999999999999999E-2</v>
      </c>
      <c r="Y238" s="35" t="str">
        <f t="shared" si="111"/>
        <v>)</v>
      </c>
      <c r="Z238" s="38">
        <f>IF(AND(D238&lt;2025,2025&lt;=Zisk!$D$10),1,IF(D238=2025,0,""))</f>
        <v>1</v>
      </c>
      <c r="AA238" s="39" t="str">
        <f>IF(AND($D238&lt;=2025,Zisk!$D$10&gt;=2026),"x","")</f>
        <v/>
      </c>
      <c r="AB238" s="35" t="str">
        <f>IF(AND($D238&lt;=2026,Zisk!$D$10&gt;=2026),"(","")</f>
        <v/>
      </c>
      <c r="AC238" s="35" t="str">
        <f>IF(AND($D238&lt;=2026,Zisk!$D$10&gt;=2026),"1","")</f>
        <v/>
      </c>
      <c r="AD238" s="35" t="str">
        <f>IF(AND($D238&lt;=2026,Zisk!$D$10&gt;=2026),"+","")</f>
        <v/>
      </c>
      <c r="AE238" s="37" t="str">
        <f>IF(AND($D238&lt;=2026,Zisk!$D$10&gt;=2026),VstupniParametry_SKRYT!$D$10,"")</f>
        <v/>
      </c>
      <c r="AF238" s="35" t="str">
        <f>IF(AND($D238&lt;=2026,Zisk!$D$10&gt;=2026),")","")</f>
        <v/>
      </c>
      <c r="AG238" s="38" t="str">
        <f>IF(AND(D238&lt;2026,2026&lt;=Zisk!$D$10),1,IF(D238=2026,0,""))</f>
        <v/>
      </c>
      <c r="AH238" s="39" t="str">
        <f>IF(AND($D238&lt;=2026,Zisk!$D$10&gt;=2027),"x","")</f>
        <v/>
      </c>
      <c r="AI238" s="35" t="str">
        <f>IF(AND($D238&lt;=2027,Zisk!$D$10&gt;=2027),"(","")</f>
        <v/>
      </c>
      <c r="AJ238" s="35" t="str">
        <f>IF(AND($D238&lt;=2027,Zisk!$D$10&gt;=2027),"1","")</f>
        <v/>
      </c>
      <c r="AK238" s="35" t="str">
        <f>IF(AND($D238&lt;=2027,Zisk!$D$10&gt;=2027),"+","")</f>
        <v/>
      </c>
      <c r="AL238" s="37" t="str">
        <f>IF(AND($D238&lt;=2027,Zisk!$D$10&gt;=2027),VstupniParametry_SKRYT!$D$11,"")</f>
        <v/>
      </c>
      <c r="AM238" s="35" t="str">
        <f>IF(AND($D238&lt;=2027,Zisk!$D$10&gt;=2027),")","")</f>
        <v/>
      </c>
      <c r="AN238" s="38" t="str">
        <f>IF(AND(D238&lt;2027,2027&lt;=Zisk!$D$10),1,IF(D238=2027,0,""))</f>
        <v/>
      </c>
      <c r="AO238" s="39" t="str">
        <f>IF(AND($D238&lt;=2027,Zisk!$D$10&gt;=2028),"x","")</f>
        <v/>
      </c>
      <c r="AP238" s="35" t="str">
        <f>IF(AND($D238&lt;=2028,Zisk!$D$10&gt;=2028),"(","")</f>
        <v/>
      </c>
      <c r="AQ238" s="35" t="str">
        <f>IF(AND($D238&lt;=2028,Zisk!$D$10&gt;=2028),"1","")</f>
        <v/>
      </c>
      <c r="AR238" s="35" t="str">
        <f>IF(AND($D238&lt;=2028,Zisk!$D$10&gt;=2028),"+","")</f>
        <v/>
      </c>
      <c r="AS238" s="37" t="str">
        <f>IF(AND($D238&lt;=2028,Zisk!$D$10&gt;=2028),VstupniParametry_SKRYT!$D$12,"")</f>
        <v/>
      </c>
      <c r="AT238" s="35" t="str">
        <f>IF(AND($D238&lt;=2028,Zisk!$D$10&gt;=2028),")","")</f>
        <v/>
      </c>
      <c r="AU238" s="38" t="str">
        <f>IF(AND(D238&lt;2028,2028&lt;=Zisk!$D$10),1,IF(D238=2028,0,""))</f>
        <v/>
      </c>
      <c r="AV238" s="39" t="str">
        <f>IF(AND($D238&lt;=2028,Zisk!$D$10&gt;=2029),"x","")</f>
        <v/>
      </c>
      <c r="AW238" s="35" t="str">
        <f>IF(AND($D238&lt;=2029,Zisk!$D$10&gt;=2029),"(","")</f>
        <v/>
      </c>
      <c r="AX238" s="35" t="str">
        <f>IF(AND($D238&lt;=2029,Zisk!$D$10&gt;=2029),"1","")</f>
        <v/>
      </c>
      <c r="AY238" s="35" t="str">
        <f>IF(AND($D238&lt;=2029,Zisk!$D$10&gt;=2029),"+","")</f>
        <v/>
      </c>
      <c r="AZ238" s="37" t="str">
        <f>IF(AND($D238&lt;=2029,Zisk!$D$10&gt;=2029),VstupniParametry_SKRYT!$D$13,"")</f>
        <v/>
      </c>
      <c r="BA238" s="35" t="str">
        <f>IF(AND($D238&lt;=2029,Zisk!$D$10&gt;=2029),")","")</f>
        <v/>
      </c>
      <c r="BB238" s="38" t="str">
        <f>IF(AND(D238&lt;2029,2029&lt;=Zisk!$D$10),1,IF(D238=2029,0,""))</f>
        <v/>
      </c>
      <c r="BC238" s="39" t="str">
        <f>IF(AND($D238&lt;=2029,Zisk!$D$10&gt;=2030),"x","")</f>
        <v/>
      </c>
      <c r="BD238" s="35" t="str">
        <f>IF(AND($D238&lt;=2030,Zisk!$D$10&gt;=2030),"(","")</f>
        <v/>
      </c>
      <c r="BE238" s="35" t="str">
        <f>IF(AND($D238&lt;=2030,Zisk!$D$10&gt;=2030),"1","")</f>
        <v/>
      </c>
      <c r="BF238" s="35" t="str">
        <f>IF(AND($D238&lt;=2030,Zisk!$D$10&gt;=2030),"+","")</f>
        <v/>
      </c>
      <c r="BG238" s="37" t="str">
        <f>IF(AND($D238&lt;=2030,Zisk!$D$10&gt;=2030),VstupniParametry_SKRYT!$D$14,"")</f>
        <v/>
      </c>
      <c r="BH238" s="35" t="str">
        <f>IF(AND($D238&lt;=2030,Zisk!$D$10&gt;=2030),")","")</f>
        <v/>
      </c>
      <c r="BI238" s="38" t="str">
        <f>IF(AND(D238&lt;2030,2030&lt;=Zisk!$D$10),1,IF(D238=2030,0,""))</f>
        <v/>
      </c>
      <c r="BJ238" s="40" t="s">
        <v>32</v>
      </c>
      <c r="BK238" s="37">
        <f t="shared" si="124"/>
        <v>1</v>
      </c>
      <c r="BL238" s="35" t="str">
        <f t="shared" si="125"/>
        <v>x</v>
      </c>
      <c r="BM238" s="41">
        <f t="shared" si="126"/>
        <v>1</v>
      </c>
      <c r="BN238" s="37" t="str">
        <f t="shared" si="127"/>
        <v>x</v>
      </c>
      <c r="BO238" s="41">
        <f t="shared" si="112"/>
        <v>1.018</v>
      </c>
      <c r="BP238" s="41" t="str">
        <f t="shared" si="113"/>
        <v/>
      </c>
      <c r="BQ238" s="41" t="str">
        <f t="shared" si="114"/>
        <v/>
      </c>
      <c r="BR238" s="41" t="str">
        <f t="shared" si="115"/>
        <v/>
      </c>
      <c r="BS238" s="41" t="str">
        <f t="shared" si="116"/>
        <v/>
      </c>
      <c r="BT238" s="41" t="str">
        <f t="shared" si="117"/>
        <v/>
      </c>
      <c r="BU238" s="41" t="str">
        <f t="shared" si="118"/>
        <v/>
      </c>
      <c r="BV238" s="41" t="str">
        <f t="shared" si="119"/>
        <v/>
      </c>
      <c r="BW238" s="41" t="str">
        <f t="shared" si="120"/>
        <v/>
      </c>
      <c r="BX238" s="41" t="str">
        <f t="shared" si="121"/>
        <v/>
      </c>
      <c r="BY238" s="41" t="str">
        <f t="shared" si="122"/>
        <v/>
      </c>
      <c r="BZ238" s="40" t="s">
        <v>32</v>
      </c>
      <c r="CA238" s="41">
        <f t="shared" si="123"/>
        <v>1.018</v>
      </c>
      <c r="CB238" s="35"/>
      <c r="CC238" s="36">
        <f>IF(D238&gt;Zisk!$D$10,"",E238*CA238)</f>
        <v>0</v>
      </c>
    </row>
    <row r="239" spans="2:81" x14ac:dyDescent="0.2">
      <c r="B239" s="28" t="str">
        <f>Zisk!B250</f>
        <v/>
      </c>
      <c r="C239" s="28">
        <f>Zisk!C250</f>
        <v>0</v>
      </c>
      <c r="D239" s="28">
        <f>Zisk!E250</f>
        <v>0</v>
      </c>
      <c r="E239" s="29">
        <f>Zisk!D250</f>
        <v>0</v>
      </c>
      <c r="F239" s="29"/>
      <c r="G239" s="28" t="str">
        <f t="shared" si="98"/>
        <v>(</v>
      </c>
      <c r="H239" s="28" t="str">
        <f t="shared" si="99"/>
        <v>1</v>
      </c>
      <c r="I239" s="28" t="str">
        <f t="shared" si="100"/>
        <v>+</v>
      </c>
      <c r="J239" s="30">
        <f>IF($D239&lt;=2021,VstupniParametry_SKRYT!$D$5,"")</f>
        <v>0.02</v>
      </c>
      <c r="K239" s="28" t="str">
        <f t="shared" si="101"/>
        <v>)</v>
      </c>
      <c r="L239" s="31">
        <f>IF($D239&lt;=2021,COUNTIF(Vypocet_SKRYT!T236:AS236,"&gt;=1"),"")</f>
        <v>0</v>
      </c>
      <c r="M239" s="32" t="str">
        <f t="shared" si="102"/>
        <v>x</v>
      </c>
      <c r="N239" s="28" t="str">
        <f t="shared" si="103"/>
        <v>(</v>
      </c>
      <c r="O239" s="28" t="str">
        <f t="shared" si="104"/>
        <v>1</v>
      </c>
      <c r="P239" s="28" t="str">
        <f t="shared" si="105"/>
        <v>+</v>
      </c>
      <c r="Q239" s="30">
        <f>IF($D239&lt;=2024,VstupniParametry_SKRYT!$D$6,"")</f>
        <v>0.06</v>
      </c>
      <c r="R239" s="28" t="str">
        <f t="shared" si="106"/>
        <v>)</v>
      </c>
      <c r="S239" s="31">
        <f>IF($D239&lt;=2024,COUNTIFS(Vypocet_SKRYT!AT236:AV236,"&gt;=1"),"")</f>
        <v>0</v>
      </c>
      <c r="T239" s="32" t="str">
        <f t="shared" si="107"/>
        <v>x</v>
      </c>
      <c r="U239" s="28" t="str">
        <f t="shared" si="108"/>
        <v>(</v>
      </c>
      <c r="V239" s="28" t="str">
        <f t="shared" si="109"/>
        <v>1</v>
      </c>
      <c r="W239" s="28" t="str">
        <f t="shared" si="110"/>
        <v>+</v>
      </c>
      <c r="X239" s="30">
        <f>IF($D239&lt;=2025,VstupniParametry_SKRYT!$D$9,"")</f>
        <v>1.7999999999999999E-2</v>
      </c>
      <c r="Y239" s="28" t="str">
        <f t="shared" si="111"/>
        <v>)</v>
      </c>
      <c r="Z239" s="31">
        <f>IF(AND(D239&lt;2025,2025&lt;=Zisk!$D$10),1,IF(D239=2025,0,""))</f>
        <v>1</v>
      </c>
      <c r="AA239" s="32" t="str">
        <f>IF(AND($D239&lt;=2025,Zisk!$D$10&gt;=2026),"x","")</f>
        <v/>
      </c>
      <c r="AB239" s="28" t="str">
        <f>IF(AND($D239&lt;=2026,Zisk!$D$10&gt;=2026),"(","")</f>
        <v/>
      </c>
      <c r="AC239" s="28" t="str">
        <f>IF(AND($D239&lt;=2026,Zisk!$D$10&gt;=2026),"1","")</f>
        <v/>
      </c>
      <c r="AD239" s="28" t="str">
        <f>IF(AND($D239&lt;=2026,Zisk!$D$10&gt;=2026),"+","")</f>
        <v/>
      </c>
      <c r="AE239" s="30" t="str">
        <f>IF(AND($D239&lt;=2026,Zisk!$D$10&gt;=2026),VstupniParametry_SKRYT!$D$10,"")</f>
        <v/>
      </c>
      <c r="AF239" s="28" t="str">
        <f>IF(AND($D239&lt;=2026,Zisk!$D$10&gt;=2026),")","")</f>
        <v/>
      </c>
      <c r="AG239" s="31" t="str">
        <f>IF(AND(D239&lt;2026,2026&lt;=Zisk!$D$10),1,IF(D239=2026,0,""))</f>
        <v/>
      </c>
      <c r="AH239" s="32" t="str">
        <f>IF(AND($D239&lt;=2026,Zisk!$D$10&gt;=2027),"x","")</f>
        <v/>
      </c>
      <c r="AI239" s="28" t="str">
        <f>IF(AND($D239&lt;=2027,Zisk!$D$10&gt;=2027),"(","")</f>
        <v/>
      </c>
      <c r="AJ239" s="28" t="str">
        <f>IF(AND($D239&lt;=2027,Zisk!$D$10&gt;=2027),"1","")</f>
        <v/>
      </c>
      <c r="AK239" s="28" t="str">
        <f>IF(AND($D239&lt;=2027,Zisk!$D$10&gt;=2027),"+","")</f>
        <v/>
      </c>
      <c r="AL239" s="30" t="str">
        <f>IF(AND($D239&lt;=2027,Zisk!$D$10&gt;=2027),VstupniParametry_SKRYT!$D$11,"")</f>
        <v/>
      </c>
      <c r="AM239" s="28" t="str">
        <f>IF(AND($D239&lt;=2027,Zisk!$D$10&gt;=2027),")","")</f>
        <v/>
      </c>
      <c r="AN239" s="31" t="str">
        <f>IF(AND(D239&lt;2027,2027&lt;=Zisk!$D$10),1,IF(D239=2027,0,""))</f>
        <v/>
      </c>
      <c r="AO239" s="32" t="str">
        <f>IF(AND($D239&lt;=2027,Zisk!$D$10&gt;=2028),"x","")</f>
        <v/>
      </c>
      <c r="AP239" s="28" t="str">
        <f>IF(AND($D239&lt;=2028,Zisk!$D$10&gt;=2028),"(","")</f>
        <v/>
      </c>
      <c r="AQ239" s="28" t="str">
        <f>IF(AND($D239&lt;=2028,Zisk!$D$10&gt;=2028),"1","")</f>
        <v/>
      </c>
      <c r="AR239" s="28" t="str">
        <f>IF(AND($D239&lt;=2028,Zisk!$D$10&gt;=2028),"+","")</f>
        <v/>
      </c>
      <c r="AS239" s="30" t="str">
        <f>IF(AND($D239&lt;=2028,Zisk!$D$10&gt;=2028),VstupniParametry_SKRYT!$D$12,"")</f>
        <v/>
      </c>
      <c r="AT239" s="28" t="str">
        <f>IF(AND($D239&lt;=2028,Zisk!$D$10&gt;=2028),")","")</f>
        <v/>
      </c>
      <c r="AU239" s="31" t="str">
        <f>IF(AND(D239&lt;2028,2028&lt;=Zisk!$D$10),1,IF(D239=2028,0,""))</f>
        <v/>
      </c>
      <c r="AV239" s="32" t="str">
        <f>IF(AND($D239&lt;=2028,Zisk!$D$10&gt;=2029),"x","")</f>
        <v/>
      </c>
      <c r="AW239" s="28" t="str">
        <f>IF(AND($D239&lt;=2029,Zisk!$D$10&gt;=2029),"(","")</f>
        <v/>
      </c>
      <c r="AX239" s="28" t="str">
        <f>IF(AND($D239&lt;=2029,Zisk!$D$10&gt;=2029),"1","")</f>
        <v/>
      </c>
      <c r="AY239" s="28" t="str">
        <f>IF(AND($D239&lt;=2029,Zisk!$D$10&gt;=2029),"+","")</f>
        <v/>
      </c>
      <c r="AZ239" s="30" t="str">
        <f>IF(AND($D239&lt;=2029,Zisk!$D$10&gt;=2029),VstupniParametry_SKRYT!$D$13,"")</f>
        <v/>
      </c>
      <c r="BA239" s="28" t="str">
        <f>IF(AND($D239&lt;=2029,Zisk!$D$10&gt;=2029),")","")</f>
        <v/>
      </c>
      <c r="BB239" s="31" t="str">
        <f>IF(AND(D239&lt;2029,2029&lt;=Zisk!$D$10),1,IF(D239=2029,0,""))</f>
        <v/>
      </c>
      <c r="BC239" s="32" t="str">
        <f>IF(AND($D239&lt;=2029,Zisk!$D$10&gt;=2030),"x","")</f>
        <v/>
      </c>
      <c r="BD239" s="28" t="str">
        <f>IF(AND($D239&lt;=2030,Zisk!$D$10&gt;=2030),"(","")</f>
        <v/>
      </c>
      <c r="BE239" s="28" t="str">
        <f>IF(AND($D239&lt;=2030,Zisk!$D$10&gt;=2030),"1","")</f>
        <v/>
      </c>
      <c r="BF239" s="28" t="str">
        <f>IF(AND($D239&lt;=2030,Zisk!$D$10&gt;=2030),"+","")</f>
        <v/>
      </c>
      <c r="BG239" s="30" t="str">
        <f>IF(AND($D239&lt;=2030,Zisk!$D$10&gt;=2030),VstupniParametry_SKRYT!$D$14,"")</f>
        <v/>
      </c>
      <c r="BH239" s="28" t="str">
        <f>IF(AND($D239&lt;=2030,Zisk!$D$10&gt;=2030),")","")</f>
        <v/>
      </c>
      <c r="BI239" s="31" t="str">
        <f>IF(AND(D239&lt;2030,2030&lt;=Zisk!$D$10),1,IF(D239=2030,0,""))</f>
        <v/>
      </c>
      <c r="BJ239" s="33" t="s">
        <v>32</v>
      </c>
      <c r="BK239" s="30">
        <f t="shared" si="124"/>
        <v>1</v>
      </c>
      <c r="BL239" s="28" t="str">
        <f t="shared" si="125"/>
        <v>x</v>
      </c>
      <c r="BM239" s="34">
        <f t="shared" si="126"/>
        <v>1</v>
      </c>
      <c r="BN239" s="30" t="str">
        <f t="shared" si="127"/>
        <v>x</v>
      </c>
      <c r="BO239" s="34">
        <f t="shared" si="112"/>
        <v>1.018</v>
      </c>
      <c r="BP239" s="34" t="str">
        <f t="shared" si="113"/>
        <v/>
      </c>
      <c r="BQ239" s="34" t="str">
        <f t="shared" si="114"/>
        <v/>
      </c>
      <c r="BR239" s="34" t="str">
        <f t="shared" si="115"/>
        <v/>
      </c>
      <c r="BS239" s="34" t="str">
        <f t="shared" si="116"/>
        <v/>
      </c>
      <c r="BT239" s="34" t="str">
        <f t="shared" si="117"/>
        <v/>
      </c>
      <c r="BU239" s="34" t="str">
        <f t="shared" si="118"/>
        <v/>
      </c>
      <c r="BV239" s="34" t="str">
        <f t="shared" si="119"/>
        <v/>
      </c>
      <c r="BW239" s="34" t="str">
        <f t="shared" si="120"/>
        <v/>
      </c>
      <c r="BX239" s="34" t="str">
        <f t="shared" si="121"/>
        <v/>
      </c>
      <c r="BY239" s="34" t="str">
        <f t="shared" si="122"/>
        <v/>
      </c>
      <c r="BZ239" s="33" t="s">
        <v>32</v>
      </c>
      <c r="CA239" s="34">
        <f t="shared" si="123"/>
        <v>1.018</v>
      </c>
      <c r="CB239" s="28"/>
      <c r="CC239" s="29">
        <f>IF(D239&gt;Zisk!$D$10,"",E239*CA239)</f>
        <v>0</v>
      </c>
    </row>
    <row r="240" spans="2:81" x14ac:dyDescent="0.2">
      <c r="B240" s="35" t="str">
        <f>Zisk!B251</f>
        <v/>
      </c>
      <c r="C240" s="35">
        <f>Zisk!C251</f>
        <v>0</v>
      </c>
      <c r="D240" s="35">
        <f>Zisk!E251</f>
        <v>0</v>
      </c>
      <c r="E240" s="36">
        <f>Zisk!D251</f>
        <v>0</v>
      </c>
      <c r="F240" s="36"/>
      <c r="G240" s="35" t="str">
        <f t="shared" si="98"/>
        <v>(</v>
      </c>
      <c r="H240" s="35" t="str">
        <f t="shared" si="99"/>
        <v>1</v>
      </c>
      <c r="I240" s="35" t="str">
        <f t="shared" si="100"/>
        <v>+</v>
      </c>
      <c r="J240" s="37">
        <f>IF($D240&lt;=2021,VstupniParametry_SKRYT!$D$5,"")</f>
        <v>0.02</v>
      </c>
      <c r="K240" s="35" t="str">
        <f t="shared" si="101"/>
        <v>)</v>
      </c>
      <c r="L240" s="38">
        <f>IF($D240&lt;=2021,COUNTIF(Vypocet_SKRYT!T237:AS237,"&gt;=1"),"")</f>
        <v>0</v>
      </c>
      <c r="M240" s="39" t="str">
        <f t="shared" si="102"/>
        <v>x</v>
      </c>
      <c r="N240" s="35" t="str">
        <f t="shared" si="103"/>
        <v>(</v>
      </c>
      <c r="O240" s="35" t="str">
        <f t="shared" si="104"/>
        <v>1</v>
      </c>
      <c r="P240" s="35" t="str">
        <f t="shared" si="105"/>
        <v>+</v>
      </c>
      <c r="Q240" s="37">
        <f>IF($D240&lt;=2024,VstupniParametry_SKRYT!$D$6,"")</f>
        <v>0.06</v>
      </c>
      <c r="R240" s="35" t="str">
        <f t="shared" si="106"/>
        <v>)</v>
      </c>
      <c r="S240" s="38">
        <f>IF($D240&lt;=2024,COUNTIFS(Vypocet_SKRYT!AT237:AV237,"&gt;=1"),"")</f>
        <v>0</v>
      </c>
      <c r="T240" s="39" t="str">
        <f t="shared" si="107"/>
        <v>x</v>
      </c>
      <c r="U240" s="35" t="str">
        <f t="shared" si="108"/>
        <v>(</v>
      </c>
      <c r="V240" s="35" t="str">
        <f t="shared" si="109"/>
        <v>1</v>
      </c>
      <c r="W240" s="35" t="str">
        <f t="shared" si="110"/>
        <v>+</v>
      </c>
      <c r="X240" s="37">
        <f>IF($D240&lt;=2025,VstupniParametry_SKRYT!$D$9,"")</f>
        <v>1.7999999999999999E-2</v>
      </c>
      <c r="Y240" s="35" t="str">
        <f t="shared" si="111"/>
        <v>)</v>
      </c>
      <c r="Z240" s="38">
        <f>IF(AND(D240&lt;2025,2025&lt;=Zisk!$D$10),1,IF(D240=2025,0,""))</f>
        <v>1</v>
      </c>
      <c r="AA240" s="39" t="str">
        <f>IF(AND($D240&lt;=2025,Zisk!$D$10&gt;=2026),"x","")</f>
        <v/>
      </c>
      <c r="AB240" s="35" t="str">
        <f>IF(AND($D240&lt;=2026,Zisk!$D$10&gt;=2026),"(","")</f>
        <v/>
      </c>
      <c r="AC240" s="35" t="str">
        <f>IF(AND($D240&lt;=2026,Zisk!$D$10&gt;=2026),"1","")</f>
        <v/>
      </c>
      <c r="AD240" s="35" t="str">
        <f>IF(AND($D240&lt;=2026,Zisk!$D$10&gt;=2026),"+","")</f>
        <v/>
      </c>
      <c r="AE240" s="37" t="str">
        <f>IF(AND($D240&lt;=2026,Zisk!$D$10&gt;=2026),VstupniParametry_SKRYT!$D$10,"")</f>
        <v/>
      </c>
      <c r="AF240" s="35" t="str">
        <f>IF(AND($D240&lt;=2026,Zisk!$D$10&gt;=2026),")","")</f>
        <v/>
      </c>
      <c r="AG240" s="38" t="str">
        <f>IF(AND(D240&lt;2026,2026&lt;=Zisk!$D$10),1,IF(D240=2026,0,""))</f>
        <v/>
      </c>
      <c r="AH240" s="39" t="str">
        <f>IF(AND($D240&lt;=2026,Zisk!$D$10&gt;=2027),"x","")</f>
        <v/>
      </c>
      <c r="AI240" s="35" t="str">
        <f>IF(AND($D240&lt;=2027,Zisk!$D$10&gt;=2027),"(","")</f>
        <v/>
      </c>
      <c r="AJ240" s="35" t="str">
        <f>IF(AND($D240&lt;=2027,Zisk!$D$10&gt;=2027),"1","")</f>
        <v/>
      </c>
      <c r="AK240" s="35" t="str">
        <f>IF(AND($D240&lt;=2027,Zisk!$D$10&gt;=2027),"+","")</f>
        <v/>
      </c>
      <c r="AL240" s="37" t="str">
        <f>IF(AND($D240&lt;=2027,Zisk!$D$10&gt;=2027),VstupniParametry_SKRYT!$D$11,"")</f>
        <v/>
      </c>
      <c r="AM240" s="35" t="str">
        <f>IF(AND($D240&lt;=2027,Zisk!$D$10&gt;=2027),")","")</f>
        <v/>
      </c>
      <c r="AN240" s="38" t="str">
        <f>IF(AND(D240&lt;2027,2027&lt;=Zisk!$D$10),1,IF(D240=2027,0,""))</f>
        <v/>
      </c>
      <c r="AO240" s="39" t="str">
        <f>IF(AND($D240&lt;=2027,Zisk!$D$10&gt;=2028),"x","")</f>
        <v/>
      </c>
      <c r="AP240" s="35" t="str">
        <f>IF(AND($D240&lt;=2028,Zisk!$D$10&gt;=2028),"(","")</f>
        <v/>
      </c>
      <c r="AQ240" s="35" t="str">
        <f>IF(AND($D240&lt;=2028,Zisk!$D$10&gt;=2028),"1","")</f>
        <v/>
      </c>
      <c r="AR240" s="35" t="str">
        <f>IF(AND($D240&lt;=2028,Zisk!$D$10&gt;=2028),"+","")</f>
        <v/>
      </c>
      <c r="AS240" s="37" t="str">
        <f>IF(AND($D240&lt;=2028,Zisk!$D$10&gt;=2028),VstupniParametry_SKRYT!$D$12,"")</f>
        <v/>
      </c>
      <c r="AT240" s="35" t="str">
        <f>IF(AND($D240&lt;=2028,Zisk!$D$10&gt;=2028),")","")</f>
        <v/>
      </c>
      <c r="AU240" s="38" t="str">
        <f>IF(AND(D240&lt;2028,2028&lt;=Zisk!$D$10),1,IF(D240=2028,0,""))</f>
        <v/>
      </c>
      <c r="AV240" s="39" t="str">
        <f>IF(AND($D240&lt;=2028,Zisk!$D$10&gt;=2029),"x","")</f>
        <v/>
      </c>
      <c r="AW240" s="35" t="str">
        <f>IF(AND($D240&lt;=2029,Zisk!$D$10&gt;=2029),"(","")</f>
        <v/>
      </c>
      <c r="AX240" s="35" t="str">
        <f>IF(AND($D240&lt;=2029,Zisk!$D$10&gt;=2029),"1","")</f>
        <v/>
      </c>
      <c r="AY240" s="35" t="str">
        <f>IF(AND($D240&lt;=2029,Zisk!$D$10&gt;=2029),"+","")</f>
        <v/>
      </c>
      <c r="AZ240" s="37" t="str">
        <f>IF(AND($D240&lt;=2029,Zisk!$D$10&gt;=2029),VstupniParametry_SKRYT!$D$13,"")</f>
        <v/>
      </c>
      <c r="BA240" s="35" t="str">
        <f>IF(AND($D240&lt;=2029,Zisk!$D$10&gt;=2029),")","")</f>
        <v/>
      </c>
      <c r="BB240" s="38" t="str">
        <f>IF(AND(D240&lt;2029,2029&lt;=Zisk!$D$10),1,IF(D240=2029,0,""))</f>
        <v/>
      </c>
      <c r="BC240" s="39" t="str">
        <f>IF(AND($D240&lt;=2029,Zisk!$D$10&gt;=2030),"x","")</f>
        <v/>
      </c>
      <c r="BD240" s="35" t="str">
        <f>IF(AND($D240&lt;=2030,Zisk!$D$10&gt;=2030),"(","")</f>
        <v/>
      </c>
      <c r="BE240" s="35" t="str">
        <f>IF(AND($D240&lt;=2030,Zisk!$D$10&gt;=2030),"1","")</f>
        <v/>
      </c>
      <c r="BF240" s="35" t="str">
        <f>IF(AND($D240&lt;=2030,Zisk!$D$10&gt;=2030),"+","")</f>
        <v/>
      </c>
      <c r="BG240" s="37" t="str">
        <f>IF(AND($D240&lt;=2030,Zisk!$D$10&gt;=2030),VstupniParametry_SKRYT!$D$14,"")</f>
        <v/>
      </c>
      <c r="BH240" s="35" t="str">
        <f>IF(AND($D240&lt;=2030,Zisk!$D$10&gt;=2030),")","")</f>
        <v/>
      </c>
      <c r="BI240" s="38" t="str">
        <f>IF(AND(D240&lt;2030,2030&lt;=Zisk!$D$10),1,IF(D240=2030,0,""))</f>
        <v/>
      </c>
      <c r="BJ240" s="40" t="s">
        <v>32</v>
      </c>
      <c r="BK240" s="37">
        <f t="shared" si="124"/>
        <v>1</v>
      </c>
      <c r="BL240" s="35" t="str">
        <f t="shared" si="125"/>
        <v>x</v>
      </c>
      <c r="BM240" s="41">
        <f t="shared" si="126"/>
        <v>1</v>
      </c>
      <c r="BN240" s="37" t="str">
        <f t="shared" si="127"/>
        <v>x</v>
      </c>
      <c r="BO240" s="41">
        <f t="shared" si="112"/>
        <v>1.018</v>
      </c>
      <c r="BP240" s="41" t="str">
        <f t="shared" si="113"/>
        <v/>
      </c>
      <c r="BQ240" s="41" t="str">
        <f t="shared" si="114"/>
        <v/>
      </c>
      <c r="BR240" s="41" t="str">
        <f t="shared" si="115"/>
        <v/>
      </c>
      <c r="BS240" s="41" t="str">
        <f t="shared" si="116"/>
        <v/>
      </c>
      <c r="BT240" s="41" t="str">
        <f t="shared" si="117"/>
        <v/>
      </c>
      <c r="BU240" s="41" t="str">
        <f t="shared" si="118"/>
        <v/>
      </c>
      <c r="BV240" s="41" t="str">
        <f t="shared" si="119"/>
        <v/>
      </c>
      <c r="BW240" s="41" t="str">
        <f t="shared" si="120"/>
        <v/>
      </c>
      <c r="BX240" s="41" t="str">
        <f t="shared" si="121"/>
        <v/>
      </c>
      <c r="BY240" s="41" t="str">
        <f t="shared" si="122"/>
        <v/>
      </c>
      <c r="BZ240" s="40" t="s">
        <v>32</v>
      </c>
      <c r="CA240" s="41">
        <f t="shared" si="123"/>
        <v>1.018</v>
      </c>
      <c r="CB240" s="35"/>
      <c r="CC240" s="36">
        <f>IF(D240&gt;Zisk!$D$10,"",E240*CA240)</f>
        <v>0</v>
      </c>
    </row>
    <row r="241" spans="2:81" x14ac:dyDescent="0.2">
      <c r="B241" s="28" t="str">
        <f>Zisk!B252</f>
        <v/>
      </c>
      <c r="C241" s="28">
        <f>Zisk!C252</f>
        <v>0</v>
      </c>
      <c r="D241" s="28">
        <f>Zisk!E252</f>
        <v>0</v>
      </c>
      <c r="E241" s="29">
        <f>Zisk!D252</f>
        <v>0</v>
      </c>
      <c r="F241" s="29"/>
      <c r="G241" s="28" t="str">
        <f t="shared" si="98"/>
        <v>(</v>
      </c>
      <c r="H241" s="28" t="str">
        <f t="shared" si="99"/>
        <v>1</v>
      </c>
      <c r="I241" s="28" t="str">
        <f t="shared" si="100"/>
        <v>+</v>
      </c>
      <c r="J241" s="30">
        <f>IF($D241&lt;=2021,VstupniParametry_SKRYT!$D$5,"")</f>
        <v>0.02</v>
      </c>
      <c r="K241" s="28" t="str">
        <f t="shared" si="101"/>
        <v>)</v>
      </c>
      <c r="L241" s="31">
        <f>IF($D241&lt;=2021,COUNTIF(Vypocet_SKRYT!T238:AS238,"&gt;=1"),"")</f>
        <v>0</v>
      </c>
      <c r="M241" s="32" t="str">
        <f t="shared" si="102"/>
        <v>x</v>
      </c>
      <c r="N241" s="28" t="str">
        <f t="shared" si="103"/>
        <v>(</v>
      </c>
      <c r="O241" s="28" t="str">
        <f t="shared" si="104"/>
        <v>1</v>
      </c>
      <c r="P241" s="28" t="str">
        <f t="shared" si="105"/>
        <v>+</v>
      </c>
      <c r="Q241" s="30">
        <f>IF($D241&lt;=2024,VstupniParametry_SKRYT!$D$6,"")</f>
        <v>0.06</v>
      </c>
      <c r="R241" s="28" t="str">
        <f t="shared" si="106"/>
        <v>)</v>
      </c>
      <c r="S241" s="31">
        <f>IF($D241&lt;=2024,COUNTIFS(Vypocet_SKRYT!AT238:AV238,"&gt;=1"),"")</f>
        <v>0</v>
      </c>
      <c r="T241" s="32" t="str">
        <f t="shared" si="107"/>
        <v>x</v>
      </c>
      <c r="U241" s="28" t="str">
        <f t="shared" si="108"/>
        <v>(</v>
      </c>
      <c r="V241" s="28" t="str">
        <f t="shared" si="109"/>
        <v>1</v>
      </c>
      <c r="W241" s="28" t="str">
        <f t="shared" si="110"/>
        <v>+</v>
      </c>
      <c r="X241" s="30">
        <f>IF($D241&lt;=2025,VstupniParametry_SKRYT!$D$9,"")</f>
        <v>1.7999999999999999E-2</v>
      </c>
      <c r="Y241" s="28" t="str">
        <f t="shared" si="111"/>
        <v>)</v>
      </c>
      <c r="Z241" s="31">
        <f>IF(AND(D241&lt;2025,2025&lt;=Zisk!$D$10),1,IF(D241=2025,0,""))</f>
        <v>1</v>
      </c>
      <c r="AA241" s="32" t="str">
        <f>IF(AND($D241&lt;=2025,Zisk!$D$10&gt;=2026),"x","")</f>
        <v/>
      </c>
      <c r="AB241" s="28" t="str">
        <f>IF(AND($D241&lt;=2026,Zisk!$D$10&gt;=2026),"(","")</f>
        <v/>
      </c>
      <c r="AC241" s="28" t="str">
        <f>IF(AND($D241&lt;=2026,Zisk!$D$10&gt;=2026),"1","")</f>
        <v/>
      </c>
      <c r="AD241" s="28" t="str">
        <f>IF(AND($D241&lt;=2026,Zisk!$D$10&gt;=2026),"+","")</f>
        <v/>
      </c>
      <c r="AE241" s="30" t="str">
        <f>IF(AND($D241&lt;=2026,Zisk!$D$10&gt;=2026),VstupniParametry_SKRYT!$D$10,"")</f>
        <v/>
      </c>
      <c r="AF241" s="28" t="str">
        <f>IF(AND($D241&lt;=2026,Zisk!$D$10&gt;=2026),")","")</f>
        <v/>
      </c>
      <c r="AG241" s="31" t="str">
        <f>IF(AND(D241&lt;2026,2026&lt;=Zisk!$D$10),1,IF(D241=2026,0,""))</f>
        <v/>
      </c>
      <c r="AH241" s="32" t="str">
        <f>IF(AND($D241&lt;=2026,Zisk!$D$10&gt;=2027),"x","")</f>
        <v/>
      </c>
      <c r="AI241" s="28" t="str">
        <f>IF(AND($D241&lt;=2027,Zisk!$D$10&gt;=2027),"(","")</f>
        <v/>
      </c>
      <c r="AJ241" s="28" t="str">
        <f>IF(AND($D241&lt;=2027,Zisk!$D$10&gt;=2027),"1","")</f>
        <v/>
      </c>
      <c r="AK241" s="28" t="str">
        <f>IF(AND($D241&lt;=2027,Zisk!$D$10&gt;=2027),"+","")</f>
        <v/>
      </c>
      <c r="AL241" s="30" t="str">
        <f>IF(AND($D241&lt;=2027,Zisk!$D$10&gt;=2027),VstupniParametry_SKRYT!$D$11,"")</f>
        <v/>
      </c>
      <c r="AM241" s="28" t="str">
        <f>IF(AND($D241&lt;=2027,Zisk!$D$10&gt;=2027),")","")</f>
        <v/>
      </c>
      <c r="AN241" s="31" t="str">
        <f>IF(AND(D241&lt;2027,2027&lt;=Zisk!$D$10),1,IF(D241=2027,0,""))</f>
        <v/>
      </c>
      <c r="AO241" s="32" t="str">
        <f>IF(AND($D241&lt;=2027,Zisk!$D$10&gt;=2028),"x","")</f>
        <v/>
      </c>
      <c r="AP241" s="28" t="str">
        <f>IF(AND($D241&lt;=2028,Zisk!$D$10&gt;=2028),"(","")</f>
        <v/>
      </c>
      <c r="AQ241" s="28" t="str">
        <f>IF(AND($D241&lt;=2028,Zisk!$D$10&gt;=2028),"1","")</f>
        <v/>
      </c>
      <c r="AR241" s="28" t="str">
        <f>IF(AND($D241&lt;=2028,Zisk!$D$10&gt;=2028),"+","")</f>
        <v/>
      </c>
      <c r="AS241" s="30" t="str">
        <f>IF(AND($D241&lt;=2028,Zisk!$D$10&gt;=2028),VstupniParametry_SKRYT!$D$12,"")</f>
        <v/>
      </c>
      <c r="AT241" s="28" t="str">
        <f>IF(AND($D241&lt;=2028,Zisk!$D$10&gt;=2028),")","")</f>
        <v/>
      </c>
      <c r="AU241" s="31" t="str">
        <f>IF(AND(D241&lt;2028,2028&lt;=Zisk!$D$10),1,IF(D241=2028,0,""))</f>
        <v/>
      </c>
      <c r="AV241" s="32" t="str">
        <f>IF(AND($D241&lt;=2028,Zisk!$D$10&gt;=2029),"x","")</f>
        <v/>
      </c>
      <c r="AW241" s="28" t="str">
        <f>IF(AND($D241&lt;=2029,Zisk!$D$10&gt;=2029),"(","")</f>
        <v/>
      </c>
      <c r="AX241" s="28" t="str">
        <f>IF(AND($D241&lt;=2029,Zisk!$D$10&gt;=2029),"1","")</f>
        <v/>
      </c>
      <c r="AY241" s="28" t="str">
        <f>IF(AND($D241&lt;=2029,Zisk!$D$10&gt;=2029),"+","")</f>
        <v/>
      </c>
      <c r="AZ241" s="30" t="str">
        <f>IF(AND($D241&lt;=2029,Zisk!$D$10&gt;=2029),VstupniParametry_SKRYT!$D$13,"")</f>
        <v/>
      </c>
      <c r="BA241" s="28" t="str">
        <f>IF(AND($D241&lt;=2029,Zisk!$D$10&gt;=2029),")","")</f>
        <v/>
      </c>
      <c r="BB241" s="31" t="str">
        <f>IF(AND(D241&lt;2029,2029&lt;=Zisk!$D$10),1,IF(D241=2029,0,""))</f>
        <v/>
      </c>
      <c r="BC241" s="32" t="str">
        <f>IF(AND($D241&lt;=2029,Zisk!$D$10&gt;=2030),"x","")</f>
        <v/>
      </c>
      <c r="BD241" s="28" t="str">
        <f>IF(AND($D241&lt;=2030,Zisk!$D$10&gt;=2030),"(","")</f>
        <v/>
      </c>
      <c r="BE241" s="28" t="str">
        <f>IF(AND($D241&lt;=2030,Zisk!$D$10&gt;=2030),"1","")</f>
        <v/>
      </c>
      <c r="BF241" s="28" t="str">
        <f>IF(AND($D241&lt;=2030,Zisk!$D$10&gt;=2030),"+","")</f>
        <v/>
      </c>
      <c r="BG241" s="30" t="str">
        <f>IF(AND($D241&lt;=2030,Zisk!$D$10&gt;=2030),VstupniParametry_SKRYT!$D$14,"")</f>
        <v/>
      </c>
      <c r="BH241" s="28" t="str">
        <f>IF(AND($D241&lt;=2030,Zisk!$D$10&gt;=2030),")","")</f>
        <v/>
      </c>
      <c r="BI241" s="31" t="str">
        <f>IF(AND(D241&lt;2030,2030&lt;=Zisk!$D$10),1,IF(D241=2030,0,""))</f>
        <v/>
      </c>
      <c r="BJ241" s="33" t="s">
        <v>32</v>
      </c>
      <c r="BK241" s="30">
        <f t="shared" si="124"/>
        <v>1</v>
      </c>
      <c r="BL241" s="28" t="str">
        <f t="shared" si="125"/>
        <v>x</v>
      </c>
      <c r="BM241" s="34">
        <f t="shared" si="126"/>
        <v>1</v>
      </c>
      <c r="BN241" s="30" t="str">
        <f t="shared" si="127"/>
        <v>x</v>
      </c>
      <c r="BO241" s="34">
        <f t="shared" si="112"/>
        <v>1.018</v>
      </c>
      <c r="BP241" s="34" t="str">
        <f t="shared" si="113"/>
        <v/>
      </c>
      <c r="BQ241" s="34" t="str">
        <f t="shared" si="114"/>
        <v/>
      </c>
      <c r="BR241" s="34" t="str">
        <f t="shared" si="115"/>
        <v/>
      </c>
      <c r="BS241" s="34" t="str">
        <f t="shared" si="116"/>
        <v/>
      </c>
      <c r="BT241" s="34" t="str">
        <f t="shared" si="117"/>
        <v/>
      </c>
      <c r="BU241" s="34" t="str">
        <f t="shared" si="118"/>
        <v/>
      </c>
      <c r="BV241" s="34" t="str">
        <f t="shared" si="119"/>
        <v/>
      </c>
      <c r="BW241" s="34" t="str">
        <f t="shared" si="120"/>
        <v/>
      </c>
      <c r="BX241" s="34" t="str">
        <f t="shared" si="121"/>
        <v/>
      </c>
      <c r="BY241" s="34" t="str">
        <f t="shared" si="122"/>
        <v/>
      </c>
      <c r="BZ241" s="33" t="s">
        <v>32</v>
      </c>
      <c r="CA241" s="34">
        <f t="shared" si="123"/>
        <v>1.018</v>
      </c>
      <c r="CB241" s="28"/>
      <c r="CC241" s="29">
        <f>IF(D241&gt;Zisk!$D$10,"",E241*CA241)</f>
        <v>0</v>
      </c>
    </row>
    <row r="242" spans="2:81" x14ac:dyDescent="0.2">
      <c r="B242" s="35" t="str">
        <f>Zisk!B253</f>
        <v/>
      </c>
      <c r="C242" s="35">
        <f>Zisk!C253</f>
        <v>0</v>
      </c>
      <c r="D242" s="35">
        <f>Zisk!E253</f>
        <v>0</v>
      </c>
      <c r="E242" s="36">
        <f>Zisk!D253</f>
        <v>0</v>
      </c>
      <c r="F242" s="36"/>
      <c r="G242" s="35" t="str">
        <f t="shared" si="98"/>
        <v>(</v>
      </c>
      <c r="H242" s="35" t="str">
        <f t="shared" si="99"/>
        <v>1</v>
      </c>
      <c r="I242" s="35" t="str">
        <f t="shared" si="100"/>
        <v>+</v>
      </c>
      <c r="J242" s="37">
        <f>IF($D242&lt;=2021,VstupniParametry_SKRYT!$D$5,"")</f>
        <v>0.02</v>
      </c>
      <c r="K242" s="35" t="str">
        <f t="shared" si="101"/>
        <v>)</v>
      </c>
      <c r="L242" s="38">
        <f>IF($D242&lt;=2021,COUNTIF(Vypocet_SKRYT!T239:AS239,"&gt;=1"),"")</f>
        <v>0</v>
      </c>
      <c r="M242" s="39" t="str">
        <f t="shared" si="102"/>
        <v>x</v>
      </c>
      <c r="N242" s="35" t="str">
        <f t="shared" si="103"/>
        <v>(</v>
      </c>
      <c r="O242" s="35" t="str">
        <f t="shared" si="104"/>
        <v>1</v>
      </c>
      <c r="P242" s="35" t="str">
        <f t="shared" si="105"/>
        <v>+</v>
      </c>
      <c r="Q242" s="37">
        <f>IF($D242&lt;=2024,VstupniParametry_SKRYT!$D$6,"")</f>
        <v>0.06</v>
      </c>
      <c r="R242" s="35" t="str">
        <f t="shared" si="106"/>
        <v>)</v>
      </c>
      <c r="S242" s="38">
        <f>IF($D242&lt;=2024,COUNTIFS(Vypocet_SKRYT!AT239:AV239,"&gt;=1"),"")</f>
        <v>0</v>
      </c>
      <c r="T242" s="39" t="str">
        <f t="shared" si="107"/>
        <v>x</v>
      </c>
      <c r="U242" s="35" t="str">
        <f t="shared" si="108"/>
        <v>(</v>
      </c>
      <c r="V242" s="35" t="str">
        <f t="shared" si="109"/>
        <v>1</v>
      </c>
      <c r="W242" s="35" t="str">
        <f t="shared" si="110"/>
        <v>+</v>
      </c>
      <c r="X242" s="37">
        <f>IF($D242&lt;=2025,VstupniParametry_SKRYT!$D$9,"")</f>
        <v>1.7999999999999999E-2</v>
      </c>
      <c r="Y242" s="35" t="str">
        <f t="shared" si="111"/>
        <v>)</v>
      </c>
      <c r="Z242" s="38">
        <f>IF(AND(D242&lt;2025,2025&lt;=Zisk!$D$10),1,IF(D242=2025,0,""))</f>
        <v>1</v>
      </c>
      <c r="AA242" s="39" t="str">
        <f>IF(AND($D242&lt;=2025,Zisk!$D$10&gt;=2026),"x","")</f>
        <v/>
      </c>
      <c r="AB242" s="35" t="str">
        <f>IF(AND($D242&lt;=2026,Zisk!$D$10&gt;=2026),"(","")</f>
        <v/>
      </c>
      <c r="AC242" s="35" t="str">
        <f>IF(AND($D242&lt;=2026,Zisk!$D$10&gt;=2026),"1","")</f>
        <v/>
      </c>
      <c r="AD242" s="35" t="str">
        <f>IF(AND($D242&lt;=2026,Zisk!$D$10&gt;=2026),"+","")</f>
        <v/>
      </c>
      <c r="AE242" s="37" t="str">
        <f>IF(AND($D242&lt;=2026,Zisk!$D$10&gt;=2026),VstupniParametry_SKRYT!$D$10,"")</f>
        <v/>
      </c>
      <c r="AF242" s="35" t="str">
        <f>IF(AND($D242&lt;=2026,Zisk!$D$10&gt;=2026),")","")</f>
        <v/>
      </c>
      <c r="AG242" s="38" t="str">
        <f>IF(AND(D242&lt;2026,2026&lt;=Zisk!$D$10),1,IF(D242=2026,0,""))</f>
        <v/>
      </c>
      <c r="AH242" s="39" t="str">
        <f>IF(AND($D242&lt;=2026,Zisk!$D$10&gt;=2027),"x","")</f>
        <v/>
      </c>
      <c r="AI242" s="35" t="str">
        <f>IF(AND($D242&lt;=2027,Zisk!$D$10&gt;=2027),"(","")</f>
        <v/>
      </c>
      <c r="AJ242" s="35" t="str">
        <f>IF(AND($D242&lt;=2027,Zisk!$D$10&gt;=2027),"1","")</f>
        <v/>
      </c>
      <c r="AK242" s="35" t="str">
        <f>IF(AND($D242&lt;=2027,Zisk!$D$10&gt;=2027),"+","")</f>
        <v/>
      </c>
      <c r="AL242" s="37" t="str">
        <f>IF(AND($D242&lt;=2027,Zisk!$D$10&gt;=2027),VstupniParametry_SKRYT!$D$11,"")</f>
        <v/>
      </c>
      <c r="AM242" s="35" t="str">
        <f>IF(AND($D242&lt;=2027,Zisk!$D$10&gt;=2027),")","")</f>
        <v/>
      </c>
      <c r="AN242" s="38" t="str">
        <f>IF(AND(D242&lt;2027,2027&lt;=Zisk!$D$10),1,IF(D242=2027,0,""))</f>
        <v/>
      </c>
      <c r="AO242" s="39" t="str">
        <f>IF(AND($D242&lt;=2027,Zisk!$D$10&gt;=2028),"x","")</f>
        <v/>
      </c>
      <c r="AP242" s="35" t="str">
        <f>IF(AND($D242&lt;=2028,Zisk!$D$10&gt;=2028),"(","")</f>
        <v/>
      </c>
      <c r="AQ242" s="35" t="str">
        <f>IF(AND($D242&lt;=2028,Zisk!$D$10&gt;=2028),"1","")</f>
        <v/>
      </c>
      <c r="AR242" s="35" t="str">
        <f>IF(AND($D242&lt;=2028,Zisk!$D$10&gt;=2028),"+","")</f>
        <v/>
      </c>
      <c r="AS242" s="37" t="str">
        <f>IF(AND($D242&lt;=2028,Zisk!$D$10&gt;=2028),VstupniParametry_SKRYT!$D$12,"")</f>
        <v/>
      </c>
      <c r="AT242" s="35" t="str">
        <f>IF(AND($D242&lt;=2028,Zisk!$D$10&gt;=2028),")","")</f>
        <v/>
      </c>
      <c r="AU242" s="38" t="str">
        <f>IF(AND(D242&lt;2028,2028&lt;=Zisk!$D$10),1,IF(D242=2028,0,""))</f>
        <v/>
      </c>
      <c r="AV242" s="39" t="str">
        <f>IF(AND($D242&lt;=2028,Zisk!$D$10&gt;=2029),"x","")</f>
        <v/>
      </c>
      <c r="AW242" s="35" t="str">
        <f>IF(AND($D242&lt;=2029,Zisk!$D$10&gt;=2029),"(","")</f>
        <v/>
      </c>
      <c r="AX242" s="35" t="str">
        <f>IF(AND($D242&lt;=2029,Zisk!$D$10&gt;=2029),"1","")</f>
        <v/>
      </c>
      <c r="AY242" s="35" t="str">
        <f>IF(AND($D242&lt;=2029,Zisk!$D$10&gt;=2029),"+","")</f>
        <v/>
      </c>
      <c r="AZ242" s="37" t="str">
        <f>IF(AND($D242&lt;=2029,Zisk!$D$10&gt;=2029),VstupniParametry_SKRYT!$D$13,"")</f>
        <v/>
      </c>
      <c r="BA242" s="35" t="str">
        <f>IF(AND($D242&lt;=2029,Zisk!$D$10&gt;=2029),")","")</f>
        <v/>
      </c>
      <c r="BB242" s="38" t="str">
        <f>IF(AND(D242&lt;2029,2029&lt;=Zisk!$D$10),1,IF(D242=2029,0,""))</f>
        <v/>
      </c>
      <c r="BC242" s="39" t="str">
        <f>IF(AND($D242&lt;=2029,Zisk!$D$10&gt;=2030),"x","")</f>
        <v/>
      </c>
      <c r="BD242" s="35" t="str">
        <f>IF(AND($D242&lt;=2030,Zisk!$D$10&gt;=2030),"(","")</f>
        <v/>
      </c>
      <c r="BE242" s="35" t="str">
        <f>IF(AND($D242&lt;=2030,Zisk!$D$10&gt;=2030),"1","")</f>
        <v/>
      </c>
      <c r="BF242" s="35" t="str">
        <f>IF(AND($D242&lt;=2030,Zisk!$D$10&gt;=2030),"+","")</f>
        <v/>
      </c>
      <c r="BG242" s="37" t="str">
        <f>IF(AND($D242&lt;=2030,Zisk!$D$10&gt;=2030),VstupniParametry_SKRYT!$D$14,"")</f>
        <v/>
      </c>
      <c r="BH242" s="35" t="str">
        <f>IF(AND($D242&lt;=2030,Zisk!$D$10&gt;=2030),")","")</f>
        <v/>
      </c>
      <c r="BI242" s="38" t="str">
        <f>IF(AND(D242&lt;2030,2030&lt;=Zisk!$D$10),1,IF(D242=2030,0,""))</f>
        <v/>
      </c>
      <c r="BJ242" s="40" t="s">
        <v>32</v>
      </c>
      <c r="BK242" s="37">
        <f t="shared" si="124"/>
        <v>1</v>
      </c>
      <c r="BL242" s="35" t="str">
        <f t="shared" si="125"/>
        <v>x</v>
      </c>
      <c r="BM242" s="41">
        <f t="shared" si="126"/>
        <v>1</v>
      </c>
      <c r="BN242" s="37" t="str">
        <f t="shared" si="127"/>
        <v>x</v>
      </c>
      <c r="BO242" s="41">
        <f t="shared" si="112"/>
        <v>1.018</v>
      </c>
      <c r="BP242" s="41" t="str">
        <f t="shared" si="113"/>
        <v/>
      </c>
      <c r="BQ242" s="41" t="str">
        <f t="shared" si="114"/>
        <v/>
      </c>
      <c r="BR242" s="41" t="str">
        <f t="shared" si="115"/>
        <v/>
      </c>
      <c r="BS242" s="41" t="str">
        <f t="shared" si="116"/>
        <v/>
      </c>
      <c r="BT242" s="41" t="str">
        <f t="shared" si="117"/>
        <v/>
      </c>
      <c r="BU242" s="41" t="str">
        <f t="shared" si="118"/>
        <v/>
      </c>
      <c r="BV242" s="41" t="str">
        <f t="shared" si="119"/>
        <v/>
      </c>
      <c r="BW242" s="41" t="str">
        <f t="shared" si="120"/>
        <v/>
      </c>
      <c r="BX242" s="41" t="str">
        <f t="shared" si="121"/>
        <v/>
      </c>
      <c r="BY242" s="41" t="str">
        <f t="shared" si="122"/>
        <v/>
      </c>
      <c r="BZ242" s="40" t="s">
        <v>32</v>
      </c>
      <c r="CA242" s="41">
        <f t="shared" si="123"/>
        <v>1.018</v>
      </c>
      <c r="CB242" s="35"/>
      <c r="CC242" s="36">
        <f>IF(D242&gt;Zisk!$D$10,"",E242*CA242)</f>
        <v>0</v>
      </c>
    </row>
    <row r="243" spans="2:81" x14ac:dyDescent="0.2">
      <c r="B243" s="28" t="str">
        <f>Zisk!B254</f>
        <v/>
      </c>
      <c r="C243" s="28">
        <f>Zisk!C254</f>
        <v>0</v>
      </c>
      <c r="D243" s="28">
        <f>Zisk!E254</f>
        <v>0</v>
      </c>
      <c r="E243" s="29">
        <f>Zisk!D254</f>
        <v>0</v>
      </c>
      <c r="F243" s="29"/>
      <c r="G243" s="28" t="str">
        <f t="shared" si="98"/>
        <v>(</v>
      </c>
      <c r="H243" s="28" t="str">
        <f t="shared" si="99"/>
        <v>1</v>
      </c>
      <c r="I243" s="28" t="str">
        <f t="shared" si="100"/>
        <v>+</v>
      </c>
      <c r="J243" s="30">
        <f>IF($D243&lt;=2021,VstupniParametry_SKRYT!$D$5,"")</f>
        <v>0.02</v>
      </c>
      <c r="K243" s="28" t="str">
        <f t="shared" si="101"/>
        <v>)</v>
      </c>
      <c r="L243" s="31">
        <f>IF($D243&lt;=2021,COUNTIF(Vypocet_SKRYT!T240:AS240,"&gt;=1"),"")</f>
        <v>0</v>
      </c>
      <c r="M243" s="32" t="str">
        <f t="shared" si="102"/>
        <v>x</v>
      </c>
      <c r="N243" s="28" t="str">
        <f t="shared" si="103"/>
        <v>(</v>
      </c>
      <c r="O243" s="28" t="str">
        <f t="shared" si="104"/>
        <v>1</v>
      </c>
      <c r="P243" s="28" t="str">
        <f t="shared" si="105"/>
        <v>+</v>
      </c>
      <c r="Q243" s="30">
        <f>IF($D243&lt;=2024,VstupniParametry_SKRYT!$D$6,"")</f>
        <v>0.06</v>
      </c>
      <c r="R243" s="28" t="str">
        <f t="shared" si="106"/>
        <v>)</v>
      </c>
      <c r="S243" s="31">
        <f>IF($D243&lt;=2024,COUNTIFS(Vypocet_SKRYT!AT240:AV240,"&gt;=1"),"")</f>
        <v>0</v>
      </c>
      <c r="T243" s="32" t="str">
        <f t="shared" si="107"/>
        <v>x</v>
      </c>
      <c r="U243" s="28" t="str">
        <f t="shared" si="108"/>
        <v>(</v>
      </c>
      <c r="V243" s="28" t="str">
        <f t="shared" si="109"/>
        <v>1</v>
      </c>
      <c r="W243" s="28" t="str">
        <f t="shared" si="110"/>
        <v>+</v>
      </c>
      <c r="X243" s="30">
        <f>IF($D243&lt;=2025,VstupniParametry_SKRYT!$D$9,"")</f>
        <v>1.7999999999999999E-2</v>
      </c>
      <c r="Y243" s="28" t="str">
        <f t="shared" si="111"/>
        <v>)</v>
      </c>
      <c r="Z243" s="31">
        <f>IF(AND(D243&lt;2025,2025&lt;=Zisk!$D$10),1,IF(D243=2025,0,""))</f>
        <v>1</v>
      </c>
      <c r="AA243" s="32" t="str">
        <f>IF(AND($D243&lt;=2025,Zisk!$D$10&gt;=2026),"x","")</f>
        <v/>
      </c>
      <c r="AB243" s="28" t="str">
        <f>IF(AND($D243&lt;=2026,Zisk!$D$10&gt;=2026),"(","")</f>
        <v/>
      </c>
      <c r="AC243" s="28" t="str">
        <f>IF(AND($D243&lt;=2026,Zisk!$D$10&gt;=2026),"1","")</f>
        <v/>
      </c>
      <c r="AD243" s="28" t="str">
        <f>IF(AND($D243&lt;=2026,Zisk!$D$10&gt;=2026),"+","")</f>
        <v/>
      </c>
      <c r="AE243" s="30" t="str">
        <f>IF(AND($D243&lt;=2026,Zisk!$D$10&gt;=2026),VstupniParametry_SKRYT!$D$10,"")</f>
        <v/>
      </c>
      <c r="AF243" s="28" t="str">
        <f>IF(AND($D243&lt;=2026,Zisk!$D$10&gt;=2026),")","")</f>
        <v/>
      </c>
      <c r="AG243" s="31" t="str">
        <f>IF(AND(D243&lt;2026,2026&lt;=Zisk!$D$10),1,IF(D243=2026,0,""))</f>
        <v/>
      </c>
      <c r="AH243" s="32" t="str">
        <f>IF(AND($D243&lt;=2026,Zisk!$D$10&gt;=2027),"x","")</f>
        <v/>
      </c>
      <c r="AI243" s="28" t="str">
        <f>IF(AND($D243&lt;=2027,Zisk!$D$10&gt;=2027),"(","")</f>
        <v/>
      </c>
      <c r="AJ243" s="28" t="str">
        <f>IF(AND($D243&lt;=2027,Zisk!$D$10&gt;=2027),"1","")</f>
        <v/>
      </c>
      <c r="AK243" s="28" t="str">
        <f>IF(AND($D243&lt;=2027,Zisk!$D$10&gt;=2027),"+","")</f>
        <v/>
      </c>
      <c r="AL243" s="30" t="str">
        <f>IF(AND($D243&lt;=2027,Zisk!$D$10&gt;=2027),VstupniParametry_SKRYT!$D$11,"")</f>
        <v/>
      </c>
      <c r="AM243" s="28" t="str">
        <f>IF(AND($D243&lt;=2027,Zisk!$D$10&gt;=2027),")","")</f>
        <v/>
      </c>
      <c r="AN243" s="31" t="str">
        <f>IF(AND(D243&lt;2027,2027&lt;=Zisk!$D$10),1,IF(D243=2027,0,""))</f>
        <v/>
      </c>
      <c r="AO243" s="32" t="str">
        <f>IF(AND($D243&lt;=2027,Zisk!$D$10&gt;=2028),"x","")</f>
        <v/>
      </c>
      <c r="AP243" s="28" t="str">
        <f>IF(AND($D243&lt;=2028,Zisk!$D$10&gt;=2028),"(","")</f>
        <v/>
      </c>
      <c r="AQ243" s="28" t="str">
        <f>IF(AND($D243&lt;=2028,Zisk!$D$10&gt;=2028),"1","")</f>
        <v/>
      </c>
      <c r="AR243" s="28" t="str">
        <f>IF(AND($D243&lt;=2028,Zisk!$D$10&gt;=2028),"+","")</f>
        <v/>
      </c>
      <c r="AS243" s="30" t="str">
        <f>IF(AND($D243&lt;=2028,Zisk!$D$10&gt;=2028),VstupniParametry_SKRYT!$D$12,"")</f>
        <v/>
      </c>
      <c r="AT243" s="28" t="str">
        <f>IF(AND($D243&lt;=2028,Zisk!$D$10&gt;=2028),")","")</f>
        <v/>
      </c>
      <c r="AU243" s="31" t="str">
        <f>IF(AND(D243&lt;2028,2028&lt;=Zisk!$D$10),1,IF(D243=2028,0,""))</f>
        <v/>
      </c>
      <c r="AV243" s="32" t="str">
        <f>IF(AND($D243&lt;=2028,Zisk!$D$10&gt;=2029),"x","")</f>
        <v/>
      </c>
      <c r="AW243" s="28" t="str">
        <f>IF(AND($D243&lt;=2029,Zisk!$D$10&gt;=2029),"(","")</f>
        <v/>
      </c>
      <c r="AX243" s="28" t="str">
        <f>IF(AND($D243&lt;=2029,Zisk!$D$10&gt;=2029),"1","")</f>
        <v/>
      </c>
      <c r="AY243" s="28" t="str">
        <f>IF(AND($D243&lt;=2029,Zisk!$D$10&gt;=2029),"+","")</f>
        <v/>
      </c>
      <c r="AZ243" s="30" t="str">
        <f>IF(AND($D243&lt;=2029,Zisk!$D$10&gt;=2029),VstupniParametry_SKRYT!$D$13,"")</f>
        <v/>
      </c>
      <c r="BA243" s="28" t="str">
        <f>IF(AND($D243&lt;=2029,Zisk!$D$10&gt;=2029),")","")</f>
        <v/>
      </c>
      <c r="BB243" s="31" t="str">
        <f>IF(AND(D243&lt;2029,2029&lt;=Zisk!$D$10),1,IF(D243=2029,0,""))</f>
        <v/>
      </c>
      <c r="BC243" s="32" t="str">
        <f>IF(AND($D243&lt;=2029,Zisk!$D$10&gt;=2030),"x","")</f>
        <v/>
      </c>
      <c r="BD243" s="28" t="str">
        <f>IF(AND($D243&lt;=2030,Zisk!$D$10&gt;=2030),"(","")</f>
        <v/>
      </c>
      <c r="BE243" s="28" t="str">
        <f>IF(AND($D243&lt;=2030,Zisk!$D$10&gt;=2030),"1","")</f>
        <v/>
      </c>
      <c r="BF243" s="28" t="str">
        <f>IF(AND($D243&lt;=2030,Zisk!$D$10&gt;=2030),"+","")</f>
        <v/>
      </c>
      <c r="BG243" s="30" t="str">
        <f>IF(AND($D243&lt;=2030,Zisk!$D$10&gt;=2030),VstupniParametry_SKRYT!$D$14,"")</f>
        <v/>
      </c>
      <c r="BH243" s="28" t="str">
        <f>IF(AND($D243&lt;=2030,Zisk!$D$10&gt;=2030),")","")</f>
        <v/>
      </c>
      <c r="BI243" s="31" t="str">
        <f>IF(AND(D243&lt;2030,2030&lt;=Zisk!$D$10),1,IF(D243=2030,0,""))</f>
        <v/>
      </c>
      <c r="BJ243" s="33" t="s">
        <v>32</v>
      </c>
      <c r="BK243" s="30">
        <f t="shared" si="124"/>
        <v>1</v>
      </c>
      <c r="BL243" s="28" t="str">
        <f t="shared" si="125"/>
        <v>x</v>
      </c>
      <c r="BM243" s="34">
        <f t="shared" si="126"/>
        <v>1</v>
      </c>
      <c r="BN243" s="30" t="str">
        <f t="shared" si="127"/>
        <v>x</v>
      </c>
      <c r="BO243" s="34">
        <f t="shared" si="112"/>
        <v>1.018</v>
      </c>
      <c r="BP243" s="34" t="str">
        <f t="shared" si="113"/>
        <v/>
      </c>
      <c r="BQ243" s="34" t="str">
        <f t="shared" si="114"/>
        <v/>
      </c>
      <c r="BR243" s="34" t="str">
        <f t="shared" si="115"/>
        <v/>
      </c>
      <c r="BS243" s="34" t="str">
        <f t="shared" si="116"/>
        <v/>
      </c>
      <c r="BT243" s="34" t="str">
        <f t="shared" si="117"/>
        <v/>
      </c>
      <c r="BU243" s="34" t="str">
        <f t="shared" si="118"/>
        <v/>
      </c>
      <c r="BV243" s="34" t="str">
        <f t="shared" si="119"/>
        <v/>
      </c>
      <c r="BW243" s="34" t="str">
        <f t="shared" si="120"/>
        <v/>
      </c>
      <c r="BX243" s="34" t="str">
        <f t="shared" si="121"/>
        <v/>
      </c>
      <c r="BY243" s="34" t="str">
        <f t="shared" si="122"/>
        <v/>
      </c>
      <c r="BZ243" s="33" t="s">
        <v>32</v>
      </c>
      <c r="CA243" s="34">
        <f t="shared" si="123"/>
        <v>1.018</v>
      </c>
      <c r="CB243" s="28"/>
      <c r="CC243" s="29">
        <f>IF(D243&gt;Zisk!$D$10,"",E243*CA243)</f>
        <v>0</v>
      </c>
    </row>
    <row r="244" spans="2:81" x14ac:dyDescent="0.2">
      <c r="B244" s="35" t="str">
        <f>Zisk!B255</f>
        <v/>
      </c>
      <c r="C244" s="35">
        <f>Zisk!C255</f>
        <v>0</v>
      </c>
      <c r="D244" s="35">
        <f>Zisk!E255</f>
        <v>0</v>
      </c>
      <c r="E244" s="36">
        <f>Zisk!D255</f>
        <v>0</v>
      </c>
      <c r="F244" s="36"/>
      <c r="G244" s="35" t="str">
        <f t="shared" si="98"/>
        <v>(</v>
      </c>
      <c r="H244" s="35" t="str">
        <f t="shared" si="99"/>
        <v>1</v>
      </c>
      <c r="I244" s="35" t="str">
        <f t="shared" si="100"/>
        <v>+</v>
      </c>
      <c r="J244" s="37">
        <f>IF($D244&lt;=2021,VstupniParametry_SKRYT!$D$5,"")</f>
        <v>0.02</v>
      </c>
      <c r="K244" s="35" t="str">
        <f t="shared" si="101"/>
        <v>)</v>
      </c>
      <c r="L244" s="38">
        <f>IF($D244&lt;=2021,COUNTIF(Vypocet_SKRYT!T241:AS241,"&gt;=1"),"")</f>
        <v>0</v>
      </c>
      <c r="M244" s="39" t="str">
        <f t="shared" si="102"/>
        <v>x</v>
      </c>
      <c r="N244" s="35" t="str">
        <f t="shared" si="103"/>
        <v>(</v>
      </c>
      <c r="O244" s="35" t="str">
        <f t="shared" si="104"/>
        <v>1</v>
      </c>
      <c r="P244" s="35" t="str">
        <f t="shared" si="105"/>
        <v>+</v>
      </c>
      <c r="Q244" s="37">
        <f>IF($D244&lt;=2024,VstupniParametry_SKRYT!$D$6,"")</f>
        <v>0.06</v>
      </c>
      <c r="R244" s="35" t="str">
        <f t="shared" si="106"/>
        <v>)</v>
      </c>
      <c r="S244" s="38">
        <f>IF($D244&lt;=2024,COUNTIFS(Vypocet_SKRYT!AT241:AV241,"&gt;=1"),"")</f>
        <v>0</v>
      </c>
      <c r="T244" s="39" t="str">
        <f t="shared" si="107"/>
        <v>x</v>
      </c>
      <c r="U244" s="35" t="str">
        <f t="shared" si="108"/>
        <v>(</v>
      </c>
      <c r="V244" s="35" t="str">
        <f t="shared" si="109"/>
        <v>1</v>
      </c>
      <c r="W244" s="35" t="str">
        <f t="shared" si="110"/>
        <v>+</v>
      </c>
      <c r="X244" s="37">
        <f>IF($D244&lt;=2025,VstupniParametry_SKRYT!$D$9,"")</f>
        <v>1.7999999999999999E-2</v>
      </c>
      <c r="Y244" s="35" t="str">
        <f t="shared" si="111"/>
        <v>)</v>
      </c>
      <c r="Z244" s="38">
        <f>IF(AND(D244&lt;2025,2025&lt;=Zisk!$D$10),1,IF(D244=2025,0,""))</f>
        <v>1</v>
      </c>
      <c r="AA244" s="39" t="str">
        <f>IF(AND($D244&lt;=2025,Zisk!$D$10&gt;=2026),"x","")</f>
        <v/>
      </c>
      <c r="AB244" s="35" t="str">
        <f>IF(AND($D244&lt;=2026,Zisk!$D$10&gt;=2026),"(","")</f>
        <v/>
      </c>
      <c r="AC244" s="35" t="str">
        <f>IF(AND($D244&lt;=2026,Zisk!$D$10&gt;=2026),"1","")</f>
        <v/>
      </c>
      <c r="AD244" s="35" t="str">
        <f>IF(AND($D244&lt;=2026,Zisk!$D$10&gt;=2026),"+","")</f>
        <v/>
      </c>
      <c r="AE244" s="37" t="str">
        <f>IF(AND($D244&lt;=2026,Zisk!$D$10&gt;=2026),VstupniParametry_SKRYT!$D$10,"")</f>
        <v/>
      </c>
      <c r="AF244" s="35" t="str">
        <f>IF(AND($D244&lt;=2026,Zisk!$D$10&gt;=2026),")","")</f>
        <v/>
      </c>
      <c r="AG244" s="38" t="str">
        <f>IF(AND(D244&lt;2026,2026&lt;=Zisk!$D$10),1,IF(D244=2026,0,""))</f>
        <v/>
      </c>
      <c r="AH244" s="39" t="str">
        <f>IF(AND($D244&lt;=2026,Zisk!$D$10&gt;=2027),"x","")</f>
        <v/>
      </c>
      <c r="AI244" s="35" t="str">
        <f>IF(AND($D244&lt;=2027,Zisk!$D$10&gt;=2027),"(","")</f>
        <v/>
      </c>
      <c r="AJ244" s="35" t="str">
        <f>IF(AND($D244&lt;=2027,Zisk!$D$10&gt;=2027),"1","")</f>
        <v/>
      </c>
      <c r="AK244" s="35" t="str">
        <f>IF(AND($D244&lt;=2027,Zisk!$D$10&gt;=2027),"+","")</f>
        <v/>
      </c>
      <c r="AL244" s="37" t="str">
        <f>IF(AND($D244&lt;=2027,Zisk!$D$10&gt;=2027),VstupniParametry_SKRYT!$D$11,"")</f>
        <v/>
      </c>
      <c r="AM244" s="35" t="str">
        <f>IF(AND($D244&lt;=2027,Zisk!$D$10&gt;=2027),")","")</f>
        <v/>
      </c>
      <c r="AN244" s="38" t="str">
        <f>IF(AND(D244&lt;2027,2027&lt;=Zisk!$D$10),1,IF(D244=2027,0,""))</f>
        <v/>
      </c>
      <c r="AO244" s="39" t="str">
        <f>IF(AND($D244&lt;=2027,Zisk!$D$10&gt;=2028),"x","")</f>
        <v/>
      </c>
      <c r="AP244" s="35" t="str">
        <f>IF(AND($D244&lt;=2028,Zisk!$D$10&gt;=2028),"(","")</f>
        <v/>
      </c>
      <c r="AQ244" s="35" t="str">
        <f>IF(AND($D244&lt;=2028,Zisk!$D$10&gt;=2028),"1","")</f>
        <v/>
      </c>
      <c r="AR244" s="35" t="str">
        <f>IF(AND($D244&lt;=2028,Zisk!$D$10&gt;=2028),"+","")</f>
        <v/>
      </c>
      <c r="AS244" s="37" t="str">
        <f>IF(AND($D244&lt;=2028,Zisk!$D$10&gt;=2028),VstupniParametry_SKRYT!$D$12,"")</f>
        <v/>
      </c>
      <c r="AT244" s="35" t="str">
        <f>IF(AND($D244&lt;=2028,Zisk!$D$10&gt;=2028),")","")</f>
        <v/>
      </c>
      <c r="AU244" s="38" t="str">
        <f>IF(AND(D244&lt;2028,2028&lt;=Zisk!$D$10),1,IF(D244=2028,0,""))</f>
        <v/>
      </c>
      <c r="AV244" s="39" t="str">
        <f>IF(AND($D244&lt;=2028,Zisk!$D$10&gt;=2029),"x","")</f>
        <v/>
      </c>
      <c r="AW244" s="35" t="str">
        <f>IF(AND($D244&lt;=2029,Zisk!$D$10&gt;=2029),"(","")</f>
        <v/>
      </c>
      <c r="AX244" s="35" t="str">
        <f>IF(AND($D244&lt;=2029,Zisk!$D$10&gt;=2029),"1","")</f>
        <v/>
      </c>
      <c r="AY244" s="35" t="str">
        <f>IF(AND($D244&lt;=2029,Zisk!$D$10&gt;=2029),"+","")</f>
        <v/>
      </c>
      <c r="AZ244" s="37" t="str">
        <f>IF(AND($D244&lt;=2029,Zisk!$D$10&gt;=2029),VstupniParametry_SKRYT!$D$13,"")</f>
        <v/>
      </c>
      <c r="BA244" s="35" t="str">
        <f>IF(AND($D244&lt;=2029,Zisk!$D$10&gt;=2029),")","")</f>
        <v/>
      </c>
      <c r="BB244" s="38" t="str">
        <f>IF(AND(D244&lt;2029,2029&lt;=Zisk!$D$10),1,IF(D244=2029,0,""))</f>
        <v/>
      </c>
      <c r="BC244" s="39" t="str">
        <f>IF(AND($D244&lt;=2029,Zisk!$D$10&gt;=2030),"x","")</f>
        <v/>
      </c>
      <c r="BD244" s="35" t="str">
        <f>IF(AND($D244&lt;=2030,Zisk!$D$10&gt;=2030),"(","")</f>
        <v/>
      </c>
      <c r="BE244" s="35" t="str">
        <f>IF(AND($D244&lt;=2030,Zisk!$D$10&gt;=2030),"1","")</f>
        <v/>
      </c>
      <c r="BF244" s="35" t="str">
        <f>IF(AND($D244&lt;=2030,Zisk!$D$10&gt;=2030),"+","")</f>
        <v/>
      </c>
      <c r="BG244" s="37" t="str">
        <f>IF(AND($D244&lt;=2030,Zisk!$D$10&gt;=2030),VstupniParametry_SKRYT!$D$14,"")</f>
        <v/>
      </c>
      <c r="BH244" s="35" t="str">
        <f>IF(AND($D244&lt;=2030,Zisk!$D$10&gt;=2030),")","")</f>
        <v/>
      </c>
      <c r="BI244" s="38" t="str">
        <f>IF(AND(D244&lt;2030,2030&lt;=Zisk!$D$10),1,IF(D244=2030,0,""))</f>
        <v/>
      </c>
      <c r="BJ244" s="40" t="s">
        <v>32</v>
      </c>
      <c r="BK244" s="37">
        <f t="shared" si="124"/>
        <v>1</v>
      </c>
      <c r="BL244" s="35" t="str">
        <f t="shared" si="125"/>
        <v>x</v>
      </c>
      <c r="BM244" s="41">
        <f t="shared" si="126"/>
        <v>1</v>
      </c>
      <c r="BN244" s="37" t="str">
        <f t="shared" si="127"/>
        <v>x</v>
      </c>
      <c r="BO244" s="41">
        <f t="shared" si="112"/>
        <v>1.018</v>
      </c>
      <c r="BP244" s="41" t="str">
        <f t="shared" si="113"/>
        <v/>
      </c>
      <c r="BQ244" s="41" t="str">
        <f t="shared" si="114"/>
        <v/>
      </c>
      <c r="BR244" s="41" t="str">
        <f t="shared" si="115"/>
        <v/>
      </c>
      <c r="BS244" s="41" t="str">
        <f t="shared" si="116"/>
        <v/>
      </c>
      <c r="BT244" s="41" t="str">
        <f t="shared" si="117"/>
        <v/>
      </c>
      <c r="BU244" s="41" t="str">
        <f t="shared" si="118"/>
        <v/>
      </c>
      <c r="BV244" s="41" t="str">
        <f t="shared" si="119"/>
        <v/>
      </c>
      <c r="BW244" s="41" t="str">
        <f t="shared" si="120"/>
        <v/>
      </c>
      <c r="BX244" s="41" t="str">
        <f t="shared" si="121"/>
        <v/>
      </c>
      <c r="BY244" s="41" t="str">
        <f t="shared" si="122"/>
        <v/>
      </c>
      <c r="BZ244" s="40" t="s">
        <v>32</v>
      </c>
      <c r="CA244" s="41">
        <f t="shared" si="123"/>
        <v>1.018</v>
      </c>
      <c r="CB244" s="35"/>
      <c r="CC244" s="36">
        <f>IF(D244&gt;Zisk!$D$10,"",E244*CA244)</f>
        <v>0</v>
      </c>
    </row>
    <row r="245" spans="2:81" x14ac:dyDescent="0.2">
      <c r="B245" s="28" t="str">
        <f>Zisk!B256</f>
        <v/>
      </c>
      <c r="C245" s="28">
        <f>Zisk!C256</f>
        <v>0</v>
      </c>
      <c r="D245" s="28">
        <f>Zisk!E256</f>
        <v>0</v>
      </c>
      <c r="E245" s="29">
        <f>Zisk!D256</f>
        <v>0</v>
      </c>
      <c r="F245" s="29"/>
      <c r="G245" s="28" t="str">
        <f t="shared" si="98"/>
        <v>(</v>
      </c>
      <c r="H245" s="28" t="str">
        <f t="shared" si="99"/>
        <v>1</v>
      </c>
      <c r="I245" s="28" t="str">
        <f t="shared" si="100"/>
        <v>+</v>
      </c>
      <c r="J245" s="30">
        <f>IF($D245&lt;=2021,VstupniParametry_SKRYT!$D$5,"")</f>
        <v>0.02</v>
      </c>
      <c r="K245" s="28" t="str">
        <f t="shared" si="101"/>
        <v>)</v>
      </c>
      <c r="L245" s="31">
        <f>IF($D245&lt;=2021,COUNTIF(Vypocet_SKRYT!T242:AS242,"&gt;=1"),"")</f>
        <v>0</v>
      </c>
      <c r="M245" s="32" t="str">
        <f t="shared" si="102"/>
        <v>x</v>
      </c>
      <c r="N245" s="28" t="str">
        <f t="shared" si="103"/>
        <v>(</v>
      </c>
      <c r="O245" s="28" t="str">
        <f t="shared" si="104"/>
        <v>1</v>
      </c>
      <c r="P245" s="28" t="str">
        <f t="shared" si="105"/>
        <v>+</v>
      </c>
      <c r="Q245" s="30">
        <f>IF($D245&lt;=2024,VstupniParametry_SKRYT!$D$6,"")</f>
        <v>0.06</v>
      </c>
      <c r="R245" s="28" t="str">
        <f t="shared" si="106"/>
        <v>)</v>
      </c>
      <c r="S245" s="31">
        <f>IF($D245&lt;=2024,COUNTIFS(Vypocet_SKRYT!AT242:AV242,"&gt;=1"),"")</f>
        <v>0</v>
      </c>
      <c r="T245" s="32" t="str">
        <f t="shared" si="107"/>
        <v>x</v>
      </c>
      <c r="U245" s="28" t="str">
        <f t="shared" si="108"/>
        <v>(</v>
      </c>
      <c r="V245" s="28" t="str">
        <f t="shared" si="109"/>
        <v>1</v>
      </c>
      <c r="W245" s="28" t="str">
        <f t="shared" si="110"/>
        <v>+</v>
      </c>
      <c r="X245" s="30">
        <f>IF($D245&lt;=2025,VstupniParametry_SKRYT!$D$9,"")</f>
        <v>1.7999999999999999E-2</v>
      </c>
      <c r="Y245" s="28" t="str">
        <f t="shared" si="111"/>
        <v>)</v>
      </c>
      <c r="Z245" s="31">
        <f>IF(AND(D245&lt;2025,2025&lt;=Zisk!$D$10),1,IF(D245=2025,0,""))</f>
        <v>1</v>
      </c>
      <c r="AA245" s="32" t="str">
        <f>IF(AND($D245&lt;=2025,Zisk!$D$10&gt;=2026),"x","")</f>
        <v/>
      </c>
      <c r="AB245" s="28" t="str">
        <f>IF(AND($D245&lt;=2026,Zisk!$D$10&gt;=2026),"(","")</f>
        <v/>
      </c>
      <c r="AC245" s="28" t="str">
        <f>IF(AND($D245&lt;=2026,Zisk!$D$10&gt;=2026),"1","")</f>
        <v/>
      </c>
      <c r="AD245" s="28" t="str">
        <f>IF(AND($D245&lt;=2026,Zisk!$D$10&gt;=2026),"+","")</f>
        <v/>
      </c>
      <c r="AE245" s="30" t="str">
        <f>IF(AND($D245&lt;=2026,Zisk!$D$10&gt;=2026),VstupniParametry_SKRYT!$D$10,"")</f>
        <v/>
      </c>
      <c r="AF245" s="28" t="str">
        <f>IF(AND($D245&lt;=2026,Zisk!$D$10&gt;=2026),")","")</f>
        <v/>
      </c>
      <c r="AG245" s="31" t="str">
        <f>IF(AND(D245&lt;2026,2026&lt;=Zisk!$D$10),1,IF(D245=2026,0,""))</f>
        <v/>
      </c>
      <c r="AH245" s="32" t="str">
        <f>IF(AND($D245&lt;=2026,Zisk!$D$10&gt;=2027),"x","")</f>
        <v/>
      </c>
      <c r="AI245" s="28" t="str">
        <f>IF(AND($D245&lt;=2027,Zisk!$D$10&gt;=2027),"(","")</f>
        <v/>
      </c>
      <c r="AJ245" s="28" t="str">
        <f>IF(AND($D245&lt;=2027,Zisk!$D$10&gt;=2027),"1","")</f>
        <v/>
      </c>
      <c r="AK245" s="28" t="str">
        <f>IF(AND($D245&lt;=2027,Zisk!$D$10&gt;=2027),"+","")</f>
        <v/>
      </c>
      <c r="AL245" s="30" t="str">
        <f>IF(AND($D245&lt;=2027,Zisk!$D$10&gt;=2027),VstupniParametry_SKRYT!$D$11,"")</f>
        <v/>
      </c>
      <c r="AM245" s="28" t="str">
        <f>IF(AND($D245&lt;=2027,Zisk!$D$10&gt;=2027),")","")</f>
        <v/>
      </c>
      <c r="AN245" s="31" t="str">
        <f>IF(AND(D245&lt;2027,2027&lt;=Zisk!$D$10),1,IF(D245=2027,0,""))</f>
        <v/>
      </c>
      <c r="AO245" s="32" t="str">
        <f>IF(AND($D245&lt;=2027,Zisk!$D$10&gt;=2028),"x","")</f>
        <v/>
      </c>
      <c r="AP245" s="28" t="str">
        <f>IF(AND($D245&lt;=2028,Zisk!$D$10&gt;=2028),"(","")</f>
        <v/>
      </c>
      <c r="AQ245" s="28" t="str">
        <f>IF(AND($D245&lt;=2028,Zisk!$D$10&gt;=2028),"1","")</f>
        <v/>
      </c>
      <c r="AR245" s="28" t="str">
        <f>IF(AND($D245&lt;=2028,Zisk!$D$10&gt;=2028),"+","")</f>
        <v/>
      </c>
      <c r="AS245" s="30" t="str">
        <f>IF(AND($D245&lt;=2028,Zisk!$D$10&gt;=2028),VstupniParametry_SKRYT!$D$12,"")</f>
        <v/>
      </c>
      <c r="AT245" s="28" t="str">
        <f>IF(AND($D245&lt;=2028,Zisk!$D$10&gt;=2028),")","")</f>
        <v/>
      </c>
      <c r="AU245" s="31" t="str">
        <f>IF(AND(D245&lt;2028,2028&lt;=Zisk!$D$10),1,IF(D245=2028,0,""))</f>
        <v/>
      </c>
      <c r="AV245" s="32" t="str">
        <f>IF(AND($D245&lt;=2028,Zisk!$D$10&gt;=2029),"x","")</f>
        <v/>
      </c>
      <c r="AW245" s="28" t="str">
        <f>IF(AND($D245&lt;=2029,Zisk!$D$10&gt;=2029),"(","")</f>
        <v/>
      </c>
      <c r="AX245" s="28" t="str">
        <f>IF(AND($D245&lt;=2029,Zisk!$D$10&gt;=2029),"1","")</f>
        <v/>
      </c>
      <c r="AY245" s="28" t="str">
        <f>IF(AND($D245&lt;=2029,Zisk!$D$10&gt;=2029),"+","")</f>
        <v/>
      </c>
      <c r="AZ245" s="30" t="str">
        <f>IF(AND($D245&lt;=2029,Zisk!$D$10&gt;=2029),VstupniParametry_SKRYT!$D$13,"")</f>
        <v/>
      </c>
      <c r="BA245" s="28" t="str">
        <f>IF(AND($D245&lt;=2029,Zisk!$D$10&gt;=2029),")","")</f>
        <v/>
      </c>
      <c r="BB245" s="31" t="str">
        <f>IF(AND(D245&lt;2029,2029&lt;=Zisk!$D$10),1,IF(D245=2029,0,""))</f>
        <v/>
      </c>
      <c r="BC245" s="32" t="str">
        <f>IF(AND($D245&lt;=2029,Zisk!$D$10&gt;=2030),"x","")</f>
        <v/>
      </c>
      <c r="BD245" s="28" t="str">
        <f>IF(AND($D245&lt;=2030,Zisk!$D$10&gt;=2030),"(","")</f>
        <v/>
      </c>
      <c r="BE245" s="28" t="str">
        <f>IF(AND($D245&lt;=2030,Zisk!$D$10&gt;=2030),"1","")</f>
        <v/>
      </c>
      <c r="BF245" s="28" t="str">
        <f>IF(AND($D245&lt;=2030,Zisk!$D$10&gt;=2030),"+","")</f>
        <v/>
      </c>
      <c r="BG245" s="30" t="str">
        <f>IF(AND($D245&lt;=2030,Zisk!$D$10&gt;=2030),VstupniParametry_SKRYT!$D$14,"")</f>
        <v/>
      </c>
      <c r="BH245" s="28" t="str">
        <f>IF(AND($D245&lt;=2030,Zisk!$D$10&gt;=2030),")","")</f>
        <v/>
      </c>
      <c r="BI245" s="31" t="str">
        <f>IF(AND(D245&lt;2030,2030&lt;=Zisk!$D$10),1,IF(D245=2030,0,""))</f>
        <v/>
      </c>
      <c r="BJ245" s="33" t="s">
        <v>32</v>
      </c>
      <c r="BK245" s="30">
        <f t="shared" si="124"/>
        <v>1</v>
      </c>
      <c r="BL245" s="28" t="str">
        <f t="shared" si="125"/>
        <v>x</v>
      </c>
      <c r="BM245" s="34">
        <f t="shared" si="126"/>
        <v>1</v>
      </c>
      <c r="BN245" s="30" t="str">
        <f t="shared" si="127"/>
        <v>x</v>
      </c>
      <c r="BO245" s="34">
        <f t="shared" si="112"/>
        <v>1.018</v>
      </c>
      <c r="BP245" s="34" t="str">
        <f t="shared" si="113"/>
        <v/>
      </c>
      <c r="BQ245" s="34" t="str">
        <f t="shared" si="114"/>
        <v/>
      </c>
      <c r="BR245" s="34" t="str">
        <f t="shared" si="115"/>
        <v/>
      </c>
      <c r="BS245" s="34" t="str">
        <f t="shared" si="116"/>
        <v/>
      </c>
      <c r="BT245" s="34" t="str">
        <f t="shared" si="117"/>
        <v/>
      </c>
      <c r="BU245" s="34" t="str">
        <f t="shared" si="118"/>
        <v/>
      </c>
      <c r="BV245" s="34" t="str">
        <f t="shared" si="119"/>
        <v/>
      </c>
      <c r="BW245" s="34" t="str">
        <f t="shared" si="120"/>
        <v/>
      </c>
      <c r="BX245" s="34" t="str">
        <f t="shared" si="121"/>
        <v/>
      </c>
      <c r="BY245" s="34" t="str">
        <f t="shared" si="122"/>
        <v/>
      </c>
      <c r="BZ245" s="33" t="s">
        <v>32</v>
      </c>
      <c r="CA245" s="34">
        <f t="shared" si="123"/>
        <v>1.018</v>
      </c>
      <c r="CB245" s="28"/>
      <c r="CC245" s="29">
        <f>IF(D245&gt;Zisk!$D$10,"",E245*CA245)</f>
        <v>0</v>
      </c>
    </row>
    <row r="246" spans="2:81" x14ac:dyDescent="0.2">
      <c r="B246" s="35" t="str">
        <f>Zisk!B257</f>
        <v/>
      </c>
      <c r="C246" s="35">
        <f>Zisk!C257</f>
        <v>0</v>
      </c>
      <c r="D246" s="35">
        <f>Zisk!E257</f>
        <v>0</v>
      </c>
      <c r="E246" s="36">
        <f>Zisk!D257</f>
        <v>0</v>
      </c>
      <c r="F246" s="36"/>
      <c r="G246" s="35" t="str">
        <f t="shared" si="98"/>
        <v>(</v>
      </c>
      <c r="H246" s="35" t="str">
        <f t="shared" si="99"/>
        <v>1</v>
      </c>
      <c r="I246" s="35" t="str">
        <f t="shared" si="100"/>
        <v>+</v>
      </c>
      <c r="J246" s="37">
        <f>IF($D246&lt;=2021,VstupniParametry_SKRYT!$D$5,"")</f>
        <v>0.02</v>
      </c>
      <c r="K246" s="35" t="str">
        <f t="shared" si="101"/>
        <v>)</v>
      </c>
      <c r="L246" s="38">
        <f>IF($D246&lt;=2021,COUNTIF(Vypocet_SKRYT!T243:AS243,"&gt;=1"),"")</f>
        <v>0</v>
      </c>
      <c r="M246" s="39" t="str">
        <f t="shared" si="102"/>
        <v>x</v>
      </c>
      <c r="N246" s="35" t="str">
        <f t="shared" si="103"/>
        <v>(</v>
      </c>
      <c r="O246" s="35" t="str">
        <f t="shared" si="104"/>
        <v>1</v>
      </c>
      <c r="P246" s="35" t="str">
        <f t="shared" si="105"/>
        <v>+</v>
      </c>
      <c r="Q246" s="37">
        <f>IF($D246&lt;=2024,VstupniParametry_SKRYT!$D$6,"")</f>
        <v>0.06</v>
      </c>
      <c r="R246" s="35" t="str">
        <f t="shared" si="106"/>
        <v>)</v>
      </c>
      <c r="S246" s="38">
        <f>IF($D246&lt;=2024,COUNTIFS(Vypocet_SKRYT!AT243:AV243,"&gt;=1"),"")</f>
        <v>0</v>
      </c>
      <c r="T246" s="39" t="str">
        <f t="shared" si="107"/>
        <v>x</v>
      </c>
      <c r="U246" s="35" t="str">
        <f t="shared" si="108"/>
        <v>(</v>
      </c>
      <c r="V246" s="35" t="str">
        <f t="shared" si="109"/>
        <v>1</v>
      </c>
      <c r="W246" s="35" t="str">
        <f t="shared" si="110"/>
        <v>+</v>
      </c>
      <c r="X246" s="37">
        <f>IF($D246&lt;=2025,VstupniParametry_SKRYT!$D$9,"")</f>
        <v>1.7999999999999999E-2</v>
      </c>
      <c r="Y246" s="35" t="str">
        <f t="shared" si="111"/>
        <v>)</v>
      </c>
      <c r="Z246" s="38">
        <f>IF(AND(D246&lt;2025,2025&lt;=Zisk!$D$10),1,IF(D246=2025,0,""))</f>
        <v>1</v>
      </c>
      <c r="AA246" s="39" t="str">
        <f>IF(AND($D246&lt;=2025,Zisk!$D$10&gt;=2026),"x","")</f>
        <v/>
      </c>
      <c r="AB246" s="35" t="str">
        <f>IF(AND($D246&lt;=2026,Zisk!$D$10&gt;=2026),"(","")</f>
        <v/>
      </c>
      <c r="AC246" s="35" t="str">
        <f>IF(AND($D246&lt;=2026,Zisk!$D$10&gt;=2026),"1","")</f>
        <v/>
      </c>
      <c r="AD246" s="35" t="str">
        <f>IF(AND($D246&lt;=2026,Zisk!$D$10&gt;=2026),"+","")</f>
        <v/>
      </c>
      <c r="AE246" s="37" t="str">
        <f>IF(AND($D246&lt;=2026,Zisk!$D$10&gt;=2026),VstupniParametry_SKRYT!$D$10,"")</f>
        <v/>
      </c>
      <c r="AF246" s="35" t="str">
        <f>IF(AND($D246&lt;=2026,Zisk!$D$10&gt;=2026),")","")</f>
        <v/>
      </c>
      <c r="AG246" s="38" t="str">
        <f>IF(AND(D246&lt;2026,2026&lt;=Zisk!$D$10),1,IF(D246=2026,0,""))</f>
        <v/>
      </c>
      <c r="AH246" s="39" t="str">
        <f>IF(AND($D246&lt;=2026,Zisk!$D$10&gt;=2027),"x","")</f>
        <v/>
      </c>
      <c r="AI246" s="35" t="str">
        <f>IF(AND($D246&lt;=2027,Zisk!$D$10&gt;=2027),"(","")</f>
        <v/>
      </c>
      <c r="AJ246" s="35" t="str">
        <f>IF(AND($D246&lt;=2027,Zisk!$D$10&gt;=2027),"1","")</f>
        <v/>
      </c>
      <c r="AK246" s="35" t="str">
        <f>IF(AND($D246&lt;=2027,Zisk!$D$10&gt;=2027),"+","")</f>
        <v/>
      </c>
      <c r="AL246" s="37" t="str">
        <f>IF(AND($D246&lt;=2027,Zisk!$D$10&gt;=2027),VstupniParametry_SKRYT!$D$11,"")</f>
        <v/>
      </c>
      <c r="AM246" s="35" t="str">
        <f>IF(AND($D246&lt;=2027,Zisk!$D$10&gt;=2027),")","")</f>
        <v/>
      </c>
      <c r="AN246" s="38" t="str">
        <f>IF(AND(D246&lt;2027,2027&lt;=Zisk!$D$10),1,IF(D246=2027,0,""))</f>
        <v/>
      </c>
      <c r="AO246" s="39" t="str">
        <f>IF(AND($D246&lt;=2027,Zisk!$D$10&gt;=2028),"x","")</f>
        <v/>
      </c>
      <c r="AP246" s="35" t="str">
        <f>IF(AND($D246&lt;=2028,Zisk!$D$10&gt;=2028),"(","")</f>
        <v/>
      </c>
      <c r="AQ246" s="35" t="str">
        <f>IF(AND($D246&lt;=2028,Zisk!$D$10&gt;=2028),"1","")</f>
        <v/>
      </c>
      <c r="AR246" s="35" t="str">
        <f>IF(AND($D246&lt;=2028,Zisk!$D$10&gt;=2028),"+","")</f>
        <v/>
      </c>
      <c r="AS246" s="37" t="str">
        <f>IF(AND($D246&lt;=2028,Zisk!$D$10&gt;=2028),VstupniParametry_SKRYT!$D$12,"")</f>
        <v/>
      </c>
      <c r="AT246" s="35" t="str">
        <f>IF(AND($D246&lt;=2028,Zisk!$D$10&gt;=2028),")","")</f>
        <v/>
      </c>
      <c r="AU246" s="38" t="str">
        <f>IF(AND(D246&lt;2028,2028&lt;=Zisk!$D$10),1,IF(D246=2028,0,""))</f>
        <v/>
      </c>
      <c r="AV246" s="39" t="str">
        <f>IF(AND($D246&lt;=2028,Zisk!$D$10&gt;=2029),"x","")</f>
        <v/>
      </c>
      <c r="AW246" s="35" t="str">
        <f>IF(AND($D246&lt;=2029,Zisk!$D$10&gt;=2029),"(","")</f>
        <v/>
      </c>
      <c r="AX246" s="35" t="str">
        <f>IF(AND($D246&lt;=2029,Zisk!$D$10&gt;=2029),"1","")</f>
        <v/>
      </c>
      <c r="AY246" s="35" t="str">
        <f>IF(AND($D246&lt;=2029,Zisk!$D$10&gt;=2029),"+","")</f>
        <v/>
      </c>
      <c r="AZ246" s="37" t="str">
        <f>IF(AND($D246&lt;=2029,Zisk!$D$10&gt;=2029),VstupniParametry_SKRYT!$D$13,"")</f>
        <v/>
      </c>
      <c r="BA246" s="35" t="str">
        <f>IF(AND($D246&lt;=2029,Zisk!$D$10&gt;=2029),")","")</f>
        <v/>
      </c>
      <c r="BB246" s="38" t="str">
        <f>IF(AND(D246&lt;2029,2029&lt;=Zisk!$D$10),1,IF(D246=2029,0,""))</f>
        <v/>
      </c>
      <c r="BC246" s="39" t="str">
        <f>IF(AND($D246&lt;=2029,Zisk!$D$10&gt;=2030),"x","")</f>
        <v/>
      </c>
      <c r="BD246" s="35" t="str">
        <f>IF(AND($D246&lt;=2030,Zisk!$D$10&gt;=2030),"(","")</f>
        <v/>
      </c>
      <c r="BE246" s="35" t="str">
        <f>IF(AND($D246&lt;=2030,Zisk!$D$10&gt;=2030),"1","")</f>
        <v/>
      </c>
      <c r="BF246" s="35" t="str">
        <f>IF(AND($D246&lt;=2030,Zisk!$D$10&gt;=2030),"+","")</f>
        <v/>
      </c>
      <c r="BG246" s="37" t="str">
        <f>IF(AND($D246&lt;=2030,Zisk!$D$10&gt;=2030),VstupniParametry_SKRYT!$D$14,"")</f>
        <v/>
      </c>
      <c r="BH246" s="35" t="str">
        <f>IF(AND($D246&lt;=2030,Zisk!$D$10&gt;=2030),")","")</f>
        <v/>
      </c>
      <c r="BI246" s="38" t="str">
        <f>IF(AND(D246&lt;2030,2030&lt;=Zisk!$D$10),1,IF(D246=2030,0,""))</f>
        <v/>
      </c>
      <c r="BJ246" s="40" t="s">
        <v>32</v>
      </c>
      <c r="BK246" s="37">
        <f t="shared" si="124"/>
        <v>1</v>
      </c>
      <c r="BL246" s="35" t="str">
        <f t="shared" si="125"/>
        <v>x</v>
      </c>
      <c r="BM246" s="41">
        <f t="shared" si="126"/>
        <v>1</v>
      </c>
      <c r="BN246" s="37" t="str">
        <f t="shared" si="127"/>
        <v>x</v>
      </c>
      <c r="BO246" s="41">
        <f t="shared" si="112"/>
        <v>1.018</v>
      </c>
      <c r="BP246" s="41" t="str">
        <f t="shared" si="113"/>
        <v/>
      </c>
      <c r="BQ246" s="41" t="str">
        <f t="shared" si="114"/>
        <v/>
      </c>
      <c r="BR246" s="41" t="str">
        <f t="shared" si="115"/>
        <v/>
      </c>
      <c r="BS246" s="41" t="str">
        <f t="shared" si="116"/>
        <v/>
      </c>
      <c r="BT246" s="41" t="str">
        <f t="shared" si="117"/>
        <v/>
      </c>
      <c r="BU246" s="41" t="str">
        <f t="shared" si="118"/>
        <v/>
      </c>
      <c r="BV246" s="41" t="str">
        <f t="shared" si="119"/>
        <v/>
      </c>
      <c r="BW246" s="41" t="str">
        <f t="shared" si="120"/>
        <v/>
      </c>
      <c r="BX246" s="41" t="str">
        <f t="shared" si="121"/>
        <v/>
      </c>
      <c r="BY246" s="41" t="str">
        <f t="shared" si="122"/>
        <v/>
      </c>
      <c r="BZ246" s="40" t="s">
        <v>32</v>
      </c>
      <c r="CA246" s="41">
        <f t="shared" si="123"/>
        <v>1.018</v>
      </c>
      <c r="CB246" s="35"/>
      <c r="CC246" s="36">
        <f>IF(D246&gt;Zisk!$D$10,"",E246*CA246)</f>
        <v>0</v>
      </c>
    </row>
    <row r="247" spans="2:81" x14ac:dyDescent="0.2">
      <c r="B247" s="28" t="str">
        <f>Zisk!B258</f>
        <v/>
      </c>
      <c r="C247" s="28">
        <f>Zisk!C258</f>
        <v>0</v>
      </c>
      <c r="D247" s="28">
        <f>Zisk!E258</f>
        <v>0</v>
      </c>
      <c r="E247" s="29">
        <f>Zisk!D258</f>
        <v>0</v>
      </c>
      <c r="F247" s="29"/>
      <c r="G247" s="28" t="str">
        <f t="shared" si="98"/>
        <v>(</v>
      </c>
      <c r="H247" s="28" t="str">
        <f t="shared" si="99"/>
        <v>1</v>
      </c>
      <c r="I247" s="28" t="str">
        <f t="shared" si="100"/>
        <v>+</v>
      </c>
      <c r="J247" s="30">
        <f>IF($D247&lt;=2021,VstupniParametry_SKRYT!$D$5,"")</f>
        <v>0.02</v>
      </c>
      <c r="K247" s="28" t="str">
        <f t="shared" si="101"/>
        <v>)</v>
      </c>
      <c r="L247" s="31">
        <f>IF($D247&lt;=2021,COUNTIF(Vypocet_SKRYT!T244:AS244,"&gt;=1"),"")</f>
        <v>0</v>
      </c>
      <c r="M247" s="32" t="str">
        <f t="shared" si="102"/>
        <v>x</v>
      </c>
      <c r="N247" s="28" t="str">
        <f t="shared" si="103"/>
        <v>(</v>
      </c>
      <c r="O247" s="28" t="str">
        <f t="shared" si="104"/>
        <v>1</v>
      </c>
      <c r="P247" s="28" t="str">
        <f t="shared" si="105"/>
        <v>+</v>
      </c>
      <c r="Q247" s="30">
        <f>IF($D247&lt;=2024,VstupniParametry_SKRYT!$D$6,"")</f>
        <v>0.06</v>
      </c>
      <c r="R247" s="28" t="str">
        <f t="shared" si="106"/>
        <v>)</v>
      </c>
      <c r="S247" s="31">
        <f>IF($D247&lt;=2024,COUNTIFS(Vypocet_SKRYT!AT244:AV244,"&gt;=1"),"")</f>
        <v>0</v>
      </c>
      <c r="T247" s="32" t="str">
        <f t="shared" si="107"/>
        <v>x</v>
      </c>
      <c r="U247" s="28" t="str">
        <f t="shared" si="108"/>
        <v>(</v>
      </c>
      <c r="V247" s="28" t="str">
        <f t="shared" si="109"/>
        <v>1</v>
      </c>
      <c r="W247" s="28" t="str">
        <f t="shared" si="110"/>
        <v>+</v>
      </c>
      <c r="X247" s="30">
        <f>IF($D247&lt;=2025,VstupniParametry_SKRYT!$D$9,"")</f>
        <v>1.7999999999999999E-2</v>
      </c>
      <c r="Y247" s="28" t="str">
        <f t="shared" si="111"/>
        <v>)</v>
      </c>
      <c r="Z247" s="31">
        <f>IF(AND(D247&lt;2025,2025&lt;=Zisk!$D$10),1,IF(D247=2025,0,""))</f>
        <v>1</v>
      </c>
      <c r="AA247" s="32" t="str">
        <f>IF(AND($D247&lt;=2025,Zisk!$D$10&gt;=2026),"x","")</f>
        <v/>
      </c>
      <c r="AB247" s="28" t="str">
        <f>IF(AND($D247&lt;=2026,Zisk!$D$10&gt;=2026),"(","")</f>
        <v/>
      </c>
      <c r="AC247" s="28" t="str">
        <f>IF(AND($D247&lt;=2026,Zisk!$D$10&gt;=2026),"1","")</f>
        <v/>
      </c>
      <c r="AD247" s="28" t="str">
        <f>IF(AND($D247&lt;=2026,Zisk!$D$10&gt;=2026),"+","")</f>
        <v/>
      </c>
      <c r="AE247" s="30" t="str">
        <f>IF(AND($D247&lt;=2026,Zisk!$D$10&gt;=2026),VstupniParametry_SKRYT!$D$10,"")</f>
        <v/>
      </c>
      <c r="AF247" s="28" t="str">
        <f>IF(AND($D247&lt;=2026,Zisk!$D$10&gt;=2026),")","")</f>
        <v/>
      </c>
      <c r="AG247" s="31" t="str">
        <f>IF(AND(D247&lt;2026,2026&lt;=Zisk!$D$10),1,IF(D247=2026,0,""))</f>
        <v/>
      </c>
      <c r="AH247" s="32" t="str">
        <f>IF(AND($D247&lt;=2026,Zisk!$D$10&gt;=2027),"x","")</f>
        <v/>
      </c>
      <c r="AI247" s="28" t="str">
        <f>IF(AND($D247&lt;=2027,Zisk!$D$10&gt;=2027),"(","")</f>
        <v/>
      </c>
      <c r="AJ247" s="28" t="str">
        <f>IF(AND($D247&lt;=2027,Zisk!$D$10&gt;=2027),"1","")</f>
        <v/>
      </c>
      <c r="AK247" s="28" t="str">
        <f>IF(AND($D247&lt;=2027,Zisk!$D$10&gt;=2027),"+","")</f>
        <v/>
      </c>
      <c r="AL247" s="30" t="str">
        <f>IF(AND($D247&lt;=2027,Zisk!$D$10&gt;=2027),VstupniParametry_SKRYT!$D$11,"")</f>
        <v/>
      </c>
      <c r="AM247" s="28" t="str">
        <f>IF(AND($D247&lt;=2027,Zisk!$D$10&gt;=2027),")","")</f>
        <v/>
      </c>
      <c r="AN247" s="31" t="str">
        <f>IF(AND(D247&lt;2027,2027&lt;=Zisk!$D$10),1,IF(D247=2027,0,""))</f>
        <v/>
      </c>
      <c r="AO247" s="32" t="str">
        <f>IF(AND($D247&lt;=2027,Zisk!$D$10&gt;=2028),"x","")</f>
        <v/>
      </c>
      <c r="AP247" s="28" t="str">
        <f>IF(AND($D247&lt;=2028,Zisk!$D$10&gt;=2028),"(","")</f>
        <v/>
      </c>
      <c r="AQ247" s="28" t="str">
        <f>IF(AND($D247&lt;=2028,Zisk!$D$10&gt;=2028),"1","")</f>
        <v/>
      </c>
      <c r="AR247" s="28" t="str">
        <f>IF(AND($D247&lt;=2028,Zisk!$D$10&gt;=2028),"+","")</f>
        <v/>
      </c>
      <c r="AS247" s="30" t="str">
        <f>IF(AND($D247&lt;=2028,Zisk!$D$10&gt;=2028),VstupniParametry_SKRYT!$D$12,"")</f>
        <v/>
      </c>
      <c r="AT247" s="28" t="str">
        <f>IF(AND($D247&lt;=2028,Zisk!$D$10&gt;=2028),")","")</f>
        <v/>
      </c>
      <c r="AU247" s="31" t="str">
        <f>IF(AND(D247&lt;2028,2028&lt;=Zisk!$D$10),1,IF(D247=2028,0,""))</f>
        <v/>
      </c>
      <c r="AV247" s="32" t="str">
        <f>IF(AND($D247&lt;=2028,Zisk!$D$10&gt;=2029),"x","")</f>
        <v/>
      </c>
      <c r="AW247" s="28" t="str">
        <f>IF(AND($D247&lt;=2029,Zisk!$D$10&gt;=2029),"(","")</f>
        <v/>
      </c>
      <c r="AX247" s="28" t="str">
        <f>IF(AND($D247&lt;=2029,Zisk!$D$10&gt;=2029),"1","")</f>
        <v/>
      </c>
      <c r="AY247" s="28" t="str">
        <f>IF(AND($D247&lt;=2029,Zisk!$D$10&gt;=2029),"+","")</f>
        <v/>
      </c>
      <c r="AZ247" s="30" t="str">
        <f>IF(AND($D247&lt;=2029,Zisk!$D$10&gt;=2029),VstupniParametry_SKRYT!$D$13,"")</f>
        <v/>
      </c>
      <c r="BA247" s="28" t="str">
        <f>IF(AND($D247&lt;=2029,Zisk!$D$10&gt;=2029),")","")</f>
        <v/>
      </c>
      <c r="BB247" s="31" t="str">
        <f>IF(AND(D247&lt;2029,2029&lt;=Zisk!$D$10),1,IF(D247=2029,0,""))</f>
        <v/>
      </c>
      <c r="BC247" s="32" t="str">
        <f>IF(AND($D247&lt;=2029,Zisk!$D$10&gt;=2030),"x","")</f>
        <v/>
      </c>
      <c r="BD247" s="28" t="str">
        <f>IF(AND($D247&lt;=2030,Zisk!$D$10&gt;=2030),"(","")</f>
        <v/>
      </c>
      <c r="BE247" s="28" t="str">
        <f>IF(AND($D247&lt;=2030,Zisk!$D$10&gt;=2030),"1","")</f>
        <v/>
      </c>
      <c r="BF247" s="28" t="str">
        <f>IF(AND($D247&lt;=2030,Zisk!$D$10&gt;=2030),"+","")</f>
        <v/>
      </c>
      <c r="BG247" s="30" t="str">
        <f>IF(AND($D247&lt;=2030,Zisk!$D$10&gt;=2030),VstupniParametry_SKRYT!$D$14,"")</f>
        <v/>
      </c>
      <c r="BH247" s="28" t="str">
        <f>IF(AND($D247&lt;=2030,Zisk!$D$10&gt;=2030),")","")</f>
        <v/>
      </c>
      <c r="BI247" s="31" t="str">
        <f>IF(AND(D247&lt;2030,2030&lt;=Zisk!$D$10),1,IF(D247=2030,0,""))</f>
        <v/>
      </c>
      <c r="BJ247" s="33" t="s">
        <v>32</v>
      </c>
      <c r="BK247" s="30">
        <f t="shared" si="124"/>
        <v>1</v>
      </c>
      <c r="BL247" s="28" t="str">
        <f t="shared" si="125"/>
        <v>x</v>
      </c>
      <c r="BM247" s="34">
        <f t="shared" si="126"/>
        <v>1</v>
      </c>
      <c r="BN247" s="30" t="str">
        <f t="shared" si="127"/>
        <v>x</v>
      </c>
      <c r="BO247" s="34">
        <f t="shared" si="112"/>
        <v>1.018</v>
      </c>
      <c r="BP247" s="34" t="str">
        <f t="shared" si="113"/>
        <v/>
      </c>
      <c r="BQ247" s="34" t="str">
        <f t="shared" si="114"/>
        <v/>
      </c>
      <c r="BR247" s="34" t="str">
        <f t="shared" si="115"/>
        <v/>
      </c>
      <c r="BS247" s="34" t="str">
        <f t="shared" si="116"/>
        <v/>
      </c>
      <c r="BT247" s="34" t="str">
        <f t="shared" si="117"/>
        <v/>
      </c>
      <c r="BU247" s="34" t="str">
        <f t="shared" si="118"/>
        <v/>
      </c>
      <c r="BV247" s="34" t="str">
        <f t="shared" si="119"/>
        <v/>
      </c>
      <c r="BW247" s="34" t="str">
        <f t="shared" si="120"/>
        <v/>
      </c>
      <c r="BX247" s="34" t="str">
        <f t="shared" si="121"/>
        <v/>
      </c>
      <c r="BY247" s="34" t="str">
        <f t="shared" si="122"/>
        <v/>
      </c>
      <c r="BZ247" s="33" t="s">
        <v>32</v>
      </c>
      <c r="CA247" s="34">
        <f t="shared" si="123"/>
        <v>1.018</v>
      </c>
      <c r="CB247" s="28"/>
      <c r="CC247" s="29">
        <f>IF(D247&gt;Zisk!$D$10,"",E247*CA247)</f>
        <v>0</v>
      </c>
    </row>
    <row r="248" spans="2:81" x14ac:dyDescent="0.2">
      <c r="B248" s="35" t="str">
        <f>Zisk!B259</f>
        <v/>
      </c>
      <c r="C248" s="35">
        <f>Zisk!C259</f>
        <v>0</v>
      </c>
      <c r="D248" s="35">
        <f>Zisk!E259</f>
        <v>0</v>
      </c>
      <c r="E248" s="36">
        <f>Zisk!D259</f>
        <v>0</v>
      </c>
      <c r="F248" s="36"/>
      <c r="G248" s="35" t="str">
        <f t="shared" si="98"/>
        <v>(</v>
      </c>
      <c r="H248" s="35" t="str">
        <f t="shared" si="99"/>
        <v>1</v>
      </c>
      <c r="I248" s="35" t="str">
        <f t="shared" si="100"/>
        <v>+</v>
      </c>
      <c r="J248" s="37">
        <f>IF($D248&lt;=2021,VstupniParametry_SKRYT!$D$5,"")</f>
        <v>0.02</v>
      </c>
      <c r="K248" s="35" t="str">
        <f t="shared" si="101"/>
        <v>)</v>
      </c>
      <c r="L248" s="38">
        <f>IF($D248&lt;=2021,COUNTIF(Vypocet_SKRYT!T245:AS245,"&gt;=1"),"")</f>
        <v>0</v>
      </c>
      <c r="M248" s="39" t="str">
        <f t="shared" si="102"/>
        <v>x</v>
      </c>
      <c r="N248" s="35" t="str">
        <f t="shared" si="103"/>
        <v>(</v>
      </c>
      <c r="O248" s="35" t="str">
        <f t="shared" si="104"/>
        <v>1</v>
      </c>
      <c r="P248" s="35" t="str">
        <f t="shared" si="105"/>
        <v>+</v>
      </c>
      <c r="Q248" s="37">
        <f>IF($D248&lt;=2024,VstupniParametry_SKRYT!$D$6,"")</f>
        <v>0.06</v>
      </c>
      <c r="R248" s="35" t="str">
        <f t="shared" si="106"/>
        <v>)</v>
      </c>
      <c r="S248" s="38">
        <f>IF($D248&lt;=2024,COUNTIFS(Vypocet_SKRYT!AT245:AV245,"&gt;=1"),"")</f>
        <v>0</v>
      </c>
      <c r="T248" s="39" t="str">
        <f t="shared" si="107"/>
        <v>x</v>
      </c>
      <c r="U248" s="35" t="str">
        <f t="shared" si="108"/>
        <v>(</v>
      </c>
      <c r="V248" s="35" t="str">
        <f t="shared" si="109"/>
        <v>1</v>
      </c>
      <c r="W248" s="35" t="str">
        <f t="shared" si="110"/>
        <v>+</v>
      </c>
      <c r="X248" s="37">
        <f>IF($D248&lt;=2025,VstupniParametry_SKRYT!$D$9,"")</f>
        <v>1.7999999999999999E-2</v>
      </c>
      <c r="Y248" s="35" t="str">
        <f t="shared" si="111"/>
        <v>)</v>
      </c>
      <c r="Z248" s="38">
        <f>IF(AND(D248&lt;2025,2025&lt;=Zisk!$D$10),1,IF(D248=2025,0,""))</f>
        <v>1</v>
      </c>
      <c r="AA248" s="39" t="str">
        <f>IF(AND($D248&lt;=2025,Zisk!$D$10&gt;=2026),"x","")</f>
        <v/>
      </c>
      <c r="AB248" s="35" t="str">
        <f>IF(AND($D248&lt;=2026,Zisk!$D$10&gt;=2026),"(","")</f>
        <v/>
      </c>
      <c r="AC248" s="35" t="str">
        <f>IF(AND($D248&lt;=2026,Zisk!$D$10&gt;=2026),"1","")</f>
        <v/>
      </c>
      <c r="AD248" s="35" t="str">
        <f>IF(AND($D248&lt;=2026,Zisk!$D$10&gt;=2026),"+","")</f>
        <v/>
      </c>
      <c r="AE248" s="37" t="str">
        <f>IF(AND($D248&lt;=2026,Zisk!$D$10&gt;=2026),VstupniParametry_SKRYT!$D$10,"")</f>
        <v/>
      </c>
      <c r="AF248" s="35" t="str">
        <f>IF(AND($D248&lt;=2026,Zisk!$D$10&gt;=2026),")","")</f>
        <v/>
      </c>
      <c r="AG248" s="38" t="str">
        <f>IF(AND(D248&lt;2026,2026&lt;=Zisk!$D$10),1,IF(D248=2026,0,""))</f>
        <v/>
      </c>
      <c r="AH248" s="39" t="str">
        <f>IF(AND($D248&lt;=2026,Zisk!$D$10&gt;=2027),"x","")</f>
        <v/>
      </c>
      <c r="AI248" s="35" t="str">
        <f>IF(AND($D248&lt;=2027,Zisk!$D$10&gt;=2027),"(","")</f>
        <v/>
      </c>
      <c r="AJ248" s="35" t="str">
        <f>IF(AND($D248&lt;=2027,Zisk!$D$10&gt;=2027),"1","")</f>
        <v/>
      </c>
      <c r="AK248" s="35" t="str">
        <f>IF(AND($D248&lt;=2027,Zisk!$D$10&gt;=2027),"+","")</f>
        <v/>
      </c>
      <c r="AL248" s="37" t="str">
        <f>IF(AND($D248&lt;=2027,Zisk!$D$10&gt;=2027),VstupniParametry_SKRYT!$D$11,"")</f>
        <v/>
      </c>
      <c r="AM248" s="35" t="str">
        <f>IF(AND($D248&lt;=2027,Zisk!$D$10&gt;=2027),")","")</f>
        <v/>
      </c>
      <c r="AN248" s="38" t="str">
        <f>IF(AND(D248&lt;2027,2027&lt;=Zisk!$D$10),1,IF(D248=2027,0,""))</f>
        <v/>
      </c>
      <c r="AO248" s="39" t="str">
        <f>IF(AND($D248&lt;=2027,Zisk!$D$10&gt;=2028),"x","")</f>
        <v/>
      </c>
      <c r="AP248" s="35" t="str">
        <f>IF(AND($D248&lt;=2028,Zisk!$D$10&gt;=2028),"(","")</f>
        <v/>
      </c>
      <c r="AQ248" s="35" t="str">
        <f>IF(AND($D248&lt;=2028,Zisk!$D$10&gt;=2028),"1","")</f>
        <v/>
      </c>
      <c r="AR248" s="35" t="str">
        <f>IF(AND($D248&lt;=2028,Zisk!$D$10&gt;=2028),"+","")</f>
        <v/>
      </c>
      <c r="AS248" s="37" t="str">
        <f>IF(AND($D248&lt;=2028,Zisk!$D$10&gt;=2028),VstupniParametry_SKRYT!$D$12,"")</f>
        <v/>
      </c>
      <c r="AT248" s="35" t="str">
        <f>IF(AND($D248&lt;=2028,Zisk!$D$10&gt;=2028),")","")</f>
        <v/>
      </c>
      <c r="AU248" s="38" t="str">
        <f>IF(AND(D248&lt;2028,2028&lt;=Zisk!$D$10),1,IF(D248=2028,0,""))</f>
        <v/>
      </c>
      <c r="AV248" s="39" t="str">
        <f>IF(AND($D248&lt;=2028,Zisk!$D$10&gt;=2029),"x","")</f>
        <v/>
      </c>
      <c r="AW248" s="35" t="str">
        <f>IF(AND($D248&lt;=2029,Zisk!$D$10&gt;=2029),"(","")</f>
        <v/>
      </c>
      <c r="AX248" s="35" t="str">
        <f>IF(AND($D248&lt;=2029,Zisk!$D$10&gt;=2029),"1","")</f>
        <v/>
      </c>
      <c r="AY248" s="35" t="str">
        <f>IF(AND($D248&lt;=2029,Zisk!$D$10&gt;=2029),"+","")</f>
        <v/>
      </c>
      <c r="AZ248" s="37" t="str">
        <f>IF(AND($D248&lt;=2029,Zisk!$D$10&gt;=2029),VstupniParametry_SKRYT!$D$13,"")</f>
        <v/>
      </c>
      <c r="BA248" s="35" t="str">
        <f>IF(AND($D248&lt;=2029,Zisk!$D$10&gt;=2029),")","")</f>
        <v/>
      </c>
      <c r="BB248" s="38" t="str">
        <f>IF(AND(D248&lt;2029,2029&lt;=Zisk!$D$10),1,IF(D248=2029,0,""))</f>
        <v/>
      </c>
      <c r="BC248" s="39" t="str">
        <f>IF(AND($D248&lt;=2029,Zisk!$D$10&gt;=2030),"x","")</f>
        <v/>
      </c>
      <c r="BD248" s="35" t="str">
        <f>IF(AND($D248&lt;=2030,Zisk!$D$10&gt;=2030),"(","")</f>
        <v/>
      </c>
      <c r="BE248" s="35" t="str">
        <f>IF(AND($D248&lt;=2030,Zisk!$D$10&gt;=2030),"1","")</f>
        <v/>
      </c>
      <c r="BF248" s="35" t="str">
        <f>IF(AND($D248&lt;=2030,Zisk!$D$10&gt;=2030),"+","")</f>
        <v/>
      </c>
      <c r="BG248" s="37" t="str">
        <f>IF(AND($D248&lt;=2030,Zisk!$D$10&gt;=2030),VstupniParametry_SKRYT!$D$14,"")</f>
        <v/>
      </c>
      <c r="BH248" s="35" t="str">
        <f>IF(AND($D248&lt;=2030,Zisk!$D$10&gt;=2030),")","")</f>
        <v/>
      </c>
      <c r="BI248" s="38" t="str">
        <f>IF(AND(D248&lt;2030,2030&lt;=Zisk!$D$10),1,IF(D248=2030,0,""))</f>
        <v/>
      </c>
      <c r="BJ248" s="40" t="s">
        <v>32</v>
      </c>
      <c r="BK248" s="37">
        <f t="shared" si="124"/>
        <v>1</v>
      </c>
      <c r="BL248" s="35" t="str">
        <f t="shared" si="125"/>
        <v>x</v>
      </c>
      <c r="BM248" s="41">
        <f t="shared" si="126"/>
        <v>1</v>
      </c>
      <c r="BN248" s="37" t="str">
        <f t="shared" si="127"/>
        <v>x</v>
      </c>
      <c r="BO248" s="41">
        <f t="shared" si="112"/>
        <v>1.018</v>
      </c>
      <c r="BP248" s="41" t="str">
        <f t="shared" si="113"/>
        <v/>
      </c>
      <c r="BQ248" s="41" t="str">
        <f t="shared" si="114"/>
        <v/>
      </c>
      <c r="BR248" s="41" t="str">
        <f t="shared" si="115"/>
        <v/>
      </c>
      <c r="BS248" s="41" t="str">
        <f t="shared" si="116"/>
        <v/>
      </c>
      <c r="BT248" s="41" t="str">
        <f t="shared" si="117"/>
        <v/>
      </c>
      <c r="BU248" s="41" t="str">
        <f t="shared" si="118"/>
        <v/>
      </c>
      <c r="BV248" s="41" t="str">
        <f t="shared" si="119"/>
        <v/>
      </c>
      <c r="BW248" s="41" t="str">
        <f t="shared" si="120"/>
        <v/>
      </c>
      <c r="BX248" s="41" t="str">
        <f t="shared" si="121"/>
        <v/>
      </c>
      <c r="BY248" s="41" t="str">
        <f t="shared" si="122"/>
        <v/>
      </c>
      <c r="BZ248" s="40" t="s">
        <v>32</v>
      </c>
      <c r="CA248" s="41">
        <f t="shared" si="123"/>
        <v>1.018</v>
      </c>
      <c r="CB248" s="35"/>
      <c r="CC248" s="36">
        <f>IF(D248&gt;Zisk!$D$10,"",E248*CA248)</f>
        <v>0</v>
      </c>
    </row>
    <row r="249" spans="2:81" x14ac:dyDescent="0.2">
      <c r="B249" s="28" t="str">
        <f>Zisk!B260</f>
        <v/>
      </c>
      <c r="C249" s="28">
        <f>Zisk!C260</f>
        <v>0</v>
      </c>
      <c r="D249" s="28">
        <f>Zisk!E260</f>
        <v>0</v>
      </c>
      <c r="E249" s="29">
        <f>Zisk!D260</f>
        <v>0</v>
      </c>
      <c r="F249" s="29"/>
      <c r="G249" s="28" t="str">
        <f t="shared" si="98"/>
        <v>(</v>
      </c>
      <c r="H249" s="28" t="str">
        <f t="shared" si="99"/>
        <v>1</v>
      </c>
      <c r="I249" s="28" t="str">
        <f t="shared" si="100"/>
        <v>+</v>
      </c>
      <c r="J249" s="30">
        <f>IF($D249&lt;=2021,VstupniParametry_SKRYT!$D$5,"")</f>
        <v>0.02</v>
      </c>
      <c r="K249" s="28" t="str">
        <f t="shared" si="101"/>
        <v>)</v>
      </c>
      <c r="L249" s="31">
        <f>IF($D249&lt;=2021,COUNTIF(Vypocet_SKRYT!T246:AS246,"&gt;=1"),"")</f>
        <v>0</v>
      </c>
      <c r="M249" s="32" t="str">
        <f t="shared" si="102"/>
        <v>x</v>
      </c>
      <c r="N249" s="28" t="str">
        <f t="shared" si="103"/>
        <v>(</v>
      </c>
      <c r="O249" s="28" t="str">
        <f t="shared" si="104"/>
        <v>1</v>
      </c>
      <c r="P249" s="28" t="str">
        <f t="shared" si="105"/>
        <v>+</v>
      </c>
      <c r="Q249" s="30">
        <f>IF($D249&lt;=2024,VstupniParametry_SKRYT!$D$6,"")</f>
        <v>0.06</v>
      </c>
      <c r="R249" s="28" t="str">
        <f t="shared" si="106"/>
        <v>)</v>
      </c>
      <c r="S249" s="31">
        <f>IF($D249&lt;=2024,COUNTIFS(Vypocet_SKRYT!AT246:AV246,"&gt;=1"),"")</f>
        <v>0</v>
      </c>
      <c r="T249" s="32" t="str">
        <f t="shared" si="107"/>
        <v>x</v>
      </c>
      <c r="U249" s="28" t="str">
        <f t="shared" si="108"/>
        <v>(</v>
      </c>
      <c r="V249" s="28" t="str">
        <f t="shared" si="109"/>
        <v>1</v>
      </c>
      <c r="W249" s="28" t="str">
        <f t="shared" si="110"/>
        <v>+</v>
      </c>
      <c r="X249" s="30">
        <f>IF($D249&lt;=2025,VstupniParametry_SKRYT!$D$9,"")</f>
        <v>1.7999999999999999E-2</v>
      </c>
      <c r="Y249" s="28" t="str">
        <f t="shared" si="111"/>
        <v>)</v>
      </c>
      <c r="Z249" s="31">
        <f>IF(AND(D249&lt;2025,2025&lt;=Zisk!$D$10),1,IF(D249=2025,0,""))</f>
        <v>1</v>
      </c>
      <c r="AA249" s="32" t="str">
        <f>IF(AND($D249&lt;=2025,Zisk!$D$10&gt;=2026),"x","")</f>
        <v/>
      </c>
      <c r="AB249" s="28" t="str">
        <f>IF(AND($D249&lt;=2026,Zisk!$D$10&gt;=2026),"(","")</f>
        <v/>
      </c>
      <c r="AC249" s="28" t="str">
        <f>IF(AND($D249&lt;=2026,Zisk!$D$10&gt;=2026),"1","")</f>
        <v/>
      </c>
      <c r="AD249" s="28" t="str">
        <f>IF(AND($D249&lt;=2026,Zisk!$D$10&gt;=2026),"+","")</f>
        <v/>
      </c>
      <c r="AE249" s="30" t="str">
        <f>IF(AND($D249&lt;=2026,Zisk!$D$10&gt;=2026),VstupniParametry_SKRYT!$D$10,"")</f>
        <v/>
      </c>
      <c r="AF249" s="28" t="str">
        <f>IF(AND($D249&lt;=2026,Zisk!$D$10&gt;=2026),")","")</f>
        <v/>
      </c>
      <c r="AG249" s="31" t="str">
        <f>IF(AND(D249&lt;2026,2026&lt;=Zisk!$D$10),1,IF(D249=2026,0,""))</f>
        <v/>
      </c>
      <c r="AH249" s="32" t="str">
        <f>IF(AND($D249&lt;=2026,Zisk!$D$10&gt;=2027),"x","")</f>
        <v/>
      </c>
      <c r="AI249" s="28" t="str">
        <f>IF(AND($D249&lt;=2027,Zisk!$D$10&gt;=2027),"(","")</f>
        <v/>
      </c>
      <c r="AJ249" s="28" t="str">
        <f>IF(AND($D249&lt;=2027,Zisk!$D$10&gt;=2027),"1","")</f>
        <v/>
      </c>
      <c r="AK249" s="28" t="str">
        <f>IF(AND($D249&lt;=2027,Zisk!$D$10&gt;=2027),"+","")</f>
        <v/>
      </c>
      <c r="AL249" s="30" t="str">
        <f>IF(AND($D249&lt;=2027,Zisk!$D$10&gt;=2027),VstupniParametry_SKRYT!$D$11,"")</f>
        <v/>
      </c>
      <c r="AM249" s="28" t="str">
        <f>IF(AND($D249&lt;=2027,Zisk!$D$10&gt;=2027),")","")</f>
        <v/>
      </c>
      <c r="AN249" s="31" t="str">
        <f>IF(AND(D249&lt;2027,2027&lt;=Zisk!$D$10),1,IF(D249=2027,0,""))</f>
        <v/>
      </c>
      <c r="AO249" s="32" t="str">
        <f>IF(AND($D249&lt;=2027,Zisk!$D$10&gt;=2028),"x","")</f>
        <v/>
      </c>
      <c r="AP249" s="28" t="str">
        <f>IF(AND($D249&lt;=2028,Zisk!$D$10&gt;=2028),"(","")</f>
        <v/>
      </c>
      <c r="AQ249" s="28" t="str">
        <f>IF(AND($D249&lt;=2028,Zisk!$D$10&gt;=2028),"1","")</f>
        <v/>
      </c>
      <c r="AR249" s="28" t="str">
        <f>IF(AND($D249&lt;=2028,Zisk!$D$10&gt;=2028),"+","")</f>
        <v/>
      </c>
      <c r="AS249" s="30" t="str">
        <f>IF(AND($D249&lt;=2028,Zisk!$D$10&gt;=2028),VstupniParametry_SKRYT!$D$12,"")</f>
        <v/>
      </c>
      <c r="AT249" s="28" t="str">
        <f>IF(AND($D249&lt;=2028,Zisk!$D$10&gt;=2028),")","")</f>
        <v/>
      </c>
      <c r="AU249" s="31" t="str">
        <f>IF(AND(D249&lt;2028,2028&lt;=Zisk!$D$10),1,IF(D249=2028,0,""))</f>
        <v/>
      </c>
      <c r="AV249" s="32" t="str">
        <f>IF(AND($D249&lt;=2028,Zisk!$D$10&gt;=2029),"x","")</f>
        <v/>
      </c>
      <c r="AW249" s="28" t="str">
        <f>IF(AND($D249&lt;=2029,Zisk!$D$10&gt;=2029),"(","")</f>
        <v/>
      </c>
      <c r="AX249" s="28" t="str">
        <f>IF(AND($D249&lt;=2029,Zisk!$D$10&gt;=2029),"1","")</f>
        <v/>
      </c>
      <c r="AY249" s="28" t="str">
        <f>IF(AND($D249&lt;=2029,Zisk!$D$10&gt;=2029),"+","")</f>
        <v/>
      </c>
      <c r="AZ249" s="30" t="str">
        <f>IF(AND($D249&lt;=2029,Zisk!$D$10&gt;=2029),VstupniParametry_SKRYT!$D$13,"")</f>
        <v/>
      </c>
      <c r="BA249" s="28" t="str">
        <f>IF(AND($D249&lt;=2029,Zisk!$D$10&gt;=2029),")","")</f>
        <v/>
      </c>
      <c r="BB249" s="31" t="str">
        <f>IF(AND(D249&lt;2029,2029&lt;=Zisk!$D$10),1,IF(D249=2029,0,""))</f>
        <v/>
      </c>
      <c r="BC249" s="32" t="str">
        <f>IF(AND($D249&lt;=2029,Zisk!$D$10&gt;=2030),"x","")</f>
        <v/>
      </c>
      <c r="BD249" s="28" t="str">
        <f>IF(AND($D249&lt;=2030,Zisk!$D$10&gt;=2030),"(","")</f>
        <v/>
      </c>
      <c r="BE249" s="28" t="str">
        <f>IF(AND($D249&lt;=2030,Zisk!$D$10&gt;=2030),"1","")</f>
        <v/>
      </c>
      <c r="BF249" s="28" t="str">
        <f>IF(AND($D249&lt;=2030,Zisk!$D$10&gt;=2030),"+","")</f>
        <v/>
      </c>
      <c r="BG249" s="30" t="str">
        <f>IF(AND($D249&lt;=2030,Zisk!$D$10&gt;=2030),VstupniParametry_SKRYT!$D$14,"")</f>
        <v/>
      </c>
      <c r="BH249" s="28" t="str">
        <f>IF(AND($D249&lt;=2030,Zisk!$D$10&gt;=2030),")","")</f>
        <v/>
      </c>
      <c r="BI249" s="31" t="str">
        <f>IF(AND(D249&lt;2030,2030&lt;=Zisk!$D$10),1,IF(D249=2030,0,""))</f>
        <v/>
      </c>
      <c r="BJ249" s="33" t="s">
        <v>32</v>
      </c>
      <c r="BK249" s="30">
        <f t="shared" si="124"/>
        <v>1</v>
      </c>
      <c r="BL249" s="28" t="str">
        <f t="shared" si="125"/>
        <v>x</v>
      </c>
      <c r="BM249" s="34">
        <f t="shared" si="126"/>
        <v>1</v>
      </c>
      <c r="BN249" s="30" t="str">
        <f t="shared" si="127"/>
        <v>x</v>
      </c>
      <c r="BO249" s="34">
        <f t="shared" si="112"/>
        <v>1.018</v>
      </c>
      <c r="BP249" s="34" t="str">
        <f t="shared" si="113"/>
        <v/>
      </c>
      <c r="BQ249" s="34" t="str">
        <f t="shared" si="114"/>
        <v/>
      </c>
      <c r="BR249" s="34" t="str">
        <f t="shared" si="115"/>
        <v/>
      </c>
      <c r="BS249" s="34" t="str">
        <f t="shared" si="116"/>
        <v/>
      </c>
      <c r="BT249" s="34" t="str">
        <f t="shared" si="117"/>
        <v/>
      </c>
      <c r="BU249" s="34" t="str">
        <f t="shared" si="118"/>
        <v/>
      </c>
      <c r="BV249" s="34" t="str">
        <f t="shared" si="119"/>
        <v/>
      </c>
      <c r="BW249" s="34" t="str">
        <f t="shared" si="120"/>
        <v/>
      </c>
      <c r="BX249" s="34" t="str">
        <f t="shared" si="121"/>
        <v/>
      </c>
      <c r="BY249" s="34" t="str">
        <f t="shared" si="122"/>
        <v/>
      </c>
      <c r="BZ249" s="33" t="s">
        <v>32</v>
      </c>
      <c r="CA249" s="34">
        <f t="shared" si="123"/>
        <v>1.018</v>
      </c>
      <c r="CB249" s="28"/>
      <c r="CC249" s="29">
        <f>IF(D249&gt;Zisk!$D$10,"",E249*CA249)</f>
        <v>0</v>
      </c>
    </row>
    <row r="250" spans="2:81" x14ac:dyDescent="0.2">
      <c r="B250" s="35" t="str">
        <f>Zisk!B261</f>
        <v/>
      </c>
      <c r="C250" s="35">
        <f>Zisk!C261</f>
        <v>0</v>
      </c>
      <c r="D250" s="35">
        <f>Zisk!E261</f>
        <v>0</v>
      </c>
      <c r="E250" s="36">
        <f>Zisk!D261</f>
        <v>0</v>
      </c>
      <c r="F250" s="36"/>
      <c r="G250" s="35" t="str">
        <f t="shared" si="98"/>
        <v>(</v>
      </c>
      <c r="H250" s="35" t="str">
        <f t="shared" si="99"/>
        <v>1</v>
      </c>
      <c r="I250" s="35" t="str">
        <f t="shared" si="100"/>
        <v>+</v>
      </c>
      <c r="J250" s="37">
        <f>IF($D250&lt;=2021,VstupniParametry_SKRYT!$D$5,"")</f>
        <v>0.02</v>
      </c>
      <c r="K250" s="35" t="str">
        <f t="shared" si="101"/>
        <v>)</v>
      </c>
      <c r="L250" s="38">
        <f>IF($D250&lt;=2021,COUNTIF(Vypocet_SKRYT!T247:AS247,"&gt;=1"),"")</f>
        <v>0</v>
      </c>
      <c r="M250" s="39" t="str">
        <f t="shared" si="102"/>
        <v>x</v>
      </c>
      <c r="N250" s="35" t="str">
        <f t="shared" si="103"/>
        <v>(</v>
      </c>
      <c r="O250" s="35" t="str">
        <f t="shared" si="104"/>
        <v>1</v>
      </c>
      <c r="P250" s="35" t="str">
        <f t="shared" si="105"/>
        <v>+</v>
      </c>
      <c r="Q250" s="37">
        <f>IF($D250&lt;=2024,VstupniParametry_SKRYT!$D$6,"")</f>
        <v>0.06</v>
      </c>
      <c r="R250" s="35" t="str">
        <f t="shared" si="106"/>
        <v>)</v>
      </c>
      <c r="S250" s="38">
        <f>IF($D250&lt;=2024,COUNTIFS(Vypocet_SKRYT!AT247:AV247,"&gt;=1"),"")</f>
        <v>0</v>
      </c>
      <c r="T250" s="39" t="str">
        <f t="shared" si="107"/>
        <v>x</v>
      </c>
      <c r="U250" s="35" t="str">
        <f t="shared" si="108"/>
        <v>(</v>
      </c>
      <c r="V250" s="35" t="str">
        <f t="shared" si="109"/>
        <v>1</v>
      </c>
      <c r="W250" s="35" t="str">
        <f t="shared" si="110"/>
        <v>+</v>
      </c>
      <c r="X250" s="37">
        <f>IF($D250&lt;=2025,VstupniParametry_SKRYT!$D$9,"")</f>
        <v>1.7999999999999999E-2</v>
      </c>
      <c r="Y250" s="35" t="str">
        <f t="shared" si="111"/>
        <v>)</v>
      </c>
      <c r="Z250" s="38">
        <f>IF(AND(D250&lt;2025,2025&lt;=Zisk!$D$10),1,IF(D250=2025,0,""))</f>
        <v>1</v>
      </c>
      <c r="AA250" s="39" t="str">
        <f>IF(AND($D250&lt;=2025,Zisk!$D$10&gt;=2026),"x","")</f>
        <v/>
      </c>
      <c r="AB250" s="35" t="str">
        <f>IF(AND($D250&lt;=2026,Zisk!$D$10&gt;=2026),"(","")</f>
        <v/>
      </c>
      <c r="AC250" s="35" t="str">
        <f>IF(AND($D250&lt;=2026,Zisk!$D$10&gt;=2026),"1","")</f>
        <v/>
      </c>
      <c r="AD250" s="35" t="str">
        <f>IF(AND($D250&lt;=2026,Zisk!$D$10&gt;=2026),"+","")</f>
        <v/>
      </c>
      <c r="AE250" s="37" t="str">
        <f>IF(AND($D250&lt;=2026,Zisk!$D$10&gt;=2026),VstupniParametry_SKRYT!$D$10,"")</f>
        <v/>
      </c>
      <c r="AF250" s="35" t="str">
        <f>IF(AND($D250&lt;=2026,Zisk!$D$10&gt;=2026),")","")</f>
        <v/>
      </c>
      <c r="AG250" s="38" t="str">
        <f>IF(AND(D250&lt;2026,2026&lt;=Zisk!$D$10),1,IF(D250=2026,0,""))</f>
        <v/>
      </c>
      <c r="AH250" s="39" t="str">
        <f>IF(AND($D250&lt;=2026,Zisk!$D$10&gt;=2027),"x","")</f>
        <v/>
      </c>
      <c r="AI250" s="35" t="str">
        <f>IF(AND($D250&lt;=2027,Zisk!$D$10&gt;=2027),"(","")</f>
        <v/>
      </c>
      <c r="AJ250" s="35" t="str">
        <f>IF(AND($D250&lt;=2027,Zisk!$D$10&gt;=2027),"1","")</f>
        <v/>
      </c>
      <c r="AK250" s="35" t="str">
        <f>IF(AND($D250&lt;=2027,Zisk!$D$10&gt;=2027),"+","")</f>
        <v/>
      </c>
      <c r="AL250" s="37" t="str">
        <f>IF(AND($D250&lt;=2027,Zisk!$D$10&gt;=2027),VstupniParametry_SKRYT!$D$11,"")</f>
        <v/>
      </c>
      <c r="AM250" s="35" t="str">
        <f>IF(AND($D250&lt;=2027,Zisk!$D$10&gt;=2027),")","")</f>
        <v/>
      </c>
      <c r="AN250" s="38" t="str">
        <f>IF(AND(D250&lt;2027,2027&lt;=Zisk!$D$10),1,IF(D250=2027,0,""))</f>
        <v/>
      </c>
      <c r="AO250" s="39" t="str">
        <f>IF(AND($D250&lt;=2027,Zisk!$D$10&gt;=2028),"x","")</f>
        <v/>
      </c>
      <c r="AP250" s="35" t="str">
        <f>IF(AND($D250&lt;=2028,Zisk!$D$10&gt;=2028),"(","")</f>
        <v/>
      </c>
      <c r="AQ250" s="35" t="str">
        <f>IF(AND($D250&lt;=2028,Zisk!$D$10&gt;=2028),"1","")</f>
        <v/>
      </c>
      <c r="AR250" s="35" t="str">
        <f>IF(AND($D250&lt;=2028,Zisk!$D$10&gt;=2028),"+","")</f>
        <v/>
      </c>
      <c r="AS250" s="37" t="str">
        <f>IF(AND($D250&lt;=2028,Zisk!$D$10&gt;=2028),VstupniParametry_SKRYT!$D$12,"")</f>
        <v/>
      </c>
      <c r="AT250" s="35" t="str">
        <f>IF(AND($D250&lt;=2028,Zisk!$D$10&gt;=2028),")","")</f>
        <v/>
      </c>
      <c r="AU250" s="38" t="str">
        <f>IF(AND(D250&lt;2028,2028&lt;=Zisk!$D$10),1,IF(D250=2028,0,""))</f>
        <v/>
      </c>
      <c r="AV250" s="39" t="str">
        <f>IF(AND($D250&lt;=2028,Zisk!$D$10&gt;=2029),"x","")</f>
        <v/>
      </c>
      <c r="AW250" s="35" t="str">
        <f>IF(AND($D250&lt;=2029,Zisk!$D$10&gt;=2029),"(","")</f>
        <v/>
      </c>
      <c r="AX250" s="35" t="str">
        <f>IF(AND($D250&lt;=2029,Zisk!$D$10&gt;=2029),"1","")</f>
        <v/>
      </c>
      <c r="AY250" s="35" t="str">
        <f>IF(AND($D250&lt;=2029,Zisk!$D$10&gt;=2029),"+","")</f>
        <v/>
      </c>
      <c r="AZ250" s="37" t="str">
        <f>IF(AND($D250&lt;=2029,Zisk!$D$10&gt;=2029),VstupniParametry_SKRYT!$D$13,"")</f>
        <v/>
      </c>
      <c r="BA250" s="35" t="str">
        <f>IF(AND($D250&lt;=2029,Zisk!$D$10&gt;=2029),")","")</f>
        <v/>
      </c>
      <c r="BB250" s="38" t="str">
        <f>IF(AND(D250&lt;2029,2029&lt;=Zisk!$D$10),1,IF(D250=2029,0,""))</f>
        <v/>
      </c>
      <c r="BC250" s="39" t="str">
        <f>IF(AND($D250&lt;=2029,Zisk!$D$10&gt;=2030),"x","")</f>
        <v/>
      </c>
      <c r="BD250" s="35" t="str">
        <f>IF(AND($D250&lt;=2030,Zisk!$D$10&gt;=2030),"(","")</f>
        <v/>
      </c>
      <c r="BE250" s="35" t="str">
        <f>IF(AND($D250&lt;=2030,Zisk!$D$10&gt;=2030),"1","")</f>
        <v/>
      </c>
      <c r="BF250" s="35" t="str">
        <f>IF(AND($D250&lt;=2030,Zisk!$D$10&gt;=2030),"+","")</f>
        <v/>
      </c>
      <c r="BG250" s="37" t="str">
        <f>IF(AND($D250&lt;=2030,Zisk!$D$10&gt;=2030),VstupniParametry_SKRYT!$D$14,"")</f>
        <v/>
      </c>
      <c r="BH250" s="35" t="str">
        <f>IF(AND($D250&lt;=2030,Zisk!$D$10&gt;=2030),")","")</f>
        <v/>
      </c>
      <c r="BI250" s="38" t="str">
        <f>IF(AND(D250&lt;2030,2030&lt;=Zisk!$D$10),1,IF(D250=2030,0,""))</f>
        <v/>
      </c>
      <c r="BJ250" s="40" t="s">
        <v>32</v>
      </c>
      <c r="BK250" s="37">
        <f t="shared" si="124"/>
        <v>1</v>
      </c>
      <c r="BL250" s="35" t="str">
        <f t="shared" si="125"/>
        <v>x</v>
      </c>
      <c r="BM250" s="41">
        <f t="shared" si="126"/>
        <v>1</v>
      </c>
      <c r="BN250" s="37" t="str">
        <f t="shared" si="127"/>
        <v>x</v>
      </c>
      <c r="BO250" s="41">
        <f t="shared" si="112"/>
        <v>1.018</v>
      </c>
      <c r="BP250" s="41" t="str">
        <f t="shared" si="113"/>
        <v/>
      </c>
      <c r="BQ250" s="41" t="str">
        <f t="shared" si="114"/>
        <v/>
      </c>
      <c r="BR250" s="41" t="str">
        <f t="shared" si="115"/>
        <v/>
      </c>
      <c r="BS250" s="41" t="str">
        <f t="shared" si="116"/>
        <v/>
      </c>
      <c r="BT250" s="41" t="str">
        <f t="shared" si="117"/>
        <v/>
      </c>
      <c r="BU250" s="41" t="str">
        <f t="shared" si="118"/>
        <v/>
      </c>
      <c r="BV250" s="41" t="str">
        <f t="shared" si="119"/>
        <v/>
      </c>
      <c r="BW250" s="41" t="str">
        <f t="shared" si="120"/>
        <v/>
      </c>
      <c r="BX250" s="41" t="str">
        <f t="shared" si="121"/>
        <v/>
      </c>
      <c r="BY250" s="41" t="str">
        <f t="shared" si="122"/>
        <v/>
      </c>
      <c r="BZ250" s="40" t="s">
        <v>32</v>
      </c>
      <c r="CA250" s="41">
        <f t="shared" si="123"/>
        <v>1.018</v>
      </c>
      <c r="CB250" s="35"/>
      <c r="CC250" s="36">
        <f>IF(D250&gt;Zisk!$D$10,"",E250*CA250)</f>
        <v>0</v>
      </c>
    </row>
    <row r="251" spans="2:81" x14ac:dyDescent="0.2">
      <c r="B251" s="28" t="str">
        <f>Zisk!B262</f>
        <v/>
      </c>
      <c r="C251" s="28">
        <f>Zisk!C262</f>
        <v>0</v>
      </c>
      <c r="D251" s="28">
        <f>Zisk!E262</f>
        <v>0</v>
      </c>
      <c r="E251" s="29">
        <f>Zisk!D262</f>
        <v>0</v>
      </c>
      <c r="F251" s="29"/>
      <c r="G251" s="28" t="str">
        <f t="shared" si="98"/>
        <v>(</v>
      </c>
      <c r="H251" s="28" t="str">
        <f t="shared" si="99"/>
        <v>1</v>
      </c>
      <c r="I251" s="28" t="str">
        <f t="shared" si="100"/>
        <v>+</v>
      </c>
      <c r="J251" s="30">
        <f>IF($D251&lt;=2021,VstupniParametry_SKRYT!$D$5,"")</f>
        <v>0.02</v>
      </c>
      <c r="K251" s="28" t="str">
        <f t="shared" si="101"/>
        <v>)</v>
      </c>
      <c r="L251" s="31">
        <f>IF($D251&lt;=2021,COUNTIF(Vypocet_SKRYT!T248:AS248,"&gt;=1"),"")</f>
        <v>0</v>
      </c>
      <c r="M251" s="32" t="str">
        <f t="shared" si="102"/>
        <v>x</v>
      </c>
      <c r="N251" s="28" t="str">
        <f t="shared" si="103"/>
        <v>(</v>
      </c>
      <c r="O251" s="28" t="str">
        <f t="shared" si="104"/>
        <v>1</v>
      </c>
      <c r="P251" s="28" t="str">
        <f t="shared" si="105"/>
        <v>+</v>
      </c>
      <c r="Q251" s="30">
        <f>IF($D251&lt;=2024,VstupniParametry_SKRYT!$D$6,"")</f>
        <v>0.06</v>
      </c>
      <c r="R251" s="28" t="str">
        <f t="shared" si="106"/>
        <v>)</v>
      </c>
      <c r="S251" s="31">
        <f>IF($D251&lt;=2024,COUNTIFS(Vypocet_SKRYT!AT248:AV248,"&gt;=1"),"")</f>
        <v>0</v>
      </c>
      <c r="T251" s="32" t="str">
        <f t="shared" si="107"/>
        <v>x</v>
      </c>
      <c r="U251" s="28" t="str">
        <f t="shared" si="108"/>
        <v>(</v>
      </c>
      <c r="V251" s="28" t="str">
        <f t="shared" si="109"/>
        <v>1</v>
      </c>
      <c r="W251" s="28" t="str">
        <f t="shared" si="110"/>
        <v>+</v>
      </c>
      <c r="X251" s="30">
        <f>IF($D251&lt;=2025,VstupniParametry_SKRYT!$D$9,"")</f>
        <v>1.7999999999999999E-2</v>
      </c>
      <c r="Y251" s="28" t="str">
        <f t="shared" si="111"/>
        <v>)</v>
      </c>
      <c r="Z251" s="31">
        <f>IF(AND(D251&lt;2025,2025&lt;=Zisk!$D$10),1,IF(D251=2025,0,""))</f>
        <v>1</v>
      </c>
      <c r="AA251" s="32" t="str">
        <f>IF(AND($D251&lt;=2025,Zisk!$D$10&gt;=2026),"x","")</f>
        <v/>
      </c>
      <c r="AB251" s="28" t="str">
        <f>IF(AND($D251&lt;=2026,Zisk!$D$10&gt;=2026),"(","")</f>
        <v/>
      </c>
      <c r="AC251" s="28" t="str">
        <f>IF(AND($D251&lt;=2026,Zisk!$D$10&gt;=2026),"1","")</f>
        <v/>
      </c>
      <c r="AD251" s="28" t="str">
        <f>IF(AND($D251&lt;=2026,Zisk!$D$10&gt;=2026),"+","")</f>
        <v/>
      </c>
      <c r="AE251" s="30" t="str">
        <f>IF(AND($D251&lt;=2026,Zisk!$D$10&gt;=2026),VstupniParametry_SKRYT!$D$10,"")</f>
        <v/>
      </c>
      <c r="AF251" s="28" t="str">
        <f>IF(AND($D251&lt;=2026,Zisk!$D$10&gt;=2026),")","")</f>
        <v/>
      </c>
      <c r="AG251" s="31" t="str">
        <f>IF(AND(D251&lt;2026,2026&lt;=Zisk!$D$10),1,IF(D251=2026,0,""))</f>
        <v/>
      </c>
      <c r="AH251" s="32" t="str">
        <f>IF(AND($D251&lt;=2026,Zisk!$D$10&gt;=2027),"x","")</f>
        <v/>
      </c>
      <c r="AI251" s="28" t="str">
        <f>IF(AND($D251&lt;=2027,Zisk!$D$10&gt;=2027),"(","")</f>
        <v/>
      </c>
      <c r="AJ251" s="28" t="str">
        <f>IF(AND($D251&lt;=2027,Zisk!$D$10&gt;=2027),"1","")</f>
        <v/>
      </c>
      <c r="AK251" s="28" t="str">
        <f>IF(AND($D251&lt;=2027,Zisk!$D$10&gt;=2027),"+","")</f>
        <v/>
      </c>
      <c r="AL251" s="30" t="str">
        <f>IF(AND($D251&lt;=2027,Zisk!$D$10&gt;=2027),VstupniParametry_SKRYT!$D$11,"")</f>
        <v/>
      </c>
      <c r="AM251" s="28" t="str">
        <f>IF(AND($D251&lt;=2027,Zisk!$D$10&gt;=2027),")","")</f>
        <v/>
      </c>
      <c r="AN251" s="31" t="str">
        <f>IF(AND(D251&lt;2027,2027&lt;=Zisk!$D$10),1,IF(D251=2027,0,""))</f>
        <v/>
      </c>
      <c r="AO251" s="32" t="str">
        <f>IF(AND($D251&lt;=2027,Zisk!$D$10&gt;=2028),"x","")</f>
        <v/>
      </c>
      <c r="AP251" s="28" t="str">
        <f>IF(AND($D251&lt;=2028,Zisk!$D$10&gt;=2028),"(","")</f>
        <v/>
      </c>
      <c r="AQ251" s="28" t="str">
        <f>IF(AND($D251&lt;=2028,Zisk!$D$10&gt;=2028),"1","")</f>
        <v/>
      </c>
      <c r="AR251" s="28" t="str">
        <f>IF(AND($D251&lt;=2028,Zisk!$D$10&gt;=2028),"+","")</f>
        <v/>
      </c>
      <c r="AS251" s="30" t="str">
        <f>IF(AND($D251&lt;=2028,Zisk!$D$10&gt;=2028),VstupniParametry_SKRYT!$D$12,"")</f>
        <v/>
      </c>
      <c r="AT251" s="28" t="str">
        <f>IF(AND($D251&lt;=2028,Zisk!$D$10&gt;=2028),")","")</f>
        <v/>
      </c>
      <c r="AU251" s="31" t="str">
        <f>IF(AND(D251&lt;2028,2028&lt;=Zisk!$D$10),1,IF(D251=2028,0,""))</f>
        <v/>
      </c>
      <c r="AV251" s="32" t="str">
        <f>IF(AND($D251&lt;=2028,Zisk!$D$10&gt;=2029),"x","")</f>
        <v/>
      </c>
      <c r="AW251" s="28" t="str">
        <f>IF(AND($D251&lt;=2029,Zisk!$D$10&gt;=2029),"(","")</f>
        <v/>
      </c>
      <c r="AX251" s="28" t="str">
        <f>IF(AND($D251&lt;=2029,Zisk!$D$10&gt;=2029),"1","")</f>
        <v/>
      </c>
      <c r="AY251" s="28" t="str">
        <f>IF(AND($D251&lt;=2029,Zisk!$D$10&gt;=2029),"+","")</f>
        <v/>
      </c>
      <c r="AZ251" s="30" t="str">
        <f>IF(AND($D251&lt;=2029,Zisk!$D$10&gt;=2029),VstupniParametry_SKRYT!$D$13,"")</f>
        <v/>
      </c>
      <c r="BA251" s="28" t="str">
        <f>IF(AND($D251&lt;=2029,Zisk!$D$10&gt;=2029),")","")</f>
        <v/>
      </c>
      <c r="BB251" s="31" t="str">
        <f>IF(AND(D251&lt;2029,2029&lt;=Zisk!$D$10),1,IF(D251=2029,0,""))</f>
        <v/>
      </c>
      <c r="BC251" s="32" t="str">
        <f>IF(AND($D251&lt;=2029,Zisk!$D$10&gt;=2030),"x","")</f>
        <v/>
      </c>
      <c r="BD251" s="28" t="str">
        <f>IF(AND($D251&lt;=2030,Zisk!$D$10&gt;=2030),"(","")</f>
        <v/>
      </c>
      <c r="BE251" s="28" t="str">
        <f>IF(AND($D251&lt;=2030,Zisk!$D$10&gt;=2030),"1","")</f>
        <v/>
      </c>
      <c r="BF251" s="28" t="str">
        <f>IF(AND($D251&lt;=2030,Zisk!$D$10&gt;=2030),"+","")</f>
        <v/>
      </c>
      <c r="BG251" s="30" t="str">
        <f>IF(AND($D251&lt;=2030,Zisk!$D$10&gt;=2030),VstupniParametry_SKRYT!$D$14,"")</f>
        <v/>
      </c>
      <c r="BH251" s="28" t="str">
        <f>IF(AND($D251&lt;=2030,Zisk!$D$10&gt;=2030),")","")</f>
        <v/>
      </c>
      <c r="BI251" s="31" t="str">
        <f>IF(AND(D251&lt;2030,2030&lt;=Zisk!$D$10),1,IF(D251=2030,0,""))</f>
        <v/>
      </c>
      <c r="BJ251" s="33" t="s">
        <v>32</v>
      </c>
      <c r="BK251" s="30">
        <f t="shared" si="124"/>
        <v>1</v>
      </c>
      <c r="BL251" s="28" t="str">
        <f t="shared" si="125"/>
        <v>x</v>
      </c>
      <c r="BM251" s="34">
        <f t="shared" si="126"/>
        <v>1</v>
      </c>
      <c r="BN251" s="30" t="str">
        <f t="shared" si="127"/>
        <v>x</v>
      </c>
      <c r="BO251" s="34">
        <f t="shared" si="112"/>
        <v>1.018</v>
      </c>
      <c r="BP251" s="34" t="str">
        <f t="shared" si="113"/>
        <v/>
      </c>
      <c r="BQ251" s="34" t="str">
        <f t="shared" si="114"/>
        <v/>
      </c>
      <c r="BR251" s="34" t="str">
        <f t="shared" si="115"/>
        <v/>
      </c>
      <c r="BS251" s="34" t="str">
        <f t="shared" si="116"/>
        <v/>
      </c>
      <c r="BT251" s="34" t="str">
        <f t="shared" si="117"/>
        <v/>
      </c>
      <c r="BU251" s="34" t="str">
        <f t="shared" si="118"/>
        <v/>
      </c>
      <c r="BV251" s="34" t="str">
        <f t="shared" si="119"/>
        <v/>
      </c>
      <c r="BW251" s="34" t="str">
        <f t="shared" si="120"/>
        <v/>
      </c>
      <c r="BX251" s="34" t="str">
        <f t="shared" si="121"/>
        <v/>
      </c>
      <c r="BY251" s="34" t="str">
        <f t="shared" si="122"/>
        <v/>
      </c>
      <c r="BZ251" s="33" t="s">
        <v>32</v>
      </c>
      <c r="CA251" s="34">
        <f t="shared" si="123"/>
        <v>1.018</v>
      </c>
      <c r="CB251" s="28"/>
      <c r="CC251" s="29">
        <f>IF(D251&gt;Zisk!$D$10,"",E251*CA251)</f>
        <v>0</v>
      </c>
    </row>
    <row r="252" spans="2:81" x14ac:dyDescent="0.2">
      <c r="B252" s="35" t="str">
        <f>Zisk!B263</f>
        <v/>
      </c>
      <c r="C252" s="35">
        <f>Zisk!C263</f>
        <v>0</v>
      </c>
      <c r="D252" s="35">
        <f>Zisk!E263</f>
        <v>0</v>
      </c>
      <c r="E252" s="36">
        <f>Zisk!D263</f>
        <v>0</v>
      </c>
      <c r="F252" s="36"/>
      <c r="G252" s="35" t="str">
        <f t="shared" si="98"/>
        <v>(</v>
      </c>
      <c r="H252" s="35" t="str">
        <f t="shared" si="99"/>
        <v>1</v>
      </c>
      <c r="I252" s="35" t="str">
        <f t="shared" si="100"/>
        <v>+</v>
      </c>
      <c r="J252" s="37">
        <f>IF($D252&lt;=2021,VstupniParametry_SKRYT!$D$5,"")</f>
        <v>0.02</v>
      </c>
      <c r="K252" s="35" t="str">
        <f t="shared" si="101"/>
        <v>)</v>
      </c>
      <c r="L252" s="38">
        <f>IF($D252&lt;=2021,COUNTIF(Vypocet_SKRYT!T249:AS249,"&gt;=1"),"")</f>
        <v>0</v>
      </c>
      <c r="M252" s="39" t="str">
        <f t="shared" si="102"/>
        <v>x</v>
      </c>
      <c r="N252" s="35" t="str">
        <f t="shared" si="103"/>
        <v>(</v>
      </c>
      <c r="O252" s="35" t="str">
        <f t="shared" si="104"/>
        <v>1</v>
      </c>
      <c r="P252" s="35" t="str">
        <f t="shared" si="105"/>
        <v>+</v>
      </c>
      <c r="Q252" s="37">
        <f>IF($D252&lt;=2024,VstupniParametry_SKRYT!$D$6,"")</f>
        <v>0.06</v>
      </c>
      <c r="R252" s="35" t="str">
        <f t="shared" si="106"/>
        <v>)</v>
      </c>
      <c r="S252" s="38">
        <f>IF($D252&lt;=2024,COUNTIFS(Vypocet_SKRYT!AT249:AV249,"&gt;=1"),"")</f>
        <v>0</v>
      </c>
      <c r="T252" s="39" t="str">
        <f t="shared" si="107"/>
        <v>x</v>
      </c>
      <c r="U252" s="35" t="str">
        <f t="shared" si="108"/>
        <v>(</v>
      </c>
      <c r="V252" s="35" t="str">
        <f t="shared" si="109"/>
        <v>1</v>
      </c>
      <c r="W252" s="35" t="str">
        <f t="shared" si="110"/>
        <v>+</v>
      </c>
      <c r="X252" s="37">
        <f>IF($D252&lt;=2025,VstupniParametry_SKRYT!$D$9,"")</f>
        <v>1.7999999999999999E-2</v>
      </c>
      <c r="Y252" s="35" t="str">
        <f t="shared" si="111"/>
        <v>)</v>
      </c>
      <c r="Z252" s="38">
        <f>IF(AND(D252&lt;2025,2025&lt;=Zisk!$D$10),1,IF(D252=2025,0,""))</f>
        <v>1</v>
      </c>
      <c r="AA252" s="39" t="str">
        <f>IF(AND($D252&lt;=2025,Zisk!$D$10&gt;=2026),"x","")</f>
        <v/>
      </c>
      <c r="AB252" s="35" t="str">
        <f>IF(AND($D252&lt;=2026,Zisk!$D$10&gt;=2026),"(","")</f>
        <v/>
      </c>
      <c r="AC252" s="35" t="str">
        <f>IF(AND($D252&lt;=2026,Zisk!$D$10&gt;=2026),"1","")</f>
        <v/>
      </c>
      <c r="AD252" s="35" t="str">
        <f>IF(AND($D252&lt;=2026,Zisk!$D$10&gt;=2026),"+","")</f>
        <v/>
      </c>
      <c r="AE252" s="37" t="str">
        <f>IF(AND($D252&lt;=2026,Zisk!$D$10&gt;=2026),VstupniParametry_SKRYT!$D$10,"")</f>
        <v/>
      </c>
      <c r="AF252" s="35" t="str">
        <f>IF(AND($D252&lt;=2026,Zisk!$D$10&gt;=2026),")","")</f>
        <v/>
      </c>
      <c r="AG252" s="38" t="str">
        <f>IF(AND(D252&lt;2026,2026&lt;=Zisk!$D$10),1,IF(D252=2026,0,""))</f>
        <v/>
      </c>
      <c r="AH252" s="39" t="str">
        <f>IF(AND($D252&lt;=2026,Zisk!$D$10&gt;=2027),"x","")</f>
        <v/>
      </c>
      <c r="AI252" s="35" t="str">
        <f>IF(AND($D252&lt;=2027,Zisk!$D$10&gt;=2027),"(","")</f>
        <v/>
      </c>
      <c r="AJ252" s="35" t="str">
        <f>IF(AND($D252&lt;=2027,Zisk!$D$10&gt;=2027),"1","")</f>
        <v/>
      </c>
      <c r="AK252" s="35" t="str">
        <f>IF(AND($D252&lt;=2027,Zisk!$D$10&gt;=2027),"+","")</f>
        <v/>
      </c>
      <c r="AL252" s="37" t="str">
        <f>IF(AND($D252&lt;=2027,Zisk!$D$10&gt;=2027),VstupniParametry_SKRYT!$D$11,"")</f>
        <v/>
      </c>
      <c r="AM252" s="35" t="str">
        <f>IF(AND($D252&lt;=2027,Zisk!$D$10&gt;=2027),")","")</f>
        <v/>
      </c>
      <c r="AN252" s="38" t="str">
        <f>IF(AND(D252&lt;2027,2027&lt;=Zisk!$D$10),1,IF(D252=2027,0,""))</f>
        <v/>
      </c>
      <c r="AO252" s="39" t="str">
        <f>IF(AND($D252&lt;=2027,Zisk!$D$10&gt;=2028),"x","")</f>
        <v/>
      </c>
      <c r="AP252" s="35" t="str">
        <f>IF(AND($D252&lt;=2028,Zisk!$D$10&gt;=2028),"(","")</f>
        <v/>
      </c>
      <c r="AQ252" s="35" t="str">
        <f>IF(AND($D252&lt;=2028,Zisk!$D$10&gt;=2028),"1","")</f>
        <v/>
      </c>
      <c r="AR252" s="35" t="str">
        <f>IF(AND($D252&lt;=2028,Zisk!$D$10&gt;=2028),"+","")</f>
        <v/>
      </c>
      <c r="AS252" s="37" t="str">
        <f>IF(AND($D252&lt;=2028,Zisk!$D$10&gt;=2028),VstupniParametry_SKRYT!$D$12,"")</f>
        <v/>
      </c>
      <c r="AT252" s="35" t="str">
        <f>IF(AND($D252&lt;=2028,Zisk!$D$10&gt;=2028),")","")</f>
        <v/>
      </c>
      <c r="AU252" s="38" t="str">
        <f>IF(AND(D252&lt;2028,2028&lt;=Zisk!$D$10),1,IF(D252=2028,0,""))</f>
        <v/>
      </c>
      <c r="AV252" s="39" t="str">
        <f>IF(AND($D252&lt;=2028,Zisk!$D$10&gt;=2029),"x","")</f>
        <v/>
      </c>
      <c r="AW252" s="35" t="str">
        <f>IF(AND($D252&lt;=2029,Zisk!$D$10&gt;=2029),"(","")</f>
        <v/>
      </c>
      <c r="AX252" s="35" t="str">
        <f>IF(AND($D252&lt;=2029,Zisk!$D$10&gt;=2029),"1","")</f>
        <v/>
      </c>
      <c r="AY252" s="35" t="str">
        <f>IF(AND($D252&lt;=2029,Zisk!$D$10&gt;=2029),"+","")</f>
        <v/>
      </c>
      <c r="AZ252" s="37" t="str">
        <f>IF(AND($D252&lt;=2029,Zisk!$D$10&gt;=2029),VstupniParametry_SKRYT!$D$13,"")</f>
        <v/>
      </c>
      <c r="BA252" s="35" t="str">
        <f>IF(AND($D252&lt;=2029,Zisk!$D$10&gt;=2029),")","")</f>
        <v/>
      </c>
      <c r="BB252" s="38" t="str">
        <f>IF(AND(D252&lt;2029,2029&lt;=Zisk!$D$10),1,IF(D252=2029,0,""))</f>
        <v/>
      </c>
      <c r="BC252" s="39" t="str">
        <f>IF(AND($D252&lt;=2029,Zisk!$D$10&gt;=2030),"x","")</f>
        <v/>
      </c>
      <c r="BD252" s="35" t="str">
        <f>IF(AND($D252&lt;=2030,Zisk!$D$10&gt;=2030),"(","")</f>
        <v/>
      </c>
      <c r="BE252" s="35" t="str">
        <f>IF(AND($D252&lt;=2030,Zisk!$D$10&gt;=2030),"1","")</f>
        <v/>
      </c>
      <c r="BF252" s="35" t="str">
        <f>IF(AND($D252&lt;=2030,Zisk!$D$10&gt;=2030),"+","")</f>
        <v/>
      </c>
      <c r="BG252" s="37" t="str">
        <f>IF(AND($D252&lt;=2030,Zisk!$D$10&gt;=2030),VstupniParametry_SKRYT!$D$14,"")</f>
        <v/>
      </c>
      <c r="BH252" s="35" t="str">
        <f>IF(AND($D252&lt;=2030,Zisk!$D$10&gt;=2030),")","")</f>
        <v/>
      </c>
      <c r="BI252" s="38" t="str">
        <f>IF(AND(D252&lt;2030,2030&lt;=Zisk!$D$10),1,IF(D252=2030,0,""))</f>
        <v/>
      </c>
      <c r="BJ252" s="40" t="s">
        <v>32</v>
      </c>
      <c r="BK252" s="37">
        <f t="shared" si="124"/>
        <v>1</v>
      </c>
      <c r="BL252" s="35" t="str">
        <f t="shared" si="125"/>
        <v>x</v>
      </c>
      <c r="BM252" s="41">
        <f t="shared" si="126"/>
        <v>1</v>
      </c>
      <c r="BN252" s="37" t="str">
        <f t="shared" si="127"/>
        <v>x</v>
      </c>
      <c r="BO252" s="41">
        <f t="shared" si="112"/>
        <v>1.018</v>
      </c>
      <c r="BP252" s="41" t="str">
        <f t="shared" si="113"/>
        <v/>
      </c>
      <c r="BQ252" s="41" t="str">
        <f t="shared" si="114"/>
        <v/>
      </c>
      <c r="BR252" s="41" t="str">
        <f t="shared" si="115"/>
        <v/>
      </c>
      <c r="BS252" s="41" t="str">
        <f t="shared" si="116"/>
        <v/>
      </c>
      <c r="BT252" s="41" t="str">
        <f t="shared" si="117"/>
        <v/>
      </c>
      <c r="BU252" s="41" t="str">
        <f t="shared" si="118"/>
        <v/>
      </c>
      <c r="BV252" s="41" t="str">
        <f t="shared" si="119"/>
        <v/>
      </c>
      <c r="BW252" s="41" t="str">
        <f t="shared" si="120"/>
        <v/>
      </c>
      <c r="BX252" s="41" t="str">
        <f t="shared" si="121"/>
        <v/>
      </c>
      <c r="BY252" s="41" t="str">
        <f t="shared" si="122"/>
        <v/>
      </c>
      <c r="BZ252" s="40" t="s">
        <v>32</v>
      </c>
      <c r="CA252" s="41">
        <f t="shared" si="123"/>
        <v>1.018</v>
      </c>
      <c r="CB252" s="35"/>
      <c r="CC252" s="36">
        <f>IF(D252&gt;Zisk!$D$10,"",E252*CA252)</f>
        <v>0</v>
      </c>
    </row>
    <row r="253" spans="2:81" x14ac:dyDescent="0.2">
      <c r="B253" s="28" t="str">
        <f>Zisk!B264</f>
        <v/>
      </c>
      <c r="C253" s="28">
        <f>Zisk!C264</f>
        <v>0</v>
      </c>
      <c r="D253" s="28">
        <f>Zisk!E264</f>
        <v>0</v>
      </c>
      <c r="E253" s="29">
        <f>Zisk!D264</f>
        <v>0</v>
      </c>
      <c r="F253" s="29"/>
      <c r="G253" s="28" t="str">
        <f t="shared" si="98"/>
        <v>(</v>
      </c>
      <c r="H253" s="28" t="str">
        <f t="shared" si="99"/>
        <v>1</v>
      </c>
      <c r="I253" s="28" t="str">
        <f t="shared" si="100"/>
        <v>+</v>
      </c>
      <c r="J253" s="30">
        <f>IF($D253&lt;=2021,VstupniParametry_SKRYT!$D$5,"")</f>
        <v>0.02</v>
      </c>
      <c r="K253" s="28" t="str">
        <f t="shared" si="101"/>
        <v>)</v>
      </c>
      <c r="L253" s="31">
        <f>IF($D253&lt;=2021,COUNTIF(Vypocet_SKRYT!T250:AS250,"&gt;=1"),"")</f>
        <v>0</v>
      </c>
      <c r="M253" s="32" t="str">
        <f t="shared" si="102"/>
        <v>x</v>
      </c>
      <c r="N253" s="28" t="str">
        <f t="shared" si="103"/>
        <v>(</v>
      </c>
      <c r="O253" s="28" t="str">
        <f t="shared" si="104"/>
        <v>1</v>
      </c>
      <c r="P253" s="28" t="str">
        <f t="shared" si="105"/>
        <v>+</v>
      </c>
      <c r="Q253" s="30">
        <f>IF($D253&lt;=2024,VstupniParametry_SKRYT!$D$6,"")</f>
        <v>0.06</v>
      </c>
      <c r="R253" s="28" t="str">
        <f t="shared" si="106"/>
        <v>)</v>
      </c>
      <c r="S253" s="31">
        <f>IF($D253&lt;=2024,COUNTIFS(Vypocet_SKRYT!AT250:AV250,"&gt;=1"),"")</f>
        <v>0</v>
      </c>
      <c r="T253" s="32" t="str">
        <f t="shared" si="107"/>
        <v>x</v>
      </c>
      <c r="U253" s="28" t="str">
        <f t="shared" si="108"/>
        <v>(</v>
      </c>
      <c r="V253" s="28" t="str">
        <f t="shared" si="109"/>
        <v>1</v>
      </c>
      <c r="W253" s="28" t="str">
        <f t="shared" si="110"/>
        <v>+</v>
      </c>
      <c r="X253" s="30">
        <f>IF($D253&lt;=2025,VstupniParametry_SKRYT!$D$9,"")</f>
        <v>1.7999999999999999E-2</v>
      </c>
      <c r="Y253" s="28" t="str">
        <f t="shared" si="111"/>
        <v>)</v>
      </c>
      <c r="Z253" s="31">
        <f>IF(AND(D253&lt;2025,2025&lt;=Zisk!$D$10),1,IF(D253=2025,0,""))</f>
        <v>1</v>
      </c>
      <c r="AA253" s="32" t="str">
        <f>IF(AND($D253&lt;=2025,Zisk!$D$10&gt;=2026),"x","")</f>
        <v/>
      </c>
      <c r="AB253" s="28" t="str">
        <f>IF(AND($D253&lt;=2026,Zisk!$D$10&gt;=2026),"(","")</f>
        <v/>
      </c>
      <c r="AC253" s="28" t="str">
        <f>IF(AND($D253&lt;=2026,Zisk!$D$10&gt;=2026),"1","")</f>
        <v/>
      </c>
      <c r="AD253" s="28" t="str">
        <f>IF(AND($D253&lt;=2026,Zisk!$D$10&gt;=2026),"+","")</f>
        <v/>
      </c>
      <c r="AE253" s="30" t="str">
        <f>IF(AND($D253&lt;=2026,Zisk!$D$10&gt;=2026),VstupniParametry_SKRYT!$D$10,"")</f>
        <v/>
      </c>
      <c r="AF253" s="28" t="str">
        <f>IF(AND($D253&lt;=2026,Zisk!$D$10&gt;=2026),")","")</f>
        <v/>
      </c>
      <c r="AG253" s="31" t="str">
        <f>IF(AND(D253&lt;2026,2026&lt;=Zisk!$D$10),1,IF(D253=2026,0,""))</f>
        <v/>
      </c>
      <c r="AH253" s="32" t="str">
        <f>IF(AND($D253&lt;=2026,Zisk!$D$10&gt;=2027),"x","")</f>
        <v/>
      </c>
      <c r="AI253" s="28" t="str">
        <f>IF(AND($D253&lt;=2027,Zisk!$D$10&gt;=2027),"(","")</f>
        <v/>
      </c>
      <c r="AJ253" s="28" t="str">
        <f>IF(AND($D253&lt;=2027,Zisk!$D$10&gt;=2027),"1","")</f>
        <v/>
      </c>
      <c r="AK253" s="28" t="str">
        <f>IF(AND($D253&lt;=2027,Zisk!$D$10&gt;=2027),"+","")</f>
        <v/>
      </c>
      <c r="AL253" s="30" t="str">
        <f>IF(AND($D253&lt;=2027,Zisk!$D$10&gt;=2027),VstupniParametry_SKRYT!$D$11,"")</f>
        <v/>
      </c>
      <c r="AM253" s="28" t="str">
        <f>IF(AND($D253&lt;=2027,Zisk!$D$10&gt;=2027),")","")</f>
        <v/>
      </c>
      <c r="AN253" s="31" t="str">
        <f>IF(AND(D253&lt;2027,2027&lt;=Zisk!$D$10),1,IF(D253=2027,0,""))</f>
        <v/>
      </c>
      <c r="AO253" s="32" t="str">
        <f>IF(AND($D253&lt;=2027,Zisk!$D$10&gt;=2028),"x","")</f>
        <v/>
      </c>
      <c r="AP253" s="28" t="str">
        <f>IF(AND($D253&lt;=2028,Zisk!$D$10&gt;=2028),"(","")</f>
        <v/>
      </c>
      <c r="AQ253" s="28" t="str">
        <f>IF(AND($D253&lt;=2028,Zisk!$D$10&gt;=2028),"1","")</f>
        <v/>
      </c>
      <c r="AR253" s="28" t="str">
        <f>IF(AND($D253&lt;=2028,Zisk!$D$10&gt;=2028),"+","")</f>
        <v/>
      </c>
      <c r="AS253" s="30" t="str">
        <f>IF(AND($D253&lt;=2028,Zisk!$D$10&gt;=2028),VstupniParametry_SKRYT!$D$12,"")</f>
        <v/>
      </c>
      <c r="AT253" s="28" t="str">
        <f>IF(AND($D253&lt;=2028,Zisk!$D$10&gt;=2028),")","")</f>
        <v/>
      </c>
      <c r="AU253" s="31" t="str">
        <f>IF(AND(D253&lt;2028,2028&lt;=Zisk!$D$10),1,IF(D253=2028,0,""))</f>
        <v/>
      </c>
      <c r="AV253" s="32" t="str">
        <f>IF(AND($D253&lt;=2028,Zisk!$D$10&gt;=2029),"x","")</f>
        <v/>
      </c>
      <c r="AW253" s="28" t="str">
        <f>IF(AND($D253&lt;=2029,Zisk!$D$10&gt;=2029),"(","")</f>
        <v/>
      </c>
      <c r="AX253" s="28" t="str">
        <f>IF(AND($D253&lt;=2029,Zisk!$D$10&gt;=2029),"1","")</f>
        <v/>
      </c>
      <c r="AY253" s="28" t="str">
        <f>IF(AND($D253&lt;=2029,Zisk!$D$10&gt;=2029),"+","")</f>
        <v/>
      </c>
      <c r="AZ253" s="30" t="str">
        <f>IF(AND($D253&lt;=2029,Zisk!$D$10&gt;=2029),VstupniParametry_SKRYT!$D$13,"")</f>
        <v/>
      </c>
      <c r="BA253" s="28" t="str">
        <f>IF(AND($D253&lt;=2029,Zisk!$D$10&gt;=2029),")","")</f>
        <v/>
      </c>
      <c r="BB253" s="31" t="str">
        <f>IF(AND(D253&lt;2029,2029&lt;=Zisk!$D$10),1,IF(D253=2029,0,""))</f>
        <v/>
      </c>
      <c r="BC253" s="32" t="str">
        <f>IF(AND($D253&lt;=2029,Zisk!$D$10&gt;=2030),"x","")</f>
        <v/>
      </c>
      <c r="BD253" s="28" t="str">
        <f>IF(AND($D253&lt;=2030,Zisk!$D$10&gt;=2030),"(","")</f>
        <v/>
      </c>
      <c r="BE253" s="28" t="str">
        <f>IF(AND($D253&lt;=2030,Zisk!$D$10&gt;=2030),"1","")</f>
        <v/>
      </c>
      <c r="BF253" s="28" t="str">
        <f>IF(AND($D253&lt;=2030,Zisk!$D$10&gt;=2030),"+","")</f>
        <v/>
      </c>
      <c r="BG253" s="30" t="str">
        <f>IF(AND($D253&lt;=2030,Zisk!$D$10&gt;=2030),VstupniParametry_SKRYT!$D$14,"")</f>
        <v/>
      </c>
      <c r="BH253" s="28" t="str">
        <f>IF(AND($D253&lt;=2030,Zisk!$D$10&gt;=2030),")","")</f>
        <v/>
      </c>
      <c r="BI253" s="31" t="str">
        <f>IF(AND(D253&lt;2030,2030&lt;=Zisk!$D$10),1,IF(D253=2030,0,""))</f>
        <v/>
      </c>
      <c r="BJ253" s="33" t="s">
        <v>32</v>
      </c>
      <c r="BK253" s="30">
        <f t="shared" si="124"/>
        <v>1</v>
      </c>
      <c r="BL253" s="28" t="str">
        <f t="shared" si="125"/>
        <v>x</v>
      </c>
      <c r="BM253" s="34">
        <f t="shared" si="126"/>
        <v>1</v>
      </c>
      <c r="BN253" s="30" t="str">
        <f t="shared" si="127"/>
        <v>x</v>
      </c>
      <c r="BO253" s="34">
        <f t="shared" si="112"/>
        <v>1.018</v>
      </c>
      <c r="BP253" s="34" t="str">
        <f t="shared" si="113"/>
        <v/>
      </c>
      <c r="BQ253" s="34" t="str">
        <f t="shared" si="114"/>
        <v/>
      </c>
      <c r="BR253" s="34" t="str">
        <f t="shared" si="115"/>
        <v/>
      </c>
      <c r="BS253" s="34" t="str">
        <f t="shared" si="116"/>
        <v/>
      </c>
      <c r="BT253" s="34" t="str">
        <f t="shared" si="117"/>
        <v/>
      </c>
      <c r="BU253" s="34" t="str">
        <f t="shared" si="118"/>
        <v/>
      </c>
      <c r="BV253" s="34" t="str">
        <f t="shared" si="119"/>
        <v/>
      </c>
      <c r="BW253" s="34" t="str">
        <f t="shared" si="120"/>
        <v/>
      </c>
      <c r="BX253" s="34" t="str">
        <f t="shared" si="121"/>
        <v/>
      </c>
      <c r="BY253" s="34" t="str">
        <f t="shared" si="122"/>
        <v/>
      </c>
      <c r="BZ253" s="33" t="s">
        <v>32</v>
      </c>
      <c r="CA253" s="34">
        <f t="shared" si="123"/>
        <v>1.018</v>
      </c>
      <c r="CB253" s="28"/>
      <c r="CC253" s="29">
        <f>IF(D253&gt;Zisk!$D$10,"",E253*CA253)</f>
        <v>0</v>
      </c>
    </row>
    <row r="254" spans="2:81" x14ac:dyDescent="0.2">
      <c r="B254" s="35" t="str">
        <f>Zisk!B265</f>
        <v/>
      </c>
      <c r="C254" s="35">
        <f>Zisk!C265</f>
        <v>0</v>
      </c>
      <c r="D254" s="35">
        <f>Zisk!E265</f>
        <v>0</v>
      </c>
      <c r="E254" s="36">
        <f>Zisk!D265</f>
        <v>0</v>
      </c>
      <c r="F254" s="36"/>
      <c r="G254" s="35" t="str">
        <f t="shared" si="98"/>
        <v>(</v>
      </c>
      <c r="H254" s="35" t="str">
        <f t="shared" si="99"/>
        <v>1</v>
      </c>
      <c r="I254" s="35" t="str">
        <f t="shared" si="100"/>
        <v>+</v>
      </c>
      <c r="J254" s="37">
        <f>IF($D254&lt;=2021,VstupniParametry_SKRYT!$D$5,"")</f>
        <v>0.02</v>
      </c>
      <c r="K254" s="35" t="str">
        <f t="shared" si="101"/>
        <v>)</v>
      </c>
      <c r="L254" s="38">
        <f>IF($D254&lt;=2021,COUNTIF(Vypocet_SKRYT!T251:AS251,"&gt;=1"),"")</f>
        <v>0</v>
      </c>
      <c r="M254" s="39" t="str">
        <f t="shared" si="102"/>
        <v>x</v>
      </c>
      <c r="N254" s="35" t="str">
        <f t="shared" si="103"/>
        <v>(</v>
      </c>
      <c r="O254" s="35" t="str">
        <f t="shared" si="104"/>
        <v>1</v>
      </c>
      <c r="P254" s="35" t="str">
        <f t="shared" si="105"/>
        <v>+</v>
      </c>
      <c r="Q254" s="37">
        <f>IF($D254&lt;=2024,VstupniParametry_SKRYT!$D$6,"")</f>
        <v>0.06</v>
      </c>
      <c r="R254" s="35" t="str">
        <f t="shared" si="106"/>
        <v>)</v>
      </c>
      <c r="S254" s="38">
        <f>IF($D254&lt;=2024,COUNTIFS(Vypocet_SKRYT!AT251:AV251,"&gt;=1"),"")</f>
        <v>0</v>
      </c>
      <c r="T254" s="39" t="str">
        <f t="shared" si="107"/>
        <v>x</v>
      </c>
      <c r="U254" s="35" t="str">
        <f t="shared" si="108"/>
        <v>(</v>
      </c>
      <c r="V254" s="35" t="str">
        <f t="shared" si="109"/>
        <v>1</v>
      </c>
      <c r="W254" s="35" t="str">
        <f t="shared" si="110"/>
        <v>+</v>
      </c>
      <c r="X254" s="37">
        <f>IF($D254&lt;=2025,VstupniParametry_SKRYT!$D$9,"")</f>
        <v>1.7999999999999999E-2</v>
      </c>
      <c r="Y254" s="35" t="str">
        <f t="shared" si="111"/>
        <v>)</v>
      </c>
      <c r="Z254" s="38">
        <f>IF(AND(D254&lt;2025,2025&lt;=Zisk!$D$10),1,IF(D254=2025,0,""))</f>
        <v>1</v>
      </c>
      <c r="AA254" s="39" t="str">
        <f>IF(AND($D254&lt;=2025,Zisk!$D$10&gt;=2026),"x","")</f>
        <v/>
      </c>
      <c r="AB254" s="35" t="str">
        <f>IF(AND($D254&lt;=2026,Zisk!$D$10&gt;=2026),"(","")</f>
        <v/>
      </c>
      <c r="AC254" s="35" t="str">
        <f>IF(AND($D254&lt;=2026,Zisk!$D$10&gt;=2026),"1","")</f>
        <v/>
      </c>
      <c r="AD254" s="35" t="str">
        <f>IF(AND($D254&lt;=2026,Zisk!$D$10&gt;=2026),"+","")</f>
        <v/>
      </c>
      <c r="AE254" s="37" t="str">
        <f>IF(AND($D254&lt;=2026,Zisk!$D$10&gt;=2026),VstupniParametry_SKRYT!$D$10,"")</f>
        <v/>
      </c>
      <c r="AF254" s="35" t="str">
        <f>IF(AND($D254&lt;=2026,Zisk!$D$10&gt;=2026),")","")</f>
        <v/>
      </c>
      <c r="AG254" s="38" t="str">
        <f>IF(AND(D254&lt;2026,2026&lt;=Zisk!$D$10),1,IF(D254=2026,0,""))</f>
        <v/>
      </c>
      <c r="AH254" s="39" t="str">
        <f>IF(AND($D254&lt;=2026,Zisk!$D$10&gt;=2027),"x","")</f>
        <v/>
      </c>
      <c r="AI254" s="35" t="str">
        <f>IF(AND($D254&lt;=2027,Zisk!$D$10&gt;=2027),"(","")</f>
        <v/>
      </c>
      <c r="AJ254" s="35" t="str">
        <f>IF(AND($D254&lt;=2027,Zisk!$D$10&gt;=2027),"1","")</f>
        <v/>
      </c>
      <c r="AK254" s="35" t="str">
        <f>IF(AND($D254&lt;=2027,Zisk!$D$10&gt;=2027),"+","")</f>
        <v/>
      </c>
      <c r="AL254" s="37" t="str">
        <f>IF(AND($D254&lt;=2027,Zisk!$D$10&gt;=2027),VstupniParametry_SKRYT!$D$11,"")</f>
        <v/>
      </c>
      <c r="AM254" s="35" t="str">
        <f>IF(AND($D254&lt;=2027,Zisk!$D$10&gt;=2027),")","")</f>
        <v/>
      </c>
      <c r="AN254" s="38" t="str">
        <f>IF(AND(D254&lt;2027,2027&lt;=Zisk!$D$10),1,IF(D254=2027,0,""))</f>
        <v/>
      </c>
      <c r="AO254" s="39" t="str">
        <f>IF(AND($D254&lt;=2027,Zisk!$D$10&gt;=2028),"x","")</f>
        <v/>
      </c>
      <c r="AP254" s="35" t="str">
        <f>IF(AND($D254&lt;=2028,Zisk!$D$10&gt;=2028),"(","")</f>
        <v/>
      </c>
      <c r="AQ254" s="35" t="str">
        <f>IF(AND($D254&lt;=2028,Zisk!$D$10&gt;=2028),"1","")</f>
        <v/>
      </c>
      <c r="AR254" s="35" t="str">
        <f>IF(AND($D254&lt;=2028,Zisk!$D$10&gt;=2028),"+","")</f>
        <v/>
      </c>
      <c r="AS254" s="37" t="str">
        <f>IF(AND($D254&lt;=2028,Zisk!$D$10&gt;=2028),VstupniParametry_SKRYT!$D$12,"")</f>
        <v/>
      </c>
      <c r="AT254" s="35" t="str">
        <f>IF(AND($D254&lt;=2028,Zisk!$D$10&gt;=2028),")","")</f>
        <v/>
      </c>
      <c r="AU254" s="38" t="str">
        <f>IF(AND(D254&lt;2028,2028&lt;=Zisk!$D$10),1,IF(D254=2028,0,""))</f>
        <v/>
      </c>
      <c r="AV254" s="39" t="str">
        <f>IF(AND($D254&lt;=2028,Zisk!$D$10&gt;=2029),"x","")</f>
        <v/>
      </c>
      <c r="AW254" s="35" t="str">
        <f>IF(AND($D254&lt;=2029,Zisk!$D$10&gt;=2029),"(","")</f>
        <v/>
      </c>
      <c r="AX254" s="35" t="str">
        <f>IF(AND($D254&lt;=2029,Zisk!$D$10&gt;=2029),"1","")</f>
        <v/>
      </c>
      <c r="AY254" s="35" t="str">
        <f>IF(AND($D254&lt;=2029,Zisk!$D$10&gt;=2029),"+","")</f>
        <v/>
      </c>
      <c r="AZ254" s="37" t="str">
        <f>IF(AND($D254&lt;=2029,Zisk!$D$10&gt;=2029),VstupniParametry_SKRYT!$D$13,"")</f>
        <v/>
      </c>
      <c r="BA254" s="35" t="str">
        <f>IF(AND($D254&lt;=2029,Zisk!$D$10&gt;=2029),")","")</f>
        <v/>
      </c>
      <c r="BB254" s="38" t="str">
        <f>IF(AND(D254&lt;2029,2029&lt;=Zisk!$D$10),1,IF(D254=2029,0,""))</f>
        <v/>
      </c>
      <c r="BC254" s="39" t="str">
        <f>IF(AND($D254&lt;=2029,Zisk!$D$10&gt;=2030),"x","")</f>
        <v/>
      </c>
      <c r="BD254" s="35" t="str">
        <f>IF(AND($D254&lt;=2030,Zisk!$D$10&gt;=2030),"(","")</f>
        <v/>
      </c>
      <c r="BE254" s="35" t="str">
        <f>IF(AND($D254&lt;=2030,Zisk!$D$10&gt;=2030),"1","")</f>
        <v/>
      </c>
      <c r="BF254" s="35" t="str">
        <f>IF(AND($D254&lt;=2030,Zisk!$D$10&gt;=2030),"+","")</f>
        <v/>
      </c>
      <c r="BG254" s="37" t="str">
        <f>IF(AND($D254&lt;=2030,Zisk!$D$10&gt;=2030),VstupniParametry_SKRYT!$D$14,"")</f>
        <v/>
      </c>
      <c r="BH254" s="35" t="str">
        <f>IF(AND($D254&lt;=2030,Zisk!$D$10&gt;=2030),")","")</f>
        <v/>
      </c>
      <c r="BI254" s="38" t="str">
        <f>IF(AND(D254&lt;2030,2030&lt;=Zisk!$D$10),1,IF(D254=2030,0,""))</f>
        <v/>
      </c>
      <c r="BJ254" s="40" t="s">
        <v>32</v>
      </c>
      <c r="BK254" s="37">
        <f t="shared" si="124"/>
        <v>1</v>
      </c>
      <c r="BL254" s="35" t="str">
        <f t="shared" si="125"/>
        <v>x</v>
      </c>
      <c r="BM254" s="41">
        <f t="shared" si="126"/>
        <v>1</v>
      </c>
      <c r="BN254" s="37" t="str">
        <f t="shared" si="127"/>
        <v>x</v>
      </c>
      <c r="BO254" s="41">
        <f t="shared" si="112"/>
        <v>1.018</v>
      </c>
      <c r="BP254" s="41" t="str">
        <f t="shared" si="113"/>
        <v/>
      </c>
      <c r="BQ254" s="41" t="str">
        <f t="shared" si="114"/>
        <v/>
      </c>
      <c r="BR254" s="41" t="str">
        <f t="shared" si="115"/>
        <v/>
      </c>
      <c r="BS254" s="41" t="str">
        <f t="shared" si="116"/>
        <v/>
      </c>
      <c r="BT254" s="41" t="str">
        <f t="shared" si="117"/>
        <v/>
      </c>
      <c r="BU254" s="41" t="str">
        <f t="shared" si="118"/>
        <v/>
      </c>
      <c r="BV254" s="41" t="str">
        <f t="shared" si="119"/>
        <v/>
      </c>
      <c r="BW254" s="41" t="str">
        <f t="shared" si="120"/>
        <v/>
      </c>
      <c r="BX254" s="41" t="str">
        <f t="shared" si="121"/>
        <v/>
      </c>
      <c r="BY254" s="41" t="str">
        <f t="shared" si="122"/>
        <v/>
      </c>
      <c r="BZ254" s="40" t="s">
        <v>32</v>
      </c>
      <c r="CA254" s="41">
        <f t="shared" si="123"/>
        <v>1.018</v>
      </c>
      <c r="CB254" s="35"/>
      <c r="CC254" s="36">
        <f>IF(D254&gt;Zisk!$D$10,"",E254*CA254)</f>
        <v>0</v>
      </c>
    </row>
    <row r="255" spans="2:81" x14ac:dyDescent="0.2">
      <c r="B255" s="28" t="str">
        <f>Zisk!B266</f>
        <v/>
      </c>
      <c r="C255" s="28">
        <f>Zisk!C266</f>
        <v>0</v>
      </c>
      <c r="D255" s="28">
        <f>Zisk!E266</f>
        <v>0</v>
      </c>
      <c r="E255" s="29">
        <f>Zisk!D266</f>
        <v>0</v>
      </c>
      <c r="F255" s="29"/>
      <c r="G255" s="28" t="str">
        <f t="shared" si="98"/>
        <v>(</v>
      </c>
      <c r="H255" s="28" t="str">
        <f t="shared" si="99"/>
        <v>1</v>
      </c>
      <c r="I255" s="28" t="str">
        <f t="shared" si="100"/>
        <v>+</v>
      </c>
      <c r="J255" s="30">
        <f>IF($D255&lt;=2021,VstupniParametry_SKRYT!$D$5,"")</f>
        <v>0.02</v>
      </c>
      <c r="K255" s="28" t="str">
        <f t="shared" si="101"/>
        <v>)</v>
      </c>
      <c r="L255" s="31">
        <f>IF($D255&lt;=2021,COUNTIF(Vypocet_SKRYT!T252:AS252,"&gt;=1"),"")</f>
        <v>0</v>
      </c>
      <c r="M255" s="32" t="str">
        <f t="shared" si="102"/>
        <v>x</v>
      </c>
      <c r="N255" s="28" t="str">
        <f t="shared" si="103"/>
        <v>(</v>
      </c>
      <c r="O255" s="28" t="str">
        <f t="shared" si="104"/>
        <v>1</v>
      </c>
      <c r="P255" s="28" t="str">
        <f t="shared" si="105"/>
        <v>+</v>
      </c>
      <c r="Q255" s="30">
        <f>IF($D255&lt;=2024,VstupniParametry_SKRYT!$D$6,"")</f>
        <v>0.06</v>
      </c>
      <c r="R255" s="28" t="str">
        <f t="shared" si="106"/>
        <v>)</v>
      </c>
      <c r="S255" s="31">
        <f>IF($D255&lt;=2024,COUNTIFS(Vypocet_SKRYT!AT252:AV252,"&gt;=1"),"")</f>
        <v>0</v>
      </c>
      <c r="T255" s="32" t="str">
        <f t="shared" si="107"/>
        <v>x</v>
      </c>
      <c r="U255" s="28" t="str">
        <f t="shared" si="108"/>
        <v>(</v>
      </c>
      <c r="V255" s="28" t="str">
        <f t="shared" si="109"/>
        <v>1</v>
      </c>
      <c r="W255" s="28" t="str">
        <f t="shared" si="110"/>
        <v>+</v>
      </c>
      <c r="X255" s="30">
        <f>IF($D255&lt;=2025,VstupniParametry_SKRYT!$D$9,"")</f>
        <v>1.7999999999999999E-2</v>
      </c>
      <c r="Y255" s="28" t="str">
        <f t="shared" si="111"/>
        <v>)</v>
      </c>
      <c r="Z255" s="31">
        <f>IF(AND(D255&lt;2025,2025&lt;=Zisk!$D$10),1,IF(D255=2025,0,""))</f>
        <v>1</v>
      </c>
      <c r="AA255" s="32" t="str">
        <f>IF(AND($D255&lt;=2025,Zisk!$D$10&gt;=2026),"x","")</f>
        <v/>
      </c>
      <c r="AB255" s="28" t="str">
        <f>IF(AND($D255&lt;=2026,Zisk!$D$10&gt;=2026),"(","")</f>
        <v/>
      </c>
      <c r="AC255" s="28" t="str">
        <f>IF(AND($D255&lt;=2026,Zisk!$D$10&gt;=2026),"1","")</f>
        <v/>
      </c>
      <c r="AD255" s="28" t="str">
        <f>IF(AND($D255&lt;=2026,Zisk!$D$10&gt;=2026),"+","")</f>
        <v/>
      </c>
      <c r="AE255" s="30" t="str">
        <f>IF(AND($D255&lt;=2026,Zisk!$D$10&gt;=2026),VstupniParametry_SKRYT!$D$10,"")</f>
        <v/>
      </c>
      <c r="AF255" s="28" t="str">
        <f>IF(AND($D255&lt;=2026,Zisk!$D$10&gt;=2026),")","")</f>
        <v/>
      </c>
      <c r="AG255" s="31" t="str">
        <f>IF(AND(D255&lt;2026,2026&lt;=Zisk!$D$10),1,IF(D255=2026,0,""))</f>
        <v/>
      </c>
      <c r="AH255" s="32" t="str">
        <f>IF(AND($D255&lt;=2026,Zisk!$D$10&gt;=2027),"x","")</f>
        <v/>
      </c>
      <c r="AI255" s="28" t="str">
        <f>IF(AND($D255&lt;=2027,Zisk!$D$10&gt;=2027),"(","")</f>
        <v/>
      </c>
      <c r="AJ255" s="28" t="str">
        <f>IF(AND($D255&lt;=2027,Zisk!$D$10&gt;=2027),"1","")</f>
        <v/>
      </c>
      <c r="AK255" s="28" t="str">
        <f>IF(AND($D255&lt;=2027,Zisk!$D$10&gt;=2027),"+","")</f>
        <v/>
      </c>
      <c r="AL255" s="30" t="str">
        <f>IF(AND($D255&lt;=2027,Zisk!$D$10&gt;=2027),VstupniParametry_SKRYT!$D$11,"")</f>
        <v/>
      </c>
      <c r="AM255" s="28" t="str">
        <f>IF(AND($D255&lt;=2027,Zisk!$D$10&gt;=2027),")","")</f>
        <v/>
      </c>
      <c r="AN255" s="31" t="str">
        <f>IF(AND(D255&lt;2027,2027&lt;=Zisk!$D$10),1,IF(D255=2027,0,""))</f>
        <v/>
      </c>
      <c r="AO255" s="32" t="str">
        <f>IF(AND($D255&lt;=2027,Zisk!$D$10&gt;=2028),"x","")</f>
        <v/>
      </c>
      <c r="AP255" s="28" t="str">
        <f>IF(AND($D255&lt;=2028,Zisk!$D$10&gt;=2028),"(","")</f>
        <v/>
      </c>
      <c r="AQ255" s="28" t="str">
        <f>IF(AND($D255&lt;=2028,Zisk!$D$10&gt;=2028),"1","")</f>
        <v/>
      </c>
      <c r="AR255" s="28" t="str">
        <f>IF(AND($D255&lt;=2028,Zisk!$D$10&gt;=2028),"+","")</f>
        <v/>
      </c>
      <c r="AS255" s="30" t="str">
        <f>IF(AND($D255&lt;=2028,Zisk!$D$10&gt;=2028),VstupniParametry_SKRYT!$D$12,"")</f>
        <v/>
      </c>
      <c r="AT255" s="28" t="str">
        <f>IF(AND($D255&lt;=2028,Zisk!$D$10&gt;=2028),")","")</f>
        <v/>
      </c>
      <c r="AU255" s="31" t="str">
        <f>IF(AND(D255&lt;2028,2028&lt;=Zisk!$D$10),1,IF(D255=2028,0,""))</f>
        <v/>
      </c>
      <c r="AV255" s="32" t="str">
        <f>IF(AND($D255&lt;=2028,Zisk!$D$10&gt;=2029),"x","")</f>
        <v/>
      </c>
      <c r="AW255" s="28" t="str">
        <f>IF(AND($D255&lt;=2029,Zisk!$D$10&gt;=2029),"(","")</f>
        <v/>
      </c>
      <c r="AX255" s="28" t="str">
        <f>IF(AND($D255&lt;=2029,Zisk!$D$10&gt;=2029),"1","")</f>
        <v/>
      </c>
      <c r="AY255" s="28" t="str">
        <f>IF(AND($D255&lt;=2029,Zisk!$D$10&gt;=2029),"+","")</f>
        <v/>
      </c>
      <c r="AZ255" s="30" t="str">
        <f>IF(AND($D255&lt;=2029,Zisk!$D$10&gt;=2029),VstupniParametry_SKRYT!$D$13,"")</f>
        <v/>
      </c>
      <c r="BA255" s="28" t="str">
        <f>IF(AND($D255&lt;=2029,Zisk!$D$10&gt;=2029),")","")</f>
        <v/>
      </c>
      <c r="BB255" s="31" t="str">
        <f>IF(AND(D255&lt;2029,2029&lt;=Zisk!$D$10),1,IF(D255=2029,0,""))</f>
        <v/>
      </c>
      <c r="BC255" s="32" t="str">
        <f>IF(AND($D255&lt;=2029,Zisk!$D$10&gt;=2030),"x","")</f>
        <v/>
      </c>
      <c r="BD255" s="28" t="str">
        <f>IF(AND($D255&lt;=2030,Zisk!$D$10&gt;=2030),"(","")</f>
        <v/>
      </c>
      <c r="BE255" s="28" t="str">
        <f>IF(AND($D255&lt;=2030,Zisk!$D$10&gt;=2030),"1","")</f>
        <v/>
      </c>
      <c r="BF255" s="28" t="str">
        <f>IF(AND($D255&lt;=2030,Zisk!$D$10&gt;=2030),"+","")</f>
        <v/>
      </c>
      <c r="BG255" s="30" t="str">
        <f>IF(AND($D255&lt;=2030,Zisk!$D$10&gt;=2030),VstupniParametry_SKRYT!$D$14,"")</f>
        <v/>
      </c>
      <c r="BH255" s="28" t="str">
        <f>IF(AND($D255&lt;=2030,Zisk!$D$10&gt;=2030),")","")</f>
        <v/>
      </c>
      <c r="BI255" s="31" t="str">
        <f>IF(AND(D255&lt;2030,2030&lt;=Zisk!$D$10),1,IF(D255=2030,0,""))</f>
        <v/>
      </c>
      <c r="BJ255" s="33" t="s">
        <v>32</v>
      </c>
      <c r="BK255" s="30">
        <f t="shared" si="124"/>
        <v>1</v>
      </c>
      <c r="BL255" s="28" t="str">
        <f t="shared" si="125"/>
        <v>x</v>
      </c>
      <c r="BM255" s="34">
        <f t="shared" si="126"/>
        <v>1</v>
      </c>
      <c r="BN255" s="30" t="str">
        <f t="shared" si="127"/>
        <v>x</v>
      </c>
      <c r="BO255" s="34">
        <f t="shared" si="112"/>
        <v>1.018</v>
      </c>
      <c r="BP255" s="34" t="str">
        <f t="shared" si="113"/>
        <v/>
      </c>
      <c r="BQ255" s="34" t="str">
        <f t="shared" si="114"/>
        <v/>
      </c>
      <c r="BR255" s="34" t="str">
        <f t="shared" si="115"/>
        <v/>
      </c>
      <c r="BS255" s="34" t="str">
        <f t="shared" si="116"/>
        <v/>
      </c>
      <c r="BT255" s="34" t="str">
        <f t="shared" si="117"/>
        <v/>
      </c>
      <c r="BU255" s="34" t="str">
        <f t="shared" si="118"/>
        <v/>
      </c>
      <c r="BV255" s="34" t="str">
        <f t="shared" si="119"/>
        <v/>
      </c>
      <c r="BW255" s="34" t="str">
        <f t="shared" si="120"/>
        <v/>
      </c>
      <c r="BX255" s="34" t="str">
        <f t="shared" si="121"/>
        <v/>
      </c>
      <c r="BY255" s="34" t="str">
        <f t="shared" si="122"/>
        <v/>
      </c>
      <c r="BZ255" s="33" t="s">
        <v>32</v>
      </c>
      <c r="CA255" s="34">
        <f t="shared" si="123"/>
        <v>1.018</v>
      </c>
      <c r="CB255" s="28"/>
      <c r="CC255" s="29">
        <f>IF(D255&gt;Zisk!$D$10,"",E255*CA255)</f>
        <v>0</v>
      </c>
    </row>
    <row r="256" spans="2:81" x14ac:dyDescent="0.2">
      <c r="B256" s="35" t="str">
        <f>Zisk!B267</f>
        <v/>
      </c>
      <c r="C256" s="35">
        <f>Zisk!C267</f>
        <v>0</v>
      </c>
      <c r="D256" s="35">
        <f>Zisk!E267</f>
        <v>0</v>
      </c>
      <c r="E256" s="36">
        <f>Zisk!D267</f>
        <v>0</v>
      </c>
      <c r="F256" s="36"/>
      <c r="G256" s="35" t="str">
        <f t="shared" si="98"/>
        <v>(</v>
      </c>
      <c r="H256" s="35" t="str">
        <f t="shared" si="99"/>
        <v>1</v>
      </c>
      <c r="I256" s="35" t="str">
        <f t="shared" si="100"/>
        <v>+</v>
      </c>
      <c r="J256" s="37">
        <f>IF($D256&lt;=2021,VstupniParametry_SKRYT!$D$5,"")</f>
        <v>0.02</v>
      </c>
      <c r="K256" s="35" t="str">
        <f t="shared" si="101"/>
        <v>)</v>
      </c>
      <c r="L256" s="38">
        <f>IF($D256&lt;=2021,COUNTIF(Vypocet_SKRYT!T253:AS253,"&gt;=1"),"")</f>
        <v>0</v>
      </c>
      <c r="M256" s="39" t="str">
        <f t="shared" si="102"/>
        <v>x</v>
      </c>
      <c r="N256" s="35" t="str">
        <f t="shared" si="103"/>
        <v>(</v>
      </c>
      <c r="O256" s="35" t="str">
        <f t="shared" si="104"/>
        <v>1</v>
      </c>
      <c r="P256" s="35" t="str">
        <f t="shared" si="105"/>
        <v>+</v>
      </c>
      <c r="Q256" s="37">
        <f>IF($D256&lt;=2024,VstupniParametry_SKRYT!$D$6,"")</f>
        <v>0.06</v>
      </c>
      <c r="R256" s="35" t="str">
        <f t="shared" si="106"/>
        <v>)</v>
      </c>
      <c r="S256" s="38">
        <f>IF($D256&lt;=2024,COUNTIFS(Vypocet_SKRYT!AT253:AV253,"&gt;=1"),"")</f>
        <v>0</v>
      </c>
      <c r="T256" s="39" t="str">
        <f t="shared" si="107"/>
        <v>x</v>
      </c>
      <c r="U256" s="35" t="str">
        <f t="shared" si="108"/>
        <v>(</v>
      </c>
      <c r="V256" s="35" t="str">
        <f t="shared" si="109"/>
        <v>1</v>
      </c>
      <c r="W256" s="35" t="str">
        <f t="shared" si="110"/>
        <v>+</v>
      </c>
      <c r="X256" s="37">
        <f>IF($D256&lt;=2025,VstupniParametry_SKRYT!$D$9,"")</f>
        <v>1.7999999999999999E-2</v>
      </c>
      <c r="Y256" s="35" t="str">
        <f t="shared" si="111"/>
        <v>)</v>
      </c>
      <c r="Z256" s="38">
        <f>IF(AND(D256&lt;2025,2025&lt;=Zisk!$D$10),1,IF(D256=2025,0,""))</f>
        <v>1</v>
      </c>
      <c r="AA256" s="39" t="str">
        <f>IF(AND($D256&lt;=2025,Zisk!$D$10&gt;=2026),"x","")</f>
        <v/>
      </c>
      <c r="AB256" s="35" t="str">
        <f>IF(AND($D256&lt;=2026,Zisk!$D$10&gt;=2026),"(","")</f>
        <v/>
      </c>
      <c r="AC256" s="35" t="str">
        <f>IF(AND($D256&lt;=2026,Zisk!$D$10&gt;=2026),"1","")</f>
        <v/>
      </c>
      <c r="AD256" s="35" t="str">
        <f>IF(AND($D256&lt;=2026,Zisk!$D$10&gt;=2026),"+","")</f>
        <v/>
      </c>
      <c r="AE256" s="37" t="str">
        <f>IF(AND($D256&lt;=2026,Zisk!$D$10&gt;=2026),VstupniParametry_SKRYT!$D$10,"")</f>
        <v/>
      </c>
      <c r="AF256" s="35" t="str">
        <f>IF(AND($D256&lt;=2026,Zisk!$D$10&gt;=2026),")","")</f>
        <v/>
      </c>
      <c r="AG256" s="38" t="str">
        <f>IF(AND(D256&lt;2026,2026&lt;=Zisk!$D$10),1,IF(D256=2026,0,""))</f>
        <v/>
      </c>
      <c r="AH256" s="39" t="str">
        <f>IF(AND($D256&lt;=2026,Zisk!$D$10&gt;=2027),"x","")</f>
        <v/>
      </c>
      <c r="AI256" s="35" t="str">
        <f>IF(AND($D256&lt;=2027,Zisk!$D$10&gt;=2027),"(","")</f>
        <v/>
      </c>
      <c r="AJ256" s="35" t="str">
        <f>IF(AND($D256&lt;=2027,Zisk!$D$10&gt;=2027),"1","")</f>
        <v/>
      </c>
      <c r="AK256" s="35" t="str">
        <f>IF(AND($D256&lt;=2027,Zisk!$D$10&gt;=2027),"+","")</f>
        <v/>
      </c>
      <c r="AL256" s="37" t="str">
        <f>IF(AND($D256&lt;=2027,Zisk!$D$10&gt;=2027),VstupniParametry_SKRYT!$D$11,"")</f>
        <v/>
      </c>
      <c r="AM256" s="35" t="str">
        <f>IF(AND($D256&lt;=2027,Zisk!$D$10&gt;=2027),")","")</f>
        <v/>
      </c>
      <c r="AN256" s="38" t="str">
        <f>IF(AND(D256&lt;2027,2027&lt;=Zisk!$D$10),1,IF(D256=2027,0,""))</f>
        <v/>
      </c>
      <c r="AO256" s="39" t="str">
        <f>IF(AND($D256&lt;=2027,Zisk!$D$10&gt;=2028),"x","")</f>
        <v/>
      </c>
      <c r="AP256" s="35" t="str">
        <f>IF(AND($D256&lt;=2028,Zisk!$D$10&gt;=2028),"(","")</f>
        <v/>
      </c>
      <c r="AQ256" s="35" t="str">
        <f>IF(AND($D256&lt;=2028,Zisk!$D$10&gt;=2028),"1","")</f>
        <v/>
      </c>
      <c r="AR256" s="35" t="str">
        <f>IF(AND($D256&lt;=2028,Zisk!$D$10&gt;=2028),"+","")</f>
        <v/>
      </c>
      <c r="AS256" s="37" t="str">
        <f>IF(AND($D256&lt;=2028,Zisk!$D$10&gt;=2028),VstupniParametry_SKRYT!$D$12,"")</f>
        <v/>
      </c>
      <c r="AT256" s="35" t="str">
        <f>IF(AND($D256&lt;=2028,Zisk!$D$10&gt;=2028),")","")</f>
        <v/>
      </c>
      <c r="AU256" s="38" t="str">
        <f>IF(AND(D256&lt;2028,2028&lt;=Zisk!$D$10),1,IF(D256=2028,0,""))</f>
        <v/>
      </c>
      <c r="AV256" s="39" t="str">
        <f>IF(AND($D256&lt;=2028,Zisk!$D$10&gt;=2029),"x","")</f>
        <v/>
      </c>
      <c r="AW256" s="35" t="str">
        <f>IF(AND($D256&lt;=2029,Zisk!$D$10&gt;=2029),"(","")</f>
        <v/>
      </c>
      <c r="AX256" s="35" t="str">
        <f>IF(AND($D256&lt;=2029,Zisk!$D$10&gt;=2029),"1","")</f>
        <v/>
      </c>
      <c r="AY256" s="35" t="str">
        <f>IF(AND($D256&lt;=2029,Zisk!$D$10&gt;=2029),"+","")</f>
        <v/>
      </c>
      <c r="AZ256" s="37" t="str">
        <f>IF(AND($D256&lt;=2029,Zisk!$D$10&gt;=2029),VstupniParametry_SKRYT!$D$13,"")</f>
        <v/>
      </c>
      <c r="BA256" s="35" t="str">
        <f>IF(AND($D256&lt;=2029,Zisk!$D$10&gt;=2029),")","")</f>
        <v/>
      </c>
      <c r="BB256" s="38" t="str">
        <f>IF(AND(D256&lt;2029,2029&lt;=Zisk!$D$10),1,IF(D256=2029,0,""))</f>
        <v/>
      </c>
      <c r="BC256" s="39" t="str">
        <f>IF(AND($D256&lt;=2029,Zisk!$D$10&gt;=2030),"x","")</f>
        <v/>
      </c>
      <c r="BD256" s="35" t="str">
        <f>IF(AND($D256&lt;=2030,Zisk!$D$10&gt;=2030),"(","")</f>
        <v/>
      </c>
      <c r="BE256" s="35" t="str">
        <f>IF(AND($D256&lt;=2030,Zisk!$D$10&gt;=2030),"1","")</f>
        <v/>
      </c>
      <c r="BF256" s="35" t="str">
        <f>IF(AND($D256&lt;=2030,Zisk!$D$10&gt;=2030),"+","")</f>
        <v/>
      </c>
      <c r="BG256" s="37" t="str">
        <f>IF(AND($D256&lt;=2030,Zisk!$D$10&gt;=2030),VstupniParametry_SKRYT!$D$14,"")</f>
        <v/>
      </c>
      <c r="BH256" s="35" t="str">
        <f>IF(AND($D256&lt;=2030,Zisk!$D$10&gt;=2030),")","")</f>
        <v/>
      </c>
      <c r="BI256" s="38" t="str">
        <f>IF(AND(D256&lt;2030,2030&lt;=Zisk!$D$10),1,IF(D256=2030,0,""))</f>
        <v/>
      </c>
      <c r="BJ256" s="40" t="s">
        <v>32</v>
      </c>
      <c r="BK256" s="37">
        <f t="shared" si="124"/>
        <v>1</v>
      </c>
      <c r="BL256" s="35" t="str">
        <f t="shared" si="125"/>
        <v>x</v>
      </c>
      <c r="BM256" s="41">
        <f t="shared" si="126"/>
        <v>1</v>
      </c>
      <c r="BN256" s="37" t="str">
        <f t="shared" si="127"/>
        <v>x</v>
      </c>
      <c r="BO256" s="41">
        <f t="shared" si="112"/>
        <v>1.018</v>
      </c>
      <c r="BP256" s="41" t="str">
        <f t="shared" si="113"/>
        <v/>
      </c>
      <c r="BQ256" s="41" t="str">
        <f t="shared" si="114"/>
        <v/>
      </c>
      <c r="BR256" s="41" t="str">
        <f t="shared" si="115"/>
        <v/>
      </c>
      <c r="BS256" s="41" t="str">
        <f t="shared" si="116"/>
        <v/>
      </c>
      <c r="BT256" s="41" t="str">
        <f t="shared" si="117"/>
        <v/>
      </c>
      <c r="BU256" s="41" t="str">
        <f t="shared" si="118"/>
        <v/>
      </c>
      <c r="BV256" s="41" t="str">
        <f t="shared" si="119"/>
        <v/>
      </c>
      <c r="BW256" s="41" t="str">
        <f t="shared" si="120"/>
        <v/>
      </c>
      <c r="BX256" s="41" t="str">
        <f t="shared" si="121"/>
        <v/>
      </c>
      <c r="BY256" s="41" t="str">
        <f t="shared" si="122"/>
        <v/>
      </c>
      <c r="BZ256" s="40" t="s">
        <v>32</v>
      </c>
      <c r="CA256" s="41">
        <f t="shared" si="123"/>
        <v>1.018</v>
      </c>
      <c r="CB256" s="35"/>
      <c r="CC256" s="36">
        <f>IF(D256&gt;Zisk!$D$10,"",E256*CA256)</f>
        <v>0</v>
      </c>
    </row>
    <row r="257" spans="2:81" x14ac:dyDescent="0.2">
      <c r="B257" s="28" t="str">
        <f>Zisk!B268</f>
        <v/>
      </c>
      <c r="C257" s="28">
        <f>Zisk!C268</f>
        <v>0</v>
      </c>
      <c r="D257" s="28">
        <f>Zisk!E268</f>
        <v>0</v>
      </c>
      <c r="E257" s="29">
        <f>Zisk!D268</f>
        <v>0</v>
      </c>
      <c r="F257" s="29"/>
      <c r="G257" s="28" t="str">
        <f t="shared" si="98"/>
        <v>(</v>
      </c>
      <c r="H257" s="28" t="str">
        <f t="shared" si="99"/>
        <v>1</v>
      </c>
      <c r="I257" s="28" t="str">
        <f t="shared" si="100"/>
        <v>+</v>
      </c>
      <c r="J257" s="30">
        <f>IF($D257&lt;=2021,VstupniParametry_SKRYT!$D$5,"")</f>
        <v>0.02</v>
      </c>
      <c r="K257" s="28" t="str">
        <f t="shared" si="101"/>
        <v>)</v>
      </c>
      <c r="L257" s="31">
        <f>IF($D257&lt;=2021,COUNTIF(Vypocet_SKRYT!T254:AS254,"&gt;=1"),"")</f>
        <v>0</v>
      </c>
      <c r="M257" s="32" t="str">
        <f t="shared" si="102"/>
        <v>x</v>
      </c>
      <c r="N257" s="28" t="str">
        <f t="shared" si="103"/>
        <v>(</v>
      </c>
      <c r="O257" s="28" t="str">
        <f t="shared" si="104"/>
        <v>1</v>
      </c>
      <c r="P257" s="28" t="str">
        <f t="shared" si="105"/>
        <v>+</v>
      </c>
      <c r="Q257" s="30">
        <f>IF($D257&lt;=2024,VstupniParametry_SKRYT!$D$6,"")</f>
        <v>0.06</v>
      </c>
      <c r="R257" s="28" t="str">
        <f t="shared" si="106"/>
        <v>)</v>
      </c>
      <c r="S257" s="31">
        <f>IF($D257&lt;=2024,COUNTIFS(Vypocet_SKRYT!AT254:AV254,"&gt;=1"),"")</f>
        <v>0</v>
      </c>
      <c r="T257" s="32" t="str">
        <f t="shared" si="107"/>
        <v>x</v>
      </c>
      <c r="U257" s="28" t="str">
        <f t="shared" si="108"/>
        <v>(</v>
      </c>
      <c r="V257" s="28" t="str">
        <f t="shared" si="109"/>
        <v>1</v>
      </c>
      <c r="W257" s="28" t="str">
        <f t="shared" si="110"/>
        <v>+</v>
      </c>
      <c r="X257" s="30">
        <f>IF($D257&lt;=2025,VstupniParametry_SKRYT!$D$9,"")</f>
        <v>1.7999999999999999E-2</v>
      </c>
      <c r="Y257" s="28" t="str">
        <f t="shared" si="111"/>
        <v>)</v>
      </c>
      <c r="Z257" s="31">
        <f>IF(AND(D257&lt;2025,2025&lt;=Zisk!$D$10),1,IF(D257=2025,0,""))</f>
        <v>1</v>
      </c>
      <c r="AA257" s="32" t="str">
        <f>IF(AND($D257&lt;=2025,Zisk!$D$10&gt;=2026),"x","")</f>
        <v/>
      </c>
      <c r="AB257" s="28" t="str">
        <f>IF(AND($D257&lt;=2026,Zisk!$D$10&gt;=2026),"(","")</f>
        <v/>
      </c>
      <c r="AC257" s="28" t="str">
        <f>IF(AND($D257&lt;=2026,Zisk!$D$10&gt;=2026),"1","")</f>
        <v/>
      </c>
      <c r="AD257" s="28" t="str">
        <f>IF(AND($D257&lt;=2026,Zisk!$D$10&gt;=2026),"+","")</f>
        <v/>
      </c>
      <c r="AE257" s="30" t="str">
        <f>IF(AND($D257&lt;=2026,Zisk!$D$10&gt;=2026),VstupniParametry_SKRYT!$D$10,"")</f>
        <v/>
      </c>
      <c r="AF257" s="28" t="str">
        <f>IF(AND($D257&lt;=2026,Zisk!$D$10&gt;=2026),")","")</f>
        <v/>
      </c>
      <c r="AG257" s="31" t="str">
        <f>IF(AND(D257&lt;2026,2026&lt;=Zisk!$D$10),1,IF(D257=2026,0,""))</f>
        <v/>
      </c>
      <c r="AH257" s="32" t="str">
        <f>IF(AND($D257&lt;=2026,Zisk!$D$10&gt;=2027),"x","")</f>
        <v/>
      </c>
      <c r="AI257" s="28" t="str">
        <f>IF(AND($D257&lt;=2027,Zisk!$D$10&gt;=2027),"(","")</f>
        <v/>
      </c>
      <c r="AJ257" s="28" t="str">
        <f>IF(AND($D257&lt;=2027,Zisk!$D$10&gt;=2027),"1","")</f>
        <v/>
      </c>
      <c r="AK257" s="28" t="str">
        <f>IF(AND($D257&lt;=2027,Zisk!$D$10&gt;=2027),"+","")</f>
        <v/>
      </c>
      <c r="AL257" s="30" t="str">
        <f>IF(AND($D257&lt;=2027,Zisk!$D$10&gt;=2027),VstupniParametry_SKRYT!$D$11,"")</f>
        <v/>
      </c>
      <c r="AM257" s="28" t="str">
        <f>IF(AND($D257&lt;=2027,Zisk!$D$10&gt;=2027),")","")</f>
        <v/>
      </c>
      <c r="AN257" s="31" t="str">
        <f>IF(AND(D257&lt;2027,2027&lt;=Zisk!$D$10),1,IF(D257=2027,0,""))</f>
        <v/>
      </c>
      <c r="AO257" s="32" t="str">
        <f>IF(AND($D257&lt;=2027,Zisk!$D$10&gt;=2028),"x","")</f>
        <v/>
      </c>
      <c r="AP257" s="28" t="str">
        <f>IF(AND($D257&lt;=2028,Zisk!$D$10&gt;=2028),"(","")</f>
        <v/>
      </c>
      <c r="AQ257" s="28" t="str">
        <f>IF(AND($D257&lt;=2028,Zisk!$D$10&gt;=2028),"1","")</f>
        <v/>
      </c>
      <c r="AR257" s="28" t="str">
        <f>IF(AND($D257&lt;=2028,Zisk!$D$10&gt;=2028),"+","")</f>
        <v/>
      </c>
      <c r="AS257" s="30" t="str">
        <f>IF(AND($D257&lt;=2028,Zisk!$D$10&gt;=2028),VstupniParametry_SKRYT!$D$12,"")</f>
        <v/>
      </c>
      <c r="AT257" s="28" t="str">
        <f>IF(AND($D257&lt;=2028,Zisk!$D$10&gt;=2028),")","")</f>
        <v/>
      </c>
      <c r="AU257" s="31" t="str">
        <f>IF(AND(D257&lt;2028,2028&lt;=Zisk!$D$10),1,IF(D257=2028,0,""))</f>
        <v/>
      </c>
      <c r="AV257" s="32" t="str">
        <f>IF(AND($D257&lt;=2028,Zisk!$D$10&gt;=2029),"x","")</f>
        <v/>
      </c>
      <c r="AW257" s="28" t="str">
        <f>IF(AND($D257&lt;=2029,Zisk!$D$10&gt;=2029),"(","")</f>
        <v/>
      </c>
      <c r="AX257" s="28" t="str">
        <f>IF(AND($D257&lt;=2029,Zisk!$D$10&gt;=2029),"1","")</f>
        <v/>
      </c>
      <c r="AY257" s="28" t="str">
        <f>IF(AND($D257&lt;=2029,Zisk!$D$10&gt;=2029),"+","")</f>
        <v/>
      </c>
      <c r="AZ257" s="30" t="str">
        <f>IF(AND($D257&lt;=2029,Zisk!$D$10&gt;=2029),VstupniParametry_SKRYT!$D$13,"")</f>
        <v/>
      </c>
      <c r="BA257" s="28" t="str">
        <f>IF(AND($D257&lt;=2029,Zisk!$D$10&gt;=2029),")","")</f>
        <v/>
      </c>
      <c r="BB257" s="31" t="str">
        <f>IF(AND(D257&lt;2029,2029&lt;=Zisk!$D$10),1,IF(D257=2029,0,""))</f>
        <v/>
      </c>
      <c r="BC257" s="32" t="str">
        <f>IF(AND($D257&lt;=2029,Zisk!$D$10&gt;=2030),"x","")</f>
        <v/>
      </c>
      <c r="BD257" s="28" t="str">
        <f>IF(AND($D257&lt;=2030,Zisk!$D$10&gt;=2030),"(","")</f>
        <v/>
      </c>
      <c r="BE257" s="28" t="str">
        <f>IF(AND($D257&lt;=2030,Zisk!$D$10&gt;=2030),"1","")</f>
        <v/>
      </c>
      <c r="BF257" s="28" t="str">
        <f>IF(AND($D257&lt;=2030,Zisk!$D$10&gt;=2030),"+","")</f>
        <v/>
      </c>
      <c r="BG257" s="30" t="str">
        <f>IF(AND($D257&lt;=2030,Zisk!$D$10&gt;=2030),VstupniParametry_SKRYT!$D$14,"")</f>
        <v/>
      </c>
      <c r="BH257" s="28" t="str">
        <f>IF(AND($D257&lt;=2030,Zisk!$D$10&gt;=2030),")","")</f>
        <v/>
      </c>
      <c r="BI257" s="31" t="str">
        <f>IF(AND(D257&lt;2030,2030&lt;=Zisk!$D$10),1,IF(D257=2030,0,""))</f>
        <v/>
      </c>
      <c r="BJ257" s="33" t="s">
        <v>32</v>
      </c>
      <c r="BK257" s="30">
        <f t="shared" si="124"/>
        <v>1</v>
      </c>
      <c r="BL257" s="28" t="str">
        <f t="shared" si="125"/>
        <v>x</v>
      </c>
      <c r="BM257" s="34">
        <f t="shared" si="126"/>
        <v>1</v>
      </c>
      <c r="BN257" s="30" t="str">
        <f t="shared" si="127"/>
        <v>x</v>
      </c>
      <c r="BO257" s="34">
        <f t="shared" si="112"/>
        <v>1.018</v>
      </c>
      <c r="BP257" s="34" t="str">
        <f t="shared" si="113"/>
        <v/>
      </c>
      <c r="BQ257" s="34" t="str">
        <f t="shared" si="114"/>
        <v/>
      </c>
      <c r="BR257" s="34" t="str">
        <f t="shared" si="115"/>
        <v/>
      </c>
      <c r="BS257" s="34" t="str">
        <f t="shared" si="116"/>
        <v/>
      </c>
      <c r="BT257" s="34" t="str">
        <f t="shared" si="117"/>
        <v/>
      </c>
      <c r="BU257" s="34" t="str">
        <f t="shared" si="118"/>
        <v/>
      </c>
      <c r="BV257" s="34" t="str">
        <f t="shared" si="119"/>
        <v/>
      </c>
      <c r="BW257" s="34" t="str">
        <f t="shared" si="120"/>
        <v/>
      </c>
      <c r="BX257" s="34" t="str">
        <f t="shared" si="121"/>
        <v/>
      </c>
      <c r="BY257" s="34" t="str">
        <f t="shared" si="122"/>
        <v/>
      </c>
      <c r="BZ257" s="33" t="s">
        <v>32</v>
      </c>
      <c r="CA257" s="34">
        <f t="shared" si="123"/>
        <v>1.018</v>
      </c>
      <c r="CB257" s="28"/>
      <c r="CC257" s="29">
        <f>IF(D257&gt;Zisk!$D$10,"",E257*CA257)</f>
        <v>0</v>
      </c>
    </row>
    <row r="258" spans="2:81" x14ac:dyDescent="0.2">
      <c r="B258" s="35" t="str">
        <f>Zisk!B269</f>
        <v/>
      </c>
      <c r="C258" s="35">
        <f>Zisk!C269</f>
        <v>0</v>
      </c>
      <c r="D258" s="35">
        <f>Zisk!E269</f>
        <v>0</v>
      </c>
      <c r="E258" s="36">
        <f>Zisk!D269</f>
        <v>0</v>
      </c>
      <c r="F258" s="36"/>
      <c r="G258" s="35" t="str">
        <f t="shared" si="98"/>
        <v>(</v>
      </c>
      <c r="H258" s="35" t="str">
        <f t="shared" si="99"/>
        <v>1</v>
      </c>
      <c r="I258" s="35" t="str">
        <f t="shared" si="100"/>
        <v>+</v>
      </c>
      <c r="J258" s="37">
        <f>IF($D258&lt;=2021,VstupniParametry_SKRYT!$D$5,"")</f>
        <v>0.02</v>
      </c>
      <c r="K258" s="35" t="str">
        <f t="shared" si="101"/>
        <v>)</v>
      </c>
      <c r="L258" s="38">
        <f>IF($D258&lt;=2021,COUNTIF(Vypocet_SKRYT!T255:AS255,"&gt;=1"),"")</f>
        <v>0</v>
      </c>
      <c r="M258" s="39" t="str">
        <f t="shared" si="102"/>
        <v>x</v>
      </c>
      <c r="N258" s="35" t="str">
        <f t="shared" si="103"/>
        <v>(</v>
      </c>
      <c r="O258" s="35" t="str">
        <f t="shared" si="104"/>
        <v>1</v>
      </c>
      <c r="P258" s="35" t="str">
        <f t="shared" si="105"/>
        <v>+</v>
      </c>
      <c r="Q258" s="37">
        <f>IF($D258&lt;=2024,VstupniParametry_SKRYT!$D$6,"")</f>
        <v>0.06</v>
      </c>
      <c r="R258" s="35" t="str">
        <f t="shared" si="106"/>
        <v>)</v>
      </c>
      <c r="S258" s="38">
        <f>IF($D258&lt;=2024,COUNTIFS(Vypocet_SKRYT!AT255:AV255,"&gt;=1"),"")</f>
        <v>0</v>
      </c>
      <c r="T258" s="39" t="str">
        <f t="shared" si="107"/>
        <v>x</v>
      </c>
      <c r="U258" s="35" t="str">
        <f t="shared" si="108"/>
        <v>(</v>
      </c>
      <c r="V258" s="35" t="str">
        <f t="shared" si="109"/>
        <v>1</v>
      </c>
      <c r="W258" s="35" t="str">
        <f t="shared" si="110"/>
        <v>+</v>
      </c>
      <c r="X258" s="37">
        <f>IF($D258&lt;=2025,VstupniParametry_SKRYT!$D$9,"")</f>
        <v>1.7999999999999999E-2</v>
      </c>
      <c r="Y258" s="35" t="str">
        <f t="shared" si="111"/>
        <v>)</v>
      </c>
      <c r="Z258" s="38">
        <f>IF(AND(D258&lt;2025,2025&lt;=Zisk!$D$10),1,IF(D258=2025,0,""))</f>
        <v>1</v>
      </c>
      <c r="AA258" s="39" t="str">
        <f>IF(AND($D258&lt;=2025,Zisk!$D$10&gt;=2026),"x","")</f>
        <v/>
      </c>
      <c r="AB258" s="35" t="str">
        <f>IF(AND($D258&lt;=2026,Zisk!$D$10&gt;=2026),"(","")</f>
        <v/>
      </c>
      <c r="AC258" s="35" t="str">
        <f>IF(AND($D258&lt;=2026,Zisk!$D$10&gt;=2026),"1","")</f>
        <v/>
      </c>
      <c r="AD258" s="35" t="str">
        <f>IF(AND($D258&lt;=2026,Zisk!$D$10&gt;=2026),"+","")</f>
        <v/>
      </c>
      <c r="AE258" s="37" t="str">
        <f>IF(AND($D258&lt;=2026,Zisk!$D$10&gt;=2026),VstupniParametry_SKRYT!$D$10,"")</f>
        <v/>
      </c>
      <c r="AF258" s="35" t="str">
        <f>IF(AND($D258&lt;=2026,Zisk!$D$10&gt;=2026),")","")</f>
        <v/>
      </c>
      <c r="AG258" s="38" t="str">
        <f>IF(AND(D258&lt;2026,2026&lt;=Zisk!$D$10),1,IF(D258=2026,0,""))</f>
        <v/>
      </c>
      <c r="AH258" s="39" t="str">
        <f>IF(AND($D258&lt;=2026,Zisk!$D$10&gt;=2027),"x","")</f>
        <v/>
      </c>
      <c r="AI258" s="35" t="str">
        <f>IF(AND($D258&lt;=2027,Zisk!$D$10&gt;=2027),"(","")</f>
        <v/>
      </c>
      <c r="AJ258" s="35" t="str">
        <f>IF(AND($D258&lt;=2027,Zisk!$D$10&gt;=2027),"1","")</f>
        <v/>
      </c>
      <c r="AK258" s="35" t="str">
        <f>IF(AND($D258&lt;=2027,Zisk!$D$10&gt;=2027),"+","")</f>
        <v/>
      </c>
      <c r="AL258" s="37" t="str">
        <f>IF(AND($D258&lt;=2027,Zisk!$D$10&gt;=2027),VstupniParametry_SKRYT!$D$11,"")</f>
        <v/>
      </c>
      <c r="AM258" s="35" t="str">
        <f>IF(AND($D258&lt;=2027,Zisk!$D$10&gt;=2027),")","")</f>
        <v/>
      </c>
      <c r="AN258" s="38" t="str">
        <f>IF(AND(D258&lt;2027,2027&lt;=Zisk!$D$10),1,IF(D258=2027,0,""))</f>
        <v/>
      </c>
      <c r="AO258" s="39" t="str">
        <f>IF(AND($D258&lt;=2027,Zisk!$D$10&gt;=2028),"x","")</f>
        <v/>
      </c>
      <c r="AP258" s="35" t="str">
        <f>IF(AND($D258&lt;=2028,Zisk!$D$10&gt;=2028),"(","")</f>
        <v/>
      </c>
      <c r="AQ258" s="35" t="str">
        <f>IF(AND($D258&lt;=2028,Zisk!$D$10&gt;=2028),"1","")</f>
        <v/>
      </c>
      <c r="AR258" s="35" t="str">
        <f>IF(AND($D258&lt;=2028,Zisk!$D$10&gt;=2028),"+","")</f>
        <v/>
      </c>
      <c r="AS258" s="37" t="str">
        <f>IF(AND($D258&lt;=2028,Zisk!$D$10&gt;=2028),VstupniParametry_SKRYT!$D$12,"")</f>
        <v/>
      </c>
      <c r="AT258" s="35" t="str">
        <f>IF(AND($D258&lt;=2028,Zisk!$D$10&gt;=2028),")","")</f>
        <v/>
      </c>
      <c r="AU258" s="38" t="str">
        <f>IF(AND(D258&lt;2028,2028&lt;=Zisk!$D$10),1,IF(D258=2028,0,""))</f>
        <v/>
      </c>
      <c r="AV258" s="39" t="str">
        <f>IF(AND($D258&lt;=2028,Zisk!$D$10&gt;=2029),"x","")</f>
        <v/>
      </c>
      <c r="AW258" s="35" t="str">
        <f>IF(AND($D258&lt;=2029,Zisk!$D$10&gt;=2029),"(","")</f>
        <v/>
      </c>
      <c r="AX258" s="35" t="str">
        <f>IF(AND($D258&lt;=2029,Zisk!$D$10&gt;=2029),"1","")</f>
        <v/>
      </c>
      <c r="AY258" s="35" t="str">
        <f>IF(AND($D258&lt;=2029,Zisk!$D$10&gt;=2029),"+","")</f>
        <v/>
      </c>
      <c r="AZ258" s="37" t="str">
        <f>IF(AND($D258&lt;=2029,Zisk!$D$10&gt;=2029),VstupniParametry_SKRYT!$D$13,"")</f>
        <v/>
      </c>
      <c r="BA258" s="35" t="str">
        <f>IF(AND($D258&lt;=2029,Zisk!$D$10&gt;=2029),")","")</f>
        <v/>
      </c>
      <c r="BB258" s="38" t="str">
        <f>IF(AND(D258&lt;2029,2029&lt;=Zisk!$D$10),1,IF(D258=2029,0,""))</f>
        <v/>
      </c>
      <c r="BC258" s="39" t="str">
        <f>IF(AND($D258&lt;=2029,Zisk!$D$10&gt;=2030),"x","")</f>
        <v/>
      </c>
      <c r="BD258" s="35" t="str">
        <f>IF(AND($D258&lt;=2030,Zisk!$D$10&gt;=2030),"(","")</f>
        <v/>
      </c>
      <c r="BE258" s="35" t="str">
        <f>IF(AND($D258&lt;=2030,Zisk!$D$10&gt;=2030),"1","")</f>
        <v/>
      </c>
      <c r="BF258" s="35" t="str">
        <f>IF(AND($D258&lt;=2030,Zisk!$D$10&gt;=2030),"+","")</f>
        <v/>
      </c>
      <c r="BG258" s="37" t="str">
        <f>IF(AND($D258&lt;=2030,Zisk!$D$10&gt;=2030),VstupniParametry_SKRYT!$D$14,"")</f>
        <v/>
      </c>
      <c r="BH258" s="35" t="str">
        <f>IF(AND($D258&lt;=2030,Zisk!$D$10&gt;=2030),")","")</f>
        <v/>
      </c>
      <c r="BI258" s="38" t="str">
        <f>IF(AND(D258&lt;2030,2030&lt;=Zisk!$D$10),1,IF(D258=2030,0,""))</f>
        <v/>
      </c>
      <c r="BJ258" s="40" t="s">
        <v>32</v>
      </c>
      <c r="BK258" s="37">
        <f t="shared" si="124"/>
        <v>1</v>
      </c>
      <c r="BL258" s="35" t="str">
        <f t="shared" si="125"/>
        <v>x</v>
      </c>
      <c r="BM258" s="41">
        <f t="shared" si="126"/>
        <v>1</v>
      </c>
      <c r="BN258" s="37" t="str">
        <f t="shared" si="127"/>
        <v>x</v>
      </c>
      <c r="BO258" s="41">
        <f t="shared" si="112"/>
        <v>1.018</v>
      </c>
      <c r="BP258" s="41" t="str">
        <f t="shared" si="113"/>
        <v/>
      </c>
      <c r="BQ258" s="41" t="str">
        <f t="shared" si="114"/>
        <v/>
      </c>
      <c r="BR258" s="41" t="str">
        <f t="shared" si="115"/>
        <v/>
      </c>
      <c r="BS258" s="41" t="str">
        <f t="shared" si="116"/>
        <v/>
      </c>
      <c r="BT258" s="41" t="str">
        <f t="shared" si="117"/>
        <v/>
      </c>
      <c r="BU258" s="41" t="str">
        <f t="shared" si="118"/>
        <v/>
      </c>
      <c r="BV258" s="41" t="str">
        <f t="shared" si="119"/>
        <v/>
      </c>
      <c r="BW258" s="41" t="str">
        <f t="shared" si="120"/>
        <v/>
      </c>
      <c r="BX258" s="41" t="str">
        <f t="shared" si="121"/>
        <v/>
      </c>
      <c r="BY258" s="41" t="str">
        <f t="shared" si="122"/>
        <v/>
      </c>
      <c r="BZ258" s="40" t="s">
        <v>32</v>
      </c>
      <c r="CA258" s="41">
        <f t="shared" si="123"/>
        <v>1.018</v>
      </c>
      <c r="CB258" s="35"/>
      <c r="CC258" s="36">
        <f>IF(D258&gt;Zisk!$D$10,"",E258*CA258)</f>
        <v>0</v>
      </c>
    </row>
    <row r="259" spans="2:81" x14ac:dyDescent="0.2">
      <c r="B259" s="28" t="str">
        <f>Zisk!B270</f>
        <v/>
      </c>
      <c r="C259" s="28">
        <f>Zisk!C270</f>
        <v>0</v>
      </c>
      <c r="D259" s="28">
        <f>Zisk!E270</f>
        <v>0</v>
      </c>
      <c r="E259" s="29">
        <f>Zisk!D270</f>
        <v>0</v>
      </c>
      <c r="F259" s="29"/>
      <c r="G259" s="28" t="str">
        <f t="shared" si="98"/>
        <v>(</v>
      </c>
      <c r="H259" s="28" t="str">
        <f t="shared" si="99"/>
        <v>1</v>
      </c>
      <c r="I259" s="28" t="str">
        <f t="shared" si="100"/>
        <v>+</v>
      </c>
      <c r="J259" s="30">
        <f>IF($D259&lt;=2021,VstupniParametry_SKRYT!$D$5,"")</f>
        <v>0.02</v>
      </c>
      <c r="K259" s="28" t="str">
        <f t="shared" si="101"/>
        <v>)</v>
      </c>
      <c r="L259" s="31">
        <f>IF($D259&lt;=2021,COUNTIF(Vypocet_SKRYT!T256:AS256,"&gt;=1"),"")</f>
        <v>0</v>
      </c>
      <c r="M259" s="32" t="str">
        <f t="shared" si="102"/>
        <v>x</v>
      </c>
      <c r="N259" s="28" t="str">
        <f t="shared" si="103"/>
        <v>(</v>
      </c>
      <c r="O259" s="28" t="str">
        <f t="shared" si="104"/>
        <v>1</v>
      </c>
      <c r="P259" s="28" t="str">
        <f t="shared" si="105"/>
        <v>+</v>
      </c>
      <c r="Q259" s="30">
        <f>IF($D259&lt;=2024,VstupniParametry_SKRYT!$D$6,"")</f>
        <v>0.06</v>
      </c>
      <c r="R259" s="28" t="str">
        <f t="shared" si="106"/>
        <v>)</v>
      </c>
      <c r="S259" s="31">
        <f>IF($D259&lt;=2024,COUNTIFS(Vypocet_SKRYT!AT256:AV256,"&gt;=1"),"")</f>
        <v>0</v>
      </c>
      <c r="T259" s="32" t="str">
        <f t="shared" si="107"/>
        <v>x</v>
      </c>
      <c r="U259" s="28" t="str">
        <f t="shared" si="108"/>
        <v>(</v>
      </c>
      <c r="V259" s="28" t="str">
        <f t="shared" si="109"/>
        <v>1</v>
      </c>
      <c r="W259" s="28" t="str">
        <f t="shared" si="110"/>
        <v>+</v>
      </c>
      <c r="X259" s="30">
        <f>IF($D259&lt;=2025,VstupniParametry_SKRYT!$D$9,"")</f>
        <v>1.7999999999999999E-2</v>
      </c>
      <c r="Y259" s="28" t="str">
        <f t="shared" si="111"/>
        <v>)</v>
      </c>
      <c r="Z259" s="31">
        <f>IF(AND(D259&lt;2025,2025&lt;=Zisk!$D$10),1,IF(D259=2025,0,""))</f>
        <v>1</v>
      </c>
      <c r="AA259" s="32" t="str">
        <f>IF(AND($D259&lt;=2025,Zisk!$D$10&gt;=2026),"x","")</f>
        <v/>
      </c>
      <c r="AB259" s="28" t="str">
        <f>IF(AND($D259&lt;=2026,Zisk!$D$10&gt;=2026),"(","")</f>
        <v/>
      </c>
      <c r="AC259" s="28" t="str">
        <f>IF(AND($D259&lt;=2026,Zisk!$D$10&gt;=2026),"1","")</f>
        <v/>
      </c>
      <c r="AD259" s="28" t="str">
        <f>IF(AND($D259&lt;=2026,Zisk!$D$10&gt;=2026),"+","")</f>
        <v/>
      </c>
      <c r="AE259" s="30" t="str">
        <f>IF(AND($D259&lt;=2026,Zisk!$D$10&gt;=2026),VstupniParametry_SKRYT!$D$10,"")</f>
        <v/>
      </c>
      <c r="AF259" s="28" t="str">
        <f>IF(AND($D259&lt;=2026,Zisk!$D$10&gt;=2026),")","")</f>
        <v/>
      </c>
      <c r="AG259" s="31" t="str">
        <f>IF(AND(D259&lt;2026,2026&lt;=Zisk!$D$10),1,IF(D259=2026,0,""))</f>
        <v/>
      </c>
      <c r="AH259" s="32" t="str">
        <f>IF(AND($D259&lt;=2026,Zisk!$D$10&gt;=2027),"x","")</f>
        <v/>
      </c>
      <c r="AI259" s="28" t="str">
        <f>IF(AND($D259&lt;=2027,Zisk!$D$10&gt;=2027),"(","")</f>
        <v/>
      </c>
      <c r="AJ259" s="28" t="str">
        <f>IF(AND($D259&lt;=2027,Zisk!$D$10&gt;=2027),"1","")</f>
        <v/>
      </c>
      <c r="AK259" s="28" t="str">
        <f>IF(AND($D259&lt;=2027,Zisk!$D$10&gt;=2027),"+","")</f>
        <v/>
      </c>
      <c r="AL259" s="30" t="str">
        <f>IF(AND($D259&lt;=2027,Zisk!$D$10&gt;=2027),VstupniParametry_SKRYT!$D$11,"")</f>
        <v/>
      </c>
      <c r="AM259" s="28" t="str">
        <f>IF(AND($D259&lt;=2027,Zisk!$D$10&gt;=2027),")","")</f>
        <v/>
      </c>
      <c r="AN259" s="31" t="str">
        <f>IF(AND(D259&lt;2027,2027&lt;=Zisk!$D$10),1,IF(D259=2027,0,""))</f>
        <v/>
      </c>
      <c r="AO259" s="32" t="str">
        <f>IF(AND($D259&lt;=2027,Zisk!$D$10&gt;=2028),"x","")</f>
        <v/>
      </c>
      <c r="AP259" s="28" t="str">
        <f>IF(AND($D259&lt;=2028,Zisk!$D$10&gt;=2028),"(","")</f>
        <v/>
      </c>
      <c r="AQ259" s="28" t="str">
        <f>IF(AND($D259&lt;=2028,Zisk!$D$10&gt;=2028),"1","")</f>
        <v/>
      </c>
      <c r="AR259" s="28" t="str">
        <f>IF(AND($D259&lt;=2028,Zisk!$D$10&gt;=2028),"+","")</f>
        <v/>
      </c>
      <c r="AS259" s="30" t="str">
        <f>IF(AND($D259&lt;=2028,Zisk!$D$10&gt;=2028),VstupniParametry_SKRYT!$D$12,"")</f>
        <v/>
      </c>
      <c r="AT259" s="28" t="str">
        <f>IF(AND($D259&lt;=2028,Zisk!$D$10&gt;=2028),")","")</f>
        <v/>
      </c>
      <c r="AU259" s="31" t="str">
        <f>IF(AND(D259&lt;2028,2028&lt;=Zisk!$D$10),1,IF(D259=2028,0,""))</f>
        <v/>
      </c>
      <c r="AV259" s="32" t="str">
        <f>IF(AND($D259&lt;=2028,Zisk!$D$10&gt;=2029),"x","")</f>
        <v/>
      </c>
      <c r="AW259" s="28" t="str">
        <f>IF(AND($D259&lt;=2029,Zisk!$D$10&gt;=2029),"(","")</f>
        <v/>
      </c>
      <c r="AX259" s="28" t="str">
        <f>IF(AND($D259&lt;=2029,Zisk!$D$10&gt;=2029),"1","")</f>
        <v/>
      </c>
      <c r="AY259" s="28" t="str">
        <f>IF(AND($D259&lt;=2029,Zisk!$D$10&gt;=2029),"+","")</f>
        <v/>
      </c>
      <c r="AZ259" s="30" t="str">
        <f>IF(AND($D259&lt;=2029,Zisk!$D$10&gt;=2029),VstupniParametry_SKRYT!$D$13,"")</f>
        <v/>
      </c>
      <c r="BA259" s="28" t="str">
        <f>IF(AND($D259&lt;=2029,Zisk!$D$10&gt;=2029),")","")</f>
        <v/>
      </c>
      <c r="BB259" s="31" t="str">
        <f>IF(AND(D259&lt;2029,2029&lt;=Zisk!$D$10),1,IF(D259=2029,0,""))</f>
        <v/>
      </c>
      <c r="BC259" s="32" t="str">
        <f>IF(AND($D259&lt;=2029,Zisk!$D$10&gt;=2030),"x","")</f>
        <v/>
      </c>
      <c r="BD259" s="28" t="str">
        <f>IF(AND($D259&lt;=2030,Zisk!$D$10&gt;=2030),"(","")</f>
        <v/>
      </c>
      <c r="BE259" s="28" t="str">
        <f>IF(AND($D259&lt;=2030,Zisk!$D$10&gt;=2030),"1","")</f>
        <v/>
      </c>
      <c r="BF259" s="28" t="str">
        <f>IF(AND($D259&lt;=2030,Zisk!$D$10&gt;=2030),"+","")</f>
        <v/>
      </c>
      <c r="BG259" s="30" t="str">
        <f>IF(AND($D259&lt;=2030,Zisk!$D$10&gt;=2030),VstupniParametry_SKRYT!$D$14,"")</f>
        <v/>
      </c>
      <c r="BH259" s="28" t="str">
        <f>IF(AND($D259&lt;=2030,Zisk!$D$10&gt;=2030),")","")</f>
        <v/>
      </c>
      <c r="BI259" s="31" t="str">
        <f>IF(AND(D259&lt;2030,2030&lt;=Zisk!$D$10),1,IF(D259=2030,0,""))</f>
        <v/>
      </c>
      <c r="BJ259" s="33" t="s">
        <v>32</v>
      </c>
      <c r="BK259" s="30">
        <f t="shared" si="124"/>
        <v>1</v>
      </c>
      <c r="BL259" s="28" t="str">
        <f t="shared" si="125"/>
        <v>x</v>
      </c>
      <c r="BM259" s="34">
        <f t="shared" si="126"/>
        <v>1</v>
      </c>
      <c r="BN259" s="30" t="str">
        <f t="shared" si="127"/>
        <v>x</v>
      </c>
      <c r="BO259" s="34">
        <f t="shared" si="112"/>
        <v>1.018</v>
      </c>
      <c r="BP259" s="34" t="str">
        <f t="shared" si="113"/>
        <v/>
      </c>
      <c r="BQ259" s="34" t="str">
        <f t="shared" si="114"/>
        <v/>
      </c>
      <c r="BR259" s="34" t="str">
        <f t="shared" si="115"/>
        <v/>
      </c>
      <c r="BS259" s="34" t="str">
        <f t="shared" si="116"/>
        <v/>
      </c>
      <c r="BT259" s="34" t="str">
        <f t="shared" si="117"/>
        <v/>
      </c>
      <c r="BU259" s="34" t="str">
        <f t="shared" si="118"/>
        <v/>
      </c>
      <c r="BV259" s="34" t="str">
        <f t="shared" si="119"/>
        <v/>
      </c>
      <c r="BW259" s="34" t="str">
        <f t="shared" si="120"/>
        <v/>
      </c>
      <c r="BX259" s="34" t="str">
        <f t="shared" si="121"/>
        <v/>
      </c>
      <c r="BY259" s="34" t="str">
        <f t="shared" si="122"/>
        <v/>
      </c>
      <c r="BZ259" s="33" t="s">
        <v>32</v>
      </c>
      <c r="CA259" s="34">
        <f t="shared" si="123"/>
        <v>1.018</v>
      </c>
      <c r="CB259" s="28"/>
      <c r="CC259" s="29">
        <f>IF(D259&gt;Zisk!$D$10,"",E259*CA259)</f>
        <v>0</v>
      </c>
    </row>
    <row r="260" spans="2:81" x14ac:dyDescent="0.2">
      <c r="B260" s="35" t="str">
        <f>Zisk!B271</f>
        <v/>
      </c>
      <c r="C260" s="35">
        <f>Zisk!C271</f>
        <v>0</v>
      </c>
      <c r="D260" s="35">
        <f>Zisk!E271</f>
        <v>0</v>
      </c>
      <c r="E260" s="36">
        <f>Zisk!D271</f>
        <v>0</v>
      </c>
      <c r="F260" s="36"/>
      <c r="G260" s="35" t="str">
        <f t="shared" si="98"/>
        <v>(</v>
      </c>
      <c r="H260" s="35" t="str">
        <f t="shared" si="99"/>
        <v>1</v>
      </c>
      <c r="I260" s="35" t="str">
        <f t="shared" si="100"/>
        <v>+</v>
      </c>
      <c r="J260" s="37">
        <f>IF($D260&lt;=2021,VstupniParametry_SKRYT!$D$5,"")</f>
        <v>0.02</v>
      </c>
      <c r="K260" s="35" t="str">
        <f t="shared" si="101"/>
        <v>)</v>
      </c>
      <c r="L260" s="38">
        <f>IF($D260&lt;=2021,COUNTIF(Vypocet_SKRYT!T257:AS257,"&gt;=1"),"")</f>
        <v>0</v>
      </c>
      <c r="M260" s="39" t="str">
        <f t="shared" si="102"/>
        <v>x</v>
      </c>
      <c r="N260" s="35" t="str">
        <f t="shared" si="103"/>
        <v>(</v>
      </c>
      <c r="O260" s="35" t="str">
        <f t="shared" si="104"/>
        <v>1</v>
      </c>
      <c r="P260" s="35" t="str">
        <f t="shared" si="105"/>
        <v>+</v>
      </c>
      <c r="Q260" s="37">
        <f>IF($D260&lt;=2024,VstupniParametry_SKRYT!$D$6,"")</f>
        <v>0.06</v>
      </c>
      <c r="R260" s="35" t="str">
        <f t="shared" si="106"/>
        <v>)</v>
      </c>
      <c r="S260" s="38">
        <f>IF($D260&lt;=2024,COUNTIFS(Vypocet_SKRYT!AT257:AV257,"&gt;=1"),"")</f>
        <v>0</v>
      </c>
      <c r="T260" s="39" t="str">
        <f t="shared" si="107"/>
        <v>x</v>
      </c>
      <c r="U260" s="35" t="str">
        <f t="shared" si="108"/>
        <v>(</v>
      </c>
      <c r="V260" s="35" t="str">
        <f t="shared" si="109"/>
        <v>1</v>
      </c>
      <c r="W260" s="35" t="str">
        <f t="shared" si="110"/>
        <v>+</v>
      </c>
      <c r="X260" s="37">
        <f>IF($D260&lt;=2025,VstupniParametry_SKRYT!$D$9,"")</f>
        <v>1.7999999999999999E-2</v>
      </c>
      <c r="Y260" s="35" t="str">
        <f t="shared" si="111"/>
        <v>)</v>
      </c>
      <c r="Z260" s="38">
        <f>IF(AND(D260&lt;2025,2025&lt;=Zisk!$D$10),1,IF(D260=2025,0,""))</f>
        <v>1</v>
      </c>
      <c r="AA260" s="39" t="str">
        <f>IF(AND($D260&lt;=2025,Zisk!$D$10&gt;=2026),"x","")</f>
        <v/>
      </c>
      <c r="AB260" s="35" t="str">
        <f>IF(AND($D260&lt;=2026,Zisk!$D$10&gt;=2026),"(","")</f>
        <v/>
      </c>
      <c r="AC260" s="35" t="str">
        <f>IF(AND($D260&lt;=2026,Zisk!$D$10&gt;=2026),"1","")</f>
        <v/>
      </c>
      <c r="AD260" s="35" t="str">
        <f>IF(AND($D260&lt;=2026,Zisk!$D$10&gt;=2026),"+","")</f>
        <v/>
      </c>
      <c r="AE260" s="37" t="str">
        <f>IF(AND($D260&lt;=2026,Zisk!$D$10&gt;=2026),VstupniParametry_SKRYT!$D$10,"")</f>
        <v/>
      </c>
      <c r="AF260" s="35" t="str">
        <f>IF(AND($D260&lt;=2026,Zisk!$D$10&gt;=2026),")","")</f>
        <v/>
      </c>
      <c r="AG260" s="38" t="str">
        <f>IF(AND(D260&lt;2026,2026&lt;=Zisk!$D$10),1,IF(D260=2026,0,""))</f>
        <v/>
      </c>
      <c r="AH260" s="39" t="str">
        <f>IF(AND($D260&lt;=2026,Zisk!$D$10&gt;=2027),"x","")</f>
        <v/>
      </c>
      <c r="AI260" s="35" t="str">
        <f>IF(AND($D260&lt;=2027,Zisk!$D$10&gt;=2027),"(","")</f>
        <v/>
      </c>
      <c r="AJ260" s="35" t="str">
        <f>IF(AND($D260&lt;=2027,Zisk!$D$10&gt;=2027),"1","")</f>
        <v/>
      </c>
      <c r="AK260" s="35" t="str">
        <f>IF(AND($D260&lt;=2027,Zisk!$D$10&gt;=2027),"+","")</f>
        <v/>
      </c>
      <c r="AL260" s="37" t="str">
        <f>IF(AND($D260&lt;=2027,Zisk!$D$10&gt;=2027),VstupniParametry_SKRYT!$D$11,"")</f>
        <v/>
      </c>
      <c r="AM260" s="35" t="str">
        <f>IF(AND($D260&lt;=2027,Zisk!$D$10&gt;=2027),")","")</f>
        <v/>
      </c>
      <c r="AN260" s="38" t="str">
        <f>IF(AND(D260&lt;2027,2027&lt;=Zisk!$D$10),1,IF(D260=2027,0,""))</f>
        <v/>
      </c>
      <c r="AO260" s="39" t="str">
        <f>IF(AND($D260&lt;=2027,Zisk!$D$10&gt;=2028),"x","")</f>
        <v/>
      </c>
      <c r="AP260" s="35" t="str">
        <f>IF(AND($D260&lt;=2028,Zisk!$D$10&gt;=2028),"(","")</f>
        <v/>
      </c>
      <c r="AQ260" s="35" t="str">
        <f>IF(AND($D260&lt;=2028,Zisk!$D$10&gt;=2028),"1","")</f>
        <v/>
      </c>
      <c r="AR260" s="35" t="str">
        <f>IF(AND($D260&lt;=2028,Zisk!$D$10&gt;=2028),"+","")</f>
        <v/>
      </c>
      <c r="AS260" s="37" t="str">
        <f>IF(AND($D260&lt;=2028,Zisk!$D$10&gt;=2028),VstupniParametry_SKRYT!$D$12,"")</f>
        <v/>
      </c>
      <c r="AT260" s="35" t="str">
        <f>IF(AND($D260&lt;=2028,Zisk!$D$10&gt;=2028),")","")</f>
        <v/>
      </c>
      <c r="AU260" s="38" t="str">
        <f>IF(AND(D260&lt;2028,2028&lt;=Zisk!$D$10),1,IF(D260=2028,0,""))</f>
        <v/>
      </c>
      <c r="AV260" s="39" t="str">
        <f>IF(AND($D260&lt;=2028,Zisk!$D$10&gt;=2029),"x","")</f>
        <v/>
      </c>
      <c r="AW260" s="35" t="str">
        <f>IF(AND($D260&lt;=2029,Zisk!$D$10&gt;=2029),"(","")</f>
        <v/>
      </c>
      <c r="AX260" s="35" t="str">
        <f>IF(AND($D260&lt;=2029,Zisk!$D$10&gt;=2029),"1","")</f>
        <v/>
      </c>
      <c r="AY260" s="35" t="str">
        <f>IF(AND($D260&lt;=2029,Zisk!$D$10&gt;=2029),"+","")</f>
        <v/>
      </c>
      <c r="AZ260" s="37" t="str">
        <f>IF(AND($D260&lt;=2029,Zisk!$D$10&gt;=2029),VstupniParametry_SKRYT!$D$13,"")</f>
        <v/>
      </c>
      <c r="BA260" s="35" t="str">
        <f>IF(AND($D260&lt;=2029,Zisk!$D$10&gt;=2029),")","")</f>
        <v/>
      </c>
      <c r="BB260" s="38" t="str">
        <f>IF(AND(D260&lt;2029,2029&lt;=Zisk!$D$10),1,IF(D260=2029,0,""))</f>
        <v/>
      </c>
      <c r="BC260" s="39" t="str">
        <f>IF(AND($D260&lt;=2029,Zisk!$D$10&gt;=2030),"x","")</f>
        <v/>
      </c>
      <c r="BD260" s="35" t="str">
        <f>IF(AND($D260&lt;=2030,Zisk!$D$10&gt;=2030),"(","")</f>
        <v/>
      </c>
      <c r="BE260" s="35" t="str">
        <f>IF(AND($D260&lt;=2030,Zisk!$D$10&gt;=2030),"1","")</f>
        <v/>
      </c>
      <c r="BF260" s="35" t="str">
        <f>IF(AND($D260&lt;=2030,Zisk!$D$10&gt;=2030),"+","")</f>
        <v/>
      </c>
      <c r="BG260" s="37" t="str">
        <f>IF(AND($D260&lt;=2030,Zisk!$D$10&gt;=2030),VstupniParametry_SKRYT!$D$14,"")</f>
        <v/>
      </c>
      <c r="BH260" s="35" t="str">
        <f>IF(AND($D260&lt;=2030,Zisk!$D$10&gt;=2030),")","")</f>
        <v/>
      </c>
      <c r="BI260" s="38" t="str">
        <f>IF(AND(D260&lt;2030,2030&lt;=Zisk!$D$10),1,IF(D260=2030,0,""))</f>
        <v/>
      </c>
      <c r="BJ260" s="40" t="s">
        <v>32</v>
      </c>
      <c r="BK260" s="37">
        <f t="shared" si="124"/>
        <v>1</v>
      </c>
      <c r="BL260" s="35" t="str">
        <f t="shared" si="125"/>
        <v>x</v>
      </c>
      <c r="BM260" s="41">
        <f t="shared" si="126"/>
        <v>1</v>
      </c>
      <c r="BN260" s="37" t="str">
        <f t="shared" si="127"/>
        <v>x</v>
      </c>
      <c r="BO260" s="41">
        <f t="shared" si="112"/>
        <v>1.018</v>
      </c>
      <c r="BP260" s="41" t="str">
        <f t="shared" si="113"/>
        <v/>
      </c>
      <c r="BQ260" s="41" t="str">
        <f t="shared" si="114"/>
        <v/>
      </c>
      <c r="BR260" s="41" t="str">
        <f t="shared" si="115"/>
        <v/>
      </c>
      <c r="BS260" s="41" t="str">
        <f t="shared" si="116"/>
        <v/>
      </c>
      <c r="BT260" s="41" t="str">
        <f t="shared" si="117"/>
        <v/>
      </c>
      <c r="BU260" s="41" t="str">
        <f t="shared" si="118"/>
        <v/>
      </c>
      <c r="BV260" s="41" t="str">
        <f t="shared" si="119"/>
        <v/>
      </c>
      <c r="BW260" s="41" t="str">
        <f t="shared" si="120"/>
        <v/>
      </c>
      <c r="BX260" s="41" t="str">
        <f t="shared" si="121"/>
        <v/>
      </c>
      <c r="BY260" s="41" t="str">
        <f t="shared" si="122"/>
        <v/>
      </c>
      <c r="BZ260" s="40" t="s">
        <v>32</v>
      </c>
      <c r="CA260" s="41">
        <f t="shared" si="123"/>
        <v>1.018</v>
      </c>
      <c r="CB260" s="35"/>
      <c r="CC260" s="36">
        <f>IF(D260&gt;Zisk!$D$10,"",E260*CA260)</f>
        <v>0</v>
      </c>
    </row>
    <row r="261" spans="2:81" x14ac:dyDescent="0.2">
      <c r="B261" s="28" t="str">
        <f>Zisk!B272</f>
        <v/>
      </c>
      <c r="C261" s="28">
        <f>Zisk!C272</f>
        <v>0</v>
      </c>
      <c r="D261" s="28">
        <f>Zisk!E272</f>
        <v>0</v>
      </c>
      <c r="E261" s="29">
        <f>Zisk!D272</f>
        <v>0</v>
      </c>
      <c r="F261" s="29"/>
      <c r="G261" s="28" t="str">
        <f t="shared" si="98"/>
        <v>(</v>
      </c>
      <c r="H261" s="28" t="str">
        <f t="shared" si="99"/>
        <v>1</v>
      </c>
      <c r="I261" s="28" t="str">
        <f t="shared" si="100"/>
        <v>+</v>
      </c>
      <c r="J261" s="30">
        <f>IF($D261&lt;=2021,VstupniParametry_SKRYT!$D$5,"")</f>
        <v>0.02</v>
      </c>
      <c r="K261" s="28" t="str">
        <f t="shared" si="101"/>
        <v>)</v>
      </c>
      <c r="L261" s="31">
        <f>IF($D261&lt;=2021,COUNTIF(Vypocet_SKRYT!T258:AS258,"&gt;=1"),"")</f>
        <v>0</v>
      </c>
      <c r="M261" s="32" t="str">
        <f t="shared" si="102"/>
        <v>x</v>
      </c>
      <c r="N261" s="28" t="str">
        <f t="shared" si="103"/>
        <v>(</v>
      </c>
      <c r="O261" s="28" t="str">
        <f t="shared" si="104"/>
        <v>1</v>
      </c>
      <c r="P261" s="28" t="str">
        <f t="shared" si="105"/>
        <v>+</v>
      </c>
      <c r="Q261" s="30">
        <f>IF($D261&lt;=2024,VstupniParametry_SKRYT!$D$6,"")</f>
        <v>0.06</v>
      </c>
      <c r="R261" s="28" t="str">
        <f t="shared" si="106"/>
        <v>)</v>
      </c>
      <c r="S261" s="31">
        <f>IF($D261&lt;=2024,COUNTIFS(Vypocet_SKRYT!AT258:AV258,"&gt;=1"),"")</f>
        <v>0</v>
      </c>
      <c r="T261" s="32" t="str">
        <f t="shared" si="107"/>
        <v>x</v>
      </c>
      <c r="U261" s="28" t="str">
        <f t="shared" si="108"/>
        <v>(</v>
      </c>
      <c r="V261" s="28" t="str">
        <f t="shared" si="109"/>
        <v>1</v>
      </c>
      <c r="W261" s="28" t="str">
        <f t="shared" si="110"/>
        <v>+</v>
      </c>
      <c r="X261" s="30">
        <f>IF($D261&lt;=2025,VstupniParametry_SKRYT!$D$9,"")</f>
        <v>1.7999999999999999E-2</v>
      </c>
      <c r="Y261" s="28" t="str">
        <f t="shared" si="111"/>
        <v>)</v>
      </c>
      <c r="Z261" s="31">
        <f>IF(AND(D261&lt;2025,2025&lt;=Zisk!$D$10),1,IF(D261=2025,0,""))</f>
        <v>1</v>
      </c>
      <c r="AA261" s="32" t="str">
        <f>IF(AND($D261&lt;=2025,Zisk!$D$10&gt;=2026),"x","")</f>
        <v/>
      </c>
      <c r="AB261" s="28" t="str">
        <f>IF(AND($D261&lt;=2026,Zisk!$D$10&gt;=2026),"(","")</f>
        <v/>
      </c>
      <c r="AC261" s="28" t="str">
        <f>IF(AND($D261&lt;=2026,Zisk!$D$10&gt;=2026),"1","")</f>
        <v/>
      </c>
      <c r="AD261" s="28" t="str">
        <f>IF(AND($D261&lt;=2026,Zisk!$D$10&gt;=2026),"+","")</f>
        <v/>
      </c>
      <c r="AE261" s="30" t="str">
        <f>IF(AND($D261&lt;=2026,Zisk!$D$10&gt;=2026),VstupniParametry_SKRYT!$D$10,"")</f>
        <v/>
      </c>
      <c r="AF261" s="28" t="str">
        <f>IF(AND($D261&lt;=2026,Zisk!$D$10&gt;=2026),")","")</f>
        <v/>
      </c>
      <c r="AG261" s="31" t="str">
        <f>IF(AND(D261&lt;2026,2026&lt;=Zisk!$D$10),1,IF(D261=2026,0,""))</f>
        <v/>
      </c>
      <c r="AH261" s="32" t="str">
        <f>IF(AND($D261&lt;=2026,Zisk!$D$10&gt;=2027),"x","")</f>
        <v/>
      </c>
      <c r="AI261" s="28" t="str">
        <f>IF(AND($D261&lt;=2027,Zisk!$D$10&gt;=2027),"(","")</f>
        <v/>
      </c>
      <c r="AJ261" s="28" t="str">
        <f>IF(AND($D261&lt;=2027,Zisk!$D$10&gt;=2027),"1","")</f>
        <v/>
      </c>
      <c r="AK261" s="28" t="str">
        <f>IF(AND($D261&lt;=2027,Zisk!$D$10&gt;=2027),"+","")</f>
        <v/>
      </c>
      <c r="AL261" s="30" t="str">
        <f>IF(AND($D261&lt;=2027,Zisk!$D$10&gt;=2027),VstupniParametry_SKRYT!$D$11,"")</f>
        <v/>
      </c>
      <c r="AM261" s="28" t="str">
        <f>IF(AND($D261&lt;=2027,Zisk!$D$10&gt;=2027),")","")</f>
        <v/>
      </c>
      <c r="AN261" s="31" t="str">
        <f>IF(AND(D261&lt;2027,2027&lt;=Zisk!$D$10),1,IF(D261=2027,0,""))</f>
        <v/>
      </c>
      <c r="AO261" s="32" t="str">
        <f>IF(AND($D261&lt;=2027,Zisk!$D$10&gt;=2028),"x","")</f>
        <v/>
      </c>
      <c r="AP261" s="28" t="str">
        <f>IF(AND($D261&lt;=2028,Zisk!$D$10&gt;=2028),"(","")</f>
        <v/>
      </c>
      <c r="AQ261" s="28" t="str">
        <f>IF(AND($D261&lt;=2028,Zisk!$D$10&gt;=2028),"1","")</f>
        <v/>
      </c>
      <c r="AR261" s="28" t="str">
        <f>IF(AND($D261&lt;=2028,Zisk!$D$10&gt;=2028),"+","")</f>
        <v/>
      </c>
      <c r="AS261" s="30" t="str">
        <f>IF(AND($D261&lt;=2028,Zisk!$D$10&gt;=2028),VstupniParametry_SKRYT!$D$12,"")</f>
        <v/>
      </c>
      <c r="AT261" s="28" t="str">
        <f>IF(AND($D261&lt;=2028,Zisk!$D$10&gt;=2028),")","")</f>
        <v/>
      </c>
      <c r="AU261" s="31" t="str">
        <f>IF(AND(D261&lt;2028,2028&lt;=Zisk!$D$10),1,IF(D261=2028,0,""))</f>
        <v/>
      </c>
      <c r="AV261" s="32" t="str">
        <f>IF(AND($D261&lt;=2028,Zisk!$D$10&gt;=2029),"x","")</f>
        <v/>
      </c>
      <c r="AW261" s="28" t="str">
        <f>IF(AND($D261&lt;=2029,Zisk!$D$10&gt;=2029),"(","")</f>
        <v/>
      </c>
      <c r="AX261" s="28" t="str">
        <f>IF(AND($D261&lt;=2029,Zisk!$D$10&gt;=2029),"1","")</f>
        <v/>
      </c>
      <c r="AY261" s="28" t="str">
        <f>IF(AND($D261&lt;=2029,Zisk!$D$10&gt;=2029),"+","")</f>
        <v/>
      </c>
      <c r="AZ261" s="30" t="str">
        <f>IF(AND($D261&lt;=2029,Zisk!$D$10&gt;=2029),VstupniParametry_SKRYT!$D$13,"")</f>
        <v/>
      </c>
      <c r="BA261" s="28" t="str">
        <f>IF(AND($D261&lt;=2029,Zisk!$D$10&gt;=2029),")","")</f>
        <v/>
      </c>
      <c r="BB261" s="31" t="str">
        <f>IF(AND(D261&lt;2029,2029&lt;=Zisk!$D$10),1,IF(D261=2029,0,""))</f>
        <v/>
      </c>
      <c r="BC261" s="32" t="str">
        <f>IF(AND($D261&lt;=2029,Zisk!$D$10&gt;=2030),"x","")</f>
        <v/>
      </c>
      <c r="BD261" s="28" t="str">
        <f>IF(AND($D261&lt;=2030,Zisk!$D$10&gt;=2030),"(","")</f>
        <v/>
      </c>
      <c r="BE261" s="28" t="str">
        <f>IF(AND($D261&lt;=2030,Zisk!$D$10&gt;=2030),"1","")</f>
        <v/>
      </c>
      <c r="BF261" s="28" t="str">
        <f>IF(AND($D261&lt;=2030,Zisk!$D$10&gt;=2030),"+","")</f>
        <v/>
      </c>
      <c r="BG261" s="30" t="str">
        <f>IF(AND($D261&lt;=2030,Zisk!$D$10&gt;=2030),VstupniParametry_SKRYT!$D$14,"")</f>
        <v/>
      </c>
      <c r="BH261" s="28" t="str">
        <f>IF(AND($D261&lt;=2030,Zisk!$D$10&gt;=2030),")","")</f>
        <v/>
      </c>
      <c r="BI261" s="31" t="str">
        <f>IF(AND(D261&lt;2030,2030&lt;=Zisk!$D$10),1,IF(D261=2030,0,""))</f>
        <v/>
      </c>
      <c r="BJ261" s="33" t="s">
        <v>32</v>
      </c>
      <c r="BK261" s="30">
        <f t="shared" si="124"/>
        <v>1</v>
      </c>
      <c r="BL261" s="28" t="str">
        <f t="shared" si="125"/>
        <v>x</v>
      </c>
      <c r="BM261" s="34">
        <f t="shared" si="126"/>
        <v>1</v>
      </c>
      <c r="BN261" s="30" t="str">
        <f t="shared" si="127"/>
        <v>x</v>
      </c>
      <c r="BO261" s="34">
        <f t="shared" si="112"/>
        <v>1.018</v>
      </c>
      <c r="BP261" s="34" t="str">
        <f t="shared" si="113"/>
        <v/>
      </c>
      <c r="BQ261" s="34" t="str">
        <f t="shared" si="114"/>
        <v/>
      </c>
      <c r="BR261" s="34" t="str">
        <f t="shared" si="115"/>
        <v/>
      </c>
      <c r="BS261" s="34" t="str">
        <f t="shared" si="116"/>
        <v/>
      </c>
      <c r="BT261" s="34" t="str">
        <f t="shared" si="117"/>
        <v/>
      </c>
      <c r="BU261" s="34" t="str">
        <f t="shared" si="118"/>
        <v/>
      </c>
      <c r="BV261" s="34" t="str">
        <f t="shared" si="119"/>
        <v/>
      </c>
      <c r="BW261" s="34" t="str">
        <f t="shared" si="120"/>
        <v/>
      </c>
      <c r="BX261" s="34" t="str">
        <f t="shared" si="121"/>
        <v/>
      </c>
      <c r="BY261" s="34" t="str">
        <f t="shared" si="122"/>
        <v/>
      </c>
      <c r="BZ261" s="33" t="s">
        <v>32</v>
      </c>
      <c r="CA261" s="34">
        <f t="shared" si="123"/>
        <v>1.018</v>
      </c>
      <c r="CB261" s="28"/>
      <c r="CC261" s="29">
        <f>IF(D261&gt;Zisk!$D$10,"",E261*CA261)</f>
        <v>0</v>
      </c>
    </row>
    <row r="262" spans="2:81" x14ac:dyDescent="0.2">
      <c r="B262" s="35" t="str">
        <f>Zisk!B273</f>
        <v/>
      </c>
      <c r="C262" s="35">
        <f>Zisk!C273</f>
        <v>0</v>
      </c>
      <c r="D262" s="35">
        <f>Zisk!E273</f>
        <v>0</v>
      </c>
      <c r="E262" s="36">
        <f>Zisk!D273</f>
        <v>0</v>
      </c>
      <c r="F262" s="36"/>
      <c r="G262" s="35" t="str">
        <f t="shared" si="98"/>
        <v>(</v>
      </c>
      <c r="H262" s="35" t="str">
        <f t="shared" si="99"/>
        <v>1</v>
      </c>
      <c r="I262" s="35" t="str">
        <f t="shared" si="100"/>
        <v>+</v>
      </c>
      <c r="J262" s="37">
        <f>IF($D262&lt;=2021,VstupniParametry_SKRYT!$D$5,"")</f>
        <v>0.02</v>
      </c>
      <c r="K262" s="35" t="str">
        <f t="shared" si="101"/>
        <v>)</v>
      </c>
      <c r="L262" s="38">
        <f>IF($D262&lt;=2021,COUNTIF(Vypocet_SKRYT!T259:AS259,"&gt;=1"),"")</f>
        <v>0</v>
      </c>
      <c r="M262" s="39" t="str">
        <f t="shared" si="102"/>
        <v>x</v>
      </c>
      <c r="N262" s="35" t="str">
        <f t="shared" si="103"/>
        <v>(</v>
      </c>
      <c r="O262" s="35" t="str">
        <f t="shared" si="104"/>
        <v>1</v>
      </c>
      <c r="P262" s="35" t="str">
        <f t="shared" si="105"/>
        <v>+</v>
      </c>
      <c r="Q262" s="37">
        <f>IF($D262&lt;=2024,VstupniParametry_SKRYT!$D$6,"")</f>
        <v>0.06</v>
      </c>
      <c r="R262" s="35" t="str">
        <f t="shared" si="106"/>
        <v>)</v>
      </c>
      <c r="S262" s="38">
        <f>IF($D262&lt;=2024,COUNTIFS(Vypocet_SKRYT!AT259:AV259,"&gt;=1"),"")</f>
        <v>0</v>
      </c>
      <c r="T262" s="39" t="str">
        <f t="shared" si="107"/>
        <v>x</v>
      </c>
      <c r="U262" s="35" t="str">
        <f t="shared" si="108"/>
        <v>(</v>
      </c>
      <c r="V262" s="35" t="str">
        <f t="shared" si="109"/>
        <v>1</v>
      </c>
      <c r="W262" s="35" t="str">
        <f t="shared" si="110"/>
        <v>+</v>
      </c>
      <c r="X262" s="37">
        <f>IF($D262&lt;=2025,VstupniParametry_SKRYT!$D$9,"")</f>
        <v>1.7999999999999999E-2</v>
      </c>
      <c r="Y262" s="35" t="str">
        <f t="shared" si="111"/>
        <v>)</v>
      </c>
      <c r="Z262" s="38">
        <f>IF(AND(D262&lt;2025,2025&lt;=Zisk!$D$10),1,IF(D262=2025,0,""))</f>
        <v>1</v>
      </c>
      <c r="AA262" s="39" t="str">
        <f>IF(AND($D262&lt;=2025,Zisk!$D$10&gt;=2026),"x","")</f>
        <v/>
      </c>
      <c r="AB262" s="35" t="str">
        <f>IF(AND($D262&lt;=2026,Zisk!$D$10&gt;=2026),"(","")</f>
        <v/>
      </c>
      <c r="AC262" s="35" t="str">
        <f>IF(AND($D262&lt;=2026,Zisk!$D$10&gt;=2026),"1","")</f>
        <v/>
      </c>
      <c r="AD262" s="35" t="str">
        <f>IF(AND($D262&lt;=2026,Zisk!$D$10&gt;=2026),"+","")</f>
        <v/>
      </c>
      <c r="AE262" s="37" t="str">
        <f>IF(AND($D262&lt;=2026,Zisk!$D$10&gt;=2026),VstupniParametry_SKRYT!$D$10,"")</f>
        <v/>
      </c>
      <c r="AF262" s="35" t="str">
        <f>IF(AND($D262&lt;=2026,Zisk!$D$10&gt;=2026),")","")</f>
        <v/>
      </c>
      <c r="AG262" s="38" t="str">
        <f>IF(AND(D262&lt;2026,2026&lt;=Zisk!$D$10),1,IF(D262=2026,0,""))</f>
        <v/>
      </c>
      <c r="AH262" s="39" t="str">
        <f>IF(AND($D262&lt;=2026,Zisk!$D$10&gt;=2027),"x","")</f>
        <v/>
      </c>
      <c r="AI262" s="35" t="str">
        <f>IF(AND($D262&lt;=2027,Zisk!$D$10&gt;=2027),"(","")</f>
        <v/>
      </c>
      <c r="AJ262" s="35" t="str">
        <f>IF(AND($D262&lt;=2027,Zisk!$D$10&gt;=2027),"1","")</f>
        <v/>
      </c>
      <c r="AK262" s="35" t="str">
        <f>IF(AND($D262&lt;=2027,Zisk!$D$10&gt;=2027),"+","")</f>
        <v/>
      </c>
      <c r="AL262" s="37" t="str">
        <f>IF(AND($D262&lt;=2027,Zisk!$D$10&gt;=2027),VstupniParametry_SKRYT!$D$11,"")</f>
        <v/>
      </c>
      <c r="AM262" s="35" t="str">
        <f>IF(AND($D262&lt;=2027,Zisk!$D$10&gt;=2027),")","")</f>
        <v/>
      </c>
      <c r="AN262" s="38" t="str">
        <f>IF(AND(D262&lt;2027,2027&lt;=Zisk!$D$10),1,IF(D262=2027,0,""))</f>
        <v/>
      </c>
      <c r="AO262" s="39" t="str">
        <f>IF(AND($D262&lt;=2027,Zisk!$D$10&gt;=2028),"x","")</f>
        <v/>
      </c>
      <c r="AP262" s="35" t="str">
        <f>IF(AND($D262&lt;=2028,Zisk!$D$10&gt;=2028),"(","")</f>
        <v/>
      </c>
      <c r="AQ262" s="35" t="str">
        <f>IF(AND($D262&lt;=2028,Zisk!$D$10&gt;=2028),"1","")</f>
        <v/>
      </c>
      <c r="AR262" s="35" t="str">
        <f>IF(AND($D262&lt;=2028,Zisk!$D$10&gt;=2028),"+","")</f>
        <v/>
      </c>
      <c r="AS262" s="37" t="str">
        <f>IF(AND($D262&lt;=2028,Zisk!$D$10&gt;=2028),VstupniParametry_SKRYT!$D$12,"")</f>
        <v/>
      </c>
      <c r="AT262" s="35" t="str">
        <f>IF(AND($D262&lt;=2028,Zisk!$D$10&gt;=2028),")","")</f>
        <v/>
      </c>
      <c r="AU262" s="38" t="str">
        <f>IF(AND(D262&lt;2028,2028&lt;=Zisk!$D$10),1,IF(D262=2028,0,""))</f>
        <v/>
      </c>
      <c r="AV262" s="39" t="str">
        <f>IF(AND($D262&lt;=2028,Zisk!$D$10&gt;=2029),"x","")</f>
        <v/>
      </c>
      <c r="AW262" s="35" t="str">
        <f>IF(AND($D262&lt;=2029,Zisk!$D$10&gt;=2029),"(","")</f>
        <v/>
      </c>
      <c r="AX262" s="35" t="str">
        <f>IF(AND($D262&lt;=2029,Zisk!$D$10&gt;=2029),"1","")</f>
        <v/>
      </c>
      <c r="AY262" s="35" t="str">
        <f>IF(AND($D262&lt;=2029,Zisk!$D$10&gt;=2029),"+","")</f>
        <v/>
      </c>
      <c r="AZ262" s="37" t="str">
        <f>IF(AND($D262&lt;=2029,Zisk!$D$10&gt;=2029),VstupniParametry_SKRYT!$D$13,"")</f>
        <v/>
      </c>
      <c r="BA262" s="35" t="str">
        <f>IF(AND($D262&lt;=2029,Zisk!$D$10&gt;=2029),")","")</f>
        <v/>
      </c>
      <c r="BB262" s="38" t="str">
        <f>IF(AND(D262&lt;2029,2029&lt;=Zisk!$D$10),1,IF(D262=2029,0,""))</f>
        <v/>
      </c>
      <c r="BC262" s="39" t="str">
        <f>IF(AND($D262&lt;=2029,Zisk!$D$10&gt;=2030),"x","")</f>
        <v/>
      </c>
      <c r="BD262" s="35" t="str">
        <f>IF(AND($D262&lt;=2030,Zisk!$D$10&gt;=2030),"(","")</f>
        <v/>
      </c>
      <c r="BE262" s="35" t="str">
        <f>IF(AND($D262&lt;=2030,Zisk!$D$10&gt;=2030),"1","")</f>
        <v/>
      </c>
      <c r="BF262" s="35" t="str">
        <f>IF(AND($D262&lt;=2030,Zisk!$D$10&gt;=2030),"+","")</f>
        <v/>
      </c>
      <c r="BG262" s="37" t="str">
        <f>IF(AND($D262&lt;=2030,Zisk!$D$10&gt;=2030),VstupniParametry_SKRYT!$D$14,"")</f>
        <v/>
      </c>
      <c r="BH262" s="35" t="str">
        <f>IF(AND($D262&lt;=2030,Zisk!$D$10&gt;=2030),")","")</f>
        <v/>
      </c>
      <c r="BI262" s="38" t="str">
        <f>IF(AND(D262&lt;2030,2030&lt;=Zisk!$D$10),1,IF(D262=2030,0,""))</f>
        <v/>
      </c>
      <c r="BJ262" s="40" t="s">
        <v>32</v>
      </c>
      <c r="BK262" s="37">
        <f t="shared" si="124"/>
        <v>1</v>
      </c>
      <c r="BL262" s="35" t="str">
        <f t="shared" si="125"/>
        <v>x</v>
      </c>
      <c r="BM262" s="41">
        <f t="shared" si="126"/>
        <v>1</v>
      </c>
      <c r="BN262" s="37" t="str">
        <f t="shared" si="127"/>
        <v>x</v>
      </c>
      <c r="BO262" s="41">
        <f t="shared" si="112"/>
        <v>1.018</v>
      </c>
      <c r="BP262" s="41" t="str">
        <f t="shared" si="113"/>
        <v/>
      </c>
      <c r="BQ262" s="41" t="str">
        <f t="shared" si="114"/>
        <v/>
      </c>
      <c r="BR262" s="41" t="str">
        <f t="shared" si="115"/>
        <v/>
      </c>
      <c r="BS262" s="41" t="str">
        <f t="shared" si="116"/>
        <v/>
      </c>
      <c r="BT262" s="41" t="str">
        <f t="shared" si="117"/>
        <v/>
      </c>
      <c r="BU262" s="41" t="str">
        <f t="shared" si="118"/>
        <v/>
      </c>
      <c r="BV262" s="41" t="str">
        <f t="shared" si="119"/>
        <v/>
      </c>
      <c r="BW262" s="41" t="str">
        <f t="shared" si="120"/>
        <v/>
      </c>
      <c r="BX262" s="41" t="str">
        <f t="shared" si="121"/>
        <v/>
      </c>
      <c r="BY262" s="41" t="str">
        <f t="shared" si="122"/>
        <v/>
      </c>
      <c r="BZ262" s="40" t="s">
        <v>32</v>
      </c>
      <c r="CA262" s="41">
        <f t="shared" si="123"/>
        <v>1.018</v>
      </c>
      <c r="CB262" s="35"/>
      <c r="CC262" s="36">
        <f>IF(D262&gt;Zisk!$D$10,"",E262*CA262)</f>
        <v>0</v>
      </c>
    </row>
    <row r="263" spans="2:81" x14ac:dyDescent="0.2">
      <c r="B263" s="28" t="str">
        <f>Zisk!B274</f>
        <v/>
      </c>
      <c r="C263" s="28">
        <f>Zisk!C274</f>
        <v>0</v>
      </c>
      <c r="D263" s="28">
        <f>Zisk!E274</f>
        <v>0</v>
      </c>
      <c r="E263" s="29">
        <f>Zisk!D274</f>
        <v>0</v>
      </c>
      <c r="F263" s="29"/>
      <c r="G263" s="28" t="str">
        <f t="shared" si="98"/>
        <v>(</v>
      </c>
      <c r="H263" s="28" t="str">
        <f t="shared" si="99"/>
        <v>1</v>
      </c>
      <c r="I263" s="28" t="str">
        <f t="shared" si="100"/>
        <v>+</v>
      </c>
      <c r="J263" s="30">
        <f>IF($D263&lt;=2021,VstupniParametry_SKRYT!$D$5,"")</f>
        <v>0.02</v>
      </c>
      <c r="K263" s="28" t="str">
        <f t="shared" si="101"/>
        <v>)</v>
      </c>
      <c r="L263" s="31">
        <f>IF($D263&lt;=2021,COUNTIF(Vypocet_SKRYT!T260:AS260,"&gt;=1"),"")</f>
        <v>0</v>
      </c>
      <c r="M263" s="32" t="str">
        <f t="shared" si="102"/>
        <v>x</v>
      </c>
      <c r="N263" s="28" t="str">
        <f t="shared" si="103"/>
        <v>(</v>
      </c>
      <c r="O263" s="28" t="str">
        <f t="shared" si="104"/>
        <v>1</v>
      </c>
      <c r="P263" s="28" t="str">
        <f t="shared" si="105"/>
        <v>+</v>
      </c>
      <c r="Q263" s="30">
        <f>IF($D263&lt;=2024,VstupniParametry_SKRYT!$D$6,"")</f>
        <v>0.06</v>
      </c>
      <c r="R263" s="28" t="str">
        <f t="shared" si="106"/>
        <v>)</v>
      </c>
      <c r="S263" s="31">
        <f>IF($D263&lt;=2024,COUNTIFS(Vypocet_SKRYT!AT260:AV260,"&gt;=1"),"")</f>
        <v>0</v>
      </c>
      <c r="T263" s="32" t="str">
        <f t="shared" si="107"/>
        <v>x</v>
      </c>
      <c r="U263" s="28" t="str">
        <f t="shared" si="108"/>
        <v>(</v>
      </c>
      <c r="V263" s="28" t="str">
        <f t="shared" si="109"/>
        <v>1</v>
      </c>
      <c r="W263" s="28" t="str">
        <f t="shared" si="110"/>
        <v>+</v>
      </c>
      <c r="X263" s="30">
        <f>IF($D263&lt;=2025,VstupniParametry_SKRYT!$D$9,"")</f>
        <v>1.7999999999999999E-2</v>
      </c>
      <c r="Y263" s="28" t="str">
        <f t="shared" si="111"/>
        <v>)</v>
      </c>
      <c r="Z263" s="31">
        <f>IF(AND(D263&lt;2025,2025&lt;=Zisk!$D$10),1,IF(D263=2025,0,""))</f>
        <v>1</v>
      </c>
      <c r="AA263" s="32" t="str">
        <f>IF(AND($D263&lt;=2025,Zisk!$D$10&gt;=2026),"x","")</f>
        <v/>
      </c>
      <c r="AB263" s="28" t="str">
        <f>IF(AND($D263&lt;=2026,Zisk!$D$10&gt;=2026),"(","")</f>
        <v/>
      </c>
      <c r="AC263" s="28" t="str">
        <f>IF(AND($D263&lt;=2026,Zisk!$D$10&gt;=2026),"1","")</f>
        <v/>
      </c>
      <c r="AD263" s="28" t="str">
        <f>IF(AND($D263&lt;=2026,Zisk!$D$10&gt;=2026),"+","")</f>
        <v/>
      </c>
      <c r="AE263" s="30" t="str">
        <f>IF(AND($D263&lt;=2026,Zisk!$D$10&gt;=2026),VstupniParametry_SKRYT!$D$10,"")</f>
        <v/>
      </c>
      <c r="AF263" s="28" t="str">
        <f>IF(AND($D263&lt;=2026,Zisk!$D$10&gt;=2026),")","")</f>
        <v/>
      </c>
      <c r="AG263" s="31" t="str">
        <f>IF(AND(D263&lt;2026,2026&lt;=Zisk!$D$10),1,IF(D263=2026,0,""))</f>
        <v/>
      </c>
      <c r="AH263" s="32" t="str">
        <f>IF(AND($D263&lt;=2026,Zisk!$D$10&gt;=2027),"x","")</f>
        <v/>
      </c>
      <c r="AI263" s="28" t="str">
        <f>IF(AND($D263&lt;=2027,Zisk!$D$10&gt;=2027),"(","")</f>
        <v/>
      </c>
      <c r="AJ263" s="28" t="str">
        <f>IF(AND($D263&lt;=2027,Zisk!$D$10&gt;=2027),"1","")</f>
        <v/>
      </c>
      <c r="AK263" s="28" t="str">
        <f>IF(AND($D263&lt;=2027,Zisk!$D$10&gt;=2027),"+","")</f>
        <v/>
      </c>
      <c r="AL263" s="30" t="str">
        <f>IF(AND($D263&lt;=2027,Zisk!$D$10&gt;=2027),VstupniParametry_SKRYT!$D$11,"")</f>
        <v/>
      </c>
      <c r="AM263" s="28" t="str">
        <f>IF(AND($D263&lt;=2027,Zisk!$D$10&gt;=2027),")","")</f>
        <v/>
      </c>
      <c r="AN263" s="31" t="str">
        <f>IF(AND(D263&lt;2027,2027&lt;=Zisk!$D$10),1,IF(D263=2027,0,""))</f>
        <v/>
      </c>
      <c r="AO263" s="32" t="str">
        <f>IF(AND($D263&lt;=2027,Zisk!$D$10&gt;=2028),"x","")</f>
        <v/>
      </c>
      <c r="AP263" s="28" t="str">
        <f>IF(AND($D263&lt;=2028,Zisk!$D$10&gt;=2028),"(","")</f>
        <v/>
      </c>
      <c r="AQ263" s="28" t="str">
        <f>IF(AND($D263&lt;=2028,Zisk!$D$10&gt;=2028),"1","")</f>
        <v/>
      </c>
      <c r="AR263" s="28" t="str">
        <f>IF(AND($D263&lt;=2028,Zisk!$D$10&gt;=2028),"+","")</f>
        <v/>
      </c>
      <c r="AS263" s="30" t="str">
        <f>IF(AND($D263&lt;=2028,Zisk!$D$10&gt;=2028),VstupniParametry_SKRYT!$D$12,"")</f>
        <v/>
      </c>
      <c r="AT263" s="28" t="str">
        <f>IF(AND($D263&lt;=2028,Zisk!$D$10&gt;=2028),")","")</f>
        <v/>
      </c>
      <c r="AU263" s="31" t="str">
        <f>IF(AND(D263&lt;2028,2028&lt;=Zisk!$D$10),1,IF(D263=2028,0,""))</f>
        <v/>
      </c>
      <c r="AV263" s="32" t="str">
        <f>IF(AND($D263&lt;=2028,Zisk!$D$10&gt;=2029),"x","")</f>
        <v/>
      </c>
      <c r="AW263" s="28" t="str">
        <f>IF(AND($D263&lt;=2029,Zisk!$D$10&gt;=2029),"(","")</f>
        <v/>
      </c>
      <c r="AX263" s="28" t="str">
        <f>IF(AND($D263&lt;=2029,Zisk!$D$10&gt;=2029),"1","")</f>
        <v/>
      </c>
      <c r="AY263" s="28" t="str">
        <f>IF(AND($D263&lt;=2029,Zisk!$D$10&gt;=2029),"+","")</f>
        <v/>
      </c>
      <c r="AZ263" s="30" t="str">
        <f>IF(AND($D263&lt;=2029,Zisk!$D$10&gt;=2029),VstupniParametry_SKRYT!$D$13,"")</f>
        <v/>
      </c>
      <c r="BA263" s="28" t="str">
        <f>IF(AND($D263&lt;=2029,Zisk!$D$10&gt;=2029),")","")</f>
        <v/>
      </c>
      <c r="BB263" s="31" t="str">
        <f>IF(AND(D263&lt;2029,2029&lt;=Zisk!$D$10),1,IF(D263=2029,0,""))</f>
        <v/>
      </c>
      <c r="BC263" s="32" t="str">
        <f>IF(AND($D263&lt;=2029,Zisk!$D$10&gt;=2030),"x","")</f>
        <v/>
      </c>
      <c r="BD263" s="28" t="str">
        <f>IF(AND($D263&lt;=2030,Zisk!$D$10&gt;=2030),"(","")</f>
        <v/>
      </c>
      <c r="BE263" s="28" t="str">
        <f>IF(AND($D263&lt;=2030,Zisk!$D$10&gt;=2030),"1","")</f>
        <v/>
      </c>
      <c r="BF263" s="28" t="str">
        <f>IF(AND($D263&lt;=2030,Zisk!$D$10&gt;=2030),"+","")</f>
        <v/>
      </c>
      <c r="BG263" s="30" t="str">
        <f>IF(AND($D263&lt;=2030,Zisk!$D$10&gt;=2030),VstupniParametry_SKRYT!$D$14,"")</f>
        <v/>
      </c>
      <c r="BH263" s="28" t="str">
        <f>IF(AND($D263&lt;=2030,Zisk!$D$10&gt;=2030),")","")</f>
        <v/>
      </c>
      <c r="BI263" s="31" t="str">
        <f>IF(AND(D263&lt;2030,2030&lt;=Zisk!$D$10),1,IF(D263=2030,0,""))</f>
        <v/>
      </c>
      <c r="BJ263" s="33" t="s">
        <v>32</v>
      </c>
      <c r="BK263" s="30">
        <f t="shared" si="124"/>
        <v>1</v>
      </c>
      <c r="BL263" s="28" t="str">
        <f t="shared" si="125"/>
        <v>x</v>
      </c>
      <c r="BM263" s="34">
        <f t="shared" si="126"/>
        <v>1</v>
      </c>
      <c r="BN263" s="30" t="str">
        <f t="shared" si="127"/>
        <v>x</v>
      </c>
      <c r="BO263" s="34">
        <f t="shared" si="112"/>
        <v>1.018</v>
      </c>
      <c r="BP263" s="34" t="str">
        <f t="shared" si="113"/>
        <v/>
      </c>
      <c r="BQ263" s="34" t="str">
        <f t="shared" si="114"/>
        <v/>
      </c>
      <c r="BR263" s="34" t="str">
        <f t="shared" si="115"/>
        <v/>
      </c>
      <c r="BS263" s="34" t="str">
        <f t="shared" si="116"/>
        <v/>
      </c>
      <c r="BT263" s="34" t="str">
        <f t="shared" si="117"/>
        <v/>
      </c>
      <c r="BU263" s="34" t="str">
        <f t="shared" si="118"/>
        <v/>
      </c>
      <c r="BV263" s="34" t="str">
        <f t="shared" si="119"/>
        <v/>
      </c>
      <c r="BW263" s="34" t="str">
        <f t="shared" si="120"/>
        <v/>
      </c>
      <c r="BX263" s="34" t="str">
        <f t="shared" si="121"/>
        <v/>
      </c>
      <c r="BY263" s="34" t="str">
        <f t="shared" si="122"/>
        <v/>
      </c>
      <c r="BZ263" s="33" t="s">
        <v>32</v>
      </c>
      <c r="CA263" s="34">
        <f t="shared" si="123"/>
        <v>1.018</v>
      </c>
      <c r="CB263" s="28"/>
      <c r="CC263" s="29">
        <f>IF(D263&gt;Zisk!$D$10,"",E263*CA263)</f>
        <v>0</v>
      </c>
    </row>
    <row r="264" spans="2:81" x14ac:dyDescent="0.2">
      <c r="B264" s="35" t="str">
        <f>Zisk!B275</f>
        <v/>
      </c>
      <c r="C264" s="35">
        <f>Zisk!C275</f>
        <v>0</v>
      </c>
      <c r="D264" s="35">
        <f>Zisk!E275</f>
        <v>0</v>
      </c>
      <c r="E264" s="36">
        <f>Zisk!D275</f>
        <v>0</v>
      </c>
      <c r="F264" s="36"/>
      <c r="G264" s="35" t="str">
        <f t="shared" si="98"/>
        <v>(</v>
      </c>
      <c r="H264" s="35" t="str">
        <f t="shared" si="99"/>
        <v>1</v>
      </c>
      <c r="I264" s="35" t="str">
        <f t="shared" si="100"/>
        <v>+</v>
      </c>
      <c r="J264" s="37">
        <f>IF($D264&lt;=2021,VstupniParametry_SKRYT!$D$5,"")</f>
        <v>0.02</v>
      </c>
      <c r="K264" s="35" t="str">
        <f t="shared" si="101"/>
        <v>)</v>
      </c>
      <c r="L264" s="38">
        <f>IF($D264&lt;=2021,COUNTIF(Vypocet_SKRYT!T261:AS261,"&gt;=1"),"")</f>
        <v>0</v>
      </c>
      <c r="M264" s="39" t="str">
        <f t="shared" si="102"/>
        <v>x</v>
      </c>
      <c r="N264" s="35" t="str">
        <f t="shared" si="103"/>
        <v>(</v>
      </c>
      <c r="O264" s="35" t="str">
        <f t="shared" si="104"/>
        <v>1</v>
      </c>
      <c r="P264" s="35" t="str">
        <f t="shared" si="105"/>
        <v>+</v>
      </c>
      <c r="Q264" s="37">
        <f>IF($D264&lt;=2024,VstupniParametry_SKRYT!$D$6,"")</f>
        <v>0.06</v>
      </c>
      <c r="R264" s="35" t="str">
        <f t="shared" si="106"/>
        <v>)</v>
      </c>
      <c r="S264" s="38">
        <f>IF($D264&lt;=2024,COUNTIFS(Vypocet_SKRYT!AT261:AV261,"&gt;=1"),"")</f>
        <v>0</v>
      </c>
      <c r="T264" s="39" t="str">
        <f t="shared" si="107"/>
        <v>x</v>
      </c>
      <c r="U264" s="35" t="str">
        <f t="shared" si="108"/>
        <v>(</v>
      </c>
      <c r="V264" s="35" t="str">
        <f t="shared" si="109"/>
        <v>1</v>
      </c>
      <c r="W264" s="35" t="str">
        <f t="shared" si="110"/>
        <v>+</v>
      </c>
      <c r="X264" s="37">
        <f>IF($D264&lt;=2025,VstupniParametry_SKRYT!$D$9,"")</f>
        <v>1.7999999999999999E-2</v>
      </c>
      <c r="Y264" s="35" t="str">
        <f t="shared" si="111"/>
        <v>)</v>
      </c>
      <c r="Z264" s="38">
        <f>IF(AND(D264&lt;2025,2025&lt;=Zisk!$D$10),1,IF(D264=2025,0,""))</f>
        <v>1</v>
      </c>
      <c r="AA264" s="39" t="str">
        <f>IF(AND($D264&lt;=2025,Zisk!$D$10&gt;=2026),"x","")</f>
        <v/>
      </c>
      <c r="AB264" s="35" t="str">
        <f>IF(AND($D264&lt;=2026,Zisk!$D$10&gt;=2026),"(","")</f>
        <v/>
      </c>
      <c r="AC264" s="35" t="str">
        <f>IF(AND($D264&lt;=2026,Zisk!$D$10&gt;=2026),"1","")</f>
        <v/>
      </c>
      <c r="AD264" s="35" t="str">
        <f>IF(AND($D264&lt;=2026,Zisk!$D$10&gt;=2026),"+","")</f>
        <v/>
      </c>
      <c r="AE264" s="37" t="str">
        <f>IF(AND($D264&lt;=2026,Zisk!$D$10&gt;=2026),VstupniParametry_SKRYT!$D$10,"")</f>
        <v/>
      </c>
      <c r="AF264" s="35" t="str">
        <f>IF(AND($D264&lt;=2026,Zisk!$D$10&gt;=2026),")","")</f>
        <v/>
      </c>
      <c r="AG264" s="38" t="str">
        <f>IF(AND(D264&lt;2026,2026&lt;=Zisk!$D$10),1,IF(D264=2026,0,""))</f>
        <v/>
      </c>
      <c r="AH264" s="39" t="str">
        <f>IF(AND($D264&lt;=2026,Zisk!$D$10&gt;=2027),"x","")</f>
        <v/>
      </c>
      <c r="AI264" s="35" t="str">
        <f>IF(AND($D264&lt;=2027,Zisk!$D$10&gt;=2027),"(","")</f>
        <v/>
      </c>
      <c r="AJ264" s="35" t="str">
        <f>IF(AND($D264&lt;=2027,Zisk!$D$10&gt;=2027),"1","")</f>
        <v/>
      </c>
      <c r="AK264" s="35" t="str">
        <f>IF(AND($D264&lt;=2027,Zisk!$D$10&gt;=2027),"+","")</f>
        <v/>
      </c>
      <c r="AL264" s="37" t="str">
        <f>IF(AND($D264&lt;=2027,Zisk!$D$10&gt;=2027),VstupniParametry_SKRYT!$D$11,"")</f>
        <v/>
      </c>
      <c r="AM264" s="35" t="str">
        <f>IF(AND($D264&lt;=2027,Zisk!$D$10&gt;=2027),")","")</f>
        <v/>
      </c>
      <c r="AN264" s="38" t="str">
        <f>IF(AND(D264&lt;2027,2027&lt;=Zisk!$D$10),1,IF(D264=2027,0,""))</f>
        <v/>
      </c>
      <c r="AO264" s="39" t="str">
        <f>IF(AND($D264&lt;=2027,Zisk!$D$10&gt;=2028),"x","")</f>
        <v/>
      </c>
      <c r="AP264" s="35" t="str">
        <f>IF(AND($D264&lt;=2028,Zisk!$D$10&gt;=2028),"(","")</f>
        <v/>
      </c>
      <c r="AQ264" s="35" t="str">
        <f>IF(AND($D264&lt;=2028,Zisk!$D$10&gt;=2028),"1","")</f>
        <v/>
      </c>
      <c r="AR264" s="35" t="str">
        <f>IF(AND($D264&lt;=2028,Zisk!$D$10&gt;=2028),"+","")</f>
        <v/>
      </c>
      <c r="AS264" s="37" t="str">
        <f>IF(AND($D264&lt;=2028,Zisk!$D$10&gt;=2028),VstupniParametry_SKRYT!$D$12,"")</f>
        <v/>
      </c>
      <c r="AT264" s="35" t="str">
        <f>IF(AND($D264&lt;=2028,Zisk!$D$10&gt;=2028),")","")</f>
        <v/>
      </c>
      <c r="AU264" s="38" t="str">
        <f>IF(AND(D264&lt;2028,2028&lt;=Zisk!$D$10),1,IF(D264=2028,0,""))</f>
        <v/>
      </c>
      <c r="AV264" s="39" t="str">
        <f>IF(AND($D264&lt;=2028,Zisk!$D$10&gt;=2029),"x","")</f>
        <v/>
      </c>
      <c r="AW264" s="35" t="str">
        <f>IF(AND($D264&lt;=2029,Zisk!$D$10&gt;=2029),"(","")</f>
        <v/>
      </c>
      <c r="AX264" s="35" t="str">
        <f>IF(AND($D264&lt;=2029,Zisk!$D$10&gt;=2029),"1","")</f>
        <v/>
      </c>
      <c r="AY264" s="35" t="str">
        <f>IF(AND($D264&lt;=2029,Zisk!$D$10&gt;=2029),"+","")</f>
        <v/>
      </c>
      <c r="AZ264" s="37" t="str">
        <f>IF(AND($D264&lt;=2029,Zisk!$D$10&gt;=2029),VstupniParametry_SKRYT!$D$13,"")</f>
        <v/>
      </c>
      <c r="BA264" s="35" t="str">
        <f>IF(AND($D264&lt;=2029,Zisk!$D$10&gt;=2029),")","")</f>
        <v/>
      </c>
      <c r="BB264" s="38" t="str">
        <f>IF(AND(D264&lt;2029,2029&lt;=Zisk!$D$10),1,IF(D264=2029,0,""))</f>
        <v/>
      </c>
      <c r="BC264" s="39" t="str">
        <f>IF(AND($D264&lt;=2029,Zisk!$D$10&gt;=2030),"x","")</f>
        <v/>
      </c>
      <c r="BD264" s="35" t="str">
        <f>IF(AND($D264&lt;=2030,Zisk!$D$10&gt;=2030),"(","")</f>
        <v/>
      </c>
      <c r="BE264" s="35" t="str">
        <f>IF(AND($D264&lt;=2030,Zisk!$D$10&gt;=2030),"1","")</f>
        <v/>
      </c>
      <c r="BF264" s="35" t="str">
        <f>IF(AND($D264&lt;=2030,Zisk!$D$10&gt;=2030),"+","")</f>
        <v/>
      </c>
      <c r="BG264" s="37" t="str">
        <f>IF(AND($D264&lt;=2030,Zisk!$D$10&gt;=2030),VstupniParametry_SKRYT!$D$14,"")</f>
        <v/>
      </c>
      <c r="BH264" s="35" t="str">
        <f>IF(AND($D264&lt;=2030,Zisk!$D$10&gt;=2030),")","")</f>
        <v/>
      </c>
      <c r="BI264" s="38" t="str">
        <f>IF(AND(D264&lt;2030,2030&lt;=Zisk!$D$10),1,IF(D264=2030,0,""))</f>
        <v/>
      </c>
      <c r="BJ264" s="40" t="s">
        <v>32</v>
      </c>
      <c r="BK264" s="37">
        <f t="shared" si="124"/>
        <v>1</v>
      </c>
      <c r="BL264" s="35" t="str">
        <f t="shared" si="125"/>
        <v>x</v>
      </c>
      <c r="BM264" s="41">
        <f t="shared" si="126"/>
        <v>1</v>
      </c>
      <c r="BN264" s="37" t="str">
        <f t="shared" si="127"/>
        <v>x</v>
      </c>
      <c r="BO264" s="41">
        <f t="shared" si="112"/>
        <v>1.018</v>
      </c>
      <c r="BP264" s="41" t="str">
        <f t="shared" si="113"/>
        <v/>
      </c>
      <c r="BQ264" s="41" t="str">
        <f t="shared" si="114"/>
        <v/>
      </c>
      <c r="BR264" s="41" t="str">
        <f t="shared" si="115"/>
        <v/>
      </c>
      <c r="BS264" s="41" t="str">
        <f t="shared" si="116"/>
        <v/>
      </c>
      <c r="BT264" s="41" t="str">
        <f t="shared" si="117"/>
        <v/>
      </c>
      <c r="BU264" s="41" t="str">
        <f t="shared" si="118"/>
        <v/>
      </c>
      <c r="BV264" s="41" t="str">
        <f t="shared" si="119"/>
        <v/>
      </c>
      <c r="BW264" s="41" t="str">
        <f t="shared" si="120"/>
        <v/>
      </c>
      <c r="BX264" s="41" t="str">
        <f t="shared" si="121"/>
        <v/>
      </c>
      <c r="BY264" s="41" t="str">
        <f t="shared" si="122"/>
        <v/>
      </c>
      <c r="BZ264" s="40" t="s">
        <v>32</v>
      </c>
      <c r="CA264" s="41">
        <f t="shared" si="123"/>
        <v>1.018</v>
      </c>
      <c r="CB264" s="35"/>
      <c r="CC264" s="36">
        <f>IF(D264&gt;Zisk!$D$10,"",E264*CA264)</f>
        <v>0</v>
      </c>
    </row>
    <row r="265" spans="2:81" x14ac:dyDescent="0.2">
      <c r="B265" s="28" t="str">
        <f>Zisk!B276</f>
        <v/>
      </c>
      <c r="C265" s="28">
        <f>Zisk!C276</f>
        <v>0</v>
      </c>
      <c r="D265" s="28">
        <f>Zisk!E276</f>
        <v>0</v>
      </c>
      <c r="E265" s="29">
        <f>Zisk!D276</f>
        <v>0</v>
      </c>
      <c r="F265" s="29"/>
      <c r="G265" s="28" t="str">
        <f t="shared" si="98"/>
        <v>(</v>
      </c>
      <c r="H265" s="28" t="str">
        <f t="shared" si="99"/>
        <v>1</v>
      </c>
      <c r="I265" s="28" t="str">
        <f t="shared" si="100"/>
        <v>+</v>
      </c>
      <c r="J265" s="30">
        <f>IF($D265&lt;=2021,VstupniParametry_SKRYT!$D$5,"")</f>
        <v>0.02</v>
      </c>
      <c r="K265" s="28" t="str">
        <f t="shared" si="101"/>
        <v>)</v>
      </c>
      <c r="L265" s="31">
        <f>IF($D265&lt;=2021,COUNTIF(Vypocet_SKRYT!T262:AS262,"&gt;=1"),"")</f>
        <v>0</v>
      </c>
      <c r="M265" s="32" t="str">
        <f t="shared" si="102"/>
        <v>x</v>
      </c>
      <c r="N265" s="28" t="str">
        <f t="shared" si="103"/>
        <v>(</v>
      </c>
      <c r="O265" s="28" t="str">
        <f t="shared" si="104"/>
        <v>1</v>
      </c>
      <c r="P265" s="28" t="str">
        <f t="shared" si="105"/>
        <v>+</v>
      </c>
      <c r="Q265" s="30">
        <f>IF($D265&lt;=2024,VstupniParametry_SKRYT!$D$6,"")</f>
        <v>0.06</v>
      </c>
      <c r="R265" s="28" t="str">
        <f t="shared" si="106"/>
        <v>)</v>
      </c>
      <c r="S265" s="31">
        <f>IF($D265&lt;=2024,COUNTIFS(Vypocet_SKRYT!AT262:AV262,"&gt;=1"),"")</f>
        <v>0</v>
      </c>
      <c r="T265" s="32" t="str">
        <f t="shared" si="107"/>
        <v>x</v>
      </c>
      <c r="U265" s="28" t="str">
        <f t="shared" si="108"/>
        <v>(</v>
      </c>
      <c r="V265" s="28" t="str">
        <f t="shared" si="109"/>
        <v>1</v>
      </c>
      <c r="W265" s="28" t="str">
        <f t="shared" si="110"/>
        <v>+</v>
      </c>
      <c r="X265" s="30">
        <f>IF($D265&lt;=2025,VstupniParametry_SKRYT!$D$9,"")</f>
        <v>1.7999999999999999E-2</v>
      </c>
      <c r="Y265" s="28" t="str">
        <f t="shared" si="111"/>
        <v>)</v>
      </c>
      <c r="Z265" s="31">
        <f>IF(AND(D265&lt;2025,2025&lt;=Zisk!$D$10),1,IF(D265=2025,0,""))</f>
        <v>1</v>
      </c>
      <c r="AA265" s="32" t="str">
        <f>IF(AND($D265&lt;=2025,Zisk!$D$10&gt;=2026),"x","")</f>
        <v/>
      </c>
      <c r="AB265" s="28" t="str">
        <f>IF(AND($D265&lt;=2026,Zisk!$D$10&gt;=2026),"(","")</f>
        <v/>
      </c>
      <c r="AC265" s="28" t="str">
        <f>IF(AND($D265&lt;=2026,Zisk!$D$10&gt;=2026),"1","")</f>
        <v/>
      </c>
      <c r="AD265" s="28" t="str">
        <f>IF(AND($D265&lt;=2026,Zisk!$D$10&gt;=2026),"+","")</f>
        <v/>
      </c>
      <c r="AE265" s="30" t="str">
        <f>IF(AND($D265&lt;=2026,Zisk!$D$10&gt;=2026),VstupniParametry_SKRYT!$D$10,"")</f>
        <v/>
      </c>
      <c r="AF265" s="28" t="str">
        <f>IF(AND($D265&lt;=2026,Zisk!$D$10&gt;=2026),")","")</f>
        <v/>
      </c>
      <c r="AG265" s="31" t="str">
        <f>IF(AND(D265&lt;2026,2026&lt;=Zisk!$D$10),1,IF(D265=2026,0,""))</f>
        <v/>
      </c>
      <c r="AH265" s="32" t="str">
        <f>IF(AND($D265&lt;=2026,Zisk!$D$10&gt;=2027),"x","")</f>
        <v/>
      </c>
      <c r="AI265" s="28" t="str">
        <f>IF(AND($D265&lt;=2027,Zisk!$D$10&gt;=2027),"(","")</f>
        <v/>
      </c>
      <c r="AJ265" s="28" t="str">
        <f>IF(AND($D265&lt;=2027,Zisk!$D$10&gt;=2027),"1","")</f>
        <v/>
      </c>
      <c r="AK265" s="28" t="str">
        <f>IF(AND($D265&lt;=2027,Zisk!$D$10&gt;=2027),"+","")</f>
        <v/>
      </c>
      <c r="AL265" s="30" t="str">
        <f>IF(AND($D265&lt;=2027,Zisk!$D$10&gt;=2027),VstupniParametry_SKRYT!$D$11,"")</f>
        <v/>
      </c>
      <c r="AM265" s="28" t="str">
        <f>IF(AND($D265&lt;=2027,Zisk!$D$10&gt;=2027),")","")</f>
        <v/>
      </c>
      <c r="AN265" s="31" t="str">
        <f>IF(AND(D265&lt;2027,2027&lt;=Zisk!$D$10),1,IF(D265=2027,0,""))</f>
        <v/>
      </c>
      <c r="AO265" s="32" t="str">
        <f>IF(AND($D265&lt;=2027,Zisk!$D$10&gt;=2028),"x","")</f>
        <v/>
      </c>
      <c r="AP265" s="28" t="str">
        <f>IF(AND($D265&lt;=2028,Zisk!$D$10&gt;=2028),"(","")</f>
        <v/>
      </c>
      <c r="AQ265" s="28" t="str">
        <f>IF(AND($D265&lt;=2028,Zisk!$D$10&gt;=2028),"1","")</f>
        <v/>
      </c>
      <c r="AR265" s="28" t="str">
        <f>IF(AND($D265&lt;=2028,Zisk!$D$10&gt;=2028),"+","")</f>
        <v/>
      </c>
      <c r="AS265" s="30" t="str">
        <f>IF(AND($D265&lt;=2028,Zisk!$D$10&gt;=2028),VstupniParametry_SKRYT!$D$12,"")</f>
        <v/>
      </c>
      <c r="AT265" s="28" t="str">
        <f>IF(AND($D265&lt;=2028,Zisk!$D$10&gt;=2028),")","")</f>
        <v/>
      </c>
      <c r="AU265" s="31" t="str">
        <f>IF(AND(D265&lt;2028,2028&lt;=Zisk!$D$10),1,IF(D265=2028,0,""))</f>
        <v/>
      </c>
      <c r="AV265" s="32" t="str">
        <f>IF(AND($D265&lt;=2028,Zisk!$D$10&gt;=2029),"x","")</f>
        <v/>
      </c>
      <c r="AW265" s="28" t="str">
        <f>IF(AND($D265&lt;=2029,Zisk!$D$10&gt;=2029),"(","")</f>
        <v/>
      </c>
      <c r="AX265" s="28" t="str">
        <f>IF(AND($D265&lt;=2029,Zisk!$D$10&gt;=2029),"1","")</f>
        <v/>
      </c>
      <c r="AY265" s="28" t="str">
        <f>IF(AND($D265&lt;=2029,Zisk!$D$10&gt;=2029),"+","")</f>
        <v/>
      </c>
      <c r="AZ265" s="30" t="str">
        <f>IF(AND($D265&lt;=2029,Zisk!$D$10&gt;=2029),VstupniParametry_SKRYT!$D$13,"")</f>
        <v/>
      </c>
      <c r="BA265" s="28" t="str">
        <f>IF(AND($D265&lt;=2029,Zisk!$D$10&gt;=2029),")","")</f>
        <v/>
      </c>
      <c r="BB265" s="31" t="str">
        <f>IF(AND(D265&lt;2029,2029&lt;=Zisk!$D$10),1,IF(D265=2029,0,""))</f>
        <v/>
      </c>
      <c r="BC265" s="32" t="str">
        <f>IF(AND($D265&lt;=2029,Zisk!$D$10&gt;=2030),"x","")</f>
        <v/>
      </c>
      <c r="BD265" s="28" t="str">
        <f>IF(AND($D265&lt;=2030,Zisk!$D$10&gt;=2030),"(","")</f>
        <v/>
      </c>
      <c r="BE265" s="28" t="str">
        <f>IF(AND($D265&lt;=2030,Zisk!$D$10&gt;=2030),"1","")</f>
        <v/>
      </c>
      <c r="BF265" s="28" t="str">
        <f>IF(AND($D265&lt;=2030,Zisk!$D$10&gt;=2030),"+","")</f>
        <v/>
      </c>
      <c r="BG265" s="30" t="str">
        <f>IF(AND($D265&lt;=2030,Zisk!$D$10&gt;=2030),VstupniParametry_SKRYT!$D$14,"")</f>
        <v/>
      </c>
      <c r="BH265" s="28" t="str">
        <f>IF(AND($D265&lt;=2030,Zisk!$D$10&gt;=2030),")","")</f>
        <v/>
      </c>
      <c r="BI265" s="31" t="str">
        <f>IF(AND(D265&lt;2030,2030&lt;=Zisk!$D$10),1,IF(D265=2030,0,""))</f>
        <v/>
      </c>
      <c r="BJ265" s="33" t="s">
        <v>32</v>
      </c>
      <c r="BK265" s="30">
        <f t="shared" si="124"/>
        <v>1</v>
      </c>
      <c r="BL265" s="28" t="str">
        <f t="shared" si="125"/>
        <v>x</v>
      </c>
      <c r="BM265" s="34">
        <f t="shared" si="126"/>
        <v>1</v>
      </c>
      <c r="BN265" s="30" t="str">
        <f t="shared" si="127"/>
        <v>x</v>
      </c>
      <c r="BO265" s="34">
        <f t="shared" si="112"/>
        <v>1.018</v>
      </c>
      <c r="BP265" s="34" t="str">
        <f t="shared" si="113"/>
        <v/>
      </c>
      <c r="BQ265" s="34" t="str">
        <f t="shared" si="114"/>
        <v/>
      </c>
      <c r="BR265" s="34" t="str">
        <f t="shared" si="115"/>
        <v/>
      </c>
      <c r="BS265" s="34" t="str">
        <f t="shared" si="116"/>
        <v/>
      </c>
      <c r="BT265" s="34" t="str">
        <f t="shared" si="117"/>
        <v/>
      </c>
      <c r="BU265" s="34" t="str">
        <f t="shared" si="118"/>
        <v/>
      </c>
      <c r="BV265" s="34" t="str">
        <f t="shared" si="119"/>
        <v/>
      </c>
      <c r="BW265" s="34" t="str">
        <f t="shared" si="120"/>
        <v/>
      </c>
      <c r="BX265" s="34" t="str">
        <f t="shared" si="121"/>
        <v/>
      </c>
      <c r="BY265" s="34" t="str">
        <f t="shared" si="122"/>
        <v/>
      </c>
      <c r="BZ265" s="33" t="s">
        <v>32</v>
      </c>
      <c r="CA265" s="34">
        <f t="shared" si="123"/>
        <v>1.018</v>
      </c>
      <c r="CB265" s="28"/>
      <c r="CC265" s="29">
        <f>IF(D265&gt;Zisk!$D$10,"",E265*CA265)</f>
        <v>0</v>
      </c>
    </row>
    <row r="266" spans="2:81" x14ac:dyDescent="0.2">
      <c r="B266" s="35" t="str">
        <f>Zisk!B277</f>
        <v/>
      </c>
      <c r="C266" s="35">
        <f>Zisk!C277</f>
        <v>0</v>
      </c>
      <c r="D266" s="35">
        <f>Zisk!E277</f>
        <v>0</v>
      </c>
      <c r="E266" s="36">
        <f>Zisk!D277</f>
        <v>0</v>
      </c>
      <c r="F266" s="36"/>
      <c r="G266" s="35" t="str">
        <f t="shared" si="98"/>
        <v>(</v>
      </c>
      <c r="H266" s="35" t="str">
        <f t="shared" si="99"/>
        <v>1</v>
      </c>
      <c r="I266" s="35" t="str">
        <f t="shared" si="100"/>
        <v>+</v>
      </c>
      <c r="J266" s="37">
        <f>IF($D266&lt;=2021,VstupniParametry_SKRYT!$D$5,"")</f>
        <v>0.02</v>
      </c>
      <c r="K266" s="35" t="str">
        <f t="shared" si="101"/>
        <v>)</v>
      </c>
      <c r="L266" s="38">
        <f>IF($D266&lt;=2021,COUNTIF(Vypocet_SKRYT!T263:AS263,"&gt;=1"),"")</f>
        <v>0</v>
      </c>
      <c r="M266" s="39" t="str">
        <f t="shared" si="102"/>
        <v>x</v>
      </c>
      <c r="N266" s="35" t="str">
        <f t="shared" si="103"/>
        <v>(</v>
      </c>
      <c r="O266" s="35" t="str">
        <f t="shared" si="104"/>
        <v>1</v>
      </c>
      <c r="P266" s="35" t="str">
        <f t="shared" si="105"/>
        <v>+</v>
      </c>
      <c r="Q266" s="37">
        <f>IF($D266&lt;=2024,VstupniParametry_SKRYT!$D$6,"")</f>
        <v>0.06</v>
      </c>
      <c r="R266" s="35" t="str">
        <f t="shared" si="106"/>
        <v>)</v>
      </c>
      <c r="S266" s="38">
        <f>IF($D266&lt;=2024,COUNTIFS(Vypocet_SKRYT!AT263:AV263,"&gt;=1"),"")</f>
        <v>0</v>
      </c>
      <c r="T266" s="39" t="str">
        <f t="shared" si="107"/>
        <v>x</v>
      </c>
      <c r="U266" s="35" t="str">
        <f t="shared" si="108"/>
        <v>(</v>
      </c>
      <c r="V266" s="35" t="str">
        <f t="shared" si="109"/>
        <v>1</v>
      </c>
      <c r="W266" s="35" t="str">
        <f t="shared" si="110"/>
        <v>+</v>
      </c>
      <c r="X266" s="37">
        <f>IF($D266&lt;=2025,VstupniParametry_SKRYT!$D$9,"")</f>
        <v>1.7999999999999999E-2</v>
      </c>
      <c r="Y266" s="35" t="str">
        <f t="shared" si="111"/>
        <v>)</v>
      </c>
      <c r="Z266" s="38">
        <f>IF(AND(D266&lt;2025,2025&lt;=Zisk!$D$10),1,IF(D266=2025,0,""))</f>
        <v>1</v>
      </c>
      <c r="AA266" s="39" t="str">
        <f>IF(AND($D266&lt;=2025,Zisk!$D$10&gt;=2026),"x","")</f>
        <v/>
      </c>
      <c r="AB266" s="35" t="str">
        <f>IF(AND($D266&lt;=2026,Zisk!$D$10&gt;=2026),"(","")</f>
        <v/>
      </c>
      <c r="AC266" s="35" t="str">
        <f>IF(AND($D266&lt;=2026,Zisk!$D$10&gt;=2026),"1","")</f>
        <v/>
      </c>
      <c r="AD266" s="35" t="str">
        <f>IF(AND($D266&lt;=2026,Zisk!$D$10&gt;=2026),"+","")</f>
        <v/>
      </c>
      <c r="AE266" s="37" t="str">
        <f>IF(AND($D266&lt;=2026,Zisk!$D$10&gt;=2026),VstupniParametry_SKRYT!$D$10,"")</f>
        <v/>
      </c>
      <c r="AF266" s="35" t="str">
        <f>IF(AND($D266&lt;=2026,Zisk!$D$10&gt;=2026),")","")</f>
        <v/>
      </c>
      <c r="AG266" s="38" t="str">
        <f>IF(AND(D266&lt;2026,2026&lt;=Zisk!$D$10),1,IF(D266=2026,0,""))</f>
        <v/>
      </c>
      <c r="AH266" s="39" t="str">
        <f>IF(AND($D266&lt;=2026,Zisk!$D$10&gt;=2027),"x","")</f>
        <v/>
      </c>
      <c r="AI266" s="35" t="str">
        <f>IF(AND($D266&lt;=2027,Zisk!$D$10&gt;=2027),"(","")</f>
        <v/>
      </c>
      <c r="AJ266" s="35" t="str">
        <f>IF(AND($D266&lt;=2027,Zisk!$D$10&gt;=2027),"1","")</f>
        <v/>
      </c>
      <c r="AK266" s="35" t="str">
        <f>IF(AND($D266&lt;=2027,Zisk!$D$10&gt;=2027),"+","")</f>
        <v/>
      </c>
      <c r="AL266" s="37" t="str">
        <f>IF(AND($D266&lt;=2027,Zisk!$D$10&gt;=2027),VstupniParametry_SKRYT!$D$11,"")</f>
        <v/>
      </c>
      <c r="AM266" s="35" t="str">
        <f>IF(AND($D266&lt;=2027,Zisk!$D$10&gt;=2027),")","")</f>
        <v/>
      </c>
      <c r="AN266" s="38" t="str">
        <f>IF(AND(D266&lt;2027,2027&lt;=Zisk!$D$10),1,IF(D266=2027,0,""))</f>
        <v/>
      </c>
      <c r="AO266" s="39" t="str">
        <f>IF(AND($D266&lt;=2027,Zisk!$D$10&gt;=2028),"x","")</f>
        <v/>
      </c>
      <c r="AP266" s="35" t="str">
        <f>IF(AND($D266&lt;=2028,Zisk!$D$10&gt;=2028),"(","")</f>
        <v/>
      </c>
      <c r="AQ266" s="35" t="str">
        <f>IF(AND($D266&lt;=2028,Zisk!$D$10&gt;=2028),"1","")</f>
        <v/>
      </c>
      <c r="AR266" s="35" t="str">
        <f>IF(AND($D266&lt;=2028,Zisk!$D$10&gt;=2028),"+","")</f>
        <v/>
      </c>
      <c r="AS266" s="37" t="str">
        <f>IF(AND($D266&lt;=2028,Zisk!$D$10&gt;=2028),VstupniParametry_SKRYT!$D$12,"")</f>
        <v/>
      </c>
      <c r="AT266" s="35" t="str">
        <f>IF(AND($D266&lt;=2028,Zisk!$D$10&gt;=2028),")","")</f>
        <v/>
      </c>
      <c r="AU266" s="38" t="str">
        <f>IF(AND(D266&lt;2028,2028&lt;=Zisk!$D$10),1,IF(D266=2028,0,""))</f>
        <v/>
      </c>
      <c r="AV266" s="39" t="str">
        <f>IF(AND($D266&lt;=2028,Zisk!$D$10&gt;=2029),"x","")</f>
        <v/>
      </c>
      <c r="AW266" s="35" t="str">
        <f>IF(AND($D266&lt;=2029,Zisk!$D$10&gt;=2029),"(","")</f>
        <v/>
      </c>
      <c r="AX266" s="35" t="str">
        <f>IF(AND($D266&lt;=2029,Zisk!$D$10&gt;=2029),"1","")</f>
        <v/>
      </c>
      <c r="AY266" s="35" t="str">
        <f>IF(AND($D266&lt;=2029,Zisk!$D$10&gt;=2029),"+","")</f>
        <v/>
      </c>
      <c r="AZ266" s="37" t="str">
        <f>IF(AND($D266&lt;=2029,Zisk!$D$10&gt;=2029),VstupniParametry_SKRYT!$D$13,"")</f>
        <v/>
      </c>
      <c r="BA266" s="35" t="str">
        <f>IF(AND($D266&lt;=2029,Zisk!$D$10&gt;=2029),")","")</f>
        <v/>
      </c>
      <c r="BB266" s="38" t="str">
        <f>IF(AND(D266&lt;2029,2029&lt;=Zisk!$D$10),1,IF(D266=2029,0,""))</f>
        <v/>
      </c>
      <c r="BC266" s="39" t="str">
        <f>IF(AND($D266&lt;=2029,Zisk!$D$10&gt;=2030),"x","")</f>
        <v/>
      </c>
      <c r="BD266" s="35" t="str">
        <f>IF(AND($D266&lt;=2030,Zisk!$D$10&gt;=2030),"(","")</f>
        <v/>
      </c>
      <c r="BE266" s="35" t="str">
        <f>IF(AND($D266&lt;=2030,Zisk!$D$10&gt;=2030),"1","")</f>
        <v/>
      </c>
      <c r="BF266" s="35" t="str">
        <f>IF(AND($D266&lt;=2030,Zisk!$D$10&gt;=2030),"+","")</f>
        <v/>
      </c>
      <c r="BG266" s="37" t="str">
        <f>IF(AND($D266&lt;=2030,Zisk!$D$10&gt;=2030),VstupniParametry_SKRYT!$D$14,"")</f>
        <v/>
      </c>
      <c r="BH266" s="35" t="str">
        <f>IF(AND($D266&lt;=2030,Zisk!$D$10&gt;=2030),")","")</f>
        <v/>
      </c>
      <c r="BI266" s="38" t="str">
        <f>IF(AND(D266&lt;2030,2030&lt;=Zisk!$D$10),1,IF(D266=2030,0,""))</f>
        <v/>
      </c>
      <c r="BJ266" s="40" t="s">
        <v>32</v>
      </c>
      <c r="BK266" s="37">
        <f t="shared" si="124"/>
        <v>1</v>
      </c>
      <c r="BL266" s="35" t="str">
        <f t="shared" si="125"/>
        <v>x</v>
      </c>
      <c r="BM266" s="41">
        <f t="shared" si="126"/>
        <v>1</v>
      </c>
      <c r="BN266" s="37" t="str">
        <f t="shared" si="127"/>
        <v>x</v>
      </c>
      <c r="BO266" s="41">
        <f t="shared" si="112"/>
        <v>1.018</v>
      </c>
      <c r="BP266" s="41" t="str">
        <f t="shared" si="113"/>
        <v/>
      </c>
      <c r="BQ266" s="41" t="str">
        <f t="shared" si="114"/>
        <v/>
      </c>
      <c r="BR266" s="41" t="str">
        <f t="shared" si="115"/>
        <v/>
      </c>
      <c r="BS266" s="41" t="str">
        <f t="shared" si="116"/>
        <v/>
      </c>
      <c r="BT266" s="41" t="str">
        <f t="shared" si="117"/>
        <v/>
      </c>
      <c r="BU266" s="41" t="str">
        <f t="shared" si="118"/>
        <v/>
      </c>
      <c r="BV266" s="41" t="str">
        <f t="shared" si="119"/>
        <v/>
      </c>
      <c r="BW266" s="41" t="str">
        <f t="shared" si="120"/>
        <v/>
      </c>
      <c r="BX266" s="41" t="str">
        <f t="shared" si="121"/>
        <v/>
      </c>
      <c r="BY266" s="41" t="str">
        <f t="shared" si="122"/>
        <v/>
      </c>
      <c r="BZ266" s="40" t="s">
        <v>32</v>
      </c>
      <c r="CA266" s="41">
        <f t="shared" si="123"/>
        <v>1.018</v>
      </c>
      <c r="CB266" s="35"/>
      <c r="CC266" s="36">
        <f>IF(D266&gt;Zisk!$D$10,"",E266*CA266)</f>
        <v>0</v>
      </c>
    </row>
    <row r="267" spans="2:81" x14ac:dyDescent="0.2">
      <c r="B267" s="28" t="str">
        <f>Zisk!B278</f>
        <v/>
      </c>
      <c r="C267" s="28">
        <f>Zisk!C278</f>
        <v>0</v>
      </c>
      <c r="D267" s="28">
        <f>Zisk!E278</f>
        <v>0</v>
      </c>
      <c r="E267" s="29">
        <f>Zisk!D278</f>
        <v>0</v>
      </c>
      <c r="F267" s="29"/>
      <c r="G267" s="28" t="str">
        <f t="shared" ref="G267:G330" si="128">IF($D267&lt;=2021,"(","")</f>
        <v>(</v>
      </c>
      <c r="H267" s="28" t="str">
        <f t="shared" ref="H267:H330" si="129">IF($D267&lt;=2021,"1","")</f>
        <v>1</v>
      </c>
      <c r="I267" s="28" t="str">
        <f t="shared" ref="I267:I330" si="130">IF($D267&lt;=2021,"+","")</f>
        <v>+</v>
      </c>
      <c r="J267" s="30">
        <f>IF($D267&lt;=2021,VstupniParametry_SKRYT!$D$5,"")</f>
        <v>0.02</v>
      </c>
      <c r="K267" s="28" t="str">
        <f t="shared" ref="K267:K330" si="131">IF($D267&lt;=2021,")","")</f>
        <v>)</v>
      </c>
      <c r="L267" s="31">
        <f>IF($D267&lt;=2021,COUNTIF(Vypocet_SKRYT!T264:AS264,"&gt;=1"),"")</f>
        <v>0</v>
      </c>
      <c r="M267" s="32" t="str">
        <f t="shared" ref="M267:M330" si="132">IF($D267&lt;=2021,"x","")</f>
        <v>x</v>
      </c>
      <c r="N267" s="28" t="str">
        <f t="shared" ref="N267:N330" si="133">IF($D267&lt;=2024,"(","")</f>
        <v>(</v>
      </c>
      <c r="O267" s="28" t="str">
        <f t="shared" ref="O267:O330" si="134">IF($D267&lt;=2024,"1","")</f>
        <v>1</v>
      </c>
      <c r="P267" s="28" t="str">
        <f t="shared" ref="P267:P330" si="135">IF($D267&lt;=2024,"+","")</f>
        <v>+</v>
      </c>
      <c r="Q267" s="30">
        <f>IF($D267&lt;=2024,VstupniParametry_SKRYT!$D$6,"")</f>
        <v>0.06</v>
      </c>
      <c r="R267" s="28" t="str">
        <f t="shared" ref="R267:R330" si="136">IF($D267&lt;=2024,")","")</f>
        <v>)</v>
      </c>
      <c r="S267" s="31">
        <f>IF($D267&lt;=2024,COUNTIFS(Vypocet_SKRYT!AT264:AV264,"&gt;=1"),"")</f>
        <v>0</v>
      </c>
      <c r="T267" s="32" t="str">
        <f t="shared" ref="T267:T330" si="137">IF($D267&lt;=2024,"x","")</f>
        <v>x</v>
      </c>
      <c r="U267" s="28" t="str">
        <f t="shared" ref="U267:U330" si="138">IF($D267&lt;=2025,"(","")</f>
        <v>(</v>
      </c>
      <c r="V267" s="28" t="str">
        <f t="shared" ref="V267:V330" si="139">IF($D267&lt;=2025,"1","")</f>
        <v>1</v>
      </c>
      <c r="W267" s="28" t="str">
        <f t="shared" ref="W267:W330" si="140">IF($D267&lt;=2025,"+","")</f>
        <v>+</v>
      </c>
      <c r="X267" s="30">
        <f>IF($D267&lt;=2025,VstupniParametry_SKRYT!$D$9,"")</f>
        <v>1.7999999999999999E-2</v>
      </c>
      <c r="Y267" s="28" t="str">
        <f t="shared" ref="Y267:Y330" si="141">IF($D267&lt;=2025,")","")</f>
        <v>)</v>
      </c>
      <c r="Z267" s="31">
        <f>IF(AND(D267&lt;2025,2025&lt;=Zisk!$D$10),1,IF(D267=2025,0,""))</f>
        <v>1</v>
      </c>
      <c r="AA267" s="32" t="str">
        <f>IF(AND($D267&lt;=2025,Zisk!$D$10&gt;=2026),"x","")</f>
        <v/>
      </c>
      <c r="AB267" s="28" t="str">
        <f>IF(AND($D267&lt;=2026,Zisk!$D$10&gt;=2026),"(","")</f>
        <v/>
      </c>
      <c r="AC267" s="28" t="str">
        <f>IF(AND($D267&lt;=2026,Zisk!$D$10&gt;=2026),"1","")</f>
        <v/>
      </c>
      <c r="AD267" s="28" t="str">
        <f>IF(AND($D267&lt;=2026,Zisk!$D$10&gt;=2026),"+","")</f>
        <v/>
      </c>
      <c r="AE267" s="30" t="str">
        <f>IF(AND($D267&lt;=2026,Zisk!$D$10&gt;=2026),VstupniParametry_SKRYT!$D$10,"")</f>
        <v/>
      </c>
      <c r="AF267" s="28" t="str">
        <f>IF(AND($D267&lt;=2026,Zisk!$D$10&gt;=2026),")","")</f>
        <v/>
      </c>
      <c r="AG267" s="31" t="str">
        <f>IF(AND(D267&lt;2026,2026&lt;=Zisk!$D$10),1,IF(D267=2026,0,""))</f>
        <v/>
      </c>
      <c r="AH267" s="32" t="str">
        <f>IF(AND($D267&lt;=2026,Zisk!$D$10&gt;=2027),"x","")</f>
        <v/>
      </c>
      <c r="AI267" s="28" t="str">
        <f>IF(AND($D267&lt;=2027,Zisk!$D$10&gt;=2027),"(","")</f>
        <v/>
      </c>
      <c r="AJ267" s="28" t="str">
        <f>IF(AND($D267&lt;=2027,Zisk!$D$10&gt;=2027),"1","")</f>
        <v/>
      </c>
      <c r="AK267" s="28" t="str">
        <f>IF(AND($D267&lt;=2027,Zisk!$D$10&gt;=2027),"+","")</f>
        <v/>
      </c>
      <c r="AL267" s="30" t="str">
        <f>IF(AND($D267&lt;=2027,Zisk!$D$10&gt;=2027),VstupniParametry_SKRYT!$D$11,"")</f>
        <v/>
      </c>
      <c r="AM267" s="28" t="str">
        <f>IF(AND($D267&lt;=2027,Zisk!$D$10&gt;=2027),")","")</f>
        <v/>
      </c>
      <c r="AN267" s="31" t="str">
        <f>IF(AND(D267&lt;2027,2027&lt;=Zisk!$D$10),1,IF(D267=2027,0,""))</f>
        <v/>
      </c>
      <c r="AO267" s="32" t="str">
        <f>IF(AND($D267&lt;=2027,Zisk!$D$10&gt;=2028),"x","")</f>
        <v/>
      </c>
      <c r="AP267" s="28" t="str">
        <f>IF(AND($D267&lt;=2028,Zisk!$D$10&gt;=2028),"(","")</f>
        <v/>
      </c>
      <c r="AQ267" s="28" t="str">
        <f>IF(AND($D267&lt;=2028,Zisk!$D$10&gt;=2028),"1","")</f>
        <v/>
      </c>
      <c r="AR267" s="28" t="str">
        <f>IF(AND($D267&lt;=2028,Zisk!$D$10&gt;=2028),"+","")</f>
        <v/>
      </c>
      <c r="AS267" s="30" t="str">
        <f>IF(AND($D267&lt;=2028,Zisk!$D$10&gt;=2028),VstupniParametry_SKRYT!$D$12,"")</f>
        <v/>
      </c>
      <c r="AT267" s="28" t="str">
        <f>IF(AND($D267&lt;=2028,Zisk!$D$10&gt;=2028),")","")</f>
        <v/>
      </c>
      <c r="AU267" s="31" t="str">
        <f>IF(AND(D267&lt;2028,2028&lt;=Zisk!$D$10),1,IF(D267=2028,0,""))</f>
        <v/>
      </c>
      <c r="AV267" s="32" t="str">
        <f>IF(AND($D267&lt;=2028,Zisk!$D$10&gt;=2029),"x","")</f>
        <v/>
      </c>
      <c r="AW267" s="28" t="str">
        <f>IF(AND($D267&lt;=2029,Zisk!$D$10&gt;=2029),"(","")</f>
        <v/>
      </c>
      <c r="AX267" s="28" t="str">
        <f>IF(AND($D267&lt;=2029,Zisk!$D$10&gt;=2029),"1","")</f>
        <v/>
      </c>
      <c r="AY267" s="28" t="str">
        <f>IF(AND($D267&lt;=2029,Zisk!$D$10&gt;=2029),"+","")</f>
        <v/>
      </c>
      <c r="AZ267" s="30" t="str">
        <f>IF(AND($D267&lt;=2029,Zisk!$D$10&gt;=2029),VstupniParametry_SKRYT!$D$13,"")</f>
        <v/>
      </c>
      <c r="BA267" s="28" t="str">
        <f>IF(AND($D267&lt;=2029,Zisk!$D$10&gt;=2029),")","")</f>
        <v/>
      </c>
      <c r="BB267" s="31" t="str">
        <f>IF(AND(D267&lt;2029,2029&lt;=Zisk!$D$10),1,IF(D267=2029,0,""))</f>
        <v/>
      </c>
      <c r="BC267" s="32" t="str">
        <f>IF(AND($D267&lt;=2029,Zisk!$D$10&gt;=2030),"x","")</f>
        <v/>
      </c>
      <c r="BD267" s="28" t="str">
        <f>IF(AND($D267&lt;=2030,Zisk!$D$10&gt;=2030),"(","")</f>
        <v/>
      </c>
      <c r="BE267" s="28" t="str">
        <f>IF(AND($D267&lt;=2030,Zisk!$D$10&gt;=2030),"1","")</f>
        <v/>
      </c>
      <c r="BF267" s="28" t="str">
        <f>IF(AND($D267&lt;=2030,Zisk!$D$10&gt;=2030),"+","")</f>
        <v/>
      </c>
      <c r="BG267" s="30" t="str">
        <f>IF(AND($D267&lt;=2030,Zisk!$D$10&gt;=2030),VstupniParametry_SKRYT!$D$14,"")</f>
        <v/>
      </c>
      <c r="BH267" s="28" t="str">
        <f>IF(AND($D267&lt;=2030,Zisk!$D$10&gt;=2030),")","")</f>
        <v/>
      </c>
      <c r="BI267" s="31" t="str">
        <f>IF(AND(D267&lt;2030,2030&lt;=Zisk!$D$10),1,IF(D267=2030,0,""))</f>
        <v/>
      </c>
      <c r="BJ267" s="33" t="s">
        <v>32</v>
      </c>
      <c r="BK267" s="30">
        <f t="shared" si="124"/>
        <v>1</v>
      </c>
      <c r="BL267" s="28" t="str">
        <f t="shared" si="125"/>
        <v>x</v>
      </c>
      <c r="BM267" s="34">
        <f t="shared" si="126"/>
        <v>1</v>
      </c>
      <c r="BN267" s="30" t="str">
        <f t="shared" si="127"/>
        <v>x</v>
      </c>
      <c r="BO267" s="34">
        <f t="shared" ref="BO267:BO330" si="142">IF(X267="","",IF(BO$8=$D267,1,(1+X267)^Z267))</f>
        <v>1.018</v>
      </c>
      <c r="BP267" s="34" t="str">
        <f t="shared" ref="BP267:BP330" si="143">AA267</f>
        <v/>
      </c>
      <c r="BQ267" s="34" t="str">
        <f t="shared" ref="BQ267:BQ330" si="144">IF(AE267="","",(1+AE267)^AG267)</f>
        <v/>
      </c>
      <c r="BR267" s="34" t="str">
        <f t="shared" ref="BR267:BR330" si="145">AH267</f>
        <v/>
      </c>
      <c r="BS267" s="34" t="str">
        <f t="shared" ref="BS267:BS330" si="146">IF(AL267="","",(1+AL267)^AN267)</f>
        <v/>
      </c>
      <c r="BT267" s="34" t="str">
        <f t="shared" ref="BT267:BT330" si="147">AO267</f>
        <v/>
      </c>
      <c r="BU267" s="34" t="str">
        <f t="shared" ref="BU267:BU330" si="148">IF(AS267="","",(1+AS267)^AU267)</f>
        <v/>
      </c>
      <c r="BV267" s="34" t="str">
        <f t="shared" ref="BV267:BV330" si="149">AV267</f>
        <v/>
      </c>
      <c r="BW267" s="34" t="str">
        <f t="shared" ref="BW267:BW330" si="150">IF(AZ267="","",(1+AZ267)^BB267)</f>
        <v/>
      </c>
      <c r="BX267" s="34" t="str">
        <f t="shared" ref="BX267:BX330" si="151">BC267</f>
        <v/>
      </c>
      <c r="BY267" s="34" t="str">
        <f t="shared" ref="BY267:BY330" si="152">IF(BG267="","",(1+BG267)^BI267)</f>
        <v/>
      </c>
      <c r="BZ267" s="33" t="s">
        <v>32</v>
      </c>
      <c r="CA267" s="34">
        <f t="shared" ref="CA267:CA330" si="153">IF(BK267="",1,BK267)*IF(BM267="",1,BM267)*IF(BO267="",1,BO267)*IF(BQ267="",1,BQ267)*IF(BS267="",1,BS267)*IF(BU267="",1,BU267)*IF(BW267="",1,BW267)*IF(BY267="",1,BY267)</f>
        <v>1.018</v>
      </c>
      <c r="CB267" s="28"/>
      <c r="CC267" s="29">
        <f>IF(D267&gt;Zisk!$D$10,"",E267*CA267)</f>
        <v>0</v>
      </c>
    </row>
    <row r="268" spans="2:81" x14ac:dyDescent="0.2">
      <c r="B268" s="35" t="str">
        <f>Zisk!B279</f>
        <v/>
      </c>
      <c r="C268" s="35">
        <f>Zisk!C279</f>
        <v>0</v>
      </c>
      <c r="D268" s="35">
        <f>Zisk!E279</f>
        <v>0</v>
      </c>
      <c r="E268" s="36">
        <f>Zisk!D279</f>
        <v>0</v>
      </c>
      <c r="F268" s="36"/>
      <c r="G268" s="35" t="str">
        <f t="shared" si="128"/>
        <v>(</v>
      </c>
      <c r="H268" s="35" t="str">
        <f t="shared" si="129"/>
        <v>1</v>
      </c>
      <c r="I268" s="35" t="str">
        <f t="shared" si="130"/>
        <v>+</v>
      </c>
      <c r="J268" s="37">
        <f>IF($D268&lt;=2021,VstupniParametry_SKRYT!$D$5,"")</f>
        <v>0.02</v>
      </c>
      <c r="K268" s="35" t="str">
        <f t="shared" si="131"/>
        <v>)</v>
      </c>
      <c r="L268" s="38">
        <f>IF($D268&lt;=2021,COUNTIF(Vypocet_SKRYT!T265:AS265,"&gt;=1"),"")</f>
        <v>0</v>
      </c>
      <c r="M268" s="39" t="str">
        <f t="shared" si="132"/>
        <v>x</v>
      </c>
      <c r="N268" s="35" t="str">
        <f t="shared" si="133"/>
        <v>(</v>
      </c>
      <c r="O268" s="35" t="str">
        <f t="shared" si="134"/>
        <v>1</v>
      </c>
      <c r="P268" s="35" t="str">
        <f t="shared" si="135"/>
        <v>+</v>
      </c>
      <c r="Q268" s="37">
        <f>IF($D268&lt;=2024,VstupniParametry_SKRYT!$D$6,"")</f>
        <v>0.06</v>
      </c>
      <c r="R268" s="35" t="str">
        <f t="shared" si="136"/>
        <v>)</v>
      </c>
      <c r="S268" s="38">
        <f>IF($D268&lt;=2024,COUNTIFS(Vypocet_SKRYT!AT265:AV265,"&gt;=1"),"")</f>
        <v>0</v>
      </c>
      <c r="T268" s="39" t="str">
        <f t="shared" si="137"/>
        <v>x</v>
      </c>
      <c r="U268" s="35" t="str">
        <f t="shared" si="138"/>
        <v>(</v>
      </c>
      <c r="V268" s="35" t="str">
        <f t="shared" si="139"/>
        <v>1</v>
      </c>
      <c r="W268" s="35" t="str">
        <f t="shared" si="140"/>
        <v>+</v>
      </c>
      <c r="X268" s="37">
        <f>IF($D268&lt;=2025,VstupniParametry_SKRYT!$D$9,"")</f>
        <v>1.7999999999999999E-2</v>
      </c>
      <c r="Y268" s="35" t="str">
        <f t="shared" si="141"/>
        <v>)</v>
      </c>
      <c r="Z268" s="38">
        <f>IF(AND(D268&lt;2025,2025&lt;=Zisk!$D$10),1,IF(D268=2025,0,""))</f>
        <v>1</v>
      </c>
      <c r="AA268" s="39" t="str">
        <f>IF(AND($D268&lt;=2025,Zisk!$D$10&gt;=2026),"x","")</f>
        <v/>
      </c>
      <c r="AB268" s="35" t="str">
        <f>IF(AND($D268&lt;=2026,Zisk!$D$10&gt;=2026),"(","")</f>
        <v/>
      </c>
      <c r="AC268" s="35" t="str">
        <f>IF(AND($D268&lt;=2026,Zisk!$D$10&gt;=2026),"1","")</f>
        <v/>
      </c>
      <c r="AD268" s="35" t="str">
        <f>IF(AND($D268&lt;=2026,Zisk!$D$10&gt;=2026),"+","")</f>
        <v/>
      </c>
      <c r="AE268" s="37" t="str">
        <f>IF(AND($D268&lt;=2026,Zisk!$D$10&gt;=2026),VstupniParametry_SKRYT!$D$10,"")</f>
        <v/>
      </c>
      <c r="AF268" s="35" t="str">
        <f>IF(AND($D268&lt;=2026,Zisk!$D$10&gt;=2026),")","")</f>
        <v/>
      </c>
      <c r="AG268" s="38" t="str">
        <f>IF(AND(D268&lt;2026,2026&lt;=Zisk!$D$10),1,IF(D268=2026,0,""))</f>
        <v/>
      </c>
      <c r="AH268" s="39" t="str">
        <f>IF(AND($D268&lt;=2026,Zisk!$D$10&gt;=2027),"x","")</f>
        <v/>
      </c>
      <c r="AI268" s="35" t="str">
        <f>IF(AND($D268&lt;=2027,Zisk!$D$10&gt;=2027),"(","")</f>
        <v/>
      </c>
      <c r="AJ268" s="35" t="str">
        <f>IF(AND($D268&lt;=2027,Zisk!$D$10&gt;=2027),"1","")</f>
        <v/>
      </c>
      <c r="AK268" s="35" t="str">
        <f>IF(AND($D268&lt;=2027,Zisk!$D$10&gt;=2027),"+","")</f>
        <v/>
      </c>
      <c r="AL268" s="37" t="str">
        <f>IF(AND($D268&lt;=2027,Zisk!$D$10&gt;=2027),VstupniParametry_SKRYT!$D$11,"")</f>
        <v/>
      </c>
      <c r="AM268" s="35" t="str">
        <f>IF(AND($D268&lt;=2027,Zisk!$D$10&gt;=2027),")","")</f>
        <v/>
      </c>
      <c r="AN268" s="38" t="str">
        <f>IF(AND(D268&lt;2027,2027&lt;=Zisk!$D$10),1,IF(D268=2027,0,""))</f>
        <v/>
      </c>
      <c r="AO268" s="39" t="str">
        <f>IF(AND($D268&lt;=2027,Zisk!$D$10&gt;=2028),"x","")</f>
        <v/>
      </c>
      <c r="AP268" s="35" t="str">
        <f>IF(AND($D268&lt;=2028,Zisk!$D$10&gt;=2028),"(","")</f>
        <v/>
      </c>
      <c r="AQ268" s="35" t="str">
        <f>IF(AND($D268&lt;=2028,Zisk!$D$10&gt;=2028),"1","")</f>
        <v/>
      </c>
      <c r="AR268" s="35" t="str">
        <f>IF(AND($D268&lt;=2028,Zisk!$D$10&gt;=2028),"+","")</f>
        <v/>
      </c>
      <c r="AS268" s="37" t="str">
        <f>IF(AND($D268&lt;=2028,Zisk!$D$10&gt;=2028),VstupniParametry_SKRYT!$D$12,"")</f>
        <v/>
      </c>
      <c r="AT268" s="35" t="str">
        <f>IF(AND($D268&lt;=2028,Zisk!$D$10&gt;=2028),")","")</f>
        <v/>
      </c>
      <c r="AU268" s="38" t="str">
        <f>IF(AND(D268&lt;2028,2028&lt;=Zisk!$D$10),1,IF(D268=2028,0,""))</f>
        <v/>
      </c>
      <c r="AV268" s="39" t="str">
        <f>IF(AND($D268&lt;=2028,Zisk!$D$10&gt;=2029),"x","")</f>
        <v/>
      </c>
      <c r="AW268" s="35" t="str">
        <f>IF(AND($D268&lt;=2029,Zisk!$D$10&gt;=2029),"(","")</f>
        <v/>
      </c>
      <c r="AX268" s="35" t="str">
        <f>IF(AND($D268&lt;=2029,Zisk!$D$10&gt;=2029),"1","")</f>
        <v/>
      </c>
      <c r="AY268" s="35" t="str">
        <f>IF(AND($D268&lt;=2029,Zisk!$D$10&gt;=2029),"+","")</f>
        <v/>
      </c>
      <c r="AZ268" s="37" t="str">
        <f>IF(AND($D268&lt;=2029,Zisk!$D$10&gt;=2029),VstupniParametry_SKRYT!$D$13,"")</f>
        <v/>
      </c>
      <c r="BA268" s="35" t="str">
        <f>IF(AND($D268&lt;=2029,Zisk!$D$10&gt;=2029),")","")</f>
        <v/>
      </c>
      <c r="BB268" s="38" t="str">
        <f>IF(AND(D268&lt;2029,2029&lt;=Zisk!$D$10),1,IF(D268=2029,0,""))</f>
        <v/>
      </c>
      <c r="BC268" s="39" t="str">
        <f>IF(AND($D268&lt;=2029,Zisk!$D$10&gt;=2030),"x","")</f>
        <v/>
      </c>
      <c r="BD268" s="35" t="str">
        <f>IF(AND($D268&lt;=2030,Zisk!$D$10&gt;=2030),"(","")</f>
        <v/>
      </c>
      <c r="BE268" s="35" t="str">
        <f>IF(AND($D268&lt;=2030,Zisk!$D$10&gt;=2030),"1","")</f>
        <v/>
      </c>
      <c r="BF268" s="35" t="str">
        <f>IF(AND($D268&lt;=2030,Zisk!$D$10&gt;=2030),"+","")</f>
        <v/>
      </c>
      <c r="BG268" s="37" t="str">
        <f>IF(AND($D268&lt;=2030,Zisk!$D$10&gt;=2030),VstupniParametry_SKRYT!$D$14,"")</f>
        <v/>
      </c>
      <c r="BH268" s="35" t="str">
        <f>IF(AND($D268&lt;=2030,Zisk!$D$10&gt;=2030),")","")</f>
        <v/>
      </c>
      <c r="BI268" s="38" t="str">
        <f>IF(AND(D268&lt;2030,2030&lt;=Zisk!$D$10),1,IF(D268=2030,0,""))</f>
        <v/>
      </c>
      <c r="BJ268" s="40" t="s">
        <v>32</v>
      </c>
      <c r="BK268" s="37">
        <f t="shared" ref="BK268:BK331" si="154">IF(J268="","",(1+J268)^L268)</f>
        <v>1</v>
      </c>
      <c r="BL268" s="35" t="str">
        <f t="shared" ref="BL268:BL331" si="155">M268</f>
        <v>x</v>
      </c>
      <c r="BM268" s="41">
        <f t="shared" ref="BM268:BM331" si="156">IF(J268="","",(1+Q268)^S268)</f>
        <v>1</v>
      </c>
      <c r="BN268" s="37" t="str">
        <f t="shared" ref="BN268:BN331" si="157">T268</f>
        <v>x</v>
      </c>
      <c r="BO268" s="41">
        <f t="shared" si="142"/>
        <v>1.018</v>
      </c>
      <c r="BP268" s="41" t="str">
        <f t="shared" si="143"/>
        <v/>
      </c>
      <c r="BQ268" s="41" t="str">
        <f t="shared" si="144"/>
        <v/>
      </c>
      <c r="BR268" s="41" t="str">
        <f t="shared" si="145"/>
        <v/>
      </c>
      <c r="BS268" s="41" t="str">
        <f t="shared" si="146"/>
        <v/>
      </c>
      <c r="BT268" s="41" t="str">
        <f t="shared" si="147"/>
        <v/>
      </c>
      <c r="BU268" s="41" t="str">
        <f t="shared" si="148"/>
        <v/>
      </c>
      <c r="BV268" s="41" t="str">
        <f t="shared" si="149"/>
        <v/>
      </c>
      <c r="BW268" s="41" t="str">
        <f t="shared" si="150"/>
        <v/>
      </c>
      <c r="BX268" s="41" t="str">
        <f t="shared" si="151"/>
        <v/>
      </c>
      <c r="BY268" s="41" t="str">
        <f t="shared" si="152"/>
        <v/>
      </c>
      <c r="BZ268" s="40" t="s">
        <v>32</v>
      </c>
      <c r="CA268" s="41">
        <f t="shared" si="153"/>
        <v>1.018</v>
      </c>
      <c r="CB268" s="35"/>
      <c r="CC268" s="36">
        <f>IF(D268&gt;Zisk!$D$10,"",E268*CA268)</f>
        <v>0</v>
      </c>
    </row>
    <row r="269" spans="2:81" x14ac:dyDescent="0.2">
      <c r="B269" s="28" t="str">
        <f>Zisk!B280</f>
        <v/>
      </c>
      <c r="C269" s="28">
        <f>Zisk!C280</f>
        <v>0</v>
      </c>
      <c r="D269" s="28">
        <f>Zisk!E280</f>
        <v>0</v>
      </c>
      <c r="E269" s="29">
        <f>Zisk!D280</f>
        <v>0</v>
      </c>
      <c r="F269" s="29"/>
      <c r="G269" s="28" t="str">
        <f t="shared" si="128"/>
        <v>(</v>
      </c>
      <c r="H269" s="28" t="str">
        <f t="shared" si="129"/>
        <v>1</v>
      </c>
      <c r="I269" s="28" t="str">
        <f t="shared" si="130"/>
        <v>+</v>
      </c>
      <c r="J269" s="30">
        <f>IF($D269&lt;=2021,VstupniParametry_SKRYT!$D$5,"")</f>
        <v>0.02</v>
      </c>
      <c r="K269" s="28" t="str">
        <f t="shared" si="131"/>
        <v>)</v>
      </c>
      <c r="L269" s="31">
        <f>IF($D269&lt;=2021,COUNTIF(Vypocet_SKRYT!T266:AS266,"&gt;=1"),"")</f>
        <v>0</v>
      </c>
      <c r="M269" s="32" t="str">
        <f t="shared" si="132"/>
        <v>x</v>
      </c>
      <c r="N269" s="28" t="str">
        <f t="shared" si="133"/>
        <v>(</v>
      </c>
      <c r="O269" s="28" t="str">
        <f t="shared" si="134"/>
        <v>1</v>
      </c>
      <c r="P269" s="28" t="str">
        <f t="shared" si="135"/>
        <v>+</v>
      </c>
      <c r="Q269" s="30">
        <f>IF($D269&lt;=2024,VstupniParametry_SKRYT!$D$6,"")</f>
        <v>0.06</v>
      </c>
      <c r="R269" s="28" t="str">
        <f t="shared" si="136"/>
        <v>)</v>
      </c>
      <c r="S269" s="31">
        <f>IF($D269&lt;=2024,COUNTIFS(Vypocet_SKRYT!AT266:AV266,"&gt;=1"),"")</f>
        <v>0</v>
      </c>
      <c r="T269" s="32" t="str">
        <f t="shared" si="137"/>
        <v>x</v>
      </c>
      <c r="U269" s="28" t="str">
        <f t="shared" si="138"/>
        <v>(</v>
      </c>
      <c r="V269" s="28" t="str">
        <f t="shared" si="139"/>
        <v>1</v>
      </c>
      <c r="W269" s="28" t="str">
        <f t="shared" si="140"/>
        <v>+</v>
      </c>
      <c r="X269" s="30">
        <f>IF($D269&lt;=2025,VstupniParametry_SKRYT!$D$9,"")</f>
        <v>1.7999999999999999E-2</v>
      </c>
      <c r="Y269" s="28" t="str">
        <f t="shared" si="141"/>
        <v>)</v>
      </c>
      <c r="Z269" s="31">
        <f>IF(AND(D269&lt;2025,2025&lt;=Zisk!$D$10),1,IF(D269=2025,0,""))</f>
        <v>1</v>
      </c>
      <c r="AA269" s="32" t="str">
        <f>IF(AND($D269&lt;=2025,Zisk!$D$10&gt;=2026),"x","")</f>
        <v/>
      </c>
      <c r="AB269" s="28" t="str">
        <f>IF(AND($D269&lt;=2026,Zisk!$D$10&gt;=2026),"(","")</f>
        <v/>
      </c>
      <c r="AC269" s="28" t="str">
        <f>IF(AND($D269&lt;=2026,Zisk!$D$10&gt;=2026),"1","")</f>
        <v/>
      </c>
      <c r="AD269" s="28" t="str">
        <f>IF(AND($D269&lt;=2026,Zisk!$D$10&gt;=2026),"+","")</f>
        <v/>
      </c>
      <c r="AE269" s="30" t="str">
        <f>IF(AND($D269&lt;=2026,Zisk!$D$10&gt;=2026),VstupniParametry_SKRYT!$D$10,"")</f>
        <v/>
      </c>
      <c r="AF269" s="28" t="str">
        <f>IF(AND($D269&lt;=2026,Zisk!$D$10&gt;=2026),")","")</f>
        <v/>
      </c>
      <c r="AG269" s="31" t="str">
        <f>IF(AND(D269&lt;2026,2026&lt;=Zisk!$D$10),1,IF(D269=2026,0,""))</f>
        <v/>
      </c>
      <c r="AH269" s="32" t="str">
        <f>IF(AND($D269&lt;=2026,Zisk!$D$10&gt;=2027),"x","")</f>
        <v/>
      </c>
      <c r="AI269" s="28" t="str">
        <f>IF(AND($D269&lt;=2027,Zisk!$D$10&gt;=2027),"(","")</f>
        <v/>
      </c>
      <c r="AJ269" s="28" t="str">
        <f>IF(AND($D269&lt;=2027,Zisk!$D$10&gt;=2027),"1","")</f>
        <v/>
      </c>
      <c r="AK269" s="28" t="str">
        <f>IF(AND($D269&lt;=2027,Zisk!$D$10&gt;=2027),"+","")</f>
        <v/>
      </c>
      <c r="AL269" s="30" t="str">
        <f>IF(AND($D269&lt;=2027,Zisk!$D$10&gt;=2027),VstupniParametry_SKRYT!$D$11,"")</f>
        <v/>
      </c>
      <c r="AM269" s="28" t="str">
        <f>IF(AND($D269&lt;=2027,Zisk!$D$10&gt;=2027),")","")</f>
        <v/>
      </c>
      <c r="AN269" s="31" t="str">
        <f>IF(AND(D269&lt;2027,2027&lt;=Zisk!$D$10),1,IF(D269=2027,0,""))</f>
        <v/>
      </c>
      <c r="AO269" s="32" t="str">
        <f>IF(AND($D269&lt;=2027,Zisk!$D$10&gt;=2028),"x","")</f>
        <v/>
      </c>
      <c r="AP269" s="28" t="str">
        <f>IF(AND($D269&lt;=2028,Zisk!$D$10&gt;=2028),"(","")</f>
        <v/>
      </c>
      <c r="AQ269" s="28" t="str">
        <f>IF(AND($D269&lt;=2028,Zisk!$D$10&gt;=2028),"1","")</f>
        <v/>
      </c>
      <c r="AR269" s="28" t="str">
        <f>IF(AND($D269&lt;=2028,Zisk!$D$10&gt;=2028),"+","")</f>
        <v/>
      </c>
      <c r="AS269" s="30" t="str">
        <f>IF(AND($D269&lt;=2028,Zisk!$D$10&gt;=2028),VstupniParametry_SKRYT!$D$12,"")</f>
        <v/>
      </c>
      <c r="AT269" s="28" t="str">
        <f>IF(AND($D269&lt;=2028,Zisk!$D$10&gt;=2028),")","")</f>
        <v/>
      </c>
      <c r="AU269" s="31" t="str">
        <f>IF(AND(D269&lt;2028,2028&lt;=Zisk!$D$10),1,IF(D269=2028,0,""))</f>
        <v/>
      </c>
      <c r="AV269" s="32" t="str">
        <f>IF(AND($D269&lt;=2028,Zisk!$D$10&gt;=2029),"x","")</f>
        <v/>
      </c>
      <c r="AW269" s="28" t="str">
        <f>IF(AND($D269&lt;=2029,Zisk!$D$10&gt;=2029),"(","")</f>
        <v/>
      </c>
      <c r="AX269" s="28" t="str">
        <f>IF(AND($D269&lt;=2029,Zisk!$D$10&gt;=2029),"1","")</f>
        <v/>
      </c>
      <c r="AY269" s="28" t="str">
        <f>IF(AND($D269&lt;=2029,Zisk!$D$10&gt;=2029),"+","")</f>
        <v/>
      </c>
      <c r="AZ269" s="30" t="str">
        <f>IF(AND($D269&lt;=2029,Zisk!$D$10&gt;=2029),VstupniParametry_SKRYT!$D$13,"")</f>
        <v/>
      </c>
      <c r="BA269" s="28" t="str">
        <f>IF(AND($D269&lt;=2029,Zisk!$D$10&gt;=2029),")","")</f>
        <v/>
      </c>
      <c r="BB269" s="31" t="str">
        <f>IF(AND(D269&lt;2029,2029&lt;=Zisk!$D$10),1,IF(D269=2029,0,""))</f>
        <v/>
      </c>
      <c r="BC269" s="32" t="str">
        <f>IF(AND($D269&lt;=2029,Zisk!$D$10&gt;=2030),"x","")</f>
        <v/>
      </c>
      <c r="BD269" s="28" t="str">
        <f>IF(AND($D269&lt;=2030,Zisk!$D$10&gt;=2030),"(","")</f>
        <v/>
      </c>
      <c r="BE269" s="28" t="str">
        <f>IF(AND($D269&lt;=2030,Zisk!$D$10&gt;=2030),"1","")</f>
        <v/>
      </c>
      <c r="BF269" s="28" t="str">
        <f>IF(AND($D269&lt;=2030,Zisk!$D$10&gt;=2030),"+","")</f>
        <v/>
      </c>
      <c r="BG269" s="30" t="str">
        <f>IF(AND($D269&lt;=2030,Zisk!$D$10&gt;=2030),VstupniParametry_SKRYT!$D$14,"")</f>
        <v/>
      </c>
      <c r="BH269" s="28" t="str">
        <f>IF(AND($D269&lt;=2030,Zisk!$D$10&gt;=2030),")","")</f>
        <v/>
      </c>
      <c r="BI269" s="31" t="str">
        <f>IF(AND(D269&lt;2030,2030&lt;=Zisk!$D$10),1,IF(D269=2030,0,""))</f>
        <v/>
      </c>
      <c r="BJ269" s="33" t="s">
        <v>32</v>
      </c>
      <c r="BK269" s="30">
        <f t="shared" si="154"/>
        <v>1</v>
      </c>
      <c r="BL269" s="28" t="str">
        <f t="shared" si="155"/>
        <v>x</v>
      </c>
      <c r="BM269" s="34">
        <f t="shared" si="156"/>
        <v>1</v>
      </c>
      <c r="BN269" s="30" t="str">
        <f t="shared" si="157"/>
        <v>x</v>
      </c>
      <c r="BO269" s="34">
        <f t="shared" si="142"/>
        <v>1.018</v>
      </c>
      <c r="BP269" s="34" t="str">
        <f t="shared" si="143"/>
        <v/>
      </c>
      <c r="BQ269" s="34" t="str">
        <f t="shared" si="144"/>
        <v/>
      </c>
      <c r="BR269" s="34" t="str">
        <f t="shared" si="145"/>
        <v/>
      </c>
      <c r="BS269" s="34" t="str">
        <f t="shared" si="146"/>
        <v/>
      </c>
      <c r="BT269" s="34" t="str">
        <f t="shared" si="147"/>
        <v/>
      </c>
      <c r="BU269" s="34" t="str">
        <f t="shared" si="148"/>
        <v/>
      </c>
      <c r="BV269" s="34" t="str">
        <f t="shared" si="149"/>
        <v/>
      </c>
      <c r="BW269" s="34" t="str">
        <f t="shared" si="150"/>
        <v/>
      </c>
      <c r="BX269" s="34" t="str">
        <f t="shared" si="151"/>
        <v/>
      </c>
      <c r="BY269" s="34" t="str">
        <f t="shared" si="152"/>
        <v/>
      </c>
      <c r="BZ269" s="33" t="s">
        <v>32</v>
      </c>
      <c r="CA269" s="34">
        <f t="shared" si="153"/>
        <v>1.018</v>
      </c>
      <c r="CB269" s="28"/>
      <c r="CC269" s="29">
        <f>IF(D269&gt;Zisk!$D$10,"",E269*CA269)</f>
        <v>0</v>
      </c>
    </row>
    <row r="270" spans="2:81" x14ac:dyDescent="0.2">
      <c r="B270" s="35" t="str">
        <f>Zisk!B281</f>
        <v/>
      </c>
      <c r="C270" s="35">
        <f>Zisk!C281</f>
        <v>0</v>
      </c>
      <c r="D270" s="35">
        <f>Zisk!E281</f>
        <v>0</v>
      </c>
      <c r="E270" s="36">
        <f>Zisk!D281</f>
        <v>0</v>
      </c>
      <c r="F270" s="36"/>
      <c r="G270" s="35" t="str">
        <f t="shared" si="128"/>
        <v>(</v>
      </c>
      <c r="H270" s="35" t="str">
        <f t="shared" si="129"/>
        <v>1</v>
      </c>
      <c r="I270" s="35" t="str">
        <f t="shared" si="130"/>
        <v>+</v>
      </c>
      <c r="J270" s="37">
        <f>IF($D270&lt;=2021,VstupniParametry_SKRYT!$D$5,"")</f>
        <v>0.02</v>
      </c>
      <c r="K270" s="35" t="str">
        <f t="shared" si="131"/>
        <v>)</v>
      </c>
      <c r="L270" s="38">
        <f>IF($D270&lt;=2021,COUNTIF(Vypocet_SKRYT!T267:AS267,"&gt;=1"),"")</f>
        <v>0</v>
      </c>
      <c r="M270" s="39" t="str">
        <f t="shared" si="132"/>
        <v>x</v>
      </c>
      <c r="N270" s="35" t="str">
        <f t="shared" si="133"/>
        <v>(</v>
      </c>
      <c r="O270" s="35" t="str">
        <f t="shared" si="134"/>
        <v>1</v>
      </c>
      <c r="P270" s="35" t="str">
        <f t="shared" si="135"/>
        <v>+</v>
      </c>
      <c r="Q270" s="37">
        <f>IF($D270&lt;=2024,VstupniParametry_SKRYT!$D$6,"")</f>
        <v>0.06</v>
      </c>
      <c r="R270" s="35" t="str">
        <f t="shared" si="136"/>
        <v>)</v>
      </c>
      <c r="S270" s="38">
        <f>IF($D270&lt;=2024,COUNTIFS(Vypocet_SKRYT!AT267:AV267,"&gt;=1"),"")</f>
        <v>0</v>
      </c>
      <c r="T270" s="39" t="str">
        <f t="shared" si="137"/>
        <v>x</v>
      </c>
      <c r="U270" s="35" t="str">
        <f t="shared" si="138"/>
        <v>(</v>
      </c>
      <c r="V270" s="35" t="str">
        <f t="shared" si="139"/>
        <v>1</v>
      </c>
      <c r="W270" s="35" t="str">
        <f t="shared" si="140"/>
        <v>+</v>
      </c>
      <c r="X270" s="37">
        <f>IF($D270&lt;=2025,VstupniParametry_SKRYT!$D$9,"")</f>
        <v>1.7999999999999999E-2</v>
      </c>
      <c r="Y270" s="35" t="str">
        <f t="shared" si="141"/>
        <v>)</v>
      </c>
      <c r="Z270" s="38">
        <f>IF(AND(D270&lt;2025,2025&lt;=Zisk!$D$10),1,IF(D270=2025,0,""))</f>
        <v>1</v>
      </c>
      <c r="AA270" s="39" t="str">
        <f>IF(AND($D270&lt;=2025,Zisk!$D$10&gt;=2026),"x","")</f>
        <v/>
      </c>
      <c r="AB270" s="35" t="str">
        <f>IF(AND($D270&lt;=2026,Zisk!$D$10&gt;=2026),"(","")</f>
        <v/>
      </c>
      <c r="AC270" s="35" t="str">
        <f>IF(AND($D270&lt;=2026,Zisk!$D$10&gt;=2026),"1","")</f>
        <v/>
      </c>
      <c r="AD270" s="35" t="str">
        <f>IF(AND($D270&lt;=2026,Zisk!$D$10&gt;=2026),"+","")</f>
        <v/>
      </c>
      <c r="AE270" s="37" t="str">
        <f>IF(AND($D270&lt;=2026,Zisk!$D$10&gt;=2026),VstupniParametry_SKRYT!$D$10,"")</f>
        <v/>
      </c>
      <c r="AF270" s="35" t="str">
        <f>IF(AND($D270&lt;=2026,Zisk!$D$10&gt;=2026),")","")</f>
        <v/>
      </c>
      <c r="AG270" s="38" t="str">
        <f>IF(AND(D270&lt;2026,2026&lt;=Zisk!$D$10),1,IF(D270=2026,0,""))</f>
        <v/>
      </c>
      <c r="AH270" s="39" t="str">
        <f>IF(AND($D270&lt;=2026,Zisk!$D$10&gt;=2027),"x","")</f>
        <v/>
      </c>
      <c r="AI270" s="35" t="str">
        <f>IF(AND($D270&lt;=2027,Zisk!$D$10&gt;=2027),"(","")</f>
        <v/>
      </c>
      <c r="AJ270" s="35" t="str">
        <f>IF(AND($D270&lt;=2027,Zisk!$D$10&gt;=2027),"1","")</f>
        <v/>
      </c>
      <c r="AK270" s="35" t="str">
        <f>IF(AND($D270&lt;=2027,Zisk!$D$10&gt;=2027),"+","")</f>
        <v/>
      </c>
      <c r="AL270" s="37" t="str">
        <f>IF(AND($D270&lt;=2027,Zisk!$D$10&gt;=2027),VstupniParametry_SKRYT!$D$11,"")</f>
        <v/>
      </c>
      <c r="AM270" s="35" t="str">
        <f>IF(AND($D270&lt;=2027,Zisk!$D$10&gt;=2027),")","")</f>
        <v/>
      </c>
      <c r="AN270" s="38" t="str">
        <f>IF(AND(D270&lt;2027,2027&lt;=Zisk!$D$10),1,IF(D270=2027,0,""))</f>
        <v/>
      </c>
      <c r="AO270" s="39" t="str">
        <f>IF(AND($D270&lt;=2027,Zisk!$D$10&gt;=2028),"x","")</f>
        <v/>
      </c>
      <c r="AP270" s="35" t="str">
        <f>IF(AND($D270&lt;=2028,Zisk!$D$10&gt;=2028),"(","")</f>
        <v/>
      </c>
      <c r="AQ270" s="35" t="str">
        <f>IF(AND($D270&lt;=2028,Zisk!$D$10&gt;=2028),"1","")</f>
        <v/>
      </c>
      <c r="AR270" s="35" t="str">
        <f>IF(AND($D270&lt;=2028,Zisk!$D$10&gt;=2028),"+","")</f>
        <v/>
      </c>
      <c r="AS270" s="37" t="str">
        <f>IF(AND($D270&lt;=2028,Zisk!$D$10&gt;=2028),VstupniParametry_SKRYT!$D$12,"")</f>
        <v/>
      </c>
      <c r="AT270" s="35" t="str">
        <f>IF(AND($D270&lt;=2028,Zisk!$D$10&gt;=2028),")","")</f>
        <v/>
      </c>
      <c r="AU270" s="38" t="str">
        <f>IF(AND(D270&lt;2028,2028&lt;=Zisk!$D$10),1,IF(D270=2028,0,""))</f>
        <v/>
      </c>
      <c r="AV270" s="39" t="str">
        <f>IF(AND($D270&lt;=2028,Zisk!$D$10&gt;=2029),"x","")</f>
        <v/>
      </c>
      <c r="AW270" s="35" t="str">
        <f>IF(AND($D270&lt;=2029,Zisk!$D$10&gt;=2029),"(","")</f>
        <v/>
      </c>
      <c r="AX270" s="35" t="str">
        <f>IF(AND($D270&lt;=2029,Zisk!$D$10&gt;=2029),"1","")</f>
        <v/>
      </c>
      <c r="AY270" s="35" t="str">
        <f>IF(AND($D270&lt;=2029,Zisk!$D$10&gt;=2029),"+","")</f>
        <v/>
      </c>
      <c r="AZ270" s="37" t="str">
        <f>IF(AND($D270&lt;=2029,Zisk!$D$10&gt;=2029),VstupniParametry_SKRYT!$D$13,"")</f>
        <v/>
      </c>
      <c r="BA270" s="35" t="str">
        <f>IF(AND($D270&lt;=2029,Zisk!$D$10&gt;=2029),")","")</f>
        <v/>
      </c>
      <c r="BB270" s="38" t="str">
        <f>IF(AND(D270&lt;2029,2029&lt;=Zisk!$D$10),1,IF(D270=2029,0,""))</f>
        <v/>
      </c>
      <c r="BC270" s="39" t="str">
        <f>IF(AND($D270&lt;=2029,Zisk!$D$10&gt;=2030),"x","")</f>
        <v/>
      </c>
      <c r="BD270" s="35" t="str">
        <f>IF(AND($D270&lt;=2030,Zisk!$D$10&gt;=2030),"(","")</f>
        <v/>
      </c>
      <c r="BE270" s="35" t="str">
        <f>IF(AND($D270&lt;=2030,Zisk!$D$10&gt;=2030),"1","")</f>
        <v/>
      </c>
      <c r="BF270" s="35" t="str">
        <f>IF(AND($D270&lt;=2030,Zisk!$D$10&gt;=2030),"+","")</f>
        <v/>
      </c>
      <c r="BG270" s="37" t="str">
        <f>IF(AND($D270&lt;=2030,Zisk!$D$10&gt;=2030),VstupniParametry_SKRYT!$D$14,"")</f>
        <v/>
      </c>
      <c r="BH270" s="35" t="str">
        <f>IF(AND($D270&lt;=2030,Zisk!$D$10&gt;=2030),")","")</f>
        <v/>
      </c>
      <c r="BI270" s="38" t="str">
        <f>IF(AND(D270&lt;2030,2030&lt;=Zisk!$D$10),1,IF(D270=2030,0,""))</f>
        <v/>
      </c>
      <c r="BJ270" s="40" t="s">
        <v>32</v>
      </c>
      <c r="BK270" s="37">
        <f t="shared" si="154"/>
        <v>1</v>
      </c>
      <c r="BL270" s="35" t="str">
        <f t="shared" si="155"/>
        <v>x</v>
      </c>
      <c r="BM270" s="41">
        <f t="shared" si="156"/>
        <v>1</v>
      </c>
      <c r="BN270" s="37" t="str">
        <f t="shared" si="157"/>
        <v>x</v>
      </c>
      <c r="BO270" s="41">
        <f t="shared" si="142"/>
        <v>1.018</v>
      </c>
      <c r="BP270" s="41" t="str">
        <f t="shared" si="143"/>
        <v/>
      </c>
      <c r="BQ270" s="41" t="str">
        <f t="shared" si="144"/>
        <v/>
      </c>
      <c r="BR270" s="41" t="str">
        <f t="shared" si="145"/>
        <v/>
      </c>
      <c r="BS270" s="41" t="str">
        <f t="shared" si="146"/>
        <v/>
      </c>
      <c r="BT270" s="41" t="str">
        <f t="shared" si="147"/>
        <v/>
      </c>
      <c r="BU270" s="41" t="str">
        <f t="shared" si="148"/>
        <v/>
      </c>
      <c r="BV270" s="41" t="str">
        <f t="shared" si="149"/>
        <v/>
      </c>
      <c r="BW270" s="41" t="str">
        <f t="shared" si="150"/>
        <v/>
      </c>
      <c r="BX270" s="41" t="str">
        <f t="shared" si="151"/>
        <v/>
      </c>
      <c r="BY270" s="41" t="str">
        <f t="shared" si="152"/>
        <v/>
      </c>
      <c r="BZ270" s="40" t="s">
        <v>32</v>
      </c>
      <c r="CA270" s="41">
        <f t="shared" si="153"/>
        <v>1.018</v>
      </c>
      <c r="CB270" s="35"/>
      <c r="CC270" s="36">
        <f>IF(D270&gt;Zisk!$D$10,"",E270*CA270)</f>
        <v>0</v>
      </c>
    </row>
    <row r="271" spans="2:81" x14ac:dyDescent="0.2">
      <c r="B271" s="28" t="str">
        <f>Zisk!B282</f>
        <v/>
      </c>
      <c r="C271" s="28">
        <f>Zisk!C282</f>
        <v>0</v>
      </c>
      <c r="D271" s="28">
        <f>Zisk!E282</f>
        <v>0</v>
      </c>
      <c r="E271" s="29">
        <f>Zisk!D282</f>
        <v>0</v>
      </c>
      <c r="F271" s="29"/>
      <c r="G271" s="28" t="str">
        <f t="shared" si="128"/>
        <v>(</v>
      </c>
      <c r="H271" s="28" t="str">
        <f t="shared" si="129"/>
        <v>1</v>
      </c>
      <c r="I271" s="28" t="str">
        <f t="shared" si="130"/>
        <v>+</v>
      </c>
      <c r="J271" s="30">
        <f>IF($D271&lt;=2021,VstupniParametry_SKRYT!$D$5,"")</f>
        <v>0.02</v>
      </c>
      <c r="K271" s="28" t="str">
        <f t="shared" si="131"/>
        <v>)</v>
      </c>
      <c r="L271" s="31">
        <f>IF($D271&lt;=2021,COUNTIF(Vypocet_SKRYT!T268:AS268,"&gt;=1"),"")</f>
        <v>0</v>
      </c>
      <c r="M271" s="32" t="str">
        <f t="shared" si="132"/>
        <v>x</v>
      </c>
      <c r="N271" s="28" t="str">
        <f t="shared" si="133"/>
        <v>(</v>
      </c>
      <c r="O271" s="28" t="str">
        <f t="shared" si="134"/>
        <v>1</v>
      </c>
      <c r="P271" s="28" t="str">
        <f t="shared" si="135"/>
        <v>+</v>
      </c>
      <c r="Q271" s="30">
        <f>IF($D271&lt;=2024,VstupniParametry_SKRYT!$D$6,"")</f>
        <v>0.06</v>
      </c>
      <c r="R271" s="28" t="str">
        <f t="shared" si="136"/>
        <v>)</v>
      </c>
      <c r="S271" s="31">
        <f>IF($D271&lt;=2024,COUNTIFS(Vypocet_SKRYT!AT268:AV268,"&gt;=1"),"")</f>
        <v>0</v>
      </c>
      <c r="T271" s="32" t="str">
        <f t="shared" si="137"/>
        <v>x</v>
      </c>
      <c r="U271" s="28" t="str">
        <f t="shared" si="138"/>
        <v>(</v>
      </c>
      <c r="V271" s="28" t="str">
        <f t="shared" si="139"/>
        <v>1</v>
      </c>
      <c r="W271" s="28" t="str">
        <f t="shared" si="140"/>
        <v>+</v>
      </c>
      <c r="X271" s="30">
        <f>IF($D271&lt;=2025,VstupniParametry_SKRYT!$D$9,"")</f>
        <v>1.7999999999999999E-2</v>
      </c>
      <c r="Y271" s="28" t="str">
        <f t="shared" si="141"/>
        <v>)</v>
      </c>
      <c r="Z271" s="31">
        <f>IF(AND(D271&lt;2025,2025&lt;=Zisk!$D$10),1,IF(D271=2025,0,""))</f>
        <v>1</v>
      </c>
      <c r="AA271" s="32" t="str">
        <f>IF(AND($D271&lt;=2025,Zisk!$D$10&gt;=2026),"x","")</f>
        <v/>
      </c>
      <c r="AB271" s="28" t="str">
        <f>IF(AND($D271&lt;=2026,Zisk!$D$10&gt;=2026),"(","")</f>
        <v/>
      </c>
      <c r="AC271" s="28" t="str">
        <f>IF(AND($D271&lt;=2026,Zisk!$D$10&gt;=2026),"1","")</f>
        <v/>
      </c>
      <c r="AD271" s="28" t="str">
        <f>IF(AND($D271&lt;=2026,Zisk!$D$10&gt;=2026),"+","")</f>
        <v/>
      </c>
      <c r="AE271" s="30" t="str">
        <f>IF(AND($D271&lt;=2026,Zisk!$D$10&gt;=2026),VstupniParametry_SKRYT!$D$10,"")</f>
        <v/>
      </c>
      <c r="AF271" s="28" t="str">
        <f>IF(AND($D271&lt;=2026,Zisk!$D$10&gt;=2026),")","")</f>
        <v/>
      </c>
      <c r="AG271" s="31" t="str">
        <f>IF(AND(D271&lt;2026,2026&lt;=Zisk!$D$10),1,IF(D271=2026,0,""))</f>
        <v/>
      </c>
      <c r="AH271" s="32" t="str">
        <f>IF(AND($D271&lt;=2026,Zisk!$D$10&gt;=2027),"x","")</f>
        <v/>
      </c>
      <c r="AI271" s="28" t="str">
        <f>IF(AND($D271&lt;=2027,Zisk!$D$10&gt;=2027),"(","")</f>
        <v/>
      </c>
      <c r="AJ271" s="28" t="str">
        <f>IF(AND($D271&lt;=2027,Zisk!$D$10&gt;=2027),"1","")</f>
        <v/>
      </c>
      <c r="AK271" s="28" t="str">
        <f>IF(AND($D271&lt;=2027,Zisk!$D$10&gt;=2027),"+","")</f>
        <v/>
      </c>
      <c r="AL271" s="30" t="str">
        <f>IF(AND($D271&lt;=2027,Zisk!$D$10&gt;=2027),VstupniParametry_SKRYT!$D$11,"")</f>
        <v/>
      </c>
      <c r="AM271" s="28" t="str">
        <f>IF(AND($D271&lt;=2027,Zisk!$D$10&gt;=2027),")","")</f>
        <v/>
      </c>
      <c r="AN271" s="31" t="str">
        <f>IF(AND(D271&lt;2027,2027&lt;=Zisk!$D$10),1,IF(D271=2027,0,""))</f>
        <v/>
      </c>
      <c r="AO271" s="32" t="str">
        <f>IF(AND($D271&lt;=2027,Zisk!$D$10&gt;=2028),"x","")</f>
        <v/>
      </c>
      <c r="AP271" s="28" t="str">
        <f>IF(AND($D271&lt;=2028,Zisk!$D$10&gt;=2028),"(","")</f>
        <v/>
      </c>
      <c r="AQ271" s="28" t="str">
        <f>IF(AND($D271&lt;=2028,Zisk!$D$10&gt;=2028),"1","")</f>
        <v/>
      </c>
      <c r="AR271" s="28" t="str">
        <f>IF(AND($D271&lt;=2028,Zisk!$D$10&gt;=2028),"+","")</f>
        <v/>
      </c>
      <c r="AS271" s="30" t="str">
        <f>IF(AND($D271&lt;=2028,Zisk!$D$10&gt;=2028),VstupniParametry_SKRYT!$D$12,"")</f>
        <v/>
      </c>
      <c r="AT271" s="28" t="str">
        <f>IF(AND($D271&lt;=2028,Zisk!$D$10&gt;=2028),")","")</f>
        <v/>
      </c>
      <c r="AU271" s="31" t="str">
        <f>IF(AND(D271&lt;2028,2028&lt;=Zisk!$D$10),1,IF(D271=2028,0,""))</f>
        <v/>
      </c>
      <c r="AV271" s="32" t="str">
        <f>IF(AND($D271&lt;=2028,Zisk!$D$10&gt;=2029),"x","")</f>
        <v/>
      </c>
      <c r="AW271" s="28" t="str">
        <f>IF(AND($D271&lt;=2029,Zisk!$D$10&gt;=2029),"(","")</f>
        <v/>
      </c>
      <c r="AX271" s="28" t="str">
        <f>IF(AND($D271&lt;=2029,Zisk!$D$10&gt;=2029),"1","")</f>
        <v/>
      </c>
      <c r="AY271" s="28" t="str">
        <f>IF(AND($D271&lt;=2029,Zisk!$D$10&gt;=2029),"+","")</f>
        <v/>
      </c>
      <c r="AZ271" s="30" t="str">
        <f>IF(AND($D271&lt;=2029,Zisk!$D$10&gt;=2029),VstupniParametry_SKRYT!$D$13,"")</f>
        <v/>
      </c>
      <c r="BA271" s="28" t="str">
        <f>IF(AND($D271&lt;=2029,Zisk!$D$10&gt;=2029),")","")</f>
        <v/>
      </c>
      <c r="BB271" s="31" t="str">
        <f>IF(AND(D271&lt;2029,2029&lt;=Zisk!$D$10),1,IF(D271=2029,0,""))</f>
        <v/>
      </c>
      <c r="BC271" s="32" t="str">
        <f>IF(AND($D271&lt;=2029,Zisk!$D$10&gt;=2030),"x","")</f>
        <v/>
      </c>
      <c r="BD271" s="28" t="str">
        <f>IF(AND($D271&lt;=2030,Zisk!$D$10&gt;=2030),"(","")</f>
        <v/>
      </c>
      <c r="BE271" s="28" t="str">
        <f>IF(AND($D271&lt;=2030,Zisk!$D$10&gt;=2030),"1","")</f>
        <v/>
      </c>
      <c r="BF271" s="28" t="str">
        <f>IF(AND($D271&lt;=2030,Zisk!$D$10&gt;=2030),"+","")</f>
        <v/>
      </c>
      <c r="BG271" s="30" t="str">
        <f>IF(AND($D271&lt;=2030,Zisk!$D$10&gt;=2030),VstupniParametry_SKRYT!$D$14,"")</f>
        <v/>
      </c>
      <c r="BH271" s="28" t="str">
        <f>IF(AND($D271&lt;=2030,Zisk!$D$10&gt;=2030),")","")</f>
        <v/>
      </c>
      <c r="BI271" s="31" t="str">
        <f>IF(AND(D271&lt;2030,2030&lt;=Zisk!$D$10),1,IF(D271=2030,0,""))</f>
        <v/>
      </c>
      <c r="BJ271" s="33" t="s">
        <v>32</v>
      </c>
      <c r="BK271" s="30">
        <f t="shared" si="154"/>
        <v>1</v>
      </c>
      <c r="BL271" s="28" t="str">
        <f t="shared" si="155"/>
        <v>x</v>
      </c>
      <c r="BM271" s="34">
        <f t="shared" si="156"/>
        <v>1</v>
      </c>
      <c r="BN271" s="30" t="str">
        <f t="shared" si="157"/>
        <v>x</v>
      </c>
      <c r="BO271" s="34">
        <f t="shared" si="142"/>
        <v>1.018</v>
      </c>
      <c r="BP271" s="34" t="str">
        <f t="shared" si="143"/>
        <v/>
      </c>
      <c r="BQ271" s="34" t="str">
        <f t="shared" si="144"/>
        <v/>
      </c>
      <c r="BR271" s="34" t="str">
        <f t="shared" si="145"/>
        <v/>
      </c>
      <c r="BS271" s="34" t="str">
        <f t="shared" si="146"/>
        <v/>
      </c>
      <c r="BT271" s="34" t="str">
        <f t="shared" si="147"/>
        <v/>
      </c>
      <c r="BU271" s="34" t="str">
        <f t="shared" si="148"/>
        <v/>
      </c>
      <c r="BV271" s="34" t="str">
        <f t="shared" si="149"/>
        <v/>
      </c>
      <c r="BW271" s="34" t="str">
        <f t="shared" si="150"/>
        <v/>
      </c>
      <c r="BX271" s="34" t="str">
        <f t="shared" si="151"/>
        <v/>
      </c>
      <c r="BY271" s="34" t="str">
        <f t="shared" si="152"/>
        <v/>
      </c>
      <c r="BZ271" s="33" t="s">
        <v>32</v>
      </c>
      <c r="CA271" s="34">
        <f t="shared" si="153"/>
        <v>1.018</v>
      </c>
      <c r="CB271" s="28"/>
      <c r="CC271" s="29">
        <f>IF(D271&gt;Zisk!$D$10,"",E271*CA271)</f>
        <v>0</v>
      </c>
    </row>
    <row r="272" spans="2:81" x14ac:dyDescent="0.2">
      <c r="B272" s="35" t="str">
        <f>Zisk!B283</f>
        <v/>
      </c>
      <c r="C272" s="35">
        <f>Zisk!C283</f>
        <v>0</v>
      </c>
      <c r="D272" s="35">
        <f>Zisk!E283</f>
        <v>0</v>
      </c>
      <c r="E272" s="36">
        <f>Zisk!D283</f>
        <v>0</v>
      </c>
      <c r="F272" s="36"/>
      <c r="G272" s="35" t="str">
        <f t="shared" si="128"/>
        <v>(</v>
      </c>
      <c r="H272" s="35" t="str">
        <f t="shared" si="129"/>
        <v>1</v>
      </c>
      <c r="I272" s="35" t="str">
        <f t="shared" si="130"/>
        <v>+</v>
      </c>
      <c r="J272" s="37">
        <f>IF($D272&lt;=2021,VstupniParametry_SKRYT!$D$5,"")</f>
        <v>0.02</v>
      </c>
      <c r="K272" s="35" t="str">
        <f t="shared" si="131"/>
        <v>)</v>
      </c>
      <c r="L272" s="38">
        <f>IF($D272&lt;=2021,COUNTIF(Vypocet_SKRYT!T269:AS269,"&gt;=1"),"")</f>
        <v>0</v>
      </c>
      <c r="M272" s="39" t="str">
        <f t="shared" si="132"/>
        <v>x</v>
      </c>
      <c r="N272" s="35" t="str">
        <f t="shared" si="133"/>
        <v>(</v>
      </c>
      <c r="O272" s="35" t="str">
        <f t="shared" si="134"/>
        <v>1</v>
      </c>
      <c r="P272" s="35" t="str">
        <f t="shared" si="135"/>
        <v>+</v>
      </c>
      <c r="Q272" s="37">
        <f>IF($D272&lt;=2024,VstupniParametry_SKRYT!$D$6,"")</f>
        <v>0.06</v>
      </c>
      <c r="R272" s="35" t="str">
        <f t="shared" si="136"/>
        <v>)</v>
      </c>
      <c r="S272" s="38">
        <f>IF($D272&lt;=2024,COUNTIFS(Vypocet_SKRYT!AT269:AV269,"&gt;=1"),"")</f>
        <v>0</v>
      </c>
      <c r="T272" s="39" t="str">
        <f t="shared" si="137"/>
        <v>x</v>
      </c>
      <c r="U272" s="35" t="str">
        <f t="shared" si="138"/>
        <v>(</v>
      </c>
      <c r="V272" s="35" t="str">
        <f t="shared" si="139"/>
        <v>1</v>
      </c>
      <c r="W272" s="35" t="str">
        <f t="shared" si="140"/>
        <v>+</v>
      </c>
      <c r="X272" s="37">
        <f>IF($D272&lt;=2025,VstupniParametry_SKRYT!$D$9,"")</f>
        <v>1.7999999999999999E-2</v>
      </c>
      <c r="Y272" s="35" t="str">
        <f t="shared" si="141"/>
        <v>)</v>
      </c>
      <c r="Z272" s="38">
        <f>IF(AND(D272&lt;2025,2025&lt;=Zisk!$D$10),1,IF(D272=2025,0,""))</f>
        <v>1</v>
      </c>
      <c r="AA272" s="39" t="str">
        <f>IF(AND($D272&lt;=2025,Zisk!$D$10&gt;=2026),"x","")</f>
        <v/>
      </c>
      <c r="AB272" s="35" t="str">
        <f>IF(AND($D272&lt;=2026,Zisk!$D$10&gt;=2026),"(","")</f>
        <v/>
      </c>
      <c r="AC272" s="35" t="str">
        <f>IF(AND($D272&lt;=2026,Zisk!$D$10&gt;=2026),"1","")</f>
        <v/>
      </c>
      <c r="AD272" s="35" t="str">
        <f>IF(AND($D272&lt;=2026,Zisk!$D$10&gt;=2026),"+","")</f>
        <v/>
      </c>
      <c r="AE272" s="37" t="str">
        <f>IF(AND($D272&lt;=2026,Zisk!$D$10&gt;=2026),VstupniParametry_SKRYT!$D$10,"")</f>
        <v/>
      </c>
      <c r="AF272" s="35" t="str">
        <f>IF(AND($D272&lt;=2026,Zisk!$D$10&gt;=2026),")","")</f>
        <v/>
      </c>
      <c r="AG272" s="38" t="str">
        <f>IF(AND(D272&lt;2026,2026&lt;=Zisk!$D$10),1,IF(D272=2026,0,""))</f>
        <v/>
      </c>
      <c r="AH272" s="39" t="str">
        <f>IF(AND($D272&lt;=2026,Zisk!$D$10&gt;=2027),"x","")</f>
        <v/>
      </c>
      <c r="AI272" s="35" t="str">
        <f>IF(AND($D272&lt;=2027,Zisk!$D$10&gt;=2027),"(","")</f>
        <v/>
      </c>
      <c r="AJ272" s="35" t="str">
        <f>IF(AND($D272&lt;=2027,Zisk!$D$10&gt;=2027),"1","")</f>
        <v/>
      </c>
      <c r="AK272" s="35" t="str">
        <f>IF(AND($D272&lt;=2027,Zisk!$D$10&gt;=2027),"+","")</f>
        <v/>
      </c>
      <c r="AL272" s="37" t="str">
        <f>IF(AND($D272&lt;=2027,Zisk!$D$10&gt;=2027),VstupniParametry_SKRYT!$D$11,"")</f>
        <v/>
      </c>
      <c r="AM272" s="35" t="str">
        <f>IF(AND($D272&lt;=2027,Zisk!$D$10&gt;=2027),")","")</f>
        <v/>
      </c>
      <c r="AN272" s="38" t="str">
        <f>IF(AND(D272&lt;2027,2027&lt;=Zisk!$D$10),1,IF(D272=2027,0,""))</f>
        <v/>
      </c>
      <c r="AO272" s="39" t="str">
        <f>IF(AND($D272&lt;=2027,Zisk!$D$10&gt;=2028),"x","")</f>
        <v/>
      </c>
      <c r="AP272" s="35" t="str">
        <f>IF(AND($D272&lt;=2028,Zisk!$D$10&gt;=2028),"(","")</f>
        <v/>
      </c>
      <c r="AQ272" s="35" t="str">
        <f>IF(AND($D272&lt;=2028,Zisk!$D$10&gt;=2028),"1","")</f>
        <v/>
      </c>
      <c r="AR272" s="35" t="str">
        <f>IF(AND($D272&lt;=2028,Zisk!$D$10&gt;=2028),"+","")</f>
        <v/>
      </c>
      <c r="AS272" s="37" t="str">
        <f>IF(AND($D272&lt;=2028,Zisk!$D$10&gt;=2028),VstupniParametry_SKRYT!$D$12,"")</f>
        <v/>
      </c>
      <c r="AT272" s="35" t="str">
        <f>IF(AND($D272&lt;=2028,Zisk!$D$10&gt;=2028),")","")</f>
        <v/>
      </c>
      <c r="AU272" s="38" t="str">
        <f>IF(AND(D272&lt;2028,2028&lt;=Zisk!$D$10),1,IF(D272=2028,0,""))</f>
        <v/>
      </c>
      <c r="AV272" s="39" t="str">
        <f>IF(AND($D272&lt;=2028,Zisk!$D$10&gt;=2029),"x","")</f>
        <v/>
      </c>
      <c r="AW272" s="35" t="str">
        <f>IF(AND($D272&lt;=2029,Zisk!$D$10&gt;=2029),"(","")</f>
        <v/>
      </c>
      <c r="AX272" s="35" t="str">
        <f>IF(AND($D272&lt;=2029,Zisk!$D$10&gt;=2029),"1","")</f>
        <v/>
      </c>
      <c r="AY272" s="35" t="str">
        <f>IF(AND($D272&lt;=2029,Zisk!$D$10&gt;=2029),"+","")</f>
        <v/>
      </c>
      <c r="AZ272" s="37" t="str">
        <f>IF(AND($D272&lt;=2029,Zisk!$D$10&gt;=2029),VstupniParametry_SKRYT!$D$13,"")</f>
        <v/>
      </c>
      <c r="BA272" s="35" t="str">
        <f>IF(AND($D272&lt;=2029,Zisk!$D$10&gt;=2029),")","")</f>
        <v/>
      </c>
      <c r="BB272" s="38" t="str">
        <f>IF(AND(D272&lt;2029,2029&lt;=Zisk!$D$10),1,IF(D272=2029,0,""))</f>
        <v/>
      </c>
      <c r="BC272" s="39" t="str">
        <f>IF(AND($D272&lt;=2029,Zisk!$D$10&gt;=2030),"x","")</f>
        <v/>
      </c>
      <c r="BD272" s="35" t="str">
        <f>IF(AND($D272&lt;=2030,Zisk!$D$10&gt;=2030),"(","")</f>
        <v/>
      </c>
      <c r="BE272" s="35" t="str">
        <f>IF(AND($D272&lt;=2030,Zisk!$D$10&gt;=2030),"1","")</f>
        <v/>
      </c>
      <c r="BF272" s="35" t="str">
        <f>IF(AND($D272&lt;=2030,Zisk!$D$10&gt;=2030),"+","")</f>
        <v/>
      </c>
      <c r="BG272" s="37" t="str">
        <f>IF(AND($D272&lt;=2030,Zisk!$D$10&gt;=2030),VstupniParametry_SKRYT!$D$14,"")</f>
        <v/>
      </c>
      <c r="BH272" s="35" t="str">
        <f>IF(AND($D272&lt;=2030,Zisk!$D$10&gt;=2030),")","")</f>
        <v/>
      </c>
      <c r="BI272" s="38" t="str">
        <f>IF(AND(D272&lt;2030,2030&lt;=Zisk!$D$10),1,IF(D272=2030,0,""))</f>
        <v/>
      </c>
      <c r="BJ272" s="40" t="s">
        <v>32</v>
      </c>
      <c r="BK272" s="37">
        <f t="shared" si="154"/>
        <v>1</v>
      </c>
      <c r="BL272" s="35" t="str">
        <f t="shared" si="155"/>
        <v>x</v>
      </c>
      <c r="BM272" s="41">
        <f t="shared" si="156"/>
        <v>1</v>
      </c>
      <c r="BN272" s="37" t="str">
        <f t="shared" si="157"/>
        <v>x</v>
      </c>
      <c r="BO272" s="41">
        <f t="shared" si="142"/>
        <v>1.018</v>
      </c>
      <c r="BP272" s="41" t="str">
        <f t="shared" si="143"/>
        <v/>
      </c>
      <c r="BQ272" s="41" t="str">
        <f t="shared" si="144"/>
        <v/>
      </c>
      <c r="BR272" s="41" t="str">
        <f t="shared" si="145"/>
        <v/>
      </c>
      <c r="BS272" s="41" t="str">
        <f t="shared" si="146"/>
        <v/>
      </c>
      <c r="BT272" s="41" t="str">
        <f t="shared" si="147"/>
        <v/>
      </c>
      <c r="BU272" s="41" t="str">
        <f t="shared" si="148"/>
        <v/>
      </c>
      <c r="BV272" s="41" t="str">
        <f t="shared" si="149"/>
        <v/>
      </c>
      <c r="BW272" s="41" t="str">
        <f t="shared" si="150"/>
        <v/>
      </c>
      <c r="BX272" s="41" t="str">
        <f t="shared" si="151"/>
        <v/>
      </c>
      <c r="BY272" s="41" t="str">
        <f t="shared" si="152"/>
        <v/>
      </c>
      <c r="BZ272" s="40" t="s">
        <v>32</v>
      </c>
      <c r="CA272" s="41">
        <f t="shared" si="153"/>
        <v>1.018</v>
      </c>
      <c r="CB272" s="35"/>
      <c r="CC272" s="36">
        <f>IF(D272&gt;Zisk!$D$10,"",E272*CA272)</f>
        <v>0</v>
      </c>
    </row>
    <row r="273" spans="2:81" x14ac:dyDescent="0.2">
      <c r="B273" s="28" t="str">
        <f>Zisk!B284</f>
        <v/>
      </c>
      <c r="C273" s="28">
        <f>Zisk!C284</f>
        <v>0</v>
      </c>
      <c r="D273" s="28">
        <f>Zisk!E284</f>
        <v>0</v>
      </c>
      <c r="E273" s="29">
        <f>Zisk!D284</f>
        <v>0</v>
      </c>
      <c r="F273" s="29"/>
      <c r="G273" s="28" t="str">
        <f t="shared" si="128"/>
        <v>(</v>
      </c>
      <c r="H273" s="28" t="str">
        <f t="shared" si="129"/>
        <v>1</v>
      </c>
      <c r="I273" s="28" t="str">
        <f t="shared" si="130"/>
        <v>+</v>
      </c>
      <c r="J273" s="30">
        <f>IF($D273&lt;=2021,VstupniParametry_SKRYT!$D$5,"")</f>
        <v>0.02</v>
      </c>
      <c r="K273" s="28" t="str">
        <f t="shared" si="131"/>
        <v>)</v>
      </c>
      <c r="L273" s="31">
        <f>IF($D273&lt;=2021,COUNTIF(Vypocet_SKRYT!T270:AS270,"&gt;=1"),"")</f>
        <v>0</v>
      </c>
      <c r="M273" s="32" t="str">
        <f t="shared" si="132"/>
        <v>x</v>
      </c>
      <c r="N273" s="28" t="str">
        <f t="shared" si="133"/>
        <v>(</v>
      </c>
      <c r="O273" s="28" t="str">
        <f t="shared" si="134"/>
        <v>1</v>
      </c>
      <c r="P273" s="28" t="str">
        <f t="shared" si="135"/>
        <v>+</v>
      </c>
      <c r="Q273" s="30">
        <f>IF($D273&lt;=2024,VstupniParametry_SKRYT!$D$6,"")</f>
        <v>0.06</v>
      </c>
      <c r="R273" s="28" t="str">
        <f t="shared" si="136"/>
        <v>)</v>
      </c>
      <c r="S273" s="31">
        <f>IF($D273&lt;=2024,COUNTIFS(Vypocet_SKRYT!AT270:AV270,"&gt;=1"),"")</f>
        <v>0</v>
      </c>
      <c r="T273" s="32" t="str">
        <f t="shared" si="137"/>
        <v>x</v>
      </c>
      <c r="U273" s="28" t="str">
        <f t="shared" si="138"/>
        <v>(</v>
      </c>
      <c r="V273" s="28" t="str">
        <f t="shared" si="139"/>
        <v>1</v>
      </c>
      <c r="W273" s="28" t="str">
        <f t="shared" si="140"/>
        <v>+</v>
      </c>
      <c r="X273" s="30">
        <f>IF($D273&lt;=2025,VstupniParametry_SKRYT!$D$9,"")</f>
        <v>1.7999999999999999E-2</v>
      </c>
      <c r="Y273" s="28" t="str">
        <f t="shared" si="141"/>
        <v>)</v>
      </c>
      <c r="Z273" s="31">
        <f>IF(AND(D273&lt;2025,2025&lt;=Zisk!$D$10),1,IF(D273=2025,0,""))</f>
        <v>1</v>
      </c>
      <c r="AA273" s="32" t="str">
        <f>IF(AND($D273&lt;=2025,Zisk!$D$10&gt;=2026),"x","")</f>
        <v/>
      </c>
      <c r="AB273" s="28" t="str">
        <f>IF(AND($D273&lt;=2026,Zisk!$D$10&gt;=2026),"(","")</f>
        <v/>
      </c>
      <c r="AC273" s="28" t="str">
        <f>IF(AND($D273&lt;=2026,Zisk!$D$10&gt;=2026),"1","")</f>
        <v/>
      </c>
      <c r="AD273" s="28" t="str">
        <f>IF(AND($D273&lt;=2026,Zisk!$D$10&gt;=2026),"+","")</f>
        <v/>
      </c>
      <c r="AE273" s="30" t="str">
        <f>IF(AND($D273&lt;=2026,Zisk!$D$10&gt;=2026),VstupniParametry_SKRYT!$D$10,"")</f>
        <v/>
      </c>
      <c r="AF273" s="28" t="str">
        <f>IF(AND($D273&lt;=2026,Zisk!$D$10&gt;=2026),")","")</f>
        <v/>
      </c>
      <c r="AG273" s="31" t="str">
        <f>IF(AND(D273&lt;2026,2026&lt;=Zisk!$D$10),1,IF(D273=2026,0,""))</f>
        <v/>
      </c>
      <c r="AH273" s="32" t="str">
        <f>IF(AND($D273&lt;=2026,Zisk!$D$10&gt;=2027),"x","")</f>
        <v/>
      </c>
      <c r="AI273" s="28" t="str">
        <f>IF(AND($D273&lt;=2027,Zisk!$D$10&gt;=2027),"(","")</f>
        <v/>
      </c>
      <c r="AJ273" s="28" t="str">
        <f>IF(AND($D273&lt;=2027,Zisk!$D$10&gt;=2027),"1","")</f>
        <v/>
      </c>
      <c r="AK273" s="28" t="str">
        <f>IF(AND($D273&lt;=2027,Zisk!$D$10&gt;=2027),"+","")</f>
        <v/>
      </c>
      <c r="AL273" s="30" t="str">
        <f>IF(AND($D273&lt;=2027,Zisk!$D$10&gt;=2027),VstupniParametry_SKRYT!$D$11,"")</f>
        <v/>
      </c>
      <c r="AM273" s="28" t="str">
        <f>IF(AND($D273&lt;=2027,Zisk!$D$10&gt;=2027),")","")</f>
        <v/>
      </c>
      <c r="AN273" s="31" t="str">
        <f>IF(AND(D273&lt;2027,2027&lt;=Zisk!$D$10),1,IF(D273=2027,0,""))</f>
        <v/>
      </c>
      <c r="AO273" s="32" t="str">
        <f>IF(AND($D273&lt;=2027,Zisk!$D$10&gt;=2028),"x","")</f>
        <v/>
      </c>
      <c r="AP273" s="28" t="str">
        <f>IF(AND($D273&lt;=2028,Zisk!$D$10&gt;=2028),"(","")</f>
        <v/>
      </c>
      <c r="AQ273" s="28" t="str">
        <f>IF(AND($D273&lt;=2028,Zisk!$D$10&gt;=2028),"1","")</f>
        <v/>
      </c>
      <c r="AR273" s="28" t="str">
        <f>IF(AND($D273&lt;=2028,Zisk!$D$10&gt;=2028),"+","")</f>
        <v/>
      </c>
      <c r="AS273" s="30" t="str">
        <f>IF(AND($D273&lt;=2028,Zisk!$D$10&gt;=2028),VstupniParametry_SKRYT!$D$12,"")</f>
        <v/>
      </c>
      <c r="AT273" s="28" t="str">
        <f>IF(AND($D273&lt;=2028,Zisk!$D$10&gt;=2028),")","")</f>
        <v/>
      </c>
      <c r="AU273" s="31" t="str">
        <f>IF(AND(D273&lt;2028,2028&lt;=Zisk!$D$10),1,IF(D273=2028,0,""))</f>
        <v/>
      </c>
      <c r="AV273" s="32" t="str">
        <f>IF(AND($D273&lt;=2028,Zisk!$D$10&gt;=2029),"x","")</f>
        <v/>
      </c>
      <c r="AW273" s="28" t="str">
        <f>IF(AND($D273&lt;=2029,Zisk!$D$10&gt;=2029),"(","")</f>
        <v/>
      </c>
      <c r="AX273" s="28" t="str">
        <f>IF(AND($D273&lt;=2029,Zisk!$D$10&gt;=2029),"1","")</f>
        <v/>
      </c>
      <c r="AY273" s="28" t="str">
        <f>IF(AND($D273&lt;=2029,Zisk!$D$10&gt;=2029),"+","")</f>
        <v/>
      </c>
      <c r="AZ273" s="30" t="str">
        <f>IF(AND($D273&lt;=2029,Zisk!$D$10&gt;=2029),VstupniParametry_SKRYT!$D$13,"")</f>
        <v/>
      </c>
      <c r="BA273" s="28" t="str">
        <f>IF(AND($D273&lt;=2029,Zisk!$D$10&gt;=2029),")","")</f>
        <v/>
      </c>
      <c r="BB273" s="31" t="str">
        <f>IF(AND(D273&lt;2029,2029&lt;=Zisk!$D$10),1,IF(D273=2029,0,""))</f>
        <v/>
      </c>
      <c r="BC273" s="32" t="str">
        <f>IF(AND($D273&lt;=2029,Zisk!$D$10&gt;=2030),"x","")</f>
        <v/>
      </c>
      <c r="BD273" s="28" t="str">
        <f>IF(AND($D273&lt;=2030,Zisk!$D$10&gt;=2030),"(","")</f>
        <v/>
      </c>
      <c r="BE273" s="28" t="str">
        <f>IF(AND($D273&lt;=2030,Zisk!$D$10&gt;=2030),"1","")</f>
        <v/>
      </c>
      <c r="BF273" s="28" t="str">
        <f>IF(AND($D273&lt;=2030,Zisk!$D$10&gt;=2030),"+","")</f>
        <v/>
      </c>
      <c r="BG273" s="30" t="str">
        <f>IF(AND($D273&lt;=2030,Zisk!$D$10&gt;=2030),VstupniParametry_SKRYT!$D$14,"")</f>
        <v/>
      </c>
      <c r="BH273" s="28" t="str">
        <f>IF(AND($D273&lt;=2030,Zisk!$D$10&gt;=2030),")","")</f>
        <v/>
      </c>
      <c r="BI273" s="31" t="str">
        <f>IF(AND(D273&lt;2030,2030&lt;=Zisk!$D$10),1,IF(D273=2030,0,""))</f>
        <v/>
      </c>
      <c r="BJ273" s="33" t="s">
        <v>32</v>
      </c>
      <c r="BK273" s="30">
        <f t="shared" si="154"/>
        <v>1</v>
      </c>
      <c r="BL273" s="28" t="str">
        <f t="shared" si="155"/>
        <v>x</v>
      </c>
      <c r="BM273" s="34">
        <f t="shared" si="156"/>
        <v>1</v>
      </c>
      <c r="BN273" s="30" t="str">
        <f t="shared" si="157"/>
        <v>x</v>
      </c>
      <c r="BO273" s="34">
        <f t="shared" si="142"/>
        <v>1.018</v>
      </c>
      <c r="BP273" s="34" t="str">
        <f t="shared" si="143"/>
        <v/>
      </c>
      <c r="BQ273" s="34" t="str">
        <f t="shared" si="144"/>
        <v/>
      </c>
      <c r="BR273" s="34" t="str">
        <f t="shared" si="145"/>
        <v/>
      </c>
      <c r="BS273" s="34" t="str">
        <f t="shared" si="146"/>
        <v/>
      </c>
      <c r="BT273" s="34" t="str">
        <f t="shared" si="147"/>
        <v/>
      </c>
      <c r="BU273" s="34" t="str">
        <f t="shared" si="148"/>
        <v/>
      </c>
      <c r="BV273" s="34" t="str">
        <f t="shared" si="149"/>
        <v/>
      </c>
      <c r="BW273" s="34" t="str">
        <f t="shared" si="150"/>
        <v/>
      </c>
      <c r="BX273" s="34" t="str">
        <f t="shared" si="151"/>
        <v/>
      </c>
      <c r="BY273" s="34" t="str">
        <f t="shared" si="152"/>
        <v/>
      </c>
      <c r="BZ273" s="33" t="s">
        <v>32</v>
      </c>
      <c r="CA273" s="34">
        <f t="shared" si="153"/>
        <v>1.018</v>
      </c>
      <c r="CB273" s="28"/>
      <c r="CC273" s="29">
        <f>IF(D273&gt;Zisk!$D$10,"",E273*CA273)</f>
        <v>0</v>
      </c>
    </row>
    <row r="274" spans="2:81" x14ac:dyDescent="0.2">
      <c r="B274" s="35" t="str">
        <f>Zisk!B285</f>
        <v/>
      </c>
      <c r="C274" s="35">
        <f>Zisk!C285</f>
        <v>0</v>
      </c>
      <c r="D274" s="35">
        <f>Zisk!E285</f>
        <v>0</v>
      </c>
      <c r="E274" s="36">
        <f>Zisk!D285</f>
        <v>0</v>
      </c>
      <c r="F274" s="36"/>
      <c r="G274" s="35" t="str">
        <f t="shared" si="128"/>
        <v>(</v>
      </c>
      <c r="H274" s="35" t="str">
        <f t="shared" si="129"/>
        <v>1</v>
      </c>
      <c r="I274" s="35" t="str">
        <f t="shared" si="130"/>
        <v>+</v>
      </c>
      <c r="J274" s="37">
        <f>IF($D274&lt;=2021,VstupniParametry_SKRYT!$D$5,"")</f>
        <v>0.02</v>
      </c>
      <c r="K274" s="35" t="str">
        <f t="shared" si="131"/>
        <v>)</v>
      </c>
      <c r="L274" s="38">
        <f>IF($D274&lt;=2021,COUNTIF(Vypocet_SKRYT!T271:AS271,"&gt;=1"),"")</f>
        <v>0</v>
      </c>
      <c r="M274" s="39" t="str">
        <f t="shared" si="132"/>
        <v>x</v>
      </c>
      <c r="N274" s="35" t="str">
        <f t="shared" si="133"/>
        <v>(</v>
      </c>
      <c r="O274" s="35" t="str">
        <f t="shared" si="134"/>
        <v>1</v>
      </c>
      <c r="P274" s="35" t="str">
        <f t="shared" si="135"/>
        <v>+</v>
      </c>
      <c r="Q274" s="37">
        <f>IF($D274&lt;=2024,VstupniParametry_SKRYT!$D$6,"")</f>
        <v>0.06</v>
      </c>
      <c r="R274" s="35" t="str">
        <f t="shared" si="136"/>
        <v>)</v>
      </c>
      <c r="S274" s="38">
        <f>IF($D274&lt;=2024,COUNTIFS(Vypocet_SKRYT!AT271:AV271,"&gt;=1"),"")</f>
        <v>0</v>
      </c>
      <c r="T274" s="39" t="str">
        <f t="shared" si="137"/>
        <v>x</v>
      </c>
      <c r="U274" s="35" t="str">
        <f t="shared" si="138"/>
        <v>(</v>
      </c>
      <c r="V274" s="35" t="str">
        <f t="shared" si="139"/>
        <v>1</v>
      </c>
      <c r="W274" s="35" t="str">
        <f t="shared" si="140"/>
        <v>+</v>
      </c>
      <c r="X274" s="37">
        <f>IF($D274&lt;=2025,VstupniParametry_SKRYT!$D$9,"")</f>
        <v>1.7999999999999999E-2</v>
      </c>
      <c r="Y274" s="35" t="str">
        <f t="shared" si="141"/>
        <v>)</v>
      </c>
      <c r="Z274" s="38">
        <f>IF(AND(D274&lt;2025,2025&lt;=Zisk!$D$10),1,IF(D274=2025,0,""))</f>
        <v>1</v>
      </c>
      <c r="AA274" s="39" t="str">
        <f>IF(AND($D274&lt;=2025,Zisk!$D$10&gt;=2026),"x","")</f>
        <v/>
      </c>
      <c r="AB274" s="35" t="str">
        <f>IF(AND($D274&lt;=2026,Zisk!$D$10&gt;=2026),"(","")</f>
        <v/>
      </c>
      <c r="AC274" s="35" t="str">
        <f>IF(AND($D274&lt;=2026,Zisk!$D$10&gt;=2026),"1","")</f>
        <v/>
      </c>
      <c r="AD274" s="35" t="str">
        <f>IF(AND($D274&lt;=2026,Zisk!$D$10&gt;=2026),"+","")</f>
        <v/>
      </c>
      <c r="AE274" s="37" t="str">
        <f>IF(AND($D274&lt;=2026,Zisk!$D$10&gt;=2026),VstupniParametry_SKRYT!$D$10,"")</f>
        <v/>
      </c>
      <c r="AF274" s="35" t="str">
        <f>IF(AND($D274&lt;=2026,Zisk!$D$10&gt;=2026),")","")</f>
        <v/>
      </c>
      <c r="AG274" s="38" t="str">
        <f>IF(AND(D274&lt;2026,2026&lt;=Zisk!$D$10),1,IF(D274=2026,0,""))</f>
        <v/>
      </c>
      <c r="AH274" s="39" t="str">
        <f>IF(AND($D274&lt;=2026,Zisk!$D$10&gt;=2027),"x","")</f>
        <v/>
      </c>
      <c r="AI274" s="35" t="str">
        <f>IF(AND($D274&lt;=2027,Zisk!$D$10&gt;=2027),"(","")</f>
        <v/>
      </c>
      <c r="AJ274" s="35" t="str">
        <f>IF(AND($D274&lt;=2027,Zisk!$D$10&gt;=2027),"1","")</f>
        <v/>
      </c>
      <c r="AK274" s="35" t="str">
        <f>IF(AND($D274&lt;=2027,Zisk!$D$10&gt;=2027),"+","")</f>
        <v/>
      </c>
      <c r="AL274" s="37" t="str">
        <f>IF(AND($D274&lt;=2027,Zisk!$D$10&gt;=2027),VstupniParametry_SKRYT!$D$11,"")</f>
        <v/>
      </c>
      <c r="AM274" s="35" t="str">
        <f>IF(AND($D274&lt;=2027,Zisk!$D$10&gt;=2027),")","")</f>
        <v/>
      </c>
      <c r="AN274" s="38" t="str">
        <f>IF(AND(D274&lt;2027,2027&lt;=Zisk!$D$10),1,IF(D274=2027,0,""))</f>
        <v/>
      </c>
      <c r="AO274" s="39" t="str">
        <f>IF(AND($D274&lt;=2027,Zisk!$D$10&gt;=2028),"x","")</f>
        <v/>
      </c>
      <c r="AP274" s="35" t="str">
        <f>IF(AND($D274&lt;=2028,Zisk!$D$10&gt;=2028),"(","")</f>
        <v/>
      </c>
      <c r="AQ274" s="35" t="str">
        <f>IF(AND($D274&lt;=2028,Zisk!$D$10&gt;=2028),"1","")</f>
        <v/>
      </c>
      <c r="AR274" s="35" t="str">
        <f>IF(AND($D274&lt;=2028,Zisk!$D$10&gt;=2028),"+","")</f>
        <v/>
      </c>
      <c r="AS274" s="37" t="str">
        <f>IF(AND($D274&lt;=2028,Zisk!$D$10&gt;=2028),VstupniParametry_SKRYT!$D$12,"")</f>
        <v/>
      </c>
      <c r="AT274" s="35" t="str">
        <f>IF(AND($D274&lt;=2028,Zisk!$D$10&gt;=2028),")","")</f>
        <v/>
      </c>
      <c r="AU274" s="38" t="str">
        <f>IF(AND(D274&lt;2028,2028&lt;=Zisk!$D$10),1,IF(D274=2028,0,""))</f>
        <v/>
      </c>
      <c r="AV274" s="39" t="str">
        <f>IF(AND($D274&lt;=2028,Zisk!$D$10&gt;=2029),"x","")</f>
        <v/>
      </c>
      <c r="AW274" s="35" t="str">
        <f>IF(AND($D274&lt;=2029,Zisk!$D$10&gt;=2029),"(","")</f>
        <v/>
      </c>
      <c r="AX274" s="35" t="str">
        <f>IF(AND($D274&lt;=2029,Zisk!$D$10&gt;=2029),"1","")</f>
        <v/>
      </c>
      <c r="AY274" s="35" t="str">
        <f>IF(AND($D274&lt;=2029,Zisk!$D$10&gt;=2029),"+","")</f>
        <v/>
      </c>
      <c r="AZ274" s="37" t="str">
        <f>IF(AND($D274&lt;=2029,Zisk!$D$10&gt;=2029),VstupniParametry_SKRYT!$D$13,"")</f>
        <v/>
      </c>
      <c r="BA274" s="35" t="str">
        <f>IF(AND($D274&lt;=2029,Zisk!$D$10&gt;=2029),")","")</f>
        <v/>
      </c>
      <c r="BB274" s="38" t="str">
        <f>IF(AND(D274&lt;2029,2029&lt;=Zisk!$D$10),1,IF(D274=2029,0,""))</f>
        <v/>
      </c>
      <c r="BC274" s="39" t="str">
        <f>IF(AND($D274&lt;=2029,Zisk!$D$10&gt;=2030),"x","")</f>
        <v/>
      </c>
      <c r="BD274" s="35" t="str">
        <f>IF(AND($D274&lt;=2030,Zisk!$D$10&gt;=2030),"(","")</f>
        <v/>
      </c>
      <c r="BE274" s="35" t="str">
        <f>IF(AND($D274&lt;=2030,Zisk!$D$10&gt;=2030),"1","")</f>
        <v/>
      </c>
      <c r="BF274" s="35" t="str">
        <f>IF(AND($D274&lt;=2030,Zisk!$D$10&gt;=2030),"+","")</f>
        <v/>
      </c>
      <c r="BG274" s="37" t="str">
        <f>IF(AND($D274&lt;=2030,Zisk!$D$10&gt;=2030),VstupniParametry_SKRYT!$D$14,"")</f>
        <v/>
      </c>
      <c r="BH274" s="35" t="str">
        <f>IF(AND($D274&lt;=2030,Zisk!$D$10&gt;=2030),")","")</f>
        <v/>
      </c>
      <c r="BI274" s="38" t="str">
        <f>IF(AND(D274&lt;2030,2030&lt;=Zisk!$D$10),1,IF(D274=2030,0,""))</f>
        <v/>
      </c>
      <c r="BJ274" s="40" t="s">
        <v>32</v>
      </c>
      <c r="BK274" s="37">
        <f t="shared" si="154"/>
        <v>1</v>
      </c>
      <c r="BL274" s="35" t="str">
        <f t="shared" si="155"/>
        <v>x</v>
      </c>
      <c r="BM274" s="41">
        <f t="shared" si="156"/>
        <v>1</v>
      </c>
      <c r="BN274" s="37" t="str">
        <f t="shared" si="157"/>
        <v>x</v>
      </c>
      <c r="BO274" s="41">
        <f t="shared" si="142"/>
        <v>1.018</v>
      </c>
      <c r="BP274" s="41" t="str">
        <f t="shared" si="143"/>
        <v/>
      </c>
      <c r="BQ274" s="41" t="str">
        <f t="shared" si="144"/>
        <v/>
      </c>
      <c r="BR274" s="41" t="str">
        <f t="shared" si="145"/>
        <v/>
      </c>
      <c r="BS274" s="41" t="str">
        <f t="shared" si="146"/>
        <v/>
      </c>
      <c r="BT274" s="41" t="str">
        <f t="shared" si="147"/>
        <v/>
      </c>
      <c r="BU274" s="41" t="str">
        <f t="shared" si="148"/>
        <v/>
      </c>
      <c r="BV274" s="41" t="str">
        <f t="shared" si="149"/>
        <v/>
      </c>
      <c r="BW274" s="41" t="str">
        <f t="shared" si="150"/>
        <v/>
      </c>
      <c r="BX274" s="41" t="str">
        <f t="shared" si="151"/>
        <v/>
      </c>
      <c r="BY274" s="41" t="str">
        <f t="shared" si="152"/>
        <v/>
      </c>
      <c r="BZ274" s="40" t="s">
        <v>32</v>
      </c>
      <c r="CA274" s="41">
        <f t="shared" si="153"/>
        <v>1.018</v>
      </c>
      <c r="CB274" s="35"/>
      <c r="CC274" s="36">
        <f>IF(D274&gt;Zisk!$D$10,"",E274*CA274)</f>
        <v>0</v>
      </c>
    </row>
    <row r="275" spans="2:81" x14ac:dyDescent="0.2">
      <c r="B275" s="28" t="str">
        <f>Zisk!B286</f>
        <v/>
      </c>
      <c r="C275" s="28">
        <f>Zisk!C286</f>
        <v>0</v>
      </c>
      <c r="D275" s="28">
        <f>Zisk!E286</f>
        <v>0</v>
      </c>
      <c r="E275" s="29">
        <f>Zisk!D286</f>
        <v>0</v>
      </c>
      <c r="F275" s="29"/>
      <c r="G275" s="28" t="str">
        <f t="shared" si="128"/>
        <v>(</v>
      </c>
      <c r="H275" s="28" t="str">
        <f t="shared" si="129"/>
        <v>1</v>
      </c>
      <c r="I275" s="28" t="str">
        <f t="shared" si="130"/>
        <v>+</v>
      </c>
      <c r="J275" s="30">
        <f>IF($D275&lt;=2021,VstupniParametry_SKRYT!$D$5,"")</f>
        <v>0.02</v>
      </c>
      <c r="K275" s="28" t="str">
        <f t="shared" si="131"/>
        <v>)</v>
      </c>
      <c r="L275" s="31">
        <f>IF($D275&lt;=2021,COUNTIF(Vypocet_SKRYT!T272:AS272,"&gt;=1"),"")</f>
        <v>0</v>
      </c>
      <c r="M275" s="32" t="str">
        <f t="shared" si="132"/>
        <v>x</v>
      </c>
      <c r="N275" s="28" t="str">
        <f t="shared" si="133"/>
        <v>(</v>
      </c>
      <c r="O275" s="28" t="str">
        <f t="shared" si="134"/>
        <v>1</v>
      </c>
      <c r="P275" s="28" t="str">
        <f t="shared" si="135"/>
        <v>+</v>
      </c>
      <c r="Q275" s="30">
        <f>IF($D275&lt;=2024,VstupniParametry_SKRYT!$D$6,"")</f>
        <v>0.06</v>
      </c>
      <c r="R275" s="28" t="str">
        <f t="shared" si="136"/>
        <v>)</v>
      </c>
      <c r="S275" s="31">
        <f>IF($D275&lt;=2024,COUNTIFS(Vypocet_SKRYT!AT272:AV272,"&gt;=1"),"")</f>
        <v>0</v>
      </c>
      <c r="T275" s="32" t="str">
        <f t="shared" si="137"/>
        <v>x</v>
      </c>
      <c r="U275" s="28" t="str">
        <f t="shared" si="138"/>
        <v>(</v>
      </c>
      <c r="V275" s="28" t="str">
        <f t="shared" si="139"/>
        <v>1</v>
      </c>
      <c r="W275" s="28" t="str">
        <f t="shared" si="140"/>
        <v>+</v>
      </c>
      <c r="X275" s="30">
        <f>IF($D275&lt;=2025,VstupniParametry_SKRYT!$D$9,"")</f>
        <v>1.7999999999999999E-2</v>
      </c>
      <c r="Y275" s="28" t="str">
        <f t="shared" si="141"/>
        <v>)</v>
      </c>
      <c r="Z275" s="31">
        <f>IF(AND(D275&lt;2025,2025&lt;=Zisk!$D$10),1,IF(D275=2025,0,""))</f>
        <v>1</v>
      </c>
      <c r="AA275" s="32" t="str">
        <f>IF(AND($D275&lt;=2025,Zisk!$D$10&gt;=2026),"x","")</f>
        <v/>
      </c>
      <c r="AB275" s="28" t="str">
        <f>IF(AND($D275&lt;=2026,Zisk!$D$10&gt;=2026),"(","")</f>
        <v/>
      </c>
      <c r="AC275" s="28" t="str">
        <f>IF(AND($D275&lt;=2026,Zisk!$D$10&gt;=2026),"1","")</f>
        <v/>
      </c>
      <c r="AD275" s="28" t="str">
        <f>IF(AND($D275&lt;=2026,Zisk!$D$10&gt;=2026),"+","")</f>
        <v/>
      </c>
      <c r="AE275" s="30" t="str">
        <f>IF(AND($D275&lt;=2026,Zisk!$D$10&gt;=2026),VstupniParametry_SKRYT!$D$10,"")</f>
        <v/>
      </c>
      <c r="AF275" s="28" t="str">
        <f>IF(AND($D275&lt;=2026,Zisk!$D$10&gt;=2026),")","")</f>
        <v/>
      </c>
      <c r="AG275" s="31" t="str">
        <f>IF(AND(D275&lt;2026,2026&lt;=Zisk!$D$10),1,IF(D275=2026,0,""))</f>
        <v/>
      </c>
      <c r="AH275" s="32" t="str">
        <f>IF(AND($D275&lt;=2026,Zisk!$D$10&gt;=2027),"x","")</f>
        <v/>
      </c>
      <c r="AI275" s="28" t="str">
        <f>IF(AND($D275&lt;=2027,Zisk!$D$10&gt;=2027),"(","")</f>
        <v/>
      </c>
      <c r="AJ275" s="28" t="str">
        <f>IF(AND($D275&lt;=2027,Zisk!$D$10&gt;=2027),"1","")</f>
        <v/>
      </c>
      <c r="AK275" s="28" t="str">
        <f>IF(AND($D275&lt;=2027,Zisk!$D$10&gt;=2027),"+","")</f>
        <v/>
      </c>
      <c r="AL275" s="30" t="str">
        <f>IF(AND($D275&lt;=2027,Zisk!$D$10&gt;=2027),VstupniParametry_SKRYT!$D$11,"")</f>
        <v/>
      </c>
      <c r="AM275" s="28" t="str">
        <f>IF(AND($D275&lt;=2027,Zisk!$D$10&gt;=2027),")","")</f>
        <v/>
      </c>
      <c r="AN275" s="31" t="str">
        <f>IF(AND(D275&lt;2027,2027&lt;=Zisk!$D$10),1,IF(D275=2027,0,""))</f>
        <v/>
      </c>
      <c r="AO275" s="32" t="str">
        <f>IF(AND($D275&lt;=2027,Zisk!$D$10&gt;=2028),"x","")</f>
        <v/>
      </c>
      <c r="AP275" s="28" t="str">
        <f>IF(AND($D275&lt;=2028,Zisk!$D$10&gt;=2028),"(","")</f>
        <v/>
      </c>
      <c r="AQ275" s="28" t="str">
        <f>IF(AND($D275&lt;=2028,Zisk!$D$10&gt;=2028),"1","")</f>
        <v/>
      </c>
      <c r="AR275" s="28" t="str">
        <f>IF(AND($D275&lt;=2028,Zisk!$D$10&gt;=2028),"+","")</f>
        <v/>
      </c>
      <c r="AS275" s="30" t="str">
        <f>IF(AND($D275&lt;=2028,Zisk!$D$10&gt;=2028),VstupniParametry_SKRYT!$D$12,"")</f>
        <v/>
      </c>
      <c r="AT275" s="28" t="str">
        <f>IF(AND($D275&lt;=2028,Zisk!$D$10&gt;=2028),")","")</f>
        <v/>
      </c>
      <c r="AU275" s="31" t="str">
        <f>IF(AND(D275&lt;2028,2028&lt;=Zisk!$D$10),1,IF(D275=2028,0,""))</f>
        <v/>
      </c>
      <c r="AV275" s="32" t="str">
        <f>IF(AND($D275&lt;=2028,Zisk!$D$10&gt;=2029),"x","")</f>
        <v/>
      </c>
      <c r="AW275" s="28" t="str">
        <f>IF(AND($D275&lt;=2029,Zisk!$D$10&gt;=2029),"(","")</f>
        <v/>
      </c>
      <c r="AX275" s="28" t="str">
        <f>IF(AND($D275&lt;=2029,Zisk!$D$10&gt;=2029),"1","")</f>
        <v/>
      </c>
      <c r="AY275" s="28" t="str">
        <f>IF(AND($D275&lt;=2029,Zisk!$D$10&gt;=2029),"+","")</f>
        <v/>
      </c>
      <c r="AZ275" s="30" t="str">
        <f>IF(AND($D275&lt;=2029,Zisk!$D$10&gt;=2029),VstupniParametry_SKRYT!$D$13,"")</f>
        <v/>
      </c>
      <c r="BA275" s="28" t="str">
        <f>IF(AND($D275&lt;=2029,Zisk!$D$10&gt;=2029),")","")</f>
        <v/>
      </c>
      <c r="BB275" s="31" t="str">
        <f>IF(AND(D275&lt;2029,2029&lt;=Zisk!$D$10),1,IF(D275=2029,0,""))</f>
        <v/>
      </c>
      <c r="BC275" s="32" t="str">
        <f>IF(AND($D275&lt;=2029,Zisk!$D$10&gt;=2030),"x","")</f>
        <v/>
      </c>
      <c r="BD275" s="28" t="str">
        <f>IF(AND($D275&lt;=2030,Zisk!$D$10&gt;=2030),"(","")</f>
        <v/>
      </c>
      <c r="BE275" s="28" t="str">
        <f>IF(AND($D275&lt;=2030,Zisk!$D$10&gt;=2030),"1","")</f>
        <v/>
      </c>
      <c r="BF275" s="28" t="str">
        <f>IF(AND($D275&lt;=2030,Zisk!$D$10&gt;=2030),"+","")</f>
        <v/>
      </c>
      <c r="BG275" s="30" t="str">
        <f>IF(AND($D275&lt;=2030,Zisk!$D$10&gt;=2030),VstupniParametry_SKRYT!$D$14,"")</f>
        <v/>
      </c>
      <c r="BH275" s="28" t="str">
        <f>IF(AND($D275&lt;=2030,Zisk!$D$10&gt;=2030),")","")</f>
        <v/>
      </c>
      <c r="BI275" s="31" t="str">
        <f>IF(AND(D275&lt;2030,2030&lt;=Zisk!$D$10),1,IF(D275=2030,0,""))</f>
        <v/>
      </c>
      <c r="BJ275" s="33" t="s">
        <v>32</v>
      </c>
      <c r="BK275" s="30">
        <f t="shared" si="154"/>
        <v>1</v>
      </c>
      <c r="BL275" s="28" t="str">
        <f t="shared" si="155"/>
        <v>x</v>
      </c>
      <c r="BM275" s="34">
        <f t="shared" si="156"/>
        <v>1</v>
      </c>
      <c r="BN275" s="30" t="str">
        <f t="shared" si="157"/>
        <v>x</v>
      </c>
      <c r="BO275" s="34">
        <f t="shared" si="142"/>
        <v>1.018</v>
      </c>
      <c r="BP275" s="34" t="str">
        <f t="shared" si="143"/>
        <v/>
      </c>
      <c r="BQ275" s="34" t="str">
        <f t="shared" si="144"/>
        <v/>
      </c>
      <c r="BR275" s="34" t="str">
        <f t="shared" si="145"/>
        <v/>
      </c>
      <c r="BS275" s="34" t="str">
        <f t="shared" si="146"/>
        <v/>
      </c>
      <c r="BT275" s="34" t="str">
        <f t="shared" si="147"/>
        <v/>
      </c>
      <c r="BU275" s="34" t="str">
        <f t="shared" si="148"/>
        <v/>
      </c>
      <c r="BV275" s="34" t="str">
        <f t="shared" si="149"/>
        <v/>
      </c>
      <c r="BW275" s="34" t="str">
        <f t="shared" si="150"/>
        <v/>
      </c>
      <c r="BX275" s="34" t="str">
        <f t="shared" si="151"/>
        <v/>
      </c>
      <c r="BY275" s="34" t="str">
        <f t="shared" si="152"/>
        <v/>
      </c>
      <c r="BZ275" s="33" t="s">
        <v>32</v>
      </c>
      <c r="CA275" s="34">
        <f t="shared" si="153"/>
        <v>1.018</v>
      </c>
      <c r="CB275" s="28"/>
      <c r="CC275" s="29">
        <f>IF(D275&gt;Zisk!$D$10,"",E275*CA275)</f>
        <v>0</v>
      </c>
    </row>
    <row r="276" spans="2:81" x14ac:dyDescent="0.2">
      <c r="B276" s="35" t="str">
        <f>Zisk!B287</f>
        <v/>
      </c>
      <c r="C276" s="35">
        <f>Zisk!C287</f>
        <v>0</v>
      </c>
      <c r="D276" s="35">
        <f>Zisk!E287</f>
        <v>0</v>
      </c>
      <c r="E276" s="36">
        <f>Zisk!D287</f>
        <v>0</v>
      </c>
      <c r="F276" s="36"/>
      <c r="G276" s="35" t="str">
        <f t="shared" si="128"/>
        <v>(</v>
      </c>
      <c r="H276" s="35" t="str">
        <f t="shared" si="129"/>
        <v>1</v>
      </c>
      <c r="I276" s="35" t="str">
        <f t="shared" si="130"/>
        <v>+</v>
      </c>
      <c r="J276" s="37">
        <f>IF($D276&lt;=2021,VstupniParametry_SKRYT!$D$5,"")</f>
        <v>0.02</v>
      </c>
      <c r="K276" s="35" t="str">
        <f t="shared" si="131"/>
        <v>)</v>
      </c>
      <c r="L276" s="38">
        <f>IF($D276&lt;=2021,COUNTIF(Vypocet_SKRYT!T273:AS273,"&gt;=1"),"")</f>
        <v>0</v>
      </c>
      <c r="M276" s="39" t="str">
        <f t="shared" si="132"/>
        <v>x</v>
      </c>
      <c r="N276" s="35" t="str">
        <f t="shared" si="133"/>
        <v>(</v>
      </c>
      <c r="O276" s="35" t="str">
        <f t="shared" si="134"/>
        <v>1</v>
      </c>
      <c r="P276" s="35" t="str">
        <f t="shared" si="135"/>
        <v>+</v>
      </c>
      <c r="Q276" s="37">
        <f>IF($D276&lt;=2024,VstupniParametry_SKRYT!$D$6,"")</f>
        <v>0.06</v>
      </c>
      <c r="R276" s="35" t="str">
        <f t="shared" si="136"/>
        <v>)</v>
      </c>
      <c r="S276" s="38">
        <f>IF($D276&lt;=2024,COUNTIFS(Vypocet_SKRYT!AT273:AV273,"&gt;=1"),"")</f>
        <v>0</v>
      </c>
      <c r="T276" s="39" t="str">
        <f t="shared" si="137"/>
        <v>x</v>
      </c>
      <c r="U276" s="35" t="str">
        <f t="shared" si="138"/>
        <v>(</v>
      </c>
      <c r="V276" s="35" t="str">
        <f t="shared" si="139"/>
        <v>1</v>
      </c>
      <c r="W276" s="35" t="str">
        <f t="shared" si="140"/>
        <v>+</v>
      </c>
      <c r="X276" s="37">
        <f>IF($D276&lt;=2025,VstupniParametry_SKRYT!$D$9,"")</f>
        <v>1.7999999999999999E-2</v>
      </c>
      <c r="Y276" s="35" t="str">
        <f t="shared" si="141"/>
        <v>)</v>
      </c>
      <c r="Z276" s="38">
        <f>IF(AND(D276&lt;2025,2025&lt;=Zisk!$D$10),1,IF(D276=2025,0,""))</f>
        <v>1</v>
      </c>
      <c r="AA276" s="39" t="str">
        <f>IF(AND($D276&lt;=2025,Zisk!$D$10&gt;=2026),"x","")</f>
        <v/>
      </c>
      <c r="AB276" s="35" t="str">
        <f>IF(AND($D276&lt;=2026,Zisk!$D$10&gt;=2026),"(","")</f>
        <v/>
      </c>
      <c r="AC276" s="35" t="str">
        <f>IF(AND($D276&lt;=2026,Zisk!$D$10&gt;=2026),"1","")</f>
        <v/>
      </c>
      <c r="AD276" s="35" t="str">
        <f>IF(AND($D276&lt;=2026,Zisk!$D$10&gt;=2026),"+","")</f>
        <v/>
      </c>
      <c r="AE276" s="37" t="str">
        <f>IF(AND($D276&lt;=2026,Zisk!$D$10&gt;=2026),VstupniParametry_SKRYT!$D$10,"")</f>
        <v/>
      </c>
      <c r="AF276" s="35" t="str">
        <f>IF(AND($D276&lt;=2026,Zisk!$D$10&gt;=2026),")","")</f>
        <v/>
      </c>
      <c r="AG276" s="38" t="str">
        <f>IF(AND(D276&lt;2026,2026&lt;=Zisk!$D$10),1,IF(D276=2026,0,""))</f>
        <v/>
      </c>
      <c r="AH276" s="39" t="str">
        <f>IF(AND($D276&lt;=2026,Zisk!$D$10&gt;=2027),"x","")</f>
        <v/>
      </c>
      <c r="AI276" s="35" t="str">
        <f>IF(AND($D276&lt;=2027,Zisk!$D$10&gt;=2027),"(","")</f>
        <v/>
      </c>
      <c r="AJ276" s="35" t="str">
        <f>IF(AND($D276&lt;=2027,Zisk!$D$10&gt;=2027),"1","")</f>
        <v/>
      </c>
      <c r="AK276" s="35" t="str">
        <f>IF(AND($D276&lt;=2027,Zisk!$D$10&gt;=2027),"+","")</f>
        <v/>
      </c>
      <c r="AL276" s="37" t="str">
        <f>IF(AND($D276&lt;=2027,Zisk!$D$10&gt;=2027),VstupniParametry_SKRYT!$D$11,"")</f>
        <v/>
      </c>
      <c r="AM276" s="35" t="str">
        <f>IF(AND($D276&lt;=2027,Zisk!$D$10&gt;=2027),")","")</f>
        <v/>
      </c>
      <c r="AN276" s="38" t="str">
        <f>IF(AND(D276&lt;2027,2027&lt;=Zisk!$D$10),1,IF(D276=2027,0,""))</f>
        <v/>
      </c>
      <c r="AO276" s="39" t="str">
        <f>IF(AND($D276&lt;=2027,Zisk!$D$10&gt;=2028),"x","")</f>
        <v/>
      </c>
      <c r="AP276" s="35" t="str">
        <f>IF(AND($D276&lt;=2028,Zisk!$D$10&gt;=2028),"(","")</f>
        <v/>
      </c>
      <c r="AQ276" s="35" t="str">
        <f>IF(AND($D276&lt;=2028,Zisk!$D$10&gt;=2028),"1","")</f>
        <v/>
      </c>
      <c r="AR276" s="35" t="str">
        <f>IF(AND($D276&lt;=2028,Zisk!$D$10&gt;=2028),"+","")</f>
        <v/>
      </c>
      <c r="AS276" s="37" t="str">
        <f>IF(AND($D276&lt;=2028,Zisk!$D$10&gt;=2028),VstupniParametry_SKRYT!$D$12,"")</f>
        <v/>
      </c>
      <c r="AT276" s="35" t="str">
        <f>IF(AND($D276&lt;=2028,Zisk!$D$10&gt;=2028),")","")</f>
        <v/>
      </c>
      <c r="AU276" s="38" t="str">
        <f>IF(AND(D276&lt;2028,2028&lt;=Zisk!$D$10),1,IF(D276=2028,0,""))</f>
        <v/>
      </c>
      <c r="AV276" s="39" t="str">
        <f>IF(AND($D276&lt;=2028,Zisk!$D$10&gt;=2029),"x","")</f>
        <v/>
      </c>
      <c r="AW276" s="35" t="str">
        <f>IF(AND($D276&lt;=2029,Zisk!$D$10&gt;=2029),"(","")</f>
        <v/>
      </c>
      <c r="AX276" s="35" t="str">
        <f>IF(AND($D276&lt;=2029,Zisk!$D$10&gt;=2029),"1","")</f>
        <v/>
      </c>
      <c r="AY276" s="35" t="str">
        <f>IF(AND($D276&lt;=2029,Zisk!$D$10&gt;=2029),"+","")</f>
        <v/>
      </c>
      <c r="AZ276" s="37" t="str">
        <f>IF(AND($D276&lt;=2029,Zisk!$D$10&gt;=2029),VstupniParametry_SKRYT!$D$13,"")</f>
        <v/>
      </c>
      <c r="BA276" s="35" t="str">
        <f>IF(AND($D276&lt;=2029,Zisk!$D$10&gt;=2029),")","")</f>
        <v/>
      </c>
      <c r="BB276" s="38" t="str">
        <f>IF(AND(D276&lt;2029,2029&lt;=Zisk!$D$10),1,IF(D276=2029,0,""))</f>
        <v/>
      </c>
      <c r="BC276" s="39" t="str">
        <f>IF(AND($D276&lt;=2029,Zisk!$D$10&gt;=2030),"x","")</f>
        <v/>
      </c>
      <c r="BD276" s="35" t="str">
        <f>IF(AND($D276&lt;=2030,Zisk!$D$10&gt;=2030),"(","")</f>
        <v/>
      </c>
      <c r="BE276" s="35" t="str">
        <f>IF(AND($D276&lt;=2030,Zisk!$D$10&gt;=2030),"1","")</f>
        <v/>
      </c>
      <c r="BF276" s="35" t="str">
        <f>IF(AND($D276&lt;=2030,Zisk!$D$10&gt;=2030),"+","")</f>
        <v/>
      </c>
      <c r="BG276" s="37" t="str">
        <f>IF(AND($D276&lt;=2030,Zisk!$D$10&gt;=2030),VstupniParametry_SKRYT!$D$14,"")</f>
        <v/>
      </c>
      <c r="BH276" s="35" t="str">
        <f>IF(AND($D276&lt;=2030,Zisk!$D$10&gt;=2030),")","")</f>
        <v/>
      </c>
      <c r="BI276" s="38" t="str">
        <f>IF(AND(D276&lt;2030,2030&lt;=Zisk!$D$10),1,IF(D276=2030,0,""))</f>
        <v/>
      </c>
      <c r="BJ276" s="40" t="s">
        <v>32</v>
      </c>
      <c r="BK276" s="37">
        <f t="shared" si="154"/>
        <v>1</v>
      </c>
      <c r="BL276" s="35" t="str">
        <f t="shared" si="155"/>
        <v>x</v>
      </c>
      <c r="BM276" s="41">
        <f t="shared" si="156"/>
        <v>1</v>
      </c>
      <c r="BN276" s="37" t="str">
        <f t="shared" si="157"/>
        <v>x</v>
      </c>
      <c r="BO276" s="41">
        <f t="shared" si="142"/>
        <v>1.018</v>
      </c>
      <c r="BP276" s="41" t="str">
        <f t="shared" si="143"/>
        <v/>
      </c>
      <c r="BQ276" s="41" t="str">
        <f t="shared" si="144"/>
        <v/>
      </c>
      <c r="BR276" s="41" t="str">
        <f t="shared" si="145"/>
        <v/>
      </c>
      <c r="BS276" s="41" t="str">
        <f t="shared" si="146"/>
        <v/>
      </c>
      <c r="BT276" s="41" t="str">
        <f t="shared" si="147"/>
        <v/>
      </c>
      <c r="BU276" s="41" t="str">
        <f t="shared" si="148"/>
        <v/>
      </c>
      <c r="BV276" s="41" t="str">
        <f t="shared" si="149"/>
        <v/>
      </c>
      <c r="BW276" s="41" t="str">
        <f t="shared" si="150"/>
        <v/>
      </c>
      <c r="BX276" s="41" t="str">
        <f t="shared" si="151"/>
        <v/>
      </c>
      <c r="BY276" s="41" t="str">
        <f t="shared" si="152"/>
        <v/>
      </c>
      <c r="BZ276" s="40" t="s">
        <v>32</v>
      </c>
      <c r="CA276" s="41">
        <f t="shared" si="153"/>
        <v>1.018</v>
      </c>
      <c r="CB276" s="35"/>
      <c r="CC276" s="36">
        <f>IF(D276&gt;Zisk!$D$10,"",E276*CA276)</f>
        <v>0</v>
      </c>
    </row>
    <row r="277" spans="2:81" x14ac:dyDescent="0.2">
      <c r="B277" s="28" t="str">
        <f>Zisk!B288</f>
        <v/>
      </c>
      <c r="C277" s="28">
        <f>Zisk!C288</f>
        <v>0</v>
      </c>
      <c r="D277" s="28">
        <f>Zisk!E288</f>
        <v>0</v>
      </c>
      <c r="E277" s="29">
        <f>Zisk!D288</f>
        <v>0</v>
      </c>
      <c r="F277" s="29"/>
      <c r="G277" s="28" t="str">
        <f t="shared" si="128"/>
        <v>(</v>
      </c>
      <c r="H277" s="28" t="str">
        <f t="shared" si="129"/>
        <v>1</v>
      </c>
      <c r="I277" s="28" t="str">
        <f t="shared" si="130"/>
        <v>+</v>
      </c>
      <c r="J277" s="30">
        <f>IF($D277&lt;=2021,VstupniParametry_SKRYT!$D$5,"")</f>
        <v>0.02</v>
      </c>
      <c r="K277" s="28" t="str">
        <f t="shared" si="131"/>
        <v>)</v>
      </c>
      <c r="L277" s="31">
        <f>IF($D277&lt;=2021,COUNTIF(Vypocet_SKRYT!T274:AS274,"&gt;=1"),"")</f>
        <v>0</v>
      </c>
      <c r="M277" s="32" t="str">
        <f t="shared" si="132"/>
        <v>x</v>
      </c>
      <c r="N277" s="28" t="str">
        <f t="shared" si="133"/>
        <v>(</v>
      </c>
      <c r="O277" s="28" t="str">
        <f t="shared" si="134"/>
        <v>1</v>
      </c>
      <c r="P277" s="28" t="str">
        <f t="shared" si="135"/>
        <v>+</v>
      </c>
      <c r="Q277" s="30">
        <f>IF($D277&lt;=2024,VstupniParametry_SKRYT!$D$6,"")</f>
        <v>0.06</v>
      </c>
      <c r="R277" s="28" t="str">
        <f t="shared" si="136"/>
        <v>)</v>
      </c>
      <c r="S277" s="31">
        <f>IF($D277&lt;=2024,COUNTIFS(Vypocet_SKRYT!AT274:AV274,"&gt;=1"),"")</f>
        <v>0</v>
      </c>
      <c r="T277" s="32" t="str">
        <f t="shared" si="137"/>
        <v>x</v>
      </c>
      <c r="U277" s="28" t="str">
        <f t="shared" si="138"/>
        <v>(</v>
      </c>
      <c r="V277" s="28" t="str">
        <f t="shared" si="139"/>
        <v>1</v>
      </c>
      <c r="W277" s="28" t="str">
        <f t="shared" si="140"/>
        <v>+</v>
      </c>
      <c r="X277" s="30">
        <f>IF($D277&lt;=2025,VstupniParametry_SKRYT!$D$9,"")</f>
        <v>1.7999999999999999E-2</v>
      </c>
      <c r="Y277" s="28" t="str">
        <f t="shared" si="141"/>
        <v>)</v>
      </c>
      <c r="Z277" s="31">
        <f>IF(AND(D277&lt;2025,2025&lt;=Zisk!$D$10),1,IF(D277=2025,0,""))</f>
        <v>1</v>
      </c>
      <c r="AA277" s="32" t="str">
        <f>IF(AND($D277&lt;=2025,Zisk!$D$10&gt;=2026),"x","")</f>
        <v/>
      </c>
      <c r="AB277" s="28" t="str">
        <f>IF(AND($D277&lt;=2026,Zisk!$D$10&gt;=2026),"(","")</f>
        <v/>
      </c>
      <c r="AC277" s="28" t="str">
        <f>IF(AND($D277&lt;=2026,Zisk!$D$10&gt;=2026),"1","")</f>
        <v/>
      </c>
      <c r="AD277" s="28" t="str">
        <f>IF(AND($D277&lt;=2026,Zisk!$D$10&gt;=2026),"+","")</f>
        <v/>
      </c>
      <c r="AE277" s="30" t="str">
        <f>IF(AND($D277&lt;=2026,Zisk!$D$10&gt;=2026),VstupniParametry_SKRYT!$D$10,"")</f>
        <v/>
      </c>
      <c r="AF277" s="28" t="str">
        <f>IF(AND($D277&lt;=2026,Zisk!$D$10&gt;=2026),")","")</f>
        <v/>
      </c>
      <c r="AG277" s="31" t="str">
        <f>IF(AND(D277&lt;2026,2026&lt;=Zisk!$D$10),1,IF(D277=2026,0,""))</f>
        <v/>
      </c>
      <c r="AH277" s="32" t="str">
        <f>IF(AND($D277&lt;=2026,Zisk!$D$10&gt;=2027),"x","")</f>
        <v/>
      </c>
      <c r="AI277" s="28" t="str">
        <f>IF(AND($D277&lt;=2027,Zisk!$D$10&gt;=2027),"(","")</f>
        <v/>
      </c>
      <c r="AJ277" s="28" t="str">
        <f>IF(AND($D277&lt;=2027,Zisk!$D$10&gt;=2027),"1","")</f>
        <v/>
      </c>
      <c r="AK277" s="28" t="str">
        <f>IF(AND($D277&lt;=2027,Zisk!$D$10&gt;=2027),"+","")</f>
        <v/>
      </c>
      <c r="AL277" s="30" t="str">
        <f>IF(AND($D277&lt;=2027,Zisk!$D$10&gt;=2027),VstupniParametry_SKRYT!$D$11,"")</f>
        <v/>
      </c>
      <c r="AM277" s="28" t="str">
        <f>IF(AND($D277&lt;=2027,Zisk!$D$10&gt;=2027),")","")</f>
        <v/>
      </c>
      <c r="AN277" s="31" t="str">
        <f>IF(AND(D277&lt;2027,2027&lt;=Zisk!$D$10),1,IF(D277=2027,0,""))</f>
        <v/>
      </c>
      <c r="AO277" s="32" t="str">
        <f>IF(AND($D277&lt;=2027,Zisk!$D$10&gt;=2028),"x","")</f>
        <v/>
      </c>
      <c r="AP277" s="28" t="str">
        <f>IF(AND($D277&lt;=2028,Zisk!$D$10&gt;=2028),"(","")</f>
        <v/>
      </c>
      <c r="AQ277" s="28" t="str">
        <f>IF(AND($D277&lt;=2028,Zisk!$D$10&gt;=2028),"1","")</f>
        <v/>
      </c>
      <c r="AR277" s="28" t="str">
        <f>IF(AND($D277&lt;=2028,Zisk!$D$10&gt;=2028),"+","")</f>
        <v/>
      </c>
      <c r="AS277" s="30" t="str">
        <f>IF(AND($D277&lt;=2028,Zisk!$D$10&gt;=2028),VstupniParametry_SKRYT!$D$12,"")</f>
        <v/>
      </c>
      <c r="AT277" s="28" t="str">
        <f>IF(AND($D277&lt;=2028,Zisk!$D$10&gt;=2028),")","")</f>
        <v/>
      </c>
      <c r="AU277" s="31" t="str">
        <f>IF(AND(D277&lt;2028,2028&lt;=Zisk!$D$10),1,IF(D277=2028,0,""))</f>
        <v/>
      </c>
      <c r="AV277" s="32" t="str">
        <f>IF(AND($D277&lt;=2028,Zisk!$D$10&gt;=2029),"x","")</f>
        <v/>
      </c>
      <c r="AW277" s="28" t="str">
        <f>IF(AND($D277&lt;=2029,Zisk!$D$10&gt;=2029),"(","")</f>
        <v/>
      </c>
      <c r="AX277" s="28" t="str">
        <f>IF(AND($D277&lt;=2029,Zisk!$D$10&gt;=2029),"1","")</f>
        <v/>
      </c>
      <c r="AY277" s="28" t="str">
        <f>IF(AND($D277&lt;=2029,Zisk!$D$10&gt;=2029),"+","")</f>
        <v/>
      </c>
      <c r="AZ277" s="30" t="str">
        <f>IF(AND($D277&lt;=2029,Zisk!$D$10&gt;=2029),VstupniParametry_SKRYT!$D$13,"")</f>
        <v/>
      </c>
      <c r="BA277" s="28" t="str">
        <f>IF(AND($D277&lt;=2029,Zisk!$D$10&gt;=2029),")","")</f>
        <v/>
      </c>
      <c r="BB277" s="31" t="str">
        <f>IF(AND(D277&lt;2029,2029&lt;=Zisk!$D$10),1,IF(D277=2029,0,""))</f>
        <v/>
      </c>
      <c r="BC277" s="32" t="str">
        <f>IF(AND($D277&lt;=2029,Zisk!$D$10&gt;=2030),"x","")</f>
        <v/>
      </c>
      <c r="BD277" s="28" t="str">
        <f>IF(AND($D277&lt;=2030,Zisk!$D$10&gt;=2030),"(","")</f>
        <v/>
      </c>
      <c r="BE277" s="28" t="str">
        <f>IF(AND($D277&lt;=2030,Zisk!$D$10&gt;=2030),"1","")</f>
        <v/>
      </c>
      <c r="BF277" s="28" t="str">
        <f>IF(AND($D277&lt;=2030,Zisk!$D$10&gt;=2030),"+","")</f>
        <v/>
      </c>
      <c r="BG277" s="30" t="str">
        <f>IF(AND($D277&lt;=2030,Zisk!$D$10&gt;=2030),VstupniParametry_SKRYT!$D$14,"")</f>
        <v/>
      </c>
      <c r="BH277" s="28" t="str">
        <f>IF(AND($D277&lt;=2030,Zisk!$D$10&gt;=2030),")","")</f>
        <v/>
      </c>
      <c r="BI277" s="31" t="str">
        <f>IF(AND(D277&lt;2030,2030&lt;=Zisk!$D$10),1,IF(D277=2030,0,""))</f>
        <v/>
      </c>
      <c r="BJ277" s="33" t="s">
        <v>32</v>
      </c>
      <c r="BK277" s="30">
        <f t="shared" si="154"/>
        <v>1</v>
      </c>
      <c r="BL277" s="28" t="str">
        <f t="shared" si="155"/>
        <v>x</v>
      </c>
      <c r="BM277" s="34">
        <f t="shared" si="156"/>
        <v>1</v>
      </c>
      <c r="BN277" s="30" t="str">
        <f t="shared" si="157"/>
        <v>x</v>
      </c>
      <c r="BO277" s="34">
        <f t="shared" si="142"/>
        <v>1.018</v>
      </c>
      <c r="BP277" s="34" t="str">
        <f t="shared" si="143"/>
        <v/>
      </c>
      <c r="BQ277" s="34" t="str">
        <f t="shared" si="144"/>
        <v/>
      </c>
      <c r="BR277" s="34" t="str">
        <f t="shared" si="145"/>
        <v/>
      </c>
      <c r="BS277" s="34" t="str">
        <f t="shared" si="146"/>
        <v/>
      </c>
      <c r="BT277" s="34" t="str">
        <f t="shared" si="147"/>
        <v/>
      </c>
      <c r="BU277" s="34" t="str">
        <f t="shared" si="148"/>
        <v/>
      </c>
      <c r="BV277" s="34" t="str">
        <f t="shared" si="149"/>
        <v/>
      </c>
      <c r="BW277" s="34" t="str">
        <f t="shared" si="150"/>
        <v/>
      </c>
      <c r="BX277" s="34" t="str">
        <f t="shared" si="151"/>
        <v/>
      </c>
      <c r="BY277" s="34" t="str">
        <f t="shared" si="152"/>
        <v/>
      </c>
      <c r="BZ277" s="33" t="s">
        <v>32</v>
      </c>
      <c r="CA277" s="34">
        <f t="shared" si="153"/>
        <v>1.018</v>
      </c>
      <c r="CB277" s="28"/>
      <c r="CC277" s="29">
        <f>IF(D277&gt;Zisk!$D$10,"",E277*CA277)</f>
        <v>0</v>
      </c>
    </row>
    <row r="278" spans="2:81" x14ac:dyDescent="0.2">
      <c r="B278" s="35" t="str">
        <f>Zisk!B289</f>
        <v/>
      </c>
      <c r="C278" s="35">
        <f>Zisk!C289</f>
        <v>0</v>
      </c>
      <c r="D278" s="35">
        <f>Zisk!E289</f>
        <v>0</v>
      </c>
      <c r="E278" s="36">
        <f>Zisk!D289</f>
        <v>0</v>
      </c>
      <c r="F278" s="36"/>
      <c r="G278" s="35" t="str">
        <f t="shared" si="128"/>
        <v>(</v>
      </c>
      <c r="H278" s="35" t="str">
        <f t="shared" si="129"/>
        <v>1</v>
      </c>
      <c r="I278" s="35" t="str">
        <f t="shared" si="130"/>
        <v>+</v>
      </c>
      <c r="J278" s="37">
        <f>IF($D278&lt;=2021,VstupniParametry_SKRYT!$D$5,"")</f>
        <v>0.02</v>
      </c>
      <c r="K278" s="35" t="str">
        <f t="shared" si="131"/>
        <v>)</v>
      </c>
      <c r="L278" s="38">
        <f>IF($D278&lt;=2021,COUNTIF(Vypocet_SKRYT!T275:AS275,"&gt;=1"),"")</f>
        <v>0</v>
      </c>
      <c r="M278" s="39" t="str">
        <f t="shared" si="132"/>
        <v>x</v>
      </c>
      <c r="N278" s="35" t="str">
        <f t="shared" si="133"/>
        <v>(</v>
      </c>
      <c r="O278" s="35" t="str">
        <f t="shared" si="134"/>
        <v>1</v>
      </c>
      <c r="P278" s="35" t="str">
        <f t="shared" si="135"/>
        <v>+</v>
      </c>
      <c r="Q278" s="37">
        <f>IF($D278&lt;=2024,VstupniParametry_SKRYT!$D$6,"")</f>
        <v>0.06</v>
      </c>
      <c r="R278" s="35" t="str">
        <f t="shared" si="136"/>
        <v>)</v>
      </c>
      <c r="S278" s="38">
        <f>IF($D278&lt;=2024,COUNTIFS(Vypocet_SKRYT!AT275:AV275,"&gt;=1"),"")</f>
        <v>0</v>
      </c>
      <c r="T278" s="39" t="str">
        <f t="shared" si="137"/>
        <v>x</v>
      </c>
      <c r="U278" s="35" t="str">
        <f t="shared" si="138"/>
        <v>(</v>
      </c>
      <c r="V278" s="35" t="str">
        <f t="shared" si="139"/>
        <v>1</v>
      </c>
      <c r="W278" s="35" t="str">
        <f t="shared" si="140"/>
        <v>+</v>
      </c>
      <c r="X278" s="37">
        <f>IF($D278&lt;=2025,VstupniParametry_SKRYT!$D$9,"")</f>
        <v>1.7999999999999999E-2</v>
      </c>
      <c r="Y278" s="35" t="str">
        <f t="shared" si="141"/>
        <v>)</v>
      </c>
      <c r="Z278" s="38">
        <f>IF(AND(D278&lt;2025,2025&lt;=Zisk!$D$10),1,IF(D278=2025,0,""))</f>
        <v>1</v>
      </c>
      <c r="AA278" s="39" t="str">
        <f>IF(AND($D278&lt;=2025,Zisk!$D$10&gt;=2026),"x","")</f>
        <v/>
      </c>
      <c r="AB278" s="35" t="str">
        <f>IF(AND($D278&lt;=2026,Zisk!$D$10&gt;=2026),"(","")</f>
        <v/>
      </c>
      <c r="AC278" s="35" t="str">
        <f>IF(AND($D278&lt;=2026,Zisk!$D$10&gt;=2026),"1","")</f>
        <v/>
      </c>
      <c r="AD278" s="35" t="str">
        <f>IF(AND($D278&lt;=2026,Zisk!$D$10&gt;=2026),"+","")</f>
        <v/>
      </c>
      <c r="AE278" s="37" t="str">
        <f>IF(AND($D278&lt;=2026,Zisk!$D$10&gt;=2026),VstupniParametry_SKRYT!$D$10,"")</f>
        <v/>
      </c>
      <c r="AF278" s="35" t="str">
        <f>IF(AND($D278&lt;=2026,Zisk!$D$10&gt;=2026),")","")</f>
        <v/>
      </c>
      <c r="AG278" s="38" t="str">
        <f>IF(AND(D278&lt;2026,2026&lt;=Zisk!$D$10),1,IF(D278=2026,0,""))</f>
        <v/>
      </c>
      <c r="AH278" s="39" t="str">
        <f>IF(AND($D278&lt;=2026,Zisk!$D$10&gt;=2027),"x","")</f>
        <v/>
      </c>
      <c r="AI278" s="35" t="str">
        <f>IF(AND($D278&lt;=2027,Zisk!$D$10&gt;=2027),"(","")</f>
        <v/>
      </c>
      <c r="AJ278" s="35" t="str">
        <f>IF(AND($D278&lt;=2027,Zisk!$D$10&gt;=2027),"1","")</f>
        <v/>
      </c>
      <c r="AK278" s="35" t="str">
        <f>IF(AND($D278&lt;=2027,Zisk!$D$10&gt;=2027),"+","")</f>
        <v/>
      </c>
      <c r="AL278" s="37" t="str">
        <f>IF(AND($D278&lt;=2027,Zisk!$D$10&gt;=2027),VstupniParametry_SKRYT!$D$11,"")</f>
        <v/>
      </c>
      <c r="AM278" s="35" t="str">
        <f>IF(AND($D278&lt;=2027,Zisk!$D$10&gt;=2027),")","")</f>
        <v/>
      </c>
      <c r="AN278" s="38" t="str">
        <f>IF(AND(D278&lt;2027,2027&lt;=Zisk!$D$10),1,IF(D278=2027,0,""))</f>
        <v/>
      </c>
      <c r="AO278" s="39" t="str">
        <f>IF(AND($D278&lt;=2027,Zisk!$D$10&gt;=2028),"x","")</f>
        <v/>
      </c>
      <c r="AP278" s="35" t="str">
        <f>IF(AND($D278&lt;=2028,Zisk!$D$10&gt;=2028),"(","")</f>
        <v/>
      </c>
      <c r="AQ278" s="35" t="str">
        <f>IF(AND($D278&lt;=2028,Zisk!$D$10&gt;=2028),"1","")</f>
        <v/>
      </c>
      <c r="AR278" s="35" t="str">
        <f>IF(AND($D278&lt;=2028,Zisk!$D$10&gt;=2028),"+","")</f>
        <v/>
      </c>
      <c r="AS278" s="37" t="str">
        <f>IF(AND($D278&lt;=2028,Zisk!$D$10&gt;=2028),VstupniParametry_SKRYT!$D$12,"")</f>
        <v/>
      </c>
      <c r="AT278" s="35" t="str">
        <f>IF(AND($D278&lt;=2028,Zisk!$D$10&gt;=2028),")","")</f>
        <v/>
      </c>
      <c r="AU278" s="38" t="str">
        <f>IF(AND(D278&lt;2028,2028&lt;=Zisk!$D$10),1,IF(D278=2028,0,""))</f>
        <v/>
      </c>
      <c r="AV278" s="39" t="str">
        <f>IF(AND($D278&lt;=2028,Zisk!$D$10&gt;=2029),"x","")</f>
        <v/>
      </c>
      <c r="AW278" s="35" t="str">
        <f>IF(AND($D278&lt;=2029,Zisk!$D$10&gt;=2029),"(","")</f>
        <v/>
      </c>
      <c r="AX278" s="35" t="str">
        <f>IF(AND($D278&lt;=2029,Zisk!$D$10&gt;=2029),"1","")</f>
        <v/>
      </c>
      <c r="AY278" s="35" t="str">
        <f>IF(AND($D278&lt;=2029,Zisk!$D$10&gt;=2029),"+","")</f>
        <v/>
      </c>
      <c r="AZ278" s="37" t="str">
        <f>IF(AND($D278&lt;=2029,Zisk!$D$10&gt;=2029),VstupniParametry_SKRYT!$D$13,"")</f>
        <v/>
      </c>
      <c r="BA278" s="35" t="str">
        <f>IF(AND($D278&lt;=2029,Zisk!$D$10&gt;=2029),")","")</f>
        <v/>
      </c>
      <c r="BB278" s="38" t="str">
        <f>IF(AND(D278&lt;2029,2029&lt;=Zisk!$D$10),1,IF(D278=2029,0,""))</f>
        <v/>
      </c>
      <c r="BC278" s="39" t="str">
        <f>IF(AND($D278&lt;=2029,Zisk!$D$10&gt;=2030),"x","")</f>
        <v/>
      </c>
      <c r="BD278" s="35" t="str">
        <f>IF(AND($D278&lt;=2030,Zisk!$D$10&gt;=2030),"(","")</f>
        <v/>
      </c>
      <c r="BE278" s="35" t="str">
        <f>IF(AND($D278&lt;=2030,Zisk!$D$10&gt;=2030),"1","")</f>
        <v/>
      </c>
      <c r="BF278" s="35" t="str">
        <f>IF(AND($D278&lt;=2030,Zisk!$D$10&gt;=2030),"+","")</f>
        <v/>
      </c>
      <c r="BG278" s="37" t="str">
        <f>IF(AND($D278&lt;=2030,Zisk!$D$10&gt;=2030),VstupniParametry_SKRYT!$D$14,"")</f>
        <v/>
      </c>
      <c r="BH278" s="35" t="str">
        <f>IF(AND($D278&lt;=2030,Zisk!$D$10&gt;=2030),")","")</f>
        <v/>
      </c>
      <c r="BI278" s="38" t="str">
        <f>IF(AND(D278&lt;2030,2030&lt;=Zisk!$D$10),1,IF(D278=2030,0,""))</f>
        <v/>
      </c>
      <c r="BJ278" s="40" t="s">
        <v>32</v>
      </c>
      <c r="BK278" s="37">
        <f t="shared" si="154"/>
        <v>1</v>
      </c>
      <c r="BL278" s="35" t="str">
        <f t="shared" si="155"/>
        <v>x</v>
      </c>
      <c r="BM278" s="41">
        <f t="shared" si="156"/>
        <v>1</v>
      </c>
      <c r="BN278" s="37" t="str">
        <f t="shared" si="157"/>
        <v>x</v>
      </c>
      <c r="BO278" s="41">
        <f t="shared" si="142"/>
        <v>1.018</v>
      </c>
      <c r="BP278" s="41" t="str">
        <f t="shared" si="143"/>
        <v/>
      </c>
      <c r="BQ278" s="41" t="str">
        <f t="shared" si="144"/>
        <v/>
      </c>
      <c r="BR278" s="41" t="str">
        <f t="shared" si="145"/>
        <v/>
      </c>
      <c r="BS278" s="41" t="str">
        <f t="shared" si="146"/>
        <v/>
      </c>
      <c r="BT278" s="41" t="str">
        <f t="shared" si="147"/>
        <v/>
      </c>
      <c r="BU278" s="41" t="str">
        <f t="shared" si="148"/>
        <v/>
      </c>
      <c r="BV278" s="41" t="str">
        <f t="shared" si="149"/>
        <v/>
      </c>
      <c r="BW278" s="41" t="str">
        <f t="shared" si="150"/>
        <v/>
      </c>
      <c r="BX278" s="41" t="str">
        <f t="shared" si="151"/>
        <v/>
      </c>
      <c r="BY278" s="41" t="str">
        <f t="shared" si="152"/>
        <v/>
      </c>
      <c r="BZ278" s="40" t="s">
        <v>32</v>
      </c>
      <c r="CA278" s="41">
        <f t="shared" si="153"/>
        <v>1.018</v>
      </c>
      <c r="CB278" s="35"/>
      <c r="CC278" s="36">
        <f>IF(D278&gt;Zisk!$D$10,"",E278*CA278)</f>
        <v>0</v>
      </c>
    </row>
    <row r="279" spans="2:81" x14ac:dyDescent="0.2">
      <c r="B279" s="28" t="str">
        <f>Zisk!B290</f>
        <v/>
      </c>
      <c r="C279" s="28">
        <f>Zisk!C290</f>
        <v>0</v>
      </c>
      <c r="D279" s="28">
        <f>Zisk!E290</f>
        <v>0</v>
      </c>
      <c r="E279" s="29">
        <f>Zisk!D290</f>
        <v>0</v>
      </c>
      <c r="F279" s="29"/>
      <c r="G279" s="28" t="str">
        <f t="shared" si="128"/>
        <v>(</v>
      </c>
      <c r="H279" s="28" t="str">
        <f t="shared" si="129"/>
        <v>1</v>
      </c>
      <c r="I279" s="28" t="str">
        <f t="shared" si="130"/>
        <v>+</v>
      </c>
      <c r="J279" s="30">
        <f>IF($D279&lt;=2021,VstupniParametry_SKRYT!$D$5,"")</f>
        <v>0.02</v>
      </c>
      <c r="K279" s="28" t="str">
        <f t="shared" si="131"/>
        <v>)</v>
      </c>
      <c r="L279" s="31">
        <f>IF($D279&lt;=2021,COUNTIF(Vypocet_SKRYT!T276:AS276,"&gt;=1"),"")</f>
        <v>0</v>
      </c>
      <c r="M279" s="32" t="str">
        <f t="shared" si="132"/>
        <v>x</v>
      </c>
      <c r="N279" s="28" t="str">
        <f t="shared" si="133"/>
        <v>(</v>
      </c>
      <c r="O279" s="28" t="str">
        <f t="shared" si="134"/>
        <v>1</v>
      </c>
      <c r="P279" s="28" t="str">
        <f t="shared" si="135"/>
        <v>+</v>
      </c>
      <c r="Q279" s="30">
        <f>IF($D279&lt;=2024,VstupniParametry_SKRYT!$D$6,"")</f>
        <v>0.06</v>
      </c>
      <c r="R279" s="28" t="str">
        <f t="shared" si="136"/>
        <v>)</v>
      </c>
      <c r="S279" s="31">
        <f>IF($D279&lt;=2024,COUNTIFS(Vypocet_SKRYT!AT276:AV276,"&gt;=1"),"")</f>
        <v>0</v>
      </c>
      <c r="T279" s="32" t="str">
        <f t="shared" si="137"/>
        <v>x</v>
      </c>
      <c r="U279" s="28" t="str">
        <f t="shared" si="138"/>
        <v>(</v>
      </c>
      <c r="V279" s="28" t="str">
        <f t="shared" si="139"/>
        <v>1</v>
      </c>
      <c r="W279" s="28" t="str">
        <f t="shared" si="140"/>
        <v>+</v>
      </c>
      <c r="X279" s="30">
        <f>IF($D279&lt;=2025,VstupniParametry_SKRYT!$D$9,"")</f>
        <v>1.7999999999999999E-2</v>
      </c>
      <c r="Y279" s="28" t="str">
        <f t="shared" si="141"/>
        <v>)</v>
      </c>
      <c r="Z279" s="31">
        <f>IF(AND(D279&lt;2025,2025&lt;=Zisk!$D$10),1,IF(D279=2025,0,""))</f>
        <v>1</v>
      </c>
      <c r="AA279" s="32" t="str">
        <f>IF(AND($D279&lt;=2025,Zisk!$D$10&gt;=2026),"x","")</f>
        <v/>
      </c>
      <c r="AB279" s="28" t="str">
        <f>IF(AND($D279&lt;=2026,Zisk!$D$10&gt;=2026),"(","")</f>
        <v/>
      </c>
      <c r="AC279" s="28" t="str">
        <f>IF(AND($D279&lt;=2026,Zisk!$D$10&gt;=2026),"1","")</f>
        <v/>
      </c>
      <c r="AD279" s="28" t="str">
        <f>IF(AND($D279&lt;=2026,Zisk!$D$10&gt;=2026),"+","")</f>
        <v/>
      </c>
      <c r="AE279" s="30" t="str">
        <f>IF(AND($D279&lt;=2026,Zisk!$D$10&gt;=2026),VstupniParametry_SKRYT!$D$10,"")</f>
        <v/>
      </c>
      <c r="AF279" s="28" t="str">
        <f>IF(AND($D279&lt;=2026,Zisk!$D$10&gt;=2026),")","")</f>
        <v/>
      </c>
      <c r="AG279" s="31" t="str">
        <f>IF(AND(D279&lt;2026,2026&lt;=Zisk!$D$10),1,IF(D279=2026,0,""))</f>
        <v/>
      </c>
      <c r="AH279" s="32" t="str">
        <f>IF(AND($D279&lt;=2026,Zisk!$D$10&gt;=2027),"x","")</f>
        <v/>
      </c>
      <c r="AI279" s="28" t="str">
        <f>IF(AND($D279&lt;=2027,Zisk!$D$10&gt;=2027),"(","")</f>
        <v/>
      </c>
      <c r="AJ279" s="28" t="str">
        <f>IF(AND($D279&lt;=2027,Zisk!$D$10&gt;=2027),"1","")</f>
        <v/>
      </c>
      <c r="AK279" s="28" t="str">
        <f>IF(AND($D279&lt;=2027,Zisk!$D$10&gt;=2027),"+","")</f>
        <v/>
      </c>
      <c r="AL279" s="30" t="str">
        <f>IF(AND($D279&lt;=2027,Zisk!$D$10&gt;=2027),VstupniParametry_SKRYT!$D$11,"")</f>
        <v/>
      </c>
      <c r="AM279" s="28" t="str">
        <f>IF(AND($D279&lt;=2027,Zisk!$D$10&gt;=2027),")","")</f>
        <v/>
      </c>
      <c r="AN279" s="31" t="str">
        <f>IF(AND(D279&lt;2027,2027&lt;=Zisk!$D$10),1,IF(D279=2027,0,""))</f>
        <v/>
      </c>
      <c r="AO279" s="32" t="str">
        <f>IF(AND($D279&lt;=2027,Zisk!$D$10&gt;=2028),"x","")</f>
        <v/>
      </c>
      <c r="AP279" s="28" t="str">
        <f>IF(AND($D279&lt;=2028,Zisk!$D$10&gt;=2028),"(","")</f>
        <v/>
      </c>
      <c r="AQ279" s="28" t="str">
        <f>IF(AND($D279&lt;=2028,Zisk!$D$10&gt;=2028),"1","")</f>
        <v/>
      </c>
      <c r="AR279" s="28" t="str">
        <f>IF(AND($D279&lt;=2028,Zisk!$D$10&gt;=2028),"+","")</f>
        <v/>
      </c>
      <c r="AS279" s="30" t="str">
        <f>IF(AND($D279&lt;=2028,Zisk!$D$10&gt;=2028),VstupniParametry_SKRYT!$D$12,"")</f>
        <v/>
      </c>
      <c r="AT279" s="28" t="str">
        <f>IF(AND($D279&lt;=2028,Zisk!$D$10&gt;=2028),")","")</f>
        <v/>
      </c>
      <c r="AU279" s="31" t="str">
        <f>IF(AND(D279&lt;2028,2028&lt;=Zisk!$D$10),1,IF(D279=2028,0,""))</f>
        <v/>
      </c>
      <c r="AV279" s="32" t="str">
        <f>IF(AND($D279&lt;=2028,Zisk!$D$10&gt;=2029),"x","")</f>
        <v/>
      </c>
      <c r="AW279" s="28" t="str">
        <f>IF(AND($D279&lt;=2029,Zisk!$D$10&gt;=2029),"(","")</f>
        <v/>
      </c>
      <c r="AX279" s="28" t="str">
        <f>IF(AND($D279&lt;=2029,Zisk!$D$10&gt;=2029),"1","")</f>
        <v/>
      </c>
      <c r="AY279" s="28" t="str">
        <f>IF(AND($D279&lt;=2029,Zisk!$D$10&gt;=2029),"+","")</f>
        <v/>
      </c>
      <c r="AZ279" s="30" t="str">
        <f>IF(AND($D279&lt;=2029,Zisk!$D$10&gt;=2029),VstupniParametry_SKRYT!$D$13,"")</f>
        <v/>
      </c>
      <c r="BA279" s="28" t="str">
        <f>IF(AND($D279&lt;=2029,Zisk!$D$10&gt;=2029),")","")</f>
        <v/>
      </c>
      <c r="BB279" s="31" t="str">
        <f>IF(AND(D279&lt;2029,2029&lt;=Zisk!$D$10),1,IF(D279=2029,0,""))</f>
        <v/>
      </c>
      <c r="BC279" s="32" t="str">
        <f>IF(AND($D279&lt;=2029,Zisk!$D$10&gt;=2030),"x","")</f>
        <v/>
      </c>
      <c r="BD279" s="28" t="str">
        <f>IF(AND($D279&lt;=2030,Zisk!$D$10&gt;=2030),"(","")</f>
        <v/>
      </c>
      <c r="BE279" s="28" t="str">
        <f>IF(AND($D279&lt;=2030,Zisk!$D$10&gt;=2030),"1","")</f>
        <v/>
      </c>
      <c r="BF279" s="28" t="str">
        <f>IF(AND($D279&lt;=2030,Zisk!$D$10&gt;=2030),"+","")</f>
        <v/>
      </c>
      <c r="BG279" s="30" t="str">
        <f>IF(AND($D279&lt;=2030,Zisk!$D$10&gt;=2030),VstupniParametry_SKRYT!$D$14,"")</f>
        <v/>
      </c>
      <c r="BH279" s="28" t="str">
        <f>IF(AND($D279&lt;=2030,Zisk!$D$10&gt;=2030),")","")</f>
        <v/>
      </c>
      <c r="BI279" s="31" t="str">
        <f>IF(AND(D279&lt;2030,2030&lt;=Zisk!$D$10),1,IF(D279=2030,0,""))</f>
        <v/>
      </c>
      <c r="BJ279" s="33" t="s">
        <v>32</v>
      </c>
      <c r="BK279" s="30">
        <f t="shared" si="154"/>
        <v>1</v>
      </c>
      <c r="BL279" s="28" t="str">
        <f t="shared" si="155"/>
        <v>x</v>
      </c>
      <c r="BM279" s="34">
        <f t="shared" si="156"/>
        <v>1</v>
      </c>
      <c r="BN279" s="30" t="str">
        <f t="shared" si="157"/>
        <v>x</v>
      </c>
      <c r="BO279" s="34">
        <f t="shared" si="142"/>
        <v>1.018</v>
      </c>
      <c r="BP279" s="34" t="str">
        <f t="shared" si="143"/>
        <v/>
      </c>
      <c r="BQ279" s="34" t="str">
        <f t="shared" si="144"/>
        <v/>
      </c>
      <c r="BR279" s="34" t="str">
        <f t="shared" si="145"/>
        <v/>
      </c>
      <c r="BS279" s="34" t="str">
        <f t="shared" si="146"/>
        <v/>
      </c>
      <c r="BT279" s="34" t="str">
        <f t="shared" si="147"/>
        <v/>
      </c>
      <c r="BU279" s="34" t="str">
        <f t="shared" si="148"/>
        <v/>
      </c>
      <c r="BV279" s="34" t="str">
        <f t="shared" si="149"/>
        <v/>
      </c>
      <c r="BW279" s="34" t="str">
        <f t="shared" si="150"/>
        <v/>
      </c>
      <c r="BX279" s="34" t="str">
        <f t="shared" si="151"/>
        <v/>
      </c>
      <c r="BY279" s="34" t="str">
        <f t="shared" si="152"/>
        <v/>
      </c>
      <c r="BZ279" s="33" t="s">
        <v>32</v>
      </c>
      <c r="CA279" s="34">
        <f t="shared" si="153"/>
        <v>1.018</v>
      </c>
      <c r="CB279" s="28"/>
      <c r="CC279" s="29">
        <f>IF(D279&gt;Zisk!$D$10,"",E279*CA279)</f>
        <v>0</v>
      </c>
    </row>
    <row r="280" spans="2:81" x14ac:dyDescent="0.2">
      <c r="B280" s="35" t="str">
        <f>Zisk!B291</f>
        <v/>
      </c>
      <c r="C280" s="35">
        <f>Zisk!C291</f>
        <v>0</v>
      </c>
      <c r="D280" s="35">
        <f>Zisk!E291</f>
        <v>0</v>
      </c>
      <c r="E280" s="36">
        <f>Zisk!D291</f>
        <v>0</v>
      </c>
      <c r="F280" s="36"/>
      <c r="G280" s="35" t="str">
        <f t="shared" si="128"/>
        <v>(</v>
      </c>
      <c r="H280" s="35" t="str">
        <f t="shared" si="129"/>
        <v>1</v>
      </c>
      <c r="I280" s="35" t="str">
        <f t="shared" si="130"/>
        <v>+</v>
      </c>
      <c r="J280" s="37">
        <f>IF($D280&lt;=2021,VstupniParametry_SKRYT!$D$5,"")</f>
        <v>0.02</v>
      </c>
      <c r="K280" s="35" t="str">
        <f t="shared" si="131"/>
        <v>)</v>
      </c>
      <c r="L280" s="38">
        <f>IF($D280&lt;=2021,COUNTIF(Vypocet_SKRYT!T277:AS277,"&gt;=1"),"")</f>
        <v>0</v>
      </c>
      <c r="M280" s="39" t="str">
        <f t="shared" si="132"/>
        <v>x</v>
      </c>
      <c r="N280" s="35" t="str">
        <f t="shared" si="133"/>
        <v>(</v>
      </c>
      <c r="O280" s="35" t="str">
        <f t="shared" si="134"/>
        <v>1</v>
      </c>
      <c r="P280" s="35" t="str">
        <f t="shared" si="135"/>
        <v>+</v>
      </c>
      <c r="Q280" s="37">
        <f>IF($D280&lt;=2024,VstupniParametry_SKRYT!$D$6,"")</f>
        <v>0.06</v>
      </c>
      <c r="R280" s="35" t="str">
        <f t="shared" si="136"/>
        <v>)</v>
      </c>
      <c r="S280" s="38">
        <f>IF($D280&lt;=2024,COUNTIFS(Vypocet_SKRYT!AT277:AV277,"&gt;=1"),"")</f>
        <v>0</v>
      </c>
      <c r="T280" s="39" t="str">
        <f t="shared" si="137"/>
        <v>x</v>
      </c>
      <c r="U280" s="35" t="str">
        <f t="shared" si="138"/>
        <v>(</v>
      </c>
      <c r="V280" s="35" t="str">
        <f t="shared" si="139"/>
        <v>1</v>
      </c>
      <c r="W280" s="35" t="str">
        <f t="shared" si="140"/>
        <v>+</v>
      </c>
      <c r="X280" s="37">
        <f>IF($D280&lt;=2025,VstupniParametry_SKRYT!$D$9,"")</f>
        <v>1.7999999999999999E-2</v>
      </c>
      <c r="Y280" s="35" t="str">
        <f t="shared" si="141"/>
        <v>)</v>
      </c>
      <c r="Z280" s="38">
        <f>IF(AND(D280&lt;2025,2025&lt;=Zisk!$D$10),1,IF(D280=2025,0,""))</f>
        <v>1</v>
      </c>
      <c r="AA280" s="39" t="str">
        <f>IF(AND($D280&lt;=2025,Zisk!$D$10&gt;=2026),"x","")</f>
        <v/>
      </c>
      <c r="AB280" s="35" t="str">
        <f>IF(AND($D280&lt;=2026,Zisk!$D$10&gt;=2026),"(","")</f>
        <v/>
      </c>
      <c r="AC280" s="35" t="str">
        <f>IF(AND($D280&lt;=2026,Zisk!$D$10&gt;=2026),"1","")</f>
        <v/>
      </c>
      <c r="AD280" s="35" t="str">
        <f>IF(AND($D280&lt;=2026,Zisk!$D$10&gt;=2026),"+","")</f>
        <v/>
      </c>
      <c r="AE280" s="37" t="str">
        <f>IF(AND($D280&lt;=2026,Zisk!$D$10&gt;=2026),VstupniParametry_SKRYT!$D$10,"")</f>
        <v/>
      </c>
      <c r="AF280" s="35" t="str">
        <f>IF(AND($D280&lt;=2026,Zisk!$D$10&gt;=2026),")","")</f>
        <v/>
      </c>
      <c r="AG280" s="38" t="str">
        <f>IF(AND(D280&lt;2026,2026&lt;=Zisk!$D$10),1,IF(D280=2026,0,""))</f>
        <v/>
      </c>
      <c r="AH280" s="39" t="str">
        <f>IF(AND($D280&lt;=2026,Zisk!$D$10&gt;=2027),"x","")</f>
        <v/>
      </c>
      <c r="AI280" s="35" t="str">
        <f>IF(AND($D280&lt;=2027,Zisk!$D$10&gt;=2027),"(","")</f>
        <v/>
      </c>
      <c r="AJ280" s="35" t="str">
        <f>IF(AND($D280&lt;=2027,Zisk!$D$10&gt;=2027),"1","")</f>
        <v/>
      </c>
      <c r="AK280" s="35" t="str">
        <f>IF(AND($D280&lt;=2027,Zisk!$D$10&gt;=2027),"+","")</f>
        <v/>
      </c>
      <c r="AL280" s="37" t="str">
        <f>IF(AND($D280&lt;=2027,Zisk!$D$10&gt;=2027),VstupniParametry_SKRYT!$D$11,"")</f>
        <v/>
      </c>
      <c r="AM280" s="35" t="str">
        <f>IF(AND($D280&lt;=2027,Zisk!$D$10&gt;=2027),")","")</f>
        <v/>
      </c>
      <c r="AN280" s="38" t="str">
        <f>IF(AND(D280&lt;2027,2027&lt;=Zisk!$D$10),1,IF(D280=2027,0,""))</f>
        <v/>
      </c>
      <c r="AO280" s="39" t="str">
        <f>IF(AND($D280&lt;=2027,Zisk!$D$10&gt;=2028),"x","")</f>
        <v/>
      </c>
      <c r="AP280" s="35" t="str">
        <f>IF(AND($D280&lt;=2028,Zisk!$D$10&gt;=2028),"(","")</f>
        <v/>
      </c>
      <c r="AQ280" s="35" t="str">
        <f>IF(AND($D280&lt;=2028,Zisk!$D$10&gt;=2028),"1","")</f>
        <v/>
      </c>
      <c r="AR280" s="35" t="str">
        <f>IF(AND($D280&lt;=2028,Zisk!$D$10&gt;=2028),"+","")</f>
        <v/>
      </c>
      <c r="AS280" s="37" t="str">
        <f>IF(AND($D280&lt;=2028,Zisk!$D$10&gt;=2028),VstupniParametry_SKRYT!$D$12,"")</f>
        <v/>
      </c>
      <c r="AT280" s="35" t="str">
        <f>IF(AND($D280&lt;=2028,Zisk!$D$10&gt;=2028),")","")</f>
        <v/>
      </c>
      <c r="AU280" s="38" t="str">
        <f>IF(AND(D280&lt;2028,2028&lt;=Zisk!$D$10),1,IF(D280=2028,0,""))</f>
        <v/>
      </c>
      <c r="AV280" s="39" t="str">
        <f>IF(AND($D280&lt;=2028,Zisk!$D$10&gt;=2029),"x","")</f>
        <v/>
      </c>
      <c r="AW280" s="35" t="str">
        <f>IF(AND($D280&lt;=2029,Zisk!$D$10&gt;=2029),"(","")</f>
        <v/>
      </c>
      <c r="AX280" s="35" t="str">
        <f>IF(AND($D280&lt;=2029,Zisk!$D$10&gt;=2029),"1","")</f>
        <v/>
      </c>
      <c r="AY280" s="35" t="str">
        <f>IF(AND($D280&lt;=2029,Zisk!$D$10&gt;=2029),"+","")</f>
        <v/>
      </c>
      <c r="AZ280" s="37" t="str">
        <f>IF(AND($D280&lt;=2029,Zisk!$D$10&gt;=2029),VstupniParametry_SKRYT!$D$13,"")</f>
        <v/>
      </c>
      <c r="BA280" s="35" t="str">
        <f>IF(AND($D280&lt;=2029,Zisk!$D$10&gt;=2029),")","")</f>
        <v/>
      </c>
      <c r="BB280" s="38" t="str">
        <f>IF(AND(D280&lt;2029,2029&lt;=Zisk!$D$10),1,IF(D280=2029,0,""))</f>
        <v/>
      </c>
      <c r="BC280" s="39" t="str">
        <f>IF(AND($D280&lt;=2029,Zisk!$D$10&gt;=2030),"x","")</f>
        <v/>
      </c>
      <c r="BD280" s="35" t="str">
        <f>IF(AND($D280&lt;=2030,Zisk!$D$10&gt;=2030),"(","")</f>
        <v/>
      </c>
      <c r="BE280" s="35" t="str">
        <f>IF(AND($D280&lt;=2030,Zisk!$D$10&gt;=2030),"1","")</f>
        <v/>
      </c>
      <c r="BF280" s="35" t="str">
        <f>IF(AND($D280&lt;=2030,Zisk!$D$10&gt;=2030),"+","")</f>
        <v/>
      </c>
      <c r="BG280" s="37" t="str">
        <f>IF(AND($D280&lt;=2030,Zisk!$D$10&gt;=2030),VstupniParametry_SKRYT!$D$14,"")</f>
        <v/>
      </c>
      <c r="BH280" s="35" t="str">
        <f>IF(AND($D280&lt;=2030,Zisk!$D$10&gt;=2030),")","")</f>
        <v/>
      </c>
      <c r="BI280" s="38" t="str">
        <f>IF(AND(D280&lt;2030,2030&lt;=Zisk!$D$10),1,IF(D280=2030,0,""))</f>
        <v/>
      </c>
      <c r="BJ280" s="40" t="s">
        <v>32</v>
      </c>
      <c r="BK280" s="37">
        <f t="shared" si="154"/>
        <v>1</v>
      </c>
      <c r="BL280" s="35" t="str">
        <f t="shared" si="155"/>
        <v>x</v>
      </c>
      <c r="BM280" s="41">
        <f t="shared" si="156"/>
        <v>1</v>
      </c>
      <c r="BN280" s="37" t="str">
        <f t="shared" si="157"/>
        <v>x</v>
      </c>
      <c r="BO280" s="41">
        <f t="shared" si="142"/>
        <v>1.018</v>
      </c>
      <c r="BP280" s="41" t="str">
        <f t="shared" si="143"/>
        <v/>
      </c>
      <c r="BQ280" s="41" t="str">
        <f t="shared" si="144"/>
        <v/>
      </c>
      <c r="BR280" s="41" t="str">
        <f t="shared" si="145"/>
        <v/>
      </c>
      <c r="BS280" s="41" t="str">
        <f t="shared" si="146"/>
        <v/>
      </c>
      <c r="BT280" s="41" t="str">
        <f t="shared" si="147"/>
        <v/>
      </c>
      <c r="BU280" s="41" t="str">
        <f t="shared" si="148"/>
        <v/>
      </c>
      <c r="BV280" s="41" t="str">
        <f t="shared" si="149"/>
        <v/>
      </c>
      <c r="BW280" s="41" t="str">
        <f t="shared" si="150"/>
        <v/>
      </c>
      <c r="BX280" s="41" t="str">
        <f t="shared" si="151"/>
        <v/>
      </c>
      <c r="BY280" s="41" t="str">
        <f t="shared" si="152"/>
        <v/>
      </c>
      <c r="BZ280" s="40" t="s">
        <v>32</v>
      </c>
      <c r="CA280" s="41">
        <f t="shared" si="153"/>
        <v>1.018</v>
      </c>
      <c r="CB280" s="35"/>
      <c r="CC280" s="36">
        <f>IF(D280&gt;Zisk!$D$10,"",E280*CA280)</f>
        <v>0</v>
      </c>
    </row>
    <row r="281" spans="2:81" x14ac:dyDescent="0.2">
      <c r="B281" s="28" t="str">
        <f>Zisk!B292</f>
        <v/>
      </c>
      <c r="C281" s="28">
        <f>Zisk!C292</f>
        <v>0</v>
      </c>
      <c r="D281" s="28">
        <f>Zisk!E292</f>
        <v>0</v>
      </c>
      <c r="E281" s="29">
        <f>Zisk!D292</f>
        <v>0</v>
      </c>
      <c r="F281" s="29"/>
      <c r="G281" s="28" t="str">
        <f t="shared" si="128"/>
        <v>(</v>
      </c>
      <c r="H281" s="28" t="str">
        <f t="shared" si="129"/>
        <v>1</v>
      </c>
      <c r="I281" s="28" t="str">
        <f t="shared" si="130"/>
        <v>+</v>
      </c>
      <c r="J281" s="30">
        <f>IF($D281&lt;=2021,VstupniParametry_SKRYT!$D$5,"")</f>
        <v>0.02</v>
      </c>
      <c r="K281" s="28" t="str">
        <f t="shared" si="131"/>
        <v>)</v>
      </c>
      <c r="L281" s="31">
        <f>IF($D281&lt;=2021,COUNTIF(Vypocet_SKRYT!T278:AS278,"&gt;=1"),"")</f>
        <v>0</v>
      </c>
      <c r="M281" s="32" t="str">
        <f t="shared" si="132"/>
        <v>x</v>
      </c>
      <c r="N281" s="28" t="str">
        <f t="shared" si="133"/>
        <v>(</v>
      </c>
      <c r="O281" s="28" t="str">
        <f t="shared" si="134"/>
        <v>1</v>
      </c>
      <c r="P281" s="28" t="str">
        <f t="shared" si="135"/>
        <v>+</v>
      </c>
      <c r="Q281" s="30">
        <f>IF($D281&lt;=2024,VstupniParametry_SKRYT!$D$6,"")</f>
        <v>0.06</v>
      </c>
      <c r="R281" s="28" t="str">
        <f t="shared" si="136"/>
        <v>)</v>
      </c>
      <c r="S281" s="31">
        <f>IF($D281&lt;=2024,COUNTIFS(Vypocet_SKRYT!AT278:AV278,"&gt;=1"),"")</f>
        <v>0</v>
      </c>
      <c r="T281" s="32" t="str">
        <f t="shared" si="137"/>
        <v>x</v>
      </c>
      <c r="U281" s="28" t="str">
        <f t="shared" si="138"/>
        <v>(</v>
      </c>
      <c r="V281" s="28" t="str">
        <f t="shared" si="139"/>
        <v>1</v>
      </c>
      <c r="W281" s="28" t="str">
        <f t="shared" si="140"/>
        <v>+</v>
      </c>
      <c r="X281" s="30">
        <f>IF($D281&lt;=2025,VstupniParametry_SKRYT!$D$9,"")</f>
        <v>1.7999999999999999E-2</v>
      </c>
      <c r="Y281" s="28" t="str">
        <f t="shared" si="141"/>
        <v>)</v>
      </c>
      <c r="Z281" s="31">
        <f>IF(AND(D281&lt;2025,2025&lt;=Zisk!$D$10),1,IF(D281=2025,0,""))</f>
        <v>1</v>
      </c>
      <c r="AA281" s="32" t="str">
        <f>IF(AND($D281&lt;=2025,Zisk!$D$10&gt;=2026),"x","")</f>
        <v/>
      </c>
      <c r="AB281" s="28" t="str">
        <f>IF(AND($D281&lt;=2026,Zisk!$D$10&gt;=2026),"(","")</f>
        <v/>
      </c>
      <c r="AC281" s="28" t="str">
        <f>IF(AND($D281&lt;=2026,Zisk!$D$10&gt;=2026),"1","")</f>
        <v/>
      </c>
      <c r="AD281" s="28" t="str">
        <f>IF(AND($D281&lt;=2026,Zisk!$D$10&gt;=2026),"+","")</f>
        <v/>
      </c>
      <c r="AE281" s="30" t="str">
        <f>IF(AND($D281&lt;=2026,Zisk!$D$10&gt;=2026),VstupniParametry_SKRYT!$D$10,"")</f>
        <v/>
      </c>
      <c r="AF281" s="28" t="str">
        <f>IF(AND($D281&lt;=2026,Zisk!$D$10&gt;=2026),")","")</f>
        <v/>
      </c>
      <c r="AG281" s="31" t="str">
        <f>IF(AND(D281&lt;2026,2026&lt;=Zisk!$D$10),1,IF(D281=2026,0,""))</f>
        <v/>
      </c>
      <c r="AH281" s="32" t="str">
        <f>IF(AND($D281&lt;=2026,Zisk!$D$10&gt;=2027),"x","")</f>
        <v/>
      </c>
      <c r="AI281" s="28" t="str">
        <f>IF(AND($D281&lt;=2027,Zisk!$D$10&gt;=2027),"(","")</f>
        <v/>
      </c>
      <c r="AJ281" s="28" t="str">
        <f>IF(AND($D281&lt;=2027,Zisk!$D$10&gt;=2027),"1","")</f>
        <v/>
      </c>
      <c r="AK281" s="28" t="str">
        <f>IF(AND($D281&lt;=2027,Zisk!$D$10&gt;=2027),"+","")</f>
        <v/>
      </c>
      <c r="AL281" s="30" t="str">
        <f>IF(AND($D281&lt;=2027,Zisk!$D$10&gt;=2027),VstupniParametry_SKRYT!$D$11,"")</f>
        <v/>
      </c>
      <c r="AM281" s="28" t="str">
        <f>IF(AND($D281&lt;=2027,Zisk!$D$10&gt;=2027),")","")</f>
        <v/>
      </c>
      <c r="AN281" s="31" t="str">
        <f>IF(AND(D281&lt;2027,2027&lt;=Zisk!$D$10),1,IF(D281=2027,0,""))</f>
        <v/>
      </c>
      <c r="AO281" s="32" t="str">
        <f>IF(AND($D281&lt;=2027,Zisk!$D$10&gt;=2028),"x","")</f>
        <v/>
      </c>
      <c r="AP281" s="28" t="str">
        <f>IF(AND($D281&lt;=2028,Zisk!$D$10&gt;=2028),"(","")</f>
        <v/>
      </c>
      <c r="AQ281" s="28" t="str">
        <f>IF(AND($D281&lt;=2028,Zisk!$D$10&gt;=2028),"1","")</f>
        <v/>
      </c>
      <c r="AR281" s="28" t="str">
        <f>IF(AND($D281&lt;=2028,Zisk!$D$10&gt;=2028),"+","")</f>
        <v/>
      </c>
      <c r="AS281" s="30" t="str">
        <f>IF(AND($D281&lt;=2028,Zisk!$D$10&gt;=2028),VstupniParametry_SKRYT!$D$12,"")</f>
        <v/>
      </c>
      <c r="AT281" s="28" t="str">
        <f>IF(AND($D281&lt;=2028,Zisk!$D$10&gt;=2028),")","")</f>
        <v/>
      </c>
      <c r="AU281" s="31" t="str">
        <f>IF(AND(D281&lt;2028,2028&lt;=Zisk!$D$10),1,IF(D281=2028,0,""))</f>
        <v/>
      </c>
      <c r="AV281" s="32" t="str">
        <f>IF(AND($D281&lt;=2028,Zisk!$D$10&gt;=2029),"x","")</f>
        <v/>
      </c>
      <c r="AW281" s="28" t="str">
        <f>IF(AND($D281&lt;=2029,Zisk!$D$10&gt;=2029),"(","")</f>
        <v/>
      </c>
      <c r="AX281" s="28" t="str">
        <f>IF(AND($D281&lt;=2029,Zisk!$D$10&gt;=2029),"1","")</f>
        <v/>
      </c>
      <c r="AY281" s="28" t="str">
        <f>IF(AND($D281&lt;=2029,Zisk!$D$10&gt;=2029),"+","")</f>
        <v/>
      </c>
      <c r="AZ281" s="30" t="str">
        <f>IF(AND($D281&lt;=2029,Zisk!$D$10&gt;=2029),VstupniParametry_SKRYT!$D$13,"")</f>
        <v/>
      </c>
      <c r="BA281" s="28" t="str">
        <f>IF(AND($D281&lt;=2029,Zisk!$D$10&gt;=2029),")","")</f>
        <v/>
      </c>
      <c r="BB281" s="31" t="str">
        <f>IF(AND(D281&lt;2029,2029&lt;=Zisk!$D$10),1,IF(D281=2029,0,""))</f>
        <v/>
      </c>
      <c r="BC281" s="32" t="str">
        <f>IF(AND($D281&lt;=2029,Zisk!$D$10&gt;=2030),"x","")</f>
        <v/>
      </c>
      <c r="BD281" s="28" t="str">
        <f>IF(AND($D281&lt;=2030,Zisk!$D$10&gt;=2030),"(","")</f>
        <v/>
      </c>
      <c r="BE281" s="28" t="str">
        <f>IF(AND($D281&lt;=2030,Zisk!$D$10&gt;=2030),"1","")</f>
        <v/>
      </c>
      <c r="BF281" s="28" t="str">
        <f>IF(AND($D281&lt;=2030,Zisk!$D$10&gt;=2030),"+","")</f>
        <v/>
      </c>
      <c r="BG281" s="30" t="str">
        <f>IF(AND($D281&lt;=2030,Zisk!$D$10&gt;=2030),VstupniParametry_SKRYT!$D$14,"")</f>
        <v/>
      </c>
      <c r="BH281" s="28" t="str">
        <f>IF(AND($D281&lt;=2030,Zisk!$D$10&gt;=2030),")","")</f>
        <v/>
      </c>
      <c r="BI281" s="31" t="str">
        <f>IF(AND(D281&lt;2030,2030&lt;=Zisk!$D$10),1,IF(D281=2030,0,""))</f>
        <v/>
      </c>
      <c r="BJ281" s="33" t="s">
        <v>32</v>
      </c>
      <c r="BK281" s="30">
        <f t="shared" si="154"/>
        <v>1</v>
      </c>
      <c r="BL281" s="28" t="str">
        <f t="shared" si="155"/>
        <v>x</v>
      </c>
      <c r="BM281" s="34">
        <f t="shared" si="156"/>
        <v>1</v>
      </c>
      <c r="BN281" s="30" t="str">
        <f t="shared" si="157"/>
        <v>x</v>
      </c>
      <c r="BO281" s="34">
        <f t="shared" si="142"/>
        <v>1.018</v>
      </c>
      <c r="BP281" s="34" t="str">
        <f t="shared" si="143"/>
        <v/>
      </c>
      <c r="BQ281" s="34" t="str">
        <f t="shared" si="144"/>
        <v/>
      </c>
      <c r="BR281" s="34" t="str">
        <f t="shared" si="145"/>
        <v/>
      </c>
      <c r="BS281" s="34" t="str">
        <f t="shared" si="146"/>
        <v/>
      </c>
      <c r="BT281" s="34" t="str">
        <f t="shared" si="147"/>
        <v/>
      </c>
      <c r="BU281" s="34" t="str">
        <f t="shared" si="148"/>
        <v/>
      </c>
      <c r="BV281" s="34" t="str">
        <f t="shared" si="149"/>
        <v/>
      </c>
      <c r="BW281" s="34" t="str">
        <f t="shared" si="150"/>
        <v/>
      </c>
      <c r="BX281" s="34" t="str">
        <f t="shared" si="151"/>
        <v/>
      </c>
      <c r="BY281" s="34" t="str">
        <f t="shared" si="152"/>
        <v/>
      </c>
      <c r="BZ281" s="33" t="s">
        <v>32</v>
      </c>
      <c r="CA281" s="34">
        <f t="shared" si="153"/>
        <v>1.018</v>
      </c>
      <c r="CB281" s="28"/>
      <c r="CC281" s="29">
        <f>IF(D281&gt;Zisk!$D$10,"",E281*CA281)</f>
        <v>0</v>
      </c>
    </row>
    <row r="282" spans="2:81" x14ac:dyDescent="0.2">
      <c r="B282" s="35" t="str">
        <f>Zisk!B293</f>
        <v/>
      </c>
      <c r="C282" s="35">
        <f>Zisk!C293</f>
        <v>0</v>
      </c>
      <c r="D282" s="35">
        <f>Zisk!E293</f>
        <v>0</v>
      </c>
      <c r="E282" s="36">
        <f>Zisk!D293</f>
        <v>0</v>
      </c>
      <c r="F282" s="36"/>
      <c r="G282" s="35" t="str">
        <f t="shared" si="128"/>
        <v>(</v>
      </c>
      <c r="H282" s="35" t="str">
        <f t="shared" si="129"/>
        <v>1</v>
      </c>
      <c r="I282" s="35" t="str">
        <f t="shared" si="130"/>
        <v>+</v>
      </c>
      <c r="J282" s="37">
        <f>IF($D282&lt;=2021,VstupniParametry_SKRYT!$D$5,"")</f>
        <v>0.02</v>
      </c>
      <c r="K282" s="35" t="str">
        <f t="shared" si="131"/>
        <v>)</v>
      </c>
      <c r="L282" s="38">
        <f>IF($D282&lt;=2021,COUNTIF(Vypocet_SKRYT!T279:AS279,"&gt;=1"),"")</f>
        <v>0</v>
      </c>
      <c r="M282" s="39" t="str">
        <f t="shared" si="132"/>
        <v>x</v>
      </c>
      <c r="N282" s="35" t="str">
        <f t="shared" si="133"/>
        <v>(</v>
      </c>
      <c r="O282" s="35" t="str">
        <f t="shared" si="134"/>
        <v>1</v>
      </c>
      <c r="P282" s="35" t="str">
        <f t="shared" si="135"/>
        <v>+</v>
      </c>
      <c r="Q282" s="37">
        <f>IF($D282&lt;=2024,VstupniParametry_SKRYT!$D$6,"")</f>
        <v>0.06</v>
      </c>
      <c r="R282" s="35" t="str">
        <f t="shared" si="136"/>
        <v>)</v>
      </c>
      <c r="S282" s="38">
        <f>IF($D282&lt;=2024,COUNTIFS(Vypocet_SKRYT!AT279:AV279,"&gt;=1"),"")</f>
        <v>0</v>
      </c>
      <c r="T282" s="39" t="str">
        <f t="shared" si="137"/>
        <v>x</v>
      </c>
      <c r="U282" s="35" t="str">
        <f t="shared" si="138"/>
        <v>(</v>
      </c>
      <c r="V282" s="35" t="str">
        <f t="shared" si="139"/>
        <v>1</v>
      </c>
      <c r="W282" s="35" t="str">
        <f t="shared" si="140"/>
        <v>+</v>
      </c>
      <c r="X282" s="37">
        <f>IF($D282&lt;=2025,VstupniParametry_SKRYT!$D$9,"")</f>
        <v>1.7999999999999999E-2</v>
      </c>
      <c r="Y282" s="35" t="str">
        <f t="shared" si="141"/>
        <v>)</v>
      </c>
      <c r="Z282" s="38">
        <f>IF(AND(D282&lt;2025,2025&lt;=Zisk!$D$10),1,IF(D282=2025,0,""))</f>
        <v>1</v>
      </c>
      <c r="AA282" s="39" t="str">
        <f>IF(AND($D282&lt;=2025,Zisk!$D$10&gt;=2026),"x","")</f>
        <v/>
      </c>
      <c r="AB282" s="35" t="str">
        <f>IF(AND($D282&lt;=2026,Zisk!$D$10&gt;=2026),"(","")</f>
        <v/>
      </c>
      <c r="AC282" s="35" t="str">
        <f>IF(AND($D282&lt;=2026,Zisk!$D$10&gt;=2026),"1","")</f>
        <v/>
      </c>
      <c r="AD282" s="35" t="str">
        <f>IF(AND($D282&lt;=2026,Zisk!$D$10&gt;=2026),"+","")</f>
        <v/>
      </c>
      <c r="AE282" s="37" t="str">
        <f>IF(AND($D282&lt;=2026,Zisk!$D$10&gt;=2026),VstupniParametry_SKRYT!$D$10,"")</f>
        <v/>
      </c>
      <c r="AF282" s="35" t="str">
        <f>IF(AND($D282&lt;=2026,Zisk!$D$10&gt;=2026),")","")</f>
        <v/>
      </c>
      <c r="AG282" s="38" t="str">
        <f>IF(AND(D282&lt;2026,2026&lt;=Zisk!$D$10),1,IF(D282=2026,0,""))</f>
        <v/>
      </c>
      <c r="AH282" s="39" t="str">
        <f>IF(AND($D282&lt;=2026,Zisk!$D$10&gt;=2027),"x","")</f>
        <v/>
      </c>
      <c r="AI282" s="35" t="str">
        <f>IF(AND($D282&lt;=2027,Zisk!$D$10&gt;=2027),"(","")</f>
        <v/>
      </c>
      <c r="AJ282" s="35" t="str">
        <f>IF(AND($D282&lt;=2027,Zisk!$D$10&gt;=2027),"1","")</f>
        <v/>
      </c>
      <c r="AK282" s="35" t="str">
        <f>IF(AND($D282&lt;=2027,Zisk!$D$10&gt;=2027),"+","")</f>
        <v/>
      </c>
      <c r="AL282" s="37" t="str">
        <f>IF(AND($D282&lt;=2027,Zisk!$D$10&gt;=2027),VstupniParametry_SKRYT!$D$11,"")</f>
        <v/>
      </c>
      <c r="AM282" s="35" t="str">
        <f>IF(AND($D282&lt;=2027,Zisk!$D$10&gt;=2027),")","")</f>
        <v/>
      </c>
      <c r="AN282" s="38" t="str">
        <f>IF(AND(D282&lt;2027,2027&lt;=Zisk!$D$10),1,IF(D282=2027,0,""))</f>
        <v/>
      </c>
      <c r="AO282" s="39" t="str">
        <f>IF(AND($D282&lt;=2027,Zisk!$D$10&gt;=2028),"x","")</f>
        <v/>
      </c>
      <c r="AP282" s="35" t="str">
        <f>IF(AND($D282&lt;=2028,Zisk!$D$10&gt;=2028),"(","")</f>
        <v/>
      </c>
      <c r="AQ282" s="35" t="str">
        <f>IF(AND($D282&lt;=2028,Zisk!$D$10&gt;=2028),"1","")</f>
        <v/>
      </c>
      <c r="AR282" s="35" t="str">
        <f>IF(AND($D282&lt;=2028,Zisk!$D$10&gt;=2028),"+","")</f>
        <v/>
      </c>
      <c r="AS282" s="37" t="str">
        <f>IF(AND($D282&lt;=2028,Zisk!$D$10&gt;=2028),VstupniParametry_SKRYT!$D$12,"")</f>
        <v/>
      </c>
      <c r="AT282" s="35" t="str">
        <f>IF(AND($D282&lt;=2028,Zisk!$D$10&gt;=2028),")","")</f>
        <v/>
      </c>
      <c r="AU282" s="38" t="str">
        <f>IF(AND(D282&lt;2028,2028&lt;=Zisk!$D$10),1,IF(D282=2028,0,""))</f>
        <v/>
      </c>
      <c r="AV282" s="39" t="str">
        <f>IF(AND($D282&lt;=2028,Zisk!$D$10&gt;=2029),"x","")</f>
        <v/>
      </c>
      <c r="AW282" s="35" t="str">
        <f>IF(AND($D282&lt;=2029,Zisk!$D$10&gt;=2029),"(","")</f>
        <v/>
      </c>
      <c r="AX282" s="35" t="str">
        <f>IF(AND($D282&lt;=2029,Zisk!$D$10&gt;=2029),"1","")</f>
        <v/>
      </c>
      <c r="AY282" s="35" t="str">
        <f>IF(AND($D282&lt;=2029,Zisk!$D$10&gt;=2029),"+","")</f>
        <v/>
      </c>
      <c r="AZ282" s="37" t="str">
        <f>IF(AND($D282&lt;=2029,Zisk!$D$10&gt;=2029),VstupniParametry_SKRYT!$D$13,"")</f>
        <v/>
      </c>
      <c r="BA282" s="35" t="str">
        <f>IF(AND($D282&lt;=2029,Zisk!$D$10&gt;=2029),")","")</f>
        <v/>
      </c>
      <c r="BB282" s="38" t="str">
        <f>IF(AND(D282&lt;2029,2029&lt;=Zisk!$D$10),1,IF(D282=2029,0,""))</f>
        <v/>
      </c>
      <c r="BC282" s="39" t="str">
        <f>IF(AND($D282&lt;=2029,Zisk!$D$10&gt;=2030),"x","")</f>
        <v/>
      </c>
      <c r="BD282" s="35" t="str">
        <f>IF(AND($D282&lt;=2030,Zisk!$D$10&gt;=2030),"(","")</f>
        <v/>
      </c>
      <c r="BE282" s="35" t="str">
        <f>IF(AND($D282&lt;=2030,Zisk!$D$10&gt;=2030),"1","")</f>
        <v/>
      </c>
      <c r="BF282" s="35" t="str">
        <f>IF(AND($D282&lt;=2030,Zisk!$D$10&gt;=2030),"+","")</f>
        <v/>
      </c>
      <c r="BG282" s="37" t="str">
        <f>IF(AND($D282&lt;=2030,Zisk!$D$10&gt;=2030),VstupniParametry_SKRYT!$D$14,"")</f>
        <v/>
      </c>
      <c r="BH282" s="35" t="str">
        <f>IF(AND($D282&lt;=2030,Zisk!$D$10&gt;=2030),")","")</f>
        <v/>
      </c>
      <c r="BI282" s="38" t="str">
        <f>IF(AND(D282&lt;2030,2030&lt;=Zisk!$D$10),1,IF(D282=2030,0,""))</f>
        <v/>
      </c>
      <c r="BJ282" s="40" t="s">
        <v>32</v>
      </c>
      <c r="BK282" s="37">
        <f t="shared" si="154"/>
        <v>1</v>
      </c>
      <c r="BL282" s="35" t="str">
        <f t="shared" si="155"/>
        <v>x</v>
      </c>
      <c r="BM282" s="41">
        <f t="shared" si="156"/>
        <v>1</v>
      </c>
      <c r="BN282" s="37" t="str">
        <f t="shared" si="157"/>
        <v>x</v>
      </c>
      <c r="BO282" s="41">
        <f t="shared" si="142"/>
        <v>1.018</v>
      </c>
      <c r="BP282" s="41" t="str">
        <f t="shared" si="143"/>
        <v/>
      </c>
      <c r="BQ282" s="41" t="str">
        <f t="shared" si="144"/>
        <v/>
      </c>
      <c r="BR282" s="41" t="str">
        <f t="shared" si="145"/>
        <v/>
      </c>
      <c r="BS282" s="41" t="str">
        <f t="shared" si="146"/>
        <v/>
      </c>
      <c r="BT282" s="41" t="str">
        <f t="shared" si="147"/>
        <v/>
      </c>
      <c r="BU282" s="41" t="str">
        <f t="shared" si="148"/>
        <v/>
      </c>
      <c r="BV282" s="41" t="str">
        <f t="shared" si="149"/>
        <v/>
      </c>
      <c r="BW282" s="41" t="str">
        <f t="shared" si="150"/>
        <v/>
      </c>
      <c r="BX282" s="41" t="str">
        <f t="shared" si="151"/>
        <v/>
      </c>
      <c r="BY282" s="41" t="str">
        <f t="shared" si="152"/>
        <v/>
      </c>
      <c r="BZ282" s="40" t="s">
        <v>32</v>
      </c>
      <c r="CA282" s="41">
        <f t="shared" si="153"/>
        <v>1.018</v>
      </c>
      <c r="CB282" s="35"/>
      <c r="CC282" s="36">
        <f>IF(D282&gt;Zisk!$D$10,"",E282*CA282)</f>
        <v>0</v>
      </c>
    </row>
    <row r="283" spans="2:81" x14ac:dyDescent="0.2">
      <c r="B283" s="28" t="str">
        <f>Zisk!B294</f>
        <v/>
      </c>
      <c r="C283" s="28">
        <f>Zisk!C294</f>
        <v>0</v>
      </c>
      <c r="D283" s="28">
        <f>Zisk!E294</f>
        <v>0</v>
      </c>
      <c r="E283" s="29">
        <f>Zisk!D294</f>
        <v>0</v>
      </c>
      <c r="F283" s="29"/>
      <c r="G283" s="28" t="str">
        <f t="shared" si="128"/>
        <v>(</v>
      </c>
      <c r="H283" s="28" t="str">
        <f t="shared" si="129"/>
        <v>1</v>
      </c>
      <c r="I283" s="28" t="str">
        <f t="shared" si="130"/>
        <v>+</v>
      </c>
      <c r="J283" s="30">
        <f>IF($D283&lt;=2021,VstupniParametry_SKRYT!$D$5,"")</f>
        <v>0.02</v>
      </c>
      <c r="K283" s="28" t="str">
        <f t="shared" si="131"/>
        <v>)</v>
      </c>
      <c r="L283" s="31">
        <f>IF($D283&lt;=2021,COUNTIF(Vypocet_SKRYT!T280:AS280,"&gt;=1"),"")</f>
        <v>0</v>
      </c>
      <c r="M283" s="32" t="str">
        <f t="shared" si="132"/>
        <v>x</v>
      </c>
      <c r="N283" s="28" t="str">
        <f t="shared" si="133"/>
        <v>(</v>
      </c>
      <c r="O283" s="28" t="str">
        <f t="shared" si="134"/>
        <v>1</v>
      </c>
      <c r="P283" s="28" t="str">
        <f t="shared" si="135"/>
        <v>+</v>
      </c>
      <c r="Q283" s="30">
        <f>IF($D283&lt;=2024,VstupniParametry_SKRYT!$D$6,"")</f>
        <v>0.06</v>
      </c>
      <c r="R283" s="28" t="str">
        <f t="shared" si="136"/>
        <v>)</v>
      </c>
      <c r="S283" s="31">
        <f>IF($D283&lt;=2024,COUNTIFS(Vypocet_SKRYT!AT280:AV280,"&gt;=1"),"")</f>
        <v>0</v>
      </c>
      <c r="T283" s="32" t="str">
        <f t="shared" si="137"/>
        <v>x</v>
      </c>
      <c r="U283" s="28" t="str">
        <f t="shared" si="138"/>
        <v>(</v>
      </c>
      <c r="V283" s="28" t="str">
        <f t="shared" si="139"/>
        <v>1</v>
      </c>
      <c r="W283" s="28" t="str">
        <f t="shared" si="140"/>
        <v>+</v>
      </c>
      <c r="X283" s="30">
        <f>IF($D283&lt;=2025,VstupniParametry_SKRYT!$D$9,"")</f>
        <v>1.7999999999999999E-2</v>
      </c>
      <c r="Y283" s="28" t="str">
        <f t="shared" si="141"/>
        <v>)</v>
      </c>
      <c r="Z283" s="31">
        <f>IF(AND(D283&lt;2025,2025&lt;=Zisk!$D$10),1,IF(D283=2025,0,""))</f>
        <v>1</v>
      </c>
      <c r="AA283" s="32" t="str">
        <f>IF(AND($D283&lt;=2025,Zisk!$D$10&gt;=2026),"x","")</f>
        <v/>
      </c>
      <c r="AB283" s="28" t="str">
        <f>IF(AND($D283&lt;=2026,Zisk!$D$10&gt;=2026),"(","")</f>
        <v/>
      </c>
      <c r="AC283" s="28" t="str">
        <f>IF(AND($D283&lt;=2026,Zisk!$D$10&gt;=2026),"1","")</f>
        <v/>
      </c>
      <c r="AD283" s="28" t="str">
        <f>IF(AND($D283&lt;=2026,Zisk!$D$10&gt;=2026),"+","")</f>
        <v/>
      </c>
      <c r="AE283" s="30" t="str">
        <f>IF(AND($D283&lt;=2026,Zisk!$D$10&gt;=2026),VstupniParametry_SKRYT!$D$10,"")</f>
        <v/>
      </c>
      <c r="AF283" s="28" t="str">
        <f>IF(AND($D283&lt;=2026,Zisk!$D$10&gt;=2026),")","")</f>
        <v/>
      </c>
      <c r="AG283" s="31" t="str">
        <f>IF(AND(D283&lt;2026,2026&lt;=Zisk!$D$10),1,IF(D283=2026,0,""))</f>
        <v/>
      </c>
      <c r="AH283" s="32" t="str">
        <f>IF(AND($D283&lt;=2026,Zisk!$D$10&gt;=2027),"x","")</f>
        <v/>
      </c>
      <c r="AI283" s="28" t="str">
        <f>IF(AND($D283&lt;=2027,Zisk!$D$10&gt;=2027),"(","")</f>
        <v/>
      </c>
      <c r="AJ283" s="28" t="str">
        <f>IF(AND($D283&lt;=2027,Zisk!$D$10&gt;=2027),"1","")</f>
        <v/>
      </c>
      <c r="AK283" s="28" t="str">
        <f>IF(AND($D283&lt;=2027,Zisk!$D$10&gt;=2027),"+","")</f>
        <v/>
      </c>
      <c r="AL283" s="30" t="str">
        <f>IF(AND($D283&lt;=2027,Zisk!$D$10&gt;=2027),VstupniParametry_SKRYT!$D$11,"")</f>
        <v/>
      </c>
      <c r="AM283" s="28" t="str">
        <f>IF(AND($D283&lt;=2027,Zisk!$D$10&gt;=2027),")","")</f>
        <v/>
      </c>
      <c r="AN283" s="31" t="str">
        <f>IF(AND(D283&lt;2027,2027&lt;=Zisk!$D$10),1,IF(D283=2027,0,""))</f>
        <v/>
      </c>
      <c r="AO283" s="32" t="str">
        <f>IF(AND($D283&lt;=2027,Zisk!$D$10&gt;=2028),"x","")</f>
        <v/>
      </c>
      <c r="AP283" s="28" t="str">
        <f>IF(AND($D283&lt;=2028,Zisk!$D$10&gt;=2028),"(","")</f>
        <v/>
      </c>
      <c r="AQ283" s="28" t="str">
        <f>IF(AND($D283&lt;=2028,Zisk!$D$10&gt;=2028),"1","")</f>
        <v/>
      </c>
      <c r="AR283" s="28" t="str">
        <f>IF(AND($D283&lt;=2028,Zisk!$D$10&gt;=2028),"+","")</f>
        <v/>
      </c>
      <c r="AS283" s="30" t="str">
        <f>IF(AND($D283&lt;=2028,Zisk!$D$10&gt;=2028),VstupniParametry_SKRYT!$D$12,"")</f>
        <v/>
      </c>
      <c r="AT283" s="28" t="str">
        <f>IF(AND($D283&lt;=2028,Zisk!$D$10&gt;=2028),")","")</f>
        <v/>
      </c>
      <c r="AU283" s="31" t="str">
        <f>IF(AND(D283&lt;2028,2028&lt;=Zisk!$D$10),1,IF(D283=2028,0,""))</f>
        <v/>
      </c>
      <c r="AV283" s="32" t="str">
        <f>IF(AND($D283&lt;=2028,Zisk!$D$10&gt;=2029),"x","")</f>
        <v/>
      </c>
      <c r="AW283" s="28" t="str">
        <f>IF(AND($D283&lt;=2029,Zisk!$D$10&gt;=2029),"(","")</f>
        <v/>
      </c>
      <c r="AX283" s="28" t="str">
        <f>IF(AND($D283&lt;=2029,Zisk!$D$10&gt;=2029),"1","")</f>
        <v/>
      </c>
      <c r="AY283" s="28" t="str">
        <f>IF(AND($D283&lt;=2029,Zisk!$D$10&gt;=2029),"+","")</f>
        <v/>
      </c>
      <c r="AZ283" s="30" t="str">
        <f>IF(AND($D283&lt;=2029,Zisk!$D$10&gt;=2029),VstupniParametry_SKRYT!$D$13,"")</f>
        <v/>
      </c>
      <c r="BA283" s="28" t="str">
        <f>IF(AND($D283&lt;=2029,Zisk!$D$10&gt;=2029),")","")</f>
        <v/>
      </c>
      <c r="BB283" s="31" t="str">
        <f>IF(AND(D283&lt;2029,2029&lt;=Zisk!$D$10),1,IF(D283=2029,0,""))</f>
        <v/>
      </c>
      <c r="BC283" s="32" t="str">
        <f>IF(AND($D283&lt;=2029,Zisk!$D$10&gt;=2030),"x","")</f>
        <v/>
      </c>
      <c r="BD283" s="28" t="str">
        <f>IF(AND($D283&lt;=2030,Zisk!$D$10&gt;=2030),"(","")</f>
        <v/>
      </c>
      <c r="BE283" s="28" t="str">
        <f>IF(AND($D283&lt;=2030,Zisk!$D$10&gt;=2030),"1","")</f>
        <v/>
      </c>
      <c r="BF283" s="28" t="str">
        <f>IF(AND($D283&lt;=2030,Zisk!$D$10&gt;=2030),"+","")</f>
        <v/>
      </c>
      <c r="BG283" s="30" t="str">
        <f>IF(AND($D283&lt;=2030,Zisk!$D$10&gt;=2030),VstupniParametry_SKRYT!$D$14,"")</f>
        <v/>
      </c>
      <c r="BH283" s="28" t="str">
        <f>IF(AND($D283&lt;=2030,Zisk!$D$10&gt;=2030),")","")</f>
        <v/>
      </c>
      <c r="BI283" s="31" t="str">
        <f>IF(AND(D283&lt;2030,2030&lt;=Zisk!$D$10),1,IF(D283=2030,0,""))</f>
        <v/>
      </c>
      <c r="BJ283" s="33" t="s">
        <v>32</v>
      </c>
      <c r="BK283" s="30">
        <f t="shared" si="154"/>
        <v>1</v>
      </c>
      <c r="BL283" s="28" t="str">
        <f t="shared" si="155"/>
        <v>x</v>
      </c>
      <c r="BM283" s="34">
        <f t="shared" si="156"/>
        <v>1</v>
      </c>
      <c r="BN283" s="30" t="str">
        <f t="shared" si="157"/>
        <v>x</v>
      </c>
      <c r="BO283" s="34">
        <f t="shared" si="142"/>
        <v>1.018</v>
      </c>
      <c r="BP283" s="34" t="str">
        <f t="shared" si="143"/>
        <v/>
      </c>
      <c r="BQ283" s="34" t="str">
        <f t="shared" si="144"/>
        <v/>
      </c>
      <c r="BR283" s="34" t="str">
        <f t="shared" si="145"/>
        <v/>
      </c>
      <c r="BS283" s="34" t="str">
        <f t="shared" si="146"/>
        <v/>
      </c>
      <c r="BT283" s="34" t="str">
        <f t="shared" si="147"/>
        <v/>
      </c>
      <c r="BU283" s="34" t="str">
        <f t="shared" si="148"/>
        <v/>
      </c>
      <c r="BV283" s="34" t="str">
        <f t="shared" si="149"/>
        <v/>
      </c>
      <c r="BW283" s="34" t="str">
        <f t="shared" si="150"/>
        <v/>
      </c>
      <c r="BX283" s="34" t="str">
        <f t="shared" si="151"/>
        <v/>
      </c>
      <c r="BY283" s="34" t="str">
        <f t="shared" si="152"/>
        <v/>
      </c>
      <c r="BZ283" s="33" t="s">
        <v>32</v>
      </c>
      <c r="CA283" s="34">
        <f t="shared" si="153"/>
        <v>1.018</v>
      </c>
      <c r="CB283" s="28"/>
      <c r="CC283" s="29">
        <f>IF(D283&gt;Zisk!$D$10,"",E283*CA283)</f>
        <v>0</v>
      </c>
    </row>
    <row r="284" spans="2:81" x14ac:dyDescent="0.2">
      <c r="B284" s="35" t="str">
        <f>Zisk!B295</f>
        <v/>
      </c>
      <c r="C284" s="35">
        <f>Zisk!C295</f>
        <v>0</v>
      </c>
      <c r="D284" s="35">
        <f>Zisk!E295</f>
        <v>0</v>
      </c>
      <c r="E284" s="36">
        <f>Zisk!D295</f>
        <v>0</v>
      </c>
      <c r="F284" s="36"/>
      <c r="G284" s="35" t="str">
        <f t="shared" si="128"/>
        <v>(</v>
      </c>
      <c r="H284" s="35" t="str">
        <f t="shared" si="129"/>
        <v>1</v>
      </c>
      <c r="I284" s="35" t="str">
        <f t="shared" si="130"/>
        <v>+</v>
      </c>
      <c r="J284" s="37">
        <f>IF($D284&lt;=2021,VstupniParametry_SKRYT!$D$5,"")</f>
        <v>0.02</v>
      </c>
      <c r="K284" s="35" t="str">
        <f t="shared" si="131"/>
        <v>)</v>
      </c>
      <c r="L284" s="38">
        <f>IF($D284&lt;=2021,COUNTIF(Vypocet_SKRYT!T281:AS281,"&gt;=1"),"")</f>
        <v>0</v>
      </c>
      <c r="M284" s="39" t="str">
        <f t="shared" si="132"/>
        <v>x</v>
      </c>
      <c r="N284" s="35" t="str">
        <f t="shared" si="133"/>
        <v>(</v>
      </c>
      <c r="O284" s="35" t="str">
        <f t="shared" si="134"/>
        <v>1</v>
      </c>
      <c r="P284" s="35" t="str">
        <f t="shared" si="135"/>
        <v>+</v>
      </c>
      <c r="Q284" s="37">
        <f>IF($D284&lt;=2024,VstupniParametry_SKRYT!$D$6,"")</f>
        <v>0.06</v>
      </c>
      <c r="R284" s="35" t="str">
        <f t="shared" si="136"/>
        <v>)</v>
      </c>
      <c r="S284" s="38">
        <f>IF($D284&lt;=2024,COUNTIFS(Vypocet_SKRYT!AT281:AV281,"&gt;=1"),"")</f>
        <v>0</v>
      </c>
      <c r="T284" s="39" t="str">
        <f t="shared" si="137"/>
        <v>x</v>
      </c>
      <c r="U284" s="35" t="str">
        <f t="shared" si="138"/>
        <v>(</v>
      </c>
      <c r="V284" s="35" t="str">
        <f t="shared" si="139"/>
        <v>1</v>
      </c>
      <c r="W284" s="35" t="str">
        <f t="shared" si="140"/>
        <v>+</v>
      </c>
      <c r="X284" s="37">
        <f>IF($D284&lt;=2025,VstupniParametry_SKRYT!$D$9,"")</f>
        <v>1.7999999999999999E-2</v>
      </c>
      <c r="Y284" s="35" t="str">
        <f t="shared" si="141"/>
        <v>)</v>
      </c>
      <c r="Z284" s="38">
        <f>IF(AND(D284&lt;2025,2025&lt;=Zisk!$D$10),1,IF(D284=2025,0,""))</f>
        <v>1</v>
      </c>
      <c r="AA284" s="39" t="str">
        <f>IF(AND($D284&lt;=2025,Zisk!$D$10&gt;=2026),"x","")</f>
        <v/>
      </c>
      <c r="AB284" s="35" t="str">
        <f>IF(AND($D284&lt;=2026,Zisk!$D$10&gt;=2026),"(","")</f>
        <v/>
      </c>
      <c r="AC284" s="35" t="str">
        <f>IF(AND($D284&lt;=2026,Zisk!$D$10&gt;=2026),"1","")</f>
        <v/>
      </c>
      <c r="AD284" s="35" t="str">
        <f>IF(AND($D284&lt;=2026,Zisk!$D$10&gt;=2026),"+","")</f>
        <v/>
      </c>
      <c r="AE284" s="37" t="str">
        <f>IF(AND($D284&lt;=2026,Zisk!$D$10&gt;=2026),VstupniParametry_SKRYT!$D$10,"")</f>
        <v/>
      </c>
      <c r="AF284" s="35" t="str">
        <f>IF(AND($D284&lt;=2026,Zisk!$D$10&gt;=2026),")","")</f>
        <v/>
      </c>
      <c r="AG284" s="38" t="str">
        <f>IF(AND(D284&lt;2026,2026&lt;=Zisk!$D$10),1,IF(D284=2026,0,""))</f>
        <v/>
      </c>
      <c r="AH284" s="39" t="str">
        <f>IF(AND($D284&lt;=2026,Zisk!$D$10&gt;=2027),"x","")</f>
        <v/>
      </c>
      <c r="AI284" s="35" t="str">
        <f>IF(AND($D284&lt;=2027,Zisk!$D$10&gt;=2027),"(","")</f>
        <v/>
      </c>
      <c r="AJ284" s="35" t="str">
        <f>IF(AND($D284&lt;=2027,Zisk!$D$10&gt;=2027),"1","")</f>
        <v/>
      </c>
      <c r="AK284" s="35" t="str">
        <f>IF(AND($D284&lt;=2027,Zisk!$D$10&gt;=2027),"+","")</f>
        <v/>
      </c>
      <c r="AL284" s="37" t="str">
        <f>IF(AND($D284&lt;=2027,Zisk!$D$10&gt;=2027),VstupniParametry_SKRYT!$D$11,"")</f>
        <v/>
      </c>
      <c r="AM284" s="35" t="str">
        <f>IF(AND($D284&lt;=2027,Zisk!$D$10&gt;=2027),")","")</f>
        <v/>
      </c>
      <c r="AN284" s="38" t="str">
        <f>IF(AND(D284&lt;2027,2027&lt;=Zisk!$D$10),1,IF(D284=2027,0,""))</f>
        <v/>
      </c>
      <c r="AO284" s="39" t="str">
        <f>IF(AND($D284&lt;=2027,Zisk!$D$10&gt;=2028),"x","")</f>
        <v/>
      </c>
      <c r="AP284" s="35" t="str">
        <f>IF(AND($D284&lt;=2028,Zisk!$D$10&gt;=2028),"(","")</f>
        <v/>
      </c>
      <c r="AQ284" s="35" t="str">
        <f>IF(AND($D284&lt;=2028,Zisk!$D$10&gt;=2028),"1","")</f>
        <v/>
      </c>
      <c r="AR284" s="35" t="str">
        <f>IF(AND($D284&lt;=2028,Zisk!$D$10&gt;=2028),"+","")</f>
        <v/>
      </c>
      <c r="AS284" s="37" t="str">
        <f>IF(AND($D284&lt;=2028,Zisk!$D$10&gt;=2028),VstupniParametry_SKRYT!$D$12,"")</f>
        <v/>
      </c>
      <c r="AT284" s="35" t="str">
        <f>IF(AND($D284&lt;=2028,Zisk!$D$10&gt;=2028),")","")</f>
        <v/>
      </c>
      <c r="AU284" s="38" t="str">
        <f>IF(AND(D284&lt;2028,2028&lt;=Zisk!$D$10),1,IF(D284=2028,0,""))</f>
        <v/>
      </c>
      <c r="AV284" s="39" t="str">
        <f>IF(AND($D284&lt;=2028,Zisk!$D$10&gt;=2029),"x","")</f>
        <v/>
      </c>
      <c r="AW284" s="35" t="str">
        <f>IF(AND($D284&lt;=2029,Zisk!$D$10&gt;=2029),"(","")</f>
        <v/>
      </c>
      <c r="AX284" s="35" t="str">
        <f>IF(AND($D284&lt;=2029,Zisk!$D$10&gt;=2029),"1","")</f>
        <v/>
      </c>
      <c r="AY284" s="35" t="str">
        <f>IF(AND($D284&lt;=2029,Zisk!$D$10&gt;=2029),"+","")</f>
        <v/>
      </c>
      <c r="AZ284" s="37" t="str">
        <f>IF(AND($D284&lt;=2029,Zisk!$D$10&gt;=2029),VstupniParametry_SKRYT!$D$13,"")</f>
        <v/>
      </c>
      <c r="BA284" s="35" t="str">
        <f>IF(AND($D284&lt;=2029,Zisk!$D$10&gt;=2029),")","")</f>
        <v/>
      </c>
      <c r="BB284" s="38" t="str">
        <f>IF(AND(D284&lt;2029,2029&lt;=Zisk!$D$10),1,IF(D284=2029,0,""))</f>
        <v/>
      </c>
      <c r="BC284" s="39" t="str">
        <f>IF(AND($D284&lt;=2029,Zisk!$D$10&gt;=2030),"x","")</f>
        <v/>
      </c>
      <c r="BD284" s="35" t="str">
        <f>IF(AND($D284&lt;=2030,Zisk!$D$10&gt;=2030),"(","")</f>
        <v/>
      </c>
      <c r="BE284" s="35" t="str">
        <f>IF(AND($D284&lt;=2030,Zisk!$D$10&gt;=2030),"1","")</f>
        <v/>
      </c>
      <c r="BF284" s="35" t="str">
        <f>IF(AND($D284&lt;=2030,Zisk!$D$10&gt;=2030),"+","")</f>
        <v/>
      </c>
      <c r="BG284" s="37" t="str">
        <f>IF(AND($D284&lt;=2030,Zisk!$D$10&gt;=2030),VstupniParametry_SKRYT!$D$14,"")</f>
        <v/>
      </c>
      <c r="BH284" s="35" t="str">
        <f>IF(AND($D284&lt;=2030,Zisk!$D$10&gt;=2030),")","")</f>
        <v/>
      </c>
      <c r="BI284" s="38" t="str">
        <f>IF(AND(D284&lt;2030,2030&lt;=Zisk!$D$10),1,IF(D284=2030,0,""))</f>
        <v/>
      </c>
      <c r="BJ284" s="40" t="s">
        <v>32</v>
      </c>
      <c r="BK284" s="37">
        <f t="shared" si="154"/>
        <v>1</v>
      </c>
      <c r="BL284" s="35" t="str">
        <f t="shared" si="155"/>
        <v>x</v>
      </c>
      <c r="BM284" s="41">
        <f t="shared" si="156"/>
        <v>1</v>
      </c>
      <c r="BN284" s="37" t="str">
        <f t="shared" si="157"/>
        <v>x</v>
      </c>
      <c r="BO284" s="41">
        <f t="shared" si="142"/>
        <v>1.018</v>
      </c>
      <c r="BP284" s="41" t="str">
        <f t="shared" si="143"/>
        <v/>
      </c>
      <c r="BQ284" s="41" t="str">
        <f t="shared" si="144"/>
        <v/>
      </c>
      <c r="BR284" s="41" t="str">
        <f t="shared" si="145"/>
        <v/>
      </c>
      <c r="BS284" s="41" t="str">
        <f t="shared" si="146"/>
        <v/>
      </c>
      <c r="BT284" s="41" t="str">
        <f t="shared" si="147"/>
        <v/>
      </c>
      <c r="BU284" s="41" t="str">
        <f t="shared" si="148"/>
        <v/>
      </c>
      <c r="BV284" s="41" t="str">
        <f t="shared" si="149"/>
        <v/>
      </c>
      <c r="BW284" s="41" t="str">
        <f t="shared" si="150"/>
        <v/>
      </c>
      <c r="BX284" s="41" t="str">
        <f t="shared" si="151"/>
        <v/>
      </c>
      <c r="BY284" s="41" t="str">
        <f t="shared" si="152"/>
        <v/>
      </c>
      <c r="BZ284" s="40" t="s">
        <v>32</v>
      </c>
      <c r="CA284" s="41">
        <f t="shared" si="153"/>
        <v>1.018</v>
      </c>
      <c r="CB284" s="35"/>
      <c r="CC284" s="36">
        <f>IF(D284&gt;Zisk!$D$10,"",E284*CA284)</f>
        <v>0</v>
      </c>
    </row>
    <row r="285" spans="2:81" x14ac:dyDescent="0.2">
      <c r="B285" s="28" t="str">
        <f>Zisk!B296</f>
        <v/>
      </c>
      <c r="C285" s="28">
        <f>Zisk!C296</f>
        <v>0</v>
      </c>
      <c r="D285" s="28">
        <f>Zisk!E296</f>
        <v>0</v>
      </c>
      <c r="E285" s="29">
        <f>Zisk!D296</f>
        <v>0</v>
      </c>
      <c r="F285" s="29"/>
      <c r="G285" s="28" t="str">
        <f t="shared" si="128"/>
        <v>(</v>
      </c>
      <c r="H285" s="28" t="str">
        <f t="shared" si="129"/>
        <v>1</v>
      </c>
      <c r="I285" s="28" t="str">
        <f t="shared" si="130"/>
        <v>+</v>
      </c>
      <c r="J285" s="30">
        <f>IF($D285&lt;=2021,VstupniParametry_SKRYT!$D$5,"")</f>
        <v>0.02</v>
      </c>
      <c r="K285" s="28" t="str">
        <f t="shared" si="131"/>
        <v>)</v>
      </c>
      <c r="L285" s="31">
        <f>IF($D285&lt;=2021,COUNTIF(Vypocet_SKRYT!T282:AS282,"&gt;=1"),"")</f>
        <v>0</v>
      </c>
      <c r="M285" s="32" t="str">
        <f t="shared" si="132"/>
        <v>x</v>
      </c>
      <c r="N285" s="28" t="str">
        <f t="shared" si="133"/>
        <v>(</v>
      </c>
      <c r="O285" s="28" t="str">
        <f t="shared" si="134"/>
        <v>1</v>
      </c>
      <c r="P285" s="28" t="str">
        <f t="shared" si="135"/>
        <v>+</v>
      </c>
      <c r="Q285" s="30">
        <f>IF($D285&lt;=2024,VstupniParametry_SKRYT!$D$6,"")</f>
        <v>0.06</v>
      </c>
      <c r="R285" s="28" t="str">
        <f t="shared" si="136"/>
        <v>)</v>
      </c>
      <c r="S285" s="31">
        <f>IF($D285&lt;=2024,COUNTIFS(Vypocet_SKRYT!AT282:AV282,"&gt;=1"),"")</f>
        <v>0</v>
      </c>
      <c r="T285" s="32" t="str">
        <f t="shared" si="137"/>
        <v>x</v>
      </c>
      <c r="U285" s="28" t="str">
        <f t="shared" si="138"/>
        <v>(</v>
      </c>
      <c r="V285" s="28" t="str">
        <f t="shared" si="139"/>
        <v>1</v>
      </c>
      <c r="W285" s="28" t="str">
        <f t="shared" si="140"/>
        <v>+</v>
      </c>
      <c r="X285" s="30">
        <f>IF($D285&lt;=2025,VstupniParametry_SKRYT!$D$9,"")</f>
        <v>1.7999999999999999E-2</v>
      </c>
      <c r="Y285" s="28" t="str">
        <f t="shared" si="141"/>
        <v>)</v>
      </c>
      <c r="Z285" s="31">
        <f>IF(AND(D285&lt;2025,2025&lt;=Zisk!$D$10),1,IF(D285=2025,0,""))</f>
        <v>1</v>
      </c>
      <c r="AA285" s="32" t="str">
        <f>IF(AND($D285&lt;=2025,Zisk!$D$10&gt;=2026),"x","")</f>
        <v/>
      </c>
      <c r="AB285" s="28" t="str">
        <f>IF(AND($D285&lt;=2026,Zisk!$D$10&gt;=2026),"(","")</f>
        <v/>
      </c>
      <c r="AC285" s="28" t="str">
        <f>IF(AND($D285&lt;=2026,Zisk!$D$10&gt;=2026),"1","")</f>
        <v/>
      </c>
      <c r="AD285" s="28" t="str">
        <f>IF(AND($D285&lt;=2026,Zisk!$D$10&gt;=2026),"+","")</f>
        <v/>
      </c>
      <c r="AE285" s="30" t="str">
        <f>IF(AND($D285&lt;=2026,Zisk!$D$10&gt;=2026),VstupniParametry_SKRYT!$D$10,"")</f>
        <v/>
      </c>
      <c r="AF285" s="28" t="str">
        <f>IF(AND($D285&lt;=2026,Zisk!$D$10&gt;=2026),")","")</f>
        <v/>
      </c>
      <c r="AG285" s="31" t="str">
        <f>IF(AND(D285&lt;2026,2026&lt;=Zisk!$D$10),1,IF(D285=2026,0,""))</f>
        <v/>
      </c>
      <c r="AH285" s="32" t="str">
        <f>IF(AND($D285&lt;=2026,Zisk!$D$10&gt;=2027),"x","")</f>
        <v/>
      </c>
      <c r="AI285" s="28" t="str">
        <f>IF(AND($D285&lt;=2027,Zisk!$D$10&gt;=2027),"(","")</f>
        <v/>
      </c>
      <c r="AJ285" s="28" t="str">
        <f>IF(AND($D285&lt;=2027,Zisk!$D$10&gt;=2027),"1","")</f>
        <v/>
      </c>
      <c r="AK285" s="28" t="str">
        <f>IF(AND($D285&lt;=2027,Zisk!$D$10&gt;=2027),"+","")</f>
        <v/>
      </c>
      <c r="AL285" s="30" t="str">
        <f>IF(AND($D285&lt;=2027,Zisk!$D$10&gt;=2027),VstupniParametry_SKRYT!$D$11,"")</f>
        <v/>
      </c>
      <c r="AM285" s="28" t="str">
        <f>IF(AND($D285&lt;=2027,Zisk!$D$10&gt;=2027),")","")</f>
        <v/>
      </c>
      <c r="AN285" s="31" t="str">
        <f>IF(AND(D285&lt;2027,2027&lt;=Zisk!$D$10),1,IF(D285=2027,0,""))</f>
        <v/>
      </c>
      <c r="AO285" s="32" t="str">
        <f>IF(AND($D285&lt;=2027,Zisk!$D$10&gt;=2028),"x","")</f>
        <v/>
      </c>
      <c r="AP285" s="28" t="str">
        <f>IF(AND($D285&lt;=2028,Zisk!$D$10&gt;=2028),"(","")</f>
        <v/>
      </c>
      <c r="AQ285" s="28" t="str">
        <f>IF(AND($D285&lt;=2028,Zisk!$D$10&gt;=2028),"1","")</f>
        <v/>
      </c>
      <c r="AR285" s="28" t="str">
        <f>IF(AND($D285&lt;=2028,Zisk!$D$10&gt;=2028),"+","")</f>
        <v/>
      </c>
      <c r="AS285" s="30" t="str">
        <f>IF(AND($D285&lt;=2028,Zisk!$D$10&gt;=2028),VstupniParametry_SKRYT!$D$12,"")</f>
        <v/>
      </c>
      <c r="AT285" s="28" t="str">
        <f>IF(AND($D285&lt;=2028,Zisk!$D$10&gt;=2028),")","")</f>
        <v/>
      </c>
      <c r="AU285" s="31" t="str">
        <f>IF(AND(D285&lt;2028,2028&lt;=Zisk!$D$10),1,IF(D285=2028,0,""))</f>
        <v/>
      </c>
      <c r="AV285" s="32" t="str">
        <f>IF(AND($D285&lt;=2028,Zisk!$D$10&gt;=2029),"x","")</f>
        <v/>
      </c>
      <c r="AW285" s="28" t="str">
        <f>IF(AND($D285&lt;=2029,Zisk!$D$10&gt;=2029),"(","")</f>
        <v/>
      </c>
      <c r="AX285" s="28" t="str">
        <f>IF(AND($D285&lt;=2029,Zisk!$D$10&gt;=2029),"1","")</f>
        <v/>
      </c>
      <c r="AY285" s="28" t="str">
        <f>IF(AND($D285&lt;=2029,Zisk!$D$10&gt;=2029),"+","")</f>
        <v/>
      </c>
      <c r="AZ285" s="30" t="str">
        <f>IF(AND($D285&lt;=2029,Zisk!$D$10&gt;=2029),VstupniParametry_SKRYT!$D$13,"")</f>
        <v/>
      </c>
      <c r="BA285" s="28" t="str">
        <f>IF(AND($D285&lt;=2029,Zisk!$D$10&gt;=2029),")","")</f>
        <v/>
      </c>
      <c r="BB285" s="31" t="str">
        <f>IF(AND(D285&lt;2029,2029&lt;=Zisk!$D$10),1,IF(D285=2029,0,""))</f>
        <v/>
      </c>
      <c r="BC285" s="32" t="str">
        <f>IF(AND($D285&lt;=2029,Zisk!$D$10&gt;=2030),"x","")</f>
        <v/>
      </c>
      <c r="BD285" s="28" t="str">
        <f>IF(AND($D285&lt;=2030,Zisk!$D$10&gt;=2030),"(","")</f>
        <v/>
      </c>
      <c r="BE285" s="28" t="str">
        <f>IF(AND($D285&lt;=2030,Zisk!$D$10&gt;=2030),"1","")</f>
        <v/>
      </c>
      <c r="BF285" s="28" t="str">
        <f>IF(AND($D285&lt;=2030,Zisk!$D$10&gt;=2030),"+","")</f>
        <v/>
      </c>
      <c r="BG285" s="30" t="str">
        <f>IF(AND($D285&lt;=2030,Zisk!$D$10&gt;=2030),VstupniParametry_SKRYT!$D$14,"")</f>
        <v/>
      </c>
      <c r="BH285" s="28" t="str">
        <f>IF(AND($D285&lt;=2030,Zisk!$D$10&gt;=2030),")","")</f>
        <v/>
      </c>
      <c r="BI285" s="31" t="str">
        <f>IF(AND(D285&lt;2030,2030&lt;=Zisk!$D$10),1,IF(D285=2030,0,""))</f>
        <v/>
      </c>
      <c r="BJ285" s="33" t="s">
        <v>32</v>
      </c>
      <c r="BK285" s="30">
        <f t="shared" si="154"/>
        <v>1</v>
      </c>
      <c r="BL285" s="28" t="str">
        <f t="shared" si="155"/>
        <v>x</v>
      </c>
      <c r="BM285" s="34">
        <f t="shared" si="156"/>
        <v>1</v>
      </c>
      <c r="BN285" s="30" t="str">
        <f t="shared" si="157"/>
        <v>x</v>
      </c>
      <c r="BO285" s="34">
        <f t="shared" si="142"/>
        <v>1.018</v>
      </c>
      <c r="BP285" s="34" t="str">
        <f t="shared" si="143"/>
        <v/>
      </c>
      <c r="BQ285" s="34" t="str">
        <f t="shared" si="144"/>
        <v/>
      </c>
      <c r="BR285" s="34" t="str">
        <f t="shared" si="145"/>
        <v/>
      </c>
      <c r="BS285" s="34" t="str">
        <f t="shared" si="146"/>
        <v/>
      </c>
      <c r="BT285" s="34" t="str">
        <f t="shared" si="147"/>
        <v/>
      </c>
      <c r="BU285" s="34" t="str">
        <f t="shared" si="148"/>
        <v/>
      </c>
      <c r="BV285" s="34" t="str">
        <f t="shared" si="149"/>
        <v/>
      </c>
      <c r="BW285" s="34" t="str">
        <f t="shared" si="150"/>
        <v/>
      </c>
      <c r="BX285" s="34" t="str">
        <f t="shared" si="151"/>
        <v/>
      </c>
      <c r="BY285" s="34" t="str">
        <f t="shared" si="152"/>
        <v/>
      </c>
      <c r="BZ285" s="33" t="s">
        <v>32</v>
      </c>
      <c r="CA285" s="34">
        <f t="shared" si="153"/>
        <v>1.018</v>
      </c>
      <c r="CB285" s="28"/>
      <c r="CC285" s="29">
        <f>IF(D285&gt;Zisk!$D$10,"",E285*CA285)</f>
        <v>0</v>
      </c>
    </row>
    <row r="286" spans="2:81" x14ac:dyDescent="0.2">
      <c r="B286" s="35" t="str">
        <f>Zisk!B297</f>
        <v/>
      </c>
      <c r="C286" s="35">
        <f>Zisk!C297</f>
        <v>0</v>
      </c>
      <c r="D286" s="35">
        <f>Zisk!E297</f>
        <v>0</v>
      </c>
      <c r="E286" s="36">
        <f>Zisk!D297</f>
        <v>0</v>
      </c>
      <c r="F286" s="36"/>
      <c r="G286" s="35" t="str">
        <f t="shared" si="128"/>
        <v>(</v>
      </c>
      <c r="H286" s="35" t="str">
        <f t="shared" si="129"/>
        <v>1</v>
      </c>
      <c r="I286" s="35" t="str">
        <f t="shared" si="130"/>
        <v>+</v>
      </c>
      <c r="J286" s="37">
        <f>IF($D286&lt;=2021,VstupniParametry_SKRYT!$D$5,"")</f>
        <v>0.02</v>
      </c>
      <c r="K286" s="35" t="str">
        <f t="shared" si="131"/>
        <v>)</v>
      </c>
      <c r="L286" s="38">
        <f>IF($D286&lt;=2021,COUNTIF(Vypocet_SKRYT!T283:AS283,"&gt;=1"),"")</f>
        <v>0</v>
      </c>
      <c r="M286" s="39" t="str">
        <f t="shared" si="132"/>
        <v>x</v>
      </c>
      <c r="N286" s="35" t="str">
        <f t="shared" si="133"/>
        <v>(</v>
      </c>
      <c r="O286" s="35" t="str">
        <f t="shared" si="134"/>
        <v>1</v>
      </c>
      <c r="P286" s="35" t="str">
        <f t="shared" si="135"/>
        <v>+</v>
      </c>
      <c r="Q286" s="37">
        <f>IF($D286&lt;=2024,VstupniParametry_SKRYT!$D$6,"")</f>
        <v>0.06</v>
      </c>
      <c r="R286" s="35" t="str">
        <f t="shared" si="136"/>
        <v>)</v>
      </c>
      <c r="S286" s="38">
        <f>IF($D286&lt;=2024,COUNTIFS(Vypocet_SKRYT!AT283:AV283,"&gt;=1"),"")</f>
        <v>0</v>
      </c>
      <c r="T286" s="39" t="str">
        <f t="shared" si="137"/>
        <v>x</v>
      </c>
      <c r="U286" s="35" t="str">
        <f t="shared" si="138"/>
        <v>(</v>
      </c>
      <c r="V286" s="35" t="str">
        <f t="shared" si="139"/>
        <v>1</v>
      </c>
      <c r="W286" s="35" t="str">
        <f t="shared" si="140"/>
        <v>+</v>
      </c>
      <c r="X286" s="37">
        <f>IF($D286&lt;=2025,VstupniParametry_SKRYT!$D$9,"")</f>
        <v>1.7999999999999999E-2</v>
      </c>
      <c r="Y286" s="35" t="str">
        <f t="shared" si="141"/>
        <v>)</v>
      </c>
      <c r="Z286" s="38">
        <f>IF(AND(D286&lt;2025,2025&lt;=Zisk!$D$10),1,IF(D286=2025,0,""))</f>
        <v>1</v>
      </c>
      <c r="AA286" s="39" t="str">
        <f>IF(AND($D286&lt;=2025,Zisk!$D$10&gt;=2026),"x","")</f>
        <v/>
      </c>
      <c r="AB286" s="35" t="str">
        <f>IF(AND($D286&lt;=2026,Zisk!$D$10&gt;=2026),"(","")</f>
        <v/>
      </c>
      <c r="AC286" s="35" t="str">
        <f>IF(AND($D286&lt;=2026,Zisk!$D$10&gt;=2026),"1","")</f>
        <v/>
      </c>
      <c r="AD286" s="35" t="str">
        <f>IF(AND($D286&lt;=2026,Zisk!$D$10&gt;=2026),"+","")</f>
        <v/>
      </c>
      <c r="AE286" s="37" t="str">
        <f>IF(AND($D286&lt;=2026,Zisk!$D$10&gt;=2026),VstupniParametry_SKRYT!$D$10,"")</f>
        <v/>
      </c>
      <c r="AF286" s="35" t="str">
        <f>IF(AND($D286&lt;=2026,Zisk!$D$10&gt;=2026),")","")</f>
        <v/>
      </c>
      <c r="AG286" s="38" t="str">
        <f>IF(AND(D286&lt;2026,2026&lt;=Zisk!$D$10),1,IF(D286=2026,0,""))</f>
        <v/>
      </c>
      <c r="AH286" s="39" t="str">
        <f>IF(AND($D286&lt;=2026,Zisk!$D$10&gt;=2027),"x","")</f>
        <v/>
      </c>
      <c r="AI286" s="35" t="str">
        <f>IF(AND($D286&lt;=2027,Zisk!$D$10&gt;=2027),"(","")</f>
        <v/>
      </c>
      <c r="AJ286" s="35" t="str">
        <f>IF(AND($D286&lt;=2027,Zisk!$D$10&gt;=2027),"1","")</f>
        <v/>
      </c>
      <c r="AK286" s="35" t="str">
        <f>IF(AND($D286&lt;=2027,Zisk!$D$10&gt;=2027),"+","")</f>
        <v/>
      </c>
      <c r="AL286" s="37" t="str">
        <f>IF(AND($D286&lt;=2027,Zisk!$D$10&gt;=2027),VstupniParametry_SKRYT!$D$11,"")</f>
        <v/>
      </c>
      <c r="AM286" s="35" t="str">
        <f>IF(AND($D286&lt;=2027,Zisk!$D$10&gt;=2027),")","")</f>
        <v/>
      </c>
      <c r="AN286" s="38" t="str">
        <f>IF(AND(D286&lt;2027,2027&lt;=Zisk!$D$10),1,IF(D286=2027,0,""))</f>
        <v/>
      </c>
      <c r="AO286" s="39" t="str">
        <f>IF(AND($D286&lt;=2027,Zisk!$D$10&gt;=2028),"x","")</f>
        <v/>
      </c>
      <c r="AP286" s="35" t="str">
        <f>IF(AND($D286&lt;=2028,Zisk!$D$10&gt;=2028),"(","")</f>
        <v/>
      </c>
      <c r="AQ286" s="35" t="str">
        <f>IF(AND($D286&lt;=2028,Zisk!$D$10&gt;=2028),"1","")</f>
        <v/>
      </c>
      <c r="AR286" s="35" t="str">
        <f>IF(AND($D286&lt;=2028,Zisk!$D$10&gt;=2028),"+","")</f>
        <v/>
      </c>
      <c r="AS286" s="37" t="str">
        <f>IF(AND($D286&lt;=2028,Zisk!$D$10&gt;=2028),VstupniParametry_SKRYT!$D$12,"")</f>
        <v/>
      </c>
      <c r="AT286" s="35" t="str">
        <f>IF(AND($D286&lt;=2028,Zisk!$D$10&gt;=2028),")","")</f>
        <v/>
      </c>
      <c r="AU286" s="38" t="str">
        <f>IF(AND(D286&lt;2028,2028&lt;=Zisk!$D$10),1,IF(D286=2028,0,""))</f>
        <v/>
      </c>
      <c r="AV286" s="39" t="str">
        <f>IF(AND($D286&lt;=2028,Zisk!$D$10&gt;=2029),"x","")</f>
        <v/>
      </c>
      <c r="AW286" s="35" t="str">
        <f>IF(AND($D286&lt;=2029,Zisk!$D$10&gt;=2029),"(","")</f>
        <v/>
      </c>
      <c r="AX286" s="35" t="str">
        <f>IF(AND($D286&lt;=2029,Zisk!$D$10&gt;=2029),"1","")</f>
        <v/>
      </c>
      <c r="AY286" s="35" t="str">
        <f>IF(AND($D286&lt;=2029,Zisk!$D$10&gt;=2029),"+","")</f>
        <v/>
      </c>
      <c r="AZ286" s="37" t="str">
        <f>IF(AND($D286&lt;=2029,Zisk!$D$10&gt;=2029),VstupniParametry_SKRYT!$D$13,"")</f>
        <v/>
      </c>
      <c r="BA286" s="35" t="str">
        <f>IF(AND($D286&lt;=2029,Zisk!$D$10&gt;=2029),")","")</f>
        <v/>
      </c>
      <c r="BB286" s="38" t="str">
        <f>IF(AND(D286&lt;2029,2029&lt;=Zisk!$D$10),1,IF(D286=2029,0,""))</f>
        <v/>
      </c>
      <c r="BC286" s="39" t="str">
        <f>IF(AND($D286&lt;=2029,Zisk!$D$10&gt;=2030),"x","")</f>
        <v/>
      </c>
      <c r="BD286" s="35" t="str">
        <f>IF(AND($D286&lt;=2030,Zisk!$D$10&gt;=2030),"(","")</f>
        <v/>
      </c>
      <c r="BE286" s="35" t="str">
        <f>IF(AND($D286&lt;=2030,Zisk!$D$10&gt;=2030),"1","")</f>
        <v/>
      </c>
      <c r="BF286" s="35" t="str">
        <f>IF(AND($D286&lt;=2030,Zisk!$D$10&gt;=2030),"+","")</f>
        <v/>
      </c>
      <c r="BG286" s="37" t="str">
        <f>IF(AND($D286&lt;=2030,Zisk!$D$10&gt;=2030),VstupniParametry_SKRYT!$D$14,"")</f>
        <v/>
      </c>
      <c r="BH286" s="35" t="str">
        <f>IF(AND($D286&lt;=2030,Zisk!$D$10&gt;=2030),")","")</f>
        <v/>
      </c>
      <c r="BI286" s="38" t="str">
        <f>IF(AND(D286&lt;2030,2030&lt;=Zisk!$D$10),1,IF(D286=2030,0,""))</f>
        <v/>
      </c>
      <c r="BJ286" s="40" t="s">
        <v>32</v>
      </c>
      <c r="BK286" s="37">
        <f t="shared" si="154"/>
        <v>1</v>
      </c>
      <c r="BL286" s="35" t="str">
        <f t="shared" si="155"/>
        <v>x</v>
      </c>
      <c r="BM286" s="41">
        <f t="shared" si="156"/>
        <v>1</v>
      </c>
      <c r="BN286" s="37" t="str">
        <f t="shared" si="157"/>
        <v>x</v>
      </c>
      <c r="BO286" s="41">
        <f t="shared" si="142"/>
        <v>1.018</v>
      </c>
      <c r="BP286" s="41" t="str">
        <f t="shared" si="143"/>
        <v/>
      </c>
      <c r="BQ286" s="41" t="str">
        <f t="shared" si="144"/>
        <v/>
      </c>
      <c r="BR286" s="41" t="str">
        <f t="shared" si="145"/>
        <v/>
      </c>
      <c r="BS286" s="41" t="str">
        <f t="shared" si="146"/>
        <v/>
      </c>
      <c r="BT286" s="41" t="str">
        <f t="shared" si="147"/>
        <v/>
      </c>
      <c r="BU286" s="41" t="str">
        <f t="shared" si="148"/>
        <v/>
      </c>
      <c r="BV286" s="41" t="str">
        <f t="shared" si="149"/>
        <v/>
      </c>
      <c r="BW286" s="41" t="str">
        <f t="shared" si="150"/>
        <v/>
      </c>
      <c r="BX286" s="41" t="str">
        <f t="shared" si="151"/>
        <v/>
      </c>
      <c r="BY286" s="41" t="str">
        <f t="shared" si="152"/>
        <v/>
      </c>
      <c r="BZ286" s="40" t="s">
        <v>32</v>
      </c>
      <c r="CA286" s="41">
        <f t="shared" si="153"/>
        <v>1.018</v>
      </c>
      <c r="CB286" s="35"/>
      <c r="CC286" s="36">
        <f>IF(D286&gt;Zisk!$D$10,"",E286*CA286)</f>
        <v>0</v>
      </c>
    </row>
    <row r="287" spans="2:81" x14ac:dyDescent="0.2">
      <c r="B287" s="28" t="str">
        <f>Zisk!B298</f>
        <v/>
      </c>
      <c r="C287" s="28">
        <f>Zisk!C298</f>
        <v>0</v>
      </c>
      <c r="D287" s="28">
        <f>Zisk!E298</f>
        <v>0</v>
      </c>
      <c r="E287" s="29">
        <f>Zisk!D298</f>
        <v>0</v>
      </c>
      <c r="F287" s="29"/>
      <c r="G287" s="28" t="str">
        <f t="shared" si="128"/>
        <v>(</v>
      </c>
      <c r="H287" s="28" t="str">
        <f t="shared" si="129"/>
        <v>1</v>
      </c>
      <c r="I287" s="28" t="str">
        <f t="shared" si="130"/>
        <v>+</v>
      </c>
      <c r="J287" s="30">
        <f>IF($D287&lt;=2021,VstupniParametry_SKRYT!$D$5,"")</f>
        <v>0.02</v>
      </c>
      <c r="K287" s="28" t="str">
        <f t="shared" si="131"/>
        <v>)</v>
      </c>
      <c r="L287" s="31">
        <f>IF($D287&lt;=2021,COUNTIF(Vypocet_SKRYT!T284:AS284,"&gt;=1"),"")</f>
        <v>0</v>
      </c>
      <c r="M287" s="32" t="str">
        <f t="shared" si="132"/>
        <v>x</v>
      </c>
      <c r="N287" s="28" t="str">
        <f t="shared" si="133"/>
        <v>(</v>
      </c>
      <c r="O287" s="28" t="str">
        <f t="shared" si="134"/>
        <v>1</v>
      </c>
      <c r="P287" s="28" t="str">
        <f t="shared" si="135"/>
        <v>+</v>
      </c>
      <c r="Q287" s="30">
        <f>IF($D287&lt;=2024,VstupniParametry_SKRYT!$D$6,"")</f>
        <v>0.06</v>
      </c>
      <c r="R287" s="28" t="str">
        <f t="shared" si="136"/>
        <v>)</v>
      </c>
      <c r="S287" s="31">
        <f>IF($D287&lt;=2024,COUNTIFS(Vypocet_SKRYT!AT284:AV284,"&gt;=1"),"")</f>
        <v>0</v>
      </c>
      <c r="T287" s="32" t="str">
        <f t="shared" si="137"/>
        <v>x</v>
      </c>
      <c r="U287" s="28" t="str">
        <f t="shared" si="138"/>
        <v>(</v>
      </c>
      <c r="V287" s="28" t="str">
        <f t="shared" si="139"/>
        <v>1</v>
      </c>
      <c r="W287" s="28" t="str">
        <f t="shared" si="140"/>
        <v>+</v>
      </c>
      <c r="X287" s="30">
        <f>IF($D287&lt;=2025,VstupniParametry_SKRYT!$D$9,"")</f>
        <v>1.7999999999999999E-2</v>
      </c>
      <c r="Y287" s="28" t="str">
        <f t="shared" si="141"/>
        <v>)</v>
      </c>
      <c r="Z287" s="31">
        <f>IF(AND(D287&lt;2025,2025&lt;=Zisk!$D$10),1,IF(D287=2025,0,""))</f>
        <v>1</v>
      </c>
      <c r="AA287" s="32" t="str">
        <f>IF(AND($D287&lt;=2025,Zisk!$D$10&gt;=2026),"x","")</f>
        <v/>
      </c>
      <c r="AB287" s="28" t="str">
        <f>IF(AND($D287&lt;=2026,Zisk!$D$10&gt;=2026),"(","")</f>
        <v/>
      </c>
      <c r="AC287" s="28" t="str">
        <f>IF(AND($D287&lt;=2026,Zisk!$D$10&gt;=2026),"1","")</f>
        <v/>
      </c>
      <c r="AD287" s="28" t="str">
        <f>IF(AND($D287&lt;=2026,Zisk!$D$10&gt;=2026),"+","")</f>
        <v/>
      </c>
      <c r="AE287" s="30" t="str">
        <f>IF(AND($D287&lt;=2026,Zisk!$D$10&gt;=2026),VstupniParametry_SKRYT!$D$10,"")</f>
        <v/>
      </c>
      <c r="AF287" s="28" t="str">
        <f>IF(AND($D287&lt;=2026,Zisk!$D$10&gt;=2026),")","")</f>
        <v/>
      </c>
      <c r="AG287" s="31" t="str">
        <f>IF(AND(D287&lt;2026,2026&lt;=Zisk!$D$10),1,IF(D287=2026,0,""))</f>
        <v/>
      </c>
      <c r="AH287" s="32" t="str">
        <f>IF(AND($D287&lt;=2026,Zisk!$D$10&gt;=2027),"x","")</f>
        <v/>
      </c>
      <c r="AI287" s="28" t="str">
        <f>IF(AND($D287&lt;=2027,Zisk!$D$10&gt;=2027),"(","")</f>
        <v/>
      </c>
      <c r="AJ287" s="28" t="str">
        <f>IF(AND($D287&lt;=2027,Zisk!$D$10&gt;=2027),"1","")</f>
        <v/>
      </c>
      <c r="AK287" s="28" t="str">
        <f>IF(AND($D287&lt;=2027,Zisk!$D$10&gt;=2027),"+","")</f>
        <v/>
      </c>
      <c r="AL287" s="30" t="str">
        <f>IF(AND($D287&lt;=2027,Zisk!$D$10&gt;=2027),VstupniParametry_SKRYT!$D$11,"")</f>
        <v/>
      </c>
      <c r="AM287" s="28" t="str">
        <f>IF(AND($D287&lt;=2027,Zisk!$D$10&gt;=2027),")","")</f>
        <v/>
      </c>
      <c r="AN287" s="31" t="str">
        <f>IF(AND(D287&lt;2027,2027&lt;=Zisk!$D$10),1,IF(D287=2027,0,""))</f>
        <v/>
      </c>
      <c r="AO287" s="32" t="str">
        <f>IF(AND($D287&lt;=2027,Zisk!$D$10&gt;=2028),"x","")</f>
        <v/>
      </c>
      <c r="AP287" s="28" t="str">
        <f>IF(AND($D287&lt;=2028,Zisk!$D$10&gt;=2028),"(","")</f>
        <v/>
      </c>
      <c r="AQ287" s="28" t="str">
        <f>IF(AND($D287&lt;=2028,Zisk!$D$10&gt;=2028),"1","")</f>
        <v/>
      </c>
      <c r="AR287" s="28" t="str">
        <f>IF(AND($D287&lt;=2028,Zisk!$D$10&gt;=2028),"+","")</f>
        <v/>
      </c>
      <c r="AS287" s="30" t="str">
        <f>IF(AND($D287&lt;=2028,Zisk!$D$10&gt;=2028),VstupniParametry_SKRYT!$D$12,"")</f>
        <v/>
      </c>
      <c r="AT287" s="28" t="str">
        <f>IF(AND($D287&lt;=2028,Zisk!$D$10&gt;=2028),")","")</f>
        <v/>
      </c>
      <c r="AU287" s="31" t="str">
        <f>IF(AND(D287&lt;2028,2028&lt;=Zisk!$D$10),1,IF(D287=2028,0,""))</f>
        <v/>
      </c>
      <c r="AV287" s="32" t="str">
        <f>IF(AND($D287&lt;=2028,Zisk!$D$10&gt;=2029),"x","")</f>
        <v/>
      </c>
      <c r="AW287" s="28" t="str">
        <f>IF(AND($D287&lt;=2029,Zisk!$D$10&gt;=2029),"(","")</f>
        <v/>
      </c>
      <c r="AX287" s="28" t="str">
        <f>IF(AND($D287&lt;=2029,Zisk!$D$10&gt;=2029),"1","")</f>
        <v/>
      </c>
      <c r="AY287" s="28" t="str">
        <f>IF(AND($D287&lt;=2029,Zisk!$D$10&gt;=2029),"+","")</f>
        <v/>
      </c>
      <c r="AZ287" s="30" t="str">
        <f>IF(AND($D287&lt;=2029,Zisk!$D$10&gt;=2029),VstupniParametry_SKRYT!$D$13,"")</f>
        <v/>
      </c>
      <c r="BA287" s="28" t="str">
        <f>IF(AND($D287&lt;=2029,Zisk!$D$10&gt;=2029),")","")</f>
        <v/>
      </c>
      <c r="BB287" s="31" t="str">
        <f>IF(AND(D287&lt;2029,2029&lt;=Zisk!$D$10),1,IF(D287=2029,0,""))</f>
        <v/>
      </c>
      <c r="BC287" s="32" t="str">
        <f>IF(AND($D287&lt;=2029,Zisk!$D$10&gt;=2030),"x","")</f>
        <v/>
      </c>
      <c r="BD287" s="28" t="str">
        <f>IF(AND($D287&lt;=2030,Zisk!$D$10&gt;=2030),"(","")</f>
        <v/>
      </c>
      <c r="BE287" s="28" t="str">
        <f>IF(AND($D287&lt;=2030,Zisk!$D$10&gt;=2030),"1","")</f>
        <v/>
      </c>
      <c r="BF287" s="28" t="str">
        <f>IF(AND($D287&lt;=2030,Zisk!$D$10&gt;=2030),"+","")</f>
        <v/>
      </c>
      <c r="BG287" s="30" t="str">
        <f>IF(AND($D287&lt;=2030,Zisk!$D$10&gt;=2030),VstupniParametry_SKRYT!$D$14,"")</f>
        <v/>
      </c>
      <c r="BH287" s="28" t="str">
        <f>IF(AND($D287&lt;=2030,Zisk!$D$10&gt;=2030),")","")</f>
        <v/>
      </c>
      <c r="BI287" s="31" t="str">
        <f>IF(AND(D287&lt;2030,2030&lt;=Zisk!$D$10),1,IF(D287=2030,0,""))</f>
        <v/>
      </c>
      <c r="BJ287" s="33" t="s">
        <v>32</v>
      </c>
      <c r="BK287" s="30">
        <f t="shared" si="154"/>
        <v>1</v>
      </c>
      <c r="BL287" s="28" t="str">
        <f t="shared" si="155"/>
        <v>x</v>
      </c>
      <c r="BM287" s="34">
        <f t="shared" si="156"/>
        <v>1</v>
      </c>
      <c r="BN287" s="30" t="str">
        <f t="shared" si="157"/>
        <v>x</v>
      </c>
      <c r="BO287" s="34">
        <f t="shared" si="142"/>
        <v>1.018</v>
      </c>
      <c r="BP287" s="34" t="str">
        <f t="shared" si="143"/>
        <v/>
      </c>
      <c r="BQ287" s="34" t="str">
        <f t="shared" si="144"/>
        <v/>
      </c>
      <c r="BR287" s="34" t="str">
        <f t="shared" si="145"/>
        <v/>
      </c>
      <c r="BS287" s="34" t="str">
        <f t="shared" si="146"/>
        <v/>
      </c>
      <c r="BT287" s="34" t="str">
        <f t="shared" si="147"/>
        <v/>
      </c>
      <c r="BU287" s="34" t="str">
        <f t="shared" si="148"/>
        <v/>
      </c>
      <c r="BV287" s="34" t="str">
        <f t="shared" si="149"/>
        <v/>
      </c>
      <c r="BW287" s="34" t="str">
        <f t="shared" si="150"/>
        <v/>
      </c>
      <c r="BX287" s="34" t="str">
        <f t="shared" si="151"/>
        <v/>
      </c>
      <c r="BY287" s="34" t="str">
        <f t="shared" si="152"/>
        <v/>
      </c>
      <c r="BZ287" s="33" t="s">
        <v>32</v>
      </c>
      <c r="CA287" s="34">
        <f t="shared" si="153"/>
        <v>1.018</v>
      </c>
      <c r="CB287" s="28"/>
      <c r="CC287" s="29">
        <f>IF(D287&gt;Zisk!$D$10,"",E287*CA287)</f>
        <v>0</v>
      </c>
    </row>
    <row r="288" spans="2:81" x14ac:dyDescent="0.2">
      <c r="B288" s="35" t="str">
        <f>Zisk!B299</f>
        <v/>
      </c>
      <c r="C288" s="35">
        <f>Zisk!C299</f>
        <v>0</v>
      </c>
      <c r="D288" s="35">
        <f>Zisk!E299</f>
        <v>0</v>
      </c>
      <c r="E288" s="36">
        <f>Zisk!D299</f>
        <v>0</v>
      </c>
      <c r="F288" s="36"/>
      <c r="G288" s="35" t="str">
        <f t="shared" si="128"/>
        <v>(</v>
      </c>
      <c r="H288" s="35" t="str">
        <f t="shared" si="129"/>
        <v>1</v>
      </c>
      <c r="I288" s="35" t="str">
        <f t="shared" si="130"/>
        <v>+</v>
      </c>
      <c r="J288" s="37">
        <f>IF($D288&lt;=2021,VstupniParametry_SKRYT!$D$5,"")</f>
        <v>0.02</v>
      </c>
      <c r="K288" s="35" t="str">
        <f t="shared" si="131"/>
        <v>)</v>
      </c>
      <c r="L288" s="38">
        <f>IF($D288&lt;=2021,COUNTIF(Vypocet_SKRYT!T285:AS285,"&gt;=1"),"")</f>
        <v>0</v>
      </c>
      <c r="M288" s="39" t="str">
        <f t="shared" si="132"/>
        <v>x</v>
      </c>
      <c r="N288" s="35" t="str">
        <f t="shared" si="133"/>
        <v>(</v>
      </c>
      <c r="O288" s="35" t="str">
        <f t="shared" si="134"/>
        <v>1</v>
      </c>
      <c r="P288" s="35" t="str">
        <f t="shared" si="135"/>
        <v>+</v>
      </c>
      <c r="Q288" s="37">
        <f>IF($D288&lt;=2024,VstupniParametry_SKRYT!$D$6,"")</f>
        <v>0.06</v>
      </c>
      <c r="R288" s="35" t="str">
        <f t="shared" si="136"/>
        <v>)</v>
      </c>
      <c r="S288" s="38">
        <f>IF($D288&lt;=2024,COUNTIFS(Vypocet_SKRYT!AT285:AV285,"&gt;=1"),"")</f>
        <v>0</v>
      </c>
      <c r="T288" s="39" t="str">
        <f t="shared" si="137"/>
        <v>x</v>
      </c>
      <c r="U288" s="35" t="str">
        <f t="shared" si="138"/>
        <v>(</v>
      </c>
      <c r="V288" s="35" t="str">
        <f t="shared" si="139"/>
        <v>1</v>
      </c>
      <c r="W288" s="35" t="str">
        <f t="shared" si="140"/>
        <v>+</v>
      </c>
      <c r="X288" s="37">
        <f>IF($D288&lt;=2025,VstupniParametry_SKRYT!$D$9,"")</f>
        <v>1.7999999999999999E-2</v>
      </c>
      <c r="Y288" s="35" t="str">
        <f t="shared" si="141"/>
        <v>)</v>
      </c>
      <c r="Z288" s="38">
        <f>IF(AND(D288&lt;2025,2025&lt;=Zisk!$D$10),1,IF(D288=2025,0,""))</f>
        <v>1</v>
      </c>
      <c r="AA288" s="39" t="str">
        <f>IF(AND($D288&lt;=2025,Zisk!$D$10&gt;=2026),"x","")</f>
        <v/>
      </c>
      <c r="AB288" s="35" t="str">
        <f>IF(AND($D288&lt;=2026,Zisk!$D$10&gt;=2026),"(","")</f>
        <v/>
      </c>
      <c r="AC288" s="35" t="str">
        <f>IF(AND($D288&lt;=2026,Zisk!$D$10&gt;=2026),"1","")</f>
        <v/>
      </c>
      <c r="AD288" s="35" t="str">
        <f>IF(AND($D288&lt;=2026,Zisk!$D$10&gt;=2026),"+","")</f>
        <v/>
      </c>
      <c r="AE288" s="37" t="str">
        <f>IF(AND($D288&lt;=2026,Zisk!$D$10&gt;=2026),VstupniParametry_SKRYT!$D$10,"")</f>
        <v/>
      </c>
      <c r="AF288" s="35" t="str">
        <f>IF(AND($D288&lt;=2026,Zisk!$D$10&gt;=2026),")","")</f>
        <v/>
      </c>
      <c r="AG288" s="38" t="str">
        <f>IF(AND(D288&lt;2026,2026&lt;=Zisk!$D$10),1,IF(D288=2026,0,""))</f>
        <v/>
      </c>
      <c r="AH288" s="39" t="str">
        <f>IF(AND($D288&lt;=2026,Zisk!$D$10&gt;=2027),"x","")</f>
        <v/>
      </c>
      <c r="AI288" s="35" t="str">
        <f>IF(AND($D288&lt;=2027,Zisk!$D$10&gt;=2027),"(","")</f>
        <v/>
      </c>
      <c r="AJ288" s="35" t="str">
        <f>IF(AND($D288&lt;=2027,Zisk!$D$10&gt;=2027),"1","")</f>
        <v/>
      </c>
      <c r="AK288" s="35" t="str">
        <f>IF(AND($D288&lt;=2027,Zisk!$D$10&gt;=2027),"+","")</f>
        <v/>
      </c>
      <c r="AL288" s="37" t="str">
        <f>IF(AND($D288&lt;=2027,Zisk!$D$10&gt;=2027),VstupniParametry_SKRYT!$D$11,"")</f>
        <v/>
      </c>
      <c r="AM288" s="35" t="str">
        <f>IF(AND($D288&lt;=2027,Zisk!$D$10&gt;=2027),")","")</f>
        <v/>
      </c>
      <c r="AN288" s="38" t="str">
        <f>IF(AND(D288&lt;2027,2027&lt;=Zisk!$D$10),1,IF(D288=2027,0,""))</f>
        <v/>
      </c>
      <c r="AO288" s="39" t="str">
        <f>IF(AND($D288&lt;=2027,Zisk!$D$10&gt;=2028),"x","")</f>
        <v/>
      </c>
      <c r="AP288" s="35" t="str">
        <f>IF(AND($D288&lt;=2028,Zisk!$D$10&gt;=2028),"(","")</f>
        <v/>
      </c>
      <c r="AQ288" s="35" t="str">
        <f>IF(AND($D288&lt;=2028,Zisk!$D$10&gt;=2028),"1","")</f>
        <v/>
      </c>
      <c r="AR288" s="35" t="str">
        <f>IF(AND($D288&lt;=2028,Zisk!$D$10&gt;=2028),"+","")</f>
        <v/>
      </c>
      <c r="AS288" s="37" t="str">
        <f>IF(AND($D288&lt;=2028,Zisk!$D$10&gt;=2028),VstupniParametry_SKRYT!$D$12,"")</f>
        <v/>
      </c>
      <c r="AT288" s="35" t="str">
        <f>IF(AND($D288&lt;=2028,Zisk!$D$10&gt;=2028),")","")</f>
        <v/>
      </c>
      <c r="AU288" s="38" t="str">
        <f>IF(AND(D288&lt;2028,2028&lt;=Zisk!$D$10),1,IF(D288=2028,0,""))</f>
        <v/>
      </c>
      <c r="AV288" s="39" t="str">
        <f>IF(AND($D288&lt;=2028,Zisk!$D$10&gt;=2029),"x","")</f>
        <v/>
      </c>
      <c r="AW288" s="35" t="str">
        <f>IF(AND($D288&lt;=2029,Zisk!$D$10&gt;=2029),"(","")</f>
        <v/>
      </c>
      <c r="AX288" s="35" t="str">
        <f>IF(AND($D288&lt;=2029,Zisk!$D$10&gt;=2029),"1","")</f>
        <v/>
      </c>
      <c r="AY288" s="35" t="str">
        <f>IF(AND($D288&lt;=2029,Zisk!$D$10&gt;=2029),"+","")</f>
        <v/>
      </c>
      <c r="AZ288" s="37" t="str">
        <f>IF(AND($D288&lt;=2029,Zisk!$D$10&gt;=2029),VstupniParametry_SKRYT!$D$13,"")</f>
        <v/>
      </c>
      <c r="BA288" s="35" t="str">
        <f>IF(AND($D288&lt;=2029,Zisk!$D$10&gt;=2029),")","")</f>
        <v/>
      </c>
      <c r="BB288" s="38" t="str">
        <f>IF(AND(D288&lt;2029,2029&lt;=Zisk!$D$10),1,IF(D288=2029,0,""))</f>
        <v/>
      </c>
      <c r="BC288" s="39" t="str">
        <f>IF(AND($D288&lt;=2029,Zisk!$D$10&gt;=2030),"x","")</f>
        <v/>
      </c>
      <c r="BD288" s="35" t="str">
        <f>IF(AND($D288&lt;=2030,Zisk!$D$10&gt;=2030),"(","")</f>
        <v/>
      </c>
      <c r="BE288" s="35" t="str">
        <f>IF(AND($D288&lt;=2030,Zisk!$D$10&gt;=2030),"1","")</f>
        <v/>
      </c>
      <c r="BF288" s="35" t="str">
        <f>IF(AND($D288&lt;=2030,Zisk!$D$10&gt;=2030),"+","")</f>
        <v/>
      </c>
      <c r="BG288" s="37" t="str">
        <f>IF(AND($D288&lt;=2030,Zisk!$D$10&gt;=2030),VstupniParametry_SKRYT!$D$14,"")</f>
        <v/>
      </c>
      <c r="BH288" s="35" t="str">
        <f>IF(AND($D288&lt;=2030,Zisk!$D$10&gt;=2030),")","")</f>
        <v/>
      </c>
      <c r="BI288" s="38" t="str">
        <f>IF(AND(D288&lt;2030,2030&lt;=Zisk!$D$10),1,IF(D288=2030,0,""))</f>
        <v/>
      </c>
      <c r="BJ288" s="40" t="s">
        <v>32</v>
      </c>
      <c r="BK288" s="37">
        <f t="shared" si="154"/>
        <v>1</v>
      </c>
      <c r="BL288" s="35" t="str">
        <f t="shared" si="155"/>
        <v>x</v>
      </c>
      <c r="BM288" s="41">
        <f t="shared" si="156"/>
        <v>1</v>
      </c>
      <c r="BN288" s="37" t="str">
        <f t="shared" si="157"/>
        <v>x</v>
      </c>
      <c r="BO288" s="41">
        <f t="shared" si="142"/>
        <v>1.018</v>
      </c>
      <c r="BP288" s="41" t="str">
        <f t="shared" si="143"/>
        <v/>
      </c>
      <c r="BQ288" s="41" t="str">
        <f t="shared" si="144"/>
        <v/>
      </c>
      <c r="BR288" s="41" t="str">
        <f t="shared" si="145"/>
        <v/>
      </c>
      <c r="BS288" s="41" t="str">
        <f t="shared" si="146"/>
        <v/>
      </c>
      <c r="BT288" s="41" t="str">
        <f t="shared" si="147"/>
        <v/>
      </c>
      <c r="BU288" s="41" t="str">
        <f t="shared" si="148"/>
        <v/>
      </c>
      <c r="BV288" s="41" t="str">
        <f t="shared" si="149"/>
        <v/>
      </c>
      <c r="BW288" s="41" t="str">
        <f t="shared" si="150"/>
        <v/>
      </c>
      <c r="BX288" s="41" t="str">
        <f t="shared" si="151"/>
        <v/>
      </c>
      <c r="BY288" s="41" t="str">
        <f t="shared" si="152"/>
        <v/>
      </c>
      <c r="BZ288" s="40" t="s">
        <v>32</v>
      </c>
      <c r="CA288" s="41">
        <f t="shared" si="153"/>
        <v>1.018</v>
      </c>
      <c r="CB288" s="35"/>
      <c r="CC288" s="36">
        <f>IF(D288&gt;Zisk!$D$10,"",E288*CA288)</f>
        <v>0</v>
      </c>
    </row>
    <row r="289" spans="2:81" x14ac:dyDescent="0.2">
      <c r="B289" s="28" t="str">
        <f>Zisk!B300</f>
        <v/>
      </c>
      <c r="C289" s="28">
        <f>Zisk!C300</f>
        <v>0</v>
      </c>
      <c r="D289" s="28">
        <f>Zisk!E300</f>
        <v>0</v>
      </c>
      <c r="E289" s="29">
        <f>Zisk!D300</f>
        <v>0</v>
      </c>
      <c r="F289" s="29"/>
      <c r="G289" s="28" t="str">
        <f t="shared" si="128"/>
        <v>(</v>
      </c>
      <c r="H289" s="28" t="str">
        <f t="shared" si="129"/>
        <v>1</v>
      </c>
      <c r="I289" s="28" t="str">
        <f t="shared" si="130"/>
        <v>+</v>
      </c>
      <c r="J289" s="30">
        <f>IF($D289&lt;=2021,VstupniParametry_SKRYT!$D$5,"")</f>
        <v>0.02</v>
      </c>
      <c r="K289" s="28" t="str">
        <f t="shared" si="131"/>
        <v>)</v>
      </c>
      <c r="L289" s="31">
        <f>IF($D289&lt;=2021,COUNTIF(Vypocet_SKRYT!T286:AS286,"&gt;=1"),"")</f>
        <v>0</v>
      </c>
      <c r="M289" s="32" t="str">
        <f t="shared" si="132"/>
        <v>x</v>
      </c>
      <c r="N289" s="28" t="str">
        <f t="shared" si="133"/>
        <v>(</v>
      </c>
      <c r="O289" s="28" t="str">
        <f t="shared" si="134"/>
        <v>1</v>
      </c>
      <c r="P289" s="28" t="str">
        <f t="shared" si="135"/>
        <v>+</v>
      </c>
      <c r="Q289" s="30">
        <f>IF($D289&lt;=2024,VstupniParametry_SKRYT!$D$6,"")</f>
        <v>0.06</v>
      </c>
      <c r="R289" s="28" t="str">
        <f t="shared" si="136"/>
        <v>)</v>
      </c>
      <c r="S289" s="31">
        <f>IF($D289&lt;=2024,COUNTIFS(Vypocet_SKRYT!AT286:AV286,"&gt;=1"),"")</f>
        <v>0</v>
      </c>
      <c r="T289" s="32" t="str">
        <f t="shared" si="137"/>
        <v>x</v>
      </c>
      <c r="U289" s="28" t="str">
        <f t="shared" si="138"/>
        <v>(</v>
      </c>
      <c r="V289" s="28" t="str">
        <f t="shared" si="139"/>
        <v>1</v>
      </c>
      <c r="W289" s="28" t="str">
        <f t="shared" si="140"/>
        <v>+</v>
      </c>
      <c r="X289" s="30">
        <f>IF($D289&lt;=2025,VstupniParametry_SKRYT!$D$9,"")</f>
        <v>1.7999999999999999E-2</v>
      </c>
      <c r="Y289" s="28" t="str">
        <f t="shared" si="141"/>
        <v>)</v>
      </c>
      <c r="Z289" s="31">
        <f>IF(AND(D289&lt;2025,2025&lt;=Zisk!$D$10),1,IF(D289=2025,0,""))</f>
        <v>1</v>
      </c>
      <c r="AA289" s="32" t="str">
        <f>IF(AND($D289&lt;=2025,Zisk!$D$10&gt;=2026),"x","")</f>
        <v/>
      </c>
      <c r="AB289" s="28" t="str">
        <f>IF(AND($D289&lt;=2026,Zisk!$D$10&gt;=2026),"(","")</f>
        <v/>
      </c>
      <c r="AC289" s="28" t="str">
        <f>IF(AND($D289&lt;=2026,Zisk!$D$10&gt;=2026),"1","")</f>
        <v/>
      </c>
      <c r="AD289" s="28" t="str">
        <f>IF(AND($D289&lt;=2026,Zisk!$D$10&gt;=2026),"+","")</f>
        <v/>
      </c>
      <c r="AE289" s="30" t="str">
        <f>IF(AND($D289&lt;=2026,Zisk!$D$10&gt;=2026),VstupniParametry_SKRYT!$D$10,"")</f>
        <v/>
      </c>
      <c r="AF289" s="28" t="str">
        <f>IF(AND($D289&lt;=2026,Zisk!$D$10&gt;=2026),")","")</f>
        <v/>
      </c>
      <c r="AG289" s="31" t="str">
        <f>IF(AND(D289&lt;2026,2026&lt;=Zisk!$D$10),1,IF(D289=2026,0,""))</f>
        <v/>
      </c>
      <c r="AH289" s="32" t="str">
        <f>IF(AND($D289&lt;=2026,Zisk!$D$10&gt;=2027),"x","")</f>
        <v/>
      </c>
      <c r="AI289" s="28" t="str">
        <f>IF(AND($D289&lt;=2027,Zisk!$D$10&gt;=2027),"(","")</f>
        <v/>
      </c>
      <c r="AJ289" s="28" t="str">
        <f>IF(AND($D289&lt;=2027,Zisk!$D$10&gt;=2027),"1","")</f>
        <v/>
      </c>
      <c r="AK289" s="28" t="str">
        <f>IF(AND($D289&lt;=2027,Zisk!$D$10&gt;=2027),"+","")</f>
        <v/>
      </c>
      <c r="AL289" s="30" t="str">
        <f>IF(AND($D289&lt;=2027,Zisk!$D$10&gt;=2027),VstupniParametry_SKRYT!$D$11,"")</f>
        <v/>
      </c>
      <c r="AM289" s="28" t="str">
        <f>IF(AND($D289&lt;=2027,Zisk!$D$10&gt;=2027),")","")</f>
        <v/>
      </c>
      <c r="AN289" s="31" t="str">
        <f>IF(AND(D289&lt;2027,2027&lt;=Zisk!$D$10),1,IF(D289=2027,0,""))</f>
        <v/>
      </c>
      <c r="AO289" s="32" t="str">
        <f>IF(AND($D289&lt;=2027,Zisk!$D$10&gt;=2028),"x","")</f>
        <v/>
      </c>
      <c r="AP289" s="28" t="str">
        <f>IF(AND($D289&lt;=2028,Zisk!$D$10&gt;=2028),"(","")</f>
        <v/>
      </c>
      <c r="AQ289" s="28" t="str">
        <f>IF(AND($D289&lt;=2028,Zisk!$D$10&gt;=2028),"1","")</f>
        <v/>
      </c>
      <c r="AR289" s="28" t="str">
        <f>IF(AND($D289&lt;=2028,Zisk!$D$10&gt;=2028),"+","")</f>
        <v/>
      </c>
      <c r="AS289" s="30" t="str">
        <f>IF(AND($D289&lt;=2028,Zisk!$D$10&gt;=2028),VstupniParametry_SKRYT!$D$12,"")</f>
        <v/>
      </c>
      <c r="AT289" s="28" t="str">
        <f>IF(AND($D289&lt;=2028,Zisk!$D$10&gt;=2028),")","")</f>
        <v/>
      </c>
      <c r="AU289" s="31" t="str">
        <f>IF(AND(D289&lt;2028,2028&lt;=Zisk!$D$10),1,IF(D289=2028,0,""))</f>
        <v/>
      </c>
      <c r="AV289" s="32" t="str">
        <f>IF(AND($D289&lt;=2028,Zisk!$D$10&gt;=2029),"x","")</f>
        <v/>
      </c>
      <c r="AW289" s="28" t="str">
        <f>IF(AND($D289&lt;=2029,Zisk!$D$10&gt;=2029),"(","")</f>
        <v/>
      </c>
      <c r="AX289" s="28" t="str">
        <f>IF(AND($D289&lt;=2029,Zisk!$D$10&gt;=2029),"1","")</f>
        <v/>
      </c>
      <c r="AY289" s="28" t="str">
        <f>IF(AND($D289&lt;=2029,Zisk!$D$10&gt;=2029),"+","")</f>
        <v/>
      </c>
      <c r="AZ289" s="30" t="str">
        <f>IF(AND($D289&lt;=2029,Zisk!$D$10&gt;=2029),VstupniParametry_SKRYT!$D$13,"")</f>
        <v/>
      </c>
      <c r="BA289" s="28" t="str">
        <f>IF(AND($D289&lt;=2029,Zisk!$D$10&gt;=2029),")","")</f>
        <v/>
      </c>
      <c r="BB289" s="31" t="str">
        <f>IF(AND(D289&lt;2029,2029&lt;=Zisk!$D$10),1,IF(D289=2029,0,""))</f>
        <v/>
      </c>
      <c r="BC289" s="32" t="str">
        <f>IF(AND($D289&lt;=2029,Zisk!$D$10&gt;=2030),"x","")</f>
        <v/>
      </c>
      <c r="BD289" s="28" t="str">
        <f>IF(AND($D289&lt;=2030,Zisk!$D$10&gt;=2030),"(","")</f>
        <v/>
      </c>
      <c r="BE289" s="28" t="str">
        <f>IF(AND($D289&lt;=2030,Zisk!$D$10&gt;=2030),"1","")</f>
        <v/>
      </c>
      <c r="BF289" s="28" t="str">
        <f>IF(AND($D289&lt;=2030,Zisk!$D$10&gt;=2030),"+","")</f>
        <v/>
      </c>
      <c r="BG289" s="30" t="str">
        <f>IF(AND($D289&lt;=2030,Zisk!$D$10&gt;=2030),VstupniParametry_SKRYT!$D$14,"")</f>
        <v/>
      </c>
      <c r="BH289" s="28" t="str">
        <f>IF(AND($D289&lt;=2030,Zisk!$D$10&gt;=2030),")","")</f>
        <v/>
      </c>
      <c r="BI289" s="31" t="str">
        <f>IF(AND(D289&lt;2030,2030&lt;=Zisk!$D$10),1,IF(D289=2030,0,""))</f>
        <v/>
      </c>
      <c r="BJ289" s="33" t="s">
        <v>32</v>
      </c>
      <c r="BK289" s="30">
        <f t="shared" si="154"/>
        <v>1</v>
      </c>
      <c r="BL289" s="28" t="str">
        <f t="shared" si="155"/>
        <v>x</v>
      </c>
      <c r="BM289" s="34">
        <f t="shared" si="156"/>
        <v>1</v>
      </c>
      <c r="BN289" s="30" t="str">
        <f t="shared" si="157"/>
        <v>x</v>
      </c>
      <c r="BO289" s="34">
        <f t="shared" si="142"/>
        <v>1.018</v>
      </c>
      <c r="BP289" s="34" t="str">
        <f t="shared" si="143"/>
        <v/>
      </c>
      <c r="BQ289" s="34" t="str">
        <f t="shared" si="144"/>
        <v/>
      </c>
      <c r="BR289" s="34" t="str">
        <f t="shared" si="145"/>
        <v/>
      </c>
      <c r="BS289" s="34" t="str">
        <f t="shared" si="146"/>
        <v/>
      </c>
      <c r="BT289" s="34" t="str">
        <f t="shared" si="147"/>
        <v/>
      </c>
      <c r="BU289" s="34" t="str">
        <f t="shared" si="148"/>
        <v/>
      </c>
      <c r="BV289" s="34" t="str">
        <f t="shared" si="149"/>
        <v/>
      </c>
      <c r="BW289" s="34" t="str">
        <f t="shared" si="150"/>
        <v/>
      </c>
      <c r="BX289" s="34" t="str">
        <f t="shared" si="151"/>
        <v/>
      </c>
      <c r="BY289" s="34" t="str">
        <f t="shared" si="152"/>
        <v/>
      </c>
      <c r="BZ289" s="33" t="s">
        <v>32</v>
      </c>
      <c r="CA289" s="34">
        <f t="shared" si="153"/>
        <v>1.018</v>
      </c>
      <c r="CB289" s="28"/>
      <c r="CC289" s="29">
        <f>IF(D289&gt;Zisk!$D$10,"",E289*CA289)</f>
        <v>0</v>
      </c>
    </row>
    <row r="290" spans="2:81" x14ac:dyDescent="0.2">
      <c r="B290" s="35" t="str">
        <f>Zisk!B301</f>
        <v/>
      </c>
      <c r="C290" s="35">
        <f>Zisk!C301</f>
        <v>0</v>
      </c>
      <c r="D290" s="35">
        <f>Zisk!E301</f>
        <v>0</v>
      </c>
      <c r="E290" s="36">
        <f>Zisk!D301</f>
        <v>0</v>
      </c>
      <c r="F290" s="36"/>
      <c r="G290" s="35" t="str">
        <f t="shared" si="128"/>
        <v>(</v>
      </c>
      <c r="H290" s="35" t="str">
        <f t="shared" si="129"/>
        <v>1</v>
      </c>
      <c r="I290" s="35" t="str">
        <f t="shared" si="130"/>
        <v>+</v>
      </c>
      <c r="J290" s="37">
        <f>IF($D290&lt;=2021,VstupniParametry_SKRYT!$D$5,"")</f>
        <v>0.02</v>
      </c>
      <c r="K290" s="35" t="str">
        <f t="shared" si="131"/>
        <v>)</v>
      </c>
      <c r="L290" s="38">
        <f>IF($D290&lt;=2021,COUNTIF(Vypocet_SKRYT!T287:AS287,"&gt;=1"),"")</f>
        <v>0</v>
      </c>
      <c r="M290" s="39" t="str">
        <f t="shared" si="132"/>
        <v>x</v>
      </c>
      <c r="N290" s="35" t="str">
        <f t="shared" si="133"/>
        <v>(</v>
      </c>
      <c r="O290" s="35" t="str">
        <f t="shared" si="134"/>
        <v>1</v>
      </c>
      <c r="P290" s="35" t="str">
        <f t="shared" si="135"/>
        <v>+</v>
      </c>
      <c r="Q290" s="37">
        <f>IF($D290&lt;=2024,VstupniParametry_SKRYT!$D$6,"")</f>
        <v>0.06</v>
      </c>
      <c r="R290" s="35" t="str">
        <f t="shared" si="136"/>
        <v>)</v>
      </c>
      <c r="S290" s="38">
        <f>IF($D290&lt;=2024,COUNTIFS(Vypocet_SKRYT!AT287:AV287,"&gt;=1"),"")</f>
        <v>0</v>
      </c>
      <c r="T290" s="39" t="str">
        <f t="shared" si="137"/>
        <v>x</v>
      </c>
      <c r="U290" s="35" t="str">
        <f t="shared" si="138"/>
        <v>(</v>
      </c>
      <c r="V290" s="35" t="str">
        <f t="shared" si="139"/>
        <v>1</v>
      </c>
      <c r="W290" s="35" t="str">
        <f t="shared" si="140"/>
        <v>+</v>
      </c>
      <c r="X290" s="37">
        <f>IF($D290&lt;=2025,VstupniParametry_SKRYT!$D$9,"")</f>
        <v>1.7999999999999999E-2</v>
      </c>
      <c r="Y290" s="35" t="str">
        <f t="shared" si="141"/>
        <v>)</v>
      </c>
      <c r="Z290" s="38">
        <f>IF(AND(D290&lt;2025,2025&lt;=Zisk!$D$10),1,IF(D290=2025,0,""))</f>
        <v>1</v>
      </c>
      <c r="AA290" s="39" t="str">
        <f>IF(AND($D290&lt;=2025,Zisk!$D$10&gt;=2026),"x","")</f>
        <v/>
      </c>
      <c r="AB290" s="35" t="str">
        <f>IF(AND($D290&lt;=2026,Zisk!$D$10&gt;=2026),"(","")</f>
        <v/>
      </c>
      <c r="AC290" s="35" t="str">
        <f>IF(AND($D290&lt;=2026,Zisk!$D$10&gt;=2026),"1","")</f>
        <v/>
      </c>
      <c r="AD290" s="35" t="str">
        <f>IF(AND($D290&lt;=2026,Zisk!$D$10&gt;=2026),"+","")</f>
        <v/>
      </c>
      <c r="AE290" s="37" t="str">
        <f>IF(AND($D290&lt;=2026,Zisk!$D$10&gt;=2026),VstupniParametry_SKRYT!$D$10,"")</f>
        <v/>
      </c>
      <c r="AF290" s="35" t="str">
        <f>IF(AND($D290&lt;=2026,Zisk!$D$10&gt;=2026),")","")</f>
        <v/>
      </c>
      <c r="AG290" s="38" t="str">
        <f>IF(AND(D290&lt;2026,2026&lt;=Zisk!$D$10),1,IF(D290=2026,0,""))</f>
        <v/>
      </c>
      <c r="AH290" s="39" t="str">
        <f>IF(AND($D290&lt;=2026,Zisk!$D$10&gt;=2027),"x","")</f>
        <v/>
      </c>
      <c r="AI290" s="35" t="str">
        <f>IF(AND($D290&lt;=2027,Zisk!$D$10&gt;=2027),"(","")</f>
        <v/>
      </c>
      <c r="AJ290" s="35" t="str">
        <f>IF(AND($D290&lt;=2027,Zisk!$D$10&gt;=2027),"1","")</f>
        <v/>
      </c>
      <c r="AK290" s="35" t="str">
        <f>IF(AND($D290&lt;=2027,Zisk!$D$10&gt;=2027),"+","")</f>
        <v/>
      </c>
      <c r="AL290" s="37" t="str">
        <f>IF(AND($D290&lt;=2027,Zisk!$D$10&gt;=2027),VstupniParametry_SKRYT!$D$11,"")</f>
        <v/>
      </c>
      <c r="AM290" s="35" t="str">
        <f>IF(AND($D290&lt;=2027,Zisk!$D$10&gt;=2027),")","")</f>
        <v/>
      </c>
      <c r="AN290" s="38" t="str">
        <f>IF(AND(D290&lt;2027,2027&lt;=Zisk!$D$10),1,IF(D290=2027,0,""))</f>
        <v/>
      </c>
      <c r="AO290" s="39" t="str">
        <f>IF(AND($D290&lt;=2027,Zisk!$D$10&gt;=2028),"x","")</f>
        <v/>
      </c>
      <c r="AP290" s="35" t="str">
        <f>IF(AND($D290&lt;=2028,Zisk!$D$10&gt;=2028),"(","")</f>
        <v/>
      </c>
      <c r="AQ290" s="35" t="str">
        <f>IF(AND($D290&lt;=2028,Zisk!$D$10&gt;=2028),"1","")</f>
        <v/>
      </c>
      <c r="AR290" s="35" t="str">
        <f>IF(AND($D290&lt;=2028,Zisk!$D$10&gt;=2028),"+","")</f>
        <v/>
      </c>
      <c r="AS290" s="37" t="str">
        <f>IF(AND($D290&lt;=2028,Zisk!$D$10&gt;=2028),VstupniParametry_SKRYT!$D$12,"")</f>
        <v/>
      </c>
      <c r="AT290" s="35" t="str">
        <f>IF(AND($D290&lt;=2028,Zisk!$D$10&gt;=2028),")","")</f>
        <v/>
      </c>
      <c r="AU290" s="38" t="str">
        <f>IF(AND(D290&lt;2028,2028&lt;=Zisk!$D$10),1,IF(D290=2028,0,""))</f>
        <v/>
      </c>
      <c r="AV290" s="39" t="str">
        <f>IF(AND($D290&lt;=2028,Zisk!$D$10&gt;=2029),"x","")</f>
        <v/>
      </c>
      <c r="AW290" s="35" t="str">
        <f>IF(AND($D290&lt;=2029,Zisk!$D$10&gt;=2029),"(","")</f>
        <v/>
      </c>
      <c r="AX290" s="35" t="str">
        <f>IF(AND($D290&lt;=2029,Zisk!$D$10&gt;=2029),"1","")</f>
        <v/>
      </c>
      <c r="AY290" s="35" t="str">
        <f>IF(AND($D290&lt;=2029,Zisk!$D$10&gt;=2029),"+","")</f>
        <v/>
      </c>
      <c r="AZ290" s="37" t="str">
        <f>IF(AND($D290&lt;=2029,Zisk!$D$10&gt;=2029),VstupniParametry_SKRYT!$D$13,"")</f>
        <v/>
      </c>
      <c r="BA290" s="35" t="str">
        <f>IF(AND($D290&lt;=2029,Zisk!$D$10&gt;=2029),")","")</f>
        <v/>
      </c>
      <c r="BB290" s="38" t="str">
        <f>IF(AND(D290&lt;2029,2029&lt;=Zisk!$D$10),1,IF(D290=2029,0,""))</f>
        <v/>
      </c>
      <c r="BC290" s="39" t="str">
        <f>IF(AND($D290&lt;=2029,Zisk!$D$10&gt;=2030),"x","")</f>
        <v/>
      </c>
      <c r="BD290" s="35" t="str">
        <f>IF(AND($D290&lt;=2030,Zisk!$D$10&gt;=2030),"(","")</f>
        <v/>
      </c>
      <c r="BE290" s="35" t="str">
        <f>IF(AND($D290&lt;=2030,Zisk!$D$10&gt;=2030),"1","")</f>
        <v/>
      </c>
      <c r="BF290" s="35" t="str">
        <f>IF(AND($D290&lt;=2030,Zisk!$D$10&gt;=2030),"+","")</f>
        <v/>
      </c>
      <c r="BG290" s="37" t="str">
        <f>IF(AND($D290&lt;=2030,Zisk!$D$10&gt;=2030),VstupniParametry_SKRYT!$D$14,"")</f>
        <v/>
      </c>
      <c r="BH290" s="35" t="str">
        <f>IF(AND($D290&lt;=2030,Zisk!$D$10&gt;=2030),")","")</f>
        <v/>
      </c>
      <c r="BI290" s="38" t="str">
        <f>IF(AND(D290&lt;2030,2030&lt;=Zisk!$D$10),1,IF(D290=2030,0,""))</f>
        <v/>
      </c>
      <c r="BJ290" s="40" t="s">
        <v>32</v>
      </c>
      <c r="BK290" s="37">
        <f t="shared" si="154"/>
        <v>1</v>
      </c>
      <c r="BL290" s="35" t="str">
        <f t="shared" si="155"/>
        <v>x</v>
      </c>
      <c r="BM290" s="41">
        <f t="shared" si="156"/>
        <v>1</v>
      </c>
      <c r="BN290" s="37" t="str">
        <f t="shared" si="157"/>
        <v>x</v>
      </c>
      <c r="BO290" s="41">
        <f t="shared" si="142"/>
        <v>1.018</v>
      </c>
      <c r="BP290" s="41" t="str">
        <f t="shared" si="143"/>
        <v/>
      </c>
      <c r="BQ290" s="41" t="str">
        <f t="shared" si="144"/>
        <v/>
      </c>
      <c r="BR290" s="41" t="str">
        <f t="shared" si="145"/>
        <v/>
      </c>
      <c r="BS290" s="41" t="str">
        <f t="shared" si="146"/>
        <v/>
      </c>
      <c r="BT290" s="41" t="str">
        <f t="shared" si="147"/>
        <v/>
      </c>
      <c r="BU290" s="41" t="str">
        <f t="shared" si="148"/>
        <v/>
      </c>
      <c r="BV290" s="41" t="str">
        <f t="shared" si="149"/>
        <v/>
      </c>
      <c r="BW290" s="41" t="str">
        <f t="shared" si="150"/>
        <v/>
      </c>
      <c r="BX290" s="41" t="str">
        <f t="shared" si="151"/>
        <v/>
      </c>
      <c r="BY290" s="41" t="str">
        <f t="shared" si="152"/>
        <v/>
      </c>
      <c r="BZ290" s="40" t="s">
        <v>32</v>
      </c>
      <c r="CA290" s="41">
        <f t="shared" si="153"/>
        <v>1.018</v>
      </c>
      <c r="CB290" s="35"/>
      <c r="CC290" s="36">
        <f>IF(D290&gt;Zisk!$D$10,"",E290*CA290)</f>
        <v>0</v>
      </c>
    </row>
    <row r="291" spans="2:81" x14ac:dyDescent="0.2">
      <c r="B291" s="28" t="str">
        <f>Zisk!B302</f>
        <v/>
      </c>
      <c r="C291" s="28">
        <f>Zisk!C302</f>
        <v>0</v>
      </c>
      <c r="D291" s="28">
        <f>Zisk!E302</f>
        <v>0</v>
      </c>
      <c r="E291" s="29">
        <f>Zisk!D302</f>
        <v>0</v>
      </c>
      <c r="F291" s="29"/>
      <c r="G291" s="28" t="str">
        <f t="shared" si="128"/>
        <v>(</v>
      </c>
      <c r="H291" s="28" t="str">
        <f t="shared" si="129"/>
        <v>1</v>
      </c>
      <c r="I291" s="28" t="str">
        <f t="shared" si="130"/>
        <v>+</v>
      </c>
      <c r="J291" s="30">
        <f>IF($D291&lt;=2021,VstupniParametry_SKRYT!$D$5,"")</f>
        <v>0.02</v>
      </c>
      <c r="K291" s="28" t="str">
        <f t="shared" si="131"/>
        <v>)</v>
      </c>
      <c r="L291" s="31">
        <f>IF($D291&lt;=2021,COUNTIF(Vypocet_SKRYT!T288:AS288,"&gt;=1"),"")</f>
        <v>0</v>
      </c>
      <c r="M291" s="32" t="str">
        <f t="shared" si="132"/>
        <v>x</v>
      </c>
      <c r="N291" s="28" t="str">
        <f t="shared" si="133"/>
        <v>(</v>
      </c>
      <c r="O291" s="28" t="str">
        <f t="shared" si="134"/>
        <v>1</v>
      </c>
      <c r="P291" s="28" t="str">
        <f t="shared" si="135"/>
        <v>+</v>
      </c>
      <c r="Q291" s="30">
        <f>IF($D291&lt;=2024,VstupniParametry_SKRYT!$D$6,"")</f>
        <v>0.06</v>
      </c>
      <c r="R291" s="28" t="str">
        <f t="shared" si="136"/>
        <v>)</v>
      </c>
      <c r="S291" s="31">
        <f>IF($D291&lt;=2024,COUNTIFS(Vypocet_SKRYT!AT288:AV288,"&gt;=1"),"")</f>
        <v>0</v>
      </c>
      <c r="T291" s="32" t="str">
        <f t="shared" si="137"/>
        <v>x</v>
      </c>
      <c r="U291" s="28" t="str">
        <f t="shared" si="138"/>
        <v>(</v>
      </c>
      <c r="V291" s="28" t="str">
        <f t="shared" si="139"/>
        <v>1</v>
      </c>
      <c r="W291" s="28" t="str">
        <f t="shared" si="140"/>
        <v>+</v>
      </c>
      <c r="X291" s="30">
        <f>IF($D291&lt;=2025,VstupniParametry_SKRYT!$D$9,"")</f>
        <v>1.7999999999999999E-2</v>
      </c>
      <c r="Y291" s="28" t="str">
        <f t="shared" si="141"/>
        <v>)</v>
      </c>
      <c r="Z291" s="31">
        <f>IF(AND(D291&lt;2025,2025&lt;=Zisk!$D$10),1,IF(D291=2025,0,""))</f>
        <v>1</v>
      </c>
      <c r="AA291" s="32" t="str">
        <f>IF(AND($D291&lt;=2025,Zisk!$D$10&gt;=2026),"x","")</f>
        <v/>
      </c>
      <c r="AB291" s="28" t="str">
        <f>IF(AND($D291&lt;=2026,Zisk!$D$10&gt;=2026),"(","")</f>
        <v/>
      </c>
      <c r="AC291" s="28" t="str">
        <f>IF(AND($D291&lt;=2026,Zisk!$D$10&gt;=2026),"1","")</f>
        <v/>
      </c>
      <c r="AD291" s="28" t="str">
        <f>IF(AND($D291&lt;=2026,Zisk!$D$10&gt;=2026),"+","")</f>
        <v/>
      </c>
      <c r="AE291" s="30" t="str">
        <f>IF(AND($D291&lt;=2026,Zisk!$D$10&gt;=2026),VstupniParametry_SKRYT!$D$10,"")</f>
        <v/>
      </c>
      <c r="AF291" s="28" t="str">
        <f>IF(AND($D291&lt;=2026,Zisk!$D$10&gt;=2026),")","")</f>
        <v/>
      </c>
      <c r="AG291" s="31" t="str">
        <f>IF(AND(D291&lt;2026,2026&lt;=Zisk!$D$10),1,IF(D291=2026,0,""))</f>
        <v/>
      </c>
      <c r="AH291" s="32" t="str">
        <f>IF(AND($D291&lt;=2026,Zisk!$D$10&gt;=2027),"x","")</f>
        <v/>
      </c>
      <c r="AI291" s="28" t="str">
        <f>IF(AND($D291&lt;=2027,Zisk!$D$10&gt;=2027),"(","")</f>
        <v/>
      </c>
      <c r="AJ291" s="28" t="str">
        <f>IF(AND($D291&lt;=2027,Zisk!$D$10&gt;=2027),"1","")</f>
        <v/>
      </c>
      <c r="AK291" s="28" t="str">
        <f>IF(AND($D291&lt;=2027,Zisk!$D$10&gt;=2027),"+","")</f>
        <v/>
      </c>
      <c r="AL291" s="30" t="str">
        <f>IF(AND($D291&lt;=2027,Zisk!$D$10&gt;=2027),VstupniParametry_SKRYT!$D$11,"")</f>
        <v/>
      </c>
      <c r="AM291" s="28" t="str">
        <f>IF(AND($D291&lt;=2027,Zisk!$D$10&gt;=2027),")","")</f>
        <v/>
      </c>
      <c r="AN291" s="31" t="str">
        <f>IF(AND(D291&lt;2027,2027&lt;=Zisk!$D$10),1,IF(D291=2027,0,""))</f>
        <v/>
      </c>
      <c r="AO291" s="32" t="str">
        <f>IF(AND($D291&lt;=2027,Zisk!$D$10&gt;=2028),"x","")</f>
        <v/>
      </c>
      <c r="AP291" s="28" t="str">
        <f>IF(AND($D291&lt;=2028,Zisk!$D$10&gt;=2028),"(","")</f>
        <v/>
      </c>
      <c r="AQ291" s="28" t="str">
        <f>IF(AND($D291&lt;=2028,Zisk!$D$10&gt;=2028),"1","")</f>
        <v/>
      </c>
      <c r="AR291" s="28" t="str">
        <f>IF(AND($D291&lt;=2028,Zisk!$D$10&gt;=2028),"+","")</f>
        <v/>
      </c>
      <c r="AS291" s="30" t="str">
        <f>IF(AND($D291&lt;=2028,Zisk!$D$10&gt;=2028),VstupniParametry_SKRYT!$D$12,"")</f>
        <v/>
      </c>
      <c r="AT291" s="28" t="str">
        <f>IF(AND($D291&lt;=2028,Zisk!$D$10&gt;=2028),")","")</f>
        <v/>
      </c>
      <c r="AU291" s="31" t="str">
        <f>IF(AND(D291&lt;2028,2028&lt;=Zisk!$D$10),1,IF(D291=2028,0,""))</f>
        <v/>
      </c>
      <c r="AV291" s="32" t="str">
        <f>IF(AND($D291&lt;=2028,Zisk!$D$10&gt;=2029),"x","")</f>
        <v/>
      </c>
      <c r="AW291" s="28" t="str">
        <f>IF(AND($D291&lt;=2029,Zisk!$D$10&gt;=2029),"(","")</f>
        <v/>
      </c>
      <c r="AX291" s="28" t="str">
        <f>IF(AND($D291&lt;=2029,Zisk!$D$10&gt;=2029),"1","")</f>
        <v/>
      </c>
      <c r="AY291" s="28" t="str">
        <f>IF(AND($D291&lt;=2029,Zisk!$D$10&gt;=2029),"+","")</f>
        <v/>
      </c>
      <c r="AZ291" s="30" t="str">
        <f>IF(AND($D291&lt;=2029,Zisk!$D$10&gt;=2029),VstupniParametry_SKRYT!$D$13,"")</f>
        <v/>
      </c>
      <c r="BA291" s="28" t="str">
        <f>IF(AND($D291&lt;=2029,Zisk!$D$10&gt;=2029),")","")</f>
        <v/>
      </c>
      <c r="BB291" s="31" t="str">
        <f>IF(AND(D291&lt;2029,2029&lt;=Zisk!$D$10),1,IF(D291=2029,0,""))</f>
        <v/>
      </c>
      <c r="BC291" s="32" t="str">
        <f>IF(AND($D291&lt;=2029,Zisk!$D$10&gt;=2030),"x","")</f>
        <v/>
      </c>
      <c r="BD291" s="28" t="str">
        <f>IF(AND($D291&lt;=2030,Zisk!$D$10&gt;=2030),"(","")</f>
        <v/>
      </c>
      <c r="BE291" s="28" t="str">
        <f>IF(AND($D291&lt;=2030,Zisk!$D$10&gt;=2030),"1","")</f>
        <v/>
      </c>
      <c r="BF291" s="28" t="str">
        <f>IF(AND($D291&lt;=2030,Zisk!$D$10&gt;=2030),"+","")</f>
        <v/>
      </c>
      <c r="BG291" s="30" t="str">
        <f>IF(AND($D291&lt;=2030,Zisk!$D$10&gt;=2030),VstupniParametry_SKRYT!$D$14,"")</f>
        <v/>
      </c>
      <c r="BH291" s="28" t="str">
        <f>IF(AND($D291&lt;=2030,Zisk!$D$10&gt;=2030),")","")</f>
        <v/>
      </c>
      <c r="BI291" s="31" t="str">
        <f>IF(AND(D291&lt;2030,2030&lt;=Zisk!$D$10),1,IF(D291=2030,0,""))</f>
        <v/>
      </c>
      <c r="BJ291" s="33" t="s">
        <v>32</v>
      </c>
      <c r="BK291" s="30">
        <f t="shared" si="154"/>
        <v>1</v>
      </c>
      <c r="BL291" s="28" t="str">
        <f t="shared" si="155"/>
        <v>x</v>
      </c>
      <c r="BM291" s="34">
        <f t="shared" si="156"/>
        <v>1</v>
      </c>
      <c r="BN291" s="30" t="str">
        <f t="shared" si="157"/>
        <v>x</v>
      </c>
      <c r="BO291" s="34">
        <f t="shared" si="142"/>
        <v>1.018</v>
      </c>
      <c r="BP291" s="34" t="str">
        <f t="shared" si="143"/>
        <v/>
      </c>
      <c r="BQ291" s="34" t="str">
        <f t="shared" si="144"/>
        <v/>
      </c>
      <c r="BR291" s="34" t="str">
        <f t="shared" si="145"/>
        <v/>
      </c>
      <c r="BS291" s="34" t="str">
        <f t="shared" si="146"/>
        <v/>
      </c>
      <c r="BT291" s="34" t="str">
        <f t="shared" si="147"/>
        <v/>
      </c>
      <c r="BU291" s="34" t="str">
        <f t="shared" si="148"/>
        <v/>
      </c>
      <c r="BV291" s="34" t="str">
        <f t="shared" si="149"/>
        <v/>
      </c>
      <c r="BW291" s="34" t="str">
        <f t="shared" si="150"/>
        <v/>
      </c>
      <c r="BX291" s="34" t="str">
        <f t="shared" si="151"/>
        <v/>
      </c>
      <c r="BY291" s="34" t="str">
        <f t="shared" si="152"/>
        <v/>
      </c>
      <c r="BZ291" s="33" t="s">
        <v>32</v>
      </c>
      <c r="CA291" s="34">
        <f t="shared" si="153"/>
        <v>1.018</v>
      </c>
      <c r="CB291" s="28"/>
      <c r="CC291" s="29">
        <f>IF(D291&gt;Zisk!$D$10,"",E291*CA291)</f>
        <v>0</v>
      </c>
    </row>
    <row r="292" spans="2:81" x14ac:dyDescent="0.2">
      <c r="B292" s="35" t="str">
        <f>Zisk!B303</f>
        <v/>
      </c>
      <c r="C292" s="35">
        <f>Zisk!C303</f>
        <v>0</v>
      </c>
      <c r="D292" s="35">
        <f>Zisk!E303</f>
        <v>0</v>
      </c>
      <c r="E292" s="36">
        <f>Zisk!D303</f>
        <v>0</v>
      </c>
      <c r="F292" s="36"/>
      <c r="G292" s="35" t="str">
        <f t="shared" si="128"/>
        <v>(</v>
      </c>
      <c r="H292" s="35" t="str">
        <f t="shared" si="129"/>
        <v>1</v>
      </c>
      <c r="I292" s="35" t="str">
        <f t="shared" si="130"/>
        <v>+</v>
      </c>
      <c r="J292" s="37">
        <f>IF($D292&lt;=2021,VstupniParametry_SKRYT!$D$5,"")</f>
        <v>0.02</v>
      </c>
      <c r="K292" s="35" t="str">
        <f t="shared" si="131"/>
        <v>)</v>
      </c>
      <c r="L292" s="38">
        <f>IF($D292&lt;=2021,COUNTIF(Vypocet_SKRYT!T289:AS289,"&gt;=1"),"")</f>
        <v>0</v>
      </c>
      <c r="M292" s="39" t="str">
        <f t="shared" si="132"/>
        <v>x</v>
      </c>
      <c r="N292" s="35" t="str">
        <f t="shared" si="133"/>
        <v>(</v>
      </c>
      <c r="O292" s="35" t="str">
        <f t="shared" si="134"/>
        <v>1</v>
      </c>
      <c r="P292" s="35" t="str">
        <f t="shared" si="135"/>
        <v>+</v>
      </c>
      <c r="Q292" s="37">
        <f>IF($D292&lt;=2024,VstupniParametry_SKRYT!$D$6,"")</f>
        <v>0.06</v>
      </c>
      <c r="R292" s="35" t="str">
        <f t="shared" si="136"/>
        <v>)</v>
      </c>
      <c r="S292" s="38">
        <f>IF($D292&lt;=2024,COUNTIFS(Vypocet_SKRYT!AT289:AV289,"&gt;=1"),"")</f>
        <v>0</v>
      </c>
      <c r="T292" s="39" t="str">
        <f t="shared" si="137"/>
        <v>x</v>
      </c>
      <c r="U292" s="35" t="str">
        <f t="shared" si="138"/>
        <v>(</v>
      </c>
      <c r="V292" s="35" t="str">
        <f t="shared" si="139"/>
        <v>1</v>
      </c>
      <c r="W292" s="35" t="str">
        <f t="shared" si="140"/>
        <v>+</v>
      </c>
      <c r="X292" s="37">
        <f>IF($D292&lt;=2025,VstupniParametry_SKRYT!$D$9,"")</f>
        <v>1.7999999999999999E-2</v>
      </c>
      <c r="Y292" s="35" t="str">
        <f t="shared" si="141"/>
        <v>)</v>
      </c>
      <c r="Z292" s="38">
        <f>IF(AND(D292&lt;2025,2025&lt;=Zisk!$D$10),1,IF(D292=2025,0,""))</f>
        <v>1</v>
      </c>
      <c r="AA292" s="39" t="str">
        <f>IF(AND($D292&lt;=2025,Zisk!$D$10&gt;=2026),"x","")</f>
        <v/>
      </c>
      <c r="AB292" s="35" t="str">
        <f>IF(AND($D292&lt;=2026,Zisk!$D$10&gt;=2026),"(","")</f>
        <v/>
      </c>
      <c r="AC292" s="35" t="str">
        <f>IF(AND($D292&lt;=2026,Zisk!$D$10&gt;=2026),"1","")</f>
        <v/>
      </c>
      <c r="AD292" s="35" t="str">
        <f>IF(AND($D292&lt;=2026,Zisk!$D$10&gt;=2026),"+","")</f>
        <v/>
      </c>
      <c r="AE292" s="37" t="str">
        <f>IF(AND($D292&lt;=2026,Zisk!$D$10&gt;=2026),VstupniParametry_SKRYT!$D$10,"")</f>
        <v/>
      </c>
      <c r="AF292" s="35" t="str">
        <f>IF(AND($D292&lt;=2026,Zisk!$D$10&gt;=2026),")","")</f>
        <v/>
      </c>
      <c r="AG292" s="38" t="str">
        <f>IF(AND(D292&lt;2026,2026&lt;=Zisk!$D$10),1,IF(D292=2026,0,""))</f>
        <v/>
      </c>
      <c r="AH292" s="39" t="str">
        <f>IF(AND($D292&lt;=2026,Zisk!$D$10&gt;=2027),"x","")</f>
        <v/>
      </c>
      <c r="AI292" s="35" t="str">
        <f>IF(AND($D292&lt;=2027,Zisk!$D$10&gt;=2027),"(","")</f>
        <v/>
      </c>
      <c r="AJ292" s="35" t="str">
        <f>IF(AND($D292&lt;=2027,Zisk!$D$10&gt;=2027),"1","")</f>
        <v/>
      </c>
      <c r="AK292" s="35" t="str">
        <f>IF(AND($D292&lt;=2027,Zisk!$D$10&gt;=2027),"+","")</f>
        <v/>
      </c>
      <c r="AL292" s="37" t="str">
        <f>IF(AND($D292&lt;=2027,Zisk!$D$10&gt;=2027),VstupniParametry_SKRYT!$D$11,"")</f>
        <v/>
      </c>
      <c r="AM292" s="35" t="str">
        <f>IF(AND($D292&lt;=2027,Zisk!$D$10&gt;=2027),")","")</f>
        <v/>
      </c>
      <c r="AN292" s="38" t="str">
        <f>IF(AND(D292&lt;2027,2027&lt;=Zisk!$D$10),1,IF(D292=2027,0,""))</f>
        <v/>
      </c>
      <c r="AO292" s="39" t="str">
        <f>IF(AND($D292&lt;=2027,Zisk!$D$10&gt;=2028),"x","")</f>
        <v/>
      </c>
      <c r="AP292" s="35" t="str">
        <f>IF(AND($D292&lt;=2028,Zisk!$D$10&gt;=2028),"(","")</f>
        <v/>
      </c>
      <c r="AQ292" s="35" t="str">
        <f>IF(AND($D292&lt;=2028,Zisk!$D$10&gt;=2028),"1","")</f>
        <v/>
      </c>
      <c r="AR292" s="35" t="str">
        <f>IF(AND($D292&lt;=2028,Zisk!$D$10&gt;=2028),"+","")</f>
        <v/>
      </c>
      <c r="AS292" s="37" t="str">
        <f>IF(AND($D292&lt;=2028,Zisk!$D$10&gt;=2028),VstupniParametry_SKRYT!$D$12,"")</f>
        <v/>
      </c>
      <c r="AT292" s="35" t="str">
        <f>IF(AND($D292&lt;=2028,Zisk!$D$10&gt;=2028),")","")</f>
        <v/>
      </c>
      <c r="AU292" s="38" t="str">
        <f>IF(AND(D292&lt;2028,2028&lt;=Zisk!$D$10),1,IF(D292=2028,0,""))</f>
        <v/>
      </c>
      <c r="AV292" s="39" t="str">
        <f>IF(AND($D292&lt;=2028,Zisk!$D$10&gt;=2029),"x","")</f>
        <v/>
      </c>
      <c r="AW292" s="35" t="str">
        <f>IF(AND($D292&lt;=2029,Zisk!$D$10&gt;=2029),"(","")</f>
        <v/>
      </c>
      <c r="AX292" s="35" t="str">
        <f>IF(AND($D292&lt;=2029,Zisk!$D$10&gt;=2029),"1","")</f>
        <v/>
      </c>
      <c r="AY292" s="35" t="str">
        <f>IF(AND($D292&lt;=2029,Zisk!$D$10&gt;=2029),"+","")</f>
        <v/>
      </c>
      <c r="AZ292" s="37" t="str">
        <f>IF(AND($D292&lt;=2029,Zisk!$D$10&gt;=2029),VstupniParametry_SKRYT!$D$13,"")</f>
        <v/>
      </c>
      <c r="BA292" s="35" t="str">
        <f>IF(AND($D292&lt;=2029,Zisk!$D$10&gt;=2029),")","")</f>
        <v/>
      </c>
      <c r="BB292" s="38" t="str">
        <f>IF(AND(D292&lt;2029,2029&lt;=Zisk!$D$10),1,IF(D292=2029,0,""))</f>
        <v/>
      </c>
      <c r="BC292" s="39" t="str">
        <f>IF(AND($D292&lt;=2029,Zisk!$D$10&gt;=2030),"x","")</f>
        <v/>
      </c>
      <c r="BD292" s="35" t="str">
        <f>IF(AND($D292&lt;=2030,Zisk!$D$10&gt;=2030),"(","")</f>
        <v/>
      </c>
      <c r="BE292" s="35" t="str">
        <f>IF(AND($D292&lt;=2030,Zisk!$D$10&gt;=2030),"1","")</f>
        <v/>
      </c>
      <c r="BF292" s="35" t="str">
        <f>IF(AND($D292&lt;=2030,Zisk!$D$10&gt;=2030),"+","")</f>
        <v/>
      </c>
      <c r="BG292" s="37" t="str">
        <f>IF(AND($D292&lt;=2030,Zisk!$D$10&gt;=2030),VstupniParametry_SKRYT!$D$14,"")</f>
        <v/>
      </c>
      <c r="BH292" s="35" t="str">
        <f>IF(AND($D292&lt;=2030,Zisk!$D$10&gt;=2030),")","")</f>
        <v/>
      </c>
      <c r="BI292" s="38" t="str">
        <f>IF(AND(D292&lt;2030,2030&lt;=Zisk!$D$10),1,IF(D292=2030,0,""))</f>
        <v/>
      </c>
      <c r="BJ292" s="40" t="s">
        <v>32</v>
      </c>
      <c r="BK292" s="37">
        <f t="shared" si="154"/>
        <v>1</v>
      </c>
      <c r="BL292" s="35" t="str">
        <f t="shared" si="155"/>
        <v>x</v>
      </c>
      <c r="BM292" s="41">
        <f t="shared" si="156"/>
        <v>1</v>
      </c>
      <c r="BN292" s="37" t="str">
        <f t="shared" si="157"/>
        <v>x</v>
      </c>
      <c r="BO292" s="41">
        <f t="shared" si="142"/>
        <v>1.018</v>
      </c>
      <c r="BP292" s="41" t="str">
        <f t="shared" si="143"/>
        <v/>
      </c>
      <c r="BQ292" s="41" t="str">
        <f t="shared" si="144"/>
        <v/>
      </c>
      <c r="BR292" s="41" t="str">
        <f t="shared" si="145"/>
        <v/>
      </c>
      <c r="BS292" s="41" t="str">
        <f t="shared" si="146"/>
        <v/>
      </c>
      <c r="BT292" s="41" t="str">
        <f t="shared" si="147"/>
        <v/>
      </c>
      <c r="BU292" s="41" t="str">
        <f t="shared" si="148"/>
        <v/>
      </c>
      <c r="BV292" s="41" t="str">
        <f t="shared" si="149"/>
        <v/>
      </c>
      <c r="BW292" s="41" t="str">
        <f t="shared" si="150"/>
        <v/>
      </c>
      <c r="BX292" s="41" t="str">
        <f t="shared" si="151"/>
        <v/>
      </c>
      <c r="BY292" s="41" t="str">
        <f t="shared" si="152"/>
        <v/>
      </c>
      <c r="BZ292" s="40" t="s">
        <v>32</v>
      </c>
      <c r="CA292" s="41">
        <f t="shared" si="153"/>
        <v>1.018</v>
      </c>
      <c r="CB292" s="35"/>
      <c r="CC292" s="36">
        <f>IF(D292&gt;Zisk!$D$10,"",E292*CA292)</f>
        <v>0</v>
      </c>
    </row>
    <row r="293" spans="2:81" x14ac:dyDescent="0.2">
      <c r="B293" s="28" t="str">
        <f>Zisk!B304</f>
        <v/>
      </c>
      <c r="C293" s="28">
        <f>Zisk!C304</f>
        <v>0</v>
      </c>
      <c r="D293" s="28">
        <f>Zisk!E304</f>
        <v>0</v>
      </c>
      <c r="E293" s="29">
        <f>Zisk!D304</f>
        <v>0</v>
      </c>
      <c r="F293" s="29"/>
      <c r="G293" s="28" t="str">
        <f t="shared" si="128"/>
        <v>(</v>
      </c>
      <c r="H293" s="28" t="str">
        <f t="shared" si="129"/>
        <v>1</v>
      </c>
      <c r="I293" s="28" t="str">
        <f t="shared" si="130"/>
        <v>+</v>
      </c>
      <c r="J293" s="30">
        <f>IF($D293&lt;=2021,VstupniParametry_SKRYT!$D$5,"")</f>
        <v>0.02</v>
      </c>
      <c r="K293" s="28" t="str">
        <f t="shared" si="131"/>
        <v>)</v>
      </c>
      <c r="L293" s="31">
        <f>IF($D293&lt;=2021,COUNTIF(Vypocet_SKRYT!T290:AS290,"&gt;=1"),"")</f>
        <v>0</v>
      </c>
      <c r="M293" s="32" t="str">
        <f t="shared" si="132"/>
        <v>x</v>
      </c>
      <c r="N293" s="28" t="str">
        <f t="shared" si="133"/>
        <v>(</v>
      </c>
      <c r="O293" s="28" t="str">
        <f t="shared" si="134"/>
        <v>1</v>
      </c>
      <c r="P293" s="28" t="str">
        <f t="shared" si="135"/>
        <v>+</v>
      </c>
      <c r="Q293" s="30">
        <f>IF($D293&lt;=2024,VstupniParametry_SKRYT!$D$6,"")</f>
        <v>0.06</v>
      </c>
      <c r="R293" s="28" t="str">
        <f t="shared" si="136"/>
        <v>)</v>
      </c>
      <c r="S293" s="31">
        <f>IF($D293&lt;=2024,COUNTIFS(Vypocet_SKRYT!AT290:AV290,"&gt;=1"),"")</f>
        <v>0</v>
      </c>
      <c r="T293" s="32" t="str">
        <f t="shared" si="137"/>
        <v>x</v>
      </c>
      <c r="U293" s="28" t="str">
        <f t="shared" si="138"/>
        <v>(</v>
      </c>
      <c r="V293" s="28" t="str">
        <f t="shared" si="139"/>
        <v>1</v>
      </c>
      <c r="W293" s="28" t="str">
        <f t="shared" si="140"/>
        <v>+</v>
      </c>
      <c r="X293" s="30">
        <f>IF($D293&lt;=2025,VstupniParametry_SKRYT!$D$9,"")</f>
        <v>1.7999999999999999E-2</v>
      </c>
      <c r="Y293" s="28" t="str">
        <f t="shared" si="141"/>
        <v>)</v>
      </c>
      <c r="Z293" s="31">
        <f>IF(AND(D293&lt;2025,2025&lt;=Zisk!$D$10),1,IF(D293=2025,0,""))</f>
        <v>1</v>
      </c>
      <c r="AA293" s="32" t="str">
        <f>IF(AND($D293&lt;=2025,Zisk!$D$10&gt;=2026),"x","")</f>
        <v/>
      </c>
      <c r="AB293" s="28" t="str">
        <f>IF(AND($D293&lt;=2026,Zisk!$D$10&gt;=2026),"(","")</f>
        <v/>
      </c>
      <c r="AC293" s="28" t="str">
        <f>IF(AND($D293&lt;=2026,Zisk!$D$10&gt;=2026),"1","")</f>
        <v/>
      </c>
      <c r="AD293" s="28" t="str">
        <f>IF(AND($D293&lt;=2026,Zisk!$D$10&gt;=2026),"+","")</f>
        <v/>
      </c>
      <c r="AE293" s="30" t="str">
        <f>IF(AND($D293&lt;=2026,Zisk!$D$10&gt;=2026),VstupniParametry_SKRYT!$D$10,"")</f>
        <v/>
      </c>
      <c r="AF293" s="28" t="str">
        <f>IF(AND($D293&lt;=2026,Zisk!$D$10&gt;=2026),")","")</f>
        <v/>
      </c>
      <c r="AG293" s="31" t="str">
        <f>IF(AND(D293&lt;2026,2026&lt;=Zisk!$D$10),1,IF(D293=2026,0,""))</f>
        <v/>
      </c>
      <c r="AH293" s="32" t="str">
        <f>IF(AND($D293&lt;=2026,Zisk!$D$10&gt;=2027),"x","")</f>
        <v/>
      </c>
      <c r="AI293" s="28" t="str">
        <f>IF(AND($D293&lt;=2027,Zisk!$D$10&gt;=2027),"(","")</f>
        <v/>
      </c>
      <c r="AJ293" s="28" t="str">
        <f>IF(AND($D293&lt;=2027,Zisk!$D$10&gt;=2027),"1","")</f>
        <v/>
      </c>
      <c r="AK293" s="28" t="str">
        <f>IF(AND($D293&lt;=2027,Zisk!$D$10&gt;=2027),"+","")</f>
        <v/>
      </c>
      <c r="AL293" s="30" t="str">
        <f>IF(AND($D293&lt;=2027,Zisk!$D$10&gt;=2027),VstupniParametry_SKRYT!$D$11,"")</f>
        <v/>
      </c>
      <c r="AM293" s="28" t="str">
        <f>IF(AND($D293&lt;=2027,Zisk!$D$10&gt;=2027),")","")</f>
        <v/>
      </c>
      <c r="AN293" s="31" t="str">
        <f>IF(AND(D293&lt;2027,2027&lt;=Zisk!$D$10),1,IF(D293=2027,0,""))</f>
        <v/>
      </c>
      <c r="AO293" s="32" t="str">
        <f>IF(AND($D293&lt;=2027,Zisk!$D$10&gt;=2028),"x","")</f>
        <v/>
      </c>
      <c r="AP293" s="28" t="str">
        <f>IF(AND($D293&lt;=2028,Zisk!$D$10&gt;=2028),"(","")</f>
        <v/>
      </c>
      <c r="AQ293" s="28" t="str">
        <f>IF(AND($D293&lt;=2028,Zisk!$D$10&gt;=2028),"1","")</f>
        <v/>
      </c>
      <c r="AR293" s="28" t="str">
        <f>IF(AND($D293&lt;=2028,Zisk!$D$10&gt;=2028),"+","")</f>
        <v/>
      </c>
      <c r="AS293" s="30" t="str">
        <f>IF(AND($D293&lt;=2028,Zisk!$D$10&gt;=2028),VstupniParametry_SKRYT!$D$12,"")</f>
        <v/>
      </c>
      <c r="AT293" s="28" t="str">
        <f>IF(AND($D293&lt;=2028,Zisk!$D$10&gt;=2028),")","")</f>
        <v/>
      </c>
      <c r="AU293" s="31" t="str">
        <f>IF(AND(D293&lt;2028,2028&lt;=Zisk!$D$10),1,IF(D293=2028,0,""))</f>
        <v/>
      </c>
      <c r="AV293" s="32" t="str">
        <f>IF(AND($D293&lt;=2028,Zisk!$D$10&gt;=2029),"x","")</f>
        <v/>
      </c>
      <c r="AW293" s="28" t="str">
        <f>IF(AND($D293&lt;=2029,Zisk!$D$10&gt;=2029),"(","")</f>
        <v/>
      </c>
      <c r="AX293" s="28" t="str">
        <f>IF(AND($D293&lt;=2029,Zisk!$D$10&gt;=2029),"1","")</f>
        <v/>
      </c>
      <c r="AY293" s="28" t="str">
        <f>IF(AND($D293&lt;=2029,Zisk!$D$10&gt;=2029),"+","")</f>
        <v/>
      </c>
      <c r="AZ293" s="30" t="str">
        <f>IF(AND($D293&lt;=2029,Zisk!$D$10&gt;=2029),VstupniParametry_SKRYT!$D$13,"")</f>
        <v/>
      </c>
      <c r="BA293" s="28" t="str">
        <f>IF(AND($D293&lt;=2029,Zisk!$D$10&gt;=2029),")","")</f>
        <v/>
      </c>
      <c r="BB293" s="31" t="str">
        <f>IF(AND(D293&lt;2029,2029&lt;=Zisk!$D$10),1,IF(D293=2029,0,""))</f>
        <v/>
      </c>
      <c r="BC293" s="32" t="str">
        <f>IF(AND($D293&lt;=2029,Zisk!$D$10&gt;=2030),"x","")</f>
        <v/>
      </c>
      <c r="BD293" s="28" t="str">
        <f>IF(AND($D293&lt;=2030,Zisk!$D$10&gt;=2030),"(","")</f>
        <v/>
      </c>
      <c r="BE293" s="28" t="str">
        <f>IF(AND($D293&lt;=2030,Zisk!$D$10&gt;=2030),"1","")</f>
        <v/>
      </c>
      <c r="BF293" s="28" t="str">
        <f>IF(AND($D293&lt;=2030,Zisk!$D$10&gt;=2030),"+","")</f>
        <v/>
      </c>
      <c r="BG293" s="30" t="str">
        <f>IF(AND($D293&lt;=2030,Zisk!$D$10&gt;=2030),VstupniParametry_SKRYT!$D$14,"")</f>
        <v/>
      </c>
      <c r="BH293" s="28" t="str">
        <f>IF(AND($D293&lt;=2030,Zisk!$D$10&gt;=2030),")","")</f>
        <v/>
      </c>
      <c r="BI293" s="31" t="str">
        <f>IF(AND(D293&lt;2030,2030&lt;=Zisk!$D$10),1,IF(D293=2030,0,""))</f>
        <v/>
      </c>
      <c r="BJ293" s="33" t="s">
        <v>32</v>
      </c>
      <c r="BK293" s="30">
        <f t="shared" si="154"/>
        <v>1</v>
      </c>
      <c r="BL293" s="28" t="str">
        <f t="shared" si="155"/>
        <v>x</v>
      </c>
      <c r="BM293" s="34">
        <f t="shared" si="156"/>
        <v>1</v>
      </c>
      <c r="BN293" s="30" t="str">
        <f t="shared" si="157"/>
        <v>x</v>
      </c>
      <c r="BO293" s="34">
        <f t="shared" si="142"/>
        <v>1.018</v>
      </c>
      <c r="BP293" s="34" t="str">
        <f t="shared" si="143"/>
        <v/>
      </c>
      <c r="BQ293" s="34" t="str">
        <f t="shared" si="144"/>
        <v/>
      </c>
      <c r="BR293" s="34" t="str">
        <f t="shared" si="145"/>
        <v/>
      </c>
      <c r="BS293" s="34" t="str">
        <f t="shared" si="146"/>
        <v/>
      </c>
      <c r="BT293" s="34" t="str">
        <f t="shared" si="147"/>
        <v/>
      </c>
      <c r="BU293" s="34" t="str">
        <f t="shared" si="148"/>
        <v/>
      </c>
      <c r="BV293" s="34" t="str">
        <f t="shared" si="149"/>
        <v/>
      </c>
      <c r="BW293" s="34" t="str">
        <f t="shared" si="150"/>
        <v/>
      </c>
      <c r="BX293" s="34" t="str">
        <f t="shared" si="151"/>
        <v/>
      </c>
      <c r="BY293" s="34" t="str">
        <f t="shared" si="152"/>
        <v/>
      </c>
      <c r="BZ293" s="33" t="s">
        <v>32</v>
      </c>
      <c r="CA293" s="34">
        <f t="shared" si="153"/>
        <v>1.018</v>
      </c>
      <c r="CB293" s="28"/>
      <c r="CC293" s="29">
        <f>IF(D293&gt;Zisk!$D$10,"",E293*CA293)</f>
        <v>0</v>
      </c>
    </row>
    <row r="294" spans="2:81" x14ac:dyDescent="0.2">
      <c r="B294" s="35" t="str">
        <f>Zisk!B305</f>
        <v/>
      </c>
      <c r="C294" s="35">
        <f>Zisk!C305</f>
        <v>0</v>
      </c>
      <c r="D294" s="35">
        <f>Zisk!E305</f>
        <v>0</v>
      </c>
      <c r="E294" s="36">
        <f>Zisk!D305</f>
        <v>0</v>
      </c>
      <c r="F294" s="36"/>
      <c r="G294" s="35" t="str">
        <f t="shared" si="128"/>
        <v>(</v>
      </c>
      <c r="H294" s="35" t="str">
        <f t="shared" si="129"/>
        <v>1</v>
      </c>
      <c r="I294" s="35" t="str">
        <f t="shared" si="130"/>
        <v>+</v>
      </c>
      <c r="J294" s="37">
        <f>IF($D294&lt;=2021,VstupniParametry_SKRYT!$D$5,"")</f>
        <v>0.02</v>
      </c>
      <c r="K294" s="35" t="str">
        <f t="shared" si="131"/>
        <v>)</v>
      </c>
      <c r="L294" s="38">
        <f>IF($D294&lt;=2021,COUNTIF(Vypocet_SKRYT!T291:AS291,"&gt;=1"),"")</f>
        <v>0</v>
      </c>
      <c r="M294" s="39" t="str">
        <f t="shared" si="132"/>
        <v>x</v>
      </c>
      <c r="N294" s="35" t="str">
        <f t="shared" si="133"/>
        <v>(</v>
      </c>
      <c r="O294" s="35" t="str">
        <f t="shared" si="134"/>
        <v>1</v>
      </c>
      <c r="P294" s="35" t="str">
        <f t="shared" si="135"/>
        <v>+</v>
      </c>
      <c r="Q294" s="37">
        <f>IF($D294&lt;=2024,VstupniParametry_SKRYT!$D$6,"")</f>
        <v>0.06</v>
      </c>
      <c r="R294" s="35" t="str">
        <f t="shared" si="136"/>
        <v>)</v>
      </c>
      <c r="S294" s="38">
        <f>IF($D294&lt;=2024,COUNTIFS(Vypocet_SKRYT!AT291:AV291,"&gt;=1"),"")</f>
        <v>0</v>
      </c>
      <c r="T294" s="39" t="str">
        <f t="shared" si="137"/>
        <v>x</v>
      </c>
      <c r="U294" s="35" t="str">
        <f t="shared" si="138"/>
        <v>(</v>
      </c>
      <c r="V294" s="35" t="str">
        <f t="shared" si="139"/>
        <v>1</v>
      </c>
      <c r="W294" s="35" t="str">
        <f t="shared" si="140"/>
        <v>+</v>
      </c>
      <c r="X294" s="37">
        <f>IF($D294&lt;=2025,VstupniParametry_SKRYT!$D$9,"")</f>
        <v>1.7999999999999999E-2</v>
      </c>
      <c r="Y294" s="35" t="str">
        <f t="shared" si="141"/>
        <v>)</v>
      </c>
      <c r="Z294" s="38">
        <f>IF(AND(D294&lt;2025,2025&lt;=Zisk!$D$10),1,IF(D294=2025,0,""))</f>
        <v>1</v>
      </c>
      <c r="AA294" s="39" t="str">
        <f>IF(AND($D294&lt;=2025,Zisk!$D$10&gt;=2026),"x","")</f>
        <v/>
      </c>
      <c r="AB294" s="35" t="str">
        <f>IF(AND($D294&lt;=2026,Zisk!$D$10&gt;=2026),"(","")</f>
        <v/>
      </c>
      <c r="AC294" s="35" t="str">
        <f>IF(AND($D294&lt;=2026,Zisk!$D$10&gt;=2026),"1","")</f>
        <v/>
      </c>
      <c r="AD294" s="35" t="str">
        <f>IF(AND($D294&lt;=2026,Zisk!$D$10&gt;=2026),"+","")</f>
        <v/>
      </c>
      <c r="AE294" s="37" t="str">
        <f>IF(AND($D294&lt;=2026,Zisk!$D$10&gt;=2026),VstupniParametry_SKRYT!$D$10,"")</f>
        <v/>
      </c>
      <c r="AF294" s="35" t="str">
        <f>IF(AND($D294&lt;=2026,Zisk!$D$10&gt;=2026),")","")</f>
        <v/>
      </c>
      <c r="AG294" s="38" t="str">
        <f>IF(AND(D294&lt;2026,2026&lt;=Zisk!$D$10),1,IF(D294=2026,0,""))</f>
        <v/>
      </c>
      <c r="AH294" s="39" t="str">
        <f>IF(AND($D294&lt;=2026,Zisk!$D$10&gt;=2027),"x","")</f>
        <v/>
      </c>
      <c r="AI294" s="35" t="str">
        <f>IF(AND($D294&lt;=2027,Zisk!$D$10&gt;=2027),"(","")</f>
        <v/>
      </c>
      <c r="AJ294" s="35" t="str">
        <f>IF(AND($D294&lt;=2027,Zisk!$D$10&gt;=2027),"1","")</f>
        <v/>
      </c>
      <c r="AK294" s="35" t="str">
        <f>IF(AND($D294&lt;=2027,Zisk!$D$10&gt;=2027),"+","")</f>
        <v/>
      </c>
      <c r="AL294" s="37" t="str">
        <f>IF(AND($D294&lt;=2027,Zisk!$D$10&gt;=2027),VstupniParametry_SKRYT!$D$11,"")</f>
        <v/>
      </c>
      <c r="AM294" s="35" t="str">
        <f>IF(AND($D294&lt;=2027,Zisk!$D$10&gt;=2027),")","")</f>
        <v/>
      </c>
      <c r="AN294" s="38" t="str">
        <f>IF(AND(D294&lt;2027,2027&lt;=Zisk!$D$10),1,IF(D294=2027,0,""))</f>
        <v/>
      </c>
      <c r="AO294" s="39" t="str">
        <f>IF(AND($D294&lt;=2027,Zisk!$D$10&gt;=2028),"x","")</f>
        <v/>
      </c>
      <c r="AP294" s="35" t="str">
        <f>IF(AND($D294&lt;=2028,Zisk!$D$10&gt;=2028),"(","")</f>
        <v/>
      </c>
      <c r="AQ294" s="35" t="str">
        <f>IF(AND($D294&lt;=2028,Zisk!$D$10&gt;=2028),"1","")</f>
        <v/>
      </c>
      <c r="AR294" s="35" t="str">
        <f>IF(AND($D294&lt;=2028,Zisk!$D$10&gt;=2028),"+","")</f>
        <v/>
      </c>
      <c r="AS294" s="37" t="str">
        <f>IF(AND($D294&lt;=2028,Zisk!$D$10&gt;=2028),VstupniParametry_SKRYT!$D$12,"")</f>
        <v/>
      </c>
      <c r="AT294" s="35" t="str">
        <f>IF(AND($D294&lt;=2028,Zisk!$D$10&gt;=2028),")","")</f>
        <v/>
      </c>
      <c r="AU294" s="38" t="str">
        <f>IF(AND(D294&lt;2028,2028&lt;=Zisk!$D$10),1,IF(D294=2028,0,""))</f>
        <v/>
      </c>
      <c r="AV294" s="39" t="str">
        <f>IF(AND($D294&lt;=2028,Zisk!$D$10&gt;=2029),"x","")</f>
        <v/>
      </c>
      <c r="AW294" s="35" t="str">
        <f>IF(AND($D294&lt;=2029,Zisk!$D$10&gt;=2029),"(","")</f>
        <v/>
      </c>
      <c r="AX294" s="35" t="str">
        <f>IF(AND($D294&lt;=2029,Zisk!$D$10&gt;=2029),"1","")</f>
        <v/>
      </c>
      <c r="AY294" s="35" t="str">
        <f>IF(AND($D294&lt;=2029,Zisk!$D$10&gt;=2029),"+","")</f>
        <v/>
      </c>
      <c r="AZ294" s="37" t="str">
        <f>IF(AND($D294&lt;=2029,Zisk!$D$10&gt;=2029),VstupniParametry_SKRYT!$D$13,"")</f>
        <v/>
      </c>
      <c r="BA294" s="35" t="str">
        <f>IF(AND($D294&lt;=2029,Zisk!$D$10&gt;=2029),")","")</f>
        <v/>
      </c>
      <c r="BB294" s="38" t="str">
        <f>IF(AND(D294&lt;2029,2029&lt;=Zisk!$D$10),1,IF(D294=2029,0,""))</f>
        <v/>
      </c>
      <c r="BC294" s="39" t="str">
        <f>IF(AND($D294&lt;=2029,Zisk!$D$10&gt;=2030),"x","")</f>
        <v/>
      </c>
      <c r="BD294" s="35" t="str">
        <f>IF(AND($D294&lt;=2030,Zisk!$D$10&gt;=2030),"(","")</f>
        <v/>
      </c>
      <c r="BE294" s="35" t="str">
        <f>IF(AND($D294&lt;=2030,Zisk!$D$10&gt;=2030),"1","")</f>
        <v/>
      </c>
      <c r="BF294" s="35" t="str">
        <f>IF(AND($D294&lt;=2030,Zisk!$D$10&gt;=2030),"+","")</f>
        <v/>
      </c>
      <c r="BG294" s="37" t="str">
        <f>IF(AND($D294&lt;=2030,Zisk!$D$10&gt;=2030),VstupniParametry_SKRYT!$D$14,"")</f>
        <v/>
      </c>
      <c r="BH294" s="35" t="str">
        <f>IF(AND($D294&lt;=2030,Zisk!$D$10&gt;=2030),")","")</f>
        <v/>
      </c>
      <c r="BI294" s="38" t="str">
        <f>IF(AND(D294&lt;2030,2030&lt;=Zisk!$D$10),1,IF(D294=2030,0,""))</f>
        <v/>
      </c>
      <c r="BJ294" s="40" t="s">
        <v>32</v>
      </c>
      <c r="BK294" s="37">
        <f t="shared" si="154"/>
        <v>1</v>
      </c>
      <c r="BL294" s="35" t="str">
        <f t="shared" si="155"/>
        <v>x</v>
      </c>
      <c r="BM294" s="41">
        <f t="shared" si="156"/>
        <v>1</v>
      </c>
      <c r="BN294" s="37" t="str">
        <f t="shared" si="157"/>
        <v>x</v>
      </c>
      <c r="BO294" s="41">
        <f t="shared" si="142"/>
        <v>1.018</v>
      </c>
      <c r="BP294" s="41" t="str">
        <f t="shared" si="143"/>
        <v/>
      </c>
      <c r="BQ294" s="41" t="str">
        <f t="shared" si="144"/>
        <v/>
      </c>
      <c r="BR294" s="41" t="str">
        <f t="shared" si="145"/>
        <v/>
      </c>
      <c r="BS294" s="41" t="str">
        <f t="shared" si="146"/>
        <v/>
      </c>
      <c r="BT294" s="41" t="str">
        <f t="shared" si="147"/>
        <v/>
      </c>
      <c r="BU294" s="41" t="str">
        <f t="shared" si="148"/>
        <v/>
      </c>
      <c r="BV294" s="41" t="str">
        <f t="shared" si="149"/>
        <v/>
      </c>
      <c r="BW294" s="41" t="str">
        <f t="shared" si="150"/>
        <v/>
      </c>
      <c r="BX294" s="41" t="str">
        <f t="shared" si="151"/>
        <v/>
      </c>
      <c r="BY294" s="41" t="str">
        <f t="shared" si="152"/>
        <v/>
      </c>
      <c r="BZ294" s="40" t="s">
        <v>32</v>
      </c>
      <c r="CA294" s="41">
        <f t="shared" si="153"/>
        <v>1.018</v>
      </c>
      <c r="CB294" s="35"/>
      <c r="CC294" s="36">
        <f>IF(D294&gt;Zisk!$D$10,"",E294*CA294)</f>
        <v>0</v>
      </c>
    </row>
    <row r="295" spans="2:81" x14ac:dyDescent="0.2">
      <c r="B295" s="28" t="str">
        <f>Zisk!B306</f>
        <v/>
      </c>
      <c r="C295" s="28">
        <f>Zisk!C306</f>
        <v>0</v>
      </c>
      <c r="D295" s="28">
        <f>Zisk!E306</f>
        <v>0</v>
      </c>
      <c r="E295" s="29">
        <f>Zisk!D306</f>
        <v>0</v>
      </c>
      <c r="F295" s="29"/>
      <c r="G295" s="28" t="str">
        <f t="shared" si="128"/>
        <v>(</v>
      </c>
      <c r="H295" s="28" t="str">
        <f t="shared" si="129"/>
        <v>1</v>
      </c>
      <c r="I295" s="28" t="str">
        <f t="shared" si="130"/>
        <v>+</v>
      </c>
      <c r="J295" s="30">
        <f>IF($D295&lt;=2021,VstupniParametry_SKRYT!$D$5,"")</f>
        <v>0.02</v>
      </c>
      <c r="K295" s="28" t="str">
        <f t="shared" si="131"/>
        <v>)</v>
      </c>
      <c r="L295" s="31">
        <f>IF($D295&lt;=2021,COUNTIF(Vypocet_SKRYT!T292:AS292,"&gt;=1"),"")</f>
        <v>0</v>
      </c>
      <c r="M295" s="32" t="str">
        <f t="shared" si="132"/>
        <v>x</v>
      </c>
      <c r="N295" s="28" t="str">
        <f t="shared" si="133"/>
        <v>(</v>
      </c>
      <c r="O295" s="28" t="str">
        <f t="shared" si="134"/>
        <v>1</v>
      </c>
      <c r="P295" s="28" t="str">
        <f t="shared" si="135"/>
        <v>+</v>
      </c>
      <c r="Q295" s="30">
        <f>IF($D295&lt;=2024,VstupniParametry_SKRYT!$D$6,"")</f>
        <v>0.06</v>
      </c>
      <c r="R295" s="28" t="str">
        <f t="shared" si="136"/>
        <v>)</v>
      </c>
      <c r="S295" s="31">
        <f>IF($D295&lt;=2024,COUNTIFS(Vypocet_SKRYT!AT292:AV292,"&gt;=1"),"")</f>
        <v>0</v>
      </c>
      <c r="T295" s="32" t="str">
        <f t="shared" si="137"/>
        <v>x</v>
      </c>
      <c r="U295" s="28" t="str">
        <f t="shared" si="138"/>
        <v>(</v>
      </c>
      <c r="V295" s="28" t="str">
        <f t="shared" si="139"/>
        <v>1</v>
      </c>
      <c r="W295" s="28" t="str">
        <f t="shared" si="140"/>
        <v>+</v>
      </c>
      <c r="X295" s="30">
        <f>IF($D295&lt;=2025,VstupniParametry_SKRYT!$D$9,"")</f>
        <v>1.7999999999999999E-2</v>
      </c>
      <c r="Y295" s="28" t="str">
        <f t="shared" si="141"/>
        <v>)</v>
      </c>
      <c r="Z295" s="31">
        <f>IF(AND(D295&lt;2025,2025&lt;=Zisk!$D$10),1,IF(D295=2025,0,""))</f>
        <v>1</v>
      </c>
      <c r="AA295" s="32" t="str">
        <f>IF(AND($D295&lt;=2025,Zisk!$D$10&gt;=2026),"x","")</f>
        <v/>
      </c>
      <c r="AB295" s="28" t="str">
        <f>IF(AND($D295&lt;=2026,Zisk!$D$10&gt;=2026),"(","")</f>
        <v/>
      </c>
      <c r="AC295" s="28" t="str">
        <f>IF(AND($D295&lt;=2026,Zisk!$D$10&gt;=2026),"1","")</f>
        <v/>
      </c>
      <c r="AD295" s="28" t="str">
        <f>IF(AND($D295&lt;=2026,Zisk!$D$10&gt;=2026),"+","")</f>
        <v/>
      </c>
      <c r="AE295" s="30" t="str">
        <f>IF(AND($D295&lt;=2026,Zisk!$D$10&gt;=2026),VstupniParametry_SKRYT!$D$10,"")</f>
        <v/>
      </c>
      <c r="AF295" s="28" t="str">
        <f>IF(AND($D295&lt;=2026,Zisk!$D$10&gt;=2026),")","")</f>
        <v/>
      </c>
      <c r="AG295" s="31" t="str">
        <f>IF(AND(D295&lt;2026,2026&lt;=Zisk!$D$10),1,IF(D295=2026,0,""))</f>
        <v/>
      </c>
      <c r="AH295" s="32" t="str">
        <f>IF(AND($D295&lt;=2026,Zisk!$D$10&gt;=2027),"x","")</f>
        <v/>
      </c>
      <c r="AI295" s="28" t="str">
        <f>IF(AND($D295&lt;=2027,Zisk!$D$10&gt;=2027),"(","")</f>
        <v/>
      </c>
      <c r="AJ295" s="28" t="str">
        <f>IF(AND($D295&lt;=2027,Zisk!$D$10&gt;=2027),"1","")</f>
        <v/>
      </c>
      <c r="AK295" s="28" t="str">
        <f>IF(AND($D295&lt;=2027,Zisk!$D$10&gt;=2027),"+","")</f>
        <v/>
      </c>
      <c r="AL295" s="30" t="str">
        <f>IF(AND($D295&lt;=2027,Zisk!$D$10&gt;=2027),VstupniParametry_SKRYT!$D$11,"")</f>
        <v/>
      </c>
      <c r="AM295" s="28" t="str">
        <f>IF(AND($D295&lt;=2027,Zisk!$D$10&gt;=2027),")","")</f>
        <v/>
      </c>
      <c r="AN295" s="31" t="str">
        <f>IF(AND(D295&lt;2027,2027&lt;=Zisk!$D$10),1,IF(D295=2027,0,""))</f>
        <v/>
      </c>
      <c r="AO295" s="32" t="str">
        <f>IF(AND($D295&lt;=2027,Zisk!$D$10&gt;=2028),"x","")</f>
        <v/>
      </c>
      <c r="AP295" s="28" t="str">
        <f>IF(AND($D295&lt;=2028,Zisk!$D$10&gt;=2028),"(","")</f>
        <v/>
      </c>
      <c r="AQ295" s="28" t="str">
        <f>IF(AND($D295&lt;=2028,Zisk!$D$10&gt;=2028),"1","")</f>
        <v/>
      </c>
      <c r="AR295" s="28" t="str">
        <f>IF(AND($D295&lt;=2028,Zisk!$D$10&gt;=2028),"+","")</f>
        <v/>
      </c>
      <c r="AS295" s="30" t="str">
        <f>IF(AND($D295&lt;=2028,Zisk!$D$10&gt;=2028),VstupniParametry_SKRYT!$D$12,"")</f>
        <v/>
      </c>
      <c r="AT295" s="28" t="str">
        <f>IF(AND($D295&lt;=2028,Zisk!$D$10&gt;=2028),")","")</f>
        <v/>
      </c>
      <c r="AU295" s="31" t="str">
        <f>IF(AND(D295&lt;2028,2028&lt;=Zisk!$D$10),1,IF(D295=2028,0,""))</f>
        <v/>
      </c>
      <c r="AV295" s="32" t="str">
        <f>IF(AND($D295&lt;=2028,Zisk!$D$10&gt;=2029),"x","")</f>
        <v/>
      </c>
      <c r="AW295" s="28" t="str">
        <f>IF(AND($D295&lt;=2029,Zisk!$D$10&gt;=2029),"(","")</f>
        <v/>
      </c>
      <c r="AX295" s="28" t="str">
        <f>IF(AND($D295&lt;=2029,Zisk!$D$10&gt;=2029),"1","")</f>
        <v/>
      </c>
      <c r="AY295" s="28" t="str">
        <f>IF(AND($D295&lt;=2029,Zisk!$D$10&gt;=2029),"+","")</f>
        <v/>
      </c>
      <c r="AZ295" s="30" t="str">
        <f>IF(AND($D295&lt;=2029,Zisk!$D$10&gt;=2029),VstupniParametry_SKRYT!$D$13,"")</f>
        <v/>
      </c>
      <c r="BA295" s="28" t="str">
        <f>IF(AND($D295&lt;=2029,Zisk!$D$10&gt;=2029),")","")</f>
        <v/>
      </c>
      <c r="BB295" s="31" t="str">
        <f>IF(AND(D295&lt;2029,2029&lt;=Zisk!$D$10),1,IF(D295=2029,0,""))</f>
        <v/>
      </c>
      <c r="BC295" s="32" t="str">
        <f>IF(AND($D295&lt;=2029,Zisk!$D$10&gt;=2030),"x","")</f>
        <v/>
      </c>
      <c r="BD295" s="28" t="str">
        <f>IF(AND($D295&lt;=2030,Zisk!$D$10&gt;=2030),"(","")</f>
        <v/>
      </c>
      <c r="BE295" s="28" t="str">
        <f>IF(AND($D295&lt;=2030,Zisk!$D$10&gt;=2030),"1","")</f>
        <v/>
      </c>
      <c r="BF295" s="28" t="str">
        <f>IF(AND($D295&lt;=2030,Zisk!$D$10&gt;=2030),"+","")</f>
        <v/>
      </c>
      <c r="BG295" s="30" t="str">
        <f>IF(AND($D295&lt;=2030,Zisk!$D$10&gt;=2030),VstupniParametry_SKRYT!$D$14,"")</f>
        <v/>
      </c>
      <c r="BH295" s="28" t="str">
        <f>IF(AND($D295&lt;=2030,Zisk!$D$10&gt;=2030),")","")</f>
        <v/>
      </c>
      <c r="BI295" s="31" t="str">
        <f>IF(AND(D295&lt;2030,2030&lt;=Zisk!$D$10),1,IF(D295=2030,0,""))</f>
        <v/>
      </c>
      <c r="BJ295" s="33" t="s">
        <v>32</v>
      </c>
      <c r="BK295" s="30">
        <f t="shared" si="154"/>
        <v>1</v>
      </c>
      <c r="BL295" s="28" t="str">
        <f t="shared" si="155"/>
        <v>x</v>
      </c>
      <c r="BM295" s="34">
        <f t="shared" si="156"/>
        <v>1</v>
      </c>
      <c r="BN295" s="30" t="str">
        <f t="shared" si="157"/>
        <v>x</v>
      </c>
      <c r="BO295" s="34">
        <f t="shared" si="142"/>
        <v>1.018</v>
      </c>
      <c r="BP295" s="34" t="str">
        <f t="shared" si="143"/>
        <v/>
      </c>
      <c r="BQ295" s="34" t="str">
        <f t="shared" si="144"/>
        <v/>
      </c>
      <c r="BR295" s="34" t="str">
        <f t="shared" si="145"/>
        <v/>
      </c>
      <c r="BS295" s="34" t="str">
        <f t="shared" si="146"/>
        <v/>
      </c>
      <c r="BT295" s="34" t="str">
        <f t="shared" si="147"/>
        <v/>
      </c>
      <c r="BU295" s="34" t="str">
        <f t="shared" si="148"/>
        <v/>
      </c>
      <c r="BV295" s="34" t="str">
        <f t="shared" si="149"/>
        <v/>
      </c>
      <c r="BW295" s="34" t="str">
        <f t="shared" si="150"/>
        <v/>
      </c>
      <c r="BX295" s="34" t="str">
        <f t="shared" si="151"/>
        <v/>
      </c>
      <c r="BY295" s="34" t="str">
        <f t="shared" si="152"/>
        <v/>
      </c>
      <c r="BZ295" s="33" t="s">
        <v>32</v>
      </c>
      <c r="CA295" s="34">
        <f t="shared" si="153"/>
        <v>1.018</v>
      </c>
      <c r="CB295" s="28"/>
      <c r="CC295" s="29">
        <f>IF(D295&gt;Zisk!$D$10,"",E295*CA295)</f>
        <v>0</v>
      </c>
    </row>
    <row r="296" spans="2:81" x14ac:dyDescent="0.2">
      <c r="B296" s="35" t="str">
        <f>Zisk!B307</f>
        <v/>
      </c>
      <c r="C296" s="35">
        <f>Zisk!C307</f>
        <v>0</v>
      </c>
      <c r="D296" s="35">
        <f>Zisk!E307</f>
        <v>0</v>
      </c>
      <c r="E296" s="36">
        <f>Zisk!D307</f>
        <v>0</v>
      </c>
      <c r="F296" s="36"/>
      <c r="G296" s="35" t="str">
        <f t="shared" si="128"/>
        <v>(</v>
      </c>
      <c r="H296" s="35" t="str">
        <f t="shared" si="129"/>
        <v>1</v>
      </c>
      <c r="I296" s="35" t="str">
        <f t="shared" si="130"/>
        <v>+</v>
      </c>
      <c r="J296" s="37">
        <f>IF($D296&lt;=2021,VstupniParametry_SKRYT!$D$5,"")</f>
        <v>0.02</v>
      </c>
      <c r="K296" s="35" t="str">
        <f t="shared" si="131"/>
        <v>)</v>
      </c>
      <c r="L296" s="38">
        <f>IF($D296&lt;=2021,COUNTIF(Vypocet_SKRYT!T293:AS293,"&gt;=1"),"")</f>
        <v>0</v>
      </c>
      <c r="M296" s="39" t="str">
        <f t="shared" si="132"/>
        <v>x</v>
      </c>
      <c r="N296" s="35" t="str">
        <f t="shared" si="133"/>
        <v>(</v>
      </c>
      <c r="O296" s="35" t="str">
        <f t="shared" si="134"/>
        <v>1</v>
      </c>
      <c r="P296" s="35" t="str">
        <f t="shared" si="135"/>
        <v>+</v>
      </c>
      <c r="Q296" s="37">
        <f>IF($D296&lt;=2024,VstupniParametry_SKRYT!$D$6,"")</f>
        <v>0.06</v>
      </c>
      <c r="R296" s="35" t="str">
        <f t="shared" si="136"/>
        <v>)</v>
      </c>
      <c r="S296" s="38">
        <f>IF($D296&lt;=2024,COUNTIFS(Vypocet_SKRYT!AT293:AV293,"&gt;=1"),"")</f>
        <v>0</v>
      </c>
      <c r="T296" s="39" t="str">
        <f t="shared" si="137"/>
        <v>x</v>
      </c>
      <c r="U296" s="35" t="str">
        <f t="shared" si="138"/>
        <v>(</v>
      </c>
      <c r="V296" s="35" t="str">
        <f t="shared" si="139"/>
        <v>1</v>
      </c>
      <c r="W296" s="35" t="str">
        <f t="shared" si="140"/>
        <v>+</v>
      </c>
      <c r="X296" s="37">
        <f>IF($D296&lt;=2025,VstupniParametry_SKRYT!$D$9,"")</f>
        <v>1.7999999999999999E-2</v>
      </c>
      <c r="Y296" s="35" t="str">
        <f t="shared" si="141"/>
        <v>)</v>
      </c>
      <c r="Z296" s="38">
        <f>IF(AND(D296&lt;2025,2025&lt;=Zisk!$D$10),1,IF(D296=2025,0,""))</f>
        <v>1</v>
      </c>
      <c r="AA296" s="39" t="str">
        <f>IF(AND($D296&lt;=2025,Zisk!$D$10&gt;=2026),"x","")</f>
        <v/>
      </c>
      <c r="AB296" s="35" t="str">
        <f>IF(AND($D296&lt;=2026,Zisk!$D$10&gt;=2026),"(","")</f>
        <v/>
      </c>
      <c r="AC296" s="35" t="str">
        <f>IF(AND($D296&lt;=2026,Zisk!$D$10&gt;=2026),"1","")</f>
        <v/>
      </c>
      <c r="AD296" s="35" t="str">
        <f>IF(AND($D296&lt;=2026,Zisk!$D$10&gt;=2026),"+","")</f>
        <v/>
      </c>
      <c r="AE296" s="37" t="str">
        <f>IF(AND($D296&lt;=2026,Zisk!$D$10&gt;=2026),VstupniParametry_SKRYT!$D$10,"")</f>
        <v/>
      </c>
      <c r="AF296" s="35" t="str">
        <f>IF(AND($D296&lt;=2026,Zisk!$D$10&gt;=2026),")","")</f>
        <v/>
      </c>
      <c r="AG296" s="38" t="str">
        <f>IF(AND(D296&lt;2026,2026&lt;=Zisk!$D$10),1,IF(D296=2026,0,""))</f>
        <v/>
      </c>
      <c r="AH296" s="39" t="str">
        <f>IF(AND($D296&lt;=2026,Zisk!$D$10&gt;=2027),"x","")</f>
        <v/>
      </c>
      <c r="AI296" s="35" t="str">
        <f>IF(AND($D296&lt;=2027,Zisk!$D$10&gt;=2027),"(","")</f>
        <v/>
      </c>
      <c r="AJ296" s="35" t="str">
        <f>IF(AND($D296&lt;=2027,Zisk!$D$10&gt;=2027),"1","")</f>
        <v/>
      </c>
      <c r="AK296" s="35" t="str">
        <f>IF(AND($D296&lt;=2027,Zisk!$D$10&gt;=2027),"+","")</f>
        <v/>
      </c>
      <c r="AL296" s="37" t="str">
        <f>IF(AND($D296&lt;=2027,Zisk!$D$10&gt;=2027),VstupniParametry_SKRYT!$D$11,"")</f>
        <v/>
      </c>
      <c r="AM296" s="35" t="str">
        <f>IF(AND($D296&lt;=2027,Zisk!$D$10&gt;=2027),")","")</f>
        <v/>
      </c>
      <c r="AN296" s="38" t="str">
        <f>IF(AND(D296&lt;2027,2027&lt;=Zisk!$D$10),1,IF(D296=2027,0,""))</f>
        <v/>
      </c>
      <c r="AO296" s="39" t="str">
        <f>IF(AND($D296&lt;=2027,Zisk!$D$10&gt;=2028),"x","")</f>
        <v/>
      </c>
      <c r="AP296" s="35" t="str">
        <f>IF(AND($D296&lt;=2028,Zisk!$D$10&gt;=2028),"(","")</f>
        <v/>
      </c>
      <c r="AQ296" s="35" t="str">
        <f>IF(AND($D296&lt;=2028,Zisk!$D$10&gt;=2028),"1","")</f>
        <v/>
      </c>
      <c r="AR296" s="35" t="str">
        <f>IF(AND($D296&lt;=2028,Zisk!$D$10&gt;=2028),"+","")</f>
        <v/>
      </c>
      <c r="AS296" s="37" t="str">
        <f>IF(AND($D296&lt;=2028,Zisk!$D$10&gt;=2028),VstupniParametry_SKRYT!$D$12,"")</f>
        <v/>
      </c>
      <c r="AT296" s="35" t="str">
        <f>IF(AND($D296&lt;=2028,Zisk!$D$10&gt;=2028),")","")</f>
        <v/>
      </c>
      <c r="AU296" s="38" t="str">
        <f>IF(AND(D296&lt;2028,2028&lt;=Zisk!$D$10),1,IF(D296=2028,0,""))</f>
        <v/>
      </c>
      <c r="AV296" s="39" t="str">
        <f>IF(AND($D296&lt;=2028,Zisk!$D$10&gt;=2029),"x","")</f>
        <v/>
      </c>
      <c r="AW296" s="35" t="str">
        <f>IF(AND($D296&lt;=2029,Zisk!$D$10&gt;=2029),"(","")</f>
        <v/>
      </c>
      <c r="AX296" s="35" t="str">
        <f>IF(AND($D296&lt;=2029,Zisk!$D$10&gt;=2029),"1","")</f>
        <v/>
      </c>
      <c r="AY296" s="35" t="str">
        <f>IF(AND($D296&lt;=2029,Zisk!$D$10&gt;=2029),"+","")</f>
        <v/>
      </c>
      <c r="AZ296" s="37" t="str">
        <f>IF(AND($D296&lt;=2029,Zisk!$D$10&gt;=2029),VstupniParametry_SKRYT!$D$13,"")</f>
        <v/>
      </c>
      <c r="BA296" s="35" t="str">
        <f>IF(AND($D296&lt;=2029,Zisk!$D$10&gt;=2029),")","")</f>
        <v/>
      </c>
      <c r="BB296" s="38" t="str">
        <f>IF(AND(D296&lt;2029,2029&lt;=Zisk!$D$10),1,IF(D296=2029,0,""))</f>
        <v/>
      </c>
      <c r="BC296" s="39" t="str">
        <f>IF(AND($D296&lt;=2029,Zisk!$D$10&gt;=2030),"x","")</f>
        <v/>
      </c>
      <c r="BD296" s="35" t="str">
        <f>IF(AND($D296&lt;=2030,Zisk!$D$10&gt;=2030),"(","")</f>
        <v/>
      </c>
      <c r="BE296" s="35" t="str">
        <f>IF(AND($D296&lt;=2030,Zisk!$D$10&gt;=2030),"1","")</f>
        <v/>
      </c>
      <c r="BF296" s="35" t="str">
        <f>IF(AND($D296&lt;=2030,Zisk!$D$10&gt;=2030),"+","")</f>
        <v/>
      </c>
      <c r="BG296" s="37" t="str">
        <f>IF(AND($D296&lt;=2030,Zisk!$D$10&gt;=2030),VstupniParametry_SKRYT!$D$14,"")</f>
        <v/>
      </c>
      <c r="BH296" s="35" t="str">
        <f>IF(AND($D296&lt;=2030,Zisk!$D$10&gt;=2030),")","")</f>
        <v/>
      </c>
      <c r="BI296" s="38" t="str">
        <f>IF(AND(D296&lt;2030,2030&lt;=Zisk!$D$10),1,IF(D296=2030,0,""))</f>
        <v/>
      </c>
      <c r="BJ296" s="40" t="s">
        <v>32</v>
      </c>
      <c r="BK296" s="37">
        <f t="shared" si="154"/>
        <v>1</v>
      </c>
      <c r="BL296" s="35" t="str">
        <f t="shared" si="155"/>
        <v>x</v>
      </c>
      <c r="BM296" s="41">
        <f t="shared" si="156"/>
        <v>1</v>
      </c>
      <c r="BN296" s="37" t="str">
        <f t="shared" si="157"/>
        <v>x</v>
      </c>
      <c r="BO296" s="41">
        <f t="shared" si="142"/>
        <v>1.018</v>
      </c>
      <c r="BP296" s="41" t="str">
        <f t="shared" si="143"/>
        <v/>
      </c>
      <c r="BQ296" s="41" t="str">
        <f t="shared" si="144"/>
        <v/>
      </c>
      <c r="BR296" s="41" t="str">
        <f t="shared" si="145"/>
        <v/>
      </c>
      <c r="BS296" s="41" t="str">
        <f t="shared" si="146"/>
        <v/>
      </c>
      <c r="BT296" s="41" t="str">
        <f t="shared" si="147"/>
        <v/>
      </c>
      <c r="BU296" s="41" t="str">
        <f t="shared" si="148"/>
        <v/>
      </c>
      <c r="BV296" s="41" t="str">
        <f t="shared" si="149"/>
        <v/>
      </c>
      <c r="BW296" s="41" t="str">
        <f t="shared" si="150"/>
        <v/>
      </c>
      <c r="BX296" s="41" t="str">
        <f t="shared" si="151"/>
        <v/>
      </c>
      <c r="BY296" s="41" t="str">
        <f t="shared" si="152"/>
        <v/>
      </c>
      <c r="BZ296" s="40" t="s">
        <v>32</v>
      </c>
      <c r="CA296" s="41">
        <f t="shared" si="153"/>
        <v>1.018</v>
      </c>
      <c r="CB296" s="35"/>
      <c r="CC296" s="36">
        <f>IF(D296&gt;Zisk!$D$10,"",E296*CA296)</f>
        <v>0</v>
      </c>
    </row>
    <row r="297" spans="2:81" x14ac:dyDescent="0.2">
      <c r="B297" s="28" t="str">
        <f>Zisk!B308</f>
        <v/>
      </c>
      <c r="C297" s="28">
        <f>Zisk!C308</f>
        <v>0</v>
      </c>
      <c r="D297" s="28">
        <f>Zisk!E308</f>
        <v>0</v>
      </c>
      <c r="E297" s="29">
        <f>Zisk!D308</f>
        <v>0</v>
      </c>
      <c r="F297" s="29"/>
      <c r="G297" s="28" t="str">
        <f t="shared" si="128"/>
        <v>(</v>
      </c>
      <c r="H297" s="28" t="str">
        <f t="shared" si="129"/>
        <v>1</v>
      </c>
      <c r="I297" s="28" t="str">
        <f t="shared" si="130"/>
        <v>+</v>
      </c>
      <c r="J297" s="30">
        <f>IF($D297&lt;=2021,VstupniParametry_SKRYT!$D$5,"")</f>
        <v>0.02</v>
      </c>
      <c r="K297" s="28" t="str">
        <f t="shared" si="131"/>
        <v>)</v>
      </c>
      <c r="L297" s="31">
        <f>IF($D297&lt;=2021,COUNTIF(Vypocet_SKRYT!T294:AS294,"&gt;=1"),"")</f>
        <v>0</v>
      </c>
      <c r="M297" s="32" t="str">
        <f t="shared" si="132"/>
        <v>x</v>
      </c>
      <c r="N297" s="28" t="str">
        <f t="shared" si="133"/>
        <v>(</v>
      </c>
      <c r="O297" s="28" t="str">
        <f t="shared" si="134"/>
        <v>1</v>
      </c>
      <c r="P297" s="28" t="str">
        <f t="shared" si="135"/>
        <v>+</v>
      </c>
      <c r="Q297" s="30">
        <f>IF($D297&lt;=2024,VstupniParametry_SKRYT!$D$6,"")</f>
        <v>0.06</v>
      </c>
      <c r="R297" s="28" t="str">
        <f t="shared" si="136"/>
        <v>)</v>
      </c>
      <c r="S297" s="31">
        <f>IF($D297&lt;=2024,COUNTIFS(Vypocet_SKRYT!AT294:AV294,"&gt;=1"),"")</f>
        <v>0</v>
      </c>
      <c r="T297" s="32" t="str">
        <f t="shared" si="137"/>
        <v>x</v>
      </c>
      <c r="U297" s="28" t="str">
        <f t="shared" si="138"/>
        <v>(</v>
      </c>
      <c r="V297" s="28" t="str">
        <f t="shared" si="139"/>
        <v>1</v>
      </c>
      <c r="W297" s="28" t="str">
        <f t="shared" si="140"/>
        <v>+</v>
      </c>
      <c r="X297" s="30">
        <f>IF($D297&lt;=2025,VstupniParametry_SKRYT!$D$9,"")</f>
        <v>1.7999999999999999E-2</v>
      </c>
      <c r="Y297" s="28" t="str">
        <f t="shared" si="141"/>
        <v>)</v>
      </c>
      <c r="Z297" s="31">
        <f>IF(AND(D297&lt;2025,2025&lt;=Zisk!$D$10),1,IF(D297=2025,0,""))</f>
        <v>1</v>
      </c>
      <c r="AA297" s="32" t="str">
        <f>IF(AND($D297&lt;=2025,Zisk!$D$10&gt;=2026),"x","")</f>
        <v/>
      </c>
      <c r="AB297" s="28" t="str">
        <f>IF(AND($D297&lt;=2026,Zisk!$D$10&gt;=2026),"(","")</f>
        <v/>
      </c>
      <c r="AC297" s="28" t="str">
        <f>IF(AND($D297&lt;=2026,Zisk!$D$10&gt;=2026),"1","")</f>
        <v/>
      </c>
      <c r="AD297" s="28" t="str">
        <f>IF(AND($D297&lt;=2026,Zisk!$D$10&gt;=2026),"+","")</f>
        <v/>
      </c>
      <c r="AE297" s="30" t="str">
        <f>IF(AND($D297&lt;=2026,Zisk!$D$10&gt;=2026),VstupniParametry_SKRYT!$D$10,"")</f>
        <v/>
      </c>
      <c r="AF297" s="28" t="str">
        <f>IF(AND($D297&lt;=2026,Zisk!$D$10&gt;=2026),")","")</f>
        <v/>
      </c>
      <c r="AG297" s="31" t="str">
        <f>IF(AND(D297&lt;2026,2026&lt;=Zisk!$D$10),1,IF(D297=2026,0,""))</f>
        <v/>
      </c>
      <c r="AH297" s="32" t="str">
        <f>IF(AND($D297&lt;=2026,Zisk!$D$10&gt;=2027),"x","")</f>
        <v/>
      </c>
      <c r="AI297" s="28" t="str">
        <f>IF(AND($D297&lt;=2027,Zisk!$D$10&gt;=2027),"(","")</f>
        <v/>
      </c>
      <c r="AJ297" s="28" t="str">
        <f>IF(AND($D297&lt;=2027,Zisk!$D$10&gt;=2027),"1","")</f>
        <v/>
      </c>
      <c r="AK297" s="28" t="str">
        <f>IF(AND($D297&lt;=2027,Zisk!$D$10&gt;=2027),"+","")</f>
        <v/>
      </c>
      <c r="AL297" s="30" t="str">
        <f>IF(AND($D297&lt;=2027,Zisk!$D$10&gt;=2027),VstupniParametry_SKRYT!$D$11,"")</f>
        <v/>
      </c>
      <c r="AM297" s="28" t="str">
        <f>IF(AND($D297&lt;=2027,Zisk!$D$10&gt;=2027),")","")</f>
        <v/>
      </c>
      <c r="AN297" s="31" t="str">
        <f>IF(AND(D297&lt;2027,2027&lt;=Zisk!$D$10),1,IF(D297=2027,0,""))</f>
        <v/>
      </c>
      <c r="AO297" s="32" t="str">
        <f>IF(AND($D297&lt;=2027,Zisk!$D$10&gt;=2028),"x","")</f>
        <v/>
      </c>
      <c r="AP297" s="28" t="str">
        <f>IF(AND($D297&lt;=2028,Zisk!$D$10&gt;=2028),"(","")</f>
        <v/>
      </c>
      <c r="AQ297" s="28" t="str">
        <f>IF(AND($D297&lt;=2028,Zisk!$D$10&gt;=2028),"1","")</f>
        <v/>
      </c>
      <c r="AR297" s="28" t="str">
        <f>IF(AND($D297&lt;=2028,Zisk!$D$10&gt;=2028),"+","")</f>
        <v/>
      </c>
      <c r="AS297" s="30" t="str">
        <f>IF(AND($D297&lt;=2028,Zisk!$D$10&gt;=2028),VstupniParametry_SKRYT!$D$12,"")</f>
        <v/>
      </c>
      <c r="AT297" s="28" t="str">
        <f>IF(AND($D297&lt;=2028,Zisk!$D$10&gt;=2028),")","")</f>
        <v/>
      </c>
      <c r="AU297" s="31" t="str">
        <f>IF(AND(D297&lt;2028,2028&lt;=Zisk!$D$10),1,IF(D297=2028,0,""))</f>
        <v/>
      </c>
      <c r="AV297" s="32" t="str">
        <f>IF(AND($D297&lt;=2028,Zisk!$D$10&gt;=2029),"x","")</f>
        <v/>
      </c>
      <c r="AW297" s="28" t="str">
        <f>IF(AND($D297&lt;=2029,Zisk!$D$10&gt;=2029),"(","")</f>
        <v/>
      </c>
      <c r="AX297" s="28" t="str">
        <f>IF(AND($D297&lt;=2029,Zisk!$D$10&gt;=2029),"1","")</f>
        <v/>
      </c>
      <c r="AY297" s="28" t="str">
        <f>IF(AND($D297&lt;=2029,Zisk!$D$10&gt;=2029),"+","")</f>
        <v/>
      </c>
      <c r="AZ297" s="30" t="str">
        <f>IF(AND($D297&lt;=2029,Zisk!$D$10&gt;=2029),VstupniParametry_SKRYT!$D$13,"")</f>
        <v/>
      </c>
      <c r="BA297" s="28" t="str">
        <f>IF(AND($D297&lt;=2029,Zisk!$D$10&gt;=2029),")","")</f>
        <v/>
      </c>
      <c r="BB297" s="31" t="str">
        <f>IF(AND(D297&lt;2029,2029&lt;=Zisk!$D$10),1,IF(D297=2029,0,""))</f>
        <v/>
      </c>
      <c r="BC297" s="32" t="str">
        <f>IF(AND($D297&lt;=2029,Zisk!$D$10&gt;=2030),"x","")</f>
        <v/>
      </c>
      <c r="BD297" s="28" t="str">
        <f>IF(AND($D297&lt;=2030,Zisk!$D$10&gt;=2030),"(","")</f>
        <v/>
      </c>
      <c r="BE297" s="28" t="str">
        <f>IF(AND($D297&lt;=2030,Zisk!$D$10&gt;=2030),"1","")</f>
        <v/>
      </c>
      <c r="BF297" s="28" t="str">
        <f>IF(AND($D297&lt;=2030,Zisk!$D$10&gt;=2030),"+","")</f>
        <v/>
      </c>
      <c r="BG297" s="30" t="str">
        <f>IF(AND($D297&lt;=2030,Zisk!$D$10&gt;=2030),VstupniParametry_SKRYT!$D$14,"")</f>
        <v/>
      </c>
      <c r="BH297" s="28" t="str">
        <f>IF(AND($D297&lt;=2030,Zisk!$D$10&gt;=2030),")","")</f>
        <v/>
      </c>
      <c r="BI297" s="31" t="str">
        <f>IF(AND(D297&lt;2030,2030&lt;=Zisk!$D$10),1,IF(D297=2030,0,""))</f>
        <v/>
      </c>
      <c r="BJ297" s="33" t="s">
        <v>32</v>
      </c>
      <c r="BK297" s="30">
        <f t="shared" si="154"/>
        <v>1</v>
      </c>
      <c r="BL297" s="28" t="str">
        <f t="shared" si="155"/>
        <v>x</v>
      </c>
      <c r="BM297" s="34">
        <f t="shared" si="156"/>
        <v>1</v>
      </c>
      <c r="BN297" s="30" t="str">
        <f t="shared" si="157"/>
        <v>x</v>
      </c>
      <c r="BO297" s="34">
        <f t="shared" si="142"/>
        <v>1.018</v>
      </c>
      <c r="BP297" s="34" t="str">
        <f t="shared" si="143"/>
        <v/>
      </c>
      <c r="BQ297" s="34" t="str">
        <f t="shared" si="144"/>
        <v/>
      </c>
      <c r="BR297" s="34" t="str">
        <f t="shared" si="145"/>
        <v/>
      </c>
      <c r="BS297" s="34" t="str">
        <f t="shared" si="146"/>
        <v/>
      </c>
      <c r="BT297" s="34" t="str">
        <f t="shared" si="147"/>
        <v/>
      </c>
      <c r="BU297" s="34" t="str">
        <f t="shared" si="148"/>
        <v/>
      </c>
      <c r="BV297" s="34" t="str">
        <f t="shared" si="149"/>
        <v/>
      </c>
      <c r="BW297" s="34" t="str">
        <f t="shared" si="150"/>
        <v/>
      </c>
      <c r="BX297" s="34" t="str">
        <f t="shared" si="151"/>
        <v/>
      </c>
      <c r="BY297" s="34" t="str">
        <f t="shared" si="152"/>
        <v/>
      </c>
      <c r="BZ297" s="33" t="s">
        <v>32</v>
      </c>
      <c r="CA297" s="34">
        <f t="shared" si="153"/>
        <v>1.018</v>
      </c>
      <c r="CB297" s="28"/>
      <c r="CC297" s="29">
        <f>IF(D297&gt;Zisk!$D$10,"",E297*CA297)</f>
        <v>0</v>
      </c>
    </row>
    <row r="298" spans="2:81" x14ac:dyDescent="0.2">
      <c r="B298" s="35" t="str">
        <f>Zisk!B309</f>
        <v/>
      </c>
      <c r="C298" s="35">
        <f>Zisk!C309</f>
        <v>0</v>
      </c>
      <c r="D298" s="35">
        <f>Zisk!E309</f>
        <v>0</v>
      </c>
      <c r="E298" s="36">
        <f>Zisk!D309</f>
        <v>0</v>
      </c>
      <c r="F298" s="36"/>
      <c r="G298" s="35" t="str">
        <f t="shared" si="128"/>
        <v>(</v>
      </c>
      <c r="H298" s="35" t="str">
        <f t="shared" si="129"/>
        <v>1</v>
      </c>
      <c r="I298" s="35" t="str">
        <f t="shared" si="130"/>
        <v>+</v>
      </c>
      <c r="J298" s="37">
        <f>IF($D298&lt;=2021,VstupniParametry_SKRYT!$D$5,"")</f>
        <v>0.02</v>
      </c>
      <c r="K298" s="35" t="str">
        <f t="shared" si="131"/>
        <v>)</v>
      </c>
      <c r="L298" s="38">
        <f>IF($D298&lt;=2021,COUNTIF(Vypocet_SKRYT!T295:AS295,"&gt;=1"),"")</f>
        <v>0</v>
      </c>
      <c r="M298" s="39" t="str">
        <f t="shared" si="132"/>
        <v>x</v>
      </c>
      <c r="N298" s="35" t="str">
        <f t="shared" si="133"/>
        <v>(</v>
      </c>
      <c r="O298" s="35" t="str">
        <f t="shared" si="134"/>
        <v>1</v>
      </c>
      <c r="P298" s="35" t="str">
        <f t="shared" si="135"/>
        <v>+</v>
      </c>
      <c r="Q298" s="37">
        <f>IF($D298&lt;=2024,VstupniParametry_SKRYT!$D$6,"")</f>
        <v>0.06</v>
      </c>
      <c r="R298" s="35" t="str">
        <f t="shared" si="136"/>
        <v>)</v>
      </c>
      <c r="S298" s="38">
        <f>IF($D298&lt;=2024,COUNTIFS(Vypocet_SKRYT!AT295:AV295,"&gt;=1"),"")</f>
        <v>0</v>
      </c>
      <c r="T298" s="39" t="str">
        <f t="shared" si="137"/>
        <v>x</v>
      </c>
      <c r="U298" s="35" t="str">
        <f t="shared" si="138"/>
        <v>(</v>
      </c>
      <c r="V298" s="35" t="str">
        <f t="shared" si="139"/>
        <v>1</v>
      </c>
      <c r="W298" s="35" t="str">
        <f t="shared" si="140"/>
        <v>+</v>
      </c>
      <c r="X298" s="37">
        <f>IF($D298&lt;=2025,VstupniParametry_SKRYT!$D$9,"")</f>
        <v>1.7999999999999999E-2</v>
      </c>
      <c r="Y298" s="35" t="str">
        <f t="shared" si="141"/>
        <v>)</v>
      </c>
      <c r="Z298" s="38">
        <f>IF(AND(D298&lt;2025,2025&lt;=Zisk!$D$10),1,IF(D298=2025,0,""))</f>
        <v>1</v>
      </c>
      <c r="AA298" s="39" t="str">
        <f>IF(AND($D298&lt;=2025,Zisk!$D$10&gt;=2026),"x","")</f>
        <v/>
      </c>
      <c r="AB298" s="35" t="str">
        <f>IF(AND($D298&lt;=2026,Zisk!$D$10&gt;=2026),"(","")</f>
        <v/>
      </c>
      <c r="AC298" s="35" t="str">
        <f>IF(AND($D298&lt;=2026,Zisk!$D$10&gt;=2026),"1","")</f>
        <v/>
      </c>
      <c r="AD298" s="35" t="str">
        <f>IF(AND($D298&lt;=2026,Zisk!$D$10&gt;=2026),"+","")</f>
        <v/>
      </c>
      <c r="AE298" s="37" t="str">
        <f>IF(AND($D298&lt;=2026,Zisk!$D$10&gt;=2026),VstupniParametry_SKRYT!$D$10,"")</f>
        <v/>
      </c>
      <c r="AF298" s="35" t="str">
        <f>IF(AND($D298&lt;=2026,Zisk!$D$10&gt;=2026),")","")</f>
        <v/>
      </c>
      <c r="AG298" s="38" t="str">
        <f>IF(AND(D298&lt;2026,2026&lt;=Zisk!$D$10),1,IF(D298=2026,0,""))</f>
        <v/>
      </c>
      <c r="AH298" s="39" t="str">
        <f>IF(AND($D298&lt;=2026,Zisk!$D$10&gt;=2027),"x","")</f>
        <v/>
      </c>
      <c r="AI298" s="35" t="str">
        <f>IF(AND($D298&lt;=2027,Zisk!$D$10&gt;=2027),"(","")</f>
        <v/>
      </c>
      <c r="AJ298" s="35" t="str">
        <f>IF(AND($D298&lt;=2027,Zisk!$D$10&gt;=2027),"1","")</f>
        <v/>
      </c>
      <c r="AK298" s="35" t="str">
        <f>IF(AND($D298&lt;=2027,Zisk!$D$10&gt;=2027),"+","")</f>
        <v/>
      </c>
      <c r="AL298" s="37" t="str">
        <f>IF(AND($D298&lt;=2027,Zisk!$D$10&gt;=2027),VstupniParametry_SKRYT!$D$11,"")</f>
        <v/>
      </c>
      <c r="AM298" s="35" t="str">
        <f>IF(AND($D298&lt;=2027,Zisk!$D$10&gt;=2027),")","")</f>
        <v/>
      </c>
      <c r="AN298" s="38" t="str">
        <f>IF(AND(D298&lt;2027,2027&lt;=Zisk!$D$10),1,IF(D298=2027,0,""))</f>
        <v/>
      </c>
      <c r="AO298" s="39" t="str">
        <f>IF(AND($D298&lt;=2027,Zisk!$D$10&gt;=2028),"x","")</f>
        <v/>
      </c>
      <c r="AP298" s="35" t="str">
        <f>IF(AND($D298&lt;=2028,Zisk!$D$10&gt;=2028),"(","")</f>
        <v/>
      </c>
      <c r="AQ298" s="35" t="str">
        <f>IF(AND($D298&lt;=2028,Zisk!$D$10&gt;=2028),"1","")</f>
        <v/>
      </c>
      <c r="AR298" s="35" t="str">
        <f>IF(AND($D298&lt;=2028,Zisk!$D$10&gt;=2028),"+","")</f>
        <v/>
      </c>
      <c r="AS298" s="37" t="str">
        <f>IF(AND($D298&lt;=2028,Zisk!$D$10&gt;=2028),VstupniParametry_SKRYT!$D$12,"")</f>
        <v/>
      </c>
      <c r="AT298" s="35" t="str">
        <f>IF(AND($D298&lt;=2028,Zisk!$D$10&gt;=2028),")","")</f>
        <v/>
      </c>
      <c r="AU298" s="38" t="str">
        <f>IF(AND(D298&lt;2028,2028&lt;=Zisk!$D$10),1,IF(D298=2028,0,""))</f>
        <v/>
      </c>
      <c r="AV298" s="39" t="str">
        <f>IF(AND($D298&lt;=2028,Zisk!$D$10&gt;=2029),"x","")</f>
        <v/>
      </c>
      <c r="AW298" s="35" t="str">
        <f>IF(AND($D298&lt;=2029,Zisk!$D$10&gt;=2029),"(","")</f>
        <v/>
      </c>
      <c r="AX298" s="35" t="str">
        <f>IF(AND($D298&lt;=2029,Zisk!$D$10&gt;=2029),"1","")</f>
        <v/>
      </c>
      <c r="AY298" s="35" t="str">
        <f>IF(AND($D298&lt;=2029,Zisk!$D$10&gt;=2029),"+","")</f>
        <v/>
      </c>
      <c r="AZ298" s="37" t="str">
        <f>IF(AND($D298&lt;=2029,Zisk!$D$10&gt;=2029),VstupniParametry_SKRYT!$D$13,"")</f>
        <v/>
      </c>
      <c r="BA298" s="35" t="str">
        <f>IF(AND($D298&lt;=2029,Zisk!$D$10&gt;=2029),")","")</f>
        <v/>
      </c>
      <c r="BB298" s="38" t="str">
        <f>IF(AND(D298&lt;2029,2029&lt;=Zisk!$D$10),1,IF(D298=2029,0,""))</f>
        <v/>
      </c>
      <c r="BC298" s="39" t="str">
        <f>IF(AND($D298&lt;=2029,Zisk!$D$10&gt;=2030),"x","")</f>
        <v/>
      </c>
      <c r="BD298" s="35" t="str">
        <f>IF(AND($D298&lt;=2030,Zisk!$D$10&gt;=2030),"(","")</f>
        <v/>
      </c>
      <c r="BE298" s="35" t="str">
        <f>IF(AND($D298&lt;=2030,Zisk!$D$10&gt;=2030),"1","")</f>
        <v/>
      </c>
      <c r="BF298" s="35" t="str">
        <f>IF(AND($D298&lt;=2030,Zisk!$D$10&gt;=2030),"+","")</f>
        <v/>
      </c>
      <c r="BG298" s="37" t="str">
        <f>IF(AND($D298&lt;=2030,Zisk!$D$10&gt;=2030),VstupniParametry_SKRYT!$D$14,"")</f>
        <v/>
      </c>
      <c r="BH298" s="35" t="str">
        <f>IF(AND($D298&lt;=2030,Zisk!$D$10&gt;=2030),")","")</f>
        <v/>
      </c>
      <c r="BI298" s="38" t="str">
        <f>IF(AND(D298&lt;2030,2030&lt;=Zisk!$D$10),1,IF(D298=2030,0,""))</f>
        <v/>
      </c>
      <c r="BJ298" s="40" t="s">
        <v>32</v>
      </c>
      <c r="BK298" s="37">
        <f t="shared" si="154"/>
        <v>1</v>
      </c>
      <c r="BL298" s="35" t="str">
        <f t="shared" si="155"/>
        <v>x</v>
      </c>
      <c r="BM298" s="41">
        <f t="shared" si="156"/>
        <v>1</v>
      </c>
      <c r="BN298" s="37" t="str">
        <f t="shared" si="157"/>
        <v>x</v>
      </c>
      <c r="BO298" s="41">
        <f t="shared" si="142"/>
        <v>1.018</v>
      </c>
      <c r="BP298" s="41" t="str">
        <f t="shared" si="143"/>
        <v/>
      </c>
      <c r="BQ298" s="41" t="str">
        <f t="shared" si="144"/>
        <v/>
      </c>
      <c r="BR298" s="41" t="str">
        <f t="shared" si="145"/>
        <v/>
      </c>
      <c r="BS298" s="41" t="str">
        <f t="shared" si="146"/>
        <v/>
      </c>
      <c r="BT298" s="41" t="str">
        <f t="shared" si="147"/>
        <v/>
      </c>
      <c r="BU298" s="41" t="str">
        <f t="shared" si="148"/>
        <v/>
      </c>
      <c r="BV298" s="41" t="str">
        <f t="shared" si="149"/>
        <v/>
      </c>
      <c r="BW298" s="41" t="str">
        <f t="shared" si="150"/>
        <v/>
      </c>
      <c r="BX298" s="41" t="str">
        <f t="shared" si="151"/>
        <v/>
      </c>
      <c r="BY298" s="41" t="str">
        <f t="shared" si="152"/>
        <v/>
      </c>
      <c r="BZ298" s="40" t="s">
        <v>32</v>
      </c>
      <c r="CA298" s="41">
        <f t="shared" si="153"/>
        <v>1.018</v>
      </c>
      <c r="CB298" s="35"/>
      <c r="CC298" s="36">
        <f>IF(D298&gt;Zisk!$D$10,"",E298*CA298)</f>
        <v>0</v>
      </c>
    </row>
    <row r="299" spans="2:81" x14ac:dyDescent="0.2">
      <c r="B299" s="28" t="str">
        <f>Zisk!B310</f>
        <v/>
      </c>
      <c r="C299" s="28">
        <f>Zisk!C310</f>
        <v>0</v>
      </c>
      <c r="D299" s="28">
        <f>Zisk!E310</f>
        <v>0</v>
      </c>
      <c r="E299" s="29">
        <f>Zisk!D310</f>
        <v>0</v>
      </c>
      <c r="F299" s="29"/>
      <c r="G299" s="28" t="str">
        <f t="shared" si="128"/>
        <v>(</v>
      </c>
      <c r="H299" s="28" t="str">
        <f t="shared" si="129"/>
        <v>1</v>
      </c>
      <c r="I299" s="28" t="str">
        <f t="shared" si="130"/>
        <v>+</v>
      </c>
      <c r="J299" s="30">
        <f>IF($D299&lt;=2021,VstupniParametry_SKRYT!$D$5,"")</f>
        <v>0.02</v>
      </c>
      <c r="K299" s="28" t="str">
        <f t="shared" si="131"/>
        <v>)</v>
      </c>
      <c r="L299" s="31">
        <f>IF($D299&lt;=2021,COUNTIF(Vypocet_SKRYT!T296:AS296,"&gt;=1"),"")</f>
        <v>0</v>
      </c>
      <c r="M299" s="32" t="str">
        <f t="shared" si="132"/>
        <v>x</v>
      </c>
      <c r="N299" s="28" t="str">
        <f t="shared" si="133"/>
        <v>(</v>
      </c>
      <c r="O299" s="28" t="str">
        <f t="shared" si="134"/>
        <v>1</v>
      </c>
      <c r="P299" s="28" t="str">
        <f t="shared" si="135"/>
        <v>+</v>
      </c>
      <c r="Q299" s="30">
        <f>IF($D299&lt;=2024,VstupniParametry_SKRYT!$D$6,"")</f>
        <v>0.06</v>
      </c>
      <c r="R299" s="28" t="str">
        <f t="shared" si="136"/>
        <v>)</v>
      </c>
      <c r="S299" s="31">
        <f>IF($D299&lt;=2024,COUNTIFS(Vypocet_SKRYT!AT296:AV296,"&gt;=1"),"")</f>
        <v>0</v>
      </c>
      <c r="T299" s="32" t="str">
        <f t="shared" si="137"/>
        <v>x</v>
      </c>
      <c r="U299" s="28" t="str">
        <f t="shared" si="138"/>
        <v>(</v>
      </c>
      <c r="V299" s="28" t="str">
        <f t="shared" si="139"/>
        <v>1</v>
      </c>
      <c r="W299" s="28" t="str">
        <f t="shared" si="140"/>
        <v>+</v>
      </c>
      <c r="X299" s="30">
        <f>IF($D299&lt;=2025,VstupniParametry_SKRYT!$D$9,"")</f>
        <v>1.7999999999999999E-2</v>
      </c>
      <c r="Y299" s="28" t="str">
        <f t="shared" si="141"/>
        <v>)</v>
      </c>
      <c r="Z299" s="31">
        <f>IF(AND(D299&lt;2025,2025&lt;=Zisk!$D$10),1,IF(D299=2025,0,""))</f>
        <v>1</v>
      </c>
      <c r="AA299" s="32" t="str">
        <f>IF(AND($D299&lt;=2025,Zisk!$D$10&gt;=2026),"x","")</f>
        <v/>
      </c>
      <c r="AB299" s="28" t="str">
        <f>IF(AND($D299&lt;=2026,Zisk!$D$10&gt;=2026),"(","")</f>
        <v/>
      </c>
      <c r="AC299" s="28" t="str">
        <f>IF(AND($D299&lt;=2026,Zisk!$D$10&gt;=2026),"1","")</f>
        <v/>
      </c>
      <c r="AD299" s="28" t="str">
        <f>IF(AND($D299&lt;=2026,Zisk!$D$10&gt;=2026),"+","")</f>
        <v/>
      </c>
      <c r="AE299" s="30" t="str">
        <f>IF(AND($D299&lt;=2026,Zisk!$D$10&gt;=2026),VstupniParametry_SKRYT!$D$10,"")</f>
        <v/>
      </c>
      <c r="AF299" s="28" t="str">
        <f>IF(AND($D299&lt;=2026,Zisk!$D$10&gt;=2026),")","")</f>
        <v/>
      </c>
      <c r="AG299" s="31" t="str">
        <f>IF(AND(D299&lt;2026,2026&lt;=Zisk!$D$10),1,IF(D299=2026,0,""))</f>
        <v/>
      </c>
      <c r="AH299" s="32" t="str">
        <f>IF(AND($D299&lt;=2026,Zisk!$D$10&gt;=2027),"x","")</f>
        <v/>
      </c>
      <c r="AI299" s="28" t="str">
        <f>IF(AND($D299&lt;=2027,Zisk!$D$10&gt;=2027),"(","")</f>
        <v/>
      </c>
      <c r="AJ299" s="28" t="str">
        <f>IF(AND($D299&lt;=2027,Zisk!$D$10&gt;=2027),"1","")</f>
        <v/>
      </c>
      <c r="AK299" s="28" t="str">
        <f>IF(AND($D299&lt;=2027,Zisk!$D$10&gt;=2027),"+","")</f>
        <v/>
      </c>
      <c r="AL299" s="30" t="str">
        <f>IF(AND($D299&lt;=2027,Zisk!$D$10&gt;=2027),VstupniParametry_SKRYT!$D$11,"")</f>
        <v/>
      </c>
      <c r="AM299" s="28" t="str">
        <f>IF(AND($D299&lt;=2027,Zisk!$D$10&gt;=2027),")","")</f>
        <v/>
      </c>
      <c r="AN299" s="31" t="str">
        <f>IF(AND(D299&lt;2027,2027&lt;=Zisk!$D$10),1,IF(D299=2027,0,""))</f>
        <v/>
      </c>
      <c r="AO299" s="32" t="str">
        <f>IF(AND($D299&lt;=2027,Zisk!$D$10&gt;=2028),"x","")</f>
        <v/>
      </c>
      <c r="AP299" s="28" t="str">
        <f>IF(AND($D299&lt;=2028,Zisk!$D$10&gt;=2028),"(","")</f>
        <v/>
      </c>
      <c r="AQ299" s="28" t="str">
        <f>IF(AND($D299&lt;=2028,Zisk!$D$10&gt;=2028),"1","")</f>
        <v/>
      </c>
      <c r="AR299" s="28" t="str">
        <f>IF(AND($D299&lt;=2028,Zisk!$D$10&gt;=2028),"+","")</f>
        <v/>
      </c>
      <c r="AS299" s="30" t="str">
        <f>IF(AND($D299&lt;=2028,Zisk!$D$10&gt;=2028),VstupniParametry_SKRYT!$D$12,"")</f>
        <v/>
      </c>
      <c r="AT299" s="28" t="str">
        <f>IF(AND($D299&lt;=2028,Zisk!$D$10&gt;=2028),")","")</f>
        <v/>
      </c>
      <c r="AU299" s="31" t="str">
        <f>IF(AND(D299&lt;2028,2028&lt;=Zisk!$D$10),1,IF(D299=2028,0,""))</f>
        <v/>
      </c>
      <c r="AV299" s="32" t="str">
        <f>IF(AND($D299&lt;=2028,Zisk!$D$10&gt;=2029),"x","")</f>
        <v/>
      </c>
      <c r="AW299" s="28" t="str">
        <f>IF(AND($D299&lt;=2029,Zisk!$D$10&gt;=2029),"(","")</f>
        <v/>
      </c>
      <c r="AX299" s="28" t="str">
        <f>IF(AND($D299&lt;=2029,Zisk!$D$10&gt;=2029),"1","")</f>
        <v/>
      </c>
      <c r="AY299" s="28" t="str">
        <f>IF(AND($D299&lt;=2029,Zisk!$D$10&gt;=2029),"+","")</f>
        <v/>
      </c>
      <c r="AZ299" s="30" t="str">
        <f>IF(AND($D299&lt;=2029,Zisk!$D$10&gt;=2029),VstupniParametry_SKRYT!$D$13,"")</f>
        <v/>
      </c>
      <c r="BA299" s="28" t="str">
        <f>IF(AND($D299&lt;=2029,Zisk!$D$10&gt;=2029),")","")</f>
        <v/>
      </c>
      <c r="BB299" s="31" t="str">
        <f>IF(AND(D299&lt;2029,2029&lt;=Zisk!$D$10),1,IF(D299=2029,0,""))</f>
        <v/>
      </c>
      <c r="BC299" s="32" t="str">
        <f>IF(AND($D299&lt;=2029,Zisk!$D$10&gt;=2030),"x","")</f>
        <v/>
      </c>
      <c r="BD299" s="28" t="str">
        <f>IF(AND($D299&lt;=2030,Zisk!$D$10&gt;=2030),"(","")</f>
        <v/>
      </c>
      <c r="BE299" s="28" t="str">
        <f>IF(AND($D299&lt;=2030,Zisk!$D$10&gt;=2030),"1","")</f>
        <v/>
      </c>
      <c r="BF299" s="28" t="str">
        <f>IF(AND($D299&lt;=2030,Zisk!$D$10&gt;=2030),"+","")</f>
        <v/>
      </c>
      <c r="BG299" s="30" t="str">
        <f>IF(AND($D299&lt;=2030,Zisk!$D$10&gt;=2030),VstupniParametry_SKRYT!$D$14,"")</f>
        <v/>
      </c>
      <c r="BH299" s="28" t="str">
        <f>IF(AND($D299&lt;=2030,Zisk!$D$10&gt;=2030),")","")</f>
        <v/>
      </c>
      <c r="BI299" s="31" t="str">
        <f>IF(AND(D299&lt;2030,2030&lt;=Zisk!$D$10),1,IF(D299=2030,0,""))</f>
        <v/>
      </c>
      <c r="BJ299" s="33" t="s">
        <v>32</v>
      </c>
      <c r="BK299" s="30">
        <f t="shared" si="154"/>
        <v>1</v>
      </c>
      <c r="BL299" s="28" t="str">
        <f t="shared" si="155"/>
        <v>x</v>
      </c>
      <c r="BM299" s="34">
        <f t="shared" si="156"/>
        <v>1</v>
      </c>
      <c r="BN299" s="30" t="str">
        <f t="shared" si="157"/>
        <v>x</v>
      </c>
      <c r="BO299" s="34">
        <f t="shared" si="142"/>
        <v>1.018</v>
      </c>
      <c r="BP299" s="34" t="str">
        <f t="shared" si="143"/>
        <v/>
      </c>
      <c r="BQ299" s="34" t="str">
        <f t="shared" si="144"/>
        <v/>
      </c>
      <c r="BR299" s="34" t="str">
        <f t="shared" si="145"/>
        <v/>
      </c>
      <c r="BS299" s="34" t="str">
        <f t="shared" si="146"/>
        <v/>
      </c>
      <c r="BT299" s="34" t="str">
        <f t="shared" si="147"/>
        <v/>
      </c>
      <c r="BU299" s="34" t="str">
        <f t="shared" si="148"/>
        <v/>
      </c>
      <c r="BV299" s="34" t="str">
        <f t="shared" si="149"/>
        <v/>
      </c>
      <c r="BW299" s="34" t="str">
        <f t="shared" si="150"/>
        <v/>
      </c>
      <c r="BX299" s="34" t="str">
        <f t="shared" si="151"/>
        <v/>
      </c>
      <c r="BY299" s="34" t="str">
        <f t="shared" si="152"/>
        <v/>
      </c>
      <c r="BZ299" s="33" t="s">
        <v>32</v>
      </c>
      <c r="CA299" s="34">
        <f t="shared" si="153"/>
        <v>1.018</v>
      </c>
      <c r="CB299" s="28"/>
      <c r="CC299" s="29">
        <f>IF(D299&gt;Zisk!$D$10,"",E299*CA299)</f>
        <v>0</v>
      </c>
    </row>
    <row r="300" spans="2:81" x14ac:dyDescent="0.2">
      <c r="B300" s="35" t="str">
        <f>Zisk!B311</f>
        <v/>
      </c>
      <c r="C300" s="35">
        <f>Zisk!C311</f>
        <v>0</v>
      </c>
      <c r="D300" s="35">
        <f>Zisk!E311</f>
        <v>0</v>
      </c>
      <c r="E300" s="36">
        <f>Zisk!D311</f>
        <v>0</v>
      </c>
      <c r="F300" s="36"/>
      <c r="G300" s="35" t="str">
        <f t="shared" si="128"/>
        <v>(</v>
      </c>
      <c r="H300" s="35" t="str">
        <f t="shared" si="129"/>
        <v>1</v>
      </c>
      <c r="I300" s="35" t="str">
        <f t="shared" si="130"/>
        <v>+</v>
      </c>
      <c r="J300" s="37">
        <f>IF($D300&lt;=2021,VstupniParametry_SKRYT!$D$5,"")</f>
        <v>0.02</v>
      </c>
      <c r="K300" s="35" t="str">
        <f t="shared" si="131"/>
        <v>)</v>
      </c>
      <c r="L300" s="38">
        <f>IF($D300&lt;=2021,COUNTIF(Vypocet_SKRYT!T297:AS297,"&gt;=1"),"")</f>
        <v>0</v>
      </c>
      <c r="M300" s="39" t="str">
        <f t="shared" si="132"/>
        <v>x</v>
      </c>
      <c r="N300" s="35" t="str">
        <f t="shared" si="133"/>
        <v>(</v>
      </c>
      <c r="O300" s="35" t="str">
        <f t="shared" si="134"/>
        <v>1</v>
      </c>
      <c r="P300" s="35" t="str">
        <f t="shared" si="135"/>
        <v>+</v>
      </c>
      <c r="Q300" s="37">
        <f>IF($D300&lt;=2024,VstupniParametry_SKRYT!$D$6,"")</f>
        <v>0.06</v>
      </c>
      <c r="R300" s="35" t="str">
        <f t="shared" si="136"/>
        <v>)</v>
      </c>
      <c r="S300" s="38">
        <f>IF($D300&lt;=2024,COUNTIFS(Vypocet_SKRYT!AT297:AV297,"&gt;=1"),"")</f>
        <v>0</v>
      </c>
      <c r="T300" s="39" t="str">
        <f t="shared" si="137"/>
        <v>x</v>
      </c>
      <c r="U300" s="35" t="str">
        <f t="shared" si="138"/>
        <v>(</v>
      </c>
      <c r="V300" s="35" t="str">
        <f t="shared" si="139"/>
        <v>1</v>
      </c>
      <c r="W300" s="35" t="str">
        <f t="shared" si="140"/>
        <v>+</v>
      </c>
      <c r="X300" s="37">
        <f>IF($D300&lt;=2025,VstupniParametry_SKRYT!$D$9,"")</f>
        <v>1.7999999999999999E-2</v>
      </c>
      <c r="Y300" s="35" t="str">
        <f t="shared" si="141"/>
        <v>)</v>
      </c>
      <c r="Z300" s="38">
        <f>IF(AND(D300&lt;2025,2025&lt;=Zisk!$D$10),1,IF(D300=2025,0,""))</f>
        <v>1</v>
      </c>
      <c r="AA300" s="39" t="str">
        <f>IF(AND($D300&lt;=2025,Zisk!$D$10&gt;=2026),"x","")</f>
        <v/>
      </c>
      <c r="AB300" s="35" t="str">
        <f>IF(AND($D300&lt;=2026,Zisk!$D$10&gt;=2026),"(","")</f>
        <v/>
      </c>
      <c r="AC300" s="35" t="str">
        <f>IF(AND($D300&lt;=2026,Zisk!$D$10&gt;=2026),"1","")</f>
        <v/>
      </c>
      <c r="AD300" s="35" t="str">
        <f>IF(AND($D300&lt;=2026,Zisk!$D$10&gt;=2026),"+","")</f>
        <v/>
      </c>
      <c r="AE300" s="37" t="str">
        <f>IF(AND($D300&lt;=2026,Zisk!$D$10&gt;=2026),VstupniParametry_SKRYT!$D$10,"")</f>
        <v/>
      </c>
      <c r="AF300" s="35" t="str">
        <f>IF(AND($D300&lt;=2026,Zisk!$D$10&gt;=2026),")","")</f>
        <v/>
      </c>
      <c r="AG300" s="38" t="str">
        <f>IF(AND(D300&lt;2026,2026&lt;=Zisk!$D$10),1,IF(D300=2026,0,""))</f>
        <v/>
      </c>
      <c r="AH300" s="39" t="str">
        <f>IF(AND($D300&lt;=2026,Zisk!$D$10&gt;=2027),"x","")</f>
        <v/>
      </c>
      <c r="AI300" s="35" t="str">
        <f>IF(AND($D300&lt;=2027,Zisk!$D$10&gt;=2027),"(","")</f>
        <v/>
      </c>
      <c r="AJ300" s="35" t="str">
        <f>IF(AND($D300&lt;=2027,Zisk!$D$10&gt;=2027),"1","")</f>
        <v/>
      </c>
      <c r="AK300" s="35" t="str">
        <f>IF(AND($D300&lt;=2027,Zisk!$D$10&gt;=2027),"+","")</f>
        <v/>
      </c>
      <c r="AL300" s="37" t="str">
        <f>IF(AND($D300&lt;=2027,Zisk!$D$10&gt;=2027),VstupniParametry_SKRYT!$D$11,"")</f>
        <v/>
      </c>
      <c r="AM300" s="35" t="str">
        <f>IF(AND($D300&lt;=2027,Zisk!$D$10&gt;=2027),")","")</f>
        <v/>
      </c>
      <c r="AN300" s="38" t="str">
        <f>IF(AND(D300&lt;2027,2027&lt;=Zisk!$D$10),1,IF(D300=2027,0,""))</f>
        <v/>
      </c>
      <c r="AO300" s="39" t="str">
        <f>IF(AND($D300&lt;=2027,Zisk!$D$10&gt;=2028),"x","")</f>
        <v/>
      </c>
      <c r="AP300" s="35" t="str">
        <f>IF(AND($D300&lt;=2028,Zisk!$D$10&gt;=2028),"(","")</f>
        <v/>
      </c>
      <c r="AQ300" s="35" t="str">
        <f>IF(AND($D300&lt;=2028,Zisk!$D$10&gt;=2028),"1","")</f>
        <v/>
      </c>
      <c r="AR300" s="35" t="str">
        <f>IF(AND($D300&lt;=2028,Zisk!$D$10&gt;=2028),"+","")</f>
        <v/>
      </c>
      <c r="AS300" s="37" t="str">
        <f>IF(AND($D300&lt;=2028,Zisk!$D$10&gt;=2028),VstupniParametry_SKRYT!$D$12,"")</f>
        <v/>
      </c>
      <c r="AT300" s="35" t="str">
        <f>IF(AND($D300&lt;=2028,Zisk!$D$10&gt;=2028),")","")</f>
        <v/>
      </c>
      <c r="AU300" s="38" t="str">
        <f>IF(AND(D300&lt;2028,2028&lt;=Zisk!$D$10),1,IF(D300=2028,0,""))</f>
        <v/>
      </c>
      <c r="AV300" s="39" t="str">
        <f>IF(AND($D300&lt;=2028,Zisk!$D$10&gt;=2029),"x","")</f>
        <v/>
      </c>
      <c r="AW300" s="35" t="str">
        <f>IF(AND($D300&lt;=2029,Zisk!$D$10&gt;=2029),"(","")</f>
        <v/>
      </c>
      <c r="AX300" s="35" t="str">
        <f>IF(AND($D300&lt;=2029,Zisk!$D$10&gt;=2029),"1","")</f>
        <v/>
      </c>
      <c r="AY300" s="35" t="str">
        <f>IF(AND($D300&lt;=2029,Zisk!$D$10&gt;=2029),"+","")</f>
        <v/>
      </c>
      <c r="AZ300" s="37" t="str">
        <f>IF(AND($D300&lt;=2029,Zisk!$D$10&gt;=2029),VstupniParametry_SKRYT!$D$13,"")</f>
        <v/>
      </c>
      <c r="BA300" s="35" t="str">
        <f>IF(AND($D300&lt;=2029,Zisk!$D$10&gt;=2029),")","")</f>
        <v/>
      </c>
      <c r="BB300" s="38" t="str">
        <f>IF(AND(D300&lt;2029,2029&lt;=Zisk!$D$10),1,IF(D300=2029,0,""))</f>
        <v/>
      </c>
      <c r="BC300" s="39" t="str">
        <f>IF(AND($D300&lt;=2029,Zisk!$D$10&gt;=2030),"x","")</f>
        <v/>
      </c>
      <c r="BD300" s="35" t="str">
        <f>IF(AND($D300&lt;=2030,Zisk!$D$10&gt;=2030),"(","")</f>
        <v/>
      </c>
      <c r="BE300" s="35" t="str">
        <f>IF(AND($D300&lt;=2030,Zisk!$D$10&gt;=2030),"1","")</f>
        <v/>
      </c>
      <c r="BF300" s="35" t="str">
        <f>IF(AND($D300&lt;=2030,Zisk!$D$10&gt;=2030),"+","")</f>
        <v/>
      </c>
      <c r="BG300" s="37" t="str">
        <f>IF(AND($D300&lt;=2030,Zisk!$D$10&gt;=2030),VstupniParametry_SKRYT!$D$14,"")</f>
        <v/>
      </c>
      <c r="BH300" s="35" t="str">
        <f>IF(AND($D300&lt;=2030,Zisk!$D$10&gt;=2030),")","")</f>
        <v/>
      </c>
      <c r="BI300" s="38" t="str">
        <f>IF(AND(D300&lt;2030,2030&lt;=Zisk!$D$10),1,IF(D300=2030,0,""))</f>
        <v/>
      </c>
      <c r="BJ300" s="40" t="s">
        <v>32</v>
      </c>
      <c r="BK300" s="37">
        <f t="shared" si="154"/>
        <v>1</v>
      </c>
      <c r="BL300" s="35" t="str">
        <f t="shared" si="155"/>
        <v>x</v>
      </c>
      <c r="BM300" s="41">
        <f t="shared" si="156"/>
        <v>1</v>
      </c>
      <c r="BN300" s="37" t="str">
        <f t="shared" si="157"/>
        <v>x</v>
      </c>
      <c r="BO300" s="41">
        <f t="shared" si="142"/>
        <v>1.018</v>
      </c>
      <c r="BP300" s="41" t="str">
        <f t="shared" si="143"/>
        <v/>
      </c>
      <c r="BQ300" s="41" t="str">
        <f t="shared" si="144"/>
        <v/>
      </c>
      <c r="BR300" s="41" t="str">
        <f t="shared" si="145"/>
        <v/>
      </c>
      <c r="BS300" s="41" t="str">
        <f t="shared" si="146"/>
        <v/>
      </c>
      <c r="BT300" s="41" t="str">
        <f t="shared" si="147"/>
        <v/>
      </c>
      <c r="BU300" s="41" t="str">
        <f t="shared" si="148"/>
        <v/>
      </c>
      <c r="BV300" s="41" t="str">
        <f t="shared" si="149"/>
        <v/>
      </c>
      <c r="BW300" s="41" t="str">
        <f t="shared" si="150"/>
        <v/>
      </c>
      <c r="BX300" s="41" t="str">
        <f t="shared" si="151"/>
        <v/>
      </c>
      <c r="BY300" s="41" t="str">
        <f t="shared" si="152"/>
        <v/>
      </c>
      <c r="BZ300" s="40" t="s">
        <v>32</v>
      </c>
      <c r="CA300" s="41">
        <f t="shared" si="153"/>
        <v>1.018</v>
      </c>
      <c r="CB300" s="35"/>
      <c r="CC300" s="36">
        <f>IF(D300&gt;Zisk!$D$10,"",E300*CA300)</f>
        <v>0</v>
      </c>
    </row>
    <row r="301" spans="2:81" x14ac:dyDescent="0.2">
      <c r="B301" s="28" t="str">
        <f>Zisk!B312</f>
        <v/>
      </c>
      <c r="C301" s="28">
        <f>Zisk!C312</f>
        <v>0</v>
      </c>
      <c r="D301" s="28">
        <f>Zisk!E312</f>
        <v>0</v>
      </c>
      <c r="E301" s="29">
        <f>Zisk!D312</f>
        <v>0</v>
      </c>
      <c r="F301" s="29"/>
      <c r="G301" s="28" t="str">
        <f t="shared" si="128"/>
        <v>(</v>
      </c>
      <c r="H301" s="28" t="str">
        <f t="shared" si="129"/>
        <v>1</v>
      </c>
      <c r="I301" s="28" t="str">
        <f t="shared" si="130"/>
        <v>+</v>
      </c>
      <c r="J301" s="30">
        <f>IF($D301&lt;=2021,VstupniParametry_SKRYT!$D$5,"")</f>
        <v>0.02</v>
      </c>
      <c r="K301" s="28" t="str">
        <f t="shared" si="131"/>
        <v>)</v>
      </c>
      <c r="L301" s="31">
        <f>IF($D301&lt;=2021,COUNTIF(Vypocet_SKRYT!T298:AS298,"&gt;=1"),"")</f>
        <v>0</v>
      </c>
      <c r="M301" s="32" t="str">
        <f t="shared" si="132"/>
        <v>x</v>
      </c>
      <c r="N301" s="28" t="str">
        <f t="shared" si="133"/>
        <v>(</v>
      </c>
      <c r="O301" s="28" t="str">
        <f t="shared" si="134"/>
        <v>1</v>
      </c>
      <c r="P301" s="28" t="str">
        <f t="shared" si="135"/>
        <v>+</v>
      </c>
      <c r="Q301" s="30">
        <f>IF($D301&lt;=2024,VstupniParametry_SKRYT!$D$6,"")</f>
        <v>0.06</v>
      </c>
      <c r="R301" s="28" t="str">
        <f t="shared" si="136"/>
        <v>)</v>
      </c>
      <c r="S301" s="31">
        <f>IF($D301&lt;=2024,COUNTIFS(Vypocet_SKRYT!AT298:AV298,"&gt;=1"),"")</f>
        <v>0</v>
      </c>
      <c r="T301" s="32" t="str">
        <f t="shared" si="137"/>
        <v>x</v>
      </c>
      <c r="U301" s="28" t="str">
        <f t="shared" si="138"/>
        <v>(</v>
      </c>
      <c r="V301" s="28" t="str">
        <f t="shared" si="139"/>
        <v>1</v>
      </c>
      <c r="W301" s="28" t="str">
        <f t="shared" si="140"/>
        <v>+</v>
      </c>
      <c r="X301" s="30">
        <f>IF($D301&lt;=2025,VstupniParametry_SKRYT!$D$9,"")</f>
        <v>1.7999999999999999E-2</v>
      </c>
      <c r="Y301" s="28" t="str">
        <f t="shared" si="141"/>
        <v>)</v>
      </c>
      <c r="Z301" s="31">
        <f>IF(AND(D301&lt;2025,2025&lt;=Zisk!$D$10),1,IF(D301=2025,0,""))</f>
        <v>1</v>
      </c>
      <c r="AA301" s="32" t="str">
        <f>IF(AND($D301&lt;=2025,Zisk!$D$10&gt;=2026),"x","")</f>
        <v/>
      </c>
      <c r="AB301" s="28" t="str">
        <f>IF(AND($D301&lt;=2026,Zisk!$D$10&gt;=2026),"(","")</f>
        <v/>
      </c>
      <c r="AC301" s="28" t="str">
        <f>IF(AND($D301&lt;=2026,Zisk!$D$10&gt;=2026),"1","")</f>
        <v/>
      </c>
      <c r="AD301" s="28" t="str">
        <f>IF(AND($D301&lt;=2026,Zisk!$D$10&gt;=2026),"+","")</f>
        <v/>
      </c>
      <c r="AE301" s="30" t="str">
        <f>IF(AND($D301&lt;=2026,Zisk!$D$10&gt;=2026),VstupniParametry_SKRYT!$D$10,"")</f>
        <v/>
      </c>
      <c r="AF301" s="28" t="str">
        <f>IF(AND($D301&lt;=2026,Zisk!$D$10&gt;=2026),")","")</f>
        <v/>
      </c>
      <c r="AG301" s="31" t="str">
        <f>IF(AND(D301&lt;2026,2026&lt;=Zisk!$D$10),1,IF(D301=2026,0,""))</f>
        <v/>
      </c>
      <c r="AH301" s="32" t="str">
        <f>IF(AND($D301&lt;=2026,Zisk!$D$10&gt;=2027),"x","")</f>
        <v/>
      </c>
      <c r="AI301" s="28" t="str">
        <f>IF(AND($D301&lt;=2027,Zisk!$D$10&gt;=2027),"(","")</f>
        <v/>
      </c>
      <c r="AJ301" s="28" t="str">
        <f>IF(AND($D301&lt;=2027,Zisk!$D$10&gt;=2027),"1","")</f>
        <v/>
      </c>
      <c r="AK301" s="28" t="str">
        <f>IF(AND($D301&lt;=2027,Zisk!$D$10&gt;=2027),"+","")</f>
        <v/>
      </c>
      <c r="AL301" s="30" t="str">
        <f>IF(AND($D301&lt;=2027,Zisk!$D$10&gt;=2027),VstupniParametry_SKRYT!$D$11,"")</f>
        <v/>
      </c>
      <c r="AM301" s="28" t="str">
        <f>IF(AND($D301&lt;=2027,Zisk!$D$10&gt;=2027),")","")</f>
        <v/>
      </c>
      <c r="AN301" s="31" t="str">
        <f>IF(AND(D301&lt;2027,2027&lt;=Zisk!$D$10),1,IF(D301=2027,0,""))</f>
        <v/>
      </c>
      <c r="AO301" s="32" t="str">
        <f>IF(AND($D301&lt;=2027,Zisk!$D$10&gt;=2028),"x","")</f>
        <v/>
      </c>
      <c r="AP301" s="28" t="str">
        <f>IF(AND($D301&lt;=2028,Zisk!$D$10&gt;=2028),"(","")</f>
        <v/>
      </c>
      <c r="AQ301" s="28" t="str">
        <f>IF(AND($D301&lt;=2028,Zisk!$D$10&gt;=2028),"1","")</f>
        <v/>
      </c>
      <c r="AR301" s="28" t="str">
        <f>IF(AND($D301&lt;=2028,Zisk!$D$10&gt;=2028),"+","")</f>
        <v/>
      </c>
      <c r="AS301" s="30" t="str">
        <f>IF(AND($D301&lt;=2028,Zisk!$D$10&gt;=2028),VstupniParametry_SKRYT!$D$12,"")</f>
        <v/>
      </c>
      <c r="AT301" s="28" t="str">
        <f>IF(AND($D301&lt;=2028,Zisk!$D$10&gt;=2028),")","")</f>
        <v/>
      </c>
      <c r="AU301" s="31" t="str">
        <f>IF(AND(D301&lt;2028,2028&lt;=Zisk!$D$10),1,IF(D301=2028,0,""))</f>
        <v/>
      </c>
      <c r="AV301" s="32" t="str">
        <f>IF(AND($D301&lt;=2028,Zisk!$D$10&gt;=2029),"x","")</f>
        <v/>
      </c>
      <c r="AW301" s="28" t="str">
        <f>IF(AND($D301&lt;=2029,Zisk!$D$10&gt;=2029),"(","")</f>
        <v/>
      </c>
      <c r="AX301" s="28" t="str">
        <f>IF(AND($D301&lt;=2029,Zisk!$D$10&gt;=2029),"1","")</f>
        <v/>
      </c>
      <c r="AY301" s="28" t="str">
        <f>IF(AND($D301&lt;=2029,Zisk!$D$10&gt;=2029),"+","")</f>
        <v/>
      </c>
      <c r="AZ301" s="30" t="str">
        <f>IF(AND($D301&lt;=2029,Zisk!$D$10&gt;=2029),VstupniParametry_SKRYT!$D$13,"")</f>
        <v/>
      </c>
      <c r="BA301" s="28" t="str">
        <f>IF(AND($D301&lt;=2029,Zisk!$D$10&gt;=2029),")","")</f>
        <v/>
      </c>
      <c r="BB301" s="31" t="str">
        <f>IF(AND(D301&lt;2029,2029&lt;=Zisk!$D$10),1,IF(D301=2029,0,""))</f>
        <v/>
      </c>
      <c r="BC301" s="32" t="str">
        <f>IF(AND($D301&lt;=2029,Zisk!$D$10&gt;=2030),"x","")</f>
        <v/>
      </c>
      <c r="BD301" s="28" t="str">
        <f>IF(AND($D301&lt;=2030,Zisk!$D$10&gt;=2030),"(","")</f>
        <v/>
      </c>
      <c r="BE301" s="28" t="str">
        <f>IF(AND($D301&lt;=2030,Zisk!$D$10&gt;=2030),"1","")</f>
        <v/>
      </c>
      <c r="BF301" s="28" t="str">
        <f>IF(AND($D301&lt;=2030,Zisk!$D$10&gt;=2030),"+","")</f>
        <v/>
      </c>
      <c r="BG301" s="30" t="str">
        <f>IF(AND($D301&lt;=2030,Zisk!$D$10&gt;=2030),VstupniParametry_SKRYT!$D$14,"")</f>
        <v/>
      </c>
      <c r="BH301" s="28" t="str">
        <f>IF(AND($D301&lt;=2030,Zisk!$D$10&gt;=2030),")","")</f>
        <v/>
      </c>
      <c r="BI301" s="31" t="str">
        <f>IF(AND(D301&lt;2030,2030&lt;=Zisk!$D$10),1,IF(D301=2030,0,""))</f>
        <v/>
      </c>
      <c r="BJ301" s="33" t="s">
        <v>32</v>
      </c>
      <c r="BK301" s="30">
        <f t="shared" si="154"/>
        <v>1</v>
      </c>
      <c r="BL301" s="28" t="str">
        <f t="shared" si="155"/>
        <v>x</v>
      </c>
      <c r="BM301" s="34">
        <f t="shared" si="156"/>
        <v>1</v>
      </c>
      <c r="BN301" s="30" t="str">
        <f t="shared" si="157"/>
        <v>x</v>
      </c>
      <c r="BO301" s="34">
        <f t="shared" si="142"/>
        <v>1.018</v>
      </c>
      <c r="BP301" s="34" t="str">
        <f t="shared" si="143"/>
        <v/>
      </c>
      <c r="BQ301" s="34" t="str">
        <f t="shared" si="144"/>
        <v/>
      </c>
      <c r="BR301" s="34" t="str">
        <f t="shared" si="145"/>
        <v/>
      </c>
      <c r="BS301" s="34" t="str">
        <f t="shared" si="146"/>
        <v/>
      </c>
      <c r="BT301" s="34" t="str">
        <f t="shared" si="147"/>
        <v/>
      </c>
      <c r="BU301" s="34" t="str">
        <f t="shared" si="148"/>
        <v/>
      </c>
      <c r="BV301" s="34" t="str">
        <f t="shared" si="149"/>
        <v/>
      </c>
      <c r="BW301" s="34" t="str">
        <f t="shared" si="150"/>
        <v/>
      </c>
      <c r="BX301" s="34" t="str">
        <f t="shared" si="151"/>
        <v/>
      </c>
      <c r="BY301" s="34" t="str">
        <f t="shared" si="152"/>
        <v/>
      </c>
      <c r="BZ301" s="33" t="s">
        <v>32</v>
      </c>
      <c r="CA301" s="34">
        <f t="shared" si="153"/>
        <v>1.018</v>
      </c>
      <c r="CB301" s="28"/>
      <c r="CC301" s="29">
        <f>IF(D301&gt;Zisk!$D$10,"",E301*CA301)</f>
        <v>0</v>
      </c>
    </row>
    <row r="302" spans="2:81" x14ac:dyDescent="0.2">
      <c r="B302" s="35" t="str">
        <f>Zisk!B313</f>
        <v/>
      </c>
      <c r="C302" s="35">
        <f>Zisk!C313</f>
        <v>0</v>
      </c>
      <c r="D302" s="35">
        <f>Zisk!E313</f>
        <v>0</v>
      </c>
      <c r="E302" s="36">
        <f>Zisk!D313</f>
        <v>0</v>
      </c>
      <c r="F302" s="36"/>
      <c r="G302" s="35" t="str">
        <f t="shared" si="128"/>
        <v>(</v>
      </c>
      <c r="H302" s="35" t="str">
        <f t="shared" si="129"/>
        <v>1</v>
      </c>
      <c r="I302" s="35" t="str">
        <f t="shared" si="130"/>
        <v>+</v>
      </c>
      <c r="J302" s="37">
        <f>IF($D302&lt;=2021,VstupniParametry_SKRYT!$D$5,"")</f>
        <v>0.02</v>
      </c>
      <c r="K302" s="35" t="str">
        <f t="shared" si="131"/>
        <v>)</v>
      </c>
      <c r="L302" s="38">
        <f>IF($D302&lt;=2021,COUNTIF(Vypocet_SKRYT!T299:AS299,"&gt;=1"),"")</f>
        <v>0</v>
      </c>
      <c r="M302" s="39" t="str">
        <f t="shared" si="132"/>
        <v>x</v>
      </c>
      <c r="N302" s="35" t="str">
        <f t="shared" si="133"/>
        <v>(</v>
      </c>
      <c r="O302" s="35" t="str">
        <f t="shared" si="134"/>
        <v>1</v>
      </c>
      <c r="P302" s="35" t="str">
        <f t="shared" si="135"/>
        <v>+</v>
      </c>
      <c r="Q302" s="37">
        <f>IF($D302&lt;=2024,VstupniParametry_SKRYT!$D$6,"")</f>
        <v>0.06</v>
      </c>
      <c r="R302" s="35" t="str">
        <f t="shared" si="136"/>
        <v>)</v>
      </c>
      <c r="S302" s="38">
        <f>IF($D302&lt;=2024,COUNTIFS(Vypocet_SKRYT!AT299:AV299,"&gt;=1"),"")</f>
        <v>0</v>
      </c>
      <c r="T302" s="39" t="str">
        <f t="shared" si="137"/>
        <v>x</v>
      </c>
      <c r="U302" s="35" t="str">
        <f t="shared" si="138"/>
        <v>(</v>
      </c>
      <c r="V302" s="35" t="str">
        <f t="shared" si="139"/>
        <v>1</v>
      </c>
      <c r="W302" s="35" t="str">
        <f t="shared" si="140"/>
        <v>+</v>
      </c>
      <c r="X302" s="37">
        <f>IF($D302&lt;=2025,VstupniParametry_SKRYT!$D$9,"")</f>
        <v>1.7999999999999999E-2</v>
      </c>
      <c r="Y302" s="35" t="str">
        <f t="shared" si="141"/>
        <v>)</v>
      </c>
      <c r="Z302" s="38">
        <f>IF(AND(D302&lt;2025,2025&lt;=Zisk!$D$10),1,IF(D302=2025,0,""))</f>
        <v>1</v>
      </c>
      <c r="AA302" s="39" t="str">
        <f>IF(AND($D302&lt;=2025,Zisk!$D$10&gt;=2026),"x","")</f>
        <v/>
      </c>
      <c r="AB302" s="35" t="str">
        <f>IF(AND($D302&lt;=2026,Zisk!$D$10&gt;=2026),"(","")</f>
        <v/>
      </c>
      <c r="AC302" s="35" t="str">
        <f>IF(AND($D302&lt;=2026,Zisk!$D$10&gt;=2026),"1","")</f>
        <v/>
      </c>
      <c r="AD302" s="35" t="str">
        <f>IF(AND($D302&lt;=2026,Zisk!$D$10&gt;=2026),"+","")</f>
        <v/>
      </c>
      <c r="AE302" s="37" t="str">
        <f>IF(AND($D302&lt;=2026,Zisk!$D$10&gt;=2026),VstupniParametry_SKRYT!$D$10,"")</f>
        <v/>
      </c>
      <c r="AF302" s="35" t="str">
        <f>IF(AND($D302&lt;=2026,Zisk!$D$10&gt;=2026),")","")</f>
        <v/>
      </c>
      <c r="AG302" s="38" t="str">
        <f>IF(AND(D302&lt;2026,2026&lt;=Zisk!$D$10),1,IF(D302=2026,0,""))</f>
        <v/>
      </c>
      <c r="AH302" s="39" t="str">
        <f>IF(AND($D302&lt;=2026,Zisk!$D$10&gt;=2027),"x","")</f>
        <v/>
      </c>
      <c r="AI302" s="35" t="str">
        <f>IF(AND($D302&lt;=2027,Zisk!$D$10&gt;=2027),"(","")</f>
        <v/>
      </c>
      <c r="AJ302" s="35" t="str">
        <f>IF(AND($D302&lt;=2027,Zisk!$D$10&gt;=2027),"1","")</f>
        <v/>
      </c>
      <c r="AK302" s="35" t="str">
        <f>IF(AND($D302&lt;=2027,Zisk!$D$10&gt;=2027),"+","")</f>
        <v/>
      </c>
      <c r="AL302" s="37" t="str">
        <f>IF(AND($D302&lt;=2027,Zisk!$D$10&gt;=2027),VstupniParametry_SKRYT!$D$11,"")</f>
        <v/>
      </c>
      <c r="AM302" s="35" t="str">
        <f>IF(AND($D302&lt;=2027,Zisk!$D$10&gt;=2027),")","")</f>
        <v/>
      </c>
      <c r="AN302" s="38" t="str">
        <f>IF(AND(D302&lt;2027,2027&lt;=Zisk!$D$10),1,IF(D302=2027,0,""))</f>
        <v/>
      </c>
      <c r="AO302" s="39" t="str">
        <f>IF(AND($D302&lt;=2027,Zisk!$D$10&gt;=2028),"x","")</f>
        <v/>
      </c>
      <c r="AP302" s="35" t="str">
        <f>IF(AND($D302&lt;=2028,Zisk!$D$10&gt;=2028),"(","")</f>
        <v/>
      </c>
      <c r="AQ302" s="35" t="str">
        <f>IF(AND($D302&lt;=2028,Zisk!$D$10&gt;=2028),"1","")</f>
        <v/>
      </c>
      <c r="AR302" s="35" t="str">
        <f>IF(AND($D302&lt;=2028,Zisk!$D$10&gt;=2028),"+","")</f>
        <v/>
      </c>
      <c r="AS302" s="37" t="str">
        <f>IF(AND($D302&lt;=2028,Zisk!$D$10&gt;=2028),VstupniParametry_SKRYT!$D$12,"")</f>
        <v/>
      </c>
      <c r="AT302" s="35" t="str">
        <f>IF(AND($D302&lt;=2028,Zisk!$D$10&gt;=2028),")","")</f>
        <v/>
      </c>
      <c r="AU302" s="38" t="str">
        <f>IF(AND(D302&lt;2028,2028&lt;=Zisk!$D$10),1,IF(D302=2028,0,""))</f>
        <v/>
      </c>
      <c r="AV302" s="39" t="str">
        <f>IF(AND($D302&lt;=2028,Zisk!$D$10&gt;=2029),"x","")</f>
        <v/>
      </c>
      <c r="AW302" s="35" t="str">
        <f>IF(AND($D302&lt;=2029,Zisk!$D$10&gt;=2029),"(","")</f>
        <v/>
      </c>
      <c r="AX302" s="35" t="str">
        <f>IF(AND($D302&lt;=2029,Zisk!$D$10&gt;=2029),"1","")</f>
        <v/>
      </c>
      <c r="AY302" s="35" t="str">
        <f>IF(AND($D302&lt;=2029,Zisk!$D$10&gt;=2029),"+","")</f>
        <v/>
      </c>
      <c r="AZ302" s="37" t="str">
        <f>IF(AND($D302&lt;=2029,Zisk!$D$10&gt;=2029),VstupniParametry_SKRYT!$D$13,"")</f>
        <v/>
      </c>
      <c r="BA302" s="35" t="str">
        <f>IF(AND($D302&lt;=2029,Zisk!$D$10&gt;=2029),")","")</f>
        <v/>
      </c>
      <c r="BB302" s="38" t="str">
        <f>IF(AND(D302&lt;2029,2029&lt;=Zisk!$D$10),1,IF(D302=2029,0,""))</f>
        <v/>
      </c>
      <c r="BC302" s="39" t="str">
        <f>IF(AND($D302&lt;=2029,Zisk!$D$10&gt;=2030),"x","")</f>
        <v/>
      </c>
      <c r="BD302" s="35" t="str">
        <f>IF(AND($D302&lt;=2030,Zisk!$D$10&gt;=2030),"(","")</f>
        <v/>
      </c>
      <c r="BE302" s="35" t="str">
        <f>IF(AND($D302&lt;=2030,Zisk!$D$10&gt;=2030),"1","")</f>
        <v/>
      </c>
      <c r="BF302" s="35" t="str">
        <f>IF(AND($D302&lt;=2030,Zisk!$D$10&gt;=2030),"+","")</f>
        <v/>
      </c>
      <c r="BG302" s="37" t="str">
        <f>IF(AND($D302&lt;=2030,Zisk!$D$10&gt;=2030),VstupniParametry_SKRYT!$D$14,"")</f>
        <v/>
      </c>
      <c r="BH302" s="35" t="str">
        <f>IF(AND($D302&lt;=2030,Zisk!$D$10&gt;=2030),")","")</f>
        <v/>
      </c>
      <c r="BI302" s="38" t="str">
        <f>IF(AND(D302&lt;2030,2030&lt;=Zisk!$D$10),1,IF(D302=2030,0,""))</f>
        <v/>
      </c>
      <c r="BJ302" s="40" t="s">
        <v>32</v>
      </c>
      <c r="BK302" s="37">
        <f t="shared" si="154"/>
        <v>1</v>
      </c>
      <c r="BL302" s="35" t="str">
        <f t="shared" si="155"/>
        <v>x</v>
      </c>
      <c r="BM302" s="41">
        <f t="shared" si="156"/>
        <v>1</v>
      </c>
      <c r="BN302" s="37" t="str">
        <f t="shared" si="157"/>
        <v>x</v>
      </c>
      <c r="BO302" s="41">
        <f t="shared" si="142"/>
        <v>1.018</v>
      </c>
      <c r="BP302" s="41" t="str">
        <f t="shared" si="143"/>
        <v/>
      </c>
      <c r="BQ302" s="41" t="str">
        <f t="shared" si="144"/>
        <v/>
      </c>
      <c r="BR302" s="41" t="str">
        <f t="shared" si="145"/>
        <v/>
      </c>
      <c r="BS302" s="41" t="str">
        <f t="shared" si="146"/>
        <v/>
      </c>
      <c r="BT302" s="41" t="str">
        <f t="shared" si="147"/>
        <v/>
      </c>
      <c r="BU302" s="41" t="str">
        <f t="shared" si="148"/>
        <v/>
      </c>
      <c r="BV302" s="41" t="str">
        <f t="shared" si="149"/>
        <v/>
      </c>
      <c r="BW302" s="41" t="str">
        <f t="shared" si="150"/>
        <v/>
      </c>
      <c r="BX302" s="41" t="str">
        <f t="shared" si="151"/>
        <v/>
      </c>
      <c r="BY302" s="41" t="str">
        <f t="shared" si="152"/>
        <v/>
      </c>
      <c r="BZ302" s="40" t="s">
        <v>32</v>
      </c>
      <c r="CA302" s="41">
        <f t="shared" si="153"/>
        <v>1.018</v>
      </c>
      <c r="CB302" s="35"/>
      <c r="CC302" s="36">
        <f>IF(D302&gt;Zisk!$D$10,"",E302*CA302)</f>
        <v>0</v>
      </c>
    </row>
    <row r="303" spans="2:81" x14ac:dyDescent="0.2">
      <c r="B303" s="28" t="str">
        <f>Zisk!B314</f>
        <v/>
      </c>
      <c r="C303" s="28">
        <f>Zisk!C314</f>
        <v>0</v>
      </c>
      <c r="D303" s="28">
        <f>Zisk!E314</f>
        <v>0</v>
      </c>
      <c r="E303" s="29">
        <f>Zisk!D314</f>
        <v>0</v>
      </c>
      <c r="F303" s="29"/>
      <c r="G303" s="28" t="str">
        <f t="shared" si="128"/>
        <v>(</v>
      </c>
      <c r="H303" s="28" t="str">
        <f t="shared" si="129"/>
        <v>1</v>
      </c>
      <c r="I303" s="28" t="str">
        <f t="shared" si="130"/>
        <v>+</v>
      </c>
      <c r="J303" s="30">
        <f>IF($D303&lt;=2021,VstupniParametry_SKRYT!$D$5,"")</f>
        <v>0.02</v>
      </c>
      <c r="K303" s="28" t="str">
        <f t="shared" si="131"/>
        <v>)</v>
      </c>
      <c r="L303" s="31">
        <f>IF($D303&lt;=2021,COUNTIF(Vypocet_SKRYT!T300:AS300,"&gt;=1"),"")</f>
        <v>0</v>
      </c>
      <c r="M303" s="32" t="str">
        <f t="shared" si="132"/>
        <v>x</v>
      </c>
      <c r="N303" s="28" t="str">
        <f t="shared" si="133"/>
        <v>(</v>
      </c>
      <c r="O303" s="28" t="str">
        <f t="shared" si="134"/>
        <v>1</v>
      </c>
      <c r="P303" s="28" t="str">
        <f t="shared" si="135"/>
        <v>+</v>
      </c>
      <c r="Q303" s="30">
        <f>IF($D303&lt;=2024,VstupniParametry_SKRYT!$D$6,"")</f>
        <v>0.06</v>
      </c>
      <c r="R303" s="28" t="str">
        <f t="shared" si="136"/>
        <v>)</v>
      </c>
      <c r="S303" s="31">
        <f>IF($D303&lt;=2024,COUNTIFS(Vypocet_SKRYT!AT300:AV300,"&gt;=1"),"")</f>
        <v>0</v>
      </c>
      <c r="T303" s="32" t="str">
        <f t="shared" si="137"/>
        <v>x</v>
      </c>
      <c r="U303" s="28" t="str">
        <f t="shared" si="138"/>
        <v>(</v>
      </c>
      <c r="V303" s="28" t="str">
        <f t="shared" si="139"/>
        <v>1</v>
      </c>
      <c r="W303" s="28" t="str">
        <f t="shared" si="140"/>
        <v>+</v>
      </c>
      <c r="X303" s="30">
        <f>IF($D303&lt;=2025,VstupniParametry_SKRYT!$D$9,"")</f>
        <v>1.7999999999999999E-2</v>
      </c>
      <c r="Y303" s="28" t="str">
        <f t="shared" si="141"/>
        <v>)</v>
      </c>
      <c r="Z303" s="31">
        <f>IF(AND(D303&lt;2025,2025&lt;=Zisk!$D$10),1,IF(D303=2025,0,""))</f>
        <v>1</v>
      </c>
      <c r="AA303" s="32" t="str">
        <f>IF(AND($D303&lt;=2025,Zisk!$D$10&gt;=2026),"x","")</f>
        <v/>
      </c>
      <c r="AB303" s="28" t="str">
        <f>IF(AND($D303&lt;=2026,Zisk!$D$10&gt;=2026),"(","")</f>
        <v/>
      </c>
      <c r="AC303" s="28" t="str">
        <f>IF(AND($D303&lt;=2026,Zisk!$D$10&gt;=2026),"1","")</f>
        <v/>
      </c>
      <c r="AD303" s="28" t="str">
        <f>IF(AND($D303&lt;=2026,Zisk!$D$10&gt;=2026),"+","")</f>
        <v/>
      </c>
      <c r="AE303" s="30" t="str">
        <f>IF(AND($D303&lt;=2026,Zisk!$D$10&gt;=2026),VstupniParametry_SKRYT!$D$10,"")</f>
        <v/>
      </c>
      <c r="AF303" s="28" t="str">
        <f>IF(AND($D303&lt;=2026,Zisk!$D$10&gt;=2026),")","")</f>
        <v/>
      </c>
      <c r="AG303" s="31" t="str">
        <f>IF(AND(D303&lt;2026,2026&lt;=Zisk!$D$10),1,IF(D303=2026,0,""))</f>
        <v/>
      </c>
      <c r="AH303" s="32" t="str">
        <f>IF(AND($D303&lt;=2026,Zisk!$D$10&gt;=2027),"x","")</f>
        <v/>
      </c>
      <c r="AI303" s="28" t="str">
        <f>IF(AND($D303&lt;=2027,Zisk!$D$10&gt;=2027),"(","")</f>
        <v/>
      </c>
      <c r="AJ303" s="28" t="str">
        <f>IF(AND($D303&lt;=2027,Zisk!$D$10&gt;=2027),"1","")</f>
        <v/>
      </c>
      <c r="AK303" s="28" t="str">
        <f>IF(AND($D303&lt;=2027,Zisk!$D$10&gt;=2027),"+","")</f>
        <v/>
      </c>
      <c r="AL303" s="30" t="str">
        <f>IF(AND($D303&lt;=2027,Zisk!$D$10&gt;=2027),VstupniParametry_SKRYT!$D$11,"")</f>
        <v/>
      </c>
      <c r="AM303" s="28" t="str">
        <f>IF(AND($D303&lt;=2027,Zisk!$D$10&gt;=2027),")","")</f>
        <v/>
      </c>
      <c r="AN303" s="31" t="str">
        <f>IF(AND(D303&lt;2027,2027&lt;=Zisk!$D$10),1,IF(D303=2027,0,""))</f>
        <v/>
      </c>
      <c r="AO303" s="32" t="str">
        <f>IF(AND($D303&lt;=2027,Zisk!$D$10&gt;=2028),"x","")</f>
        <v/>
      </c>
      <c r="AP303" s="28" t="str">
        <f>IF(AND($D303&lt;=2028,Zisk!$D$10&gt;=2028),"(","")</f>
        <v/>
      </c>
      <c r="AQ303" s="28" t="str">
        <f>IF(AND($D303&lt;=2028,Zisk!$D$10&gt;=2028),"1","")</f>
        <v/>
      </c>
      <c r="AR303" s="28" t="str">
        <f>IF(AND($D303&lt;=2028,Zisk!$D$10&gt;=2028),"+","")</f>
        <v/>
      </c>
      <c r="AS303" s="30" t="str">
        <f>IF(AND($D303&lt;=2028,Zisk!$D$10&gt;=2028),VstupniParametry_SKRYT!$D$12,"")</f>
        <v/>
      </c>
      <c r="AT303" s="28" t="str">
        <f>IF(AND($D303&lt;=2028,Zisk!$D$10&gt;=2028),")","")</f>
        <v/>
      </c>
      <c r="AU303" s="31" t="str">
        <f>IF(AND(D303&lt;2028,2028&lt;=Zisk!$D$10),1,IF(D303=2028,0,""))</f>
        <v/>
      </c>
      <c r="AV303" s="32" t="str">
        <f>IF(AND($D303&lt;=2028,Zisk!$D$10&gt;=2029),"x","")</f>
        <v/>
      </c>
      <c r="AW303" s="28" t="str">
        <f>IF(AND($D303&lt;=2029,Zisk!$D$10&gt;=2029),"(","")</f>
        <v/>
      </c>
      <c r="AX303" s="28" t="str">
        <f>IF(AND($D303&lt;=2029,Zisk!$D$10&gt;=2029),"1","")</f>
        <v/>
      </c>
      <c r="AY303" s="28" t="str">
        <f>IF(AND($D303&lt;=2029,Zisk!$D$10&gt;=2029),"+","")</f>
        <v/>
      </c>
      <c r="AZ303" s="30" t="str">
        <f>IF(AND($D303&lt;=2029,Zisk!$D$10&gt;=2029),VstupniParametry_SKRYT!$D$13,"")</f>
        <v/>
      </c>
      <c r="BA303" s="28" t="str">
        <f>IF(AND($D303&lt;=2029,Zisk!$D$10&gt;=2029),")","")</f>
        <v/>
      </c>
      <c r="BB303" s="31" t="str">
        <f>IF(AND(D303&lt;2029,2029&lt;=Zisk!$D$10),1,IF(D303=2029,0,""))</f>
        <v/>
      </c>
      <c r="BC303" s="32" t="str">
        <f>IF(AND($D303&lt;=2029,Zisk!$D$10&gt;=2030),"x","")</f>
        <v/>
      </c>
      <c r="BD303" s="28" t="str">
        <f>IF(AND($D303&lt;=2030,Zisk!$D$10&gt;=2030),"(","")</f>
        <v/>
      </c>
      <c r="BE303" s="28" t="str">
        <f>IF(AND($D303&lt;=2030,Zisk!$D$10&gt;=2030),"1","")</f>
        <v/>
      </c>
      <c r="BF303" s="28" t="str">
        <f>IF(AND($D303&lt;=2030,Zisk!$D$10&gt;=2030),"+","")</f>
        <v/>
      </c>
      <c r="BG303" s="30" t="str">
        <f>IF(AND($D303&lt;=2030,Zisk!$D$10&gt;=2030),VstupniParametry_SKRYT!$D$14,"")</f>
        <v/>
      </c>
      <c r="BH303" s="28" t="str">
        <f>IF(AND($D303&lt;=2030,Zisk!$D$10&gt;=2030),")","")</f>
        <v/>
      </c>
      <c r="BI303" s="31" t="str">
        <f>IF(AND(D303&lt;2030,2030&lt;=Zisk!$D$10),1,IF(D303=2030,0,""))</f>
        <v/>
      </c>
      <c r="BJ303" s="33" t="s">
        <v>32</v>
      </c>
      <c r="BK303" s="30">
        <f t="shared" si="154"/>
        <v>1</v>
      </c>
      <c r="BL303" s="28" t="str">
        <f t="shared" si="155"/>
        <v>x</v>
      </c>
      <c r="BM303" s="34">
        <f t="shared" si="156"/>
        <v>1</v>
      </c>
      <c r="BN303" s="30" t="str">
        <f t="shared" si="157"/>
        <v>x</v>
      </c>
      <c r="BO303" s="34">
        <f t="shared" si="142"/>
        <v>1.018</v>
      </c>
      <c r="BP303" s="34" t="str">
        <f t="shared" si="143"/>
        <v/>
      </c>
      <c r="BQ303" s="34" t="str">
        <f t="shared" si="144"/>
        <v/>
      </c>
      <c r="BR303" s="34" t="str">
        <f t="shared" si="145"/>
        <v/>
      </c>
      <c r="BS303" s="34" t="str">
        <f t="shared" si="146"/>
        <v/>
      </c>
      <c r="BT303" s="34" t="str">
        <f t="shared" si="147"/>
        <v/>
      </c>
      <c r="BU303" s="34" t="str">
        <f t="shared" si="148"/>
        <v/>
      </c>
      <c r="BV303" s="34" t="str">
        <f t="shared" si="149"/>
        <v/>
      </c>
      <c r="BW303" s="34" t="str">
        <f t="shared" si="150"/>
        <v/>
      </c>
      <c r="BX303" s="34" t="str">
        <f t="shared" si="151"/>
        <v/>
      </c>
      <c r="BY303" s="34" t="str">
        <f t="shared" si="152"/>
        <v/>
      </c>
      <c r="BZ303" s="33" t="s">
        <v>32</v>
      </c>
      <c r="CA303" s="34">
        <f t="shared" si="153"/>
        <v>1.018</v>
      </c>
      <c r="CB303" s="28"/>
      <c r="CC303" s="29">
        <f>IF(D303&gt;Zisk!$D$10,"",E303*CA303)</f>
        <v>0</v>
      </c>
    </row>
    <row r="304" spans="2:81" x14ac:dyDescent="0.2">
      <c r="B304" s="35" t="str">
        <f>Zisk!B315</f>
        <v/>
      </c>
      <c r="C304" s="35">
        <f>Zisk!C315</f>
        <v>0</v>
      </c>
      <c r="D304" s="35">
        <f>Zisk!E315</f>
        <v>0</v>
      </c>
      <c r="E304" s="36">
        <f>Zisk!D315</f>
        <v>0</v>
      </c>
      <c r="F304" s="36"/>
      <c r="G304" s="35" t="str">
        <f t="shared" si="128"/>
        <v>(</v>
      </c>
      <c r="H304" s="35" t="str">
        <f t="shared" si="129"/>
        <v>1</v>
      </c>
      <c r="I304" s="35" t="str">
        <f t="shared" si="130"/>
        <v>+</v>
      </c>
      <c r="J304" s="37">
        <f>IF($D304&lt;=2021,VstupniParametry_SKRYT!$D$5,"")</f>
        <v>0.02</v>
      </c>
      <c r="K304" s="35" t="str">
        <f t="shared" si="131"/>
        <v>)</v>
      </c>
      <c r="L304" s="38">
        <f>IF($D304&lt;=2021,COUNTIF(Vypocet_SKRYT!T301:AS301,"&gt;=1"),"")</f>
        <v>0</v>
      </c>
      <c r="M304" s="39" t="str">
        <f t="shared" si="132"/>
        <v>x</v>
      </c>
      <c r="N304" s="35" t="str">
        <f t="shared" si="133"/>
        <v>(</v>
      </c>
      <c r="O304" s="35" t="str">
        <f t="shared" si="134"/>
        <v>1</v>
      </c>
      <c r="P304" s="35" t="str">
        <f t="shared" si="135"/>
        <v>+</v>
      </c>
      <c r="Q304" s="37">
        <f>IF($D304&lt;=2024,VstupniParametry_SKRYT!$D$6,"")</f>
        <v>0.06</v>
      </c>
      <c r="R304" s="35" t="str">
        <f t="shared" si="136"/>
        <v>)</v>
      </c>
      <c r="S304" s="38">
        <f>IF($D304&lt;=2024,COUNTIFS(Vypocet_SKRYT!AT301:AV301,"&gt;=1"),"")</f>
        <v>0</v>
      </c>
      <c r="T304" s="39" t="str">
        <f t="shared" si="137"/>
        <v>x</v>
      </c>
      <c r="U304" s="35" t="str">
        <f t="shared" si="138"/>
        <v>(</v>
      </c>
      <c r="V304" s="35" t="str">
        <f t="shared" si="139"/>
        <v>1</v>
      </c>
      <c r="W304" s="35" t="str">
        <f t="shared" si="140"/>
        <v>+</v>
      </c>
      <c r="X304" s="37">
        <f>IF($D304&lt;=2025,VstupniParametry_SKRYT!$D$9,"")</f>
        <v>1.7999999999999999E-2</v>
      </c>
      <c r="Y304" s="35" t="str">
        <f t="shared" si="141"/>
        <v>)</v>
      </c>
      <c r="Z304" s="38">
        <f>IF(AND(D304&lt;2025,2025&lt;=Zisk!$D$10),1,IF(D304=2025,0,""))</f>
        <v>1</v>
      </c>
      <c r="AA304" s="39" t="str">
        <f>IF(AND($D304&lt;=2025,Zisk!$D$10&gt;=2026),"x","")</f>
        <v/>
      </c>
      <c r="AB304" s="35" t="str">
        <f>IF(AND($D304&lt;=2026,Zisk!$D$10&gt;=2026),"(","")</f>
        <v/>
      </c>
      <c r="AC304" s="35" t="str">
        <f>IF(AND($D304&lt;=2026,Zisk!$D$10&gt;=2026),"1","")</f>
        <v/>
      </c>
      <c r="AD304" s="35" t="str">
        <f>IF(AND($D304&lt;=2026,Zisk!$D$10&gt;=2026),"+","")</f>
        <v/>
      </c>
      <c r="AE304" s="37" t="str">
        <f>IF(AND($D304&lt;=2026,Zisk!$D$10&gt;=2026),VstupniParametry_SKRYT!$D$10,"")</f>
        <v/>
      </c>
      <c r="AF304" s="35" t="str">
        <f>IF(AND($D304&lt;=2026,Zisk!$D$10&gt;=2026),")","")</f>
        <v/>
      </c>
      <c r="AG304" s="38" t="str">
        <f>IF(AND(D304&lt;2026,2026&lt;=Zisk!$D$10),1,IF(D304=2026,0,""))</f>
        <v/>
      </c>
      <c r="AH304" s="39" t="str">
        <f>IF(AND($D304&lt;=2026,Zisk!$D$10&gt;=2027),"x","")</f>
        <v/>
      </c>
      <c r="AI304" s="35" t="str">
        <f>IF(AND($D304&lt;=2027,Zisk!$D$10&gt;=2027),"(","")</f>
        <v/>
      </c>
      <c r="AJ304" s="35" t="str">
        <f>IF(AND($D304&lt;=2027,Zisk!$D$10&gt;=2027),"1","")</f>
        <v/>
      </c>
      <c r="AK304" s="35" t="str">
        <f>IF(AND($D304&lt;=2027,Zisk!$D$10&gt;=2027),"+","")</f>
        <v/>
      </c>
      <c r="AL304" s="37" t="str">
        <f>IF(AND($D304&lt;=2027,Zisk!$D$10&gt;=2027),VstupniParametry_SKRYT!$D$11,"")</f>
        <v/>
      </c>
      <c r="AM304" s="35" t="str">
        <f>IF(AND($D304&lt;=2027,Zisk!$D$10&gt;=2027),")","")</f>
        <v/>
      </c>
      <c r="AN304" s="38" t="str">
        <f>IF(AND(D304&lt;2027,2027&lt;=Zisk!$D$10),1,IF(D304=2027,0,""))</f>
        <v/>
      </c>
      <c r="AO304" s="39" t="str">
        <f>IF(AND($D304&lt;=2027,Zisk!$D$10&gt;=2028),"x","")</f>
        <v/>
      </c>
      <c r="AP304" s="35" t="str">
        <f>IF(AND($D304&lt;=2028,Zisk!$D$10&gt;=2028),"(","")</f>
        <v/>
      </c>
      <c r="AQ304" s="35" t="str">
        <f>IF(AND($D304&lt;=2028,Zisk!$D$10&gt;=2028),"1","")</f>
        <v/>
      </c>
      <c r="AR304" s="35" t="str">
        <f>IF(AND($D304&lt;=2028,Zisk!$D$10&gt;=2028),"+","")</f>
        <v/>
      </c>
      <c r="AS304" s="37" t="str">
        <f>IF(AND($D304&lt;=2028,Zisk!$D$10&gt;=2028),VstupniParametry_SKRYT!$D$12,"")</f>
        <v/>
      </c>
      <c r="AT304" s="35" t="str">
        <f>IF(AND($D304&lt;=2028,Zisk!$D$10&gt;=2028),")","")</f>
        <v/>
      </c>
      <c r="AU304" s="38" t="str">
        <f>IF(AND(D304&lt;2028,2028&lt;=Zisk!$D$10),1,IF(D304=2028,0,""))</f>
        <v/>
      </c>
      <c r="AV304" s="39" t="str">
        <f>IF(AND($D304&lt;=2028,Zisk!$D$10&gt;=2029),"x","")</f>
        <v/>
      </c>
      <c r="AW304" s="35" t="str">
        <f>IF(AND($D304&lt;=2029,Zisk!$D$10&gt;=2029),"(","")</f>
        <v/>
      </c>
      <c r="AX304" s="35" t="str">
        <f>IF(AND($D304&lt;=2029,Zisk!$D$10&gt;=2029),"1","")</f>
        <v/>
      </c>
      <c r="AY304" s="35" t="str">
        <f>IF(AND($D304&lt;=2029,Zisk!$D$10&gt;=2029),"+","")</f>
        <v/>
      </c>
      <c r="AZ304" s="37" t="str">
        <f>IF(AND($D304&lt;=2029,Zisk!$D$10&gt;=2029),VstupniParametry_SKRYT!$D$13,"")</f>
        <v/>
      </c>
      <c r="BA304" s="35" t="str">
        <f>IF(AND($D304&lt;=2029,Zisk!$D$10&gt;=2029),")","")</f>
        <v/>
      </c>
      <c r="BB304" s="38" t="str">
        <f>IF(AND(D304&lt;2029,2029&lt;=Zisk!$D$10),1,IF(D304=2029,0,""))</f>
        <v/>
      </c>
      <c r="BC304" s="39" t="str">
        <f>IF(AND($D304&lt;=2029,Zisk!$D$10&gt;=2030),"x","")</f>
        <v/>
      </c>
      <c r="BD304" s="35" t="str">
        <f>IF(AND($D304&lt;=2030,Zisk!$D$10&gt;=2030),"(","")</f>
        <v/>
      </c>
      <c r="BE304" s="35" t="str">
        <f>IF(AND($D304&lt;=2030,Zisk!$D$10&gt;=2030),"1","")</f>
        <v/>
      </c>
      <c r="BF304" s="35" t="str">
        <f>IF(AND($D304&lt;=2030,Zisk!$D$10&gt;=2030),"+","")</f>
        <v/>
      </c>
      <c r="BG304" s="37" t="str">
        <f>IF(AND($D304&lt;=2030,Zisk!$D$10&gt;=2030),VstupniParametry_SKRYT!$D$14,"")</f>
        <v/>
      </c>
      <c r="BH304" s="35" t="str">
        <f>IF(AND($D304&lt;=2030,Zisk!$D$10&gt;=2030),")","")</f>
        <v/>
      </c>
      <c r="BI304" s="38" t="str">
        <f>IF(AND(D304&lt;2030,2030&lt;=Zisk!$D$10),1,IF(D304=2030,0,""))</f>
        <v/>
      </c>
      <c r="BJ304" s="40" t="s">
        <v>32</v>
      </c>
      <c r="BK304" s="37">
        <f t="shared" si="154"/>
        <v>1</v>
      </c>
      <c r="BL304" s="35" t="str">
        <f t="shared" si="155"/>
        <v>x</v>
      </c>
      <c r="BM304" s="41">
        <f t="shared" si="156"/>
        <v>1</v>
      </c>
      <c r="BN304" s="37" t="str">
        <f t="shared" si="157"/>
        <v>x</v>
      </c>
      <c r="BO304" s="41">
        <f t="shared" si="142"/>
        <v>1.018</v>
      </c>
      <c r="BP304" s="41" t="str">
        <f t="shared" si="143"/>
        <v/>
      </c>
      <c r="BQ304" s="41" t="str">
        <f t="shared" si="144"/>
        <v/>
      </c>
      <c r="BR304" s="41" t="str">
        <f t="shared" si="145"/>
        <v/>
      </c>
      <c r="BS304" s="41" t="str">
        <f t="shared" si="146"/>
        <v/>
      </c>
      <c r="BT304" s="41" t="str">
        <f t="shared" si="147"/>
        <v/>
      </c>
      <c r="BU304" s="41" t="str">
        <f t="shared" si="148"/>
        <v/>
      </c>
      <c r="BV304" s="41" t="str">
        <f t="shared" si="149"/>
        <v/>
      </c>
      <c r="BW304" s="41" t="str">
        <f t="shared" si="150"/>
        <v/>
      </c>
      <c r="BX304" s="41" t="str">
        <f t="shared" si="151"/>
        <v/>
      </c>
      <c r="BY304" s="41" t="str">
        <f t="shared" si="152"/>
        <v/>
      </c>
      <c r="BZ304" s="40" t="s">
        <v>32</v>
      </c>
      <c r="CA304" s="41">
        <f t="shared" si="153"/>
        <v>1.018</v>
      </c>
      <c r="CB304" s="35"/>
      <c r="CC304" s="36">
        <f>IF(D304&gt;Zisk!$D$10,"",E304*CA304)</f>
        <v>0</v>
      </c>
    </row>
    <row r="305" spans="2:81" x14ac:dyDescent="0.2">
      <c r="B305" s="28" t="str">
        <f>Zisk!B316</f>
        <v/>
      </c>
      <c r="C305" s="28">
        <f>Zisk!C316</f>
        <v>0</v>
      </c>
      <c r="D305" s="28">
        <f>Zisk!E316</f>
        <v>0</v>
      </c>
      <c r="E305" s="29">
        <f>Zisk!D316</f>
        <v>0</v>
      </c>
      <c r="F305" s="29"/>
      <c r="G305" s="28" t="str">
        <f t="shared" si="128"/>
        <v>(</v>
      </c>
      <c r="H305" s="28" t="str">
        <f t="shared" si="129"/>
        <v>1</v>
      </c>
      <c r="I305" s="28" t="str">
        <f t="shared" si="130"/>
        <v>+</v>
      </c>
      <c r="J305" s="30">
        <f>IF($D305&lt;=2021,VstupniParametry_SKRYT!$D$5,"")</f>
        <v>0.02</v>
      </c>
      <c r="K305" s="28" t="str">
        <f t="shared" si="131"/>
        <v>)</v>
      </c>
      <c r="L305" s="31">
        <f>IF($D305&lt;=2021,COUNTIF(Vypocet_SKRYT!T302:AS302,"&gt;=1"),"")</f>
        <v>0</v>
      </c>
      <c r="M305" s="32" t="str">
        <f t="shared" si="132"/>
        <v>x</v>
      </c>
      <c r="N305" s="28" t="str">
        <f t="shared" si="133"/>
        <v>(</v>
      </c>
      <c r="O305" s="28" t="str">
        <f t="shared" si="134"/>
        <v>1</v>
      </c>
      <c r="P305" s="28" t="str">
        <f t="shared" si="135"/>
        <v>+</v>
      </c>
      <c r="Q305" s="30">
        <f>IF($D305&lt;=2024,VstupniParametry_SKRYT!$D$6,"")</f>
        <v>0.06</v>
      </c>
      <c r="R305" s="28" t="str">
        <f t="shared" si="136"/>
        <v>)</v>
      </c>
      <c r="S305" s="31">
        <f>IF($D305&lt;=2024,COUNTIFS(Vypocet_SKRYT!AT302:AV302,"&gt;=1"),"")</f>
        <v>0</v>
      </c>
      <c r="T305" s="32" t="str">
        <f t="shared" si="137"/>
        <v>x</v>
      </c>
      <c r="U305" s="28" t="str">
        <f t="shared" si="138"/>
        <v>(</v>
      </c>
      <c r="V305" s="28" t="str">
        <f t="shared" si="139"/>
        <v>1</v>
      </c>
      <c r="W305" s="28" t="str">
        <f t="shared" si="140"/>
        <v>+</v>
      </c>
      <c r="X305" s="30">
        <f>IF($D305&lt;=2025,VstupniParametry_SKRYT!$D$9,"")</f>
        <v>1.7999999999999999E-2</v>
      </c>
      <c r="Y305" s="28" t="str">
        <f t="shared" si="141"/>
        <v>)</v>
      </c>
      <c r="Z305" s="31">
        <f>IF(AND(D305&lt;2025,2025&lt;=Zisk!$D$10),1,IF(D305=2025,0,""))</f>
        <v>1</v>
      </c>
      <c r="AA305" s="32" t="str">
        <f>IF(AND($D305&lt;=2025,Zisk!$D$10&gt;=2026),"x","")</f>
        <v/>
      </c>
      <c r="AB305" s="28" t="str">
        <f>IF(AND($D305&lt;=2026,Zisk!$D$10&gt;=2026),"(","")</f>
        <v/>
      </c>
      <c r="AC305" s="28" t="str">
        <f>IF(AND($D305&lt;=2026,Zisk!$D$10&gt;=2026),"1","")</f>
        <v/>
      </c>
      <c r="AD305" s="28" t="str">
        <f>IF(AND($D305&lt;=2026,Zisk!$D$10&gt;=2026),"+","")</f>
        <v/>
      </c>
      <c r="AE305" s="30" t="str">
        <f>IF(AND($D305&lt;=2026,Zisk!$D$10&gt;=2026),VstupniParametry_SKRYT!$D$10,"")</f>
        <v/>
      </c>
      <c r="AF305" s="28" t="str">
        <f>IF(AND($D305&lt;=2026,Zisk!$D$10&gt;=2026),")","")</f>
        <v/>
      </c>
      <c r="AG305" s="31" t="str">
        <f>IF(AND(D305&lt;2026,2026&lt;=Zisk!$D$10),1,IF(D305=2026,0,""))</f>
        <v/>
      </c>
      <c r="AH305" s="32" t="str">
        <f>IF(AND($D305&lt;=2026,Zisk!$D$10&gt;=2027),"x","")</f>
        <v/>
      </c>
      <c r="AI305" s="28" t="str">
        <f>IF(AND($D305&lt;=2027,Zisk!$D$10&gt;=2027),"(","")</f>
        <v/>
      </c>
      <c r="AJ305" s="28" t="str">
        <f>IF(AND($D305&lt;=2027,Zisk!$D$10&gt;=2027),"1","")</f>
        <v/>
      </c>
      <c r="AK305" s="28" t="str">
        <f>IF(AND($D305&lt;=2027,Zisk!$D$10&gt;=2027),"+","")</f>
        <v/>
      </c>
      <c r="AL305" s="30" t="str">
        <f>IF(AND($D305&lt;=2027,Zisk!$D$10&gt;=2027),VstupniParametry_SKRYT!$D$11,"")</f>
        <v/>
      </c>
      <c r="AM305" s="28" t="str">
        <f>IF(AND($D305&lt;=2027,Zisk!$D$10&gt;=2027),")","")</f>
        <v/>
      </c>
      <c r="AN305" s="31" t="str">
        <f>IF(AND(D305&lt;2027,2027&lt;=Zisk!$D$10),1,IF(D305=2027,0,""))</f>
        <v/>
      </c>
      <c r="AO305" s="32" t="str">
        <f>IF(AND($D305&lt;=2027,Zisk!$D$10&gt;=2028),"x","")</f>
        <v/>
      </c>
      <c r="AP305" s="28" t="str">
        <f>IF(AND($D305&lt;=2028,Zisk!$D$10&gt;=2028),"(","")</f>
        <v/>
      </c>
      <c r="AQ305" s="28" t="str">
        <f>IF(AND($D305&lt;=2028,Zisk!$D$10&gt;=2028),"1","")</f>
        <v/>
      </c>
      <c r="AR305" s="28" t="str">
        <f>IF(AND($D305&lt;=2028,Zisk!$D$10&gt;=2028),"+","")</f>
        <v/>
      </c>
      <c r="AS305" s="30" t="str">
        <f>IF(AND($D305&lt;=2028,Zisk!$D$10&gt;=2028),VstupniParametry_SKRYT!$D$12,"")</f>
        <v/>
      </c>
      <c r="AT305" s="28" t="str">
        <f>IF(AND($D305&lt;=2028,Zisk!$D$10&gt;=2028),")","")</f>
        <v/>
      </c>
      <c r="AU305" s="31" t="str">
        <f>IF(AND(D305&lt;2028,2028&lt;=Zisk!$D$10),1,IF(D305=2028,0,""))</f>
        <v/>
      </c>
      <c r="AV305" s="32" t="str">
        <f>IF(AND($D305&lt;=2028,Zisk!$D$10&gt;=2029),"x","")</f>
        <v/>
      </c>
      <c r="AW305" s="28" t="str">
        <f>IF(AND($D305&lt;=2029,Zisk!$D$10&gt;=2029),"(","")</f>
        <v/>
      </c>
      <c r="AX305" s="28" t="str">
        <f>IF(AND($D305&lt;=2029,Zisk!$D$10&gt;=2029),"1","")</f>
        <v/>
      </c>
      <c r="AY305" s="28" t="str">
        <f>IF(AND($D305&lt;=2029,Zisk!$D$10&gt;=2029),"+","")</f>
        <v/>
      </c>
      <c r="AZ305" s="30" t="str">
        <f>IF(AND($D305&lt;=2029,Zisk!$D$10&gt;=2029),VstupniParametry_SKRYT!$D$13,"")</f>
        <v/>
      </c>
      <c r="BA305" s="28" t="str">
        <f>IF(AND($D305&lt;=2029,Zisk!$D$10&gt;=2029),")","")</f>
        <v/>
      </c>
      <c r="BB305" s="31" t="str">
        <f>IF(AND(D305&lt;2029,2029&lt;=Zisk!$D$10),1,IF(D305=2029,0,""))</f>
        <v/>
      </c>
      <c r="BC305" s="32" t="str">
        <f>IF(AND($D305&lt;=2029,Zisk!$D$10&gt;=2030),"x","")</f>
        <v/>
      </c>
      <c r="BD305" s="28" t="str">
        <f>IF(AND($D305&lt;=2030,Zisk!$D$10&gt;=2030),"(","")</f>
        <v/>
      </c>
      <c r="BE305" s="28" t="str">
        <f>IF(AND($D305&lt;=2030,Zisk!$D$10&gt;=2030),"1","")</f>
        <v/>
      </c>
      <c r="BF305" s="28" t="str">
        <f>IF(AND($D305&lt;=2030,Zisk!$D$10&gt;=2030),"+","")</f>
        <v/>
      </c>
      <c r="BG305" s="30" t="str">
        <f>IF(AND($D305&lt;=2030,Zisk!$D$10&gt;=2030),VstupniParametry_SKRYT!$D$14,"")</f>
        <v/>
      </c>
      <c r="BH305" s="28" t="str">
        <f>IF(AND($D305&lt;=2030,Zisk!$D$10&gt;=2030),")","")</f>
        <v/>
      </c>
      <c r="BI305" s="31" t="str">
        <f>IF(AND(D305&lt;2030,2030&lt;=Zisk!$D$10),1,IF(D305=2030,0,""))</f>
        <v/>
      </c>
      <c r="BJ305" s="33" t="s">
        <v>32</v>
      </c>
      <c r="BK305" s="30">
        <f t="shared" si="154"/>
        <v>1</v>
      </c>
      <c r="BL305" s="28" t="str">
        <f t="shared" si="155"/>
        <v>x</v>
      </c>
      <c r="BM305" s="34">
        <f t="shared" si="156"/>
        <v>1</v>
      </c>
      <c r="BN305" s="30" t="str">
        <f t="shared" si="157"/>
        <v>x</v>
      </c>
      <c r="BO305" s="34">
        <f t="shared" si="142"/>
        <v>1.018</v>
      </c>
      <c r="BP305" s="34" t="str">
        <f t="shared" si="143"/>
        <v/>
      </c>
      <c r="BQ305" s="34" t="str">
        <f t="shared" si="144"/>
        <v/>
      </c>
      <c r="BR305" s="34" t="str">
        <f t="shared" si="145"/>
        <v/>
      </c>
      <c r="BS305" s="34" t="str">
        <f t="shared" si="146"/>
        <v/>
      </c>
      <c r="BT305" s="34" t="str">
        <f t="shared" si="147"/>
        <v/>
      </c>
      <c r="BU305" s="34" t="str">
        <f t="shared" si="148"/>
        <v/>
      </c>
      <c r="BV305" s="34" t="str">
        <f t="shared" si="149"/>
        <v/>
      </c>
      <c r="BW305" s="34" t="str">
        <f t="shared" si="150"/>
        <v/>
      </c>
      <c r="BX305" s="34" t="str">
        <f t="shared" si="151"/>
        <v/>
      </c>
      <c r="BY305" s="34" t="str">
        <f t="shared" si="152"/>
        <v/>
      </c>
      <c r="BZ305" s="33" t="s">
        <v>32</v>
      </c>
      <c r="CA305" s="34">
        <f t="shared" si="153"/>
        <v>1.018</v>
      </c>
      <c r="CB305" s="28"/>
      <c r="CC305" s="29">
        <f>IF(D305&gt;Zisk!$D$10,"",E305*CA305)</f>
        <v>0</v>
      </c>
    </row>
    <row r="306" spans="2:81" x14ac:dyDescent="0.2">
      <c r="B306" s="35" t="str">
        <f>Zisk!B317</f>
        <v/>
      </c>
      <c r="C306" s="35">
        <f>Zisk!C317</f>
        <v>0</v>
      </c>
      <c r="D306" s="35">
        <f>Zisk!E317</f>
        <v>0</v>
      </c>
      <c r="E306" s="36">
        <f>Zisk!D317</f>
        <v>0</v>
      </c>
      <c r="F306" s="36"/>
      <c r="G306" s="35" t="str">
        <f t="shared" si="128"/>
        <v>(</v>
      </c>
      <c r="H306" s="35" t="str">
        <f t="shared" si="129"/>
        <v>1</v>
      </c>
      <c r="I306" s="35" t="str">
        <f t="shared" si="130"/>
        <v>+</v>
      </c>
      <c r="J306" s="37">
        <f>IF($D306&lt;=2021,VstupniParametry_SKRYT!$D$5,"")</f>
        <v>0.02</v>
      </c>
      <c r="K306" s="35" t="str">
        <f t="shared" si="131"/>
        <v>)</v>
      </c>
      <c r="L306" s="38">
        <f>IF($D306&lt;=2021,COUNTIF(Vypocet_SKRYT!T303:AS303,"&gt;=1"),"")</f>
        <v>0</v>
      </c>
      <c r="M306" s="39" t="str">
        <f t="shared" si="132"/>
        <v>x</v>
      </c>
      <c r="N306" s="35" t="str">
        <f t="shared" si="133"/>
        <v>(</v>
      </c>
      <c r="O306" s="35" t="str">
        <f t="shared" si="134"/>
        <v>1</v>
      </c>
      <c r="P306" s="35" t="str">
        <f t="shared" si="135"/>
        <v>+</v>
      </c>
      <c r="Q306" s="37">
        <f>IF($D306&lt;=2024,VstupniParametry_SKRYT!$D$6,"")</f>
        <v>0.06</v>
      </c>
      <c r="R306" s="35" t="str">
        <f t="shared" si="136"/>
        <v>)</v>
      </c>
      <c r="S306" s="38">
        <f>IF($D306&lt;=2024,COUNTIFS(Vypocet_SKRYT!AT303:AV303,"&gt;=1"),"")</f>
        <v>0</v>
      </c>
      <c r="T306" s="39" t="str">
        <f t="shared" si="137"/>
        <v>x</v>
      </c>
      <c r="U306" s="35" t="str">
        <f t="shared" si="138"/>
        <v>(</v>
      </c>
      <c r="V306" s="35" t="str">
        <f t="shared" si="139"/>
        <v>1</v>
      </c>
      <c r="W306" s="35" t="str">
        <f t="shared" si="140"/>
        <v>+</v>
      </c>
      <c r="X306" s="37">
        <f>IF($D306&lt;=2025,VstupniParametry_SKRYT!$D$9,"")</f>
        <v>1.7999999999999999E-2</v>
      </c>
      <c r="Y306" s="35" t="str">
        <f t="shared" si="141"/>
        <v>)</v>
      </c>
      <c r="Z306" s="38">
        <f>IF(AND(D306&lt;2025,2025&lt;=Zisk!$D$10),1,IF(D306=2025,0,""))</f>
        <v>1</v>
      </c>
      <c r="AA306" s="39" t="str">
        <f>IF(AND($D306&lt;=2025,Zisk!$D$10&gt;=2026),"x","")</f>
        <v/>
      </c>
      <c r="AB306" s="35" t="str">
        <f>IF(AND($D306&lt;=2026,Zisk!$D$10&gt;=2026),"(","")</f>
        <v/>
      </c>
      <c r="AC306" s="35" t="str">
        <f>IF(AND($D306&lt;=2026,Zisk!$D$10&gt;=2026),"1","")</f>
        <v/>
      </c>
      <c r="AD306" s="35" t="str">
        <f>IF(AND($D306&lt;=2026,Zisk!$D$10&gt;=2026),"+","")</f>
        <v/>
      </c>
      <c r="AE306" s="37" t="str">
        <f>IF(AND($D306&lt;=2026,Zisk!$D$10&gt;=2026),VstupniParametry_SKRYT!$D$10,"")</f>
        <v/>
      </c>
      <c r="AF306" s="35" t="str">
        <f>IF(AND($D306&lt;=2026,Zisk!$D$10&gt;=2026),")","")</f>
        <v/>
      </c>
      <c r="AG306" s="38" t="str">
        <f>IF(AND(D306&lt;2026,2026&lt;=Zisk!$D$10),1,IF(D306=2026,0,""))</f>
        <v/>
      </c>
      <c r="AH306" s="39" t="str">
        <f>IF(AND($D306&lt;=2026,Zisk!$D$10&gt;=2027),"x","")</f>
        <v/>
      </c>
      <c r="AI306" s="35" t="str">
        <f>IF(AND($D306&lt;=2027,Zisk!$D$10&gt;=2027),"(","")</f>
        <v/>
      </c>
      <c r="AJ306" s="35" t="str">
        <f>IF(AND($D306&lt;=2027,Zisk!$D$10&gt;=2027),"1","")</f>
        <v/>
      </c>
      <c r="AK306" s="35" t="str">
        <f>IF(AND($D306&lt;=2027,Zisk!$D$10&gt;=2027),"+","")</f>
        <v/>
      </c>
      <c r="AL306" s="37" t="str">
        <f>IF(AND($D306&lt;=2027,Zisk!$D$10&gt;=2027),VstupniParametry_SKRYT!$D$11,"")</f>
        <v/>
      </c>
      <c r="AM306" s="35" t="str">
        <f>IF(AND($D306&lt;=2027,Zisk!$D$10&gt;=2027),")","")</f>
        <v/>
      </c>
      <c r="AN306" s="38" t="str">
        <f>IF(AND(D306&lt;2027,2027&lt;=Zisk!$D$10),1,IF(D306=2027,0,""))</f>
        <v/>
      </c>
      <c r="AO306" s="39" t="str">
        <f>IF(AND($D306&lt;=2027,Zisk!$D$10&gt;=2028),"x","")</f>
        <v/>
      </c>
      <c r="AP306" s="35" t="str">
        <f>IF(AND($D306&lt;=2028,Zisk!$D$10&gt;=2028),"(","")</f>
        <v/>
      </c>
      <c r="AQ306" s="35" t="str">
        <f>IF(AND($D306&lt;=2028,Zisk!$D$10&gt;=2028),"1","")</f>
        <v/>
      </c>
      <c r="AR306" s="35" t="str">
        <f>IF(AND($D306&lt;=2028,Zisk!$D$10&gt;=2028),"+","")</f>
        <v/>
      </c>
      <c r="AS306" s="37" t="str">
        <f>IF(AND($D306&lt;=2028,Zisk!$D$10&gt;=2028),VstupniParametry_SKRYT!$D$12,"")</f>
        <v/>
      </c>
      <c r="AT306" s="35" t="str">
        <f>IF(AND($D306&lt;=2028,Zisk!$D$10&gt;=2028),")","")</f>
        <v/>
      </c>
      <c r="AU306" s="38" t="str">
        <f>IF(AND(D306&lt;2028,2028&lt;=Zisk!$D$10),1,IF(D306=2028,0,""))</f>
        <v/>
      </c>
      <c r="AV306" s="39" t="str">
        <f>IF(AND($D306&lt;=2028,Zisk!$D$10&gt;=2029),"x","")</f>
        <v/>
      </c>
      <c r="AW306" s="35" t="str">
        <f>IF(AND($D306&lt;=2029,Zisk!$D$10&gt;=2029),"(","")</f>
        <v/>
      </c>
      <c r="AX306" s="35" t="str">
        <f>IF(AND($D306&lt;=2029,Zisk!$D$10&gt;=2029),"1","")</f>
        <v/>
      </c>
      <c r="AY306" s="35" t="str">
        <f>IF(AND($D306&lt;=2029,Zisk!$D$10&gt;=2029),"+","")</f>
        <v/>
      </c>
      <c r="AZ306" s="37" t="str">
        <f>IF(AND($D306&lt;=2029,Zisk!$D$10&gt;=2029),VstupniParametry_SKRYT!$D$13,"")</f>
        <v/>
      </c>
      <c r="BA306" s="35" t="str">
        <f>IF(AND($D306&lt;=2029,Zisk!$D$10&gt;=2029),")","")</f>
        <v/>
      </c>
      <c r="BB306" s="38" t="str">
        <f>IF(AND(D306&lt;2029,2029&lt;=Zisk!$D$10),1,IF(D306=2029,0,""))</f>
        <v/>
      </c>
      <c r="BC306" s="39" t="str">
        <f>IF(AND($D306&lt;=2029,Zisk!$D$10&gt;=2030),"x","")</f>
        <v/>
      </c>
      <c r="BD306" s="35" t="str">
        <f>IF(AND($D306&lt;=2030,Zisk!$D$10&gt;=2030),"(","")</f>
        <v/>
      </c>
      <c r="BE306" s="35" t="str">
        <f>IF(AND($D306&lt;=2030,Zisk!$D$10&gt;=2030),"1","")</f>
        <v/>
      </c>
      <c r="BF306" s="35" t="str">
        <f>IF(AND($D306&lt;=2030,Zisk!$D$10&gt;=2030),"+","")</f>
        <v/>
      </c>
      <c r="BG306" s="37" t="str">
        <f>IF(AND($D306&lt;=2030,Zisk!$D$10&gt;=2030),VstupniParametry_SKRYT!$D$14,"")</f>
        <v/>
      </c>
      <c r="BH306" s="35" t="str">
        <f>IF(AND($D306&lt;=2030,Zisk!$D$10&gt;=2030),")","")</f>
        <v/>
      </c>
      <c r="BI306" s="38" t="str">
        <f>IF(AND(D306&lt;2030,2030&lt;=Zisk!$D$10),1,IF(D306=2030,0,""))</f>
        <v/>
      </c>
      <c r="BJ306" s="40" t="s">
        <v>32</v>
      </c>
      <c r="BK306" s="37">
        <f t="shared" si="154"/>
        <v>1</v>
      </c>
      <c r="BL306" s="35" t="str">
        <f t="shared" si="155"/>
        <v>x</v>
      </c>
      <c r="BM306" s="41">
        <f t="shared" si="156"/>
        <v>1</v>
      </c>
      <c r="BN306" s="37" t="str">
        <f t="shared" si="157"/>
        <v>x</v>
      </c>
      <c r="BO306" s="41">
        <f t="shared" si="142"/>
        <v>1.018</v>
      </c>
      <c r="BP306" s="41" t="str">
        <f t="shared" si="143"/>
        <v/>
      </c>
      <c r="BQ306" s="41" t="str">
        <f t="shared" si="144"/>
        <v/>
      </c>
      <c r="BR306" s="41" t="str">
        <f t="shared" si="145"/>
        <v/>
      </c>
      <c r="BS306" s="41" t="str">
        <f t="shared" si="146"/>
        <v/>
      </c>
      <c r="BT306" s="41" t="str">
        <f t="shared" si="147"/>
        <v/>
      </c>
      <c r="BU306" s="41" t="str">
        <f t="shared" si="148"/>
        <v/>
      </c>
      <c r="BV306" s="41" t="str">
        <f t="shared" si="149"/>
        <v/>
      </c>
      <c r="BW306" s="41" t="str">
        <f t="shared" si="150"/>
        <v/>
      </c>
      <c r="BX306" s="41" t="str">
        <f t="shared" si="151"/>
        <v/>
      </c>
      <c r="BY306" s="41" t="str">
        <f t="shared" si="152"/>
        <v/>
      </c>
      <c r="BZ306" s="40" t="s">
        <v>32</v>
      </c>
      <c r="CA306" s="41">
        <f t="shared" si="153"/>
        <v>1.018</v>
      </c>
      <c r="CB306" s="35"/>
      <c r="CC306" s="36">
        <f>IF(D306&gt;Zisk!$D$10,"",E306*CA306)</f>
        <v>0</v>
      </c>
    </row>
    <row r="307" spans="2:81" x14ac:dyDescent="0.2">
      <c r="B307" s="28" t="str">
        <f>Zisk!B318</f>
        <v/>
      </c>
      <c r="C307" s="28">
        <f>Zisk!C318</f>
        <v>0</v>
      </c>
      <c r="D307" s="28">
        <f>Zisk!E318</f>
        <v>0</v>
      </c>
      <c r="E307" s="29">
        <f>Zisk!D318</f>
        <v>0</v>
      </c>
      <c r="F307" s="29"/>
      <c r="G307" s="28" t="str">
        <f t="shared" si="128"/>
        <v>(</v>
      </c>
      <c r="H307" s="28" t="str">
        <f t="shared" si="129"/>
        <v>1</v>
      </c>
      <c r="I307" s="28" t="str">
        <f t="shared" si="130"/>
        <v>+</v>
      </c>
      <c r="J307" s="30">
        <f>IF($D307&lt;=2021,VstupniParametry_SKRYT!$D$5,"")</f>
        <v>0.02</v>
      </c>
      <c r="K307" s="28" t="str">
        <f t="shared" si="131"/>
        <v>)</v>
      </c>
      <c r="L307" s="31">
        <f>IF($D307&lt;=2021,COUNTIF(Vypocet_SKRYT!T304:AS304,"&gt;=1"),"")</f>
        <v>0</v>
      </c>
      <c r="M307" s="32" t="str">
        <f t="shared" si="132"/>
        <v>x</v>
      </c>
      <c r="N307" s="28" t="str">
        <f t="shared" si="133"/>
        <v>(</v>
      </c>
      <c r="O307" s="28" t="str">
        <f t="shared" si="134"/>
        <v>1</v>
      </c>
      <c r="P307" s="28" t="str">
        <f t="shared" si="135"/>
        <v>+</v>
      </c>
      <c r="Q307" s="30">
        <f>IF($D307&lt;=2024,VstupniParametry_SKRYT!$D$6,"")</f>
        <v>0.06</v>
      </c>
      <c r="R307" s="28" t="str">
        <f t="shared" si="136"/>
        <v>)</v>
      </c>
      <c r="S307" s="31">
        <f>IF($D307&lt;=2024,COUNTIFS(Vypocet_SKRYT!AT304:AV304,"&gt;=1"),"")</f>
        <v>0</v>
      </c>
      <c r="T307" s="32" t="str">
        <f t="shared" si="137"/>
        <v>x</v>
      </c>
      <c r="U307" s="28" t="str">
        <f t="shared" si="138"/>
        <v>(</v>
      </c>
      <c r="V307" s="28" t="str">
        <f t="shared" si="139"/>
        <v>1</v>
      </c>
      <c r="W307" s="28" t="str">
        <f t="shared" si="140"/>
        <v>+</v>
      </c>
      <c r="X307" s="30">
        <f>IF($D307&lt;=2025,VstupniParametry_SKRYT!$D$9,"")</f>
        <v>1.7999999999999999E-2</v>
      </c>
      <c r="Y307" s="28" t="str">
        <f t="shared" si="141"/>
        <v>)</v>
      </c>
      <c r="Z307" s="31">
        <f>IF(AND(D307&lt;2025,2025&lt;=Zisk!$D$10),1,IF(D307=2025,0,""))</f>
        <v>1</v>
      </c>
      <c r="AA307" s="32" t="str">
        <f>IF(AND($D307&lt;=2025,Zisk!$D$10&gt;=2026),"x","")</f>
        <v/>
      </c>
      <c r="AB307" s="28" t="str">
        <f>IF(AND($D307&lt;=2026,Zisk!$D$10&gt;=2026),"(","")</f>
        <v/>
      </c>
      <c r="AC307" s="28" t="str">
        <f>IF(AND($D307&lt;=2026,Zisk!$D$10&gt;=2026),"1","")</f>
        <v/>
      </c>
      <c r="AD307" s="28" t="str">
        <f>IF(AND($D307&lt;=2026,Zisk!$D$10&gt;=2026),"+","")</f>
        <v/>
      </c>
      <c r="AE307" s="30" t="str">
        <f>IF(AND($D307&lt;=2026,Zisk!$D$10&gt;=2026),VstupniParametry_SKRYT!$D$10,"")</f>
        <v/>
      </c>
      <c r="AF307" s="28" t="str">
        <f>IF(AND($D307&lt;=2026,Zisk!$D$10&gt;=2026),")","")</f>
        <v/>
      </c>
      <c r="AG307" s="31" t="str">
        <f>IF(AND(D307&lt;2026,2026&lt;=Zisk!$D$10),1,IF(D307=2026,0,""))</f>
        <v/>
      </c>
      <c r="AH307" s="32" t="str">
        <f>IF(AND($D307&lt;=2026,Zisk!$D$10&gt;=2027),"x","")</f>
        <v/>
      </c>
      <c r="AI307" s="28" t="str">
        <f>IF(AND($D307&lt;=2027,Zisk!$D$10&gt;=2027),"(","")</f>
        <v/>
      </c>
      <c r="AJ307" s="28" t="str">
        <f>IF(AND($D307&lt;=2027,Zisk!$D$10&gt;=2027),"1","")</f>
        <v/>
      </c>
      <c r="AK307" s="28" t="str">
        <f>IF(AND($D307&lt;=2027,Zisk!$D$10&gt;=2027),"+","")</f>
        <v/>
      </c>
      <c r="AL307" s="30" t="str">
        <f>IF(AND($D307&lt;=2027,Zisk!$D$10&gt;=2027),VstupniParametry_SKRYT!$D$11,"")</f>
        <v/>
      </c>
      <c r="AM307" s="28" t="str">
        <f>IF(AND($D307&lt;=2027,Zisk!$D$10&gt;=2027),")","")</f>
        <v/>
      </c>
      <c r="AN307" s="31" t="str">
        <f>IF(AND(D307&lt;2027,2027&lt;=Zisk!$D$10),1,IF(D307=2027,0,""))</f>
        <v/>
      </c>
      <c r="AO307" s="32" t="str">
        <f>IF(AND($D307&lt;=2027,Zisk!$D$10&gt;=2028),"x","")</f>
        <v/>
      </c>
      <c r="AP307" s="28" t="str">
        <f>IF(AND($D307&lt;=2028,Zisk!$D$10&gt;=2028),"(","")</f>
        <v/>
      </c>
      <c r="AQ307" s="28" t="str">
        <f>IF(AND($D307&lt;=2028,Zisk!$D$10&gt;=2028),"1","")</f>
        <v/>
      </c>
      <c r="AR307" s="28" t="str">
        <f>IF(AND($D307&lt;=2028,Zisk!$D$10&gt;=2028),"+","")</f>
        <v/>
      </c>
      <c r="AS307" s="30" t="str">
        <f>IF(AND($D307&lt;=2028,Zisk!$D$10&gt;=2028),VstupniParametry_SKRYT!$D$12,"")</f>
        <v/>
      </c>
      <c r="AT307" s="28" t="str">
        <f>IF(AND($D307&lt;=2028,Zisk!$D$10&gt;=2028),")","")</f>
        <v/>
      </c>
      <c r="AU307" s="31" t="str">
        <f>IF(AND(D307&lt;2028,2028&lt;=Zisk!$D$10),1,IF(D307=2028,0,""))</f>
        <v/>
      </c>
      <c r="AV307" s="32" t="str">
        <f>IF(AND($D307&lt;=2028,Zisk!$D$10&gt;=2029),"x","")</f>
        <v/>
      </c>
      <c r="AW307" s="28" t="str">
        <f>IF(AND($D307&lt;=2029,Zisk!$D$10&gt;=2029),"(","")</f>
        <v/>
      </c>
      <c r="AX307" s="28" t="str">
        <f>IF(AND($D307&lt;=2029,Zisk!$D$10&gt;=2029),"1","")</f>
        <v/>
      </c>
      <c r="AY307" s="28" t="str">
        <f>IF(AND($D307&lt;=2029,Zisk!$D$10&gt;=2029),"+","")</f>
        <v/>
      </c>
      <c r="AZ307" s="30" t="str">
        <f>IF(AND($D307&lt;=2029,Zisk!$D$10&gt;=2029),VstupniParametry_SKRYT!$D$13,"")</f>
        <v/>
      </c>
      <c r="BA307" s="28" t="str">
        <f>IF(AND($D307&lt;=2029,Zisk!$D$10&gt;=2029),")","")</f>
        <v/>
      </c>
      <c r="BB307" s="31" t="str">
        <f>IF(AND(D307&lt;2029,2029&lt;=Zisk!$D$10),1,IF(D307=2029,0,""))</f>
        <v/>
      </c>
      <c r="BC307" s="32" t="str">
        <f>IF(AND($D307&lt;=2029,Zisk!$D$10&gt;=2030),"x","")</f>
        <v/>
      </c>
      <c r="BD307" s="28" t="str">
        <f>IF(AND($D307&lt;=2030,Zisk!$D$10&gt;=2030),"(","")</f>
        <v/>
      </c>
      <c r="BE307" s="28" t="str">
        <f>IF(AND($D307&lt;=2030,Zisk!$D$10&gt;=2030),"1","")</f>
        <v/>
      </c>
      <c r="BF307" s="28" t="str">
        <f>IF(AND($D307&lt;=2030,Zisk!$D$10&gt;=2030),"+","")</f>
        <v/>
      </c>
      <c r="BG307" s="30" t="str">
        <f>IF(AND($D307&lt;=2030,Zisk!$D$10&gt;=2030),VstupniParametry_SKRYT!$D$14,"")</f>
        <v/>
      </c>
      <c r="BH307" s="28" t="str">
        <f>IF(AND($D307&lt;=2030,Zisk!$D$10&gt;=2030),")","")</f>
        <v/>
      </c>
      <c r="BI307" s="31" t="str">
        <f>IF(AND(D307&lt;2030,2030&lt;=Zisk!$D$10),1,IF(D307=2030,0,""))</f>
        <v/>
      </c>
      <c r="BJ307" s="33" t="s">
        <v>32</v>
      </c>
      <c r="BK307" s="30">
        <f t="shared" si="154"/>
        <v>1</v>
      </c>
      <c r="BL307" s="28" t="str">
        <f t="shared" si="155"/>
        <v>x</v>
      </c>
      <c r="BM307" s="34">
        <f t="shared" si="156"/>
        <v>1</v>
      </c>
      <c r="BN307" s="30" t="str">
        <f t="shared" si="157"/>
        <v>x</v>
      </c>
      <c r="BO307" s="34">
        <f t="shared" si="142"/>
        <v>1.018</v>
      </c>
      <c r="BP307" s="34" t="str">
        <f t="shared" si="143"/>
        <v/>
      </c>
      <c r="BQ307" s="34" t="str">
        <f t="shared" si="144"/>
        <v/>
      </c>
      <c r="BR307" s="34" t="str">
        <f t="shared" si="145"/>
        <v/>
      </c>
      <c r="BS307" s="34" t="str">
        <f t="shared" si="146"/>
        <v/>
      </c>
      <c r="BT307" s="34" t="str">
        <f t="shared" si="147"/>
        <v/>
      </c>
      <c r="BU307" s="34" t="str">
        <f t="shared" si="148"/>
        <v/>
      </c>
      <c r="BV307" s="34" t="str">
        <f t="shared" si="149"/>
        <v/>
      </c>
      <c r="BW307" s="34" t="str">
        <f t="shared" si="150"/>
        <v/>
      </c>
      <c r="BX307" s="34" t="str">
        <f t="shared" si="151"/>
        <v/>
      </c>
      <c r="BY307" s="34" t="str">
        <f t="shared" si="152"/>
        <v/>
      </c>
      <c r="BZ307" s="33" t="s">
        <v>32</v>
      </c>
      <c r="CA307" s="34">
        <f t="shared" si="153"/>
        <v>1.018</v>
      </c>
      <c r="CB307" s="28"/>
      <c r="CC307" s="29">
        <f>IF(D307&gt;Zisk!$D$10,"",E307*CA307)</f>
        <v>0</v>
      </c>
    </row>
    <row r="308" spans="2:81" x14ac:dyDescent="0.2">
      <c r="B308" s="35" t="str">
        <f>Zisk!B319</f>
        <v/>
      </c>
      <c r="C308" s="35">
        <f>Zisk!C319</f>
        <v>0</v>
      </c>
      <c r="D308" s="35">
        <f>Zisk!E319</f>
        <v>0</v>
      </c>
      <c r="E308" s="36">
        <f>Zisk!D319</f>
        <v>0</v>
      </c>
      <c r="F308" s="36"/>
      <c r="G308" s="35" t="str">
        <f t="shared" si="128"/>
        <v>(</v>
      </c>
      <c r="H308" s="35" t="str">
        <f t="shared" si="129"/>
        <v>1</v>
      </c>
      <c r="I308" s="35" t="str">
        <f t="shared" si="130"/>
        <v>+</v>
      </c>
      <c r="J308" s="37">
        <f>IF($D308&lt;=2021,VstupniParametry_SKRYT!$D$5,"")</f>
        <v>0.02</v>
      </c>
      <c r="K308" s="35" t="str">
        <f t="shared" si="131"/>
        <v>)</v>
      </c>
      <c r="L308" s="38">
        <f>IF($D308&lt;=2021,COUNTIF(Vypocet_SKRYT!T305:AS305,"&gt;=1"),"")</f>
        <v>0</v>
      </c>
      <c r="M308" s="39" t="str">
        <f t="shared" si="132"/>
        <v>x</v>
      </c>
      <c r="N308" s="35" t="str">
        <f t="shared" si="133"/>
        <v>(</v>
      </c>
      <c r="O308" s="35" t="str">
        <f t="shared" si="134"/>
        <v>1</v>
      </c>
      <c r="P308" s="35" t="str">
        <f t="shared" si="135"/>
        <v>+</v>
      </c>
      <c r="Q308" s="37">
        <f>IF($D308&lt;=2024,VstupniParametry_SKRYT!$D$6,"")</f>
        <v>0.06</v>
      </c>
      <c r="R308" s="35" t="str">
        <f t="shared" si="136"/>
        <v>)</v>
      </c>
      <c r="S308" s="38">
        <f>IF($D308&lt;=2024,COUNTIFS(Vypocet_SKRYT!AT305:AV305,"&gt;=1"),"")</f>
        <v>0</v>
      </c>
      <c r="T308" s="39" t="str">
        <f t="shared" si="137"/>
        <v>x</v>
      </c>
      <c r="U308" s="35" t="str">
        <f t="shared" si="138"/>
        <v>(</v>
      </c>
      <c r="V308" s="35" t="str">
        <f t="shared" si="139"/>
        <v>1</v>
      </c>
      <c r="W308" s="35" t="str">
        <f t="shared" si="140"/>
        <v>+</v>
      </c>
      <c r="X308" s="37">
        <f>IF($D308&lt;=2025,VstupniParametry_SKRYT!$D$9,"")</f>
        <v>1.7999999999999999E-2</v>
      </c>
      <c r="Y308" s="35" t="str">
        <f t="shared" si="141"/>
        <v>)</v>
      </c>
      <c r="Z308" s="38">
        <f>IF(AND(D308&lt;2025,2025&lt;=Zisk!$D$10),1,IF(D308=2025,0,""))</f>
        <v>1</v>
      </c>
      <c r="AA308" s="39" t="str">
        <f>IF(AND($D308&lt;=2025,Zisk!$D$10&gt;=2026),"x","")</f>
        <v/>
      </c>
      <c r="AB308" s="35" t="str">
        <f>IF(AND($D308&lt;=2026,Zisk!$D$10&gt;=2026),"(","")</f>
        <v/>
      </c>
      <c r="AC308" s="35" t="str">
        <f>IF(AND($D308&lt;=2026,Zisk!$D$10&gt;=2026),"1","")</f>
        <v/>
      </c>
      <c r="AD308" s="35" t="str">
        <f>IF(AND($D308&lt;=2026,Zisk!$D$10&gt;=2026),"+","")</f>
        <v/>
      </c>
      <c r="AE308" s="37" t="str">
        <f>IF(AND($D308&lt;=2026,Zisk!$D$10&gt;=2026),VstupniParametry_SKRYT!$D$10,"")</f>
        <v/>
      </c>
      <c r="AF308" s="35" t="str">
        <f>IF(AND($D308&lt;=2026,Zisk!$D$10&gt;=2026),")","")</f>
        <v/>
      </c>
      <c r="AG308" s="38" t="str">
        <f>IF(AND(D308&lt;2026,2026&lt;=Zisk!$D$10),1,IF(D308=2026,0,""))</f>
        <v/>
      </c>
      <c r="AH308" s="39" t="str">
        <f>IF(AND($D308&lt;=2026,Zisk!$D$10&gt;=2027),"x","")</f>
        <v/>
      </c>
      <c r="AI308" s="35" t="str">
        <f>IF(AND($D308&lt;=2027,Zisk!$D$10&gt;=2027),"(","")</f>
        <v/>
      </c>
      <c r="AJ308" s="35" t="str">
        <f>IF(AND($D308&lt;=2027,Zisk!$D$10&gt;=2027),"1","")</f>
        <v/>
      </c>
      <c r="AK308" s="35" t="str">
        <f>IF(AND($D308&lt;=2027,Zisk!$D$10&gt;=2027),"+","")</f>
        <v/>
      </c>
      <c r="AL308" s="37" t="str">
        <f>IF(AND($D308&lt;=2027,Zisk!$D$10&gt;=2027),VstupniParametry_SKRYT!$D$11,"")</f>
        <v/>
      </c>
      <c r="AM308" s="35" t="str">
        <f>IF(AND($D308&lt;=2027,Zisk!$D$10&gt;=2027),")","")</f>
        <v/>
      </c>
      <c r="AN308" s="38" t="str">
        <f>IF(AND(D308&lt;2027,2027&lt;=Zisk!$D$10),1,IF(D308=2027,0,""))</f>
        <v/>
      </c>
      <c r="AO308" s="39" t="str">
        <f>IF(AND($D308&lt;=2027,Zisk!$D$10&gt;=2028),"x","")</f>
        <v/>
      </c>
      <c r="AP308" s="35" t="str">
        <f>IF(AND($D308&lt;=2028,Zisk!$D$10&gt;=2028),"(","")</f>
        <v/>
      </c>
      <c r="AQ308" s="35" t="str">
        <f>IF(AND($D308&lt;=2028,Zisk!$D$10&gt;=2028),"1","")</f>
        <v/>
      </c>
      <c r="AR308" s="35" t="str">
        <f>IF(AND($D308&lt;=2028,Zisk!$D$10&gt;=2028),"+","")</f>
        <v/>
      </c>
      <c r="AS308" s="37" t="str">
        <f>IF(AND($D308&lt;=2028,Zisk!$D$10&gt;=2028),VstupniParametry_SKRYT!$D$12,"")</f>
        <v/>
      </c>
      <c r="AT308" s="35" t="str">
        <f>IF(AND($D308&lt;=2028,Zisk!$D$10&gt;=2028),")","")</f>
        <v/>
      </c>
      <c r="AU308" s="38" t="str">
        <f>IF(AND(D308&lt;2028,2028&lt;=Zisk!$D$10),1,IF(D308=2028,0,""))</f>
        <v/>
      </c>
      <c r="AV308" s="39" t="str">
        <f>IF(AND($D308&lt;=2028,Zisk!$D$10&gt;=2029),"x","")</f>
        <v/>
      </c>
      <c r="AW308" s="35" t="str">
        <f>IF(AND($D308&lt;=2029,Zisk!$D$10&gt;=2029),"(","")</f>
        <v/>
      </c>
      <c r="AX308" s="35" t="str">
        <f>IF(AND($D308&lt;=2029,Zisk!$D$10&gt;=2029),"1","")</f>
        <v/>
      </c>
      <c r="AY308" s="35" t="str">
        <f>IF(AND($D308&lt;=2029,Zisk!$D$10&gt;=2029),"+","")</f>
        <v/>
      </c>
      <c r="AZ308" s="37" t="str">
        <f>IF(AND($D308&lt;=2029,Zisk!$D$10&gt;=2029),VstupniParametry_SKRYT!$D$13,"")</f>
        <v/>
      </c>
      <c r="BA308" s="35" t="str">
        <f>IF(AND($D308&lt;=2029,Zisk!$D$10&gt;=2029),")","")</f>
        <v/>
      </c>
      <c r="BB308" s="38" t="str">
        <f>IF(AND(D308&lt;2029,2029&lt;=Zisk!$D$10),1,IF(D308=2029,0,""))</f>
        <v/>
      </c>
      <c r="BC308" s="39" t="str">
        <f>IF(AND($D308&lt;=2029,Zisk!$D$10&gt;=2030),"x","")</f>
        <v/>
      </c>
      <c r="BD308" s="35" t="str">
        <f>IF(AND($D308&lt;=2030,Zisk!$D$10&gt;=2030),"(","")</f>
        <v/>
      </c>
      <c r="BE308" s="35" t="str">
        <f>IF(AND($D308&lt;=2030,Zisk!$D$10&gt;=2030),"1","")</f>
        <v/>
      </c>
      <c r="BF308" s="35" t="str">
        <f>IF(AND($D308&lt;=2030,Zisk!$D$10&gt;=2030),"+","")</f>
        <v/>
      </c>
      <c r="BG308" s="37" t="str">
        <f>IF(AND($D308&lt;=2030,Zisk!$D$10&gt;=2030),VstupniParametry_SKRYT!$D$14,"")</f>
        <v/>
      </c>
      <c r="BH308" s="35" t="str">
        <f>IF(AND($D308&lt;=2030,Zisk!$D$10&gt;=2030),")","")</f>
        <v/>
      </c>
      <c r="BI308" s="38" t="str">
        <f>IF(AND(D308&lt;2030,2030&lt;=Zisk!$D$10),1,IF(D308=2030,0,""))</f>
        <v/>
      </c>
      <c r="BJ308" s="40" t="s">
        <v>32</v>
      </c>
      <c r="BK308" s="37">
        <f t="shared" si="154"/>
        <v>1</v>
      </c>
      <c r="BL308" s="35" t="str">
        <f t="shared" si="155"/>
        <v>x</v>
      </c>
      <c r="BM308" s="41">
        <f t="shared" si="156"/>
        <v>1</v>
      </c>
      <c r="BN308" s="37" t="str">
        <f t="shared" si="157"/>
        <v>x</v>
      </c>
      <c r="BO308" s="41">
        <f t="shared" si="142"/>
        <v>1.018</v>
      </c>
      <c r="BP308" s="41" t="str">
        <f t="shared" si="143"/>
        <v/>
      </c>
      <c r="BQ308" s="41" t="str">
        <f t="shared" si="144"/>
        <v/>
      </c>
      <c r="BR308" s="41" t="str">
        <f t="shared" si="145"/>
        <v/>
      </c>
      <c r="BS308" s="41" t="str">
        <f t="shared" si="146"/>
        <v/>
      </c>
      <c r="BT308" s="41" t="str">
        <f t="shared" si="147"/>
        <v/>
      </c>
      <c r="BU308" s="41" t="str">
        <f t="shared" si="148"/>
        <v/>
      </c>
      <c r="BV308" s="41" t="str">
        <f t="shared" si="149"/>
        <v/>
      </c>
      <c r="BW308" s="41" t="str">
        <f t="shared" si="150"/>
        <v/>
      </c>
      <c r="BX308" s="41" t="str">
        <f t="shared" si="151"/>
        <v/>
      </c>
      <c r="BY308" s="41" t="str">
        <f t="shared" si="152"/>
        <v/>
      </c>
      <c r="BZ308" s="40" t="s">
        <v>32</v>
      </c>
      <c r="CA308" s="41">
        <f t="shared" si="153"/>
        <v>1.018</v>
      </c>
      <c r="CB308" s="35"/>
      <c r="CC308" s="36">
        <f>IF(D308&gt;Zisk!$D$10,"",E308*CA308)</f>
        <v>0</v>
      </c>
    </row>
    <row r="309" spans="2:81" x14ac:dyDescent="0.2">
      <c r="B309" s="28" t="str">
        <f>Zisk!B320</f>
        <v/>
      </c>
      <c r="C309" s="28">
        <f>Zisk!C320</f>
        <v>0</v>
      </c>
      <c r="D309" s="28">
        <f>Zisk!E320</f>
        <v>0</v>
      </c>
      <c r="E309" s="29">
        <f>Zisk!D320</f>
        <v>0</v>
      </c>
      <c r="F309" s="29"/>
      <c r="G309" s="28" t="str">
        <f t="shared" si="128"/>
        <v>(</v>
      </c>
      <c r="H309" s="28" t="str">
        <f t="shared" si="129"/>
        <v>1</v>
      </c>
      <c r="I309" s="28" t="str">
        <f t="shared" si="130"/>
        <v>+</v>
      </c>
      <c r="J309" s="30">
        <f>IF($D309&lt;=2021,VstupniParametry_SKRYT!$D$5,"")</f>
        <v>0.02</v>
      </c>
      <c r="K309" s="28" t="str">
        <f t="shared" si="131"/>
        <v>)</v>
      </c>
      <c r="L309" s="31">
        <f>IF($D309&lt;=2021,COUNTIF(Vypocet_SKRYT!T306:AS306,"&gt;=1"),"")</f>
        <v>0</v>
      </c>
      <c r="M309" s="32" t="str">
        <f t="shared" si="132"/>
        <v>x</v>
      </c>
      <c r="N309" s="28" t="str">
        <f t="shared" si="133"/>
        <v>(</v>
      </c>
      <c r="O309" s="28" t="str">
        <f t="shared" si="134"/>
        <v>1</v>
      </c>
      <c r="P309" s="28" t="str">
        <f t="shared" si="135"/>
        <v>+</v>
      </c>
      <c r="Q309" s="30">
        <f>IF($D309&lt;=2024,VstupniParametry_SKRYT!$D$6,"")</f>
        <v>0.06</v>
      </c>
      <c r="R309" s="28" t="str">
        <f t="shared" si="136"/>
        <v>)</v>
      </c>
      <c r="S309" s="31">
        <f>IF($D309&lt;=2024,COUNTIFS(Vypocet_SKRYT!AT306:AV306,"&gt;=1"),"")</f>
        <v>0</v>
      </c>
      <c r="T309" s="32" t="str">
        <f t="shared" si="137"/>
        <v>x</v>
      </c>
      <c r="U309" s="28" t="str">
        <f t="shared" si="138"/>
        <v>(</v>
      </c>
      <c r="V309" s="28" t="str">
        <f t="shared" si="139"/>
        <v>1</v>
      </c>
      <c r="W309" s="28" t="str">
        <f t="shared" si="140"/>
        <v>+</v>
      </c>
      <c r="X309" s="30">
        <f>IF($D309&lt;=2025,VstupniParametry_SKRYT!$D$9,"")</f>
        <v>1.7999999999999999E-2</v>
      </c>
      <c r="Y309" s="28" t="str">
        <f t="shared" si="141"/>
        <v>)</v>
      </c>
      <c r="Z309" s="31">
        <f>IF(AND(D309&lt;2025,2025&lt;=Zisk!$D$10),1,IF(D309=2025,0,""))</f>
        <v>1</v>
      </c>
      <c r="AA309" s="32" t="str">
        <f>IF(AND($D309&lt;=2025,Zisk!$D$10&gt;=2026),"x","")</f>
        <v/>
      </c>
      <c r="AB309" s="28" t="str">
        <f>IF(AND($D309&lt;=2026,Zisk!$D$10&gt;=2026),"(","")</f>
        <v/>
      </c>
      <c r="AC309" s="28" t="str">
        <f>IF(AND($D309&lt;=2026,Zisk!$D$10&gt;=2026),"1","")</f>
        <v/>
      </c>
      <c r="AD309" s="28" t="str">
        <f>IF(AND($D309&lt;=2026,Zisk!$D$10&gt;=2026),"+","")</f>
        <v/>
      </c>
      <c r="AE309" s="30" t="str">
        <f>IF(AND($D309&lt;=2026,Zisk!$D$10&gt;=2026),VstupniParametry_SKRYT!$D$10,"")</f>
        <v/>
      </c>
      <c r="AF309" s="28" t="str">
        <f>IF(AND($D309&lt;=2026,Zisk!$D$10&gt;=2026),")","")</f>
        <v/>
      </c>
      <c r="AG309" s="31" t="str">
        <f>IF(AND(D309&lt;2026,2026&lt;=Zisk!$D$10),1,IF(D309=2026,0,""))</f>
        <v/>
      </c>
      <c r="AH309" s="32" t="str">
        <f>IF(AND($D309&lt;=2026,Zisk!$D$10&gt;=2027),"x","")</f>
        <v/>
      </c>
      <c r="AI309" s="28" t="str">
        <f>IF(AND($D309&lt;=2027,Zisk!$D$10&gt;=2027),"(","")</f>
        <v/>
      </c>
      <c r="AJ309" s="28" t="str">
        <f>IF(AND($D309&lt;=2027,Zisk!$D$10&gt;=2027),"1","")</f>
        <v/>
      </c>
      <c r="AK309" s="28" t="str">
        <f>IF(AND($D309&lt;=2027,Zisk!$D$10&gt;=2027),"+","")</f>
        <v/>
      </c>
      <c r="AL309" s="30" t="str">
        <f>IF(AND($D309&lt;=2027,Zisk!$D$10&gt;=2027),VstupniParametry_SKRYT!$D$11,"")</f>
        <v/>
      </c>
      <c r="AM309" s="28" t="str">
        <f>IF(AND($D309&lt;=2027,Zisk!$D$10&gt;=2027),")","")</f>
        <v/>
      </c>
      <c r="AN309" s="31" t="str">
        <f>IF(AND(D309&lt;2027,2027&lt;=Zisk!$D$10),1,IF(D309=2027,0,""))</f>
        <v/>
      </c>
      <c r="AO309" s="32" t="str">
        <f>IF(AND($D309&lt;=2027,Zisk!$D$10&gt;=2028),"x","")</f>
        <v/>
      </c>
      <c r="AP309" s="28" t="str">
        <f>IF(AND($D309&lt;=2028,Zisk!$D$10&gt;=2028),"(","")</f>
        <v/>
      </c>
      <c r="AQ309" s="28" t="str">
        <f>IF(AND($D309&lt;=2028,Zisk!$D$10&gt;=2028),"1","")</f>
        <v/>
      </c>
      <c r="AR309" s="28" t="str">
        <f>IF(AND($D309&lt;=2028,Zisk!$D$10&gt;=2028),"+","")</f>
        <v/>
      </c>
      <c r="AS309" s="30" t="str">
        <f>IF(AND($D309&lt;=2028,Zisk!$D$10&gt;=2028),VstupniParametry_SKRYT!$D$12,"")</f>
        <v/>
      </c>
      <c r="AT309" s="28" t="str">
        <f>IF(AND($D309&lt;=2028,Zisk!$D$10&gt;=2028),")","")</f>
        <v/>
      </c>
      <c r="AU309" s="31" t="str">
        <f>IF(AND(D309&lt;2028,2028&lt;=Zisk!$D$10),1,IF(D309=2028,0,""))</f>
        <v/>
      </c>
      <c r="AV309" s="32" t="str">
        <f>IF(AND($D309&lt;=2028,Zisk!$D$10&gt;=2029),"x","")</f>
        <v/>
      </c>
      <c r="AW309" s="28" t="str">
        <f>IF(AND($D309&lt;=2029,Zisk!$D$10&gt;=2029),"(","")</f>
        <v/>
      </c>
      <c r="AX309" s="28" t="str">
        <f>IF(AND($D309&lt;=2029,Zisk!$D$10&gt;=2029),"1","")</f>
        <v/>
      </c>
      <c r="AY309" s="28" t="str">
        <f>IF(AND($D309&lt;=2029,Zisk!$D$10&gt;=2029),"+","")</f>
        <v/>
      </c>
      <c r="AZ309" s="30" t="str">
        <f>IF(AND($D309&lt;=2029,Zisk!$D$10&gt;=2029),VstupniParametry_SKRYT!$D$13,"")</f>
        <v/>
      </c>
      <c r="BA309" s="28" t="str">
        <f>IF(AND($D309&lt;=2029,Zisk!$D$10&gt;=2029),")","")</f>
        <v/>
      </c>
      <c r="BB309" s="31" t="str">
        <f>IF(AND(D309&lt;2029,2029&lt;=Zisk!$D$10),1,IF(D309=2029,0,""))</f>
        <v/>
      </c>
      <c r="BC309" s="32" t="str">
        <f>IF(AND($D309&lt;=2029,Zisk!$D$10&gt;=2030),"x","")</f>
        <v/>
      </c>
      <c r="BD309" s="28" t="str">
        <f>IF(AND($D309&lt;=2030,Zisk!$D$10&gt;=2030),"(","")</f>
        <v/>
      </c>
      <c r="BE309" s="28" t="str">
        <f>IF(AND($D309&lt;=2030,Zisk!$D$10&gt;=2030),"1","")</f>
        <v/>
      </c>
      <c r="BF309" s="28" t="str">
        <f>IF(AND($D309&lt;=2030,Zisk!$D$10&gt;=2030),"+","")</f>
        <v/>
      </c>
      <c r="BG309" s="30" t="str">
        <f>IF(AND($D309&lt;=2030,Zisk!$D$10&gt;=2030),VstupniParametry_SKRYT!$D$14,"")</f>
        <v/>
      </c>
      <c r="BH309" s="28" t="str">
        <f>IF(AND($D309&lt;=2030,Zisk!$D$10&gt;=2030),")","")</f>
        <v/>
      </c>
      <c r="BI309" s="31" t="str">
        <f>IF(AND(D309&lt;2030,2030&lt;=Zisk!$D$10),1,IF(D309=2030,0,""))</f>
        <v/>
      </c>
      <c r="BJ309" s="33" t="s">
        <v>32</v>
      </c>
      <c r="BK309" s="30">
        <f t="shared" si="154"/>
        <v>1</v>
      </c>
      <c r="BL309" s="28" t="str">
        <f t="shared" si="155"/>
        <v>x</v>
      </c>
      <c r="BM309" s="34">
        <f t="shared" si="156"/>
        <v>1</v>
      </c>
      <c r="BN309" s="30" t="str">
        <f t="shared" si="157"/>
        <v>x</v>
      </c>
      <c r="BO309" s="34">
        <f t="shared" si="142"/>
        <v>1.018</v>
      </c>
      <c r="BP309" s="34" t="str">
        <f t="shared" si="143"/>
        <v/>
      </c>
      <c r="BQ309" s="34" t="str">
        <f t="shared" si="144"/>
        <v/>
      </c>
      <c r="BR309" s="34" t="str">
        <f t="shared" si="145"/>
        <v/>
      </c>
      <c r="BS309" s="34" t="str">
        <f t="shared" si="146"/>
        <v/>
      </c>
      <c r="BT309" s="34" t="str">
        <f t="shared" si="147"/>
        <v/>
      </c>
      <c r="BU309" s="34" t="str">
        <f t="shared" si="148"/>
        <v/>
      </c>
      <c r="BV309" s="34" t="str">
        <f t="shared" si="149"/>
        <v/>
      </c>
      <c r="BW309" s="34" t="str">
        <f t="shared" si="150"/>
        <v/>
      </c>
      <c r="BX309" s="34" t="str">
        <f t="shared" si="151"/>
        <v/>
      </c>
      <c r="BY309" s="34" t="str">
        <f t="shared" si="152"/>
        <v/>
      </c>
      <c r="BZ309" s="33" t="s">
        <v>32</v>
      </c>
      <c r="CA309" s="34">
        <f t="shared" si="153"/>
        <v>1.018</v>
      </c>
      <c r="CB309" s="28"/>
      <c r="CC309" s="29">
        <f>IF(D309&gt;Zisk!$D$10,"",E309*CA309)</f>
        <v>0</v>
      </c>
    </row>
    <row r="310" spans="2:81" x14ac:dyDescent="0.2">
      <c r="B310" s="35" t="str">
        <f>Zisk!B321</f>
        <v/>
      </c>
      <c r="C310" s="35">
        <f>Zisk!C321</f>
        <v>0</v>
      </c>
      <c r="D310" s="35">
        <f>Zisk!E321</f>
        <v>0</v>
      </c>
      <c r="E310" s="36">
        <f>Zisk!D321</f>
        <v>0</v>
      </c>
      <c r="F310" s="36"/>
      <c r="G310" s="35" t="str">
        <f t="shared" si="128"/>
        <v>(</v>
      </c>
      <c r="H310" s="35" t="str">
        <f t="shared" si="129"/>
        <v>1</v>
      </c>
      <c r="I310" s="35" t="str">
        <f t="shared" si="130"/>
        <v>+</v>
      </c>
      <c r="J310" s="37">
        <f>IF($D310&lt;=2021,VstupniParametry_SKRYT!$D$5,"")</f>
        <v>0.02</v>
      </c>
      <c r="K310" s="35" t="str">
        <f t="shared" si="131"/>
        <v>)</v>
      </c>
      <c r="L310" s="38">
        <f>IF($D310&lt;=2021,COUNTIF(Vypocet_SKRYT!T307:AS307,"&gt;=1"),"")</f>
        <v>0</v>
      </c>
      <c r="M310" s="39" t="str">
        <f t="shared" si="132"/>
        <v>x</v>
      </c>
      <c r="N310" s="35" t="str">
        <f t="shared" si="133"/>
        <v>(</v>
      </c>
      <c r="O310" s="35" t="str">
        <f t="shared" si="134"/>
        <v>1</v>
      </c>
      <c r="P310" s="35" t="str">
        <f t="shared" si="135"/>
        <v>+</v>
      </c>
      <c r="Q310" s="37">
        <f>IF($D310&lt;=2024,VstupniParametry_SKRYT!$D$6,"")</f>
        <v>0.06</v>
      </c>
      <c r="R310" s="35" t="str">
        <f t="shared" si="136"/>
        <v>)</v>
      </c>
      <c r="S310" s="38">
        <f>IF($D310&lt;=2024,COUNTIFS(Vypocet_SKRYT!AT307:AV307,"&gt;=1"),"")</f>
        <v>0</v>
      </c>
      <c r="T310" s="39" t="str">
        <f t="shared" si="137"/>
        <v>x</v>
      </c>
      <c r="U310" s="35" t="str">
        <f t="shared" si="138"/>
        <v>(</v>
      </c>
      <c r="V310" s="35" t="str">
        <f t="shared" si="139"/>
        <v>1</v>
      </c>
      <c r="W310" s="35" t="str">
        <f t="shared" si="140"/>
        <v>+</v>
      </c>
      <c r="X310" s="37">
        <f>IF($D310&lt;=2025,VstupniParametry_SKRYT!$D$9,"")</f>
        <v>1.7999999999999999E-2</v>
      </c>
      <c r="Y310" s="35" t="str">
        <f t="shared" si="141"/>
        <v>)</v>
      </c>
      <c r="Z310" s="38">
        <f>IF(AND(D310&lt;2025,2025&lt;=Zisk!$D$10),1,IF(D310=2025,0,""))</f>
        <v>1</v>
      </c>
      <c r="AA310" s="39" t="str">
        <f>IF(AND($D310&lt;=2025,Zisk!$D$10&gt;=2026),"x","")</f>
        <v/>
      </c>
      <c r="AB310" s="35" t="str">
        <f>IF(AND($D310&lt;=2026,Zisk!$D$10&gt;=2026),"(","")</f>
        <v/>
      </c>
      <c r="AC310" s="35" t="str">
        <f>IF(AND($D310&lt;=2026,Zisk!$D$10&gt;=2026),"1","")</f>
        <v/>
      </c>
      <c r="AD310" s="35" t="str">
        <f>IF(AND($D310&lt;=2026,Zisk!$D$10&gt;=2026),"+","")</f>
        <v/>
      </c>
      <c r="AE310" s="37" t="str">
        <f>IF(AND($D310&lt;=2026,Zisk!$D$10&gt;=2026),VstupniParametry_SKRYT!$D$10,"")</f>
        <v/>
      </c>
      <c r="AF310" s="35" t="str">
        <f>IF(AND($D310&lt;=2026,Zisk!$D$10&gt;=2026),")","")</f>
        <v/>
      </c>
      <c r="AG310" s="38" t="str">
        <f>IF(AND(D310&lt;2026,2026&lt;=Zisk!$D$10),1,IF(D310=2026,0,""))</f>
        <v/>
      </c>
      <c r="AH310" s="39" t="str">
        <f>IF(AND($D310&lt;=2026,Zisk!$D$10&gt;=2027),"x","")</f>
        <v/>
      </c>
      <c r="AI310" s="35" t="str">
        <f>IF(AND($D310&lt;=2027,Zisk!$D$10&gt;=2027),"(","")</f>
        <v/>
      </c>
      <c r="AJ310" s="35" t="str">
        <f>IF(AND($D310&lt;=2027,Zisk!$D$10&gt;=2027),"1","")</f>
        <v/>
      </c>
      <c r="AK310" s="35" t="str">
        <f>IF(AND($D310&lt;=2027,Zisk!$D$10&gt;=2027),"+","")</f>
        <v/>
      </c>
      <c r="AL310" s="37" t="str">
        <f>IF(AND($D310&lt;=2027,Zisk!$D$10&gt;=2027),VstupniParametry_SKRYT!$D$11,"")</f>
        <v/>
      </c>
      <c r="AM310" s="35" t="str">
        <f>IF(AND($D310&lt;=2027,Zisk!$D$10&gt;=2027),")","")</f>
        <v/>
      </c>
      <c r="AN310" s="38" t="str">
        <f>IF(AND(D310&lt;2027,2027&lt;=Zisk!$D$10),1,IF(D310=2027,0,""))</f>
        <v/>
      </c>
      <c r="AO310" s="39" t="str">
        <f>IF(AND($D310&lt;=2027,Zisk!$D$10&gt;=2028),"x","")</f>
        <v/>
      </c>
      <c r="AP310" s="35" t="str">
        <f>IF(AND($D310&lt;=2028,Zisk!$D$10&gt;=2028),"(","")</f>
        <v/>
      </c>
      <c r="AQ310" s="35" t="str">
        <f>IF(AND($D310&lt;=2028,Zisk!$D$10&gt;=2028),"1","")</f>
        <v/>
      </c>
      <c r="AR310" s="35" t="str">
        <f>IF(AND($D310&lt;=2028,Zisk!$D$10&gt;=2028),"+","")</f>
        <v/>
      </c>
      <c r="AS310" s="37" t="str">
        <f>IF(AND($D310&lt;=2028,Zisk!$D$10&gt;=2028),VstupniParametry_SKRYT!$D$12,"")</f>
        <v/>
      </c>
      <c r="AT310" s="35" t="str">
        <f>IF(AND($D310&lt;=2028,Zisk!$D$10&gt;=2028),")","")</f>
        <v/>
      </c>
      <c r="AU310" s="38" t="str">
        <f>IF(AND(D310&lt;2028,2028&lt;=Zisk!$D$10),1,IF(D310=2028,0,""))</f>
        <v/>
      </c>
      <c r="AV310" s="39" t="str">
        <f>IF(AND($D310&lt;=2028,Zisk!$D$10&gt;=2029),"x","")</f>
        <v/>
      </c>
      <c r="AW310" s="35" t="str">
        <f>IF(AND($D310&lt;=2029,Zisk!$D$10&gt;=2029),"(","")</f>
        <v/>
      </c>
      <c r="AX310" s="35" t="str">
        <f>IF(AND($D310&lt;=2029,Zisk!$D$10&gt;=2029),"1","")</f>
        <v/>
      </c>
      <c r="AY310" s="35" t="str">
        <f>IF(AND($D310&lt;=2029,Zisk!$D$10&gt;=2029),"+","")</f>
        <v/>
      </c>
      <c r="AZ310" s="37" t="str">
        <f>IF(AND($D310&lt;=2029,Zisk!$D$10&gt;=2029),VstupniParametry_SKRYT!$D$13,"")</f>
        <v/>
      </c>
      <c r="BA310" s="35" t="str">
        <f>IF(AND($D310&lt;=2029,Zisk!$D$10&gt;=2029),")","")</f>
        <v/>
      </c>
      <c r="BB310" s="38" t="str">
        <f>IF(AND(D310&lt;2029,2029&lt;=Zisk!$D$10),1,IF(D310=2029,0,""))</f>
        <v/>
      </c>
      <c r="BC310" s="39" t="str">
        <f>IF(AND($D310&lt;=2029,Zisk!$D$10&gt;=2030),"x","")</f>
        <v/>
      </c>
      <c r="BD310" s="35" t="str">
        <f>IF(AND($D310&lt;=2030,Zisk!$D$10&gt;=2030),"(","")</f>
        <v/>
      </c>
      <c r="BE310" s="35" t="str">
        <f>IF(AND($D310&lt;=2030,Zisk!$D$10&gt;=2030),"1","")</f>
        <v/>
      </c>
      <c r="BF310" s="35" t="str">
        <f>IF(AND($D310&lt;=2030,Zisk!$D$10&gt;=2030),"+","")</f>
        <v/>
      </c>
      <c r="BG310" s="37" t="str">
        <f>IF(AND($D310&lt;=2030,Zisk!$D$10&gt;=2030),VstupniParametry_SKRYT!$D$14,"")</f>
        <v/>
      </c>
      <c r="BH310" s="35" t="str">
        <f>IF(AND($D310&lt;=2030,Zisk!$D$10&gt;=2030),")","")</f>
        <v/>
      </c>
      <c r="BI310" s="38" t="str">
        <f>IF(AND(D310&lt;2030,2030&lt;=Zisk!$D$10),1,IF(D310=2030,0,""))</f>
        <v/>
      </c>
      <c r="BJ310" s="40" t="s">
        <v>32</v>
      </c>
      <c r="BK310" s="37">
        <f t="shared" si="154"/>
        <v>1</v>
      </c>
      <c r="BL310" s="35" t="str">
        <f t="shared" si="155"/>
        <v>x</v>
      </c>
      <c r="BM310" s="41">
        <f t="shared" si="156"/>
        <v>1</v>
      </c>
      <c r="BN310" s="37" t="str">
        <f t="shared" si="157"/>
        <v>x</v>
      </c>
      <c r="BO310" s="41">
        <f t="shared" si="142"/>
        <v>1.018</v>
      </c>
      <c r="BP310" s="41" t="str">
        <f t="shared" si="143"/>
        <v/>
      </c>
      <c r="BQ310" s="41" t="str">
        <f t="shared" si="144"/>
        <v/>
      </c>
      <c r="BR310" s="41" t="str">
        <f t="shared" si="145"/>
        <v/>
      </c>
      <c r="BS310" s="41" t="str">
        <f t="shared" si="146"/>
        <v/>
      </c>
      <c r="BT310" s="41" t="str">
        <f t="shared" si="147"/>
        <v/>
      </c>
      <c r="BU310" s="41" t="str">
        <f t="shared" si="148"/>
        <v/>
      </c>
      <c r="BV310" s="41" t="str">
        <f t="shared" si="149"/>
        <v/>
      </c>
      <c r="BW310" s="41" t="str">
        <f t="shared" si="150"/>
        <v/>
      </c>
      <c r="BX310" s="41" t="str">
        <f t="shared" si="151"/>
        <v/>
      </c>
      <c r="BY310" s="41" t="str">
        <f t="shared" si="152"/>
        <v/>
      </c>
      <c r="BZ310" s="40" t="s">
        <v>32</v>
      </c>
      <c r="CA310" s="41">
        <f t="shared" si="153"/>
        <v>1.018</v>
      </c>
      <c r="CB310" s="35"/>
      <c r="CC310" s="36">
        <f>IF(D310&gt;Zisk!$D$10,"",E310*CA310)</f>
        <v>0</v>
      </c>
    </row>
    <row r="311" spans="2:81" x14ac:dyDescent="0.2">
      <c r="B311" s="28" t="str">
        <f>Zisk!B322</f>
        <v/>
      </c>
      <c r="C311" s="28">
        <f>Zisk!C322</f>
        <v>0</v>
      </c>
      <c r="D311" s="28">
        <f>Zisk!E322</f>
        <v>0</v>
      </c>
      <c r="E311" s="29">
        <f>Zisk!D322</f>
        <v>0</v>
      </c>
      <c r="F311" s="29"/>
      <c r="G311" s="28" t="str">
        <f t="shared" si="128"/>
        <v>(</v>
      </c>
      <c r="H311" s="28" t="str">
        <f t="shared" si="129"/>
        <v>1</v>
      </c>
      <c r="I311" s="28" t="str">
        <f t="shared" si="130"/>
        <v>+</v>
      </c>
      <c r="J311" s="30">
        <f>IF($D311&lt;=2021,VstupniParametry_SKRYT!$D$5,"")</f>
        <v>0.02</v>
      </c>
      <c r="K311" s="28" t="str">
        <f t="shared" si="131"/>
        <v>)</v>
      </c>
      <c r="L311" s="31">
        <f>IF($D311&lt;=2021,COUNTIF(Vypocet_SKRYT!T308:AS308,"&gt;=1"),"")</f>
        <v>0</v>
      </c>
      <c r="M311" s="32" t="str">
        <f t="shared" si="132"/>
        <v>x</v>
      </c>
      <c r="N311" s="28" t="str">
        <f t="shared" si="133"/>
        <v>(</v>
      </c>
      <c r="O311" s="28" t="str">
        <f t="shared" si="134"/>
        <v>1</v>
      </c>
      <c r="P311" s="28" t="str">
        <f t="shared" si="135"/>
        <v>+</v>
      </c>
      <c r="Q311" s="30">
        <f>IF($D311&lt;=2024,VstupniParametry_SKRYT!$D$6,"")</f>
        <v>0.06</v>
      </c>
      <c r="R311" s="28" t="str">
        <f t="shared" si="136"/>
        <v>)</v>
      </c>
      <c r="S311" s="31">
        <f>IF($D311&lt;=2024,COUNTIFS(Vypocet_SKRYT!AT308:AV308,"&gt;=1"),"")</f>
        <v>0</v>
      </c>
      <c r="T311" s="32" t="str">
        <f t="shared" si="137"/>
        <v>x</v>
      </c>
      <c r="U311" s="28" t="str">
        <f t="shared" si="138"/>
        <v>(</v>
      </c>
      <c r="V311" s="28" t="str">
        <f t="shared" si="139"/>
        <v>1</v>
      </c>
      <c r="W311" s="28" t="str">
        <f t="shared" si="140"/>
        <v>+</v>
      </c>
      <c r="X311" s="30">
        <f>IF($D311&lt;=2025,VstupniParametry_SKRYT!$D$9,"")</f>
        <v>1.7999999999999999E-2</v>
      </c>
      <c r="Y311" s="28" t="str">
        <f t="shared" si="141"/>
        <v>)</v>
      </c>
      <c r="Z311" s="31">
        <f>IF(AND(D311&lt;2025,2025&lt;=Zisk!$D$10),1,IF(D311=2025,0,""))</f>
        <v>1</v>
      </c>
      <c r="AA311" s="32" t="str">
        <f>IF(AND($D311&lt;=2025,Zisk!$D$10&gt;=2026),"x","")</f>
        <v/>
      </c>
      <c r="AB311" s="28" t="str">
        <f>IF(AND($D311&lt;=2026,Zisk!$D$10&gt;=2026),"(","")</f>
        <v/>
      </c>
      <c r="AC311" s="28" t="str">
        <f>IF(AND($D311&lt;=2026,Zisk!$D$10&gt;=2026),"1","")</f>
        <v/>
      </c>
      <c r="AD311" s="28" t="str">
        <f>IF(AND($D311&lt;=2026,Zisk!$D$10&gt;=2026),"+","")</f>
        <v/>
      </c>
      <c r="AE311" s="30" t="str">
        <f>IF(AND($D311&lt;=2026,Zisk!$D$10&gt;=2026),VstupniParametry_SKRYT!$D$10,"")</f>
        <v/>
      </c>
      <c r="AF311" s="28" t="str">
        <f>IF(AND($D311&lt;=2026,Zisk!$D$10&gt;=2026),")","")</f>
        <v/>
      </c>
      <c r="AG311" s="31" t="str">
        <f>IF(AND(D311&lt;2026,2026&lt;=Zisk!$D$10),1,IF(D311=2026,0,""))</f>
        <v/>
      </c>
      <c r="AH311" s="32" t="str">
        <f>IF(AND($D311&lt;=2026,Zisk!$D$10&gt;=2027),"x","")</f>
        <v/>
      </c>
      <c r="AI311" s="28" t="str">
        <f>IF(AND($D311&lt;=2027,Zisk!$D$10&gt;=2027),"(","")</f>
        <v/>
      </c>
      <c r="AJ311" s="28" t="str">
        <f>IF(AND($D311&lt;=2027,Zisk!$D$10&gt;=2027),"1","")</f>
        <v/>
      </c>
      <c r="AK311" s="28" t="str">
        <f>IF(AND($D311&lt;=2027,Zisk!$D$10&gt;=2027),"+","")</f>
        <v/>
      </c>
      <c r="AL311" s="30" t="str">
        <f>IF(AND($D311&lt;=2027,Zisk!$D$10&gt;=2027),VstupniParametry_SKRYT!$D$11,"")</f>
        <v/>
      </c>
      <c r="AM311" s="28" t="str">
        <f>IF(AND($D311&lt;=2027,Zisk!$D$10&gt;=2027),")","")</f>
        <v/>
      </c>
      <c r="AN311" s="31" t="str">
        <f>IF(AND(D311&lt;2027,2027&lt;=Zisk!$D$10),1,IF(D311=2027,0,""))</f>
        <v/>
      </c>
      <c r="AO311" s="32" t="str">
        <f>IF(AND($D311&lt;=2027,Zisk!$D$10&gt;=2028),"x","")</f>
        <v/>
      </c>
      <c r="AP311" s="28" t="str">
        <f>IF(AND($D311&lt;=2028,Zisk!$D$10&gt;=2028),"(","")</f>
        <v/>
      </c>
      <c r="AQ311" s="28" t="str">
        <f>IF(AND($D311&lt;=2028,Zisk!$D$10&gt;=2028),"1","")</f>
        <v/>
      </c>
      <c r="AR311" s="28" t="str">
        <f>IF(AND($D311&lt;=2028,Zisk!$D$10&gt;=2028),"+","")</f>
        <v/>
      </c>
      <c r="AS311" s="30" t="str">
        <f>IF(AND($D311&lt;=2028,Zisk!$D$10&gt;=2028),VstupniParametry_SKRYT!$D$12,"")</f>
        <v/>
      </c>
      <c r="AT311" s="28" t="str">
        <f>IF(AND($D311&lt;=2028,Zisk!$D$10&gt;=2028),")","")</f>
        <v/>
      </c>
      <c r="AU311" s="31" t="str">
        <f>IF(AND(D311&lt;2028,2028&lt;=Zisk!$D$10),1,IF(D311=2028,0,""))</f>
        <v/>
      </c>
      <c r="AV311" s="32" t="str">
        <f>IF(AND($D311&lt;=2028,Zisk!$D$10&gt;=2029),"x","")</f>
        <v/>
      </c>
      <c r="AW311" s="28" t="str">
        <f>IF(AND($D311&lt;=2029,Zisk!$D$10&gt;=2029),"(","")</f>
        <v/>
      </c>
      <c r="AX311" s="28" t="str">
        <f>IF(AND($D311&lt;=2029,Zisk!$D$10&gt;=2029),"1","")</f>
        <v/>
      </c>
      <c r="AY311" s="28" t="str">
        <f>IF(AND($D311&lt;=2029,Zisk!$D$10&gt;=2029),"+","")</f>
        <v/>
      </c>
      <c r="AZ311" s="30" t="str">
        <f>IF(AND($D311&lt;=2029,Zisk!$D$10&gt;=2029),VstupniParametry_SKRYT!$D$13,"")</f>
        <v/>
      </c>
      <c r="BA311" s="28" t="str">
        <f>IF(AND($D311&lt;=2029,Zisk!$D$10&gt;=2029),")","")</f>
        <v/>
      </c>
      <c r="BB311" s="31" t="str">
        <f>IF(AND(D311&lt;2029,2029&lt;=Zisk!$D$10),1,IF(D311=2029,0,""))</f>
        <v/>
      </c>
      <c r="BC311" s="32" t="str">
        <f>IF(AND($D311&lt;=2029,Zisk!$D$10&gt;=2030),"x","")</f>
        <v/>
      </c>
      <c r="BD311" s="28" t="str">
        <f>IF(AND($D311&lt;=2030,Zisk!$D$10&gt;=2030),"(","")</f>
        <v/>
      </c>
      <c r="BE311" s="28" t="str">
        <f>IF(AND($D311&lt;=2030,Zisk!$D$10&gt;=2030),"1","")</f>
        <v/>
      </c>
      <c r="BF311" s="28" t="str">
        <f>IF(AND($D311&lt;=2030,Zisk!$D$10&gt;=2030),"+","")</f>
        <v/>
      </c>
      <c r="BG311" s="30" t="str">
        <f>IF(AND($D311&lt;=2030,Zisk!$D$10&gt;=2030),VstupniParametry_SKRYT!$D$14,"")</f>
        <v/>
      </c>
      <c r="BH311" s="28" t="str">
        <f>IF(AND($D311&lt;=2030,Zisk!$D$10&gt;=2030),")","")</f>
        <v/>
      </c>
      <c r="BI311" s="31" t="str">
        <f>IF(AND(D311&lt;2030,2030&lt;=Zisk!$D$10),1,IF(D311=2030,0,""))</f>
        <v/>
      </c>
      <c r="BJ311" s="33" t="s">
        <v>32</v>
      </c>
      <c r="BK311" s="30">
        <f t="shared" si="154"/>
        <v>1</v>
      </c>
      <c r="BL311" s="28" t="str">
        <f t="shared" si="155"/>
        <v>x</v>
      </c>
      <c r="BM311" s="34">
        <f t="shared" si="156"/>
        <v>1</v>
      </c>
      <c r="BN311" s="30" t="str">
        <f t="shared" si="157"/>
        <v>x</v>
      </c>
      <c r="BO311" s="34">
        <f t="shared" si="142"/>
        <v>1.018</v>
      </c>
      <c r="BP311" s="34" t="str">
        <f t="shared" si="143"/>
        <v/>
      </c>
      <c r="BQ311" s="34" t="str">
        <f t="shared" si="144"/>
        <v/>
      </c>
      <c r="BR311" s="34" t="str">
        <f t="shared" si="145"/>
        <v/>
      </c>
      <c r="BS311" s="34" t="str">
        <f t="shared" si="146"/>
        <v/>
      </c>
      <c r="BT311" s="34" t="str">
        <f t="shared" si="147"/>
        <v/>
      </c>
      <c r="BU311" s="34" t="str">
        <f t="shared" si="148"/>
        <v/>
      </c>
      <c r="BV311" s="34" t="str">
        <f t="shared" si="149"/>
        <v/>
      </c>
      <c r="BW311" s="34" t="str">
        <f t="shared" si="150"/>
        <v/>
      </c>
      <c r="BX311" s="34" t="str">
        <f t="shared" si="151"/>
        <v/>
      </c>
      <c r="BY311" s="34" t="str">
        <f t="shared" si="152"/>
        <v/>
      </c>
      <c r="BZ311" s="33" t="s">
        <v>32</v>
      </c>
      <c r="CA311" s="34">
        <f t="shared" si="153"/>
        <v>1.018</v>
      </c>
      <c r="CB311" s="28"/>
      <c r="CC311" s="29">
        <f>IF(D311&gt;Zisk!$D$10,"",E311*CA311)</f>
        <v>0</v>
      </c>
    </row>
    <row r="312" spans="2:81" x14ac:dyDescent="0.2">
      <c r="B312" s="35" t="str">
        <f>Zisk!B323</f>
        <v/>
      </c>
      <c r="C312" s="35">
        <f>Zisk!C323</f>
        <v>0</v>
      </c>
      <c r="D312" s="35">
        <f>Zisk!E323</f>
        <v>0</v>
      </c>
      <c r="E312" s="36">
        <f>Zisk!D323</f>
        <v>0</v>
      </c>
      <c r="F312" s="36"/>
      <c r="G312" s="35" t="str">
        <f t="shared" si="128"/>
        <v>(</v>
      </c>
      <c r="H312" s="35" t="str">
        <f t="shared" si="129"/>
        <v>1</v>
      </c>
      <c r="I312" s="35" t="str">
        <f t="shared" si="130"/>
        <v>+</v>
      </c>
      <c r="J312" s="37">
        <f>IF($D312&lt;=2021,VstupniParametry_SKRYT!$D$5,"")</f>
        <v>0.02</v>
      </c>
      <c r="K312" s="35" t="str">
        <f t="shared" si="131"/>
        <v>)</v>
      </c>
      <c r="L312" s="38">
        <f>IF($D312&lt;=2021,COUNTIF(Vypocet_SKRYT!T309:AS309,"&gt;=1"),"")</f>
        <v>0</v>
      </c>
      <c r="M312" s="39" t="str">
        <f t="shared" si="132"/>
        <v>x</v>
      </c>
      <c r="N312" s="35" t="str">
        <f t="shared" si="133"/>
        <v>(</v>
      </c>
      <c r="O312" s="35" t="str">
        <f t="shared" si="134"/>
        <v>1</v>
      </c>
      <c r="P312" s="35" t="str">
        <f t="shared" si="135"/>
        <v>+</v>
      </c>
      <c r="Q312" s="37">
        <f>IF($D312&lt;=2024,VstupniParametry_SKRYT!$D$6,"")</f>
        <v>0.06</v>
      </c>
      <c r="R312" s="35" t="str">
        <f t="shared" si="136"/>
        <v>)</v>
      </c>
      <c r="S312" s="38">
        <f>IF($D312&lt;=2024,COUNTIFS(Vypocet_SKRYT!AT309:AV309,"&gt;=1"),"")</f>
        <v>0</v>
      </c>
      <c r="T312" s="39" t="str">
        <f t="shared" si="137"/>
        <v>x</v>
      </c>
      <c r="U312" s="35" t="str">
        <f t="shared" si="138"/>
        <v>(</v>
      </c>
      <c r="V312" s="35" t="str">
        <f t="shared" si="139"/>
        <v>1</v>
      </c>
      <c r="W312" s="35" t="str">
        <f t="shared" si="140"/>
        <v>+</v>
      </c>
      <c r="X312" s="37">
        <f>IF($D312&lt;=2025,VstupniParametry_SKRYT!$D$9,"")</f>
        <v>1.7999999999999999E-2</v>
      </c>
      <c r="Y312" s="35" t="str">
        <f t="shared" si="141"/>
        <v>)</v>
      </c>
      <c r="Z312" s="38">
        <f>IF(AND(D312&lt;2025,2025&lt;=Zisk!$D$10),1,IF(D312=2025,0,""))</f>
        <v>1</v>
      </c>
      <c r="AA312" s="39" t="str">
        <f>IF(AND($D312&lt;=2025,Zisk!$D$10&gt;=2026),"x","")</f>
        <v/>
      </c>
      <c r="AB312" s="35" t="str">
        <f>IF(AND($D312&lt;=2026,Zisk!$D$10&gt;=2026),"(","")</f>
        <v/>
      </c>
      <c r="AC312" s="35" t="str">
        <f>IF(AND($D312&lt;=2026,Zisk!$D$10&gt;=2026),"1","")</f>
        <v/>
      </c>
      <c r="AD312" s="35" t="str">
        <f>IF(AND($D312&lt;=2026,Zisk!$D$10&gt;=2026),"+","")</f>
        <v/>
      </c>
      <c r="AE312" s="37" t="str">
        <f>IF(AND($D312&lt;=2026,Zisk!$D$10&gt;=2026),VstupniParametry_SKRYT!$D$10,"")</f>
        <v/>
      </c>
      <c r="AF312" s="35" t="str">
        <f>IF(AND($D312&lt;=2026,Zisk!$D$10&gt;=2026),")","")</f>
        <v/>
      </c>
      <c r="AG312" s="38" t="str">
        <f>IF(AND(D312&lt;2026,2026&lt;=Zisk!$D$10),1,IF(D312=2026,0,""))</f>
        <v/>
      </c>
      <c r="AH312" s="39" t="str">
        <f>IF(AND($D312&lt;=2026,Zisk!$D$10&gt;=2027),"x","")</f>
        <v/>
      </c>
      <c r="AI312" s="35" t="str">
        <f>IF(AND($D312&lt;=2027,Zisk!$D$10&gt;=2027),"(","")</f>
        <v/>
      </c>
      <c r="AJ312" s="35" t="str">
        <f>IF(AND($D312&lt;=2027,Zisk!$D$10&gt;=2027),"1","")</f>
        <v/>
      </c>
      <c r="AK312" s="35" t="str">
        <f>IF(AND($D312&lt;=2027,Zisk!$D$10&gt;=2027),"+","")</f>
        <v/>
      </c>
      <c r="AL312" s="37" t="str">
        <f>IF(AND($D312&lt;=2027,Zisk!$D$10&gt;=2027),VstupniParametry_SKRYT!$D$11,"")</f>
        <v/>
      </c>
      <c r="AM312" s="35" t="str">
        <f>IF(AND($D312&lt;=2027,Zisk!$D$10&gt;=2027),")","")</f>
        <v/>
      </c>
      <c r="AN312" s="38" t="str">
        <f>IF(AND(D312&lt;2027,2027&lt;=Zisk!$D$10),1,IF(D312=2027,0,""))</f>
        <v/>
      </c>
      <c r="AO312" s="39" t="str">
        <f>IF(AND($D312&lt;=2027,Zisk!$D$10&gt;=2028),"x","")</f>
        <v/>
      </c>
      <c r="AP312" s="35" t="str">
        <f>IF(AND($D312&lt;=2028,Zisk!$D$10&gt;=2028),"(","")</f>
        <v/>
      </c>
      <c r="AQ312" s="35" t="str">
        <f>IF(AND($D312&lt;=2028,Zisk!$D$10&gt;=2028),"1","")</f>
        <v/>
      </c>
      <c r="AR312" s="35" t="str">
        <f>IF(AND($D312&lt;=2028,Zisk!$D$10&gt;=2028),"+","")</f>
        <v/>
      </c>
      <c r="AS312" s="37" t="str">
        <f>IF(AND($D312&lt;=2028,Zisk!$D$10&gt;=2028),VstupniParametry_SKRYT!$D$12,"")</f>
        <v/>
      </c>
      <c r="AT312" s="35" t="str">
        <f>IF(AND($D312&lt;=2028,Zisk!$D$10&gt;=2028),")","")</f>
        <v/>
      </c>
      <c r="AU312" s="38" t="str">
        <f>IF(AND(D312&lt;2028,2028&lt;=Zisk!$D$10),1,IF(D312=2028,0,""))</f>
        <v/>
      </c>
      <c r="AV312" s="39" t="str">
        <f>IF(AND($D312&lt;=2028,Zisk!$D$10&gt;=2029),"x","")</f>
        <v/>
      </c>
      <c r="AW312" s="35" t="str">
        <f>IF(AND($D312&lt;=2029,Zisk!$D$10&gt;=2029),"(","")</f>
        <v/>
      </c>
      <c r="AX312" s="35" t="str">
        <f>IF(AND($D312&lt;=2029,Zisk!$D$10&gt;=2029),"1","")</f>
        <v/>
      </c>
      <c r="AY312" s="35" t="str">
        <f>IF(AND($D312&lt;=2029,Zisk!$D$10&gt;=2029),"+","")</f>
        <v/>
      </c>
      <c r="AZ312" s="37" t="str">
        <f>IF(AND($D312&lt;=2029,Zisk!$D$10&gt;=2029),VstupniParametry_SKRYT!$D$13,"")</f>
        <v/>
      </c>
      <c r="BA312" s="35" t="str">
        <f>IF(AND($D312&lt;=2029,Zisk!$D$10&gt;=2029),")","")</f>
        <v/>
      </c>
      <c r="BB312" s="38" t="str">
        <f>IF(AND(D312&lt;2029,2029&lt;=Zisk!$D$10),1,IF(D312=2029,0,""))</f>
        <v/>
      </c>
      <c r="BC312" s="39" t="str">
        <f>IF(AND($D312&lt;=2029,Zisk!$D$10&gt;=2030),"x","")</f>
        <v/>
      </c>
      <c r="BD312" s="35" t="str">
        <f>IF(AND($D312&lt;=2030,Zisk!$D$10&gt;=2030),"(","")</f>
        <v/>
      </c>
      <c r="BE312" s="35" t="str">
        <f>IF(AND($D312&lt;=2030,Zisk!$D$10&gt;=2030),"1","")</f>
        <v/>
      </c>
      <c r="BF312" s="35" t="str">
        <f>IF(AND($D312&lt;=2030,Zisk!$D$10&gt;=2030),"+","")</f>
        <v/>
      </c>
      <c r="BG312" s="37" t="str">
        <f>IF(AND($D312&lt;=2030,Zisk!$D$10&gt;=2030),VstupniParametry_SKRYT!$D$14,"")</f>
        <v/>
      </c>
      <c r="BH312" s="35" t="str">
        <f>IF(AND($D312&lt;=2030,Zisk!$D$10&gt;=2030),")","")</f>
        <v/>
      </c>
      <c r="BI312" s="38" t="str">
        <f>IF(AND(D312&lt;2030,2030&lt;=Zisk!$D$10),1,IF(D312=2030,0,""))</f>
        <v/>
      </c>
      <c r="BJ312" s="40" t="s">
        <v>32</v>
      </c>
      <c r="BK312" s="37">
        <f t="shared" si="154"/>
        <v>1</v>
      </c>
      <c r="BL312" s="35" t="str">
        <f t="shared" si="155"/>
        <v>x</v>
      </c>
      <c r="BM312" s="41">
        <f t="shared" si="156"/>
        <v>1</v>
      </c>
      <c r="BN312" s="37" t="str">
        <f t="shared" si="157"/>
        <v>x</v>
      </c>
      <c r="BO312" s="41">
        <f t="shared" si="142"/>
        <v>1.018</v>
      </c>
      <c r="BP312" s="41" t="str">
        <f t="shared" si="143"/>
        <v/>
      </c>
      <c r="BQ312" s="41" t="str">
        <f t="shared" si="144"/>
        <v/>
      </c>
      <c r="BR312" s="41" t="str">
        <f t="shared" si="145"/>
        <v/>
      </c>
      <c r="BS312" s="41" t="str">
        <f t="shared" si="146"/>
        <v/>
      </c>
      <c r="BT312" s="41" t="str">
        <f t="shared" si="147"/>
        <v/>
      </c>
      <c r="BU312" s="41" t="str">
        <f t="shared" si="148"/>
        <v/>
      </c>
      <c r="BV312" s="41" t="str">
        <f t="shared" si="149"/>
        <v/>
      </c>
      <c r="BW312" s="41" t="str">
        <f t="shared" si="150"/>
        <v/>
      </c>
      <c r="BX312" s="41" t="str">
        <f t="shared" si="151"/>
        <v/>
      </c>
      <c r="BY312" s="41" t="str">
        <f t="shared" si="152"/>
        <v/>
      </c>
      <c r="BZ312" s="40" t="s">
        <v>32</v>
      </c>
      <c r="CA312" s="41">
        <f t="shared" si="153"/>
        <v>1.018</v>
      </c>
      <c r="CB312" s="35"/>
      <c r="CC312" s="36">
        <f>IF(D312&gt;Zisk!$D$10,"",E312*CA312)</f>
        <v>0</v>
      </c>
    </row>
    <row r="313" spans="2:81" x14ac:dyDescent="0.2">
      <c r="B313" s="28" t="str">
        <f>Zisk!B324</f>
        <v/>
      </c>
      <c r="C313" s="28">
        <f>Zisk!C324</f>
        <v>0</v>
      </c>
      <c r="D313" s="28">
        <f>Zisk!E324</f>
        <v>0</v>
      </c>
      <c r="E313" s="29">
        <f>Zisk!D324</f>
        <v>0</v>
      </c>
      <c r="F313" s="29"/>
      <c r="G313" s="28" t="str">
        <f t="shared" si="128"/>
        <v>(</v>
      </c>
      <c r="H313" s="28" t="str">
        <f t="shared" si="129"/>
        <v>1</v>
      </c>
      <c r="I313" s="28" t="str">
        <f t="shared" si="130"/>
        <v>+</v>
      </c>
      <c r="J313" s="30">
        <f>IF($D313&lt;=2021,VstupniParametry_SKRYT!$D$5,"")</f>
        <v>0.02</v>
      </c>
      <c r="K313" s="28" t="str">
        <f t="shared" si="131"/>
        <v>)</v>
      </c>
      <c r="L313" s="31">
        <f>IF($D313&lt;=2021,COUNTIF(Vypocet_SKRYT!T310:AS310,"&gt;=1"),"")</f>
        <v>0</v>
      </c>
      <c r="M313" s="32" t="str">
        <f t="shared" si="132"/>
        <v>x</v>
      </c>
      <c r="N313" s="28" t="str">
        <f t="shared" si="133"/>
        <v>(</v>
      </c>
      <c r="O313" s="28" t="str">
        <f t="shared" si="134"/>
        <v>1</v>
      </c>
      <c r="P313" s="28" t="str">
        <f t="shared" si="135"/>
        <v>+</v>
      </c>
      <c r="Q313" s="30">
        <f>IF($D313&lt;=2024,VstupniParametry_SKRYT!$D$6,"")</f>
        <v>0.06</v>
      </c>
      <c r="R313" s="28" t="str">
        <f t="shared" si="136"/>
        <v>)</v>
      </c>
      <c r="S313" s="31">
        <f>IF($D313&lt;=2024,COUNTIFS(Vypocet_SKRYT!AT310:AV310,"&gt;=1"),"")</f>
        <v>0</v>
      </c>
      <c r="T313" s="32" t="str">
        <f t="shared" si="137"/>
        <v>x</v>
      </c>
      <c r="U313" s="28" t="str">
        <f t="shared" si="138"/>
        <v>(</v>
      </c>
      <c r="V313" s="28" t="str">
        <f t="shared" si="139"/>
        <v>1</v>
      </c>
      <c r="W313" s="28" t="str">
        <f t="shared" si="140"/>
        <v>+</v>
      </c>
      <c r="X313" s="30">
        <f>IF($D313&lt;=2025,VstupniParametry_SKRYT!$D$9,"")</f>
        <v>1.7999999999999999E-2</v>
      </c>
      <c r="Y313" s="28" t="str">
        <f t="shared" si="141"/>
        <v>)</v>
      </c>
      <c r="Z313" s="31">
        <f>IF(AND(D313&lt;2025,2025&lt;=Zisk!$D$10),1,IF(D313=2025,0,""))</f>
        <v>1</v>
      </c>
      <c r="AA313" s="32" t="str">
        <f>IF(AND($D313&lt;=2025,Zisk!$D$10&gt;=2026),"x","")</f>
        <v/>
      </c>
      <c r="AB313" s="28" t="str">
        <f>IF(AND($D313&lt;=2026,Zisk!$D$10&gt;=2026),"(","")</f>
        <v/>
      </c>
      <c r="AC313" s="28" t="str">
        <f>IF(AND($D313&lt;=2026,Zisk!$D$10&gt;=2026),"1","")</f>
        <v/>
      </c>
      <c r="AD313" s="28" t="str">
        <f>IF(AND($D313&lt;=2026,Zisk!$D$10&gt;=2026),"+","")</f>
        <v/>
      </c>
      <c r="AE313" s="30" t="str">
        <f>IF(AND($D313&lt;=2026,Zisk!$D$10&gt;=2026),VstupniParametry_SKRYT!$D$10,"")</f>
        <v/>
      </c>
      <c r="AF313" s="28" t="str">
        <f>IF(AND($D313&lt;=2026,Zisk!$D$10&gt;=2026),")","")</f>
        <v/>
      </c>
      <c r="AG313" s="31" t="str">
        <f>IF(AND(D313&lt;2026,2026&lt;=Zisk!$D$10),1,IF(D313=2026,0,""))</f>
        <v/>
      </c>
      <c r="AH313" s="32" t="str">
        <f>IF(AND($D313&lt;=2026,Zisk!$D$10&gt;=2027),"x","")</f>
        <v/>
      </c>
      <c r="AI313" s="28" t="str">
        <f>IF(AND($D313&lt;=2027,Zisk!$D$10&gt;=2027),"(","")</f>
        <v/>
      </c>
      <c r="AJ313" s="28" t="str">
        <f>IF(AND($D313&lt;=2027,Zisk!$D$10&gt;=2027),"1","")</f>
        <v/>
      </c>
      <c r="AK313" s="28" t="str">
        <f>IF(AND($D313&lt;=2027,Zisk!$D$10&gt;=2027),"+","")</f>
        <v/>
      </c>
      <c r="AL313" s="30" t="str">
        <f>IF(AND($D313&lt;=2027,Zisk!$D$10&gt;=2027),VstupniParametry_SKRYT!$D$11,"")</f>
        <v/>
      </c>
      <c r="AM313" s="28" t="str">
        <f>IF(AND($D313&lt;=2027,Zisk!$D$10&gt;=2027),")","")</f>
        <v/>
      </c>
      <c r="AN313" s="31" t="str">
        <f>IF(AND(D313&lt;2027,2027&lt;=Zisk!$D$10),1,IF(D313=2027,0,""))</f>
        <v/>
      </c>
      <c r="AO313" s="32" t="str">
        <f>IF(AND($D313&lt;=2027,Zisk!$D$10&gt;=2028),"x","")</f>
        <v/>
      </c>
      <c r="AP313" s="28" t="str">
        <f>IF(AND($D313&lt;=2028,Zisk!$D$10&gt;=2028),"(","")</f>
        <v/>
      </c>
      <c r="AQ313" s="28" t="str">
        <f>IF(AND($D313&lt;=2028,Zisk!$D$10&gt;=2028),"1","")</f>
        <v/>
      </c>
      <c r="AR313" s="28" t="str">
        <f>IF(AND($D313&lt;=2028,Zisk!$D$10&gt;=2028),"+","")</f>
        <v/>
      </c>
      <c r="AS313" s="30" t="str">
        <f>IF(AND($D313&lt;=2028,Zisk!$D$10&gt;=2028),VstupniParametry_SKRYT!$D$12,"")</f>
        <v/>
      </c>
      <c r="AT313" s="28" t="str">
        <f>IF(AND($D313&lt;=2028,Zisk!$D$10&gt;=2028),")","")</f>
        <v/>
      </c>
      <c r="AU313" s="31" t="str">
        <f>IF(AND(D313&lt;2028,2028&lt;=Zisk!$D$10),1,IF(D313=2028,0,""))</f>
        <v/>
      </c>
      <c r="AV313" s="32" t="str">
        <f>IF(AND($D313&lt;=2028,Zisk!$D$10&gt;=2029),"x","")</f>
        <v/>
      </c>
      <c r="AW313" s="28" t="str">
        <f>IF(AND($D313&lt;=2029,Zisk!$D$10&gt;=2029),"(","")</f>
        <v/>
      </c>
      <c r="AX313" s="28" t="str">
        <f>IF(AND($D313&lt;=2029,Zisk!$D$10&gt;=2029),"1","")</f>
        <v/>
      </c>
      <c r="AY313" s="28" t="str">
        <f>IF(AND($D313&lt;=2029,Zisk!$D$10&gt;=2029),"+","")</f>
        <v/>
      </c>
      <c r="AZ313" s="30" t="str">
        <f>IF(AND($D313&lt;=2029,Zisk!$D$10&gt;=2029),VstupniParametry_SKRYT!$D$13,"")</f>
        <v/>
      </c>
      <c r="BA313" s="28" t="str">
        <f>IF(AND($D313&lt;=2029,Zisk!$D$10&gt;=2029),")","")</f>
        <v/>
      </c>
      <c r="BB313" s="31" t="str">
        <f>IF(AND(D313&lt;2029,2029&lt;=Zisk!$D$10),1,IF(D313=2029,0,""))</f>
        <v/>
      </c>
      <c r="BC313" s="32" t="str">
        <f>IF(AND($D313&lt;=2029,Zisk!$D$10&gt;=2030),"x","")</f>
        <v/>
      </c>
      <c r="BD313" s="28" t="str">
        <f>IF(AND($D313&lt;=2030,Zisk!$D$10&gt;=2030),"(","")</f>
        <v/>
      </c>
      <c r="BE313" s="28" t="str">
        <f>IF(AND($D313&lt;=2030,Zisk!$D$10&gt;=2030),"1","")</f>
        <v/>
      </c>
      <c r="BF313" s="28" t="str">
        <f>IF(AND($D313&lt;=2030,Zisk!$D$10&gt;=2030),"+","")</f>
        <v/>
      </c>
      <c r="BG313" s="30" t="str">
        <f>IF(AND($D313&lt;=2030,Zisk!$D$10&gt;=2030),VstupniParametry_SKRYT!$D$14,"")</f>
        <v/>
      </c>
      <c r="BH313" s="28" t="str">
        <f>IF(AND($D313&lt;=2030,Zisk!$D$10&gt;=2030),")","")</f>
        <v/>
      </c>
      <c r="BI313" s="31" t="str">
        <f>IF(AND(D313&lt;2030,2030&lt;=Zisk!$D$10),1,IF(D313=2030,0,""))</f>
        <v/>
      </c>
      <c r="BJ313" s="33" t="s">
        <v>32</v>
      </c>
      <c r="BK313" s="30">
        <f t="shared" si="154"/>
        <v>1</v>
      </c>
      <c r="BL313" s="28" t="str">
        <f t="shared" si="155"/>
        <v>x</v>
      </c>
      <c r="BM313" s="34">
        <f t="shared" si="156"/>
        <v>1</v>
      </c>
      <c r="BN313" s="30" t="str">
        <f t="shared" si="157"/>
        <v>x</v>
      </c>
      <c r="BO313" s="34">
        <f t="shared" si="142"/>
        <v>1.018</v>
      </c>
      <c r="BP313" s="34" t="str">
        <f t="shared" si="143"/>
        <v/>
      </c>
      <c r="BQ313" s="34" t="str">
        <f t="shared" si="144"/>
        <v/>
      </c>
      <c r="BR313" s="34" t="str">
        <f t="shared" si="145"/>
        <v/>
      </c>
      <c r="BS313" s="34" t="str">
        <f t="shared" si="146"/>
        <v/>
      </c>
      <c r="BT313" s="34" t="str">
        <f t="shared" si="147"/>
        <v/>
      </c>
      <c r="BU313" s="34" t="str">
        <f t="shared" si="148"/>
        <v/>
      </c>
      <c r="BV313" s="34" t="str">
        <f t="shared" si="149"/>
        <v/>
      </c>
      <c r="BW313" s="34" t="str">
        <f t="shared" si="150"/>
        <v/>
      </c>
      <c r="BX313" s="34" t="str">
        <f t="shared" si="151"/>
        <v/>
      </c>
      <c r="BY313" s="34" t="str">
        <f t="shared" si="152"/>
        <v/>
      </c>
      <c r="BZ313" s="33" t="s">
        <v>32</v>
      </c>
      <c r="CA313" s="34">
        <f t="shared" si="153"/>
        <v>1.018</v>
      </c>
      <c r="CB313" s="28"/>
      <c r="CC313" s="29">
        <f>IF(D313&gt;Zisk!$D$10,"",E313*CA313)</f>
        <v>0</v>
      </c>
    </row>
    <row r="314" spans="2:81" x14ac:dyDescent="0.2">
      <c r="B314" s="35" t="str">
        <f>Zisk!B325</f>
        <v/>
      </c>
      <c r="C314" s="35">
        <f>Zisk!C325</f>
        <v>0</v>
      </c>
      <c r="D314" s="35">
        <f>Zisk!E325</f>
        <v>0</v>
      </c>
      <c r="E314" s="36">
        <f>Zisk!D325</f>
        <v>0</v>
      </c>
      <c r="F314" s="36"/>
      <c r="G314" s="35" t="str">
        <f t="shared" si="128"/>
        <v>(</v>
      </c>
      <c r="H314" s="35" t="str">
        <f t="shared" si="129"/>
        <v>1</v>
      </c>
      <c r="I314" s="35" t="str">
        <f t="shared" si="130"/>
        <v>+</v>
      </c>
      <c r="J314" s="37">
        <f>IF($D314&lt;=2021,VstupniParametry_SKRYT!$D$5,"")</f>
        <v>0.02</v>
      </c>
      <c r="K314" s="35" t="str">
        <f t="shared" si="131"/>
        <v>)</v>
      </c>
      <c r="L314" s="38">
        <f>IF($D314&lt;=2021,COUNTIF(Vypocet_SKRYT!T311:AS311,"&gt;=1"),"")</f>
        <v>0</v>
      </c>
      <c r="M314" s="39" t="str">
        <f t="shared" si="132"/>
        <v>x</v>
      </c>
      <c r="N314" s="35" t="str">
        <f t="shared" si="133"/>
        <v>(</v>
      </c>
      <c r="O314" s="35" t="str">
        <f t="shared" si="134"/>
        <v>1</v>
      </c>
      <c r="P314" s="35" t="str">
        <f t="shared" si="135"/>
        <v>+</v>
      </c>
      <c r="Q314" s="37">
        <f>IF($D314&lt;=2024,VstupniParametry_SKRYT!$D$6,"")</f>
        <v>0.06</v>
      </c>
      <c r="R314" s="35" t="str">
        <f t="shared" si="136"/>
        <v>)</v>
      </c>
      <c r="S314" s="38">
        <f>IF($D314&lt;=2024,COUNTIFS(Vypocet_SKRYT!AT311:AV311,"&gt;=1"),"")</f>
        <v>0</v>
      </c>
      <c r="T314" s="39" t="str">
        <f t="shared" si="137"/>
        <v>x</v>
      </c>
      <c r="U314" s="35" t="str">
        <f t="shared" si="138"/>
        <v>(</v>
      </c>
      <c r="V314" s="35" t="str">
        <f t="shared" si="139"/>
        <v>1</v>
      </c>
      <c r="W314" s="35" t="str">
        <f t="shared" si="140"/>
        <v>+</v>
      </c>
      <c r="X314" s="37">
        <f>IF($D314&lt;=2025,VstupniParametry_SKRYT!$D$9,"")</f>
        <v>1.7999999999999999E-2</v>
      </c>
      <c r="Y314" s="35" t="str">
        <f t="shared" si="141"/>
        <v>)</v>
      </c>
      <c r="Z314" s="38">
        <f>IF(AND(D314&lt;2025,2025&lt;=Zisk!$D$10),1,IF(D314=2025,0,""))</f>
        <v>1</v>
      </c>
      <c r="AA314" s="39" t="str">
        <f>IF(AND($D314&lt;=2025,Zisk!$D$10&gt;=2026),"x","")</f>
        <v/>
      </c>
      <c r="AB314" s="35" t="str">
        <f>IF(AND($D314&lt;=2026,Zisk!$D$10&gt;=2026),"(","")</f>
        <v/>
      </c>
      <c r="AC314" s="35" t="str">
        <f>IF(AND($D314&lt;=2026,Zisk!$D$10&gt;=2026),"1","")</f>
        <v/>
      </c>
      <c r="AD314" s="35" t="str">
        <f>IF(AND($D314&lt;=2026,Zisk!$D$10&gt;=2026),"+","")</f>
        <v/>
      </c>
      <c r="AE314" s="37" t="str">
        <f>IF(AND($D314&lt;=2026,Zisk!$D$10&gt;=2026),VstupniParametry_SKRYT!$D$10,"")</f>
        <v/>
      </c>
      <c r="AF314" s="35" t="str">
        <f>IF(AND($D314&lt;=2026,Zisk!$D$10&gt;=2026),")","")</f>
        <v/>
      </c>
      <c r="AG314" s="38" t="str">
        <f>IF(AND(D314&lt;2026,2026&lt;=Zisk!$D$10),1,IF(D314=2026,0,""))</f>
        <v/>
      </c>
      <c r="AH314" s="39" t="str">
        <f>IF(AND($D314&lt;=2026,Zisk!$D$10&gt;=2027),"x","")</f>
        <v/>
      </c>
      <c r="AI314" s="35" t="str">
        <f>IF(AND($D314&lt;=2027,Zisk!$D$10&gt;=2027),"(","")</f>
        <v/>
      </c>
      <c r="AJ314" s="35" t="str">
        <f>IF(AND($D314&lt;=2027,Zisk!$D$10&gt;=2027),"1","")</f>
        <v/>
      </c>
      <c r="AK314" s="35" t="str">
        <f>IF(AND($D314&lt;=2027,Zisk!$D$10&gt;=2027),"+","")</f>
        <v/>
      </c>
      <c r="AL314" s="37" t="str">
        <f>IF(AND($D314&lt;=2027,Zisk!$D$10&gt;=2027),VstupniParametry_SKRYT!$D$11,"")</f>
        <v/>
      </c>
      <c r="AM314" s="35" t="str">
        <f>IF(AND($D314&lt;=2027,Zisk!$D$10&gt;=2027),")","")</f>
        <v/>
      </c>
      <c r="AN314" s="38" t="str">
        <f>IF(AND(D314&lt;2027,2027&lt;=Zisk!$D$10),1,IF(D314=2027,0,""))</f>
        <v/>
      </c>
      <c r="AO314" s="39" t="str">
        <f>IF(AND($D314&lt;=2027,Zisk!$D$10&gt;=2028),"x","")</f>
        <v/>
      </c>
      <c r="AP314" s="35" t="str">
        <f>IF(AND($D314&lt;=2028,Zisk!$D$10&gt;=2028),"(","")</f>
        <v/>
      </c>
      <c r="AQ314" s="35" t="str">
        <f>IF(AND($D314&lt;=2028,Zisk!$D$10&gt;=2028),"1","")</f>
        <v/>
      </c>
      <c r="AR314" s="35" t="str">
        <f>IF(AND($D314&lt;=2028,Zisk!$D$10&gt;=2028),"+","")</f>
        <v/>
      </c>
      <c r="AS314" s="37" t="str">
        <f>IF(AND($D314&lt;=2028,Zisk!$D$10&gt;=2028),VstupniParametry_SKRYT!$D$12,"")</f>
        <v/>
      </c>
      <c r="AT314" s="35" t="str">
        <f>IF(AND($D314&lt;=2028,Zisk!$D$10&gt;=2028),")","")</f>
        <v/>
      </c>
      <c r="AU314" s="38" t="str">
        <f>IF(AND(D314&lt;2028,2028&lt;=Zisk!$D$10),1,IF(D314=2028,0,""))</f>
        <v/>
      </c>
      <c r="AV314" s="39" t="str">
        <f>IF(AND($D314&lt;=2028,Zisk!$D$10&gt;=2029),"x","")</f>
        <v/>
      </c>
      <c r="AW314" s="35" t="str">
        <f>IF(AND($D314&lt;=2029,Zisk!$D$10&gt;=2029),"(","")</f>
        <v/>
      </c>
      <c r="AX314" s="35" t="str">
        <f>IF(AND($D314&lt;=2029,Zisk!$D$10&gt;=2029),"1","")</f>
        <v/>
      </c>
      <c r="AY314" s="35" t="str">
        <f>IF(AND($D314&lt;=2029,Zisk!$D$10&gt;=2029),"+","")</f>
        <v/>
      </c>
      <c r="AZ314" s="37" t="str">
        <f>IF(AND($D314&lt;=2029,Zisk!$D$10&gt;=2029),VstupniParametry_SKRYT!$D$13,"")</f>
        <v/>
      </c>
      <c r="BA314" s="35" t="str">
        <f>IF(AND($D314&lt;=2029,Zisk!$D$10&gt;=2029),")","")</f>
        <v/>
      </c>
      <c r="BB314" s="38" t="str">
        <f>IF(AND(D314&lt;2029,2029&lt;=Zisk!$D$10),1,IF(D314=2029,0,""))</f>
        <v/>
      </c>
      <c r="BC314" s="39" t="str">
        <f>IF(AND($D314&lt;=2029,Zisk!$D$10&gt;=2030),"x","")</f>
        <v/>
      </c>
      <c r="BD314" s="35" t="str">
        <f>IF(AND($D314&lt;=2030,Zisk!$D$10&gt;=2030),"(","")</f>
        <v/>
      </c>
      <c r="BE314" s="35" t="str">
        <f>IF(AND($D314&lt;=2030,Zisk!$D$10&gt;=2030),"1","")</f>
        <v/>
      </c>
      <c r="BF314" s="35" t="str">
        <f>IF(AND($D314&lt;=2030,Zisk!$D$10&gt;=2030),"+","")</f>
        <v/>
      </c>
      <c r="BG314" s="37" t="str">
        <f>IF(AND($D314&lt;=2030,Zisk!$D$10&gt;=2030),VstupniParametry_SKRYT!$D$14,"")</f>
        <v/>
      </c>
      <c r="BH314" s="35" t="str">
        <f>IF(AND($D314&lt;=2030,Zisk!$D$10&gt;=2030),")","")</f>
        <v/>
      </c>
      <c r="BI314" s="38" t="str">
        <f>IF(AND(D314&lt;2030,2030&lt;=Zisk!$D$10),1,IF(D314=2030,0,""))</f>
        <v/>
      </c>
      <c r="BJ314" s="40" t="s">
        <v>32</v>
      </c>
      <c r="BK314" s="37">
        <f t="shared" si="154"/>
        <v>1</v>
      </c>
      <c r="BL314" s="35" t="str">
        <f t="shared" si="155"/>
        <v>x</v>
      </c>
      <c r="BM314" s="41">
        <f t="shared" si="156"/>
        <v>1</v>
      </c>
      <c r="BN314" s="37" t="str">
        <f t="shared" si="157"/>
        <v>x</v>
      </c>
      <c r="BO314" s="41">
        <f t="shared" si="142"/>
        <v>1.018</v>
      </c>
      <c r="BP314" s="41" t="str">
        <f t="shared" si="143"/>
        <v/>
      </c>
      <c r="BQ314" s="41" t="str">
        <f t="shared" si="144"/>
        <v/>
      </c>
      <c r="BR314" s="41" t="str">
        <f t="shared" si="145"/>
        <v/>
      </c>
      <c r="BS314" s="41" t="str">
        <f t="shared" si="146"/>
        <v/>
      </c>
      <c r="BT314" s="41" t="str">
        <f t="shared" si="147"/>
        <v/>
      </c>
      <c r="BU314" s="41" t="str">
        <f t="shared" si="148"/>
        <v/>
      </c>
      <c r="BV314" s="41" t="str">
        <f t="shared" si="149"/>
        <v/>
      </c>
      <c r="BW314" s="41" t="str">
        <f t="shared" si="150"/>
        <v/>
      </c>
      <c r="BX314" s="41" t="str">
        <f t="shared" si="151"/>
        <v/>
      </c>
      <c r="BY314" s="41" t="str">
        <f t="shared" si="152"/>
        <v/>
      </c>
      <c r="BZ314" s="40" t="s">
        <v>32</v>
      </c>
      <c r="CA314" s="41">
        <f t="shared" si="153"/>
        <v>1.018</v>
      </c>
      <c r="CB314" s="35"/>
      <c r="CC314" s="36">
        <f>IF(D314&gt;Zisk!$D$10,"",E314*CA314)</f>
        <v>0</v>
      </c>
    </row>
    <row r="315" spans="2:81" x14ac:dyDescent="0.2">
      <c r="B315" s="28" t="str">
        <f>Zisk!B326</f>
        <v/>
      </c>
      <c r="C315" s="28">
        <f>Zisk!C326</f>
        <v>0</v>
      </c>
      <c r="D315" s="28">
        <f>Zisk!E326</f>
        <v>0</v>
      </c>
      <c r="E315" s="29">
        <f>Zisk!D326</f>
        <v>0</v>
      </c>
      <c r="F315" s="29"/>
      <c r="G315" s="28" t="str">
        <f t="shared" si="128"/>
        <v>(</v>
      </c>
      <c r="H315" s="28" t="str">
        <f t="shared" si="129"/>
        <v>1</v>
      </c>
      <c r="I315" s="28" t="str">
        <f t="shared" si="130"/>
        <v>+</v>
      </c>
      <c r="J315" s="30">
        <f>IF($D315&lt;=2021,VstupniParametry_SKRYT!$D$5,"")</f>
        <v>0.02</v>
      </c>
      <c r="K315" s="28" t="str">
        <f t="shared" si="131"/>
        <v>)</v>
      </c>
      <c r="L315" s="31">
        <f>IF($D315&lt;=2021,COUNTIF(Vypocet_SKRYT!T312:AS312,"&gt;=1"),"")</f>
        <v>0</v>
      </c>
      <c r="M315" s="32" t="str">
        <f t="shared" si="132"/>
        <v>x</v>
      </c>
      <c r="N315" s="28" t="str">
        <f t="shared" si="133"/>
        <v>(</v>
      </c>
      <c r="O315" s="28" t="str">
        <f t="shared" si="134"/>
        <v>1</v>
      </c>
      <c r="P315" s="28" t="str">
        <f t="shared" si="135"/>
        <v>+</v>
      </c>
      <c r="Q315" s="30">
        <f>IF($D315&lt;=2024,VstupniParametry_SKRYT!$D$6,"")</f>
        <v>0.06</v>
      </c>
      <c r="R315" s="28" t="str">
        <f t="shared" si="136"/>
        <v>)</v>
      </c>
      <c r="S315" s="31">
        <f>IF($D315&lt;=2024,COUNTIFS(Vypocet_SKRYT!AT312:AV312,"&gt;=1"),"")</f>
        <v>0</v>
      </c>
      <c r="T315" s="32" t="str">
        <f t="shared" si="137"/>
        <v>x</v>
      </c>
      <c r="U315" s="28" t="str">
        <f t="shared" si="138"/>
        <v>(</v>
      </c>
      <c r="V315" s="28" t="str">
        <f t="shared" si="139"/>
        <v>1</v>
      </c>
      <c r="W315" s="28" t="str">
        <f t="shared" si="140"/>
        <v>+</v>
      </c>
      <c r="X315" s="30">
        <f>IF($D315&lt;=2025,VstupniParametry_SKRYT!$D$9,"")</f>
        <v>1.7999999999999999E-2</v>
      </c>
      <c r="Y315" s="28" t="str">
        <f t="shared" si="141"/>
        <v>)</v>
      </c>
      <c r="Z315" s="31">
        <f>IF(AND(D315&lt;2025,2025&lt;=Zisk!$D$10),1,IF(D315=2025,0,""))</f>
        <v>1</v>
      </c>
      <c r="AA315" s="32" t="str">
        <f>IF(AND($D315&lt;=2025,Zisk!$D$10&gt;=2026),"x","")</f>
        <v/>
      </c>
      <c r="AB315" s="28" t="str">
        <f>IF(AND($D315&lt;=2026,Zisk!$D$10&gt;=2026),"(","")</f>
        <v/>
      </c>
      <c r="AC315" s="28" t="str">
        <f>IF(AND($D315&lt;=2026,Zisk!$D$10&gt;=2026),"1","")</f>
        <v/>
      </c>
      <c r="AD315" s="28" t="str">
        <f>IF(AND($D315&lt;=2026,Zisk!$D$10&gt;=2026),"+","")</f>
        <v/>
      </c>
      <c r="AE315" s="30" t="str">
        <f>IF(AND($D315&lt;=2026,Zisk!$D$10&gt;=2026),VstupniParametry_SKRYT!$D$10,"")</f>
        <v/>
      </c>
      <c r="AF315" s="28" t="str">
        <f>IF(AND($D315&lt;=2026,Zisk!$D$10&gt;=2026),")","")</f>
        <v/>
      </c>
      <c r="AG315" s="31" t="str">
        <f>IF(AND(D315&lt;2026,2026&lt;=Zisk!$D$10),1,IF(D315=2026,0,""))</f>
        <v/>
      </c>
      <c r="AH315" s="32" t="str">
        <f>IF(AND($D315&lt;=2026,Zisk!$D$10&gt;=2027),"x","")</f>
        <v/>
      </c>
      <c r="AI315" s="28" t="str">
        <f>IF(AND($D315&lt;=2027,Zisk!$D$10&gt;=2027),"(","")</f>
        <v/>
      </c>
      <c r="AJ315" s="28" t="str">
        <f>IF(AND($D315&lt;=2027,Zisk!$D$10&gt;=2027),"1","")</f>
        <v/>
      </c>
      <c r="AK315" s="28" t="str">
        <f>IF(AND($D315&lt;=2027,Zisk!$D$10&gt;=2027),"+","")</f>
        <v/>
      </c>
      <c r="AL315" s="30" t="str">
        <f>IF(AND($D315&lt;=2027,Zisk!$D$10&gt;=2027),VstupniParametry_SKRYT!$D$11,"")</f>
        <v/>
      </c>
      <c r="AM315" s="28" t="str">
        <f>IF(AND($D315&lt;=2027,Zisk!$D$10&gt;=2027),")","")</f>
        <v/>
      </c>
      <c r="AN315" s="31" t="str">
        <f>IF(AND(D315&lt;2027,2027&lt;=Zisk!$D$10),1,IF(D315=2027,0,""))</f>
        <v/>
      </c>
      <c r="AO315" s="32" t="str">
        <f>IF(AND($D315&lt;=2027,Zisk!$D$10&gt;=2028),"x","")</f>
        <v/>
      </c>
      <c r="AP315" s="28" t="str">
        <f>IF(AND($D315&lt;=2028,Zisk!$D$10&gt;=2028),"(","")</f>
        <v/>
      </c>
      <c r="AQ315" s="28" t="str">
        <f>IF(AND($D315&lt;=2028,Zisk!$D$10&gt;=2028),"1","")</f>
        <v/>
      </c>
      <c r="AR315" s="28" t="str">
        <f>IF(AND($D315&lt;=2028,Zisk!$D$10&gt;=2028),"+","")</f>
        <v/>
      </c>
      <c r="AS315" s="30" t="str">
        <f>IF(AND($D315&lt;=2028,Zisk!$D$10&gt;=2028),VstupniParametry_SKRYT!$D$12,"")</f>
        <v/>
      </c>
      <c r="AT315" s="28" t="str">
        <f>IF(AND($D315&lt;=2028,Zisk!$D$10&gt;=2028),")","")</f>
        <v/>
      </c>
      <c r="AU315" s="31" t="str">
        <f>IF(AND(D315&lt;2028,2028&lt;=Zisk!$D$10),1,IF(D315=2028,0,""))</f>
        <v/>
      </c>
      <c r="AV315" s="32" t="str">
        <f>IF(AND($D315&lt;=2028,Zisk!$D$10&gt;=2029),"x","")</f>
        <v/>
      </c>
      <c r="AW315" s="28" t="str">
        <f>IF(AND($D315&lt;=2029,Zisk!$D$10&gt;=2029),"(","")</f>
        <v/>
      </c>
      <c r="AX315" s="28" t="str">
        <f>IF(AND($D315&lt;=2029,Zisk!$D$10&gt;=2029),"1","")</f>
        <v/>
      </c>
      <c r="AY315" s="28" t="str">
        <f>IF(AND($D315&lt;=2029,Zisk!$D$10&gt;=2029),"+","")</f>
        <v/>
      </c>
      <c r="AZ315" s="30" t="str">
        <f>IF(AND($D315&lt;=2029,Zisk!$D$10&gt;=2029),VstupniParametry_SKRYT!$D$13,"")</f>
        <v/>
      </c>
      <c r="BA315" s="28" t="str">
        <f>IF(AND($D315&lt;=2029,Zisk!$D$10&gt;=2029),")","")</f>
        <v/>
      </c>
      <c r="BB315" s="31" t="str">
        <f>IF(AND(D315&lt;2029,2029&lt;=Zisk!$D$10),1,IF(D315=2029,0,""))</f>
        <v/>
      </c>
      <c r="BC315" s="32" t="str">
        <f>IF(AND($D315&lt;=2029,Zisk!$D$10&gt;=2030),"x","")</f>
        <v/>
      </c>
      <c r="BD315" s="28" t="str">
        <f>IF(AND($D315&lt;=2030,Zisk!$D$10&gt;=2030),"(","")</f>
        <v/>
      </c>
      <c r="BE315" s="28" t="str">
        <f>IF(AND($D315&lt;=2030,Zisk!$D$10&gt;=2030),"1","")</f>
        <v/>
      </c>
      <c r="BF315" s="28" t="str">
        <f>IF(AND($D315&lt;=2030,Zisk!$D$10&gt;=2030),"+","")</f>
        <v/>
      </c>
      <c r="BG315" s="30" t="str">
        <f>IF(AND($D315&lt;=2030,Zisk!$D$10&gt;=2030),VstupniParametry_SKRYT!$D$14,"")</f>
        <v/>
      </c>
      <c r="BH315" s="28" t="str">
        <f>IF(AND($D315&lt;=2030,Zisk!$D$10&gt;=2030),")","")</f>
        <v/>
      </c>
      <c r="BI315" s="31" t="str">
        <f>IF(AND(D315&lt;2030,2030&lt;=Zisk!$D$10),1,IF(D315=2030,0,""))</f>
        <v/>
      </c>
      <c r="BJ315" s="33" t="s">
        <v>32</v>
      </c>
      <c r="BK315" s="30">
        <f t="shared" si="154"/>
        <v>1</v>
      </c>
      <c r="BL315" s="28" t="str">
        <f t="shared" si="155"/>
        <v>x</v>
      </c>
      <c r="BM315" s="34">
        <f t="shared" si="156"/>
        <v>1</v>
      </c>
      <c r="BN315" s="30" t="str">
        <f t="shared" si="157"/>
        <v>x</v>
      </c>
      <c r="BO315" s="34">
        <f t="shared" si="142"/>
        <v>1.018</v>
      </c>
      <c r="BP315" s="34" t="str">
        <f t="shared" si="143"/>
        <v/>
      </c>
      <c r="BQ315" s="34" t="str">
        <f t="shared" si="144"/>
        <v/>
      </c>
      <c r="BR315" s="34" t="str">
        <f t="shared" si="145"/>
        <v/>
      </c>
      <c r="BS315" s="34" t="str">
        <f t="shared" si="146"/>
        <v/>
      </c>
      <c r="BT315" s="34" t="str">
        <f t="shared" si="147"/>
        <v/>
      </c>
      <c r="BU315" s="34" t="str">
        <f t="shared" si="148"/>
        <v/>
      </c>
      <c r="BV315" s="34" t="str">
        <f t="shared" si="149"/>
        <v/>
      </c>
      <c r="BW315" s="34" t="str">
        <f t="shared" si="150"/>
        <v/>
      </c>
      <c r="BX315" s="34" t="str">
        <f t="shared" si="151"/>
        <v/>
      </c>
      <c r="BY315" s="34" t="str">
        <f t="shared" si="152"/>
        <v/>
      </c>
      <c r="BZ315" s="33" t="s">
        <v>32</v>
      </c>
      <c r="CA315" s="34">
        <f t="shared" si="153"/>
        <v>1.018</v>
      </c>
      <c r="CB315" s="28"/>
      <c r="CC315" s="29">
        <f>IF(D315&gt;Zisk!$D$10,"",E315*CA315)</f>
        <v>0</v>
      </c>
    </row>
    <row r="316" spans="2:81" x14ac:dyDescent="0.2">
      <c r="B316" s="35" t="str">
        <f>Zisk!B327</f>
        <v/>
      </c>
      <c r="C316" s="35">
        <f>Zisk!C327</f>
        <v>0</v>
      </c>
      <c r="D316" s="35">
        <f>Zisk!E327</f>
        <v>0</v>
      </c>
      <c r="E316" s="36">
        <f>Zisk!D327</f>
        <v>0</v>
      </c>
      <c r="F316" s="36"/>
      <c r="G316" s="35" t="str">
        <f t="shared" si="128"/>
        <v>(</v>
      </c>
      <c r="H316" s="35" t="str">
        <f t="shared" si="129"/>
        <v>1</v>
      </c>
      <c r="I316" s="35" t="str">
        <f t="shared" si="130"/>
        <v>+</v>
      </c>
      <c r="J316" s="37">
        <f>IF($D316&lt;=2021,VstupniParametry_SKRYT!$D$5,"")</f>
        <v>0.02</v>
      </c>
      <c r="K316" s="35" t="str">
        <f t="shared" si="131"/>
        <v>)</v>
      </c>
      <c r="L316" s="38">
        <f>IF($D316&lt;=2021,COUNTIF(Vypocet_SKRYT!T313:AS313,"&gt;=1"),"")</f>
        <v>0</v>
      </c>
      <c r="M316" s="39" t="str">
        <f t="shared" si="132"/>
        <v>x</v>
      </c>
      <c r="N316" s="35" t="str">
        <f t="shared" si="133"/>
        <v>(</v>
      </c>
      <c r="O316" s="35" t="str">
        <f t="shared" si="134"/>
        <v>1</v>
      </c>
      <c r="P316" s="35" t="str">
        <f t="shared" si="135"/>
        <v>+</v>
      </c>
      <c r="Q316" s="37">
        <f>IF($D316&lt;=2024,VstupniParametry_SKRYT!$D$6,"")</f>
        <v>0.06</v>
      </c>
      <c r="R316" s="35" t="str">
        <f t="shared" si="136"/>
        <v>)</v>
      </c>
      <c r="S316" s="38">
        <f>IF($D316&lt;=2024,COUNTIFS(Vypocet_SKRYT!AT313:AV313,"&gt;=1"),"")</f>
        <v>0</v>
      </c>
      <c r="T316" s="39" t="str">
        <f t="shared" si="137"/>
        <v>x</v>
      </c>
      <c r="U316" s="35" t="str">
        <f t="shared" si="138"/>
        <v>(</v>
      </c>
      <c r="V316" s="35" t="str">
        <f t="shared" si="139"/>
        <v>1</v>
      </c>
      <c r="W316" s="35" t="str">
        <f t="shared" si="140"/>
        <v>+</v>
      </c>
      <c r="X316" s="37">
        <f>IF($D316&lt;=2025,VstupniParametry_SKRYT!$D$9,"")</f>
        <v>1.7999999999999999E-2</v>
      </c>
      <c r="Y316" s="35" t="str">
        <f t="shared" si="141"/>
        <v>)</v>
      </c>
      <c r="Z316" s="38">
        <f>IF(AND(D316&lt;2025,2025&lt;=Zisk!$D$10),1,IF(D316=2025,0,""))</f>
        <v>1</v>
      </c>
      <c r="AA316" s="39" t="str">
        <f>IF(AND($D316&lt;=2025,Zisk!$D$10&gt;=2026),"x","")</f>
        <v/>
      </c>
      <c r="AB316" s="35" t="str">
        <f>IF(AND($D316&lt;=2026,Zisk!$D$10&gt;=2026),"(","")</f>
        <v/>
      </c>
      <c r="AC316" s="35" t="str">
        <f>IF(AND($D316&lt;=2026,Zisk!$D$10&gt;=2026),"1","")</f>
        <v/>
      </c>
      <c r="AD316" s="35" t="str">
        <f>IF(AND($D316&lt;=2026,Zisk!$D$10&gt;=2026),"+","")</f>
        <v/>
      </c>
      <c r="AE316" s="37" t="str">
        <f>IF(AND($D316&lt;=2026,Zisk!$D$10&gt;=2026),VstupniParametry_SKRYT!$D$10,"")</f>
        <v/>
      </c>
      <c r="AF316" s="35" t="str">
        <f>IF(AND($D316&lt;=2026,Zisk!$D$10&gt;=2026),")","")</f>
        <v/>
      </c>
      <c r="AG316" s="38" t="str">
        <f>IF(AND(D316&lt;2026,2026&lt;=Zisk!$D$10),1,IF(D316=2026,0,""))</f>
        <v/>
      </c>
      <c r="AH316" s="39" t="str">
        <f>IF(AND($D316&lt;=2026,Zisk!$D$10&gt;=2027),"x","")</f>
        <v/>
      </c>
      <c r="AI316" s="35" t="str">
        <f>IF(AND($D316&lt;=2027,Zisk!$D$10&gt;=2027),"(","")</f>
        <v/>
      </c>
      <c r="AJ316" s="35" t="str">
        <f>IF(AND($D316&lt;=2027,Zisk!$D$10&gt;=2027),"1","")</f>
        <v/>
      </c>
      <c r="AK316" s="35" t="str">
        <f>IF(AND($D316&lt;=2027,Zisk!$D$10&gt;=2027),"+","")</f>
        <v/>
      </c>
      <c r="AL316" s="37" t="str">
        <f>IF(AND($D316&lt;=2027,Zisk!$D$10&gt;=2027),VstupniParametry_SKRYT!$D$11,"")</f>
        <v/>
      </c>
      <c r="AM316" s="35" t="str">
        <f>IF(AND($D316&lt;=2027,Zisk!$D$10&gt;=2027),")","")</f>
        <v/>
      </c>
      <c r="AN316" s="38" t="str">
        <f>IF(AND(D316&lt;2027,2027&lt;=Zisk!$D$10),1,IF(D316=2027,0,""))</f>
        <v/>
      </c>
      <c r="AO316" s="39" t="str">
        <f>IF(AND($D316&lt;=2027,Zisk!$D$10&gt;=2028),"x","")</f>
        <v/>
      </c>
      <c r="AP316" s="35" t="str">
        <f>IF(AND($D316&lt;=2028,Zisk!$D$10&gt;=2028),"(","")</f>
        <v/>
      </c>
      <c r="AQ316" s="35" t="str">
        <f>IF(AND($D316&lt;=2028,Zisk!$D$10&gt;=2028),"1","")</f>
        <v/>
      </c>
      <c r="AR316" s="35" t="str">
        <f>IF(AND($D316&lt;=2028,Zisk!$D$10&gt;=2028),"+","")</f>
        <v/>
      </c>
      <c r="AS316" s="37" t="str">
        <f>IF(AND($D316&lt;=2028,Zisk!$D$10&gt;=2028),VstupniParametry_SKRYT!$D$12,"")</f>
        <v/>
      </c>
      <c r="AT316" s="35" t="str">
        <f>IF(AND($D316&lt;=2028,Zisk!$D$10&gt;=2028),")","")</f>
        <v/>
      </c>
      <c r="AU316" s="38" t="str">
        <f>IF(AND(D316&lt;2028,2028&lt;=Zisk!$D$10),1,IF(D316=2028,0,""))</f>
        <v/>
      </c>
      <c r="AV316" s="39" t="str">
        <f>IF(AND($D316&lt;=2028,Zisk!$D$10&gt;=2029),"x","")</f>
        <v/>
      </c>
      <c r="AW316" s="35" t="str">
        <f>IF(AND($D316&lt;=2029,Zisk!$D$10&gt;=2029),"(","")</f>
        <v/>
      </c>
      <c r="AX316" s="35" t="str">
        <f>IF(AND($D316&lt;=2029,Zisk!$D$10&gt;=2029),"1","")</f>
        <v/>
      </c>
      <c r="AY316" s="35" t="str">
        <f>IF(AND($D316&lt;=2029,Zisk!$D$10&gt;=2029),"+","")</f>
        <v/>
      </c>
      <c r="AZ316" s="37" t="str">
        <f>IF(AND($D316&lt;=2029,Zisk!$D$10&gt;=2029),VstupniParametry_SKRYT!$D$13,"")</f>
        <v/>
      </c>
      <c r="BA316" s="35" t="str">
        <f>IF(AND($D316&lt;=2029,Zisk!$D$10&gt;=2029),")","")</f>
        <v/>
      </c>
      <c r="BB316" s="38" t="str">
        <f>IF(AND(D316&lt;2029,2029&lt;=Zisk!$D$10),1,IF(D316=2029,0,""))</f>
        <v/>
      </c>
      <c r="BC316" s="39" t="str">
        <f>IF(AND($D316&lt;=2029,Zisk!$D$10&gt;=2030),"x","")</f>
        <v/>
      </c>
      <c r="BD316" s="35" t="str">
        <f>IF(AND($D316&lt;=2030,Zisk!$D$10&gt;=2030),"(","")</f>
        <v/>
      </c>
      <c r="BE316" s="35" t="str">
        <f>IF(AND($D316&lt;=2030,Zisk!$D$10&gt;=2030),"1","")</f>
        <v/>
      </c>
      <c r="BF316" s="35" t="str">
        <f>IF(AND($D316&lt;=2030,Zisk!$D$10&gt;=2030),"+","")</f>
        <v/>
      </c>
      <c r="BG316" s="37" t="str">
        <f>IF(AND($D316&lt;=2030,Zisk!$D$10&gt;=2030),VstupniParametry_SKRYT!$D$14,"")</f>
        <v/>
      </c>
      <c r="BH316" s="35" t="str">
        <f>IF(AND($D316&lt;=2030,Zisk!$D$10&gt;=2030),")","")</f>
        <v/>
      </c>
      <c r="BI316" s="38" t="str">
        <f>IF(AND(D316&lt;2030,2030&lt;=Zisk!$D$10),1,IF(D316=2030,0,""))</f>
        <v/>
      </c>
      <c r="BJ316" s="40" t="s">
        <v>32</v>
      </c>
      <c r="BK316" s="37">
        <f t="shared" si="154"/>
        <v>1</v>
      </c>
      <c r="BL316" s="35" t="str">
        <f t="shared" si="155"/>
        <v>x</v>
      </c>
      <c r="BM316" s="41">
        <f t="shared" si="156"/>
        <v>1</v>
      </c>
      <c r="BN316" s="37" t="str">
        <f t="shared" si="157"/>
        <v>x</v>
      </c>
      <c r="BO316" s="41">
        <f t="shared" si="142"/>
        <v>1.018</v>
      </c>
      <c r="BP316" s="41" t="str">
        <f t="shared" si="143"/>
        <v/>
      </c>
      <c r="BQ316" s="41" t="str">
        <f t="shared" si="144"/>
        <v/>
      </c>
      <c r="BR316" s="41" t="str">
        <f t="shared" si="145"/>
        <v/>
      </c>
      <c r="BS316" s="41" t="str">
        <f t="shared" si="146"/>
        <v/>
      </c>
      <c r="BT316" s="41" t="str">
        <f t="shared" si="147"/>
        <v/>
      </c>
      <c r="BU316" s="41" t="str">
        <f t="shared" si="148"/>
        <v/>
      </c>
      <c r="BV316" s="41" t="str">
        <f t="shared" si="149"/>
        <v/>
      </c>
      <c r="BW316" s="41" t="str">
        <f t="shared" si="150"/>
        <v/>
      </c>
      <c r="BX316" s="41" t="str">
        <f t="shared" si="151"/>
        <v/>
      </c>
      <c r="BY316" s="41" t="str">
        <f t="shared" si="152"/>
        <v/>
      </c>
      <c r="BZ316" s="40" t="s">
        <v>32</v>
      </c>
      <c r="CA316" s="41">
        <f t="shared" si="153"/>
        <v>1.018</v>
      </c>
      <c r="CB316" s="35"/>
      <c r="CC316" s="36">
        <f>IF(D316&gt;Zisk!$D$10,"",E316*CA316)</f>
        <v>0</v>
      </c>
    </row>
    <row r="317" spans="2:81" x14ac:dyDescent="0.2">
      <c r="B317" s="28" t="str">
        <f>Zisk!B328</f>
        <v/>
      </c>
      <c r="C317" s="28">
        <f>Zisk!C328</f>
        <v>0</v>
      </c>
      <c r="D317" s="28">
        <f>Zisk!E328</f>
        <v>0</v>
      </c>
      <c r="E317" s="29">
        <f>Zisk!D328</f>
        <v>0</v>
      </c>
      <c r="F317" s="29"/>
      <c r="G317" s="28" t="str">
        <f t="shared" si="128"/>
        <v>(</v>
      </c>
      <c r="H317" s="28" t="str">
        <f t="shared" si="129"/>
        <v>1</v>
      </c>
      <c r="I317" s="28" t="str">
        <f t="shared" si="130"/>
        <v>+</v>
      </c>
      <c r="J317" s="30">
        <f>IF($D317&lt;=2021,VstupniParametry_SKRYT!$D$5,"")</f>
        <v>0.02</v>
      </c>
      <c r="K317" s="28" t="str">
        <f t="shared" si="131"/>
        <v>)</v>
      </c>
      <c r="L317" s="31">
        <f>IF($D317&lt;=2021,COUNTIF(Vypocet_SKRYT!T314:AS314,"&gt;=1"),"")</f>
        <v>0</v>
      </c>
      <c r="M317" s="32" t="str">
        <f t="shared" si="132"/>
        <v>x</v>
      </c>
      <c r="N317" s="28" t="str">
        <f t="shared" si="133"/>
        <v>(</v>
      </c>
      <c r="O317" s="28" t="str">
        <f t="shared" si="134"/>
        <v>1</v>
      </c>
      <c r="P317" s="28" t="str">
        <f t="shared" si="135"/>
        <v>+</v>
      </c>
      <c r="Q317" s="30">
        <f>IF($D317&lt;=2024,VstupniParametry_SKRYT!$D$6,"")</f>
        <v>0.06</v>
      </c>
      <c r="R317" s="28" t="str">
        <f t="shared" si="136"/>
        <v>)</v>
      </c>
      <c r="S317" s="31">
        <f>IF($D317&lt;=2024,COUNTIFS(Vypocet_SKRYT!AT314:AV314,"&gt;=1"),"")</f>
        <v>0</v>
      </c>
      <c r="T317" s="32" t="str">
        <f t="shared" si="137"/>
        <v>x</v>
      </c>
      <c r="U317" s="28" t="str">
        <f t="shared" si="138"/>
        <v>(</v>
      </c>
      <c r="V317" s="28" t="str">
        <f t="shared" si="139"/>
        <v>1</v>
      </c>
      <c r="W317" s="28" t="str">
        <f t="shared" si="140"/>
        <v>+</v>
      </c>
      <c r="X317" s="30">
        <f>IF($D317&lt;=2025,VstupniParametry_SKRYT!$D$9,"")</f>
        <v>1.7999999999999999E-2</v>
      </c>
      <c r="Y317" s="28" t="str">
        <f t="shared" si="141"/>
        <v>)</v>
      </c>
      <c r="Z317" s="31">
        <f>IF(AND(D317&lt;2025,2025&lt;=Zisk!$D$10),1,IF(D317=2025,0,""))</f>
        <v>1</v>
      </c>
      <c r="AA317" s="32" t="str">
        <f>IF(AND($D317&lt;=2025,Zisk!$D$10&gt;=2026),"x","")</f>
        <v/>
      </c>
      <c r="AB317" s="28" t="str">
        <f>IF(AND($D317&lt;=2026,Zisk!$D$10&gt;=2026),"(","")</f>
        <v/>
      </c>
      <c r="AC317" s="28" t="str">
        <f>IF(AND($D317&lt;=2026,Zisk!$D$10&gt;=2026),"1","")</f>
        <v/>
      </c>
      <c r="AD317" s="28" t="str">
        <f>IF(AND($D317&lt;=2026,Zisk!$D$10&gt;=2026),"+","")</f>
        <v/>
      </c>
      <c r="AE317" s="30" t="str">
        <f>IF(AND($D317&lt;=2026,Zisk!$D$10&gt;=2026),VstupniParametry_SKRYT!$D$10,"")</f>
        <v/>
      </c>
      <c r="AF317" s="28" t="str">
        <f>IF(AND($D317&lt;=2026,Zisk!$D$10&gt;=2026),")","")</f>
        <v/>
      </c>
      <c r="AG317" s="31" t="str">
        <f>IF(AND(D317&lt;2026,2026&lt;=Zisk!$D$10),1,IF(D317=2026,0,""))</f>
        <v/>
      </c>
      <c r="AH317" s="32" t="str">
        <f>IF(AND($D317&lt;=2026,Zisk!$D$10&gt;=2027),"x","")</f>
        <v/>
      </c>
      <c r="AI317" s="28" t="str">
        <f>IF(AND($D317&lt;=2027,Zisk!$D$10&gt;=2027),"(","")</f>
        <v/>
      </c>
      <c r="AJ317" s="28" t="str">
        <f>IF(AND($D317&lt;=2027,Zisk!$D$10&gt;=2027),"1","")</f>
        <v/>
      </c>
      <c r="AK317" s="28" t="str">
        <f>IF(AND($D317&lt;=2027,Zisk!$D$10&gt;=2027),"+","")</f>
        <v/>
      </c>
      <c r="AL317" s="30" t="str">
        <f>IF(AND($D317&lt;=2027,Zisk!$D$10&gt;=2027),VstupniParametry_SKRYT!$D$11,"")</f>
        <v/>
      </c>
      <c r="AM317" s="28" t="str">
        <f>IF(AND($D317&lt;=2027,Zisk!$D$10&gt;=2027),")","")</f>
        <v/>
      </c>
      <c r="AN317" s="31" t="str">
        <f>IF(AND(D317&lt;2027,2027&lt;=Zisk!$D$10),1,IF(D317=2027,0,""))</f>
        <v/>
      </c>
      <c r="AO317" s="32" t="str">
        <f>IF(AND($D317&lt;=2027,Zisk!$D$10&gt;=2028),"x","")</f>
        <v/>
      </c>
      <c r="AP317" s="28" t="str">
        <f>IF(AND($D317&lt;=2028,Zisk!$D$10&gt;=2028),"(","")</f>
        <v/>
      </c>
      <c r="AQ317" s="28" t="str">
        <f>IF(AND($D317&lt;=2028,Zisk!$D$10&gt;=2028),"1","")</f>
        <v/>
      </c>
      <c r="AR317" s="28" t="str">
        <f>IF(AND($D317&lt;=2028,Zisk!$D$10&gt;=2028),"+","")</f>
        <v/>
      </c>
      <c r="AS317" s="30" t="str">
        <f>IF(AND($D317&lt;=2028,Zisk!$D$10&gt;=2028),VstupniParametry_SKRYT!$D$12,"")</f>
        <v/>
      </c>
      <c r="AT317" s="28" t="str">
        <f>IF(AND($D317&lt;=2028,Zisk!$D$10&gt;=2028),")","")</f>
        <v/>
      </c>
      <c r="AU317" s="31" t="str">
        <f>IF(AND(D317&lt;2028,2028&lt;=Zisk!$D$10),1,IF(D317=2028,0,""))</f>
        <v/>
      </c>
      <c r="AV317" s="32" t="str">
        <f>IF(AND($D317&lt;=2028,Zisk!$D$10&gt;=2029),"x","")</f>
        <v/>
      </c>
      <c r="AW317" s="28" t="str">
        <f>IF(AND($D317&lt;=2029,Zisk!$D$10&gt;=2029),"(","")</f>
        <v/>
      </c>
      <c r="AX317" s="28" t="str">
        <f>IF(AND($D317&lt;=2029,Zisk!$D$10&gt;=2029),"1","")</f>
        <v/>
      </c>
      <c r="AY317" s="28" t="str">
        <f>IF(AND($D317&lt;=2029,Zisk!$D$10&gt;=2029),"+","")</f>
        <v/>
      </c>
      <c r="AZ317" s="30" t="str">
        <f>IF(AND($D317&lt;=2029,Zisk!$D$10&gt;=2029),VstupniParametry_SKRYT!$D$13,"")</f>
        <v/>
      </c>
      <c r="BA317" s="28" t="str">
        <f>IF(AND($D317&lt;=2029,Zisk!$D$10&gt;=2029),")","")</f>
        <v/>
      </c>
      <c r="BB317" s="31" t="str">
        <f>IF(AND(D317&lt;2029,2029&lt;=Zisk!$D$10),1,IF(D317=2029,0,""))</f>
        <v/>
      </c>
      <c r="BC317" s="32" t="str">
        <f>IF(AND($D317&lt;=2029,Zisk!$D$10&gt;=2030),"x","")</f>
        <v/>
      </c>
      <c r="BD317" s="28" t="str">
        <f>IF(AND($D317&lt;=2030,Zisk!$D$10&gt;=2030),"(","")</f>
        <v/>
      </c>
      <c r="BE317" s="28" t="str">
        <f>IF(AND($D317&lt;=2030,Zisk!$D$10&gt;=2030),"1","")</f>
        <v/>
      </c>
      <c r="BF317" s="28" t="str">
        <f>IF(AND($D317&lt;=2030,Zisk!$D$10&gt;=2030),"+","")</f>
        <v/>
      </c>
      <c r="BG317" s="30" t="str">
        <f>IF(AND($D317&lt;=2030,Zisk!$D$10&gt;=2030),VstupniParametry_SKRYT!$D$14,"")</f>
        <v/>
      </c>
      <c r="BH317" s="28" t="str">
        <f>IF(AND($D317&lt;=2030,Zisk!$D$10&gt;=2030),")","")</f>
        <v/>
      </c>
      <c r="BI317" s="31" t="str">
        <f>IF(AND(D317&lt;2030,2030&lt;=Zisk!$D$10),1,IF(D317=2030,0,""))</f>
        <v/>
      </c>
      <c r="BJ317" s="33" t="s">
        <v>32</v>
      </c>
      <c r="BK317" s="30">
        <f t="shared" si="154"/>
        <v>1</v>
      </c>
      <c r="BL317" s="28" t="str">
        <f t="shared" si="155"/>
        <v>x</v>
      </c>
      <c r="BM317" s="34">
        <f t="shared" si="156"/>
        <v>1</v>
      </c>
      <c r="BN317" s="30" t="str">
        <f t="shared" si="157"/>
        <v>x</v>
      </c>
      <c r="BO317" s="34">
        <f t="shared" si="142"/>
        <v>1.018</v>
      </c>
      <c r="BP317" s="34" t="str">
        <f t="shared" si="143"/>
        <v/>
      </c>
      <c r="BQ317" s="34" t="str">
        <f t="shared" si="144"/>
        <v/>
      </c>
      <c r="BR317" s="34" t="str">
        <f t="shared" si="145"/>
        <v/>
      </c>
      <c r="BS317" s="34" t="str">
        <f t="shared" si="146"/>
        <v/>
      </c>
      <c r="BT317" s="34" t="str">
        <f t="shared" si="147"/>
        <v/>
      </c>
      <c r="BU317" s="34" t="str">
        <f t="shared" si="148"/>
        <v/>
      </c>
      <c r="BV317" s="34" t="str">
        <f t="shared" si="149"/>
        <v/>
      </c>
      <c r="BW317" s="34" t="str">
        <f t="shared" si="150"/>
        <v/>
      </c>
      <c r="BX317" s="34" t="str">
        <f t="shared" si="151"/>
        <v/>
      </c>
      <c r="BY317" s="34" t="str">
        <f t="shared" si="152"/>
        <v/>
      </c>
      <c r="BZ317" s="33" t="s">
        <v>32</v>
      </c>
      <c r="CA317" s="34">
        <f t="shared" si="153"/>
        <v>1.018</v>
      </c>
      <c r="CB317" s="28"/>
      <c r="CC317" s="29">
        <f>IF(D317&gt;Zisk!$D$10,"",E317*CA317)</f>
        <v>0</v>
      </c>
    </row>
    <row r="318" spans="2:81" x14ac:dyDescent="0.2">
      <c r="B318" s="35" t="str">
        <f>Zisk!B329</f>
        <v/>
      </c>
      <c r="C318" s="35">
        <f>Zisk!C329</f>
        <v>0</v>
      </c>
      <c r="D318" s="35">
        <f>Zisk!E329</f>
        <v>0</v>
      </c>
      <c r="E318" s="36">
        <f>Zisk!D329</f>
        <v>0</v>
      </c>
      <c r="F318" s="36"/>
      <c r="G318" s="35" t="str">
        <f t="shared" si="128"/>
        <v>(</v>
      </c>
      <c r="H318" s="35" t="str">
        <f t="shared" si="129"/>
        <v>1</v>
      </c>
      <c r="I318" s="35" t="str">
        <f t="shared" si="130"/>
        <v>+</v>
      </c>
      <c r="J318" s="37">
        <f>IF($D318&lt;=2021,VstupniParametry_SKRYT!$D$5,"")</f>
        <v>0.02</v>
      </c>
      <c r="K318" s="35" t="str">
        <f t="shared" si="131"/>
        <v>)</v>
      </c>
      <c r="L318" s="38">
        <f>IF($D318&lt;=2021,COUNTIF(Vypocet_SKRYT!T315:AS315,"&gt;=1"),"")</f>
        <v>0</v>
      </c>
      <c r="M318" s="39" t="str">
        <f t="shared" si="132"/>
        <v>x</v>
      </c>
      <c r="N318" s="35" t="str">
        <f t="shared" si="133"/>
        <v>(</v>
      </c>
      <c r="O318" s="35" t="str">
        <f t="shared" si="134"/>
        <v>1</v>
      </c>
      <c r="P318" s="35" t="str">
        <f t="shared" si="135"/>
        <v>+</v>
      </c>
      <c r="Q318" s="37">
        <f>IF($D318&lt;=2024,VstupniParametry_SKRYT!$D$6,"")</f>
        <v>0.06</v>
      </c>
      <c r="R318" s="35" t="str">
        <f t="shared" si="136"/>
        <v>)</v>
      </c>
      <c r="S318" s="38">
        <f>IF($D318&lt;=2024,COUNTIFS(Vypocet_SKRYT!AT315:AV315,"&gt;=1"),"")</f>
        <v>0</v>
      </c>
      <c r="T318" s="39" t="str">
        <f t="shared" si="137"/>
        <v>x</v>
      </c>
      <c r="U318" s="35" t="str">
        <f t="shared" si="138"/>
        <v>(</v>
      </c>
      <c r="V318" s="35" t="str">
        <f t="shared" si="139"/>
        <v>1</v>
      </c>
      <c r="W318" s="35" t="str">
        <f t="shared" si="140"/>
        <v>+</v>
      </c>
      <c r="X318" s="37">
        <f>IF($D318&lt;=2025,VstupniParametry_SKRYT!$D$9,"")</f>
        <v>1.7999999999999999E-2</v>
      </c>
      <c r="Y318" s="35" t="str">
        <f t="shared" si="141"/>
        <v>)</v>
      </c>
      <c r="Z318" s="38">
        <f>IF(AND(D318&lt;2025,2025&lt;=Zisk!$D$10),1,IF(D318=2025,0,""))</f>
        <v>1</v>
      </c>
      <c r="AA318" s="39" t="str">
        <f>IF(AND($D318&lt;=2025,Zisk!$D$10&gt;=2026),"x","")</f>
        <v/>
      </c>
      <c r="AB318" s="35" t="str">
        <f>IF(AND($D318&lt;=2026,Zisk!$D$10&gt;=2026),"(","")</f>
        <v/>
      </c>
      <c r="AC318" s="35" t="str">
        <f>IF(AND($D318&lt;=2026,Zisk!$D$10&gt;=2026),"1","")</f>
        <v/>
      </c>
      <c r="AD318" s="35" t="str">
        <f>IF(AND($D318&lt;=2026,Zisk!$D$10&gt;=2026),"+","")</f>
        <v/>
      </c>
      <c r="AE318" s="37" t="str">
        <f>IF(AND($D318&lt;=2026,Zisk!$D$10&gt;=2026),VstupniParametry_SKRYT!$D$10,"")</f>
        <v/>
      </c>
      <c r="AF318" s="35" t="str">
        <f>IF(AND($D318&lt;=2026,Zisk!$D$10&gt;=2026),")","")</f>
        <v/>
      </c>
      <c r="AG318" s="38" t="str">
        <f>IF(AND(D318&lt;2026,2026&lt;=Zisk!$D$10),1,IF(D318=2026,0,""))</f>
        <v/>
      </c>
      <c r="AH318" s="39" t="str">
        <f>IF(AND($D318&lt;=2026,Zisk!$D$10&gt;=2027),"x","")</f>
        <v/>
      </c>
      <c r="AI318" s="35" t="str">
        <f>IF(AND($D318&lt;=2027,Zisk!$D$10&gt;=2027),"(","")</f>
        <v/>
      </c>
      <c r="AJ318" s="35" t="str">
        <f>IF(AND($D318&lt;=2027,Zisk!$D$10&gt;=2027),"1","")</f>
        <v/>
      </c>
      <c r="AK318" s="35" t="str">
        <f>IF(AND($D318&lt;=2027,Zisk!$D$10&gt;=2027),"+","")</f>
        <v/>
      </c>
      <c r="AL318" s="37" t="str">
        <f>IF(AND($D318&lt;=2027,Zisk!$D$10&gt;=2027),VstupniParametry_SKRYT!$D$11,"")</f>
        <v/>
      </c>
      <c r="AM318" s="35" t="str">
        <f>IF(AND($D318&lt;=2027,Zisk!$D$10&gt;=2027),")","")</f>
        <v/>
      </c>
      <c r="AN318" s="38" t="str">
        <f>IF(AND(D318&lt;2027,2027&lt;=Zisk!$D$10),1,IF(D318=2027,0,""))</f>
        <v/>
      </c>
      <c r="AO318" s="39" t="str">
        <f>IF(AND($D318&lt;=2027,Zisk!$D$10&gt;=2028),"x","")</f>
        <v/>
      </c>
      <c r="AP318" s="35" t="str">
        <f>IF(AND($D318&lt;=2028,Zisk!$D$10&gt;=2028),"(","")</f>
        <v/>
      </c>
      <c r="AQ318" s="35" t="str">
        <f>IF(AND($D318&lt;=2028,Zisk!$D$10&gt;=2028),"1","")</f>
        <v/>
      </c>
      <c r="AR318" s="35" t="str">
        <f>IF(AND($D318&lt;=2028,Zisk!$D$10&gt;=2028),"+","")</f>
        <v/>
      </c>
      <c r="AS318" s="37" t="str">
        <f>IF(AND($D318&lt;=2028,Zisk!$D$10&gt;=2028),VstupniParametry_SKRYT!$D$12,"")</f>
        <v/>
      </c>
      <c r="AT318" s="35" t="str">
        <f>IF(AND($D318&lt;=2028,Zisk!$D$10&gt;=2028),")","")</f>
        <v/>
      </c>
      <c r="AU318" s="38" t="str">
        <f>IF(AND(D318&lt;2028,2028&lt;=Zisk!$D$10),1,IF(D318=2028,0,""))</f>
        <v/>
      </c>
      <c r="AV318" s="39" t="str">
        <f>IF(AND($D318&lt;=2028,Zisk!$D$10&gt;=2029),"x","")</f>
        <v/>
      </c>
      <c r="AW318" s="35" t="str">
        <f>IF(AND($D318&lt;=2029,Zisk!$D$10&gt;=2029),"(","")</f>
        <v/>
      </c>
      <c r="AX318" s="35" t="str">
        <f>IF(AND($D318&lt;=2029,Zisk!$D$10&gt;=2029),"1","")</f>
        <v/>
      </c>
      <c r="AY318" s="35" t="str">
        <f>IF(AND($D318&lt;=2029,Zisk!$D$10&gt;=2029),"+","")</f>
        <v/>
      </c>
      <c r="AZ318" s="37" t="str">
        <f>IF(AND($D318&lt;=2029,Zisk!$D$10&gt;=2029),VstupniParametry_SKRYT!$D$13,"")</f>
        <v/>
      </c>
      <c r="BA318" s="35" t="str">
        <f>IF(AND($D318&lt;=2029,Zisk!$D$10&gt;=2029),")","")</f>
        <v/>
      </c>
      <c r="BB318" s="38" t="str">
        <f>IF(AND(D318&lt;2029,2029&lt;=Zisk!$D$10),1,IF(D318=2029,0,""))</f>
        <v/>
      </c>
      <c r="BC318" s="39" t="str">
        <f>IF(AND($D318&lt;=2029,Zisk!$D$10&gt;=2030),"x","")</f>
        <v/>
      </c>
      <c r="BD318" s="35" t="str">
        <f>IF(AND($D318&lt;=2030,Zisk!$D$10&gt;=2030),"(","")</f>
        <v/>
      </c>
      <c r="BE318" s="35" t="str">
        <f>IF(AND($D318&lt;=2030,Zisk!$D$10&gt;=2030),"1","")</f>
        <v/>
      </c>
      <c r="BF318" s="35" t="str">
        <f>IF(AND($D318&lt;=2030,Zisk!$D$10&gt;=2030),"+","")</f>
        <v/>
      </c>
      <c r="BG318" s="37" t="str">
        <f>IF(AND($D318&lt;=2030,Zisk!$D$10&gt;=2030),VstupniParametry_SKRYT!$D$14,"")</f>
        <v/>
      </c>
      <c r="BH318" s="35" t="str">
        <f>IF(AND($D318&lt;=2030,Zisk!$D$10&gt;=2030),")","")</f>
        <v/>
      </c>
      <c r="BI318" s="38" t="str">
        <f>IF(AND(D318&lt;2030,2030&lt;=Zisk!$D$10),1,IF(D318=2030,0,""))</f>
        <v/>
      </c>
      <c r="BJ318" s="40" t="s">
        <v>32</v>
      </c>
      <c r="BK318" s="37">
        <f t="shared" si="154"/>
        <v>1</v>
      </c>
      <c r="BL318" s="35" t="str">
        <f t="shared" si="155"/>
        <v>x</v>
      </c>
      <c r="BM318" s="41">
        <f t="shared" si="156"/>
        <v>1</v>
      </c>
      <c r="BN318" s="37" t="str">
        <f t="shared" si="157"/>
        <v>x</v>
      </c>
      <c r="BO318" s="41">
        <f t="shared" si="142"/>
        <v>1.018</v>
      </c>
      <c r="BP318" s="41" t="str">
        <f t="shared" si="143"/>
        <v/>
      </c>
      <c r="BQ318" s="41" t="str">
        <f t="shared" si="144"/>
        <v/>
      </c>
      <c r="BR318" s="41" t="str">
        <f t="shared" si="145"/>
        <v/>
      </c>
      <c r="BS318" s="41" t="str">
        <f t="shared" si="146"/>
        <v/>
      </c>
      <c r="BT318" s="41" t="str">
        <f t="shared" si="147"/>
        <v/>
      </c>
      <c r="BU318" s="41" t="str">
        <f t="shared" si="148"/>
        <v/>
      </c>
      <c r="BV318" s="41" t="str">
        <f t="shared" si="149"/>
        <v/>
      </c>
      <c r="BW318" s="41" t="str">
        <f t="shared" si="150"/>
        <v/>
      </c>
      <c r="BX318" s="41" t="str">
        <f t="shared" si="151"/>
        <v/>
      </c>
      <c r="BY318" s="41" t="str">
        <f t="shared" si="152"/>
        <v/>
      </c>
      <c r="BZ318" s="40" t="s">
        <v>32</v>
      </c>
      <c r="CA318" s="41">
        <f t="shared" si="153"/>
        <v>1.018</v>
      </c>
      <c r="CB318" s="35"/>
      <c r="CC318" s="36">
        <f>IF(D318&gt;Zisk!$D$10,"",E318*CA318)</f>
        <v>0</v>
      </c>
    </row>
    <row r="319" spans="2:81" x14ac:dyDescent="0.2">
      <c r="B319" s="28" t="str">
        <f>Zisk!B330</f>
        <v/>
      </c>
      <c r="C319" s="28">
        <f>Zisk!C330</f>
        <v>0</v>
      </c>
      <c r="D319" s="28">
        <f>Zisk!E330</f>
        <v>0</v>
      </c>
      <c r="E319" s="29">
        <f>Zisk!D330</f>
        <v>0</v>
      </c>
      <c r="F319" s="29"/>
      <c r="G319" s="28" t="str">
        <f t="shared" si="128"/>
        <v>(</v>
      </c>
      <c r="H319" s="28" t="str">
        <f t="shared" si="129"/>
        <v>1</v>
      </c>
      <c r="I319" s="28" t="str">
        <f t="shared" si="130"/>
        <v>+</v>
      </c>
      <c r="J319" s="30">
        <f>IF($D319&lt;=2021,VstupniParametry_SKRYT!$D$5,"")</f>
        <v>0.02</v>
      </c>
      <c r="K319" s="28" t="str">
        <f t="shared" si="131"/>
        <v>)</v>
      </c>
      <c r="L319" s="31">
        <f>IF($D319&lt;=2021,COUNTIF(Vypocet_SKRYT!T316:AS316,"&gt;=1"),"")</f>
        <v>0</v>
      </c>
      <c r="M319" s="32" t="str">
        <f t="shared" si="132"/>
        <v>x</v>
      </c>
      <c r="N319" s="28" t="str">
        <f t="shared" si="133"/>
        <v>(</v>
      </c>
      <c r="O319" s="28" t="str">
        <f t="shared" si="134"/>
        <v>1</v>
      </c>
      <c r="P319" s="28" t="str">
        <f t="shared" si="135"/>
        <v>+</v>
      </c>
      <c r="Q319" s="30">
        <f>IF($D319&lt;=2024,VstupniParametry_SKRYT!$D$6,"")</f>
        <v>0.06</v>
      </c>
      <c r="R319" s="28" t="str">
        <f t="shared" si="136"/>
        <v>)</v>
      </c>
      <c r="S319" s="31">
        <f>IF($D319&lt;=2024,COUNTIFS(Vypocet_SKRYT!AT316:AV316,"&gt;=1"),"")</f>
        <v>0</v>
      </c>
      <c r="T319" s="32" t="str">
        <f t="shared" si="137"/>
        <v>x</v>
      </c>
      <c r="U319" s="28" t="str">
        <f t="shared" si="138"/>
        <v>(</v>
      </c>
      <c r="V319" s="28" t="str">
        <f t="shared" si="139"/>
        <v>1</v>
      </c>
      <c r="W319" s="28" t="str">
        <f t="shared" si="140"/>
        <v>+</v>
      </c>
      <c r="X319" s="30">
        <f>IF($D319&lt;=2025,VstupniParametry_SKRYT!$D$9,"")</f>
        <v>1.7999999999999999E-2</v>
      </c>
      <c r="Y319" s="28" t="str">
        <f t="shared" si="141"/>
        <v>)</v>
      </c>
      <c r="Z319" s="31">
        <f>IF(AND(D319&lt;2025,2025&lt;=Zisk!$D$10),1,IF(D319=2025,0,""))</f>
        <v>1</v>
      </c>
      <c r="AA319" s="32" t="str">
        <f>IF(AND($D319&lt;=2025,Zisk!$D$10&gt;=2026),"x","")</f>
        <v/>
      </c>
      <c r="AB319" s="28" t="str">
        <f>IF(AND($D319&lt;=2026,Zisk!$D$10&gt;=2026),"(","")</f>
        <v/>
      </c>
      <c r="AC319" s="28" t="str">
        <f>IF(AND($D319&lt;=2026,Zisk!$D$10&gt;=2026),"1","")</f>
        <v/>
      </c>
      <c r="AD319" s="28" t="str">
        <f>IF(AND($D319&lt;=2026,Zisk!$D$10&gt;=2026),"+","")</f>
        <v/>
      </c>
      <c r="AE319" s="30" t="str">
        <f>IF(AND($D319&lt;=2026,Zisk!$D$10&gt;=2026),VstupniParametry_SKRYT!$D$10,"")</f>
        <v/>
      </c>
      <c r="AF319" s="28" t="str">
        <f>IF(AND($D319&lt;=2026,Zisk!$D$10&gt;=2026),")","")</f>
        <v/>
      </c>
      <c r="AG319" s="31" t="str">
        <f>IF(AND(D319&lt;2026,2026&lt;=Zisk!$D$10),1,IF(D319=2026,0,""))</f>
        <v/>
      </c>
      <c r="AH319" s="32" t="str">
        <f>IF(AND($D319&lt;=2026,Zisk!$D$10&gt;=2027),"x","")</f>
        <v/>
      </c>
      <c r="AI319" s="28" t="str">
        <f>IF(AND($D319&lt;=2027,Zisk!$D$10&gt;=2027),"(","")</f>
        <v/>
      </c>
      <c r="AJ319" s="28" t="str">
        <f>IF(AND($D319&lt;=2027,Zisk!$D$10&gt;=2027),"1","")</f>
        <v/>
      </c>
      <c r="AK319" s="28" t="str">
        <f>IF(AND($D319&lt;=2027,Zisk!$D$10&gt;=2027),"+","")</f>
        <v/>
      </c>
      <c r="AL319" s="30" t="str">
        <f>IF(AND($D319&lt;=2027,Zisk!$D$10&gt;=2027),VstupniParametry_SKRYT!$D$11,"")</f>
        <v/>
      </c>
      <c r="AM319" s="28" t="str">
        <f>IF(AND($D319&lt;=2027,Zisk!$D$10&gt;=2027),")","")</f>
        <v/>
      </c>
      <c r="AN319" s="31" t="str">
        <f>IF(AND(D319&lt;2027,2027&lt;=Zisk!$D$10),1,IF(D319=2027,0,""))</f>
        <v/>
      </c>
      <c r="AO319" s="32" t="str">
        <f>IF(AND($D319&lt;=2027,Zisk!$D$10&gt;=2028),"x","")</f>
        <v/>
      </c>
      <c r="AP319" s="28" t="str">
        <f>IF(AND($D319&lt;=2028,Zisk!$D$10&gt;=2028),"(","")</f>
        <v/>
      </c>
      <c r="AQ319" s="28" t="str">
        <f>IF(AND($D319&lt;=2028,Zisk!$D$10&gt;=2028),"1","")</f>
        <v/>
      </c>
      <c r="AR319" s="28" t="str">
        <f>IF(AND($D319&lt;=2028,Zisk!$D$10&gt;=2028),"+","")</f>
        <v/>
      </c>
      <c r="AS319" s="30" t="str">
        <f>IF(AND($D319&lt;=2028,Zisk!$D$10&gt;=2028),VstupniParametry_SKRYT!$D$12,"")</f>
        <v/>
      </c>
      <c r="AT319" s="28" t="str">
        <f>IF(AND($D319&lt;=2028,Zisk!$D$10&gt;=2028),")","")</f>
        <v/>
      </c>
      <c r="AU319" s="31" t="str">
        <f>IF(AND(D319&lt;2028,2028&lt;=Zisk!$D$10),1,IF(D319=2028,0,""))</f>
        <v/>
      </c>
      <c r="AV319" s="32" t="str">
        <f>IF(AND($D319&lt;=2028,Zisk!$D$10&gt;=2029),"x","")</f>
        <v/>
      </c>
      <c r="AW319" s="28" t="str">
        <f>IF(AND($D319&lt;=2029,Zisk!$D$10&gt;=2029),"(","")</f>
        <v/>
      </c>
      <c r="AX319" s="28" t="str">
        <f>IF(AND($D319&lt;=2029,Zisk!$D$10&gt;=2029),"1","")</f>
        <v/>
      </c>
      <c r="AY319" s="28" t="str">
        <f>IF(AND($D319&lt;=2029,Zisk!$D$10&gt;=2029),"+","")</f>
        <v/>
      </c>
      <c r="AZ319" s="30" t="str">
        <f>IF(AND($D319&lt;=2029,Zisk!$D$10&gt;=2029),VstupniParametry_SKRYT!$D$13,"")</f>
        <v/>
      </c>
      <c r="BA319" s="28" t="str">
        <f>IF(AND($D319&lt;=2029,Zisk!$D$10&gt;=2029),")","")</f>
        <v/>
      </c>
      <c r="BB319" s="31" t="str">
        <f>IF(AND(D319&lt;2029,2029&lt;=Zisk!$D$10),1,IF(D319=2029,0,""))</f>
        <v/>
      </c>
      <c r="BC319" s="32" t="str">
        <f>IF(AND($D319&lt;=2029,Zisk!$D$10&gt;=2030),"x","")</f>
        <v/>
      </c>
      <c r="BD319" s="28" t="str">
        <f>IF(AND($D319&lt;=2030,Zisk!$D$10&gt;=2030),"(","")</f>
        <v/>
      </c>
      <c r="BE319" s="28" t="str">
        <f>IF(AND($D319&lt;=2030,Zisk!$D$10&gt;=2030),"1","")</f>
        <v/>
      </c>
      <c r="BF319" s="28" t="str">
        <f>IF(AND($D319&lt;=2030,Zisk!$D$10&gt;=2030),"+","")</f>
        <v/>
      </c>
      <c r="BG319" s="30" t="str">
        <f>IF(AND($D319&lt;=2030,Zisk!$D$10&gt;=2030),VstupniParametry_SKRYT!$D$14,"")</f>
        <v/>
      </c>
      <c r="BH319" s="28" t="str">
        <f>IF(AND($D319&lt;=2030,Zisk!$D$10&gt;=2030),")","")</f>
        <v/>
      </c>
      <c r="BI319" s="31" t="str">
        <f>IF(AND(D319&lt;2030,2030&lt;=Zisk!$D$10),1,IF(D319=2030,0,""))</f>
        <v/>
      </c>
      <c r="BJ319" s="33" t="s">
        <v>32</v>
      </c>
      <c r="BK319" s="30">
        <f t="shared" si="154"/>
        <v>1</v>
      </c>
      <c r="BL319" s="28" t="str">
        <f t="shared" si="155"/>
        <v>x</v>
      </c>
      <c r="BM319" s="34">
        <f t="shared" si="156"/>
        <v>1</v>
      </c>
      <c r="BN319" s="30" t="str">
        <f t="shared" si="157"/>
        <v>x</v>
      </c>
      <c r="BO319" s="34">
        <f t="shared" si="142"/>
        <v>1.018</v>
      </c>
      <c r="BP319" s="34" t="str">
        <f t="shared" si="143"/>
        <v/>
      </c>
      <c r="BQ319" s="34" t="str">
        <f t="shared" si="144"/>
        <v/>
      </c>
      <c r="BR319" s="34" t="str">
        <f t="shared" si="145"/>
        <v/>
      </c>
      <c r="BS319" s="34" t="str">
        <f t="shared" si="146"/>
        <v/>
      </c>
      <c r="BT319" s="34" t="str">
        <f t="shared" si="147"/>
        <v/>
      </c>
      <c r="BU319" s="34" t="str">
        <f t="shared" si="148"/>
        <v/>
      </c>
      <c r="BV319" s="34" t="str">
        <f t="shared" si="149"/>
        <v/>
      </c>
      <c r="BW319" s="34" t="str">
        <f t="shared" si="150"/>
        <v/>
      </c>
      <c r="BX319" s="34" t="str">
        <f t="shared" si="151"/>
        <v/>
      </c>
      <c r="BY319" s="34" t="str">
        <f t="shared" si="152"/>
        <v/>
      </c>
      <c r="BZ319" s="33" t="s">
        <v>32</v>
      </c>
      <c r="CA319" s="34">
        <f t="shared" si="153"/>
        <v>1.018</v>
      </c>
      <c r="CB319" s="28"/>
      <c r="CC319" s="29">
        <f>IF(D319&gt;Zisk!$D$10,"",E319*CA319)</f>
        <v>0</v>
      </c>
    </row>
    <row r="320" spans="2:81" x14ac:dyDescent="0.2">
      <c r="B320" s="35" t="str">
        <f>Zisk!B331</f>
        <v/>
      </c>
      <c r="C320" s="35">
        <f>Zisk!C331</f>
        <v>0</v>
      </c>
      <c r="D320" s="35">
        <f>Zisk!E331</f>
        <v>0</v>
      </c>
      <c r="E320" s="36">
        <f>Zisk!D331</f>
        <v>0</v>
      </c>
      <c r="F320" s="36"/>
      <c r="G320" s="35" t="str">
        <f t="shared" si="128"/>
        <v>(</v>
      </c>
      <c r="H320" s="35" t="str">
        <f t="shared" si="129"/>
        <v>1</v>
      </c>
      <c r="I320" s="35" t="str">
        <f t="shared" si="130"/>
        <v>+</v>
      </c>
      <c r="J320" s="37">
        <f>IF($D320&lt;=2021,VstupniParametry_SKRYT!$D$5,"")</f>
        <v>0.02</v>
      </c>
      <c r="K320" s="35" t="str">
        <f t="shared" si="131"/>
        <v>)</v>
      </c>
      <c r="L320" s="38">
        <f>IF($D320&lt;=2021,COUNTIF(Vypocet_SKRYT!T317:AS317,"&gt;=1"),"")</f>
        <v>0</v>
      </c>
      <c r="M320" s="39" t="str">
        <f t="shared" si="132"/>
        <v>x</v>
      </c>
      <c r="N320" s="35" t="str">
        <f t="shared" si="133"/>
        <v>(</v>
      </c>
      <c r="O320" s="35" t="str">
        <f t="shared" si="134"/>
        <v>1</v>
      </c>
      <c r="P320" s="35" t="str">
        <f t="shared" si="135"/>
        <v>+</v>
      </c>
      <c r="Q320" s="37">
        <f>IF($D320&lt;=2024,VstupniParametry_SKRYT!$D$6,"")</f>
        <v>0.06</v>
      </c>
      <c r="R320" s="35" t="str">
        <f t="shared" si="136"/>
        <v>)</v>
      </c>
      <c r="S320" s="38">
        <f>IF($D320&lt;=2024,COUNTIFS(Vypocet_SKRYT!AT317:AV317,"&gt;=1"),"")</f>
        <v>0</v>
      </c>
      <c r="T320" s="39" t="str">
        <f t="shared" si="137"/>
        <v>x</v>
      </c>
      <c r="U320" s="35" t="str">
        <f t="shared" si="138"/>
        <v>(</v>
      </c>
      <c r="V320" s="35" t="str">
        <f t="shared" si="139"/>
        <v>1</v>
      </c>
      <c r="W320" s="35" t="str">
        <f t="shared" si="140"/>
        <v>+</v>
      </c>
      <c r="X320" s="37">
        <f>IF($D320&lt;=2025,VstupniParametry_SKRYT!$D$9,"")</f>
        <v>1.7999999999999999E-2</v>
      </c>
      <c r="Y320" s="35" t="str">
        <f t="shared" si="141"/>
        <v>)</v>
      </c>
      <c r="Z320" s="38">
        <f>IF(AND(D320&lt;2025,2025&lt;=Zisk!$D$10),1,IF(D320=2025,0,""))</f>
        <v>1</v>
      </c>
      <c r="AA320" s="39" t="str">
        <f>IF(AND($D320&lt;=2025,Zisk!$D$10&gt;=2026),"x","")</f>
        <v/>
      </c>
      <c r="AB320" s="35" t="str">
        <f>IF(AND($D320&lt;=2026,Zisk!$D$10&gt;=2026),"(","")</f>
        <v/>
      </c>
      <c r="AC320" s="35" t="str">
        <f>IF(AND($D320&lt;=2026,Zisk!$D$10&gt;=2026),"1","")</f>
        <v/>
      </c>
      <c r="AD320" s="35" t="str">
        <f>IF(AND($D320&lt;=2026,Zisk!$D$10&gt;=2026),"+","")</f>
        <v/>
      </c>
      <c r="AE320" s="37" t="str">
        <f>IF(AND($D320&lt;=2026,Zisk!$D$10&gt;=2026),VstupniParametry_SKRYT!$D$10,"")</f>
        <v/>
      </c>
      <c r="AF320" s="35" t="str">
        <f>IF(AND($D320&lt;=2026,Zisk!$D$10&gt;=2026),")","")</f>
        <v/>
      </c>
      <c r="AG320" s="38" t="str">
        <f>IF(AND(D320&lt;2026,2026&lt;=Zisk!$D$10),1,IF(D320=2026,0,""))</f>
        <v/>
      </c>
      <c r="AH320" s="39" t="str">
        <f>IF(AND($D320&lt;=2026,Zisk!$D$10&gt;=2027),"x","")</f>
        <v/>
      </c>
      <c r="AI320" s="35" t="str">
        <f>IF(AND($D320&lt;=2027,Zisk!$D$10&gt;=2027),"(","")</f>
        <v/>
      </c>
      <c r="AJ320" s="35" t="str">
        <f>IF(AND($D320&lt;=2027,Zisk!$D$10&gt;=2027),"1","")</f>
        <v/>
      </c>
      <c r="AK320" s="35" t="str">
        <f>IF(AND($D320&lt;=2027,Zisk!$D$10&gt;=2027),"+","")</f>
        <v/>
      </c>
      <c r="AL320" s="37" t="str">
        <f>IF(AND($D320&lt;=2027,Zisk!$D$10&gt;=2027),VstupniParametry_SKRYT!$D$11,"")</f>
        <v/>
      </c>
      <c r="AM320" s="35" t="str">
        <f>IF(AND($D320&lt;=2027,Zisk!$D$10&gt;=2027),")","")</f>
        <v/>
      </c>
      <c r="AN320" s="38" t="str">
        <f>IF(AND(D320&lt;2027,2027&lt;=Zisk!$D$10),1,IF(D320=2027,0,""))</f>
        <v/>
      </c>
      <c r="AO320" s="39" t="str">
        <f>IF(AND($D320&lt;=2027,Zisk!$D$10&gt;=2028),"x","")</f>
        <v/>
      </c>
      <c r="AP320" s="35" t="str">
        <f>IF(AND($D320&lt;=2028,Zisk!$D$10&gt;=2028),"(","")</f>
        <v/>
      </c>
      <c r="AQ320" s="35" t="str">
        <f>IF(AND($D320&lt;=2028,Zisk!$D$10&gt;=2028),"1","")</f>
        <v/>
      </c>
      <c r="AR320" s="35" t="str">
        <f>IF(AND($D320&lt;=2028,Zisk!$D$10&gt;=2028),"+","")</f>
        <v/>
      </c>
      <c r="AS320" s="37" t="str">
        <f>IF(AND($D320&lt;=2028,Zisk!$D$10&gt;=2028),VstupniParametry_SKRYT!$D$12,"")</f>
        <v/>
      </c>
      <c r="AT320" s="35" t="str">
        <f>IF(AND($D320&lt;=2028,Zisk!$D$10&gt;=2028),")","")</f>
        <v/>
      </c>
      <c r="AU320" s="38" t="str">
        <f>IF(AND(D320&lt;2028,2028&lt;=Zisk!$D$10),1,IF(D320=2028,0,""))</f>
        <v/>
      </c>
      <c r="AV320" s="39" t="str">
        <f>IF(AND($D320&lt;=2028,Zisk!$D$10&gt;=2029),"x","")</f>
        <v/>
      </c>
      <c r="AW320" s="35" t="str">
        <f>IF(AND($D320&lt;=2029,Zisk!$D$10&gt;=2029),"(","")</f>
        <v/>
      </c>
      <c r="AX320" s="35" t="str">
        <f>IF(AND($D320&lt;=2029,Zisk!$D$10&gt;=2029),"1","")</f>
        <v/>
      </c>
      <c r="AY320" s="35" t="str">
        <f>IF(AND($D320&lt;=2029,Zisk!$D$10&gt;=2029),"+","")</f>
        <v/>
      </c>
      <c r="AZ320" s="37" t="str">
        <f>IF(AND($D320&lt;=2029,Zisk!$D$10&gt;=2029),VstupniParametry_SKRYT!$D$13,"")</f>
        <v/>
      </c>
      <c r="BA320" s="35" t="str">
        <f>IF(AND($D320&lt;=2029,Zisk!$D$10&gt;=2029),")","")</f>
        <v/>
      </c>
      <c r="BB320" s="38" t="str">
        <f>IF(AND(D320&lt;2029,2029&lt;=Zisk!$D$10),1,IF(D320=2029,0,""))</f>
        <v/>
      </c>
      <c r="BC320" s="39" t="str">
        <f>IF(AND($D320&lt;=2029,Zisk!$D$10&gt;=2030),"x","")</f>
        <v/>
      </c>
      <c r="BD320" s="35" t="str">
        <f>IF(AND($D320&lt;=2030,Zisk!$D$10&gt;=2030),"(","")</f>
        <v/>
      </c>
      <c r="BE320" s="35" t="str">
        <f>IF(AND($D320&lt;=2030,Zisk!$D$10&gt;=2030),"1","")</f>
        <v/>
      </c>
      <c r="BF320" s="35" t="str">
        <f>IF(AND($D320&lt;=2030,Zisk!$D$10&gt;=2030),"+","")</f>
        <v/>
      </c>
      <c r="BG320" s="37" t="str">
        <f>IF(AND($D320&lt;=2030,Zisk!$D$10&gt;=2030),VstupniParametry_SKRYT!$D$14,"")</f>
        <v/>
      </c>
      <c r="BH320" s="35" t="str">
        <f>IF(AND($D320&lt;=2030,Zisk!$D$10&gt;=2030),")","")</f>
        <v/>
      </c>
      <c r="BI320" s="38" t="str">
        <f>IF(AND(D320&lt;2030,2030&lt;=Zisk!$D$10),1,IF(D320=2030,0,""))</f>
        <v/>
      </c>
      <c r="BJ320" s="40" t="s">
        <v>32</v>
      </c>
      <c r="BK320" s="37">
        <f t="shared" si="154"/>
        <v>1</v>
      </c>
      <c r="BL320" s="35" t="str">
        <f t="shared" si="155"/>
        <v>x</v>
      </c>
      <c r="BM320" s="41">
        <f t="shared" si="156"/>
        <v>1</v>
      </c>
      <c r="BN320" s="37" t="str">
        <f t="shared" si="157"/>
        <v>x</v>
      </c>
      <c r="BO320" s="41">
        <f t="shared" si="142"/>
        <v>1.018</v>
      </c>
      <c r="BP320" s="41" t="str">
        <f t="shared" si="143"/>
        <v/>
      </c>
      <c r="BQ320" s="41" t="str">
        <f t="shared" si="144"/>
        <v/>
      </c>
      <c r="BR320" s="41" t="str">
        <f t="shared" si="145"/>
        <v/>
      </c>
      <c r="BS320" s="41" t="str">
        <f t="shared" si="146"/>
        <v/>
      </c>
      <c r="BT320" s="41" t="str">
        <f t="shared" si="147"/>
        <v/>
      </c>
      <c r="BU320" s="41" t="str">
        <f t="shared" si="148"/>
        <v/>
      </c>
      <c r="BV320" s="41" t="str">
        <f t="shared" si="149"/>
        <v/>
      </c>
      <c r="BW320" s="41" t="str">
        <f t="shared" si="150"/>
        <v/>
      </c>
      <c r="BX320" s="41" t="str">
        <f t="shared" si="151"/>
        <v/>
      </c>
      <c r="BY320" s="41" t="str">
        <f t="shared" si="152"/>
        <v/>
      </c>
      <c r="BZ320" s="40" t="s">
        <v>32</v>
      </c>
      <c r="CA320" s="41">
        <f t="shared" si="153"/>
        <v>1.018</v>
      </c>
      <c r="CB320" s="35"/>
      <c r="CC320" s="36">
        <f>IF(D320&gt;Zisk!$D$10,"",E320*CA320)</f>
        <v>0</v>
      </c>
    </row>
    <row r="321" spans="2:81" x14ac:dyDescent="0.2">
      <c r="B321" s="28" t="str">
        <f>Zisk!B332</f>
        <v/>
      </c>
      <c r="C321" s="28">
        <f>Zisk!C332</f>
        <v>0</v>
      </c>
      <c r="D321" s="28">
        <f>Zisk!E332</f>
        <v>0</v>
      </c>
      <c r="E321" s="29">
        <f>Zisk!D332</f>
        <v>0</v>
      </c>
      <c r="F321" s="29"/>
      <c r="G321" s="28" t="str">
        <f t="shared" si="128"/>
        <v>(</v>
      </c>
      <c r="H321" s="28" t="str">
        <f t="shared" si="129"/>
        <v>1</v>
      </c>
      <c r="I321" s="28" t="str">
        <f t="shared" si="130"/>
        <v>+</v>
      </c>
      <c r="J321" s="30">
        <f>IF($D321&lt;=2021,VstupniParametry_SKRYT!$D$5,"")</f>
        <v>0.02</v>
      </c>
      <c r="K321" s="28" t="str">
        <f t="shared" si="131"/>
        <v>)</v>
      </c>
      <c r="L321" s="31">
        <f>IF($D321&lt;=2021,COUNTIF(Vypocet_SKRYT!T318:AS318,"&gt;=1"),"")</f>
        <v>0</v>
      </c>
      <c r="M321" s="32" t="str">
        <f t="shared" si="132"/>
        <v>x</v>
      </c>
      <c r="N321" s="28" t="str">
        <f t="shared" si="133"/>
        <v>(</v>
      </c>
      <c r="O321" s="28" t="str">
        <f t="shared" si="134"/>
        <v>1</v>
      </c>
      <c r="P321" s="28" t="str">
        <f t="shared" si="135"/>
        <v>+</v>
      </c>
      <c r="Q321" s="30">
        <f>IF($D321&lt;=2024,VstupniParametry_SKRYT!$D$6,"")</f>
        <v>0.06</v>
      </c>
      <c r="R321" s="28" t="str">
        <f t="shared" si="136"/>
        <v>)</v>
      </c>
      <c r="S321" s="31">
        <f>IF($D321&lt;=2024,COUNTIFS(Vypocet_SKRYT!AT318:AV318,"&gt;=1"),"")</f>
        <v>0</v>
      </c>
      <c r="T321" s="32" t="str">
        <f t="shared" si="137"/>
        <v>x</v>
      </c>
      <c r="U321" s="28" t="str">
        <f t="shared" si="138"/>
        <v>(</v>
      </c>
      <c r="V321" s="28" t="str">
        <f t="shared" si="139"/>
        <v>1</v>
      </c>
      <c r="W321" s="28" t="str">
        <f t="shared" si="140"/>
        <v>+</v>
      </c>
      <c r="X321" s="30">
        <f>IF($D321&lt;=2025,VstupniParametry_SKRYT!$D$9,"")</f>
        <v>1.7999999999999999E-2</v>
      </c>
      <c r="Y321" s="28" t="str">
        <f t="shared" si="141"/>
        <v>)</v>
      </c>
      <c r="Z321" s="31">
        <f>IF(AND(D321&lt;2025,2025&lt;=Zisk!$D$10),1,IF(D321=2025,0,""))</f>
        <v>1</v>
      </c>
      <c r="AA321" s="32" t="str">
        <f>IF(AND($D321&lt;=2025,Zisk!$D$10&gt;=2026),"x","")</f>
        <v/>
      </c>
      <c r="AB321" s="28" t="str">
        <f>IF(AND($D321&lt;=2026,Zisk!$D$10&gt;=2026),"(","")</f>
        <v/>
      </c>
      <c r="AC321" s="28" t="str">
        <f>IF(AND($D321&lt;=2026,Zisk!$D$10&gt;=2026),"1","")</f>
        <v/>
      </c>
      <c r="AD321" s="28" t="str">
        <f>IF(AND($D321&lt;=2026,Zisk!$D$10&gt;=2026),"+","")</f>
        <v/>
      </c>
      <c r="AE321" s="30" t="str">
        <f>IF(AND($D321&lt;=2026,Zisk!$D$10&gt;=2026),VstupniParametry_SKRYT!$D$10,"")</f>
        <v/>
      </c>
      <c r="AF321" s="28" t="str">
        <f>IF(AND($D321&lt;=2026,Zisk!$D$10&gt;=2026),")","")</f>
        <v/>
      </c>
      <c r="AG321" s="31" t="str">
        <f>IF(AND(D321&lt;2026,2026&lt;=Zisk!$D$10),1,IF(D321=2026,0,""))</f>
        <v/>
      </c>
      <c r="AH321" s="32" t="str">
        <f>IF(AND($D321&lt;=2026,Zisk!$D$10&gt;=2027),"x","")</f>
        <v/>
      </c>
      <c r="AI321" s="28" t="str">
        <f>IF(AND($D321&lt;=2027,Zisk!$D$10&gt;=2027),"(","")</f>
        <v/>
      </c>
      <c r="AJ321" s="28" t="str">
        <f>IF(AND($D321&lt;=2027,Zisk!$D$10&gt;=2027),"1","")</f>
        <v/>
      </c>
      <c r="AK321" s="28" t="str">
        <f>IF(AND($D321&lt;=2027,Zisk!$D$10&gt;=2027),"+","")</f>
        <v/>
      </c>
      <c r="AL321" s="30" t="str">
        <f>IF(AND($D321&lt;=2027,Zisk!$D$10&gt;=2027),VstupniParametry_SKRYT!$D$11,"")</f>
        <v/>
      </c>
      <c r="AM321" s="28" t="str">
        <f>IF(AND($D321&lt;=2027,Zisk!$D$10&gt;=2027),")","")</f>
        <v/>
      </c>
      <c r="AN321" s="31" t="str">
        <f>IF(AND(D321&lt;2027,2027&lt;=Zisk!$D$10),1,IF(D321=2027,0,""))</f>
        <v/>
      </c>
      <c r="AO321" s="32" t="str">
        <f>IF(AND($D321&lt;=2027,Zisk!$D$10&gt;=2028),"x","")</f>
        <v/>
      </c>
      <c r="AP321" s="28" t="str">
        <f>IF(AND($D321&lt;=2028,Zisk!$D$10&gt;=2028),"(","")</f>
        <v/>
      </c>
      <c r="AQ321" s="28" t="str">
        <f>IF(AND($D321&lt;=2028,Zisk!$D$10&gt;=2028),"1","")</f>
        <v/>
      </c>
      <c r="AR321" s="28" t="str">
        <f>IF(AND($D321&lt;=2028,Zisk!$D$10&gt;=2028),"+","")</f>
        <v/>
      </c>
      <c r="AS321" s="30" t="str">
        <f>IF(AND($D321&lt;=2028,Zisk!$D$10&gt;=2028),VstupniParametry_SKRYT!$D$12,"")</f>
        <v/>
      </c>
      <c r="AT321" s="28" t="str">
        <f>IF(AND($D321&lt;=2028,Zisk!$D$10&gt;=2028),")","")</f>
        <v/>
      </c>
      <c r="AU321" s="31" t="str">
        <f>IF(AND(D321&lt;2028,2028&lt;=Zisk!$D$10),1,IF(D321=2028,0,""))</f>
        <v/>
      </c>
      <c r="AV321" s="32" t="str">
        <f>IF(AND($D321&lt;=2028,Zisk!$D$10&gt;=2029),"x","")</f>
        <v/>
      </c>
      <c r="AW321" s="28" t="str">
        <f>IF(AND($D321&lt;=2029,Zisk!$D$10&gt;=2029),"(","")</f>
        <v/>
      </c>
      <c r="AX321" s="28" t="str">
        <f>IF(AND($D321&lt;=2029,Zisk!$D$10&gt;=2029),"1","")</f>
        <v/>
      </c>
      <c r="AY321" s="28" t="str">
        <f>IF(AND($D321&lt;=2029,Zisk!$D$10&gt;=2029),"+","")</f>
        <v/>
      </c>
      <c r="AZ321" s="30" t="str">
        <f>IF(AND($D321&lt;=2029,Zisk!$D$10&gt;=2029),VstupniParametry_SKRYT!$D$13,"")</f>
        <v/>
      </c>
      <c r="BA321" s="28" t="str">
        <f>IF(AND($D321&lt;=2029,Zisk!$D$10&gt;=2029),")","")</f>
        <v/>
      </c>
      <c r="BB321" s="31" t="str">
        <f>IF(AND(D321&lt;2029,2029&lt;=Zisk!$D$10),1,IF(D321=2029,0,""))</f>
        <v/>
      </c>
      <c r="BC321" s="32" t="str">
        <f>IF(AND($D321&lt;=2029,Zisk!$D$10&gt;=2030),"x","")</f>
        <v/>
      </c>
      <c r="BD321" s="28" t="str">
        <f>IF(AND($D321&lt;=2030,Zisk!$D$10&gt;=2030),"(","")</f>
        <v/>
      </c>
      <c r="BE321" s="28" t="str">
        <f>IF(AND($D321&lt;=2030,Zisk!$D$10&gt;=2030),"1","")</f>
        <v/>
      </c>
      <c r="BF321" s="28" t="str">
        <f>IF(AND($D321&lt;=2030,Zisk!$D$10&gt;=2030),"+","")</f>
        <v/>
      </c>
      <c r="BG321" s="30" t="str">
        <f>IF(AND($D321&lt;=2030,Zisk!$D$10&gt;=2030),VstupniParametry_SKRYT!$D$14,"")</f>
        <v/>
      </c>
      <c r="BH321" s="28" t="str">
        <f>IF(AND($D321&lt;=2030,Zisk!$D$10&gt;=2030),")","")</f>
        <v/>
      </c>
      <c r="BI321" s="31" t="str">
        <f>IF(AND(D321&lt;2030,2030&lt;=Zisk!$D$10),1,IF(D321=2030,0,""))</f>
        <v/>
      </c>
      <c r="BJ321" s="33" t="s">
        <v>32</v>
      </c>
      <c r="BK321" s="30">
        <f t="shared" si="154"/>
        <v>1</v>
      </c>
      <c r="BL321" s="28" t="str">
        <f t="shared" si="155"/>
        <v>x</v>
      </c>
      <c r="BM321" s="34">
        <f t="shared" si="156"/>
        <v>1</v>
      </c>
      <c r="BN321" s="30" t="str">
        <f t="shared" si="157"/>
        <v>x</v>
      </c>
      <c r="BO321" s="34">
        <f t="shared" si="142"/>
        <v>1.018</v>
      </c>
      <c r="BP321" s="34" t="str">
        <f t="shared" si="143"/>
        <v/>
      </c>
      <c r="BQ321" s="34" t="str">
        <f t="shared" si="144"/>
        <v/>
      </c>
      <c r="BR321" s="34" t="str">
        <f t="shared" si="145"/>
        <v/>
      </c>
      <c r="BS321" s="34" t="str">
        <f t="shared" si="146"/>
        <v/>
      </c>
      <c r="BT321" s="34" t="str">
        <f t="shared" si="147"/>
        <v/>
      </c>
      <c r="BU321" s="34" t="str">
        <f t="shared" si="148"/>
        <v/>
      </c>
      <c r="BV321" s="34" t="str">
        <f t="shared" si="149"/>
        <v/>
      </c>
      <c r="BW321" s="34" t="str">
        <f t="shared" si="150"/>
        <v/>
      </c>
      <c r="BX321" s="34" t="str">
        <f t="shared" si="151"/>
        <v/>
      </c>
      <c r="BY321" s="34" t="str">
        <f t="shared" si="152"/>
        <v/>
      </c>
      <c r="BZ321" s="33" t="s">
        <v>32</v>
      </c>
      <c r="CA321" s="34">
        <f t="shared" si="153"/>
        <v>1.018</v>
      </c>
      <c r="CB321" s="28"/>
      <c r="CC321" s="29">
        <f>IF(D321&gt;Zisk!$D$10,"",E321*CA321)</f>
        <v>0</v>
      </c>
    </row>
    <row r="322" spans="2:81" x14ac:dyDescent="0.2">
      <c r="B322" s="35" t="str">
        <f>Zisk!B333</f>
        <v/>
      </c>
      <c r="C322" s="35">
        <f>Zisk!C333</f>
        <v>0</v>
      </c>
      <c r="D322" s="35">
        <f>Zisk!E333</f>
        <v>0</v>
      </c>
      <c r="E322" s="36">
        <f>Zisk!D333</f>
        <v>0</v>
      </c>
      <c r="F322" s="36"/>
      <c r="G322" s="35" t="str">
        <f t="shared" si="128"/>
        <v>(</v>
      </c>
      <c r="H322" s="35" t="str">
        <f t="shared" si="129"/>
        <v>1</v>
      </c>
      <c r="I322" s="35" t="str">
        <f t="shared" si="130"/>
        <v>+</v>
      </c>
      <c r="J322" s="37">
        <f>IF($D322&lt;=2021,VstupniParametry_SKRYT!$D$5,"")</f>
        <v>0.02</v>
      </c>
      <c r="K322" s="35" t="str">
        <f t="shared" si="131"/>
        <v>)</v>
      </c>
      <c r="L322" s="38">
        <f>IF($D322&lt;=2021,COUNTIF(Vypocet_SKRYT!T319:AS319,"&gt;=1"),"")</f>
        <v>0</v>
      </c>
      <c r="M322" s="39" t="str">
        <f t="shared" si="132"/>
        <v>x</v>
      </c>
      <c r="N322" s="35" t="str">
        <f t="shared" si="133"/>
        <v>(</v>
      </c>
      <c r="O322" s="35" t="str">
        <f t="shared" si="134"/>
        <v>1</v>
      </c>
      <c r="P322" s="35" t="str">
        <f t="shared" si="135"/>
        <v>+</v>
      </c>
      <c r="Q322" s="37">
        <f>IF($D322&lt;=2024,VstupniParametry_SKRYT!$D$6,"")</f>
        <v>0.06</v>
      </c>
      <c r="R322" s="35" t="str">
        <f t="shared" si="136"/>
        <v>)</v>
      </c>
      <c r="S322" s="38">
        <f>IF($D322&lt;=2024,COUNTIFS(Vypocet_SKRYT!AT319:AV319,"&gt;=1"),"")</f>
        <v>0</v>
      </c>
      <c r="T322" s="39" t="str">
        <f t="shared" si="137"/>
        <v>x</v>
      </c>
      <c r="U322" s="35" t="str">
        <f t="shared" si="138"/>
        <v>(</v>
      </c>
      <c r="V322" s="35" t="str">
        <f t="shared" si="139"/>
        <v>1</v>
      </c>
      <c r="W322" s="35" t="str">
        <f t="shared" si="140"/>
        <v>+</v>
      </c>
      <c r="X322" s="37">
        <f>IF($D322&lt;=2025,VstupniParametry_SKRYT!$D$9,"")</f>
        <v>1.7999999999999999E-2</v>
      </c>
      <c r="Y322" s="35" t="str">
        <f t="shared" si="141"/>
        <v>)</v>
      </c>
      <c r="Z322" s="38">
        <f>IF(AND(D322&lt;2025,2025&lt;=Zisk!$D$10),1,IF(D322=2025,0,""))</f>
        <v>1</v>
      </c>
      <c r="AA322" s="39" t="str">
        <f>IF(AND($D322&lt;=2025,Zisk!$D$10&gt;=2026),"x","")</f>
        <v/>
      </c>
      <c r="AB322" s="35" t="str">
        <f>IF(AND($D322&lt;=2026,Zisk!$D$10&gt;=2026),"(","")</f>
        <v/>
      </c>
      <c r="AC322" s="35" t="str">
        <f>IF(AND($D322&lt;=2026,Zisk!$D$10&gt;=2026),"1","")</f>
        <v/>
      </c>
      <c r="AD322" s="35" t="str">
        <f>IF(AND($D322&lt;=2026,Zisk!$D$10&gt;=2026),"+","")</f>
        <v/>
      </c>
      <c r="AE322" s="37" t="str">
        <f>IF(AND($D322&lt;=2026,Zisk!$D$10&gt;=2026),VstupniParametry_SKRYT!$D$10,"")</f>
        <v/>
      </c>
      <c r="AF322" s="35" t="str">
        <f>IF(AND($D322&lt;=2026,Zisk!$D$10&gt;=2026),")","")</f>
        <v/>
      </c>
      <c r="AG322" s="38" t="str">
        <f>IF(AND(D322&lt;2026,2026&lt;=Zisk!$D$10),1,IF(D322=2026,0,""))</f>
        <v/>
      </c>
      <c r="AH322" s="39" t="str">
        <f>IF(AND($D322&lt;=2026,Zisk!$D$10&gt;=2027),"x","")</f>
        <v/>
      </c>
      <c r="AI322" s="35" t="str">
        <f>IF(AND($D322&lt;=2027,Zisk!$D$10&gt;=2027),"(","")</f>
        <v/>
      </c>
      <c r="AJ322" s="35" t="str">
        <f>IF(AND($D322&lt;=2027,Zisk!$D$10&gt;=2027),"1","")</f>
        <v/>
      </c>
      <c r="AK322" s="35" t="str">
        <f>IF(AND($D322&lt;=2027,Zisk!$D$10&gt;=2027),"+","")</f>
        <v/>
      </c>
      <c r="AL322" s="37" t="str">
        <f>IF(AND($D322&lt;=2027,Zisk!$D$10&gt;=2027),VstupniParametry_SKRYT!$D$11,"")</f>
        <v/>
      </c>
      <c r="AM322" s="35" t="str">
        <f>IF(AND($D322&lt;=2027,Zisk!$D$10&gt;=2027),")","")</f>
        <v/>
      </c>
      <c r="AN322" s="38" t="str">
        <f>IF(AND(D322&lt;2027,2027&lt;=Zisk!$D$10),1,IF(D322=2027,0,""))</f>
        <v/>
      </c>
      <c r="AO322" s="39" t="str">
        <f>IF(AND($D322&lt;=2027,Zisk!$D$10&gt;=2028),"x","")</f>
        <v/>
      </c>
      <c r="AP322" s="35" t="str">
        <f>IF(AND($D322&lt;=2028,Zisk!$D$10&gt;=2028),"(","")</f>
        <v/>
      </c>
      <c r="AQ322" s="35" t="str">
        <f>IF(AND($D322&lt;=2028,Zisk!$D$10&gt;=2028),"1","")</f>
        <v/>
      </c>
      <c r="AR322" s="35" t="str">
        <f>IF(AND($D322&lt;=2028,Zisk!$D$10&gt;=2028),"+","")</f>
        <v/>
      </c>
      <c r="AS322" s="37" t="str">
        <f>IF(AND($D322&lt;=2028,Zisk!$D$10&gt;=2028),VstupniParametry_SKRYT!$D$12,"")</f>
        <v/>
      </c>
      <c r="AT322" s="35" t="str">
        <f>IF(AND($D322&lt;=2028,Zisk!$D$10&gt;=2028),")","")</f>
        <v/>
      </c>
      <c r="AU322" s="38" t="str">
        <f>IF(AND(D322&lt;2028,2028&lt;=Zisk!$D$10),1,IF(D322=2028,0,""))</f>
        <v/>
      </c>
      <c r="AV322" s="39" t="str">
        <f>IF(AND($D322&lt;=2028,Zisk!$D$10&gt;=2029),"x","")</f>
        <v/>
      </c>
      <c r="AW322" s="35" t="str">
        <f>IF(AND($D322&lt;=2029,Zisk!$D$10&gt;=2029),"(","")</f>
        <v/>
      </c>
      <c r="AX322" s="35" t="str">
        <f>IF(AND($D322&lt;=2029,Zisk!$D$10&gt;=2029),"1","")</f>
        <v/>
      </c>
      <c r="AY322" s="35" t="str">
        <f>IF(AND($D322&lt;=2029,Zisk!$D$10&gt;=2029),"+","")</f>
        <v/>
      </c>
      <c r="AZ322" s="37" t="str">
        <f>IF(AND($D322&lt;=2029,Zisk!$D$10&gt;=2029),VstupniParametry_SKRYT!$D$13,"")</f>
        <v/>
      </c>
      <c r="BA322" s="35" t="str">
        <f>IF(AND($D322&lt;=2029,Zisk!$D$10&gt;=2029),")","")</f>
        <v/>
      </c>
      <c r="BB322" s="38" t="str">
        <f>IF(AND(D322&lt;2029,2029&lt;=Zisk!$D$10),1,IF(D322=2029,0,""))</f>
        <v/>
      </c>
      <c r="BC322" s="39" t="str">
        <f>IF(AND($D322&lt;=2029,Zisk!$D$10&gt;=2030),"x","")</f>
        <v/>
      </c>
      <c r="BD322" s="35" t="str">
        <f>IF(AND($D322&lt;=2030,Zisk!$D$10&gt;=2030),"(","")</f>
        <v/>
      </c>
      <c r="BE322" s="35" t="str">
        <f>IF(AND($D322&lt;=2030,Zisk!$D$10&gt;=2030),"1","")</f>
        <v/>
      </c>
      <c r="BF322" s="35" t="str">
        <f>IF(AND($D322&lt;=2030,Zisk!$D$10&gt;=2030),"+","")</f>
        <v/>
      </c>
      <c r="BG322" s="37" t="str">
        <f>IF(AND($D322&lt;=2030,Zisk!$D$10&gt;=2030),VstupniParametry_SKRYT!$D$14,"")</f>
        <v/>
      </c>
      <c r="BH322" s="35" t="str">
        <f>IF(AND($D322&lt;=2030,Zisk!$D$10&gt;=2030),")","")</f>
        <v/>
      </c>
      <c r="BI322" s="38" t="str">
        <f>IF(AND(D322&lt;2030,2030&lt;=Zisk!$D$10),1,IF(D322=2030,0,""))</f>
        <v/>
      </c>
      <c r="BJ322" s="40" t="s">
        <v>32</v>
      </c>
      <c r="BK322" s="37">
        <f t="shared" si="154"/>
        <v>1</v>
      </c>
      <c r="BL322" s="35" t="str">
        <f t="shared" si="155"/>
        <v>x</v>
      </c>
      <c r="BM322" s="41">
        <f t="shared" si="156"/>
        <v>1</v>
      </c>
      <c r="BN322" s="37" t="str">
        <f t="shared" si="157"/>
        <v>x</v>
      </c>
      <c r="BO322" s="41">
        <f t="shared" si="142"/>
        <v>1.018</v>
      </c>
      <c r="BP322" s="41" t="str">
        <f t="shared" si="143"/>
        <v/>
      </c>
      <c r="BQ322" s="41" t="str">
        <f t="shared" si="144"/>
        <v/>
      </c>
      <c r="BR322" s="41" t="str">
        <f t="shared" si="145"/>
        <v/>
      </c>
      <c r="BS322" s="41" t="str">
        <f t="shared" si="146"/>
        <v/>
      </c>
      <c r="BT322" s="41" t="str">
        <f t="shared" si="147"/>
        <v/>
      </c>
      <c r="BU322" s="41" t="str">
        <f t="shared" si="148"/>
        <v/>
      </c>
      <c r="BV322" s="41" t="str">
        <f t="shared" si="149"/>
        <v/>
      </c>
      <c r="BW322" s="41" t="str">
        <f t="shared" si="150"/>
        <v/>
      </c>
      <c r="BX322" s="41" t="str">
        <f t="shared" si="151"/>
        <v/>
      </c>
      <c r="BY322" s="41" t="str">
        <f t="shared" si="152"/>
        <v/>
      </c>
      <c r="BZ322" s="40" t="s">
        <v>32</v>
      </c>
      <c r="CA322" s="41">
        <f t="shared" si="153"/>
        <v>1.018</v>
      </c>
      <c r="CB322" s="35"/>
      <c r="CC322" s="36">
        <f>IF(D322&gt;Zisk!$D$10,"",E322*CA322)</f>
        <v>0</v>
      </c>
    </row>
    <row r="323" spans="2:81" x14ac:dyDescent="0.2">
      <c r="B323" s="28" t="str">
        <f>Zisk!B334</f>
        <v/>
      </c>
      <c r="C323" s="28">
        <f>Zisk!C334</f>
        <v>0</v>
      </c>
      <c r="D323" s="28">
        <f>Zisk!E334</f>
        <v>0</v>
      </c>
      <c r="E323" s="29">
        <f>Zisk!D334</f>
        <v>0</v>
      </c>
      <c r="F323" s="29"/>
      <c r="G323" s="28" t="str">
        <f t="shared" si="128"/>
        <v>(</v>
      </c>
      <c r="H323" s="28" t="str">
        <f t="shared" si="129"/>
        <v>1</v>
      </c>
      <c r="I323" s="28" t="str">
        <f t="shared" si="130"/>
        <v>+</v>
      </c>
      <c r="J323" s="30">
        <f>IF($D323&lt;=2021,VstupniParametry_SKRYT!$D$5,"")</f>
        <v>0.02</v>
      </c>
      <c r="K323" s="28" t="str">
        <f t="shared" si="131"/>
        <v>)</v>
      </c>
      <c r="L323" s="31">
        <f>IF($D323&lt;=2021,COUNTIF(Vypocet_SKRYT!T320:AS320,"&gt;=1"),"")</f>
        <v>0</v>
      </c>
      <c r="M323" s="32" t="str">
        <f t="shared" si="132"/>
        <v>x</v>
      </c>
      <c r="N323" s="28" t="str">
        <f t="shared" si="133"/>
        <v>(</v>
      </c>
      <c r="O323" s="28" t="str">
        <f t="shared" si="134"/>
        <v>1</v>
      </c>
      <c r="P323" s="28" t="str">
        <f t="shared" si="135"/>
        <v>+</v>
      </c>
      <c r="Q323" s="30">
        <f>IF($D323&lt;=2024,VstupniParametry_SKRYT!$D$6,"")</f>
        <v>0.06</v>
      </c>
      <c r="R323" s="28" t="str">
        <f t="shared" si="136"/>
        <v>)</v>
      </c>
      <c r="S323" s="31">
        <f>IF($D323&lt;=2024,COUNTIFS(Vypocet_SKRYT!AT320:AV320,"&gt;=1"),"")</f>
        <v>0</v>
      </c>
      <c r="T323" s="32" t="str">
        <f t="shared" si="137"/>
        <v>x</v>
      </c>
      <c r="U323" s="28" t="str">
        <f t="shared" si="138"/>
        <v>(</v>
      </c>
      <c r="V323" s="28" t="str">
        <f t="shared" si="139"/>
        <v>1</v>
      </c>
      <c r="W323" s="28" t="str">
        <f t="shared" si="140"/>
        <v>+</v>
      </c>
      <c r="X323" s="30">
        <f>IF($D323&lt;=2025,VstupniParametry_SKRYT!$D$9,"")</f>
        <v>1.7999999999999999E-2</v>
      </c>
      <c r="Y323" s="28" t="str">
        <f t="shared" si="141"/>
        <v>)</v>
      </c>
      <c r="Z323" s="31">
        <f>IF(AND(D323&lt;2025,2025&lt;=Zisk!$D$10),1,IF(D323=2025,0,""))</f>
        <v>1</v>
      </c>
      <c r="AA323" s="32" t="str">
        <f>IF(AND($D323&lt;=2025,Zisk!$D$10&gt;=2026),"x","")</f>
        <v/>
      </c>
      <c r="AB323" s="28" t="str">
        <f>IF(AND($D323&lt;=2026,Zisk!$D$10&gt;=2026),"(","")</f>
        <v/>
      </c>
      <c r="AC323" s="28" t="str">
        <f>IF(AND($D323&lt;=2026,Zisk!$D$10&gt;=2026),"1","")</f>
        <v/>
      </c>
      <c r="AD323" s="28" t="str">
        <f>IF(AND($D323&lt;=2026,Zisk!$D$10&gt;=2026),"+","")</f>
        <v/>
      </c>
      <c r="AE323" s="30" t="str">
        <f>IF(AND($D323&lt;=2026,Zisk!$D$10&gt;=2026),VstupniParametry_SKRYT!$D$10,"")</f>
        <v/>
      </c>
      <c r="AF323" s="28" t="str">
        <f>IF(AND($D323&lt;=2026,Zisk!$D$10&gt;=2026),")","")</f>
        <v/>
      </c>
      <c r="AG323" s="31" t="str">
        <f>IF(AND(D323&lt;2026,2026&lt;=Zisk!$D$10),1,IF(D323=2026,0,""))</f>
        <v/>
      </c>
      <c r="AH323" s="32" t="str">
        <f>IF(AND($D323&lt;=2026,Zisk!$D$10&gt;=2027),"x","")</f>
        <v/>
      </c>
      <c r="AI323" s="28" t="str">
        <f>IF(AND($D323&lt;=2027,Zisk!$D$10&gt;=2027),"(","")</f>
        <v/>
      </c>
      <c r="AJ323" s="28" t="str">
        <f>IF(AND($D323&lt;=2027,Zisk!$D$10&gt;=2027),"1","")</f>
        <v/>
      </c>
      <c r="AK323" s="28" t="str">
        <f>IF(AND($D323&lt;=2027,Zisk!$D$10&gt;=2027),"+","")</f>
        <v/>
      </c>
      <c r="AL323" s="30" t="str">
        <f>IF(AND($D323&lt;=2027,Zisk!$D$10&gt;=2027),VstupniParametry_SKRYT!$D$11,"")</f>
        <v/>
      </c>
      <c r="AM323" s="28" t="str">
        <f>IF(AND($D323&lt;=2027,Zisk!$D$10&gt;=2027),")","")</f>
        <v/>
      </c>
      <c r="AN323" s="31" t="str">
        <f>IF(AND(D323&lt;2027,2027&lt;=Zisk!$D$10),1,IF(D323=2027,0,""))</f>
        <v/>
      </c>
      <c r="AO323" s="32" t="str">
        <f>IF(AND($D323&lt;=2027,Zisk!$D$10&gt;=2028),"x","")</f>
        <v/>
      </c>
      <c r="AP323" s="28" t="str">
        <f>IF(AND($D323&lt;=2028,Zisk!$D$10&gt;=2028),"(","")</f>
        <v/>
      </c>
      <c r="AQ323" s="28" t="str">
        <f>IF(AND($D323&lt;=2028,Zisk!$D$10&gt;=2028),"1","")</f>
        <v/>
      </c>
      <c r="AR323" s="28" t="str">
        <f>IF(AND($D323&lt;=2028,Zisk!$D$10&gt;=2028),"+","")</f>
        <v/>
      </c>
      <c r="AS323" s="30" t="str">
        <f>IF(AND($D323&lt;=2028,Zisk!$D$10&gt;=2028),VstupniParametry_SKRYT!$D$12,"")</f>
        <v/>
      </c>
      <c r="AT323" s="28" t="str">
        <f>IF(AND($D323&lt;=2028,Zisk!$D$10&gt;=2028),")","")</f>
        <v/>
      </c>
      <c r="AU323" s="31" t="str">
        <f>IF(AND(D323&lt;2028,2028&lt;=Zisk!$D$10),1,IF(D323=2028,0,""))</f>
        <v/>
      </c>
      <c r="AV323" s="32" t="str">
        <f>IF(AND($D323&lt;=2028,Zisk!$D$10&gt;=2029),"x","")</f>
        <v/>
      </c>
      <c r="AW323" s="28" t="str">
        <f>IF(AND($D323&lt;=2029,Zisk!$D$10&gt;=2029),"(","")</f>
        <v/>
      </c>
      <c r="AX323" s="28" t="str">
        <f>IF(AND($D323&lt;=2029,Zisk!$D$10&gt;=2029),"1","")</f>
        <v/>
      </c>
      <c r="AY323" s="28" t="str">
        <f>IF(AND($D323&lt;=2029,Zisk!$D$10&gt;=2029),"+","")</f>
        <v/>
      </c>
      <c r="AZ323" s="30" t="str">
        <f>IF(AND($D323&lt;=2029,Zisk!$D$10&gt;=2029),VstupniParametry_SKRYT!$D$13,"")</f>
        <v/>
      </c>
      <c r="BA323" s="28" t="str">
        <f>IF(AND($D323&lt;=2029,Zisk!$D$10&gt;=2029),")","")</f>
        <v/>
      </c>
      <c r="BB323" s="31" t="str">
        <f>IF(AND(D323&lt;2029,2029&lt;=Zisk!$D$10),1,IF(D323=2029,0,""))</f>
        <v/>
      </c>
      <c r="BC323" s="32" t="str">
        <f>IF(AND($D323&lt;=2029,Zisk!$D$10&gt;=2030),"x","")</f>
        <v/>
      </c>
      <c r="BD323" s="28" t="str">
        <f>IF(AND($D323&lt;=2030,Zisk!$D$10&gt;=2030),"(","")</f>
        <v/>
      </c>
      <c r="BE323" s="28" t="str">
        <f>IF(AND($D323&lt;=2030,Zisk!$D$10&gt;=2030),"1","")</f>
        <v/>
      </c>
      <c r="BF323" s="28" t="str">
        <f>IF(AND($D323&lt;=2030,Zisk!$D$10&gt;=2030),"+","")</f>
        <v/>
      </c>
      <c r="BG323" s="30" t="str">
        <f>IF(AND($D323&lt;=2030,Zisk!$D$10&gt;=2030),VstupniParametry_SKRYT!$D$14,"")</f>
        <v/>
      </c>
      <c r="BH323" s="28" t="str">
        <f>IF(AND($D323&lt;=2030,Zisk!$D$10&gt;=2030),")","")</f>
        <v/>
      </c>
      <c r="BI323" s="31" t="str">
        <f>IF(AND(D323&lt;2030,2030&lt;=Zisk!$D$10),1,IF(D323=2030,0,""))</f>
        <v/>
      </c>
      <c r="BJ323" s="33" t="s">
        <v>32</v>
      </c>
      <c r="BK323" s="30">
        <f t="shared" si="154"/>
        <v>1</v>
      </c>
      <c r="BL323" s="28" t="str">
        <f t="shared" si="155"/>
        <v>x</v>
      </c>
      <c r="BM323" s="34">
        <f t="shared" si="156"/>
        <v>1</v>
      </c>
      <c r="BN323" s="30" t="str">
        <f t="shared" si="157"/>
        <v>x</v>
      </c>
      <c r="BO323" s="34">
        <f t="shared" si="142"/>
        <v>1.018</v>
      </c>
      <c r="BP323" s="34" t="str">
        <f t="shared" si="143"/>
        <v/>
      </c>
      <c r="BQ323" s="34" t="str">
        <f t="shared" si="144"/>
        <v/>
      </c>
      <c r="BR323" s="34" t="str">
        <f t="shared" si="145"/>
        <v/>
      </c>
      <c r="BS323" s="34" t="str">
        <f t="shared" si="146"/>
        <v/>
      </c>
      <c r="BT323" s="34" t="str">
        <f t="shared" si="147"/>
        <v/>
      </c>
      <c r="BU323" s="34" t="str">
        <f t="shared" si="148"/>
        <v/>
      </c>
      <c r="BV323" s="34" t="str">
        <f t="shared" si="149"/>
        <v/>
      </c>
      <c r="BW323" s="34" t="str">
        <f t="shared" si="150"/>
        <v/>
      </c>
      <c r="BX323" s="34" t="str">
        <f t="shared" si="151"/>
        <v/>
      </c>
      <c r="BY323" s="34" t="str">
        <f t="shared" si="152"/>
        <v/>
      </c>
      <c r="BZ323" s="33" t="s">
        <v>32</v>
      </c>
      <c r="CA323" s="34">
        <f t="shared" si="153"/>
        <v>1.018</v>
      </c>
      <c r="CB323" s="28"/>
      <c r="CC323" s="29">
        <f>IF(D323&gt;Zisk!$D$10,"",E323*CA323)</f>
        <v>0</v>
      </c>
    </row>
    <row r="324" spans="2:81" x14ac:dyDescent="0.2">
      <c r="B324" s="35" t="str">
        <f>Zisk!B335</f>
        <v/>
      </c>
      <c r="C324" s="35">
        <f>Zisk!C335</f>
        <v>0</v>
      </c>
      <c r="D324" s="35">
        <f>Zisk!E335</f>
        <v>0</v>
      </c>
      <c r="E324" s="36">
        <f>Zisk!D335</f>
        <v>0</v>
      </c>
      <c r="F324" s="36"/>
      <c r="G324" s="35" t="str">
        <f t="shared" si="128"/>
        <v>(</v>
      </c>
      <c r="H324" s="35" t="str">
        <f t="shared" si="129"/>
        <v>1</v>
      </c>
      <c r="I324" s="35" t="str">
        <f t="shared" si="130"/>
        <v>+</v>
      </c>
      <c r="J324" s="37">
        <f>IF($D324&lt;=2021,VstupniParametry_SKRYT!$D$5,"")</f>
        <v>0.02</v>
      </c>
      <c r="K324" s="35" t="str">
        <f t="shared" si="131"/>
        <v>)</v>
      </c>
      <c r="L324" s="38">
        <f>IF($D324&lt;=2021,COUNTIF(Vypocet_SKRYT!T321:AS321,"&gt;=1"),"")</f>
        <v>0</v>
      </c>
      <c r="M324" s="39" t="str">
        <f t="shared" si="132"/>
        <v>x</v>
      </c>
      <c r="N324" s="35" t="str">
        <f t="shared" si="133"/>
        <v>(</v>
      </c>
      <c r="O324" s="35" t="str">
        <f t="shared" si="134"/>
        <v>1</v>
      </c>
      <c r="P324" s="35" t="str">
        <f t="shared" si="135"/>
        <v>+</v>
      </c>
      <c r="Q324" s="37">
        <f>IF($D324&lt;=2024,VstupniParametry_SKRYT!$D$6,"")</f>
        <v>0.06</v>
      </c>
      <c r="R324" s="35" t="str">
        <f t="shared" si="136"/>
        <v>)</v>
      </c>
      <c r="S324" s="38">
        <f>IF($D324&lt;=2024,COUNTIFS(Vypocet_SKRYT!AT321:AV321,"&gt;=1"),"")</f>
        <v>0</v>
      </c>
      <c r="T324" s="39" t="str">
        <f t="shared" si="137"/>
        <v>x</v>
      </c>
      <c r="U324" s="35" t="str">
        <f t="shared" si="138"/>
        <v>(</v>
      </c>
      <c r="V324" s="35" t="str">
        <f t="shared" si="139"/>
        <v>1</v>
      </c>
      <c r="W324" s="35" t="str">
        <f t="shared" si="140"/>
        <v>+</v>
      </c>
      <c r="X324" s="37">
        <f>IF($D324&lt;=2025,VstupniParametry_SKRYT!$D$9,"")</f>
        <v>1.7999999999999999E-2</v>
      </c>
      <c r="Y324" s="35" t="str">
        <f t="shared" si="141"/>
        <v>)</v>
      </c>
      <c r="Z324" s="38">
        <f>IF(AND(D324&lt;2025,2025&lt;=Zisk!$D$10),1,IF(D324=2025,0,""))</f>
        <v>1</v>
      </c>
      <c r="AA324" s="39" t="str">
        <f>IF(AND($D324&lt;=2025,Zisk!$D$10&gt;=2026),"x","")</f>
        <v/>
      </c>
      <c r="AB324" s="35" t="str">
        <f>IF(AND($D324&lt;=2026,Zisk!$D$10&gt;=2026),"(","")</f>
        <v/>
      </c>
      <c r="AC324" s="35" t="str">
        <f>IF(AND($D324&lt;=2026,Zisk!$D$10&gt;=2026),"1","")</f>
        <v/>
      </c>
      <c r="AD324" s="35" t="str">
        <f>IF(AND($D324&lt;=2026,Zisk!$D$10&gt;=2026),"+","")</f>
        <v/>
      </c>
      <c r="AE324" s="37" t="str">
        <f>IF(AND($D324&lt;=2026,Zisk!$D$10&gt;=2026),VstupniParametry_SKRYT!$D$10,"")</f>
        <v/>
      </c>
      <c r="AF324" s="35" t="str">
        <f>IF(AND($D324&lt;=2026,Zisk!$D$10&gt;=2026),")","")</f>
        <v/>
      </c>
      <c r="AG324" s="38" t="str">
        <f>IF(AND(D324&lt;2026,2026&lt;=Zisk!$D$10),1,IF(D324=2026,0,""))</f>
        <v/>
      </c>
      <c r="AH324" s="39" t="str">
        <f>IF(AND($D324&lt;=2026,Zisk!$D$10&gt;=2027),"x","")</f>
        <v/>
      </c>
      <c r="AI324" s="35" t="str">
        <f>IF(AND($D324&lt;=2027,Zisk!$D$10&gt;=2027),"(","")</f>
        <v/>
      </c>
      <c r="AJ324" s="35" t="str">
        <f>IF(AND($D324&lt;=2027,Zisk!$D$10&gt;=2027),"1","")</f>
        <v/>
      </c>
      <c r="AK324" s="35" t="str">
        <f>IF(AND($D324&lt;=2027,Zisk!$D$10&gt;=2027),"+","")</f>
        <v/>
      </c>
      <c r="AL324" s="37" t="str">
        <f>IF(AND($D324&lt;=2027,Zisk!$D$10&gt;=2027),VstupniParametry_SKRYT!$D$11,"")</f>
        <v/>
      </c>
      <c r="AM324" s="35" t="str">
        <f>IF(AND($D324&lt;=2027,Zisk!$D$10&gt;=2027),")","")</f>
        <v/>
      </c>
      <c r="AN324" s="38" t="str">
        <f>IF(AND(D324&lt;2027,2027&lt;=Zisk!$D$10),1,IF(D324=2027,0,""))</f>
        <v/>
      </c>
      <c r="AO324" s="39" t="str">
        <f>IF(AND($D324&lt;=2027,Zisk!$D$10&gt;=2028),"x","")</f>
        <v/>
      </c>
      <c r="AP324" s="35" t="str">
        <f>IF(AND($D324&lt;=2028,Zisk!$D$10&gt;=2028),"(","")</f>
        <v/>
      </c>
      <c r="AQ324" s="35" t="str">
        <f>IF(AND($D324&lt;=2028,Zisk!$D$10&gt;=2028),"1","")</f>
        <v/>
      </c>
      <c r="AR324" s="35" t="str">
        <f>IF(AND($D324&lt;=2028,Zisk!$D$10&gt;=2028),"+","")</f>
        <v/>
      </c>
      <c r="AS324" s="37" t="str">
        <f>IF(AND($D324&lt;=2028,Zisk!$D$10&gt;=2028),VstupniParametry_SKRYT!$D$12,"")</f>
        <v/>
      </c>
      <c r="AT324" s="35" t="str">
        <f>IF(AND($D324&lt;=2028,Zisk!$D$10&gt;=2028),")","")</f>
        <v/>
      </c>
      <c r="AU324" s="38" t="str">
        <f>IF(AND(D324&lt;2028,2028&lt;=Zisk!$D$10),1,IF(D324=2028,0,""))</f>
        <v/>
      </c>
      <c r="AV324" s="39" t="str">
        <f>IF(AND($D324&lt;=2028,Zisk!$D$10&gt;=2029),"x","")</f>
        <v/>
      </c>
      <c r="AW324" s="35" t="str">
        <f>IF(AND($D324&lt;=2029,Zisk!$D$10&gt;=2029),"(","")</f>
        <v/>
      </c>
      <c r="AX324" s="35" t="str">
        <f>IF(AND($D324&lt;=2029,Zisk!$D$10&gt;=2029),"1","")</f>
        <v/>
      </c>
      <c r="AY324" s="35" t="str">
        <f>IF(AND($D324&lt;=2029,Zisk!$D$10&gt;=2029),"+","")</f>
        <v/>
      </c>
      <c r="AZ324" s="37" t="str">
        <f>IF(AND($D324&lt;=2029,Zisk!$D$10&gt;=2029),VstupniParametry_SKRYT!$D$13,"")</f>
        <v/>
      </c>
      <c r="BA324" s="35" t="str">
        <f>IF(AND($D324&lt;=2029,Zisk!$D$10&gt;=2029),")","")</f>
        <v/>
      </c>
      <c r="BB324" s="38" t="str">
        <f>IF(AND(D324&lt;2029,2029&lt;=Zisk!$D$10),1,IF(D324=2029,0,""))</f>
        <v/>
      </c>
      <c r="BC324" s="39" t="str">
        <f>IF(AND($D324&lt;=2029,Zisk!$D$10&gt;=2030),"x","")</f>
        <v/>
      </c>
      <c r="BD324" s="35" t="str">
        <f>IF(AND($D324&lt;=2030,Zisk!$D$10&gt;=2030),"(","")</f>
        <v/>
      </c>
      <c r="BE324" s="35" t="str">
        <f>IF(AND($D324&lt;=2030,Zisk!$D$10&gt;=2030),"1","")</f>
        <v/>
      </c>
      <c r="BF324" s="35" t="str">
        <f>IF(AND($D324&lt;=2030,Zisk!$D$10&gt;=2030),"+","")</f>
        <v/>
      </c>
      <c r="BG324" s="37" t="str">
        <f>IF(AND($D324&lt;=2030,Zisk!$D$10&gt;=2030),VstupniParametry_SKRYT!$D$14,"")</f>
        <v/>
      </c>
      <c r="BH324" s="35" t="str">
        <f>IF(AND($D324&lt;=2030,Zisk!$D$10&gt;=2030),")","")</f>
        <v/>
      </c>
      <c r="BI324" s="38" t="str">
        <f>IF(AND(D324&lt;2030,2030&lt;=Zisk!$D$10),1,IF(D324=2030,0,""))</f>
        <v/>
      </c>
      <c r="BJ324" s="40" t="s">
        <v>32</v>
      </c>
      <c r="BK324" s="37">
        <f t="shared" si="154"/>
        <v>1</v>
      </c>
      <c r="BL324" s="35" t="str">
        <f t="shared" si="155"/>
        <v>x</v>
      </c>
      <c r="BM324" s="41">
        <f t="shared" si="156"/>
        <v>1</v>
      </c>
      <c r="BN324" s="37" t="str">
        <f t="shared" si="157"/>
        <v>x</v>
      </c>
      <c r="BO324" s="41">
        <f t="shared" si="142"/>
        <v>1.018</v>
      </c>
      <c r="BP324" s="41" t="str">
        <f t="shared" si="143"/>
        <v/>
      </c>
      <c r="BQ324" s="41" t="str">
        <f t="shared" si="144"/>
        <v/>
      </c>
      <c r="BR324" s="41" t="str">
        <f t="shared" si="145"/>
        <v/>
      </c>
      <c r="BS324" s="41" t="str">
        <f t="shared" si="146"/>
        <v/>
      </c>
      <c r="BT324" s="41" t="str">
        <f t="shared" si="147"/>
        <v/>
      </c>
      <c r="BU324" s="41" t="str">
        <f t="shared" si="148"/>
        <v/>
      </c>
      <c r="BV324" s="41" t="str">
        <f t="shared" si="149"/>
        <v/>
      </c>
      <c r="BW324" s="41" t="str">
        <f t="shared" si="150"/>
        <v/>
      </c>
      <c r="BX324" s="41" t="str">
        <f t="shared" si="151"/>
        <v/>
      </c>
      <c r="BY324" s="41" t="str">
        <f t="shared" si="152"/>
        <v/>
      </c>
      <c r="BZ324" s="40" t="s">
        <v>32</v>
      </c>
      <c r="CA324" s="41">
        <f t="shared" si="153"/>
        <v>1.018</v>
      </c>
      <c r="CB324" s="35"/>
      <c r="CC324" s="36">
        <f>IF(D324&gt;Zisk!$D$10,"",E324*CA324)</f>
        <v>0</v>
      </c>
    </row>
    <row r="325" spans="2:81" x14ac:dyDescent="0.2">
      <c r="B325" s="28" t="str">
        <f>Zisk!B336</f>
        <v/>
      </c>
      <c r="C325" s="28">
        <f>Zisk!C336</f>
        <v>0</v>
      </c>
      <c r="D325" s="28">
        <f>Zisk!E336</f>
        <v>0</v>
      </c>
      <c r="E325" s="29">
        <f>Zisk!D336</f>
        <v>0</v>
      </c>
      <c r="F325" s="29"/>
      <c r="G325" s="28" t="str">
        <f t="shared" si="128"/>
        <v>(</v>
      </c>
      <c r="H325" s="28" t="str">
        <f t="shared" si="129"/>
        <v>1</v>
      </c>
      <c r="I325" s="28" t="str">
        <f t="shared" si="130"/>
        <v>+</v>
      </c>
      <c r="J325" s="30">
        <f>IF($D325&lt;=2021,VstupniParametry_SKRYT!$D$5,"")</f>
        <v>0.02</v>
      </c>
      <c r="K325" s="28" t="str">
        <f t="shared" si="131"/>
        <v>)</v>
      </c>
      <c r="L325" s="31">
        <f>IF($D325&lt;=2021,COUNTIF(Vypocet_SKRYT!T322:AS322,"&gt;=1"),"")</f>
        <v>0</v>
      </c>
      <c r="M325" s="32" t="str">
        <f t="shared" si="132"/>
        <v>x</v>
      </c>
      <c r="N325" s="28" t="str">
        <f t="shared" si="133"/>
        <v>(</v>
      </c>
      <c r="O325" s="28" t="str">
        <f t="shared" si="134"/>
        <v>1</v>
      </c>
      <c r="P325" s="28" t="str">
        <f t="shared" si="135"/>
        <v>+</v>
      </c>
      <c r="Q325" s="30">
        <f>IF($D325&lt;=2024,VstupniParametry_SKRYT!$D$6,"")</f>
        <v>0.06</v>
      </c>
      <c r="R325" s="28" t="str">
        <f t="shared" si="136"/>
        <v>)</v>
      </c>
      <c r="S325" s="31">
        <f>IF($D325&lt;=2024,COUNTIFS(Vypocet_SKRYT!AT322:AV322,"&gt;=1"),"")</f>
        <v>0</v>
      </c>
      <c r="T325" s="32" t="str">
        <f t="shared" si="137"/>
        <v>x</v>
      </c>
      <c r="U325" s="28" t="str">
        <f t="shared" si="138"/>
        <v>(</v>
      </c>
      <c r="V325" s="28" t="str">
        <f t="shared" si="139"/>
        <v>1</v>
      </c>
      <c r="W325" s="28" t="str">
        <f t="shared" si="140"/>
        <v>+</v>
      </c>
      <c r="X325" s="30">
        <f>IF($D325&lt;=2025,VstupniParametry_SKRYT!$D$9,"")</f>
        <v>1.7999999999999999E-2</v>
      </c>
      <c r="Y325" s="28" t="str">
        <f t="shared" si="141"/>
        <v>)</v>
      </c>
      <c r="Z325" s="31">
        <f>IF(AND(D325&lt;2025,2025&lt;=Zisk!$D$10),1,IF(D325=2025,0,""))</f>
        <v>1</v>
      </c>
      <c r="AA325" s="32" t="str">
        <f>IF(AND($D325&lt;=2025,Zisk!$D$10&gt;=2026),"x","")</f>
        <v/>
      </c>
      <c r="AB325" s="28" t="str">
        <f>IF(AND($D325&lt;=2026,Zisk!$D$10&gt;=2026),"(","")</f>
        <v/>
      </c>
      <c r="AC325" s="28" t="str">
        <f>IF(AND($D325&lt;=2026,Zisk!$D$10&gt;=2026),"1","")</f>
        <v/>
      </c>
      <c r="AD325" s="28" t="str">
        <f>IF(AND($D325&lt;=2026,Zisk!$D$10&gt;=2026),"+","")</f>
        <v/>
      </c>
      <c r="AE325" s="30" t="str">
        <f>IF(AND($D325&lt;=2026,Zisk!$D$10&gt;=2026),VstupniParametry_SKRYT!$D$10,"")</f>
        <v/>
      </c>
      <c r="AF325" s="28" t="str">
        <f>IF(AND($D325&lt;=2026,Zisk!$D$10&gt;=2026),")","")</f>
        <v/>
      </c>
      <c r="AG325" s="31" t="str">
        <f>IF(AND(D325&lt;2026,2026&lt;=Zisk!$D$10),1,IF(D325=2026,0,""))</f>
        <v/>
      </c>
      <c r="AH325" s="32" t="str">
        <f>IF(AND($D325&lt;=2026,Zisk!$D$10&gt;=2027),"x","")</f>
        <v/>
      </c>
      <c r="AI325" s="28" t="str">
        <f>IF(AND($D325&lt;=2027,Zisk!$D$10&gt;=2027),"(","")</f>
        <v/>
      </c>
      <c r="AJ325" s="28" t="str">
        <f>IF(AND($D325&lt;=2027,Zisk!$D$10&gt;=2027),"1","")</f>
        <v/>
      </c>
      <c r="AK325" s="28" t="str">
        <f>IF(AND($D325&lt;=2027,Zisk!$D$10&gt;=2027),"+","")</f>
        <v/>
      </c>
      <c r="AL325" s="30" t="str">
        <f>IF(AND($D325&lt;=2027,Zisk!$D$10&gt;=2027),VstupniParametry_SKRYT!$D$11,"")</f>
        <v/>
      </c>
      <c r="AM325" s="28" t="str">
        <f>IF(AND($D325&lt;=2027,Zisk!$D$10&gt;=2027),")","")</f>
        <v/>
      </c>
      <c r="AN325" s="31" t="str">
        <f>IF(AND(D325&lt;2027,2027&lt;=Zisk!$D$10),1,IF(D325=2027,0,""))</f>
        <v/>
      </c>
      <c r="AO325" s="32" t="str">
        <f>IF(AND($D325&lt;=2027,Zisk!$D$10&gt;=2028),"x","")</f>
        <v/>
      </c>
      <c r="AP325" s="28" t="str">
        <f>IF(AND($D325&lt;=2028,Zisk!$D$10&gt;=2028),"(","")</f>
        <v/>
      </c>
      <c r="AQ325" s="28" t="str">
        <f>IF(AND($D325&lt;=2028,Zisk!$D$10&gt;=2028),"1","")</f>
        <v/>
      </c>
      <c r="AR325" s="28" t="str">
        <f>IF(AND($D325&lt;=2028,Zisk!$D$10&gt;=2028),"+","")</f>
        <v/>
      </c>
      <c r="AS325" s="30" t="str">
        <f>IF(AND($D325&lt;=2028,Zisk!$D$10&gt;=2028),VstupniParametry_SKRYT!$D$12,"")</f>
        <v/>
      </c>
      <c r="AT325" s="28" t="str">
        <f>IF(AND($D325&lt;=2028,Zisk!$D$10&gt;=2028),")","")</f>
        <v/>
      </c>
      <c r="AU325" s="31" t="str">
        <f>IF(AND(D325&lt;2028,2028&lt;=Zisk!$D$10),1,IF(D325=2028,0,""))</f>
        <v/>
      </c>
      <c r="AV325" s="32" t="str">
        <f>IF(AND($D325&lt;=2028,Zisk!$D$10&gt;=2029),"x","")</f>
        <v/>
      </c>
      <c r="AW325" s="28" t="str">
        <f>IF(AND($D325&lt;=2029,Zisk!$D$10&gt;=2029),"(","")</f>
        <v/>
      </c>
      <c r="AX325" s="28" t="str">
        <f>IF(AND($D325&lt;=2029,Zisk!$D$10&gt;=2029),"1","")</f>
        <v/>
      </c>
      <c r="AY325" s="28" t="str">
        <f>IF(AND($D325&lt;=2029,Zisk!$D$10&gt;=2029),"+","")</f>
        <v/>
      </c>
      <c r="AZ325" s="30" t="str">
        <f>IF(AND($D325&lt;=2029,Zisk!$D$10&gt;=2029),VstupniParametry_SKRYT!$D$13,"")</f>
        <v/>
      </c>
      <c r="BA325" s="28" t="str">
        <f>IF(AND($D325&lt;=2029,Zisk!$D$10&gt;=2029),")","")</f>
        <v/>
      </c>
      <c r="BB325" s="31" t="str">
        <f>IF(AND(D325&lt;2029,2029&lt;=Zisk!$D$10),1,IF(D325=2029,0,""))</f>
        <v/>
      </c>
      <c r="BC325" s="32" t="str">
        <f>IF(AND($D325&lt;=2029,Zisk!$D$10&gt;=2030),"x","")</f>
        <v/>
      </c>
      <c r="BD325" s="28" t="str">
        <f>IF(AND($D325&lt;=2030,Zisk!$D$10&gt;=2030),"(","")</f>
        <v/>
      </c>
      <c r="BE325" s="28" t="str">
        <f>IF(AND($D325&lt;=2030,Zisk!$D$10&gt;=2030),"1","")</f>
        <v/>
      </c>
      <c r="BF325" s="28" t="str">
        <f>IF(AND($D325&lt;=2030,Zisk!$D$10&gt;=2030),"+","")</f>
        <v/>
      </c>
      <c r="BG325" s="30" t="str">
        <f>IF(AND($D325&lt;=2030,Zisk!$D$10&gt;=2030),VstupniParametry_SKRYT!$D$14,"")</f>
        <v/>
      </c>
      <c r="BH325" s="28" t="str">
        <f>IF(AND($D325&lt;=2030,Zisk!$D$10&gt;=2030),")","")</f>
        <v/>
      </c>
      <c r="BI325" s="31" t="str">
        <f>IF(AND(D325&lt;2030,2030&lt;=Zisk!$D$10),1,IF(D325=2030,0,""))</f>
        <v/>
      </c>
      <c r="BJ325" s="33" t="s">
        <v>32</v>
      </c>
      <c r="BK325" s="30">
        <f t="shared" si="154"/>
        <v>1</v>
      </c>
      <c r="BL325" s="28" t="str">
        <f t="shared" si="155"/>
        <v>x</v>
      </c>
      <c r="BM325" s="34">
        <f t="shared" si="156"/>
        <v>1</v>
      </c>
      <c r="BN325" s="30" t="str">
        <f t="shared" si="157"/>
        <v>x</v>
      </c>
      <c r="BO325" s="34">
        <f t="shared" si="142"/>
        <v>1.018</v>
      </c>
      <c r="BP325" s="34" t="str">
        <f t="shared" si="143"/>
        <v/>
      </c>
      <c r="BQ325" s="34" t="str">
        <f t="shared" si="144"/>
        <v/>
      </c>
      <c r="BR325" s="34" t="str">
        <f t="shared" si="145"/>
        <v/>
      </c>
      <c r="BS325" s="34" t="str">
        <f t="shared" si="146"/>
        <v/>
      </c>
      <c r="BT325" s="34" t="str">
        <f t="shared" si="147"/>
        <v/>
      </c>
      <c r="BU325" s="34" t="str">
        <f t="shared" si="148"/>
        <v/>
      </c>
      <c r="BV325" s="34" t="str">
        <f t="shared" si="149"/>
        <v/>
      </c>
      <c r="BW325" s="34" t="str">
        <f t="shared" si="150"/>
        <v/>
      </c>
      <c r="BX325" s="34" t="str">
        <f t="shared" si="151"/>
        <v/>
      </c>
      <c r="BY325" s="34" t="str">
        <f t="shared" si="152"/>
        <v/>
      </c>
      <c r="BZ325" s="33" t="s">
        <v>32</v>
      </c>
      <c r="CA325" s="34">
        <f t="shared" si="153"/>
        <v>1.018</v>
      </c>
      <c r="CB325" s="28"/>
      <c r="CC325" s="29">
        <f>IF(D325&gt;Zisk!$D$10,"",E325*CA325)</f>
        <v>0</v>
      </c>
    </row>
    <row r="326" spans="2:81" x14ac:dyDescent="0.2">
      <c r="B326" s="35" t="str">
        <f>Zisk!B337</f>
        <v/>
      </c>
      <c r="C326" s="35">
        <f>Zisk!C337</f>
        <v>0</v>
      </c>
      <c r="D326" s="35">
        <f>Zisk!E337</f>
        <v>0</v>
      </c>
      <c r="E326" s="36">
        <f>Zisk!D337</f>
        <v>0</v>
      </c>
      <c r="F326" s="36"/>
      <c r="G326" s="35" t="str">
        <f t="shared" si="128"/>
        <v>(</v>
      </c>
      <c r="H326" s="35" t="str">
        <f t="shared" si="129"/>
        <v>1</v>
      </c>
      <c r="I326" s="35" t="str">
        <f t="shared" si="130"/>
        <v>+</v>
      </c>
      <c r="J326" s="37">
        <f>IF($D326&lt;=2021,VstupniParametry_SKRYT!$D$5,"")</f>
        <v>0.02</v>
      </c>
      <c r="K326" s="35" t="str">
        <f t="shared" si="131"/>
        <v>)</v>
      </c>
      <c r="L326" s="38">
        <f>IF($D326&lt;=2021,COUNTIF(Vypocet_SKRYT!T323:AS323,"&gt;=1"),"")</f>
        <v>0</v>
      </c>
      <c r="M326" s="39" t="str">
        <f t="shared" si="132"/>
        <v>x</v>
      </c>
      <c r="N326" s="35" t="str">
        <f t="shared" si="133"/>
        <v>(</v>
      </c>
      <c r="O326" s="35" t="str">
        <f t="shared" si="134"/>
        <v>1</v>
      </c>
      <c r="P326" s="35" t="str">
        <f t="shared" si="135"/>
        <v>+</v>
      </c>
      <c r="Q326" s="37">
        <f>IF($D326&lt;=2024,VstupniParametry_SKRYT!$D$6,"")</f>
        <v>0.06</v>
      </c>
      <c r="R326" s="35" t="str">
        <f t="shared" si="136"/>
        <v>)</v>
      </c>
      <c r="S326" s="38">
        <f>IF($D326&lt;=2024,COUNTIFS(Vypocet_SKRYT!AT323:AV323,"&gt;=1"),"")</f>
        <v>0</v>
      </c>
      <c r="T326" s="39" t="str">
        <f t="shared" si="137"/>
        <v>x</v>
      </c>
      <c r="U326" s="35" t="str">
        <f t="shared" si="138"/>
        <v>(</v>
      </c>
      <c r="V326" s="35" t="str">
        <f t="shared" si="139"/>
        <v>1</v>
      </c>
      <c r="W326" s="35" t="str">
        <f t="shared" si="140"/>
        <v>+</v>
      </c>
      <c r="X326" s="37">
        <f>IF($D326&lt;=2025,VstupniParametry_SKRYT!$D$9,"")</f>
        <v>1.7999999999999999E-2</v>
      </c>
      <c r="Y326" s="35" t="str">
        <f t="shared" si="141"/>
        <v>)</v>
      </c>
      <c r="Z326" s="38">
        <f>IF(AND(D326&lt;2025,2025&lt;=Zisk!$D$10),1,IF(D326=2025,0,""))</f>
        <v>1</v>
      </c>
      <c r="AA326" s="39" t="str">
        <f>IF(AND($D326&lt;=2025,Zisk!$D$10&gt;=2026),"x","")</f>
        <v/>
      </c>
      <c r="AB326" s="35" t="str">
        <f>IF(AND($D326&lt;=2026,Zisk!$D$10&gt;=2026),"(","")</f>
        <v/>
      </c>
      <c r="AC326" s="35" t="str">
        <f>IF(AND($D326&lt;=2026,Zisk!$D$10&gt;=2026),"1","")</f>
        <v/>
      </c>
      <c r="AD326" s="35" t="str">
        <f>IF(AND($D326&lt;=2026,Zisk!$D$10&gt;=2026),"+","")</f>
        <v/>
      </c>
      <c r="AE326" s="37" t="str">
        <f>IF(AND($D326&lt;=2026,Zisk!$D$10&gt;=2026),VstupniParametry_SKRYT!$D$10,"")</f>
        <v/>
      </c>
      <c r="AF326" s="35" t="str">
        <f>IF(AND($D326&lt;=2026,Zisk!$D$10&gt;=2026),")","")</f>
        <v/>
      </c>
      <c r="AG326" s="38" t="str">
        <f>IF(AND(D326&lt;2026,2026&lt;=Zisk!$D$10),1,IF(D326=2026,0,""))</f>
        <v/>
      </c>
      <c r="AH326" s="39" t="str">
        <f>IF(AND($D326&lt;=2026,Zisk!$D$10&gt;=2027),"x","")</f>
        <v/>
      </c>
      <c r="AI326" s="35" t="str">
        <f>IF(AND($D326&lt;=2027,Zisk!$D$10&gt;=2027),"(","")</f>
        <v/>
      </c>
      <c r="AJ326" s="35" t="str">
        <f>IF(AND($D326&lt;=2027,Zisk!$D$10&gt;=2027),"1","")</f>
        <v/>
      </c>
      <c r="AK326" s="35" t="str">
        <f>IF(AND($D326&lt;=2027,Zisk!$D$10&gt;=2027),"+","")</f>
        <v/>
      </c>
      <c r="AL326" s="37" t="str">
        <f>IF(AND($D326&lt;=2027,Zisk!$D$10&gt;=2027),VstupniParametry_SKRYT!$D$11,"")</f>
        <v/>
      </c>
      <c r="AM326" s="35" t="str">
        <f>IF(AND($D326&lt;=2027,Zisk!$D$10&gt;=2027),")","")</f>
        <v/>
      </c>
      <c r="AN326" s="38" t="str">
        <f>IF(AND(D326&lt;2027,2027&lt;=Zisk!$D$10),1,IF(D326=2027,0,""))</f>
        <v/>
      </c>
      <c r="AO326" s="39" t="str">
        <f>IF(AND($D326&lt;=2027,Zisk!$D$10&gt;=2028),"x","")</f>
        <v/>
      </c>
      <c r="AP326" s="35" t="str">
        <f>IF(AND($D326&lt;=2028,Zisk!$D$10&gt;=2028),"(","")</f>
        <v/>
      </c>
      <c r="AQ326" s="35" t="str">
        <f>IF(AND($D326&lt;=2028,Zisk!$D$10&gt;=2028),"1","")</f>
        <v/>
      </c>
      <c r="AR326" s="35" t="str">
        <f>IF(AND($D326&lt;=2028,Zisk!$D$10&gt;=2028),"+","")</f>
        <v/>
      </c>
      <c r="AS326" s="37" t="str">
        <f>IF(AND($D326&lt;=2028,Zisk!$D$10&gt;=2028),VstupniParametry_SKRYT!$D$12,"")</f>
        <v/>
      </c>
      <c r="AT326" s="35" t="str">
        <f>IF(AND($D326&lt;=2028,Zisk!$D$10&gt;=2028),")","")</f>
        <v/>
      </c>
      <c r="AU326" s="38" t="str">
        <f>IF(AND(D326&lt;2028,2028&lt;=Zisk!$D$10),1,IF(D326=2028,0,""))</f>
        <v/>
      </c>
      <c r="AV326" s="39" t="str">
        <f>IF(AND($D326&lt;=2028,Zisk!$D$10&gt;=2029),"x","")</f>
        <v/>
      </c>
      <c r="AW326" s="35" t="str">
        <f>IF(AND($D326&lt;=2029,Zisk!$D$10&gt;=2029),"(","")</f>
        <v/>
      </c>
      <c r="AX326" s="35" t="str">
        <f>IF(AND($D326&lt;=2029,Zisk!$D$10&gt;=2029),"1","")</f>
        <v/>
      </c>
      <c r="AY326" s="35" t="str">
        <f>IF(AND($D326&lt;=2029,Zisk!$D$10&gt;=2029),"+","")</f>
        <v/>
      </c>
      <c r="AZ326" s="37" t="str">
        <f>IF(AND($D326&lt;=2029,Zisk!$D$10&gt;=2029),VstupniParametry_SKRYT!$D$13,"")</f>
        <v/>
      </c>
      <c r="BA326" s="35" t="str">
        <f>IF(AND($D326&lt;=2029,Zisk!$D$10&gt;=2029),")","")</f>
        <v/>
      </c>
      <c r="BB326" s="38" t="str">
        <f>IF(AND(D326&lt;2029,2029&lt;=Zisk!$D$10),1,IF(D326=2029,0,""))</f>
        <v/>
      </c>
      <c r="BC326" s="39" t="str">
        <f>IF(AND($D326&lt;=2029,Zisk!$D$10&gt;=2030),"x","")</f>
        <v/>
      </c>
      <c r="BD326" s="35" t="str">
        <f>IF(AND($D326&lt;=2030,Zisk!$D$10&gt;=2030),"(","")</f>
        <v/>
      </c>
      <c r="BE326" s="35" t="str">
        <f>IF(AND($D326&lt;=2030,Zisk!$D$10&gt;=2030),"1","")</f>
        <v/>
      </c>
      <c r="BF326" s="35" t="str">
        <f>IF(AND($D326&lt;=2030,Zisk!$D$10&gt;=2030),"+","")</f>
        <v/>
      </c>
      <c r="BG326" s="37" t="str">
        <f>IF(AND($D326&lt;=2030,Zisk!$D$10&gt;=2030),VstupniParametry_SKRYT!$D$14,"")</f>
        <v/>
      </c>
      <c r="BH326" s="35" t="str">
        <f>IF(AND($D326&lt;=2030,Zisk!$D$10&gt;=2030),")","")</f>
        <v/>
      </c>
      <c r="BI326" s="38" t="str">
        <f>IF(AND(D326&lt;2030,2030&lt;=Zisk!$D$10),1,IF(D326=2030,0,""))</f>
        <v/>
      </c>
      <c r="BJ326" s="40" t="s">
        <v>32</v>
      </c>
      <c r="BK326" s="37">
        <f t="shared" si="154"/>
        <v>1</v>
      </c>
      <c r="BL326" s="35" t="str">
        <f t="shared" si="155"/>
        <v>x</v>
      </c>
      <c r="BM326" s="41">
        <f t="shared" si="156"/>
        <v>1</v>
      </c>
      <c r="BN326" s="37" t="str">
        <f t="shared" si="157"/>
        <v>x</v>
      </c>
      <c r="BO326" s="41">
        <f t="shared" si="142"/>
        <v>1.018</v>
      </c>
      <c r="BP326" s="41" t="str">
        <f t="shared" si="143"/>
        <v/>
      </c>
      <c r="BQ326" s="41" t="str">
        <f t="shared" si="144"/>
        <v/>
      </c>
      <c r="BR326" s="41" t="str">
        <f t="shared" si="145"/>
        <v/>
      </c>
      <c r="BS326" s="41" t="str">
        <f t="shared" si="146"/>
        <v/>
      </c>
      <c r="BT326" s="41" t="str">
        <f t="shared" si="147"/>
        <v/>
      </c>
      <c r="BU326" s="41" t="str">
        <f t="shared" si="148"/>
        <v/>
      </c>
      <c r="BV326" s="41" t="str">
        <f t="shared" si="149"/>
        <v/>
      </c>
      <c r="BW326" s="41" t="str">
        <f t="shared" si="150"/>
        <v/>
      </c>
      <c r="BX326" s="41" t="str">
        <f t="shared" si="151"/>
        <v/>
      </c>
      <c r="BY326" s="41" t="str">
        <f t="shared" si="152"/>
        <v/>
      </c>
      <c r="BZ326" s="40" t="s">
        <v>32</v>
      </c>
      <c r="CA326" s="41">
        <f t="shared" si="153"/>
        <v>1.018</v>
      </c>
      <c r="CB326" s="35"/>
      <c r="CC326" s="36">
        <f>IF(D326&gt;Zisk!$D$10,"",E326*CA326)</f>
        <v>0</v>
      </c>
    </row>
    <row r="327" spans="2:81" x14ac:dyDescent="0.2">
      <c r="B327" s="28" t="str">
        <f>Zisk!B338</f>
        <v/>
      </c>
      <c r="C327" s="28">
        <f>Zisk!C338</f>
        <v>0</v>
      </c>
      <c r="D327" s="28">
        <f>Zisk!E338</f>
        <v>0</v>
      </c>
      <c r="E327" s="29">
        <f>Zisk!D338</f>
        <v>0</v>
      </c>
      <c r="F327" s="29"/>
      <c r="G327" s="28" t="str">
        <f t="shared" si="128"/>
        <v>(</v>
      </c>
      <c r="H327" s="28" t="str">
        <f t="shared" si="129"/>
        <v>1</v>
      </c>
      <c r="I327" s="28" t="str">
        <f t="shared" si="130"/>
        <v>+</v>
      </c>
      <c r="J327" s="30">
        <f>IF($D327&lt;=2021,VstupniParametry_SKRYT!$D$5,"")</f>
        <v>0.02</v>
      </c>
      <c r="K327" s="28" t="str">
        <f t="shared" si="131"/>
        <v>)</v>
      </c>
      <c r="L327" s="31">
        <f>IF($D327&lt;=2021,COUNTIF(Vypocet_SKRYT!T324:AS324,"&gt;=1"),"")</f>
        <v>0</v>
      </c>
      <c r="M327" s="32" t="str">
        <f t="shared" si="132"/>
        <v>x</v>
      </c>
      <c r="N327" s="28" t="str">
        <f t="shared" si="133"/>
        <v>(</v>
      </c>
      <c r="O327" s="28" t="str">
        <f t="shared" si="134"/>
        <v>1</v>
      </c>
      <c r="P327" s="28" t="str">
        <f t="shared" si="135"/>
        <v>+</v>
      </c>
      <c r="Q327" s="30">
        <f>IF($D327&lt;=2024,VstupniParametry_SKRYT!$D$6,"")</f>
        <v>0.06</v>
      </c>
      <c r="R327" s="28" t="str">
        <f t="shared" si="136"/>
        <v>)</v>
      </c>
      <c r="S327" s="31">
        <f>IF($D327&lt;=2024,COUNTIFS(Vypocet_SKRYT!AT324:AV324,"&gt;=1"),"")</f>
        <v>0</v>
      </c>
      <c r="T327" s="32" t="str">
        <f t="shared" si="137"/>
        <v>x</v>
      </c>
      <c r="U327" s="28" t="str">
        <f t="shared" si="138"/>
        <v>(</v>
      </c>
      <c r="V327" s="28" t="str">
        <f t="shared" si="139"/>
        <v>1</v>
      </c>
      <c r="W327" s="28" t="str">
        <f t="shared" si="140"/>
        <v>+</v>
      </c>
      <c r="X327" s="30">
        <f>IF($D327&lt;=2025,VstupniParametry_SKRYT!$D$9,"")</f>
        <v>1.7999999999999999E-2</v>
      </c>
      <c r="Y327" s="28" t="str">
        <f t="shared" si="141"/>
        <v>)</v>
      </c>
      <c r="Z327" s="31">
        <f>IF(AND(D327&lt;2025,2025&lt;=Zisk!$D$10),1,IF(D327=2025,0,""))</f>
        <v>1</v>
      </c>
      <c r="AA327" s="32" t="str">
        <f>IF(AND($D327&lt;=2025,Zisk!$D$10&gt;=2026),"x","")</f>
        <v/>
      </c>
      <c r="AB327" s="28" t="str">
        <f>IF(AND($D327&lt;=2026,Zisk!$D$10&gt;=2026),"(","")</f>
        <v/>
      </c>
      <c r="AC327" s="28" t="str">
        <f>IF(AND($D327&lt;=2026,Zisk!$D$10&gt;=2026),"1","")</f>
        <v/>
      </c>
      <c r="AD327" s="28" t="str">
        <f>IF(AND($D327&lt;=2026,Zisk!$D$10&gt;=2026),"+","")</f>
        <v/>
      </c>
      <c r="AE327" s="30" t="str">
        <f>IF(AND($D327&lt;=2026,Zisk!$D$10&gt;=2026),VstupniParametry_SKRYT!$D$10,"")</f>
        <v/>
      </c>
      <c r="AF327" s="28" t="str">
        <f>IF(AND($D327&lt;=2026,Zisk!$D$10&gt;=2026),")","")</f>
        <v/>
      </c>
      <c r="AG327" s="31" t="str">
        <f>IF(AND(D327&lt;2026,2026&lt;=Zisk!$D$10),1,IF(D327=2026,0,""))</f>
        <v/>
      </c>
      <c r="AH327" s="32" t="str">
        <f>IF(AND($D327&lt;=2026,Zisk!$D$10&gt;=2027),"x","")</f>
        <v/>
      </c>
      <c r="AI327" s="28" t="str">
        <f>IF(AND($D327&lt;=2027,Zisk!$D$10&gt;=2027),"(","")</f>
        <v/>
      </c>
      <c r="AJ327" s="28" t="str">
        <f>IF(AND($D327&lt;=2027,Zisk!$D$10&gt;=2027),"1","")</f>
        <v/>
      </c>
      <c r="AK327" s="28" t="str">
        <f>IF(AND($D327&lt;=2027,Zisk!$D$10&gt;=2027),"+","")</f>
        <v/>
      </c>
      <c r="AL327" s="30" t="str">
        <f>IF(AND($D327&lt;=2027,Zisk!$D$10&gt;=2027),VstupniParametry_SKRYT!$D$11,"")</f>
        <v/>
      </c>
      <c r="AM327" s="28" t="str">
        <f>IF(AND($D327&lt;=2027,Zisk!$D$10&gt;=2027),")","")</f>
        <v/>
      </c>
      <c r="AN327" s="31" t="str">
        <f>IF(AND(D327&lt;2027,2027&lt;=Zisk!$D$10),1,IF(D327=2027,0,""))</f>
        <v/>
      </c>
      <c r="AO327" s="32" t="str">
        <f>IF(AND($D327&lt;=2027,Zisk!$D$10&gt;=2028),"x","")</f>
        <v/>
      </c>
      <c r="AP327" s="28" t="str">
        <f>IF(AND($D327&lt;=2028,Zisk!$D$10&gt;=2028),"(","")</f>
        <v/>
      </c>
      <c r="AQ327" s="28" t="str">
        <f>IF(AND($D327&lt;=2028,Zisk!$D$10&gt;=2028),"1","")</f>
        <v/>
      </c>
      <c r="AR327" s="28" t="str">
        <f>IF(AND($D327&lt;=2028,Zisk!$D$10&gt;=2028),"+","")</f>
        <v/>
      </c>
      <c r="AS327" s="30" t="str">
        <f>IF(AND($D327&lt;=2028,Zisk!$D$10&gt;=2028),VstupniParametry_SKRYT!$D$12,"")</f>
        <v/>
      </c>
      <c r="AT327" s="28" t="str">
        <f>IF(AND($D327&lt;=2028,Zisk!$D$10&gt;=2028),")","")</f>
        <v/>
      </c>
      <c r="AU327" s="31" t="str">
        <f>IF(AND(D327&lt;2028,2028&lt;=Zisk!$D$10),1,IF(D327=2028,0,""))</f>
        <v/>
      </c>
      <c r="AV327" s="32" t="str">
        <f>IF(AND($D327&lt;=2028,Zisk!$D$10&gt;=2029),"x","")</f>
        <v/>
      </c>
      <c r="AW327" s="28" t="str">
        <f>IF(AND($D327&lt;=2029,Zisk!$D$10&gt;=2029),"(","")</f>
        <v/>
      </c>
      <c r="AX327" s="28" t="str">
        <f>IF(AND($D327&lt;=2029,Zisk!$D$10&gt;=2029),"1","")</f>
        <v/>
      </c>
      <c r="AY327" s="28" t="str">
        <f>IF(AND($D327&lt;=2029,Zisk!$D$10&gt;=2029),"+","")</f>
        <v/>
      </c>
      <c r="AZ327" s="30" t="str">
        <f>IF(AND($D327&lt;=2029,Zisk!$D$10&gt;=2029),VstupniParametry_SKRYT!$D$13,"")</f>
        <v/>
      </c>
      <c r="BA327" s="28" t="str">
        <f>IF(AND($D327&lt;=2029,Zisk!$D$10&gt;=2029),")","")</f>
        <v/>
      </c>
      <c r="BB327" s="31" t="str">
        <f>IF(AND(D327&lt;2029,2029&lt;=Zisk!$D$10),1,IF(D327=2029,0,""))</f>
        <v/>
      </c>
      <c r="BC327" s="32" t="str">
        <f>IF(AND($D327&lt;=2029,Zisk!$D$10&gt;=2030),"x","")</f>
        <v/>
      </c>
      <c r="BD327" s="28" t="str">
        <f>IF(AND($D327&lt;=2030,Zisk!$D$10&gt;=2030),"(","")</f>
        <v/>
      </c>
      <c r="BE327" s="28" t="str">
        <f>IF(AND($D327&lt;=2030,Zisk!$D$10&gt;=2030),"1","")</f>
        <v/>
      </c>
      <c r="BF327" s="28" t="str">
        <f>IF(AND($D327&lt;=2030,Zisk!$D$10&gt;=2030),"+","")</f>
        <v/>
      </c>
      <c r="BG327" s="30" t="str">
        <f>IF(AND($D327&lt;=2030,Zisk!$D$10&gt;=2030),VstupniParametry_SKRYT!$D$14,"")</f>
        <v/>
      </c>
      <c r="BH327" s="28" t="str">
        <f>IF(AND($D327&lt;=2030,Zisk!$D$10&gt;=2030),")","")</f>
        <v/>
      </c>
      <c r="BI327" s="31" t="str">
        <f>IF(AND(D327&lt;2030,2030&lt;=Zisk!$D$10),1,IF(D327=2030,0,""))</f>
        <v/>
      </c>
      <c r="BJ327" s="33" t="s">
        <v>32</v>
      </c>
      <c r="BK327" s="30">
        <f t="shared" si="154"/>
        <v>1</v>
      </c>
      <c r="BL327" s="28" t="str">
        <f t="shared" si="155"/>
        <v>x</v>
      </c>
      <c r="BM327" s="34">
        <f t="shared" si="156"/>
        <v>1</v>
      </c>
      <c r="BN327" s="30" t="str">
        <f t="shared" si="157"/>
        <v>x</v>
      </c>
      <c r="BO327" s="34">
        <f t="shared" si="142"/>
        <v>1.018</v>
      </c>
      <c r="BP327" s="34" t="str">
        <f t="shared" si="143"/>
        <v/>
      </c>
      <c r="BQ327" s="34" t="str">
        <f t="shared" si="144"/>
        <v/>
      </c>
      <c r="BR327" s="34" t="str">
        <f t="shared" si="145"/>
        <v/>
      </c>
      <c r="BS327" s="34" t="str">
        <f t="shared" si="146"/>
        <v/>
      </c>
      <c r="BT327" s="34" t="str">
        <f t="shared" si="147"/>
        <v/>
      </c>
      <c r="BU327" s="34" t="str">
        <f t="shared" si="148"/>
        <v/>
      </c>
      <c r="BV327" s="34" t="str">
        <f t="shared" si="149"/>
        <v/>
      </c>
      <c r="BW327" s="34" t="str">
        <f t="shared" si="150"/>
        <v/>
      </c>
      <c r="BX327" s="34" t="str">
        <f t="shared" si="151"/>
        <v/>
      </c>
      <c r="BY327" s="34" t="str">
        <f t="shared" si="152"/>
        <v/>
      </c>
      <c r="BZ327" s="33" t="s">
        <v>32</v>
      </c>
      <c r="CA327" s="34">
        <f t="shared" si="153"/>
        <v>1.018</v>
      </c>
      <c r="CB327" s="28"/>
      <c r="CC327" s="29">
        <f>IF(D327&gt;Zisk!$D$10,"",E327*CA327)</f>
        <v>0</v>
      </c>
    </row>
    <row r="328" spans="2:81" x14ac:dyDescent="0.2">
      <c r="B328" s="35" t="str">
        <f>Zisk!B339</f>
        <v/>
      </c>
      <c r="C328" s="35">
        <f>Zisk!C339</f>
        <v>0</v>
      </c>
      <c r="D328" s="35">
        <f>Zisk!E339</f>
        <v>0</v>
      </c>
      <c r="E328" s="36">
        <f>Zisk!D339</f>
        <v>0</v>
      </c>
      <c r="F328" s="36"/>
      <c r="G328" s="35" t="str">
        <f t="shared" si="128"/>
        <v>(</v>
      </c>
      <c r="H328" s="35" t="str">
        <f t="shared" si="129"/>
        <v>1</v>
      </c>
      <c r="I328" s="35" t="str">
        <f t="shared" si="130"/>
        <v>+</v>
      </c>
      <c r="J328" s="37">
        <f>IF($D328&lt;=2021,VstupniParametry_SKRYT!$D$5,"")</f>
        <v>0.02</v>
      </c>
      <c r="K328" s="35" t="str">
        <f t="shared" si="131"/>
        <v>)</v>
      </c>
      <c r="L328" s="38">
        <f>IF($D328&lt;=2021,COUNTIF(Vypocet_SKRYT!T325:AS325,"&gt;=1"),"")</f>
        <v>0</v>
      </c>
      <c r="M328" s="39" t="str">
        <f t="shared" si="132"/>
        <v>x</v>
      </c>
      <c r="N328" s="35" t="str">
        <f t="shared" si="133"/>
        <v>(</v>
      </c>
      <c r="O328" s="35" t="str">
        <f t="shared" si="134"/>
        <v>1</v>
      </c>
      <c r="P328" s="35" t="str">
        <f t="shared" si="135"/>
        <v>+</v>
      </c>
      <c r="Q328" s="37">
        <f>IF($D328&lt;=2024,VstupniParametry_SKRYT!$D$6,"")</f>
        <v>0.06</v>
      </c>
      <c r="R328" s="35" t="str">
        <f t="shared" si="136"/>
        <v>)</v>
      </c>
      <c r="S328" s="38">
        <f>IF($D328&lt;=2024,COUNTIFS(Vypocet_SKRYT!AT325:AV325,"&gt;=1"),"")</f>
        <v>0</v>
      </c>
      <c r="T328" s="39" t="str">
        <f t="shared" si="137"/>
        <v>x</v>
      </c>
      <c r="U328" s="35" t="str">
        <f t="shared" si="138"/>
        <v>(</v>
      </c>
      <c r="V328" s="35" t="str">
        <f t="shared" si="139"/>
        <v>1</v>
      </c>
      <c r="W328" s="35" t="str">
        <f t="shared" si="140"/>
        <v>+</v>
      </c>
      <c r="X328" s="37">
        <f>IF($D328&lt;=2025,VstupniParametry_SKRYT!$D$9,"")</f>
        <v>1.7999999999999999E-2</v>
      </c>
      <c r="Y328" s="35" t="str">
        <f t="shared" si="141"/>
        <v>)</v>
      </c>
      <c r="Z328" s="38">
        <f>IF(AND(D328&lt;2025,2025&lt;=Zisk!$D$10),1,IF(D328=2025,0,""))</f>
        <v>1</v>
      </c>
      <c r="AA328" s="39" t="str">
        <f>IF(AND($D328&lt;=2025,Zisk!$D$10&gt;=2026),"x","")</f>
        <v/>
      </c>
      <c r="AB328" s="35" t="str">
        <f>IF(AND($D328&lt;=2026,Zisk!$D$10&gt;=2026),"(","")</f>
        <v/>
      </c>
      <c r="AC328" s="35" t="str">
        <f>IF(AND($D328&lt;=2026,Zisk!$D$10&gt;=2026),"1","")</f>
        <v/>
      </c>
      <c r="AD328" s="35" t="str">
        <f>IF(AND($D328&lt;=2026,Zisk!$D$10&gt;=2026),"+","")</f>
        <v/>
      </c>
      <c r="AE328" s="37" t="str">
        <f>IF(AND($D328&lt;=2026,Zisk!$D$10&gt;=2026),VstupniParametry_SKRYT!$D$10,"")</f>
        <v/>
      </c>
      <c r="AF328" s="35" t="str">
        <f>IF(AND($D328&lt;=2026,Zisk!$D$10&gt;=2026),")","")</f>
        <v/>
      </c>
      <c r="AG328" s="38" t="str">
        <f>IF(AND(D328&lt;2026,2026&lt;=Zisk!$D$10),1,IF(D328=2026,0,""))</f>
        <v/>
      </c>
      <c r="AH328" s="39" t="str">
        <f>IF(AND($D328&lt;=2026,Zisk!$D$10&gt;=2027),"x","")</f>
        <v/>
      </c>
      <c r="AI328" s="35" t="str">
        <f>IF(AND($D328&lt;=2027,Zisk!$D$10&gt;=2027),"(","")</f>
        <v/>
      </c>
      <c r="AJ328" s="35" t="str">
        <f>IF(AND($D328&lt;=2027,Zisk!$D$10&gt;=2027),"1","")</f>
        <v/>
      </c>
      <c r="AK328" s="35" t="str">
        <f>IF(AND($D328&lt;=2027,Zisk!$D$10&gt;=2027),"+","")</f>
        <v/>
      </c>
      <c r="AL328" s="37" t="str">
        <f>IF(AND($D328&lt;=2027,Zisk!$D$10&gt;=2027),VstupniParametry_SKRYT!$D$11,"")</f>
        <v/>
      </c>
      <c r="AM328" s="35" t="str">
        <f>IF(AND($D328&lt;=2027,Zisk!$D$10&gt;=2027),")","")</f>
        <v/>
      </c>
      <c r="AN328" s="38" t="str">
        <f>IF(AND(D328&lt;2027,2027&lt;=Zisk!$D$10),1,IF(D328=2027,0,""))</f>
        <v/>
      </c>
      <c r="AO328" s="39" t="str">
        <f>IF(AND($D328&lt;=2027,Zisk!$D$10&gt;=2028),"x","")</f>
        <v/>
      </c>
      <c r="AP328" s="35" t="str">
        <f>IF(AND($D328&lt;=2028,Zisk!$D$10&gt;=2028),"(","")</f>
        <v/>
      </c>
      <c r="AQ328" s="35" t="str">
        <f>IF(AND($D328&lt;=2028,Zisk!$D$10&gt;=2028),"1","")</f>
        <v/>
      </c>
      <c r="AR328" s="35" t="str">
        <f>IF(AND($D328&lt;=2028,Zisk!$D$10&gt;=2028),"+","")</f>
        <v/>
      </c>
      <c r="AS328" s="37" t="str">
        <f>IF(AND($D328&lt;=2028,Zisk!$D$10&gt;=2028),VstupniParametry_SKRYT!$D$12,"")</f>
        <v/>
      </c>
      <c r="AT328" s="35" t="str">
        <f>IF(AND($D328&lt;=2028,Zisk!$D$10&gt;=2028),")","")</f>
        <v/>
      </c>
      <c r="AU328" s="38" t="str">
        <f>IF(AND(D328&lt;2028,2028&lt;=Zisk!$D$10),1,IF(D328=2028,0,""))</f>
        <v/>
      </c>
      <c r="AV328" s="39" t="str">
        <f>IF(AND($D328&lt;=2028,Zisk!$D$10&gt;=2029),"x","")</f>
        <v/>
      </c>
      <c r="AW328" s="35" t="str">
        <f>IF(AND($D328&lt;=2029,Zisk!$D$10&gt;=2029),"(","")</f>
        <v/>
      </c>
      <c r="AX328" s="35" t="str">
        <f>IF(AND($D328&lt;=2029,Zisk!$D$10&gt;=2029),"1","")</f>
        <v/>
      </c>
      <c r="AY328" s="35" t="str">
        <f>IF(AND($D328&lt;=2029,Zisk!$D$10&gt;=2029),"+","")</f>
        <v/>
      </c>
      <c r="AZ328" s="37" t="str">
        <f>IF(AND($D328&lt;=2029,Zisk!$D$10&gt;=2029),VstupniParametry_SKRYT!$D$13,"")</f>
        <v/>
      </c>
      <c r="BA328" s="35" t="str">
        <f>IF(AND($D328&lt;=2029,Zisk!$D$10&gt;=2029),")","")</f>
        <v/>
      </c>
      <c r="BB328" s="38" t="str">
        <f>IF(AND(D328&lt;2029,2029&lt;=Zisk!$D$10),1,IF(D328=2029,0,""))</f>
        <v/>
      </c>
      <c r="BC328" s="39" t="str">
        <f>IF(AND($D328&lt;=2029,Zisk!$D$10&gt;=2030),"x","")</f>
        <v/>
      </c>
      <c r="BD328" s="35" t="str">
        <f>IF(AND($D328&lt;=2030,Zisk!$D$10&gt;=2030),"(","")</f>
        <v/>
      </c>
      <c r="BE328" s="35" t="str">
        <f>IF(AND($D328&lt;=2030,Zisk!$D$10&gt;=2030),"1","")</f>
        <v/>
      </c>
      <c r="BF328" s="35" t="str">
        <f>IF(AND($D328&lt;=2030,Zisk!$D$10&gt;=2030),"+","")</f>
        <v/>
      </c>
      <c r="BG328" s="37" t="str">
        <f>IF(AND($D328&lt;=2030,Zisk!$D$10&gt;=2030),VstupniParametry_SKRYT!$D$14,"")</f>
        <v/>
      </c>
      <c r="BH328" s="35" t="str">
        <f>IF(AND($D328&lt;=2030,Zisk!$D$10&gt;=2030),")","")</f>
        <v/>
      </c>
      <c r="BI328" s="38" t="str">
        <f>IF(AND(D328&lt;2030,2030&lt;=Zisk!$D$10),1,IF(D328=2030,0,""))</f>
        <v/>
      </c>
      <c r="BJ328" s="40" t="s">
        <v>32</v>
      </c>
      <c r="BK328" s="37">
        <f t="shared" si="154"/>
        <v>1</v>
      </c>
      <c r="BL328" s="35" t="str">
        <f t="shared" si="155"/>
        <v>x</v>
      </c>
      <c r="BM328" s="41">
        <f t="shared" si="156"/>
        <v>1</v>
      </c>
      <c r="BN328" s="37" t="str">
        <f t="shared" si="157"/>
        <v>x</v>
      </c>
      <c r="BO328" s="41">
        <f t="shared" si="142"/>
        <v>1.018</v>
      </c>
      <c r="BP328" s="41" t="str">
        <f t="shared" si="143"/>
        <v/>
      </c>
      <c r="BQ328" s="41" t="str">
        <f t="shared" si="144"/>
        <v/>
      </c>
      <c r="BR328" s="41" t="str">
        <f t="shared" si="145"/>
        <v/>
      </c>
      <c r="BS328" s="41" t="str">
        <f t="shared" si="146"/>
        <v/>
      </c>
      <c r="BT328" s="41" t="str">
        <f t="shared" si="147"/>
        <v/>
      </c>
      <c r="BU328" s="41" t="str">
        <f t="shared" si="148"/>
        <v/>
      </c>
      <c r="BV328" s="41" t="str">
        <f t="shared" si="149"/>
        <v/>
      </c>
      <c r="BW328" s="41" t="str">
        <f t="shared" si="150"/>
        <v/>
      </c>
      <c r="BX328" s="41" t="str">
        <f t="shared" si="151"/>
        <v/>
      </c>
      <c r="BY328" s="41" t="str">
        <f t="shared" si="152"/>
        <v/>
      </c>
      <c r="BZ328" s="40" t="s">
        <v>32</v>
      </c>
      <c r="CA328" s="41">
        <f t="shared" si="153"/>
        <v>1.018</v>
      </c>
      <c r="CB328" s="35"/>
      <c r="CC328" s="36">
        <f>IF(D328&gt;Zisk!$D$10,"",E328*CA328)</f>
        <v>0</v>
      </c>
    </row>
    <row r="329" spans="2:81" x14ac:dyDescent="0.2">
      <c r="B329" s="28" t="str">
        <f>Zisk!B340</f>
        <v/>
      </c>
      <c r="C329" s="28">
        <f>Zisk!C340</f>
        <v>0</v>
      </c>
      <c r="D329" s="28">
        <f>Zisk!E340</f>
        <v>0</v>
      </c>
      <c r="E329" s="29">
        <f>Zisk!D340</f>
        <v>0</v>
      </c>
      <c r="F329" s="29"/>
      <c r="G329" s="28" t="str">
        <f t="shared" si="128"/>
        <v>(</v>
      </c>
      <c r="H329" s="28" t="str">
        <f t="shared" si="129"/>
        <v>1</v>
      </c>
      <c r="I329" s="28" t="str">
        <f t="shared" si="130"/>
        <v>+</v>
      </c>
      <c r="J329" s="30">
        <f>IF($D329&lt;=2021,VstupniParametry_SKRYT!$D$5,"")</f>
        <v>0.02</v>
      </c>
      <c r="K329" s="28" t="str">
        <f t="shared" si="131"/>
        <v>)</v>
      </c>
      <c r="L329" s="31">
        <f>IF($D329&lt;=2021,COUNTIF(Vypocet_SKRYT!T326:AS326,"&gt;=1"),"")</f>
        <v>0</v>
      </c>
      <c r="M329" s="32" t="str">
        <f t="shared" si="132"/>
        <v>x</v>
      </c>
      <c r="N329" s="28" t="str">
        <f t="shared" si="133"/>
        <v>(</v>
      </c>
      <c r="O329" s="28" t="str">
        <f t="shared" si="134"/>
        <v>1</v>
      </c>
      <c r="P329" s="28" t="str">
        <f t="shared" si="135"/>
        <v>+</v>
      </c>
      <c r="Q329" s="30">
        <f>IF($D329&lt;=2024,VstupniParametry_SKRYT!$D$6,"")</f>
        <v>0.06</v>
      </c>
      <c r="R329" s="28" t="str">
        <f t="shared" si="136"/>
        <v>)</v>
      </c>
      <c r="S329" s="31">
        <f>IF($D329&lt;=2024,COUNTIFS(Vypocet_SKRYT!AT326:AV326,"&gt;=1"),"")</f>
        <v>0</v>
      </c>
      <c r="T329" s="32" t="str">
        <f t="shared" si="137"/>
        <v>x</v>
      </c>
      <c r="U329" s="28" t="str">
        <f t="shared" si="138"/>
        <v>(</v>
      </c>
      <c r="V329" s="28" t="str">
        <f t="shared" si="139"/>
        <v>1</v>
      </c>
      <c r="W329" s="28" t="str">
        <f t="shared" si="140"/>
        <v>+</v>
      </c>
      <c r="X329" s="30">
        <f>IF($D329&lt;=2025,VstupniParametry_SKRYT!$D$9,"")</f>
        <v>1.7999999999999999E-2</v>
      </c>
      <c r="Y329" s="28" t="str">
        <f t="shared" si="141"/>
        <v>)</v>
      </c>
      <c r="Z329" s="31">
        <f>IF(AND(D329&lt;2025,2025&lt;=Zisk!$D$10),1,IF(D329=2025,0,""))</f>
        <v>1</v>
      </c>
      <c r="AA329" s="32" t="str">
        <f>IF(AND($D329&lt;=2025,Zisk!$D$10&gt;=2026),"x","")</f>
        <v/>
      </c>
      <c r="AB329" s="28" t="str">
        <f>IF(AND($D329&lt;=2026,Zisk!$D$10&gt;=2026),"(","")</f>
        <v/>
      </c>
      <c r="AC329" s="28" t="str">
        <f>IF(AND($D329&lt;=2026,Zisk!$D$10&gt;=2026),"1","")</f>
        <v/>
      </c>
      <c r="AD329" s="28" t="str">
        <f>IF(AND($D329&lt;=2026,Zisk!$D$10&gt;=2026),"+","")</f>
        <v/>
      </c>
      <c r="AE329" s="30" t="str">
        <f>IF(AND($D329&lt;=2026,Zisk!$D$10&gt;=2026),VstupniParametry_SKRYT!$D$10,"")</f>
        <v/>
      </c>
      <c r="AF329" s="28" t="str">
        <f>IF(AND($D329&lt;=2026,Zisk!$D$10&gt;=2026),")","")</f>
        <v/>
      </c>
      <c r="AG329" s="31" t="str">
        <f>IF(AND(D329&lt;2026,2026&lt;=Zisk!$D$10),1,IF(D329=2026,0,""))</f>
        <v/>
      </c>
      <c r="AH329" s="32" t="str">
        <f>IF(AND($D329&lt;=2026,Zisk!$D$10&gt;=2027),"x","")</f>
        <v/>
      </c>
      <c r="AI329" s="28" t="str">
        <f>IF(AND($D329&lt;=2027,Zisk!$D$10&gt;=2027),"(","")</f>
        <v/>
      </c>
      <c r="AJ329" s="28" t="str">
        <f>IF(AND($D329&lt;=2027,Zisk!$D$10&gt;=2027),"1","")</f>
        <v/>
      </c>
      <c r="AK329" s="28" t="str">
        <f>IF(AND($D329&lt;=2027,Zisk!$D$10&gt;=2027),"+","")</f>
        <v/>
      </c>
      <c r="AL329" s="30" t="str">
        <f>IF(AND($D329&lt;=2027,Zisk!$D$10&gt;=2027),VstupniParametry_SKRYT!$D$11,"")</f>
        <v/>
      </c>
      <c r="AM329" s="28" t="str">
        <f>IF(AND($D329&lt;=2027,Zisk!$D$10&gt;=2027),")","")</f>
        <v/>
      </c>
      <c r="AN329" s="31" t="str">
        <f>IF(AND(D329&lt;2027,2027&lt;=Zisk!$D$10),1,IF(D329=2027,0,""))</f>
        <v/>
      </c>
      <c r="AO329" s="32" t="str">
        <f>IF(AND($D329&lt;=2027,Zisk!$D$10&gt;=2028),"x","")</f>
        <v/>
      </c>
      <c r="AP329" s="28" t="str">
        <f>IF(AND($D329&lt;=2028,Zisk!$D$10&gt;=2028),"(","")</f>
        <v/>
      </c>
      <c r="AQ329" s="28" t="str">
        <f>IF(AND($D329&lt;=2028,Zisk!$D$10&gt;=2028),"1","")</f>
        <v/>
      </c>
      <c r="AR329" s="28" t="str">
        <f>IF(AND($D329&lt;=2028,Zisk!$D$10&gt;=2028),"+","")</f>
        <v/>
      </c>
      <c r="AS329" s="30" t="str">
        <f>IF(AND($D329&lt;=2028,Zisk!$D$10&gt;=2028),VstupniParametry_SKRYT!$D$12,"")</f>
        <v/>
      </c>
      <c r="AT329" s="28" t="str">
        <f>IF(AND($D329&lt;=2028,Zisk!$D$10&gt;=2028),")","")</f>
        <v/>
      </c>
      <c r="AU329" s="31" t="str">
        <f>IF(AND(D329&lt;2028,2028&lt;=Zisk!$D$10),1,IF(D329=2028,0,""))</f>
        <v/>
      </c>
      <c r="AV329" s="32" t="str">
        <f>IF(AND($D329&lt;=2028,Zisk!$D$10&gt;=2029),"x","")</f>
        <v/>
      </c>
      <c r="AW329" s="28" t="str">
        <f>IF(AND($D329&lt;=2029,Zisk!$D$10&gt;=2029),"(","")</f>
        <v/>
      </c>
      <c r="AX329" s="28" t="str">
        <f>IF(AND($D329&lt;=2029,Zisk!$D$10&gt;=2029),"1","")</f>
        <v/>
      </c>
      <c r="AY329" s="28" t="str">
        <f>IF(AND($D329&lt;=2029,Zisk!$D$10&gt;=2029),"+","")</f>
        <v/>
      </c>
      <c r="AZ329" s="30" t="str">
        <f>IF(AND($D329&lt;=2029,Zisk!$D$10&gt;=2029),VstupniParametry_SKRYT!$D$13,"")</f>
        <v/>
      </c>
      <c r="BA329" s="28" t="str">
        <f>IF(AND($D329&lt;=2029,Zisk!$D$10&gt;=2029),")","")</f>
        <v/>
      </c>
      <c r="BB329" s="31" t="str">
        <f>IF(AND(D329&lt;2029,2029&lt;=Zisk!$D$10),1,IF(D329=2029,0,""))</f>
        <v/>
      </c>
      <c r="BC329" s="32" t="str">
        <f>IF(AND($D329&lt;=2029,Zisk!$D$10&gt;=2030),"x","")</f>
        <v/>
      </c>
      <c r="BD329" s="28" t="str">
        <f>IF(AND($D329&lt;=2030,Zisk!$D$10&gt;=2030),"(","")</f>
        <v/>
      </c>
      <c r="BE329" s="28" t="str">
        <f>IF(AND($D329&lt;=2030,Zisk!$D$10&gt;=2030),"1","")</f>
        <v/>
      </c>
      <c r="BF329" s="28" t="str">
        <f>IF(AND($D329&lt;=2030,Zisk!$D$10&gt;=2030),"+","")</f>
        <v/>
      </c>
      <c r="BG329" s="30" t="str">
        <f>IF(AND($D329&lt;=2030,Zisk!$D$10&gt;=2030),VstupniParametry_SKRYT!$D$14,"")</f>
        <v/>
      </c>
      <c r="BH329" s="28" t="str">
        <f>IF(AND($D329&lt;=2030,Zisk!$D$10&gt;=2030),")","")</f>
        <v/>
      </c>
      <c r="BI329" s="31" t="str">
        <f>IF(AND(D329&lt;2030,2030&lt;=Zisk!$D$10),1,IF(D329=2030,0,""))</f>
        <v/>
      </c>
      <c r="BJ329" s="33" t="s">
        <v>32</v>
      </c>
      <c r="BK329" s="30">
        <f t="shared" si="154"/>
        <v>1</v>
      </c>
      <c r="BL329" s="28" t="str">
        <f t="shared" si="155"/>
        <v>x</v>
      </c>
      <c r="BM329" s="34">
        <f t="shared" si="156"/>
        <v>1</v>
      </c>
      <c r="BN329" s="30" t="str">
        <f t="shared" si="157"/>
        <v>x</v>
      </c>
      <c r="BO329" s="34">
        <f t="shared" si="142"/>
        <v>1.018</v>
      </c>
      <c r="BP329" s="34" t="str">
        <f t="shared" si="143"/>
        <v/>
      </c>
      <c r="BQ329" s="34" t="str">
        <f t="shared" si="144"/>
        <v/>
      </c>
      <c r="BR329" s="34" t="str">
        <f t="shared" si="145"/>
        <v/>
      </c>
      <c r="BS329" s="34" t="str">
        <f t="shared" si="146"/>
        <v/>
      </c>
      <c r="BT329" s="34" t="str">
        <f t="shared" si="147"/>
        <v/>
      </c>
      <c r="BU329" s="34" t="str">
        <f t="shared" si="148"/>
        <v/>
      </c>
      <c r="BV329" s="34" t="str">
        <f t="shared" si="149"/>
        <v/>
      </c>
      <c r="BW329" s="34" t="str">
        <f t="shared" si="150"/>
        <v/>
      </c>
      <c r="BX329" s="34" t="str">
        <f t="shared" si="151"/>
        <v/>
      </c>
      <c r="BY329" s="34" t="str">
        <f t="shared" si="152"/>
        <v/>
      </c>
      <c r="BZ329" s="33" t="s">
        <v>32</v>
      </c>
      <c r="CA329" s="34">
        <f t="shared" si="153"/>
        <v>1.018</v>
      </c>
      <c r="CB329" s="28"/>
      <c r="CC329" s="29">
        <f>IF(D329&gt;Zisk!$D$10,"",E329*CA329)</f>
        <v>0</v>
      </c>
    </row>
    <row r="330" spans="2:81" x14ac:dyDescent="0.2">
      <c r="B330" s="35" t="str">
        <f>Zisk!B341</f>
        <v/>
      </c>
      <c r="C330" s="35">
        <f>Zisk!C341</f>
        <v>0</v>
      </c>
      <c r="D330" s="35">
        <f>Zisk!E341</f>
        <v>0</v>
      </c>
      <c r="E330" s="36">
        <f>Zisk!D341</f>
        <v>0</v>
      </c>
      <c r="F330" s="36"/>
      <c r="G330" s="35" t="str">
        <f t="shared" si="128"/>
        <v>(</v>
      </c>
      <c r="H330" s="35" t="str">
        <f t="shared" si="129"/>
        <v>1</v>
      </c>
      <c r="I330" s="35" t="str">
        <f t="shared" si="130"/>
        <v>+</v>
      </c>
      <c r="J330" s="37">
        <f>IF($D330&lt;=2021,VstupniParametry_SKRYT!$D$5,"")</f>
        <v>0.02</v>
      </c>
      <c r="K330" s="35" t="str">
        <f t="shared" si="131"/>
        <v>)</v>
      </c>
      <c r="L330" s="38">
        <f>IF($D330&lt;=2021,COUNTIF(Vypocet_SKRYT!T327:AS327,"&gt;=1"),"")</f>
        <v>0</v>
      </c>
      <c r="M330" s="39" t="str">
        <f t="shared" si="132"/>
        <v>x</v>
      </c>
      <c r="N330" s="35" t="str">
        <f t="shared" si="133"/>
        <v>(</v>
      </c>
      <c r="O330" s="35" t="str">
        <f t="shared" si="134"/>
        <v>1</v>
      </c>
      <c r="P330" s="35" t="str">
        <f t="shared" si="135"/>
        <v>+</v>
      </c>
      <c r="Q330" s="37">
        <f>IF($D330&lt;=2024,VstupniParametry_SKRYT!$D$6,"")</f>
        <v>0.06</v>
      </c>
      <c r="R330" s="35" t="str">
        <f t="shared" si="136"/>
        <v>)</v>
      </c>
      <c r="S330" s="38">
        <f>IF($D330&lt;=2024,COUNTIFS(Vypocet_SKRYT!AT327:AV327,"&gt;=1"),"")</f>
        <v>0</v>
      </c>
      <c r="T330" s="39" t="str">
        <f t="shared" si="137"/>
        <v>x</v>
      </c>
      <c r="U330" s="35" t="str">
        <f t="shared" si="138"/>
        <v>(</v>
      </c>
      <c r="V330" s="35" t="str">
        <f t="shared" si="139"/>
        <v>1</v>
      </c>
      <c r="W330" s="35" t="str">
        <f t="shared" si="140"/>
        <v>+</v>
      </c>
      <c r="X330" s="37">
        <f>IF($D330&lt;=2025,VstupniParametry_SKRYT!$D$9,"")</f>
        <v>1.7999999999999999E-2</v>
      </c>
      <c r="Y330" s="35" t="str">
        <f t="shared" si="141"/>
        <v>)</v>
      </c>
      <c r="Z330" s="38">
        <f>IF(AND(D330&lt;2025,2025&lt;=Zisk!$D$10),1,IF(D330=2025,0,""))</f>
        <v>1</v>
      </c>
      <c r="AA330" s="39" t="str">
        <f>IF(AND($D330&lt;=2025,Zisk!$D$10&gt;=2026),"x","")</f>
        <v/>
      </c>
      <c r="AB330" s="35" t="str">
        <f>IF(AND($D330&lt;=2026,Zisk!$D$10&gt;=2026),"(","")</f>
        <v/>
      </c>
      <c r="AC330" s="35" t="str">
        <f>IF(AND($D330&lt;=2026,Zisk!$D$10&gt;=2026),"1","")</f>
        <v/>
      </c>
      <c r="AD330" s="35" t="str">
        <f>IF(AND($D330&lt;=2026,Zisk!$D$10&gt;=2026),"+","")</f>
        <v/>
      </c>
      <c r="AE330" s="37" t="str">
        <f>IF(AND($D330&lt;=2026,Zisk!$D$10&gt;=2026),VstupniParametry_SKRYT!$D$10,"")</f>
        <v/>
      </c>
      <c r="AF330" s="35" t="str">
        <f>IF(AND($D330&lt;=2026,Zisk!$D$10&gt;=2026),")","")</f>
        <v/>
      </c>
      <c r="AG330" s="38" t="str">
        <f>IF(AND(D330&lt;2026,2026&lt;=Zisk!$D$10),1,IF(D330=2026,0,""))</f>
        <v/>
      </c>
      <c r="AH330" s="39" t="str">
        <f>IF(AND($D330&lt;=2026,Zisk!$D$10&gt;=2027),"x","")</f>
        <v/>
      </c>
      <c r="AI330" s="35" t="str">
        <f>IF(AND($D330&lt;=2027,Zisk!$D$10&gt;=2027),"(","")</f>
        <v/>
      </c>
      <c r="AJ330" s="35" t="str">
        <f>IF(AND($D330&lt;=2027,Zisk!$D$10&gt;=2027),"1","")</f>
        <v/>
      </c>
      <c r="AK330" s="35" t="str">
        <f>IF(AND($D330&lt;=2027,Zisk!$D$10&gt;=2027),"+","")</f>
        <v/>
      </c>
      <c r="AL330" s="37" t="str">
        <f>IF(AND($D330&lt;=2027,Zisk!$D$10&gt;=2027),VstupniParametry_SKRYT!$D$11,"")</f>
        <v/>
      </c>
      <c r="AM330" s="35" t="str">
        <f>IF(AND($D330&lt;=2027,Zisk!$D$10&gt;=2027),")","")</f>
        <v/>
      </c>
      <c r="AN330" s="38" t="str">
        <f>IF(AND(D330&lt;2027,2027&lt;=Zisk!$D$10),1,IF(D330=2027,0,""))</f>
        <v/>
      </c>
      <c r="AO330" s="39" t="str">
        <f>IF(AND($D330&lt;=2027,Zisk!$D$10&gt;=2028),"x","")</f>
        <v/>
      </c>
      <c r="AP330" s="35" t="str">
        <f>IF(AND($D330&lt;=2028,Zisk!$D$10&gt;=2028),"(","")</f>
        <v/>
      </c>
      <c r="AQ330" s="35" t="str">
        <f>IF(AND($D330&lt;=2028,Zisk!$D$10&gt;=2028),"1","")</f>
        <v/>
      </c>
      <c r="AR330" s="35" t="str">
        <f>IF(AND($D330&lt;=2028,Zisk!$D$10&gt;=2028),"+","")</f>
        <v/>
      </c>
      <c r="AS330" s="37" t="str">
        <f>IF(AND($D330&lt;=2028,Zisk!$D$10&gt;=2028),VstupniParametry_SKRYT!$D$12,"")</f>
        <v/>
      </c>
      <c r="AT330" s="35" t="str">
        <f>IF(AND($D330&lt;=2028,Zisk!$D$10&gt;=2028),")","")</f>
        <v/>
      </c>
      <c r="AU330" s="38" t="str">
        <f>IF(AND(D330&lt;2028,2028&lt;=Zisk!$D$10),1,IF(D330=2028,0,""))</f>
        <v/>
      </c>
      <c r="AV330" s="39" t="str">
        <f>IF(AND($D330&lt;=2028,Zisk!$D$10&gt;=2029),"x","")</f>
        <v/>
      </c>
      <c r="AW330" s="35" t="str">
        <f>IF(AND($D330&lt;=2029,Zisk!$D$10&gt;=2029),"(","")</f>
        <v/>
      </c>
      <c r="AX330" s="35" t="str">
        <f>IF(AND($D330&lt;=2029,Zisk!$D$10&gt;=2029),"1","")</f>
        <v/>
      </c>
      <c r="AY330" s="35" t="str">
        <f>IF(AND($D330&lt;=2029,Zisk!$D$10&gt;=2029),"+","")</f>
        <v/>
      </c>
      <c r="AZ330" s="37" t="str">
        <f>IF(AND($D330&lt;=2029,Zisk!$D$10&gt;=2029),VstupniParametry_SKRYT!$D$13,"")</f>
        <v/>
      </c>
      <c r="BA330" s="35" t="str">
        <f>IF(AND($D330&lt;=2029,Zisk!$D$10&gt;=2029),")","")</f>
        <v/>
      </c>
      <c r="BB330" s="38" t="str">
        <f>IF(AND(D330&lt;2029,2029&lt;=Zisk!$D$10),1,IF(D330=2029,0,""))</f>
        <v/>
      </c>
      <c r="BC330" s="39" t="str">
        <f>IF(AND($D330&lt;=2029,Zisk!$D$10&gt;=2030),"x","")</f>
        <v/>
      </c>
      <c r="BD330" s="35" t="str">
        <f>IF(AND($D330&lt;=2030,Zisk!$D$10&gt;=2030),"(","")</f>
        <v/>
      </c>
      <c r="BE330" s="35" t="str">
        <f>IF(AND($D330&lt;=2030,Zisk!$D$10&gt;=2030),"1","")</f>
        <v/>
      </c>
      <c r="BF330" s="35" t="str">
        <f>IF(AND($D330&lt;=2030,Zisk!$D$10&gt;=2030),"+","")</f>
        <v/>
      </c>
      <c r="BG330" s="37" t="str">
        <f>IF(AND($D330&lt;=2030,Zisk!$D$10&gt;=2030),VstupniParametry_SKRYT!$D$14,"")</f>
        <v/>
      </c>
      <c r="BH330" s="35" t="str">
        <f>IF(AND($D330&lt;=2030,Zisk!$D$10&gt;=2030),")","")</f>
        <v/>
      </c>
      <c r="BI330" s="38" t="str">
        <f>IF(AND(D330&lt;2030,2030&lt;=Zisk!$D$10),1,IF(D330=2030,0,""))</f>
        <v/>
      </c>
      <c r="BJ330" s="40" t="s">
        <v>32</v>
      </c>
      <c r="BK330" s="37">
        <f t="shared" si="154"/>
        <v>1</v>
      </c>
      <c r="BL330" s="35" t="str">
        <f t="shared" si="155"/>
        <v>x</v>
      </c>
      <c r="BM330" s="41">
        <f t="shared" si="156"/>
        <v>1</v>
      </c>
      <c r="BN330" s="37" t="str">
        <f t="shared" si="157"/>
        <v>x</v>
      </c>
      <c r="BO330" s="41">
        <f t="shared" si="142"/>
        <v>1.018</v>
      </c>
      <c r="BP330" s="41" t="str">
        <f t="shared" si="143"/>
        <v/>
      </c>
      <c r="BQ330" s="41" t="str">
        <f t="shared" si="144"/>
        <v/>
      </c>
      <c r="BR330" s="41" t="str">
        <f t="shared" si="145"/>
        <v/>
      </c>
      <c r="BS330" s="41" t="str">
        <f t="shared" si="146"/>
        <v/>
      </c>
      <c r="BT330" s="41" t="str">
        <f t="shared" si="147"/>
        <v/>
      </c>
      <c r="BU330" s="41" t="str">
        <f t="shared" si="148"/>
        <v/>
      </c>
      <c r="BV330" s="41" t="str">
        <f t="shared" si="149"/>
        <v/>
      </c>
      <c r="BW330" s="41" t="str">
        <f t="shared" si="150"/>
        <v/>
      </c>
      <c r="BX330" s="41" t="str">
        <f t="shared" si="151"/>
        <v/>
      </c>
      <c r="BY330" s="41" t="str">
        <f t="shared" si="152"/>
        <v/>
      </c>
      <c r="BZ330" s="40" t="s">
        <v>32</v>
      </c>
      <c r="CA330" s="41">
        <f t="shared" si="153"/>
        <v>1.018</v>
      </c>
      <c r="CB330" s="35"/>
      <c r="CC330" s="36">
        <f>IF(D330&gt;Zisk!$D$10,"",E330*CA330)</f>
        <v>0</v>
      </c>
    </row>
    <row r="331" spans="2:81" x14ac:dyDescent="0.2">
      <c r="B331" s="28" t="str">
        <f>Zisk!B342</f>
        <v/>
      </c>
      <c r="C331" s="28">
        <f>Zisk!C342</f>
        <v>0</v>
      </c>
      <c r="D331" s="28">
        <f>Zisk!E342</f>
        <v>0</v>
      </c>
      <c r="E331" s="29">
        <f>Zisk!D342</f>
        <v>0</v>
      </c>
      <c r="F331" s="29"/>
      <c r="G331" s="28" t="str">
        <f t="shared" ref="G331:G394" si="158">IF($D331&lt;=2021,"(","")</f>
        <v>(</v>
      </c>
      <c r="H331" s="28" t="str">
        <f t="shared" ref="H331:H394" si="159">IF($D331&lt;=2021,"1","")</f>
        <v>1</v>
      </c>
      <c r="I331" s="28" t="str">
        <f t="shared" ref="I331:I394" si="160">IF($D331&lt;=2021,"+","")</f>
        <v>+</v>
      </c>
      <c r="J331" s="30">
        <f>IF($D331&lt;=2021,VstupniParametry_SKRYT!$D$5,"")</f>
        <v>0.02</v>
      </c>
      <c r="K331" s="28" t="str">
        <f t="shared" ref="K331:K394" si="161">IF($D331&lt;=2021,")","")</f>
        <v>)</v>
      </c>
      <c r="L331" s="31">
        <f>IF($D331&lt;=2021,COUNTIF(Vypocet_SKRYT!T328:AS328,"&gt;=1"),"")</f>
        <v>0</v>
      </c>
      <c r="M331" s="32" t="str">
        <f t="shared" ref="M331:M394" si="162">IF($D331&lt;=2021,"x","")</f>
        <v>x</v>
      </c>
      <c r="N331" s="28" t="str">
        <f t="shared" ref="N331:N394" si="163">IF($D331&lt;=2024,"(","")</f>
        <v>(</v>
      </c>
      <c r="O331" s="28" t="str">
        <f t="shared" ref="O331:O394" si="164">IF($D331&lt;=2024,"1","")</f>
        <v>1</v>
      </c>
      <c r="P331" s="28" t="str">
        <f t="shared" ref="P331:P394" si="165">IF($D331&lt;=2024,"+","")</f>
        <v>+</v>
      </c>
      <c r="Q331" s="30">
        <f>IF($D331&lt;=2024,VstupniParametry_SKRYT!$D$6,"")</f>
        <v>0.06</v>
      </c>
      <c r="R331" s="28" t="str">
        <f t="shared" ref="R331:R394" si="166">IF($D331&lt;=2024,")","")</f>
        <v>)</v>
      </c>
      <c r="S331" s="31">
        <f>IF($D331&lt;=2024,COUNTIFS(Vypocet_SKRYT!AT328:AV328,"&gt;=1"),"")</f>
        <v>0</v>
      </c>
      <c r="T331" s="32" t="str">
        <f t="shared" ref="T331:T394" si="167">IF($D331&lt;=2024,"x","")</f>
        <v>x</v>
      </c>
      <c r="U331" s="28" t="str">
        <f t="shared" ref="U331:U394" si="168">IF($D331&lt;=2025,"(","")</f>
        <v>(</v>
      </c>
      <c r="V331" s="28" t="str">
        <f t="shared" ref="V331:V394" si="169">IF($D331&lt;=2025,"1","")</f>
        <v>1</v>
      </c>
      <c r="W331" s="28" t="str">
        <f t="shared" ref="W331:W394" si="170">IF($D331&lt;=2025,"+","")</f>
        <v>+</v>
      </c>
      <c r="X331" s="30">
        <f>IF($D331&lt;=2025,VstupniParametry_SKRYT!$D$9,"")</f>
        <v>1.7999999999999999E-2</v>
      </c>
      <c r="Y331" s="28" t="str">
        <f t="shared" ref="Y331:Y394" si="171">IF($D331&lt;=2025,")","")</f>
        <v>)</v>
      </c>
      <c r="Z331" s="31">
        <f>IF(AND(D331&lt;2025,2025&lt;=Zisk!$D$10),1,IF(D331=2025,0,""))</f>
        <v>1</v>
      </c>
      <c r="AA331" s="32" t="str">
        <f>IF(AND($D331&lt;=2025,Zisk!$D$10&gt;=2026),"x","")</f>
        <v/>
      </c>
      <c r="AB331" s="28" t="str">
        <f>IF(AND($D331&lt;=2026,Zisk!$D$10&gt;=2026),"(","")</f>
        <v/>
      </c>
      <c r="AC331" s="28" t="str">
        <f>IF(AND($D331&lt;=2026,Zisk!$D$10&gt;=2026),"1","")</f>
        <v/>
      </c>
      <c r="AD331" s="28" t="str">
        <f>IF(AND($D331&lt;=2026,Zisk!$D$10&gt;=2026),"+","")</f>
        <v/>
      </c>
      <c r="AE331" s="30" t="str">
        <f>IF(AND($D331&lt;=2026,Zisk!$D$10&gt;=2026),VstupniParametry_SKRYT!$D$10,"")</f>
        <v/>
      </c>
      <c r="AF331" s="28" t="str">
        <f>IF(AND($D331&lt;=2026,Zisk!$D$10&gt;=2026),")","")</f>
        <v/>
      </c>
      <c r="AG331" s="31" t="str">
        <f>IF(AND(D331&lt;2026,2026&lt;=Zisk!$D$10),1,IF(D331=2026,0,""))</f>
        <v/>
      </c>
      <c r="AH331" s="32" t="str">
        <f>IF(AND($D331&lt;=2026,Zisk!$D$10&gt;=2027),"x","")</f>
        <v/>
      </c>
      <c r="AI331" s="28" t="str">
        <f>IF(AND($D331&lt;=2027,Zisk!$D$10&gt;=2027),"(","")</f>
        <v/>
      </c>
      <c r="AJ331" s="28" t="str">
        <f>IF(AND($D331&lt;=2027,Zisk!$D$10&gt;=2027),"1","")</f>
        <v/>
      </c>
      <c r="AK331" s="28" t="str">
        <f>IF(AND($D331&lt;=2027,Zisk!$D$10&gt;=2027),"+","")</f>
        <v/>
      </c>
      <c r="AL331" s="30" t="str">
        <f>IF(AND($D331&lt;=2027,Zisk!$D$10&gt;=2027),VstupniParametry_SKRYT!$D$11,"")</f>
        <v/>
      </c>
      <c r="AM331" s="28" t="str">
        <f>IF(AND($D331&lt;=2027,Zisk!$D$10&gt;=2027),")","")</f>
        <v/>
      </c>
      <c r="AN331" s="31" t="str">
        <f>IF(AND(D331&lt;2027,2027&lt;=Zisk!$D$10),1,IF(D331=2027,0,""))</f>
        <v/>
      </c>
      <c r="AO331" s="32" t="str">
        <f>IF(AND($D331&lt;=2027,Zisk!$D$10&gt;=2028),"x","")</f>
        <v/>
      </c>
      <c r="AP331" s="28" t="str">
        <f>IF(AND($D331&lt;=2028,Zisk!$D$10&gt;=2028),"(","")</f>
        <v/>
      </c>
      <c r="AQ331" s="28" t="str">
        <f>IF(AND($D331&lt;=2028,Zisk!$D$10&gt;=2028),"1","")</f>
        <v/>
      </c>
      <c r="AR331" s="28" t="str">
        <f>IF(AND($D331&lt;=2028,Zisk!$D$10&gt;=2028),"+","")</f>
        <v/>
      </c>
      <c r="AS331" s="30" t="str">
        <f>IF(AND($D331&lt;=2028,Zisk!$D$10&gt;=2028),VstupniParametry_SKRYT!$D$12,"")</f>
        <v/>
      </c>
      <c r="AT331" s="28" t="str">
        <f>IF(AND($D331&lt;=2028,Zisk!$D$10&gt;=2028),")","")</f>
        <v/>
      </c>
      <c r="AU331" s="31" t="str">
        <f>IF(AND(D331&lt;2028,2028&lt;=Zisk!$D$10),1,IF(D331=2028,0,""))</f>
        <v/>
      </c>
      <c r="AV331" s="32" t="str">
        <f>IF(AND($D331&lt;=2028,Zisk!$D$10&gt;=2029),"x","")</f>
        <v/>
      </c>
      <c r="AW331" s="28" t="str">
        <f>IF(AND($D331&lt;=2029,Zisk!$D$10&gt;=2029),"(","")</f>
        <v/>
      </c>
      <c r="AX331" s="28" t="str">
        <f>IF(AND($D331&lt;=2029,Zisk!$D$10&gt;=2029),"1","")</f>
        <v/>
      </c>
      <c r="AY331" s="28" t="str">
        <f>IF(AND($D331&lt;=2029,Zisk!$D$10&gt;=2029),"+","")</f>
        <v/>
      </c>
      <c r="AZ331" s="30" t="str">
        <f>IF(AND($D331&lt;=2029,Zisk!$D$10&gt;=2029),VstupniParametry_SKRYT!$D$13,"")</f>
        <v/>
      </c>
      <c r="BA331" s="28" t="str">
        <f>IF(AND($D331&lt;=2029,Zisk!$D$10&gt;=2029),")","")</f>
        <v/>
      </c>
      <c r="BB331" s="31" t="str">
        <f>IF(AND(D331&lt;2029,2029&lt;=Zisk!$D$10),1,IF(D331=2029,0,""))</f>
        <v/>
      </c>
      <c r="BC331" s="32" t="str">
        <f>IF(AND($D331&lt;=2029,Zisk!$D$10&gt;=2030),"x","")</f>
        <v/>
      </c>
      <c r="BD331" s="28" t="str">
        <f>IF(AND($D331&lt;=2030,Zisk!$D$10&gt;=2030),"(","")</f>
        <v/>
      </c>
      <c r="BE331" s="28" t="str">
        <f>IF(AND($D331&lt;=2030,Zisk!$D$10&gt;=2030),"1","")</f>
        <v/>
      </c>
      <c r="BF331" s="28" t="str">
        <f>IF(AND($D331&lt;=2030,Zisk!$D$10&gt;=2030),"+","")</f>
        <v/>
      </c>
      <c r="BG331" s="30" t="str">
        <f>IF(AND($D331&lt;=2030,Zisk!$D$10&gt;=2030),VstupniParametry_SKRYT!$D$14,"")</f>
        <v/>
      </c>
      <c r="BH331" s="28" t="str">
        <f>IF(AND($D331&lt;=2030,Zisk!$D$10&gt;=2030),")","")</f>
        <v/>
      </c>
      <c r="BI331" s="31" t="str">
        <f>IF(AND(D331&lt;2030,2030&lt;=Zisk!$D$10),1,IF(D331=2030,0,""))</f>
        <v/>
      </c>
      <c r="BJ331" s="33" t="s">
        <v>32</v>
      </c>
      <c r="BK331" s="30">
        <f t="shared" si="154"/>
        <v>1</v>
      </c>
      <c r="BL331" s="28" t="str">
        <f t="shared" si="155"/>
        <v>x</v>
      </c>
      <c r="BM331" s="34">
        <f t="shared" si="156"/>
        <v>1</v>
      </c>
      <c r="BN331" s="30" t="str">
        <f t="shared" si="157"/>
        <v>x</v>
      </c>
      <c r="BO331" s="34">
        <f t="shared" ref="BO331:BO394" si="172">IF(X331="","",IF(BO$8=$D331,1,(1+X331)^Z331))</f>
        <v>1.018</v>
      </c>
      <c r="BP331" s="34" t="str">
        <f t="shared" ref="BP331:BP394" si="173">AA331</f>
        <v/>
      </c>
      <c r="BQ331" s="34" t="str">
        <f t="shared" ref="BQ331:BQ394" si="174">IF(AE331="","",(1+AE331)^AG331)</f>
        <v/>
      </c>
      <c r="BR331" s="34" t="str">
        <f t="shared" ref="BR331:BR394" si="175">AH331</f>
        <v/>
      </c>
      <c r="BS331" s="34" t="str">
        <f t="shared" ref="BS331:BS394" si="176">IF(AL331="","",(1+AL331)^AN331)</f>
        <v/>
      </c>
      <c r="BT331" s="34" t="str">
        <f t="shared" ref="BT331:BT394" si="177">AO331</f>
        <v/>
      </c>
      <c r="BU331" s="34" t="str">
        <f t="shared" ref="BU331:BU394" si="178">IF(AS331="","",(1+AS331)^AU331)</f>
        <v/>
      </c>
      <c r="BV331" s="34" t="str">
        <f t="shared" ref="BV331:BV394" si="179">AV331</f>
        <v/>
      </c>
      <c r="BW331" s="34" t="str">
        <f t="shared" ref="BW331:BW394" si="180">IF(AZ331="","",(1+AZ331)^BB331)</f>
        <v/>
      </c>
      <c r="BX331" s="34" t="str">
        <f t="shared" ref="BX331:BX394" si="181">BC331</f>
        <v/>
      </c>
      <c r="BY331" s="34" t="str">
        <f t="shared" ref="BY331:BY394" si="182">IF(BG331="","",(1+BG331)^BI331)</f>
        <v/>
      </c>
      <c r="BZ331" s="33" t="s">
        <v>32</v>
      </c>
      <c r="CA331" s="34">
        <f t="shared" ref="CA331:CA394" si="183">IF(BK331="",1,BK331)*IF(BM331="",1,BM331)*IF(BO331="",1,BO331)*IF(BQ331="",1,BQ331)*IF(BS331="",1,BS331)*IF(BU331="",1,BU331)*IF(BW331="",1,BW331)*IF(BY331="",1,BY331)</f>
        <v>1.018</v>
      </c>
      <c r="CB331" s="28"/>
      <c r="CC331" s="29">
        <f>IF(D331&gt;Zisk!$D$10,"",E331*CA331)</f>
        <v>0</v>
      </c>
    </row>
    <row r="332" spans="2:81" x14ac:dyDescent="0.2">
      <c r="B332" s="35" t="str">
        <f>Zisk!B343</f>
        <v/>
      </c>
      <c r="C332" s="35">
        <f>Zisk!C343</f>
        <v>0</v>
      </c>
      <c r="D332" s="35">
        <f>Zisk!E343</f>
        <v>0</v>
      </c>
      <c r="E332" s="36">
        <f>Zisk!D343</f>
        <v>0</v>
      </c>
      <c r="F332" s="36"/>
      <c r="G332" s="35" t="str">
        <f t="shared" si="158"/>
        <v>(</v>
      </c>
      <c r="H332" s="35" t="str">
        <f t="shared" si="159"/>
        <v>1</v>
      </c>
      <c r="I332" s="35" t="str">
        <f t="shared" si="160"/>
        <v>+</v>
      </c>
      <c r="J332" s="37">
        <f>IF($D332&lt;=2021,VstupniParametry_SKRYT!$D$5,"")</f>
        <v>0.02</v>
      </c>
      <c r="K332" s="35" t="str">
        <f t="shared" si="161"/>
        <v>)</v>
      </c>
      <c r="L332" s="38">
        <f>IF($D332&lt;=2021,COUNTIF(Vypocet_SKRYT!T329:AS329,"&gt;=1"),"")</f>
        <v>0</v>
      </c>
      <c r="M332" s="39" t="str">
        <f t="shared" si="162"/>
        <v>x</v>
      </c>
      <c r="N332" s="35" t="str">
        <f t="shared" si="163"/>
        <v>(</v>
      </c>
      <c r="O332" s="35" t="str">
        <f t="shared" si="164"/>
        <v>1</v>
      </c>
      <c r="P332" s="35" t="str">
        <f t="shared" si="165"/>
        <v>+</v>
      </c>
      <c r="Q332" s="37">
        <f>IF($D332&lt;=2024,VstupniParametry_SKRYT!$D$6,"")</f>
        <v>0.06</v>
      </c>
      <c r="R332" s="35" t="str">
        <f t="shared" si="166"/>
        <v>)</v>
      </c>
      <c r="S332" s="38">
        <f>IF($D332&lt;=2024,COUNTIFS(Vypocet_SKRYT!AT329:AV329,"&gt;=1"),"")</f>
        <v>0</v>
      </c>
      <c r="T332" s="39" t="str">
        <f t="shared" si="167"/>
        <v>x</v>
      </c>
      <c r="U332" s="35" t="str">
        <f t="shared" si="168"/>
        <v>(</v>
      </c>
      <c r="V332" s="35" t="str">
        <f t="shared" si="169"/>
        <v>1</v>
      </c>
      <c r="W332" s="35" t="str">
        <f t="shared" si="170"/>
        <v>+</v>
      </c>
      <c r="X332" s="37">
        <f>IF($D332&lt;=2025,VstupniParametry_SKRYT!$D$9,"")</f>
        <v>1.7999999999999999E-2</v>
      </c>
      <c r="Y332" s="35" t="str">
        <f t="shared" si="171"/>
        <v>)</v>
      </c>
      <c r="Z332" s="38">
        <f>IF(AND(D332&lt;2025,2025&lt;=Zisk!$D$10),1,IF(D332=2025,0,""))</f>
        <v>1</v>
      </c>
      <c r="AA332" s="39" t="str">
        <f>IF(AND($D332&lt;=2025,Zisk!$D$10&gt;=2026),"x","")</f>
        <v/>
      </c>
      <c r="AB332" s="35" t="str">
        <f>IF(AND($D332&lt;=2026,Zisk!$D$10&gt;=2026),"(","")</f>
        <v/>
      </c>
      <c r="AC332" s="35" t="str">
        <f>IF(AND($D332&lt;=2026,Zisk!$D$10&gt;=2026),"1","")</f>
        <v/>
      </c>
      <c r="AD332" s="35" t="str">
        <f>IF(AND($D332&lt;=2026,Zisk!$D$10&gt;=2026),"+","")</f>
        <v/>
      </c>
      <c r="AE332" s="37" t="str">
        <f>IF(AND($D332&lt;=2026,Zisk!$D$10&gt;=2026),VstupniParametry_SKRYT!$D$10,"")</f>
        <v/>
      </c>
      <c r="AF332" s="35" t="str">
        <f>IF(AND($D332&lt;=2026,Zisk!$D$10&gt;=2026),")","")</f>
        <v/>
      </c>
      <c r="AG332" s="38" t="str">
        <f>IF(AND(D332&lt;2026,2026&lt;=Zisk!$D$10),1,IF(D332=2026,0,""))</f>
        <v/>
      </c>
      <c r="AH332" s="39" t="str">
        <f>IF(AND($D332&lt;=2026,Zisk!$D$10&gt;=2027),"x","")</f>
        <v/>
      </c>
      <c r="AI332" s="35" t="str">
        <f>IF(AND($D332&lt;=2027,Zisk!$D$10&gt;=2027),"(","")</f>
        <v/>
      </c>
      <c r="AJ332" s="35" t="str">
        <f>IF(AND($D332&lt;=2027,Zisk!$D$10&gt;=2027),"1","")</f>
        <v/>
      </c>
      <c r="AK332" s="35" t="str">
        <f>IF(AND($D332&lt;=2027,Zisk!$D$10&gt;=2027),"+","")</f>
        <v/>
      </c>
      <c r="AL332" s="37" t="str">
        <f>IF(AND($D332&lt;=2027,Zisk!$D$10&gt;=2027),VstupniParametry_SKRYT!$D$11,"")</f>
        <v/>
      </c>
      <c r="AM332" s="35" t="str">
        <f>IF(AND($D332&lt;=2027,Zisk!$D$10&gt;=2027),")","")</f>
        <v/>
      </c>
      <c r="AN332" s="38" t="str">
        <f>IF(AND(D332&lt;2027,2027&lt;=Zisk!$D$10),1,IF(D332=2027,0,""))</f>
        <v/>
      </c>
      <c r="AO332" s="39" t="str">
        <f>IF(AND($D332&lt;=2027,Zisk!$D$10&gt;=2028),"x","")</f>
        <v/>
      </c>
      <c r="AP332" s="35" t="str">
        <f>IF(AND($D332&lt;=2028,Zisk!$D$10&gt;=2028),"(","")</f>
        <v/>
      </c>
      <c r="AQ332" s="35" t="str">
        <f>IF(AND($D332&lt;=2028,Zisk!$D$10&gt;=2028),"1","")</f>
        <v/>
      </c>
      <c r="AR332" s="35" t="str">
        <f>IF(AND($D332&lt;=2028,Zisk!$D$10&gt;=2028),"+","")</f>
        <v/>
      </c>
      <c r="AS332" s="37" t="str">
        <f>IF(AND($D332&lt;=2028,Zisk!$D$10&gt;=2028),VstupniParametry_SKRYT!$D$12,"")</f>
        <v/>
      </c>
      <c r="AT332" s="35" t="str">
        <f>IF(AND($D332&lt;=2028,Zisk!$D$10&gt;=2028),")","")</f>
        <v/>
      </c>
      <c r="AU332" s="38" t="str">
        <f>IF(AND(D332&lt;2028,2028&lt;=Zisk!$D$10),1,IF(D332=2028,0,""))</f>
        <v/>
      </c>
      <c r="AV332" s="39" t="str">
        <f>IF(AND($D332&lt;=2028,Zisk!$D$10&gt;=2029),"x","")</f>
        <v/>
      </c>
      <c r="AW332" s="35" t="str">
        <f>IF(AND($D332&lt;=2029,Zisk!$D$10&gt;=2029),"(","")</f>
        <v/>
      </c>
      <c r="AX332" s="35" t="str">
        <f>IF(AND($D332&lt;=2029,Zisk!$D$10&gt;=2029),"1","")</f>
        <v/>
      </c>
      <c r="AY332" s="35" t="str">
        <f>IF(AND($D332&lt;=2029,Zisk!$D$10&gt;=2029),"+","")</f>
        <v/>
      </c>
      <c r="AZ332" s="37" t="str">
        <f>IF(AND($D332&lt;=2029,Zisk!$D$10&gt;=2029),VstupniParametry_SKRYT!$D$13,"")</f>
        <v/>
      </c>
      <c r="BA332" s="35" t="str">
        <f>IF(AND($D332&lt;=2029,Zisk!$D$10&gt;=2029),")","")</f>
        <v/>
      </c>
      <c r="BB332" s="38" t="str">
        <f>IF(AND(D332&lt;2029,2029&lt;=Zisk!$D$10),1,IF(D332=2029,0,""))</f>
        <v/>
      </c>
      <c r="BC332" s="39" t="str">
        <f>IF(AND($D332&lt;=2029,Zisk!$D$10&gt;=2030),"x","")</f>
        <v/>
      </c>
      <c r="BD332" s="35" t="str">
        <f>IF(AND($D332&lt;=2030,Zisk!$D$10&gt;=2030),"(","")</f>
        <v/>
      </c>
      <c r="BE332" s="35" t="str">
        <f>IF(AND($D332&lt;=2030,Zisk!$D$10&gt;=2030),"1","")</f>
        <v/>
      </c>
      <c r="BF332" s="35" t="str">
        <f>IF(AND($D332&lt;=2030,Zisk!$D$10&gt;=2030),"+","")</f>
        <v/>
      </c>
      <c r="BG332" s="37" t="str">
        <f>IF(AND($D332&lt;=2030,Zisk!$D$10&gt;=2030),VstupniParametry_SKRYT!$D$14,"")</f>
        <v/>
      </c>
      <c r="BH332" s="35" t="str">
        <f>IF(AND($D332&lt;=2030,Zisk!$D$10&gt;=2030),")","")</f>
        <v/>
      </c>
      <c r="BI332" s="38" t="str">
        <f>IF(AND(D332&lt;2030,2030&lt;=Zisk!$D$10),1,IF(D332=2030,0,""))</f>
        <v/>
      </c>
      <c r="BJ332" s="40" t="s">
        <v>32</v>
      </c>
      <c r="BK332" s="37">
        <f t="shared" ref="BK332:BK395" si="184">IF(J332="","",(1+J332)^L332)</f>
        <v>1</v>
      </c>
      <c r="BL332" s="35" t="str">
        <f t="shared" ref="BL332:BL395" si="185">M332</f>
        <v>x</v>
      </c>
      <c r="BM332" s="41">
        <f t="shared" ref="BM332:BM395" si="186">IF(J332="","",(1+Q332)^S332)</f>
        <v>1</v>
      </c>
      <c r="BN332" s="37" t="str">
        <f t="shared" ref="BN332:BN395" si="187">T332</f>
        <v>x</v>
      </c>
      <c r="BO332" s="41">
        <f t="shared" si="172"/>
        <v>1.018</v>
      </c>
      <c r="BP332" s="41" t="str">
        <f t="shared" si="173"/>
        <v/>
      </c>
      <c r="BQ332" s="41" t="str">
        <f t="shared" si="174"/>
        <v/>
      </c>
      <c r="BR332" s="41" t="str">
        <f t="shared" si="175"/>
        <v/>
      </c>
      <c r="BS332" s="41" t="str">
        <f t="shared" si="176"/>
        <v/>
      </c>
      <c r="BT332" s="41" t="str">
        <f t="shared" si="177"/>
        <v/>
      </c>
      <c r="BU332" s="41" t="str">
        <f t="shared" si="178"/>
        <v/>
      </c>
      <c r="BV332" s="41" t="str">
        <f t="shared" si="179"/>
        <v/>
      </c>
      <c r="BW332" s="41" t="str">
        <f t="shared" si="180"/>
        <v/>
      </c>
      <c r="BX332" s="41" t="str">
        <f t="shared" si="181"/>
        <v/>
      </c>
      <c r="BY332" s="41" t="str">
        <f t="shared" si="182"/>
        <v/>
      </c>
      <c r="BZ332" s="40" t="s">
        <v>32</v>
      </c>
      <c r="CA332" s="41">
        <f t="shared" si="183"/>
        <v>1.018</v>
      </c>
      <c r="CB332" s="35"/>
      <c r="CC332" s="36">
        <f>IF(D332&gt;Zisk!$D$10,"",E332*CA332)</f>
        <v>0</v>
      </c>
    </row>
    <row r="333" spans="2:81" x14ac:dyDescent="0.2">
      <c r="B333" s="28" t="str">
        <f>Zisk!B344</f>
        <v/>
      </c>
      <c r="C333" s="28">
        <f>Zisk!C344</f>
        <v>0</v>
      </c>
      <c r="D333" s="28">
        <f>Zisk!E344</f>
        <v>0</v>
      </c>
      <c r="E333" s="29">
        <f>Zisk!D344</f>
        <v>0</v>
      </c>
      <c r="F333" s="29"/>
      <c r="G333" s="28" t="str">
        <f t="shared" si="158"/>
        <v>(</v>
      </c>
      <c r="H333" s="28" t="str">
        <f t="shared" si="159"/>
        <v>1</v>
      </c>
      <c r="I333" s="28" t="str">
        <f t="shared" si="160"/>
        <v>+</v>
      </c>
      <c r="J333" s="30">
        <f>IF($D333&lt;=2021,VstupniParametry_SKRYT!$D$5,"")</f>
        <v>0.02</v>
      </c>
      <c r="K333" s="28" t="str">
        <f t="shared" si="161"/>
        <v>)</v>
      </c>
      <c r="L333" s="31">
        <f>IF($D333&lt;=2021,COUNTIF(Vypocet_SKRYT!T330:AS330,"&gt;=1"),"")</f>
        <v>0</v>
      </c>
      <c r="M333" s="32" t="str">
        <f t="shared" si="162"/>
        <v>x</v>
      </c>
      <c r="N333" s="28" t="str">
        <f t="shared" si="163"/>
        <v>(</v>
      </c>
      <c r="O333" s="28" t="str">
        <f t="shared" si="164"/>
        <v>1</v>
      </c>
      <c r="P333" s="28" t="str">
        <f t="shared" si="165"/>
        <v>+</v>
      </c>
      <c r="Q333" s="30">
        <f>IF($D333&lt;=2024,VstupniParametry_SKRYT!$D$6,"")</f>
        <v>0.06</v>
      </c>
      <c r="R333" s="28" t="str">
        <f t="shared" si="166"/>
        <v>)</v>
      </c>
      <c r="S333" s="31">
        <f>IF($D333&lt;=2024,COUNTIFS(Vypocet_SKRYT!AT330:AV330,"&gt;=1"),"")</f>
        <v>0</v>
      </c>
      <c r="T333" s="32" t="str">
        <f t="shared" si="167"/>
        <v>x</v>
      </c>
      <c r="U333" s="28" t="str">
        <f t="shared" si="168"/>
        <v>(</v>
      </c>
      <c r="V333" s="28" t="str">
        <f t="shared" si="169"/>
        <v>1</v>
      </c>
      <c r="W333" s="28" t="str">
        <f t="shared" si="170"/>
        <v>+</v>
      </c>
      <c r="X333" s="30">
        <f>IF($D333&lt;=2025,VstupniParametry_SKRYT!$D$9,"")</f>
        <v>1.7999999999999999E-2</v>
      </c>
      <c r="Y333" s="28" t="str">
        <f t="shared" si="171"/>
        <v>)</v>
      </c>
      <c r="Z333" s="31">
        <f>IF(AND(D333&lt;2025,2025&lt;=Zisk!$D$10),1,IF(D333=2025,0,""))</f>
        <v>1</v>
      </c>
      <c r="AA333" s="32" t="str">
        <f>IF(AND($D333&lt;=2025,Zisk!$D$10&gt;=2026),"x","")</f>
        <v/>
      </c>
      <c r="AB333" s="28" t="str">
        <f>IF(AND($D333&lt;=2026,Zisk!$D$10&gt;=2026),"(","")</f>
        <v/>
      </c>
      <c r="AC333" s="28" t="str">
        <f>IF(AND($D333&lt;=2026,Zisk!$D$10&gt;=2026),"1","")</f>
        <v/>
      </c>
      <c r="AD333" s="28" t="str">
        <f>IF(AND($D333&lt;=2026,Zisk!$D$10&gt;=2026),"+","")</f>
        <v/>
      </c>
      <c r="AE333" s="30" t="str">
        <f>IF(AND($D333&lt;=2026,Zisk!$D$10&gt;=2026),VstupniParametry_SKRYT!$D$10,"")</f>
        <v/>
      </c>
      <c r="AF333" s="28" t="str">
        <f>IF(AND($D333&lt;=2026,Zisk!$D$10&gt;=2026),")","")</f>
        <v/>
      </c>
      <c r="AG333" s="31" t="str">
        <f>IF(AND(D333&lt;2026,2026&lt;=Zisk!$D$10),1,IF(D333=2026,0,""))</f>
        <v/>
      </c>
      <c r="AH333" s="32" t="str">
        <f>IF(AND($D333&lt;=2026,Zisk!$D$10&gt;=2027),"x","")</f>
        <v/>
      </c>
      <c r="AI333" s="28" t="str">
        <f>IF(AND($D333&lt;=2027,Zisk!$D$10&gt;=2027),"(","")</f>
        <v/>
      </c>
      <c r="AJ333" s="28" t="str">
        <f>IF(AND($D333&lt;=2027,Zisk!$D$10&gt;=2027),"1","")</f>
        <v/>
      </c>
      <c r="AK333" s="28" t="str">
        <f>IF(AND($D333&lt;=2027,Zisk!$D$10&gt;=2027),"+","")</f>
        <v/>
      </c>
      <c r="AL333" s="30" t="str">
        <f>IF(AND($D333&lt;=2027,Zisk!$D$10&gt;=2027),VstupniParametry_SKRYT!$D$11,"")</f>
        <v/>
      </c>
      <c r="AM333" s="28" t="str">
        <f>IF(AND($D333&lt;=2027,Zisk!$D$10&gt;=2027),")","")</f>
        <v/>
      </c>
      <c r="AN333" s="31" t="str">
        <f>IF(AND(D333&lt;2027,2027&lt;=Zisk!$D$10),1,IF(D333=2027,0,""))</f>
        <v/>
      </c>
      <c r="AO333" s="32" t="str">
        <f>IF(AND($D333&lt;=2027,Zisk!$D$10&gt;=2028),"x","")</f>
        <v/>
      </c>
      <c r="AP333" s="28" t="str">
        <f>IF(AND($D333&lt;=2028,Zisk!$D$10&gt;=2028),"(","")</f>
        <v/>
      </c>
      <c r="AQ333" s="28" t="str">
        <f>IF(AND($D333&lt;=2028,Zisk!$D$10&gt;=2028),"1","")</f>
        <v/>
      </c>
      <c r="AR333" s="28" t="str">
        <f>IF(AND($D333&lt;=2028,Zisk!$D$10&gt;=2028),"+","")</f>
        <v/>
      </c>
      <c r="AS333" s="30" t="str">
        <f>IF(AND($D333&lt;=2028,Zisk!$D$10&gt;=2028),VstupniParametry_SKRYT!$D$12,"")</f>
        <v/>
      </c>
      <c r="AT333" s="28" t="str">
        <f>IF(AND($D333&lt;=2028,Zisk!$D$10&gt;=2028),")","")</f>
        <v/>
      </c>
      <c r="AU333" s="31" t="str">
        <f>IF(AND(D333&lt;2028,2028&lt;=Zisk!$D$10),1,IF(D333=2028,0,""))</f>
        <v/>
      </c>
      <c r="AV333" s="32" t="str">
        <f>IF(AND($D333&lt;=2028,Zisk!$D$10&gt;=2029),"x","")</f>
        <v/>
      </c>
      <c r="AW333" s="28" t="str">
        <f>IF(AND($D333&lt;=2029,Zisk!$D$10&gt;=2029),"(","")</f>
        <v/>
      </c>
      <c r="AX333" s="28" t="str">
        <f>IF(AND($D333&lt;=2029,Zisk!$D$10&gt;=2029),"1","")</f>
        <v/>
      </c>
      <c r="AY333" s="28" t="str">
        <f>IF(AND($D333&lt;=2029,Zisk!$D$10&gt;=2029),"+","")</f>
        <v/>
      </c>
      <c r="AZ333" s="30" t="str">
        <f>IF(AND($D333&lt;=2029,Zisk!$D$10&gt;=2029),VstupniParametry_SKRYT!$D$13,"")</f>
        <v/>
      </c>
      <c r="BA333" s="28" t="str">
        <f>IF(AND($D333&lt;=2029,Zisk!$D$10&gt;=2029),")","")</f>
        <v/>
      </c>
      <c r="BB333" s="31" t="str">
        <f>IF(AND(D333&lt;2029,2029&lt;=Zisk!$D$10),1,IF(D333=2029,0,""))</f>
        <v/>
      </c>
      <c r="BC333" s="32" t="str">
        <f>IF(AND($D333&lt;=2029,Zisk!$D$10&gt;=2030),"x","")</f>
        <v/>
      </c>
      <c r="BD333" s="28" t="str">
        <f>IF(AND($D333&lt;=2030,Zisk!$D$10&gt;=2030),"(","")</f>
        <v/>
      </c>
      <c r="BE333" s="28" t="str">
        <f>IF(AND($D333&lt;=2030,Zisk!$D$10&gt;=2030),"1","")</f>
        <v/>
      </c>
      <c r="BF333" s="28" t="str">
        <f>IF(AND($D333&lt;=2030,Zisk!$D$10&gt;=2030),"+","")</f>
        <v/>
      </c>
      <c r="BG333" s="30" t="str">
        <f>IF(AND($D333&lt;=2030,Zisk!$D$10&gt;=2030),VstupniParametry_SKRYT!$D$14,"")</f>
        <v/>
      </c>
      <c r="BH333" s="28" t="str">
        <f>IF(AND($D333&lt;=2030,Zisk!$D$10&gt;=2030),")","")</f>
        <v/>
      </c>
      <c r="BI333" s="31" t="str">
        <f>IF(AND(D333&lt;2030,2030&lt;=Zisk!$D$10),1,IF(D333=2030,0,""))</f>
        <v/>
      </c>
      <c r="BJ333" s="33" t="s">
        <v>32</v>
      </c>
      <c r="BK333" s="30">
        <f t="shared" si="184"/>
        <v>1</v>
      </c>
      <c r="BL333" s="28" t="str">
        <f t="shared" si="185"/>
        <v>x</v>
      </c>
      <c r="BM333" s="34">
        <f t="shared" si="186"/>
        <v>1</v>
      </c>
      <c r="BN333" s="30" t="str">
        <f t="shared" si="187"/>
        <v>x</v>
      </c>
      <c r="BO333" s="34">
        <f t="shared" si="172"/>
        <v>1.018</v>
      </c>
      <c r="BP333" s="34" t="str">
        <f t="shared" si="173"/>
        <v/>
      </c>
      <c r="BQ333" s="34" t="str">
        <f t="shared" si="174"/>
        <v/>
      </c>
      <c r="BR333" s="34" t="str">
        <f t="shared" si="175"/>
        <v/>
      </c>
      <c r="BS333" s="34" t="str">
        <f t="shared" si="176"/>
        <v/>
      </c>
      <c r="BT333" s="34" t="str">
        <f t="shared" si="177"/>
        <v/>
      </c>
      <c r="BU333" s="34" t="str">
        <f t="shared" si="178"/>
        <v/>
      </c>
      <c r="BV333" s="34" t="str">
        <f t="shared" si="179"/>
        <v/>
      </c>
      <c r="BW333" s="34" t="str">
        <f t="shared" si="180"/>
        <v/>
      </c>
      <c r="BX333" s="34" t="str">
        <f t="shared" si="181"/>
        <v/>
      </c>
      <c r="BY333" s="34" t="str">
        <f t="shared" si="182"/>
        <v/>
      </c>
      <c r="BZ333" s="33" t="s">
        <v>32</v>
      </c>
      <c r="CA333" s="34">
        <f t="shared" si="183"/>
        <v>1.018</v>
      </c>
      <c r="CB333" s="28"/>
      <c r="CC333" s="29">
        <f>IF(D333&gt;Zisk!$D$10,"",E333*CA333)</f>
        <v>0</v>
      </c>
    </row>
    <row r="334" spans="2:81" x14ac:dyDescent="0.2">
      <c r="B334" s="35" t="str">
        <f>Zisk!B345</f>
        <v/>
      </c>
      <c r="C334" s="35">
        <f>Zisk!C345</f>
        <v>0</v>
      </c>
      <c r="D334" s="35">
        <f>Zisk!E345</f>
        <v>0</v>
      </c>
      <c r="E334" s="36">
        <f>Zisk!D345</f>
        <v>0</v>
      </c>
      <c r="F334" s="36"/>
      <c r="G334" s="35" t="str">
        <f t="shared" si="158"/>
        <v>(</v>
      </c>
      <c r="H334" s="35" t="str">
        <f t="shared" si="159"/>
        <v>1</v>
      </c>
      <c r="I334" s="35" t="str">
        <f t="shared" si="160"/>
        <v>+</v>
      </c>
      <c r="J334" s="37">
        <f>IF($D334&lt;=2021,VstupniParametry_SKRYT!$D$5,"")</f>
        <v>0.02</v>
      </c>
      <c r="K334" s="35" t="str">
        <f t="shared" si="161"/>
        <v>)</v>
      </c>
      <c r="L334" s="38">
        <f>IF($D334&lt;=2021,COUNTIF(Vypocet_SKRYT!T331:AS331,"&gt;=1"),"")</f>
        <v>0</v>
      </c>
      <c r="M334" s="39" t="str">
        <f t="shared" si="162"/>
        <v>x</v>
      </c>
      <c r="N334" s="35" t="str">
        <f t="shared" si="163"/>
        <v>(</v>
      </c>
      <c r="O334" s="35" t="str">
        <f t="shared" si="164"/>
        <v>1</v>
      </c>
      <c r="P334" s="35" t="str">
        <f t="shared" si="165"/>
        <v>+</v>
      </c>
      <c r="Q334" s="37">
        <f>IF($D334&lt;=2024,VstupniParametry_SKRYT!$D$6,"")</f>
        <v>0.06</v>
      </c>
      <c r="R334" s="35" t="str">
        <f t="shared" si="166"/>
        <v>)</v>
      </c>
      <c r="S334" s="38">
        <f>IF($D334&lt;=2024,COUNTIFS(Vypocet_SKRYT!AT331:AV331,"&gt;=1"),"")</f>
        <v>0</v>
      </c>
      <c r="T334" s="39" t="str">
        <f t="shared" si="167"/>
        <v>x</v>
      </c>
      <c r="U334" s="35" t="str">
        <f t="shared" si="168"/>
        <v>(</v>
      </c>
      <c r="V334" s="35" t="str">
        <f t="shared" si="169"/>
        <v>1</v>
      </c>
      <c r="W334" s="35" t="str">
        <f t="shared" si="170"/>
        <v>+</v>
      </c>
      <c r="X334" s="37">
        <f>IF($D334&lt;=2025,VstupniParametry_SKRYT!$D$9,"")</f>
        <v>1.7999999999999999E-2</v>
      </c>
      <c r="Y334" s="35" t="str">
        <f t="shared" si="171"/>
        <v>)</v>
      </c>
      <c r="Z334" s="38">
        <f>IF(AND(D334&lt;2025,2025&lt;=Zisk!$D$10),1,IF(D334=2025,0,""))</f>
        <v>1</v>
      </c>
      <c r="AA334" s="39" t="str">
        <f>IF(AND($D334&lt;=2025,Zisk!$D$10&gt;=2026),"x","")</f>
        <v/>
      </c>
      <c r="AB334" s="35" t="str">
        <f>IF(AND($D334&lt;=2026,Zisk!$D$10&gt;=2026),"(","")</f>
        <v/>
      </c>
      <c r="AC334" s="35" t="str">
        <f>IF(AND($D334&lt;=2026,Zisk!$D$10&gt;=2026),"1","")</f>
        <v/>
      </c>
      <c r="AD334" s="35" t="str">
        <f>IF(AND($D334&lt;=2026,Zisk!$D$10&gt;=2026),"+","")</f>
        <v/>
      </c>
      <c r="AE334" s="37" t="str">
        <f>IF(AND($D334&lt;=2026,Zisk!$D$10&gt;=2026),VstupniParametry_SKRYT!$D$10,"")</f>
        <v/>
      </c>
      <c r="AF334" s="35" t="str">
        <f>IF(AND($D334&lt;=2026,Zisk!$D$10&gt;=2026),")","")</f>
        <v/>
      </c>
      <c r="AG334" s="38" t="str">
        <f>IF(AND(D334&lt;2026,2026&lt;=Zisk!$D$10),1,IF(D334=2026,0,""))</f>
        <v/>
      </c>
      <c r="AH334" s="39" t="str">
        <f>IF(AND($D334&lt;=2026,Zisk!$D$10&gt;=2027),"x","")</f>
        <v/>
      </c>
      <c r="AI334" s="35" t="str">
        <f>IF(AND($D334&lt;=2027,Zisk!$D$10&gt;=2027),"(","")</f>
        <v/>
      </c>
      <c r="AJ334" s="35" t="str">
        <f>IF(AND($D334&lt;=2027,Zisk!$D$10&gt;=2027),"1","")</f>
        <v/>
      </c>
      <c r="AK334" s="35" t="str">
        <f>IF(AND($D334&lt;=2027,Zisk!$D$10&gt;=2027),"+","")</f>
        <v/>
      </c>
      <c r="AL334" s="37" t="str">
        <f>IF(AND($D334&lt;=2027,Zisk!$D$10&gt;=2027),VstupniParametry_SKRYT!$D$11,"")</f>
        <v/>
      </c>
      <c r="AM334" s="35" t="str">
        <f>IF(AND($D334&lt;=2027,Zisk!$D$10&gt;=2027),")","")</f>
        <v/>
      </c>
      <c r="AN334" s="38" t="str">
        <f>IF(AND(D334&lt;2027,2027&lt;=Zisk!$D$10),1,IF(D334=2027,0,""))</f>
        <v/>
      </c>
      <c r="AO334" s="39" t="str">
        <f>IF(AND($D334&lt;=2027,Zisk!$D$10&gt;=2028),"x","")</f>
        <v/>
      </c>
      <c r="AP334" s="35" t="str">
        <f>IF(AND($D334&lt;=2028,Zisk!$D$10&gt;=2028),"(","")</f>
        <v/>
      </c>
      <c r="AQ334" s="35" t="str">
        <f>IF(AND($D334&lt;=2028,Zisk!$D$10&gt;=2028),"1","")</f>
        <v/>
      </c>
      <c r="AR334" s="35" t="str">
        <f>IF(AND($D334&lt;=2028,Zisk!$D$10&gt;=2028),"+","")</f>
        <v/>
      </c>
      <c r="AS334" s="37" t="str">
        <f>IF(AND($D334&lt;=2028,Zisk!$D$10&gt;=2028),VstupniParametry_SKRYT!$D$12,"")</f>
        <v/>
      </c>
      <c r="AT334" s="35" t="str">
        <f>IF(AND($D334&lt;=2028,Zisk!$D$10&gt;=2028),")","")</f>
        <v/>
      </c>
      <c r="AU334" s="38" t="str">
        <f>IF(AND(D334&lt;2028,2028&lt;=Zisk!$D$10),1,IF(D334=2028,0,""))</f>
        <v/>
      </c>
      <c r="AV334" s="39" t="str">
        <f>IF(AND($D334&lt;=2028,Zisk!$D$10&gt;=2029),"x","")</f>
        <v/>
      </c>
      <c r="AW334" s="35" t="str">
        <f>IF(AND($D334&lt;=2029,Zisk!$D$10&gt;=2029),"(","")</f>
        <v/>
      </c>
      <c r="AX334" s="35" t="str">
        <f>IF(AND($D334&lt;=2029,Zisk!$D$10&gt;=2029),"1","")</f>
        <v/>
      </c>
      <c r="AY334" s="35" t="str">
        <f>IF(AND($D334&lt;=2029,Zisk!$D$10&gt;=2029),"+","")</f>
        <v/>
      </c>
      <c r="AZ334" s="37" t="str">
        <f>IF(AND($D334&lt;=2029,Zisk!$D$10&gt;=2029),VstupniParametry_SKRYT!$D$13,"")</f>
        <v/>
      </c>
      <c r="BA334" s="35" t="str">
        <f>IF(AND($D334&lt;=2029,Zisk!$D$10&gt;=2029),")","")</f>
        <v/>
      </c>
      <c r="BB334" s="38" t="str">
        <f>IF(AND(D334&lt;2029,2029&lt;=Zisk!$D$10),1,IF(D334=2029,0,""))</f>
        <v/>
      </c>
      <c r="BC334" s="39" t="str">
        <f>IF(AND($D334&lt;=2029,Zisk!$D$10&gt;=2030),"x","")</f>
        <v/>
      </c>
      <c r="BD334" s="35" t="str">
        <f>IF(AND($D334&lt;=2030,Zisk!$D$10&gt;=2030),"(","")</f>
        <v/>
      </c>
      <c r="BE334" s="35" t="str">
        <f>IF(AND($D334&lt;=2030,Zisk!$D$10&gt;=2030),"1","")</f>
        <v/>
      </c>
      <c r="BF334" s="35" t="str">
        <f>IF(AND($D334&lt;=2030,Zisk!$D$10&gt;=2030),"+","")</f>
        <v/>
      </c>
      <c r="BG334" s="37" t="str">
        <f>IF(AND($D334&lt;=2030,Zisk!$D$10&gt;=2030),VstupniParametry_SKRYT!$D$14,"")</f>
        <v/>
      </c>
      <c r="BH334" s="35" t="str">
        <f>IF(AND($D334&lt;=2030,Zisk!$D$10&gt;=2030),")","")</f>
        <v/>
      </c>
      <c r="BI334" s="38" t="str">
        <f>IF(AND(D334&lt;2030,2030&lt;=Zisk!$D$10),1,IF(D334=2030,0,""))</f>
        <v/>
      </c>
      <c r="BJ334" s="40" t="s">
        <v>32</v>
      </c>
      <c r="BK334" s="37">
        <f t="shared" si="184"/>
        <v>1</v>
      </c>
      <c r="BL334" s="35" t="str">
        <f t="shared" si="185"/>
        <v>x</v>
      </c>
      <c r="BM334" s="41">
        <f t="shared" si="186"/>
        <v>1</v>
      </c>
      <c r="BN334" s="37" t="str">
        <f t="shared" si="187"/>
        <v>x</v>
      </c>
      <c r="BO334" s="41">
        <f t="shared" si="172"/>
        <v>1.018</v>
      </c>
      <c r="BP334" s="41" t="str">
        <f t="shared" si="173"/>
        <v/>
      </c>
      <c r="BQ334" s="41" t="str">
        <f t="shared" si="174"/>
        <v/>
      </c>
      <c r="BR334" s="41" t="str">
        <f t="shared" si="175"/>
        <v/>
      </c>
      <c r="BS334" s="41" t="str">
        <f t="shared" si="176"/>
        <v/>
      </c>
      <c r="BT334" s="41" t="str">
        <f t="shared" si="177"/>
        <v/>
      </c>
      <c r="BU334" s="41" t="str">
        <f t="shared" si="178"/>
        <v/>
      </c>
      <c r="BV334" s="41" t="str">
        <f t="shared" si="179"/>
        <v/>
      </c>
      <c r="BW334" s="41" t="str">
        <f t="shared" si="180"/>
        <v/>
      </c>
      <c r="BX334" s="41" t="str">
        <f t="shared" si="181"/>
        <v/>
      </c>
      <c r="BY334" s="41" t="str">
        <f t="shared" si="182"/>
        <v/>
      </c>
      <c r="BZ334" s="40" t="s">
        <v>32</v>
      </c>
      <c r="CA334" s="41">
        <f t="shared" si="183"/>
        <v>1.018</v>
      </c>
      <c r="CB334" s="35"/>
      <c r="CC334" s="36">
        <f>IF(D334&gt;Zisk!$D$10,"",E334*CA334)</f>
        <v>0</v>
      </c>
    </row>
    <row r="335" spans="2:81" x14ac:dyDescent="0.2">
      <c r="B335" s="28" t="str">
        <f>Zisk!B346</f>
        <v/>
      </c>
      <c r="C335" s="28">
        <f>Zisk!C346</f>
        <v>0</v>
      </c>
      <c r="D335" s="28">
        <f>Zisk!E346</f>
        <v>0</v>
      </c>
      <c r="E335" s="29">
        <f>Zisk!D346</f>
        <v>0</v>
      </c>
      <c r="F335" s="29"/>
      <c r="G335" s="28" t="str">
        <f t="shared" si="158"/>
        <v>(</v>
      </c>
      <c r="H335" s="28" t="str">
        <f t="shared" si="159"/>
        <v>1</v>
      </c>
      <c r="I335" s="28" t="str">
        <f t="shared" si="160"/>
        <v>+</v>
      </c>
      <c r="J335" s="30">
        <f>IF($D335&lt;=2021,VstupniParametry_SKRYT!$D$5,"")</f>
        <v>0.02</v>
      </c>
      <c r="K335" s="28" t="str">
        <f t="shared" si="161"/>
        <v>)</v>
      </c>
      <c r="L335" s="31">
        <f>IF($D335&lt;=2021,COUNTIF(Vypocet_SKRYT!T332:AS332,"&gt;=1"),"")</f>
        <v>0</v>
      </c>
      <c r="M335" s="32" t="str">
        <f t="shared" si="162"/>
        <v>x</v>
      </c>
      <c r="N335" s="28" t="str">
        <f t="shared" si="163"/>
        <v>(</v>
      </c>
      <c r="O335" s="28" t="str">
        <f t="shared" si="164"/>
        <v>1</v>
      </c>
      <c r="P335" s="28" t="str">
        <f t="shared" si="165"/>
        <v>+</v>
      </c>
      <c r="Q335" s="30">
        <f>IF($D335&lt;=2024,VstupniParametry_SKRYT!$D$6,"")</f>
        <v>0.06</v>
      </c>
      <c r="R335" s="28" t="str">
        <f t="shared" si="166"/>
        <v>)</v>
      </c>
      <c r="S335" s="31">
        <f>IF($D335&lt;=2024,COUNTIFS(Vypocet_SKRYT!AT332:AV332,"&gt;=1"),"")</f>
        <v>0</v>
      </c>
      <c r="T335" s="32" t="str">
        <f t="shared" si="167"/>
        <v>x</v>
      </c>
      <c r="U335" s="28" t="str">
        <f t="shared" si="168"/>
        <v>(</v>
      </c>
      <c r="V335" s="28" t="str">
        <f t="shared" si="169"/>
        <v>1</v>
      </c>
      <c r="W335" s="28" t="str">
        <f t="shared" si="170"/>
        <v>+</v>
      </c>
      <c r="X335" s="30">
        <f>IF($D335&lt;=2025,VstupniParametry_SKRYT!$D$9,"")</f>
        <v>1.7999999999999999E-2</v>
      </c>
      <c r="Y335" s="28" t="str">
        <f t="shared" si="171"/>
        <v>)</v>
      </c>
      <c r="Z335" s="31">
        <f>IF(AND(D335&lt;2025,2025&lt;=Zisk!$D$10),1,IF(D335=2025,0,""))</f>
        <v>1</v>
      </c>
      <c r="AA335" s="32" t="str">
        <f>IF(AND($D335&lt;=2025,Zisk!$D$10&gt;=2026),"x","")</f>
        <v/>
      </c>
      <c r="AB335" s="28" t="str">
        <f>IF(AND($D335&lt;=2026,Zisk!$D$10&gt;=2026),"(","")</f>
        <v/>
      </c>
      <c r="AC335" s="28" t="str">
        <f>IF(AND($D335&lt;=2026,Zisk!$D$10&gt;=2026),"1","")</f>
        <v/>
      </c>
      <c r="AD335" s="28" t="str">
        <f>IF(AND($D335&lt;=2026,Zisk!$D$10&gt;=2026),"+","")</f>
        <v/>
      </c>
      <c r="AE335" s="30" t="str">
        <f>IF(AND($D335&lt;=2026,Zisk!$D$10&gt;=2026),VstupniParametry_SKRYT!$D$10,"")</f>
        <v/>
      </c>
      <c r="AF335" s="28" t="str">
        <f>IF(AND($D335&lt;=2026,Zisk!$D$10&gt;=2026),")","")</f>
        <v/>
      </c>
      <c r="AG335" s="31" t="str">
        <f>IF(AND(D335&lt;2026,2026&lt;=Zisk!$D$10),1,IF(D335=2026,0,""))</f>
        <v/>
      </c>
      <c r="AH335" s="32" t="str">
        <f>IF(AND($D335&lt;=2026,Zisk!$D$10&gt;=2027),"x","")</f>
        <v/>
      </c>
      <c r="AI335" s="28" t="str">
        <f>IF(AND($D335&lt;=2027,Zisk!$D$10&gt;=2027),"(","")</f>
        <v/>
      </c>
      <c r="AJ335" s="28" t="str">
        <f>IF(AND($D335&lt;=2027,Zisk!$D$10&gt;=2027),"1","")</f>
        <v/>
      </c>
      <c r="AK335" s="28" t="str">
        <f>IF(AND($D335&lt;=2027,Zisk!$D$10&gt;=2027),"+","")</f>
        <v/>
      </c>
      <c r="AL335" s="30" t="str">
        <f>IF(AND($D335&lt;=2027,Zisk!$D$10&gt;=2027),VstupniParametry_SKRYT!$D$11,"")</f>
        <v/>
      </c>
      <c r="AM335" s="28" t="str">
        <f>IF(AND($D335&lt;=2027,Zisk!$D$10&gt;=2027),")","")</f>
        <v/>
      </c>
      <c r="AN335" s="31" t="str">
        <f>IF(AND(D335&lt;2027,2027&lt;=Zisk!$D$10),1,IF(D335=2027,0,""))</f>
        <v/>
      </c>
      <c r="AO335" s="32" t="str">
        <f>IF(AND($D335&lt;=2027,Zisk!$D$10&gt;=2028),"x","")</f>
        <v/>
      </c>
      <c r="AP335" s="28" t="str">
        <f>IF(AND($D335&lt;=2028,Zisk!$D$10&gt;=2028),"(","")</f>
        <v/>
      </c>
      <c r="AQ335" s="28" t="str">
        <f>IF(AND($D335&lt;=2028,Zisk!$D$10&gt;=2028),"1","")</f>
        <v/>
      </c>
      <c r="AR335" s="28" t="str">
        <f>IF(AND($D335&lt;=2028,Zisk!$D$10&gt;=2028),"+","")</f>
        <v/>
      </c>
      <c r="AS335" s="30" t="str">
        <f>IF(AND($D335&lt;=2028,Zisk!$D$10&gt;=2028),VstupniParametry_SKRYT!$D$12,"")</f>
        <v/>
      </c>
      <c r="AT335" s="28" t="str">
        <f>IF(AND($D335&lt;=2028,Zisk!$D$10&gt;=2028),")","")</f>
        <v/>
      </c>
      <c r="AU335" s="31" t="str">
        <f>IF(AND(D335&lt;2028,2028&lt;=Zisk!$D$10),1,IF(D335=2028,0,""))</f>
        <v/>
      </c>
      <c r="AV335" s="32" t="str">
        <f>IF(AND($D335&lt;=2028,Zisk!$D$10&gt;=2029),"x","")</f>
        <v/>
      </c>
      <c r="AW335" s="28" t="str">
        <f>IF(AND($D335&lt;=2029,Zisk!$D$10&gt;=2029),"(","")</f>
        <v/>
      </c>
      <c r="AX335" s="28" t="str">
        <f>IF(AND($D335&lt;=2029,Zisk!$D$10&gt;=2029),"1","")</f>
        <v/>
      </c>
      <c r="AY335" s="28" t="str">
        <f>IF(AND($D335&lt;=2029,Zisk!$D$10&gt;=2029),"+","")</f>
        <v/>
      </c>
      <c r="AZ335" s="30" t="str">
        <f>IF(AND($D335&lt;=2029,Zisk!$D$10&gt;=2029),VstupniParametry_SKRYT!$D$13,"")</f>
        <v/>
      </c>
      <c r="BA335" s="28" t="str">
        <f>IF(AND($D335&lt;=2029,Zisk!$D$10&gt;=2029),")","")</f>
        <v/>
      </c>
      <c r="BB335" s="31" t="str">
        <f>IF(AND(D335&lt;2029,2029&lt;=Zisk!$D$10),1,IF(D335=2029,0,""))</f>
        <v/>
      </c>
      <c r="BC335" s="32" t="str">
        <f>IF(AND($D335&lt;=2029,Zisk!$D$10&gt;=2030),"x","")</f>
        <v/>
      </c>
      <c r="BD335" s="28" t="str">
        <f>IF(AND($D335&lt;=2030,Zisk!$D$10&gt;=2030),"(","")</f>
        <v/>
      </c>
      <c r="BE335" s="28" t="str">
        <f>IF(AND($D335&lt;=2030,Zisk!$D$10&gt;=2030),"1","")</f>
        <v/>
      </c>
      <c r="BF335" s="28" t="str">
        <f>IF(AND($D335&lt;=2030,Zisk!$D$10&gt;=2030),"+","")</f>
        <v/>
      </c>
      <c r="BG335" s="30" t="str">
        <f>IF(AND($D335&lt;=2030,Zisk!$D$10&gt;=2030),VstupniParametry_SKRYT!$D$14,"")</f>
        <v/>
      </c>
      <c r="BH335" s="28" t="str">
        <f>IF(AND($D335&lt;=2030,Zisk!$D$10&gt;=2030),")","")</f>
        <v/>
      </c>
      <c r="BI335" s="31" t="str">
        <f>IF(AND(D335&lt;2030,2030&lt;=Zisk!$D$10),1,IF(D335=2030,0,""))</f>
        <v/>
      </c>
      <c r="BJ335" s="33" t="s">
        <v>32</v>
      </c>
      <c r="BK335" s="30">
        <f t="shared" si="184"/>
        <v>1</v>
      </c>
      <c r="BL335" s="28" t="str">
        <f t="shared" si="185"/>
        <v>x</v>
      </c>
      <c r="BM335" s="34">
        <f t="shared" si="186"/>
        <v>1</v>
      </c>
      <c r="BN335" s="30" t="str">
        <f t="shared" si="187"/>
        <v>x</v>
      </c>
      <c r="BO335" s="34">
        <f t="shared" si="172"/>
        <v>1.018</v>
      </c>
      <c r="BP335" s="34" t="str">
        <f t="shared" si="173"/>
        <v/>
      </c>
      <c r="BQ335" s="34" t="str">
        <f t="shared" si="174"/>
        <v/>
      </c>
      <c r="BR335" s="34" t="str">
        <f t="shared" si="175"/>
        <v/>
      </c>
      <c r="BS335" s="34" t="str">
        <f t="shared" si="176"/>
        <v/>
      </c>
      <c r="BT335" s="34" t="str">
        <f t="shared" si="177"/>
        <v/>
      </c>
      <c r="BU335" s="34" t="str">
        <f t="shared" si="178"/>
        <v/>
      </c>
      <c r="BV335" s="34" t="str">
        <f t="shared" si="179"/>
        <v/>
      </c>
      <c r="BW335" s="34" t="str">
        <f t="shared" si="180"/>
        <v/>
      </c>
      <c r="BX335" s="34" t="str">
        <f t="shared" si="181"/>
        <v/>
      </c>
      <c r="BY335" s="34" t="str">
        <f t="shared" si="182"/>
        <v/>
      </c>
      <c r="BZ335" s="33" t="s">
        <v>32</v>
      </c>
      <c r="CA335" s="34">
        <f t="shared" si="183"/>
        <v>1.018</v>
      </c>
      <c r="CB335" s="28"/>
      <c r="CC335" s="29">
        <f>IF(D335&gt;Zisk!$D$10,"",E335*CA335)</f>
        <v>0</v>
      </c>
    </row>
    <row r="336" spans="2:81" x14ac:dyDescent="0.2">
      <c r="B336" s="35" t="str">
        <f>Zisk!B347</f>
        <v/>
      </c>
      <c r="C336" s="35">
        <f>Zisk!C347</f>
        <v>0</v>
      </c>
      <c r="D336" s="35">
        <f>Zisk!E347</f>
        <v>0</v>
      </c>
      <c r="E336" s="36">
        <f>Zisk!D347</f>
        <v>0</v>
      </c>
      <c r="F336" s="36"/>
      <c r="G336" s="35" t="str">
        <f t="shared" si="158"/>
        <v>(</v>
      </c>
      <c r="H336" s="35" t="str">
        <f t="shared" si="159"/>
        <v>1</v>
      </c>
      <c r="I336" s="35" t="str">
        <f t="shared" si="160"/>
        <v>+</v>
      </c>
      <c r="J336" s="37">
        <f>IF($D336&lt;=2021,VstupniParametry_SKRYT!$D$5,"")</f>
        <v>0.02</v>
      </c>
      <c r="K336" s="35" t="str">
        <f t="shared" si="161"/>
        <v>)</v>
      </c>
      <c r="L336" s="38">
        <f>IF($D336&lt;=2021,COUNTIF(Vypocet_SKRYT!T333:AS333,"&gt;=1"),"")</f>
        <v>0</v>
      </c>
      <c r="M336" s="39" t="str">
        <f t="shared" si="162"/>
        <v>x</v>
      </c>
      <c r="N336" s="35" t="str">
        <f t="shared" si="163"/>
        <v>(</v>
      </c>
      <c r="O336" s="35" t="str">
        <f t="shared" si="164"/>
        <v>1</v>
      </c>
      <c r="P336" s="35" t="str">
        <f t="shared" si="165"/>
        <v>+</v>
      </c>
      <c r="Q336" s="37">
        <f>IF($D336&lt;=2024,VstupniParametry_SKRYT!$D$6,"")</f>
        <v>0.06</v>
      </c>
      <c r="R336" s="35" t="str">
        <f t="shared" si="166"/>
        <v>)</v>
      </c>
      <c r="S336" s="38">
        <f>IF($D336&lt;=2024,COUNTIFS(Vypocet_SKRYT!AT333:AV333,"&gt;=1"),"")</f>
        <v>0</v>
      </c>
      <c r="T336" s="39" t="str">
        <f t="shared" si="167"/>
        <v>x</v>
      </c>
      <c r="U336" s="35" t="str">
        <f t="shared" si="168"/>
        <v>(</v>
      </c>
      <c r="V336" s="35" t="str">
        <f t="shared" si="169"/>
        <v>1</v>
      </c>
      <c r="W336" s="35" t="str">
        <f t="shared" si="170"/>
        <v>+</v>
      </c>
      <c r="X336" s="37">
        <f>IF($D336&lt;=2025,VstupniParametry_SKRYT!$D$9,"")</f>
        <v>1.7999999999999999E-2</v>
      </c>
      <c r="Y336" s="35" t="str">
        <f t="shared" si="171"/>
        <v>)</v>
      </c>
      <c r="Z336" s="38">
        <f>IF(AND(D336&lt;2025,2025&lt;=Zisk!$D$10),1,IF(D336=2025,0,""))</f>
        <v>1</v>
      </c>
      <c r="AA336" s="39" t="str">
        <f>IF(AND($D336&lt;=2025,Zisk!$D$10&gt;=2026),"x","")</f>
        <v/>
      </c>
      <c r="AB336" s="35" t="str">
        <f>IF(AND($D336&lt;=2026,Zisk!$D$10&gt;=2026),"(","")</f>
        <v/>
      </c>
      <c r="AC336" s="35" t="str">
        <f>IF(AND($D336&lt;=2026,Zisk!$D$10&gt;=2026),"1","")</f>
        <v/>
      </c>
      <c r="AD336" s="35" t="str">
        <f>IF(AND($D336&lt;=2026,Zisk!$D$10&gt;=2026),"+","")</f>
        <v/>
      </c>
      <c r="AE336" s="37" t="str">
        <f>IF(AND($D336&lt;=2026,Zisk!$D$10&gt;=2026),VstupniParametry_SKRYT!$D$10,"")</f>
        <v/>
      </c>
      <c r="AF336" s="35" t="str">
        <f>IF(AND($D336&lt;=2026,Zisk!$D$10&gt;=2026),")","")</f>
        <v/>
      </c>
      <c r="AG336" s="38" t="str">
        <f>IF(AND(D336&lt;2026,2026&lt;=Zisk!$D$10),1,IF(D336=2026,0,""))</f>
        <v/>
      </c>
      <c r="AH336" s="39" t="str">
        <f>IF(AND($D336&lt;=2026,Zisk!$D$10&gt;=2027),"x","")</f>
        <v/>
      </c>
      <c r="AI336" s="35" t="str">
        <f>IF(AND($D336&lt;=2027,Zisk!$D$10&gt;=2027),"(","")</f>
        <v/>
      </c>
      <c r="AJ336" s="35" t="str">
        <f>IF(AND($D336&lt;=2027,Zisk!$D$10&gt;=2027),"1","")</f>
        <v/>
      </c>
      <c r="AK336" s="35" t="str">
        <f>IF(AND($D336&lt;=2027,Zisk!$D$10&gt;=2027),"+","")</f>
        <v/>
      </c>
      <c r="AL336" s="37" t="str">
        <f>IF(AND($D336&lt;=2027,Zisk!$D$10&gt;=2027),VstupniParametry_SKRYT!$D$11,"")</f>
        <v/>
      </c>
      <c r="AM336" s="35" t="str">
        <f>IF(AND($D336&lt;=2027,Zisk!$D$10&gt;=2027),")","")</f>
        <v/>
      </c>
      <c r="AN336" s="38" t="str">
        <f>IF(AND(D336&lt;2027,2027&lt;=Zisk!$D$10),1,IF(D336=2027,0,""))</f>
        <v/>
      </c>
      <c r="AO336" s="39" t="str">
        <f>IF(AND($D336&lt;=2027,Zisk!$D$10&gt;=2028),"x","")</f>
        <v/>
      </c>
      <c r="AP336" s="35" t="str">
        <f>IF(AND($D336&lt;=2028,Zisk!$D$10&gt;=2028),"(","")</f>
        <v/>
      </c>
      <c r="AQ336" s="35" t="str">
        <f>IF(AND($D336&lt;=2028,Zisk!$D$10&gt;=2028),"1","")</f>
        <v/>
      </c>
      <c r="AR336" s="35" t="str">
        <f>IF(AND($D336&lt;=2028,Zisk!$D$10&gt;=2028),"+","")</f>
        <v/>
      </c>
      <c r="AS336" s="37" t="str">
        <f>IF(AND($D336&lt;=2028,Zisk!$D$10&gt;=2028),VstupniParametry_SKRYT!$D$12,"")</f>
        <v/>
      </c>
      <c r="AT336" s="35" t="str">
        <f>IF(AND($D336&lt;=2028,Zisk!$D$10&gt;=2028),")","")</f>
        <v/>
      </c>
      <c r="AU336" s="38" t="str">
        <f>IF(AND(D336&lt;2028,2028&lt;=Zisk!$D$10),1,IF(D336=2028,0,""))</f>
        <v/>
      </c>
      <c r="AV336" s="39" t="str">
        <f>IF(AND($D336&lt;=2028,Zisk!$D$10&gt;=2029),"x","")</f>
        <v/>
      </c>
      <c r="AW336" s="35" t="str">
        <f>IF(AND($D336&lt;=2029,Zisk!$D$10&gt;=2029),"(","")</f>
        <v/>
      </c>
      <c r="AX336" s="35" t="str">
        <f>IF(AND($D336&lt;=2029,Zisk!$D$10&gt;=2029),"1","")</f>
        <v/>
      </c>
      <c r="AY336" s="35" t="str">
        <f>IF(AND($D336&lt;=2029,Zisk!$D$10&gt;=2029),"+","")</f>
        <v/>
      </c>
      <c r="AZ336" s="37" t="str">
        <f>IF(AND($D336&lt;=2029,Zisk!$D$10&gt;=2029),VstupniParametry_SKRYT!$D$13,"")</f>
        <v/>
      </c>
      <c r="BA336" s="35" t="str">
        <f>IF(AND($D336&lt;=2029,Zisk!$D$10&gt;=2029),")","")</f>
        <v/>
      </c>
      <c r="BB336" s="38" t="str">
        <f>IF(AND(D336&lt;2029,2029&lt;=Zisk!$D$10),1,IF(D336=2029,0,""))</f>
        <v/>
      </c>
      <c r="BC336" s="39" t="str">
        <f>IF(AND($D336&lt;=2029,Zisk!$D$10&gt;=2030),"x","")</f>
        <v/>
      </c>
      <c r="BD336" s="35" t="str">
        <f>IF(AND($D336&lt;=2030,Zisk!$D$10&gt;=2030),"(","")</f>
        <v/>
      </c>
      <c r="BE336" s="35" t="str">
        <f>IF(AND($D336&lt;=2030,Zisk!$D$10&gt;=2030),"1","")</f>
        <v/>
      </c>
      <c r="BF336" s="35" t="str">
        <f>IF(AND($D336&lt;=2030,Zisk!$D$10&gt;=2030),"+","")</f>
        <v/>
      </c>
      <c r="BG336" s="37" t="str">
        <f>IF(AND($D336&lt;=2030,Zisk!$D$10&gt;=2030),VstupniParametry_SKRYT!$D$14,"")</f>
        <v/>
      </c>
      <c r="BH336" s="35" t="str">
        <f>IF(AND($D336&lt;=2030,Zisk!$D$10&gt;=2030),")","")</f>
        <v/>
      </c>
      <c r="BI336" s="38" t="str">
        <f>IF(AND(D336&lt;2030,2030&lt;=Zisk!$D$10),1,IF(D336=2030,0,""))</f>
        <v/>
      </c>
      <c r="BJ336" s="40" t="s">
        <v>32</v>
      </c>
      <c r="BK336" s="37">
        <f t="shared" si="184"/>
        <v>1</v>
      </c>
      <c r="BL336" s="35" t="str">
        <f t="shared" si="185"/>
        <v>x</v>
      </c>
      <c r="BM336" s="41">
        <f t="shared" si="186"/>
        <v>1</v>
      </c>
      <c r="BN336" s="37" t="str">
        <f t="shared" si="187"/>
        <v>x</v>
      </c>
      <c r="BO336" s="41">
        <f t="shared" si="172"/>
        <v>1.018</v>
      </c>
      <c r="BP336" s="41" t="str">
        <f t="shared" si="173"/>
        <v/>
      </c>
      <c r="BQ336" s="41" t="str">
        <f t="shared" si="174"/>
        <v/>
      </c>
      <c r="BR336" s="41" t="str">
        <f t="shared" si="175"/>
        <v/>
      </c>
      <c r="BS336" s="41" t="str">
        <f t="shared" si="176"/>
        <v/>
      </c>
      <c r="BT336" s="41" t="str">
        <f t="shared" si="177"/>
        <v/>
      </c>
      <c r="BU336" s="41" t="str">
        <f t="shared" si="178"/>
        <v/>
      </c>
      <c r="BV336" s="41" t="str">
        <f t="shared" si="179"/>
        <v/>
      </c>
      <c r="BW336" s="41" t="str">
        <f t="shared" si="180"/>
        <v/>
      </c>
      <c r="BX336" s="41" t="str">
        <f t="shared" si="181"/>
        <v/>
      </c>
      <c r="BY336" s="41" t="str">
        <f t="shared" si="182"/>
        <v/>
      </c>
      <c r="BZ336" s="40" t="s">
        <v>32</v>
      </c>
      <c r="CA336" s="41">
        <f t="shared" si="183"/>
        <v>1.018</v>
      </c>
      <c r="CB336" s="35"/>
      <c r="CC336" s="36">
        <f>IF(D336&gt;Zisk!$D$10,"",E336*CA336)</f>
        <v>0</v>
      </c>
    </row>
    <row r="337" spans="2:81" x14ac:dyDescent="0.2">
      <c r="B337" s="28" t="str">
        <f>Zisk!B348</f>
        <v/>
      </c>
      <c r="C337" s="28">
        <f>Zisk!C348</f>
        <v>0</v>
      </c>
      <c r="D337" s="28">
        <f>Zisk!E348</f>
        <v>0</v>
      </c>
      <c r="E337" s="29">
        <f>Zisk!D348</f>
        <v>0</v>
      </c>
      <c r="F337" s="29"/>
      <c r="G337" s="28" t="str">
        <f t="shared" si="158"/>
        <v>(</v>
      </c>
      <c r="H337" s="28" t="str">
        <f t="shared" si="159"/>
        <v>1</v>
      </c>
      <c r="I337" s="28" t="str">
        <f t="shared" si="160"/>
        <v>+</v>
      </c>
      <c r="J337" s="30">
        <f>IF($D337&lt;=2021,VstupniParametry_SKRYT!$D$5,"")</f>
        <v>0.02</v>
      </c>
      <c r="K337" s="28" t="str">
        <f t="shared" si="161"/>
        <v>)</v>
      </c>
      <c r="L337" s="31">
        <f>IF($D337&lt;=2021,COUNTIF(Vypocet_SKRYT!T334:AS334,"&gt;=1"),"")</f>
        <v>0</v>
      </c>
      <c r="M337" s="32" t="str">
        <f t="shared" si="162"/>
        <v>x</v>
      </c>
      <c r="N337" s="28" t="str">
        <f t="shared" si="163"/>
        <v>(</v>
      </c>
      <c r="O337" s="28" t="str">
        <f t="shared" si="164"/>
        <v>1</v>
      </c>
      <c r="P337" s="28" t="str">
        <f t="shared" si="165"/>
        <v>+</v>
      </c>
      <c r="Q337" s="30">
        <f>IF($D337&lt;=2024,VstupniParametry_SKRYT!$D$6,"")</f>
        <v>0.06</v>
      </c>
      <c r="R337" s="28" t="str">
        <f t="shared" si="166"/>
        <v>)</v>
      </c>
      <c r="S337" s="31">
        <f>IF($D337&lt;=2024,COUNTIFS(Vypocet_SKRYT!AT334:AV334,"&gt;=1"),"")</f>
        <v>0</v>
      </c>
      <c r="T337" s="32" t="str">
        <f t="shared" si="167"/>
        <v>x</v>
      </c>
      <c r="U337" s="28" t="str">
        <f t="shared" si="168"/>
        <v>(</v>
      </c>
      <c r="V337" s="28" t="str">
        <f t="shared" si="169"/>
        <v>1</v>
      </c>
      <c r="W337" s="28" t="str">
        <f t="shared" si="170"/>
        <v>+</v>
      </c>
      <c r="X337" s="30">
        <f>IF($D337&lt;=2025,VstupniParametry_SKRYT!$D$9,"")</f>
        <v>1.7999999999999999E-2</v>
      </c>
      <c r="Y337" s="28" t="str">
        <f t="shared" si="171"/>
        <v>)</v>
      </c>
      <c r="Z337" s="31">
        <f>IF(AND(D337&lt;2025,2025&lt;=Zisk!$D$10),1,IF(D337=2025,0,""))</f>
        <v>1</v>
      </c>
      <c r="AA337" s="32" t="str">
        <f>IF(AND($D337&lt;=2025,Zisk!$D$10&gt;=2026),"x","")</f>
        <v/>
      </c>
      <c r="AB337" s="28" t="str">
        <f>IF(AND($D337&lt;=2026,Zisk!$D$10&gt;=2026),"(","")</f>
        <v/>
      </c>
      <c r="AC337" s="28" t="str">
        <f>IF(AND($D337&lt;=2026,Zisk!$D$10&gt;=2026),"1","")</f>
        <v/>
      </c>
      <c r="AD337" s="28" t="str">
        <f>IF(AND($D337&lt;=2026,Zisk!$D$10&gt;=2026),"+","")</f>
        <v/>
      </c>
      <c r="AE337" s="30" t="str">
        <f>IF(AND($D337&lt;=2026,Zisk!$D$10&gt;=2026),VstupniParametry_SKRYT!$D$10,"")</f>
        <v/>
      </c>
      <c r="AF337" s="28" t="str">
        <f>IF(AND($D337&lt;=2026,Zisk!$D$10&gt;=2026),")","")</f>
        <v/>
      </c>
      <c r="AG337" s="31" t="str">
        <f>IF(AND(D337&lt;2026,2026&lt;=Zisk!$D$10),1,IF(D337=2026,0,""))</f>
        <v/>
      </c>
      <c r="AH337" s="32" t="str">
        <f>IF(AND($D337&lt;=2026,Zisk!$D$10&gt;=2027),"x","")</f>
        <v/>
      </c>
      <c r="AI337" s="28" t="str">
        <f>IF(AND($D337&lt;=2027,Zisk!$D$10&gt;=2027),"(","")</f>
        <v/>
      </c>
      <c r="AJ337" s="28" t="str">
        <f>IF(AND($D337&lt;=2027,Zisk!$D$10&gt;=2027),"1","")</f>
        <v/>
      </c>
      <c r="AK337" s="28" t="str">
        <f>IF(AND($D337&lt;=2027,Zisk!$D$10&gt;=2027),"+","")</f>
        <v/>
      </c>
      <c r="AL337" s="30" t="str">
        <f>IF(AND($D337&lt;=2027,Zisk!$D$10&gt;=2027),VstupniParametry_SKRYT!$D$11,"")</f>
        <v/>
      </c>
      <c r="AM337" s="28" t="str">
        <f>IF(AND($D337&lt;=2027,Zisk!$D$10&gt;=2027),")","")</f>
        <v/>
      </c>
      <c r="AN337" s="31" t="str">
        <f>IF(AND(D337&lt;2027,2027&lt;=Zisk!$D$10),1,IF(D337=2027,0,""))</f>
        <v/>
      </c>
      <c r="AO337" s="32" t="str">
        <f>IF(AND($D337&lt;=2027,Zisk!$D$10&gt;=2028),"x","")</f>
        <v/>
      </c>
      <c r="AP337" s="28" t="str">
        <f>IF(AND($D337&lt;=2028,Zisk!$D$10&gt;=2028),"(","")</f>
        <v/>
      </c>
      <c r="AQ337" s="28" t="str">
        <f>IF(AND($D337&lt;=2028,Zisk!$D$10&gt;=2028),"1","")</f>
        <v/>
      </c>
      <c r="AR337" s="28" t="str">
        <f>IF(AND($D337&lt;=2028,Zisk!$D$10&gt;=2028),"+","")</f>
        <v/>
      </c>
      <c r="AS337" s="30" t="str">
        <f>IF(AND($D337&lt;=2028,Zisk!$D$10&gt;=2028),VstupniParametry_SKRYT!$D$12,"")</f>
        <v/>
      </c>
      <c r="AT337" s="28" t="str">
        <f>IF(AND($D337&lt;=2028,Zisk!$D$10&gt;=2028),")","")</f>
        <v/>
      </c>
      <c r="AU337" s="31" t="str">
        <f>IF(AND(D337&lt;2028,2028&lt;=Zisk!$D$10),1,IF(D337=2028,0,""))</f>
        <v/>
      </c>
      <c r="AV337" s="32" t="str">
        <f>IF(AND($D337&lt;=2028,Zisk!$D$10&gt;=2029),"x","")</f>
        <v/>
      </c>
      <c r="AW337" s="28" t="str">
        <f>IF(AND($D337&lt;=2029,Zisk!$D$10&gt;=2029),"(","")</f>
        <v/>
      </c>
      <c r="AX337" s="28" t="str">
        <f>IF(AND($D337&lt;=2029,Zisk!$D$10&gt;=2029),"1","")</f>
        <v/>
      </c>
      <c r="AY337" s="28" t="str">
        <f>IF(AND($D337&lt;=2029,Zisk!$D$10&gt;=2029),"+","")</f>
        <v/>
      </c>
      <c r="AZ337" s="30" t="str">
        <f>IF(AND($D337&lt;=2029,Zisk!$D$10&gt;=2029),VstupniParametry_SKRYT!$D$13,"")</f>
        <v/>
      </c>
      <c r="BA337" s="28" t="str">
        <f>IF(AND($D337&lt;=2029,Zisk!$D$10&gt;=2029),")","")</f>
        <v/>
      </c>
      <c r="BB337" s="31" t="str">
        <f>IF(AND(D337&lt;2029,2029&lt;=Zisk!$D$10),1,IF(D337=2029,0,""))</f>
        <v/>
      </c>
      <c r="BC337" s="32" t="str">
        <f>IF(AND($D337&lt;=2029,Zisk!$D$10&gt;=2030),"x","")</f>
        <v/>
      </c>
      <c r="BD337" s="28" t="str">
        <f>IF(AND($D337&lt;=2030,Zisk!$D$10&gt;=2030),"(","")</f>
        <v/>
      </c>
      <c r="BE337" s="28" t="str">
        <f>IF(AND($D337&lt;=2030,Zisk!$D$10&gt;=2030),"1","")</f>
        <v/>
      </c>
      <c r="BF337" s="28" t="str">
        <f>IF(AND($D337&lt;=2030,Zisk!$D$10&gt;=2030),"+","")</f>
        <v/>
      </c>
      <c r="BG337" s="30" t="str">
        <f>IF(AND($D337&lt;=2030,Zisk!$D$10&gt;=2030),VstupniParametry_SKRYT!$D$14,"")</f>
        <v/>
      </c>
      <c r="BH337" s="28" t="str">
        <f>IF(AND($D337&lt;=2030,Zisk!$D$10&gt;=2030),")","")</f>
        <v/>
      </c>
      <c r="BI337" s="31" t="str">
        <f>IF(AND(D337&lt;2030,2030&lt;=Zisk!$D$10),1,IF(D337=2030,0,""))</f>
        <v/>
      </c>
      <c r="BJ337" s="33" t="s">
        <v>32</v>
      </c>
      <c r="BK337" s="30">
        <f t="shared" si="184"/>
        <v>1</v>
      </c>
      <c r="BL337" s="28" t="str">
        <f t="shared" si="185"/>
        <v>x</v>
      </c>
      <c r="BM337" s="34">
        <f t="shared" si="186"/>
        <v>1</v>
      </c>
      <c r="BN337" s="30" t="str">
        <f t="shared" si="187"/>
        <v>x</v>
      </c>
      <c r="BO337" s="34">
        <f t="shared" si="172"/>
        <v>1.018</v>
      </c>
      <c r="BP337" s="34" t="str">
        <f t="shared" si="173"/>
        <v/>
      </c>
      <c r="BQ337" s="34" t="str">
        <f t="shared" si="174"/>
        <v/>
      </c>
      <c r="BR337" s="34" t="str">
        <f t="shared" si="175"/>
        <v/>
      </c>
      <c r="BS337" s="34" t="str">
        <f t="shared" si="176"/>
        <v/>
      </c>
      <c r="BT337" s="34" t="str">
        <f t="shared" si="177"/>
        <v/>
      </c>
      <c r="BU337" s="34" t="str">
        <f t="shared" si="178"/>
        <v/>
      </c>
      <c r="BV337" s="34" t="str">
        <f t="shared" si="179"/>
        <v/>
      </c>
      <c r="BW337" s="34" t="str">
        <f t="shared" si="180"/>
        <v/>
      </c>
      <c r="BX337" s="34" t="str">
        <f t="shared" si="181"/>
        <v/>
      </c>
      <c r="BY337" s="34" t="str">
        <f t="shared" si="182"/>
        <v/>
      </c>
      <c r="BZ337" s="33" t="s">
        <v>32</v>
      </c>
      <c r="CA337" s="34">
        <f t="shared" si="183"/>
        <v>1.018</v>
      </c>
      <c r="CB337" s="28"/>
      <c r="CC337" s="29">
        <f>IF(D337&gt;Zisk!$D$10,"",E337*CA337)</f>
        <v>0</v>
      </c>
    </row>
    <row r="338" spans="2:81" x14ac:dyDescent="0.2">
      <c r="B338" s="35" t="str">
        <f>Zisk!B349</f>
        <v/>
      </c>
      <c r="C338" s="35">
        <f>Zisk!C349</f>
        <v>0</v>
      </c>
      <c r="D338" s="35">
        <f>Zisk!E349</f>
        <v>0</v>
      </c>
      <c r="E338" s="36">
        <f>Zisk!D349</f>
        <v>0</v>
      </c>
      <c r="F338" s="36"/>
      <c r="G338" s="35" t="str">
        <f t="shared" si="158"/>
        <v>(</v>
      </c>
      <c r="H338" s="35" t="str">
        <f t="shared" si="159"/>
        <v>1</v>
      </c>
      <c r="I338" s="35" t="str">
        <f t="shared" si="160"/>
        <v>+</v>
      </c>
      <c r="J338" s="37">
        <f>IF($D338&lt;=2021,VstupniParametry_SKRYT!$D$5,"")</f>
        <v>0.02</v>
      </c>
      <c r="K338" s="35" t="str">
        <f t="shared" si="161"/>
        <v>)</v>
      </c>
      <c r="L338" s="38">
        <f>IF($D338&lt;=2021,COUNTIF(Vypocet_SKRYT!T335:AS335,"&gt;=1"),"")</f>
        <v>0</v>
      </c>
      <c r="M338" s="39" t="str">
        <f t="shared" si="162"/>
        <v>x</v>
      </c>
      <c r="N338" s="35" t="str">
        <f t="shared" si="163"/>
        <v>(</v>
      </c>
      <c r="O338" s="35" t="str">
        <f t="shared" si="164"/>
        <v>1</v>
      </c>
      <c r="P338" s="35" t="str">
        <f t="shared" si="165"/>
        <v>+</v>
      </c>
      <c r="Q338" s="37">
        <f>IF($D338&lt;=2024,VstupniParametry_SKRYT!$D$6,"")</f>
        <v>0.06</v>
      </c>
      <c r="R338" s="35" t="str">
        <f t="shared" si="166"/>
        <v>)</v>
      </c>
      <c r="S338" s="38">
        <f>IF($D338&lt;=2024,COUNTIFS(Vypocet_SKRYT!AT335:AV335,"&gt;=1"),"")</f>
        <v>0</v>
      </c>
      <c r="T338" s="39" t="str">
        <f t="shared" si="167"/>
        <v>x</v>
      </c>
      <c r="U338" s="35" t="str">
        <f t="shared" si="168"/>
        <v>(</v>
      </c>
      <c r="V338" s="35" t="str">
        <f t="shared" si="169"/>
        <v>1</v>
      </c>
      <c r="W338" s="35" t="str">
        <f t="shared" si="170"/>
        <v>+</v>
      </c>
      <c r="X338" s="37">
        <f>IF($D338&lt;=2025,VstupniParametry_SKRYT!$D$9,"")</f>
        <v>1.7999999999999999E-2</v>
      </c>
      <c r="Y338" s="35" t="str">
        <f t="shared" si="171"/>
        <v>)</v>
      </c>
      <c r="Z338" s="38">
        <f>IF(AND(D338&lt;2025,2025&lt;=Zisk!$D$10),1,IF(D338=2025,0,""))</f>
        <v>1</v>
      </c>
      <c r="AA338" s="39" t="str">
        <f>IF(AND($D338&lt;=2025,Zisk!$D$10&gt;=2026),"x","")</f>
        <v/>
      </c>
      <c r="AB338" s="35" t="str">
        <f>IF(AND($D338&lt;=2026,Zisk!$D$10&gt;=2026),"(","")</f>
        <v/>
      </c>
      <c r="AC338" s="35" t="str">
        <f>IF(AND($D338&lt;=2026,Zisk!$D$10&gt;=2026),"1","")</f>
        <v/>
      </c>
      <c r="AD338" s="35" t="str">
        <f>IF(AND($D338&lt;=2026,Zisk!$D$10&gt;=2026),"+","")</f>
        <v/>
      </c>
      <c r="AE338" s="37" t="str">
        <f>IF(AND($D338&lt;=2026,Zisk!$D$10&gt;=2026),VstupniParametry_SKRYT!$D$10,"")</f>
        <v/>
      </c>
      <c r="AF338" s="35" t="str">
        <f>IF(AND($D338&lt;=2026,Zisk!$D$10&gt;=2026),")","")</f>
        <v/>
      </c>
      <c r="AG338" s="38" t="str">
        <f>IF(AND(D338&lt;2026,2026&lt;=Zisk!$D$10),1,IF(D338=2026,0,""))</f>
        <v/>
      </c>
      <c r="AH338" s="39" t="str">
        <f>IF(AND($D338&lt;=2026,Zisk!$D$10&gt;=2027),"x","")</f>
        <v/>
      </c>
      <c r="AI338" s="35" t="str">
        <f>IF(AND($D338&lt;=2027,Zisk!$D$10&gt;=2027),"(","")</f>
        <v/>
      </c>
      <c r="AJ338" s="35" t="str">
        <f>IF(AND($D338&lt;=2027,Zisk!$D$10&gt;=2027),"1","")</f>
        <v/>
      </c>
      <c r="AK338" s="35" t="str">
        <f>IF(AND($D338&lt;=2027,Zisk!$D$10&gt;=2027),"+","")</f>
        <v/>
      </c>
      <c r="AL338" s="37" t="str">
        <f>IF(AND($D338&lt;=2027,Zisk!$D$10&gt;=2027),VstupniParametry_SKRYT!$D$11,"")</f>
        <v/>
      </c>
      <c r="AM338" s="35" t="str">
        <f>IF(AND($D338&lt;=2027,Zisk!$D$10&gt;=2027),")","")</f>
        <v/>
      </c>
      <c r="AN338" s="38" t="str">
        <f>IF(AND(D338&lt;2027,2027&lt;=Zisk!$D$10),1,IF(D338=2027,0,""))</f>
        <v/>
      </c>
      <c r="AO338" s="39" t="str">
        <f>IF(AND($D338&lt;=2027,Zisk!$D$10&gt;=2028),"x","")</f>
        <v/>
      </c>
      <c r="AP338" s="35" t="str">
        <f>IF(AND($D338&lt;=2028,Zisk!$D$10&gt;=2028),"(","")</f>
        <v/>
      </c>
      <c r="AQ338" s="35" t="str">
        <f>IF(AND($D338&lt;=2028,Zisk!$D$10&gt;=2028),"1","")</f>
        <v/>
      </c>
      <c r="AR338" s="35" t="str">
        <f>IF(AND($D338&lt;=2028,Zisk!$D$10&gt;=2028),"+","")</f>
        <v/>
      </c>
      <c r="AS338" s="37" t="str">
        <f>IF(AND($D338&lt;=2028,Zisk!$D$10&gt;=2028),VstupniParametry_SKRYT!$D$12,"")</f>
        <v/>
      </c>
      <c r="AT338" s="35" t="str">
        <f>IF(AND($D338&lt;=2028,Zisk!$D$10&gt;=2028),")","")</f>
        <v/>
      </c>
      <c r="AU338" s="38" t="str">
        <f>IF(AND(D338&lt;2028,2028&lt;=Zisk!$D$10),1,IF(D338=2028,0,""))</f>
        <v/>
      </c>
      <c r="AV338" s="39" t="str">
        <f>IF(AND($D338&lt;=2028,Zisk!$D$10&gt;=2029),"x","")</f>
        <v/>
      </c>
      <c r="AW338" s="35" t="str">
        <f>IF(AND($D338&lt;=2029,Zisk!$D$10&gt;=2029),"(","")</f>
        <v/>
      </c>
      <c r="AX338" s="35" t="str">
        <f>IF(AND($D338&lt;=2029,Zisk!$D$10&gt;=2029),"1","")</f>
        <v/>
      </c>
      <c r="AY338" s="35" t="str">
        <f>IF(AND($D338&lt;=2029,Zisk!$D$10&gt;=2029),"+","")</f>
        <v/>
      </c>
      <c r="AZ338" s="37" t="str">
        <f>IF(AND($D338&lt;=2029,Zisk!$D$10&gt;=2029),VstupniParametry_SKRYT!$D$13,"")</f>
        <v/>
      </c>
      <c r="BA338" s="35" t="str">
        <f>IF(AND($D338&lt;=2029,Zisk!$D$10&gt;=2029),")","")</f>
        <v/>
      </c>
      <c r="BB338" s="38" t="str">
        <f>IF(AND(D338&lt;2029,2029&lt;=Zisk!$D$10),1,IF(D338=2029,0,""))</f>
        <v/>
      </c>
      <c r="BC338" s="39" t="str">
        <f>IF(AND($D338&lt;=2029,Zisk!$D$10&gt;=2030),"x","")</f>
        <v/>
      </c>
      <c r="BD338" s="35" t="str">
        <f>IF(AND($D338&lt;=2030,Zisk!$D$10&gt;=2030),"(","")</f>
        <v/>
      </c>
      <c r="BE338" s="35" t="str">
        <f>IF(AND($D338&lt;=2030,Zisk!$D$10&gt;=2030),"1","")</f>
        <v/>
      </c>
      <c r="BF338" s="35" t="str">
        <f>IF(AND($D338&lt;=2030,Zisk!$D$10&gt;=2030),"+","")</f>
        <v/>
      </c>
      <c r="BG338" s="37" t="str">
        <f>IF(AND($D338&lt;=2030,Zisk!$D$10&gt;=2030),VstupniParametry_SKRYT!$D$14,"")</f>
        <v/>
      </c>
      <c r="BH338" s="35" t="str">
        <f>IF(AND($D338&lt;=2030,Zisk!$D$10&gt;=2030),")","")</f>
        <v/>
      </c>
      <c r="BI338" s="38" t="str">
        <f>IF(AND(D338&lt;2030,2030&lt;=Zisk!$D$10),1,IF(D338=2030,0,""))</f>
        <v/>
      </c>
      <c r="BJ338" s="40" t="s">
        <v>32</v>
      </c>
      <c r="BK338" s="37">
        <f t="shared" si="184"/>
        <v>1</v>
      </c>
      <c r="BL338" s="35" t="str">
        <f t="shared" si="185"/>
        <v>x</v>
      </c>
      <c r="BM338" s="41">
        <f t="shared" si="186"/>
        <v>1</v>
      </c>
      <c r="BN338" s="37" t="str">
        <f t="shared" si="187"/>
        <v>x</v>
      </c>
      <c r="BO338" s="41">
        <f t="shared" si="172"/>
        <v>1.018</v>
      </c>
      <c r="BP338" s="41" t="str">
        <f t="shared" si="173"/>
        <v/>
      </c>
      <c r="BQ338" s="41" t="str">
        <f t="shared" si="174"/>
        <v/>
      </c>
      <c r="BR338" s="41" t="str">
        <f t="shared" si="175"/>
        <v/>
      </c>
      <c r="BS338" s="41" t="str">
        <f t="shared" si="176"/>
        <v/>
      </c>
      <c r="BT338" s="41" t="str">
        <f t="shared" si="177"/>
        <v/>
      </c>
      <c r="BU338" s="41" t="str">
        <f t="shared" si="178"/>
        <v/>
      </c>
      <c r="BV338" s="41" t="str">
        <f t="shared" si="179"/>
        <v/>
      </c>
      <c r="BW338" s="41" t="str">
        <f t="shared" si="180"/>
        <v/>
      </c>
      <c r="BX338" s="41" t="str">
        <f t="shared" si="181"/>
        <v/>
      </c>
      <c r="BY338" s="41" t="str">
        <f t="shared" si="182"/>
        <v/>
      </c>
      <c r="BZ338" s="40" t="s">
        <v>32</v>
      </c>
      <c r="CA338" s="41">
        <f t="shared" si="183"/>
        <v>1.018</v>
      </c>
      <c r="CB338" s="35"/>
      <c r="CC338" s="36">
        <f>IF(D338&gt;Zisk!$D$10,"",E338*CA338)</f>
        <v>0</v>
      </c>
    </row>
    <row r="339" spans="2:81" x14ac:dyDescent="0.2">
      <c r="B339" s="28" t="str">
        <f>Zisk!B350</f>
        <v/>
      </c>
      <c r="C339" s="28">
        <f>Zisk!C350</f>
        <v>0</v>
      </c>
      <c r="D339" s="28">
        <f>Zisk!E350</f>
        <v>0</v>
      </c>
      <c r="E339" s="29">
        <f>Zisk!D350</f>
        <v>0</v>
      </c>
      <c r="F339" s="29"/>
      <c r="G339" s="28" t="str">
        <f t="shared" si="158"/>
        <v>(</v>
      </c>
      <c r="H339" s="28" t="str">
        <f t="shared" si="159"/>
        <v>1</v>
      </c>
      <c r="I339" s="28" t="str">
        <f t="shared" si="160"/>
        <v>+</v>
      </c>
      <c r="J339" s="30">
        <f>IF($D339&lt;=2021,VstupniParametry_SKRYT!$D$5,"")</f>
        <v>0.02</v>
      </c>
      <c r="K339" s="28" t="str">
        <f t="shared" si="161"/>
        <v>)</v>
      </c>
      <c r="L339" s="31">
        <f>IF($D339&lt;=2021,COUNTIF(Vypocet_SKRYT!T336:AS336,"&gt;=1"),"")</f>
        <v>0</v>
      </c>
      <c r="M339" s="32" t="str">
        <f t="shared" si="162"/>
        <v>x</v>
      </c>
      <c r="N339" s="28" t="str">
        <f t="shared" si="163"/>
        <v>(</v>
      </c>
      <c r="O339" s="28" t="str">
        <f t="shared" si="164"/>
        <v>1</v>
      </c>
      <c r="P339" s="28" t="str">
        <f t="shared" si="165"/>
        <v>+</v>
      </c>
      <c r="Q339" s="30">
        <f>IF($D339&lt;=2024,VstupniParametry_SKRYT!$D$6,"")</f>
        <v>0.06</v>
      </c>
      <c r="R339" s="28" t="str">
        <f t="shared" si="166"/>
        <v>)</v>
      </c>
      <c r="S339" s="31">
        <f>IF($D339&lt;=2024,COUNTIFS(Vypocet_SKRYT!AT336:AV336,"&gt;=1"),"")</f>
        <v>0</v>
      </c>
      <c r="T339" s="32" t="str">
        <f t="shared" si="167"/>
        <v>x</v>
      </c>
      <c r="U339" s="28" t="str">
        <f t="shared" si="168"/>
        <v>(</v>
      </c>
      <c r="V339" s="28" t="str">
        <f t="shared" si="169"/>
        <v>1</v>
      </c>
      <c r="W339" s="28" t="str">
        <f t="shared" si="170"/>
        <v>+</v>
      </c>
      <c r="X339" s="30">
        <f>IF($D339&lt;=2025,VstupniParametry_SKRYT!$D$9,"")</f>
        <v>1.7999999999999999E-2</v>
      </c>
      <c r="Y339" s="28" t="str">
        <f t="shared" si="171"/>
        <v>)</v>
      </c>
      <c r="Z339" s="31">
        <f>IF(AND(D339&lt;2025,2025&lt;=Zisk!$D$10),1,IF(D339=2025,0,""))</f>
        <v>1</v>
      </c>
      <c r="AA339" s="32" t="str">
        <f>IF(AND($D339&lt;=2025,Zisk!$D$10&gt;=2026),"x","")</f>
        <v/>
      </c>
      <c r="AB339" s="28" t="str">
        <f>IF(AND($D339&lt;=2026,Zisk!$D$10&gt;=2026),"(","")</f>
        <v/>
      </c>
      <c r="AC339" s="28" t="str">
        <f>IF(AND($D339&lt;=2026,Zisk!$D$10&gt;=2026),"1","")</f>
        <v/>
      </c>
      <c r="AD339" s="28" t="str">
        <f>IF(AND($D339&lt;=2026,Zisk!$D$10&gt;=2026),"+","")</f>
        <v/>
      </c>
      <c r="AE339" s="30" t="str">
        <f>IF(AND($D339&lt;=2026,Zisk!$D$10&gt;=2026),VstupniParametry_SKRYT!$D$10,"")</f>
        <v/>
      </c>
      <c r="AF339" s="28" t="str">
        <f>IF(AND($D339&lt;=2026,Zisk!$D$10&gt;=2026),")","")</f>
        <v/>
      </c>
      <c r="AG339" s="31" t="str">
        <f>IF(AND(D339&lt;2026,2026&lt;=Zisk!$D$10),1,IF(D339=2026,0,""))</f>
        <v/>
      </c>
      <c r="AH339" s="32" t="str">
        <f>IF(AND($D339&lt;=2026,Zisk!$D$10&gt;=2027),"x","")</f>
        <v/>
      </c>
      <c r="AI339" s="28" t="str">
        <f>IF(AND($D339&lt;=2027,Zisk!$D$10&gt;=2027),"(","")</f>
        <v/>
      </c>
      <c r="AJ339" s="28" t="str">
        <f>IF(AND($D339&lt;=2027,Zisk!$D$10&gt;=2027),"1","")</f>
        <v/>
      </c>
      <c r="AK339" s="28" t="str">
        <f>IF(AND($D339&lt;=2027,Zisk!$D$10&gt;=2027),"+","")</f>
        <v/>
      </c>
      <c r="AL339" s="30" t="str">
        <f>IF(AND($D339&lt;=2027,Zisk!$D$10&gt;=2027),VstupniParametry_SKRYT!$D$11,"")</f>
        <v/>
      </c>
      <c r="AM339" s="28" t="str">
        <f>IF(AND($D339&lt;=2027,Zisk!$D$10&gt;=2027),")","")</f>
        <v/>
      </c>
      <c r="AN339" s="31" t="str">
        <f>IF(AND(D339&lt;2027,2027&lt;=Zisk!$D$10),1,IF(D339=2027,0,""))</f>
        <v/>
      </c>
      <c r="AO339" s="32" t="str">
        <f>IF(AND($D339&lt;=2027,Zisk!$D$10&gt;=2028),"x","")</f>
        <v/>
      </c>
      <c r="AP339" s="28" t="str">
        <f>IF(AND($D339&lt;=2028,Zisk!$D$10&gt;=2028),"(","")</f>
        <v/>
      </c>
      <c r="AQ339" s="28" t="str">
        <f>IF(AND($D339&lt;=2028,Zisk!$D$10&gt;=2028),"1","")</f>
        <v/>
      </c>
      <c r="AR339" s="28" t="str">
        <f>IF(AND($D339&lt;=2028,Zisk!$D$10&gt;=2028),"+","")</f>
        <v/>
      </c>
      <c r="AS339" s="30" t="str">
        <f>IF(AND($D339&lt;=2028,Zisk!$D$10&gt;=2028),VstupniParametry_SKRYT!$D$12,"")</f>
        <v/>
      </c>
      <c r="AT339" s="28" t="str">
        <f>IF(AND($D339&lt;=2028,Zisk!$D$10&gt;=2028),")","")</f>
        <v/>
      </c>
      <c r="AU339" s="31" t="str">
        <f>IF(AND(D339&lt;2028,2028&lt;=Zisk!$D$10),1,IF(D339=2028,0,""))</f>
        <v/>
      </c>
      <c r="AV339" s="32" t="str">
        <f>IF(AND($D339&lt;=2028,Zisk!$D$10&gt;=2029),"x","")</f>
        <v/>
      </c>
      <c r="AW339" s="28" t="str">
        <f>IF(AND($D339&lt;=2029,Zisk!$D$10&gt;=2029),"(","")</f>
        <v/>
      </c>
      <c r="AX339" s="28" t="str">
        <f>IF(AND($D339&lt;=2029,Zisk!$D$10&gt;=2029),"1","")</f>
        <v/>
      </c>
      <c r="AY339" s="28" t="str">
        <f>IF(AND($D339&lt;=2029,Zisk!$D$10&gt;=2029),"+","")</f>
        <v/>
      </c>
      <c r="AZ339" s="30" t="str">
        <f>IF(AND($D339&lt;=2029,Zisk!$D$10&gt;=2029),VstupniParametry_SKRYT!$D$13,"")</f>
        <v/>
      </c>
      <c r="BA339" s="28" t="str">
        <f>IF(AND($D339&lt;=2029,Zisk!$D$10&gt;=2029),")","")</f>
        <v/>
      </c>
      <c r="BB339" s="31" t="str">
        <f>IF(AND(D339&lt;2029,2029&lt;=Zisk!$D$10),1,IF(D339=2029,0,""))</f>
        <v/>
      </c>
      <c r="BC339" s="32" t="str">
        <f>IF(AND($D339&lt;=2029,Zisk!$D$10&gt;=2030),"x","")</f>
        <v/>
      </c>
      <c r="BD339" s="28" t="str">
        <f>IF(AND($D339&lt;=2030,Zisk!$D$10&gt;=2030),"(","")</f>
        <v/>
      </c>
      <c r="BE339" s="28" t="str">
        <f>IF(AND($D339&lt;=2030,Zisk!$D$10&gt;=2030),"1","")</f>
        <v/>
      </c>
      <c r="BF339" s="28" t="str">
        <f>IF(AND($D339&lt;=2030,Zisk!$D$10&gt;=2030),"+","")</f>
        <v/>
      </c>
      <c r="BG339" s="30" t="str">
        <f>IF(AND($D339&lt;=2030,Zisk!$D$10&gt;=2030),VstupniParametry_SKRYT!$D$14,"")</f>
        <v/>
      </c>
      <c r="BH339" s="28" t="str">
        <f>IF(AND($D339&lt;=2030,Zisk!$D$10&gt;=2030),")","")</f>
        <v/>
      </c>
      <c r="BI339" s="31" t="str">
        <f>IF(AND(D339&lt;2030,2030&lt;=Zisk!$D$10),1,IF(D339=2030,0,""))</f>
        <v/>
      </c>
      <c r="BJ339" s="33" t="s">
        <v>32</v>
      </c>
      <c r="BK339" s="30">
        <f t="shared" si="184"/>
        <v>1</v>
      </c>
      <c r="BL339" s="28" t="str">
        <f t="shared" si="185"/>
        <v>x</v>
      </c>
      <c r="BM339" s="34">
        <f t="shared" si="186"/>
        <v>1</v>
      </c>
      <c r="BN339" s="30" t="str">
        <f t="shared" si="187"/>
        <v>x</v>
      </c>
      <c r="BO339" s="34">
        <f t="shared" si="172"/>
        <v>1.018</v>
      </c>
      <c r="BP339" s="34" t="str">
        <f t="shared" si="173"/>
        <v/>
      </c>
      <c r="BQ339" s="34" t="str">
        <f t="shared" si="174"/>
        <v/>
      </c>
      <c r="BR339" s="34" t="str">
        <f t="shared" si="175"/>
        <v/>
      </c>
      <c r="BS339" s="34" t="str">
        <f t="shared" si="176"/>
        <v/>
      </c>
      <c r="BT339" s="34" t="str">
        <f t="shared" si="177"/>
        <v/>
      </c>
      <c r="BU339" s="34" t="str">
        <f t="shared" si="178"/>
        <v/>
      </c>
      <c r="BV339" s="34" t="str">
        <f t="shared" si="179"/>
        <v/>
      </c>
      <c r="BW339" s="34" t="str">
        <f t="shared" si="180"/>
        <v/>
      </c>
      <c r="BX339" s="34" t="str">
        <f t="shared" si="181"/>
        <v/>
      </c>
      <c r="BY339" s="34" t="str">
        <f t="shared" si="182"/>
        <v/>
      </c>
      <c r="BZ339" s="33" t="s">
        <v>32</v>
      </c>
      <c r="CA339" s="34">
        <f t="shared" si="183"/>
        <v>1.018</v>
      </c>
      <c r="CB339" s="28"/>
      <c r="CC339" s="29">
        <f>IF(D339&gt;Zisk!$D$10,"",E339*CA339)</f>
        <v>0</v>
      </c>
    </row>
    <row r="340" spans="2:81" x14ac:dyDescent="0.2">
      <c r="B340" s="35" t="str">
        <f>Zisk!B351</f>
        <v/>
      </c>
      <c r="C340" s="35">
        <f>Zisk!C351</f>
        <v>0</v>
      </c>
      <c r="D340" s="35">
        <f>Zisk!E351</f>
        <v>0</v>
      </c>
      <c r="E340" s="36">
        <f>Zisk!D351</f>
        <v>0</v>
      </c>
      <c r="F340" s="36"/>
      <c r="G340" s="35" t="str">
        <f t="shared" si="158"/>
        <v>(</v>
      </c>
      <c r="H340" s="35" t="str">
        <f t="shared" si="159"/>
        <v>1</v>
      </c>
      <c r="I340" s="35" t="str">
        <f t="shared" si="160"/>
        <v>+</v>
      </c>
      <c r="J340" s="37">
        <f>IF($D340&lt;=2021,VstupniParametry_SKRYT!$D$5,"")</f>
        <v>0.02</v>
      </c>
      <c r="K340" s="35" t="str">
        <f t="shared" si="161"/>
        <v>)</v>
      </c>
      <c r="L340" s="38">
        <f>IF($D340&lt;=2021,COUNTIF(Vypocet_SKRYT!T337:AS337,"&gt;=1"),"")</f>
        <v>0</v>
      </c>
      <c r="M340" s="39" t="str">
        <f t="shared" si="162"/>
        <v>x</v>
      </c>
      <c r="N340" s="35" t="str">
        <f t="shared" si="163"/>
        <v>(</v>
      </c>
      <c r="O340" s="35" t="str">
        <f t="shared" si="164"/>
        <v>1</v>
      </c>
      <c r="P340" s="35" t="str">
        <f t="shared" si="165"/>
        <v>+</v>
      </c>
      <c r="Q340" s="37">
        <f>IF($D340&lt;=2024,VstupniParametry_SKRYT!$D$6,"")</f>
        <v>0.06</v>
      </c>
      <c r="R340" s="35" t="str">
        <f t="shared" si="166"/>
        <v>)</v>
      </c>
      <c r="S340" s="38">
        <f>IF($D340&lt;=2024,COUNTIFS(Vypocet_SKRYT!AT337:AV337,"&gt;=1"),"")</f>
        <v>0</v>
      </c>
      <c r="T340" s="39" t="str">
        <f t="shared" si="167"/>
        <v>x</v>
      </c>
      <c r="U340" s="35" t="str">
        <f t="shared" si="168"/>
        <v>(</v>
      </c>
      <c r="V340" s="35" t="str">
        <f t="shared" si="169"/>
        <v>1</v>
      </c>
      <c r="W340" s="35" t="str">
        <f t="shared" si="170"/>
        <v>+</v>
      </c>
      <c r="X340" s="37">
        <f>IF($D340&lt;=2025,VstupniParametry_SKRYT!$D$9,"")</f>
        <v>1.7999999999999999E-2</v>
      </c>
      <c r="Y340" s="35" t="str">
        <f t="shared" si="171"/>
        <v>)</v>
      </c>
      <c r="Z340" s="38">
        <f>IF(AND(D340&lt;2025,2025&lt;=Zisk!$D$10),1,IF(D340=2025,0,""))</f>
        <v>1</v>
      </c>
      <c r="AA340" s="39" t="str">
        <f>IF(AND($D340&lt;=2025,Zisk!$D$10&gt;=2026),"x","")</f>
        <v/>
      </c>
      <c r="AB340" s="35" t="str">
        <f>IF(AND($D340&lt;=2026,Zisk!$D$10&gt;=2026),"(","")</f>
        <v/>
      </c>
      <c r="AC340" s="35" t="str">
        <f>IF(AND($D340&lt;=2026,Zisk!$D$10&gt;=2026),"1","")</f>
        <v/>
      </c>
      <c r="AD340" s="35" t="str">
        <f>IF(AND($D340&lt;=2026,Zisk!$D$10&gt;=2026),"+","")</f>
        <v/>
      </c>
      <c r="AE340" s="37" t="str">
        <f>IF(AND($D340&lt;=2026,Zisk!$D$10&gt;=2026),VstupniParametry_SKRYT!$D$10,"")</f>
        <v/>
      </c>
      <c r="AF340" s="35" t="str">
        <f>IF(AND($D340&lt;=2026,Zisk!$D$10&gt;=2026),")","")</f>
        <v/>
      </c>
      <c r="AG340" s="38" t="str">
        <f>IF(AND(D340&lt;2026,2026&lt;=Zisk!$D$10),1,IF(D340=2026,0,""))</f>
        <v/>
      </c>
      <c r="AH340" s="39" t="str">
        <f>IF(AND($D340&lt;=2026,Zisk!$D$10&gt;=2027),"x","")</f>
        <v/>
      </c>
      <c r="AI340" s="35" t="str">
        <f>IF(AND($D340&lt;=2027,Zisk!$D$10&gt;=2027),"(","")</f>
        <v/>
      </c>
      <c r="AJ340" s="35" t="str">
        <f>IF(AND($D340&lt;=2027,Zisk!$D$10&gt;=2027),"1","")</f>
        <v/>
      </c>
      <c r="AK340" s="35" t="str">
        <f>IF(AND($D340&lt;=2027,Zisk!$D$10&gt;=2027),"+","")</f>
        <v/>
      </c>
      <c r="AL340" s="37" t="str">
        <f>IF(AND($D340&lt;=2027,Zisk!$D$10&gt;=2027),VstupniParametry_SKRYT!$D$11,"")</f>
        <v/>
      </c>
      <c r="AM340" s="35" t="str">
        <f>IF(AND($D340&lt;=2027,Zisk!$D$10&gt;=2027),")","")</f>
        <v/>
      </c>
      <c r="AN340" s="38" t="str">
        <f>IF(AND(D340&lt;2027,2027&lt;=Zisk!$D$10),1,IF(D340=2027,0,""))</f>
        <v/>
      </c>
      <c r="AO340" s="39" t="str">
        <f>IF(AND($D340&lt;=2027,Zisk!$D$10&gt;=2028),"x","")</f>
        <v/>
      </c>
      <c r="AP340" s="35" t="str">
        <f>IF(AND($D340&lt;=2028,Zisk!$D$10&gt;=2028),"(","")</f>
        <v/>
      </c>
      <c r="AQ340" s="35" t="str">
        <f>IF(AND($D340&lt;=2028,Zisk!$D$10&gt;=2028),"1","")</f>
        <v/>
      </c>
      <c r="AR340" s="35" t="str">
        <f>IF(AND($D340&lt;=2028,Zisk!$D$10&gt;=2028),"+","")</f>
        <v/>
      </c>
      <c r="AS340" s="37" t="str">
        <f>IF(AND($D340&lt;=2028,Zisk!$D$10&gt;=2028),VstupniParametry_SKRYT!$D$12,"")</f>
        <v/>
      </c>
      <c r="AT340" s="35" t="str">
        <f>IF(AND($D340&lt;=2028,Zisk!$D$10&gt;=2028),")","")</f>
        <v/>
      </c>
      <c r="AU340" s="38" t="str">
        <f>IF(AND(D340&lt;2028,2028&lt;=Zisk!$D$10),1,IF(D340=2028,0,""))</f>
        <v/>
      </c>
      <c r="AV340" s="39" t="str">
        <f>IF(AND($D340&lt;=2028,Zisk!$D$10&gt;=2029),"x","")</f>
        <v/>
      </c>
      <c r="AW340" s="35" t="str">
        <f>IF(AND($D340&lt;=2029,Zisk!$D$10&gt;=2029),"(","")</f>
        <v/>
      </c>
      <c r="AX340" s="35" t="str">
        <f>IF(AND($D340&lt;=2029,Zisk!$D$10&gt;=2029),"1","")</f>
        <v/>
      </c>
      <c r="AY340" s="35" t="str">
        <f>IF(AND($D340&lt;=2029,Zisk!$D$10&gt;=2029),"+","")</f>
        <v/>
      </c>
      <c r="AZ340" s="37" t="str">
        <f>IF(AND($D340&lt;=2029,Zisk!$D$10&gt;=2029),VstupniParametry_SKRYT!$D$13,"")</f>
        <v/>
      </c>
      <c r="BA340" s="35" t="str">
        <f>IF(AND($D340&lt;=2029,Zisk!$D$10&gt;=2029),")","")</f>
        <v/>
      </c>
      <c r="BB340" s="38" t="str">
        <f>IF(AND(D340&lt;2029,2029&lt;=Zisk!$D$10),1,IF(D340=2029,0,""))</f>
        <v/>
      </c>
      <c r="BC340" s="39" t="str">
        <f>IF(AND($D340&lt;=2029,Zisk!$D$10&gt;=2030),"x","")</f>
        <v/>
      </c>
      <c r="BD340" s="35" t="str">
        <f>IF(AND($D340&lt;=2030,Zisk!$D$10&gt;=2030),"(","")</f>
        <v/>
      </c>
      <c r="BE340" s="35" t="str">
        <f>IF(AND($D340&lt;=2030,Zisk!$D$10&gt;=2030),"1","")</f>
        <v/>
      </c>
      <c r="BF340" s="35" t="str">
        <f>IF(AND($D340&lt;=2030,Zisk!$D$10&gt;=2030),"+","")</f>
        <v/>
      </c>
      <c r="BG340" s="37" t="str">
        <f>IF(AND($D340&lt;=2030,Zisk!$D$10&gt;=2030),VstupniParametry_SKRYT!$D$14,"")</f>
        <v/>
      </c>
      <c r="BH340" s="35" t="str">
        <f>IF(AND($D340&lt;=2030,Zisk!$D$10&gt;=2030),")","")</f>
        <v/>
      </c>
      <c r="BI340" s="38" t="str">
        <f>IF(AND(D340&lt;2030,2030&lt;=Zisk!$D$10),1,IF(D340=2030,0,""))</f>
        <v/>
      </c>
      <c r="BJ340" s="40" t="s">
        <v>32</v>
      </c>
      <c r="BK340" s="37">
        <f t="shared" si="184"/>
        <v>1</v>
      </c>
      <c r="BL340" s="35" t="str">
        <f t="shared" si="185"/>
        <v>x</v>
      </c>
      <c r="BM340" s="41">
        <f t="shared" si="186"/>
        <v>1</v>
      </c>
      <c r="BN340" s="37" t="str">
        <f t="shared" si="187"/>
        <v>x</v>
      </c>
      <c r="BO340" s="41">
        <f t="shared" si="172"/>
        <v>1.018</v>
      </c>
      <c r="BP340" s="41" t="str">
        <f t="shared" si="173"/>
        <v/>
      </c>
      <c r="BQ340" s="41" t="str">
        <f t="shared" si="174"/>
        <v/>
      </c>
      <c r="BR340" s="41" t="str">
        <f t="shared" si="175"/>
        <v/>
      </c>
      <c r="BS340" s="41" t="str">
        <f t="shared" si="176"/>
        <v/>
      </c>
      <c r="BT340" s="41" t="str">
        <f t="shared" si="177"/>
        <v/>
      </c>
      <c r="BU340" s="41" t="str">
        <f t="shared" si="178"/>
        <v/>
      </c>
      <c r="BV340" s="41" t="str">
        <f t="shared" si="179"/>
        <v/>
      </c>
      <c r="BW340" s="41" t="str">
        <f t="shared" si="180"/>
        <v/>
      </c>
      <c r="BX340" s="41" t="str">
        <f t="shared" si="181"/>
        <v/>
      </c>
      <c r="BY340" s="41" t="str">
        <f t="shared" si="182"/>
        <v/>
      </c>
      <c r="BZ340" s="40" t="s">
        <v>32</v>
      </c>
      <c r="CA340" s="41">
        <f t="shared" si="183"/>
        <v>1.018</v>
      </c>
      <c r="CB340" s="35"/>
      <c r="CC340" s="36">
        <f>IF(D340&gt;Zisk!$D$10,"",E340*CA340)</f>
        <v>0</v>
      </c>
    </row>
    <row r="341" spans="2:81" x14ac:dyDescent="0.2">
      <c r="B341" s="28" t="str">
        <f>Zisk!B352</f>
        <v/>
      </c>
      <c r="C341" s="28">
        <f>Zisk!C352</f>
        <v>0</v>
      </c>
      <c r="D341" s="28">
        <f>Zisk!E352</f>
        <v>0</v>
      </c>
      <c r="E341" s="29">
        <f>Zisk!D352</f>
        <v>0</v>
      </c>
      <c r="F341" s="29"/>
      <c r="G341" s="28" t="str">
        <f t="shared" si="158"/>
        <v>(</v>
      </c>
      <c r="H341" s="28" t="str">
        <f t="shared" si="159"/>
        <v>1</v>
      </c>
      <c r="I341" s="28" t="str">
        <f t="shared" si="160"/>
        <v>+</v>
      </c>
      <c r="J341" s="30">
        <f>IF($D341&lt;=2021,VstupniParametry_SKRYT!$D$5,"")</f>
        <v>0.02</v>
      </c>
      <c r="K341" s="28" t="str">
        <f t="shared" si="161"/>
        <v>)</v>
      </c>
      <c r="L341" s="31">
        <f>IF($D341&lt;=2021,COUNTIF(Vypocet_SKRYT!T338:AS338,"&gt;=1"),"")</f>
        <v>0</v>
      </c>
      <c r="M341" s="32" t="str">
        <f t="shared" si="162"/>
        <v>x</v>
      </c>
      <c r="N341" s="28" t="str">
        <f t="shared" si="163"/>
        <v>(</v>
      </c>
      <c r="O341" s="28" t="str">
        <f t="shared" si="164"/>
        <v>1</v>
      </c>
      <c r="P341" s="28" t="str">
        <f t="shared" si="165"/>
        <v>+</v>
      </c>
      <c r="Q341" s="30">
        <f>IF($D341&lt;=2024,VstupniParametry_SKRYT!$D$6,"")</f>
        <v>0.06</v>
      </c>
      <c r="R341" s="28" t="str">
        <f t="shared" si="166"/>
        <v>)</v>
      </c>
      <c r="S341" s="31">
        <f>IF($D341&lt;=2024,COUNTIFS(Vypocet_SKRYT!AT338:AV338,"&gt;=1"),"")</f>
        <v>0</v>
      </c>
      <c r="T341" s="32" t="str">
        <f t="shared" si="167"/>
        <v>x</v>
      </c>
      <c r="U341" s="28" t="str">
        <f t="shared" si="168"/>
        <v>(</v>
      </c>
      <c r="V341" s="28" t="str">
        <f t="shared" si="169"/>
        <v>1</v>
      </c>
      <c r="W341" s="28" t="str">
        <f t="shared" si="170"/>
        <v>+</v>
      </c>
      <c r="X341" s="30">
        <f>IF($D341&lt;=2025,VstupniParametry_SKRYT!$D$9,"")</f>
        <v>1.7999999999999999E-2</v>
      </c>
      <c r="Y341" s="28" t="str">
        <f t="shared" si="171"/>
        <v>)</v>
      </c>
      <c r="Z341" s="31">
        <f>IF(AND(D341&lt;2025,2025&lt;=Zisk!$D$10),1,IF(D341=2025,0,""))</f>
        <v>1</v>
      </c>
      <c r="AA341" s="32" t="str">
        <f>IF(AND($D341&lt;=2025,Zisk!$D$10&gt;=2026),"x","")</f>
        <v/>
      </c>
      <c r="AB341" s="28" t="str">
        <f>IF(AND($D341&lt;=2026,Zisk!$D$10&gt;=2026),"(","")</f>
        <v/>
      </c>
      <c r="AC341" s="28" t="str">
        <f>IF(AND($D341&lt;=2026,Zisk!$D$10&gt;=2026),"1","")</f>
        <v/>
      </c>
      <c r="AD341" s="28" t="str">
        <f>IF(AND($D341&lt;=2026,Zisk!$D$10&gt;=2026),"+","")</f>
        <v/>
      </c>
      <c r="AE341" s="30" t="str">
        <f>IF(AND($D341&lt;=2026,Zisk!$D$10&gt;=2026),VstupniParametry_SKRYT!$D$10,"")</f>
        <v/>
      </c>
      <c r="AF341" s="28" t="str">
        <f>IF(AND($D341&lt;=2026,Zisk!$D$10&gt;=2026),")","")</f>
        <v/>
      </c>
      <c r="AG341" s="31" t="str">
        <f>IF(AND(D341&lt;2026,2026&lt;=Zisk!$D$10),1,IF(D341=2026,0,""))</f>
        <v/>
      </c>
      <c r="AH341" s="32" t="str">
        <f>IF(AND($D341&lt;=2026,Zisk!$D$10&gt;=2027),"x","")</f>
        <v/>
      </c>
      <c r="AI341" s="28" t="str">
        <f>IF(AND($D341&lt;=2027,Zisk!$D$10&gt;=2027),"(","")</f>
        <v/>
      </c>
      <c r="AJ341" s="28" t="str">
        <f>IF(AND($D341&lt;=2027,Zisk!$D$10&gt;=2027),"1","")</f>
        <v/>
      </c>
      <c r="AK341" s="28" t="str">
        <f>IF(AND($D341&lt;=2027,Zisk!$D$10&gt;=2027),"+","")</f>
        <v/>
      </c>
      <c r="AL341" s="30" t="str">
        <f>IF(AND($D341&lt;=2027,Zisk!$D$10&gt;=2027),VstupniParametry_SKRYT!$D$11,"")</f>
        <v/>
      </c>
      <c r="AM341" s="28" t="str">
        <f>IF(AND($D341&lt;=2027,Zisk!$D$10&gt;=2027),")","")</f>
        <v/>
      </c>
      <c r="AN341" s="31" t="str">
        <f>IF(AND(D341&lt;2027,2027&lt;=Zisk!$D$10),1,IF(D341=2027,0,""))</f>
        <v/>
      </c>
      <c r="AO341" s="32" t="str">
        <f>IF(AND($D341&lt;=2027,Zisk!$D$10&gt;=2028),"x","")</f>
        <v/>
      </c>
      <c r="AP341" s="28" t="str">
        <f>IF(AND($D341&lt;=2028,Zisk!$D$10&gt;=2028),"(","")</f>
        <v/>
      </c>
      <c r="AQ341" s="28" t="str">
        <f>IF(AND($D341&lt;=2028,Zisk!$D$10&gt;=2028),"1","")</f>
        <v/>
      </c>
      <c r="AR341" s="28" t="str">
        <f>IF(AND($D341&lt;=2028,Zisk!$D$10&gt;=2028),"+","")</f>
        <v/>
      </c>
      <c r="AS341" s="30" t="str">
        <f>IF(AND($D341&lt;=2028,Zisk!$D$10&gt;=2028),VstupniParametry_SKRYT!$D$12,"")</f>
        <v/>
      </c>
      <c r="AT341" s="28" t="str">
        <f>IF(AND($D341&lt;=2028,Zisk!$D$10&gt;=2028),")","")</f>
        <v/>
      </c>
      <c r="AU341" s="31" t="str">
        <f>IF(AND(D341&lt;2028,2028&lt;=Zisk!$D$10),1,IF(D341=2028,0,""))</f>
        <v/>
      </c>
      <c r="AV341" s="32" t="str">
        <f>IF(AND($D341&lt;=2028,Zisk!$D$10&gt;=2029),"x","")</f>
        <v/>
      </c>
      <c r="AW341" s="28" t="str">
        <f>IF(AND($D341&lt;=2029,Zisk!$D$10&gt;=2029),"(","")</f>
        <v/>
      </c>
      <c r="AX341" s="28" t="str">
        <f>IF(AND($D341&lt;=2029,Zisk!$D$10&gt;=2029),"1","")</f>
        <v/>
      </c>
      <c r="AY341" s="28" t="str">
        <f>IF(AND($D341&lt;=2029,Zisk!$D$10&gt;=2029),"+","")</f>
        <v/>
      </c>
      <c r="AZ341" s="30" t="str">
        <f>IF(AND($D341&lt;=2029,Zisk!$D$10&gt;=2029),VstupniParametry_SKRYT!$D$13,"")</f>
        <v/>
      </c>
      <c r="BA341" s="28" t="str">
        <f>IF(AND($D341&lt;=2029,Zisk!$D$10&gt;=2029),")","")</f>
        <v/>
      </c>
      <c r="BB341" s="31" t="str">
        <f>IF(AND(D341&lt;2029,2029&lt;=Zisk!$D$10),1,IF(D341=2029,0,""))</f>
        <v/>
      </c>
      <c r="BC341" s="32" t="str">
        <f>IF(AND($D341&lt;=2029,Zisk!$D$10&gt;=2030),"x","")</f>
        <v/>
      </c>
      <c r="BD341" s="28" t="str">
        <f>IF(AND($D341&lt;=2030,Zisk!$D$10&gt;=2030),"(","")</f>
        <v/>
      </c>
      <c r="BE341" s="28" t="str">
        <f>IF(AND($D341&lt;=2030,Zisk!$D$10&gt;=2030),"1","")</f>
        <v/>
      </c>
      <c r="BF341" s="28" t="str">
        <f>IF(AND($D341&lt;=2030,Zisk!$D$10&gt;=2030),"+","")</f>
        <v/>
      </c>
      <c r="BG341" s="30" t="str">
        <f>IF(AND($D341&lt;=2030,Zisk!$D$10&gt;=2030),VstupniParametry_SKRYT!$D$14,"")</f>
        <v/>
      </c>
      <c r="BH341" s="28" t="str">
        <f>IF(AND($D341&lt;=2030,Zisk!$D$10&gt;=2030),")","")</f>
        <v/>
      </c>
      <c r="BI341" s="31" t="str">
        <f>IF(AND(D341&lt;2030,2030&lt;=Zisk!$D$10),1,IF(D341=2030,0,""))</f>
        <v/>
      </c>
      <c r="BJ341" s="33" t="s">
        <v>32</v>
      </c>
      <c r="BK341" s="30">
        <f t="shared" si="184"/>
        <v>1</v>
      </c>
      <c r="BL341" s="28" t="str">
        <f t="shared" si="185"/>
        <v>x</v>
      </c>
      <c r="BM341" s="34">
        <f t="shared" si="186"/>
        <v>1</v>
      </c>
      <c r="BN341" s="30" t="str">
        <f t="shared" si="187"/>
        <v>x</v>
      </c>
      <c r="BO341" s="34">
        <f t="shared" si="172"/>
        <v>1.018</v>
      </c>
      <c r="BP341" s="34" t="str">
        <f t="shared" si="173"/>
        <v/>
      </c>
      <c r="BQ341" s="34" t="str">
        <f t="shared" si="174"/>
        <v/>
      </c>
      <c r="BR341" s="34" t="str">
        <f t="shared" si="175"/>
        <v/>
      </c>
      <c r="BS341" s="34" t="str">
        <f t="shared" si="176"/>
        <v/>
      </c>
      <c r="BT341" s="34" t="str">
        <f t="shared" si="177"/>
        <v/>
      </c>
      <c r="BU341" s="34" t="str">
        <f t="shared" si="178"/>
        <v/>
      </c>
      <c r="BV341" s="34" t="str">
        <f t="shared" si="179"/>
        <v/>
      </c>
      <c r="BW341" s="34" t="str">
        <f t="shared" si="180"/>
        <v/>
      </c>
      <c r="BX341" s="34" t="str">
        <f t="shared" si="181"/>
        <v/>
      </c>
      <c r="BY341" s="34" t="str">
        <f t="shared" si="182"/>
        <v/>
      </c>
      <c r="BZ341" s="33" t="s">
        <v>32</v>
      </c>
      <c r="CA341" s="34">
        <f t="shared" si="183"/>
        <v>1.018</v>
      </c>
      <c r="CB341" s="28"/>
      <c r="CC341" s="29">
        <f>IF(D341&gt;Zisk!$D$10,"",E341*CA341)</f>
        <v>0</v>
      </c>
    </row>
    <row r="342" spans="2:81" x14ac:dyDescent="0.2">
      <c r="B342" s="35" t="str">
        <f>Zisk!B353</f>
        <v/>
      </c>
      <c r="C342" s="35">
        <f>Zisk!C353</f>
        <v>0</v>
      </c>
      <c r="D342" s="35">
        <f>Zisk!E353</f>
        <v>0</v>
      </c>
      <c r="E342" s="36">
        <f>Zisk!D353</f>
        <v>0</v>
      </c>
      <c r="F342" s="36"/>
      <c r="G342" s="35" t="str">
        <f t="shared" si="158"/>
        <v>(</v>
      </c>
      <c r="H342" s="35" t="str">
        <f t="shared" si="159"/>
        <v>1</v>
      </c>
      <c r="I342" s="35" t="str">
        <f t="shared" si="160"/>
        <v>+</v>
      </c>
      <c r="J342" s="37">
        <f>IF($D342&lt;=2021,VstupniParametry_SKRYT!$D$5,"")</f>
        <v>0.02</v>
      </c>
      <c r="K342" s="35" t="str">
        <f t="shared" si="161"/>
        <v>)</v>
      </c>
      <c r="L342" s="38">
        <f>IF($D342&lt;=2021,COUNTIF(Vypocet_SKRYT!T339:AS339,"&gt;=1"),"")</f>
        <v>0</v>
      </c>
      <c r="M342" s="39" t="str">
        <f t="shared" si="162"/>
        <v>x</v>
      </c>
      <c r="N342" s="35" t="str">
        <f t="shared" si="163"/>
        <v>(</v>
      </c>
      <c r="O342" s="35" t="str">
        <f t="shared" si="164"/>
        <v>1</v>
      </c>
      <c r="P342" s="35" t="str">
        <f t="shared" si="165"/>
        <v>+</v>
      </c>
      <c r="Q342" s="37">
        <f>IF($D342&lt;=2024,VstupniParametry_SKRYT!$D$6,"")</f>
        <v>0.06</v>
      </c>
      <c r="R342" s="35" t="str">
        <f t="shared" si="166"/>
        <v>)</v>
      </c>
      <c r="S342" s="38">
        <f>IF($D342&lt;=2024,COUNTIFS(Vypocet_SKRYT!AT339:AV339,"&gt;=1"),"")</f>
        <v>0</v>
      </c>
      <c r="T342" s="39" t="str">
        <f t="shared" si="167"/>
        <v>x</v>
      </c>
      <c r="U342" s="35" t="str">
        <f t="shared" si="168"/>
        <v>(</v>
      </c>
      <c r="V342" s="35" t="str">
        <f t="shared" si="169"/>
        <v>1</v>
      </c>
      <c r="W342" s="35" t="str">
        <f t="shared" si="170"/>
        <v>+</v>
      </c>
      <c r="X342" s="37">
        <f>IF($D342&lt;=2025,VstupniParametry_SKRYT!$D$9,"")</f>
        <v>1.7999999999999999E-2</v>
      </c>
      <c r="Y342" s="35" t="str">
        <f t="shared" si="171"/>
        <v>)</v>
      </c>
      <c r="Z342" s="38">
        <f>IF(AND(D342&lt;2025,2025&lt;=Zisk!$D$10),1,IF(D342=2025,0,""))</f>
        <v>1</v>
      </c>
      <c r="AA342" s="39" t="str">
        <f>IF(AND($D342&lt;=2025,Zisk!$D$10&gt;=2026),"x","")</f>
        <v/>
      </c>
      <c r="AB342" s="35" t="str">
        <f>IF(AND($D342&lt;=2026,Zisk!$D$10&gt;=2026),"(","")</f>
        <v/>
      </c>
      <c r="AC342" s="35" t="str">
        <f>IF(AND($D342&lt;=2026,Zisk!$D$10&gt;=2026),"1","")</f>
        <v/>
      </c>
      <c r="AD342" s="35" t="str">
        <f>IF(AND($D342&lt;=2026,Zisk!$D$10&gt;=2026),"+","")</f>
        <v/>
      </c>
      <c r="AE342" s="37" t="str">
        <f>IF(AND($D342&lt;=2026,Zisk!$D$10&gt;=2026),VstupniParametry_SKRYT!$D$10,"")</f>
        <v/>
      </c>
      <c r="AF342" s="35" t="str">
        <f>IF(AND($D342&lt;=2026,Zisk!$D$10&gt;=2026),")","")</f>
        <v/>
      </c>
      <c r="AG342" s="38" t="str">
        <f>IF(AND(D342&lt;2026,2026&lt;=Zisk!$D$10),1,IF(D342=2026,0,""))</f>
        <v/>
      </c>
      <c r="AH342" s="39" t="str">
        <f>IF(AND($D342&lt;=2026,Zisk!$D$10&gt;=2027),"x","")</f>
        <v/>
      </c>
      <c r="AI342" s="35" t="str">
        <f>IF(AND($D342&lt;=2027,Zisk!$D$10&gt;=2027),"(","")</f>
        <v/>
      </c>
      <c r="AJ342" s="35" t="str">
        <f>IF(AND($D342&lt;=2027,Zisk!$D$10&gt;=2027),"1","")</f>
        <v/>
      </c>
      <c r="AK342" s="35" t="str">
        <f>IF(AND($D342&lt;=2027,Zisk!$D$10&gt;=2027),"+","")</f>
        <v/>
      </c>
      <c r="AL342" s="37" t="str">
        <f>IF(AND($D342&lt;=2027,Zisk!$D$10&gt;=2027),VstupniParametry_SKRYT!$D$11,"")</f>
        <v/>
      </c>
      <c r="AM342" s="35" t="str">
        <f>IF(AND($D342&lt;=2027,Zisk!$D$10&gt;=2027),")","")</f>
        <v/>
      </c>
      <c r="AN342" s="38" t="str">
        <f>IF(AND(D342&lt;2027,2027&lt;=Zisk!$D$10),1,IF(D342=2027,0,""))</f>
        <v/>
      </c>
      <c r="AO342" s="39" t="str">
        <f>IF(AND($D342&lt;=2027,Zisk!$D$10&gt;=2028),"x","")</f>
        <v/>
      </c>
      <c r="AP342" s="35" t="str">
        <f>IF(AND($D342&lt;=2028,Zisk!$D$10&gt;=2028),"(","")</f>
        <v/>
      </c>
      <c r="AQ342" s="35" t="str">
        <f>IF(AND($D342&lt;=2028,Zisk!$D$10&gt;=2028),"1","")</f>
        <v/>
      </c>
      <c r="AR342" s="35" t="str">
        <f>IF(AND($D342&lt;=2028,Zisk!$D$10&gt;=2028),"+","")</f>
        <v/>
      </c>
      <c r="AS342" s="37" t="str">
        <f>IF(AND($D342&lt;=2028,Zisk!$D$10&gt;=2028),VstupniParametry_SKRYT!$D$12,"")</f>
        <v/>
      </c>
      <c r="AT342" s="35" t="str">
        <f>IF(AND($D342&lt;=2028,Zisk!$D$10&gt;=2028),")","")</f>
        <v/>
      </c>
      <c r="AU342" s="38" t="str">
        <f>IF(AND(D342&lt;2028,2028&lt;=Zisk!$D$10),1,IF(D342=2028,0,""))</f>
        <v/>
      </c>
      <c r="AV342" s="39" t="str">
        <f>IF(AND($D342&lt;=2028,Zisk!$D$10&gt;=2029),"x","")</f>
        <v/>
      </c>
      <c r="AW342" s="35" t="str">
        <f>IF(AND($D342&lt;=2029,Zisk!$D$10&gt;=2029),"(","")</f>
        <v/>
      </c>
      <c r="AX342" s="35" t="str">
        <f>IF(AND($D342&lt;=2029,Zisk!$D$10&gt;=2029),"1","")</f>
        <v/>
      </c>
      <c r="AY342" s="35" t="str">
        <f>IF(AND($D342&lt;=2029,Zisk!$D$10&gt;=2029),"+","")</f>
        <v/>
      </c>
      <c r="AZ342" s="37" t="str">
        <f>IF(AND($D342&lt;=2029,Zisk!$D$10&gt;=2029),VstupniParametry_SKRYT!$D$13,"")</f>
        <v/>
      </c>
      <c r="BA342" s="35" t="str">
        <f>IF(AND($D342&lt;=2029,Zisk!$D$10&gt;=2029),")","")</f>
        <v/>
      </c>
      <c r="BB342" s="38" t="str">
        <f>IF(AND(D342&lt;2029,2029&lt;=Zisk!$D$10),1,IF(D342=2029,0,""))</f>
        <v/>
      </c>
      <c r="BC342" s="39" t="str">
        <f>IF(AND($D342&lt;=2029,Zisk!$D$10&gt;=2030),"x","")</f>
        <v/>
      </c>
      <c r="BD342" s="35" t="str">
        <f>IF(AND($D342&lt;=2030,Zisk!$D$10&gt;=2030),"(","")</f>
        <v/>
      </c>
      <c r="BE342" s="35" t="str">
        <f>IF(AND($D342&lt;=2030,Zisk!$D$10&gt;=2030),"1","")</f>
        <v/>
      </c>
      <c r="BF342" s="35" t="str">
        <f>IF(AND($D342&lt;=2030,Zisk!$D$10&gt;=2030),"+","")</f>
        <v/>
      </c>
      <c r="BG342" s="37" t="str">
        <f>IF(AND($D342&lt;=2030,Zisk!$D$10&gt;=2030),VstupniParametry_SKRYT!$D$14,"")</f>
        <v/>
      </c>
      <c r="BH342" s="35" t="str">
        <f>IF(AND($D342&lt;=2030,Zisk!$D$10&gt;=2030),")","")</f>
        <v/>
      </c>
      <c r="BI342" s="38" t="str">
        <f>IF(AND(D342&lt;2030,2030&lt;=Zisk!$D$10),1,IF(D342=2030,0,""))</f>
        <v/>
      </c>
      <c r="BJ342" s="40" t="s">
        <v>32</v>
      </c>
      <c r="BK342" s="37">
        <f t="shared" si="184"/>
        <v>1</v>
      </c>
      <c r="BL342" s="35" t="str">
        <f t="shared" si="185"/>
        <v>x</v>
      </c>
      <c r="BM342" s="41">
        <f t="shared" si="186"/>
        <v>1</v>
      </c>
      <c r="BN342" s="37" t="str">
        <f t="shared" si="187"/>
        <v>x</v>
      </c>
      <c r="BO342" s="41">
        <f t="shared" si="172"/>
        <v>1.018</v>
      </c>
      <c r="BP342" s="41" t="str">
        <f t="shared" si="173"/>
        <v/>
      </c>
      <c r="BQ342" s="41" t="str">
        <f t="shared" si="174"/>
        <v/>
      </c>
      <c r="BR342" s="41" t="str">
        <f t="shared" si="175"/>
        <v/>
      </c>
      <c r="BS342" s="41" t="str">
        <f t="shared" si="176"/>
        <v/>
      </c>
      <c r="BT342" s="41" t="str">
        <f t="shared" si="177"/>
        <v/>
      </c>
      <c r="BU342" s="41" t="str">
        <f t="shared" si="178"/>
        <v/>
      </c>
      <c r="BV342" s="41" t="str">
        <f t="shared" si="179"/>
        <v/>
      </c>
      <c r="BW342" s="41" t="str">
        <f t="shared" si="180"/>
        <v/>
      </c>
      <c r="BX342" s="41" t="str">
        <f t="shared" si="181"/>
        <v/>
      </c>
      <c r="BY342" s="41" t="str">
        <f t="shared" si="182"/>
        <v/>
      </c>
      <c r="BZ342" s="40" t="s">
        <v>32</v>
      </c>
      <c r="CA342" s="41">
        <f t="shared" si="183"/>
        <v>1.018</v>
      </c>
      <c r="CB342" s="35"/>
      <c r="CC342" s="36">
        <f>IF(D342&gt;Zisk!$D$10,"",E342*CA342)</f>
        <v>0</v>
      </c>
    </row>
    <row r="343" spans="2:81" x14ac:dyDescent="0.2">
      <c r="B343" s="28" t="str">
        <f>Zisk!B354</f>
        <v/>
      </c>
      <c r="C343" s="28">
        <f>Zisk!C354</f>
        <v>0</v>
      </c>
      <c r="D343" s="28">
        <f>Zisk!E354</f>
        <v>0</v>
      </c>
      <c r="E343" s="29">
        <f>Zisk!D354</f>
        <v>0</v>
      </c>
      <c r="F343" s="29"/>
      <c r="G343" s="28" t="str">
        <f t="shared" si="158"/>
        <v>(</v>
      </c>
      <c r="H343" s="28" t="str">
        <f t="shared" si="159"/>
        <v>1</v>
      </c>
      <c r="I343" s="28" t="str">
        <f t="shared" si="160"/>
        <v>+</v>
      </c>
      <c r="J343" s="30">
        <f>IF($D343&lt;=2021,VstupniParametry_SKRYT!$D$5,"")</f>
        <v>0.02</v>
      </c>
      <c r="K343" s="28" t="str">
        <f t="shared" si="161"/>
        <v>)</v>
      </c>
      <c r="L343" s="31">
        <f>IF($D343&lt;=2021,COUNTIF(Vypocet_SKRYT!T340:AS340,"&gt;=1"),"")</f>
        <v>0</v>
      </c>
      <c r="M343" s="32" t="str">
        <f t="shared" si="162"/>
        <v>x</v>
      </c>
      <c r="N343" s="28" t="str">
        <f t="shared" si="163"/>
        <v>(</v>
      </c>
      <c r="O343" s="28" t="str">
        <f t="shared" si="164"/>
        <v>1</v>
      </c>
      <c r="P343" s="28" t="str">
        <f t="shared" si="165"/>
        <v>+</v>
      </c>
      <c r="Q343" s="30">
        <f>IF($D343&lt;=2024,VstupniParametry_SKRYT!$D$6,"")</f>
        <v>0.06</v>
      </c>
      <c r="R343" s="28" t="str">
        <f t="shared" si="166"/>
        <v>)</v>
      </c>
      <c r="S343" s="31">
        <f>IF($D343&lt;=2024,COUNTIFS(Vypocet_SKRYT!AT340:AV340,"&gt;=1"),"")</f>
        <v>0</v>
      </c>
      <c r="T343" s="32" t="str">
        <f t="shared" si="167"/>
        <v>x</v>
      </c>
      <c r="U343" s="28" t="str">
        <f t="shared" si="168"/>
        <v>(</v>
      </c>
      <c r="V343" s="28" t="str">
        <f t="shared" si="169"/>
        <v>1</v>
      </c>
      <c r="W343" s="28" t="str">
        <f t="shared" si="170"/>
        <v>+</v>
      </c>
      <c r="X343" s="30">
        <f>IF($D343&lt;=2025,VstupniParametry_SKRYT!$D$9,"")</f>
        <v>1.7999999999999999E-2</v>
      </c>
      <c r="Y343" s="28" t="str">
        <f t="shared" si="171"/>
        <v>)</v>
      </c>
      <c r="Z343" s="31">
        <f>IF(AND(D343&lt;2025,2025&lt;=Zisk!$D$10),1,IF(D343=2025,0,""))</f>
        <v>1</v>
      </c>
      <c r="AA343" s="32" t="str">
        <f>IF(AND($D343&lt;=2025,Zisk!$D$10&gt;=2026),"x","")</f>
        <v/>
      </c>
      <c r="AB343" s="28" t="str">
        <f>IF(AND($D343&lt;=2026,Zisk!$D$10&gt;=2026),"(","")</f>
        <v/>
      </c>
      <c r="AC343" s="28" t="str">
        <f>IF(AND($D343&lt;=2026,Zisk!$D$10&gt;=2026),"1","")</f>
        <v/>
      </c>
      <c r="AD343" s="28" t="str">
        <f>IF(AND($D343&lt;=2026,Zisk!$D$10&gt;=2026),"+","")</f>
        <v/>
      </c>
      <c r="AE343" s="30" t="str">
        <f>IF(AND($D343&lt;=2026,Zisk!$D$10&gt;=2026),VstupniParametry_SKRYT!$D$10,"")</f>
        <v/>
      </c>
      <c r="AF343" s="28" t="str">
        <f>IF(AND($D343&lt;=2026,Zisk!$D$10&gt;=2026),")","")</f>
        <v/>
      </c>
      <c r="AG343" s="31" t="str">
        <f>IF(AND(D343&lt;2026,2026&lt;=Zisk!$D$10),1,IF(D343=2026,0,""))</f>
        <v/>
      </c>
      <c r="AH343" s="32" t="str">
        <f>IF(AND($D343&lt;=2026,Zisk!$D$10&gt;=2027),"x","")</f>
        <v/>
      </c>
      <c r="AI343" s="28" t="str">
        <f>IF(AND($D343&lt;=2027,Zisk!$D$10&gt;=2027),"(","")</f>
        <v/>
      </c>
      <c r="AJ343" s="28" t="str">
        <f>IF(AND($D343&lt;=2027,Zisk!$D$10&gt;=2027),"1","")</f>
        <v/>
      </c>
      <c r="AK343" s="28" t="str">
        <f>IF(AND($D343&lt;=2027,Zisk!$D$10&gt;=2027),"+","")</f>
        <v/>
      </c>
      <c r="AL343" s="30" t="str">
        <f>IF(AND($D343&lt;=2027,Zisk!$D$10&gt;=2027),VstupniParametry_SKRYT!$D$11,"")</f>
        <v/>
      </c>
      <c r="AM343" s="28" t="str">
        <f>IF(AND($D343&lt;=2027,Zisk!$D$10&gt;=2027),")","")</f>
        <v/>
      </c>
      <c r="AN343" s="31" t="str">
        <f>IF(AND(D343&lt;2027,2027&lt;=Zisk!$D$10),1,IF(D343=2027,0,""))</f>
        <v/>
      </c>
      <c r="AO343" s="32" t="str">
        <f>IF(AND($D343&lt;=2027,Zisk!$D$10&gt;=2028),"x","")</f>
        <v/>
      </c>
      <c r="AP343" s="28" t="str">
        <f>IF(AND($D343&lt;=2028,Zisk!$D$10&gt;=2028),"(","")</f>
        <v/>
      </c>
      <c r="AQ343" s="28" t="str">
        <f>IF(AND($D343&lt;=2028,Zisk!$D$10&gt;=2028),"1","")</f>
        <v/>
      </c>
      <c r="AR343" s="28" t="str">
        <f>IF(AND($D343&lt;=2028,Zisk!$D$10&gt;=2028),"+","")</f>
        <v/>
      </c>
      <c r="AS343" s="30" t="str">
        <f>IF(AND($D343&lt;=2028,Zisk!$D$10&gt;=2028),VstupniParametry_SKRYT!$D$12,"")</f>
        <v/>
      </c>
      <c r="AT343" s="28" t="str">
        <f>IF(AND($D343&lt;=2028,Zisk!$D$10&gt;=2028),")","")</f>
        <v/>
      </c>
      <c r="AU343" s="31" t="str">
        <f>IF(AND(D343&lt;2028,2028&lt;=Zisk!$D$10),1,IF(D343=2028,0,""))</f>
        <v/>
      </c>
      <c r="AV343" s="32" t="str">
        <f>IF(AND($D343&lt;=2028,Zisk!$D$10&gt;=2029),"x","")</f>
        <v/>
      </c>
      <c r="AW343" s="28" t="str">
        <f>IF(AND($D343&lt;=2029,Zisk!$D$10&gt;=2029),"(","")</f>
        <v/>
      </c>
      <c r="AX343" s="28" t="str">
        <f>IF(AND($D343&lt;=2029,Zisk!$D$10&gt;=2029),"1","")</f>
        <v/>
      </c>
      <c r="AY343" s="28" t="str">
        <f>IF(AND($D343&lt;=2029,Zisk!$D$10&gt;=2029),"+","")</f>
        <v/>
      </c>
      <c r="AZ343" s="30" t="str">
        <f>IF(AND($D343&lt;=2029,Zisk!$D$10&gt;=2029),VstupniParametry_SKRYT!$D$13,"")</f>
        <v/>
      </c>
      <c r="BA343" s="28" t="str">
        <f>IF(AND($D343&lt;=2029,Zisk!$D$10&gt;=2029),")","")</f>
        <v/>
      </c>
      <c r="BB343" s="31" t="str">
        <f>IF(AND(D343&lt;2029,2029&lt;=Zisk!$D$10),1,IF(D343=2029,0,""))</f>
        <v/>
      </c>
      <c r="BC343" s="32" t="str">
        <f>IF(AND($D343&lt;=2029,Zisk!$D$10&gt;=2030),"x","")</f>
        <v/>
      </c>
      <c r="BD343" s="28" t="str">
        <f>IF(AND($D343&lt;=2030,Zisk!$D$10&gt;=2030),"(","")</f>
        <v/>
      </c>
      <c r="BE343" s="28" t="str">
        <f>IF(AND($D343&lt;=2030,Zisk!$D$10&gt;=2030),"1","")</f>
        <v/>
      </c>
      <c r="BF343" s="28" t="str">
        <f>IF(AND($D343&lt;=2030,Zisk!$D$10&gt;=2030),"+","")</f>
        <v/>
      </c>
      <c r="BG343" s="30" t="str">
        <f>IF(AND($D343&lt;=2030,Zisk!$D$10&gt;=2030),VstupniParametry_SKRYT!$D$14,"")</f>
        <v/>
      </c>
      <c r="BH343" s="28" t="str">
        <f>IF(AND($D343&lt;=2030,Zisk!$D$10&gt;=2030),")","")</f>
        <v/>
      </c>
      <c r="BI343" s="31" t="str">
        <f>IF(AND(D343&lt;2030,2030&lt;=Zisk!$D$10),1,IF(D343=2030,0,""))</f>
        <v/>
      </c>
      <c r="BJ343" s="33" t="s">
        <v>32</v>
      </c>
      <c r="BK343" s="30">
        <f t="shared" si="184"/>
        <v>1</v>
      </c>
      <c r="BL343" s="28" t="str">
        <f t="shared" si="185"/>
        <v>x</v>
      </c>
      <c r="BM343" s="34">
        <f t="shared" si="186"/>
        <v>1</v>
      </c>
      <c r="BN343" s="30" t="str">
        <f t="shared" si="187"/>
        <v>x</v>
      </c>
      <c r="BO343" s="34">
        <f t="shared" si="172"/>
        <v>1.018</v>
      </c>
      <c r="BP343" s="34" t="str">
        <f t="shared" si="173"/>
        <v/>
      </c>
      <c r="BQ343" s="34" t="str">
        <f t="shared" si="174"/>
        <v/>
      </c>
      <c r="BR343" s="34" t="str">
        <f t="shared" si="175"/>
        <v/>
      </c>
      <c r="BS343" s="34" t="str">
        <f t="shared" si="176"/>
        <v/>
      </c>
      <c r="BT343" s="34" t="str">
        <f t="shared" si="177"/>
        <v/>
      </c>
      <c r="BU343" s="34" t="str">
        <f t="shared" si="178"/>
        <v/>
      </c>
      <c r="BV343" s="34" t="str">
        <f t="shared" si="179"/>
        <v/>
      </c>
      <c r="BW343" s="34" t="str">
        <f t="shared" si="180"/>
        <v/>
      </c>
      <c r="BX343" s="34" t="str">
        <f t="shared" si="181"/>
        <v/>
      </c>
      <c r="BY343" s="34" t="str">
        <f t="shared" si="182"/>
        <v/>
      </c>
      <c r="BZ343" s="33" t="s">
        <v>32</v>
      </c>
      <c r="CA343" s="34">
        <f t="shared" si="183"/>
        <v>1.018</v>
      </c>
      <c r="CB343" s="28"/>
      <c r="CC343" s="29">
        <f>IF(D343&gt;Zisk!$D$10,"",E343*CA343)</f>
        <v>0</v>
      </c>
    </row>
    <row r="344" spans="2:81" x14ac:dyDescent="0.2">
      <c r="B344" s="35" t="str">
        <f>Zisk!B355</f>
        <v/>
      </c>
      <c r="C344" s="35">
        <f>Zisk!C355</f>
        <v>0</v>
      </c>
      <c r="D344" s="35">
        <f>Zisk!E355</f>
        <v>0</v>
      </c>
      <c r="E344" s="36">
        <f>Zisk!D355</f>
        <v>0</v>
      </c>
      <c r="F344" s="36"/>
      <c r="G344" s="35" t="str">
        <f t="shared" si="158"/>
        <v>(</v>
      </c>
      <c r="H344" s="35" t="str">
        <f t="shared" si="159"/>
        <v>1</v>
      </c>
      <c r="I344" s="35" t="str">
        <f t="shared" si="160"/>
        <v>+</v>
      </c>
      <c r="J344" s="37">
        <f>IF($D344&lt;=2021,VstupniParametry_SKRYT!$D$5,"")</f>
        <v>0.02</v>
      </c>
      <c r="K344" s="35" t="str">
        <f t="shared" si="161"/>
        <v>)</v>
      </c>
      <c r="L344" s="38">
        <f>IF($D344&lt;=2021,COUNTIF(Vypocet_SKRYT!T341:AS341,"&gt;=1"),"")</f>
        <v>0</v>
      </c>
      <c r="M344" s="39" t="str">
        <f t="shared" si="162"/>
        <v>x</v>
      </c>
      <c r="N344" s="35" t="str">
        <f t="shared" si="163"/>
        <v>(</v>
      </c>
      <c r="O344" s="35" t="str">
        <f t="shared" si="164"/>
        <v>1</v>
      </c>
      <c r="P344" s="35" t="str">
        <f t="shared" si="165"/>
        <v>+</v>
      </c>
      <c r="Q344" s="37">
        <f>IF($D344&lt;=2024,VstupniParametry_SKRYT!$D$6,"")</f>
        <v>0.06</v>
      </c>
      <c r="R344" s="35" t="str">
        <f t="shared" si="166"/>
        <v>)</v>
      </c>
      <c r="S344" s="38">
        <f>IF($D344&lt;=2024,COUNTIFS(Vypocet_SKRYT!AT341:AV341,"&gt;=1"),"")</f>
        <v>0</v>
      </c>
      <c r="T344" s="39" t="str">
        <f t="shared" si="167"/>
        <v>x</v>
      </c>
      <c r="U344" s="35" t="str">
        <f t="shared" si="168"/>
        <v>(</v>
      </c>
      <c r="V344" s="35" t="str">
        <f t="shared" si="169"/>
        <v>1</v>
      </c>
      <c r="W344" s="35" t="str">
        <f t="shared" si="170"/>
        <v>+</v>
      </c>
      <c r="X344" s="37">
        <f>IF($D344&lt;=2025,VstupniParametry_SKRYT!$D$9,"")</f>
        <v>1.7999999999999999E-2</v>
      </c>
      <c r="Y344" s="35" t="str">
        <f t="shared" si="171"/>
        <v>)</v>
      </c>
      <c r="Z344" s="38">
        <f>IF(AND(D344&lt;2025,2025&lt;=Zisk!$D$10),1,IF(D344=2025,0,""))</f>
        <v>1</v>
      </c>
      <c r="AA344" s="39" t="str">
        <f>IF(AND($D344&lt;=2025,Zisk!$D$10&gt;=2026),"x","")</f>
        <v/>
      </c>
      <c r="AB344" s="35" t="str">
        <f>IF(AND($D344&lt;=2026,Zisk!$D$10&gt;=2026),"(","")</f>
        <v/>
      </c>
      <c r="AC344" s="35" t="str">
        <f>IF(AND($D344&lt;=2026,Zisk!$D$10&gt;=2026),"1","")</f>
        <v/>
      </c>
      <c r="AD344" s="35" t="str">
        <f>IF(AND($D344&lt;=2026,Zisk!$D$10&gt;=2026),"+","")</f>
        <v/>
      </c>
      <c r="AE344" s="37" t="str">
        <f>IF(AND($D344&lt;=2026,Zisk!$D$10&gt;=2026),VstupniParametry_SKRYT!$D$10,"")</f>
        <v/>
      </c>
      <c r="AF344" s="35" t="str">
        <f>IF(AND($D344&lt;=2026,Zisk!$D$10&gt;=2026),")","")</f>
        <v/>
      </c>
      <c r="AG344" s="38" t="str">
        <f>IF(AND(D344&lt;2026,2026&lt;=Zisk!$D$10),1,IF(D344=2026,0,""))</f>
        <v/>
      </c>
      <c r="AH344" s="39" t="str">
        <f>IF(AND($D344&lt;=2026,Zisk!$D$10&gt;=2027),"x","")</f>
        <v/>
      </c>
      <c r="AI344" s="35" t="str">
        <f>IF(AND($D344&lt;=2027,Zisk!$D$10&gt;=2027),"(","")</f>
        <v/>
      </c>
      <c r="AJ344" s="35" t="str">
        <f>IF(AND($D344&lt;=2027,Zisk!$D$10&gt;=2027),"1","")</f>
        <v/>
      </c>
      <c r="AK344" s="35" t="str">
        <f>IF(AND($D344&lt;=2027,Zisk!$D$10&gt;=2027),"+","")</f>
        <v/>
      </c>
      <c r="AL344" s="37" t="str">
        <f>IF(AND($D344&lt;=2027,Zisk!$D$10&gt;=2027),VstupniParametry_SKRYT!$D$11,"")</f>
        <v/>
      </c>
      <c r="AM344" s="35" t="str">
        <f>IF(AND($D344&lt;=2027,Zisk!$D$10&gt;=2027),")","")</f>
        <v/>
      </c>
      <c r="AN344" s="38" t="str">
        <f>IF(AND(D344&lt;2027,2027&lt;=Zisk!$D$10),1,IF(D344=2027,0,""))</f>
        <v/>
      </c>
      <c r="AO344" s="39" t="str">
        <f>IF(AND($D344&lt;=2027,Zisk!$D$10&gt;=2028),"x","")</f>
        <v/>
      </c>
      <c r="AP344" s="35" t="str">
        <f>IF(AND($D344&lt;=2028,Zisk!$D$10&gt;=2028),"(","")</f>
        <v/>
      </c>
      <c r="AQ344" s="35" t="str">
        <f>IF(AND($D344&lt;=2028,Zisk!$D$10&gt;=2028),"1","")</f>
        <v/>
      </c>
      <c r="AR344" s="35" t="str">
        <f>IF(AND($D344&lt;=2028,Zisk!$D$10&gt;=2028),"+","")</f>
        <v/>
      </c>
      <c r="AS344" s="37" t="str">
        <f>IF(AND($D344&lt;=2028,Zisk!$D$10&gt;=2028),VstupniParametry_SKRYT!$D$12,"")</f>
        <v/>
      </c>
      <c r="AT344" s="35" t="str">
        <f>IF(AND($D344&lt;=2028,Zisk!$D$10&gt;=2028),")","")</f>
        <v/>
      </c>
      <c r="AU344" s="38" t="str">
        <f>IF(AND(D344&lt;2028,2028&lt;=Zisk!$D$10),1,IF(D344=2028,0,""))</f>
        <v/>
      </c>
      <c r="AV344" s="39" t="str">
        <f>IF(AND($D344&lt;=2028,Zisk!$D$10&gt;=2029),"x","")</f>
        <v/>
      </c>
      <c r="AW344" s="35" t="str">
        <f>IF(AND($D344&lt;=2029,Zisk!$D$10&gt;=2029),"(","")</f>
        <v/>
      </c>
      <c r="AX344" s="35" t="str">
        <f>IF(AND($D344&lt;=2029,Zisk!$D$10&gt;=2029),"1","")</f>
        <v/>
      </c>
      <c r="AY344" s="35" t="str">
        <f>IF(AND($D344&lt;=2029,Zisk!$D$10&gt;=2029),"+","")</f>
        <v/>
      </c>
      <c r="AZ344" s="37" t="str">
        <f>IF(AND($D344&lt;=2029,Zisk!$D$10&gt;=2029),VstupniParametry_SKRYT!$D$13,"")</f>
        <v/>
      </c>
      <c r="BA344" s="35" t="str">
        <f>IF(AND($D344&lt;=2029,Zisk!$D$10&gt;=2029),")","")</f>
        <v/>
      </c>
      <c r="BB344" s="38" t="str">
        <f>IF(AND(D344&lt;2029,2029&lt;=Zisk!$D$10),1,IF(D344=2029,0,""))</f>
        <v/>
      </c>
      <c r="BC344" s="39" t="str">
        <f>IF(AND($D344&lt;=2029,Zisk!$D$10&gt;=2030),"x","")</f>
        <v/>
      </c>
      <c r="BD344" s="35" t="str">
        <f>IF(AND($D344&lt;=2030,Zisk!$D$10&gt;=2030),"(","")</f>
        <v/>
      </c>
      <c r="BE344" s="35" t="str">
        <f>IF(AND($D344&lt;=2030,Zisk!$D$10&gt;=2030),"1","")</f>
        <v/>
      </c>
      <c r="BF344" s="35" t="str">
        <f>IF(AND($D344&lt;=2030,Zisk!$D$10&gt;=2030),"+","")</f>
        <v/>
      </c>
      <c r="BG344" s="37" t="str">
        <f>IF(AND($D344&lt;=2030,Zisk!$D$10&gt;=2030),VstupniParametry_SKRYT!$D$14,"")</f>
        <v/>
      </c>
      <c r="BH344" s="35" t="str">
        <f>IF(AND($D344&lt;=2030,Zisk!$D$10&gt;=2030),")","")</f>
        <v/>
      </c>
      <c r="BI344" s="38" t="str">
        <f>IF(AND(D344&lt;2030,2030&lt;=Zisk!$D$10),1,IF(D344=2030,0,""))</f>
        <v/>
      </c>
      <c r="BJ344" s="40" t="s">
        <v>32</v>
      </c>
      <c r="BK344" s="37">
        <f t="shared" si="184"/>
        <v>1</v>
      </c>
      <c r="BL344" s="35" t="str">
        <f t="shared" si="185"/>
        <v>x</v>
      </c>
      <c r="BM344" s="41">
        <f t="shared" si="186"/>
        <v>1</v>
      </c>
      <c r="BN344" s="37" t="str">
        <f t="shared" si="187"/>
        <v>x</v>
      </c>
      <c r="BO344" s="41">
        <f t="shared" si="172"/>
        <v>1.018</v>
      </c>
      <c r="BP344" s="41" t="str">
        <f t="shared" si="173"/>
        <v/>
      </c>
      <c r="BQ344" s="41" t="str">
        <f t="shared" si="174"/>
        <v/>
      </c>
      <c r="BR344" s="41" t="str">
        <f t="shared" si="175"/>
        <v/>
      </c>
      <c r="BS344" s="41" t="str">
        <f t="shared" si="176"/>
        <v/>
      </c>
      <c r="BT344" s="41" t="str">
        <f t="shared" si="177"/>
        <v/>
      </c>
      <c r="BU344" s="41" t="str">
        <f t="shared" si="178"/>
        <v/>
      </c>
      <c r="BV344" s="41" t="str">
        <f t="shared" si="179"/>
        <v/>
      </c>
      <c r="BW344" s="41" t="str">
        <f t="shared" si="180"/>
        <v/>
      </c>
      <c r="BX344" s="41" t="str">
        <f t="shared" si="181"/>
        <v/>
      </c>
      <c r="BY344" s="41" t="str">
        <f t="shared" si="182"/>
        <v/>
      </c>
      <c r="BZ344" s="40" t="s">
        <v>32</v>
      </c>
      <c r="CA344" s="41">
        <f t="shared" si="183"/>
        <v>1.018</v>
      </c>
      <c r="CB344" s="35"/>
      <c r="CC344" s="36">
        <f>IF(D344&gt;Zisk!$D$10,"",E344*CA344)</f>
        <v>0</v>
      </c>
    </row>
    <row r="345" spans="2:81" x14ac:dyDescent="0.2">
      <c r="B345" s="28" t="str">
        <f>Zisk!B356</f>
        <v/>
      </c>
      <c r="C345" s="28">
        <f>Zisk!C356</f>
        <v>0</v>
      </c>
      <c r="D345" s="28">
        <f>Zisk!E356</f>
        <v>0</v>
      </c>
      <c r="E345" s="29">
        <f>Zisk!D356</f>
        <v>0</v>
      </c>
      <c r="F345" s="29"/>
      <c r="G345" s="28" t="str">
        <f t="shared" si="158"/>
        <v>(</v>
      </c>
      <c r="H345" s="28" t="str">
        <f t="shared" si="159"/>
        <v>1</v>
      </c>
      <c r="I345" s="28" t="str">
        <f t="shared" si="160"/>
        <v>+</v>
      </c>
      <c r="J345" s="30">
        <f>IF($D345&lt;=2021,VstupniParametry_SKRYT!$D$5,"")</f>
        <v>0.02</v>
      </c>
      <c r="K345" s="28" t="str">
        <f t="shared" si="161"/>
        <v>)</v>
      </c>
      <c r="L345" s="31">
        <f>IF($D345&lt;=2021,COUNTIF(Vypocet_SKRYT!T342:AS342,"&gt;=1"),"")</f>
        <v>0</v>
      </c>
      <c r="M345" s="32" t="str">
        <f t="shared" si="162"/>
        <v>x</v>
      </c>
      <c r="N345" s="28" t="str">
        <f t="shared" si="163"/>
        <v>(</v>
      </c>
      <c r="O345" s="28" t="str">
        <f t="shared" si="164"/>
        <v>1</v>
      </c>
      <c r="P345" s="28" t="str">
        <f t="shared" si="165"/>
        <v>+</v>
      </c>
      <c r="Q345" s="30">
        <f>IF($D345&lt;=2024,VstupniParametry_SKRYT!$D$6,"")</f>
        <v>0.06</v>
      </c>
      <c r="R345" s="28" t="str">
        <f t="shared" si="166"/>
        <v>)</v>
      </c>
      <c r="S345" s="31">
        <f>IF($D345&lt;=2024,COUNTIFS(Vypocet_SKRYT!AT342:AV342,"&gt;=1"),"")</f>
        <v>0</v>
      </c>
      <c r="T345" s="32" t="str">
        <f t="shared" si="167"/>
        <v>x</v>
      </c>
      <c r="U345" s="28" t="str">
        <f t="shared" si="168"/>
        <v>(</v>
      </c>
      <c r="V345" s="28" t="str">
        <f t="shared" si="169"/>
        <v>1</v>
      </c>
      <c r="W345" s="28" t="str">
        <f t="shared" si="170"/>
        <v>+</v>
      </c>
      <c r="X345" s="30">
        <f>IF($D345&lt;=2025,VstupniParametry_SKRYT!$D$9,"")</f>
        <v>1.7999999999999999E-2</v>
      </c>
      <c r="Y345" s="28" t="str">
        <f t="shared" si="171"/>
        <v>)</v>
      </c>
      <c r="Z345" s="31">
        <f>IF(AND(D345&lt;2025,2025&lt;=Zisk!$D$10),1,IF(D345=2025,0,""))</f>
        <v>1</v>
      </c>
      <c r="AA345" s="32" t="str">
        <f>IF(AND($D345&lt;=2025,Zisk!$D$10&gt;=2026),"x","")</f>
        <v/>
      </c>
      <c r="AB345" s="28" t="str">
        <f>IF(AND($D345&lt;=2026,Zisk!$D$10&gt;=2026),"(","")</f>
        <v/>
      </c>
      <c r="AC345" s="28" t="str">
        <f>IF(AND($D345&lt;=2026,Zisk!$D$10&gt;=2026),"1","")</f>
        <v/>
      </c>
      <c r="AD345" s="28" t="str">
        <f>IF(AND($D345&lt;=2026,Zisk!$D$10&gt;=2026),"+","")</f>
        <v/>
      </c>
      <c r="AE345" s="30" t="str">
        <f>IF(AND($D345&lt;=2026,Zisk!$D$10&gt;=2026),VstupniParametry_SKRYT!$D$10,"")</f>
        <v/>
      </c>
      <c r="AF345" s="28" t="str">
        <f>IF(AND($D345&lt;=2026,Zisk!$D$10&gt;=2026),")","")</f>
        <v/>
      </c>
      <c r="AG345" s="31" t="str">
        <f>IF(AND(D345&lt;2026,2026&lt;=Zisk!$D$10),1,IF(D345=2026,0,""))</f>
        <v/>
      </c>
      <c r="AH345" s="32" t="str">
        <f>IF(AND($D345&lt;=2026,Zisk!$D$10&gt;=2027),"x","")</f>
        <v/>
      </c>
      <c r="AI345" s="28" t="str">
        <f>IF(AND($D345&lt;=2027,Zisk!$D$10&gt;=2027),"(","")</f>
        <v/>
      </c>
      <c r="AJ345" s="28" t="str">
        <f>IF(AND($D345&lt;=2027,Zisk!$D$10&gt;=2027),"1","")</f>
        <v/>
      </c>
      <c r="AK345" s="28" t="str">
        <f>IF(AND($D345&lt;=2027,Zisk!$D$10&gt;=2027),"+","")</f>
        <v/>
      </c>
      <c r="AL345" s="30" t="str">
        <f>IF(AND($D345&lt;=2027,Zisk!$D$10&gt;=2027),VstupniParametry_SKRYT!$D$11,"")</f>
        <v/>
      </c>
      <c r="AM345" s="28" t="str">
        <f>IF(AND($D345&lt;=2027,Zisk!$D$10&gt;=2027),")","")</f>
        <v/>
      </c>
      <c r="AN345" s="31" t="str">
        <f>IF(AND(D345&lt;2027,2027&lt;=Zisk!$D$10),1,IF(D345=2027,0,""))</f>
        <v/>
      </c>
      <c r="AO345" s="32" t="str">
        <f>IF(AND($D345&lt;=2027,Zisk!$D$10&gt;=2028),"x","")</f>
        <v/>
      </c>
      <c r="AP345" s="28" t="str">
        <f>IF(AND($D345&lt;=2028,Zisk!$D$10&gt;=2028),"(","")</f>
        <v/>
      </c>
      <c r="AQ345" s="28" t="str">
        <f>IF(AND($D345&lt;=2028,Zisk!$D$10&gt;=2028),"1","")</f>
        <v/>
      </c>
      <c r="AR345" s="28" t="str">
        <f>IF(AND($D345&lt;=2028,Zisk!$D$10&gt;=2028),"+","")</f>
        <v/>
      </c>
      <c r="AS345" s="30" t="str">
        <f>IF(AND($D345&lt;=2028,Zisk!$D$10&gt;=2028),VstupniParametry_SKRYT!$D$12,"")</f>
        <v/>
      </c>
      <c r="AT345" s="28" t="str">
        <f>IF(AND($D345&lt;=2028,Zisk!$D$10&gt;=2028),")","")</f>
        <v/>
      </c>
      <c r="AU345" s="31" t="str">
        <f>IF(AND(D345&lt;2028,2028&lt;=Zisk!$D$10),1,IF(D345=2028,0,""))</f>
        <v/>
      </c>
      <c r="AV345" s="32" t="str">
        <f>IF(AND($D345&lt;=2028,Zisk!$D$10&gt;=2029),"x","")</f>
        <v/>
      </c>
      <c r="AW345" s="28" t="str">
        <f>IF(AND($D345&lt;=2029,Zisk!$D$10&gt;=2029),"(","")</f>
        <v/>
      </c>
      <c r="AX345" s="28" t="str">
        <f>IF(AND($D345&lt;=2029,Zisk!$D$10&gt;=2029),"1","")</f>
        <v/>
      </c>
      <c r="AY345" s="28" t="str">
        <f>IF(AND($D345&lt;=2029,Zisk!$D$10&gt;=2029),"+","")</f>
        <v/>
      </c>
      <c r="AZ345" s="30" t="str">
        <f>IF(AND($D345&lt;=2029,Zisk!$D$10&gt;=2029),VstupniParametry_SKRYT!$D$13,"")</f>
        <v/>
      </c>
      <c r="BA345" s="28" t="str">
        <f>IF(AND($D345&lt;=2029,Zisk!$D$10&gt;=2029),")","")</f>
        <v/>
      </c>
      <c r="BB345" s="31" t="str">
        <f>IF(AND(D345&lt;2029,2029&lt;=Zisk!$D$10),1,IF(D345=2029,0,""))</f>
        <v/>
      </c>
      <c r="BC345" s="32" t="str">
        <f>IF(AND($D345&lt;=2029,Zisk!$D$10&gt;=2030),"x","")</f>
        <v/>
      </c>
      <c r="BD345" s="28" t="str">
        <f>IF(AND($D345&lt;=2030,Zisk!$D$10&gt;=2030),"(","")</f>
        <v/>
      </c>
      <c r="BE345" s="28" t="str">
        <f>IF(AND($D345&lt;=2030,Zisk!$D$10&gt;=2030),"1","")</f>
        <v/>
      </c>
      <c r="BF345" s="28" t="str">
        <f>IF(AND($D345&lt;=2030,Zisk!$D$10&gt;=2030),"+","")</f>
        <v/>
      </c>
      <c r="BG345" s="30" t="str">
        <f>IF(AND($D345&lt;=2030,Zisk!$D$10&gt;=2030),VstupniParametry_SKRYT!$D$14,"")</f>
        <v/>
      </c>
      <c r="BH345" s="28" t="str">
        <f>IF(AND($D345&lt;=2030,Zisk!$D$10&gt;=2030),")","")</f>
        <v/>
      </c>
      <c r="BI345" s="31" t="str">
        <f>IF(AND(D345&lt;2030,2030&lt;=Zisk!$D$10),1,IF(D345=2030,0,""))</f>
        <v/>
      </c>
      <c r="BJ345" s="33" t="s">
        <v>32</v>
      </c>
      <c r="BK345" s="30">
        <f t="shared" si="184"/>
        <v>1</v>
      </c>
      <c r="BL345" s="28" t="str">
        <f t="shared" si="185"/>
        <v>x</v>
      </c>
      <c r="BM345" s="34">
        <f t="shared" si="186"/>
        <v>1</v>
      </c>
      <c r="BN345" s="30" t="str">
        <f t="shared" si="187"/>
        <v>x</v>
      </c>
      <c r="BO345" s="34">
        <f t="shared" si="172"/>
        <v>1.018</v>
      </c>
      <c r="BP345" s="34" t="str">
        <f t="shared" si="173"/>
        <v/>
      </c>
      <c r="BQ345" s="34" t="str">
        <f t="shared" si="174"/>
        <v/>
      </c>
      <c r="BR345" s="34" t="str">
        <f t="shared" si="175"/>
        <v/>
      </c>
      <c r="BS345" s="34" t="str">
        <f t="shared" si="176"/>
        <v/>
      </c>
      <c r="BT345" s="34" t="str">
        <f t="shared" si="177"/>
        <v/>
      </c>
      <c r="BU345" s="34" t="str">
        <f t="shared" si="178"/>
        <v/>
      </c>
      <c r="BV345" s="34" t="str">
        <f t="shared" si="179"/>
        <v/>
      </c>
      <c r="BW345" s="34" t="str">
        <f t="shared" si="180"/>
        <v/>
      </c>
      <c r="BX345" s="34" t="str">
        <f t="shared" si="181"/>
        <v/>
      </c>
      <c r="BY345" s="34" t="str">
        <f t="shared" si="182"/>
        <v/>
      </c>
      <c r="BZ345" s="33" t="s">
        <v>32</v>
      </c>
      <c r="CA345" s="34">
        <f t="shared" si="183"/>
        <v>1.018</v>
      </c>
      <c r="CB345" s="28"/>
      <c r="CC345" s="29">
        <f>IF(D345&gt;Zisk!$D$10,"",E345*CA345)</f>
        <v>0</v>
      </c>
    </row>
    <row r="346" spans="2:81" x14ac:dyDescent="0.2">
      <c r="B346" s="35" t="str">
        <f>Zisk!B357</f>
        <v/>
      </c>
      <c r="C346" s="35">
        <f>Zisk!C357</f>
        <v>0</v>
      </c>
      <c r="D346" s="35">
        <f>Zisk!E357</f>
        <v>0</v>
      </c>
      <c r="E346" s="36">
        <f>Zisk!D357</f>
        <v>0</v>
      </c>
      <c r="F346" s="36"/>
      <c r="G346" s="35" t="str">
        <f t="shared" si="158"/>
        <v>(</v>
      </c>
      <c r="H346" s="35" t="str">
        <f t="shared" si="159"/>
        <v>1</v>
      </c>
      <c r="I346" s="35" t="str">
        <f t="shared" si="160"/>
        <v>+</v>
      </c>
      <c r="J346" s="37">
        <f>IF($D346&lt;=2021,VstupniParametry_SKRYT!$D$5,"")</f>
        <v>0.02</v>
      </c>
      <c r="K346" s="35" t="str">
        <f t="shared" si="161"/>
        <v>)</v>
      </c>
      <c r="L346" s="38">
        <f>IF($D346&lt;=2021,COUNTIF(Vypocet_SKRYT!T343:AS343,"&gt;=1"),"")</f>
        <v>0</v>
      </c>
      <c r="M346" s="39" t="str">
        <f t="shared" si="162"/>
        <v>x</v>
      </c>
      <c r="N346" s="35" t="str">
        <f t="shared" si="163"/>
        <v>(</v>
      </c>
      <c r="O346" s="35" t="str">
        <f t="shared" si="164"/>
        <v>1</v>
      </c>
      <c r="P346" s="35" t="str">
        <f t="shared" si="165"/>
        <v>+</v>
      </c>
      <c r="Q346" s="37">
        <f>IF($D346&lt;=2024,VstupniParametry_SKRYT!$D$6,"")</f>
        <v>0.06</v>
      </c>
      <c r="R346" s="35" t="str">
        <f t="shared" si="166"/>
        <v>)</v>
      </c>
      <c r="S346" s="38">
        <f>IF($D346&lt;=2024,COUNTIFS(Vypocet_SKRYT!AT343:AV343,"&gt;=1"),"")</f>
        <v>0</v>
      </c>
      <c r="T346" s="39" t="str">
        <f t="shared" si="167"/>
        <v>x</v>
      </c>
      <c r="U346" s="35" t="str">
        <f t="shared" si="168"/>
        <v>(</v>
      </c>
      <c r="V346" s="35" t="str">
        <f t="shared" si="169"/>
        <v>1</v>
      </c>
      <c r="W346" s="35" t="str">
        <f t="shared" si="170"/>
        <v>+</v>
      </c>
      <c r="X346" s="37">
        <f>IF($D346&lt;=2025,VstupniParametry_SKRYT!$D$9,"")</f>
        <v>1.7999999999999999E-2</v>
      </c>
      <c r="Y346" s="35" t="str">
        <f t="shared" si="171"/>
        <v>)</v>
      </c>
      <c r="Z346" s="38">
        <f>IF(AND(D346&lt;2025,2025&lt;=Zisk!$D$10),1,IF(D346=2025,0,""))</f>
        <v>1</v>
      </c>
      <c r="AA346" s="39" t="str">
        <f>IF(AND($D346&lt;=2025,Zisk!$D$10&gt;=2026),"x","")</f>
        <v/>
      </c>
      <c r="AB346" s="35" t="str">
        <f>IF(AND($D346&lt;=2026,Zisk!$D$10&gt;=2026),"(","")</f>
        <v/>
      </c>
      <c r="AC346" s="35" t="str">
        <f>IF(AND($D346&lt;=2026,Zisk!$D$10&gt;=2026),"1","")</f>
        <v/>
      </c>
      <c r="AD346" s="35" t="str">
        <f>IF(AND($D346&lt;=2026,Zisk!$D$10&gt;=2026),"+","")</f>
        <v/>
      </c>
      <c r="AE346" s="37" t="str">
        <f>IF(AND($D346&lt;=2026,Zisk!$D$10&gt;=2026),VstupniParametry_SKRYT!$D$10,"")</f>
        <v/>
      </c>
      <c r="AF346" s="35" t="str">
        <f>IF(AND($D346&lt;=2026,Zisk!$D$10&gt;=2026),")","")</f>
        <v/>
      </c>
      <c r="AG346" s="38" t="str">
        <f>IF(AND(D346&lt;2026,2026&lt;=Zisk!$D$10),1,IF(D346=2026,0,""))</f>
        <v/>
      </c>
      <c r="AH346" s="39" t="str">
        <f>IF(AND($D346&lt;=2026,Zisk!$D$10&gt;=2027),"x","")</f>
        <v/>
      </c>
      <c r="AI346" s="35" t="str">
        <f>IF(AND($D346&lt;=2027,Zisk!$D$10&gt;=2027),"(","")</f>
        <v/>
      </c>
      <c r="AJ346" s="35" t="str">
        <f>IF(AND($D346&lt;=2027,Zisk!$D$10&gt;=2027),"1","")</f>
        <v/>
      </c>
      <c r="AK346" s="35" t="str">
        <f>IF(AND($D346&lt;=2027,Zisk!$D$10&gt;=2027),"+","")</f>
        <v/>
      </c>
      <c r="AL346" s="37" t="str">
        <f>IF(AND($D346&lt;=2027,Zisk!$D$10&gt;=2027),VstupniParametry_SKRYT!$D$11,"")</f>
        <v/>
      </c>
      <c r="AM346" s="35" t="str">
        <f>IF(AND($D346&lt;=2027,Zisk!$D$10&gt;=2027),")","")</f>
        <v/>
      </c>
      <c r="AN346" s="38" t="str">
        <f>IF(AND(D346&lt;2027,2027&lt;=Zisk!$D$10),1,IF(D346=2027,0,""))</f>
        <v/>
      </c>
      <c r="AO346" s="39" t="str">
        <f>IF(AND($D346&lt;=2027,Zisk!$D$10&gt;=2028),"x","")</f>
        <v/>
      </c>
      <c r="AP346" s="35" t="str">
        <f>IF(AND($D346&lt;=2028,Zisk!$D$10&gt;=2028),"(","")</f>
        <v/>
      </c>
      <c r="AQ346" s="35" t="str">
        <f>IF(AND($D346&lt;=2028,Zisk!$D$10&gt;=2028),"1","")</f>
        <v/>
      </c>
      <c r="AR346" s="35" t="str">
        <f>IF(AND($D346&lt;=2028,Zisk!$D$10&gt;=2028),"+","")</f>
        <v/>
      </c>
      <c r="AS346" s="37" t="str">
        <f>IF(AND($D346&lt;=2028,Zisk!$D$10&gt;=2028),VstupniParametry_SKRYT!$D$12,"")</f>
        <v/>
      </c>
      <c r="AT346" s="35" t="str">
        <f>IF(AND($D346&lt;=2028,Zisk!$D$10&gt;=2028),")","")</f>
        <v/>
      </c>
      <c r="AU346" s="38" t="str">
        <f>IF(AND(D346&lt;2028,2028&lt;=Zisk!$D$10),1,IF(D346=2028,0,""))</f>
        <v/>
      </c>
      <c r="AV346" s="39" t="str">
        <f>IF(AND($D346&lt;=2028,Zisk!$D$10&gt;=2029),"x","")</f>
        <v/>
      </c>
      <c r="AW346" s="35" t="str">
        <f>IF(AND($D346&lt;=2029,Zisk!$D$10&gt;=2029),"(","")</f>
        <v/>
      </c>
      <c r="AX346" s="35" t="str">
        <f>IF(AND($D346&lt;=2029,Zisk!$D$10&gt;=2029),"1","")</f>
        <v/>
      </c>
      <c r="AY346" s="35" t="str">
        <f>IF(AND($D346&lt;=2029,Zisk!$D$10&gt;=2029),"+","")</f>
        <v/>
      </c>
      <c r="AZ346" s="37" t="str">
        <f>IF(AND($D346&lt;=2029,Zisk!$D$10&gt;=2029),VstupniParametry_SKRYT!$D$13,"")</f>
        <v/>
      </c>
      <c r="BA346" s="35" t="str">
        <f>IF(AND($D346&lt;=2029,Zisk!$D$10&gt;=2029),")","")</f>
        <v/>
      </c>
      <c r="BB346" s="38" t="str">
        <f>IF(AND(D346&lt;2029,2029&lt;=Zisk!$D$10),1,IF(D346=2029,0,""))</f>
        <v/>
      </c>
      <c r="BC346" s="39" t="str">
        <f>IF(AND($D346&lt;=2029,Zisk!$D$10&gt;=2030),"x","")</f>
        <v/>
      </c>
      <c r="BD346" s="35" t="str">
        <f>IF(AND($D346&lt;=2030,Zisk!$D$10&gt;=2030),"(","")</f>
        <v/>
      </c>
      <c r="BE346" s="35" t="str">
        <f>IF(AND($D346&lt;=2030,Zisk!$D$10&gt;=2030),"1","")</f>
        <v/>
      </c>
      <c r="BF346" s="35" t="str">
        <f>IF(AND($D346&lt;=2030,Zisk!$D$10&gt;=2030),"+","")</f>
        <v/>
      </c>
      <c r="BG346" s="37" t="str">
        <f>IF(AND($D346&lt;=2030,Zisk!$D$10&gt;=2030),VstupniParametry_SKRYT!$D$14,"")</f>
        <v/>
      </c>
      <c r="BH346" s="35" t="str">
        <f>IF(AND($D346&lt;=2030,Zisk!$D$10&gt;=2030),")","")</f>
        <v/>
      </c>
      <c r="BI346" s="38" t="str">
        <f>IF(AND(D346&lt;2030,2030&lt;=Zisk!$D$10),1,IF(D346=2030,0,""))</f>
        <v/>
      </c>
      <c r="BJ346" s="40" t="s">
        <v>32</v>
      </c>
      <c r="BK346" s="37">
        <f t="shared" si="184"/>
        <v>1</v>
      </c>
      <c r="BL346" s="35" t="str">
        <f t="shared" si="185"/>
        <v>x</v>
      </c>
      <c r="BM346" s="41">
        <f t="shared" si="186"/>
        <v>1</v>
      </c>
      <c r="BN346" s="37" t="str">
        <f t="shared" si="187"/>
        <v>x</v>
      </c>
      <c r="BO346" s="41">
        <f t="shared" si="172"/>
        <v>1.018</v>
      </c>
      <c r="BP346" s="41" t="str">
        <f t="shared" si="173"/>
        <v/>
      </c>
      <c r="BQ346" s="41" t="str">
        <f t="shared" si="174"/>
        <v/>
      </c>
      <c r="BR346" s="41" t="str">
        <f t="shared" si="175"/>
        <v/>
      </c>
      <c r="BS346" s="41" t="str">
        <f t="shared" si="176"/>
        <v/>
      </c>
      <c r="BT346" s="41" t="str">
        <f t="shared" si="177"/>
        <v/>
      </c>
      <c r="BU346" s="41" t="str">
        <f t="shared" si="178"/>
        <v/>
      </c>
      <c r="BV346" s="41" t="str">
        <f t="shared" si="179"/>
        <v/>
      </c>
      <c r="BW346" s="41" t="str">
        <f t="shared" si="180"/>
        <v/>
      </c>
      <c r="BX346" s="41" t="str">
        <f t="shared" si="181"/>
        <v/>
      </c>
      <c r="BY346" s="41" t="str">
        <f t="shared" si="182"/>
        <v/>
      </c>
      <c r="BZ346" s="40" t="s">
        <v>32</v>
      </c>
      <c r="CA346" s="41">
        <f t="shared" si="183"/>
        <v>1.018</v>
      </c>
      <c r="CB346" s="35"/>
      <c r="CC346" s="36">
        <f>IF(D346&gt;Zisk!$D$10,"",E346*CA346)</f>
        <v>0</v>
      </c>
    </row>
    <row r="347" spans="2:81" x14ac:dyDescent="0.2">
      <c r="B347" s="28" t="str">
        <f>Zisk!B358</f>
        <v/>
      </c>
      <c r="C347" s="28">
        <f>Zisk!C358</f>
        <v>0</v>
      </c>
      <c r="D347" s="28">
        <f>Zisk!E358</f>
        <v>0</v>
      </c>
      <c r="E347" s="29">
        <f>Zisk!D358</f>
        <v>0</v>
      </c>
      <c r="F347" s="29"/>
      <c r="G347" s="28" t="str">
        <f t="shared" si="158"/>
        <v>(</v>
      </c>
      <c r="H347" s="28" t="str">
        <f t="shared" si="159"/>
        <v>1</v>
      </c>
      <c r="I347" s="28" t="str">
        <f t="shared" si="160"/>
        <v>+</v>
      </c>
      <c r="J347" s="30">
        <f>IF($D347&lt;=2021,VstupniParametry_SKRYT!$D$5,"")</f>
        <v>0.02</v>
      </c>
      <c r="K347" s="28" t="str">
        <f t="shared" si="161"/>
        <v>)</v>
      </c>
      <c r="L347" s="31">
        <f>IF($D347&lt;=2021,COUNTIF(Vypocet_SKRYT!T344:AS344,"&gt;=1"),"")</f>
        <v>0</v>
      </c>
      <c r="M347" s="32" t="str">
        <f t="shared" si="162"/>
        <v>x</v>
      </c>
      <c r="N347" s="28" t="str">
        <f t="shared" si="163"/>
        <v>(</v>
      </c>
      <c r="O347" s="28" t="str">
        <f t="shared" si="164"/>
        <v>1</v>
      </c>
      <c r="P347" s="28" t="str">
        <f t="shared" si="165"/>
        <v>+</v>
      </c>
      <c r="Q347" s="30">
        <f>IF($D347&lt;=2024,VstupniParametry_SKRYT!$D$6,"")</f>
        <v>0.06</v>
      </c>
      <c r="R347" s="28" t="str">
        <f t="shared" si="166"/>
        <v>)</v>
      </c>
      <c r="S347" s="31">
        <f>IF($D347&lt;=2024,COUNTIFS(Vypocet_SKRYT!AT344:AV344,"&gt;=1"),"")</f>
        <v>0</v>
      </c>
      <c r="T347" s="32" t="str">
        <f t="shared" si="167"/>
        <v>x</v>
      </c>
      <c r="U347" s="28" t="str">
        <f t="shared" si="168"/>
        <v>(</v>
      </c>
      <c r="V347" s="28" t="str">
        <f t="shared" si="169"/>
        <v>1</v>
      </c>
      <c r="W347" s="28" t="str">
        <f t="shared" si="170"/>
        <v>+</v>
      </c>
      <c r="X347" s="30">
        <f>IF($D347&lt;=2025,VstupniParametry_SKRYT!$D$9,"")</f>
        <v>1.7999999999999999E-2</v>
      </c>
      <c r="Y347" s="28" t="str">
        <f t="shared" si="171"/>
        <v>)</v>
      </c>
      <c r="Z347" s="31">
        <f>IF(AND(D347&lt;2025,2025&lt;=Zisk!$D$10),1,IF(D347=2025,0,""))</f>
        <v>1</v>
      </c>
      <c r="AA347" s="32" t="str">
        <f>IF(AND($D347&lt;=2025,Zisk!$D$10&gt;=2026),"x","")</f>
        <v/>
      </c>
      <c r="AB347" s="28" t="str">
        <f>IF(AND($D347&lt;=2026,Zisk!$D$10&gt;=2026),"(","")</f>
        <v/>
      </c>
      <c r="AC347" s="28" t="str">
        <f>IF(AND($D347&lt;=2026,Zisk!$D$10&gt;=2026),"1","")</f>
        <v/>
      </c>
      <c r="AD347" s="28" t="str">
        <f>IF(AND($D347&lt;=2026,Zisk!$D$10&gt;=2026),"+","")</f>
        <v/>
      </c>
      <c r="AE347" s="30" t="str">
        <f>IF(AND($D347&lt;=2026,Zisk!$D$10&gt;=2026),VstupniParametry_SKRYT!$D$10,"")</f>
        <v/>
      </c>
      <c r="AF347" s="28" t="str">
        <f>IF(AND($D347&lt;=2026,Zisk!$D$10&gt;=2026),")","")</f>
        <v/>
      </c>
      <c r="AG347" s="31" t="str">
        <f>IF(AND(D347&lt;2026,2026&lt;=Zisk!$D$10),1,IF(D347=2026,0,""))</f>
        <v/>
      </c>
      <c r="AH347" s="32" t="str">
        <f>IF(AND($D347&lt;=2026,Zisk!$D$10&gt;=2027),"x","")</f>
        <v/>
      </c>
      <c r="AI347" s="28" t="str">
        <f>IF(AND($D347&lt;=2027,Zisk!$D$10&gt;=2027),"(","")</f>
        <v/>
      </c>
      <c r="AJ347" s="28" t="str">
        <f>IF(AND($D347&lt;=2027,Zisk!$D$10&gt;=2027),"1","")</f>
        <v/>
      </c>
      <c r="AK347" s="28" t="str">
        <f>IF(AND($D347&lt;=2027,Zisk!$D$10&gt;=2027),"+","")</f>
        <v/>
      </c>
      <c r="AL347" s="30" t="str">
        <f>IF(AND($D347&lt;=2027,Zisk!$D$10&gt;=2027),VstupniParametry_SKRYT!$D$11,"")</f>
        <v/>
      </c>
      <c r="AM347" s="28" t="str">
        <f>IF(AND($D347&lt;=2027,Zisk!$D$10&gt;=2027),")","")</f>
        <v/>
      </c>
      <c r="AN347" s="31" t="str">
        <f>IF(AND(D347&lt;2027,2027&lt;=Zisk!$D$10),1,IF(D347=2027,0,""))</f>
        <v/>
      </c>
      <c r="AO347" s="32" t="str">
        <f>IF(AND($D347&lt;=2027,Zisk!$D$10&gt;=2028),"x","")</f>
        <v/>
      </c>
      <c r="AP347" s="28" t="str">
        <f>IF(AND($D347&lt;=2028,Zisk!$D$10&gt;=2028),"(","")</f>
        <v/>
      </c>
      <c r="AQ347" s="28" t="str">
        <f>IF(AND($D347&lt;=2028,Zisk!$D$10&gt;=2028),"1","")</f>
        <v/>
      </c>
      <c r="AR347" s="28" t="str">
        <f>IF(AND($D347&lt;=2028,Zisk!$D$10&gt;=2028),"+","")</f>
        <v/>
      </c>
      <c r="AS347" s="30" t="str">
        <f>IF(AND($D347&lt;=2028,Zisk!$D$10&gt;=2028),VstupniParametry_SKRYT!$D$12,"")</f>
        <v/>
      </c>
      <c r="AT347" s="28" t="str">
        <f>IF(AND($D347&lt;=2028,Zisk!$D$10&gt;=2028),")","")</f>
        <v/>
      </c>
      <c r="AU347" s="31" t="str">
        <f>IF(AND(D347&lt;2028,2028&lt;=Zisk!$D$10),1,IF(D347=2028,0,""))</f>
        <v/>
      </c>
      <c r="AV347" s="32" t="str">
        <f>IF(AND($D347&lt;=2028,Zisk!$D$10&gt;=2029),"x","")</f>
        <v/>
      </c>
      <c r="AW347" s="28" t="str">
        <f>IF(AND($D347&lt;=2029,Zisk!$D$10&gt;=2029),"(","")</f>
        <v/>
      </c>
      <c r="AX347" s="28" t="str">
        <f>IF(AND($D347&lt;=2029,Zisk!$D$10&gt;=2029),"1","")</f>
        <v/>
      </c>
      <c r="AY347" s="28" t="str">
        <f>IF(AND($D347&lt;=2029,Zisk!$D$10&gt;=2029),"+","")</f>
        <v/>
      </c>
      <c r="AZ347" s="30" t="str">
        <f>IF(AND($D347&lt;=2029,Zisk!$D$10&gt;=2029),VstupniParametry_SKRYT!$D$13,"")</f>
        <v/>
      </c>
      <c r="BA347" s="28" t="str">
        <f>IF(AND($D347&lt;=2029,Zisk!$D$10&gt;=2029),")","")</f>
        <v/>
      </c>
      <c r="BB347" s="31" t="str">
        <f>IF(AND(D347&lt;2029,2029&lt;=Zisk!$D$10),1,IF(D347=2029,0,""))</f>
        <v/>
      </c>
      <c r="BC347" s="32" t="str">
        <f>IF(AND($D347&lt;=2029,Zisk!$D$10&gt;=2030),"x","")</f>
        <v/>
      </c>
      <c r="BD347" s="28" t="str">
        <f>IF(AND($D347&lt;=2030,Zisk!$D$10&gt;=2030),"(","")</f>
        <v/>
      </c>
      <c r="BE347" s="28" t="str">
        <f>IF(AND($D347&lt;=2030,Zisk!$D$10&gt;=2030),"1","")</f>
        <v/>
      </c>
      <c r="BF347" s="28" t="str">
        <f>IF(AND($D347&lt;=2030,Zisk!$D$10&gt;=2030),"+","")</f>
        <v/>
      </c>
      <c r="BG347" s="30" t="str">
        <f>IF(AND($D347&lt;=2030,Zisk!$D$10&gt;=2030),VstupniParametry_SKRYT!$D$14,"")</f>
        <v/>
      </c>
      <c r="BH347" s="28" t="str">
        <f>IF(AND($D347&lt;=2030,Zisk!$D$10&gt;=2030),")","")</f>
        <v/>
      </c>
      <c r="BI347" s="31" t="str">
        <f>IF(AND(D347&lt;2030,2030&lt;=Zisk!$D$10),1,IF(D347=2030,0,""))</f>
        <v/>
      </c>
      <c r="BJ347" s="33" t="s">
        <v>32</v>
      </c>
      <c r="BK347" s="30">
        <f t="shared" si="184"/>
        <v>1</v>
      </c>
      <c r="BL347" s="28" t="str">
        <f t="shared" si="185"/>
        <v>x</v>
      </c>
      <c r="BM347" s="34">
        <f t="shared" si="186"/>
        <v>1</v>
      </c>
      <c r="BN347" s="30" t="str">
        <f t="shared" si="187"/>
        <v>x</v>
      </c>
      <c r="BO347" s="34">
        <f t="shared" si="172"/>
        <v>1.018</v>
      </c>
      <c r="BP347" s="34" t="str">
        <f t="shared" si="173"/>
        <v/>
      </c>
      <c r="BQ347" s="34" t="str">
        <f t="shared" si="174"/>
        <v/>
      </c>
      <c r="BR347" s="34" t="str">
        <f t="shared" si="175"/>
        <v/>
      </c>
      <c r="BS347" s="34" t="str">
        <f t="shared" si="176"/>
        <v/>
      </c>
      <c r="BT347" s="34" t="str">
        <f t="shared" si="177"/>
        <v/>
      </c>
      <c r="BU347" s="34" t="str">
        <f t="shared" si="178"/>
        <v/>
      </c>
      <c r="BV347" s="34" t="str">
        <f t="shared" si="179"/>
        <v/>
      </c>
      <c r="BW347" s="34" t="str">
        <f t="shared" si="180"/>
        <v/>
      </c>
      <c r="BX347" s="34" t="str">
        <f t="shared" si="181"/>
        <v/>
      </c>
      <c r="BY347" s="34" t="str">
        <f t="shared" si="182"/>
        <v/>
      </c>
      <c r="BZ347" s="33" t="s">
        <v>32</v>
      </c>
      <c r="CA347" s="34">
        <f t="shared" si="183"/>
        <v>1.018</v>
      </c>
      <c r="CB347" s="28"/>
      <c r="CC347" s="29">
        <f>IF(D347&gt;Zisk!$D$10,"",E347*CA347)</f>
        <v>0</v>
      </c>
    </row>
    <row r="348" spans="2:81" x14ac:dyDescent="0.2">
      <c r="B348" s="35" t="str">
        <f>Zisk!B359</f>
        <v/>
      </c>
      <c r="C348" s="35">
        <f>Zisk!C359</f>
        <v>0</v>
      </c>
      <c r="D348" s="35">
        <f>Zisk!E359</f>
        <v>0</v>
      </c>
      <c r="E348" s="36">
        <f>Zisk!D359</f>
        <v>0</v>
      </c>
      <c r="F348" s="36"/>
      <c r="G348" s="35" t="str">
        <f t="shared" si="158"/>
        <v>(</v>
      </c>
      <c r="H348" s="35" t="str">
        <f t="shared" si="159"/>
        <v>1</v>
      </c>
      <c r="I348" s="35" t="str">
        <f t="shared" si="160"/>
        <v>+</v>
      </c>
      <c r="J348" s="37">
        <f>IF($D348&lt;=2021,VstupniParametry_SKRYT!$D$5,"")</f>
        <v>0.02</v>
      </c>
      <c r="K348" s="35" t="str">
        <f t="shared" si="161"/>
        <v>)</v>
      </c>
      <c r="L348" s="38">
        <f>IF($D348&lt;=2021,COUNTIF(Vypocet_SKRYT!T345:AS345,"&gt;=1"),"")</f>
        <v>0</v>
      </c>
      <c r="M348" s="39" t="str">
        <f t="shared" si="162"/>
        <v>x</v>
      </c>
      <c r="N348" s="35" t="str">
        <f t="shared" si="163"/>
        <v>(</v>
      </c>
      <c r="O348" s="35" t="str">
        <f t="shared" si="164"/>
        <v>1</v>
      </c>
      <c r="P348" s="35" t="str">
        <f t="shared" si="165"/>
        <v>+</v>
      </c>
      <c r="Q348" s="37">
        <f>IF($D348&lt;=2024,VstupniParametry_SKRYT!$D$6,"")</f>
        <v>0.06</v>
      </c>
      <c r="R348" s="35" t="str">
        <f t="shared" si="166"/>
        <v>)</v>
      </c>
      <c r="S348" s="38">
        <f>IF($D348&lt;=2024,COUNTIFS(Vypocet_SKRYT!AT345:AV345,"&gt;=1"),"")</f>
        <v>0</v>
      </c>
      <c r="T348" s="39" t="str">
        <f t="shared" si="167"/>
        <v>x</v>
      </c>
      <c r="U348" s="35" t="str">
        <f t="shared" si="168"/>
        <v>(</v>
      </c>
      <c r="V348" s="35" t="str">
        <f t="shared" si="169"/>
        <v>1</v>
      </c>
      <c r="W348" s="35" t="str">
        <f t="shared" si="170"/>
        <v>+</v>
      </c>
      <c r="X348" s="37">
        <f>IF($D348&lt;=2025,VstupniParametry_SKRYT!$D$9,"")</f>
        <v>1.7999999999999999E-2</v>
      </c>
      <c r="Y348" s="35" t="str">
        <f t="shared" si="171"/>
        <v>)</v>
      </c>
      <c r="Z348" s="38">
        <f>IF(AND(D348&lt;2025,2025&lt;=Zisk!$D$10),1,IF(D348=2025,0,""))</f>
        <v>1</v>
      </c>
      <c r="AA348" s="39" t="str">
        <f>IF(AND($D348&lt;=2025,Zisk!$D$10&gt;=2026),"x","")</f>
        <v/>
      </c>
      <c r="AB348" s="35" t="str">
        <f>IF(AND($D348&lt;=2026,Zisk!$D$10&gt;=2026),"(","")</f>
        <v/>
      </c>
      <c r="AC348" s="35" t="str">
        <f>IF(AND($D348&lt;=2026,Zisk!$D$10&gt;=2026),"1","")</f>
        <v/>
      </c>
      <c r="AD348" s="35" t="str">
        <f>IF(AND($D348&lt;=2026,Zisk!$D$10&gt;=2026),"+","")</f>
        <v/>
      </c>
      <c r="AE348" s="37" t="str">
        <f>IF(AND($D348&lt;=2026,Zisk!$D$10&gt;=2026),VstupniParametry_SKRYT!$D$10,"")</f>
        <v/>
      </c>
      <c r="AF348" s="35" t="str">
        <f>IF(AND($D348&lt;=2026,Zisk!$D$10&gt;=2026),")","")</f>
        <v/>
      </c>
      <c r="AG348" s="38" t="str">
        <f>IF(AND(D348&lt;2026,2026&lt;=Zisk!$D$10),1,IF(D348=2026,0,""))</f>
        <v/>
      </c>
      <c r="AH348" s="39" t="str">
        <f>IF(AND($D348&lt;=2026,Zisk!$D$10&gt;=2027),"x","")</f>
        <v/>
      </c>
      <c r="AI348" s="35" t="str">
        <f>IF(AND($D348&lt;=2027,Zisk!$D$10&gt;=2027),"(","")</f>
        <v/>
      </c>
      <c r="AJ348" s="35" t="str">
        <f>IF(AND($D348&lt;=2027,Zisk!$D$10&gt;=2027),"1","")</f>
        <v/>
      </c>
      <c r="AK348" s="35" t="str">
        <f>IF(AND($D348&lt;=2027,Zisk!$D$10&gt;=2027),"+","")</f>
        <v/>
      </c>
      <c r="AL348" s="37" t="str">
        <f>IF(AND($D348&lt;=2027,Zisk!$D$10&gt;=2027),VstupniParametry_SKRYT!$D$11,"")</f>
        <v/>
      </c>
      <c r="AM348" s="35" t="str">
        <f>IF(AND($D348&lt;=2027,Zisk!$D$10&gt;=2027),")","")</f>
        <v/>
      </c>
      <c r="AN348" s="38" t="str">
        <f>IF(AND(D348&lt;2027,2027&lt;=Zisk!$D$10),1,IF(D348=2027,0,""))</f>
        <v/>
      </c>
      <c r="AO348" s="39" t="str">
        <f>IF(AND($D348&lt;=2027,Zisk!$D$10&gt;=2028),"x","")</f>
        <v/>
      </c>
      <c r="AP348" s="35" t="str">
        <f>IF(AND($D348&lt;=2028,Zisk!$D$10&gt;=2028),"(","")</f>
        <v/>
      </c>
      <c r="AQ348" s="35" t="str">
        <f>IF(AND($D348&lt;=2028,Zisk!$D$10&gt;=2028),"1","")</f>
        <v/>
      </c>
      <c r="AR348" s="35" t="str">
        <f>IF(AND($D348&lt;=2028,Zisk!$D$10&gt;=2028),"+","")</f>
        <v/>
      </c>
      <c r="AS348" s="37" t="str">
        <f>IF(AND($D348&lt;=2028,Zisk!$D$10&gt;=2028),VstupniParametry_SKRYT!$D$12,"")</f>
        <v/>
      </c>
      <c r="AT348" s="35" t="str">
        <f>IF(AND($D348&lt;=2028,Zisk!$D$10&gt;=2028),")","")</f>
        <v/>
      </c>
      <c r="AU348" s="38" t="str">
        <f>IF(AND(D348&lt;2028,2028&lt;=Zisk!$D$10),1,IF(D348=2028,0,""))</f>
        <v/>
      </c>
      <c r="AV348" s="39" t="str">
        <f>IF(AND($D348&lt;=2028,Zisk!$D$10&gt;=2029),"x","")</f>
        <v/>
      </c>
      <c r="AW348" s="35" t="str">
        <f>IF(AND($D348&lt;=2029,Zisk!$D$10&gt;=2029),"(","")</f>
        <v/>
      </c>
      <c r="AX348" s="35" t="str">
        <f>IF(AND($D348&lt;=2029,Zisk!$D$10&gt;=2029),"1","")</f>
        <v/>
      </c>
      <c r="AY348" s="35" t="str">
        <f>IF(AND($D348&lt;=2029,Zisk!$D$10&gt;=2029),"+","")</f>
        <v/>
      </c>
      <c r="AZ348" s="37" t="str">
        <f>IF(AND($D348&lt;=2029,Zisk!$D$10&gt;=2029),VstupniParametry_SKRYT!$D$13,"")</f>
        <v/>
      </c>
      <c r="BA348" s="35" t="str">
        <f>IF(AND($D348&lt;=2029,Zisk!$D$10&gt;=2029),")","")</f>
        <v/>
      </c>
      <c r="BB348" s="38" t="str">
        <f>IF(AND(D348&lt;2029,2029&lt;=Zisk!$D$10),1,IF(D348=2029,0,""))</f>
        <v/>
      </c>
      <c r="BC348" s="39" t="str">
        <f>IF(AND($D348&lt;=2029,Zisk!$D$10&gt;=2030),"x","")</f>
        <v/>
      </c>
      <c r="BD348" s="35" t="str">
        <f>IF(AND($D348&lt;=2030,Zisk!$D$10&gt;=2030),"(","")</f>
        <v/>
      </c>
      <c r="BE348" s="35" t="str">
        <f>IF(AND($D348&lt;=2030,Zisk!$D$10&gt;=2030),"1","")</f>
        <v/>
      </c>
      <c r="BF348" s="35" t="str">
        <f>IF(AND($D348&lt;=2030,Zisk!$D$10&gt;=2030),"+","")</f>
        <v/>
      </c>
      <c r="BG348" s="37" t="str">
        <f>IF(AND($D348&lt;=2030,Zisk!$D$10&gt;=2030),VstupniParametry_SKRYT!$D$14,"")</f>
        <v/>
      </c>
      <c r="BH348" s="35" t="str">
        <f>IF(AND($D348&lt;=2030,Zisk!$D$10&gt;=2030),")","")</f>
        <v/>
      </c>
      <c r="BI348" s="38" t="str">
        <f>IF(AND(D348&lt;2030,2030&lt;=Zisk!$D$10),1,IF(D348=2030,0,""))</f>
        <v/>
      </c>
      <c r="BJ348" s="40" t="s">
        <v>32</v>
      </c>
      <c r="BK348" s="37">
        <f t="shared" si="184"/>
        <v>1</v>
      </c>
      <c r="BL348" s="35" t="str">
        <f t="shared" si="185"/>
        <v>x</v>
      </c>
      <c r="BM348" s="41">
        <f t="shared" si="186"/>
        <v>1</v>
      </c>
      <c r="BN348" s="37" t="str">
        <f t="shared" si="187"/>
        <v>x</v>
      </c>
      <c r="BO348" s="41">
        <f t="shared" si="172"/>
        <v>1.018</v>
      </c>
      <c r="BP348" s="41" t="str">
        <f t="shared" si="173"/>
        <v/>
      </c>
      <c r="BQ348" s="41" t="str">
        <f t="shared" si="174"/>
        <v/>
      </c>
      <c r="BR348" s="41" t="str">
        <f t="shared" si="175"/>
        <v/>
      </c>
      <c r="BS348" s="41" t="str">
        <f t="shared" si="176"/>
        <v/>
      </c>
      <c r="BT348" s="41" t="str">
        <f t="shared" si="177"/>
        <v/>
      </c>
      <c r="BU348" s="41" t="str">
        <f t="shared" si="178"/>
        <v/>
      </c>
      <c r="BV348" s="41" t="str">
        <f t="shared" si="179"/>
        <v/>
      </c>
      <c r="BW348" s="41" t="str">
        <f t="shared" si="180"/>
        <v/>
      </c>
      <c r="BX348" s="41" t="str">
        <f t="shared" si="181"/>
        <v/>
      </c>
      <c r="BY348" s="41" t="str">
        <f t="shared" si="182"/>
        <v/>
      </c>
      <c r="BZ348" s="40" t="s">
        <v>32</v>
      </c>
      <c r="CA348" s="41">
        <f t="shared" si="183"/>
        <v>1.018</v>
      </c>
      <c r="CB348" s="35"/>
      <c r="CC348" s="36">
        <f>IF(D348&gt;Zisk!$D$10,"",E348*CA348)</f>
        <v>0</v>
      </c>
    </row>
    <row r="349" spans="2:81" x14ac:dyDescent="0.2">
      <c r="B349" s="28" t="str">
        <f>Zisk!B360</f>
        <v/>
      </c>
      <c r="C349" s="28">
        <f>Zisk!C360</f>
        <v>0</v>
      </c>
      <c r="D349" s="28">
        <f>Zisk!E360</f>
        <v>0</v>
      </c>
      <c r="E349" s="29">
        <f>Zisk!D360</f>
        <v>0</v>
      </c>
      <c r="F349" s="29"/>
      <c r="G349" s="28" t="str">
        <f t="shared" si="158"/>
        <v>(</v>
      </c>
      <c r="H349" s="28" t="str">
        <f t="shared" si="159"/>
        <v>1</v>
      </c>
      <c r="I349" s="28" t="str">
        <f t="shared" si="160"/>
        <v>+</v>
      </c>
      <c r="J349" s="30">
        <f>IF($D349&lt;=2021,VstupniParametry_SKRYT!$D$5,"")</f>
        <v>0.02</v>
      </c>
      <c r="K349" s="28" t="str">
        <f t="shared" si="161"/>
        <v>)</v>
      </c>
      <c r="L349" s="31">
        <f>IF($D349&lt;=2021,COUNTIF(Vypocet_SKRYT!T346:AS346,"&gt;=1"),"")</f>
        <v>0</v>
      </c>
      <c r="M349" s="32" t="str">
        <f t="shared" si="162"/>
        <v>x</v>
      </c>
      <c r="N349" s="28" t="str">
        <f t="shared" si="163"/>
        <v>(</v>
      </c>
      <c r="O349" s="28" t="str">
        <f t="shared" si="164"/>
        <v>1</v>
      </c>
      <c r="P349" s="28" t="str">
        <f t="shared" si="165"/>
        <v>+</v>
      </c>
      <c r="Q349" s="30">
        <f>IF($D349&lt;=2024,VstupniParametry_SKRYT!$D$6,"")</f>
        <v>0.06</v>
      </c>
      <c r="R349" s="28" t="str">
        <f t="shared" si="166"/>
        <v>)</v>
      </c>
      <c r="S349" s="31">
        <f>IF($D349&lt;=2024,COUNTIFS(Vypocet_SKRYT!AT346:AV346,"&gt;=1"),"")</f>
        <v>0</v>
      </c>
      <c r="T349" s="32" t="str">
        <f t="shared" si="167"/>
        <v>x</v>
      </c>
      <c r="U349" s="28" t="str">
        <f t="shared" si="168"/>
        <v>(</v>
      </c>
      <c r="V349" s="28" t="str">
        <f t="shared" si="169"/>
        <v>1</v>
      </c>
      <c r="W349" s="28" t="str">
        <f t="shared" si="170"/>
        <v>+</v>
      </c>
      <c r="X349" s="30">
        <f>IF($D349&lt;=2025,VstupniParametry_SKRYT!$D$9,"")</f>
        <v>1.7999999999999999E-2</v>
      </c>
      <c r="Y349" s="28" t="str">
        <f t="shared" si="171"/>
        <v>)</v>
      </c>
      <c r="Z349" s="31">
        <f>IF(AND(D349&lt;2025,2025&lt;=Zisk!$D$10),1,IF(D349=2025,0,""))</f>
        <v>1</v>
      </c>
      <c r="AA349" s="32" t="str">
        <f>IF(AND($D349&lt;=2025,Zisk!$D$10&gt;=2026),"x","")</f>
        <v/>
      </c>
      <c r="AB349" s="28" t="str">
        <f>IF(AND($D349&lt;=2026,Zisk!$D$10&gt;=2026),"(","")</f>
        <v/>
      </c>
      <c r="AC349" s="28" t="str">
        <f>IF(AND($D349&lt;=2026,Zisk!$D$10&gt;=2026),"1","")</f>
        <v/>
      </c>
      <c r="AD349" s="28" t="str">
        <f>IF(AND($D349&lt;=2026,Zisk!$D$10&gt;=2026),"+","")</f>
        <v/>
      </c>
      <c r="AE349" s="30" t="str">
        <f>IF(AND($D349&lt;=2026,Zisk!$D$10&gt;=2026),VstupniParametry_SKRYT!$D$10,"")</f>
        <v/>
      </c>
      <c r="AF349" s="28" t="str">
        <f>IF(AND($D349&lt;=2026,Zisk!$D$10&gt;=2026),")","")</f>
        <v/>
      </c>
      <c r="AG349" s="31" t="str">
        <f>IF(AND(D349&lt;2026,2026&lt;=Zisk!$D$10),1,IF(D349=2026,0,""))</f>
        <v/>
      </c>
      <c r="AH349" s="32" t="str">
        <f>IF(AND($D349&lt;=2026,Zisk!$D$10&gt;=2027),"x","")</f>
        <v/>
      </c>
      <c r="AI349" s="28" t="str">
        <f>IF(AND($D349&lt;=2027,Zisk!$D$10&gt;=2027),"(","")</f>
        <v/>
      </c>
      <c r="AJ349" s="28" t="str">
        <f>IF(AND($D349&lt;=2027,Zisk!$D$10&gt;=2027),"1","")</f>
        <v/>
      </c>
      <c r="AK349" s="28" t="str">
        <f>IF(AND($D349&lt;=2027,Zisk!$D$10&gt;=2027),"+","")</f>
        <v/>
      </c>
      <c r="AL349" s="30" t="str">
        <f>IF(AND($D349&lt;=2027,Zisk!$D$10&gt;=2027),VstupniParametry_SKRYT!$D$11,"")</f>
        <v/>
      </c>
      <c r="AM349" s="28" t="str">
        <f>IF(AND($D349&lt;=2027,Zisk!$D$10&gt;=2027),")","")</f>
        <v/>
      </c>
      <c r="AN349" s="31" t="str">
        <f>IF(AND(D349&lt;2027,2027&lt;=Zisk!$D$10),1,IF(D349=2027,0,""))</f>
        <v/>
      </c>
      <c r="AO349" s="32" t="str">
        <f>IF(AND($D349&lt;=2027,Zisk!$D$10&gt;=2028),"x","")</f>
        <v/>
      </c>
      <c r="AP349" s="28" t="str">
        <f>IF(AND($D349&lt;=2028,Zisk!$D$10&gt;=2028),"(","")</f>
        <v/>
      </c>
      <c r="AQ349" s="28" t="str">
        <f>IF(AND($D349&lt;=2028,Zisk!$D$10&gt;=2028),"1","")</f>
        <v/>
      </c>
      <c r="AR349" s="28" t="str">
        <f>IF(AND($D349&lt;=2028,Zisk!$D$10&gt;=2028),"+","")</f>
        <v/>
      </c>
      <c r="AS349" s="30" t="str">
        <f>IF(AND($D349&lt;=2028,Zisk!$D$10&gt;=2028),VstupniParametry_SKRYT!$D$12,"")</f>
        <v/>
      </c>
      <c r="AT349" s="28" t="str">
        <f>IF(AND($D349&lt;=2028,Zisk!$D$10&gt;=2028),")","")</f>
        <v/>
      </c>
      <c r="AU349" s="31" t="str">
        <f>IF(AND(D349&lt;2028,2028&lt;=Zisk!$D$10),1,IF(D349=2028,0,""))</f>
        <v/>
      </c>
      <c r="AV349" s="32" t="str">
        <f>IF(AND($D349&lt;=2028,Zisk!$D$10&gt;=2029),"x","")</f>
        <v/>
      </c>
      <c r="AW349" s="28" t="str">
        <f>IF(AND($D349&lt;=2029,Zisk!$D$10&gt;=2029),"(","")</f>
        <v/>
      </c>
      <c r="AX349" s="28" t="str">
        <f>IF(AND($D349&lt;=2029,Zisk!$D$10&gt;=2029),"1","")</f>
        <v/>
      </c>
      <c r="AY349" s="28" t="str">
        <f>IF(AND($D349&lt;=2029,Zisk!$D$10&gt;=2029),"+","")</f>
        <v/>
      </c>
      <c r="AZ349" s="30" t="str">
        <f>IF(AND($D349&lt;=2029,Zisk!$D$10&gt;=2029),VstupniParametry_SKRYT!$D$13,"")</f>
        <v/>
      </c>
      <c r="BA349" s="28" t="str">
        <f>IF(AND($D349&lt;=2029,Zisk!$D$10&gt;=2029),")","")</f>
        <v/>
      </c>
      <c r="BB349" s="31" t="str">
        <f>IF(AND(D349&lt;2029,2029&lt;=Zisk!$D$10),1,IF(D349=2029,0,""))</f>
        <v/>
      </c>
      <c r="BC349" s="32" t="str">
        <f>IF(AND($D349&lt;=2029,Zisk!$D$10&gt;=2030),"x","")</f>
        <v/>
      </c>
      <c r="BD349" s="28" t="str">
        <f>IF(AND($D349&lt;=2030,Zisk!$D$10&gt;=2030),"(","")</f>
        <v/>
      </c>
      <c r="BE349" s="28" t="str">
        <f>IF(AND($D349&lt;=2030,Zisk!$D$10&gt;=2030),"1","")</f>
        <v/>
      </c>
      <c r="BF349" s="28" t="str">
        <f>IF(AND($D349&lt;=2030,Zisk!$D$10&gt;=2030),"+","")</f>
        <v/>
      </c>
      <c r="BG349" s="30" t="str">
        <f>IF(AND($D349&lt;=2030,Zisk!$D$10&gt;=2030),VstupniParametry_SKRYT!$D$14,"")</f>
        <v/>
      </c>
      <c r="BH349" s="28" t="str">
        <f>IF(AND($D349&lt;=2030,Zisk!$D$10&gt;=2030),")","")</f>
        <v/>
      </c>
      <c r="BI349" s="31" t="str">
        <f>IF(AND(D349&lt;2030,2030&lt;=Zisk!$D$10),1,IF(D349=2030,0,""))</f>
        <v/>
      </c>
      <c r="BJ349" s="33" t="s">
        <v>32</v>
      </c>
      <c r="BK349" s="30">
        <f t="shared" si="184"/>
        <v>1</v>
      </c>
      <c r="BL349" s="28" t="str">
        <f t="shared" si="185"/>
        <v>x</v>
      </c>
      <c r="BM349" s="34">
        <f t="shared" si="186"/>
        <v>1</v>
      </c>
      <c r="BN349" s="30" t="str">
        <f t="shared" si="187"/>
        <v>x</v>
      </c>
      <c r="BO349" s="34">
        <f t="shared" si="172"/>
        <v>1.018</v>
      </c>
      <c r="BP349" s="34" t="str">
        <f t="shared" si="173"/>
        <v/>
      </c>
      <c r="BQ349" s="34" t="str">
        <f t="shared" si="174"/>
        <v/>
      </c>
      <c r="BR349" s="34" t="str">
        <f t="shared" si="175"/>
        <v/>
      </c>
      <c r="BS349" s="34" t="str">
        <f t="shared" si="176"/>
        <v/>
      </c>
      <c r="BT349" s="34" t="str">
        <f t="shared" si="177"/>
        <v/>
      </c>
      <c r="BU349" s="34" t="str">
        <f t="shared" si="178"/>
        <v/>
      </c>
      <c r="BV349" s="34" t="str">
        <f t="shared" si="179"/>
        <v/>
      </c>
      <c r="BW349" s="34" t="str">
        <f t="shared" si="180"/>
        <v/>
      </c>
      <c r="BX349" s="34" t="str">
        <f t="shared" si="181"/>
        <v/>
      </c>
      <c r="BY349" s="34" t="str">
        <f t="shared" si="182"/>
        <v/>
      </c>
      <c r="BZ349" s="33" t="s">
        <v>32</v>
      </c>
      <c r="CA349" s="34">
        <f t="shared" si="183"/>
        <v>1.018</v>
      </c>
      <c r="CB349" s="28"/>
      <c r="CC349" s="29">
        <f>IF(D349&gt;Zisk!$D$10,"",E349*CA349)</f>
        <v>0</v>
      </c>
    </row>
    <row r="350" spans="2:81" x14ac:dyDescent="0.2">
      <c r="B350" s="35" t="str">
        <f>Zisk!B361</f>
        <v/>
      </c>
      <c r="C350" s="35">
        <f>Zisk!C361</f>
        <v>0</v>
      </c>
      <c r="D350" s="35">
        <f>Zisk!E361</f>
        <v>0</v>
      </c>
      <c r="E350" s="36">
        <f>Zisk!D361</f>
        <v>0</v>
      </c>
      <c r="F350" s="36"/>
      <c r="G350" s="35" t="str">
        <f t="shared" si="158"/>
        <v>(</v>
      </c>
      <c r="H350" s="35" t="str">
        <f t="shared" si="159"/>
        <v>1</v>
      </c>
      <c r="I350" s="35" t="str">
        <f t="shared" si="160"/>
        <v>+</v>
      </c>
      <c r="J350" s="37">
        <f>IF($D350&lt;=2021,VstupniParametry_SKRYT!$D$5,"")</f>
        <v>0.02</v>
      </c>
      <c r="K350" s="35" t="str">
        <f t="shared" si="161"/>
        <v>)</v>
      </c>
      <c r="L350" s="38">
        <f>IF($D350&lt;=2021,COUNTIF(Vypocet_SKRYT!T347:AS347,"&gt;=1"),"")</f>
        <v>0</v>
      </c>
      <c r="M350" s="39" t="str">
        <f t="shared" si="162"/>
        <v>x</v>
      </c>
      <c r="N350" s="35" t="str">
        <f t="shared" si="163"/>
        <v>(</v>
      </c>
      <c r="O350" s="35" t="str">
        <f t="shared" si="164"/>
        <v>1</v>
      </c>
      <c r="P350" s="35" t="str">
        <f t="shared" si="165"/>
        <v>+</v>
      </c>
      <c r="Q350" s="37">
        <f>IF($D350&lt;=2024,VstupniParametry_SKRYT!$D$6,"")</f>
        <v>0.06</v>
      </c>
      <c r="R350" s="35" t="str">
        <f t="shared" si="166"/>
        <v>)</v>
      </c>
      <c r="S350" s="38">
        <f>IF($D350&lt;=2024,COUNTIFS(Vypocet_SKRYT!AT347:AV347,"&gt;=1"),"")</f>
        <v>0</v>
      </c>
      <c r="T350" s="39" t="str">
        <f t="shared" si="167"/>
        <v>x</v>
      </c>
      <c r="U350" s="35" t="str">
        <f t="shared" si="168"/>
        <v>(</v>
      </c>
      <c r="V350" s="35" t="str">
        <f t="shared" si="169"/>
        <v>1</v>
      </c>
      <c r="W350" s="35" t="str">
        <f t="shared" si="170"/>
        <v>+</v>
      </c>
      <c r="X350" s="37">
        <f>IF($D350&lt;=2025,VstupniParametry_SKRYT!$D$9,"")</f>
        <v>1.7999999999999999E-2</v>
      </c>
      <c r="Y350" s="35" t="str">
        <f t="shared" si="171"/>
        <v>)</v>
      </c>
      <c r="Z350" s="38">
        <f>IF(AND(D350&lt;2025,2025&lt;=Zisk!$D$10),1,IF(D350=2025,0,""))</f>
        <v>1</v>
      </c>
      <c r="AA350" s="39" t="str">
        <f>IF(AND($D350&lt;=2025,Zisk!$D$10&gt;=2026),"x","")</f>
        <v/>
      </c>
      <c r="AB350" s="35" t="str">
        <f>IF(AND($D350&lt;=2026,Zisk!$D$10&gt;=2026),"(","")</f>
        <v/>
      </c>
      <c r="AC350" s="35" t="str">
        <f>IF(AND($D350&lt;=2026,Zisk!$D$10&gt;=2026),"1","")</f>
        <v/>
      </c>
      <c r="AD350" s="35" t="str">
        <f>IF(AND($D350&lt;=2026,Zisk!$D$10&gt;=2026),"+","")</f>
        <v/>
      </c>
      <c r="AE350" s="37" t="str">
        <f>IF(AND($D350&lt;=2026,Zisk!$D$10&gt;=2026),VstupniParametry_SKRYT!$D$10,"")</f>
        <v/>
      </c>
      <c r="AF350" s="35" t="str">
        <f>IF(AND($D350&lt;=2026,Zisk!$D$10&gt;=2026),")","")</f>
        <v/>
      </c>
      <c r="AG350" s="38" t="str">
        <f>IF(AND(D350&lt;2026,2026&lt;=Zisk!$D$10),1,IF(D350=2026,0,""))</f>
        <v/>
      </c>
      <c r="AH350" s="39" t="str">
        <f>IF(AND($D350&lt;=2026,Zisk!$D$10&gt;=2027),"x","")</f>
        <v/>
      </c>
      <c r="AI350" s="35" t="str">
        <f>IF(AND($D350&lt;=2027,Zisk!$D$10&gt;=2027),"(","")</f>
        <v/>
      </c>
      <c r="AJ350" s="35" t="str">
        <f>IF(AND($D350&lt;=2027,Zisk!$D$10&gt;=2027),"1","")</f>
        <v/>
      </c>
      <c r="AK350" s="35" t="str">
        <f>IF(AND($D350&lt;=2027,Zisk!$D$10&gt;=2027),"+","")</f>
        <v/>
      </c>
      <c r="AL350" s="37" t="str">
        <f>IF(AND($D350&lt;=2027,Zisk!$D$10&gt;=2027),VstupniParametry_SKRYT!$D$11,"")</f>
        <v/>
      </c>
      <c r="AM350" s="35" t="str">
        <f>IF(AND($D350&lt;=2027,Zisk!$D$10&gt;=2027),")","")</f>
        <v/>
      </c>
      <c r="AN350" s="38" t="str">
        <f>IF(AND(D350&lt;2027,2027&lt;=Zisk!$D$10),1,IF(D350=2027,0,""))</f>
        <v/>
      </c>
      <c r="AO350" s="39" t="str">
        <f>IF(AND($D350&lt;=2027,Zisk!$D$10&gt;=2028),"x","")</f>
        <v/>
      </c>
      <c r="AP350" s="35" t="str">
        <f>IF(AND($D350&lt;=2028,Zisk!$D$10&gt;=2028),"(","")</f>
        <v/>
      </c>
      <c r="AQ350" s="35" t="str">
        <f>IF(AND($D350&lt;=2028,Zisk!$D$10&gt;=2028),"1","")</f>
        <v/>
      </c>
      <c r="AR350" s="35" t="str">
        <f>IF(AND($D350&lt;=2028,Zisk!$D$10&gt;=2028),"+","")</f>
        <v/>
      </c>
      <c r="AS350" s="37" t="str">
        <f>IF(AND($D350&lt;=2028,Zisk!$D$10&gt;=2028),VstupniParametry_SKRYT!$D$12,"")</f>
        <v/>
      </c>
      <c r="AT350" s="35" t="str">
        <f>IF(AND($D350&lt;=2028,Zisk!$D$10&gt;=2028),")","")</f>
        <v/>
      </c>
      <c r="AU350" s="38" t="str">
        <f>IF(AND(D350&lt;2028,2028&lt;=Zisk!$D$10),1,IF(D350=2028,0,""))</f>
        <v/>
      </c>
      <c r="AV350" s="39" t="str">
        <f>IF(AND($D350&lt;=2028,Zisk!$D$10&gt;=2029),"x","")</f>
        <v/>
      </c>
      <c r="AW350" s="35" t="str">
        <f>IF(AND($D350&lt;=2029,Zisk!$D$10&gt;=2029),"(","")</f>
        <v/>
      </c>
      <c r="AX350" s="35" t="str">
        <f>IF(AND($D350&lt;=2029,Zisk!$D$10&gt;=2029),"1","")</f>
        <v/>
      </c>
      <c r="AY350" s="35" t="str">
        <f>IF(AND($D350&lt;=2029,Zisk!$D$10&gt;=2029),"+","")</f>
        <v/>
      </c>
      <c r="AZ350" s="37" t="str">
        <f>IF(AND($D350&lt;=2029,Zisk!$D$10&gt;=2029),VstupniParametry_SKRYT!$D$13,"")</f>
        <v/>
      </c>
      <c r="BA350" s="35" t="str">
        <f>IF(AND($D350&lt;=2029,Zisk!$D$10&gt;=2029),")","")</f>
        <v/>
      </c>
      <c r="BB350" s="38" t="str">
        <f>IF(AND(D350&lt;2029,2029&lt;=Zisk!$D$10),1,IF(D350=2029,0,""))</f>
        <v/>
      </c>
      <c r="BC350" s="39" t="str">
        <f>IF(AND($D350&lt;=2029,Zisk!$D$10&gt;=2030),"x","")</f>
        <v/>
      </c>
      <c r="BD350" s="35" t="str">
        <f>IF(AND($D350&lt;=2030,Zisk!$D$10&gt;=2030),"(","")</f>
        <v/>
      </c>
      <c r="BE350" s="35" t="str">
        <f>IF(AND($D350&lt;=2030,Zisk!$D$10&gt;=2030),"1","")</f>
        <v/>
      </c>
      <c r="BF350" s="35" t="str">
        <f>IF(AND($D350&lt;=2030,Zisk!$D$10&gt;=2030),"+","")</f>
        <v/>
      </c>
      <c r="BG350" s="37" t="str">
        <f>IF(AND($D350&lt;=2030,Zisk!$D$10&gt;=2030),VstupniParametry_SKRYT!$D$14,"")</f>
        <v/>
      </c>
      <c r="BH350" s="35" t="str">
        <f>IF(AND($D350&lt;=2030,Zisk!$D$10&gt;=2030),")","")</f>
        <v/>
      </c>
      <c r="BI350" s="38" t="str">
        <f>IF(AND(D350&lt;2030,2030&lt;=Zisk!$D$10),1,IF(D350=2030,0,""))</f>
        <v/>
      </c>
      <c r="BJ350" s="40" t="s">
        <v>32</v>
      </c>
      <c r="BK350" s="37">
        <f t="shared" si="184"/>
        <v>1</v>
      </c>
      <c r="BL350" s="35" t="str">
        <f t="shared" si="185"/>
        <v>x</v>
      </c>
      <c r="BM350" s="41">
        <f t="shared" si="186"/>
        <v>1</v>
      </c>
      <c r="BN350" s="37" t="str">
        <f t="shared" si="187"/>
        <v>x</v>
      </c>
      <c r="BO350" s="41">
        <f t="shared" si="172"/>
        <v>1.018</v>
      </c>
      <c r="BP350" s="41" t="str">
        <f t="shared" si="173"/>
        <v/>
      </c>
      <c r="BQ350" s="41" t="str">
        <f t="shared" si="174"/>
        <v/>
      </c>
      <c r="BR350" s="41" t="str">
        <f t="shared" si="175"/>
        <v/>
      </c>
      <c r="BS350" s="41" t="str">
        <f t="shared" si="176"/>
        <v/>
      </c>
      <c r="BT350" s="41" t="str">
        <f t="shared" si="177"/>
        <v/>
      </c>
      <c r="BU350" s="41" t="str">
        <f t="shared" si="178"/>
        <v/>
      </c>
      <c r="BV350" s="41" t="str">
        <f t="shared" si="179"/>
        <v/>
      </c>
      <c r="BW350" s="41" t="str">
        <f t="shared" si="180"/>
        <v/>
      </c>
      <c r="BX350" s="41" t="str">
        <f t="shared" si="181"/>
        <v/>
      </c>
      <c r="BY350" s="41" t="str">
        <f t="shared" si="182"/>
        <v/>
      </c>
      <c r="BZ350" s="40" t="s">
        <v>32</v>
      </c>
      <c r="CA350" s="41">
        <f t="shared" si="183"/>
        <v>1.018</v>
      </c>
      <c r="CB350" s="35"/>
      <c r="CC350" s="36">
        <f>IF(D350&gt;Zisk!$D$10,"",E350*CA350)</f>
        <v>0</v>
      </c>
    </row>
    <row r="351" spans="2:81" x14ac:dyDescent="0.2">
      <c r="B351" s="28" t="str">
        <f>Zisk!B362</f>
        <v/>
      </c>
      <c r="C351" s="28">
        <f>Zisk!C362</f>
        <v>0</v>
      </c>
      <c r="D351" s="28">
        <f>Zisk!E362</f>
        <v>0</v>
      </c>
      <c r="E351" s="29">
        <f>Zisk!D362</f>
        <v>0</v>
      </c>
      <c r="F351" s="29"/>
      <c r="G351" s="28" t="str">
        <f t="shared" si="158"/>
        <v>(</v>
      </c>
      <c r="H351" s="28" t="str">
        <f t="shared" si="159"/>
        <v>1</v>
      </c>
      <c r="I351" s="28" t="str">
        <f t="shared" si="160"/>
        <v>+</v>
      </c>
      <c r="J351" s="30">
        <f>IF($D351&lt;=2021,VstupniParametry_SKRYT!$D$5,"")</f>
        <v>0.02</v>
      </c>
      <c r="K351" s="28" t="str">
        <f t="shared" si="161"/>
        <v>)</v>
      </c>
      <c r="L351" s="31">
        <f>IF($D351&lt;=2021,COUNTIF(Vypocet_SKRYT!T348:AS348,"&gt;=1"),"")</f>
        <v>0</v>
      </c>
      <c r="M351" s="32" t="str">
        <f t="shared" si="162"/>
        <v>x</v>
      </c>
      <c r="N351" s="28" t="str">
        <f t="shared" si="163"/>
        <v>(</v>
      </c>
      <c r="O351" s="28" t="str">
        <f t="shared" si="164"/>
        <v>1</v>
      </c>
      <c r="P351" s="28" t="str">
        <f t="shared" si="165"/>
        <v>+</v>
      </c>
      <c r="Q351" s="30">
        <f>IF($D351&lt;=2024,VstupniParametry_SKRYT!$D$6,"")</f>
        <v>0.06</v>
      </c>
      <c r="R351" s="28" t="str">
        <f t="shared" si="166"/>
        <v>)</v>
      </c>
      <c r="S351" s="31">
        <f>IF($D351&lt;=2024,COUNTIFS(Vypocet_SKRYT!AT348:AV348,"&gt;=1"),"")</f>
        <v>0</v>
      </c>
      <c r="T351" s="32" t="str">
        <f t="shared" si="167"/>
        <v>x</v>
      </c>
      <c r="U351" s="28" t="str">
        <f t="shared" si="168"/>
        <v>(</v>
      </c>
      <c r="V351" s="28" t="str">
        <f t="shared" si="169"/>
        <v>1</v>
      </c>
      <c r="W351" s="28" t="str">
        <f t="shared" si="170"/>
        <v>+</v>
      </c>
      <c r="X351" s="30">
        <f>IF($D351&lt;=2025,VstupniParametry_SKRYT!$D$9,"")</f>
        <v>1.7999999999999999E-2</v>
      </c>
      <c r="Y351" s="28" t="str">
        <f t="shared" si="171"/>
        <v>)</v>
      </c>
      <c r="Z351" s="31">
        <f>IF(AND(D351&lt;2025,2025&lt;=Zisk!$D$10),1,IF(D351=2025,0,""))</f>
        <v>1</v>
      </c>
      <c r="AA351" s="32" t="str">
        <f>IF(AND($D351&lt;=2025,Zisk!$D$10&gt;=2026),"x","")</f>
        <v/>
      </c>
      <c r="AB351" s="28" t="str">
        <f>IF(AND($D351&lt;=2026,Zisk!$D$10&gt;=2026),"(","")</f>
        <v/>
      </c>
      <c r="AC351" s="28" t="str">
        <f>IF(AND($D351&lt;=2026,Zisk!$D$10&gt;=2026),"1","")</f>
        <v/>
      </c>
      <c r="AD351" s="28" t="str">
        <f>IF(AND($D351&lt;=2026,Zisk!$D$10&gt;=2026),"+","")</f>
        <v/>
      </c>
      <c r="AE351" s="30" t="str">
        <f>IF(AND($D351&lt;=2026,Zisk!$D$10&gt;=2026),VstupniParametry_SKRYT!$D$10,"")</f>
        <v/>
      </c>
      <c r="AF351" s="28" t="str">
        <f>IF(AND($D351&lt;=2026,Zisk!$D$10&gt;=2026),")","")</f>
        <v/>
      </c>
      <c r="AG351" s="31" t="str">
        <f>IF(AND(D351&lt;2026,2026&lt;=Zisk!$D$10),1,IF(D351=2026,0,""))</f>
        <v/>
      </c>
      <c r="AH351" s="32" t="str">
        <f>IF(AND($D351&lt;=2026,Zisk!$D$10&gt;=2027),"x","")</f>
        <v/>
      </c>
      <c r="AI351" s="28" t="str">
        <f>IF(AND($D351&lt;=2027,Zisk!$D$10&gt;=2027),"(","")</f>
        <v/>
      </c>
      <c r="AJ351" s="28" t="str">
        <f>IF(AND($D351&lt;=2027,Zisk!$D$10&gt;=2027),"1","")</f>
        <v/>
      </c>
      <c r="AK351" s="28" t="str">
        <f>IF(AND($D351&lt;=2027,Zisk!$D$10&gt;=2027),"+","")</f>
        <v/>
      </c>
      <c r="AL351" s="30" t="str">
        <f>IF(AND($D351&lt;=2027,Zisk!$D$10&gt;=2027),VstupniParametry_SKRYT!$D$11,"")</f>
        <v/>
      </c>
      <c r="AM351" s="28" t="str">
        <f>IF(AND($D351&lt;=2027,Zisk!$D$10&gt;=2027),")","")</f>
        <v/>
      </c>
      <c r="AN351" s="31" t="str">
        <f>IF(AND(D351&lt;2027,2027&lt;=Zisk!$D$10),1,IF(D351=2027,0,""))</f>
        <v/>
      </c>
      <c r="AO351" s="32" t="str">
        <f>IF(AND($D351&lt;=2027,Zisk!$D$10&gt;=2028),"x","")</f>
        <v/>
      </c>
      <c r="AP351" s="28" t="str">
        <f>IF(AND($D351&lt;=2028,Zisk!$D$10&gt;=2028),"(","")</f>
        <v/>
      </c>
      <c r="AQ351" s="28" t="str">
        <f>IF(AND($D351&lt;=2028,Zisk!$D$10&gt;=2028),"1","")</f>
        <v/>
      </c>
      <c r="AR351" s="28" t="str">
        <f>IF(AND($D351&lt;=2028,Zisk!$D$10&gt;=2028),"+","")</f>
        <v/>
      </c>
      <c r="AS351" s="30" t="str">
        <f>IF(AND($D351&lt;=2028,Zisk!$D$10&gt;=2028),VstupniParametry_SKRYT!$D$12,"")</f>
        <v/>
      </c>
      <c r="AT351" s="28" t="str">
        <f>IF(AND($D351&lt;=2028,Zisk!$D$10&gt;=2028),")","")</f>
        <v/>
      </c>
      <c r="AU351" s="31" t="str">
        <f>IF(AND(D351&lt;2028,2028&lt;=Zisk!$D$10),1,IF(D351=2028,0,""))</f>
        <v/>
      </c>
      <c r="AV351" s="32" t="str">
        <f>IF(AND($D351&lt;=2028,Zisk!$D$10&gt;=2029),"x","")</f>
        <v/>
      </c>
      <c r="AW351" s="28" t="str">
        <f>IF(AND($D351&lt;=2029,Zisk!$D$10&gt;=2029),"(","")</f>
        <v/>
      </c>
      <c r="AX351" s="28" t="str">
        <f>IF(AND($D351&lt;=2029,Zisk!$D$10&gt;=2029),"1","")</f>
        <v/>
      </c>
      <c r="AY351" s="28" t="str">
        <f>IF(AND($D351&lt;=2029,Zisk!$D$10&gt;=2029),"+","")</f>
        <v/>
      </c>
      <c r="AZ351" s="30" t="str">
        <f>IF(AND($D351&lt;=2029,Zisk!$D$10&gt;=2029),VstupniParametry_SKRYT!$D$13,"")</f>
        <v/>
      </c>
      <c r="BA351" s="28" t="str">
        <f>IF(AND($D351&lt;=2029,Zisk!$D$10&gt;=2029),")","")</f>
        <v/>
      </c>
      <c r="BB351" s="31" t="str">
        <f>IF(AND(D351&lt;2029,2029&lt;=Zisk!$D$10),1,IF(D351=2029,0,""))</f>
        <v/>
      </c>
      <c r="BC351" s="32" t="str">
        <f>IF(AND($D351&lt;=2029,Zisk!$D$10&gt;=2030),"x","")</f>
        <v/>
      </c>
      <c r="BD351" s="28" t="str">
        <f>IF(AND($D351&lt;=2030,Zisk!$D$10&gt;=2030),"(","")</f>
        <v/>
      </c>
      <c r="BE351" s="28" t="str">
        <f>IF(AND($D351&lt;=2030,Zisk!$D$10&gt;=2030),"1","")</f>
        <v/>
      </c>
      <c r="BF351" s="28" t="str">
        <f>IF(AND($D351&lt;=2030,Zisk!$D$10&gt;=2030),"+","")</f>
        <v/>
      </c>
      <c r="BG351" s="30" t="str">
        <f>IF(AND($D351&lt;=2030,Zisk!$D$10&gt;=2030),VstupniParametry_SKRYT!$D$14,"")</f>
        <v/>
      </c>
      <c r="BH351" s="28" t="str">
        <f>IF(AND($D351&lt;=2030,Zisk!$D$10&gt;=2030),")","")</f>
        <v/>
      </c>
      <c r="BI351" s="31" t="str">
        <f>IF(AND(D351&lt;2030,2030&lt;=Zisk!$D$10),1,IF(D351=2030,0,""))</f>
        <v/>
      </c>
      <c r="BJ351" s="33" t="s">
        <v>32</v>
      </c>
      <c r="BK351" s="30">
        <f t="shared" si="184"/>
        <v>1</v>
      </c>
      <c r="BL351" s="28" t="str">
        <f t="shared" si="185"/>
        <v>x</v>
      </c>
      <c r="BM351" s="34">
        <f t="shared" si="186"/>
        <v>1</v>
      </c>
      <c r="BN351" s="30" t="str">
        <f t="shared" si="187"/>
        <v>x</v>
      </c>
      <c r="BO351" s="34">
        <f t="shared" si="172"/>
        <v>1.018</v>
      </c>
      <c r="BP351" s="34" t="str">
        <f t="shared" si="173"/>
        <v/>
      </c>
      <c r="BQ351" s="34" t="str">
        <f t="shared" si="174"/>
        <v/>
      </c>
      <c r="BR351" s="34" t="str">
        <f t="shared" si="175"/>
        <v/>
      </c>
      <c r="BS351" s="34" t="str">
        <f t="shared" si="176"/>
        <v/>
      </c>
      <c r="BT351" s="34" t="str">
        <f t="shared" si="177"/>
        <v/>
      </c>
      <c r="BU351" s="34" t="str">
        <f t="shared" si="178"/>
        <v/>
      </c>
      <c r="BV351" s="34" t="str">
        <f t="shared" si="179"/>
        <v/>
      </c>
      <c r="BW351" s="34" t="str">
        <f t="shared" si="180"/>
        <v/>
      </c>
      <c r="BX351" s="34" t="str">
        <f t="shared" si="181"/>
        <v/>
      </c>
      <c r="BY351" s="34" t="str">
        <f t="shared" si="182"/>
        <v/>
      </c>
      <c r="BZ351" s="33" t="s">
        <v>32</v>
      </c>
      <c r="CA351" s="34">
        <f t="shared" si="183"/>
        <v>1.018</v>
      </c>
      <c r="CB351" s="28"/>
      <c r="CC351" s="29">
        <f>IF(D351&gt;Zisk!$D$10,"",E351*CA351)</f>
        <v>0</v>
      </c>
    </row>
    <row r="352" spans="2:81" x14ac:dyDescent="0.2">
      <c r="B352" s="35" t="str">
        <f>Zisk!B363</f>
        <v/>
      </c>
      <c r="C352" s="35">
        <f>Zisk!C363</f>
        <v>0</v>
      </c>
      <c r="D352" s="35">
        <f>Zisk!E363</f>
        <v>0</v>
      </c>
      <c r="E352" s="36">
        <f>Zisk!D363</f>
        <v>0</v>
      </c>
      <c r="F352" s="36"/>
      <c r="G352" s="35" t="str">
        <f t="shared" si="158"/>
        <v>(</v>
      </c>
      <c r="H352" s="35" t="str">
        <f t="shared" si="159"/>
        <v>1</v>
      </c>
      <c r="I352" s="35" t="str">
        <f t="shared" si="160"/>
        <v>+</v>
      </c>
      <c r="J352" s="37">
        <f>IF($D352&lt;=2021,VstupniParametry_SKRYT!$D$5,"")</f>
        <v>0.02</v>
      </c>
      <c r="K352" s="35" t="str">
        <f t="shared" si="161"/>
        <v>)</v>
      </c>
      <c r="L352" s="38">
        <f>IF($D352&lt;=2021,COUNTIF(Vypocet_SKRYT!T349:AS349,"&gt;=1"),"")</f>
        <v>0</v>
      </c>
      <c r="M352" s="39" t="str">
        <f t="shared" si="162"/>
        <v>x</v>
      </c>
      <c r="N352" s="35" t="str">
        <f t="shared" si="163"/>
        <v>(</v>
      </c>
      <c r="O352" s="35" t="str">
        <f t="shared" si="164"/>
        <v>1</v>
      </c>
      <c r="P352" s="35" t="str">
        <f t="shared" si="165"/>
        <v>+</v>
      </c>
      <c r="Q352" s="37">
        <f>IF($D352&lt;=2024,VstupniParametry_SKRYT!$D$6,"")</f>
        <v>0.06</v>
      </c>
      <c r="R352" s="35" t="str">
        <f t="shared" si="166"/>
        <v>)</v>
      </c>
      <c r="S352" s="38">
        <f>IF($D352&lt;=2024,COUNTIFS(Vypocet_SKRYT!AT349:AV349,"&gt;=1"),"")</f>
        <v>0</v>
      </c>
      <c r="T352" s="39" t="str">
        <f t="shared" si="167"/>
        <v>x</v>
      </c>
      <c r="U352" s="35" t="str">
        <f t="shared" si="168"/>
        <v>(</v>
      </c>
      <c r="V352" s="35" t="str">
        <f t="shared" si="169"/>
        <v>1</v>
      </c>
      <c r="W352" s="35" t="str">
        <f t="shared" si="170"/>
        <v>+</v>
      </c>
      <c r="X352" s="37">
        <f>IF($D352&lt;=2025,VstupniParametry_SKRYT!$D$9,"")</f>
        <v>1.7999999999999999E-2</v>
      </c>
      <c r="Y352" s="35" t="str">
        <f t="shared" si="171"/>
        <v>)</v>
      </c>
      <c r="Z352" s="38">
        <f>IF(AND(D352&lt;2025,2025&lt;=Zisk!$D$10),1,IF(D352=2025,0,""))</f>
        <v>1</v>
      </c>
      <c r="AA352" s="39" t="str">
        <f>IF(AND($D352&lt;=2025,Zisk!$D$10&gt;=2026),"x","")</f>
        <v/>
      </c>
      <c r="AB352" s="35" t="str">
        <f>IF(AND($D352&lt;=2026,Zisk!$D$10&gt;=2026),"(","")</f>
        <v/>
      </c>
      <c r="AC352" s="35" t="str">
        <f>IF(AND($D352&lt;=2026,Zisk!$D$10&gt;=2026),"1","")</f>
        <v/>
      </c>
      <c r="AD352" s="35" t="str">
        <f>IF(AND($D352&lt;=2026,Zisk!$D$10&gt;=2026),"+","")</f>
        <v/>
      </c>
      <c r="AE352" s="37" t="str">
        <f>IF(AND($D352&lt;=2026,Zisk!$D$10&gt;=2026),VstupniParametry_SKRYT!$D$10,"")</f>
        <v/>
      </c>
      <c r="AF352" s="35" t="str">
        <f>IF(AND($D352&lt;=2026,Zisk!$D$10&gt;=2026),")","")</f>
        <v/>
      </c>
      <c r="AG352" s="38" t="str">
        <f>IF(AND(D352&lt;2026,2026&lt;=Zisk!$D$10),1,IF(D352=2026,0,""))</f>
        <v/>
      </c>
      <c r="AH352" s="39" t="str">
        <f>IF(AND($D352&lt;=2026,Zisk!$D$10&gt;=2027),"x","")</f>
        <v/>
      </c>
      <c r="AI352" s="35" t="str">
        <f>IF(AND($D352&lt;=2027,Zisk!$D$10&gt;=2027),"(","")</f>
        <v/>
      </c>
      <c r="AJ352" s="35" t="str">
        <f>IF(AND($D352&lt;=2027,Zisk!$D$10&gt;=2027),"1","")</f>
        <v/>
      </c>
      <c r="AK352" s="35" t="str">
        <f>IF(AND($D352&lt;=2027,Zisk!$D$10&gt;=2027),"+","")</f>
        <v/>
      </c>
      <c r="AL352" s="37" t="str">
        <f>IF(AND($D352&lt;=2027,Zisk!$D$10&gt;=2027),VstupniParametry_SKRYT!$D$11,"")</f>
        <v/>
      </c>
      <c r="AM352" s="35" t="str">
        <f>IF(AND($D352&lt;=2027,Zisk!$D$10&gt;=2027),")","")</f>
        <v/>
      </c>
      <c r="AN352" s="38" t="str">
        <f>IF(AND(D352&lt;2027,2027&lt;=Zisk!$D$10),1,IF(D352=2027,0,""))</f>
        <v/>
      </c>
      <c r="AO352" s="39" t="str">
        <f>IF(AND($D352&lt;=2027,Zisk!$D$10&gt;=2028),"x","")</f>
        <v/>
      </c>
      <c r="AP352" s="35" t="str">
        <f>IF(AND($D352&lt;=2028,Zisk!$D$10&gt;=2028),"(","")</f>
        <v/>
      </c>
      <c r="AQ352" s="35" t="str">
        <f>IF(AND($D352&lt;=2028,Zisk!$D$10&gt;=2028),"1","")</f>
        <v/>
      </c>
      <c r="AR352" s="35" t="str">
        <f>IF(AND($D352&lt;=2028,Zisk!$D$10&gt;=2028),"+","")</f>
        <v/>
      </c>
      <c r="AS352" s="37" t="str">
        <f>IF(AND($D352&lt;=2028,Zisk!$D$10&gt;=2028),VstupniParametry_SKRYT!$D$12,"")</f>
        <v/>
      </c>
      <c r="AT352" s="35" t="str">
        <f>IF(AND($D352&lt;=2028,Zisk!$D$10&gt;=2028),")","")</f>
        <v/>
      </c>
      <c r="AU352" s="38" t="str">
        <f>IF(AND(D352&lt;2028,2028&lt;=Zisk!$D$10),1,IF(D352=2028,0,""))</f>
        <v/>
      </c>
      <c r="AV352" s="39" t="str">
        <f>IF(AND($D352&lt;=2028,Zisk!$D$10&gt;=2029),"x","")</f>
        <v/>
      </c>
      <c r="AW352" s="35" t="str">
        <f>IF(AND($D352&lt;=2029,Zisk!$D$10&gt;=2029),"(","")</f>
        <v/>
      </c>
      <c r="AX352" s="35" t="str">
        <f>IF(AND($D352&lt;=2029,Zisk!$D$10&gt;=2029),"1","")</f>
        <v/>
      </c>
      <c r="AY352" s="35" t="str">
        <f>IF(AND($D352&lt;=2029,Zisk!$D$10&gt;=2029),"+","")</f>
        <v/>
      </c>
      <c r="AZ352" s="37" t="str">
        <f>IF(AND($D352&lt;=2029,Zisk!$D$10&gt;=2029),VstupniParametry_SKRYT!$D$13,"")</f>
        <v/>
      </c>
      <c r="BA352" s="35" t="str">
        <f>IF(AND($D352&lt;=2029,Zisk!$D$10&gt;=2029),")","")</f>
        <v/>
      </c>
      <c r="BB352" s="38" t="str">
        <f>IF(AND(D352&lt;2029,2029&lt;=Zisk!$D$10),1,IF(D352=2029,0,""))</f>
        <v/>
      </c>
      <c r="BC352" s="39" t="str">
        <f>IF(AND($D352&lt;=2029,Zisk!$D$10&gt;=2030),"x","")</f>
        <v/>
      </c>
      <c r="BD352" s="35" t="str">
        <f>IF(AND($D352&lt;=2030,Zisk!$D$10&gt;=2030),"(","")</f>
        <v/>
      </c>
      <c r="BE352" s="35" t="str">
        <f>IF(AND($D352&lt;=2030,Zisk!$D$10&gt;=2030),"1","")</f>
        <v/>
      </c>
      <c r="BF352" s="35" t="str">
        <f>IF(AND($D352&lt;=2030,Zisk!$D$10&gt;=2030),"+","")</f>
        <v/>
      </c>
      <c r="BG352" s="37" t="str">
        <f>IF(AND($D352&lt;=2030,Zisk!$D$10&gt;=2030),VstupniParametry_SKRYT!$D$14,"")</f>
        <v/>
      </c>
      <c r="BH352" s="35" t="str">
        <f>IF(AND($D352&lt;=2030,Zisk!$D$10&gt;=2030),")","")</f>
        <v/>
      </c>
      <c r="BI352" s="38" t="str">
        <f>IF(AND(D352&lt;2030,2030&lt;=Zisk!$D$10),1,IF(D352=2030,0,""))</f>
        <v/>
      </c>
      <c r="BJ352" s="40" t="s">
        <v>32</v>
      </c>
      <c r="BK352" s="37">
        <f t="shared" si="184"/>
        <v>1</v>
      </c>
      <c r="BL352" s="35" t="str">
        <f t="shared" si="185"/>
        <v>x</v>
      </c>
      <c r="BM352" s="41">
        <f t="shared" si="186"/>
        <v>1</v>
      </c>
      <c r="BN352" s="37" t="str">
        <f t="shared" si="187"/>
        <v>x</v>
      </c>
      <c r="BO352" s="41">
        <f t="shared" si="172"/>
        <v>1.018</v>
      </c>
      <c r="BP352" s="41" t="str">
        <f t="shared" si="173"/>
        <v/>
      </c>
      <c r="BQ352" s="41" t="str">
        <f t="shared" si="174"/>
        <v/>
      </c>
      <c r="BR352" s="41" t="str">
        <f t="shared" si="175"/>
        <v/>
      </c>
      <c r="BS352" s="41" t="str">
        <f t="shared" si="176"/>
        <v/>
      </c>
      <c r="BT352" s="41" t="str">
        <f t="shared" si="177"/>
        <v/>
      </c>
      <c r="BU352" s="41" t="str">
        <f t="shared" si="178"/>
        <v/>
      </c>
      <c r="BV352" s="41" t="str">
        <f t="shared" si="179"/>
        <v/>
      </c>
      <c r="BW352" s="41" t="str">
        <f t="shared" si="180"/>
        <v/>
      </c>
      <c r="BX352" s="41" t="str">
        <f t="shared" si="181"/>
        <v/>
      </c>
      <c r="BY352" s="41" t="str">
        <f t="shared" si="182"/>
        <v/>
      </c>
      <c r="BZ352" s="40" t="s">
        <v>32</v>
      </c>
      <c r="CA352" s="41">
        <f t="shared" si="183"/>
        <v>1.018</v>
      </c>
      <c r="CB352" s="35"/>
      <c r="CC352" s="36">
        <f>IF(D352&gt;Zisk!$D$10,"",E352*CA352)</f>
        <v>0</v>
      </c>
    </row>
    <row r="353" spans="2:81" x14ac:dyDescent="0.2">
      <c r="B353" s="28" t="str">
        <f>Zisk!B364</f>
        <v/>
      </c>
      <c r="C353" s="28">
        <f>Zisk!C364</f>
        <v>0</v>
      </c>
      <c r="D353" s="28">
        <f>Zisk!E364</f>
        <v>0</v>
      </c>
      <c r="E353" s="29">
        <f>Zisk!D364</f>
        <v>0</v>
      </c>
      <c r="F353" s="29"/>
      <c r="G353" s="28" t="str">
        <f t="shared" si="158"/>
        <v>(</v>
      </c>
      <c r="H353" s="28" t="str">
        <f t="shared" si="159"/>
        <v>1</v>
      </c>
      <c r="I353" s="28" t="str">
        <f t="shared" si="160"/>
        <v>+</v>
      </c>
      <c r="J353" s="30">
        <f>IF($D353&lt;=2021,VstupniParametry_SKRYT!$D$5,"")</f>
        <v>0.02</v>
      </c>
      <c r="K353" s="28" t="str">
        <f t="shared" si="161"/>
        <v>)</v>
      </c>
      <c r="L353" s="31">
        <f>IF($D353&lt;=2021,COUNTIF(Vypocet_SKRYT!T350:AS350,"&gt;=1"),"")</f>
        <v>0</v>
      </c>
      <c r="M353" s="32" t="str">
        <f t="shared" si="162"/>
        <v>x</v>
      </c>
      <c r="N353" s="28" t="str">
        <f t="shared" si="163"/>
        <v>(</v>
      </c>
      <c r="O353" s="28" t="str">
        <f t="shared" si="164"/>
        <v>1</v>
      </c>
      <c r="P353" s="28" t="str">
        <f t="shared" si="165"/>
        <v>+</v>
      </c>
      <c r="Q353" s="30">
        <f>IF($D353&lt;=2024,VstupniParametry_SKRYT!$D$6,"")</f>
        <v>0.06</v>
      </c>
      <c r="R353" s="28" t="str">
        <f t="shared" si="166"/>
        <v>)</v>
      </c>
      <c r="S353" s="31">
        <f>IF($D353&lt;=2024,COUNTIFS(Vypocet_SKRYT!AT350:AV350,"&gt;=1"),"")</f>
        <v>0</v>
      </c>
      <c r="T353" s="32" t="str">
        <f t="shared" si="167"/>
        <v>x</v>
      </c>
      <c r="U353" s="28" t="str">
        <f t="shared" si="168"/>
        <v>(</v>
      </c>
      <c r="V353" s="28" t="str">
        <f t="shared" si="169"/>
        <v>1</v>
      </c>
      <c r="W353" s="28" t="str">
        <f t="shared" si="170"/>
        <v>+</v>
      </c>
      <c r="X353" s="30">
        <f>IF($D353&lt;=2025,VstupniParametry_SKRYT!$D$9,"")</f>
        <v>1.7999999999999999E-2</v>
      </c>
      <c r="Y353" s="28" t="str">
        <f t="shared" si="171"/>
        <v>)</v>
      </c>
      <c r="Z353" s="31">
        <f>IF(AND(D353&lt;2025,2025&lt;=Zisk!$D$10),1,IF(D353=2025,0,""))</f>
        <v>1</v>
      </c>
      <c r="AA353" s="32" t="str">
        <f>IF(AND($D353&lt;=2025,Zisk!$D$10&gt;=2026),"x","")</f>
        <v/>
      </c>
      <c r="AB353" s="28" t="str">
        <f>IF(AND($D353&lt;=2026,Zisk!$D$10&gt;=2026),"(","")</f>
        <v/>
      </c>
      <c r="AC353" s="28" t="str">
        <f>IF(AND($D353&lt;=2026,Zisk!$D$10&gt;=2026),"1","")</f>
        <v/>
      </c>
      <c r="AD353" s="28" t="str">
        <f>IF(AND($D353&lt;=2026,Zisk!$D$10&gt;=2026),"+","")</f>
        <v/>
      </c>
      <c r="AE353" s="30" t="str">
        <f>IF(AND($D353&lt;=2026,Zisk!$D$10&gt;=2026),VstupniParametry_SKRYT!$D$10,"")</f>
        <v/>
      </c>
      <c r="AF353" s="28" t="str">
        <f>IF(AND($D353&lt;=2026,Zisk!$D$10&gt;=2026),")","")</f>
        <v/>
      </c>
      <c r="AG353" s="31" t="str">
        <f>IF(AND(D353&lt;2026,2026&lt;=Zisk!$D$10),1,IF(D353=2026,0,""))</f>
        <v/>
      </c>
      <c r="AH353" s="32" t="str">
        <f>IF(AND($D353&lt;=2026,Zisk!$D$10&gt;=2027),"x","")</f>
        <v/>
      </c>
      <c r="AI353" s="28" t="str">
        <f>IF(AND($D353&lt;=2027,Zisk!$D$10&gt;=2027),"(","")</f>
        <v/>
      </c>
      <c r="AJ353" s="28" t="str">
        <f>IF(AND($D353&lt;=2027,Zisk!$D$10&gt;=2027),"1","")</f>
        <v/>
      </c>
      <c r="AK353" s="28" t="str">
        <f>IF(AND($D353&lt;=2027,Zisk!$D$10&gt;=2027),"+","")</f>
        <v/>
      </c>
      <c r="AL353" s="30" t="str">
        <f>IF(AND($D353&lt;=2027,Zisk!$D$10&gt;=2027),VstupniParametry_SKRYT!$D$11,"")</f>
        <v/>
      </c>
      <c r="AM353" s="28" t="str">
        <f>IF(AND($D353&lt;=2027,Zisk!$D$10&gt;=2027),")","")</f>
        <v/>
      </c>
      <c r="AN353" s="31" t="str">
        <f>IF(AND(D353&lt;2027,2027&lt;=Zisk!$D$10),1,IF(D353=2027,0,""))</f>
        <v/>
      </c>
      <c r="AO353" s="32" t="str">
        <f>IF(AND($D353&lt;=2027,Zisk!$D$10&gt;=2028),"x","")</f>
        <v/>
      </c>
      <c r="AP353" s="28" t="str">
        <f>IF(AND($D353&lt;=2028,Zisk!$D$10&gt;=2028),"(","")</f>
        <v/>
      </c>
      <c r="AQ353" s="28" t="str">
        <f>IF(AND($D353&lt;=2028,Zisk!$D$10&gt;=2028),"1","")</f>
        <v/>
      </c>
      <c r="AR353" s="28" t="str">
        <f>IF(AND($D353&lt;=2028,Zisk!$D$10&gt;=2028),"+","")</f>
        <v/>
      </c>
      <c r="AS353" s="30" t="str">
        <f>IF(AND($D353&lt;=2028,Zisk!$D$10&gt;=2028),VstupniParametry_SKRYT!$D$12,"")</f>
        <v/>
      </c>
      <c r="AT353" s="28" t="str">
        <f>IF(AND($D353&lt;=2028,Zisk!$D$10&gt;=2028),")","")</f>
        <v/>
      </c>
      <c r="AU353" s="31" t="str">
        <f>IF(AND(D353&lt;2028,2028&lt;=Zisk!$D$10),1,IF(D353=2028,0,""))</f>
        <v/>
      </c>
      <c r="AV353" s="32" t="str">
        <f>IF(AND($D353&lt;=2028,Zisk!$D$10&gt;=2029),"x","")</f>
        <v/>
      </c>
      <c r="AW353" s="28" t="str">
        <f>IF(AND($D353&lt;=2029,Zisk!$D$10&gt;=2029),"(","")</f>
        <v/>
      </c>
      <c r="AX353" s="28" t="str">
        <f>IF(AND($D353&lt;=2029,Zisk!$D$10&gt;=2029),"1","")</f>
        <v/>
      </c>
      <c r="AY353" s="28" t="str">
        <f>IF(AND($D353&lt;=2029,Zisk!$D$10&gt;=2029),"+","")</f>
        <v/>
      </c>
      <c r="AZ353" s="30" t="str">
        <f>IF(AND($D353&lt;=2029,Zisk!$D$10&gt;=2029),VstupniParametry_SKRYT!$D$13,"")</f>
        <v/>
      </c>
      <c r="BA353" s="28" t="str">
        <f>IF(AND($D353&lt;=2029,Zisk!$D$10&gt;=2029),")","")</f>
        <v/>
      </c>
      <c r="BB353" s="31" t="str">
        <f>IF(AND(D353&lt;2029,2029&lt;=Zisk!$D$10),1,IF(D353=2029,0,""))</f>
        <v/>
      </c>
      <c r="BC353" s="32" t="str">
        <f>IF(AND($D353&lt;=2029,Zisk!$D$10&gt;=2030),"x","")</f>
        <v/>
      </c>
      <c r="BD353" s="28" t="str">
        <f>IF(AND($D353&lt;=2030,Zisk!$D$10&gt;=2030),"(","")</f>
        <v/>
      </c>
      <c r="BE353" s="28" t="str">
        <f>IF(AND($D353&lt;=2030,Zisk!$D$10&gt;=2030),"1","")</f>
        <v/>
      </c>
      <c r="BF353" s="28" t="str">
        <f>IF(AND($D353&lt;=2030,Zisk!$D$10&gt;=2030),"+","")</f>
        <v/>
      </c>
      <c r="BG353" s="30" t="str">
        <f>IF(AND($D353&lt;=2030,Zisk!$D$10&gt;=2030),VstupniParametry_SKRYT!$D$14,"")</f>
        <v/>
      </c>
      <c r="BH353" s="28" t="str">
        <f>IF(AND($D353&lt;=2030,Zisk!$D$10&gt;=2030),")","")</f>
        <v/>
      </c>
      <c r="BI353" s="31" t="str">
        <f>IF(AND(D353&lt;2030,2030&lt;=Zisk!$D$10),1,IF(D353=2030,0,""))</f>
        <v/>
      </c>
      <c r="BJ353" s="33" t="s">
        <v>32</v>
      </c>
      <c r="BK353" s="30">
        <f t="shared" si="184"/>
        <v>1</v>
      </c>
      <c r="BL353" s="28" t="str">
        <f t="shared" si="185"/>
        <v>x</v>
      </c>
      <c r="BM353" s="34">
        <f t="shared" si="186"/>
        <v>1</v>
      </c>
      <c r="BN353" s="30" t="str">
        <f t="shared" si="187"/>
        <v>x</v>
      </c>
      <c r="BO353" s="34">
        <f t="shared" si="172"/>
        <v>1.018</v>
      </c>
      <c r="BP353" s="34" t="str">
        <f t="shared" si="173"/>
        <v/>
      </c>
      <c r="BQ353" s="34" t="str">
        <f t="shared" si="174"/>
        <v/>
      </c>
      <c r="BR353" s="34" t="str">
        <f t="shared" si="175"/>
        <v/>
      </c>
      <c r="BS353" s="34" t="str">
        <f t="shared" si="176"/>
        <v/>
      </c>
      <c r="BT353" s="34" t="str">
        <f t="shared" si="177"/>
        <v/>
      </c>
      <c r="BU353" s="34" t="str">
        <f t="shared" si="178"/>
        <v/>
      </c>
      <c r="BV353" s="34" t="str">
        <f t="shared" si="179"/>
        <v/>
      </c>
      <c r="BW353" s="34" t="str">
        <f t="shared" si="180"/>
        <v/>
      </c>
      <c r="BX353" s="34" t="str">
        <f t="shared" si="181"/>
        <v/>
      </c>
      <c r="BY353" s="34" t="str">
        <f t="shared" si="182"/>
        <v/>
      </c>
      <c r="BZ353" s="33" t="s">
        <v>32</v>
      </c>
      <c r="CA353" s="34">
        <f t="shared" si="183"/>
        <v>1.018</v>
      </c>
      <c r="CB353" s="28"/>
      <c r="CC353" s="29">
        <f>IF(D353&gt;Zisk!$D$10,"",E353*CA353)</f>
        <v>0</v>
      </c>
    </row>
    <row r="354" spans="2:81" x14ac:dyDescent="0.2">
      <c r="B354" s="35" t="str">
        <f>Zisk!B365</f>
        <v/>
      </c>
      <c r="C354" s="35">
        <f>Zisk!C365</f>
        <v>0</v>
      </c>
      <c r="D354" s="35">
        <f>Zisk!E365</f>
        <v>0</v>
      </c>
      <c r="E354" s="36">
        <f>Zisk!D365</f>
        <v>0</v>
      </c>
      <c r="F354" s="36"/>
      <c r="G354" s="35" t="str">
        <f t="shared" si="158"/>
        <v>(</v>
      </c>
      <c r="H354" s="35" t="str">
        <f t="shared" si="159"/>
        <v>1</v>
      </c>
      <c r="I354" s="35" t="str">
        <f t="shared" si="160"/>
        <v>+</v>
      </c>
      <c r="J354" s="37">
        <f>IF($D354&lt;=2021,VstupniParametry_SKRYT!$D$5,"")</f>
        <v>0.02</v>
      </c>
      <c r="K354" s="35" t="str">
        <f t="shared" si="161"/>
        <v>)</v>
      </c>
      <c r="L354" s="38">
        <f>IF($D354&lt;=2021,COUNTIF(Vypocet_SKRYT!T351:AS351,"&gt;=1"),"")</f>
        <v>0</v>
      </c>
      <c r="M354" s="39" t="str">
        <f t="shared" si="162"/>
        <v>x</v>
      </c>
      <c r="N354" s="35" t="str">
        <f t="shared" si="163"/>
        <v>(</v>
      </c>
      <c r="O354" s="35" t="str">
        <f t="shared" si="164"/>
        <v>1</v>
      </c>
      <c r="P354" s="35" t="str">
        <f t="shared" si="165"/>
        <v>+</v>
      </c>
      <c r="Q354" s="37">
        <f>IF($D354&lt;=2024,VstupniParametry_SKRYT!$D$6,"")</f>
        <v>0.06</v>
      </c>
      <c r="R354" s="35" t="str">
        <f t="shared" si="166"/>
        <v>)</v>
      </c>
      <c r="S354" s="38">
        <f>IF($D354&lt;=2024,COUNTIFS(Vypocet_SKRYT!AT351:AV351,"&gt;=1"),"")</f>
        <v>0</v>
      </c>
      <c r="T354" s="39" t="str">
        <f t="shared" si="167"/>
        <v>x</v>
      </c>
      <c r="U354" s="35" t="str">
        <f t="shared" si="168"/>
        <v>(</v>
      </c>
      <c r="V354" s="35" t="str">
        <f t="shared" si="169"/>
        <v>1</v>
      </c>
      <c r="W354" s="35" t="str">
        <f t="shared" si="170"/>
        <v>+</v>
      </c>
      <c r="X354" s="37">
        <f>IF($D354&lt;=2025,VstupniParametry_SKRYT!$D$9,"")</f>
        <v>1.7999999999999999E-2</v>
      </c>
      <c r="Y354" s="35" t="str">
        <f t="shared" si="171"/>
        <v>)</v>
      </c>
      <c r="Z354" s="38">
        <f>IF(AND(D354&lt;2025,2025&lt;=Zisk!$D$10),1,IF(D354=2025,0,""))</f>
        <v>1</v>
      </c>
      <c r="AA354" s="39" t="str">
        <f>IF(AND($D354&lt;=2025,Zisk!$D$10&gt;=2026),"x","")</f>
        <v/>
      </c>
      <c r="AB354" s="35" t="str">
        <f>IF(AND($D354&lt;=2026,Zisk!$D$10&gt;=2026),"(","")</f>
        <v/>
      </c>
      <c r="AC354" s="35" t="str">
        <f>IF(AND($D354&lt;=2026,Zisk!$D$10&gt;=2026),"1","")</f>
        <v/>
      </c>
      <c r="AD354" s="35" t="str">
        <f>IF(AND($D354&lt;=2026,Zisk!$D$10&gt;=2026),"+","")</f>
        <v/>
      </c>
      <c r="AE354" s="37" t="str">
        <f>IF(AND($D354&lt;=2026,Zisk!$D$10&gt;=2026),VstupniParametry_SKRYT!$D$10,"")</f>
        <v/>
      </c>
      <c r="AF354" s="35" t="str">
        <f>IF(AND($D354&lt;=2026,Zisk!$D$10&gt;=2026),")","")</f>
        <v/>
      </c>
      <c r="AG354" s="38" t="str">
        <f>IF(AND(D354&lt;2026,2026&lt;=Zisk!$D$10),1,IF(D354=2026,0,""))</f>
        <v/>
      </c>
      <c r="AH354" s="39" t="str">
        <f>IF(AND($D354&lt;=2026,Zisk!$D$10&gt;=2027),"x","")</f>
        <v/>
      </c>
      <c r="AI354" s="35" t="str">
        <f>IF(AND($D354&lt;=2027,Zisk!$D$10&gt;=2027),"(","")</f>
        <v/>
      </c>
      <c r="AJ354" s="35" t="str">
        <f>IF(AND($D354&lt;=2027,Zisk!$D$10&gt;=2027),"1","")</f>
        <v/>
      </c>
      <c r="AK354" s="35" t="str">
        <f>IF(AND($D354&lt;=2027,Zisk!$D$10&gt;=2027),"+","")</f>
        <v/>
      </c>
      <c r="AL354" s="37" t="str">
        <f>IF(AND($D354&lt;=2027,Zisk!$D$10&gt;=2027),VstupniParametry_SKRYT!$D$11,"")</f>
        <v/>
      </c>
      <c r="AM354" s="35" t="str">
        <f>IF(AND($D354&lt;=2027,Zisk!$D$10&gt;=2027),")","")</f>
        <v/>
      </c>
      <c r="AN354" s="38" t="str">
        <f>IF(AND(D354&lt;2027,2027&lt;=Zisk!$D$10),1,IF(D354=2027,0,""))</f>
        <v/>
      </c>
      <c r="AO354" s="39" t="str">
        <f>IF(AND($D354&lt;=2027,Zisk!$D$10&gt;=2028),"x","")</f>
        <v/>
      </c>
      <c r="AP354" s="35" t="str">
        <f>IF(AND($D354&lt;=2028,Zisk!$D$10&gt;=2028),"(","")</f>
        <v/>
      </c>
      <c r="AQ354" s="35" t="str">
        <f>IF(AND($D354&lt;=2028,Zisk!$D$10&gt;=2028),"1","")</f>
        <v/>
      </c>
      <c r="AR354" s="35" t="str">
        <f>IF(AND($D354&lt;=2028,Zisk!$D$10&gt;=2028),"+","")</f>
        <v/>
      </c>
      <c r="AS354" s="37" t="str">
        <f>IF(AND($D354&lt;=2028,Zisk!$D$10&gt;=2028),VstupniParametry_SKRYT!$D$12,"")</f>
        <v/>
      </c>
      <c r="AT354" s="35" t="str">
        <f>IF(AND($D354&lt;=2028,Zisk!$D$10&gt;=2028),")","")</f>
        <v/>
      </c>
      <c r="AU354" s="38" t="str">
        <f>IF(AND(D354&lt;2028,2028&lt;=Zisk!$D$10),1,IF(D354=2028,0,""))</f>
        <v/>
      </c>
      <c r="AV354" s="39" t="str">
        <f>IF(AND($D354&lt;=2028,Zisk!$D$10&gt;=2029),"x","")</f>
        <v/>
      </c>
      <c r="AW354" s="35" t="str">
        <f>IF(AND($D354&lt;=2029,Zisk!$D$10&gt;=2029),"(","")</f>
        <v/>
      </c>
      <c r="AX354" s="35" t="str">
        <f>IF(AND($D354&lt;=2029,Zisk!$D$10&gt;=2029),"1","")</f>
        <v/>
      </c>
      <c r="AY354" s="35" t="str">
        <f>IF(AND($D354&lt;=2029,Zisk!$D$10&gt;=2029),"+","")</f>
        <v/>
      </c>
      <c r="AZ354" s="37" t="str">
        <f>IF(AND($D354&lt;=2029,Zisk!$D$10&gt;=2029),VstupniParametry_SKRYT!$D$13,"")</f>
        <v/>
      </c>
      <c r="BA354" s="35" t="str">
        <f>IF(AND($D354&lt;=2029,Zisk!$D$10&gt;=2029),")","")</f>
        <v/>
      </c>
      <c r="BB354" s="38" t="str">
        <f>IF(AND(D354&lt;2029,2029&lt;=Zisk!$D$10),1,IF(D354=2029,0,""))</f>
        <v/>
      </c>
      <c r="BC354" s="39" t="str">
        <f>IF(AND($D354&lt;=2029,Zisk!$D$10&gt;=2030),"x","")</f>
        <v/>
      </c>
      <c r="BD354" s="35" t="str">
        <f>IF(AND($D354&lt;=2030,Zisk!$D$10&gt;=2030),"(","")</f>
        <v/>
      </c>
      <c r="BE354" s="35" t="str">
        <f>IF(AND($D354&lt;=2030,Zisk!$D$10&gt;=2030),"1","")</f>
        <v/>
      </c>
      <c r="BF354" s="35" t="str">
        <f>IF(AND($D354&lt;=2030,Zisk!$D$10&gt;=2030),"+","")</f>
        <v/>
      </c>
      <c r="BG354" s="37" t="str">
        <f>IF(AND($D354&lt;=2030,Zisk!$D$10&gt;=2030),VstupniParametry_SKRYT!$D$14,"")</f>
        <v/>
      </c>
      <c r="BH354" s="35" t="str">
        <f>IF(AND($D354&lt;=2030,Zisk!$D$10&gt;=2030),")","")</f>
        <v/>
      </c>
      <c r="BI354" s="38" t="str">
        <f>IF(AND(D354&lt;2030,2030&lt;=Zisk!$D$10),1,IF(D354=2030,0,""))</f>
        <v/>
      </c>
      <c r="BJ354" s="40" t="s">
        <v>32</v>
      </c>
      <c r="BK354" s="37">
        <f t="shared" si="184"/>
        <v>1</v>
      </c>
      <c r="BL354" s="35" t="str">
        <f t="shared" si="185"/>
        <v>x</v>
      </c>
      <c r="BM354" s="41">
        <f t="shared" si="186"/>
        <v>1</v>
      </c>
      <c r="BN354" s="37" t="str">
        <f t="shared" si="187"/>
        <v>x</v>
      </c>
      <c r="BO354" s="41">
        <f t="shared" si="172"/>
        <v>1.018</v>
      </c>
      <c r="BP354" s="41" t="str">
        <f t="shared" si="173"/>
        <v/>
      </c>
      <c r="BQ354" s="41" t="str">
        <f t="shared" si="174"/>
        <v/>
      </c>
      <c r="BR354" s="41" t="str">
        <f t="shared" si="175"/>
        <v/>
      </c>
      <c r="BS354" s="41" t="str">
        <f t="shared" si="176"/>
        <v/>
      </c>
      <c r="BT354" s="41" t="str">
        <f t="shared" si="177"/>
        <v/>
      </c>
      <c r="BU354" s="41" t="str">
        <f t="shared" si="178"/>
        <v/>
      </c>
      <c r="BV354" s="41" t="str">
        <f t="shared" si="179"/>
        <v/>
      </c>
      <c r="BW354" s="41" t="str">
        <f t="shared" si="180"/>
        <v/>
      </c>
      <c r="BX354" s="41" t="str">
        <f t="shared" si="181"/>
        <v/>
      </c>
      <c r="BY354" s="41" t="str">
        <f t="shared" si="182"/>
        <v/>
      </c>
      <c r="BZ354" s="40" t="s">
        <v>32</v>
      </c>
      <c r="CA354" s="41">
        <f t="shared" si="183"/>
        <v>1.018</v>
      </c>
      <c r="CB354" s="35"/>
      <c r="CC354" s="36">
        <f>IF(D354&gt;Zisk!$D$10,"",E354*CA354)</f>
        <v>0</v>
      </c>
    </row>
    <row r="355" spans="2:81" x14ac:dyDescent="0.2">
      <c r="B355" s="28" t="str">
        <f>Zisk!B366</f>
        <v/>
      </c>
      <c r="C355" s="28">
        <f>Zisk!C366</f>
        <v>0</v>
      </c>
      <c r="D355" s="28">
        <f>Zisk!E366</f>
        <v>0</v>
      </c>
      <c r="E355" s="29">
        <f>Zisk!D366</f>
        <v>0</v>
      </c>
      <c r="F355" s="29"/>
      <c r="G355" s="28" t="str">
        <f t="shared" si="158"/>
        <v>(</v>
      </c>
      <c r="H355" s="28" t="str">
        <f t="shared" si="159"/>
        <v>1</v>
      </c>
      <c r="I355" s="28" t="str">
        <f t="shared" si="160"/>
        <v>+</v>
      </c>
      <c r="J355" s="30">
        <f>IF($D355&lt;=2021,VstupniParametry_SKRYT!$D$5,"")</f>
        <v>0.02</v>
      </c>
      <c r="K355" s="28" t="str">
        <f t="shared" si="161"/>
        <v>)</v>
      </c>
      <c r="L355" s="31">
        <f>IF($D355&lt;=2021,COUNTIF(Vypocet_SKRYT!T352:AS352,"&gt;=1"),"")</f>
        <v>0</v>
      </c>
      <c r="M355" s="32" t="str">
        <f t="shared" si="162"/>
        <v>x</v>
      </c>
      <c r="N355" s="28" t="str">
        <f t="shared" si="163"/>
        <v>(</v>
      </c>
      <c r="O355" s="28" t="str">
        <f t="shared" si="164"/>
        <v>1</v>
      </c>
      <c r="P355" s="28" t="str">
        <f t="shared" si="165"/>
        <v>+</v>
      </c>
      <c r="Q355" s="30">
        <f>IF($D355&lt;=2024,VstupniParametry_SKRYT!$D$6,"")</f>
        <v>0.06</v>
      </c>
      <c r="R355" s="28" t="str">
        <f t="shared" si="166"/>
        <v>)</v>
      </c>
      <c r="S355" s="31">
        <f>IF($D355&lt;=2024,COUNTIFS(Vypocet_SKRYT!AT352:AV352,"&gt;=1"),"")</f>
        <v>0</v>
      </c>
      <c r="T355" s="32" t="str">
        <f t="shared" si="167"/>
        <v>x</v>
      </c>
      <c r="U355" s="28" t="str">
        <f t="shared" si="168"/>
        <v>(</v>
      </c>
      <c r="V355" s="28" t="str">
        <f t="shared" si="169"/>
        <v>1</v>
      </c>
      <c r="W355" s="28" t="str">
        <f t="shared" si="170"/>
        <v>+</v>
      </c>
      <c r="X355" s="30">
        <f>IF($D355&lt;=2025,VstupniParametry_SKRYT!$D$9,"")</f>
        <v>1.7999999999999999E-2</v>
      </c>
      <c r="Y355" s="28" t="str">
        <f t="shared" si="171"/>
        <v>)</v>
      </c>
      <c r="Z355" s="31">
        <f>IF(AND(D355&lt;2025,2025&lt;=Zisk!$D$10),1,IF(D355=2025,0,""))</f>
        <v>1</v>
      </c>
      <c r="AA355" s="32" t="str">
        <f>IF(AND($D355&lt;=2025,Zisk!$D$10&gt;=2026),"x","")</f>
        <v/>
      </c>
      <c r="AB355" s="28" t="str">
        <f>IF(AND($D355&lt;=2026,Zisk!$D$10&gt;=2026),"(","")</f>
        <v/>
      </c>
      <c r="AC355" s="28" t="str">
        <f>IF(AND($D355&lt;=2026,Zisk!$D$10&gt;=2026),"1","")</f>
        <v/>
      </c>
      <c r="AD355" s="28" t="str">
        <f>IF(AND($D355&lt;=2026,Zisk!$D$10&gt;=2026),"+","")</f>
        <v/>
      </c>
      <c r="AE355" s="30" t="str">
        <f>IF(AND($D355&lt;=2026,Zisk!$D$10&gt;=2026),VstupniParametry_SKRYT!$D$10,"")</f>
        <v/>
      </c>
      <c r="AF355" s="28" t="str">
        <f>IF(AND($D355&lt;=2026,Zisk!$D$10&gt;=2026),")","")</f>
        <v/>
      </c>
      <c r="AG355" s="31" t="str">
        <f>IF(AND(D355&lt;2026,2026&lt;=Zisk!$D$10),1,IF(D355=2026,0,""))</f>
        <v/>
      </c>
      <c r="AH355" s="32" t="str">
        <f>IF(AND($D355&lt;=2026,Zisk!$D$10&gt;=2027),"x","")</f>
        <v/>
      </c>
      <c r="AI355" s="28" t="str">
        <f>IF(AND($D355&lt;=2027,Zisk!$D$10&gt;=2027),"(","")</f>
        <v/>
      </c>
      <c r="AJ355" s="28" t="str">
        <f>IF(AND($D355&lt;=2027,Zisk!$D$10&gt;=2027),"1","")</f>
        <v/>
      </c>
      <c r="AK355" s="28" t="str">
        <f>IF(AND($D355&lt;=2027,Zisk!$D$10&gt;=2027),"+","")</f>
        <v/>
      </c>
      <c r="AL355" s="30" t="str">
        <f>IF(AND($D355&lt;=2027,Zisk!$D$10&gt;=2027),VstupniParametry_SKRYT!$D$11,"")</f>
        <v/>
      </c>
      <c r="AM355" s="28" t="str">
        <f>IF(AND($D355&lt;=2027,Zisk!$D$10&gt;=2027),")","")</f>
        <v/>
      </c>
      <c r="AN355" s="31" t="str">
        <f>IF(AND(D355&lt;2027,2027&lt;=Zisk!$D$10),1,IF(D355=2027,0,""))</f>
        <v/>
      </c>
      <c r="AO355" s="32" t="str">
        <f>IF(AND($D355&lt;=2027,Zisk!$D$10&gt;=2028),"x","")</f>
        <v/>
      </c>
      <c r="AP355" s="28" t="str">
        <f>IF(AND($D355&lt;=2028,Zisk!$D$10&gt;=2028),"(","")</f>
        <v/>
      </c>
      <c r="AQ355" s="28" t="str">
        <f>IF(AND($D355&lt;=2028,Zisk!$D$10&gt;=2028),"1","")</f>
        <v/>
      </c>
      <c r="AR355" s="28" t="str">
        <f>IF(AND($D355&lt;=2028,Zisk!$D$10&gt;=2028),"+","")</f>
        <v/>
      </c>
      <c r="AS355" s="30" t="str">
        <f>IF(AND($D355&lt;=2028,Zisk!$D$10&gt;=2028),VstupniParametry_SKRYT!$D$12,"")</f>
        <v/>
      </c>
      <c r="AT355" s="28" t="str">
        <f>IF(AND($D355&lt;=2028,Zisk!$D$10&gt;=2028),")","")</f>
        <v/>
      </c>
      <c r="AU355" s="31" t="str">
        <f>IF(AND(D355&lt;2028,2028&lt;=Zisk!$D$10),1,IF(D355=2028,0,""))</f>
        <v/>
      </c>
      <c r="AV355" s="32" t="str">
        <f>IF(AND($D355&lt;=2028,Zisk!$D$10&gt;=2029),"x","")</f>
        <v/>
      </c>
      <c r="AW355" s="28" t="str">
        <f>IF(AND($D355&lt;=2029,Zisk!$D$10&gt;=2029),"(","")</f>
        <v/>
      </c>
      <c r="AX355" s="28" t="str">
        <f>IF(AND($D355&lt;=2029,Zisk!$D$10&gt;=2029),"1","")</f>
        <v/>
      </c>
      <c r="AY355" s="28" t="str">
        <f>IF(AND($D355&lt;=2029,Zisk!$D$10&gt;=2029),"+","")</f>
        <v/>
      </c>
      <c r="AZ355" s="30" t="str">
        <f>IF(AND($D355&lt;=2029,Zisk!$D$10&gt;=2029),VstupniParametry_SKRYT!$D$13,"")</f>
        <v/>
      </c>
      <c r="BA355" s="28" t="str">
        <f>IF(AND($D355&lt;=2029,Zisk!$D$10&gt;=2029),")","")</f>
        <v/>
      </c>
      <c r="BB355" s="31" t="str">
        <f>IF(AND(D355&lt;2029,2029&lt;=Zisk!$D$10),1,IF(D355=2029,0,""))</f>
        <v/>
      </c>
      <c r="BC355" s="32" t="str">
        <f>IF(AND($D355&lt;=2029,Zisk!$D$10&gt;=2030),"x","")</f>
        <v/>
      </c>
      <c r="BD355" s="28" t="str">
        <f>IF(AND($D355&lt;=2030,Zisk!$D$10&gt;=2030),"(","")</f>
        <v/>
      </c>
      <c r="BE355" s="28" t="str">
        <f>IF(AND($D355&lt;=2030,Zisk!$D$10&gt;=2030),"1","")</f>
        <v/>
      </c>
      <c r="BF355" s="28" t="str">
        <f>IF(AND($D355&lt;=2030,Zisk!$D$10&gt;=2030),"+","")</f>
        <v/>
      </c>
      <c r="BG355" s="30" t="str">
        <f>IF(AND($D355&lt;=2030,Zisk!$D$10&gt;=2030),VstupniParametry_SKRYT!$D$14,"")</f>
        <v/>
      </c>
      <c r="BH355" s="28" t="str">
        <f>IF(AND($D355&lt;=2030,Zisk!$D$10&gt;=2030),")","")</f>
        <v/>
      </c>
      <c r="BI355" s="31" t="str">
        <f>IF(AND(D355&lt;2030,2030&lt;=Zisk!$D$10),1,IF(D355=2030,0,""))</f>
        <v/>
      </c>
      <c r="BJ355" s="33" t="s">
        <v>32</v>
      </c>
      <c r="BK355" s="30">
        <f t="shared" si="184"/>
        <v>1</v>
      </c>
      <c r="BL355" s="28" t="str">
        <f t="shared" si="185"/>
        <v>x</v>
      </c>
      <c r="BM355" s="34">
        <f t="shared" si="186"/>
        <v>1</v>
      </c>
      <c r="BN355" s="30" t="str">
        <f t="shared" si="187"/>
        <v>x</v>
      </c>
      <c r="BO355" s="34">
        <f t="shared" si="172"/>
        <v>1.018</v>
      </c>
      <c r="BP355" s="34" t="str">
        <f t="shared" si="173"/>
        <v/>
      </c>
      <c r="BQ355" s="34" t="str">
        <f t="shared" si="174"/>
        <v/>
      </c>
      <c r="BR355" s="34" t="str">
        <f t="shared" si="175"/>
        <v/>
      </c>
      <c r="BS355" s="34" t="str">
        <f t="shared" si="176"/>
        <v/>
      </c>
      <c r="BT355" s="34" t="str">
        <f t="shared" si="177"/>
        <v/>
      </c>
      <c r="BU355" s="34" t="str">
        <f t="shared" si="178"/>
        <v/>
      </c>
      <c r="BV355" s="34" t="str">
        <f t="shared" si="179"/>
        <v/>
      </c>
      <c r="BW355" s="34" t="str">
        <f t="shared" si="180"/>
        <v/>
      </c>
      <c r="BX355" s="34" t="str">
        <f t="shared" si="181"/>
        <v/>
      </c>
      <c r="BY355" s="34" t="str">
        <f t="shared" si="182"/>
        <v/>
      </c>
      <c r="BZ355" s="33" t="s">
        <v>32</v>
      </c>
      <c r="CA355" s="34">
        <f t="shared" si="183"/>
        <v>1.018</v>
      </c>
      <c r="CB355" s="28"/>
      <c r="CC355" s="29">
        <f>IF(D355&gt;Zisk!$D$10,"",E355*CA355)</f>
        <v>0</v>
      </c>
    </row>
    <row r="356" spans="2:81" x14ac:dyDescent="0.2">
      <c r="B356" s="35" t="str">
        <f>Zisk!B367</f>
        <v/>
      </c>
      <c r="C356" s="35">
        <f>Zisk!C367</f>
        <v>0</v>
      </c>
      <c r="D356" s="35">
        <f>Zisk!E367</f>
        <v>0</v>
      </c>
      <c r="E356" s="36">
        <f>Zisk!D367</f>
        <v>0</v>
      </c>
      <c r="F356" s="36"/>
      <c r="G356" s="35" t="str">
        <f t="shared" si="158"/>
        <v>(</v>
      </c>
      <c r="H356" s="35" t="str">
        <f t="shared" si="159"/>
        <v>1</v>
      </c>
      <c r="I356" s="35" t="str">
        <f t="shared" si="160"/>
        <v>+</v>
      </c>
      <c r="J356" s="37">
        <f>IF($D356&lt;=2021,VstupniParametry_SKRYT!$D$5,"")</f>
        <v>0.02</v>
      </c>
      <c r="K356" s="35" t="str">
        <f t="shared" si="161"/>
        <v>)</v>
      </c>
      <c r="L356" s="38">
        <f>IF($D356&lt;=2021,COUNTIF(Vypocet_SKRYT!T353:AS353,"&gt;=1"),"")</f>
        <v>0</v>
      </c>
      <c r="M356" s="39" t="str">
        <f t="shared" si="162"/>
        <v>x</v>
      </c>
      <c r="N356" s="35" t="str">
        <f t="shared" si="163"/>
        <v>(</v>
      </c>
      <c r="O356" s="35" t="str">
        <f t="shared" si="164"/>
        <v>1</v>
      </c>
      <c r="P356" s="35" t="str">
        <f t="shared" si="165"/>
        <v>+</v>
      </c>
      <c r="Q356" s="37">
        <f>IF($D356&lt;=2024,VstupniParametry_SKRYT!$D$6,"")</f>
        <v>0.06</v>
      </c>
      <c r="R356" s="35" t="str">
        <f t="shared" si="166"/>
        <v>)</v>
      </c>
      <c r="S356" s="38">
        <f>IF($D356&lt;=2024,COUNTIFS(Vypocet_SKRYT!AT353:AV353,"&gt;=1"),"")</f>
        <v>0</v>
      </c>
      <c r="T356" s="39" t="str">
        <f t="shared" si="167"/>
        <v>x</v>
      </c>
      <c r="U356" s="35" t="str">
        <f t="shared" si="168"/>
        <v>(</v>
      </c>
      <c r="V356" s="35" t="str">
        <f t="shared" si="169"/>
        <v>1</v>
      </c>
      <c r="W356" s="35" t="str">
        <f t="shared" si="170"/>
        <v>+</v>
      </c>
      <c r="X356" s="37">
        <f>IF($D356&lt;=2025,VstupniParametry_SKRYT!$D$9,"")</f>
        <v>1.7999999999999999E-2</v>
      </c>
      <c r="Y356" s="35" t="str">
        <f t="shared" si="171"/>
        <v>)</v>
      </c>
      <c r="Z356" s="38">
        <f>IF(AND(D356&lt;2025,2025&lt;=Zisk!$D$10),1,IF(D356=2025,0,""))</f>
        <v>1</v>
      </c>
      <c r="AA356" s="39" t="str">
        <f>IF(AND($D356&lt;=2025,Zisk!$D$10&gt;=2026),"x","")</f>
        <v/>
      </c>
      <c r="AB356" s="35" t="str">
        <f>IF(AND($D356&lt;=2026,Zisk!$D$10&gt;=2026),"(","")</f>
        <v/>
      </c>
      <c r="AC356" s="35" t="str">
        <f>IF(AND($D356&lt;=2026,Zisk!$D$10&gt;=2026),"1","")</f>
        <v/>
      </c>
      <c r="AD356" s="35" t="str">
        <f>IF(AND($D356&lt;=2026,Zisk!$D$10&gt;=2026),"+","")</f>
        <v/>
      </c>
      <c r="AE356" s="37" t="str">
        <f>IF(AND($D356&lt;=2026,Zisk!$D$10&gt;=2026),VstupniParametry_SKRYT!$D$10,"")</f>
        <v/>
      </c>
      <c r="AF356" s="35" t="str">
        <f>IF(AND($D356&lt;=2026,Zisk!$D$10&gt;=2026),")","")</f>
        <v/>
      </c>
      <c r="AG356" s="38" t="str">
        <f>IF(AND(D356&lt;2026,2026&lt;=Zisk!$D$10),1,IF(D356=2026,0,""))</f>
        <v/>
      </c>
      <c r="AH356" s="39" t="str">
        <f>IF(AND($D356&lt;=2026,Zisk!$D$10&gt;=2027),"x","")</f>
        <v/>
      </c>
      <c r="AI356" s="35" t="str">
        <f>IF(AND($D356&lt;=2027,Zisk!$D$10&gt;=2027),"(","")</f>
        <v/>
      </c>
      <c r="AJ356" s="35" t="str">
        <f>IF(AND($D356&lt;=2027,Zisk!$D$10&gt;=2027),"1","")</f>
        <v/>
      </c>
      <c r="AK356" s="35" t="str">
        <f>IF(AND($D356&lt;=2027,Zisk!$D$10&gt;=2027),"+","")</f>
        <v/>
      </c>
      <c r="AL356" s="37" t="str">
        <f>IF(AND($D356&lt;=2027,Zisk!$D$10&gt;=2027),VstupniParametry_SKRYT!$D$11,"")</f>
        <v/>
      </c>
      <c r="AM356" s="35" t="str">
        <f>IF(AND($D356&lt;=2027,Zisk!$D$10&gt;=2027),")","")</f>
        <v/>
      </c>
      <c r="AN356" s="38" t="str">
        <f>IF(AND(D356&lt;2027,2027&lt;=Zisk!$D$10),1,IF(D356=2027,0,""))</f>
        <v/>
      </c>
      <c r="AO356" s="39" t="str">
        <f>IF(AND($D356&lt;=2027,Zisk!$D$10&gt;=2028),"x","")</f>
        <v/>
      </c>
      <c r="AP356" s="35" t="str">
        <f>IF(AND($D356&lt;=2028,Zisk!$D$10&gt;=2028),"(","")</f>
        <v/>
      </c>
      <c r="AQ356" s="35" t="str">
        <f>IF(AND($D356&lt;=2028,Zisk!$D$10&gt;=2028),"1","")</f>
        <v/>
      </c>
      <c r="AR356" s="35" t="str">
        <f>IF(AND($D356&lt;=2028,Zisk!$D$10&gt;=2028),"+","")</f>
        <v/>
      </c>
      <c r="AS356" s="37" t="str">
        <f>IF(AND($D356&lt;=2028,Zisk!$D$10&gt;=2028),VstupniParametry_SKRYT!$D$12,"")</f>
        <v/>
      </c>
      <c r="AT356" s="35" t="str">
        <f>IF(AND($D356&lt;=2028,Zisk!$D$10&gt;=2028),")","")</f>
        <v/>
      </c>
      <c r="AU356" s="38" t="str">
        <f>IF(AND(D356&lt;2028,2028&lt;=Zisk!$D$10),1,IF(D356=2028,0,""))</f>
        <v/>
      </c>
      <c r="AV356" s="39" t="str">
        <f>IF(AND($D356&lt;=2028,Zisk!$D$10&gt;=2029),"x","")</f>
        <v/>
      </c>
      <c r="AW356" s="35" t="str">
        <f>IF(AND($D356&lt;=2029,Zisk!$D$10&gt;=2029),"(","")</f>
        <v/>
      </c>
      <c r="AX356" s="35" t="str">
        <f>IF(AND($D356&lt;=2029,Zisk!$D$10&gt;=2029),"1","")</f>
        <v/>
      </c>
      <c r="AY356" s="35" t="str">
        <f>IF(AND($D356&lt;=2029,Zisk!$D$10&gt;=2029),"+","")</f>
        <v/>
      </c>
      <c r="AZ356" s="37" t="str">
        <f>IF(AND($D356&lt;=2029,Zisk!$D$10&gt;=2029),VstupniParametry_SKRYT!$D$13,"")</f>
        <v/>
      </c>
      <c r="BA356" s="35" t="str">
        <f>IF(AND($D356&lt;=2029,Zisk!$D$10&gt;=2029),")","")</f>
        <v/>
      </c>
      <c r="BB356" s="38" t="str">
        <f>IF(AND(D356&lt;2029,2029&lt;=Zisk!$D$10),1,IF(D356=2029,0,""))</f>
        <v/>
      </c>
      <c r="BC356" s="39" t="str">
        <f>IF(AND($D356&lt;=2029,Zisk!$D$10&gt;=2030),"x","")</f>
        <v/>
      </c>
      <c r="BD356" s="35" t="str">
        <f>IF(AND($D356&lt;=2030,Zisk!$D$10&gt;=2030),"(","")</f>
        <v/>
      </c>
      <c r="BE356" s="35" t="str">
        <f>IF(AND($D356&lt;=2030,Zisk!$D$10&gt;=2030),"1","")</f>
        <v/>
      </c>
      <c r="BF356" s="35" t="str">
        <f>IF(AND($D356&lt;=2030,Zisk!$D$10&gt;=2030),"+","")</f>
        <v/>
      </c>
      <c r="BG356" s="37" t="str">
        <f>IF(AND($D356&lt;=2030,Zisk!$D$10&gt;=2030),VstupniParametry_SKRYT!$D$14,"")</f>
        <v/>
      </c>
      <c r="BH356" s="35" t="str">
        <f>IF(AND($D356&lt;=2030,Zisk!$D$10&gt;=2030),")","")</f>
        <v/>
      </c>
      <c r="BI356" s="38" t="str">
        <f>IF(AND(D356&lt;2030,2030&lt;=Zisk!$D$10),1,IF(D356=2030,0,""))</f>
        <v/>
      </c>
      <c r="BJ356" s="40" t="s">
        <v>32</v>
      </c>
      <c r="BK356" s="37">
        <f t="shared" si="184"/>
        <v>1</v>
      </c>
      <c r="BL356" s="35" t="str">
        <f t="shared" si="185"/>
        <v>x</v>
      </c>
      <c r="BM356" s="41">
        <f t="shared" si="186"/>
        <v>1</v>
      </c>
      <c r="BN356" s="37" t="str">
        <f t="shared" si="187"/>
        <v>x</v>
      </c>
      <c r="BO356" s="41">
        <f t="shared" si="172"/>
        <v>1.018</v>
      </c>
      <c r="BP356" s="41" t="str">
        <f t="shared" si="173"/>
        <v/>
      </c>
      <c r="BQ356" s="41" t="str">
        <f t="shared" si="174"/>
        <v/>
      </c>
      <c r="BR356" s="41" t="str">
        <f t="shared" si="175"/>
        <v/>
      </c>
      <c r="BS356" s="41" t="str">
        <f t="shared" si="176"/>
        <v/>
      </c>
      <c r="BT356" s="41" t="str">
        <f t="shared" si="177"/>
        <v/>
      </c>
      <c r="BU356" s="41" t="str">
        <f t="shared" si="178"/>
        <v/>
      </c>
      <c r="BV356" s="41" t="str">
        <f t="shared" si="179"/>
        <v/>
      </c>
      <c r="BW356" s="41" t="str">
        <f t="shared" si="180"/>
        <v/>
      </c>
      <c r="BX356" s="41" t="str">
        <f t="shared" si="181"/>
        <v/>
      </c>
      <c r="BY356" s="41" t="str">
        <f t="shared" si="182"/>
        <v/>
      </c>
      <c r="BZ356" s="40" t="s">
        <v>32</v>
      </c>
      <c r="CA356" s="41">
        <f t="shared" si="183"/>
        <v>1.018</v>
      </c>
      <c r="CB356" s="35"/>
      <c r="CC356" s="36">
        <f>IF(D356&gt;Zisk!$D$10,"",E356*CA356)</f>
        <v>0</v>
      </c>
    </row>
    <row r="357" spans="2:81" x14ac:dyDescent="0.2">
      <c r="B357" s="28" t="str">
        <f>Zisk!B368</f>
        <v/>
      </c>
      <c r="C357" s="28">
        <f>Zisk!C368</f>
        <v>0</v>
      </c>
      <c r="D357" s="28">
        <f>Zisk!E368</f>
        <v>0</v>
      </c>
      <c r="E357" s="29">
        <f>Zisk!D368</f>
        <v>0</v>
      </c>
      <c r="F357" s="29"/>
      <c r="G357" s="28" t="str">
        <f t="shared" si="158"/>
        <v>(</v>
      </c>
      <c r="H357" s="28" t="str">
        <f t="shared" si="159"/>
        <v>1</v>
      </c>
      <c r="I357" s="28" t="str">
        <f t="shared" si="160"/>
        <v>+</v>
      </c>
      <c r="J357" s="30">
        <f>IF($D357&lt;=2021,VstupniParametry_SKRYT!$D$5,"")</f>
        <v>0.02</v>
      </c>
      <c r="K357" s="28" t="str">
        <f t="shared" si="161"/>
        <v>)</v>
      </c>
      <c r="L357" s="31">
        <f>IF($D357&lt;=2021,COUNTIF(Vypocet_SKRYT!T354:AS354,"&gt;=1"),"")</f>
        <v>0</v>
      </c>
      <c r="M357" s="32" t="str">
        <f t="shared" si="162"/>
        <v>x</v>
      </c>
      <c r="N357" s="28" t="str">
        <f t="shared" si="163"/>
        <v>(</v>
      </c>
      <c r="O357" s="28" t="str">
        <f t="shared" si="164"/>
        <v>1</v>
      </c>
      <c r="P357" s="28" t="str">
        <f t="shared" si="165"/>
        <v>+</v>
      </c>
      <c r="Q357" s="30">
        <f>IF($D357&lt;=2024,VstupniParametry_SKRYT!$D$6,"")</f>
        <v>0.06</v>
      </c>
      <c r="R357" s="28" t="str">
        <f t="shared" si="166"/>
        <v>)</v>
      </c>
      <c r="S357" s="31">
        <f>IF($D357&lt;=2024,COUNTIFS(Vypocet_SKRYT!AT354:AV354,"&gt;=1"),"")</f>
        <v>0</v>
      </c>
      <c r="T357" s="32" t="str">
        <f t="shared" si="167"/>
        <v>x</v>
      </c>
      <c r="U357" s="28" t="str">
        <f t="shared" si="168"/>
        <v>(</v>
      </c>
      <c r="V357" s="28" t="str">
        <f t="shared" si="169"/>
        <v>1</v>
      </c>
      <c r="W357" s="28" t="str">
        <f t="shared" si="170"/>
        <v>+</v>
      </c>
      <c r="X357" s="30">
        <f>IF($D357&lt;=2025,VstupniParametry_SKRYT!$D$9,"")</f>
        <v>1.7999999999999999E-2</v>
      </c>
      <c r="Y357" s="28" t="str">
        <f t="shared" si="171"/>
        <v>)</v>
      </c>
      <c r="Z357" s="31">
        <f>IF(AND(D357&lt;2025,2025&lt;=Zisk!$D$10),1,IF(D357=2025,0,""))</f>
        <v>1</v>
      </c>
      <c r="AA357" s="32" t="str">
        <f>IF(AND($D357&lt;=2025,Zisk!$D$10&gt;=2026),"x","")</f>
        <v/>
      </c>
      <c r="AB357" s="28" t="str">
        <f>IF(AND($D357&lt;=2026,Zisk!$D$10&gt;=2026),"(","")</f>
        <v/>
      </c>
      <c r="AC357" s="28" t="str">
        <f>IF(AND($D357&lt;=2026,Zisk!$D$10&gt;=2026),"1","")</f>
        <v/>
      </c>
      <c r="AD357" s="28" t="str">
        <f>IF(AND($D357&lt;=2026,Zisk!$D$10&gt;=2026),"+","")</f>
        <v/>
      </c>
      <c r="AE357" s="30" t="str">
        <f>IF(AND($D357&lt;=2026,Zisk!$D$10&gt;=2026),VstupniParametry_SKRYT!$D$10,"")</f>
        <v/>
      </c>
      <c r="AF357" s="28" t="str">
        <f>IF(AND($D357&lt;=2026,Zisk!$D$10&gt;=2026),")","")</f>
        <v/>
      </c>
      <c r="AG357" s="31" t="str">
        <f>IF(AND(D357&lt;2026,2026&lt;=Zisk!$D$10),1,IF(D357=2026,0,""))</f>
        <v/>
      </c>
      <c r="AH357" s="32" t="str">
        <f>IF(AND($D357&lt;=2026,Zisk!$D$10&gt;=2027),"x","")</f>
        <v/>
      </c>
      <c r="AI357" s="28" t="str">
        <f>IF(AND($D357&lt;=2027,Zisk!$D$10&gt;=2027),"(","")</f>
        <v/>
      </c>
      <c r="AJ357" s="28" t="str">
        <f>IF(AND($D357&lt;=2027,Zisk!$D$10&gt;=2027),"1","")</f>
        <v/>
      </c>
      <c r="AK357" s="28" t="str">
        <f>IF(AND($D357&lt;=2027,Zisk!$D$10&gt;=2027),"+","")</f>
        <v/>
      </c>
      <c r="AL357" s="30" t="str">
        <f>IF(AND($D357&lt;=2027,Zisk!$D$10&gt;=2027),VstupniParametry_SKRYT!$D$11,"")</f>
        <v/>
      </c>
      <c r="AM357" s="28" t="str">
        <f>IF(AND($D357&lt;=2027,Zisk!$D$10&gt;=2027),")","")</f>
        <v/>
      </c>
      <c r="AN357" s="31" t="str">
        <f>IF(AND(D357&lt;2027,2027&lt;=Zisk!$D$10),1,IF(D357=2027,0,""))</f>
        <v/>
      </c>
      <c r="AO357" s="32" t="str">
        <f>IF(AND($D357&lt;=2027,Zisk!$D$10&gt;=2028),"x","")</f>
        <v/>
      </c>
      <c r="AP357" s="28" t="str">
        <f>IF(AND($D357&lt;=2028,Zisk!$D$10&gt;=2028),"(","")</f>
        <v/>
      </c>
      <c r="AQ357" s="28" t="str">
        <f>IF(AND($D357&lt;=2028,Zisk!$D$10&gt;=2028),"1","")</f>
        <v/>
      </c>
      <c r="AR357" s="28" t="str">
        <f>IF(AND($D357&lt;=2028,Zisk!$D$10&gt;=2028),"+","")</f>
        <v/>
      </c>
      <c r="AS357" s="30" t="str">
        <f>IF(AND($D357&lt;=2028,Zisk!$D$10&gt;=2028),VstupniParametry_SKRYT!$D$12,"")</f>
        <v/>
      </c>
      <c r="AT357" s="28" t="str">
        <f>IF(AND($D357&lt;=2028,Zisk!$D$10&gt;=2028),")","")</f>
        <v/>
      </c>
      <c r="AU357" s="31" t="str">
        <f>IF(AND(D357&lt;2028,2028&lt;=Zisk!$D$10),1,IF(D357=2028,0,""))</f>
        <v/>
      </c>
      <c r="AV357" s="32" t="str">
        <f>IF(AND($D357&lt;=2028,Zisk!$D$10&gt;=2029),"x","")</f>
        <v/>
      </c>
      <c r="AW357" s="28" t="str">
        <f>IF(AND($D357&lt;=2029,Zisk!$D$10&gt;=2029),"(","")</f>
        <v/>
      </c>
      <c r="AX357" s="28" t="str">
        <f>IF(AND($D357&lt;=2029,Zisk!$D$10&gt;=2029),"1","")</f>
        <v/>
      </c>
      <c r="AY357" s="28" t="str">
        <f>IF(AND($D357&lt;=2029,Zisk!$D$10&gt;=2029),"+","")</f>
        <v/>
      </c>
      <c r="AZ357" s="30" t="str">
        <f>IF(AND($D357&lt;=2029,Zisk!$D$10&gt;=2029),VstupniParametry_SKRYT!$D$13,"")</f>
        <v/>
      </c>
      <c r="BA357" s="28" t="str">
        <f>IF(AND($D357&lt;=2029,Zisk!$D$10&gt;=2029),")","")</f>
        <v/>
      </c>
      <c r="BB357" s="31" t="str">
        <f>IF(AND(D357&lt;2029,2029&lt;=Zisk!$D$10),1,IF(D357=2029,0,""))</f>
        <v/>
      </c>
      <c r="BC357" s="32" t="str">
        <f>IF(AND($D357&lt;=2029,Zisk!$D$10&gt;=2030),"x","")</f>
        <v/>
      </c>
      <c r="BD357" s="28" t="str">
        <f>IF(AND($D357&lt;=2030,Zisk!$D$10&gt;=2030),"(","")</f>
        <v/>
      </c>
      <c r="BE357" s="28" t="str">
        <f>IF(AND($D357&lt;=2030,Zisk!$D$10&gt;=2030),"1","")</f>
        <v/>
      </c>
      <c r="BF357" s="28" t="str">
        <f>IF(AND($D357&lt;=2030,Zisk!$D$10&gt;=2030),"+","")</f>
        <v/>
      </c>
      <c r="BG357" s="30" t="str">
        <f>IF(AND($D357&lt;=2030,Zisk!$D$10&gt;=2030),VstupniParametry_SKRYT!$D$14,"")</f>
        <v/>
      </c>
      <c r="BH357" s="28" t="str">
        <f>IF(AND($D357&lt;=2030,Zisk!$D$10&gt;=2030),")","")</f>
        <v/>
      </c>
      <c r="BI357" s="31" t="str">
        <f>IF(AND(D357&lt;2030,2030&lt;=Zisk!$D$10),1,IF(D357=2030,0,""))</f>
        <v/>
      </c>
      <c r="BJ357" s="33" t="s">
        <v>32</v>
      </c>
      <c r="BK357" s="30">
        <f t="shared" si="184"/>
        <v>1</v>
      </c>
      <c r="BL357" s="28" t="str">
        <f t="shared" si="185"/>
        <v>x</v>
      </c>
      <c r="BM357" s="34">
        <f t="shared" si="186"/>
        <v>1</v>
      </c>
      <c r="BN357" s="30" t="str">
        <f t="shared" si="187"/>
        <v>x</v>
      </c>
      <c r="BO357" s="34">
        <f t="shared" si="172"/>
        <v>1.018</v>
      </c>
      <c r="BP357" s="34" t="str">
        <f t="shared" si="173"/>
        <v/>
      </c>
      <c r="BQ357" s="34" t="str">
        <f t="shared" si="174"/>
        <v/>
      </c>
      <c r="BR357" s="34" t="str">
        <f t="shared" si="175"/>
        <v/>
      </c>
      <c r="BS357" s="34" t="str">
        <f t="shared" si="176"/>
        <v/>
      </c>
      <c r="BT357" s="34" t="str">
        <f t="shared" si="177"/>
        <v/>
      </c>
      <c r="BU357" s="34" t="str">
        <f t="shared" si="178"/>
        <v/>
      </c>
      <c r="BV357" s="34" t="str">
        <f t="shared" si="179"/>
        <v/>
      </c>
      <c r="BW357" s="34" t="str">
        <f t="shared" si="180"/>
        <v/>
      </c>
      <c r="BX357" s="34" t="str">
        <f t="shared" si="181"/>
        <v/>
      </c>
      <c r="BY357" s="34" t="str">
        <f t="shared" si="182"/>
        <v/>
      </c>
      <c r="BZ357" s="33" t="s">
        <v>32</v>
      </c>
      <c r="CA357" s="34">
        <f t="shared" si="183"/>
        <v>1.018</v>
      </c>
      <c r="CB357" s="28"/>
      <c r="CC357" s="29">
        <f>IF(D357&gt;Zisk!$D$10,"",E357*CA357)</f>
        <v>0</v>
      </c>
    </row>
    <row r="358" spans="2:81" x14ac:dyDescent="0.2">
      <c r="B358" s="35" t="str">
        <f>Zisk!B369</f>
        <v/>
      </c>
      <c r="C358" s="35">
        <f>Zisk!C369</f>
        <v>0</v>
      </c>
      <c r="D358" s="35">
        <f>Zisk!E369</f>
        <v>0</v>
      </c>
      <c r="E358" s="36">
        <f>Zisk!D369</f>
        <v>0</v>
      </c>
      <c r="F358" s="36"/>
      <c r="G358" s="35" t="str">
        <f t="shared" si="158"/>
        <v>(</v>
      </c>
      <c r="H358" s="35" t="str">
        <f t="shared" si="159"/>
        <v>1</v>
      </c>
      <c r="I358" s="35" t="str">
        <f t="shared" si="160"/>
        <v>+</v>
      </c>
      <c r="J358" s="37">
        <f>IF($D358&lt;=2021,VstupniParametry_SKRYT!$D$5,"")</f>
        <v>0.02</v>
      </c>
      <c r="K358" s="35" t="str">
        <f t="shared" si="161"/>
        <v>)</v>
      </c>
      <c r="L358" s="38">
        <f>IF($D358&lt;=2021,COUNTIF(Vypocet_SKRYT!T355:AS355,"&gt;=1"),"")</f>
        <v>0</v>
      </c>
      <c r="M358" s="39" t="str">
        <f t="shared" si="162"/>
        <v>x</v>
      </c>
      <c r="N358" s="35" t="str">
        <f t="shared" si="163"/>
        <v>(</v>
      </c>
      <c r="O358" s="35" t="str">
        <f t="shared" si="164"/>
        <v>1</v>
      </c>
      <c r="P358" s="35" t="str">
        <f t="shared" si="165"/>
        <v>+</v>
      </c>
      <c r="Q358" s="37">
        <f>IF($D358&lt;=2024,VstupniParametry_SKRYT!$D$6,"")</f>
        <v>0.06</v>
      </c>
      <c r="R358" s="35" t="str">
        <f t="shared" si="166"/>
        <v>)</v>
      </c>
      <c r="S358" s="38">
        <f>IF($D358&lt;=2024,COUNTIFS(Vypocet_SKRYT!AT355:AV355,"&gt;=1"),"")</f>
        <v>0</v>
      </c>
      <c r="T358" s="39" t="str">
        <f t="shared" si="167"/>
        <v>x</v>
      </c>
      <c r="U358" s="35" t="str">
        <f t="shared" si="168"/>
        <v>(</v>
      </c>
      <c r="V358" s="35" t="str">
        <f t="shared" si="169"/>
        <v>1</v>
      </c>
      <c r="W358" s="35" t="str">
        <f t="shared" si="170"/>
        <v>+</v>
      </c>
      <c r="X358" s="37">
        <f>IF($D358&lt;=2025,VstupniParametry_SKRYT!$D$9,"")</f>
        <v>1.7999999999999999E-2</v>
      </c>
      <c r="Y358" s="35" t="str">
        <f t="shared" si="171"/>
        <v>)</v>
      </c>
      <c r="Z358" s="38">
        <f>IF(AND(D358&lt;2025,2025&lt;=Zisk!$D$10),1,IF(D358=2025,0,""))</f>
        <v>1</v>
      </c>
      <c r="AA358" s="39" t="str">
        <f>IF(AND($D358&lt;=2025,Zisk!$D$10&gt;=2026),"x","")</f>
        <v/>
      </c>
      <c r="AB358" s="35" t="str">
        <f>IF(AND($D358&lt;=2026,Zisk!$D$10&gt;=2026),"(","")</f>
        <v/>
      </c>
      <c r="AC358" s="35" t="str">
        <f>IF(AND($D358&lt;=2026,Zisk!$D$10&gt;=2026),"1","")</f>
        <v/>
      </c>
      <c r="AD358" s="35" t="str">
        <f>IF(AND($D358&lt;=2026,Zisk!$D$10&gt;=2026),"+","")</f>
        <v/>
      </c>
      <c r="AE358" s="37" t="str">
        <f>IF(AND($D358&lt;=2026,Zisk!$D$10&gt;=2026),VstupniParametry_SKRYT!$D$10,"")</f>
        <v/>
      </c>
      <c r="AF358" s="35" t="str">
        <f>IF(AND($D358&lt;=2026,Zisk!$D$10&gt;=2026),")","")</f>
        <v/>
      </c>
      <c r="AG358" s="38" t="str">
        <f>IF(AND(D358&lt;2026,2026&lt;=Zisk!$D$10),1,IF(D358=2026,0,""))</f>
        <v/>
      </c>
      <c r="AH358" s="39" t="str">
        <f>IF(AND($D358&lt;=2026,Zisk!$D$10&gt;=2027),"x","")</f>
        <v/>
      </c>
      <c r="AI358" s="35" t="str">
        <f>IF(AND($D358&lt;=2027,Zisk!$D$10&gt;=2027),"(","")</f>
        <v/>
      </c>
      <c r="AJ358" s="35" t="str">
        <f>IF(AND($D358&lt;=2027,Zisk!$D$10&gt;=2027),"1","")</f>
        <v/>
      </c>
      <c r="AK358" s="35" t="str">
        <f>IF(AND($D358&lt;=2027,Zisk!$D$10&gt;=2027),"+","")</f>
        <v/>
      </c>
      <c r="AL358" s="37" t="str">
        <f>IF(AND($D358&lt;=2027,Zisk!$D$10&gt;=2027),VstupniParametry_SKRYT!$D$11,"")</f>
        <v/>
      </c>
      <c r="AM358" s="35" t="str">
        <f>IF(AND($D358&lt;=2027,Zisk!$D$10&gt;=2027),")","")</f>
        <v/>
      </c>
      <c r="AN358" s="38" t="str">
        <f>IF(AND(D358&lt;2027,2027&lt;=Zisk!$D$10),1,IF(D358=2027,0,""))</f>
        <v/>
      </c>
      <c r="AO358" s="39" t="str">
        <f>IF(AND($D358&lt;=2027,Zisk!$D$10&gt;=2028),"x","")</f>
        <v/>
      </c>
      <c r="AP358" s="35" t="str">
        <f>IF(AND($D358&lt;=2028,Zisk!$D$10&gt;=2028),"(","")</f>
        <v/>
      </c>
      <c r="AQ358" s="35" t="str">
        <f>IF(AND($D358&lt;=2028,Zisk!$D$10&gt;=2028),"1","")</f>
        <v/>
      </c>
      <c r="AR358" s="35" t="str">
        <f>IF(AND($D358&lt;=2028,Zisk!$D$10&gt;=2028),"+","")</f>
        <v/>
      </c>
      <c r="AS358" s="37" t="str">
        <f>IF(AND($D358&lt;=2028,Zisk!$D$10&gt;=2028),VstupniParametry_SKRYT!$D$12,"")</f>
        <v/>
      </c>
      <c r="AT358" s="35" t="str">
        <f>IF(AND($D358&lt;=2028,Zisk!$D$10&gt;=2028),")","")</f>
        <v/>
      </c>
      <c r="AU358" s="38" t="str">
        <f>IF(AND(D358&lt;2028,2028&lt;=Zisk!$D$10),1,IF(D358=2028,0,""))</f>
        <v/>
      </c>
      <c r="AV358" s="39" t="str">
        <f>IF(AND($D358&lt;=2028,Zisk!$D$10&gt;=2029),"x","")</f>
        <v/>
      </c>
      <c r="AW358" s="35" t="str">
        <f>IF(AND($D358&lt;=2029,Zisk!$D$10&gt;=2029),"(","")</f>
        <v/>
      </c>
      <c r="AX358" s="35" t="str">
        <f>IF(AND($D358&lt;=2029,Zisk!$D$10&gt;=2029),"1","")</f>
        <v/>
      </c>
      <c r="AY358" s="35" t="str">
        <f>IF(AND($D358&lt;=2029,Zisk!$D$10&gt;=2029),"+","")</f>
        <v/>
      </c>
      <c r="AZ358" s="37" t="str">
        <f>IF(AND($D358&lt;=2029,Zisk!$D$10&gt;=2029),VstupniParametry_SKRYT!$D$13,"")</f>
        <v/>
      </c>
      <c r="BA358" s="35" t="str">
        <f>IF(AND($D358&lt;=2029,Zisk!$D$10&gt;=2029),")","")</f>
        <v/>
      </c>
      <c r="BB358" s="38" t="str">
        <f>IF(AND(D358&lt;2029,2029&lt;=Zisk!$D$10),1,IF(D358=2029,0,""))</f>
        <v/>
      </c>
      <c r="BC358" s="39" t="str">
        <f>IF(AND($D358&lt;=2029,Zisk!$D$10&gt;=2030),"x","")</f>
        <v/>
      </c>
      <c r="BD358" s="35" t="str">
        <f>IF(AND($D358&lt;=2030,Zisk!$D$10&gt;=2030),"(","")</f>
        <v/>
      </c>
      <c r="BE358" s="35" t="str">
        <f>IF(AND($D358&lt;=2030,Zisk!$D$10&gt;=2030),"1","")</f>
        <v/>
      </c>
      <c r="BF358" s="35" t="str">
        <f>IF(AND($D358&lt;=2030,Zisk!$D$10&gt;=2030),"+","")</f>
        <v/>
      </c>
      <c r="BG358" s="37" t="str">
        <f>IF(AND($D358&lt;=2030,Zisk!$D$10&gt;=2030),VstupniParametry_SKRYT!$D$14,"")</f>
        <v/>
      </c>
      <c r="BH358" s="35" t="str">
        <f>IF(AND($D358&lt;=2030,Zisk!$D$10&gt;=2030),")","")</f>
        <v/>
      </c>
      <c r="BI358" s="38" t="str">
        <f>IF(AND(D358&lt;2030,2030&lt;=Zisk!$D$10),1,IF(D358=2030,0,""))</f>
        <v/>
      </c>
      <c r="BJ358" s="40" t="s">
        <v>32</v>
      </c>
      <c r="BK358" s="37">
        <f t="shared" si="184"/>
        <v>1</v>
      </c>
      <c r="BL358" s="35" t="str">
        <f t="shared" si="185"/>
        <v>x</v>
      </c>
      <c r="BM358" s="41">
        <f t="shared" si="186"/>
        <v>1</v>
      </c>
      <c r="BN358" s="37" t="str">
        <f t="shared" si="187"/>
        <v>x</v>
      </c>
      <c r="BO358" s="41">
        <f t="shared" si="172"/>
        <v>1.018</v>
      </c>
      <c r="BP358" s="41" t="str">
        <f t="shared" si="173"/>
        <v/>
      </c>
      <c r="BQ358" s="41" t="str">
        <f t="shared" si="174"/>
        <v/>
      </c>
      <c r="BR358" s="41" t="str">
        <f t="shared" si="175"/>
        <v/>
      </c>
      <c r="BS358" s="41" t="str">
        <f t="shared" si="176"/>
        <v/>
      </c>
      <c r="BT358" s="41" t="str">
        <f t="shared" si="177"/>
        <v/>
      </c>
      <c r="BU358" s="41" t="str">
        <f t="shared" si="178"/>
        <v/>
      </c>
      <c r="BV358" s="41" t="str">
        <f t="shared" si="179"/>
        <v/>
      </c>
      <c r="BW358" s="41" t="str">
        <f t="shared" si="180"/>
        <v/>
      </c>
      <c r="BX358" s="41" t="str">
        <f t="shared" si="181"/>
        <v/>
      </c>
      <c r="BY358" s="41" t="str">
        <f t="shared" si="182"/>
        <v/>
      </c>
      <c r="BZ358" s="40" t="s">
        <v>32</v>
      </c>
      <c r="CA358" s="41">
        <f t="shared" si="183"/>
        <v>1.018</v>
      </c>
      <c r="CB358" s="35"/>
      <c r="CC358" s="36">
        <f>IF(D358&gt;Zisk!$D$10,"",E358*CA358)</f>
        <v>0</v>
      </c>
    </row>
    <row r="359" spans="2:81" x14ac:dyDescent="0.2">
      <c r="B359" s="28" t="str">
        <f>Zisk!B370</f>
        <v/>
      </c>
      <c r="C359" s="28">
        <f>Zisk!C370</f>
        <v>0</v>
      </c>
      <c r="D359" s="28">
        <f>Zisk!E370</f>
        <v>0</v>
      </c>
      <c r="E359" s="29">
        <f>Zisk!D370</f>
        <v>0</v>
      </c>
      <c r="F359" s="29"/>
      <c r="G359" s="28" t="str">
        <f t="shared" si="158"/>
        <v>(</v>
      </c>
      <c r="H359" s="28" t="str">
        <f t="shared" si="159"/>
        <v>1</v>
      </c>
      <c r="I359" s="28" t="str">
        <f t="shared" si="160"/>
        <v>+</v>
      </c>
      <c r="J359" s="30">
        <f>IF($D359&lt;=2021,VstupniParametry_SKRYT!$D$5,"")</f>
        <v>0.02</v>
      </c>
      <c r="K359" s="28" t="str">
        <f t="shared" si="161"/>
        <v>)</v>
      </c>
      <c r="L359" s="31">
        <f>IF($D359&lt;=2021,COUNTIF(Vypocet_SKRYT!T356:AS356,"&gt;=1"),"")</f>
        <v>0</v>
      </c>
      <c r="M359" s="32" t="str">
        <f t="shared" si="162"/>
        <v>x</v>
      </c>
      <c r="N359" s="28" t="str">
        <f t="shared" si="163"/>
        <v>(</v>
      </c>
      <c r="O359" s="28" t="str">
        <f t="shared" si="164"/>
        <v>1</v>
      </c>
      <c r="P359" s="28" t="str">
        <f t="shared" si="165"/>
        <v>+</v>
      </c>
      <c r="Q359" s="30">
        <f>IF($D359&lt;=2024,VstupniParametry_SKRYT!$D$6,"")</f>
        <v>0.06</v>
      </c>
      <c r="R359" s="28" t="str">
        <f t="shared" si="166"/>
        <v>)</v>
      </c>
      <c r="S359" s="31">
        <f>IF($D359&lt;=2024,COUNTIFS(Vypocet_SKRYT!AT356:AV356,"&gt;=1"),"")</f>
        <v>0</v>
      </c>
      <c r="T359" s="32" t="str">
        <f t="shared" si="167"/>
        <v>x</v>
      </c>
      <c r="U359" s="28" t="str">
        <f t="shared" si="168"/>
        <v>(</v>
      </c>
      <c r="V359" s="28" t="str">
        <f t="shared" si="169"/>
        <v>1</v>
      </c>
      <c r="W359" s="28" t="str">
        <f t="shared" si="170"/>
        <v>+</v>
      </c>
      <c r="X359" s="30">
        <f>IF($D359&lt;=2025,VstupniParametry_SKRYT!$D$9,"")</f>
        <v>1.7999999999999999E-2</v>
      </c>
      <c r="Y359" s="28" t="str">
        <f t="shared" si="171"/>
        <v>)</v>
      </c>
      <c r="Z359" s="31">
        <f>IF(AND(D359&lt;2025,2025&lt;=Zisk!$D$10),1,IF(D359=2025,0,""))</f>
        <v>1</v>
      </c>
      <c r="AA359" s="32" t="str">
        <f>IF(AND($D359&lt;=2025,Zisk!$D$10&gt;=2026),"x","")</f>
        <v/>
      </c>
      <c r="AB359" s="28" t="str">
        <f>IF(AND($D359&lt;=2026,Zisk!$D$10&gt;=2026),"(","")</f>
        <v/>
      </c>
      <c r="AC359" s="28" t="str">
        <f>IF(AND($D359&lt;=2026,Zisk!$D$10&gt;=2026),"1","")</f>
        <v/>
      </c>
      <c r="AD359" s="28" t="str">
        <f>IF(AND($D359&lt;=2026,Zisk!$D$10&gt;=2026),"+","")</f>
        <v/>
      </c>
      <c r="AE359" s="30" t="str">
        <f>IF(AND($D359&lt;=2026,Zisk!$D$10&gt;=2026),VstupniParametry_SKRYT!$D$10,"")</f>
        <v/>
      </c>
      <c r="AF359" s="28" t="str">
        <f>IF(AND($D359&lt;=2026,Zisk!$D$10&gt;=2026),")","")</f>
        <v/>
      </c>
      <c r="AG359" s="31" t="str">
        <f>IF(AND(D359&lt;2026,2026&lt;=Zisk!$D$10),1,IF(D359=2026,0,""))</f>
        <v/>
      </c>
      <c r="AH359" s="32" t="str">
        <f>IF(AND($D359&lt;=2026,Zisk!$D$10&gt;=2027),"x","")</f>
        <v/>
      </c>
      <c r="AI359" s="28" t="str">
        <f>IF(AND($D359&lt;=2027,Zisk!$D$10&gt;=2027),"(","")</f>
        <v/>
      </c>
      <c r="AJ359" s="28" t="str">
        <f>IF(AND($D359&lt;=2027,Zisk!$D$10&gt;=2027),"1","")</f>
        <v/>
      </c>
      <c r="AK359" s="28" t="str">
        <f>IF(AND($D359&lt;=2027,Zisk!$D$10&gt;=2027),"+","")</f>
        <v/>
      </c>
      <c r="AL359" s="30" t="str">
        <f>IF(AND($D359&lt;=2027,Zisk!$D$10&gt;=2027),VstupniParametry_SKRYT!$D$11,"")</f>
        <v/>
      </c>
      <c r="AM359" s="28" t="str">
        <f>IF(AND($D359&lt;=2027,Zisk!$D$10&gt;=2027),")","")</f>
        <v/>
      </c>
      <c r="AN359" s="31" t="str">
        <f>IF(AND(D359&lt;2027,2027&lt;=Zisk!$D$10),1,IF(D359=2027,0,""))</f>
        <v/>
      </c>
      <c r="AO359" s="32" t="str">
        <f>IF(AND($D359&lt;=2027,Zisk!$D$10&gt;=2028),"x","")</f>
        <v/>
      </c>
      <c r="AP359" s="28" t="str">
        <f>IF(AND($D359&lt;=2028,Zisk!$D$10&gt;=2028),"(","")</f>
        <v/>
      </c>
      <c r="AQ359" s="28" t="str">
        <f>IF(AND($D359&lt;=2028,Zisk!$D$10&gt;=2028),"1","")</f>
        <v/>
      </c>
      <c r="AR359" s="28" t="str">
        <f>IF(AND($D359&lt;=2028,Zisk!$D$10&gt;=2028),"+","")</f>
        <v/>
      </c>
      <c r="AS359" s="30" t="str">
        <f>IF(AND($D359&lt;=2028,Zisk!$D$10&gt;=2028),VstupniParametry_SKRYT!$D$12,"")</f>
        <v/>
      </c>
      <c r="AT359" s="28" t="str">
        <f>IF(AND($D359&lt;=2028,Zisk!$D$10&gt;=2028),")","")</f>
        <v/>
      </c>
      <c r="AU359" s="31" t="str">
        <f>IF(AND(D359&lt;2028,2028&lt;=Zisk!$D$10),1,IF(D359=2028,0,""))</f>
        <v/>
      </c>
      <c r="AV359" s="32" t="str">
        <f>IF(AND($D359&lt;=2028,Zisk!$D$10&gt;=2029),"x","")</f>
        <v/>
      </c>
      <c r="AW359" s="28" t="str">
        <f>IF(AND($D359&lt;=2029,Zisk!$D$10&gt;=2029),"(","")</f>
        <v/>
      </c>
      <c r="AX359" s="28" t="str">
        <f>IF(AND($D359&lt;=2029,Zisk!$D$10&gt;=2029),"1","")</f>
        <v/>
      </c>
      <c r="AY359" s="28" t="str">
        <f>IF(AND($D359&lt;=2029,Zisk!$D$10&gt;=2029),"+","")</f>
        <v/>
      </c>
      <c r="AZ359" s="30" t="str">
        <f>IF(AND($D359&lt;=2029,Zisk!$D$10&gt;=2029),VstupniParametry_SKRYT!$D$13,"")</f>
        <v/>
      </c>
      <c r="BA359" s="28" t="str">
        <f>IF(AND($D359&lt;=2029,Zisk!$D$10&gt;=2029),")","")</f>
        <v/>
      </c>
      <c r="BB359" s="31" t="str">
        <f>IF(AND(D359&lt;2029,2029&lt;=Zisk!$D$10),1,IF(D359=2029,0,""))</f>
        <v/>
      </c>
      <c r="BC359" s="32" t="str">
        <f>IF(AND($D359&lt;=2029,Zisk!$D$10&gt;=2030),"x","")</f>
        <v/>
      </c>
      <c r="BD359" s="28" t="str">
        <f>IF(AND($D359&lt;=2030,Zisk!$D$10&gt;=2030),"(","")</f>
        <v/>
      </c>
      <c r="BE359" s="28" t="str">
        <f>IF(AND($D359&lt;=2030,Zisk!$D$10&gt;=2030),"1","")</f>
        <v/>
      </c>
      <c r="BF359" s="28" t="str">
        <f>IF(AND($D359&lt;=2030,Zisk!$D$10&gt;=2030),"+","")</f>
        <v/>
      </c>
      <c r="BG359" s="30" t="str">
        <f>IF(AND($D359&lt;=2030,Zisk!$D$10&gt;=2030),VstupniParametry_SKRYT!$D$14,"")</f>
        <v/>
      </c>
      <c r="BH359" s="28" t="str">
        <f>IF(AND($D359&lt;=2030,Zisk!$D$10&gt;=2030),")","")</f>
        <v/>
      </c>
      <c r="BI359" s="31" t="str">
        <f>IF(AND(D359&lt;2030,2030&lt;=Zisk!$D$10),1,IF(D359=2030,0,""))</f>
        <v/>
      </c>
      <c r="BJ359" s="33" t="s">
        <v>32</v>
      </c>
      <c r="BK359" s="30">
        <f t="shared" si="184"/>
        <v>1</v>
      </c>
      <c r="BL359" s="28" t="str">
        <f t="shared" si="185"/>
        <v>x</v>
      </c>
      <c r="BM359" s="34">
        <f t="shared" si="186"/>
        <v>1</v>
      </c>
      <c r="BN359" s="30" t="str">
        <f t="shared" si="187"/>
        <v>x</v>
      </c>
      <c r="BO359" s="34">
        <f t="shared" si="172"/>
        <v>1.018</v>
      </c>
      <c r="BP359" s="34" t="str">
        <f t="shared" si="173"/>
        <v/>
      </c>
      <c r="BQ359" s="34" t="str">
        <f t="shared" si="174"/>
        <v/>
      </c>
      <c r="BR359" s="34" t="str">
        <f t="shared" si="175"/>
        <v/>
      </c>
      <c r="BS359" s="34" t="str">
        <f t="shared" si="176"/>
        <v/>
      </c>
      <c r="BT359" s="34" t="str">
        <f t="shared" si="177"/>
        <v/>
      </c>
      <c r="BU359" s="34" t="str">
        <f t="shared" si="178"/>
        <v/>
      </c>
      <c r="BV359" s="34" t="str">
        <f t="shared" si="179"/>
        <v/>
      </c>
      <c r="BW359" s="34" t="str">
        <f t="shared" si="180"/>
        <v/>
      </c>
      <c r="BX359" s="34" t="str">
        <f t="shared" si="181"/>
        <v/>
      </c>
      <c r="BY359" s="34" t="str">
        <f t="shared" si="182"/>
        <v/>
      </c>
      <c r="BZ359" s="33" t="s">
        <v>32</v>
      </c>
      <c r="CA359" s="34">
        <f t="shared" si="183"/>
        <v>1.018</v>
      </c>
      <c r="CB359" s="28"/>
      <c r="CC359" s="29">
        <f>IF(D359&gt;Zisk!$D$10,"",E359*CA359)</f>
        <v>0</v>
      </c>
    </row>
    <row r="360" spans="2:81" x14ac:dyDescent="0.2">
      <c r="B360" s="35" t="str">
        <f>Zisk!B371</f>
        <v/>
      </c>
      <c r="C360" s="35">
        <f>Zisk!C371</f>
        <v>0</v>
      </c>
      <c r="D360" s="35">
        <f>Zisk!E371</f>
        <v>0</v>
      </c>
      <c r="E360" s="36">
        <f>Zisk!D371</f>
        <v>0</v>
      </c>
      <c r="F360" s="36"/>
      <c r="G360" s="35" t="str">
        <f t="shared" si="158"/>
        <v>(</v>
      </c>
      <c r="H360" s="35" t="str">
        <f t="shared" si="159"/>
        <v>1</v>
      </c>
      <c r="I360" s="35" t="str">
        <f t="shared" si="160"/>
        <v>+</v>
      </c>
      <c r="J360" s="37">
        <f>IF($D360&lt;=2021,VstupniParametry_SKRYT!$D$5,"")</f>
        <v>0.02</v>
      </c>
      <c r="K360" s="35" t="str">
        <f t="shared" si="161"/>
        <v>)</v>
      </c>
      <c r="L360" s="38">
        <f>IF($D360&lt;=2021,COUNTIF(Vypocet_SKRYT!T357:AS357,"&gt;=1"),"")</f>
        <v>0</v>
      </c>
      <c r="M360" s="39" t="str">
        <f t="shared" si="162"/>
        <v>x</v>
      </c>
      <c r="N360" s="35" t="str">
        <f t="shared" si="163"/>
        <v>(</v>
      </c>
      <c r="O360" s="35" t="str">
        <f t="shared" si="164"/>
        <v>1</v>
      </c>
      <c r="P360" s="35" t="str">
        <f t="shared" si="165"/>
        <v>+</v>
      </c>
      <c r="Q360" s="37">
        <f>IF($D360&lt;=2024,VstupniParametry_SKRYT!$D$6,"")</f>
        <v>0.06</v>
      </c>
      <c r="R360" s="35" t="str">
        <f t="shared" si="166"/>
        <v>)</v>
      </c>
      <c r="S360" s="38">
        <f>IF($D360&lt;=2024,COUNTIFS(Vypocet_SKRYT!AT357:AV357,"&gt;=1"),"")</f>
        <v>0</v>
      </c>
      <c r="T360" s="39" t="str">
        <f t="shared" si="167"/>
        <v>x</v>
      </c>
      <c r="U360" s="35" t="str">
        <f t="shared" si="168"/>
        <v>(</v>
      </c>
      <c r="V360" s="35" t="str">
        <f t="shared" si="169"/>
        <v>1</v>
      </c>
      <c r="W360" s="35" t="str">
        <f t="shared" si="170"/>
        <v>+</v>
      </c>
      <c r="X360" s="37">
        <f>IF($D360&lt;=2025,VstupniParametry_SKRYT!$D$9,"")</f>
        <v>1.7999999999999999E-2</v>
      </c>
      <c r="Y360" s="35" t="str">
        <f t="shared" si="171"/>
        <v>)</v>
      </c>
      <c r="Z360" s="38">
        <f>IF(AND(D360&lt;2025,2025&lt;=Zisk!$D$10),1,IF(D360=2025,0,""))</f>
        <v>1</v>
      </c>
      <c r="AA360" s="39" t="str">
        <f>IF(AND($D360&lt;=2025,Zisk!$D$10&gt;=2026),"x","")</f>
        <v/>
      </c>
      <c r="AB360" s="35" t="str">
        <f>IF(AND($D360&lt;=2026,Zisk!$D$10&gt;=2026),"(","")</f>
        <v/>
      </c>
      <c r="AC360" s="35" t="str">
        <f>IF(AND($D360&lt;=2026,Zisk!$D$10&gt;=2026),"1","")</f>
        <v/>
      </c>
      <c r="AD360" s="35" t="str">
        <f>IF(AND($D360&lt;=2026,Zisk!$D$10&gt;=2026),"+","")</f>
        <v/>
      </c>
      <c r="AE360" s="37" t="str">
        <f>IF(AND($D360&lt;=2026,Zisk!$D$10&gt;=2026),VstupniParametry_SKRYT!$D$10,"")</f>
        <v/>
      </c>
      <c r="AF360" s="35" t="str">
        <f>IF(AND($D360&lt;=2026,Zisk!$D$10&gt;=2026),")","")</f>
        <v/>
      </c>
      <c r="AG360" s="38" t="str">
        <f>IF(AND(D360&lt;2026,2026&lt;=Zisk!$D$10),1,IF(D360=2026,0,""))</f>
        <v/>
      </c>
      <c r="AH360" s="39" t="str">
        <f>IF(AND($D360&lt;=2026,Zisk!$D$10&gt;=2027),"x","")</f>
        <v/>
      </c>
      <c r="AI360" s="35" t="str">
        <f>IF(AND($D360&lt;=2027,Zisk!$D$10&gt;=2027),"(","")</f>
        <v/>
      </c>
      <c r="AJ360" s="35" t="str">
        <f>IF(AND($D360&lt;=2027,Zisk!$D$10&gt;=2027),"1","")</f>
        <v/>
      </c>
      <c r="AK360" s="35" t="str">
        <f>IF(AND($D360&lt;=2027,Zisk!$D$10&gt;=2027),"+","")</f>
        <v/>
      </c>
      <c r="AL360" s="37" t="str">
        <f>IF(AND($D360&lt;=2027,Zisk!$D$10&gt;=2027),VstupniParametry_SKRYT!$D$11,"")</f>
        <v/>
      </c>
      <c r="AM360" s="35" t="str">
        <f>IF(AND($D360&lt;=2027,Zisk!$D$10&gt;=2027),")","")</f>
        <v/>
      </c>
      <c r="AN360" s="38" t="str">
        <f>IF(AND(D360&lt;2027,2027&lt;=Zisk!$D$10),1,IF(D360=2027,0,""))</f>
        <v/>
      </c>
      <c r="AO360" s="39" t="str">
        <f>IF(AND($D360&lt;=2027,Zisk!$D$10&gt;=2028),"x","")</f>
        <v/>
      </c>
      <c r="AP360" s="35" t="str">
        <f>IF(AND($D360&lt;=2028,Zisk!$D$10&gt;=2028),"(","")</f>
        <v/>
      </c>
      <c r="AQ360" s="35" t="str">
        <f>IF(AND($D360&lt;=2028,Zisk!$D$10&gt;=2028),"1","")</f>
        <v/>
      </c>
      <c r="AR360" s="35" t="str">
        <f>IF(AND($D360&lt;=2028,Zisk!$D$10&gt;=2028),"+","")</f>
        <v/>
      </c>
      <c r="AS360" s="37" t="str">
        <f>IF(AND($D360&lt;=2028,Zisk!$D$10&gt;=2028),VstupniParametry_SKRYT!$D$12,"")</f>
        <v/>
      </c>
      <c r="AT360" s="35" t="str">
        <f>IF(AND($D360&lt;=2028,Zisk!$D$10&gt;=2028),")","")</f>
        <v/>
      </c>
      <c r="AU360" s="38" t="str">
        <f>IF(AND(D360&lt;2028,2028&lt;=Zisk!$D$10),1,IF(D360=2028,0,""))</f>
        <v/>
      </c>
      <c r="AV360" s="39" t="str">
        <f>IF(AND($D360&lt;=2028,Zisk!$D$10&gt;=2029),"x","")</f>
        <v/>
      </c>
      <c r="AW360" s="35" t="str">
        <f>IF(AND($D360&lt;=2029,Zisk!$D$10&gt;=2029),"(","")</f>
        <v/>
      </c>
      <c r="AX360" s="35" t="str">
        <f>IF(AND($D360&lt;=2029,Zisk!$D$10&gt;=2029),"1","")</f>
        <v/>
      </c>
      <c r="AY360" s="35" t="str">
        <f>IF(AND($D360&lt;=2029,Zisk!$D$10&gt;=2029),"+","")</f>
        <v/>
      </c>
      <c r="AZ360" s="37" t="str">
        <f>IF(AND($D360&lt;=2029,Zisk!$D$10&gt;=2029),VstupniParametry_SKRYT!$D$13,"")</f>
        <v/>
      </c>
      <c r="BA360" s="35" t="str">
        <f>IF(AND($D360&lt;=2029,Zisk!$D$10&gt;=2029),")","")</f>
        <v/>
      </c>
      <c r="BB360" s="38" t="str">
        <f>IF(AND(D360&lt;2029,2029&lt;=Zisk!$D$10),1,IF(D360=2029,0,""))</f>
        <v/>
      </c>
      <c r="BC360" s="39" t="str">
        <f>IF(AND($D360&lt;=2029,Zisk!$D$10&gt;=2030),"x","")</f>
        <v/>
      </c>
      <c r="BD360" s="35" t="str">
        <f>IF(AND($D360&lt;=2030,Zisk!$D$10&gt;=2030),"(","")</f>
        <v/>
      </c>
      <c r="BE360" s="35" t="str">
        <f>IF(AND($D360&lt;=2030,Zisk!$D$10&gt;=2030),"1","")</f>
        <v/>
      </c>
      <c r="BF360" s="35" t="str">
        <f>IF(AND($D360&lt;=2030,Zisk!$D$10&gt;=2030),"+","")</f>
        <v/>
      </c>
      <c r="BG360" s="37" t="str">
        <f>IF(AND($D360&lt;=2030,Zisk!$D$10&gt;=2030),VstupniParametry_SKRYT!$D$14,"")</f>
        <v/>
      </c>
      <c r="BH360" s="35" t="str">
        <f>IF(AND($D360&lt;=2030,Zisk!$D$10&gt;=2030),")","")</f>
        <v/>
      </c>
      <c r="BI360" s="38" t="str">
        <f>IF(AND(D360&lt;2030,2030&lt;=Zisk!$D$10),1,IF(D360=2030,0,""))</f>
        <v/>
      </c>
      <c r="BJ360" s="40" t="s">
        <v>32</v>
      </c>
      <c r="BK360" s="37">
        <f t="shared" si="184"/>
        <v>1</v>
      </c>
      <c r="BL360" s="35" t="str">
        <f t="shared" si="185"/>
        <v>x</v>
      </c>
      <c r="BM360" s="41">
        <f t="shared" si="186"/>
        <v>1</v>
      </c>
      <c r="BN360" s="37" t="str">
        <f t="shared" si="187"/>
        <v>x</v>
      </c>
      <c r="BO360" s="41">
        <f t="shared" si="172"/>
        <v>1.018</v>
      </c>
      <c r="BP360" s="41" t="str">
        <f t="shared" si="173"/>
        <v/>
      </c>
      <c r="BQ360" s="41" t="str">
        <f t="shared" si="174"/>
        <v/>
      </c>
      <c r="BR360" s="41" t="str">
        <f t="shared" si="175"/>
        <v/>
      </c>
      <c r="BS360" s="41" t="str">
        <f t="shared" si="176"/>
        <v/>
      </c>
      <c r="BT360" s="41" t="str">
        <f t="shared" si="177"/>
        <v/>
      </c>
      <c r="BU360" s="41" t="str">
        <f t="shared" si="178"/>
        <v/>
      </c>
      <c r="BV360" s="41" t="str">
        <f t="shared" si="179"/>
        <v/>
      </c>
      <c r="BW360" s="41" t="str">
        <f t="shared" si="180"/>
        <v/>
      </c>
      <c r="BX360" s="41" t="str">
        <f t="shared" si="181"/>
        <v/>
      </c>
      <c r="BY360" s="41" t="str">
        <f t="shared" si="182"/>
        <v/>
      </c>
      <c r="BZ360" s="40" t="s">
        <v>32</v>
      </c>
      <c r="CA360" s="41">
        <f t="shared" si="183"/>
        <v>1.018</v>
      </c>
      <c r="CB360" s="35"/>
      <c r="CC360" s="36">
        <f>IF(D360&gt;Zisk!$D$10,"",E360*CA360)</f>
        <v>0</v>
      </c>
    </row>
    <row r="361" spans="2:81" x14ac:dyDescent="0.2">
      <c r="B361" s="28" t="str">
        <f>Zisk!B372</f>
        <v/>
      </c>
      <c r="C361" s="28">
        <f>Zisk!C372</f>
        <v>0</v>
      </c>
      <c r="D361" s="28">
        <f>Zisk!E372</f>
        <v>0</v>
      </c>
      <c r="E361" s="29">
        <f>Zisk!D372</f>
        <v>0</v>
      </c>
      <c r="F361" s="29"/>
      <c r="G361" s="28" t="str">
        <f t="shared" si="158"/>
        <v>(</v>
      </c>
      <c r="H361" s="28" t="str">
        <f t="shared" si="159"/>
        <v>1</v>
      </c>
      <c r="I361" s="28" t="str">
        <f t="shared" si="160"/>
        <v>+</v>
      </c>
      <c r="J361" s="30">
        <f>IF($D361&lt;=2021,VstupniParametry_SKRYT!$D$5,"")</f>
        <v>0.02</v>
      </c>
      <c r="K361" s="28" t="str">
        <f t="shared" si="161"/>
        <v>)</v>
      </c>
      <c r="L361" s="31">
        <f>IF($D361&lt;=2021,COUNTIF(Vypocet_SKRYT!T358:AS358,"&gt;=1"),"")</f>
        <v>0</v>
      </c>
      <c r="M361" s="32" t="str">
        <f t="shared" si="162"/>
        <v>x</v>
      </c>
      <c r="N361" s="28" t="str">
        <f t="shared" si="163"/>
        <v>(</v>
      </c>
      <c r="O361" s="28" t="str">
        <f t="shared" si="164"/>
        <v>1</v>
      </c>
      <c r="P361" s="28" t="str">
        <f t="shared" si="165"/>
        <v>+</v>
      </c>
      <c r="Q361" s="30">
        <f>IF($D361&lt;=2024,VstupniParametry_SKRYT!$D$6,"")</f>
        <v>0.06</v>
      </c>
      <c r="R361" s="28" t="str">
        <f t="shared" si="166"/>
        <v>)</v>
      </c>
      <c r="S361" s="31">
        <f>IF($D361&lt;=2024,COUNTIFS(Vypocet_SKRYT!AT358:AV358,"&gt;=1"),"")</f>
        <v>0</v>
      </c>
      <c r="T361" s="32" t="str">
        <f t="shared" si="167"/>
        <v>x</v>
      </c>
      <c r="U361" s="28" t="str">
        <f t="shared" si="168"/>
        <v>(</v>
      </c>
      <c r="V361" s="28" t="str">
        <f t="shared" si="169"/>
        <v>1</v>
      </c>
      <c r="W361" s="28" t="str">
        <f t="shared" si="170"/>
        <v>+</v>
      </c>
      <c r="X361" s="30">
        <f>IF($D361&lt;=2025,VstupniParametry_SKRYT!$D$9,"")</f>
        <v>1.7999999999999999E-2</v>
      </c>
      <c r="Y361" s="28" t="str">
        <f t="shared" si="171"/>
        <v>)</v>
      </c>
      <c r="Z361" s="31">
        <f>IF(AND(D361&lt;2025,2025&lt;=Zisk!$D$10),1,IF(D361=2025,0,""))</f>
        <v>1</v>
      </c>
      <c r="AA361" s="32" t="str">
        <f>IF(AND($D361&lt;=2025,Zisk!$D$10&gt;=2026),"x","")</f>
        <v/>
      </c>
      <c r="AB361" s="28" t="str">
        <f>IF(AND($D361&lt;=2026,Zisk!$D$10&gt;=2026),"(","")</f>
        <v/>
      </c>
      <c r="AC361" s="28" t="str">
        <f>IF(AND($D361&lt;=2026,Zisk!$D$10&gt;=2026),"1","")</f>
        <v/>
      </c>
      <c r="AD361" s="28" t="str">
        <f>IF(AND($D361&lt;=2026,Zisk!$D$10&gt;=2026),"+","")</f>
        <v/>
      </c>
      <c r="AE361" s="30" t="str">
        <f>IF(AND($D361&lt;=2026,Zisk!$D$10&gt;=2026),VstupniParametry_SKRYT!$D$10,"")</f>
        <v/>
      </c>
      <c r="AF361" s="28" t="str">
        <f>IF(AND($D361&lt;=2026,Zisk!$D$10&gt;=2026),")","")</f>
        <v/>
      </c>
      <c r="AG361" s="31" t="str">
        <f>IF(AND(D361&lt;2026,2026&lt;=Zisk!$D$10),1,IF(D361=2026,0,""))</f>
        <v/>
      </c>
      <c r="AH361" s="32" t="str">
        <f>IF(AND($D361&lt;=2026,Zisk!$D$10&gt;=2027),"x","")</f>
        <v/>
      </c>
      <c r="AI361" s="28" t="str">
        <f>IF(AND($D361&lt;=2027,Zisk!$D$10&gt;=2027),"(","")</f>
        <v/>
      </c>
      <c r="AJ361" s="28" t="str">
        <f>IF(AND($D361&lt;=2027,Zisk!$D$10&gt;=2027),"1","")</f>
        <v/>
      </c>
      <c r="AK361" s="28" t="str">
        <f>IF(AND($D361&lt;=2027,Zisk!$D$10&gt;=2027),"+","")</f>
        <v/>
      </c>
      <c r="AL361" s="30" t="str">
        <f>IF(AND($D361&lt;=2027,Zisk!$D$10&gt;=2027),VstupniParametry_SKRYT!$D$11,"")</f>
        <v/>
      </c>
      <c r="AM361" s="28" t="str">
        <f>IF(AND($D361&lt;=2027,Zisk!$D$10&gt;=2027),")","")</f>
        <v/>
      </c>
      <c r="AN361" s="31" t="str">
        <f>IF(AND(D361&lt;2027,2027&lt;=Zisk!$D$10),1,IF(D361=2027,0,""))</f>
        <v/>
      </c>
      <c r="AO361" s="32" t="str">
        <f>IF(AND($D361&lt;=2027,Zisk!$D$10&gt;=2028),"x","")</f>
        <v/>
      </c>
      <c r="AP361" s="28" t="str">
        <f>IF(AND($D361&lt;=2028,Zisk!$D$10&gt;=2028),"(","")</f>
        <v/>
      </c>
      <c r="AQ361" s="28" t="str">
        <f>IF(AND($D361&lt;=2028,Zisk!$D$10&gt;=2028),"1","")</f>
        <v/>
      </c>
      <c r="AR361" s="28" t="str">
        <f>IF(AND($D361&lt;=2028,Zisk!$D$10&gt;=2028),"+","")</f>
        <v/>
      </c>
      <c r="AS361" s="30" t="str">
        <f>IF(AND($D361&lt;=2028,Zisk!$D$10&gt;=2028),VstupniParametry_SKRYT!$D$12,"")</f>
        <v/>
      </c>
      <c r="AT361" s="28" t="str">
        <f>IF(AND($D361&lt;=2028,Zisk!$D$10&gt;=2028),")","")</f>
        <v/>
      </c>
      <c r="AU361" s="31" t="str">
        <f>IF(AND(D361&lt;2028,2028&lt;=Zisk!$D$10),1,IF(D361=2028,0,""))</f>
        <v/>
      </c>
      <c r="AV361" s="32" t="str">
        <f>IF(AND($D361&lt;=2028,Zisk!$D$10&gt;=2029),"x","")</f>
        <v/>
      </c>
      <c r="AW361" s="28" t="str">
        <f>IF(AND($D361&lt;=2029,Zisk!$D$10&gt;=2029),"(","")</f>
        <v/>
      </c>
      <c r="AX361" s="28" t="str">
        <f>IF(AND($D361&lt;=2029,Zisk!$D$10&gt;=2029),"1","")</f>
        <v/>
      </c>
      <c r="AY361" s="28" t="str">
        <f>IF(AND($D361&lt;=2029,Zisk!$D$10&gt;=2029),"+","")</f>
        <v/>
      </c>
      <c r="AZ361" s="30" t="str">
        <f>IF(AND($D361&lt;=2029,Zisk!$D$10&gt;=2029),VstupniParametry_SKRYT!$D$13,"")</f>
        <v/>
      </c>
      <c r="BA361" s="28" t="str">
        <f>IF(AND($D361&lt;=2029,Zisk!$D$10&gt;=2029),")","")</f>
        <v/>
      </c>
      <c r="BB361" s="31" t="str">
        <f>IF(AND(D361&lt;2029,2029&lt;=Zisk!$D$10),1,IF(D361=2029,0,""))</f>
        <v/>
      </c>
      <c r="BC361" s="32" t="str">
        <f>IF(AND($D361&lt;=2029,Zisk!$D$10&gt;=2030),"x","")</f>
        <v/>
      </c>
      <c r="BD361" s="28" t="str">
        <f>IF(AND($D361&lt;=2030,Zisk!$D$10&gt;=2030),"(","")</f>
        <v/>
      </c>
      <c r="BE361" s="28" t="str">
        <f>IF(AND($D361&lt;=2030,Zisk!$D$10&gt;=2030),"1","")</f>
        <v/>
      </c>
      <c r="BF361" s="28" t="str">
        <f>IF(AND($D361&lt;=2030,Zisk!$D$10&gt;=2030),"+","")</f>
        <v/>
      </c>
      <c r="BG361" s="30" t="str">
        <f>IF(AND($D361&lt;=2030,Zisk!$D$10&gt;=2030),VstupniParametry_SKRYT!$D$14,"")</f>
        <v/>
      </c>
      <c r="BH361" s="28" t="str">
        <f>IF(AND($D361&lt;=2030,Zisk!$D$10&gt;=2030),")","")</f>
        <v/>
      </c>
      <c r="BI361" s="31" t="str">
        <f>IF(AND(D361&lt;2030,2030&lt;=Zisk!$D$10),1,IF(D361=2030,0,""))</f>
        <v/>
      </c>
      <c r="BJ361" s="33" t="s">
        <v>32</v>
      </c>
      <c r="BK361" s="30">
        <f t="shared" si="184"/>
        <v>1</v>
      </c>
      <c r="BL361" s="28" t="str">
        <f t="shared" si="185"/>
        <v>x</v>
      </c>
      <c r="BM361" s="34">
        <f t="shared" si="186"/>
        <v>1</v>
      </c>
      <c r="BN361" s="30" t="str">
        <f t="shared" si="187"/>
        <v>x</v>
      </c>
      <c r="BO361" s="34">
        <f t="shared" si="172"/>
        <v>1.018</v>
      </c>
      <c r="BP361" s="34" t="str">
        <f t="shared" si="173"/>
        <v/>
      </c>
      <c r="BQ361" s="34" t="str">
        <f t="shared" si="174"/>
        <v/>
      </c>
      <c r="BR361" s="34" t="str">
        <f t="shared" si="175"/>
        <v/>
      </c>
      <c r="BS361" s="34" t="str">
        <f t="shared" si="176"/>
        <v/>
      </c>
      <c r="BT361" s="34" t="str">
        <f t="shared" si="177"/>
        <v/>
      </c>
      <c r="BU361" s="34" t="str">
        <f t="shared" si="178"/>
        <v/>
      </c>
      <c r="BV361" s="34" t="str">
        <f t="shared" si="179"/>
        <v/>
      </c>
      <c r="BW361" s="34" t="str">
        <f t="shared" si="180"/>
        <v/>
      </c>
      <c r="BX361" s="34" t="str">
        <f t="shared" si="181"/>
        <v/>
      </c>
      <c r="BY361" s="34" t="str">
        <f t="shared" si="182"/>
        <v/>
      </c>
      <c r="BZ361" s="33" t="s">
        <v>32</v>
      </c>
      <c r="CA361" s="34">
        <f t="shared" si="183"/>
        <v>1.018</v>
      </c>
      <c r="CB361" s="28"/>
      <c r="CC361" s="29">
        <f>IF(D361&gt;Zisk!$D$10,"",E361*CA361)</f>
        <v>0</v>
      </c>
    </row>
    <row r="362" spans="2:81" x14ac:dyDescent="0.2">
      <c r="B362" s="35" t="str">
        <f>Zisk!B373</f>
        <v/>
      </c>
      <c r="C362" s="35">
        <f>Zisk!C373</f>
        <v>0</v>
      </c>
      <c r="D362" s="35">
        <f>Zisk!E373</f>
        <v>0</v>
      </c>
      <c r="E362" s="36">
        <f>Zisk!D373</f>
        <v>0</v>
      </c>
      <c r="F362" s="36"/>
      <c r="G362" s="35" t="str">
        <f t="shared" si="158"/>
        <v>(</v>
      </c>
      <c r="H362" s="35" t="str">
        <f t="shared" si="159"/>
        <v>1</v>
      </c>
      <c r="I362" s="35" t="str">
        <f t="shared" si="160"/>
        <v>+</v>
      </c>
      <c r="J362" s="37">
        <f>IF($D362&lt;=2021,VstupniParametry_SKRYT!$D$5,"")</f>
        <v>0.02</v>
      </c>
      <c r="K362" s="35" t="str">
        <f t="shared" si="161"/>
        <v>)</v>
      </c>
      <c r="L362" s="38">
        <f>IF($D362&lt;=2021,COUNTIF(Vypocet_SKRYT!T359:AS359,"&gt;=1"),"")</f>
        <v>0</v>
      </c>
      <c r="M362" s="39" t="str">
        <f t="shared" si="162"/>
        <v>x</v>
      </c>
      <c r="N362" s="35" t="str">
        <f t="shared" si="163"/>
        <v>(</v>
      </c>
      <c r="O362" s="35" t="str">
        <f t="shared" si="164"/>
        <v>1</v>
      </c>
      <c r="P362" s="35" t="str">
        <f t="shared" si="165"/>
        <v>+</v>
      </c>
      <c r="Q362" s="37">
        <f>IF($D362&lt;=2024,VstupniParametry_SKRYT!$D$6,"")</f>
        <v>0.06</v>
      </c>
      <c r="R362" s="35" t="str">
        <f t="shared" si="166"/>
        <v>)</v>
      </c>
      <c r="S362" s="38">
        <f>IF($D362&lt;=2024,COUNTIFS(Vypocet_SKRYT!AT359:AV359,"&gt;=1"),"")</f>
        <v>0</v>
      </c>
      <c r="T362" s="39" t="str">
        <f t="shared" si="167"/>
        <v>x</v>
      </c>
      <c r="U362" s="35" t="str">
        <f t="shared" si="168"/>
        <v>(</v>
      </c>
      <c r="V362" s="35" t="str">
        <f t="shared" si="169"/>
        <v>1</v>
      </c>
      <c r="W362" s="35" t="str">
        <f t="shared" si="170"/>
        <v>+</v>
      </c>
      <c r="X362" s="37">
        <f>IF($D362&lt;=2025,VstupniParametry_SKRYT!$D$9,"")</f>
        <v>1.7999999999999999E-2</v>
      </c>
      <c r="Y362" s="35" t="str">
        <f t="shared" si="171"/>
        <v>)</v>
      </c>
      <c r="Z362" s="38">
        <f>IF(AND(D362&lt;2025,2025&lt;=Zisk!$D$10),1,IF(D362=2025,0,""))</f>
        <v>1</v>
      </c>
      <c r="AA362" s="39" t="str">
        <f>IF(AND($D362&lt;=2025,Zisk!$D$10&gt;=2026),"x","")</f>
        <v/>
      </c>
      <c r="AB362" s="35" t="str">
        <f>IF(AND($D362&lt;=2026,Zisk!$D$10&gt;=2026),"(","")</f>
        <v/>
      </c>
      <c r="AC362" s="35" t="str">
        <f>IF(AND($D362&lt;=2026,Zisk!$D$10&gt;=2026),"1","")</f>
        <v/>
      </c>
      <c r="AD362" s="35" t="str">
        <f>IF(AND($D362&lt;=2026,Zisk!$D$10&gt;=2026),"+","")</f>
        <v/>
      </c>
      <c r="AE362" s="37" t="str">
        <f>IF(AND($D362&lt;=2026,Zisk!$D$10&gt;=2026),VstupniParametry_SKRYT!$D$10,"")</f>
        <v/>
      </c>
      <c r="AF362" s="35" t="str">
        <f>IF(AND($D362&lt;=2026,Zisk!$D$10&gt;=2026),")","")</f>
        <v/>
      </c>
      <c r="AG362" s="38" t="str">
        <f>IF(AND(D362&lt;2026,2026&lt;=Zisk!$D$10),1,IF(D362=2026,0,""))</f>
        <v/>
      </c>
      <c r="AH362" s="39" t="str">
        <f>IF(AND($D362&lt;=2026,Zisk!$D$10&gt;=2027),"x","")</f>
        <v/>
      </c>
      <c r="AI362" s="35" t="str">
        <f>IF(AND($D362&lt;=2027,Zisk!$D$10&gt;=2027),"(","")</f>
        <v/>
      </c>
      <c r="AJ362" s="35" t="str">
        <f>IF(AND($D362&lt;=2027,Zisk!$D$10&gt;=2027),"1","")</f>
        <v/>
      </c>
      <c r="AK362" s="35" t="str">
        <f>IF(AND($D362&lt;=2027,Zisk!$D$10&gt;=2027),"+","")</f>
        <v/>
      </c>
      <c r="AL362" s="37" t="str">
        <f>IF(AND($D362&lt;=2027,Zisk!$D$10&gt;=2027),VstupniParametry_SKRYT!$D$11,"")</f>
        <v/>
      </c>
      <c r="AM362" s="35" t="str">
        <f>IF(AND($D362&lt;=2027,Zisk!$D$10&gt;=2027),")","")</f>
        <v/>
      </c>
      <c r="AN362" s="38" t="str">
        <f>IF(AND(D362&lt;2027,2027&lt;=Zisk!$D$10),1,IF(D362=2027,0,""))</f>
        <v/>
      </c>
      <c r="AO362" s="39" t="str">
        <f>IF(AND($D362&lt;=2027,Zisk!$D$10&gt;=2028),"x","")</f>
        <v/>
      </c>
      <c r="AP362" s="35" t="str">
        <f>IF(AND($D362&lt;=2028,Zisk!$D$10&gt;=2028),"(","")</f>
        <v/>
      </c>
      <c r="AQ362" s="35" t="str">
        <f>IF(AND($D362&lt;=2028,Zisk!$D$10&gt;=2028),"1","")</f>
        <v/>
      </c>
      <c r="AR362" s="35" t="str">
        <f>IF(AND($D362&lt;=2028,Zisk!$D$10&gt;=2028),"+","")</f>
        <v/>
      </c>
      <c r="AS362" s="37" t="str">
        <f>IF(AND($D362&lt;=2028,Zisk!$D$10&gt;=2028),VstupniParametry_SKRYT!$D$12,"")</f>
        <v/>
      </c>
      <c r="AT362" s="35" t="str">
        <f>IF(AND($D362&lt;=2028,Zisk!$D$10&gt;=2028),")","")</f>
        <v/>
      </c>
      <c r="AU362" s="38" t="str">
        <f>IF(AND(D362&lt;2028,2028&lt;=Zisk!$D$10),1,IF(D362=2028,0,""))</f>
        <v/>
      </c>
      <c r="AV362" s="39" t="str">
        <f>IF(AND($D362&lt;=2028,Zisk!$D$10&gt;=2029),"x","")</f>
        <v/>
      </c>
      <c r="AW362" s="35" t="str">
        <f>IF(AND($D362&lt;=2029,Zisk!$D$10&gt;=2029),"(","")</f>
        <v/>
      </c>
      <c r="AX362" s="35" t="str">
        <f>IF(AND($D362&lt;=2029,Zisk!$D$10&gt;=2029),"1","")</f>
        <v/>
      </c>
      <c r="AY362" s="35" t="str">
        <f>IF(AND($D362&lt;=2029,Zisk!$D$10&gt;=2029),"+","")</f>
        <v/>
      </c>
      <c r="AZ362" s="37" t="str">
        <f>IF(AND($D362&lt;=2029,Zisk!$D$10&gt;=2029),VstupniParametry_SKRYT!$D$13,"")</f>
        <v/>
      </c>
      <c r="BA362" s="35" t="str">
        <f>IF(AND($D362&lt;=2029,Zisk!$D$10&gt;=2029),")","")</f>
        <v/>
      </c>
      <c r="BB362" s="38" t="str">
        <f>IF(AND(D362&lt;2029,2029&lt;=Zisk!$D$10),1,IF(D362=2029,0,""))</f>
        <v/>
      </c>
      <c r="BC362" s="39" t="str">
        <f>IF(AND($D362&lt;=2029,Zisk!$D$10&gt;=2030),"x","")</f>
        <v/>
      </c>
      <c r="BD362" s="35" t="str">
        <f>IF(AND($D362&lt;=2030,Zisk!$D$10&gt;=2030),"(","")</f>
        <v/>
      </c>
      <c r="BE362" s="35" t="str">
        <f>IF(AND($D362&lt;=2030,Zisk!$D$10&gt;=2030),"1","")</f>
        <v/>
      </c>
      <c r="BF362" s="35" t="str">
        <f>IF(AND($D362&lt;=2030,Zisk!$D$10&gt;=2030),"+","")</f>
        <v/>
      </c>
      <c r="BG362" s="37" t="str">
        <f>IF(AND($D362&lt;=2030,Zisk!$D$10&gt;=2030),VstupniParametry_SKRYT!$D$14,"")</f>
        <v/>
      </c>
      <c r="BH362" s="35" t="str">
        <f>IF(AND($D362&lt;=2030,Zisk!$D$10&gt;=2030),")","")</f>
        <v/>
      </c>
      <c r="BI362" s="38" t="str">
        <f>IF(AND(D362&lt;2030,2030&lt;=Zisk!$D$10),1,IF(D362=2030,0,""))</f>
        <v/>
      </c>
      <c r="BJ362" s="40" t="s">
        <v>32</v>
      </c>
      <c r="BK362" s="37">
        <f t="shared" si="184"/>
        <v>1</v>
      </c>
      <c r="BL362" s="35" t="str">
        <f t="shared" si="185"/>
        <v>x</v>
      </c>
      <c r="BM362" s="41">
        <f t="shared" si="186"/>
        <v>1</v>
      </c>
      <c r="BN362" s="37" t="str">
        <f t="shared" si="187"/>
        <v>x</v>
      </c>
      <c r="BO362" s="41">
        <f t="shared" si="172"/>
        <v>1.018</v>
      </c>
      <c r="BP362" s="41" t="str">
        <f t="shared" si="173"/>
        <v/>
      </c>
      <c r="BQ362" s="41" t="str">
        <f t="shared" si="174"/>
        <v/>
      </c>
      <c r="BR362" s="41" t="str">
        <f t="shared" si="175"/>
        <v/>
      </c>
      <c r="BS362" s="41" t="str">
        <f t="shared" si="176"/>
        <v/>
      </c>
      <c r="BT362" s="41" t="str">
        <f t="shared" si="177"/>
        <v/>
      </c>
      <c r="BU362" s="41" t="str">
        <f t="shared" si="178"/>
        <v/>
      </c>
      <c r="BV362" s="41" t="str">
        <f t="shared" si="179"/>
        <v/>
      </c>
      <c r="BW362" s="41" t="str">
        <f t="shared" si="180"/>
        <v/>
      </c>
      <c r="BX362" s="41" t="str">
        <f t="shared" si="181"/>
        <v/>
      </c>
      <c r="BY362" s="41" t="str">
        <f t="shared" si="182"/>
        <v/>
      </c>
      <c r="BZ362" s="40" t="s">
        <v>32</v>
      </c>
      <c r="CA362" s="41">
        <f t="shared" si="183"/>
        <v>1.018</v>
      </c>
      <c r="CB362" s="35"/>
      <c r="CC362" s="36">
        <f>IF(D362&gt;Zisk!$D$10,"",E362*CA362)</f>
        <v>0</v>
      </c>
    </row>
    <row r="363" spans="2:81" x14ac:dyDescent="0.2">
      <c r="B363" s="28" t="str">
        <f>Zisk!B374</f>
        <v/>
      </c>
      <c r="C363" s="28">
        <f>Zisk!C374</f>
        <v>0</v>
      </c>
      <c r="D363" s="28">
        <f>Zisk!E374</f>
        <v>0</v>
      </c>
      <c r="E363" s="29">
        <f>Zisk!D374</f>
        <v>0</v>
      </c>
      <c r="F363" s="29"/>
      <c r="G363" s="28" t="str">
        <f t="shared" si="158"/>
        <v>(</v>
      </c>
      <c r="H363" s="28" t="str">
        <f t="shared" si="159"/>
        <v>1</v>
      </c>
      <c r="I363" s="28" t="str">
        <f t="shared" si="160"/>
        <v>+</v>
      </c>
      <c r="J363" s="30">
        <f>IF($D363&lt;=2021,VstupniParametry_SKRYT!$D$5,"")</f>
        <v>0.02</v>
      </c>
      <c r="K363" s="28" t="str">
        <f t="shared" si="161"/>
        <v>)</v>
      </c>
      <c r="L363" s="31">
        <f>IF($D363&lt;=2021,COUNTIF(Vypocet_SKRYT!T360:AS360,"&gt;=1"),"")</f>
        <v>0</v>
      </c>
      <c r="M363" s="32" t="str">
        <f t="shared" si="162"/>
        <v>x</v>
      </c>
      <c r="N363" s="28" t="str">
        <f t="shared" si="163"/>
        <v>(</v>
      </c>
      <c r="O363" s="28" t="str">
        <f t="shared" si="164"/>
        <v>1</v>
      </c>
      <c r="P363" s="28" t="str">
        <f t="shared" si="165"/>
        <v>+</v>
      </c>
      <c r="Q363" s="30">
        <f>IF($D363&lt;=2024,VstupniParametry_SKRYT!$D$6,"")</f>
        <v>0.06</v>
      </c>
      <c r="R363" s="28" t="str">
        <f t="shared" si="166"/>
        <v>)</v>
      </c>
      <c r="S363" s="31">
        <f>IF($D363&lt;=2024,COUNTIFS(Vypocet_SKRYT!AT360:AV360,"&gt;=1"),"")</f>
        <v>0</v>
      </c>
      <c r="T363" s="32" t="str">
        <f t="shared" si="167"/>
        <v>x</v>
      </c>
      <c r="U363" s="28" t="str">
        <f t="shared" si="168"/>
        <v>(</v>
      </c>
      <c r="V363" s="28" t="str">
        <f t="shared" si="169"/>
        <v>1</v>
      </c>
      <c r="W363" s="28" t="str">
        <f t="shared" si="170"/>
        <v>+</v>
      </c>
      <c r="X363" s="30">
        <f>IF($D363&lt;=2025,VstupniParametry_SKRYT!$D$9,"")</f>
        <v>1.7999999999999999E-2</v>
      </c>
      <c r="Y363" s="28" t="str">
        <f t="shared" si="171"/>
        <v>)</v>
      </c>
      <c r="Z363" s="31">
        <f>IF(AND(D363&lt;2025,2025&lt;=Zisk!$D$10),1,IF(D363=2025,0,""))</f>
        <v>1</v>
      </c>
      <c r="AA363" s="32" t="str">
        <f>IF(AND($D363&lt;=2025,Zisk!$D$10&gt;=2026),"x","")</f>
        <v/>
      </c>
      <c r="AB363" s="28" t="str">
        <f>IF(AND($D363&lt;=2026,Zisk!$D$10&gt;=2026),"(","")</f>
        <v/>
      </c>
      <c r="AC363" s="28" t="str">
        <f>IF(AND($D363&lt;=2026,Zisk!$D$10&gt;=2026),"1","")</f>
        <v/>
      </c>
      <c r="AD363" s="28" t="str">
        <f>IF(AND($D363&lt;=2026,Zisk!$D$10&gt;=2026),"+","")</f>
        <v/>
      </c>
      <c r="AE363" s="30" t="str">
        <f>IF(AND($D363&lt;=2026,Zisk!$D$10&gt;=2026),VstupniParametry_SKRYT!$D$10,"")</f>
        <v/>
      </c>
      <c r="AF363" s="28" t="str">
        <f>IF(AND($D363&lt;=2026,Zisk!$D$10&gt;=2026),")","")</f>
        <v/>
      </c>
      <c r="AG363" s="31" t="str">
        <f>IF(AND(D363&lt;2026,2026&lt;=Zisk!$D$10),1,IF(D363=2026,0,""))</f>
        <v/>
      </c>
      <c r="AH363" s="32" t="str">
        <f>IF(AND($D363&lt;=2026,Zisk!$D$10&gt;=2027),"x","")</f>
        <v/>
      </c>
      <c r="AI363" s="28" t="str">
        <f>IF(AND($D363&lt;=2027,Zisk!$D$10&gt;=2027),"(","")</f>
        <v/>
      </c>
      <c r="AJ363" s="28" t="str">
        <f>IF(AND($D363&lt;=2027,Zisk!$D$10&gt;=2027),"1","")</f>
        <v/>
      </c>
      <c r="AK363" s="28" t="str">
        <f>IF(AND($D363&lt;=2027,Zisk!$D$10&gt;=2027),"+","")</f>
        <v/>
      </c>
      <c r="AL363" s="30" t="str">
        <f>IF(AND($D363&lt;=2027,Zisk!$D$10&gt;=2027),VstupniParametry_SKRYT!$D$11,"")</f>
        <v/>
      </c>
      <c r="AM363" s="28" t="str">
        <f>IF(AND($D363&lt;=2027,Zisk!$D$10&gt;=2027),")","")</f>
        <v/>
      </c>
      <c r="AN363" s="31" t="str">
        <f>IF(AND(D363&lt;2027,2027&lt;=Zisk!$D$10),1,IF(D363=2027,0,""))</f>
        <v/>
      </c>
      <c r="AO363" s="32" t="str">
        <f>IF(AND($D363&lt;=2027,Zisk!$D$10&gt;=2028),"x","")</f>
        <v/>
      </c>
      <c r="AP363" s="28" t="str">
        <f>IF(AND($D363&lt;=2028,Zisk!$D$10&gt;=2028),"(","")</f>
        <v/>
      </c>
      <c r="AQ363" s="28" t="str">
        <f>IF(AND($D363&lt;=2028,Zisk!$D$10&gt;=2028),"1","")</f>
        <v/>
      </c>
      <c r="AR363" s="28" t="str">
        <f>IF(AND($D363&lt;=2028,Zisk!$D$10&gt;=2028),"+","")</f>
        <v/>
      </c>
      <c r="AS363" s="30" t="str">
        <f>IF(AND($D363&lt;=2028,Zisk!$D$10&gt;=2028),VstupniParametry_SKRYT!$D$12,"")</f>
        <v/>
      </c>
      <c r="AT363" s="28" t="str">
        <f>IF(AND($D363&lt;=2028,Zisk!$D$10&gt;=2028),")","")</f>
        <v/>
      </c>
      <c r="AU363" s="31" t="str">
        <f>IF(AND(D363&lt;2028,2028&lt;=Zisk!$D$10),1,IF(D363=2028,0,""))</f>
        <v/>
      </c>
      <c r="AV363" s="32" t="str">
        <f>IF(AND($D363&lt;=2028,Zisk!$D$10&gt;=2029),"x","")</f>
        <v/>
      </c>
      <c r="AW363" s="28" t="str">
        <f>IF(AND($D363&lt;=2029,Zisk!$D$10&gt;=2029),"(","")</f>
        <v/>
      </c>
      <c r="AX363" s="28" t="str">
        <f>IF(AND($D363&lt;=2029,Zisk!$D$10&gt;=2029),"1","")</f>
        <v/>
      </c>
      <c r="AY363" s="28" t="str">
        <f>IF(AND($D363&lt;=2029,Zisk!$D$10&gt;=2029),"+","")</f>
        <v/>
      </c>
      <c r="AZ363" s="30" t="str">
        <f>IF(AND($D363&lt;=2029,Zisk!$D$10&gt;=2029),VstupniParametry_SKRYT!$D$13,"")</f>
        <v/>
      </c>
      <c r="BA363" s="28" t="str">
        <f>IF(AND($D363&lt;=2029,Zisk!$D$10&gt;=2029),")","")</f>
        <v/>
      </c>
      <c r="BB363" s="31" t="str">
        <f>IF(AND(D363&lt;2029,2029&lt;=Zisk!$D$10),1,IF(D363=2029,0,""))</f>
        <v/>
      </c>
      <c r="BC363" s="32" t="str">
        <f>IF(AND($D363&lt;=2029,Zisk!$D$10&gt;=2030),"x","")</f>
        <v/>
      </c>
      <c r="BD363" s="28" t="str">
        <f>IF(AND($D363&lt;=2030,Zisk!$D$10&gt;=2030),"(","")</f>
        <v/>
      </c>
      <c r="BE363" s="28" t="str">
        <f>IF(AND($D363&lt;=2030,Zisk!$D$10&gt;=2030),"1","")</f>
        <v/>
      </c>
      <c r="BF363" s="28" t="str">
        <f>IF(AND($D363&lt;=2030,Zisk!$D$10&gt;=2030),"+","")</f>
        <v/>
      </c>
      <c r="BG363" s="30" t="str">
        <f>IF(AND($D363&lt;=2030,Zisk!$D$10&gt;=2030),VstupniParametry_SKRYT!$D$14,"")</f>
        <v/>
      </c>
      <c r="BH363" s="28" t="str">
        <f>IF(AND($D363&lt;=2030,Zisk!$D$10&gt;=2030),")","")</f>
        <v/>
      </c>
      <c r="BI363" s="31" t="str">
        <f>IF(AND(D363&lt;2030,2030&lt;=Zisk!$D$10),1,IF(D363=2030,0,""))</f>
        <v/>
      </c>
      <c r="BJ363" s="33" t="s">
        <v>32</v>
      </c>
      <c r="BK363" s="30">
        <f t="shared" si="184"/>
        <v>1</v>
      </c>
      <c r="BL363" s="28" t="str">
        <f t="shared" si="185"/>
        <v>x</v>
      </c>
      <c r="BM363" s="34">
        <f t="shared" si="186"/>
        <v>1</v>
      </c>
      <c r="BN363" s="30" t="str">
        <f t="shared" si="187"/>
        <v>x</v>
      </c>
      <c r="BO363" s="34">
        <f t="shared" si="172"/>
        <v>1.018</v>
      </c>
      <c r="BP363" s="34" t="str">
        <f t="shared" si="173"/>
        <v/>
      </c>
      <c r="BQ363" s="34" t="str">
        <f t="shared" si="174"/>
        <v/>
      </c>
      <c r="BR363" s="34" t="str">
        <f t="shared" si="175"/>
        <v/>
      </c>
      <c r="BS363" s="34" t="str">
        <f t="shared" si="176"/>
        <v/>
      </c>
      <c r="BT363" s="34" t="str">
        <f t="shared" si="177"/>
        <v/>
      </c>
      <c r="BU363" s="34" t="str">
        <f t="shared" si="178"/>
        <v/>
      </c>
      <c r="BV363" s="34" t="str">
        <f t="shared" si="179"/>
        <v/>
      </c>
      <c r="BW363" s="34" t="str">
        <f t="shared" si="180"/>
        <v/>
      </c>
      <c r="BX363" s="34" t="str">
        <f t="shared" si="181"/>
        <v/>
      </c>
      <c r="BY363" s="34" t="str">
        <f t="shared" si="182"/>
        <v/>
      </c>
      <c r="BZ363" s="33" t="s">
        <v>32</v>
      </c>
      <c r="CA363" s="34">
        <f t="shared" si="183"/>
        <v>1.018</v>
      </c>
      <c r="CB363" s="28"/>
      <c r="CC363" s="29">
        <f>IF(D363&gt;Zisk!$D$10,"",E363*CA363)</f>
        <v>0</v>
      </c>
    </row>
    <row r="364" spans="2:81" x14ac:dyDescent="0.2">
      <c r="B364" s="35" t="str">
        <f>Zisk!B375</f>
        <v/>
      </c>
      <c r="C364" s="35">
        <f>Zisk!C375</f>
        <v>0</v>
      </c>
      <c r="D364" s="35">
        <f>Zisk!E375</f>
        <v>0</v>
      </c>
      <c r="E364" s="36">
        <f>Zisk!D375</f>
        <v>0</v>
      </c>
      <c r="F364" s="36"/>
      <c r="G364" s="35" t="str">
        <f t="shared" si="158"/>
        <v>(</v>
      </c>
      <c r="H364" s="35" t="str">
        <f t="shared" si="159"/>
        <v>1</v>
      </c>
      <c r="I364" s="35" t="str">
        <f t="shared" si="160"/>
        <v>+</v>
      </c>
      <c r="J364" s="37">
        <f>IF($D364&lt;=2021,VstupniParametry_SKRYT!$D$5,"")</f>
        <v>0.02</v>
      </c>
      <c r="K364" s="35" t="str">
        <f t="shared" si="161"/>
        <v>)</v>
      </c>
      <c r="L364" s="38">
        <f>IF($D364&lt;=2021,COUNTIF(Vypocet_SKRYT!T361:AS361,"&gt;=1"),"")</f>
        <v>0</v>
      </c>
      <c r="M364" s="39" t="str">
        <f t="shared" si="162"/>
        <v>x</v>
      </c>
      <c r="N364" s="35" t="str">
        <f t="shared" si="163"/>
        <v>(</v>
      </c>
      <c r="O364" s="35" t="str">
        <f t="shared" si="164"/>
        <v>1</v>
      </c>
      <c r="P364" s="35" t="str">
        <f t="shared" si="165"/>
        <v>+</v>
      </c>
      <c r="Q364" s="37">
        <f>IF($D364&lt;=2024,VstupniParametry_SKRYT!$D$6,"")</f>
        <v>0.06</v>
      </c>
      <c r="R364" s="35" t="str">
        <f t="shared" si="166"/>
        <v>)</v>
      </c>
      <c r="S364" s="38">
        <f>IF($D364&lt;=2024,COUNTIFS(Vypocet_SKRYT!AT361:AV361,"&gt;=1"),"")</f>
        <v>0</v>
      </c>
      <c r="T364" s="39" t="str">
        <f t="shared" si="167"/>
        <v>x</v>
      </c>
      <c r="U364" s="35" t="str">
        <f t="shared" si="168"/>
        <v>(</v>
      </c>
      <c r="V364" s="35" t="str">
        <f t="shared" si="169"/>
        <v>1</v>
      </c>
      <c r="W364" s="35" t="str">
        <f t="shared" si="170"/>
        <v>+</v>
      </c>
      <c r="X364" s="37">
        <f>IF($D364&lt;=2025,VstupniParametry_SKRYT!$D$9,"")</f>
        <v>1.7999999999999999E-2</v>
      </c>
      <c r="Y364" s="35" t="str">
        <f t="shared" si="171"/>
        <v>)</v>
      </c>
      <c r="Z364" s="38">
        <f>IF(AND(D364&lt;2025,2025&lt;=Zisk!$D$10),1,IF(D364=2025,0,""))</f>
        <v>1</v>
      </c>
      <c r="AA364" s="39" t="str">
        <f>IF(AND($D364&lt;=2025,Zisk!$D$10&gt;=2026),"x","")</f>
        <v/>
      </c>
      <c r="AB364" s="35" t="str">
        <f>IF(AND($D364&lt;=2026,Zisk!$D$10&gt;=2026),"(","")</f>
        <v/>
      </c>
      <c r="AC364" s="35" t="str">
        <f>IF(AND($D364&lt;=2026,Zisk!$D$10&gt;=2026),"1","")</f>
        <v/>
      </c>
      <c r="AD364" s="35" t="str">
        <f>IF(AND($D364&lt;=2026,Zisk!$D$10&gt;=2026),"+","")</f>
        <v/>
      </c>
      <c r="AE364" s="37" t="str">
        <f>IF(AND($D364&lt;=2026,Zisk!$D$10&gt;=2026),VstupniParametry_SKRYT!$D$10,"")</f>
        <v/>
      </c>
      <c r="AF364" s="35" t="str">
        <f>IF(AND($D364&lt;=2026,Zisk!$D$10&gt;=2026),")","")</f>
        <v/>
      </c>
      <c r="AG364" s="38" t="str">
        <f>IF(AND(D364&lt;2026,2026&lt;=Zisk!$D$10),1,IF(D364=2026,0,""))</f>
        <v/>
      </c>
      <c r="AH364" s="39" t="str">
        <f>IF(AND($D364&lt;=2026,Zisk!$D$10&gt;=2027),"x","")</f>
        <v/>
      </c>
      <c r="AI364" s="35" t="str">
        <f>IF(AND($D364&lt;=2027,Zisk!$D$10&gt;=2027),"(","")</f>
        <v/>
      </c>
      <c r="AJ364" s="35" t="str">
        <f>IF(AND($D364&lt;=2027,Zisk!$D$10&gt;=2027),"1","")</f>
        <v/>
      </c>
      <c r="AK364" s="35" t="str">
        <f>IF(AND($D364&lt;=2027,Zisk!$D$10&gt;=2027),"+","")</f>
        <v/>
      </c>
      <c r="AL364" s="37" t="str">
        <f>IF(AND($D364&lt;=2027,Zisk!$D$10&gt;=2027),VstupniParametry_SKRYT!$D$11,"")</f>
        <v/>
      </c>
      <c r="AM364" s="35" t="str">
        <f>IF(AND($D364&lt;=2027,Zisk!$D$10&gt;=2027),")","")</f>
        <v/>
      </c>
      <c r="AN364" s="38" t="str">
        <f>IF(AND(D364&lt;2027,2027&lt;=Zisk!$D$10),1,IF(D364=2027,0,""))</f>
        <v/>
      </c>
      <c r="AO364" s="39" t="str">
        <f>IF(AND($D364&lt;=2027,Zisk!$D$10&gt;=2028),"x","")</f>
        <v/>
      </c>
      <c r="AP364" s="35" t="str">
        <f>IF(AND($D364&lt;=2028,Zisk!$D$10&gt;=2028),"(","")</f>
        <v/>
      </c>
      <c r="AQ364" s="35" t="str">
        <f>IF(AND($D364&lt;=2028,Zisk!$D$10&gt;=2028),"1","")</f>
        <v/>
      </c>
      <c r="AR364" s="35" t="str">
        <f>IF(AND($D364&lt;=2028,Zisk!$D$10&gt;=2028),"+","")</f>
        <v/>
      </c>
      <c r="AS364" s="37" t="str">
        <f>IF(AND($D364&lt;=2028,Zisk!$D$10&gt;=2028),VstupniParametry_SKRYT!$D$12,"")</f>
        <v/>
      </c>
      <c r="AT364" s="35" t="str">
        <f>IF(AND($D364&lt;=2028,Zisk!$D$10&gt;=2028),")","")</f>
        <v/>
      </c>
      <c r="AU364" s="38" t="str">
        <f>IF(AND(D364&lt;2028,2028&lt;=Zisk!$D$10),1,IF(D364=2028,0,""))</f>
        <v/>
      </c>
      <c r="AV364" s="39" t="str">
        <f>IF(AND($D364&lt;=2028,Zisk!$D$10&gt;=2029),"x","")</f>
        <v/>
      </c>
      <c r="AW364" s="35" t="str">
        <f>IF(AND($D364&lt;=2029,Zisk!$D$10&gt;=2029),"(","")</f>
        <v/>
      </c>
      <c r="AX364" s="35" t="str">
        <f>IF(AND($D364&lt;=2029,Zisk!$D$10&gt;=2029),"1","")</f>
        <v/>
      </c>
      <c r="AY364" s="35" t="str">
        <f>IF(AND($D364&lt;=2029,Zisk!$D$10&gt;=2029),"+","")</f>
        <v/>
      </c>
      <c r="AZ364" s="37" t="str">
        <f>IF(AND($D364&lt;=2029,Zisk!$D$10&gt;=2029),VstupniParametry_SKRYT!$D$13,"")</f>
        <v/>
      </c>
      <c r="BA364" s="35" t="str">
        <f>IF(AND($D364&lt;=2029,Zisk!$D$10&gt;=2029),")","")</f>
        <v/>
      </c>
      <c r="BB364" s="38" t="str">
        <f>IF(AND(D364&lt;2029,2029&lt;=Zisk!$D$10),1,IF(D364=2029,0,""))</f>
        <v/>
      </c>
      <c r="BC364" s="39" t="str">
        <f>IF(AND($D364&lt;=2029,Zisk!$D$10&gt;=2030),"x","")</f>
        <v/>
      </c>
      <c r="BD364" s="35" t="str">
        <f>IF(AND($D364&lt;=2030,Zisk!$D$10&gt;=2030),"(","")</f>
        <v/>
      </c>
      <c r="BE364" s="35" t="str">
        <f>IF(AND($D364&lt;=2030,Zisk!$D$10&gt;=2030),"1","")</f>
        <v/>
      </c>
      <c r="BF364" s="35" t="str">
        <f>IF(AND($D364&lt;=2030,Zisk!$D$10&gt;=2030),"+","")</f>
        <v/>
      </c>
      <c r="BG364" s="37" t="str">
        <f>IF(AND($D364&lt;=2030,Zisk!$D$10&gt;=2030),VstupniParametry_SKRYT!$D$14,"")</f>
        <v/>
      </c>
      <c r="BH364" s="35" t="str">
        <f>IF(AND($D364&lt;=2030,Zisk!$D$10&gt;=2030),")","")</f>
        <v/>
      </c>
      <c r="BI364" s="38" t="str">
        <f>IF(AND(D364&lt;2030,2030&lt;=Zisk!$D$10),1,IF(D364=2030,0,""))</f>
        <v/>
      </c>
      <c r="BJ364" s="40" t="s">
        <v>32</v>
      </c>
      <c r="BK364" s="37">
        <f t="shared" si="184"/>
        <v>1</v>
      </c>
      <c r="BL364" s="35" t="str">
        <f t="shared" si="185"/>
        <v>x</v>
      </c>
      <c r="BM364" s="41">
        <f t="shared" si="186"/>
        <v>1</v>
      </c>
      <c r="BN364" s="37" t="str">
        <f t="shared" si="187"/>
        <v>x</v>
      </c>
      <c r="BO364" s="41">
        <f t="shared" si="172"/>
        <v>1.018</v>
      </c>
      <c r="BP364" s="41" t="str">
        <f t="shared" si="173"/>
        <v/>
      </c>
      <c r="BQ364" s="41" t="str">
        <f t="shared" si="174"/>
        <v/>
      </c>
      <c r="BR364" s="41" t="str">
        <f t="shared" si="175"/>
        <v/>
      </c>
      <c r="BS364" s="41" t="str">
        <f t="shared" si="176"/>
        <v/>
      </c>
      <c r="BT364" s="41" t="str">
        <f t="shared" si="177"/>
        <v/>
      </c>
      <c r="BU364" s="41" t="str">
        <f t="shared" si="178"/>
        <v/>
      </c>
      <c r="BV364" s="41" t="str">
        <f t="shared" si="179"/>
        <v/>
      </c>
      <c r="BW364" s="41" t="str">
        <f t="shared" si="180"/>
        <v/>
      </c>
      <c r="BX364" s="41" t="str">
        <f t="shared" si="181"/>
        <v/>
      </c>
      <c r="BY364" s="41" t="str">
        <f t="shared" si="182"/>
        <v/>
      </c>
      <c r="BZ364" s="40" t="s">
        <v>32</v>
      </c>
      <c r="CA364" s="41">
        <f t="shared" si="183"/>
        <v>1.018</v>
      </c>
      <c r="CB364" s="35"/>
      <c r="CC364" s="36">
        <f>IF(D364&gt;Zisk!$D$10,"",E364*CA364)</f>
        <v>0</v>
      </c>
    </row>
    <row r="365" spans="2:81" x14ac:dyDescent="0.2">
      <c r="B365" s="28" t="str">
        <f>Zisk!B376</f>
        <v/>
      </c>
      <c r="C365" s="28">
        <f>Zisk!C376</f>
        <v>0</v>
      </c>
      <c r="D365" s="28">
        <f>Zisk!E376</f>
        <v>0</v>
      </c>
      <c r="E365" s="29">
        <f>Zisk!D376</f>
        <v>0</v>
      </c>
      <c r="F365" s="29"/>
      <c r="G365" s="28" t="str">
        <f t="shared" si="158"/>
        <v>(</v>
      </c>
      <c r="H365" s="28" t="str">
        <f t="shared" si="159"/>
        <v>1</v>
      </c>
      <c r="I365" s="28" t="str">
        <f t="shared" si="160"/>
        <v>+</v>
      </c>
      <c r="J365" s="30">
        <f>IF($D365&lt;=2021,VstupniParametry_SKRYT!$D$5,"")</f>
        <v>0.02</v>
      </c>
      <c r="K365" s="28" t="str">
        <f t="shared" si="161"/>
        <v>)</v>
      </c>
      <c r="L365" s="31">
        <f>IF($D365&lt;=2021,COUNTIF(Vypocet_SKRYT!T362:AS362,"&gt;=1"),"")</f>
        <v>0</v>
      </c>
      <c r="M365" s="32" t="str">
        <f t="shared" si="162"/>
        <v>x</v>
      </c>
      <c r="N365" s="28" t="str">
        <f t="shared" si="163"/>
        <v>(</v>
      </c>
      <c r="O365" s="28" t="str">
        <f t="shared" si="164"/>
        <v>1</v>
      </c>
      <c r="P365" s="28" t="str">
        <f t="shared" si="165"/>
        <v>+</v>
      </c>
      <c r="Q365" s="30">
        <f>IF($D365&lt;=2024,VstupniParametry_SKRYT!$D$6,"")</f>
        <v>0.06</v>
      </c>
      <c r="R365" s="28" t="str">
        <f t="shared" si="166"/>
        <v>)</v>
      </c>
      <c r="S365" s="31">
        <f>IF($D365&lt;=2024,COUNTIFS(Vypocet_SKRYT!AT362:AV362,"&gt;=1"),"")</f>
        <v>0</v>
      </c>
      <c r="T365" s="32" t="str">
        <f t="shared" si="167"/>
        <v>x</v>
      </c>
      <c r="U365" s="28" t="str">
        <f t="shared" si="168"/>
        <v>(</v>
      </c>
      <c r="V365" s="28" t="str">
        <f t="shared" si="169"/>
        <v>1</v>
      </c>
      <c r="W365" s="28" t="str">
        <f t="shared" si="170"/>
        <v>+</v>
      </c>
      <c r="X365" s="30">
        <f>IF($D365&lt;=2025,VstupniParametry_SKRYT!$D$9,"")</f>
        <v>1.7999999999999999E-2</v>
      </c>
      <c r="Y365" s="28" t="str">
        <f t="shared" si="171"/>
        <v>)</v>
      </c>
      <c r="Z365" s="31">
        <f>IF(AND(D365&lt;2025,2025&lt;=Zisk!$D$10),1,IF(D365=2025,0,""))</f>
        <v>1</v>
      </c>
      <c r="AA365" s="32" t="str">
        <f>IF(AND($D365&lt;=2025,Zisk!$D$10&gt;=2026),"x","")</f>
        <v/>
      </c>
      <c r="AB365" s="28" t="str">
        <f>IF(AND($D365&lt;=2026,Zisk!$D$10&gt;=2026),"(","")</f>
        <v/>
      </c>
      <c r="AC365" s="28" t="str">
        <f>IF(AND($D365&lt;=2026,Zisk!$D$10&gt;=2026),"1","")</f>
        <v/>
      </c>
      <c r="AD365" s="28" t="str">
        <f>IF(AND($D365&lt;=2026,Zisk!$D$10&gt;=2026),"+","")</f>
        <v/>
      </c>
      <c r="AE365" s="30" t="str">
        <f>IF(AND($D365&lt;=2026,Zisk!$D$10&gt;=2026),VstupniParametry_SKRYT!$D$10,"")</f>
        <v/>
      </c>
      <c r="AF365" s="28" t="str">
        <f>IF(AND($D365&lt;=2026,Zisk!$D$10&gt;=2026),")","")</f>
        <v/>
      </c>
      <c r="AG365" s="31" t="str">
        <f>IF(AND(D365&lt;2026,2026&lt;=Zisk!$D$10),1,IF(D365=2026,0,""))</f>
        <v/>
      </c>
      <c r="AH365" s="32" t="str">
        <f>IF(AND($D365&lt;=2026,Zisk!$D$10&gt;=2027),"x","")</f>
        <v/>
      </c>
      <c r="AI365" s="28" t="str">
        <f>IF(AND($D365&lt;=2027,Zisk!$D$10&gt;=2027),"(","")</f>
        <v/>
      </c>
      <c r="AJ365" s="28" t="str">
        <f>IF(AND($D365&lt;=2027,Zisk!$D$10&gt;=2027),"1","")</f>
        <v/>
      </c>
      <c r="AK365" s="28" t="str">
        <f>IF(AND($D365&lt;=2027,Zisk!$D$10&gt;=2027),"+","")</f>
        <v/>
      </c>
      <c r="AL365" s="30" t="str">
        <f>IF(AND($D365&lt;=2027,Zisk!$D$10&gt;=2027),VstupniParametry_SKRYT!$D$11,"")</f>
        <v/>
      </c>
      <c r="AM365" s="28" t="str">
        <f>IF(AND($D365&lt;=2027,Zisk!$D$10&gt;=2027),")","")</f>
        <v/>
      </c>
      <c r="AN365" s="31" t="str">
        <f>IF(AND(D365&lt;2027,2027&lt;=Zisk!$D$10),1,IF(D365=2027,0,""))</f>
        <v/>
      </c>
      <c r="AO365" s="32" t="str">
        <f>IF(AND($D365&lt;=2027,Zisk!$D$10&gt;=2028),"x","")</f>
        <v/>
      </c>
      <c r="AP365" s="28" t="str">
        <f>IF(AND($D365&lt;=2028,Zisk!$D$10&gt;=2028),"(","")</f>
        <v/>
      </c>
      <c r="AQ365" s="28" t="str">
        <f>IF(AND($D365&lt;=2028,Zisk!$D$10&gt;=2028),"1","")</f>
        <v/>
      </c>
      <c r="AR365" s="28" t="str">
        <f>IF(AND($D365&lt;=2028,Zisk!$D$10&gt;=2028),"+","")</f>
        <v/>
      </c>
      <c r="AS365" s="30" t="str">
        <f>IF(AND($D365&lt;=2028,Zisk!$D$10&gt;=2028),VstupniParametry_SKRYT!$D$12,"")</f>
        <v/>
      </c>
      <c r="AT365" s="28" t="str">
        <f>IF(AND($D365&lt;=2028,Zisk!$D$10&gt;=2028),")","")</f>
        <v/>
      </c>
      <c r="AU365" s="31" t="str">
        <f>IF(AND(D365&lt;2028,2028&lt;=Zisk!$D$10),1,IF(D365=2028,0,""))</f>
        <v/>
      </c>
      <c r="AV365" s="32" t="str">
        <f>IF(AND($D365&lt;=2028,Zisk!$D$10&gt;=2029),"x","")</f>
        <v/>
      </c>
      <c r="AW365" s="28" t="str">
        <f>IF(AND($D365&lt;=2029,Zisk!$D$10&gt;=2029),"(","")</f>
        <v/>
      </c>
      <c r="AX365" s="28" t="str">
        <f>IF(AND($D365&lt;=2029,Zisk!$D$10&gt;=2029),"1","")</f>
        <v/>
      </c>
      <c r="AY365" s="28" t="str">
        <f>IF(AND($D365&lt;=2029,Zisk!$D$10&gt;=2029),"+","")</f>
        <v/>
      </c>
      <c r="AZ365" s="30" t="str">
        <f>IF(AND($D365&lt;=2029,Zisk!$D$10&gt;=2029),VstupniParametry_SKRYT!$D$13,"")</f>
        <v/>
      </c>
      <c r="BA365" s="28" t="str">
        <f>IF(AND($D365&lt;=2029,Zisk!$D$10&gt;=2029),")","")</f>
        <v/>
      </c>
      <c r="BB365" s="31" t="str">
        <f>IF(AND(D365&lt;2029,2029&lt;=Zisk!$D$10),1,IF(D365=2029,0,""))</f>
        <v/>
      </c>
      <c r="BC365" s="32" t="str">
        <f>IF(AND($D365&lt;=2029,Zisk!$D$10&gt;=2030),"x","")</f>
        <v/>
      </c>
      <c r="BD365" s="28" t="str">
        <f>IF(AND($D365&lt;=2030,Zisk!$D$10&gt;=2030),"(","")</f>
        <v/>
      </c>
      <c r="BE365" s="28" t="str">
        <f>IF(AND($D365&lt;=2030,Zisk!$D$10&gt;=2030),"1","")</f>
        <v/>
      </c>
      <c r="BF365" s="28" t="str">
        <f>IF(AND($D365&lt;=2030,Zisk!$D$10&gt;=2030),"+","")</f>
        <v/>
      </c>
      <c r="BG365" s="30" t="str">
        <f>IF(AND($D365&lt;=2030,Zisk!$D$10&gt;=2030),VstupniParametry_SKRYT!$D$14,"")</f>
        <v/>
      </c>
      <c r="BH365" s="28" t="str">
        <f>IF(AND($D365&lt;=2030,Zisk!$D$10&gt;=2030),")","")</f>
        <v/>
      </c>
      <c r="BI365" s="31" t="str">
        <f>IF(AND(D365&lt;2030,2030&lt;=Zisk!$D$10),1,IF(D365=2030,0,""))</f>
        <v/>
      </c>
      <c r="BJ365" s="33" t="s">
        <v>32</v>
      </c>
      <c r="BK365" s="30">
        <f t="shared" si="184"/>
        <v>1</v>
      </c>
      <c r="BL365" s="28" t="str">
        <f t="shared" si="185"/>
        <v>x</v>
      </c>
      <c r="BM365" s="34">
        <f t="shared" si="186"/>
        <v>1</v>
      </c>
      <c r="BN365" s="30" t="str">
        <f t="shared" si="187"/>
        <v>x</v>
      </c>
      <c r="BO365" s="34">
        <f t="shared" si="172"/>
        <v>1.018</v>
      </c>
      <c r="BP365" s="34" t="str">
        <f t="shared" si="173"/>
        <v/>
      </c>
      <c r="BQ365" s="34" t="str">
        <f t="shared" si="174"/>
        <v/>
      </c>
      <c r="BR365" s="34" t="str">
        <f t="shared" si="175"/>
        <v/>
      </c>
      <c r="BS365" s="34" t="str">
        <f t="shared" si="176"/>
        <v/>
      </c>
      <c r="BT365" s="34" t="str">
        <f t="shared" si="177"/>
        <v/>
      </c>
      <c r="BU365" s="34" t="str">
        <f t="shared" si="178"/>
        <v/>
      </c>
      <c r="BV365" s="34" t="str">
        <f t="shared" si="179"/>
        <v/>
      </c>
      <c r="BW365" s="34" t="str">
        <f t="shared" si="180"/>
        <v/>
      </c>
      <c r="BX365" s="34" t="str">
        <f t="shared" si="181"/>
        <v/>
      </c>
      <c r="BY365" s="34" t="str">
        <f t="shared" si="182"/>
        <v/>
      </c>
      <c r="BZ365" s="33" t="s">
        <v>32</v>
      </c>
      <c r="CA365" s="34">
        <f t="shared" si="183"/>
        <v>1.018</v>
      </c>
      <c r="CB365" s="28"/>
      <c r="CC365" s="29">
        <f>IF(D365&gt;Zisk!$D$10,"",E365*CA365)</f>
        <v>0</v>
      </c>
    </row>
    <row r="366" spans="2:81" x14ac:dyDescent="0.2">
      <c r="B366" s="35" t="str">
        <f>Zisk!B377</f>
        <v/>
      </c>
      <c r="C366" s="35">
        <f>Zisk!C377</f>
        <v>0</v>
      </c>
      <c r="D366" s="35">
        <f>Zisk!E377</f>
        <v>0</v>
      </c>
      <c r="E366" s="36">
        <f>Zisk!D377</f>
        <v>0</v>
      </c>
      <c r="F366" s="36"/>
      <c r="G366" s="35" t="str">
        <f t="shared" si="158"/>
        <v>(</v>
      </c>
      <c r="H366" s="35" t="str">
        <f t="shared" si="159"/>
        <v>1</v>
      </c>
      <c r="I366" s="35" t="str">
        <f t="shared" si="160"/>
        <v>+</v>
      </c>
      <c r="J366" s="37">
        <f>IF($D366&lt;=2021,VstupniParametry_SKRYT!$D$5,"")</f>
        <v>0.02</v>
      </c>
      <c r="K366" s="35" t="str">
        <f t="shared" si="161"/>
        <v>)</v>
      </c>
      <c r="L366" s="38">
        <f>IF($D366&lt;=2021,COUNTIF(Vypocet_SKRYT!T363:AS363,"&gt;=1"),"")</f>
        <v>0</v>
      </c>
      <c r="M366" s="39" t="str">
        <f t="shared" si="162"/>
        <v>x</v>
      </c>
      <c r="N366" s="35" t="str">
        <f t="shared" si="163"/>
        <v>(</v>
      </c>
      <c r="O366" s="35" t="str">
        <f t="shared" si="164"/>
        <v>1</v>
      </c>
      <c r="P366" s="35" t="str">
        <f t="shared" si="165"/>
        <v>+</v>
      </c>
      <c r="Q366" s="37">
        <f>IF($D366&lt;=2024,VstupniParametry_SKRYT!$D$6,"")</f>
        <v>0.06</v>
      </c>
      <c r="R366" s="35" t="str">
        <f t="shared" si="166"/>
        <v>)</v>
      </c>
      <c r="S366" s="38">
        <f>IF($D366&lt;=2024,COUNTIFS(Vypocet_SKRYT!AT363:AV363,"&gt;=1"),"")</f>
        <v>0</v>
      </c>
      <c r="T366" s="39" t="str">
        <f t="shared" si="167"/>
        <v>x</v>
      </c>
      <c r="U366" s="35" t="str">
        <f t="shared" si="168"/>
        <v>(</v>
      </c>
      <c r="V366" s="35" t="str">
        <f t="shared" si="169"/>
        <v>1</v>
      </c>
      <c r="W366" s="35" t="str">
        <f t="shared" si="170"/>
        <v>+</v>
      </c>
      <c r="X366" s="37">
        <f>IF($D366&lt;=2025,VstupniParametry_SKRYT!$D$9,"")</f>
        <v>1.7999999999999999E-2</v>
      </c>
      <c r="Y366" s="35" t="str">
        <f t="shared" si="171"/>
        <v>)</v>
      </c>
      <c r="Z366" s="38">
        <f>IF(AND(D366&lt;2025,2025&lt;=Zisk!$D$10),1,IF(D366=2025,0,""))</f>
        <v>1</v>
      </c>
      <c r="AA366" s="39" t="str">
        <f>IF(AND($D366&lt;=2025,Zisk!$D$10&gt;=2026),"x","")</f>
        <v/>
      </c>
      <c r="AB366" s="35" t="str">
        <f>IF(AND($D366&lt;=2026,Zisk!$D$10&gt;=2026),"(","")</f>
        <v/>
      </c>
      <c r="AC366" s="35" t="str">
        <f>IF(AND($D366&lt;=2026,Zisk!$D$10&gt;=2026),"1","")</f>
        <v/>
      </c>
      <c r="AD366" s="35" t="str">
        <f>IF(AND($D366&lt;=2026,Zisk!$D$10&gt;=2026),"+","")</f>
        <v/>
      </c>
      <c r="AE366" s="37" t="str">
        <f>IF(AND($D366&lt;=2026,Zisk!$D$10&gt;=2026),VstupniParametry_SKRYT!$D$10,"")</f>
        <v/>
      </c>
      <c r="AF366" s="35" t="str">
        <f>IF(AND($D366&lt;=2026,Zisk!$D$10&gt;=2026),")","")</f>
        <v/>
      </c>
      <c r="AG366" s="38" t="str">
        <f>IF(AND(D366&lt;2026,2026&lt;=Zisk!$D$10),1,IF(D366=2026,0,""))</f>
        <v/>
      </c>
      <c r="AH366" s="39" t="str">
        <f>IF(AND($D366&lt;=2026,Zisk!$D$10&gt;=2027),"x","")</f>
        <v/>
      </c>
      <c r="AI366" s="35" t="str">
        <f>IF(AND($D366&lt;=2027,Zisk!$D$10&gt;=2027),"(","")</f>
        <v/>
      </c>
      <c r="AJ366" s="35" t="str">
        <f>IF(AND($D366&lt;=2027,Zisk!$D$10&gt;=2027),"1","")</f>
        <v/>
      </c>
      <c r="AK366" s="35" t="str">
        <f>IF(AND($D366&lt;=2027,Zisk!$D$10&gt;=2027),"+","")</f>
        <v/>
      </c>
      <c r="AL366" s="37" t="str">
        <f>IF(AND($D366&lt;=2027,Zisk!$D$10&gt;=2027),VstupniParametry_SKRYT!$D$11,"")</f>
        <v/>
      </c>
      <c r="AM366" s="35" t="str">
        <f>IF(AND($D366&lt;=2027,Zisk!$D$10&gt;=2027),")","")</f>
        <v/>
      </c>
      <c r="AN366" s="38" t="str">
        <f>IF(AND(D366&lt;2027,2027&lt;=Zisk!$D$10),1,IF(D366=2027,0,""))</f>
        <v/>
      </c>
      <c r="AO366" s="39" t="str">
        <f>IF(AND($D366&lt;=2027,Zisk!$D$10&gt;=2028),"x","")</f>
        <v/>
      </c>
      <c r="AP366" s="35" t="str">
        <f>IF(AND($D366&lt;=2028,Zisk!$D$10&gt;=2028),"(","")</f>
        <v/>
      </c>
      <c r="AQ366" s="35" t="str">
        <f>IF(AND($D366&lt;=2028,Zisk!$D$10&gt;=2028),"1","")</f>
        <v/>
      </c>
      <c r="AR366" s="35" t="str">
        <f>IF(AND($D366&lt;=2028,Zisk!$D$10&gt;=2028),"+","")</f>
        <v/>
      </c>
      <c r="AS366" s="37" t="str">
        <f>IF(AND($D366&lt;=2028,Zisk!$D$10&gt;=2028),VstupniParametry_SKRYT!$D$12,"")</f>
        <v/>
      </c>
      <c r="AT366" s="35" t="str">
        <f>IF(AND($D366&lt;=2028,Zisk!$D$10&gt;=2028),")","")</f>
        <v/>
      </c>
      <c r="AU366" s="38" t="str">
        <f>IF(AND(D366&lt;2028,2028&lt;=Zisk!$D$10),1,IF(D366=2028,0,""))</f>
        <v/>
      </c>
      <c r="AV366" s="39" t="str">
        <f>IF(AND($D366&lt;=2028,Zisk!$D$10&gt;=2029),"x","")</f>
        <v/>
      </c>
      <c r="AW366" s="35" t="str">
        <f>IF(AND($D366&lt;=2029,Zisk!$D$10&gt;=2029),"(","")</f>
        <v/>
      </c>
      <c r="AX366" s="35" t="str">
        <f>IF(AND($D366&lt;=2029,Zisk!$D$10&gt;=2029),"1","")</f>
        <v/>
      </c>
      <c r="AY366" s="35" t="str">
        <f>IF(AND($D366&lt;=2029,Zisk!$D$10&gt;=2029),"+","")</f>
        <v/>
      </c>
      <c r="AZ366" s="37" t="str">
        <f>IF(AND($D366&lt;=2029,Zisk!$D$10&gt;=2029),VstupniParametry_SKRYT!$D$13,"")</f>
        <v/>
      </c>
      <c r="BA366" s="35" t="str">
        <f>IF(AND($D366&lt;=2029,Zisk!$D$10&gt;=2029),")","")</f>
        <v/>
      </c>
      <c r="BB366" s="38" t="str">
        <f>IF(AND(D366&lt;2029,2029&lt;=Zisk!$D$10),1,IF(D366=2029,0,""))</f>
        <v/>
      </c>
      <c r="BC366" s="39" t="str">
        <f>IF(AND($D366&lt;=2029,Zisk!$D$10&gt;=2030),"x","")</f>
        <v/>
      </c>
      <c r="BD366" s="35" t="str">
        <f>IF(AND($D366&lt;=2030,Zisk!$D$10&gt;=2030),"(","")</f>
        <v/>
      </c>
      <c r="BE366" s="35" t="str">
        <f>IF(AND($D366&lt;=2030,Zisk!$D$10&gt;=2030),"1","")</f>
        <v/>
      </c>
      <c r="BF366" s="35" t="str">
        <f>IF(AND($D366&lt;=2030,Zisk!$D$10&gt;=2030),"+","")</f>
        <v/>
      </c>
      <c r="BG366" s="37" t="str">
        <f>IF(AND($D366&lt;=2030,Zisk!$D$10&gt;=2030),VstupniParametry_SKRYT!$D$14,"")</f>
        <v/>
      </c>
      <c r="BH366" s="35" t="str">
        <f>IF(AND($D366&lt;=2030,Zisk!$D$10&gt;=2030),")","")</f>
        <v/>
      </c>
      <c r="BI366" s="38" t="str">
        <f>IF(AND(D366&lt;2030,2030&lt;=Zisk!$D$10),1,IF(D366=2030,0,""))</f>
        <v/>
      </c>
      <c r="BJ366" s="40" t="s">
        <v>32</v>
      </c>
      <c r="BK366" s="37">
        <f t="shared" si="184"/>
        <v>1</v>
      </c>
      <c r="BL366" s="35" t="str">
        <f t="shared" si="185"/>
        <v>x</v>
      </c>
      <c r="BM366" s="41">
        <f t="shared" si="186"/>
        <v>1</v>
      </c>
      <c r="BN366" s="37" t="str">
        <f t="shared" si="187"/>
        <v>x</v>
      </c>
      <c r="BO366" s="41">
        <f t="shared" si="172"/>
        <v>1.018</v>
      </c>
      <c r="BP366" s="41" t="str">
        <f t="shared" si="173"/>
        <v/>
      </c>
      <c r="BQ366" s="41" t="str">
        <f t="shared" si="174"/>
        <v/>
      </c>
      <c r="BR366" s="41" t="str">
        <f t="shared" si="175"/>
        <v/>
      </c>
      <c r="BS366" s="41" t="str">
        <f t="shared" si="176"/>
        <v/>
      </c>
      <c r="BT366" s="41" t="str">
        <f t="shared" si="177"/>
        <v/>
      </c>
      <c r="BU366" s="41" t="str">
        <f t="shared" si="178"/>
        <v/>
      </c>
      <c r="BV366" s="41" t="str">
        <f t="shared" si="179"/>
        <v/>
      </c>
      <c r="BW366" s="41" t="str">
        <f t="shared" si="180"/>
        <v/>
      </c>
      <c r="BX366" s="41" t="str">
        <f t="shared" si="181"/>
        <v/>
      </c>
      <c r="BY366" s="41" t="str">
        <f t="shared" si="182"/>
        <v/>
      </c>
      <c r="BZ366" s="40" t="s">
        <v>32</v>
      </c>
      <c r="CA366" s="41">
        <f t="shared" si="183"/>
        <v>1.018</v>
      </c>
      <c r="CB366" s="35"/>
      <c r="CC366" s="36">
        <f>IF(D366&gt;Zisk!$D$10,"",E366*CA366)</f>
        <v>0</v>
      </c>
    </row>
    <row r="367" spans="2:81" x14ac:dyDescent="0.2">
      <c r="B367" s="28" t="str">
        <f>Zisk!B378</f>
        <v/>
      </c>
      <c r="C367" s="28">
        <f>Zisk!C378</f>
        <v>0</v>
      </c>
      <c r="D367" s="28">
        <f>Zisk!E378</f>
        <v>0</v>
      </c>
      <c r="E367" s="29">
        <f>Zisk!D378</f>
        <v>0</v>
      </c>
      <c r="F367" s="29"/>
      <c r="G367" s="28" t="str">
        <f t="shared" si="158"/>
        <v>(</v>
      </c>
      <c r="H367" s="28" t="str">
        <f t="shared" si="159"/>
        <v>1</v>
      </c>
      <c r="I367" s="28" t="str">
        <f t="shared" si="160"/>
        <v>+</v>
      </c>
      <c r="J367" s="30">
        <f>IF($D367&lt;=2021,VstupniParametry_SKRYT!$D$5,"")</f>
        <v>0.02</v>
      </c>
      <c r="K367" s="28" t="str">
        <f t="shared" si="161"/>
        <v>)</v>
      </c>
      <c r="L367" s="31">
        <f>IF($D367&lt;=2021,COUNTIF(Vypocet_SKRYT!T364:AS364,"&gt;=1"),"")</f>
        <v>0</v>
      </c>
      <c r="M367" s="32" t="str">
        <f t="shared" si="162"/>
        <v>x</v>
      </c>
      <c r="N367" s="28" t="str">
        <f t="shared" si="163"/>
        <v>(</v>
      </c>
      <c r="O367" s="28" t="str">
        <f t="shared" si="164"/>
        <v>1</v>
      </c>
      <c r="P367" s="28" t="str">
        <f t="shared" si="165"/>
        <v>+</v>
      </c>
      <c r="Q367" s="30">
        <f>IF($D367&lt;=2024,VstupniParametry_SKRYT!$D$6,"")</f>
        <v>0.06</v>
      </c>
      <c r="R367" s="28" t="str">
        <f t="shared" si="166"/>
        <v>)</v>
      </c>
      <c r="S367" s="31">
        <f>IF($D367&lt;=2024,COUNTIFS(Vypocet_SKRYT!AT364:AV364,"&gt;=1"),"")</f>
        <v>0</v>
      </c>
      <c r="T367" s="32" t="str">
        <f t="shared" si="167"/>
        <v>x</v>
      </c>
      <c r="U367" s="28" t="str">
        <f t="shared" si="168"/>
        <v>(</v>
      </c>
      <c r="V367" s="28" t="str">
        <f t="shared" si="169"/>
        <v>1</v>
      </c>
      <c r="W367" s="28" t="str">
        <f t="shared" si="170"/>
        <v>+</v>
      </c>
      <c r="X367" s="30">
        <f>IF($D367&lt;=2025,VstupniParametry_SKRYT!$D$9,"")</f>
        <v>1.7999999999999999E-2</v>
      </c>
      <c r="Y367" s="28" t="str">
        <f t="shared" si="171"/>
        <v>)</v>
      </c>
      <c r="Z367" s="31">
        <f>IF(AND(D367&lt;2025,2025&lt;=Zisk!$D$10),1,IF(D367=2025,0,""))</f>
        <v>1</v>
      </c>
      <c r="AA367" s="32" t="str">
        <f>IF(AND($D367&lt;=2025,Zisk!$D$10&gt;=2026),"x","")</f>
        <v/>
      </c>
      <c r="AB367" s="28" t="str">
        <f>IF(AND($D367&lt;=2026,Zisk!$D$10&gt;=2026),"(","")</f>
        <v/>
      </c>
      <c r="AC367" s="28" t="str">
        <f>IF(AND($D367&lt;=2026,Zisk!$D$10&gt;=2026),"1","")</f>
        <v/>
      </c>
      <c r="AD367" s="28" t="str">
        <f>IF(AND($D367&lt;=2026,Zisk!$D$10&gt;=2026),"+","")</f>
        <v/>
      </c>
      <c r="AE367" s="30" t="str">
        <f>IF(AND($D367&lt;=2026,Zisk!$D$10&gt;=2026),VstupniParametry_SKRYT!$D$10,"")</f>
        <v/>
      </c>
      <c r="AF367" s="28" t="str">
        <f>IF(AND($D367&lt;=2026,Zisk!$D$10&gt;=2026),")","")</f>
        <v/>
      </c>
      <c r="AG367" s="31" t="str">
        <f>IF(AND(D367&lt;2026,2026&lt;=Zisk!$D$10),1,IF(D367=2026,0,""))</f>
        <v/>
      </c>
      <c r="AH367" s="32" t="str">
        <f>IF(AND($D367&lt;=2026,Zisk!$D$10&gt;=2027),"x","")</f>
        <v/>
      </c>
      <c r="AI367" s="28" t="str">
        <f>IF(AND($D367&lt;=2027,Zisk!$D$10&gt;=2027),"(","")</f>
        <v/>
      </c>
      <c r="AJ367" s="28" t="str">
        <f>IF(AND($D367&lt;=2027,Zisk!$D$10&gt;=2027),"1","")</f>
        <v/>
      </c>
      <c r="AK367" s="28" t="str">
        <f>IF(AND($D367&lt;=2027,Zisk!$D$10&gt;=2027),"+","")</f>
        <v/>
      </c>
      <c r="AL367" s="30" t="str">
        <f>IF(AND($D367&lt;=2027,Zisk!$D$10&gt;=2027),VstupniParametry_SKRYT!$D$11,"")</f>
        <v/>
      </c>
      <c r="AM367" s="28" t="str">
        <f>IF(AND($D367&lt;=2027,Zisk!$D$10&gt;=2027),")","")</f>
        <v/>
      </c>
      <c r="AN367" s="31" t="str">
        <f>IF(AND(D367&lt;2027,2027&lt;=Zisk!$D$10),1,IF(D367=2027,0,""))</f>
        <v/>
      </c>
      <c r="AO367" s="32" t="str">
        <f>IF(AND($D367&lt;=2027,Zisk!$D$10&gt;=2028),"x","")</f>
        <v/>
      </c>
      <c r="AP367" s="28" t="str">
        <f>IF(AND($D367&lt;=2028,Zisk!$D$10&gt;=2028),"(","")</f>
        <v/>
      </c>
      <c r="AQ367" s="28" t="str">
        <f>IF(AND($D367&lt;=2028,Zisk!$D$10&gt;=2028),"1","")</f>
        <v/>
      </c>
      <c r="AR367" s="28" t="str">
        <f>IF(AND($D367&lt;=2028,Zisk!$D$10&gt;=2028),"+","")</f>
        <v/>
      </c>
      <c r="AS367" s="30" t="str">
        <f>IF(AND($D367&lt;=2028,Zisk!$D$10&gt;=2028),VstupniParametry_SKRYT!$D$12,"")</f>
        <v/>
      </c>
      <c r="AT367" s="28" t="str">
        <f>IF(AND($D367&lt;=2028,Zisk!$D$10&gt;=2028),")","")</f>
        <v/>
      </c>
      <c r="AU367" s="31" t="str">
        <f>IF(AND(D367&lt;2028,2028&lt;=Zisk!$D$10),1,IF(D367=2028,0,""))</f>
        <v/>
      </c>
      <c r="AV367" s="32" t="str">
        <f>IF(AND($D367&lt;=2028,Zisk!$D$10&gt;=2029),"x","")</f>
        <v/>
      </c>
      <c r="AW367" s="28" t="str">
        <f>IF(AND($D367&lt;=2029,Zisk!$D$10&gt;=2029),"(","")</f>
        <v/>
      </c>
      <c r="AX367" s="28" t="str">
        <f>IF(AND($D367&lt;=2029,Zisk!$D$10&gt;=2029),"1","")</f>
        <v/>
      </c>
      <c r="AY367" s="28" t="str">
        <f>IF(AND($D367&lt;=2029,Zisk!$D$10&gt;=2029),"+","")</f>
        <v/>
      </c>
      <c r="AZ367" s="30" t="str">
        <f>IF(AND($D367&lt;=2029,Zisk!$D$10&gt;=2029),VstupniParametry_SKRYT!$D$13,"")</f>
        <v/>
      </c>
      <c r="BA367" s="28" t="str">
        <f>IF(AND($D367&lt;=2029,Zisk!$D$10&gt;=2029),")","")</f>
        <v/>
      </c>
      <c r="BB367" s="31" t="str">
        <f>IF(AND(D367&lt;2029,2029&lt;=Zisk!$D$10),1,IF(D367=2029,0,""))</f>
        <v/>
      </c>
      <c r="BC367" s="32" t="str">
        <f>IF(AND($D367&lt;=2029,Zisk!$D$10&gt;=2030),"x","")</f>
        <v/>
      </c>
      <c r="BD367" s="28" t="str">
        <f>IF(AND($D367&lt;=2030,Zisk!$D$10&gt;=2030),"(","")</f>
        <v/>
      </c>
      <c r="BE367" s="28" t="str">
        <f>IF(AND($D367&lt;=2030,Zisk!$D$10&gt;=2030),"1","")</f>
        <v/>
      </c>
      <c r="BF367" s="28" t="str">
        <f>IF(AND($D367&lt;=2030,Zisk!$D$10&gt;=2030),"+","")</f>
        <v/>
      </c>
      <c r="BG367" s="30" t="str">
        <f>IF(AND($D367&lt;=2030,Zisk!$D$10&gt;=2030),VstupniParametry_SKRYT!$D$14,"")</f>
        <v/>
      </c>
      <c r="BH367" s="28" t="str">
        <f>IF(AND($D367&lt;=2030,Zisk!$D$10&gt;=2030),")","")</f>
        <v/>
      </c>
      <c r="BI367" s="31" t="str">
        <f>IF(AND(D367&lt;2030,2030&lt;=Zisk!$D$10),1,IF(D367=2030,0,""))</f>
        <v/>
      </c>
      <c r="BJ367" s="33" t="s">
        <v>32</v>
      </c>
      <c r="BK367" s="30">
        <f t="shared" si="184"/>
        <v>1</v>
      </c>
      <c r="BL367" s="28" t="str">
        <f t="shared" si="185"/>
        <v>x</v>
      </c>
      <c r="BM367" s="34">
        <f t="shared" si="186"/>
        <v>1</v>
      </c>
      <c r="BN367" s="30" t="str">
        <f t="shared" si="187"/>
        <v>x</v>
      </c>
      <c r="BO367" s="34">
        <f t="shared" si="172"/>
        <v>1.018</v>
      </c>
      <c r="BP367" s="34" t="str">
        <f t="shared" si="173"/>
        <v/>
      </c>
      <c r="BQ367" s="34" t="str">
        <f t="shared" si="174"/>
        <v/>
      </c>
      <c r="BR367" s="34" t="str">
        <f t="shared" si="175"/>
        <v/>
      </c>
      <c r="BS367" s="34" t="str">
        <f t="shared" si="176"/>
        <v/>
      </c>
      <c r="BT367" s="34" t="str">
        <f t="shared" si="177"/>
        <v/>
      </c>
      <c r="BU367" s="34" t="str">
        <f t="shared" si="178"/>
        <v/>
      </c>
      <c r="BV367" s="34" t="str">
        <f t="shared" si="179"/>
        <v/>
      </c>
      <c r="BW367" s="34" t="str">
        <f t="shared" si="180"/>
        <v/>
      </c>
      <c r="BX367" s="34" t="str">
        <f t="shared" si="181"/>
        <v/>
      </c>
      <c r="BY367" s="34" t="str">
        <f t="shared" si="182"/>
        <v/>
      </c>
      <c r="BZ367" s="33" t="s">
        <v>32</v>
      </c>
      <c r="CA367" s="34">
        <f t="shared" si="183"/>
        <v>1.018</v>
      </c>
      <c r="CB367" s="28"/>
      <c r="CC367" s="29">
        <f>IF(D367&gt;Zisk!$D$10,"",E367*CA367)</f>
        <v>0</v>
      </c>
    </row>
    <row r="368" spans="2:81" x14ac:dyDescent="0.2">
      <c r="B368" s="35" t="str">
        <f>Zisk!B379</f>
        <v/>
      </c>
      <c r="C368" s="35">
        <f>Zisk!C379</f>
        <v>0</v>
      </c>
      <c r="D368" s="35">
        <f>Zisk!E379</f>
        <v>0</v>
      </c>
      <c r="E368" s="36">
        <f>Zisk!D379</f>
        <v>0</v>
      </c>
      <c r="F368" s="36"/>
      <c r="G368" s="35" t="str">
        <f t="shared" si="158"/>
        <v>(</v>
      </c>
      <c r="H368" s="35" t="str">
        <f t="shared" si="159"/>
        <v>1</v>
      </c>
      <c r="I368" s="35" t="str">
        <f t="shared" si="160"/>
        <v>+</v>
      </c>
      <c r="J368" s="37">
        <f>IF($D368&lt;=2021,VstupniParametry_SKRYT!$D$5,"")</f>
        <v>0.02</v>
      </c>
      <c r="K368" s="35" t="str">
        <f t="shared" si="161"/>
        <v>)</v>
      </c>
      <c r="L368" s="38">
        <f>IF($D368&lt;=2021,COUNTIF(Vypocet_SKRYT!T365:AS365,"&gt;=1"),"")</f>
        <v>0</v>
      </c>
      <c r="M368" s="39" t="str">
        <f t="shared" si="162"/>
        <v>x</v>
      </c>
      <c r="N368" s="35" t="str">
        <f t="shared" si="163"/>
        <v>(</v>
      </c>
      <c r="O368" s="35" t="str">
        <f t="shared" si="164"/>
        <v>1</v>
      </c>
      <c r="P368" s="35" t="str">
        <f t="shared" si="165"/>
        <v>+</v>
      </c>
      <c r="Q368" s="37">
        <f>IF($D368&lt;=2024,VstupniParametry_SKRYT!$D$6,"")</f>
        <v>0.06</v>
      </c>
      <c r="R368" s="35" t="str">
        <f t="shared" si="166"/>
        <v>)</v>
      </c>
      <c r="S368" s="38">
        <f>IF($D368&lt;=2024,COUNTIFS(Vypocet_SKRYT!AT365:AV365,"&gt;=1"),"")</f>
        <v>0</v>
      </c>
      <c r="T368" s="39" t="str">
        <f t="shared" si="167"/>
        <v>x</v>
      </c>
      <c r="U368" s="35" t="str">
        <f t="shared" si="168"/>
        <v>(</v>
      </c>
      <c r="V368" s="35" t="str">
        <f t="shared" si="169"/>
        <v>1</v>
      </c>
      <c r="W368" s="35" t="str">
        <f t="shared" si="170"/>
        <v>+</v>
      </c>
      <c r="X368" s="37">
        <f>IF($D368&lt;=2025,VstupniParametry_SKRYT!$D$9,"")</f>
        <v>1.7999999999999999E-2</v>
      </c>
      <c r="Y368" s="35" t="str">
        <f t="shared" si="171"/>
        <v>)</v>
      </c>
      <c r="Z368" s="38">
        <f>IF(AND(D368&lt;2025,2025&lt;=Zisk!$D$10),1,IF(D368=2025,0,""))</f>
        <v>1</v>
      </c>
      <c r="AA368" s="39" t="str">
        <f>IF(AND($D368&lt;=2025,Zisk!$D$10&gt;=2026),"x","")</f>
        <v/>
      </c>
      <c r="AB368" s="35" t="str">
        <f>IF(AND($D368&lt;=2026,Zisk!$D$10&gt;=2026),"(","")</f>
        <v/>
      </c>
      <c r="AC368" s="35" t="str">
        <f>IF(AND($D368&lt;=2026,Zisk!$D$10&gt;=2026),"1","")</f>
        <v/>
      </c>
      <c r="AD368" s="35" t="str">
        <f>IF(AND($D368&lt;=2026,Zisk!$D$10&gt;=2026),"+","")</f>
        <v/>
      </c>
      <c r="AE368" s="37" t="str">
        <f>IF(AND($D368&lt;=2026,Zisk!$D$10&gt;=2026),VstupniParametry_SKRYT!$D$10,"")</f>
        <v/>
      </c>
      <c r="AF368" s="35" t="str">
        <f>IF(AND($D368&lt;=2026,Zisk!$D$10&gt;=2026),")","")</f>
        <v/>
      </c>
      <c r="AG368" s="38" t="str">
        <f>IF(AND(D368&lt;2026,2026&lt;=Zisk!$D$10),1,IF(D368=2026,0,""))</f>
        <v/>
      </c>
      <c r="AH368" s="39" t="str">
        <f>IF(AND($D368&lt;=2026,Zisk!$D$10&gt;=2027),"x","")</f>
        <v/>
      </c>
      <c r="AI368" s="35" t="str">
        <f>IF(AND($D368&lt;=2027,Zisk!$D$10&gt;=2027),"(","")</f>
        <v/>
      </c>
      <c r="AJ368" s="35" t="str">
        <f>IF(AND($D368&lt;=2027,Zisk!$D$10&gt;=2027),"1","")</f>
        <v/>
      </c>
      <c r="AK368" s="35" t="str">
        <f>IF(AND($D368&lt;=2027,Zisk!$D$10&gt;=2027),"+","")</f>
        <v/>
      </c>
      <c r="AL368" s="37" t="str">
        <f>IF(AND($D368&lt;=2027,Zisk!$D$10&gt;=2027),VstupniParametry_SKRYT!$D$11,"")</f>
        <v/>
      </c>
      <c r="AM368" s="35" t="str">
        <f>IF(AND($D368&lt;=2027,Zisk!$D$10&gt;=2027),")","")</f>
        <v/>
      </c>
      <c r="AN368" s="38" t="str">
        <f>IF(AND(D368&lt;2027,2027&lt;=Zisk!$D$10),1,IF(D368=2027,0,""))</f>
        <v/>
      </c>
      <c r="AO368" s="39" t="str">
        <f>IF(AND($D368&lt;=2027,Zisk!$D$10&gt;=2028),"x","")</f>
        <v/>
      </c>
      <c r="AP368" s="35" t="str">
        <f>IF(AND($D368&lt;=2028,Zisk!$D$10&gt;=2028),"(","")</f>
        <v/>
      </c>
      <c r="AQ368" s="35" t="str">
        <f>IF(AND($D368&lt;=2028,Zisk!$D$10&gt;=2028),"1","")</f>
        <v/>
      </c>
      <c r="AR368" s="35" t="str">
        <f>IF(AND($D368&lt;=2028,Zisk!$D$10&gt;=2028),"+","")</f>
        <v/>
      </c>
      <c r="AS368" s="37" t="str">
        <f>IF(AND($D368&lt;=2028,Zisk!$D$10&gt;=2028),VstupniParametry_SKRYT!$D$12,"")</f>
        <v/>
      </c>
      <c r="AT368" s="35" t="str">
        <f>IF(AND($D368&lt;=2028,Zisk!$D$10&gt;=2028),")","")</f>
        <v/>
      </c>
      <c r="AU368" s="38" t="str">
        <f>IF(AND(D368&lt;2028,2028&lt;=Zisk!$D$10),1,IF(D368=2028,0,""))</f>
        <v/>
      </c>
      <c r="AV368" s="39" t="str">
        <f>IF(AND($D368&lt;=2028,Zisk!$D$10&gt;=2029),"x","")</f>
        <v/>
      </c>
      <c r="AW368" s="35" t="str">
        <f>IF(AND($D368&lt;=2029,Zisk!$D$10&gt;=2029),"(","")</f>
        <v/>
      </c>
      <c r="AX368" s="35" t="str">
        <f>IF(AND($D368&lt;=2029,Zisk!$D$10&gt;=2029),"1","")</f>
        <v/>
      </c>
      <c r="AY368" s="35" t="str">
        <f>IF(AND($D368&lt;=2029,Zisk!$D$10&gt;=2029),"+","")</f>
        <v/>
      </c>
      <c r="AZ368" s="37" t="str">
        <f>IF(AND($D368&lt;=2029,Zisk!$D$10&gt;=2029),VstupniParametry_SKRYT!$D$13,"")</f>
        <v/>
      </c>
      <c r="BA368" s="35" t="str">
        <f>IF(AND($D368&lt;=2029,Zisk!$D$10&gt;=2029),")","")</f>
        <v/>
      </c>
      <c r="BB368" s="38" t="str">
        <f>IF(AND(D368&lt;2029,2029&lt;=Zisk!$D$10),1,IF(D368=2029,0,""))</f>
        <v/>
      </c>
      <c r="BC368" s="39" t="str">
        <f>IF(AND($D368&lt;=2029,Zisk!$D$10&gt;=2030),"x","")</f>
        <v/>
      </c>
      <c r="BD368" s="35" t="str">
        <f>IF(AND($D368&lt;=2030,Zisk!$D$10&gt;=2030),"(","")</f>
        <v/>
      </c>
      <c r="BE368" s="35" t="str">
        <f>IF(AND($D368&lt;=2030,Zisk!$D$10&gt;=2030),"1","")</f>
        <v/>
      </c>
      <c r="BF368" s="35" t="str">
        <f>IF(AND($D368&lt;=2030,Zisk!$D$10&gt;=2030),"+","")</f>
        <v/>
      </c>
      <c r="BG368" s="37" t="str">
        <f>IF(AND($D368&lt;=2030,Zisk!$D$10&gt;=2030),VstupniParametry_SKRYT!$D$14,"")</f>
        <v/>
      </c>
      <c r="BH368" s="35" t="str">
        <f>IF(AND($D368&lt;=2030,Zisk!$D$10&gt;=2030),")","")</f>
        <v/>
      </c>
      <c r="BI368" s="38" t="str">
        <f>IF(AND(D368&lt;2030,2030&lt;=Zisk!$D$10),1,IF(D368=2030,0,""))</f>
        <v/>
      </c>
      <c r="BJ368" s="40" t="s">
        <v>32</v>
      </c>
      <c r="BK368" s="37">
        <f t="shared" si="184"/>
        <v>1</v>
      </c>
      <c r="BL368" s="35" t="str">
        <f t="shared" si="185"/>
        <v>x</v>
      </c>
      <c r="BM368" s="41">
        <f t="shared" si="186"/>
        <v>1</v>
      </c>
      <c r="BN368" s="37" t="str">
        <f t="shared" si="187"/>
        <v>x</v>
      </c>
      <c r="BO368" s="41">
        <f t="shared" si="172"/>
        <v>1.018</v>
      </c>
      <c r="BP368" s="41" t="str">
        <f t="shared" si="173"/>
        <v/>
      </c>
      <c r="BQ368" s="41" t="str">
        <f t="shared" si="174"/>
        <v/>
      </c>
      <c r="BR368" s="41" t="str">
        <f t="shared" si="175"/>
        <v/>
      </c>
      <c r="BS368" s="41" t="str">
        <f t="shared" si="176"/>
        <v/>
      </c>
      <c r="BT368" s="41" t="str">
        <f t="shared" si="177"/>
        <v/>
      </c>
      <c r="BU368" s="41" t="str">
        <f t="shared" si="178"/>
        <v/>
      </c>
      <c r="BV368" s="41" t="str">
        <f t="shared" si="179"/>
        <v/>
      </c>
      <c r="BW368" s="41" t="str">
        <f t="shared" si="180"/>
        <v/>
      </c>
      <c r="BX368" s="41" t="str">
        <f t="shared" si="181"/>
        <v/>
      </c>
      <c r="BY368" s="41" t="str">
        <f t="shared" si="182"/>
        <v/>
      </c>
      <c r="BZ368" s="40" t="s">
        <v>32</v>
      </c>
      <c r="CA368" s="41">
        <f t="shared" si="183"/>
        <v>1.018</v>
      </c>
      <c r="CB368" s="35"/>
      <c r="CC368" s="36">
        <f>IF(D368&gt;Zisk!$D$10,"",E368*CA368)</f>
        <v>0</v>
      </c>
    </row>
    <row r="369" spans="2:81" x14ac:dyDescent="0.2">
      <c r="B369" s="28" t="str">
        <f>Zisk!B380</f>
        <v/>
      </c>
      <c r="C369" s="28">
        <f>Zisk!C380</f>
        <v>0</v>
      </c>
      <c r="D369" s="28">
        <f>Zisk!E380</f>
        <v>0</v>
      </c>
      <c r="E369" s="29">
        <f>Zisk!D380</f>
        <v>0</v>
      </c>
      <c r="F369" s="29"/>
      <c r="G369" s="28" t="str">
        <f t="shared" si="158"/>
        <v>(</v>
      </c>
      <c r="H369" s="28" t="str">
        <f t="shared" si="159"/>
        <v>1</v>
      </c>
      <c r="I369" s="28" t="str">
        <f t="shared" si="160"/>
        <v>+</v>
      </c>
      <c r="J369" s="30">
        <f>IF($D369&lt;=2021,VstupniParametry_SKRYT!$D$5,"")</f>
        <v>0.02</v>
      </c>
      <c r="K369" s="28" t="str">
        <f t="shared" si="161"/>
        <v>)</v>
      </c>
      <c r="L369" s="31">
        <f>IF($D369&lt;=2021,COUNTIF(Vypocet_SKRYT!T366:AS366,"&gt;=1"),"")</f>
        <v>0</v>
      </c>
      <c r="M369" s="32" t="str">
        <f t="shared" si="162"/>
        <v>x</v>
      </c>
      <c r="N369" s="28" t="str">
        <f t="shared" si="163"/>
        <v>(</v>
      </c>
      <c r="O369" s="28" t="str">
        <f t="shared" si="164"/>
        <v>1</v>
      </c>
      <c r="P369" s="28" t="str">
        <f t="shared" si="165"/>
        <v>+</v>
      </c>
      <c r="Q369" s="30">
        <f>IF($D369&lt;=2024,VstupniParametry_SKRYT!$D$6,"")</f>
        <v>0.06</v>
      </c>
      <c r="R369" s="28" t="str">
        <f t="shared" si="166"/>
        <v>)</v>
      </c>
      <c r="S369" s="31">
        <f>IF($D369&lt;=2024,COUNTIFS(Vypocet_SKRYT!AT366:AV366,"&gt;=1"),"")</f>
        <v>0</v>
      </c>
      <c r="T369" s="32" t="str">
        <f t="shared" si="167"/>
        <v>x</v>
      </c>
      <c r="U369" s="28" t="str">
        <f t="shared" si="168"/>
        <v>(</v>
      </c>
      <c r="V369" s="28" t="str">
        <f t="shared" si="169"/>
        <v>1</v>
      </c>
      <c r="W369" s="28" t="str">
        <f t="shared" si="170"/>
        <v>+</v>
      </c>
      <c r="X369" s="30">
        <f>IF($D369&lt;=2025,VstupniParametry_SKRYT!$D$9,"")</f>
        <v>1.7999999999999999E-2</v>
      </c>
      <c r="Y369" s="28" t="str">
        <f t="shared" si="171"/>
        <v>)</v>
      </c>
      <c r="Z369" s="31">
        <f>IF(AND(D369&lt;2025,2025&lt;=Zisk!$D$10),1,IF(D369=2025,0,""))</f>
        <v>1</v>
      </c>
      <c r="AA369" s="32" t="str">
        <f>IF(AND($D369&lt;=2025,Zisk!$D$10&gt;=2026),"x","")</f>
        <v/>
      </c>
      <c r="AB369" s="28" t="str">
        <f>IF(AND($D369&lt;=2026,Zisk!$D$10&gt;=2026),"(","")</f>
        <v/>
      </c>
      <c r="AC369" s="28" t="str">
        <f>IF(AND($D369&lt;=2026,Zisk!$D$10&gt;=2026),"1","")</f>
        <v/>
      </c>
      <c r="AD369" s="28" t="str">
        <f>IF(AND($D369&lt;=2026,Zisk!$D$10&gt;=2026),"+","")</f>
        <v/>
      </c>
      <c r="AE369" s="30" t="str">
        <f>IF(AND($D369&lt;=2026,Zisk!$D$10&gt;=2026),VstupniParametry_SKRYT!$D$10,"")</f>
        <v/>
      </c>
      <c r="AF369" s="28" t="str">
        <f>IF(AND($D369&lt;=2026,Zisk!$D$10&gt;=2026),")","")</f>
        <v/>
      </c>
      <c r="AG369" s="31" t="str">
        <f>IF(AND(D369&lt;2026,2026&lt;=Zisk!$D$10),1,IF(D369=2026,0,""))</f>
        <v/>
      </c>
      <c r="AH369" s="32" t="str">
        <f>IF(AND($D369&lt;=2026,Zisk!$D$10&gt;=2027),"x","")</f>
        <v/>
      </c>
      <c r="AI369" s="28" t="str">
        <f>IF(AND($D369&lt;=2027,Zisk!$D$10&gt;=2027),"(","")</f>
        <v/>
      </c>
      <c r="AJ369" s="28" t="str">
        <f>IF(AND($D369&lt;=2027,Zisk!$D$10&gt;=2027),"1","")</f>
        <v/>
      </c>
      <c r="AK369" s="28" t="str">
        <f>IF(AND($D369&lt;=2027,Zisk!$D$10&gt;=2027),"+","")</f>
        <v/>
      </c>
      <c r="AL369" s="30" t="str">
        <f>IF(AND($D369&lt;=2027,Zisk!$D$10&gt;=2027),VstupniParametry_SKRYT!$D$11,"")</f>
        <v/>
      </c>
      <c r="AM369" s="28" t="str">
        <f>IF(AND($D369&lt;=2027,Zisk!$D$10&gt;=2027),")","")</f>
        <v/>
      </c>
      <c r="AN369" s="31" t="str">
        <f>IF(AND(D369&lt;2027,2027&lt;=Zisk!$D$10),1,IF(D369=2027,0,""))</f>
        <v/>
      </c>
      <c r="AO369" s="32" t="str">
        <f>IF(AND($D369&lt;=2027,Zisk!$D$10&gt;=2028),"x","")</f>
        <v/>
      </c>
      <c r="AP369" s="28" t="str">
        <f>IF(AND($D369&lt;=2028,Zisk!$D$10&gt;=2028),"(","")</f>
        <v/>
      </c>
      <c r="AQ369" s="28" t="str">
        <f>IF(AND($D369&lt;=2028,Zisk!$D$10&gt;=2028),"1","")</f>
        <v/>
      </c>
      <c r="AR369" s="28" t="str">
        <f>IF(AND($D369&lt;=2028,Zisk!$D$10&gt;=2028),"+","")</f>
        <v/>
      </c>
      <c r="AS369" s="30" t="str">
        <f>IF(AND($D369&lt;=2028,Zisk!$D$10&gt;=2028),VstupniParametry_SKRYT!$D$12,"")</f>
        <v/>
      </c>
      <c r="AT369" s="28" t="str">
        <f>IF(AND($D369&lt;=2028,Zisk!$D$10&gt;=2028),")","")</f>
        <v/>
      </c>
      <c r="AU369" s="31" t="str">
        <f>IF(AND(D369&lt;2028,2028&lt;=Zisk!$D$10),1,IF(D369=2028,0,""))</f>
        <v/>
      </c>
      <c r="AV369" s="32" t="str">
        <f>IF(AND($D369&lt;=2028,Zisk!$D$10&gt;=2029),"x","")</f>
        <v/>
      </c>
      <c r="AW369" s="28" t="str">
        <f>IF(AND($D369&lt;=2029,Zisk!$D$10&gt;=2029),"(","")</f>
        <v/>
      </c>
      <c r="AX369" s="28" t="str">
        <f>IF(AND($D369&lt;=2029,Zisk!$D$10&gt;=2029),"1","")</f>
        <v/>
      </c>
      <c r="AY369" s="28" t="str">
        <f>IF(AND($D369&lt;=2029,Zisk!$D$10&gt;=2029),"+","")</f>
        <v/>
      </c>
      <c r="AZ369" s="30" t="str">
        <f>IF(AND($D369&lt;=2029,Zisk!$D$10&gt;=2029),VstupniParametry_SKRYT!$D$13,"")</f>
        <v/>
      </c>
      <c r="BA369" s="28" t="str">
        <f>IF(AND($D369&lt;=2029,Zisk!$D$10&gt;=2029),")","")</f>
        <v/>
      </c>
      <c r="BB369" s="31" t="str">
        <f>IF(AND(D369&lt;2029,2029&lt;=Zisk!$D$10),1,IF(D369=2029,0,""))</f>
        <v/>
      </c>
      <c r="BC369" s="32" t="str">
        <f>IF(AND($D369&lt;=2029,Zisk!$D$10&gt;=2030),"x","")</f>
        <v/>
      </c>
      <c r="BD369" s="28" t="str">
        <f>IF(AND($D369&lt;=2030,Zisk!$D$10&gt;=2030),"(","")</f>
        <v/>
      </c>
      <c r="BE369" s="28" t="str">
        <f>IF(AND($D369&lt;=2030,Zisk!$D$10&gt;=2030),"1","")</f>
        <v/>
      </c>
      <c r="BF369" s="28" t="str">
        <f>IF(AND($D369&lt;=2030,Zisk!$D$10&gt;=2030),"+","")</f>
        <v/>
      </c>
      <c r="BG369" s="30" t="str">
        <f>IF(AND($D369&lt;=2030,Zisk!$D$10&gt;=2030),VstupniParametry_SKRYT!$D$14,"")</f>
        <v/>
      </c>
      <c r="BH369" s="28" t="str">
        <f>IF(AND($D369&lt;=2030,Zisk!$D$10&gt;=2030),")","")</f>
        <v/>
      </c>
      <c r="BI369" s="31" t="str">
        <f>IF(AND(D369&lt;2030,2030&lt;=Zisk!$D$10),1,IF(D369=2030,0,""))</f>
        <v/>
      </c>
      <c r="BJ369" s="33" t="s">
        <v>32</v>
      </c>
      <c r="BK369" s="30">
        <f t="shared" si="184"/>
        <v>1</v>
      </c>
      <c r="BL369" s="28" t="str">
        <f t="shared" si="185"/>
        <v>x</v>
      </c>
      <c r="BM369" s="34">
        <f t="shared" si="186"/>
        <v>1</v>
      </c>
      <c r="BN369" s="30" t="str">
        <f t="shared" si="187"/>
        <v>x</v>
      </c>
      <c r="BO369" s="34">
        <f t="shared" si="172"/>
        <v>1.018</v>
      </c>
      <c r="BP369" s="34" t="str">
        <f t="shared" si="173"/>
        <v/>
      </c>
      <c r="BQ369" s="34" t="str">
        <f t="shared" si="174"/>
        <v/>
      </c>
      <c r="BR369" s="34" t="str">
        <f t="shared" si="175"/>
        <v/>
      </c>
      <c r="BS369" s="34" t="str">
        <f t="shared" si="176"/>
        <v/>
      </c>
      <c r="BT369" s="34" t="str">
        <f t="shared" si="177"/>
        <v/>
      </c>
      <c r="BU369" s="34" t="str">
        <f t="shared" si="178"/>
        <v/>
      </c>
      <c r="BV369" s="34" t="str">
        <f t="shared" si="179"/>
        <v/>
      </c>
      <c r="BW369" s="34" t="str">
        <f t="shared" si="180"/>
        <v/>
      </c>
      <c r="BX369" s="34" t="str">
        <f t="shared" si="181"/>
        <v/>
      </c>
      <c r="BY369" s="34" t="str">
        <f t="shared" si="182"/>
        <v/>
      </c>
      <c r="BZ369" s="33" t="s">
        <v>32</v>
      </c>
      <c r="CA369" s="34">
        <f t="shared" si="183"/>
        <v>1.018</v>
      </c>
      <c r="CB369" s="28"/>
      <c r="CC369" s="29">
        <f>IF(D369&gt;Zisk!$D$10,"",E369*CA369)</f>
        <v>0</v>
      </c>
    </row>
    <row r="370" spans="2:81" x14ac:dyDescent="0.2">
      <c r="B370" s="35" t="str">
        <f>Zisk!B381</f>
        <v/>
      </c>
      <c r="C370" s="35">
        <f>Zisk!C381</f>
        <v>0</v>
      </c>
      <c r="D370" s="35">
        <f>Zisk!E381</f>
        <v>0</v>
      </c>
      <c r="E370" s="36">
        <f>Zisk!D381</f>
        <v>0</v>
      </c>
      <c r="F370" s="36"/>
      <c r="G370" s="35" t="str">
        <f t="shared" si="158"/>
        <v>(</v>
      </c>
      <c r="H370" s="35" t="str">
        <f t="shared" si="159"/>
        <v>1</v>
      </c>
      <c r="I370" s="35" t="str">
        <f t="shared" si="160"/>
        <v>+</v>
      </c>
      <c r="J370" s="37">
        <f>IF($D370&lt;=2021,VstupniParametry_SKRYT!$D$5,"")</f>
        <v>0.02</v>
      </c>
      <c r="K370" s="35" t="str">
        <f t="shared" si="161"/>
        <v>)</v>
      </c>
      <c r="L370" s="38">
        <f>IF($D370&lt;=2021,COUNTIF(Vypocet_SKRYT!T367:AS367,"&gt;=1"),"")</f>
        <v>0</v>
      </c>
      <c r="M370" s="39" t="str">
        <f t="shared" si="162"/>
        <v>x</v>
      </c>
      <c r="N370" s="35" t="str">
        <f t="shared" si="163"/>
        <v>(</v>
      </c>
      <c r="O370" s="35" t="str">
        <f t="shared" si="164"/>
        <v>1</v>
      </c>
      <c r="P370" s="35" t="str">
        <f t="shared" si="165"/>
        <v>+</v>
      </c>
      <c r="Q370" s="37">
        <f>IF($D370&lt;=2024,VstupniParametry_SKRYT!$D$6,"")</f>
        <v>0.06</v>
      </c>
      <c r="R370" s="35" t="str">
        <f t="shared" si="166"/>
        <v>)</v>
      </c>
      <c r="S370" s="38">
        <f>IF($D370&lt;=2024,COUNTIFS(Vypocet_SKRYT!AT367:AV367,"&gt;=1"),"")</f>
        <v>0</v>
      </c>
      <c r="T370" s="39" t="str">
        <f t="shared" si="167"/>
        <v>x</v>
      </c>
      <c r="U370" s="35" t="str">
        <f t="shared" si="168"/>
        <v>(</v>
      </c>
      <c r="V370" s="35" t="str">
        <f t="shared" si="169"/>
        <v>1</v>
      </c>
      <c r="W370" s="35" t="str">
        <f t="shared" si="170"/>
        <v>+</v>
      </c>
      <c r="X370" s="37">
        <f>IF($D370&lt;=2025,VstupniParametry_SKRYT!$D$9,"")</f>
        <v>1.7999999999999999E-2</v>
      </c>
      <c r="Y370" s="35" t="str">
        <f t="shared" si="171"/>
        <v>)</v>
      </c>
      <c r="Z370" s="38">
        <f>IF(AND(D370&lt;2025,2025&lt;=Zisk!$D$10),1,IF(D370=2025,0,""))</f>
        <v>1</v>
      </c>
      <c r="AA370" s="39" t="str">
        <f>IF(AND($D370&lt;=2025,Zisk!$D$10&gt;=2026),"x","")</f>
        <v/>
      </c>
      <c r="AB370" s="35" t="str">
        <f>IF(AND($D370&lt;=2026,Zisk!$D$10&gt;=2026),"(","")</f>
        <v/>
      </c>
      <c r="AC370" s="35" t="str">
        <f>IF(AND($D370&lt;=2026,Zisk!$D$10&gt;=2026),"1","")</f>
        <v/>
      </c>
      <c r="AD370" s="35" t="str">
        <f>IF(AND($D370&lt;=2026,Zisk!$D$10&gt;=2026),"+","")</f>
        <v/>
      </c>
      <c r="AE370" s="37" t="str">
        <f>IF(AND($D370&lt;=2026,Zisk!$D$10&gt;=2026),VstupniParametry_SKRYT!$D$10,"")</f>
        <v/>
      </c>
      <c r="AF370" s="35" t="str">
        <f>IF(AND($D370&lt;=2026,Zisk!$D$10&gt;=2026),")","")</f>
        <v/>
      </c>
      <c r="AG370" s="38" t="str">
        <f>IF(AND(D370&lt;2026,2026&lt;=Zisk!$D$10),1,IF(D370=2026,0,""))</f>
        <v/>
      </c>
      <c r="AH370" s="39" t="str">
        <f>IF(AND($D370&lt;=2026,Zisk!$D$10&gt;=2027),"x","")</f>
        <v/>
      </c>
      <c r="AI370" s="35" t="str">
        <f>IF(AND($D370&lt;=2027,Zisk!$D$10&gt;=2027),"(","")</f>
        <v/>
      </c>
      <c r="AJ370" s="35" t="str">
        <f>IF(AND($D370&lt;=2027,Zisk!$D$10&gt;=2027),"1","")</f>
        <v/>
      </c>
      <c r="AK370" s="35" t="str">
        <f>IF(AND($D370&lt;=2027,Zisk!$D$10&gt;=2027),"+","")</f>
        <v/>
      </c>
      <c r="AL370" s="37" t="str">
        <f>IF(AND($D370&lt;=2027,Zisk!$D$10&gt;=2027),VstupniParametry_SKRYT!$D$11,"")</f>
        <v/>
      </c>
      <c r="AM370" s="35" t="str">
        <f>IF(AND($D370&lt;=2027,Zisk!$D$10&gt;=2027),")","")</f>
        <v/>
      </c>
      <c r="AN370" s="38" t="str">
        <f>IF(AND(D370&lt;2027,2027&lt;=Zisk!$D$10),1,IF(D370=2027,0,""))</f>
        <v/>
      </c>
      <c r="AO370" s="39" t="str">
        <f>IF(AND($D370&lt;=2027,Zisk!$D$10&gt;=2028),"x","")</f>
        <v/>
      </c>
      <c r="AP370" s="35" t="str">
        <f>IF(AND($D370&lt;=2028,Zisk!$D$10&gt;=2028),"(","")</f>
        <v/>
      </c>
      <c r="AQ370" s="35" t="str">
        <f>IF(AND($D370&lt;=2028,Zisk!$D$10&gt;=2028),"1","")</f>
        <v/>
      </c>
      <c r="AR370" s="35" t="str">
        <f>IF(AND($D370&lt;=2028,Zisk!$D$10&gt;=2028),"+","")</f>
        <v/>
      </c>
      <c r="AS370" s="37" t="str">
        <f>IF(AND($D370&lt;=2028,Zisk!$D$10&gt;=2028),VstupniParametry_SKRYT!$D$12,"")</f>
        <v/>
      </c>
      <c r="AT370" s="35" t="str">
        <f>IF(AND($D370&lt;=2028,Zisk!$D$10&gt;=2028),")","")</f>
        <v/>
      </c>
      <c r="AU370" s="38" t="str">
        <f>IF(AND(D370&lt;2028,2028&lt;=Zisk!$D$10),1,IF(D370=2028,0,""))</f>
        <v/>
      </c>
      <c r="AV370" s="39" t="str">
        <f>IF(AND($D370&lt;=2028,Zisk!$D$10&gt;=2029),"x","")</f>
        <v/>
      </c>
      <c r="AW370" s="35" t="str">
        <f>IF(AND($D370&lt;=2029,Zisk!$D$10&gt;=2029),"(","")</f>
        <v/>
      </c>
      <c r="AX370" s="35" t="str">
        <f>IF(AND($D370&lt;=2029,Zisk!$D$10&gt;=2029),"1","")</f>
        <v/>
      </c>
      <c r="AY370" s="35" t="str">
        <f>IF(AND($D370&lt;=2029,Zisk!$D$10&gt;=2029),"+","")</f>
        <v/>
      </c>
      <c r="AZ370" s="37" t="str">
        <f>IF(AND($D370&lt;=2029,Zisk!$D$10&gt;=2029),VstupniParametry_SKRYT!$D$13,"")</f>
        <v/>
      </c>
      <c r="BA370" s="35" t="str">
        <f>IF(AND($D370&lt;=2029,Zisk!$D$10&gt;=2029),")","")</f>
        <v/>
      </c>
      <c r="BB370" s="38" t="str">
        <f>IF(AND(D370&lt;2029,2029&lt;=Zisk!$D$10),1,IF(D370=2029,0,""))</f>
        <v/>
      </c>
      <c r="BC370" s="39" t="str">
        <f>IF(AND($D370&lt;=2029,Zisk!$D$10&gt;=2030),"x","")</f>
        <v/>
      </c>
      <c r="BD370" s="35" t="str">
        <f>IF(AND($D370&lt;=2030,Zisk!$D$10&gt;=2030),"(","")</f>
        <v/>
      </c>
      <c r="BE370" s="35" t="str">
        <f>IF(AND($D370&lt;=2030,Zisk!$D$10&gt;=2030),"1","")</f>
        <v/>
      </c>
      <c r="BF370" s="35" t="str">
        <f>IF(AND($D370&lt;=2030,Zisk!$D$10&gt;=2030),"+","")</f>
        <v/>
      </c>
      <c r="BG370" s="37" t="str">
        <f>IF(AND($D370&lt;=2030,Zisk!$D$10&gt;=2030),VstupniParametry_SKRYT!$D$14,"")</f>
        <v/>
      </c>
      <c r="BH370" s="35" t="str">
        <f>IF(AND($D370&lt;=2030,Zisk!$D$10&gt;=2030),")","")</f>
        <v/>
      </c>
      <c r="BI370" s="38" t="str">
        <f>IF(AND(D370&lt;2030,2030&lt;=Zisk!$D$10),1,IF(D370=2030,0,""))</f>
        <v/>
      </c>
      <c r="BJ370" s="40" t="s">
        <v>32</v>
      </c>
      <c r="BK370" s="37">
        <f t="shared" si="184"/>
        <v>1</v>
      </c>
      <c r="BL370" s="35" t="str">
        <f t="shared" si="185"/>
        <v>x</v>
      </c>
      <c r="BM370" s="41">
        <f t="shared" si="186"/>
        <v>1</v>
      </c>
      <c r="BN370" s="37" t="str">
        <f t="shared" si="187"/>
        <v>x</v>
      </c>
      <c r="BO370" s="41">
        <f t="shared" si="172"/>
        <v>1.018</v>
      </c>
      <c r="BP370" s="41" t="str">
        <f t="shared" si="173"/>
        <v/>
      </c>
      <c r="BQ370" s="41" t="str">
        <f t="shared" si="174"/>
        <v/>
      </c>
      <c r="BR370" s="41" t="str">
        <f t="shared" si="175"/>
        <v/>
      </c>
      <c r="BS370" s="41" t="str">
        <f t="shared" si="176"/>
        <v/>
      </c>
      <c r="BT370" s="41" t="str">
        <f t="shared" si="177"/>
        <v/>
      </c>
      <c r="BU370" s="41" t="str">
        <f t="shared" si="178"/>
        <v/>
      </c>
      <c r="BV370" s="41" t="str">
        <f t="shared" si="179"/>
        <v/>
      </c>
      <c r="BW370" s="41" t="str">
        <f t="shared" si="180"/>
        <v/>
      </c>
      <c r="BX370" s="41" t="str">
        <f t="shared" si="181"/>
        <v/>
      </c>
      <c r="BY370" s="41" t="str">
        <f t="shared" si="182"/>
        <v/>
      </c>
      <c r="BZ370" s="40" t="s">
        <v>32</v>
      </c>
      <c r="CA370" s="41">
        <f t="shared" si="183"/>
        <v>1.018</v>
      </c>
      <c r="CB370" s="35"/>
      <c r="CC370" s="36">
        <f>IF(D370&gt;Zisk!$D$10,"",E370*CA370)</f>
        <v>0</v>
      </c>
    </row>
    <row r="371" spans="2:81" x14ac:dyDescent="0.2">
      <c r="B371" s="28" t="str">
        <f>Zisk!B382</f>
        <v/>
      </c>
      <c r="C371" s="28">
        <f>Zisk!C382</f>
        <v>0</v>
      </c>
      <c r="D371" s="28">
        <f>Zisk!E382</f>
        <v>0</v>
      </c>
      <c r="E371" s="29">
        <f>Zisk!D382</f>
        <v>0</v>
      </c>
      <c r="F371" s="29"/>
      <c r="G371" s="28" t="str">
        <f t="shared" si="158"/>
        <v>(</v>
      </c>
      <c r="H371" s="28" t="str">
        <f t="shared" si="159"/>
        <v>1</v>
      </c>
      <c r="I371" s="28" t="str">
        <f t="shared" si="160"/>
        <v>+</v>
      </c>
      <c r="J371" s="30">
        <f>IF($D371&lt;=2021,VstupniParametry_SKRYT!$D$5,"")</f>
        <v>0.02</v>
      </c>
      <c r="K371" s="28" t="str">
        <f t="shared" si="161"/>
        <v>)</v>
      </c>
      <c r="L371" s="31">
        <f>IF($D371&lt;=2021,COUNTIF(Vypocet_SKRYT!T368:AS368,"&gt;=1"),"")</f>
        <v>0</v>
      </c>
      <c r="M371" s="32" t="str">
        <f t="shared" si="162"/>
        <v>x</v>
      </c>
      <c r="N371" s="28" t="str">
        <f t="shared" si="163"/>
        <v>(</v>
      </c>
      <c r="O371" s="28" t="str">
        <f t="shared" si="164"/>
        <v>1</v>
      </c>
      <c r="P371" s="28" t="str">
        <f t="shared" si="165"/>
        <v>+</v>
      </c>
      <c r="Q371" s="30">
        <f>IF($D371&lt;=2024,VstupniParametry_SKRYT!$D$6,"")</f>
        <v>0.06</v>
      </c>
      <c r="R371" s="28" t="str">
        <f t="shared" si="166"/>
        <v>)</v>
      </c>
      <c r="S371" s="31">
        <f>IF($D371&lt;=2024,COUNTIFS(Vypocet_SKRYT!AT368:AV368,"&gt;=1"),"")</f>
        <v>0</v>
      </c>
      <c r="T371" s="32" t="str">
        <f t="shared" si="167"/>
        <v>x</v>
      </c>
      <c r="U371" s="28" t="str">
        <f t="shared" si="168"/>
        <v>(</v>
      </c>
      <c r="V371" s="28" t="str">
        <f t="shared" si="169"/>
        <v>1</v>
      </c>
      <c r="W371" s="28" t="str">
        <f t="shared" si="170"/>
        <v>+</v>
      </c>
      <c r="X371" s="30">
        <f>IF($D371&lt;=2025,VstupniParametry_SKRYT!$D$9,"")</f>
        <v>1.7999999999999999E-2</v>
      </c>
      <c r="Y371" s="28" t="str">
        <f t="shared" si="171"/>
        <v>)</v>
      </c>
      <c r="Z371" s="31">
        <f>IF(AND(D371&lt;2025,2025&lt;=Zisk!$D$10),1,IF(D371=2025,0,""))</f>
        <v>1</v>
      </c>
      <c r="AA371" s="32" t="str">
        <f>IF(AND($D371&lt;=2025,Zisk!$D$10&gt;=2026),"x","")</f>
        <v/>
      </c>
      <c r="AB371" s="28" t="str">
        <f>IF(AND($D371&lt;=2026,Zisk!$D$10&gt;=2026),"(","")</f>
        <v/>
      </c>
      <c r="AC371" s="28" t="str">
        <f>IF(AND($D371&lt;=2026,Zisk!$D$10&gt;=2026),"1","")</f>
        <v/>
      </c>
      <c r="AD371" s="28" t="str">
        <f>IF(AND($D371&lt;=2026,Zisk!$D$10&gt;=2026),"+","")</f>
        <v/>
      </c>
      <c r="AE371" s="30" t="str">
        <f>IF(AND($D371&lt;=2026,Zisk!$D$10&gt;=2026),VstupniParametry_SKRYT!$D$10,"")</f>
        <v/>
      </c>
      <c r="AF371" s="28" t="str">
        <f>IF(AND($D371&lt;=2026,Zisk!$D$10&gt;=2026),")","")</f>
        <v/>
      </c>
      <c r="AG371" s="31" t="str">
        <f>IF(AND(D371&lt;2026,2026&lt;=Zisk!$D$10),1,IF(D371=2026,0,""))</f>
        <v/>
      </c>
      <c r="AH371" s="32" t="str">
        <f>IF(AND($D371&lt;=2026,Zisk!$D$10&gt;=2027),"x","")</f>
        <v/>
      </c>
      <c r="AI371" s="28" t="str">
        <f>IF(AND($D371&lt;=2027,Zisk!$D$10&gt;=2027),"(","")</f>
        <v/>
      </c>
      <c r="AJ371" s="28" t="str">
        <f>IF(AND($D371&lt;=2027,Zisk!$D$10&gt;=2027),"1","")</f>
        <v/>
      </c>
      <c r="AK371" s="28" t="str">
        <f>IF(AND($D371&lt;=2027,Zisk!$D$10&gt;=2027),"+","")</f>
        <v/>
      </c>
      <c r="AL371" s="30" t="str">
        <f>IF(AND($D371&lt;=2027,Zisk!$D$10&gt;=2027),VstupniParametry_SKRYT!$D$11,"")</f>
        <v/>
      </c>
      <c r="AM371" s="28" t="str">
        <f>IF(AND($D371&lt;=2027,Zisk!$D$10&gt;=2027),")","")</f>
        <v/>
      </c>
      <c r="AN371" s="31" t="str">
        <f>IF(AND(D371&lt;2027,2027&lt;=Zisk!$D$10),1,IF(D371=2027,0,""))</f>
        <v/>
      </c>
      <c r="AO371" s="32" t="str">
        <f>IF(AND($D371&lt;=2027,Zisk!$D$10&gt;=2028),"x","")</f>
        <v/>
      </c>
      <c r="AP371" s="28" t="str">
        <f>IF(AND($D371&lt;=2028,Zisk!$D$10&gt;=2028),"(","")</f>
        <v/>
      </c>
      <c r="AQ371" s="28" t="str">
        <f>IF(AND($D371&lt;=2028,Zisk!$D$10&gt;=2028),"1","")</f>
        <v/>
      </c>
      <c r="AR371" s="28" t="str">
        <f>IF(AND($D371&lt;=2028,Zisk!$D$10&gt;=2028),"+","")</f>
        <v/>
      </c>
      <c r="AS371" s="30" t="str">
        <f>IF(AND($D371&lt;=2028,Zisk!$D$10&gt;=2028),VstupniParametry_SKRYT!$D$12,"")</f>
        <v/>
      </c>
      <c r="AT371" s="28" t="str">
        <f>IF(AND($D371&lt;=2028,Zisk!$D$10&gt;=2028),")","")</f>
        <v/>
      </c>
      <c r="AU371" s="31" t="str">
        <f>IF(AND(D371&lt;2028,2028&lt;=Zisk!$D$10),1,IF(D371=2028,0,""))</f>
        <v/>
      </c>
      <c r="AV371" s="32" t="str">
        <f>IF(AND($D371&lt;=2028,Zisk!$D$10&gt;=2029),"x","")</f>
        <v/>
      </c>
      <c r="AW371" s="28" t="str">
        <f>IF(AND($D371&lt;=2029,Zisk!$D$10&gt;=2029),"(","")</f>
        <v/>
      </c>
      <c r="AX371" s="28" t="str">
        <f>IF(AND($D371&lt;=2029,Zisk!$D$10&gt;=2029),"1","")</f>
        <v/>
      </c>
      <c r="AY371" s="28" t="str">
        <f>IF(AND($D371&lt;=2029,Zisk!$D$10&gt;=2029),"+","")</f>
        <v/>
      </c>
      <c r="AZ371" s="30" t="str">
        <f>IF(AND($D371&lt;=2029,Zisk!$D$10&gt;=2029),VstupniParametry_SKRYT!$D$13,"")</f>
        <v/>
      </c>
      <c r="BA371" s="28" t="str">
        <f>IF(AND($D371&lt;=2029,Zisk!$D$10&gt;=2029),")","")</f>
        <v/>
      </c>
      <c r="BB371" s="31" t="str">
        <f>IF(AND(D371&lt;2029,2029&lt;=Zisk!$D$10),1,IF(D371=2029,0,""))</f>
        <v/>
      </c>
      <c r="BC371" s="32" t="str">
        <f>IF(AND($D371&lt;=2029,Zisk!$D$10&gt;=2030),"x","")</f>
        <v/>
      </c>
      <c r="BD371" s="28" t="str">
        <f>IF(AND($D371&lt;=2030,Zisk!$D$10&gt;=2030),"(","")</f>
        <v/>
      </c>
      <c r="BE371" s="28" t="str">
        <f>IF(AND($D371&lt;=2030,Zisk!$D$10&gt;=2030),"1","")</f>
        <v/>
      </c>
      <c r="BF371" s="28" t="str">
        <f>IF(AND($D371&lt;=2030,Zisk!$D$10&gt;=2030),"+","")</f>
        <v/>
      </c>
      <c r="BG371" s="30" t="str">
        <f>IF(AND($D371&lt;=2030,Zisk!$D$10&gt;=2030),VstupniParametry_SKRYT!$D$14,"")</f>
        <v/>
      </c>
      <c r="BH371" s="28" t="str">
        <f>IF(AND($D371&lt;=2030,Zisk!$D$10&gt;=2030),")","")</f>
        <v/>
      </c>
      <c r="BI371" s="31" t="str">
        <f>IF(AND(D371&lt;2030,2030&lt;=Zisk!$D$10),1,IF(D371=2030,0,""))</f>
        <v/>
      </c>
      <c r="BJ371" s="33" t="s">
        <v>32</v>
      </c>
      <c r="BK371" s="30">
        <f t="shared" si="184"/>
        <v>1</v>
      </c>
      <c r="BL371" s="28" t="str">
        <f t="shared" si="185"/>
        <v>x</v>
      </c>
      <c r="BM371" s="34">
        <f t="shared" si="186"/>
        <v>1</v>
      </c>
      <c r="BN371" s="30" t="str">
        <f t="shared" si="187"/>
        <v>x</v>
      </c>
      <c r="BO371" s="34">
        <f t="shared" si="172"/>
        <v>1.018</v>
      </c>
      <c r="BP371" s="34" t="str">
        <f t="shared" si="173"/>
        <v/>
      </c>
      <c r="BQ371" s="34" t="str">
        <f t="shared" si="174"/>
        <v/>
      </c>
      <c r="BR371" s="34" t="str">
        <f t="shared" si="175"/>
        <v/>
      </c>
      <c r="BS371" s="34" t="str">
        <f t="shared" si="176"/>
        <v/>
      </c>
      <c r="BT371" s="34" t="str">
        <f t="shared" si="177"/>
        <v/>
      </c>
      <c r="BU371" s="34" t="str">
        <f t="shared" si="178"/>
        <v/>
      </c>
      <c r="BV371" s="34" t="str">
        <f t="shared" si="179"/>
        <v/>
      </c>
      <c r="BW371" s="34" t="str">
        <f t="shared" si="180"/>
        <v/>
      </c>
      <c r="BX371" s="34" t="str">
        <f t="shared" si="181"/>
        <v/>
      </c>
      <c r="BY371" s="34" t="str">
        <f t="shared" si="182"/>
        <v/>
      </c>
      <c r="BZ371" s="33" t="s">
        <v>32</v>
      </c>
      <c r="CA371" s="34">
        <f t="shared" si="183"/>
        <v>1.018</v>
      </c>
      <c r="CB371" s="28"/>
      <c r="CC371" s="29">
        <f>IF(D371&gt;Zisk!$D$10,"",E371*CA371)</f>
        <v>0</v>
      </c>
    </row>
    <row r="372" spans="2:81" x14ac:dyDescent="0.2">
      <c r="B372" s="35" t="str">
        <f>Zisk!B383</f>
        <v/>
      </c>
      <c r="C372" s="35">
        <f>Zisk!C383</f>
        <v>0</v>
      </c>
      <c r="D372" s="35">
        <f>Zisk!E383</f>
        <v>0</v>
      </c>
      <c r="E372" s="36">
        <f>Zisk!D383</f>
        <v>0</v>
      </c>
      <c r="F372" s="36"/>
      <c r="G372" s="35" t="str">
        <f t="shared" si="158"/>
        <v>(</v>
      </c>
      <c r="H372" s="35" t="str">
        <f t="shared" si="159"/>
        <v>1</v>
      </c>
      <c r="I372" s="35" t="str">
        <f t="shared" si="160"/>
        <v>+</v>
      </c>
      <c r="J372" s="37">
        <f>IF($D372&lt;=2021,VstupniParametry_SKRYT!$D$5,"")</f>
        <v>0.02</v>
      </c>
      <c r="K372" s="35" t="str">
        <f t="shared" si="161"/>
        <v>)</v>
      </c>
      <c r="L372" s="38">
        <f>IF($D372&lt;=2021,COUNTIF(Vypocet_SKRYT!T369:AS369,"&gt;=1"),"")</f>
        <v>0</v>
      </c>
      <c r="M372" s="39" t="str">
        <f t="shared" si="162"/>
        <v>x</v>
      </c>
      <c r="N372" s="35" t="str">
        <f t="shared" si="163"/>
        <v>(</v>
      </c>
      <c r="O372" s="35" t="str">
        <f t="shared" si="164"/>
        <v>1</v>
      </c>
      <c r="P372" s="35" t="str">
        <f t="shared" si="165"/>
        <v>+</v>
      </c>
      <c r="Q372" s="37">
        <f>IF($D372&lt;=2024,VstupniParametry_SKRYT!$D$6,"")</f>
        <v>0.06</v>
      </c>
      <c r="R372" s="35" t="str">
        <f t="shared" si="166"/>
        <v>)</v>
      </c>
      <c r="S372" s="38">
        <f>IF($D372&lt;=2024,COUNTIFS(Vypocet_SKRYT!AT369:AV369,"&gt;=1"),"")</f>
        <v>0</v>
      </c>
      <c r="T372" s="39" t="str">
        <f t="shared" si="167"/>
        <v>x</v>
      </c>
      <c r="U372" s="35" t="str">
        <f t="shared" si="168"/>
        <v>(</v>
      </c>
      <c r="V372" s="35" t="str">
        <f t="shared" si="169"/>
        <v>1</v>
      </c>
      <c r="W372" s="35" t="str">
        <f t="shared" si="170"/>
        <v>+</v>
      </c>
      <c r="X372" s="37">
        <f>IF($D372&lt;=2025,VstupniParametry_SKRYT!$D$9,"")</f>
        <v>1.7999999999999999E-2</v>
      </c>
      <c r="Y372" s="35" t="str">
        <f t="shared" si="171"/>
        <v>)</v>
      </c>
      <c r="Z372" s="38">
        <f>IF(AND(D372&lt;2025,2025&lt;=Zisk!$D$10),1,IF(D372=2025,0,""))</f>
        <v>1</v>
      </c>
      <c r="AA372" s="39" t="str">
        <f>IF(AND($D372&lt;=2025,Zisk!$D$10&gt;=2026),"x","")</f>
        <v/>
      </c>
      <c r="AB372" s="35" t="str">
        <f>IF(AND($D372&lt;=2026,Zisk!$D$10&gt;=2026),"(","")</f>
        <v/>
      </c>
      <c r="AC372" s="35" t="str">
        <f>IF(AND($D372&lt;=2026,Zisk!$D$10&gt;=2026),"1","")</f>
        <v/>
      </c>
      <c r="AD372" s="35" t="str">
        <f>IF(AND($D372&lt;=2026,Zisk!$D$10&gt;=2026),"+","")</f>
        <v/>
      </c>
      <c r="AE372" s="37" t="str">
        <f>IF(AND($D372&lt;=2026,Zisk!$D$10&gt;=2026),VstupniParametry_SKRYT!$D$10,"")</f>
        <v/>
      </c>
      <c r="AF372" s="35" t="str">
        <f>IF(AND($D372&lt;=2026,Zisk!$D$10&gt;=2026),")","")</f>
        <v/>
      </c>
      <c r="AG372" s="38" t="str">
        <f>IF(AND(D372&lt;2026,2026&lt;=Zisk!$D$10),1,IF(D372=2026,0,""))</f>
        <v/>
      </c>
      <c r="AH372" s="39" t="str">
        <f>IF(AND($D372&lt;=2026,Zisk!$D$10&gt;=2027),"x","")</f>
        <v/>
      </c>
      <c r="AI372" s="35" t="str">
        <f>IF(AND($D372&lt;=2027,Zisk!$D$10&gt;=2027),"(","")</f>
        <v/>
      </c>
      <c r="AJ372" s="35" t="str">
        <f>IF(AND($D372&lt;=2027,Zisk!$D$10&gt;=2027),"1","")</f>
        <v/>
      </c>
      <c r="AK372" s="35" t="str">
        <f>IF(AND($D372&lt;=2027,Zisk!$D$10&gt;=2027),"+","")</f>
        <v/>
      </c>
      <c r="AL372" s="37" t="str">
        <f>IF(AND($D372&lt;=2027,Zisk!$D$10&gt;=2027),VstupniParametry_SKRYT!$D$11,"")</f>
        <v/>
      </c>
      <c r="AM372" s="35" t="str">
        <f>IF(AND($D372&lt;=2027,Zisk!$D$10&gt;=2027),")","")</f>
        <v/>
      </c>
      <c r="AN372" s="38" t="str">
        <f>IF(AND(D372&lt;2027,2027&lt;=Zisk!$D$10),1,IF(D372=2027,0,""))</f>
        <v/>
      </c>
      <c r="AO372" s="39" t="str">
        <f>IF(AND($D372&lt;=2027,Zisk!$D$10&gt;=2028),"x","")</f>
        <v/>
      </c>
      <c r="AP372" s="35" t="str">
        <f>IF(AND($D372&lt;=2028,Zisk!$D$10&gt;=2028),"(","")</f>
        <v/>
      </c>
      <c r="AQ372" s="35" t="str">
        <f>IF(AND($D372&lt;=2028,Zisk!$D$10&gt;=2028),"1","")</f>
        <v/>
      </c>
      <c r="AR372" s="35" t="str">
        <f>IF(AND($D372&lt;=2028,Zisk!$D$10&gt;=2028),"+","")</f>
        <v/>
      </c>
      <c r="AS372" s="37" t="str">
        <f>IF(AND($D372&lt;=2028,Zisk!$D$10&gt;=2028),VstupniParametry_SKRYT!$D$12,"")</f>
        <v/>
      </c>
      <c r="AT372" s="35" t="str">
        <f>IF(AND($D372&lt;=2028,Zisk!$D$10&gt;=2028),")","")</f>
        <v/>
      </c>
      <c r="AU372" s="38" t="str">
        <f>IF(AND(D372&lt;2028,2028&lt;=Zisk!$D$10),1,IF(D372=2028,0,""))</f>
        <v/>
      </c>
      <c r="AV372" s="39" t="str">
        <f>IF(AND($D372&lt;=2028,Zisk!$D$10&gt;=2029),"x","")</f>
        <v/>
      </c>
      <c r="AW372" s="35" t="str">
        <f>IF(AND($D372&lt;=2029,Zisk!$D$10&gt;=2029),"(","")</f>
        <v/>
      </c>
      <c r="AX372" s="35" t="str">
        <f>IF(AND($D372&lt;=2029,Zisk!$D$10&gt;=2029),"1","")</f>
        <v/>
      </c>
      <c r="AY372" s="35" t="str">
        <f>IF(AND($D372&lt;=2029,Zisk!$D$10&gt;=2029),"+","")</f>
        <v/>
      </c>
      <c r="AZ372" s="37" t="str">
        <f>IF(AND($D372&lt;=2029,Zisk!$D$10&gt;=2029),VstupniParametry_SKRYT!$D$13,"")</f>
        <v/>
      </c>
      <c r="BA372" s="35" t="str">
        <f>IF(AND($D372&lt;=2029,Zisk!$D$10&gt;=2029),")","")</f>
        <v/>
      </c>
      <c r="BB372" s="38" t="str">
        <f>IF(AND(D372&lt;2029,2029&lt;=Zisk!$D$10),1,IF(D372=2029,0,""))</f>
        <v/>
      </c>
      <c r="BC372" s="39" t="str">
        <f>IF(AND($D372&lt;=2029,Zisk!$D$10&gt;=2030),"x","")</f>
        <v/>
      </c>
      <c r="BD372" s="35" t="str">
        <f>IF(AND($D372&lt;=2030,Zisk!$D$10&gt;=2030),"(","")</f>
        <v/>
      </c>
      <c r="BE372" s="35" t="str">
        <f>IF(AND($D372&lt;=2030,Zisk!$D$10&gt;=2030),"1","")</f>
        <v/>
      </c>
      <c r="BF372" s="35" t="str">
        <f>IF(AND($D372&lt;=2030,Zisk!$D$10&gt;=2030),"+","")</f>
        <v/>
      </c>
      <c r="BG372" s="37" t="str">
        <f>IF(AND($D372&lt;=2030,Zisk!$D$10&gt;=2030),VstupniParametry_SKRYT!$D$14,"")</f>
        <v/>
      </c>
      <c r="BH372" s="35" t="str">
        <f>IF(AND($D372&lt;=2030,Zisk!$D$10&gt;=2030),")","")</f>
        <v/>
      </c>
      <c r="BI372" s="38" t="str">
        <f>IF(AND(D372&lt;2030,2030&lt;=Zisk!$D$10),1,IF(D372=2030,0,""))</f>
        <v/>
      </c>
      <c r="BJ372" s="40" t="s">
        <v>32</v>
      </c>
      <c r="BK372" s="37">
        <f t="shared" si="184"/>
        <v>1</v>
      </c>
      <c r="BL372" s="35" t="str">
        <f t="shared" si="185"/>
        <v>x</v>
      </c>
      <c r="BM372" s="41">
        <f t="shared" si="186"/>
        <v>1</v>
      </c>
      <c r="BN372" s="37" t="str">
        <f t="shared" si="187"/>
        <v>x</v>
      </c>
      <c r="BO372" s="41">
        <f t="shared" si="172"/>
        <v>1.018</v>
      </c>
      <c r="BP372" s="41" t="str">
        <f t="shared" si="173"/>
        <v/>
      </c>
      <c r="BQ372" s="41" t="str">
        <f t="shared" si="174"/>
        <v/>
      </c>
      <c r="BR372" s="41" t="str">
        <f t="shared" si="175"/>
        <v/>
      </c>
      <c r="BS372" s="41" t="str">
        <f t="shared" si="176"/>
        <v/>
      </c>
      <c r="BT372" s="41" t="str">
        <f t="shared" si="177"/>
        <v/>
      </c>
      <c r="BU372" s="41" t="str">
        <f t="shared" si="178"/>
        <v/>
      </c>
      <c r="BV372" s="41" t="str">
        <f t="shared" si="179"/>
        <v/>
      </c>
      <c r="BW372" s="41" t="str">
        <f t="shared" si="180"/>
        <v/>
      </c>
      <c r="BX372" s="41" t="str">
        <f t="shared" si="181"/>
        <v/>
      </c>
      <c r="BY372" s="41" t="str">
        <f t="shared" si="182"/>
        <v/>
      </c>
      <c r="BZ372" s="40" t="s">
        <v>32</v>
      </c>
      <c r="CA372" s="41">
        <f t="shared" si="183"/>
        <v>1.018</v>
      </c>
      <c r="CB372" s="35"/>
      <c r="CC372" s="36">
        <f>IF(D372&gt;Zisk!$D$10,"",E372*CA372)</f>
        <v>0</v>
      </c>
    </row>
    <row r="373" spans="2:81" x14ac:dyDescent="0.2">
      <c r="B373" s="28" t="str">
        <f>Zisk!B384</f>
        <v/>
      </c>
      <c r="C373" s="28">
        <f>Zisk!C384</f>
        <v>0</v>
      </c>
      <c r="D373" s="28">
        <f>Zisk!E384</f>
        <v>0</v>
      </c>
      <c r="E373" s="29">
        <f>Zisk!D384</f>
        <v>0</v>
      </c>
      <c r="F373" s="29"/>
      <c r="G373" s="28" t="str">
        <f t="shared" si="158"/>
        <v>(</v>
      </c>
      <c r="H373" s="28" t="str">
        <f t="shared" si="159"/>
        <v>1</v>
      </c>
      <c r="I373" s="28" t="str">
        <f t="shared" si="160"/>
        <v>+</v>
      </c>
      <c r="J373" s="30">
        <f>IF($D373&lt;=2021,VstupniParametry_SKRYT!$D$5,"")</f>
        <v>0.02</v>
      </c>
      <c r="K373" s="28" t="str">
        <f t="shared" si="161"/>
        <v>)</v>
      </c>
      <c r="L373" s="31">
        <f>IF($D373&lt;=2021,COUNTIF(Vypocet_SKRYT!T370:AS370,"&gt;=1"),"")</f>
        <v>0</v>
      </c>
      <c r="M373" s="32" t="str">
        <f t="shared" si="162"/>
        <v>x</v>
      </c>
      <c r="N373" s="28" t="str">
        <f t="shared" si="163"/>
        <v>(</v>
      </c>
      <c r="O373" s="28" t="str">
        <f t="shared" si="164"/>
        <v>1</v>
      </c>
      <c r="P373" s="28" t="str">
        <f t="shared" si="165"/>
        <v>+</v>
      </c>
      <c r="Q373" s="30">
        <f>IF($D373&lt;=2024,VstupniParametry_SKRYT!$D$6,"")</f>
        <v>0.06</v>
      </c>
      <c r="R373" s="28" t="str">
        <f t="shared" si="166"/>
        <v>)</v>
      </c>
      <c r="S373" s="31">
        <f>IF($D373&lt;=2024,COUNTIFS(Vypocet_SKRYT!AT370:AV370,"&gt;=1"),"")</f>
        <v>0</v>
      </c>
      <c r="T373" s="32" t="str">
        <f t="shared" si="167"/>
        <v>x</v>
      </c>
      <c r="U373" s="28" t="str">
        <f t="shared" si="168"/>
        <v>(</v>
      </c>
      <c r="V373" s="28" t="str">
        <f t="shared" si="169"/>
        <v>1</v>
      </c>
      <c r="W373" s="28" t="str">
        <f t="shared" si="170"/>
        <v>+</v>
      </c>
      <c r="X373" s="30">
        <f>IF($D373&lt;=2025,VstupniParametry_SKRYT!$D$9,"")</f>
        <v>1.7999999999999999E-2</v>
      </c>
      <c r="Y373" s="28" t="str">
        <f t="shared" si="171"/>
        <v>)</v>
      </c>
      <c r="Z373" s="31">
        <f>IF(AND(D373&lt;2025,2025&lt;=Zisk!$D$10),1,IF(D373=2025,0,""))</f>
        <v>1</v>
      </c>
      <c r="AA373" s="32" t="str">
        <f>IF(AND($D373&lt;=2025,Zisk!$D$10&gt;=2026),"x","")</f>
        <v/>
      </c>
      <c r="AB373" s="28" t="str">
        <f>IF(AND($D373&lt;=2026,Zisk!$D$10&gt;=2026),"(","")</f>
        <v/>
      </c>
      <c r="AC373" s="28" t="str">
        <f>IF(AND($D373&lt;=2026,Zisk!$D$10&gt;=2026),"1","")</f>
        <v/>
      </c>
      <c r="AD373" s="28" t="str">
        <f>IF(AND($D373&lt;=2026,Zisk!$D$10&gt;=2026),"+","")</f>
        <v/>
      </c>
      <c r="AE373" s="30" t="str">
        <f>IF(AND($D373&lt;=2026,Zisk!$D$10&gt;=2026),VstupniParametry_SKRYT!$D$10,"")</f>
        <v/>
      </c>
      <c r="AF373" s="28" t="str">
        <f>IF(AND($D373&lt;=2026,Zisk!$D$10&gt;=2026),")","")</f>
        <v/>
      </c>
      <c r="AG373" s="31" t="str">
        <f>IF(AND(D373&lt;2026,2026&lt;=Zisk!$D$10),1,IF(D373=2026,0,""))</f>
        <v/>
      </c>
      <c r="AH373" s="32" t="str">
        <f>IF(AND($D373&lt;=2026,Zisk!$D$10&gt;=2027),"x","")</f>
        <v/>
      </c>
      <c r="AI373" s="28" t="str">
        <f>IF(AND($D373&lt;=2027,Zisk!$D$10&gt;=2027),"(","")</f>
        <v/>
      </c>
      <c r="AJ373" s="28" t="str">
        <f>IF(AND($D373&lt;=2027,Zisk!$D$10&gt;=2027),"1","")</f>
        <v/>
      </c>
      <c r="AK373" s="28" t="str">
        <f>IF(AND($D373&lt;=2027,Zisk!$D$10&gt;=2027),"+","")</f>
        <v/>
      </c>
      <c r="AL373" s="30" t="str">
        <f>IF(AND($D373&lt;=2027,Zisk!$D$10&gt;=2027),VstupniParametry_SKRYT!$D$11,"")</f>
        <v/>
      </c>
      <c r="AM373" s="28" t="str">
        <f>IF(AND($D373&lt;=2027,Zisk!$D$10&gt;=2027),")","")</f>
        <v/>
      </c>
      <c r="AN373" s="31" t="str">
        <f>IF(AND(D373&lt;2027,2027&lt;=Zisk!$D$10),1,IF(D373=2027,0,""))</f>
        <v/>
      </c>
      <c r="AO373" s="32" t="str">
        <f>IF(AND($D373&lt;=2027,Zisk!$D$10&gt;=2028),"x","")</f>
        <v/>
      </c>
      <c r="AP373" s="28" t="str">
        <f>IF(AND($D373&lt;=2028,Zisk!$D$10&gt;=2028),"(","")</f>
        <v/>
      </c>
      <c r="AQ373" s="28" t="str">
        <f>IF(AND($D373&lt;=2028,Zisk!$D$10&gt;=2028),"1","")</f>
        <v/>
      </c>
      <c r="AR373" s="28" t="str">
        <f>IF(AND($D373&lt;=2028,Zisk!$D$10&gt;=2028),"+","")</f>
        <v/>
      </c>
      <c r="AS373" s="30" t="str">
        <f>IF(AND($D373&lt;=2028,Zisk!$D$10&gt;=2028),VstupniParametry_SKRYT!$D$12,"")</f>
        <v/>
      </c>
      <c r="AT373" s="28" t="str">
        <f>IF(AND($D373&lt;=2028,Zisk!$D$10&gt;=2028),")","")</f>
        <v/>
      </c>
      <c r="AU373" s="31" t="str">
        <f>IF(AND(D373&lt;2028,2028&lt;=Zisk!$D$10),1,IF(D373=2028,0,""))</f>
        <v/>
      </c>
      <c r="AV373" s="32" t="str">
        <f>IF(AND($D373&lt;=2028,Zisk!$D$10&gt;=2029),"x","")</f>
        <v/>
      </c>
      <c r="AW373" s="28" t="str">
        <f>IF(AND($D373&lt;=2029,Zisk!$D$10&gt;=2029),"(","")</f>
        <v/>
      </c>
      <c r="AX373" s="28" t="str">
        <f>IF(AND($D373&lt;=2029,Zisk!$D$10&gt;=2029),"1","")</f>
        <v/>
      </c>
      <c r="AY373" s="28" t="str">
        <f>IF(AND($D373&lt;=2029,Zisk!$D$10&gt;=2029),"+","")</f>
        <v/>
      </c>
      <c r="AZ373" s="30" t="str">
        <f>IF(AND($D373&lt;=2029,Zisk!$D$10&gt;=2029),VstupniParametry_SKRYT!$D$13,"")</f>
        <v/>
      </c>
      <c r="BA373" s="28" t="str">
        <f>IF(AND($D373&lt;=2029,Zisk!$D$10&gt;=2029),")","")</f>
        <v/>
      </c>
      <c r="BB373" s="31" t="str">
        <f>IF(AND(D373&lt;2029,2029&lt;=Zisk!$D$10),1,IF(D373=2029,0,""))</f>
        <v/>
      </c>
      <c r="BC373" s="32" t="str">
        <f>IF(AND($D373&lt;=2029,Zisk!$D$10&gt;=2030),"x","")</f>
        <v/>
      </c>
      <c r="BD373" s="28" t="str">
        <f>IF(AND($D373&lt;=2030,Zisk!$D$10&gt;=2030),"(","")</f>
        <v/>
      </c>
      <c r="BE373" s="28" t="str">
        <f>IF(AND($D373&lt;=2030,Zisk!$D$10&gt;=2030),"1","")</f>
        <v/>
      </c>
      <c r="BF373" s="28" t="str">
        <f>IF(AND($D373&lt;=2030,Zisk!$D$10&gt;=2030),"+","")</f>
        <v/>
      </c>
      <c r="BG373" s="30" t="str">
        <f>IF(AND($D373&lt;=2030,Zisk!$D$10&gt;=2030),VstupniParametry_SKRYT!$D$14,"")</f>
        <v/>
      </c>
      <c r="BH373" s="28" t="str">
        <f>IF(AND($D373&lt;=2030,Zisk!$D$10&gt;=2030),")","")</f>
        <v/>
      </c>
      <c r="BI373" s="31" t="str">
        <f>IF(AND(D373&lt;2030,2030&lt;=Zisk!$D$10),1,IF(D373=2030,0,""))</f>
        <v/>
      </c>
      <c r="BJ373" s="33" t="s">
        <v>32</v>
      </c>
      <c r="BK373" s="30">
        <f t="shared" si="184"/>
        <v>1</v>
      </c>
      <c r="BL373" s="28" t="str">
        <f t="shared" si="185"/>
        <v>x</v>
      </c>
      <c r="BM373" s="34">
        <f t="shared" si="186"/>
        <v>1</v>
      </c>
      <c r="BN373" s="30" t="str">
        <f t="shared" si="187"/>
        <v>x</v>
      </c>
      <c r="BO373" s="34">
        <f t="shared" si="172"/>
        <v>1.018</v>
      </c>
      <c r="BP373" s="34" t="str">
        <f t="shared" si="173"/>
        <v/>
      </c>
      <c r="BQ373" s="34" t="str">
        <f t="shared" si="174"/>
        <v/>
      </c>
      <c r="BR373" s="34" t="str">
        <f t="shared" si="175"/>
        <v/>
      </c>
      <c r="BS373" s="34" t="str">
        <f t="shared" si="176"/>
        <v/>
      </c>
      <c r="BT373" s="34" t="str">
        <f t="shared" si="177"/>
        <v/>
      </c>
      <c r="BU373" s="34" t="str">
        <f t="shared" si="178"/>
        <v/>
      </c>
      <c r="BV373" s="34" t="str">
        <f t="shared" si="179"/>
        <v/>
      </c>
      <c r="BW373" s="34" t="str">
        <f t="shared" si="180"/>
        <v/>
      </c>
      <c r="BX373" s="34" t="str">
        <f t="shared" si="181"/>
        <v/>
      </c>
      <c r="BY373" s="34" t="str">
        <f t="shared" si="182"/>
        <v/>
      </c>
      <c r="BZ373" s="33" t="s">
        <v>32</v>
      </c>
      <c r="CA373" s="34">
        <f t="shared" si="183"/>
        <v>1.018</v>
      </c>
      <c r="CB373" s="28"/>
      <c r="CC373" s="29">
        <f>IF(D373&gt;Zisk!$D$10,"",E373*CA373)</f>
        <v>0</v>
      </c>
    </row>
    <row r="374" spans="2:81" x14ac:dyDescent="0.2">
      <c r="B374" s="35" t="str">
        <f>Zisk!B385</f>
        <v/>
      </c>
      <c r="C374" s="35">
        <f>Zisk!C385</f>
        <v>0</v>
      </c>
      <c r="D374" s="35">
        <f>Zisk!E385</f>
        <v>0</v>
      </c>
      <c r="E374" s="36">
        <f>Zisk!D385</f>
        <v>0</v>
      </c>
      <c r="F374" s="36"/>
      <c r="G374" s="35" t="str">
        <f t="shared" si="158"/>
        <v>(</v>
      </c>
      <c r="H374" s="35" t="str">
        <f t="shared" si="159"/>
        <v>1</v>
      </c>
      <c r="I374" s="35" t="str">
        <f t="shared" si="160"/>
        <v>+</v>
      </c>
      <c r="J374" s="37">
        <f>IF($D374&lt;=2021,VstupniParametry_SKRYT!$D$5,"")</f>
        <v>0.02</v>
      </c>
      <c r="K374" s="35" t="str">
        <f t="shared" si="161"/>
        <v>)</v>
      </c>
      <c r="L374" s="38">
        <f>IF($D374&lt;=2021,COUNTIF(Vypocet_SKRYT!T371:AS371,"&gt;=1"),"")</f>
        <v>0</v>
      </c>
      <c r="M374" s="39" t="str">
        <f t="shared" si="162"/>
        <v>x</v>
      </c>
      <c r="N374" s="35" t="str">
        <f t="shared" si="163"/>
        <v>(</v>
      </c>
      <c r="O374" s="35" t="str">
        <f t="shared" si="164"/>
        <v>1</v>
      </c>
      <c r="P374" s="35" t="str">
        <f t="shared" si="165"/>
        <v>+</v>
      </c>
      <c r="Q374" s="37">
        <f>IF($D374&lt;=2024,VstupniParametry_SKRYT!$D$6,"")</f>
        <v>0.06</v>
      </c>
      <c r="R374" s="35" t="str">
        <f t="shared" si="166"/>
        <v>)</v>
      </c>
      <c r="S374" s="38">
        <f>IF($D374&lt;=2024,COUNTIFS(Vypocet_SKRYT!AT371:AV371,"&gt;=1"),"")</f>
        <v>0</v>
      </c>
      <c r="T374" s="39" t="str">
        <f t="shared" si="167"/>
        <v>x</v>
      </c>
      <c r="U374" s="35" t="str">
        <f t="shared" si="168"/>
        <v>(</v>
      </c>
      <c r="V374" s="35" t="str">
        <f t="shared" si="169"/>
        <v>1</v>
      </c>
      <c r="W374" s="35" t="str">
        <f t="shared" si="170"/>
        <v>+</v>
      </c>
      <c r="X374" s="37">
        <f>IF($D374&lt;=2025,VstupniParametry_SKRYT!$D$9,"")</f>
        <v>1.7999999999999999E-2</v>
      </c>
      <c r="Y374" s="35" t="str">
        <f t="shared" si="171"/>
        <v>)</v>
      </c>
      <c r="Z374" s="38">
        <f>IF(AND(D374&lt;2025,2025&lt;=Zisk!$D$10),1,IF(D374=2025,0,""))</f>
        <v>1</v>
      </c>
      <c r="AA374" s="39" t="str">
        <f>IF(AND($D374&lt;=2025,Zisk!$D$10&gt;=2026),"x","")</f>
        <v/>
      </c>
      <c r="AB374" s="35" t="str">
        <f>IF(AND($D374&lt;=2026,Zisk!$D$10&gt;=2026),"(","")</f>
        <v/>
      </c>
      <c r="AC374" s="35" t="str">
        <f>IF(AND($D374&lt;=2026,Zisk!$D$10&gt;=2026),"1","")</f>
        <v/>
      </c>
      <c r="AD374" s="35" t="str">
        <f>IF(AND($D374&lt;=2026,Zisk!$D$10&gt;=2026),"+","")</f>
        <v/>
      </c>
      <c r="AE374" s="37" t="str">
        <f>IF(AND($D374&lt;=2026,Zisk!$D$10&gt;=2026),VstupniParametry_SKRYT!$D$10,"")</f>
        <v/>
      </c>
      <c r="AF374" s="35" t="str">
        <f>IF(AND($D374&lt;=2026,Zisk!$D$10&gt;=2026),")","")</f>
        <v/>
      </c>
      <c r="AG374" s="38" t="str">
        <f>IF(AND(D374&lt;2026,2026&lt;=Zisk!$D$10),1,IF(D374=2026,0,""))</f>
        <v/>
      </c>
      <c r="AH374" s="39" t="str">
        <f>IF(AND($D374&lt;=2026,Zisk!$D$10&gt;=2027),"x","")</f>
        <v/>
      </c>
      <c r="AI374" s="35" t="str">
        <f>IF(AND($D374&lt;=2027,Zisk!$D$10&gt;=2027),"(","")</f>
        <v/>
      </c>
      <c r="AJ374" s="35" t="str">
        <f>IF(AND($D374&lt;=2027,Zisk!$D$10&gt;=2027),"1","")</f>
        <v/>
      </c>
      <c r="AK374" s="35" t="str">
        <f>IF(AND($D374&lt;=2027,Zisk!$D$10&gt;=2027),"+","")</f>
        <v/>
      </c>
      <c r="AL374" s="37" t="str">
        <f>IF(AND($D374&lt;=2027,Zisk!$D$10&gt;=2027),VstupniParametry_SKRYT!$D$11,"")</f>
        <v/>
      </c>
      <c r="AM374" s="35" t="str">
        <f>IF(AND($D374&lt;=2027,Zisk!$D$10&gt;=2027),")","")</f>
        <v/>
      </c>
      <c r="AN374" s="38" t="str">
        <f>IF(AND(D374&lt;2027,2027&lt;=Zisk!$D$10),1,IF(D374=2027,0,""))</f>
        <v/>
      </c>
      <c r="AO374" s="39" t="str">
        <f>IF(AND($D374&lt;=2027,Zisk!$D$10&gt;=2028),"x","")</f>
        <v/>
      </c>
      <c r="AP374" s="35" t="str">
        <f>IF(AND($D374&lt;=2028,Zisk!$D$10&gt;=2028),"(","")</f>
        <v/>
      </c>
      <c r="AQ374" s="35" t="str">
        <f>IF(AND($D374&lt;=2028,Zisk!$D$10&gt;=2028),"1","")</f>
        <v/>
      </c>
      <c r="AR374" s="35" t="str">
        <f>IF(AND($D374&lt;=2028,Zisk!$D$10&gt;=2028),"+","")</f>
        <v/>
      </c>
      <c r="AS374" s="37" t="str">
        <f>IF(AND($D374&lt;=2028,Zisk!$D$10&gt;=2028),VstupniParametry_SKRYT!$D$12,"")</f>
        <v/>
      </c>
      <c r="AT374" s="35" t="str">
        <f>IF(AND($D374&lt;=2028,Zisk!$D$10&gt;=2028),")","")</f>
        <v/>
      </c>
      <c r="AU374" s="38" t="str">
        <f>IF(AND(D374&lt;2028,2028&lt;=Zisk!$D$10),1,IF(D374=2028,0,""))</f>
        <v/>
      </c>
      <c r="AV374" s="39" t="str">
        <f>IF(AND($D374&lt;=2028,Zisk!$D$10&gt;=2029),"x","")</f>
        <v/>
      </c>
      <c r="AW374" s="35" t="str">
        <f>IF(AND($D374&lt;=2029,Zisk!$D$10&gt;=2029),"(","")</f>
        <v/>
      </c>
      <c r="AX374" s="35" t="str">
        <f>IF(AND($D374&lt;=2029,Zisk!$D$10&gt;=2029),"1","")</f>
        <v/>
      </c>
      <c r="AY374" s="35" t="str">
        <f>IF(AND($D374&lt;=2029,Zisk!$D$10&gt;=2029),"+","")</f>
        <v/>
      </c>
      <c r="AZ374" s="37" t="str">
        <f>IF(AND($D374&lt;=2029,Zisk!$D$10&gt;=2029),VstupniParametry_SKRYT!$D$13,"")</f>
        <v/>
      </c>
      <c r="BA374" s="35" t="str">
        <f>IF(AND($D374&lt;=2029,Zisk!$D$10&gt;=2029),")","")</f>
        <v/>
      </c>
      <c r="BB374" s="38" t="str">
        <f>IF(AND(D374&lt;2029,2029&lt;=Zisk!$D$10),1,IF(D374=2029,0,""))</f>
        <v/>
      </c>
      <c r="BC374" s="39" t="str">
        <f>IF(AND($D374&lt;=2029,Zisk!$D$10&gt;=2030),"x","")</f>
        <v/>
      </c>
      <c r="BD374" s="35" t="str">
        <f>IF(AND($D374&lt;=2030,Zisk!$D$10&gt;=2030),"(","")</f>
        <v/>
      </c>
      <c r="BE374" s="35" t="str">
        <f>IF(AND($D374&lt;=2030,Zisk!$D$10&gt;=2030),"1","")</f>
        <v/>
      </c>
      <c r="BF374" s="35" t="str">
        <f>IF(AND($D374&lt;=2030,Zisk!$D$10&gt;=2030),"+","")</f>
        <v/>
      </c>
      <c r="BG374" s="37" t="str">
        <f>IF(AND($D374&lt;=2030,Zisk!$D$10&gt;=2030),VstupniParametry_SKRYT!$D$14,"")</f>
        <v/>
      </c>
      <c r="BH374" s="35" t="str">
        <f>IF(AND($D374&lt;=2030,Zisk!$D$10&gt;=2030),")","")</f>
        <v/>
      </c>
      <c r="BI374" s="38" t="str">
        <f>IF(AND(D374&lt;2030,2030&lt;=Zisk!$D$10),1,IF(D374=2030,0,""))</f>
        <v/>
      </c>
      <c r="BJ374" s="40" t="s">
        <v>32</v>
      </c>
      <c r="BK374" s="37">
        <f t="shared" si="184"/>
        <v>1</v>
      </c>
      <c r="BL374" s="35" t="str">
        <f t="shared" si="185"/>
        <v>x</v>
      </c>
      <c r="BM374" s="41">
        <f t="shared" si="186"/>
        <v>1</v>
      </c>
      <c r="BN374" s="37" t="str">
        <f t="shared" si="187"/>
        <v>x</v>
      </c>
      <c r="BO374" s="41">
        <f t="shared" si="172"/>
        <v>1.018</v>
      </c>
      <c r="BP374" s="41" t="str">
        <f t="shared" si="173"/>
        <v/>
      </c>
      <c r="BQ374" s="41" t="str">
        <f t="shared" si="174"/>
        <v/>
      </c>
      <c r="BR374" s="41" t="str">
        <f t="shared" si="175"/>
        <v/>
      </c>
      <c r="BS374" s="41" t="str">
        <f t="shared" si="176"/>
        <v/>
      </c>
      <c r="BT374" s="41" t="str">
        <f t="shared" si="177"/>
        <v/>
      </c>
      <c r="BU374" s="41" t="str">
        <f t="shared" si="178"/>
        <v/>
      </c>
      <c r="BV374" s="41" t="str">
        <f t="shared" si="179"/>
        <v/>
      </c>
      <c r="BW374" s="41" t="str">
        <f t="shared" si="180"/>
        <v/>
      </c>
      <c r="BX374" s="41" t="str">
        <f t="shared" si="181"/>
        <v/>
      </c>
      <c r="BY374" s="41" t="str">
        <f t="shared" si="182"/>
        <v/>
      </c>
      <c r="BZ374" s="40" t="s">
        <v>32</v>
      </c>
      <c r="CA374" s="41">
        <f t="shared" si="183"/>
        <v>1.018</v>
      </c>
      <c r="CB374" s="35"/>
      <c r="CC374" s="36">
        <f>IF(D374&gt;Zisk!$D$10,"",E374*CA374)</f>
        <v>0</v>
      </c>
    </row>
    <row r="375" spans="2:81" x14ac:dyDescent="0.2">
      <c r="B375" s="28" t="str">
        <f>Zisk!B386</f>
        <v/>
      </c>
      <c r="C375" s="28">
        <f>Zisk!C386</f>
        <v>0</v>
      </c>
      <c r="D375" s="28">
        <f>Zisk!E386</f>
        <v>0</v>
      </c>
      <c r="E375" s="29">
        <f>Zisk!D386</f>
        <v>0</v>
      </c>
      <c r="F375" s="29"/>
      <c r="G375" s="28" t="str">
        <f t="shared" si="158"/>
        <v>(</v>
      </c>
      <c r="H375" s="28" t="str">
        <f t="shared" si="159"/>
        <v>1</v>
      </c>
      <c r="I375" s="28" t="str">
        <f t="shared" si="160"/>
        <v>+</v>
      </c>
      <c r="J375" s="30">
        <f>IF($D375&lt;=2021,VstupniParametry_SKRYT!$D$5,"")</f>
        <v>0.02</v>
      </c>
      <c r="K375" s="28" t="str">
        <f t="shared" si="161"/>
        <v>)</v>
      </c>
      <c r="L375" s="31">
        <f>IF($D375&lt;=2021,COUNTIF(Vypocet_SKRYT!T372:AS372,"&gt;=1"),"")</f>
        <v>0</v>
      </c>
      <c r="M375" s="32" t="str">
        <f t="shared" si="162"/>
        <v>x</v>
      </c>
      <c r="N375" s="28" t="str">
        <f t="shared" si="163"/>
        <v>(</v>
      </c>
      <c r="O375" s="28" t="str">
        <f t="shared" si="164"/>
        <v>1</v>
      </c>
      <c r="P375" s="28" t="str">
        <f t="shared" si="165"/>
        <v>+</v>
      </c>
      <c r="Q375" s="30">
        <f>IF($D375&lt;=2024,VstupniParametry_SKRYT!$D$6,"")</f>
        <v>0.06</v>
      </c>
      <c r="R375" s="28" t="str">
        <f t="shared" si="166"/>
        <v>)</v>
      </c>
      <c r="S375" s="31">
        <f>IF($D375&lt;=2024,COUNTIFS(Vypocet_SKRYT!AT372:AV372,"&gt;=1"),"")</f>
        <v>0</v>
      </c>
      <c r="T375" s="32" t="str">
        <f t="shared" si="167"/>
        <v>x</v>
      </c>
      <c r="U375" s="28" t="str">
        <f t="shared" si="168"/>
        <v>(</v>
      </c>
      <c r="V375" s="28" t="str">
        <f t="shared" si="169"/>
        <v>1</v>
      </c>
      <c r="W375" s="28" t="str">
        <f t="shared" si="170"/>
        <v>+</v>
      </c>
      <c r="X375" s="30">
        <f>IF($D375&lt;=2025,VstupniParametry_SKRYT!$D$9,"")</f>
        <v>1.7999999999999999E-2</v>
      </c>
      <c r="Y375" s="28" t="str">
        <f t="shared" si="171"/>
        <v>)</v>
      </c>
      <c r="Z375" s="31">
        <f>IF(AND(D375&lt;2025,2025&lt;=Zisk!$D$10),1,IF(D375=2025,0,""))</f>
        <v>1</v>
      </c>
      <c r="AA375" s="32" t="str">
        <f>IF(AND($D375&lt;=2025,Zisk!$D$10&gt;=2026),"x","")</f>
        <v/>
      </c>
      <c r="AB375" s="28" t="str">
        <f>IF(AND($D375&lt;=2026,Zisk!$D$10&gt;=2026),"(","")</f>
        <v/>
      </c>
      <c r="AC375" s="28" t="str">
        <f>IF(AND($D375&lt;=2026,Zisk!$D$10&gt;=2026),"1","")</f>
        <v/>
      </c>
      <c r="AD375" s="28" t="str">
        <f>IF(AND($D375&lt;=2026,Zisk!$D$10&gt;=2026),"+","")</f>
        <v/>
      </c>
      <c r="AE375" s="30" t="str">
        <f>IF(AND($D375&lt;=2026,Zisk!$D$10&gt;=2026),VstupniParametry_SKRYT!$D$10,"")</f>
        <v/>
      </c>
      <c r="AF375" s="28" t="str">
        <f>IF(AND($D375&lt;=2026,Zisk!$D$10&gt;=2026),")","")</f>
        <v/>
      </c>
      <c r="AG375" s="31" t="str">
        <f>IF(AND(D375&lt;2026,2026&lt;=Zisk!$D$10),1,IF(D375=2026,0,""))</f>
        <v/>
      </c>
      <c r="AH375" s="32" t="str">
        <f>IF(AND($D375&lt;=2026,Zisk!$D$10&gt;=2027),"x","")</f>
        <v/>
      </c>
      <c r="AI375" s="28" t="str">
        <f>IF(AND($D375&lt;=2027,Zisk!$D$10&gt;=2027),"(","")</f>
        <v/>
      </c>
      <c r="AJ375" s="28" t="str">
        <f>IF(AND($D375&lt;=2027,Zisk!$D$10&gt;=2027),"1","")</f>
        <v/>
      </c>
      <c r="AK375" s="28" t="str">
        <f>IF(AND($D375&lt;=2027,Zisk!$D$10&gt;=2027),"+","")</f>
        <v/>
      </c>
      <c r="AL375" s="30" t="str">
        <f>IF(AND($D375&lt;=2027,Zisk!$D$10&gt;=2027),VstupniParametry_SKRYT!$D$11,"")</f>
        <v/>
      </c>
      <c r="AM375" s="28" t="str">
        <f>IF(AND($D375&lt;=2027,Zisk!$D$10&gt;=2027),")","")</f>
        <v/>
      </c>
      <c r="AN375" s="31" t="str">
        <f>IF(AND(D375&lt;2027,2027&lt;=Zisk!$D$10),1,IF(D375=2027,0,""))</f>
        <v/>
      </c>
      <c r="AO375" s="32" t="str">
        <f>IF(AND($D375&lt;=2027,Zisk!$D$10&gt;=2028),"x","")</f>
        <v/>
      </c>
      <c r="AP375" s="28" t="str">
        <f>IF(AND($D375&lt;=2028,Zisk!$D$10&gt;=2028),"(","")</f>
        <v/>
      </c>
      <c r="AQ375" s="28" t="str">
        <f>IF(AND($D375&lt;=2028,Zisk!$D$10&gt;=2028),"1","")</f>
        <v/>
      </c>
      <c r="AR375" s="28" t="str">
        <f>IF(AND($D375&lt;=2028,Zisk!$D$10&gt;=2028),"+","")</f>
        <v/>
      </c>
      <c r="AS375" s="30" t="str">
        <f>IF(AND($D375&lt;=2028,Zisk!$D$10&gt;=2028),VstupniParametry_SKRYT!$D$12,"")</f>
        <v/>
      </c>
      <c r="AT375" s="28" t="str">
        <f>IF(AND($D375&lt;=2028,Zisk!$D$10&gt;=2028),")","")</f>
        <v/>
      </c>
      <c r="AU375" s="31" t="str">
        <f>IF(AND(D375&lt;2028,2028&lt;=Zisk!$D$10),1,IF(D375=2028,0,""))</f>
        <v/>
      </c>
      <c r="AV375" s="32" t="str">
        <f>IF(AND($D375&lt;=2028,Zisk!$D$10&gt;=2029),"x","")</f>
        <v/>
      </c>
      <c r="AW375" s="28" t="str">
        <f>IF(AND($D375&lt;=2029,Zisk!$D$10&gt;=2029),"(","")</f>
        <v/>
      </c>
      <c r="AX375" s="28" t="str">
        <f>IF(AND($D375&lt;=2029,Zisk!$D$10&gt;=2029),"1","")</f>
        <v/>
      </c>
      <c r="AY375" s="28" t="str">
        <f>IF(AND($D375&lt;=2029,Zisk!$D$10&gt;=2029),"+","")</f>
        <v/>
      </c>
      <c r="AZ375" s="30" t="str">
        <f>IF(AND($D375&lt;=2029,Zisk!$D$10&gt;=2029),VstupniParametry_SKRYT!$D$13,"")</f>
        <v/>
      </c>
      <c r="BA375" s="28" t="str">
        <f>IF(AND($D375&lt;=2029,Zisk!$D$10&gt;=2029),")","")</f>
        <v/>
      </c>
      <c r="BB375" s="31" t="str">
        <f>IF(AND(D375&lt;2029,2029&lt;=Zisk!$D$10),1,IF(D375=2029,0,""))</f>
        <v/>
      </c>
      <c r="BC375" s="32" t="str">
        <f>IF(AND($D375&lt;=2029,Zisk!$D$10&gt;=2030),"x","")</f>
        <v/>
      </c>
      <c r="BD375" s="28" t="str">
        <f>IF(AND($D375&lt;=2030,Zisk!$D$10&gt;=2030),"(","")</f>
        <v/>
      </c>
      <c r="BE375" s="28" t="str">
        <f>IF(AND($D375&lt;=2030,Zisk!$D$10&gt;=2030),"1","")</f>
        <v/>
      </c>
      <c r="BF375" s="28" t="str">
        <f>IF(AND($D375&lt;=2030,Zisk!$D$10&gt;=2030),"+","")</f>
        <v/>
      </c>
      <c r="BG375" s="30" t="str">
        <f>IF(AND($D375&lt;=2030,Zisk!$D$10&gt;=2030),VstupniParametry_SKRYT!$D$14,"")</f>
        <v/>
      </c>
      <c r="BH375" s="28" t="str">
        <f>IF(AND($D375&lt;=2030,Zisk!$D$10&gt;=2030),")","")</f>
        <v/>
      </c>
      <c r="BI375" s="31" t="str">
        <f>IF(AND(D375&lt;2030,2030&lt;=Zisk!$D$10),1,IF(D375=2030,0,""))</f>
        <v/>
      </c>
      <c r="BJ375" s="33" t="s">
        <v>32</v>
      </c>
      <c r="BK375" s="30">
        <f t="shared" si="184"/>
        <v>1</v>
      </c>
      <c r="BL375" s="28" t="str">
        <f t="shared" si="185"/>
        <v>x</v>
      </c>
      <c r="BM375" s="34">
        <f t="shared" si="186"/>
        <v>1</v>
      </c>
      <c r="BN375" s="30" t="str">
        <f t="shared" si="187"/>
        <v>x</v>
      </c>
      <c r="BO375" s="34">
        <f t="shared" si="172"/>
        <v>1.018</v>
      </c>
      <c r="BP375" s="34" t="str">
        <f t="shared" si="173"/>
        <v/>
      </c>
      <c r="BQ375" s="34" t="str">
        <f t="shared" si="174"/>
        <v/>
      </c>
      <c r="BR375" s="34" t="str">
        <f t="shared" si="175"/>
        <v/>
      </c>
      <c r="BS375" s="34" t="str">
        <f t="shared" si="176"/>
        <v/>
      </c>
      <c r="BT375" s="34" t="str">
        <f t="shared" si="177"/>
        <v/>
      </c>
      <c r="BU375" s="34" t="str">
        <f t="shared" si="178"/>
        <v/>
      </c>
      <c r="BV375" s="34" t="str">
        <f t="shared" si="179"/>
        <v/>
      </c>
      <c r="BW375" s="34" t="str">
        <f t="shared" si="180"/>
        <v/>
      </c>
      <c r="BX375" s="34" t="str">
        <f t="shared" si="181"/>
        <v/>
      </c>
      <c r="BY375" s="34" t="str">
        <f t="shared" si="182"/>
        <v/>
      </c>
      <c r="BZ375" s="33" t="s">
        <v>32</v>
      </c>
      <c r="CA375" s="34">
        <f t="shared" si="183"/>
        <v>1.018</v>
      </c>
      <c r="CB375" s="28"/>
      <c r="CC375" s="29">
        <f>IF(D375&gt;Zisk!$D$10,"",E375*CA375)</f>
        <v>0</v>
      </c>
    </row>
    <row r="376" spans="2:81" x14ac:dyDescent="0.2">
      <c r="B376" s="35" t="str">
        <f>Zisk!B387</f>
        <v/>
      </c>
      <c r="C376" s="35">
        <f>Zisk!C387</f>
        <v>0</v>
      </c>
      <c r="D376" s="35">
        <f>Zisk!E387</f>
        <v>0</v>
      </c>
      <c r="E376" s="36">
        <f>Zisk!D387</f>
        <v>0</v>
      </c>
      <c r="F376" s="36"/>
      <c r="G376" s="35" t="str">
        <f t="shared" si="158"/>
        <v>(</v>
      </c>
      <c r="H376" s="35" t="str">
        <f t="shared" si="159"/>
        <v>1</v>
      </c>
      <c r="I376" s="35" t="str">
        <f t="shared" si="160"/>
        <v>+</v>
      </c>
      <c r="J376" s="37">
        <f>IF($D376&lt;=2021,VstupniParametry_SKRYT!$D$5,"")</f>
        <v>0.02</v>
      </c>
      <c r="K376" s="35" t="str">
        <f t="shared" si="161"/>
        <v>)</v>
      </c>
      <c r="L376" s="38">
        <f>IF($D376&lt;=2021,COUNTIF(Vypocet_SKRYT!T373:AS373,"&gt;=1"),"")</f>
        <v>0</v>
      </c>
      <c r="M376" s="39" t="str">
        <f t="shared" si="162"/>
        <v>x</v>
      </c>
      <c r="N376" s="35" t="str">
        <f t="shared" si="163"/>
        <v>(</v>
      </c>
      <c r="O376" s="35" t="str">
        <f t="shared" si="164"/>
        <v>1</v>
      </c>
      <c r="P376" s="35" t="str">
        <f t="shared" si="165"/>
        <v>+</v>
      </c>
      <c r="Q376" s="37">
        <f>IF($D376&lt;=2024,VstupniParametry_SKRYT!$D$6,"")</f>
        <v>0.06</v>
      </c>
      <c r="R376" s="35" t="str">
        <f t="shared" si="166"/>
        <v>)</v>
      </c>
      <c r="S376" s="38">
        <f>IF($D376&lt;=2024,COUNTIFS(Vypocet_SKRYT!AT373:AV373,"&gt;=1"),"")</f>
        <v>0</v>
      </c>
      <c r="T376" s="39" t="str">
        <f t="shared" si="167"/>
        <v>x</v>
      </c>
      <c r="U376" s="35" t="str">
        <f t="shared" si="168"/>
        <v>(</v>
      </c>
      <c r="V376" s="35" t="str">
        <f t="shared" si="169"/>
        <v>1</v>
      </c>
      <c r="W376" s="35" t="str">
        <f t="shared" si="170"/>
        <v>+</v>
      </c>
      <c r="X376" s="37">
        <f>IF($D376&lt;=2025,VstupniParametry_SKRYT!$D$9,"")</f>
        <v>1.7999999999999999E-2</v>
      </c>
      <c r="Y376" s="35" t="str">
        <f t="shared" si="171"/>
        <v>)</v>
      </c>
      <c r="Z376" s="38">
        <f>IF(AND(D376&lt;2025,2025&lt;=Zisk!$D$10),1,IF(D376=2025,0,""))</f>
        <v>1</v>
      </c>
      <c r="AA376" s="39" t="str">
        <f>IF(AND($D376&lt;=2025,Zisk!$D$10&gt;=2026),"x","")</f>
        <v/>
      </c>
      <c r="AB376" s="35" t="str">
        <f>IF(AND($D376&lt;=2026,Zisk!$D$10&gt;=2026),"(","")</f>
        <v/>
      </c>
      <c r="AC376" s="35" t="str">
        <f>IF(AND($D376&lt;=2026,Zisk!$D$10&gt;=2026),"1","")</f>
        <v/>
      </c>
      <c r="AD376" s="35" t="str">
        <f>IF(AND($D376&lt;=2026,Zisk!$D$10&gt;=2026),"+","")</f>
        <v/>
      </c>
      <c r="AE376" s="37" t="str">
        <f>IF(AND($D376&lt;=2026,Zisk!$D$10&gt;=2026),VstupniParametry_SKRYT!$D$10,"")</f>
        <v/>
      </c>
      <c r="AF376" s="35" t="str">
        <f>IF(AND($D376&lt;=2026,Zisk!$D$10&gt;=2026),")","")</f>
        <v/>
      </c>
      <c r="AG376" s="38" t="str">
        <f>IF(AND(D376&lt;2026,2026&lt;=Zisk!$D$10),1,IF(D376=2026,0,""))</f>
        <v/>
      </c>
      <c r="AH376" s="39" t="str">
        <f>IF(AND($D376&lt;=2026,Zisk!$D$10&gt;=2027),"x","")</f>
        <v/>
      </c>
      <c r="AI376" s="35" t="str">
        <f>IF(AND($D376&lt;=2027,Zisk!$D$10&gt;=2027),"(","")</f>
        <v/>
      </c>
      <c r="AJ376" s="35" t="str">
        <f>IF(AND($D376&lt;=2027,Zisk!$D$10&gt;=2027),"1","")</f>
        <v/>
      </c>
      <c r="AK376" s="35" t="str">
        <f>IF(AND($D376&lt;=2027,Zisk!$D$10&gt;=2027),"+","")</f>
        <v/>
      </c>
      <c r="AL376" s="37" t="str">
        <f>IF(AND($D376&lt;=2027,Zisk!$D$10&gt;=2027),VstupniParametry_SKRYT!$D$11,"")</f>
        <v/>
      </c>
      <c r="AM376" s="35" t="str">
        <f>IF(AND($D376&lt;=2027,Zisk!$D$10&gt;=2027),")","")</f>
        <v/>
      </c>
      <c r="AN376" s="38" t="str">
        <f>IF(AND(D376&lt;2027,2027&lt;=Zisk!$D$10),1,IF(D376=2027,0,""))</f>
        <v/>
      </c>
      <c r="AO376" s="39" t="str">
        <f>IF(AND($D376&lt;=2027,Zisk!$D$10&gt;=2028),"x","")</f>
        <v/>
      </c>
      <c r="AP376" s="35" t="str">
        <f>IF(AND($D376&lt;=2028,Zisk!$D$10&gt;=2028),"(","")</f>
        <v/>
      </c>
      <c r="AQ376" s="35" t="str">
        <f>IF(AND($D376&lt;=2028,Zisk!$D$10&gt;=2028),"1","")</f>
        <v/>
      </c>
      <c r="AR376" s="35" t="str">
        <f>IF(AND($D376&lt;=2028,Zisk!$D$10&gt;=2028),"+","")</f>
        <v/>
      </c>
      <c r="AS376" s="37" t="str">
        <f>IF(AND($D376&lt;=2028,Zisk!$D$10&gt;=2028),VstupniParametry_SKRYT!$D$12,"")</f>
        <v/>
      </c>
      <c r="AT376" s="35" t="str">
        <f>IF(AND($D376&lt;=2028,Zisk!$D$10&gt;=2028),")","")</f>
        <v/>
      </c>
      <c r="AU376" s="38" t="str">
        <f>IF(AND(D376&lt;2028,2028&lt;=Zisk!$D$10),1,IF(D376=2028,0,""))</f>
        <v/>
      </c>
      <c r="AV376" s="39" t="str">
        <f>IF(AND($D376&lt;=2028,Zisk!$D$10&gt;=2029),"x","")</f>
        <v/>
      </c>
      <c r="AW376" s="35" t="str">
        <f>IF(AND($D376&lt;=2029,Zisk!$D$10&gt;=2029),"(","")</f>
        <v/>
      </c>
      <c r="AX376" s="35" t="str">
        <f>IF(AND($D376&lt;=2029,Zisk!$D$10&gt;=2029),"1","")</f>
        <v/>
      </c>
      <c r="AY376" s="35" t="str">
        <f>IF(AND($D376&lt;=2029,Zisk!$D$10&gt;=2029),"+","")</f>
        <v/>
      </c>
      <c r="AZ376" s="37" t="str">
        <f>IF(AND($D376&lt;=2029,Zisk!$D$10&gt;=2029),VstupniParametry_SKRYT!$D$13,"")</f>
        <v/>
      </c>
      <c r="BA376" s="35" t="str">
        <f>IF(AND($D376&lt;=2029,Zisk!$D$10&gt;=2029),")","")</f>
        <v/>
      </c>
      <c r="BB376" s="38" t="str">
        <f>IF(AND(D376&lt;2029,2029&lt;=Zisk!$D$10),1,IF(D376=2029,0,""))</f>
        <v/>
      </c>
      <c r="BC376" s="39" t="str">
        <f>IF(AND($D376&lt;=2029,Zisk!$D$10&gt;=2030),"x","")</f>
        <v/>
      </c>
      <c r="BD376" s="35" t="str">
        <f>IF(AND($D376&lt;=2030,Zisk!$D$10&gt;=2030),"(","")</f>
        <v/>
      </c>
      <c r="BE376" s="35" t="str">
        <f>IF(AND($D376&lt;=2030,Zisk!$D$10&gt;=2030),"1","")</f>
        <v/>
      </c>
      <c r="BF376" s="35" t="str">
        <f>IF(AND($D376&lt;=2030,Zisk!$D$10&gt;=2030),"+","")</f>
        <v/>
      </c>
      <c r="BG376" s="37" t="str">
        <f>IF(AND($D376&lt;=2030,Zisk!$D$10&gt;=2030),VstupniParametry_SKRYT!$D$14,"")</f>
        <v/>
      </c>
      <c r="BH376" s="35" t="str">
        <f>IF(AND($D376&lt;=2030,Zisk!$D$10&gt;=2030),")","")</f>
        <v/>
      </c>
      <c r="BI376" s="38" t="str">
        <f>IF(AND(D376&lt;2030,2030&lt;=Zisk!$D$10),1,IF(D376=2030,0,""))</f>
        <v/>
      </c>
      <c r="BJ376" s="40" t="s">
        <v>32</v>
      </c>
      <c r="BK376" s="37">
        <f t="shared" si="184"/>
        <v>1</v>
      </c>
      <c r="BL376" s="35" t="str">
        <f t="shared" si="185"/>
        <v>x</v>
      </c>
      <c r="BM376" s="41">
        <f t="shared" si="186"/>
        <v>1</v>
      </c>
      <c r="BN376" s="37" t="str">
        <f t="shared" si="187"/>
        <v>x</v>
      </c>
      <c r="BO376" s="41">
        <f t="shared" si="172"/>
        <v>1.018</v>
      </c>
      <c r="BP376" s="41" t="str">
        <f t="shared" si="173"/>
        <v/>
      </c>
      <c r="BQ376" s="41" t="str">
        <f t="shared" si="174"/>
        <v/>
      </c>
      <c r="BR376" s="41" t="str">
        <f t="shared" si="175"/>
        <v/>
      </c>
      <c r="BS376" s="41" t="str">
        <f t="shared" si="176"/>
        <v/>
      </c>
      <c r="BT376" s="41" t="str">
        <f t="shared" si="177"/>
        <v/>
      </c>
      <c r="BU376" s="41" t="str">
        <f t="shared" si="178"/>
        <v/>
      </c>
      <c r="BV376" s="41" t="str">
        <f t="shared" si="179"/>
        <v/>
      </c>
      <c r="BW376" s="41" t="str">
        <f t="shared" si="180"/>
        <v/>
      </c>
      <c r="BX376" s="41" t="str">
        <f t="shared" si="181"/>
        <v/>
      </c>
      <c r="BY376" s="41" t="str">
        <f t="shared" si="182"/>
        <v/>
      </c>
      <c r="BZ376" s="40" t="s">
        <v>32</v>
      </c>
      <c r="CA376" s="41">
        <f t="shared" si="183"/>
        <v>1.018</v>
      </c>
      <c r="CB376" s="35"/>
      <c r="CC376" s="36">
        <f>IF(D376&gt;Zisk!$D$10,"",E376*CA376)</f>
        <v>0</v>
      </c>
    </row>
    <row r="377" spans="2:81" x14ac:dyDescent="0.2">
      <c r="B377" s="28" t="str">
        <f>Zisk!B388</f>
        <v/>
      </c>
      <c r="C377" s="28">
        <f>Zisk!C388</f>
        <v>0</v>
      </c>
      <c r="D377" s="28">
        <f>Zisk!E388</f>
        <v>0</v>
      </c>
      <c r="E377" s="29">
        <f>Zisk!D388</f>
        <v>0</v>
      </c>
      <c r="F377" s="29"/>
      <c r="G377" s="28" t="str">
        <f t="shared" si="158"/>
        <v>(</v>
      </c>
      <c r="H377" s="28" t="str">
        <f t="shared" si="159"/>
        <v>1</v>
      </c>
      <c r="I377" s="28" t="str">
        <f t="shared" si="160"/>
        <v>+</v>
      </c>
      <c r="J377" s="30">
        <f>IF($D377&lt;=2021,VstupniParametry_SKRYT!$D$5,"")</f>
        <v>0.02</v>
      </c>
      <c r="K377" s="28" t="str">
        <f t="shared" si="161"/>
        <v>)</v>
      </c>
      <c r="L377" s="31">
        <f>IF($D377&lt;=2021,COUNTIF(Vypocet_SKRYT!T374:AS374,"&gt;=1"),"")</f>
        <v>0</v>
      </c>
      <c r="M377" s="32" t="str">
        <f t="shared" si="162"/>
        <v>x</v>
      </c>
      <c r="N377" s="28" t="str">
        <f t="shared" si="163"/>
        <v>(</v>
      </c>
      <c r="O377" s="28" t="str">
        <f t="shared" si="164"/>
        <v>1</v>
      </c>
      <c r="P377" s="28" t="str">
        <f t="shared" si="165"/>
        <v>+</v>
      </c>
      <c r="Q377" s="30">
        <f>IF($D377&lt;=2024,VstupniParametry_SKRYT!$D$6,"")</f>
        <v>0.06</v>
      </c>
      <c r="R377" s="28" t="str">
        <f t="shared" si="166"/>
        <v>)</v>
      </c>
      <c r="S377" s="31">
        <f>IF($D377&lt;=2024,COUNTIFS(Vypocet_SKRYT!AT374:AV374,"&gt;=1"),"")</f>
        <v>0</v>
      </c>
      <c r="T377" s="32" t="str">
        <f t="shared" si="167"/>
        <v>x</v>
      </c>
      <c r="U377" s="28" t="str">
        <f t="shared" si="168"/>
        <v>(</v>
      </c>
      <c r="V377" s="28" t="str">
        <f t="shared" si="169"/>
        <v>1</v>
      </c>
      <c r="W377" s="28" t="str">
        <f t="shared" si="170"/>
        <v>+</v>
      </c>
      <c r="X377" s="30">
        <f>IF($D377&lt;=2025,VstupniParametry_SKRYT!$D$9,"")</f>
        <v>1.7999999999999999E-2</v>
      </c>
      <c r="Y377" s="28" t="str">
        <f t="shared" si="171"/>
        <v>)</v>
      </c>
      <c r="Z377" s="31">
        <f>IF(AND(D377&lt;2025,2025&lt;=Zisk!$D$10),1,IF(D377=2025,0,""))</f>
        <v>1</v>
      </c>
      <c r="AA377" s="32" t="str">
        <f>IF(AND($D377&lt;=2025,Zisk!$D$10&gt;=2026),"x","")</f>
        <v/>
      </c>
      <c r="AB377" s="28" t="str">
        <f>IF(AND($D377&lt;=2026,Zisk!$D$10&gt;=2026),"(","")</f>
        <v/>
      </c>
      <c r="AC377" s="28" t="str">
        <f>IF(AND($D377&lt;=2026,Zisk!$D$10&gt;=2026),"1","")</f>
        <v/>
      </c>
      <c r="AD377" s="28" t="str">
        <f>IF(AND($D377&lt;=2026,Zisk!$D$10&gt;=2026),"+","")</f>
        <v/>
      </c>
      <c r="AE377" s="30" t="str">
        <f>IF(AND($D377&lt;=2026,Zisk!$D$10&gt;=2026),VstupniParametry_SKRYT!$D$10,"")</f>
        <v/>
      </c>
      <c r="AF377" s="28" t="str">
        <f>IF(AND($D377&lt;=2026,Zisk!$D$10&gt;=2026),")","")</f>
        <v/>
      </c>
      <c r="AG377" s="31" t="str">
        <f>IF(AND(D377&lt;2026,2026&lt;=Zisk!$D$10),1,IF(D377=2026,0,""))</f>
        <v/>
      </c>
      <c r="AH377" s="32" t="str">
        <f>IF(AND($D377&lt;=2026,Zisk!$D$10&gt;=2027),"x","")</f>
        <v/>
      </c>
      <c r="AI377" s="28" t="str">
        <f>IF(AND($D377&lt;=2027,Zisk!$D$10&gt;=2027),"(","")</f>
        <v/>
      </c>
      <c r="AJ377" s="28" t="str">
        <f>IF(AND($D377&lt;=2027,Zisk!$D$10&gt;=2027),"1","")</f>
        <v/>
      </c>
      <c r="AK377" s="28" t="str">
        <f>IF(AND($D377&lt;=2027,Zisk!$D$10&gt;=2027),"+","")</f>
        <v/>
      </c>
      <c r="AL377" s="30" t="str">
        <f>IF(AND($D377&lt;=2027,Zisk!$D$10&gt;=2027),VstupniParametry_SKRYT!$D$11,"")</f>
        <v/>
      </c>
      <c r="AM377" s="28" t="str">
        <f>IF(AND($D377&lt;=2027,Zisk!$D$10&gt;=2027),")","")</f>
        <v/>
      </c>
      <c r="AN377" s="31" t="str">
        <f>IF(AND(D377&lt;2027,2027&lt;=Zisk!$D$10),1,IF(D377=2027,0,""))</f>
        <v/>
      </c>
      <c r="AO377" s="32" t="str">
        <f>IF(AND($D377&lt;=2027,Zisk!$D$10&gt;=2028),"x","")</f>
        <v/>
      </c>
      <c r="AP377" s="28" t="str">
        <f>IF(AND($D377&lt;=2028,Zisk!$D$10&gt;=2028),"(","")</f>
        <v/>
      </c>
      <c r="AQ377" s="28" t="str">
        <f>IF(AND($D377&lt;=2028,Zisk!$D$10&gt;=2028),"1","")</f>
        <v/>
      </c>
      <c r="AR377" s="28" t="str">
        <f>IF(AND($D377&lt;=2028,Zisk!$D$10&gt;=2028),"+","")</f>
        <v/>
      </c>
      <c r="AS377" s="30" t="str">
        <f>IF(AND($D377&lt;=2028,Zisk!$D$10&gt;=2028),VstupniParametry_SKRYT!$D$12,"")</f>
        <v/>
      </c>
      <c r="AT377" s="28" t="str">
        <f>IF(AND($D377&lt;=2028,Zisk!$D$10&gt;=2028),")","")</f>
        <v/>
      </c>
      <c r="AU377" s="31" t="str">
        <f>IF(AND(D377&lt;2028,2028&lt;=Zisk!$D$10),1,IF(D377=2028,0,""))</f>
        <v/>
      </c>
      <c r="AV377" s="32" t="str">
        <f>IF(AND($D377&lt;=2028,Zisk!$D$10&gt;=2029),"x","")</f>
        <v/>
      </c>
      <c r="AW377" s="28" t="str">
        <f>IF(AND($D377&lt;=2029,Zisk!$D$10&gt;=2029),"(","")</f>
        <v/>
      </c>
      <c r="AX377" s="28" t="str">
        <f>IF(AND($D377&lt;=2029,Zisk!$D$10&gt;=2029),"1","")</f>
        <v/>
      </c>
      <c r="AY377" s="28" t="str">
        <f>IF(AND($D377&lt;=2029,Zisk!$D$10&gt;=2029),"+","")</f>
        <v/>
      </c>
      <c r="AZ377" s="30" t="str">
        <f>IF(AND($D377&lt;=2029,Zisk!$D$10&gt;=2029),VstupniParametry_SKRYT!$D$13,"")</f>
        <v/>
      </c>
      <c r="BA377" s="28" t="str">
        <f>IF(AND($D377&lt;=2029,Zisk!$D$10&gt;=2029),")","")</f>
        <v/>
      </c>
      <c r="BB377" s="31" t="str">
        <f>IF(AND(D377&lt;2029,2029&lt;=Zisk!$D$10),1,IF(D377=2029,0,""))</f>
        <v/>
      </c>
      <c r="BC377" s="32" t="str">
        <f>IF(AND($D377&lt;=2029,Zisk!$D$10&gt;=2030),"x","")</f>
        <v/>
      </c>
      <c r="BD377" s="28" t="str">
        <f>IF(AND($D377&lt;=2030,Zisk!$D$10&gt;=2030),"(","")</f>
        <v/>
      </c>
      <c r="BE377" s="28" t="str">
        <f>IF(AND($D377&lt;=2030,Zisk!$D$10&gt;=2030),"1","")</f>
        <v/>
      </c>
      <c r="BF377" s="28" t="str">
        <f>IF(AND($D377&lt;=2030,Zisk!$D$10&gt;=2030),"+","")</f>
        <v/>
      </c>
      <c r="BG377" s="30" t="str">
        <f>IF(AND($D377&lt;=2030,Zisk!$D$10&gt;=2030),VstupniParametry_SKRYT!$D$14,"")</f>
        <v/>
      </c>
      <c r="BH377" s="28" t="str">
        <f>IF(AND($D377&lt;=2030,Zisk!$D$10&gt;=2030),")","")</f>
        <v/>
      </c>
      <c r="BI377" s="31" t="str">
        <f>IF(AND(D377&lt;2030,2030&lt;=Zisk!$D$10),1,IF(D377=2030,0,""))</f>
        <v/>
      </c>
      <c r="BJ377" s="33" t="s">
        <v>32</v>
      </c>
      <c r="BK377" s="30">
        <f t="shared" si="184"/>
        <v>1</v>
      </c>
      <c r="BL377" s="28" t="str">
        <f t="shared" si="185"/>
        <v>x</v>
      </c>
      <c r="BM377" s="34">
        <f t="shared" si="186"/>
        <v>1</v>
      </c>
      <c r="BN377" s="30" t="str">
        <f t="shared" si="187"/>
        <v>x</v>
      </c>
      <c r="BO377" s="34">
        <f t="shared" si="172"/>
        <v>1.018</v>
      </c>
      <c r="BP377" s="34" t="str">
        <f t="shared" si="173"/>
        <v/>
      </c>
      <c r="BQ377" s="34" t="str">
        <f t="shared" si="174"/>
        <v/>
      </c>
      <c r="BR377" s="34" t="str">
        <f t="shared" si="175"/>
        <v/>
      </c>
      <c r="BS377" s="34" t="str">
        <f t="shared" si="176"/>
        <v/>
      </c>
      <c r="BT377" s="34" t="str">
        <f t="shared" si="177"/>
        <v/>
      </c>
      <c r="BU377" s="34" t="str">
        <f t="shared" si="178"/>
        <v/>
      </c>
      <c r="BV377" s="34" t="str">
        <f t="shared" si="179"/>
        <v/>
      </c>
      <c r="BW377" s="34" t="str">
        <f t="shared" si="180"/>
        <v/>
      </c>
      <c r="BX377" s="34" t="str">
        <f t="shared" si="181"/>
        <v/>
      </c>
      <c r="BY377" s="34" t="str">
        <f t="shared" si="182"/>
        <v/>
      </c>
      <c r="BZ377" s="33" t="s">
        <v>32</v>
      </c>
      <c r="CA377" s="34">
        <f t="shared" si="183"/>
        <v>1.018</v>
      </c>
      <c r="CB377" s="28"/>
      <c r="CC377" s="29">
        <f>IF(D377&gt;Zisk!$D$10,"",E377*CA377)</f>
        <v>0</v>
      </c>
    </row>
    <row r="378" spans="2:81" x14ac:dyDescent="0.2">
      <c r="B378" s="35" t="str">
        <f>Zisk!B389</f>
        <v/>
      </c>
      <c r="C378" s="35">
        <f>Zisk!C389</f>
        <v>0</v>
      </c>
      <c r="D378" s="35">
        <f>Zisk!E389</f>
        <v>0</v>
      </c>
      <c r="E378" s="36">
        <f>Zisk!D389</f>
        <v>0</v>
      </c>
      <c r="F378" s="36"/>
      <c r="G378" s="35" t="str">
        <f t="shared" si="158"/>
        <v>(</v>
      </c>
      <c r="H378" s="35" t="str">
        <f t="shared" si="159"/>
        <v>1</v>
      </c>
      <c r="I378" s="35" t="str">
        <f t="shared" si="160"/>
        <v>+</v>
      </c>
      <c r="J378" s="37">
        <f>IF($D378&lt;=2021,VstupniParametry_SKRYT!$D$5,"")</f>
        <v>0.02</v>
      </c>
      <c r="K378" s="35" t="str">
        <f t="shared" si="161"/>
        <v>)</v>
      </c>
      <c r="L378" s="38">
        <f>IF($D378&lt;=2021,COUNTIF(Vypocet_SKRYT!T375:AS375,"&gt;=1"),"")</f>
        <v>0</v>
      </c>
      <c r="M378" s="39" t="str">
        <f t="shared" si="162"/>
        <v>x</v>
      </c>
      <c r="N378" s="35" t="str">
        <f t="shared" si="163"/>
        <v>(</v>
      </c>
      <c r="O378" s="35" t="str">
        <f t="shared" si="164"/>
        <v>1</v>
      </c>
      <c r="P378" s="35" t="str">
        <f t="shared" si="165"/>
        <v>+</v>
      </c>
      <c r="Q378" s="37">
        <f>IF($D378&lt;=2024,VstupniParametry_SKRYT!$D$6,"")</f>
        <v>0.06</v>
      </c>
      <c r="R378" s="35" t="str">
        <f t="shared" si="166"/>
        <v>)</v>
      </c>
      <c r="S378" s="38">
        <f>IF($D378&lt;=2024,COUNTIFS(Vypocet_SKRYT!AT375:AV375,"&gt;=1"),"")</f>
        <v>0</v>
      </c>
      <c r="T378" s="39" t="str">
        <f t="shared" si="167"/>
        <v>x</v>
      </c>
      <c r="U378" s="35" t="str">
        <f t="shared" si="168"/>
        <v>(</v>
      </c>
      <c r="V378" s="35" t="str">
        <f t="shared" si="169"/>
        <v>1</v>
      </c>
      <c r="W378" s="35" t="str">
        <f t="shared" si="170"/>
        <v>+</v>
      </c>
      <c r="X378" s="37">
        <f>IF($D378&lt;=2025,VstupniParametry_SKRYT!$D$9,"")</f>
        <v>1.7999999999999999E-2</v>
      </c>
      <c r="Y378" s="35" t="str">
        <f t="shared" si="171"/>
        <v>)</v>
      </c>
      <c r="Z378" s="38">
        <f>IF(AND(D378&lt;2025,2025&lt;=Zisk!$D$10),1,IF(D378=2025,0,""))</f>
        <v>1</v>
      </c>
      <c r="AA378" s="39" t="str">
        <f>IF(AND($D378&lt;=2025,Zisk!$D$10&gt;=2026),"x","")</f>
        <v/>
      </c>
      <c r="AB378" s="35" t="str">
        <f>IF(AND($D378&lt;=2026,Zisk!$D$10&gt;=2026),"(","")</f>
        <v/>
      </c>
      <c r="AC378" s="35" t="str">
        <f>IF(AND($D378&lt;=2026,Zisk!$D$10&gt;=2026),"1","")</f>
        <v/>
      </c>
      <c r="AD378" s="35" t="str">
        <f>IF(AND($D378&lt;=2026,Zisk!$D$10&gt;=2026),"+","")</f>
        <v/>
      </c>
      <c r="AE378" s="37" t="str">
        <f>IF(AND($D378&lt;=2026,Zisk!$D$10&gt;=2026),VstupniParametry_SKRYT!$D$10,"")</f>
        <v/>
      </c>
      <c r="AF378" s="35" t="str">
        <f>IF(AND($D378&lt;=2026,Zisk!$D$10&gt;=2026),")","")</f>
        <v/>
      </c>
      <c r="AG378" s="38" t="str">
        <f>IF(AND(D378&lt;2026,2026&lt;=Zisk!$D$10),1,IF(D378=2026,0,""))</f>
        <v/>
      </c>
      <c r="AH378" s="39" t="str">
        <f>IF(AND($D378&lt;=2026,Zisk!$D$10&gt;=2027),"x","")</f>
        <v/>
      </c>
      <c r="AI378" s="35" t="str">
        <f>IF(AND($D378&lt;=2027,Zisk!$D$10&gt;=2027),"(","")</f>
        <v/>
      </c>
      <c r="AJ378" s="35" t="str">
        <f>IF(AND($D378&lt;=2027,Zisk!$D$10&gt;=2027),"1","")</f>
        <v/>
      </c>
      <c r="AK378" s="35" t="str">
        <f>IF(AND($D378&lt;=2027,Zisk!$D$10&gt;=2027),"+","")</f>
        <v/>
      </c>
      <c r="AL378" s="37" t="str">
        <f>IF(AND($D378&lt;=2027,Zisk!$D$10&gt;=2027),VstupniParametry_SKRYT!$D$11,"")</f>
        <v/>
      </c>
      <c r="AM378" s="35" t="str">
        <f>IF(AND($D378&lt;=2027,Zisk!$D$10&gt;=2027),")","")</f>
        <v/>
      </c>
      <c r="AN378" s="38" t="str">
        <f>IF(AND(D378&lt;2027,2027&lt;=Zisk!$D$10),1,IF(D378=2027,0,""))</f>
        <v/>
      </c>
      <c r="AO378" s="39" t="str">
        <f>IF(AND($D378&lt;=2027,Zisk!$D$10&gt;=2028),"x","")</f>
        <v/>
      </c>
      <c r="AP378" s="35" t="str">
        <f>IF(AND($D378&lt;=2028,Zisk!$D$10&gt;=2028),"(","")</f>
        <v/>
      </c>
      <c r="AQ378" s="35" t="str">
        <f>IF(AND($D378&lt;=2028,Zisk!$D$10&gt;=2028),"1","")</f>
        <v/>
      </c>
      <c r="AR378" s="35" t="str">
        <f>IF(AND($D378&lt;=2028,Zisk!$D$10&gt;=2028),"+","")</f>
        <v/>
      </c>
      <c r="AS378" s="37" t="str">
        <f>IF(AND($D378&lt;=2028,Zisk!$D$10&gt;=2028),VstupniParametry_SKRYT!$D$12,"")</f>
        <v/>
      </c>
      <c r="AT378" s="35" t="str">
        <f>IF(AND($D378&lt;=2028,Zisk!$D$10&gt;=2028),")","")</f>
        <v/>
      </c>
      <c r="AU378" s="38" t="str">
        <f>IF(AND(D378&lt;2028,2028&lt;=Zisk!$D$10),1,IF(D378=2028,0,""))</f>
        <v/>
      </c>
      <c r="AV378" s="39" t="str">
        <f>IF(AND($D378&lt;=2028,Zisk!$D$10&gt;=2029),"x","")</f>
        <v/>
      </c>
      <c r="AW378" s="35" t="str">
        <f>IF(AND($D378&lt;=2029,Zisk!$D$10&gt;=2029),"(","")</f>
        <v/>
      </c>
      <c r="AX378" s="35" t="str">
        <f>IF(AND($D378&lt;=2029,Zisk!$D$10&gt;=2029),"1","")</f>
        <v/>
      </c>
      <c r="AY378" s="35" t="str">
        <f>IF(AND($D378&lt;=2029,Zisk!$D$10&gt;=2029),"+","")</f>
        <v/>
      </c>
      <c r="AZ378" s="37" t="str">
        <f>IF(AND($D378&lt;=2029,Zisk!$D$10&gt;=2029),VstupniParametry_SKRYT!$D$13,"")</f>
        <v/>
      </c>
      <c r="BA378" s="35" t="str">
        <f>IF(AND($D378&lt;=2029,Zisk!$D$10&gt;=2029),")","")</f>
        <v/>
      </c>
      <c r="BB378" s="38" t="str">
        <f>IF(AND(D378&lt;2029,2029&lt;=Zisk!$D$10),1,IF(D378=2029,0,""))</f>
        <v/>
      </c>
      <c r="BC378" s="39" t="str">
        <f>IF(AND($D378&lt;=2029,Zisk!$D$10&gt;=2030),"x","")</f>
        <v/>
      </c>
      <c r="BD378" s="35" t="str">
        <f>IF(AND($D378&lt;=2030,Zisk!$D$10&gt;=2030),"(","")</f>
        <v/>
      </c>
      <c r="BE378" s="35" t="str">
        <f>IF(AND($D378&lt;=2030,Zisk!$D$10&gt;=2030),"1","")</f>
        <v/>
      </c>
      <c r="BF378" s="35" t="str">
        <f>IF(AND($D378&lt;=2030,Zisk!$D$10&gt;=2030),"+","")</f>
        <v/>
      </c>
      <c r="BG378" s="37" t="str">
        <f>IF(AND($D378&lt;=2030,Zisk!$D$10&gt;=2030),VstupniParametry_SKRYT!$D$14,"")</f>
        <v/>
      </c>
      <c r="BH378" s="35" t="str">
        <f>IF(AND($D378&lt;=2030,Zisk!$D$10&gt;=2030),")","")</f>
        <v/>
      </c>
      <c r="BI378" s="38" t="str">
        <f>IF(AND(D378&lt;2030,2030&lt;=Zisk!$D$10),1,IF(D378=2030,0,""))</f>
        <v/>
      </c>
      <c r="BJ378" s="40" t="s">
        <v>32</v>
      </c>
      <c r="BK378" s="37">
        <f t="shared" si="184"/>
        <v>1</v>
      </c>
      <c r="BL378" s="35" t="str">
        <f t="shared" si="185"/>
        <v>x</v>
      </c>
      <c r="BM378" s="41">
        <f t="shared" si="186"/>
        <v>1</v>
      </c>
      <c r="BN378" s="37" t="str">
        <f t="shared" si="187"/>
        <v>x</v>
      </c>
      <c r="BO378" s="41">
        <f t="shared" si="172"/>
        <v>1.018</v>
      </c>
      <c r="BP378" s="41" t="str">
        <f t="shared" si="173"/>
        <v/>
      </c>
      <c r="BQ378" s="41" t="str">
        <f t="shared" si="174"/>
        <v/>
      </c>
      <c r="BR378" s="41" t="str">
        <f t="shared" si="175"/>
        <v/>
      </c>
      <c r="BS378" s="41" t="str">
        <f t="shared" si="176"/>
        <v/>
      </c>
      <c r="BT378" s="41" t="str">
        <f t="shared" si="177"/>
        <v/>
      </c>
      <c r="BU378" s="41" t="str">
        <f t="shared" si="178"/>
        <v/>
      </c>
      <c r="BV378" s="41" t="str">
        <f t="shared" si="179"/>
        <v/>
      </c>
      <c r="BW378" s="41" t="str">
        <f t="shared" si="180"/>
        <v/>
      </c>
      <c r="BX378" s="41" t="str">
        <f t="shared" si="181"/>
        <v/>
      </c>
      <c r="BY378" s="41" t="str">
        <f t="shared" si="182"/>
        <v/>
      </c>
      <c r="BZ378" s="40" t="s">
        <v>32</v>
      </c>
      <c r="CA378" s="41">
        <f t="shared" si="183"/>
        <v>1.018</v>
      </c>
      <c r="CB378" s="35"/>
      <c r="CC378" s="36">
        <f>IF(D378&gt;Zisk!$D$10,"",E378*CA378)</f>
        <v>0</v>
      </c>
    </row>
    <row r="379" spans="2:81" x14ac:dyDescent="0.2">
      <c r="B379" s="28" t="str">
        <f>Zisk!B390</f>
        <v/>
      </c>
      <c r="C379" s="28">
        <f>Zisk!C390</f>
        <v>0</v>
      </c>
      <c r="D379" s="28">
        <f>Zisk!E390</f>
        <v>0</v>
      </c>
      <c r="E379" s="29">
        <f>Zisk!D390</f>
        <v>0</v>
      </c>
      <c r="F379" s="29"/>
      <c r="G379" s="28" t="str">
        <f t="shared" si="158"/>
        <v>(</v>
      </c>
      <c r="H379" s="28" t="str">
        <f t="shared" si="159"/>
        <v>1</v>
      </c>
      <c r="I379" s="28" t="str">
        <f t="shared" si="160"/>
        <v>+</v>
      </c>
      <c r="J379" s="30">
        <f>IF($D379&lt;=2021,VstupniParametry_SKRYT!$D$5,"")</f>
        <v>0.02</v>
      </c>
      <c r="K379" s="28" t="str">
        <f t="shared" si="161"/>
        <v>)</v>
      </c>
      <c r="L379" s="31">
        <f>IF($D379&lt;=2021,COUNTIF(Vypocet_SKRYT!T376:AS376,"&gt;=1"),"")</f>
        <v>0</v>
      </c>
      <c r="M379" s="32" t="str">
        <f t="shared" si="162"/>
        <v>x</v>
      </c>
      <c r="N379" s="28" t="str">
        <f t="shared" si="163"/>
        <v>(</v>
      </c>
      <c r="O379" s="28" t="str">
        <f t="shared" si="164"/>
        <v>1</v>
      </c>
      <c r="P379" s="28" t="str">
        <f t="shared" si="165"/>
        <v>+</v>
      </c>
      <c r="Q379" s="30">
        <f>IF($D379&lt;=2024,VstupniParametry_SKRYT!$D$6,"")</f>
        <v>0.06</v>
      </c>
      <c r="R379" s="28" t="str">
        <f t="shared" si="166"/>
        <v>)</v>
      </c>
      <c r="S379" s="31">
        <f>IF($D379&lt;=2024,COUNTIFS(Vypocet_SKRYT!AT376:AV376,"&gt;=1"),"")</f>
        <v>0</v>
      </c>
      <c r="T379" s="32" t="str">
        <f t="shared" si="167"/>
        <v>x</v>
      </c>
      <c r="U379" s="28" t="str">
        <f t="shared" si="168"/>
        <v>(</v>
      </c>
      <c r="V379" s="28" t="str">
        <f t="shared" si="169"/>
        <v>1</v>
      </c>
      <c r="W379" s="28" t="str">
        <f t="shared" si="170"/>
        <v>+</v>
      </c>
      <c r="X379" s="30">
        <f>IF($D379&lt;=2025,VstupniParametry_SKRYT!$D$9,"")</f>
        <v>1.7999999999999999E-2</v>
      </c>
      <c r="Y379" s="28" t="str">
        <f t="shared" si="171"/>
        <v>)</v>
      </c>
      <c r="Z379" s="31">
        <f>IF(AND(D379&lt;2025,2025&lt;=Zisk!$D$10),1,IF(D379=2025,0,""))</f>
        <v>1</v>
      </c>
      <c r="AA379" s="32" t="str">
        <f>IF(AND($D379&lt;=2025,Zisk!$D$10&gt;=2026),"x","")</f>
        <v/>
      </c>
      <c r="AB379" s="28" t="str">
        <f>IF(AND($D379&lt;=2026,Zisk!$D$10&gt;=2026),"(","")</f>
        <v/>
      </c>
      <c r="AC379" s="28" t="str">
        <f>IF(AND($D379&lt;=2026,Zisk!$D$10&gt;=2026),"1","")</f>
        <v/>
      </c>
      <c r="AD379" s="28" t="str">
        <f>IF(AND($D379&lt;=2026,Zisk!$D$10&gt;=2026),"+","")</f>
        <v/>
      </c>
      <c r="AE379" s="30" t="str">
        <f>IF(AND($D379&lt;=2026,Zisk!$D$10&gt;=2026),VstupniParametry_SKRYT!$D$10,"")</f>
        <v/>
      </c>
      <c r="AF379" s="28" t="str">
        <f>IF(AND($D379&lt;=2026,Zisk!$D$10&gt;=2026),")","")</f>
        <v/>
      </c>
      <c r="AG379" s="31" t="str">
        <f>IF(AND(D379&lt;2026,2026&lt;=Zisk!$D$10),1,IF(D379=2026,0,""))</f>
        <v/>
      </c>
      <c r="AH379" s="32" t="str">
        <f>IF(AND($D379&lt;=2026,Zisk!$D$10&gt;=2027),"x","")</f>
        <v/>
      </c>
      <c r="AI379" s="28" t="str">
        <f>IF(AND($D379&lt;=2027,Zisk!$D$10&gt;=2027),"(","")</f>
        <v/>
      </c>
      <c r="AJ379" s="28" t="str">
        <f>IF(AND($D379&lt;=2027,Zisk!$D$10&gt;=2027),"1","")</f>
        <v/>
      </c>
      <c r="AK379" s="28" t="str">
        <f>IF(AND($D379&lt;=2027,Zisk!$D$10&gt;=2027),"+","")</f>
        <v/>
      </c>
      <c r="AL379" s="30" t="str">
        <f>IF(AND($D379&lt;=2027,Zisk!$D$10&gt;=2027),VstupniParametry_SKRYT!$D$11,"")</f>
        <v/>
      </c>
      <c r="AM379" s="28" t="str">
        <f>IF(AND($D379&lt;=2027,Zisk!$D$10&gt;=2027),")","")</f>
        <v/>
      </c>
      <c r="AN379" s="31" t="str">
        <f>IF(AND(D379&lt;2027,2027&lt;=Zisk!$D$10),1,IF(D379=2027,0,""))</f>
        <v/>
      </c>
      <c r="AO379" s="32" t="str">
        <f>IF(AND($D379&lt;=2027,Zisk!$D$10&gt;=2028),"x","")</f>
        <v/>
      </c>
      <c r="AP379" s="28" t="str">
        <f>IF(AND($D379&lt;=2028,Zisk!$D$10&gt;=2028),"(","")</f>
        <v/>
      </c>
      <c r="AQ379" s="28" t="str">
        <f>IF(AND($D379&lt;=2028,Zisk!$D$10&gt;=2028),"1","")</f>
        <v/>
      </c>
      <c r="AR379" s="28" t="str">
        <f>IF(AND($D379&lt;=2028,Zisk!$D$10&gt;=2028),"+","")</f>
        <v/>
      </c>
      <c r="AS379" s="30" t="str">
        <f>IF(AND($D379&lt;=2028,Zisk!$D$10&gt;=2028),VstupniParametry_SKRYT!$D$12,"")</f>
        <v/>
      </c>
      <c r="AT379" s="28" t="str">
        <f>IF(AND($D379&lt;=2028,Zisk!$D$10&gt;=2028),")","")</f>
        <v/>
      </c>
      <c r="AU379" s="31" t="str">
        <f>IF(AND(D379&lt;2028,2028&lt;=Zisk!$D$10),1,IF(D379=2028,0,""))</f>
        <v/>
      </c>
      <c r="AV379" s="32" t="str">
        <f>IF(AND($D379&lt;=2028,Zisk!$D$10&gt;=2029),"x","")</f>
        <v/>
      </c>
      <c r="AW379" s="28" t="str">
        <f>IF(AND($D379&lt;=2029,Zisk!$D$10&gt;=2029),"(","")</f>
        <v/>
      </c>
      <c r="AX379" s="28" t="str">
        <f>IF(AND($D379&lt;=2029,Zisk!$D$10&gt;=2029),"1","")</f>
        <v/>
      </c>
      <c r="AY379" s="28" t="str">
        <f>IF(AND($D379&lt;=2029,Zisk!$D$10&gt;=2029),"+","")</f>
        <v/>
      </c>
      <c r="AZ379" s="30" t="str">
        <f>IF(AND($D379&lt;=2029,Zisk!$D$10&gt;=2029),VstupniParametry_SKRYT!$D$13,"")</f>
        <v/>
      </c>
      <c r="BA379" s="28" t="str">
        <f>IF(AND($D379&lt;=2029,Zisk!$D$10&gt;=2029),")","")</f>
        <v/>
      </c>
      <c r="BB379" s="31" t="str">
        <f>IF(AND(D379&lt;2029,2029&lt;=Zisk!$D$10),1,IF(D379=2029,0,""))</f>
        <v/>
      </c>
      <c r="BC379" s="32" t="str">
        <f>IF(AND($D379&lt;=2029,Zisk!$D$10&gt;=2030),"x","")</f>
        <v/>
      </c>
      <c r="BD379" s="28" t="str">
        <f>IF(AND($D379&lt;=2030,Zisk!$D$10&gt;=2030),"(","")</f>
        <v/>
      </c>
      <c r="BE379" s="28" t="str">
        <f>IF(AND($D379&lt;=2030,Zisk!$D$10&gt;=2030),"1","")</f>
        <v/>
      </c>
      <c r="BF379" s="28" t="str">
        <f>IF(AND($D379&lt;=2030,Zisk!$D$10&gt;=2030),"+","")</f>
        <v/>
      </c>
      <c r="BG379" s="30" t="str">
        <f>IF(AND($D379&lt;=2030,Zisk!$D$10&gt;=2030),VstupniParametry_SKRYT!$D$14,"")</f>
        <v/>
      </c>
      <c r="BH379" s="28" t="str">
        <f>IF(AND($D379&lt;=2030,Zisk!$D$10&gt;=2030),")","")</f>
        <v/>
      </c>
      <c r="BI379" s="31" t="str">
        <f>IF(AND(D379&lt;2030,2030&lt;=Zisk!$D$10),1,IF(D379=2030,0,""))</f>
        <v/>
      </c>
      <c r="BJ379" s="33" t="s">
        <v>32</v>
      </c>
      <c r="BK379" s="30">
        <f t="shared" si="184"/>
        <v>1</v>
      </c>
      <c r="BL379" s="28" t="str">
        <f t="shared" si="185"/>
        <v>x</v>
      </c>
      <c r="BM379" s="34">
        <f t="shared" si="186"/>
        <v>1</v>
      </c>
      <c r="BN379" s="30" t="str">
        <f t="shared" si="187"/>
        <v>x</v>
      </c>
      <c r="BO379" s="34">
        <f t="shared" si="172"/>
        <v>1.018</v>
      </c>
      <c r="BP379" s="34" t="str">
        <f t="shared" si="173"/>
        <v/>
      </c>
      <c r="BQ379" s="34" t="str">
        <f t="shared" si="174"/>
        <v/>
      </c>
      <c r="BR379" s="34" t="str">
        <f t="shared" si="175"/>
        <v/>
      </c>
      <c r="BS379" s="34" t="str">
        <f t="shared" si="176"/>
        <v/>
      </c>
      <c r="BT379" s="34" t="str">
        <f t="shared" si="177"/>
        <v/>
      </c>
      <c r="BU379" s="34" t="str">
        <f t="shared" si="178"/>
        <v/>
      </c>
      <c r="BV379" s="34" t="str">
        <f t="shared" si="179"/>
        <v/>
      </c>
      <c r="BW379" s="34" t="str">
        <f t="shared" si="180"/>
        <v/>
      </c>
      <c r="BX379" s="34" t="str">
        <f t="shared" si="181"/>
        <v/>
      </c>
      <c r="BY379" s="34" t="str">
        <f t="shared" si="182"/>
        <v/>
      </c>
      <c r="BZ379" s="33" t="s">
        <v>32</v>
      </c>
      <c r="CA379" s="34">
        <f t="shared" si="183"/>
        <v>1.018</v>
      </c>
      <c r="CB379" s="28"/>
      <c r="CC379" s="29">
        <f>IF(D379&gt;Zisk!$D$10,"",E379*CA379)</f>
        <v>0</v>
      </c>
    </row>
    <row r="380" spans="2:81" x14ac:dyDescent="0.2">
      <c r="B380" s="35" t="str">
        <f>Zisk!B391</f>
        <v/>
      </c>
      <c r="C380" s="35">
        <f>Zisk!C391</f>
        <v>0</v>
      </c>
      <c r="D380" s="35">
        <f>Zisk!E391</f>
        <v>0</v>
      </c>
      <c r="E380" s="36">
        <f>Zisk!D391</f>
        <v>0</v>
      </c>
      <c r="F380" s="36"/>
      <c r="G380" s="35" t="str">
        <f t="shared" si="158"/>
        <v>(</v>
      </c>
      <c r="H380" s="35" t="str">
        <f t="shared" si="159"/>
        <v>1</v>
      </c>
      <c r="I380" s="35" t="str">
        <f t="shared" si="160"/>
        <v>+</v>
      </c>
      <c r="J380" s="37">
        <f>IF($D380&lt;=2021,VstupniParametry_SKRYT!$D$5,"")</f>
        <v>0.02</v>
      </c>
      <c r="K380" s="35" t="str">
        <f t="shared" si="161"/>
        <v>)</v>
      </c>
      <c r="L380" s="38">
        <f>IF($D380&lt;=2021,COUNTIF(Vypocet_SKRYT!T377:AS377,"&gt;=1"),"")</f>
        <v>0</v>
      </c>
      <c r="M380" s="39" t="str">
        <f t="shared" si="162"/>
        <v>x</v>
      </c>
      <c r="N380" s="35" t="str">
        <f t="shared" si="163"/>
        <v>(</v>
      </c>
      <c r="O380" s="35" t="str">
        <f t="shared" si="164"/>
        <v>1</v>
      </c>
      <c r="P380" s="35" t="str">
        <f t="shared" si="165"/>
        <v>+</v>
      </c>
      <c r="Q380" s="37">
        <f>IF($D380&lt;=2024,VstupniParametry_SKRYT!$D$6,"")</f>
        <v>0.06</v>
      </c>
      <c r="R380" s="35" t="str">
        <f t="shared" si="166"/>
        <v>)</v>
      </c>
      <c r="S380" s="38">
        <f>IF($D380&lt;=2024,COUNTIFS(Vypocet_SKRYT!AT377:AV377,"&gt;=1"),"")</f>
        <v>0</v>
      </c>
      <c r="T380" s="39" t="str">
        <f t="shared" si="167"/>
        <v>x</v>
      </c>
      <c r="U380" s="35" t="str">
        <f t="shared" si="168"/>
        <v>(</v>
      </c>
      <c r="V380" s="35" t="str">
        <f t="shared" si="169"/>
        <v>1</v>
      </c>
      <c r="W380" s="35" t="str">
        <f t="shared" si="170"/>
        <v>+</v>
      </c>
      <c r="X380" s="37">
        <f>IF($D380&lt;=2025,VstupniParametry_SKRYT!$D$9,"")</f>
        <v>1.7999999999999999E-2</v>
      </c>
      <c r="Y380" s="35" t="str">
        <f t="shared" si="171"/>
        <v>)</v>
      </c>
      <c r="Z380" s="38">
        <f>IF(AND(D380&lt;2025,2025&lt;=Zisk!$D$10),1,IF(D380=2025,0,""))</f>
        <v>1</v>
      </c>
      <c r="AA380" s="39" t="str">
        <f>IF(AND($D380&lt;=2025,Zisk!$D$10&gt;=2026),"x","")</f>
        <v/>
      </c>
      <c r="AB380" s="35" t="str">
        <f>IF(AND($D380&lt;=2026,Zisk!$D$10&gt;=2026),"(","")</f>
        <v/>
      </c>
      <c r="AC380" s="35" t="str">
        <f>IF(AND($D380&lt;=2026,Zisk!$D$10&gt;=2026),"1","")</f>
        <v/>
      </c>
      <c r="AD380" s="35" t="str">
        <f>IF(AND($D380&lt;=2026,Zisk!$D$10&gt;=2026),"+","")</f>
        <v/>
      </c>
      <c r="AE380" s="37" t="str">
        <f>IF(AND($D380&lt;=2026,Zisk!$D$10&gt;=2026),VstupniParametry_SKRYT!$D$10,"")</f>
        <v/>
      </c>
      <c r="AF380" s="35" t="str">
        <f>IF(AND($D380&lt;=2026,Zisk!$D$10&gt;=2026),")","")</f>
        <v/>
      </c>
      <c r="AG380" s="38" t="str">
        <f>IF(AND(D380&lt;2026,2026&lt;=Zisk!$D$10),1,IF(D380=2026,0,""))</f>
        <v/>
      </c>
      <c r="AH380" s="39" t="str">
        <f>IF(AND($D380&lt;=2026,Zisk!$D$10&gt;=2027),"x","")</f>
        <v/>
      </c>
      <c r="AI380" s="35" t="str">
        <f>IF(AND($D380&lt;=2027,Zisk!$D$10&gt;=2027),"(","")</f>
        <v/>
      </c>
      <c r="AJ380" s="35" t="str">
        <f>IF(AND($D380&lt;=2027,Zisk!$D$10&gt;=2027),"1","")</f>
        <v/>
      </c>
      <c r="AK380" s="35" t="str">
        <f>IF(AND($D380&lt;=2027,Zisk!$D$10&gt;=2027),"+","")</f>
        <v/>
      </c>
      <c r="AL380" s="37" t="str">
        <f>IF(AND($D380&lt;=2027,Zisk!$D$10&gt;=2027),VstupniParametry_SKRYT!$D$11,"")</f>
        <v/>
      </c>
      <c r="AM380" s="35" t="str">
        <f>IF(AND($D380&lt;=2027,Zisk!$D$10&gt;=2027),")","")</f>
        <v/>
      </c>
      <c r="AN380" s="38" t="str">
        <f>IF(AND(D380&lt;2027,2027&lt;=Zisk!$D$10),1,IF(D380=2027,0,""))</f>
        <v/>
      </c>
      <c r="AO380" s="39" t="str">
        <f>IF(AND($D380&lt;=2027,Zisk!$D$10&gt;=2028),"x","")</f>
        <v/>
      </c>
      <c r="AP380" s="35" t="str">
        <f>IF(AND($D380&lt;=2028,Zisk!$D$10&gt;=2028),"(","")</f>
        <v/>
      </c>
      <c r="AQ380" s="35" t="str">
        <f>IF(AND($D380&lt;=2028,Zisk!$D$10&gt;=2028),"1","")</f>
        <v/>
      </c>
      <c r="AR380" s="35" t="str">
        <f>IF(AND($D380&lt;=2028,Zisk!$D$10&gt;=2028),"+","")</f>
        <v/>
      </c>
      <c r="AS380" s="37" t="str">
        <f>IF(AND($D380&lt;=2028,Zisk!$D$10&gt;=2028),VstupniParametry_SKRYT!$D$12,"")</f>
        <v/>
      </c>
      <c r="AT380" s="35" t="str">
        <f>IF(AND($D380&lt;=2028,Zisk!$D$10&gt;=2028),")","")</f>
        <v/>
      </c>
      <c r="AU380" s="38" t="str">
        <f>IF(AND(D380&lt;2028,2028&lt;=Zisk!$D$10),1,IF(D380=2028,0,""))</f>
        <v/>
      </c>
      <c r="AV380" s="39" t="str">
        <f>IF(AND($D380&lt;=2028,Zisk!$D$10&gt;=2029),"x","")</f>
        <v/>
      </c>
      <c r="AW380" s="35" t="str">
        <f>IF(AND($D380&lt;=2029,Zisk!$D$10&gt;=2029),"(","")</f>
        <v/>
      </c>
      <c r="AX380" s="35" t="str">
        <f>IF(AND($D380&lt;=2029,Zisk!$D$10&gt;=2029),"1","")</f>
        <v/>
      </c>
      <c r="AY380" s="35" t="str">
        <f>IF(AND($D380&lt;=2029,Zisk!$D$10&gt;=2029),"+","")</f>
        <v/>
      </c>
      <c r="AZ380" s="37" t="str">
        <f>IF(AND($D380&lt;=2029,Zisk!$D$10&gt;=2029),VstupniParametry_SKRYT!$D$13,"")</f>
        <v/>
      </c>
      <c r="BA380" s="35" t="str">
        <f>IF(AND($D380&lt;=2029,Zisk!$D$10&gt;=2029),")","")</f>
        <v/>
      </c>
      <c r="BB380" s="38" t="str">
        <f>IF(AND(D380&lt;2029,2029&lt;=Zisk!$D$10),1,IF(D380=2029,0,""))</f>
        <v/>
      </c>
      <c r="BC380" s="39" t="str">
        <f>IF(AND($D380&lt;=2029,Zisk!$D$10&gt;=2030),"x","")</f>
        <v/>
      </c>
      <c r="BD380" s="35" t="str">
        <f>IF(AND($D380&lt;=2030,Zisk!$D$10&gt;=2030),"(","")</f>
        <v/>
      </c>
      <c r="BE380" s="35" t="str">
        <f>IF(AND($D380&lt;=2030,Zisk!$D$10&gt;=2030),"1","")</f>
        <v/>
      </c>
      <c r="BF380" s="35" t="str">
        <f>IF(AND($D380&lt;=2030,Zisk!$D$10&gt;=2030),"+","")</f>
        <v/>
      </c>
      <c r="BG380" s="37" t="str">
        <f>IF(AND($D380&lt;=2030,Zisk!$D$10&gt;=2030),VstupniParametry_SKRYT!$D$14,"")</f>
        <v/>
      </c>
      <c r="BH380" s="35" t="str">
        <f>IF(AND($D380&lt;=2030,Zisk!$D$10&gt;=2030),")","")</f>
        <v/>
      </c>
      <c r="BI380" s="38" t="str">
        <f>IF(AND(D380&lt;2030,2030&lt;=Zisk!$D$10),1,IF(D380=2030,0,""))</f>
        <v/>
      </c>
      <c r="BJ380" s="40" t="s">
        <v>32</v>
      </c>
      <c r="BK380" s="37">
        <f t="shared" si="184"/>
        <v>1</v>
      </c>
      <c r="BL380" s="35" t="str">
        <f t="shared" si="185"/>
        <v>x</v>
      </c>
      <c r="BM380" s="41">
        <f t="shared" si="186"/>
        <v>1</v>
      </c>
      <c r="BN380" s="37" t="str">
        <f t="shared" si="187"/>
        <v>x</v>
      </c>
      <c r="BO380" s="41">
        <f t="shared" si="172"/>
        <v>1.018</v>
      </c>
      <c r="BP380" s="41" t="str">
        <f t="shared" si="173"/>
        <v/>
      </c>
      <c r="BQ380" s="41" t="str">
        <f t="shared" si="174"/>
        <v/>
      </c>
      <c r="BR380" s="41" t="str">
        <f t="shared" si="175"/>
        <v/>
      </c>
      <c r="BS380" s="41" t="str">
        <f t="shared" si="176"/>
        <v/>
      </c>
      <c r="BT380" s="41" t="str">
        <f t="shared" si="177"/>
        <v/>
      </c>
      <c r="BU380" s="41" t="str">
        <f t="shared" si="178"/>
        <v/>
      </c>
      <c r="BV380" s="41" t="str">
        <f t="shared" si="179"/>
        <v/>
      </c>
      <c r="BW380" s="41" t="str">
        <f t="shared" si="180"/>
        <v/>
      </c>
      <c r="BX380" s="41" t="str">
        <f t="shared" si="181"/>
        <v/>
      </c>
      <c r="BY380" s="41" t="str">
        <f t="shared" si="182"/>
        <v/>
      </c>
      <c r="BZ380" s="40" t="s">
        <v>32</v>
      </c>
      <c r="CA380" s="41">
        <f t="shared" si="183"/>
        <v>1.018</v>
      </c>
      <c r="CB380" s="35"/>
      <c r="CC380" s="36">
        <f>IF(D380&gt;Zisk!$D$10,"",E380*CA380)</f>
        <v>0</v>
      </c>
    </row>
    <row r="381" spans="2:81" x14ac:dyDescent="0.2">
      <c r="B381" s="28" t="str">
        <f>Zisk!B392</f>
        <v/>
      </c>
      <c r="C381" s="28">
        <f>Zisk!C392</f>
        <v>0</v>
      </c>
      <c r="D381" s="28">
        <f>Zisk!E392</f>
        <v>0</v>
      </c>
      <c r="E381" s="29">
        <f>Zisk!D392</f>
        <v>0</v>
      </c>
      <c r="F381" s="29"/>
      <c r="G381" s="28" t="str">
        <f t="shared" si="158"/>
        <v>(</v>
      </c>
      <c r="H381" s="28" t="str">
        <f t="shared" si="159"/>
        <v>1</v>
      </c>
      <c r="I381" s="28" t="str">
        <f t="shared" si="160"/>
        <v>+</v>
      </c>
      <c r="J381" s="30">
        <f>IF($D381&lt;=2021,VstupniParametry_SKRYT!$D$5,"")</f>
        <v>0.02</v>
      </c>
      <c r="K381" s="28" t="str">
        <f t="shared" si="161"/>
        <v>)</v>
      </c>
      <c r="L381" s="31">
        <f>IF($D381&lt;=2021,COUNTIF(Vypocet_SKRYT!T378:AS378,"&gt;=1"),"")</f>
        <v>0</v>
      </c>
      <c r="M381" s="32" t="str">
        <f t="shared" si="162"/>
        <v>x</v>
      </c>
      <c r="N381" s="28" t="str">
        <f t="shared" si="163"/>
        <v>(</v>
      </c>
      <c r="O381" s="28" t="str">
        <f t="shared" si="164"/>
        <v>1</v>
      </c>
      <c r="P381" s="28" t="str">
        <f t="shared" si="165"/>
        <v>+</v>
      </c>
      <c r="Q381" s="30">
        <f>IF($D381&lt;=2024,VstupniParametry_SKRYT!$D$6,"")</f>
        <v>0.06</v>
      </c>
      <c r="R381" s="28" t="str">
        <f t="shared" si="166"/>
        <v>)</v>
      </c>
      <c r="S381" s="31">
        <f>IF($D381&lt;=2024,COUNTIFS(Vypocet_SKRYT!AT378:AV378,"&gt;=1"),"")</f>
        <v>0</v>
      </c>
      <c r="T381" s="32" t="str">
        <f t="shared" si="167"/>
        <v>x</v>
      </c>
      <c r="U381" s="28" t="str">
        <f t="shared" si="168"/>
        <v>(</v>
      </c>
      <c r="V381" s="28" t="str">
        <f t="shared" si="169"/>
        <v>1</v>
      </c>
      <c r="W381" s="28" t="str">
        <f t="shared" si="170"/>
        <v>+</v>
      </c>
      <c r="X381" s="30">
        <f>IF($D381&lt;=2025,VstupniParametry_SKRYT!$D$9,"")</f>
        <v>1.7999999999999999E-2</v>
      </c>
      <c r="Y381" s="28" t="str">
        <f t="shared" si="171"/>
        <v>)</v>
      </c>
      <c r="Z381" s="31">
        <f>IF(AND(D381&lt;2025,2025&lt;=Zisk!$D$10),1,IF(D381=2025,0,""))</f>
        <v>1</v>
      </c>
      <c r="AA381" s="32" t="str">
        <f>IF(AND($D381&lt;=2025,Zisk!$D$10&gt;=2026),"x","")</f>
        <v/>
      </c>
      <c r="AB381" s="28" t="str">
        <f>IF(AND($D381&lt;=2026,Zisk!$D$10&gt;=2026),"(","")</f>
        <v/>
      </c>
      <c r="AC381" s="28" t="str">
        <f>IF(AND($D381&lt;=2026,Zisk!$D$10&gt;=2026),"1","")</f>
        <v/>
      </c>
      <c r="AD381" s="28" t="str">
        <f>IF(AND($D381&lt;=2026,Zisk!$D$10&gt;=2026),"+","")</f>
        <v/>
      </c>
      <c r="AE381" s="30" t="str">
        <f>IF(AND($D381&lt;=2026,Zisk!$D$10&gt;=2026),VstupniParametry_SKRYT!$D$10,"")</f>
        <v/>
      </c>
      <c r="AF381" s="28" t="str">
        <f>IF(AND($D381&lt;=2026,Zisk!$D$10&gt;=2026),")","")</f>
        <v/>
      </c>
      <c r="AG381" s="31" t="str">
        <f>IF(AND(D381&lt;2026,2026&lt;=Zisk!$D$10),1,IF(D381=2026,0,""))</f>
        <v/>
      </c>
      <c r="AH381" s="32" t="str">
        <f>IF(AND($D381&lt;=2026,Zisk!$D$10&gt;=2027),"x","")</f>
        <v/>
      </c>
      <c r="AI381" s="28" t="str">
        <f>IF(AND($D381&lt;=2027,Zisk!$D$10&gt;=2027),"(","")</f>
        <v/>
      </c>
      <c r="AJ381" s="28" t="str">
        <f>IF(AND($D381&lt;=2027,Zisk!$D$10&gt;=2027),"1","")</f>
        <v/>
      </c>
      <c r="AK381" s="28" t="str">
        <f>IF(AND($D381&lt;=2027,Zisk!$D$10&gt;=2027),"+","")</f>
        <v/>
      </c>
      <c r="AL381" s="30" t="str">
        <f>IF(AND($D381&lt;=2027,Zisk!$D$10&gt;=2027),VstupniParametry_SKRYT!$D$11,"")</f>
        <v/>
      </c>
      <c r="AM381" s="28" t="str">
        <f>IF(AND($D381&lt;=2027,Zisk!$D$10&gt;=2027),")","")</f>
        <v/>
      </c>
      <c r="AN381" s="31" t="str">
        <f>IF(AND(D381&lt;2027,2027&lt;=Zisk!$D$10),1,IF(D381=2027,0,""))</f>
        <v/>
      </c>
      <c r="AO381" s="32" t="str">
        <f>IF(AND($D381&lt;=2027,Zisk!$D$10&gt;=2028),"x","")</f>
        <v/>
      </c>
      <c r="AP381" s="28" t="str">
        <f>IF(AND($D381&lt;=2028,Zisk!$D$10&gt;=2028),"(","")</f>
        <v/>
      </c>
      <c r="AQ381" s="28" t="str">
        <f>IF(AND($D381&lt;=2028,Zisk!$D$10&gt;=2028),"1","")</f>
        <v/>
      </c>
      <c r="AR381" s="28" t="str">
        <f>IF(AND($D381&lt;=2028,Zisk!$D$10&gt;=2028),"+","")</f>
        <v/>
      </c>
      <c r="AS381" s="30" t="str">
        <f>IF(AND($D381&lt;=2028,Zisk!$D$10&gt;=2028),VstupniParametry_SKRYT!$D$12,"")</f>
        <v/>
      </c>
      <c r="AT381" s="28" t="str">
        <f>IF(AND($D381&lt;=2028,Zisk!$D$10&gt;=2028),")","")</f>
        <v/>
      </c>
      <c r="AU381" s="31" t="str">
        <f>IF(AND(D381&lt;2028,2028&lt;=Zisk!$D$10),1,IF(D381=2028,0,""))</f>
        <v/>
      </c>
      <c r="AV381" s="32" t="str">
        <f>IF(AND($D381&lt;=2028,Zisk!$D$10&gt;=2029),"x","")</f>
        <v/>
      </c>
      <c r="AW381" s="28" t="str">
        <f>IF(AND($D381&lt;=2029,Zisk!$D$10&gt;=2029),"(","")</f>
        <v/>
      </c>
      <c r="AX381" s="28" t="str">
        <f>IF(AND($D381&lt;=2029,Zisk!$D$10&gt;=2029),"1","")</f>
        <v/>
      </c>
      <c r="AY381" s="28" t="str">
        <f>IF(AND($D381&lt;=2029,Zisk!$D$10&gt;=2029),"+","")</f>
        <v/>
      </c>
      <c r="AZ381" s="30" t="str">
        <f>IF(AND($D381&lt;=2029,Zisk!$D$10&gt;=2029),VstupniParametry_SKRYT!$D$13,"")</f>
        <v/>
      </c>
      <c r="BA381" s="28" t="str">
        <f>IF(AND($D381&lt;=2029,Zisk!$D$10&gt;=2029),")","")</f>
        <v/>
      </c>
      <c r="BB381" s="31" t="str">
        <f>IF(AND(D381&lt;2029,2029&lt;=Zisk!$D$10),1,IF(D381=2029,0,""))</f>
        <v/>
      </c>
      <c r="BC381" s="32" t="str">
        <f>IF(AND($D381&lt;=2029,Zisk!$D$10&gt;=2030),"x","")</f>
        <v/>
      </c>
      <c r="BD381" s="28" t="str">
        <f>IF(AND($D381&lt;=2030,Zisk!$D$10&gt;=2030),"(","")</f>
        <v/>
      </c>
      <c r="BE381" s="28" t="str">
        <f>IF(AND($D381&lt;=2030,Zisk!$D$10&gt;=2030),"1","")</f>
        <v/>
      </c>
      <c r="BF381" s="28" t="str">
        <f>IF(AND($D381&lt;=2030,Zisk!$D$10&gt;=2030),"+","")</f>
        <v/>
      </c>
      <c r="BG381" s="30" t="str">
        <f>IF(AND($D381&lt;=2030,Zisk!$D$10&gt;=2030),VstupniParametry_SKRYT!$D$14,"")</f>
        <v/>
      </c>
      <c r="BH381" s="28" t="str">
        <f>IF(AND($D381&lt;=2030,Zisk!$D$10&gt;=2030),")","")</f>
        <v/>
      </c>
      <c r="BI381" s="31" t="str">
        <f>IF(AND(D381&lt;2030,2030&lt;=Zisk!$D$10),1,IF(D381=2030,0,""))</f>
        <v/>
      </c>
      <c r="BJ381" s="33" t="s">
        <v>32</v>
      </c>
      <c r="BK381" s="30">
        <f t="shared" si="184"/>
        <v>1</v>
      </c>
      <c r="BL381" s="28" t="str">
        <f t="shared" si="185"/>
        <v>x</v>
      </c>
      <c r="BM381" s="34">
        <f t="shared" si="186"/>
        <v>1</v>
      </c>
      <c r="BN381" s="30" t="str">
        <f t="shared" si="187"/>
        <v>x</v>
      </c>
      <c r="BO381" s="34">
        <f t="shared" si="172"/>
        <v>1.018</v>
      </c>
      <c r="BP381" s="34" t="str">
        <f t="shared" si="173"/>
        <v/>
      </c>
      <c r="BQ381" s="34" t="str">
        <f t="shared" si="174"/>
        <v/>
      </c>
      <c r="BR381" s="34" t="str">
        <f t="shared" si="175"/>
        <v/>
      </c>
      <c r="BS381" s="34" t="str">
        <f t="shared" si="176"/>
        <v/>
      </c>
      <c r="BT381" s="34" t="str">
        <f t="shared" si="177"/>
        <v/>
      </c>
      <c r="BU381" s="34" t="str">
        <f t="shared" si="178"/>
        <v/>
      </c>
      <c r="BV381" s="34" t="str">
        <f t="shared" si="179"/>
        <v/>
      </c>
      <c r="BW381" s="34" t="str">
        <f t="shared" si="180"/>
        <v/>
      </c>
      <c r="BX381" s="34" t="str">
        <f t="shared" si="181"/>
        <v/>
      </c>
      <c r="BY381" s="34" t="str">
        <f t="shared" si="182"/>
        <v/>
      </c>
      <c r="BZ381" s="33" t="s">
        <v>32</v>
      </c>
      <c r="CA381" s="34">
        <f t="shared" si="183"/>
        <v>1.018</v>
      </c>
      <c r="CB381" s="28"/>
      <c r="CC381" s="29">
        <f>IF(D381&gt;Zisk!$D$10,"",E381*CA381)</f>
        <v>0</v>
      </c>
    </row>
    <row r="382" spans="2:81" x14ac:dyDescent="0.2">
      <c r="B382" s="35" t="str">
        <f>Zisk!B393</f>
        <v/>
      </c>
      <c r="C382" s="35">
        <f>Zisk!C393</f>
        <v>0</v>
      </c>
      <c r="D382" s="35">
        <f>Zisk!E393</f>
        <v>0</v>
      </c>
      <c r="E382" s="36">
        <f>Zisk!D393</f>
        <v>0</v>
      </c>
      <c r="F382" s="36"/>
      <c r="G382" s="35" t="str">
        <f t="shared" si="158"/>
        <v>(</v>
      </c>
      <c r="H382" s="35" t="str">
        <f t="shared" si="159"/>
        <v>1</v>
      </c>
      <c r="I382" s="35" t="str">
        <f t="shared" si="160"/>
        <v>+</v>
      </c>
      <c r="J382" s="37">
        <f>IF($D382&lt;=2021,VstupniParametry_SKRYT!$D$5,"")</f>
        <v>0.02</v>
      </c>
      <c r="K382" s="35" t="str">
        <f t="shared" si="161"/>
        <v>)</v>
      </c>
      <c r="L382" s="38">
        <f>IF($D382&lt;=2021,COUNTIF(Vypocet_SKRYT!T379:AS379,"&gt;=1"),"")</f>
        <v>0</v>
      </c>
      <c r="M382" s="39" t="str">
        <f t="shared" si="162"/>
        <v>x</v>
      </c>
      <c r="N382" s="35" t="str">
        <f t="shared" si="163"/>
        <v>(</v>
      </c>
      <c r="O382" s="35" t="str">
        <f t="shared" si="164"/>
        <v>1</v>
      </c>
      <c r="P382" s="35" t="str">
        <f t="shared" si="165"/>
        <v>+</v>
      </c>
      <c r="Q382" s="37">
        <f>IF($D382&lt;=2024,VstupniParametry_SKRYT!$D$6,"")</f>
        <v>0.06</v>
      </c>
      <c r="R382" s="35" t="str">
        <f t="shared" si="166"/>
        <v>)</v>
      </c>
      <c r="S382" s="38">
        <f>IF($D382&lt;=2024,COUNTIFS(Vypocet_SKRYT!AT379:AV379,"&gt;=1"),"")</f>
        <v>0</v>
      </c>
      <c r="T382" s="39" t="str">
        <f t="shared" si="167"/>
        <v>x</v>
      </c>
      <c r="U382" s="35" t="str">
        <f t="shared" si="168"/>
        <v>(</v>
      </c>
      <c r="V382" s="35" t="str">
        <f t="shared" si="169"/>
        <v>1</v>
      </c>
      <c r="W382" s="35" t="str">
        <f t="shared" si="170"/>
        <v>+</v>
      </c>
      <c r="X382" s="37">
        <f>IF($D382&lt;=2025,VstupniParametry_SKRYT!$D$9,"")</f>
        <v>1.7999999999999999E-2</v>
      </c>
      <c r="Y382" s="35" t="str">
        <f t="shared" si="171"/>
        <v>)</v>
      </c>
      <c r="Z382" s="38">
        <f>IF(AND(D382&lt;2025,2025&lt;=Zisk!$D$10),1,IF(D382=2025,0,""))</f>
        <v>1</v>
      </c>
      <c r="AA382" s="39" t="str">
        <f>IF(AND($D382&lt;=2025,Zisk!$D$10&gt;=2026),"x","")</f>
        <v/>
      </c>
      <c r="AB382" s="35" t="str">
        <f>IF(AND($D382&lt;=2026,Zisk!$D$10&gt;=2026),"(","")</f>
        <v/>
      </c>
      <c r="AC382" s="35" t="str">
        <f>IF(AND($D382&lt;=2026,Zisk!$D$10&gt;=2026),"1","")</f>
        <v/>
      </c>
      <c r="AD382" s="35" t="str">
        <f>IF(AND($D382&lt;=2026,Zisk!$D$10&gt;=2026),"+","")</f>
        <v/>
      </c>
      <c r="AE382" s="37" t="str">
        <f>IF(AND($D382&lt;=2026,Zisk!$D$10&gt;=2026),VstupniParametry_SKRYT!$D$10,"")</f>
        <v/>
      </c>
      <c r="AF382" s="35" t="str">
        <f>IF(AND($D382&lt;=2026,Zisk!$D$10&gt;=2026),")","")</f>
        <v/>
      </c>
      <c r="AG382" s="38" t="str">
        <f>IF(AND(D382&lt;2026,2026&lt;=Zisk!$D$10),1,IF(D382=2026,0,""))</f>
        <v/>
      </c>
      <c r="AH382" s="39" t="str">
        <f>IF(AND($D382&lt;=2026,Zisk!$D$10&gt;=2027),"x","")</f>
        <v/>
      </c>
      <c r="AI382" s="35" t="str">
        <f>IF(AND($D382&lt;=2027,Zisk!$D$10&gt;=2027),"(","")</f>
        <v/>
      </c>
      <c r="AJ382" s="35" t="str">
        <f>IF(AND($D382&lt;=2027,Zisk!$D$10&gt;=2027),"1","")</f>
        <v/>
      </c>
      <c r="AK382" s="35" t="str">
        <f>IF(AND($D382&lt;=2027,Zisk!$D$10&gt;=2027),"+","")</f>
        <v/>
      </c>
      <c r="AL382" s="37" t="str">
        <f>IF(AND($D382&lt;=2027,Zisk!$D$10&gt;=2027),VstupniParametry_SKRYT!$D$11,"")</f>
        <v/>
      </c>
      <c r="AM382" s="35" t="str">
        <f>IF(AND($D382&lt;=2027,Zisk!$D$10&gt;=2027),")","")</f>
        <v/>
      </c>
      <c r="AN382" s="38" t="str">
        <f>IF(AND(D382&lt;2027,2027&lt;=Zisk!$D$10),1,IF(D382=2027,0,""))</f>
        <v/>
      </c>
      <c r="AO382" s="39" t="str">
        <f>IF(AND($D382&lt;=2027,Zisk!$D$10&gt;=2028),"x","")</f>
        <v/>
      </c>
      <c r="AP382" s="35" t="str">
        <f>IF(AND($D382&lt;=2028,Zisk!$D$10&gt;=2028),"(","")</f>
        <v/>
      </c>
      <c r="AQ382" s="35" t="str">
        <f>IF(AND($D382&lt;=2028,Zisk!$D$10&gt;=2028),"1","")</f>
        <v/>
      </c>
      <c r="AR382" s="35" t="str">
        <f>IF(AND($D382&lt;=2028,Zisk!$D$10&gt;=2028),"+","")</f>
        <v/>
      </c>
      <c r="AS382" s="37" t="str">
        <f>IF(AND($D382&lt;=2028,Zisk!$D$10&gt;=2028),VstupniParametry_SKRYT!$D$12,"")</f>
        <v/>
      </c>
      <c r="AT382" s="35" t="str">
        <f>IF(AND($D382&lt;=2028,Zisk!$D$10&gt;=2028),")","")</f>
        <v/>
      </c>
      <c r="AU382" s="38" t="str">
        <f>IF(AND(D382&lt;2028,2028&lt;=Zisk!$D$10),1,IF(D382=2028,0,""))</f>
        <v/>
      </c>
      <c r="AV382" s="39" t="str">
        <f>IF(AND($D382&lt;=2028,Zisk!$D$10&gt;=2029),"x","")</f>
        <v/>
      </c>
      <c r="AW382" s="35" t="str">
        <f>IF(AND($D382&lt;=2029,Zisk!$D$10&gt;=2029),"(","")</f>
        <v/>
      </c>
      <c r="AX382" s="35" t="str">
        <f>IF(AND($D382&lt;=2029,Zisk!$D$10&gt;=2029),"1","")</f>
        <v/>
      </c>
      <c r="AY382" s="35" t="str">
        <f>IF(AND($D382&lt;=2029,Zisk!$D$10&gt;=2029),"+","")</f>
        <v/>
      </c>
      <c r="AZ382" s="37" t="str">
        <f>IF(AND($D382&lt;=2029,Zisk!$D$10&gt;=2029),VstupniParametry_SKRYT!$D$13,"")</f>
        <v/>
      </c>
      <c r="BA382" s="35" t="str">
        <f>IF(AND($D382&lt;=2029,Zisk!$D$10&gt;=2029),")","")</f>
        <v/>
      </c>
      <c r="BB382" s="38" t="str">
        <f>IF(AND(D382&lt;2029,2029&lt;=Zisk!$D$10),1,IF(D382=2029,0,""))</f>
        <v/>
      </c>
      <c r="BC382" s="39" t="str">
        <f>IF(AND($D382&lt;=2029,Zisk!$D$10&gt;=2030),"x","")</f>
        <v/>
      </c>
      <c r="BD382" s="35" t="str">
        <f>IF(AND($D382&lt;=2030,Zisk!$D$10&gt;=2030),"(","")</f>
        <v/>
      </c>
      <c r="BE382" s="35" t="str">
        <f>IF(AND($D382&lt;=2030,Zisk!$D$10&gt;=2030),"1","")</f>
        <v/>
      </c>
      <c r="BF382" s="35" t="str">
        <f>IF(AND($D382&lt;=2030,Zisk!$D$10&gt;=2030),"+","")</f>
        <v/>
      </c>
      <c r="BG382" s="37" t="str">
        <f>IF(AND($D382&lt;=2030,Zisk!$D$10&gt;=2030),VstupniParametry_SKRYT!$D$14,"")</f>
        <v/>
      </c>
      <c r="BH382" s="35" t="str">
        <f>IF(AND($D382&lt;=2030,Zisk!$D$10&gt;=2030),")","")</f>
        <v/>
      </c>
      <c r="BI382" s="38" t="str">
        <f>IF(AND(D382&lt;2030,2030&lt;=Zisk!$D$10),1,IF(D382=2030,0,""))</f>
        <v/>
      </c>
      <c r="BJ382" s="40" t="s">
        <v>32</v>
      </c>
      <c r="BK382" s="37">
        <f t="shared" si="184"/>
        <v>1</v>
      </c>
      <c r="BL382" s="35" t="str">
        <f t="shared" si="185"/>
        <v>x</v>
      </c>
      <c r="BM382" s="41">
        <f t="shared" si="186"/>
        <v>1</v>
      </c>
      <c r="BN382" s="37" t="str">
        <f t="shared" si="187"/>
        <v>x</v>
      </c>
      <c r="BO382" s="41">
        <f t="shared" si="172"/>
        <v>1.018</v>
      </c>
      <c r="BP382" s="41" t="str">
        <f t="shared" si="173"/>
        <v/>
      </c>
      <c r="BQ382" s="41" t="str">
        <f t="shared" si="174"/>
        <v/>
      </c>
      <c r="BR382" s="41" t="str">
        <f t="shared" si="175"/>
        <v/>
      </c>
      <c r="BS382" s="41" t="str">
        <f t="shared" si="176"/>
        <v/>
      </c>
      <c r="BT382" s="41" t="str">
        <f t="shared" si="177"/>
        <v/>
      </c>
      <c r="BU382" s="41" t="str">
        <f t="shared" si="178"/>
        <v/>
      </c>
      <c r="BV382" s="41" t="str">
        <f t="shared" si="179"/>
        <v/>
      </c>
      <c r="BW382" s="41" t="str">
        <f t="shared" si="180"/>
        <v/>
      </c>
      <c r="BX382" s="41" t="str">
        <f t="shared" si="181"/>
        <v/>
      </c>
      <c r="BY382" s="41" t="str">
        <f t="shared" si="182"/>
        <v/>
      </c>
      <c r="BZ382" s="40" t="s">
        <v>32</v>
      </c>
      <c r="CA382" s="41">
        <f t="shared" si="183"/>
        <v>1.018</v>
      </c>
      <c r="CB382" s="35"/>
      <c r="CC382" s="36">
        <f>IF(D382&gt;Zisk!$D$10,"",E382*CA382)</f>
        <v>0</v>
      </c>
    </row>
    <row r="383" spans="2:81" x14ac:dyDescent="0.2">
      <c r="B383" s="28" t="str">
        <f>Zisk!B394</f>
        <v/>
      </c>
      <c r="C383" s="28">
        <f>Zisk!C394</f>
        <v>0</v>
      </c>
      <c r="D383" s="28">
        <f>Zisk!E394</f>
        <v>0</v>
      </c>
      <c r="E383" s="29">
        <f>Zisk!D394</f>
        <v>0</v>
      </c>
      <c r="F383" s="29"/>
      <c r="G383" s="28" t="str">
        <f t="shared" si="158"/>
        <v>(</v>
      </c>
      <c r="H383" s="28" t="str">
        <f t="shared" si="159"/>
        <v>1</v>
      </c>
      <c r="I383" s="28" t="str">
        <f t="shared" si="160"/>
        <v>+</v>
      </c>
      <c r="J383" s="30">
        <f>IF($D383&lt;=2021,VstupniParametry_SKRYT!$D$5,"")</f>
        <v>0.02</v>
      </c>
      <c r="K383" s="28" t="str">
        <f t="shared" si="161"/>
        <v>)</v>
      </c>
      <c r="L383" s="31">
        <f>IF($D383&lt;=2021,COUNTIF(Vypocet_SKRYT!T380:AS380,"&gt;=1"),"")</f>
        <v>0</v>
      </c>
      <c r="M383" s="32" t="str">
        <f t="shared" si="162"/>
        <v>x</v>
      </c>
      <c r="N383" s="28" t="str">
        <f t="shared" si="163"/>
        <v>(</v>
      </c>
      <c r="O383" s="28" t="str">
        <f t="shared" si="164"/>
        <v>1</v>
      </c>
      <c r="P383" s="28" t="str">
        <f t="shared" si="165"/>
        <v>+</v>
      </c>
      <c r="Q383" s="30">
        <f>IF($D383&lt;=2024,VstupniParametry_SKRYT!$D$6,"")</f>
        <v>0.06</v>
      </c>
      <c r="R383" s="28" t="str">
        <f t="shared" si="166"/>
        <v>)</v>
      </c>
      <c r="S383" s="31">
        <f>IF($D383&lt;=2024,COUNTIFS(Vypocet_SKRYT!AT380:AV380,"&gt;=1"),"")</f>
        <v>0</v>
      </c>
      <c r="T383" s="32" t="str">
        <f t="shared" si="167"/>
        <v>x</v>
      </c>
      <c r="U383" s="28" t="str">
        <f t="shared" si="168"/>
        <v>(</v>
      </c>
      <c r="V383" s="28" t="str">
        <f t="shared" si="169"/>
        <v>1</v>
      </c>
      <c r="W383" s="28" t="str">
        <f t="shared" si="170"/>
        <v>+</v>
      </c>
      <c r="X383" s="30">
        <f>IF($D383&lt;=2025,VstupniParametry_SKRYT!$D$9,"")</f>
        <v>1.7999999999999999E-2</v>
      </c>
      <c r="Y383" s="28" t="str">
        <f t="shared" si="171"/>
        <v>)</v>
      </c>
      <c r="Z383" s="31">
        <f>IF(AND(D383&lt;2025,2025&lt;=Zisk!$D$10),1,IF(D383=2025,0,""))</f>
        <v>1</v>
      </c>
      <c r="AA383" s="32" t="str">
        <f>IF(AND($D383&lt;=2025,Zisk!$D$10&gt;=2026),"x","")</f>
        <v/>
      </c>
      <c r="AB383" s="28" t="str">
        <f>IF(AND($D383&lt;=2026,Zisk!$D$10&gt;=2026),"(","")</f>
        <v/>
      </c>
      <c r="AC383" s="28" t="str">
        <f>IF(AND($D383&lt;=2026,Zisk!$D$10&gt;=2026),"1","")</f>
        <v/>
      </c>
      <c r="AD383" s="28" t="str">
        <f>IF(AND($D383&lt;=2026,Zisk!$D$10&gt;=2026),"+","")</f>
        <v/>
      </c>
      <c r="AE383" s="30" t="str">
        <f>IF(AND($D383&lt;=2026,Zisk!$D$10&gt;=2026),VstupniParametry_SKRYT!$D$10,"")</f>
        <v/>
      </c>
      <c r="AF383" s="28" t="str">
        <f>IF(AND($D383&lt;=2026,Zisk!$D$10&gt;=2026),")","")</f>
        <v/>
      </c>
      <c r="AG383" s="31" t="str">
        <f>IF(AND(D383&lt;2026,2026&lt;=Zisk!$D$10),1,IF(D383=2026,0,""))</f>
        <v/>
      </c>
      <c r="AH383" s="32" t="str">
        <f>IF(AND($D383&lt;=2026,Zisk!$D$10&gt;=2027),"x","")</f>
        <v/>
      </c>
      <c r="AI383" s="28" t="str">
        <f>IF(AND($D383&lt;=2027,Zisk!$D$10&gt;=2027),"(","")</f>
        <v/>
      </c>
      <c r="AJ383" s="28" t="str">
        <f>IF(AND($D383&lt;=2027,Zisk!$D$10&gt;=2027),"1","")</f>
        <v/>
      </c>
      <c r="AK383" s="28" t="str">
        <f>IF(AND($D383&lt;=2027,Zisk!$D$10&gt;=2027),"+","")</f>
        <v/>
      </c>
      <c r="AL383" s="30" t="str">
        <f>IF(AND($D383&lt;=2027,Zisk!$D$10&gt;=2027),VstupniParametry_SKRYT!$D$11,"")</f>
        <v/>
      </c>
      <c r="AM383" s="28" t="str">
        <f>IF(AND($D383&lt;=2027,Zisk!$D$10&gt;=2027),")","")</f>
        <v/>
      </c>
      <c r="AN383" s="31" t="str">
        <f>IF(AND(D383&lt;2027,2027&lt;=Zisk!$D$10),1,IF(D383=2027,0,""))</f>
        <v/>
      </c>
      <c r="AO383" s="32" t="str">
        <f>IF(AND($D383&lt;=2027,Zisk!$D$10&gt;=2028),"x","")</f>
        <v/>
      </c>
      <c r="AP383" s="28" t="str">
        <f>IF(AND($D383&lt;=2028,Zisk!$D$10&gt;=2028),"(","")</f>
        <v/>
      </c>
      <c r="AQ383" s="28" t="str">
        <f>IF(AND($D383&lt;=2028,Zisk!$D$10&gt;=2028),"1","")</f>
        <v/>
      </c>
      <c r="AR383" s="28" t="str">
        <f>IF(AND($D383&lt;=2028,Zisk!$D$10&gt;=2028),"+","")</f>
        <v/>
      </c>
      <c r="AS383" s="30" t="str">
        <f>IF(AND($D383&lt;=2028,Zisk!$D$10&gt;=2028),VstupniParametry_SKRYT!$D$12,"")</f>
        <v/>
      </c>
      <c r="AT383" s="28" t="str">
        <f>IF(AND($D383&lt;=2028,Zisk!$D$10&gt;=2028),")","")</f>
        <v/>
      </c>
      <c r="AU383" s="31" t="str">
        <f>IF(AND(D383&lt;2028,2028&lt;=Zisk!$D$10),1,IF(D383=2028,0,""))</f>
        <v/>
      </c>
      <c r="AV383" s="32" t="str">
        <f>IF(AND($D383&lt;=2028,Zisk!$D$10&gt;=2029),"x","")</f>
        <v/>
      </c>
      <c r="AW383" s="28" t="str">
        <f>IF(AND($D383&lt;=2029,Zisk!$D$10&gt;=2029),"(","")</f>
        <v/>
      </c>
      <c r="AX383" s="28" t="str">
        <f>IF(AND($D383&lt;=2029,Zisk!$D$10&gt;=2029),"1","")</f>
        <v/>
      </c>
      <c r="AY383" s="28" t="str">
        <f>IF(AND($D383&lt;=2029,Zisk!$D$10&gt;=2029),"+","")</f>
        <v/>
      </c>
      <c r="AZ383" s="30" t="str">
        <f>IF(AND($D383&lt;=2029,Zisk!$D$10&gt;=2029),VstupniParametry_SKRYT!$D$13,"")</f>
        <v/>
      </c>
      <c r="BA383" s="28" t="str">
        <f>IF(AND($D383&lt;=2029,Zisk!$D$10&gt;=2029),")","")</f>
        <v/>
      </c>
      <c r="BB383" s="31" t="str">
        <f>IF(AND(D383&lt;2029,2029&lt;=Zisk!$D$10),1,IF(D383=2029,0,""))</f>
        <v/>
      </c>
      <c r="BC383" s="32" t="str">
        <f>IF(AND($D383&lt;=2029,Zisk!$D$10&gt;=2030),"x","")</f>
        <v/>
      </c>
      <c r="BD383" s="28" t="str">
        <f>IF(AND($D383&lt;=2030,Zisk!$D$10&gt;=2030),"(","")</f>
        <v/>
      </c>
      <c r="BE383" s="28" t="str">
        <f>IF(AND($D383&lt;=2030,Zisk!$D$10&gt;=2030),"1","")</f>
        <v/>
      </c>
      <c r="BF383" s="28" t="str">
        <f>IF(AND($D383&lt;=2030,Zisk!$D$10&gt;=2030),"+","")</f>
        <v/>
      </c>
      <c r="BG383" s="30" t="str">
        <f>IF(AND($D383&lt;=2030,Zisk!$D$10&gt;=2030),VstupniParametry_SKRYT!$D$14,"")</f>
        <v/>
      </c>
      <c r="BH383" s="28" t="str">
        <f>IF(AND($D383&lt;=2030,Zisk!$D$10&gt;=2030),")","")</f>
        <v/>
      </c>
      <c r="BI383" s="31" t="str">
        <f>IF(AND(D383&lt;2030,2030&lt;=Zisk!$D$10),1,IF(D383=2030,0,""))</f>
        <v/>
      </c>
      <c r="BJ383" s="33" t="s">
        <v>32</v>
      </c>
      <c r="BK383" s="30">
        <f t="shared" si="184"/>
        <v>1</v>
      </c>
      <c r="BL383" s="28" t="str">
        <f t="shared" si="185"/>
        <v>x</v>
      </c>
      <c r="BM383" s="34">
        <f t="shared" si="186"/>
        <v>1</v>
      </c>
      <c r="BN383" s="30" t="str">
        <f t="shared" si="187"/>
        <v>x</v>
      </c>
      <c r="BO383" s="34">
        <f t="shared" si="172"/>
        <v>1.018</v>
      </c>
      <c r="BP383" s="34" t="str">
        <f t="shared" si="173"/>
        <v/>
      </c>
      <c r="BQ383" s="34" t="str">
        <f t="shared" si="174"/>
        <v/>
      </c>
      <c r="BR383" s="34" t="str">
        <f t="shared" si="175"/>
        <v/>
      </c>
      <c r="BS383" s="34" t="str">
        <f t="shared" si="176"/>
        <v/>
      </c>
      <c r="BT383" s="34" t="str">
        <f t="shared" si="177"/>
        <v/>
      </c>
      <c r="BU383" s="34" t="str">
        <f t="shared" si="178"/>
        <v/>
      </c>
      <c r="BV383" s="34" t="str">
        <f t="shared" si="179"/>
        <v/>
      </c>
      <c r="BW383" s="34" t="str">
        <f t="shared" si="180"/>
        <v/>
      </c>
      <c r="BX383" s="34" t="str">
        <f t="shared" si="181"/>
        <v/>
      </c>
      <c r="BY383" s="34" t="str">
        <f t="shared" si="182"/>
        <v/>
      </c>
      <c r="BZ383" s="33" t="s">
        <v>32</v>
      </c>
      <c r="CA383" s="34">
        <f t="shared" si="183"/>
        <v>1.018</v>
      </c>
      <c r="CB383" s="28"/>
      <c r="CC383" s="29">
        <f>IF(D383&gt;Zisk!$D$10,"",E383*CA383)</f>
        <v>0</v>
      </c>
    </row>
    <row r="384" spans="2:81" x14ac:dyDescent="0.2">
      <c r="B384" s="35" t="str">
        <f>Zisk!B395</f>
        <v/>
      </c>
      <c r="C384" s="35">
        <f>Zisk!C395</f>
        <v>0</v>
      </c>
      <c r="D384" s="35">
        <f>Zisk!E395</f>
        <v>0</v>
      </c>
      <c r="E384" s="36">
        <f>Zisk!D395</f>
        <v>0</v>
      </c>
      <c r="F384" s="36"/>
      <c r="G384" s="35" t="str">
        <f t="shared" si="158"/>
        <v>(</v>
      </c>
      <c r="H384" s="35" t="str">
        <f t="shared" si="159"/>
        <v>1</v>
      </c>
      <c r="I384" s="35" t="str">
        <f t="shared" si="160"/>
        <v>+</v>
      </c>
      <c r="J384" s="37">
        <f>IF($D384&lt;=2021,VstupniParametry_SKRYT!$D$5,"")</f>
        <v>0.02</v>
      </c>
      <c r="K384" s="35" t="str">
        <f t="shared" si="161"/>
        <v>)</v>
      </c>
      <c r="L384" s="38">
        <f>IF($D384&lt;=2021,COUNTIF(Vypocet_SKRYT!T381:AS381,"&gt;=1"),"")</f>
        <v>0</v>
      </c>
      <c r="M384" s="39" t="str">
        <f t="shared" si="162"/>
        <v>x</v>
      </c>
      <c r="N384" s="35" t="str">
        <f t="shared" si="163"/>
        <v>(</v>
      </c>
      <c r="O384" s="35" t="str">
        <f t="shared" si="164"/>
        <v>1</v>
      </c>
      <c r="P384" s="35" t="str">
        <f t="shared" si="165"/>
        <v>+</v>
      </c>
      <c r="Q384" s="37">
        <f>IF($D384&lt;=2024,VstupniParametry_SKRYT!$D$6,"")</f>
        <v>0.06</v>
      </c>
      <c r="R384" s="35" t="str">
        <f t="shared" si="166"/>
        <v>)</v>
      </c>
      <c r="S384" s="38">
        <f>IF($D384&lt;=2024,COUNTIFS(Vypocet_SKRYT!AT381:AV381,"&gt;=1"),"")</f>
        <v>0</v>
      </c>
      <c r="T384" s="39" t="str">
        <f t="shared" si="167"/>
        <v>x</v>
      </c>
      <c r="U384" s="35" t="str">
        <f t="shared" si="168"/>
        <v>(</v>
      </c>
      <c r="V384" s="35" t="str">
        <f t="shared" si="169"/>
        <v>1</v>
      </c>
      <c r="W384" s="35" t="str">
        <f t="shared" si="170"/>
        <v>+</v>
      </c>
      <c r="X384" s="37">
        <f>IF($D384&lt;=2025,VstupniParametry_SKRYT!$D$9,"")</f>
        <v>1.7999999999999999E-2</v>
      </c>
      <c r="Y384" s="35" t="str">
        <f t="shared" si="171"/>
        <v>)</v>
      </c>
      <c r="Z384" s="38">
        <f>IF(AND(D384&lt;2025,2025&lt;=Zisk!$D$10),1,IF(D384=2025,0,""))</f>
        <v>1</v>
      </c>
      <c r="AA384" s="39" t="str">
        <f>IF(AND($D384&lt;=2025,Zisk!$D$10&gt;=2026),"x","")</f>
        <v/>
      </c>
      <c r="AB384" s="35" t="str">
        <f>IF(AND($D384&lt;=2026,Zisk!$D$10&gt;=2026),"(","")</f>
        <v/>
      </c>
      <c r="AC384" s="35" t="str">
        <f>IF(AND($D384&lt;=2026,Zisk!$D$10&gt;=2026),"1","")</f>
        <v/>
      </c>
      <c r="AD384" s="35" t="str">
        <f>IF(AND($D384&lt;=2026,Zisk!$D$10&gt;=2026),"+","")</f>
        <v/>
      </c>
      <c r="AE384" s="37" t="str">
        <f>IF(AND($D384&lt;=2026,Zisk!$D$10&gt;=2026),VstupniParametry_SKRYT!$D$10,"")</f>
        <v/>
      </c>
      <c r="AF384" s="35" t="str">
        <f>IF(AND($D384&lt;=2026,Zisk!$D$10&gt;=2026),")","")</f>
        <v/>
      </c>
      <c r="AG384" s="38" t="str">
        <f>IF(AND(D384&lt;2026,2026&lt;=Zisk!$D$10),1,IF(D384=2026,0,""))</f>
        <v/>
      </c>
      <c r="AH384" s="39" t="str">
        <f>IF(AND($D384&lt;=2026,Zisk!$D$10&gt;=2027),"x","")</f>
        <v/>
      </c>
      <c r="AI384" s="35" t="str">
        <f>IF(AND($D384&lt;=2027,Zisk!$D$10&gt;=2027),"(","")</f>
        <v/>
      </c>
      <c r="AJ384" s="35" t="str">
        <f>IF(AND($D384&lt;=2027,Zisk!$D$10&gt;=2027),"1","")</f>
        <v/>
      </c>
      <c r="AK384" s="35" t="str">
        <f>IF(AND($D384&lt;=2027,Zisk!$D$10&gt;=2027),"+","")</f>
        <v/>
      </c>
      <c r="AL384" s="37" t="str">
        <f>IF(AND($D384&lt;=2027,Zisk!$D$10&gt;=2027),VstupniParametry_SKRYT!$D$11,"")</f>
        <v/>
      </c>
      <c r="AM384" s="35" t="str">
        <f>IF(AND($D384&lt;=2027,Zisk!$D$10&gt;=2027),")","")</f>
        <v/>
      </c>
      <c r="AN384" s="38" t="str">
        <f>IF(AND(D384&lt;2027,2027&lt;=Zisk!$D$10),1,IF(D384=2027,0,""))</f>
        <v/>
      </c>
      <c r="AO384" s="39" t="str">
        <f>IF(AND($D384&lt;=2027,Zisk!$D$10&gt;=2028),"x","")</f>
        <v/>
      </c>
      <c r="AP384" s="35" t="str">
        <f>IF(AND($D384&lt;=2028,Zisk!$D$10&gt;=2028),"(","")</f>
        <v/>
      </c>
      <c r="AQ384" s="35" t="str">
        <f>IF(AND($D384&lt;=2028,Zisk!$D$10&gt;=2028),"1","")</f>
        <v/>
      </c>
      <c r="AR384" s="35" t="str">
        <f>IF(AND($D384&lt;=2028,Zisk!$D$10&gt;=2028),"+","")</f>
        <v/>
      </c>
      <c r="AS384" s="37" t="str">
        <f>IF(AND($D384&lt;=2028,Zisk!$D$10&gt;=2028),VstupniParametry_SKRYT!$D$12,"")</f>
        <v/>
      </c>
      <c r="AT384" s="35" t="str">
        <f>IF(AND($D384&lt;=2028,Zisk!$D$10&gt;=2028),")","")</f>
        <v/>
      </c>
      <c r="AU384" s="38" t="str">
        <f>IF(AND(D384&lt;2028,2028&lt;=Zisk!$D$10),1,IF(D384=2028,0,""))</f>
        <v/>
      </c>
      <c r="AV384" s="39" t="str">
        <f>IF(AND($D384&lt;=2028,Zisk!$D$10&gt;=2029),"x","")</f>
        <v/>
      </c>
      <c r="AW384" s="35" t="str">
        <f>IF(AND($D384&lt;=2029,Zisk!$D$10&gt;=2029),"(","")</f>
        <v/>
      </c>
      <c r="AX384" s="35" t="str">
        <f>IF(AND($D384&lt;=2029,Zisk!$D$10&gt;=2029),"1","")</f>
        <v/>
      </c>
      <c r="AY384" s="35" t="str">
        <f>IF(AND($D384&lt;=2029,Zisk!$D$10&gt;=2029),"+","")</f>
        <v/>
      </c>
      <c r="AZ384" s="37" t="str">
        <f>IF(AND($D384&lt;=2029,Zisk!$D$10&gt;=2029),VstupniParametry_SKRYT!$D$13,"")</f>
        <v/>
      </c>
      <c r="BA384" s="35" t="str">
        <f>IF(AND($D384&lt;=2029,Zisk!$D$10&gt;=2029),")","")</f>
        <v/>
      </c>
      <c r="BB384" s="38" t="str">
        <f>IF(AND(D384&lt;2029,2029&lt;=Zisk!$D$10),1,IF(D384=2029,0,""))</f>
        <v/>
      </c>
      <c r="BC384" s="39" t="str">
        <f>IF(AND($D384&lt;=2029,Zisk!$D$10&gt;=2030),"x","")</f>
        <v/>
      </c>
      <c r="BD384" s="35" t="str">
        <f>IF(AND($D384&lt;=2030,Zisk!$D$10&gt;=2030),"(","")</f>
        <v/>
      </c>
      <c r="BE384" s="35" t="str">
        <f>IF(AND($D384&lt;=2030,Zisk!$D$10&gt;=2030),"1","")</f>
        <v/>
      </c>
      <c r="BF384" s="35" t="str">
        <f>IF(AND($D384&lt;=2030,Zisk!$D$10&gt;=2030),"+","")</f>
        <v/>
      </c>
      <c r="BG384" s="37" t="str">
        <f>IF(AND($D384&lt;=2030,Zisk!$D$10&gt;=2030),VstupniParametry_SKRYT!$D$14,"")</f>
        <v/>
      </c>
      <c r="BH384" s="35" t="str">
        <f>IF(AND($D384&lt;=2030,Zisk!$D$10&gt;=2030),")","")</f>
        <v/>
      </c>
      <c r="BI384" s="38" t="str">
        <f>IF(AND(D384&lt;2030,2030&lt;=Zisk!$D$10),1,IF(D384=2030,0,""))</f>
        <v/>
      </c>
      <c r="BJ384" s="40" t="s">
        <v>32</v>
      </c>
      <c r="BK384" s="37">
        <f t="shared" si="184"/>
        <v>1</v>
      </c>
      <c r="BL384" s="35" t="str">
        <f t="shared" si="185"/>
        <v>x</v>
      </c>
      <c r="BM384" s="41">
        <f t="shared" si="186"/>
        <v>1</v>
      </c>
      <c r="BN384" s="37" t="str">
        <f t="shared" si="187"/>
        <v>x</v>
      </c>
      <c r="BO384" s="41">
        <f t="shared" si="172"/>
        <v>1.018</v>
      </c>
      <c r="BP384" s="41" t="str">
        <f t="shared" si="173"/>
        <v/>
      </c>
      <c r="BQ384" s="41" t="str">
        <f t="shared" si="174"/>
        <v/>
      </c>
      <c r="BR384" s="41" t="str">
        <f t="shared" si="175"/>
        <v/>
      </c>
      <c r="BS384" s="41" t="str">
        <f t="shared" si="176"/>
        <v/>
      </c>
      <c r="BT384" s="41" t="str">
        <f t="shared" si="177"/>
        <v/>
      </c>
      <c r="BU384" s="41" t="str">
        <f t="shared" si="178"/>
        <v/>
      </c>
      <c r="BV384" s="41" t="str">
        <f t="shared" si="179"/>
        <v/>
      </c>
      <c r="BW384" s="41" t="str">
        <f t="shared" si="180"/>
        <v/>
      </c>
      <c r="BX384" s="41" t="str">
        <f t="shared" si="181"/>
        <v/>
      </c>
      <c r="BY384" s="41" t="str">
        <f t="shared" si="182"/>
        <v/>
      </c>
      <c r="BZ384" s="40" t="s">
        <v>32</v>
      </c>
      <c r="CA384" s="41">
        <f t="shared" si="183"/>
        <v>1.018</v>
      </c>
      <c r="CB384" s="35"/>
      <c r="CC384" s="36">
        <f>IF(D384&gt;Zisk!$D$10,"",E384*CA384)</f>
        <v>0</v>
      </c>
    </row>
    <row r="385" spans="2:81" x14ac:dyDescent="0.2">
      <c r="B385" s="28" t="str">
        <f>Zisk!B396</f>
        <v/>
      </c>
      <c r="C385" s="28">
        <f>Zisk!C396</f>
        <v>0</v>
      </c>
      <c r="D385" s="28">
        <f>Zisk!E396</f>
        <v>0</v>
      </c>
      <c r="E385" s="29">
        <f>Zisk!D396</f>
        <v>0</v>
      </c>
      <c r="F385" s="29"/>
      <c r="G385" s="28" t="str">
        <f t="shared" si="158"/>
        <v>(</v>
      </c>
      <c r="H385" s="28" t="str">
        <f t="shared" si="159"/>
        <v>1</v>
      </c>
      <c r="I385" s="28" t="str">
        <f t="shared" si="160"/>
        <v>+</v>
      </c>
      <c r="J385" s="30">
        <f>IF($D385&lt;=2021,VstupniParametry_SKRYT!$D$5,"")</f>
        <v>0.02</v>
      </c>
      <c r="K385" s="28" t="str">
        <f t="shared" si="161"/>
        <v>)</v>
      </c>
      <c r="L385" s="31">
        <f>IF($D385&lt;=2021,COUNTIF(Vypocet_SKRYT!T382:AS382,"&gt;=1"),"")</f>
        <v>0</v>
      </c>
      <c r="M385" s="32" t="str">
        <f t="shared" si="162"/>
        <v>x</v>
      </c>
      <c r="N385" s="28" t="str">
        <f t="shared" si="163"/>
        <v>(</v>
      </c>
      <c r="O385" s="28" t="str">
        <f t="shared" si="164"/>
        <v>1</v>
      </c>
      <c r="P385" s="28" t="str">
        <f t="shared" si="165"/>
        <v>+</v>
      </c>
      <c r="Q385" s="30">
        <f>IF($D385&lt;=2024,VstupniParametry_SKRYT!$D$6,"")</f>
        <v>0.06</v>
      </c>
      <c r="R385" s="28" t="str">
        <f t="shared" si="166"/>
        <v>)</v>
      </c>
      <c r="S385" s="31">
        <f>IF($D385&lt;=2024,COUNTIFS(Vypocet_SKRYT!AT382:AV382,"&gt;=1"),"")</f>
        <v>0</v>
      </c>
      <c r="T385" s="32" t="str">
        <f t="shared" si="167"/>
        <v>x</v>
      </c>
      <c r="U385" s="28" t="str">
        <f t="shared" si="168"/>
        <v>(</v>
      </c>
      <c r="V385" s="28" t="str">
        <f t="shared" si="169"/>
        <v>1</v>
      </c>
      <c r="W385" s="28" t="str">
        <f t="shared" si="170"/>
        <v>+</v>
      </c>
      <c r="X385" s="30">
        <f>IF($D385&lt;=2025,VstupniParametry_SKRYT!$D$9,"")</f>
        <v>1.7999999999999999E-2</v>
      </c>
      <c r="Y385" s="28" t="str">
        <f t="shared" si="171"/>
        <v>)</v>
      </c>
      <c r="Z385" s="31">
        <f>IF(AND(D385&lt;2025,2025&lt;=Zisk!$D$10),1,IF(D385=2025,0,""))</f>
        <v>1</v>
      </c>
      <c r="AA385" s="32" t="str">
        <f>IF(AND($D385&lt;=2025,Zisk!$D$10&gt;=2026),"x","")</f>
        <v/>
      </c>
      <c r="AB385" s="28" t="str">
        <f>IF(AND($D385&lt;=2026,Zisk!$D$10&gt;=2026),"(","")</f>
        <v/>
      </c>
      <c r="AC385" s="28" t="str">
        <f>IF(AND($D385&lt;=2026,Zisk!$D$10&gt;=2026),"1","")</f>
        <v/>
      </c>
      <c r="AD385" s="28" t="str">
        <f>IF(AND($D385&lt;=2026,Zisk!$D$10&gt;=2026),"+","")</f>
        <v/>
      </c>
      <c r="AE385" s="30" t="str">
        <f>IF(AND($D385&lt;=2026,Zisk!$D$10&gt;=2026),VstupniParametry_SKRYT!$D$10,"")</f>
        <v/>
      </c>
      <c r="AF385" s="28" t="str">
        <f>IF(AND($D385&lt;=2026,Zisk!$D$10&gt;=2026),")","")</f>
        <v/>
      </c>
      <c r="AG385" s="31" t="str">
        <f>IF(AND(D385&lt;2026,2026&lt;=Zisk!$D$10),1,IF(D385=2026,0,""))</f>
        <v/>
      </c>
      <c r="AH385" s="32" t="str">
        <f>IF(AND($D385&lt;=2026,Zisk!$D$10&gt;=2027),"x","")</f>
        <v/>
      </c>
      <c r="AI385" s="28" t="str">
        <f>IF(AND($D385&lt;=2027,Zisk!$D$10&gt;=2027),"(","")</f>
        <v/>
      </c>
      <c r="AJ385" s="28" t="str">
        <f>IF(AND($D385&lt;=2027,Zisk!$D$10&gt;=2027),"1","")</f>
        <v/>
      </c>
      <c r="AK385" s="28" t="str">
        <f>IF(AND($D385&lt;=2027,Zisk!$D$10&gt;=2027),"+","")</f>
        <v/>
      </c>
      <c r="AL385" s="30" t="str">
        <f>IF(AND($D385&lt;=2027,Zisk!$D$10&gt;=2027),VstupniParametry_SKRYT!$D$11,"")</f>
        <v/>
      </c>
      <c r="AM385" s="28" t="str">
        <f>IF(AND($D385&lt;=2027,Zisk!$D$10&gt;=2027),")","")</f>
        <v/>
      </c>
      <c r="AN385" s="31" t="str">
        <f>IF(AND(D385&lt;2027,2027&lt;=Zisk!$D$10),1,IF(D385=2027,0,""))</f>
        <v/>
      </c>
      <c r="AO385" s="32" t="str">
        <f>IF(AND($D385&lt;=2027,Zisk!$D$10&gt;=2028),"x","")</f>
        <v/>
      </c>
      <c r="AP385" s="28" t="str">
        <f>IF(AND($D385&lt;=2028,Zisk!$D$10&gt;=2028),"(","")</f>
        <v/>
      </c>
      <c r="AQ385" s="28" t="str">
        <f>IF(AND($D385&lt;=2028,Zisk!$D$10&gt;=2028),"1","")</f>
        <v/>
      </c>
      <c r="AR385" s="28" t="str">
        <f>IF(AND($D385&lt;=2028,Zisk!$D$10&gt;=2028),"+","")</f>
        <v/>
      </c>
      <c r="AS385" s="30" t="str">
        <f>IF(AND($D385&lt;=2028,Zisk!$D$10&gt;=2028),VstupniParametry_SKRYT!$D$12,"")</f>
        <v/>
      </c>
      <c r="AT385" s="28" t="str">
        <f>IF(AND($D385&lt;=2028,Zisk!$D$10&gt;=2028),")","")</f>
        <v/>
      </c>
      <c r="AU385" s="31" t="str">
        <f>IF(AND(D385&lt;2028,2028&lt;=Zisk!$D$10),1,IF(D385=2028,0,""))</f>
        <v/>
      </c>
      <c r="AV385" s="32" t="str">
        <f>IF(AND($D385&lt;=2028,Zisk!$D$10&gt;=2029),"x","")</f>
        <v/>
      </c>
      <c r="AW385" s="28" t="str">
        <f>IF(AND($D385&lt;=2029,Zisk!$D$10&gt;=2029),"(","")</f>
        <v/>
      </c>
      <c r="AX385" s="28" t="str">
        <f>IF(AND($D385&lt;=2029,Zisk!$D$10&gt;=2029),"1","")</f>
        <v/>
      </c>
      <c r="AY385" s="28" t="str">
        <f>IF(AND($D385&lt;=2029,Zisk!$D$10&gt;=2029),"+","")</f>
        <v/>
      </c>
      <c r="AZ385" s="30" t="str">
        <f>IF(AND($D385&lt;=2029,Zisk!$D$10&gt;=2029),VstupniParametry_SKRYT!$D$13,"")</f>
        <v/>
      </c>
      <c r="BA385" s="28" t="str">
        <f>IF(AND($D385&lt;=2029,Zisk!$D$10&gt;=2029),")","")</f>
        <v/>
      </c>
      <c r="BB385" s="31" t="str">
        <f>IF(AND(D385&lt;2029,2029&lt;=Zisk!$D$10),1,IF(D385=2029,0,""))</f>
        <v/>
      </c>
      <c r="BC385" s="32" t="str">
        <f>IF(AND($D385&lt;=2029,Zisk!$D$10&gt;=2030),"x","")</f>
        <v/>
      </c>
      <c r="BD385" s="28" t="str">
        <f>IF(AND($D385&lt;=2030,Zisk!$D$10&gt;=2030),"(","")</f>
        <v/>
      </c>
      <c r="BE385" s="28" t="str">
        <f>IF(AND($D385&lt;=2030,Zisk!$D$10&gt;=2030),"1","")</f>
        <v/>
      </c>
      <c r="BF385" s="28" t="str">
        <f>IF(AND($D385&lt;=2030,Zisk!$D$10&gt;=2030),"+","")</f>
        <v/>
      </c>
      <c r="BG385" s="30" t="str">
        <f>IF(AND($D385&lt;=2030,Zisk!$D$10&gt;=2030),VstupniParametry_SKRYT!$D$14,"")</f>
        <v/>
      </c>
      <c r="BH385" s="28" t="str">
        <f>IF(AND($D385&lt;=2030,Zisk!$D$10&gt;=2030),")","")</f>
        <v/>
      </c>
      <c r="BI385" s="31" t="str">
        <f>IF(AND(D385&lt;2030,2030&lt;=Zisk!$D$10),1,IF(D385=2030,0,""))</f>
        <v/>
      </c>
      <c r="BJ385" s="33" t="s">
        <v>32</v>
      </c>
      <c r="BK385" s="30">
        <f t="shared" si="184"/>
        <v>1</v>
      </c>
      <c r="BL385" s="28" t="str">
        <f t="shared" si="185"/>
        <v>x</v>
      </c>
      <c r="BM385" s="34">
        <f t="shared" si="186"/>
        <v>1</v>
      </c>
      <c r="BN385" s="30" t="str">
        <f t="shared" si="187"/>
        <v>x</v>
      </c>
      <c r="BO385" s="34">
        <f t="shared" si="172"/>
        <v>1.018</v>
      </c>
      <c r="BP385" s="34" t="str">
        <f t="shared" si="173"/>
        <v/>
      </c>
      <c r="BQ385" s="34" t="str">
        <f t="shared" si="174"/>
        <v/>
      </c>
      <c r="BR385" s="34" t="str">
        <f t="shared" si="175"/>
        <v/>
      </c>
      <c r="BS385" s="34" t="str">
        <f t="shared" si="176"/>
        <v/>
      </c>
      <c r="BT385" s="34" t="str">
        <f t="shared" si="177"/>
        <v/>
      </c>
      <c r="BU385" s="34" t="str">
        <f t="shared" si="178"/>
        <v/>
      </c>
      <c r="BV385" s="34" t="str">
        <f t="shared" si="179"/>
        <v/>
      </c>
      <c r="BW385" s="34" t="str">
        <f t="shared" si="180"/>
        <v/>
      </c>
      <c r="BX385" s="34" t="str">
        <f t="shared" si="181"/>
        <v/>
      </c>
      <c r="BY385" s="34" t="str">
        <f t="shared" si="182"/>
        <v/>
      </c>
      <c r="BZ385" s="33" t="s">
        <v>32</v>
      </c>
      <c r="CA385" s="34">
        <f t="shared" si="183"/>
        <v>1.018</v>
      </c>
      <c r="CB385" s="28"/>
      <c r="CC385" s="29">
        <f>IF(D385&gt;Zisk!$D$10,"",E385*CA385)</f>
        <v>0</v>
      </c>
    </row>
    <row r="386" spans="2:81" x14ac:dyDescent="0.2">
      <c r="B386" s="35" t="str">
        <f>Zisk!B397</f>
        <v/>
      </c>
      <c r="C386" s="35">
        <f>Zisk!C397</f>
        <v>0</v>
      </c>
      <c r="D386" s="35">
        <f>Zisk!E397</f>
        <v>0</v>
      </c>
      <c r="E386" s="36">
        <f>Zisk!D397</f>
        <v>0</v>
      </c>
      <c r="F386" s="36"/>
      <c r="G386" s="35" t="str">
        <f t="shared" si="158"/>
        <v>(</v>
      </c>
      <c r="H386" s="35" t="str">
        <f t="shared" si="159"/>
        <v>1</v>
      </c>
      <c r="I386" s="35" t="str">
        <f t="shared" si="160"/>
        <v>+</v>
      </c>
      <c r="J386" s="37">
        <f>IF($D386&lt;=2021,VstupniParametry_SKRYT!$D$5,"")</f>
        <v>0.02</v>
      </c>
      <c r="K386" s="35" t="str">
        <f t="shared" si="161"/>
        <v>)</v>
      </c>
      <c r="L386" s="38">
        <f>IF($D386&lt;=2021,COUNTIF(Vypocet_SKRYT!T383:AS383,"&gt;=1"),"")</f>
        <v>0</v>
      </c>
      <c r="M386" s="39" t="str">
        <f t="shared" si="162"/>
        <v>x</v>
      </c>
      <c r="N386" s="35" t="str">
        <f t="shared" si="163"/>
        <v>(</v>
      </c>
      <c r="O386" s="35" t="str">
        <f t="shared" si="164"/>
        <v>1</v>
      </c>
      <c r="P386" s="35" t="str">
        <f t="shared" si="165"/>
        <v>+</v>
      </c>
      <c r="Q386" s="37">
        <f>IF($D386&lt;=2024,VstupniParametry_SKRYT!$D$6,"")</f>
        <v>0.06</v>
      </c>
      <c r="R386" s="35" t="str">
        <f t="shared" si="166"/>
        <v>)</v>
      </c>
      <c r="S386" s="38">
        <f>IF($D386&lt;=2024,COUNTIFS(Vypocet_SKRYT!AT383:AV383,"&gt;=1"),"")</f>
        <v>0</v>
      </c>
      <c r="T386" s="39" t="str">
        <f t="shared" si="167"/>
        <v>x</v>
      </c>
      <c r="U386" s="35" t="str">
        <f t="shared" si="168"/>
        <v>(</v>
      </c>
      <c r="V386" s="35" t="str">
        <f t="shared" si="169"/>
        <v>1</v>
      </c>
      <c r="W386" s="35" t="str">
        <f t="shared" si="170"/>
        <v>+</v>
      </c>
      <c r="X386" s="37">
        <f>IF($D386&lt;=2025,VstupniParametry_SKRYT!$D$9,"")</f>
        <v>1.7999999999999999E-2</v>
      </c>
      <c r="Y386" s="35" t="str">
        <f t="shared" si="171"/>
        <v>)</v>
      </c>
      <c r="Z386" s="38">
        <f>IF(AND(D386&lt;2025,2025&lt;=Zisk!$D$10),1,IF(D386=2025,0,""))</f>
        <v>1</v>
      </c>
      <c r="AA386" s="39" t="str">
        <f>IF(AND($D386&lt;=2025,Zisk!$D$10&gt;=2026),"x","")</f>
        <v/>
      </c>
      <c r="AB386" s="35" t="str">
        <f>IF(AND($D386&lt;=2026,Zisk!$D$10&gt;=2026),"(","")</f>
        <v/>
      </c>
      <c r="AC386" s="35" t="str">
        <f>IF(AND($D386&lt;=2026,Zisk!$D$10&gt;=2026),"1","")</f>
        <v/>
      </c>
      <c r="AD386" s="35" t="str">
        <f>IF(AND($D386&lt;=2026,Zisk!$D$10&gt;=2026),"+","")</f>
        <v/>
      </c>
      <c r="AE386" s="37" t="str">
        <f>IF(AND($D386&lt;=2026,Zisk!$D$10&gt;=2026),VstupniParametry_SKRYT!$D$10,"")</f>
        <v/>
      </c>
      <c r="AF386" s="35" t="str">
        <f>IF(AND($D386&lt;=2026,Zisk!$D$10&gt;=2026),")","")</f>
        <v/>
      </c>
      <c r="AG386" s="38" t="str">
        <f>IF(AND(D386&lt;2026,2026&lt;=Zisk!$D$10),1,IF(D386=2026,0,""))</f>
        <v/>
      </c>
      <c r="AH386" s="39" t="str">
        <f>IF(AND($D386&lt;=2026,Zisk!$D$10&gt;=2027),"x","")</f>
        <v/>
      </c>
      <c r="AI386" s="35" t="str">
        <f>IF(AND($D386&lt;=2027,Zisk!$D$10&gt;=2027),"(","")</f>
        <v/>
      </c>
      <c r="AJ386" s="35" t="str">
        <f>IF(AND($D386&lt;=2027,Zisk!$D$10&gt;=2027),"1","")</f>
        <v/>
      </c>
      <c r="AK386" s="35" t="str">
        <f>IF(AND($D386&lt;=2027,Zisk!$D$10&gt;=2027),"+","")</f>
        <v/>
      </c>
      <c r="AL386" s="37" t="str">
        <f>IF(AND($D386&lt;=2027,Zisk!$D$10&gt;=2027),VstupniParametry_SKRYT!$D$11,"")</f>
        <v/>
      </c>
      <c r="AM386" s="35" t="str">
        <f>IF(AND($D386&lt;=2027,Zisk!$D$10&gt;=2027),")","")</f>
        <v/>
      </c>
      <c r="AN386" s="38" t="str">
        <f>IF(AND(D386&lt;2027,2027&lt;=Zisk!$D$10),1,IF(D386=2027,0,""))</f>
        <v/>
      </c>
      <c r="AO386" s="39" t="str">
        <f>IF(AND($D386&lt;=2027,Zisk!$D$10&gt;=2028),"x","")</f>
        <v/>
      </c>
      <c r="AP386" s="35" t="str">
        <f>IF(AND($D386&lt;=2028,Zisk!$D$10&gt;=2028),"(","")</f>
        <v/>
      </c>
      <c r="AQ386" s="35" t="str">
        <f>IF(AND($D386&lt;=2028,Zisk!$D$10&gt;=2028),"1","")</f>
        <v/>
      </c>
      <c r="AR386" s="35" t="str">
        <f>IF(AND($D386&lt;=2028,Zisk!$D$10&gt;=2028),"+","")</f>
        <v/>
      </c>
      <c r="AS386" s="37" t="str">
        <f>IF(AND($D386&lt;=2028,Zisk!$D$10&gt;=2028),VstupniParametry_SKRYT!$D$12,"")</f>
        <v/>
      </c>
      <c r="AT386" s="35" t="str">
        <f>IF(AND($D386&lt;=2028,Zisk!$D$10&gt;=2028),")","")</f>
        <v/>
      </c>
      <c r="AU386" s="38" t="str">
        <f>IF(AND(D386&lt;2028,2028&lt;=Zisk!$D$10),1,IF(D386=2028,0,""))</f>
        <v/>
      </c>
      <c r="AV386" s="39" t="str">
        <f>IF(AND($D386&lt;=2028,Zisk!$D$10&gt;=2029),"x","")</f>
        <v/>
      </c>
      <c r="AW386" s="35" t="str">
        <f>IF(AND($D386&lt;=2029,Zisk!$D$10&gt;=2029),"(","")</f>
        <v/>
      </c>
      <c r="AX386" s="35" t="str">
        <f>IF(AND($D386&lt;=2029,Zisk!$D$10&gt;=2029),"1","")</f>
        <v/>
      </c>
      <c r="AY386" s="35" t="str">
        <f>IF(AND($D386&lt;=2029,Zisk!$D$10&gt;=2029),"+","")</f>
        <v/>
      </c>
      <c r="AZ386" s="37" t="str">
        <f>IF(AND($D386&lt;=2029,Zisk!$D$10&gt;=2029),VstupniParametry_SKRYT!$D$13,"")</f>
        <v/>
      </c>
      <c r="BA386" s="35" t="str">
        <f>IF(AND($D386&lt;=2029,Zisk!$D$10&gt;=2029),")","")</f>
        <v/>
      </c>
      <c r="BB386" s="38" t="str">
        <f>IF(AND(D386&lt;2029,2029&lt;=Zisk!$D$10),1,IF(D386=2029,0,""))</f>
        <v/>
      </c>
      <c r="BC386" s="39" t="str">
        <f>IF(AND($D386&lt;=2029,Zisk!$D$10&gt;=2030),"x","")</f>
        <v/>
      </c>
      <c r="BD386" s="35" t="str">
        <f>IF(AND($D386&lt;=2030,Zisk!$D$10&gt;=2030),"(","")</f>
        <v/>
      </c>
      <c r="BE386" s="35" t="str">
        <f>IF(AND($D386&lt;=2030,Zisk!$D$10&gt;=2030),"1","")</f>
        <v/>
      </c>
      <c r="BF386" s="35" t="str">
        <f>IF(AND($D386&lt;=2030,Zisk!$D$10&gt;=2030),"+","")</f>
        <v/>
      </c>
      <c r="BG386" s="37" t="str">
        <f>IF(AND($D386&lt;=2030,Zisk!$D$10&gt;=2030),VstupniParametry_SKRYT!$D$14,"")</f>
        <v/>
      </c>
      <c r="BH386" s="35" t="str">
        <f>IF(AND($D386&lt;=2030,Zisk!$D$10&gt;=2030),")","")</f>
        <v/>
      </c>
      <c r="BI386" s="38" t="str">
        <f>IF(AND(D386&lt;2030,2030&lt;=Zisk!$D$10),1,IF(D386=2030,0,""))</f>
        <v/>
      </c>
      <c r="BJ386" s="40" t="s">
        <v>32</v>
      </c>
      <c r="BK386" s="37">
        <f t="shared" si="184"/>
        <v>1</v>
      </c>
      <c r="BL386" s="35" t="str">
        <f t="shared" si="185"/>
        <v>x</v>
      </c>
      <c r="BM386" s="41">
        <f t="shared" si="186"/>
        <v>1</v>
      </c>
      <c r="BN386" s="37" t="str">
        <f t="shared" si="187"/>
        <v>x</v>
      </c>
      <c r="BO386" s="41">
        <f t="shared" si="172"/>
        <v>1.018</v>
      </c>
      <c r="BP386" s="41" t="str">
        <f t="shared" si="173"/>
        <v/>
      </c>
      <c r="BQ386" s="41" t="str">
        <f t="shared" si="174"/>
        <v/>
      </c>
      <c r="BR386" s="41" t="str">
        <f t="shared" si="175"/>
        <v/>
      </c>
      <c r="BS386" s="41" t="str">
        <f t="shared" si="176"/>
        <v/>
      </c>
      <c r="BT386" s="41" t="str">
        <f t="shared" si="177"/>
        <v/>
      </c>
      <c r="BU386" s="41" t="str">
        <f t="shared" si="178"/>
        <v/>
      </c>
      <c r="BV386" s="41" t="str">
        <f t="shared" si="179"/>
        <v/>
      </c>
      <c r="BW386" s="41" t="str">
        <f t="shared" si="180"/>
        <v/>
      </c>
      <c r="BX386" s="41" t="str">
        <f t="shared" si="181"/>
        <v/>
      </c>
      <c r="BY386" s="41" t="str">
        <f t="shared" si="182"/>
        <v/>
      </c>
      <c r="BZ386" s="40" t="s">
        <v>32</v>
      </c>
      <c r="CA386" s="41">
        <f t="shared" si="183"/>
        <v>1.018</v>
      </c>
      <c r="CB386" s="35"/>
      <c r="CC386" s="36">
        <f>IF(D386&gt;Zisk!$D$10,"",E386*CA386)</f>
        <v>0</v>
      </c>
    </row>
    <row r="387" spans="2:81" x14ac:dyDescent="0.2">
      <c r="B387" s="28" t="str">
        <f>Zisk!B398</f>
        <v/>
      </c>
      <c r="C387" s="28">
        <f>Zisk!C398</f>
        <v>0</v>
      </c>
      <c r="D387" s="28">
        <f>Zisk!E398</f>
        <v>0</v>
      </c>
      <c r="E387" s="29">
        <f>Zisk!D398</f>
        <v>0</v>
      </c>
      <c r="F387" s="29"/>
      <c r="G387" s="28" t="str">
        <f t="shared" si="158"/>
        <v>(</v>
      </c>
      <c r="H387" s="28" t="str">
        <f t="shared" si="159"/>
        <v>1</v>
      </c>
      <c r="I387" s="28" t="str">
        <f t="shared" si="160"/>
        <v>+</v>
      </c>
      <c r="J387" s="30">
        <f>IF($D387&lt;=2021,VstupniParametry_SKRYT!$D$5,"")</f>
        <v>0.02</v>
      </c>
      <c r="K387" s="28" t="str">
        <f t="shared" si="161"/>
        <v>)</v>
      </c>
      <c r="L387" s="31">
        <f>IF($D387&lt;=2021,COUNTIF(Vypocet_SKRYT!T384:AS384,"&gt;=1"),"")</f>
        <v>0</v>
      </c>
      <c r="M387" s="32" t="str">
        <f t="shared" si="162"/>
        <v>x</v>
      </c>
      <c r="N387" s="28" t="str">
        <f t="shared" si="163"/>
        <v>(</v>
      </c>
      <c r="O387" s="28" t="str">
        <f t="shared" si="164"/>
        <v>1</v>
      </c>
      <c r="P387" s="28" t="str">
        <f t="shared" si="165"/>
        <v>+</v>
      </c>
      <c r="Q387" s="30">
        <f>IF($D387&lt;=2024,VstupniParametry_SKRYT!$D$6,"")</f>
        <v>0.06</v>
      </c>
      <c r="R387" s="28" t="str">
        <f t="shared" si="166"/>
        <v>)</v>
      </c>
      <c r="S387" s="31">
        <f>IF($D387&lt;=2024,COUNTIFS(Vypocet_SKRYT!AT384:AV384,"&gt;=1"),"")</f>
        <v>0</v>
      </c>
      <c r="T387" s="32" t="str">
        <f t="shared" si="167"/>
        <v>x</v>
      </c>
      <c r="U387" s="28" t="str">
        <f t="shared" si="168"/>
        <v>(</v>
      </c>
      <c r="V387" s="28" t="str">
        <f t="shared" si="169"/>
        <v>1</v>
      </c>
      <c r="W387" s="28" t="str">
        <f t="shared" si="170"/>
        <v>+</v>
      </c>
      <c r="X387" s="30">
        <f>IF($D387&lt;=2025,VstupniParametry_SKRYT!$D$9,"")</f>
        <v>1.7999999999999999E-2</v>
      </c>
      <c r="Y387" s="28" t="str">
        <f t="shared" si="171"/>
        <v>)</v>
      </c>
      <c r="Z387" s="31">
        <f>IF(AND(D387&lt;2025,2025&lt;=Zisk!$D$10),1,IF(D387=2025,0,""))</f>
        <v>1</v>
      </c>
      <c r="AA387" s="32" t="str">
        <f>IF(AND($D387&lt;=2025,Zisk!$D$10&gt;=2026),"x","")</f>
        <v/>
      </c>
      <c r="AB387" s="28" t="str">
        <f>IF(AND($D387&lt;=2026,Zisk!$D$10&gt;=2026),"(","")</f>
        <v/>
      </c>
      <c r="AC387" s="28" t="str">
        <f>IF(AND($D387&lt;=2026,Zisk!$D$10&gt;=2026),"1","")</f>
        <v/>
      </c>
      <c r="AD387" s="28" t="str">
        <f>IF(AND($D387&lt;=2026,Zisk!$D$10&gt;=2026),"+","")</f>
        <v/>
      </c>
      <c r="AE387" s="30" t="str">
        <f>IF(AND($D387&lt;=2026,Zisk!$D$10&gt;=2026),VstupniParametry_SKRYT!$D$10,"")</f>
        <v/>
      </c>
      <c r="AF387" s="28" t="str">
        <f>IF(AND($D387&lt;=2026,Zisk!$D$10&gt;=2026),")","")</f>
        <v/>
      </c>
      <c r="AG387" s="31" t="str">
        <f>IF(AND(D387&lt;2026,2026&lt;=Zisk!$D$10),1,IF(D387=2026,0,""))</f>
        <v/>
      </c>
      <c r="AH387" s="32" t="str">
        <f>IF(AND($D387&lt;=2026,Zisk!$D$10&gt;=2027),"x","")</f>
        <v/>
      </c>
      <c r="AI387" s="28" t="str">
        <f>IF(AND($D387&lt;=2027,Zisk!$D$10&gt;=2027),"(","")</f>
        <v/>
      </c>
      <c r="AJ387" s="28" t="str">
        <f>IF(AND($D387&lt;=2027,Zisk!$D$10&gt;=2027),"1","")</f>
        <v/>
      </c>
      <c r="AK387" s="28" t="str">
        <f>IF(AND($D387&lt;=2027,Zisk!$D$10&gt;=2027),"+","")</f>
        <v/>
      </c>
      <c r="AL387" s="30" t="str">
        <f>IF(AND($D387&lt;=2027,Zisk!$D$10&gt;=2027),VstupniParametry_SKRYT!$D$11,"")</f>
        <v/>
      </c>
      <c r="AM387" s="28" t="str">
        <f>IF(AND($D387&lt;=2027,Zisk!$D$10&gt;=2027),")","")</f>
        <v/>
      </c>
      <c r="AN387" s="31" t="str">
        <f>IF(AND(D387&lt;2027,2027&lt;=Zisk!$D$10),1,IF(D387=2027,0,""))</f>
        <v/>
      </c>
      <c r="AO387" s="32" t="str">
        <f>IF(AND($D387&lt;=2027,Zisk!$D$10&gt;=2028),"x","")</f>
        <v/>
      </c>
      <c r="AP387" s="28" t="str">
        <f>IF(AND($D387&lt;=2028,Zisk!$D$10&gt;=2028),"(","")</f>
        <v/>
      </c>
      <c r="AQ387" s="28" t="str">
        <f>IF(AND($D387&lt;=2028,Zisk!$D$10&gt;=2028),"1","")</f>
        <v/>
      </c>
      <c r="AR387" s="28" t="str">
        <f>IF(AND($D387&lt;=2028,Zisk!$D$10&gt;=2028),"+","")</f>
        <v/>
      </c>
      <c r="AS387" s="30" t="str">
        <f>IF(AND($D387&lt;=2028,Zisk!$D$10&gt;=2028),VstupniParametry_SKRYT!$D$12,"")</f>
        <v/>
      </c>
      <c r="AT387" s="28" t="str">
        <f>IF(AND($D387&lt;=2028,Zisk!$D$10&gt;=2028),")","")</f>
        <v/>
      </c>
      <c r="AU387" s="31" t="str">
        <f>IF(AND(D387&lt;2028,2028&lt;=Zisk!$D$10),1,IF(D387=2028,0,""))</f>
        <v/>
      </c>
      <c r="AV387" s="32" t="str">
        <f>IF(AND($D387&lt;=2028,Zisk!$D$10&gt;=2029),"x","")</f>
        <v/>
      </c>
      <c r="AW387" s="28" t="str">
        <f>IF(AND($D387&lt;=2029,Zisk!$D$10&gt;=2029),"(","")</f>
        <v/>
      </c>
      <c r="AX387" s="28" t="str">
        <f>IF(AND($D387&lt;=2029,Zisk!$D$10&gt;=2029),"1","")</f>
        <v/>
      </c>
      <c r="AY387" s="28" t="str">
        <f>IF(AND($D387&lt;=2029,Zisk!$D$10&gt;=2029),"+","")</f>
        <v/>
      </c>
      <c r="AZ387" s="30" t="str">
        <f>IF(AND($D387&lt;=2029,Zisk!$D$10&gt;=2029),VstupniParametry_SKRYT!$D$13,"")</f>
        <v/>
      </c>
      <c r="BA387" s="28" t="str">
        <f>IF(AND($D387&lt;=2029,Zisk!$D$10&gt;=2029),")","")</f>
        <v/>
      </c>
      <c r="BB387" s="31" t="str">
        <f>IF(AND(D387&lt;2029,2029&lt;=Zisk!$D$10),1,IF(D387=2029,0,""))</f>
        <v/>
      </c>
      <c r="BC387" s="32" t="str">
        <f>IF(AND($D387&lt;=2029,Zisk!$D$10&gt;=2030),"x","")</f>
        <v/>
      </c>
      <c r="BD387" s="28" t="str">
        <f>IF(AND($D387&lt;=2030,Zisk!$D$10&gt;=2030),"(","")</f>
        <v/>
      </c>
      <c r="BE387" s="28" t="str">
        <f>IF(AND($D387&lt;=2030,Zisk!$D$10&gt;=2030),"1","")</f>
        <v/>
      </c>
      <c r="BF387" s="28" t="str">
        <f>IF(AND($D387&lt;=2030,Zisk!$D$10&gt;=2030),"+","")</f>
        <v/>
      </c>
      <c r="BG387" s="30" t="str">
        <f>IF(AND($D387&lt;=2030,Zisk!$D$10&gt;=2030),VstupniParametry_SKRYT!$D$14,"")</f>
        <v/>
      </c>
      <c r="BH387" s="28" t="str">
        <f>IF(AND($D387&lt;=2030,Zisk!$D$10&gt;=2030),")","")</f>
        <v/>
      </c>
      <c r="BI387" s="31" t="str">
        <f>IF(AND(D387&lt;2030,2030&lt;=Zisk!$D$10),1,IF(D387=2030,0,""))</f>
        <v/>
      </c>
      <c r="BJ387" s="33" t="s">
        <v>32</v>
      </c>
      <c r="BK387" s="30">
        <f t="shared" si="184"/>
        <v>1</v>
      </c>
      <c r="BL387" s="28" t="str">
        <f t="shared" si="185"/>
        <v>x</v>
      </c>
      <c r="BM387" s="34">
        <f t="shared" si="186"/>
        <v>1</v>
      </c>
      <c r="BN387" s="30" t="str">
        <f t="shared" si="187"/>
        <v>x</v>
      </c>
      <c r="BO387" s="34">
        <f t="shared" si="172"/>
        <v>1.018</v>
      </c>
      <c r="BP387" s="34" t="str">
        <f t="shared" si="173"/>
        <v/>
      </c>
      <c r="BQ387" s="34" t="str">
        <f t="shared" si="174"/>
        <v/>
      </c>
      <c r="BR387" s="34" t="str">
        <f t="shared" si="175"/>
        <v/>
      </c>
      <c r="BS387" s="34" t="str">
        <f t="shared" si="176"/>
        <v/>
      </c>
      <c r="BT387" s="34" t="str">
        <f t="shared" si="177"/>
        <v/>
      </c>
      <c r="BU387" s="34" t="str">
        <f t="shared" si="178"/>
        <v/>
      </c>
      <c r="BV387" s="34" t="str">
        <f t="shared" si="179"/>
        <v/>
      </c>
      <c r="BW387" s="34" t="str">
        <f t="shared" si="180"/>
        <v/>
      </c>
      <c r="BX387" s="34" t="str">
        <f t="shared" si="181"/>
        <v/>
      </c>
      <c r="BY387" s="34" t="str">
        <f t="shared" si="182"/>
        <v/>
      </c>
      <c r="BZ387" s="33" t="s">
        <v>32</v>
      </c>
      <c r="CA387" s="34">
        <f t="shared" si="183"/>
        <v>1.018</v>
      </c>
      <c r="CB387" s="28"/>
      <c r="CC387" s="29">
        <f>IF(D387&gt;Zisk!$D$10,"",E387*CA387)</f>
        <v>0</v>
      </c>
    </row>
    <row r="388" spans="2:81" x14ac:dyDescent="0.2">
      <c r="B388" s="35" t="str">
        <f>Zisk!B399</f>
        <v/>
      </c>
      <c r="C388" s="35">
        <f>Zisk!C399</f>
        <v>0</v>
      </c>
      <c r="D388" s="35">
        <f>Zisk!E399</f>
        <v>0</v>
      </c>
      <c r="E388" s="36">
        <f>Zisk!D399</f>
        <v>0</v>
      </c>
      <c r="F388" s="36"/>
      <c r="G388" s="35" t="str">
        <f t="shared" si="158"/>
        <v>(</v>
      </c>
      <c r="H388" s="35" t="str">
        <f t="shared" si="159"/>
        <v>1</v>
      </c>
      <c r="I388" s="35" t="str">
        <f t="shared" si="160"/>
        <v>+</v>
      </c>
      <c r="J388" s="37">
        <f>IF($D388&lt;=2021,VstupniParametry_SKRYT!$D$5,"")</f>
        <v>0.02</v>
      </c>
      <c r="K388" s="35" t="str">
        <f t="shared" si="161"/>
        <v>)</v>
      </c>
      <c r="L388" s="38">
        <f>IF($D388&lt;=2021,COUNTIF(Vypocet_SKRYT!T385:AS385,"&gt;=1"),"")</f>
        <v>0</v>
      </c>
      <c r="M388" s="39" t="str">
        <f t="shared" si="162"/>
        <v>x</v>
      </c>
      <c r="N388" s="35" t="str">
        <f t="shared" si="163"/>
        <v>(</v>
      </c>
      <c r="O388" s="35" t="str">
        <f t="shared" si="164"/>
        <v>1</v>
      </c>
      <c r="P388" s="35" t="str">
        <f t="shared" si="165"/>
        <v>+</v>
      </c>
      <c r="Q388" s="37">
        <f>IF($D388&lt;=2024,VstupniParametry_SKRYT!$D$6,"")</f>
        <v>0.06</v>
      </c>
      <c r="R388" s="35" t="str">
        <f t="shared" si="166"/>
        <v>)</v>
      </c>
      <c r="S388" s="38">
        <f>IF($D388&lt;=2024,COUNTIFS(Vypocet_SKRYT!AT385:AV385,"&gt;=1"),"")</f>
        <v>0</v>
      </c>
      <c r="T388" s="39" t="str">
        <f t="shared" si="167"/>
        <v>x</v>
      </c>
      <c r="U388" s="35" t="str">
        <f t="shared" si="168"/>
        <v>(</v>
      </c>
      <c r="V388" s="35" t="str">
        <f t="shared" si="169"/>
        <v>1</v>
      </c>
      <c r="W388" s="35" t="str">
        <f t="shared" si="170"/>
        <v>+</v>
      </c>
      <c r="X388" s="37">
        <f>IF($D388&lt;=2025,VstupniParametry_SKRYT!$D$9,"")</f>
        <v>1.7999999999999999E-2</v>
      </c>
      <c r="Y388" s="35" t="str">
        <f t="shared" si="171"/>
        <v>)</v>
      </c>
      <c r="Z388" s="38">
        <f>IF(AND(D388&lt;2025,2025&lt;=Zisk!$D$10),1,IF(D388=2025,0,""))</f>
        <v>1</v>
      </c>
      <c r="AA388" s="39" t="str">
        <f>IF(AND($D388&lt;=2025,Zisk!$D$10&gt;=2026),"x","")</f>
        <v/>
      </c>
      <c r="AB388" s="35" t="str">
        <f>IF(AND($D388&lt;=2026,Zisk!$D$10&gt;=2026),"(","")</f>
        <v/>
      </c>
      <c r="AC388" s="35" t="str">
        <f>IF(AND($D388&lt;=2026,Zisk!$D$10&gt;=2026),"1","")</f>
        <v/>
      </c>
      <c r="AD388" s="35" t="str">
        <f>IF(AND($D388&lt;=2026,Zisk!$D$10&gt;=2026),"+","")</f>
        <v/>
      </c>
      <c r="AE388" s="37" t="str">
        <f>IF(AND($D388&lt;=2026,Zisk!$D$10&gt;=2026),VstupniParametry_SKRYT!$D$10,"")</f>
        <v/>
      </c>
      <c r="AF388" s="35" t="str">
        <f>IF(AND($D388&lt;=2026,Zisk!$D$10&gt;=2026),")","")</f>
        <v/>
      </c>
      <c r="AG388" s="38" t="str">
        <f>IF(AND(D388&lt;2026,2026&lt;=Zisk!$D$10),1,IF(D388=2026,0,""))</f>
        <v/>
      </c>
      <c r="AH388" s="39" t="str">
        <f>IF(AND($D388&lt;=2026,Zisk!$D$10&gt;=2027),"x","")</f>
        <v/>
      </c>
      <c r="AI388" s="35" t="str">
        <f>IF(AND($D388&lt;=2027,Zisk!$D$10&gt;=2027),"(","")</f>
        <v/>
      </c>
      <c r="AJ388" s="35" t="str">
        <f>IF(AND($D388&lt;=2027,Zisk!$D$10&gt;=2027),"1","")</f>
        <v/>
      </c>
      <c r="AK388" s="35" t="str">
        <f>IF(AND($D388&lt;=2027,Zisk!$D$10&gt;=2027),"+","")</f>
        <v/>
      </c>
      <c r="AL388" s="37" t="str">
        <f>IF(AND($D388&lt;=2027,Zisk!$D$10&gt;=2027),VstupniParametry_SKRYT!$D$11,"")</f>
        <v/>
      </c>
      <c r="AM388" s="35" t="str">
        <f>IF(AND($D388&lt;=2027,Zisk!$D$10&gt;=2027),")","")</f>
        <v/>
      </c>
      <c r="AN388" s="38" t="str">
        <f>IF(AND(D388&lt;2027,2027&lt;=Zisk!$D$10),1,IF(D388=2027,0,""))</f>
        <v/>
      </c>
      <c r="AO388" s="39" t="str">
        <f>IF(AND($D388&lt;=2027,Zisk!$D$10&gt;=2028),"x","")</f>
        <v/>
      </c>
      <c r="AP388" s="35" t="str">
        <f>IF(AND($D388&lt;=2028,Zisk!$D$10&gt;=2028),"(","")</f>
        <v/>
      </c>
      <c r="AQ388" s="35" t="str">
        <f>IF(AND($D388&lt;=2028,Zisk!$D$10&gt;=2028),"1","")</f>
        <v/>
      </c>
      <c r="AR388" s="35" t="str">
        <f>IF(AND($D388&lt;=2028,Zisk!$D$10&gt;=2028),"+","")</f>
        <v/>
      </c>
      <c r="AS388" s="37" t="str">
        <f>IF(AND($D388&lt;=2028,Zisk!$D$10&gt;=2028),VstupniParametry_SKRYT!$D$12,"")</f>
        <v/>
      </c>
      <c r="AT388" s="35" t="str">
        <f>IF(AND($D388&lt;=2028,Zisk!$D$10&gt;=2028),")","")</f>
        <v/>
      </c>
      <c r="AU388" s="38" t="str">
        <f>IF(AND(D388&lt;2028,2028&lt;=Zisk!$D$10),1,IF(D388=2028,0,""))</f>
        <v/>
      </c>
      <c r="AV388" s="39" t="str">
        <f>IF(AND($D388&lt;=2028,Zisk!$D$10&gt;=2029),"x","")</f>
        <v/>
      </c>
      <c r="AW388" s="35" t="str">
        <f>IF(AND($D388&lt;=2029,Zisk!$D$10&gt;=2029),"(","")</f>
        <v/>
      </c>
      <c r="AX388" s="35" t="str">
        <f>IF(AND($D388&lt;=2029,Zisk!$D$10&gt;=2029),"1","")</f>
        <v/>
      </c>
      <c r="AY388" s="35" t="str">
        <f>IF(AND($D388&lt;=2029,Zisk!$D$10&gt;=2029),"+","")</f>
        <v/>
      </c>
      <c r="AZ388" s="37" t="str">
        <f>IF(AND($D388&lt;=2029,Zisk!$D$10&gt;=2029),VstupniParametry_SKRYT!$D$13,"")</f>
        <v/>
      </c>
      <c r="BA388" s="35" t="str">
        <f>IF(AND($D388&lt;=2029,Zisk!$D$10&gt;=2029),")","")</f>
        <v/>
      </c>
      <c r="BB388" s="38" t="str">
        <f>IF(AND(D388&lt;2029,2029&lt;=Zisk!$D$10),1,IF(D388=2029,0,""))</f>
        <v/>
      </c>
      <c r="BC388" s="39" t="str">
        <f>IF(AND($D388&lt;=2029,Zisk!$D$10&gt;=2030),"x","")</f>
        <v/>
      </c>
      <c r="BD388" s="35" t="str">
        <f>IF(AND($D388&lt;=2030,Zisk!$D$10&gt;=2030),"(","")</f>
        <v/>
      </c>
      <c r="BE388" s="35" t="str">
        <f>IF(AND($D388&lt;=2030,Zisk!$D$10&gt;=2030),"1","")</f>
        <v/>
      </c>
      <c r="BF388" s="35" t="str">
        <f>IF(AND($D388&lt;=2030,Zisk!$D$10&gt;=2030),"+","")</f>
        <v/>
      </c>
      <c r="BG388" s="37" t="str">
        <f>IF(AND($D388&lt;=2030,Zisk!$D$10&gt;=2030),VstupniParametry_SKRYT!$D$14,"")</f>
        <v/>
      </c>
      <c r="BH388" s="35" t="str">
        <f>IF(AND($D388&lt;=2030,Zisk!$D$10&gt;=2030),")","")</f>
        <v/>
      </c>
      <c r="BI388" s="38" t="str">
        <f>IF(AND(D388&lt;2030,2030&lt;=Zisk!$D$10),1,IF(D388=2030,0,""))</f>
        <v/>
      </c>
      <c r="BJ388" s="40" t="s">
        <v>32</v>
      </c>
      <c r="BK388" s="37">
        <f t="shared" si="184"/>
        <v>1</v>
      </c>
      <c r="BL388" s="35" t="str">
        <f t="shared" si="185"/>
        <v>x</v>
      </c>
      <c r="BM388" s="41">
        <f t="shared" si="186"/>
        <v>1</v>
      </c>
      <c r="BN388" s="37" t="str">
        <f t="shared" si="187"/>
        <v>x</v>
      </c>
      <c r="BO388" s="41">
        <f t="shared" si="172"/>
        <v>1.018</v>
      </c>
      <c r="BP388" s="41" t="str">
        <f t="shared" si="173"/>
        <v/>
      </c>
      <c r="BQ388" s="41" t="str">
        <f t="shared" si="174"/>
        <v/>
      </c>
      <c r="BR388" s="41" t="str">
        <f t="shared" si="175"/>
        <v/>
      </c>
      <c r="BS388" s="41" t="str">
        <f t="shared" si="176"/>
        <v/>
      </c>
      <c r="BT388" s="41" t="str">
        <f t="shared" si="177"/>
        <v/>
      </c>
      <c r="BU388" s="41" t="str">
        <f t="shared" si="178"/>
        <v/>
      </c>
      <c r="BV388" s="41" t="str">
        <f t="shared" si="179"/>
        <v/>
      </c>
      <c r="BW388" s="41" t="str">
        <f t="shared" si="180"/>
        <v/>
      </c>
      <c r="BX388" s="41" t="str">
        <f t="shared" si="181"/>
        <v/>
      </c>
      <c r="BY388" s="41" t="str">
        <f t="shared" si="182"/>
        <v/>
      </c>
      <c r="BZ388" s="40" t="s">
        <v>32</v>
      </c>
      <c r="CA388" s="41">
        <f t="shared" si="183"/>
        <v>1.018</v>
      </c>
      <c r="CB388" s="35"/>
      <c r="CC388" s="36">
        <f>IF(D388&gt;Zisk!$D$10,"",E388*CA388)</f>
        <v>0</v>
      </c>
    </row>
    <row r="389" spans="2:81" x14ac:dyDescent="0.2">
      <c r="B389" s="28" t="str">
        <f>Zisk!B400</f>
        <v/>
      </c>
      <c r="C389" s="28">
        <f>Zisk!C400</f>
        <v>0</v>
      </c>
      <c r="D389" s="28">
        <f>Zisk!E400</f>
        <v>0</v>
      </c>
      <c r="E389" s="29">
        <f>Zisk!D400</f>
        <v>0</v>
      </c>
      <c r="F389" s="29"/>
      <c r="G389" s="28" t="str">
        <f t="shared" si="158"/>
        <v>(</v>
      </c>
      <c r="H389" s="28" t="str">
        <f t="shared" si="159"/>
        <v>1</v>
      </c>
      <c r="I389" s="28" t="str">
        <f t="shared" si="160"/>
        <v>+</v>
      </c>
      <c r="J389" s="30">
        <f>IF($D389&lt;=2021,VstupniParametry_SKRYT!$D$5,"")</f>
        <v>0.02</v>
      </c>
      <c r="K389" s="28" t="str">
        <f t="shared" si="161"/>
        <v>)</v>
      </c>
      <c r="L389" s="31">
        <f>IF($D389&lt;=2021,COUNTIF(Vypocet_SKRYT!T386:AS386,"&gt;=1"),"")</f>
        <v>0</v>
      </c>
      <c r="M389" s="32" t="str">
        <f t="shared" si="162"/>
        <v>x</v>
      </c>
      <c r="N389" s="28" t="str">
        <f t="shared" si="163"/>
        <v>(</v>
      </c>
      <c r="O389" s="28" t="str">
        <f t="shared" si="164"/>
        <v>1</v>
      </c>
      <c r="P389" s="28" t="str">
        <f t="shared" si="165"/>
        <v>+</v>
      </c>
      <c r="Q389" s="30">
        <f>IF($D389&lt;=2024,VstupniParametry_SKRYT!$D$6,"")</f>
        <v>0.06</v>
      </c>
      <c r="R389" s="28" t="str">
        <f t="shared" si="166"/>
        <v>)</v>
      </c>
      <c r="S389" s="31">
        <f>IF($D389&lt;=2024,COUNTIFS(Vypocet_SKRYT!AT386:AV386,"&gt;=1"),"")</f>
        <v>0</v>
      </c>
      <c r="T389" s="32" t="str">
        <f t="shared" si="167"/>
        <v>x</v>
      </c>
      <c r="U389" s="28" t="str">
        <f t="shared" si="168"/>
        <v>(</v>
      </c>
      <c r="V389" s="28" t="str">
        <f t="shared" si="169"/>
        <v>1</v>
      </c>
      <c r="W389" s="28" t="str">
        <f t="shared" si="170"/>
        <v>+</v>
      </c>
      <c r="X389" s="30">
        <f>IF($D389&lt;=2025,VstupniParametry_SKRYT!$D$9,"")</f>
        <v>1.7999999999999999E-2</v>
      </c>
      <c r="Y389" s="28" t="str">
        <f t="shared" si="171"/>
        <v>)</v>
      </c>
      <c r="Z389" s="31">
        <f>IF(AND(D389&lt;2025,2025&lt;=Zisk!$D$10),1,IF(D389=2025,0,""))</f>
        <v>1</v>
      </c>
      <c r="AA389" s="32" t="str">
        <f>IF(AND($D389&lt;=2025,Zisk!$D$10&gt;=2026),"x","")</f>
        <v/>
      </c>
      <c r="AB389" s="28" t="str">
        <f>IF(AND($D389&lt;=2026,Zisk!$D$10&gt;=2026),"(","")</f>
        <v/>
      </c>
      <c r="AC389" s="28" t="str">
        <f>IF(AND($D389&lt;=2026,Zisk!$D$10&gt;=2026),"1","")</f>
        <v/>
      </c>
      <c r="AD389" s="28" t="str">
        <f>IF(AND($D389&lt;=2026,Zisk!$D$10&gt;=2026),"+","")</f>
        <v/>
      </c>
      <c r="AE389" s="30" t="str">
        <f>IF(AND($D389&lt;=2026,Zisk!$D$10&gt;=2026),VstupniParametry_SKRYT!$D$10,"")</f>
        <v/>
      </c>
      <c r="AF389" s="28" t="str">
        <f>IF(AND($D389&lt;=2026,Zisk!$D$10&gt;=2026),")","")</f>
        <v/>
      </c>
      <c r="AG389" s="31" t="str">
        <f>IF(AND(D389&lt;2026,2026&lt;=Zisk!$D$10),1,IF(D389=2026,0,""))</f>
        <v/>
      </c>
      <c r="AH389" s="32" t="str">
        <f>IF(AND($D389&lt;=2026,Zisk!$D$10&gt;=2027),"x","")</f>
        <v/>
      </c>
      <c r="AI389" s="28" t="str">
        <f>IF(AND($D389&lt;=2027,Zisk!$D$10&gt;=2027),"(","")</f>
        <v/>
      </c>
      <c r="AJ389" s="28" t="str">
        <f>IF(AND($D389&lt;=2027,Zisk!$D$10&gt;=2027),"1","")</f>
        <v/>
      </c>
      <c r="AK389" s="28" t="str">
        <f>IF(AND($D389&lt;=2027,Zisk!$D$10&gt;=2027),"+","")</f>
        <v/>
      </c>
      <c r="AL389" s="30" t="str">
        <f>IF(AND($D389&lt;=2027,Zisk!$D$10&gt;=2027),VstupniParametry_SKRYT!$D$11,"")</f>
        <v/>
      </c>
      <c r="AM389" s="28" t="str">
        <f>IF(AND($D389&lt;=2027,Zisk!$D$10&gt;=2027),")","")</f>
        <v/>
      </c>
      <c r="AN389" s="31" t="str">
        <f>IF(AND(D389&lt;2027,2027&lt;=Zisk!$D$10),1,IF(D389=2027,0,""))</f>
        <v/>
      </c>
      <c r="AO389" s="32" t="str">
        <f>IF(AND($D389&lt;=2027,Zisk!$D$10&gt;=2028),"x","")</f>
        <v/>
      </c>
      <c r="AP389" s="28" t="str">
        <f>IF(AND($D389&lt;=2028,Zisk!$D$10&gt;=2028),"(","")</f>
        <v/>
      </c>
      <c r="AQ389" s="28" t="str">
        <f>IF(AND($D389&lt;=2028,Zisk!$D$10&gt;=2028),"1","")</f>
        <v/>
      </c>
      <c r="AR389" s="28" t="str">
        <f>IF(AND($D389&lt;=2028,Zisk!$D$10&gt;=2028),"+","")</f>
        <v/>
      </c>
      <c r="AS389" s="30" t="str">
        <f>IF(AND($D389&lt;=2028,Zisk!$D$10&gt;=2028),VstupniParametry_SKRYT!$D$12,"")</f>
        <v/>
      </c>
      <c r="AT389" s="28" t="str">
        <f>IF(AND($D389&lt;=2028,Zisk!$D$10&gt;=2028),")","")</f>
        <v/>
      </c>
      <c r="AU389" s="31" t="str">
        <f>IF(AND(D389&lt;2028,2028&lt;=Zisk!$D$10),1,IF(D389=2028,0,""))</f>
        <v/>
      </c>
      <c r="AV389" s="32" t="str">
        <f>IF(AND($D389&lt;=2028,Zisk!$D$10&gt;=2029),"x","")</f>
        <v/>
      </c>
      <c r="AW389" s="28" t="str">
        <f>IF(AND($D389&lt;=2029,Zisk!$D$10&gt;=2029),"(","")</f>
        <v/>
      </c>
      <c r="AX389" s="28" t="str">
        <f>IF(AND($D389&lt;=2029,Zisk!$D$10&gt;=2029),"1","")</f>
        <v/>
      </c>
      <c r="AY389" s="28" t="str">
        <f>IF(AND($D389&lt;=2029,Zisk!$D$10&gt;=2029),"+","")</f>
        <v/>
      </c>
      <c r="AZ389" s="30" t="str">
        <f>IF(AND($D389&lt;=2029,Zisk!$D$10&gt;=2029),VstupniParametry_SKRYT!$D$13,"")</f>
        <v/>
      </c>
      <c r="BA389" s="28" t="str">
        <f>IF(AND($D389&lt;=2029,Zisk!$D$10&gt;=2029),")","")</f>
        <v/>
      </c>
      <c r="BB389" s="31" t="str">
        <f>IF(AND(D389&lt;2029,2029&lt;=Zisk!$D$10),1,IF(D389=2029,0,""))</f>
        <v/>
      </c>
      <c r="BC389" s="32" t="str">
        <f>IF(AND($D389&lt;=2029,Zisk!$D$10&gt;=2030),"x","")</f>
        <v/>
      </c>
      <c r="BD389" s="28" t="str">
        <f>IF(AND($D389&lt;=2030,Zisk!$D$10&gt;=2030),"(","")</f>
        <v/>
      </c>
      <c r="BE389" s="28" t="str">
        <f>IF(AND($D389&lt;=2030,Zisk!$D$10&gt;=2030),"1","")</f>
        <v/>
      </c>
      <c r="BF389" s="28" t="str">
        <f>IF(AND($D389&lt;=2030,Zisk!$D$10&gt;=2030),"+","")</f>
        <v/>
      </c>
      <c r="BG389" s="30" t="str">
        <f>IF(AND($D389&lt;=2030,Zisk!$D$10&gt;=2030),VstupniParametry_SKRYT!$D$14,"")</f>
        <v/>
      </c>
      <c r="BH389" s="28" t="str">
        <f>IF(AND($D389&lt;=2030,Zisk!$D$10&gt;=2030),")","")</f>
        <v/>
      </c>
      <c r="BI389" s="31" t="str">
        <f>IF(AND(D389&lt;2030,2030&lt;=Zisk!$D$10),1,IF(D389=2030,0,""))</f>
        <v/>
      </c>
      <c r="BJ389" s="33" t="s">
        <v>32</v>
      </c>
      <c r="BK389" s="30">
        <f t="shared" si="184"/>
        <v>1</v>
      </c>
      <c r="BL389" s="28" t="str">
        <f t="shared" si="185"/>
        <v>x</v>
      </c>
      <c r="BM389" s="34">
        <f t="shared" si="186"/>
        <v>1</v>
      </c>
      <c r="BN389" s="30" t="str">
        <f t="shared" si="187"/>
        <v>x</v>
      </c>
      <c r="BO389" s="34">
        <f t="shared" si="172"/>
        <v>1.018</v>
      </c>
      <c r="BP389" s="34" t="str">
        <f t="shared" si="173"/>
        <v/>
      </c>
      <c r="BQ389" s="34" t="str">
        <f t="shared" si="174"/>
        <v/>
      </c>
      <c r="BR389" s="34" t="str">
        <f t="shared" si="175"/>
        <v/>
      </c>
      <c r="BS389" s="34" t="str">
        <f t="shared" si="176"/>
        <v/>
      </c>
      <c r="BT389" s="34" t="str">
        <f t="shared" si="177"/>
        <v/>
      </c>
      <c r="BU389" s="34" t="str">
        <f t="shared" si="178"/>
        <v/>
      </c>
      <c r="BV389" s="34" t="str">
        <f t="shared" si="179"/>
        <v/>
      </c>
      <c r="BW389" s="34" t="str">
        <f t="shared" si="180"/>
        <v/>
      </c>
      <c r="BX389" s="34" t="str">
        <f t="shared" si="181"/>
        <v/>
      </c>
      <c r="BY389" s="34" t="str">
        <f t="shared" si="182"/>
        <v/>
      </c>
      <c r="BZ389" s="33" t="s">
        <v>32</v>
      </c>
      <c r="CA389" s="34">
        <f t="shared" si="183"/>
        <v>1.018</v>
      </c>
      <c r="CB389" s="28"/>
      <c r="CC389" s="29">
        <f>IF(D389&gt;Zisk!$D$10,"",E389*CA389)</f>
        <v>0</v>
      </c>
    </row>
    <row r="390" spans="2:81" x14ac:dyDescent="0.2">
      <c r="B390" s="35" t="str">
        <f>Zisk!B401</f>
        <v/>
      </c>
      <c r="C390" s="35">
        <f>Zisk!C401</f>
        <v>0</v>
      </c>
      <c r="D390" s="35">
        <f>Zisk!E401</f>
        <v>0</v>
      </c>
      <c r="E390" s="36">
        <f>Zisk!D401</f>
        <v>0</v>
      </c>
      <c r="F390" s="36"/>
      <c r="G390" s="35" t="str">
        <f t="shared" si="158"/>
        <v>(</v>
      </c>
      <c r="H390" s="35" t="str">
        <f t="shared" si="159"/>
        <v>1</v>
      </c>
      <c r="I390" s="35" t="str">
        <f t="shared" si="160"/>
        <v>+</v>
      </c>
      <c r="J390" s="37">
        <f>IF($D390&lt;=2021,VstupniParametry_SKRYT!$D$5,"")</f>
        <v>0.02</v>
      </c>
      <c r="K390" s="35" t="str">
        <f t="shared" si="161"/>
        <v>)</v>
      </c>
      <c r="L390" s="38">
        <f>IF($D390&lt;=2021,COUNTIF(Vypocet_SKRYT!T387:AS387,"&gt;=1"),"")</f>
        <v>0</v>
      </c>
      <c r="M390" s="39" t="str">
        <f t="shared" si="162"/>
        <v>x</v>
      </c>
      <c r="N390" s="35" t="str">
        <f t="shared" si="163"/>
        <v>(</v>
      </c>
      <c r="O390" s="35" t="str">
        <f t="shared" si="164"/>
        <v>1</v>
      </c>
      <c r="P390" s="35" t="str">
        <f t="shared" si="165"/>
        <v>+</v>
      </c>
      <c r="Q390" s="37">
        <f>IF($D390&lt;=2024,VstupniParametry_SKRYT!$D$6,"")</f>
        <v>0.06</v>
      </c>
      <c r="R390" s="35" t="str">
        <f t="shared" si="166"/>
        <v>)</v>
      </c>
      <c r="S390" s="38">
        <f>IF($D390&lt;=2024,COUNTIFS(Vypocet_SKRYT!AT387:AV387,"&gt;=1"),"")</f>
        <v>0</v>
      </c>
      <c r="T390" s="39" t="str">
        <f t="shared" si="167"/>
        <v>x</v>
      </c>
      <c r="U390" s="35" t="str">
        <f t="shared" si="168"/>
        <v>(</v>
      </c>
      <c r="V390" s="35" t="str">
        <f t="shared" si="169"/>
        <v>1</v>
      </c>
      <c r="W390" s="35" t="str">
        <f t="shared" si="170"/>
        <v>+</v>
      </c>
      <c r="X390" s="37">
        <f>IF($D390&lt;=2025,VstupniParametry_SKRYT!$D$9,"")</f>
        <v>1.7999999999999999E-2</v>
      </c>
      <c r="Y390" s="35" t="str">
        <f t="shared" si="171"/>
        <v>)</v>
      </c>
      <c r="Z390" s="38">
        <f>IF(AND(D390&lt;2025,2025&lt;=Zisk!$D$10),1,IF(D390=2025,0,""))</f>
        <v>1</v>
      </c>
      <c r="AA390" s="39" t="str">
        <f>IF(AND($D390&lt;=2025,Zisk!$D$10&gt;=2026),"x","")</f>
        <v/>
      </c>
      <c r="AB390" s="35" t="str">
        <f>IF(AND($D390&lt;=2026,Zisk!$D$10&gt;=2026),"(","")</f>
        <v/>
      </c>
      <c r="AC390" s="35" t="str">
        <f>IF(AND($D390&lt;=2026,Zisk!$D$10&gt;=2026),"1","")</f>
        <v/>
      </c>
      <c r="AD390" s="35" t="str">
        <f>IF(AND($D390&lt;=2026,Zisk!$D$10&gt;=2026),"+","")</f>
        <v/>
      </c>
      <c r="AE390" s="37" t="str">
        <f>IF(AND($D390&lt;=2026,Zisk!$D$10&gt;=2026),VstupniParametry_SKRYT!$D$10,"")</f>
        <v/>
      </c>
      <c r="AF390" s="35" t="str">
        <f>IF(AND($D390&lt;=2026,Zisk!$D$10&gt;=2026),")","")</f>
        <v/>
      </c>
      <c r="AG390" s="38" t="str">
        <f>IF(AND(D390&lt;2026,2026&lt;=Zisk!$D$10),1,IF(D390=2026,0,""))</f>
        <v/>
      </c>
      <c r="AH390" s="39" t="str">
        <f>IF(AND($D390&lt;=2026,Zisk!$D$10&gt;=2027),"x","")</f>
        <v/>
      </c>
      <c r="AI390" s="35" t="str">
        <f>IF(AND($D390&lt;=2027,Zisk!$D$10&gt;=2027),"(","")</f>
        <v/>
      </c>
      <c r="AJ390" s="35" t="str">
        <f>IF(AND($D390&lt;=2027,Zisk!$D$10&gt;=2027),"1","")</f>
        <v/>
      </c>
      <c r="AK390" s="35" t="str">
        <f>IF(AND($D390&lt;=2027,Zisk!$D$10&gt;=2027),"+","")</f>
        <v/>
      </c>
      <c r="AL390" s="37" t="str">
        <f>IF(AND($D390&lt;=2027,Zisk!$D$10&gt;=2027),VstupniParametry_SKRYT!$D$11,"")</f>
        <v/>
      </c>
      <c r="AM390" s="35" t="str">
        <f>IF(AND($D390&lt;=2027,Zisk!$D$10&gt;=2027),")","")</f>
        <v/>
      </c>
      <c r="AN390" s="38" t="str">
        <f>IF(AND(D390&lt;2027,2027&lt;=Zisk!$D$10),1,IF(D390=2027,0,""))</f>
        <v/>
      </c>
      <c r="AO390" s="39" t="str">
        <f>IF(AND($D390&lt;=2027,Zisk!$D$10&gt;=2028),"x","")</f>
        <v/>
      </c>
      <c r="AP390" s="35" t="str">
        <f>IF(AND($D390&lt;=2028,Zisk!$D$10&gt;=2028),"(","")</f>
        <v/>
      </c>
      <c r="AQ390" s="35" t="str">
        <f>IF(AND($D390&lt;=2028,Zisk!$D$10&gt;=2028),"1","")</f>
        <v/>
      </c>
      <c r="AR390" s="35" t="str">
        <f>IF(AND($D390&lt;=2028,Zisk!$D$10&gt;=2028),"+","")</f>
        <v/>
      </c>
      <c r="AS390" s="37" t="str">
        <f>IF(AND($D390&lt;=2028,Zisk!$D$10&gt;=2028),VstupniParametry_SKRYT!$D$12,"")</f>
        <v/>
      </c>
      <c r="AT390" s="35" t="str">
        <f>IF(AND($D390&lt;=2028,Zisk!$D$10&gt;=2028),")","")</f>
        <v/>
      </c>
      <c r="AU390" s="38" t="str">
        <f>IF(AND(D390&lt;2028,2028&lt;=Zisk!$D$10),1,IF(D390=2028,0,""))</f>
        <v/>
      </c>
      <c r="AV390" s="39" t="str">
        <f>IF(AND($D390&lt;=2028,Zisk!$D$10&gt;=2029),"x","")</f>
        <v/>
      </c>
      <c r="AW390" s="35" t="str">
        <f>IF(AND($D390&lt;=2029,Zisk!$D$10&gt;=2029),"(","")</f>
        <v/>
      </c>
      <c r="AX390" s="35" t="str">
        <f>IF(AND($D390&lt;=2029,Zisk!$D$10&gt;=2029),"1","")</f>
        <v/>
      </c>
      <c r="AY390" s="35" t="str">
        <f>IF(AND($D390&lt;=2029,Zisk!$D$10&gt;=2029),"+","")</f>
        <v/>
      </c>
      <c r="AZ390" s="37" t="str">
        <f>IF(AND($D390&lt;=2029,Zisk!$D$10&gt;=2029),VstupniParametry_SKRYT!$D$13,"")</f>
        <v/>
      </c>
      <c r="BA390" s="35" t="str">
        <f>IF(AND($D390&lt;=2029,Zisk!$D$10&gt;=2029),")","")</f>
        <v/>
      </c>
      <c r="BB390" s="38" t="str">
        <f>IF(AND(D390&lt;2029,2029&lt;=Zisk!$D$10),1,IF(D390=2029,0,""))</f>
        <v/>
      </c>
      <c r="BC390" s="39" t="str">
        <f>IF(AND($D390&lt;=2029,Zisk!$D$10&gt;=2030),"x","")</f>
        <v/>
      </c>
      <c r="BD390" s="35" t="str">
        <f>IF(AND($D390&lt;=2030,Zisk!$D$10&gt;=2030),"(","")</f>
        <v/>
      </c>
      <c r="BE390" s="35" t="str">
        <f>IF(AND($D390&lt;=2030,Zisk!$D$10&gt;=2030),"1","")</f>
        <v/>
      </c>
      <c r="BF390" s="35" t="str">
        <f>IF(AND($D390&lt;=2030,Zisk!$D$10&gt;=2030),"+","")</f>
        <v/>
      </c>
      <c r="BG390" s="37" t="str">
        <f>IF(AND($D390&lt;=2030,Zisk!$D$10&gt;=2030),VstupniParametry_SKRYT!$D$14,"")</f>
        <v/>
      </c>
      <c r="BH390" s="35" t="str">
        <f>IF(AND($D390&lt;=2030,Zisk!$D$10&gt;=2030),")","")</f>
        <v/>
      </c>
      <c r="BI390" s="38" t="str">
        <f>IF(AND(D390&lt;2030,2030&lt;=Zisk!$D$10),1,IF(D390=2030,0,""))</f>
        <v/>
      </c>
      <c r="BJ390" s="40" t="s">
        <v>32</v>
      </c>
      <c r="BK390" s="37">
        <f t="shared" si="184"/>
        <v>1</v>
      </c>
      <c r="BL390" s="35" t="str">
        <f t="shared" si="185"/>
        <v>x</v>
      </c>
      <c r="BM390" s="41">
        <f t="shared" si="186"/>
        <v>1</v>
      </c>
      <c r="BN390" s="37" t="str">
        <f t="shared" si="187"/>
        <v>x</v>
      </c>
      <c r="BO390" s="41">
        <f t="shared" si="172"/>
        <v>1.018</v>
      </c>
      <c r="BP390" s="41" t="str">
        <f t="shared" si="173"/>
        <v/>
      </c>
      <c r="BQ390" s="41" t="str">
        <f t="shared" si="174"/>
        <v/>
      </c>
      <c r="BR390" s="41" t="str">
        <f t="shared" si="175"/>
        <v/>
      </c>
      <c r="BS390" s="41" t="str">
        <f t="shared" si="176"/>
        <v/>
      </c>
      <c r="BT390" s="41" t="str">
        <f t="shared" si="177"/>
        <v/>
      </c>
      <c r="BU390" s="41" t="str">
        <f t="shared" si="178"/>
        <v/>
      </c>
      <c r="BV390" s="41" t="str">
        <f t="shared" si="179"/>
        <v/>
      </c>
      <c r="BW390" s="41" t="str">
        <f t="shared" si="180"/>
        <v/>
      </c>
      <c r="BX390" s="41" t="str">
        <f t="shared" si="181"/>
        <v/>
      </c>
      <c r="BY390" s="41" t="str">
        <f t="shared" si="182"/>
        <v/>
      </c>
      <c r="BZ390" s="40" t="s">
        <v>32</v>
      </c>
      <c r="CA390" s="41">
        <f t="shared" si="183"/>
        <v>1.018</v>
      </c>
      <c r="CB390" s="35"/>
      <c r="CC390" s="36">
        <f>IF(D390&gt;Zisk!$D$10,"",E390*CA390)</f>
        <v>0</v>
      </c>
    </row>
    <row r="391" spans="2:81" x14ac:dyDescent="0.2">
      <c r="B391" s="28" t="str">
        <f>Zisk!B402</f>
        <v/>
      </c>
      <c r="C391" s="28">
        <f>Zisk!C402</f>
        <v>0</v>
      </c>
      <c r="D391" s="28">
        <f>Zisk!E402</f>
        <v>0</v>
      </c>
      <c r="E391" s="29">
        <f>Zisk!D402</f>
        <v>0</v>
      </c>
      <c r="F391" s="29"/>
      <c r="G391" s="28" t="str">
        <f t="shared" si="158"/>
        <v>(</v>
      </c>
      <c r="H391" s="28" t="str">
        <f t="shared" si="159"/>
        <v>1</v>
      </c>
      <c r="I391" s="28" t="str">
        <f t="shared" si="160"/>
        <v>+</v>
      </c>
      <c r="J391" s="30">
        <f>IF($D391&lt;=2021,VstupniParametry_SKRYT!$D$5,"")</f>
        <v>0.02</v>
      </c>
      <c r="K391" s="28" t="str">
        <f t="shared" si="161"/>
        <v>)</v>
      </c>
      <c r="L391" s="31">
        <f>IF($D391&lt;=2021,COUNTIF(Vypocet_SKRYT!T388:AS388,"&gt;=1"),"")</f>
        <v>0</v>
      </c>
      <c r="M391" s="32" t="str">
        <f t="shared" si="162"/>
        <v>x</v>
      </c>
      <c r="N391" s="28" t="str">
        <f t="shared" si="163"/>
        <v>(</v>
      </c>
      <c r="O391" s="28" t="str">
        <f t="shared" si="164"/>
        <v>1</v>
      </c>
      <c r="P391" s="28" t="str">
        <f t="shared" si="165"/>
        <v>+</v>
      </c>
      <c r="Q391" s="30">
        <f>IF($D391&lt;=2024,VstupniParametry_SKRYT!$D$6,"")</f>
        <v>0.06</v>
      </c>
      <c r="R391" s="28" t="str">
        <f t="shared" si="166"/>
        <v>)</v>
      </c>
      <c r="S391" s="31">
        <f>IF($D391&lt;=2024,COUNTIFS(Vypocet_SKRYT!AT388:AV388,"&gt;=1"),"")</f>
        <v>0</v>
      </c>
      <c r="T391" s="32" t="str">
        <f t="shared" si="167"/>
        <v>x</v>
      </c>
      <c r="U391" s="28" t="str">
        <f t="shared" si="168"/>
        <v>(</v>
      </c>
      <c r="V391" s="28" t="str">
        <f t="shared" si="169"/>
        <v>1</v>
      </c>
      <c r="W391" s="28" t="str">
        <f t="shared" si="170"/>
        <v>+</v>
      </c>
      <c r="X391" s="30">
        <f>IF($D391&lt;=2025,VstupniParametry_SKRYT!$D$9,"")</f>
        <v>1.7999999999999999E-2</v>
      </c>
      <c r="Y391" s="28" t="str">
        <f t="shared" si="171"/>
        <v>)</v>
      </c>
      <c r="Z391" s="31">
        <f>IF(AND(D391&lt;2025,2025&lt;=Zisk!$D$10),1,IF(D391=2025,0,""))</f>
        <v>1</v>
      </c>
      <c r="AA391" s="32" t="str">
        <f>IF(AND($D391&lt;=2025,Zisk!$D$10&gt;=2026),"x","")</f>
        <v/>
      </c>
      <c r="AB391" s="28" t="str">
        <f>IF(AND($D391&lt;=2026,Zisk!$D$10&gt;=2026),"(","")</f>
        <v/>
      </c>
      <c r="AC391" s="28" t="str">
        <f>IF(AND($D391&lt;=2026,Zisk!$D$10&gt;=2026),"1","")</f>
        <v/>
      </c>
      <c r="AD391" s="28" t="str">
        <f>IF(AND($D391&lt;=2026,Zisk!$D$10&gt;=2026),"+","")</f>
        <v/>
      </c>
      <c r="AE391" s="30" t="str">
        <f>IF(AND($D391&lt;=2026,Zisk!$D$10&gt;=2026),VstupniParametry_SKRYT!$D$10,"")</f>
        <v/>
      </c>
      <c r="AF391" s="28" t="str">
        <f>IF(AND($D391&lt;=2026,Zisk!$D$10&gt;=2026),")","")</f>
        <v/>
      </c>
      <c r="AG391" s="31" t="str">
        <f>IF(AND(D391&lt;2026,2026&lt;=Zisk!$D$10),1,IF(D391=2026,0,""))</f>
        <v/>
      </c>
      <c r="AH391" s="32" t="str">
        <f>IF(AND($D391&lt;=2026,Zisk!$D$10&gt;=2027),"x","")</f>
        <v/>
      </c>
      <c r="AI391" s="28" t="str">
        <f>IF(AND($D391&lt;=2027,Zisk!$D$10&gt;=2027),"(","")</f>
        <v/>
      </c>
      <c r="AJ391" s="28" t="str">
        <f>IF(AND($D391&lt;=2027,Zisk!$D$10&gt;=2027),"1","")</f>
        <v/>
      </c>
      <c r="AK391" s="28" t="str">
        <f>IF(AND($D391&lt;=2027,Zisk!$D$10&gt;=2027),"+","")</f>
        <v/>
      </c>
      <c r="AL391" s="30" t="str">
        <f>IF(AND($D391&lt;=2027,Zisk!$D$10&gt;=2027),VstupniParametry_SKRYT!$D$11,"")</f>
        <v/>
      </c>
      <c r="AM391" s="28" t="str">
        <f>IF(AND($D391&lt;=2027,Zisk!$D$10&gt;=2027),")","")</f>
        <v/>
      </c>
      <c r="AN391" s="31" t="str">
        <f>IF(AND(D391&lt;2027,2027&lt;=Zisk!$D$10),1,IF(D391=2027,0,""))</f>
        <v/>
      </c>
      <c r="AO391" s="32" t="str">
        <f>IF(AND($D391&lt;=2027,Zisk!$D$10&gt;=2028),"x","")</f>
        <v/>
      </c>
      <c r="AP391" s="28" t="str">
        <f>IF(AND($D391&lt;=2028,Zisk!$D$10&gt;=2028),"(","")</f>
        <v/>
      </c>
      <c r="AQ391" s="28" t="str">
        <f>IF(AND($D391&lt;=2028,Zisk!$D$10&gt;=2028),"1","")</f>
        <v/>
      </c>
      <c r="AR391" s="28" t="str">
        <f>IF(AND($D391&lt;=2028,Zisk!$D$10&gt;=2028),"+","")</f>
        <v/>
      </c>
      <c r="AS391" s="30" t="str">
        <f>IF(AND($D391&lt;=2028,Zisk!$D$10&gt;=2028),VstupniParametry_SKRYT!$D$12,"")</f>
        <v/>
      </c>
      <c r="AT391" s="28" t="str">
        <f>IF(AND($D391&lt;=2028,Zisk!$D$10&gt;=2028),")","")</f>
        <v/>
      </c>
      <c r="AU391" s="31" t="str">
        <f>IF(AND(D391&lt;2028,2028&lt;=Zisk!$D$10),1,IF(D391=2028,0,""))</f>
        <v/>
      </c>
      <c r="AV391" s="32" t="str">
        <f>IF(AND($D391&lt;=2028,Zisk!$D$10&gt;=2029),"x","")</f>
        <v/>
      </c>
      <c r="AW391" s="28" t="str">
        <f>IF(AND($D391&lt;=2029,Zisk!$D$10&gt;=2029),"(","")</f>
        <v/>
      </c>
      <c r="AX391" s="28" t="str">
        <f>IF(AND($D391&lt;=2029,Zisk!$D$10&gt;=2029),"1","")</f>
        <v/>
      </c>
      <c r="AY391" s="28" t="str">
        <f>IF(AND($D391&lt;=2029,Zisk!$D$10&gt;=2029),"+","")</f>
        <v/>
      </c>
      <c r="AZ391" s="30" t="str">
        <f>IF(AND($D391&lt;=2029,Zisk!$D$10&gt;=2029),VstupniParametry_SKRYT!$D$13,"")</f>
        <v/>
      </c>
      <c r="BA391" s="28" t="str">
        <f>IF(AND($D391&lt;=2029,Zisk!$D$10&gt;=2029),")","")</f>
        <v/>
      </c>
      <c r="BB391" s="31" t="str">
        <f>IF(AND(D391&lt;2029,2029&lt;=Zisk!$D$10),1,IF(D391=2029,0,""))</f>
        <v/>
      </c>
      <c r="BC391" s="32" t="str">
        <f>IF(AND($D391&lt;=2029,Zisk!$D$10&gt;=2030),"x","")</f>
        <v/>
      </c>
      <c r="BD391" s="28" t="str">
        <f>IF(AND($D391&lt;=2030,Zisk!$D$10&gt;=2030),"(","")</f>
        <v/>
      </c>
      <c r="BE391" s="28" t="str">
        <f>IF(AND($D391&lt;=2030,Zisk!$D$10&gt;=2030),"1","")</f>
        <v/>
      </c>
      <c r="BF391" s="28" t="str">
        <f>IF(AND($D391&lt;=2030,Zisk!$D$10&gt;=2030),"+","")</f>
        <v/>
      </c>
      <c r="BG391" s="30" t="str">
        <f>IF(AND($D391&lt;=2030,Zisk!$D$10&gt;=2030),VstupniParametry_SKRYT!$D$14,"")</f>
        <v/>
      </c>
      <c r="BH391" s="28" t="str">
        <f>IF(AND($D391&lt;=2030,Zisk!$D$10&gt;=2030),")","")</f>
        <v/>
      </c>
      <c r="BI391" s="31" t="str">
        <f>IF(AND(D391&lt;2030,2030&lt;=Zisk!$D$10),1,IF(D391=2030,0,""))</f>
        <v/>
      </c>
      <c r="BJ391" s="33" t="s">
        <v>32</v>
      </c>
      <c r="BK391" s="30">
        <f t="shared" si="184"/>
        <v>1</v>
      </c>
      <c r="BL391" s="28" t="str">
        <f t="shared" si="185"/>
        <v>x</v>
      </c>
      <c r="BM391" s="34">
        <f t="shared" si="186"/>
        <v>1</v>
      </c>
      <c r="BN391" s="30" t="str">
        <f t="shared" si="187"/>
        <v>x</v>
      </c>
      <c r="BO391" s="34">
        <f t="shared" si="172"/>
        <v>1.018</v>
      </c>
      <c r="BP391" s="34" t="str">
        <f t="shared" si="173"/>
        <v/>
      </c>
      <c r="BQ391" s="34" t="str">
        <f t="shared" si="174"/>
        <v/>
      </c>
      <c r="BR391" s="34" t="str">
        <f t="shared" si="175"/>
        <v/>
      </c>
      <c r="BS391" s="34" t="str">
        <f t="shared" si="176"/>
        <v/>
      </c>
      <c r="BT391" s="34" t="str">
        <f t="shared" si="177"/>
        <v/>
      </c>
      <c r="BU391" s="34" t="str">
        <f t="shared" si="178"/>
        <v/>
      </c>
      <c r="BV391" s="34" t="str">
        <f t="shared" si="179"/>
        <v/>
      </c>
      <c r="BW391" s="34" t="str">
        <f t="shared" si="180"/>
        <v/>
      </c>
      <c r="BX391" s="34" t="str">
        <f t="shared" si="181"/>
        <v/>
      </c>
      <c r="BY391" s="34" t="str">
        <f t="shared" si="182"/>
        <v/>
      </c>
      <c r="BZ391" s="33" t="s">
        <v>32</v>
      </c>
      <c r="CA391" s="34">
        <f t="shared" si="183"/>
        <v>1.018</v>
      </c>
      <c r="CB391" s="28"/>
      <c r="CC391" s="29">
        <f>IF(D391&gt;Zisk!$D$10,"",E391*CA391)</f>
        <v>0</v>
      </c>
    </row>
    <row r="392" spans="2:81" x14ac:dyDescent="0.2">
      <c r="B392" s="35" t="str">
        <f>Zisk!B403</f>
        <v/>
      </c>
      <c r="C392" s="35">
        <f>Zisk!C403</f>
        <v>0</v>
      </c>
      <c r="D392" s="35">
        <f>Zisk!E403</f>
        <v>0</v>
      </c>
      <c r="E392" s="36">
        <f>Zisk!D403</f>
        <v>0</v>
      </c>
      <c r="F392" s="36"/>
      <c r="G392" s="35" t="str">
        <f t="shared" si="158"/>
        <v>(</v>
      </c>
      <c r="H392" s="35" t="str">
        <f t="shared" si="159"/>
        <v>1</v>
      </c>
      <c r="I392" s="35" t="str">
        <f t="shared" si="160"/>
        <v>+</v>
      </c>
      <c r="J392" s="37">
        <f>IF($D392&lt;=2021,VstupniParametry_SKRYT!$D$5,"")</f>
        <v>0.02</v>
      </c>
      <c r="K392" s="35" t="str">
        <f t="shared" si="161"/>
        <v>)</v>
      </c>
      <c r="L392" s="38">
        <f>IF($D392&lt;=2021,COUNTIF(Vypocet_SKRYT!T389:AS389,"&gt;=1"),"")</f>
        <v>0</v>
      </c>
      <c r="M392" s="39" t="str">
        <f t="shared" si="162"/>
        <v>x</v>
      </c>
      <c r="N392" s="35" t="str">
        <f t="shared" si="163"/>
        <v>(</v>
      </c>
      <c r="O392" s="35" t="str">
        <f t="shared" si="164"/>
        <v>1</v>
      </c>
      <c r="P392" s="35" t="str">
        <f t="shared" si="165"/>
        <v>+</v>
      </c>
      <c r="Q392" s="37">
        <f>IF($D392&lt;=2024,VstupniParametry_SKRYT!$D$6,"")</f>
        <v>0.06</v>
      </c>
      <c r="R392" s="35" t="str">
        <f t="shared" si="166"/>
        <v>)</v>
      </c>
      <c r="S392" s="38">
        <f>IF($D392&lt;=2024,COUNTIFS(Vypocet_SKRYT!AT389:AV389,"&gt;=1"),"")</f>
        <v>0</v>
      </c>
      <c r="T392" s="39" t="str">
        <f t="shared" si="167"/>
        <v>x</v>
      </c>
      <c r="U392" s="35" t="str">
        <f t="shared" si="168"/>
        <v>(</v>
      </c>
      <c r="V392" s="35" t="str">
        <f t="shared" si="169"/>
        <v>1</v>
      </c>
      <c r="W392" s="35" t="str">
        <f t="shared" si="170"/>
        <v>+</v>
      </c>
      <c r="X392" s="37">
        <f>IF($D392&lt;=2025,VstupniParametry_SKRYT!$D$9,"")</f>
        <v>1.7999999999999999E-2</v>
      </c>
      <c r="Y392" s="35" t="str">
        <f t="shared" si="171"/>
        <v>)</v>
      </c>
      <c r="Z392" s="38">
        <f>IF(AND(D392&lt;2025,2025&lt;=Zisk!$D$10),1,IF(D392=2025,0,""))</f>
        <v>1</v>
      </c>
      <c r="AA392" s="39" t="str">
        <f>IF(AND($D392&lt;=2025,Zisk!$D$10&gt;=2026),"x","")</f>
        <v/>
      </c>
      <c r="AB392" s="35" t="str">
        <f>IF(AND($D392&lt;=2026,Zisk!$D$10&gt;=2026),"(","")</f>
        <v/>
      </c>
      <c r="AC392" s="35" t="str">
        <f>IF(AND($D392&lt;=2026,Zisk!$D$10&gt;=2026),"1","")</f>
        <v/>
      </c>
      <c r="AD392" s="35" t="str">
        <f>IF(AND($D392&lt;=2026,Zisk!$D$10&gt;=2026),"+","")</f>
        <v/>
      </c>
      <c r="AE392" s="37" t="str">
        <f>IF(AND($D392&lt;=2026,Zisk!$D$10&gt;=2026),VstupniParametry_SKRYT!$D$10,"")</f>
        <v/>
      </c>
      <c r="AF392" s="35" t="str">
        <f>IF(AND($D392&lt;=2026,Zisk!$D$10&gt;=2026),")","")</f>
        <v/>
      </c>
      <c r="AG392" s="38" t="str">
        <f>IF(AND(D392&lt;2026,2026&lt;=Zisk!$D$10),1,IF(D392=2026,0,""))</f>
        <v/>
      </c>
      <c r="AH392" s="39" t="str">
        <f>IF(AND($D392&lt;=2026,Zisk!$D$10&gt;=2027),"x","")</f>
        <v/>
      </c>
      <c r="AI392" s="35" t="str">
        <f>IF(AND($D392&lt;=2027,Zisk!$D$10&gt;=2027),"(","")</f>
        <v/>
      </c>
      <c r="AJ392" s="35" t="str">
        <f>IF(AND($D392&lt;=2027,Zisk!$D$10&gt;=2027),"1","")</f>
        <v/>
      </c>
      <c r="AK392" s="35" t="str">
        <f>IF(AND($D392&lt;=2027,Zisk!$D$10&gt;=2027),"+","")</f>
        <v/>
      </c>
      <c r="AL392" s="37" t="str">
        <f>IF(AND($D392&lt;=2027,Zisk!$D$10&gt;=2027),VstupniParametry_SKRYT!$D$11,"")</f>
        <v/>
      </c>
      <c r="AM392" s="35" t="str">
        <f>IF(AND($D392&lt;=2027,Zisk!$D$10&gt;=2027),")","")</f>
        <v/>
      </c>
      <c r="AN392" s="38" t="str">
        <f>IF(AND(D392&lt;2027,2027&lt;=Zisk!$D$10),1,IF(D392=2027,0,""))</f>
        <v/>
      </c>
      <c r="AO392" s="39" t="str">
        <f>IF(AND($D392&lt;=2027,Zisk!$D$10&gt;=2028),"x","")</f>
        <v/>
      </c>
      <c r="AP392" s="35" t="str">
        <f>IF(AND($D392&lt;=2028,Zisk!$D$10&gt;=2028),"(","")</f>
        <v/>
      </c>
      <c r="AQ392" s="35" t="str">
        <f>IF(AND($D392&lt;=2028,Zisk!$D$10&gt;=2028),"1","")</f>
        <v/>
      </c>
      <c r="AR392" s="35" t="str">
        <f>IF(AND($D392&lt;=2028,Zisk!$D$10&gt;=2028),"+","")</f>
        <v/>
      </c>
      <c r="AS392" s="37" t="str">
        <f>IF(AND($D392&lt;=2028,Zisk!$D$10&gt;=2028),VstupniParametry_SKRYT!$D$12,"")</f>
        <v/>
      </c>
      <c r="AT392" s="35" t="str">
        <f>IF(AND($D392&lt;=2028,Zisk!$D$10&gt;=2028),")","")</f>
        <v/>
      </c>
      <c r="AU392" s="38" t="str">
        <f>IF(AND(D392&lt;2028,2028&lt;=Zisk!$D$10),1,IF(D392=2028,0,""))</f>
        <v/>
      </c>
      <c r="AV392" s="39" t="str">
        <f>IF(AND($D392&lt;=2028,Zisk!$D$10&gt;=2029),"x","")</f>
        <v/>
      </c>
      <c r="AW392" s="35" t="str">
        <f>IF(AND($D392&lt;=2029,Zisk!$D$10&gt;=2029),"(","")</f>
        <v/>
      </c>
      <c r="AX392" s="35" t="str">
        <f>IF(AND($D392&lt;=2029,Zisk!$D$10&gt;=2029),"1","")</f>
        <v/>
      </c>
      <c r="AY392" s="35" t="str">
        <f>IF(AND($D392&lt;=2029,Zisk!$D$10&gt;=2029),"+","")</f>
        <v/>
      </c>
      <c r="AZ392" s="37" t="str">
        <f>IF(AND($D392&lt;=2029,Zisk!$D$10&gt;=2029),VstupniParametry_SKRYT!$D$13,"")</f>
        <v/>
      </c>
      <c r="BA392" s="35" t="str">
        <f>IF(AND($D392&lt;=2029,Zisk!$D$10&gt;=2029),")","")</f>
        <v/>
      </c>
      <c r="BB392" s="38" t="str">
        <f>IF(AND(D392&lt;2029,2029&lt;=Zisk!$D$10),1,IF(D392=2029,0,""))</f>
        <v/>
      </c>
      <c r="BC392" s="39" t="str">
        <f>IF(AND($D392&lt;=2029,Zisk!$D$10&gt;=2030),"x","")</f>
        <v/>
      </c>
      <c r="BD392" s="35" t="str">
        <f>IF(AND($D392&lt;=2030,Zisk!$D$10&gt;=2030),"(","")</f>
        <v/>
      </c>
      <c r="BE392" s="35" t="str">
        <f>IF(AND($D392&lt;=2030,Zisk!$D$10&gt;=2030),"1","")</f>
        <v/>
      </c>
      <c r="BF392" s="35" t="str">
        <f>IF(AND($D392&lt;=2030,Zisk!$D$10&gt;=2030),"+","")</f>
        <v/>
      </c>
      <c r="BG392" s="37" t="str">
        <f>IF(AND($D392&lt;=2030,Zisk!$D$10&gt;=2030),VstupniParametry_SKRYT!$D$14,"")</f>
        <v/>
      </c>
      <c r="BH392" s="35" t="str">
        <f>IF(AND($D392&lt;=2030,Zisk!$D$10&gt;=2030),")","")</f>
        <v/>
      </c>
      <c r="BI392" s="38" t="str">
        <f>IF(AND(D392&lt;2030,2030&lt;=Zisk!$D$10),1,IF(D392=2030,0,""))</f>
        <v/>
      </c>
      <c r="BJ392" s="40" t="s">
        <v>32</v>
      </c>
      <c r="BK392" s="37">
        <f t="shared" si="184"/>
        <v>1</v>
      </c>
      <c r="BL392" s="35" t="str">
        <f t="shared" si="185"/>
        <v>x</v>
      </c>
      <c r="BM392" s="41">
        <f t="shared" si="186"/>
        <v>1</v>
      </c>
      <c r="BN392" s="37" t="str">
        <f t="shared" si="187"/>
        <v>x</v>
      </c>
      <c r="BO392" s="41">
        <f t="shared" si="172"/>
        <v>1.018</v>
      </c>
      <c r="BP392" s="41" t="str">
        <f t="shared" si="173"/>
        <v/>
      </c>
      <c r="BQ392" s="41" t="str">
        <f t="shared" si="174"/>
        <v/>
      </c>
      <c r="BR392" s="41" t="str">
        <f t="shared" si="175"/>
        <v/>
      </c>
      <c r="BS392" s="41" t="str">
        <f t="shared" si="176"/>
        <v/>
      </c>
      <c r="BT392" s="41" t="str">
        <f t="shared" si="177"/>
        <v/>
      </c>
      <c r="BU392" s="41" t="str">
        <f t="shared" si="178"/>
        <v/>
      </c>
      <c r="BV392" s="41" t="str">
        <f t="shared" si="179"/>
        <v/>
      </c>
      <c r="BW392" s="41" t="str">
        <f t="shared" si="180"/>
        <v/>
      </c>
      <c r="BX392" s="41" t="str">
        <f t="shared" si="181"/>
        <v/>
      </c>
      <c r="BY392" s="41" t="str">
        <f t="shared" si="182"/>
        <v/>
      </c>
      <c r="BZ392" s="40" t="s">
        <v>32</v>
      </c>
      <c r="CA392" s="41">
        <f t="shared" si="183"/>
        <v>1.018</v>
      </c>
      <c r="CB392" s="35"/>
      <c r="CC392" s="36">
        <f>IF(D392&gt;Zisk!$D$10,"",E392*CA392)</f>
        <v>0</v>
      </c>
    </row>
    <row r="393" spans="2:81" x14ac:dyDescent="0.2">
      <c r="B393" s="28" t="str">
        <f>Zisk!B404</f>
        <v/>
      </c>
      <c r="C393" s="28">
        <f>Zisk!C404</f>
        <v>0</v>
      </c>
      <c r="D393" s="28">
        <f>Zisk!E404</f>
        <v>0</v>
      </c>
      <c r="E393" s="29">
        <f>Zisk!D404</f>
        <v>0</v>
      </c>
      <c r="F393" s="29"/>
      <c r="G393" s="28" t="str">
        <f t="shared" si="158"/>
        <v>(</v>
      </c>
      <c r="H393" s="28" t="str">
        <f t="shared" si="159"/>
        <v>1</v>
      </c>
      <c r="I393" s="28" t="str">
        <f t="shared" si="160"/>
        <v>+</v>
      </c>
      <c r="J393" s="30">
        <f>IF($D393&lt;=2021,VstupniParametry_SKRYT!$D$5,"")</f>
        <v>0.02</v>
      </c>
      <c r="K393" s="28" t="str">
        <f t="shared" si="161"/>
        <v>)</v>
      </c>
      <c r="L393" s="31">
        <f>IF($D393&lt;=2021,COUNTIF(Vypocet_SKRYT!T390:AS390,"&gt;=1"),"")</f>
        <v>0</v>
      </c>
      <c r="M393" s="32" t="str">
        <f t="shared" si="162"/>
        <v>x</v>
      </c>
      <c r="N393" s="28" t="str">
        <f t="shared" si="163"/>
        <v>(</v>
      </c>
      <c r="O393" s="28" t="str">
        <f t="shared" si="164"/>
        <v>1</v>
      </c>
      <c r="P393" s="28" t="str">
        <f t="shared" si="165"/>
        <v>+</v>
      </c>
      <c r="Q393" s="30">
        <f>IF($D393&lt;=2024,VstupniParametry_SKRYT!$D$6,"")</f>
        <v>0.06</v>
      </c>
      <c r="R393" s="28" t="str">
        <f t="shared" si="166"/>
        <v>)</v>
      </c>
      <c r="S393" s="31">
        <f>IF($D393&lt;=2024,COUNTIFS(Vypocet_SKRYT!AT390:AV390,"&gt;=1"),"")</f>
        <v>0</v>
      </c>
      <c r="T393" s="32" t="str">
        <f t="shared" si="167"/>
        <v>x</v>
      </c>
      <c r="U393" s="28" t="str">
        <f t="shared" si="168"/>
        <v>(</v>
      </c>
      <c r="V393" s="28" t="str">
        <f t="shared" si="169"/>
        <v>1</v>
      </c>
      <c r="W393" s="28" t="str">
        <f t="shared" si="170"/>
        <v>+</v>
      </c>
      <c r="X393" s="30">
        <f>IF($D393&lt;=2025,VstupniParametry_SKRYT!$D$9,"")</f>
        <v>1.7999999999999999E-2</v>
      </c>
      <c r="Y393" s="28" t="str">
        <f t="shared" si="171"/>
        <v>)</v>
      </c>
      <c r="Z393" s="31">
        <f>IF(AND(D393&lt;2025,2025&lt;=Zisk!$D$10),1,IF(D393=2025,0,""))</f>
        <v>1</v>
      </c>
      <c r="AA393" s="32" t="str">
        <f>IF(AND($D393&lt;=2025,Zisk!$D$10&gt;=2026),"x","")</f>
        <v/>
      </c>
      <c r="AB393" s="28" t="str">
        <f>IF(AND($D393&lt;=2026,Zisk!$D$10&gt;=2026),"(","")</f>
        <v/>
      </c>
      <c r="AC393" s="28" t="str">
        <f>IF(AND($D393&lt;=2026,Zisk!$D$10&gt;=2026),"1","")</f>
        <v/>
      </c>
      <c r="AD393" s="28" t="str">
        <f>IF(AND($D393&lt;=2026,Zisk!$D$10&gt;=2026),"+","")</f>
        <v/>
      </c>
      <c r="AE393" s="30" t="str">
        <f>IF(AND($D393&lt;=2026,Zisk!$D$10&gt;=2026),VstupniParametry_SKRYT!$D$10,"")</f>
        <v/>
      </c>
      <c r="AF393" s="28" t="str">
        <f>IF(AND($D393&lt;=2026,Zisk!$D$10&gt;=2026),")","")</f>
        <v/>
      </c>
      <c r="AG393" s="31" t="str">
        <f>IF(AND(D393&lt;2026,2026&lt;=Zisk!$D$10),1,IF(D393=2026,0,""))</f>
        <v/>
      </c>
      <c r="AH393" s="32" t="str">
        <f>IF(AND($D393&lt;=2026,Zisk!$D$10&gt;=2027),"x","")</f>
        <v/>
      </c>
      <c r="AI393" s="28" t="str">
        <f>IF(AND($D393&lt;=2027,Zisk!$D$10&gt;=2027),"(","")</f>
        <v/>
      </c>
      <c r="AJ393" s="28" t="str">
        <f>IF(AND($D393&lt;=2027,Zisk!$D$10&gt;=2027),"1","")</f>
        <v/>
      </c>
      <c r="AK393" s="28" t="str">
        <f>IF(AND($D393&lt;=2027,Zisk!$D$10&gt;=2027),"+","")</f>
        <v/>
      </c>
      <c r="AL393" s="30" t="str">
        <f>IF(AND($D393&lt;=2027,Zisk!$D$10&gt;=2027),VstupniParametry_SKRYT!$D$11,"")</f>
        <v/>
      </c>
      <c r="AM393" s="28" t="str">
        <f>IF(AND($D393&lt;=2027,Zisk!$D$10&gt;=2027),")","")</f>
        <v/>
      </c>
      <c r="AN393" s="31" t="str">
        <f>IF(AND(D393&lt;2027,2027&lt;=Zisk!$D$10),1,IF(D393=2027,0,""))</f>
        <v/>
      </c>
      <c r="AO393" s="32" t="str">
        <f>IF(AND($D393&lt;=2027,Zisk!$D$10&gt;=2028),"x","")</f>
        <v/>
      </c>
      <c r="AP393" s="28" t="str">
        <f>IF(AND($D393&lt;=2028,Zisk!$D$10&gt;=2028),"(","")</f>
        <v/>
      </c>
      <c r="AQ393" s="28" t="str">
        <f>IF(AND($D393&lt;=2028,Zisk!$D$10&gt;=2028),"1","")</f>
        <v/>
      </c>
      <c r="AR393" s="28" t="str">
        <f>IF(AND($D393&lt;=2028,Zisk!$D$10&gt;=2028),"+","")</f>
        <v/>
      </c>
      <c r="AS393" s="30" t="str">
        <f>IF(AND($D393&lt;=2028,Zisk!$D$10&gt;=2028),VstupniParametry_SKRYT!$D$12,"")</f>
        <v/>
      </c>
      <c r="AT393" s="28" t="str">
        <f>IF(AND($D393&lt;=2028,Zisk!$D$10&gt;=2028),")","")</f>
        <v/>
      </c>
      <c r="AU393" s="31" t="str">
        <f>IF(AND(D393&lt;2028,2028&lt;=Zisk!$D$10),1,IF(D393=2028,0,""))</f>
        <v/>
      </c>
      <c r="AV393" s="32" t="str">
        <f>IF(AND($D393&lt;=2028,Zisk!$D$10&gt;=2029),"x","")</f>
        <v/>
      </c>
      <c r="AW393" s="28" t="str">
        <f>IF(AND($D393&lt;=2029,Zisk!$D$10&gt;=2029),"(","")</f>
        <v/>
      </c>
      <c r="AX393" s="28" t="str">
        <f>IF(AND($D393&lt;=2029,Zisk!$D$10&gt;=2029),"1","")</f>
        <v/>
      </c>
      <c r="AY393" s="28" t="str">
        <f>IF(AND($D393&lt;=2029,Zisk!$D$10&gt;=2029),"+","")</f>
        <v/>
      </c>
      <c r="AZ393" s="30" t="str">
        <f>IF(AND($D393&lt;=2029,Zisk!$D$10&gt;=2029),VstupniParametry_SKRYT!$D$13,"")</f>
        <v/>
      </c>
      <c r="BA393" s="28" t="str">
        <f>IF(AND($D393&lt;=2029,Zisk!$D$10&gt;=2029),")","")</f>
        <v/>
      </c>
      <c r="BB393" s="31" t="str">
        <f>IF(AND(D393&lt;2029,2029&lt;=Zisk!$D$10),1,IF(D393=2029,0,""))</f>
        <v/>
      </c>
      <c r="BC393" s="32" t="str">
        <f>IF(AND($D393&lt;=2029,Zisk!$D$10&gt;=2030),"x","")</f>
        <v/>
      </c>
      <c r="BD393" s="28" t="str">
        <f>IF(AND($D393&lt;=2030,Zisk!$D$10&gt;=2030),"(","")</f>
        <v/>
      </c>
      <c r="BE393" s="28" t="str">
        <f>IF(AND($D393&lt;=2030,Zisk!$D$10&gt;=2030),"1","")</f>
        <v/>
      </c>
      <c r="BF393" s="28" t="str">
        <f>IF(AND($D393&lt;=2030,Zisk!$D$10&gt;=2030),"+","")</f>
        <v/>
      </c>
      <c r="BG393" s="30" t="str">
        <f>IF(AND($D393&lt;=2030,Zisk!$D$10&gt;=2030),VstupniParametry_SKRYT!$D$14,"")</f>
        <v/>
      </c>
      <c r="BH393" s="28" t="str">
        <f>IF(AND($D393&lt;=2030,Zisk!$D$10&gt;=2030),")","")</f>
        <v/>
      </c>
      <c r="BI393" s="31" t="str">
        <f>IF(AND(D393&lt;2030,2030&lt;=Zisk!$D$10),1,IF(D393=2030,0,""))</f>
        <v/>
      </c>
      <c r="BJ393" s="33" t="s">
        <v>32</v>
      </c>
      <c r="BK393" s="30">
        <f t="shared" si="184"/>
        <v>1</v>
      </c>
      <c r="BL393" s="28" t="str">
        <f t="shared" si="185"/>
        <v>x</v>
      </c>
      <c r="BM393" s="34">
        <f t="shared" si="186"/>
        <v>1</v>
      </c>
      <c r="BN393" s="30" t="str">
        <f t="shared" si="187"/>
        <v>x</v>
      </c>
      <c r="BO393" s="34">
        <f t="shared" si="172"/>
        <v>1.018</v>
      </c>
      <c r="BP393" s="34" t="str">
        <f t="shared" si="173"/>
        <v/>
      </c>
      <c r="BQ393" s="34" t="str">
        <f t="shared" si="174"/>
        <v/>
      </c>
      <c r="BR393" s="34" t="str">
        <f t="shared" si="175"/>
        <v/>
      </c>
      <c r="BS393" s="34" t="str">
        <f t="shared" si="176"/>
        <v/>
      </c>
      <c r="BT393" s="34" t="str">
        <f t="shared" si="177"/>
        <v/>
      </c>
      <c r="BU393" s="34" t="str">
        <f t="shared" si="178"/>
        <v/>
      </c>
      <c r="BV393" s="34" t="str">
        <f t="shared" si="179"/>
        <v/>
      </c>
      <c r="BW393" s="34" t="str">
        <f t="shared" si="180"/>
        <v/>
      </c>
      <c r="BX393" s="34" t="str">
        <f t="shared" si="181"/>
        <v/>
      </c>
      <c r="BY393" s="34" t="str">
        <f t="shared" si="182"/>
        <v/>
      </c>
      <c r="BZ393" s="33" t="s">
        <v>32</v>
      </c>
      <c r="CA393" s="34">
        <f t="shared" si="183"/>
        <v>1.018</v>
      </c>
      <c r="CB393" s="28"/>
      <c r="CC393" s="29">
        <f>IF(D393&gt;Zisk!$D$10,"",E393*CA393)</f>
        <v>0</v>
      </c>
    </row>
    <row r="394" spans="2:81" x14ac:dyDescent="0.2">
      <c r="B394" s="35" t="str">
        <f>Zisk!B405</f>
        <v/>
      </c>
      <c r="C394" s="35">
        <f>Zisk!C405</f>
        <v>0</v>
      </c>
      <c r="D394" s="35">
        <f>Zisk!E405</f>
        <v>0</v>
      </c>
      <c r="E394" s="36">
        <f>Zisk!D405</f>
        <v>0</v>
      </c>
      <c r="F394" s="36"/>
      <c r="G394" s="35" t="str">
        <f t="shared" si="158"/>
        <v>(</v>
      </c>
      <c r="H394" s="35" t="str">
        <f t="shared" si="159"/>
        <v>1</v>
      </c>
      <c r="I394" s="35" t="str">
        <f t="shared" si="160"/>
        <v>+</v>
      </c>
      <c r="J394" s="37">
        <f>IF($D394&lt;=2021,VstupniParametry_SKRYT!$D$5,"")</f>
        <v>0.02</v>
      </c>
      <c r="K394" s="35" t="str">
        <f t="shared" si="161"/>
        <v>)</v>
      </c>
      <c r="L394" s="38">
        <f>IF($D394&lt;=2021,COUNTIF(Vypocet_SKRYT!T391:AS391,"&gt;=1"),"")</f>
        <v>0</v>
      </c>
      <c r="M394" s="39" t="str">
        <f t="shared" si="162"/>
        <v>x</v>
      </c>
      <c r="N394" s="35" t="str">
        <f t="shared" si="163"/>
        <v>(</v>
      </c>
      <c r="O394" s="35" t="str">
        <f t="shared" si="164"/>
        <v>1</v>
      </c>
      <c r="P394" s="35" t="str">
        <f t="shared" si="165"/>
        <v>+</v>
      </c>
      <c r="Q394" s="37">
        <f>IF($D394&lt;=2024,VstupniParametry_SKRYT!$D$6,"")</f>
        <v>0.06</v>
      </c>
      <c r="R394" s="35" t="str">
        <f t="shared" si="166"/>
        <v>)</v>
      </c>
      <c r="S394" s="38">
        <f>IF($D394&lt;=2024,COUNTIFS(Vypocet_SKRYT!AT391:AV391,"&gt;=1"),"")</f>
        <v>0</v>
      </c>
      <c r="T394" s="39" t="str">
        <f t="shared" si="167"/>
        <v>x</v>
      </c>
      <c r="U394" s="35" t="str">
        <f t="shared" si="168"/>
        <v>(</v>
      </c>
      <c r="V394" s="35" t="str">
        <f t="shared" si="169"/>
        <v>1</v>
      </c>
      <c r="W394" s="35" t="str">
        <f t="shared" si="170"/>
        <v>+</v>
      </c>
      <c r="X394" s="37">
        <f>IF($D394&lt;=2025,VstupniParametry_SKRYT!$D$9,"")</f>
        <v>1.7999999999999999E-2</v>
      </c>
      <c r="Y394" s="35" t="str">
        <f t="shared" si="171"/>
        <v>)</v>
      </c>
      <c r="Z394" s="38">
        <f>IF(AND(D394&lt;2025,2025&lt;=Zisk!$D$10),1,IF(D394=2025,0,""))</f>
        <v>1</v>
      </c>
      <c r="AA394" s="39" t="str">
        <f>IF(AND($D394&lt;=2025,Zisk!$D$10&gt;=2026),"x","")</f>
        <v/>
      </c>
      <c r="AB394" s="35" t="str">
        <f>IF(AND($D394&lt;=2026,Zisk!$D$10&gt;=2026),"(","")</f>
        <v/>
      </c>
      <c r="AC394" s="35" t="str">
        <f>IF(AND($D394&lt;=2026,Zisk!$D$10&gt;=2026),"1","")</f>
        <v/>
      </c>
      <c r="AD394" s="35" t="str">
        <f>IF(AND($D394&lt;=2026,Zisk!$D$10&gt;=2026),"+","")</f>
        <v/>
      </c>
      <c r="AE394" s="37" t="str">
        <f>IF(AND($D394&lt;=2026,Zisk!$D$10&gt;=2026),VstupniParametry_SKRYT!$D$10,"")</f>
        <v/>
      </c>
      <c r="AF394" s="35" t="str">
        <f>IF(AND($D394&lt;=2026,Zisk!$D$10&gt;=2026),")","")</f>
        <v/>
      </c>
      <c r="AG394" s="38" t="str">
        <f>IF(AND(D394&lt;2026,2026&lt;=Zisk!$D$10),1,IF(D394=2026,0,""))</f>
        <v/>
      </c>
      <c r="AH394" s="39" t="str">
        <f>IF(AND($D394&lt;=2026,Zisk!$D$10&gt;=2027),"x","")</f>
        <v/>
      </c>
      <c r="AI394" s="35" t="str">
        <f>IF(AND($D394&lt;=2027,Zisk!$D$10&gt;=2027),"(","")</f>
        <v/>
      </c>
      <c r="AJ394" s="35" t="str">
        <f>IF(AND($D394&lt;=2027,Zisk!$D$10&gt;=2027),"1","")</f>
        <v/>
      </c>
      <c r="AK394" s="35" t="str">
        <f>IF(AND($D394&lt;=2027,Zisk!$D$10&gt;=2027),"+","")</f>
        <v/>
      </c>
      <c r="AL394" s="37" t="str">
        <f>IF(AND($D394&lt;=2027,Zisk!$D$10&gt;=2027),VstupniParametry_SKRYT!$D$11,"")</f>
        <v/>
      </c>
      <c r="AM394" s="35" t="str">
        <f>IF(AND($D394&lt;=2027,Zisk!$D$10&gt;=2027),")","")</f>
        <v/>
      </c>
      <c r="AN394" s="38" t="str">
        <f>IF(AND(D394&lt;2027,2027&lt;=Zisk!$D$10),1,IF(D394=2027,0,""))</f>
        <v/>
      </c>
      <c r="AO394" s="39" t="str">
        <f>IF(AND($D394&lt;=2027,Zisk!$D$10&gt;=2028),"x","")</f>
        <v/>
      </c>
      <c r="AP394" s="35" t="str">
        <f>IF(AND($D394&lt;=2028,Zisk!$D$10&gt;=2028),"(","")</f>
        <v/>
      </c>
      <c r="AQ394" s="35" t="str">
        <f>IF(AND($D394&lt;=2028,Zisk!$D$10&gt;=2028),"1","")</f>
        <v/>
      </c>
      <c r="AR394" s="35" t="str">
        <f>IF(AND($D394&lt;=2028,Zisk!$D$10&gt;=2028),"+","")</f>
        <v/>
      </c>
      <c r="AS394" s="37" t="str">
        <f>IF(AND($D394&lt;=2028,Zisk!$D$10&gt;=2028),VstupniParametry_SKRYT!$D$12,"")</f>
        <v/>
      </c>
      <c r="AT394" s="35" t="str">
        <f>IF(AND($D394&lt;=2028,Zisk!$D$10&gt;=2028),")","")</f>
        <v/>
      </c>
      <c r="AU394" s="38" t="str">
        <f>IF(AND(D394&lt;2028,2028&lt;=Zisk!$D$10),1,IF(D394=2028,0,""))</f>
        <v/>
      </c>
      <c r="AV394" s="39" t="str">
        <f>IF(AND($D394&lt;=2028,Zisk!$D$10&gt;=2029),"x","")</f>
        <v/>
      </c>
      <c r="AW394" s="35" t="str">
        <f>IF(AND($D394&lt;=2029,Zisk!$D$10&gt;=2029),"(","")</f>
        <v/>
      </c>
      <c r="AX394" s="35" t="str">
        <f>IF(AND($D394&lt;=2029,Zisk!$D$10&gt;=2029),"1","")</f>
        <v/>
      </c>
      <c r="AY394" s="35" t="str">
        <f>IF(AND($D394&lt;=2029,Zisk!$D$10&gt;=2029),"+","")</f>
        <v/>
      </c>
      <c r="AZ394" s="37" t="str">
        <f>IF(AND($D394&lt;=2029,Zisk!$D$10&gt;=2029),VstupniParametry_SKRYT!$D$13,"")</f>
        <v/>
      </c>
      <c r="BA394" s="35" t="str">
        <f>IF(AND($D394&lt;=2029,Zisk!$D$10&gt;=2029),")","")</f>
        <v/>
      </c>
      <c r="BB394" s="38" t="str">
        <f>IF(AND(D394&lt;2029,2029&lt;=Zisk!$D$10),1,IF(D394=2029,0,""))</f>
        <v/>
      </c>
      <c r="BC394" s="39" t="str">
        <f>IF(AND($D394&lt;=2029,Zisk!$D$10&gt;=2030),"x","")</f>
        <v/>
      </c>
      <c r="BD394" s="35" t="str">
        <f>IF(AND($D394&lt;=2030,Zisk!$D$10&gt;=2030),"(","")</f>
        <v/>
      </c>
      <c r="BE394" s="35" t="str">
        <f>IF(AND($D394&lt;=2030,Zisk!$D$10&gt;=2030),"1","")</f>
        <v/>
      </c>
      <c r="BF394" s="35" t="str">
        <f>IF(AND($D394&lt;=2030,Zisk!$D$10&gt;=2030),"+","")</f>
        <v/>
      </c>
      <c r="BG394" s="37" t="str">
        <f>IF(AND($D394&lt;=2030,Zisk!$D$10&gt;=2030),VstupniParametry_SKRYT!$D$14,"")</f>
        <v/>
      </c>
      <c r="BH394" s="35" t="str">
        <f>IF(AND($D394&lt;=2030,Zisk!$D$10&gt;=2030),")","")</f>
        <v/>
      </c>
      <c r="BI394" s="38" t="str">
        <f>IF(AND(D394&lt;2030,2030&lt;=Zisk!$D$10),1,IF(D394=2030,0,""))</f>
        <v/>
      </c>
      <c r="BJ394" s="40" t="s">
        <v>32</v>
      </c>
      <c r="BK394" s="37">
        <f t="shared" si="184"/>
        <v>1</v>
      </c>
      <c r="BL394" s="35" t="str">
        <f t="shared" si="185"/>
        <v>x</v>
      </c>
      <c r="BM394" s="41">
        <f t="shared" si="186"/>
        <v>1</v>
      </c>
      <c r="BN394" s="37" t="str">
        <f t="shared" si="187"/>
        <v>x</v>
      </c>
      <c r="BO394" s="41">
        <f t="shared" si="172"/>
        <v>1.018</v>
      </c>
      <c r="BP394" s="41" t="str">
        <f t="shared" si="173"/>
        <v/>
      </c>
      <c r="BQ394" s="41" t="str">
        <f t="shared" si="174"/>
        <v/>
      </c>
      <c r="BR394" s="41" t="str">
        <f t="shared" si="175"/>
        <v/>
      </c>
      <c r="BS394" s="41" t="str">
        <f t="shared" si="176"/>
        <v/>
      </c>
      <c r="BT394" s="41" t="str">
        <f t="shared" si="177"/>
        <v/>
      </c>
      <c r="BU394" s="41" t="str">
        <f t="shared" si="178"/>
        <v/>
      </c>
      <c r="BV394" s="41" t="str">
        <f t="shared" si="179"/>
        <v/>
      </c>
      <c r="BW394" s="41" t="str">
        <f t="shared" si="180"/>
        <v/>
      </c>
      <c r="BX394" s="41" t="str">
        <f t="shared" si="181"/>
        <v/>
      </c>
      <c r="BY394" s="41" t="str">
        <f t="shared" si="182"/>
        <v/>
      </c>
      <c r="BZ394" s="40" t="s">
        <v>32</v>
      </c>
      <c r="CA394" s="41">
        <f t="shared" si="183"/>
        <v>1.018</v>
      </c>
      <c r="CB394" s="35"/>
      <c r="CC394" s="36">
        <f>IF(D394&gt;Zisk!$D$10,"",E394*CA394)</f>
        <v>0</v>
      </c>
    </row>
    <row r="395" spans="2:81" x14ac:dyDescent="0.2">
      <c r="B395" s="28" t="str">
        <f>Zisk!B406</f>
        <v/>
      </c>
      <c r="C395" s="28">
        <f>Zisk!C406</f>
        <v>0</v>
      </c>
      <c r="D395" s="28">
        <f>Zisk!E406</f>
        <v>0</v>
      </c>
      <c r="E395" s="29">
        <f>Zisk!D406</f>
        <v>0</v>
      </c>
      <c r="F395" s="29"/>
      <c r="G395" s="28" t="str">
        <f t="shared" ref="G395:G458" si="188">IF($D395&lt;=2021,"(","")</f>
        <v>(</v>
      </c>
      <c r="H395" s="28" t="str">
        <f t="shared" ref="H395:H458" si="189">IF($D395&lt;=2021,"1","")</f>
        <v>1</v>
      </c>
      <c r="I395" s="28" t="str">
        <f t="shared" ref="I395:I458" si="190">IF($D395&lt;=2021,"+","")</f>
        <v>+</v>
      </c>
      <c r="J395" s="30">
        <f>IF($D395&lt;=2021,VstupniParametry_SKRYT!$D$5,"")</f>
        <v>0.02</v>
      </c>
      <c r="K395" s="28" t="str">
        <f t="shared" ref="K395:K458" si="191">IF($D395&lt;=2021,")","")</f>
        <v>)</v>
      </c>
      <c r="L395" s="31">
        <f>IF($D395&lt;=2021,COUNTIF(Vypocet_SKRYT!T392:AS392,"&gt;=1"),"")</f>
        <v>0</v>
      </c>
      <c r="M395" s="32" t="str">
        <f t="shared" ref="M395:M458" si="192">IF($D395&lt;=2021,"x","")</f>
        <v>x</v>
      </c>
      <c r="N395" s="28" t="str">
        <f t="shared" ref="N395:N458" si="193">IF($D395&lt;=2024,"(","")</f>
        <v>(</v>
      </c>
      <c r="O395" s="28" t="str">
        <f t="shared" ref="O395:O458" si="194">IF($D395&lt;=2024,"1","")</f>
        <v>1</v>
      </c>
      <c r="P395" s="28" t="str">
        <f t="shared" ref="P395:P458" si="195">IF($D395&lt;=2024,"+","")</f>
        <v>+</v>
      </c>
      <c r="Q395" s="30">
        <f>IF($D395&lt;=2024,VstupniParametry_SKRYT!$D$6,"")</f>
        <v>0.06</v>
      </c>
      <c r="R395" s="28" t="str">
        <f t="shared" ref="R395:R458" si="196">IF($D395&lt;=2024,")","")</f>
        <v>)</v>
      </c>
      <c r="S395" s="31">
        <f>IF($D395&lt;=2024,COUNTIFS(Vypocet_SKRYT!AT392:AV392,"&gt;=1"),"")</f>
        <v>0</v>
      </c>
      <c r="T395" s="32" t="str">
        <f t="shared" ref="T395:T458" si="197">IF($D395&lt;=2024,"x","")</f>
        <v>x</v>
      </c>
      <c r="U395" s="28" t="str">
        <f t="shared" ref="U395:U458" si="198">IF($D395&lt;=2025,"(","")</f>
        <v>(</v>
      </c>
      <c r="V395" s="28" t="str">
        <f t="shared" ref="V395:V458" si="199">IF($D395&lt;=2025,"1","")</f>
        <v>1</v>
      </c>
      <c r="W395" s="28" t="str">
        <f t="shared" ref="W395:W458" si="200">IF($D395&lt;=2025,"+","")</f>
        <v>+</v>
      </c>
      <c r="X395" s="30">
        <f>IF($D395&lt;=2025,VstupniParametry_SKRYT!$D$9,"")</f>
        <v>1.7999999999999999E-2</v>
      </c>
      <c r="Y395" s="28" t="str">
        <f t="shared" ref="Y395:Y458" si="201">IF($D395&lt;=2025,")","")</f>
        <v>)</v>
      </c>
      <c r="Z395" s="31">
        <f>IF(AND(D395&lt;2025,2025&lt;=Zisk!$D$10),1,IF(D395=2025,0,""))</f>
        <v>1</v>
      </c>
      <c r="AA395" s="32" t="str">
        <f>IF(AND($D395&lt;=2025,Zisk!$D$10&gt;=2026),"x","")</f>
        <v/>
      </c>
      <c r="AB395" s="28" t="str">
        <f>IF(AND($D395&lt;=2026,Zisk!$D$10&gt;=2026),"(","")</f>
        <v/>
      </c>
      <c r="AC395" s="28" t="str">
        <f>IF(AND($D395&lt;=2026,Zisk!$D$10&gt;=2026),"1","")</f>
        <v/>
      </c>
      <c r="AD395" s="28" t="str">
        <f>IF(AND($D395&lt;=2026,Zisk!$D$10&gt;=2026),"+","")</f>
        <v/>
      </c>
      <c r="AE395" s="30" t="str">
        <f>IF(AND($D395&lt;=2026,Zisk!$D$10&gt;=2026),VstupniParametry_SKRYT!$D$10,"")</f>
        <v/>
      </c>
      <c r="AF395" s="28" t="str">
        <f>IF(AND($D395&lt;=2026,Zisk!$D$10&gt;=2026),")","")</f>
        <v/>
      </c>
      <c r="AG395" s="31" t="str">
        <f>IF(AND(D395&lt;2026,2026&lt;=Zisk!$D$10),1,IF(D395=2026,0,""))</f>
        <v/>
      </c>
      <c r="AH395" s="32" t="str">
        <f>IF(AND($D395&lt;=2026,Zisk!$D$10&gt;=2027),"x","")</f>
        <v/>
      </c>
      <c r="AI395" s="28" t="str">
        <f>IF(AND($D395&lt;=2027,Zisk!$D$10&gt;=2027),"(","")</f>
        <v/>
      </c>
      <c r="AJ395" s="28" t="str">
        <f>IF(AND($D395&lt;=2027,Zisk!$D$10&gt;=2027),"1","")</f>
        <v/>
      </c>
      <c r="AK395" s="28" t="str">
        <f>IF(AND($D395&lt;=2027,Zisk!$D$10&gt;=2027),"+","")</f>
        <v/>
      </c>
      <c r="AL395" s="30" t="str">
        <f>IF(AND($D395&lt;=2027,Zisk!$D$10&gt;=2027),VstupniParametry_SKRYT!$D$11,"")</f>
        <v/>
      </c>
      <c r="AM395" s="28" t="str">
        <f>IF(AND($D395&lt;=2027,Zisk!$D$10&gt;=2027),")","")</f>
        <v/>
      </c>
      <c r="AN395" s="31" t="str">
        <f>IF(AND(D395&lt;2027,2027&lt;=Zisk!$D$10),1,IF(D395=2027,0,""))</f>
        <v/>
      </c>
      <c r="AO395" s="32" t="str">
        <f>IF(AND($D395&lt;=2027,Zisk!$D$10&gt;=2028),"x","")</f>
        <v/>
      </c>
      <c r="AP395" s="28" t="str">
        <f>IF(AND($D395&lt;=2028,Zisk!$D$10&gt;=2028),"(","")</f>
        <v/>
      </c>
      <c r="AQ395" s="28" t="str">
        <f>IF(AND($D395&lt;=2028,Zisk!$D$10&gt;=2028),"1","")</f>
        <v/>
      </c>
      <c r="AR395" s="28" t="str">
        <f>IF(AND($D395&lt;=2028,Zisk!$D$10&gt;=2028),"+","")</f>
        <v/>
      </c>
      <c r="AS395" s="30" t="str">
        <f>IF(AND($D395&lt;=2028,Zisk!$D$10&gt;=2028),VstupniParametry_SKRYT!$D$12,"")</f>
        <v/>
      </c>
      <c r="AT395" s="28" t="str">
        <f>IF(AND($D395&lt;=2028,Zisk!$D$10&gt;=2028),")","")</f>
        <v/>
      </c>
      <c r="AU395" s="31" t="str">
        <f>IF(AND(D395&lt;2028,2028&lt;=Zisk!$D$10),1,IF(D395=2028,0,""))</f>
        <v/>
      </c>
      <c r="AV395" s="32" t="str">
        <f>IF(AND($D395&lt;=2028,Zisk!$D$10&gt;=2029),"x","")</f>
        <v/>
      </c>
      <c r="AW395" s="28" t="str">
        <f>IF(AND($D395&lt;=2029,Zisk!$D$10&gt;=2029),"(","")</f>
        <v/>
      </c>
      <c r="AX395" s="28" t="str">
        <f>IF(AND($D395&lt;=2029,Zisk!$D$10&gt;=2029),"1","")</f>
        <v/>
      </c>
      <c r="AY395" s="28" t="str">
        <f>IF(AND($D395&lt;=2029,Zisk!$D$10&gt;=2029),"+","")</f>
        <v/>
      </c>
      <c r="AZ395" s="30" t="str">
        <f>IF(AND($D395&lt;=2029,Zisk!$D$10&gt;=2029),VstupniParametry_SKRYT!$D$13,"")</f>
        <v/>
      </c>
      <c r="BA395" s="28" t="str">
        <f>IF(AND($D395&lt;=2029,Zisk!$D$10&gt;=2029),")","")</f>
        <v/>
      </c>
      <c r="BB395" s="31" t="str">
        <f>IF(AND(D395&lt;2029,2029&lt;=Zisk!$D$10),1,IF(D395=2029,0,""))</f>
        <v/>
      </c>
      <c r="BC395" s="32" t="str">
        <f>IF(AND($D395&lt;=2029,Zisk!$D$10&gt;=2030),"x","")</f>
        <v/>
      </c>
      <c r="BD395" s="28" t="str">
        <f>IF(AND($D395&lt;=2030,Zisk!$D$10&gt;=2030),"(","")</f>
        <v/>
      </c>
      <c r="BE395" s="28" t="str">
        <f>IF(AND($D395&lt;=2030,Zisk!$D$10&gt;=2030),"1","")</f>
        <v/>
      </c>
      <c r="BF395" s="28" t="str">
        <f>IF(AND($D395&lt;=2030,Zisk!$D$10&gt;=2030),"+","")</f>
        <v/>
      </c>
      <c r="BG395" s="30" t="str">
        <f>IF(AND($D395&lt;=2030,Zisk!$D$10&gt;=2030),VstupniParametry_SKRYT!$D$14,"")</f>
        <v/>
      </c>
      <c r="BH395" s="28" t="str">
        <f>IF(AND($D395&lt;=2030,Zisk!$D$10&gt;=2030),")","")</f>
        <v/>
      </c>
      <c r="BI395" s="31" t="str">
        <f>IF(AND(D395&lt;2030,2030&lt;=Zisk!$D$10),1,IF(D395=2030,0,""))</f>
        <v/>
      </c>
      <c r="BJ395" s="33" t="s">
        <v>32</v>
      </c>
      <c r="BK395" s="30">
        <f t="shared" si="184"/>
        <v>1</v>
      </c>
      <c r="BL395" s="28" t="str">
        <f t="shared" si="185"/>
        <v>x</v>
      </c>
      <c r="BM395" s="34">
        <f t="shared" si="186"/>
        <v>1</v>
      </c>
      <c r="BN395" s="30" t="str">
        <f t="shared" si="187"/>
        <v>x</v>
      </c>
      <c r="BO395" s="34">
        <f t="shared" ref="BO395:BO458" si="202">IF(X395="","",IF(BO$8=$D395,1,(1+X395)^Z395))</f>
        <v>1.018</v>
      </c>
      <c r="BP395" s="34" t="str">
        <f t="shared" ref="BP395:BP458" si="203">AA395</f>
        <v/>
      </c>
      <c r="BQ395" s="34" t="str">
        <f t="shared" ref="BQ395:BQ458" si="204">IF(AE395="","",(1+AE395)^AG395)</f>
        <v/>
      </c>
      <c r="BR395" s="34" t="str">
        <f t="shared" ref="BR395:BR458" si="205">AH395</f>
        <v/>
      </c>
      <c r="BS395" s="34" t="str">
        <f t="shared" ref="BS395:BS458" si="206">IF(AL395="","",(1+AL395)^AN395)</f>
        <v/>
      </c>
      <c r="BT395" s="34" t="str">
        <f t="shared" ref="BT395:BT458" si="207">AO395</f>
        <v/>
      </c>
      <c r="BU395" s="34" t="str">
        <f t="shared" ref="BU395:BU458" si="208">IF(AS395="","",(1+AS395)^AU395)</f>
        <v/>
      </c>
      <c r="BV395" s="34" t="str">
        <f t="shared" ref="BV395:BV458" si="209">AV395</f>
        <v/>
      </c>
      <c r="BW395" s="34" t="str">
        <f t="shared" ref="BW395:BW458" si="210">IF(AZ395="","",(1+AZ395)^BB395)</f>
        <v/>
      </c>
      <c r="BX395" s="34" t="str">
        <f t="shared" ref="BX395:BX458" si="211">BC395</f>
        <v/>
      </c>
      <c r="BY395" s="34" t="str">
        <f t="shared" ref="BY395:BY458" si="212">IF(BG395="","",(1+BG395)^BI395)</f>
        <v/>
      </c>
      <c r="BZ395" s="33" t="s">
        <v>32</v>
      </c>
      <c r="CA395" s="34">
        <f t="shared" ref="CA395:CA458" si="213">IF(BK395="",1,BK395)*IF(BM395="",1,BM395)*IF(BO395="",1,BO395)*IF(BQ395="",1,BQ395)*IF(BS395="",1,BS395)*IF(BU395="",1,BU395)*IF(BW395="",1,BW395)*IF(BY395="",1,BY395)</f>
        <v>1.018</v>
      </c>
      <c r="CB395" s="28"/>
      <c r="CC395" s="29">
        <f>IF(D395&gt;Zisk!$D$10,"",E395*CA395)</f>
        <v>0</v>
      </c>
    </row>
    <row r="396" spans="2:81" x14ac:dyDescent="0.2">
      <c r="B396" s="35" t="str">
        <f>Zisk!B407</f>
        <v/>
      </c>
      <c r="C396" s="35">
        <f>Zisk!C407</f>
        <v>0</v>
      </c>
      <c r="D396" s="35">
        <f>Zisk!E407</f>
        <v>0</v>
      </c>
      <c r="E396" s="36">
        <f>Zisk!D407</f>
        <v>0</v>
      </c>
      <c r="F396" s="36"/>
      <c r="G396" s="35" t="str">
        <f t="shared" si="188"/>
        <v>(</v>
      </c>
      <c r="H396" s="35" t="str">
        <f t="shared" si="189"/>
        <v>1</v>
      </c>
      <c r="I396" s="35" t="str">
        <f t="shared" si="190"/>
        <v>+</v>
      </c>
      <c r="J396" s="37">
        <f>IF($D396&lt;=2021,VstupniParametry_SKRYT!$D$5,"")</f>
        <v>0.02</v>
      </c>
      <c r="K396" s="35" t="str">
        <f t="shared" si="191"/>
        <v>)</v>
      </c>
      <c r="L396" s="38">
        <f>IF($D396&lt;=2021,COUNTIF(Vypocet_SKRYT!T393:AS393,"&gt;=1"),"")</f>
        <v>0</v>
      </c>
      <c r="M396" s="39" t="str">
        <f t="shared" si="192"/>
        <v>x</v>
      </c>
      <c r="N396" s="35" t="str">
        <f t="shared" si="193"/>
        <v>(</v>
      </c>
      <c r="O396" s="35" t="str">
        <f t="shared" si="194"/>
        <v>1</v>
      </c>
      <c r="P396" s="35" t="str">
        <f t="shared" si="195"/>
        <v>+</v>
      </c>
      <c r="Q396" s="37">
        <f>IF($D396&lt;=2024,VstupniParametry_SKRYT!$D$6,"")</f>
        <v>0.06</v>
      </c>
      <c r="R396" s="35" t="str">
        <f t="shared" si="196"/>
        <v>)</v>
      </c>
      <c r="S396" s="38">
        <f>IF($D396&lt;=2024,COUNTIFS(Vypocet_SKRYT!AT393:AV393,"&gt;=1"),"")</f>
        <v>0</v>
      </c>
      <c r="T396" s="39" t="str">
        <f t="shared" si="197"/>
        <v>x</v>
      </c>
      <c r="U396" s="35" t="str">
        <f t="shared" si="198"/>
        <v>(</v>
      </c>
      <c r="V396" s="35" t="str">
        <f t="shared" si="199"/>
        <v>1</v>
      </c>
      <c r="W396" s="35" t="str">
        <f t="shared" si="200"/>
        <v>+</v>
      </c>
      <c r="X396" s="37">
        <f>IF($D396&lt;=2025,VstupniParametry_SKRYT!$D$9,"")</f>
        <v>1.7999999999999999E-2</v>
      </c>
      <c r="Y396" s="35" t="str">
        <f t="shared" si="201"/>
        <v>)</v>
      </c>
      <c r="Z396" s="38">
        <f>IF(AND(D396&lt;2025,2025&lt;=Zisk!$D$10),1,IF(D396=2025,0,""))</f>
        <v>1</v>
      </c>
      <c r="AA396" s="39" t="str">
        <f>IF(AND($D396&lt;=2025,Zisk!$D$10&gt;=2026),"x","")</f>
        <v/>
      </c>
      <c r="AB396" s="35" t="str">
        <f>IF(AND($D396&lt;=2026,Zisk!$D$10&gt;=2026),"(","")</f>
        <v/>
      </c>
      <c r="AC396" s="35" t="str">
        <f>IF(AND($D396&lt;=2026,Zisk!$D$10&gt;=2026),"1","")</f>
        <v/>
      </c>
      <c r="AD396" s="35" t="str">
        <f>IF(AND($D396&lt;=2026,Zisk!$D$10&gt;=2026),"+","")</f>
        <v/>
      </c>
      <c r="AE396" s="37" t="str">
        <f>IF(AND($D396&lt;=2026,Zisk!$D$10&gt;=2026),VstupniParametry_SKRYT!$D$10,"")</f>
        <v/>
      </c>
      <c r="AF396" s="35" t="str">
        <f>IF(AND($D396&lt;=2026,Zisk!$D$10&gt;=2026),")","")</f>
        <v/>
      </c>
      <c r="AG396" s="38" t="str">
        <f>IF(AND(D396&lt;2026,2026&lt;=Zisk!$D$10),1,IF(D396=2026,0,""))</f>
        <v/>
      </c>
      <c r="AH396" s="39" t="str">
        <f>IF(AND($D396&lt;=2026,Zisk!$D$10&gt;=2027),"x","")</f>
        <v/>
      </c>
      <c r="AI396" s="35" t="str">
        <f>IF(AND($D396&lt;=2027,Zisk!$D$10&gt;=2027),"(","")</f>
        <v/>
      </c>
      <c r="AJ396" s="35" t="str">
        <f>IF(AND($D396&lt;=2027,Zisk!$D$10&gt;=2027),"1","")</f>
        <v/>
      </c>
      <c r="AK396" s="35" t="str">
        <f>IF(AND($D396&lt;=2027,Zisk!$D$10&gt;=2027),"+","")</f>
        <v/>
      </c>
      <c r="AL396" s="37" t="str">
        <f>IF(AND($D396&lt;=2027,Zisk!$D$10&gt;=2027),VstupniParametry_SKRYT!$D$11,"")</f>
        <v/>
      </c>
      <c r="AM396" s="35" t="str">
        <f>IF(AND($D396&lt;=2027,Zisk!$D$10&gt;=2027),")","")</f>
        <v/>
      </c>
      <c r="AN396" s="38" t="str">
        <f>IF(AND(D396&lt;2027,2027&lt;=Zisk!$D$10),1,IF(D396=2027,0,""))</f>
        <v/>
      </c>
      <c r="AO396" s="39" t="str">
        <f>IF(AND($D396&lt;=2027,Zisk!$D$10&gt;=2028),"x","")</f>
        <v/>
      </c>
      <c r="AP396" s="35" t="str">
        <f>IF(AND($D396&lt;=2028,Zisk!$D$10&gt;=2028),"(","")</f>
        <v/>
      </c>
      <c r="AQ396" s="35" t="str">
        <f>IF(AND($D396&lt;=2028,Zisk!$D$10&gt;=2028),"1","")</f>
        <v/>
      </c>
      <c r="AR396" s="35" t="str">
        <f>IF(AND($D396&lt;=2028,Zisk!$D$10&gt;=2028),"+","")</f>
        <v/>
      </c>
      <c r="AS396" s="37" t="str">
        <f>IF(AND($D396&lt;=2028,Zisk!$D$10&gt;=2028),VstupniParametry_SKRYT!$D$12,"")</f>
        <v/>
      </c>
      <c r="AT396" s="35" t="str">
        <f>IF(AND($D396&lt;=2028,Zisk!$D$10&gt;=2028),")","")</f>
        <v/>
      </c>
      <c r="AU396" s="38" t="str">
        <f>IF(AND(D396&lt;2028,2028&lt;=Zisk!$D$10),1,IF(D396=2028,0,""))</f>
        <v/>
      </c>
      <c r="AV396" s="39" t="str">
        <f>IF(AND($D396&lt;=2028,Zisk!$D$10&gt;=2029),"x","")</f>
        <v/>
      </c>
      <c r="AW396" s="35" t="str">
        <f>IF(AND($D396&lt;=2029,Zisk!$D$10&gt;=2029),"(","")</f>
        <v/>
      </c>
      <c r="AX396" s="35" t="str">
        <f>IF(AND($D396&lt;=2029,Zisk!$D$10&gt;=2029),"1","")</f>
        <v/>
      </c>
      <c r="AY396" s="35" t="str">
        <f>IF(AND($D396&lt;=2029,Zisk!$D$10&gt;=2029),"+","")</f>
        <v/>
      </c>
      <c r="AZ396" s="37" t="str">
        <f>IF(AND($D396&lt;=2029,Zisk!$D$10&gt;=2029),VstupniParametry_SKRYT!$D$13,"")</f>
        <v/>
      </c>
      <c r="BA396" s="35" t="str">
        <f>IF(AND($D396&lt;=2029,Zisk!$D$10&gt;=2029),")","")</f>
        <v/>
      </c>
      <c r="BB396" s="38" t="str">
        <f>IF(AND(D396&lt;2029,2029&lt;=Zisk!$D$10),1,IF(D396=2029,0,""))</f>
        <v/>
      </c>
      <c r="BC396" s="39" t="str">
        <f>IF(AND($D396&lt;=2029,Zisk!$D$10&gt;=2030),"x","")</f>
        <v/>
      </c>
      <c r="BD396" s="35" t="str">
        <f>IF(AND($D396&lt;=2030,Zisk!$D$10&gt;=2030),"(","")</f>
        <v/>
      </c>
      <c r="BE396" s="35" t="str">
        <f>IF(AND($D396&lt;=2030,Zisk!$D$10&gt;=2030),"1","")</f>
        <v/>
      </c>
      <c r="BF396" s="35" t="str">
        <f>IF(AND($D396&lt;=2030,Zisk!$D$10&gt;=2030),"+","")</f>
        <v/>
      </c>
      <c r="BG396" s="37" t="str">
        <f>IF(AND($D396&lt;=2030,Zisk!$D$10&gt;=2030),VstupniParametry_SKRYT!$D$14,"")</f>
        <v/>
      </c>
      <c r="BH396" s="35" t="str">
        <f>IF(AND($D396&lt;=2030,Zisk!$D$10&gt;=2030),")","")</f>
        <v/>
      </c>
      <c r="BI396" s="38" t="str">
        <f>IF(AND(D396&lt;2030,2030&lt;=Zisk!$D$10),1,IF(D396=2030,0,""))</f>
        <v/>
      </c>
      <c r="BJ396" s="40" t="s">
        <v>32</v>
      </c>
      <c r="BK396" s="37">
        <f t="shared" ref="BK396:BK459" si="214">IF(J396="","",(1+J396)^L396)</f>
        <v>1</v>
      </c>
      <c r="BL396" s="35" t="str">
        <f t="shared" ref="BL396:BL459" si="215">M396</f>
        <v>x</v>
      </c>
      <c r="BM396" s="41">
        <f t="shared" ref="BM396:BM459" si="216">IF(J396="","",(1+Q396)^S396)</f>
        <v>1</v>
      </c>
      <c r="BN396" s="37" t="str">
        <f t="shared" ref="BN396:BN459" si="217">T396</f>
        <v>x</v>
      </c>
      <c r="BO396" s="41">
        <f t="shared" si="202"/>
        <v>1.018</v>
      </c>
      <c r="BP396" s="41" t="str">
        <f t="shared" si="203"/>
        <v/>
      </c>
      <c r="BQ396" s="41" t="str">
        <f t="shared" si="204"/>
        <v/>
      </c>
      <c r="BR396" s="41" t="str">
        <f t="shared" si="205"/>
        <v/>
      </c>
      <c r="BS396" s="41" t="str">
        <f t="shared" si="206"/>
        <v/>
      </c>
      <c r="BT396" s="41" t="str">
        <f t="shared" si="207"/>
        <v/>
      </c>
      <c r="BU396" s="41" t="str">
        <f t="shared" si="208"/>
        <v/>
      </c>
      <c r="BV396" s="41" t="str">
        <f t="shared" si="209"/>
        <v/>
      </c>
      <c r="BW396" s="41" t="str">
        <f t="shared" si="210"/>
        <v/>
      </c>
      <c r="BX396" s="41" t="str">
        <f t="shared" si="211"/>
        <v/>
      </c>
      <c r="BY396" s="41" t="str">
        <f t="shared" si="212"/>
        <v/>
      </c>
      <c r="BZ396" s="40" t="s">
        <v>32</v>
      </c>
      <c r="CA396" s="41">
        <f t="shared" si="213"/>
        <v>1.018</v>
      </c>
      <c r="CB396" s="35"/>
      <c r="CC396" s="36">
        <f>IF(D396&gt;Zisk!$D$10,"",E396*CA396)</f>
        <v>0</v>
      </c>
    </row>
    <row r="397" spans="2:81" x14ac:dyDescent="0.2">
      <c r="B397" s="28" t="str">
        <f>Zisk!B408</f>
        <v/>
      </c>
      <c r="C397" s="28">
        <f>Zisk!C408</f>
        <v>0</v>
      </c>
      <c r="D397" s="28">
        <f>Zisk!E408</f>
        <v>0</v>
      </c>
      <c r="E397" s="29">
        <f>Zisk!D408</f>
        <v>0</v>
      </c>
      <c r="F397" s="29"/>
      <c r="G397" s="28" t="str">
        <f t="shared" si="188"/>
        <v>(</v>
      </c>
      <c r="H397" s="28" t="str">
        <f t="shared" si="189"/>
        <v>1</v>
      </c>
      <c r="I397" s="28" t="str">
        <f t="shared" si="190"/>
        <v>+</v>
      </c>
      <c r="J397" s="30">
        <f>IF($D397&lt;=2021,VstupniParametry_SKRYT!$D$5,"")</f>
        <v>0.02</v>
      </c>
      <c r="K397" s="28" t="str">
        <f t="shared" si="191"/>
        <v>)</v>
      </c>
      <c r="L397" s="31">
        <f>IF($D397&lt;=2021,COUNTIF(Vypocet_SKRYT!T394:AS394,"&gt;=1"),"")</f>
        <v>0</v>
      </c>
      <c r="M397" s="32" t="str">
        <f t="shared" si="192"/>
        <v>x</v>
      </c>
      <c r="N397" s="28" t="str">
        <f t="shared" si="193"/>
        <v>(</v>
      </c>
      <c r="O397" s="28" t="str">
        <f t="shared" si="194"/>
        <v>1</v>
      </c>
      <c r="P397" s="28" t="str">
        <f t="shared" si="195"/>
        <v>+</v>
      </c>
      <c r="Q397" s="30">
        <f>IF($D397&lt;=2024,VstupniParametry_SKRYT!$D$6,"")</f>
        <v>0.06</v>
      </c>
      <c r="R397" s="28" t="str">
        <f t="shared" si="196"/>
        <v>)</v>
      </c>
      <c r="S397" s="31">
        <f>IF($D397&lt;=2024,COUNTIFS(Vypocet_SKRYT!AT394:AV394,"&gt;=1"),"")</f>
        <v>0</v>
      </c>
      <c r="T397" s="32" t="str">
        <f t="shared" si="197"/>
        <v>x</v>
      </c>
      <c r="U397" s="28" t="str">
        <f t="shared" si="198"/>
        <v>(</v>
      </c>
      <c r="V397" s="28" t="str">
        <f t="shared" si="199"/>
        <v>1</v>
      </c>
      <c r="W397" s="28" t="str">
        <f t="shared" si="200"/>
        <v>+</v>
      </c>
      <c r="X397" s="30">
        <f>IF($D397&lt;=2025,VstupniParametry_SKRYT!$D$9,"")</f>
        <v>1.7999999999999999E-2</v>
      </c>
      <c r="Y397" s="28" t="str">
        <f t="shared" si="201"/>
        <v>)</v>
      </c>
      <c r="Z397" s="31">
        <f>IF(AND(D397&lt;2025,2025&lt;=Zisk!$D$10),1,IF(D397=2025,0,""))</f>
        <v>1</v>
      </c>
      <c r="AA397" s="32" t="str">
        <f>IF(AND($D397&lt;=2025,Zisk!$D$10&gt;=2026),"x","")</f>
        <v/>
      </c>
      <c r="AB397" s="28" t="str">
        <f>IF(AND($D397&lt;=2026,Zisk!$D$10&gt;=2026),"(","")</f>
        <v/>
      </c>
      <c r="AC397" s="28" t="str">
        <f>IF(AND($D397&lt;=2026,Zisk!$D$10&gt;=2026),"1","")</f>
        <v/>
      </c>
      <c r="AD397" s="28" t="str">
        <f>IF(AND($D397&lt;=2026,Zisk!$D$10&gt;=2026),"+","")</f>
        <v/>
      </c>
      <c r="AE397" s="30" t="str">
        <f>IF(AND($D397&lt;=2026,Zisk!$D$10&gt;=2026),VstupniParametry_SKRYT!$D$10,"")</f>
        <v/>
      </c>
      <c r="AF397" s="28" t="str">
        <f>IF(AND($D397&lt;=2026,Zisk!$D$10&gt;=2026),")","")</f>
        <v/>
      </c>
      <c r="AG397" s="31" t="str">
        <f>IF(AND(D397&lt;2026,2026&lt;=Zisk!$D$10),1,IF(D397=2026,0,""))</f>
        <v/>
      </c>
      <c r="AH397" s="32" t="str">
        <f>IF(AND($D397&lt;=2026,Zisk!$D$10&gt;=2027),"x","")</f>
        <v/>
      </c>
      <c r="AI397" s="28" t="str">
        <f>IF(AND($D397&lt;=2027,Zisk!$D$10&gt;=2027),"(","")</f>
        <v/>
      </c>
      <c r="AJ397" s="28" t="str">
        <f>IF(AND($D397&lt;=2027,Zisk!$D$10&gt;=2027),"1","")</f>
        <v/>
      </c>
      <c r="AK397" s="28" t="str">
        <f>IF(AND($D397&lt;=2027,Zisk!$D$10&gt;=2027),"+","")</f>
        <v/>
      </c>
      <c r="AL397" s="30" t="str">
        <f>IF(AND($D397&lt;=2027,Zisk!$D$10&gt;=2027),VstupniParametry_SKRYT!$D$11,"")</f>
        <v/>
      </c>
      <c r="AM397" s="28" t="str">
        <f>IF(AND($D397&lt;=2027,Zisk!$D$10&gt;=2027),")","")</f>
        <v/>
      </c>
      <c r="AN397" s="31" t="str">
        <f>IF(AND(D397&lt;2027,2027&lt;=Zisk!$D$10),1,IF(D397=2027,0,""))</f>
        <v/>
      </c>
      <c r="AO397" s="32" t="str">
        <f>IF(AND($D397&lt;=2027,Zisk!$D$10&gt;=2028),"x","")</f>
        <v/>
      </c>
      <c r="AP397" s="28" t="str">
        <f>IF(AND($D397&lt;=2028,Zisk!$D$10&gt;=2028),"(","")</f>
        <v/>
      </c>
      <c r="AQ397" s="28" t="str">
        <f>IF(AND($D397&lt;=2028,Zisk!$D$10&gt;=2028),"1","")</f>
        <v/>
      </c>
      <c r="AR397" s="28" t="str">
        <f>IF(AND($D397&lt;=2028,Zisk!$D$10&gt;=2028),"+","")</f>
        <v/>
      </c>
      <c r="AS397" s="30" t="str">
        <f>IF(AND($D397&lt;=2028,Zisk!$D$10&gt;=2028),VstupniParametry_SKRYT!$D$12,"")</f>
        <v/>
      </c>
      <c r="AT397" s="28" t="str">
        <f>IF(AND($D397&lt;=2028,Zisk!$D$10&gt;=2028),")","")</f>
        <v/>
      </c>
      <c r="AU397" s="31" t="str">
        <f>IF(AND(D397&lt;2028,2028&lt;=Zisk!$D$10),1,IF(D397=2028,0,""))</f>
        <v/>
      </c>
      <c r="AV397" s="32" t="str">
        <f>IF(AND($D397&lt;=2028,Zisk!$D$10&gt;=2029),"x","")</f>
        <v/>
      </c>
      <c r="AW397" s="28" t="str">
        <f>IF(AND($D397&lt;=2029,Zisk!$D$10&gt;=2029),"(","")</f>
        <v/>
      </c>
      <c r="AX397" s="28" t="str">
        <f>IF(AND($D397&lt;=2029,Zisk!$D$10&gt;=2029),"1","")</f>
        <v/>
      </c>
      <c r="AY397" s="28" t="str">
        <f>IF(AND($D397&lt;=2029,Zisk!$D$10&gt;=2029),"+","")</f>
        <v/>
      </c>
      <c r="AZ397" s="30" t="str">
        <f>IF(AND($D397&lt;=2029,Zisk!$D$10&gt;=2029),VstupniParametry_SKRYT!$D$13,"")</f>
        <v/>
      </c>
      <c r="BA397" s="28" t="str">
        <f>IF(AND($D397&lt;=2029,Zisk!$D$10&gt;=2029),")","")</f>
        <v/>
      </c>
      <c r="BB397" s="31" t="str">
        <f>IF(AND(D397&lt;2029,2029&lt;=Zisk!$D$10),1,IF(D397=2029,0,""))</f>
        <v/>
      </c>
      <c r="BC397" s="32" t="str">
        <f>IF(AND($D397&lt;=2029,Zisk!$D$10&gt;=2030),"x","")</f>
        <v/>
      </c>
      <c r="BD397" s="28" t="str">
        <f>IF(AND($D397&lt;=2030,Zisk!$D$10&gt;=2030),"(","")</f>
        <v/>
      </c>
      <c r="BE397" s="28" t="str">
        <f>IF(AND($D397&lt;=2030,Zisk!$D$10&gt;=2030),"1","")</f>
        <v/>
      </c>
      <c r="BF397" s="28" t="str">
        <f>IF(AND($D397&lt;=2030,Zisk!$D$10&gt;=2030),"+","")</f>
        <v/>
      </c>
      <c r="BG397" s="30" t="str">
        <f>IF(AND($D397&lt;=2030,Zisk!$D$10&gt;=2030),VstupniParametry_SKRYT!$D$14,"")</f>
        <v/>
      </c>
      <c r="BH397" s="28" t="str">
        <f>IF(AND($D397&lt;=2030,Zisk!$D$10&gt;=2030),")","")</f>
        <v/>
      </c>
      <c r="BI397" s="31" t="str">
        <f>IF(AND(D397&lt;2030,2030&lt;=Zisk!$D$10),1,IF(D397=2030,0,""))</f>
        <v/>
      </c>
      <c r="BJ397" s="33" t="s">
        <v>32</v>
      </c>
      <c r="BK397" s="30">
        <f t="shared" si="214"/>
        <v>1</v>
      </c>
      <c r="BL397" s="28" t="str">
        <f t="shared" si="215"/>
        <v>x</v>
      </c>
      <c r="BM397" s="34">
        <f t="shared" si="216"/>
        <v>1</v>
      </c>
      <c r="BN397" s="30" t="str">
        <f t="shared" si="217"/>
        <v>x</v>
      </c>
      <c r="BO397" s="34">
        <f t="shared" si="202"/>
        <v>1.018</v>
      </c>
      <c r="BP397" s="34" t="str">
        <f t="shared" si="203"/>
        <v/>
      </c>
      <c r="BQ397" s="34" t="str">
        <f t="shared" si="204"/>
        <v/>
      </c>
      <c r="BR397" s="34" t="str">
        <f t="shared" si="205"/>
        <v/>
      </c>
      <c r="BS397" s="34" t="str">
        <f t="shared" si="206"/>
        <v/>
      </c>
      <c r="BT397" s="34" t="str">
        <f t="shared" si="207"/>
        <v/>
      </c>
      <c r="BU397" s="34" t="str">
        <f t="shared" si="208"/>
        <v/>
      </c>
      <c r="BV397" s="34" t="str">
        <f t="shared" si="209"/>
        <v/>
      </c>
      <c r="BW397" s="34" t="str">
        <f t="shared" si="210"/>
        <v/>
      </c>
      <c r="BX397" s="34" t="str">
        <f t="shared" si="211"/>
        <v/>
      </c>
      <c r="BY397" s="34" t="str">
        <f t="shared" si="212"/>
        <v/>
      </c>
      <c r="BZ397" s="33" t="s">
        <v>32</v>
      </c>
      <c r="CA397" s="34">
        <f t="shared" si="213"/>
        <v>1.018</v>
      </c>
      <c r="CB397" s="28"/>
      <c r="CC397" s="29">
        <f>IF(D397&gt;Zisk!$D$10,"",E397*CA397)</f>
        <v>0</v>
      </c>
    </row>
    <row r="398" spans="2:81" x14ac:dyDescent="0.2">
      <c r="B398" s="35" t="str">
        <f>Zisk!B409</f>
        <v/>
      </c>
      <c r="C398" s="35">
        <f>Zisk!C409</f>
        <v>0</v>
      </c>
      <c r="D398" s="35">
        <f>Zisk!E409</f>
        <v>0</v>
      </c>
      <c r="E398" s="36">
        <f>Zisk!D409</f>
        <v>0</v>
      </c>
      <c r="F398" s="36"/>
      <c r="G398" s="35" t="str">
        <f t="shared" si="188"/>
        <v>(</v>
      </c>
      <c r="H398" s="35" t="str">
        <f t="shared" si="189"/>
        <v>1</v>
      </c>
      <c r="I398" s="35" t="str">
        <f t="shared" si="190"/>
        <v>+</v>
      </c>
      <c r="J398" s="37">
        <f>IF($D398&lt;=2021,VstupniParametry_SKRYT!$D$5,"")</f>
        <v>0.02</v>
      </c>
      <c r="K398" s="35" t="str">
        <f t="shared" si="191"/>
        <v>)</v>
      </c>
      <c r="L398" s="38">
        <f>IF($D398&lt;=2021,COUNTIF(Vypocet_SKRYT!T395:AS395,"&gt;=1"),"")</f>
        <v>0</v>
      </c>
      <c r="M398" s="39" t="str">
        <f t="shared" si="192"/>
        <v>x</v>
      </c>
      <c r="N398" s="35" t="str">
        <f t="shared" si="193"/>
        <v>(</v>
      </c>
      <c r="O398" s="35" t="str">
        <f t="shared" si="194"/>
        <v>1</v>
      </c>
      <c r="P398" s="35" t="str">
        <f t="shared" si="195"/>
        <v>+</v>
      </c>
      <c r="Q398" s="37">
        <f>IF($D398&lt;=2024,VstupniParametry_SKRYT!$D$6,"")</f>
        <v>0.06</v>
      </c>
      <c r="R398" s="35" t="str">
        <f t="shared" si="196"/>
        <v>)</v>
      </c>
      <c r="S398" s="38">
        <f>IF($D398&lt;=2024,COUNTIFS(Vypocet_SKRYT!AT395:AV395,"&gt;=1"),"")</f>
        <v>0</v>
      </c>
      <c r="T398" s="39" t="str">
        <f t="shared" si="197"/>
        <v>x</v>
      </c>
      <c r="U398" s="35" t="str">
        <f t="shared" si="198"/>
        <v>(</v>
      </c>
      <c r="V398" s="35" t="str">
        <f t="shared" si="199"/>
        <v>1</v>
      </c>
      <c r="W398" s="35" t="str">
        <f t="shared" si="200"/>
        <v>+</v>
      </c>
      <c r="X398" s="37">
        <f>IF($D398&lt;=2025,VstupniParametry_SKRYT!$D$9,"")</f>
        <v>1.7999999999999999E-2</v>
      </c>
      <c r="Y398" s="35" t="str">
        <f t="shared" si="201"/>
        <v>)</v>
      </c>
      <c r="Z398" s="38">
        <f>IF(AND(D398&lt;2025,2025&lt;=Zisk!$D$10),1,IF(D398=2025,0,""))</f>
        <v>1</v>
      </c>
      <c r="AA398" s="39" t="str">
        <f>IF(AND($D398&lt;=2025,Zisk!$D$10&gt;=2026),"x","")</f>
        <v/>
      </c>
      <c r="AB398" s="35" t="str">
        <f>IF(AND($D398&lt;=2026,Zisk!$D$10&gt;=2026),"(","")</f>
        <v/>
      </c>
      <c r="AC398" s="35" t="str">
        <f>IF(AND($D398&lt;=2026,Zisk!$D$10&gt;=2026),"1","")</f>
        <v/>
      </c>
      <c r="AD398" s="35" t="str">
        <f>IF(AND($D398&lt;=2026,Zisk!$D$10&gt;=2026),"+","")</f>
        <v/>
      </c>
      <c r="AE398" s="37" t="str">
        <f>IF(AND($D398&lt;=2026,Zisk!$D$10&gt;=2026),VstupniParametry_SKRYT!$D$10,"")</f>
        <v/>
      </c>
      <c r="AF398" s="35" t="str">
        <f>IF(AND($D398&lt;=2026,Zisk!$D$10&gt;=2026),")","")</f>
        <v/>
      </c>
      <c r="AG398" s="38" t="str">
        <f>IF(AND(D398&lt;2026,2026&lt;=Zisk!$D$10),1,IF(D398=2026,0,""))</f>
        <v/>
      </c>
      <c r="AH398" s="39" t="str">
        <f>IF(AND($D398&lt;=2026,Zisk!$D$10&gt;=2027),"x","")</f>
        <v/>
      </c>
      <c r="AI398" s="35" t="str">
        <f>IF(AND($D398&lt;=2027,Zisk!$D$10&gt;=2027),"(","")</f>
        <v/>
      </c>
      <c r="AJ398" s="35" t="str">
        <f>IF(AND($D398&lt;=2027,Zisk!$D$10&gt;=2027),"1","")</f>
        <v/>
      </c>
      <c r="AK398" s="35" t="str">
        <f>IF(AND($D398&lt;=2027,Zisk!$D$10&gt;=2027),"+","")</f>
        <v/>
      </c>
      <c r="AL398" s="37" t="str">
        <f>IF(AND($D398&lt;=2027,Zisk!$D$10&gt;=2027),VstupniParametry_SKRYT!$D$11,"")</f>
        <v/>
      </c>
      <c r="AM398" s="35" t="str">
        <f>IF(AND($D398&lt;=2027,Zisk!$D$10&gt;=2027),")","")</f>
        <v/>
      </c>
      <c r="AN398" s="38" t="str">
        <f>IF(AND(D398&lt;2027,2027&lt;=Zisk!$D$10),1,IF(D398=2027,0,""))</f>
        <v/>
      </c>
      <c r="AO398" s="39" t="str">
        <f>IF(AND($D398&lt;=2027,Zisk!$D$10&gt;=2028),"x","")</f>
        <v/>
      </c>
      <c r="AP398" s="35" t="str">
        <f>IF(AND($D398&lt;=2028,Zisk!$D$10&gt;=2028),"(","")</f>
        <v/>
      </c>
      <c r="AQ398" s="35" t="str">
        <f>IF(AND($D398&lt;=2028,Zisk!$D$10&gt;=2028),"1","")</f>
        <v/>
      </c>
      <c r="AR398" s="35" t="str">
        <f>IF(AND($D398&lt;=2028,Zisk!$D$10&gt;=2028),"+","")</f>
        <v/>
      </c>
      <c r="AS398" s="37" t="str">
        <f>IF(AND($D398&lt;=2028,Zisk!$D$10&gt;=2028),VstupniParametry_SKRYT!$D$12,"")</f>
        <v/>
      </c>
      <c r="AT398" s="35" t="str">
        <f>IF(AND($D398&lt;=2028,Zisk!$D$10&gt;=2028),")","")</f>
        <v/>
      </c>
      <c r="AU398" s="38" t="str">
        <f>IF(AND(D398&lt;2028,2028&lt;=Zisk!$D$10),1,IF(D398=2028,0,""))</f>
        <v/>
      </c>
      <c r="AV398" s="39" t="str">
        <f>IF(AND($D398&lt;=2028,Zisk!$D$10&gt;=2029),"x","")</f>
        <v/>
      </c>
      <c r="AW398" s="35" t="str">
        <f>IF(AND($D398&lt;=2029,Zisk!$D$10&gt;=2029),"(","")</f>
        <v/>
      </c>
      <c r="AX398" s="35" t="str">
        <f>IF(AND($D398&lt;=2029,Zisk!$D$10&gt;=2029),"1","")</f>
        <v/>
      </c>
      <c r="AY398" s="35" t="str">
        <f>IF(AND($D398&lt;=2029,Zisk!$D$10&gt;=2029),"+","")</f>
        <v/>
      </c>
      <c r="AZ398" s="37" t="str">
        <f>IF(AND($D398&lt;=2029,Zisk!$D$10&gt;=2029),VstupniParametry_SKRYT!$D$13,"")</f>
        <v/>
      </c>
      <c r="BA398" s="35" t="str">
        <f>IF(AND($D398&lt;=2029,Zisk!$D$10&gt;=2029),")","")</f>
        <v/>
      </c>
      <c r="BB398" s="38" t="str">
        <f>IF(AND(D398&lt;2029,2029&lt;=Zisk!$D$10),1,IF(D398=2029,0,""))</f>
        <v/>
      </c>
      <c r="BC398" s="39" t="str">
        <f>IF(AND($D398&lt;=2029,Zisk!$D$10&gt;=2030),"x","")</f>
        <v/>
      </c>
      <c r="BD398" s="35" t="str">
        <f>IF(AND($D398&lt;=2030,Zisk!$D$10&gt;=2030),"(","")</f>
        <v/>
      </c>
      <c r="BE398" s="35" t="str">
        <f>IF(AND($D398&lt;=2030,Zisk!$D$10&gt;=2030),"1","")</f>
        <v/>
      </c>
      <c r="BF398" s="35" t="str">
        <f>IF(AND($D398&lt;=2030,Zisk!$D$10&gt;=2030),"+","")</f>
        <v/>
      </c>
      <c r="BG398" s="37" t="str">
        <f>IF(AND($D398&lt;=2030,Zisk!$D$10&gt;=2030),VstupniParametry_SKRYT!$D$14,"")</f>
        <v/>
      </c>
      <c r="BH398" s="35" t="str">
        <f>IF(AND($D398&lt;=2030,Zisk!$D$10&gt;=2030),")","")</f>
        <v/>
      </c>
      <c r="BI398" s="38" t="str">
        <f>IF(AND(D398&lt;2030,2030&lt;=Zisk!$D$10),1,IF(D398=2030,0,""))</f>
        <v/>
      </c>
      <c r="BJ398" s="40" t="s">
        <v>32</v>
      </c>
      <c r="BK398" s="37">
        <f t="shared" si="214"/>
        <v>1</v>
      </c>
      <c r="BL398" s="35" t="str">
        <f t="shared" si="215"/>
        <v>x</v>
      </c>
      <c r="BM398" s="41">
        <f t="shared" si="216"/>
        <v>1</v>
      </c>
      <c r="BN398" s="37" t="str">
        <f t="shared" si="217"/>
        <v>x</v>
      </c>
      <c r="BO398" s="41">
        <f t="shared" si="202"/>
        <v>1.018</v>
      </c>
      <c r="BP398" s="41" t="str">
        <f t="shared" si="203"/>
        <v/>
      </c>
      <c r="BQ398" s="41" t="str">
        <f t="shared" si="204"/>
        <v/>
      </c>
      <c r="BR398" s="41" t="str">
        <f t="shared" si="205"/>
        <v/>
      </c>
      <c r="BS398" s="41" t="str">
        <f t="shared" si="206"/>
        <v/>
      </c>
      <c r="BT398" s="41" t="str">
        <f t="shared" si="207"/>
        <v/>
      </c>
      <c r="BU398" s="41" t="str">
        <f t="shared" si="208"/>
        <v/>
      </c>
      <c r="BV398" s="41" t="str">
        <f t="shared" si="209"/>
        <v/>
      </c>
      <c r="BW398" s="41" t="str">
        <f t="shared" si="210"/>
        <v/>
      </c>
      <c r="BX398" s="41" t="str">
        <f t="shared" si="211"/>
        <v/>
      </c>
      <c r="BY398" s="41" t="str">
        <f t="shared" si="212"/>
        <v/>
      </c>
      <c r="BZ398" s="40" t="s">
        <v>32</v>
      </c>
      <c r="CA398" s="41">
        <f t="shared" si="213"/>
        <v>1.018</v>
      </c>
      <c r="CB398" s="35"/>
      <c r="CC398" s="36">
        <f>IF(D398&gt;Zisk!$D$10,"",E398*CA398)</f>
        <v>0</v>
      </c>
    </row>
    <row r="399" spans="2:81" x14ac:dyDescent="0.2">
      <c r="B399" s="28" t="str">
        <f>Zisk!B410</f>
        <v/>
      </c>
      <c r="C399" s="28">
        <f>Zisk!C410</f>
        <v>0</v>
      </c>
      <c r="D399" s="28">
        <f>Zisk!E410</f>
        <v>0</v>
      </c>
      <c r="E399" s="29">
        <f>Zisk!D410</f>
        <v>0</v>
      </c>
      <c r="F399" s="29"/>
      <c r="G399" s="28" t="str">
        <f t="shared" si="188"/>
        <v>(</v>
      </c>
      <c r="H399" s="28" t="str">
        <f t="shared" si="189"/>
        <v>1</v>
      </c>
      <c r="I399" s="28" t="str">
        <f t="shared" si="190"/>
        <v>+</v>
      </c>
      <c r="J399" s="30">
        <f>IF($D399&lt;=2021,VstupniParametry_SKRYT!$D$5,"")</f>
        <v>0.02</v>
      </c>
      <c r="K399" s="28" t="str">
        <f t="shared" si="191"/>
        <v>)</v>
      </c>
      <c r="L399" s="31">
        <f>IF($D399&lt;=2021,COUNTIF(Vypocet_SKRYT!T396:AS396,"&gt;=1"),"")</f>
        <v>0</v>
      </c>
      <c r="M399" s="32" t="str">
        <f t="shared" si="192"/>
        <v>x</v>
      </c>
      <c r="N399" s="28" t="str">
        <f t="shared" si="193"/>
        <v>(</v>
      </c>
      <c r="O399" s="28" t="str">
        <f t="shared" si="194"/>
        <v>1</v>
      </c>
      <c r="P399" s="28" t="str">
        <f t="shared" si="195"/>
        <v>+</v>
      </c>
      <c r="Q399" s="30">
        <f>IF($D399&lt;=2024,VstupniParametry_SKRYT!$D$6,"")</f>
        <v>0.06</v>
      </c>
      <c r="R399" s="28" t="str">
        <f t="shared" si="196"/>
        <v>)</v>
      </c>
      <c r="S399" s="31">
        <f>IF($D399&lt;=2024,COUNTIFS(Vypocet_SKRYT!AT396:AV396,"&gt;=1"),"")</f>
        <v>0</v>
      </c>
      <c r="T399" s="32" t="str">
        <f t="shared" si="197"/>
        <v>x</v>
      </c>
      <c r="U399" s="28" t="str">
        <f t="shared" si="198"/>
        <v>(</v>
      </c>
      <c r="V399" s="28" t="str">
        <f t="shared" si="199"/>
        <v>1</v>
      </c>
      <c r="W399" s="28" t="str">
        <f t="shared" si="200"/>
        <v>+</v>
      </c>
      <c r="X399" s="30">
        <f>IF($D399&lt;=2025,VstupniParametry_SKRYT!$D$9,"")</f>
        <v>1.7999999999999999E-2</v>
      </c>
      <c r="Y399" s="28" t="str">
        <f t="shared" si="201"/>
        <v>)</v>
      </c>
      <c r="Z399" s="31">
        <f>IF(AND(D399&lt;2025,2025&lt;=Zisk!$D$10),1,IF(D399=2025,0,""))</f>
        <v>1</v>
      </c>
      <c r="AA399" s="32" t="str">
        <f>IF(AND($D399&lt;=2025,Zisk!$D$10&gt;=2026),"x","")</f>
        <v/>
      </c>
      <c r="AB399" s="28" t="str">
        <f>IF(AND($D399&lt;=2026,Zisk!$D$10&gt;=2026),"(","")</f>
        <v/>
      </c>
      <c r="AC399" s="28" t="str">
        <f>IF(AND($D399&lt;=2026,Zisk!$D$10&gt;=2026),"1","")</f>
        <v/>
      </c>
      <c r="AD399" s="28" t="str">
        <f>IF(AND($D399&lt;=2026,Zisk!$D$10&gt;=2026),"+","")</f>
        <v/>
      </c>
      <c r="AE399" s="30" t="str">
        <f>IF(AND($D399&lt;=2026,Zisk!$D$10&gt;=2026),VstupniParametry_SKRYT!$D$10,"")</f>
        <v/>
      </c>
      <c r="AF399" s="28" t="str">
        <f>IF(AND($D399&lt;=2026,Zisk!$D$10&gt;=2026),")","")</f>
        <v/>
      </c>
      <c r="AG399" s="31" t="str">
        <f>IF(AND(D399&lt;2026,2026&lt;=Zisk!$D$10),1,IF(D399=2026,0,""))</f>
        <v/>
      </c>
      <c r="AH399" s="32" t="str">
        <f>IF(AND($D399&lt;=2026,Zisk!$D$10&gt;=2027),"x","")</f>
        <v/>
      </c>
      <c r="AI399" s="28" t="str">
        <f>IF(AND($D399&lt;=2027,Zisk!$D$10&gt;=2027),"(","")</f>
        <v/>
      </c>
      <c r="AJ399" s="28" t="str">
        <f>IF(AND($D399&lt;=2027,Zisk!$D$10&gt;=2027),"1","")</f>
        <v/>
      </c>
      <c r="AK399" s="28" t="str">
        <f>IF(AND($D399&lt;=2027,Zisk!$D$10&gt;=2027),"+","")</f>
        <v/>
      </c>
      <c r="AL399" s="30" t="str">
        <f>IF(AND($D399&lt;=2027,Zisk!$D$10&gt;=2027),VstupniParametry_SKRYT!$D$11,"")</f>
        <v/>
      </c>
      <c r="AM399" s="28" t="str">
        <f>IF(AND($D399&lt;=2027,Zisk!$D$10&gt;=2027),")","")</f>
        <v/>
      </c>
      <c r="AN399" s="31" t="str">
        <f>IF(AND(D399&lt;2027,2027&lt;=Zisk!$D$10),1,IF(D399=2027,0,""))</f>
        <v/>
      </c>
      <c r="AO399" s="32" t="str">
        <f>IF(AND($D399&lt;=2027,Zisk!$D$10&gt;=2028),"x","")</f>
        <v/>
      </c>
      <c r="AP399" s="28" t="str">
        <f>IF(AND($D399&lt;=2028,Zisk!$D$10&gt;=2028),"(","")</f>
        <v/>
      </c>
      <c r="AQ399" s="28" t="str">
        <f>IF(AND($D399&lt;=2028,Zisk!$D$10&gt;=2028),"1","")</f>
        <v/>
      </c>
      <c r="AR399" s="28" t="str">
        <f>IF(AND($D399&lt;=2028,Zisk!$D$10&gt;=2028),"+","")</f>
        <v/>
      </c>
      <c r="AS399" s="30" t="str">
        <f>IF(AND($D399&lt;=2028,Zisk!$D$10&gt;=2028),VstupniParametry_SKRYT!$D$12,"")</f>
        <v/>
      </c>
      <c r="AT399" s="28" t="str">
        <f>IF(AND($D399&lt;=2028,Zisk!$D$10&gt;=2028),")","")</f>
        <v/>
      </c>
      <c r="AU399" s="31" t="str">
        <f>IF(AND(D399&lt;2028,2028&lt;=Zisk!$D$10),1,IF(D399=2028,0,""))</f>
        <v/>
      </c>
      <c r="AV399" s="32" t="str">
        <f>IF(AND($D399&lt;=2028,Zisk!$D$10&gt;=2029),"x","")</f>
        <v/>
      </c>
      <c r="AW399" s="28" t="str">
        <f>IF(AND($D399&lt;=2029,Zisk!$D$10&gt;=2029),"(","")</f>
        <v/>
      </c>
      <c r="AX399" s="28" t="str">
        <f>IF(AND($D399&lt;=2029,Zisk!$D$10&gt;=2029),"1","")</f>
        <v/>
      </c>
      <c r="AY399" s="28" t="str">
        <f>IF(AND($D399&lt;=2029,Zisk!$D$10&gt;=2029),"+","")</f>
        <v/>
      </c>
      <c r="AZ399" s="30" t="str">
        <f>IF(AND($D399&lt;=2029,Zisk!$D$10&gt;=2029),VstupniParametry_SKRYT!$D$13,"")</f>
        <v/>
      </c>
      <c r="BA399" s="28" t="str">
        <f>IF(AND($D399&lt;=2029,Zisk!$D$10&gt;=2029),")","")</f>
        <v/>
      </c>
      <c r="BB399" s="31" t="str">
        <f>IF(AND(D399&lt;2029,2029&lt;=Zisk!$D$10),1,IF(D399=2029,0,""))</f>
        <v/>
      </c>
      <c r="BC399" s="32" t="str">
        <f>IF(AND($D399&lt;=2029,Zisk!$D$10&gt;=2030),"x","")</f>
        <v/>
      </c>
      <c r="BD399" s="28" t="str">
        <f>IF(AND($D399&lt;=2030,Zisk!$D$10&gt;=2030),"(","")</f>
        <v/>
      </c>
      <c r="BE399" s="28" t="str">
        <f>IF(AND($D399&lt;=2030,Zisk!$D$10&gt;=2030),"1","")</f>
        <v/>
      </c>
      <c r="BF399" s="28" t="str">
        <f>IF(AND($D399&lt;=2030,Zisk!$D$10&gt;=2030),"+","")</f>
        <v/>
      </c>
      <c r="BG399" s="30" t="str">
        <f>IF(AND($D399&lt;=2030,Zisk!$D$10&gt;=2030),VstupniParametry_SKRYT!$D$14,"")</f>
        <v/>
      </c>
      <c r="BH399" s="28" t="str">
        <f>IF(AND($D399&lt;=2030,Zisk!$D$10&gt;=2030),")","")</f>
        <v/>
      </c>
      <c r="BI399" s="31" t="str">
        <f>IF(AND(D399&lt;2030,2030&lt;=Zisk!$D$10),1,IF(D399=2030,0,""))</f>
        <v/>
      </c>
      <c r="BJ399" s="33" t="s">
        <v>32</v>
      </c>
      <c r="BK399" s="30">
        <f t="shared" si="214"/>
        <v>1</v>
      </c>
      <c r="BL399" s="28" t="str">
        <f t="shared" si="215"/>
        <v>x</v>
      </c>
      <c r="BM399" s="34">
        <f t="shared" si="216"/>
        <v>1</v>
      </c>
      <c r="BN399" s="30" t="str">
        <f t="shared" si="217"/>
        <v>x</v>
      </c>
      <c r="BO399" s="34">
        <f t="shared" si="202"/>
        <v>1.018</v>
      </c>
      <c r="BP399" s="34" t="str">
        <f t="shared" si="203"/>
        <v/>
      </c>
      <c r="BQ399" s="34" t="str">
        <f t="shared" si="204"/>
        <v/>
      </c>
      <c r="BR399" s="34" t="str">
        <f t="shared" si="205"/>
        <v/>
      </c>
      <c r="BS399" s="34" t="str">
        <f t="shared" si="206"/>
        <v/>
      </c>
      <c r="BT399" s="34" t="str">
        <f t="shared" si="207"/>
        <v/>
      </c>
      <c r="BU399" s="34" t="str">
        <f t="shared" si="208"/>
        <v/>
      </c>
      <c r="BV399" s="34" t="str">
        <f t="shared" si="209"/>
        <v/>
      </c>
      <c r="BW399" s="34" t="str">
        <f t="shared" si="210"/>
        <v/>
      </c>
      <c r="BX399" s="34" t="str">
        <f t="shared" si="211"/>
        <v/>
      </c>
      <c r="BY399" s="34" t="str">
        <f t="shared" si="212"/>
        <v/>
      </c>
      <c r="BZ399" s="33" t="s">
        <v>32</v>
      </c>
      <c r="CA399" s="34">
        <f t="shared" si="213"/>
        <v>1.018</v>
      </c>
      <c r="CB399" s="28"/>
      <c r="CC399" s="29">
        <f>IF(D399&gt;Zisk!$D$10,"",E399*CA399)</f>
        <v>0</v>
      </c>
    </row>
    <row r="400" spans="2:81" x14ac:dyDescent="0.2">
      <c r="B400" s="35" t="str">
        <f>Zisk!B411</f>
        <v/>
      </c>
      <c r="C400" s="35">
        <f>Zisk!C411</f>
        <v>0</v>
      </c>
      <c r="D400" s="35">
        <f>Zisk!E411</f>
        <v>0</v>
      </c>
      <c r="E400" s="36">
        <f>Zisk!D411</f>
        <v>0</v>
      </c>
      <c r="F400" s="36"/>
      <c r="G400" s="35" t="str">
        <f t="shared" si="188"/>
        <v>(</v>
      </c>
      <c r="H400" s="35" t="str">
        <f t="shared" si="189"/>
        <v>1</v>
      </c>
      <c r="I400" s="35" t="str">
        <f t="shared" si="190"/>
        <v>+</v>
      </c>
      <c r="J400" s="37">
        <f>IF($D400&lt;=2021,VstupniParametry_SKRYT!$D$5,"")</f>
        <v>0.02</v>
      </c>
      <c r="K400" s="35" t="str">
        <f t="shared" si="191"/>
        <v>)</v>
      </c>
      <c r="L400" s="38">
        <f>IF($D400&lt;=2021,COUNTIF(Vypocet_SKRYT!T397:AS397,"&gt;=1"),"")</f>
        <v>0</v>
      </c>
      <c r="M400" s="39" t="str">
        <f t="shared" si="192"/>
        <v>x</v>
      </c>
      <c r="N400" s="35" t="str">
        <f t="shared" si="193"/>
        <v>(</v>
      </c>
      <c r="O400" s="35" t="str">
        <f t="shared" si="194"/>
        <v>1</v>
      </c>
      <c r="P400" s="35" t="str">
        <f t="shared" si="195"/>
        <v>+</v>
      </c>
      <c r="Q400" s="37">
        <f>IF($D400&lt;=2024,VstupniParametry_SKRYT!$D$6,"")</f>
        <v>0.06</v>
      </c>
      <c r="R400" s="35" t="str">
        <f t="shared" si="196"/>
        <v>)</v>
      </c>
      <c r="S400" s="38">
        <f>IF($D400&lt;=2024,COUNTIFS(Vypocet_SKRYT!AT397:AV397,"&gt;=1"),"")</f>
        <v>0</v>
      </c>
      <c r="T400" s="39" t="str">
        <f t="shared" si="197"/>
        <v>x</v>
      </c>
      <c r="U400" s="35" t="str">
        <f t="shared" si="198"/>
        <v>(</v>
      </c>
      <c r="V400" s="35" t="str">
        <f t="shared" si="199"/>
        <v>1</v>
      </c>
      <c r="W400" s="35" t="str">
        <f t="shared" si="200"/>
        <v>+</v>
      </c>
      <c r="X400" s="37">
        <f>IF($D400&lt;=2025,VstupniParametry_SKRYT!$D$9,"")</f>
        <v>1.7999999999999999E-2</v>
      </c>
      <c r="Y400" s="35" t="str">
        <f t="shared" si="201"/>
        <v>)</v>
      </c>
      <c r="Z400" s="38">
        <f>IF(AND(D400&lt;2025,2025&lt;=Zisk!$D$10),1,IF(D400=2025,0,""))</f>
        <v>1</v>
      </c>
      <c r="AA400" s="39" t="str">
        <f>IF(AND($D400&lt;=2025,Zisk!$D$10&gt;=2026),"x","")</f>
        <v/>
      </c>
      <c r="AB400" s="35" t="str">
        <f>IF(AND($D400&lt;=2026,Zisk!$D$10&gt;=2026),"(","")</f>
        <v/>
      </c>
      <c r="AC400" s="35" t="str">
        <f>IF(AND($D400&lt;=2026,Zisk!$D$10&gt;=2026),"1","")</f>
        <v/>
      </c>
      <c r="AD400" s="35" t="str">
        <f>IF(AND($D400&lt;=2026,Zisk!$D$10&gt;=2026),"+","")</f>
        <v/>
      </c>
      <c r="AE400" s="37" t="str">
        <f>IF(AND($D400&lt;=2026,Zisk!$D$10&gt;=2026),VstupniParametry_SKRYT!$D$10,"")</f>
        <v/>
      </c>
      <c r="AF400" s="35" t="str">
        <f>IF(AND($D400&lt;=2026,Zisk!$D$10&gt;=2026),")","")</f>
        <v/>
      </c>
      <c r="AG400" s="38" t="str">
        <f>IF(AND(D400&lt;2026,2026&lt;=Zisk!$D$10),1,IF(D400=2026,0,""))</f>
        <v/>
      </c>
      <c r="AH400" s="39" t="str">
        <f>IF(AND($D400&lt;=2026,Zisk!$D$10&gt;=2027),"x","")</f>
        <v/>
      </c>
      <c r="AI400" s="35" t="str">
        <f>IF(AND($D400&lt;=2027,Zisk!$D$10&gt;=2027),"(","")</f>
        <v/>
      </c>
      <c r="AJ400" s="35" t="str">
        <f>IF(AND($D400&lt;=2027,Zisk!$D$10&gt;=2027),"1","")</f>
        <v/>
      </c>
      <c r="AK400" s="35" t="str">
        <f>IF(AND($D400&lt;=2027,Zisk!$D$10&gt;=2027),"+","")</f>
        <v/>
      </c>
      <c r="AL400" s="37" t="str">
        <f>IF(AND($D400&lt;=2027,Zisk!$D$10&gt;=2027),VstupniParametry_SKRYT!$D$11,"")</f>
        <v/>
      </c>
      <c r="AM400" s="35" t="str">
        <f>IF(AND($D400&lt;=2027,Zisk!$D$10&gt;=2027),")","")</f>
        <v/>
      </c>
      <c r="AN400" s="38" t="str">
        <f>IF(AND(D400&lt;2027,2027&lt;=Zisk!$D$10),1,IF(D400=2027,0,""))</f>
        <v/>
      </c>
      <c r="AO400" s="39" t="str">
        <f>IF(AND($D400&lt;=2027,Zisk!$D$10&gt;=2028),"x","")</f>
        <v/>
      </c>
      <c r="AP400" s="35" t="str">
        <f>IF(AND($D400&lt;=2028,Zisk!$D$10&gt;=2028),"(","")</f>
        <v/>
      </c>
      <c r="AQ400" s="35" t="str">
        <f>IF(AND($D400&lt;=2028,Zisk!$D$10&gt;=2028),"1","")</f>
        <v/>
      </c>
      <c r="AR400" s="35" t="str">
        <f>IF(AND($D400&lt;=2028,Zisk!$D$10&gt;=2028),"+","")</f>
        <v/>
      </c>
      <c r="AS400" s="37" t="str">
        <f>IF(AND($D400&lt;=2028,Zisk!$D$10&gt;=2028),VstupniParametry_SKRYT!$D$12,"")</f>
        <v/>
      </c>
      <c r="AT400" s="35" t="str">
        <f>IF(AND($D400&lt;=2028,Zisk!$D$10&gt;=2028),")","")</f>
        <v/>
      </c>
      <c r="AU400" s="38" t="str">
        <f>IF(AND(D400&lt;2028,2028&lt;=Zisk!$D$10),1,IF(D400=2028,0,""))</f>
        <v/>
      </c>
      <c r="AV400" s="39" t="str">
        <f>IF(AND($D400&lt;=2028,Zisk!$D$10&gt;=2029),"x","")</f>
        <v/>
      </c>
      <c r="AW400" s="35" t="str">
        <f>IF(AND($D400&lt;=2029,Zisk!$D$10&gt;=2029),"(","")</f>
        <v/>
      </c>
      <c r="AX400" s="35" t="str">
        <f>IF(AND($D400&lt;=2029,Zisk!$D$10&gt;=2029),"1","")</f>
        <v/>
      </c>
      <c r="AY400" s="35" t="str">
        <f>IF(AND($D400&lt;=2029,Zisk!$D$10&gt;=2029),"+","")</f>
        <v/>
      </c>
      <c r="AZ400" s="37" t="str">
        <f>IF(AND($D400&lt;=2029,Zisk!$D$10&gt;=2029),VstupniParametry_SKRYT!$D$13,"")</f>
        <v/>
      </c>
      <c r="BA400" s="35" t="str">
        <f>IF(AND($D400&lt;=2029,Zisk!$D$10&gt;=2029),")","")</f>
        <v/>
      </c>
      <c r="BB400" s="38" t="str">
        <f>IF(AND(D400&lt;2029,2029&lt;=Zisk!$D$10),1,IF(D400=2029,0,""))</f>
        <v/>
      </c>
      <c r="BC400" s="39" t="str">
        <f>IF(AND($D400&lt;=2029,Zisk!$D$10&gt;=2030),"x","")</f>
        <v/>
      </c>
      <c r="BD400" s="35" t="str">
        <f>IF(AND($D400&lt;=2030,Zisk!$D$10&gt;=2030),"(","")</f>
        <v/>
      </c>
      <c r="BE400" s="35" t="str">
        <f>IF(AND($D400&lt;=2030,Zisk!$D$10&gt;=2030),"1","")</f>
        <v/>
      </c>
      <c r="BF400" s="35" t="str">
        <f>IF(AND($D400&lt;=2030,Zisk!$D$10&gt;=2030),"+","")</f>
        <v/>
      </c>
      <c r="BG400" s="37" t="str">
        <f>IF(AND($D400&lt;=2030,Zisk!$D$10&gt;=2030),VstupniParametry_SKRYT!$D$14,"")</f>
        <v/>
      </c>
      <c r="BH400" s="35" t="str">
        <f>IF(AND($D400&lt;=2030,Zisk!$D$10&gt;=2030),")","")</f>
        <v/>
      </c>
      <c r="BI400" s="38" t="str">
        <f>IF(AND(D400&lt;2030,2030&lt;=Zisk!$D$10),1,IF(D400=2030,0,""))</f>
        <v/>
      </c>
      <c r="BJ400" s="40" t="s">
        <v>32</v>
      </c>
      <c r="BK400" s="37">
        <f t="shared" si="214"/>
        <v>1</v>
      </c>
      <c r="BL400" s="35" t="str">
        <f t="shared" si="215"/>
        <v>x</v>
      </c>
      <c r="BM400" s="41">
        <f t="shared" si="216"/>
        <v>1</v>
      </c>
      <c r="BN400" s="37" t="str">
        <f t="shared" si="217"/>
        <v>x</v>
      </c>
      <c r="BO400" s="41">
        <f t="shared" si="202"/>
        <v>1.018</v>
      </c>
      <c r="BP400" s="41" t="str">
        <f t="shared" si="203"/>
        <v/>
      </c>
      <c r="BQ400" s="41" t="str">
        <f t="shared" si="204"/>
        <v/>
      </c>
      <c r="BR400" s="41" t="str">
        <f t="shared" si="205"/>
        <v/>
      </c>
      <c r="BS400" s="41" t="str">
        <f t="shared" si="206"/>
        <v/>
      </c>
      <c r="BT400" s="41" t="str">
        <f t="shared" si="207"/>
        <v/>
      </c>
      <c r="BU400" s="41" t="str">
        <f t="shared" si="208"/>
        <v/>
      </c>
      <c r="BV400" s="41" t="str">
        <f t="shared" si="209"/>
        <v/>
      </c>
      <c r="BW400" s="41" t="str">
        <f t="shared" si="210"/>
        <v/>
      </c>
      <c r="BX400" s="41" t="str">
        <f t="shared" si="211"/>
        <v/>
      </c>
      <c r="BY400" s="41" t="str">
        <f t="shared" si="212"/>
        <v/>
      </c>
      <c r="BZ400" s="40" t="s">
        <v>32</v>
      </c>
      <c r="CA400" s="41">
        <f t="shared" si="213"/>
        <v>1.018</v>
      </c>
      <c r="CB400" s="35"/>
      <c r="CC400" s="36">
        <f>IF(D400&gt;Zisk!$D$10,"",E400*CA400)</f>
        <v>0</v>
      </c>
    </row>
    <row r="401" spans="2:81" x14ac:dyDescent="0.2">
      <c r="B401" s="28" t="str">
        <f>Zisk!B412</f>
        <v/>
      </c>
      <c r="C401" s="28">
        <f>Zisk!C412</f>
        <v>0</v>
      </c>
      <c r="D401" s="28">
        <f>Zisk!E412</f>
        <v>0</v>
      </c>
      <c r="E401" s="29">
        <f>Zisk!D412</f>
        <v>0</v>
      </c>
      <c r="F401" s="29"/>
      <c r="G401" s="28" t="str">
        <f t="shared" si="188"/>
        <v>(</v>
      </c>
      <c r="H401" s="28" t="str">
        <f t="shared" si="189"/>
        <v>1</v>
      </c>
      <c r="I401" s="28" t="str">
        <f t="shared" si="190"/>
        <v>+</v>
      </c>
      <c r="J401" s="30">
        <f>IF($D401&lt;=2021,VstupniParametry_SKRYT!$D$5,"")</f>
        <v>0.02</v>
      </c>
      <c r="K401" s="28" t="str">
        <f t="shared" si="191"/>
        <v>)</v>
      </c>
      <c r="L401" s="31">
        <f>IF($D401&lt;=2021,COUNTIF(Vypocet_SKRYT!T398:AS398,"&gt;=1"),"")</f>
        <v>0</v>
      </c>
      <c r="M401" s="32" t="str">
        <f t="shared" si="192"/>
        <v>x</v>
      </c>
      <c r="N401" s="28" t="str">
        <f t="shared" si="193"/>
        <v>(</v>
      </c>
      <c r="O401" s="28" t="str">
        <f t="shared" si="194"/>
        <v>1</v>
      </c>
      <c r="P401" s="28" t="str">
        <f t="shared" si="195"/>
        <v>+</v>
      </c>
      <c r="Q401" s="30">
        <f>IF($D401&lt;=2024,VstupniParametry_SKRYT!$D$6,"")</f>
        <v>0.06</v>
      </c>
      <c r="R401" s="28" t="str">
        <f t="shared" si="196"/>
        <v>)</v>
      </c>
      <c r="S401" s="31">
        <f>IF($D401&lt;=2024,COUNTIFS(Vypocet_SKRYT!AT398:AV398,"&gt;=1"),"")</f>
        <v>0</v>
      </c>
      <c r="T401" s="32" t="str">
        <f t="shared" si="197"/>
        <v>x</v>
      </c>
      <c r="U401" s="28" t="str">
        <f t="shared" si="198"/>
        <v>(</v>
      </c>
      <c r="V401" s="28" t="str">
        <f t="shared" si="199"/>
        <v>1</v>
      </c>
      <c r="W401" s="28" t="str">
        <f t="shared" si="200"/>
        <v>+</v>
      </c>
      <c r="X401" s="30">
        <f>IF($D401&lt;=2025,VstupniParametry_SKRYT!$D$9,"")</f>
        <v>1.7999999999999999E-2</v>
      </c>
      <c r="Y401" s="28" t="str">
        <f t="shared" si="201"/>
        <v>)</v>
      </c>
      <c r="Z401" s="31">
        <f>IF(AND(D401&lt;2025,2025&lt;=Zisk!$D$10),1,IF(D401=2025,0,""))</f>
        <v>1</v>
      </c>
      <c r="AA401" s="32" t="str">
        <f>IF(AND($D401&lt;=2025,Zisk!$D$10&gt;=2026),"x","")</f>
        <v/>
      </c>
      <c r="AB401" s="28" t="str">
        <f>IF(AND($D401&lt;=2026,Zisk!$D$10&gt;=2026),"(","")</f>
        <v/>
      </c>
      <c r="AC401" s="28" t="str">
        <f>IF(AND($D401&lt;=2026,Zisk!$D$10&gt;=2026),"1","")</f>
        <v/>
      </c>
      <c r="AD401" s="28" t="str">
        <f>IF(AND($D401&lt;=2026,Zisk!$D$10&gt;=2026),"+","")</f>
        <v/>
      </c>
      <c r="AE401" s="30" t="str">
        <f>IF(AND($D401&lt;=2026,Zisk!$D$10&gt;=2026),VstupniParametry_SKRYT!$D$10,"")</f>
        <v/>
      </c>
      <c r="AF401" s="28" t="str">
        <f>IF(AND($D401&lt;=2026,Zisk!$D$10&gt;=2026),")","")</f>
        <v/>
      </c>
      <c r="AG401" s="31" t="str">
        <f>IF(AND(D401&lt;2026,2026&lt;=Zisk!$D$10),1,IF(D401=2026,0,""))</f>
        <v/>
      </c>
      <c r="AH401" s="32" t="str">
        <f>IF(AND($D401&lt;=2026,Zisk!$D$10&gt;=2027),"x","")</f>
        <v/>
      </c>
      <c r="AI401" s="28" t="str">
        <f>IF(AND($D401&lt;=2027,Zisk!$D$10&gt;=2027),"(","")</f>
        <v/>
      </c>
      <c r="AJ401" s="28" t="str">
        <f>IF(AND($D401&lt;=2027,Zisk!$D$10&gt;=2027),"1","")</f>
        <v/>
      </c>
      <c r="AK401" s="28" t="str">
        <f>IF(AND($D401&lt;=2027,Zisk!$D$10&gt;=2027),"+","")</f>
        <v/>
      </c>
      <c r="AL401" s="30" t="str">
        <f>IF(AND($D401&lt;=2027,Zisk!$D$10&gt;=2027),VstupniParametry_SKRYT!$D$11,"")</f>
        <v/>
      </c>
      <c r="AM401" s="28" t="str">
        <f>IF(AND($D401&lt;=2027,Zisk!$D$10&gt;=2027),")","")</f>
        <v/>
      </c>
      <c r="AN401" s="31" t="str">
        <f>IF(AND(D401&lt;2027,2027&lt;=Zisk!$D$10),1,IF(D401=2027,0,""))</f>
        <v/>
      </c>
      <c r="AO401" s="32" t="str">
        <f>IF(AND($D401&lt;=2027,Zisk!$D$10&gt;=2028),"x","")</f>
        <v/>
      </c>
      <c r="AP401" s="28" t="str">
        <f>IF(AND($D401&lt;=2028,Zisk!$D$10&gt;=2028),"(","")</f>
        <v/>
      </c>
      <c r="AQ401" s="28" t="str">
        <f>IF(AND($D401&lt;=2028,Zisk!$D$10&gt;=2028),"1","")</f>
        <v/>
      </c>
      <c r="AR401" s="28" t="str">
        <f>IF(AND($D401&lt;=2028,Zisk!$D$10&gt;=2028),"+","")</f>
        <v/>
      </c>
      <c r="AS401" s="30" t="str">
        <f>IF(AND($D401&lt;=2028,Zisk!$D$10&gt;=2028),VstupniParametry_SKRYT!$D$12,"")</f>
        <v/>
      </c>
      <c r="AT401" s="28" t="str">
        <f>IF(AND($D401&lt;=2028,Zisk!$D$10&gt;=2028),")","")</f>
        <v/>
      </c>
      <c r="AU401" s="31" t="str">
        <f>IF(AND(D401&lt;2028,2028&lt;=Zisk!$D$10),1,IF(D401=2028,0,""))</f>
        <v/>
      </c>
      <c r="AV401" s="32" t="str">
        <f>IF(AND($D401&lt;=2028,Zisk!$D$10&gt;=2029),"x","")</f>
        <v/>
      </c>
      <c r="AW401" s="28" t="str">
        <f>IF(AND($D401&lt;=2029,Zisk!$D$10&gt;=2029),"(","")</f>
        <v/>
      </c>
      <c r="AX401" s="28" t="str">
        <f>IF(AND($D401&lt;=2029,Zisk!$D$10&gt;=2029),"1","")</f>
        <v/>
      </c>
      <c r="AY401" s="28" t="str">
        <f>IF(AND($D401&lt;=2029,Zisk!$D$10&gt;=2029),"+","")</f>
        <v/>
      </c>
      <c r="AZ401" s="30" t="str">
        <f>IF(AND($D401&lt;=2029,Zisk!$D$10&gt;=2029),VstupniParametry_SKRYT!$D$13,"")</f>
        <v/>
      </c>
      <c r="BA401" s="28" t="str">
        <f>IF(AND($D401&lt;=2029,Zisk!$D$10&gt;=2029),")","")</f>
        <v/>
      </c>
      <c r="BB401" s="31" t="str">
        <f>IF(AND(D401&lt;2029,2029&lt;=Zisk!$D$10),1,IF(D401=2029,0,""))</f>
        <v/>
      </c>
      <c r="BC401" s="32" t="str">
        <f>IF(AND($D401&lt;=2029,Zisk!$D$10&gt;=2030),"x","")</f>
        <v/>
      </c>
      <c r="BD401" s="28" t="str">
        <f>IF(AND($D401&lt;=2030,Zisk!$D$10&gt;=2030),"(","")</f>
        <v/>
      </c>
      <c r="BE401" s="28" t="str">
        <f>IF(AND($D401&lt;=2030,Zisk!$D$10&gt;=2030),"1","")</f>
        <v/>
      </c>
      <c r="BF401" s="28" t="str">
        <f>IF(AND($D401&lt;=2030,Zisk!$D$10&gt;=2030),"+","")</f>
        <v/>
      </c>
      <c r="BG401" s="30" t="str">
        <f>IF(AND($D401&lt;=2030,Zisk!$D$10&gt;=2030),VstupniParametry_SKRYT!$D$14,"")</f>
        <v/>
      </c>
      <c r="BH401" s="28" t="str">
        <f>IF(AND($D401&lt;=2030,Zisk!$D$10&gt;=2030),")","")</f>
        <v/>
      </c>
      <c r="BI401" s="31" t="str">
        <f>IF(AND(D401&lt;2030,2030&lt;=Zisk!$D$10),1,IF(D401=2030,0,""))</f>
        <v/>
      </c>
      <c r="BJ401" s="33" t="s">
        <v>32</v>
      </c>
      <c r="BK401" s="30">
        <f t="shared" si="214"/>
        <v>1</v>
      </c>
      <c r="BL401" s="28" t="str">
        <f t="shared" si="215"/>
        <v>x</v>
      </c>
      <c r="BM401" s="34">
        <f t="shared" si="216"/>
        <v>1</v>
      </c>
      <c r="BN401" s="30" t="str">
        <f t="shared" si="217"/>
        <v>x</v>
      </c>
      <c r="BO401" s="34">
        <f t="shared" si="202"/>
        <v>1.018</v>
      </c>
      <c r="BP401" s="34" t="str">
        <f t="shared" si="203"/>
        <v/>
      </c>
      <c r="BQ401" s="34" t="str">
        <f t="shared" si="204"/>
        <v/>
      </c>
      <c r="BR401" s="34" t="str">
        <f t="shared" si="205"/>
        <v/>
      </c>
      <c r="BS401" s="34" t="str">
        <f t="shared" si="206"/>
        <v/>
      </c>
      <c r="BT401" s="34" t="str">
        <f t="shared" si="207"/>
        <v/>
      </c>
      <c r="BU401" s="34" t="str">
        <f t="shared" si="208"/>
        <v/>
      </c>
      <c r="BV401" s="34" t="str">
        <f t="shared" si="209"/>
        <v/>
      </c>
      <c r="BW401" s="34" t="str">
        <f t="shared" si="210"/>
        <v/>
      </c>
      <c r="BX401" s="34" t="str">
        <f t="shared" si="211"/>
        <v/>
      </c>
      <c r="BY401" s="34" t="str">
        <f t="shared" si="212"/>
        <v/>
      </c>
      <c r="BZ401" s="33" t="s">
        <v>32</v>
      </c>
      <c r="CA401" s="34">
        <f t="shared" si="213"/>
        <v>1.018</v>
      </c>
      <c r="CB401" s="28"/>
      <c r="CC401" s="29">
        <f>IF(D401&gt;Zisk!$D$10,"",E401*CA401)</f>
        <v>0</v>
      </c>
    </row>
    <row r="402" spans="2:81" x14ac:dyDescent="0.2">
      <c r="B402" s="35" t="str">
        <f>Zisk!B413</f>
        <v/>
      </c>
      <c r="C402" s="35">
        <f>Zisk!C413</f>
        <v>0</v>
      </c>
      <c r="D402" s="35">
        <f>Zisk!E413</f>
        <v>0</v>
      </c>
      <c r="E402" s="36">
        <f>Zisk!D413</f>
        <v>0</v>
      </c>
      <c r="F402" s="36"/>
      <c r="G402" s="35" t="str">
        <f t="shared" si="188"/>
        <v>(</v>
      </c>
      <c r="H402" s="35" t="str">
        <f t="shared" si="189"/>
        <v>1</v>
      </c>
      <c r="I402" s="35" t="str">
        <f t="shared" si="190"/>
        <v>+</v>
      </c>
      <c r="J402" s="37">
        <f>IF($D402&lt;=2021,VstupniParametry_SKRYT!$D$5,"")</f>
        <v>0.02</v>
      </c>
      <c r="K402" s="35" t="str">
        <f t="shared" si="191"/>
        <v>)</v>
      </c>
      <c r="L402" s="38">
        <f>IF($D402&lt;=2021,COUNTIF(Vypocet_SKRYT!T399:AS399,"&gt;=1"),"")</f>
        <v>0</v>
      </c>
      <c r="M402" s="39" t="str">
        <f t="shared" si="192"/>
        <v>x</v>
      </c>
      <c r="N402" s="35" t="str">
        <f t="shared" si="193"/>
        <v>(</v>
      </c>
      <c r="O402" s="35" t="str">
        <f t="shared" si="194"/>
        <v>1</v>
      </c>
      <c r="P402" s="35" t="str">
        <f t="shared" si="195"/>
        <v>+</v>
      </c>
      <c r="Q402" s="37">
        <f>IF($D402&lt;=2024,VstupniParametry_SKRYT!$D$6,"")</f>
        <v>0.06</v>
      </c>
      <c r="R402" s="35" t="str">
        <f t="shared" si="196"/>
        <v>)</v>
      </c>
      <c r="S402" s="38">
        <f>IF($D402&lt;=2024,COUNTIFS(Vypocet_SKRYT!AT399:AV399,"&gt;=1"),"")</f>
        <v>0</v>
      </c>
      <c r="T402" s="39" t="str">
        <f t="shared" si="197"/>
        <v>x</v>
      </c>
      <c r="U402" s="35" t="str">
        <f t="shared" si="198"/>
        <v>(</v>
      </c>
      <c r="V402" s="35" t="str">
        <f t="shared" si="199"/>
        <v>1</v>
      </c>
      <c r="W402" s="35" t="str">
        <f t="shared" si="200"/>
        <v>+</v>
      </c>
      <c r="X402" s="37">
        <f>IF($D402&lt;=2025,VstupniParametry_SKRYT!$D$9,"")</f>
        <v>1.7999999999999999E-2</v>
      </c>
      <c r="Y402" s="35" t="str">
        <f t="shared" si="201"/>
        <v>)</v>
      </c>
      <c r="Z402" s="38">
        <f>IF(AND(D402&lt;2025,2025&lt;=Zisk!$D$10),1,IF(D402=2025,0,""))</f>
        <v>1</v>
      </c>
      <c r="AA402" s="39" t="str">
        <f>IF(AND($D402&lt;=2025,Zisk!$D$10&gt;=2026),"x","")</f>
        <v/>
      </c>
      <c r="AB402" s="35" t="str">
        <f>IF(AND($D402&lt;=2026,Zisk!$D$10&gt;=2026),"(","")</f>
        <v/>
      </c>
      <c r="AC402" s="35" t="str">
        <f>IF(AND($D402&lt;=2026,Zisk!$D$10&gt;=2026),"1","")</f>
        <v/>
      </c>
      <c r="AD402" s="35" t="str">
        <f>IF(AND($D402&lt;=2026,Zisk!$D$10&gt;=2026),"+","")</f>
        <v/>
      </c>
      <c r="AE402" s="37" t="str">
        <f>IF(AND($D402&lt;=2026,Zisk!$D$10&gt;=2026),VstupniParametry_SKRYT!$D$10,"")</f>
        <v/>
      </c>
      <c r="AF402" s="35" t="str">
        <f>IF(AND($D402&lt;=2026,Zisk!$D$10&gt;=2026),")","")</f>
        <v/>
      </c>
      <c r="AG402" s="38" t="str">
        <f>IF(AND(D402&lt;2026,2026&lt;=Zisk!$D$10),1,IF(D402=2026,0,""))</f>
        <v/>
      </c>
      <c r="AH402" s="39" t="str">
        <f>IF(AND($D402&lt;=2026,Zisk!$D$10&gt;=2027),"x","")</f>
        <v/>
      </c>
      <c r="AI402" s="35" t="str">
        <f>IF(AND($D402&lt;=2027,Zisk!$D$10&gt;=2027),"(","")</f>
        <v/>
      </c>
      <c r="AJ402" s="35" t="str">
        <f>IF(AND($D402&lt;=2027,Zisk!$D$10&gt;=2027),"1","")</f>
        <v/>
      </c>
      <c r="AK402" s="35" t="str">
        <f>IF(AND($D402&lt;=2027,Zisk!$D$10&gt;=2027),"+","")</f>
        <v/>
      </c>
      <c r="AL402" s="37" t="str">
        <f>IF(AND($D402&lt;=2027,Zisk!$D$10&gt;=2027),VstupniParametry_SKRYT!$D$11,"")</f>
        <v/>
      </c>
      <c r="AM402" s="35" t="str">
        <f>IF(AND($D402&lt;=2027,Zisk!$D$10&gt;=2027),")","")</f>
        <v/>
      </c>
      <c r="AN402" s="38" t="str">
        <f>IF(AND(D402&lt;2027,2027&lt;=Zisk!$D$10),1,IF(D402=2027,0,""))</f>
        <v/>
      </c>
      <c r="AO402" s="39" t="str">
        <f>IF(AND($D402&lt;=2027,Zisk!$D$10&gt;=2028),"x","")</f>
        <v/>
      </c>
      <c r="AP402" s="35" t="str">
        <f>IF(AND($D402&lt;=2028,Zisk!$D$10&gt;=2028),"(","")</f>
        <v/>
      </c>
      <c r="AQ402" s="35" t="str">
        <f>IF(AND($D402&lt;=2028,Zisk!$D$10&gt;=2028),"1","")</f>
        <v/>
      </c>
      <c r="AR402" s="35" t="str">
        <f>IF(AND($D402&lt;=2028,Zisk!$D$10&gt;=2028),"+","")</f>
        <v/>
      </c>
      <c r="AS402" s="37" t="str">
        <f>IF(AND($D402&lt;=2028,Zisk!$D$10&gt;=2028),VstupniParametry_SKRYT!$D$12,"")</f>
        <v/>
      </c>
      <c r="AT402" s="35" t="str">
        <f>IF(AND($D402&lt;=2028,Zisk!$D$10&gt;=2028),")","")</f>
        <v/>
      </c>
      <c r="AU402" s="38" t="str">
        <f>IF(AND(D402&lt;2028,2028&lt;=Zisk!$D$10),1,IF(D402=2028,0,""))</f>
        <v/>
      </c>
      <c r="AV402" s="39" t="str">
        <f>IF(AND($D402&lt;=2028,Zisk!$D$10&gt;=2029),"x","")</f>
        <v/>
      </c>
      <c r="AW402" s="35" t="str">
        <f>IF(AND($D402&lt;=2029,Zisk!$D$10&gt;=2029),"(","")</f>
        <v/>
      </c>
      <c r="AX402" s="35" t="str">
        <f>IF(AND($D402&lt;=2029,Zisk!$D$10&gt;=2029),"1","")</f>
        <v/>
      </c>
      <c r="AY402" s="35" t="str">
        <f>IF(AND($D402&lt;=2029,Zisk!$D$10&gt;=2029),"+","")</f>
        <v/>
      </c>
      <c r="AZ402" s="37" t="str">
        <f>IF(AND($D402&lt;=2029,Zisk!$D$10&gt;=2029),VstupniParametry_SKRYT!$D$13,"")</f>
        <v/>
      </c>
      <c r="BA402" s="35" t="str">
        <f>IF(AND($D402&lt;=2029,Zisk!$D$10&gt;=2029),")","")</f>
        <v/>
      </c>
      <c r="BB402" s="38" t="str">
        <f>IF(AND(D402&lt;2029,2029&lt;=Zisk!$D$10),1,IF(D402=2029,0,""))</f>
        <v/>
      </c>
      <c r="BC402" s="39" t="str">
        <f>IF(AND($D402&lt;=2029,Zisk!$D$10&gt;=2030),"x","")</f>
        <v/>
      </c>
      <c r="BD402" s="35" t="str">
        <f>IF(AND($D402&lt;=2030,Zisk!$D$10&gt;=2030),"(","")</f>
        <v/>
      </c>
      <c r="BE402" s="35" t="str">
        <f>IF(AND($D402&lt;=2030,Zisk!$D$10&gt;=2030),"1","")</f>
        <v/>
      </c>
      <c r="BF402" s="35" t="str">
        <f>IF(AND($D402&lt;=2030,Zisk!$D$10&gt;=2030),"+","")</f>
        <v/>
      </c>
      <c r="BG402" s="37" t="str">
        <f>IF(AND($D402&lt;=2030,Zisk!$D$10&gt;=2030),VstupniParametry_SKRYT!$D$14,"")</f>
        <v/>
      </c>
      <c r="BH402" s="35" t="str">
        <f>IF(AND($D402&lt;=2030,Zisk!$D$10&gt;=2030),")","")</f>
        <v/>
      </c>
      <c r="BI402" s="38" t="str">
        <f>IF(AND(D402&lt;2030,2030&lt;=Zisk!$D$10),1,IF(D402=2030,0,""))</f>
        <v/>
      </c>
      <c r="BJ402" s="40" t="s">
        <v>32</v>
      </c>
      <c r="BK402" s="37">
        <f t="shared" si="214"/>
        <v>1</v>
      </c>
      <c r="BL402" s="35" t="str">
        <f t="shared" si="215"/>
        <v>x</v>
      </c>
      <c r="BM402" s="41">
        <f t="shared" si="216"/>
        <v>1</v>
      </c>
      <c r="BN402" s="37" t="str">
        <f t="shared" si="217"/>
        <v>x</v>
      </c>
      <c r="BO402" s="41">
        <f t="shared" si="202"/>
        <v>1.018</v>
      </c>
      <c r="BP402" s="41" t="str">
        <f t="shared" si="203"/>
        <v/>
      </c>
      <c r="BQ402" s="41" t="str">
        <f t="shared" si="204"/>
        <v/>
      </c>
      <c r="BR402" s="41" t="str">
        <f t="shared" si="205"/>
        <v/>
      </c>
      <c r="BS402" s="41" t="str">
        <f t="shared" si="206"/>
        <v/>
      </c>
      <c r="BT402" s="41" t="str">
        <f t="shared" si="207"/>
        <v/>
      </c>
      <c r="BU402" s="41" t="str">
        <f t="shared" si="208"/>
        <v/>
      </c>
      <c r="BV402" s="41" t="str">
        <f t="shared" si="209"/>
        <v/>
      </c>
      <c r="BW402" s="41" t="str">
        <f t="shared" si="210"/>
        <v/>
      </c>
      <c r="BX402" s="41" t="str">
        <f t="shared" si="211"/>
        <v/>
      </c>
      <c r="BY402" s="41" t="str">
        <f t="shared" si="212"/>
        <v/>
      </c>
      <c r="BZ402" s="40" t="s">
        <v>32</v>
      </c>
      <c r="CA402" s="41">
        <f t="shared" si="213"/>
        <v>1.018</v>
      </c>
      <c r="CB402" s="35"/>
      <c r="CC402" s="36">
        <f>IF(D402&gt;Zisk!$D$10,"",E402*CA402)</f>
        <v>0</v>
      </c>
    </row>
    <row r="403" spans="2:81" x14ac:dyDescent="0.2">
      <c r="B403" s="28" t="str">
        <f>Zisk!B414</f>
        <v/>
      </c>
      <c r="C403" s="28">
        <f>Zisk!C414</f>
        <v>0</v>
      </c>
      <c r="D403" s="28">
        <f>Zisk!E414</f>
        <v>0</v>
      </c>
      <c r="E403" s="29">
        <f>Zisk!D414</f>
        <v>0</v>
      </c>
      <c r="F403" s="29"/>
      <c r="G403" s="28" t="str">
        <f t="shared" si="188"/>
        <v>(</v>
      </c>
      <c r="H403" s="28" t="str">
        <f t="shared" si="189"/>
        <v>1</v>
      </c>
      <c r="I403" s="28" t="str">
        <f t="shared" si="190"/>
        <v>+</v>
      </c>
      <c r="J403" s="30">
        <f>IF($D403&lt;=2021,VstupniParametry_SKRYT!$D$5,"")</f>
        <v>0.02</v>
      </c>
      <c r="K403" s="28" t="str">
        <f t="shared" si="191"/>
        <v>)</v>
      </c>
      <c r="L403" s="31">
        <f>IF($D403&lt;=2021,COUNTIF(Vypocet_SKRYT!T400:AS400,"&gt;=1"),"")</f>
        <v>0</v>
      </c>
      <c r="M403" s="32" t="str">
        <f t="shared" si="192"/>
        <v>x</v>
      </c>
      <c r="N403" s="28" t="str">
        <f t="shared" si="193"/>
        <v>(</v>
      </c>
      <c r="O403" s="28" t="str">
        <f t="shared" si="194"/>
        <v>1</v>
      </c>
      <c r="P403" s="28" t="str">
        <f t="shared" si="195"/>
        <v>+</v>
      </c>
      <c r="Q403" s="30">
        <f>IF($D403&lt;=2024,VstupniParametry_SKRYT!$D$6,"")</f>
        <v>0.06</v>
      </c>
      <c r="R403" s="28" t="str">
        <f t="shared" si="196"/>
        <v>)</v>
      </c>
      <c r="S403" s="31">
        <f>IF($D403&lt;=2024,COUNTIFS(Vypocet_SKRYT!AT400:AV400,"&gt;=1"),"")</f>
        <v>0</v>
      </c>
      <c r="T403" s="32" t="str">
        <f t="shared" si="197"/>
        <v>x</v>
      </c>
      <c r="U403" s="28" t="str">
        <f t="shared" si="198"/>
        <v>(</v>
      </c>
      <c r="V403" s="28" t="str">
        <f t="shared" si="199"/>
        <v>1</v>
      </c>
      <c r="W403" s="28" t="str">
        <f t="shared" si="200"/>
        <v>+</v>
      </c>
      <c r="X403" s="30">
        <f>IF($D403&lt;=2025,VstupniParametry_SKRYT!$D$9,"")</f>
        <v>1.7999999999999999E-2</v>
      </c>
      <c r="Y403" s="28" t="str">
        <f t="shared" si="201"/>
        <v>)</v>
      </c>
      <c r="Z403" s="31">
        <f>IF(AND(D403&lt;2025,2025&lt;=Zisk!$D$10),1,IF(D403=2025,0,""))</f>
        <v>1</v>
      </c>
      <c r="AA403" s="32" t="str">
        <f>IF(AND($D403&lt;=2025,Zisk!$D$10&gt;=2026),"x","")</f>
        <v/>
      </c>
      <c r="AB403" s="28" t="str">
        <f>IF(AND($D403&lt;=2026,Zisk!$D$10&gt;=2026),"(","")</f>
        <v/>
      </c>
      <c r="AC403" s="28" t="str">
        <f>IF(AND($D403&lt;=2026,Zisk!$D$10&gt;=2026),"1","")</f>
        <v/>
      </c>
      <c r="AD403" s="28" t="str">
        <f>IF(AND($D403&lt;=2026,Zisk!$D$10&gt;=2026),"+","")</f>
        <v/>
      </c>
      <c r="AE403" s="30" t="str">
        <f>IF(AND($D403&lt;=2026,Zisk!$D$10&gt;=2026),VstupniParametry_SKRYT!$D$10,"")</f>
        <v/>
      </c>
      <c r="AF403" s="28" t="str">
        <f>IF(AND($D403&lt;=2026,Zisk!$D$10&gt;=2026),")","")</f>
        <v/>
      </c>
      <c r="AG403" s="31" t="str">
        <f>IF(AND(D403&lt;2026,2026&lt;=Zisk!$D$10),1,IF(D403=2026,0,""))</f>
        <v/>
      </c>
      <c r="AH403" s="32" t="str">
        <f>IF(AND($D403&lt;=2026,Zisk!$D$10&gt;=2027),"x","")</f>
        <v/>
      </c>
      <c r="AI403" s="28" t="str">
        <f>IF(AND($D403&lt;=2027,Zisk!$D$10&gt;=2027),"(","")</f>
        <v/>
      </c>
      <c r="AJ403" s="28" t="str">
        <f>IF(AND($D403&lt;=2027,Zisk!$D$10&gt;=2027),"1","")</f>
        <v/>
      </c>
      <c r="AK403" s="28" t="str">
        <f>IF(AND($D403&lt;=2027,Zisk!$D$10&gt;=2027),"+","")</f>
        <v/>
      </c>
      <c r="AL403" s="30" t="str">
        <f>IF(AND($D403&lt;=2027,Zisk!$D$10&gt;=2027),VstupniParametry_SKRYT!$D$11,"")</f>
        <v/>
      </c>
      <c r="AM403" s="28" t="str">
        <f>IF(AND($D403&lt;=2027,Zisk!$D$10&gt;=2027),")","")</f>
        <v/>
      </c>
      <c r="AN403" s="31" t="str">
        <f>IF(AND(D403&lt;2027,2027&lt;=Zisk!$D$10),1,IF(D403=2027,0,""))</f>
        <v/>
      </c>
      <c r="AO403" s="32" t="str">
        <f>IF(AND($D403&lt;=2027,Zisk!$D$10&gt;=2028),"x","")</f>
        <v/>
      </c>
      <c r="AP403" s="28" t="str">
        <f>IF(AND($D403&lt;=2028,Zisk!$D$10&gt;=2028),"(","")</f>
        <v/>
      </c>
      <c r="AQ403" s="28" t="str">
        <f>IF(AND($D403&lt;=2028,Zisk!$D$10&gt;=2028),"1","")</f>
        <v/>
      </c>
      <c r="AR403" s="28" t="str">
        <f>IF(AND($D403&lt;=2028,Zisk!$D$10&gt;=2028),"+","")</f>
        <v/>
      </c>
      <c r="AS403" s="30" t="str">
        <f>IF(AND($D403&lt;=2028,Zisk!$D$10&gt;=2028),VstupniParametry_SKRYT!$D$12,"")</f>
        <v/>
      </c>
      <c r="AT403" s="28" t="str">
        <f>IF(AND($D403&lt;=2028,Zisk!$D$10&gt;=2028),")","")</f>
        <v/>
      </c>
      <c r="AU403" s="31" t="str">
        <f>IF(AND(D403&lt;2028,2028&lt;=Zisk!$D$10),1,IF(D403=2028,0,""))</f>
        <v/>
      </c>
      <c r="AV403" s="32" t="str">
        <f>IF(AND($D403&lt;=2028,Zisk!$D$10&gt;=2029),"x","")</f>
        <v/>
      </c>
      <c r="AW403" s="28" t="str">
        <f>IF(AND($D403&lt;=2029,Zisk!$D$10&gt;=2029),"(","")</f>
        <v/>
      </c>
      <c r="AX403" s="28" t="str">
        <f>IF(AND($D403&lt;=2029,Zisk!$D$10&gt;=2029),"1","")</f>
        <v/>
      </c>
      <c r="AY403" s="28" t="str">
        <f>IF(AND($D403&lt;=2029,Zisk!$D$10&gt;=2029),"+","")</f>
        <v/>
      </c>
      <c r="AZ403" s="30" t="str">
        <f>IF(AND($D403&lt;=2029,Zisk!$D$10&gt;=2029),VstupniParametry_SKRYT!$D$13,"")</f>
        <v/>
      </c>
      <c r="BA403" s="28" t="str">
        <f>IF(AND($D403&lt;=2029,Zisk!$D$10&gt;=2029),")","")</f>
        <v/>
      </c>
      <c r="BB403" s="31" t="str">
        <f>IF(AND(D403&lt;2029,2029&lt;=Zisk!$D$10),1,IF(D403=2029,0,""))</f>
        <v/>
      </c>
      <c r="BC403" s="32" t="str">
        <f>IF(AND($D403&lt;=2029,Zisk!$D$10&gt;=2030),"x","")</f>
        <v/>
      </c>
      <c r="BD403" s="28" t="str">
        <f>IF(AND($D403&lt;=2030,Zisk!$D$10&gt;=2030),"(","")</f>
        <v/>
      </c>
      <c r="BE403" s="28" t="str">
        <f>IF(AND($D403&lt;=2030,Zisk!$D$10&gt;=2030),"1","")</f>
        <v/>
      </c>
      <c r="BF403" s="28" t="str">
        <f>IF(AND($D403&lt;=2030,Zisk!$D$10&gt;=2030),"+","")</f>
        <v/>
      </c>
      <c r="BG403" s="30" t="str">
        <f>IF(AND($D403&lt;=2030,Zisk!$D$10&gt;=2030),VstupniParametry_SKRYT!$D$14,"")</f>
        <v/>
      </c>
      <c r="BH403" s="28" t="str">
        <f>IF(AND($D403&lt;=2030,Zisk!$D$10&gt;=2030),")","")</f>
        <v/>
      </c>
      <c r="BI403" s="31" t="str">
        <f>IF(AND(D403&lt;2030,2030&lt;=Zisk!$D$10),1,IF(D403=2030,0,""))</f>
        <v/>
      </c>
      <c r="BJ403" s="33" t="s">
        <v>32</v>
      </c>
      <c r="BK403" s="30">
        <f t="shared" si="214"/>
        <v>1</v>
      </c>
      <c r="BL403" s="28" t="str">
        <f t="shared" si="215"/>
        <v>x</v>
      </c>
      <c r="BM403" s="34">
        <f t="shared" si="216"/>
        <v>1</v>
      </c>
      <c r="BN403" s="30" t="str">
        <f t="shared" si="217"/>
        <v>x</v>
      </c>
      <c r="BO403" s="34">
        <f t="shared" si="202"/>
        <v>1.018</v>
      </c>
      <c r="BP403" s="34" t="str">
        <f t="shared" si="203"/>
        <v/>
      </c>
      <c r="BQ403" s="34" t="str">
        <f t="shared" si="204"/>
        <v/>
      </c>
      <c r="BR403" s="34" t="str">
        <f t="shared" si="205"/>
        <v/>
      </c>
      <c r="BS403" s="34" t="str">
        <f t="shared" si="206"/>
        <v/>
      </c>
      <c r="BT403" s="34" t="str">
        <f t="shared" si="207"/>
        <v/>
      </c>
      <c r="BU403" s="34" t="str">
        <f t="shared" si="208"/>
        <v/>
      </c>
      <c r="BV403" s="34" t="str">
        <f t="shared" si="209"/>
        <v/>
      </c>
      <c r="BW403" s="34" t="str">
        <f t="shared" si="210"/>
        <v/>
      </c>
      <c r="BX403" s="34" t="str">
        <f t="shared" si="211"/>
        <v/>
      </c>
      <c r="BY403" s="34" t="str">
        <f t="shared" si="212"/>
        <v/>
      </c>
      <c r="BZ403" s="33" t="s">
        <v>32</v>
      </c>
      <c r="CA403" s="34">
        <f t="shared" si="213"/>
        <v>1.018</v>
      </c>
      <c r="CB403" s="28"/>
      <c r="CC403" s="29">
        <f>IF(D403&gt;Zisk!$D$10,"",E403*CA403)</f>
        <v>0</v>
      </c>
    </row>
    <row r="404" spans="2:81" x14ac:dyDescent="0.2">
      <c r="B404" s="35" t="str">
        <f>Zisk!B415</f>
        <v/>
      </c>
      <c r="C404" s="35">
        <f>Zisk!C415</f>
        <v>0</v>
      </c>
      <c r="D404" s="35">
        <f>Zisk!E415</f>
        <v>0</v>
      </c>
      <c r="E404" s="36">
        <f>Zisk!D415</f>
        <v>0</v>
      </c>
      <c r="F404" s="36"/>
      <c r="G404" s="35" t="str">
        <f t="shared" si="188"/>
        <v>(</v>
      </c>
      <c r="H404" s="35" t="str">
        <f t="shared" si="189"/>
        <v>1</v>
      </c>
      <c r="I404" s="35" t="str">
        <f t="shared" si="190"/>
        <v>+</v>
      </c>
      <c r="J404" s="37">
        <f>IF($D404&lt;=2021,VstupniParametry_SKRYT!$D$5,"")</f>
        <v>0.02</v>
      </c>
      <c r="K404" s="35" t="str">
        <f t="shared" si="191"/>
        <v>)</v>
      </c>
      <c r="L404" s="38">
        <f>IF($D404&lt;=2021,COUNTIF(Vypocet_SKRYT!T401:AS401,"&gt;=1"),"")</f>
        <v>0</v>
      </c>
      <c r="M404" s="39" t="str">
        <f t="shared" si="192"/>
        <v>x</v>
      </c>
      <c r="N404" s="35" t="str">
        <f t="shared" si="193"/>
        <v>(</v>
      </c>
      <c r="O404" s="35" t="str">
        <f t="shared" si="194"/>
        <v>1</v>
      </c>
      <c r="P404" s="35" t="str">
        <f t="shared" si="195"/>
        <v>+</v>
      </c>
      <c r="Q404" s="37">
        <f>IF($D404&lt;=2024,VstupniParametry_SKRYT!$D$6,"")</f>
        <v>0.06</v>
      </c>
      <c r="R404" s="35" t="str">
        <f t="shared" si="196"/>
        <v>)</v>
      </c>
      <c r="S404" s="38">
        <f>IF($D404&lt;=2024,COUNTIFS(Vypocet_SKRYT!AT401:AV401,"&gt;=1"),"")</f>
        <v>0</v>
      </c>
      <c r="T404" s="39" t="str">
        <f t="shared" si="197"/>
        <v>x</v>
      </c>
      <c r="U404" s="35" t="str">
        <f t="shared" si="198"/>
        <v>(</v>
      </c>
      <c r="V404" s="35" t="str">
        <f t="shared" si="199"/>
        <v>1</v>
      </c>
      <c r="W404" s="35" t="str">
        <f t="shared" si="200"/>
        <v>+</v>
      </c>
      <c r="X404" s="37">
        <f>IF($D404&lt;=2025,VstupniParametry_SKRYT!$D$9,"")</f>
        <v>1.7999999999999999E-2</v>
      </c>
      <c r="Y404" s="35" t="str">
        <f t="shared" si="201"/>
        <v>)</v>
      </c>
      <c r="Z404" s="38">
        <f>IF(AND(D404&lt;2025,2025&lt;=Zisk!$D$10),1,IF(D404=2025,0,""))</f>
        <v>1</v>
      </c>
      <c r="AA404" s="39" t="str">
        <f>IF(AND($D404&lt;=2025,Zisk!$D$10&gt;=2026),"x","")</f>
        <v/>
      </c>
      <c r="AB404" s="35" t="str">
        <f>IF(AND($D404&lt;=2026,Zisk!$D$10&gt;=2026),"(","")</f>
        <v/>
      </c>
      <c r="AC404" s="35" t="str">
        <f>IF(AND($D404&lt;=2026,Zisk!$D$10&gt;=2026),"1","")</f>
        <v/>
      </c>
      <c r="AD404" s="35" t="str">
        <f>IF(AND($D404&lt;=2026,Zisk!$D$10&gt;=2026),"+","")</f>
        <v/>
      </c>
      <c r="AE404" s="37" t="str">
        <f>IF(AND($D404&lt;=2026,Zisk!$D$10&gt;=2026),VstupniParametry_SKRYT!$D$10,"")</f>
        <v/>
      </c>
      <c r="AF404" s="35" t="str">
        <f>IF(AND($D404&lt;=2026,Zisk!$D$10&gt;=2026),")","")</f>
        <v/>
      </c>
      <c r="AG404" s="38" t="str">
        <f>IF(AND(D404&lt;2026,2026&lt;=Zisk!$D$10),1,IF(D404=2026,0,""))</f>
        <v/>
      </c>
      <c r="AH404" s="39" t="str">
        <f>IF(AND($D404&lt;=2026,Zisk!$D$10&gt;=2027),"x","")</f>
        <v/>
      </c>
      <c r="AI404" s="35" t="str">
        <f>IF(AND($D404&lt;=2027,Zisk!$D$10&gt;=2027),"(","")</f>
        <v/>
      </c>
      <c r="AJ404" s="35" t="str">
        <f>IF(AND($D404&lt;=2027,Zisk!$D$10&gt;=2027),"1","")</f>
        <v/>
      </c>
      <c r="AK404" s="35" t="str">
        <f>IF(AND($D404&lt;=2027,Zisk!$D$10&gt;=2027),"+","")</f>
        <v/>
      </c>
      <c r="AL404" s="37" t="str">
        <f>IF(AND($D404&lt;=2027,Zisk!$D$10&gt;=2027),VstupniParametry_SKRYT!$D$11,"")</f>
        <v/>
      </c>
      <c r="AM404" s="35" t="str">
        <f>IF(AND($D404&lt;=2027,Zisk!$D$10&gt;=2027),")","")</f>
        <v/>
      </c>
      <c r="AN404" s="38" t="str">
        <f>IF(AND(D404&lt;2027,2027&lt;=Zisk!$D$10),1,IF(D404=2027,0,""))</f>
        <v/>
      </c>
      <c r="AO404" s="39" t="str">
        <f>IF(AND($D404&lt;=2027,Zisk!$D$10&gt;=2028),"x","")</f>
        <v/>
      </c>
      <c r="AP404" s="35" t="str">
        <f>IF(AND($D404&lt;=2028,Zisk!$D$10&gt;=2028),"(","")</f>
        <v/>
      </c>
      <c r="AQ404" s="35" t="str">
        <f>IF(AND($D404&lt;=2028,Zisk!$D$10&gt;=2028),"1","")</f>
        <v/>
      </c>
      <c r="AR404" s="35" t="str">
        <f>IF(AND($D404&lt;=2028,Zisk!$D$10&gt;=2028),"+","")</f>
        <v/>
      </c>
      <c r="AS404" s="37" t="str">
        <f>IF(AND($D404&lt;=2028,Zisk!$D$10&gt;=2028),VstupniParametry_SKRYT!$D$12,"")</f>
        <v/>
      </c>
      <c r="AT404" s="35" t="str">
        <f>IF(AND($D404&lt;=2028,Zisk!$D$10&gt;=2028),")","")</f>
        <v/>
      </c>
      <c r="AU404" s="38" t="str">
        <f>IF(AND(D404&lt;2028,2028&lt;=Zisk!$D$10),1,IF(D404=2028,0,""))</f>
        <v/>
      </c>
      <c r="AV404" s="39" t="str">
        <f>IF(AND($D404&lt;=2028,Zisk!$D$10&gt;=2029),"x","")</f>
        <v/>
      </c>
      <c r="AW404" s="35" t="str">
        <f>IF(AND($D404&lt;=2029,Zisk!$D$10&gt;=2029),"(","")</f>
        <v/>
      </c>
      <c r="AX404" s="35" t="str">
        <f>IF(AND($D404&lt;=2029,Zisk!$D$10&gt;=2029),"1","")</f>
        <v/>
      </c>
      <c r="AY404" s="35" t="str">
        <f>IF(AND($D404&lt;=2029,Zisk!$D$10&gt;=2029),"+","")</f>
        <v/>
      </c>
      <c r="AZ404" s="37" t="str">
        <f>IF(AND($D404&lt;=2029,Zisk!$D$10&gt;=2029),VstupniParametry_SKRYT!$D$13,"")</f>
        <v/>
      </c>
      <c r="BA404" s="35" t="str">
        <f>IF(AND($D404&lt;=2029,Zisk!$D$10&gt;=2029),")","")</f>
        <v/>
      </c>
      <c r="BB404" s="38" t="str">
        <f>IF(AND(D404&lt;2029,2029&lt;=Zisk!$D$10),1,IF(D404=2029,0,""))</f>
        <v/>
      </c>
      <c r="BC404" s="39" t="str">
        <f>IF(AND($D404&lt;=2029,Zisk!$D$10&gt;=2030),"x","")</f>
        <v/>
      </c>
      <c r="BD404" s="35" t="str">
        <f>IF(AND($D404&lt;=2030,Zisk!$D$10&gt;=2030),"(","")</f>
        <v/>
      </c>
      <c r="BE404" s="35" t="str">
        <f>IF(AND($D404&lt;=2030,Zisk!$D$10&gt;=2030),"1","")</f>
        <v/>
      </c>
      <c r="BF404" s="35" t="str">
        <f>IF(AND($D404&lt;=2030,Zisk!$D$10&gt;=2030),"+","")</f>
        <v/>
      </c>
      <c r="BG404" s="37" t="str">
        <f>IF(AND($D404&lt;=2030,Zisk!$D$10&gt;=2030),VstupniParametry_SKRYT!$D$14,"")</f>
        <v/>
      </c>
      <c r="BH404" s="35" t="str">
        <f>IF(AND($D404&lt;=2030,Zisk!$D$10&gt;=2030),")","")</f>
        <v/>
      </c>
      <c r="BI404" s="38" t="str">
        <f>IF(AND(D404&lt;2030,2030&lt;=Zisk!$D$10),1,IF(D404=2030,0,""))</f>
        <v/>
      </c>
      <c r="BJ404" s="40" t="s">
        <v>32</v>
      </c>
      <c r="BK404" s="37">
        <f t="shared" si="214"/>
        <v>1</v>
      </c>
      <c r="BL404" s="35" t="str">
        <f t="shared" si="215"/>
        <v>x</v>
      </c>
      <c r="BM404" s="41">
        <f t="shared" si="216"/>
        <v>1</v>
      </c>
      <c r="BN404" s="37" t="str">
        <f t="shared" si="217"/>
        <v>x</v>
      </c>
      <c r="BO404" s="41">
        <f t="shared" si="202"/>
        <v>1.018</v>
      </c>
      <c r="BP404" s="41" t="str">
        <f t="shared" si="203"/>
        <v/>
      </c>
      <c r="BQ404" s="41" t="str">
        <f t="shared" si="204"/>
        <v/>
      </c>
      <c r="BR404" s="41" t="str">
        <f t="shared" si="205"/>
        <v/>
      </c>
      <c r="BS404" s="41" t="str">
        <f t="shared" si="206"/>
        <v/>
      </c>
      <c r="BT404" s="41" t="str">
        <f t="shared" si="207"/>
        <v/>
      </c>
      <c r="BU404" s="41" t="str">
        <f t="shared" si="208"/>
        <v/>
      </c>
      <c r="BV404" s="41" t="str">
        <f t="shared" si="209"/>
        <v/>
      </c>
      <c r="BW404" s="41" t="str">
        <f t="shared" si="210"/>
        <v/>
      </c>
      <c r="BX404" s="41" t="str">
        <f t="shared" si="211"/>
        <v/>
      </c>
      <c r="BY404" s="41" t="str">
        <f t="shared" si="212"/>
        <v/>
      </c>
      <c r="BZ404" s="40" t="s">
        <v>32</v>
      </c>
      <c r="CA404" s="41">
        <f t="shared" si="213"/>
        <v>1.018</v>
      </c>
      <c r="CB404" s="35"/>
      <c r="CC404" s="36">
        <f>IF(D404&gt;Zisk!$D$10,"",E404*CA404)</f>
        <v>0</v>
      </c>
    </row>
    <row r="405" spans="2:81" x14ac:dyDescent="0.2">
      <c r="B405" s="28" t="str">
        <f>Zisk!B416</f>
        <v/>
      </c>
      <c r="C405" s="28">
        <f>Zisk!C416</f>
        <v>0</v>
      </c>
      <c r="D405" s="28">
        <f>Zisk!E416</f>
        <v>0</v>
      </c>
      <c r="E405" s="29">
        <f>Zisk!D416</f>
        <v>0</v>
      </c>
      <c r="F405" s="29"/>
      <c r="G405" s="28" t="str">
        <f t="shared" si="188"/>
        <v>(</v>
      </c>
      <c r="H405" s="28" t="str">
        <f t="shared" si="189"/>
        <v>1</v>
      </c>
      <c r="I405" s="28" t="str">
        <f t="shared" si="190"/>
        <v>+</v>
      </c>
      <c r="J405" s="30">
        <f>IF($D405&lt;=2021,VstupniParametry_SKRYT!$D$5,"")</f>
        <v>0.02</v>
      </c>
      <c r="K405" s="28" t="str">
        <f t="shared" si="191"/>
        <v>)</v>
      </c>
      <c r="L405" s="31">
        <f>IF($D405&lt;=2021,COUNTIF(Vypocet_SKRYT!T402:AS402,"&gt;=1"),"")</f>
        <v>0</v>
      </c>
      <c r="M405" s="32" t="str">
        <f t="shared" si="192"/>
        <v>x</v>
      </c>
      <c r="N405" s="28" t="str">
        <f t="shared" si="193"/>
        <v>(</v>
      </c>
      <c r="O405" s="28" t="str">
        <f t="shared" si="194"/>
        <v>1</v>
      </c>
      <c r="P405" s="28" t="str">
        <f t="shared" si="195"/>
        <v>+</v>
      </c>
      <c r="Q405" s="30">
        <f>IF($D405&lt;=2024,VstupniParametry_SKRYT!$D$6,"")</f>
        <v>0.06</v>
      </c>
      <c r="R405" s="28" t="str">
        <f t="shared" si="196"/>
        <v>)</v>
      </c>
      <c r="S405" s="31">
        <f>IF($D405&lt;=2024,COUNTIFS(Vypocet_SKRYT!AT402:AV402,"&gt;=1"),"")</f>
        <v>0</v>
      </c>
      <c r="T405" s="32" t="str">
        <f t="shared" si="197"/>
        <v>x</v>
      </c>
      <c r="U405" s="28" t="str">
        <f t="shared" si="198"/>
        <v>(</v>
      </c>
      <c r="V405" s="28" t="str">
        <f t="shared" si="199"/>
        <v>1</v>
      </c>
      <c r="W405" s="28" t="str">
        <f t="shared" si="200"/>
        <v>+</v>
      </c>
      <c r="X405" s="30">
        <f>IF($D405&lt;=2025,VstupniParametry_SKRYT!$D$9,"")</f>
        <v>1.7999999999999999E-2</v>
      </c>
      <c r="Y405" s="28" t="str">
        <f t="shared" si="201"/>
        <v>)</v>
      </c>
      <c r="Z405" s="31">
        <f>IF(AND(D405&lt;2025,2025&lt;=Zisk!$D$10),1,IF(D405=2025,0,""))</f>
        <v>1</v>
      </c>
      <c r="AA405" s="32" t="str">
        <f>IF(AND($D405&lt;=2025,Zisk!$D$10&gt;=2026),"x","")</f>
        <v/>
      </c>
      <c r="AB405" s="28" t="str">
        <f>IF(AND($D405&lt;=2026,Zisk!$D$10&gt;=2026),"(","")</f>
        <v/>
      </c>
      <c r="AC405" s="28" t="str">
        <f>IF(AND($D405&lt;=2026,Zisk!$D$10&gt;=2026),"1","")</f>
        <v/>
      </c>
      <c r="AD405" s="28" t="str">
        <f>IF(AND($D405&lt;=2026,Zisk!$D$10&gt;=2026),"+","")</f>
        <v/>
      </c>
      <c r="AE405" s="30" t="str">
        <f>IF(AND($D405&lt;=2026,Zisk!$D$10&gt;=2026),VstupniParametry_SKRYT!$D$10,"")</f>
        <v/>
      </c>
      <c r="AF405" s="28" t="str">
        <f>IF(AND($D405&lt;=2026,Zisk!$D$10&gt;=2026),")","")</f>
        <v/>
      </c>
      <c r="AG405" s="31" t="str">
        <f>IF(AND(D405&lt;2026,2026&lt;=Zisk!$D$10),1,IF(D405=2026,0,""))</f>
        <v/>
      </c>
      <c r="AH405" s="32" t="str">
        <f>IF(AND($D405&lt;=2026,Zisk!$D$10&gt;=2027),"x","")</f>
        <v/>
      </c>
      <c r="AI405" s="28" t="str">
        <f>IF(AND($D405&lt;=2027,Zisk!$D$10&gt;=2027),"(","")</f>
        <v/>
      </c>
      <c r="AJ405" s="28" t="str">
        <f>IF(AND($D405&lt;=2027,Zisk!$D$10&gt;=2027),"1","")</f>
        <v/>
      </c>
      <c r="AK405" s="28" t="str">
        <f>IF(AND($D405&lt;=2027,Zisk!$D$10&gt;=2027),"+","")</f>
        <v/>
      </c>
      <c r="AL405" s="30" t="str">
        <f>IF(AND($D405&lt;=2027,Zisk!$D$10&gt;=2027),VstupniParametry_SKRYT!$D$11,"")</f>
        <v/>
      </c>
      <c r="AM405" s="28" t="str">
        <f>IF(AND($D405&lt;=2027,Zisk!$D$10&gt;=2027),")","")</f>
        <v/>
      </c>
      <c r="AN405" s="31" t="str">
        <f>IF(AND(D405&lt;2027,2027&lt;=Zisk!$D$10),1,IF(D405=2027,0,""))</f>
        <v/>
      </c>
      <c r="AO405" s="32" t="str">
        <f>IF(AND($D405&lt;=2027,Zisk!$D$10&gt;=2028),"x","")</f>
        <v/>
      </c>
      <c r="AP405" s="28" t="str">
        <f>IF(AND($D405&lt;=2028,Zisk!$D$10&gt;=2028),"(","")</f>
        <v/>
      </c>
      <c r="AQ405" s="28" t="str">
        <f>IF(AND($D405&lt;=2028,Zisk!$D$10&gt;=2028),"1","")</f>
        <v/>
      </c>
      <c r="AR405" s="28" t="str">
        <f>IF(AND($D405&lt;=2028,Zisk!$D$10&gt;=2028),"+","")</f>
        <v/>
      </c>
      <c r="AS405" s="30" t="str">
        <f>IF(AND($D405&lt;=2028,Zisk!$D$10&gt;=2028),VstupniParametry_SKRYT!$D$12,"")</f>
        <v/>
      </c>
      <c r="AT405" s="28" t="str">
        <f>IF(AND($D405&lt;=2028,Zisk!$D$10&gt;=2028),")","")</f>
        <v/>
      </c>
      <c r="AU405" s="31" t="str">
        <f>IF(AND(D405&lt;2028,2028&lt;=Zisk!$D$10),1,IF(D405=2028,0,""))</f>
        <v/>
      </c>
      <c r="AV405" s="32" t="str">
        <f>IF(AND($D405&lt;=2028,Zisk!$D$10&gt;=2029),"x","")</f>
        <v/>
      </c>
      <c r="AW405" s="28" t="str">
        <f>IF(AND($D405&lt;=2029,Zisk!$D$10&gt;=2029),"(","")</f>
        <v/>
      </c>
      <c r="AX405" s="28" t="str">
        <f>IF(AND($D405&lt;=2029,Zisk!$D$10&gt;=2029),"1","")</f>
        <v/>
      </c>
      <c r="AY405" s="28" t="str">
        <f>IF(AND($D405&lt;=2029,Zisk!$D$10&gt;=2029),"+","")</f>
        <v/>
      </c>
      <c r="AZ405" s="30" t="str">
        <f>IF(AND($D405&lt;=2029,Zisk!$D$10&gt;=2029),VstupniParametry_SKRYT!$D$13,"")</f>
        <v/>
      </c>
      <c r="BA405" s="28" t="str">
        <f>IF(AND($D405&lt;=2029,Zisk!$D$10&gt;=2029),")","")</f>
        <v/>
      </c>
      <c r="BB405" s="31" t="str">
        <f>IF(AND(D405&lt;2029,2029&lt;=Zisk!$D$10),1,IF(D405=2029,0,""))</f>
        <v/>
      </c>
      <c r="BC405" s="32" t="str">
        <f>IF(AND($D405&lt;=2029,Zisk!$D$10&gt;=2030),"x","")</f>
        <v/>
      </c>
      <c r="BD405" s="28" t="str">
        <f>IF(AND($D405&lt;=2030,Zisk!$D$10&gt;=2030),"(","")</f>
        <v/>
      </c>
      <c r="BE405" s="28" t="str">
        <f>IF(AND($D405&lt;=2030,Zisk!$D$10&gt;=2030),"1","")</f>
        <v/>
      </c>
      <c r="BF405" s="28" t="str">
        <f>IF(AND($D405&lt;=2030,Zisk!$D$10&gt;=2030),"+","")</f>
        <v/>
      </c>
      <c r="BG405" s="30" t="str">
        <f>IF(AND($D405&lt;=2030,Zisk!$D$10&gt;=2030),VstupniParametry_SKRYT!$D$14,"")</f>
        <v/>
      </c>
      <c r="BH405" s="28" t="str">
        <f>IF(AND($D405&lt;=2030,Zisk!$D$10&gt;=2030),")","")</f>
        <v/>
      </c>
      <c r="BI405" s="31" t="str">
        <f>IF(AND(D405&lt;2030,2030&lt;=Zisk!$D$10),1,IF(D405=2030,0,""))</f>
        <v/>
      </c>
      <c r="BJ405" s="33" t="s">
        <v>32</v>
      </c>
      <c r="BK405" s="30">
        <f t="shared" si="214"/>
        <v>1</v>
      </c>
      <c r="BL405" s="28" t="str">
        <f t="shared" si="215"/>
        <v>x</v>
      </c>
      <c r="BM405" s="34">
        <f t="shared" si="216"/>
        <v>1</v>
      </c>
      <c r="BN405" s="30" t="str">
        <f t="shared" si="217"/>
        <v>x</v>
      </c>
      <c r="BO405" s="34">
        <f t="shared" si="202"/>
        <v>1.018</v>
      </c>
      <c r="BP405" s="34" t="str">
        <f t="shared" si="203"/>
        <v/>
      </c>
      <c r="BQ405" s="34" t="str">
        <f t="shared" si="204"/>
        <v/>
      </c>
      <c r="BR405" s="34" t="str">
        <f t="shared" si="205"/>
        <v/>
      </c>
      <c r="BS405" s="34" t="str">
        <f t="shared" si="206"/>
        <v/>
      </c>
      <c r="BT405" s="34" t="str">
        <f t="shared" si="207"/>
        <v/>
      </c>
      <c r="BU405" s="34" t="str">
        <f t="shared" si="208"/>
        <v/>
      </c>
      <c r="BV405" s="34" t="str">
        <f t="shared" si="209"/>
        <v/>
      </c>
      <c r="BW405" s="34" t="str">
        <f t="shared" si="210"/>
        <v/>
      </c>
      <c r="BX405" s="34" t="str">
        <f t="shared" si="211"/>
        <v/>
      </c>
      <c r="BY405" s="34" t="str">
        <f t="shared" si="212"/>
        <v/>
      </c>
      <c r="BZ405" s="33" t="s">
        <v>32</v>
      </c>
      <c r="CA405" s="34">
        <f t="shared" si="213"/>
        <v>1.018</v>
      </c>
      <c r="CB405" s="28"/>
      <c r="CC405" s="29">
        <f>IF(D405&gt;Zisk!$D$10,"",E405*CA405)</f>
        <v>0</v>
      </c>
    </row>
    <row r="406" spans="2:81" x14ac:dyDescent="0.2">
      <c r="B406" s="35" t="str">
        <f>Zisk!B417</f>
        <v/>
      </c>
      <c r="C406" s="35">
        <f>Zisk!C417</f>
        <v>0</v>
      </c>
      <c r="D406" s="35">
        <f>Zisk!E417</f>
        <v>0</v>
      </c>
      <c r="E406" s="36">
        <f>Zisk!D417</f>
        <v>0</v>
      </c>
      <c r="F406" s="36"/>
      <c r="G406" s="35" t="str">
        <f t="shared" si="188"/>
        <v>(</v>
      </c>
      <c r="H406" s="35" t="str">
        <f t="shared" si="189"/>
        <v>1</v>
      </c>
      <c r="I406" s="35" t="str">
        <f t="shared" si="190"/>
        <v>+</v>
      </c>
      <c r="J406" s="37">
        <f>IF($D406&lt;=2021,VstupniParametry_SKRYT!$D$5,"")</f>
        <v>0.02</v>
      </c>
      <c r="K406" s="35" t="str">
        <f t="shared" si="191"/>
        <v>)</v>
      </c>
      <c r="L406" s="38">
        <f>IF($D406&lt;=2021,COUNTIF(Vypocet_SKRYT!T403:AS403,"&gt;=1"),"")</f>
        <v>0</v>
      </c>
      <c r="M406" s="39" t="str">
        <f t="shared" si="192"/>
        <v>x</v>
      </c>
      <c r="N406" s="35" t="str">
        <f t="shared" si="193"/>
        <v>(</v>
      </c>
      <c r="O406" s="35" t="str">
        <f t="shared" si="194"/>
        <v>1</v>
      </c>
      <c r="P406" s="35" t="str">
        <f t="shared" si="195"/>
        <v>+</v>
      </c>
      <c r="Q406" s="37">
        <f>IF($D406&lt;=2024,VstupniParametry_SKRYT!$D$6,"")</f>
        <v>0.06</v>
      </c>
      <c r="R406" s="35" t="str">
        <f t="shared" si="196"/>
        <v>)</v>
      </c>
      <c r="S406" s="38">
        <f>IF($D406&lt;=2024,COUNTIFS(Vypocet_SKRYT!AT403:AV403,"&gt;=1"),"")</f>
        <v>0</v>
      </c>
      <c r="T406" s="39" t="str">
        <f t="shared" si="197"/>
        <v>x</v>
      </c>
      <c r="U406" s="35" t="str">
        <f t="shared" si="198"/>
        <v>(</v>
      </c>
      <c r="V406" s="35" t="str">
        <f t="shared" si="199"/>
        <v>1</v>
      </c>
      <c r="W406" s="35" t="str">
        <f t="shared" si="200"/>
        <v>+</v>
      </c>
      <c r="X406" s="37">
        <f>IF($D406&lt;=2025,VstupniParametry_SKRYT!$D$9,"")</f>
        <v>1.7999999999999999E-2</v>
      </c>
      <c r="Y406" s="35" t="str">
        <f t="shared" si="201"/>
        <v>)</v>
      </c>
      <c r="Z406" s="38">
        <f>IF(AND(D406&lt;2025,2025&lt;=Zisk!$D$10),1,IF(D406=2025,0,""))</f>
        <v>1</v>
      </c>
      <c r="AA406" s="39" t="str">
        <f>IF(AND($D406&lt;=2025,Zisk!$D$10&gt;=2026),"x","")</f>
        <v/>
      </c>
      <c r="AB406" s="35" t="str">
        <f>IF(AND($D406&lt;=2026,Zisk!$D$10&gt;=2026),"(","")</f>
        <v/>
      </c>
      <c r="AC406" s="35" t="str">
        <f>IF(AND($D406&lt;=2026,Zisk!$D$10&gt;=2026),"1","")</f>
        <v/>
      </c>
      <c r="AD406" s="35" t="str">
        <f>IF(AND($D406&lt;=2026,Zisk!$D$10&gt;=2026),"+","")</f>
        <v/>
      </c>
      <c r="AE406" s="37" t="str">
        <f>IF(AND($D406&lt;=2026,Zisk!$D$10&gt;=2026),VstupniParametry_SKRYT!$D$10,"")</f>
        <v/>
      </c>
      <c r="AF406" s="35" t="str">
        <f>IF(AND($D406&lt;=2026,Zisk!$D$10&gt;=2026),")","")</f>
        <v/>
      </c>
      <c r="AG406" s="38" t="str">
        <f>IF(AND(D406&lt;2026,2026&lt;=Zisk!$D$10),1,IF(D406=2026,0,""))</f>
        <v/>
      </c>
      <c r="AH406" s="39" t="str">
        <f>IF(AND($D406&lt;=2026,Zisk!$D$10&gt;=2027),"x","")</f>
        <v/>
      </c>
      <c r="AI406" s="35" t="str">
        <f>IF(AND($D406&lt;=2027,Zisk!$D$10&gt;=2027),"(","")</f>
        <v/>
      </c>
      <c r="AJ406" s="35" t="str">
        <f>IF(AND($D406&lt;=2027,Zisk!$D$10&gt;=2027),"1","")</f>
        <v/>
      </c>
      <c r="AK406" s="35" t="str">
        <f>IF(AND($D406&lt;=2027,Zisk!$D$10&gt;=2027),"+","")</f>
        <v/>
      </c>
      <c r="AL406" s="37" t="str">
        <f>IF(AND($D406&lt;=2027,Zisk!$D$10&gt;=2027),VstupniParametry_SKRYT!$D$11,"")</f>
        <v/>
      </c>
      <c r="AM406" s="35" t="str">
        <f>IF(AND($D406&lt;=2027,Zisk!$D$10&gt;=2027),")","")</f>
        <v/>
      </c>
      <c r="AN406" s="38" t="str">
        <f>IF(AND(D406&lt;2027,2027&lt;=Zisk!$D$10),1,IF(D406=2027,0,""))</f>
        <v/>
      </c>
      <c r="AO406" s="39" t="str">
        <f>IF(AND($D406&lt;=2027,Zisk!$D$10&gt;=2028),"x","")</f>
        <v/>
      </c>
      <c r="AP406" s="35" t="str">
        <f>IF(AND($D406&lt;=2028,Zisk!$D$10&gt;=2028),"(","")</f>
        <v/>
      </c>
      <c r="AQ406" s="35" t="str">
        <f>IF(AND($D406&lt;=2028,Zisk!$D$10&gt;=2028),"1","")</f>
        <v/>
      </c>
      <c r="AR406" s="35" t="str">
        <f>IF(AND($D406&lt;=2028,Zisk!$D$10&gt;=2028),"+","")</f>
        <v/>
      </c>
      <c r="AS406" s="37" t="str">
        <f>IF(AND($D406&lt;=2028,Zisk!$D$10&gt;=2028),VstupniParametry_SKRYT!$D$12,"")</f>
        <v/>
      </c>
      <c r="AT406" s="35" t="str">
        <f>IF(AND($D406&lt;=2028,Zisk!$D$10&gt;=2028),")","")</f>
        <v/>
      </c>
      <c r="AU406" s="38" t="str">
        <f>IF(AND(D406&lt;2028,2028&lt;=Zisk!$D$10),1,IF(D406=2028,0,""))</f>
        <v/>
      </c>
      <c r="AV406" s="39" t="str">
        <f>IF(AND($D406&lt;=2028,Zisk!$D$10&gt;=2029),"x","")</f>
        <v/>
      </c>
      <c r="AW406" s="35" t="str">
        <f>IF(AND($D406&lt;=2029,Zisk!$D$10&gt;=2029),"(","")</f>
        <v/>
      </c>
      <c r="AX406" s="35" t="str">
        <f>IF(AND($D406&lt;=2029,Zisk!$D$10&gt;=2029),"1","")</f>
        <v/>
      </c>
      <c r="AY406" s="35" t="str">
        <f>IF(AND($D406&lt;=2029,Zisk!$D$10&gt;=2029),"+","")</f>
        <v/>
      </c>
      <c r="AZ406" s="37" t="str">
        <f>IF(AND($D406&lt;=2029,Zisk!$D$10&gt;=2029),VstupniParametry_SKRYT!$D$13,"")</f>
        <v/>
      </c>
      <c r="BA406" s="35" t="str">
        <f>IF(AND($D406&lt;=2029,Zisk!$D$10&gt;=2029),")","")</f>
        <v/>
      </c>
      <c r="BB406" s="38" t="str">
        <f>IF(AND(D406&lt;2029,2029&lt;=Zisk!$D$10),1,IF(D406=2029,0,""))</f>
        <v/>
      </c>
      <c r="BC406" s="39" t="str">
        <f>IF(AND($D406&lt;=2029,Zisk!$D$10&gt;=2030),"x","")</f>
        <v/>
      </c>
      <c r="BD406" s="35" t="str">
        <f>IF(AND($D406&lt;=2030,Zisk!$D$10&gt;=2030),"(","")</f>
        <v/>
      </c>
      <c r="BE406" s="35" t="str">
        <f>IF(AND($D406&lt;=2030,Zisk!$D$10&gt;=2030),"1","")</f>
        <v/>
      </c>
      <c r="BF406" s="35" t="str">
        <f>IF(AND($D406&lt;=2030,Zisk!$D$10&gt;=2030),"+","")</f>
        <v/>
      </c>
      <c r="BG406" s="37" t="str">
        <f>IF(AND($D406&lt;=2030,Zisk!$D$10&gt;=2030),VstupniParametry_SKRYT!$D$14,"")</f>
        <v/>
      </c>
      <c r="BH406" s="35" t="str">
        <f>IF(AND($D406&lt;=2030,Zisk!$D$10&gt;=2030),")","")</f>
        <v/>
      </c>
      <c r="BI406" s="38" t="str">
        <f>IF(AND(D406&lt;2030,2030&lt;=Zisk!$D$10),1,IF(D406=2030,0,""))</f>
        <v/>
      </c>
      <c r="BJ406" s="40" t="s">
        <v>32</v>
      </c>
      <c r="BK406" s="37">
        <f t="shared" si="214"/>
        <v>1</v>
      </c>
      <c r="BL406" s="35" t="str">
        <f t="shared" si="215"/>
        <v>x</v>
      </c>
      <c r="BM406" s="41">
        <f t="shared" si="216"/>
        <v>1</v>
      </c>
      <c r="BN406" s="37" t="str">
        <f t="shared" si="217"/>
        <v>x</v>
      </c>
      <c r="BO406" s="41">
        <f t="shared" si="202"/>
        <v>1.018</v>
      </c>
      <c r="BP406" s="41" t="str">
        <f t="shared" si="203"/>
        <v/>
      </c>
      <c r="BQ406" s="41" t="str">
        <f t="shared" si="204"/>
        <v/>
      </c>
      <c r="BR406" s="41" t="str">
        <f t="shared" si="205"/>
        <v/>
      </c>
      <c r="BS406" s="41" t="str">
        <f t="shared" si="206"/>
        <v/>
      </c>
      <c r="BT406" s="41" t="str">
        <f t="shared" si="207"/>
        <v/>
      </c>
      <c r="BU406" s="41" t="str">
        <f t="shared" si="208"/>
        <v/>
      </c>
      <c r="BV406" s="41" t="str">
        <f t="shared" si="209"/>
        <v/>
      </c>
      <c r="BW406" s="41" t="str">
        <f t="shared" si="210"/>
        <v/>
      </c>
      <c r="BX406" s="41" t="str">
        <f t="shared" si="211"/>
        <v/>
      </c>
      <c r="BY406" s="41" t="str">
        <f t="shared" si="212"/>
        <v/>
      </c>
      <c r="BZ406" s="40" t="s">
        <v>32</v>
      </c>
      <c r="CA406" s="41">
        <f t="shared" si="213"/>
        <v>1.018</v>
      </c>
      <c r="CB406" s="35"/>
      <c r="CC406" s="36">
        <f>IF(D406&gt;Zisk!$D$10,"",E406*CA406)</f>
        <v>0</v>
      </c>
    </row>
    <row r="407" spans="2:81" x14ac:dyDescent="0.2">
      <c r="B407" s="28" t="str">
        <f>Zisk!B418</f>
        <v/>
      </c>
      <c r="C407" s="28">
        <f>Zisk!C418</f>
        <v>0</v>
      </c>
      <c r="D407" s="28">
        <f>Zisk!E418</f>
        <v>0</v>
      </c>
      <c r="E407" s="29">
        <f>Zisk!D418</f>
        <v>0</v>
      </c>
      <c r="F407" s="29"/>
      <c r="G407" s="28" t="str">
        <f t="shared" si="188"/>
        <v>(</v>
      </c>
      <c r="H407" s="28" t="str">
        <f t="shared" si="189"/>
        <v>1</v>
      </c>
      <c r="I407" s="28" t="str">
        <f t="shared" si="190"/>
        <v>+</v>
      </c>
      <c r="J407" s="30">
        <f>IF($D407&lt;=2021,VstupniParametry_SKRYT!$D$5,"")</f>
        <v>0.02</v>
      </c>
      <c r="K407" s="28" t="str">
        <f t="shared" si="191"/>
        <v>)</v>
      </c>
      <c r="L407" s="31">
        <f>IF($D407&lt;=2021,COUNTIF(Vypocet_SKRYT!T404:AS404,"&gt;=1"),"")</f>
        <v>0</v>
      </c>
      <c r="M407" s="32" t="str">
        <f t="shared" si="192"/>
        <v>x</v>
      </c>
      <c r="N407" s="28" t="str">
        <f t="shared" si="193"/>
        <v>(</v>
      </c>
      <c r="O407" s="28" t="str">
        <f t="shared" si="194"/>
        <v>1</v>
      </c>
      <c r="P407" s="28" t="str">
        <f t="shared" si="195"/>
        <v>+</v>
      </c>
      <c r="Q407" s="30">
        <f>IF($D407&lt;=2024,VstupniParametry_SKRYT!$D$6,"")</f>
        <v>0.06</v>
      </c>
      <c r="R407" s="28" t="str">
        <f t="shared" si="196"/>
        <v>)</v>
      </c>
      <c r="S407" s="31">
        <f>IF($D407&lt;=2024,COUNTIFS(Vypocet_SKRYT!AT404:AV404,"&gt;=1"),"")</f>
        <v>0</v>
      </c>
      <c r="T407" s="32" t="str">
        <f t="shared" si="197"/>
        <v>x</v>
      </c>
      <c r="U407" s="28" t="str">
        <f t="shared" si="198"/>
        <v>(</v>
      </c>
      <c r="V407" s="28" t="str">
        <f t="shared" si="199"/>
        <v>1</v>
      </c>
      <c r="W407" s="28" t="str">
        <f t="shared" si="200"/>
        <v>+</v>
      </c>
      <c r="X407" s="30">
        <f>IF($D407&lt;=2025,VstupniParametry_SKRYT!$D$9,"")</f>
        <v>1.7999999999999999E-2</v>
      </c>
      <c r="Y407" s="28" t="str">
        <f t="shared" si="201"/>
        <v>)</v>
      </c>
      <c r="Z407" s="31">
        <f>IF(AND(D407&lt;2025,2025&lt;=Zisk!$D$10),1,IF(D407=2025,0,""))</f>
        <v>1</v>
      </c>
      <c r="AA407" s="32" t="str">
        <f>IF(AND($D407&lt;=2025,Zisk!$D$10&gt;=2026),"x","")</f>
        <v/>
      </c>
      <c r="AB407" s="28" t="str">
        <f>IF(AND($D407&lt;=2026,Zisk!$D$10&gt;=2026),"(","")</f>
        <v/>
      </c>
      <c r="AC407" s="28" t="str">
        <f>IF(AND($D407&lt;=2026,Zisk!$D$10&gt;=2026),"1","")</f>
        <v/>
      </c>
      <c r="AD407" s="28" t="str">
        <f>IF(AND($D407&lt;=2026,Zisk!$D$10&gt;=2026),"+","")</f>
        <v/>
      </c>
      <c r="AE407" s="30" t="str">
        <f>IF(AND($D407&lt;=2026,Zisk!$D$10&gt;=2026),VstupniParametry_SKRYT!$D$10,"")</f>
        <v/>
      </c>
      <c r="AF407" s="28" t="str">
        <f>IF(AND($D407&lt;=2026,Zisk!$D$10&gt;=2026),")","")</f>
        <v/>
      </c>
      <c r="AG407" s="31" t="str">
        <f>IF(AND(D407&lt;2026,2026&lt;=Zisk!$D$10),1,IF(D407=2026,0,""))</f>
        <v/>
      </c>
      <c r="AH407" s="32" t="str">
        <f>IF(AND($D407&lt;=2026,Zisk!$D$10&gt;=2027),"x","")</f>
        <v/>
      </c>
      <c r="AI407" s="28" t="str">
        <f>IF(AND($D407&lt;=2027,Zisk!$D$10&gt;=2027),"(","")</f>
        <v/>
      </c>
      <c r="AJ407" s="28" t="str">
        <f>IF(AND($D407&lt;=2027,Zisk!$D$10&gt;=2027),"1","")</f>
        <v/>
      </c>
      <c r="AK407" s="28" t="str">
        <f>IF(AND($D407&lt;=2027,Zisk!$D$10&gt;=2027),"+","")</f>
        <v/>
      </c>
      <c r="AL407" s="30" t="str">
        <f>IF(AND($D407&lt;=2027,Zisk!$D$10&gt;=2027),VstupniParametry_SKRYT!$D$11,"")</f>
        <v/>
      </c>
      <c r="AM407" s="28" t="str">
        <f>IF(AND($D407&lt;=2027,Zisk!$D$10&gt;=2027),")","")</f>
        <v/>
      </c>
      <c r="AN407" s="31" t="str">
        <f>IF(AND(D407&lt;2027,2027&lt;=Zisk!$D$10),1,IF(D407=2027,0,""))</f>
        <v/>
      </c>
      <c r="AO407" s="32" t="str">
        <f>IF(AND($D407&lt;=2027,Zisk!$D$10&gt;=2028),"x","")</f>
        <v/>
      </c>
      <c r="AP407" s="28" t="str">
        <f>IF(AND($D407&lt;=2028,Zisk!$D$10&gt;=2028),"(","")</f>
        <v/>
      </c>
      <c r="AQ407" s="28" t="str">
        <f>IF(AND($D407&lt;=2028,Zisk!$D$10&gt;=2028),"1","")</f>
        <v/>
      </c>
      <c r="AR407" s="28" t="str">
        <f>IF(AND($D407&lt;=2028,Zisk!$D$10&gt;=2028),"+","")</f>
        <v/>
      </c>
      <c r="AS407" s="30" t="str">
        <f>IF(AND($D407&lt;=2028,Zisk!$D$10&gt;=2028),VstupniParametry_SKRYT!$D$12,"")</f>
        <v/>
      </c>
      <c r="AT407" s="28" t="str">
        <f>IF(AND($D407&lt;=2028,Zisk!$D$10&gt;=2028),")","")</f>
        <v/>
      </c>
      <c r="AU407" s="31" t="str">
        <f>IF(AND(D407&lt;2028,2028&lt;=Zisk!$D$10),1,IF(D407=2028,0,""))</f>
        <v/>
      </c>
      <c r="AV407" s="32" t="str">
        <f>IF(AND($D407&lt;=2028,Zisk!$D$10&gt;=2029),"x","")</f>
        <v/>
      </c>
      <c r="AW407" s="28" t="str">
        <f>IF(AND($D407&lt;=2029,Zisk!$D$10&gt;=2029),"(","")</f>
        <v/>
      </c>
      <c r="AX407" s="28" t="str">
        <f>IF(AND($D407&lt;=2029,Zisk!$D$10&gt;=2029),"1","")</f>
        <v/>
      </c>
      <c r="AY407" s="28" t="str">
        <f>IF(AND($D407&lt;=2029,Zisk!$D$10&gt;=2029),"+","")</f>
        <v/>
      </c>
      <c r="AZ407" s="30" t="str">
        <f>IF(AND($D407&lt;=2029,Zisk!$D$10&gt;=2029),VstupniParametry_SKRYT!$D$13,"")</f>
        <v/>
      </c>
      <c r="BA407" s="28" t="str">
        <f>IF(AND($D407&lt;=2029,Zisk!$D$10&gt;=2029),")","")</f>
        <v/>
      </c>
      <c r="BB407" s="31" t="str">
        <f>IF(AND(D407&lt;2029,2029&lt;=Zisk!$D$10),1,IF(D407=2029,0,""))</f>
        <v/>
      </c>
      <c r="BC407" s="32" t="str">
        <f>IF(AND($D407&lt;=2029,Zisk!$D$10&gt;=2030),"x","")</f>
        <v/>
      </c>
      <c r="BD407" s="28" t="str">
        <f>IF(AND($D407&lt;=2030,Zisk!$D$10&gt;=2030),"(","")</f>
        <v/>
      </c>
      <c r="BE407" s="28" t="str">
        <f>IF(AND($D407&lt;=2030,Zisk!$D$10&gt;=2030),"1","")</f>
        <v/>
      </c>
      <c r="BF407" s="28" t="str">
        <f>IF(AND($D407&lt;=2030,Zisk!$D$10&gt;=2030),"+","")</f>
        <v/>
      </c>
      <c r="BG407" s="30" t="str">
        <f>IF(AND($D407&lt;=2030,Zisk!$D$10&gt;=2030),VstupniParametry_SKRYT!$D$14,"")</f>
        <v/>
      </c>
      <c r="BH407" s="28" t="str">
        <f>IF(AND($D407&lt;=2030,Zisk!$D$10&gt;=2030),")","")</f>
        <v/>
      </c>
      <c r="BI407" s="31" t="str">
        <f>IF(AND(D407&lt;2030,2030&lt;=Zisk!$D$10),1,IF(D407=2030,0,""))</f>
        <v/>
      </c>
      <c r="BJ407" s="33" t="s">
        <v>32</v>
      </c>
      <c r="BK407" s="30">
        <f t="shared" si="214"/>
        <v>1</v>
      </c>
      <c r="BL407" s="28" t="str">
        <f t="shared" si="215"/>
        <v>x</v>
      </c>
      <c r="BM407" s="34">
        <f t="shared" si="216"/>
        <v>1</v>
      </c>
      <c r="BN407" s="30" t="str">
        <f t="shared" si="217"/>
        <v>x</v>
      </c>
      <c r="BO407" s="34">
        <f t="shared" si="202"/>
        <v>1.018</v>
      </c>
      <c r="BP407" s="34" t="str">
        <f t="shared" si="203"/>
        <v/>
      </c>
      <c r="BQ407" s="34" t="str">
        <f t="shared" si="204"/>
        <v/>
      </c>
      <c r="BR407" s="34" t="str">
        <f t="shared" si="205"/>
        <v/>
      </c>
      <c r="BS407" s="34" t="str">
        <f t="shared" si="206"/>
        <v/>
      </c>
      <c r="BT407" s="34" t="str">
        <f t="shared" si="207"/>
        <v/>
      </c>
      <c r="BU407" s="34" t="str">
        <f t="shared" si="208"/>
        <v/>
      </c>
      <c r="BV407" s="34" t="str">
        <f t="shared" si="209"/>
        <v/>
      </c>
      <c r="BW407" s="34" t="str">
        <f t="shared" si="210"/>
        <v/>
      </c>
      <c r="BX407" s="34" t="str">
        <f t="shared" si="211"/>
        <v/>
      </c>
      <c r="BY407" s="34" t="str">
        <f t="shared" si="212"/>
        <v/>
      </c>
      <c r="BZ407" s="33" t="s">
        <v>32</v>
      </c>
      <c r="CA407" s="34">
        <f t="shared" si="213"/>
        <v>1.018</v>
      </c>
      <c r="CB407" s="28"/>
      <c r="CC407" s="29">
        <f>IF(D407&gt;Zisk!$D$10,"",E407*CA407)</f>
        <v>0</v>
      </c>
    </row>
    <row r="408" spans="2:81" x14ac:dyDescent="0.2">
      <c r="B408" s="35" t="str">
        <f>Zisk!B419</f>
        <v/>
      </c>
      <c r="C408" s="35">
        <f>Zisk!C419</f>
        <v>0</v>
      </c>
      <c r="D408" s="35">
        <f>Zisk!E419</f>
        <v>0</v>
      </c>
      <c r="E408" s="36">
        <f>Zisk!D419</f>
        <v>0</v>
      </c>
      <c r="F408" s="36"/>
      <c r="G408" s="35" t="str">
        <f t="shared" si="188"/>
        <v>(</v>
      </c>
      <c r="H408" s="35" t="str">
        <f t="shared" si="189"/>
        <v>1</v>
      </c>
      <c r="I408" s="35" t="str">
        <f t="shared" si="190"/>
        <v>+</v>
      </c>
      <c r="J408" s="37">
        <f>IF($D408&lt;=2021,VstupniParametry_SKRYT!$D$5,"")</f>
        <v>0.02</v>
      </c>
      <c r="K408" s="35" t="str">
        <f t="shared" si="191"/>
        <v>)</v>
      </c>
      <c r="L408" s="38">
        <f>IF($D408&lt;=2021,COUNTIF(Vypocet_SKRYT!T405:AS405,"&gt;=1"),"")</f>
        <v>0</v>
      </c>
      <c r="M408" s="39" t="str">
        <f t="shared" si="192"/>
        <v>x</v>
      </c>
      <c r="N408" s="35" t="str">
        <f t="shared" si="193"/>
        <v>(</v>
      </c>
      <c r="O408" s="35" t="str">
        <f t="shared" si="194"/>
        <v>1</v>
      </c>
      <c r="P408" s="35" t="str">
        <f t="shared" si="195"/>
        <v>+</v>
      </c>
      <c r="Q408" s="37">
        <f>IF($D408&lt;=2024,VstupniParametry_SKRYT!$D$6,"")</f>
        <v>0.06</v>
      </c>
      <c r="R408" s="35" t="str">
        <f t="shared" si="196"/>
        <v>)</v>
      </c>
      <c r="S408" s="38">
        <f>IF($D408&lt;=2024,COUNTIFS(Vypocet_SKRYT!AT405:AV405,"&gt;=1"),"")</f>
        <v>0</v>
      </c>
      <c r="T408" s="39" t="str">
        <f t="shared" si="197"/>
        <v>x</v>
      </c>
      <c r="U408" s="35" t="str">
        <f t="shared" si="198"/>
        <v>(</v>
      </c>
      <c r="V408" s="35" t="str">
        <f t="shared" si="199"/>
        <v>1</v>
      </c>
      <c r="W408" s="35" t="str">
        <f t="shared" si="200"/>
        <v>+</v>
      </c>
      <c r="X408" s="37">
        <f>IF($D408&lt;=2025,VstupniParametry_SKRYT!$D$9,"")</f>
        <v>1.7999999999999999E-2</v>
      </c>
      <c r="Y408" s="35" t="str">
        <f t="shared" si="201"/>
        <v>)</v>
      </c>
      <c r="Z408" s="38">
        <f>IF(AND(D408&lt;2025,2025&lt;=Zisk!$D$10),1,IF(D408=2025,0,""))</f>
        <v>1</v>
      </c>
      <c r="AA408" s="39" t="str">
        <f>IF(AND($D408&lt;=2025,Zisk!$D$10&gt;=2026),"x","")</f>
        <v/>
      </c>
      <c r="AB408" s="35" t="str">
        <f>IF(AND($D408&lt;=2026,Zisk!$D$10&gt;=2026),"(","")</f>
        <v/>
      </c>
      <c r="AC408" s="35" t="str">
        <f>IF(AND($D408&lt;=2026,Zisk!$D$10&gt;=2026),"1","")</f>
        <v/>
      </c>
      <c r="AD408" s="35" t="str">
        <f>IF(AND($D408&lt;=2026,Zisk!$D$10&gt;=2026),"+","")</f>
        <v/>
      </c>
      <c r="AE408" s="37" t="str">
        <f>IF(AND($D408&lt;=2026,Zisk!$D$10&gt;=2026),VstupniParametry_SKRYT!$D$10,"")</f>
        <v/>
      </c>
      <c r="AF408" s="35" t="str">
        <f>IF(AND($D408&lt;=2026,Zisk!$D$10&gt;=2026),")","")</f>
        <v/>
      </c>
      <c r="AG408" s="38" t="str">
        <f>IF(AND(D408&lt;2026,2026&lt;=Zisk!$D$10),1,IF(D408=2026,0,""))</f>
        <v/>
      </c>
      <c r="AH408" s="39" t="str">
        <f>IF(AND($D408&lt;=2026,Zisk!$D$10&gt;=2027),"x","")</f>
        <v/>
      </c>
      <c r="AI408" s="35" t="str">
        <f>IF(AND($D408&lt;=2027,Zisk!$D$10&gt;=2027),"(","")</f>
        <v/>
      </c>
      <c r="AJ408" s="35" t="str">
        <f>IF(AND($D408&lt;=2027,Zisk!$D$10&gt;=2027),"1","")</f>
        <v/>
      </c>
      <c r="AK408" s="35" t="str">
        <f>IF(AND($D408&lt;=2027,Zisk!$D$10&gt;=2027),"+","")</f>
        <v/>
      </c>
      <c r="AL408" s="37" t="str">
        <f>IF(AND($D408&lt;=2027,Zisk!$D$10&gt;=2027),VstupniParametry_SKRYT!$D$11,"")</f>
        <v/>
      </c>
      <c r="AM408" s="35" t="str">
        <f>IF(AND($D408&lt;=2027,Zisk!$D$10&gt;=2027),")","")</f>
        <v/>
      </c>
      <c r="AN408" s="38" t="str">
        <f>IF(AND(D408&lt;2027,2027&lt;=Zisk!$D$10),1,IF(D408=2027,0,""))</f>
        <v/>
      </c>
      <c r="AO408" s="39" t="str">
        <f>IF(AND($D408&lt;=2027,Zisk!$D$10&gt;=2028),"x","")</f>
        <v/>
      </c>
      <c r="AP408" s="35" t="str">
        <f>IF(AND($D408&lt;=2028,Zisk!$D$10&gt;=2028),"(","")</f>
        <v/>
      </c>
      <c r="AQ408" s="35" t="str">
        <f>IF(AND($D408&lt;=2028,Zisk!$D$10&gt;=2028),"1","")</f>
        <v/>
      </c>
      <c r="AR408" s="35" t="str">
        <f>IF(AND($D408&lt;=2028,Zisk!$D$10&gt;=2028),"+","")</f>
        <v/>
      </c>
      <c r="AS408" s="37" t="str">
        <f>IF(AND($D408&lt;=2028,Zisk!$D$10&gt;=2028),VstupniParametry_SKRYT!$D$12,"")</f>
        <v/>
      </c>
      <c r="AT408" s="35" t="str">
        <f>IF(AND($D408&lt;=2028,Zisk!$D$10&gt;=2028),")","")</f>
        <v/>
      </c>
      <c r="AU408" s="38" t="str">
        <f>IF(AND(D408&lt;2028,2028&lt;=Zisk!$D$10),1,IF(D408=2028,0,""))</f>
        <v/>
      </c>
      <c r="AV408" s="39" t="str">
        <f>IF(AND($D408&lt;=2028,Zisk!$D$10&gt;=2029),"x","")</f>
        <v/>
      </c>
      <c r="AW408" s="35" t="str">
        <f>IF(AND($D408&lt;=2029,Zisk!$D$10&gt;=2029),"(","")</f>
        <v/>
      </c>
      <c r="AX408" s="35" t="str">
        <f>IF(AND($D408&lt;=2029,Zisk!$D$10&gt;=2029),"1","")</f>
        <v/>
      </c>
      <c r="AY408" s="35" t="str">
        <f>IF(AND($D408&lt;=2029,Zisk!$D$10&gt;=2029),"+","")</f>
        <v/>
      </c>
      <c r="AZ408" s="37" t="str">
        <f>IF(AND($D408&lt;=2029,Zisk!$D$10&gt;=2029),VstupniParametry_SKRYT!$D$13,"")</f>
        <v/>
      </c>
      <c r="BA408" s="35" t="str">
        <f>IF(AND($D408&lt;=2029,Zisk!$D$10&gt;=2029),")","")</f>
        <v/>
      </c>
      <c r="BB408" s="38" t="str">
        <f>IF(AND(D408&lt;2029,2029&lt;=Zisk!$D$10),1,IF(D408=2029,0,""))</f>
        <v/>
      </c>
      <c r="BC408" s="39" t="str">
        <f>IF(AND($D408&lt;=2029,Zisk!$D$10&gt;=2030),"x","")</f>
        <v/>
      </c>
      <c r="BD408" s="35" t="str">
        <f>IF(AND($D408&lt;=2030,Zisk!$D$10&gt;=2030),"(","")</f>
        <v/>
      </c>
      <c r="BE408" s="35" t="str">
        <f>IF(AND($D408&lt;=2030,Zisk!$D$10&gt;=2030),"1","")</f>
        <v/>
      </c>
      <c r="BF408" s="35" t="str">
        <f>IF(AND($D408&lt;=2030,Zisk!$D$10&gt;=2030),"+","")</f>
        <v/>
      </c>
      <c r="BG408" s="37" t="str">
        <f>IF(AND($D408&lt;=2030,Zisk!$D$10&gt;=2030),VstupniParametry_SKRYT!$D$14,"")</f>
        <v/>
      </c>
      <c r="BH408" s="35" t="str">
        <f>IF(AND($D408&lt;=2030,Zisk!$D$10&gt;=2030),")","")</f>
        <v/>
      </c>
      <c r="BI408" s="38" t="str">
        <f>IF(AND(D408&lt;2030,2030&lt;=Zisk!$D$10),1,IF(D408=2030,0,""))</f>
        <v/>
      </c>
      <c r="BJ408" s="40" t="s">
        <v>32</v>
      </c>
      <c r="BK408" s="37">
        <f t="shared" si="214"/>
        <v>1</v>
      </c>
      <c r="BL408" s="35" t="str">
        <f t="shared" si="215"/>
        <v>x</v>
      </c>
      <c r="BM408" s="41">
        <f t="shared" si="216"/>
        <v>1</v>
      </c>
      <c r="BN408" s="37" t="str">
        <f t="shared" si="217"/>
        <v>x</v>
      </c>
      <c r="BO408" s="41">
        <f t="shared" si="202"/>
        <v>1.018</v>
      </c>
      <c r="BP408" s="41" t="str">
        <f t="shared" si="203"/>
        <v/>
      </c>
      <c r="BQ408" s="41" t="str">
        <f t="shared" si="204"/>
        <v/>
      </c>
      <c r="BR408" s="41" t="str">
        <f t="shared" si="205"/>
        <v/>
      </c>
      <c r="BS408" s="41" t="str">
        <f t="shared" si="206"/>
        <v/>
      </c>
      <c r="BT408" s="41" t="str">
        <f t="shared" si="207"/>
        <v/>
      </c>
      <c r="BU408" s="41" t="str">
        <f t="shared" si="208"/>
        <v/>
      </c>
      <c r="BV408" s="41" t="str">
        <f t="shared" si="209"/>
        <v/>
      </c>
      <c r="BW408" s="41" t="str">
        <f t="shared" si="210"/>
        <v/>
      </c>
      <c r="BX408" s="41" t="str">
        <f t="shared" si="211"/>
        <v/>
      </c>
      <c r="BY408" s="41" t="str">
        <f t="shared" si="212"/>
        <v/>
      </c>
      <c r="BZ408" s="40" t="s">
        <v>32</v>
      </c>
      <c r="CA408" s="41">
        <f t="shared" si="213"/>
        <v>1.018</v>
      </c>
      <c r="CB408" s="35"/>
      <c r="CC408" s="36">
        <f>IF(D408&gt;Zisk!$D$10,"",E408*CA408)</f>
        <v>0</v>
      </c>
    </row>
    <row r="409" spans="2:81" x14ac:dyDescent="0.2">
      <c r="B409" s="28" t="str">
        <f>Zisk!B420</f>
        <v/>
      </c>
      <c r="C409" s="28">
        <f>Zisk!C420</f>
        <v>0</v>
      </c>
      <c r="D409" s="28">
        <f>Zisk!E420</f>
        <v>0</v>
      </c>
      <c r="E409" s="29">
        <f>Zisk!D420</f>
        <v>0</v>
      </c>
      <c r="F409" s="29"/>
      <c r="G409" s="28" t="str">
        <f t="shared" si="188"/>
        <v>(</v>
      </c>
      <c r="H409" s="28" t="str">
        <f t="shared" si="189"/>
        <v>1</v>
      </c>
      <c r="I409" s="28" t="str">
        <f t="shared" si="190"/>
        <v>+</v>
      </c>
      <c r="J409" s="30">
        <f>IF($D409&lt;=2021,VstupniParametry_SKRYT!$D$5,"")</f>
        <v>0.02</v>
      </c>
      <c r="K409" s="28" t="str">
        <f t="shared" si="191"/>
        <v>)</v>
      </c>
      <c r="L409" s="31">
        <f>IF($D409&lt;=2021,COUNTIF(Vypocet_SKRYT!T406:AS406,"&gt;=1"),"")</f>
        <v>0</v>
      </c>
      <c r="M409" s="32" t="str">
        <f t="shared" si="192"/>
        <v>x</v>
      </c>
      <c r="N409" s="28" t="str">
        <f t="shared" si="193"/>
        <v>(</v>
      </c>
      <c r="O409" s="28" t="str">
        <f t="shared" si="194"/>
        <v>1</v>
      </c>
      <c r="P409" s="28" t="str">
        <f t="shared" si="195"/>
        <v>+</v>
      </c>
      <c r="Q409" s="30">
        <f>IF($D409&lt;=2024,VstupniParametry_SKRYT!$D$6,"")</f>
        <v>0.06</v>
      </c>
      <c r="R409" s="28" t="str">
        <f t="shared" si="196"/>
        <v>)</v>
      </c>
      <c r="S409" s="31">
        <f>IF($D409&lt;=2024,COUNTIFS(Vypocet_SKRYT!AT406:AV406,"&gt;=1"),"")</f>
        <v>0</v>
      </c>
      <c r="T409" s="32" t="str">
        <f t="shared" si="197"/>
        <v>x</v>
      </c>
      <c r="U409" s="28" t="str">
        <f t="shared" si="198"/>
        <v>(</v>
      </c>
      <c r="V409" s="28" t="str">
        <f t="shared" si="199"/>
        <v>1</v>
      </c>
      <c r="W409" s="28" t="str">
        <f t="shared" si="200"/>
        <v>+</v>
      </c>
      <c r="X409" s="30">
        <f>IF($D409&lt;=2025,VstupniParametry_SKRYT!$D$9,"")</f>
        <v>1.7999999999999999E-2</v>
      </c>
      <c r="Y409" s="28" t="str">
        <f t="shared" si="201"/>
        <v>)</v>
      </c>
      <c r="Z409" s="31">
        <f>IF(AND(D409&lt;2025,2025&lt;=Zisk!$D$10),1,IF(D409=2025,0,""))</f>
        <v>1</v>
      </c>
      <c r="AA409" s="32" t="str">
        <f>IF(AND($D409&lt;=2025,Zisk!$D$10&gt;=2026),"x","")</f>
        <v/>
      </c>
      <c r="AB409" s="28" t="str">
        <f>IF(AND($D409&lt;=2026,Zisk!$D$10&gt;=2026),"(","")</f>
        <v/>
      </c>
      <c r="AC409" s="28" t="str">
        <f>IF(AND($D409&lt;=2026,Zisk!$D$10&gt;=2026),"1","")</f>
        <v/>
      </c>
      <c r="AD409" s="28" t="str">
        <f>IF(AND($D409&lt;=2026,Zisk!$D$10&gt;=2026),"+","")</f>
        <v/>
      </c>
      <c r="AE409" s="30" t="str">
        <f>IF(AND($D409&lt;=2026,Zisk!$D$10&gt;=2026),VstupniParametry_SKRYT!$D$10,"")</f>
        <v/>
      </c>
      <c r="AF409" s="28" t="str">
        <f>IF(AND($D409&lt;=2026,Zisk!$D$10&gt;=2026),")","")</f>
        <v/>
      </c>
      <c r="AG409" s="31" t="str">
        <f>IF(AND(D409&lt;2026,2026&lt;=Zisk!$D$10),1,IF(D409=2026,0,""))</f>
        <v/>
      </c>
      <c r="AH409" s="32" t="str">
        <f>IF(AND($D409&lt;=2026,Zisk!$D$10&gt;=2027),"x","")</f>
        <v/>
      </c>
      <c r="AI409" s="28" t="str">
        <f>IF(AND($D409&lt;=2027,Zisk!$D$10&gt;=2027),"(","")</f>
        <v/>
      </c>
      <c r="AJ409" s="28" t="str">
        <f>IF(AND($D409&lt;=2027,Zisk!$D$10&gt;=2027),"1","")</f>
        <v/>
      </c>
      <c r="AK409" s="28" t="str">
        <f>IF(AND($D409&lt;=2027,Zisk!$D$10&gt;=2027),"+","")</f>
        <v/>
      </c>
      <c r="AL409" s="30" t="str">
        <f>IF(AND($D409&lt;=2027,Zisk!$D$10&gt;=2027),VstupniParametry_SKRYT!$D$11,"")</f>
        <v/>
      </c>
      <c r="AM409" s="28" t="str">
        <f>IF(AND($D409&lt;=2027,Zisk!$D$10&gt;=2027),")","")</f>
        <v/>
      </c>
      <c r="AN409" s="31" t="str">
        <f>IF(AND(D409&lt;2027,2027&lt;=Zisk!$D$10),1,IF(D409=2027,0,""))</f>
        <v/>
      </c>
      <c r="AO409" s="32" t="str">
        <f>IF(AND($D409&lt;=2027,Zisk!$D$10&gt;=2028),"x","")</f>
        <v/>
      </c>
      <c r="AP409" s="28" t="str">
        <f>IF(AND($D409&lt;=2028,Zisk!$D$10&gt;=2028),"(","")</f>
        <v/>
      </c>
      <c r="AQ409" s="28" t="str">
        <f>IF(AND($D409&lt;=2028,Zisk!$D$10&gt;=2028),"1","")</f>
        <v/>
      </c>
      <c r="AR409" s="28" t="str">
        <f>IF(AND($D409&lt;=2028,Zisk!$D$10&gt;=2028),"+","")</f>
        <v/>
      </c>
      <c r="AS409" s="30" t="str">
        <f>IF(AND($D409&lt;=2028,Zisk!$D$10&gt;=2028),VstupniParametry_SKRYT!$D$12,"")</f>
        <v/>
      </c>
      <c r="AT409" s="28" t="str">
        <f>IF(AND($D409&lt;=2028,Zisk!$D$10&gt;=2028),")","")</f>
        <v/>
      </c>
      <c r="AU409" s="31" t="str">
        <f>IF(AND(D409&lt;2028,2028&lt;=Zisk!$D$10),1,IF(D409=2028,0,""))</f>
        <v/>
      </c>
      <c r="AV409" s="32" t="str">
        <f>IF(AND($D409&lt;=2028,Zisk!$D$10&gt;=2029),"x","")</f>
        <v/>
      </c>
      <c r="AW409" s="28" t="str">
        <f>IF(AND($D409&lt;=2029,Zisk!$D$10&gt;=2029),"(","")</f>
        <v/>
      </c>
      <c r="AX409" s="28" t="str">
        <f>IF(AND($D409&lt;=2029,Zisk!$D$10&gt;=2029),"1","")</f>
        <v/>
      </c>
      <c r="AY409" s="28" t="str">
        <f>IF(AND($D409&lt;=2029,Zisk!$D$10&gt;=2029),"+","")</f>
        <v/>
      </c>
      <c r="AZ409" s="30" t="str">
        <f>IF(AND($D409&lt;=2029,Zisk!$D$10&gt;=2029),VstupniParametry_SKRYT!$D$13,"")</f>
        <v/>
      </c>
      <c r="BA409" s="28" t="str">
        <f>IF(AND($D409&lt;=2029,Zisk!$D$10&gt;=2029),")","")</f>
        <v/>
      </c>
      <c r="BB409" s="31" t="str">
        <f>IF(AND(D409&lt;2029,2029&lt;=Zisk!$D$10),1,IF(D409=2029,0,""))</f>
        <v/>
      </c>
      <c r="BC409" s="32" t="str">
        <f>IF(AND($D409&lt;=2029,Zisk!$D$10&gt;=2030),"x","")</f>
        <v/>
      </c>
      <c r="BD409" s="28" t="str">
        <f>IF(AND($D409&lt;=2030,Zisk!$D$10&gt;=2030),"(","")</f>
        <v/>
      </c>
      <c r="BE409" s="28" t="str">
        <f>IF(AND($D409&lt;=2030,Zisk!$D$10&gt;=2030),"1","")</f>
        <v/>
      </c>
      <c r="BF409" s="28" t="str">
        <f>IF(AND($D409&lt;=2030,Zisk!$D$10&gt;=2030),"+","")</f>
        <v/>
      </c>
      <c r="BG409" s="30" t="str">
        <f>IF(AND($D409&lt;=2030,Zisk!$D$10&gt;=2030),VstupniParametry_SKRYT!$D$14,"")</f>
        <v/>
      </c>
      <c r="BH409" s="28" t="str">
        <f>IF(AND($D409&lt;=2030,Zisk!$D$10&gt;=2030),")","")</f>
        <v/>
      </c>
      <c r="BI409" s="31" t="str">
        <f>IF(AND(D409&lt;2030,2030&lt;=Zisk!$D$10),1,IF(D409=2030,0,""))</f>
        <v/>
      </c>
      <c r="BJ409" s="33" t="s">
        <v>32</v>
      </c>
      <c r="BK409" s="30">
        <f t="shared" si="214"/>
        <v>1</v>
      </c>
      <c r="BL409" s="28" t="str">
        <f t="shared" si="215"/>
        <v>x</v>
      </c>
      <c r="BM409" s="34">
        <f t="shared" si="216"/>
        <v>1</v>
      </c>
      <c r="BN409" s="30" t="str">
        <f t="shared" si="217"/>
        <v>x</v>
      </c>
      <c r="BO409" s="34">
        <f t="shared" si="202"/>
        <v>1.018</v>
      </c>
      <c r="BP409" s="34" t="str">
        <f t="shared" si="203"/>
        <v/>
      </c>
      <c r="BQ409" s="34" t="str">
        <f t="shared" si="204"/>
        <v/>
      </c>
      <c r="BR409" s="34" t="str">
        <f t="shared" si="205"/>
        <v/>
      </c>
      <c r="BS409" s="34" t="str">
        <f t="shared" si="206"/>
        <v/>
      </c>
      <c r="BT409" s="34" t="str">
        <f t="shared" si="207"/>
        <v/>
      </c>
      <c r="BU409" s="34" t="str">
        <f t="shared" si="208"/>
        <v/>
      </c>
      <c r="BV409" s="34" t="str">
        <f t="shared" si="209"/>
        <v/>
      </c>
      <c r="BW409" s="34" t="str">
        <f t="shared" si="210"/>
        <v/>
      </c>
      <c r="BX409" s="34" t="str">
        <f t="shared" si="211"/>
        <v/>
      </c>
      <c r="BY409" s="34" t="str">
        <f t="shared" si="212"/>
        <v/>
      </c>
      <c r="BZ409" s="33" t="s">
        <v>32</v>
      </c>
      <c r="CA409" s="34">
        <f t="shared" si="213"/>
        <v>1.018</v>
      </c>
      <c r="CB409" s="28"/>
      <c r="CC409" s="29">
        <f>IF(D409&gt;Zisk!$D$10,"",E409*CA409)</f>
        <v>0</v>
      </c>
    </row>
    <row r="410" spans="2:81" x14ac:dyDescent="0.2">
      <c r="B410" s="35" t="str">
        <f>Zisk!B421</f>
        <v/>
      </c>
      <c r="C410" s="35">
        <f>Zisk!C421</f>
        <v>0</v>
      </c>
      <c r="D410" s="35">
        <f>Zisk!E421</f>
        <v>0</v>
      </c>
      <c r="E410" s="36">
        <f>Zisk!D421</f>
        <v>0</v>
      </c>
      <c r="F410" s="36"/>
      <c r="G410" s="35" t="str">
        <f t="shared" si="188"/>
        <v>(</v>
      </c>
      <c r="H410" s="35" t="str">
        <f t="shared" si="189"/>
        <v>1</v>
      </c>
      <c r="I410" s="35" t="str">
        <f t="shared" si="190"/>
        <v>+</v>
      </c>
      <c r="J410" s="37">
        <f>IF($D410&lt;=2021,VstupniParametry_SKRYT!$D$5,"")</f>
        <v>0.02</v>
      </c>
      <c r="K410" s="35" t="str">
        <f t="shared" si="191"/>
        <v>)</v>
      </c>
      <c r="L410" s="38">
        <f>IF($D410&lt;=2021,COUNTIF(Vypocet_SKRYT!T407:AS407,"&gt;=1"),"")</f>
        <v>0</v>
      </c>
      <c r="M410" s="39" t="str">
        <f t="shared" si="192"/>
        <v>x</v>
      </c>
      <c r="N410" s="35" t="str">
        <f t="shared" si="193"/>
        <v>(</v>
      </c>
      <c r="O410" s="35" t="str">
        <f t="shared" si="194"/>
        <v>1</v>
      </c>
      <c r="P410" s="35" t="str">
        <f t="shared" si="195"/>
        <v>+</v>
      </c>
      <c r="Q410" s="37">
        <f>IF($D410&lt;=2024,VstupniParametry_SKRYT!$D$6,"")</f>
        <v>0.06</v>
      </c>
      <c r="R410" s="35" t="str">
        <f t="shared" si="196"/>
        <v>)</v>
      </c>
      <c r="S410" s="38">
        <f>IF($D410&lt;=2024,COUNTIFS(Vypocet_SKRYT!AT407:AV407,"&gt;=1"),"")</f>
        <v>0</v>
      </c>
      <c r="T410" s="39" t="str">
        <f t="shared" si="197"/>
        <v>x</v>
      </c>
      <c r="U410" s="35" t="str">
        <f t="shared" si="198"/>
        <v>(</v>
      </c>
      <c r="V410" s="35" t="str">
        <f t="shared" si="199"/>
        <v>1</v>
      </c>
      <c r="W410" s="35" t="str">
        <f t="shared" si="200"/>
        <v>+</v>
      </c>
      <c r="X410" s="37">
        <f>IF($D410&lt;=2025,VstupniParametry_SKRYT!$D$9,"")</f>
        <v>1.7999999999999999E-2</v>
      </c>
      <c r="Y410" s="35" t="str">
        <f t="shared" si="201"/>
        <v>)</v>
      </c>
      <c r="Z410" s="38">
        <f>IF(AND(D410&lt;2025,2025&lt;=Zisk!$D$10),1,IF(D410=2025,0,""))</f>
        <v>1</v>
      </c>
      <c r="AA410" s="39" t="str">
        <f>IF(AND($D410&lt;=2025,Zisk!$D$10&gt;=2026),"x","")</f>
        <v/>
      </c>
      <c r="AB410" s="35" t="str">
        <f>IF(AND($D410&lt;=2026,Zisk!$D$10&gt;=2026),"(","")</f>
        <v/>
      </c>
      <c r="AC410" s="35" t="str">
        <f>IF(AND($D410&lt;=2026,Zisk!$D$10&gt;=2026),"1","")</f>
        <v/>
      </c>
      <c r="AD410" s="35" t="str">
        <f>IF(AND($D410&lt;=2026,Zisk!$D$10&gt;=2026),"+","")</f>
        <v/>
      </c>
      <c r="AE410" s="37" t="str">
        <f>IF(AND($D410&lt;=2026,Zisk!$D$10&gt;=2026),VstupniParametry_SKRYT!$D$10,"")</f>
        <v/>
      </c>
      <c r="AF410" s="35" t="str">
        <f>IF(AND($D410&lt;=2026,Zisk!$D$10&gt;=2026),")","")</f>
        <v/>
      </c>
      <c r="AG410" s="38" t="str">
        <f>IF(AND(D410&lt;2026,2026&lt;=Zisk!$D$10),1,IF(D410=2026,0,""))</f>
        <v/>
      </c>
      <c r="AH410" s="39" t="str">
        <f>IF(AND($D410&lt;=2026,Zisk!$D$10&gt;=2027),"x","")</f>
        <v/>
      </c>
      <c r="AI410" s="35" t="str">
        <f>IF(AND($D410&lt;=2027,Zisk!$D$10&gt;=2027),"(","")</f>
        <v/>
      </c>
      <c r="AJ410" s="35" t="str">
        <f>IF(AND($D410&lt;=2027,Zisk!$D$10&gt;=2027),"1","")</f>
        <v/>
      </c>
      <c r="AK410" s="35" t="str">
        <f>IF(AND($D410&lt;=2027,Zisk!$D$10&gt;=2027),"+","")</f>
        <v/>
      </c>
      <c r="AL410" s="37" t="str">
        <f>IF(AND($D410&lt;=2027,Zisk!$D$10&gt;=2027),VstupniParametry_SKRYT!$D$11,"")</f>
        <v/>
      </c>
      <c r="AM410" s="35" t="str">
        <f>IF(AND($D410&lt;=2027,Zisk!$D$10&gt;=2027),")","")</f>
        <v/>
      </c>
      <c r="AN410" s="38" t="str">
        <f>IF(AND(D410&lt;2027,2027&lt;=Zisk!$D$10),1,IF(D410=2027,0,""))</f>
        <v/>
      </c>
      <c r="AO410" s="39" t="str">
        <f>IF(AND($D410&lt;=2027,Zisk!$D$10&gt;=2028),"x","")</f>
        <v/>
      </c>
      <c r="AP410" s="35" t="str">
        <f>IF(AND($D410&lt;=2028,Zisk!$D$10&gt;=2028),"(","")</f>
        <v/>
      </c>
      <c r="AQ410" s="35" t="str">
        <f>IF(AND($D410&lt;=2028,Zisk!$D$10&gt;=2028),"1","")</f>
        <v/>
      </c>
      <c r="AR410" s="35" t="str">
        <f>IF(AND($D410&lt;=2028,Zisk!$D$10&gt;=2028),"+","")</f>
        <v/>
      </c>
      <c r="AS410" s="37" t="str">
        <f>IF(AND($D410&lt;=2028,Zisk!$D$10&gt;=2028),VstupniParametry_SKRYT!$D$12,"")</f>
        <v/>
      </c>
      <c r="AT410" s="35" t="str">
        <f>IF(AND($D410&lt;=2028,Zisk!$D$10&gt;=2028),")","")</f>
        <v/>
      </c>
      <c r="AU410" s="38" t="str">
        <f>IF(AND(D410&lt;2028,2028&lt;=Zisk!$D$10),1,IF(D410=2028,0,""))</f>
        <v/>
      </c>
      <c r="AV410" s="39" t="str">
        <f>IF(AND($D410&lt;=2028,Zisk!$D$10&gt;=2029),"x","")</f>
        <v/>
      </c>
      <c r="AW410" s="35" t="str">
        <f>IF(AND($D410&lt;=2029,Zisk!$D$10&gt;=2029),"(","")</f>
        <v/>
      </c>
      <c r="AX410" s="35" t="str">
        <f>IF(AND($D410&lt;=2029,Zisk!$D$10&gt;=2029),"1","")</f>
        <v/>
      </c>
      <c r="AY410" s="35" t="str">
        <f>IF(AND($D410&lt;=2029,Zisk!$D$10&gt;=2029),"+","")</f>
        <v/>
      </c>
      <c r="AZ410" s="37" t="str">
        <f>IF(AND($D410&lt;=2029,Zisk!$D$10&gt;=2029),VstupniParametry_SKRYT!$D$13,"")</f>
        <v/>
      </c>
      <c r="BA410" s="35" t="str">
        <f>IF(AND($D410&lt;=2029,Zisk!$D$10&gt;=2029),")","")</f>
        <v/>
      </c>
      <c r="BB410" s="38" t="str">
        <f>IF(AND(D410&lt;2029,2029&lt;=Zisk!$D$10),1,IF(D410=2029,0,""))</f>
        <v/>
      </c>
      <c r="BC410" s="39" t="str">
        <f>IF(AND($D410&lt;=2029,Zisk!$D$10&gt;=2030),"x","")</f>
        <v/>
      </c>
      <c r="BD410" s="35" t="str">
        <f>IF(AND($D410&lt;=2030,Zisk!$D$10&gt;=2030),"(","")</f>
        <v/>
      </c>
      <c r="BE410" s="35" t="str">
        <f>IF(AND($D410&lt;=2030,Zisk!$D$10&gt;=2030),"1","")</f>
        <v/>
      </c>
      <c r="BF410" s="35" t="str">
        <f>IF(AND($D410&lt;=2030,Zisk!$D$10&gt;=2030),"+","")</f>
        <v/>
      </c>
      <c r="BG410" s="37" t="str">
        <f>IF(AND($D410&lt;=2030,Zisk!$D$10&gt;=2030),VstupniParametry_SKRYT!$D$14,"")</f>
        <v/>
      </c>
      <c r="BH410" s="35" t="str">
        <f>IF(AND($D410&lt;=2030,Zisk!$D$10&gt;=2030),")","")</f>
        <v/>
      </c>
      <c r="BI410" s="38" t="str">
        <f>IF(AND(D410&lt;2030,2030&lt;=Zisk!$D$10),1,IF(D410=2030,0,""))</f>
        <v/>
      </c>
      <c r="BJ410" s="40" t="s">
        <v>32</v>
      </c>
      <c r="BK410" s="37">
        <f t="shared" si="214"/>
        <v>1</v>
      </c>
      <c r="BL410" s="35" t="str">
        <f t="shared" si="215"/>
        <v>x</v>
      </c>
      <c r="BM410" s="41">
        <f t="shared" si="216"/>
        <v>1</v>
      </c>
      <c r="BN410" s="37" t="str">
        <f t="shared" si="217"/>
        <v>x</v>
      </c>
      <c r="BO410" s="41">
        <f t="shared" si="202"/>
        <v>1.018</v>
      </c>
      <c r="BP410" s="41" t="str">
        <f t="shared" si="203"/>
        <v/>
      </c>
      <c r="BQ410" s="41" t="str">
        <f t="shared" si="204"/>
        <v/>
      </c>
      <c r="BR410" s="41" t="str">
        <f t="shared" si="205"/>
        <v/>
      </c>
      <c r="BS410" s="41" t="str">
        <f t="shared" si="206"/>
        <v/>
      </c>
      <c r="BT410" s="41" t="str">
        <f t="shared" si="207"/>
        <v/>
      </c>
      <c r="BU410" s="41" t="str">
        <f t="shared" si="208"/>
        <v/>
      </c>
      <c r="BV410" s="41" t="str">
        <f t="shared" si="209"/>
        <v/>
      </c>
      <c r="BW410" s="41" t="str">
        <f t="shared" si="210"/>
        <v/>
      </c>
      <c r="BX410" s="41" t="str">
        <f t="shared" si="211"/>
        <v/>
      </c>
      <c r="BY410" s="41" t="str">
        <f t="shared" si="212"/>
        <v/>
      </c>
      <c r="BZ410" s="40" t="s">
        <v>32</v>
      </c>
      <c r="CA410" s="41">
        <f t="shared" si="213"/>
        <v>1.018</v>
      </c>
      <c r="CB410" s="35"/>
      <c r="CC410" s="36">
        <f>IF(D410&gt;Zisk!$D$10,"",E410*CA410)</f>
        <v>0</v>
      </c>
    </row>
    <row r="411" spans="2:81" x14ac:dyDescent="0.2">
      <c r="B411" s="28" t="str">
        <f>Zisk!B422</f>
        <v/>
      </c>
      <c r="C411" s="28">
        <f>Zisk!C422</f>
        <v>0</v>
      </c>
      <c r="D411" s="28">
        <f>Zisk!E422</f>
        <v>0</v>
      </c>
      <c r="E411" s="29">
        <f>Zisk!D422</f>
        <v>0</v>
      </c>
      <c r="F411" s="29"/>
      <c r="G411" s="28" t="str">
        <f t="shared" si="188"/>
        <v>(</v>
      </c>
      <c r="H411" s="28" t="str">
        <f t="shared" si="189"/>
        <v>1</v>
      </c>
      <c r="I411" s="28" t="str">
        <f t="shared" si="190"/>
        <v>+</v>
      </c>
      <c r="J411" s="30">
        <f>IF($D411&lt;=2021,VstupniParametry_SKRYT!$D$5,"")</f>
        <v>0.02</v>
      </c>
      <c r="K411" s="28" t="str">
        <f t="shared" si="191"/>
        <v>)</v>
      </c>
      <c r="L411" s="31">
        <f>IF($D411&lt;=2021,COUNTIF(Vypocet_SKRYT!T408:AS408,"&gt;=1"),"")</f>
        <v>0</v>
      </c>
      <c r="M411" s="32" t="str">
        <f t="shared" si="192"/>
        <v>x</v>
      </c>
      <c r="N411" s="28" t="str">
        <f t="shared" si="193"/>
        <v>(</v>
      </c>
      <c r="O411" s="28" t="str">
        <f t="shared" si="194"/>
        <v>1</v>
      </c>
      <c r="P411" s="28" t="str">
        <f t="shared" si="195"/>
        <v>+</v>
      </c>
      <c r="Q411" s="30">
        <f>IF($D411&lt;=2024,VstupniParametry_SKRYT!$D$6,"")</f>
        <v>0.06</v>
      </c>
      <c r="R411" s="28" t="str">
        <f t="shared" si="196"/>
        <v>)</v>
      </c>
      <c r="S411" s="31">
        <f>IF($D411&lt;=2024,COUNTIFS(Vypocet_SKRYT!AT408:AV408,"&gt;=1"),"")</f>
        <v>0</v>
      </c>
      <c r="T411" s="32" t="str">
        <f t="shared" si="197"/>
        <v>x</v>
      </c>
      <c r="U411" s="28" t="str">
        <f t="shared" si="198"/>
        <v>(</v>
      </c>
      <c r="V411" s="28" t="str">
        <f t="shared" si="199"/>
        <v>1</v>
      </c>
      <c r="W411" s="28" t="str">
        <f t="shared" si="200"/>
        <v>+</v>
      </c>
      <c r="X411" s="30">
        <f>IF($D411&lt;=2025,VstupniParametry_SKRYT!$D$9,"")</f>
        <v>1.7999999999999999E-2</v>
      </c>
      <c r="Y411" s="28" t="str">
        <f t="shared" si="201"/>
        <v>)</v>
      </c>
      <c r="Z411" s="31">
        <f>IF(AND(D411&lt;2025,2025&lt;=Zisk!$D$10),1,IF(D411=2025,0,""))</f>
        <v>1</v>
      </c>
      <c r="AA411" s="32" t="str">
        <f>IF(AND($D411&lt;=2025,Zisk!$D$10&gt;=2026),"x","")</f>
        <v/>
      </c>
      <c r="AB411" s="28" t="str">
        <f>IF(AND($D411&lt;=2026,Zisk!$D$10&gt;=2026),"(","")</f>
        <v/>
      </c>
      <c r="AC411" s="28" t="str">
        <f>IF(AND($D411&lt;=2026,Zisk!$D$10&gt;=2026),"1","")</f>
        <v/>
      </c>
      <c r="AD411" s="28" t="str">
        <f>IF(AND($D411&lt;=2026,Zisk!$D$10&gt;=2026),"+","")</f>
        <v/>
      </c>
      <c r="AE411" s="30" t="str">
        <f>IF(AND($D411&lt;=2026,Zisk!$D$10&gt;=2026),VstupniParametry_SKRYT!$D$10,"")</f>
        <v/>
      </c>
      <c r="AF411" s="28" t="str">
        <f>IF(AND($D411&lt;=2026,Zisk!$D$10&gt;=2026),")","")</f>
        <v/>
      </c>
      <c r="AG411" s="31" t="str">
        <f>IF(AND(D411&lt;2026,2026&lt;=Zisk!$D$10),1,IF(D411=2026,0,""))</f>
        <v/>
      </c>
      <c r="AH411" s="32" t="str">
        <f>IF(AND($D411&lt;=2026,Zisk!$D$10&gt;=2027),"x","")</f>
        <v/>
      </c>
      <c r="AI411" s="28" t="str">
        <f>IF(AND($D411&lt;=2027,Zisk!$D$10&gt;=2027),"(","")</f>
        <v/>
      </c>
      <c r="AJ411" s="28" t="str">
        <f>IF(AND($D411&lt;=2027,Zisk!$D$10&gt;=2027),"1","")</f>
        <v/>
      </c>
      <c r="AK411" s="28" t="str">
        <f>IF(AND($D411&lt;=2027,Zisk!$D$10&gt;=2027),"+","")</f>
        <v/>
      </c>
      <c r="AL411" s="30" t="str">
        <f>IF(AND($D411&lt;=2027,Zisk!$D$10&gt;=2027),VstupniParametry_SKRYT!$D$11,"")</f>
        <v/>
      </c>
      <c r="AM411" s="28" t="str">
        <f>IF(AND($D411&lt;=2027,Zisk!$D$10&gt;=2027),")","")</f>
        <v/>
      </c>
      <c r="AN411" s="31" t="str">
        <f>IF(AND(D411&lt;2027,2027&lt;=Zisk!$D$10),1,IF(D411=2027,0,""))</f>
        <v/>
      </c>
      <c r="AO411" s="32" t="str">
        <f>IF(AND($D411&lt;=2027,Zisk!$D$10&gt;=2028),"x","")</f>
        <v/>
      </c>
      <c r="AP411" s="28" t="str">
        <f>IF(AND($D411&lt;=2028,Zisk!$D$10&gt;=2028),"(","")</f>
        <v/>
      </c>
      <c r="AQ411" s="28" t="str">
        <f>IF(AND($D411&lt;=2028,Zisk!$D$10&gt;=2028),"1","")</f>
        <v/>
      </c>
      <c r="AR411" s="28" t="str">
        <f>IF(AND($D411&lt;=2028,Zisk!$D$10&gt;=2028),"+","")</f>
        <v/>
      </c>
      <c r="AS411" s="30" t="str">
        <f>IF(AND($D411&lt;=2028,Zisk!$D$10&gt;=2028),VstupniParametry_SKRYT!$D$12,"")</f>
        <v/>
      </c>
      <c r="AT411" s="28" t="str">
        <f>IF(AND($D411&lt;=2028,Zisk!$D$10&gt;=2028),")","")</f>
        <v/>
      </c>
      <c r="AU411" s="31" t="str">
        <f>IF(AND(D411&lt;2028,2028&lt;=Zisk!$D$10),1,IF(D411=2028,0,""))</f>
        <v/>
      </c>
      <c r="AV411" s="32" t="str">
        <f>IF(AND($D411&lt;=2028,Zisk!$D$10&gt;=2029),"x","")</f>
        <v/>
      </c>
      <c r="AW411" s="28" t="str">
        <f>IF(AND($D411&lt;=2029,Zisk!$D$10&gt;=2029),"(","")</f>
        <v/>
      </c>
      <c r="AX411" s="28" t="str">
        <f>IF(AND($D411&lt;=2029,Zisk!$D$10&gt;=2029),"1","")</f>
        <v/>
      </c>
      <c r="AY411" s="28" t="str">
        <f>IF(AND($D411&lt;=2029,Zisk!$D$10&gt;=2029),"+","")</f>
        <v/>
      </c>
      <c r="AZ411" s="30" t="str">
        <f>IF(AND($D411&lt;=2029,Zisk!$D$10&gt;=2029),VstupniParametry_SKRYT!$D$13,"")</f>
        <v/>
      </c>
      <c r="BA411" s="28" t="str">
        <f>IF(AND($D411&lt;=2029,Zisk!$D$10&gt;=2029),")","")</f>
        <v/>
      </c>
      <c r="BB411" s="31" t="str">
        <f>IF(AND(D411&lt;2029,2029&lt;=Zisk!$D$10),1,IF(D411=2029,0,""))</f>
        <v/>
      </c>
      <c r="BC411" s="32" t="str">
        <f>IF(AND($D411&lt;=2029,Zisk!$D$10&gt;=2030),"x","")</f>
        <v/>
      </c>
      <c r="BD411" s="28" t="str">
        <f>IF(AND($D411&lt;=2030,Zisk!$D$10&gt;=2030),"(","")</f>
        <v/>
      </c>
      <c r="BE411" s="28" t="str">
        <f>IF(AND($D411&lt;=2030,Zisk!$D$10&gt;=2030),"1","")</f>
        <v/>
      </c>
      <c r="BF411" s="28" t="str">
        <f>IF(AND($D411&lt;=2030,Zisk!$D$10&gt;=2030),"+","")</f>
        <v/>
      </c>
      <c r="BG411" s="30" t="str">
        <f>IF(AND($D411&lt;=2030,Zisk!$D$10&gt;=2030),VstupniParametry_SKRYT!$D$14,"")</f>
        <v/>
      </c>
      <c r="BH411" s="28" t="str">
        <f>IF(AND($D411&lt;=2030,Zisk!$D$10&gt;=2030),")","")</f>
        <v/>
      </c>
      <c r="BI411" s="31" t="str">
        <f>IF(AND(D411&lt;2030,2030&lt;=Zisk!$D$10),1,IF(D411=2030,0,""))</f>
        <v/>
      </c>
      <c r="BJ411" s="33" t="s">
        <v>32</v>
      </c>
      <c r="BK411" s="30">
        <f t="shared" si="214"/>
        <v>1</v>
      </c>
      <c r="BL411" s="28" t="str">
        <f t="shared" si="215"/>
        <v>x</v>
      </c>
      <c r="BM411" s="34">
        <f t="shared" si="216"/>
        <v>1</v>
      </c>
      <c r="BN411" s="30" t="str">
        <f t="shared" si="217"/>
        <v>x</v>
      </c>
      <c r="BO411" s="34">
        <f t="shared" si="202"/>
        <v>1.018</v>
      </c>
      <c r="BP411" s="34" t="str">
        <f t="shared" si="203"/>
        <v/>
      </c>
      <c r="BQ411" s="34" t="str">
        <f t="shared" si="204"/>
        <v/>
      </c>
      <c r="BR411" s="34" t="str">
        <f t="shared" si="205"/>
        <v/>
      </c>
      <c r="BS411" s="34" t="str">
        <f t="shared" si="206"/>
        <v/>
      </c>
      <c r="BT411" s="34" t="str">
        <f t="shared" si="207"/>
        <v/>
      </c>
      <c r="BU411" s="34" t="str">
        <f t="shared" si="208"/>
        <v/>
      </c>
      <c r="BV411" s="34" t="str">
        <f t="shared" si="209"/>
        <v/>
      </c>
      <c r="BW411" s="34" t="str">
        <f t="shared" si="210"/>
        <v/>
      </c>
      <c r="BX411" s="34" t="str">
        <f t="shared" si="211"/>
        <v/>
      </c>
      <c r="BY411" s="34" t="str">
        <f t="shared" si="212"/>
        <v/>
      </c>
      <c r="BZ411" s="33" t="s">
        <v>32</v>
      </c>
      <c r="CA411" s="34">
        <f t="shared" si="213"/>
        <v>1.018</v>
      </c>
      <c r="CB411" s="28"/>
      <c r="CC411" s="29">
        <f>IF(D411&gt;Zisk!$D$10,"",E411*CA411)</f>
        <v>0</v>
      </c>
    </row>
    <row r="412" spans="2:81" x14ac:dyDescent="0.2">
      <c r="B412" s="35" t="str">
        <f>Zisk!B423</f>
        <v/>
      </c>
      <c r="C412" s="35">
        <f>Zisk!C423</f>
        <v>0</v>
      </c>
      <c r="D412" s="35">
        <f>Zisk!E423</f>
        <v>0</v>
      </c>
      <c r="E412" s="36">
        <f>Zisk!D423</f>
        <v>0</v>
      </c>
      <c r="F412" s="36"/>
      <c r="G412" s="35" t="str">
        <f t="shared" si="188"/>
        <v>(</v>
      </c>
      <c r="H412" s="35" t="str">
        <f t="shared" si="189"/>
        <v>1</v>
      </c>
      <c r="I412" s="35" t="str">
        <f t="shared" si="190"/>
        <v>+</v>
      </c>
      <c r="J412" s="37">
        <f>IF($D412&lt;=2021,VstupniParametry_SKRYT!$D$5,"")</f>
        <v>0.02</v>
      </c>
      <c r="K412" s="35" t="str">
        <f t="shared" si="191"/>
        <v>)</v>
      </c>
      <c r="L412" s="38">
        <f>IF($D412&lt;=2021,COUNTIF(Vypocet_SKRYT!T409:AS409,"&gt;=1"),"")</f>
        <v>0</v>
      </c>
      <c r="M412" s="39" t="str">
        <f t="shared" si="192"/>
        <v>x</v>
      </c>
      <c r="N412" s="35" t="str">
        <f t="shared" si="193"/>
        <v>(</v>
      </c>
      <c r="O412" s="35" t="str">
        <f t="shared" si="194"/>
        <v>1</v>
      </c>
      <c r="P412" s="35" t="str">
        <f t="shared" si="195"/>
        <v>+</v>
      </c>
      <c r="Q412" s="37">
        <f>IF($D412&lt;=2024,VstupniParametry_SKRYT!$D$6,"")</f>
        <v>0.06</v>
      </c>
      <c r="R412" s="35" t="str">
        <f t="shared" si="196"/>
        <v>)</v>
      </c>
      <c r="S412" s="38">
        <f>IF($D412&lt;=2024,COUNTIFS(Vypocet_SKRYT!AT409:AV409,"&gt;=1"),"")</f>
        <v>0</v>
      </c>
      <c r="T412" s="39" t="str">
        <f t="shared" si="197"/>
        <v>x</v>
      </c>
      <c r="U412" s="35" t="str">
        <f t="shared" si="198"/>
        <v>(</v>
      </c>
      <c r="V412" s="35" t="str">
        <f t="shared" si="199"/>
        <v>1</v>
      </c>
      <c r="W412" s="35" t="str">
        <f t="shared" si="200"/>
        <v>+</v>
      </c>
      <c r="X412" s="37">
        <f>IF($D412&lt;=2025,VstupniParametry_SKRYT!$D$9,"")</f>
        <v>1.7999999999999999E-2</v>
      </c>
      <c r="Y412" s="35" t="str">
        <f t="shared" si="201"/>
        <v>)</v>
      </c>
      <c r="Z412" s="38">
        <f>IF(AND(D412&lt;2025,2025&lt;=Zisk!$D$10),1,IF(D412=2025,0,""))</f>
        <v>1</v>
      </c>
      <c r="AA412" s="39" t="str">
        <f>IF(AND($D412&lt;=2025,Zisk!$D$10&gt;=2026),"x","")</f>
        <v/>
      </c>
      <c r="AB412" s="35" t="str">
        <f>IF(AND($D412&lt;=2026,Zisk!$D$10&gt;=2026),"(","")</f>
        <v/>
      </c>
      <c r="AC412" s="35" t="str">
        <f>IF(AND($D412&lt;=2026,Zisk!$D$10&gt;=2026),"1","")</f>
        <v/>
      </c>
      <c r="AD412" s="35" t="str">
        <f>IF(AND($D412&lt;=2026,Zisk!$D$10&gt;=2026),"+","")</f>
        <v/>
      </c>
      <c r="AE412" s="37" t="str">
        <f>IF(AND($D412&lt;=2026,Zisk!$D$10&gt;=2026),VstupniParametry_SKRYT!$D$10,"")</f>
        <v/>
      </c>
      <c r="AF412" s="35" t="str">
        <f>IF(AND($D412&lt;=2026,Zisk!$D$10&gt;=2026),")","")</f>
        <v/>
      </c>
      <c r="AG412" s="38" t="str">
        <f>IF(AND(D412&lt;2026,2026&lt;=Zisk!$D$10),1,IF(D412=2026,0,""))</f>
        <v/>
      </c>
      <c r="AH412" s="39" t="str">
        <f>IF(AND($D412&lt;=2026,Zisk!$D$10&gt;=2027),"x","")</f>
        <v/>
      </c>
      <c r="AI412" s="35" t="str">
        <f>IF(AND($D412&lt;=2027,Zisk!$D$10&gt;=2027),"(","")</f>
        <v/>
      </c>
      <c r="AJ412" s="35" t="str">
        <f>IF(AND($D412&lt;=2027,Zisk!$D$10&gt;=2027),"1","")</f>
        <v/>
      </c>
      <c r="AK412" s="35" t="str">
        <f>IF(AND($D412&lt;=2027,Zisk!$D$10&gt;=2027),"+","")</f>
        <v/>
      </c>
      <c r="AL412" s="37" t="str">
        <f>IF(AND($D412&lt;=2027,Zisk!$D$10&gt;=2027),VstupniParametry_SKRYT!$D$11,"")</f>
        <v/>
      </c>
      <c r="AM412" s="35" t="str">
        <f>IF(AND($D412&lt;=2027,Zisk!$D$10&gt;=2027),")","")</f>
        <v/>
      </c>
      <c r="AN412" s="38" t="str">
        <f>IF(AND(D412&lt;2027,2027&lt;=Zisk!$D$10),1,IF(D412=2027,0,""))</f>
        <v/>
      </c>
      <c r="AO412" s="39" t="str">
        <f>IF(AND($D412&lt;=2027,Zisk!$D$10&gt;=2028),"x","")</f>
        <v/>
      </c>
      <c r="AP412" s="35" t="str">
        <f>IF(AND($D412&lt;=2028,Zisk!$D$10&gt;=2028),"(","")</f>
        <v/>
      </c>
      <c r="AQ412" s="35" t="str">
        <f>IF(AND($D412&lt;=2028,Zisk!$D$10&gt;=2028),"1","")</f>
        <v/>
      </c>
      <c r="AR412" s="35" t="str">
        <f>IF(AND($D412&lt;=2028,Zisk!$D$10&gt;=2028),"+","")</f>
        <v/>
      </c>
      <c r="AS412" s="37" t="str">
        <f>IF(AND($D412&lt;=2028,Zisk!$D$10&gt;=2028),VstupniParametry_SKRYT!$D$12,"")</f>
        <v/>
      </c>
      <c r="AT412" s="35" t="str">
        <f>IF(AND($D412&lt;=2028,Zisk!$D$10&gt;=2028),")","")</f>
        <v/>
      </c>
      <c r="AU412" s="38" t="str">
        <f>IF(AND(D412&lt;2028,2028&lt;=Zisk!$D$10),1,IF(D412=2028,0,""))</f>
        <v/>
      </c>
      <c r="AV412" s="39" t="str">
        <f>IF(AND($D412&lt;=2028,Zisk!$D$10&gt;=2029),"x","")</f>
        <v/>
      </c>
      <c r="AW412" s="35" t="str">
        <f>IF(AND($D412&lt;=2029,Zisk!$D$10&gt;=2029),"(","")</f>
        <v/>
      </c>
      <c r="AX412" s="35" t="str">
        <f>IF(AND($D412&lt;=2029,Zisk!$D$10&gt;=2029),"1","")</f>
        <v/>
      </c>
      <c r="AY412" s="35" t="str">
        <f>IF(AND($D412&lt;=2029,Zisk!$D$10&gt;=2029),"+","")</f>
        <v/>
      </c>
      <c r="AZ412" s="37" t="str">
        <f>IF(AND($D412&lt;=2029,Zisk!$D$10&gt;=2029),VstupniParametry_SKRYT!$D$13,"")</f>
        <v/>
      </c>
      <c r="BA412" s="35" t="str">
        <f>IF(AND($D412&lt;=2029,Zisk!$D$10&gt;=2029),")","")</f>
        <v/>
      </c>
      <c r="BB412" s="38" t="str">
        <f>IF(AND(D412&lt;2029,2029&lt;=Zisk!$D$10),1,IF(D412=2029,0,""))</f>
        <v/>
      </c>
      <c r="BC412" s="39" t="str">
        <f>IF(AND($D412&lt;=2029,Zisk!$D$10&gt;=2030),"x","")</f>
        <v/>
      </c>
      <c r="BD412" s="35" t="str">
        <f>IF(AND($D412&lt;=2030,Zisk!$D$10&gt;=2030),"(","")</f>
        <v/>
      </c>
      <c r="BE412" s="35" t="str">
        <f>IF(AND($D412&lt;=2030,Zisk!$D$10&gt;=2030),"1","")</f>
        <v/>
      </c>
      <c r="BF412" s="35" t="str">
        <f>IF(AND($D412&lt;=2030,Zisk!$D$10&gt;=2030),"+","")</f>
        <v/>
      </c>
      <c r="BG412" s="37" t="str">
        <f>IF(AND($D412&lt;=2030,Zisk!$D$10&gt;=2030),VstupniParametry_SKRYT!$D$14,"")</f>
        <v/>
      </c>
      <c r="BH412" s="35" t="str">
        <f>IF(AND($D412&lt;=2030,Zisk!$D$10&gt;=2030),")","")</f>
        <v/>
      </c>
      <c r="BI412" s="38" t="str">
        <f>IF(AND(D412&lt;2030,2030&lt;=Zisk!$D$10),1,IF(D412=2030,0,""))</f>
        <v/>
      </c>
      <c r="BJ412" s="40" t="s">
        <v>32</v>
      </c>
      <c r="BK412" s="37">
        <f t="shared" si="214"/>
        <v>1</v>
      </c>
      <c r="BL412" s="35" t="str">
        <f t="shared" si="215"/>
        <v>x</v>
      </c>
      <c r="BM412" s="41">
        <f t="shared" si="216"/>
        <v>1</v>
      </c>
      <c r="BN412" s="37" t="str">
        <f t="shared" si="217"/>
        <v>x</v>
      </c>
      <c r="BO412" s="41">
        <f t="shared" si="202"/>
        <v>1.018</v>
      </c>
      <c r="BP412" s="41" t="str">
        <f t="shared" si="203"/>
        <v/>
      </c>
      <c r="BQ412" s="41" t="str">
        <f t="shared" si="204"/>
        <v/>
      </c>
      <c r="BR412" s="41" t="str">
        <f t="shared" si="205"/>
        <v/>
      </c>
      <c r="BS412" s="41" t="str">
        <f t="shared" si="206"/>
        <v/>
      </c>
      <c r="BT412" s="41" t="str">
        <f t="shared" si="207"/>
        <v/>
      </c>
      <c r="BU412" s="41" t="str">
        <f t="shared" si="208"/>
        <v/>
      </c>
      <c r="BV412" s="41" t="str">
        <f t="shared" si="209"/>
        <v/>
      </c>
      <c r="BW412" s="41" t="str">
        <f t="shared" si="210"/>
        <v/>
      </c>
      <c r="BX412" s="41" t="str">
        <f t="shared" si="211"/>
        <v/>
      </c>
      <c r="BY412" s="41" t="str">
        <f t="shared" si="212"/>
        <v/>
      </c>
      <c r="BZ412" s="40" t="s">
        <v>32</v>
      </c>
      <c r="CA412" s="41">
        <f t="shared" si="213"/>
        <v>1.018</v>
      </c>
      <c r="CB412" s="35"/>
      <c r="CC412" s="36">
        <f>IF(D412&gt;Zisk!$D$10,"",E412*CA412)</f>
        <v>0</v>
      </c>
    </row>
    <row r="413" spans="2:81" x14ac:dyDescent="0.2">
      <c r="B413" s="28" t="str">
        <f>Zisk!B424</f>
        <v/>
      </c>
      <c r="C413" s="28">
        <f>Zisk!C424</f>
        <v>0</v>
      </c>
      <c r="D413" s="28">
        <f>Zisk!E424</f>
        <v>0</v>
      </c>
      <c r="E413" s="29">
        <f>Zisk!D424</f>
        <v>0</v>
      </c>
      <c r="F413" s="29"/>
      <c r="G413" s="28" t="str">
        <f t="shared" si="188"/>
        <v>(</v>
      </c>
      <c r="H413" s="28" t="str">
        <f t="shared" si="189"/>
        <v>1</v>
      </c>
      <c r="I413" s="28" t="str">
        <f t="shared" si="190"/>
        <v>+</v>
      </c>
      <c r="J413" s="30">
        <f>IF($D413&lt;=2021,VstupniParametry_SKRYT!$D$5,"")</f>
        <v>0.02</v>
      </c>
      <c r="K413" s="28" t="str">
        <f t="shared" si="191"/>
        <v>)</v>
      </c>
      <c r="L413" s="31">
        <f>IF($D413&lt;=2021,COUNTIF(Vypocet_SKRYT!T410:AS410,"&gt;=1"),"")</f>
        <v>0</v>
      </c>
      <c r="M413" s="32" t="str">
        <f t="shared" si="192"/>
        <v>x</v>
      </c>
      <c r="N413" s="28" t="str">
        <f t="shared" si="193"/>
        <v>(</v>
      </c>
      <c r="O413" s="28" t="str">
        <f t="shared" si="194"/>
        <v>1</v>
      </c>
      <c r="P413" s="28" t="str">
        <f t="shared" si="195"/>
        <v>+</v>
      </c>
      <c r="Q413" s="30">
        <f>IF($D413&lt;=2024,VstupniParametry_SKRYT!$D$6,"")</f>
        <v>0.06</v>
      </c>
      <c r="R413" s="28" t="str">
        <f t="shared" si="196"/>
        <v>)</v>
      </c>
      <c r="S413" s="31">
        <f>IF($D413&lt;=2024,COUNTIFS(Vypocet_SKRYT!AT410:AV410,"&gt;=1"),"")</f>
        <v>0</v>
      </c>
      <c r="T413" s="32" t="str">
        <f t="shared" si="197"/>
        <v>x</v>
      </c>
      <c r="U413" s="28" t="str">
        <f t="shared" si="198"/>
        <v>(</v>
      </c>
      <c r="V413" s="28" t="str">
        <f t="shared" si="199"/>
        <v>1</v>
      </c>
      <c r="W413" s="28" t="str">
        <f t="shared" si="200"/>
        <v>+</v>
      </c>
      <c r="X413" s="30">
        <f>IF($D413&lt;=2025,VstupniParametry_SKRYT!$D$9,"")</f>
        <v>1.7999999999999999E-2</v>
      </c>
      <c r="Y413" s="28" t="str">
        <f t="shared" si="201"/>
        <v>)</v>
      </c>
      <c r="Z413" s="31">
        <f>IF(AND(D413&lt;2025,2025&lt;=Zisk!$D$10),1,IF(D413=2025,0,""))</f>
        <v>1</v>
      </c>
      <c r="AA413" s="32" t="str">
        <f>IF(AND($D413&lt;=2025,Zisk!$D$10&gt;=2026),"x","")</f>
        <v/>
      </c>
      <c r="AB413" s="28" t="str">
        <f>IF(AND($D413&lt;=2026,Zisk!$D$10&gt;=2026),"(","")</f>
        <v/>
      </c>
      <c r="AC413" s="28" t="str">
        <f>IF(AND($D413&lt;=2026,Zisk!$D$10&gt;=2026),"1","")</f>
        <v/>
      </c>
      <c r="AD413" s="28" t="str">
        <f>IF(AND($D413&lt;=2026,Zisk!$D$10&gt;=2026),"+","")</f>
        <v/>
      </c>
      <c r="AE413" s="30" t="str">
        <f>IF(AND($D413&lt;=2026,Zisk!$D$10&gt;=2026),VstupniParametry_SKRYT!$D$10,"")</f>
        <v/>
      </c>
      <c r="AF413" s="28" t="str">
        <f>IF(AND($D413&lt;=2026,Zisk!$D$10&gt;=2026),")","")</f>
        <v/>
      </c>
      <c r="AG413" s="31" t="str">
        <f>IF(AND(D413&lt;2026,2026&lt;=Zisk!$D$10),1,IF(D413=2026,0,""))</f>
        <v/>
      </c>
      <c r="AH413" s="32" t="str">
        <f>IF(AND($D413&lt;=2026,Zisk!$D$10&gt;=2027),"x","")</f>
        <v/>
      </c>
      <c r="AI413" s="28" t="str">
        <f>IF(AND($D413&lt;=2027,Zisk!$D$10&gt;=2027),"(","")</f>
        <v/>
      </c>
      <c r="AJ413" s="28" t="str">
        <f>IF(AND($D413&lt;=2027,Zisk!$D$10&gt;=2027),"1","")</f>
        <v/>
      </c>
      <c r="AK413" s="28" t="str">
        <f>IF(AND($D413&lt;=2027,Zisk!$D$10&gt;=2027),"+","")</f>
        <v/>
      </c>
      <c r="AL413" s="30" t="str">
        <f>IF(AND($D413&lt;=2027,Zisk!$D$10&gt;=2027),VstupniParametry_SKRYT!$D$11,"")</f>
        <v/>
      </c>
      <c r="AM413" s="28" t="str">
        <f>IF(AND($D413&lt;=2027,Zisk!$D$10&gt;=2027),")","")</f>
        <v/>
      </c>
      <c r="AN413" s="31" t="str">
        <f>IF(AND(D413&lt;2027,2027&lt;=Zisk!$D$10),1,IF(D413=2027,0,""))</f>
        <v/>
      </c>
      <c r="AO413" s="32" t="str">
        <f>IF(AND($D413&lt;=2027,Zisk!$D$10&gt;=2028),"x","")</f>
        <v/>
      </c>
      <c r="AP413" s="28" t="str">
        <f>IF(AND($D413&lt;=2028,Zisk!$D$10&gt;=2028),"(","")</f>
        <v/>
      </c>
      <c r="AQ413" s="28" t="str">
        <f>IF(AND($D413&lt;=2028,Zisk!$D$10&gt;=2028),"1","")</f>
        <v/>
      </c>
      <c r="AR413" s="28" t="str">
        <f>IF(AND($D413&lt;=2028,Zisk!$D$10&gt;=2028),"+","")</f>
        <v/>
      </c>
      <c r="AS413" s="30" t="str">
        <f>IF(AND($D413&lt;=2028,Zisk!$D$10&gt;=2028),VstupniParametry_SKRYT!$D$12,"")</f>
        <v/>
      </c>
      <c r="AT413" s="28" t="str">
        <f>IF(AND($D413&lt;=2028,Zisk!$D$10&gt;=2028),")","")</f>
        <v/>
      </c>
      <c r="AU413" s="31" t="str">
        <f>IF(AND(D413&lt;2028,2028&lt;=Zisk!$D$10),1,IF(D413=2028,0,""))</f>
        <v/>
      </c>
      <c r="AV413" s="32" t="str">
        <f>IF(AND($D413&lt;=2028,Zisk!$D$10&gt;=2029),"x","")</f>
        <v/>
      </c>
      <c r="AW413" s="28" t="str">
        <f>IF(AND($D413&lt;=2029,Zisk!$D$10&gt;=2029),"(","")</f>
        <v/>
      </c>
      <c r="AX413" s="28" t="str">
        <f>IF(AND($D413&lt;=2029,Zisk!$D$10&gt;=2029),"1","")</f>
        <v/>
      </c>
      <c r="AY413" s="28" t="str">
        <f>IF(AND($D413&lt;=2029,Zisk!$D$10&gt;=2029),"+","")</f>
        <v/>
      </c>
      <c r="AZ413" s="30" t="str">
        <f>IF(AND($D413&lt;=2029,Zisk!$D$10&gt;=2029),VstupniParametry_SKRYT!$D$13,"")</f>
        <v/>
      </c>
      <c r="BA413" s="28" t="str">
        <f>IF(AND($D413&lt;=2029,Zisk!$D$10&gt;=2029),")","")</f>
        <v/>
      </c>
      <c r="BB413" s="31" t="str">
        <f>IF(AND(D413&lt;2029,2029&lt;=Zisk!$D$10),1,IF(D413=2029,0,""))</f>
        <v/>
      </c>
      <c r="BC413" s="32" t="str">
        <f>IF(AND($D413&lt;=2029,Zisk!$D$10&gt;=2030),"x","")</f>
        <v/>
      </c>
      <c r="BD413" s="28" t="str">
        <f>IF(AND($D413&lt;=2030,Zisk!$D$10&gt;=2030),"(","")</f>
        <v/>
      </c>
      <c r="BE413" s="28" t="str">
        <f>IF(AND($D413&lt;=2030,Zisk!$D$10&gt;=2030),"1","")</f>
        <v/>
      </c>
      <c r="BF413" s="28" t="str">
        <f>IF(AND($D413&lt;=2030,Zisk!$D$10&gt;=2030),"+","")</f>
        <v/>
      </c>
      <c r="BG413" s="30" t="str">
        <f>IF(AND($D413&lt;=2030,Zisk!$D$10&gt;=2030),VstupniParametry_SKRYT!$D$14,"")</f>
        <v/>
      </c>
      <c r="BH413" s="28" t="str">
        <f>IF(AND($D413&lt;=2030,Zisk!$D$10&gt;=2030),")","")</f>
        <v/>
      </c>
      <c r="BI413" s="31" t="str">
        <f>IF(AND(D413&lt;2030,2030&lt;=Zisk!$D$10),1,IF(D413=2030,0,""))</f>
        <v/>
      </c>
      <c r="BJ413" s="33" t="s">
        <v>32</v>
      </c>
      <c r="BK413" s="30">
        <f t="shared" si="214"/>
        <v>1</v>
      </c>
      <c r="BL413" s="28" t="str">
        <f t="shared" si="215"/>
        <v>x</v>
      </c>
      <c r="BM413" s="34">
        <f t="shared" si="216"/>
        <v>1</v>
      </c>
      <c r="BN413" s="30" t="str">
        <f t="shared" si="217"/>
        <v>x</v>
      </c>
      <c r="BO413" s="34">
        <f t="shared" si="202"/>
        <v>1.018</v>
      </c>
      <c r="BP413" s="34" t="str">
        <f t="shared" si="203"/>
        <v/>
      </c>
      <c r="BQ413" s="34" t="str">
        <f t="shared" si="204"/>
        <v/>
      </c>
      <c r="BR413" s="34" t="str">
        <f t="shared" si="205"/>
        <v/>
      </c>
      <c r="BS413" s="34" t="str">
        <f t="shared" si="206"/>
        <v/>
      </c>
      <c r="BT413" s="34" t="str">
        <f t="shared" si="207"/>
        <v/>
      </c>
      <c r="BU413" s="34" t="str">
        <f t="shared" si="208"/>
        <v/>
      </c>
      <c r="BV413" s="34" t="str">
        <f t="shared" si="209"/>
        <v/>
      </c>
      <c r="BW413" s="34" t="str">
        <f t="shared" si="210"/>
        <v/>
      </c>
      <c r="BX413" s="34" t="str">
        <f t="shared" si="211"/>
        <v/>
      </c>
      <c r="BY413" s="34" t="str">
        <f t="shared" si="212"/>
        <v/>
      </c>
      <c r="BZ413" s="33" t="s">
        <v>32</v>
      </c>
      <c r="CA413" s="34">
        <f t="shared" si="213"/>
        <v>1.018</v>
      </c>
      <c r="CB413" s="28"/>
      <c r="CC413" s="29">
        <f>IF(D413&gt;Zisk!$D$10,"",E413*CA413)</f>
        <v>0</v>
      </c>
    </row>
    <row r="414" spans="2:81" x14ac:dyDescent="0.2">
      <c r="B414" s="35" t="str">
        <f>Zisk!B425</f>
        <v/>
      </c>
      <c r="C414" s="35">
        <f>Zisk!C425</f>
        <v>0</v>
      </c>
      <c r="D414" s="35">
        <f>Zisk!E425</f>
        <v>0</v>
      </c>
      <c r="E414" s="36">
        <f>Zisk!D425</f>
        <v>0</v>
      </c>
      <c r="F414" s="36"/>
      <c r="G414" s="35" t="str">
        <f t="shared" si="188"/>
        <v>(</v>
      </c>
      <c r="H414" s="35" t="str">
        <f t="shared" si="189"/>
        <v>1</v>
      </c>
      <c r="I414" s="35" t="str">
        <f t="shared" si="190"/>
        <v>+</v>
      </c>
      <c r="J414" s="37">
        <f>IF($D414&lt;=2021,VstupniParametry_SKRYT!$D$5,"")</f>
        <v>0.02</v>
      </c>
      <c r="K414" s="35" t="str">
        <f t="shared" si="191"/>
        <v>)</v>
      </c>
      <c r="L414" s="38">
        <f>IF($D414&lt;=2021,COUNTIF(Vypocet_SKRYT!T411:AS411,"&gt;=1"),"")</f>
        <v>0</v>
      </c>
      <c r="M414" s="39" t="str">
        <f t="shared" si="192"/>
        <v>x</v>
      </c>
      <c r="N414" s="35" t="str">
        <f t="shared" si="193"/>
        <v>(</v>
      </c>
      <c r="O414" s="35" t="str">
        <f t="shared" si="194"/>
        <v>1</v>
      </c>
      <c r="P414" s="35" t="str">
        <f t="shared" si="195"/>
        <v>+</v>
      </c>
      <c r="Q414" s="37">
        <f>IF($D414&lt;=2024,VstupniParametry_SKRYT!$D$6,"")</f>
        <v>0.06</v>
      </c>
      <c r="R414" s="35" t="str">
        <f t="shared" si="196"/>
        <v>)</v>
      </c>
      <c r="S414" s="38">
        <f>IF($D414&lt;=2024,COUNTIFS(Vypocet_SKRYT!AT411:AV411,"&gt;=1"),"")</f>
        <v>0</v>
      </c>
      <c r="T414" s="39" t="str">
        <f t="shared" si="197"/>
        <v>x</v>
      </c>
      <c r="U414" s="35" t="str">
        <f t="shared" si="198"/>
        <v>(</v>
      </c>
      <c r="V414" s="35" t="str">
        <f t="shared" si="199"/>
        <v>1</v>
      </c>
      <c r="W414" s="35" t="str">
        <f t="shared" si="200"/>
        <v>+</v>
      </c>
      <c r="X414" s="37">
        <f>IF($D414&lt;=2025,VstupniParametry_SKRYT!$D$9,"")</f>
        <v>1.7999999999999999E-2</v>
      </c>
      <c r="Y414" s="35" t="str">
        <f t="shared" si="201"/>
        <v>)</v>
      </c>
      <c r="Z414" s="38">
        <f>IF(AND(D414&lt;2025,2025&lt;=Zisk!$D$10),1,IF(D414=2025,0,""))</f>
        <v>1</v>
      </c>
      <c r="AA414" s="39" t="str">
        <f>IF(AND($D414&lt;=2025,Zisk!$D$10&gt;=2026),"x","")</f>
        <v/>
      </c>
      <c r="AB414" s="35" t="str">
        <f>IF(AND($D414&lt;=2026,Zisk!$D$10&gt;=2026),"(","")</f>
        <v/>
      </c>
      <c r="AC414" s="35" t="str">
        <f>IF(AND($D414&lt;=2026,Zisk!$D$10&gt;=2026),"1","")</f>
        <v/>
      </c>
      <c r="AD414" s="35" t="str">
        <f>IF(AND($D414&lt;=2026,Zisk!$D$10&gt;=2026),"+","")</f>
        <v/>
      </c>
      <c r="AE414" s="37" t="str">
        <f>IF(AND($D414&lt;=2026,Zisk!$D$10&gt;=2026),VstupniParametry_SKRYT!$D$10,"")</f>
        <v/>
      </c>
      <c r="AF414" s="35" t="str">
        <f>IF(AND($D414&lt;=2026,Zisk!$D$10&gt;=2026),")","")</f>
        <v/>
      </c>
      <c r="AG414" s="38" t="str">
        <f>IF(AND(D414&lt;2026,2026&lt;=Zisk!$D$10),1,IF(D414=2026,0,""))</f>
        <v/>
      </c>
      <c r="AH414" s="39" t="str">
        <f>IF(AND($D414&lt;=2026,Zisk!$D$10&gt;=2027),"x","")</f>
        <v/>
      </c>
      <c r="AI414" s="35" t="str">
        <f>IF(AND($D414&lt;=2027,Zisk!$D$10&gt;=2027),"(","")</f>
        <v/>
      </c>
      <c r="AJ414" s="35" t="str">
        <f>IF(AND($D414&lt;=2027,Zisk!$D$10&gt;=2027),"1","")</f>
        <v/>
      </c>
      <c r="AK414" s="35" t="str">
        <f>IF(AND($D414&lt;=2027,Zisk!$D$10&gt;=2027),"+","")</f>
        <v/>
      </c>
      <c r="AL414" s="37" t="str">
        <f>IF(AND($D414&lt;=2027,Zisk!$D$10&gt;=2027),VstupniParametry_SKRYT!$D$11,"")</f>
        <v/>
      </c>
      <c r="AM414" s="35" t="str">
        <f>IF(AND($D414&lt;=2027,Zisk!$D$10&gt;=2027),")","")</f>
        <v/>
      </c>
      <c r="AN414" s="38" t="str">
        <f>IF(AND(D414&lt;2027,2027&lt;=Zisk!$D$10),1,IF(D414=2027,0,""))</f>
        <v/>
      </c>
      <c r="AO414" s="39" t="str">
        <f>IF(AND($D414&lt;=2027,Zisk!$D$10&gt;=2028),"x","")</f>
        <v/>
      </c>
      <c r="AP414" s="35" t="str">
        <f>IF(AND($D414&lt;=2028,Zisk!$D$10&gt;=2028),"(","")</f>
        <v/>
      </c>
      <c r="AQ414" s="35" t="str">
        <f>IF(AND($D414&lt;=2028,Zisk!$D$10&gt;=2028),"1","")</f>
        <v/>
      </c>
      <c r="AR414" s="35" t="str">
        <f>IF(AND($D414&lt;=2028,Zisk!$D$10&gt;=2028),"+","")</f>
        <v/>
      </c>
      <c r="AS414" s="37" t="str">
        <f>IF(AND($D414&lt;=2028,Zisk!$D$10&gt;=2028),VstupniParametry_SKRYT!$D$12,"")</f>
        <v/>
      </c>
      <c r="AT414" s="35" t="str">
        <f>IF(AND($D414&lt;=2028,Zisk!$D$10&gt;=2028),")","")</f>
        <v/>
      </c>
      <c r="AU414" s="38" t="str">
        <f>IF(AND(D414&lt;2028,2028&lt;=Zisk!$D$10),1,IF(D414=2028,0,""))</f>
        <v/>
      </c>
      <c r="AV414" s="39" t="str">
        <f>IF(AND($D414&lt;=2028,Zisk!$D$10&gt;=2029),"x","")</f>
        <v/>
      </c>
      <c r="AW414" s="35" t="str">
        <f>IF(AND($D414&lt;=2029,Zisk!$D$10&gt;=2029),"(","")</f>
        <v/>
      </c>
      <c r="AX414" s="35" t="str">
        <f>IF(AND($D414&lt;=2029,Zisk!$D$10&gt;=2029),"1","")</f>
        <v/>
      </c>
      <c r="AY414" s="35" t="str">
        <f>IF(AND($D414&lt;=2029,Zisk!$D$10&gt;=2029),"+","")</f>
        <v/>
      </c>
      <c r="AZ414" s="37" t="str">
        <f>IF(AND($D414&lt;=2029,Zisk!$D$10&gt;=2029),VstupniParametry_SKRYT!$D$13,"")</f>
        <v/>
      </c>
      <c r="BA414" s="35" t="str">
        <f>IF(AND($D414&lt;=2029,Zisk!$D$10&gt;=2029),")","")</f>
        <v/>
      </c>
      <c r="BB414" s="38" t="str">
        <f>IF(AND(D414&lt;2029,2029&lt;=Zisk!$D$10),1,IF(D414=2029,0,""))</f>
        <v/>
      </c>
      <c r="BC414" s="39" t="str">
        <f>IF(AND($D414&lt;=2029,Zisk!$D$10&gt;=2030),"x","")</f>
        <v/>
      </c>
      <c r="BD414" s="35" t="str">
        <f>IF(AND($D414&lt;=2030,Zisk!$D$10&gt;=2030),"(","")</f>
        <v/>
      </c>
      <c r="BE414" s="35" t="str">
        <f>IF(AND($D414&lt;=2030,Zisk!$D$10&gt;=2030),"1","")</f>
        <v/>
      </c>
      <c r="BF414" s="35" t="str">
        <f>IF(AND($D414&lt;=2030,Zisk!$D$10&gt;=2030),"+","")</f>
        <v/>
      </c>
      <c r="BG414" s="37" t="str">
        <f>IF(AND($D414&lt;=2030,Zisk!$D$10&gt;=2030),VstupniParametry_SKRYT!$D$14,"")</f>
        <v/>
      </c>
      <c r="BH414" s="35" t="str">
        <f>IF(AND($D414&lt;=2030,Zisk!$D$10&gt;=2030),")","")</f>
        <v/>
      </c>
      <c r="BI414" s="38" t="str">
        <f>IF(AND(D414&lt;2030,2030&lt;=Zisk!$D$10),1,IF(D414=2030,0,""))</f>
        <v/>
      </c>
      <c r="BJ414" s="40" t="s">
        <v>32</v>
      </c>
      <c r="BK414" s="37">
        <f t="shared" si="214"/>
        <v>1</v>
      </c>
      <c r="BL414" s="35" t="str">
        <f t="shared" si="215"/>
        <v>x</v>
      </c>
      <c r="BM414" s="41">
        <f t="shared" si="216"/>
        <v>1</v>
      </c>
      <c r="BN414" s="37" t="str">
        <f t="shared" si="217"/>
        <v>x</v>
      </c>
      <c r="BO414" s="41">
        <f t="shared" si="202"/>
        <v>1.018</v>
      </c>
      <c r="BP414" s="41" t="str">
        <f t="shared" si="203"/>
        <v/>
      </c>
      <c r="BQ414" s="41" t="str">
        <f t="shared" si="204"/>
        <v/>
      </c>
      <c r="BR414" s="41" t="str">
        <f t="shared" si="205"/>
        <v/>
      </c>
      <c r="BS414" s="41" t="str">
        <f t="shared" si="206"/>
        <v/>
      </c>
      <c r="BT414" s="41" t="str">
        <f t="shared" si="207"/>
        <v/>
      </c>
      <c r="BU414" s="41" t="str">
        <f t="shared" si="208"/>
        <v/>
      </c>
      <c r="BV414" s="41" t="str">
        <f t="shared" si="209"/>
        <v/>
      </c>
      <c r="BW414" s="41" t="str">
        <f t="shared" si="210"/>
        <v/>
      </c>
      <c r="BX414" s="41" t="str">
        <f t="shared" si="211"/>
        <v/>
      </c>
      <c r="BY414" s="41" t="str">
        <f t="shared" si="212"/>
        <v/>
      </c>
      <c r="BZ414" s="40" t="s">
        <v>32</v>
      </c>
      <c r="CA414" s="41">
        <f t="shared" si="213"/>
        <v>1.018</v>
      </c>
      <c r="CB414" s="35"/>
      <c r="CC414" s="36">
        <f>IF(D414&gt;Zisk!$D$10,"",E414*CA414)</f>
        <v>0</v>
      </c>
    </row>
    <row r="415" spans="2:81" x14ac:dyDescent="0.2">
      <c r="B415" s="28" t="str">
        <f>Zisk!B426</f>
        <v/>
      </c>
      <c r="C415" s="28">
        <f>Zisk!C426</f>
        <v>0</v>
      </c>
      <c r="D415" s="28">
        <f>Zisk!E426</f>
        <v>0</v>
      </c>
      <c r="E415" s="29">
        <f>Zisk!D426</f>
        <v>0</v>
      </c>
      <c r="F415" s="29"/>
      <c r="G415" s="28" t="str">
        <f t="shared" si="188"/>
        <v>(</v>
      </c>
      <c r="H415" s="28" t="str">
        <f t="shared" si="189"/>
        <v>1</v>
      </c>
      <c r="I415" s="28" t="str">
        <f t="shared" si="190"/>
        <v>+</v>
      </c>
      <c r="J415" s="30">
        <f>IF($D415&lt;=2021,VstupniParametry_SKRYT!$D$5,"")</f>
        <v>0.02</v>
      </c>
      <c r="K415" s="28" t="str">
        <f t="shared" si="191"/>
        <v>)</v>
      </c>
      <c r="L415" s="31">
        <f>IF($D415&lt;=2021,COUNTIF(Vypocet_SKRYT!T412:AS412,"&gt;=1"),"")</f>
        <v>0</v>
      </c>
      <c r="M415" s="32" t="str">
        <f t="shared" si="192"/>
        <v>x</v>
      </c>
      <c r="N415" s="28" t="str">
        <f t="shared" si="193"/>
        <v>(</v>
      </c>
      <c r="O415" s="28" t="str">
        <f t="shared" si="194"/>
        <v>1</v>
      </c>
      <c r="P415" s="28" t="str">
        <f t="shared" si="195"/>
        <v>+</v>
      </c>
      <c r="Q415" s="30">
        <f>IF($D415&lt;=2024,VstupniParametry_SKRYT!$D$6,"")</f>
        <v>0.06</v>
      </c>
      <c r="R415" s="28" t="str">
        <f t="shared" si="196"/>
        <v>)</v>
      </c>
      <c r="S415" s="31">
        <f>IF($D415&lt;=2024,COUNTIFS(Vypocet_SKRYT!AT412:AV412,"&gt;=1"),"")</f>
        <v>0</v>
      </c>
      <c r="T415" s="32" t="str">
        <f t="shared" si="197"/>
        <v>x</v>
      </c>
      <c r="U415" s="28" t="str">
        <f t="shared" si="198"/>
        <v>(</v>
      </c>
      <c r="V415" s="28" t="str">
        <f t="shared" si="199"/>
        <v>1</v>
      </c>
      <c r="W415" s="28" t="str">
        <f t="shared" si="200"/>
        <v>+</v>
      </c>
      <c r="X415" s="30">
        <f>IF($D415&lt;=2025,VstupniParametry_SKRYT!$D$9,"")</f>
        <v>1.7999999999999999E-2</v>
      </c>
      <c r="Y415" s="28" t="str">
        <f t="shared" si="201"/>
        <v>)</v>
      </c>
      <c r="Z415" s="31">
        <f>IF(AND(D415&lt;2025,2025&lt;=Zisk!$D$10),1,IF(D415=2025,0,""))</f>
        <v>1</v>
      </c>
      <c r="AA415" s="32" t="str">
        <f>IF(AND($D415&lt;=2025,Zisk!$D$10&gt;=2026),"x","")</f>
        <v/>
      </c>
      <c r="AB415" s="28" t="str">
        <f>IF(AND($D415&lt;=2026,Zisk!$D$10&gt;=2026),"(","")</f>
        <v/>
      </c>
      <c r="AC415" s="28" t="str">
        <f>IF(AND($D415&lt;=2026,Zisk!$D$10&gt;=2026),"1","")</f>
        <v/>
      </c>
      <c r="AD415" s="28" t="str">
        <f>IF(AND($D415&lt;=2026,Zisk!$D$10&gt;=2026),"+","")</f>
        <v/>
      </c>
      <c r="AE415" s="30" t="str">
        <f>IF(AND($D415&lt;=2026,Zisk!$D$10&gt;=2026),VstupniParametry_SKRYT!$D$10,"")</f>
        <v/>
      </c>
      <c r="AF415" s="28" t="str">
        <f>IF(AND($D415&lt;=2026,Zisk!$D$10&gt;=2026),")","")</f>
        <v/>
      </c>
      <c r="AG415" s="31" t="str">
        <f>IF(AND(D415&lt;2026,2026&lt;=Zisk!$D$10),1,IF(D415=2026,0,""))</f>
        <v/>
      </c>
      <c r="AH415" s="32" t="str">
        <f>IF(AND($D415&lt;=2026,Zisk!$D$10&gt;=2027),"x","")</f>
        <v/>
      </c>
      <c r="AI415" s="28" t="str">
        <f>IF(AND($D415&lt;=2027,Zisk!$D$10&gt;=2027),"(","")</f>
        <v/>
      </c>
      <c r="AJ415" s="28" t="str">
        <f>IF(AND($D415&lt;=2027,Zisk!$D$10&gt;=2027),"1","")</f>
        <v/>
      </c>
      <c r="AK415" s="28" t="str">
        <f>IF(AND($D415&lt;=2027,Zisk!$D$10&gt;=2027),"+","")</f>
        <v/>
      </c>
      <c r="AL415" s="30" t="str">
        <f>IF(AND($D415&lt;=2027,Zisk!$D$10&gt;=2027),VstupniParametry_SKRYT!$D$11,"")</f>
        <v/>
      </c>
      <c r="AM415" s="28" t="str">
        <f>IF(AND($D415&lt;=2027,Zisk!$D$10&gt;=2027),")","")</f>
        <v/>
      </c>
      <c r="AN415" s="31" t="str">
        <f>IF(AND(D415&lt;2027,2027&lt;=Zisk!$D$10),1,IF(D415=2027,0,""))</f>
        <v/>
      </c>
      <c r="AO415" s="32" t="str">
        <f>IF(AND($D415&lt;=2027,Zisk!$D$10&gt;=2028),"x","")</f>
        <v/>
      </c>
      <c r="AP415" s="28" t="str">
        <f>IF(AND($D415&lt;=2028,Zisk!$D$10&gt;=2028),"(","")</f>
        <v/>
      </c>
      <c r="AQ415" s="28" t="str">
        <f>IF(AND($D415&lt;=2028,Zisk!$D$10&gt;=2028),"1","")</f>
        <v/>
      </c>
      <c r="AR415" s="28" t="str">
        <f>IF(AND($D415&lt;=2028,Zisk!$D$10&gt;=2028),"+","")</f>
        <v/>
      </c>
      <c r="AS415" s="30" t="str">
        <f>IF(AND($D415&lt;=2028,Zisk!$D$10&gt;=2028),VstupniParametry_SKRYT!$D$12,"")</f>
        <v/>
      </c>
      <c r="AT415" s="28" t="str">
        <f>IF(AND($D415&lt;=2028,Zisk!$D$10&gt;=2028),")","")</f>
        <v/>
      </c>
      <c r="AU415" s="31" t="str">
        <f>IF(AND(D415&lt;2028,2028&lt;=Zisk!$D$10),1,IF(D415=2028,0,""))</f>
        <v/>
      </c>
      <c r="AV415" s="32" t="str">
        <f>IF(AND($D415&lt;=2028,Zisk!$D$10&gt;=2029),"x","")</f>
        <v/>
      </c>
      <c r="AW415" s="28" t="str">
        <f>IF(AND($D415&lt;=2029,Zisk!$D$10&gt;=2029),"(","")</f>
        <v/>
      </c>
      <c r="AX415" s="28" t="str">
        <f>IF(AND($D415&lt;=2029,Zisk!$D$10&gt;=2029),"1","")</f>
        <v/>
      </c>
      <c r="AY415" s="28" t="str">
        <f>IF(AND($D415&lt;=2029,Zisk!$D$10&gt;=2029),"+","")</f>
        <v/>
      </c>
      <c r="AZ415" s="30" t="str">
        <f>IF(AND($D415&lt;=2029,Zisk!$D$10&gt;=2029),VstupniParametry_SKRYT!$D$13,"")</f>
        <v/>
      </c>
      <c r="BA415" s="28" t="str">
        <f>IF(AND($D415&lt;=2029,Zisk!$D$10&gt;=2029),")","")</f>
        <v/>
      </c>
      <c r="BB415" s="31" t="str">
        <f>IF(AND(D415&lt;2029,2029&lt;=Zisk!$D$10),1,IF(D415=2029,0,""))</f>
        <v/>
      </c>
      <c r="BC415" s="32" t="str">
        <f>IF(AND($D415&lt;=2029,Zisk!$D$10&gt;=2030),"x","")</f>
        <v/>
      </c>
      <c r="BD415" s="28" t="str">
        <f>IF(AND($D415&lt;=2030,Zisk!$D$10&gt;=2030),"(","")</f>
        <v/>
      </c>
      <c r="BE415" s="28" t="str">
        <f>IF(AND($D415&lt;=2030,Zisk!$D$10&gt;=2030),"1","")</f>
        <v/>
      </c>
      <c r="BF415" s="28" t="str">
        <f>IF(AND($D415&lt;=2030,Zisk!$D$10&gt;=2030),"+","")</f>
        <v/>
      </c>
      <c r="BG415" s="30" t="str">
        <f>IF(AND($D415&lt;=2030,Zisk!$D$10&gt;=2030),VstupniParametry_SKRYT!$D$14,"")</f>
        <v/>
      </c>
      <c r="BH415" s="28" t="str">
        <f>IF(AND($D415&lt;=2030,Zisk!$D$10&gt;=2030),")","")</f>
        <v/>
      </c>
      <c r="BI415" s="31" t="str">
        <f>IF(AND(D415&lt;2030,2030&lt;=Zisk!$D$10),1,IF(D415=2030,0,""))</f>
        <v/>
      </c>
      <c r="BJ415" s="33" t="s">
        <v>32</v>
      </c>
      <c r="BK415" s="30">
        <f t="shared" si="214"/>
        <v>1</v>
      </c>
      <c r="BL415" s="28" t="str">
        <f t="shared" si="215"/>
        <v>x</v>
      </c>
      <c r="BM415" s="34">
        <f t="shared" si="216"/>
        <v>1</v>
      </c>
      <c r="BN415" s="30" t="str">
        <f t="shared" si="217"/>
        <v>x</v>
      </c>
      <c r="BO415" s="34">
        <f t="shared" si="202"/>
        <v>1.018</v>
      </c>
      <c r="BP415" s="34" t="str">
        <f t="shared" si="203"/>
        <v/>
      </c>
      <c r="BQ415" s="34" t="str">
        <f t="shared" si="204"/>
        <v/>
      </c>
      <c r="BR415" s="34" t="str">
        <f t="shared" si="205"/>
        <v/>
      </c>
      <c r="BS415" s="34" t="str">
        <f t="shared" si="206"/>
        <v/>
      </c>
      <c r="BT415" s="34" t="str">
        <f t="shared" si="207"/>
        <v/>
      </c>
      <c r="BU415" s="34" t="str">
        <f t="shared" si="208"/>
        <v/>
      </c>
      <c r="BV415" s="34" t="str">
        <f t="shared" si="209"/>
        <v/>
      </c>
      <c r="BW415" s="34" t="str">
        <f t="shared" si="210"/>
        <v/>
      </c>
      <c r="BX415" s="34" t="str">
        <f t="shared" si="211"/>
        <v/>
      </c>
      <c r="BY415" s="34" t="str">
        <f t="shared" si="212"/>
        <v/>
      </c>
      <c r="BZ415" s="33" t="s">
        <v>32</v>
      </c>
      <c r="CA415" s="34">
        <f t="shared" si="213"/>
        <v>1.018</v>
      </c>
      <c r="CB415" s="28"/>
      <c r="CC415" s="29">
        <f>IF(D415&gt;Zisk!$D$10,"",E415*CA415)</f>
        <v>0</v>
      </c>
    </row>
    <row r="416" spans="2:81" x14ac:dyDescent="0.2">
      <c r="B416" s="35" t="str">
        <f>Zisk!B427</f>
        <v/>
      </c>
      <c r="C416" s="35">
        <f>Zisk!C427</f>
        <v>0</v>
      </c>
      <c r="D416" s="35">
        <f>Zisk!E427</f>
        <v>0</v>
      </c>
      <c r="E416" s="36">
        <f>Zisk!D427</f>
        <v>0</v>
      </c>
      <c r="F416" s="36"/>
      <c r="G416" s="35" t="str">
        <f t="shared" si="188"/>
        <v>(</v>
      </c>
      <c r="H416" s="35" t="str">
        <f t="shared" si="189"/>
        <v>1</v>
      </c>
      <c r="I416" s="35" t="str">
        <f t="shared" si="190"/>
        <v>+</v>
      </c>
      <c r="J416" s="37">
        <f>IF($D416&lt;=2021,VstupniParametry_SKRYT!$D$5,"")</f>
        <v>0.02</v>
      </c>
      <c r="K416" s="35" t="str">
        <f t="shared" si="191"/>
        <v>)</v>
      </c>
      <c r="L416" s="38">
        <f>IF($D416&lt;=2021,COUNTIF(Vypocet_SKRYT!T413:AS413,"&gt;=1"),"")</f>
        <v>0</v>
      </c>
      <c r="M416" s="39" t="str">
        <f t="shared" si="192"/>
        <v>x</v>
      </c>
      <c r="N416" s="35" t="str">
        <f t="shared" si="193"/>
        <v>(</v>
      </c>
      <c r="O416" s="35" t="str">
        <f t="shared" si="194"/>
        <v>1</v>
      </c>
      <c r="P416" s="35" t="str">
        <f t="shared" si="195"/>
        <v>+</v>
      </c>
      <c r="Q416" s="37">
        <f>IF($D416&lt;=2024,VstupniParametry_SKRYT!$D$6,"")</f>
        <v>0.06</v>
      </c>
      <c r="R416" s="35" t="str">
        <f t="shared" si="196"/>
        <v>)</v>
      </c>
      <c r="S416" s="38">
        <f>IF($D416&lt;=2024,COUNTIFS(Vypocet_SKRYT!AT413:AV413,"&gt;=1"),"")</f>
        <v>0</v>
      </c>
      <c r="T416" s="39" t="str">
        <f t="shared" si="197"/>
        <v>x</v>
      </c>
      <c r="U416" s="35" t="str">
        <f t="shared" si="198"/>
        <v>(</v>
      </c>
      <c r="V416" s="35" t="str">
        <f t="shared" si="199"/>
        <v>1</v>
      </c>
      <c r="W416" s="35" t="str">
        <f t="shared" si="200"/>
        <v>+</v>
      </c>
      <c r="X416" s="37">
        <f>IF($D416&lt;=2025,VstupniParametry_SKRYT!$D$9,"")</f>
        <v>1.7999999999999999E-2</v>
      </c>
      <c r="Y416" s="35" t="str">
        <f t="shared" si="201"/>
        <v>)</v>
      </c>
      <c r="Z416" s="38">
        <f>IF(AND(D416&lt;2025,2025&lt;=Zisk!$D$10),1,IF(D416=2025,0,""))</f>
        <v>1</v>
      </c>
      <c r="AA416" s="39" t="str">
        <f>IF(AND($D416&lt;=2025,Zisk!$D$10&gt;=2026),"x","")</f>
        <v/>
      </c>
      <c r="AB416" s="35" t="str">
        <f>IF(AND($D416&lt;=2026,Zisk!$D$10&gt;=2026),"(","")</f>
        <v/>
      </c>
      <c r="AC416" s="35" t="str">
        <f>IF(AND($D416&lt;=2026,Zisk!$D$10&gt;=2026),"1","")</f>
        <v/>
      </c>
      <c r="AD416" s="35" t="str">
        <f>IF(AND($D416&lt;=2026,Zisk!$D$10&gt;=2026),"+","")</f>
        <v/>
      </c>
      <c r="AE416" s="37" t="str">
        <f>IF(AND($D416&lt;=2026,Zisk!$D$10&gt;=2026),VstupniParametry_SKRYT!$D$10,"")</f>
        <v/>
      </c>
      <c r="AF416" s="35" t="str">
        <f>IF(AND($D416&lt;=2026,Zisk!$D$10&gt;=2026),")","")</f>
        <v/>
      </c>
      <c r="AG416" s="38" t="str">
        <f>IF(AND(D416&lt;2026,2026&lt;=Zisk!$D$10),1,IF(D416=2026,0,""))</f>
        <v/>
      </c>
      <c r="AH416" s="39" t="str">
        <f>IF(AND($D416&lt;=2026,Zisk!$D$10&gt;=2027),"x","")</f>
        <v/>
      </c>
      <c r="AI416" s="35" t="str">
        <f>IF(AND($D416&lt;=2027,Zisk!$D$10&gt;=2027),"(","")</f>
        <v/>
      </c>
      <c r="AJ416" s="35" t="str">
        <f>IF(AND($D416&lt;=2027,Zisk!$D$10&gt;=2027),"1","")</f>
        <v/>
      </c>
      <c r="AK416" s="35" t="str">
        <f>IF(AND($D416&lt;=2027,Zisk!$D$10&gt;=2027),"+","")</f>
        <v/>
      </c>
      <c r="AL416" s="37" t="str">
        <f>IF(AND($D416&lt;=2027,Zisk!$D$10&gt;=2027),VstupniParametry_SKRYT!$D$11,"")</f>
        <v/>
      </c>
      <c r="AM416" s="35" t="str">
        <f>IF(AND($D416&lt;=2027,Zisk!$D$10&gt;=2027),")","")</f>
        <v/>
      </c>
      <c r="AN416" s="38" t="str">
        <f>IF(AND(D416&lt;2027,2027&lt;=Zisk!$D$10),1,IF(D416=2027,0,""))</f>
        <v/>
      </c>
      <c r="AO416" s="39" t="str">
        <f>IF(AND($D416&lt;=2027,Zisk!$D$10&gt;=2028),"x","")</f>
        <v/>
      </c>
      <c r="AP416" s="35" t="str">
        <f>IF(AND($D416&lt;=2028,Zisk!$D$10&gt;=2028),"(","")</f>
        <v/>
      </c>
      <c r="AQ416" s="35" t="str">
        <f>IF(AND($D416&lt;=2028,Zisk!$D$10&gt;=2028),"1","")</f>
        <v/>
      </c>
      <c r="AR416" s="35" t="str">
        <f>IF(AND($D416&lt;=2028,Zisk!$D$10&gt;=2028),"+","")</f>
        <v/>
      </c>
      <c r="AS416" s="37" t="str">
        <f>IF(AND($D416&lt;=2028,Zisk!$D$10&gt;=2028),VstupniParametry_SKRYT!$D$12,"")</f>
        <v/>
      </c>
      <c r="AT416" s="35" t="str">
        <f>IF(AND($D416&lt;=2028,Zisk!$D$10&gt;=2028),")","")</f>
        <v/>
      </c>
      <c r="AU416" s="38" t="str">
        <f>IF(AND(D416&lt;2028,2028&lt;=Zisk!$D$10),1,IF(D416=2028,0,""))</f>
        <v/>
      </c>
      <c r="AV416" s="39" t="str">
        <f>IF(AND($D416&lt;=2028,Zisk!$D$10&gt;=2029),"x","")</f>
        <v/>
      </c>
      <c r="AW416" s="35" t="str">
        <f>IF(AND($D416&lt;=2029,Zisk!$D$10&gt;=2029),"(","")</f>
        <v/>
      </c>
      <c r="AX416" s="35" t="str">
        <f>IF(AND($D416&lt;=2029,Zisk!$D$10&gt;=2029),"1","")</f>
        <v/>
      </c>
      <c r="AY416" s="35" t="str">
        <f>IF(AND($D416&lt;=2029,Zisk!$D$10&gt;=2029),"+","")</f>
        <v/>
      </c>
      <c r="AZ416" s="37" t="str">
        <f>IF(AND($D416&lt;=2029,Zisk!$D$10&gt;=2029),VstupniParametry_SKRYT!$D$13,"")</f>
        <v/>
      </c>
      <c r="BA416" s="35" t="str">
        <f>IF(AND($D416&lt;=2029,Zisk!$D$10&gt;=2029),")","")</f>
        <v/>
      </c>
      <c r="BB416" s="38" t="str">
        <f>IF(AND(D416&lt;2029,2029&lt;=Zisk!$D$10),1,IF(D416=2029,0,""))</f>
        <v/>
      </c>
      <c r="BC416" s="39" t="str">
        <f>IF(AND($D416&lt;=2029,Zisk!$D$10&gt;=2030),"x","")</f>
        <v/>
      </c>
      <c r="BD416" s="35" t="str">
        <f>IF(AND($D416&lt;=2030,Zisk!$D$10&gt;=2030),"(","")</f>
        <v/>
      </c>
      <c r="BE416" s="35" t="str">
        <f>IF(AND($D416&lt;=2030,Zisk!$D$10&gt;=2030),"1","")</f>
        <v/>
      </c>
      <c r="BF416" s="35" t="str">
        <f>IF(AND($D416&lt;=2030,Zisk!$D$10&gt;=2030),"+","")</f>
        <v/>
      </c>
      <c r="BG416" s="37" t="str">
        <f>IF(AND($D416&lt;=2030,Zisk!$D$10&gt;=2030),VstupniParametry_SKRYT!$D$14,"")</f>
        <v/>
      </c>
      <c r="BH416" s="35" t="str">
        <f>IF(AND($D416&lt;=2030,Zisk!$D$10&gt;=2030),")","")</f>
        <v/>
      </c>
      <c r="BI416" s="38" t="str">
        <f>IF(AND(D416&lt;2030,2030&lt;=Zisk!$D$10),1,IF(D416=2030,0,""))</f>
        <v/>
      </c>
      <c r="BJ416" s="40" t="s">
        <v>32</v>
      </c>
      <c r="BK416" s="37">
        <f t="shared" si="214"/>
        <v>1</v>
      </c>
      <c r="BL416" s="35" t="str">
        <f t="shared" si="215"/>
        <v>x</v>
      </c>
      <c r="BM416" s="41">
        <f t="shared" si="216"/>
        <v>1</v>
      </c>
      <c r="BN416" s="37" t="str">
        <f t="shared" si="217"/>
        <v>x</v>
      </c>
      <c r="BO416" s="41">
        <f t="shared" si="202"/>
        <v>1.018</v>
      </c>
      <c r="BP416" s="41" t="str">
        <f t="shared" si="203"/>
        <v/>
      </c>
      <c r="BQ416" s="41" t="str">
        <f t="shared" si="204"/>
        <v/>
      </c>
      <c r="BR416" s="41" t="str">
        <f t="shared" si="205"/>
        <v/>
      </c>
      <c r="BS416" s="41" t="str">
        <f t="shared" si="206"/>
        <v/>
      </c>
      <c r="BT416" s="41" t="str">
        <f t="shared" si="207"/>
        <v/>
      </c>
      <c r="BU416" s="41" t="str">
        <f t="shared" si="208"/>
        <v/>
      </c>
      <c r="BV416" s="41" t="str">
        <f t="shared" si="209"/>
        <v/>
      </c>
      <c r="BW416" s="41" t="str">
        <f t="shared" si="210"/>
        <v/>
      </c>
      <c r="BX416" s="41" t="str">
        <f t="shared" si="211"/>
        <v/>
      </c>
      <c r="BY416" s="41" t="str">
        <f t="shared" si="212"/>
        <v/>
      </c>
      <c r="BZ416" s="40" t="s">
        <v>32</v>
      </c>
      <c r="CA416" s="41">
        <f t="shared" si="213"/>
        <v>1.018</v>
      </c>
      <c r="CB416" s="35"/>
      <c r="CC416" s="36">
        <f>IF(D416&gt;Zisk!$D$10,"",E416*CA416)</f>
        <v>0</v>
      </c>
    </row>
    <row r="417" spans="2:81" x14ac:dyDescent="0.2">
      <c r="B417" s="28" t="str">
        <f>Zisk!B428</f>
        <v/>
      </c>
      <c r="C417" s="28">
        <f>Zisk!C428</f>
        <v>0</v>
      </c>
      <c r="D417" s="28">
        <f>Zisk!E428</f>
        <v>0</v>
      </c>
      <c r="E417" s="29">
        <f>Zisk!D428</f>
        <v>0</v>
      </c>
      <c r="F417" s="29"/>
      <c r="G417" s="28" t="str">
        <f t="shared" si="188"/>
        <v>(</v>
      </c>
      <c r="H417" s="28" t="str">
        <f t="shared" si="189"/>
        <v>1</v>
      </c>
      <c r="I417" s="28" t="str">
        <f t="shared" si="190"/>
        <v>+</v>
      </c>
      <c r="J417" s="30">
        <f>IF($D417&lt;=2021,VstupniParametry_SKRYT!$D$5,"")</f>
        <v>0.02</v>
      </c>
      <c r="K417" s="28" t="str">
        <f t="shared" si="191"/>
        <v>)</v>
      </c>
      <c r="L417" s="31">
        <f>IF($D417&lt;=2021,COUNTIF(Vypocet_SKRYT!T414:AS414,"&gt;=1"),"")</f>
        <v>0</v>
      </c>
      <c r="M417" s="32" t="str">
        <f t="shared" si="192"/>
        <v>x</v>
      </c>
      <c r="N417" s="28" t="str">
        <f t="shared" si="193"/>
        <v>(</v>
      </c>
      <c r="O417" s="28" t="str">
        <f t="shared" si="194"/>
        <v>1</v>
      </c>
      <c r="P417" s="28" t="str">
        <f t="shared" si="195"/>
        <v>+</v>
      </c>
      <c r="Q417" s="30">
        <f>IF($D417&lt;=2024,VstupniParametry_SKRYT!$D$6,"")</f>
        <v>0.06</v>
      </c>
      <c r="R417" s="28" t="str">
        <f t="shared" si="196"/>
        <v>)</v>
      </c>
      <c r="S417" s="31">
        <f>IF($D417&lt;=2024,COUNTIFS(Vypocet_SKRYT!AT414:AV414,"&gt;=1"),"")</f>
        <v>0</v>
      </c>
      <c r="T417" s="32" t="str">
        <f t="shared" si="197"/>
        <v>x</v>
      </c>
      <c r="U417" s="28" t="str">
        <f t="shared" si="198"/>
        <v>(</v>
      </c>
      <c r="V417" s="28" t="str">
        <f t="shared" si="199"/>
        <v>1</v>
      </c>
      <c r="W417" s="28" t="str">
        <f t="shared" si="200"/>
        <v>+</v>
      </c>
      <c r="X417" s="30">
        <f>IF($D417&lt;=2025,VstupniParametry_SKRYT!$D$9,"")</f>
        <v>1.7999999999999999E-2</v>
      </c>
      <c r="Y417" s="28" t="str">
        <f t="shared" si="201"/>
        <v>)</v>
      </c>
      <c r="Z417" s="31">
        <f>IF(AND(D417&lt;2025,2025&lt;=Zisk!$D$10),1,IF(D417=2025,0,""))</f>
        <v>1</v>
      </c>
      <c r="AA417" s="32" t="str">
        <f>IF(AND($D417&lt;=2025,Zisk!$D$10&gt;=2026),"x","")</f>
        <v/>
      </c>
      <c r="AB417" s="28" t="str">
        <f>IF(AND($D417&lt;=2026,Zisk!$D$10&gt;=2026),"(","")</f>
        <v/>
      </c>
      <c r="AC417" s="28" t="str">
        <f>IF(AND($D417&lt;=2026,Zisk!$D$10&gt;=2026),"1","")</f>
        <v/>
      </c>
      <c r="AD417" s="28" t="str">
        <f>IF(AND($D417&lt;=2026,Zisk!$D$10&gt;=2026),"+","")</f>
        <v/>
      </c>
      <c r="AE417" s="30" t="str">
        <f>IF(AND($D417&lt;=2026,Zisk!$D$10&gt;=2026),VstupniParametry_SKRYT!$D$10,"")</f>
        <v/>
      </c>
      <c r="AF417" s="28" t="str">
        <f>IF(AND($D417&lt;=2026,Zisk!$D$10&gt;=2026),")","")</f>
        <v/>
      </c>
      <c r="AG417" s="31" t="str">
        <f>IF(AND(D417&lt;2026,2026&lt;=Zisk!$D$10),1,IF(D417=2026,0,""))</f>
        <v/>
      </c>
      <c r="AH417" s="32" t="str">
        <f>IF(AND($D417&lt;=2026,Zisk!$D$10&gt;=2027),"x","")</f>
        <v/>
      </c>
      <c r="AI417" s="28" t="str">
        <f>IF(AND($D417&lt;=2027,Zisk!$D$10&gt;=2027),"(","")</f>
        <v/>
      </c>
      <c r="AJ417" s="28" t="str">
        <f>IF(AND($D417&lt;=2027,Zisk!$D$10&gt;=2027),"1","")</f>
        <v/>
      </c>
      <c r="AK417" s="28" t="str">
        <f>IF(AND($D417&lt;=2027,Zisk!$D$10&gt;=2027),"+","")</f>
        <v/>
      </c>
      <c r="AL417" s="30" t="str">
        <f>IF(AND($D417&lt;=2027,Zisk!$D$10&gt;=2027),VstupniParametry_SKRYT!$D$11,"")</f>
        <v/>
      </c>
      <c r="AM417" s="28" t="str">
        <f>IF(AND($D417&lt;=2027,Zisk!$D$10&gt;=2027),")","")</f>
        <v/>
      </c>
      <c r="AN417" s="31" t="str">
        <f>IF(AND(D417&lt;2027,2027&lt;=Zisk!$D$10),1,IF(D417=2027,0,""))</f>
        <v/>
      </c>
      <c r="AO417" s="32" t="str">
        <f>IF(AND($D417&lt;=2027,Zisk!$D$10&gt;=2028),"x","")</f>
        <v/>
      </c>
      <c r="AP417" s="28" t="str">
        <f>IF(AND($D417&lt;=2028,Zisk!$D$10&gt;=2028),"(","")</f>
        <v/>
      </c>
      <c r="AQ417" s="28" t="str">
        <f>IF(AND($D417&lt;=2028,Zisk!$D$10&gt;=2028),"1","")</f>
        <v/>
      </c>
      <c r="AR417" s="28" t="str">
        <f>IF(AND($D417&lt;=2028,Zisk!$D$10&gt;=2028),"+","")</f>
        <v/>
      </c>
      <c r="AS417" s="30" t="str">
        <f>IF(AND($D417&lt;=2028,Zisk!$D$10&gt;=2028),VstupniParametry_SKRYT!$D$12,"")</f>
        <v/>
      </c>
      <c r="AT417" s="28" t="str">
        <f>IF(AND($D417&lt;=2028,Zisk!$D$10&gt;=2028),")","")</f>
        <v/>
      </c>
      <c r="AU417" s="31" t="str">
        <f>IF(AND(D417&lt;2028,2028&lt;=Zisk!$D$10),1,IF(D417=2028,0,""))</f>
        <v/>
      </c>
      <c r="AV417" s="32" t="str">
        <f>IF(AND($D417&lt;=2028,Zisk!$D$10&gt;=2029),"x","")</f>
        <v/>
      </c>
      <c r="AW417" s="28" t="str">
        <f>IF(AND($D417&lt;=2029,Zisk!$D$10&gt;=2029),"(","")</f>
        <v/>
      </c>
      <c r="AX417" s="28" t="str">
        <f>IF(AND($D417&lt;=2029,Zisk!$D$10&gt;=2029),"1","")</f>
        <v/>
      </c>
      <c r="AY417" s="28" t="str">
        <f>IF(AND($D417&lt;=2029,Zisk!$D$10&gt;=2029),"+","")</f>
        <v/>
      </c>
      <c r="AZ417" s="30" t="str">
        <f>IF(AND($D417&lt;=2029,Zisk!$D$10&gt;=2029),VstupniParametry_SKRYT!$D$13,"")</f>
        <v/>
      </c>
      <c r="BA417" s="28" t="str">
        <f>IF(AND($D417&lt;=2029,Zisk!$D$10&gt;=2029),")","")</f>
        <v/>
      </c>
      <c r="BB417" s="31" t="str">
        <f>IF(AND(D417&lt;2029,2029&lt;=Zisk!$D$10),1,IF(D417=2029,0,""))</f>
        <v/>
      </c>
      <c r="BC417" s="32" t="str">
        <f>IF(AND($D417&lt;=2029,Zisk!$D$10&gt;=2030),"x","")</f>
        <v/>
      </c>
      <c r="BD417" s="28" t="str">
        <f>IF(AND($D417&lt;=2030,Zisk!$D$10&gt;=2030),"(","")</f>
        <v/>
      </c>
      <c r="BE417" s="28" t="str">
        <f>IF(AND($D417&lt;=2030,Zisk!$D$10&gt;=2030),"1","")</f>
        <v/>
      </c>
      <c r="BF417" s="28" t="str">
        <f>IF(AND($D417&lt;=2030,Zisk!$D$10&gt;=2030),"+","")</f>
        <v/>
      </c>
      <c r="BG417" s="30" t="str">
        <f>IF(AND($D417&lt;=2030,Zisk!$D$10&gt;=2030),VstupniParametry_SKRYT!$D$14,"")</f>
        <v/>
      </c>
      <c r="BH417" s="28" t="str">
        <f>IF(AND($D417&lt;=2030,Zisk!$D$10&gt;=2030),")","")</f>
        <v/>
      </c>
      <c r="BI417" s="31" t="str">
        <f>IF(AND(D417&lt;2030,2030&lt;=Zisk!$D$10),1,IF(D417=2030,0,""))</f>
        <v/>
      </c>
      <c r="BJ417" s="33" t="s">
        <v>32</v>
      </c>
      <c r="BK417" s="30">
        <f t="shared" si="214"/>
        <v>1</v>
      </c>
      <c r="BL417" s="28" t="str">
        <f t="shared" si="215"/>
        <v>x</v>
      </c>
      <c r="BM417" s="34">
        <f t="shared" si="216"/>
        <v>1</v>
      </c>
      <c r="BN417" s="30" t="str">
        <f t="shared" si="217"/>
        <v>x</v>
      </c>
      <c r="BO417" s="34">
        <f t="shared" si="202"/>
        <v>1.018</v>
      </c>
      <c r="BP417" s="34" t="str">
        <f t="shared" si="203"/>
        <v/>
      </c>
      <c r="BQ417" s="34" t="str">
        <f t="shared" si="204"/>
        <v/>
      </c>
      <c r="BR417" s="34" t="str">
        <f t="shared" si="205"/>
        <v/>
      </c>
      <c r="BS417" s="34" t="str">
        <f t="shared" si="206"/>
        <v/>
      </c>
      <c r="BT417" s="34" t="str">
        <f t="shared" si="207"/>
        <v/>
      </c>
      <c r="BU417" s="34" t="str">
        <f t="shared" si="208"/>
        <v/>
      </c>
      <c r="BV417" s="34" t="str">
        <f t="shared" si="209"/>
        <v/>
      </c>
      <c r="BW417" s="34" t="str">
        <f t="shared" si="210"/>
        <v/>
      </c>
      <c r="BX417" s="34" t="str">
        <f t="shared" si="211"/>
        <v/>
      </c>
      <c r="BY417" s="34" t="str">
        <f t="shared" si="212"/>
        <v/>
      </c>
      <c r="BZ417" s="33" t="s">
        <v>32</v>
      </c>
      <c r="CA417" s="34">
        <f t="shared" si="213"/>
        <v>1.018</v>
      </c>
      <c r="CB417" s="28"/>
      <c r="CC417" s="29">
        <f>IF(D417&gt;Zisk!$D$10,"",E417*CA417)</f>
        <v>0</v>
      </c>
    </row>
    <row r="418" spans="2:81" x14ac:dyDescent="0.2">
      <c r="B418" s="35" t="str">
        <f>Zisk!B429</f>
        <v/>
      </c>
      <c r="C418" s="35">
        <f>Zisk!C429</f>
        <v>0</v>
      </c>
      <c r="D418" s="35">
        <f>Zisk!E429</f>
        <v>0</v>
      </c>
      <c r="E418" s="36">
        <f>Zisk!D429</f>
        <v>0</v>
      </c>
      <c r="F418" s="36"/>
      <c r="G418" s="35" t="str">
        <f t="shared" si="188"/>
        <v>(</v>
      </c>
      <c r="H418" s="35" t="str">
        <f t="shared" si="189"/>
        <v>1</v>
      </c>
      <c r="I418" s="35" t="str">
        <f t="shared" si="190"/>
        <v>+</v>
      </c>
      <c r="J418" s="37">
        <f>IF($D418&lt;=2021,VstupniParametry_SKRYT!$D$5,"")</f>
        <v>0.02</v>
      </c>
      <c r="K418" s="35" t="str">
        <f t="shared" si="191"/>
        <v>)</v>
      </c>
      <c r="L418" s="38">
        <f>IF($D418&lt;=2021,COUNTIF(Vypocet_SKRYT!T415:AS415,"&gt;=1"),"")</f>
        <v>0</v>
      </c>
      <c r="M418" s="39" t="str">
        <f t="shared" si="192"/>
        <v>x</v>
      </c>
      <c r="N418" s="35" t="str">
        <f t="shared" si="193"/>
        <v>(</v>
      </c>
      <c r="O418" s="35" t="str">
        <f t="shared" si="194"/>
        <v>1</v>
      </c>
      <c r="P418" s="35" t="str">
        <f t="shared" si="195"/>
        <v>+</v>
      </c>
      <c r="Q418" s="37">
        <f>IF($D418&lt;=2024,VstupniParametry_SKRYT!$D$6,"")</f>
        <v>0.06</v>
      </c>
      <c r="R418" s="35" t="str">
        <f t="shared" si="196"/>
        <v>)</v>
      </c>
      <c r="S418" s="38">
        <f>IF($D418&lt;=2024,COUNTIFS(Vypocet_SKRYT!AT415:AV415,"&gt;=1"),"")</f>
        <v>0</v>
      </c>
      <c r="T418" s="39" t="str">
        <f t="shared" si="197"/>
        <v>x</v>
      </c>
      <c r="U418" s="35" t="str">
        <f t="shared" si="198"/>
        <v>(</v>
      </c>
      <c r="V418" s="35" t="str">
        <f t="shared" si="199"/>
        <v>1</v>
      </c>
      <c r="W418" s="35" t="str">
        <f t="shared" si="200"/>
        <v>+</v>
      </c>
      <c r="X418" s="37">
        <f>IF($D418&lt;=2025,VstupniParametry_SKRYT!$D$9,"")</f>
        <v>1.7999999999999999E-2</v>
      </c>
      <c r="Y418" s="35" t="str">
        <f t="shared" si="201"/>
        <v>)</v>
      </c>
      <c r="Z418" s="38">
        <f>IF(AND(D418&lt;2025,2025&lt;=Zisk!$D$10),1,IF(D418=2025,0,""))</f>
        <v>1</v>
      </c>
      <c r="AA418" s="39" t="str">
        <f>IF(AND($D418&lt;=2025,Zisk!$D$10&gt;=2026),"x","")</f>
        <v/>
      </c>
      <c r="AB418" s="35" t="str">
        <f>IF(AND($D418&lt;=2026,Zisk!$D$10&gt;=2026),"(","")</f>
        <v/>
      </c>
      <c r="AC418" s="35" t="str">
        <f>IF(AND($D418&lt;=2026,Zisk!$D$10&gt;=2026),"1","")</f>
        <v/>
      </c>
      <c r="AD418" s="35" t="str">
        <f>IF(AND($D418&lt;=2026,Zisk!$D$10&gt;=2026),"+","")</f>
        <v/>
      </c>
      <c r="AE418" s="37" t="str">
        <f>IF(AND($D418&lt;=2026,Zisk!$D$10&gt;=2026),VstupniParametry_SKRYT!$D$10,"")</f>
        <v/>
      </c>
      <c r="AF418" s="35" t="str">
        <f>IF(AND($D418&lt;=2026,Zisk!$D$10&gt;=2026),")","")</f>
        <v/>
      </c>
      <c r="AG418" s="38" t="str">
        <f>IF(AND(D418&lt;2026,2026&lt;=Zisk!$D$10),1,IF(D418=2026,0,""))</f>
        <v/>
      </c>
      <c r="AH418" s="39" t="str">
        <f>IF(AND($D418&lt;=2026,Zisk!$D$10&gt;=2027),"x","")</f>
        <v/>
      </c>
      <c r="AI418" s="35" t="str">
        <f>IF(AND($D418&lt;=2027,Zisk!$D$10&gt;=2027),"(","")</f>
        <v/>
      </c>
      <c r="AJ418" s="35" t="str">
        <f>IF(AND($D418&lt;=2027,Zisk!$D$10&gt;=2027),"1","")</f>
        <v/>
      </c>
      <c r="AK418" s="35" t="str">
        <f>IF(AND($D418&lt;=2027,Zisk!$D$10&gt;=2027),"+","")</f>
        <v/>
      </c>
      <c r="AL418" s="37" t="str">
        <f>IF(AND($D418&lt;=2027,Zisk!$D$10&gt;=2027),VstupniParametry_SKRYT!$D$11,"")</f>
        <v/>
      </c>
      <c r="AM418" s="35" t="str">
        <f>IF(AND($D418&lt;=2027,Zisk!$D$10&gt;=2027),")","")</f>
        <v/>
      </c>
      <c r="AN418" s="38" t="str">
        <f>IF(AND(D418&lt;2027,2027&lt;=Zisk!$D$10),1,IF(D418=2027,0,""))</f>
        <v/>
      </c>
      <c r="AO418" s="39" t="str">
        <f>IF(AND($D418&lt;=2027,Zisk!$D$10&gt;=2028),"x","")</f>
        <v/>
      </c>
      <c r="AP418" s="35" t="str">
        <f>IF(AND($D418&lt;=2028,Zisk!$D$10&gt;=2028),"(","")</f>
        <v/>
      </c>
      <c r="AQ418" s="35" t="str">
        <f>IF(AND($D418&lt;=2028,Zisk!$D$10&gt;=2028),"1","")</f>
        <v/>
      </c>
      <c r="AR418" s="35" t="str">
        <f>IF(AND($D418&lt;=2028,Zisk!$D$10&gt;=2028),"+","")</f>
        <v/>
      </c>
      <c r="AS418" s="37" t="str">
        <f>IF(AND($D418&lt;=2028,Zisk!$D$10&gt;=2028),VstupniParametry_SKRYT!$D$12,"")</f>
        <v/>
      </c>
      <c r="AT418" s="35" t="str">
        <f>IF(AND($D418&lt;=2028,Zisk!$D$10&gt;=2028),")","")</f>
        <v/>
      </c>
      <c r="AU418" s="38" t="str">
        <f>IF(AND(D418&lt;2028,2028&lt;=Zisk!$D$10),1,IF(D418=2028,0,""))</f>
        <v/>
      </c>
      <c r="AV418" s="39" t="str">
        <f>IF(AND($D418&lt;=2028,Zisk!$D$10&gt;=2029),"x","")</f>
        <v/>
      </c>
      <c r="AW418" s="35" t="str">
        <f>IF(AND($D418&lt;=2029,Zisk!$D$10&gt;=2029),"(","")</f>
        <v/>
      </c>
      <c r="AX418" s="35" t="str">
        <f>IF(AND($D418&lt;=2029,Zisk!$D$10&gt;=2029),"1","")</f>
        <v/>
      </c>
      <c r="AY418" s="35" t="str">
        <f>IF(AND($D418&lt;=2029,Zisk!$D$10&gt;=2029),"+","")</f>
        <v/>
      </c>
      <c r="AZ418" s="37" t="str">
        <f>IF(AND($D418&lt;=2029,Zisk!$D$10&gt;=2029),VstupniParametry_SKRYT!$D$13,"")</f>
        <v/>
      </c>
      <c r="BA418" s="35" t="str">
        <f>IF(AND($D418&lt;=2029,Zisk!$D$10&gt;=2029),")","")</f>
        <v/>
      </c>
      <c r="BB418" s="38" t="str">
        <f>IF(AND(D418&lt;2029,2029&lt;=Zisk!$D$10),1,IF(D418=2029,0,""))</f>
        <v/>
      </c>
      <c r="BC418" s="39" t="str">
        <f>IF(AND($D418&lt;=2029,Zisk!$D$10&gt;=2030),"x","")</f>
        <v/>
      </c>
      <c r="BD418" s="35" t="str">
        <f>IF(AND($D418&lt;=2030,Zisk!$D$10&gt;=2030),"(","")</f>
        <v/>
      </c>
      <c r="BE418" s="35" t="str">
        <f>IF(AND($D418&lt;=2030,Zisk!$D$10&gt;=2030),"1","")</f>
        <v/>
      </c>
      <c r="BF418" s="35" t="str">
        <f>IF(AND($D418&lt;=2030,Zisk!$D$10&gt;=2030),"+","")</f>
        <v/>
      </c>
      <c r="BG418" s="37" t="str">
        <f>IF(AND($D418&lt;=2030,Zisk!$D$10&gt;=2030),VstupniParametry_SKRYT!$D$14,"")</f>
        <v/>
      </c>
      <c r="BH418" s="35" t="str">
        <f>IF(AND($D418&lt;=2030,Zisk!$D$10&gt;=2030),")","")</f>
        <v/>
      </c>
      <c r="BI418" s="38" t="str">
        <f>IF(AND(D418&lt;2030,2030&lt;=Zisk!$D$10),1,IF(D418=2030,0,""))</f>
        <v/>
      </c>
      <c r="BJ418" s="40" t="s">
        <v>32</v>
      </c>
      <c r="BK418" s="37">
        <f t="shared" si="214"/>
        <v>1</v>
      </c>
      <c r="BL418" s="35" t="str">
        <f t="shared" si="215"/>
        <v>x</v>
      </c>
      <c r="BM418" s="41">
        <f t="shared" si="216"/>
        <v>1</v>
      </c>
      <c r="BN418" s="37" t="str">
        <f t="shared" si="217"/>
        <v>x</v>
      </c>
      <c r="BO418" s="41">
        <f t="shared" si="202"/>
        <v>1.018</v>
      </c>
      <c r="BP418" s="41" t="str">
        <f t="shared" si="203"/>
        <v/>
      </c>
      <c r="BQ418" s="41" t="str">
        <f t="shared" si="204"/>
        <v/>
      </c>
      <c r="BR418" s="41" t="str">
        <f t="shared" si="205"/>
        <v/>
      </c>
      <c r="BS418" s="41" t="str">
        <f t="shared" si="206"/>
        <v/>
      </c>
      <c r="BT418" s="41" t="str">
        <f t="shared" si="207"/>
        <v/>
      </c>
      <c r="BU418" s="41" t="str">
        <f t="shared" si="208"/>
        <v/>
      </c>
      <c r="BV418" s="41" t="str">
        <f t="shared" si="209"/>
        <v/>
      </c>
      <c r="BW418" s="41" t="str">
        <f t="shared" si="210"/>
        <v/>
      </c>
      <c r="BX418" s="41" t="str">
        <f t="shared" si="211"/>
        <v/>
      </c>
      <c r="BY418" s="41" t="str">
        <f t="shared" si="212"/>
        <v/>
      </c>
      <c r="BZ418" s="40" t="s">
        <v>32</v>
      </c>
      <c r="CA418" s="41">
        <f t="shared" si="213"/>
        <v>1.018</v>
      </c>
      <c r="CB418" s="35"/>
      <c r="CC418" s="36">
        <f>IF(D418&gt;Zisk!$D$10,"",E418*CA418)</f>
        <v>0</v>
      </c>
    </row>
    <row r="419" spans="2:81" x14ac:dyDescent="0.2">
      <c r="B419" s="28" t="str">
        <f>Zisk!B430</f>
        <v/>
      </c>
      <c r="C419" s="28">
        <f>Zisk!C430</f>
        <v>0</v>
      </c>
      <c r="D419" s="28">
        <f>Zisk!E430</f>
        <v>0</v>
      </c>
      <c r="E419" s="29">
        <f>Zisk!D430</f>
        <v>0</v>
      </c>
      <c r="F419" s="29"/>
      <c r="G419" s="28" t="str">
        <f t="shared" si="188"/>
        <v>(</v>
      </c>
      <c r="H419" s="28" t="str">
        <f t="shared" si="189"/>
        <v>1</v>
      </c>
      <c r="I419" s="28" t="str">
        <f t="shared" si="190"/>
        <v>+</v>
      </c>
      <c r="J419" s="30">
        <f>IF($D419&lt;=2021,VstupniParametry_SKRYT!$D$5,"")</f>
        <v>0.02</v>
      </c>
      <c r="K419" s="28" t="str">
        <f t="shared" si="191"/>
        <v>)</v>
      </c>
      <c r="L419" s="31">
        <f>IF($D419&lt;=2021,COUNTIF(Vypocet_SKRYT!T416:AS416,"&gt;=1"),"")</f>
        <v>0</v>
      </c>
      <c r="M419" s="32" t="str">
        <f t="shared" si="192"/>
        <v>x</v>
      </c>
      <c r="N419" s="28" t="str">
        <f t="shared" si="193"/>
        <v>(</v>
      </c>
      <c r="O419" s="28" t="str">
        <f t="shared" si="194"/>
        <v>1</v>
      </c>
      <c r="P419" s="28" t="str">
        <f t="shared" si="195"/>
        <v>+</v>
      </c>
      <c r="Q419" s="30">
        <f>IF($D419&lt;=2024,VstupniParametry_SKRYT!$D$6,"")</f>
        <v>0.06</v>
      </c>
      <c r="R419" s="28" t="str">
        <f t="shared" si="196"/>
        <v>)</v>
      </c>
      <c r="S419" s="31">
        <f>IF($D419&lt;=2024,COUNTIFS(Vypocet_SKRYT!AT416:AV416,"&gt;=1"),"")</f>
        <v>0</v>
      </c>
      <c r="T419" s="32" t="str">
        <f t="shared" si="197"/>
        <v>x</v>
      </c>
      <c r="U419" s="28" t="str">
        <f t="shared" si="198"/>
        <v>(</v>
      </c>
      <c r="V419" s="28" t="str">
        <f t="shared" si="199"/>
        <v>1</v>
      </c>
      <c r="W419" s="28" t="str">
        <f t="shared" si="200"/>
        <v>+</v>
      </c>
      <c r="X419" s="30">
        <f>IF($D419&lt;=2025,VstupniParametry_SKRYT!$D$9,"")</f>
        <v>1.7999999999999999E-2</v>
      </c>
      <c r="Y419" s="28" t="str">
        <f t="shared" si="201"/>
        <v>)</v>
      </c>
      <c r="Z419" s="31">
        <f>IF(AND(D419&lt;2025,2025&lt;=Zisk!$D$10),1,IF(D419=2025,0,""))</f>
        <v>1</v>
      </c>
      <c r="AA419" s="32" t="str">
        <f>IF(AND($D419&lt;=2025,Zisk!$D$10&gt;=2026),"x","")</f>
        <v/>
      </c>
      <c r="AB419" s="28" t="str">
        <f>IF(AND($D419&lt;=2026,Zisk!$D$10&gt;=2026),"(","")</f>
        <v/>
      </c>
      <c r="AC419" s="28" t="str">
        <f>IF(AND($D419&lt;=2026,Zisk!$D$10&gt;=2026),"1","")</f>
        <v/>
      </c>
      <c r="AD419" s="28" t="str">
        <f>IF(AND($D419&lt;=2026,Zisk!$D$10&gt;=2026),"+","")</f>
        <v/>
      </c>
      <c r="AE419" s="30" t="str">
        <f>IF(AND($D419&lt;=2026,Zisk!$D$10&gt;=2026),VstupniParametry_SKRYT!$D$10,"")</f>
        <v/>
      </c>
      <c r="AF419" s="28" t="str">
        <f>IF(AND($D419&lt;=2026,Zisk!$D$10&gt;=2026),")","")</f>
        <v/>
      </c>
      <c r="AG419" s="31" t="str">
        <f>IF(AND(D419&lt;2026,2026&lt;=Zisk!$D$10),1,IF(D419=2026,0,""))</f>
        <v/>
      </c>
      <c r="AH419" s="32" t="str">
        <f>IF(AND($D419&lt;=2026,Zisk!$D$10&gt;=2027),"x","")</f>
        <v/>
      </c>
      <c r="AI419" s="28" t="str">
        <f>IF(AND($D419&lt;=2027,Zisk!$D$10&gt;=2027),"(","")</f>
        <v/>
      </c>
      <c r="AJ419" s="28" t="str">
        <f>IF(AND($D419&lt;=2027,Zisk!$D$10&gt;=2027),"1","")</f>
        <v/>
      </c>
      <c r="AK419" s="28" t="str">
        <f>IF(AND($D419&lt;=2027,Zisk!$D$10&gt;=2027),"+","")</f>
        <v/>
      </c>
      <c r="AL419" s="30" t="str">
        <f>IF(AND($D419&lt;=2027,Zisk!$D$10&gt;=2027),VstupniParametry_SKRYT!$D$11,"")</f>
        <v/>
      </c>
      <c r="AM419" s="28" t="str">
        <f>IF(AND($D419&lt;=2027,Zisk!$D$10&gt;=2027),")","")</f>
        <v/>
      </c>
      <c r="AN419" s="31" t="str">
        <f>IF(AND(D419&lt;2027,2027&lt;=Zisk!$D$10),1,IF(D419=2027,0,""))</f>
        <v/>
      </c>
      <c r="AO419" s="32" t="str">
        <f>IF(AND($D419&lt;=2027,Zisk!$D$10&gt;=2028),"x","")</f>
        <v/>
      </c>
      <c r="AP419" s="28" t="str">
        <f>IF(AND($D419&lt;=2028,Zisk!$D$10&gt;=2028),"(","")</f>
        <v/>
      </c>
      <c r="AQ419" s="28" t="str">
        <f>IF(AND($D419&lt;=2028,Zisk!$D$10&gt;=2028),"1","")</f>
        <v/>
      </c>
      <c r="AR419" s="28" t="str">
        <f>IF(AND($D419&lt;=2028,Zisk!$D$10&gt;=2028),"+","")</f>
        <v/>
      </c>
      <c r="AS419" s="30" t="str">
        <f>IF(AND($D419&lt;=2028,Zisk!$D$10&gt;=2028),VstupniParametry_SKRYT!$D$12,"")</f>
        <v/>
      </c>
      <c r="AT419" s="28" t="str">
        <f>IF(AND($D419&lt;=2028,Zisk!$D$10&gt;=2028),")","")</f>
        <v/>
      </c>
      <c r="AU419" s="31" t="str">
        <f>IF(AND(D419&lt;2028,2028&lt;=Zisk!$D$10),1,IF(D419=2028,0,""))</f>
        <v/>
      </c>
      <c r="AV419" s="32" t="str">
        <f>IF(AND($D419&lt;=2028,Zisk!$D$10&gt;=2029),"x","")</f>
        <v/>
      </c>
      <c r="AW419" s="28" t="str">
        <f>IF(AND($D419&lt;=2029,Zisk!$D$10&gt;=2029),"(","")</f>
        <v/>
      </c>
      <c r="AX419" s="28" t="str">
        <f>IF(AND($D419&lt;=2029,Zisk!$D$10&gt;=2029),"1","")</f>
        <v/>
      </c>
      <c r="AY419" s="28" t="str">
        <f>IF(AND($D419&lt;=2029,Zisk!$D$10&gt;=2029),"+","")</f>
        <v/>
      </c>
      <c r="AZ419" s="30" t="str">
        <f>IF(AND($D419&lt;=2029,Zisk!$D$10&gt;=2029),VstupniParametry_SKRYT!$D$13,"")</f>
        <v/>
      </c>
      <c r="BA419" s="28" t="str">
        <f>IF(AND($D419&lt;=2029,Zisk!$D$10&gt;=2029),")","")</f>
        <v/>
      </c>
      <c r="BB419" s="31" t="str">
        <f>IF(AND(D419&lt;2029,2029&lt;=Zisk!$D$10),1,IF(D419=2029,0,""))</f>
        <v/>
      </c>
      <c r="BC419" s="32" t="str">
        <f>IF(AND($D419&lt;=2029,Zisk!$D$10&gt;=2030),"x","")</f>
        <v/>
      </c>
      <c r="BD419" s="28" t="str">
        <f>IF(AND($D419&lt;=2030,Zisk!$D$10&gt;=2030),"(","")</f>
        <v/>
      </c>
      <c r="BE419" s="28" t="str">
        <f>IF(AND($D419&lt;=2030,Zisk!$D$10&gt;=2030),"1","")</f>
        <v/>
      </c>
      <c r="BF419" s="28" t="str">
        <f>IF(AND($D419&lt;=2030,Zisk!$D$10&gt;=2030),"+","")</f>
        <v/>
      </c>
      <c r="BG419" s="30" t="str">
        <f>IF(AND($D419&lt;=2030,Zisk!$D$10&gt;=2030),VstupniParametry_SKRYT!$D$14,"")</f>
        <v/>
      </c>
      <c r="BH419" s="28" t="str">
        <f>IF(AND($D419&lt;=2030,Zisk!$D$10&gt;=2030),")","")</f>
        <v/>
      </c>
      <c r="BI419" s="31" t="str">
        <f>IF(AND(D419&lt;2030,2030&lt;=Zisk!$D$10),1,IF(D419=2030,0,""))</f>
        <v/>
      </c>
      <c r="BJ419" s="33" t="s">
        <v>32</v>
      </c>
      <c r="BK419" s="30">
        <f t="shared" si="214"/>
        <v>1</v>
      </c>
      <c r="BL419" s="28" t="str">
        <f t="shared" si="215"/>
        <v>x</v>
      </c>
      <c r="BM419" s="34">
        <f t="shared" si="216"/>
        <v>1</v>
      </c>
      <c r="BN419" s="30" t="str">
        <f t="shared" si="217"/>
        <v>x</v>
      </c>
      <c r="BO419" s="34">
        <f t="shared" si="202"/>
        <v>1.018</v>
      </c>
      <c r="BP419" s="34" t="str">
        <f t="shared" si="203"/>
        <v/>
      </c>
      <c r="BQ419" s="34" t="str">
        <f t="shared" si="204"/>
        <v/>
      </c>
      <c r="BR419" s="34" t="str">
        <f t="shared" si="205"/>
        <v/>
      </c>
      <c r="BS419" s="34" t="str">
        <f t="shared" si="206"/>
        <v/>
      </c>
      <c r="BT419" s="34" t="str">
        <f t="shared" si="207"/>
        <v/>
      </c>
      <c r="BU419" s="34" t="str">
        <f t="shared" si="208"/>
        <v/>
      </c>
      <c r="BV419" s="34" t="str">
        <f t="shared" si="209"/>
        <v/>
      </c>
      <c r="BW419" s="34" t="str">
        <f t="shared" si="210"/>
        <v/>
      </c>
      <c r="BX419" s="34" t="str">
        <f t="shared" si="211"/>
        <v/>
      </c>
      <c r="BY419" s="34" t="str">
        <f t="shared" si="212"/>
        <v/>
      </c>
      <c r="BZ419" s="33" t="s">
        <v>32</v>
      </c>
      <c r="CA419" s="34">
        <f t="shared" si="213"/>
        <v>1.018</v>
      </c>
      <c r="CB419" s="28"/>
      <c r="CC419" s="29">
        <f>IF(D419&gt;Zisk!$D$10,"",E419*CA419)</f>
        <v>0</v>
      </c>
    </row>
    <row r="420" spans="2:81" x14ac:dyDescent="0.2">
      <c r="B420" s="35" t="str">
        <f>Zisk!B431</f>
        <v/>
      </c>
      <c r="C420" s="35">
        <f>Zisk!C431</f>
        <v>0</v>
      </c>
      <c r="D420" s="35">
        <f>Zisk!E431</f>
        <v>0</v>
      </c>
      <c r="E420" s="36">
        <f>Zisk!D431</f>
        <v>0</v>
      </c>
      <c r="F420" s="36"/>
      <c r="G420" s="35" t="str">
        <f t="shared" si="188"/>
        <v>(</v>
      </c>
      <c r="H420" s="35" t="str">
        <f t="shared" si="189"/>
        <v>1</v>
      </c>
      <c r="I420" s="35" t="str">
        <f t="shared" si="190"/>
        <v>+</v>
      </c>
      <c r="J420" s="37">
        <f>IF($D420&lt;=2021,VstupniParametry_SKRYT!$D$5,"")</f>
        <v>0.02</v>
      </c>
      <c r="K420" s="35" t="str">
        <f t="shared" si="191"/>
        <v>)</v>
      </c>
      <c r="L420" s="38">
        <f>IF($D420&lt;=2021,COUNTIF(Vypocet_SKRYT!T417:AS417,"&gt;=1"),"")</f>
        <v>0</v>
      </c>
      <c r="M420" s="39" t="str">
        <f t="shared" si="192"/>
        <v>x</v>
      </c>
      <c r="N420" s="35" t="str">
        <f t="shared" si="193"/>
        <v>(</v>
      </c>
      <c r="O420" s="35" t="str">
        <f t="shared" si="194"/>
        <v>1</v>
      </c>
      <c r="P420" s="35" t="str">
        <f t="shared" si="195"/>
        <v>+</v>
      </c>
      <c r="Q420" s="37">
        <f>IF($D420&lt;=2024,VstupniParametry_SKRYT!$D$6,"")</f>
        <v>0.06</v>
      </c>
      <c r="R420" s="35" t="str">
        <f t="shared" si="196"/>
        <v>)</v>
      </c>
      <c r="S420" s="38">
        <f>IF($D420&lt;=2024,COUNTIFS(Vypocet_SKRYT!AT417:AV417,"&gt;=1"),"")</f>
        <v>0</v>
      </c>
      <c r="T420" s="39" t="str">
        <f t="shared" si="197"/>
        <v>x</v>
      </c>
      <c r="U420" s="35" t="str">
        <f t="shared" si="198"/>
        <v>(</v>
      </c>
      <c r="V420" s="35" t="str">
        <f t="shared" si="199"/>
        <v>1</v>
      </c>
      <c r="W420" s="35" t="str">
        <f t="shared" si="200"/>
        <v>+</v>
      </c>
      <c r="X420" s="37">
        <f>IF($D420&lt;=2025,VstupniParametry_SKRYT!$D$9,"")</f>
        <v>1.7999999999999999E-2</v>
      </c>
      <c r="Y420" s="35" t="str">
        <f t="shared" si="201"/>
        <v>)</v>
      </c>
      <c r="Z420" s="38">
        <f>IF(AND(D420&lt;2025,2025&lt;=Zisk!$D$10),1,IF(D420=2025,0,""))</f>
        <v>1</v>
      </c>
      <c r="AA420" s="39" t="str">
        <f>IF(AND($D420&lt;=2025,Zisk!$D$10&gt;=2026),"x","")</f>
        <v/>
      </c>
      <c r="AB420" s="35" t="str">
        <f>IF(AND($D420&lt;=2026,Zisk!$D$10&gt;=2026),"(","")</f>
        <v/>
      </c>
      <c r="AC420" s="35" t="str">
        <f>IF(AND($D420&lt;=2026,Zisk!$D$10&gt;=2026),"1","")</f>
        <v/>
      </c>
      <c r="AD420" s="35" t="str">
        <f>IF(AND($D420&lt;=2026,Zisk!$D$10&gt;=2026),"+","")</f>
        <v/>
      </c>
      <c r="AE420" s="37" t="str">
        <f>IF(AND($D420&lt;=2026,Zisk!$D$10&gt;=2026),VstupniParametry_SKRYT!$D$10,"")</f>
        <v/>
      </c>
      <c r="AF420" s="35" t="str">
        <f>IF(AND($D420&lt;=2026,Zisk!$D$10&gt;=2026),")","")</f>
        <v/>
      </c>
      <c r="AG420" s="38" t="str">
        <f>IF(AND(D420&lt;2026,2026&lt;=Zisk!$D$10),1,IF(D420=2026,0,""))</f>
        <v/>
      </c>
      <c r="AH420" s="39" t="str">
        <f>IF(AND($D420&lt;=2026,Zisk!$D$10&gt;=2027),"x","")</f>
        <v/>
      </c>
      <c r="AI420" s="35" t="str">
        <f>IF(AND($D420&lt;=2027,Zisk!$D$10&gt;=2027),"(","")</f>
        <v/>
      </c>
      <c r="AJ420" s="35" t="str">
        <f>IF(AND($D420&lt;=2027,Zisk!$D$10&gt;=2027),"1","")</f>
        <v/>
      </c>
      <c r="AK420" s="35" t="str">
        <f>IF(AND($D420&lt;=2027,Zisk!$D$10&gt;=2027),"+","")</f>
        <v/>
      </c>
      <c r="AL420" s="37" t="str">
        <f>IF(AND($D420&lt;=2027,Zisk!$D$10&gt;=2027),VstupniParametry_SKRYT!$D$11,"")</f>
        <v/>
      </c>
      <c r="AM420" s="35" t="str">
        <f>IF(AND($D420&lt;=2027,Zisk!$D$10&gt;=2027),")","")</f>
        <v/>
      </c>
      <c r="AN420" s="38" t="str">
        <f>IF(AND(D420&lt;2027,2027&lt;=Zisk!$D$10),1,IF(D420=2027,0,""))</f>
        <v/>
      </c>
      <c r="AO420" s="39" t="str">
        <f>IF(AND($D420&lt;=2027,Zisk!$D$10&gt;=2028),"x","")</f>
        <v/>
      </c>
      <c r="AP420" s="35" t="str">
        <f>IF(AND($D420&lt;=2028,Zisk!$D$10&gt;=2028),"(","")</f>
        <v/>
      </c>
      <c r="AQ420" s="35" t="str">
        <f>IF(AND($D420&lt;=2028,Zisk!$D$10&gt;=2028),"1","")</f>
        <v/>
      </c>
      <c r="AR420" s="35" t="str">
        <f>IF(AND($D420&lt;=2028,Zisk!$D$10&gt;=2028),"+","")</f>
        <v/>
      </c>
      <c r="AS420" s="37" t="str">
        <f>IF(AND($D420&lt;=2028,Zisk!$D$10&gt;=2028),VstupniParametry_SKRYT!$D$12,"")</f>
        <v/>
      </c>
      <c r="AT420" s="35" t="str">
        <f>IF(AND($D420&lt;=2028,Zisk!$D$10&gt;=2028),")","")</f>
        <v/>
      </c>
      <c r="AU420" s="38" t="str">
        <f>IF(AND(D420&lt;2028,2028&lt;=Zisk!$D$10),1,IF(D420=2028,0,""))</f>
        <v/>
      </c>
      <c r="AV420" s="39" t="str">
        <f>IF(AND($D420&lt;=2028,Zisk!$D$10&gt;=2029),"x","")</f>
        <v/>
      </c>
      <c r="AW420" s="35" t="str">
        <f>IF(AND($D420&lt;=2029,Zisk!$D$10&gt;=2029),"(","")</f>
        <v/>
      </c>
      <c r="AX420" s="35" t="str">
        <f>IF(AND($D420&lt;=2029,Zisk!$D$10&gt;=2029),"1","")</f>
        <v/>
      </c>
      <c r="AY420" s="35" t="str">
        <f>IF(AND($D420&lt;=2029,Zisk!$D$10&gt;=2029),"+","")</f>
        <v/>
      </c>
      <c r="AZ420" s="37" t="str">
        <f>IF(AND($D420&lt;=2029,Zisk!$D$10&gt;=2029),VstupniParametry_SKRYT!$D$13,"")</f>
        <v/>
      </c>
      <c r="BA420" s="35" t="str">
        <f>IF(AND($D420&lt;=2029,Zisk!$D$10&gt;=2029),")","")</f>
        <v/>
      </c>
      <c r="BB420" s="38" t="str">
        <f>IF(AND(D420&lt;2029,2029&lt;=Zisk!$D$10),1,IF(D420=2029,0,""))</f>
        <v/>
      </c>
      <c r="BC420" s="39" t="str">
        <f>IF(AND($D420&lt;=2029,Zisk!$D$10&gt;=2030),"x","")</f>
        <v/>
      </c>
      <c r="BD420" s="35" t="str">
        <f>IF(AND($D420&lt;=2030,Zisk!$D$10&gt;=2030),"(","")</f>
        <v/>
      </c>
      <c r="BE420" s="35" t="str">
        <f>IF(AND($D420&lt;=2030,Zisk!$D$10&gt;=2030),"1","")</f>
        <v/>
      </c>
      <c r="BF420" s="35" t="str">
        <f>IF(AND($D420&lt;=2030,Zisk!$D$10&gt;=2030),"+","")</f>
        <v/>
      </c>
      <c r="BG420" s="37" t="str">
        <f>IF(AND($D420&lt;=2030,Zisk!$D$10&gt;=2030),VstupniParametry_SKRYT!$D$14,"")</f>
        <v/>
      </c>
      <c r="BH420" s="35" t="str">
        <f>IF(AND($D420&lt;=2030,Zisk!$D$10&gt;=2030),")","")</f>
        <v/>
      </c>
      <c r="BI420" s="38" t="str">
        <f>IF(AND(D420&lt;2030,2030&lt;=Zisk!$D$10),1,IF(D420=2030,0,""))</f>
        <v/>
      </c>
      <c r="BJ420" s="40" t="s">
        <v>32</v>
      </c>
      <c r="BK420" s="37">
        <f t="shared" si="214"/>
        <v>1</v>
      </c>
      <c r="BL420" s="35" t="str">
        <f t="shared" si="215"/>
        <v>x</v>
      </c>
      <c r="BM420" s="41">
        <f t="shared" si="216"/>
        <v>1</v>
      </c>
      <c r="BN420" s="37" t="str">
        <f t="shared" si="217"/>
        <v>x</v>
      </c>
      <c r="BO420" s="41">
        <f t="shared" si="202"/>
        <v>1.018</v>
      </c>
      <c r="BP420" s="41" t="str">
        <f t="shared" si="203"/>
        <v/>
      </c>
      <c r="BQ420" s="41" t="str">
        <f t="shared" si="204"/>
        <v/>
      </c>
      <c r="BR420" s="41" t="str">
        <f t="shared" si="205"/>
        <v/>
      </c>
      <c r="BS420" s="41" t="str">
        <f t="shared" si="206"/>
        <v/>
      </c>
      <c r="BT420" s="41" t="str">
        <f t="shared" si="207"/>
        <v/>
      </c>
      <c r="BU420" s="41" t="str">
        <f t="shared" si="208"/>
        <v/>
      </c>
      <c r="BV420" s="41" t="str">
        <f t="shared" si="209"/>
        <v/>
      </c>
      <c r="BW420" s="41" t="str">
        <f t="shared" si="210"/>
        <v/>
      </c>
      <c r="BX420" s="41" t="str">
        <f t="shared" si="211"/>
        <v/>
      </c>
      <c r="BY420" s="41" t="str">
        <f t="shared" si="212"/>
        <v/>
      </c>
      <c r="BZ420" s="40" t="s">
        <v>32</v>
      </c>
      <c r="CA420" s="41">
        <f t="shared" si="213"/>
        <v>1.018</v>
      </c>
      <c r="CB420" s="35"/>
      <c r="CC420" s="36">
        <f>IF(D420&gt;Zisk!$D$10,"",E420*CA420)</f>
        <v>0</v>
      </c>
    </row>
    <row r="421" spans="2:81" x14ac:dyDescent="0.2">
      <c r="B421" s="28" t="str">
        <f>Zisk!B432</f>
        <v/>
      </c>
      <c r="C421" s="28">
        <f>Zisk!C432</f>
        <v>0</v>
      </c>
      <c r="D421" s="28">
        <f>Zisk!E432</f>
        <v>0</v>
      </c>
      <c r="E421" s="29">
        <f>Zisk!D432</f>
        <v>0</v>
      </c>
      <c r="F421" s="29"/>
      <c r="G421" s="28" t="str">
        <f t="shared" si="188"/>
        <v>(</v>
      </c>
      <c r="H421" s="28" t="str">
        <f t="shared" si="189"/>
        <v>1</v>
      </c>
      <c r="I421" s="28" t="str">
        <f t="shared" si="190"/>
        <v>+</v>
      </c>
      <c r="J421" s="30">
        <f>IF($D421&lt;=2021,VstupniParametry_SKRYT!$D$5,"")</f>
        <v>0.02</v>
      </c>
      <c r="K421" s="28" t="str">
        <f t="shared" si="191"/>
        <v>)</v>
      </c>
      <c r="L421" s="31">
        <f>IF($D421&lt;=2021,COUNTIF(Vypocet_SKRYT!T418:AS418,"&gt;=1"),"")</f>
        <v>0</v>
      </c>
      <c r="M421" s="32" t="str">
        <f t="shared" si="192"/>
        <v>x</v>
      </c>
      <c r="N421" s="28" t="str">
        <f t="shared" si="193"/>
        <v>(</v>
      </c>
      <c r="O421" s="28" t="str">
        <f t="shared" si="194"/>
        <v>1</v>
      </c>
      <c r="P421" s="28" t="str">
        <f t="shared" si="195"/>
        <v>+</v>
      </c>
      <c r="Q421" s="30">
        <f>IF($D421&lt;=2024,VstupniParametry_SKRYT!$D$6,"")</f>
        <v>0.06</v>
      </c>
      <c r="R421" s="28" t="str">
        <f t="shared" si="196"/>
        <v>)</v>
      </c>
      <c r="S421" s="31">
        <f>IF($D421&lt;=2024,COUNTIFS(Vypocet_SKRYT!AT418:AV418,"&gt;=1"),"")</f>
        <v>0</v>
      </c>
      <c r="T421" s="32" t="str">
        <f t="shared" si="197"/>
        <v>x</v>
      </c>
      <c r="U421" s="28" t="str">
        <f t="shared" si="198"/>
        <v>(</v>
      </c>
      <c r="V421" s="28" t="str">
        <f t="shared" si="199"/>
        <v>1</v>
      </c>
      <c r="W421" s="28" t="str">
        <f t="shared" si="200"/>
        <v>+</v>
      </c>
      <c r="X421" s="30">
        <f>IF($D421&lt;=2025,VstupniParametry_SKRYT!$D$9,"")</f>
        <v>1.7999999999999999E-2</v>
      </c>
      <c r="Y421" s="28" t="str">
        <f t="shared" si="201"/>
        <v>)</v>
      </c>
      <c r="Z421" s="31">
        <f>IF(AND(D421&lt;2025,2025&lt;=Zisk!$D$10),1,IF(D421=2025,0,""))</f>
        <v>1</v>
      </c>
      <c r="AA421" s="32" t="str">
        <f>IF(AND($D421&lt;=2025,Zisk!$D$10&gt;=2026),"x","")</f>
        <v/>
      </c>
      <c r="AB421" s="28" t="str">
        <f>IF(AND($D421&lt;=2026,Zisk!$D$10&gt;=2026),"(","")</f>
        <v/>
      </c>
      <c r="AC421" s="28" t="str">
        <f>IF(AND($D421&lt;=2026,Zisk!$D$10&gt;=2026),"1","")</f>
        <v/>
      </c>
      <c r="AD421" s="28" t="str">
        <f>IF(AND($D421&lt;=2026,Zisk!$D$10&gt;=2026),"+","")</f>
        <v/>
      </c>
      <c r="AE421" s="30" t="str">
        <f>IF(AND($D421&lt;=2026,Zisk!$D$10&gt;=2026),VstupniParametry_SKRYT!$D$10,"")</f>
        <v/>
      </c>
      <c r="AF421" s="28" t="str">
        <f>IF(AND($D421&lt;=2026,Zisk!$D$10&gt;=2026),")","")</f>
        <v/>
      </c>
      <c r="AG421" s="31" t="str">
        <f>IF(AND(D421&lt;2026,2026&lt;=Zisk!$D$10),1,IF(D421=2026,0,""))</f>
        <v/>
      </c>
      <c r="AH421" s="32" t="str">
        <f>IF(AND($D421&lt;=2026,Zisk!$D$10&gt;=2027),"x","")</f>
        <v/>
      </c>
      <c r="AI421" s="28" t="str">
        <f>IF(AND($D421&lt;=2027,Zisk!$D$10&gt;=2027),"(","")</f>
        <v/>
      </c>
      <c r="AJ421" s="28" t="str">
        <f>IF(AND($D421&lt;=2027,Zisk!$D$10&gt;=2027),"1","")</f>
        <v/>
      </c>
      <c r="AK421" s="28" t="str">
        <f>IF(AND($D421&lt;=2027,Zisk!$D$10&gt;=2027),"+","")</f>
        <v/>
      </c>
      <c r="AL421" s="30" t="str">
        <f>IF(AND($D421&lt;=2027,Zisk!$D$10&gt;=2027),VstupniParametry_SKRYT!$D$11,"")</f>
        <v/>
      </c>
      <c r="AM421" s="28" t="str">
        <f>IF(AND($D421&lt;=2027,Zisk!$D$10&gt;=2027),")","")</f>
        <v/>
      </c>
      <c r="AN421" s="31" t="str">
        <f>IF(AND(D421&lt;2027,2027&lt;=Zisk!$D$10),1,IF(D421=2027,0,""))</f>
        <v/>
      </c>
      <c r="AO421" s="32" t="str">
        <f>IF(AND($D421&lt;=2027,Zisk!$D$10&gt;=2028),"x","")</f>
        <v/>
      </c>
      <c r="AP421" s="28" t="str">
        <f>IF(AND($D421&lt;=2028,Zisk!$D$10&gt;=2028),"(","")</f>
        <v/>
      </c>
      <c r="AQ421" s="28" t="str">
        <f>IF(AND($D421&lt;=2028,Zisk!$D$10&gt;=2028),"1","")</f>
        <v/>
      </c>
      <c r="AR421" s="28" t="str">
        <f>IF(AND($D421&lt;=2028,Zisk!$D$10&gt;=2028),"+","")</f>
        <v/>
      </c>
      <c r="AS421" s="30" t="str">
        <f>IF(AND($D421&lt;=2028,Zisk!$D$10&gt;=2028),VstupniParametry_SKRYT!$D$12,"")</f>
        <v/>
      </c>
      <c r="AT421" s="28" t="str">
        <f>IF(AND($D421&lt;=2028,Zisk!$D$10&gt;=2028),")","")</f>
        <v/>
      </c>
      <c r="AU421" s="31" t="str">
        <f>IF(AND(D421&lt;2028,2028&lt;=Zisk!$D$10),1,IF(D421=2028,0,""))</f>
        <v/>
      </c>
      <c r="AV421" s="32" t="str">
        <f>IF(AND($D421&lt;=2028,Zisk!$D$10&gt;=2029),"x","")</f>
        <v/>
      </c>
      <c r="AW421" s="28" t="str">
        <f>IF(AND($D421&lt;=2029,Zisk!$D$10&gt;=2029),"(","")</f>
        <v/>
      </c>
      <c r="AX421" s="28" t="str">
        <f>IF(AND($D421&lt;=2029,Zisk!$D$10&gt;=2029),"1","")</f>
        <v/>
      </c>
      <c r="AY421" s="28" t="str">
        <f>IF(AND($D421&lt;=2029,Zisk!$D$10&gt;=2029),"+","")</f>
        <v/>
      </c>
      <c r="AZ421" s="30" t="str">
        <f>IF(AND($D421&lt;=2029,Zisk!$D$10&gt;=2029),VstupniParametry_SKRYT!$D$13,"")</f>
        <v/>
      </c>
      <c r="BA421" s="28" t="str">
        <f>IF(AND($D421&lt;=2029,Zisk!$D$10&gt;=2029),")","")</f>
        <v/>
      </c>
      <c r="BB421" s="31" t="str">
        <f>IF(AND(D421&lt;2029,2029&lt;=Zisk!$D$10),1,IF(D421=2029,0,""))</f>
        <v/>
      </c>
      <c r="BC421" s="32" t="str">
        <f>IF(AND($D421&lt;=2029,Zisk!$D$10&gt;=2030),"x","")</f>
        <v/>
      </c>
      <c r="BD421" s="28" t="str">
        <f>IF(AND($D421&lt;=2030,Zisk!$D$10&gt;=2030),"(","")</f>
        <v/>
      </c>
      <c r="BE421" s="28" t="str">
        <f>IF(AND($D421&lt;=2030,Zisk!$D$10&gt;=2030),"1","")</f>
        <v/>
      </c>
      <c r="BF421" s="28" t="str">
        <f>IF(AND($D421&lt;=2030,Zisk!$D$10&gt;=2030),"+","")</f>
        <v/>
      </c>
      <c r="BG421" s="30" t="str">
        <f>IF(AND($D421&lt;=2030,Zisk!$D$10&gt;=2030),VstupniParametry_SKRYT!$D$14,"")</f>
        <v/>
      </c>
      <c r="BH421" s="28" t="str">
        <f>IF(AND($D421&lt;=2030,Zisk!$D$10&gt;=2030),")","")</f>
        <v/>
      </c>
      <c r="BI421" s="31" t="str">
        <f>IF(AND(D421&lt;2030,2030&lt;=Zisk!$D$10),1,IF(D421=2030,0,""))</f>
        <v/>
      </c>
      <c r="BJ421" s="33" t="s">
        <v>32</v>
      </c>
      <c r="BK421" s="30">
        <f t="shared" si="214"/>
        <v>1</v>
      </c>
      <c r="BL421" s="28" t="str">
        <f t="shared" si="215"/>
        <v>x</v>
      </c>
      <c r="BM421" s="34">
        <f t="shared" si="216"/>
        <v>1</v>
      </c>
      <c r="BN421" s="30" t="str">
        <f t="shared" si="217"/>
        <v>x</v>
      </c>
      <c r="BO421" s="34">
        <f t="shared" si="202"/>
        <v>1.018</v>
      </c>
      <c r="BP421" s="34" t="str">
        <f t="shared" si="203"/>
        <v/>
      </c>
      <c r="BQ421" s="34" t="str">
        <f t="shared" si="204"/>
        <v/>
      </c>
      <c r="BR421" s="34" t="str">
        <f t="shared" si="205"/>
        <v/>
      </c>
      <c r="BS421" s="34" t="str">
        <f t="shared" si="206"/>
        <v/>
      </c>
      <c r="BT421" s="34" t="str">
        <f t="shared" si="207"/>
        <v/>
      </c>
      <c r="BU421" s="34" t="str">
        <f t="shared" si="208"/>
        <v/>
      </c>
      <c r="BV421" s="34" t="str">
        <f t="shared" si="209"/>
        <v/>
      </c>
      <c r="BW421" s="34" t="str">
        <f t="shared" si="210"/>
        <v/>
      </c>
      <c r="BX421" s="34" t="str">
        <f t="shared" si="211"/>
        <v/>
      </c>
      <c r="BY421" s="34" t="str">
        <f t="shared" si="212"/>
        <v/>
      </c>
      <c r="BZ421" s="33" t="s">
        <v>32</v>
      </c>
      <c r="CA421" s="34">
        <f t="shared" si="213"/>
        <v>1.018</v>
      </c>
      <c r="CB421" s="28"/>
      <c r="CC421" s="29">
        <f>IF(D421&gt;Zisk!$D$10,"",E421*CA421)</f>
        <v>0</v>
      </c>
    </row>
    <row r="422" spans="2:81" x14ac:dyDescent="0.2">
      <c r="B422" s="35" t="str">
        <f>Zisk!B433</f>
        <v/>
      </c>
      <c r="C422" s="35">
        <f>Zisk!C433</f>
        <v>0</v>
      </c>
      <c r="D422" s="35">
        <f>Zisk!E433</f>
        <v>0</v>
      </c>
      <c r="E422" s="36">
        <f>Zisk!D433</f>
        <v>0</v>
      </c>
      <c r="F422" s="36"/>
      <c r="G422" s="35" t="str">
        <f t="shared" si="188"/>
        <v>(</v>
      </c>
      <c r="H422" s="35" t="str">
        <f t="shared" si="189"/>
        <v>1</v>
      </c>
      <c r="I422" s="35" t="str">
        <f t="shared" si="190"/>
        <v>+</v>
      </c>
      <c r="J422" s="37">
        <f>IF($D422&lt;=2021,VstupniParametry_SKRYT!$D$5,"")</f>
        <v>0.02</v>
      </c>
      <c r="K422" s="35" t="str">
        <f t="shared" si="191"/>
        <v>)</v>
      </c>
      <c r="L422" s="38">
        <f>IF($D422&lt;=2021,COUNTIF(Vypocet_SKRYT!T419:AS419,"&gt;=1"),"")</f>
        <v>0</v>
      </c>
      <c r="M422" s="39" t="str">
        <f t="shared" si="192"/>
        <v>x</v>
      </c>
      <c r="N422" s="35" t="str">
        <f t="shared" si="193"/>
        <v>(</v>
      </c>
      <c r="O422" s="35" t="str">
        <f t="shared" si="194"/>
        <v>1</v>
      </c>
      <c r="P422" s="35" t="str">
        <f t="shared" si="195"/>
        <v>+</v>
      </c>
      <c r="Q422" s="37">
        <f>IF($D422&lt;=2024,VstupniParametry_SKRYT!$D$6,"")</f>
        <v>0.06</v>
      </c>
      <c r="R422" s="35" t="str">
        <f t="shared" si="196"/>
        <v>)</v>
      </c>
      <c r="S422" s="38">
        <f>IF($D422&lt;=2024,COUNTIFS(Vypocet_SKRYT!AT419:AV419,"&gt;=1"),"")</f>
        <v>0</v>
      </c>
      <c r="T422" s="39" t="str">
        <f t="shared" si="197"/>
        <v>x</v>
      </c>
      <c r="U422" s="35" t="str">
        <f t="shared" si="198"/>
        <v>(</v>
      </c>
      <c r="V422" s="35" t="str">
        <f t="shared" si="199"/>
        <v>1</v>
      </c>
      <c r="W422" s="35" t="str">
        <f t="shared" si="200"/>
        <v>+</v>
      </c>
      <c r="X422" s="37">
        <f>IF($D422&lt;=2025,VstupniParametry_SKRYT!$D$9,"")</f>
        <v>1.7999999999999999E-2</v>
      </c>
      <c r="Y422" s="35" t="str">
        <f t="shared" si="201"/>
        <v>)</v>
      </c>
      <c r="Z422" s="38">
        <f>IF(AND(D422&lt;2025,2025&lt;=Zisk!$D$10),1,IF(D422=2025,0,""))</f>
        <v>1</v>
      </c>
      <c r="AA422" s="39" t="str">
        <f>IF(AND($D422&lt;=2025,Zisk!$D$10&gt;=2026),"x","")</f>
        <v/>
      </c>
      <c r="AB422" s="35" t="str">
        <f>IF(AND($D422&lt;=2026,Zisk!$D$10&gt;=2026),"(","")</f>
        <v/>
      </c>
      <c r="AC422" s="35" t="str">
        <f>IF(AND($D422&lt;=2026,Zisk!$D$10&gt;=2026),"1","")</f>
        <v/>
      </c>
      <c r="AD422" s="35" t="str">
        <f>IF(AND($D422&lt;=2026,Zisk!$D$10&gt;=2026),"+","")</f>
        <v/>
      </c>
      <c r="AE422" s="37" t="str">
        <f>IF(AND($D422&lt;=2026,Zisk!$D$10&gt;=2026),VstupniParametry_SKRYT!$D$10,"")</f>
        <v/>
      </c>
      <c r="AF422" s="35" t="str">
        <f>IF(AND($D422&lt;=2026,Zisk!$D$10&gt;=2026),")","")</f>
        <v/>
      </c>
      <c r="AG422" s="38" t="str">
        <f>IF(AND(D422&lt;2026,2026&lt;=Zisk!$D$10),1,IF(D422=2026,0,""))</f>
        <v/>
      </c>
      <c r="AH422" s="39" t="str">
        <f>IF(AND($D422&lt;=2026,Zisk!$D$10&gt;=2027),"x","")</f>
        <v/>
      </c>
      <c r="AI422" s="35" t="str">
        <f>IF(AND($D422&lt;=2027,Zisk!$D$10&gt;=2027),"(","")</f>
        <v/>
      </c>
      <c r="AJ422" s="35" t="str">
        <f>IF(AND($D422&lt;=2027,Zisk!$D$10&gt;=2027),"1","")</f>
        <v/>
      </c>
      <c r="AK422" s="35" t="str">
        <f>IF(AND($D422&lt;=2027,Zisk!$D$10&gt;=2027),"+","")</f>
        <v/>
      </c>
      <c r="AL422" s="37" t="str">
        <f>IF(AND($D422&lt;=2027,Zisk!$D$10&gt;=2027),VstupniParametry_SKRYT!$D$11,"")</f>
        <v/>
      </c>
      <c r="AM422" s="35" t="str">
        <f>IF(AND($D422&lt;=2027,Zisk!$D$10&gt;=2027),")","")</f>
        <v/>
      </c>
      <c r="AN422" s="38" t="str">
        <f>IF(AND(D422&lt;2027,2027&lt;=Zisk!$D$10),1,IF(D422=2027,0,""))</f>
        <v/>
      </c>
      <c r="AO422" s="39" t="str">
        <f>IF(AND($D422&lt;=2027,Zisk!$D$10&gt;=2028),"x","")</f>
        <v/>
      </c>
      <c r="AP422" s="35" t="str">
        <f>IF(AND($D422&lt;=2028,Zisk!$D$10&gt;=2028),"(","")</f>
        <v/>
      </c>
      <c r="AQ422" s="35" t="str">
        <f>IF(AND($D422&lt;=2028,Zisk!$D$10&gt;=2028),"1","")</f>
        <v/>
      </c>
      <c r="AR422" s="35" t="str">
        <f>IF(AND($D422&lt;=2028,Zisk!$D$10&gt;=2028),"+","")</f>
        <v/>
      </c>
      <c r="AS422" s="37" t="str">
        <f>IF(AND($D422&lt;=2028,Zisk!$D$10&gt;=2028),VstupniParametry_SKRYT!$D$12,"")</f>
        <v/>
      </c>
      <c r="AT422" s="35" t="str">
        <f>IF(AND($D422&lt;=2028,Zisk!$D$10&gt;=2028),")","")</f>
        <v/>
      </c>
      <c r="AU422" s="38" t="str">
        <f>IF(AND(D422&lt;2028,2028&lt;=Zisk!$D$10),1,IF(D422=2028,0,""))</f>
        <v/>
      </c>
      <c r="AV422" s="39" t="str">
        <f>IF(AND($D422&lt;=2028,Zisk!$D$10&gt;=2029),"x","")</f>
        <v/>
      </c>
      <c r="AW422" s="35" t="str">
        <f>IF(AND($D422&lt;=2029,Zisk!$D$10&gt;=2029),"(","")</f>
        <v/>
      </c>
      <c r="AX422" s="35" t="str">
        <f>IF(AND($D422&lt;=2029,Zisk!$D$10&gt;=2029),"1","")</f>
        <v/>
      </c>
      <c r="AY422" s="35" t="str">
        <f>IF(AND($D422&lt;=2029,Zisk!$D$10&gt;=2029),"+","")</f>
        <v/>
      </c>
      <c r="AZ422" s="37" t="str">
        <f>IF(AND($D422&lt;=2029,Zisk!$D$10&gt;=2029),VstupniParametry_SKRYT!$D$13,"")</f>
        <v/>
      </c>
      <c r="BA422" s="35" t="str">
        <f>IF(AND($D422&lt;=2029,Zisk!$D$10&gt;=2029),")","")</f>
        <v/>
      </c>
      <c r="BB422" s="38" t="str">
        <f>IF(AND(D422&lt;2029,2029&lt;=Zisk!$D$10),1,IF(D422=2029,0,""))</f>
        <v/>
      </c>
      <c r="BC422" s="39" t="str">
        <f>IF(AND($D422&lt;=2029,Zisk!$D$10&gt;=2030),"x","")</f>
        <v/>
      </c>
      <c r="BD422" s="35" t="str">
        <f>IF(AND($D422&lt;=2030,Zisk!$D$10&gt;=2030),"(","")</f>
        <v/>
      </c>
      <c r="BE422" s="35" t="str">
        <f>IF(AND($D422&lt;=2030,Zisk!$D$10&gt;=2030),"1","")</f>
        <v/>
      </c>
      <c r="BF422" s="35" t="str">
        <f>IF(AND($D422&lt;=2030,Zisk!$D$10&gt;=2030),"+","")</f>
        <v/>
      </c>
      <c r="BG422" s="37" t="str">
        <f>IF(AND($D422&lt;=2030,Zisk!$D$10&gt;=2030),VstupniParametry_SKRYT!$D$14,"")</f>
        <v/>
      </c>
      <c r="BH422" s="35" t="str">
        <f>IF(AND($D422&lt;=2030,Zisk!$D$10&gt;=2030),")","")</f>
        <v/>
      </c>
      <c r="BI422" s="38" t="str">
        <f>IF(AND(D422&lt;2030,2030&lt;=Zisk!$D$10),1,IF(D422=2030,0,""))</f>
        <v/>
      </c>
      <c r="BJ422" s="40" t="s">
        <v>32</v>
      </c>
      <c r="BK422" s="37">
        <f t="shared" si="214"/>
        <v>1</v>
      </c>
      <c r="BL422" s="35" t="str">
        <f t="shared" si="215"/>
        <v>x</v>
      </c>
      <c r="BM422" s="41">
        <f t="shared" si="216"/>
        <v>1</v>
      </c>
      <c r="BN422" s="37" t="str">
        <f t="shared" si="217"/>
        <v>x</v>
      </c>
      <c r="BO422" s="41">
        <f t="shared" si="202"/>
        <v>1.018</v>
      </c>
      <c r="BP422" s="41" t="str">
        <f t="shared" si="203"/>
        <v/>
      </c>
      <c r="BQ422" s="41" t="str">
        <f t="shared" si="204"/>
        <v/>
      </c>
      <c r="BR422" s="41" t="str">
        <f t="shared" si="205"/>
        <v/>
      </c>
      <c r="BS422" s="41" t="str">
        <f t="shared" si="206"/>
        <v/>
      </c>
      <c r="BT422" s="41" t="str">
        <f t="shared" si="207"/>
        <v/>
      </c>
      <c r="BU422" s="41" t="str">
        <f t="shared" si="208"/>
        <v/>
      </c>
      <c r="BV422" s="41" t="str">
        <f t="shared" si="209"/>
        <v/>
      </c>
      <c r="BW422" s="41" t="str">
        <f t="shared" si="210"/>
        <v/>
      </c>
      <c r="BX422" s="41" t="str">
        <f t="shared" si="211"/>
        <v/>
      </c>
      <c r="BY422" s="41" t="str">
        <f t="shared" si="212"/>
        <v/>
      </c>
      <c r="BZ422" s="40" t="s">
        <v>32</v>
      </c>
      <c r="CA422" s="41">
        <f t="shared" si="213"/>
        <v>1.018</v>
      </c>
      <c r="CB422" s="35"/>
      <c r="CC422" s="36">
        <f>IF(D422&gt;Zisk!$D$10,"",E422*CA422)</f>
        <v>0</v>
      </c>
    </row>
    <row r="423" spans="2:81" x14ac:dyDescent="0.2">
      <c r="B423" s="28" t="str">
        <f>Zisk!B434</f>
        <v/>
      </c>
      <c r="C423" s="28">
        <f>Zisk!C434</f>
        <v>0</v>
      </c>
      <c r="D423" s="28">
        <f>Zisk!E434</f>
        <v>0</v>
      </c>
      <c r="E423" s="29">
        <f>Zisk!D434</f>
        <v>0</v>
      </c>
      <c r="F423" s="29"/>
      <c r="G423" s="28" t="str">
        <f t="shared" si="188"/>
        <v>(</v>
      </c>
      <c r="H423" s="28" t="str">
        <f t="shared" si="189"/>
        <v>1</v>
      </c>
      <c r="I423" s="28" t="str">
        <f t="shared" si="190"/>
        <v>+</v>
      </c>
      <c r="J423" s="30">
        <f>IF($D423&lt;=2021,VstupniParametry_SKRYT!$D$5,"")</f>
        <v>0.02</v>
      </c>
      <c r="K423" s="28" t="str">
        <f t="shared" si="191"/>
        <v>)</v>
      </c>
      <c r="L423" s="31">
        <f>IF($D423&lt;=2021,COUNTIF(Vypocet_SKRYT!T420:AS420,"&gt;=1"),"")</f>
        <v>0</v>
      </c>
      <c r="M423" s="32" t="str">
        <f t="shared" si="192"/>
        <v>x</v>
      </c>
      <c r="N423" s="28" t="str">
        <f t="shared" si="193"/>
        <v>(</v>
      </c>
      <c r="O423" s="28" t="str">
        <f t="shared" si="194"/>
        <v>1</v>
      </c>
      <c r="P423" s="28" t="str">
        <f t="shared" si="195"/>
        <v>+</v>
      </c>
      <c r="Q423" s="30">
        <f>IF($D423&lt;=2024,VstupniParametry_SKRYT!$D$6,"")</f>
        <v>0.06</v>
      </c>
      <c r="R423" s="28" t="str">
        <f t="shared" si="196"/>
        <v>)</v>
      </c>
      <c r="S423" s="31">
        <f>IF($D423&lt;=2024,COUNTIFS(Vypocet_SKRYT!AT420:AV420,"&gt;=1"),"")</f>
        <v>0</v>
      </c>
      <c r="T423" s="32" t="str">
        <f t="shared" si="197"/>
        <v>x</v>
      </c>
      <c r="U423" s="28" t="str">
        <f t="shared" si="198"/>
        <v>(</v>
      </c>
      <c r="V423" s="28" t="str">
        <f t="shared" si="199"/>
        <v>1</v>
      </c>
      <c r="W423" s="28" t="str">
        <f t="shared" si="200"/>
        <v>+</v>
      </c>
      <c r="X423" s="30">
        <f>IF($D423&lt;=2025,VstupniParametry_SKRYT!$D$9,"")</f>
        <v>1.7999999999999999E-2</v>
      </c>
      <c r="Y423" s="28" t="str">
        <f t="shared" si="201"/>
        <v>)</v>
      </c>
      <c r="Z423" s="31">
        <f>IF(AND(D423&lt;2025,2025&lt;=Zisk!$D$10),1,IF(D423=2025,0,""))</f>
        <v>1</v>
      </c>
      <c r="AA423" s="32" t="str">
        <f>IF(AND($D423&lt;=2025,Zisk!$D$10&gt;=2026),"x","")</f>
        <v/>
      </c>
      <c r="AB423" s="28" t="str">
        <f>IF(AND($D423&lt;=2026,Zisk!$D$10&gt;=2026),"(","")</f>
        <v/>
      </c>
      <c r="AC423" s="28" t="str">
        <f>IF(AND($D423&lt;=2026,Zisk!$D$10&gt;=2026),"1","")</f>
        <v/>
      </c>
      <c r="AD423" s="28" t="str">
        <f>IF(AND($D423&lt;=2026,Zisk!$D$10&gt;=2026),"+","")</f>
        <v/>
      </c>
      <c r="AE423" s="30" t="str">
        <f>IF(AND($D423&lt;=2026,Zisk!$D$10&gt;=2026),VstupniParametry_SKRYT!$D$10,"")</f>
        <v/>
      </c>
      <c r="AF423" s="28" t="str">
        <f>IF(AND($D423&lt;=2026,Zisk!$D$10&gt;=2026),")","")</f>
        <v/>
      </c>
      <c r="AG423" s="31" t="str">
        <f>IF(AND(D423&lt;2026,2026&lt;=Zisk!$D$10),1,IF(D423=2026,0,""))</f>
        <v/>
      </c>
      <c r="AH423" s="32" t="str">
        <f>IF(AND($D423&lt;=2026,Zisk!$D$10&gt;=2027),"x","")</f>
        <v/>
      </c>
      <c r="AI423" s="28" t="str">
        <f>IF(AND($D423&lt;=2027,Zisk!$D$10&gt;=2027),"(","")</f>
        <v/>
      </c>
      <c r="AJ423" s="28" t="str">
        <f>IF(AND($D423&lt;=2027,Zisk!$D$10&gt;=2027),"1","")</f>
        <v/>
      </c>
      <c r="AK423" s="28" t="str">
        <f>IF(AND($D423&lt;=2027,Zisk!$D$10&gt;=2027),"+","")</f>
        <v/>
      </c>
      <c r="AL423" s="30" t="str">
        <f>IF(AND($D423&lt;=2027,Zisk!$D$10&gt;=2027),VstupniParametry_SKRYT!$D$11,"")</f>
        <v/>
      </c>
      <c r="AM423" s="28" t="str">
        <f>IF(AND($D423&lt;=2027,Zisk!$D$10&gt;=2027),")","")</f>
        <v/>
      </c>
      <c r="AN423" s="31" t="str">
        <f>IF(AND(D423&lt;2027,2027&lt;=Zisk!$D$10),1,IF(D423=2027,0,""))</f>
        <v/>
      </c>
      <c r="AO423" s="32" t="str">
        <f>IF(AND($D423&lt;=2027,Zisk!$D$10&gt;=2028),"x","")</f>
        <v/>
      </c>
      <c r="AP423" s="28" t="str">
        <f>IF(AND($D423&lt;=2028,Zisk!$D$10&gt;=2028),"(","")</f>
        <v/>
      </c>
      <c r="AQ423" s="28" t="str">
        <f>IF(AND($D423&lt;=2028,Zisk!$D$10&gt;=2028),"1","")</f>
        <v/>
      </c>
      <c r="AR423" s="28" t="str">
        <f>IF(AND($D423&lt;=2028,Zisk!$D$10&gt;=2028),"+","")</f>
        <v/>
      </c>
      <c r="AS423" s="30" t="str">
        <f>IF(AND($D423&lt;=2028,Zisk!$D$10&gt;=2028),VstupniParametry_SKRYT!$D$12,"")</f>
        <v/>
      </c>
      <c r="AT423" s="28" t="str">
        <f>IF(AND($D423&lt;=2028,Zisk!$D$10&gt;=2028),")","")</f>
        <v/>
      </c>
      <c r="AU423" s="31" t="str">
        <f>IF(AND(D423&lt;2028,2028&lt;=Zisk!$D$10),1,IF(D423=2028,0,""))</f>
        <v/>
      </c>
      <c r="AV423" s="32" t="str">
        <f>IF(AND($D423&lt;=2028,Zisk!$D$10&gt;=2029),"x","")</f>
        <v/>
      </c>
      <c r="AW423" s="28" t="str">
        <f>IF(AND($D423&lt;=2029,Zisk!$D$10&gt;=2029),"(","")</f>
        <v/>
      </c>
      <c r="AX423" s="28" t="str">
        <f>IF(AND($D423&lt;=2029,Zisk!$D$10&gt;=2029),"1","")</f>
        <v/>
      </c>
      <c r="AY423" s="28" t="str">
        <f>IF(AND($D423&lt;=2029,Zisk!$D$10&gt;=2029),"+","")</f>
        <v/>
      </c>
      <c r="AZ423" s="30" t="str">
        <f>IF(AND($D423&lt;=2029,Zisk!$D$10&gt;=2029),VstupniParametry_SKRYT!$D$13,"")</f>
        <v/>
      </c>
      <c r="BA423" s="28" t="str">
        <f>IF(AND($D423&lt;=2029,Zisk!$D$10&gt;=2029),")","")</f>
        <v/>
      </c>
      <c r="BB423" s="31" t="str">
        <f>IF(AND(D423&lt;2029,2029&lt;=Zisk!$D$10),1,IF(D423=2029,0,""))</f>
        <v/>
      </c>
      <c r="BC423" s="32" t="str">
        <f>IF(AND($D423&lt;=2029,Zisk!$D$10&gt;=2030),"x","")</f>
        <v/>
      </c>
      <c r="BD423" s="28" t="str">
        <f>IF(AND($D423&lt;=2030,Zisk!$D$10&gt;=2030),"(","")</f>
        <v/>
      </c>
      <c r="BE423" s="28" t="str">
        <f>IF(AND($D423&lt;=2030,Zisk!$D$10&gt;=2030),"1","")</f>
        <v/>
      </c>
      <c r="BF423" s="28" t="str">
        <f>IF(AND($D423&lt;=2030,Zisk!$D$10&gt;=2030),"+","")</f>
        <v/>
      </c>
      <c r="BG423" s="30" t="str">
        <f>IF(AND($D423&lt;=2030,Zisk!$D$10&gt;=2030),VstupniParametry_SKRYT!$D$14,"")</f>
        <v/>
      </c>
      <c r="BH423" s="28" t="str">
        <f>IF(AND($D423&lt;=2030,Zisk!$D$10&gt;=2030),")","")</f>
        <v/>
      </c>
      <c r="BI423" s="31" t="str">
        <f>IF(AND(D423&lt;2030,2030&lt;=Zisk!$D$10),1,IF(D423=2030,0,""))</f>
        <v/>
      </c>
      <c r="BJ423" s="33" t="s">
        <v>32</v>
      </c>
      <c r="BK423" s="30">
        <f t="shared" si="214"/>
        <v>1</v>
      </c>
      <c r="BL423" s="28" t="str">
        <f t="shared" si="215"/>
        <v>x</v>
      </c>
      <c r="BM423" s="34">
        <f t="shared" si="216"/>
        <v>1</v>
      </c>
      <c r="BN423" s="30" t="str">
        <f t="shared" si="217"/>
        <v>x</v>
      </c>
      <c r="BO423" s="34">
        <f t="shared" si="202"/>
        <v>1.018</v>
      </c>
      <c r="BP423" s="34" t="str">
        <f t="shared" si="203"/>
        <v/>
      </c>
      <c r="BQ423" s="34" t="str">
        <f t="shared" si="204"/>
        <v/>
      </c>
      <c r="BR423" s="34" t="str">
        <f t="shared" si="205"/>
        <v/>
      </c>
      <c r="BS423" s="34" t="str">
        <f t="shared" si="206"/>
        <v/>
      </c>
      <c r="BT423" s="34" t="str">
        <f t="shared" si="207"/>
        <v/>
      </c>
      <c r="BU423" s="34" t="str">
        <f t="shared" si="208"/>
        <v/>
      </c>
      <c r="BV423" s="34" t="str">
        <f t="shared" si="209"/>
        <v/>
      </c>
      <c r="BW423" s="34" t="str">
        <f t="shared" si="210"/>
        <v/>
      </c>
      <c r="BX423" s="34" t="str">
        <f t="shared" si="211"/>
        <v/>
      </c>
      <c r="BY423" s="34" t="str">
        <f t="shared" si="212"/>
        <v/>
      </c>
      <c r="BZ423" s="33" t="s">
        <v>32</v>
      </c>
      <c r="CA423" s="34">
        <f t="shared" si="213"/>
        <v>1.018</v>
      </c>
      <c r="CB423" s="28"/>
      <c r="CC423" s="29">
        <f>IF(D423&gt;Zisk!$D$10,"",E423*CA423)</f>
        <v>0</v>
      </c>
    </row>
    <row r="424" spans="2:81" x14ac:dyDescent="0.2">
      <c r="B424" s="35" t="str">
        <f>Zisk!B435</f>
        <v/>
      </c>
      <c r="C424" s="35">
        <f>Zisk!C435</f>
        <v>0</v>
      </c>
      <c r="D424" s="35">
        <f>Zisk!E435</f>
        <v>0</v>
      </c>
      <c r="E424" s="36">
        <f>Zisk!D435</f>
        <v>0</v>
      </c>
      <c r="F424" s="36"/>
      <c r="G424" s="35" t="str">
        <f t="shared" si="188"/>
        <v>(</v>
      </c>
      <c r="H424" s="35" t="str">
        <f t="shared" si="189"/>
        <v>1</v>
      </c>
      <c r="I424" s="35" t="str">
        <f t="shared" si="190"/>
        <v>+</v>
      </c>
      <c r="J424" s="37">
        <f>IF($D424&lt;=2021,VstupniParametry_SKRYT!$D$5,"")</f>
        <v>0.02</v>
      </c>
      <c r="K424" s="35" t="str">
        <f t="shared" si="191"/>
        <v>)</v>
      </c>
      <c r="L424" s="38">
        <f>IF($D424&lt;=2021,COUNTIF(Vypocet_SKRYT!T421:AS421,"&gt;=1"),"")</f>
        <v>0</v>
      </c>
      <c r="M424" s="39" t="str">
        <f t="shared" si="192"/>
        <v>x</v>
      </c>
      <c r="N424" s="35" t="str">
        <f t="shared" si="193"/>
        <v>(</v>
      </c>
      <c r="O424" s="35" t="str">
        <f t="shared" si="194"/>
        <v>1</v>
      </c>
      <c r="P424" s="35" t="str">
        <f t="shared" si="195"/>
        <v>+</v>
      </c>
      <c r="Q424" s="37">
        <f>IF($D424&lt;=2024,VstupniParametry_SKRYT!$D$6,"")</f>
        <v>0.06</v>
      </c>
      <c r="R424" s="35" t="str">
        <f t="shared" si="196"/>
        <v>)</v>
      </c>
      <c r="S424" s="38">
        <f>IF($D424&lt;=2024,COUNTIFS(Vypocet_SKRYT!AT421:AV421,"&gt;=1"),"")</f>
        <v>0</v>
      </c>
      <c r="T424" s="39" t="str">
        <f t="shared" si="197"/>
        <v>x</v>
      </c>
      <c r="U424" s="35" t="str">
        <f t="shared" si="198"/>
        <v>(</v>
      </c>
      <c r="V424" s="35" t="str">
        <f t="shared" si="199"/>
        <v>1</v>
      </c>
      <c r="W424" s="35" t="str">
        <f t="shared" si="200"/>
        <v>+</v>
      </c>
      <c r="X424" s="37">
        <f>IF($D424&lt;=2025,VstupniParametry_SKRYT!$D$9,"")</f>
        <v>1.7999999999999999E-2</v>
      </c>
      <c r="Y424" s="35" t="str">
        <f t="shared" si="201"/>
        <v>)</v>
      </c>
      <c r="Z424" s="38">
        <f>IF(AND(D424&lt;2025,2025&lt;=Zisk!$D$10),1,IF(D424=2025,0,""))</f>
        <v>1</v>
      </c>
      <c r="AA424" s="39" t="str">
        <f>IF(AND($D424&lt;=2025,Zisk!$D$10&gt;=2026),"x","")</f>
        <v/>
      </c>
      <c r="AB424" s="35" t="str">
        <f>IF(AND($D424&lt;=2026,Zisk!$D$10&gt;=2026),"(","")</f>
        <v/>
      </c>
      <c r="AC424" s="35" t="str">
        <f>IF(AND($D424&lt;=2026,Zisk!$D$10&gt;=2026),"1","")</f>
        <v/>
      </c>
      <c r="AD424" s="35" t="str">
        <f>IF(AND($D424&lt;=2026,Zisk!$D$10&gt;=2026),"+","")</f>
        <v/>
      </c>
      <c r="AE424" s="37" t="str">
        <f>IF(AND($D424&lt;=2026,Zisk!$D$10&gt;=2026),VstupniParametry_SKRYT!$D$10,"")</f>
        <v/>
      </c>
      <c r="AF424" s="35" t="str">
        <f>IF(AND($D424&lt;=2026,Zisk!$D$10&gt;=2026),")","")</f>
        <v/>
      </c>
      <c r="AG424" s="38" t="str">
        <f>IF(AND(D424&lt;2026,2026&lt;=Zisk!$D$10),1,IF(D424=2026,0,""))</f>
        <v/>
      </c>
      <c r="AH424" s="39" t="str">
        <f>IF(AND($D424&lt;=2026,Zisk!$D$10&gt;=2027),"x","")</f>
        <v/>
      </c>
      <c r="AI424" s="35" t="str">
        <f>IF(AND($D424&lt;=2027,Zisk!$D$10&gt;=2027),"(","")</f>
        <v/>
      </c>
      <c r="AJ424" s="35" t="str">
        <f>IF(AND($D424&lt;=2027,Zisk!$D$10&gt;=2027),"1","")</f>
        <v/>
      </c>
      <c r="AK424" s="35" t="str">
        <f>IF(AND($D424&lt;=2027,Zisk!$D$10&gt;=2027),"+","")</f>
        <v/>
      </c>
      <c r="AL424" s="37" t="str">
        <f>IF(AND($D424&lt;=2027,Zisk!$D$10&gt;=2027),VstupniParametry_SKRYT!$D$11,"")</f>
        <v/>
      </c>
      <c r="AM424" s="35" t="str">
        <f>IF(AND($D424&lt;=2027,Zisk!$D$10&gt;=2027),")","")</f>
        <v/>
      </c>
      <c r="AN424" s="38" t="str">
        <f>IF(AND(D424&lt;2027,2027&lt;=Zisk!$D$10),1,IF(D424=2027,0,""))</f>
        <v/>
      </c>
      <c r="AO424" s="39" t="str">
        <f>IF(AND($D424&lt;=2027,Zisk!$D$10&gt;=2028),"x","")</f>
        <v/>
      </c>
      <c r="AP424" s="35" t="str">
        <f>IF(AND($D424&lt;=2028,Zisk!$D$10&gt;=2028),"(","")</f>
        <v/>
      </c>
      <c r="AQ424" s="35" t="str">
        <f>IF(AND($D424&lt;=2028,Zisk!$D$10&gt;=2028),"1","")</f>
        <v/>
      </c>
      <c r="AR424" s="35" t="str">
        <f>IF(AND($D424&lt;=2028,Zisk!$D$10&gt;=2028),"+","")</f>
        <v/>
      </c>
      <c r="AS424" s="37" t="str">
        <f>IF(AND($D424&lt;=2028,Zisk!$D$10&gt;=2028),VstupniParametry_SKRYT!$D$12,"")</f>
        <v/>
      </c>
      <c r="AT424" s="35" t="str">
        <f>IF(AND($D424&lt;=2028,Zisk!$D$10&gt;=2028),")","")</f>
        <v/>
      </c>
      <c r="AU424" s="38" t="str">
        <f>IF(AND(D424&lt;2028,2028&lt;=Zisk!$D$10),1,IF(D424=2028,0,""))</f>
        <v/>
      </c>
      <c r="AV424" s="39" t="str">
        <f>IF(AND($D424&lt;=2028,Zisk!$D$10&gt;=2029),"x","")</f>
        <v/>
      </c>
      <c r="AW424" s="35" t="str">
        <f>IF(AND($D424&lt;=2029,Zisk!$D$10&gt;=2029),"(","")</f>
        <v/>
      </c>
      <c r="AX424" s="35" t="str">
        <f>IF(AND($D424&lt;=2029,Zisk!$D$10&gt;=2029),"1","")</f>
        <v/>
      </c>
      <c r="AY424" s="35" t="str">
        <f>IF(AND($D424&lt;=2029,Zisk!$D$10&gt;=2029),"+","")</f>
        <v/>
      </c>
      <c r="AZ424" s="37" t="str">
        <f>IF(AND($D424&lt;=2029,Zisk!$D$10&gt;=2029),VstupniParametry_SKRYT!$D$13,"")</f>
        <v/>
      </c>
      <c r="BA424" s="35" t="str">
        <f>IF(AND($D424&lt;=2029,Zisk!$D$10&gt;=2029),")","")</f>
        <v/>
      </c>
      <c r="BB424" s="38" t="str">
        <f>IF(AND(D424&lt;2029,2029&lt;=Zisk!$D$10),1,IF(D424=2029,0,""))</f>
        <v/>
      </c>
      <c r="BC424" s="39" t="str">
        <f>IF(AND($D424&lt;=2029,Zisk!$D$10&gt;=2030),"x","")</f>
        <v/>
      </c>
      <c r="BD424" s="35" t="str">
        <f>IF(AND($D424&lt;=2030,Zisk!$D$10&gt;=2030),"(","")</f>
        <v/>
      </c>
      <c r="BE424" s="35" t="str">
        <f>IF(AND($D424&lt;=2030,Zisk!$D$10&gt;=2030),"1","")</f>
        <v/>
      </c>
      <c r="BF424" s="35" t="str">
        <f>IF(AND($D424&lt;=2030,Zisk!$D$10&gt;=2030),"+","")</f>
        <v/>
      </c>
      <c r="BG424" s="37" t="str">
        <f>IF(AND($D424&lt;=2030,Zisk!$D$10&gt;=2030),VstupniParametry_SKRYT!$D$14,"")</f>
        <v/>
      </c>
      <c r="BH424" s="35" t="str">
        <f>IF(AND($D424&lt;=2030,Zisk!$D$10&gt;=2030),")","")</f>
        <v/>
      </c>
      <c r="BI424" s="38" t="str">
        <f>IF(AND(D424&lt;2030,2030&lt;=Zisk!$D$10),1,IF(D424=2030,0,""))</f>
        <v/>
      </c>
      <c r="BJ424" s="40" t="s">
        <v>32</v>
      </c>
      <c r="BK424" s="37">
        <f t="shared" si="214"/>
        <v>1</v>
      </c>
      <c r="BL424" s="35" t="str">
        <f t="shared" si="215"/>
        <v>x</v>
      </c>
      <c r="BM424" s="41">
        <f t="shared" si="216"/>
        <v>1</v>
      </c>
      <c r="BN424" s="37" t="str">
        <f t="shared" si="217"/>
        <v>x</v>
      </c>
      <c r="BO424" s="41">
        <f t="shared" si="202"/>
        <v>1.018</v>
      </c>
      <c r="BP424" s="41" t="str">
        <f t="shared" si="203"/>
        <v/>
      </c>
      <c r="BQ424" s="41" t="str">
        <f t="shared" si="204"/>
        <v/>
      </c>
      <c r="BR424" s="41" t="str">
        <f t="shared" si="205"/>
        <v/>
      </c>
      <c r="BS424" s="41" t="str">
        <f t="shared" si="206"/>
        <v/>
      </c>
      <c r="BT424" s="41" t="str">
        <f t="shared" si="207"/>
        <v/>
      </c>
      <c r="BU424" s="41" t="str">
        <f t="shared" si="208"/>
        <v/>
      </c>
      <c r="BV424" s="41" t="str">
        <f t="shared" si="209"/>
        <v/>
      </c>
      <c r="BW424" s="41" t="str">
        <f t="shared" si="210"/>
        <v/>
      </c>
      <c r="BX424" s="41" t="str">
        <f t="shared" si="211"/>
        <v/>
      </c>
      <c r="BY424" s="41" t="str">
        <f t="shared" si="212"/>
        <v/>
      </c>
      <c r="BZ424" s="40" t="s">
        <v>32</v>
      </c>
      <c r="CA424" s="41">
        <f t="shared" si="213"/>
        <v>1.018</v>
      </c>
      <c r="CB424" s="35"/>
      <c r="CC424" s="36">
        <f>IF(D424&gt;Zisk!$D$10,"",E424*CA424)</f>
        <v>0</v>
      </c>
    </row>
    <row r="425" spans="2:81" x14ac:dyDescent="0.2">
      <c r="B425" s="28" t="str">
        <f>Zisk!B436</f>
        <v/>
      </c>
      <c r="C425" s="28">
        <f>Zisk!C436</f>
        <v>0</v>
      </c>
      <c r="D425" s="28">
        <f>Zisk!E436</f>
        <v>0</v>
      </c>
      <c r="E425" s="29">
        <f>Zisk!D436</f>
        <v>0</v>
      </c>
      <c r="F425" s="29"/>
      <c r="G425" s="28" t="str">
        <f t="shared" si="188"/>
        <v>(</v>
      </c>
      <c r="H425" s="28" t="str">
        <f t="shared" si="189"/>
        <v>1</v>
      </c>
      <c r="I425" s="28" t="str">
        <f t="shared" si="190"/>
        <v>+</v>
      </c>
      <c r="J425" s="30">
        <f>IF($D425&lt;=2021,VstupniParametry_SKRYT!$D$5,"")</f>
        <v>0.02</v>
      </c>
      <c r="K425" s="28" t="str">
        <f t="shared" si="191"/>
        <v>)</v>
      </c>
      <c r="L425" s="31">
        <f>IF($D425&lt;=2021,COUNTIF(Vypocet_SKRYT!T422:AS422,"&gt;=1"),"")</f>
        <v>0</v>
      </c>
      <c r="M425" s="32" t="str">
        <f t="shared" si="192"/>
        <v>x</v>
      </c>
      <c r="N425" s="28" t="str">
        <f t="shared" si="193"/>
        <v>(</v>
      </c>
      <c r="O425" s="28" t="str">
        <f t="shared" si="194"/>
        <v>1</v>
      </c>
      <c r="P425" s="28" t="str">
        <f t="shared" si="195"/>
        <v>+</v>
      </c>
      <c r="Q425" s="30">
        <f>IF($D425&lt;=2024,VstupniParametry_SKRYT!$D$6,"")</f>
        <v>0.06</v>
      </c>
      <c r="R425" s="28" t="str">
        <f t="shared" si="196"/>
        <v>)</v>
      </c>
      <c r="S425" s="31">
        <f>IF($D425&lt;=2024,COUNTIFS(Vypocet_SKRYT!AT422:AV422,"&gt;=1"),"")</f>
        <v>0</v>
      </c>
      <c r="T425" s="32" t="str">
        <f t="shared" si="197"/>
        <v>x</v>
      </c>
      <c r="U425" s="28" t="str">
        <f t="shared" si="198"/>
        <v>(</v>
      </c>
      <c r="V425" s="28" t="str">
        <f t="shared" si="199"/>
        <v>1</v>
      </c>
      <c r="W425" s="28" t="str">
        <f t="shared" si="200"/>
        <v>+</v>
      </c>
      <c r="X425" s="30">
        <f>IF($D425&lt;=2025,VstupniParametry_SKRYT!$D$9,"")</f>
        <v>1.7999999999999999E-2</v>
      </c>
      <c r="Y425" s="28" t="str">
        <f t="shared" si="201"/>
        <v>)</v>
      </c>
      <c r="Z425" s="31">
        <f>IF(AND(D425&lt;2025,2025&lt;=Zisk!$D$10),1,IF(D425=2025,0,""))</f>
        <v>1</v>
      </c>
      <c r="AA425" s="32" t="str">
        <f>IF(AND($D425&lt;=2025,Zisk!$D$10&gt;=2026),"x","")</f>
        <v/>
      </c>
      <c r="AB425" s="28" t="str">
        <f>IF(AND($D425&lt;=2026,Zisk!$D$10&gt;=2026),"(","")</f>
        <v/>
      </c>
      <c r="AC425" s="28" t="str">
        <f>IF(AND($D425&lt;=2026,Zisk!$D$10&gt;=2026),"1","")</f>
        <v/>
      </c>
      <c r="AD425" s="28" t="str">
        <f>IF(AND($D425&lt;=2026,Zisk!$D$10&gt;=2026),"+","")</f>
        <v/>
      </c>
      <c r="AE425" s="30" t="str">
        <f>IF(AND($D425&lt;=2026,Zisk!$D$10&gt;=2026),VstupniParametry_SKRYT!$D$10,"")</f>
        <v/>
      </c>
      <c r="AF425" s="28" t="str">
        <f>IF(AND($D425&lt;=2026,Zisk!$D$10&gt;=2026),")","")</f>
        <v/>
      </c>
      <c r="AG425" s="31" t="str">
        <f>IF(AND(D425&lt;2026,2026&lt;=Zisk!$D$10),1,IF(D425=2026,0,""))</f>
        <v/>
      </c>
      <c r="AH425" s="32" t="str">
        <f>IF(AND($D425&lt;=2026,Zisk!$D$10&gt;=2027),"x","")</f>
        <v/>
      </c>
      <c r="AI425" s="28" t="str">
        <f>IF(AND($D425&lt;=2027,Zisk!$D$10&gt;=2027),"(","")</f>
        <v/>
      </c>
      <c r="AJ425" s="28" t="str">
        <f>IF(AND($D425&lt;=2027,Zisk!$D$10&gt;=2027),"1","")</f>
        <v/>
      </c>
      <c r="AK425" s="28" t="str">
        <f>IF(AND($D425&lt;=2027,Zisk!$D$10&gt;=2027),"+","")</f>
        <v/>
      </c>
      <c r="AL425" s="30" t="str">
        <f>IF(AND($D425&lt;=2027,Zisk!$D$10&gt;=2027),VstupniParametry_SKRYT!$D$11,"")</f>
        <v/>
      </c>
      <c r="AM425" s="28" t="str">
        <f>IF(AND($D425&lt;=2027,Zisk!$D$10&gt;=2027),")","")</f>
        <v/>
      </c>
      <c r="AN425" s="31" t="str">
        <f>IF(AND(D425&lt;2027,2027&lt;=Zisk!$D$10),1,IF(D425=2027,0,""))</f>
        <v/>
      </c>
      <c r="AO425" s="32" t="str">
        <f>IF(AND($D425&lt;=2027,Zisk!$D$10&gt;=2028),"x","")</f>
        <v/>
      </c>
      <c r="AP425" s="28" t="str">
        <f>IF(AND($D425&lt;=2028,Zisk!$D$10&gt;=2028),"(","")</f>
        <v/>
      </c>
      <c r="AQ425" s="28" t="str">
        <f>IF(AND($D425&lt;=2028,Zisk!$D$10&gt;=2028),"1","")</f>
        <v/>
      </c>
      <c r="AR425" s="28" t="str">
        <f>IF(AND($D425&lt;=2028,Zisk!$D$10&gt;=2028),"+","")</f>
        <v/>
      </c>
      <c r="AS425" s="30" t="str">
        <f>IF(AND($D425&lt;=2028,Zisk!$D$10&gt;=2028),VstupniParametry_SKRYT!$D$12,"")</f>
        <v/>
      </c>
      <c r="AT425" s="28" t="str">
        <f>IF(AND($D425&lt;=2028,Zisk!$D$10&gt;=2028),")","")</f>
        <v/>
      </c>
      <c r="AU425" s="31" t="str">
        <f>IF(AND(D425&lt;2028,2028&lt;=Zisk!$D$10),1,IF(D425=2028,0,""))</f>
        <v/>
      </c>
      <c r="AV425" s="32" t="str">
        <f>IF(AND($D425&lt;=2028,Zisk!$D$10&gt;=2029),"x","")</f>
        <v/>
      </c>
      <c r="AW425" s="28" t="str">
        <f>IF(AND($D425&lt;=2029,Zisk!$D$10&gt;=2029),"(","")</f>
        <v/>
      </c>
      <c r="AX425" s="28" t="str">
        <f>IF(AND($D425&lt;=2029,Zisk!$D$10&gt;=2029),"1","")</f>
        <v/>
      </c>
      <c r="AY425" s="28" t="str">
        <f>IF(AND($D425&lt;=2029,Zisk!$D$10&gt;=2029),"+","")</f>
        <v/>
      </c>
      <c r="AZ425" s="30" t="str">
        <f>IF(AND($D425&lt;=2029,Zisk!$D$10&gt;=2029),VstupniParametry_SKRYT!$D$13,"")</f>
        <v/>
      </c>
      <c r="BA425" s="28" t="str">
        <f>IF(AND($D425&lt;=2029,Zisk!$D$10&gt;=2029),")","")</f>
        <v/>
      </c>
      <c r="BB425" s="31" t="str">
        <f>IF(AND(D425&lt;2029,2029&lt;=Zisk!$D$10),1,IF(D425=2029,0,""))</f>
        <v/>
      </c>
      <c r="BC425" s="32" t="str">
        <f>IF(AND($D425&lt;=2029,Zisk!$D$10&gt;=2030),"x","")</f>
        <v/>
      </c>
      <c r="BD425" s="28" t="str">
        <f>IF(AND($D425&lt;=2030,Zisk!$D$10&gt;=2030),"(","")</f>
        <v/>
      </c>
      <c r="BE425" s="28" t="str">
        <f>IF(AND($D425&lt;=2030,Zisk!$D$10&gt;=2030),"1","")</f>
        <v/>
      </c>
      <c r="BF425" s="28" t="str">
        <f>IF(AND($D425&lt;=2030,Zisk!$D$10&gt;=2030),"+","")</f>
        <v/>
      </c>
      <c r="BG425" s="30" t="str">
        <f>IF(AND($D425&lt;=2030,Zisk!$D$10&gt;=2030),VstupniParametry_SKRYT!$D$14,"")</f>
        <v/>
      </c>
      <c r="BH425" s="28" t="str">
        <f>IF(AND($D425&lt;=2030,Zisk!$D$10&gt;=2030),")","")</f>
        <v/>
      </c>
      <c r="BI425" s="31" t="str">
        <f>IF(AND(D425&lt;2030,2030&lt;=Zisk!$D$10),1,IF(D425=2030,0,""))</f>
        <v/>
      </c>
      <c r="BJ425" s="33" t="s">
        <v>32</v>
      </c>
      <c r="BK425" s="30">
        <f t="shared" si="214"/>
        <v>1</v>
      </c>
      <c r="BL425" s="28" t="str">
        <f t="shared" si="215"/>
        <v>x</v>
      </c>
      <c r="BM425" s="34">
        <f t="shared" si="216"/>
        <v>1</v>
      </c>
      <c r="BN425" s="30" t="str">
        <f t="shared" si="217"/>
        <v>x</v>
      </c>
      <c r="BO425" s="34">
        <f t="shared" si="202"/>
        <v>1.018</v>
      </c>
      <c r="BP425" s="34" t="str">
        <f t="shared" si="203"/>
        <v/>
      </c>
      <c r="BQ425" s="34" t="str">
        <f t="shared" si="204"/>
        <v/>
      </c>
      <c r="BR425" s="34" t="str">
        <f t="shared" si="205"/>
        <v/>
      </c>
      <c r="BS425" s="34" t="str">
        <f t="shared" si="206"/>
        <v/>
      </c>
      <c r="BT425" s="34" t="str">
        <f t="shared" si="207"/>
        <v/>
      </c>
      <c r="BU425" s="34" t="str">
        <f t="shared" si="208"/>
        <v/>
      </c>
      <c r="BV425" s="34" t="str">
        <f t="shared" si="209"/>
        <v/>
      </c>
      <c r="BW425" s="34" t="str">
        <f t="shared" si="210"/>
        <v/>
      </c>
      <c r="BX425" s="34" t="str">
        <f t="shared" si="211"/>
        <v/>
      </c>
      <c r="BY425" s="34" t="str">
        <f t="shared" si="212"/>
        <v/>
      </c>
      <c r="BZ425" s="33" t="s">
        <v>32</v>
      </c>
      <c r="CA425" s="34">
        <f t="shared" si="213"/>
        <v>1.018</v>
      </c>
      <c r="CB425" s="28"/>
      <c r="CC425" s="29">
        <f>IF(D425&gt;Zisk!$D$10,"",E425*CA425)</f>
        <v>0</v>
      </c>
    </row>
    <row r="426" spans="2:81" x14ac:dyDescent="0.2">
      <c r="B426" s="35" t="str">
        <f>Zisk!B437</f>
        <v/>
      </c>
      <c r="C426" s="35">
        <f>Zisk!C437</f>
        <v>0</v>
      </c>
      <c r="D426" s="35">
        <f>Zisk!E437</f>
        <v>0</v>
      </c>
      <c r="E426" s="36">
        <f>Zisk!D437</f>
        <v>0</v>
      </c>
      <c r="F426" s="36"/>
      <c r="G426" s="35" t="str">
        <f t="shared" si="188"/>
        <v>(</v>
      </c>
      <c r="H426" s="35" t="str">
        <f t="shared" si="189"/>
        <v>1</v>
      </c>
      <c r="I426" s="35" t="str">
        <f t="shared" si="190"/>
        <v>+</v>
      </c>
      <c r="J426" s="37">
        <f>IF($D426&lt;=2021,VstupniParametry_SKRYT!$D$5,"")</f>
        <v>0.02</v>
      </c>
      <c r="K426" s="35" t="str">
        <f t="shared" si="191"/>
        <v>)</v>
      </c>
      <c r="L426" s="38">
        <f>IF($D426&lt;=2021,COUNTIF(Vypocet_SKRYT!T423:AS423,"&gt;=1"),"")</f>
        <v>0</v>
      </c>
      <c r="M426" s="39" t="str">
        <f t="shared" si="192"/>
        <v>x</v>
      </c>
      <c r="N426" s="35" t="str">
        <f t="shared" si="193"/>
        <v>(</v>
      </c>
      <c r="O426" s="35" t="str">
        <f t="shared" si="194"/>
        <v>1</v>
      </c>
      <c r="P426" s="35" t="str">
        <f t="shared" si="195"/>
        <v>+</v>
      </c>
      <c r="Q426" s="37">
        <f>IF($D426&lt;=2024,VstupniParametry_SKRYT!$D$6,"")</f>
        <v>0.06</v>
      </c>
      <c r="R426" s="35" t="str">
        <f t="shared" si="196"/>
        <v>)</v>
      </c>
      <c r="S426" s="38">
        <f>IF($D426&lt;=2024,COUNTIFS(Vypocet_SKRYT!AT423:AV423,"&gt;=1"),"")</f>
        <v>0</v>
      </c>
      <c r="T426" s="39" t="str">
        <f t="shared" si="197"/>
        <v>x</v>
      </c>
      <c r="U426" s="35" t="str">
        <f t="shared" si="198"/>
        <v>(</v>
      </c>
      <c r="V426" s="35" t="str">
        <f t="shared" si="199"/>
        <v>1</v>
      </c>
      <c r="W426" s="35" t="str">
        <f t="shared" si="200"/>
        <v>+</v>
      </c>
      <c r="X426" s="37">
        <f>IF($D426&lt;=2025,VstupniParametry_SKRYT!$D$9,"")</f>
        <v>1.7999999999999999E-2</v>
      </c>
      <c r="Y426" s="35" t="str">
        <f t="shared" si="201"/>
        <v>)</v>
      </c>
      <c r="Z426" s="38">
        <f>IF(AND(D426&lt;2025,2025&lt;=Zisk!$D$10),1,IF(D426=2025,0,""))</f>
        <v>1</v>
      </c>
      <c r="AA426" s="39" t="str">
        <f>IF(AND($D426&lt;=2025,Zisk!$D$10&gt;=2026),"x","")</f>
        <v/>
      </c>
      <c r="AB426" s="35" t="str">
        <f>IF(AND($D426&lt;=2026,Zisk!$D$10&gt;=2026),"(","")</f>
        <v/>
      </c>
      <c r="AC426" s="35" t="str">
        <f>IF(AND($D426&lt;=2026,Zisk!$D$10&gt;=2026),"1","")</f>
        <v/>
      </c>
      <c r="AD426" s="35" t="str">
        <f>IF(AND($D426&lt;=2026,Zisk!$D$10&gt;=2026),"+","")</f>
        <v/>
      </c>
      <c r="AE426" s="37" t="str">
        <f>IF(AND($D426&lt;=2026,Zisk!$D$10&gt;=2026),VstupniParametry_SKRYT!$D$10,"")</f>
        <v/>
      </c>
      <c r="AF426" s="35" t="str">
        <f>IF(AND($D426&lt;=2026,Zisk!$D$10&gt;=2026),")","")</f>
        <v/>
      </c>
      <c r="AG426" s="38" t="str">
        <f>IF(AND(D426&lt;2026,2026&lt;=Zisk!$D$10),1,IF(D426=2026,0,""))</f>
        <v/>
      </c>
      <c r="AH426" s="39" t="str">
        <f>IF(AND($D426&lt;=2026,Zisk!$D$10&gt;=2027),"x","")</f>
        <v/>
      </c>
      <c r="AI426" s="35" t="str">
        <f>IF(AND($D426&lt;=2027,Zisk!$D$10&gt;=2027),"(","")</f>
        <v/>
      </c>
      <c r="AJ426" s="35" t="str">
        <f>IF(AND($D426&lt;=2027,Zisk!$D$10&gt;=2027),"1","")</f>
        <v/>
      </c>
      <c r="AK426" s="35" t="str">
        <f>IF(AND($D426&lt;=2027,Zisk!$D$10&gt;=2027),"+","")</f>
        <v/>
      </c>
      <c r="AL426" s="37" t="str">
        <f>IF(AND($D426&lt;=2027,Zisk!$D$10&gt;=2027),VstupniParametry_SKRYT!$D$11,"")</f>
        <v/>
      </c>
      <c r="AM426" s="35" t="str">
        <f>IF(AND($D426&lt;=2027,Zisk!$D$10&gt;=2027),")","")</f>
        <v/>
      </c>
      <c r="AN426" s="38" t="str">
        <f>IF(AND(D426&lt;2027,2027&lt;=Zisk!$D$10),1,IF(D426=2027,0,""))</f>
        <v/>
      </c>
      <c r="AO426" s="39" t="str">
        <f>IF(AND($D426&lt;=2027,Zisk!$D$10&gt;=2028),"x","")</f>
        <v/>
      </c>
      <c r="AP426" s="35" t="str">
        <f>IF(AND($D426&lt;=2028,Zisk!$D$10&gt;=2028),"(","")</f>
        <v/>
      </c>
      <c r="AQ426" s="35" t="str">
        <f>IF(AND($D426&lt;=2028,Zisk!$D$10&gt;=2028),"1","")</f>
        <v/>
      </c>
      <c r="AR426" s="35" t="str">
        <f>IF(AND($D426&lt;=2028,Zisk!$D$10&gt;=2028),"+","")</f>
        <v/>
      </c>
      <c r="AS426" s="37" t="str">
        <f>IF(AND($D426&lt;=2028,Zisk!$D$10&gt;=2028),VstupniParametry_SKRYT!$D$12,"")</f>
        <v/>
      </c>
      <c r="AT426" s="35" t="str">
        <f>IF(AND($D426&lt;=2028,Zisk!$D$10&gt;=2028),")","")</f>
        <v/>
      </c>
      <c r="AU426" s="38" t="str">
        <f>IF(AND(D426&lt;2028,2028&lt;=Zisk!$D$10),1,IF(D426=2028,0,""))</f>
        <v/>
      </c>
      <c r="AV426" s="39" t="str">
        <f>IF(AND($D426&lt;=2028,Zisk!$D$10&gt;=2029),"x","")</f>
        <v/>
      </c>
      <c r="AW426" s="35" t="str">
        <f>IF(AND($D426&lt;=2029,Zisk!$D$10&gt;=2029),"(","")</f>
        <v/>
      </c>
      <c r="AX426" s="35" t="str">
        <f>IF(AND($D426&lt;=2029,Zisk!$D$10&gt;=2029),"1","")</f>
        <v/>
      </c>
      <c r="AY426" s="35" t="str">
        <f>IF(AND($D426&lt;=2029,Zisk!$D$10&gt;=2029),"+","")</f>
        <v/>
      </c>
      <c r="AZ426" s="37" t="str">
        <f>IF(AND($D426&lt;=2029,Zisk!$D$10&gt;=2029),VstupniParametry_SKRYT!$D$13,"")</f>
        <v/>
      </c>
      <c r="BA426" s="35" t="str">
        <f>IF(AND($D426&lt;=2029,Zisk!$D$10&gt;=2029),")","")</f>
        <v/>
      </c>
      <c r="BB426" s="38" t="str">
        <f>IF(AND(D426&lt;2029,2029&lt;=Zisk!$D$10),1,IF(D426=2029,0,""))</f>
        <v/>
      </c>
      <c r="BC426" s="39" t="str">
        <f>IF(AND($D426&lt;=2029,Zisk!$D$10&gt;=2030),"x","")</f>
        <v/>
      </c>
      <c r="BD426" s="35" t="str">
        <f>IF(AND($D426&lt;=2030,Zisk!$D$10&gt;=2030),"(","")</f>
        <v/>
      </c>
      <c r="BE426" s="35" t="str">
        <f>IF(AND($D426&lt;=2030,Zisk!$D$10&gt;=2030),"1","")</f>
        <v/>
      </c>
      <c r="BF426" s="35" t="str">
        <f>IF(AND($D426&lt;=2030,Zisk!$D$10&gt;=2030),"+","")</f>
        <v/>
      </c>
      <c r="BG426" s="37" t="str">
        <f>IF(AND($D426&lt;=2030,Zisk!$D$10&gt;=2030),VstupniParametry_SKRYT!$D$14,"")</f>
        <v/>
      </c>
      <c r="BH426" s="35" t="str">
        <f>IF(AND($D426&lt;=2030,Zisk!$D$10&gt;=2030),")","")</f>
        <v/>
      </c>
      <c r="BI426" s="38" t="str">
        <f>IF(AND(D426&lt;2030,2030&lt;=Zisk!$D$10),1,IF(D426=2030,0,""))</f>
        <v/>
      </c>
      <c r="BJ426" s="40" t="s">
        <v>32</v>
      </c>
      <c r="BK426" s="37">
        <f t="shared" si="214"/>
        <v>1</v>
      </c>
      <c r="BL426" s="35" t="str">
        <f t="shared" si="215"/>
        <v>x</v>
      </c>
      <c r="BM426" s="41">
        <f t="shared" si="216"/>
        <v>1</v>
      </c>
      <c r="BN426" s="37" t="str">
        <f t="shared" si="217"/>
        <v>x</v>
      </c>
      <c r="BO426" s="41">
        <f t="shared" si="202"/>
        <v>1.018</v>
      </c>
      <c r="BP426" s="41" t="str">
        <f t="shared" si="203"/>
        <v/>
      </c>
      <c r="BQ426" s="41" t="str">
        <f t="shared" si="204"/>
        <v/>
      </c>
      <c r="BR426" s="41" t="str">
        <f t="shared" si="205"/>
        <v/>
      </c>
      <c r="BS426" s="41" t="str">
        <f t="shared" si="206"/>
        <v/>
      </c>
      <c r="BT426" s="41" t="str">
        <f t="shared" si="207"/>
        <v/>
      </c>
      <c r="BU426" s="41" t="str">
        <f t="shared" si="208"/>
        <v/>
      </c>
      <c r="BV426" s="41" t="str">
        <f t="shared" si="209"/>
        <v/>
      </c>
      <c r="BW426" s="41" t="str">
        <f t="shared" si="210"/>
        <v/>
      </c>
      <c r="BX426" s="41" t="str">
        <f t="shared" si="211"/>
        <v/>
      </c>
      <c r="BY426" s="41" t="str">
        <f t="shared" si="212"/>
        <v/>
      </c>
      <c r="BZ426" s="40" t="s">
        <v>32</v>
      </c>
      <c r="CA426" s="41">
        <f t="shared" si="213"/>
        <v>1.018</v>
      </c>
      <c r="CB426" s="35"/>
      <c r="CC426" s="36">
        <f>IF(D426&gt;Zisk!$D$10,"",E426*CA426)</f>
        <v>0</v>
      </c>
    </row>
    <row r="427" spans="2:81" x14ac:dyDescent="0.2">
      <c r="B427" s="28" t="str">
        <f>Zisk!B438</f>
        <v/>
      </c>
      <c r="C427" s="28">
        <f>Zisk!C438</f>
        <v>0</v>
      </c>
      <c r="D427" s="28">
        <f>Zisk!E438</f>
        <v>0</v>
      </c>
      <c r="E427" s="29">
        <f>Zisk!D438</f>
        <v>0</v>
      </c>
      <c r="F427" s="29"/>
      <c r="G427" s="28" t="str">
        <f t="shared" si="188"/>
        <v>(</v>
      </c>
      <c r="H427" s="28" t="str">
        <f t="shared" si="189"/>
        <v>1</v>
      </c>
      <c r="I427" s="28" t="str">
        <f t="shared" si="190"/>
        <v>+</v>
      </c>
      <c r="J427" s="30">
        <f>IF($D427&lt;=2021,VstupniParametry_SKRYT!$D$5,"")</f>
        <v>0.02</v>
      </c>
      <c r="K427" s="28" t="str">
        <f t="shared" si="191"/>
        <v>)</v>
      </c>
      <c r="L427" s="31">
        <f>IF($D427&lt;=2021,COUNTIF(Vypocet_SKRYT!T424:AS424,"&gt;=1"),"")</f>
        <v>0</v>
      </c>
      <c r="M427" s="32" t="str">
        <f t="shared" si="192"/>
        <v>x</v>
      </c>
      <c r="N427" s="28" t="str">
        <f t="shared" si="193"/>
        <v>(</v>
      </c>
      <c r="O427" s="28" t="str">
        <f t="shared" si="194"/>
        <v>1</v>
      </c>
      <c r="P427" s="28" t="str">
        <f t="shared" si="195"/>
        <v>+</v>
      </c>
      <c r="Q427" s="30">
        <f>IF($D427&lt;=2024,VstupniParametry_SKRYT!$D$6,"")</f>
        <v>0.06</v>
      </c>
      <c r="R427" s="28" t="str">
        <f t="shared" si="196"/>
        <v>)</v>
      </c>
      <c r="S427" s="31">
        <f>IF($D427&lt;=2024,COUNTIFS(Vypocet_SKRYT!AT424:AV424,"&gt;=1"),"")</f>
        <v>0</v>
      </c>
      <c r="T427" s="32" t="str">
        <f t="shared" si="197"/>
        <v>x</v>
      </c>
      <c r="U427" s="28" t="str">
        <f t="shared" si="198"/>
        <v>(</v>
      </c>
      <c r="V427" s="28" t="str">
        <f t="shared" si="199"/>
        <v>1</v>
      </c>
      <c r="W427" s="28" t="str">
        <f t="shared" si="200"/>
        <v>+</v>
      </c>
      <c r="X427" s="30">
        <f>IF($D427&lt;=2025,VstupniParametry_SKRYT!$D$9,"")</f>
        <v>1.7999999999999999E-2</v>
      </c>
      <c r="Y427" s="28" t="str">
        <f t="shared" si="201"/>
        <v>)</v>
      </c>
      <c r="Z427" s="31">
        <f>IF(AND(D427&lt;2025,2025&lt;=Zisk!$D$10),1,IF(D427=2025,0,""))</f>
        <v>1</v>
      </c>
      <c r="AA427" s="32" t="str">
        <f>IF(AND($D427&lt;=2025,Zisk!$D$10&gt;=2026),"x","")</f>
        <v/>
      </c>
      <c r="AB427" s="28" t="str">
        <f>IF(AND($D427&lt;=2026,Zisk!$D$10&gt;=2026),"(","")</f>
        <v/>
      </c>
      <c r="AC427" s="28" t="str">
        <f>IF(AND($D427&lt;=2026,Zisk!$D$10&gt;=2026),"1","")</f>
        <v/>
      </c>
      <c r="AD427" s="28" t="str">
        <f>IF(AND($D427&lt;=2026,Zisk!$D$10&gt;=2026),"+","")</f>
        <v/>
      </c>
      <c r="AE427" s="30" t="str">
        <f>IF(AND($D427&lt;=2026,Zisk!$D$10&gt;=2026),VstupniParametry_SKRYT!$D$10,"")</f>
        <v/>
      </c>
      <c r="AF427" s="28" t="str">
        <f>IF(AND($D427&lt;=2026,Zisk!$D$10&gt;=2026),")","")</f>
        <v/>
      </c>
      <c r="AG427" s="31" t="str">
        <f>IF(AND(D427&lt;2026,2026&lt;=Zisk!$D$10),1,IF(D427=2026,0,""))</f>
        <v/>
      </c>
      <c r="AH427" s="32" t="str">
        <f>IF(AND($D427&lt;=2026,Zisk!$D$10&gt;=2027),"x","")</f>
        <v/>
      </c>
      <c r="AI427" s="28" t="str">
        <f>IF(AND($D427&lt;=2027,Zisk!$D$10&gt;=2027),"(","")</f>
        <v/>
      </c>
      <c r="AJ427" s="28" t="str">
        <f>IF(AND($D427&lt;=2027,Zisk!$D$10&gt;=2027),"1","")</f>
        <v/>
      </c>
      <c r="AK427" s="28" t="str">
        <f>IF(AND($D427&lt;=2027,Zisk!$D$10&gt;=2027),"+","")</f>
        <v/>
      </c>
      <c r="AL427" s="30" t="str">
        <f>IF(AND($D427&lt;=2027,Zisk!$D$10&gt;=2027),VstupniParametry_SKRYT!$D$11,"")</f>
        <v/>
      </c>
      <c r="AM427" s="28" t="str">
        <f>IF(AND($D427&lt;=2027,Zisk!$D$10&gt;=2027),")","")</f>
        <v/>
      </c>
      <c r="AN427" s="31" t="str">
        <f>IF(AND(D427&lt;2027,2027&lt;=Zisk!$D$10),1,IF(D427=2027,0,""))</f>
        <v/>
      </c>
      <c r="AO427" s="32" t="str">
        <f>IF(AND($D427&lt;=2027,Zisk!$D$10&gt;=2028),"x","")</f>
        <v/>
      </c>
      <c r="AP427" s="28" t="str">
        <f>IF(AND($D427&lt;=2028,Zisk!$D$10&gt;=2028),"(","")</f>
        <v/>
      </c>
      <c r="AQ427" s="28" t="str">
        <f>IF(AND($D427&lt;=2028,Zisk!$D$10&gt;=2028),"1","")</f>
        <v/>
      </c>
      <c r="AR427" s="28" t="str">
        <f>IF(AND($D427&lt;=2028,Zisk!$D$10&gt;=2028),"+","")</f>
        <v/>
      </c>
      <c r="AS427" s="30" t="str">
        <f>IF(AND($D427&lt;=2028,Zisk!$D$10&gt;=2028),VstupniParametry_SKRYT!$D$12,"")</f>
        <v/>
      </c>
      <c r="AT427" s="28" t="str">
        <f>IF(AND($D427&lt;=2028,Zisk!$D$10&gt;=2028),")","")</f>
        <v/>
      </c>
      <c r="AU427" s="31" t="str">
        <f>IF(AND(D427&lt;2028,2028&lt;=Zisk!$D$10),1,IF(D427=2028,0,""))</f>
        <v/>
      </c>
      <c r="AV427" s="32" t="str">
        <f>IF(AND($D427&lt;=2028,Zisk!$D$10&gt;=2029),"x","")</f>
        <v/>
      </c>
      <c r="AW427" s="28" t="str">
        <f>IF(AND($D427&lt;=2029,Zisk!$D$10&gt;=2029),"(","")</f>
        <v/>
      </c>
      <c r="AX427" s="28" t="str">
        <f>IF(AND($D427&lt;=2029,Zisk!$D$10&gt;=2029),"1","")</f>
        <v/>
      </c>
      <c r="AY427" s="28" t="str">
        <f>IF(AND($D427&lt;=2029,Zisk!$D$10&gt;=2029),"+","")</f>
        <v/>
      </c>
      <c r="AZ427" s="30" t="str">
        <f>IF(AND($D427&lt;=2029,Zisk!$D$10&gt;=2029),VstupniParametry_SKRYT!$D$13,"")</f>
        <v/>
      </c>
      <c r="BA427" s="28" t="str">
        <f>IF(AND($D427&lt;=2029,Zisk!$D$10&gt;=2029),")","")</f>
        <v/>
      </c>
      <c r="BB427" s="31" t="str">
        <f>IF(AND(D427&lt;2029,2029&lt;=Zisk!$D$10),1,IF(D427=2029,0,""))</f>
        <v/>
      </c>
      <c r="BC427" s="32" t="str">
        <f>IF(AND($D427&lt;=2029,Zisk!$D$10&gt;=2030),"x","")</f>
        <v/>
      </c>
      <c r="BD427" s="28" t="str">
        <f>IF(AND($D427&lt;=2030,Zisk!$D$10&gt;=2030),"(","")</f>
        <v/>
      </c>
      <c r="BE427" s="28" t="str">
        <f>IF(AND($D427&lt;=2030,Zisk!$D$10&gt;=2030),"1","")</f>
        <v/>
      </c>
      <c r="BF427" s="28" t="str">
        <f>IF(AND($D427&lt;=2030,Zisk!$D$10&gt;=2030),"+","")</f>
        <v/>
      </c>
      <c r="BG427" s="30" t="str">
        <f>IF(AND($D427&lt;=2030,Zisk!$D$10&gt;=2030),VstupniParametry_SKRYT!$D$14,"")</f>
        <v/>
      </c>
      <c r="BH427" s="28" t="str">
        <f>IF(AND($D427&lt;=2030,Zisk!$D$10&gt;=2030),")","")</f>
        <v/>
      </c>
      <c r="BI427" s="31" t="str">
        <f>IF(AND(D427&lt;2030,2030&lt;=Zisk!$D$10),1,IF(D427=2030,0,""))</f>
        <v/>
      </c>
      <c r="BJ427" s="33" t="s">
        <v>32</v>
      </c>
      <c r="BK427" s="30">
        <f t="shared" si="214"/>
        <v>1</v>
      </c>
      <c r="BL427" s="28" t="str">
        <f t="shared" si="215"/>
        <v>x</v>
      </c>
      <c r="BM427" s="34">
        <f t="shared" si="216"/>
        <v>1</v>
      </c>
      <c r="BN427" s="30" t="str">
        <f t="shared" si="217"/>
        <v>x</v>
      </c>
      <c r="BO427" s="34">
        <f t="shared" si="202"/>
        <v>1.018</v>
      </c>
      <c r="BP427" s="34" t="str">
        <f t="shared" si="203"/>
        <v/>
      </c>
      <c r="BQ427" s="34" t="str">
        <f t="shared" si="204"/>
        <v/>
      </c>
      <c r="BR427" s="34" t="str">
        <f t="shared" si="205"/>
        <v/>
      </c>
      <c r="BS427" s="34" t="str">
        <f t="shared" si="206"/>
        <v/>
      </c>
      <c r="BT427" s="34" t="str">
        <f t="shared" si="207"/>
        <v/>
      </c>
      <c r="BU427" s="34" t="str">
        <f t="shared" si="208"/>
        <v/>
      </c>
      <c r="BV427" s="34" t="str">
        <f t="shared" si="209"/>
        <v/>
      </c>
      <c r="BW427" s="34" t="str">
        <f t="shared" si="210"/>
        <v/>
      </c>
      <c r="BX427" s="34" t="str">
        <f t="shared" si="211"/>
        <v/>
      </c>
      <c r="BY427" s="34" t="str">
        <f t="shared" si="212"/>
        <v/>
      </c>
      <c r="BZ427" s="33" t="s">
        <v>32</v>
      </c>
      <c r="CA427" s="34">
        <f t="shared" si="213"/>
        <v>1.018</v>
      </c>
      <c r="CB427" s="28"/>
      <c r="CC427" s="29">
        <f>IF(D427&gt;Zisk!$D$10,"",E427*CA427)</f>
        <v>0</v>
      </c>
    </row>
    <row r="428" spans="2:81" x14ac:dyDescent="0.2">
      <c r="B428" s="35" t="str">
        <f>Zisk!B439</f>
        <v/>
      </c>
      <c r="C428" s="35">
        <f>Zisk!C439</f>
        <v>0</v>
      </c>
      <c r="D428" s="35">
        <f>Zisk!E439</f>
        <v>0</v>
      </c>
      <c r="E428" s="36">
        <f>Zisk!D439</f>
        <v>0</v>
      </c>
      <c r="F428" s="36"/>
      <c r="G428" s="35" t="str">
        <f t="shared" si="188"/>
        <v>(</v>
      </c>
      <c r="H428" s="35" t="str">
        <f t="shared" si="189"/>
        <v>1</v>
      </c>
      <c r="I428" s="35" t="str">
        <f t="shared" si="190"/>
        <v>+</v>
      </c>
      <c r="J428" s="37">
        <f>IF($D428&lt;=2021,VstupniParametry_SKRYT!$D$5,"")</f>
        <v>0.02</v>
      </c>
      <c r="K428" s="35" t="str">
        <f t="shared" si="191"/>
        <v>)</v>
      </c>
      <c r="L428" s="38">
        <f>IF($D428&lt;=2021,COUNTIF(Vypocet_SKRYT!T425:AS425,"&gt;=1"),"")</f>
        <v>0</v>
      </c>
      <c r="M428" s="39" t="str">
        <f t="shared" si="192"/>
        <v>x</v>
      </c>
      <c r="N428" s="35" t="str">
        <f t="shared" si="193"/>
        <v>(</v>
      </c>
      <c r="O428" s="35" t="str">
        <f t="shared" si="194"/>
        <v>1</v>
      </c>
      <c r="P428" s="35" t="str">
        <f t="shared" si="195"/>
        <v>+</v>
      </c>
      <c r="Q428" s="37">
        <f>IF($D428&lt;=2024,VstupniParametry_SKRYT!$D$6,"")</f>
        <v>0.06</v>
      </c>
      <c r="R428" s="35" t="str">
        <f t="shared" si="196"/>
        <v>)</v>
      </c>
      <c r="S428" s="38">
        <f>IF($D428&lt;=2024,COUNTIFS(Vypocet_SKRYT!AT425:AV425,"&gt;=1"),"")</f>
        <v>0</v>
      </c>
      <c r="T428" s="39" t="str">
        <f t="shared" si="197"/>
        <v>x</v>
      </c>
      <c r="U428" s="35" t="str">
        <f t="shared" si="198"/>
        <v>(</v>
      </c>
      <c r="V428" s="35" t="str">
        <f t="shared" si="199"/>
        <v>1</v>
      </c>
      <c r="W428" s="35" t="str">
        <f t="shared" si="200"/>
        <v>+</v>
      </c>
      <c r="X428" s="37">
        <f>IF($D428&lt;=2025,VstupniParametry_SKRYT!$D$9,"")</f>
        <v>1.7999999999999999E-2</v>
      </c>
      <c r="Y428" s="35" t="str">
        <f t="shared" si="201"/>
        <v>)</v>
      </c>
      <c r="Z428" s="38">
        <f>IF(AND(D428&lt;2025,2025&lt;=Zisk!$D$10),1,IF(D428=2025,0,""))</f>
        <v>1</v>
      </c>
      <c r="AA428" s="39" t="str">
        <f>IF(AND($D428&lt;=2025,Zisk!$D$10&gt;=2026),"x","")</f>
        <v/>
      </c>
      <c r="AB428" s="35" t="str">
        <f>IF(AND($D428&lt;=2026,Zisk!$D$10&gt;=2026),"(","")</f>
        <v/>
      </c>
      <c r="AC428" s="35" t="str">
        <f>IF(AND($D428&lt;=2026,Zisk!$D$10&gt;=2026),"1","")</f>
        <v/>
      </c>
      <c r="AD428" s="35" t="str">
        <f>IF(AND($D428&lt;=2026,Zisk!$D$10&gt;=2026),"+","")</f>
        <v/>
      </c>
      <c r="AE428" s="37" t="str">
        <f>IF(AND($D428&lt;=2026,Zisk!$D$10&gt;=2026),VstupniParametry_SKRYT!$D$10,"")</f>
        <v/>
      </c>
      <c r="AF428" s="35" t="str">
        <f>IF(AND($D428&lt;=2026,Zisk!$D$10&gt;=2026),")","")</f>
        <v/>
      </c>
      <c r="AG428" s="38" t="str">
        <f>IF(AND(D428&lt;2026,2026&lt;=Zisk!$D$10),1,IF(D428=2026,0,""))</f>
        <v/>
      </c>
      <c r="AH428" s="39" t="str">
        <f>IF(AND($D428&lt;=2026,Zisk!$D$10&gt;=2027),"x","")</f>
        <v/>
      </c>
      <c r="AI428" s="35" t="str">
        <f>IF(AND($D428&lt;=2027,Zisk!$D$10&gt;=2027),"(","")</f>
        <v/>
      </c>
      <c r="AJ428" s="35" t="str">
        <f>IF(AND($D428&lt;=2027,Zisk!$D$10&gt;=2027),"1","")</f>
        <v/>
      </c>
      <c r="AK428" s="35" t="str">
        <f>IF(AND($D428&lt;=2027,Zisk!$D$10&gt;=2027),"+","")</f>
        <v/>
      </c>
      <c r="AL428" s="37" t="str">
        <f>IF(AND($D428&lt;=2027,Zisk!$D$10&gt;=2027),VstupniParametry_SKRYT!$D$11,"")</f>
        <v/>
      </c>
      <c r="AM428" s="35" t="str">
        <f>IF(AND($D428&lt;=2027,Zisk!$D$10&gt;=2027),")","")</f>
        <v/>
      </c>
      <c r="AN428" s="38" t="str">
        <f>IF(AND(D428&lt;2027,2027&lt;=Zisk!$D$10),1,IF(D428=2027,0,""))</f>
        <v/>
      </c>
      <c r="AO428" s="39" t="str">
        <f>IF(AND($D428&lt;=2027,Zisk!$D$10&gt;=2028),"x","")</f>
        <v/>
      </c>
      <c r="AP428" s="35" t="str">
        <f>IF(AND($D428&lt;=2028,Zisk!$D$10&gt;=2028),"(","")</f>
        <v/>
      </c>
      <c r="AQ428" s="35" t="str">
        <f>IF(AND($D428&lt;=2028,Zisk!$D$10&gt;=2028),"1","")</f>
        <v/>
      </c>
      <c r="AR428" s="35" t="str">
        <f>IF(AND($D428&lt;=2028,Zisk!$D$10&gt;=2028),"+","")</f>
        <v/>
      </c>
      <c r="AS428" s="37" t="str">
        <f>IF(AND($D428&lt;=2028,Zisk!$D$10&gt;=2028),VstupniParametry_SKRYT!$D$12,"")</f>
        <v/>
      </c>
      <c r="AT428" s="35" t="str">
        <f>IF(AND($D428&lt;=2028,Zisk!$D$10&gt;=2028),")","")</f>
        <v/>
      </c>
      <c r="AU428" s="38" t="str">
        <f>IF(AND(D428&lt;2028,2028&lt;=Zisk!$D$10),1,IF(D428=2028,0,""))</f>
        <v/>
      </c>
      <c r="AV428" s="39" t="str">
        <f>IF(AND($D428&lt;=2028,Zisk!$D$10&gt;=2029),"x","")</f>
        <v/>
      </c>
      <c r="AW428" s="35" t="str">
        <f>IF(AND($D428&lt;=2029,Zisk!$D$10&gt;=2029),"(","")</f>
        <v/>
      </c>
      <c r="AX428" s="35" t="str">
        <f>IF(AND($D428&lt;=2029,Zisk!$D$10&gt;=2029),"1","")</f>
        <v/>
      </c>
      <c r="AY428" s="35" t="str">
        <f>IF(AND($D428&lt;=2029,Zisk!$D$10&gt;=2029),"+","")</f>
        <v/>
      </c>
      <c r="AZ428" s="37" t="str">
        <f>IF(AND($D428&lt;=2029,Zisk!$D$10&gt;=2029),VstupniParametry_SKRYT!$D$13,"")</f>
        <v/>
      </c>
      <c r="BA428" s="35" t="str">
        <f>IF(AND($D428&lt;=2029,Zisk!$D$10&gt;=2029),")","")</f>
        <v/>
      </c>
      <c r="BB428" s="38" t="str">
        <f>IF(AND(D428&lt;2029,2029&lt;=Zisk!$D$10),1,IF(D428=2029,0,""))</f>
        <v/>
      </c>
      <c r="BC428" s="39" t="str">
        <f>IF(AND($D428&lt;=2029,Zisk!$D$10&gt;=2030),"x","")</f>
        <v/>
      </c>
      <c r="BD428" s="35" t="str">
        <f>IF(AND($D428&lt;=2030,Zisk!$D$10&gt;=2030),"(","")</f>
        <v/>
      </c>
      <c r="BE428" s="35" t="str">
        <f>IF(AND($D428&lt;=2030,Zisk!$D$10&gt;=2030),"1","")</f>
        <v/>
      </c>
      <c r="BF428" s="35" t="str">
        <f>IF(AND($D428&lt;=2030,Zisk!$D$10&gt;=2030),"+","")</f>
        <v/>
      </c>
      <c r="BG428" s="37" t="str">
        <f>IF(AND($D428&lt;=2030,Zisk!$D$10&gt;=2030),VstupniParametry_SKRYT!$D$14,"")</f>
        <v/>
      </c>
      <c r="BH428" s="35" t="str">
        <f>IF(AND($D428&lt;=2030,Zisk!$D$10&gt;=2030),")","")</f>
        <v/>
      </c>
      <c r="BI428" s="38" t="str">
        <f>IF(AND(D428&lt;2030,2030&lt;=Zisk!$D$10),1,IF(D428=2030,0,""))</f>
        <v/>
      </c>
      <c r="BJ428" s="40" t="s">
        <v>32</v>
      </c>
      <c r="BK428" s="37">
        <f t="shared" si="214"/>
        <v>1</v>
      </c>
      <c r="BL428" s="35" t="str">
        <f t="shared" si="215"/>
        <v>x</v>
      </c>
      <c r="BM428" s="41">
        <f t="shared" si="216"/>
        <v>1</v>
      </c>
      <c r="BN428" s="37" t="str">
        <f t="shared" si="217"/>
        <v>x</v>
      </c>
      <c r="BO428" s="41">
        <f t="shared" si="202"/>
        <v>1.018</v>
      </c>
      <c r="BP428" s="41" t="str">
        <f t="shared" si="203"/>
        <v/>
      </c>
      <c r="BQ428" s="41" t="str">
        <f t="shared" si="204"/>
        <v/>
      </c>
      <c r="BR428" s="41" t="str">
        <f t="shared" si="205"/>
        <v/>
      </c>
      <c r="BS428" s="41" t="str">
        <f t="shared" si="206"/>
        <v/>
      </c>
      <c r="BT428" s="41" t="str">
        <f t="shared" si="207"/>
        <v/>
      </c>
      <c r="BU428" s="41" t="str">
        <f t="shared" si="208"/>
        <v/>
      </c>
      <c r="BV428" s="41" t="str">
        <f t="shared" si="209"/>
        <v/>
      </c>
      <c r="BW428" s="41" t="str">
        <f t="shared" si="210"/>
        <v/>
      </c>
      <c r="BX428" s="41" t="str">
        <f t="shared" si="211"/>
        <v/>
      </c>
      <c r="BY428" s="41" t="str">
        <f t="shared" si="212"/>
        <v/>
      </c>
      <c r="BZ428" s="40" t="s">
        <v>32</v>
      </c>
      <c r="CA428" s="41">
        <f t="shared" si="213"/>
        <v>1.018</v>
      </c>
      <c r="CB428" s="35"/>
      <c r="CC428" s="36">
        <f>IF(D428&gt;Zisk!$D$10,"",E428*CA428)</f>
        <v>0</v>
      </c>
    </row>
    <row r="429" spans="2:81" x14ac:dyDescent="0.2">
      <c r="B429" s="28" t="str">
        <f>Zisk!B440</f>
        <v/>
      </c>
      <c r="C429" s="28">
        <f>Zisk!C440</f>
        <v>0</v>
      </c>
      <c r="D429" s="28">
        <f>Zisk!E440</f>
        <v>0</v>
      </c>
      <c r="E429" s="29">
        <f>Zisk!D440</f>
        <v>0</v>
      </c>
      <c r="F429" s="29"/>
      <c r="G429" s="28" t="str">
        <f t="shared" si="188"/>
        <v>(</v>
      </c>
      <c r="H429" s="28" t="str">
        <f t="shared" si="189"/>
        <v>1</v>
      </c>
      <c r="I429" s="28" t="str">
        <f t="shared" si="190"/>
        <v>+</v>
      </c>
      <c r="J429" s="30">
        <f>IF($D429&lt;=2021,VstupniParametry_SKRYT!$D$5,"")</f>
        <v>0.02</v>
      </c>
      <c r="K429" s="28" t="str">
        <f t="shared" si="191"/>
        <v>)</v>
      </c>
      <c r="L429" s="31">
        <f>IF($D429&lt;=2021,COUNTIF(Vypocet_SKRYT!T426:AS426,"&gt;=1"),"")</f>
        <v>0</v>
      </c>
      <c r="M429" s="32" t="str">
        <f t="shared" si="192"/>
        <v>x</v>
      </c>
      <c r="N429" s="28" t="str">
        <f t="shared" si="193"/>
        <v>(</v>
      </c>
      <c r="O429" s="28" t="str">
        <f t="shared" si="194"/>
        <v>1</v>
      </c>
      <c r="P429" s="28" t="str">
        <f t="shared" si="195"/>
        <v>+</v>
      </c>
      <c r="Q429" s="30">
        <f>IF($D429&lt;=2024,VstupniParametry_SKRYT!$D$6,"")</f>
        <v>0.06</v>
      </c>
      <c r="R429" s="28" t="str">
        <f t="shared" si="196"/>
        <v>)</v>
      </c>
      <c r="S429" s="31">
        <f>IF($D429&lt;=2024,COUNTIFS(Vypocet_SKRYT!AT426:AV426,"&gt;=1"),"")</f>
        <v>0</v>
      </c>
      <c r="T429" s="32" t="str">
        <f t="shared" si="197"/>
        <v>x</v>
      </c>
      <c r="U429" s="28" t="str">
        <f t="shared" si="198"/>
        <v>(</v>
      </c>
      <c r="V429" s="28" t="str">
        <f t="shared" si="199"/>
        <v>1</v>
      </c>
      <c r="W429" s="28" t="str">
        <f t="shared" si="200"/>
        <v>+</v>
      </c>
      <c r="X429" s="30">
        <f>IF($D429&lt;=2025,VstupniParametry_SKRYT!$D$9,"")</f>
        <v>1.7999999999999999E-2</v>
      </c>
      <c r="Y429" s="28" t="str">
        <f t="shared" si="201"/>
        <v>)</v>
      </c>
      <c r="Z429" s="31">
        <f>IF(AND(D429&lt;2025,2025&lt;=Zisk!$D$10),1,IF(D429=2025,0,""))</f>
        <v>1</v>
      </c>
      <c r="AA429" s="32" t="str">
        <f>IF(AND($D429&lt;=2025,Zisk!$D$10&gt;=2026),"x","")</f>
        <v/>
      </c>
      <c r="AB429" s="28" t="str">
        <f>IF(AND($D429&lt;=2026,Zisk!$D$10&gt;=2026),"(","")</f>
        <v/>
      </c>
      <c r="AC429" s="28" t="str">
        <f>IF(AND($D429&lt;=2026,Zisk!$D$10&gt;=2026),"1","")</f>
        <v/>
      </c>
      <c r="AD429" s="28" t="str">
        <f>IF(AND($D429&lt;=2026,Zisk!$D$10&gt;=2026),"+","")</f>
        <v/>
      </c>
      <c r="AE429" s="30" t="str">
        <f>IF(AND($D429&lt;=2026,Zisk!$D$10&gt;=2026),VstupniParametry_SKRYT!$D$10,"")</f>
        <v/>
      </c>
      <c r="AF429" s="28" t="str">
        <f>IF(AND($D429&lt;=2026,Zisk!$D$10&gt;=2026),")","")</f>
        <v/>
      </c>
      <c r="AG429" s="31" t="str">
        <f>IF(AND(D429&lt;2026,2026&lt;=Zisk!$D$10),1,IF(D429=2026,0,""))</f>
        <v/>
      </c>
      <c r="AH429" s="32" t="str">
        <f>IF(AND($D429&lt;=2026,Zisk!$D$10&gt;=2027),"x","")</f>
        <v/>
      </c>
      <c r="AI429" s="28" t="str">
        <f>IF(AND($D429&lt;=2027,Zisk!$D$10&gt;=2027),"(","")</f>
        <v/>
      </c>
      <c r="AJ429" s="28" t="str">
        <f>IF(AND($D429&lt;=2027,Zisk!$D$10&gt;=2027),"1","")</f>
        <v/>
      </c>
      <c r="AK429" s="28" t="str">
        <f>IF(AND($D429&lt;=2027,Zisk!$D$10&gt;=2027),"+","")</f>
        <v/>
      </c>
      <c r="AL429" s="30" t="str">
        <f>IF(AND($D429&lt;=2027,Zisk!$D$10&gt;=2027),VstupniParametry_SKRYT!$D$11,"")</f>
        <v/>
      </c>
      <c r="AM429" s="28" t="str">
        <f>IF(AND($D429&lt;=2027,Zisk!$D$10&gt;=2027),")","")</f>
        <v/>
      </c>
      <c r="AN429" s="31" t="str">
        <f>IF(AND(D429&lt;2027,2027&lt;=Zisk!$D$10),1,IF(D429=2027,0,""))</f>
        <v/>
      </c>
      <c r="AO429" s="32" t="str">
        <f>IF(AND($D429&lt;=2027,Zisk!$D$10&gt;=2028),"x","")</f>
        <v/>
      </c>
      <c r="AP429" s="28" t="str">
        <f>IF(AND($D429&lt;=2028,Zisk!$D$10&gt;=2028),"(","")</f>
        <v/>
      </c>
      <c r="AQ429" s="28" t="str">
        <f>IF(AND($D429&lt;=2028,Zisk!$D$10&gt;=2028),"1","")</f>
        <v/>
      </c>
      <c r="AR429" s="28" t="str">
        <f>IF(AND($D429&lt;=2028,Zisk!$D$10&gt;=2028),"+","")</f>
        <v/>
      </c>
      <c r="AS429" s="30" t="str">
        <f>IF(AND($D429&lt;=2028,Zisk!$D$10&gt;=2028),VstupniParametry_SKRYT!$D$12,"")</f>
        <v/>
      </c>
      <c r="AT429" s="28" t="str">
        <f>IF(AND($D429&lt;=2028,Zisk!$D$10&gt;=2028),")","")</f>
        <v/>
      </c>
      <c r="AU429" s="31" t="str">
        <f>IF(AND(D429&lt;2028,2028&lt;=Zisk!$D$10),1,IF(D429=2028,0,""))</f>
        <v/>
      </c>
      <c r="AV429" s="32" t="str">
        <f>IF(AND($D429&lt;=2028,Zisk!$D$10&gt;=2029),"x","")</f>
        <v/>
      </c>
      <c r="AW429" s="28" t="str">
        <f>IF(AND($D429&lt;=2029,Zisk!$D$10&gt;=2029),"(","")</f>
        <v/>
      </c>
      <c r="AX429" s="28" t="str">
        <f>IF(AND($D429&lt;=2029,Zisk!$D$10&gt;=2029),"1","")</f>
        <v/>
      </c>
      <c r="AY429" s="28" t="str">
        <f>IF(AND($D429&lt;=2029,Zisk!$D$10&gt;=2029),"+","")</f>
        <v/>
      </c>
      <c r="AZ429" s="30" t="str">
        <f>IF(AND($D429&lt;=2029,Zisk!$D$10&gt;=2029),VstupniParametry_SKRYT!$D$13,"")</f>
        <v/>
      </c>
      <c r="BA429" s="28" t="str">
        <f>IF(AND($D429&lt;=2029,Zisk!$D$10&gt;=2029),")","")</f>
        <v/>
      </c>
      <c r="BB429" s="31" t="str">
        <f>IF(AND(D429&lt;2029,2029&lt;=Zisk!$D$10),1,IF(D429=2029,0,""))</f>
        <v/>
      </c>
      <c r="BC429" s="32" t="str">
        <f>IF(AND($D429&lt;=2029,Zisk!$D$10&gt;=2030),"x","")</f>
        <v/>
      </c>
      <c r="BD429" s="28" t="str">
        <f>IF(AND($D429&lt;=2030,Zisk!$D$10&gt;=2030),"(","")</f>
        <v/>
      </c>
      <c r="BE429" s="28" t="str">
        <f>IF(AND($D429&lt;=2030,Zisk!$D$10&gt;=2030),"1","")</f>
        <v/>
      </c>
      <c r="BF429" s="28" t="str">
        <f>IF(AND($D429&lt;=2030,Zisk!$D$10&gt;=2030),"+","")</f>
        <v/>
      </c>
      <c r="BG429" s="30" t="str">
        <f>IF(AND($D429&lt;=2030,Zisk!$D$10&gt;=2030),VstupniParametry_SKRYT!$D$14,"")</f>
        <v/>
      </c>
      <c r="BH429" s="28" t="str">
        <f>IF(AND($D429&lt;=2030,Zisk!$D$10&gt;=2030),")","")</f>
        <v/>
      </c>
      <c r="BI429" s="31" t="str">
        <f>IF(AND(D429&lt;2030,2030&lt;=Zisk!$D$10),1,IF(D429=2030,0,""))</f>
        <v/>
      </c>
      <c r="BJ429" s="33" t="s">
        <v>32</v>
      </c>
      <c r="BK429" s="30">
        <f t="shared" si="214"/>
        <v>1</v>
      </c>
      <c r="BL429" s="28" t="str">
        <f t="shared" si="215"/>
        <v>x</v>
      </c>
      <c r="BM429" s="34">
        <f t="shared" si="216"/>
        <v>1</v>
      </c>
      <c r="BN429" s="30" t="str">
        <f t="shared" si="217"/>
        <v>x</v>
      </c>
      <c r="BO429" s="34">
        <f t="shared" si="202"/>
        <v>1.018</v>
      </c>
      <c r="BP429" s="34" t="str">
        <f t="shared" si="203"/>
        <v/>
      </c>
      <c r="BQ429" s="34" t="str">
        <f t="shared" si="204"/>
        <v/>
      </c>
      <c r="BR429" s="34" t="str">
        <f t="shared" si="205"/>
        <v/>
      </c>
      <c r="BS429" s="34" t="str">
        <f t="shared" si="206"/>
        <v/>
      </c>
      <c r="BT429" s="34" t="str">
        <f t="shared" si="207"/>
        <v/>
      </c>
      <c r="BU429" s="34" t="str">
        <f t="shared" si="208"/>
        <v/>
      </c>
      <c r="BV429" s="34" t="str">
        <f t="shared" si="209"/>
        <v/>
      </c>
      <c r="BW429" s="34" t="str">
        <f t="shared" si="210"/>
        <v/>
      </c>
      <c r="BX429" s="34" t="str">
        <f t="shared" si="211"/>
        <v/>
      </c>
      <c r="BY429" s="34" t="str">
        <f t="shared" si="212"/>
        <v/>
      </c>
      <c r="BZ429" s="33" t="s">
        <v>32</v>
      </c>
      <c r="CA429" s="34">
        <f t="shared" si="213"/>
        <v>1.018</v>
      </c>
      <c r="CB429" s="28"/>
      <c r="CC429" s="29">
        <f>IF(D429&gt;Zisk!$D$10,"",E429*CA429)</f>
        <v>0</v>
      </c>
    </row>
    <row r="430" spans="2:81" x14ac:dyDescent="0.2">
      <c r="B430" s="35" t="str">
        <f>Zisk!B441</f>
        <v/>
      </c>
      <c r="C430" s="35">
        <f>Zisk!C441</f>
        <v>0</v>
      </c>
      <c r="D430" s="35">
        <f>Zisk!E441</f>
        <v>0</v>
      </c>
      <c r="E430" s="36">
        <f>Zisk!D441</f>
        <v>0</v>
      </c>
      <c r="F430" s="36"/>
      <c r="G430" s="35" t="str">
        <f t="shared" si="188"/>
        <v>(</v>
      </c>
      <c r="H430" s="35" t="str">
        <f t="shared" si="189"/>
        <v>1</v>
      </c>
      <c r="I430" s="35" t="str">
        <f t="shared" si="190"/>
        <v>+</v>
      </c>
      <c r="J430" s="37">
        <f>IF($D430&lt;=2021,VstupniParametry_SKRYT!$D$5,"")</f>
        <v>0.02</v>
      </c>
      <c r="K430" s="35" t="str">
        <f t="shared" si="191"/>
        <v>)</v>
      </c>
      <c r="L430" s="38">
        <f>IF($D430&lt;=2021,COUNTIF(Vypocet_SKRYT!T427:AS427,"&gt;=1"),"")</f>
        <v>0</v>
      </c>
      <c r="M430" s="39" t="str">
        <f t="shared" si="192"/>
        <v>x</v>
      </c>
      <c r="N430" s="35" t="str">
        <f t="shared" si="193"/>
        <v>(</v>
      </c>
      <c r="O430" s="35" t="str">
        <f t="shared" si="194"/>
        <v>1</v>
      </c>
      <c r="P430" s="35" t="str">
        <f t="shared" si="195"/>
        <v>+</v>
      </c>
      <c r="Q430" s="37">
        <f>IF($D430&lt;=2024,VstupniParametry_SKRYT!$D$6,"")</f>
        <v>0.06</v>
      </c>
      <c r="R430" s="35" t="str">
        <f t="shared" si="196"/>
        <v>)</v>
      </c>
      <c r="S430" s="38">
        <f>IF($D430&lt;=2024,COUNTIFS(Vypocet_SKRYT!AT427:AV427,"&gt;=1"),"")</f>
        <v>0</v>
      </c>
      <c r="T430" s="39" t="str">
        <f t="shared" si="197"/>
        <v>x</v>
      </c>
      <c r="U430" s="35" t="str">
        <f t="shared" si="198"/>
        <v>(</v>
      </c>
      <c r="V430" s="35" t="str">
        <f t="shared" si="199"/>
        <v>1</v>
      </c>
      <c r="W430" s="35" t="str">
        <f t="shared" si="200"/>
        <v>+</v>
      </c>
      <c r="X430" s="37">
        <f>IF($D430&lt;=2025,VstupniParametry_SKRYT!$D$9,"")</f>
        <v>1.7999999999999999E-2</v>
      </c>
      <c r="Y430" s="35" t="str">
        <f t="shared" si="201"/>
        <v>)</v>
      </c>
      <c r="Z430" s="38">
        <f>IF(AND(D430&lt;2025,2025&lt;=Zisk!$D$10),1,IF(D430=2025,0,""))</f>
        <v>1</v>
      </c>
      <c r="AA430" s="39" t="str">
        <f>IF(AND($D430&lt;=2025,Zisk!$D$10&gt;=2026),"x","")</f>
        <v/>
      </c>
      <c r="AB430" s="35" t="str">
        <f>IF(AND($D430&lt;=2026,Zisk!$D$10&gt;=2026),"(","")</f>
        <v/>
      </c>
      <c r="AC430" s="35" t="str">
        <f>IF(AND($D430&lt;=2026,Zisk!$D$10&gt;=2026),"1","")</f>
        <v/>
      </c>
      <c r="AD430" s="35" t="str">
        <f>IF(AND($D430&lt;=2026,Zisk!$D$10&gt;=2026),"+","")</f>
        <v/>
      </c>
      <c r="AE430" s="37" t="str">
        <f>IF(AND($D430&lt;=2026,Zisk!$D$10&gt;=2026),VstupniParametry_SKRYT!$D$10,"")</f>
        <v/>
      </c>
      <c r="AF430" s="35" t="str">
        <f>IF(AND($D430&lt;=2026,Zisk!$D$10&gt;=2026),")","")</f>
        <v/>
      </c>
      <c r="AG430" s="38" t="str">
        <f>IF(AND(D430&lt;2026,2026&lt;=Zisk!$D$10),1,IF(D430=2026,0,""))</f>
        <v/>
      </c>
      <c r="AH430" s="39" t="str">
        <f>IF(AND($D430&lt;=2026,Zisk!$D$10&gt;=2027),"x","")</f>
        <v/>
      </c>
      <c r="AI430" s="35" t="str">
        <f>IF(AND($D430&lt;=2027,Zisk!$D$10&gt;=2027),"(","")</f>
        <v/>
      </c>
      <c r="AJ430" s="35" t="str">
        <f>IF(AND($D430&lt;=2027,Zisk!$D$10&gt;=2027),"1","")</f>
        <v/>
      </c>
      <c r="AK430" s="35" t="str">
        <f>IF(AND($D430&lt;=2027,Zisk!$D$10&gt;=2027),"+","")</f>
        <v/>
      </c>
      <c r="AL430" s="37" t="str">
        <f>IF(AND($D430&lt;=2027,Zisk!$D$10&gt;=2027),VstupniParametry_SKRYT!$D$11,"")</f>
        <v/>
      </c>
      <c r="AM430" s="35" t="str">
        <f>IF(AND($D430&lt;=2027,Zisk!$D$10&gt;=2027),")","")</f>
        <v/>
      </c>
      <c r="AN430" s="38" t="str">
        <f>IF(AND(D430&lt;2027,2027&lt;=Zisk!$D$10),1,IF(D430=2027,0,""))</f>
        <v/>
      </c>
      <c r="AO430" s="39" t="str">
        <f>IF(AND($D430&lt;=2027,Zisk!$D$10&gt;=2028),"x","")</f>
        <v/>
      </c>
      <c r="AP430" s="35" t="str">
        <f>IF(AND($D430&lt;=2028,Zisk!$D$10&gt;=2028),"(","")</f>
        <v/>
      </c>
      <c r="AQ430" s="35" t="str">
        <f>IF(AND($D430&lt;=2028,Zisk!$D$10&gt;=2028),"1","")</f>
        <v/>
      </c>
      <c r="AR430" s="35" t="str">
        <f>IF(AND($D430&lt;=2028,Zisk!$D$10&gt;=2028),"+","")</f>
        <v/>
      </c>
      <c r="AS430" s="37" t="str">
        <f>IF(AND($D430&lt;=2028,Zisk!$D$10&gt;=2028),VstupniParametry_SKRYT!$D$12,"")</f>
        <v/>
      </c>
      <c r="AT430" s="35" t="str">
        <f>IF(AND($D430&lt;=2028,Zisk!$D$10&gt;=2028),")","")</f>
        <v/>
      </c>
      <c r="AU430" s="38" t="str">
        <f>IF(AND(D430&lt;2028,2028&lt;=Zisk!$D$10),1,IF(D430=2028,0,""))</f>
        <v/>
      </c>
      <c r="AV430" s="39" t="str">
        <f>IF(AND($D430&lt;=2028,Zisk!$D$10&gt;=2029),"x","")</f>
        <v/>
      </c>
      <c r="AW430" s="35" t="str">
        <f>IF(AND($D430&lt;=2029,Zisk!$D$10&gt;=2029),"(","")</f>
        <v/>
      </c>
      <c r="AX430" s="35" t="str">
        <f>IF(AND($D430&lt;=2029,Zisk!$D$10&gt;=2029),"1","")</f>
        <v/>
      </c>
      <c r="AY430" s="35" t="str">
        <f>IF(AND($D430&lt;=2029,Zisk!$D$10&gt;=2029),"+","")</f>
        <v/>
      </c>
      <c r="AZ430" s="37" t="str">
        <f>IF(AND($D430&lt;=2029,Zisk!$D$10&gt;=2029),VstupniParametry_SKRYT!$D$13,"")</f>
        <v/>
      </c>
      <c r="BA430" s="35" t="str">
        <f>IF(AND($D430&lt;=2029,Zisk!$D$10&gt;=2029),")","")</f>
        <v/>
      </c>
      <c r="BB430" s="38" t="str">
        <f>IF(AND(D430&lt;2029,2029&lt;=Zisk!$D$10),1,IF(D430=2029,0,""))</f>
        <v/>
      </c>
      <c r="BC430" s="39" t="str">
        <f>IF(AND($D430&lt;=2029,Zisk!$D$10&gt;=2030),"x","")</f>
        <v/>
      </c>
      <c r="BD430" s="35" t="str">
        <f>IF(AND($D430&lt;=2030,Zisk!$D$10&gt;=2030),"(","")</f>
        <v/>
      </c>
      <c r="BE430" s="35" t="str">
        <f>IF(AND($D430&lt;=2030,Zisk!$D$10&gt;=2030),"1","")</f>
        <v/>
      </c>
      <c r="BF430" s="35" t="str">
        <f>IF(AND($D430&lt;=2030,Zisk!$D$10&gt;=2030),"+","")</f>
        <v/>
      </c>
      <c r="BG430" s="37" t="str">
        <f>IF(AND($D430&lt;=2030,Zisk!$D$10&gt;=2030),VstupniParametry_SKRYT!$D$14,"")</f>
        <v/>
      </c>
      <c r="BH430" s="35" t="str">
        <f>IF(AND($D430&lt;=2030,Zisk!$D$10&gt;=2030),")","")</f>
        <v/>
      </c>
      <c r="BI430" s="38" t="str">
        <f>IF(AND(D430&lt;2030,2030&lt;=Zisk!$D$10),1,IF(D430=2030,0,""))</f>
        <v/>
      </c>
      <c r="BJ430" s="40" t="s">
        <v>32</v>
      </c>
      <c r="BK430" s="37">
        <f t="shared" si="214"/>
        <v>1</v>
      </c>
      <c r="BL430" s="35" t="str">
        <f t="shared" si="215"/>
        <v>x</v>
      </c>
      <c r="BM430" s="41">
        <f t="shared" si="216"/>
        <v>1</v>
      </c>
      <c r="BN430" s="37" t="str">
        <f t="shared" si="217"/>
        <v>x</v>
      </c>
      <c r="BO430" s="41">
        <f t="shared" si="202"/>
        <v>1.018</v>
      </c>
      <c r="BP430" s="41" t="str">
        <f t="shared" si="203"/>
        <v/>
      </c>
      <c r="BQ430" s="41" t="str">
        <f t="shared" si="204"/>
        <v/>
      </c>
      <c r="BR430" s="41" t="str">
        <f t="shared" si="205"/>
        <v/>
      </c>
      <c r="BS430" s="41" t="str">
        <f t="shared" si="206"/>
        <v/>
      </c>
      <c r="BT430" s="41" t="str">
        <f t="shared" si="207"/>
        <v/>
      </c>
      <c r="BU430" s="41" t="str">
        <f t="shared" si="208"/>
        <v/>
      </c>
      <c r="BV430" s="41" t="str">
        <f t="shared" si="209"/>
        <v/>
      </c>
      <c r="BW430" s="41" t="str">
        <f t="shared" si="210"/>
        <v/>
      </c>
      <c r="BX430" s="41" t="str">
        <f t="shared" si="211"/>
        <v/>
      </c>
      <c r="BY430" s="41" t="str">
        <f t="shared" si="212"/>
        <v/>
      </c>
      <c r="BZ430" s="40" t="s">
        <v>32</v>
      </c>
      <c r="CA430" s="41">
        <f t="shared" si="213"/>
        <v>1.018</v>
      </c>
      <c r="CB430" s="35"/>
      <c r="CC430" s="36">
        <f>IF(D430&gt;Zisk!$D$10,"",E430*CA430)</f>
        <v>0</v>
      </c>
    </row>
    <row r="431" spans="2:81" x14ac:dyDescent="0.2">
      <c r="B431" s="28" t="str">
        <f>Zisk!B442</f>
        <v/>
      </c>
      <c r="C431" s="28">
        <f>Zisk!C442</f>
        <v>0</v>
      </c>
      <c r="D431" s="28">
        <f>Zisk!E442</f>
        <v>0</v>
      </c>
      <c r="E431" s="29">
        <f>Zisk!D442</f>
        <v>0</v>
      </c>
      <c r="F431" s="29"/>
      <c r="G431" s="28" t="str">
        <f t="shared" si="188"/>
        <v>(</v>
      </c>
      <c r="H431" s="28" t="str">
        <f t="shared" si="189"/>
        <v>1</v>
      </c>
      <c r="I431" s="28" t="str">
        <f t="shared" si="190"/>
        <v>+</v>
      </c>
      <c r="J431" s="30">
        <f>IF($D431&lt;=2021,VstupniParametry_SKRYT!$D$5,"")</f>
        <v>0.02</v>
      </c>
      <c r="K431" s="28" t="str">
        <f t="shared" si="191"/>
        <v>)</v>
      </c>
      <c r="L431" s="31">
        <f>IF($D431&lt;=2021,COUNTIF(Vypocet_SKRYT!T428:AS428,"&gt;=1"),"")</f>
        <v>0</v>
      </c>
      <c r="M431" s="32" t="str">
        <f t="shared" si="192"/>
        <v>x</v>
      </c>
      <c r="N431" s="28" t="str">
        <f t="shared" si="193"/>
        <v>(</v>
      </c>
      <c r="O431" s="28" t="str">
        <f t="shared" si="194"/>
        <v>1</v>
      </c>
      <c r="P431" s="28" t="str">
        <f t="shared" si="195"/>
        <v>+</v>
      </c>
      <c r="Q431" s="30">
        <f>IF($D431&lt;=2024,VstupniParametry_SKRYT!$D$6,"")</f>
        <v>0.06</v>
      </c>
      <c r="R431" s="28" t="str">
        <f t="shared" si="196"/>
        <v>)</v>
      </c>
      <c r="S431" s="31">
        <f>IF($D431&lt;=2024,COUNTIFS(Vypocet_SKRYT!AT428:AV428,"&gt;=1"),"")</f>
        <v>0</v>
      </c>
      <c r="T431" s="32" t="str">
        <f t="shared" si="197"/>
        <v>x</v>
      </c>
      <c r="U431" s="28" t="str">
        <f t="shared" si="198"/>
        <v>(</v>
      </c>
      <c r="V431" s="28" t="str">
        <f t="shared" si="199"/>
        <v>1</v>
      </c>
      <c r="W431" s="28" t="str">
        <f t="shared" si="200"/>
        <v>+</v>
      </c>
      <c r="X431" s="30">
        <f>IF($D431&lt;=2025,VstupniParametry_SKRYT!$D$9,"")</f>
        <v>1.7999999999999999E-2</v>
      </c>
      <c r="Y431" s="28" t="str">
        <f t="shared" si="201"/>
        <v>)</v>
      </c>
      <c r="Z431" s="31">
        <f>IF(AND(D431&lt;2025,2025&lt;=Zisk!$D$10),1,IF(D431=2025,0,""))</f>
        <v>1</v>
      </c>
      <c r="AA431" s="32" t="str">
        <f>IF(AND($D431&lt;=2025,Zisk!$D$10&gt;=2026),"x","")</f>
        <v/>
      </c>
      <c r="AB431" s="28" t="str">
        <f>IF(AND($D431&lt;=2026,Zisk!$D$10&gt;=2026),"(","")</f>
        <v/>
      </c>
      <c r="AC431" s="28" t="str">
        <f>IF(AND($D431&lt;=2026,Zisk!$D$10&gt;=2026),"1","")</f>
        <v/>
      </c>
      <c r="AD431" s="28" t="str">
        <f>IF(AND($D431&lt;=2026,Zisk!$D$10&gt;=2026),"+","")</f>
        <v/>
      </c>
      <c r="AE431" s="30" t="str">
        <f>IF(AND($D431&lt;=2026,Zisk!$D$10&gt;=2026),VstupniParametry_SKRYT!$D$10,"")</f>
        <v/>
      </c>
      <c r="AF431" s="28" t="str">
        <f>IF(AND($D431&lt;=2026,Zisk!$D$10&gt;=2026),")","")</f>
        <v/>
      </c>
      <c r="AG431" s="31" t="str">
        <f>IF(AND(D431&lt;2026,2026&lt;=Zisk!$D$10),1,IF(D431=2026,0,""))</f>
        <v/>
      </c>
      <c r="AH431" s="32" t="str">
        <f>IF(AND($D431&lt;=2026,Zisk!$D$10&gt;=2027),"x","")</f>
        <v/>
      </c>
      <c r="AI431" s="28" t="str">
        <f>IF(AND($D431&lt;=2027,Zisk!$D$10&gt;=2027),"(","")</f>
        <v/>
      </c>
      <c r="AJ431" s="28" t="str">
        <f>IF(AND($D431&lt;=2027,Zisk!$D$10&gt;=2027),"1","")</f>
        <v/>
      </c>
      <c r="AK431" s="28" t="str">
        <f>IF(AND($D431&lt;=2027,Zisk!$D$10&gt;=2027),"+","")</f>
        <v/>
      </c>
      <c r="AL431" s="30" t="str">
        <f>IF(AND($D431&lt;=2027,Zisk!$D$10&gt;=2027),VstupniParametry_SKRYT!$D$11,"")</f>
        <v/>
      </c>
      <c r="AM431" s="28" t="str">
        <f>IF(AND($D431&lt;=2027,Zisk!$D$10&gt;=2027),")","")</f>
        <v/>
      </c>
      <c r="AN431" s="31" t="str">
        <f>IF(AND(D431&lt;2027,2027&lt;=Zisk!$D$10),1,IF(D431=2027,0,""))</f>
        <v/>
      </c>
      <c r="AO431" s="32" t="str">
        <f>IF(AND($D431&lt;=2027,Zisk!$D$10&gt;=2028),"x","")</f>
        <v/>
      </c>
      <c r="AP431" s="28" t="str">
        <f>IF(AND($D431&lt;=2028,Zisk!$D$10&gt;=2028),"(","")</f>
        <v/>
      </c>
      <c r="AQ431" s="28" t="str">
        <f>IF(AND($D431&lt;=2028,Zisk!$D$10&gt;=2028),"1","")</f>
        <v/>
      </c>
      <c r="AR431" s="28" t="str">
        <f>IF(AND($D431&lt;=2028,Zisk!$D$10&gt;=2028),"+","")</f>
        <v/>
      </c>
      <c r="AS431" s="30" t="str">
        <f>IF(AND($D431&lt;=2028,Zisk!$D$10&gt;=2028),VstupniParametry_SKRYT!$D$12,"")</f>
        <v/>
      </c>
      <c r="AT431" s="28" t="str">
        <f>IF(AND($D431&lt;=2028,Zisk!$D$10&gt;=2028),")","")</f>
        <v/>
      </c>
      <c r="AU431" s="31" t="str">
        <f>IF(AND(D431&lt;2028,2028&lt;=Zisk!$D$10),1,IF(D431=2028,0,""))</f>
        <v/>
      </c>
      <c r="AV431" s="32" t="str">
        <f>IF(AND($D431&lt;=2028,Zisk!$D$10&gt;=2029),"x","")</f>
        <v/>
      </c>
      <c r="AW431" s="28" t="str">
        <f>IF(AND($D431&lt;=2029,Zisk!$D$10&gt;=2029),"(","")</f>
        <v/>
      </c>
      <c r="AX431" s="28" t="str">
        <f>IF(AND($D431&lt;=2029,Zisk!$D$10&gt;=2029),"1","")</f>
        <v/>
      </c>
      <c r="AY431" s="28" t="str">
        <f>IF(AND($D431&lt;=2029,Zisk!$D$10&gt;=2029),"+","")</f>
        <v/>
      </c>
      <c r="AZ431" s="30" t="str">
        <f>IF(AND($D431&lt;=2029,Zisk!$D$10&gt;=2029),VstupniParametry_SKRYT!$D$13,"")</f>
        <v/>
      </c>
      <c r="BA431" s="28" t="str">
        <f>IF(AND($D431&lt;=2029,Zisk!$D$10&gt;=2029),")","")</f>
        <v/>
      </c>
      <c r="BB431" s="31" t="str">
        <f>IF(AND(D431&lt;2029,2029&lt;=Zisk!$D$10),1,IF(D431=2029,0,""))</f>
        <v/>
      </c>
      <c r="BC431" s="32" t="str">
        <f>IF(AND($D431&lt;=2029,Zisk!$D$10&gt;=2030),"x","")</f>
        <v/>
      </c>
      <c r="BD431" s="28" t="str">
        <f>IF(AND($D431&lt;=2030,Zisk!$D$10&gt;=2030),"(","")</f>
        <v/>
      </c>
      <c r="BE431" s="28" t="str">
        <f>IF(AND($D431&lt;=2030,Zisk!$D$10&gt;=2030),"1","")</f>
        <v/>
      </c>
      <c r="BF431" s="28" t="str">
        <f>IF(AND($D431&lt;=2030,Zisk!$D$10&gt;=2030),"+","")</f>
        <v/>
      </c>
      <c r="BG431" s="30" t="str">
        <f>IF(AND($D431&lt;=2030,Zisk!$D$10&gt;=2030),VstupniParametry_SKRYT!$D$14,"")</f>
        <v/>
      </c>
      <c r="BH431" s="28" t="str">
        <f>IF(AND($D431&lt;=2030,Zisk!$D$10&gt;=2030),")","")</f>
        <v/>
      </c>
      <c r="BI431" s="31" t="str">
        <f>IF(AND(D431&lt;2030,2030&lt;=Zisk!$D$10),1,IF(D431=2030,0,""))</f>
        <v/>
      </c>
      <c r="BJ431" s="33" t="s">
        <v>32</v>
      </c>
      <c r="BK431" s="30">
        <f t="shared" si="214"/>
        <v>1</v>
      </c>
      <c r="BL431" s="28" t="str">
        <f t="shared" si="215"/>
        <v>x</v>
      </c>
      <c r="BM431" s="34">
        <f t="shared" si="216"/>
        <v>1</v>
      </c>
      <c r="BN431" s="30" t="str">
        <f t="shared" si="217"/>
        <v>x</v>
      </c>
      <c r="BO431" s="34">
        <f t="shared" si="202"/>
        <v>1.018</v>
      </c>
      <c r="BP431" s="34" t="str">
        <f t="shared" si="203"/>
        <v/>
      </c>
      <c r="BQ431" s="34" t="str">
        <f t="shared" si="204"/>
        <v/>
      </c>
      <c r="BR431" s="34" t="str">
        <f t="shared" si="205"/>
        <v/>
      </c>
      <c r="BS431" s="34" t="str">
        <f t="shared" si="206"/>
        <v/>
      </c>
      <c r="BT431" s="34" t="str">
        <f t="shared" si="207"/>
        <v/>
      </c>
      <c r="BU431" s="34" t="str">
        <f t="shared" si="208"/>
        <v/>
      </c>
      <c r="BV431" s="34" t="str">
        <f t="shared" si="209"/>
        <v/>
      </c>
      <c r="BW431" s="34" t="str">
        <f t="shared" si="210"/>
        <v/>
      </c>
      <c r="BX431" s="34" t="str">
        <f t="shared" si="211"/>
        <v/>
      </c>
      <c r="BY431" s="34" t="str">
        <f t="shared" si="212"/>
        <v/>
      </c>
      <c r="BZ431" s="33" t="s">
        <v>32</v>
      </c>
      <c r="CA431" s="34">
        <f t="shared" si="213"/>
        <v>1.018</v>
      </c>
      <c r="CB431" s="28"/>
      <c r="CC431" s="29">
        <f>IF(D431&gt;Zisk!$D$10,"",E431*CA431)</f>
        <v>0</v>
      </c>
    </row>
    <row r="432" spans="2:81" x14ac:dyDescent="0.2">
      <c r="B432" s="35" t="str">
        <f>Zisk!B443</f>
        <v/>
      </c>
      <c r="C432" s="35">
        <f>Zisk!C443</f>
        <v>0</v>
      </c>
      <c r="D432" s="35">
        <f>Zisk!E443</f>
        <v>0</v>
      </c>
      <c r="E432" s="36">
        <f>Zisk!D443</f>
        <v>0</v>
      </c>
      <c r="F432" s="36"/>
      <c r="G432" s="35" t="str">
        <f t="shared" si="188"/>
        <v>(</v>
      </c>
      <c r="H432" s="35" t="str">
        <f t="shared" si="189"/>
        <v>1</v>
      </c>
      <c r="I432" s="35" t="str">
        <f t="shared" si="190"/>
        <v>+</v>
      </c>
      <c r="J432" s="37">
        <f>IF($D432&lt;=2021,VstupniParametry_SKRYT!$D$5,"")</f>
        <v>0.02</v>
      </c>
      <c r="K432" s="35" t="str">
        <f t="shared" si="191"/>
        <v>)</v>
      </c>
      <c r="L432" s="38">
        <f>IF($D432&lt;=2021,COUNTIF(Vypocet_SKRYT!T429:AS429,"&gt;=1"),"")</f>
        <v>0</v>
      </c>
      <c r="M432" s="39" t="str">
        <f t="shared" si="192"/>
        <v>x</v>
      </c>
      <c r="N432" s="35" t="str">
        <f t="shared" si="193"/>
        <v>(</v>
      </c>
      <c r="O432" s="35" t="str">
        <f t="shared" si="194"/>
        <v>1</v>
      </c>
      <c r="P432" s="35" t="str">
        <f t="shared" si="195"/>
        <v>+</v>
      </c>
      <c r="Q432" s="37">
        <f>IF($D432&lt;=2024,VstupniParametry_SKRYT!$D$6,"")</f>
        <v>0.06</v>
      </c>
      <c r="R432" s="35" t="str">
        <f t="shared" si="196"/>
        <v>)</v>
      </c>
      <c r="S432" s="38">
        <f>IF($D432&lt;=2024,COUNTIFS(Vypocet_SKRYT!AT429:AV429,"&gt;=1"),"")</f>
        <v>0</v>
      </c>
      <c r="T432" s="39" t="str">
        <f t="shared" si="197"/>
        <v>x</v>
      </c>
      <c r="U432" s="35" t="str">
        <f t="shared" si="198"/>
        <v>(</v>
      </c>
      <c r="V432" s="35" t="str">
        <f t="shared" si="199"/>
        <v>1</v>
      </c>
      <c r="W432" s="35" t="str">
        <f t="shared" si="200"/>
        <v>+</v>
      </c>
      <c r="X432" s="37">
        <f>IF($D432&lt;=2025,VstupniParametry_SKRYT!$D$9,"")</f>
        <v>1.7999999999999999E-2</v>
      </c>
      <c r="Y432" s="35" t="str">
        <f t="shared" si="201"/>
        <v>)</v>
      </c>
      <c r="Z432" s="38">
        <f>IF(AND(D432&lt;2025,2025&lt;=Zisk!$D$10),1,IF(D432=2025,0,""))</f>
        <v>1</v>
      </c>
      <c r="AA432" s="39" t="str">
        <f>IF(AND($D432&lt;=2025,Zisk!$D$10&gt;=2026),"x","")</f>
        <v/>
      </c>
      <c r="AB432" s="35" t="str">
        <f>IF(AND($D432&lt;=2026,Zisk!$D$10&gt;=2026),"(","")</f>
        <v/>
      </c>
      <c r="AC432" s="35" t="str">
        <f>IF(AND($D432&lt;=2026,Zisk!$D$10&gt;=2026),"1","")</f>
        <v/>
      </c>
      <c r="AD432" s="35" t="str">
        <f>IF(AND($D432&lt;=2026,Zisk!$D$10&gt;=2026),"+","")</f>
        <v/>
      </c>
      <c r="AE432" s="37" t="str">
        <f>IF(AND($D432&lt;=2026,Zisk!$D$10&gt;=2026),VstupniParametry_SKRYT!$D$10,"")</f>
        <v/>
      </c>
      <c r="AF432" s="35" t="str">
        <f>IF(AND($D432&lt;=2026,Zisk!$D$10&gt;=2026),")","")</f>
        <v/>
      </c>
      <c r="AG432" s="38" t="str">
        <f>IF(AND(D432&lt;2026,2026&lt;=Zisk!$D$10),1,IF(D432=2026,0,""))</f>
        <v/>
      </c>
      <c r="AH432" s="39" t="str">
        <f>IF(AND($D432&lt;=2026,Zisk!$D$10&gt;=2027),"x","")</f>
        <v/>
      </c>
      <c r="AI432" s="35" t="str">
        <f>IF(AND($D432&lt;=2027,Zisk!$D$10&gt;=2027),"(","")</f>
        <v/>
      </c>
      <c r="AJ432" s="35" t="str">
        <f>IF(AND($D432&lt;=2027,Zisk!$D$10&gt;=2027),"1","")</f>
        <v/>
      </c>
      <c r="AK432" s="35" t="str">
        <f>IF(AND($D432&lt;=2027,Zisk!$D$10&gt;=2027),"+","")</f>
        <v/>
      </c>
      <c r="AL432" s="37" t="str">
        <f>IF(AND($D432&lt;=2027,Zisk!$D$10&gt;=2027),VstupniParametry_SKRYT!$D$11,"")</f>
        <v/>
      </c>
      <c r="AM432" s="35" t="str">
        <f>IF(AND($D432&lt;=2027,Zisk!$D$10&gt;=2027),")","")</f>
        <v/>
      </c>
      <c r="AN432" s="38" t="str">
        <f>IF(AND(D432&lt;2027,2027&lt;=Zisk!$D$10),1,IF(D432=2027,0,""))</f>
        <v/>
      </c>
      <c r="AO432" s="39" t="str">
        <f>IF(AND($D432&lt;=2027,Zisk!$D$10&gt;=2028),"x","")</f>
        <v/>
      </c>
      <c r="AP432" s="35" t="str">
        <f>IF(AND($D432&lt;=2028,Zisk!$D$10&gt;=2028),"(","")</f>
        <v/>
      </c>
      <c r="AQ432" s="35" t="str">
        <f>IF(AND($D432&lt;=2028,Zisk!$D$10&gt;=2028),"1","")</f>
        <v/>
      </c>
      <c r="AR432" s="35" t="str">
        <f>IF(AND($D432&lt;=2028,Zisk!$D$10&gt;=2028),"+","")</f>
        <v/>
      </c>
      <c r="AS432" s="37" t="str">
        <f>IF(AND($D432&lt;=2028,Zisk!$D$10&gt;=2028),VstupniParametry_SKRYT!$D$12,"")</f>
        <v/>
      </c>
      <c r="AT432" s="35" t="str">
        <f>IF(AND($D432&lt;=2028,Zisk!$D$10&gt;=2028),")","")</f>
        <v/>
      </c>
      <c r="AU432" s="38" t="str">
        <f>IF(AND(D432&lt;2028,2028&lt;=Zisk!$D$10),1,IF(D432=2028,0,""))</f>
        <v/>
      </c>
      <c r="AV432" s="39" t="str">
        <f>IF(AND($D432&lt;=2028,Zisk!$D$10&gt;=2029),"x","")</f>
        <v/>
      </c>
      <c r="AW432" s="35" t="str">
        <f>IF(AND($D432&lt;=2029,Zisk!$D$10&gt;=2029),"(","")</f>
        <v/>
      </c>
      <c r="AX432" s="35" t="str">
        <f>IF(AND($D432&lt;=2029,Zisk!$D$10&gt;=2029),"1","")</f>
        <v/>
      </c>
      <c r="AY432" s="35" t="str">
        <f>IF(AND($D432&lt;=2029,Zisk!$D$10&gt;=2029),"+","")</f>
        <v/>
      </c>
      <c r="AZ432" s="37" t="str">
        <f>IF(AND($D432&lt;=2029,Zisk!$D$10&gt;=2029),VstupniParametry_SKRYT!$D$13,"")</f>
        <v/>
      </c>
      <c r="BA432" s="35" t="str">
        <f>IF(AND($D432&lt;=2029,Zisk!$D$10&gt;=2029),")","")</f>
        <v/>
      </c>
      <c r="BB432" s="38" t="str">
        <f>IF(AND(D432&lt;2029,2029&lt;=Zisk!$D$10),1,IF(D432=2029,0,""))</f>
        <v/>
      </c>
      <c r="BC432" s="39" t="str">
        <f>IF(AND($D432&lt;=2029,Zisk!$D$10&gt;=2030),"x","")</f>
        <v/>
      </c>
      <c r="BD432" s="35" t="str">
        <f>IF(AND($D432&lt;=2030,Zisk!$D$10&gt;=2030),"(","")</f>
        <v/>
      </c>
      <c r="BE432" s="35" t="str">
        <f>IF(AND($D432&lt;=2030,Zisk!$D$10&gt;=2030),"1","")</f>
        <v/>
      </c>
      <c r="BF432" s="35" t="str">
        <f>IF(AND($D432&lt;=2030,Zisk!$D$10&gt;=2030),"+","")</f>
        <v/>
      </c>
      <c r="BG432" s="37" t="str">
        <f>IF(AND($D432&lt;=2030,Zisk!$D$10&gt;=2030),VstupniParametry_SKRYT!$D$14,"")</f>
        <v/>
      </c>
      <c r="BH432" s="35" t="str">
        <f>IF(AND($D432&lt;=2030,Zisk!$D$10&gt;=2030),")","")</f>
        <v/>
      </c>
      <c r="BI432" s="38" t="str">
        <f>IF(AND(D432&lt;2030,2030&lt;=Zisk!$D$10),1,IF(D432=2030,0,""))</f>
        <v/>
      </c>
      <c r="BJ432" s="40" t="s">
        <v>32</v>
      </c>
      <c r="BK432" s="37">
        <f t="shared" si="214"/>
        <v>1</v>
      </c>
      <c r="BL432" s="35" t="str">
        <f t="shared" si="215"/>
        <v>x</v>
      </c>
      <c r="BM432" s="41">
        <f t="shared" si="216"/>
        <v>1</v>
      </c>
      <c r="BN432" s="37" t="str">
        <f t="shared" si="217"/>
        <v>x</v>
      </c>
      <c r="BO432" s="41">
        <f t="shared" si="202"/>
        <v>1.018</v>
      </c>
      <c r="BP432" s="41" t="str">
        <f t="shared" si="203"/>
        <v/>
      </c>
      <c r="BQ432" s="41" t="str">
        <f t="shared" si="204"/>
        <v/>
      </c>
      <c r="BR432" s="41" t="str">
        <f t="shared" si="205"/>
        <v/>
      </c>
      <c r="BS432" s="41" t="str">
        <f t="shared" si="206"/>
        <v/>
      </c>
      <c r="BT432" s="41" t="str">
        <f t="shared" si="207"/>
        <v/>
      </c>
      <c r="BU432" s="41" t="str">
        <f t="shared" si="208"/>
        <v/>
      </c>
      <c r="BV432" s="41" t="str">
        <f t="shared" si="209"/>
        <v/>
      </c>
      <c r="BW432" s="41" t="str">
        <f t="shared" si="210"/>
        <v/>
      </c>
      <c r="BX432" s="41" t="str">
        <f t="shared" si="211"/>
        <v/>
      </c>
      <c r="BY432" s="41" t="str">
        <f t="shared" si="212"/>
        <v/>
      </c>
      <c r="BZ432" s="40" t="s">
        <v>32</v>
      </c>
      <c r="CA432" s="41">
        <f t="shared" si="213"/>
        <v>1.018</v>
      </c>
      <c r="CB432" s="35"/>
      <c r="CC432" s="36">
        <f>IF(D432&gt;Zisk!$D$10,"",E432*CA432)</f>
        <v>0</v>
      </c>
    </row>
    <row r="433" spans="2:81" x14ac:dyDescent="0.2">
      <c r="B433" s="28" t="str">
        <f>Zisk!B444</f>
        <v/>
      </c>
      <c r="C433" s="28">
        <f>Zisk!C444</f>
        <v>0</v>
      </c>
      <c r="D433" s="28">
        <f>Zisk!E444</f>
        <v>0</v>
      </c>
      <c r="E433" s="29">
        <f>Zisk!D444</f>
        <v>0</v>
      </c>
      <c r="F433" s="29"/>
      <c r="G433" s="28" t="str">
        <f t="shared" si="188"/>
        <v>(</v>
      </c>
      <c r="H433" s="28" t="str">
        <f t="shared" si="189"/>
        <v>1</v>
      </c>
      <c r="I433" s="28" t="str">
        <f t="shared" si="190"/>
        <v>+</v>
      </c>
      <c r="J433" s="30">
        <f>IF($D433&lt;=2021,VstupniParametry_SKRYT!$D$5,"")</f>
        <v>0.02</v>
      </c>
      <c r="K433" s="28" t="str">
        <f t="shared" si="191"/>
        <v>)</v>
      </c>
      <c r="L433" s="31">
        <f>IF($D433&lt;=2021,COUNTIF(Vypocet_SKRYT!T430:AS430,"&gt;=1"),"")</f>
        <v>0</v>
      </c>
      <c r="M433" s="32" t="str">
        <f t="shared" si="192"/>
        <v>x</v>
      </c>
      <c r="N433" s="28" t="str">
        <f t="shared" si="193"/>
        <v>(</v>
      </c>
      <c r="O433" s="28" t="str">
        <f t="shared" si="194"/>
        <v>1</v>
      </c>
      <c r="P433" s="28" t="str">
        <f t="shared" si="195"/>
        <v>+</v>
      </c>
      <c r="Q433" s="30">
        <f>IF($D433&lt;=2024,VstupniParametry_SKRYT!$D$6,"")</f>
        <v>0.06</v>
      </c>
      <c r="R433" s="28" t="str">
        <f t="shared" si="196"/>
        <v>)</v>
      </c>
      <c r="S433" s="31">
        <f>IF($D433&lt;=2024,COUNTIFS(Vypocet_SKRYT!AT430:AV430,"&gt;=1"),"")</f>
        <v>0</v>
      </c>
      <c r="T433" s="32" t="str">
        <f t="shared" si="197"/>
        <v>x</v>
      </c>
      <c r="U433" s="28" t="str">
        <f t="shared" si="198"/>
        <v>(</v>
      </c>
      <c r="V433" s="28" t="str">
        <f t="shared" si="199"/>
        <v>1</v>
      </c>
      <c r="W433" s="28" t="str">
        <f t="shared" si="200"/>
        <v>+</v>
      </c>
      <c r="X433" s="30">
        <f>IF($D433&lt;=2025,VstupniParametry_SKRYT!$D$9,"")</f>
        <v>1.7999999999999999E-2</v>
      </c>
      <c r="Y433" s="28" t="str">
        <f t="shared" si="201"/>
        <v>)</v>
      </c>
      <c r="Z433" s="31">
        <f>IF(AND(D433&lt;2025,2025&lt;=Zisk!$D$10),1,IF(D433=2025,0,""))</f>
        <v>1</v>
      </c>
      <c r="AA433" s="32" t="str">
        <f>IF(AND($D433&lt;=2025,Zisk!$D$10&gt;=2026),"x","")</f>
        <v/>
      </c>
      <c r="AB433" s="28" t="str">
        <f>IF(AND($D433&lt;=2026,Zisk!$D$10&gt;=2026),"(","")</f>
        <v/>
      </c>
      <c r="AC433" s="28" t="str">
        <f>IF(AND($D433&lt;=2026,Zisk!$D$10&gt;=2026),"1","")</f>
        <v/>
      </c>
      <c r="AD433" s="28" t="str">
        <f>IF(AND($D433&lt;=2026,Zisk!$D$10&gt;=2026),"+","")</f>
        <v/>
      </c>
      <c r="AE433" s="30" t="str">
        <f>IF(AND($D433&lt;=2026,Zisk!$D$10&gt;=2026),VstupniParametry_SKRYT!$D$10,"")</f>
        <v/>
      </c>
      <c r="AF433" s="28" t="str">
        <f>IF(AND($D433&lt;=2026,Zisk!$D$10&gt;=2026),")","")</f>
        <v/>
      </c>
      <c r="AG433" s="31" t="str">
        <f>IF(AND(D433&lt;2026,2026&lt;=Zisk!$D$10),1,IF(D433=2026,0,""))</f>
        <v/>
      </c>
      <c r="AH433" s="32" t="str">
        <f>IF(AND($D433&lt;=2026,Zisk!$D$10&gt;=2027),"x","")</f>
        <v/>
      </c>
      <c r="AI433" s="28" t="str">
        <f>IF(AND($D433&lt;=2027,Zisk!$D$10&gt;=2027),"(","")</f>
        <v/>
      </c>
      <c r="AJ433" s="28" t="str">
        <f>IF(AND($D433&lt;=2027,Zisk!$D$10&gt;=2027),"1","")</f>
        <v/>
      </c>
      <c r="AK433" s="28" t="str">
        <f>IF(AND($D433&lt;=2027,Zisk!$D$10&gt;=2027),"+","")</f>
        <v/>
      </c>
      <c r="AL433" s="30" t="str">
        <f>IF(AND($D433&lt;=2027,Zisk!$D$10&gt;=2027),VstupniParametry_SKRYT!$D$11,"")</f>
        <v/>
      </c>
      <c r="AM433" s="28" t="str">
        <f>IF(AND($D433&lt;=2027,Zisk!$D$10&gt;=2027),")","")</f>
        <v/>
      </c>
      <c r="AN433" s="31" t="str">
        <f>IF(AND(D433&lt;2027,2027&lt;=Zisk!$D$10),1,IF(D433=2027,0,""))</f>
        <v/>
      </c>
      <c r="AO433" s="32" t="str">
        <f>IF(AND($D433&lt;=2027,Zisk!$D$10&gt;=2028),"x","")</f>
        <v/>
      </c>
      <c r="AP433" s="28" t="str">
        <f>IF(AND($D433&lt;=2028,Zisk!$D$10&gt;=2028),"(","")</f>
        <v/>
      </c>
      <c r="AQ433" s="28" t="str">
        <f>IF(AND($D433&lt;=2028,Zisk!$D$10&gt;=2028),"1","")</f>
        <v/>
      </c>
      <c r="AR433" s="28" t="str">
        <f>IF(AND($D433&lt;=2028,Zisk!$D$10&gt;=2028),"+","")</f>
        <v/>
      </c>
      <c r="AS433" s="30" t="str">
        <f>IF(AND($D433&lt;=2028,Zisk!$D$10&gt;=2028),VstupniParametry_SKRYT!$D$12,"")</f>
        <v/>
      </c>
      <c r="AT433" s="28" t="str">
        <f>IF(AND($D433&lt;=2028,Zisk!$D$10&gt;=2028),")","")</f>
        <v/>
      </c>
      <c r="AU433" s="31" t="str">
        <f>IF(AND(D433&lt;2028,2028&lt;=Zisk!$D$10),1,IF(D433=2028,0,""))</f>
        <v/>
      </c>
      <c r="AV433" s="32" t="str">
        <f>IF(AND($D433&lt;=2028,Zisk!$D$10&gt;=2029),"x","")</f>
        <v/>
      </c>
      <c r="AW433" s="28" t="str">
        <f>IF(AND($D433&lt;=2029,Zisk!$D$10&gt;=2029),"(","")</f>
        <v/>
      </c>
      <c r="AX433" s="28" t="str">
        <f>IF(AND($D433&lt;=2029,Zisk!$D$10&gt;=2029),"1","")</f>
        <v/>
      </c>
      <c r="AY433" s="28" t="str">
        <f>IF(AND($D433&lt;=2029,Zisk!$D$10&gt;=2029),"+","")</f>
        <v/>
      </c>
      <c r="AZ433" s="30" t="str">
        <f>IF(AND($D433&lt;=2029,Zisk!$D$10&gt;=2029),VstupniParametry_SKRYT!$D$13,"")</f>
        <v/>
      </c>
      <c r="BA433" s="28" t="str">
        <f>IF(AND($D433&lt;=2029,Zisk!$D$10&gt;=2029),")","")</f>
        <v/>
      </c>
      <c r="BB433" s="31" t="str">
        <f>IF(AND(D433&lt;2029,2029&lt;=Zisk!$D$10),1,IF(D433=2029,0,""))</f>
        <v/>
      </c>
      <c r="BC433" s="32" t="str">
        <f>IF(AND($D433&lt;=2029,Zisk!$D$10&gt;=2030),"x","")</f>
        <v/>
      </c>
      <c r="BD433" s="28" t="str">
        <f>IF(AND($D433&lt;=2030,Zisk!$D$10&gt;=2030),"(","")</f>
        <v/>
      </c>
      <c r="BE433" s="28" t="str">
        <f>IF(AND($D433&lt;=2030,Zisk!$D$10&gt;=2030),"1","")</f>
        <v/>
      </c>
      <c r="BF433" s="28" t="str">
        <f>IF(AND($D433&lt;=2030,Zisk!$D$10&gt;=2030),"+","")</f>
        <v/>
      </c>
      <c r="BG433" s="30" t="str">
        <f>IF(AND($D433&lt;=2030,Zisk!$D$10&gt;=2030),VstupniParametry_SKRYT!$D$14,"")</f>
        <v/>
      </c>
      <c r="BH433" s="28" t="str">
        <f>IF(AND($D433&lt;=2030,Zisk!$D$10&gt;=2030),")","")</f>
        <v/>
      </c>
      <c r="BI433" s="31" t="str">
        <f>IF(AND(D433&lt;2030,2030&lt;=Zisk!$D$10),1,IF(D433=2030,0,""))</f>
        <v/>
      </c>
      <c r="BJ433" s="33" t="s">
        <v>32</v>
      </c>
      <c r="BK433" s="30">
        <f t="shared" si="214"/>
        <v>1</v>
      </c>
      <c r="BL433" s="28" t="str">
        <f t="shared" si="215"/>
        <v>x</v>
      </c>
      <c r="BM433" s="34">
        <f t="shared" si="216"/>
        <v>1</v>
      </c>
      <c r="BN433" s="30" t="str">
        <f t="shared" si="217"/>
        <v>x</v>
      </c>
      <c r="BO433" s="34">
        <f t="shared" si="202"/>
        <v>1.018</v>
      </c>
      <c r="BP433" s="34" t="str">
        <f t="shared" si="203"/>
        <v/>
      </c>
      <c r="BQ433" s="34" t="str">
        <f t="shared" si="204"/>
        <v/>
      </c>
      <c r="BR433" s="34" t="str">
        <f t="shared" si="205"/>
        <v/>
      </c>
      <c r="BS433" s="34" t="str">
        <f t="shared" si="206"/>
        <v/>
      </c>
      <c r="BT433" s="34" t="str">
        <f t="shared" si="207"/>
        <v/>
      </c>
      <c r="BU433" s="34" t="str">
        <f t="shared" si="208"/>
        <v/>
      </c>
      <c r="BV433" s="34" t="str">
        <f t="shared" si="209"/>
        <v/>
      </c>
      <c r="BW433" s="34" t="str">
        <f t="shared" si="210"/>
        <v/>
      </c>
      <c r="BX433" s="34" t="str">
        <f t="shared" si="211"/>
        <v/>
      </c>
      <c r="BY433" s="34" t="str">
        <f t="shared" si="212"/>
        <v/>
      </c>
      <c r="BZ433" s="33" t="s">
        <v>32</v>
      </c>
      <c r="CA433" s="34">
        <f t="shared" si="213"/>
        <v>1.018</v>
      </c>
      <c r="CB433" s="28"/>
      <c r="CC433" s="29">
        <f>IF(D433&gt;Zisk!$D$10,"",E433*CA433)</f>
        <v>0</v>
      </c>
    </row>
    <row r="434" spans="2:81" x14ac:dyDescent="0.2">
      <c r="B434" s="35" t="str">
        <f>Zisk!B445</f>
        <v/>
      </c>
      <c r="C434" s="35">
        <f>Zisk!C445</f>
        <v>0</v>
      </c>
      <c r="D434" s="35">
        <f>Zisk!E445</f>
        <v>0</v>
      </c>
      <c r="E434" s="36">
        <f>Zisk!D445</f>
        <v>0</v>
      </c>
      <c r="F434" s="36"/>
      <c r="G434" s="35" t="str">
        <f t="shared" si="188"/>
        <v>(</v>
      </c>
      <c r="H434" s="35" t="str">
        <f t="shared" si="189"/>
        <v>1</v>
      </c>
      <c r="I434" s="35" t="str">
        <f t="shared" si="190"/>
        <v>+</v>
      </c>
      <c r="J434" s="37">
        <f>IF($D434&lt;=2021,VstupniParametry_SKRYT!$D$5,"")</f>
        <v>0.02</v>
      </c>
      <c r="K434" s="35" t="str">
        <f t="shared" si="191"/>
        <v>)</v>
      </c>
      <c r="L434" s="38">
        <f>IF($D434&lt;=2021,COUNTIF(Vypocet_SKRYT!T431:AS431,"&gt;=1"),"")</f>
        <v>0</v>
      </c>
      <c r="M434" s="39" t="str">
        <f t="shared" si="192"/>
        <v>x</v>
      </c>
      <c r="N434" s="35" t="str">
        <f t="shared" si="193"/>
        <v>(</v>
      </c>
      <c r="O434" s="35" t="str">
        <f t="shared" si="194"/>
        <v>1</v>
      </c>
      <c r="P434" s="35" t="str">
        <f t="shared" si="195"/>
        <v>+</v>
      </c>
      <c r="Q434" s="37">
        <f>IF($D434&lt;=2024,VstupniParametry_SKRYT!$D$6,"")</f>
        <v>0.06</v>
      </c>
      <c r="R434" s="35" t="str">
        <f t="shared" si="196"/>
        <v>)</v>
      </c>
      <c r="S434" s="38">
        <f>IF($D434&lt;=2024,COUNTIFS(Vypocet_SKRYT!AT431:AV431,"&gt;=1"),"")</f>
        <v>0</v>
      </c>
      <c r="T434" s="39" t="str">
        <f t="shared" si="197"/>
        <v>x</v>
      </c>
      <c r="U434" s="35" t="str">
        <f t="shared" si="198"/>
        <v>(</v>
      </c>
      <c r="V434" s="35" t="str">
        <f t="shared" si="199"/>
        <v>1</v>
      </c>
      <c r="W434" s="35" t="str">
        <f t="shared" si="200"/>
        <v>+</v>
      </c>
      <c r="X434" s="37">
        <f>IF($D434&lt;=2025,VstupniParametry_SKRYT!$D$9,"")</f>
        <v>1.7999999999999999E-2</v>
      </c>
      <c r="Y434" s="35" t="str">
        <f t="shared" si="201"/>
        <v>)</v>
      </c>
      <c r="Z434" s="38">
        <f>IF(AND(D434&lt;2025,2025&lt;=Zisk!$D$10),1,IF(D434=2025,0,""))</f>
        <v>1</v>
      </c>
      <c r="AA434" s="39" t="str">
        <f>IF(AND($D434&lt;=2025,Zisk!$D$10&gt;=2026),"x","")</f>
        <v/>
      </c>
      <c r="AB434" s="35" t="str">
        <f>IF(AND($D434&lt;=2026,Zisk!$D$10&gt;=2026),"(","")</f>
        <v/>
      </c>
      <c r="AC434" s="35" t="str">
        <f>IF(AND($D434&lt;=2026,Zisk!$D$10&gt;=2026),"1","")</f>
        <v/>
      </c>
      <c r="AD434" s="35" t="str">
        <f>IF(AND($D434&lt;=2026,Zisk!$D$10&gt;=2026),"+","")</f>
        <v/>
      </c>
      <c r="AE434" s="37" t="str">
        <f>IF(AND($D434&lt;=2026,Zisk!$D$10&gt;=2026),VstupniParametry_SKRYT!$D$10,"")</f>
        <v/>
      </c>
      <c r="AF434" s="35" t="str">
        <f>IF(AND($D434&lt;=2026,Zisk!$D$10&gt;=2026),")","")</f>
        <v/>
      </c>
      <c r="AG434" s="38" t="str">
        <f>IF(AND(D434&lt;2026,2026&lt;=Zisk!$D$10),1,IF(D434=2026,0,""))</f>
        <v/>
      </c>
      <c r="AH434" s="39" t="str">
        <f>IF(AND($D434&lt;=2026,Zisk!$D$10&gt;=2027),"x","")</f>
        <v/>
      </c>
      <c r="AI434" s="35" t="str">
        <f>IF(AND($D434&lt;=2027,Zisk!$D$10&gt;=2027),"(","")</f>
        <v/>
      </c>
      <c r="AJ434" s="35" t="str">
        <f>IF(AND($D434&lt;=2027,Zisk!$D$10&gt;=2027),"1","")</f>
        <v/>
      </c>
      <c r="AK434" s="35" t="str">
        <f>IF(AND($D434&lt;=2027,Zisk!$D$10&gt;=2027),"+","")</f>
        <v/>
      </c>
      <c r="AL434" s="37" t="str">
        <f>IF(AND($D434&lt;=2027,Zisk!$D$10&gt;=2027),VstupniParametry_SKRYT!$D$11,"")</f>
        <v/>
      </c>
      <c r="AM434" s="35" t="str">
        <f>IF(AND($D434&lt;=2027,Zisk!$D$10&gt;=2027),")","")</f>
        <v/>
      </c>
      <c r="AN434" s="38" t="str">
        <f>IF(AND(D434&lt;2027,2027&lt;=Zisk!$D$10),1,IF(D434=2027,0,""))</f>
        <v/>
      </c>
      <c r="AO434" s="39" t="str">
        <f>IF(AND($D434&lt;=2027,Zisk!$D$10&gt;=2028),"x","")</f>
        <v/>
      </c>
      <c r="AP434" s="35" t="str">
        <f>IF(AND($D434&lt;=2028,Zisk!$D$10&gt;=2028),"(","")</f>
        <v/>
      </c>
      <c r="AQ434" s="35" t="str">
        <f>IF(AND($D434&lt;=2028,Zisk!$D$10&gt;=2028),"1","")</f>
        <v/>
      </c>
      <c r="AR434" s="35" t="str">
        <f>IF(AND($D434&lt;=2028,Zisk!$D$10&gt;=2028),"+","")</f>
        <v/>
      </c>
      <c r="AS434" s="37" t="str">
        <f>IF(AND($D434&lt;=2028,Zisk!$D$10&gt;=2028),VstupniParametry_SKRYT!$D$12,"")</f>
        <v/>
      </c>
      <c r="AT434" s="35" t="str">
        <f>IF(AND($D434&lt;=2028,Zisk!$D$10&gt;=2028),")","")</f>
        <v/>
      </c>
      <c r="AU434" s="38" t="str">
        <f>IF(AND(D434&lt;2028,2028&lt;=Zisk!$D$10),1,IF(D434=2028,0,""))</f>
        <v/>
      </c>
      <c r="AV434" s="39" t="str">
        <f>IF(AND($D434&lt;=2028,Zisk!$D$10&gt;=2029),"x","")</f>
        <v/>
      </c>
      <c r="AW434" s="35" t="str">
        <f>IF(AND($D434&lt;=2029,Zisk!$D$10&gt;=2029),"(","")</f>
        <v/>
      </c>
      <c r="AX434" s="35" t="str">
        <f>IF(AND($D434&lt;=2029,Zisk!$D$10&gt;=2029),"1","")</f>
        <v/>
      </c>
      <c r="AY434" s="35" t="str">
        <f>IF(AND($D434&lt;=2029,Zisk!$D$10&gt;=2029),"+","")</f>
        <v/>
      </c>
      <c r="AZ434" s="37" t="str">
        <f>IF(AND($D434&lt;=2029,Zisk!$D$10&gt;=2029),VstupniParametry_SKRYT!$D$13,"")</f>
        <v/>
      </c>
      <c r="BA434" s="35" t="str">
        <f>IF(AND($D434&lt;=2029,Zisk!$D$10&gt;=2029),")","")</f>
        <v/>
      </c>
      <c r="BB434" s="38" t="str">
        <f>IF(AND(D434&lt;2029,2029&lt;=Zisk!$D$10),1,IF(D434=2029,0,""))</f>
        <v/>
      </c>
      <c r="BC434" s="39" t="str">
        <f>IF(AND($D434&lt;=2029,Zisk!$D$10&gt;=2030),"x","")</f>
        <v/>
      </c>
      <c r="BD434" s="35" t="str">
        <f>IF(AND($D434&lt;=2030,Zisk!$D$10&gt;=2030),"(","")</f>
        <v/>
      </c>
      <c r="BE434" s="35" t="str">
        <f>IF(AND($D434&lt;=2030,Zisk!$D$10&gt;=2030),"1","")</f>
        <v/>
      </c>
      <c r="BF434" s="35" t="str">
        <f>IF(AND($D434&lt;=2030,Zisk!$D$10&gt;=2030),"+","")</f>
        <v/>
      </c>
      <c r="BG434" s="37" t="str">
        <f>IF(AND($D434&lt;=2030,Zisk!$D$10&gt;=2030),VstupniParametry_SKRYT!$D$14,"")</f>
        <v/>
      </c>
      <c r="BH434" s="35" t="str">
        <f>IF(AND($D434&lt;=2030,Zisk!$D$10&gt;=2030),")","")</f>
        <v/>
      </c>
      <c r="BI434" s="38" t="str">
        <f>IF(AND(D434&lt;2030,2030&lt;=Zisk!$D$10),1,IF(D434=2030,0,""))</f>
        <v/>
      </c>
      <c r="BJ434" s="40" t="s">
        <v>32</v>
      </c>
      <c r="BK434" s="37">
        <f t="shared" si="214"/>
        <v>1</v>
      </c>
      <c r="BL434" s="35" t="str">
        <f t="shared" si="215"/>
        <v>x</v>
      </c>
      <c r="BM434" s="41">
        <f t="shared" si="216"/>
        <v>1</v>
      </c>
      <c r="BN434" s="37" t="str">
        <f t="shared" si="217"/>
        <v>x</v>
      </c>
      <c r="BO434" s="41">
        <f t="shared" si="202"/>
        <v>1.018</v>
      </c>
      <c r="BP434" s="41" t="str">
        <f t="shared" si="203"/>
        <v/>
      </c>
      <c r="BQ434" s="41" t="str">
        <f t="shared" si="204"/>
        <v/>
      </c>
      <c r="BR434" s="41" t="str">
        <f t="shared" si="205"/>
        <v/>
      </c>
      <c r="BS434" s="41" t="str">
        <f t="shared" si="206"/>
        <v/>
      </c>
      <c r="BT434" s="41" t="str">
        <f t="shared" si="207"/>
        <v/>
      </c>
      <c r="BU434" s="41" t="str">
        <f t="shared" si="208"/>
        <v/>
      </c>
      <c r="BV434" s="41" t="str">
        <f t="shared" si="209"/>
        <v/>
      </c>
      <c r="BW434" s="41" t="str">
        <f t="shared" si="210"/>
        <v/>
      </c>
      <c r="BX434" s="41" t="str">
        <f t="shared" si="211"/>
        <v/>
      </c>
      <c r="BY434" s="41" t="str">
        <f t="shared" si="212"/>
        <v/>
      </c>
      <c r="BZ434" s="40" t="s">
        <v>32</v>
      </c>
      <c r="CA434" s="41">
        <f t="shared" si="213"/>
        <v>1.018</v>
      </c>
      <c r="CB434" s="35"/>
      <c r="CC434" s="36">
        <f>IF(D434&gt;Zisk!$D$10,"",E434*CA434)</f>
        <v>0</v>
      </c>
    </row>
    <row r="435" spans="2:81" x14ac:dyDescent="0.2">
      <c r="B435" s="28" t="str">
        <f>Zisk!B446</f>
        <v/>
      </c>
      <c r="C435" s="28">
        <f>Zisk!C446</f>
        <v>0</v>
      </c>
      <c r="D435" s="28">
        <f>Zisk!E446</f>
        <v>0</v>
      </c>
      <c r="E435" s="29">
        <f>Zisk!D446</f>
        <v>0</v>
      </c>
      <c r="F435" s="29"/>
      <c r="G435" s="28" t="str">
        <f t="shared" si="188"/>
        <v>(</v>
      </c>
      <c r="H435" s="28" t="str">
        <f t="shared" si="189"/>
        <v>1</v>
      </c>
      <c r="I435" s="28" t="str">
        <f t="shared" si="190"/>
        <v>+</v>
      </c>
      <c r="J435" s="30">
        <f>IF($D435&lt;=2021,VstupniParametry_SKRYT!$D$5,"")</f>
        <v>0.02</v>
      </c>
      <c r="K435" s="28" t="str">
        <f t="shared" si="191"/>
        <v>)</v>
      </c>
      <c r="L435" s="31">
        <f>IF($D435&lt;=2021,COUNTIF(Vypocet_SKRYT!T432:AS432,"&gt;=1"),"")</f>
        <v>0</v>
      </c>
      <c r="M435" s="32" t="str">
        <f t="shared" si="192"/>
        <v>x</v>
      </c>
      <c r="N435" s="28" t="str">
        <f t="shared" si="193"/>
        <v>(</v>
      </c>
      <c r="O435" s="28" t="str">
        <f t="shared" si="194"/>
        <v>1</v>
      </c>
      <c r="P435" s="28" t="str">
        <f t="shared" si="195"/>
        <v>+</v>
      </c>
      <c r="Q435" s="30">
        <f>IF($D435&lt;=2024,VstupniParametry_SKRYT!$D$6,"")</f>
        <v>0.06</v>
      </c>
      <c r="R435" s="28" t="str">
        <f t="shared" si="196"/>
        <v>)</v>
      </c>
      <c r="S435" s="31">
        <f>IF($D435&lt;=2024,COUNTIFS(Vypocet_SKRYT!AT432:AV432,"&gt;=1"),"")</f>
        <v>0</v>
      </c>
      <c r="T435" s="32" t="str">
        <f t="shared" si="197"/>
        <v>x</v>
      </c>
      <c r="U435" s="28" t="str">
        <f t="shared" si="198"/>
        <v>(</v>
      </c>
      <c r="V435" s="28" t="str">
        <f t="shared" si="199"/>
        <v>1</v>
      </c>
      <c r="W435" s="28" t="str">
        <f t="shared" si="200"/>
        <v>+</v>
      </c>
      <c r="X435" s="30">
        <f>IF($D435&lt;=2025,VstupniParametry_SKRYT!$D$9,"")</f>
        <v>1.7999999999999999E-2</v>
      </c>
      <c r="Y435" s="28" t="str">
        <f t="shared" si="201"/>
        <v>)</v>
      </c>
      <c r="Z435" s="31">
        <f>IF(AND(D435&lt;2025,2025&lt;=Zisk!$D$10),1,IF(D435=2025,0,""))</f>
        <v>1</v>
      </c>
      <c r="AA435" s="32" t="str">
        <f>IF(AND($D435&lt;=2025,Zisk!$D$10&gt;=2026),"x","")</f>
        <v/>
      </c>
      <c r="AB435" s="28" t="str">
        <f>IF(AND($D435&lt;=2026,Zisk!$D$10&gt;=2026),"(","")</f>
        <v/>
      </c>
      <c r="AC435" s="28" t="str">
        <f>IF(AND($D435&lt;=2026,Zisk!$D$10&gt;=2026),"1","")</f>
        <v/>
      </c>
      <c r="AD435" s="28" t="str">
        <f>IF(AND($D435&lt;=2026,Zisk!$D$10&gt;=2026),"+","")</f>
        <v/>
      </c>
      <c r="AE435" s="30" t="str">
        <f>IF(AND($D435&lt;=2026,Zisk!$D$10&gt;=2026),VstupniParametry_SKRYT!$D$10,"")</f>
        <v/>
      </c>
      <c r="AF435" s="28" t="str">
        <f>IF(AND($D435&lt;=2026,Zisk!$D$10&gt;=2026),")","")</f>
        <v/>
      </c>
      <c r="AG435" s="31" t="str">
        <f>IF(AND(D435&lt;2026,2026&lt;=Zisk!$D$10),1,IF(D435=2026,0,""))</f>
        <v/>
      </c>
      <c r="AH435" s="32" t="str">
        <f>IF(AND($D435&lt;=2026,Zisk!$D$10&gt;=2027),"x","")</f>
        <v/>
      </c>
      <c r="AI435" s="28" t="str">
        <f>IF(AND($D435&lt;=2027,Zisk!$D$10&gt;=2027),"(","")</f>
        <v/>
      </c>
      <c r="AJ435" s="28" t="str">
        <f>IF(AND($D435&lt;=2027,Zisk!$D$10&gt;=2027),"1","")</f>
        <v/>
      </c>
      <c r="AK435" s="28" t="str">
        <f>IF(AND($D435&lt;=2027,Zisk!$D$10&gt;=2027),"+","")</f>
        <v/>
      </c>
      <c r="AL435" s="30" t="str">
        <f>IF(AND($D435&lt;=2027,Zisk!$D$10&gt;=2027),VstupniParametry_SKRYT!$D$11,"")</f>
        <v/>
      </c>
      <c r="AM435" s="28" t="str">
        <f>IF(AND($D435&lt;=2027,Zisk!$D$10&gt;=2027),")","")</f>
        <v/>
      </c>
      <c r="AN435" s="31" t="str">
        <f>IF(AND(D435&lt;2027,2027&lt;=Zisk!$D$10),1,IF(D435=2027,0,""))</f>
        <v/>
      </c>
      <c r="AO435" s="32" t="str">
        <f>IF(AND($D435&lt;=2027,Zisk!$D$10&gt;=2028),"x","")</f>
        <v/>
      </c>
      <c r="AP435" s="28" t="str">
        <f>IF(AND($D435&lt;=2028,Zisk!$D$10&gt;=2028),"(","")</f>
        <v/>
      </c>
      <c r="AQ435" s="28" t="str">
        <f>IF(AND($D435&lt;=2028,Zisk!$D$10&gt;=2028),"1","")</f>
        <v/>
      </c>
      <c r="AR435" s="28" t="str">
        <f>IF(AND($D435&lt;=2028,Zisk!$D$10&gt;=2028),"+","")</f>
        <v/>
      </c>
      <c r="AS435" s="30" t="str">
        <f>IF(AND($D435&lt;=2028,Zisk!$D$10&gt;=2028),VstupniParametry_SKRYT!$D$12,"")</f>
        <v/>
      </c>
      <c r="AT435" s="28" t="str">
        <f>IF(AND($D435&lt;=2028,Zisk!$D$10&gt;=2028),")","")</f>
        <v/>
      </c>
      <c r="AU435" s="31" t="str">
        <f>IF(AND(D435&lt;2028,2028&lt;=Zisk!$D$10),1,IF(D435=2028,0,""))</f>
        <v/>
      </c>
      <c r="AV435" s="32" t="str">
        <f>IF(AND($D435&lt;=2028,Zisk!$D$10&gt;=2029),"x","")</f>
        <v/>
      </c>
      <c r="AW435" s="28" t="str">
        <f>IF(AND($D435&lt;=2029,Zisk!$D$10&gt;=2029),"(","")</f>
        <v/>
      </c>
      <c r="AX435" s="28" t="str">
        <f>IF(AND($D435&lt;=2029,Zisk!$D$10&gt;=2029),"1","")</f>
        <v/>
      </c>
      <c r="AY435" s="28" t="str">
        <f>IF(AND($D435&lt;=2029,Zisk!$D$10&gt;=2029),"+","")</f>
        <v/>
      </c>
      <c r="AZ435" s="30" t="str">
        <f>IF(AND($D435&lt;=2029,Zisk!$D$10&gt;=2029),VstupniParametry_SKRYT!$D$13,"")</f>
        <v/>
      </c>
      <c r="BA435" s="28" t="str">
        <f>IF(AND($D435&lt;=2029,Zisk!$D$10&gt;=2029),")","")</f>
        <v/>
      </c>
      <c r="BB435" s="31" t="str">
        <f>IF(AND(D435&lt;2029,2029&lt;=Zisk!$D$10),1,IF(D435=2029,0,""))</f>
        <v/>
      </c>
      <c r="BC435" s="32" t="str">
        <f>IF(AND($D435&lt;=2029,Zisk!$D$10&gt;=2030),"x","")</f>
        <v/>
      </c>
      <c r="BD435" s="28" t="str">
        <f>IF(AND($D435&lt;=2030,Zisk!$D$10&gt;=2030),"(","")</f>
        <v/>
      </c>
      <c r="BE435" s="28" t="str">
        <f>IF(AND($D435&lt;=2030,Zisk!$D$10&gt;=2030),"1","")</f>
        <v/>
      </c>
      <c r="BF435" s="28" t="str">
        <f>IF(AND($D435&lt;=2030,Zisk!$D$10&gt;=2030),"+","")</f>
        <v/>
      </c>
      <c r="BG435" s="30" t="str">
        <f>IF(AND($D435&lt;=2030,Zisk!$D$10&gt;=2030),VstupniParametry_SKRYT!$D$14,"")</f>
        <v/>
      </c>
      <c r="BH435" s="28" t="str">
        <f>IF(AND($D435&lt;=2030,Zisk!$D$10&gt;=2030),")","")</f>
        <v/>
      </c>
      <c r="BI435" s="31" t="str">
        <f>IF(AND(D435&lt;2030,2030&lt;=Zisk!$D$10),1,IF(D435=2030,0,""))</f>
        <v/>
      </c>
      <c r="BJ435" s="33" t="s">
        <v>32</v>
      </c>
      <c r="BK435" s="30">
        <f t="shared" si="214"/>
        <v>1</v>
      </c>
      <c r="BL435" s="28" t="str">
        <f t="shared" si="215"/>
        <v>x</v>
      </c>
      <c r="BM435" s="34">
        <f t="shared" si="216"/>
        <v>1</v>
      </c>
      <c r="BN435" s="30" t="str">
        <f t="shared" si="217"/>
        <v>x</v>
      </c>
      <c r="BO435" s="34">
        <f t="shared" si="202"/>
        <v>1.018</v>
      </c>
      <c r="BP435" s="34" t="str">
        <f t="shared" si="203"/>
        <v/>
      </c>
      <c r="BQ435" s="34" t="str">
        <f t="shared" si="204"/>
        <v/>
      </c>
      <c r="BR435" s="34" t="str">
        <f t="shared" si="205"/>
        <v/>
      </c>
      <c r="BS435" s="34" t="str">
        <f t="shared" si="206"/>
        <v/>
      </c>
      <c r="BT435" s="34" t="str">
        <f t="shared" si="207"/>
        <v/>
      </c>
      <c r="BU435" s="34" t="str">
        <f t="shared" si="208"/>
        <v/>
      </c>
      <c r="BV435" s="34" t="str">
        <f t="shared" si="209"/>
        <v/>
      </c>
      <c r="BW435" s="34" t="str">
        <f t="shared" si="210"/>
        <v/>
      </c>
      <c r="BX435" s="34" t="str">
        <f t="shared" si="211"/>
        <v/>
      </c>
      <c r="BY435" s="34" t="str">
        <f t="shared" si="212"/>
        <v/>
      </c>
      <c r="BZ435" s="33" t="s">
        <v>32</v>
      </c>
      <c r="CA435" s="34">
        <f t="shared" si="213"/>
        <v>1.018</v>
      </c>
      <c r="CB435" s="28"/>
      <c r="CC435" s="29">
        <f>IF(D435&gt;Zisk!$D$10,"",E435*CA435)</f>
        <v>0</v>
      </c>
    </row>
    <row r="436" spans="2:81" x14ac:dyDescent="0.2">
      <c r="B436" s="35" t="str">
        <f>Zisk!B447</f>
        <v/>
      </c>
      <c r="C436" s="35">
        <f>Zisk!C447</f>
        <v>0</v>
      </c>
      <c r="D436" s="35">
        <f>Zisk!E447</f>
        <v>0</v>
      </c>
      <c r="E436" s="36">
        <f>Zisk!D447</f>
        <v>0</v>
      </c>
      <c r="F436" s="36"/>
      <c r="G436" s="35" t="str">
        <f t="shared" si="188"/>
        <v>(</v>
      </c>
      <c r="H436" s="35" t="str">
        <f t="shared" si="189"/>
        <v>1</v>
      </c>
      <c r="I436" s="35" t="str">
        <f t="shared" si="190"/>
        <v>+</v>
      </c>
      <c r="J436" s="37">
        <f>IF($D436&lt;=2021,VstupniParametry_SKRYT!$D$5,"")</f>
        <v>0.02</v>
      </c>
      <c r="K436" s="35" t="str">
        <f t="shared" si="191"/>
        <v>)</v>
      </c>
      <c r="L436" s="38">
        <f>IF($D436&lt;=2021,COUNTIF(Vypocet_SKRYT!T433:AS433,"&gt;=1"),"")</f>
        <v>0</v>
      </c>
      <c r="M436" s="39" t="str">
        <f t="shared" si="192"/>
        <v>x</v>
      </c>
      <c r="N436" s="35" t="str">
        <f t="shared" si="193"/>
        <v>(</v>
      </c>
      <c r="O436" s="35" t="str">
        <f t="shared" si="194"/>
        <v>1</v>
      </c>
      <c r="P436" s="35" t="str">
        <f t="shared" si="195"/>
        <v>+</v>
      </c>
      <c r="Q436" s="37">
        <f>IF($D436&lt;=2024,VstupniParametry_SKRYT!$D$6,"")</f>
        <v>0.06</v>
      </c>
      <c r="R436" s="35" t="str">
        <f t="shared" si="196"/>
        <v>)</v>
      </c>
      <c r="S436" s="38">
        <f>IF($D436&lt;=2024,COUNTIFS(Vypocet_SKRYT!AT433:AV433,"&gt;=1"),"")</f>
        <v>0</v>
      </c>
      <c r="T436" s="39" t="str">
        <f t="shared" si="197"/>
        <v>x</v>
      </c>
      <c r="U436" s="35" t="str">
        <f t="shared" si="198"/>
        <v>(</v>
      </c>
      <c r="V436" s="35" t="str">
        <f t="shared" si="199"/>
        <v>1</v>
      </c>
      <c r="W436" s="35" t="str">
        <f t="shared" si="200"/>
        <v>+</v>
      </c>
      <c r="X436" s="37">
        <f>IF($D436&lt;=2025,VstupniParametry_SKRYT!$D$9,"")</f>
        <v>1.7999999999999999E-2</v>
      </c>
      <c r="Y436" s="35" t="str">
        <f t="shared" si="201"/>
        <v>)</v>
      </c>
      <c r="Z436" s="38">
        <f>IF(AND(D436&lt;2025,2025&lt;=Zisk!$D$10),1,IF(D436=2025,0,""))</f>
        <v>1</v>
      </c>
      <c r="AA436" s="39" t="str">
        <f>IF(AND($D436&lt;=2025,Zisk!$D$10&gt;=2026),"x","")</f>
        <v/>
      </c>
      <c r="AB436" s="35" t="str">
        <f>IF(AND($D436&lt;=2026,Zisk!$D$10&gt;=2026),"(","")</f>
        <v/>
      </c>
      <c r="AC436" s="35" t="str">
        <f>IF(AND($D436&lt;=2026,Zisk!$D$10&gt;=2026),"1","")</f>
        <v/>
      </c>
      <c r="AD436" s="35" t="str">
        <f>IF(AND($D436&lt;=2026,Zisk!$D$10&gt;=2026),"+","")</f>
        <v/>
      </c>
      <c r="AE436" s="37" t="str">
        <f>IF(AND($D436&lt;=2026,Zisk!$D$10&gt;=2026),VstupniParametry_SKRYT!$D$10,"")</f>
        <v/>
      </c>
      <c r="AF436" s="35" t="str">
        <f>IF(AND($D436&lt;=2026,Zisk!$D$10&gt;=2026),")","")</f>
        <v/>
      </c>
      <c r="AG436" s="38" t="str">
        <f>IF(AND(D436&lt;2026,2026&lt;=Zisk!$D$10),1,IF(D436=2026,0,""))</f>
        <v/>
      </c>
      <c r="AH436" s="39" t="str">
        <f>IF(AND($D436&lt;=2026,Zisk!$D$10&gt;=2027),"x","")</f>
        <v/>
      </c>
      <c r="AI436" s="35" t="str">
        <f>IF(AND($D436&lt;=2027,Zisk!$D$10&gt;=2027),"(","")</f>
        <v/>
      </c>
      <c r="AJ436" s="35" t="str">
        <f>IF(AND($D436&lt;=2027,Zisk!$D$10&gt;=2027),"1","")</f>
        <v/>
      </c>
      <c r="AK436" s="35" t="str">
        <f>IF(AND($D436&lt;=2027,Zisk!$D$10&gt;=2027),"+","")</f>
        <v/>
      </c>
      <c r="AL436" s="37" t="str">
        <f>IF(AND($D436&lt;=2027,Zisk!$D$10&gt;=2027),VstupniParametry_SKRYT!$D$11,"")</f>
        <v/>
      </c>
      <c r="AM436" s="35" t="str">
        <f>IF(AND($D436&lt;=2027,Zisk!$D$10&gt;=2027),")","")</f>
        <v/>
      </c>
      <c r="AN436" s="38" t="str">
        <f>IF(AND(D436&lt;2027,2027&lt;=Zisk!$D$10),1,IF(D436=2027,0,""))</f>
        <v/>
      </c>
      <c r="AO436" s="39" t="str">
        <f>IF(AND($D436&lt;=2027,Zisk!$D$10&gt;=2028),"x","")</f>
        <v/>
      </c>
      <c r="AP436" s="35" t="str">
        <f>IF(AND($D436&lt;=2028,Zisk!$D$10&gt;=2028),"(","")</f>
        <v/>
      </c>
      <c r="AQ436" s="35" t="str">
        <f>IF(AND($D436&lt;=2028,Zisk!$D$10&gt;=2028),"1","")</f>
        <v/>
      </c>
      <c r="AR436" s="35" t="str">
        <f>IF(AND($D436&lt;=2028,Zisk!$D$10&gt;=2028),"+","")</f>
        <v/>
      </c>
      <c r="AS436" s="37" t="str">
        <f>IF(AND($D436&lt;=2028,Zisk!$D$10&gt;=2028),VstupniParametry_SKRYT!$D$12,"")</f>
        <v/>
      </c>
      <c r="AT436" s="35" t="str">
        <f>IF(AND($D436&lt;=2028,Zisk!$D$10&gt;=2028),")","")</f>
        <v/>
      </c>
      <c r="AU436" s="38" t="str">
        <f>IF(AND(D436&lt;2028,2028&lt;=Zisk!$D$10),1,IF(D436=2028,0,""))</f>
        <v/>
      </c>
      <c r="AV436" s="39" t="str">
        <f>IF(AND($D436&lt;=2028,Zisk!$D$10&gt;=2029),"x","")</f>
        <v/>
      </c>
      <c r="AW436" s="35" t="str">
        <f>IF(AND($D436&lt;=2029,Zisk!$D$10&gt;=2029),"(","")</f>
        <v/>
      </c>
      <c r="AX436" s="35" t="str">
        <f>IF(AND($D436&lt;=2029,Zisk!$D$10&gt;=2029),"1","")</f>
        <v/>
      </c>
      <c r="AY436" s="35" t="str">
        <f>IF(AND($D436&lt;=2029,Zisk!$D$10&gt;=2029),"+","")</f>
        <v/>
      </c>
      <c r="AZ436" s="37" t="str">
        <f>IF(AND($D436&lt;=2029,Zisk!$D$10&gt;=2029),VstupniParametry_SKRYT!$D$13,"")</f>
        <v/>
      </c>
      <c r="BA436" s="35" t="str">
        <f>IF(AND($D436&lt;=2029,Zisk!$D$10&gt;=2029),")","")</f>
        <v/>
      </c>
      <c r="BB436" s="38" t="str">
        <f>IF(AND(D436&lt;2029,2029&lt;=Zisk!$D$10),1,IF(D436=2029,0,""))</f>
        <v/>
      </c>
      <c r="BC436" s="39" t="str">
        <f>IF(AND($D436&lt;=2029,Zisk!$D$10&gt;=2030),"x","")</f>
        <v/>
      </c>
      <c r="BD436" s="35" t="str">
        <f>IF(AND($D436&lt;=2030,Zisk!$D$10&gt;=2030),"(","")</f>
        <v/>
      </c>
      <c r="BE436" s="35" t="str">
        <f>IF(AND($D436&lt;=2030,Zisk!$D$10&gt;=2030),"1","")</f>
        <v/>
      </c>
      <c r="BF436" s="35" t="str">
        <f>IF(AND($D436&lt;=2030,Zisk!$D$10&gt;=2030),"+","")</f>
        <v/>
      </c>
      <c r="BG436" s="37" t="str">
        <f>IF(AND($D436&lt;=2030,Zisk!$D$10&gt;=2030),VstupniParametry_SKRYT!$D$14,"")</f>
        <v/>
      </c>
      <c r="BH436" s="35" t="str">
        <f>IF(AND($D436&lt;=2030,Zisk!$D$10&gt;=2030),")","")</f>
        <v/>
      </c>
      <c r="BI436" s="38" t="str">
        <f>IF(AND(D436&lt;2030,2030&lt;=Zisk!$D$10),1,IF(D436=2030,0,""))</f>
        <v/>
      </c>
      <c r="BJ436" s="40" t="s">
        <v>32</v>
      </c>
      <c r="BK436" s="37">
        <f t="shared" si="214"/>
        <v>1</v>
      </c>
      <c r="BL436" s="35" t="str">
        <f t="shared" si="215"/>
        <v>x</v>
      </c>
      <c r="BM436" s="41">
        <f t="shared" si="216"/>
        <v>1</v>
      </c>
      <c r="BN436" s="37" t="str">
        <f t="shared" si="217"/>
        <v>x</v>
      </c>
      <c r="BO436" s="41">
        <f t="shared" si="202"/>
        <v>1.018</v>
      </c>
      <c r="BP436" s="41" t="str">
        <f t="shared" si="203"/>
        <v/>
      </c>
      <c r="BQ436" s="41" t="str">
        <f t="shared" si="204"/>
        <v/>
      </c>
      <c r="BR436" s="41" t="str">
        <f t="shared" si="205"/>
        <v/>
      </c>
      <c r="BS436" s="41" t="str">
        <f t="shared" si="206"/>
        <v/>
      </c>
      <c r="BT436" s="41" t="str">
        <f t="shared" si="207"/>
        <v/>
      </c>
      <c r="BU436" s="41" t="str">
        <f t="shared" si="208"/>
        <v/>
      </c>
      <c r="BV436" s="41" t="str">
        <f t="shared" si="209"/>
        <v/>
      </c>
      <c r="BW436" s="41" t="str">
        <f t="shared" si="210"/>
        <v/>
      </c>
      <c r="BX436" s="41" t="str">
        <f t="shared" si="211"/>
        <v/>
      </c>
      <c r="BY436" s="41" t="str">
        <f t="shared" si="212"/>
        <v/>
      </c>
      <c r="BZ436" s="40" t="s">
        <v>32</v>
      </c>
      <c r="CA436" s="41">
        <f t="shared" si="213"/>
        <v>1.018</v>
      </c>
      <c r="CB436" s="35"/>
      <c r="CC436" s="36">
        <f>IF(D436&gt;Zisk!$D$10,"",E436*CA436)</f>
        <v>0</v>
      </c>
    </row>
    <row r="437" spans="2:81" x14ac:dyDescent="0.2">
      <c r="B437" s="28" t="str">
        <f>Zisk!B448</f>
        <v/>
      </c>
      <c r="C437" s="28">
        <f>Zisk!C448</f>
        <v>0</v>
      </c>
      <c r="D437" s="28">
        <f>Zisk!E448</f>
        <v>0</v>
      </c>
      <c r="E437" s="29">
        <f>Zisk!D448</f>
        <v>0</v>
      </c>
      <c r="F437" s="29"/>
      <c r="G437" s="28" t="str">
        <f t="shared" si="188"/>
        <v>(</v>
      </c>
      <c r="H437" s="28" t="str">
        <f t="shared" si="189"/>
        <v>1</v>
      </c>
      <c r="I437" s="28" t="str">
        <f t="shared" si="190"/>
        <v>+</v>
      </c>
      <c r="J437" s="30">
        <f>IF($D437&lt;=2021,VstupniParametry_SKRYT!$D$5,"")</f>
        <v>0.02</v>
      </c>
      <c r="K437" s="28" t="str">
        <f t="shared" si="191"/>
        <v>)</v>
      </c>
      <c r="L437" s="31">
        <f>IF($D437&lt;=2021,COUNTIF(Vypocet_SKRYT!T434:AS434,"&gt;=1"),"")</f>
        <v>0</v>
      </c>
      <c r="M437" s="32" t="str">
        <f t="shared" si="192"/>
        <v>x</v>
      </c>
      <c r="N437" s="28" t="str">
        <f t="shared" si="193"/>
        <v>(</v>
      </c>
      <c r="O437" s="28" t="str">
        <f t="shared" si="194"/>
        <v>1</v>
      </c>
      <c r="P437" s="28" t="str">
        <f t="shared" si="195"/>
        <v>+</v>
      </c>
      <c r="Q437" s="30">
        <f>IF($D437&lt;=2024,VstupniParametry_SKRYT!$D$6,"")</f>
        <v>0.06</v>
      </c>
      <c r="R437" s="28" t="str">
        <f t="shared" si="196"/>
        <v>)</v>
      </c>
      <c r="S437" s="31">
        <f>IF($D437&lt;=2024,COUNTIFS(Vypocet_SKRYT!AT434:AV434,"&gt;=1"),"")</f>
        <v>0</v>
      </c>
      <c r="T437" s="32" t="str">
        <f t="shared" si="197"/>
        <v>x</v>
      </c>
      <c r="U437" s="28" t="str">
        <f t="shared" si="198"/>
        <v>(</v>
      </c>
      <c r="V437" s="28" t="str">
        <f t="shared" si="199"/>
        <v>1</v>
      </c>
      <c r="W437" s="28" t="str">
        <f t="shared" si="200"/>
        <v>+</v>
      </c>
      <c r="X437" s="30">
        <f>IF($D437&lt;=2025,VstupniParametry_SKRYT!$D$9,"")</f>
        <v>1.7999999999999999E-2</v>
      </c>
      <c r="Y437" s="28" t="str">
        <f t="shared" si="201"/>
        <v>)</v>
      </c>
      <c r="Z437" s="31">
        <f>IF(AND(D437&lt;2025,2025&lt;=Zisk!$D$10),1,IF(D437=2025,0,""))</f>
        <v>1</v>
      </c>
      <c r="AA437" s="32" t="str">
        <f>IF(AND($D437&lt;=2025,Zisk!$D$10&gt;=2026),"x","")</f>
        <v/>
      </c>
      <c r="AB437" s="28" t="str">
        <f>IF(AND($D437&lt;=2026,Zisk!$D$10&gt;=2026),"(","")</f>
        <v/>
      </c>
      <c r="AC437" s="28" t="str">
        <f>IF(AND($D437&lt;=2026,Zisk!$D$10&gt;=2026),"1","")</f>
        <v/>
      </c>
      <c r="AD437" s="28" t="str">
        <f>IF(AND($D437&lt;=2026,Zisk!$D$10&gt;=2026),"+","")</f>
        <v/>
      </c>
      <c r="AE437" s="30" t="str">
        <f>IF(AND($D437&lt;=2026,Zisk!$D$10&gt;=2026),VstupniParametry_SKRYT!$D$10,"")</f>
        <v/>
      </c>
      <c r="AF437" s="28" t="str">
        <f>IF(AND($D437&lt;=2026,Zisk!$D$10&gt;=2026),")","")</f>
        <v/>
      </c>
      <c r="AG437" s="31" t="str">
        <f>IF(AND(D437&lt;2026,2026&lt;=Zisk!$D$10),1,IF(D437=2026,0,""))</f>
        <v/>
      </c>
      <c r="AH437" s="32" t="str">
        <f>IF(AND($D437&lt;=2026,Zisk!$D$10&gt;=2027),"x","")</f>
        <v/>
      </c>
      <c r="AI437" s="28" t="str">
        <f>IF(AND($D437&lt;=2027,Zisk!$D$10&gt;=2027),"(","")</f>
        <v/>
      </c>
      <c r="AJ437" s="28" t="str">
        <f>IF(AND($D437&lt;=2027,Zisk!$D$10&gt;=2027),"1","")</f>
        <v/>
      </c>
      <c r="AK437" s="28" t="str">
        <f>IF(AND($D437&lt;=2027,Zisk!$D$10&gt;=2027),"+","")</f>
        <v/>
      </c>
      <c r="AL437" s="30" t="str">
        <f>IF(AND($D437&lt;=2027,Zisk!$D$10&gt;=2027),VstupniParametry_SKRYT!$D$11,"")</f>
        <v/>
      </c>
      <c r="AM437" s="28" t="str">
        <f>IF(AND($D437&lt;=2027,Zisk!$D$10&gt;=2027),")","")</f>
        <v/>
      </c>
      <c r="AN437" s="31" t="str">
        <f>IF(AND(D437&lt;2027,2027&lt;=Zisk!$D$10),1,IF(D437=2027,0,""))</f>
        <v/>
      </c>
      <c r="AO437" s="32" t="str">
        <f>IF(AND($D437&lt;=2027,Zisk!$D$10&gt;=2028),"x","")</f>
        <v/>
      </c>
      <c r="AP437" s="28" t="str">
        <f>IF(AND($D437&lt;=2028,Zisk!$D$10&gt;=2028),"(","")</f>
        <v/>
      </c>
      <c r="AQ437" s="28" t="str">
        <f>IF(AND($D437&lt;=2028,Zisk!$D$10&gt;=2028),"1","")</f>
        <v/>
      </c>
      <c r="AR437" s="28" t="str">
        <f>IF(AND($D437&lt;=2028,Zisk!$D$10&gt;=2028),"+","")</f>
        <v/>
      </c>
      <c r="AS437" s="30" t="str">
        <f>IF(AND($D437&lt;=2028,Zisk!$D$10&gt;=2028),VstupniParametry_SKRYT!$D$12,"")</f>
        <v/>
      </c>
      <c r="AT437" s="28" t="str">
        <f>IF(AND($D437&lt;=2028,Zisk!$D$10&gt;=2028),")","")</f>
        <v/>
      </c>
      <c r="AU437" s="31" t="str">
        <f>IF(AND(D437&lt;2028,2028&lt;=Zisk!$D$10),1,IF(D437=2028,0,""))</f>
        <v/>
      </c>
      <c r="AV437" s="32" t="str">
        <f>IF(AND($D437&lt;=2028,Zisk!$D$10&gt;=2029),"x","")</f>
        <v/>
      </c>
      <c r="AW437" s="28" t="str">
        <f>IF(AND($D437&lt;=2029,Zisk!$D$10&gt;=2029),"(","")</f>
        <v/>
      </c>
      <c r="AX437" s="28" t="str">
        <f>IF(AND($D437&lt;=2029,Zisk!$D$10&gt;=2029),"1","")</f>
        <v/>
      </c>
      <c r="AY437" s="28" t="str">
        <f>IF(AND($D437&lt;=2029,Zisk!$D$10&gt;=2029),"+","")</f>
        <v/>
      </c>
      <c r="AZ437" s="30" t="str">
        <f>IF(AND($D437&lt;=2029,Zisk!$D$10&gt;=2029),VstupniParametry_SKRYT!$D$13,"")</f>
        <v/>
      </c>
      <c r="BA437" s="28" t="str">
        <f>IF(AND($D437&lt;=2029,Zisk!$D$10&gt;=2029),")","")</f>
        <v/>
      </c>
      <c r="BB437" s="31" t="str">
        <f>IF(AND(D437&lt;2029,2029&lt;=Zisk!$D$10),1,IF(D437=2029,0,""))</f>
        <v/>
      </c>
      <c r="BC437" s="32" t="str">
        <f>IF(AND($D437&lt;=2029,Zisk!$D$10&gt;=2030),"x","")</f>
        <v/>
      </c>
      <c r="BD437" s="28" t="str">
        <f>IF(AND($D437&lt;=2030,Zisk!$D$10&gt;=2030),"(","")</f>
        <v/>
      </c>
      <c r="BE437" s="28" t="str">
        <f>IF(AND($D437&lt;=2030,Zisk!$D$10&gt;=2030),"1","")</f>
        <v/>
      </c>
      <c r="BF437" s="28" t="str">
        <f>IF(AND($D437&lt;=2030,Zisk!$D$10&gt;=2030),"+","")</f>
        <v/>
      </c>
      <c r="BG437" s="30" t="str">
        <f>IF(AND($D437&lt;=2030,Zisk!$D$10&gt;=2030),VstupniParametry_SKRYT!$D$14,"")</f>
        <v/>
      </c>
      <c r="BH437" s="28" t="str">
        <f>IF(AND($D437&lt;=2030,Zisk!$D$10&gt;=2030),")","")</f>
        <v/>
      </c>
      <c r="BI437" s="31" t="str">
        <f>IF(AND(D437&lt;2030,2030&lt;=Zisk!$D$10),1,IF(D437=2030,0,""))</f>
        <v/>
      </c>
      <c r="BJ437" s="33" t="s">
        <v>32</v>
      </c>
      <c r="BK437" s="30">
        <f t="shared" si="214"/>
        <v>1</v>
      </c>
      <c r="BL437" s="28" t="str">
        <f t="shared" si="215"/>
        <v>x</v>
      </c>
      <c r="BM437" s="34">
        <f t="shared" si="216"/>
        <v>1</v>
      </c>
      <c r="BN437" s="30" t="str">
        <f t="shared" si="217"/>
        <v>x</v>
      </c>
      <c r="BO437" s="34">
        <f t="shared" si="202"/>
        <v>1.018</v>
      </c>
      <c r="BP437" s="34" t="str">
        <f t="shared" si="203"/>
        <v/>
      </c>
      <c r="BQ437" s="34" t="str">
        <f t="shared" si="204"/>
        <v/>
      </c>
      <c r="BR437" s="34" t="str">
        <f t="shared" si="205"/>
        <v/>
      </c>
      <c r="BS437" s="34" t="str">
        <f t="shared" si="206"/>
        <v/>
      </c>
      <c r="BT437" s="34" t="str">
        <f t="shared" si="207"/>
        <v/>
      </c>
      <c r="BU437" s="34" t="str">
        <f t="shared" si="208"/>
        <v/>
      </c>
      <c r="BV437" s="34" t="str">
        <f t="shared" si="209"/>
        <v/>
      </c>
      <c r="BW437" s="34" t="str">
        <f t="shared" si="210"/>
        <v/>
      </c>
      <c r="BX437" s="34" t="str">
        <f t="shared" si="211"/>
        <v/>
      </c>
      <c r="BY437" s="34" t="str">
        <f t="shared" si="212"/>
        <v/>
      </c>
      <c r="BZ437" s="33" t="s">
        <v>32</v>
      </c>
      <c r="CA437" s="34">
        <f t="shared" si="213"/>
        <v>1.018</v>
      </c>
      <c r="CB437" s="28"/>
      <c r="CC437" s="29">
        <f>IF(D437&gt;Zisk!$D$10,"",E437*CA437)</f>
        <v>0</v>
      </c>
    </row>
    <row r="438" spans="2:81" x14ac:dyDescent="0.2">
      <c r="B438" s="35" t="str">
        <f>Zisk!B449</f>
        <v/>
      </c>
      <c r="C438" s="35">
        <f>Zisk!C449</f>
        <v>0</v>
      </c>
      <c r="D438" s="35">
        <f>Zisk!E449</f>
        <v>0</v>
      </c>
      <c r="E438" s="36">
        <f>Zisk!D449</f>
        <v>0</v>
      </c>
      <c r="F438" s="36"/>
      <c r="G438" s="35" t="str">
        <f t="shared" si="188"/>
        <v>(</v>
      </c>
      <c r="H438" s="35" t="str">
        <f t="shared" si="189"/>
        <v>1</v>
      </c>
      <c r="I438" s="35" t="str">
        <f t="shared" si="190"/>
        <v>+</v>
      </c>
      <c r="J438" s="37">
        <f>IF($D438&lt;=2021,VstupniParametry_SKRYT!$D$5,"")</f>
        <v>0.02</v>
      </c>
      <c r="K438" s="35" t="str">
        <f t="shared" si="191"/>
        <v>)</v>
      </c>
      <c r="L438" s="38">
        <f>IF($D438&lt;=2021,COUNTIF(Vypocet_SKRYT!T435:AS435,"&gt;=1"),"")</f>
        <v>0</v>
      </c>
      <c r="M438" s="39" t="str">
        <f t="shared" si="192"/>
        <v>x</v>
      </c>
      <c r="N438" s="35" t="str">
        <f t="shared" si="193"/>
        <v>(</v>
      </c>
      <c r="O438" s="35" t="str">
        <f t="shared" si="194"/>
        <v>1</v>
      </c>
      <c r="P438" s="35" t="str">
        <f t="shared" si="195"/>
        <v>+</v>
      </c>
      <c r="Q438" s="37">
        <f>IF($D438&lt;=2024,VstupniParametry_SKRYT!$D$6,"")</f>
        <v>0.06</v>
      </c>
      <c r="R438" s="35" t="str">
        <f t="shared" si="196"/>
        <v>)</v>
      </c>
      <c r="S438" s="38">
        <f>IF($D438&lt;=2024,COUNTIFS(Vypocet_SKRYT!AT435:AV435,"&gt;=1"),"")</f>
        <v>0</v>
      </c>
      <c r="T438" s="39" t="str">
        <f t="shared" si="197"/>
        <v>x</v>
      </c>
      <c r="U438" s="35" t="str">
        <f t="shared" si="198"/>
        <v>(</v>
      </c>
      <c r="V438" s="35" t="str">
        <f t="shared" si="199"/>
        <v>1</v>
      </c>
      <c r="W438" s="35" t="str">
        <f t="shared" si="200"/>
        <v>+</v>
      </c>
      <c r="X438" s="37">
        <f>IF($D438&lt;=2025,VstupniParametry_SKRYT!$D$9,"")</f>
        <v>1.7999999999999999E-2</v>
      </c>
      <c r="Y438" s="35" t="str">
        <f t="shared" si="201"/>
        <v>)</v>
      </c>
      <c r="Z438" s="38">
        <f>IF(AND(D438&lt;2025,2025&lt;=Zisk!$D$10),1,IF(D438=2025,0,""))</f>
        <v>1</v>
      </c>
      <c r="AA438" s="39" t="str">
        <f>IF(AND($D438&lt;=2025,Zisk!$D$10&gt;=2026),"x","")</f>
        <v/>
      </c>
      <c r="AB438" s="35" t="str">
        <f>IF(AND($D438&lt;=2026,Zisk!$D$10&gt;=2026),"(","")</f>
        <v/>
      </c>
      <c r="AC438" s="35" t="str">
        <f>IF(AND($D438&lt;=2026,Zisk!$D$10&gt;=2026),"1","")</f>
        <v/>
      </c>
      <c r="AD438" s="35" t="str">
        <f>IF(AND($D438&lt;=2026,Zisk!$D$10&gt;=2026),"+","")</f>
        <v/>
      </c>
      <c r="AE438" s="37" t="str">
        <f>IF(AND($D438&lt;=2026,Zisk!$D$10&gt;=2026),VstupniParametry_SKRYT!$D$10,"")</f>
        <v/>
      </c>
      <c r="AF438" s="35" t="str">
        <f>IF(AND($D438&lt;=2026,Zisk!$D$10&gt;=2026),")","")</f>
        <v/>
      </c>
      <c r="AG438" s="38" t="str">
        <f>IF(AND(D438&lt;2026,2026&lt;=Zisk!$D$10),1,IF(D438=2026,0,""))</f>
        <v/>
      </c>
      <c r="AH438" s="39" t="str">
        <f>IF(AND($D438&lt;=2026,Zisk!$D$10&gt;=2027),"x","")</f>
        <v/>
      </c>
      <c r="AI438" s="35" t="str">
        <f>IF(AND($D438&lt;=2027,Zisk!$D$10&gt;=2027),"(","")</f>
        <v/>
      </c>
      <c r="AJ438" s="35" t="str">
        <f>IF(AND($D438&lt;=2027,Zisk!$D$10&gt;=2027),"1","")</f>
        <v/>
      </c>
      <c r="AK438" s="35" t="str">
        <f>IF(AND($D438&lt;=2027,Zisk!$D$10&gt;=2027),"+","")</f>
        <v/>
      </c>
      <c r="AL438" s="37" t="str">
        <f>IF(AND($D438&lt;=2027,Zisk!$D$10&gt;=2027),VstupniParametry_SKRYT!$D$11,"")</f>
        <v/>
      </c>
      <c r="AM438" s="35" t="str">
        <f>IF(AND($D438&lt;=2027,Zisk!$D$10&gt;=2027),")","")</f>
        <v/>
      </c>
      <c r="AN438" s="38" t="str">
        <f>IF(AND(D438&lt;2027,2027&lt;=Zisk!$D$10),1,IF(D438=2027,0,""))</f>
        <v/>
      </c>
      <c r="AO438" s="39" t="str">
        <f>IF(AND($D438&lt;=2027,Zisk!$D$10&gt;=2028),"x","")</f>
        <v/>
      </c>
      <c r="AP438" s="35" t="str">
        <f>IF(AND($D438&lt;=2028,Zisk!$D$10&gt;=2028),"(","")</f>
        <v/>
      </c>
      <c r="AQ438" s="35" t="str">
        <f>IF(AND($D438&lt;=2028,Zisk!$D$10&gt;=2028),"1","")</f>
        <v/>
      </c>
      <c r="AR438" s="35" t="str">
        <f>IF(AND($D438&lt;=2028,Zisk!$D$10&gt;=2028),"+","")</f>
        <v/>
      </c>
      <c r="AS438" s="37" t="str">
        <f>IF(AND($D438&lt;=2028,Zisk!$D$10&gt;=2028),VstupniParametry_SKRYT!$D$12,"")</f>
        <v/>
      </c>
      <c r="AT438" s="35" t="str">
        <f>IF(AND($D438&lt;=2028,Zisk!$D$10&gt;=2028),")","")</f>
        <v/>
      </c>
      <c r="AU438" s="38" t="str">
        <f>IF(AND(D438&lt;2028,2028&lt;=Zisk!$D$10),1,IF(D438=2028,0,""))</f>
        <v/>
      </c>
      <c r="AV438" s="39" t="str">
        <f>IF(AND($D438&lt;=2028,Zisk!$D$10&gt;=2029),"x","")</f>
        <v/>
      </c>
      <c r="AW438" s="35" t="str">
        <f>IF(AND($D438&lt;=2029,Zisk!$D$10&gt;=2029),"(","")</f>
        <v/>
      </c>
      <c r="AX438" s="35" t="str">
        <f>IF(AND($D438&lt;=2029,Zisk!$D$10&gt;=2029),"1","")</f>
        <v/>
      </c>
      <c r="AY438" s="35" t="str">
        <f>IF(AND($D438&lt;=2029,Zisk!$D$10&gt;=2029),"+","")</f>
        <v/>
      </c>
      <c r="AZ438" s="37" t="str">
        <f>IF(AND($D438&lt;=2029,Zisk!$D$10&gt;=2029),VstupniParametry_SKRYT!$D$13,"")</f>
        <v/>
      </c>
      <c r="BA438" s="35" t="str">
        <f>IF(AND($D438&lt;=2029,Zisk!$D$10&gt;=2029),")","")</f>
        <v/>
      </c>
      <c r="BB438" s="38" t="str">
        <f>IF(AND(D438&lt;2029,2029&lt;=Zisk!$D$10),1,IF(D438=2029,0,""))</f>
        <v/>
      </c>
      <c r="BC438" s="39" t="str">
        <f>IF(AND($D438&lt;=2029,Zisk!$D$10&gt;=2030),"x","")</f>
        <v/>
      </c>
      <c r="BD438" s="35" t="str">
        <f>IF(AND($D438&lt;=2030,Zisk!$D$10&gt;=2030),"(","")</f>
        <v/>
      </c>
      <c r="BE438" s="35" t="str">
        <f>IF(AND($D438&lt;=2030,Zisk!$D$10&gt;=2030),"1","")</f>
        <v/>
      </c>
      <c r="BF438" s="35" t="str">
        <f>IF(AND($D438&lt;=2030,Zisk!$D$10&gt;=2030),"+","")</f>
        <v/>
      </c>
      <c r="BG438" s="37" t="str">
        <f>IF(AND($D438&lt;=2030,Zisk!$D$10&gt;=2030),VstupniParametry_SKRYT!$D$14,"")</f>
        <v/>
      </c>
      <c r="BH438" s="35" t="str">
        <f>IF(AND($D438&lt;=2030,Zisk!$D$10&gt;=2030),")","")</f>
        <v/>
      </c>
      <c r="BI438" s="38" t="str">
        <f>IF(AND(D438&lt;2030,2030&lt;=Zisk!$D$10),1,IF(D438=2030,0,""))</f>
        <v/>
      </c>
      <c r="BJ438" s="40" t="s">
        <v>32</v>
      </c>
      <c r="BK438" s="37">
        <f t="shared" si="214"/>
        <v>1</v>
      </c>
      <c r="BL438" s="35" t="str">
        <f t="shared" si="215"/>
        <v>x</v>
      </c>
      <c r="BM438" s="41">
        <f t="shared" si="216"/>
        <v>1</v>
      </c>
      <c r="BN438" s="37" t="str">
        <f t="shared" si="217"/>
        <v>x</v>
      </c>
      <c r="BO438" s="41">
        <f t="shared" si="202"/>
        <v>1.018</v>
      </c>
      <c r="BP438" s="41" t="str">
        <f t="shared" si="203"/>
        <v/>
      </c>
      <c r="BQ438" s="41" t="str">
        <f t="shared" si="204"/>
        <v/>
      </c>
      <c r="BR438" s="41" t="str">
        <f t="shared" si="205"/>
        <v/>
      </c>
      <c r="BS438" s="41" t="str">
        <f t="shared" si="206"/>
        <v/>
      </c>
      <c r="BT438" s="41" t="str">
        <f t="shared" si="207"/>
        <v/>
      </c>
      <c r="BU438" s="41" t="str">
        <f t="shared" si="208"/>
        <v/>
      </c>
      <c r="BV438" s="41" t="str">
        <f t="shared" si="209"/>
        <v/>
      </c>
      <c r="BW438" s="41" t="str">
        <f t="shared" si="210"/>
        <v/>
      </c>
      <c r="BX438" s="41" t="str">
        <f t="shared" si="211"/>
        <v/>
      </c>
      <c r="BY438" s="41" t="str">
        <f t="shared" si="212"/>
        <v/>
      </c>
      <c r="BZ438" s="40" t="s">
        <v>32</v>
      </c>
      <c r="CA438" s="41">
        <f t="shared" si="213"/>
        <v>1.018</v>
      </c>
      <c r="CB438" s="35"/>
      <c r="CC438" s="36">
        <f>IF(D438&gt;Zisk!$D$10,"",E438*CA438)</f>
        <v>0</v>
      </c>
    </row>
    <row r="439" spans="2:81" x14ac:dyDescent="0.2">
      <c r="B439" s="28" t="str">
        <f>Zisk!B450</f>
        <v/>
      </c>
      <c r="C439" s="28">
        <f>Zisk!C450</f>
        <v>0</v>
      </c>
      <c r="D439" s="28">
        <f>Zisk!E450</f>
        <v>0</v>
      </c>
      <c r="E439" s="29">
        <f>Zisk!D450</f>
        <v>0</v>
      </c>
      <c r="F439" s="29"/>
      <c r="G439" s="28" t="str">
        <f t="shared" si="188"/>
        <v>(</v>
      </c>
      <c r="H439" s="28" t="str">
        <f t="shared" si="189"/>
        <v>1</v>
      </c>
      <c r="I439" s="28" t="str">
        <f t="shared" si="190"/>
        <v>+</v>
      </c>
      <c r="J439" s="30">
        <f>IF($D439&lt;=2021,VstupniParametry_SKRYT!$D$5,"")</f>
        <v>0.02</v>
      </c>
      <c r="K439" s="28" t="str">
        <f t="shared" si="191"/>
        <v>)</v>
      </c>
      <c r="L439" s="31">
        <f>IF($D439&lt;=2021,COUNTIF(Vypocet_SKRYT!T436:AS436,"&gt;=1"),"")</f>
        <v>0</v>
      </c>
      <c r="M439" s="32" t="str">
        <f t="shared" si="192"/>
        <v>x</v>
      </c>
      <c r="N439" s="28" t="str">
        <f t="shared" si="193"/>
        <v>(</v>
      </c>
      <c r="O439" s="28" t="str">
        <f t="shared" si="194"/>
        <v>1</v>
      </c>
      <c r="P439" s="28" t="str">
        <f t="shared" si="195"/>
        <v>+</v>
      </c>
      <c r="Q439" s="30">
        <f>IF($D439&lt;=2024,VstupniParametry_SKRYT!$D$6,"")</f>
        <v>0.06</v>
      </c>
      <c r="R439" s="28" t="str">
        <f t="shared" si="196"/>
        <v>)</v>
      </c>
      <c r="S439" s="31">
        <f>IF($D439&lt;=2024,COUNTIFS(Vypocet_SKRYT!AT436:AV436,"&gt;=1"),"")</f>
        <v>0</v>
      </c>
      <c r="T439" s="32" t="str">
        <f t="shared" si="197"/>
        <v>x</v>
      </c>
      <c r="U439" s="28" t="str">
        <f t="shared" si="198"/>
        <v>(</v>
      </c>
      <c r="V439" s="28" t="str">
        <f t="shared" si="199"/>
        <v>1</v>
      </c>
      <c r="W439" s="28" t="str">
        <f t="shared" si="200"/>
        <v>+</v>
      </c>
      <c r="X439" s="30">
        <f>IF($D439&lt;=2025,VstupniParametry_SKRYT!$D$9,"")</f>
        <v>1.7999999999999999E-2</v>
      </c>
      <c r="Y439" s="28" t="str">
        <f t="shared" si="201"/>
        <v>)</v>
      </c>
      <c r="Z439" s="31">
        <f>IF(AND(D439&lt;2025,2025&lt;=Zisk!$D$10),1,IF(D439=2025,0,""))</f>
        <v>1</v>
      </c>
      <c r="AA439" s="32" t="str">
        <f>IF(AND($D439&lt;=2025,Zisk!$D$10&gt;=2026),"x","")</f>
        <v/>
      </c>
      <c r="AB439" s="28" t="str">
        <f>IF(AND($D439&lt;=2026,Zisk!$D$10&gt;=2026),"(","")</f>
        <v/>
      </c>
      <c r="AC439" s="28" t="str">
        <f>IF(AND($D439&lt;=2026,Zisk!$D$10&gt;=2026),"1","")</f>
        <v/>
      </c>
      <c r="AD439" s="28" t="str">
        <f>IF(AND($D439&lt;=2026,Zisk!$D$10&gt;=2026),"+","")</f>
        <v/>
      </c>
      <c r="AE439" s="30" t="str">
        <f>IF(AND($D439&lt;=2026,Zisk!$D$10&gt;=2026),VstupniParametry_SKRYT!$D$10,"")</f>
        <v/>
      </c>
      <c r="AF439" s="28" t="str">
        <f>IF(AND($D439&lt;=2026,Zisk!$D$10&gt;=2026),")","")</f>
        <v/>
      </c>
      <c r="AG439" s="31" t="str">
        <f>IF(AND(D439&lt;2026,2026&lt;=Zisk!$D$10),1,IF(D439=2026,0,""))</f>
        <v/>
      </c>
      <c r="AH439" s="32" t="str">
        <f>IF(AND($D439&lt;=2026,Zisk!$D$10&gt;=2027),"x","")</f>
        <v/>
      </c>
      <c r="AI439" s="28" t="str">
        <f>IF(AND($D439&lt;=2027,Zisk!$D$10&gt;=2027),"(","")</f>
        <v/>
      </c>
      <c r="AJ439" s="28" t="str">
        <f>IF(AND($D439&lt;=2027,Zisk!$D$10&gt;=2027),"1","")</f>
        <v/>
      </c>
      <c r="AK439" s="28" t="str">
        <f>IF(AND($D439&lt;=2027,Zisk!$D$10&gt;=2027),"+","")</f>
        <v/>
      </c>
      <c r="AL439" s="30" t="str">
        <f>IF(AND($D439&lt;=2027,Zisk!$D$10&gt;=2027),VstupniParametry_SKRYT!$D$11,"")</f>
        <v/>
      </c>
      <c r="AM439" s="28" t="str">
        <f>IF(AND($D439&lt;=2027,Zisk!$D$10&gt;=2027),")","")</f>
        <v/>
      </c>
      <c r="AN439" s="31" t="str">
        <f>IF(AND(D439&lt;2027,2027&lt;=Zisk!$D$10),1,IF(D439=2027,0,""))</f>
        <v/>
      </c>
      <c r="AO439" s="32" t="str">
        <f>IF(AND($D439&lt;=2027,Zisk!$D$10&gt;=2028),"x","")</f>
        <v/>
      </c>
      <c r="AP439" s="28" t="str">
        <f>IF(AND($D439&lt;=2028,Zisk!$D$10&gt;=2028),"(","")</f>
        <v/>
      </c>
      <c r="AQ439" s="28" t="str">
        <f>IF(AND($D439&lt;=2028,Zisk!$D$10&gt;=2028),"1","")</f>
        <v/>
      </c>
      <c r="AR439" s="28" t="str">
        <f>IF(AND($D439&lt;=2028,Zisk!$D$10&gt;=2028),"+","")</f>
        <v/>
      </c>
      <c r="AS439" s="30" t="str">
        <f>IF(AND($D439&lt;=2028,Zisk!$D$10&gt;=2028),VstupniParametry_SKRYT!$D$12,"")</f>
        <v/>
      </c>
      <c r="AT439" s="28" t="str">
        <f>IF(AND($D439&lt;=2028,Zisk!$D$10&gt;=2028),")","")</f>
        <v/>
      </c>
      <c r="AU439" s="31" t="str">
        <f>IF(AND(D439&lt;2028,2028&lt;=Zisk!$D$10),1,IF(D439=2028,0,""))</f>
        <v/>
      </c>
      <c r="AV439" s="32" t="str">
        <f>IF(AND($D439&lt;=2028,Zisk!$D$10&gt;=2029),"x","")</f>
        <v/>
      </c>
      <c r="AW439" s="28" t="str">
        <f>IF(AND($D439&lt;=2029,Zisk!$D$10&gt;=2029),"(","")</f>
        <v/>
      </c>
      <c r="AX439" s="28" t="str">
        <f>IF(AND($D439&lt;=2029,Zisk!$D$10&gt;=2029),"1","")</f>
        <v/>
      </c>
      <c r="AY439" s="28" t="str">
        <f>IF(AND($D439&lt;=2029,Zisk!$D$10&gt;=2029),"+","")</f>
        <v/>
      </c>
      <c r="AZ439" s="30" t="str">
        <f>IF(AND($D439&lt;=2029,Zisk!$D$10&gt;=2029),VstupniParametry_SKRYT!$D$13,"")</f>
        <v/>
      </c>
      <c r="BA439" s="28" t="str">
        <f>IF(AND($D439&lt;=2029,Zisk!$D$10&gt;=2029),")","")</f>
        <v/>
      </c>
      <c r="BB439" s="31" t="str">
        <f>IF(AND(D439&lt;2029,2029&lt;=Zisk!$D$10),1,IF(D439=2029,0,""))</f>
        <v/>
      </c>
      <c r="BC439" s="32" t="str">
        <f>IF(AND($D439&lt;=2029,Zisk!$D$10&gt;=2030),"x","")</f>
        <v/>
      </c>
      <c r="BD439" s="28" t="str">
        <f>IF(AND($D439&lt;=2030,Zisk!$D$10&gt;=2030),"(","")</f>
        <v/>
      </c>
      <c r="BE439" s="28" t="str">
        <f>IF(AND($D439&lt;=2030,Zisk!$D$10&gt;=2030),"1","")</f>
        <v/>
      </c>
      <c r="BF439" s="28" t="str">
        <f>IF(AND($D439&lt;=2030,Zisk!$D$10&gt;=2030),"+","")</f>
        <v/>
      </c>
      <c r="BG439" s="30" t="str">
        <f>IF(AND($D439&lt;=2030,Zisk!$D$10&gt;=2030),VstupniParametry_SKRYT!$D$14,"")</f>
        <v/>
      </c>
      <c r="BH439" s="28" t="str">
        <f>IF(AND($D439&lt;=2030,Zisk!$D$10&gt;=2030),")","")</f>
        <v/>
      </c>
      <c r="BI439" s="31" t="str">
        <f>IF(AND(D439&lt;2030,2030&lt;=Zisk!$D$10),1,IF(D439=2030,0,""))</f>
        <v/>
      </c>
      <c r="BJ439" s="33" t="s">
        <v>32</v>
      </c>
      <c r="BK439" s="30">
        <f t="shared" si="214"/>
        <v>1</v>
      </c>
      <c r="BL439" s="28" t="str">
        <f t="shared" si="215"/>
        <v>x</v>
      </c>
      <c r="BM439" s="34">
        <f t="shared" si="216"/>
        <v>1</v>
      </c>
      <c r="BN439" s="30" t="str">
        <f t="shared" si="217"/>
        <v>x</v>
      </c>
      <c r="BO439" s="34">
        <f t="shared" si="202"/>
        <v>1.018</v>
      </c>
      <c r="BP439" s="34" t="str">
        <f t="shared" si="203"/>
        <v/>
      </c>
      <c r="BQ439" s="34" t="str">
        <f t="shared" si="204"/>
        <v/>
      </c>
      <c r="BR439" s="34" t="str">
        <f t="shared" si="205"/>
        <v/>
      </c>
      <c r="BS439" s="34" t="str">
        <f t="shared" si="206"/>
        <v/>
      </c>
      <c r="BT439" s="34" t="str">
        <f t="shared" si="207"/>
        <v/>
      </c>
      <c r="BU439" s="34" t="str">
        <f t="shared" si="208"/>
        <v/>
      </c>
      <c r="BV439" s="34" t="str">
        <f t="shared" si="209"/>
        <v/>
      </c>
      <c r="BW439" s="34" t="str">
        <f t="shared" si="210"/>
        <v/>
      </c>
      <c r="BX439" s="34" t="str">
        <f t="shared" si="211"/>
        <v/>
      </c>
      <c r="BY439" s="34" t="str">
        <f t="shared" si="212"/>
        <v/>
      </c>
      <c r="BZ439" s="33" t="s">
        <v>32</v>
      </c>
      <c r="CA439" s="34">
        <f t="shared" si="213"/>
        <v>1.018</v>
      </c>
      <c r="CB439" s="28"/>
      <c r="CC439" s="29">
        <f>IF(D439&gt;Zisk!$D$10,"",E439*CA439)</f>
        <v>0</v>
      </c>
    </row>
    <row r="440" spans="2:81" x14ac:dyDescent="0.2">
      <c r="B440" s="35" t="str">
        <f>Zisk!B451</f>
        <v/>
      </c>
      <c r="C440" s="35">
        <f>Zisk!C451</f>
        <v>0</v>
      </c>
      <c r="D440" s="35">
        <f>Zisk!E451</f>
        <v>0</v>
      </c>
      <c r="E440" s="36">
        <f>Zisk!D451</f>
        <v>0</v>
      </c>
      <c r="F440" s="36"/>
      <c r="G440" s="35" t="str">
        <f t="shared" si="188"/>
        <v>(</v>
      </c>
      <c r="H440" s="35" t="str">
        <f t="shared" si="189"/>
        <v>1</v>
      </c>
      <c r="I440" s="35" t="str">
        <f t="shared" si="190"/>
        <v>+</v>
      </c>
      <c r="J440" s="37">
        <f>IF($D440&lt;=2021,VstupniParametry_SKRYT!$D$5,"")</f>
        <v>0.02</v>
      </c>
      <c r="K440" s="35" t="str">
        <f t="shared" si="191"/>
        <v>)</v>
      </c>
      <c r="L440" s="38">
        <f>IF($D440&lt;=2021,COUNTIF(Vypocet_SKRYT!T437:AS437,"&gt;=1"),"")</f>
        <v>0</v>
      </c>
      <c r="M440" s="39" t="str">
        <f t="shared" si="192"/>
        <v>x</v>
      </c>
      <c r="N440" s="35" t="str">
        <f t="shared" si="193"/>
        <v>(</v>
      </c>
      <c r="O440" s="35" t="str">
        <f t="shared" si="194"/>
        <v>1</v>
      </c>
      <c r="P440" s="35" t="str">
        <f t="shared" si="195"/>
        <v>+</v>
      </c>
      <c r="Q440" s="37">
        <f>IF($D440&lt;=2024,VstupniParametry_SKRYT!$D$6,"")</f>
        <v>0.06</v>
      </c>
      <c r="R440" s="35" t="str">
        <f t="shared" si="196"/>
        <v>)</v>
      </c>
      <c r="S440" s="38">
        <f>IF($D440&lt;=2024,COUNTIFS(Vypocet_SKRYT!AT437:AV437,"&gt;=1"),"")</f>
        <v>0</v>
      </c>
      <c r="T440" s="39" t="str">
        <f t="shared" si="197"/>
        <v>x</v>
      </c>
      <c r="U440" s="35" t="str">
        <f t="shared" si="198"/>
        <v>(</v>
      </c>
      <c r="V440" s="35" t="str">
        <f t="shared" si="199"/>
        <v>1</v>
      </c>
      <c r="W440" s="35" t="str">
        <f t="shared" si="200"/>
        <v>+</v>
      </c>
      <c r="X440" s="37">
        <f>IF($D440&lt;=2025,VstupniParametry_SKRYT!$D$9,"")</f>
        <v>1.7999999999999999E-2</v>
      </c>
      <c r="Y440" s="35" t="str">
        <f t="shared" si="201"/>
        <v>)</v>
      </c>
      <c r="Z440" s="38">
        <f>IF(AND(D440&lt;2025,2025&lt;=Zisk!$D$10),1,IF(D440=2025,0,""))</f>
        <v>1</v>
      </c>
      <c r="AA440" s="39" t="str">
        <f>IF(AND($D440&lt;=2025,Zisk!$D$10&gt;=2026),"x","")</f>
        <v/>
      </c>
      <c r="AB440" s="35" t="str">
        <f>IF(AND($D440&lt;=2026,Zisk!$D$10&gt;=2026),"(","")</f>
        <v/>
      </c>
      <c r="AC440" s="35" t="str">
        <f>IF(AND($D440&lt;=2026,Zisk!$D$10&gt;=2026),"1","")</f>
        <v/>
      </c>
      <c r="AD440" s="35" t="str">
        <f>IF(AND($D440&lt;=2026,Zisk!$D$10&gt;=2026),"+","")</f>
        <v/>
      </c>
      <c r="AE440" s="37" t="str">
        <f>IF(AND($D440&lt;=2026,Zisk!$D$10&gt;=2026),VstupniParametry_SKRYT!$D$10,"")</f>
        <v/>
      </c>
      <c r="AF440" s="35" t="str">
        <f>IF(AND($D440&lt;=2026,Zisk!$D$10&gt;=2026),")","")</f>
        <v/>
      </c>
      <c r="AG440" s="38" t="str">
        <f>IF(AND(D440&lt;2026,2026&lt;=Zisk!$D$10),1,IF(D440=2026,0,""))</f>
        <v/>
      </c>
      <c r="AH440" s="39" t="str">
        <f>IF(AND($D440&lt;=2026,Zisk!$D$10&gt;=2027),"x","")</f>
        <v/>
      </c>
      <c r="AI440" s="35" t="str">
        <f>IF(AND($D440&lt;=2027,Zisk!$D$10&gt;=2027),"(","")</f>
        <v/>
      </c>
      <c r="AJ440" s="35" t="str">
        <f>IF(AND($D440&lt;=2027,Zisk!$D$10&gt;=2027),"1","")</f>
        <v/>
      </c>
      <c r="AK440" s="35" t="str">
        <f>IF(AND($D440&lt;=2027,Zisk!$D$10&gt;=2027),"+","")</f>
        <v/>
      </c>
      <c r="AL440" s="37" t="str">
        <f>IF(AND($D440&lt;=2027,Zisk!$D$10&gt;=2027),VstupniParametry_SKRYT!$D$11,"")</f>
        <v/>
      </c>
      <c r="AM440" s="35" t="str">
        <f>IF(AND($D440&lt;=2027,Zisk!$D$10&gt;=2027),")","")</f>
        <v/>
      </c>
      <c r="AN440" s="38" t="str">
        <f>IF(AND(D440&lt;2027,2027&lt;=Zisk!$D$10),1,IF(D440=2027,0,""))</f>
        <v/>
      </c>
      <c r="AO440" s="39" t="str">
        <f>IF(AND($D440&lt;=2027,Zisk!$D$10&gt;=2028),"x","")</f>
        <v/>
      </c>
      <c r="AP440" s="35" t="str">
        <f>IF(AND($D440&lt;=2028,Zisk!$D$10&gt;=2028),"(","")</f>
        <v/>
      </c>
      <c r="AQ440" s="35" t="str">
        <f>IF(AND($D440&lt;=2028,Zisk!$D$10&gt;=2028),"1","")</f>
        <v/>
      </c>
      <c r="AR440" s="35" t="str">
        <f>IF(AND($D440&lt;=2028,Zisk!$D$10&gt;=2028),"+","")</f>
        <v/>
      </c>
      <c r="AS440" s="37" t="str">
        <f>IF(AND($D440&lt;=2028,Zisk!$D$10&gt;=2028),VstupniParametry_SKRYT!$D$12,"")</f>
        <v/>
      </c>
      <c r="AT440" s="35" t="str">
        <f>IF(AND($D440&lt;=2028,Zisk!$D$10&gt;=2028),")","")</f>
        <v/>
      </c>
      <c r="AU440" s="38" t="str">
        <f>IF(AND(D440&lt;2028,2028&lt;=Zisk!$D$10),1,IF(D440=2028,0,""))</f>
        <v/>
      </c>
      <c r="AV440" s="39" t="str">
        <f>IF(AND($D440&lt;=2028,Zisk!$D$10&gt;=2029),"x","")</f>
        <v/>
      </c>
      <c r="AW440" s="35" t="str">
        <f>IF(AND($D440&lt;=2029,Zisk!$D$10&gt;=2029),"(","")</f>
        <v/>
      </c>
      <c r="AX440" s="35" t="str">
        <f>IF(AND($D440&lt;=2029,Zisk!$D$10&gt;=2029),"1","")</f>
        <v/>
      </c>
      <c r="AY440" s="35" t="str">
        <f>IF(AND($D440&lt;=2029,Zisk!$D$10&gt;=2029),"+","")</f>
        <v/>
      </c>
      <c r="AZ440" s="37" t="str">
        <f>IF(AND($D440&lt;=2029,Zisk!$D$10&gt;=2029),VstupniParametry_SKRYT!$D$13,"")</f>
        <v/>
      </c>
      <c r="BA440" s="35" t="str">
        <f>IF(AND($D440&lt;=2029,Zisk!$D$10&gt;=2029),")","")</f>
        <v/>
      </c>
      <c r="BB440" s="38" t="str">
        <f>IF(AND(D440&lt;2029,2029&lt;=Zisk!$D$10),1,IF(D440=2029,0,""))</f>
        <v/>
      </c>
      <c r="BC440" s="39" t="str">
        <f>IF(AND($D440&lt;=2029,Zisk!$D$10&gt;=2030),"x","")</f>
        <v/>
      </c>
      <c r="BD440" s="35" t="str">
        <f>IF(AND($D440&lt;=2030,Zisk!$D$10&gt;=2030),"(","")</f>
        <v/>
      </c>
      <c r="BE440" s="35" t="str">
        <f>IF(AND($D440&lt;=2030,Zisk!$D$10&gt;=2030),"1","")</f>
        <v/>
      </c>
      <c r="BF440" s="35" t="str">
        <f>IF(AND($D440&lt;=2030,Zisk!$D$10&gt;=2030),"+","")</f>
        <v/>
      </c>
      <c r="BG440" s="37" t="str">
        <f>IF(AND($D440&lt;=2030,Zisk!$D$10&gt;=2030),VstupniParametry_SKRYT!$D$14,"")</f>
        <v/>
      </c>
      <c r="BH440" s="35" t="str">
        <f>IF(AND($D440&lt;=2030,Zisk!$D$10&gt;=2030),")","")</f>
        <v/>
      </c>
      <c r="BI440" s="38" t="str">
        <f>IF(AND(D440&lt;2030,2030&lt;=Zisk!$D$10),1,IF(D440=2030,0,""))</f>
        <v/>
      </c>
      <c r="BJ440" s="40" t="s">
        <v>32</v>
      </c>
      <c r="BK440" s="37">
        <f t="shared" si="214"/>
        <v>1</v>
      </c>
      <c r="BL440" s="35" t="str">
        <f t="shared" si="215"/>
        <v>x</v>
      </c>
      <c r="BM440" s="41">
        <f t="shared" si="216"/>
        <v>1</v>
      </c>
      <c r="BN440" s="37" t="str">
        <f t="shared" si="217"/>
        <v>x</v>
      </c>
      <c r="BO440" s="41">
        <f t="shared" si="202"/>
        <v>1.018</v>
      </c>
      <c r="BP440" s="41" t="str">
        <f t="shared" si="203"/>
        <v/>
      </c>
      <c r="BQ440" s="41" t="str">
        <f t="shared" si="204"/>
        <v/>
      </c>
      <c r="BR440" s="41" t="str">
        <f t="shared" si="205"/>
        <v/>
      </c>
      <c r="BS440" s="41" t="str">
        <f t="shared" si="206"/>
        <v/>
      </c>
      <c r="BT440" s="41" t="str">
        <f t="shared" si="207"/>
        <v/>
      </c>
      <c r="BU440" s="41" t="str">
        <f t="shared" si="208"/>
        <v/>
      </c>
      <c r="BV440" s="41" t="str">
        <f t="shared" si="209"/>
        <v/>
      </c>
      <c r="BW440" s="41" t="str">
        <f t="shared" si="210"/>
        <v/>
      </c>
      <c r="BX440" s="41" t="str">
        <f t="shared" si="211"/>
        <v/>
      </c>
      <c r="BY440" s="41" t="str">
        <f t="shared" si="212"/>
        <v/>
      </c>
      <c r="BZ440" s="40" t="s">
        <v>32</v>
      </c>
      <c r="CA440" s="41">
        <f t="shared" si="213"/>
        <v>1.018</v>
      </c>
      <c r="CB440" s="35"/>
      <c r="CC440" s="36">
        <f>IF(D440&gt;Zisk!$D$10,"",E440*CA440)</f>
        <v>0</v>
      </c>
    </row>
    <row r="441" spans="2:81" x14ac:dyDescent="0.2">
      <c r="B441" s="28" t="str">
        <f>Zisk!B452</f>
        <v/>
      </c>
      <c r="C441" s="28">
        <f>Zisk!C452</f>
        <v>0</v>
      </c>
      <c r="D441" s="28">
        <f>Zisk!E452</f>
        <v>0</v>
      </c>
      <c r="E441" s="29">
        <f>Zisk!D452</f>
        <v>0</v>
      </c>
      <c r="F441" s="29"/>
      <c r="G441" s="28" t="str">
        <f t="shared" si="188"/>
        <v>(</v>
      </c>
      <c r="H441" s="28" t="str">
        <f t="shared" si="189"/>
        <v>1</v>
      </c>
      <c r="I441" s="28" t="str">
        <f t="shared" si="190"/>
        <v>+</v>
      </c>
      <c r="J441" s="30">
        <f>IF($D441&lt;=2021,VstupniParametry_SKRYT!$D$5,"")</f>
        <v>0.02</v>
      </c>
      <c r="K441" s="28" t="str">
        <f t="shared" si="191"/>
        <v>)</v>
      </c>
      <c r="L441" s="31">
        <f>IF($D441&lt;=2021,COUNTIF(Vypocet_SKRYT!T438:AS438,"&gt;=1"),"")</f>
        <v>0</v>
      </c>
      <c r="M441" s="32" t="str">
        <f t="shared" si="192"/>
        <v>x</v>
      </c>
      <c r="N441" s="28" t="str">
        <f t="shared" si="193"/>
        <v>(</v>
      </c>
      <c r="O441" s="28" t="str">
        <f t="shared" si="194"/>
        <v>1</v>
      </c>
      <c r="P441" s="28" t="str">
        <f t="shared" si="195"/>
        <v>+</v>
      </c>
      <c r="Q441" s="30">
        <f>IF($D441&lt;=2024,VstupniParametry_SKRYT!$D$6,"")</f>
        <v>0.06</v>
      </c>
      <c r="R441" s="28" t="str">
        <f t="shared" si="196"/>
        <v>)</v>
      </c>
      <c r="S441" s="31">
        <f>IF($D441&lt;=2024,COUNTIFS(Vypocet_SKRYT!AT438:AV438,"&gt;=1"),"")</f>
        <v>0</v>
      </c>
      <c r="T441" s="32" t="str">
        <f t="shared" si="197"/>
        <v>x</v>
      </c>
      <c r="U441" s="28" t="str">
        <f t="shared" si="198"/>
        <v>(</v>
      </c>
      <c r="V441" s="28" t="str">
        <f t="shared" si="199"/>
        <v>1</v>
      </c>
      <c r="W441" s="28" t="str">
        <f t="shared" si="200"/>
        <v>+</v>
      </c>
      <c r="X441" s="30">
        <f>IF($D441&lt;=2025,VstupniParametry_SKRYT!$D$9,"")</f>
        <v>1.7999999999999999E-2</v>
      </c>
      <c r="Y441" s="28" t="str">
        <f t="shared" si="201"/>
        <v>)</v>
      </c>
      <c r="Z441" s="31">
        <f>IF(AND(D441&lt;2025,2025&lt;=Zisk!$D$10),1,IF(D441=2025,0,""))</f>
        <v>1</v>
      </c>
      <c r="AA441" s="32" t="str">
        <f>IF(AND($D441&lt;=2025,Zisk!$D$10&gt;=2026),"x","")</f>
        <v/>
      </c>
      <c r="AB441" s="28" t="str">
        <f>IF(AND($D441&lt;=2026,Zisk!$D$10&gt;=2026),"(","")</f>
        <v/>
      </c>
      <c r="AC441" s="28" t="str">
        <f>IF(AND($D441&lt;=2026,Zisk!$D$10&gt;=2026),"1","")</f>
        <v/>
      </c>
      <c r="AD441" s="28" t="str">
        <f>IF(AND($D441&lt;=2026,Zisk!$D$10&gt;=2026),"+","")</f>
        <v/>
      </c>
      <c r="AE441" s="30" t="str">
        <f>IF(AND($D441&lt;=2026,Zisk!$D$10&gt;=2026),VstupniParametry_SKRYT!$D$10,"")</f>
        <v/>
      </c>
      <c r="AF441" s="28" t="str">
        <f>IF(AND($D441&lt;=2026,Zisk!$D$10&gt;=2026),")","")</f>
        <v/>
      </c>
      <c r="AG441" s="31" t="str">
        <f>IF(AND(D441&lt;2026,2026&lt;=Zisk!$D$10),1,IF(D441=2026,0,""))</f>
        <v/>
      </c>
      <c r="AH441" s="32" t="str">
        <f>IF(AND($D441&lt;=2026,Zisk!$D$10&gt;=2027),"x","")</f>
        <v/>
      </c>
      <c r="AI441" s="28" t="str">
        <f>IF(AND($D441&lt;=2027,Zisk!$D$10&gt;=2027),"(","")</f>
        <v/>
      </c>
      <c r="AJ441" s="28" t="str">
        <f>IF(AND($D441&lt;=2027,Zisk!$D$10&gt;=2027),"1","")</f>
        <v/>
      </c>
      <c r="AK441" s="28" t="str">
        <f>IF(AND($D441&lt;=2027,Zisk!$D$10&gt;=2027),"+","")</f>
        <v/>
      </c>
      <c r="AL441" s="30" t="str">
        <f>IF(AND($D441&lt;=2027,Zisk!$D$10&gt;=2027),VstupniParametry_SKRYT!$D$11,"")</f>
        <v/>
      </c>
      <c r="AM441" s="28" t="str">
        <f>IF(AND($D441&lt;=2027,Zisk!$D$10&gt;=2027),")","")</f>
        <v/>
      </c>
      <c r="AN441" s="31" t="str">
        <f>IF(AND(D441&lt;2027,2027&lt;=Zisk!$D$10),1,IF(D441=2027,0,""))</f>
        <v/>
      </c>
      <c r="AO441" s="32" t="str">
        <f>IF(AND($D441&lt;=2027,Zisk!$D$10&gt;=2028),"x","")</f>
        <v/>
      </c>
      <c r="AP441" s="28" t="str">
        <f>IF(AND($D441&lt;=2028,Zisk!$D$10&gt;=2028),"(","")</f>
        <v/>
      </c>
      <c r="AQ441" s="28" t="str">
        <f>IF(AND($D441&lt;=2028,Zisk!$D$10&gt;=2028),"1","")</f>
        <v/>
      </c>
      <c r="AR441" s="28" t="str">
        <f>IF(AND($D441&lt;=2028,Zisk!$D$10&gt;=2028),"+","")</f>
        <v/>
      </c>
      <c r="AS441" s="30" t="str">
        <f>IF(AND($D441&lt;=2028,Zisk!$D$10&gt;=2028),VstupniParametry_SKRYT!$D$12,"")</f>
        <v/>
      </c>
      <c r="AT441" s="28" t="str">
        <f>IF(AND($D441&lt;=2028,Zisk!$D$10&gt;=2028),")","")</f>
        <v/>
      </c>
      <c r="AU441" s="31" t="str">
        <f>IF(AND(D441&lt;2028,2028&lt;=Zisk!$D$10),1,IF(D441=2028,0,""))</f>
        <v/>
      </c>
      <c r="AV441" s="32" t="str">
        <f>IF(AND($D441&lt;=2028,Zisk!$D$10&gt;=2029),"x","")</f>
        <v/>
      </c>
      <c r="AW441" s="28" t="str">
        <f>IF(AND($D441&lt;=2029,Zisk!$D$10&gt;=2029),"(","")</f>
        <v/>
      </c>
      <c r="AX441" s="28" t="str">
        <f>IF(AND($D441&lt;=2029,Zisk!$D$10&gt;=2029),"1","")</f>
        <v/>
      </c>
      <c r="AY441" s="28" t="str">
        <f>IF(AND($D441&lt;=2029,Zisk!$D$10&gt;=2029),"+","")</f>
        <v/>
      </c>
      <c r="AZ441" s="30" t="str">
        <f>IF(AND($D441&lt;=2029,Zisk!$D$10&gt;=2029),VstupniParametry_SKRYT!$D$13,"")</f>
        <v/>
      </c>
      <c r="BA441" s="28" t="str">
        <f>IF(AND($D441&lt;=2029,Zisk!$D$10&gt;=2029),")","")</f>
        <v/>
      </c>
      <c r="BB441" s="31" t="str">
        <f>IF(AND(D441&lt;2029,2029&lt;=Zisk!$D$10),1,IF(D441=2029,0,""))</f>
        <v/>
      </c>
      <c r="BC441" s="32" t="str">
        <f>IF(AND($D441&lt;=2029,Zisk!$D$10&gt;=2030),"x","")</f>
        <v/>
      </c>
      <c r="BD441" s="28" t="str">
        <f>IF(AND($D441&lt;=2030,Zisk!$D$10&gt;=2030),"(","")</f>
        <v/>
      </c>
      <c r="BE441" s="28" t="str">
        <f>IF(AND($D441&lt;=2030,Zisk!$D$10&gt;=2030),"1","")</f>
        <v/>
      </c>
      <c r="BF441" s="28" t="str">
        <f>IF(AND($D441&lt;=2030,Zisk!$D$10&gt;=2030),"+","")</f>
        <v/>
      </c>
      <c r="BG441" s="30" t="str">
        <f>IF(AND($D441&lt;=2030,Zisk!$D$10&gt;=2030),VstupniParametry_SKRYT!$D$14,"")</f>
        <v/>
      </c>
      <c r="BH441" s="28" t="str">
        <f>IF(AND($D441&lt;=2030,Zisk!$D$10&gt;=2030),")","")</f>
        <v/>
      </c>
      <c r="BI441" s="31" t="str">
        <f>IF(AND(D441&lt;2030,2030&lt;=Zisk!$D$10),1,IF(D441=2030,0,""))</f>
        <v/>
      </c>
      <c r="BJ441" s="33" t="s">
        <v>32</v>
      </c>
      <c r="BK441" s="30">
        <f t="shared" si="214"/>
        <v>1</v>
      </c>
      <c r="BL441" s="28" t="str">
        <f t="shared" si="215"/>
        <v>x</v>
      </c>
      <c r="BM441" s="34">
        <f t="shared" si="216"/>
        <v>1</v>
      </c>
      <c r="BN441" s="30" t="str">
        <f t="shared" si="217"/>
        <v>x</v>
      </c>
      <c r="BO441" s="34">
        <f t="shared" si="202"/>
        <v>1.018</v>
      </c>
      <c r="BP441" s="34" t="str">
        <f t="shared" si="203"/>
        <v/>
      </c>
      <c r="BQ441" s="34" t="str">
        <f t="shared" si="204"/>
        <v/>
      </c>
      <c r="BR441" s="34" t="str">
        <f t="shared" si="205"/>
        <v/>
      </c>
      <c r="BS441" s="34" t="str">
        <f t="shared" si="206"/>
        <v/>
      </c>
      <c r="BT441" s="34" t="str">
        <f t="shared" si="207"/>
        <v/>
      </c>
      <c r="BU441" s="34" t="str">
        <f t="shared" si="208"/>
        <v/>
      </c>
      <c r="BV441" s="34" t="str">
        <f t="shared" si="209"/>
        <v/>
      </c>
      <c r="BW441" s="34" t="str">
        <f t="shared" si="210"/>
        <v/>
      </c>
      <c r="BX441" s="34" t="str">
        <f t="shared" si="211"/>
        <v/>
      </c>
      <c r="BY441" s="34" t="str">
        <f t="shared" si="212"/>
        <v/>
      </c>
      <c r="BZ441" s="33" t="s">
        <v>32</v>
      </c>
      <c r="CA441" s="34">
        <f t="shared" si="213"/>
        <v>1.018</v>
      </c>
      <c r="CB441" s="28"/>
      <c r="CC441" s="29">
        <f>IF(D441&gt;Zisk!$D$10,"",E441*CA441)</f>
        <v>0</v>
      </c>
    </row>
    <row r="442" spans="2:81" x14ac:dyDescent="0.2">
      <c r="B442" s="35" t="str">
        <f>Zisk!B453</f>
        <v/>
      </c>
      <c r="C442" s="35">
        <f>Zisk!C453</f>
        <v>0</v>
      </c>
      <c r="D442" s="35">
        <f>Zisk!E453</f>
        <v>0</v>
      </c>
      <c r="E442" s="36">
        <f>Zisk!D453</f>
        <v>0</v>
      </c>
      <c r="F442" s="36"/>
      <c r="G442" s="35" t="str">
        <f t="shared" si="188"/>
        <v>(</v>
      </c>
      <c r="H442" s="35" t="str">
        <f t="shared" si="189"/>
        <v>1</v>
      </c>
      <c r="I442" s="35" t="str">
        <f t="shared" si="190"/>
        <v>+</v>
      </c>
      <c r="J442" s="37">
        <f>IF($D442&lt;=2021,VstupniParametry_SKRYT!$D$5,"")</f>
        <v>0.02</v>
      </c>
      <c r="K442" s="35" t="str">
        <f t="shared" si="191"/>
        <v>)</v>
      </c>
      <c r="L442" s="38">
        <f>IF($D442&lt;=2021,COUNTIF(Vypocet_SKRYT!T439:AS439,"&gt;=1"),"")</f>
        <v>0</v>
      </c>
      <c r="M442" s="39" t="str">
        <f t="shared" si="192"/>
        <v>x</v>
      </c>
      <c r="N442" s="35" t="str">
        <f t="shared" si="193"/>
        <v>(</v>
      </c>
      <c r="O442" s="35" t="str">
        <f t="shared" si="194"/>
        <v>1</v>
      </c>
      <c r="P442" s="35" t="str">
        <f t="shared" si="195"/>
        <v>+</v>
      </c>
      <c r="Q442" s="37">
        <f>IF($D442&lt;=2024,VstupniParametry_SKRYT!$D$6,"")</f>
        <v>0.06</v>
      </c>
      <c r="R442" s="35" t="str">
        <f t="shared" si="196"/>
        <v>)</v>
      </c>
      <c r="S442" s="38">
        <f>IF($D442&lt;=2024,COUNTIFS(Vypocet_SKRYT!AT439:AV439,"&gt;=1"),"")</f>
        <v>0</v>
      </c>
      <c r="T442" s="39" t="str">
        <f t="shared" si="197"/>
        <v>x</v>
      </c>
      <c r="U442" s="35" t="str">
        <f t="shared" si="198"/>
        <v>(</v>
      </c>
      <c r="V442" s="35" t="str">
        <f t="shared" si="199"/>
        <v>1</v>
      </c>
      <c r="W442" s="35" t="str">
        <f t="shared" si="200"/>
        <v>+</v>
      </c>
      <c r="X442" s="37">
        <f>IF($D442&lt;=2025,VstupniParametry_SKRYT!$D$9,"")</f>
        <v>1.7999999999999999E-2</v>
      </c>
      <c r="Y442" s="35" t="str">
        <f t="shared" si="201"/>
        <v>)</v>
      </c>
      <c r="Z442" s="38">
        <f>IF(AND(D442&lt;2025,2025&lt;=Zisk!$D$10),1,IF(D442=2025,0,""))</f>
        <v>1</v>
      </c>
      <c r="AA442" s="39" t="str">
        <f>IF(AND($D442&lt;=2025,Zisk!$D$10&gt;=2026),"x","")</f>
        <v/>
      </c>
      <c r="AB442" s="35" t="str">
        <f>IF(AND($D442&lt;=2026,Zisk!$D$10&gt;=2026),"(","")</f>
        <v/>
      </c>
      <c r="AC442" s="35" t="str">
        <f>IF(AND($D442&lt;=2026,Zisk!$D$10&gt;=2026),"1","")</f>
        <v/>
      </c>
      <c r="AD442" s="35" t="str">
        <f>IF(AND($D442&lt;=2026,Zisk!$D$10&gt;=2026),"+","")</f>
        <v/>
      </c>
      <c r="AE442" s="37" t="str">
        <f>IF(AND($D442&lt;=2026,Zisk!$D$10&gt;=2026),VstupniParametry_SKRYT!$D$10,"")</f>
        <v/>
      </c>
      <c r="AF442" s="35" t="str">
        <f>IF(AND($D442&lt;=2026,Zisk!$D$10&gt;=2026),")","")</f>
        <v/>
      </c>
      <c r="AG442" s="38" t="str">
        <f>IF(AND(D442&lt;2026,2026&lt;=Zisk!$D$10),1,IF(D442=2026,0,""))</f>
        <v/>
      </c>
      <c r="AH442" s="39" t="str">
        <f>IF(AND($D442&lt;=2026,Zisk!$D$10&gt;=2027),"x","")</f>
        <v/>
      </c>
      <c r="AI442" s="35" t="str">
        <f>IF(AND($D442&lt;=2027,Zisk!$D$10&gt;=2027),"(","")</f>
        <v/>
      </c>
      <c r="AJ442" s="35" t="str">
        <f>IF(AND($D442&lt;=2027,Zisk!$D$10&gt;=2027),"1","")</f>
        <v/>
      </c>
      <c r="AK442" s="35" t="str">
        <f>IF(AND($D442&lt;=2027,Zisk!$D$10&gt;=2027),"+","")</f>
        <v/>
      </c>
      <c r="AL442" s="37" t="str">
        <f>IF(AND($D442&lt;=2027,Zisk!$D$10&gt;=2027),VstupniParametry_SKRYT!$D$11,"")</f>
        <v/>
      </c>
      <c r="AM442" s="35" t="str">
        <f>IF(AND($D442&lt;=2027,Zisk!$D$10&gt;=2027),")","")</f>
        <v/>
      </c>
      <c r="AN442" s="38" t="str">
        <f>IF(AND(D442&lt;2027,2027&lt;=Zisk!$D$10),1,IF(D442=2027,0,""))</f>
        <v/>
      </c>
      <c r="AO442" s="39" t="str">
        <f>IF(AND($D442&lt;=2027,Zisk!$D$10&gt;=2028),"x","")</f>
        <v/>
      </c>
      <c r="AP442" s="35" t="str">
        <f>IF(AND($D442&lt;=2028,Zisk!$D$10&gt;=2028),"(","")</f>
        <v/>
      </c>
      <c r="AQ442" s="35" t="str">
        <f>IF(AND($D442&lt;=2028,Zisk!$D$10&gt;=2028),"1","")</f>
        <v/>
      </c>
      <c r="AR442" s="35" t="str">
        <f>IF(AND($D442&lt;=2028,Zisk!$D$10&gt;=2028),"+","")</f>
        <v/>
      </c>
      <c r="AS442" s="37" t="str">
        <f>IF(AND($D442&lt;=2028,Zisk!$D$10&gt;=2028),VstupniParametry_SKRYT!$D$12,"")</f>
        <v/>
      </c>
      <c r="AT442" s="35" t="str">
        <f>IF(AND($D442&lt;=2028,Zisk!$D$10&gt;=2028),")","")</f>
        <v/>
      </c>
      <c r="AU442" s="38" t="str">
        <f>IF(AND(D442&lt;2028,2028&lt;=Zisk!$D$10),1,IF(D442=2028,0,""))</f>
        <v/>
      </c>
      <c r="AV442" s="39" t="str">
        <f>IF(AND($D442&lt;=2028,Zisk!$D$10&gt;=2029),"x","")</f>
        <v/>
      </c>
      <c r="AW442" s="35" t="str">
        <f>IF(AND($D442&lt;=2029,Zisk!$D$10&gt;=2029),"(","")</f>
        <v/>
      </c>
      <c r="AX442" s="35" t="str">
        <f>IF(AND($D442&lt;=2029,Zisk!$D$10&gt;=2029),"1","")</f>
        <v/>
      </c>
      <c r="AY442" s="35" t="str">
        <f>IF(AND($D442&lt;=2029,Zisk!$D$10&gt;=2029),"+","")</f>
        <v/>
      </c>
      <c r="AZ442" s="37" t="str">
        <f>IF(AND($D442&lt;=2029,Zisk!$D$10&gt;=2029),VstupniParametry_SKRYT!$D$13,"")</f>
        <v/>
      </c>
      <c r="BA442" s="35" t="str">
        <f>IF(AND($D442&lt;=2029,Zisk!$D$10&gt;=2029),")","")</f>
        <v/>
      </c>
      <c r="BB442" s="38" t="str">
        <f>IF(AND(D442&lt;2029,2029&lt;=Zisk!$D$10),1,IF(D442=2029,0,""))</f>
        <v/>
      </c>
      <c r="BC442" s="39" t="str">
        <f>IF(AND($D442&lt;=2029,Zisk!$D$10&gt;=2030),"x","")</f>
        <v/>
      </c>
      <c r="BD442" s="35" t="str">
        <f>IF(AND($D442&lt;=2030,Zisk!$D$10&gt;=2030),"(","")</f>
        <v/>
      </c>
      <c r="BE442" s="35" t="str">
        <f>IF(AND($D442&lt;=2030,Zisk!$D$10&gt;=2030),"1","")</f>
        <v/>
      </c>
      <c r="BF442" s="35" t="str">
        <f>IF(AND($D442&lt;=2030,Zisk!$D$10&gt;=2030),"+","")</f>
        <v/>
      </c>
      <c r="BG442" s="37" t="str">
        <f>IF(AND($D442&lt;=2030,Zisk!$D$10&gt;=2030),VstupniParametry_SKRYT!$D$14,"")</f>
        <v/>
      </c>
      <c r="BH442" s="35" t="str">
        <f>IF(AND($D442&lt;=2030,Zisk!$D$10&gt;=2030),")","")</f>
        <v/>
      </c>
      <c r="BI442" s="38" t="str">
        <f>IF(AND(D442&lt;2030,2030&lt;=Zisk!$D$10),1,IF(D442=2030,0,""))</f>
        <v/>
      </c>
      <c r="BJ442" s="40" t="s">
        <v>32</v>
      </c>
      <c r="BK442" s="37">
        <f t="shared" si="214"/>
        <v>1</v>
      </c>
      <c r="BL442" s="35" t="str">
        <f t="shared" si="215"/>
        <v>x</v>
      </c>
      <c r="BM442" s="41">
        <f t="shared" si="216"/>
        <v>1</v>
      </c>
      <c r="BN442" s="37" t="str">
        <f t="shared" si="217"/>
        <v>x</v>
      </c>
      <c r="BO442" s="41">
        <f t="shared" si="202"/>
        <v>1.018</v>
      </c>
      <c r="BP442" s="41" t="str">
        <f t="shared" si="203"/>
        <v/>
      </c>
      <c r="BQ442" s="41" t="str">
        <f t="shared" si="204"/>
        <v/>
      </c>
      <c r="BR442" s="41" t="str">
        <f t="shared" si="205"/>
        <v/>
      </c>
      <c r="BS442" s="41" t="str">
        <f t="shared" si="206"/>
        <v/>
      </c>
      <c r="BT442" s="41" t="str">
        <f t="shared" si="207"/>
        <v/>
      </c>
      <c r="BU442" s="41" t="str">
        <f t="shared" si="208"/>
        <v/>
      </c>
      <c r="BV442" s="41" t="str">
        <f t="shared" si="209"/>
        <v/>
      </c>
      <c r="BW442" s="41" t="str">
        <f t="shared" si="210"/>
        <v/>
      </c>
      <c r="BX442" s="41" t="str">
        <f t="shared" si="211"/>
        <v/>
      </c>
      <c r="BY442" s="41" t="str">
        <f t="shared" si="212"/>
        <v/>
      </c>
      <c r="BZ442" s="40" t="s">
        <v>32</v>
      </c>
      <c r="CA442" s="41">
        <f t="shared" si="213"/>
        <v>1.018</v>
      </c>
      <c r="CB442" s="35"/>
      <c r="CC442" s="36">
        <f>IF(D442&gt;Zisk!$D$10,"",E442*CA442)</f>
        <v>0</v>
      </c>
    </row>
    <row r="443" spans="2:81" x14ac:dyDescent="0.2">
      <c r="B443" s="28" t="str">
        <f>Zisk!B454</f>
        <v/>
      </c>
      <c r="C443" s="28">
        <f>Zisk!C454</f>
        <v>0</v>
      </c>
      <c r="D443" s="28">
        <f>Zisk!E454</f>
        <v>0</v>
      </c>
      <c r="E443" s="29">
        <f>Zisk!D454</f>
        <v>0</v>
      </c>
      <c r="F443" s="29"/>
      <c r="G443" s="28" t="str">
        <f t="shared" si="188"/>
        <v>(</v>
      </c>
      <c r="H443" s="28" t="str">
        <f t="shared" si="189"/>
        <v>1</v>
      </c>
      <c r="I443" s="28" t="str">
        <f t="shared" si="190"/>
        <v>+</v>
      </c>
      <c r="J443" s="30">
        <f>IF($D443&lt;=2021,VstupniParametry_SKRYT!$D$5,"")</f>
        <v>0.02</v>
      </c>
      <c r="K443" s="28" t="str">
        <f t="shared" si="191"/>
        <v>)</v>
      </c>
      <c r="L443" s="31">
        <f>IF($D443&lt;=2021,COUNTIF(Vypocet_SKRYT!T440:AS440,"&gt;=1"),"")</f>
        <v>0</v>
      </c>
      <c r="M443" s="32" t="str">
        <f t="shared" si="192"/>
        <v>x</v>
      </c>
      <c r="N443" s="28" t="str">
        <f t="shared" si="193"/>
        <v>(</v>
      </c>
      <c r="O443" s="28" t="str">
        <f t="shared" si="194"/>
        <v>1</v>
      </c>
      <c r="P443" s="28" t="str">
        <f t="shared" si="195"/>
        <v>+</v>
      </c>
      <c r="Q443" s="30">
        <f>IF($D443&lt;=2024,VstupniParametry_SKRYT!$D$6,"")</f>
        <v>0.06</v>
      </c>
      <c r="R443" s="28" t="str">
        <f t="shared" si="196"/>
        <v>)</v>
      </c>
      <c r="S443" s="31">
        <f>IF($D443&lt;=2024,COUNTIFS(Vypocet_SKRYT!AT440:AV440,"&gt;=1"),"")</f>
        <v>0</v>
      </c>
      <c r="T443" s="32" t="str">
        <f t="shared" si="197"/>
        <v>x</v>
      </c>
      <c r="U443" s="28" t="str">
        <f t="shared" si="198"/>
        <v>(</v>
      </c>
      <c r="V443" s="28" t="str">
        <f t="shared" si="199"/>
        <v>1</v>
      </c>
      <c r="W443" s="28" t="str">
        <f t="shared" si="200"/>
        <v>+</v>
      </c>
      <c r="X443" s="30">
        <f>IF($D443&lt;=2025,VstupniParametry_SKRYT!$D$9,"")</f>
        <v>1.7999999999999999E-2</v>
      </c>
      <c r="Y443" s="28" t="str">
        <f t="shared" si="201"/>
        <v>)</v>
      </c>
      <c r="Z443" s="31">
        <f>IF(AND(D443&lt;2025,2025&lt;=Zisk!$D$10),1,IF(D443=2025,0,""))</f>
        <v>1</v>
      </c>
      <c r="AA443" s="32" t="str">
        <f>IF(AND($D443&lt;=2025,Zisk!$D$10&gt;=2026),"x","")</f>
        <v/>
      </c>
      <c r="AB443" s="28" t="str">
        <f>IF(AND($D443&lt;=2026,Zisk!$D$10&gt;=2026),"(","")</f>
        <v/>
      </c>
      <c r="AC443" s="28" t="str">
        <f>IF(AND($D443&lt;=2026,Zisk!$D$10&gt;=2026),"1","")</f>
        <v/>
      </c>
      <c r="AD443" s="28" t="str">
        <f>IF(AND($D443&lt;=2026,Zisk!$D$10&gt;=2026),"+","")</f>
        <v/>
      </c>
      <c r="AE443" s="30" t="str">
        <f>IF(AND($D443&lt;=2026,Zisk!$D$10&gt;=2026),VstupniParametry_SKRYT!$D$10,"")</f>
        <v/>
      </c>
      <c r="AF443" s="28" t="str">
        <f>IF(AND($D443&lt;=2026,Zisk!$D$10&gt;=2026),")","")</f>
        <v/>
      </c>
      <c r="AG443" s="31" t="str">
        <f>IF(AND(D443&lt;2026,2026&lt;=Zisk!$D$10),1,IF(D443=2026,0,""))</f>
        <v/>
      </c>
      <c r="AH443" s="32" t="str">
        <f>IF(AND($D443&lt;=2026,Zisk!$D$10&gt;=2027),"x","")</f>
        <v/>
      </c>
      <c r="AI443" s="28" t="str">
        <f>IF(AND($D443&lt;=2027,Zisk!$D$10&gt;=2027),"(","")</f>
        <v/>
      </c>
      <c r="AJ443" s="28" t="str">
        <f>IF(AND($D443&lt;=2027,Zisk!$D$10&gt;=2027),"1","")</f>
        <v/>
      </c>
      <c r="AK443" s="28" t="str">
        <f>IF(AND($D443&lt;=2027,Zisk!$D$10&gt;=2027),"+","")</f>
        <v/>
      </c>
      <c r="AL443" s="30" t="str">
        <f>IF(AND($D443&lt;=2027,Zisk!$D$10&gt;=2027),VstupniParametry_SKRYT!$D$11,"")</f>
        <v/>
      </c>
      <c r="AM443" s="28" t="str">
        <f>IF(AND($D443&lt;=2027,Zisk!$D$10&gt;=2027),")","")</f>
        <v/>
      </c>
      <c r="AN443" s="31" t="str">
        <f>IF(AND(D443&lt;2027,2027&lt;=Zisk!$D$10),1,IF(D443=2027,0,""))</f>
        <v/>
      </c>
      <c r="AO443" s="32" t="str">
        <f>IF(AND($D443&lt;=2027,Zisk!$D$10&gt;=2028),"x","")</f>
        <v/>
      </c>
      <c r="AP443" s="28" t="str">
        <f>IF(AND($D443&lt;=2028,Zisk!$D$10&gt;=2028),"(","")</f>
        <v/>
      </c>
      <c r="AQ443" s="28" t="str">
        <f>IF(AND($D443&lt;=2028,Zisk!$D$10&gt;=2028),"1","")</f>
        <v/>
      </c>
      <c r="AR443" s="28" t="str">
        <f>IF(AND($D443&lt;=2028,Zisk!$D$10&gt;=2028),"+","")</f>
        <v/>
      </c>
      <c r="AS443" s="30" t="str">
        <f>IF(AND($D443&lt;=2028,Zisk!$D$10&gt;=2028),VstupniParametry_SKRYT!$D$12,"")</f>
        <v/>
      </c>
      <c r="AT443" s="28" t="str">
        <f>IF(AND($D443&lt;=2028,Zisk!$D$10&gt;=2028),")","")</f>
        <v/>
      </c>
      <c r="AU443" s="31" t="str">
        <f>IF(AND(D443&lt;2028,2028&lt;=Zisk!$D$10),1,IF(D443=2028,0,""))</f>
        <v/>
      </c>
      <c r="AV443" s="32" t="str">
        <f>IF(AND($D443&lt;=2028,Zisk!$D$10&gt;=2029),"x","")</f>
        <v/>
      </c>
      <c r="AW443" s="28" t="str">
        <f>IF(AND($D443&lt;=2029,Zisk!$D$10&gt;=2029),"(","")</f>
        <v/>
      </c>
      <c r="AX443" s="28" t="str">
        <f>IF(AND($D443&lt;=2029,Zisk!$D$10&gt;=2029),"1","")</f>
        <v/>
      </c>
      <c r="AY443" s="28" t="str">
        <f>IF(AND($D443&lt;=2029,Zisk!$D$10&gt;=2029),"+","")</f>
        <v/>
      </c>
      <c r="AZ443" s="30" t="str">
        <f>IF(AND($D443&lt;=2029,Zisk!$D$10&gt;=2029),VstupniParametry_SKRYT!$D$13,"")</f>
        <v/>
      </c>
      <c r="BA443" s="28" t="str">
        <f>IF(AND($D443&lt;=2029,Zisk!$D$10&gt;=2029),")","")</f>
        <v/>
      </c>
      <c r="BB443" s="31" t="str">
        <f>IF(AND(D443&lt;2029,2029&lt;=Zisk!$D$10),1,IF(D443=2029,0,""))</f>
        <v/>
      </c>
      <c r="BC443" s="32" t="str">
        <f>IF(AND($D443&lt;=2029,Zisk!$D$10&gt;=2030),"x","")</f>
        <v/>
      </c>
      <c r="BD443" s="28" t="str">
        <f>IF(AND($D443&lt;=2030,Zisk!$D$10&gt;=2030),"(","")</f>
        <v/>
      </c>
      <c r="BE443" s="28" t="str">
        <f>IF(AND($D443&lt;=2030,Zisk!$D$10&gt;=2030),"1","")</f>
        <v/>
      </c>
      <c r="BF443" s="28" t="str">
        <f>IF(AND($D443&lt;=2030,Zisk!$D$10&gt;=2030),"+","")</f>
        <v/>
      </c>
      <c r="BG443" s="30" t="str">
        <f>IF(AND($D443&lt;=2030,Zisk!$D$10&gt;=2030),VstupniParametry_SKRYT!$D$14,"")</f>
        <v/>
      </c>
      <c r="BH443" s="28" t="str">
        <f>IF(AND($D443&lt;=2030,Zisk!$D$10&gt;=2030),")","")</f>
        <v/>
      </c>
      <c r="BI443" s="31" t="str">
        <f>IF(AND(D443&lt;2030,2030&lt;=Zisk!$D$10),1,IF(D443=2030,0,""))</f>
        <v/>
      </c>
      <c r="BJ443" s="33" t="s">
        <v>32</v>
      </c>
      <c r="BK443" s="30">
        <f t="shared" si="214"/>
        <v>1</v>
      </c>
      <c r="BL443" s="28" t="str">
        <f t="shared" si="215"/>
        <v>x</v>
      </c>
      <c r="BM443" s="34">
        <f t="shared" si="216"/>
        <v>1</v>
      </c>
      <c r="BN443" s="30" t="str">
        <f t="shared" si="217"/>
        <v>x</v>
      </c>
      <c r="BO443" s="34">
        <f t="shared" si="202"/>
        <v>1.018</v>
      </c>
      <c r="BP443" s="34" t="str">
        <f t="shared" si="203"/>
        <v/>
      </c>
      <c r="BQ443" s="34" t="str">
        <f t="shared" si="204"/>
        <v/>
      </c>
      <c r="BR443" s="34" t="str">
        <f t="shared" si="205"/>
        <v/>
      </c>
      <c r="BS443" s="34" t="str">
        <f t="shared" si="206"/>
        <v/>
      </c>
      <c r="BT443" s="34" t="str">
        <f t="shared" si="207"/>
        <v/>
      </c>
      <c r="BU443" s="34" t="str">
        <f t="shared" si="208"/>
        <v/>
      </c>
      <c r="BV443" s="34" t="str">
        <f t="shared" si="209"/>
        <v/>
      </c>
      <c r="BW443" s="34" t="str">
        <f t="shared" si="210"/>
        <v/>
      </c>
      <c r="BX443" s="34" t="str">
        <f t="shared" si="211"/>
        <v/>
      </c>
      <c r="BY443" s="34" t="str">
        <f t="shared" si="212"/>
        <v/>
      </c>
      <c r="BZ443" s="33" t="s">
        <v>32</v>
      </c>
      <c r="CA443" s="34">
        <f t="shared" si="213"/>
        <v>1.018</v>
      </c>
      <c r="CB443" s="28"/>
      <c r="CC443" s="29">
        <f>IF(D443&gt;Zisk!$D$10,"",E443*CA443)</f>
        <v>0</v>
      </c>
    </row>
    <row r="444" spans="2:81" x14ac:dyDescent="0.2">
      <c r="B444" s="35" t="str">
        <f>Zisk!B455</f>
        <v/>
      </c>
      <c r="C444" s="35">
        <f>Zisk!C455</f>
        <v>0</v>
      </c>
      <c r="D444" s="35">
        <f>Zisk!E455</f>
        <v>0</v>
      </c>
      <c r="E444" s="36">
        <f>Zisk!D455</f>
        <v>0</v>
      </c>
      <c r="F444" s="36"/>
      <c r="G444" s="35" t="str">
        <f t="shared" si="188"/>
        <v>(</v>
      </c>
      <c r="H444" s="35" t="str">
        <f t="shared" si="189"/>
        <v>1</v>
      </c>
      <c r="I444" s="35" t="str">
        <f t="shared" si="190"/>
        <v>+</v>
      </c>
      <c r="J444" s="37">
        <f>IF($D444&lt;=2021,VstupniParametry_SKRYT!$D$5,"")</f>
        <v>0.02</v>
      </c>
      <c r="K444" s="35" t="str">
        <f t="shared" si="191"/>
        <v>)</v>
      </c>
      <c r="L444" s="38">
        <f>IF($D444&lt;=2021,COUNTIF(Vypocet_SKRYT!T441:AS441,"&gt;=1"),"")</f>
        <v>0</v>
      </c>
      <c r="M444" s="39" t="str">
        <f t="shared" si="192"/>
        <v>x</v>
      </c>
      <c r="N444" s="35" t="str">
        <f t="shared" si="193"/>
        <v>(</v>
      </c>
      <c r="O444" s="35" t="str">
        <f t="shared" si="194"/>
        <v>1</v>
      </c>
      <c r="P444" s="35" t="str">
        <f t="shared" si="195"/>
        <v>+</v>
      </c>
      <c r="Q444" s="37">
        <f>IF($D444&lt;=2024,VstupniParametry_SKRYT!$D$6,"")</f>
        <v>0.06</v>
      </c>
      <c r="R444" s="35" t="str">
        <f t="shared" si="196"/>
        <v>)</v>
      </c>
      <c r="S444" s="38">
        <f>IF($D444&lt;=2024,COUNTIFS(Vypocet_SKRYT!AT441:AV441,"&gt;=1"),"")</f>
        <v>0</v>
      </c>
      <c r="T444" s="39" t="str">
        <f t="shared" si="197"/>
        <v>x</v>
      </c>
      <c r="U444" s="35" t="str">
        <f t="shared" si="198"/>
        <v>(</v>
      </c>
      <c r="V444" s="35" t="str">
        <f t="shared" si="199"/>
        <v>1</v>
      </c>
      <c r="W444" s="35" t="str">
        <f t="shared" si="200"/>
        <v>+</v>
      </c>
      <c r="X444" s="37">
        <f>IF($D444&lt;=2025,VstupniParametry_SKRYT!$D$9,"")</f>
        <v>1.7999999999999999E-2</v>
      </c>
      <c r="Y444" s="35" t="str">
        <f t="shared" si="201"/>
        <v>)</v>
      </c>
      <c r="Z444" s="38">
        <f>IF(AND(D444&lt;2025,2025&lt;=Zisk!$D$10),1,IF(D444=2025,0,""))</f>
        <v>1</v>
      </c>
      <c r="AA444" s="39" t="str">
        <f>IF(AND($D444&lt;=2025,Zisk!$D$10&gt;=2026),"x","")</f>
        <v/>
      </c>
      <c r="AB444" s="35" t="str">
        <f>IF(AND($D444&lt;=2026,Zisk!$D$10&gt;=2026),"(","")</f>
        <v/>
      </c>
      <c r="AC444" s="35" t="str">
        <f>IF(AND($D444&lt;=2026,Zisk!$D$10&gt;=2026),"1","")</f>
        <v/>
      </c>
      <c r="AD444" s="35" t="str">
        <f>IF(AND($D444&lt;=2026,Zisk!$D$10&gt;=2026),"+","")</f>
        <v/>
      </c>
      <c r="AE444" s="37" t="str">
        <f>IF(AND($D444&lt;=2026,Zisk!$D$10&gt;=2026),VstupniParametry_SKRYT!$D$10,"")</f>
        <v/>
      </c>
      <c r="AF444" s="35" t="str">
        <f>IF(AND($D444&lt;=2026,Zisk!$D$10&gt;=2026),")","")</f>
        <v/>
      </c>
      <c r="AG444" s="38" t="str">
        <f>IF(AND(D444&lt;2026,2026&lt;=Zisk!$D$10),1,IF(D444=2026,0,""))</f>
        <v/>
      </c>
      <c r="AH444" s="39" t="str">
        <f>IF(AND($D444&lt;=2026,Zisk!$D$10&gt;=2027),"x","")</f>
        <v/>
      </c>
      <c r="AI444" s="35" t="str">
        <f>IF(AND($D444&lt;=2027,Zisk!$D$10&gt;=2027),"(","")</f>
        <v/>
      </c>
      <c r="AJ444" s="35" t="str">
        <f>IF(AND($D444&lt;=2027,Zisk!$D$10&gt;=2027),"1","")</f>
        <v/>
      </c>
      <c r="AK444" s="35" t="str">
        <f>IF(AND($D444&lt;=2027,Zisk!$D$10&gt;=2027),"+","")</f>
        <v/>
      </c>
      <c r="AL444" s="37" t="str">
        <f>IF(AND($D444&lt;=2027,Zisk!$D$10&gt;=2027),VstupniParametry_SKRYT!$D$11,"")</f>
        <v/>
      </c>
      <c r="AM444" s="35" t="str">
        <f>IF(AND($D444&lt;=2027,Zisk!$D$10&gt;=2027),")","")</f>
        <v/>
      </c>
      <c r="AN444" s="38" t="str">
        <f>IF(AND(D444&lt;2027,2027&lt;=Zisk!$D$10),1,IF(D444=2027,0,""))</f>
        <v/>
      </c>
      <c r="AO444" s="39" t="str">
        <f>IF(AND($D444&lt;=2027,Zisk!$D$10&gt;=2028),"x","")</f>
        <v/>
      </c>
      <c r="AP444" s="35" t="str">
        <f>IF(AND($D444&lt;=2028,Zisk!$D$10&gt;=2028),"(","")</f>
        <v/>
      </c>
      <c r="AQ444" s="35" t="str">
        <f>IF(AND($D444&lt;=2028,Zisk!$D$10&gt;=2028),"1","")</f>
        <v/>
      </c>
      <c r="AR444" s="35" t="str">
        <f>IF(AND($D444&lt;=2028,Zisk!$D$10&gt;=2028),"+","")</f>
        <v/>
      </c>
      <c r="AS444" s="37" t="str">
        <f>IF(AND($D444&lt;=2028,Zisk!$D$10&gt;=2028),VstupniParametry_SKRYT!$D$12,"")</f>
        <v/>
      </c>
      <c r="AT444" s="35" t="str">
        <f>IF(AND($D444&lt;=2028,Zisk!$D$10&gt;=2028),")","")</f>
        <v/>
      </c>
      <c r="AU444" s="38" t="str">
        <f>IF(AND(D444&lt;2028,2028&lt;=Zisk!$D$10),1,IF(D444=2028,0,""))</f>
        <v/>
      </c>
      <c r="AV444" s="39" t="str">
        <f>IF(AND($D444&lt;=2028,Zisk!$D$10&gt;=2029),"x","")</f>
        <v/>
      </c>
      <c r="AW444" s="35" t="str">
        <f>IF(AND($D444&lt;=2029,Zisk!$D$10&gt;=2029),"(","")</f>
        <v/>
      </c>
      <c r="AX444" s="35" t="str">
        <f>IF(AND($D444&lt;=2029,Zisk!$D$10&gt;=2029),"1","")</f>
        <v/>
      </c>
      <c r="AY444" s="35" t="str">
        <f>IF(AND($D444&lt;=2029,Zisk!$D$10&gt;=2029),"+","")</f>
        <v/>
      </c>
      <c r="AZ444" s="37" t="str">
        <f>IF(AND($D444&lt;=2029,Zisk!$D$10&gt;=2029),VstupniParametry_SKRYT!$D$13,"")</f>
        <v/>
      </c>
      <c r="BA444" s="35" t="str">
        <f>IF(AND($D444&lt;=2029,Zisk!$D$10&gt;=2029),")","")</f>
        <v/>
      </c>
      <c r="BB444" s="38" t="str">
        <f>IF(AND(D444&lt;2029,2029&lt;=Zisk!$D$10),1,IF(D444=2029,0,""))</f>
        <v/>
      </c>
      <c r="BC444" s="39" t="str">
        <f>IF(AND($D444&lt;=2029,Zisk!$D$10&gt;=2030),"x","")</f>
        <v/>
      </c>
      <c r="BD444" s="35" t="str">
        <f>IF(AND($D444&lt;=2030,Zisk!$D$10&gt;=2030),"(","")</f>
        <v/>
      </c>
      <c r="BE444" s="35" t="str">
        <f>IF(AND($D444&lt;=2030,Zisk!$D$10&gt;=2030),"1","")</f>
        <v/>
      </c>
      <c r="BF444" s="35" t="str">
        <f>IF(AND($D444&lt;=2030,Zisk!$D$10&gt;=2030),"+","")</f>
        <v/>
      </c>
      <c r="BG444" s="37" t="str">
        <f>IF(AND($D444&lt;=2030,Zisk!$D$10&gt;=2030),VstupniParametry_SKRYT!$D$14,"")</f>
        <v/>
      </c>
      <c r="BH444" s="35" t="str">
        <f>IF(AND($D444&lt;=2030,Zisk!$D$10&gt;=2030),")","")</f>
        <v/>
      </c>
      <c r="BI444" s="38" t="str">
        <f>IF(AND(D444&lt;2030,2030&lt;=Zisk!$D$10),1,IF(D444=2030,0,""))</f>
        <v/>
      </c>
      <c r="BJ444" s="40" t="s">
        <v>32</v>
      </c>
      <c r="BK444" s="37">
        <f t="shared" si="214"/>
        <v>1</v>
      </c>
      <c r="BL444" s="35" t="str">
        <f t="shared" si="215"/>
        <v>x</v>
      </c>
      <c r="BM444" s="41">
        <f t="shared" si="216"/>
        <v>1</v>
      </c>
      <c r="BN444" s="37" t="str">
        <f t="shared" si="217"/>
        <v>x</v>
      </c>
      <c r="BO444" s="41">
        <f t="shared" si="202"/>
        <v>1.018</v>
      </c>
      <c r="BP444" s="41" t="str">
        <f t="shared" si="203"/>
        <v/>
      </c>
      <c r="BQ444" s="41" t="str">
        <f t="shared" si="204"/>
        <v/>
      </c>
      <c r="BR444" s="41" t="str">
        <f t="shared" si="205"/>
        <v/>
      </c>
      <c r="BS444" s="41" t="str">
        <f t="shared" si="206"/>
        <v/>
      </c>
      <c r="BT444" s="41" t="str">
        <f t="shared" si="207"/>
        <v/>
      </c>
      <c r="BU444" s="41" t="str">
        <f t="shared" si="208"/>
        <v/>
      </c>
      <c r="BV444" s="41" t="str">
        <f t="shared" si="209"/>
        <v/>
      </c>
      <c r="BW444" s="41" t="str">
        <f t="shared" si="210"/>
        <v/>
      </c>
      <c r="BX444" s="41" t="str">
        <f t="shared" si="211"/>
        <v/>
      </c>
      <c r="BY444" s="41" t="str">
        <f t="shared" si="212"/>
        <v/>
      </c>
      <c r="BZ444" s="40" t="s">
        <v>32</v>
      </c>
      <c r="CA444" s="41">
        <f t="shared" si="213"/>
        <v>1.018</v>
      </c>
      <c r="CB444" s="35"/>
      <c r="CC444" s="36">
        <f>IF(D444&gt;Zisk!$D$10,"",E444*CA444)</f>
        <v>0</v>
      </c>
    </row>
    <row r="445" spans="2:81" x14ac:dyDescent="0.2">
      <c r="B445" s="28" t="str">
        <f>Zisk!B456</f>
        <v/>
      </c>
      <c r="C445" s="28">
        <f>Zisk!C456</f>
        <v>0</v>
      </c>
      <c r="D445" s="28">
        <f>Zisk!E456</f>
        <v>0</v>
      </c>
      <c r="E445" s="29">
        <f>Zisk!D456</f>
        <v>0</v>
      </c>
      <c r="F445" s="29"/>
      <c r="G445" s="28" t="str">
        <f t="shared" si="188"/>
        <v>(</v>
      </c>
      <c r="H445" s="28" t="str">
        <f t="shared" si="189"/>
        <v>1</v>
      </c>
      <c r="I445" s="28" t="str">
        <f t="shared" si="190"/>
        <v>+</v>
      </c>
      <c r="J445" s="30">
        <f>IF($D445&lt;=2021,VstupniParametry_SKRYT!$D$5,"")</f>
        <v>0.02</v>
      </c>
      <c r="K445" s="28" t="str">
        <f t="shared" si="191"/>
        <v>)</v>
      </c>
      <c r="L445" s="31">
        <f>IF($D445&lt;=2021,COUNTIF(Vypocet_SKRYT!T442:AS442,"&gt;=1"),"")</f>
        <v>0</v>
      </c>
      <c r="M445" s="32" t="str">
        <f t="shared" si="192"/>
        <v>x</v>
      </c>
      <c r="N445" s="28" t="str">
        <f t="shared" si="193"/>
        <v>(</v>
      </c>
      <c r="O445" s="28" t="str">
        <f t="shared" si="194"/>
        <v>1</v>
      </c>
      <c r="P445" s="28" t="str">
        <f t="shared" si="195"/>
        <v>+</v>
      </c>
      <c r="Q445" s="30">
        <f>IF($D445&lt;=2024,VstupniParametry_SKRYT!$D$6,"")</f>
        <v>0.06</v>
      </c>
      <c r="R445" s="28" t="str">
        <f t="shared" si="196"/>
        <v>)</v>
      </c>
      <c r="S445" s="31">
        <f>IF($D445&lt;=2024,COUNTIFS(Vypocet_SKRYT!AT442:AV442,"&gt;=1"),"")</f>
        <v>0</v>
      </c>
      <c r="T445" s="32" t="str">
        <f t="shared" si="197"/>
        <v>x</v>
      </c>
      <c r="U445" s="28" t="str">
        <f t="shared" si="198"/>
        <v>(</v>
      </c>
      <c r="V445" s="28" t="str">
        <f t="shared" si="199"/>
        <v>1</v>
      </c>
      <c r="W445" s="28" t="str">
        <f t="shared" si="200"/>
        <v>+</v>
      </c>
      <c r="X445" s="30">
        <f>IF($D445&lt;=2025,VstupniParametry_SKRYT!$D$9,"")</f>
        <v>1.7999999999999999E-2</v>
      </c>
      <c r="Y445" s="28" t="str">
        <f t="shared" si="201"/>
        <v>)</v>
      </c>
      <c r="Z445" s="31">
        <f>IF(AND(D445&lt;2025,2025&lt;=Zisk!$D$10),1,IF(D445=2025,0,""))</f>
        <v>1</v>
      </c>
      <c r="AA445" s="32" t="str">
        <f>IF(AND($D445&lt;=2025,Zisk!$D$10&gt;=2026),"x","")</f>
        <v/>
      </c>
      <c r="AB445" s="28" t="str">
        <f>IF(AND($D445&lt;=2026,Zisk!$D$10&gt;=2026),"(","")</f>
        <v/>
      </c>
      <c r="AC445" s="28" t="str">
        <f>IF(AND($D445&lt;=2026,Zisk!$D$10&gt;=2026),"1","")</f>
        <v/>
      </c>
      <c r="AD445" s="28" t="str">
        <f>IF(AND($D445&lt;=2026,Zisk!$D$10&gt;=2026),"+","")</f>
        <v/>
      </c>
      <c r="AE445" s="30" t="str">
        <f>IF(AND($D445&lt;=2026,Zisk!$D$10&gt;=2026),VstupniParametry_SKRYT!$D$10,"")</f>
        <v/>
      </c>
      <c r="AF445" s="28" t="str">
        <f>IF(AND($D445&lt;=2026,Zisk!$D$10&gt;=2026),")","")</f>
        <v/>
      </c>
      <c r="AG445" s="31" t="str">
        <f>IF(AND(D445&lt;2026,2026&lt;=Zisk!$D$10),1,IF(D445=2026,0,""))</f>
        <v/>
      </c>
      <c r="AH445" s="32" t="str">
        <f>IF(AND($D445&lt;=2026,Zisk!$D$10&gt;=2027),"x","")</f>
        <v/>
      </c>
      <c r="AI445" s="28" t="str">
        <f>IF(AND($D445&lt;=2027,Zisk!$D$10&gt;=2027),"(","")</f>
        <v/>
      </c>
      <c r="AJ445" s="28" t="str">
        <f>IF(AND($D445&lt;=2027,Zisk!$D$10&gt;=2027),"1","")</f>
        <v/>
      </c>
      <c r="AK445" s="28" t="str">
        <f>IF(AND($D445&lt;=2027,Zisk!$D$10&gt;=2027),"+","")</f>
        <v/>
      </c>
      <c r="AL445" s="30" t="str">
        <f>IF(AND($D445&lt;=2027,Zisk!$D$10&gt;=2027),VstupniParametry_SKRYT!$D$11,"")</f>
        <v/>
      </c>
      <c r="AM445" s="28" t="str">
        <f>IF(AND($D445&lt;=2027,Zisk!$D$10&gt;=2027),")","")</f>
        <v/>
      </c>
      <c r="AN445" s="31" t="str">
        <f>IF(AND(D445&lt;2027,2027&lt;=Zisk!$D$10),1,IF(D445=2027,0,""))</f>
        <v/>
      </c>
      <c r="AO445" s="32" t="str">
        <f>IF(AND($D445&lt;=2027,Zisk!$D$10&gt;=2028),"x","")</f>
        <v/>
      </c>
      <c r="AP445" s="28" t="str">
        <f>IF(AND($D445&lt;=2028,Zisk!$D$10&gt;=2028),"(","")</f>
        <v/>
      </c>
      <c r="AQ445" s="28" t="str">
        <f>IF(AND($D445&lt;=2028,Zisk!$D$10&gt;=2028),"1","")</f>
        <v/>
      </c>
      <c r="AR445" s="28" t="str">
        <f>IF(AND($D445&lt;=2028,Zisk!$D$10&gt;=2028),"+","")</f>
        <v/>
      </c>
      <c r="AS445" s="30" t="str">
        <f>IF(AND($D445&lt;=2028,Zisk!$D$10&gt;=2028),VstupniParametry_SKRYT!$D$12,"")</f>
        <v/>
      </c>
      <c r="AT445" s="28" t="str">
        <f>IF(AND($D445&lt;=2028,Zisk!$D$10&gt;=2028),")","")</f>
        <v/>
      </c>
      <c r="AU445" s="31" t="str">
        <f>IF(AND(D445&lt;2028,2028&lt;=Zisk!$D$10),1,IF(D445=2028,0,""))</f>
        <v/>
      </c>
      <c r="AV445" s="32" t="str">
        <f>IF(AND($D445&lt;=2028,Zisk!$D$10&gt;=2029),"x","")</f>
        <v/>
      </c>
      <c r="AW445" s="28" t="str">
        <f>IF(AND($D445&lt;=2029,Zisk!$D$10&gt;=2029),"(","")</f>
        <v/>
      </c>
      <c r="AX445" s="28" t="str">
        <f>IF(AND($D445&lt;=2029,Zisk!$D$10&gt;=2029),"1","")</f>
        <v/>
      </c>
      <c r="AY445" s="28" t="str">
        <f>IF(AND($D445&lt;=2029,Zisk!$D$10&gt;=2029),"+","")</f>
        <v/>
      </c>
      <c r="AZ445" s="30" t="str">
        <f>IF(AND($D445&lt;=2029,Zisk!$D$10&gt;=2029),VstupniParametry_SKRYT!$D$13,"")</f>
        <v/>
      </c>
      <c r="BA445" s="28" t="str">
        <f>IF(AND($D445&lt;=2029,Zisk!$D$10&gt;=2029),")","")</f>
        <v/>
      </c>
      <c r="BB445" s="31" t="str">
        <f>IF(AND(D445&lt;2029,2029&lt;=Zisk!$D$10),1,IF(D445=2029,0,""))</f>
        <v/>
      </c>
      <c r="BC445" s="32" t="str">
        <f>IF(AND($D445&lt;=2029,Zisk!$D$10&gt;=2030),"x","")</f>
        <v/>
      </c>
      <c r="BD445" s="28" t="str">
        <f>IF(AND($D445&lt;=2030,Zisk!$D$10&gt;=2030),"(","")</f>
        <v/>
      </c>
      <c r="BE445" s="28" t="str">
        <f>IF(AND($D445&lt;=2030,Zisk!$D$10&gt;=2030),"1","")</f>
        <v/>
      </c>
      <c r="BF445" s="28" t="str">
        <f>IF(AND($D445&lt;=2030,Zisk!$D$10&gt;=2030),"+","")</f>
        <v/>
      </c>
      <c r="BG445" s="30" t="str">
        <f>IF(AND($D445&lt;=2030,Zisk!$D$10&gt;=2030),VstupniParametry_SKRYT!$D$14,"")</f>
        <v/>
      </c>
      <c r="BH445" s="28" t="str">
        <f>IF(AND($D445&lt;=2030,Zisk!$D$10&gt;=2030),")","")</f>
        <v/>
      </c>
      <c r="BI445" s="31" t="str">
        <f>IF(AND(D445&lt;2030,2030&lt;=Zisk!$D$10),1,IF(D445=2030,0,""))</f>
        <v/>
      </c>
      <c r="BJ445" s="33" t="s">
        <v>32</v>
      </c>
      <c r="BK445" s="30">
        <f t="shared" si="214"/>
        <v>1</v>
      </c>
      <c r="BL445" s="28" t="str">
        <f t="shared" si="215"/>
        <v>x</v>
      </c>
      <c r="BM445" s="34">
        <f t="shared" si="216"/>
        <v>1</v>
      </c>
      <c r="BN445" s="30" t="str">
        <f t="shared" si="217"/>
        <v>x</v>
      </c>
      <c r="BO445" s="34">
        <f t="shared" si="202"/>
        <v>1.018</v>
      </c>
      <c r="BP445" s="34" t="str">
        <f t="shared" si="203"/>
        <v/>
      </c>
      <c r="BQ445" s="34" t="str">
        <f t="shared" si="204"/>
        <v/>
      </c>
      <c r="BR445" s="34" t="str">
        <f t="shared" si="205"/>
        <v/>
      </c>
      <c r="BS445" s="34" t="str">
        <f t="shared" si="206"/>
        <v/>
      </c>
      <c r="BT445" s="34" t="str">
        <f t="shared" si="207"/>
        <v/>
      </c>
      <c r="BU445" s="34" t="str">
        <f t="shared" si="208"/>
        <v/>
      </c>
      <c r="BV445" s="34" t="str">
        <f t="shared" si="209"/>
        <v/>
      </c>
      <c r="BW445" s="34" t="str">
        <f t="shared" si="210"/>
        <v/>
      </c>
      <c r="BX445" s="34" t="str">
        <f t="shared" si="211"/>
        <v/>
      </c>
      <c r="BY445" s="34" t="str">
        <f t="shared" si="212"/>
        <v/>
      </c>
      <c r="BZ445" s="33" t="s">
        <v>32</v>
      </c>
      <c r="CA445" s="34">
        <f t="shared" si="213"/>
        <v>1.018</v>
      </c>
      <c r="CB445" s="28"/>
      <c r="CC445" s="29">
        <f>IF(D445&gt;Zisk!$D$10,"",E445*CA445)</f>
        <v>0</v>
      </c>
    </row>
    <row r="446" spans="2:81" x14ac:dyDescent="0.2">
      <c r="B446" s="35" t="str">
        <f>Zisk!B457</f>
        <v/>
      </c>
      <c r="C446" s="35">
        <f>Zisk!C457</f>
        <v>0</v>
      </c>
      <c r="D446" s="35">
        <f>Zisk!E457</f>
        <v>0</v>
      </c>
      <c r="E446" s="36">
        <f>Zisk!D457</f>
        <v>0</v>
      </c>
      <c r="F446" s="36"/>
      <c r="G446" s="35" t="str">
        <f t="shared" si="188"/>
        <v>(</v>
      </c>
      <c r="H446" s="35" t="str">
        <f t="shared" si="189"/>
        <v>1</v>
      </c>
      <c r="I446" s="35" t="str">
        <f t="shared" si="190"/>
        <v>+</v>
      </c>
      <c r="J446" s="37">
        <f>IF($D446&lt;=2021,VstupniParametry_SKRYT!$D$5,"")</f>
        <v>0.02</v>
      </c>
      <c r="K446" s="35" t="str">
        <f t="shared" si="191"/>
        <v>)</v>
      </c>
      <c r="L446" s="38">
        <f>IF($D446&lt;=2021,COUNTIF(Vypocet_SKRYT!T443:AS443,"&gt;=1"),"")</f>
        <v>0</v>
      </c>
      <c r="M446" s="39" t="str">
        <f t="shared" si="192"/>
        <v>x</v>
      </c>
      <c r="N446" s="35" t="str">
        <f t="shared" si="193"/>
        <v>(</v>
      </c>
      <c r="O446" s="35" t="str">
        <f t="shared" si="194"/>
        <v>1</v>
      </c>
      <c r="P446" s="35" t="str">
        <f t="shared" si="195"/>
        <v>+</v>
      </c>
      <c r="Q446" s="37">
        <f>IF($D446&lt;=2024,VstupniParametry_SKRYT!$D$6,"")</f>
        <v>0.06</v>
      </c>
      <c r="R446" s="35" t="str">
        <f t="shared" si="196"/>
        <v>)</v>
      </c>
      <c r="S446" s="38">
        <f>IF($D446&lt;=2024,COUNTIFS(Vypocet_SKRYT!AT443:AV443,"&gt;=1"),"")</f>
        <v>0</v>
      </c>
      <c r="T446" s="39" t="str">
        <f t="shared" si="197"/>
        <v>x</v>
      </c>
      <c r="U446" s="35" t="str">
        <f t="shared" si="198"/>
        <v>(</v>
      </c>
      <c r="V446" s="35" t="str">
        <f t="shared" si="199"/>
        <v>1</v>
      </c>
      <c r="W446" s="35" t="str">
        <f t="shared" si="200"/>
        <v>+</v>
      </c>
      <c r="X446" s="37">
        <f>IF($D446&lt;=2025,VstupniParametry_SKRYT!$D$9,"")</f>
        <v>1.7999999999999999E-2</v>
      </c>
      <c r="Y446" s="35" t="str">
        <f t="shared" si="201"/>
        <v>)</v>
      </c>
      <c r="Z446" s="38">
        <f>IF(AND(D446&lt;2025,2025&lt;=Zisk!$D$10),1,IF(D446=2025,0,""))</f>
        <v>1</v>
      </c>
      <c r="AA446" s="39" t="str">
        <f>IF(AND($D446&lt;=2025,Zisk!$D$10&gt;=2026),"x","")</f>
        <v/>
      </c>
      <c r="AB446" s="35" t="str">
        <f>IF(AND($D446&lt;=2026,Zisk!$D$10&gt;=2026),"(","")</f>
        <v/>
      </c>
      <c r="AC446" s="35" t="str">
        <f>IF(AND($D446&lt;=2026,Zisk!$D$10&gt;=2026),"1","")</f>
        <v/>
      </c>
      <c r="AD446" s="35" t="str">
        <f>IF(AND($D446&lt;=2026,Zisk!$D$10&gt;=2026),"+","")</f>
        <v/>
      </c>
      <c r="AE446" s="37" t="str">
        <f>IF(AND($D446&lt;=2026,Zisk!$D$10&gt;=2026),VstupniParametry_SKRYT!$D$10,"")</f>
        <v/>
      </c>
      <c r="AF446" s="35" t="str">
        <f>IF(AND($D446&lt;=2026,Zisk!$D$10&gt;=2026),")","")</f>
        <v/>
      </c>
      <c r="AG446" s="38" t="str">
        <f>IF(AND(D446&lt;2026,2026&lt;=Zisk!$D$10),1,IF(D446=2026,0,""))</f>
        <v/>
      </c>
      <c r="AH446" s="39" t="str">
        <f>IF(AND($D446&lt;=2026,Zisk!$D$10&gt;=2027),"x","")</f>
        <v/>
      </c>
      <c r="AI446" s="35" t="str">
        <f>IF(AND($D446&lt;=2027,Zisk!$D$10&gt;=2027),"(","")</f>
        <v/>
      </c>
      <c r="AJ446" s="35" t="str">
        <f>IF(AND($D446&lt;=2027,Zisk!$D$10&gt;=2027),"1","")</f>
        <v/>
      </c>
      <c r="AK446" s="35" t="str">
        <f>IF(AND($D446&lt;=2027,Zisk!$D$10&gt;=2027),"+","")</f>
        <v/>
      </c>
      <c r="AL446" s="37" t="str">
        <f>IF(AND($D446&lt;=2027,Zisk!$D$10&gt;=2027),VstupniParametry_SKRYT!$D$11,"")</f>
        <v/>
      </c>
      <c r="AM446" s="35" t="str">
        <f>IF(AND($D446&lt;=2027,Zisk!$D$10&gt;=2027),")","")</f>
        <v/>
      </c>
      <c r="AN446" s="38" t="str">
        <f>IF(AND(D446&lt;2027,2027&lt;=Zisk!$D$10),1,IF(D446=2027,0,""))</f>
        <v/>
      </c>
      <c r="AO446" s="39" t="str">
        <f>IF(AND($D446&lt;=2027,Zisk!$D$10&gt;=2028),"x","")</f>
        <v/>
      </c>
      <c r="AP446" s="35" t="str">
        <f>IF(AND($D446&lt;=2028,Zisk!$D$10&gt;=2028),"(","")</f>
        <v/>
      </c>
      <c r="AQ446" s="35" t="str">
        <f>IF(AND($D446&lt;=2028,Zisk!$D$10&gt;=2028),"1","")</f>
        <v/>
      </c>
      <c r="AR446" s="35" t="str">
        <f>IF(AND($D446&lt;=2028,Zisk!$D$10&gt;=2028),"+","")</f>
        <v/>
      </c>
      <c r="AS446" s="37" t="str">
        <f>IF(AND($D446&lt;=2028,Zisk!$D$10&gt;=2028),VstupniParametry_SKRYT!$D$12,"")</f>
        <v/>
      </c>
      <c r="AT446" s="35" t="str">
        <f>IF(AND($D446&lt;=2028,Zisk!$D$10&gt;=2028),")","")</f>
        <v/>
      </c>
      <c r="AU446" s="38" t="str">
        <f>IF(AND(D446&lt;2028,2028&lt;=Zisk!$D$10),1,IF(D446=2028,0,""))</f>
        <v/>
      </c>
      <c r="AV446" s="39" t="str">
        <f>IF(AND($D446&lt;=2028,Zisk!$D$10&gt;=2029),"x","")</f>
        <v/>
      </c>
      <c r="AW446" s="35" t="str">
        <f>IF(AND($D446&lt;=2029,Zisk!$D$10&gt;=2029),"(","")</f>
        <v/>
      </c>
      <c r="AX446" s="35" t="str">
        <f>IF(AND($D446&lt;=2029,Zisk!$D$10&gt;=2029),"1","")</f>
        <v/>
      </c>
      <c r="AY446" s="35" t="str">
        <f>IF(AND($D446&lt;=2029,Zisk!$D$10&gt;=2029),"+","")</f>
        <v/>
      </c>
      <c r="AZ446" s="37" t="str">
        <f>IF(AND($D446&lt;=2029,Zisk!$D$10&gt;=2029),VstupniParametry_SKRYT!$D$13,"")</f>
        <v/>
      </c>
      <c r="BA446" s="35" t="str">
        <f>IF(AND($D446&lt;=2029,Zisk!$D$10&gt;=2029),")","")</f>
        <v/>
      </c>
      <c r="BB446" s="38" t="str">
        <f>IF(AND(D446&lt;2029,2029&lt;=Zisk!$D$10),1,IF(D446=2029,0,""))</f>
        <v/>
      </c>
      <c r="BC446" s="39" t="str">
        <f>IF(AND($D446&lt;=2029,Zisk!$D$10&gt;=2030),"x","")</f>
        <v/>
      </c>
      <c r="BD446" s="35" t="str">
        <f>IF(AND($D446&lt;=2030,Zisk!$D$10&gt;=2030),"(","")</f>
        <v/>
      </c>
      <c r="BE446" s="35" t="str">
        <f>IF(AND($D446&lt;=2030,Zisk!$D$10&gt;=2030),"1","")</f>
        <v/>
      </c>
      <c r="BF446" s="35" t="str">
        <f>IF(AND($D446&lt;=2030,Zisk!$D$10&gt;=2030),"+","")</f>
        <v/>
      </c>
      <c r="BG446" s="37" t="str">
        <f>IF(AND($D446&lt;=2030,Zisk!$D$10&gt;=2030),VstupniParametry_SKRYT!$D$14,"")</f>
        <v/>
      </c>
      <c r="BH446" s="35" t="str">
        <f>IF(AND($D446&lt;=2030,Zisk!$D$10&gt;=2030),")","")</f>
        <v/>
      </c>
      <c r="BI446" s="38" t="str">
        <f>IF(AND(D446&lt;2030,2030&lt;=Zisk!$D$10),1,IF(D446=2030,0,""))</f>
        <v/>
      </c>
      <c r="BJ446" s="40" t="s">
        <v>32</v>
      </c>
      <c r="BK446" s="37">
        <f t="shared" si="214"/>
        <v>1</v>
      </c>
      <c r="BL446" s="35" t="str">
        <f t="shared" si="215"/>
        <v>x</v>
      </c>
      <c r="BM446" s="41">
        <f t="shared" si="216"/>
        <v>1</v>
      </c>
      <c r="BN446" s="37" t="str">
        <f t="shared" si="217"/>
        <v>x</v>
      </c>
      <c r="BO446" s="41">
        <f t="shared" si="202"/>
        <v>1.018</v>
      </c>
      <c r="BP446" s="41" t="str">
        <f t="shared" si="203"/>
        <v/>
      </c>
      <c r="BQ446" s="41" t="str">
        <f t="shared" si="204"/>
        <v/>
      </c>
      <c r="BR446" s="41" t="str">
        <f t="shared" si="205"/>
        <v/>
      </c>
      <c r="BS446" s="41" t="str">
        <f t="shared" si="206"/>
        <v/>
      </c>
      <c r="BT446" s="41" t="str">
        <f t="shared" si="207"/>
        <v/>
      </c>
      <c r="BU446" s="41" t="str">
        <f t="shared" si="208"/>
        <v/>
      </c>
      <c r="BV446" s="41" t="str">
        <f t="shared" si="209"/>
        <v/>
      </c>
      <c r="BW446" s="41" t="str">
        <f t="shared" si="210"/>
        <v/>
      </c>
      <c r="BX446" s="41" t="str">
        <f t="shared" si="211"/>
        <v/>
      </c>
      <c r="BY446" s="41" t="str">
        <f t="shared" si="212"/>
        <v/>
      </c>
      <c r="BZ446" s="40" t="s">
        <v>32</v>
      </c>
      <c r="CA446" s="41">
        <f t="shared" si="213"/>
        <v>1.018</v>
      </c>
      <c r="CB446" s="35"/>
      <c r="CC446" s="36">
        <f>IF(D446&gt;Zisk!$D$10,"",E446*CA446)</f>
        <v>0</v>
      </c>
    </row>
    <row r="447" spans="2:81" x14ac:dyDescent="0.2">
      <c r="B447" s="28" t="str">
        <f>Zisk!B458</f>
        <v/>
      </c>
      <c r="C447" s="28">
        <f>Zisk!C458</f>
        <v>0</v>
      </c>
      <c r="D447" s="28">
        <f>Zisk!E458</f>
        <v>0</v>
      </c>
      <c r="E447" s="29">
        <f>Zisk!D458</f>
        <v>0</v>
      </c>
      <c r="F447" s="29"/>
      <c r="G447" s="28" t="str">
        <f t="shared" si="188"/>
        <v>(</v>
      </c>
      <c r="H447" s="28" t="str">
        <f t="shared" si="189"/>
        <v>1</v>
      </c>
      <c r="I447" s="28" t="str">
        <f t="shared" si="190"/>
        <v>+</v>
      </c>
      <c r="J447" s="30">
        <f>IF($D447&lt;=2021,VstupniParametry_SKRYT!$D$5,"")</f>
        <v>0.02</v>
      </c>
      <c r="K447" s="28" t="str">
        <f t="shared" si="191"/>
        <v>)</v>
      </c>
      <c r="L447" s="31">
        <f>IF($D447&lt;=2021,COUNTIF(Vypocet_SKRYT!T444:AS444,"&gt;=1"),"")</f>
        <v>0</v>
      </c>
      <c r="M447" s="32" t="str">
        <f t="shared" si="192"/>
        <v>x</v>
      </c>
      <c r="N447" s="28" t="str">
        <f t="shared" si="193"/>
        <v>(</v>
      </c>
      <c r="O447" s="28" t="str">
        <f t="shared" si="194"/>
        <v>1</v>
      </c>
      <c r="P447" s="28" t="str">
        <f t="shared" si="195"/>
        <v>+</v>
      </c>
      <c r="Q447" s="30">
        <f>IF($D447&lt;=2024,VstupniParametry_SKRYT!$D$6,"")</f>
        <v>0.06</v>
      </c>
      <c r="R447" s="28" t="str">
        <f t="shared" si="196"/>
        <v>)</v>
      </c>
      <c r="S447" s="31">
        <f>IF($D447&lt;=2024,COUNTIFS(Vypocet_SKRYT!AT444:AV444,"&gt;=1"),"")</f>
        <v>0</v>
      </c>
      <c r="T447" s="32" t="str">
        <f t="shared" si="197"/>
        <v>x</v>
      </c>
      <c r="U447" s="28" t="str">
        <f t="shared" si="198"/>
        <v>(</v>
      </c>
      <c r="V447" s="28" t="str">
        <f t="shared" si="199"/>
        <v>1</v>
      </c>
      <c r="W447" s="28" t="str">
        <f t="shared" si="200"/>
        <v>+</v>
      </c>
      <c r="X447" s="30">
        <f>IF($D447&lt;=2025,VstupniParametry_SKRYT!$D$9,"")</f>
        <v>1.7999999999999999E-2</v>
      </c>
      <c r="Y447" s="28" t="str">
        <f t="shared" si="201"/>
        <v>)</v>
      </c>
      <c r="Z447" s="31">
        <f>IF(AND(D447&lt;2025,2025&lt;=Zisk!$D$10),1,IF(D447=2025,0,""))</f>
        <v>1</v>
      </c>
      <c r="AA447" s="32" t="str">
        <f>IF(AND($D447&lt;=2025,Zisk!$D$10&gt;=2026),"x","")</f>
        <v/>
      </c>
      <c r="AB447" s="28" t="str">
        <f>IF(AND($D447&lt;=2026,Zisk!$D$10&gt;=2026),"(","")</f>
        <v/>
      </c>
      <c r="AC447" s="28" t="str">
        <f>IF(AND($D447&lt;=2026,Zisk!$D$10&gt;=2026),"1","")</f>
        <v/>
      </c>
      <c r="AD447" s="28" t="str">
        <f>IF(AND($D447&lt;=2026,Zisk!$D$10&gt;=2026),"+","")</f>
        <v/>
      </c>
      <c r="AE447" s="30" t="str">
        <f>IF(AND($D447&lt;=2026,Zisk!$D$10&gt;=2026),VstupniParametry_SKRYT!$D$10,"")</f>
        <v/>
      </c>
      <c r="AF447" s="28" t="str">
        <f>IF(AND($D447&lt;=2026,Zisk!$D$10&gt;=2026),")","")</f>
        <v/>
      </c>
      <c r="AG447" s="31" t="str">
        <f>IF(AND(D447&lt;2026,2026&lt;=Zisk!$D$10),1,IF(D447=2026,0,""))</f>
        <v/>
      </c>
      <c r="AH447" s="32" t="str">
        <f>IF(AND($D447&lt;=2026,Zisk!$D$10&gt;=2027),"x","")</f>
        <v/>
      </c>
      <c r="AI447" s="28" t="str">
        <f>IF(AND($D447&lt;=2027,Zisk!$D$10&gt;=2027),"(","")</f>
        <v/>
      </c>
      <c r="AJ447" s="28" t="str">
        <f>IF(AND($D447&lt;=2027,Zisk!$D$10&gt;=2027),"1","")</f>
        <v/>
      </c>
      <c r="AK447" s="28" t="str">
        <f>IF(AND($D447&lt;=2027,Zisk!$D$10&gt;=2027),"+","")</f>
        <v/>
      </c>
      <c r="AL447" s="30" t="str">
        <f>IF(AND($D447&lt;=2027,Zisk!$D$10&gt;=2027),VstupniParametry_SKRYT!$D$11,"")</f>
        <v/>
      </c>
      <c r="AM447" s="28" t="str">
        <f>IF(AND($D447&lt;=2027,Zisk!$D$10&gt;=2027),")","")</f>
        <v/>
      </c>
      <c r="AN447" s="31" t="str">
        <f>IF(AND(D447&lt;2027,2027&lt;=Zisk!$D$10),1,IF(D447=2027,0,""))</f>
        <v/>
      </c>
      <c r="AO447" s="32" t="str">
        <f>IF(AND($D447&lt;=2027,Zisk!$D$10&gt;=2028),"x","")</f>
        <v/>
      </c>
      <c r="AP447" s="28" t="str">
        <f>IF(AND($D447&lt;=2028,Zisk!$D$10&gt;=2028),"(","")</f>
        <v/>
      </c>
      <c r="AQ447" s="28" t="str">
        <f>IF(AND($D447&lt;=2028,Zisk!$D$10&gt;=2028),"1","")</f>
        <v/>
      </c>
      <c r="AR447" s="28" t="str">
        <f>IF(AND($D447&lt;=2028,Zisk!$D$10&gt;=2028),"+","")</f>
        <v/>
      </c>
      <c r="AS447" s="30" t="str">
        <f>IF(AND($D447&lt;=2028,Zisk!$D$10&gt;=2028),VstupniParametry_SKRYT!$D$12,"")</f>
        <v/>
      </c>
      <c r="AT447" s="28" t="str">
        <f>IF(AND($D447&lt;=2028,Zisk!$D$10&gt;=2028),")","")</f>
        <v/>
      </c>
      <c r="AU447" s="31" t="str">
        <f>IF(AND(D447&lt;2028,2028&lt;=Zisk!$D$10),1,IF(D447=2028,0,""))</f>
        <v/>
      </c>
      <c r="AV447" s="32" t="str">
        <f>IF(AND($D447&lt;=2028,Zisk!$D$10&gt;=2029),"x","")</f>
        <v/>
      </c>
      <c r="AW447" s="28" t="str">
        <f>IF(AND($D447&lt;=2029,Zisk!$D$10&gt;=2029),"(","")</f>
        <v/>
      </c>
      <c r="AX447" s="28" t="str">
        <f>IF(AND($D447&lt;=2029,Zisk!$D$10&gt;=2029),"1","")</f>
        <v/>
      </c>
      <c r="AY447" s="28" t="str">
        <f>IF(AND($D447&lt;=2029,Zisk!$D$10&gt;=2029),"+","")</f>
        <v/>
      </c>
      <c r="AZ447" s="30" t="str">
        <f>IF(AND($D447&lt;=2029,Zisk!$D$10&gt;=2029),VstupniParametry_SKRYT!$D$13,"")</f>
        <v/>
      </c>
      <c r="BA447" s="28" t="str">
        <f>IF(AND($D447&lt;=2029,Zisk!$D$10&gt;=2029),")","")</f>
        <v/>
      </c>
      <c r="BB447" s="31" t="str">
        <f>IF(AND(D447&lt;2029,2029&lt;=Zisk!$D$10),1,IF(D447=2029,0,""))</f>
        <v/>
      </c>
      <c r="BC447" s="32" t="str">
        <f>IF(AND($D447&lt;=2029,Zisk!$D$10&gt;=2030),"x","")</f>
        <v/>
      </c>
      <c r="BD447" s="28" t="str">
        <f>IF(AND($D447&lt;=2030,Zisk!$D$10&gt;=2030),"(","")</f>
        <v/>
      </c>
      <c r="BE447" s="28" t="str">
        <f>IF(AND($D447&lt;=2030,Zisk!$D$10&gt;=2030),"1","")</f>
        <v/>
      </c>
      <c r="BF447" s="28" t="str">
        <f>IF(AND($D447&lt;=2030,Zisk!$D$10&gt;=2030),"+","")</f>
        <v/>
      </c>
      <c r="BG447" s="30" t="str">
        <f>IF(AND($D447&lt;=2030,Zisk!$D$10&gt;=2030),VstupniParametry_SKRYT!$D$14,"")</f>
        <v/>
      </c>
      <c r="BH447" s="28" t="str">
        <f>IF(AND($D447&lt;=2030,Zisk!$D$10&gt;=2030),")","")</f>
        <v/>
      </c>
      <c r="BI447" s="31" t="str">
        <f>IF(AND(D447&lt;2030,2030&lt;=Zisk!$D$10),1,IF(D447=2030,0,""))</f>
        <v/>
      </c>
      <c r="BJ447" s="33" t="s">
        <v>32</v>
      </c>
      <c r="BK447" s="30">
        <f t="shared" si="214"/>
        <v>1</v>
      </c>
      <c r="BL447" s="28" t="str">
        <f t="shared" si="215"/>
        <v>x</v>
      </c>
      <c r="BM447" s="34">
        <f t="shared" si="216"/>
        <v>1</v>
      </c>
      <c r="BN447" s="30" t="str">
        <f t="shared" si="217"/>
        <v>x</v>
      </c>
      <c r="BO447" s="34">
        <f t="shared" si="202"/>
        <v>1.018</v>
      </c>
      <c r="BP447" s="34" t="str">
        <f t="shared" si="203"/>
        <v/>
      </c>
      <c r="BQ447" s="34" t="str">
        <f t="shared" si="204"/>
        <v/>
      </c>
      <c r="BR447" s="34" t="str">
        <f t="shared" si="205"/>
        <v/>
      </c>
      <c r="BS447" s="34" t="str">
        <f t="shared" si="206"/>
        <v/>
      </c>
      <c r="BT447" s="34" t="str">
        <f t="shared" si="207"/>
        <v/>
      </c>
      <c r="BU447" s="34" t="str">
        <f t="shared" si="208"/>
        <v/>
      </c>
      <c r="BV447" s="34" t="str">
        <f t="shared" si="209"/>
        <v/>
      </c>
      <c r="BW447" s="34" t="str">
        <f t="shared" si="210"/>
        <v/>
      </c>
      <c r="BX447" s="34" t="str">
        <f t="shared" si="211"/>
        <v/>
      </c>
      <c r="BY447" s="34" t="str">
        <f t="shared" si="212"/>
        <v/>
      </c>
      <c r="BZ447" s="33" t="s">
        <v>32</v>
      </c>
      <c r="CA447" s="34">
        <f t="shared" si="213"/>
        <v>1.018</v>
      </c>
      <c r="CB447" s="28"/>
      <c r="CC447" s="29">
        <f>IF(D447&gt;Zisk!$D$10,"",E447*CA447)</f>
        <v>0</v>
      </c>
    </row>
    <row r="448" spans="2:81" x14ac:dyDescent="0.2">
      <c r="B448" s="35" t="str">
        <f>Zisk!B459</f>
        <v/>
      </c>
      <c r="C448" s="35">
        <f>Zisk!C459</f>
        <v>0</v>
      </c>
      <c r="D448" s="35">
        <f>Zisk!E459</f>
        <v>0</v>
      </c>
      <c r="E448" s="36">
        <f>Zisk!D459</f>
        <v>0</v>
      </c>
      <c r="F448" s="36"/>
      <c r="G448" s="35" t="str">
        <f t="shared" si="188"/>
        <v>(</v>
      </c>
      <c r="H448" s="35" t="str">
        <f t="shared" si="189"/>
        <v>1</v>
      </c>
      <c r="I448" s="35" t="str">
        <f t="shared" si="190"/>
        <v>+</v>
      </c>
      <c r="J448" s="37">
        <f>IF($D448&lt;=2021,VstupniParametry_SKRYT!$D$5,"")</f>
        <v>0.02</v>
      </c>
      <c r="K448" s="35" t="str">
        <f t="shared" si="191"/>
        <v>)</v>
      </c>
      <c r="L448" s="38">
        <f>IF($D448&lt;=2021,COUNTIF(Vypocet_SKRYT!T445:AS445,"&gt;=1"),"")</f>
        <v>0</v>
      </c>
      <c r="M448" s="39" t="str">
        <f t="shared" si="192"/>
        <v>x</v>
      </c>
      <c r="N448" s="35" t="str">
        <f t="shared" si="193"/>
        <v>(</v>
      </c>
      <c r="O448" s="35" t="str">
        <f t="shared" si="194"/>
        <v>1</v>
      </c>
      <c r="P448" s="35" t="str">
        <f t="shared" si="195"/>
        <v>+</v>
      </c>
      <c r="Q448" s="37">
        <f>IF($D448&lt;=2024,VstupniParametry_SKRYT!$D$6,"")</f>
        <v>0.06</v>
      </c>
      <c r="R448" s="35" t="str">
        <f t="shared" si="196"/>
        <v>)</v>
      </c>
      <c r="S448" s="38">
        <f>IF($D448&lt;=2024,COUNTIFS(Vypocet_SKRYT!AT445:AV445,"&gt;=1"),"")</f>
        <v>0</v>
      </c>
      <c r="T448" s="39" t="str">
        <f t="shared" si="197"/>
        <v>x</v>
      </c>
      <c r="U448" s="35" t="str">
        <f t="shared" si="198"/>
        <v>(</v>
      </c>
      <c r="V448" s="35" t="str">
        <f t="shared" si="199"/>
        <v>1</v>
      </c>
      <c r="W448" s="35" t="str">
        <f t="shared" si="200"/>
        <v>+</v>
      </c>
      <c r="X448" s="37">
        <f>IF($D448&lt;=2025,VstupniParametry_SKRYT!$D$9,"")</f>
        <v>1.7999999999999999E-2</v>
      </c>
      <c r="Y448" s="35" t="str">
        <f t="shared" si="201"/>
        <v>)</v>
      </c>
      <c r="Z448" s="38">
        <f>IF(AND(D448&lt;2025,2025&lt;=Zisk!$D$10),1,IF(D448=2025,0,""))</f>
        <v>1</v>
      </c>
      <c r="AA448" s="39" t="str">
        <f>IF(AND($D448&lt;=2025,Zisk!$D$10&gt;=2026),"x","")</f>
        <v/>
      </c>
      <c r="AB448" s="35" t="str">
        <f>IF(AND($D448&lt;=2026,Zisk!$D$10&gt;=2026),"(","")</f>
        <v/>
      </c>
      <c r="AC448" s="35" t="str">
        <f>IF(AND($D448&lt;=2026,Zisk!$D$10&gt;=2026),"1","")</f>
        <v/>
      </c>
      <c r="AD448" s="35" t="str">
        <f>IF(AND($D448&lt;=2026,Zisk!$D$10&gt;=2026),"+","")</f>
        <v/>
      </c>
      <c r="AE448" s="37" t="str">
        <f>IF(AND($D448&lt;=2026,Zisk!$D$10&gt;=2026),VstupniParametry_SKRYT!$D$10,"")</f>
        <v/>
      </c>
      <c r="AF448" s="35" t="str">
        <f>IF(AND($D448&lt;=2026,Zisk!$D$10&gt;=2026),")","")</f>
        <v/>
      </c>
      <c r="AG448" s="38" t="str">
        <f>IF(AND(D448&lt;2026,2026&lt;=Zisk!$D$10),1,IF(D448=2026,0,""))</f>
        <v/>
      </c>
      <c r="AH448" s="39" t="str">
        <f>IF(AND($D448&lt;=2026,Zisk!$D$10&gt;=2027),"x","")</f>
        <v/>
      </c>
      <c r="AI448" s="35" t="str">
        <f>IF(AND($D448&lt;=2027,Zisk!$D$10&gt;=2027),"(","")</f>
        <v/>
      </c>
      <c r="AJ448" s="35" t="str">
        <f>IF(AND($D448&lt;=2027,Zisk!$D$10&gt;=2027),"1","")</f>
        <v/>
      </c>
      <c r="AK448" s="35" t="str">
        <f>IF(AND($D448&lt;=2027,Zisk!$D$10&gt;=2027),"+","")</f>
        <v/>
      </c>
      <c r="AL448" s="37" t="str">
        <f>IF(AND($D448&lt;=2027,Zisk!$D$10&gt;=2027),VstupniParametry_SKRYT!$D$11,"")</f>
        <v/>
      </c>
      <c r="AM448" s="35" t="str">
        <f>IF(AND($D448&lt;=2027,Zisk!$D$10&gt;=2027),")","")</f>
        <v/>
      </c>
      <c r="AN448" s="38" t="str">
        <f>IF(AND(D448&lt;2027,2027&lt;=Zisk!$D$10),1,IF(D448=2027,0,""))</f>
        <v/>
      </c>
      <c r="AO448" s="39" t="str">
        <f>IF(AND($D448&lt;=2027,Zisk!$D$10&gt;=2028),"x","")</f>
        <v/>
      </c>
      <c r="AP448" s="35" t="str">
        <f>IF(AND($D448&lt;=2028,Zisk!$D$10&gt;=2028),"(","")</f>
        <v/>
      </c>
      <c r="AQ448" s="35" t="str">
        <f>IF(AND($D448&lt;=2028,Zisk!$D$10&gt;=2028),"1","")</f>
        <v/>
      </c>
      <c r="AR448" s="35" t="str">
        <f>IF(AND($D448&lt;=2028,Zisk!$D$10&gt;=2028),"+","")</f>
        <v/>
      </c>
      <c r="AS448" s="37" t="str">
        <f>IF(AND($D448&lt;=2028,Zisk!$D$10&gt;=2028),VstupniParametry_SKRYT!$D$12,"")</f>
        <v/>
      </c>
      <c r="AT448" s="35" t="str">
        <f>IF(AND($D448&lt;=2028,Zisk!$D$10&gt;=2028),")","")</f>
        <v/>
      </c>
      <c r="AU448" s="38" t="str">
        <f>IF(AND(D448&lt;2028,2028&lt;=Zisk!$D$10),1,IF(D448=2028,0,""))</f>
        <v/>
      </c>
      <c r="AV448" s="39" t="str">
        <f>IF(AND($D448&lt;=2028,Zisk!$D$10&gt;=2029),"x","")</f>
        <v/>
      </c>
      <c r="AW448" s="35" t="str">
        <f>IF(AND($D448&lt;=2029,Zisk!$D$10&gt;=2029),"(","")</f>
        <v/>
      </c>
      <c r="AX448" s="35" t="str">
        <f>IF(AND($D448&lt;=2029,Zisk!$D$10&gt;=2029),"1","")</f>
        <v/>
      </c>
      <c r="AY448" s="35" t="str">
        <f>IF(AND($D448&lt;=2029,Zisk!$D$10&gt;=2029),"+","")</f>
        <v/>
      </c>
      <c r="AZ448" s="37" t="str">
        <f>IF(AND($D448&lt;=2029,Zisk!$D$10&gt;=2029),VstupniParametry_SKRYT!$D$13,"")</f>
        <v/>
      </c>
      <c r="BA448" s="35" t="str">
        <f>IF(AND($D448&lt;=2029,Zisk!$D$10&gt;=2029),")","")</f>
        <v/>
      </c>
      <c r="BB448" s="38" t="str">
        <f>IF(AND(D448&lt;2029,2029&lt;=Zisk!$D$10),1,IF(D448=2029,0,""))</f>
        <v/>
      </c>
      <c r="BC448" s="39" t="str">
        <f>IF(AND($D448&lt;=2029,Zisk!$D$10&gt;=2030),"x","")</f>
        <v/>
      </c>
      <c r="BD448" s="35" t="str">
        <f>IF(AND($D448&lt;=2030,Zisk!$D$10&gt;=2030),"(","")</f>
        <v/>
      </c>
      <c r="BE448" s="35" t="str">
        <f>IF(AND($D448&lt;=2030,Zisk!$D$10&gt;=2030),"1","")</f>
        <v/>
      </c>
      <c r="BF448" s="35" t="str">
        <f>IF(AND($D448&lt;=2030,Zisk!$D$10&gt;=2030),"+","")</f>
        <v/>
      </c>
      <c r="BG448" s="37" t="str">
        <f>IF(AND($D448&lt;=2030,Zisk!$D$10&gt;=2030),VstupniParametry_SKRYT!$D$14,"")</f>
        <v/>
      </c>
      <c r="BH448" s="35" t="str">
        <f>IF(AND($D448&lt;=2030,Zisk!$D$10&gt;=2030),")","")</f>
        <v/>
      </c>
      <c r="BI448" s="38" t="str">
        <f>IF(AND(D448&lt;2030,2030&lt;=Zisk!$D$10),1,IF(D448=2030,0,""))</f>
        <v/>
      </c>
      <c r="BJ448" s="40" t="s">
        <v>32</v>
      </c>
      <c r="BK448" s="37">
        <f t="shared" si="214"/>
        <v>1</v>
      </c>
      <c r="BL448" s="35" t="str">
        <f t="shared" si="215"/>
        <v>x</v>
      </c>
      <c r="BM448" s="41">
        <f t="shared" si="216"/>
        <v>1</v>
      </c>
      <c r="BN448" s="37" t="str">
        <f t="shared" si="217"/>
        <v>x</v>
      </c>
      <c r="BO448" s="41">
        <f t="shared" si="202"/>
        <v>1.018</v>
      </c>
      <c r="BP448" s="41" t="str">
        <f t="shared" si="203"/>
        <v/>
      </c>
      <c r="BQ448" s="41" t="str">
        <f t="shared" si="204"/>
        <v/>
      </c>
      <c r="BR448" s="41" t="str">
        <f t="shared" si="205"/>
        <v/>
      </c>
      <c r="BS448" s="41" t="str">
        <f t="shared" si="206"/>
        <v/>
      </c>
      <c r="BT448" s="41" t="str">
        <f t="shared" si="207"/>
        <v/>
      </c>
      <c r="BU448" s="41" t="str">
        <f t="shared" si="208"/>
        <v/>
      </c>
      <c r="BV448" s="41" t="str">
        <f t="shared" si="209"/>
        <v/>
      </c>
      <c r="BW448" s="41" t="str">
        <f t="shared" si="210"/>
        <v/>
      </c>
      <c r="BX448" s="41" t="str">
        <f t="shared" si="211"/>
        <v/>
      </c>
      <c r="BY448" s="41" t="str">
        <f t="shared" si="212"/>
        <v/>
      </c>
      <c r="BZ448" s="40" t="s">
        <v>32</v>
      </c>
      <c r="CA448" s="41">
        <f t="shared" si="213"/>
        <v>1.018</v>
      </c>
      <c r="CB448" s="35"/>
      <c r="CC448" s="36">
        <f>IF(D448&gt;Zisk!$D$10,"",E448*CA448)</f>
        <v>0</v>
      </c>
    </row>
    <row r="449" spans="2:81" x14ac:dyDescent="0.2">
      <c r="B449" s="28" t="str">
        <f>Zisk!B460</f>
        <v/>
      </c>
      <c r="C449" s="28">
        <f>Zisk!C460</f>
        <v>0</v>
      </c>
      <c r="D449" s="28">
        <f>Zisk!E460</f>
        <v>0</v>
      </c>
      <c r="E449" s="29">
        <f>Zisk!D460</f>
        <v>0</v>
      </c>
      <c r="F449" s="29"/>
      <c r="G449" s="28" t="str">
        <f t="shared" si="188"/>
        <v>(</v>
      </c>
      <c r="H449" s="28" t="str">
        <f t="shared" si="189"/>
        <v>1</v>
      </c>
      <c r="I449" s="28" t="str">
        <f t="shared" si="190"/>
        <v>+</v>
      </c>
      <c r="J449" s="30">
        <f>IF($D449&lt;=2021,VstupniParametry_SKRYT!$D$5,"")</f>
        <v>0.02</v>
      </c>
      <c r="K449" s="28" t="str">
        <f t="shared" si="191"/>
        <v>)</v>
      </c>
      <c r="L449" s="31">
        <f>IF($D449&lt;=2021,COUNTIF(Vypocet_SKRYT!T446:AS446,"&gt;=1"),"")</f>
        <v>0</v>
      </c>
      <c r="M449" s="32" t="str">
        <f t="shared" si="192"/>
        <v>x</v>
      </c>
      <c r="N449" s="28" t="str">
        <f t="shared" si="193"/>
        <v>(</v>
      </c>
      <c r="O449" s="28" t="str">
        <f t="shared" si="194"/>
        <v>1</v>
      </c>
      <c r="P449" s="28" t="str">
        <f t="shared" si="195"/>
        <v>+</v>
      </c>
      <c r="Q449" s="30">
        <f>IF($D449&lt;=2024,VstupniParametry_SKRYT!$D$6,"")</f>
        <v>0.06</v>
      </c>
      <c r="R449" s="28" t="str">
        <f t="shared" si="196"/>
        <v>)</v>
      </c>
      <c r="S449" s="31">
        <f>IF($D449&lt;=2024,COUNTIFS(Vypocet_SKRYT!AT446:AV446,"&gt;=1"),"")</f>
        <v>0</v>
      </c>
      <c r="T449" s="32" t="str">
        <f t="shared" si="197"/>
        <v>x</v>
      </c>
      <c r="U449" s="28" t="str">
        <f t="shared" si="198"/>
        <v>(</v>
      </c>
      <c r="V449" s="28" t="str">
        <f t="shared" si="199"/>
        <v>1</v>
      </c>
      <c r="W449" s="28" t="str">
        <f t="shared" si="200"/>
        <v>+</v>
      </c>
      <c r="X449" s="30">
        <f>IF($D449&lt;=2025,VstupniParametry_SKRYT!$D$9,"")</f>
        <v>1.7999999999999999E-2</v>
      </c>
      <c r="Y449" s="28" t="str">
        <f t="shared" si="201"/>
        <v>)</v>
      </c>
      <c r="Z449" s="31">
        <f>IF(AND(D449&lt;2025,2025&lt;=Zisk!$D$10),1,IF(D449=2025,0,""))</f>
        <v>1</v>
      </c>
      <c r="AA449" s="32" t="str">
        <f>IF(AND($D449&lt;=2025,Zisk!$D$10&gt;=2026),"x","")</f>
        <v/>
      </c>
      <c r="AB449" s="28" t="str">
        <f>IF(AND($D449&lt;=2026,Zisk!$D$10&gt;=2026),"(","")</f>
        <v/>
      </c>
      <c r="AC449" s="28" t="str">
        <f>IF(AND($D449&lt;=2026,Zisk!$D$10&gt;=2026),"1","")</f>
        <v/>
      </c>
      <c r="AD449" s="28" t="str">
        <f>IF(AND($D449&lt;=2026,Zisk!$D$10&gt;=2026),"+","")</f>
        <v/>
      </c>
      <c r="AE449" s="30" t="str">
        <f>IF(AND($D449&lt;=2026,Zisk!$D$10&gt;=2026),VstupniParametry_SKRYT!$D$10,"")</f>
        <v/>
      </c>
      <c r="AF449" s="28" t="str">
        <f>IF(AND($D449&lt;=2026,Zisk!$D$10&gt;=2026),")","")</f>
        <v/>
      </c>
      <c r="AG449" s="31" t="str">
        <f>IF(AND(D449&lt;2026,2026&lt;=Zisk!$D$10),1,IF(D449=2026,0,""))</f>
        <v/>
      </c>
      <c r="AH449" s="32" t="str">
        <f>IF(AND($D449&lt;=2026,Zisk!$D$10&gt;=2027),"x","")</f>
        <v/>
      </c>
      <c r="AI449" s="28" t="str">
        <f>IF(AND($D449&lt;=2027,Zisk!$D$10&gt;=2027),"(","")</f>
        <v/>
      </c>
      <c r="AJ449" s="28" t="str">
        <f>IF(AND($D449&lt;=2027,Zisk!$D$10&gt;=2027),"1","")</f>
        <v/>
      </c>
      <c r="AK449" s="28" t="str">
        <f>IF(AND($D449&lt;=2027,Zisk!$D$10&gt;=2027),"+","")</f>
        <v/>
      </c>
      <c r="AL449" s="30" t="str">
        <f>IF(AND($D449&lt;=2027,Zisk!$D$10&gt;=2027),VstupniParametry_SKRYT!$D$11,"")</f>
        <v/>
      </c>
      <c r="AM449" s="28" t="str">
        <f>IF(AND($D449&lt;=2027,Zisk!$D$10&gt;=2027),")","")</f>
        <v/>
      </c>
      <c r="AN449" s="31" t="str">
        <f>IF(AND(D449&lt;2027,2027&lt;=Zisk!$D$10),1,IF(D449=2027,0,""))</f>
        <v/>
      </c>
      <c r="AO449" s="32" t="str">
        <f>IF(AND($D449&lt;=2027,Zisk!$D$10&gt;=2028),"x","")</f>
        <v/>
      </c>
      <c r="AP449" s="28" t="str">
        <f>IF(AND($D449&lt;=2028,Zisk!$D$10&gt;=2028),"(","")</f>
        <v/>
      </c>
      <c r="AQ449" s="28" t="str">
        <f>IF(AND($D449&lt;=2028,Zisk!$D$10&gt;=2028),"1","")</f>
        <v/>
      </c>
      <c r="AR449" s="28" t="str">
        <f>IF(AND($D449&lt;=2028,Zisk!$D$10&gt;=2028),"+","")</f>
        <v/>
      </c>
      <c r="AS449" s="30" t="str">
        <f>IF(AND($D449&lt;=2028,Zisk!$D$10&gt;=2028),VstupniParametry_SKRYT!$D$12,"")</f>
        <v/>
      </c>
      <c r="AT449" s="28" t="str">
        <f>IF(AND($D449&lt;=2028,Zisk!$D$10&gt;=2028),")","")</f>
        <v/>
      </c>
      <c r="AU449" s="31" t="str">
        <f>IF(AND(D449&lt;2028,2028&lt;=Zisk!$D$10),1,IF(D449=2028,0,""))</f>
        <v/>
      </c>
      <c r="AV449" s="32" t="str">
        <f>IF(AND($D449&lt;=2028,Zisk!$D$10&gt;=2029),"x","")</f>
        <v/>
      </c>
      <c r="AW449" s="28" t="str">
        <f>IF(AND($D449&lt;=2029,Zisk!$D$10&gt;=2029),"(","")</f>
        <v/>
      </c>
      <c r="AX449" s="28" t="str">
        <f>IF(AND($D449&lt;=2029,Zisk!$D$10&gt;=2029),"1","")</f>
        <v/>
      </c>
      <c r="AY449" s="28" t="str">
        <f>IF(AND($D449&lt;=2029,Zisk!$D$10&gt;=2029),"+","")</f>
        <v/>
      </c>
      <c r="AZ449" s="30" t="str">
        <f>IF(AND($D449&lt;=2029,Zisk!$D$10&gt;=2029),VstupniParametry_SKRYT!$D$13,"")</f>
        <v/>
      </c>
      <c r="BA449" s="28" t="str">
        <f>IF(AND($D449&lt;=2029,Zisk!$D$10&gt;=2029),")","")</f>
        <v/>
      </c>
      <c r="BB449" s="31" t="str">
        <f>IF(AND(D449&lt;2029,2029&lt;=Zisk!$D$10),1,IF(D449=2029,0,""))</f>
        <v/>
      </c>
      <c r="BC449" s="32" t="str">
        <f>IF(AND($D449&lt;=2029,Zisk!$D$10&gt;=2030),"x","")</f>
        <v/>
      </c>
      <c r="BD449" s="28" t="str">
        <f>IF(AND($D449&lt;=2030,Zisk!$D$10&gt;=2030),"(","")</f>
        <v/>
      </c>
      <c r="BE449" s="28" t="str">
        <f>IF(AND($D449&lt;=2030,Zisk!$D$10&gt;=2030),"1","")</f>
        <v/>
      </c>
      <c r="BF449" s="28" t="str">
        <f>IF(AND($D449&lt;=2030,Zisk!$D$10&gt;=2030),"+","")</f>
        <v/>
      </c>
      <c r="BG449" s="30" t="str">
        <f>IF(AND($D449&lt;=2030,Zisk!$D$10&gt;=2030),VstupniParametry_SKRYT!$D$14,"")</f>
        <v/>
      </c>
      <c r="BH449" s="28" t="str">
        <f>IF(AND($D449&lt;=2030,Zisk!$D$10&gt;=2030),")","")</f>
        <v/>
      </c>
      <c r="BI449" s="31" t="str">
        <f>IF(AND(D449&lt;2030,2030&lt;=Zisk!$D$10),1,IF(D449=2030,0,""))</f>
        <v/>
      </c>
      <c r="BJ449" s="33" t="s">
        <v>32</v>
      </c>
      <c r="BK449" s="30">
        <f t="shared" si="214"/>
        <v>1</v>
      </c>
      <c r="BL449" s="28" t="str">
        <f t="shared" si="215"/>
        <v>x</v>
      </c>
      <c r="BM449" s="34">
        <f t="shared" si="216"/>
        <v>1</v>
      </c>
      <c r="BN449" s="30" t="str">
        <f t="shared" si="217"/>
        <v>x</v>
      </c>
      <c r="BO449" s="34">
        <f t="shared" si="202"/>
        <v>1.018</v>
      </c>
      <c r="BP449" s="34" t="str">
        <f t="shared" si="203"/>
        <v/>
      </c>
      <c r="BQ449" s="34" t="str">
        <f t="shared" si="204"/>
        <v/>
      </c>
      <c r="BR449" s="34" t="str">
        <f t="shared" si="205"/>
        <v/>
      </c>
      <c r="BS449" s="34" t="str">
        <f t="shared" si="206"/>
        <v/>
      </c>
      <c r="BT449" s="34" t="str">
        <f t="shared" si="207"/>
        <v/>
      </c>
      <c r="BU449" s="34" t="str">
        <f t="shared" si="208"/>
        <v/>
      </c>
      <c r="BV449" s="34" t="str">
        <f t="shared" si="209"/>
        <v/>
      </c>
      <c r="BW449" s="34" t="str">
        <f t="shared" si="210"/>
        <v/>
      </c>
      <c r="BX449" s="34" t="str">
        <f t="shared" si="211"/>
        <v/>
      </c>
      <c r="BY449" s="34" t="str">
        <f t="shared" si="212"/>
        <v/>
      </c>
      <c r="BZ449" s="33" t="s">
        <v>32</v>
      </c>
      <c r="CA449" s="34">
        <f t="shared" si="213"/>
        <v>1.018</v>
      </c>
      <c r="CB449" s="28"/>
      <c r="CC449" s="29">
        <f>IF(D449&gt;Zisk!$D$10,"",E449*CA449)</f>
        <v>0</v>
      </c>
    </row>
    <row r="450" spans="2:81" x14ac:dyDescent="0.2">
      <c r="B450" s="35" t="str">
        <f>Zisk!B461</f>
        <v/>
      </c>
      <c r="C450" s="35">
        <f>Zisk!C461</f>
        <v>0</v>
      </c>
      <c r="D450" s="35">
        <f>Zisk!E461</f>
        <v>0</v>
      </c>
      <c r="E450" s="36">
        <f>Zisk!D461</f>
        <v>0</v>
      </c>
      <c r="F450" s="36"/>
      <c r="G450" s="35" t="str">
        <f t="shared" si="188"/>
        <v>(</v>
      </c>
      <c r="H450" s="35" t="str">
        <f t="shared" si="189"/>
        <v>1</v>
      </c>
      <c r="I450" s="35" t="str">
        <f t="shared" si="190"/>
        <v>+</v>
      </c>
      <c r="J450" s="37">
        <f>IF($D450&lt;=2021,VstupniParametry_SKRYT!$D$5,"")</f>
        <v>0.02</v>
      </c>
      <c r="K450" s="35" t="str">
        <f t="shared" si="191"/>
        <v>)</v>
      </c>
      <c r="L450" s="38">
        <f>IF($D450&lt;=2021,COUNTIF(Vypocet_SKRYT!T447:AS447,"&gt;=1"),"")</f>
        <v>0</v>
      </c>
      <c r="M450" s="39" t="str">
        <f t="shared" si="192"/>
        <v>x</v>
      </c>
      <c r="N450" s="35" t="str">
        <f t="shared" si="193"/>
        <v>(</v>
      </c>
      <c r="O450" s="35" t="str">
        <f t="shared" si="194"/>
        <v>1</v>
      </c>
      <c r="P450" s="35" t="str">
        <f t="shared" si="195"/>
        <v>+</v>
      </c>
      <c r="Q450" s="37">
        <f>IF($D450&lt;=2024,VstupniParametry_SKRYT!$D$6,"")</f>
        <v>0.06</v>
      </c>
      <c r="R450" s="35" t="str">
        <f t="shared" si="196"/>
        <v>)</v>
      </c>
      <c r="S450" s="38">
        <f>IF($D450&lt;=2024,COUNTIFS(Vypocet_SKRYT!AT447:AV447,"&gt;=1"),"")</f>
        <v>0</v>
      </c>
      <c r="T450" s="39" t="str">
        <f t="shared" si="197"/>
        <v>x</v>
      </c>
      <c r="U450" s="35" t="str">
        <f t="shared" si="198"/>
        <v>(</v>
      </c>
      <c r="V450" s="35" t="str">
        <f t="shared" si="199"/>
        <v>1</v>
      </c>
      <c r="W450" s="35" t="str">
        <f t="shared" si="200"/>
        <v>+</v>
      </c>
      <c r="X450" s="37">
        <f>IF($D450&lt;=2025,VstupniParametry_SKRYT!$D$9,"")</f>
        <v>1.7999999999999999E-2</v>
      </c>
      <c r="Y450" s="35" t="str">
        <f t="shared" si="201"/>
        <v>)</v>
      </c>
      <c r="Z450" s="38">
        <f>IF(AND(D450&lt;2025,2025&lt;=Zisk!$D$10),1,IF(D450=2025,0,""))</f>
        <v>1</v>
      </c>
      <c r="AA450" s="39" t="str">
        <f>IF(AND($D450&lt;=2025,Zisk!$D$10&gt;=2026),"x","")</f>
        <v/>
      </c>
      <c r="AB450" s="35" t="str">
        <f>IF(AND($D450&lt;=2026,Zisk!$D$10&gt;=2026),"(","")</f>
        <v/>
      </c>
      <c r="AC450" s="35" t="str">
        <f>IF(AND($D450&lt;=2026,Zisk!$D$10&gt;=2026),"1","")</f>
        <v/>
      </c>
      <c r="AD450" s="35" t="str">
        <f>IF(AND($D450&lt;=2026,Zisk!$D$10&gt;=2026),"+","")</f>
        <v/>
      </c>
      <c r="AE450" s="37" t="str">
        <f>IF(AND($D450&lt;=2026,Zisk!$D$10&gt;=2026),VstupniParametry_SKRYT!$D$10,"")</f>
        <v/>
      </c>
      <c r="AF450" s="35" t="str">
        <f>IF(AND($D450&lt;=2026,Zisk!$D$10&gt;=2026),")","")</f>
        <v/>
      </c>
      <c r="AG450" s="38" t="str">
        <f>IF(AND(D450&lt;2026,2026&lt;=Zisk!$D$10),1,IF(D450=2026,0,""))</f>
        <v/>
      </c>
      <c r="AH450" s="39" t="str">
        <f>IF(AND($D450&lt;=2026,Zisk!$D$10&gt;=2027),"x","")</f>
        <v/>
      </c>
      <c r="AI450" s="35" t="str">
        <f>IF(AND($D450&lt;=2027,Zisk!$D$10&gt;=2027),"(","")</f>
        <v/>
      </c>
      <c r="AJ450" s="35" t="str">
        <f>IF(AND($D450&lt;=2027,Zisk!$D$10&gt;=2027),"1","")</f>
        <v/>
      </c>
      <c r="AK450" s="35" t="str">
        <f>IF(AND($D450&lt;=2027,Zisk!$D$10&gt;=2027),"+","")</f>
        <v/>
      </c>
      <c r="AL450" s="37" t="str">
        <f>IF(AND($D450&lt;=2027,Zisk!$D$10&gt;=2027),VstupniParametry_SKRYT!$D$11,"")</f>
        <v/>
      </c>
      <c r="AM450" s="35" t="str">
        <f>IF(AND($D450&lt;=2027,Zisk!$D$10&gt;=2027),")","")</f>
        <v/>
      </c>
      <c r="AN450" s="38" t="str">
        <f>IF(AND(D450&lt;2027,2027&lt;=Zisk!$D$10),1,IF(D450=2027,0,""))</f>
        <v/>
      </c>
      <c r="AO450" s="39" t="str">
        <f>IF(AND($D450&lt;=2027,Zisk!$D$10&gt;=2028),"x","")</f>
        <v/>
      </c>
      <c r="AP450" s="35" t="str">
        <f>IF(AND($D450&lt;=2028,Zisk!$D$10&gt;=2028),"(","")</f>
        <v/>
      </c>
      <c r="AQ450" s="35" t="str">
        <f>IF(AND($D450&lt;=2028,Zisk!$D$10&gt;=2028),"1","")</f>
        <v/>
      </c>
      <c r="AR450" s="35" t="str">
        <f>IF(AND($D450&lt;=2028,Zisk!$D$10&gt;=2028),"+","")</f>
        <v/>
      </c>
      <c r="AS450" s="37" t="str">
        <f>IF(AND($D450&lt;=2028,Zisk!$D$10&gt;=2028),VstupniParametry_SKRYT!$D$12,"")</f>
        <v/>
      </c>
      <c r="AT450" s="35" t="str">
        <f>IF(AND($D450&lt;=2028,Zisk!$D$10&gt;=2028),")","")</f>
        <v/>
      </c>
      <c r="AU450" s="38" t="str">
        <f>IF(AND(D450&lt;2028,2028&lt;=Zisk!$D$10),1,IF(D450=2028,0,""))</f>
        <v/>
      </c>
      <c r="AV450" s="39" t="str">
        <f>IF(AND($D450&lt;=2028,Zisk!$D$10&gt;=2029),"x","")</f>
        <v/>
      </c>
      <c r="AW450" s="35" t="str">
        <f>IF(AND($D450&lt;=2029,Zisk!$D$10&gt;=2029),"(","")</f>
        <v/>
      </c>
      <c r="AX450" s="35" t="str">
        <f>IF(AND($D450&lt;=2029,Zisk!$D$10&gt;=2029),"1","")</f>
        <v/>
      </c>
      <c r="AY450" s="35" t="str">
        <f>IF(AND($D450&lt;=2029,Zisk!$D$10&gt;=2029),"+","")</f>
        <v/>
      </c>
      <c r="AZ450" s="37" t="str">
        <f>IF(AND($D450&lt;=2029,Zisk!$D$10&gt;=2029),VstupniParametry_SKRYT!$D$13,"")</f>
        <v/>
      </c>
      <c r="BA450" s="35" t="str">
        <f>IF(AND($D450&lt;=2029,Zisk!$D$10&gt;=2029),")","")</f>
        <v/>
      </c>
      <c r="BB450" s="38" t="str">
        <f>IF(AND(D450&lt;2029,2029&lt;=Zisk!$D$10),1,IF(D450=2029,0,""))</f>
        <v/>
      </c>
      <c r="BC450" s="39" t="str">
        <f>IF(AND($D450&lt;=2029,Zisk!$D$10&gt;=2030),"x","")</f>
        <v/>
      </c>
      <c r="BD450" s="35" t="str">
        <f>IF(AND($D450&lt;=2030,Zisk!$D$10&gt;=2030),"(","")</f>
        <v/>
      </c>
      <c r="BE450" s="35" t="str">
        <f>IF(AND($D450&lt;=2030,Zisk!$D$10&gt;=2030),"1","")</f>
        <v/>
      </c>
      <c r="BF450" s="35" t="str">
        <f>IF(AND($D450&lt;=2030,Zisk!$D$10&gt;=2030),"+","")</f>
        <v/>
      </c>
      <c r="BG450" s="37" t="str">
        <f>IF(AND($D450&lt;=2030,Zisk!$D$10&gt;=2030),VstupniParametry_SKRYT!$D$14,"")</f>
        <v/>
      </c>
      <c r="BH450" s="35" t="str">
        <f>IF(AND($D450&lt;=2030,Zisk!$D$10&gt;=2030),")","")</f>
        <v/>
      </c>
      <c r="BI450" s="38" t="str">
        <f>IF(AND(D450&lt;2030,2030&lt;=Zisk!$D$10),1,IF(D450=2030,0,""))</f>
        <v/>
      </c>
      <c r="BJ450" s="40" t="s">
        <v>32</v>
      </c>
      <c r="BK450" s="37">
        <f t="shared" si="214"/>
        <v>1</v>
      </c>
      <c r="BL450" s="35" t="str">
        <f t="shared" si="215"/>
        <v>x</v>
      </c>
      <c r="BM450" s="41">
        <f t="shared" si="216"/>
        <v>1</v>
      </c>
      <c r="BN450" s="37" t="str">
        <f t="shared" si="217"/>
        <v>x</v>
      </c>
      <c r="BO450" s="41">
        <f t="shared" si="202"/>
        <v>1.018</v>
      </c>
      <c r="BP450" s="41" t="str">
        <f t="shared" si="203"/>
        <v/>
      </c>
      <c r="BQ450" s="41" t="str">
        <f t="shared" si="204"/>
        <v/>
      </c>
      <c r="BR450" s="41" t="str">
        <f t="shared" si="205"/>
        <v/>
      </c>
      <c r="BS450" s="41" t="str">
        <f t="shared" si="206"/>
        <v/>
      </c>
      <c r="BT450" s="41" t="str">
        <f t="shared" si="207"/>
        <v/>
      </c>
      <c r="BU450" s="41" t="str">
        <f t="shared" si="208"/>
        <v/>
      </c>
      <c r="BV450" s="41" t="str">
        <f t="shared" si="209"/>
        <v/>
      </c>
      <c r="BW450" s="41" t="str">
        <f t="shared" si="210"/>
        <v/>
      </c>
      <c r="BX450" s="41" t="str">
        <f t="shared" si="211"/>
        <v/>
      </c>
      <c r="BY450" s="41" t="str">
        <f t="shared" si="212"/>
        <v/>
      </c>
      <c r="BZ450" s="40" t="s">
        <v>32</v>
      </c>
      <c r="CA450" s="41">
        <f t="shared" si="213"/>
        <v>1.018</v>
      </c>
      <c r="CB450" s="35"/>
      <c r="CC450" s="36">
        <f>IF(D450&gt;Zisk!$D$10,"",E450*CA450)</f>
        <v>0</v>
      </c>
    </row>
    <row r="451" spans="2:81" x14ac:dyDescent="0.2">
      <c r="B451" s="28" t="str">
        <f>Zisk!B462</f>
        <v/>
      </c>
      <c r="C451" s="28">
        <f>Zisk!C462</f>
        <v>0</v>
      </c>
      <c r="D451" s="28">
        <f>Zisk!E462</f>
        <v>0</v>
      </c>
      <c r="E451" s="29">
        <f>Zisk!D462</f>
        <v>0</v>
      </c>
      <c r="F451" s="29"/>
      <c r="G451" s="28" t="str">
        <f t="shared" si="188"/>
        <v>(</v>
      </c>
      <c r="H451" s="28" t="str">
        <f t="shared" si="189"/>
        <v>1</v>
      </c>
      <c r="I451" s="28" t="str">
        <f t="shared" si="190"/>
        <v>+</v>
      </c>
      <c r="J451" s="30">
        <f>IF($D451&lt;=2021,VstupniParametry_SKRYT!$D$5,"")</f>
        <v>0.02</v>
      </c>
      <c r="K451" s="28" t="str">
        <f t="shared" si="191"/>
        <v>)</v>
      </c>
      <c r="L451" s="31">
        <f>IF($D451&lt;=2021,COUNTIF(Vypocet_SKRYT!T448:AS448,"&gt;=1"),"")</f>
        <v>0</v>
      </c>
      <c r="M451" s="32" t="str">
        <f t="shared" si="192"/>
        <v>x</v>
      </c>
      <c r="N451" s="28" t="str">
        <f t="shared" si="193"/>
        <v>(</v>
      </c>
      <c r="O451" s="28" t="str">
        <f t="shared" si="194"/>
        <v>1</v>
      </c>
      <c r="P451" s="28" t="str">
        <f t="shared" si="195"/>
        <v>+</v>
      </c>
      <c r="Q451" s="30">
        <f>IF($D451&lt;=2024,VstupniParametry_SKRYT!$D$6,"")</f>
        <v>0.06</v>
      </c>
      <c r="R451" s="28" t="str">
        <f t="shared" si="196"/>
        <v>)</v>
      </c>
      <c r="S451" s="31">
        <f>IF($D451&lt;=2024,COUNTIFS(Vypocet_SKRYT!AT448:AV448,"&gt;=1"),"")</f>
        <v>0</v>
      </c>
      <c r="T451" s="32" t="str">
        <f t="shared" si="197"/>
        <v>x</v>
      </c>
      <c r="U451" s="28" t="str">
        <f t="shared" si="198"/>
        <v>(</v>
      </c>
      <c r="V451" s="28" t="str">
        <f t="shared" si="199"/>
        <v>1</v>
      </c>
      <c r="W451" s="28" t="str">
        <f t="shared" si="200"/>
        <v>+</v>
      </c>
      <c r="X451" s="30">
        <f>IF($D451&lt;=2025,VstupniParametry_SKRYT!$D$9,"")</f>
        <v>1.7999999999999999E-2</v>
      </c>
      <c r="Y451" s="28" t="str">
        <f t="shared" si="201"/>
        <v>)</v>
      </c>
      <c r="Z451" s="31">
        <f>IF(AND(D451&lt;2025,2025&lt;=Zisk!$D$10),1,IF(D451=2025,0,""))</f>
        <v>1</v>
      </c>
      <c r="AA451" s="32" t="str">
        <f>IF(AND($D451&lt;=2025,Zisk!$D$10&gt;=2026),"x","")</f>
        <v/>
      </c>
      <c r="AB451" s="28" t="str">
        <f>IF(AND($D451&lt;=2026,Zisk!$D$10&gt;=2026),"(","")</f>
        <v/>
      </c>
      <c r="AC451" s="28" t="str">
        <f>IF(AND($D451&lt;=2026,Zisk!$D$10&gt;=2026),"1","")</f>
        <v/>
      </c>
      <c r="AD451" s="28" t="str">
        <f>IF(AND($D451&lt;=2026,Zisk!$D$10&gt;=2026),"+","")</f>
        <v/>
      </c>
      <c r="AE451" s="30" t="str">
        <f>IF(AND($D451&lt;=2026,Zisk!$D$10&gt;=2026),VstupniParametry_SKRYT!$D$10,"")</f>
        <v/>
      </c>
      <c r="AF451" s="28" t="str">
        <f>IF(AND($D451&lt;=2026,Zisk!$D$10&gt;=2026),")","")</f>
        <v/>
      </c>
      <c r="AG451" s="31" t="str">
        <f>IF(AND(D451&lt;2026,2026&lt;=Zisk!$D$10),1,IF(D451=2026,0,""))</f>
        <v/>
      </c>
      <c r="AH451" s="32" t="str">
        <f>IF(AND($D451&lt;=2026,Zisk!$D$10&gt;=2027),"x","")</f>
        <v/>
      </c>
      <c r="AI451" s="28" t="str">
        <f>IF(AND($D451&lt;=2027,Zisk!$D$10&gt;=2027),"(","")</f>
        <v/>
      </c>
      <c r="AJ451" s="28" t="str">
        <f>IF(AND($D451&lt;=2027,Zisk!$D$10&gt;=2027),"1","")</f>
        <v/>
      </c>
      <c r="AK451" s="28" t="str">
        <f>IF(AND($D451&lt;=2027,Zisk!$D$10&gt;=2027),"+","")</f>
        <v/>
      </c>
      <c r="AL451" s="30" t="str">
        <f>IF(AND($D451&lt;=2027,Zisk!$D$10&gt;=2027),VstupniParametry_SKRYT!$D$11,"")</f>
        <v/>
      </c>
      <c r="AM451" s="28" t="str">
        <f>IF(AND($D451&lt;=2027,Zisk!$D$10&gt;=2027),")","")</f>
        <v/>
      </c>
      <c r="AN451" s="31" t="str">
        <f>IF(AND(D451&lt;2027,2027&lt;=Zisk!$D$10),1,IF(D451=2027,0,""))</f>
        <v/>
      </c>
      <c r="AO451" s="32" t="str">
        <f>IF(AND($D451&lt;=2027,Zisk!$D$10&gt;=2028),"x","")</f>
        <v/>
      </c>
      <c r="AP451" s="28" t="str">
        <f>IF(AND($D451&lt;=2028,Zisk!$D$10&gt;=2028),"(","")</f>
        <v/>
      </c>
      <c r="AQ451" s="28" t="str">
        <f>IF(AND($D451&lt;=2028,Zisk!$D$10&gt;=2028),"1","")</f>
        <v/>
      </c>
      <c r="AR451" s="28" t="str">
        <f>IF(AND($D451&lt;=2028,Zisk!$D$10&gt;=2028),"+","")</f>
        <v/>
      </c>
      <c r="AS451" s="30" t="str">
        <f>IF(AND($D451&lt;=2028,Zisk!$D$10&gt;=2028),VstupniParametry_SKRYT!$D$12,"")</f>
        <v/>
      </c>
      <c r="AT451" s="28" t="str">
        <f>IF(AND($D451&lt;=2028,Zisk!$D$10&gt;=2028),")","")</f>
        <v/>
      </c>
      <c r="AU451" s="31" t="str">
        <f>IF(AND(D451&lt;2028,2028&lt;=Zisk!$D$10),1,IF(D451=2028,0,""))</f>
        <v/>
      </c>
      <c r="AV451" s="32" t="str">
        <f>IF(AND($D451&lt;=2028,Zisk!$D$10&gt;=2029),"x","")</f>
        <v/>
      </c>
      <c r="AW451" s="28" t="str">
        <f>IF(AND($D451&lt;=2029,Zisk!$D$10&gt;=2029),"(","")</f>
        <v/>
      </c>
      <c r="AX451" s="28" t="str">
        <f>IF(AND($D451&lt;=2029,Zisk!$D$10&gt;=2029),"1","")</f>
        <v/>
      </c>
      <c r="AY451" s="28" t="str">
        <f>IF(AND($D451&lt;=2029,Zisk!$D$10&gt;=2029),"+","")</f>
        <v/>
      </c>
      <c r="AZ451" s="30" t="str">
        <f>IF(AND($D451&lt;=2029,Zisk!$D$10&gt;=2029),VstupniParametry_SKRYT!$D$13,"")</f>
        <v/>
      </c>
      <c r="BA451" s="28" t="str">
        <f>IF(AND($D451&lt;=2029,Zisk!$D$10&gt;=2029),")","")</f>
        <v/>
      </c>
      <c r="BB451" s="31" t="str">
        <f>IF(AND(D451&lt;2029,2029&lt;=Zisk!$D$10),1,IF(D451=2029,0,""))</f>
        <v/>
      </c>
      <c r="BC451" s="32" t="str">
        <f>IF(AND($D451&lt;=2029,Zisk!$D$10&gt;=2030),"x","")</f>
        <v/>
      </c>
      <c r="BD451" s="28" t="str">
        <f>IF(AND($D451&lt;=2030,Zisk!$D$10&gt;=2030),"(","")</f>
        <v/>
      </c>
      <c r="BE451" s="28" t="str">
        <f>IF(AND($D451&lt;=2030,Zisk!$D$10&gt;=2030),"1","")</f>
        <v/>
      </c>
      <c r="BF451" s="28" t="str">
        <f>IF(AND($D451&lt;=2030,Zisk!$D$10&gt;=2030),"+","")</f>
        <v/>
      </c>
      <c r="BG451" s="30" t="str">
        <f>IF(AND($D451&lt;=2030,Zisk!$D$10&gt;=2030),VstupniParametry_SKRYT!$D$14,"")</f>
        <v/>
      </c>
      <c r="BH451" s="28" t="str">
        <f>IF(AND($D451&lt;=2030,Zisk!$D$10&gt;=2030),")","")</f>
        <v/>
      </c>
      <c r="BI451" s="31" t="str">
        <f>IF(AND(D451&lt;2030,2030&lt;=Zisk!$D$10),1,IF(D451=2030,0,""))</f>
        <v/>
      </c>
      <c r="BJ451" s="33" t="s">
        <v>32</v>
      </c>
      <c r="BK451" s="30">
        <f t="shared" si="214"/>
        <v>1</v>
      </c>
      <c r="BL451" s="28" t="str">
        <f t="shared" si="215"/>
        <v>x</v>
      </c>
      <c r="BM451" s="34">
        <f t="shared" si="216"/>
        <v>1</v>
      </c>
      <c r="BN451" s="30" t="str">
        <f t="shared" si="217"/>
        <v>x</v>
      </c>
      <c r="BO451" s="34">
        <f t="shared" si="202"/>
        <v>1.018</v>
      </c>
      <c r="BP451" s="34" t="str">
        <f t="shared" si="203"/>
        <v/>
      </c>
      <c r="BQ451" s="34" t="str">
        <f t="shared" si="204"/>
        <v/>
      </c>
      <c r="BR451" s="34" t="str">
        <f t="shared" si="205"/>
        <v/>
      </c>
      <c r="BS451" s="34" t="str">
        <f t="shared" si="206"/>
        <v/>
      </c>
      <c r="BT451" s="34" t="str">
        <f t="shared" si="207"/>
        <v/>
      </c>
      <c r="BU451" s="34" t="str">
        <f t="shared" si="208"/>
        <v/>
      </c>
      <c r="BV451" s="34" t="str">
        <f t="shared" si="209"/>
        <v/>
      </c>
      <c r="BW451" s="34" t="str">
        <f t="shared" si="210"/>
        <v/>
      </c>
      <c r="BX451" s="34" t="str">
        <f t="shared" si="211"/>
        <v/>
      </c>
      <c r="BY451" s="34" t="str">
        <f t="shared" si="212"/>
        <v/>
      </c>
      <c r="BZ451" s="33" t="s">
        <v>32</v>
      </c>
      <c r="CA451" s="34">
        <f t="shared" si="213"/>
        <v>1.018</v>
      </c>
      <c r="CB451" s="28"/>
      <c r="CC451" s="29">
        <f>IF(D451&gt;Zisk!$D$10,"",E451*CA451)</f>
        <v>0</v>
      </c>
    </row>
    <row r="452" spans="2:81" x14ac:dyDescent="0.2">
      <c r="B452" s="35" t="str">
        <f>Zisk!B463</f>
        <v/>
      </c>
      <c r="C452" s="35">
        <f>Zisk!C463</f>
        <v>0</v>
      </c>
      <c r="D452" s="35">
        <f>Zisk!E463</f>
        <v>0</v>
      </c>
      <c r="E452" s="36">
        <f>Zisk!D463</f>
        <v>0</v>
      </c>
      <c r="F452" s="36"/>
      <c r="G452" s="35" t="str">
        <f t="shared" si="188"/>
        <v>(</v>
      </c>
      <c r="H452" s="35" t="str">
        <f t="shared" si="189"/>
        <v>1</v>
      </c>
      <c r="I452" s="35" t="str">
        <f t="shared" si="190"/>
        <v>+</v>
      </c>
      <c r="J452" s="37">
        <f>IF($D452&lt;=2021,VstupniParametry_SKRYT!$D$5,"")</f>
        <v>0.02</v>
      </c>
      <c r="K452" s="35" t="str">
        <f t="shared" si="191"/>
        <v>)</v>
      </c>
      <c r="L452" s="38">
        <f>IF($D452&lt;=2021,COUNTIF(Vypocet_SKRYT!T449:AS449,"&gt;=1"),"")</f>
        <v>0</v>
      </c>
      <c r="M452" s="39" t="str">
        <f t="shared" si="192"/>
        <v>x</v>
      </c>
      <c r="N452" s="35" t="str">
        <f t="shared" si="193"/>
        <v>(</v>
      </c>
      <c r="O452" s="35" t="str">
        <f t="shared" si="194"/>
        <v>1</v>
      </c>
      <c r="P452" s="35" t="str">
        <f t="shared" si="195"/>
        <v>+</v>
      </c>
      <c r="Q452" s="37">
        <f>IF($D452&lt;=2024,VstupniParametry_SKRYT!$D$6,"")</f>
        <v>0.06</v>
      </c>
      <c r="R452" s="35" t="str">
        <f t="shared" si="196"/>
        <v>)</v>
      </c>
      <c r="S452" s="38">
        <f>IF($D452&lt;=2024,COUNTIFS(Vypocet_SKRYT!AT449:AV449,"&gt;=1"),"")</f>
        <v>0</v>
      </c>
      <c r="T452" s="39" t="str">
        <f t="shared" si="197"/>
        <v>x</v>
      </c>
      <c r="U452" s="35" t="str">
        <f t="shared" si="198"/>
        <v>(</v>
      </c>
      <c r="V452" s="35" t="str">
        <f t="shared" si="199"/>
        <v>1</v>
      </c>
      <c r="W452" s="35" t="str">
        <f t="shared" si="200"/>
        <v>+</v>
      </c>
      <c r="X452" s="37">
        <f>IF($D452&lt;=2025,VstupniParametry_SKRYT!$D$9,"")</f>
        <v>1.7999999999999999E-2</v>
      </c>
      <c r="Y452" s="35" t="str">
        <f t="shared" si="201"/>
        <v>)</v>
      </c>
      <c r="Z452" s="38">
        <f>IF(AND(D452&lt;2025,2025&lt;=Zisk!$D$10),1,IF(D452=2025,0,""))</f>
        <v>1</v>
      </c>
      <c r="AA452" s="39" t="str">
        <f>IF(AND($D452&lt;=2025,Zisk!$D$10&gt;=2026),"x","")</f>
        <v/>
      </c>
      <c r="AB452" s="35" t="str">
        <f>IF(AND($D452&lt;=2026,Zisk!$D$10&gt;=2026),"(","")</f>
        <v/>
      </c>
      <c r="AC452" s="35" t="str">
        <f>IF(AND($D452&lt;=2026,Zisk!$D$10&gt;=2026),"1","")</f>
        <v/>
      </c>
      <c r="AD452" s="35" t="str">
        <f>IF(AND($D452&lt;=2026,Zisk!$D$10&gt;=2026),"+","")</f>
        <v/>
      </c>
      <c r="AE452" s="37" t="str">
        <f>IF(AND($D452&lt;=2026,Zisk!$D$10&gt;=2026),VstupniParametry_SKRYT!$D$10,"")</f>
        <v/>
      </c>
      <c r="AF452" s="35" t="str">
        <f>IF(AND($D452&lt;=2026,Zisk!$D$10&gt;=2026),")","")</f>
        <v/>
      </c>
      <c r="AG452" s="38" t="str">
        <f>IF(AND(D452&lt;2026,2026&lt;=Zisk!$D$10),1,IF(D452=2026,0,""))</f>
        <v/>
      </c>
      <c r="AH452" s="39" t="str">
        <f>IF(AND($D452&lt;=2026,Zisk!$D$10&gt;=2027),"x","")</f>
        <v/>
      </c>
      <c r="AI452" s="35" t="str">
        <f>IF(AND($D452&lt;=2027,Zisk!$D$10&gt;=2027),"(","")</f>
        <v/>
      </c>
      <c r="AJ452" s="35" t="str">
        <f>IF(AND($D452&lt;=2027,Zisk!$D$10&gt;=2027),"1","")</f>
        <v/>
      </c>
      <c r="AK452" s="35" t="str">
        <f>IF(AND($D452&lt;=2027,Zisk!$D$10&gt;=2027),"+","")</f>
        <v/>
      </c>
      <c r="AL452" s="37" t="str">
        <f>IF(AND($D452&lt;=2027,Zisk!$D$10&gt;=2027),VstupniParametry_SKRYT!$D$11,"")</f>
        <v/>
      </c>
      <c r="AM452" s="35" t="str">
        <f>IF(AND($D452&lt;=2027,Zisk!$D$10&gt;=2027),")","")</f>
        <v/>
      </c>
      <c r="AN452" s="38" t="str">
        <f>IF(AND(D452&lt;2027,2027&lt;=Zisk!$D$10),1,IF(D452=2027,0,""))</f>
        <v/>
      </c>
      <c r="AO452" s="39" t="str">
        <f>IF(AND($D452&lt;=2027,Zisk!$D$10&gt;=2028),"x","")</f>
        <v/>
      </c>
      <c r="AP452" s="35" t="str">
        <f>IF(AND($D452&lt;=2028,Zisk!$D$10&gt;=2028),"(","")</f>
        <v/>
      </c>
      <c r="AQ452" s="35" t="str">
        <f>IF(AND($D452&lt;=2028,Zisk!$D$10&gt;=2028),"1","")</f>
        <v/>
      </c>
      <c r="AR452" s="35" t="str">
        <f>IF(AND($D452&lt;=2028,Zisk!$D$10&gt;=2028),"+","")</f>
        <v/>
      </c>
      <c r="AS452" s="37" t="str">
        <f>IF(AND($D452&lt;=2028,Zisk!$D$10&gt;=2028),VstupniParametry_SKRYT!$D$12,"")</f>
        <v/>
      </c>
      <c r="AT452" s="35" t="str">
        <f>IF(AND($D452&lt;=2028,Zisk!$D$10&gt;=2028),")","")</f>
        <v/>
      </c>
      <c r="AU452" s="38" t="str">
        <f>IF(AND(D452&lt;2028,2028&lt;=Zisk!$D$10),1,IF(D452=2028,0,""))</f>
        <v/>
      </c>
      <c r="AV452" s="39" t="str">
        <f>IF(AND($D452&lt;=2028,Zisk!$D$10&gt;=2029),"x","")</f>
        <v/>
      </c>
      <c r="AW452" s="35" t="str">
        <f>IF(AND($D452&lt;=2029,Zisk!$D$10&gt;=2029),"(","")</f>
        <v/>
      </c>
      <c r="AX452" s="35" t="str">
        <f>IF(AND($D452&lt;=2029,Zisk!$D$10&gt;=2029),"1","")</f>
        <v/>
      </c>
      <c r="AY452" s="35" t="str">
        <f>IF(AND($D452&lt;=2029,Zisk!$D$10&gt;=2029),"+","")</f>
        <v/>
      </c>
      <c r="AZ452" s="37" t="str">
        <f>IF(AND($D452&lt;=2029,Zisk!$D$10&gt;=2029),VstupniParametry_SKRYT!$D$13,"")</f>
        <v/>
      </c>
      <c r="BA452" s="35" t="str">
        <f>IF(AND($D452&lt;=2029,Zisk!$D$10&gt;=2029),")","")</f>
        <v/>
      </c>
      <c r="BB452" s="38" t="str">
        <f>IF(AND(D452&lt;2029,2029&lt;=Zisk!$D$10),1,IF(D452=2029,0,""))</f>
        <v/>
      </c>
      <c r="BC452" s="39" t="str">
        <f>IF(AND($D452&lt;=2029,Zisk!$D$10&gt;=2030),"x","")</f>
        <v/>
      </c>
      <c r="BD452" s="35" t="str">
        <f>IF(AND($D452&lt;=2030,Zisk!$D$10&gt;=2030),"(","")</f>
        <v/>
      </c>
      <c r="BE452" s="35" t="str">
        <f>IF(AND($D452&lt;=2030,Zisk!$D$10&gt;=2030),"1","")</f>
        <v/>
      </c>
      <c r="BF452" s="35" t="str">
        <f>IF(AND($D452&lt;=2030,Zisk!$D$10&gt;=2030),"+","")</f>
        <v/>
      </c>
      <c r="BG452" s="37" t="str">
        <f>IF(AND($D452&lt;=2030,Zisk!$D$10&gt;=2030),VstupniParametry_SKRYT!$D$14,"")</f>
        <v/>
      </c>
      <c r="BH452" s="35" t="str">
        <f>IF(AND($D452&lt;=2030,Zisk!$D$10&gt;=2030),")","")</f>
        <v/>
      </c>
      <c r="BI452" s="38" t="str">
        <f>IF(AND(D452&lt;2030,2030&lt;=Zisk!$D$10),1,IF(D452=2030,0,""))</f>
        <v/>
      </c>
      <c r="BJ452" s="40" t="s">
        <v>32</v>
      </c>
      <c r="BK452" s="37">
        <f t="shared" si="214"/>
        <v>1</v>
      </c>
      <c r="BL452" s="35" t="str">
        <f t="shared" si="215"/>
        <v>x</v>
      </c>
      <c r="BM452" s="41">
        <f t="shared" si="216"/>
        <v>1</v>
      </c>
      <c r="BN452" s="37" t="str">
        <f t="shared" si="217"/>
        <v>x</v>
      </c>
      <c r="BO452" s="41">
        <f t="shared" si="202"/>
        <v>1.018</v>
      </c>
      <c r="BP452" s="41" t="str">
        <f t="shared" si="203"/>
        <v/>
      </c>
      <c r="BQ452" s="41" t="str">
        <f t="shared" si="204"/>
        <v/>
      </c>
      <c r="BR452" s="41" t="str">
        <f t="shared" si="205"/>
        <v/>
      </c>
      <c r="BS452" s="41" t="str">
        <f t="shared" si="206"/>
        <v/>
      </c>
      <c r="BT452" s="41" t="str">
        <f t="shared" si="207"/>
        <v/>
      </c>
      <c r="BU452" s="41" t="str">
        <f t="shared" si="208"/>
        <v/>
      </c>
      <c r="BV452" s="41" t="str">
        <f t="shared" si="209"/>
        <v/>
      </c>
      <c r="BW452" s="41" t="str">
        <f t="shared" si="210"/>
        <v/>
      </c>
      <c r="BX452" s="41" t="str">
        <f t="shared" si="211"/>
        <v/>
      </c>
      <c r="BY452" s="41" t="str">
        <f t="shared" si="212"/>
        <v/>
      </c>
      <c r="BZ452" s="40" t="s">
        <v>32</v>
      </c>
      <c r="CA452" s="41">
        <f t="shared" si="213"/>
        <v>1.018</v>
      </c>
      <c r="CB452" s="35"/>
      <c r="CC452" s="36">
        <f>IF(D452&gt;Zisk!$D$10,"",E452*CA452)</f>
        <v>0</v>
      </c>
    </row>
    <row r="453" spans="2:81" x14ac:dyDescent="0.2">
      <c r="B453" s="28" t="str">
        <f>Zisk!B464</f>
        <v/>
      </c>
      <c r="C453" s="28">
        <f>Zisk!C464</f>
        <v>0</v>
      </c>
      <c r="D453" s="28">
        <f>Zisk!E464</f>
        <v>0</v>
      </c>
      <c r="E453" s="29">
        <f>Zisk!D464</f>
        <v>0</v>
      </c>
      <c r="F453" s="29"/>
      <c r="G453" s="28" t="str">
        <f t="shared" si="188"/>
        <v>(</v>
      </c>
      <c r="H453" s="28" t="str">
        <f t="shared" si="189"/>
        <v>1</v>
      </c>
      <c r="I453" s="28" t="str">
        <f t="shared" si="190"/>
        <v>+</v>
      </c>
      <c r="J453" s="30">
        <f>IF($D453&lt;=2021,VstupniParametry_SKRYT!$D$5,"")</f>
        <v>0.02</v>
      </c>
      <c r="K453" s="28" t="str">
        <f t="shared" si="191"/>
        <v>)</v>
      </c>
      <c r="L453" s="31">
        <f>IF($D453&lt;=2021,COUNTIF(Vypocet_SKRYT!T450:AS450,"&gt;=1"),"")</f>
        <v>0</v>
      </c>
      <c r="M453" s="32" t="str">
        <f t="shared" si="192"/>
        <v>x</v>
      </c>
      <c r="N453" s="28" t="str">
        <f t="shared" si="193"/>
        <v>(</v>
      </c>
      <c r="O453" s="28" t="str">
        <f t="shared" si="194"/>
        <v>1</v>
      </c>
      <c r="P453" s="28" t="str">
        <f t="shared" si="195"/>
        <v>+</v>
      </c>
      <c r="Q453" s="30">
        <f>IF($D453&lt;=2024,VstupniParametry_SKRYT!$D$6,"")</f>
        <v>0.06</v>
      </c>
      <c r="R453" s="28" t="str">
        <f t="shared" si="196"/>
        <v>)</v>
      </c>
      <c r="S453" s="31">
        <f>IF($D453&lt;=2024,COUNTIFS(Vypocet_SKRYT!AT450:AV450,"&gt;=1"),"")</f>
        <v>0</v>
      </c>
      <c r="T453" s="32" t="str">
        <f t="shared" si="197"/>
        <v>x</v>
      </c>
      <c r="U453" s="28" t="str">
        <f t="shared" si="198"/>
        <v>(</v>
      </c>
      <c r="V453" s="28" t="str">
        <f t="shared" si="199"/>
        <v>1</v>
      </c>
      <c r="W453" s="28" t="str">
        <f t="shared" si="200"/>
        <v>+</v>
      </c>
      <c r="X453" s="30">
        <f>IF($D453&lt;=2025,VstupniParametry_SKRYT!$D$9,"")</f>
        <v>1.7999999999999999E-2</v>
      </c>
      <c r="Y453" s="28" t="str">
        <f t="shared" si="201"/>
        <v>)</v>
      </c>
      <c r="Z453" s="31">
        <f>IF(AND(D453&lt;2025,2025&lt;=Zisk!$D$10),1,IF(D453=2025,0,""))</f>
        <v>1</v>
      </c>
      <c r="AA453" s="32" t="str">
        <f>IF(AND($D453&lt;=2025,Zisk!$D$10&gt;=2026),"x","")</f>
        <v/>
      </c>
      <c r="AB453" s="28" t="str">
        <f>IF(AND($D453&lt;=2026,Zisk!$D$10&gt;=2026),"(","")</f>
        <v/>
      </c>
      <c r="AC453" s="28" t="str">
        <f>IF(AND($D453&lt;=2026,Zisk!$D$10&gt;=2026),"1","")</f>
        <v/>
      </c>
      <c r="AD453" s="28" t="str">
        <f>IF(AND($D453&lt;=2026,Zisk!$D$10&gt;=2026),"+","")</f>
        <v/>
      </c>
      <c r="AE453" s="30" t="str">
        <f>IF(AND($D453&lt;=2026,Zisk!$D$10&gt;=2026),VstupniParametry_SKRYT!$D$10,"")</f>
        <v/>
      </c>
      <c r="AF453" s="28" t="str">
        <f>IF(AND($D453&lt;=2026,Zisk!$D$10&gt;=2026),")","")</f>
        <v/>
      </c>
      <c r="AG453" s="31" t="str">
        <f>IF(AND(D453&lt;2026,2026&lt;=Zisk!$D$10),1,IF(D453=2026,0,""))</f>
        <v/>
      </c>
      <c r="AH453" s="32" t="str">
        <f>IF(AND($D453&lt;=2026,Zisk!$D$10&gt;=2027),"x","")</f>
        <v/>
      </c>
      <c r="AI453" s="28" t="str">
        <f>IF(AND($D453&lt;=2027,Zisk!$D$10&gt;=2027),"(","")</f>
        <v/>
      </c>
      <c r="AJ453" s="28" t="str">
        <f>IF(AND($D453&lt;=2027,Zisk!$D$10&gt;=2027),"1","")</f>
        <v/>
      </c>
      <c r="AK453" s="28" t="str">
        <f>IF(AND($D453&lt;=2027,Zisk!$D$10&gt;=2027),"+","")</f>
        <v/>
      </c>
      <c r="AL453" s="30" t="str">
        <f>IF(AND($D453&lt;=2027,Zisk!$D$10&gt;=2027),VstupniParametry_SKRYT!$D$11,"")</f>
        <v/>
      </c>
      <c r="AM453" s="28" t="str">
        <f>IF(AND($D453&lt;=2027,Zisk!$D$10&gt;=2027),")","")</f>
        <v/>
      </c>
      <c r="AN453" s="31" t="str">
        <f>IF(AND(D453&lt;2027,2027&lt;=Zisk!$D$10),1,IF(D453=2027,0,""))</f>
        <v/>
      </c>
      <c r="AO453" s="32" t="str">
        <f>IF(AND($D453&lt;=2027,Zisk!$D$10&gt;=2028),"x","")</f>
        <v/>
      </c>
      <c r="AP453" s="28" t="str">
        <f>IF(AND($D453&lt;=2028,Zisk!$D$10&gt;=2028),"(","")</f>
        <v/>
      </c>
      <c r="AQ453" s="28" t="str">
        <f>IF(AND($D453&lt;=2028,Zisk!$D$10&gt;=2028),"1","")</f>
        <v/>
      </c>
      <c r="AR453" s="28" t="str">
        <f>IF(AND($D453&lt;=2028,Zisk!$D$10&gt;=2028),"+","")</f>
        <v/>
      </c>
      <c r="AS453" s="30" t="str">
        <f>IF(AND($D453&lt;=2028,Zisk!$D$10&gt;=2028),VstupniParametry_SKRYT!$D$12,"")</f>
        <v/>
      </c>
      <c r="AT453" s="28" t="str">
        <f>IF(AND($D453&lt;=2028,Zisk!$D$10&gt;=2028),")","")</f>
        <v/>
      </c>
      <c r="AU453" s="31" t="str">
        <f>IF(AND(D453&lt;2028,2028&lt;=Zisk!$D$10),1,IF(D453=2028,0,""))</f>
        <v/>
      </c>
      <c r="AV453" s="32" t="str">
        <f>IF(AND($D453&lt;=2028,Zisk!$D$10&gt;=2029),"x","")</f>
        <v/>
      </c>
      <c r="AW453" s="28" t="str">
        <f>IF(AND($D453&lt;=2029,Zisk!$D$10&gt;=2029),"(","")</f>
        <v/>
      </c>
      <c r="AX453" s="28" t="str">
        <f>IF(AND($D453&lt;=2029,Zisk!$D$10&gt;=2029),"1","")</f>
        <v/>
      </c>
      <c r="AY453" s="28" t="str">
        <f>IF(AND($D453&lt;=2029,Zisk!$D$10&gt;=2029),"+","")</f>
        <v/>
      </c>
      <c r="AZ453" s="30" t="str">
        <f>IF(AND($D453&lt;=2029,Zisk!$D$10&gt;=2029),VstupniParametry_SKRYT!$D$13,"")</f>
        <v/>
      </c>
      <c r="BA453" s="28" t="str">
        <f>IF(AND($D453&lt;=2029,Zisk!$D$10&gt;=2029),")","")</f>
        <v/>
      </c>
      <c r="BB453" s="31" t="str">
        <f>IF(AND(D453&lt;2029,2029&lt;=Zisk!$D$10),1,IF(D453=2029,0,""))</f>
        <v/>
      </c>
      <c r="BC453" s="32" t="str">
        <f>IF(AND($D453&lt;=2029,Zisk!$D$10&gt;=2030),"x","")</f>
        <v/>
      </c>
      <c r="BD453" s="28" t="str">
        <f>IF(AND($D453&lt;=2030,Zisk!$D$10&gt;=2030),"(","")</f>
        <v/>
      </c>
      <c r="BE453" s="28" t="str">
        <f>IF(AND($D453&lt;=2030,Zisk!$D$10&gt;=2030),"1","")</f>
        <v/>
      </c>
      <c r="BF453" s="28" t="str">
        <f>IF(AND($D453&lt;=2030,Zisk!$D$10&gt;=2030),"+","")</f>
        <v/>
      </c>
      <c r="BG453" s="30" t="str">
        <f>IF(AND($D453&lt;=2030,Zisk!$D$10&gt;=2030),VstupniParametry_SKRYT!$D$14,"")</f>
        <v/>
      </c>
      <c r="BH453" s="28" t="str">
        <f>IF(AND($D453&lt;=2030,Zisk!$D$10&gt;=2030),")","")</f>
        <v/>
      </c>
      <c r="BI453" s="31" t="str">
        <f>IF(AND(D453&lt;2030,2030&lt;=Zisk!$D$10),1,IF(D453=2030,0,""))</f>
        <v/>
      </c>
      <c r="BJ453" s="33" t="s">
        <v>32</v>
      </c>
      <c r="BK453" s="30">
        <f t="shared" si="214"/>
        <v>1</v>
      </c>
      <c r="BL453" s="28" t="str">
        <f t="shared" si="215"/>
        <v>x</v>
      </c>
      <c r="BM453" s="34">
        <f t="shared" si="216"/>
        <v>1</v>
      </c>
      <c r="BN453" s="30" t="str">
        <f t="shared" si="217"/>
        <v>x</v>
      </c>
      <c r="BO453" s="34">
        <f t="shared" si="202"/>
        <v>1.018</v>
      </c>
      <c r="BP453" s="34" t="str">
        <f t="shared" si="203"/>
        <v/>
      </c>
      <c r="BQ453" s="34" t="str">
        <f t="shared" si="204"/>
        <v/>
      </c>
      <c r="BR453" s="34" t="str">
        <f t="shared" si="205"/>
        <v/>
      </c>
      <c r="BS453" s="34" t="str">
        <f t="shared" si="206"/>
        <v/>
      </c>
      <c r="BT453" s="34" t="str">
        <f t="shared" si="207"/>
        <v/>
      </c>
      <c r="BU453" s="34" t="str">
        <f t="shared" si="208"/>
        <v/>
      </c>
      <c r="BV453" s="34" t="str">
        <f t="shared" si="209"/>
        <v/>
      </c>
      <c r="BW453" s="34" t="str">
        <f t="shared" si="210"/>
        <v/>
      </c>
      <c r="BX453" s="34" t="str">
        <f t="shared" si="211"/>
        <v/>
      </c>
      <c r="BY453" s="34" t="str">
        <f t="shared" si="212"/>
        <v/>
      </c>
      <c r="BZ453" s="33" t="s">
        <v>32</v>
      </c>
      <c r="CA453" s="34">
        <f t="shared" si="213"/>
        <v>1.018</v>
      </c>
      <c r="CB453" s="28"/>
      <c r="CC453" s="29">
        <f>IF(D453&gt;Zisk!$D$10,"",E453*CA453)</f>
        <v>0</v>
      </c>
    </row>
    <row r="454" spans="2:81" x14ac:dyDescent="0.2">
      <c r="B454" s="35" t="str">
        <f>Zisk!B465</f>
        <v/>
      </c>
      <c r="C454" s="35">
        <f>Zisk!C465</f>
        <v>0</v>
      </c>
      <c r="D454" s="35">
        <f>Zisk!E465</f>
        <v>0</v>
      </c>
      <c r="E454" s="36">
        <f>Zisk!D465</f>
        <v>0</v>
      </c>
      <c r="F454" s="36"/>
      <c r="G454" s="35" t="str">
        <f t="shared" si="188"/>
        <v>(</v>
      </c>
      <c r="H454" s="35" t="str">
        <f t="shared" si="189"/>
        <v>1</v>
      </c>
      <c r="I454" s="35" t="str">
        <f t="shared" si="190"/>
        <v>+</v>
      </c>
      <c r="J454" s="37">
        <f>IF($D454&lt;=2021,VstupniParametry_SKRYT!$D$5,"")</f>
        <v>0.02</v>
      </c>
      <c r="K454" s="35" t="str">
        <f t="shared" si="191"/>
        <v>)</v>
      </c>
      <c r="L454" s="38">
        <f>IF($D454&lt;=2021,COUNTIF(Vypocet_SKRYT!T451:AS451,"&gt;=1"),"")</f>
        <v>0</v>
      </c>
      <c r="M454" s="39" t="str">
        <f t="shared" si="192"/>
        <v>x</v>
      </c>
      <c r="N454" s="35" t="str">
        <f t="shared" si="193"/>
        <v>(</v>
      </c>
      <c r="O454" s="35" t="str">
        <f t="shared" si="194"/>
        <v>1</v>
      </c>
      <c r="P454" s="35" t="str">
        <f t="shared" si="195"/>
        <v>+</v>
      </c>
      <c r="Q454" s="37">
        <f>IF($D454&lt;=2024,VstupniParametry_SKRYT!$D$6,"")</f>
        <v>0.06</v>
      </c>
      <c r="R454" s="35" t="str">
        <f t="shared" si="196"/>
        <v>)</v>
      </c>
      <c r="S454" s="38">
        <f>IF($D454&lt;=2024,COUNTIFS(Vypocet_SKRYT!AT451:AV451,"&gt;=1"),"")</f>
        <v>0</v>
      </c>
      <c r="T454" s="39" t="str">
        <f t="shared" si="197"/>
        <v>x</v>
      </c>
      <c r="U454" s="35" t="str">
        <f t="shared" si="198"/>
        <v>(</v>
      </c>
      <c r="V454" s="35" t="str">
        <f t="shared" si="199"/>
        <v>1</v>
      </c>
      <c r="W454" s="35" t="str">
        <f t="shared" si="200"/>
        <v>+</v>
      </c>
      <c r="X454" s="37">
        <f>IF($D454&lt;=2025,VstupniParametry_SKRYT!$D$9,"")</f>
        <v>1.7999999999999999E-2</v>
      </c>
      <c r="Y454" s="35" t="str">
        <f t="shared" si="201"/>
        <v>)</v>
      </c>
      <c r="Z454" s="38">
        <f>IF(AND(D454&lt;2025,2025&lt;=Zisk!$D$10),1,IF(D454=2025,0,""))</f>
        <v>1</v>
      </c>
      <c r="AA454" s="39" t="str">
        <f>IF(AND($D454&lt;=2025,Zisk!$D$10&gt;=2026),"x","")</f>
        <v/>
      </c>
      <c r="AB454" s="35" t="str">
        <f>IF(AND($D454&lt;=2026,Zisk!$D$10&gt;=2026),"(","")</f>
        <v/>
      </c>
      <c r="AC454" s="35" t="str">
        <f>IF(AND($D454&lt;=2026,Zisk!$D$10&gt;=2026),"1","")</f>
        <v/>
      </c>
      <c r="AD454" s="35" t="str">
        <f>IF(AND($D454&lt;=2026,Zisk!$D$10&gt;=2026),"+","")</f>
        <v/>
      </c>
      <c r="AE454" s="37" t="str">
        <f>IF(AND($D454&lt;=2026,Zisk!$D$10&gt;=2026),VstupniParametry_SKRYT!$D$10,"")</f>
        <v/>
      </c>
      <c r="AF454" s="35" t="str">
        <f>IF(AND($D454&lt;=2026,Zisk!$D$10&gt;=2026),")","")</f>
        <v/>
      </c>
      <c r="AG454" s="38" t="str">
        <f>IF(AND(D454&lt;2026,2026&lt;=Zisk!$D$10),1,IF(D454=2026,0,""))</f>
        <v/>
      </c>
      <c r="AH454" s="39" t="str">
        <f>IF(AND($D454&lt;=2026,Zisk!$D$10&gt;=2027),"x","")</f>
        <v/>
      </c>
      <c r="AI454" s="35" t="str">
        <f>IF(AND($D454&lt;=2027,Zisk!$D$10&gt;=2027),"(","")</f>
        <v/>
      </c>
      <c r="AJ454" s="35" t="str">
        <f>IF(AND($D454&lt;=2027,Zisk!$D$10&gt;=2027),"1","")</f>
        <v/>
      </c>
      <c r="AK454" s="35" t="str">
        <f>IF(AND($D454&lt;=2027,Zisk!$D$10&gt;=2027),"+","")</f>
        <v/>
      </c>
      <c r="AL454" s="37" t="str">
        <f>IF(AND($D454&lt;=2027,Zisk!$D$10&gt;=2027),VstupniParametry_SKRYT!$D$11,"")</f>
        <v/>
      </c>
      <c r="AM454" s="35" t="str">
        <f>IF(AND($D454&lt;=2027,Zisk!$D$10&gt;=2027),")","")</f>
        <v/>
      </c>
      <c r="AN454" s="38" t="str">
        <f>IF(AND(D454&lt;2027,2027&lt;=Zisk!$D$10),1,IF(D454=2027,0,""))</f>
        <v/>
      </c>
      <c r="AO454" s="39" t="str">
        <f>IF(AND($D454&lt;=2027,Zisk!$D$10&gt;=2028),"x","")</f>
        <v/>
      </c>
      <c r="AP454" s="35" t="str">
        <f>IF(AND($D454&lt;=2028,Zisk!$D$10&gt;=2028),"(","")</f>
        <v/>
      </c>
      <c r="AQ454" s="35" t="str">
        <f>IF(AND($D454&lt;=2028,Zisk!$D$10&gt;=2028),"1","")</f>
        <v/>
      </c>
      <c r="AR454" s="35" t="str">
        <f>IF(AND($D454&lt;=2028,Zisk!$D$10&gt;=2028),"+","")</f>
        <v/>
      </c>
      <c r="AS454" s="37" t="str">
        <f>IF(AND($D454&lt;=2028,Zisk!$D$10&gt;=2028),VstupniParametry_SKRYT!$D$12,"")</f>
        <v/>
      </c>
      <c r="AT454" s="35" t="str">
        <f>IF(AND($D454&lt;=2028,Zisk!$D$10&gt;=2028),")","")</f>
        <v/>
      </c>
      <c r="AU454" s="38" t="str">
        <f>IF(AND(D454&lt;2028,2028&lt;=Zisk!$D$10),1,IF(D454=2028,0,""))</f>
        <v/>
      </c>
      <c r="AV454" s="39" t="str">
        <f>IF(AND($D454&lt;=2028,Zisk!$D$10&gt;=2029),"x","")</f>
        <v/>
      </c>
      <c r="AW454" s="35" t="str">
        <f>IF(AND($D454&lt;=2029,Zisk!$D$10&gt;=2029),"(","")</f>
        <v/>
      </c>
      <c r="AX454" s="35" t="str">
        <f>IF(AND($D454&lt;=2029,Zisk!$D$10&gt;=2029),"1","")</f>
        <v/>
      </c>
      <c r="AY454" s="35" t="str">
        <f>IF(AND($D454&lt;=2029,Zisk!$D$10&gt;=2029),"+","")</f>
        <v/>
      </c>
      <c r="AZ454" s="37" t="str">
        <f>IF(AND($D454&lt;=2029,Zisk!$D$10&gt;=2029),VstupniParametry_SKRYT!$D$13,"")</f>
        <v/>
      </c>
      <c r="BA454" s="35" t="str">
        <f>IF(AND($D454&lt;=2029,Zisk!$D$10&gt;=2029),")","")</f>
        <v/>
      </c>
      <c r="BB454" s="38" t="str">
        <f>IF(AND(D454&lt;2029,2029&lt;=Zisk!$D$10),1,IF(D454=2029,0,""))</f>
        <v/>
      </c>
      <c r="BC454" s="39" t="str">
        <f>IF(AND($D454&lt;=2029,Zisk!$D$10&gt;=2030),"x","")</f>
        <v/>
      </c>
      <c r="BD454" s="35" t="str">
        <f>IF(AND($D454&lt;=2030,Zisk!$D$10&gt;=2030),"(","")</f>
        <v/>
      </c>
      <c r="BE454" s="35" t="str">
        <f>IF(AND($D454&lt;=2030,Zisk!$D$10&gt;=2030),"1","")</f>
        <v/>
      </c>
      <c r="BF454" s="35" t="str">
        <f>IF(AND($D454&lt;=2030,Zisk!$D$10&gt;=2030),"+","")</f>
        <v/>
      </c>
      <c r="BG454" s="37" t="str">
        <f>IF(AND($D454&lt;=2030,Zisk!$D$10&gt;=2030),VstupniParametry_SKRYT!$D$14,"")</f>
        <v/>
      </c>
      <c r="BH454" s="35" t="str">
        <f>IF(AND($D454&lt;=2030,Zisk!$D$10&gt;=2030),")","")</f>
        <v/>
      </c>
      <c r="BI454" s="38" t="str">
        <f>IF(AND(D454&lt;2030,2030&lt;=Zisk!$D$10),1,IF(D454=2030,0,""))</f>
        <v/>
      </c>
      <c r="BJ454" s="40" t="s">
        <v>32</v>
      </c>
      <c r="BK454" s="37">
        <f t="shared" si="214"/>
        <v>1</v>
      </c>
      <c r="BL454" s="35" t="str">
        <f t="shared" si="215"/>
        <v>x</v>
      </c>
      <c r="BM454" s="41">
        <f t="shared" si="216"/>
        <v>1</v>
      </c>
      <c r="BN454" s="37" t="str">
        <f t="shared" si="217"/>
        <v>x</v>
      </c>
      <c r="BO454" s="41">
        <f t="shared" si="202"/>
        <v>1.018</v>
      </c>
      <c r="BP454" s="41" t="str">
        <f t="shared" si="203"/>
        <v/>
      </c>
      <c r="BQ454" s="41" t="str">
        <f t="shared" si="204"/>
        <v/>
      </c>
      <c r="BR454" s="41" t="str">
        <f t="shared" si="205"/>
        <v/>
      </c>
      <c r="BS454" s="41" t="str">
        <f t="shared" si="206"/>
        <v/>
      </c>
      <c r="BT454" s="41" t="str">
        <f t="shared" si="207"/>
        <v/>
      </c>
      <c r="BU454" s="41" t="str">
        <f t="shared" si="208"/>
        <v/>
      </c>
      <c r="BV454" s="41" t="str">
        <f t="shared" si="209"/>
        <v/>
      </c>
      <c r="BW454" s="41" t="str">
        <f t="shared" si="210"/>
        <v/>
      </c>
      <c r="BX454" s="41" t="str">
        <f t="shared" si="211"/>
        <v/>
      </c>
      <c r="BY454" s="41" t="str">
        <f t="shared" si="212"/>
        <v/>
      </c>
      <c r="BZ454" s="40" t="s">
        <v>32</v>
      </c>
      <c r="CA454" s="41">
        <f t="shared" si="213"/>
        <v>1.018</v>
      </c>
      <c r="CB454" s="35"/>
      <c r="CC454" s="36">
        <f>IF(D454&gt;Zisk!$D$10,"",E454*CA454)</f>
        <v>0</v>
      </c>
    </row>
    <row r="455" spans="2:81" x14ac:dyDescent="0.2">
      <c r="B455" s="28" t="str">
        <f>Zisk!B466</f>
        <v/>
      </c>
      <c r="C455" s="28">
        <f>Zisk!C466</f>
        <v>0</v>
      </c>
      <c r="D455" s="28">
        <f>Zisk!E466</f>
        <v>0</v>
      </c>
      <c r="E455" s="29">
        <f>Zisk!D466</f>
        <v>0</v>
      </c>
      <c r="F455" s="29"/>
      <c r="G455" s="28" t="str">
        <f t="shared" si="188"/>
        <v>(</v>
      </c>
      <c r="H455" s="28" t="str">
        <f t="shared" si="189"/>
        <v>1</v>
      </c>
      <c r="I455" s="28" t="str">
        <f t="shared" si="190"/>
        <v>+</v>
      </c>
      <c r="J455" s="30">
        <f>IF($D455&lt;=2021,VstupniParametry_SKRYT!$D$5,"")</f>
        <v>0.02</v>
      </c>
      <c r="K455" s="28" t="str">
        <f t="shared" si="191"/>
        <v>)</v>
      </c>
      <c r="L455" s="31">
        <f>IF($D455&lt;=2021,COUNTIF(Vypocet_SKRYT!T452:AS452,"&gt;=1"),"")</f>
        <v>0</v>
      </c>
      <c r="M455" s="32" t="str">
        <f t="shared" si="192"/>
        <v>x</v>
      </c>
      <c r="N455" s="28" t="str">
        <f t="shared" si="193"/>
        <v>(</v>
      </c>
      <c r="O455" s="28" t="str">
        <f t="shared" si="194"/>
        <v>1</v>
      </c>
      <c r="P455" s="28" t="str">
        <f t="shared" si="195"/>
        <v>+</v>
      </c>
      <c r="Q455" s="30">
        <f>IF($D455&lt;=2024,VstupniParametry_SKRYT!$D$6,"")</f>
        <v>0.06</v>
      </c>
      <c r="R455" s="28" t="str">
        <f t="shared" si="196"/>
        <v>)</v>
      </c>
      <c r="S455" s="31">
        <f>IF($D455&lt;=2024,COUNTIFS(Vypocet_SKRYT!AT452:AV452,"&gt;=1"),"")</f>
        <v>0</v>
      </c>
      <c r="T455" s="32" t="str">
        <f t="shared" si="197"/>
        <v>x</v>
      </c>
      <c r="U455" s="28" t="str">
        <f t="shared" si="198"/>
        <v>(</v>
      </c>
      <c r="V455" s="28" t="str">
        <f t="shared" si="199"/>
        <v>1</v>
      </c>
      <c r="W455" s="28" t="str">
        <f t="shared" si="200"/>
        <v>+</v>
      </c>
      <c r="X455" s="30">
        <f>IF($D455&lt;=2025,VstupniParametry_SKRYT!$D$9,"")</f>
        <v>1.7999999999999999E-2</v>
      </c>
      <c r="Y455" s="28" t="str">
        <f t="shared" si="201"/>
        <v>)</v>
      </c>
      <c r="Z455" s="31">
        <f>IF(AND(D455&lt;2025,2025&lt;=Zisk!$D$10),1,IF(D455=2025,0,""))</f>
        <v>1</v>
      </c>
      <c r="AA455" s="32" t="str">
        <f>IF(AND($D455&lt;=2025,Zisk!$D$10&gt;=2026),"x","")</f>
        <v/>
      </c>
      <c r="AB455" s="28" t="str">
        <f>IF(AND($D455&lt;=2026,Zisk!$D$10&gt;=2026),"(","")</f>
        <v/>
      </c>
      <c r="AC455" s="28" t="str">
        <f>IF(AND($D455&lt;=2026,Zisk!$D$10&gt;=2026),"1","")</f>
        <v/>
      </c>
      <c r="AD455" s="28" t="str">
        <f>IF(AND($D455&lt;=2026,Zisk!$D$10&gt;=2026),"+","")</f>
        <v/>
      </c>
      <c r="AE455" s="30" t="str">
        <f>IF(AND($D455&lt;=2026,Zisk!$D$10&gt;=2026),VstupniParametry_SKRYT!$D$10,"")</f>
        <v/>
      </c>
      <c r="AF455" s="28" t="str">
        <f>IF(AND($D455&lt;=2026,Zisk!$D$10&gt;=2026),")","")</f>
        <v/>
      </c>
      <c r="AG455" s="31" t="str">
        <f>IF(AND(D455&lt;2026,2026&lt;=Zisk!$D$10),1,IF(D455=2026,0,""))</f>
        <v/>
      </c>
      <c r="AH455" s="32" t="str">
        <f>IF(AND($D455&lt;=2026,Zisk!$D$10&gt;=2027),"x","")</f>
        <v/>
      </c>
      <c r="AI455" s="28" t="str">
        <f>IF(AND($D455&lt;=2027,Zisk!$D$10&gt;=2027),"(","")</f>
        <v/>
      </c>
      <c r="AJ455" s="28" t="str">
        <f>IF(AND($D455&lt;=2027,Zisk!$D$10&gt;=2027),"1","")</f>
        <v/>
      </c>
      <c r="AK455" s="28" t="str">
        <f>IF(AND($D455&lt;=2027,Zisk!$D$10&gt;=2027),"+","")</f>
        <v/>
      </c>
      <c r="AL455" s="30" t="str">
        <f>IF(AND($D455&lt;=2027,Zisk!$D$10&gt;=2027),VstupniParametry_SKRYT!$D$11,"")</f>
        <v/>
      </c>
      <c r="AM455" s="28" t="str">
        <f>IF(AND($D455&lt;=2027,Zisk!$D$10&gt;=2027),")","")</f>
        <v/>
      </c>
      <c r="AN455" s="31" t="str">
        <f>IF(AND(D455&lt;2027,2027&lt;=Zisk!$D$10),1,IF(D455=2027,0,""))</f>
        <v/>
      </c>
      <c r="AO455" s="32" t="str">
        <f>IF(AND($D455&lt;=2027,Zisk!$D$10&gt;=2028),"x","")</f>
        <v/>
      </c>
      <c r="AP455" s="28" t="str">
        <f>IF(AND($D455&lt;=2028,Zisk!$D$10&gt;=2028),"(","")</f>
        <v/>
      </c>
      <c r="AQ455" s="28" t="str">
        <f>IF(AND($D455&lt;=2028,Zisk!$D$10&gt;=2028),"1","")</f>
        <v/>
      </c>
      <c r="AR455" s="28" t="str">
        <f>IF(AND($D455&lt;=2028,Zisk!$D$10&gt;=2028),"+","")</f>
        <v/>
      </c>
      <c r="AS455" s="30" t="str">
        <f>IF(AND($D455&lt;=2028,Zisk!$D$10&gt;=2028),VstupniParametry_SKRYT!$D$12,"")</f>
        <v/>
      </c>
      <c r="AT455" s="28" t="str">
        <f>IF(AND($D455&lt;=2028,Zisk!$D$10&gt;=2028),")","")</f>
        <v/>
      </c>
      <c r="AU455" s="31" t="str">
        <f>IF(AND(D455&lt;2028,2028&lt;=Zisk!$D$10),1,IF(D455=2028,0,""))</f>
        <v/>
      </c>
      <c r="AV455" s="32" t="str">
        <f>IF(AND($D455&lt;=2028,Zisk!$D$10&gt;=2029),"x","")</f>
        <v/>
      </c>
      <c r="AW455" s="28" t="str">
        <f>IF(AND($D455&lt;=2029,Zisk!$D$10&gt;=2029),"(","")</f>
        <v/>
      </c>
      <c r="AX455" s="28" t="str">
        <f>IF(AND($D455&lt;=2029,Zisk!$D$10&gt;=2029),"1","")</f>
        <v/>
      </c>
      <c r="AY455" s="28" t="str">
        <f>IF(AND($D455&lt;=2029,Zisk!$D$10&gt;=2029),"+","")</f>
        <v/>
      </c>
      <c r="AZ455" s="30" t="str">
        <f>IF(AND($D455&lt;=2029,Zisk!$D$10&gt;=2029),VstupniParametry_SKRYT!$D$13,"")</f>
        <v/>
      </c>
      <c r="BA455" s="28" t="str">
        <f>IF(AND($D455&lt;=2029,Zisk!$D$10&gt;=2029),")","")</f>
        <v/>
      </c>
      <c r="BB455" s="31" t="str">
        <f>IF(AND(D455&lt;2029,2029&lt;=Zisk!$D$10),1,IF(D455=2029,0,""))</f>
        <v/>
      </c>
      <c r="BC455" s="32" t="str">
        <f>IF(AND($D455&lt;=2029,Zisk!$D$10&gt;=2030),"x","")</f>
        <v/>
      </c>
      <c r="BD455" s="28" t="str">
        <f>IF(AND($D455&lt;=2030,Zisk!$D$10&gt;=2030),"(","")</f>
        <v/>
      </c>
      <c r="BE455" s="28" t="str">
        <f>IF(AND($D455&lt;=2030,Zisk!$D$10&gt;=2030),"1","")</f>
        <v/>
      </c>
      <c r="BF455" s="28" t="str">
        <f>IF(AND($D455&lt;=2030,Zisk!$D$10&gt;=2030),"+","")</f>
        <v/>
      </c>
      <c r="BG455" s="30" t="str">
        <f>IF(AND($D455&lt;=2030,Zisk!$D$10&gt;=2030),VstupniParametry_SKRYT!$D$14,"")</f>
        <v/>
      </c>
      <c r="BH455" s="28" t="str">
        <f>IF(AND($D455&lt;=2030,Zisk!$D$10&gt;=2030),")","")</f>
        <v/>
      </c>
      <c r="BI455" s="31" t="str">
        <f>IF(AND(D455&lt;2030,2030&lt;=Zisk!$D$10),1,IF(D455=2030,0,""))</f>
        <v/>
      </c>
      <c r="BJ455" s="33" t="s">
        <v>32</v>
      </c>
      <c r="BK455" s="30">
        <f t="shared" si="214"/>
        <v>1</v>
      </c>
      <c r="BL455" s="28" t="str">
        <f t="shared" si="215"/>
        <v>x</v>
      </c>
      <c r="BM455" s="34">
        <f t="shared" si="216"/>
        <v>1</v>
      </c>
      <c r="BN455" s="30" t="str">
        <f t="shared" si="217"/>
        <v>x</v>
      </c>
      <c r="BO455" s="34">
        <f t="shared" si="202"/>
        <v>1.018</v>
      </c>
      <c r="BP455" s="34" t="str">
        <f t="shared" si="203"/>
        <v/>
      </c>
      <c r="BQ455" s="34" t="str">
        <f t="shared" si="204"/>
        <v/>
      </c>
      <c r="BR455" s="34" t="str">
        <f t="shared" si="205"/>
        <v/>
      </c>
      <c r="BS455" s="34" t="str">
        <f t="shared" si="206"/>
        <v/>
      </c>
      <c r="BT455" s="34" t="str">
        <f t="shared" si="207"/>
        <v/>
      </c>
      <c r="BU455" s="34" t="str">
        <f t="shared" si="208"/>
        <v/>
      </c>
      <c r="BV455" s="34" t="str">
        <f t="shared" si="209"/>
        <v/>
      </c>
      <c r="BW455" s="34" t="str">
        <f t="shared" si="210"/>
        <v/>
      </c>
      <c r="BX455" s="34" t="str">
        <f t="shared" si="211"/>
        <v/>
      </c>
      <c r="BY455" s="34" t="str">
        <f t="shared" si="212"/>
        <v/>
      </c>
      <c r="BZ455" s="33" t="s">
        <v>32</v>
      </c>
      <c r="CA455" s="34">
        <f t="shared" si="213"/>
        <v>1.018</v>
      </c>
      <c r="CB455" s="28"/>
      <c r="CC455" s="29">
        <f>IF(D455&gt;Zisk!$D$10,"",E455*CA455)</f>
        <v>0</v>
      </c>
    </row>
    <row r="456" spans="2:81" x14ac:dyDescent="0.2">
      <c r="B456" s="35" t="str">
        <f>Zisk!B467</f>
        <v/>
      </c>
      <c r="C456" s="35">
        <f>Zisk!C467</f>
        <v>0</v>
      </c>
      <c r="D456" s="35">
        <f>Zisk!E467</f>
        <v>0</v>
      </c>
      <c r="E456" s="36">
        <f>Zisk!D467</f>
        <v>0</v>
      </c>
      <c r="F456" s="36"/>
      <c r="G456" s="35" t="str">
        <f t="shared" si="188"/>
        <v>(</v>
      </c>
      <c r="H456" s="35" t="str">
        <f t="shared" si="189"/>
        <v>1</v>
      </c>
      <c r="I456" s="35" t="str">
        <f t="shared" si="190"/>
        <v>+</v>
      </c>
      <c r="J456" s="37">
        <f>IF($D456&lt;=2021,VstupniParametry_SKRYT!$D$5,"")</f>
        <v>0.02</v>
      </c>
      <c r="K456" s="35" t="str">
        <f t="shared" si="191"/>
        <v>)</v>
      </c>
      <c r="L456" s="38">
        <f>IF($D456&lt;=2021,COUNTIF(Vypocet_SKRYT!T453:AS453,"&gt;=1"),"")</f>
        <v>0</v>
      </c>
      <c r="M456" s="39" t="str">
        <f t="shared" si="192"/>
        <v>x</v>
      </c>
      <c r="N456" s="35" t="str">
        <f t="shared" si="193"/>
        <v>(</v>
      </c>
      <c r="O456" s="35" t="str">
        <f t="shared" si="194"/>
        <v>1</v>
      </c>
      <c r="P456" s="35" t="str">
        <f t="shared" si="195"/>
        <v>+</v>
      </c>
      <c r="Q456" s="37">
        <f>IF($D456&lt;=2024,VstupniParametry_SKRYT!$D$6,"")</f>
        <v>0.06</v>
      </c>
      <c r="R456" s="35" t="str">
        <f t="shared" si="196"/>
        <v>)</v>
      </c>
      <c r="S456" s="38">
        <f>IF($D456&lt;=2024,COUNTIFS(Vypocet_SKRYT!AT453:AV453,"&gt;=1"),"")</f>
        <v>0</v>
      </c>
      <c r="T456" s="39" t="str">
        <f t="shared" si="197"/>
        <v>x</v>
      </c>
      <c r="U456" s="35" t="str">
        <f t="shared" si="198"/>
        <v>(</v>
      </c>
      <c r="V456" s="35" t="str">
        <f t="shared" si="199"/>
        <v>1</v>
      </c>
      <c r="W456" s="35" t="str">
        <f t="shared" si="200"/>
        <v>+</v>
      </c>
      <c r="X456" s="37">
        <f>IF($D456&lt;=2025,VstupniParametry_SKRYT!$D$9,"")</f>
        <v>1.7999999999999999E-2</v>
      </c>
      <c r="Y456" s="35" t="str">
        <f t="shared" si="201"/>
        <v>)</v>
      </c>
      <c r="Z456" s="38">
        <f>IF(AND(D456&lt;2025,2025&lt;=Zisk!$D$10),1,IF(D456=2025,0,""))</f>
        <v>1</v>
      </c>
      <c r="AA456" s="39" t="str">
        <f>IF(AND($D456&lt;=2025,Zisk!$D$10&gt;=2026),"x","")</f>
        <v/>
      </c>
      <c r="AB456" s="35" t="str">
        <f>IF(AND($D456&lt;=2026,Zisk!$D$10&gt;=2026),"(","")</f>
        <v/>
      </c>
      <c r="AC456" s="35" t="str">
        <f>IF(AND($D456&lt;=2026,Zisk!$D$10&gt;=2026),"1","")</f>
        <v/>
      </c>
      <c r="AD456" s="35" t="str">
        <f>IF(AND($D456&lt;=2026,Zisk!$D$10&gt;=2026),"+","")</f>
        <v/>
      </c>
      <c r="AE456" s="37" t="str">
        <f>IF(AND($D456&lt;=2026,Zisk!$D$10&gt;=2026),VstupniParametry_SKRYT!$D$10,"")</f>
        <v/>
      </c>
      <c r="AF456" s="35" t="str">
        <f>IF(AND($D456&lt;=2026,Zisk!$D$10&gt;=2026),")","")</f>
        <v/>
      </c>
      <c r="AG456" s="38" t="str">
        <f>IF(AND(D456&lt;2026,2026&lt;=Zisk!$D$10),1,IF(D456=2026,0,""))</f>
        <v/>
      </c>
      <c r="AH456" s="39" t="str">
        <f>IF(AND($D456&lt;=2026,Zisk!$D$10&gt;=2027),"x","")</f>
        <v/>
      </c>
      <c r="AI456" s="35" t="str">
        <f>IF(AND($D456&lt;=2027,Zisk!$D$10&gt;=2027),"(","")</f>
        <v/>
      </c>
      <c r="AJ456" s="35" t="str">
        <f>IF(AND($D456&lt;=2027,Zisk!$D$10&gt;=2027),"1","")</f>
        <v/>
      </c>
      <c r="AK456" s="35" t="str">
        <f>IF(AND($D456&lt;=2027,Zisk!$D$10&gt;=2027),"+","")</f>
        <v/>
      </c>
      <c r="AL456" s="37" t="str">
        <f>IF(AND($D456&lt;=2027,Zisk!$D$10&gt;=2027),VstupniParametry_SKRYT!$D$11,"")</f>
        <v/>
      </c>
      <c r="AM456" s="35" t="str">
        <f>IF(AND($D456&lt;=2027,Zisk!$D$10&gt;=2027),")","")</f>
        <v/>
      </c>
      <c r="AN456" s="38" t="str">
        <f>IF(AND(D456&lt;2027,2027&lt;=Zisk!$D$10),1,IF(D456=2027,0,""))</f>
        <v/>
      </c>
      <c r="AO456" s="39" t="str">
        <f>IF(AND($D456&lt;=2027,Zisk!$D$10&gt;=2028),"x","")</f>
        <v/>
      </c>
      <c r="AP456" s="35" t="str">
        <f>IF(AND($D456&lt;=2028,Zisk!$D$10&gt;=2028),"(","")</f>
        <v/>
      </c>
      <c r="AQ456" s="35" t="str">
        <f>IF(AND($D456&lt;=2028,Zisk!$D$10&gt;=2028),"1","")</f>
        <v/>
      </c>
      <c r="AR456" s="35" t="str">
        <f>IF(AND($D456&lt;=2028,Zisk!$D$10&gt;=2028),"+","")</f>
        <v/>
      </c>
      <c r="AS456" s="37" t="str">
        <f>IF(AND($D456&lt;=2028,Zisk!$D$10&gt;=2028),VstupniParametry_SKRYT!$D$12,"")</f>
        <v/>
      </c>
      <c r="AT456" s="35" t="str">
        <f>IF(AND($D456&lt;=2028,Zisk!$D$10&gt;=2028),")","")</f>
        <v/>
      </c>
      <c r="AU456" s="38" t="str">
        <f>IF(AND(D456&lt;2028,2028&lt;=Zisk!$D$10),1,IF(D456=2028,0,""))</f>
        <v/>
      </c>
      <c r="AV456" s="39" t="str">
        <f>IF(AND($D456&lt;=2028,Zisk!$D$10&gt;=2029),"x","")</f>
        <v/>
      </c>
      <c r="AW456" s="35" t="str">
        <f>IF(AND($D456&lt;=2029,Zisk!$D$10&gt;=2029),"(","")</f>
        <v/>
      </c>
      <c r="AX456" s="35" t="str">
        <f>IF(AND($D456&lt;=2029,Zisk!$D$10&gt;=2029),"1","")</f>
        <v/>
      </c>
      <c r="AY456" s="35" t="str">
        <f>IF(AND($D456&lt;=2029,Zisk!$D$10&gt;=2029),"+","")</f>
        <v/>
      </c>
      <c r="AZ456" s="37" t="str">
        <f>IF(AND($D456&lt;=2029,Zisk!$D$10&gt;=2029),VstupniParametry_SKRYT!$D$13,"")</f>
        <v/>
      </c>
      <c r="BA456" s="35" t="str">
        <f>IF(AND($D456&lt;=2029,Zisk!$D$10&gt;=2029),")","")</f>
        <v/>
      </c>
      <c r="BB456" s="38" t="str">
        <f>IF(AND(D456&lt;2029,2029&lt;=Zisk!$D$10),1,IF(D456=2029,0,""))</f>
        <v/>
      </c>
      <c r="BC456" s="39" t="str">
        <f>IF(AND($D456&lt;=2029,Zisk!$D$10&gt;=2030),"x","")</f>
        <v/>
      </c>
      <c r="BD456" s="35" t="str">
        <f>IF(AND($D456&lt;=2030,Zisk!$D$10&gt;=2030),"(","")</f>
        <v/>
      </c>
      <c r="BE456" s="35" t="str">
        <f>IF(AND($D456&lt;=2030,Zisk!$D$10&gt;=2030),"1","")</f>
        <v/>
      </c>
      <c r="BF456" s="35" t="str">
        <f>IF(AND($D456&lt;=2030,Zisk!$D$10&gt;=2030),"+","")</f>
        <v/>
      </c>
      <c r="BG456" s="37" t="str">
        <f>IF(AND($D456&lt;=2030,Zisk!$D$10&gt;=2030),VstupniParametry_SKRYT!$D$14,"")</f>
        <v/>
      </c>
      <c r="BH456" s="35" t="str">
        <f>IF(AND($D456&lt;=2030,Zisk!$D$10&gt;=2030),")","")</f>
        <v/>
      </c>
      <c r="BI456" s="38" t="str">
        <f>IF(AND(D456&lt;2030,2030&lt;=Zisk!$D$10),1,IF(D456=2030,0,""))</f>
        <v/>
      </c>
      <c r="BJ456" s="40" t="s">
        <v>32</v>
      </c>
      <c r="BK456" s="37">
        <f t="shared" si="214"/>
        <v>1</v>
      </c>
      <c r="BL456" s="35" t="str">
        <f t="shared" si="215"/>
        <v>x</v>
      </c>
      <c r="BM456" s="41">
        <f t="shared" si="216"/>
        <v>1</v>
      </c>
      <c r="BN456" s="37" t="str">
        <f t="shared" si="217"/>
        <v>x</v>
      </c>
      <c r="BO456" s="41">
        <f t="shared" si="202"/>
        <v>1.018</v>
      </c>
      <c r="BP456" s="41" t="str">
        <f t="shared" si="203"/>
        <v/>
      </c>
      <c r="BQ456" s="41" t="str">
        <f t="shared" si="204"/>
        <v/>
      </c>
      <c r="BR456" s="41" t="str">
        <f t="shared" si="205"/>
        <v/>
      </c>
      <c r="BS456" s="41" t="str">
        <f t="shared" si="206"/>
        <v/>
      </c>
      <c r="BT456" s="41" t="str">
        <f t="shared" si="207"/>
        <v/>
      </c>
      <c r="BU456" s="41" t="str">
        <f t="shared" si="208"/>
        <v/>
      </c>
      <c r="BV456" s="41" t="str">
        <f t="shared" si="209"/>
        <v/>
      </c>
      <c r="BW456" s="41" t="str">
        <f t="shared" si="210"/>
        <v/>
      </c>
      <c r="BX456" s="41" t="str">
        <f t="shared" si="211"/>
        <v/>
      </c>
      <c r="BY456" s="41" t="str">
        <f t="shared" si="212"/>
        <v/>
      </c>
      <c r="BZ456" s="40" t="s">
        <v>32</v>
      </c>
      <c r="CA456" s="41">
        <f t="shared" si="213"/>
        <v>1.018</v>
      </c>
      <c r="CB456" s="35"/>
      <c r="CC456" s="36">
        <f>IF(D456&gt;Zisk!$D$10,"",E456*CA456)</f>
        <v>0</v>
      </c>
    </row>
    <row r="457" spans="2:81" x14ac:dyDescent="0.2">
      <c r="B457" s="28" t="str">
        <f>Zisk!B468</f>
        <v/>
      </c>
      <c r="C457" s="28">
        <f>Zisk!C468</f>
        <v>0</v>
      </c>
      <c r="D457" s="28">
        <f>Zisk!E468</f>
        <v>0</v>
      </c>
      <c r="E457" s="29">
        <f>Zisk!D468</f>
        <v>0</v>
      </c>
      <c r="F457" s="29"/>
      <c r="G457" s="28" t="str">
        <f t="shared" si="188"/>
        <v>(</v>
      </c>
      <c r="H457" s="28" t="str">
        <f t="shared" si="189"/>
        <v>1</v>
      </c>
      <c r="I457" s="28" t="str">
        <f t="shared" si="190"/>
        <v>+</v>
      </c>
      <c r="J457" s="30">
        <f>IF($D457&lt;=2021,VstupniParametry_SKRYT!$D$5,"")</f>
        <v>0.02</v>
      </c>
      <c r="K457" s="28" t="str">
        <f t="shared" si="191"/>
        <v>)</v>
      </c>
      <c r="L457" s="31">
        <f>IF($D457&lt;=2021,COUNTIF(Vypocet_SKRYT!T454:AS454,"&gt;=1"),"")</f>
        <v>0</v>
      </c>
      <c r="M457" s="32" t="str">
        <f t="shared" si="192"/>
        <v>x</v>
      </c>
      <c r="N457" s="28" t="str">
        <f t="shared" si="193"/>
        <v>(</v>
      </c>
      <c r="O457" s="28" t="str">
        <f t="shared" si="194"/>
        <v>1</v>
      </c>
      <c r="P457" s="28" t="str">
        <f t="shared" si="195"/>
        <v>+</v>
      </c>
      <c r="Q457" s="30">
        <f>IF($D457&lt;=2024,VstupniParametry_SKRYT!$D$6,"")</f>
        <v>0.06</v>
      </c>
      <c r="R457" s="28" t="str">
        <f t="shared" si="196"/>
        <v>)</v>
      </c>
      <c r="S457" s="31">
        <f>IF($D457&lt;=2024,COUNTIFS(Vypocet_SKRYT!AT454:AV454,"&gt;=1"),"")</f>
        <v>0</v>
      </c>
      <c r="T457" s="32" t="str">
        <f t="shared" si="197"/>
        <v>x</v>
      </c>
      <c r="U457" s="28" t="str">
        <f t="shared" si="198"/>
        <v>(</v>
      </c>
      <c r="V457" s="28" t="str">
        <f t="shared" si="199"/>
        <v>1</v>
      </c>
      <c r="W457" s="28" t="str">
        <f t="shared" si="200"/>
        <v>+</v>
      </c>
      <c r="X457" s="30">
        <f>IF($D457&lt;=2025,VstupniParametry_SKRYT!$D$9,"")</f>
        <v>1.7999999999999999E-2</v>
      </c>
      <c r="Y457" s="28" t="str">
        <f t="shared" si="201"/>
        <v>)</v>
      </c>
      <c r="Z457" s="31">
        <f>IF(AND(D457&lt;2025,2025&lt;=Zisk!$D$10),1,IF(D457=2025,0,""))</f>
        <v>1</v>
      </c>
      <c r="AA457" s="32" t="str">
        <f>IF(AND($D457&lt;=2025,Zisk!$D$10&gt;=2026),"x","")</f>
        <v/>
      </c>
      <c r="AB457" s="28" t="str">
        <f>IF(AND($D457&lt;=2026,Zisk!$D$10&gt;=2026),"(","")</f>
        <v/>
      </c>
      <c r="AC457" s="28" t="str">
        <f>IF(AND($D457&lt;=2026,Zisk!$D$10&gt;=2026),"1","")</f>
        <v/>
      </c>
      <c r="AD457" s="28" t="str">
        <f>IF(AND($D457&lt;=2026,Zisk!$D$10&gt;=2026),"+","")</f>
        <v/>
      </c>
      <c r="AE457" s="30" t="str">
        <f>IF(AND($D457&lt;=2026,Zisk!$D$10&gt;=2026),VstupniParametry_SKRYT!$D$10,"")</f>
        <v/>
      </c>
      <c r="AF457" s="28" t="str">
        <f>IF(AND($D457&lt;=2026,Zisk!$D$10&gt;=2026),")","")</f>
        <v/>
      </c>
      <c r="AG457" s="31" t="str">
        <f>IF(AND(D457&lt;2026,2026&lt;=Zisk!$D$10),1,IF(D457=2026,0,""))</f>
        <v/>
      </c>
      <c r="AH457" s="32" t="str">
        <f>IF(AND($D457&lt;=2026,Zisk!$D$10&gt;=2027),"x","")</f>
        <v/>
      </c>
      <c r="AI457" s="28" t="str">
        <f>IF(AND($D457&lt;=2027,Zisk!$D$10&gt;=2027),"(","")</f>
        <v/>
      </c>
      <c r="AJ457" s="28" t="str">
        <f>IF(AND($D457&lt;=2027,Zisk!$D$10&gt;=2027),"1","")</f>
        <v/>
      </c>
      <c r="AK457" s="28" t="str">
        <f>IF(AND($D457&lt;=2027,Zisk!$D$10&gt;=2027),"+","")</f>
        <v/>
      </c>
      <c r="AL457" s="30" t="str">
        <f>IF(AND($D457&lt;=2027,Zisk!$D$10&gt;=2027),VstupniParametry_SKRYT!$D$11,"")</f>
        <v/>
      </c>
      <c r="AM457" s="28" t="str">
        <f>IF(AND($D457&lt;=2027,Zisk!$D$10&gt;=2027),")","")</f>
        <v/>
      </c>
      <c r="AN457" s="31" t="str">
        <f>IF(AND(D457&lt;2027,2027&lt;=Zisk!$D$10),1,IF(D457=2027,0,""))</f>
        <v/>
      </c>
      <c r="AO457" s="32" t="str">
        <f>IF(AND($D457&lt;=2027,Zisk!$D$10&gt;=2028),"x","")</f>
        <v/>
      </c>
      <c r="AP457" s="28" t="str">
        <f>IF(AND($D457&lt;=2028,Zisk!$D$10&gt;=2028),"(","")</f>
        <v/>
      </c>
      <c r="AQ457" s="28" t="str">
        <f>IF(AND($D457&lt;=2028,Zisk!$D$10&gt;=2028),"1","")</f>
        <v/>
      </c>
      <c r="AR457" s="28" t="str">
        <f>IF(AND($D457&lt;=2028,Zisk!$D$10&gt;=2028),"+","")</f>
        <v/>
      </c>
      <c r="AS457" s="30" t="str">
        <f>IF(AND($D457&lt;=2028,Zisk!$D$10&gt;=2028),VstupniParametry_SKRYT!$D$12,"")</f>
        <v/>
      </c>
      <c r="AT457" s="28" t="str">
        <f>IF(AND($D457&lt;=2028,Zisk!$D$10&gt;=2028),")","")</f>
        <v/>
      </c>
      <c r="AU457" s="31" t="str">
        <f>IF(AND(D457&lt;2028,2028&lt;=Zisk!$D$10),1,IF(D457=2028,0,""))</f>
        <v/>
      </c>
      <c r="AV457" s="32" t="str">
        <f>IF(AND($D457&lt;=2028,Zisk!$D$10&gt;=2029),"x","")</f>
        <v/>
      </c>
      <c r="AW457" s="28" t="str">
        <f>IF(AND($D457&lt;=2029,Zisk!$D$10&gt;=2029),"(","")</f>
        <v/>
      </c>
      <c r="AX457" s="28" t="str">
        <f>IF(AND($D457&lt;=2029,Zisk!$D$10&gt;=2029),"1","")</f>
        <v/>
      </c>
      <c r="AY457" s="28" t="str">
        <f>IF(AND($D457&lt;=2029,Zisk!$D$10&gt;=2029),"+","")</f>
        <v/>
      </c>
      <c r="AZ457" s="30" t="str">
        <f>IF(AND($D457&lt;=2029,Zisk!$D$10&gt;=2029),VstupniParametry_SKRYT!$D$13,"")</f>
        <v/>
      </c>
      <c r="BA457" s="28" t="str">
        <f>IF(AND($D457&lt;=2029,Zisk!$D$10&gt;=2029),")","")</f>
        <v/>
      </c>
      <c r="BB457" s="31" t="str">
        <f>IF(AND(D457&lt;2029,2029&lt;=Zisk!$D$10),1,IF(D457=2029,0,""))</f>
        <v/>
      </c>
      <c r="BC457" s="32" t="str">
        <f>IF(AND($D457&lt;=2029,Zisk!$D$10&gt;=2030),"x","")</f>
        <v/>
      </c>
      <c r="BD457" s="28" t="str">
        <f>IF(AND($D457&lt;=2030,Zisk!$D$10&gt;=2030),"(","")</f>
        <v/>
      </c>
      <c r="BE457" s="28" t="str">
        <f>IF(AND($D457&lt;=2030,Zisk!$D$10&gt;=2030),"1","")</f>
        <v/>
      </c>
      <c r="BF457" s="28" t="str">
        <f>IF(AND($D457&lt;=2030,Zisk!$D$10&gt;=2030),"+","")</f>
        <v/>
      </c>
      <c r="BG457" s="30" t="str">
        <f>IF(AND($D457&lt;=2030,Zisk!$D$10&gt;=2030),VstupniParametry_SKRYT!$D$14,"")</f>
        <v/>
      </c>
      <c r="BH457" s="28" t="str">
        <f>IF(AND($D457&lt;=2030,Zisk!$D$10&gt;=2030),")","")</f>
        <v/>
      </c>
      <c r="BI457" s="31" t="str">
        <f>IF(AND(D457&lt;2030,2030&lt;=Zisk!$D$10),1,IF(D457=2030,0,""))</f>
        <v/>
      </c>
      <c r="BJ457" s="33" t="s">
        <v>32</v>
      </c>
      <c r="BK457" s="30">
        <f t="shared" si="214"/>
        <v>1</v>
      </c>
      <c r="BL457" s="28" t="str">
        <f t="shared" si="215"/>
        <v>x</v>
      </c>
      <c r="BM457" s="34">
        <f t="shared" si="216"/>
        <v>1</v>
      </c>
      <c r="BN457" s="30" t="str">
        <f t="shared" si="217"/>
        <v>x</v>
      </c>
      <c r="BO457" s="34">
        <f t="shared" si="202"/>
        <v>1.018</v>
      </c>
      <c r="BP457" s="34" t="str">
        <f t="shared" si="203"/>
        <v/>
      </c>
      <c r="BQ457" s="34" t="str">
        <f t="shared" si="204"/>
        <v/>
      </c>
      <c r="BR457" s="34" t="str">
        <f t="shared" si="205"/>
        <v/>
      </c>
      <c r="BS457" s="34" t="str">
        <f t="shared" si="206"/>
        <v/>
      </c>
      <c r="BT457" s="34" t="str">
        <f t="shared" si="207"/>
        <v/>
      </c>
      <c r="BU457" s="34" t="str">
        <f t="shared" si="208"/>
        <v/>
      </c>
      <c r="BV457" s="34" t="str">
        <f t="shared" si="209"/>
        <v/>
      </c>
      <c r="BW457" s="34" t="str">
        <f t="shared" si="210"/>
        <v/>
      </c>
      <c r="BX457" s="34" t="str">
        <f t="shared" si="211"/>
        <v/>
      </c>
      <c r="BY457" s="34" t="str">
        <f t="shared" si="212"/>
        <v/>
      </c>
      <c r="BZ457" s="33" t="s">
        <v>32</v>
      </c>
      <c r="CA457" s="34">
        <f t="shared" si="213"/>
        <v>1.018</v>
      </c>
      <c r="CB457" s="28"/>
      <c r="CC457" s="29">
        <f>IF(D457&gt;Zisk!$D$10,"",E457*CA457)</f>
        <v>0</v>
      </c>
    </row>
    <row r="458" spans="2:81" x14ac:dyDescent="0.2">
      <c r="B458" s="35" t="str">
        <f>Zisk!B469</f>
        <v/>
      </c>
      <c r="C458" s="35">
        <f>Zisk!C469</f>
        <v>0</v>
      </c>
      <c r="D458" s="35">
        <f>Zisk!E469</f>
        <v>0</v>
      </c>
      <c r="E458" s="36">
        <f>Zisk!D469</f>
        <v>0</v>
      </c>
      <c r="F458" s="36"/>
      <c r="G458" s="35" t="str">
        <f t="shared" si="188"/>
        <v>(</v>
      </c>
      <c r="H458" s="35" t="str">
        <f t="shared" si="189"/>
        <v>1</v>
      </c>
      <c r="I458" s="35" t="str">
        <f t="shared" si="190"/>
        <v>+</v>
      </c>
      <c r="J458" s="37">
        <f>IF($D458&lt;=2021,VstupniParametry_SKRYT!$D$5,"")</f>
        <v>0.02</v>
      </c>
      <c r="K458" s="35" t="str">
        <f t="shared" si="191"/>
        <v>)</v>
      </c>
      <c r="L458" s="38">
        <f>IF($D458&lt;=2021,COUNTIF(Vypocet_SKRYT!T455:AS455,"&gt;=1"),"")</f>
        <v>0</v>
      </c>
      <c r="M458" s="39" t="str">
        <f t="shared" si="192"/>
        <v>x</v>
      </c>
      <c r="N458" s="35" t="str">
        <f t="shared" si="193"/>
        <v>(</v>
      </c>
      <c r="O458" s="35" t="str">
        <f t="shared" si="194"/>
        <v>1</v>
      </c>
      <c r="P458" s="35" t="str">
        <f t="shared" si="195"/>
        <v>+</v>
      </c>
      <c r="Q458" s="37">
        <f>IF($D458&lt;=2024,VstupniParametry_SKRYT!$D$6,"")</f>
        <v>0.06</v>
      </c>
      <c r="R458" s="35" t="str">
        <f t="shared" si="196"/>
        <v>)</v>
      </c>
      <c r="S458" s="38">
        <f>IF($D458&lt;=2024,COUNTIFS(Vypocet_SKRYT!AT455:AV455,"&gt;=1"),"")</f>
        <v>0</v>
      </c>
      <c r="T458" s="39" t="str">
        <f t="shared" si="197"/>
        <v>x</v>
      </c>
      <c r="U458" s="35" t="str">
        <f t="shared" si="198"/>
        <v>(</v>
      </c>
      <c r="V458" s="35" t="str">
        <f t="shared" si="199"/>
        <v>1</v>
      </c>
      <c r="W458" s="35" t="str">
        <f t="shared" si="200"/>
        <v>+</v>
      </c>
      <c r="X458" s="37">
        <f>IF($D458&lt;=2025,VstupniParametry_SKRYT!$D$9,"")</f>
        <v>1.7999999999999999E-2</v>
      </c>
      <c r="Y458" s="35" t="str">
        <f t="shared" si="201"/>
        <v>)</v>
      </c>
      <c r="Z458" s="38">
        <f>IF(AND(D458&lt;2025,2025&lt;=Zisk!$D$10),1,IF(D458=2025,0,""))</f>
        <v>1</v>
      </c>
      <c r="AA458" s="39" t="str">
        <f>IF(AND($D458&lt;=2025,Zisk!$D$10&gt;=2026),"x","")</f>
        <v/>
      </c>
      <c r="AB458" s="35" t="str">
        <f>IF(AND($D458&lt;=2026,Zisk!$D$10&gt;=2026),"(","")</f>
        <v/>
      </c>
      <c r="AC458" s="35" t="str">
        <f>IF(AND($D458&lt;=2026,Zisk!$D$10&gt;=2026),"1","")</f>
        <v/>
      </c>
      <c r="AD458" s="35" t="str">
        <f>IF(AND($D458&lt;=2026,Zisk!$D$10&gt;=2026),"+","")</f>
        <v/>
      </c>
      <c r="AE458" s="37" t="str">
        <f>IF(AND($D458&lt;=2026,Zisk!$D$10&gt;=2026),VstupniParametry_SKRYT!$D$10,"")</f>
        <v/>
      </c>
      <c r="AF458" s="35" t="str">
        <f>IF(AND($D458&lt;=2026,Zisk!$D$10&gt;=2026),")","")</f>
        <v/>
      </c>
      <c r="AG458" s="38" t="str">
        <f>IF(AND(D458&lt;2026,2026&lt;=Zisk!$D$10),1,IF(D458=2026,0,""))</f>
        <v/>
      </c>
      <c r="AH458" s="39" t="str">
        <f>IF(AND($D458&lt;=2026,Zisk!$D$10&gt;=2027),"x","")</f>
        <v/>
      </c>
      <c r="AI458" s="35" t="str">
        <f>IF(AND($D458&lt;=2027,Zisk!$D$10&gt;=2027),"(","")</f>
        <v/>
      </c>
      <c r="AJ458" s="35" t="str">
        <f>IF(AND($D458&lt;=2027,Zisk!$D$10&gt;=2027),"1","")</f>
        <v/>
      </c>
      <c r="AK458" s="35" t="str">
        <f>IF(AND($D458&lt;=2027,Zisk!$D$10&gt;=2027),"+","")</f>
        <v/>
      </c>
      <c r="AL458" s="37" t="str">
        <f>IF(AND($D458&lt;=2027,Zisk!$D$10&gt;=2027),VstupniParametry_SKRYT!$D$11,"")</f>
        <v/>
      </c>
      <c r="AM458" s="35" t="str">
        <f>IF(AND($D458&lt;=2027,Zisk!$D$10&gt;=2027),")","")</f>
        <v/>
      </c>
      <c r="AN458" s="38" t="str">
        <f>IF(AND(D458&lt;2027,2027&lt;=Zisk!$D$10),1,IF(D458=2027,0,""))</f>
        <v/>
      </c>
      <c r="AO458" s="39" t="str">
        <f>IF(AND($D458&lt;=2027,Zisk!$D$10&gt;=2028),"x","")</f>
        <v/>
      </c>
      <c r="AP458" s="35" t="str">
        <f>IF(AND($D458&lt;=2028,Zisk!$D$10&gt;=2028),"(","")</f>
        <v/>
      </c>
      <c r="AQ458" s="35" t="str">
        <f>IF(AND($D458&lt;=2028,Zisk!$D$10&gt;=2028),"1","")</f>
        <v/>
      </c>
      <c r="AR458" s="35" t="str">
        <f>IF(AND($D458&lt;=2028,Zisk!$D$10&gt;=2028),"+","")</f>
        <v/>
      </c>
      <c r="AS458" s="37" t="str">
        <f>IF(AND($D458&lt;=2028,Zisk!$D$10&gt;=2028),VstupniParametry_SKRYT!$D$12,"")</f>
        <v/>
      </c>
      <c r="AT458" s="35" t="str">
        <f>IF(AND($D458&lt;=2028,Zisk!$D$10&gt;=2028),")","")</f>
        <v/>
      </c>
      <c r="AU458" s="38" t="str">
        <f>IF(AND(D458&lt;2028,2028&lt;=Zisk!$D$10),1,IF(D458=2028,0,""))</f>
        <v/>
      </c>
      <c r="AV458" s="39" t="str">
        <f>IF(AND($D458&lt;=2028,Zisk!$D$10&gt;=2029),"x","")</f>
        <v/>
      </c>
      <c r="AW458" s="35" t="str">
        <f>IF(AND($D458&lt;=2029,Zisk!$D$10&gt;=2029),"(","")</f>
        <v/>
      </c>
      <c r="AX458" s="35" t="str">
        <f>IF(AND($D458&lt;=2029,Zisk!$D$10&gt;=2029),"1","")</f>
        <v/>
      </c>
      <c r="AY458" s="35" t="str">
        <f>IF(AND($D458&lt;=2029,Zisk!$D$10&gt;=2029),"+","")</f>
        <v/>
      </c>
      <c r="AZ458" s="37" t="str">
        <f>IF(AND($D458&lt;=2029,Zisk!$D$10&gt;=2029),VstupniParametry_SKRYT!$D$13,"")</f>
        <v/>
      </c>
      <c r="BA458" s="35" t="str">
        <f>IF(AND($D458&lt;=2029,Zisk!$D$10&gt;=2029),")","")</f>
        <v/>
      </c>
      <c r="BB458" s="38" t="str">
        <f>IF(AND(D458&lt;2029,2029&lt;=Zisk!$D$10),1,IF(D458=2029,0,""))</f>
        <v/>
      </c>
      <c r="BC458" s="39" t="str">
        <f>IF(AND($D458&lt;=2029,Zisk!$D$10&gt;=2030),"x","")</f>
        <v/>
      </c>
      <c r="BD458" s="35" t="str">
        <f>IF(AND($D458&lt;=2030,Zisk!$D$10&gt;=2030),"(","")</f>
        <v/>
      </c>
      <c r="BE458" s="35" t="str">
        <f>IF(AND($D458&lt;=2030,Zisk!$D$10&gt;=2030),"1","")</f>
        <v/>
      </c>
      <c r="BF458" s="35" t="str">
        <f>IF(AND($D458&lt;=2030,Zisk!$D$10&gt;=2030),"+","")</f>
        <v/>
      </c>
      <c r="BG458" s="37" t="str">
        <f>IF(AND($D458&lt;=2030,Zisk!$D$10&gt;=2030),VstupniParametry_SKRYT!$D$14,"")</f>
        <v/>
      </c>
      <c r="BH458" s="35" t="str">
        <f>IF(AND($D458&lt;=2030,Zisk!$D$10&gt;=2030),")","")</f>
        <v/>
      </c>
      <c r="BI458" s="38" t="str">
        <f>IF(AND(D458&lt;2030,2030&lt;=Zisk!$D$10),1,IF(D458=2030,0,""))</f>
        <v/>
      </c>
      <c r="BJ458" s="40" t="s">
        <v>32</v>
      </c>
      <c r="BK458" s="37">
        <f t="shared" si="214"/>
        <v>1</v>
      </c>
      <c r="BL458" s="35" t="str">
        <f t="shared" si="215"/>
        <v>x</v>
      </c>
      <c r="BM458" s="41">
        <f t="shared" si="216"/>
        <v>1</v>
      </c>
      <c r="BN458" s="37" t="str">
        <f t="shared" si="217"/>
        <v>x</v>
      </c>
      <c r="BO458" s="41">
        <f t="shared" si="202"/>
        <v>1.018</v>
      </c>
      <c r="BP458" s="41" t="str">
        <f t="shared" si="203"/>
        <v/>
      </c>
      <c r="BQ458" s="41" t="str">
        <f t="shared" si="204"/>
        <v/>
      </c>
      <c r="BR458" s="41" t="str">
        <f t="shared" si="205"/>
        <v/>
      </c>
      <c r="BS458" s="41" t="str">
        <f t="shared" si="206"/>
        <v/>
      </c>
      <c r="BT458" s="41" t="str">
        <f t="shared" si="207"/>
        <v/>
      </c>
      <c r="BU458" s="41" t="str">
        <f t="shared" si="208"/>
        <v/>
      </c>
      <c r="BV458" s="41" t="str">
        <f t="shared" si="209"/>
        <v/>
      </c>
      <c r="BW458" s="41" t="str">
        <f t="shared" si="210"/>
        <v/>
      </c>
      <c r="BX458" s="41" t="str">
        <f t="shared" si="211"/>
        <v/>
      </c>
      <c r="BY458" s="41" t="str">
        <f t="shared" si="212"/>
        <v/>
      </c>
      <c r="BZ458" s="40" t="s">
        <v>32</v>
      </c>
      <c r="CA458" s="41">
        <f t="shared" si="213"/>
        <v>1.018</v>
      </c>
      <c r="CB458" s="35"/>
      <c r="CC458" s="36">
        <f>IF(D458&gt;Zisk!$D$10,"",E458*CA458)</f>
        <v>0</v>
      </c>
    </row>
    <row r="459" spans="2:81" x14ac:dyDescent="0.2">
      <c r="B459" s="28" t="str">
        <f>Zisk!B470</f>
        <v/>
      </c>
      <c r="C459" s="28">
        <f>Zisk!C470</f>
        <v>0</v>
      </c>
      <c r="D459" s="28">
        <f>Zisk!E470</f>
        <v>0</v>
      </c>
      <c r="E459" s="29">
        <f>Zisk!D470</f>
        <v>0</v>
      </c>
      <c r="F459" s="29"/>
      <c r="G459" s="28" t="str">
        <f t="shared" ref="G459:G522" si="218">IF($D459&lt;=2021,"(","")</f>
        <v>(</v>
      </c>
      <c r="H459" s="28" t="str">
        <f t="shared" ref="H459:H522" si="219">IF($D459&lt;=2021,"1","")</f>
        <v>1</v>
      </c>
      <c r="I459" s="28" t="str">
        <f t="shared" ref="I459:I522" si="220">IF($D459&lt;=2021,"+","")</f>
        <v>+</v>
      </c>
      <c r="J459" s="30">
        <f>IF($D459&lt;=2021,VstupniParametry_SKRYT!$D$5,"")</f>
        <v>0.02</v>
      </c>
      <c r="K459" s="28" t="str">
        <f t="shared" ref="K459:K522" si="221">IF($D459&lt;=2021,")","")</f>
        <v>)</v>
      </c>
      <c r="L459" s="31">
        <f>IF($D459&lt;=2021,COUNTIF(Vypocet_SKRYT!T456:AS456,"&gt;=1"),"")</f>
        <v>0</v>
      </c>
      <c r="M459" s="32" t="str">
        <f t="shared" ref="M459:M522" si="222">IF($D459&lt;=2021,"x","")</f>
        <v>x</v>
      </c>
      <c r="N459" s="28" t="str">
        <f t="shared" ref="N459:N522" si="223">IF($D459&lt;=2024,"(","")</f>
        <v>(</v>
      </c>
      <c r="O459" s="28" t="str">
        <f t="shared" ref="O459:O522" si="224">IF($D459&lt;=2024,"1","")</f>
        <v>1</v>
      </c>
      <c r="P459" s="28" t="str">
        <f t="shared" ref="P459:P522" si="225">IF($D459&lt;=2024,"+","")</f>
        <v>+</v>
      </c>
      <c r="Q459" s="30">
        <f>IF($D459&lt;=2024,VstupniParametry_SKRYT!$D$6,"")</f>
        <v>0.06</v>
      </c>
      <c r="R459" s="28" t="str">
        <f t="shared" ref="R459:R522" si="226">IF($D459&lt;=2024,")","")</f>
        <v>)</v>
      </c>
      <c r="S459" s="31">
        <f>IF($D459&lt;=2024,COUNTIFS(Vypocet_SKRYT!AT456:AV456,"&gt;=1"),"")</f>
        <v>0</v>
      </c>
      <c r="T459" s="32" t="str">
        <f t="shared" ref="T459:T522" si="227">IF($D459&lt;=2024,"x","")</f>
        <v>x</v>
      </c>
      <c r="U459" s="28" t="str">
        <f t="shared" ref="U459:U522" si="228">IF($D459&lt;=2025,"(","")</f>
        <v>(</v>
      </c>
      <c r="V459" s="28" t="str">
        <f t="shared" ref="V459:V522" si="229">IF($D459&lt;=2025,"1","")</f>
        <v>1</v>
      </c>
      <c r="W459" s="28" t="str">
        <f t="shared" ref="W459:W522" si="230">IF($D459&lt;=2025,"+","")</f>
        <v>+</v>
      </c>
      <c r="X459" s="30">
        <f>IF($D459&lt;=2025,VstupniParametry_SKRYT!$D$9,"")</f>
        <v>1.7999999999999999E-2</v>
      </c>
      <c r="Y459" s="28" t="str">
        <f t="shared" ref="Y459:Y522" si="231">IF($D459&lt;=2025,")","")</f>
        <v>)</v>
      </c>
      <c r="Z459" s="31">
        <f>IF(AND(D459&lt;2025,2025&lt;=Zisk!$D$10),1,IF(D459=2025,0,""))</f>
        <v>1</v>
      </c>
      <c r="AA459" s="32" t="str">
        <f>IF(AND($D459&lt;=2025,Zisk!$D$10&gt;=2026),"x","")</f>
        <v/>
      </c>
      <c r="AB459" s="28" t="str">
        <f>IF(AND($D459&lt;=2026,Zisk!$D$10&gt;=2026),"(","")</f>
        <v/>
      </c>
      <c r="AC459" s="28" t="str">
        <f>IF(AND($D459&lt;=2026,Zisk!$D$10&gt;=2026),"1","")</f>
        <v/>
      </c>
      <c r="AD459" s="28" t="str">
        <f>IF(AND($D459&lt;=2026,Zisk!$D$10&gt;=2026),"+","")</f>
        <v/>
      </c>
      <c r="AE459" s="30" t="str">
        <f>IF(AND($D459&lt;=2026,Zisk!$D$10&gt;=2026),VstupniParametry_SKRYT!$D$10,"")</f>
        <v/>
      </c>
      <c r="AF459" s="28" t="str">
        <f>IF(AND($D459&lt;=2026,Zisk!$D$10&gt;=2026),")","")</f>
        <v/>
      </c>
      <c r="AG459" s="31" t="str">
        <f>IF(AND(D459&lt;2026,2026&lt;=Zisk!$D$10),1,IF(D459=2026,0,""))</f>
        <v/>
      </c>
      <c r="AH459" s="32" t="str">
        <f>IF(AND($D459&lt;=2026,Zisk!$D$10&gt;=2027),"x","")</f>
        <v/>
      </c>
      <c r="AI459" s="28" t="str">
        <f>IF(AND($D459&lt;=2027,Zisk!$D$10&gt;=2027),"(","")</f>
        <v/>
      </c>
      <c r="AJ459" s="28" t="str">
        <f>IF(AND($D459&lt;=2027,Zisk!$D$10&gt;=2027),"1","")</f>
        <v/>
      </c>
      <c r="AK459" s="28" t="str">
        <f>IF(AND($D459&lt;=2027,Zisk!$D$10&gt;=2027),"+","")</f>
        <v/>
      </c>
      <c r="AL459" s="30" t="str">
        <f>IF(AND($D459&lt;=2027,Zisk!$D$10&gt;=2027),VstupniParametry_SKRYT!$D$11,"")</f>
        <v/>
      </c>
      <c r="AM459" s="28" t="str">
        <f>IF(AND($D459&lt;=2027,Zisk!$D$10&gt;=2027),")","")</f>
        <v/>
      </c>
      <c r="AN459" s="31" t="str">
        <f>IF(AND(D459&lt;2027,2027&lt;=Zisk!$D$10),1,IF(D459=2027,0,""))</f>
        <v/>
      </c>
      <c r="AO459" s="32" t="str">
        <f>IF(AND($D459&lt;=2027,Zisk!$D$10&gt;=2028),"x","")</f>
        <v/>
      </c>
      <c r="AP459" s="28" t="str">
        <f>IF(AND($D459&lt;=2028,Zisk!$D$10&gt;=2028),"(","")</f>
        <v/>
      </c>
      <c r="AQ459" s="28" t="str">
        <f>IF(AND($D459&lt;=2028,Zisk!$D$10&gt;=2028),"1","")</f>
        <v/>
      </c>
      <c r="AR459" s="28" t="str">
        <f>IF(AND($D459&lt;=2028,Zisk!$D$10&gt;=2028),"+","")</f>
        <v/>
      </c>
      <c r="AS459" s="30" t="str">
        <f>IF(AND($D459&lt;=2028,Zisk!$D$10&gt;=2028),VstupniParametry_SKRYT!$D$12,"")</f>
        <v/>
      </c>
      <c r="AT459" s="28" t="str">
        <f>IF(AND($D459&lt;=2028,Zisk!$D$10&gt;=2028),")","")</f>
        <v/>
      </c>
      <c r="AU459" s="31" t="str">
        <f>IF(AND(D459&lt;2028,2028&lt;=Zisk!$D$10),1,IF(D459=2028,0,""))</f>
        <v/>
      </c>
      <c r="AV459" s="32" t="str">
        <f>IF(AND($D459&lt;=2028,Zisk!$D$10&gt;=2029),"x","")</f>
        <v/>
      </c>
      <c r="AW459" s="28" t="str">
        <f>IF(AND($D459&lt;=2029,Zisk!$D$10&gt;=2029),"(","")</f>
        <v/>
      </c>
      <c r="AX459" s="28" t="str">
        <f>IF(AND($D459&lt;=2029,Zisk!$D$10&gt;=2029),"1","")</f>
        <v/>
      </c>
      <c r="AY459" s="28" t="str">
        <f>IF(AND($D459&lt;=2029,Zisk!$D$10&gt;=2029),"+","")</f>
        <v/>
      </c>
      <c r="AZ459" s="30" t="str">
        <f>IF(AND($D459&lt;=2029,Zisk!$D$10&gt;=2029),VstupniParametry_SKRYT!$D$13,"")</f>
        <v/>
      </c>
      <c r="BA459" s="28" t="str">
        <f>IF(AND($D459&lt;=2029,Zisk!$D$10&gt;=2029),")","")</f>
        <v/>
      </c>
      <c r="BB459" s="31" t="str">
        <f>IF(AND(D459&lt;2029,2029&lt;=Zisk!$D$10),1,IF(D459=2029,0,""))</f>
        <v/>
      </c>
      <c r="BC459" s="32" t="str">
        <f>IF(AND($D459&lt;=2029,Zisk!$D$10&gt;=2030),"x","")</f>
        <v/>
      </c>
      <c r="BD459" s="28" t="str">
        <f>IF(AND($D459&lt;=2030,Zisk!$D$10&gt;=2030),"(","")</f>
        <v/>
      </c>
      <c r="BE459" s="28" t="str">
        <f>IF(AND($D459&lt;=2030,Zisk!$D$10&gt;=2030),"1","")</f>
        <v/>
      </c>
      <c r="BF459" s="28" t="str">
        <f>IF(AND($D459&lt;=2030,Zisk!$D$10&gt;=2030),"+","")</f>
        <v/>
      </c>
      <c r="BG459" s="30" t="str">
        <f>IF(AND($D459&lt;=2030,Zisk!$D$10&gt;=2030),VstupniParametry_SKRYT!$D$14,"")</f>
        <v/>
      </c>
      <c r="BH459" s="28" t="str">
        <f>IF(AND($D459&lt;=2030,Zisk!$D$10&gt;=2030),")","")</f>
        <v/>
      </c>
      <c r="BI459" s="31" t="str">
        <f>IF(AND(D459&lt;2030,2030&lt;=Zisk!$D$10),1,IF(D459=2030,0,""))</f>
        <v/>
      </c>
      <c r="BJ459" s="33" t="s">
        <v>32</v>
      </c>
      <c r="BK459" s="30">
        <f t="shared" si="214"/>
        <v>1</v>
      </c>
      <c r="BL459" s="28" t="str">
        <f t="shared" si="215"/>
        <v>x</v>
      </c>
      <c r="BM459" s="34">
        <f t="shared" si="216"/>
        <v>1</v>
      </c>
      <c r="BN459" s="30" t="str">
        <f t="shared" si="217"/>
        <v>x</v>
      </c>
      <c r="BO459" s="34">
        <f t="shared" ref="BO459:BO522" si="232">IF(X459="","",IF(BO$8=$D459,1,(1+X459)^Z459))</f>
        <v>1.018</v>
      </c>
      <c r="BP459" s="34" t="str">
        <f t="shared" ref="BP459:BP522" si="233">AA459</f>
        <v/>
      </c>
      <c r="BQ459" s="34" t="str">
        <f t="shared" ref="BQ459:BQ522" si="234">IF(AE459="","",(1+AE459)^AG459)</f>
        <v/>
      </c>
      <c r="BR459" s="34" t="str">
        <f t="shared" ref="BR459:BR522" si="235">AH459</f>
        <v/>
      </c>
      <c r="BS459" s="34" t="str">
        <f t="shared" ref="BS459:BS522" si="236">IF(AL459="","",(1+AL459)^AN459)</f>
        <v/>
      </c>
      <c r="BT459" s="34" t="str">
        <f t="shared" ref="BT459:BT522" si="237">AO459</f>
        <v/>
      </c>
      <c r="BU459" s="34" t="str">
        <f t="shared" ref="BU459:BU522" si="238">IF(AS459="","",(1+AS459)^AU459)</f>
        <v/>
      </c>
      <c r="BV459" s="34" t="str">
        <f t="shared" ref="BV459:BV522" si="239">AV459</f>
        <v/>
      </c>
      <c r="BW459" s="34" t="str">
        <f t="shared" ref="BW459:BW522" si="240">IF(AZ459="","",(1+AZ459)^BB459)</f>
        <v/>
      </c>
      <c r="BX459" s="34" t="str">
        <f t="shared" ref="BX459:BX522" si="241">BC459</f>
        <v/>
      </c>
      <c r="BY459" s="34" t="str">
        <f t="shared" ref="BY459:BY522" si="242">IF(BG459="","",(1+BG459)^BI459)</f>
        <v/>
      </c>
      <c r="BZ459" s="33" t="s">
        <v>32</v>
      </c>
      <c r="CA459" s="34">
        <f t="shared" ref="CA459:CA522" si="243">IF(BK459="",1,BK459)*IF(BM459="",1,BM459)*IF(BO459="",1,BO459)*IF(BQ459="",1,BQ459)*IF(BS459="",1,BS459)*IF(BU459="",1,BU459)*IF(BW459="",1,BW459)*IF(BY459="",1,BY459)</f>
        <v>1.018</v>
      </c>
      <c r="CB459" s="28"/>
      <c r="CC459" s="29">
        <f>IF(D459&gt;Zisk!$D$10,"",E459*CA459)</f>
        <v>0</v>
      </c>
    </row>
    <row r="460" spans="2:81" x14ac:dyDescent="0.2">
      <c r="B460" s="35" t="str">
        <f>Zisk!B471</f>
        <v/>
      </c>
      <c r="C460" s="35">
        <f>Zisk!C471</f>
        <v>0</v>
      </c>
      <c r="D460" s="35">
        <f>Zisk!E471</f>
        <v>0</v>
      </c>
      <c r="E460" s="36">
        <f>Zisk!D471</f>
        <v>0</v>
      </c>
      <c r="F460" s="36"/>
      <c r="G460" s="35" t="str">
        <f t="shared" si="218"/>
        <v>(</v>
      </c>
      <c r="H460" s="35" t="str">
        <f t="shared" si="219"/>
        <v>1</v>
      </c>
      <c r="I460" s="35" t="str">
        <f t="shared" si="220"/>
        <v>+</v>
      </c>
      <c r="J460" s="37">
        <f>IF($D460&lt;=2021,VstupniParametry_SKRYT!$D$5,"")</f>
        <v>0.02</v>
      </c>
      <c r="K460" s="35" t="str">
        <f t="shared" si="221"/>
        <v>)</v>
      </c>
      <c r="L460" s="38">
        <f>IF($D460&lt;=2021,COUNTIF(Vypocet_SKRYT!T457:AS457,"&gt;=1"),"")</f>
        <v>0</v>
      </c>
      <c r="M460" s="39" t="str">
        <f t="shared" si="222"/>
        <v>x</v>
      </c>
      <c r="N460" s="35" t="str">
        <f t="shared" si="223"/>
        <v>(</v>
      </c>
      <c r="O460" s="35" t="str">
        <f t="shared" si="224"/>
        <v>1</v>
      </c>
      <c r="P460" s="35" t="str">
        <f t="shared" si="225"/>
        <v>+</v>
      </c>
      <c r="Q460" s="37">
        <f>IF($D460&lt;=2024,VstupniParametry_SKRYT!$D$6,"")</f>
        <v>0.06</v>
      </c>
      <c r="R460" s="35" t="str">
        <f t="shared" si="226"/>
        <v>)</v>
      </c>
      <c r="S460" s="38">
        <f>IF($D460&lt;=2024,COUNTIFS(Vypocet_SKRYT!AT457:AV457,"&gt;=1"),"")</f>
        <v>0</v>
      </c>
      <c r="T460" s="39" t="str">
        <f t="shared" si="227"/>
        <v>x</v>
      </c>
      <c r="U460" s="35" t="str">
        <f t="shared" si="228"/>
        <v>(</v>
      </c>
      <c r="V460" s="35" t="str">
        <f t="shared" si="229"/>
        <v>1</v>
      </c>
      <c r="W460" s="35" t="str">
        <f t="shared" si="230"/>
        <v>+</v>
      </c>
      <c r="X460" s="37">
        <f>IF($D460&lt;=2025,VstupniParametry_SKRYT!$D$9,"")</f>
        <v>1.7999999999999999E-2</v>
      </c>
      <c r="Y460" s="35" t="str">
        <f t="shared" si="231"/>
        <v>)</v>
      </c>
      <c r="Z460" s="38">
        <f>IF(AND(D460&lt;2025,2025&lt;=Zisk!$D$10),1,IF(D460=2025,0,""))</f>
        <v>1</v>
      </c>
      <c r="AA460" s="39" t="str">
        <f>IF(AND($D460&lt;=2025,Zisk!$D$10&gt;=2026),"x","")</f>
        <v/>
      </c>
      <c r="AB460" s="35" t="str">
        <f>IF(AND($D460&lt;=2026,Zisk!$D$10&gt;=2026),"(","")</f>
        <v/>
      </c>
      <c r="AC460" s="35" t="str">
        <f>IF(AND($D460&lt;=2026,Zisk!$D$10&gt;=2026),"1","")</f>
        <v/>
      </c>
      <c r="AD460" s="35" t="str">
        <f>IF(AND($D460&lt;=2026,Zisk!$D$10&gt;=2026),"+","")</f>
        <v/>
      </c>
      <c r="AE460" s="37" t="str">
        <f>IF(AND($D460&lt;=2026,Zisk!$D$10&gt;=2026),VstupniParametry_SKRYT!$D$10,"")</f>
        <v/>
      </c>
      <c r="AF460" s="35" t="str">
        <f>IF(AND($D460&lt;=2026,Zisk!$D$10&gt;=2026),")","")</f>
        <v/>
      </c>
      <c r="AG460" s="38" t="str">
        <f>IF(AND(D460&lt;2026,2026&lt;=Zisk!$D$10),1,IF(D460=2026,0,""))</f>
        <v/>
      </c>
      <c r="AH460" s="39" t="str">
        <f>IF(AND($D460&lt;=2026,Zisk!$D$10&gt;=2027),"x","")</f>
        <v/>
      </c>
      <c r="AI460" s="35" t="str">
        <f>IF(AND($D460&lt;=2027,Zisk!$D$10&gt;=2027),"(","")</f>
        <v/>
      </c>
      <c r="AJ460" s="35" t="str">
        <f>IF(AND($D460&lt;=2027,Zisk!$D$10&gt;=2027),"1","")</f>
        <v/>
      </c>
      <c r="AK460" s="35" t="str">
        <f>IF(AND($D460&lt;=2027,Zisk!$D$10&gt;=2027),"+","")</f>
        <v/>
      </c>
      <c r="AL460" s="37" t="str">
        <f>IF(AND($D460&lt;=2027,Zisk!$D$10&gt;=2027),VstupniParametry_SKRYT!$D$11,"")</f>
        <v/>
      </c>
      <c r="AM460" s="35" t="str">
        <f>IF(AND($D460&lt;=2027,Zisk!$D$10&gt;=2027),")","")</f>
        <v/>
      </c>
      <c r="AN460" s="38" t="str">
        <f>IF(AND(D460&lt;2027,2027&lt;=Zisk!$D$10),1,IF(D460=2027,0,""))</f>
        <v/>
      </c>
      <c r="AO460" s="39" t="str">
        <f>IF(AND($D460&lt;=2027,Zisk!$D$10&gt;=2028),"x","")</f>
        <v/>
      </c>
      <c r="AP460" s="35" t="str">
        <f>IF(AND($D460&lt;=2028,Zisk!$D$10&gt;=2028),"(","")</f>
        <v/>
      </c>
      <c r="AQ460" s="35" t="str">
        <f>IF(AND($D460&lt;=2028,Zisk!$D$10&gt;=2028),"1","")</f>
        <v/>
      </c>
      <c r="AR460" s="35" t="str">
        <f>IF(AND($D460&lt;=2028,Zisk!$D$10&gt;=2028),"+","")</f>
        <v/>
      </c>
      <c r="AS460" s="37" t="str">
        <f>IF(AND($D460&lt;=2028,Zisk!$D$10&gt;=2028),VstupniParametry_SKRYT!$D$12,"")</f>
        <v/>
      </c>
      <c r="AT460" s="35" t="str">
        <f>IF(AND($D460&lt;=2028,Zisk!$D$10&gt;=2028),")","")</f>
        <v/>
      </c>
      <c r="AU460" s="38" t="str">
        <f>IF(AND(D460&lt;2028,2028&lt;=Zisk!$D$10),1,IF(D460=2028,0,""))</f>
        <v/>
      </c>
      <c r="AV460" s="39" t="str">
        <f>IF(AND($D460&lt;=2028,Zisk!$D$10&gt;=2029),"x","")</f>
        <v/>
      </c>
      <c r="AW460" s="35" t="str">
        <f>IF(AND($D460&lt;=2029,Zisk!$D$10&gt;=2029),"(","")</f>
        <v/>
      </c>
      <c r="AX460" s="35" t="str">
        <f>IF(AND($D460&lt;=2029,Zisk!$D$10&gt;=2029),"1","")</f>
        <v/>
      </c>
      <c r="AY460" s="35" t="str">
        <f>IF(AND($D460&lt;=2029,Zisk!$D$10&gt;=2029),"+","")</f>
        <v/>
      </c>
      <c r="AZ460" s="37" t="str">
        <f>IF(AND($D460&lt;=2029,Zisk!$D$10&gt;=2029),VstupniParametry_SKRYT!$D$13,"")</f>
        <v/>
      </c>
      <c r="BA460" s="35" t="str">
        <f>IF(AND($D460&lt;=2029,Zisk!$D$10&gt;=2029),")","")</f>
        <v/>
      </c>
      <c r="BB460" s="38" t="str">
        <f>IF(AND(D460&lt;2029,2029&lt;=Zisk!$D$10),1,IF(D460=2029,0,""))</f>
        <v/>
      </c>
      <c r="BC460" s="39" t="str">
        <f>IF(AND($D460&lt;=2029,Zisk!$D$10&gt;=2030),"x","")</f>
        <v/>
      </c>
      <c r="BD460" s="35" t="str">
        <f>IF(AND($D460&lt;=2030,Zisk!$D$10&gt;=2030),"(","")</f>
        <v/>
      </c>
      <c r="BE460" s="35" t="str">
        <f>IF(AND($D460&lt;=2030,Zisk!$D$10&gt;=2030),"1","")</f>
        <v/>
      </c>
      <c r="BF460" s="35" t="str">
        <f>IF(AND($D460&lt;=2030,Zisk!$D$10&gt;=2030),"+","")</f>
        <v/>
      </c>
      <c r="BG460" s="37" t="str">
        <f>IF(AND($D460&lt;=2030,Zisk!$D$10&gt;=2030),VstupniParametry_SKRYT!$D$14,"")</f>
        <v/>
      </c>
      <c r="BH460" s="35" t="str">
        <f>IF(AND($D460&lt;=2030,Zisk!$D$10&gt;=2030),")","")</f>
        <v/>
      </c>
      <c r="BI460" s="38" t="str">
        <f>IF(AND(D460&lt;2030,2030&lt;=Zisk!$D$10),1,IF(D460=2030,0,""))</f>
        <v/>
      </c>
      <c r="BJ460" s="40" t="s">
        <v>32</v>
      </c>
      <c r="BK460" s="37">
        <f t="shared" ref="BK460:BK523" si="244">IF(J460="","",(1+J460)^L460)</f>
        <v>1</v>
      </c>
      <c r="BL460" s="35" t="str">
        <f t="shared" ref="BL460:BL523" si="245">M460</f>
        <v>x</v>
      </c>
      <c r="BM460" s="41">
        <f t="shared" ref="BM460:BM523" si="246">IF(J460="","",(1+Q460)^S460)</f>
        <v>1</v>
      </c>
      <c r="BN460" s="37" t="str">
        <f t="shared" ref="BN460:BN523" si="247">T460</f>
        <v>x</v>
      </c>
      <c r="BO460" s="41">
        <f t="shared" si="232"/>
        <v>1.018</v>
      </c>
      <c r="BP460" s="41" t="str">
        <f t="shared" si="233"/>
        <v/>
      </c>
      <c r="BQ460" s="41" t="str">
        <f t="shared" si="234"/>
        <v/>
      </c>
      <c r="BR460" s="41" t="str">
        <f t="shared" si="235"/>
        <v/>
      </c>
      <c r="BS460" s="41" t="str">
        <f t="shared" si="236"/>
        <v/>
      </c>
      <c r="BT460" s="41" t="str">
        <f t="shared" si="237"/>
        <v/>
      </c>
      <c r="BU460" s="41" t="str">
        <f t="shared" si="238"/>
        <v/>
      </c>
      <c r="BV460" s="41" t="str">
        <f t="shared" si="239"/>
        <v/>
      </c>
      <c r="BW460" s="41" t="str">
        <f t="shared" si="240"/>
        <v/>
      </c>
      <c r="BX460" s="41" t="str">
        <f t="shared" si="241"/>
        <v/>
      </c>
      <c r="BY460" s="41" t="str">
        <f t="shared" si="242"/>
        <v/>
      </c>
      <c r="BZ460" s="40" t="s">
        <v>32</v>
      </c>
      <c r="CA460" s="41">
        <f t="shared" si="243"/>
        <v>1.018</v>
      </c>
      <c r="CB460" s="35"/>
      <c r="CC460" s="36">
        <f>IF(D460&gt;Zisk!$D$10,"",E460*CA460)</f>
        <v>0</v>
      </c>
    </row>
    <row r="461" spans="2:81" x14ac:dyDescent="0.2">
      <c r="B461" s="28" t="str">
        <f>Zisk!B472</f>
        <v/>
      </c>
      <c r="C461" s="28">
        <f>Zisk!C472</f>
        <v>0</v>
      </c>
      <c r="D461" s="28">
        <f>Zisk!E472</f>
        <v>0</v>
      </c>
      <c r="E461" s="29">
        <f>Zisk!D472</f>
        <v>0</v>
      </c>
      <c r="F461" s="29"/>
      <c r="G461" s="28" t="str">
        <f t="shared" si="218"/>
        <v>(</v>
      </c>
      <c r="H461" s="28" t="str">
        <f t="shared" si="219"/>
        <v>1</v>
      </c>
      <c r="I461" s="28" t="str">
        <f t="shared" si="220"/>
        <v>+</v>
      </c>
      <c r="J461" s="30">
        <f>IF($D461&lt;=2021,VstupniParametry_SKRYT!$D$5,"")</f>
        <v>0.02</v>
      </c>
      <c r="K461" s="28" t="str">
        <f t="shared" si="221"/>
        <v>)</v>
      </c>
      <c r="L461" s="31">
        <f>IF($D461&lt;=2021,COUNTIF(Vypocet_SKRYT!T458:AS458,"&gt;=1"),"")</f>
        <v>0</v>
      </c>
      <c r="M461" s="32" t="str">
        <f t="shared" si="222"/>
        <v>x</v>
      </c>
      <c r="N461" s="28" t="str">
        <f t="shared" si="223"/>
        <v>(</v>
      </c>
      <c r="O461" s="28" t="str">
        <f t="shared" si="224"/>
        <v>1</v>
      </c>
      <c r="P461" s="28" t="str">
        <f t="shared" si="225"/>
        <v>+</v>
      </c>
      <c r="Q461" s="30">
        <f>IF($D461&lt;=2024,VstupniParametry_SKRYT!$D$6,"")</f>
        <v>0.06</v>
      </c>
      <c r="R461" s="28" t="str">
        <f t="shared" si="226"/>
        <v>)</v>
      </c>
      <c r="S461" s="31">
        <f>IF($D461&lt;=2024,COUNTIFS(Vypocet_SKRYT!AT458:AV458,"&gt;=1"),"")</f>
        <v>0</v>
      </c>
      <c r="T461" s="32" t="str">
        <f t="shared" si="227"/>
        <v>x</v>
      </c>
      <c r="U461" s="28" t="str">
        <f t="shared" si="228"/>
        <v>(</v>
      </c>
      <c r="V461" s="28" t="str">
        <f t="shared" si="229"/>
        <v>1</v>
      </c>
      <c r="W461" s="28" t="str">
        <f t="shared" si="230"/>
        <v>+</v>
      </c>
      <c r="X461" s="30">
        <f>IF($D461&lt;=2025,VstupniParametry_SKRYT!$D$9,"")</f>
        <v>1.7999999999999999E-2</v>
      </c>
      <c r="Y461" s="28" t="str">
        <f t="shared" si="231"/>
        <v>)</v>
      </c>
      <c r="Z461" s="31">
        <f>IF(AND(D461&lt;2025,2025&lt;=Zisk!$D$10),1,IF(D461=2025,0,""))</f>
        <v>1</v>
      </c>
      <c r="AA461" s="32" t="str">
        <f>IF(AND($D461&lt;=2025,Zisk!$D$10&gt;=2026),"x","")</f>
        <v/>
      </c>
      <c r="AB461" s="28" t="str">
        <f>IF(AND($D461&lt;=2026,Zisk!$D$10&gt;=2026),"(","")</f>
        <v/>
      </c>
      <c r="AC461" s="28" t="str">
        <f>IF(AND($D461&lt;=2026,Zisk!$D$10&gt;=2026),"1","")</f>
        <v/>
      </c>
      <c r="AD461" s="28" t="str">
        <f>IF(AND($D461&lt;=2026,Zisk!$D$10&gt;=2026),"+","")</f>
        <v/>
      </c>
      <c r="AE461" s="30" t="str">
        <f>IF(AND($D461&lt;=2026,Zisk!$D$10&gt;=2026),VstupniParametry_SKRYT!$D$10,"")</f>
        <v/>
      </c>
      <c r="AF461" s="28" t="str">
        <f>IF(AND($D461&lt;=2026,Zisk!$D$10&gt;=2026),")","")</f>
        <v/>
      </c>
      <c r="AG461" s="31" t="str">
        <f>IF(AND(D461&lt;2026,2026&lt;=Zisk!$D$10),1,IF(D461=2026,0,""))</f>
        <v/>
      </c>
      <c r="AH461" s="32" t="str">
        <f>IF(AND($D461&lt;=2026,Zisk!$D$10&gt;=2027),"x","")</f>
        <v/>
      </c>
      <c r="AI461" s="28" t="str">
        <f>IF(AND($D461&lt;=2027,Zisk!$D$10&gt;=2027),"(","")</f>
        <v/>
      </c>
      <c r="AJ461" s="28" t="str">
        <f>IF(AND($D461&lt;=2027,Zisk!$D$10&gt;=2027),"1","")</f>
        <v/>
      </c>
      <c r="AK461" s="28" t="str">
        <f>IF(AND($D461&lt;=2027,Zisk!$D$10&gt;=2027),"+","")</f>
        <v/>
      </c>
      <c r="AL461" s="30" t="str">
        <f>IF(AND($D461&lt;=2027,Zisk!$D$10&gt;=2027),VstupniParametry_SKRYT!$D$11,"")</f>
        <v/>
      </c>
      <c r="AM461" s="28" t="str">
        <f>IF(AND($D461&lt;=2027,Zisk!$D$10&gt;=2027),")","")</f>
        <v/>
      </c>
      <c r="AN461" s="31" t="str">
        <f>IF(AND(D461&lt;2027,2027&lt;=Zisk!$D$10),1,IF(D461=2027,0,""))</f>
        <v/>
      </c>
      <c r="AO461" s="32" t="str">
        <f>IF(AND($D461&lt;=2027,Zisk!$D$10&gt;=2028),"x","")</f>
        <v/>
      </c>
      <c r="AP461" s="28" t="str">
        <f>IF(AND($D461&lt;=2028,Zisk!$D$10&gt;=2028),"(","")</f>
        <v/>
      </c>
      <c r="AQ461" s="28" t="str">
        <f>IF(AND($D461&lt;=2028,Zisk!$D$10&gt;=2028),"1","")</f>
        <v/>
      </c>
      <c r="AR461" s="28" t="str">
        <f>IF(AND($D461&lt;=2028,Zisk!$D$10&gt;=2028),"+","")</f>
        <v/>
      </c>
      <c r="AS461" s="30" t="str">
        <f>IF(AND($D461&lt;=2028,Zisk!$D$10&gt;=2028),VstupniParametry_SKRYT!$D$12,"")</f>
        <v/>
      </c>
      <c r="AT461" s="28" t="str">
        <f>IF(AND($D461&lt;=2028,Zisk!$D$10&gt;=2028),")","")</f>
        <v/>
      </c>
      <c r="AU461" s="31" t="str">
        <f>IF(AND(D461&lt;2028,2028&lt;=Zisk!$D$10),1,IF(D461=2028,0,""))</f>
        <v/>
      </c>
      <c r="AV461" s="32" t="str">
        <f>IF(AND($D461&lt;=2028,Zisk!$D$10&gt;=2029),"x","")</f>
        <v/>
      </c>
      <c r="AW461" s="28" t="str">
        <f>IF(AND($D461&lt;=2029,Zisk!$D$10&gt;=2029),"(","")</f>
        <v/>
      </c>
      <c r="AX461" s="28" t="str">
        <f>IF(AND($D461&lt;=2029,Zisk!$D$10&gt;=2029),"1","")</f>
        <v/>
      </c>
      <c r="AY461" s="28" t="str">
        <f>IF(AND($D461&lt;=2029,Zisk!$D$10&gt;=2029),"+","")</f>
        <v/>
      </c>
      <c r="AZ461" s="30" t="str">
        <f>IF(AND($D461&lt;=2029,Zisk!$D$10&gt;=2029),VstupniParametry_SKRYT!$D$13,"")</f>
        <v/>
      </c>
      <c r="BA461" s="28" t="str">
        <f>IF(AND($D461&lt;=2029,Zisk!$D$10&gt;=2029),")","")</f>
        <v/>
      </c>
      <c r="BB461" s="31" t="str">
        <f>IF(AND(D461&lt;2029,2029&lt;=Zisk!$D$10),1,IF(D461=2029,0,""))</f>
        <v/>
      </c>
      <c r="BC461" s="32" t="str">
        <f>IF(AND($D461&lt;=2029,Zisk!$D$10&gt;=2030),"x","")</f>
        <v/>
      </c>
      <c r="BD461" s="28" t="str">
        <f>IF(AND($D461&lt;=2030,Zisk!$D$10&gt;=2030),"(","")</f>
        <v/>
      </c>
      <c r="BE461" s="28" t="str">
        <f>IF(AND($D461&lt;=2030,Zisk!$D$10&gt;=2030),"1","")</f>
        <v/>
      </c>
      <c r="BF461" s="28" t="str">
        <f>IF(AND($D461&lt;=2030,Zisk!$D$10&gt;=2030),"+","")</f>
        <v/>
      </c>
      <c r="BG461" s="30" t="str">
        <f>IF(AND($D461&lt;=2030,Zisk!$D$10&gt;=2030),VstupniParametry_SKRYT!$D$14,"")</f>
        <v/>
      </c>
      <c r="BH461" s="28" t="str">
        <f>IF(AND($D461&lt;=2030,Zisk!$D$10&gt;=2030),")","")</f>
        <v/>
      </c>
      <c r="BI461" s="31" t="str">
        <f>IF(AND(D461&lt;2030,2030&lt;=Zisk!$D$10),1,IF(D461=2030,0,""))</f>
        <v/>
      </c>
      <c r="BJ461" s="33" t="s">
        <v>32</v>
      </c>
      <c r="BK461" s="30">
        <f t="shared" si="244"/>
        <v>1</v>
      </c>
      <c r="BL461" s="28" t="str">
        <f t="shared" si="245"/>
        <v>x</v>
      </c>
      <c r="BM461" s="34">
        <f t="shared" si="246"/>
        <v>1</v>
      </c>
      <c r="BN461" s="30" t="str">
        <f t="shared" si="247"/>
        <v>x</v>
      </c>
      <c r="BO461" s="34">
        <f t="shared" si="232"/>
        <v>1.018</v>
      </c>
      <c r="BP461" s="34" t="str">
        <f t="shared" si="233"/>
        <v/>
      </c>
      <c r="BQ461" s="34" t="str">
        <f t="shared" si="234"/>
        <v/>
      </c>
      <c r="BR461" s="34" t="str">
        <f t="shared" si="235"/>
        <v/>
      </c>
      <c r="BS461" s="34" t="str">
        <f t="shared" si="236"/>
        <v/>
      </c>
      <c r="BT461" s="34" t="str">
        <f t="shared" si="237"/>
        <v/>
      </c>
      <c r="BU461" s="34" t="str">
        <f t="shared" si="238"/>
        <v/>
      </c>
      <c r="BV461" s="34" t="str">
        <f t="shared" si="239"/>
        <v/>
      </c>
      <c r="BW461" s="34" t="str">
        <f t="shared" si="240"/>
        <v/>
      </c>
      <c r="BX461" s="34" t="str">
        <f t="shared" si="241"/>
        <v/>
      </c>
      <c r="BY461" s="34" t="str">
        <f t="shared" si="242"/>
        <v/>
      </c>
      <c r="BZ461" s="33" t="s">
        <v>32</v>
      </c>
      <c r="CA461" s="34">
        <f t="shared" si="243"/>
        <v>1.018</v>
      </c>
      <c r="CB461" s="28"/>
      <c r="CC461" s="29">
        <f>IF(D461&gt;Zisk!$D$10,"",E461*CA461)</f>
        <v>0</v>
      </c>
    </row>
    <row r="462" spans="2:81" x14ac:dyDescent="0.2">
      <c r="B462" s="35" t="str">
        <f>Zisk!B473</f>
        <v/>
      </c>
      <c r="C462" s="35">
        <f>Zisk!C473</f>
        <v>0</v>
      </c>
      <c r="D462" s="35">
        <f>Zisk!E473</f>
        <v>0</v>
      </c>
      <c r="E462" s="36">
        <f>Zisk!D473</f>
        <v>0</v>
      </c>
      <c r="F462" s="36"/>
      <c r="G462" s="35" t="str">
        <f t="shared" si="218"/>
        <v>(</v>
      </c>
      <c r="H462" s="35" t="str">
        <f t="shared" si="219"/>
        <v>1</v>
      </c>
      <c r="I462" s="35" t="str">
        <f t="shared" si="220"/>
        <v>+</v>
      </c>
      <c r="J462" s="37">
        <f>IF($D462&lt;=2021,VstupniParametry_SKRYT!$D$5,"")</f>
        <v>0.02</v>
      </c>
      <c r="K462" s="35" t="str">
        <f t="shared" si="221"/>
        <v>)</v>
      </c>
      <c r="L462" s="38">
        <f>IF($D462&lt;=2021,COUNTIF(Vypocet_SKRYT!T459:AS459,"&gt;=1"),"")</f>
        <v>0</v>
      </c>
      <c r="M462" s="39" t="str">
        <f t="shared" si="222"/>
        <v>x</v>
      </c>
      <c r="N462" s="35" t="str">
        <f t="shared" si="223"/>
        <v>(</v>
      </c>
      <c r="O462" s="35" t="str">
        <f t="shared" si="224"/>
        <v>1</v>
      </c>
      <c r="P462" s="35" t="str">
        <f t="shared" si="225"/>
        <v>+</v>
      </c>
      <c r="Q462" s="37">
        <f>IF($D462&lt;=2024,VstupniParametry_SKRYT!$D$6,"")</f>
        <v>0.06</v>
      </c>
      <c r="R462" s="35" t="str">
        <f t="shared" si="226"/>
        <v>)</v>
      </c>
      <c r="S462" s="38">
        <f>IF($D462&lt;=2024,COUNTIFS(Vypocet_SKRYT!AT459:AV459,"&gt;=1"),"")</f>
        <v>0</v>
      </c>
      <c r="T462" s="39" t="str">
        <f t="shared" si="227"/>
        <v>x</v>
      </c>
      <c r="U462" s="35" t="str">
        <f t="shared" si="228"/>
        <v>(</v>
      </c>
      <c r="V462" s="35" t="str">
        <f t="shared" si="229"/>
        <v>1</v>
      </c>
      <c r="W462" s="35" t="str">
        <f t="shared" si="230"/>
        <v>+</v>
      </c>
      <c r="X462" s="37">
        <f>IF($D462&lt;=2025,VstupniParametry_SKRYT!$D$9,"")</f>
        <v>1.7999999999999999E-2</v>
      </c>
      <c r="Y462" s="35" t="str">
        <f t="shared" si="231"/>
        <v>)</v>
      </c>
      <c r="Z462" s="38">
        <f>IF(AND(D462&lt;2025,2025&lt;=Zisk!$D$10),1,IF(D462=2025,0,""))</f>
        <v>1</v>
      </c>
      <c r="AA462" s="39" t="str">
        <f>IF(AND($D462&lt;=2025,Zisk!$D$10&gt;=2026),"x","")</f>
        <v/>
      </c>
      <c r="AB462" s="35" t="str">
        <f>IF(AND($D462&lt;=2026,Zisk!$D$10&gt;=2026),"(","")</f>
        <v/>
      </c>
      <c r="AC462" s="35" t="str">
        <f>IF(AND($D462&lt;=2026,Zisk!$D$10&gt;=2026),"1","")</f>
        <v/>
      </c>
      <c r="AD462" s="35" t="str">
        <f>IF(AND($D462&lt;=2026,Zisk!$D$10&gt;=2026),"+","")</f>
        <v/>
      </c>
      <c r="AE462" s="37" t="str">
        <f>IF(AND($D462&lt;=2026,Zisk!$D$10&gt;=2026),VstupniParametry_SKRYT!$D$10,"")</f>
        <v/>
      </c>
      <c r="AF462" s="35" t="str">
        <f>IF(AND($D462&lt;=2026,Zisk!$D$10&gt;=2026),")","")</f>
        <v/>
      </c>
      <c r="AG462" s="38" t="str">
        <f>IF(AND(D462&lt;2026,2026&lt;=Zisk!$D$10),1,IF(D462=2026,0,""))</f>
        <v/>
      </c>
      <c r="AH462" s="39" t="str">
        <f>IF(AND($D462&lt;=2026,Zisk!$D$10&gt;=2027),"x","")</f>
        <v/>
      </c>
      <c r="AI462" s="35" t="str">
        <f>IF(AND($D462&lt;=2027,Zisk!$D$10&gt;=2027),"(","")</f>
        <v/>
      </c>
      <c r="AJ462" s="35" t="str">
        <f>IF(AND($D462&lt;=2027,Zisk!$D$10&gt;=2027),"1","")</f>
        <v/>
      </c>
      <c r="AK462" s="35" t="str">
        <f>IF(AND($D462&lt;=2027,Zisk!$D$10&gt;=2027),"+","")</f>
        <v/>
      </c>
      <c r="AL462" s="37" t="str">
        <f>IF(AND($D462&lt;=2027,Zisk!$D$10&gt;=2027),VstupniParametry_SKRYT!$D$11,"")</f>
        <v/>
      </c>
      <c r="AM462" s="35" t="str">
        <f>IF(AND($D462&lt;=2027,Zisk!$D$10&gt;=2027),")","")</f>
        <v/>
      </c>
      <c r="AN462" s="38" t="str">
        <f>IF(AND(D462&lt;2027,2027&lt;=Zisk!$D$10),1,IF(D462=2027,0,""))</f>
        <v/>
      </c>
      <c r="AO462" s="39" t="str">
        <f>IF(AND($D462&lt;=2027,Zisk!$D$10&gt;=2028),"x","")</f>
        <v/>
      </c>
      <c r="AP462" s="35" t="str">
        <f>IF(AND($D462&lt;=2028,Zisk!$D$10&gt;=2028),"(","")</f>
        <v/>
      </c>
      <c r="AQ462" s="35" t="str">
        <f>IF(AND($D462&lt;=2028,Zisk!$D$10&gt;=2028),"1","")</f>
        <v/>
      </c>
      <c r="AR462" s="35" t="str">
        <f>IF(AND($D462&lt;=2028,Zisk!$D$10&gt;=2028),"+","")</f>
        <v/>
      </c>
      <c r="AS462" s="37" t="str">
        <f>IF(AND($D462&lt;=2028,Zisk!$D$10&gt;=2028),VstupniParametry_SKRYT!$D$12,"")</f>
        <v/>
      </c>
      <c r="AT462" s="35" t="str">
        <f>IF(AND($D462&lt;=2028,Zisk!$D$10&gt;=2028),")","")</f>
        <v/>
      </c>
      <c r="AU462" s="38" t="str">
        <f>IF(AND(D462&lt;2028,2028&lt;=Zisk!$D$10),1,IF(D462=2028,0,""))</f>
        <v/>
      </c>
      <c r="AV462" s="39" t="str">
        <f>IF(AND($D462&lt;=2028,Zisk!$D$10&gt;=2029),"x","")</f>
        <v/>
      </c>
      <c r="AW462" s="35" t="str">
        <f>IF(AND($D462&lt;=2029,Zisk!$D$10&gt;=2029),"(","")</f>
        <v/>
      </c>
      <c r="AX462" s="35" t="str">
        <f>IF(AND($D462&lt;=2029,Zisk!$D$10&gt;=2029),"1","")</f>
        <v/>
      </c>
      <c r="AY462" s="35" t="str">
        <f>IF(AND($D462&lt;=2029,Zisk!$D$10&gt;=2029),"+","")</f>
        <v/>
      </c>
      <c r="AZ462" s="37" t="str">
        <f>IF(AND($D462&lt;=2029,Zisk!$D$10&gt;=2029),VstupniParametry_SKRYT!$D$13,"")</f>
        <v/>
      </c>
      <c r="BA462" s="35" t="str">
        <f>IF(AND($D462&lt;=2029,Zisk!$D$10&gt;=2029),")","")</f>
        <v/>
      </c>
      <c r="BB462" s="38" t="str">
        <f>IF(AND(D462&lt;2029,2029&lt;=Zisk!$D$10),1,IF(D462=2029,0,""))</f>
        <v/>
      </c>
      <c r="BC462" s="39" t="str">
        <f>IF(AND($D462&lt;=2029,Zisk!$D$10&gt;=2030),"x","")</f>
        <v/>
      </c>
      <c r="BD462" s="35" t="str">
        <f>IF(AND($D462&lt;=2030,Zisk!$D$10&gt;=2030),"(","")</f>
        <v/>
      </c>
      <c r="BE462" s="35" t="str">
        <f>IF(AND($D462&lt;=2030,Zisk!$D$10&gt;=2030),"1","")</f>
        <v/>
      </c>
      <c r="BF462" s="35" t="str">
        <f>IF(AND($D462&lt;=2030,Zisk!$D$10&gt;=2030),"+","")</f>
        <v/>
      </c>
      <c r="BG462" s="37" t="str">
        <f>IF(AND($D462&lt;=2030,Zisk!$D$10&gt;=2030),VstupniParametry_SKRYT!$D$14,"")</f>
        <v/>
      </c>
      <c r="BH462" s="35" t="str">
        <f>IF(AND($D462&lt;=2030,Zisk!$D$10&gt;=2030),")","")</f>
        <v/>
      </c>
      <c r="BI462" s="38" t="str">
        <f>IF(AND(D462&lt;2030,2030&lt;=Zisk!$D$10),1,IF(D462=2030,0,""))</f>
        <v/>
      </c>
      <c r="BJ462" s="40" t="s">
        <v>32</v>
      </c>
      <c r="BK462" s="37">
        <f t="shared" si="244"/>
        <v>1</v>
      </c>
      <c r="BL462" s="35" t="str">
        <f t="shared" si="245"/>
        <v>x</v>
      </c>
      <c r="BM462" s="41">
        <f t="shared" si="246"/>
        <v>1</v>
      </c>
      <c r="BN462" s="37" t="str">
        <f t="shared" si="247"/>
        <v>x</v>
      </c>
      <c r="BO462" s="41">
        <f t="shared" si="232"/>
        <v>1.018</v>
      </c>
      <c r="BP462" s="41" t="str">
        <f t="shared" si="233"/>
        <v/>
      </c>
      <c r="BQ462" s="41" t="str">
        <f t="shared" si="234"/>
        <v/>
      </c>
      <c r="BR462" s="41" t="str">
        <f t="shared" si="235"/>
        <v/>
      </c>
      <c r="BS462" s="41" t="str">
        <f t="shared" si="236"/>
        <v/>
      </c>
      <c r="BT462" s="41" t="str">
        <f t="shared" si="237"/>
        <v/>
      </c>
      <c r="BU462" s="41" t="str">
        <f t="shared" si="238"/>
        <v/>
      </c>
      <c r="BV462" s="41" t="str">
        <f t="shared" si="239"/>
        <v/>
      </c>
      <c r="BW462" s="41" t="str">
        <f t="shared" si="240"/>
        <v/>
      </c>
      <c r="BX462" s="41" t="str">
        <f t="shared" si="241"/>
        <v/>
      </c>
      <c r="BY462" s="41" t="str">
        <f t="shared" si="242"/>
        <v/>
      </c>
      <c r="BZ462" s="40" t="s">
        <v>32</v>
      </c>
      <c r="CA462" s="41">
        <f t="shared" si="243"/>
        <v>1.018</v>
      </c>
      <c r="CB462" s="35"/>
      <c r="CC462" s="36">
        <f>IF(D462&gt;Zisk!$D$10,"",E462*CA462)</f>
        <v>0</v>
      </c>
    </row>
    <row r="463" spans="2:81" x14ac:dyDescent="0.2">
      <c r="B463" s="28" t="str">
        <f>Zisk!B474</f>
        <v/>
      </c>
      <c r="C463" s="28">
        <f>Zisk!C474</f>
        <v>0</v>
      </c>
      <c r="D463" s="28">
        <f>Zisk!E474</f>
        <v>0</v>
      </c>
      <c r="E463" s="29">
        <f>Zisk!D474</f>
        <v>0</v>
      </c>
      <c r="F463" s="29"/>
      <c r="G463" s="28" t="str">
        <f t="shared" si="218"/>
        <v>(</v>
      </c>
      <c r="H463" s="28" t="str">
        <f t="shared" si="219"/>
        <v>1</v>
      </c>
      <c r="I463" s="28" t="str">
        <f t="shared" si="220"/>
        <v>+</v>
      </c>
      <c r="J463" s="30">
        <f>IF($D463&lt;=2021,VstupniParametry_SKRYT!$D$5,"")</f>
        <v>0.02</v>
      </c>
      <c r="K463" s="28" t="str">
        <f t="shared" si="221"/>
        <v>)</v>
      </c>
      <c r="L463" s="31">
        <f>IF($D463&lt;=2021,COUNTIF(Vypocet_SKRYT!T460:AS460,"&gt;=1"),"")</f>
        <v>0</v>
      </c>
      <c r="M463" s="32" t="str">
        <f t="shared" si="222"/>
        <v>x</v>
      </c>
      <c r="N463" s="28" t="str">
        <f t="shared" si="223"/>
        <v>(</v>
      </c>
      <c r="O463" s="28" t="str">
        <f t="shared" si="224"/>
        <v>1</v>
      </c>
      <c r="P463" s="28" t="str">
        <f t="shared" si="225"/>
        <v>+</v>
      </c>
      <c r="Q463" s="30">
        <f>IF($D463&lt;=2024,VstupniParametry_SKRYT!$D$6,"")</f>
        <v>0.06</v>
      </c>
      <c r="R463" s="28" t="str">
        <f t="shared" si="226"/>
        <v>)</v>
      </c>
      <c r="S463" s="31">
        <f>IF($D463&lt;=2024,COUNTIFS(Vypocet_SKRYT!AT460:AV460,"&gt;=1"),"")</f>
        <v>0</v>
      </c>
      <c r="T463" s="32" t="str">
        <f t="shared" si="227"/>
        <v>x</v>
      </c>
      <c r="U463" s="28" t="str">
        <f t="shared" si="228"/>
        <v>(</v>
      </c>
      <c r="V463" s="28" t="str">
        <f t="shared" si="229"/>
        <v>1</v>
      </c>
      <c r="W463" s="28" t="str">
        <f t="shared" si="230"/>
        <v>+</v>
      </c>
      <c r="X463" s="30">
        <f>IF($D463&lt;=2025,VstupniParametry_SKRYT!$D$9,"")</f>
        <v>1.7999999999999999E-2</v>
      </c>
      <c r="Y463" s="28" t="str">
        <f t="shared" si="231"/>
        <v>)</v>
      </c>
      <c r="Z463" s="31">
        <f>IF(AND(D463&lt;2025,2025&lt;=Zisk!$D$10),1,IF(D463=2025,0,""))</f>
        <v>1</v>
      </c>
      <c r="AA463" s="32" t="str">
        <f>IF(AND($D463&lt;=2025,Zisk!$D$10&gt;=2026),"x","")</f>
        <v/>
      </c>
      <c r="AB463" s="28" t="str">
        <f>IF(AND($D463&lt;=2026,Zisk!$D$10&gt;=2026),"(","")</f>
        <v/>
      </c>
      <c r="AC463" s="28" t="str">
        <f>IF(AND($D463&lt;=2026,Zisk!$D$10&gt;=2026),"1","")</f>
        <v/>
      </c>
      <c r="AD463" s="28" t="str">
        <f>IF(AND($D463&lt;=2026,Zisk!$D$10&gt;=2026),"+","")</f>
        <v/>
      </c>
      <c r="AE463" s="30" t="str">
        <f>IF(AND($D463&lt;=2026,Zisk!$D$10&gt;=2026),VstupniParametry_SKRYT!$D$10,"")</f>
        <v/>
      </c>
      <c r="AF463" s="28" t="str">
        <f>IF(AND($D463&lt;=2026,Zisk!$D$10&gt;=2026),")","")</f>
        <v/>
      </c>
      <c r="AG463" s="31" t="str">
        <f>IF(AND(D463&lt;2026,2026&lt;=Zisk!$D$10),1,IF(D463=2026,0,""))</f>
        <v/>
      </c>
      <c r="AH463" s="32" t="str">
        <f>IF(AND($D463&lt;=2026,Zisk!$D$10&gt;=2027),"x","")</f>
        <v/>
      </c>
      <c r="AI463" s="28" t="str">
        <f>IF(AND($D463&lt;=2027,Zisk!$D$10&gt;=2027),"(","")</f>
        <v/>
      </c>
      <c r="AJ463" s="28" t="str">
        <f>IF(AND($D463&lt;=2027,Zisk!$D$10&gt;=2027),"1","")</f>
        <v/>
      </c>
      <c r="AK463" s="28" t="str">
        <f>IF(AND($D463&lt;=2027,Zisk!$D$10&gt;=2027),"+","")</f>
        <v/>
      </c>
      <c r="AL463" s="30" t="str">
        <f>IF(AND($D463&lt;=2027,Zisk!$D$10&gt;=2027),VstupniParametry_SKRYT!$D$11,"")</f>
        <v/>
      </c>
      <c r="AM463" s="28" t="str">
        <f>IF(AND($D463&lt;=2027,Zisk!$D$10&gt;=2027),")","")</f>
        <v/>
      </c>
      <c r="AN463" s="31" t="str">
        <f>IF(AND(D463&lt;2027,2027&lt;=Zisk!$D$10),1,IF(D463=2027,0,""))</f>
        <v/>
      </c>
      <c r="AO463" s="32" t="str">
        <f>IF(AND($D463&lt;=2027,Zisk!$D$10&gt;=2028),"x","")</f>
        <v/>
      </c>
      <c r="AP463" s="28" t="str">
        <f>IF(AND($D463&lt;=2028,Zisk!$D$10&gt;=2028),"(","")</f>
        <v/>
      </c>
      <c r="AQ463" s="28" t="str">
        <f>IF(AND($D463&lt;=2028,Zisk!$D$10&gt;=2028),"1","")</f>
        <v/>
      </c>
      <c r="AR463" s="28" t="str">
        <f>IF(AND($D463&lt;=2028,Zisk!$D$10&gt;=2028),"+","")</f>
        <v/>
      </c>
      <c r="AS463" s="30" t="str">
        <f>IF(AND($D463&lt;=2028,Zisk!$D$10&gt;=2028),VstupniParametry_SKRYT!$D$12,"")</f>
        <v/>
      </c>
      <c r="AT463" s="28" t="str">
        <f>IF(AND($D463&lt;=2028,Zisk!$D$10&gt;=2028),")","")</f>
        <v/>
      </c>
      <c r="AU463" s="31" t="str">
        <f>IF(AND(D463&lt;2028,2028&lt;=Zisk!$D$10),1,IF(D463=2028,0,""))</f>
        <v/>
      </c>
      <c r="AV463" s="32" t="str">
        <f>IF(AND($D463&lt;=2028,Zisk!$D$10&gt;=2029),"x","")</f>
        <v/>
      </c>
      <c r="AW463" s="28" t="str">
        <f>IF(AND($D463&lt;=2029,Zisk!$D$10&gt;=2029),"(","")</f>
        <v/>
      </c>
      <c r="AX463" s="28" t="str">
        <f>IF(AND($D463&lt;=2029,Zisk!$D$10&gt;=2029),"1","")</f>
        <v/>
      </c>
      <c r="AY463" s="28" t="str">
        <f>IF(AND($D463&lt;=2029,Zisk!$D$10&gt;=2029),"+","")</f>
        <v/>
      </c>
      <c r="AZ463" s="30" t="str">
        <f>IF(AND($D463&lt;=2029,Zisk!$D$10&gt;=2029),VstupniParametry_SKRYT!$D$13,"")</f>
        <v/>
      </c>
      <c r="BA463" s="28" t="str">
        <f>IF(AND($D463&lt;=2029,Zisk!$D$10&gt;=2029),")","")</f>
        <v/>
      </c>
      <c r="BB463" s="31" t="str">
        <f>IF(AND(D463&lt;2029,2029&lt;=Zisk!$D$10),1,IF(D463=2029,0,""))</f>
        <v/>
      </c>
      <c r="BC463" s="32" t="str">
        <f>IF(AND($D463&lt;=2029,Zisk!$D$10&gt;=2030),"x","")</f>
        <v/>
      </c>
      <c r="BD463" s="28" t="str">
        <f>IF(AND($D463&lt;=2030,Zisk!$D$10&gt;=2030),"(","")</f>
        <v/>
      </c>
      <c r="BE463" s="28" t="str">
        <f>IF(AND($D463&lt;=2030,Zisk!$D$10&gt;=2030),"1","")</f>
        <v/>
      </c>
      <c r="BF463" s="28" t="str">
        <f>IF(AND($D463&lt;=2030,Zisk!$D$10&gt;=2030),"+","")</f>
        <v/>
      </c>
      <c r="BG463" s="30" t="str">
        <f>IF(AND($D463&lt;=2030,Zisk!$D$10&gt;=2030),VstupniParametry_SKRYT!$D$14,"")</f>
        <v/>
      </c>
      <c r="BH463" s="28" t="str">
        <f>IF(AND($D463&lt;=2030,Zisk!$D$10&gt;=2030),")","")</f>
        <v/>
      </c>
      <c r="BI463" s="31" t="str">
        <f>IF(AND(D463&lt;2030,2030&lt;=Zisk!$D$10),1,IF(D463=2030,0,""))</f>
        <v/>
      </c>
      <c r="BJ463" s="33" t="s">
        <v>32</v>
      </c>
      <c r="BK463" s="30">
        <f t="shared" si="244"/>
        <v>1</v>
      </c>
      <c r="BL463" s="28" t="str">
        <f t="shared" si="245"/>
        <v>x</v>
      </c>
      <c r="BM463" s="34">
        <f t="shared" si="246"/>
        <v>1</v>
      </c>
      <c r="BN463" s="30" t="str">
        <f t="shared" si="247"/>
        <v>x</v>
      </c>
      <c r="BO463" s="34">
        <f t="shared" si="232"/>
        <v>1.018</v>
      </c>
      <c r="BP463" s="34" t="str">
        <f t="shared" si="233"/>
        <v/>
      </c>
      <c r="BQ463" s="34" t="str">
        <f t="shared" si="234"/>
        <v/>
      </c>
      <c r="BR463" s="34" t="str">
        <f t="shared" si="235"/>
        <v/>
      </c>
      <c r="BS463" s="34" t="str">
        <f t="shared" si="236"/>
        <v/>
      </c>
      <c r="BT463" s="34" t="str">
        <f t="shared" si="237"/>
        <v/>
      </c>
      <c r="BU463" s="34" t="str">
        <f t="shared" si="238"/>
        <v/>
      </c>
      <c r="BV463" s="34" t="str">
        <f t="shared" si="239"/>
        <v/>
      </c>
      <c r="BW463" s="34" t="str">
        <f t="shared" si="240"/>
        <v/>
      </c>
      <c r="BX463" s="34" t="str">
        <f t="shared" si="241"/>
        <v/>
      </c>
      <c r="BY463" s="34" t="str">
        <f t="shared" si="242"/>
        <v/>
      </c>
      <c r="BZ463" s="33" t="s">
        <v>32</v>
      </c>
      <c r="CA463" s="34">
        <f t="shared" si="243"/>
        <v>1.018</v>
      </c>
      <c r="CB463" s="28"/>
      <c r="CC463" s="29">
        <f>IF(D463&gt;Zisk!$D$10,"",E463*CA463)</f>
        <v>0</v>
      </c>
    </row>
    <row r="464" spans="2:81" x14ac:dyDescent="0.2">
      <c r="B464" s="35" t="str">
        <f>Zisk!B475</f>
        <v/>
      </c>
      <c r="C464" s="35">
        <f>Zisk!C475</f>
        <v>0</v>
      </c>
      <c r="D464" s="35">
        <f>Zisk!E475</f>
        <v>0</v>
      </c>
      <c r="E464" s="36">
        <f>Zisk!D475</f>
        <v>0</v>
      </c>
      <c r="F464" s="36"/>
      <c r="G464" s="35" t="str">
        <f t="shared" si="218"/>
        <v>(</v>
      </c>
      <c r="H464" s="35" t="str">
        <f t="shared" si="219"/>
        <v>1</v>
      </c>
      <c r="I464" s="35" t="str">
        <f t="shared" si="220"/>
        <v>+</v>
      </c>
      <c r="J464" s="37">
        <f>IF($D464&lt;=2021,VstupniParametry_SKRYT!$D$5,"")</f>
        <v>0.02</v>
      </c>
      <c r="K464" s="35" t="str">
        <f t="shared" si="221"/>
        <v>)</v>
      </c>
      <c r="L464" s="38">
        <f>IF($D464&lt;=2021,COUNTIF(Vypocet_SKRYT!T461:AS461,"&gt;=1"),"")</f>
        <v>0</v>
      </c>
      <c r="M464" s="39" t="str">
        <f t="shared" si="222"/>
        <v>x</v>
      </c>
      <c r="N464" s="35" t="str">
        <f t="shared" si="223"/>
        <v>(</v>
      </c>
      <c r="O464" s="35" t="str">
        <f t="shared" si="224"/>
        <v>1</v>
      </c>
      <c r="P464" s="35" t="str">
        <f t="shared" si="225"/>
        <v>+</v>
      </c>
      <c r="Q464" s="37">
        <f>IF($D464&lt;=2024,VstupniParametry_SKRYT!$D$6,"")</f>
        <v>0.06</v>
      </c>
      <c r="R464" s="35" t="str">
        <f t="shared" si="226"/>
        <v>)</v>
      </c>
      <c r="S464" s="38">
        <f>IF($D464&lt;=2024,COUNTIFS(Vypocet_SKRYT!AT461:AV461,"&gt;=1"),"")</f>
        <v>0</v>
      </c>
      <c r="T464" s="39" t="str">
        <f t="shared" si="227"/>
        <v>x</v>
      </c>
      <c r="U464" s="35" t="str">
        <f t="shared" si="228"/>
        <v>(</v>
      </c>
      <c r="V464" s="35" t="str">
        <f t="shared" si="229"/>
        <v>1</v>
      </c>
      <c r="W464" s="35" t="str">
        <f t="shared" si="230"/>
        <v>+</v>
      </c>
      <c r="X464" s="37">
        <f>IF($D464&lt;=2025,VstupniParametry_SKRYT!$D$9,"")</f>
        <v>1.7999999999999999E-2</v>
      </c>
      <c r="Y464" s="35" t="str">
        <f t="shared" si="231"/>
        <v>)</v>
      </c>
      <c r="Z464" s="38">
        <f>IF(AND(D464&lt;2025,2025&lt;=Zisk!$D$10),1,IF(D464=2025,0,""))</f>
        <v>1</v>
      </c>
      <c r="AA464" s="39" t="str">
        <f>IF(AND($D464&lt;=2025,Zisk!$D$10&gt;=2026),"x","")</f>
        <v/>
      </c>
      <c r="AB464" s="35" t="str">
        <f>IF(AND($D464&lt;=2026,Zisk!$D$10&gt;=2026),"(","")</f>
        <v/>
      </c>
      <c r="AC464" s="35" t="str">
        <f>IF(AND($D464&lt;=2026,Zisk!$D$10&gt;=2026),"1","")</f>
        <v/>
      </c>
      <c r="AD464" s="35" t="str">
        <f>IF(AND($D464&lt;=2026,Zisk!$D$10&gt;=2026),"+","")</f>
        <v/>
      </c>
      <c r="AE464" s="37" t="str">
        <f>IF(AND($D464&lt;=2026,Zisk!$D$10&gt;=2026),VstupniParametry_SKRYT!$D$10,"")</f>
        <v/>
      </c>
      <c r="AF464" s="35" t="str">
        <f>IF(AND($D464&lt;=2026,Zisk!$D$10&gt;=2026),")","")</f>
        <v/>
      </c>
      <c r="AG464" s="38" t="str">
        <f>IF(AND(D464&lt;2026,2026&lt;=Zisk!$D$10),1,IF(D464=2026,0,""))</f>
        <v/>
      </c>
      <c r="AH464" s="39" t="str">
        <f>IF(AND($D464&lt;=2026,Zisk!$D$10&gt;=2027),"x","")</f>
        <v/>
      </c>
      <c r="AI464" s="35" t="str">
        <f>IF(AND($D464&lt;=2027,Zisk!$D$10&gt;=2027),"(","")</f>
        <v/>
      </c>
      <c r="AJ464" s="35" t="str">
        <f>IF(AND($D464&lt;=2027,Zisk!$D$10&gt;=2027),"1","")</f>
        <v/>
      </c>
      <c r="AK464" s="35" t="str">
        <f>IF(AND($D464&lt;=2027,Zisk!$D$10&gt;=2027),"+","")</f>
        <v/>
      </c>
      <c r="AL464" s="37" t="str">
        <f>IF(AND($D464&lt;=2027,Zisk!$D$10&gt;=2027),VstupniParametry_SKRYT!$D$11,"")</f>
        <v/>
      </c>
      <c r="AM464" s="35" t="str">
        <f>IF(AND($D464&lt;=2027,Zisk!$D$10&gt;=2027),")","")</f>
        <v/>
      </c>
      <c r="AN464" s="38" t="str">
        <f>IF(AND(D464&lt;2027,2027&lt;=Zisk!$D$10),1,IF(D464=2027,0,""))</f>
        <v/>
      </c>
      <c r="AO464" s="39" t="str">
        <f>IF(AND($D464&lt;=2027,Zisk!$D$10&gt;=2028),"x","")</f>
        <v/>
      </c>
      <c r="AP464" s="35" t="str">
        <f>IF(AND($D464&lt;=2028,Zisk!$D$10&gt;=2028),"(","")</f>
        <v/>
      </c>
      <c r="AQ464" s="35" t="str">
        <f>IF(AND($D464&lt;=2028,Zisk!$D$10&gt;=2028),"1","")</f>
        <v/>
      </c>
      <c r="AR464" s="35" t="str">
        <f>IF(AND($D464&lt;=2028,Zisk!$D$10&gt;=2028),"+","")</f>
        <v/>
      </c>
      <c r="AS464" s="37" t="str">
        <f>IF(AND($D464&lt;=2028,Zisk!$D$10&gt;=2028),VstupniParametry_SKRYT!$D$12,"")</f>
        <v/>
      </c>
      <c r="AT464" s="35" t="str">
        <f>IF(AND($D464&lt;=2028,Zisk!$D$10&gt;=2028),")","")</f>
        <v/>
      </c>
      <c r="AU464" s="38" t="str">
        <f>IF(AND(D464&lt;2028,2028&lt;=Zisk!$D$10),1,IF(D464=2028,0,""))</f>
        <v/>
      </c>
      <c r="AV464" s="39" t="str">
        <f>IF(AND($D464&lt;=2028,Zisk!$D$10&gt;=2029),"x","")</f>
        <v/>
      </c>
      <c r="AW464" s="35" t="str">
        <f>IF(AND($D464&lt;=2029,Zisk!$D$10&gt;=2029),"(","")</f>
        <v/>
      </c>
      <c r="AX464" s="35" t="str">
        <f>IF(AND($D464&lt;=2029,Zisk!$D$10&gt;=2029),"1","")</f>
        <v/>
      </c>
      <c r="AY464" s="35" t="str">
        <f>IF(AND($D464&lt;=2029,Zisk!$D$10&gt;=2029),"+","")</f>
        <v/>
      </c>
      <c r="AZ464" s="37" t="str">
        <f>IF(AND($D464&lt;=2029,Zisk!$D$10&gt;=2029),VstupniParametry_SKRYT!$D$13,"")</f>
        <v/>
      </c>
      <c r="BA464" s="35" t="str">
        <f>IF(AND($D464&lt;=2029,Zisk!$D$10&gt;=2029),")","")</f>
        <v/>
      </c>
      <c r="BB464" s="38" t="str">
        <f>IF(AND(D464&lt;2029,2029&lt;=Zisk!$D$10),1,IF(D464=2029,0,""))</f>
        <v/>
      </c>
      <c r="BC464" s="39" t="str">
        <f>IF(AND($D464&lt;=2029,Zisk!$D$10&gt;=2030),"x","")</f>
        <v/>
      </c>
      <c r="BD464" s="35" t="str">
        <f>IF(AND($D464&lt;=2030,Zisk!$D$10&gt;=2030),"(","")</f>
        <v/>
      </c>
      <c r="BE464" s="35" t="str">
        <f>IF(AND($D464&lt;=2030,Zisk!$D$10&gt;=2030),"1","")</f>
        <v/>
      </c>
      <c r="BF464" s="35" t="str">
        <f>IF(AND($D464&lt;=2030,Zisk!$D$10&gt;=2030),"+","")</f>
        <v/>
      </c>
      <c r="BG464" s="37" t="str">
        <f>IF(AND($D464&lt;=2030,Zisk!$D$10&gt;=2030),VstupniParametry_SKRYT!$D$14,"")</f>
        <v/>
      </c>
      <c r="BH464" s="35" t="str">
        <f>IF(AND($D464&lt;=2030,Zisk!$D$10&gt;=2030),")","")</f>
        <v/>
      </c>
      <c r="BI464" s="38" t="str">
        <f>IF(AND(D464&lt;2030,2030&lt;=Zisk!$D$10),1,IF(D464=2030,0,""))</f>
        <v/>
      </c>
      <c r="BJ464" s="40" t="s">
        <v>32</v>
      </c>
      <c r="BK464" s="37">
        <f t="shared" si="244"/>
        <v>1</v>
      </c>
      <c r="BL464" s="35" t="str">
        <f t="shared" si="245"/>
        <v>x</v>
      </c>
      <c r="BM464" s="41">
        <f t="shared" si="246"/>
        <v>1</v>
      </c>
      <c r="BN464" s="37" t="str">
        <f t="shared" si="247"/>
        <v>x</v>
      </c>
      <c r="BO464" s="41">
        <f t="shared" si="232"/>
        <v>1.018</v>
      </c>
      <c r="BP464" s="41" t="str">
        <f t="shared" si="233"/>
        <v/>
      </c>
      <c r="BQ464" s="41" t="str">
        <f t="shared" si="234"/>
        <v/>
      </c>
      <c r="BR464" s="41" t="str">
        <f t="shared" si="235"/>
        <v/>
      </c>
      <c r="BS464" s="41" t="str">
        <f t="shared" si="236"/>
        <v/>
      </c>
      <c r="BT464" s="41" t="str">
        <f t="shared" si="237"/>
        <v/>
      </c>
      <c r="BU464" s="41" t="str">
        <f t="shared" si="238"/>
        <v/>
      </c>
      <c r="BV464" s="41" t="str">
        <f t="shared" si="239"/>
        <v/>
      </c>
      <c r="BW464" s="41" t="str">
        <f t="shared" si="240"/>
        <v/>
      </c>
      <c r="BX464" s="41" t="str">
        <f t="shared" si="241"/>
        <v/>
      </c>
      <c r="BY464" s="41" t="str">
        <f t="shared" si="242"/>
        <v/>
      </c>
      <c r="BZ464" s="40" t="s">
        <v>32</v>
      </c>
      <c r="CA464" s="41">
        <f t="shared" si="243"/>
        <v>1.018</v>
      </c>
      <c r="CB464" s="35"/>
      <c r="CC464" s="36">
        <f>IF(D464&gt;Zisk!$D$10,"",E464*CA464)</f>
        <v>0</v>
      </c>
    </row>
    <row r="465" spans="2:81" x14ac:dyDescent="0.2">
      <c r="B465" s="28" t="str">
        <f>Zisk!B476</f>
        <v/>
      </c>
      <c r="C465" s="28">
        <f>Zisk!C476</f>
        <v>0</v>
      </c>
      <c r="D465" s="28">
        <f>Zisk!E476</f>
        <v>0</v>
      </c>
      <c r="E465" s="29">
        <f>Zisk!D476</f>
        <v>0</v>
      </c>
      <c r="F465" s="29"/>
      <c r="G465" s="28" t="str">
        <f t="shared" si="218"/>
        <v>(</v>
      </c>
      <c r="H465" s="28" t="str">
        <f t="shared" si="219"/>
        <v>1</v>
      </c>
      <c r="I465" s="28" t="str">
        <f t="shared" si="220"/>
        <v>+</v>
      </c>
      <c r="J465" s="30">
        <f>IF($D465&lt;=2021,VstupniParametry_SKRYT!$D$5,"")</f>
        <v>0.02</v>
      </c>
      <c r="K465" s="28" t="str">
        <f t="shared" si="221"/>
        <v>)</v>
      </c>
      <c r="L465" s="31">
        <f>IF($D465&lt;=2021,COUNTIF(Vypocet_SKRYT!T462:AS462,"&gt;=1"),"")</f>
        <v>0</v>
      </c>
      <c r="M465" s="32" t="str">
        <f t="shared" si="222"/>
        <v>x</v>
      </c>
      <c r="N465" s="28" t="str">
        <f t="shared" si="223"/>
        <v>(</v>
      </c>
      <c r="O465" s="28" t="str">
        <f t="shared" si="224"/>
        <v>1</v>
      </c>
      <c r="P465" s="28" t="str">
        <f t="shared" si="225"/>
        <v>+</v>
      </c>
      <c r="Q465" s="30">
        <f>IF($D465&lt;=2024,VstupniParametry_SKRYT!$D$6,"")</f>
        <v>0.06</v>
      </c>
      <c r="R465" s="28" t="str">
        <f t="shared" si="226"/>
        <v>)</v>
      </c>
      <c r="S465" s="31">
        <f>IF($D465&lt;=2024,COUNTIFS(Vypocet_SKRYT!AT462:AV462,"&gt;=1"),"")</f>
        <v>0</v>
      </c>
      <c r="T465" s="32" t="str">
        <f t="shared" si="227"/>
        <v>x</v>
      </c>
      <c r="U465" s="28" t="str">
        <f t="shared" si="228"/>
        <v>(</v>
      </c>
      <c r="V465" s="28" t="str">
        <f t="shared" si="229"/>
        <v>1</v>
      </c>
      <c r="W465" s="28" t="str">
        <f t="shared" si="230"/>
        <v>+</v>
      </c>
      <c r="X465" s="30">
        <f>IF($D465&lt;=2025,VstupniParametry_SKRYT!$D$9,"")</f>
        <v>1.7999999999999999E-2</v>
      </c>
      <c r="Y465" s="28" t="str">
        <f t="shared" si="231"/>
        <v>)</v>
      </c>
      <c r="Z465" s="31">
        <f>IF(AND(D465&lt;2025,2025&lt;=Zisk!$D$10),1,IF(D465=2025,0,""))</f>
        <v>1</v>
      </c>
      <c r="AA465" s="32" t="str">
        <f>IF(AND($D465&lt;=2025,Zisk!$D$10&gt;=2026),"x","")</f>
        <v/>
      </c>
      <c r="AB465" s="28" t="str">
        <f>IF(AND($D465&lt;=2026,Zisk!$D$10&gt;=2026),"(","")</f>
        <v/>
      </c>
      <c r="AC465" s="28" t="str">
        <f>IF(AND($D465&lt;=2026,Zisk!$D$10&gt;=2026),"1","")</f>
        <v/>
      </c>
      <c r="AD465" s="28" t="str">
        <f>IF(AND($D465&lt;=2026,Zisk!$D$10&gt;=2026),"+","")</f>
        <v/>
      </c>
      <c r="AE465" s="30" t="str">
        <f>IF(AND($D465&lt;=2026,Zisk!$D$10&gt;=2026),VstupniParametry_SKRYT!$D$10,"")</f>
        <v/>
      </c>
      <c r="AF465" s="28" t="str">
        <f>IF(AND($D465&lt;=2026,Zisk!$D$10&gt;=2026),")","")</f>
        <v/>
      </c>
      <c r="AG465" s="31" t="str">
        <f>IF(AND(D465&lt;2026,2026&lt;=Zisk!$D$10),1,IF(D465=2026,0,""))</f>
        <v/>
      </c>
      <c r="AH465" s="32" t="str">
        <f>IF(AND($D465&lt;=2026,Zisk!$D$10&gt;=2027),"x","")</f>
        <v/>
      </c>
      <c r="AI465" s="28" t="str">
        <f>IF(AND($D465&lt;=2027,Zisk!$D$10&gt;=2027),"(","")</f>
        <v/>
      </c>
      <c r="AJ465" s="28" t="str">
        <f>IF(AND($D465&lt;=2027,Zisk!$D$10&gt;=2027),"1","")</f>
        <v/>
      </c>
      <c r="AK465" s="28" t="str">
        <f>IF(AND($D465&lt;=2027,Zisk!$D$10&gt;=2027),"+","")</f>
        <v/>
      </c>
      <c r="AL465" s="30" t="str">
        <f>IF(AND($D465&lt;=2027,Zisk!$D$10&gt;=2027),VstupniParametry_SKRYT!$D$11,"")</f>
        <v/>
      </c>
      <c r="AM465" s="28" t="str">
        <f>IF(AND($D465&lt;=2027,Zisk!$D$10&gt;=2027),")","")</f>
        <v/>
      </c>
      <c r="AN465" s="31" t="str">
        <f>IF(AND(D465&lt;2027,2027&lt;=Zisk!$D$10),1,IF(D465=2027,0,""))</f>
        <v/>
      </c>
      <c r="AO465" s="32" t="str">
        <f>IF(AND($D465&lt;=2027,Zisk!$D$10&gt;=2028),"x","")</f>
        <v/>
      </c>
      <c r="AP465" s="28" t="str">
        <f>IF(AND($D465&lt;=2028,Zisk!$D$10&gt;=2028),"(","")</f>
        <v/>
      </c>
      <c r="AQ465" s="28" t="str">
        <f>IF(AND($D465&lt;=2028,Zisk!$D$10&gt;=2028),"1","")</f>
        <v/>
      </c>
      <c r="AR465" s="28" t="str">
        <f>IF(AND($D465&lt;=2028,Zisk!$D$10&gt;=2028),"+","")</f>
        <v/>
      </c>
      <c r="AS465" s="30" t="str">
        <f>IF(AND($D465&lt;=2028,Zisk!$D$10&gt;=2028),VstupniParametry_SKRYT!$D$12,"")</f>
        <v/>
      </c>
      <c r="AT465" s="28" t="str">
        <f>IF(AND($D465&lt;=2028,Zisk!$D$10&gt;=2028),")","")</f>
        <v/>
      </c>
      <c r="AU465" s="31" t="str">
        <f>IF(AND(D465&lt;2028,2028&lt;=Zisk!$D$10),1,IF(D465=2028,0,""))</f>
        <v/>
      </c>
      <c r="AV465" s="32" t="str">
        <f>IF(AND($D465&lt;=2028,Zisk!$D$10&gt;=2029),"x","")</f>
        <v/>
      </c>
      <c r="AW465" s="28" t="str">
        <f>IF(AND($D465&lt;=2029,Zisk!$D$10&gt;=2029),"(","")</f>
        <v/>
      </c>
      <c r="AX465" s="28" t="str">
        <f>IF(AND($D465&lt;=2029,Zisk!$D$10&gt;=2029),"1","")</f>
        <v/>
      </c>
      <c r="AY465" s="28" t="str">
        <f>IF(AND($D465&lt;=2029,Zisk!$D$10&gt;=2029),"+","")</f>
        <v/>
      </c>
      <c r="AZ465" s="30" t="str">
        <f>IF(AND($D465&lt;=2029,Zisk!$D$10&gt;=2029),VstupniParametry_SKRYT!$D$13,"")</f>
        <v/>
      </c>
      <c r="BA465" s="28" t="str">
        <f>IF(AND($D465&lt;=2029,Zisk!$D$10&gt;=2029),")","")</f>
        <v/>
      </c>
      <c r="BB465" s="31" t="str">
        <f>IF(AND(D465&lt;2029,2029&lt;=Zisk!$D$10),1,IF(D465=2029,0,""))</f>
        <v/>
      </c>
      <c r="BC465" s="32" t="str">
        <f>IF(AND($D465&lt;=2029,Zisk!$D$10&gt;=2030),"x","")</f>
        <v/>
      </c>
      <c r="BD465" s="28" t="str">
        <f>IF(AND($D465&lt;=2030,Zisk!$D$10&gt;=2030),"(","")</f>
        <v/>
      </c>
      <c r="BE465" s="28" t="str">
        <f>IF(AND($D465&lt;=2030,Zisk!$D$10&gt;=2030),"1","")</f>
        <v/>
      </c>
      <c r="BF465" s="28" t="str">
        <f>IF(AND($D465&lt;=2030,Zisk!$D$10&gt;=2030),"+","")</f>
        <v/>
      </c>
      <c r="BG465" s="30" t="str">
        <f>IF(AND($D465&lt;=2030,Zisk!$D$10&gt;=2030),VstupniParametry_SKRYT!$D$14,"")</f>
        <v/>
      </c>
      <c r="BH465" s="28" t="str">
        <f>IF(AND($D465&lt;=2030,Zisk!$D$10&gt;=2030),")","")</f>
        <v/>
      </c>
      <c r="BI465" s="31" t="str">
        <f>IF(AND(D465&lt;2030,2030&lt;=Zisk!$D$10),1,IF(D465=2030,0,""))</f>
        <v/>
      </c>
      <c r="BJ465" s="33" t="s">
        <v>32</v>
      </c>
      <c r="BK465" s="30">
        <f t="shared" si="244"/>
        <v>1</v>
      </c>
      <c r="BL465" s="28" t="str">
        <f t="shared" si="245"/>
        <v>x</v>
      </c>
      <c r="BM465" s="34">
        <f t="shared" si="246"/>
        <v>1</v>
      </c>
      <c r="BN465" s="30" t="str">
        <f t="shared" si="247"/>
        <v>x</v>
      </c>
      <c r="BO465" s="34">
        <f t="shared" si="232"/>
        <v>1.018</v>
      </c>
      <c r="BP465" s="34" t="str">
        <f t="shared" si="233"/>
        <v/>
      </c>
      <c r="BQ465" s="34" t="str">
        <f t="shared" si="234"/>
        <v/>
      </c>
      <c r="BR465" s="34" t="str">
        <f t="shared" si="235"/>
        <v/>
      </c>
      <c r="BS465" s="34" t="str">
        <f t="shared" si="236"/>
        <v/>
      </c>
      <c r="BT465" s="34" t="str">
        <f t="shared" si="237"/>
        <v/>
      </c>
      <c r="BU465" s="34" t="str">
        <f t="shared" si="238"/>
        <v/>
      </c>
      <c r="BV465" s="34" t="str">
        <f t="shared" si="239"/>
        <v/>
      </c>
      <c r="BW465" s="34" t="str">
        <f t="shared" si="240"/>
        <v/>
      </c>
      <c r="BX465" s="34" t="str">
        <f t="shared" si="241"/>
        <v/>
      </c>
      <c r="BY465" s="34" t="str">
        <f t="shared" si="242"/>
        <v/>
      </c>
      <c r="BZ465" s="33" t="s">
        <v>32</v>
      </c>
      <c r="CA465" s="34">
        <f t="shared" si="243"/>
        <v>1.018</v>
      </c>
      <c r="CB465" s="28"/>
      <c r="CC465" s="29">
        <f>IF(D465&gt;Zisk!$D$10,"",E465*CA465)</f>
        <v>0</v>
      </c>
    </row>
    <row r="466" spans="2:81" x14ac:dyDescent="0.2">
      <c r="B466" s="35" t="str">
        <f>Zisk!B477</f>
        <v/>
      </c>
      <c r="C466" s="35">
        <f>Zisk!C477</f>
        <v>0</v>
      </c>
      <c r="D466" s="35">
        <f>Zisk!E477</f>
        <v>0</v>
      </c>
      <c r="E466" s="36">
        <f>Zisk!D477</f>
        <v>0</v>
      </c>
      <c r="F466" s="36"/>
      <c r="G466" s="35" t="str">
        <f t="shared" si="218"/>
        <v>(</v>
      </c>
      <c r="H466" s="35" t="str">
        <f t="shared" si="219"/>
        <v>1</v>
      </c>
      <c r="I466" s="35" t="str">
        <f t="shared" si="220"/>
        <v>+</v>
      </c>
      <c r="J466" s="37">
        <f>IF($D466&lt;=2021,VstupniParametry_SKRYT!$D$5,"")</f>
        <v>0.02</v>
      </c>
      <c r="K466" s="35" t="str">
        <f t="shared" si="221"/>
        <v>)</v>
      </c>
      <c r="L466" s="38">
        <f>IF($D466&lt;=2021,COUNTIF(Vypocet_SKRYT!T463:AS463,"&gt;=1"),"")</f>
        <v>0</v>
      </c>
      <c r="M466" s="39" t="str">
        <f t="shared" si="222"/>
        <v>x</v>
      </c>
      <c r="N466" s="35" t="str">
        <f t="shared" si="223"/>
        <v>(</v>
      </c>
      <c r="O466" s="35" t="str">
        <f t="shared" si="224"/>
        <v>1</v>
      </c>
      <c r="P466" s="35" t="str">
        <f t="shared" si="225"/>
        <v>+</v>
      </c>
      <c r="Q466" s="37">
        <f>IF($D466&lt;=2024,VstupniParametry_SKRYT!$D$6,"")</f>
        <v>0.06</v>
      </c>
      <c r="R466" s="35" t="str">
        <f t="shared" si="226"/>
        <v>)</v>
      </c>
      <c r="S466" s="38">
        <f>IF($D466&lt;=2024,COUNTIFS(Vypocet_SKRYT!AT463:AV463,"&gt;=1"),"")</f>
        <v>0</v>
      </c>
      <c r="T466" s="39" t="str">
        <f t="shared" si="227"/>
        <v>x</v>
      </c>
      <c r="U466" s="35" t="str">
        <f t="shared" si="228"/>
        <v>(</v>
      </c>
      <c r="V466" s="35" t="str">
        <f t="shared" si="229"/>
        <v>1</v>
      </c>
      <c r="W466" s="35" t="str">
        <f t="shared" si="230"/>
        <v>+</v>
      </c>
      <c r="X466" s="37">
        <f>IF($D466&lt;=2025,VstupniParametry_SKRYT!$D$9,"")</f>
        <v>1.7999999999999999E-2</v>
      </c>
      <c r="Y466" s="35" t="str">
        <f t="shared" si="231"/>
        <v>)</v>
      </c>
      <c r="Z466" s="38">
        <f>IF(AND(D466&lt;2025,2025&lt;=Zisk!$D$10),1,IF(D466=2025,0,""))</f>
        <v>1</v>
      </c>
      <c r="AA466" s="39" t="str">
        <f>IF(AND($D466&lt;=2025,Zisk!$D$10&gt;=2026),"x","")</f>
        <v/>
      </c>
      <c r="AB466" s="35" t="str">
        <f>IF(AND($D466&lt;=2026,Zisk!$D$10&gt;=2026),"(","")</f>
        <v/>
      </c>
      <c r="AC466" s="35" t="str">
        <f>IF(AND($D466&lt;=2026,Zisk!$D$10&gt;=2026),"1","")</f>
        <v/>
      </c>
      <c r="AD466" s="35" t="str">
        <f>IF(AND($D466&lt;=2026,Zisk!$D$10&gt;=2026),"+","")</f>
        <v/>
      </c>
      <c r="AE466" s="37" t="str">
        <f>IF(AND($D466&lt;=2026,Zisk!$D$10&gt;=2026),VstupniParametry_SKRYT!$D$10,"")</f>
        <v/>
      </c>
      <c r="AF466" s="35" t="str">
        <f>IF(AND($D466&lt;=2026,Zisk!$D$10&gt;=2026),")","")</f>
        <v/>
      </c>
      <c r="AG466" s="38" t="str">
        <f>IF(AND(D466&lt;2026,2026&lt;=Zisk!$D$10),1,IF(D466=2026,0,""))</f>
        <v/>
      </c>
      <c r="AH466" s="39" t="str">
        <f>IF(AND($D466&lt;=2026,Zisk!$D$10&gt;=2027),"x","")</f>
        <v/>
      </c>
      <c r="AI466" s="35" t="str">
        <f>IF(AND($D466&lt;=2027,Zisk!$D$10&gt;=2027),"(","")</f>
        <v/>
      </c>
      <c r="AJ466" s="35" t="str">
        <f>IF(AND($D466&lt;=2027,Zisk!$D$10&gt;=2027),"1","")</f>
        <v/>
      </c>
      <c r="AK466" s="35" t="str">
        <f>IF(AND($D466&lt;=2027,Zisk!$D$10&gt;=2027),"+","")</f>
        <v/>
      </c>
      <c r="AL466" s="37" t="str">
        <f>IF(AND($D466&lt;=2027,Zisk!$D$10&gt;=2027),VstupniParametry_SKRYT!$D$11,"")</f>
        <v/>
      </c>
      <c r="AM466" s="35" t="str">
        <f>IF(AND($D466&lt;=2027,Zisk!$D$10&gt;=2027),")","")</f>
        <v/>
      </c>
      <c r="AN466" s="38" t="str">
        <f>IF(AND(D466&lt;2027,2027&lt;=Zisk!$D$10),1,IF(D466=2027,0,""))</f>
        <v/>
      </c>
      <c r="AO466" s="39" t="str">
        <f>IF(AND($D466&lt;=2027,Zisk!$D$10&gt;=2028),"x","")</f>
        <v/>
      </c>
      <c r="AP466" s="35" t="str">
        <f>IF(AND($D466&lt;=2028,Zisk!$D$10&gt;=2028),"(","")</f>
        <v/>
      </c>
      <c r="AQ466" s="35" t="str">
        <f>IF(AND($D466&lt;=2028,Zisk!$D$10&gt;=2028),"1","")</f>
        <v/>
      </c>
      <c r="AR466" s="35" t="str">
        <f>IF(AND($D466&lt;=2028,Zisk!$D$10&gt;=2028),"+","")</f>
        <v/>
      </c>
      <c r="AS466" s="37" t="str">
        <f>IF(AND($D466&lt;=2028,Zisk!$D$10&gt;=2028),VstupniParametry_SKRYT!$D$12,"")</f>
        <v/>
      </c>
      <c r="AT466" s="35" t="str">
        <f>IF(AND($D466&lt;=2028,Zisk!$D$10&gt;=2028),")","")</f>
        <v/>
      </c>
      <c r="AU466" s="38" t="str">
        <f>IF(AND(D466&lt;2028,2028&lt;=Zisk!$D$10),1,IF(D466=2028,0,""))</f>
        <v/>
      </c>
      <c r="AV466" s="39" t="str">
        <f>IF(AND($D466&lt;=2028,Zisk!$D$10&gt;=2029),"x","")</f>
        <v/>
      </c>
      <c r="AW466" s="35" t="str">
        <f>IF(AND($D466&lt;=2029,Zisk!$D$10&gt;=2029),"(","")</f>
        <v/>
      </c>
      <c r="AX466" s="35" t="str">
        <f>IF(AND($D466&lt;=2029,Zisk!$D$10&gt;=2029),"1","")</f>
        <v/>
      </c>
      <c r="AY466" s="35" t="str">
        <f>IF(AND($D466&lt;=2029,Zisk!$D$10&gt;=2029),"+","")</f>
        <v/>
      </c>
      <c r="AZ466" s="37" t="str">
        <f>IF(AND($D466&lt;=2029,Zisk!$D$10&gt;=2029),VstupniParametry_SKRYT!$D$13,"")</f>
        <v/>
      </c>
      <c r="BA466" s="35" t="str">
        <f>IF(AND($D466&lt;=2029,Zisk!$D$10&gt;=2029),")","")</f>
        <v/>
      </c>
      <c r="BB466" s="38" t="str">
        <f>IF(AND(D466&lt;2029,2029&lt;=Zisk!$D$10),1,IF(D466=2029,0,""))</f>
        <v/>
      </c>
      <c r="BC466" s="39" t="str">
        <f>IF(AND($D466&lt;=2029,Zisk!$D$10&gt;=2030),"x","")</f>
        <v/>
      </c>
      <c r="BD466" s="35" t="str">
        <f>IF(AND($D466&lt;=2030,Zisk!$D$10&gt;=2030),"(","")</f>
        <v/>
      </c>
      <c r="BE466" s="35" t="str">
        <f>IF(AND($D466&lt;=2030,Zisk!$D$10&gt;=2030),"1","")</f>
        <v/>
      </c>
      <c r="BF466" s="35" t="str">
        <f>IF(AND($D466&lt;=2030,Zisk!$D$10&gt;=2030),"+","")</f>
        <v/>
      </c>
      <c r="BG466" s="37" t="str">
        <f>IF(AND($D466&lt;=2030,Zisk!$D$10&gt;=2030),VstupniParametry_SKRYT!$D$14,"")</f>
        <v/>
      </c>
      <c r="BH466" s="35" t="str">
        <f>IF(AND($D466&lt;=2030,Zisk!$D$10&gt;=2030),")","")</f>
        <v/>
      </c>
      <c r="BI466" s="38" t="str">
        <f>IF(AND(D466&lt;2030,2030&lt;=Zisk!$D$10),1,IF(D466=2030,0,""))</f>
        <v/>
      </c>
      <c r="BJ466" s="40" t="s">
        <v>32</v>
      </c>
      <c r="BK466" s="37">
        <f t="shared" si="244"/>
        <v>1</v>
      </c>
      <c r="BL466" s="35" t="str">
        <f t="shared" si="245"/>
        <v>x</v>
      </c>
      <c r="BM466" s="41">
        <f t="shared" si="246"/>
        <v>1</v>
      </c>
      <c r="BN466" s="37" t="str">
        <f t="shared" si="247"/>
        <v>x</v>
      </c>
      <c r="BO466" s="41">
        <f t="shared" si="232"/>
        <v>1.018</v>
      </c>
      <c r="BP466" s="41" t="str">
        <f t="shared" si="233"/>
        <v/>
      </c>
      <c r="BQ466" s="41" t="str">
        <f t="shared" si="234"/>
        <v/>
      </c>
      <c r="BR466" s="41" t="str">
        <f t="shared" si="235"/>
        <v/>
      </c>
      <c r="BS466" s="41" t="str">
        <f t="shared" si="236"/>
        <v/>
      </c>
      <c r="BT466" s="41" t="str">
        <f t="shared" si="237"/>
        <v/>
      </c>
      <c r="BU466" s="41" t="str">
        <f t="shared" si="238"/>
        <v/>
      </c>
      <c r="BV466" s="41" t="str">
        <f t="shared" si="239"/>
        <v/>
      </c>
      <c r="BW466" s="41" t="str">
        <f t="shared" si="240"/>
        <v/>
      </c>
      <c r="BX466" s="41" t="str">
        <f t="shared" si="241"/>
        <v/>
      </c>
      <c r="BY466" s="41" t="str">
        <f t="shared" si="242"/>
        <v/>
      </c>
      <c r="BZ466" s="40" t="s">
        <v>32</v>
      </c>
      <c r="CA466" s="41">
        <f t="shared" si="243"/>
        <v>1.018</v>
      </c>
      <c r="CB466" s="35"/>
      <c r="CC466" s="36">
        <f>IF(D466&gt;Zisk!$D$10,"",E466*CA466)</f>
        <v>0</v>
      </c>
    </row>
    <row r="467" spans="2:81" x14ac:dyDescent="0.2">
      <c r="B467" s="28" t="str">
        <f>Zisk!B478</f>
        <v/>
      </c>
      <c r="C467" s="28">
        <f>Zisk!C478</f>
        <v>0</v>
      </c>
      <c r="D467" s="28">
        <f>Zisk!E478</f>
        <v>0</v>
      </c>
      <c r="E467" s="29">
        <f>Zisk!D478</f>
        <v>0</v>
      </c>
      <c r="F467" s="29"/>
      <c r="G467" s="28" t="str">
        <f t="shared" si="218"/>
        <v>(</v>
      </c>
      <c r="H467" s="28" t="str">
        <f t="shared" si="219"/>
        <v>1</v>
      </c>
      <c r="I467" s="28" t="str">
        <f t="shared" si="220"/>
        <v>+</v>
      </c>
      <c r="J467" s="30">
        <f>IF($D467&lt;=2021,VstupniParametry_SKRYT!$D$5,"")</f>
        <v>0.02</v>
      </c>
      <c r="K467" s="28" t="str">
        <f t="shared" si="221"/>
        <v>)</v>
      </c>
      <c r="L467" s="31">
        <f>IF($D467&lt;=2021,COUNTIF(Vypocet_SKRYT!T464:AS464,"&gt;=1"),"")</f>
        <v>0</v>
      </c>
      <c r="M467" s="32" t="str">
        <f t="shared" si="222"/>
        <v>x</v>
      </c>
      <c r="N467" s="28" t="str">
        <f t="shared" si="223"/>
        <v>(</v>
      </c>
      <c r="O467" s="28" t="str">
        <f t="shared" si="224"/>
        <v>1</v>
      </c>
      <c r="P467" s="28" t="str">
        <f t="shared" si="225"/>
        <v>+</v>
      </c>
      <c r="Q467" s="30">
        <f>IF($D467&lt;=2024,VstupniParametry_SKRYT!$D$6,"")</f>
        <v>0.06</v>
      </c>
      <c r="R467" s="28" t="str">
        <f t="shared" si="226"/>
        <v>)</v>
      </c>
      <c r="S467" s="31">
        <f>IF($D467&lt;=2024,COUNTIFS(Vypocet_SKRYT!AT464:AV464,"&gt;=1"),"")</f>
        <v>0</v>
      </c>
      <c r="T467" s="32" t="str">
        <f t="shared" si="227"/>
        <v>x</v>
      </c>
      <c r="U467" s="28" t="str">
        <f t="shared" si="228"/>
        <v>(</v>
      </c>
      <c r="V467" s="28" t="str">
        <f t="shared" si="229"/>
        <v>1</v>
      </c>
      <c r="W467" s="28" t="str">
        <f t="shared" si="230"/>
        <v>+</v>
      </c>
      <c r="X467" s="30">
        <f>IF($D467&lt;=2025,VstupniParametry_SKRYT!$D$9,"")</f>
        <v>1.7999999999999999E-2</v>
      </c>
      <c r="Y467" s="28" t="str">
        <f t="shared" si="231"/>
        <v>)</v>
      </c>
      <c r="Z467" s="31">
        <f>IF(AND(D467&lt;2025,2025&lt;=Zisk!$D$10),1,IF(D467=2025,0,""))</f>
        <v>1</v>
      </c>
      <c r="AA467" s="32" t="str">
        <f>IF(AND($D467&lt;=2025,Zisk!$D$10&gt;=2026),"x","")</f>
        <v/>
      </c>
      <c r="AB467" s="28" t="str">
        <f>IF(AND($D467&lt;=2026,Zisk!$D$10&gt;=2026),"(","")</f>
        <v/>
      </c>
      <c r="AC467" s="28" t="str">
        <f>IF(AND($D467&lt;=2026,Zisk!$D$10&gt;=2026),"1","")</f>
        <v/>
      </c>
      <c r="AD467" s="28" t="str">
        <f>IF(AND($D467&lt;=2026,Zisk!$D$10&gt;=2026),"+","")</f>
        <v/>
      </c>
      <c r="AE467" s="30" t="str">
        <f>IF(AND($D467&lt;=2026,Zisk!$D$10&gt;=2026),VstupniParametry_SKRYT!$D$10,"")</f>
        <v/>
      </c>
      <c r="AF467" s="28" t="str">
        <f>IF(AND($D467&lt;=2026,Zisk!$D$10&gt;=2026),")","")</f>
        <v/>
      </c>
      <c r="AG467" s="31" t="str">
        <f>IF(AND(D467&lt;2026,2026&lt;=Zisk!$D$10),1,IF(D467=2026,0,""))</f>
        <v/>
      </c>
      <c r="AH467" s="32" t="str">
        <f>IF(AND($D467&lt;=2026,Zisk!$D$10&gt;=2027),"x","")</f>
        <v/>
      </c>
      <c r="AI467" s="28" t="str">
        <f>IF(AND($D467&lt;=2027,Zisk!$D$10&gt;=2027),"(","")</f>
        <v/>
      </c>
      <c r="AJ467" s="28" t="str">
        <f>IF(AND($D467&lt;=2027,Zisk!$D$10&gt;=2027),"1","")</f>
        <v/>
      </c>
      <c r="AK467" s="28" t="str">
        <f>IF(AND($D467&lt;=2027,Zisk!$D$10&gt;=2027),"+","")</f>
        <v/>
      </c>
      <c r="AL467" s="30" t="str">
        <f>IF(AND($D467&lt;=2027,Zisk!$D$10&gt;=2027),VstupniParametry_SKRYT!$D$11,"")</f>
        <v/>
      </c>
      <c r="AM467" s="28" t="str">
        <f>IF(AND($D467&lt;=2027,Zisk!$D$10&gt;=2027),")","")</f>
        <v/>
      </c>
      <c r="AN467" s="31" t="str">
        <f>IF(AND(D467&lt;2027,2027&lt;=Zisk!$D$10),1,IF(D467=2027,0,""))</f>
        <v/>
      </c>
      <c r="AO467" s="32" t="str">
        <f>IF(AND($D467&lt;=2027,Zisk!$D$10&gt;=2028),"x","")</f>
        <v/>
      </c>
      <c r="AP467" s="28" t="str">
        <f>IF(AND($D467&lt;=2028,Zisk!$D$10&gt;=2028),"(","")</f>
        <v/>
      </c>
      <c r="AQ467" s="28" t="str">
        <f>IF(AND($D467&lt;=2028,Zisk!$D$10&gt;=2028),"1","")</f>
        <v/>
      </c>
      <c r="AR467" s="28" t="str">
        <f>IF(AND($D467&lt;=2028,Zisk!$D$10&gt;=2028),"+","")</f>
        <v/>
      </c>
      <c r="AS467" s="30" t="str">
        <f>IF(AND($D467&lt;=2028,Zisk!$D$10&gt;=2028),VstupniParametry_SKRYT!$D$12,"")</f>
        <v/>
      </c>
      <c r="AT467" s="28" t="str">
        <f>IF(AND($D467&lt;=2028,Zisk!$D$10&gt;=2028),")","")</f>
        <v/>
      </c>
      <c r="AU467" s="31" t="str">
        <f>IF(AND(D467&lt;2028,2028&lt;=Zisk!$D$10),1,IF(D467=2028,0,""))</f>
        <v/>
      </c>
      <c r="AV467" s="32" t="str">
        <f>IF(AND($D467&lt;=2028,Zisk!$D$10&gt;=2029),"x","")</f>
        <v/>
      </c>
      <c r="AW467" s="28" t="str">
        <f>IF(AND($D467&lt;=2029,Zisk!$D$10&gt;=2029),"(","")</f>
        <v/>
      </c>
      <c r="AX467" s="28" t="str">
        <f>IF(AND($D467&lt;=2029,Zisk!$D$10&gt;=2029),"1","")</f>
        <v/>
      </c>
      <c r="AY467" s="28" t="str">
        <f>IF(AND($D467&lt;=2029,Zisk!$D$10&gt;=2029),"+","")</f>
        <v/>
      </c>
      <c r="AZ467" s="30" t="str">
        <f>IF(AND($D467&lt;=2029,Zisk!$D$10&gt;=2029),VstupniParametry_SKRYT!$D$13,"")</f>
        <v/>
      </c>
      <c r="BA467" s="28" t="str">
        <f>IF(AND($D467&lt;=2029,Zisk!$D$10&gt;=2029),")","")</f>
        <v/>
      </c>
      <c r="BB467" s="31" t="str">
        <f>IF(AND(D467&lt;2029,2029&lt;=Zisk!$D$10),1,IF(D467=2029,0,""))</f>
        <v/>
      </c>
      <c r="BC467" s="32" t="str">
        <f>IF(AND($D467&lt;=2029,Zisk!$D$10&gt;=2030),"x","")</f>
        <v/>
      </c>
      <c r="BD467" s="28" t="str">
        <f>IF(AND($D467&lt;=2030,Zisk!$D$10&gt;=2030),"(","")</f>
        <v/>
      </c>
      <c r="BE467" s="28" t="str">
        <f>IF(AND($D467&lt;=2030,Zisk!$D$10&gt;=2030),"1","")</f>
        <v/>
      </c>
      <c r="BF467" s="28" t="str">
        <f>IF(AND($D467&lt;=2030,Zisk!$D$10&gt;=2030),"+","")</f>
        <v/>
      </c>
      <c r="BG467" s="30" t="str">
        <f>IF(AND($D467&lt;=2030,Zisk!$D$10&gt;=2030),VstupniParametry_SKRYT!$D$14,"")</f>
        <v/>
      </c>
      <c r="BH467" s="28" t="str">
        <f>IF(AND($D467&lt;=2030,Zisk!$D$10&gt;=2030),")","")</f>
        <v/>
      </c>
      <c r="BI467" s="31" t="str">
        <f>IF(AND(D467&lt;2030,2030&lt;=Zisk!$D$10),1,IF(D467=2030,0,""))</f>
        <v/>
      </c>
      <c r="BJ467" s="33" t="s">
        <v>32</v>
      </c>
      <c r="BK467" s="30">
        <f t="shared" si="244"/>
        <v>1</v>
      </c>
      <c r="BL467" s="28" t="str">
        <f t="shared" si="245"/>
        <v>x</v>
      </c>
      <c r="BM467" s="34">
        <f t="shared" si="246"/>
        <v>1</v>
      </c>
      <c r="BN467" s="30" t="str">
        <f t="shared" si="247"/>
        <v>x</v>
      </c>
      <c r="BO467" s="34">
        <f t="shared" si="232"/>
        <v>1.018</v>
      </c>
      <c r="BP467" s="34" t="str">
        <f t="shared" si="233"/>
        <v/>
      </c>
      <c r="BQ467" s="34" t="str">
        <f t="shared" si="234"/>
        <v/>
      </c>
      <c r="BR467" s="34" t="str">
        <f t="shared" si="235"/>
        <v/>
      </c>
      <c r="BS467" s="34" t="str">
        <f t="shared" si="236"/>
        <v/>
      </c>
      <c r="BT467" s="34" t="str">
        <f t="shared" si="237"/>
        <v/>
      </c>
      <c r="BU467" s="34" t="str">
        <f t="shared" si="238"/>
        <v/>
      </c>
      <c r="BV467" s="34" t="str">
        <f t="shared" si="239"/>
        <v/>
      </c>
      <c r="BW467" s="34" t="str">
        <f t="shared" si="240"/>
        <v/>
      </c>
      <c r="BX467" s="34" t="str">
        <f t="shared" si="241"/>
        <v/>
      </c>
      <c r="BY467" s="34" t="str">
        <f t="shared" si="242"/>
        <v/>
      </c>
      <c r="BZ467" s="33" t="s">
        <v>32</v>
      </c>
      <c r="CA467" s="34">
        <f t="shared" si="243"/>
        <v>1.018</v>
      </c>
      <c r="CB467" s="28"/>
      <c r="CC467" s="29">
        <f>IF(D467&gt;Zisk!$D$10,"",E467*CA467)</f>
        <v>0</v>
      </c>
    </row>
    <row r="468" spans="2:81" x14ac:dyDescent="0.2">
      <c r="B468" s="35" t="str">
        <f>Zisk!B479</f>
        <v/>
      </c>
      <c r="C468" s="35">
        <f>Zisk!C479</f>
        <v>0</v>
      </c>
      <c r="D468" s="35">
        <f>Zisk!E479</f>
        <v>0</v>
      </c>
      <c r="E468" s="36">
        <f>Zisk!D479</f>
        <v>0</v>
      </c>
      <c r="F468" s="36"/>
      <c r="G468" s="35" t="str">
        <f t="shared" si="218"/>
        <v>(</v>
      </c>
      <c r="H468" s="35" t="str">
        <f t="shared" si="219"/>
        <v>1</v>
      </c>
      <c r="I468" s="35" t="str">
        <f t="shared" si="220"/>
        <v>+</v>
      </c>
      <c r="J468" s="37">
        <f>IF($D468&lt;=2021,VstupniParametry_SKRYT!$D$5,"")</f>
        <v>0.02</v>
      </c>
      <c r="K468" s="35" t="str">
        <f t="shared" si="221"/>
        <v>)</v>
      </c>
      <c r="L468" s="38">
        <f>IF($D468&lt;=2021,COUNTIF(Vypocet_SKRYT!T465:AS465,"&gt;=1"),"")</f>
        <v>0</v>
      </c>
      <c r="M468" s="39" t="str">
        <f t="shared" si="222"/>
        <v>x</v>
      </c>
      <c r="N468" s="35" t="str">
        <f t="shared" si="223"/>
        <v>(</v>
      </c>
      <c r="O468" s="35" t="str">
        <f t="shared" si="224"/>
        <v>1</v>
      </c>
      <c r="P468" s="35" t="str">
        <f t="shared" si="225"/>
        <v>+</v>
      </c>
      <c r="Q468" s="37">
        <f>IF($D468&lt;=2024,VstupniParametry_SKRYT!$D$6,"")</f>
        <v>0.06</v>
      </c>
      <c r="R468" s="35" t="str">
        <f t="shared" si="226"/>
        <v>)</v>
      </c>
      <c r="S468" s="38">
        <f>IF($D468&lt;=2024,COUNTIFS(Vypocet_SKRYT!AT465:AV465,"&gt;=1"),"")</f>
        <v>0</v>
      </c>
      <c r="T468" s="39" t="str">
        <f t="shared" si="227"/>
        <v>x</v>
      </c>
      <c r="U468" s="35" t="str">
        <f t="shared" si="228"/>
        <v>(</v>
      </c>
      <c r="V468" s="35" t="str">
        <f t="shared" si="229"/>
        <v>1</v>
      </c>
      <c r="W468" s="35" t="str">
        <f t="shared" si="230"/>
        <v>+</v>
      </c>
      <c r="X468" s="37">
        <f>IF($D468&lt;=2025,VstupniParametry_SKRYT!$D$9,"")</f>
        <v>1.7999999999999999E-2</v>
      </c>
      <c r="Y468" s="35" t="str">
        <f t="shared" si="231"/>
        <v>)</v>
      </c>
      <c r="Z468" s="38">
        <f>IF(AND(D468&lt;2025,2025&lt;=Zisk!$D$10),1,IF(D468=2025,0,""))</f>
        <v>1</v>
      </c>
      <c r="AA468" s="39" t="str">
        <f>IF(AND($D468&lt;=2025,Zisk!$D$10&gt;=2026),"x","")</f>
        <v/>
      </c>
      <c r="AB468" s="35" t="str">
        <f>IF(AND($D468&lt;=2026,Zisk!$D$10&gt;=2026),"(","")</f>
        <v/>
      </c>
      <c r="AC468" s="35" t="str">
        <f>IF(AND($D468&lt;=2026,Zisk!$D$10&gt;=2026),"1","")</f>
        <v/>
      </c>
      <c r="AD468" s="35" t="str">
        <f>IF(AND($D468&lt;=2026,Zisk!$D$10&gt;=2026),"+","")</f>
        <v/>
      </c>
      <c r="AE468" s="37" t="str">
        <f>IF(AND($D468&lt;=2026,Zisk!$D$10&gt;=2026),VstupniParametry_SKRYT!$D$10,"")</f>
        <v/>
      </c>
      <c r="AF468" s="35" t="str">
        <f>IF(AND($D468&lt;=2026,Zisk!$D$10&gt;=2026),")","")</f>
        <v/>
      </c>
      <c r="AG468" s="38" t="str">
        <f>IF(AND(D468&lt;2026,2026&lt;=Zisk!$D$10),1,IF(D468=2026,0,""))</f>
        <v/>
      </c>
      <c r="AH468" s="39" t="str">
        <f>IF(AND($D468&lt;=2026,Zisk!$D$10&gt;=2027),"x","")</f>
        <v/>
      </c>
      <c r="AI468" s="35" t="str">
        <f>IF(AND($D468&lt;=2027,Zisk!$D$10&gt;=2027),"(","")</f>
        <v/>
      </c>
      <c r="AJ468" s="35" t="str">
        <f>IF(AND($D468&lt;=2027,Zisk!$D$10&gt;=2027),"1","")</f>
        <v/>
      </c>
      <c r="AK468" s="35" t="str">
        <f>IF(AND($D468&lt;=2027,Zisk!$D$10&gt;=2027),"+","")</f>
        <v/>
      </c>
      <c r="AL468" s="37" t="str">
        <f>IF(AND($D468&lt;=2027,Zisk!$D$10&gt;=2027),VstupniParametry_SKRYT!$D$11,"")</f>
        <v/>
      </c>
      <c r="AM468" s="35" t="str">
        <f>IF(AND($D468&lt;=2027,Zisk!$D$10&gt;=2027),")","")</f>
        <v/>
      </c>
      <c r="AN468" s="38" t="str">
        <f>IF(AND(D468&lt;2027,2027&lt;=Zisk!$D$10),1,IF(D468=2027,0,""))</f>
        <v/>
      </c>
      <c r="AO468" s="39" t="str">
        <f>IF(AND($D468&lt;=2027,Zisk!$D$10&gt;=2028),"x","")</f>
        <v/>
      </c>
      <c r="AP468" s="35" t="str">
        <f>IF(AND($D468&lt;=2028,Zisk!$D$10&gt;=2028),"(","")</f>
        <v/>
      </c>
      <c r="AQ468" s="35" t="str">
        <f>IF(AND($D468&lt;=2028,Zisk!$D$10&gt;=2028),"1","")</f>
        <v/>
      </c>
      <c r="AR468" s="35" t="str">
        <f>IF(AND($D468&lt;=2028,Zisk!$D$10&gt;=2028),"+","")</f>
        <v/>
      </c>
      <c r="AS468" s="37" t="str">
        <f>IF(AND($D468&lt;=2028,Zisk!$D$10&gt;=2028),VstupniParametry_SKRYT!$D$12,"")</f>
        <v/>
      </c>
      <c r="AT468" s="35" t="str">
        <f>IF(AND($D468&lt;=2028,Zisk!$D$10&gt;=2028),")","")</f>
        <v/>
      </c>
      <c r="AU468" s="38" t="str">
        <f>IF(AND(D468&lt;2028,2028&lt;=Zisk!$D$10),1,IF(D468=2028,0,""))</f>
        <v/>
      </c>
      <c r="AV468" s="39" t="str">
        <f>IF(AND($D468&lt;=2028,Zisk!$D$10&gt;=2029),"x","")</f>
        <v/>
      </c>
      <c r="AW468" s="35" t="str">
        <f>IF(AND($D468&lt;=2029,Zisk!$D$10&gt;=2029),"(","")</f>
        <v/>
      </c>
      <c r="AX468" s="35" t="str">
        <f>IF(AND($D468&lt;=2029,Zisk!$D$10&gt;=2029),"1","")</f>
        <v/>
      </c>
      <c r="AY468" s="35" t="str">
        <f>IF(AND($D468&lt;=2029,Zisk!$D$10&gt;=2029),"+","")</f>
        <v/>
      </c>
      <c r="AZ468" s="37" t="str">
        <f>IF(AND($D468&lt;=2029,Zisk!$D$10&gt;=2029),VstupniParametry_SKRYT!$D$13,"")</f>
        <v/>
      </c>
      <c r="BA468" s="35" t="str">
        <f>IF(AND($D468&lt;=2029,Zisk!$D$10&gt;=2029),")","")</f>
        <v/>
      </c>
      <c r="BB468" s="38" t="str">
        <f>IF(AND(D468&lt;2029,2029&lt;=Zisk!$D$10),1,IF(D468=2029,0,""))</f>
        <v/>
      </c>
      <c r="BC468" s="39" t="str">
        <f>IF(AND($D468&lt;=2029,Zisk!$D$10&gt;=2030),"x","")</f>
        <v/>
      </c>
      <c r="BD468" s="35" t="str">
        <f>IF(AND($D468&lt;=2030,Zisk!$D$10&gt;=2030),"(","")</f>
        <v/>
      </c>
      <c r="BE468" s="35" t="str">
        <f>IF(AND($D468&lt;=2030,Zisk!$D$10&gt;=2030),"1","")</f>
        <v/>
      </c>
      <c r="BF468" s="35" t="str">
        <f>IF(AND($D468&lt;=2030,Zisk!$D$10&gt;=2030),"+","")</f>
        <v/>
      </c>
      <c r="BG468" s="37" t="str">
        <f>IF(AND($D468&lt;=2030,Zisk!$D$10&gt;=2030),VstupniParametry_SKRYT!$D$14,"")</f>
        <v/>
      </c>
      <c r="BH468" s="35" t="str">
        <f>IF(AND($D468&lt;=2030,Zisk!$D$10&gt;=2030),")","")</f>
        <v/>
      </c>
      <c r="BI468" s="38" t="str">
        <f>IF(AND(D468&lt;2030,2030&lt;=Zisk!$D$10),1,IF(D468=2030,0,""))</f>
        <v/>
      </c>
      <c r="BJ468" s="40" t="s">
        <v>32</v>
      </c>
      <c r="BK468" s="37">
        <f t="shared" si="244"/>
        <v>1</v>
      </c>
      <c r="BL468" s="35" t="str">
        <f t="shared" si="245"/>
        <v>x</v>
      </c>
      <c r="BM468" s="41">
        <f t="shared" si="246"/>
        <v>1</v>
      </c>
      <c r="BN468" s="37" t="str">
        <f t="shared" si="247"/>
        <v>x</v>
      </c>
      <c r="BO468" s="41">
        <f t="shared" si="232"/>
        <v>1.018</v>
      </c>
      <c r="BP468" s="41" t="str">
        <f t="shared" si="233"/>
        <v/>
      </c>
      <c r="BQ468" s="41" t="str">
        <f t="shared" si="234"/>
        <v/>
      </c>
      <c r="BR468" s="41" t="str">
        <f t="shared" si="235"/>
        <v/>
      </c>
      <c r="BS468" s="41" t="str">
        <f t="shared" si="236"/>
        <v/>
      </c>
      <c r="BT468" s="41" t="str">
        <f t="shared" si="237"/>
        <v/>
      </c>
      <c r="BU468" s="41" t="str">
        <f t="shared" si="238"/>
        <v/>
      </c>
      <c r="BV468" s="41" t="str">
        <f t="shared" si="239"/>
        <v/>
      </c>
      <c r="BW468" s="41" t="str">
        <f t="shared" si="240"/>
        <v/>
      </c>
      <c r="BX468" s="41" t="str">
        <f t="shared" si="241"/>
        <v/>
      </c>
      <c r="BY468" s="41" t="str">
        <f t="shared" si="242"/>
        <v/>
      </c>
      <c r="BZ468" s="40" t="s">
        <v>32</v>
      </c>
      <c r="CA468" s="41">
        <f t="shared" si="243"/>
        <v>1.018</v>
      </c>
      <c r="CB468" s="35"/>
      <c r="CC468" s="36">
        <f>IF(D468&gt;Zisk!$D$10,"",E468*CA468)</f>
        <v>0</v>
      </c>
    </row>
    <row r="469" spans="2:81" x14ac:dyDescent="0.2">
      <c r="B469" s="28" t="str">
        <f>Zisk!B480</f>
        <v/>
      </c>
      <c r="C469" s="28">
        <f>Zisk!C480</f>
        <v>0</v>
      </c>
      <c r="D469" s="28">
        <f>Zisk!E480</f>
        <v>0</v>
      </c>
      <c r="E469" s="29">
        <f>Zisk!D480</f>
        <v>0</v>
      </c>
      <c r="F469" s="29"/>
      <c r="G469" s="28" t="str">
        <f t="shared" si="218"/>
        <v>(</v>
      </c>
      <c r="H469" s="28" t="str">
        <f t="shared" si="219"/>
        <v>1</v>
      </c>
      <c r="I469" s="28" t="str">
        <f t="shared" si="220"/>
        <v>+</v>
      </c>
      <c r="J469" s="30">
        <f>IF($D469&lt;=2021,VstupniParametry_SKRYT!$D$5,"")</f>
        <v>0.02</v>
      </c>
      <c r="K469" s="28" t="str">
        <f t="shared" si="221"/>
        <v>)</v>
      </c>
      <c r="L469" s="31">
        <f>IF($D469&lt;=2021,COUNTIF(Vypocet_SKRYT!T466:AS466,"&gt;=1"),"")</f>
        <v>0</v>
      </c>
      <c r="M469" s="32" t="str">
        <f t="shared" si="222"/>
        <v>x</v>
      </c>
      <c r="N469" s="28" t="str">
        <f t="shared" si="223"/>
        <v>(</v>
      </c>
      <c r="O469" s="28" t="str">
        <f t="shared" si="224"/>
        <v>1</v>
      </c>
      <c r="P469" s="28" t="str">
        <f t="shared" si="225"/>
        <v>+</v>
      </c>
      <c r="Q469" s="30">
        <f>IF($D469&lt;=2024,VstupniParametry_SKRYT!$D$6,"")</f>
        <v>0.06</v>
      </c>
      <c r="R469" s="28" t="str">
        <f t="shared" si="226"/>
        <v>)</v>
      </c>
      <c r="S469" s="31">
        <f>IF($D469&lt;=2024,COUNTIFS(Vypocet_SKRYT!AT466:AV466,"&gt;=1"),"")</f>
        <v>0</v>
      </c>
      <c r="T469" s="32" t="str">
        <f t="shared" si="227"/>
        <v>x</v>
      </c>
      <c r="U469" s="28" t="str">
        <f t="shared" si="228"/>
        <v>(</v>
      </c>
      <c r="V469" s="28" t="str">
        <f t="shared" si="229"/>
        <v>1</v>
      </c>
      <c r="W469" s="28" t="str">
        <f t="shared" si="230"/>
        <v>+</v>
      </c>
      <c r="X469" s="30">
        <f>IF($D469&lt;=2025,VstupniParametry_SKRYT!$D$9,"")</f>
        <v>1.7999999999999999E-2</v>
      </c>
      <c r="Y469" s="28" t="str">
        <f t="shared" si="231"/>
        <v>)</v>
      </c>
      <c r="Z469" s="31">
        <f>IF(AND(D469&lt;2025,2025&lt;=Zisk!$D$10),1,IF(D469=2025,0,""))</f>
        <v>1</v>
      </c>
      <c r="AA469" s="32" t="str">
        <f>IF(AND($D469&lt;=2025,Zisk!$D$10&gt;=2026),"x","")</f>
        <v/>
      </c>
      <c r="AB469" s="28" t="str">
        <f>IF(AND($D469&lt;=2026,Zisk!$D$10&gt;=2026),"(","")</f>
        <v/>
      </c>
      <c r="AC469" s="28" t="str">
        <f>IF(AND($D469&lt;=2026,Zisk!$D$10&gt;=2026),"1","")</f>
        <v/>
      </c>
      <c r="AD469" s="28" t="str">
        <f>IF(AND($D469&lt;=2026,Zisk!$D$10&gt;=2026),"+","")</f>
        <v/>
      </c>
      <c r="AE469" s="30" t="str">
        <f>IF(AND($D469&lt;=2026,Zisk!$D$10&gt;=2026),VstupniParametry_SKRYT!$D$10,"")</f>
        <v/>
      </c>
      <c r="AF469" s="28" t="str">
        <f>IF(AND($D469&lt;=2026,Zisk!$D$10&gt;=2026),")","")</f>
        <v/>
      </c>
      <c r="AG469" s="31" t="str">
        <f>IF(AND(D469&lt;2026,2026&lt;=Zisk!$D$10),1,IF(D469=2026,0,""))</f>
        <v/>
      </c>
      <c r="AH469" s="32" t="str">
        <f>IF(AND($D469&lt;=2026,Zisk!$D$10&gt;=2027),"x","")</f>
        <v/>
      </c>
      <c r="AI469" s="28" t="str">
        <f>IF(AND($D469&lt;=2027,Zisk!$D$10&gt;=2027),"(","")</f>
        <v/>
      </c>
      <c r="AJ469" s="28" t="str">
        <f>IF(AND($D469&lt;=2027,Zisk!$D$10&gt;=2027),"1","")</f>
        <v/>
      </c>
      <c r="AK469" s="28" t="str">
        <f>IF(AND($D469&lt;=2027,Zisk!$D$10&gt;=2027),"+","")</f>
        <v/>
      </c>
      <c r="AL469" s="30" t="str">
        <f>IF(AND($D469&lt;=2027,Zisk!$D$10&gt;=2027),VstupniParametry_SKRYT!$D$11,"")</f>
        <v/>
      </c>
      <c r="AM469" s="28" t="str">
        <f>IF(AND($D469&lt;=2027,Zisk!$D$10&gt;=2027),")","")</f>
        <v/>
      </c>
      <c r="AN469" s="31" t="str">
        <f>IF(AND(D469&lt;2027,2027&lt;=Zisk!$D$10),1,IF(D469=2027,0,""))</f>
        <v/>
      </c>
      <c r="AO469" s="32" t="str">
        <f>IF(AND($D469&lt;=2027,Zisk!$D$10&gt;=2028),"x","")</f>
        <v/>
      </c>
      <c r="AP469" s="28" t="str">
        <f>IF(AND($D469&lt;=2028,Zisk!$D$10&gt;=2028),"(","")</f>
        <v/>
      </c>
      <c r="AQ469" s="28" t="str">
        <f>IF(AND($D469&lt;=2028,Zisk!$D$10&gt;=2028),"1","")</f>
        <v/>
      </c>
      <c r="AR469" s="28" t="str">
        <f>IF(AND($D469&lt;=2028,Zisk!$D$10&gt;=2028),"+","")</f>
        <v/>
      </c>
      <c r="AS469" s="30" t="str">
        <f>IF(AND($D469&lt;=2028,Zisk!$D$10&gt;=2028),VstupniParametry_SKRYT!$D$12,"")</f>
        <v/>
      </c>
      <c r="AT469" s="28" t="str">
        <f>IF(AND($D469&lt;=2028,Zisk!$D$10&gt;=2028),")","")</f>
        <v/>
      </c>
      <c r="AU469" s="31" t="str">
        <f>IF(AND(D469&lt;2028,2028&lt;=Zisk!$D$10),1,IF(D469=2028,0,""))</f>
        <v/>
      </c>
      <c r="AV469" s="32" t="str">
        <f>IF(AND($D469&lt;=2028,Zisk!$D$10&gt;=2029),"x","")</f>
        <v/>
      </c>
      <c r="AW469" s="28" t="str">
        <f>IF(AND($D469&lt;=2029,Zisk!$D$10&gt;=2029),"(","")</f>
        <v/>
      </c>
      <c r="AX469" s="28" t="str">
        <f>IF(AND($D469&lt;=2029,Zisk!$D$10&gt;=2029),"1","")</f>
        <v/>
      </c>
      <c r="AY469" s="28" t="str">
        <f>IF(AND($D469&lt;=2029,Zisk!$D$10&gt;=2029),"+","")</f>
        <v/>
      </c>
      <c r="AZ469" s="30" t="str">
        <f>IF(AND($D469&lt;=2029,Zisk!$D$10&gt;=2029),VstupniParametry_SKRYT!$D$13,"")</f>
        <v/>
      </c>
      <c r="BA469" s="28" t="str">
        <f>IF(AND($D469&lt;=2029,Zisk!$D$10&gt;=2029),")","")</f>
        <v/>
      </c>
      <c r="BB469" s="31" t="str">
        <f>IF(AND(D469&lt;2029,2029&lt;=Zisk!$D$10),1,IF(D469=2029,0,""))</f>
        <v/>
      </c>
      <c r="BC469" s="32" t="str">
        <f>IF(AND($D469&lt;=2029,Zisk!$D$10&gt;=2030),"x","")</f>
        <v/>
      </c>
      <c r="BD469" s="28" t="str">
        <f>IF(AND($D469&lt;=2030,Zisk!$D$10&gt;=2030),"(","")</f>
        <v/>
      </c>
      <c r="BE469" s="28" t="str">
        <f>IF(AND($D469&lt;=2030,Zisk!$D$10&gt;=2030),"1","")</f>
        <v/>
      </c>
      <c r="BF469" s="28" t="str">
        <f>IF(AND($D469&lt;=2030,Zisk!$D$10&gt;=2030),"+","")</f>
        <v/>
      </c>
      <c r="BG469" s="30" t="str">
        <f>IF(AND($D469&lt;=2030,Zisk!$D$10&gt;=2030),VstupniParametry_SKRYT!$D$14,"")</f>
        <v/>
      </c>
      <c r="BH469" s="28" t="str">
        <f>IF(AND($D469&lt;=2030,Zisk!$D$10&gt;=2030),")","")</f>
        <v/>
      </c>
      <c r="BI469" s="31" t="str">
        <f>IF(AND(D469&lt;2030,2030&lt;=Zisk!$D$10),1,IF(D469=2030,0,""))</f>
        <v/>
      </c>
      <c r="BJ469" s="33" t="s">
        <v>32</v>
      </c>
      <c r="BK469" s="30">
        <f t="shared" si="244"/>
        <v>1</v>
      </c>
      <c r="BL469" s="28" t="str">
        <f t="shared" si="245"/>
        <v>x</v>
      </c>
      <c r="BM469" s="34">
        <f t="shared" si="246"/>
        <v>1</v>
      </c>
      <c r="BN469" s="30" t="str">
        <f t="shared" si="247"/>
        <v>x</v>
      </c>
      <c r="BO469" s="34">
        <f t="shared" si="232"/>
        <v>1.018</v>
      </c>
      <c r="BP469" s="34" t="str">
        <f t="shared" si="233"/>
        <v/>
      </c>
      <c r="BQ469" s="34" t="str">
        <f t="shared" si="234"/>
        <v/>
      </c>
      <c r="BR469" s="34" t="str">
        <f t="shared" si="235"/>
        <v/>
      </c>
      <c r="BS469" s="34" t="str">
        <f t="shared" si="236"/>
        <v/>
      </c>
      <c r="BT469" s="34" t="str">
        <f t="shared" si="237"/>
        <v/>
      </c>
      <c r="BU469" s="34" t="str">
        <f t="shared" si="238"/>
        <v/>
      </c>
      <c r="BV469" s="34" t="str">
        <f t="shared" si="239"/>
        <v/>
      </c>
      <c r="BW469" s="34" t="str">
        <f t="shared" si="240"/>
        <v/>
      </c>
      <c r="BX469" s="34" t="str">
        <f t="shared" si="241"/>
        <v/>
      </c>
      <c r="BY469" s="34" t="str">
        <f t="shared" si="242"/>
        <v/>
      </c>
      <c r="BZ469" s="33" t="s">
        <v>32</v>
      </c>
      <c r="CA469" s="34">
        <f t="shared" si="243"/>
        <v>1.018</v>
      </c>
      <c r="CB469" s="28"/>
      <c r="CC469" s="29">
        <f>IF(D469&gt;Zisk!$D$10,"",E469*CA469)</f>
        <v>0</v>
      </c>
    </row>
    <row r="470" spans="2:81" x14ac:dyDescent="0.2">
      <c r="B470" s="35" t="str">
        <f>Zisk!B481</f>
        <v/>
      </c>
      <c r="C470" s="35">
        <f>Zisk!C481</f>
        <v>0</v>
      </c>
      <c r="D470" s="35">
        <f>Zisk!E481</f>
        <v>0</v>
      </c>
      <c r="E470" s="36">
        <f>Zisk!D481</f>
        <v>0</v>
      </c>
      <c r="F470" s="36"/>
      <c r="G470" s="35" t="str">
        <f t="shared" si="218"/>
        <v>(</v>
      </c>
      <c r="H470" s="35" t="str">
        <f t="shared" si="219"/>
        <v>1</v>
      </c>
      <c r="I470" s="35" t="str">
        <f t="shared" si="220"/>
        <v>+</v>
      </c>
      <c r="J470" s="37">
        <f>IF($D470&lt;=2021,VstupniParametry_SKRYT!$D$5,"")</f>
        <v>0.02</v>
      </c>
      <c r="K470" s="35" t="str">
        <f t="shared" si="221"/>
        <v>)</v>
      </c>
      <c r="L470" s="38">
        <f>IF($D470&lt;=2021,COUNTIF(Vypocet_SKRYT!T467:AS467,"&gt;=1"),"")</f>
        <v>0</v>
      </c>
      <c r="M470" s="39" t="str">
        <f t="shared" si="222"/>
        <v>x</v>
      </c>
      <c r="N470" s="35" t="str">
        <f t="shared" si="223"/>
        <v>(</v>
      </c>
      <c r="O470" s="35" t="str">
        <f t="shared" si="224"/>
        <v>1</v>
      </c>
      <c r="P470" s="35" t="str">
        <f t="shared" si="225"/>
        <v>+</v>
      </c>
      <c r="Q470" s="37">
        <f>IF($D470&lt;=2024,VstupniParametry_SKRYT!$D$6,"")</f>
        <v>0.06</v>
      </c>
      <c r="R470" s="35" t="str">
        <f t="shared" si="226"/>
        <v>)</v>
      </c>
      <c r="S470" s="38">
        <f>IF($D470&lt;=2024,COUNTIFS(Vypocet_SKRYT!AT467:AV467,"&gt;=1"),"")</f>
        <v>0</v>
      </c>
      <c r="T470" s="39" t="str">
        <f t="shared" si="227"/>
        <v>x</v>
      </c>
      <c r="U470" s="35" t="str">
        <f t="shared" si="228"/>
        <v>(</v>
      </c>
      <c r="V470" s="35" t="str">
        <f t="shared" si="229"/>
        <v>1</v>
      </c>
      <c r="W470" s="35" t="str">
        <f t="shared" si="230"/>
        <v>+</v>
      </c>
      <c r="X470" s="37">
        <f>IF($D470&lt;=2025,VstupniParametry_SKRYT!$D$9,"")</f>
        <v>1.7999999999999999E-2</v>
      </c>
      <c r="Y470" s="35" t="str">
        <f t="shared" si="231"/>
        <v>)</v>
      </c>
      <c r="Z470" s="38">
        <f>IF(AND(D470&lt;2025,2025&lt;=Zisk!$D$10),1,IF(D470=2025,0,""))</f>
        <v>1</v>
      </c>
      <c r="AA470" s="39" t="str">
        <f>IF(AND($D470&lt;=2025,Zisk!$D$10&gt;=2026),"x","")</f>
        <v/>
      </c>
      <c r="AB470" s="35" t="str">
        <f>IF(AND($D470&lt;=2026,Zisk!$D$10&gt;=2026),"(","")</f>
        <v/>
      </c>
      <c r="AC470" s="35" t="str">
        <f>IF(AND($D470&lt;=2026,Zisk!$D$10&gt;=2026),"1","")</f>
        <v/>
      </c>
      <c r="AD470" s="35" t="str">
        <f>IF(AND($D470&lt;=2026,Zisk!$D$10&gt;=2026),"+","")</f>
        <v/>
      </c>
      <c r="AE470" s="37" t="str">
        <f>IF(AND($D470&lt;=2026,Zisk!$D$10&gt;=2026),VstupniParametry_SKRYT!$D$10,"")</f>
        <v/>
      </c>
      <c r="AF470" s="35" t="str">
        <f>IF(AND($D470&lt;=2026,Zisk!$D$10&gt;=2026),")","")</f>
        <v/>
      </c>
      <c r="AG470" s="38" t="str">
        <f>IF(AND(D470&lt;2026,2026&lt;=Zisk!$D$10),1,IF(D470=2026,0,""))</f>
        <v/>
      </c>
      <c r="AH470" s="39" t="str">
        <f>IF(AND($D470&lt;=2026,Zisk!$D$10&gt;=2027),"x","")</f>
        <v/>
      </c>
      <c r="AI470" s="35" t="str">
        <f>IF(AND($D470&lt;=2027,Zisk!$D$10&gt;=2027),"(","")</f>
        <v/>
      </c>
      <c r="AJ470" s="35" t="str">
        <f>IF(AND($D470&lt;=2027,Zisk!$D$10&gt;=2027),"1","")</f>
        <v/>
      </c>
      <c r="AK470" s="35" t="str">
        <f>IF(AND($D470&lt;=2027,Zisk!$D$10&gt;=2027),"+","")</f>
        <v/>
      </c>
      <c r="AL470" s="37" t="str">
        <f>IF(AND($D470&lt;=2027,Zisk!$D$10&gt;=2027),VstupniParametry_SKRYT!$D$11,"")</f>
        <v/>
      </c>
      <c r="AM470" s="35" t="str">
        <f>IF(AND($D470&lt;=2027,Zisk!$D$10&gt;=2027),")","")</f>
        <v/>
      </c>
      <c r="AN470" s="38" t="str">
        <f>IF(AND(D470&lt;2027,2027&lt;=Zisk!$D$10),1,IF(D470=2027,0,""))</f>
        <v/>
      </c>
      <c r="AO470" s="39" t="str">
        <f>IF(AND($D470&lt;=2027,Zisk!$D$10&gt;=2028),"x","")</f>
        <v/>
      </c>
      <c r="AP470" s="35" t="str">
        <f>IF(AND($D470&lt;=2028,Zisk!$D$10&gt;=2028),"(","")</f>
        <v/>
      </c>
      <c r="AQ470" s="35" t="str">
        <f>IF(AND($D470&lt;=2028,Zisk!$D$10&gt;=2028),"1","")</f>
        <v/>
      </c>
      <c r="AR470" s="35" t="str">
        <f>IF(AND($D470&lt;=2028,Zisk!$D$10&gt;=2028),"+","")</f>
        <v/>
      </c>
      <c r="AS470" s="37" t="str">
        <f>IF(AND($D470&lt;=2028,Zisk!$D$10&gt;=2028),VstupniParametry_SKRYT!$D$12,"")</f>
        <v/>
      </c>
      <c r="AT470" s="35" t="str">
        <f>IF(AND($D470&lt;=2028,Zisk!$D$10&gt;=2028),")","")</f>
        <v/>
      </c>
      <c r="AU470" s="38" t="str">
        <f>IF(AND(D470&lt;2028,2028&lt;=Zisk!$D$10),1,IF(D470=2028,0,""))</f>
        <v/>
      </c>
      <c r="AV470" s="39" t="str">
        <f>IF(AND($D470&lt;=2028,Zisk!$D$10&gt;=2029),"x","")</f>
        <v/>
      </c>
      <c r="AW470" s="35" t="str">
        <f>IF(AND($D470&lt;=2029,Zisk!$D$10&gt;=2029),"(","")</f>
        <v/>
      </c>
      <c r="AX470" s="35" t="str">
        <f>IF(AND($D470&lt;=2029,Zisk!$D$10&gt;=2029),"1","")</f>
        <v/>
      </c>
      <c r="AY470" s="35" t="str">
        <f>IF(AND($D470&lt;=2029,Zisk!$D$10&gt;=2029),"+","")</f>
        <v/>
      </c>
      <c r="AZ470" s="37" t="str">
        <f>IF(AND($D470&lt;=2029,Zisk!$D$10&gt;=2029),VstupniParametry_SKRYT!$D$13,"")</f>
        <v/>
      </c>
      <c r="BA470" s="35" t="str">
        <f>IF(AND($D470&lt;=2029,Zisk!$D$10&gt;=2029),")","")</f>
        <v/>
      </c>
      <c r="BB470" s="38" t="str">
        <f>IF(AND(D470&lt;2029,2029&lt;=Zisk!$D$10),1,IF(D470=2029,0,""))</f>
        <v/>
      </c>
      <c r="BC470" s="39" t="str">
        <f>IF(AND($D470&lt;=2029,Zisk!$D$10&gt;=2030),"x","")</f>
        <v/>
      </c>
      <c r="BD470" s="35" t="str">
        <f>IF(AND($D470&lt;=2030,Zisk!$D$10&gt;=2030),"(","")</f>
        <v/>
      </c>
      <c r="BE470" s="35" t="str">
        <f>IF(AND($D470&lt;=2030,Zisk!$D$10&gt;=2030),"1","")</f>
        <v/>
      </c>
      <c r="BF470" s="35" t="str">
        <f>IF(AND($D470&lt;=2030,Zisk!$D$10&gt;=2030),"+","")</f>
        <v/>
      </c>
      <c r="BG470" s="37" t="str">
        <f>IF(AND($D470&lt;=2030,Zisk!$D$10&gt;=2030),VstupniParametry_SKRYT!$D$14,"")</f>
        <v/>
      </c>
      <c r="BH470" s="35" t="str">
        <f>IF(AND($D470&lt;=2030,Zisk!$D$10&gt;=2030),")","")</f>
        <v/>
      </c>
      <c r="BI470" s="38" t="str">
        <f>IF(AND(D470&lt;2030,2030&lt;=Zisk!$D$10),1,IF(D470=2030,0,""))</f>
        <v/>
      </c>
      <c r="BJ470" s="40" t="s">
        <v>32</v>
      </c>
      <c r="BK470" s="37">
        <f t="shared" si="244"/>
        <v>1</v>
      </c>
      <c r="BL470" s="35" t="str">
        <f t="shared" si="245"/>
        <v>x</v>
      </c>
      <c r="BM470" s="41">
        <f t="shared" si="246"/>
        <v>1</v>
      </c>
      <c r="BN470" s="37" t="str">
        <f t="shared" si="247"/>
        <v>x</v>
      </c>
      <c r="BO470" s="41">
        <f t="shared" si="232"/>
        <v>1.018</v>
      </c>
      <c r="BP470" s="41" t="str">
        <f t="shared" si="233"/>
        <v/>
      </c>
      <c r="BQ470" s="41" t="str">
        <f t="shared" si="234"/>
        <v/>
      </c>
      <c r="BR470" s="41" t="str">
        <f t="shared" si="235"/>
        <v/>
      </c>
      <c r="BS470" s="41" t="str">
        <f t="shared" si="236"/>
        <v/>
      </c>
      <c r="BT470" s="41" t="str">
        <f t="shared" si="237"/>
        <v/>
      </c>
      <c r="BU470" s="41" t="str">
        <f t="shared" si="238"/>
        <v/>
      </c>
      <c r="BV470" s="41" t="str">
        <f t="shared" si="239"/>
        <v/>
      </c>
      <c r="BW470" s="41" t="str">
        <f t="shared" si="240"/>
        <v/>
      </c>
      <c r="BX470" s="41" t="str">
        <f t="shared" si="241"/>
        <v/>
      </c>
      <c r="BY470" s="41" t="str">
        <f t="shared" si="242"/>
        <v/>
      </c>
      <c r="BZ470" s="40" t="s">
        <v>32</v>
      </c>
      <c r="CA470" s="41">
        <f t="shared" si="243"/>
        <v>1.018</v>
      </c>
      <c r="CB470" s="35"/>
      <c r="CC470" s="36">
        <f>IF(D470&gt;Zisk!$D$10,"",E470*CA470)</f>
        <v>0</v>
      </c>
    </row>
    <row r="471" spans="2:81" x14ac:dyDescent="0.2">
      <c r="B471" s="28" t="str">
        <f>Zisk!B482</f>
        <v/>
      </c>
      <c r="C471" s="28">
        <f>Zisk!C482</f>
        <v>0</v>
      </c>
      <c r="D471" s="28">
        <f>Zisk!E482</f>
        <v>0</v>
      </c>
      <c r="E471" s="29">
        <f>Zisk!D482</f>
        <v>0</v>
      </c>
      <c r="F471" s="29"/>
      <c r="G471" s="28" t="str">
        <f t="shared" si="218"/>
        <v>(</v>
      </c>
      <c r="H471" s="28" t="str">
        <f t="shared" si="219"/>
        <v>1</v>
      </c>
      <c r="I471" s="28" t="str">
        <f t="shared" si="220"/>
        <v>+</v>
      </c>
      <c r="J471" s="30">
        <f>IF($D471&lt;=2021,VstupniParametry_SKRYT!$D$5,"")</f>
        <v>0.02</v>
      </c>
      <c r="K471" s="28" t="str">
        <f t="shared" si="221"/>
        <v>)</v>
      </c>
      <c r="L471" s="31">
        <f>IF($D471&lt;=2021,COUNTIF(Vypocet_SKRYT!T468:AS468,"&gt;=1"),"")</f>
        <v>0</v>
      </c>
      <c r="M471" s="32" t="str">
        <f t="shared" si="222"/>
        <v>x</v>
      </c>
      <c r="N471" s="28" t="str">
        <f t="shared" si="223"/>
        <v>(</v>
      </c>
      <c r="O471" s="28" t="str">
        <f t="shared" si="224"/>
        <v>1</v>
      </c>
      <c r="P471" s="28" t="str">
        <f t="shared" si="225"/>
        <v>+</v>
      </c>
      <c r="Q471" s="30">
        <f>IF($D471&lt;=2024,VstupniParametry_SKRYT!$D$6,"")</f>
        <v>0.06</v>
      </c>
      <c r="R471" s="28" t="str">
        <f t="shared" si="226"/>
        <v>)</v>
      </c>
      <c r="S471" s="31">
        <f>IF($D471&lt;=2024,COUNTIFS(Vypocet_SKRYT!AT468:AV468,"&gt;=1"),"")</f>
        <v>0</v>
      </c>
      <c r="T471" s="32" t="str">
        <f t="shared" si="227"/>
        <v>x</v>
      </c>
      <c r="U471" s="28" t="str">
        <f t="shared" si="228"/>
        <v>(</v>
      </c>
      <c r="V471" s="28" t="str">
        <f t="shared" si="229"/>
        <v>1</v>
      </c>
      <c r="W471" s="28" t="str">
        <f t="shared" si="230"/>
        <v>+</v>
      </c>
      <c r="X471" s="30">
        <f>IF($D471&lt;=2025,VstupniParametry_SKRYT!$D$9,"")</f>
        <v>1.7999999999999999E-2</v>
      </c>
      <c r="Y471" s="28" t="str">
        <f t="shared" si="231"/>
        <v>)</v>
      </c>
      <c r="Z471" s="31">
        <f>IF(AND(D471&lt;2025,2025&lt;=Zisk!$D$10),1,IF(D471=2025,0,""))</f>
        <v>1</v>
      </c>
      <c r="AA471" s="32" t="str">
        <f>IF(AND($D471&lt;=2025,Zisk!$D$10&gt;=2026),"x","")</f>
        <v/>
      </c>
      <c r="AB471" s="28" t="str">
        <f>IF(AND($D471&lt;=2026,Zisk!$D$10&gt;=2026),"(","")</f>
        <v/>
      </c>
      <c r="AC471" s="28" t="str">
        <f>IF(AND($D471&lt;=2026,Zisk!$D$10&gt;=2026),"1","")</f>
        <v/>
      </c>
      <c r="AD471" s="28" t="str">
        <f>IF(AND($D471&lt;=2026,Zisk!$D$10&gt;=2026),"+","")</f>
        <v/>
      </c>
      <c r="AE471" s="30" t="str">
        <f>IF(AND($D471&lt;=2026,Zisk!$D$10&gt;=2026),VstupniParametry_SKRYT!$D$10,"")</f>
        <v/>
      </c>
      <c r="AF471" s="28" t="str">
        <f>IF(AND($D471&lt;=2026,Zisk!$D$10&gt;=2026),")","")</f>
        <v/>
      </c>
      <c r="AG471" s="31" t="str">
        <f>IF(AND(D471&lt;2026,2026&lt;=Zisk!$D$10),1,IF(D471=2026,0,""))</f>
        <v/>
      </c>
      <c r="AH471" s="32" t="str">
        <f>IF(AND($D471&lt;=2026,Zisk!$D$10&gt;=2027),"x","")</f>
        <v/>
      </c>
      <c r="AI471" s="28" t="str">
        <f>IF(AND($D471&lt;=2027,Zisk!$D$10&gt;=2027),"(","")</f>
        <v/>
      </c>
      <c r="AJ471" s="28" t="str">
        <f>IF(AND($D471&lt;=2027,Zisk!$D$10&gt;=2027),"1","")</f>
        <v/>
      </c>
      <c r="AK471" s="28" t="str">
        <f>IF(AND($D471&lt;=2027,Zisk!$D$10&gt;=2027),"+","")</f>
        <v/>
      </c>
      <c r="AL471" s="30" t="str">
        <f>IF(AND($D471&lt;=2027,Zisk!$D$10&gt;=2027),VstupniParametry_SKRYT!$D$11,"")</f>
        <v/>
      </c>
      <c r="AM471" s="28" t="str">
        <f>IF(AND($D471&lt;=2027,Zisk!$D$10&gt;=2027),")","")</f>
        <v/>
      </c>
      <c r="AN471" s="31" t="str">
        <f>IF(AND(D471&lt;2027,2027&lt;=Zisk!$D$10),1,IF(D471=2027,0,""))</f>
        <v/>
      </c>
      <c r="AO471" s="32" t="str">
        <f>IF(AND($D471&lt;=2027,Zisk!$D$10&gt;=2028),"x","")</f>
        <v/>
      </c>
      <c r="AP471" s="28" t="str">
        <f>IF(AND($D471&lt;=2028,Zisk!$D$10&gt;=2028),"(","")</f>
        <v/>
      </c>
      <c r="AQ471" s="28" t="str">
        <f>IF(AND($D471&lt;=2028,Zisk!$D$10&gt;=2028),"1","")</f>
        <v/>
      </c>
      <c r="AR471" s="28" t="str">
        <f>IF(AND($D471&lt;=2028,Zisk!$D$10&gt;=2028),"+","")</f>
        <v/>
      </c>
      <c r="AS471" s="30" t="str">
        <f>IF(AND($D471&lt;=2028,Zisk!$D$10&gt;=2028),VstupniParametry_SKRYT!$D$12,"")</f>
        <v/>
      </c>
      <c r="AT471" s="28" t="str">
        <f>IF(AND($D471&lt;=2028,Zisk!$D$10&gt;=2028),")","")</f>
        <v/>
      </c>
      <c r="AU471" s="31" t="str">
        <f>IF(AND(D471&lt;2028,2028&lt;=Zisk!$D$10),1,IF(D471=2028,0,""))</f>
        <v/>
      </c>
      <c r="AV471" s="32" t="str">
        <f>IF(AND($D471&lt;=2028,Zisk!$D$10&gt;=2029),"x","")</f>
        <v/>
      </c>
      <c r="AW471" s="28" t="str">
        <f>IF(AND($D471&lt;=2029,Zisk!$D$10&gt;=2029),"(","")</f>
        <v/>
      </c>
      <c r="AX471" s="28" t="str">
        <f>IF(AND($D471&lt;=2029,Zisk!$D$10&gt;=2029),"1","")</f>
        <v/>
      </c>
      <c r="AY471" s="28" t="str">
        <f>IF(AND($D471&lt;=2029,Zisk!$D$10&gt;=2029),"+","")</f>
        <v/>
      </c>
      <c r="AZ471" s="30" t="str">
        <f>IF(AND($D471&lt;=2029,Zisk!$D$10&gt;=2029),VstupniParametry_SKRYT!$D$13,"")</f>
        <v/>
      </c>
      <c r="BA471" s="28" t="str">
        <f>IF(AND($D471&lt;=2029,Zisk!$D$10&gt;=2029),")","")</f>
        <v/>
      </c>
      <c r="BB471" s="31" t="str">
        <f>IF(AND(D471&lt;2029,2029&lt;=Zisk!$D$10),1,IF(D471=2029,0,""))</f>
        <v/>
      </c>
      <c r="BC471" s="32" t="str">
        <f>IF(AND($D471&lt;=2029,Zisk!$D$10&gt;=2030),"x","")</f>
        <v/>
      </c>
      <c r="BD471" s="28" t="str">
        <f>IF(AND($D471&lt;=2030,Zisk!$D$10&gt;=2030),"(","")</f>
        <v/>
      </c>
      <c r="BE471" s="28" t="str">
        <f>IF(AND($D471&lt;=2030,Zisk!$D$10&gt;=2030),"1","")</f>
        <v/>
      </c>
      <c r="BF471" s="28" t="str">
        <f>IF(AND($D471&lt;=2030,Zisk!$D$10&gt;=2030),"+","")</f>
        <v/>
      </c>
      <c r="BG471" s="30" t="str">
        <f>IF(AND($D471&lt;=2030,Zisk!$D$10&gt;=2030),VstupniParametry_SKRYT!$D$14,"")</f>
        <v/>
      </c>
      <c r="BH471" s="28" t="str">
        <f>IF(AND($D471&lt;=2030,Zisk!$D$10&gt;=2030),")","")</f>
        <v/>
      </c>
      <c r="BI471" s="31" t="str">
        <f>IF(AND(D471&lt;2030,2030&lt;=Zisk!$D$10),1,IF(D471=2030,0,""))</f>
        <v/>
      </c>
      <c r="BJ471" s="33" t="s">
        <v>32</v>
      </c>
      <c r="BK471" s="30">
        <f t="shared" si="244"/>
        <v>1</v>
      </c>
      <c r="BL471" s="28" t="str">
        <f t="shared" si="245"/>
        <v>x</v>
      </c>
      <c r="BM471" s="34">
        <f t="shared" si="246"/>
        <v>1</v>
      </c>
      <c r="BN471" s="30" t="str">
        <f t="shared" si="247"/>
        <v>x</v>
      </c>
      <c r="BO471" s="34">
        <f t="shared" si="232"/>
        <v>1.018</v>
      </c>
      <c r="BP471" s="34" t="str">
        <f t="shared" si="233"/>
        <v/>
      </c>
      <c r="BQ471" s="34" t="str">
        <f t="shared" si="234"/>
        <v/>
      </c>
      <c r="BR471" s="34" t="str">
        <f t="shared" si="235"/>
        <v/>
      </c>
      <c r="BS471" s="34" t="str">
        <f t="shared" si="236"/>
        <v/>
      </c>
      <c r="BT471" s="34" t="str">
        <f t="shared" si="237"/>
        <v/>
      </c>
      <c r="BU471" s="34" t="str">
        <f t="shared" si="238"/>
        <v/>
      </c>
      <c r="BV471" s="34" t="str">
        <f t="shared" si="239"/>
        <v/>
      </c>
      <c r="BW471" s="34" t="str">
        <f t="shared" si="240"/>
        <v/>
      </c>
      <c r="BX471" s="34" t="str">
        <f t="shared" si="241"/>
        <v/>
      </c>
      <c r="BY471" s="34" t="str">
        <f t="shared" si="242"/>
        <v/>
      </c>
      <c r="BZ471" s="33" t="s">
        <v>32</v>
      </c>
      <c r="CA471" s="34">
        <f t="shared" si="243"/>
        <v>1.018</v>
      </c>
      <c r="CB471" s="28"/>
      <c r="CC471" s="29">
        <f>IF(D471&gt;Zisk!$D$10,"",E471*CA471)</f>
        <v>0</v>
      </c>
    </row>
    <row r="472" spans="2:81" x14ac:dyDescent="0.2">
      <c r="B472" s="35" t="str">
        <f>Zisk!B483</f>
        <v/>
      </c>
      <c r="C472" s="35">
        <f>Zisk!C483</f>
        <v>0</v>
      </c>
      <c r="D472" s="35">
        <f>Zisk!E483</f>
        <v>0</v>
      </c>
      <c r="E472" s="36">
        <f>Zisk!D483</f>
        <v>0</v>
      </c>
      <c r="F472" s="36"/>
      <c r="G472" s="35" t="str">
        <f t="shared" si="218"/>
        <v>(</v>
      </c>
      <c r="H472" s="35" t="str">
        <f t="shared" si="219"/>
        <v>1</v>
      </c>
      <c r="I472" s="35" t="str">
        <f t="shared" si="220"/>
        <v>+</v>
      </c>
      <c r="J472" s="37">
        <f>IF($D472&lt;=2021,VstupniParametry_SKRYT!$D$5,"")</f>
        <v>0.02</v>
      </c>
      <c r="K472" s="35" t="str">
        <f t="shared" si="221"/>
        <v>)</v>
      </c>
      <c r="L472" s="38">
        <f>IF($D472&lt;=2021,COUNTIF(Vypocet_SKRYT!T469:AS469,"&gt;=1"),"")</f>
        <v>0</v>
      </c>
      <c r="M472" s="39" t="str">
        <f t="shared" si="222"/>
        <v>x</v>
      </c>
      <c r="N472" s="35" t="str">
        <f t="shared" si="223"/>
        <v>(</v>
      </c>
      <c r="O472" s="35" t="str">
        <f t="shared" si="224"/>
        <v>1</v>
      </c>
      <c r="P472" s="35" t="str">
        <f t="shared" si="225"/>
        <v>+</v>
      </c>
      <c r="Q472" s="37">
        <f>IF($D472&lt;=2024,VstupniParametry_SKRYT!$D$6,"")</f>
        <v>0.06</v>
      </c>
      <c r="R472" s="35" t="str">
        <f t="shared" si="226"/>
        <v>)</v>
      </c>
      <c r="S472" s="38">
        <f>IF($D472&lt;=2024,COUNTIFS(Vypocet_SKRYT!AT469:AV469,"&gt;=1"),"")</f>
        <v>0</v>
      </c>
      <c r="T472" s="39" t="str">
        <f t="shared" si="227"/>
        <v>x</v>
      </c>
      <c r="U472" s="35" t="str">
        <f t="shared" si="228"/>
        <v>(</v>
      </c>
      <c r="V472" s="35" t="str">
        <f t="shared" si="229"/>
        <v>1</v>
      </c>
      <c r="W472" s="35" t="str">
        <f t="shared" si="230"/>
        <v>+</v>
      </c>
      <c r="X472" s="37">
        <f>IF($D472&lt;=2025,VstupniParametry_SKRYT!$D$9,"")</f>
        <v>1.7999999999999999E-2</v>
      </c>
      <c r="Y472" s="35" t="str">
        <f t="shared" si="231"/>
        <v>)</v>
      </c>
      <c r="Z472" s="38">
        <f>IF(AND(D472&lt;2025,2025&lt;=Zisk!$D$10),1,IF(D472=2025,0,""))</f>
        <v>1</v>
      </c>
      <c r="AA472" s="39" t="str">
        <f>IF(AND($D472&lt;=2025,Zisk!$D$10&gt;=2026),"x","")</f>
        <v/>
      </c>
      <c r="AB472" s="35" t="str">
        <f>IF(AND($D472&lt;=2026,Zisk!$D$10&gt;=2026),"(","")</f>
        <v/>
      </c>
      <c r="AC472" s="35" t="str">
        <f>IF(AND($D472&lt;=2026,Zisk!$D$10&gt;=2026),"1","")</f>
        <v/>
      </c>
      <c r="AD472" s="35" t="str">
        <f>IF(AND($D472&lt;=2026,Zisk!$D$10&gt;=2026),"+","")</f>
        <v/>
      </c>
      <c r="AE472" s="37" t="str">
        <f>IF(AND($D472&lt;=2026,Zisk!$D$10&gt;=2026),VstupniParametry_SKRYT!$D$10,"")</f>
        <v/>
      </c>
      <c r="AF472" s="35" t="str">
        <f>IF(AND($D472&lt;=2026,Zisk!$D$10&gt;=2026),")","")</f>
        <v/>
      </c>
      <c r="AG472" s="38" t="str">
        <f>IF(AND(D472&lt;2026,2026&lt;=Zisk!$D$10),1,IF(D472=2026,0,""))</f>
        <v/>
      </c>
      <c r="AH472" s="39" t="str">
        <f>IF(AND($D472&lt;=2026,Zisk!$D$10&gt;=2027),"x","")</f>
        <v/>
      </c>
      <c r="AI472" s="35" t="str">
        <f>IF(AND($D472&lt;=2027,Zisk!$D$10&gt;=2027),"(","")</f>
        <v/>
      </c>
      <c r="AJ472" s="35" t="str">
        <f>IF(AND($D472&lt;=2027,Zisk!$D$10&gt;=2027),"1","")</f>
        <v/>
      </c>
      <c r="AK472" s="35" t="str">
        <f>IF(AND($D472&lt;=2027,Zisk!$D$10&gt;=2027),"+","")</f>
        <v/>
      </c>
      <c r="AL472" s="37" t="str">
        <f>IF(AND($D472&lt;=2027,Zisk!$D$10&gt;=2027),VstupniParametry_SKRYT!$D$11,"")</f>
        <v/>
      </c>
      <c r="AM472" s="35" t="str">
        <f>IF(AND($D472&lt;=2027,Zisk!$D$10&gt;=2027),")","")</f>
        <v/>
      </c>
      <c r="AN472" s="38" t="str">
        <f>IF(AND(D472&lt;2027,2027&lt;=Zisk!$D$10),1,IF(D472=2027,0,""))</f>
        <v/>
      </c>
      <c r="AO472" s="39" t="str">
        <f>IF(AND($D472&lt;=2027,Zisk!$D$10&gt;=2028),"x","")</f>
        <v/>
      </c>
      <c r="AP472" s="35" t="str">
        <f>IF(AND($D472&lt;=2028,Zisk!$D$10&gt;=2028),"(","")</f>
        <v/>
      </c>
      <c r="AQ472" s="35" t="str">
        <f>IF(AND($D472&lt;=2028,Zisk!$D$10&gt;=2028),"1","")</f>
        <v/>
      </c>
      <c r="AR472" s="35" t="str">
        <f>IF(AND($D472&lt;=2028,Zisk!$D$10&gt;=2028),"+","")</f>
        <v/>
      </c>
      <c r="AS472" s="37" t="str">
        <f>IF(AND($D472&lt;=2028,Zisk!$D$10&gt;=2028),VstupniParametry_SKRYT!$D$12,"")</f>
        <v/>
      </c>
      <c r="AT472" s="35" t="str">
        <f>IF(AND($D472&lt;=2028,Zisk!$D$10&gt;=2028),")","")</f>
        <v/>
      </c>
      <c r="AU472" s="38" t="str">
        <f>IF(AND(D472&lt;2028,2028&lt;=Zisk!$D$10),1,IF(D472=2028,0,""))</f>
        <v/>
      </c>
      <c r="AV472" s="39" t="str">
        <f>IF(AND($D472&lt;=2028,Zisk!$D$10&gt;=2029),"x","")</f>
        <v/>
      </c>
      <c r="AW472" s="35" t="str">
        <f>IF(AND($D472&lt;=2029,Zisk!$D$10&gt;=2029),"(","")</f>
        <v/>
      </c>
      <c r="AX472" s="35" t="str">
        <f>IF(AND($D472&lt;=2029,Zisk!$D$10&gt;=2029),"1","")</f>
        <v/>
      </c>
      <c r="AY472" s="35" t="str">
        <f>IF(AND($D472&lt;=2029,Zisk!$D$10&gt;=2029),"+","")</f>
        <v/>
      </c>
      <c r="AZ472" s="37" t="str">
        <f>IF(AND($D472&lt;=2029,Zisk!$D$10&gt;=2029),VstupniParametry_SKRYT!$D$13,"")</f>
        <v/>
      </c>
      <c r="BA472" s="35" t="str">
        <f>IF(AND($D472&lt;=2029,Zisk!$D$10&gt;=2029),")","")</f>
        <v/>
      </c>
      <c r="BB472" s="38" t="str">
        <f>IF(AND(D472&lt;2029,2029&lt;=Zisk!$D$10),1,IF(D472=2029,0,""))</f>
        <v/>
      </c>
      <c r="BC472" s="39" t="str">
        <f>IF(AND($D472&lt;=2029,Zisk!$D$10&gt;=2030),"x","")</f>
        <v/>
      </c>
      <c r="BD472" s="35" t="str">
        <f>IF(AND($D472&lt;=2030,Zisk!$D$10&gt;=2030),"(","")</f>
        <v/>
      </c>
      <c r="BE472" s="35" t="str">
        <f>IF(AND($D472&lt;=2030,Zisk!$D$10&gt;=2030),"1","")</f>
        <v/>
      </c>
      <c r="BF472" s="35" t="str">
        <f>IF(AND($D472&lt;=2030,Zisk!$D$10&gt;=2030),"+","")</f>
        <v/>
      </c>
      <c r="BG472" s="37" t="str">
        <f>IF(AND($D472&lt;=2030,Zisk!$D$10&gt;=2030),VstupniParametry_SKRYT!$D$14,"")</f>
        <v/>
      </c>
      <c r="BH472" s="35" t="str">
        <f>IF(AND($D472&lt;=2030,Zisk!$D$10&gt;=2030),")","")</f>
        <v/>
      </c>
      <c r="BI472" s="38" t="str">
        <f>IF(AND(D472&lt;2030,2030&lt;=Zisk!$D$10),1,IF(D472=2030,0,""))</f>
        <v/>
      </c>
      <c r="BJ472" s="40" t="s">
        <v>32</v>
      </c>
      <c r="BK472" s="37">
        <f t="shared" si="244"/>
        <v>1</v>
      </c>
      <c r="BL472" s="35" t="str">
        <f t="shared" si="245"/>
        <v>x</v>
      </c>
      <c r="BM472" s="41">
        <f t="shared" si="246"/>
        <v>1</v>
      </c>
      <c r="BN472" s="37" t="str">
        <f t="shared" si="247"/>
        <v>x</v>
      </c>
      <c r="BO472" s="41">
        <f t="shared" si="232"/>
        <v>1.018</v>
      </c>
      <c r="BP472" s="41" t="str">
        <f t="shared" si="233"/>
        <v/>
      </c>
      <c r="BQ472" s="41" t="str">
        <f t="shared" si="234"/>
        <v/>
      </c>
      <c r="BR472" s="41" t="str">
        <f t="shared" si="235"/>
        <v/>
      </c>
      <c r="BS472" s="41" t="str">
        <f t="shared" si="236"/>
        <v/>
      </c>
      <c r="BT472" s="41" t="str">
        <f t="shared" si="237"/>
        <v/>
      </c>
      <c r="BU472" s="41" t="str">
        <f t="shared" si="238"/>
        <v/>
      </c>
      <c r="BV472" s="41" t="str">
        <f t="shared" si="239"/>
        <v/>
      </c>
      <c r="BW472" s="41" t="str">
        <f t="shared" si="240"/>
        <v/>
      </c>
      <c r="BX472" s="41" t="str">
        <f t="shared" si="241"/>
        <v/>
      </c>
      <c r="BY472" s="41" t="str">
        <f t="shared" si="242"/>
        <v/>
      </c>
      <c r="BZ472" s="40" t="s">
        <v>32</v>
      </c>
      <c r="CA472" s="41">
        <f t="shared" si="243"/>
        <v>1.018</v>
      </c>
      <c r="CB472" s="35"/>
      <c r="CC472" s="36">
        <f>IF(D472&gt;Zisk!$D$10,"",E472*CA472)</f>
        <v>0</v>
      </c>
    </row>
    <row r="473" spans="2:81" x14ac:dyDescent="0.2">
      <c r="B473" s="28" t="str">
        <f>Zisk!B484</f>
        <v/>
      </c>
      <c r="C473" s="28">
        <f>Zisk!C484</f>
        <v>0</v>
      </c>
      <c r="D473" s="28">
        <f>Zisk!E484</f>
        <v>0</v>
      </c>
      <c r="E473" s="29">
        <f>Zisk!D484</f>
        <v>0</v>
      </c>
      <c r="F473" s="29"/>
      <c r="G473" s="28" t="str">
        <f t="shared" si="218"/>
        <v>(</v>
      </c>
      <c r="H473" s="28" t="str">
        <f t="shared" si="219"/>
        <v>1</v>
      </c>
      <c r="I473" s="28" t="str">
        <f t="shared" si="220"/>
        <v>+</v>
      </c>
      <c r="J473" s="30">
        <f>IF($D473&lt;=2021,VstupniParametry_SKRYT!$D$5,"")</f>
        <v>0.02</v>
      </c>
      <c r="K473" s="28" t="str">
        <f t="shared" si="221"/>
        <v>)</v>
      </c>
      <c r="L473" s="31">
        <f>IF($D473&lt;=2021,COUNTIF(Vypocet_SKRYT!T470:AS470,"&gt;=1"),"")</f>
        <v>0</v>
      </c>
      <c r="M473" s="32" t="str">
        <f t="shared" si="222"/>
        <v>x</v>
      </c>
      <c r="N473" s="28" t="str">
        <f t="shared" si="223"/>
        <v>(</v>
      </c>
      <c r="O473" s="28" t="str">
        <f t="shared" si="224"/>
        <v>1</v>
      </c>
      <c r="P473" s="28" t="str">
        <f t="shared" si="225"/>
        <v>+</v>
      </c>
      <c r="Q473" s="30">
        <f>IF($D473&lt;=2024,VstupniParametry_SKRYT!$D$6,"")</f>
        <v>0.06</v>
      </c>
      <c r="R473" s="28" t="str">
        <f t="shared" si="226"/>
        <v>)</v>
      </c>
      <c r="S473" s="31">
        <f>IF($D473&lt;=2024,COUNTIFS(Vypocet_SKRYT!AT470:AV470,"&gt;=1"),"")</f>
        <v>0</v>
      </c>
      <c r="T473" s="32" t="str">
        <f t="shared" si="227"/>
        <v>x</v>
      </c>
      <c r="U473" s="28" t="str">
        <f t="shared" si="228"/>
        <v>(</v>
      </c>
      <c r="V473" s="28" t="str">
        <f t="shared" si="229"/>
        <v>1</v>
      </c>
      <c r="W473" s="28" t="str">
        <f t="shared" si="230"/>
        <v>+</v>
      </c>
      <c r="X473" s="30">
        <f>IF($D473&lt;=2025,VstupniParametry_SKRYT!$D$9,"")</f>
        <v>1.7999999999999999E-2</v>
      </c>
      <c r="Y473" s="28" t="str">
        <f t="shared" si="231"/>
        <v>)</v>
      </c>
      <c r="Z473" s="31">
        <f>IF(AND(D473&lt;2025,2025&lt;=Zisk!$D$10),1,IF(D473=2025,0,""))</f>
        <v>1</v>
      </c>
      <c r="AA473" s="32" t="str">
        <f>IF(AND($D473&lt;=2025,Zisk!$D$10&gt;=2026),"x","")</f>
        <v/>
      </c>
      <c r="AB473" s="28" t="str">
        <f>IF(AND($D473&lt;=2026,Zisk!$D$10&gt;=2026),"(","")</f>
        <v/>
      </c>
      <c r="AC473" s="28" t="str">
        <f>IF(AND($D473&lt;=2026,Zisk!$D$10&gt;=2026),"1","")</f>
        <v/>
      </c>
      <c r="AD473" s="28" t="str">
        <f>IF(AND($D473&lt;=2026,Zisk!$D$10&gt;=2026),"+","")</f>
        <v/>
      </c>
      <c r="AE473" s="30" t="str">
        <f>IF(AND($D473&lt;=2026,Zisk!$D$10&gt;=2026),VstupniParametry_SKRYT!$D$10,"")</f>
        <v/>
      </c>
      <c r="AF473" s="28" t="str">
        <f>IF(AND($D473&lt;=2026,Zisk!$D$10&gt;=2026),")","")</f>
        <v/>
      </c>
      <c r="AG473" s="31" t="str">
        <f>IF(AND(D473&lt;2026,2026&lt;=Zisk!$D$10),1,IF(D473=2026,0,""))</f>
        <v/>
      </c>
      <c r="AH473" s="32" t="str">
        <f>IF(AND($D473&lt;=2026,Zisk!$D$10&gt;=2027),"x","")</f>
        <v/>
      </c>
      <c r="AI473" s="28" t="str">
        <f>IF(AND($D473&lt;=2027,Zisk!$D$10&gt;=2027),"(","")</f>
        <v/>
      </c>
      <c r="AJ473" s="28" t="str">
        <f>IF(AND($D473&lt;=2027,Zisk!$D$10&gt;=2027),"1","")</f>
        <v/>
      </c>
      <c r="AK473" s="28" t="str">
        <f>IF(AND($D473&lt;=2027,Zisk!$D$10&gt;=2027),"+","")</f>
        <v/>
      </c>
      <c r="AL473" s="30" t="str">
        <f>IF(AND($D473&lt;=2027,Zisk!$D$10&gt;=2027),VstupniParametry_SKRYT!$D$11,"")</f>
        <v/>
      </c>
      <c r="AM473" s="28" t="str">
        <f>IF(AND($D473&lt;=2027,Zisk!$D$10&gt;=2027),")","")</f>
        <v/>
      </c>
      <c r="AN473" s="31" t="str">
        <f>IF(AND(D473&lt;2027,2027&lt;=Zisk!$D$10),1,IF(D473=2027,0,""))</f>
        <v/>
      </c>
      <c r="AO473" s="32" t="str">
        <f>IF(AND($D473&lt;=2027,Zisk!$D$10&gt;=2028),"x","")</f>
        <v/>
      </c>
      <c r="AP473" s="28" t="str">
        <f>IF(AND($D473&lt;=2028,Zisk!$D$10&gt;=2028),"(","")</f>
        <v/>
      </c>
      <c r="AQ473" s="28" t="str">
        <f>IF(AND($D473&lt;=2028,Zisk!$D$10&gt;=2028),"1","")</f>
        <v/>
      </c>
      <c r="AR473" s="28" t="str">
        <f>IF(AND($D473&lt;=2028,Zisk!$D$10&gt;=2028),"+","")</f>
        <v/>
      </c>
      <c r="AS473" s="30" t="str">
        <f>IF(AND($D473&lt;=2028,Zisk!$D$10&gt;=2028),VstupniParametry_SKRYT!$D$12,"")</f>
        <v/>
      </c>
      <c r="AT473" s="28" t="str">
        <f>IF(AND($D473&lt;=2028,Zisk!$D$10&gt;=2028),")","")</f>
        <v/>
      </c>
      <c r="AU473" s="31" t="str">
        <f>IF(AND(D473&lt;2028,2028&lt;=Zisk!$D$10),1,IF(D473=2028,0,""))</f>
        <v/>
      </c>
      <c r="AV473" s="32" t="str">
        <f>IF(AND($D473&lt;=2028,Zisk!$D$10&gt;=2029),"x","")</f>
        <v/>
      </c>
      <c r="AW473" s="28" t="str">
        <f>IF(AND($D473&lt;=2029,Zisk!$D$10&gt;=2029),"(","")</f>
        <v/>
      </c>
      <c r="AX473" s="28" t="str">
        <f>IF(AND($D473&lt;=2029,Zisk!$D$10&gt;=2029),"1","")</f>
        <v/>
      </c>
      <c r="AY473" s="28" t="str">
        <f>IF(AND($D473&lt;=2029,Zisk!$D$10&gt;=2029),"+","")</f>
        <v/>
      </c>
      <c r="AZ473" s="30" t="str">
        <f>IF(AND($D473&lt;=2029,Zisk!$D$10&gt;=2029),VstupniParametry_SKRYT!$D$13,"")</f>
        <v/>
      </c>
      <c r="BA473" s="28" t="str">
        <f>IF(AND($D473&lt;=2029,Zisk!$D$10&gt;=2029),")","")</f>
        <v/>
      </c>
      <c r="BB473" s="31" t="str">
        <f>IF(AND(D473&lt;2029,2029&lt;=Zisk!$D$10),1,IF(D473=2029,0,""))</f>
        <v/>
      </c>
      <c r="BC473" s="32" t="str">
        <f>IF(AND($D473&lt;=2029,Zisk!$D$10&gt;=2030),"x","")</f>
        <v/>
      </c>
      <c r="BD473" s="28" t="str">
        <f>IF(AND($D473&lt;=2030,Zisk!$D$10&gt;=2030),"(","")</f>
        <v/>
      </c>
      <c r="BE473" s="28" t="str">
        <f>IF(AND($D473&lt;=2030,Zisk!$D$10&gt;=2030),"1","")</f>
        <v/>
      </c>
      <c r="BF473" s="28" t="str">
        <f>IF(AND($D473&lt;=2030,Zisk!$D$10&gt;=2030),"+","")</f>
        <v/>
      </c>
      <c r="BG473" s="30" t="str">
        <f>IF(AND($D473&lt;=2030,Zisk!$D$10&gt;=2030),VstupniParametry_SKRYT!$D$14,"")</f>
        <v/>
      </c>
      <c r="BH473" s="28" t="str">
        <f>IF(AND($D473&lt;=2030,Zisk!$D$10&gt;=2030),")","")</f>
        <v/>
      </c>
      <c r="BI473" s="31" t="str">
        <f>IF(AND(D473&lt;2030,2030&lt;=Zisk!$D$10),1,IF(D473=2030,0,""))</f>
        <v/>
      </c>
      <c r="BJ473" s="33" t="s">
        <v>32</v>
      </c>
      <c r="BK473" s="30">
        <f t="shared" si="244"/>
        <v>1</v>
      </c>
      <c r="BL473" s="28" t="str">
        <f t="shared" si="245"/>
        <v>x</v>
      </c>
      <c r="BM473" s="34">
        <f t="shared" si="246"/>
        <v>1</v>
      </c>
      <c r="BN473" s="30" t="str">
        <f t="shared" si="247"/>
        <v>x</v>
      </c>
      <c r="BO473" s="34">
        <f t="shared" si="232"/>
        <v>1.018</v>
      </c>
      <c r="BP473" s="34" t="str">
        <f t="shared" si="233"/>
        <v/>
      </c>
      <c r="BQ473" s="34" t="str">
        <f t="shared" si="234"/>
        <v/>
      </c>
      <c r="BR473" s="34" t="str">
        <f t="shared" si="235"/>
        <v/>
      </c>
      <c r="BS473" s="34" t="str">
        <f t="shared" si="236"/>
        <v/>
      </c>
      <c r="BT473" s="34" t="str">
        <f t="shared" si="237"/>
        <v/>
      </c>
      <c r="BU473" s="34" t="str">
        <f t="shared" si="238"/>
        <v/>
      </c>
      <c r="BV473" s="34" t="str">
        <f t="shared" si="239"/>
        <v/>
      </c>
      <c r="BW473" s="34" t="str">
        <f t="shared" si="240"/>
        <v/>
      </c>
      <c r="BX473" s="34" t="str">
        <f t="shared" si="241"/>
        <v/>
      </c>
      <c r="BY473" s="34" t="str">
        <f t="shared" si="242"/>
        <v/>
      </c>
      <c r="BZ473" s="33" t="s">
        <v>32</v>
      </c>
      <c r="CA473" s="34">
        <f t="shared" si="243"/>
        <v>1.018</v>
      </c>
      <c r="CB473" s="28"/>
      <c r="CC473" s="29">
        <f>IF(D473&gt;Zisk!$D$10,"",E473*CA473)</f>
        <v>0</v>
      </c>
    </row>
    <row r="474" spans="2:81" x14ac:dyDescent="0.2">
      <c r="B474" s="35" t="str">
        <f>Zisk!B485</f>
        <v/>
      </c>
      <c r="C474" s="35">
        <f>Zisk!C485</f>
        <v>0</v>
      </c>
      <c r="D474" s="35">
        <f>Zisk!E485</f>
        <v>0</v>
      </c>
      <c r="E474" s="36">
        <f>Zisk!D485</f>
        <v>0</v>
      </c>
      <c r="F474" s="36"/>
      <c r="G474" s="35" t="str">
        <f t="shared" si="218"/>
        <v>(</v>
      </c>
      <c r="H474" s="35" t="str">
        <f t="shared" si="219"/>
        <v>1</v>
      </c>
      <c r="I474" s="35" t="str">
        <f t="shared" si="220"/>
        <v>+</v>
      </c>
      <c r="J474" s="37">
        <f>IF($D474&lt;=2021,VstupniParametry_SKRYT!$D$5,"")</f>
        <v>0.02</v>
      </c>
      <c r="K474" s="35" t="str">
        <f t="shared" si="221"/>
        <v>)</v>
      </c>
      <c r="L474" s="38">
        <f>IF($D474&lt;=2021,COUNTIF(Vypocet_SKRYT!T471:AS471,"&gt;=1"),"")</f>
        <v>0</v>
      </c>
      <c r="M474" s="39" t="str">
        <f t="shared" si="222"/>
        <v>x</v>
      </c>
      <c r="N474" s="35" t="str">
        <f t="shared" si="223"/>
        <v>(</v>
      </c>
      <c r="O474" s="35" t="str">
        <f t="shared" si="224"/>
        <v>1</v>
      </c>
      <c r="P474" s="35" t="str">
        <f t="shared" si="225"/>
        <v>+</v>
      </c>
      <c r="Q474" s="37">
        <f>IF($D474&lt;=2024,VstupniParametry_SKRYT!$D$6,"")</f>
        <v>0.06</v>
      </c>
      <c r="R474" s="35" t="str">
        <f t="shared" si="226"/>
        <v>)</v>
      </c>
      <c r="S474" s="38">
        <f>IF($D474&lt;=2024,COUNTIFS(Vypocet_SKRYT!AT471:AV471,"&gt;=1"),"")</f>
        <v>0</v>
      </c>
      <c r="T474" s="39" t="str">
        <f t="shared" si="227"/>
        <v>x</v>
      </c>
      <c r="U474" s="35" t="str">
        <f t="shared" si="228"/>
        <v>(</v>
      </c>
      <c r="V474" s="35" t="str">
        <f t="shared" si="229"/>
        <v>1</v>
      </c>
      <c r="W474" s="35" t="str">
        <f t="shared" si="230"/>
        <v>+</v>
      </c>
      <c r="X474" s="37">
        <f>IF($D474&lt;=2025,VstupniParametry_SKRYT!$D$9,"")</f>
        <v>1.7999999999999999E-2</v>
      </c>
      <c r="Y474" s="35" t="str">
        <f t="shared" si="231"/>
        <v>)</v>
      </c>
      <c r="Z474" s="38">
        <f>IF(AND(D474&lt;2025,2025&lt;=Zisk!$D$10),1,IF(D474=2025,0,""))</f>
        <v>1</v>
      </c>
      <c r="AA474" s="39" t="str">
        <f>IF(AND($D474&lt;=2025,Zisk!$D$10&gt;=2026),"x","")</f>
        <v/>
      </c>
      <c r="AB474" s="35" t="str">
        <f>IF(AND($D474&lt;=2026,Zisk!$D$10&gt;=2026),"(","")</f>
        <v/>
      </c>
      <c r="AC474" s="35" t="str">
        <f>IF(AND($D474&lt;=2026,Zisk!$D$10&gt;=2026),"1","")</f>
        <v/>
      </c>
      <c r="AD474" s="35" t="str">
        <f>IF(AND($D474&lt;=2026,Zisk!$D$10&gt;=2026),"+","")</f>
        <v/>
      </c>
      <c r="AE474" s="37" t="str">
        <f>IF(AND($D474&lt;=2026,Zisk!$D$10&gt;=2026),VstupniParametry_SKRYT!$D$10,"")</f>
        <v/>
      </c>
      <c r="AF474" s="35" t="str">
        <f>IF(AND($D474&lt;=2026,Zisk!$D$10&gt;=2026),")","")</f>
        <v/>
      </c>
      <c r="AG474" s="38" t="str">
        <f>IF(AND(D474&lt;2026,2026&lt;=Zisk!$D$10),1,IF(D474=2026,0,""))</f>
        <v/>
      </c>
      <c r="AH474" s="39" t="str">
        <f>IF(AND($D474&lt;=2026,Zisk!$D$10&gt;=2027),"x","")</f>
        <v/>
      </c>
      <c r="AI474" s="35" t="str">
        <f>IF(AND($D474&lt;=2027,Zisk!$D$10&gt;=2027),"(","")</f>
        <v/>
      </c>
      <c r="AJ474" s="35" t="str">
        <f>IF(AND($D474&lt;=2027,Zisk!$D$10&gt;=2027),"1","")</f>
        <v/>
      </c>
      <c r="AK474" s="35" t="str">
        <f>IF(AND($D474&lt;=2027,Zisk!$D$10&gt;=2027),"+","")</f>
        <v/>
      </c>
      <c r="AL474" s="37" t="str">
        <f>IF(AND($D474&lt;=2027,Zisk!$D$10&gt;=2027),VstupniParametry_SKRYT!$D$11,"")</f>
        <v/>
      </c>
      <c r="AM474" s="35" t="str">
        <f>IF(AND($D474&lt;=2027,Zisk!$D$10&gt;=2027),")","")</f>
        <v/>
      </c>
      <c r="AN474" s="38" t="str">
        <f>IF(AND(D474&lt;2027,2027&lt;=Zisk!$D$10),1,IF(D474=2027,0,""))</f>
        <v/>
      </c>
      <c r="AO474" s="39" t="str">
        <f>IF(AND($D474&lt;=2027,Zisk!$D$10&gt;=2028),"x","")</f>
        <v/>
      </c>
      <c r="AP474" s="35" t="str">
        <f>IF(AND($D474&lt;=2028,Zisk!$D$10&gt;=2028),"(","")</f>
        <v/>
      </c>
      <c r="AQ474" s="35" t="str">
        <f>IF(AND($D474&lt;=2028,Zisk!$D$10&gt;=2028),"1","")</f>
        <v/>
      </c>
      <c r="AR474" s="35" t="str">
        <f>IF(AND($D474&lt;=2028,Zisk!$D$10&gt;=2028),"+","")</f>
        <v/>
      </c>
      <c r="AS474" s="37" t="str">
        <f>IF(AND($D474&lt;=2028,Zisk!$D$10&gt;=2028),VstupniParametry_SKRYT!$D$12,"")</f>
        <v/>
      </c>
      <c r="AT474" s="35" t="str">
        <f>IF(AND($D474&lt;=2028,Zisk!$D$10&gt;=2028),")","")</f>
        <v/>
      </c>
      <c r="AU474" s="38" t="str">
        <f>IF(AND(D474&lt;2028,2028&lt;=Zisk!$D$10),1,IF(D474=2028,0,""))</f>
        <v/>
      </c>
      <c r="AV474" s="39" t="str">
        <f>IF(AND($D474&lt;=2028,Zisk!$D$10&gt;=2029),"x","")</f>
        <v/>
      </c>
      <c r="AW474" s="35" t="str">
        <f>IF(AND($D474&lt;=2029,Zisk!$D$10&gt;=2029),"(","")</f>
        <v/>
      </c>
      <c r="AX474" s="35" t="str">
        <f>IF(AND($D474&lt;=2029,Zisk!$D$10&gt;=2029),"1","")</f>
        <v/>
      </c>
      <c r="AY474" s="35" t="str">
        <f>IF(AND($D474&lt;=2029,Zisk!$D$10&gt;=2029),"+","")</f>
        <v/>
      </c>
      <c r="AZ474" s="37" t="str">
        <f>IF(AND($D474&lt;=2029,Zisk!$D$10&gt;=2029),VstupniParametry_SKRYT!$D$13,"")</f>
        <v/>
      </c>
      <c r="BA474" s="35" t="str">
        <f>IF(AND($D474&lt;=2029,Zisk!$D$10&gt;=2029),")","")</f>
        <v/>
      </c>
      <c r="BB474" s="38" t="str">
        <f>IF(AND(D474&lt;2029,2029&lt;=Zisk!$D$10),1,IF(D474=2029,0,""))</f>
        <v/>
      </c>
      <c r="BC474" s="39" t="str">
        <f>IF(AND($D474&lt;=2029,Zisk!$D$10&gt;=2030),"x","")</f>
        <v/>
      </c>
      <c r="BD474" s="35" t="str">
        <f>IF(AND($D474&lt;=2030,Zisk!$D$10&gt;=2030),"(","")</f>
        <v/>
      </c>
      <c r="BE474" s="35" t="str">
        <f>IF(AND($D474&lt;=2030,Zisk!$D$10&gt;=2030),"1","")</f>
        <v/>
      </c>
      <c r="BF474" s="35" t="str">
        <f>IF(AND($D474&lt;=2030,Zisk!$D$10&gt;=2030),"+","")</f>
        <v/>
      </c>
      <c r="BG474" s="37" t="str">
        <f>IF(AND($D474&lt;=2030,Zisk!$D$10&gt;=2030),VstupniParametry_SKRYT!$D$14,"")</f>
        <v/>
      </c>
      <c r="BH474" s="35" t="str">
        <f>IF(AND($D474&lt;=2030,Zisk!$D$10&gt;=2030),")","")</f>
        <v/>
      </c>
      <c r="BI474" s="38" t="str">
        <f>IF(AND(D474&lt;2030,2030&lt;=Zisk!$D$10),1,IF(D474=2030,0,""))</f>
        <v/>
      </c>
      <c r="BJ474" s="40" t="s">
        <v>32</v>
      </c>
      <c r="BK474" s="37">
        <f t="shared" si="244"/>
        <v>1</v>
      </c>
      <c r="BL474" s="35" t="str">
        <f t="shared" si="245"/>
        <v>x</v>
      </c>
      <c r="BM474" s="41">
        <f t="shared" si="246"/>
        <v>1</v>
      </c>
      <c r="BN474" s="37" t="str">
        <f t="shared" si="247"/>
        <v>x</v>
      </c>
      <c r="BO474" s="41">
        <f t="shared" si="232"/>
        <v>1.018</v>
      </c>
      <c r="BP474" s="41" t="str">
        <f t="shared" si="233"/>
        <v/>
      </c>
      <c r="BQ474" s="41" t="str">
        <f t="shared" si="234"/>
        <v/>
      </c>
      <c r="BR474" s="41" t="str">
        <f t="shared" si="235"/>
        <v/>
      </c>
      <c r="BS474" s="41" t="str">
        <f t="shared" si="236"/>
        <v/>
      </c>
      <c r="BT474" s="41" t="str">
        <f t="shared" si="237"/>
        <v/>
      </c>
      <c r="BU474" s="41" t="str">
        <f t="shared" si="238"/>
        <v/>
      </c>
      <c r="BV474" s="41" t="str">
        <f t="shared" si="239"/>
        <v/>
      </c>
      <c r="BW474" s="41" t="str">
        <f t="shared" si="240"/>
        <v/>
      </c>
      <c r="BX474" s="41" t="str">
        <f t="shared" si="241"/>
        <v/>
      </c>
      <c r="BY474" s="41" t="str">
        <f t="shared" si="242"/>
        <v/>
      </c>
      <c r="BZ474" s="40" t="s">
        <v>32</v>
      </c>
      <c r="CA474" s="41">
        <f t="shared" si="243"/>
        <v>1.018</v>
      </c>
      <c r="CB474" s="35"/>
      <c r="CC474" s="36">
        <f>IF(D474&gt;Zisk!$D$10,"",E474*CA474)</f>
        <v>0</v>
      </c>
    </row>
    <row r="475" spans="2:81" x14ac:dyDescent="0.2">
      <c r="B475" s="28" t="str">
        <f>Zisk!B486</f>
        <v/>
      </c>
      <c r="C475" s="28">
        <f>Zisk!C486</f>
        <v>0</v>
      </c>
      <c r="D475" s="28">
        <f>Zisk!E486</f>
        <v>0</v>
      </c>
      <c r="E475" s="29">
        <f>Zisk!D486</f>
        <v>0</v>
      </c>
      <c r="F475" s="29"/>
      <c r="G475" s="28" t="str">
        <f t="shared" si="218"/>
        <v>(</v>
      </c>
      <c r="H475" s="28" t="str">
        <f t="shared" si="219"/>
        <v>1</v>
      </c>
      <c r="I475" s="28" t="str">
        <f t="shared" si="220"/>
        <v>+</v>
      </c>
      <c r="J475" s="30">
        <f>IF($D475&lt;=2021,VstupniParametry_SKRYT!$D$5,"")</f>
        <v>0.02</v>
      </c>
      <c r="K475" s="28" t="str">
        <f t="shared" si="221"/>
        <v>)</v>
      </c>
      <c r="L475" s="31">
        <f>IF($D475&lt;=2021,COUNTIF(Vypocet_SKRYT!T472:AS472,"&gt;=1"),"")</f>
        <v>0</v>
      </c>
      <c r="M475" s="32" t="str">
        <f t="shared" si="222"/>
        <v>x</v>
      </c>
      <c r="N475" s="28" t="str">
        <f t="shared" si="223"/>
        <v>(</v>
      </c>
      <c r="O475" s="28" t="str">
        <f t="shared" si="224"/>
        <v>1</v>
      </c>
      <c r="P475" s="28" t="str">
        <f t="shared" si="225"/>
        <v>+</v>
      </c>
      <c r="Q475" s="30">
        <f>IF($D475&lt;=2024,VstupniParametry_SKRYT!$D$6,"")</f>
        <v>0.06</v>
      </c>
      <c r="R475" s="28" t="str">
        <f t="shared" si="226"/>
        <v>)</v>
      </c>
      <c r="S475" s="31">
        <f>IF($D475&lt;=2024,COUNTIFS(Vypocet_SKRYT!AT472:AV472,"&gt;=1"),"")</f>
        <v>0</v>
      </c>
      <c r="T475" s="32" t="str">
        <f t="shared" si="227"/>
        <v>x</v>
      </c>
      <c r="U475" s="28" t="str">
        <f t="shared" si="228"/>
        <v>(</v>
      </c>
      <c r="V475" s="28" t="str">
        <f t="shared" si="229"/>
        <v>1</v>
      </c>
      <c r="W475" s="28" t="str">
        <f t="shared" si="230"/>
        <v>+</v>
      </c>
      <c r="X475" s="30">
        <f>IF($D475&lt;=2025,VstupniParametry_SKRYT!$D$9,"")</f>
        <v>1.7999999999999999E-2</v>
      </c>
      <c r="Y475" s="28" t="str">
        <f t="shared" si="231"/>
        <v>)</v>
      </c>
      <c r="Z475" s="31">
        <f>IF(AND(D475&lt;2025,2025&lt;=Zisk!$D$10),1,IF(D475=2025,0,""))</f>
        <v>1</v>
      </c>
      <c r="AA475" s="32" t="str">
        <f>IF(AND($D475&lt;=2025,Zisk!$D$10&gt;=2026),"x","")</f>
        <v/>
      </c>
      <c r="AB475" s="28" t="str">
        <f>IF(AND($D475&lt;=2026,Zisk!$D$10&gt;=2026),"(","")</f>
        <v/>
      </c>
      <c r="AC475" s="28" t="str">
        <f>IF(AND($D475&lt;=2026,Zisk!$D$10&gt;=2026),"1","")</f>
        <v/>
      </c>
      <c r="AD475" s="28" t="str">
        <f>IF(AND($D475&lt;=2026,Zisk!$D$10&gt;=2026),"+","")</f>
        <v/>
      </c>
      <c r="AE475" s="30" t="str">
        <f>IF(AND($D475&lt;=2026,Zisk!$D$10&gt;=2026),VstupniParametry_SKRYT!$D$10,"")</f>
        <v/>
      </c>
      <c r="AF475" s="28" t="str">
        <f>IF(AND($D475&lt;=2026,Zisk!$D$10&gt;=2026),")","")</f>
        <v/>
      </c>
      <c r="AG475" s="31" t="str">
        <f>IF(AND(D475&lt;2026,2026&lt;=Zisk!$D$10),1,IF(D475=2026,0,""))</f>
        <v/>
      </c>
      <c r="AH475" s="32" t="str">
        <f>IF(AND($D475&lt;=2026,Zisk!$D$10&gt;=2027),"x","")</f>
        <v/>
      </c>
      <c r="AI475" s="28" t="str">
        <f>IF(AND($D475&lt;=2027,Zisk!$D$10&gt;=2027),"(","")</f>
        <v/>
      </c>
      <c r="AJ475" s="28" t="str">
        <f>IF(AND($D475&lt;=2027,Zisk!$D$10&gt;=2027),"1","")</f>
        <v/>
      </c>
      <c r="AK475" s="28" t="str">
        <f>IF(AND($D475&lt;=2027,Zisk!$D$10&gt;=2027),"+","")</f>
        <v/>
      </c>
      <c r="AL475" s="30" t="str">
        <f>IF(AND($D475&lt;=2027,Zisk!$D$10&gt;=2027),VstupniParametry_SKRYT!$D$11,"")</f>
        <v/>
      </c>
      <c r="AM475" s="28" t="str">
        <f>IF(AND($D475&lt;=2027,Zisk!$D$10&gt;=2027),")","")</f>
        <v/>
      </c>
      <c r="AN475" s="31" t="str">
        <f>IF(AND(D475&lt;2027,2027&lt;=Zisk!$D$10),1,IF(D475=2027,0,""))</f>
        <v/>
      </c>
      <c r="AO475" s="32" t="str">
        <f>IF(AND($D475&lt;=2027,Zisk!$D$10&gt;=2028),"x","")</f>
        <v/>
      </c>
      <c r="AP475" s="28" t="str">
        <f>IF(AND($D475&lt;=2028,Zisk!$D$10&gt;=2028),"(","")</f>
        <v/>
      </c>
      <c r="AQ475" s="28" t="str">
        <f>IF(AND($D475&lt;=2028,Zisk!$D$10&gt;=2028),"1","")</f>
        <v/>
      </c>
      <c r="AR475" s="28" t="str">
        <f>IF(AND($D475&lt;=2028,Zisk!$D$10&gt;=2028),"+","")</f>
        <v/>
      </c>
      <c r="AS475" s="30" t="str">
        <f>IF(AND($D475&lt;=2028,Zisk!$D$10&gt;=2028),VstupniParametry_SKRYT!$D$12,"")</f>
        <v/>
      </c>
      <c r="AT475" s="28" t="str">
        <f>IF(AND($D475&lt;=2028,Zisk!$D$10&gt;=2028),")","")</f>
        <v/>
      </c>
      <c r="AU475" s="31" t="str">
        <f>IF(AND(D475&lt;2028,2028&lt;=Zisk!$D$10),1,IF(D475=2028,0,""))</f>
        <v/>
      </c>
      <c r="AV475" s="32" t="str">
        <f>IF(AND($D475&lt;=2028,Zisk!$D$10&gt;=2029),"x","")</f>
        <v/>
      </c>
      <c r="AW475" s="28" t="str">
        <f>IF(AND($D475&lt;=2029,Zisk!$D$10&gt;=2029),"(","")</f>
        <v/>
      </c>
      <c r="AX475" s="28" t="str">
        <f>IF(AND($D475&lt;=2029,Zisk!$D$10&gt;=2029),"1","")</f>
        <v/>
      </c>
      <c r="AY475" s="28" t="str">
        <f>IF(AND($D475&lt;=2029,Zisk!$D$10&gt;=2029),"+","")</f>
        <v/>
      </c>
      <c r="AZ475" s="30" t="str">
        <f>IF(AND($D475&lt;=2029,Zisk!$D$10&gt;=2029),VstupniParametry_SKRYT!$D$13,"")</f>
        <v/>
      </c>
      <c r="BA475" s="28" t="str">
        <f>IF(AND($D475&lt;=2029,Zisk!$D$10&gt;=2029),")","")</f>
        <v/>
      </c>
      <c r="BB475" s="31" t="str">
        <f>IF(AND(D475&lt;2029,2029&lt;=Zisk!$D$10),1,IF(D475=2029,0,""))</f>
        <v/>
      </c>
      <c r="BC475" s="32" t="str">
        <f>IF(AND($D475&lt;=2029,Zisk!$D$10&gt;=2030),"x","")</f>
        <v/>
      </c>
      <c r="BD475" s="28" t="str">
        <f>IF(AND($D475&lt;=2030,Zisk!$D$10&gt;=2030),"(","")</f>
        <v/>
      </c>
      <c r="BE475" s="28" t="str">
        <f>IF(AND($D475&lt;=2030,Zisk!$D$10&gt;=2030),"1","")</f>
        <v/>
      </c>
      <c r="BF475" s="28" t="str">
        <f>IF(AND($D475&lt;=2030,Zisk!$D$10&gt;=2030),"+","")</f>
        <v/>
      </c>
      <c r="BG475" s="30" t="str">
        <f>IF(AND($D475&lt;=2030,Zisk!$D$10&gt;=2030),VstupniParametry_SKRYT!$D$14,"")</f>
        <v/>
      </c>
      <c r="BH475" s="28" t="str">
        <f>IF(AND($D475&lt;=2030,Zisk!$D$10&gt;=2030),")","")</f>
        <v/>
      </c>
      <c r="BI475" s="31" t="str">
        <f>IF(AND(D475&lt;2030,2030&lt;=Zisk!$D$10),1,IF(D475=2030,0,""))</f>
        <v/>
      </c>
      <c r="BJ475" s="33" t="s">
        <v>32</v>
      </c>
      <c r="BK475" s="30">
        <f t="shared" si="244"/>
        <v>1</v>
      </c>
      <c r="BL475" s="28" t="str">
        <f t="shared" si="245"/>
        <v>x</v>
      </c>
      <c r="BM475" s="34">
        <f t="shared" si="246"/>
        <v>1</v>
      </c>
      <c r="BN475" s="30" t="str">
        <f t="shared" si="247"/>
        <v>x</v>
      </c>
      <c r="BO475" s="34">
        <f t="shared" si="232"/>
        <v>1.018</v>
      </c>
      <c r="BP475" s="34" t="str">
        <f t="shared" si="233"/>
        <v/>
      </c>
      <c r="BQ475" s="34" t="str">
        <f t="shared" si="234"/>
        <v/>
      </c>
      <c r="BR475" s="34" t="str">
        <f t="shared" si="235"/>
        <v/>
      </c>
      <c r="BS475" s="34" t="str">
        <f t="shared" si="236"/>
        <v/>
      </c>
      <c r="BT475" s="34" t="str">
        <f t="shared" si="237"/>
        <v/>
      </c>
      <c r="BU475" s="34" t="str">
        <f t="shared" si="238"/>
        <v/>
      </c>
      <c r="BV475" s="34" t="str">
        <f t="shared" si="239"/>
        <v/>
      </c>
      <c r="BW475" s="34" t="str">
        <f t="shared" si="240"/>
        <v/>
      </c>
      <c r="BX475" s="34" t="str">
        <f t="shared" si="241"/>
        <v/>
      </c>
      <c r="BY475" s="34" t="str">
        <f t="shared" si="242"/>
        <v/>
      </c>
      <c r="BZ475" s="33" t="s">
        <v>32</v>
      </c>
      <c r="CA475" s="34">
        <f t="shared" si="243"/>
        <v>1.018</v>
      </c>
      <c r="CB475" s="28"/>
      <c r="CC475" s="29">
        <f>IF(D475&gt;Zisk!$D$10,"",E475*CA475)</f>
        <v>0</v>
      </c>
    </row>
    <row r="476" spans="2:81" x14ac:dyDescent="0.2">
      <c r="B476" s="35" t="str">
        <f>Zisk!B487</f>
        <v/>
      </c>
      <c r="C476" s="35">
        <f>Zisk!C487</f>
        <v>0</v>
      </c>
      <c r="D476" s="35">
        <f>Zisk!E487</f>
        <v>0</v>
      </c>
      <c r="E476" s="36">
        <f>Zisk!D487</f>
        <v>0</v>
      </c>
      <c r="F476" s="36"/>
      <c r="G476" s="35" t="str">
        <f t="shared" si="218"/>
        <v>(</v>
      </c>
      <c r="H476" s="35" t="str">
        <f t="shared" si="219"/>
        <v>1</v>
      </c>
      <c r="I476" s="35" t="str">
        <f t="shared" si="220"/>
        <v>+</v>
      </c>
      <c r="J476" s="37">
        <f>IF($D476&lt;=2021,VstupniParametry_SKRYT!$D$5,"")</f>
        <v>0.02</v>
      </c>
      <c r="K476" s="35" t="str">
        <f t="shared" si="221"/>
        <v>)</v>
      </c>
      <c r="L476" s="38">
        <f>IF($D476&lt;=2021,COUNTIF(Vypocet_SKRYT!T473:AS473,"&gt;=1"),"")</f>
        <v>0</v>
      </c>
      <c r="M476" s="39" t="str">
        <f t="shared" si="222"/>
        <v>x</v>
      </c>
      <c r="N476" s="35" t="str">
        <f t="shared" si="223"/>
        <v>(</v>
      </c>
      <c r="O476" s="35" t="str">
        <f t="shared" si="224"/>
        <v>1</v>
      </c>
      <c r="P476" s="35" t="str">
        <f t="shared" si="225"/>
        <v>+</v>
      </c>
      <c r="Q476" s="37">
        <f>IF($D476&lt;=2024,VstupniParametry_SKRYT!$D$6,"")</f>
        <v>0.06</v>
      </c>
      <c r="R476" s="35" t="str">
        <f t="shared" si="226"/>
        <v>)</v>
      </c>
      <c r="S476" s="38">
        <f>IF($D476&lt;=2024,COUNTIFS(Vypocet_SKRYT!AT473:AV473,"&gt;=1"),"")</f>
        <v>0</v>
      </c>
      <c r="T476" s="39" t="str">
        <f t="shared" si="227"/>
        <v>x</v>
      </c>
      <c r="U476" s="35" t="str">
        <f t="shared" si="228"/>
        <v>(</v>
      </c>
      <c r="V476" s="35" t="str">
        <f t="shared" si="229"/>
        <v>1</v>
      </c>
      <c r="W476" s="35" t="str">
        <f t="shared" si="230"/>
        <v>+</v>
      </c>
      <c r="X476" s="37">
        <f>IF($D476&lt;=2025,VstupniParametry_SKRYT!$D$9,"")</f>
        <v>1.7999999999999999E-2</v>
      </c>
      <c r="Y476" s="35" t="str">
        <f t="shared" si="231"/>
        <v>)</v>
      </c>
      <c r="Z476" s="38">
        <f>IF(AND(D476&lt;2025,2025&lt;=Zisk!$D$10),1,IF(D476=2025,0,""))</f>
        <v>1</v>
      </c>
      <c r="AA476" s="39" t="str">
        <f>IF(AND($D476&lt;=2025,Zisk!$D$10&gt;=2026),"x","")</f>
        <v/>
      </c>
      <c r="AB476" s="35" t="str">
        <f>IF(AND($D476&lt;=2026,Zisk!$D$10&gt;=2026),"(","")</f>
        <v/>
      </c>
      <c r="AC476" s="35" t="str">
        <f>IF(AND($D476&lt;=2026,Zisk!$D$10&gt;=2026),"1","")</f>
        <v/>
      </c>
      <c r="AD476" s="35" t="str">
        <f>IF(AND($D476&lt;=2026,Zisk!$D$10&gt;=2026),"+","")</f>
        <v/>
      </c>
      <c r="AE476" s="37" t="str">
        <f>IF(AND($D476&lt;=2026,Zisk!$D$10&gt;=2026),VstupniParametry_SKRYT!$D$10,"")</f>
        <v/>
      </c>
      <c r="AF476" s="35" t="str">
        <f>IF(AND($D476&lt;=2026,Zisk!$D$10&gt;=2026),")","")</f>
        <v/>
      </c>
      <c r="AG476" s="38" t="str">
        <f>IF(AND(D476&lt;2026,2026&lt;=Zisk!$D$10),1,IF(D476=2026,0,""))</f>
        <v/>
      </c>
      <c r="AH476" s="39" t="str">
        <f>IF(AND($D476&lt;=2026,Zisk!$D$10&gt;=2027),"x","")</f>
        <v/>
      </c>
      <c r="AI476" s="35" t="str">
        <f>IF(AND($D476&lt;=2027,Zisk!$D$10&gt;=2027),"(","")</f>
        <v/>
      </c>
      <c r="AJ476" s="35" t="str">
        <f>IF(AND($D476&lt;=2027,Zisk!$D$10&gt;=2027),"1","")</f>
        <v/>
      </c>
      <c r="AK476" s="35" t="str">
        <f>IF(AND($D476&lt;=2027,Zisk!$D$10&gt;=2027),"+","")</f>
        <v/>
      </c>
      <c r="AL476" s="37" t="str">
        <f>IF(AND($D476&lt;=2027,Zisk!$D$10&gt;=2027),VstupniParametry_SKRYT!$D$11,"")</f>
        <v/>
      </c>
      <c r="AM476" s="35" t="str">
        <f>IF(AND($D476&lt;=2027,Zisk!$D$10&gt;=2027),")","")</f>
        <v/>
      </c>
      <c r="AN476" s="38" t="str">
        <f>IF(AND(D476&lt;2027,2027&lt;=Zisk!$D$10),1,IF(D476=2027,0,""))</f>
        <v/>
      </c>
      <c r="AO476" s="39" t="str">
        <f>IF(AND($D476&lt;=2027,Zisk!$D$10&gt;=2028),"x","")</f>
        <v/>
      </c>
      <c r="AP476" s="35" t="str">
        <f>IF(AND($D476&lt;=2028,Zisk!$D$10&gt;=2028),"(","")</f>
        <v/>
      </c>
      <c r="AQ476" s="35" t="str">
        <f>IF(AND($D476&lt;=2028,Zisk!$D$10&gt;=2028),"1","")</f>
        <v/>
      </c>
      <c r="AR476" s="35" t="str">
        <f>IF(AND($D476&lt;=2028,Zisk!$D$10&gt;=2028),"+","")</f>
        <v/>
      </c>
      <c r="AS476" s="37" t="str">
        <f>IF(AND($D476&lt;=2028,Zisk!$D$10&gt;=2028),VstupniParametry_SKRYT!$D$12,"")</f>
        <v/>
      </c>
      <c r="AT476" s="35" t="str">
        <f>IF(AND($D476&lt;=2028,Zisk!$D$10&gt;=2028),")","")</f>
        <v/>
      </c>
      <c r="AU476" s="38" t="str">
        <f>IF(AND(D476&lt;2028,2028&lt;=Zisk!$D$10),1,IF(D476=2028,0,""))</f>
        <v/>
      </c>
      <c r="AV476" s="39" t="str">
        <f>IF(AND($D476&lt;=2028,Zisk!$D$10&gt;=2029),"x","")</f>
        <v/>
      </c>
      <c r="AW476" s="35" t="str">
        <f>IF(AND($D476&lt;=2029,Zisk!$D$10&gt;=2029),"(","")</f>
        <v/>
      </c>
      <c r="AX476" s="35" t="str">
        <f>IF(AND($D476&lt;=2029,Zisk!$D$10&gt;=2029),"1","")</f>
        <v/>
      </c>
      <c r="AY476" s="35" t="str">
        <f>IF(AND($D476&lt;=2029,Zisk!$D$10&gt;=2029),"+","")</f>
        <v/>
      </c>
      <c r="AZ476" s="37" t="str">
        <f>IF(AND($D476&lt;=2029,Zisk!$D$10&gt;=2029),VstupniParametry_SKRYT!$D$13,"")</f>
        <v/>
      </c>
      <c r="BA476" s="35" t="str">
        <f>IF(AND($D476&lt;=2029,Zisk!$D$10&gt;=2029),")","")</f>
        <v/>
      </c>
      <c r="BB476" s="38" t="str">
        <f>IF(AND(D476&lt;2029,2029&lt;=Zisk!$D$10),1,IF(D476=2029,0,""))</f>
        <v/>
      </c>
      <c r="BC476" s="39" t="str">
        <f>IF(AND($D476&lt;=2029,Zisk!$D$10&gt;=2030),"x","")</f>
        <v/>
      </c>
      <c r="BD476" s="35" t="str">
        <f>IF(AND($D476&lt;=2030,Zisk!$D$10&gt;=2030),"(","")</f>
        <v/>
      </c>
      <c r="BE476" s="35" t="str">
        <f>IF(AND($D476&lt;=2030,Zisk!$D$10&gt;=2030),"1","")</f>
        <v/>
      </c>
      <c r="BF476" s="35" t="str">
        <f>IF(AND($D476&lt;=2030,Zisk!$D$10&gt;=2030),"+","")</f>
        <v/>
      </c>
      <c r="BG476" s="37" t="str">
        <f>IF(AND($D476&lt;=2030,Zisk!$D$10&gt;=2030),VstupniParametry_SKRYT!$D$14,"")</f>
        <v/>
      </c>
      <c r="BH476" s="35" t="str">
        <f>IF(AND($D476&lt;=2030,Zisk!$D$10&gt;=2030),")","")</f>
        <v/>
      </c>
      <c r="BI476" s="38" t="str">
        <f>IF(AND(D476&lt;2030,2030&lt;=Zisk!$D$10),1,IF(D476=2030,0,""))</f>
        <v/>
      </c>
      <c r="BJ476" s="40" t="s">
        <v>32</v>
      </c>
      <c r="BK476" s="37">
        <f t="shared" si="244"/>
        <v>1</v>
      </c>
      <c r="BL476" s="35" t="str">
        <f t="shared" si="245"/>
        <v>x</v>
      </c>
      <c r="BM476" s="41">
        <f t="shared" si="246"/>
        <v>1</v>
      </c>
      <c r="BN476" s="37" t="str">
        <f t="shared" si="247"/>
        <v>x</v>
      </c>
      <c r="BO476" s="41">
        <f t="shared" si="232"/>
        <v>1.018</v>
      </c>
      <c r="BP476" s="41" t="str">
        <f t="shared" si="233"/>
        <v/>
      </c>
      <c r="BQ476" s="41" t="str">
        <f t="shared" si="234"/>
        <v/>
      </c>
      <c r="BR476" s="41" t="str">
        <f t="shared" si="235"/>
        <v/>
      </c>
      <c r="BS476" s="41" t="str">
        <f t="shared" si="236"/>
        <v/>
      </c>
      <c r="BT476" s="41" t="str">
        <f t="shared" si="237"/>
        <v/>
      </c>
      <c r="BU476" s="41" t="str">
        <f t="shared" si="238"/>
        <v/>
      </c>
      <c r="BV476" s="41" t="str">
        <f t="shared" si="239"/>
        <v/>
      </c>
      <c r="BW476" s="41" t="str">
        <f t="shared" si="240"/>
        <v/>
      </c>
      <c r="BX476" s="41" t="str">
        <f t="shared" si="241"/>
        <v/>
      </c>
      <c r="BY476" s="41" t="str">
        <f t="shared" si="242"/>
        <v/>
      </c>
      <c r="BZ476" s="40" t="s">
        <v>32</v>
      </c>
      <c r="CA476" s="41">
        <f t="shared" si="243"/>
        <v>1.018</v>
      </c>
      <c r="CB476" s="35"/>
      <c r="CC476" s="36">
        <f>IF(D476&gt;Zisk!$D$10,"",E476*CA476)</f>
        <v>0</v>
      </c>
    </row>
    <row r="477" spans="2:81" x14ac:dyDescent="0.2">
      <c r="B477" s="28" t="str">
        <f>Zisk!B488</f>
        <v/>
      </c>
      <c r="C477" s="28">
        <f>Zisk!C488</f>
        <v>0</v>
      </c>
      <c r="D477" s="28">
        <f>Zisk!E488</f>
        <v>0</v>
      </c>
      <c r="E477" s="29">
        <f>Zisk!D488</f>
        <v>0</v>
      </c>
      <c r="F477" s="29"/>
      <c r="G477" s="28" t="str">
        <f t="shared" si="218"/>
        <v>(</v>
      </c>
      <c r="H477" s="28" t="str">
        <f t="shared" si="219"/>
        <v>1</v>
      </c>
      <c r="I477" s="28" t="str">
        <f t="shared" si="220"/>
        <v>+</v>
      </c>
      <c r="J477" s="30">
        <f>IF($D477&lt;=2021,VstupniParametry_SKRYT!$D$5,"")</f>
        <v>0.02</v>
      </c>
      <c r="K477" s="28" t="str">
        <f t="shared" si="221"/>
        <v>)</v>
      </c>
      <c r="L477" s="31">
        <f>IF($D477&lt;=2021,COUNTIF(Vypocet_SKRYT!T474:AS474,"&gt;=1"),"")</f>
        <v>0</v>
      </c>
      <c r="M477" s="32" t="str">
        <f t="shared" si="222"/>
        <v>x</v>
      </c>
      <c r="N477" s="28" t="str">
        <f t="shared" si="223"/>
        <v>(</v>
      </c>
      <c r="O477" s="28" t="str">
        <f t="shared" si="224"/>
        <v>1</v>
      </c>
      <c r="P477" s="28" t="str">
        <f t="shared" si="225"/>
        <v>+</v>
      </c>
      <c r="Q477" s="30">
        <f>IF($D477&lt;=2024,VstupniParametry_SKRYT!$D$6,"")</f>
        <v>0.06</v>
      </c>
      <c r="R477" s="28" t="str">
        <f t="shared" si="226"/>
        <v>)</v>
      </c>
      <c r="S477" s="31">
        <f>IF($D477&lt;=2024,COUNTIFS(Vypocet_SKRYT!AT474:AV474,"&gt;=1"),"")</f>
        <v>0</v>
      </c>
      <c r="T477" s="32" t="str">
        <f t="shared" si="227"/>
        <v>x</v>
      </c>
      <c r="U477" s="28" t="str">
        <f t="shared" si="228"/>
        <v>(</v>
      </c>
      <c r="V477" s="28" t="str">
        <f t="shared" si="229"/>
        <v>1</v>
      </c>
      <c r="W477" s="28" t="str">
        <f t="shared" si="230"/>
        <v>+</v>
      </c>
      <c r="X477" s="30">
        <f>IF($D477&lt;=2025,VstupniParametry_SKRYT!$D$9,"")</f>
        <v>1.7999999999999999E-2</v>
      </c>
      <c r="Y477" s="28" t="str">
        <f t="shared" si="231"/>
        <v>)</v>
      </c>
      <c r="Z477" s="31">
        <f>IF(AND(D477&lt;2025,2025&lt;=Zisk!$D$10),1,IF(D477=2025,0,""))</f>
        <v>1</v>
      </c>
      <c r="AA477" s="32" t="str">
        <f>IF(AND($D477&lt;=2025,Zisk!$D$10&gt;=2026),"x","")</f>
        <v/>
      </c>
      <c r="AB477" s="28" t="str">
        <f>IF(AND($D477&lt;=2026,Zisk!$D$10&gt;=2026),"(","")</f>
        <v/>
      </c>
      <c r="AC477" s="28" t="str">
        <f>IF(AND($D477&lt;=2026,Zisk!$D$10&gt;=2026),"1","")</f>
        <v/>
      </c>
      <c r="AD477" s="28" t="str">
        <f>IF(AND($D477&lt;=2026,Zisk!$D$10&gt;=2026),"+","")</f>
        <v/>
      </c>
      <c r="AE477" s="30" t="str">
        <f>IF(AND($D477&lt;=2026,Zisk!$D$10&gt;=2026),VstupniParametry_SKRYT!$D$10,"")</f>
        <v/>
      </c>
      <c r="AF477" s="28" t="str">
        <f>IF(AND($D477&lt;=2026,Zisk!$D$10&gt;=2026),")","")</f>
        <v/>
      </c>
      <c r="AG477" s="31" t="str">
        <f>IF(AND(D477&lt;2026,2026&lt;=Zisk!$D$10),1,IF(D477=2026,0,""))</f>
        <v/>
      </c>
      <c r="AH477" s="32" t="str">
        <f>IF(AND($D477&lt;=2026,Zisk!$D$10&gt;=2027),"x","")</f>
        <v/>
      </c>
      <c r="AI477" s="28" t="str">
        <f>IF(AND($D477&lt;=2027,Zisk!$D$10&gt;=2027),"(","")</f>
        <v/>
      </c>
      <c r="AJ477" s="28" t="str">
        <f>IF(AND($D477&lt;=2027,Zisk!$D$10&gt;=2027),"1","")</f>
        <v/>
      </c>
      <c r="AK477" s="28" t="str">
        <f>IF(AND($D477&lt;=2027,Zisk!$D$10&gt;=2027),"+","")</f>
        <v/>
      </c>
      <c r="AL477" s="30" t="str">
        <f>IF(AND($D477&lt;=2027,Zisk!$D$10&gt;=2027),VstupniParametry_SKRYT!$D$11,"")</f>
        <v/>
      </c>
      <c r="AM477" s="28" t="str">
        <f>IF(AND($D477&lt;=2027,Zisk!$D$10&gt;=2027),")","")</f>
        <v/>
      </c>
      <c r="AN477" s="31" t="str">
        <f>IF(AND(D477&lt;2027,2027&lt;=Zisk!$D$10),1,IF(D477=2027,0,""))</f>
        <v/>
      </c>
      <c r="AO477" s="32" t="str">
        <f>IF(AND($D477&lt;=2027,Zisk!$D$10&gt;=2028),"x","")</f>
        <v/>
      </c>
      <c r="AP477" s="28" t="str">
        <f>IF(AND($D477&lt;=2028,Zisk!$D$10&gt;=2028),"(","")</f>
        <v/>
      </c>
      <c r="AQ477" s="28" t="str">
        <f>IF(AND($D477&lt;=2028,Zisk!$D$10&gt;=2028),"1","")</f>
        <v/>
      </c>
      <c r="AR477" s="28" t="str">
        <f>IF(AND($D477&lt;=2028,Zisk!$D$10&gt;=2028),"+","")</f>
        <v/>
      </c>
      <c r="AS477" s="30" t="str">
        <f>IF(AND($D477&lt;=2028,Zisk!$D$10&gt;=2028),VstupniParametry_SKRYT!$D$12,"")</f>
        <v/>
      </c>
      <c r="AT477" s="28" t="str">
        <f>IF(AND($D477&lt;=2028,Zisk!$D$10&gt;=2028),")","")</f>
        <v/>
      </c>
      <c r="AU477" s="31" t="str">
        <f>IF(AND(D477&lt;2028,2028&lt;=Zisk!$D$10),1,IF(D477=2028,0,""))</f>
        <v/>
      </c>
      <c r="AV477" s="32" t="str">
        <f>IF(AND($D477&lt;=2028,Zisk!$D$10&gt;=2029),"x","")</f>
        <v/>
      </c>
      <c r="AW477" s="28" t="str">
        <f>IF(AND($D477&lt;=2029,Zisk!$D$10&gt;=2029),"(","")</f>
        <v/>
      </c>
      <c r="AX477" s="28" t="str">
        <f>IF(AND($D477&lt;=2029,Zisk!$D$10&gt;=2029),"1","")</f>
        <v/>
      </c>
      <c r="AY477" s="28" t="str">
        <f>IF(AND($D477&lt;=2029,Zisk!$D$10&gt;=2029),"+","")</f>
        <v/>
      </c>
      <c r="AZ477" s="30" t="str">
        <f>IF(AND($D477&lt;=2029,Zisk!$D$10&gt;=2029),VstupniParametry_SKRYT!$D$13,"")</f>
        <v/>
      </c>
      <c r="BA477" s="28" t="str">
        <f>IF(AND($D477&lt;=2029,Zisk!$D$10&gt;=2029),")","")</f>
        <v/>
      </c>
      <c r="BB477" s="31" t="str">
        <f>IF(AND(D477&lt;2029,2029&lt;=Zisk!$D$10),1,IF(D477=2029,0,""))</f>
        <v/>
      </c>
      <c r="BC477" s="32" t="str">
        <f>IF(AND($D477&lt;=2029,Zisk!$D$10&gt;=2030),"x","")</f>
        <v/>
      </c>
      <c r="BD477" s="28" t="str">
        <f>IF(AND($D477&lt;=2030,Zisk!$D$10&gt;=2030),"(","")</f>
        <v/>
      </c>
      <c r="BE477" s="28" t="str">
        <f>IF(AND($D477&lt;=2030,Zisk!$D$10&gt;=2030),"1","")</f>
        <v/>
      </c>
      <c r="BF477" s="28" t="str">
        <f>IF(AND($D477&lt;=2030,Zisk!$D$10&gt;=2030),"+","")</f>
        <v/>
      </c>
      <c r="BG477" s="30" t="str">
        <f>IF(AND($D477&lt;=2030,Zisk!$D$10&gt;=2030),VstupniParametry_SKRYT!$D$14,"")</f>
        <v/>
      </c>
      <c r="BH477" s="28" t="str">
        <f>IF(AND($D477&lt;=2030,Zisk!$D$10&gt;=2030),")","")</f>
        <v/>
      </c>
      <c r="BI477" s="31" t="str">
        <f>IF(AND(D477&lt;2030,2030&lt;=Zisk!$D$10),1,IF(D477=2030,0,""))</f>
        <v/>
      </c>
      <c r="BJ477" s="33" t="s">
        <v>32</v>
      </c>
      <c r="BK477" s="30">
        <f t="shared" si="244"/>
        <v>1</v>
      </c>
      <c r="BL477" s="28" t="str">
        <f t="shared" si="245"/>
        <v>x</v>
      </c>
      <c r="BM477" s="34">
        <f t="shared" si="246"/>
        <v>1</v>
      </c>
      <c r="BN477" s="30" t="str">
        <f t="shared" si="247"/>
        <v>x</v>
      </c>
      <c r="BO477" s="34">
        <f t="shared" si="232"/>
        <v>1.018</v>
      </c>
      <c r="BP477" s="34" t="str">
        <f t="shared" si="233"/>
        <v/>
      </c>
      <c r="BQ477" s="34" t="str">
        <f t="shared" si="234"/>
        <v/>
      </c>
      <c r="BR477" s="34" t="str">
        <f t="shared" si="235"/>
        <v/>
      </c>
      <c r="BS477" s="34" t="str">
        <f t="shared" si="236"/>
        <v/>
      </c>
      <c r="BT477" s="34" t="str">
        <f t="shared" si="237"/>
        <v/>
      </c>
      <c r="BU477" s="34" t="str">
        <f t="shared" si="238"/>
        <v/>
      </c>
      <c r="BV477" s="34" t="str">
        <f t="shared" si="239"/>
        <v/>
      </c>
      <c r="BW477" s="34" t="str">
        <f t="shared" si="240"/>
        <v/>
      </c>
      <c r="BX477" s="34" t="str">
        <f t="shared" si="241"/>
        <v/>
      </c>
      <c r="BY477" s="34" t="str">
        <f t="shared" si="242"/>
        <v/>
      </c>
      <c r="BZ477" s="33" t="s">
        <v>32</v>
      </c>
      <c r="CA477" s="34">
        <f t="shared" si="243"/>
        <v>1.018</v>
      </c>
      <c r="CB477" s="28"/>
      <c r="CC477" s="29">
        <f>IF(D477&gt;Zisk!$D$10,"",E477*CA477)</f>
        <v>0</v>
      </c>
    </row>
    <row r="478" spans="2:81" x14ac:dyDescent="0.2">
      <c r="B478" s="35" t="str">
        <f>Zisk!B489</f>
        <v/>
      </c>
      <c r="C478" s="35">
        <f>Zisk!C489</f>
        <v>0</v>
      </c>
      <c r="D478" s="35">
        <f>Zisk!E489</f>
        <v>0</v>
      </c>
      <c r="E478" s="36">
        <f>Zisk!D489</f>
        <v>0</v>
      </c>
      <c r="F478" s="36"/>
      <c r="G478" s="35" t="str">
        <f t="shared" si="218"/>
        <v>(</v>
      </c>
      <c r="H478" s="35" t="str">
        <f t="shared" si="219"/>
        <v>1</v>
      </c>
      <c r="I478" s="35" t="str">
        <f t="shared" si="220"/>
        <v>+</v>
      </c>
      <c r="J478" s="37">
        <f>IF($D478&lt;=2021,VstupniParametry_SKRYT!$D$5,"")</f>
        <v>0.02</v>
      </c>
      <c r="K478" s="35" t="str">
        <f t="shared" si="221"/>
        <v>)</v>
      </c>
      <c r="L478" s="38">
        <f>IF($D478&lt;=2021,COUNTIF(Vypocet_SKRYT!T475:AS475,"&gt;=1"),"")</f>
        <v>0</v>
      </c>
      <c r="M478" s="39" t="str">
        <f t="shared" si="222"/>
        <v>x</v>
      </c>
      <c r="N478" s="35" t="str">
        <f t="shared" si="223"/>
        <v>(</v>
      </c>
      <c r="O478" s="35" t="str">
        <f t="shared" si="224"/>
        <v>1</v>
      </c>
      <c r="P478" s="35" t="str">
        <f t="shared" si="225"/>
        <v>+</v>
      </c>
      <c r="Q478" s="37">
        <f>IF($D478&lt;=2024,VstupniParametry_SKRYT!$D$6,"")</f>
        <v>0.06</v>
      </c>
      <c r="R478" s="35" t="str">
        <f t="shared" si="226"/>
        <v>)</v>
      </c>
      <c r="S478" s="38">
        <f>IF($D478&lt;=2024,COUNTIFS(Vypocet_SKRYT!AT475:AV475,"&gt;=1"),"")</f>
        <v>0</v>
      </c>
      <c r="T478" s="39" t="str">
        <f t="shared" si="227"/>
        <v>x</v>
      </c>
      <c r="U478" s="35" t="str">
        <f t="shared" si="228"/>
        <v>(</v>
      </c>
      <c r="V478" s="35" t="str">
        <f t="shared" si="229"/>
        <v>1</v>
      </c>
      <c r="W478" s="35" t="str">
        <f t="shared" si="230"/>
        <v>+</v>
      </c>
      <c r="X478" s="37">
        <f>IF($D478&lt;=2025,VstupniParametry_SKRYT!$D$9,"")</f>
        <v>1.7999999999999999E-2</v>
      </c>
      <c r="Y478" s="35" t="str">
        <f t="shared" si="231"/>
        <v>)</v>
      </c>
      <c r="Z478" s="38">
        <f>IF(AND(D478&lt;2025,2025&lt;=Zisk!$D$10),1,IF(D478=2025,0,""))</f>
        <v>1</v>
      </c>
      <c r="AA478" s="39" t="str">
        <f>IF(AND($D478&lt;=2025,Zisk!$D$10&gt;=2026),"x","")</f>
        <v/>
      </c>
      <c r="AB478" s="35" t="str">
        <f>IF(AND($D478&lt;=2026,Zisk!$D$10&gt;=2026),"(","")</f>
        <v/>
      </c>
      <c r="AC478" s="35" t="str">
        <f>IF(AND($D478&lt;=2026,Zisk!$D$10&gt;=2026),"1","")</f>
        <v/>
      </c>
      <c r="AD478" s="35" t="str">
        <f>IF(AND($D478&lt;=2026,Zisk!$D$10&gt;=2026),"+","")</f>
        <v/>
      </c>
      <c r="AE478" s="37" t="str">
        <f>IF(AND($D478&lt;=2026,Zisk!$D$10&gt;=2026),VstupniParametry_SKRYT!$D$10,"")</f>
        <v/>
      </c>
      <c r="AF478" s="35" t="str">
        <f>IF(AND($D478&lt;=2026,Zisk!$D$10&gt;=2026),")","")</f>
        <v/>
      </c>
      <c r="AG478" s="38" t="str">
        <f>IF(AND(D478&lt;2026,2026&lt;=Zisk!$D$10),1,IF(D478=2026,0,""))</f>
        <v/>
      </c>
      <c r="AH478" s="39" t="str">
        <f>IF(AND($D478&lt;=2026,Zisk!$D$10&gt;=2027),"x","")</f>
        <v/>
      </c>
      <c r="AI478" s="35" t="str">
        <f>IF(AND($D478&lt;=2027,Zisk!$D$10&gt;=2027),"(","")</f>
        <v/>
      </c>
      <c r="AJ478" s="35" t="str">
        <f>IF(AND($D478&lt;=2027,Zisk!$D$10&gt;=2027),"1","")</f>
        <v/>
      </c>
      <c r="AK478" s="35" t="str">
        <f>IF(AND($D478&lt;=2027,Zisk!$D$10&gt;=2027),"+","")</f>
        <v/>
      </c>
      <c r="AL478" s="37" t="str">
        <f>IF(AND($D478&lt;=2027,Zisk!$D$10&gt;=2027),VstupniParametry_SKRYT!$D$11,"")</f>
        <v/>
      </c>
      <c r="AM478" s="35" t="str">
        <f>IF(AND($D478&lt;=2027,Zisk!$D$10&gt;=2027),")","")</f>
        <v/>
      </c>
      <c r="AN478" s="38" t="str">
        <f>IF(AND(D478&lt;2027,2027&lt;=Zisk!$D$10),1,IF(D478=2027,0,""))</f>
        <v/>
      </c>
      <c r="AO478" s="39" t="str">
        <f>IF(AND($D478&lt;=2027,Zisk!$D$10&gt;=2028),"x","")</f>
        <v/>
      </c>
      <c r="AP478" s="35" t="str">
        <f>IF(AND($D478&lt;=2028,Zisk!$D$10&gt;=2028),"(","")</f>
        <v/>
      </c>
      <c r="AQ478" s="35" t="str">
        <f>IF(AND($D478&lt;=2028,Zisk!$D$10&gt;=2028),"1","")</f>
        <v/>
      </c>
      <c r="AR478" s="35" t="str">
        <f>IF(AND($D478&lt;=2028,Zisk!$D$10&gt;=2028),"+","")</f>
        <v/>
      </c>
      <c r="AS478" s="37" t="str">
        <f>IF(AND($D478&lt;=2028,Zisk!$D$10&gt;=2028),VstupniParametry_SKRYT!$D$12,"")</f>
        <v/>
      </c>
      <c r="AT478" s="35" t="str">
        <f>IF(AND($D478&lt;=2028,Zisk!$D$10&gt;=2028),")","")</f>
        <v/>
      </c>
      <c r="AU478" s="38" t="str">
        <f>IF(AND(D478&lt;2028,2028&lt;=Zisk!$D$10),1,IF(D478=2028,0,""))</f>
        <v/>
      </c>
      <c r="AV478" s="39" t="str">
        <f>IF(AND($D478&lt;=2028,Zisk!$D$10&gt;=2029),"x","")</f>
        <v/>
      </c>
      <c r="AW478" s="35" t="str">
        <f>IF(AND($D478&lt;=2029,Zisk!$D$10&gt;=2029),"(","")</f>
        <v/>
      </c>
      <c r="AX478" s="35" t="str">
        <f>IF(AND($D478&lt;=2029,Zisk!$D$10&gt;=2029),"1","")</f>
        <v/>
      </c>
      <c r="AY478" s="35" t="str">
        <f>IF(AND($D478&lt;=2029,Zisk!$D$10&gt;=2029),"+","")</f>
        <v/>
      </c>
      <c r="AZ478" s="37" t="str">
        <f>IF(AND($D478&lt;=2029,Zisk!$D$10&gt;=2029),VstupniParametry_SKRYT!$D$13,"")</f>
        <v/>
      </c>
      <c r="BA478" s="35" t="str">
        <f>IF(AND($D478&lt;=2029,Zisk!$D$10&gt;=2029),")","")</f>
        <v/>
      </c>
      <c r="BB478" s="38" t="str">
        <f>IF(AND(D478&lt;2029,2029&lt;=Zisk!$D$10),1,IF(D478=2029,0,""))</f>
        <v/>
      </c>
      <c r="BC478" s="39" t="str">
        <f>IF(AND($D478&lt;=2029,Zisk!$D$10&gt;=2030),"x","")</f>
        <v/>
      </c>
      <c r="BD478" s="35" t="str">
        <f>IF(AND($D478&lt;=2030,Zisk!$D$10&gt;=2030),"(","")</f>
        <v/>
      </c>
      <c r="BE478" s="35" t="str">
        <f>IF(AND($D478&lt;=2030,Zisk!$D$10&gt;=2030),"1","")</f>
        <v/>
      </c>
      <c r="BF478" s="35" t="str">
        <f>IF(AND($D478&lt;=2030,Zisk!$D$10&gt;=2030),"+","")</f>
        <v/>
      </c>
      <c r="BG478" s="37" t="str">
        <f>IF(AND($D478&lt;=2030,Zisk!$D$10&gt;=2030),VstupniParametry_SKRYT!$D$14,"")</f>
        <v/>
      </c>
      <c r="BH478" s="35" t="str">
        <f>IF(AND($D478&lt;=2030,Zisk!$D$10&gt;=2030),")","")</f>
        <v/>
      </c>
      <c r="BI478" s="38" t="str">
        <f>IF(AND(D478&lt;2030,2030&lt;=Zisk!$D$10),1,IF(D478=2030,0,""))</f>
        <v/>
      </c>
      <c r="BJ478" s="40" t="s">
        <v>32</v>
      </c>
      <c r="BK478" s="37">
        <f t="shared" si="244"/>
        <v>1</v>
      </c>
      <c r="BL478" s="35" t="str">
        <f t="shared" si="245"/>
        <v>x</v>
      </c>
      <c r="BM478" s="41">
        <f t="shared" si="246"/>
        <v>1</v>
      </c>
      <c r="BN478" s="37" t="str">
        <f t="shared" si="247"/>
        <v>x</v>
      </c>
      <c r="BO478" s="41">
        <f t="shared" si="232"/>
        <v>1.018</v>
      </c>
      <c r="BP478" s="41" t="str">
        <f t="shared" si="233"/>
        <v/>
      </c>
      <c r="BQ478" s="41" t="str">
        <f t="shared" si="234"/>
        <v/>
      </c>
      <c r="BR478" s="41" t="str">
        <f t="shared" si="235"/>
        <v/>
      </c>
      <c r="BS478" s="41" t="str">
        <f t="shared" si="236"/>
        <v/>
      </c>
      <c r="BT478" s="41" t="str">
        <f t="shared" si="237"/>
        <v/>
      </c>
      <c r="BU478" s="41" t="str">
        <f t="shared" si="238"/>
        <v/>
      </c>
      <c r="BV478" s="41" t="str">
        <f t="shared" si="239"/>
        <v/>
      </c>
      <c r="BW478" s="41" t="str">
        <f t="shared" si="240"/>
        <v/>
      </c>
      <c r="BX478" s="41" t="str">
        <f t="shared" si="241"/>
        <v/>
      </c>
      <c r="BY478" s="41" t="str">
        <f t="shared" si="242"/>
        <v/>
      </c>
      <c r="BZ478" s="40" t="s">
        <v>32</v>
      </c>
      <c r="CA478" s="41">
        <f t="shared" si="243"/>
        <v>1.018</v>
      </c>
      <c r="CB478" s="35"/>
      <c r="CC478" s="36">
        <f>IF(D478&gt;Zisk!$D$10,"",E478*CA478)</f>
        <v>0</v>
      </c>
    </row>
    <row r="479" spans="2:81" x14ac:dyDescent="0.2">
      <c r="B479" s="28" t="str">
        <f>Zisk!B490</f>
        <v/>
      </c>
      <c r="C479" s="28">
        <f>Zisk!C490</f>
        <v>0</v>
      </c>
      <c r="D479" s="28">
        <f>Zisk!E490</f>
        <v>0</v>
      </c>
      <c r="E479" s="29">
        <f>Zisk!D490</f>
        <v>0</v>
      </c>
      <c r="F479" s="29"/>
      <c r="G479" s="28" t="str">
        <f t="shared" si="218"/>
        <v>(</v>
      </c>
      <c r="H479" s="28" t="str">
        <f t="shared" si="219"/>
        <v>1</v>
      </c>
      <c r="I479" s="28" t="str">
        <f t="shared" si="220"/>
        <v>+</v>
      </c>
      <c r="J479" s="30">
        <f>IF($D479&lt;=2021,VstupniParametry_SKRYT!$D$5,"")</f>
        <v>0.02</v>
      </c>
      <c r="K479" s="28" t="str">
        <f t="shared" si="221"/>
        <v>)</v>
      </c>
      <c r="L479" s="31">
        <f>IF($D479&lt;=2021,COUNTIF(Vypocet_SKRYT!T476:AS476,"&gt;=1"),"")</f>
        <v>0</v>
      </c>
      <c r="M479" s="32" t="str">
        <f t="shared" si="222"/>
        <v>x</v>
      </c>
      <c r="N479" s="28" t="str">
        <f t="shared" si="223"/>
        <v>(</v>
      </c>
      <c r="O479" s="28" t="str">
        <f t="shared" si="224"/>
        <v>1</v>
      </c>
      <c r="P479" s="28" t="str">
        <f t="shared" si="225"/>
        <v>+</v>
      </c>
      <c r="Q479" s="30">
        <f>IF($D479&lt;=2024,VstupniParametry_SKRYT!$D$6,"")</f>
        <v>0.06</v>
      </c>
      <c r="R479" s="28" t="str">
        <f t="shared" si="226"/>
        <v>)</v>
      </c>
      <c r="S479" s="31">
        <f>IF($D479&lt;=2024,COUNTIFS(Vypocet_SKRYT!AT476:AV476,"&gt;=1"),"")</f>
        <v>0</v>
      </c>
      <c r="T479" s="32" t="str">
        <f t="shared" si="227"/>
        <v>x</v>
      </c>
      <c r="U479" s="28" t="str">
        <f t="shared" si="228"/>
        <v>(</v>
      </c>
      <c r="V479" s="28" t="str">
        <f t="shared" si="229"/>
        <v>1</v>
      </c>
      <c r="W479" s="28" t="str">
        <f t="shared" si="230"/>
        <v>+</v>
      </c>
      <c r="X479" s="30">
        <f>IF($D479&lt;=2025,VstupniParametry_SKRYT!$D$9,"")</f>
        <v>1.7999999999999999E-2</v>
      </c>
      <c r="Y479" s="28" t="str">
        <f t="shared" si="231"/>
        <v>)</v>
      </c>
      <c r="Z479" s="31">
        <f>IF(AND(D479&lt;2025,2025&lt;=Zisk!$D$10),1,IF(D479=2025,0,""))</f>
        <v>1</v>
      </c>
      <c r="AA479" s="32" t="str">
        <f>IF(AND($D479&lt;=2025,Zisk!$D$10&gt;=2026),"x","")</f>
        <v/>
      </c>
      <c r="AB479" s="28" t="str">
        <f>IF(AND($D479&lt;=2026,Zisk!$D$10&gt;=2026),"(","")</f>
        <v/>
      </c>
      <c r="AC479" s="28" t="str">
        <f>IF(AND($D479&lt;=2026,Zisk!$D$10&gt;=2026),"1","")</f>
        <v/>
      </c>
      <c r="AD479" s="28" t="str">
        <f>IF(AND($D479&lt;=2026,Zisk!$D$10&gt;=2026),"+","")</f>
        <v/>
      </c>
      <c r="AE479" s="30" t="str">
        <f>IF(AND($D479&lt;=2026,Zisk!$D$10&gt;=2026),VstupniParametry_SKRYT!$D$10,"")</f>
        <v/>
      </c>
      <c r="AF479" s="28" t="str">
        <f>IF(AND($D479&lt;=2026,Zisk!$D$10&gt;=2026),")","")</f>
        <v/>
      </c>
      <c r="AG479" s="31" t="str">
        <f>IF(AND(D479&lt;2026,2026&lt;=Zisk!$D$10),1,IF(D479=2026,0,""))</f>
        <v/>
      </c>
      <c r="AH479" s="32" t="str">
        <f>IF(AND($D479&lt;=2026,Zisk!$D$10&gt;=2027),"x","")</f>
        <v/>
      </c>
      <c r="AI479" s="28" t="str">
        <f>IF(AND($D479&lt;=2027,Zisk!$D$10&gt;=2027),"(","")</f>
        <v/>
      </c>
      <c r="AJ479" s="28" t="str">
        <f>IF(AND($D479&lt;=2027,Zisk!$D$10&gt;=2027),"1","")</f>
        <v/>
      </c>
      <c r="AK479" s="28" t="str">
        <f>IF(AND($D479&lt;=2027,Zisk!$D$10&gt;=2027),"+","")</f>
        <v/>
      </c>
      <c r="AL479" s="30" t="str">
        <f>IF(AND($D479&lt;=2027,Zisk!$D$10&gt;=2027),VstupniParametry_SKRYT!$D$11,"")</f>
        <v/>
      </c>
      <c r="AM479" s="28" t="str">
        <f>IF(AND($D479&lt;=2027,Zisk!$D$10&gt;=2027),")","")</f>
        <v/>
      </c>
      <c r="AN479" s="31" t="str">
        <f>IF(AND(D479&lt;2027,2027&lt;=Zisk!$D$10),1,IF(D479=2027,0,""))</f>
        <v/>
      </c>
      <c r="AO479" s="32" t="str">
        <f>IF(AND($D479&lt;=2027,Zisk!$D$10&gt;=2028),"x","")</f>
        <v/>
      </c>
      <c r="AP479" s="28" t="str">
        <f>IF(AND($D479&lt;=2028,Zisk!$D$10&gt;=2028),"(","")</f>
        <v/>
      </c>
      <c r="AQ479" s="28" t="str">
        <f>IF(AND($D479&lt;=2028,Zisk!$D$10&gt;=2028),"1","")</f>
        <v/>
      </c>
      <c r="AR479" s="28" t="str">
        <f>IF(AND($D479&lt;=2028,Zisk!$D$10&gt;=2028),"+","")</f>
        <v/>
      </c>
      <c r="AS479" s="30" t="str">
        <f>IF(AND($D479&lt;=2028,Zisk!$D$10&gt;=2028),VstupniParametry_SKRYT!$D$12,"")</f>
        <v/>
      </c>
      <c r="AT479" s="28" t="str">
        <f>IF(AND($D479&lt;=2028,Zisk!$D$10&gt;=2028),")","")</f>
        <v/>
      </c>
      <c r="AU479" s="31" t="str">
        <f>IF(AND(D479&lt;2028,2028&lt;=Zisk!$D$10),1,IF(D479=2028,0,""))</f>
        <v/>
      </c>
      <c r="AV479" s="32" t="str">
        <f>IF(AND($D479&lt;=2028,Zisk!$D$10&gt;=2029),"x","")</f>
        <v/>
      </c>
      <c r="AW479" s="28" t="str">
        <f>IF(AND($D479&lt;=2029,Zisk!$D$10&gt;=2029),"(","")</f>
        <v/>
      </c>
      <c r="AX479" s="28" t="str">
        <f>IF(AND($D479&lt;=2029,Zisk!$D$10&gt;=2029),"1","")</f>
        <v/>
      </c>
      <c r="AY479" s="28" t="str">
        <f>IF(AND($D479&lt;=2029,Zisk!$D$10&gt;=2029),"+","")</f>
        <v/>
      </c>
      <c r="AZ479" s="30" t="str">
        <f>IF(AND($D479&lt;=2029,Zisk!$D$10&gt;=2029),VstupniParametry_SKRYT!$D$13,"")</f>
        <v/>
      </c>
      <c r="BA479" s="28" t="str">
        <f>IF(AND($D479&lt;=2029,Zisk!$D$10&gt;=2029),")","")</f>
        <v/>
      </c>
      <c r="BB479" s="31" t="str">
        <f>IF(AND(D479&lt;2029,2029&lt;=Zisk!$D$10),1,IF(D479=2029,0,""))</f>
        <v/>
      </c>
      <c r="BC479" s="32" t="str">
        <f>IF(AND($D479&lt;=2029,Zisk!$D$10&gt;=2030),"x","")</f>
        <v/>
      </c>
      <c r="BD479" s="28" t="str">
        <f>IF(AND($D479&lt;=2030,Zisk!$D$10&gt;=2030),"(","")</f>
        <v/>
      </c>
      <c r="BE479" s="28" t="str">
        <f>IF(AND($D479&lt;=2030,Zisk!$D$10&gt;=2030),"1","")</f>
        <v/>
      </c>
      <c r="BF479" s="28" t="str">
        <f>IF(AND($D479&lt;=2030,Zisk!$D$10&gt;=2030),"+","")</f>
        <v/>
      </c>
      <c r="BG479" s="30" t="str">
        <f>IF(AND($D479&lt;=2030,Zisk!$D$10&gt;=2030),VstupniParametry_SKRYT!$D$14,"")</f>
        <v/>
      </c>
      <c r="BH479" s="28" t="str">
        <f>IF(AND($D479&lt;=2030,Zisk!$D$10&gt;=2030),")","")</f>
        <v/>
      </c>
      <c r="BI479" s="31" t="str">
        <f>IF(AND(D479&lt;2030,2030&lt;=Zisk!$D$10),1,IF(D479=2030,0,""))</f>
        <v/>
      </c>
      <c r="BJ479" s="33" t="s">
        <v>32</v>
      </c>
      <c r="BK479" s="30">
        <f t="shared" si="244"/>
        <v>1</v>
      </c>
      <c r="BL479" s="28" t="str">
        <f t="shared" si="245"/>
        <v>x</v>
      </c>
      <c r="BM479" s="34">
        <f t="shared" si="246"/>
        <v>1</v>
      </c>
      <c r="BN479" s="30" t="str">
        <f t="shared" si="247"/>
        <v>x</v>
      </c>
      <c r="BO479" s="34">
        <f t="shared" si="232"/>
        <v>1.018</v>
      </c>
      <c r="BP479" s="34" t="str">
        <f t="shared" si="233"/>
        <v/>
      </c>
      <c r="BQ479" s="34" t="str">
        <f t="shared" si="234"/>
        <v/>
      </c>
      <c r="BR479" s="34" t="str">
        <f t="shared" si="235"/>
        <v/>
      </c>
      <c r="BS479" s="34" t="str">
        <f t="shared" si="236"/>
        <v/>
      </c>
      <c r="BT479" s="34" t="str">
        <f t="shared" si="237"/>
        <v/>
      </c>
      <c r="BU479" s="34" t="str">
        <f t="shared" si="238"/>
        <v/>
      </c>
      <c r="BV479" s="34" t="str">
        <f t="shared" si="239"/>
        <v/>
      </c>
      <c r="BW479" s="34" t="str">
        <f t="shared" si="240"/>
        <v/>
      </c>
      <c r="BX479" s="34" t="str">
        <f t="shared" si="241"/>
        <v/>
      </c>
      <c r="BY479" s="34" t="str">
        <f t="shared" si="242"/>
        <v/>
      </c>
      <c r="BZ479" s="33" t="s">
        <v>32</v>
      </c>
      <c r="CA479" s="34">
        <f t="shared" si="243"/>
        <v>1.018</v>
      </c>
      <c r="CB479" s="28"/>
      <c r="CC479" s="29">
        <f>IF(D479&gt;Zisk!$D$10,"",E479*CA479)</f>
        <v>0</v>
      </c>
    </row>
    <row r="480" spans="2:81" x14ac:dyDescent="0.2">
      <c r="B480" s="35" t="str">
        <f>Zisk!B491</f>
        <v/>
      </c>
      <c r="C480" s="35">
        <f>Zisk!C491</f>
        <v>0</v>
      </c>
      <c r="D480" s="35">
        <f>Zisk!E491</f>
        <v>0</v>
      </c>
      <c r="E480" s="36">
        <f>Zisk!D491</f>
        <v>0</v>
      </c>
      <c r="F480" s="36"/>
      <c r="G480" s="35" t="str">
        <f t="shared" si="218"/>
        <v>(</v>
      </c>
      <c r="H480" s="35" t="str">
        <f t="shared" si="219"/>
        <v>1</v>
      </c>
      <c r="I480" s="35" t="str">
        <f t="shared" si="220"/>
        <v>+</v>
      </c>
      <c r="J480" s="37">
        <f>IF($D480&lt;=2021,VstupniParametry_SKRYT!$D$5,"")</f>
        <v>0.02</v>
      </c>
      <c r="K480" s="35" t="str">
        <f t="shared" si="221"/>
        <v>)</v>
      </c>
      <c r="L480" s="38">
        <f>IF($D480&lt;=2021,COUNTIF(Vypocet_SKRYT!T477:AS477,"&gt;=1"),"")</f>
        <v>0</v>
      </c>
      <c r="M480" s="39" t="str">
        <f t="shared" si="222"/>
        <v>x</v>
      </c>
      <c r="N480" s="35" t="str">
        <f t="shared" si="223"/>
        <v>(</v>
      </c>
      <c r="O480" s="35" t="str">
        <f t="shared" si="224"/>
        <v>1</v>
      </c>
      <c r="P480" s="35" t="str">
        <f t="shared" si="225"/>
        <v>+</v>
      </c>
      <c r="Q480" s="37">
        <f>IF($D480&lt;=2024,VstupniParametry_SKRYT!$D$6,"")</f>
        <v>0.06</v>
      </c>
      <c r="R480" s="35" t="str">
        <f t="shared" si="226"/>
        <v>)</v>
      </c>
      <c r="S480" s="38">
        <f>IF($D480&lt;=2024,COUNTIFS(Vypocet_SKRYT!AT477:AV477,"&gt;=1"),"")</f>
        <v>0</v>
      </c>
      <c r="T480" s="39" t="str">
        <f t="shared" si="227"/>
        <v>x</v>
      </c>
      <c r="U480" s="35" t="str">
        <f t="shared" si="228"/>
        <v>(</v>
      </c>
      <c r="V480" s="35" t="str">
        <f t="shared" si="229"/>
        <v>1</v>
      </c>
      <c r="W480" s="35" t="str">
        <f t="shared" si="230"/>
        <v>+</v>
      </c>
      <c r="X480" s="37">
        <f>IF($D480&lt;=2025,VstupniParametry_SKRYT!$D$9,"")</f>
        <v>1.7999999999999999E-2</v>
      </c>
      <c r="Y480" s="35" t="str">
        <f t="shared" si="231"/>
        <v>)</v>
      </c>
      <c r="Z480" s="38">
        <f>IF(AND(D480&lt;2025,2025&lt;=Zisk!$D$10),1,IF(D480=2025,0,""))</f>
        <v>1</v>
      </c>
      <c r="AA480" s="39" t="str">
        <f>IF(AND($D480&lt;=2025,Zisk!$D$10&gt;=2026),"x","")</f>
        <v/>
      </c>
      <c r="AB480" s="35" t="str">
        <f>IF(AND($D480&lt;=2026,Zisk!$D$10&gt;=2026),"(","")</f>
        <v/>
      </c>
      <c r="AC480" s="35" t="str">
        <f>IF(AND($D480&lt;=2026,Zisk!$D$10&gt;=2026),"1","")</f>
        <v/>
      </c>
      <c r="AD480" s="35" t="str">
        <f>IF(AND($D480&lt;=2026,Zisk!$D$10&gt;=2026),"+","")</f>
        <v/>
      </c>
      <c r="AE480" s="37" t="str">
        <f>IF(AND($D480&lt;=2026,Zisk!$D$10&gt;=2026),VstupniParametry_SKRYT!$D$10,"")</f>
        <v/>
      </c>
      <c r="AF480" s="35" t="str">
        <f>IF(AND($D480&lt;=2026,Zisk!$D$10&gt;=2026),")","")</f>
        <v/>
      </c>
      <c r="AG480" s="38" t="str">
        <f>IF(AND(D480&lt;2026,2026&lt;=Zisk!$D$10),1,IF(D480=2026,0,""))</f>
        <v/>
      </c>
      <c r="AH480" s="39" t="str">
        <f>IF(AND($D480&lt;=2026,Zisk!$D$10&gt;=2027),"x","")</f>
        <v/>
      </c>
      <c r="AI480" s="35" t="str">
        <f>IF(AND($D480&lt;=2027,Zisk!$D$10&gt;=2027),"(","")</f>
        <v/>
      </c>
      <c r="AJ480" s="35" t="str">
        <f>IF(AND($D480&lt;=2027,Zisk!$D$10&gt;=2027),"1","")</f>
        <v/>
      </c>
      <c r="AK480" s="35" t="str">
        <f>IF(AND($D480&lt;=2027,Zisk!$D$10&gt;=2027),"+","")</f>
        <v/>
      </c>
      <c r="AL480" s="37" t="str">
        <f>IF(AND($D480&lt;=2027,Zisk!$D$10&gt;=2027),VstupniParametry_SKRYT!$D$11,"")</f>
        <v/>
      </c>
      <c r="AM480" s="35" t="str">
        <f>IF(AND($D480&lt;=2027,Zisk!$D$10&gt;=2027),")","")</f>
        <v/>
      </c>
      <c r="AN480" s="38" t="str">
        <f>IF(AND(D480&lt;2027,2027&lt;=Zisk!$D$10),1,IF(D480=2027,0,""))</f>
        <v/>
      </c>
      <c r="AO480" s="39" t="str">
        <f>IF(AND($D480&lt;=2027,Zisk!$D$10&gt;=2028),"x","")</f>
        <v/>
      </c>
      <c r="AP480" s="35" t="str">
        <f>IF(AND($D480&lt;=2028,Zisk!$D$10&gt;=2028),"(","")</f>
        <v/>
      </c>
      <c r="AQ480" s="35" t="str">
        <f>IF(AND($D480&lt;=2028,Zisk!$D$10&gt;=2028),"1","")</f>
        <v/>
      </c>
      <c r="AR480" s="35" t="str">
        <f>IF(AND($D480&lt;=2028,Zisk!$D$10&gt;=2028),"+","")</f>
        <v/>
      </c>
      <c r="AS480" s="37" t="str">
        <f>IF(AND($D480&lt;=2028,Zisk!$D$10&gt;=2028),VstupniParametry_SKRYT!$D$12,"")</f>
        <v/>
      </c>
      <c r="AT480" s="35" t="str">
        <f>IF(AND($D480&lt;=2028,Zisk!$D$10&gt;=2028),")","")</f>
        <v/>
      </c>
      <c r="AU480" s="38" t="str">
        <f>IF(AND(D480&lt;2028,2028&lt;=Zisk!$D$10),1,IF(D480=2028,0,""))</f>
        <v/>
      </c>
      <c r="AV480" s="39" t="str">
        <f>IF(AND($D480&lt;=2028,Zisk!$D$10&gt;=2029),"x","")</f>
        <v/>
      </c>
      <c r="AW480" s="35" t="str">
        <f>IF(AND($D480&lt;=2029,Zisk!$D$10&gt;=2029),"(","")</f>
        <v/>
      </c>
      <c r="AX480" s="35" t="str">
        <f>IF(AND($D480&lt;=2029,Zisk!$D$10&gt;=2029),"1","")</f>
        <v/>
      </c>
      <c r="AY480" s="35" t="str">
        <f>IF(AND($D480&lt;=2029,Zisk!$D$10&gt;=2029),"+","")</f>
        <v/>
      </c>
      <c r="AZ480" s="37" t="str">
        <f>IF(AND($D480&lt;=2029,Zisk!$D$10&gt;=2029),VstupniParametry_SKRYT!$D$13,"")</f>
        <v/>
      </c>
      <c r="BA480" s="35" t="str">
        <f>IF(AND($D480&lt;=2029,Zisk!$D$10&gt;=2029),")","")</f>
        <v/>
      </c>
      <c r="BB480" s="38" t="str">
        <f>IF(AND(D480&lt;2029,2029&lt;=Zisk!$D$10),1,IF(D480=2029,0,""))</f>
        <v/>
      </c>
      <c r="BC480" s="39" t="str">
        <f>IF(AND($D480&lt;=2029,Zisk!$D$10&gt;=2030),"x","")</f>
        <v/>
      </c>
      <c r="BD480" s="35" t="str">
        <f>IF(AND($D480&lt;=2030,Zisk!$D$10&gt;=2030),"(","")</f>
        <v/>
      </c>
      <c r="BE480" s="35" t="str">
        <f>IF(AND($D480&lt;=2030,Zisk!$D$10&gt;=2030),"1","")</f>
        <v/>
      </c>
      <c r="BF480" s="35" t="str">
        <f>IF(AND($D480&lt;=2030,Zisk!$D$10&gt;=2030),"+","")</f>
        <v/>
      </c>
      <c r="BG480" s="37" t="str">
        <f>IF(AND($D480&lt;=2030,Zisk!$D$10&gt;=2030),VstupniParametry_SKRYT!$D$14,"")</f>
        <v/>
      </c>
      <c r="BH480" s="35" t="str">
        <f>IF(AND($D480&lt;=2030,Zisk!$D$10&gt;=2030),")","")</f>
        <v/>
      </c>
      <c r="BI480" s="38" t="str">
        <f>IF(AND(D480&lt;2030,2030&lt;=Zisk!$D$10),1,IF(D480=2030,0,""))</f>
        <v/>
      </c>
      <c r="BJ480" s="40" t="s">
        <v>32</v>
      </c>
      <c r="BK480" s="37">
        <f t="shared" si="244"/>
        <v>1</v>
      </c>
      <c r="BL480" s="35" t="str">
        <f t="shared" si="245"/>
        <v>x</v>
      </c>
      <c r="BM480" s="41">
        <f t="shared" si="246"/>
        <v>1</v>
      </c>
      <c r="BN480" s="37" t="str">
        <f t="shared" si="247"/>
        <v>x</v>
      </c>
      <c r="BO480" s="41">
        <f t="shared" si="232"/>
        <v>1.018</v>
      </c>
      <c r="BP480" s="41" t="str">
        <f t="shared" si="233"/>
        <v/>
      </c>
      <c r="BQ480" s="41" t="str">
        <f t="shared" si="234"/>
        <v/>
      </c>
      <c r="BR480" s="41" t="str">
        <f t="shared" si="235"/>
        <v/>
      </c>
      <c r="BS480" s="41" t="str">
        <f t="shared" si="236"/>
        <v/>
      </c>
      <c r="BT480" s="41" t="str">
        <f t="shared" si="237"/>
        <v/>
      </c>
      <c r="BU480" s="41" t="str">
        <f t="shared" si="238"/>
        <v/>
      </c>
      <c r="BV480" s="41" t="str">
        <f t="shared" si="239"/>
        <v/>
      </c>
      <c r="BW480" s="41" t="str">
        <f t="shared" si="240"/>
        <v/>
      </c>
      <c r="BX480" s="41" t="str">
        <f t="shared" si="241"/>
        <v/>
      </c>
      <c r="BY480" s="41" t="str">
        <f t="shared" si="242"/>
        <v/>
      </c>
      <c r="BZ480" s="40" t="s">
        <v>32</v>
      </c>
      <c r="CA480" s="41">
        <f t="shared" si="243"/>
        <v>1.018</v>
      </c>
      <c r="CB480" s="35"/>
      <c r="CC480" s="36">
        <f>IF(D480&gt;Zisk!$D$10,"",E480*CA480)</f>
        <v>0</v>
      </c>
    </row>
    <row r="481" spans="2:81" x14ac:dyDescent="0.2">
      <c r="B481" s="28" t="str">
        <f>Zisk!B492</f>
        <v/>
      </c>
      <c r="C481" s="28">
        <f>Zisk!C492</f>
        <v>0</v>
      </c>
      <c r="D481" s="28">
        <f>Zisk!E492</f>
        <v>0</v>
      </c>
      <c r="E481" s="29">
        <f>Zisk!D492</f>
        <v>0</v>
      </c>
      <c r="F481" s="29"/>
      <c r="G481" s="28" t="str">
        <f t="shared" si="218"/>
        <v>(</v>
      </c>
      <c r="H481" s="28" t="str">
        <f t="shared" si="219"/>
        <v>1</v>
      </c>
      <c r="I481" s="28" t="str">
        <f t="shared" si="220"/>
        <v>+</v>
      </c>
      <c r="J481" s="30">
        <f>IF($D481&lt;=2021,VstupniParametry_SKRYT!$D$5,"")</f>
        <v>0.02</v>
      </c>
      <c r="K481" s="28" t="str">
        <f t="shared" si="221"/>
        <v>)</v>
      </c>
      <c r="L481" s="31">
        <f>IF($D481&lt;=2021,COUNTIF(Vypocet_SKRYT!T478:AS478,"&gt;=1"),"")</f>
        <v>0</v>
      </c>
      <c r="M481" s="32" t="str">
        <f t="shared" si="222"/>
        <v>x</v>
      </c>
      <c r="N481" s="28" t="str">
        <f t="shared" si="223"/>
        <v>(</v>
      </c>
      <c r="O481" s="28" t="str">
        <f t="shared" si="224"/>
        <v>1</v>
      </c>
      <c r="P481" s="28" t="str">
        <f t="shared" si="225"/>
        <v>+</v>
      </c>
      <c r="Q481" s="30">
        <f>IF($D481&lt;=2024,VstupniParametry_SKRYT!$D$6,"")</f>
        <v>0.06</v>
      </c>
      <c r="R481" s="28" t="str">
        <f t="shared" si="226"/>
        <v>)</v>
      </c>
      <c r="S481" s="31">
        <f>IF($D481&lt;=2024,COUNTIFS(Vypocet_SKRYT!AT478:AV478,"&gt;=1"),"")</f>
        <v>0</v>
      </c>
      <c r="T481" s="32" t="str">
        <f t="shared" si="227"/>
        <v>x</v>
      </c>
      <c r="U481" s="28" t="str">
        <f t="shared" si="228"/>
        <v>(</v>
      </c>
      <c r="V481" s="28" t="str">
        <f t="shared" si="229"/>
        <v>1</v>
      </c>
      <c r="W481" s="28" t="str">
        <f t="shared" si="230"/>
        <v>+</v>
      </c>
      <c r="X481" s="30">
        <f>IF($D481&lt;=2025,VstupniParametry_SKRYT!$D$9,"")</f>
        <v>1.7999999999999999E-2</v>
      </c>
      <c r="Y481" s="28" t="str">
        <f t="shared" si="231"/>
        <v>)</v>
      </c>
      <c r="Z481" s="31">
        <f>IF(AND(D481&lt;2025,2025&lt;=Zisk!$D$10),1,IF(D481=2025,0,""))</f>
        <v>1</v>
      </c>
      <c r="AA481" s="32" t="str">
        <f>IF(AND($D481&lt;=2025,Zisk!$D$10&gt;=2026),"x","")</f>
        <v/>
      </c>
      <c r="AB481" s="28" t="str">
        <f>IF(AND($D481&lt;=2026,Zisk!$D$10&gt;=2026),"(","")</f>
        <v/>
      </c>
      <c r="AC481" s="28" t="str">
        <f>IF(AND($D481&lt;=2026,Zisk!$D$10&gt;=2026),"1","")</f>
        <v/>
      </c>
      <c r="AD481" s="28" t="str">
        <f>IF(AND($D481&lt;=2026,Zisk!$D$10&gt;=2026),"+","")</f>
        <v/>
      </c>
      <c r="AE481" s="30" t="str">
        <f>IF(AND($D481&lt;=2026,Zisk!$D$10&gt;=2026),VstupniParametry_SKRYT!$D$10,"")</f>
        <v/>
      </c>
      <c r="AF481" s="28" t="str">
        <f>IF(AND($D481&lt;=2026,Zisk!$D$10&gt;=2026),")","")</f>
        <v/>
      </c>
      <c r="AG481" s="31" t="str">
        <f>IF(AND(D481&lt;2026,2026&lt;=Zisk!$D$10),1,IF(D481=2026,0,""))</f>
        <v/>
      </c>
      <c r="AH481" s="32" t="str">
        <f>IF(AND($D481&lt;=2026,Zisk!$D$10&gt;=2027),"x","")</f>
        <v/>
      </c>
      <c r="AI481" s="28" t="str">
        <f>IF(AND($D481&lt;=2027,Zisk!$D$10&gt;=2027),"(","")</f>
        <v/>
      </c>
      <c r="AJ481" s="28" t="str">
        <f>IF(AND($D481&lt;=2027,Zisk!$D$10&gt;=2027),"1","")</f>
        <v/>
      </c>
      <c r="AK481" s="28" t="str">
        <f>IF(AND($D481&lt;=2027,Zisk!$D$10&gt;=2027),"+","")</f>
        <v/>
      </c>
      <c r="AL481" s="30" t="str">
        <f>IF(AND($D481&lt;=2027,Zisk!$D$10&gt;=2027),VstupniParametry_SKRYT!$D$11,"")</f>
        <v/>
      </c>
      <c r="AM481" s="28" t="str">
        <f>IF(AND($D481&lt;=2027,Zisk!$D$10&gt;=2027),")","")</f>
        <v/>
      </c>
      <c r="AN481" s="31" t="str">
        <f>IF(AND(D481&lt;2027,2027&lt;=Zisk!$D$10),1,IF(D481=2027,0,""))</f>
        <v/>
      </c>
      <c r="AO481" s="32" t="str">
        <f>IF(AND($D481&lt;=2027,Zisk!$D$10&gt;=2028),"x","")</f>
        <v/>
      </c>
      <c r="AP481" s="28" t="str">
        <f>IF(AND($D481&lt;=2028,Zisk!$D$10&gt;=2028),"(","")</f>
        <v/>
      </c>
      <c r="AQ481" s="28" t="str">
        <f>IF(AND($D481&lt;=2028,Zisk!$D$10&gt;=2028),"1","")</f>
        <v/>
      </c>
      <c r="AR481" s="28" t="str">
        <f>IF(AND($D481&lt;=2028,Zisk!$D$10&gt;=2028),"+","")</f>
        <v/>
      </c>
      <c r="AS481" s="30" t="str">
        <f>IF(AND($D481&lt;=2028,Zisk!$D$10&gt;=2028),VstupniParametry_SKRYT!$D$12,"")</f>
        <v/>
      </c>
      <c r="AT481" s="28" t="str">
        <f>IF(AND($D481&lt;=2028,Zisk!$D$10&gt;=2028),")","")</f>
        <v/>
      </c>
      <c r="AU481" s="31" t="str">
        <f>IF(AND(D481&lt;2028,2028&lt;=Zisk!$D$10),1,IF(D481=2028,0,""))</f>
        <v/>
      </c>
      <c r="AV481" s="32" t="str">
        <f>IF(AND($D481&lt;=2028,Zisk!$D$10&gt;=2029),"x","")</f>
        <v/>
      </c>
      <c r="AW481" s="28" t="str">
        <f>IF(AND($D481&lt;=2029,Zisk!$D$10&gt;=2029),"(","")</f>
        <v/>
      </c>
      <c r="AX481" s="28" t="str">
        <f>IF(AND($D481&lt;=2029,Zisk!$D$10&gt;=2029),"1","")</f>
        <v/>
      </c>
      <c r="AY481" s="28" t="str">
        <f>IF(AND($D481&lt;=2029,Zisk!$D$10&gt;=2029),"+","")</f>
        <v/>
      </c>
      <c r="AZ481" s="30" t="str">
        <f>IF(AND($D481&lt;=2029,Zisk!$D$10&gt;=2029),VstupniParametry_SKRYT!$D$13,"")</f>
        <v/>
      </c>
      <c r="BA481" s="28" t="str">
        <f>IF(AND($D481&lt;=2029,Zisk!$D$10&gt;=2029),")","")</f>
        <v/>
      </c>
      <c r="BB481" s="31" t="str">
        <f>IF(AND(D481&lt;2029,2029&lt;=Zisk!$D$10),1,IF(D481=2029,0,""))</f>
        <v/>
      </c>
      <c r="BC481" s="32" t="str">
        <f>IF(AND($D481&lt;=2029,Zisk!$D$10&gt;=2030),"x","")</f>
        <v/>
      </c>
      <c r="BD481" s="28" t="str">
        <f>IF(AND($D481&lt;=2030,Zisk!$D$10&gt;=2030),"(","")</f>
        <v/>
      </c>
      <c r="BE481" s="28" t="str">
        <f>IF(AND($D481&lt;=2030,Zisk!$D$10&gt;=2030),"1","")</f>
        <v/>
      </c>
      <c r="BF481" s="28" t="str">
        <f>IF(AND($D481&lt;=2030,Zisk!$D$10&gt;=2030),"+","")</f>
        <v/>
      </c>
      <c r="BG481" s="30" t="str">
        <f>IF(AND($D481&lt;=2030,Zisk!$D$10&gt;=2030),VstupniParametry_SKRYT!$D$14,"")</f>
        <v/>
      </c>
      <c r="BH481" s="28" t="str">
        <f>IF(AND($D481&lt;=2030,Zisk!$D$10&gt;=2030),")","")</f>
        <v/>
      </c>
      <c r="BI481" s="31" t="str">
        <f>IF(AND(D481&lt;2030,2030&lt;=Zisk!$D$10),1,IF(D481=2030,0,""))</f>
        <v/>
      </c>
      <c r="BJ481" s="33" t="s">
        <v>32</v>
      </c>
      <c r="BK481" s="30">
        <f t="shared" si="244"/>
        <v>1</v>
      </c>
      <c r="BL481" s="28" t="str">
        <f t="shared" si="245"/>
        <v>x</v>
      </c>
      <c r="BM481" s="34">
        <f t="shared" si="246"/>
        <v>1</v>
      </c>
      <c r="BN481" s="30" t="str">
        <f t="shared" si="247"/>
        <v>x</v>
      </c>
      <c r="BO481" s="34">
        <f t="shared" si="232"/>
        <v>1.018</v>
      </c>
      <c r="BP481" s="34" t="str">
        <f t="shared" si="233"/>
        <v/>
      </c>
      <c r="BQ481" s="34" t="str">
        <f t="shared" si="234"/>
        <v/>
      </c>
      <c r="BR481" s="34" t="str">
        <f t="shared" si="235"/>
        <v/>
      </c>
      <c r="BS481" s="34" t="str">
        <f t="shared" si="236"/>
        <v/>
      </c>
      <c r="BT481" s="34" t="str">
        <f t="shared" si="237"/>
        <v/>
      </c>
      <c r="BU481" s="34" t="str">
        <f t="shared" si="238"/>
        <v/>
      </c>
      <c r="BV481" s="34" t="str">
        <f t="shared" si="239"/>
        <v/>
      </c>
      <c r="BW481" s="34" t="str">
        <f t="shared" si="240"/>
        <v/>
      </c>
      <c r="BX481" s="34" t="str">
        <f t="shared" si="241"/>
        <v/>
      </c>
      <c r="BY481" s="34" t="str">
        <f t="shared" si="242"/>
        <v/>
      </c>
      <c r="BZ481" s="33" t="s">
        <v>32</v>
      </c>
      <c r="CA481" s="34">
        <f t="shared" si="243"/>
        <v>1.018</v>
      </c>
      <c r="CB481" s="28"/>
      <c r="CC481" s="29">
        <f>IF(D481&gt;Zisk!$D$10,"",E481*CA481)</f>
        <v>0</v>
      </c>
    </row>
    <row r="482" spans="2:81" x14ac:dyDescent="0.2">
      <c r="B482" s="35" t="str">
        <f>Zisk!B493</f>
        <v/>
      </c>
      <c r="C482" s="35">
        <f>Zisk!C493</f>
        <v>0</v>
      </c>
      <c r="D482" s="35">
        <f>Zisk!E493</f>
        <v>0</v>
      </c>
      <c r="E482" s="36">
        <f>Zisk!D493</f>
        <v>0</v>
      </c>
      <c r="F482" s="36"/>
      <c r="G482" s="35" t="str">
        <f t="shared" si="218"/>
        <v>(</v>
      </c>
      <c r="H482" s="35" t="str">
        <f t="shared" si="219"/>
        <v>1</v>
      </c>
      <c r="I482" s="35" t="str">
        <f t="shared" si="220"/>
        <v>+</v>
      </c>
      <c r="J482" s="37">
        <f>IF($D482&lt;=2021,VstupniParametry_SKRYT!$D$5,"")</f>
        <v>0.02</v>
      </c>
      <c r="K482" s="35" t="str">
        <f t="shared" si="221"/>
        <v>)</v>
      </c>
      <c r="L482" s="38">
        <f>IF($D482&lt;=2021,COUNTIF(Vypocet_SKRYT!T479:AS479,"&gt;=1"),"")</f>
        <v>0</v>
      </c>
      <c r="M482" s="39" t="str">
        <f t="shared" si="222"/>
        <v>x</v>
      </c>
      <c r="N482" s="35" t="str">
        <f t="shared" si="223"/>
        <v>(</v>
      </c>
      <c r="O482" s="35" t="str">
        <f t="shared" si="224"/>
        <v>1</v>
      </c>
      <c r="P482" s="35" t="str">
        <f t="shared" si="225"/>
        <v>+</v>
      </c>
      <c r="Q482" s="37">
        <f>IF($D482&lt;=2024,VstupniParametry_SKRYT!$D$6,"")</f>
        <v>0.06</v>
      </c>
      <c r="R482" s="35" t="str">
        <f t="shared" si="226"/>
        <v>)</v>
      </c>
      <c r="S482" s="38">
        <f>IF($D482&lt;=2024,COUNTIFS(Vypocet_SKRYT!AT479:AV479,"&gt;=1"),"")</f>
        <v>0</v>
      </c>
      <c r="T482" s="39" t="str">
        <f t="shared" si="227"/>
        <v>x</v>
      </c>
      <c r="U482" s="35" t="str">
        <f t="shared" si="228"/>
        <v>(</v>
      </c>
      <c r="V482" s="35" t="str">
        <f t="shared" si="229"/>
        <v>1</v>
      </c>
      <c r="W482" s="35" t="str">
        <f t="shared" si="230"/>
        <v>+</v>
      </c>
      <c r="X482" s="37">
        <f>IF($D482&lt;=2025,VstupniParametry_SKRYT!$D$9,"")</f>
        <v>1.7999999999999999E-2</v>
      </c>
      <c r="Y482" s="35" t="str">
        <f t="shared" si="231"/>
        <v>)</v>
      </c>
      <c r="Z482" s="38">
        <f>IF(AND(D482&lt;2025,2025&lt;=Zisk!$D$10),1,IF(D482=2025,0,""))</f>
        <v>1</v>
      </c>
      <c r="AA482" s="39" t="str">
        <f>IF(AND($D482&lt;=2025,Zisk!$D$10&gt;=2026),"x","")</f>
        <v/>
      </c>
      <c r="AB482" s="35" t="str">
        <f>IF(AND($D482&lt;=2026,Zisk!$D$10&gt;=2026),"(","")</f>
        <v/>
      </c>
      <c r="AC482" s="35" t="str">
        <f>IF(AND($D482&lt;=2026,Zisk!$D$10&gt;=2026),"1","")</f>
        <v/>
      </c>
      <c r="AD482" s="35" t="str">
        <f>IF(AND($D482&lt;=2026,Zisk!$D$10&gt;=2026),"+","")</f>
        <v/>
      </c>
      <c r="AE482" s="37" t="str">
        <f>IF(AND($D482&lt;=2026,Zisk!$D$10&gt;=2026),VstupniParametry_SKRYT!$D$10,"")</f>
        <v/>
      </c>
      <c r="AF482" s="35" t="str">
        <f>IF(AND($D482&lt;=2026,Zisk!$D$10&gt;=2026),")","")</f>
        <v/>
      </c>
      <c r="AG482" s="38" t="str">
        <f>IF(AND(D482&lt;2026,2026&lt;=Zisk!$D$10),1,IF(D482=2026,0,""))</f>
        <v/>
      </c>
      <c r="AH482" s="39" t="str">
        <f>IF(AND($D482&lt;=2026,Zisk!$D$10&gt;=2027),"x","")</f>
        <v/>
      </c>
      <c r="AI482" s="35" t="str">
        <f>IF(AND($D482&lt;=2027,Zisk!$D$10&gt;=2027),"(","")</f>
        <v/>
      </c>
      <c r="AJ482" s="35" t="str">
        <f>IF(AND($D482&lt;=2027,Zisk!$D$10&gt;=2027),"1","")</f>
        <v/>
      </c>
      <c r="AK482" s="35" t="str">
        <f>IF(AND($D482&lt;=2027,Zisk!$D$10&gt;=2027),"+","")</f>
        <v/>
      </c>
      <c r="AL482" s="37" t="str">
        <f>IF(AND($D482&lt;=2027,Zisk!$D$10&gt;=2027),VstupniParametry_SKRYT!$D$11,"")</f>
        <v/>
      </c>
      <c r="AM482" s="35" t="str">
        <f>IF(AND($D482&lt;=2027,Zisk!$D$10&gt;=2027),")","")</f>
        <v/>
      </c>
      <c r="AN482" s="38" t="str">
        <f>IF(AND(D482&lt;2027,2027&lt;=Zisk!$D$10),1,IF(D482=2027,0,""))</f>
        <v/>
      </c>
      <c r="AO482" s="39" t="str">
        <f>IF(AND($D482&lt;=2027,Zisk!$D$10&gt;=2028),"x","")</f>
        <v/>
      </c>
      <c r="AP482" s="35" t="str">
        <f>IF(AND($D482&lt;=2028,Zisk!$D$10&gt;=2028),"(","")</f>
        <v/>
      </c>
      <c r="AQ482" s="35" t="str">
        <f>IF(AND($D482&lt;=2028,Zisk!$D$10&gt;=2028),"1","")</f>
        <v/>
      </c>
      <c r="AR482" s="35" t="str">
        <f>IF(AND($D482&lt;=2028,Zisk!$D$10&gt;=2028),"+","")</f>
        <v/>
      </c>
      <c r="AS482" s="37" t="str">
        <f>IF(AND($D482&lt;=2028,Zisk!$D$10&gt;=2028),VstupniParametry_SKRYT!$D$12,"")</f>
        <v/>
      </c>
      <c r="AT482" s="35" t="str">
        <f>IF(AND($D482&lt;=2028,Zisk!$D$10&gt;=2028),")","")</f>
        <v/>
      </c>
      <c r="AU482" s="38" t="str">
        <f>IF(AND(D482&lt;2028,2028&lt;=Zisk!$D$10),1,IF(D482=2028,0,""))</f>
        <v/>
      </c>
      <c r="AV482" s="39" t="str">
        <f>IF(AND($D482&lt;=2028,Zisk!$D$10&gt;=2029),"x","")</f>
        <v/>
      </c>
      <c r="AW482" s="35" t="str">
        <f>IF(AND($D482&lt;=2029,Zisk!$D$10&gt;=2029),"(","")</f>
        <v/>
      </c>
      <c r="AX482" s="35" t="str">
        <f>IF(AND($D482&lt;=2029,Zisk!$D$10&gt;=2029),"1","")</f>
        <v/>
      </c>
      <c r="AY482" s="35" t="str">
        <f>IF(AND($D482&lt;=2029,Zisk!$D$10&gt;=2029),"+","")</f>
        <v/>
      </c>
      <c r="AZ482" s="37" t="str">
        <f>IF(AND($D482&lt;=2029,Zisk!$D$10&gt;=2029),VstupniParametry_SKRYT!$D$13,"")</f>
        <v/>
      </c>
      <c r="BA482" s="35" t="str">
        <f>IF(AND($D482&lt;=2029,Zisk!$D$10&gt;=2029),")","")</f>
        <v/>
      </c>
      <c r="BB482" s="38" t="str">
        <f>IF(AND(D482&lt;2029,2029&lt;=Zisk!$D$10),1,IF(D482=2029,0,""))</f>
        <v/>
      </c>
      <c r="BC482" s="39" t="str">
        <f>IF(AND($D482&lt;=2029,Zisk!$D$10&gt;=2030),"x","")</f>
        <v/>
      </c>
      <c r="BD482" s="35" t="str">
        <f>IF(AND($D482&lt;=2030,Zisk!$D$10&gt;=2030),"(","")</f>
        <v/>
      </c>
      <c r="BE482" s="35" t="str">
        <f>IF(AND($D482&lt;=2030,Zisk!$D$10&gt;=2030),"1","")</f>
        <v/>
      </c>
      <c r="BF482" s="35" t="str">
        <f>IF(AND($D482&lt;=2030,Zisk!$D$10&gt;=2030),"+","")</f>
        <v/>
      </c>
      <c r="BG482" s="37" t="str">
        <f>IF(AND($D482&lt;=2030,Zisk!$D$10&gt;=2030),VstupniParametry_SKRYT!$D$14,"")</f>
        <v/>
      </c>
      <c r="BH482" s="35" t="str">
        <f>IF(AND($D482&lt;=2030,Zisk!$D$10&gt;=2030),")","")</f>
        <v/>
      </c>
      <c r="BI482" s="38" t="str">
        <f>IF(AND(D482&lt;2030,2030&lt;=Zisk!$D$10),1,IF(D482=2030,0,""))</f>
        <v/>
      </c>
      <c r="BJ482" s="40" t="s">
        <v>32</v>
      </c>
      <c r="BK482" s="37">
        <f t="shared" si="244"/>
        <v>1</v>
      </c>
      <c r="BL482" s="35" t="str">
        <f t="shared" si="245"/>
        <v>x</v>
      </c>
      <c r="BM482" s="41">
        <f t="shared" si="246"/>
        <v>1</v>
      </c>
      <c r="BN482" s="37" t="str">
        <f t="shared" si="247"/>
        <v>x</v>
      </c>
      <c r="BO482" s="41">
        <f t="shared" si="232"/>
        <v>1.018</v>
      </c>
      <c r="BP482" s="41" t="str">
        <f t="shared" si="233"/>
        <v/>
      </c>
      <c r="BQ482" s="41" t="str">
        <f t="shared" si="234"/>
        <v/>
      </c>
      <c r="BR482" s="41" t="str">
        <f t="shared" si="235"/>
        <v/>
      </c>
      <c r="BS482" s="41" t="str">
        <f t="shared" si="236"/>
        <v/>
      </c>
      <c r="BT482" s="41" t="str">
        <f t="shared" si="237"/>
        <v/>
      </c>
      <c r="BU482" s="41" t="str">
        <f t="shared" si="238"/>
        <v/>
      </c>
      <c r="BV482" s="41" t="str">
        <f t="shared" si="239"/>
        <v/>
      </c>
      <c r="BW482" s="41" t="str">
        <f t="shared" si="240"/>
        <v/>
      </c>
      <c r="BX482" s="41" t="str">
        <f t="shared" si="241"/>
        <v/>
      </c>
      <c r="BY482" s="41" t="str">
        <f t="shared" si="242"/>
        <v/>
      </c>
      <c r="BZ482" s="40" t="s">
        <v>32</v>
      </c>
      <c r="CA482" s="41">
        <f t="shared" si="243"/>
        <v>1.018</v>
      </c>
      <c r="CB482" s="35"/>
      <c r="CC482" s="36">
        <f>IF(D482&gt;Zisk!$D$10,"",E482*CA482)</f>
        <v>0</v>
      </c>
    </row>
    <row r="483" spans="2:81" x14ac:dyDescent="0.2">
      <c r="B483" s="28" t="str">
        <f>Zisk!B494</f>
        <v/>
      </c>
      <c r="C483" s="28">
        <f>Zisk!C494</f>
        <v>0</v>
      </c>
      <c r="D483" s="28">
        <f>Zisk!E494</f>
        <v>0</v>
      </c>
      <c r="E483" s="29">
        <f>Zisk!D494</f>
        <v>0</v>
      </c>
      <c r="F483" s="29"/>
      <c r="G483" s="28" t="str">
        <f t="shared" si="218"/>
        <v>(</v>
      </c>
      <c r="H483" s="28" t="str">
        <f t="shared" si="219"/>
        <v>1</v>
      </c>
      <c r="I483" s="28" t="str">
        <f t="shared" si="220"/>
        <v>+</v>
      </c>
      <c r="J483" s="30">
        <f>IF($D483&lt;=2021,VstupniParametry_SKRYT!$D$5,"")</f>
        <v>0.02</v>
      </c>
      <c r="K483" s="28" t="str">
        <f t="shared" si="221"/>
        <v>)</v>
      </c>
      <c r="L483" s="31">
        <f>IF($D483&lt;=2021,COUNTIF(Vypocet_SKRYT!T480:AS480,"&gt;=1"),"")</f>
        <v>0</v>
      </c>
      <c r="M483" s="32" t="str">
        <f t="shared" si="222"/>
        <v>x</v>
      </c>
      <c r="N483" s="28" t="str">
        <f t="shared" si="223"/>
        <v>(</v>
      </c>
      <c r="O483" s="28" t="str">
        <f t="shared" si="224"/>
        <v>1</v>
      </c>
      <c r="P483" s="28" t="str">
        <f t="shared" si="225"/>
        <v>+</v>
      </c>
      <c r="Q483" s="30">
        <f>IF($D483&lt;=2024,VstupniParametry_SKRYT!$D$6,"")</f>
        <v>0.06</v>
      </c>
      <c r="R483" s="28" t="str">
        <f t="shared" si="226"/>
        <v>)</v>
      </c>
      <c r="S483" s="31">
        <f>IF($D483&lt;=2024,COUNTIFS(Vypocet_SKRYT!AT480:AV480,"&gt;=1"),"")</f>
        <v>0</v>
      </c>
      <c r="T483" s="32" t="str">
        <f t="shared" si="227"/>
        <v>x</v>
      </c>
      <c r="U483" s="28" t="str">
        <f t="shared" si="228"/>
        <v>(</v>
      </c>
      <c r="V483" s="28" t="str">
        <f t="shared" si="229"/>
        <v>1</v>
      </c>
      <c r="W483" s="28" t="str">
        <f t="shared" si="230"/>
        <v>+</v>
      </c>
      <c r="X483" s="30">
        <f>IF($D483&lt;=2025,VstupniParametry_SKRYT!$D$9,"")</f>
        <v>1.7999999999999999E-2</v>
      </c>
      <c r="Y483" s="28" t="str">
        <f t="shared" si="231"/>
        <v>)</v>
      </c>
      <c r="Z483" s="31">
        <f>IF(AND(D483&lt;2025,2025&lt;=Zisk!$D$10),1,IF(D483=2025,0,""))</f>
        <v>1</v>
      </c>
      <c r="AA483" s="32" t="str">
        <f>IF(AND($D483&lt;=2025,Zisk!$D$10&gt;=2026),"x","")</f>
        <v/>
      </c>
      <c r="AB483" s="28" t="str">
        <f>IF(AND($D483&lt;=2026,Zisk!$D$10&gt;=2026),"(","")</f>
        <v/>
      </c>
      <c r="AC483" s="28" t="str">
        <f>IF(AND($D483&lt;=2026,Zisk!$D$10&gt;=2026),"1","")</f>
        <v/>
      </c>
      <c r="AD483" s="28" t="str">
        <f>IF(AND($D483&lt;=2026,Zisk!$D$10&gt;=2026),"+","")</f>
        <v/>
      </c>
      <c r="AE483" s="30" t="str">
        <f>IF(AND($D483&lt;=2026,Zisk!$D$10&gt;=2026),VstupniParametry_SKRYT!$D$10,"")</f>
        <v/>
      </c>
      <c r="AF483" s="28" t="str">
        <f>IF(AND($D483&lt;=2026,Zisk!$D$10&gt;=2026),")","")</f>
        <v/>
      </c>
      <c r="AG483" s="31" t="str">
        <f>IF(AND(D483&lt;2026,2026&lt;=Zisk!$D$10),1,IF(D483=2026,0,""))</f>
        <v/>
      </c>
      <c r="AH483" s="32" t="str">
        <f>IF(AND($D483&lt;=2026,Zisk!$D$10&gt;=2027),"x","")</f>
        <v/>
      </c>
      <c r="AI483" s="28" t="str">
        <f>IF(AND($D483&lt;=2027,Zisk!$D$10&gt;=2027),"(","")</f>
        <v/>
      </c>
      <c r="AJ483" s="28" t="str">
        <f>IF(AND($D483&lt;=2027,Zisk!$D$10&gt;=2027),"1","")</f>
        <v/>
      </c>
      <c r="AK483" s="28" t="str">
        <f>IF(AND($D483&lt;=2027,Zisk!$D$10&gt;=2027),"+","")</f>
        <v/>
      </c>
      <c r="AL483" s="30" t="str">
        <f>IF(AND($D483&lt;=2027,Zisk!$D$10&gt;=2027),VstupniParametry_SKRYT!$D$11,"")</f>
        <v/>
      </c>
      <c r="AM483" s="28" t="str">
        <f>IF(AND($D483&lt;=2027,Zisk!$D$10&gt;=2027),")","")</f>
        <v/>
      </c>
      <c r="AN483" s="31" t="str">
        <f>IF(AND(D483&lt;2027,2027&lt;=Zisk!$D$10),1,IF(D483=2027,0,""))</f>
        <v/>
      </c>
      <c r="AO483" s="32" t="str">
        <f>IF(AND($D483&lt;=2027,Zisk!$D$10&gt;=2028),"x","")</f>
        <v/>
      </c>
      <c r="AP483" s="28" t="str">
        <f>IF(AND($D483&lt;=2028,Zisk!$D$10&gt;=2028),"(","")</f>
        <v/>
      </c>
      <c r="AQ483" s="28" t="str">
        <f>IF(AND($D483&lt;=2028,Zisk!$D$10&gt;=2028),"1","")</f>
        <v/>
      </c>
      <c r="AR483" s="28" t="str">
        <f>IF(AND($D483&lt;=2028,Zisk!$D$10&gt;=2028),"+","")</f>
        <v/>
      </c>
      <c r="AS483" s="30" t="str">
        <f>IF(AND($D483&lt;=2028,Zisk!$D$10&gt;=2028),VstupniParametry_SKRYT!$D$12,"")</f>
        <v/>
      </c>
      <c r="AT483" s="28" t="str">
        <f>IF(AND($D483&lt;=2028,Zisk!$D$10&gt;=2028),")","")</f>
        <v/>
      </c>
      <c r="AU483" s="31" t="str">
        <f>IF(AND(D483&lt;2028,2028&lt;=Zisk!$D$10),1,IF(D483=2028,0,""))</f>
        <v/>
      </c>
      <c r="AV483" s="32" t="str">
        <f>IF(AND($D483&lt;=2028,Zisk!$D$10&gt;=2029),"x","")</f>
        <v/>
      </c>
      <c r="AW483" s="28" t="str">
        <f>IF(AND($D483&lt;=2029,Zisk!$D$10&gt;=2029),"(","")</f>
        <v/>
      </c>
      <c r="AX483" s="28" t="str">
        <f>IF(AND($D483&lt;=2029,Zisk!$D$10&gt;=2029),"1","")</f>
        <v/>
      </c>
      <c r="AY483" s="28" t="str">
        <f>IF(AND($D483&lt;=2029,Zisk!$D$10&gt;=2029),"+","")</f>
        <v/>
      </c>
      <c r="AZ483" s="30" t="str">
        <f>IF(AND($D483&lt;=2029,Zisk!$D$10&gt;=2029),VstupniParametry_SKRYT!$D$13,"")</f>
        <v/>
      </c>
      <c r="BA483" s="28" t="str">
        <f>IF(AND($D483&lt;=2029,Zisk!$D$10&gt;=2029),")","")</f>
        <v/>
      </c>
      <c r="BB483" s="31" t="str">
        <f>IF(AND(D483&lt;2029,2029&lt;=Zisk!$D$10),1,IF(D483=2029,0,""))</f>
        <v/>
      </c>
      <c r="BC483" s="32" t="str">
        <f>IF(AND($D483&lt;=2029,Zisk!$D$10&gt;=2030),"x","")</f>
        <v/>
      </c>
      <c r="BD483" s="28" t="str">
        <f>IF(AND($D483&lt;=2030,Zisk!$D$10&gt;=2030),"(","")</f>
        <v/>
      </c>
      <c r="BE483" s="28" t="str">
        <f>IF(AND($D483&lt;=2030,Zisk!$D$10&gt;=2030),"1","")</f>
        <v/>
      </c>
      <c r="BF483" s="28" t="str">
        <f>IF(AND($D483&lt;=2030,Zisk!$D$10&gt;=2030),"+","")</f>
        <v/>
      </c>
      <c r="BG483" s="30" t="str">
        <f>IF(AND($D483&lt;=2030,Zisk!$D$10&gt;=2030),VstupniParametry_SKRYT!$D$14,"")</f>
        <v/>
      </c>
      <c r="BH483" s="28" t="str">
        <f>IF(AND($D483&lt;=2030,Zisk!$D$10&gt;=2030),")","")</f>
        <v/>
      </c>
      <c r="BI483" s="31" t="str">
        <f>IF(AND(D483&lt;2030,2030&lt;=Zisk!$D$10),1,IF(D483=2030,0,""))</f>
        <v/>
      </c>
      <c r="BJ483" s="33" t="s">
        <v>32</v>
      </c>
      <c r="BK483" s="30">
        <f t="shared" si="244"/>
        <v>1</v>
      </c>
      <c r="BL483" s="28" t="str">
        <f t="shared" si="245"/>
        <v>x</v>
      </c>
      <c r="BM483" s="34">
        <f t="shared" si="246"/>
        <v>1</v>
      </c>
      <c r="BN483" s="30" t="str">
        <f t="shared" si="247"/>
        <v>x</v>
      </c>
      <c r="BO483" s="34">
        <f t="shared" si="232"/>
        <v>1.018</v>
      </c>
      <c r="BP483" s="34" t="str">
        <f t="shared" si="233"/>
        <v/>
      </c>
      <c r="BQ483" s="34" t="str">
        <f t="shared" si="234"/>
        <v/>
      </c>
      <c r="BR483" s="34" t="str">
        <f t="shared" si="235"/>
        <v/>
      </c>
      <c r="BS483" s="34" t="str">
        <f t="shared" si="236"/>
        <v/>
      </c>
      <c r="BT483" s="34" t="str">
        <f t="shared" si="237"/>
        <v/>
      </c>
      <c r="BU483" s="34" t="str">
        <f t="shared" si="238"/>
        <v/>
      </c>
      <c r="BV483" s="34" t="str">
        <f t="shared" si="239"/>
        <v/>
      </c>
      <c r="BW483" s="34" t="str">
        <f t="shared" si="240"/>
        <v/>
      </c>
      <c r="BX483" s="34" t="str">
        <f t="shared" si="241"/>
        <v/>
      </c>
      <c r="BY483" s="34" t="str">
        <f t="shared" si="242"/>
        <v/>
      </c>
      <c r="BZ483" s="33" t="s">
        <v>32</v>
      </c>
      <c r="CA483" s="34">
        <f t="shared" si="243"/>
        <v>1.018</v>
      </c>
      <c r="CB483" s="28"/>
      <c r="CC483" s="29">
        <f>IF(D483&gt;Zisk!$D$10,"",E483*CA483)</f>
        <v>0</v>
      </c>
    </row>
    <row r="484" spans="2:81" x14ac:dyDescent="0.2">
      <c r="B484" s="35" t="str">
        <f>Zisk!B495</f>
        <v/>
      </c>
      <c r="C484" s="35">
        <f>Zisk!C495</f>
        <v>0</v>
      </c>
      <c r="D484" s="35">
        <f>Zisk!E495</f>
        <v>0</v>
      </c>
      <c r="E484" s="36">
        <f>Zisk!D495</f>
        <v>0</v>
      </c>
      <c r="F484" s="36"/>
      <c r="G484" s="35" t="str">
        <f t="shared" si="218"/>
        <v>(</v>
      </c>
      <c r="H484" s="35" t="str">
        <f t="shared" si="219"/>
        <v>1</v>
      </c>
      <c r="I484" s="35" t="str">
        <f t="shared" si="220"/>
        <v>+</v>
      </c>
      <c r="J484" s="37">
        <f>IF($D484&lt;=2021,VstupniParametry_SKRYT!$D$5,"")</f>
        <v>0.02</v>
      </c>
      <c r="K484" s="35" t="str">
        <f t="shared" si="221"/>
        <v>)</v>
      </c>
      <c r="L484" s="38">
        <f>IF($D484&lt;=2021,COUNTIF(Vypocet_SKRYT!T481:AS481,"&gt;=1"),"")</f>
        <v>0</v>
      </c>
      <c r="M484" s="39" t="str">
        <f t="shared" si="222"/>
        <v>x</v>
      </c>
      <c r="N484" s="35" t="str">
        <f t="shared" si="223"/>
        <v>(</v>
      </c>
      <c r="O484" s="35" t="str">
        <f t="shared" si="224"/>
        <v>1</v>
      </c>
      <c r="P484" s="35" t="str">
        <f t="shared" si="225"/>
        <v>+</v>
      </c>
      <c r="Q484" s="37">
        <f>IF($D484&lt;=2024,VstupniParametry_SKRYT!$D$6,"")</f>
        <v>0.06</v>
      </c>
      <c r="R484" s="35" t="str">
        <f t="shared" si="226"/>
        <v>)</v>
      </c>
      <c r="S484" s="38">
        <f>IF($D484&lt;=2024,COUNTIFS(Vypocet_SKRYT!AT481:AV481,"&gt;=1"),"")</f>
        <v>0</v>
      </c>
      <c r="T484" s="39" t="str">
        <f t="shared" si="227"/>
        <v>x</v>
      </c>
      <c r="U484" s="35" t="str">
        <f t="shared" si="228"/>
        <v>(</v>
      </c>
      <c r="V484" s="35" t="str">
        <f t="shared" si="229"/>
        <v>1</v>
      </c>
      <c r="W484" s="35" t="str">
        <f t="shared" si="230"/>
        <v>+</v>
      </c>
      <c r="X484" s="37">
        <f>IF($D484&lt;=2025,VstupniParametry_SKRYT!$D$9,"")</f>
        <v>1.7999999999999999E-2</v>
      </c>
      <c r="Y484" s="35" t="str">
        <f t="shared" si="231"/>
        <v>)</v>
      </c>
      <c r="Z484" s="38">
        <f>IF(AND(D484&lt;2025,2025&lt;=Zisk!$D$10),1,IF(D484=2025,0,""))</f>
        <v>1</v>
      </c>
      <c r="AA484" s="39" t="str">
        <f>IF(AND($D484&lt;=2025,Zisk!$D$10&gt;=2026),"x","")</f>
        <v/>
      </c>
      <c r="AB484" s="35" t="str">
        <f>IF(AND($D484&lt;=2026,Zisk!$D$10&gt;=2026),"(","")</f>
        <v/>
      </c>
      <c r="AC484" s="35" t="str">
        <f>IF(AND($D484&lt;=2026,Zisk!$D$10&gt;=2026),"1","")</f>
        <v/>
      </c>
      <c r="AD484" s="35" t="str">
        <f>IF(AND($D484&lt;=2026,Zisk!$D$10&gt;=2026),"+","")</f>
        <v/>
      </c>
      <c r="AE484" s="37" t="str">
        <f>IF(AND($D484&lt;=2026,Zisk!$D$10&gt;=2026),VstupniParametry_SKRYT!$D$10,"")</f>
        <v/>
      </c>
      <c r="AF484" s="35" t="str">
        <f>IF(AND($D484&lt;=2026,Zisk!$D$10&gt;=2026),")","")</f>
        <v/>
      </c>
      <c r="AG484" s="38" t="str">
        <f>IF(AND(D484&lt;2026,2026&lt;=Zisk!$D$10),1,IF(D484=2026,0,""))</f>
        <v/>
      </c>
      <c r="AH484" s="39" t="str">
        <f>IF(AND($D484&lt;=2026,Zisk!$D$10&gt;=2027),"x","")</f>
        <v/>
      </c>
      <c r="AI484" s="35" t="str">
        <f>IF(AND($D484&lt;=2027,Zisk!$D$10&gt;=2027),"(","")</f>
        <v/>
      </c>
      <c r="AJ484" s="35" t="str">
        <f>IF(AND($D484&lt;=2027,Zisk!$D$10&gt;=2027),"1","")</f>
        <v/>
      </c>
      <c r="AK484" s="35" t="str">
        <f>IF(AND($D484&lt;=2027,Zisk!$D$10&gt;=2027),"+","")</f>
        <v/>
      </c>
      <c r="AL484" s="37" t="str">
        <f>IF(AND($D484&lt;=2027,Zisk!$D$10&gt;=2027),VstupniParametry_SKRYT!$D$11,"")</f>
        <v/>
      </c>
      <c r="AM484" s="35" t="str">
        <f>IF(AND($D484&lt;=2027,Zisk!$D$10&gt;=2027),")","")</f>
        <v/>
      </c>
      <c r="AN484" s="38" t="str">
        <f>IF(AND(D484&lt;2027,2027&lt;=Zisk!$D$10),1,IF(D484=2027,0,""))</f>
        <v/>
      </c>
      <c r="AO484" s="39" t="str">
        <f>IF(AND($D484&lt;=2027,Zisk!$D$10&gt;=2028),"x","")</f>
        <v/>
      </c>
      <c r="AP484" s="35" t="str">
        <f>IF(AND($D484&lt;=2028,Zisk!$D$10&gt;=2028),"(","")</f>
        <v/>
      </c>
      <c r="AQ484" s="35" t="str">
        <f>IF(AND($D484&lt;=2028,Zisk!$D$10&gt;=2028),"1","")</f>
        <v/>
      </c>
      <c r="AR484" s="35" t="str">
        <f>IF(AND($D484&lt;=2028,Zisk!$D$10&gt;=2028),"+","")</f>
        <v/>
      </c>
      <c r="AS484" s="37" t="str">
        <f>IF(AND($D484&lt;=2028,Zisk!$D$10&gt;=2028),VstupniParametry_SKRYT!$D$12,"")</f>
        <v/>
      </c>
      <c r="AT484" s="35" t="str">
        <f>IF(AND($D484&lt;=2028,Zisk!$D$10&gt;=2028),")","")</f>
        <v/>
      </c>
      <c r="AU484" s="38" t="str">
        <f>IF(AND(D484&lt;2028,2028&lt;=Zisk!$D$10),1,IF(D484=2028,0,""))</f>
        <v/>
      </c>
      <c r="AV484" s="39" t="str">
        <f>IF(AND($D484&lt;=2028,Zisk!$D$10&gt;=2029),"x","")</f>
        <v/>
      </c>
      <c r="AW484" s="35" t="str">
        <f>IF(AND($D484&lt;=2029,Zisk!$D$10&gt;=2029),"(","")</f>
        <v/>
      </c>
      <c r="AX484" s="35" t="str">
        <f>IF(AND($D484&lt;=2029,Zisk!$D$10&gt;=2029),"1","")</f>
        <v/>
      </c>
      <c r="AY484" s="35" t="str">
        <f>IF(AND($D484&lt;=2029,Zisk!$D$10&gt;=2029),"+","")</f>
        <v/>
      </c>
      <c r="AZ484" s="37" t="str">
        <f>IF(AND($D484&lt;=2029,Zisk!$D$10&gt;=2029),VstupniParametry_SKRYT!$D$13,"")</f>
        <v/>
      </c>
      <c r="BA484" s="35" t="str">
        <f>IF(AND($D484&lt;=2029,Zisk!$D$10&gt;=2029),")","")</f>
        <v/>
      </c>
      <c r="BB484" s="38" t="str">
        <f>IF(AND(D484&lt;2029,2029&lt;=Zisk!$D$10),1,IF(D484=2029,0,""))</f>
        <v/>
      </c>
      <c r="BC484" s="39" t="str">
        <f>IF(AND($D484&lt;=2029,Zisk!$D$10&gt;=2030),"x","")</f>
        <v/>
      </c>
      <c r="BD484" s="35" t="str">
        <f>IF(AND($D484&lt;=2030,Zisk!$D$10&gt;=2030),"(","")</f>
        <v/>
      </c>
      <c r="BE484" s="35" t="str">
        <f>IF(AND($D484&lt;=2030,Zisk!$D$10&gt;=2030),"1","")</f>
        <v/>
      </c>
      <c r="BF484" s="35" t="str">
        <f>IF(AND($D484&lt;=2030,Zisk!$D$10&gt;=2030),"+","")</f>
        <v/>
      </c>
      <c r="BG484" s="37" t="str">
        <f>IF(AND($D484&lt;=2030,Zisk!$D$10&gt;=2030),VstupniParametry_SKRYT!$D$14,"")</f>
        <v/>
      </c>
      <c r="BH484" s="35" t="str">
        <f>IF(AND($D484&lt;=2030,Zisk!$D$10&gt;=2030),")","")</f>
        <v/>
      </c>
      <c r="BI484" s="38" t="str">
        <f>IF(AND(D484&lt;2030,2030&lt;=Zisk!$D$10),1,IF(D484=2030,0,""))</f>
        <v/>
      </c>
      <c r="BJ484" s="40" t="s">
        <v>32</v>
      </c>
      <c r="BK484" s="37">
        <f t="shared" si="244"/>
        <v>1</v>
      </c>
      <c r="BL484" s="35" t="str">
        <f t="shared" si="245"/>
        <v>x</v>
      </c>
      <c r="BM484" s="41">
        <f t="shared" si="246"/>
        <v>1</v>
      </c>
      <c r="BN484" s="37" t="str">
        <f t="shared" si="247"/>
        <v>x</v>
      </c>
      <c r="BO484" s="41">
        <f t="shared" si="232"/>
        <v>1.018</v>
      </c>
      <c r="BP484" s="41" t="str">
        <f t="shared" si="233"/>
        <v/>
      </c>
      <c r="BQ484" s="41" t="str">
        <f t="shared" si="234"/>
        <v/>
      </c>
      <c r="BR484" s="41" t="str">
        <f t="shared" si="235"/>
        <v/>
      </c>
      <c r="BS484" s="41" t="str">
        <f t="shared" si="236"/>
        <v/>
      </c>
      <c r="BT484" s="41" t="str">
        <f t="shared" si="237"/>
        <v/>
      </c>
      <c r="BU484" s="41" t="str">
        <f t="shared" si="238"/>
        <v/>
      </c>
      <c r="BV484" s="41" t="str">
        <f t="shared" si="239"/>
        <v/>
      </c>
      <c r="BW484" s="41" t="str">
        <f t="shared" si="240"/>
        <v/>
      </c>
      <c r="BX484" s="41" t="str">
        <f t="shared" si="241"/>
        <v/>
      </c>
      <c r="BY484" s="41" t="str">
        <f t="shared" si="242"/>
        <v/>
      </c>
      <c r="BZ484" s="40" t="s">
        <v>32</v>
      </c>
      <c r="CA484" s="41">
        <f t="shared" si="243"/>
        <v>1.018</v>
      </c>
      <c r="CB484" s="35"/>
      <c r="CC484" s="36">
        <f>IF(D484&gt;Zisk!$D$10,"",E484*CA484)</f>
        <v>0</v>
      </c>
    </row>
    <row r="485" spans="2:81" x14ac:dyDescent="0.2">
      <c r="B485" s="28" t="str">
        <f>Zisk!B496</f>
        <v/>
      </c>
      <c r="C485" s="28">
        <f>Zisk!C496</f>
        <v>0</v>
      </c>
      <c r="D485" s="28">
        <f>Zisk!E496</f>
        <v>0</v>
      </c>
      <c r="E485" s="29">
        <f>Zisk!D496</f>
        <v>0</v>
      </c>
      <c r="F485" s="29"/>
      <c r="G485" s="28" t="str">
        <f t="shared" si="218"/>
        <v>(</v>
      </c>
      <c r="H485" s="28" t="str">
        <f t="shared" si="219"/>
        <v>1</v>
      </c>
      <c r="I485" s="28" t="str">
        <f t="shared" si="220"/>
        <v>+</v>
      </c>
      <c r="J485" s="30">
        <f>IF($D485&lt;=2021,VstupniParametry_SKRYT!$D$5,"")</f>
        <v>0.02</v>
      </c>
      <c r="K485" s="28" t="str">
        <f t="shared" si="221"/>
        <v>)</v>
      </c>
      <c r="L485" s="31">
        <f>IF($D485&lt;=2021,COUNTIF(Vypocet_SKRYT!T482:AS482,"&gt;=1"),"")</f>
        <v>0</v>
      </c>
      <c r="M485" s="32" t="str">
        <f t="shared" si="222"/>
        <v>x</v>
      </c>
      <c r="N485" s="28" t="str">
        <f t="shared" si="223"/>
        <v>(</v>
      </c>
      <c r="O485" s="28" t="str">
        <f t="shared" si="224"/>
        <v>1</v>
      </c>
      <c r="P485" s="28" t="str">
        <f t="shared" si="225"/>
        <v>+</v>
      </c>
      <c r="Q485" s="30">
        <f>IF($D485&lt;=2024,VstupniParametry_SKRYT!$D$6,"")</f>
        <v>0.06</v>
      </c>
      <c r="R485" s="28" t="str">
        <f t="shared" si="226"/>
        <v>)</v>
      </c>
      <c r="S485" s="31">
        <f>IF($D485&lt;=2024,COUNTIFS(Vypocet_SKRYT!AT482:AV482,"&gt;=1"),"")</f>
        <v>0</v>
      </c>
      <c r="T485" s="32" t="str">
        <f t="shared" si="227"/>
        <v>x</v>
      </c>
      <c r="U485" s="28" t="str">
        <f t="shared" si="228"/>
        <v>(</v>
      </c>
      <c r="V485" s="28" t="str">
        <f t="shared" si="229"/>
        <v>1</v>
      </c>
      <c r="W485" s="28" t="str">
        <f t="shared" si="230"/>
        <v>+</v>
      </c>
      <c r="X485" s="30">
        <f>IF($D485&lt;=2025,VstupniParametry_SKRYT!$D$9,"")</f>
        <v>1.7999999999999999E-2</v>
      </c>
      <c r="Y485" s="28" t="str">
        <f t="shared" si="231"/>
        <v>)</v>
      </c>
      <c r="Z485" s="31">
        <f>IF(AND(D485&lt;2025,2025&lt;=Zisk!$D$10),1,IF(D485=2025,0,""))</f>
        <v>1</v>
      </c>
      <c r="AA485" s="32" t="str">
        <f>IF(AND($D485&lt;=2025,Zisk!$D$10&gt;=2026),"x","")</f>
        <v/>
      </c>
      <c r="AB485" s="28" t="str">
        <f>IF(AND($D485&lt;=2026,Zisk!$D$10&gt;=2026),"(","")</f>
        <v/>
      </c>
      <c r="AC485" s="28" t="str">
        <f>IF(AND($D485&lt;=2026,Zisk!$D$10&gt;=2026),"1","")</f>
        <v/>
      </c>
      <c r="AD485" s="28" t="str">
        <f>IF(AND($D485&lt;=2026,Zisk!$D$10&gt;=2026),"+","")</f>
        <v/>
      </c>
      <c r="AE485" s="30" t="str">
        <f>IF(AND($D485&lt;=2026,Zisk!$D$10&gt;=2026),VstupniParametry_SKRYT!$D$10,"")</f>
        <v/>
      </c>
      <c r="AF485" s="28" t="str">
        <f>IF(AND($D485&lt;=2026,Zisk!$D$10&gt;=2026),")","")</f>
        <v/>
      </c>
      <c r="AG485" s="31" t="str">
        <f>IF(AND(D485&lt;2026,2026&lt;=Zisk!$D$10),1,IF(D485=2026,0,""))</f>
        <v/>
      </c>
      <c r="AH485" s="32" t="str">
        <f>IF(AND($D485&lt;=2026,Zisk!$D$10&gt;=2027),"x","")</f>
        <v/>
      </c>
      <c r="AI485" s="28" t="str">
        <f>IF(AND($D485&lt;=2027,Zisk!$D$10&gt;=2027),"(","")</f>
        <v/>
      </c>
      <c r="AJ485" s="28" t="str">
        <f>IF(AND($D485&lt;=2027,Zisk!$D$10&gt;=2027),"1","")</f>
        <v/>
      </c>
      <c r="AK485" s="28" t="str">
        <f>IF(AND($D485&lt;=2027,Zisk!$D$10&gt;=2027),"+","")</f>
        <v/>
      </c>
      <c r="AL485" s="30" t="str">
        <f>IF(AND($D485&lt;=2027,Zisk!$D$10&gt;=2027),VstupniParametry_SKRYT!$D$11,"")</f>
        <v/>
      </c>
      <c r="AM485" s="28" t="str">
        <f>IF(AND($D485&lt;=2027,Zisk!$D$10&gt;=2027),")","")</f>
        <v/>
      </c>
      <c r="AN485" s="31" t="str">
        <f>IF(AND(D485&lt;2027,2027&lt;=Zisk!$D$10),1,IF(D485=2027,0,""))</f>
        <v/>
      </c>
      <c r="AO485" s="32" t="str">
        <f>IF(AND($D485&lt;=2027,Zisk!$D$10&gt;=2028),"x","")</f>
        <v/>
      </c>
      <c r="AP485" s="28" t="str">
        <f>IF(AND($D485&lt;=2028,Zisk!$D$10&gt;=2028),"(","")</f>
        <v/>
      </c>
      <c r="AQ485" s="28" t="str">
        <f>IF(AND($D485&lt;=2028,Zisk!$D$10&gt;=2028),"1","")</f>
        <v/>
      </c>
      <c r="AR485" s="28" t="str">
        <f>IF(AND($D485&lt;=2028,Zisk!$D$10&gt;=2028),"+","")</f>
        <v/>
      </c>
      <c r="AS485" s="30" t="str">
        <f>IF(AND($D485&lt;=2028,Zisk!$D$10&gt;=2028),VstupniParametry_SKRYT!$D$12,"")</f>
        <v/>
      </c>
      <c r="AT485" s="28" t="str">
        <f>IF(AND($D485&lt;=2028,Zisk!$D$10&gt;=2028),")","")</f>
        <v/>
      </c>
      <c r="AU485" s="31" t="str">
        <f>IF(AND(D485&lt;2028,2028&lt;=Zisk!$D$10),1,IF(D485=2028,0,""))</f>
        <v/>
      </c>
      <c r="AV485" s="32" t="str">
        <f>IF(AND($D485&lt;=2028,Zisk!$D$10&gt;=2029),"x","")</f>
        <v/>
      </c>
      <c r="AW485" s="28" t="str">
        <f>IF(AND($D485&lt;=2029,Zisk!$D$10&gt;=2029),"(","")</f>
        <v/>
      </c>
      <c r="AX485" s="28" t="str">
        <f>IF(AND($D485&lt;=2029,Zisk!$D$10&gt;=2029),"1","")</f>
        <v/>
      </c>
      <c r="AY485" s="28" t="str">
        <f>IF(AND($D485&lt;=2029,Zisk!$D$10&gt;=2029),"+","")</f>
        <v/>
      </c>
      <c r="AZ485" s="30" t="str">
        <f>IF(AND($D485&lt;=2029,Zisk!$D$10&gt;=2029),VstupniParametry_SKRYT!$D$13,"")</f>
        <v/>
      </c>
      <c r="BA485" s="28" t="str">
        <f>IF(AND($D485&lt;=2029,Zisk!$D$10&gt;=2029),")","")</f>
        <v/>
      </c>
      <c r="BB485" s="31" t="str">
        <f>IF(AND(D485&lt;2029,2029&lt;=Zisk!$D$10),1,IF(D485=2029,0,""))</f>
        <v/>
      </c>
      <c r="BC485" s="32" t="str">
        <f>IF(AND($D485&lt;=2029,Zisk!$D$10&gt;=2030),"x","")</f>
        <v/>
      </c>
      <c r="BD485" s="28" t="str">
        <f>IF(AND($D485&lt;=2030,Zisk!$D$10&gt;=2030),"(","")</f>
        <v/>
      </c>
      <c r="BE485" s="28" t="str">
        <f>IF(AND($D485&lt;=2030,Zisk!$D$10&gt;=2030),"1","")</f>
        <v/>
      </c>
      <c r="BF485" s="28" t="str">
        <f>IF(AND($D485&lt;=2030,Zisk!$D$10&gt;=2030),"+","")</f>
        <v/>
      </c>
      <c r="BG485" s="30" t="str">
        <f>IF(AND($D485&lt;=2030,Zisk!$D$10&gt;=2030),VstupniParametry_SKRYT!$D$14,"")</f>
        <v/>
      </c>
      <c r="BH485" s="28" t="str">
        <f>IF(AND($D485&lt;=2030,Zisk!$D$10&gt;=2030),")","")</f>
        <v/>
      </c>
      <c r="BI485" s="31" t="str">
        <f>IF(AND(D485&lt;2030,2030&lt;=Zisk!$D$10),1,IF(D485=2030,0,""))</f>
        <v/>
      </c>
      <c r="BJ485" s="33" t="s">
        <v>32</v>
      </c>
      <c r="BK485" s="30">
        <f t="shared" si="244"/>
        <v>1</v>
      </c>
      <c r="BL485" s="28" t="str">
        <f t="shared" si="245"/>
        <v>x</v>
      </c>
      <c r="BM485" s="34">
        <f t="shared" si="246"/>
        <v>1</v>
      </c>
      <c r="BN485" s="30" t="str">
        <f t="shared" si="247"/>
        <v>x</v>
      </c>
      <c r="BO485" s="34">
        <f t="shared" si="232"/>
        <v>1.018</v>
      </c>
      <c r="BP485" s="34" t="str">
        <f t="shared" si="233"/>
        <v/>
      </c>
      <c r="BQ485" s="34" t="str">
        <f t="shared" si="234"/>
        <v/>
      </c>
      <c r="BR485" s="34" t="str">
        <f t="shared" si="235"/>
        <v/>
      </c>
      <c r="BS485" s="34" t="str">
        <f t="shared" si="236"/>
        <v/>
      </c>
      <c r="BT485" s="34" t="str">
        <f t="shared" si="237"/>
        <v/>
      </c>
      <c r="BU485" s="34" t="str">
        <f t="shared" si="238"/>
        <v/>
      </c>
      <c r="BV485" s="34" t="str">
        <f t="shared" si="239"/>
        <v/>
      </c>
      <c r="BW485" s="34" t="str">
        <f t="shared" si="240"/>
        <v/>
      </c>
      <c r="BX485" s="34" t="str">
        <f t="shared" si="241"/>
        <v/>
      </c>
      <c r="BY485" s="34" t="str">
        <f t="shared" si="242"/>
        <v/>
      </c>
      <c r="BZ485" s="33" t="s">
        <v>32</v>
      </c>
      <c r="CA485" s="34">
        <f t="shared" si="243"/>
        <v>1.018</v>
      </c>
      <c r="CB485" s="28"/>
      <c r="CC485" s="29">
        <f>IF(D485&gt;Zisk!$D$10,"",E485*CA485)</f>
        <v>0</v>
      </c>
    </row>
    <row r="486" spans="2:81" x14ac:dyDescent="0.2">
      <c r="B486" s="35" t="str">
        <f>Zisk!B497</f>
        <v/>
      </c>
      <c r="C486" s="35">
        <f>Zisk!C497</f>
        <v>0</v>
      </c>
      <c r="D486" s="35">
        <f>Zisk!E497</f>
        <v>0</v>
      </c>
      <c r="E486" s="36">
        <f>Zisk!D497</f>
        <v>0</v>
      </c>
      <c r="F486" s="36"/>
      <c r="G486" s="35" t="str">
        <f t="shared" si="218"/>
        <v>(</v>
      </c>
      <c r="H486" s="35" t="str">
        <f t="shared" si="219"/>
        <v>1</v>
      </c>
      <c r="I486" s="35" t="str">
        <f t="shared" si="220"/>
        <v>+</v>
      </c>
      <c r="J486" s="37">
        <f>IF($D486&lt;=2021,VstupniParametry_SKRYT!$D$5,"")</f>
        <v>0.02</v>
      </c>
      <c r="K486" s="35" t="str">
        <f t="shared" si="221"/>
        <v>)</v>
      </c>
      <c r="L486" s="38">
        <f>IF($D486&lt;=2021,COUNTIF(Vypocet_SKRYT!T483:AS483,"&gt;=1"),"")</f>
        <v>0</v>
      </c>
      <c r="M486" s="39" t="str">
        <f t="shared" si="222"/>
        <v>x</v>
      </c>
      <c r="N486" s="35" t="str">
        <f t="shared" si="223"/>
        <v>(</v>
      </c>
      <c r="O486" s="35" t="str">
        <f t="shared" si="224"/>
        <v>1</v>
      </c>
      <c r="P486" s="35" t="str">
        <f t="shared" si="225"/>
        <v>+</v>
      </c>
      <c r="Q486" s="37">
        <f>IF($D486&lt;=2024,VstupniParametry_SKRYT!$D$6,"")</f>
        <v>0.06</v>
      </c>
      <c r="R486" s="35" t="str">
        <f t="shared" si="226"/>
        <v>)</v>
      </c>
      <c r="S486" s="38">
        <f>IF($D486&lt;=2024,COUNTIFS(Vypocet_SKRYT!AT483:AV483,"&gt;=1"),"")</f>
        <v>0</v>
      </c>
      <c r="T486" s="39" t="str">
        <f t="shared" si="227"/>
        <v>x</v>
      </c>
      <c r="U486" s="35" t="str">
        <f t="shared" si="228"/>
        <v>(</v>
      </c>
      <c r="V486" s="35" t="str">
        <f t="shared" si="229"/>
        <v>1</v>
      </c>
      <c r="W486" s="35" t="str">
        <f t="shared" si="230"/>
        <v>+</v>
      </c>
      <c r="X486" s="37">
        <f>IF($D486&lt;=2025,VstupniParametry_SKRYT!$D$9,"")</f>
        <v>1.7999999999999999E-2</v>
      </c>
      <c r="Y486" s="35" t="str">
        <f t="shared" si="231"/>
        <v>)</v>
      </c>
      <c r="Z486" s="38">
        <f>IF(AND(D486&lt;2025,2025&lt;=Zisk!$D$10),1,IF(D486=2025,0,""))</f>
        <v>1</v>
      </c>
      <c r="AA486" s="39" t="str">
        <f>IF(AND($D486&lt;=2025,Zisk!$D$10&gt;=2026),"x","")</f>
        <v/>
      </c>
      <c r="AB486" s="35" t="str">
        <f>IF(AND($D486&lt;=2026,Zisk!$D$10&gt;=2026),"(","")</f>
        <v/>
      </c>
      <c r="AC486" s="35" t="str">
        <f>IF(AND($D486&lt;=2026,Zisk!$D$10&gt;=2026),"1","")</f>
        <v/>
      </c>
      <c r="AD486" s="35" t="str">
        <f>IF(AND($D486&lt;=2026,Zisk!$D$10&gt;=2026),"+","")</f>
        <v/>
      </c>
      <c r="AE486" s="37" t="str">
        <f>IF(AND($D486&lt;=2026,Zisk!$D$10&gt;=2026),VstupniParametry_SKRYT!$D$10,"")</f>
        <v/>
      </c>
      <c r="AF486" s="35" t="str">
        <f>IF(AND($D486&lt;=2026,Zisk!$D$10&gt;=2026),")","")</f>
        <v/>
      </c>
      <c r="AG486" s="38" t="str">
        <f>IF(AND(D486&lt;2026,2026&lt;=Zisk!$D$10),1,IF(D486=2026,0,""))</f>
        <v/>
      </c>
      <c r="AH486" s="39" t="str">
        <f>IF(AND($D486&lt;=2026,Zisk!$D$10&gt;=2027),"x","")</f>
        <v/>
      </c>
      <c r="AI486" s="35" t="str">
        <f>IF(AND($D486&lt;=2027,Zisk!$D$10&gt;=2027),"(","")</f>
        <v/>
      </c>
      <c r="AJ486" s="35" t="str">
        <f>IF(AND($D486&lt;=2027,Zisk!$D$10&gt;=2027),"1","")</f>
        <v/>
      </c>
      <c r="AK486" s="35" t="str">
        <f>IF(AND($D486&lt;=2027,Zisk!$D$10&gt;=2027),"+","")</f>
        <v/>
      </c>
      <c r="AL486" s="37" t="str">
        <f>IF(AND($D486&lt;=2027,Zisk!$D$10&gt;=2027),VstupniParametry_SKRYT!$D$11,"")</f>
        <v/>
      </c>
      <c r="AM486" s="35" t="str">
        <f>IF(AND($D486&lt;=2027,Zisk!$D$10&gt;=2027),")","")</f>
        <v/>
      </c>
      <c r="AN486" s="38" t="str">
        <f>IF(AND(D486&lt;2027,2027&lt;=Zisk!$D$10),1,IF(D486=2027,0,""))</f>
        <v/>
      </c>
      <c r="AO486" s="39" t="str">
        <f>IF(AND($D486&lt;=2027,Zisk!$D$10&gt;=2028),"x","")</f>
        <v/>
      </c>
      <c r="AP486" s="35" t="str">
        <f>IF(AND($D486&lt;=2028,Zisk!$D$10&gt;=2028),"(","")</f>
        <v/>
      </c>
      <c r="AQ486" s="35" t="str">
        <f>IF(AND($D486&lt;=2028,Zisk!$D$10&gt;=2028),"1","")</f>
        <v/>
      </c>
      <c r="AR486" s="35" t="str">
        <f>IF(AND($D486&lt;=2028,Zisk!$D$10&gt;=2028),"+","")</f>
        <v/>
      </c>
      <c r="AS486" s="37" t="str">
        <f>IF(AND($D486&lt;=2028,Zisk!$D$10&gt;=2028),VstupniParametry_SKRYT!$D$12,"")</f>
        <v/>
      </c>
      <c r="AT486" s="35" t="str">
        <f>IF(AND($D486&lt;=2028,Zisk!$D$10&gt;=2028),")","")</f>
        <v/>
      </c>
      <c r="AU486" s="38" t="str">
        <f>IF(AND(D486&lt;2028,2028&lt;=Zisk!$D$10),1,IF(D486=2028,0,""))</f>
        <v/>
      </c>
      <c r="AV486" s="39" t="str">
        <f>IF(AND($D486&lt;=2028,Zisk!$D$10&gt;=2029),"x","")</f>
        <v/>
      </c>
      <c r="AW486" s="35" t="str">
        <f>IF(AND($D486&lt;=2029,Zisk!$D$10&gt;=2029),"(","")</f>
        <v/>
      </c>
      <c r="AX486" s="35" t="str">
        <f>IF(AND($D486&lt;=2029,Zisk!$D$10&gt;=2029),"1","")</f>
        <v/>
      </c>
      <c r="AY486" s="35" t="str">
        <f>IF(AND($D486&lt;=2029,Zisk!$D$10&gt;=2029),"+","")</f>
        <v/>
      </c>
      <c r="AZ486" s="37" t="str">
        <f>IF(AND($D486&lt;=2029,Zisk!$D$10&gt;=2029),VstupniParametry_SKRYT!$D$13,"")</f>
        <v/>
      </c>
      <c r="BA486" s="35" t="str">
        <f>IF(AND($D486&lt;=2029,Zisk!$D$10&gt;=2029),")","")</f>
        <v/>
      </c>
      <c r="BB486" s="38" t="str">
        <f>IF(AND(D486&lt;2029,2029&lt;=Zisk!$D$10),1,IF(D486=2029,0,""))</f>
        <v/>
      </c>
      <c r="BC486" s="39" t="str">
        <f>IF(AND($D486&lt;=2029,Zisk!$D$10&gt;=2030),"x","")</f>
        <v/>
      </c>
      <c r="BD486" s="35" t="str">
        <f>IF(AND($D486&lt;=2030,Zisk!$D$10&gt;=2030),"(","")</f>
        <v/>
      </c>
      <c r="BE486" s="35" t="str">
        <f>IF(AND($D486&lt;=2030,Zisk!$D$10&gt;=2030),"1","")</f>
        <v/>
      </c>
      <c r="BF486" s="35" t="str">
        <f>IF(AND($D486&lt;=2030,Zisk!$D$10&gt;=2030),"+","")</f>
        <v/>
      </c>
      <c r="BG486" s="37" t="str">
        <f>IF(AND($D486&lt;=2030,Zisk!$D$10&gt;=2030),VstupniParametry_SKRYT!$D$14,"")</f>
        <v/>
      </c>
      <c r="BH486" s="35" t="str">
        <f>IF(AND($D486&lt;=2030,Zisk!$D$10&gt;=2030),")","")</f>
        <v/>
      </c>
      <c r="BI486" s="38" t="str">
        <f>IF(AND(D486&lt;2030,2030&lt;=Zisk!$D$10),1,IF(D486=2030,0,""))</f>
        <v/>
      </c>
      <c r="BJ486" s="40" t="s">
        <v>32</v>
      </c>
      <c r="BK486" s="37">
        <f t="shared" si="244"/>
        <v>1</v>
      </c>
      <c r="BL486" s="35" t="str">
        <f t="shared" si="245"/>
        <v>x</v>
      </c>
      <c r="BM486" s="41">
        <f t="shared" si="246"/>
        <v>1</v>
      </c>
      <c r="BN486" s="37" t="str">
        <f t="shared" si="247"/>
        <v>x</v>
      </c>
      <c r="BO486" s="41">
        <f t="shared" si="232"/>
        <v>1.018</v>
      </c>
      <c r="BP486" s="41" t="str">
        <f t="shared" si="233"/>
        <v/>
      </c>
      <c r="BQ486" s="41" t="str">
        <f t="shared" si="234"/>
        <v/>
      </c>
      <c r="BR486" s="41" t="str">
        <f t="shared" si="235"/>
        <v/>
      </c>
      <c r="BS486" s="41" t="str">
        <f t="shared" si="236"/>
        <v/>
      </c>
      <c r="BT486" s="41" t="str">
        <f t="shared" si="237"/>
        <v/>
      </c>
      <c r="BU486" s="41" t="str">
        <f t="shared" si="238"/>
        <v/>
      </c>
      <c r="BV486" s="41" t="str">
        <f t="shared" si="239"/>
        <v/>
      </c>
      <c r="BW486" s="41" t="str">
        <f t="shared" si="240"/>
        <v/>
      </c>
      <c r="BX486" s="41" t="str">
        <f t="shared" si="241"/>
        <v/>
      </c>
      <c r="BY486" s="41" t="str">
        <f t="shared" si="242"/>
        <v/>
      </c>
      <c r="BZ486" s="40" t="s">
        <v>32</v>
      </c>
      <c r="CA486" s="41">
        <f t="shared" si="243"/>
        <v>1.018</v>
      </c>
      <c r="CB486" s="35"/>
      <c r="CC486" s="36">
        <f>IF(D486&gt;Zisk!$D$10,"",E486*CA486)</f>
        <v>0</v>
      </c>
    </row>
    <row r="487" spans="2:81" x14ac:dyDescent="0.2">
      <c r="B487" s="28" t="str">
        <f>Zisk!B498</f>
        <v/>
      </c>
      <c r="C487" s="28">
        <f>Zisk!C498</f>
        <v>0</v>
      </c>
      <c r="D487" s="28">
        <f>Zisk!E498</f>
        <v>0</v>
      </c>
      <c r="E487" s="29">
        <f>Zisk!D498</f>
        <v>0</v>
      </c>
      <c r="F487" s="29"/>
      <c r="G487" s="28" t="str">
        <f t="shared" si="218"/>
        <v>(</v>
      </c>
      <c r="H487" s="28" t="str">
        <f t="shared" si="219"/>
        <v>1</v>
      </c>
      <c r="I487" s="28" t="str">
        <f t="shared" si="220"/>
        <v>+</v>
      </c>
      <c r="J487" s="30">
        <f>IF($D487&lt;=2021,VstupniParametry_SKRYT!$D$5,"")</f>
        <v>0.02</v>
      </c>
      <c r="K487" s="28" t="str">
        <f t="shared" si="221"/>
        <v>)</v>
      </c>
      <c r="L487" s="31">
        <f>IF($D487&lt;=2021,COUNTIF(Vypocet_SKRYT!T484:AS484,"&gt;=1"),"")</f>
        <v>0</v>
      </c>
      <c r="M487" s="32" t="str">
        <f t="shared" si="222"/>
        <v>x</v>
      </c>
      <c r="N487" s="28" t="str">
        <f t="shared" si="223"/>
        <v>(</v>
      </c>
      <c r="O487" s="28" t="str">
        <f t="shared" si="224"/>
        <v>1</v>
      </c>
      <c r="P487" s="28" t="str">
        <f t="shared" si="225"/>
        <v>+</v>
      </c>
      <c r="Q487" s="30">
        <f>IF($D487&lt;=2024,VstupniParametry_SKRYT!$D$6,"")</f>
        <v>0.06</v>
      </c>
      <c r="R487" s="28" t="str">
        <f t="shared" si="226"/>
        <v>)</v>
      </c>
      <c r="S487" s="31">
        <f>IF($D487&lt;=2024,COUNTIFS(Vypocet_SKRYT!AT484:AV484,"&gt;=1"),"")</f>
        <v>0</v>
      </c>
      <c r="T487" s="32" t="str">
        <f t="shared" si="227"/>
        <v>x</v>
      </c>
      <c r="U487" s="28" t="str">
        <f t="shared" si="228"/>
        <v>(</v>
      </c>
      <c r="V487" s="28" t="str">
        <f t="shared" si="229"/>
        <v>1</v>
      </c>
      <c r="W487" s="28" t="str">
        <f t="shared" si="230"/>
        <v>+</v>
      </c>
      <c r="X487" s="30">
        <f>IF($D487&lt;=2025,VstupniParametry_SKRYT!$D$9,"")</f>
        <v>1.7999999999999999E-2</v>
      </c>
      <c r="Y487" s="28" t="str">
        <f t="shared" si="231"/>
        <v>)</v>
      </c>
      <c r="Z487" s="31">
        <f>IF(AND(D487&lt;2025,2025&lt;=Zisk!$D$10),1,IF(D487=2025,0,""))</f>
        <v>1</v>
      </c>
      <c r="AA487" s="32" t="str">
        <f>IF(AND($D487&lt;=2025,Zisk!$D$10&gt;=2026),"x","")</f>
        <v/>
      </c>
      <c r="AB487" s="28" t="str">
        <f>IF(AND($D487&lt;=2026,Zisk!$D$10&gt;=2026),"(","")</f>
        <v/>
      </c>
      <c r="AC487" s="28" t="str">
        <f>IF(AND($D487&lt;=2026,Zisk!$D$10&gt;=2026),"1","")</f>
        <v/>
      </c>
      <c r="AD487" s="28" t="str">
        <f>IF(AND($D487&lt;=2026,Zisk!$D$10&gt;=2026),"+","")</f>
        <v/>
      </c>
      <c r="AE487" s="30" t="str">
        <f>IF(AND($D487&lt;=2026,Zisk!$D$10&gt;=2026),VstupniParametry_SKRYT!$D$10,"")</f>
        <v/>
      </c>
      <c r="AF487" s="28" t="str">
        <f>IF(AND($D487&lt;=2026,Zisk!$D$10&gt;=2026),")","")</f>
        <v/>
      </c>
      <c r="AG487" s="31" t="str">
        <f>IF(AND(D487&lt;2026,2026&lt;=Zisk!$D$10),1,IF(D487=2026,0,""))</f>
        <v/>
      </c>
      <c r="AH487" s="32" t="str">
        <f>IF(AND($D487&lt;=2026,Zisk!$D$10&gt;=2027),"x","")</f>
        <v/>
      </c>
      <c r="AI487" s="28" t="str">
        <f>IF(AND($D487&lt;=2027,Zisk!$D$10&gt;=2027),"(","")</f>
        <v/>
      </c>
      <c r="AJ487" s="28" t="str">
        <f>IF(AND($D487&lt;=2027,Zisk!$D$10&gt;=2027),"1","")</f>
        <v/>
      </c>
      <c r="AK487" s="28" t="str">
        <f>IF(AND($D487&lt;=2027,Zisk!$D$10&gt;=2027),"+","")</f>
        <v/>
      </c>
      <c r="AL487" s="30" t="str">
        <f>IF(AND($D487&lt;=2027,Zisk!$D$10&gt;=2027),VstupniParametry_SKRYT!$D$11,"")</f>
        <v/>
      </c>
      <c r="AM487" s="28" t="str">
        <f>IF(AND($D487&lt;=2027,Zisk!$D$10&gt;=2027),")","")</f>
        <v/>
      </c>
      <c r="AN487" s="31" t="str">
        <f>IF(AND(D487&lt;2027,2027&lt;=Zisk!$D$10),1,IF(D487=2027,0,""))</f>
        <v/>
      </c>
      <c r="AO487" s="32" t="str">
        <f>IF(AND($D487&lt;=2027,Zisk!$D$10&gt;=2028),"x","")</f>
        <v/>
      </c>
      <c r="AP487" s="28" t="str">
        <f>IF(AND($D487&lt;=2028,Zisk!$D$10&gt;=2028),"(","")</f>
        <v/>
      </c>
      <c r="AQ487" s="28" t="str">
        <f>IF(AND($D487&lt;=2028,Zisk!$D$10&gt;=2028),"1","")</f>
        <v/>
      </c>
      <c r="AR487" s="28" t="str">
        <f>IF(AND($D487&lt;=2028,Zisk!$D$10&gt;=2028),"+","")</f>
        <v/>
      </c>
      <c r="AS487" s="30" t="str">
        <f>IF(AND($D487&lt;=2028,Zisk!$D$10&gt;=2028),VstupniParametry_SKRYT!$D$12,"")</f>
        <v/>
      </c>
      <c r="AT487" s="28" t="str">
        <f>IF(AND($D487&lt;=2028,Zisk!$D$10&gt;=2028),")","")</f>
        <v/>
      </c>
      <c r="AU487" s="31" t="str">
        <f>IF(AND(D487&lt;2028,2028&lt;=Zisk!$D$10),1,IF(D487=2028,0,""))</f>
        <v/>
      </c>
      <c r="AV487" s="32" t="str">
        <f>IF(AND($D487&lt;=2028,Zisk!$D$10&gt;=2029),"x","")</f>
        <v/>
      </c>
      <c r="AW487" s="28" t="str">
        <f>IF(AND($D487&lt;=2029,Zisk!$D$10&gt;=2029),"(","")</f>
        <v/>
      </c>
      <c r="AX487" s="28" t="str">
        <f>IF(AND($D487&lt;=2029,Zisk!$D$10&gt;=2029),"1","")</f>
        <v/>
      </c>
      <c r="AY487" s="28" t="str">
        <f>IF(AND($D487&lt;=2029,Zisk!$D$10&gt;=2029),"+","")</f>
        <v/>
      </c>
      <c r="AZ487" s="30" t="str">
        <f>IF(AND($D487&lt;=2029,Zisk!$D$10&gt;=2029),VstupniParametry_SKRYT!$D$13,"")</f>
        <v/>
      </c>
      <c r="BA487" s="28" t="str">
        <f>IF(AND($D487&lt;=2029,Zisk!$D$10&gt;=2029),")","")</f>
        <v/>
      </c>
      <c r="BB487" s="31" t="str">
        <f>IF(AND(D487&lt;2029,2029&lt;=Zisk!$D$10),1,IF(D487=2029,0,""))</f>
        <v/>
      </c>
      <c r="BC487" s="32" t="str">
        <f>IF(AND($D487&lt;=2029,Zisk!$D$10&gt;=2030),"x","")</f>
        <v/>
      </c>
      <c r="BD487" s="28" t="str">
        <f>IF(AND($D487&lt;=2030,Zisk!$D$10&gt;=2030),"(","")</f>
        <v/>
      </c>
      <c r="BE487" s="28" t="str">
        <f>IF(AND($D487&lt;=2030,Zisk!$D$10&gt;=2030),"1","")</f>
        <v/>
      </c>
      <c r="BF487" s="28" t="str">
        <f>IF(AND($D487&lt;=2030,Zisk!$D$10&gt;=2030),"+","")</f>
        <v/>
      </c>
      <c r="BG487" s="30" t="str">
        <f>IF(AND($D487&lt;=2030,Zisk!$D$10&gt;=2030),VstupniParametry_SKRYT!$D$14,"")</f>
        <v/>
      </c>
      <c r="BH487" s="28" t="str">
        <f>IF(AND($D487&lt;=2030,Zisk!$D$10&gt;=2030),")","")</f>
        <v/>
      </c>
      <c r="BI487" s="31" t="str">
        <f>IF(AND(D487&lt;2030,2030&lt;=Zisk!$D$10),1,IF(D487=2030,0,""))</f>
        <v/>
      </c>
      <c r="BJ487" s="33" t="s">
        <v>32</v>
      </c>
      <c r="BK487" s="30">
        <f t="shared" si="244"/>
        <v>1</v>
      </c>
      <c r="BL487" s="28" t="str">
        <f t="shared" si="245"/>
        <v>x</v>
      </c>
      <c r="BM487" s="34">
        <f t="shared" si="246"/>
        <v>1</v>
      </c>
      <c r="BN487" s="30" t="str">
        <f t="shared" si="247"/>
        <v>x</v>
      </c>
      <c r="BO487" s="34">
        <f t="shared" si="232"/>
        <v>1.018</v>
      </c>
      <c r="BP487" s="34" t="str">
        <f t="shared" si="233"/>
        <v/>
      </c>
      <c r="BQ487" s="34" t="str">
        <f t="shared" si="234"/>
        <v/>
      </c>
      <c r="BR487" s="34" t="str">
        <f t="shared" si="235"/>
        <v/>
      </c>
      <c r="BS487" s="34" t="str">
        <f t="shared" si="236"/>
        <v/>
      </c>
      <c r="BT487" s="34" t="str">
        <f t="shared" si="237"/>
        <v/>
      </c>
      <c r="BU487" s="34" t="str">
        <f t="shared" si="238"/>
        <v/>
      </c>
      <c r="BV487" s="34" t="str">
        <f t="shared" si="239"/>
        <v/>
      </c>
      <c r="BW487" s="34" t="str">
        <f t="shared" si="240"/>
        <v/>
      </c>
      <c r="BX487" s="34" t="str">
        <f t="shared" si="241"/>
        <v/>
      </c>
      <c r="BY487" s="34" t="str">
        <f t="shared" si="242"/>
        <v/>
      </c>
      <c r="BZ487" s="33" t="s">
        <v>32</v>
      </c>
      <c r="CA487" s="34">
        <f t="shared" si="243"/>
        <v>1.018</v>
      </c>
      <c r="CB487" s="28"/>
      <c r="CC487" s="29">
        <f>IF(D487&gt;Zisk!$D$10,"",E487*CA487)</f>
        <v>0</v>
      </c>
    </row>
    <row r="488" spans="2:81" x14ac:dyDescent="0.2">
      <c r="B488" s="35" t="str">
        <f>Zisk!B499</f>
        <v/>
      </c>
      <c r="C488" s="35">
        <f>Zisk!C499</f>
        <v>0</v>
      </c>
      <c r="D488" s="35">
        <f>Zisk!E499</f>
        <v>0</v>
      </c>
      <c r="E488" s="36">
        <f>Zisk!D499</f>
        <v>0</v>
      </c>
      <c r="F488" s="36"/>
      <c r="G488" s="35" t="str">
        <f t="shared" si="218"/>
        <v>(</v>
      </c>
      <c r="H488" s="35" t="str">
        <f t="shared" si="219"/>
        <v>1</v>
      </c>
      <c r="I488" s="35" t="str">
        <f t="shared" si="220"/>
        <v>+</v>
      </c>
      <c r="J488" s="37">
        <f>IF($D488&lt;=2021,VstupniParametry_SKRYT!$D$5,"")</f>
        <v>0.02</v>
      </c>
      <c r="K488" s="35" t="str">
        <f t="shared" si="221"/>
        <v>)</v>
      </c>
      <c r="L488" s="38">
        <f>IF($D488&lt;=2021,COUNTIF(Vypocet_SKRYT!T485:AS485,"&gt;=1"),"")</f>
        <v>0</v>
      </c>
      <c r="M488" s="39" t="str">
        <f t="shared" si="222"/>
        <v>x</v>
      </c>
      <c r="N488" s="35" t="str">
        <f t="shared" si="223"/>
        <v>(</v>
      </c>
      <c r="O488" s="35" t="str">
        <f t="shared" si="224"/>
        <v>1</v>
      </c>
      <c r="P488" s="35" t="str">
        <f t="shared" si="225"/>
        <v>+</v>
      </c>
      <c r="Q488" s="37">
        <f>IF($D488&lt;=2024,VstupniParametry_SKRYT!$D$6,"")</f>
        <v>0.06</v>
      </c>
      <c r="R488" s="35" t="str">
        <f t="shared" si="226"/>
        <v>)</v>
      </c>
      <c r="S488" s="38">
        <f>IF($D488&lt;=2024,COUNTIFS(Vypocet_SKRYT!AT485:AV485,"&gt;=1"),"")</f>
        <v>0</v>
      </c>
      <c r="T488" s="39" t="str">
        <f t="shared" si="227"/>
        <v>x</v>
      </c>
      <c r="U488" s="35" t="str">
        <f t="shared" si="228"/>
        <v>(</v>
      </c>
      <c r="V488" s="35" t="str">
        <f t="shared" si="229"/>
        <v>1</v>
      </c>
      <c r="W488" s="35" t="str">
        <f t="shared" si="230"/>
        <v>+</v>
      </c>
      <c r="X488" s="37">
        <f>IF($D488&lt;=2025,VstupniParametry_SKRYT!$D$9,"")</f>
        <v>1.7999999999999999E-2</v>
      </c>
      <c r="Y488" s="35" t="str">
        <f t="shared" si="231"/>
        <v>)</v>
      </c>
      <c r="Z488" s="38">
        <f>IF(AND(D488&lt;2025,2025&lt;=Zisk!$D$10),1,IF(D488=2025,0,""))</f>
        <v>1</v>
      </c>
      <c r="AA488" s="39" t="str">
        <f>IF(AND($D488&lt;=2025,Zisk!$D$10&gt;=2026),"x","")</f>
        <v/>
      </c>
      <c r="AB488" s="35" t="str">
        <f>IF(AND($D488&lt;=2026,Zisk!$D$10&gt;=2026),"(","")</f>
        <v/>
      </c>
      <c r="AC488" s="35" t="str">
        <f>IF(AND($D488&lt;=2026,Zisk!$D$10&gt;=2026),"1","")</f>
        <v/>
      </c>
      <c r="AD488" s="35" t="str">
        <f>IF(AND($D488&lt;=2026,Zisk!$D$10&gt;=2026),"+","")</f>
        <v/>
      </c>
      <c r="AE488" s="37" t="str">
        <f>IF(AND($D488&lt;=2026,Zisk!$D$10&gt;=2026),VstupniParametry_SKRYT!$D$10,"")</f>
        <v/>
      </c>
      <c r="AF488" s="35" t="str">
        <f>IF(AND($D488&lt;=2026,Zisk!$D$10&gt;=2026),")","")</f>
        <v/>
      </c>
      <c r="AG488" s="38" t="str">
        <f>IF(AND(D488&lt;2026,2026&lt;=Zisk!$D$10),1,IF(D488=2026,0,""))</f>
        <v/>
      </c>
      <c r="AH488" s="39" t="str">
        <f>IF(AND($D488&lt;=2026,Zisk!$D$10&gt;=2027),"x","")</f>
        <v/>
      </c>
      <c r="AI488" s="35" t="str">
        <f>IF(AND($D488&lt;=2027,Zisk!$D$10&gt;=2027),"(","")</f>
        <v/>
      </c>
      <c r="AJ488" s="35" t="str">
        <f>IF(AND($D488&lt;=2027,Zisk!$D$10&gt;=2027),"1","")</f>
        <v/>
      </c>
      <c r="AK488" s="35" t="str">
        <f>IF(AND($D488&lt;=2027,Zisk!$D$10&gt;=2027),"+","")</f>
        <v/>
      </c>
      <c r="AL488" s="37" t="str">
        <f>IF(AND($D488&lt;=2027,Zisk!$D$10&gt;=2027),VstupniParametry_SKRYT!$D$11,"")</f>
        <v/>
      </c>
      <c r="AM488" s="35" t="str">
        <f>IF(AND($D488&lt;=2027,Zisk!$D$10&gt;=2027),")","")</f>
        <v/>
      </c>
      <c r="AN488" s="38" t="str">
        <f>IF(AND(D488&lt;2027,2027&lt;=Zisk!$D$10),1,IF(D488=2027,0,""))</f>
        <v/>
      </c>
      <c r="AO488" s="39" t="str">
        <f>IF(AND($D488&lt;=2027,Zisk!$D$10&gt;=2028),"x","")</f>
        <v/>
      </c>
      <c r="AP488" s="35" t="str">
        <f>IF(AND($D488&lt;=2028,Zisk!$D$10&gt;=2028),"(","")</f>
        <v/>
      </c>
      <c r="AQ488" s="35" t="str">
        <f>IF(AND($D488&lt;=2028,Zisk!$D$10&gt;=2028),"1","")</f>
        <v/>
      </c>
      <c r="AR488" s="35" t="str">
        <f>IF(AND($D488&lt;=2028,Zisk!$D$10&gt;=2028),"+","")</f>
        <v/>
      </c>
      <c r="AS488" s="37" t="str">
        <f>IF(AND($D488&lt;=2028,Zisk!$D$10&gt;=2028),VstupniParametry_SKRYT!$D$12,"")</f>
        <v/>
      </c>
      <c r="AT488" s="35" t="str">
        <f>IF(AND($D488&lt;=2028,Zisk!$D$10&gt;=2028),")","")</f>
        <v/>
      </c>
      <c r="AU488" s="38" t="str">
        <f>IF(AND(D488&lt;2028,2028&lt;=Zisk!$D$10),1,IF(D488=2028,0,""))</f>
        <v/>
      </c>
      <c r="AV488" s="39" t="str">
        <f>IF(AND($D488&lt;=2028,Zisk!$D$10&gt;=2029),"x","")</f>
        <v/>
      </c>
      <c r="AW488" s="35" t="str">
        <f>IF(AND($D488&lt;=2029,Zisk!$D$10&gt;=2029),"(","")</f>
        <v/>
      </c>
      <c r="AX488" s="35" t="str">
        <f>IF(AND($D488&lt;=2029,Zisk!$D$10&gt;=2029),"1","")</f>
        <v/>
      </c>
      <c r="AY488" s="35" t="str">
        <f>IF(AND($D488&lt;=2029,Zisk!$D$10&gt;=2029),"+","")</f>
        <v/>
      </c>
      <c r="AZ488" s="37" t="str">
        <f>IF(AND($D488&lt;=2029,Zisk!$D$10&gt;=2029),VstupniParametry_SKRYT!$D$13,"")</f>
        <v/>
      </c>
      <c r="BA488" s="35" t="str">
        <f>IF(AND($D488&lt;=2029,Zisk!$D$10&gt;=2029),")","")</f>
        <v/>
      </c>
      <c r="BB488" s="38" t="str">
        <f>IF(AND(D488&lt;2029,2029&lt;=Zisk!$D$10),1,IF(D488=2029,0,""))</f>
        <v/>
      </c>
      <c r="BC488" s="39" t="str">
        <f>IF(AND($D488&lt;=2029,Zisk!$D$10&gt;=2030),"x","")</f>
        <v/>
      </c>
      <c r="BD488" s="35" t="str">
        <f>IF(AND($D488&lt;=2030,Zisk!$D$10&gt;=2030),"(","")</f>
        <v/>
      </c>
      <c r="BE488" s="35" t="str">
        <f>IF(AND($D488&lt;=2030,Zisk!$D$10&gt;=2030),"1","")</f>
        <v/>
      </c>
      <c r="BF488" s="35" t="str">
        <f>IF(AND($D488&lt;=2030,Zisk!$D$10&gt;=2030),"+","")</f>
        <v/>
      </c>
      <c r="BG488" s="37" t="str">
        <f>IF(AND($D488&lt;=2030,Zisk!$D$10&gt;=2030),VstupniParametry_SKRYT!$D$14,"")</f>
        <v/>
      </c>
      <c r="BH488" s="35" t="str">
        <f>IF(AND($D488&lt;=2030,Zisk!$D$10&gt;=2030),")","")</f>
        <v/>
      </c>
      <c r="BI488" s="38" t="str">
        <f>IF(AND(D488&lt;2030,2030&lt;=Zisk!$D$10),1,IF(D488=2030,0,""))</f>
        <v/>
      </c>
      <c r="BJ488" s="40" t="s">
        <v>32</v>
      </c>
      <c r="BK488" s="37">
        <f t="shared" si="244"/>
        <v>1</v>
      </c>
      <c r="BL488" s="35" t="str">
        <f t="shared" si="245"/>
        <v>x</v>
      </c>
      <c r="BM488" s="41">
        <f t="shared" si="246"/>
        <v>1</v>
      </c>
      <c r="BN488" s="37" t="str">
        <f t="shared" si="247"/>
        <v>x</v>
      </c>
      <c r="BO488" s="41">
        <f t="shared" si="232"/>
        <v>1.018</v>
      </c>
      <c r="BP488" s="41" t="str">
        <f t="shared" si="233"/>
        <v/>
      </c>
      <c r="BQ488" s="41" t="str">
        <f t="shared" si="234"/>
        <v/>
      </c>
      <c r="BR488" s="41" t="str">
        <f t="shared" si="235"/>
        <v/>
      </c>
      <c r="BS488" s="41" t="str">
        <f t="shared" si="236"/>
        <v/>
      </c>
      <c r="BT488" s="41" t="str">
        <f t="shared" si="237"/>
        <v/>
      </c>
      <c r="BU488" s="41" t="str">
        <f t="shared" si="238"/>
        <v/>
      </c>
      <c r="BV488" s="41" t="str">
        <f t="shared" si="239"/>
        <v/>
      </c>
      <c r="BW488" s="41" t="str">
        <f t="shared" si="240"/>
        <v/>
      </c>
      <c r="BX488" s="41" t="str">
        <f t="shared" si="241"/>
        <v/>
      </c>
      <c r="BY488" s="41" t="str">
        <f t="shared" si="242"/>
        <v/>
      </c>
      <c r="BZ488" s="40" t="s">
        <v>32</v>
      </c>
      <c r="CA488" s="41">
        <f t="shared" si="243"/>
        <v>1.018</v>
      </c>
      <c r="CB488" s="35"/>
      <c r="CC488" s="36">
        <f>IF(D488&gt;Zisk!$D$10,"",E488*CA488)</f>
        <v>0</v>
      </c>
    </row>
    <row r="489" spans="2:81" x14ac:dyDescent="0.2">
      <c r="B489" s="28" t="str">
        <f>Zisk!B500</f>
        <v/>
      </c>
      <c r="C489" s="28">
        <f>Zisk!C500</f>
        <v>0</v>
      </c>
      <c r="D489" s="28">
        <f>Zisk!E500</f>
        <v>0</v>
      </c>
      <c r="E489" s="29">
        <f>Zisk!D500</f>
        <v>0</v>
      </c>
      <c r="F489" s="29"/>
      <c r="G489" s="28" t="str">
        <f t="shared" si="218"/>
        <v>(</v>
      </c>
      <c r="H489" s="28" t="str">
        <f t="shared" si="219"/>
        <v>1</v>
      </c>
      <c r="I489" s="28" t="str">
        <f t="shared" si="220"/>
        <v>+</v>
      </c>
      <c r="J489" s="30">
        <f>IF($D489&lt;=2021,VstupniParametry_SKRYT!$D$5,"")</f>
        <v>0.02</v>
      </c>
      <c r="K489" s="28" t="str">
        <f t="shared" si="221"/>
        <v>)</v>
      </c>
      <c r="L489" s="31">
        <f>IF($D489&lt;=2021,COUNTIF(Vypocet_SKRYT!T486:AS486,"&gt;=1"),"")</f>
        <v>0</v>
      </c>
      <c r="M489" s="32" t="str">
        <f t="shared" si="222"/>
        <v>x</v>
      </c>
      <c r="N489" s="28" t="str">
        <f t="shared" si="223"/>
        <v>(</v>
      </c>
      <c r="O489" s="28" t="str">
        <f t="shared" si="224"/>
        <v>1</v>
      </c>
      <c r="P489" s="28" t="str">
        <f t="shared" si="225"/>
        <v>+</v>
      </c>
      <c r="Q489" s="30">
        <f>IF($D489&lt;=2024,VstupniParametry_SKRYT!$D$6,"")</f>
        <v>0.06</v>
      </c>
      <c r="R489" s="28" t="str">
        <f t="shared" si="226"/>
        <v>)</v>
      </c>
      <c r="S489" s="31">
        <f>IF($D489&lt;=2024,COUNTIFS(Vypocet_SKRYT!AT486:AV486,"&gt;=1"),"")</f>
        <v>0</v>
      </c>
      <c r="T489" s="32" t="str">
        <f t="shared" si="227"/>
        <v>x</v>
      </c>
      <c r="U489" s="28" t="str">
        <f t="shared" si="228"/>
        <v>(</v>
      </c>
      <c r="V489" s="28" t="str">
        <f t="shared" si="229"/>
        <v>1</v>
      </c>
      <c r="W489" s="28" t="str">
        <f t="shared" si="230"/>
        <v>+</v>
      </c>
      <c r="X489" s="30">
        <f>IF($D489&lt;=2025,VstupniParametry_SKRYT!$D$9,"")</f>
        <v>1.7999999999999999E-2</v>
      </c>
      <c r="Y489" s="28" t="str">
        <f t="shared" si="231"/>
        <v>)</v>
      </c>
      <c r="Z489" s="31">
        <f>IF(AND(D489&lt;2025,2025&lt;=Zisk!$D$10),1,IF(D489=2025,0,""))</f>
        <v>1</v>
      </c>
      <c r="AA489" s="32" t="str">
        <f>IF(AND($D489&lt;=2025,Zisk!$D$10&gt;=2026),"x","")</f>
        <v/>
      </c>
      <c r="AB489" s="28" t="str">
        <f>IF(AND($D489&lt;=2026,Zisk!$D$10&gt;=2026),"(","")</f>
        <v/>
      </c>
      <c r="AC489" s="28" t="str">
        <f>IF(AND($D489&lt;=2026,Zisk!$D$10&gt;=2026),"1","")</f>
        <v/>
      </c>
      <c r="AD489" s="28" t="str">
        <f>IF(AND($D489&lt;=2026,Zisk!$D$10&gt;=2026),"+","")</f>
        <v/>
      </c>
      <c r="AE489" s="30" t="str">
        <f>IF(AND($D489&lt;=2026,Zisk!$D$10&gt;=2026),VstupniParametry_SKRYT!$D$10,"")</f>
        <v/>
      </c>
      <c r="AF489" s="28" t="str">
        <f>IF(AND($D489&lt;=2026,Zisk!$D$10&gt;=2026),")","")</f>
        <v/>
      </c>
      <c r="AG489" s="31" t="str">
        <f>IF(AND(D489&lt;2026,2026&lt;=Zisk!$D$10),1,IF(D489=2026,0,""))</f>
        <v/>
      </c>
      <c r="AH489" s="32" t="str">
        <f>IF(AND($D489&lt;=2026,Zisk!$D$10&gt;=2027),"x","")</f>
        <v/>
      </c>
      <c r="AI489" s="28" t="str">
        <f>IF(AND($D489&lt;=2027,Zisk!$D$10&gt;=2027),"(","")</f>
        <v/>
      </c>
      <c r="AJ489" s="28" t="str">
        <f>IF(AND($D489&lt;=2027,Zisk!$D$10&gt;=2027),"1","")</f>
        <v/>
      </c>
      <c r="AK489" s="28" t="str">
        <f>IF(AND($D489&lt;=2027,Zisk!$D$10&gt;=2027),"+","")</f>
        <v/>
      </c>
      <c r="AL489" s="30" t="str">
        <f>IF(AND($D489&lt;=2027,Zisk!$D$10&gt;=2027),VstupniParametry_SKRYT!$D$11,"")</f>
        <v/>
      </c>
      <c r="AM489" s="28" t="str">
        <f>IF(AND($D489&lt;=2027,Zisk!$D$10&gt;=2027),")","")</f>
        <v/>
      </c>
      <c r="AN489" s="31" t="str">
        <f>IF(AND(D489&lt;2027,2027&lt;=Zisk!$D$10),1,IF(D489=2027,0,""))</f>
        <v/>
      </c>
      <c r="AO489" s="32" t="str">
        <f>IF(AND($D489&lt;=2027,Zisk!$D$10&gt;=2028),"x","")</f>
        <v/>
      </c>
      <c r="AP489" s="28" t="str">
        <f>IF(AND($D489&lt;=2028,Zisk!$D$10&gt;=2028),"(","")</f>
        <v/>
      </c>
      <c r="AQ489" s="28" t="str">
        <f>IF(AND($D489&lt;=2028,Zisk!$D$10&gt;=2028),"1","")</f>
        <v/>
      </c>
      <c r="AR489" s="28" t="str">
        <f>IF(AND($D489&lt;=2028,Zisk!$D$10&gt;=2028),"+","")</f>
        <v/>
      </c>
      <c r="AS489" s="30" t="str">
        <f>IF(AND($D489&lt;=2028,Zisk!$D$10&gt;=2028),VstupniParametry_SKRYT!$D$12,"")</f>
        <v/>
      </c>
      <c r="AT489" s="28" t="str">
        <f>IF(AND($D489&lt;=2028,Zisk!$D$10&gt;=2028),")","")</f>
        <v/>
      </c>
      <c r="AU489" s="31" t="str">
        <f>IF(AND(D489&lt;2028,2028&lt;=Zisk!$D$10),1,IF(D489=2028,0,""))</f>
        <v/>
      </c>
      <c r="AV489" s="32" t="str">
        <f>IF(AND($D489&lt;=2028,Zisk!$D$10&gt;=2029),"x","")</f>
        <v/>
      </c>
      <c r="AW489" s="28" t="str">
        <f>IF(AND($D489&lt;=2029,Zisk!$D$10&gt;=2029),"(","")</f>
        <v/>
      </c>
      <c r="AX489" s="28" t="str">
        <f>IF(AND($D489&lt;=2029,Zisk!$D$10&gt;=2029),"1","")</f>
        <v/>
      </c>
      <c r="AY489" s="28" t="str">
        <f>IF(AND($D489&lt;=2029,Zisk!$D$10&gt;=2029),"+","")</f>
        <v/>
      </c>
      <c r="AZ489" s="30" t="str">
        <f>IF(AND($D489&lt;=2029,Zisk!$D$10&gt;=2029),VstupniParametry_SKRYT!$D$13,"")</f>
        <v/>
      </c>
      <c r="BA489" s="28" t="str">
        <f>IF(AND($D489&lt;=2029,Zisk!$D$10&gt;=2029),")","")</f>
        <v/>
      </c>
      <c r="BB489" s="31" t="str">
        <f>IF(AND(D489&lt;2029,2029&lt;=Zisk!$D$10),1,IF(D489=2029,0,""))</f>
        <v/>
      </c>
      <c r="BC489" s="32" t="str">
        <f>IF(AND($D489&lt;=2029,Zisk!$D$10&gt;=2030),"x","")</f>
        <v/>
      </c>
      <c r="BD489" s="28" t="str">
        <f>IF(AND($D489&lt;=2030,Zisk!$D$10&gt;=2030),"(","")</f>
        <v/>
      </c>
      <c r="BE489" s="28" t="str">
        <f>IF(AND($D489&lt;=2030,Zisk!$D$10&gt;=2030),"1","")</f>
        <v/>
      </c>
      <c r="BF489" s="28" t="str">
        <f>IF(AND($D489&lt;=2030,Zisk!$D$10&gt;=2030),"+","")</f>
        <v/>
      </c>
      <c r="BG489" s="30" t="str">
        <f>IF(AND($D489&lt;=2030,Zisk!$D$10&gt;=2030),VstupniParametry_SKRYT!$D$14,"")</f>
        <v/>
      </c>
      <c r="BH489" s="28" t="str">
        <f>IF(AND($D489&lt;=2030,Zisk!$D$10&gt;=2030),")","")</f>
        <v/>
      </c>
      <c r="BI489" s="31" t="str">
        <f>IF(AND(D489&lt;2030,2030&lt;=Zisk!$D$10),1,IF(D489=2030,0,""))</f>
        <v/>
      </c>
      <c r="BJ489" s="33" t="s">
        <v>32</v>
      </c>
      <c r="BK489" s="30">
        <f t="shared" si="244"/>
        <v>1</v>
      </c>
      <c r="BL489" s="28" t="str">
        <f t="shared" si="245"/>
        <v>x</v>
      </c>
      <c r="BM489" s="34">
        <f t="shared" si="246"/>
        <v>1</v>
      </c>
      <c r="BN489" s="30" t="str">
        <f t="shared" si="247"/>
        <v>x</v>
      </c>
      <c r="BO489" s="34">
        <f t="shared" si="232"/>
        <v>1.018</v>
      </c>
      <c r="BP489" s="34" t="str">
        <f t="shared" si="233"/>
        <v/>
      </c>
      <c r="BQ489" s="34" t="str">
        <f t="shared" si="234"/>
        <v/>
      </c>
      <c r="BR489" s="34" t="str">
        <f t="shared" si="235"/>
        <v/>
      </c>
      <c r="BS489" s="34" t="str">
        <f t="shared" si="236"/>
        <v/>
      </c>
      <c r="BT489" s="34" t="str">
        <f t="shared" si="237"/>
        <v/>
      </c>
      <c r="BU489" s="34" t="str">
        <f t="shared" si="238"/>
        <v/>
      </c>
      <c r="BV489" s="34" t="str">
        <f t="shared" si="239"/>
        <v/>
      </c>
      <c r="BW489" s="34" t="str">
        <f t="shared" si="240"/>
        <v/>
      </c>
      <c r="BX489" s="34" t="str">
        <f t="shared" si="241"/>
        <v/>
      </c>
      <c r="BY489" s="34" t="str">
        <f t="shared" si="242"/>
        <v/>
      </c>
      <c r="BZ489" s="33" t="s">
        <v>32</v>
      </c>
      <c r="CA489" s="34">
        <f t="shared" si="243"/>
        <v>1.018</v>
      </c>
      <c r="CB489" s="28"/>
      <c r="CC489" s="29">
        <f>IF(D489&gt;Zisk!$D$10,"",E489*CA489)</f>
        <v>0</v>
      </c>
    </row>
    <row r="490" spans="2:81" x14ac:dyDescent="0.2">
      <c r="B490" s="35" t="str">
        <f>Zisk!B501</f>
        <v/>
      </c>
      <c r="C490" s="35">
        <f>Zisk!C501</f>
        <v>0</v>
      </c>
      <c r="D490" s="35">
        <f>Zisk!E501</f>
        <v>0</v>
      </c>
      <c r="E490" s="36">
        <f>Zisk!D501</f>
        <v>0</v>
      </c>
      <c r="F490" s="36"/>
      <c r="G490" s="35" t="str">
        <f t="shared" si="218"/>
        <v>(</v>
      </c>
      <c r="H490" s="35" t="str">
        <f t="shared" si="219"/>
        <v>1</v>
      </c>
      <c r="I490" s="35" t="str">
        <f t="shared" si="220"/>
        <v>+</v>
      </c>
      <c r="J490" s="37">
        <f>IF($D490&lt;=2021,VstupniParametry_SKRYT!$D$5,"")</f>
        <v>0.02</v>
      </c>
      <c r="K490" s="35" t="str">
        <f t="shared" si="221"/>
        <v>)</v>
      </c>
      <c r="L490" s="38">
        <f>IF($D490&lt;=2021,COUNTIF(Vypocet_SKRYT!T487:AS487,"&gt;=1"),"")</f>
        <v>0</v>
      </c>
      <c r="M490" s="39" t="str">
        <f t="shared" si="222"/>
        <v>x</v>
      </c>
      <c r="N490" s="35" t="str">
        <f t="shared" si="223"/>
        <v>(</v>
      </c>
      <c r="O490" s="35" t="str">
        <f t="shared" si="224"/>
        <v>1</v>
      </c>
      <c r="P490" s="35" t="str">
        <f t="shared" si="225"/>
        <v>+</v>
      </c>
      <c r="Q490" s="37">
        <f>IF($D490&lt;=2024,VstupniParametry_SKRYT!$D$6,"")</f>
        <v>0.06</v>
      </c>
      <c r="R490" s="35" t="str">
        <f t="shared" si="226"/>
        <v>)</v>
      </c>
      <c r="S490" s="38">
        <f>IF($D490&lt;=2024,COUNTIFS(Vypocet_SKRYT!AT487:AV487,"&gt;=1"),"")</f>
        <v>0</v>
      </c>
      <c r="T490" s="39" t="str">
        <f t="shared" si="227"/>
        <v>x</v>
      </c>
      <c r="U490" s="35" t="str">
        <f t="shared" si="228"/>
        <v>(</v>
      </c>
      <c r="V490" s="35" t="str">
        <f t="shared" si="229"/>
        <v>1</v>
      </c>
      <c r="W490" s="35" t="str">
        <f t="shared" si="230"/>
        <v>+</v>
      </c>
      <c r="X490" s="37">
        <f>IF($D490&lt;=2025,VstupniParametry_SKRYT!$D$9,"")</f>
        <v>1.7999999999999999E-2</v>
      </c>
      <c r="Y490" s="35" t="str">
        <f t="shared" si="231"/>
        <v>)</v>
      </c>
      <c r="Z490" s="38">
        <f>IF(AND(D490&lt;2025,2025&lt;=Zisk!$D$10),1,IF(D490=2025,0,""))</f>
        <v>1</v>
      </c>
      <c r="AA490" s="39" t="str">
        <f>IF(AND($D490&lt;=2025,Zisk!$D$10&gt;=2026),"x","")</f>
        <v/>
      </c>
      <c r="AB490" s="35" t="str">
        <f>IF(AND($D490&lt;=2026,Zisk!$D$10&gt;=2026),"(","")</f>
        <v/>
      </c>
      <c r="AC490" s="35" t="str">
        <f>IF(AND($D490&lt;=2026,Zisk!$D$10&gt;=2026),"1","")</f>
        <v/>
      </c>
      <c r="AD490" s="35" t="str">
        <f>IF(AND($D490&lt;=2026,Zisk!$D$10&gt;=2026),"+","")</f>
        <v/>
      </c>
      <c r="AE490" s="37" t="str">
        <f>IF(AND($D490&lt;=2026,Zisk!$D$10&gt;=2026),VstupniParametry_SKRYT!$D$10,"")</f>
        <v/>
      </c>
      <c r="AF490" s="35" t="str">
        <f>IF(AND($D490&lt;=2026,Zisk!$D$10&gt;=2026),")","")</f>
        <v/>
      </c>
      <c r="AG490" s="38" t="str">
        <f>IF(AND(D490&lt;2026,2026&lt;=Zisk!$D$10),1,IF(D490=2026,0,""))</f>
        <v/>
      </c>
      <c r="AH490" s="39" t="str">
        <f>IF(AND($D490&lt;=2026,Zisk!$D$10&gt;=2027),"x","")</f>
        <v/>
      </c>
      <c r="AI490" s="35" t="str">
        <f>IF(AND($D490&lt;=2027,Zisk!$D$10&gt;=2027),"(","")</f>
        <v/>
      </c>
      <c r="AJ490" s="35" t="str">
        <f>IF(AND($D490&lt;=2027,Zisk!$D$10&gt;=2027),"1","")</f>
        <v/>
      </c>
      <c r="AK490" s="35" t="str">
        <f>IF(AND($D490&lt;=2027,Zisk!$D$10&gt;=2027),"+","")</f>
        <v/>
      </c>
      <c r="AL490" s="37" t="str">
        <f>IF(AND($D490&lt;=2027,Zisk!$D$10&gt;=2027),VstupniParametry_SKRYT!$D$11,"")</f>
        <v/>
      </c>
      <c r="AM490" s="35" t="str">
        <f>IF(AND($D490&lt;=2027,Zisk!$D$10&gt;=2027),")","")</f>
        <v/>
      </c>
      <c r="AN490" s="38" t="str">
        <f>IF(AND(D490&lt;2027,2027&lt;=Zisk!$D$10),1,IF(D490=2027,0,""))</f>
        <v/>
      </c>
      <c r="AO490" s="39" t="str">
        <f>IF(AND($D490&lt;=2027,Zisk!$D$10&gt;=2028),"x","")</f>
        <v/>
      </c>
      <c r="AP490" s="35" t="str">
        <f>IF(AND($D490&lt;=2028,Zisk!$D$10&gt;=2028),"(","")</f>
        <v/>
      </c>
      <c r="AQ490" s="35" t="str">
        <f>IF(AND($D490&lt;=2028,Zisk!$D$10&gt;=2028),"1","")</f>
        <v/>
      </c>
      <c r="AR490" s="35" t="str">
        <f>IF(AND($D490&lt;=2028,Zisk!$D$10&gt;=2028),"+","")</f>
        <v/>
      </c>
      <c r="AS490" s="37" t="str">
        <f>IF(AND($D490&lt;=2028,Zisk!$D$10&gt;=2028),VstupniParametry_SKRYT!$D$12,"")</f>
        <v/>
      </c>
      <c r="AT490" s="35" t="str">
        <f>IF(AND($D490&lt;=2028,Zisk!$D$10&gt;=2028),")","")</f>
        <v/>
      </c>
      <c r="AU490" s="38" t="str">
        <f>IF(AND(D490&lt;2028,2028&lt;=Zisk!$D$10),1,IF(D490=2028,0,""))</f>
        <v/>
      </c>
      <c r="AV490" s="39" t="str">
        <f>IF(AND($D490&lt;=2028,Zisk!$D$10&gt;=2029),"x","")</f>
        <v/>
      </c>
      <c r="AW490" s="35" t="str">
        <f>IF(AND($D490&lt;=2029,Zisk!$D$10&gt;=2029),"(","")</f>
        <v/>
      </c>
      <c r="AX490" s="35" t="str">
        <f>IF(AND($D490&lt;=2029,Zisk!$D$10&gt;=2029),"1","")</f>
        <v/>
      </c>
      <c r="AY490" s="35" t="str">
        <f>IF(AND($D490&lt;=2029,Zisk!$D$10&gt;=2029),"+","")</f>
        <v/>
      </c>
      <c r="AZ490" s="37" t="str">
        <f>IF(AND($D490&lt;=2029,Zisk!$D$10&gt;=2029),VstupniParametry_SKRYT!$D$13,"")</f>
        <v/>
      </c>
      <c r="BA490" s="35" t="str">
        <f>IF(AND($D490&lt;=2029,Zisk!$D$10&gt;=2029),")","")</f>
        <v/>
      </c>
      <c r="BB490" s="38" t="str">
        <f>IF(AND(D490&lt;2029,2029&lt;=Zisk!$D$10),1,IF(D490=2029,0,""))</f>
        <v/>
      </c>
      <c r="BC490" s="39" t="str">
        <f>IF(AND($D490&lt;=2029,Zisk!$D$10&gt;=2030),"x","")</f>
        <v/>
      </c>
      <c r="BD490" s="35" t="str">
        <f>IF(AND($D490&lt;=2030,Zisk!$D$10&gt;=2030),"(","")</f>
        <v/>
      </c>
      <c r="BE490" s="35" t="str">
        <f>IF(AND($D490&lt;=2030,Zisk!$D$10&gt;=2030),"1","")</f>
        <v/>
      </c>
      <c r="BF490" s="35" t="str">
        <f>IF(AND($D490&lt;=2030,Zisk!$D$10&gt;=2030),"+","")</f>
        <v/>
      </c>
      <c r="BG490" s="37" t="str">
        <f>IF(AND($D490&lt;=2030,Zisk!$D$10&gt;=2030),VstupniParametry_SKRYT!$D$14,"")</f>
        <v/>
      </c>
      <c r="BH490" s="35" t="str">
        <f>IF(AND($D490&lt;=2030,Zisk!$D$10&gt;=2030),")","")</f>
        <v/>
      </c>
      <c r="BI490" s="38" t="str">
        <f>IF(AND(D490&lt;2030,2030&lt;=Zisk!$D$10),1,IF(D490=2030,0,""))</f>
        <v/>
      </c>
      <c r="BJ490" s="40" t="s">
        <v>32</v>
      </c>
      <c r="BK490" s="37">
        <f t="shared" si="244"/>
        <v>1</v>
      </c>
      <c r="BL490" s="35" t="str">
        <f t="shared" si="245"/>
        <v>x</v>
      </c>
      <c r="BM490" s="41">
        <f t="shared" si="246"/>
        <v>1</v>
      </c>
      <c r="BN490" s="37" t="str">
        <f t="shared" si="247"/>
        <v>x</v>
      </c>
      <c r="BO490" s="41">
        <f t="shared" si="232"/>
        <v>1.018</v>
      </c>
      <c r="BP490" s="41" t="str">
        <f t="shared" si="233"/>
        <v/>
      </c>
      <c r="BQ490" s="41" t="str">
        <f t="shared" si="234"/>
        <v/>
      </c>
      <c r="BR490" s="41" t="str">
        <f t="shared" si="235"/>
        <v/>
      </c>
      <c r="BS490" s="41" t="str">
        <f t="shared" si="236"/>
        <v/>
      </c>
      <c r="BT490" s="41" t="str">
        <f t="shared" si="237"/>
        <v/>
      </c>
      <c r="BU490" s="41" t="str">
        <f t="shared" si="238"/>
        <v/>
      </c>
      <c r="BV490" s="41" t="str">
        <f t="shared" si="239"/>
        <v/>
      </c>
      <c r="BW490" s="41" t="str">
        <f t="shared" si="240"/>
        <v/>
      </c>
      <c r="BX490" s="41" t="str">
        <f t="shared" si="241"/>
        <v/>
      </c>
      <c r="BY490" s="41" t="str">
        <f t="shared" si="242"/>
        <v/>
      </c>
      <c r="BZ490" s="40" t="s">
        <v>32</v>
      </c>
      <c r="CA490" s="41">
        <f t="shared" si="243"/>
        <v>1.018</v>
      </c>
      <c r="CB490" s="35"/>
      <c r="CC490" s="36">
        <f>IF(D490&gt;Zisk!$D$10,"",E490*CA490)</f>
        <v>0</v>
      </c>
    </row>
    <row r="491" spans="2:81" x14ac:dyDescent="0.2">
      <c r="B491" s="28" t="str">
        <f>Zisk!B502</f>
        <v/>
      </c>
      <c r="C491" s="28">
        <f>Zisk!C502</f>
        <v>0</v>
      </c>
      <c r="D491" s="28">
        <f>Zisk!E502</f>
        <v>0</v>
      </c>
      <c r="E491" s="29">
        <f>Zisk!D502</f>
        <v>0</v>
      </c>
      <c r="F491" s="29"/>
      <c r="G491" s="28" t="str">
        <f t="shared" si="218"/>
        <v>(</v>
      </c>
      <c r="H491" s="28" t="str">
        <f t="shared" si="219"/>
        <v>1</v>
      </c>
      <c r="I491" s="28" t="str">
        <f t="shared" si="220"/>
        <v>+</v>
      </c>
      <c r="J491" s="30">
        <f>IF($D491&lt;=2021,VstupniParametry_SKRYT!$D$5,"")</f>
        <v>0.02</v>
      </c>
      <c r="K491" s="28" t="str">
        <f t="shared" si="221"/>
        <v>)</v>
      </c>
      <c r="L491" s="31">
        <f>IF($D491&lt;=2021,COUNTIF(Vypocet_SKRYT!T488:AS488,"&gt;=1"),"")</f>
        <v>0</v>
      </c>
      <c r="M491" s="32" t="str">
        <f t="shared" si="222"/>
        <v>x</v>
      </c>
      <c r="N491" s="28" t="str">
        <f t="shared" si="223"/>
        <v>(</v>
      </c>
      <c r="O491" s="28" t="str">
        <f t="shared" si="224"/>
        <v>1</v>
      </c>
      <c r="P491" s="28" t="str">
        <f t="shared" si="225"/>
        <v>+</v>
      </c>
      <c r="Q491" s="30">
        <f>IF($D491&lt;=2024,VstupniParametry_SKRYT!$D$6,"")</f>
        <v>0.06</v>
      </c>
      <c r="R491" s="28" t="str">
        <f t="shared" si="226"/>
        <v>)</v>
      </c>
      <c r="S491" s="31">
        <f>IF($D491&lt;=2024,COUNTIFS(Vypocet_SKRYT!AT488:AV488,"&gt;=1"),"")</f>
        <v>0</v>
      </c>
      <c r="T491" s="32" t="str">
        <f t="shared" si="227"/>
        <v>x</v>
      </c>
      <c r="U491" s="28" t="str">
        <f t="shared" si="228"/>
        <v>(</v>
      </c>
      <c r="V491" s="28" t="str">
        <f t="shared" si="229"/>
        <v>1</v>
      </c>
      <c r="W491" s="28" t="str">
        <f t="shared" si="230"/>
        <v>+</v>
      </c>
      <c r="X491" s="30">
        <f>IF($D491&lt;=2025,VstupniParametry_SKRYT!$D$9,"")</f>
        <v>1.7999999999999999E-2</v>
      </c>
      <c r="Y491" s="28" t="str">
        <f t="shared" si="231"/>
        <v>)</v>
      </c>
      <c r="Z491" s="31">
        <f>IF(AND(D491&lt;2025,2025&lt;=Zisk!$D$10),1,IF(D491=2025,0,""))</f>
        <v>1</v>
      </c>
      <c r="AA491" s="32" t="str">
        <f>IF(AND($D491&lt;=2025,Zisk!$D$10&gt;=2026),"x","")</f>
        <v/>
      </c>
      <c r="AB491" s="28" t="str">
        <f>IF(AND($D491&lt;=2026,Zisk!$D$10&gt;=2026),"(","")</f>
        <v/>
      </c>
      <c r="AC491" s="28" t="str">
        <f>IF(AND($D491&lt;=2026,Zisk!$D$10&gt;=2026),"1","")</f>
        <v/>
      </c>
      <c r="AD491" s="28" t="str">
        <f>IF(AND($D491&lt;=2026,Zisk!$D$10&gt;=2026),"+","")</f>
        <v/>
      </c>
      <c r="AE491" s="30" t="str">
        <f>IF(AND($D491&lt;=2026,Zisk!$D$10&gt;=2026),VstupniParametry_SKRYT!$D$10,"")</f>
        <v/>
      </c>
      <c r="AF491" s="28" t="str">
        <f>IF(AND($D491&lt;=2026,Zisk!$D$10&gt;=2026),")","")</f>
        <v/>
      </c>
      <c r="AG491" s="31" t="str">
        <f>IF(AND(D491&lt;2026,2026&lt;=Zisk!$D$10),1,IF(D491=2026,0,""))</f>
        <v/>
      </c>
      <c r="AH491" s="32" t="str">
        <f>IF(AND($D491&lt;=2026,Zisk!$D$10&gt;=2027),"x","")</f>
        <v/>
      </c>
      <c r="AI491" s="28" t="str">
        <f>IF(AND($D491&lt;=2027,Zisk!$D$10&gt;=2027),"(","")</f>
        <v/>
      </c>
      <c r="AJ491" s="28" t="str">
        <f>IF(AND($D491&lt;=2027,Zisk!$D$10&gt;=2027),"1","")</f>
        <v/>
      </c>
      <c r="AK491" s="28" t="str">
        <f>IF(AND($D491&lt;=2027,Zisk!$D$10&gt;=2027),"+","")</f>
        <v/>
      </c>
      <c r="AL491" s="30" t="str">
        <f>IF(AND($D491&lt;=2027,Zisk!$D$10&gt;=2027),VstupniParametry_SKRYT!$D$11,"")</f>
        <v/>
      </c>
      <c r="AM491" s="28" t="str">
        <f>IF(AND($D491&lt;=2027,Zisk!$D$10&gt;=2027),")","")</f>
        <v/>
      </c>
      <c r="AN491" s="31" t="str">
        <f>IF(AND(D491&lt;2027,2027&lt;=Zisk!$D$10),1,IF(D491=2027,0,""))</f>
        <v/>
      </c>
      <c r="AO491" s="32" t="str">
        <f>IF(AND($D491&lt;=2027,Zisk!$D$10&gt;=2028),"x","")</f>
        <v/>
      </c>
      <c r="AP491" s="28" t="str">
        <f>IF(AND($D491&lt;=2028,Zisk!$D$10&gt;=2028),"(","")</f>
        <v/>
      </c>
      <c r="AQ491" s="28" t="str">
        <f>IF(AND($D491&lt;=2028,Zisk!$D$10&gt;=2028),"1","")</f>
        <v/>
      </c>
      <c r="AR491" s="28" t="str">
        <f>IF(AND($D491&lt;=2028,Zisk!$D$10&gt;=2028),"+","")</f>
        <v/>
      </c>
      <c r="AS491" s="30" t="str">
        <f>IF(AND($D491&lt;=2028,Zisk!$D$10&gt;=2028),VstupniParametry_SKRYT!$D$12,"")</f>
        <v/>
      </c>
      <c r="AT491" s="28" t="str">
        <f>IF(AND($D491&lt;=2028,Zisk!$D$10&gt;=2028),")","")</f>
        <v/>
      </c>
      <c r="AU491" s="31" t="str">
        <f>IF(AND(D491&lt;2028,2028&lt;=Zisk!$D$10),1,IF(D491=2028,0,""))</f>
        <v/>
      </c>
      <c r="AV491" s="32" t="str">
        <f>IF(AND($D491&lt;=2028,Zisk!$D$10&gt;=2029),"x","")</f>
        <v/>
      </c>
      <c r="AW491" s="28" t="str">
        <f>IF(AND($D491&lt;=2029,Zisk!$D$10&gt;=2029),"(","")</f>
        <v/>
      </c>
      <c r="AX491" s="28" t="str">
        <f>IF(AND($D491&lt;=2029,Zisk!$D$10&gt;=2029),"1","")</f>
        <v/>
      </c>
      <c r="AY491" s="28" t="str">
        <f>IF(AND($D491&lt;=2029,Zisk!$D$10&gt;=2029),"+","")</f>
        <v/>
      </c>
      <c r="AZ491" s="30" t="str">
        <f>IF(AND($D491&lt;=2029,Zisk!$D$10&gt;=2029),VstupniParametry_SKRYT!$D$13,"")</f>
        <v/>
      </c>
      <c r="BA491" s="28" t="str">
        <f>IF(AND($D491&lt;=2029,Zisk!$D$10&gt;=2029),")","")</f>
        <v/>
      </c>
      <c r="BB491" s="31" t="str">
        <f>IF(AND(D491&lt;2029,2029&lt;=Zisk!$D$10),1,IF(D491=2029,0,""))</f>
        <v/>
      </c>
      <c r="BC491" s="32" t="str">
        <f>IF(AND($D491&lt;=2029,Zisk!$D$10&gt;=2030),"x","")</f>
        <v/>
      </c>
      <c r="BD491" s="28" t="str">
        <f>IF(AND($D491&lt;=2030,Zisk!$D$10&gt;=2030),"(","")</f>
        <v/>
      </c>
      <c r="BE491" s="28" t="str">
        <f>IF(AND($D491&lt;=2030,Zisk!$D$10&gt;=2030),"1","")</f>
        <v/>
      </c>
      <c r="BF491" s="28" t="str">
        <f>IF(AND($D491&lt;=2030,Zisk!$D$10&gt;=2030),"+","")</f>
        <v/>
      </c>
      <c r="BG491" s="30" t="str">
        <f>IF(AND($D491&lt;=2030,Zisk!$D$10&gt;=2030),VstupniParametry_SKRYT!$D$14,"")</f>
        <v/>
      </c>
      <c r="BH491" s="28" t="str">
        <f>IF(AND($D491&lt;=2030,Zisk!$D$10&gt;=2030),")","")</f>
        <v/>
      </c>
      <c r="BI491" s="31" t="str">
        <f>IF(AND(D491&lt;2030,2030&lt;=Zisk!$D$10),1,IF(D491=2030,0,""))</f>
        <v/>
      </c>
      <c r="BJ491" s="33" t="s">
        <v>32</v>
      </c>
      <c r="BK491" s="30">
        <f t="shared" si="244"/>
        <v>1</v>
      </c>
      <c r="BL491" s="28" t="str">
        <f t="shared" si="245"/>
        <v>x</v>
      </c>
      <c r="BM491" s="34">
        <f t="shared" si="246"/>
        <v>1</v>
      </c>
      <c r="BN491" s="30" t="str">
        <f t="shared" si="247"/>
        <v>x</v>
      </c>
      <c r="BO491" s="34">
        <f t="shared" si="232"/>
        <v>1.018</v>
      </c>
      <c r="BP491" s="34" t="str">
        <f t="shared" si="233"/>
        <v/>
      </c>
      <c r="BQ491" s="34" t="str">
        <f t="shared" si="234"/>
        <v/>
      </c>
      <c r="BR491" s="34" t="str">
        <f t="shared" si="235"/>
        <v/>
      </c>
      <c r="BS491" s="34" t="str">
        <f t="shared" si="236"/>
        <v/>
      </c>
      <c r="BT491" s="34" t="str">
        <f t="shared" si="237"/>
        <v/>
      </c>
      <c r="BU491" s="34" t="str">
        <f t="shared" si="238"/>
        <v/>
      </c>
      <c r="BV491" s="34" t="str">
        <f t="shared" si="239"/>
        <v/>
      </c>
      <c r="BW491" s="34" t="str">
        <f t="shared" si="240"/>
        <v/>
      </c>
      <c r="BX491" s="34" t="str">
        <f t="shared" si="241"/>
        <v/>
      </c>
      <c r="BY491" s="34" t="str">
        <f t="shared" si="242"/>
        <v/>
      </c>
      <c r="BZ491" s="33" t="s">
        <v>32</v>
      </c>
      <c r="CA491" s="34">
        <f t="shared" si="243"/>
        <v>1.018</v>
      </c>
      <c r="CB491" s="28"/>
      <c r="CC491" s="29">
        <f>IF(D491&gt;Zisk!$D$10,"",E491*CA491)</f>
        <v>0</v>
      </c>
    </row>
    <row r="492" spans="2:81" x14ac:dyDescent="0.2">
      <c r="B492" s="35" t="str">
        <f>Zisk!B503</f>
        <v/>
      </c>
      <c r="C492" s="35">
        <f>Zisk!C503</f>
        <v>0</v>
      </c>
      <c r="D492" s="35">
        <f>Zisk!E503</f>
        <v>0</v>
      </c>
      <c r="E492" s="36">
        <f>Zisk!D503</f>
        <v>0</v>
      </c>
      <c r="F492" s="36"/>
      <c r="G492" s="35" t="str">
        <f t="shared" si="218"/>
        <v>(</v>
      </c>
      <c r="H492" s="35" t="str">
        <f t="shared" si="219"/>
        <v>1</v>
      </c>
      <c r="I492" s="35" t="str">
        <f t="shared" si="220"/>
        <v>+</v>
      </c>
      <c r="J492" s="37">
        <f>IF($D492&lt;=2021,VstupniParametry_SKRYT!$D$5,"")</f>
        <v>0.02</v>
      </c>
      <c r="K492" s="35" t="str">
        <f t="shared" si="221"/>
        <v>)</v>
      </c>
      <c r="L492" s="38">
        <f>IF($D492&lt;=2021,COUNTIF(Vypocet_SKRYT!T489:AS489,"&gt;=1"),"")</f>
        <v>0</v>
      </c>
      <c r="M492" s="39" t="str">
        <f t="shared" si="222"/>
        <v>x</v>
      </c>
      <c r="N492" s="35" t="str">
        <f t="shared" si="223"/>
        <v>(</v>
      </c>
      <c r="O492" s="35" t="str">
        <f t="shared" si="224"/>
        <v>1</v>
      </c>
      <c r="P492" s="35" t="str">
        <f t="shared" si="225"/>
        <v>+</v>
      </c>
      <c r="Q492" s="37">
        <f>IF($D492&lt;=2024,VstupniParametry_SKRYT!$D$6,"")</f>
        <v>0.06</v>
      </c>
      <c r="R492" s="35" t="str">
        <f t="shared" si="226"/>
        <v>)</v>
      </c>
      <c r="S492" s="38">
        <f>IF($D492&lt;=2024,COUNTIFS(Vypocet_SKRYT!AT489:AV489,"&gt;=1"),"")</f>
        <v>0</v>
      </c>
      <c r="T492" s="39" t="str">
        <f t="shared" si="227"/>
        <v>x</v>
      </c>
      <c r="U492" s="35" t="str">
        <f t="shared" si="228"/>
        <v>(</v>
      </c>
      <c r="V492" s="35" t="str">
        <f t="shared" si="229"/>
        <v>1</v>
      </c>
      <c r="W492" s="35" t="str">
        <f t="shared" si="230"/>
        <v>+</v>
      </c>
      <c r="X492" s="37">
        <f>IF($D492&lt;=2025,VstupniParametry_SKRYT!$D$9,"")</f>
        <v>1.7999999999999999E-2</v>
      </c>
      <c r="Y492" s="35" t="str">
        <f t="shared" si="231"/>
        <v>)</v>
      </c>
      <c r="Z492" s="38">
        <f>IF(AND(D492&lt;2025,2025&lt;=Zisk!$D$10),1,IF(D492=2025,0,""))</f>
        <v>1</v>
      </c>
      <c r="AA492" s="39" t="str">
        <f>IF(AND($D492&lt;=2025,Zisk!$D$10&gt;=2026),"x","")</f>
        <v/>
      </c>
      <c r="AB492" s="35" t="str">
        <f>IF(AND($D492&lt;=2026,Zisk!$D$10&gt;=2026),"(","")</f>
        <v/>
      </c>
      <c r="AC492" s="35" t="str">
        <f>IF(AND($D492&lt;=2026,Zisk!$D$10&gt;=2026),"1","")</f>
        <v/>
      </c>
      <c r="AD492" s="35" t="str">
        <f>IF(AND($D492&lt;=2026,Zisk!$D$10&gt;=2026),"+","")</f>
        <v/>
      </c>
      <c r="AE492" s="37" t="str">
        <f>IF(AND($D492&lt;=2026,Zisk!$D$10&gt;=2026),VstupniParametry_SKRYT!$D$10,"")</f>
        <v/>
      </c>
      <c r="AF492" s="35" t="str">
        <f>IF(AND($D492&lt;=2026,Zisk!$D$10&gt;=2026),")","")</f>
        <v/>
      </c>
      <c r="AG492" s="38" t="str">
        <f>IF(AND(D492&lt;2026,2026&lt;=Zisk!$D$10),1,IF(D492=2026,0,""))</f>
        <v/>
      </c>
      <c r="AH492" s="39" t="str">
        <f>IF(AND($D492&lt;=2026,Zisk!$D$10&gt;=2027),"x","")</f>
        <v/>
      </c>
      <c r="AI492" s="35" t="str">
        <f>IF(AND($D492&lt;=2027,Zisk!$D$10&gt;=2027),"(","")</f>
        <v/>
      </c>
      <c r="AJ492" s="35" t="str">
        <f>IF(AND($D492&lt;=2027,Zisk!$D$10&gt;=2027),"1","")</f>
        <v/>
      </c>
      <c r="AK492" s="35" t="str">
        <f>IF(AND($D492&lt;=2027,Zisk!$D$10&gt;=2027),"+","")</f>
        <v/>
      </c>
      <c r="AL492" s="37" t="str">
        <f>IF(AND($D492&lt;=2027,Zisk!$D$10&gt;=2027),VstupniParametry_SKRYT!$D$11,"")</f>
        <v/>
      </c>
      <c r="AM492" s="35" t="str">
        <f>IF(AND($D492&lt;=2027,Zisk!$D$10&gt;=2027),")","")</f>
        <v/>
      </c>
      <c r="AN492" s="38" t="str">
        <f>IF(AND(D492&lt;2027,2027&lt;=Zisk!$D$10),1,IF(D492=2027,0,""))</f>
        <v/>
      </c>
      <c r="AO492" s="39" t="str">
        <f>IF(AND($D492&lt;=2027,Zisk!$D$10&gt;=2028),"x","")</f>
        <v/>
      </c>
      <c r="AP492" s="35" t="str">
        <f>IF(AND($D492&lt;=2028,Zisk!$D$10&gt;=2028),"(","")</f>
        <v/>
      </c>
      <c r="AQ492" s="35" t="str">
        <f>IF(AND($D492&lt;=2028,Zisk!$D$10&gt;=2028),"1","")</f>
        <v/>
      </c>
      <c r="AR492" s="35" t="str">
        <f>IF(AND($D492&lt;=2028,Zisk!$D$10&gt;=2028),"+","")</f>
        <v/>
      </c>
      <c r="AS492" s="37" t="str">
        <f>IF(AND($D492&lt;=2028,Zisk!$D$10&gt;=2028),VstupniParametry_SKRYT!$D$12,"")</f>
        <v/>
      </c>
      <c r="AT492" s="35" t="str">
        <f>IF(AND($D492&lt;=2028,Zisk!$D$10&gt;=2028),")","")</f>
        <v/>
      </c>
      <c r="AU492" s="38" t="str">
        <f>IF(AND(D492&lt;2028,2028&lt;=Zisk!$D$10),1,IF(D492=2028,0,""))</f>
        <v/>
      </c>
      <c r="AV492" s="39" t="str">
        <f>IF(AND($D492&lt;=2028,Zisk!$D$10&gt;=2029),"x","")</f>
        <v/>
      </c>
      <c r="AW492" s="35" t="str">
        <f>IF(AND($D492&lt;=2029,Zisk!$D$10&gt;=2029),"(","")</f>
        <v/>
      </c>
      <c r="AX492" s="35" t="str">
        <f>IF(AND($D492&lt;=2029,Zisk!$D$10&gt;=2029),"1","")</f>
        <v/>
      </c>
      <c r="AY492" s="35" t="str">
        <f>IF(AND($D492&lt;=2029,Zisk!$D$10&gt;=2029),"+","")</f>
        <v/>
      </c>
      <c r="AZ492" s="37" t="str">
        <f>IF(AND($D492&lt;=2029,Zisk!$D$10&gt;=2029),VstupniParametry_SKRYT!$D$13,"")</f>
        <v/>
      </c>
      <c r="BA492" s="35" t="str">
        <f>IF(AND($D492&lt;=2029,Zisk!$D$10&gt;=2029),")","")</f>
        <v/>
      </c>
      <c r="BB492" s="38" t="str">
        <f>IF(AND(D492&lt;2029,2029&lt;=Zisk!$D$10),1,IF(D492=2029,0,""))</f>
        <v/>
      </c>
      <c r="BC492" s="39" t="str">
        <f>IF(AND($D492&lt;=2029,Zisk!$D$10&gt;=2030),"x","")</f>
        <v/>
      </c>
      <c r="BD492" s="35" t="str">
        <f>IF(AND($D492&lt;=2030,Zisk!$D$10&gt;=2030),"(","")</f>
        <v/>
      </c>
      <c r="BE492" s="35" t="str">
        <f>IF(AND($D492&lt;=2030,Zisk!$D$10&gt;=2030),"1","")</f>
        <v/>
      </c>
      <c r="BF492" s="35" t="str">
        <f>IF(AND($D492&lt;=2030,Zisk!$D$10&gt;=2030),"+","")</f>
        <v/>
      </c>
      <c r="BG492" s="37" t="str">
        <f>IF(AND($D492&lt;=2030,Zisk!$D$10&gt;=2030),VstupniParametry_SKRYT!$D$14,"")</f>
        <v/>
      </c>
      <c r="BH492" s="35" t="str">
        <f>IF(AND($D492&lt;=2030,Zisk!$D$10&gt;=2030),")","")</f>
        <v/>
      </c>
      <c r="BI492" s="38" t="str">
        <f>IF(AND(D492&lt;2030,2030&lt;=Zisk!$D$10),1,IF(D492=2030,0,""))</f>
        <v/>
      </c>
      <c r="BJ492" s="40" t="s">
        <v>32</v>
      </c>
      <c r="BK492" s="37">
        <f t="shared" si="244"/>
        <v>1</v>
      </c>
      <c r="BL492" s="35" t="str">
        <f t="shared" si="245"/>
        <v>x</v>
      </c>
      <c r="BM492" s="41">
        <f t="shared" si="246"/>
        <v>1</v>
      </c>
      <c r="BN492" s="37" t="str">
        <f t="shared" si="247"/>
        <v>x</v>
      </c>
      <c r="BO492" s="41">
        <f t="shared" si="232"/>
        <v>1.018</v>
      </c>
      <c r="BP492" s="41" t="str">
        <f t="shared" si="233"/>
        <v/>
      </c>
      <c r="BQ492" s="41" t="str">
        <f t="shared" si="234"/>
        <v/>
      </c>
      <c r="BR492" s="41" t="str">
        <f t="shared" si="235"/>
        <v/>
      </c>
      <c r="BS492" s="41" t="str">
        <f t="shared" si="236"/>
        <v/>
      </c>
      <c r="BT492" s="41" t="str">
        <f t="shared" si="237"/>
        <v/>
      </c>
      <c r="BU492" s="41" t="str">
        <f t="shared" si="238"/>
        <v/>
      </c>
      <c r="BV492" s="41" t="str">
        <f t="shared" si="239"/>
        <v/>
      </c>
      <c r="BW492" s="41" t="str">
        <f t="shared" si="240"/>
        <v/>
      </c>
      <c r="BX492" s="41" t="str">
        <f t="shared" si="241"/>
        <v/>
      </c>
      <c r="BY492" s="41" t="str">
        <f t="shared" si="242"/>
        <v/>
      </c>
      <c r="BZ492" s="40" t="s">
        <v>32</v>
      </c>
      <c r="CA492" s="41">
        <f t="shared" si="243"/>
        <v>1.018</v>
      </c>
      <c r="CB492" s="35"/>
      <c r="CC492" s="36">
        <f>IF(D492&gt;Zisk!$D$10,"",E492*CA492)</f>
        <v>0</v>
      </c>
    </row>
    <row r="493" spans="2:81" x14ac:dyDescent="0.2">
      <c r="B493" s="28" t="str">
        <f>Zisk!B504</f>
        <v/>
      </c>
      <c r="C493" s="28">
        <f>Zisk!C504</f>
        <v>0</v>
      </c>
      <c r="D493" s="28">
        <f>Zisk!E504</f>
        <v>0</v>
      </c>
      <c r="E493" s="29">
        <f>Zisk!D504</f>
        <v>0</v>
      </c>
      <c r="F493" s="29"/>
      <c r="G493" s="28" t="str">
        <f t="shared" si="218"/>
        <v>(</v>
      </c>
      <c r="H493" s="28" t="str">
        <f t="shared" si="219"/>
        <v>1</v>
      </c>
      <c r="I493" s="28" t="str">
        <f t="shared" si="220"/>
        <v>+</v>
      </c>
      <c r="J493" s="30">
        <f>IF($D493&lt;=2021,VstupniParametry_SKRYT!$D$5,"")</f>
        <v>0.02</v>
      </c>
      <c r="K493" s="28" t="str">
        <f t="shared" si="221"/>
        <v>)</v>
      </c>
      <c r="L493" s="31">
        <f>IF($D493&lt;=2021,COUNTIF(Vypocet_SKRYT!T490:AS490,"&gt;=1"),"")</f>
        <v>0</v>
      </c>
      <c r="M493" s="32" t="str">
        <f t="shared" si="222"/>
        <v>x</v>
      </c>
      <c r="N493" s="28" t="str">
        <f t="shared" si="223"/>
        <v>(</v>
      </c>
      <c r="O493" s="28" t="str">
        <f t="shared" si="224"/>
        <v>1</v>
      </c>
      <c r="P493" s="28" t="str">
        <f t="shared" si="225"/>
        <v>+</v>
      </c>
      <c r="Q493" s="30">
        <f>IF($D493&lt;=2024,VstupniParametry_SKRYT!$D$6,"")</f>
        <v>0.06</v>
      </c>
      <c r="R493" s="28" t="str">
        <f t="shared" si="226"/>
        <v>)</v>
      </c>
      <c r="S493" s="31">
        <f>IF($D493&lt;=2024,COUNTIFS(Vypocet_SKRYT!AT490:AV490,"&gt;=1"),"")</f>
        <v>0</v>
      </c>
      <c r="T493" s="32" t="str">
        <f t="shared" si="227"/>
        <v>x</v>
      </c>
      <c r="U493" s="28" t="str">
        <f t="shared" si="228"/>
        <v>(</v>
      </c>
      <c r="V493" s="28" t="str">
        <f t="shared" si="229"/>
        <v>1</v>
      </c>
      <c r="W493" s="28" t="str">
        <f t="shared" si="230"/>
        <v>+</v>
      </c>
      <c r="X493" s="30">
        <f>IF($D493&lt;=2025,VstupniParametry_SKRYT!$D$9,"")</f>
        <v>1.7999999999999999E-2</v>
      </c>
      <c r="Y493" s="28" t="str">
        <f t="shared" si="231"/>
        <v>)</v>
      </c>
      <c r="Z493" s="31">
        <f>IF(AND(D493&lt;2025,2025&lt;=Zisk!$D$10),1,IF(D493=2025,0,""))</f>
        <v>1</v>
      </c>
      <c r="AA493" s="32" t="str">
        <f>IF(AND($D493&lt;=2025,Zisk!$D$10&gt;=2026),"x","")</f>
        <v/>
      </c>
      <c r="AB493" s="28" t="str">
        <f>IF(AND($D493&lt;=2026,Zisk!$D$10&gt;=2026),"(","")</f>
        <v/>
      </c>
      <c r="AC493" s="28" t="str">
        <f>IF(AND($D493&lt;=2026,Zisk!$D$10&gt;=2026),"1","")</f>
        <v/>
      </c>
      <c r="AD493" s="28" t="str">
        <f>IF(AND($D493&lt;=2026,Zisk!$D$10&gt;=2026),"+","")</f>
        <v/>
      </c>
      <c r="AE493" s="30" t="str">
        <f>IF(AND($D493&lt;=2026,Zisk!$D$10&gt;=2026),VstupniParametry_SKRYT!$D$10,"")</f>
        <v/>
      </c>
      <c r="AF493" s="28" t="str">
        <f>IF(AND($D493&lt;=2026,Zisk!$D$10&gt;=2026),")","")</f>
        <v/>
      </c>
      <c r="AG493" s="31" t="str">
        <f>IF(AND(D493&lt;2026,2026&lt;=Zisk!$D$10),1,IF(D493=2026,0,""))</f>
        <v/>
      </c>
      <c r="AH493" s="32" t="str">
        <f>IF(AND($D493&lt;=2026,Zisk!$D$10&gt;=2027),"x","")</f>
        <v/>
      </c>
      <c r="AI493" s="28" t="str">
        <f>IF(AND($D493&lt;=2027,Zisk!$D$10&gt;=2027),"(","")</f>
        <v/>
      </c>
      <c r="AJ493" s="28" t="str">
        <f>IF(AND($D493&lt;=2027,Zisk!$D$10&gt;=2027),"1","")</f>
        <v/>
      </c>
      <c r="AK493" s="28" t="str">
        <f>IF(AND($D493&lt;=2027,Zisk!$D$10&gt;=2027),"+","")</f>
        <v/>
      </c>
      <c r="AL493" s="30" t="str">
        <f>IF(AND($D493&lt;=2027,Zisk!$D$10&gt;=2027),VstupniParametry_SKRYT!$D$11,"")</f>
        <v/>
      </c>
      <c r="AM493" s="28" t="str">
        <f>IF(AND($D493&lt;=2027,Zisk!$D$10&gt;=2027),")","")</f>
        <v/>
      </c>
      <c r="AN493" s="31" t="str">
        <f>IF(AND(D493&lt;2027,2027&lt;=Zisk!$D$10),1,IF(D493=2027,0,""))</f>
        <v/>
      </c>
      <c r="AO493" s="32" t="str">
        <f>IF(AND($D493&lt;=2027,Zisk!$D$10&gt;=2028),"x","")</f>
        <v/>
      </c>
      <c r="AP493" s="28" t="str">
        <f>IF(AND($D493&lt;=2028,Zisk!$D$10&gt;=2028),"(","")</f>
        <v/>
      </c>
      <c r="AQ493" s="28" t="str">
        <f>IF(AND($D493&lt;=2028,Zisk!$D$10&gt;=2028),"1","")</f>
        <v/>
      </c>
      <c r="AR493" s="28" t="str">
        <f>IF(AND($D493&lt;=2028,Zisk!$D$10&gt;=2028),"+","")</f>
        <v/>
      </c>
      <c r="AS493" s="30" t="str">
        <f>IF(AND($D493&lt;=2028,Zisk!$D$10&gt;=2028),VstupniParametry_SKRYT!$D$12,"")</f>
        <v/>
      </c>
      <c r="AT493" s="28" t="str">
        <f>IF(AND($D493&lt;=2028,Zisk!$D$10&gt;=2028),")","")</f>
        <v/>
      </c>
      <c r="AU493" s="31" t="str">
        <f>IF(AND(D493&lt;2028,2028&lt;=Zisk!$D$10),1,IF(D493=2028,0,""))</f>
        <v/>
      </c>
      <c r="AV493" s="32" t="str">
        <f>IF(AND($D493&lt;=2028,Zisk!$D$10&gt;=2029),"x","")</f>
        <v/>
      </c>
      <c r="AW493" s="28" t="str">
        <f>IF(AND($D493&lt;=2029,Zisk!$D$10&gt;=2029),"(","")</f>
        <v/>
      </c>
      <c r="AX493" s="28" t="str">
        <f>IF(AND($D493&lt;=2029,Zisk!$D$10&gt;=2029),"1","")</f>
        <v/>
      </c>
      <c r="AY493" s="28" t="str">
        <f>IF(AND($D493&lt;=2029,Zisk!$D$10&gt;=2029),"+","")</f>
        <v/>
      </c>
      <c r="AZ493" s="30" t="str">
        <f>IF(AND($D493&lt;=2029,Zisk!$D$10&gt;=2029),VstupniParametry_SKRYT!$D$13,"")</f>
        <v/>
      </c>
      <c r="BA493" s="28" t="str">
        <f>IF(AND($D493&lt;=2029,Zisk!$D$10&gt;=2029),")","")</f>
        <v/>
      </c>
      <c r="BB493" s="31" t="str">
        <f>IF(AND(D493&lt;2029,2029&lt;=Zisk!$D$10),1,IF(D493=2029,0,""))</f>
        <v/>
      </c>
      <c r="BC493" s="32" t="str">
        <f>IF(AND($D493&lt;=2029,Zisk!$D$10&gt;=2030),"x","")</f>
        <v/>
      </c>
      <c r="BD493" s="28" t="str">
        <f>IF(AND($D493&lt;=2030,Zisk!$D$10&gt;=2030),"(","")</f>
        <v/>
      </c>
      <c r="BE493" s="28" t="str">
        <f>IF(AND($D493&lt;=2030,Zisk!$D$10&gt;=2030),"1","")</f>
        <v/>
      </c>
      <c r="BF493" s="28" t="str">
        <f>IF(AND($D493&lt;=2030,Zisk!$D$10&gt;=2030),"+","")</f>
        <v/>
      </c>
      <c r="BG493" s="30" t="str">
        <f>IF(AND($D493&lt;=2030,Zisk!$D$10&gt;=2030),VstupniParametry_SKRYT!$D$14,"")</f>
        <v/>
      </c>
      <c r="BH493" s="28" t="str">
        <f>IF(AND($D493&lt;=2030,Zisk!$D$10&gt;=2030),")","")</f>
        <v/>
      </c>
      <c r="BI493" s="31" t="str">
        <f>IF(AND(D493&lt;2030,2030&lt;=Zisk!$D$10),1,IF(D493=2030,0,""))</f>
        <v/>
      </c>
      <c r="BJ493" s="33" t="s">
        <v>32</v>
      </c>
      <c r="BK493" s="30">
        <f t="shared" si="244"/>
        <v>1</v>
      </c>
      <c r="BL493" s="28" t="str">
        <f t="shared" si="245"/>
        <v>x</v>
      </c>
      <c r="BM493" s="34">
        <f t="shared" si="246"/>
        <v>1</v>
      </c>
      <c r="BN493" s="30" t="str">
        <f t="shared" si="247"/>
        <v>x</v>
      </c>
      <c r="BO493" s="34">
        <f t="shared" si="232"/>
        <v>1.018</v>
      </c>
      <c r="BP493" s="34" t="str">
        <f t="shared" si="233"/>
        <v/>
      </c>
      <c r="BQ493" s="34" t="str">
        <f t="shared" si="234"/>
        <v/>
      </c>
      <c r="BR493" s="34" t="str">
        <f t="shared" si="235"/>
        <v/>
      </c>
      <c r="BS493" s="34" t="str">
        <f t="shared" si="236"/>
        <v/>
      </c>
      <c r="BT493" s="34" t="str">
        <f t="shared" si="237"/>
        <v/>
      </c>
      <c r="BU493" s="34" t="str">
        <f t="shared" si="238"/>
        <v/>
      </c>
      <c r="BV493" s="34" t="str">
        <f t="shared" si="239"/>
        <v/>
      </c>
      <c r="BW493" s="34" t="str">
        <f t="shared" si="240"/>
        <v/>
      </c>
      <c r="BX493" s="34" t="str">
        <f t="shared" si="241"/>
        <v/>
      </c>
      <c r="BY493" s="34" t="str">
        <f t="shared" si="242"/>
        <v/>
      </c>
      <c r="BZ493" s="33" t="s">
        <v>32</v>
      </c>
      <c r="CA493" s="34">
        <f t="shared" si="243"/>
        <v>1.018</v>
      </c>
      <c r="CB493" s="28"/>
      <c r="CC493" s="29">
        <f>IF(D493&gt;Zisk!$D$10,"",E493*CA493)</f>
        <v>0</v>
      </c>
    </row>
    <row r="494" spans="2:81" x14ac:dyDescent="0.2">
      <c r="B494" s="35" t="str">
        <f>Zisk!B505</f>
        <v/>
      </c>
      <c r="C494" s="35">
        <f>Zisk!C505</f>
        <v>0</v>
      </c>
      <c r="D494" s="35">
        <f>Zisk!E505</f>
        <v>0</v>
      </c>
      <c r="E494" s="36">
        <f>Zisk!D505</f>
        <v>0</v>
      </c>
      <c r="F494" s="36"/>
      <c r="G494" s="35" t="str">
        <f t="shared" si="218"/>
        <v>(</v>
      </c>
      <c r="H494" s="35" t="str">
        <f t="shared" si="219"/>
        <v>1</v>
      </c>
      <c r="I494" s="35" t="str">
        <f t="shared" si="220"/>
        <v>+</v>
      </c>
      <c r="J494" s="37">
        <f>IF($D494&lt;=2021,VstupniParametry_SKRYT!$D$5,"")</f>
        <v>0.02</v>
      </c>
      <c r="K494" s="35" t="str">
        <f t="shared" si="221"/>
        <v>)</v>
      </c>
      <c r="L494" s="38">
        <f>IF($D494&lt;=2021,COUNTIF(Vypocet_SKRYT!T491:AS491,"&gt;=1"),"")</f>
        <v>0</v>
      </c>
      <c r="M494" s="39" t="str">
        <f t="shared" si="222"/>
        <v>x</v>
      </c>
      <c r="N494" s="35" t="str">
        <f t="shared" si="223"/>
        <v>(</v>
      </c>
      <c r="O494" s="35" t="str">
        <f t="shared" si="224"/>
        <v>1</v>
      </c>
      <c r="P494" s="35" t="str">
        <f t="shared" si="225"/>
        <v>+</v>
      </c>
      <c r="Q494" s="37">
        <f>IF($D494&lt;=2024,VstupniParametry_SKRYT!$D$6,"")</f>
        <v>0.06</v>
      </c>
      <c r="R494" s="35" t="str">
        <f t="shared" si="226"/>
        <v>)</v>
      </c>
      <c r="S494" s="38">
        <f>IF($D494&lt;=2024,COUNTIFS(Vypocet_SKRYT!AT491:AV491,"&gt;=1"),"")</f>
        <v>0</v>
      </c>
      <c r="T494" s="39" t="str">
        <f t="shared" si="227"/>
        <v>x</v>
      </c>
      <c r="U494" s="35" t="str">
        <f t="shared" si="228"/>
        <v>(</v>
      </c>
      <c r="V494" s="35" t="str">
        <f t="shared" si="229"/>
        <v>1</v>
      </c>
      <c r="W494" s="35" t="str">
        <f t="shared" si="230"/>
        <v>+</v>
      </c>
      <c r="X494" s="37">
        <f>IF($D494&lt;=2025,VstupniParametry_SKRYT!$D$9,"")</f>
        <v>1.7999999999999999E-2</v>
      </c>
      <c r="Y494" s="35" t="str">
        <f t="shared" si="231"/>
        <v>)</v>
      </c>
      <c r="Z494" s="38">
        <f>IF(AND(D494&lt;2025,2025&lt;=Zisk!$D$10),1,IF(D494=2025,0,""))</f>
        <v>1</v>
      </c>
      <c r="AA494" s="39" t="str">
        <f>IF(AND($D494&lt;=2025,Zisk!$D$10&gt;=2026),"x","")</f>
        <v/>
      </c>
      <c r="AB494" s="35" t="str">
        <f>IF(AND($D494&lt;=2026,Zisk!$D$10&gt;=2026),"(","")</f>
        <v/>
      </c>
      <c r="AC494" s="35" t="str">
        <f>IF(AND($D494&lt;=2026,Zisk!$D$10&gt;=2026),"1","")</f>
        <v/>
      </c>
      <c r="AD494" s="35" t="str">
        <f>IF(AND($D494&lt;=2026,Zisk!$D$10&gt;=2026),"+","")</f>
        <v/>
      </c>
      <c r="AE494" s="37" t="str">
        <f>IF(AND($D494&lt;=2026,Zisk!$D$10&gt;=2026),VstupniParametry_SKRYT!$D$10,"")</f>
        <v/>
      </c>
      <c r="AF494" s="35" t="str">
        <f>IF(AND($D494&lt;=2026,Zisk!$D$10&gt;=2026),")","")</f>
        <v/>
      </c>
      <c r="AG494" s="38" t="str">
        <f>IF(AND(D494&lt;2026,2026&lt;=Zisk!$D$10),1,IF(D494=2026,0,""))</f>
        <v/>
      </c>
      <c r="AH494" s="39" t="str">
        <f>IF(AND($D494&lt;=2026,Zisk!$D$10&gt;=2027),"x","")</f>
        <v/>
      </c>
      <c r="AI494" s="35" t="str">
        <f>IF(AND($D494&lt;=2027,Zisk!$D$10&gt;=2027),"(","")</f>
        <v/>
      </c>
      <c r="AJ494" s="35" t="str">
        <f>IF(AND($D494&lt;=2027,Zisk!$D$10&gt;=2027),"1","")</f>
        <v/>
      </c>
      <c r="AK494" s="35" t="str">
        <f>IF(AND($D494&lt;=2027,Zisk!$D$10&gt;=2027),"+","")</f>
        <v/>
      </c>
      <c r="AL494" s="37" t="str">
        <f>IF(AND($D494&lt;=2027,Zisk!$D$10&gt;=2027),VstupniParametry_SKRYT!$D$11,"")</f>
        <v/>
      </c>
      <c r="AM494" s="35" t="str">
        <f>IF(AND($D494&lt;=2027,Zisk!$D$10&gt;=2027),")","")</f>
        <v/>
      </c>
      <c r="AN494" s="38" t="str">
        <f>IF(AND(D494&lt;2027,2027&lt;=Zisk!$D$10),1,IF(D494=2027,0,""))</f>
        <v/>
      </c>
      <c r="AO494" s="39" t="str">
        <f>IF(AND($D494&lt;=2027,Zisk!$D$10&gt;=2028),"x","")</f>
        <v/>
      </c>
      <c r="AP494" s="35" t="str">
        <f>IF(AND($D494&lt;=2028,Zisk!$D$10&gt;=2028),"(","")</f>
        <v/>
      </c>
      <c r="AQ494" s="35" t="str">
        <f>IF(AND($D494&lt;=2028,Zisk!$D$10&gt;=2028),"1","")</f>
        <v/>
      </c>
      <c r="AR494" s="35" t="str">
        <f>IF(AND($D494&lt;=2028,Zisk!$D$10&gt;=2028),"+","")</f>
        <v/>
      </c>
      <c r="AS494" s="37" t="str">
        <f>IF(AND($D494&lt;=2028,Zisk!$D$10&gt;=2028),VstupniParametry_SKRYT!$D$12,"")</f>
        <v/>
      </c>
      <c r="AT494" s="35" t="str">
        <f>IF(AND($D494&lt;=2028,Zisk!$D$10&gt;=2028),")","")</f>
        <v/>
      </c>
      <c r="AU494" s="38" t="str">
        <f>IF(AND(D494&lt;2028,2028&lt;=Zisk!$D$10),1,IF(D494=2028,0,""))</f>
        <v/>
      </c>
      <c r="AV494" s="39" t="str">
        <f>IF(AND($D494&lt;=2028,Zisk!$D$10&gt;=2029),"x","")</f>
        <v/>
      </c>
      <c r="AW494" s="35" t="str">
        <f>IF(AND($D494&lt;=2029,Zisk!$D$10&gt;=2029),"(","")</f>
        <v/>
      </c>
      <c r="AX494" s="35" t="str">
        <f>IF(AND($D494&lt;=2029,Zisk!$D$10&gt;=2029),"1","")</f>
        <v/>
      </c>
      <c r="AY494" s="35" t="str">
        <f>IF(AND($D494&lt;=2029,Zisk!$D$10&gt;=2029),"+","")</f>
        <v/>
      </c>
      <c r="AZ494" s="37" t="str">
        <f>IF(AND($D494&lt;=2029,Zisk!$D$10&gt;=2029),VstupniParametry_SKRYT!$D$13,"")</f>
        <v/>
      </c>
      <c r="BA494" s="35" t="str">
        <f>IF(AND($D494&lt;=2029,Zisk!$D$10&gt;=2029),")","")</f>
        <v/>
      </c>
      <c r="BB494" s="38" t="str">
        <f>IF(AND(D494&lt;2029,2029&lt;=Zisk!$D$10),1,IF(D494=2029,0,""))</f>
        <v/>
      </c>
      <c r="BC494" s="39" t="str">
        <f>IF(AND($D494&lt;=2029,Zisk!$D$10&gt;=2030),"x","")</f>
        <v/>
      </c>
      <c r="BD494" s="35" t="str">
        <f>IF(AND($D494&lt;=2030,Zisk!$D$10&gt;=2030),"(","")</f>
        <v/>
      </c>
      <c r="BE494" s="35" t="str">
        <f>IF(AND($D494&lt;=2030,Zisk!$D$10&gt;=2030),"1","")</f>
        <v/>
      </c>
      <c r="BF494" s="35" t="str">
        <f>IF(AND($D494&lt;=2030,Zisk!$D$10&gt;=2030),"+","")</f>
        <v/>
      </c>
      <c r="BG494" s="37" t="str">
        <f>IF(AND($D494&lt;=2030,Zisk!$D$10&gt;=2030),VstupniParametry_SKRYT!$D$14,"")</f>
        <v/>
      </c>
      <c r="BH494" s="35" t="str">
        <f>IF(AND($D494&lt;=2030,Zisk!$D$10&gt;=2030),")","")</f>
        <v/>
      </c>
      <c r="BI494" s="38" t="str">
        <f>IF(AND(D494&lt;2030,2030&lt;=Zisk!$D$10),1,IF(D494=2030,0,""))</f>
        <v/>
      </c>
      <c r="BJ494" s="40" t="s">
        <v>32</v>
      </c>
      <c r="BK494" s="37">
        <f t="shared" si="244"/>
        <v>1</v>
      </c>
      <c r="BL494" s="35" t="str">
        <f t="shared" si="245"/>
        <v>x</v>
      </c>
      <c r="BM494" s="41">
        <f t="shared" si="246"/>
        <v>1</v>
      </c>
      <c r="BN494" s="37" t="str">
        <f t="shared" si="247"/>
        <v>x</v>
      </c>
      <c r="BO494" s="41">
        <f t="shared" si="232"/>
        <v>1.018</v>
      </c>
      <c r="BP494" s="41" t="str">
        <f t="shared" si="233"/>
        <v/>
      </c>
      <c r="BQ494" s="41" t="str">
        <f t="shared" si="234"/>
        <v/>
      </c>
      <c r="BR494" s="41" t="str">
        <f t="shared" si="235"/>
        <v/>
      </c>
      <c r="BS494" s="41" t="str">
        <f t="shared" si="236"/>
        <v/>
      </c>
      <c r="BT494" s="41" t="str">
        <f t="shared" si="237"/>
        <v/>
      </c>
      <c r="BU494" s="41" t="str">
        <f t="shared" si="238"/>
        <v/>
      </c>
      <c r="BV494" s="41" t="str">
        <f t="shared" si="239"/>
        <v/>
      </c>
      <c r="BW494" s="41" t="str">
        <f t="shared" si="240"/>
        <v/>
      </c>
      <c r="BX494" s="41" t="str">
        <f t="shared" si="241"/>
        <v/>
      </c>
      <c r="BY494" s="41" t="str">
        <f t="shared" si="242"/>
        <v/>
      </c>
      <c r="BZ494" s="40" t="s">
        <v>32</v>
      </c>
      <c r="CA494" s="41">
        <f t="shared" si="243"/>
        <v>1.018</v>
      </c>
      <c r="CB494" s="35"/>
      <c r="CC494" s="36">
        <f>IF(D494&gt;Zisk!$D$10,"",E494*CA494)</f>
        <v>0</v>
      </c>
    </row>
    <row r="495" spans="2:81" x14ac:dyDescent="0.2">
      <c r="B495" s="28" t="str">
        <f>Zisk!B506</f>
        <v/>
      </c>
      <c r="C495" s="28">
        <f>Zisk!C506</f>
        <v>0</v>
      </c>
      <c r="D495" s="28">
        <f>Zisk!E506</f>
        <v>0</v>
      </c>
      <c r="E495" s="29">
        <f>Zisk!D506</f>
        <v>0</v>
      </c>
      <c r="F495" s="29"/>
      <c r="G495" s="28" t="str">
        <f t="shared" si="218"/>
        <v>(</v>
      </c>
      <c r="H495" s="28" t="str">
        <f t="shared" si="219"/>
        <v>1</v>
      </c>
      <c r="I495" s="28" t="str">
        <f t="shared" si="220"/>
        <v>+</v>
      </c>
      <c r="J495" s="30">
        <f>IF($D495&lt;=2021,VstupniParametry_SKRYT!$D$5,"")</f>
        <v>0.02</v>
      </c>
      <c r="K495" s="28" t="str">
        <f t="shared" si="221"/>
        <v>)</v>
      </c>
      <c r="L495" s="31">
        <f>IF($D495&lt;=2021,COUNTIF(Vypocet_SKRYT!T492:AS492,"&gt;=1"),"")</f>
        <v>0</v>
      </c>
      <c r="M495" s="32" t="str">
        <f t="shared" si="222"/>
        <v>x</v>
      </c>
      <c r="N495" s="28" t="str">
        <f t="shared" si="223"/>
        <v>(</v>
      </c>
      <c r="O495" s="28" t="str">
        <f t="shared" si="224"/>
        <v>1</v>
      </c>
      <c r="P495" s="28" t="str">
        <f t="shared" si="225"/>
        <v>+</v>
      </c>
      <c r="Q495" s="30">
        <f>IF($D495&lt;=2024,VstupniParametry_SKRYT!$D$6,"")</f>
        <v>0.06</v>
      </c>
      <c r="R495" s="28" t="str">
        <f t="shared" si="226"/>
        <v>)</v>
      </c>
      <c r="S495" s="31">
        <f>IF($D495&lt;=2024,COUNTIFS(Vypocet_SKRYT!AT492:AV492,"&gt;=1"),"")</f>
        <v>0</v>
      </c>
      <c r="T495" s="32" t="str">
        <f t="shared" si="227"/>
        <v>x</v>
      </c>
      <c r="U495" s="28" t="str">
        <f t="shared" si="228"/>
        <v>(</v>
      </c>
      <c r="V495" s="28" t="str">
        <f t="shared" si="229"/>
        <v>1</v>
      </c>
      <c r="W495" s="28" t="str">
        <f t="shared" si="230"/>
        <v>+</v>
      </c>
      <c r="X495" s="30">
        <f>IF($D495&lt;=2025,VstupniParametry_SKRYT!$D$9,"")</f>
        <v>1.7999999999999999E-2</v>
      </c>
      <c r="Y495" s="28" t="str">
        <f t="shared" si="231"/>
        <v>)</v>
      </c>
      <c r="Z495" s="31">
        <f>IF(AND(D495&lt;2025,2025&lt;=Zisk!$D$10),1,IF(D495=2025,0,""))</f>
        <v>1</v>
      </c>
      <c r="AA495" s="32" t="str">
        <f>IF(AND($D495&lt;=2025,Zisk!$D$10&gt;=2026),"x","")</f>
        <v/>
      </c>
      <c r="AB495" s="28" t="str">
        <f>IF(AND($D495&lt;=2026,Zisk!$D$10&gt;=2026),"(","")</f>
        <v/>
      </c>
      <c r="AC495" s="28" t="str">
        <f>IF(AND($D495&lt;=2026,Zisk!$D$10&gt;=2026),"1","")</f>
        <v/>
      </c>
      <c r="AD495" s="28" t="str">
        <f>IF(AND($D495&lt;=2026,Zisk!$D$10&gt;=2026),"+","")</f>
        <v/>
      </c>
      <c r="AE495" s="30" t="str">
        <f>IF(AND($D495&lt;=2026,Zisk!$D$10&gt;=2026),VstupniParametry_SKRYT!$D$10,"")</f>
        <v/>
      </c>
      <c r="AF495" s="28" t="str">
        <f>IF(AND($D495&lt;=2026,Zisk!$D$10&gt;=2026),")","")</f>
        <v/>
      </c>
      <c r="AG495" s="31" t="str">
        <f>IF(AND(D495&lt;2026,2026&lt;=Zisk!$D$10),1,IF(D495=2026,0,""))</f>
        <v/>
      </c>
      <c r="AH495" s="32" t="str">
        <f>IF(AND($D495&lt;=2026,Zisk!$D$10&gt;=2027),"x","")</f>
        <v/>
      </c>
      <c r="AI495" s="28" t="str">
        <f>IF(AND($D495&lt;=2027,Zisk!$D$10&gt;=2027),"(","")</f>
        <v/>
      </c>
      <c r="AJ495" s="28" t="str">
        <f>IF(AND($D495&lt;=2027,Zisk!$D$10&gt;=2027),"1","")</f>
        <v/>
      </c>
      <c r="AK495" s="28" t="str">
        <f>IF(AND($D495&lt;=2027,Zisk!$D$10&gt;=2027),"+","")</f>
        <v/>
      </c>
      <c r="AL495" s="30" t="str">
        <f>IF(AND($D495&lt;=2027,Zisk!$D$10&gt;=2027),VstupniParametry_SKRYT!$D$11,"")</f>
        <v/>
      </c>
      <c r="AM495" s="28" t="str">
        <f>IF(AND($D495&lt;=2027,Zisk!$D$10&gt;=2027),")","")</f>
        <v/>
      </c>
      <c r="AN495" s="31" t="str">
        <f>IF(AND(D495&lt;2027,2027&lt;=Zisk!$D$10),1,IF(D495=2027,0,""))</f>
        <v/>
      </c>
      <c r="AO495" s="32" t="str">
        <f>IF(AND($D495&lt;=2027,Zisk!$D$10&gt;=2028),"x","")</f>
        <v/>
      </c>
      <c r="AP495" s="28" t="str">
        <f>IF(AND($D495&lt;=2028,Zisk!$D$10&gt;=2028),"(","")</f>
        <v/>
      </c>
      <c r="AQ495" s="28" t="str">
        <f>IF(AND($D495&lt;=2028,Zisk!$D$10&gt;=2028),"1","")</f>
        <v/>
      </c>
      <c r="AR495" s="28" t="str">
        <f>IF(AND($D495&lt;=2028,Zisk!$D$10&gt;=2028),"+","")</f>
        <v/>
      </c>
      <c r="AS495" s="30" t="str">
        <f>IF(AND($D495&lt;=2028,Zisk!$D$10&gt;=2028),VstupniParametry_SKRYT!$D$12,"")</f>
        <v/>
      </c>
      <c r="AT495" s="28" t="str">
        <f>IF(AND($D495&lt;=2028,Zisk!$D$10&gt;=2028),")","")</f>
        <v/>
      </c>
      <c r="AU495" s="31" t="str">
        <f>IF(AND(D495&lt;2028,2028&lt;=Zisk!$D$10),1,IF(D495=2028,0,""))</f>
        <v/>
      </c>
      <c r="AV495" s="32" t="str">
        <f>IF(AND($D495&lt;=2028,Zisk!$D$10&gt;=2029),"x","")</f>
        <v/>
      </c>
      <c r="AW495" s="28" t="str">
        <f>IF(AND($D495&lt;=2029,Zisk!$D$10&gt;=2029),"(","")</f>
        <v/>
      </c>
      <c r="AX495" s="28" t="str">
        <f>IF(AND($D495&lt;=2029,Zisk!$D$10&gt;=2029),"1","")</f>
        <v/>
      </c>
      <c r="AY495" s="28" t="str">
        <f>IF(AND($D495&lt;=2029,Zisk!$D$10&gt;=2029),"+","")</f>
        <v/>
      </c>
      <c r="AZ495" s="30" t="str">
        <f>IF(AND($D495&lt;=2029,Zisk!$D$10&gt;=2029),VstupniParametry_SKRYT!$D$13,"")</f>
        <v/>
      </c>
      <c r="BA495" s="28" t="str">
        <f>IF(AND($D495&lt;=2029,Zisk!$D$10&gt;=2029),")","")</f>
        <v/>
      </c>
      <c r="BB495" s="31" t="str">
        <f>IF(AND(D495&lt;2029,2029&lt;=Zisk!$D$10),1,IF(D495=2029,0,""))</f>
        <v/>
      </c>
      <c r="BC495" s="32" t="str">
        <f>IF(AND($D495&lt;=2029,Zisk!$D$10&gt;=2030),"x","")</f>
        <v/>
      </c>
      <c r="BD495" s="28" t="str">
        <f>IF(AND($D495&lt;=2030,Zisk!$D$10&gt;=2030),"(","")</f>
        <v/>
      </c>
      <c r="BE495" s="28" t="str">
        <f>IF(AND($D495&lt;=2030,Zisk!$D$10&gt;=2030),"1","")</f>
        <v/>
      </c>
      <c r="BF495" s="28" t="str">
        <f>IF(AND($D495&lt;=2030,Zisk!$D$10&gt;=2030),"+","")</f>
        <v/>
      </c>
      <c r="BG495" s="30" t="str">
        <f>IF(AND($D495&lt;=2030,Zisk!$D$10&gt;=2030),VstupniParametry_SKRYT!$D$14,"")</f>
        <v/>
      </c>
      <c r="BH495" s="28" t="str">
        <f>IF(AND($D495&lt;=2030,Zisk!$D$10&gt;=2030),")","")</f>
        <v/>
      </c>
      <c r="BI495" s="31" t="str">
        <f>IF(AND(D495&lt;2030,2030&lt;=Zisk!$D$10),1,IF(D495=2030,0,""))</f>
        <v/>
      </c>
      <c r="BJ495" s="33" t="s">
        <v>32</v>
      </c>
      <c r="BK495" s="30">
        <f t="shared" si="244"/>
        <v>1</v>
      </c>
      <c r="BL495" s="28" t="str">
        <f t="shared" si="245"/>
        <v>x</v>
      </c>
      <c r="BM495" s="34">
        <f t="shared" si="246"/>
        <v>1</v>
      </c>
      <c r="BN495" s="30" t="str">
        <f t="shared" si="247"/>
        <v>x</v>
      </c>
      <c r="BO495" s="34">
        <f t="shared" si="232"/>
        <v>1.018</v>
      </c>
      <c r="BP495" s="34" t="str">
        <f t="shared" si="233"/>
        <v/>
      </c>
      <c r="BQ495" s="34" t="str">
        <f t="shared" si="234"/>
        <v/>
      </c>
      <c r="BR495" s="34" t="str">
        <f t="shared" si="235"/>
        <v/>
      </c>
      <c r="BS495" s="34" t="str">
        <f t="shared" si="236"/>
        <v/>
      </c>
      <c r="BT495" s="34" t="str">
        <f t="shared" si="237"/>
        <v/>
      </c>
      <c r="BU495" s="34" t="str">
        <f t="shared" si="238"/>
        <v/>
      </c>
      <c r="BV495" s="34" t="str">
        <f t="shared" si="239"/>
        <v/>
      </c>
      <c r="BW495" s="34" t="str">
        <f t="shared" si="240"/>
        <v/>
      </c>
      <c r="BX495" s="34" t="str">
        <f t="shared" si="241"/>
        <v/>
      </c>
      <c r="BY495" s="34" t="str">
        <f t="shared" si="242"/>
        <v/>
      </c>
      <c r="BZ495" s="33" t="s">
        <v>32</v>
      </c>
      <c r="CA495" s="34">
        <f t="shared" si="243"/>
        <v>1.018</v>
      </c>
      <c r="CB495" s="28"/>
      <c r="CC495" s="29">
        <f>IF(D495&gt;Zisk!$D$10,"",E495*CA495)</f>
        <v>0</v>
      </c>
    </row>
    <row r="496" spans="2:81" x14ac:dyDescent="0.2">
      <c r="B496" s="35" t="str">
        <f>Zisk!B507</f>
        <v/>
      </c>
      <c r="C496" s="35">
        <f>Zisk!C507</f>
        <v>0</v>
      </c>
      <c r="D496" s="35">
        <f>Zisk!E507</f>
        <v>0</v>
      </c>
      <c r="E496" s="36">
        <f>Zisk!D507</f>
        <v>0</v>
      </c>
      <c r="F496" s="36"/>
      <c r="G496" s="35" t="str">
        <f t="shared" si="218"/>
        <v>(</v>
      </c>
      <c r="H496" s="35" t="str">
        <f t="shared" si="219"/>
        <v>1</v>
      </c>
      <c r="I496" s="35" t="str">
        <f t="shared" si="220"/>
        <v>+</v>
      </c>
      <c r="J496" s="37">
        <f>IF($D496&lt;=2021,VstupniParametry_SKRYT!$D$5,"")</f>
        <v>0.02</v>
      </c>
      <c r="K496" s="35" t="str">
        <f t="shared" si="221"/>
        <v>)</v>
      </c>
      <c r="L496" s="38">
        <f>IF($D496&lt;=2021,COUNTIF(Vypocet_SKRYT!T493:AS493,"&gt;=1"),"")</f>
        <v>0</v>
      </c>
      <c r="M496" s="39" t="str">
        <f t="shared" si="222"/>
        <v>x</v>
      </c>
      <c r="N496" s="35" t="str">
        <f t="shared" si="223"/>
        <v>(</v>
      </c>
      <c r="O496" s="35" t="str">
        <f t="shared" si="224"/>
        <v>1</v>
      </c>
      <c r="P496" s="35" t="str">
        <f t="shared" si="225"/>
        <v>+</v>
      </c>
      <c r="Q496" s="37">
        <f>IF($D496&lt;=2024,VstupniParametry_SKRYT!$D$6,"")</f>
        <v>0.06</v>
      </c>
      <c r="R496" s="35" t="str">
        <f t="shared" si="226"/>
        <v>)</v>
      </c>
      <c r="S496" s="38">
        <f>IF($D496&lt;=2024,COUNTIFS(Vypocet_SKRYT!AT493:AV493,"&gt;=1"),"")</f>
        <v>0</v>
      </c>
      <c r="T496" s="39" t="str">
        <f t="shared" si="227"/>
        <v>x</v>
      </c>
      <c r="U496" s="35" t="str">
        <f t="shared" si="228"/>
        <v>(</v>
      </c>
      <c r="V496" s="35" t="str">
        <f t="shared" si="229"/>
        <v>1</v>
      </c>
      <c r="W496" s="35" t="str">
        <f t="shared" si="230"/>
        <v>+</v>
      </c>
      <c r="X496" s="37">
        <f>IF($D496&lt;=2025,VstupniParametry_SKRYT!$D$9,"")</f>
        <v>1.7999999999999999E-2</v>
      </c>
      <c r="Y496" s="35" t="str">
        <f t="shared" si="231"/>
        <v>)</v>
      </c>
      <c r="Z496" s="38">
        <f>IF(AND(D496&lt;2025,2025&lt;=Zisk!$D$10),1,IF(D496=2025,0,""))</f>
        <v>1</v>
      </c>
      <c r="AA496" s="39" t="str">
        <f>IF(AND($D496&lt;=2025,Zisk!$D$10&gt;=2026),"x","")</f>
        <v/>
      </c>
      <c r="AB496" s="35" t="str">
        <f>IF(AND($D496&lt;=2026,Zisk!$D$10&gt;=2026),"(","")</f>
        <v/>
      </c>
      <c r="AC496" s="35" t="str">
        <f>IF(AND($D496&lt;=2026,Zisk!$D$10&gt;=2026),"1","")</f>
        <v/>
      </c>
      <c r="AD496" s="35" t="str">
        <f>IF(AND($D496&lt;=2026,Zisk!$D$10&gt;=2026),"+","")</f>
        <v/>
      </c>
      <c r="AE496" s="37" t="str">
        <f>IF(AND($D496&lt;=2026,Zisk!$D$10&gt;=2026),VstupniParametry_SKRYT!$D$10,"")</f>
        <v/>
      </c>
      <c r="AF496" s="35" t="str">
        <f>IF(AND($D496&lt;=2026,Zisk!$D$10&gt;=2026),")","")</f>
        <v/>
      </c>
      <c r="AG496" s="38" t="str">
        <f>IF(AND(D496&lt;2026,2026&lt;=Zisk!$D$10),1,IF(D496=2026,0,""))</f>
        <v/>
      </c>
      <c r="AH496" s="39" t="str">
        <f>IF(AND($D496&lt;=2026,Zisk!$D$10&gt;=2027),"x","")</f>
        <v/>
      </c>
      <c r="AI496" s="35" t="str">
        <f>IF(AND($D496&lt;=2027,Zisk!$D$10&gt;=2027),"(","")</f>
        <v/>
      </c>
      <c r="AJ496" s="35" t="str">
        <f>IF(AND($D496&lt;=2027,Zisk!$D$10&gt;=2027),"1","")</f>
        <v/>
      </c>
      <c r="AK496" s="35" t="str">
        <f>IF(AND($D496&lt;=2027,Zisk!$D$10&gt;=2027),"+","")</f>
        <v/>
      </c>
      <c r="AL496" s="37" t="str">
        <f>IF(AND($D496&lt;=2027,Zisk!$D$10&gt;=2027),VstupniParametry_SKRYT!$D$11,"")</f>
        <v/>
      </c>
      <c r="AM496" s="35" t="str">
        <f>IF(AND($D496&lt;=2027,Zisk!$D$10&gt;=2027),")","")</f>
        <v/>
      </c>
      <c r="AN496" s="38" t="str">
        <f>IF(AND(D496&lt;2027,2027&lt;=Zisk!$D$10),1,IF(D496=2027,0,""))</f>
        <v/>
      </c>
      <c r="AO496" s="39" t="str">
        <f>IF(AND($D496&lt;=2027,Zisk!$D$10&gt;=2028),"x","")</f>
        <v/>
      </c>
      <c r="AP496" s="35" t="str">
        <f>IF(AND($D496&lt;=2028,Zisk!$D$10&gt;=2028),"(","")</f>
        <v/>
      </c>
      <c r="AQ496" s="35" t="str">
        <f>IF(AND($D496&lt;=2028,Zisk!$D$10&gt;=2028),"1","")</f>
        <v/>
      </c>
      <c r="AR496" s="35" t="str">
        <f>IF(AND($D496&lt;=2028,Zisk!$D$10&gt;=2028),"+","")</f>
        <v/>
      </c>
      <c r="AS496" s="37" t="str">
        <f>IF(AND($D496&lt;=2028,Zisk!$D$10&gt;=2028),VstupniParametry_SKRYT!$D$12,"")</f>
        <v/>
      </c>
      <c r="AT496" s="35" t="str">
        <f>IF(AND($D496&lt;=2028,Zisk!$D$10&gt;=2028),")","")</f>
        <v/>
      </c>
      <c r="AU496" s="38" t="str">
        <f>IF(AND(D496&lt;2028,2028&lt;=Zisk!$D$10),1,IF(D496=2028,0,""))</f>
        <v/>
      </c>
      <c r="AV496" s="39" t="str">
        <f>IF(AND($D496&lt;=2028,Zisk!$D$10&gt;=2029),"x","")</f>
        <v/>
      </c>
      <c r="AW496" s="35" t="str">
        <f>IF(AND($D496&lt;=2029,Zisk!$D$10&gt;=2029),"(","")</f>
        <v/>
      </c>
      <c r="AX496" s="35" t="str">
        <f>IF(AND($D496&lt;=2029,Zisk!$D$10&gt;=2029),"1","")</f>
        <v/>
      </c>
      <c r="AY496" s="35" t="str">
        <f>IF(AND($D496&lt;=2029,Zisk!$D$10&gt;=2029),"+","")</f>
        <v/>
      </c>
      <c r="AZ496" s="37" t="str">
        <f>IF(AND($D496&lt;=2029,Zisk!$D$10&gt;=2029),VstupniParametry_SKRYT!$D$13,"")</f>
        <v/>
      </c>
      <c r="BA496" s="35" t="str">
        <f>IF(AND($D496&lt;=2029,Zisk!$D$10&gt;=2029),")","")</f>
        <v/>
      </c>
      <c r="BB496" s="38" t="str">
        <f>IF(AND(D496&lt;2029,2029&lt;=Zisk!$D$10),1,IF(D496=2029,0,""))</f>
        <v/>
      </c>
      <c r="BC496" s="39" t="str">
        <f>IF(AND($D496&lt;=2029,Zisk!$D$10&gt;=2030),"x","")</f>
        <v/>
      </c>
      <c r="BD496" s="35" t="str">
        <f>IF(AND($D496&lt;=2030,Zisk!$D$10&gt;=2030),"(","")</f>
        <v/>
      </c>
      <c r="BE496" s="35" t="str">
        <f>IF(AND($D496&lt;=2030,Zisk!$D$10&gt;=2030),"1","")</f>
        <v/>
      </c>
      <c r="BF496" s="35" t="str">
        <f>IF(AND($D496&lt;=2030,Zisk!$D$10&gt;=2030),"+","")</f>
        <v/>
      </c>
      <c r="BG496" s="37" t="str">
        <f>IF(AND($D496&lt;=2030,Zisk!$D$10&gt;=2030),VstupniParametry_SKRYT!$D$14,"")</f>
        <v/>
      </c>
      <c r="BH496" s="35" t="str">
        <f>IF(AND($D496&lt;=2030,Zisk!$D$10&gt;=2030),")","")</f>
        <v/>
      </c>
      <c r="BI496" s="38" t="str">
        <f>IF(AND(D496&lt;2030,2030&lt;=Zisk!$D$10),1,IF(D496=2030,0,""))</f>
        <v/>
      </c>
      <c r="BJ496" s="40" t="s">
        <v>32</v>
      </c>
      <c r="BK496" s="37">
        <f t="shared" si="244"/>
        <v>1</v>
      </c>
      <c r="BL496" s="35" t="str">
        <f t="shared" si="245"/>
        <v>x</v>
      </c>
      <c r="BM496" s="41">
        <f t="shared" si="246"/>
        <v>1</v>
      </c>
      <c r="BN496" s="37" t="str">
        <f t="shared" si="247"/>
        <v>x</v>
      </c>
      <c r="BO496" s="41">
        <f t="shared" si="232"/>
        <v>1.018</v>
      </c>
      <c r="BP496" s="41" t="str">
        <f t="shared" si="233"/>
        <v/>
      </c>
      <c r="BQ496" s="41" t="str">
        <f t="shared" si="234"/>
        <v/>
      </c>
      <c r="BR496" s="41" t="str">
        <f t="shared" si="235"/>
        <v/>
      </c>
      <c r="BS496" s="41" t="str">
        <f t="shared" si="236"/>
        <v/>
      </c>
      <c r="BT496" s="41" t="str">
        <f t="shared" si="237"/>
        <v/>
      </c>
      <c r="BU496" s="41" t="str">
        <f t="shared" si="238"/>
        <v/>
      </c>
      <c r="BV496" s="41" t="str">
        <f t="shared" si="239"/>
        <v/>
      </c>
      <c r="BW496" s="41" t="str">
        <f t="shared" si="240"/>
        <v/>
      </c>
      <c r="BX496" s="41" t="str">
        <f t="shared" si="241"/>
        <v/>
      </c>
      <c r="BY496" s="41" t="str">
        <f t="shared" si="242"/>
        <v/>
      </c>
      <c r="BZ496" s="40" t="s">
        <v>32</v>
      </c>
      <c r="CA496" s="41">
        <f t="shared" si="243"/>
        <v>1.018</v>
      </c>
      <c r="CB496" s="35"/>
      <c r="CC496" s="36">
        <f>IF(D496&gt;Zisk!$D$10,"",E496*CA496)</f>
        <v>0</v>
      </c>
    </row>
    <row r="497" spans="2:81" x14ac:dyDescent="0.2">
      <c r="B497" s="28" t="str">
        <f>Zisk!B508</f>
        <v/>
      </c>
      <c r="C497" s="28">
        <f>Zisk!C508</f>
        <v>0</v>
      </c>
      <c r="D497" s="28">
        <f>Zisk!E508</f>
        <v>0</v>
      </c>
      <c r="E497" s="29">
        <f>Zisk!D508</f>
        <v>0</v>
      </c>
      <c r="F497" s="29"/>
      <c r="G497" s="28" t="str">
        <f t="shared" si="218"/>
        <v>(</v>
      </c>
      <c r="H497" s="28" t="str">
        <f t="shared" si="219"/>
        <v>1</v>
      </c>
      <c r="I497" s="28" t="str">
        <f t="shared" si="220"/>
        <v>+</v>
      </c>
      <c r="J497" s="30">
        <f>IF($D497&lt;=2021,VstupniParametry_SKRYT!$D$5,"")</f>
        <v>0.02</v>
      </c>
      <c r="K497" s="28" t="str">
        <f t="shared" si="221"/>
        <v>)</v>
      </c>
      <c r="L497" s="31">
        <f>IF($D497&lt;=2021,COUNTIF(Vypocet_SKRYT!T494:AS494,"&gt;=1"),"")</f>
        <v>0</v>
      </c>
      <c r="M497" s="32" t="str">
        <f t="shared" si="222"/>
        <v>x</v>
      </c>
      <c r="N497" s="28" t="str">
        <f t="shared" si="223"/>
        <v>(</v>
      </c>
      <c r="O497" s="28" t="str">
        <f t="shared" si="224"/>
        <v>1</v>
      </c>
      <c r="P497" s="28" t="str">
        <f t="shared" si="225"/>
        <v>+</v>
      </c>
      <c r="Q497" s="30">
        <f>IF($D497&lt;=2024,VstupniParametry_SKRYT!$D$6,"")</f>
        <v>0.06</v>
      </c>
      <c r="R497" s="28" t="str">
        <f t="shared" si="226"/>
        <v>)</v>
      </c>
      <c r="S497" s="31">
        <f>IF($D497&lt;=2024,COUNTIFS(Vypocet_SKRYT!AT494:AV494,"&gt;=1"),"")</f>
        <v>0</v>
      </c>
      <c r="T497" s="32" t="str">
        <f t="shared" si="227"/>
        <v>x</v>
      </c>
      <c r="U497" s="28" t="str">
        <f t="shared" si="228"/>
        <v>(</v>
      </c>
      <c r="V497" s="28" t="str">
        <f t="shared" si="229"/>
        <v>1</v>
      </c>
      <c r="W497" s="28" t="str">
        <f t="shared" si="230"/>
        <v>+</v>
      </c>
      <c r="X497" s="30">
        <f>IF($D497&lt;=2025,VstupniParametry_SKRYT!$D$9,"")</f>
        <v>1.7999999999999999E-2</v>
      </c>
      <c r="Y497" s="28" t="str">
        <f t="shared" si="231"/>
        <v>)</v>
      </c>
      <c r="Z497" s="31">
        <f>IF(AND(D497&lt;2025,2025&lt;=Zisk!$D$10),1,IF(D497=2025,0,""))</f>
        <v>1</v>
      </c>
      <c r="AA497" s="32" t="str">
        <f>IF(AND($D497&lt;=2025,Zisk!$D$10&gt;=2026),"x","")</f>
        <v/>
      </c>
      <c r="AB497" s="28" t="str">
        <f>IF(AND($D497&lt;=2026,Zisk!$D$10&gt;=2026),"(","")</f>
        <v/>
      </c>
      <c r="AC497" s="28" t="str">
        <f>IF(AND($D497&lt;=2026,Zisk!$D$10&gt;=2026),"1","")</f>
        <v/>
      </c>
      <c r="AD497" s="28" t="str">
        <f>IF(AND($D497&lt;=2026,Zisk!$D$10&gt;=2026),"+","")</f>
        <v/>
      </c>
      <c r="AE497" s="30" t="str">
        <f>IF(AND($D497&lt;=2026,Zisk!$D$10&gt;=2026),VstupniParametry_SKRYT!$D$10,"")</f>
        <v/>
      </c>
      <c r="AF497" s="28" t="str">
        <f>IF(AND($D497&lt;=2026,Zisk!$D$10&gt;=2026),")","")</f>
        <v/>
      </c>
      <c r="AG497" s="31" t="str">
        <f>IF(AND(D497&lt;2026,2026&lt;=Zisk!$D$10),1,IF(D497=2026,0,""))</f>
        <v/>
      </c>
      <c r="AH497" s="32" t="str">
        <f>IF(AND($D497&lt;=2026,Zisk!$D$10&gt;=2027),"x","")</f>
        <v/>
      </c>
      <c r="AI497" s="28" t="str">
        <f>IF(AND($D497&lt;=2027,Zisk!$D$10&gt;=2027),"(","")</f>
        <v/>
      </c>
      <c r="AJ497" s="28" t="str">
        <f>IF(AND($D497&lt;=2027,Zisk!$D$10&gt;=2027),"1","")</f>
        <v/>
      </c>
      <c r="AK497" s="28" t="str">
        <f>IF(AND($D497&lt;=2027,Zisk!$D$10&gt;=2027),"+","")</f>
        <v/>
      </c>
      <c r="AL497" s="30" t="str">
        <f>IF(AND($D497&lt;=2027,Zisk!$D$10&gt;=2027),VstupniParametry_SKRYT!$D$11,"")</f>
        <v/>
      </c>
      <c r="AM497" s="28" t="str">
        <f>IF(AND($D497&lt;=2027,Zisk!$D$10&gt;=2027),")","")</f>
        <v/>
      </c>
      <c r="AN497" s="31" t="str">
        <f>IF(AND(D497&lt;2027,2027&lt;=Zisk!$D$10),1,IF(D497=2027,0,""))</f>
        <v/>
      </c>
      <c r="AO497" s="32" t="str">
        <f>IF(AND($D497&lt;=2027,Zisk!$D$10&gt;=2028),"x","")</f>
        <v/>
      </c>
      <c r="AP497" s="28" t="str">
        <f>IF(AND($D497&lt;=2028,Zisk!$D$10&gt;=2028),"(","")</f>
        <v/>
      </c>
      <c r="AQ497" s="28" t="str">
        <f>IF(AND($D497&lt;=2028,Zisk!$D$10&gt;=2028),"1","")</f>
        <v/>
      </c>
      <c r="AR497" s="28" t="str">
        <f>IF(AND($D497&lt;=2028,Zisk!$D$10&gt;=2028),"+","")</f>
        <v/>
      </c>
      <c r="AS497" s="30" t="str">
        <f>IF(AND($D497&lt;=2028,Zisk!$D$10&gt;=2028),VstupniParametry_SKRYT!$D$12,"")</f>
        <v/>
      </c>
      <c r="AT497" s="28" t="str">
        <f>IF(AND($D497&lt;=2028,Zisk!$D$10&gt;=2028),")","")</f>
        <v/>
      </c>
      <c r="AU497" s="31" t="str">
        <f>IF(AND(D497&lt;2028,2028&lt;=Zisk!$D$10),1,IF(D497=2028,0,""))</f>
        <v/>
      </c>
      <c r="AV497" s="32" t="str">
        <f>IF(AND($D497&lt;=2028,Zisk!$D$10&gt;=2029),"x","")</f>
        <v/>
      </c>
      <c r="AW497" s="28" t="str">
        <f>IF(AND($D497&lt;=2029,Zisk!$D$10&gt;=2029),"(","")</f>
        <v/>
      </c>
      <c r="AX497" s="28" t="str">
        <f>IF(AND($D497&lt;=2029,Zisk!$D$10&gt;=2029),"1","")</f>
        <v/>
      </c>
      <c r="AY497" s="28" t="str">
        <f>IF(AND($D497&lt;=2029,Zisk!$D$10&gt;=2029),"+","")</f>
        <v/>
      </c>
      <c r="AZ497" s="30" t="str">
        <f>IF(AND($D497&lt;=2029,Zisk!$D$10&gt;=2029),VstupniParametry_SKRYT!$D$13,"")</f>
        <v/>
      </c>
      <c r="BA497" s="28" t="str">
        <f>IF(AND($D497&lt;=2029,Zisk!$D$10&gt;=2029),")","")</f>
        <v/>
      </c>
      <c r="BB497" s="31" t="str">
        <f>IF(AND(D497&lt;2029,2029&lt;=Zisk!$D$10),1,IF(D497=2029,0,""))</f>
        <v/>
      </c>
      <c r="BC497" s="32" t="str">
        <f>IF(AND($D497&lt;=2029,Zisk!$D$10&gt;=2030),"x","")</f>
        <v/>
      </c>
      <c r="BD497" s="28" t="str">
        <f>IF(AND($D497&lt;=2030,Zisk!$D$10&gt;=2030),"(","")</f>
        <v/>
      </c>
      <c r="BE497" s="28" t="str">
        <f>IF(AND($D497&lt;=2030,Zisk!$D$10&gt;=2030),"1","")</f>
        <v/>
      </c>
      <c r="BF497" s="28" t="str">
        <f>IF(AND($D497&lt;=2030,Zisk!$D$10&gt;=2030),"+","")</f>
        <v/>
      </c>
      <c r="BG497" s="30" t="str">
        <f>IF(AND($D497&lt;=2030,Zisk!$D$10&gt;=2030),VstupniParametry_SKRYT!$D$14,"")</f>
        <v/>
      </c>
      <c r="BH497" s="28" t="str">
        <f>IF(AND($D497&lt;=2030,Zisk!$D$10&gt;=2030),")","")</f>
        <v/>
      </c>
      <c r="BI497" s="31" t="str">
        <f>IF(AND(D497&lt;2030,2030&lt;=Zisk!$D$10),1,IF(D497=2030,0,""))</f>
        <v/>
      </c>
      <c r="BJ497" s="33" t="s">
        <v>32</v>
      </c>
      <c r="BK497" s="30">
        <f t="shared" si="244"/>
        <v>1</v>
      </c>
      <c r="BL497" s="28" t="str">
        <f t="shared" si="245"/>
        <v>x</v>
      </c>
      <c r="BM497" s="34">
        <f t="shared" si="246"/>
        <v>1</v>
      </c>
      <c r="BN497" s="30" t="str">
        <f t="shared" si="247"/>
        <v>x</v>
      </c>
      <c r="BO497" s="34">
        <f t="shared" si="232"/>
        <v>1.018</v>
      </c>
      <c r="BP497" s="34" t="str">
        <f t="shared" si="233"/>
        <v/>
      </c>
      <c r="BQ497" s="34" t="str">
        <f t="shared" si="234"/>
        <v/>
      </c>
      <c r="BR497" s="34" t="str">
        <f t="shared" si="235"/>
        <v/>
      </c>
      <c r="BS497" s="34" t="str">
        <f t="shared" si="236"/>
        <v/>
      </c>
      <c r="BT497" s="34" t="str">
        <f t="shared" si="237"/>
        <v/>
      </c>
      <c r="BU497" s="34" t="str">
        <f t="shared" si="238"/>
        <v/>
      </c>
      <c r="BV497" s="34" t="str">
        <f t="shared" si="239"/>
        <v/>
      </c>
      <c r="BW497" s="34" t="str">
        <f t="shared" si="240"/>
        <v/>
      </c>
      <c r="BX497" s="34" t="str">
        <f t="shared" si="241"/>
        <v/>
      </c>
      <c r="BY497" s="34" t="str">
        <f t="shared" si="242"/>
        <v/>
      </c>
      <c r="BZ497" s="33" t="s">
        <v>32</v>
      </c>
      <c r="CA497" s="34">
        <f t="shared" si="243"/>
        <v>1.018</v>
      </c>
      <c r="CB497" s="28"/>
      <c r="CC497" s="29">
        <f>IF(D497&gt;Zisk!$D$10,"",E497*CA497)</f>
        <v>0</v>
      </c>
    </row>
    <row r="498" spans="2:81" x14ac:dyDescent="0.2">
      <c r="B498" s="35" t="str">
        <f>Zisk!B509</f>
        <v/>
      </c>
      <c r="C498" s="35">
        <f>Zisk!C509</f>
        <v>0</v>
      </c>
      <c r="D498" s="35">
        <f>Zisk!E509</f>
        <v>0</v>
      </c>
      <c r="E498" s="36">
        <f>Zisk!D509</f>
        <v>0</v>
      </c>
      <c r="F498" s="36"/>
      <c r="G498" s="35" t="str">
        <f t="shared" si="218"/>
        <v>(</v>
      </c>
      <c r="H498" s="35" t="str">
        <f t="shared" si="219"/>
        <v>1</v>
      </c>
      <c r="I498" s="35" t="str">
        <f t="shared" si="220"/>
        <v>+</v>
      </c>
      <c r="J498" s="37">
        <f>IF($D498&lt;=2021,VstupniParametry_SKRYT!$D$5,"")</f>
        <v>0.02</v>
      </c>
      <c r="K498" s="35" t="str">
        <f t="shared" si="221"/>
        <v>)</v>
      </c>
      <c r="L498" s="38">
        <f>IF($D498&lt;=2021,COUNTIF(Vypocet_SKRYT!T495:AS495,"&gt;=1"),"")</f>
        <v>0</v>
      </c>
      <c r="M498" s="39" t="str">
        <f t="shared" si="222"/>
        <v>x</v>
      </c>
      <c r="N498" s="35" t="str">
        <f t="shared" si="223"/>
        <v>(</v>
      </c>
      <c r="O498" s="35" t="str">
        <f t="shared" si="224"/>
        <v>1</v>
      </c>
      <c r="P498" s="35" t="str">
        <f t="shared" si="225"/>
        <v>+</v>
      </c>
      <c r="Q498" s="37">
        <f>IF($D498&lt;=2024,VstupniParametry_SKRYT!$D$6,"")</f>
        <v>0.06</v>
      </c>
      <c r="R498" s="35" t="str">
        <f t="shared" si="226"/>
        <v>)</v>
      </c>
      <c r="S498" s="38">
        <f>IF($D498&lt;=2024,COUNTIFS(Vypocet_SKRYT!AT495:AV495,"&gt;=1"),"")</f>
        <v>0</v>
      </c>
      <c r="T498" s="39" t="str">
        <f t="shared" si="227"/>
        <v>x</v>
      </c>
      <c r="U498" s="35" t="str">
        <f t="shared" si="228"/>
        <v>(</v>
      </c>
      <c r="V498" s="35" t="str">
        <f t="shared" si="229"/>
        <v>1</v>
      </c>
      <c r="W498" s="35" t="str">
        <f t="shared" si="230"/>
        <v>+</v>
      </c>
      <c r="X498" s="37">
        <f>IF($D498&lt;=2025,VstupniParametry_SKRYT!$D$9,"")</f>
        <v>1.7999999999999999E-2</v>
      </c>
      <c r="Y498" s="35" t="str">
        <f t="shared" si="231"/>
        <v>)</v>
      </c>
      <c r="Z498" s="38">
        <f>IF(AND(D498&lt;2025,2025&lt;=Zisk!$D$10),1,IF(D498=2025,0,""))</f>
        <v>1</v>
      </c>
      <c r="AA498" s="39" t="str">
        <f>IF(AND($D498&lt;=2025,Zisk!$D$10&gt;=2026),"x","")</f>
        <v/>
      </c>
      <c r="AB498" s="35" t="str">
        <f>IF(AND($D498&lt;=2026,Zisk!$D$10&gt;=2026),"(","")</f>
        <v/>
      </c>
      <c r="AC498" s="35" t="str">
        <f>IF(AND($D498&lt;=2026,Zisk!$D$10&gt;=2026),"1","")</f>
        <v/>
      </c>
      <c r="AD498" s="35" t="str">
        <f>IF(AND($D498&lt;=2026,Zisk!$D$10&gt;=2026),"+","")</f>
        <v/>
      </c>
      <c r="AE498" s="37" t="str">
        <f>IF(AND($D498&lt;=2026,Zisk!$D$10&gt;=2026),VstupniParametry_SKRYT!$D$10,"")</f>
        <v/>
      </c>
      <c r="AF498" s="35" t="str">
        <f>IF(AND($D498&lt;=2026,Zisk!$D$10&gt;=2026),")","")</f>
        <v/>
      </c>
      <c r="AG498" s="38" t="str">
        <f>IF(AND(D498&lt;2026,2026&lt;=Zisk!$D$10),1,IF(D498=2026,0,""))</f>
        <v/>
      </c>
      <c r="AH498" s="39" t="str">
        <f>IF(AND($D498&lt;=2026,Zisk!$D$10&gt;=2027),"x","")</f>
        <v/>
      </c>
      <c r="AI498" s="35" t="str">
        <f>IF(AND($D498&lt;=2027,Zisk!$D$10&gt;=2027),"(","")</f>
        <v/>
      </c>
      <c r="AJ498" s="35" t="str">
        <f>IF(AND($D498&lt;=2027,Zisk!$D$10&gt;=2027),"1","")</f>
        <v/>
      </c>
      <c r="AK498" s="35" t="str">
        <f>IF(AND($D498&lt;=2027,Zisk!$D$10&gt;=2027),"+","")</f>
        <v/>
      </c>
      <c r="AL498" s="37" t="str">
        <f>IF(AND($D498&lt;=2027,Zisk!$D$10&gt;=2027),VstupniParametry_SKRYT!$D$11,"")</f>
        <v/>
      </c>
      <c r="AM498" s="35" t="str">
        <f>IF(AND($D498&lt;=2027,Zisk!$D$10&gt;=2027),")","")</f>
        <v/>
      </c>
      <c r="AN498" s="38" t="str">
        <f>IF(AND(D498&lt;2027,2027&lt;=Zisk!$D$10),1,IF(D498=2027,0,""))</f>
        <v/>
      </c>
      <c r="AO498" s="39" t="str">
        <f>IF(AND($D498&lt;=2027,Zisk!$D$10&gt;=2028),"x","")</f>
        <v/>
      </c>
      <c r="AP498" s="35" t="str">
        <f>IF(AND($D498&lt;=2028,Zisk!$D$10&gt;=2028),"(","")</f>
        <v/>
      </c>
      <c r="AQ498" s="35" t="str">
        <f>IF(AND($D498&lt;=2028,Zisk!$D$10&gt;=2028),"1","")</f>
        <v/>
      </c>
      <c r="AR498" s="35" t="str">
        <f>IF(AND($D498&lt;=2028,Zisk!$D$10&gt;=2028),"+","")</f>
        <v/>
      </c>
      <c r="AS498" s="37" t="str">
        <f>IF(AND($D498&lt;=2028,Zisk!$D$10&gt;=2028),VstupniParametry_SKRYT!$D$12,"")</f>
        <v/>
      </c>
      <c r="AT498" s="35" t="str">
        <f>IF(AND($D498&lt;=2028,Zisk!$D$10&gt;=2028),")","")</f>
        <v/>
      </c>
      <c r="AU498" s="38" t="str">
        <f>IF(AND(D498&lt;2028,2028&lt;=Zisk!$D$10),1,IF(D498=2028,0,""))</f>
        <v/>
      </c>
      <c r="AV498" s="39" t="str">
        <f>IF(AND($D498&lt;=2028,Zisk!$D$10&gt;=2029),"x","")</f>
        <v/>
      </c>
      <c r="AW498" s="35" t="str">
        <f>IF(AND($D498&lt;=2029,Zisk!$D$10&gt;=2029),"(","")</f>
        <v/>
      </c>
      <c r="AX498" s="35" t="str">
        <f>IF(AND($D498&lt;=2029,Zisk!$D$10&gt;=2029),"1","")</f>
        <v/>
      </c>
      <c r="AY498" s="35" t="str">
        <f>IF(AND($D498&lt;=2029,Zisk!$D$10&gt;=2029),"+","")</f>
        <v/>
      </c>
      <c r="AZ498" s="37" t="str">
        <f>IF(AND($D498&lt;=2029,Zisk!$D$10&gt;=2029),VstupniParametry_SKRYT!$D$13,"")</f>
        <v/>
      </c>
      <c r="BA498" s="35" t="str">
        <f>IF(AND($D498&lt;=2029,Zisk!$D$10&gt;=2029),")","")</f>
        <v/>
      </c>
      <c r="BB498" s="38" t="str">
        <f>IF(AND(D498&lt;2029,2029&lt;=Zisk!$D$10),1,IF(D498=2029,0,""))</f>
        <v/>
      </c>
      <c r="BC498" s="39" t="str">
        <f>IF(AND($D498&lt;=2029,Zisk!$D$10&gt;=2030),"x","")</f>
        <v/>
      </c>
      <c r="BD498" s="35" t="str">
        <f>IF(AND($D498&lt;=2030,Zisk!$D$10&gt;=2030),"(","")</f>
        <v/>
      </c>
      <c r="BE498" s="35" t="str">
        <f>IF(AND($D498&lt;=2030,Zisk!$D$10&gt;=2030),"1","")</f>
        <v/>
      </c>
      <c r="BF498" s="35" t="str">
        <f>IF(AND($D498&lt;=2030,Zisk!$D$10&gt;=2030),"+","")</f>
        <v/>
      </c>
      <c r="BG498" s="37" t="str">
        <f>IF(AND($D498&lt;=2030,Zisk!$D$10&gt;=2030),VstupniParametry_SKRYT!$D$14,"")</f>
        <v/>
      </c>
      <c r="BH498" s="35" t="str">
        <f>IF(AND($D498&lt;=2030,Zisk!$D$10&gt;=2030),")","")</f>
        <v/>
      </c>
      <c r="BI498" s="38" t="str">
        <f>IF(AND(D498&lt;2030,2030&lt;=Zisk!$D$10),1,IF(D498=2030,0,""))</f>
        <v/>
      </c>
      <c r="BJ498" s="40" t="s">
        <v>32</v>
      </c>
      <c r="BK498" s="37">
        <f t="shared" si="244"/>
        <v>1</v>
      </c>
      <c r="BL498" s="35" t="str">
        <f t="shared" si="245"/>
        <v>x</v>
      </c>
      <c r="BM498" s="41">
        <f t="shared" si="246"/>
        <v>1</v>
      </c>
      <c r="BN498" s="37" t="str">
        <f t="shared" si="247"/>
        <v>x</v>
      </c>
      <c r="BO498" s="41">
        <f t="shared" si="232"/>
        <v>1.018</v>
      </c>
      <c r="BP498" s="41" t="str">
        <f t="shared" si="233"/>
        <v/>
      </c>
      <c r="BQ498" s="41" t="str">
        <f t="shared" si="234"/>
        <v/>
      </c>
      <c r="BR498" s="41" t="str">
        <f t="shared" si="235"/>
        <v/>
      </c>
      <c r="BS498" s="41" t="str">
        <f t="shared" si="236"/>
        <v/>
      </c>
      <c r="BT498" s="41" t="str">
        <f t="shared" si="237"/>
        <v/>
      </c>
      <c r="BU498" s="41" t="str">
        <f t="shared" si="238"/>
        <v/>
      </c>
      <c r="BV498" s="41" t="str">
        <f t="shared" si="239"/>
        <v/>
      </c>
      <c r="BW498" s="41" t="str">
        <f t="shared" si="240"/>
        <v/>
      </c>
      <c r="BX498" s="41" t="str">
        <f t="shared" si="241"/>
        <v/>
      </c>
      <c r="BY498" s="41" t="str">
        <f t="shared" si="242"/>
        <v/>
      </c>
      <c r="BZ498" s="40" t="s">
        <v>32</v>
      </c>
      <c r="CA498" s="41">
        <f t="shared" si="243"/>
        <v>1.018</v>
      </c>
      <c r="CB498" s="35"/>
      <c r="CC498" s="36">
        <f>IF(D498&gt;Zisk!$D$10,"",E498*CA498)</f>
        <v>0</v>
      </c>
    </row>
    <row r="499" spans="2:81" x14ac:dyDescent="0.2">
      <c r="B499" s="28" t="str">
        <f>Zisk!B510</f>
        <v/>
      </c>
      <c r="C499" s="28">
        <f>Zisk!C510</f>
        <v>0</v>
      </c>
      <c r="D499" s="28">
        <f>Zisk!E510</f>
        <v>0</v>
      </c>
      <c r="E499" s="29">
        <f>Zisk!D510</f>
        <v>0</v>
      </c>
      <c r="F499" s="29"/>
      <c r="G499" s="28" t="str">
        <f t="shared" si="218"/>
        <v>(</v>
      </c>
      <c r="H499" s="28" t="str">
        <f t="shared" si="219"/>
        <v>1</v>
      </c>
      <c r="I499" s="28" t="str">
        <f t="shared" si="220"/>
        <v>+</v>
      </c>
      <c r="J499" s="30">
        <f>IF($D499&lt;=2021,VstupniParametry_SKRYT!$D$5,"")</f>
        <v>0.02</v>
      </c>
      <c r="K499" s="28" t="str">
        <f t="shared" si="221"/>
        <v>)</v>
      </c>
      <c r="L499" s="31">
        <f>IF($D499&lt;=2021,COUNTIF(Vypocet_SKRYT!T496:AS496,"&gt;=1"),"")</f>
        <v>0</v>
      </c>
      <c r="M499" s="32" t="str">
        <f t="shared" si="222"/>
        <v>x</v>
      </c>
      <c r="N499" s="28" t="str">
        <f t="shared" si="223"/>
        <v>(</v>
      </c>
      <c r="O499" s="28" t="str">
        <f t="shared" si="224"/>
        <v>1</v>
      </c>
      <c r="P499" s="28" t="str">
        <f t="shared" si="225"/>
        <v>+</v>
      </c>
      <c r="Q499" s="30">
        <f>IF($D499&lt;=2024,VstupniParametry_SKRYT!$D$6,"")</f>
        <v>0.06</v>
      </c>
      <c r="R499" s="28" t="str">
        <f t="shared" si="226"/>
        <v>)</v>
      </c>
      <c r="S499" s="31">
        <f>IF($D499&lt;=2024,COUNTIFS(Vypocet_SKRYT!AT496:AV496,"&gt;=1"),"")</f>
        <v>0</v>
      </c>
      <c r="T499" s="32" t="str">
        <f t="shared" si="227"/>
        <v>x</v>
      </c>
      <c r="U499" s="28" t="str">
        <f t="shared" si="228"/>
        <v>(</v>
      </c>
      <c r="V499" s="28" t="str">
        <f t="shared" si="229"/>
        <v>1</v>
      </c>
      <c r="W499" s="28" t="str">
        <f t="shared" si="230"/>
        <v>+</v>
      </c>
      <c r="X499" s="30">
        <f>IF($D499&lt;=2025,VstupniParametry_SKRYT!$D$9,"")</f>
        <v>1.7999999999999999E-2</v>
      </c>
      <c r="Y499" s="28" t="str">
        <f t="shared" si="231"/>
        <v>)</v>
      </c>
      <c r="Z499" s="31">
        <f>IF(AND(D499&lt;2025,2025&lt;=Zisk!$D$10),1,IF(D499=2025,0,""))</f>
        <v>1</v>
      </c>
      <c r="AA499" s="32" t="str">
        <f>IF(AND($D499&lt;=2025,Zisk!$D$10&gt;=2026),"x","")</f>
        <v/>
      </c>
      <c r="AB499" s="28" t="str">
        <f>IF(AND($D499&lt;=2026,Zisk!$D$10&gt;=2026),"(","")</f>
        <v/>
      </c>
      <c r="AC499" s="28" t="str">
        <f>IF(AND($D499&lt;=2026,Zisk!$D$10&gt;=2026),"1","")</f>
        <v/>
      </c>
      <c r="AD499" s="28" t="str">
        <f>IF(AND($D499&lt;=2026,Zisk!$D$10&gt;=2026),"+","")</f>
        <v/>
      </c>
      <c r="AE499" s="30" t="str">
        <f>IF(AND($D499&lt;=2026,Zisk!$D$10&gt;=2026),VstupniParametry_SKRYT!$D$10,"")</f>
        <v/>
      </c>
      <c r="AF499" s="28" t="str">
        <f>IF(AND($D499&lt;=2026,Zisk!$D$10&gt;=2026),")","")</f>
        <v/>
      </c>
      <c r="AG499" s="31" t="str">
        <f>IF(AND(D499&lt;2026,2026&lt;=Zisk!$D$10),1,IF(D499=2026,0,""))</f>
        <v/>
      </c>
      <c r="AH499" s="32" t="str">
        <f>IF(AND($D499&lt;=2026,Zisk!$D$10&gt;=2027),"x","")</f>
        <v/>
      </c>
      <c r="AI499" s="28" t="str">
        <f>IF(AND($D499&lt;=2027,Zisk!$D$10&gt;=2027),"(","")</f>
        <v/>
      </c>
      <c r="AJ499" s="28" t="str">
        <f>IF(AND($D499&lt;=2027,Zisk!$D$10&gt;=2027),"1","")</f>
        <v/>
      </c>
      <c r="AK499" s="28" t="str">
        <f>IF(AND($D499&lt;=2027,Zisk!$D$10&gt;=2027),"+","")</f>
        <v/>
      </c>
      <c r="AL499" s="30" t="str">
        <f>IF(AND($D499&lt;=2027,Zisk!$D$10&gt;=2027),VstupniParametry_SKRYT!$D$11,"")</f>
        <v/>
      </c>
      <c r="AM499" s="28" t="str">
        <f>IF(AND($D499&lt;=2027,Zisk!$D$10&gt;=2027),")","")</f>
        <v/>
      </c>
      <c r="AN499" s="31" t="str">
        <f>IF(AND(D499&lt;2027,2027&lt;=Zisk!$D$10),1,IF(D499=2027,0,""))</f>
        <v/>
      </c>
      <c r="AO499" s="32" t="str">
        <f>IF(AND($D499&lt;=2027,Zisk!$D$10&gt;=2028),"x","")</f>
        <v/>
      </c>
      <c r="AP499" s="28" t="str">
        <f>IF(AND($D499&lt;=2028,Zisk!$D$10&gt;=2028),"(","")</f>
        <v/>
      </c>
      <c r="AQ499" s="28" t="str">
        <f>IF(AND($D499&lt;=2028,Zisk!$D$10&gt;=2028),"1","")</f>
        <v/>
      </c>
      <c r="AR499" s="28" t="str">
        <f>IF(AND($D499&lt;=2028,Zisk!$D$10&gt;=2028),"+","")</f>
        <v/>
      </c>
      <c r="AS499" s="30" t="str">
        <f>IF(AND($D499&lt;=2028,Zisk!$D$10&gt;=2028),VstupniParametry_SKRYT!$D$12,"")</f>
        <v/>
      </c>
      <c r="AT499" s="28" t="str">
        <f>IF(AND($D499&lt;=2028,Zisk!$D$10&gt;=2028),")","")</f>
        <v/>
      </c>
      <c r="AU499" s="31" t="str">
        <f>IF(AND(D499&lt;2028,2028&lt;=Zisk!$D$10),1,IF(D499=2028,0,""))</f>
        <v/>
      </c>
      <c r="AV499" s="32" t="str">
        <f>IF(AND($D499&lt;=2028,Zisk!$D$10&gt;=2029),"x","")</f>
        <v/>
      </c>
      <c r="AW499" s="28" t="str">
        <f>IF(AND($D499&lt;=2029,Zisk!$D$10&gt;=2029),"(","")</f>
        <v/>
      </c>
      <c r="AX499" s="28" t="str">
        <f>IF(AND($D499&lt;=2029,Zisk!$D$10&gt;=2029),"1","")</f>
        <v/>
      </c>
      <c r="AY499" s="28" t="str">
        <f>IF(AND($D499&lt;=2029,Zisk!$D$10&gt;=2029),"+","")</f>
        <v/>
      </c>
      <c r="AZ499" s="30" t="str">
        <f>IF(AND($D499&lt;=2029,Zisk!$D$10&gt;=2029),VstupniParametry_SKRYT!$D$13,"")</f>
        <v/>
      </c>
      <c r="BA499" s="28" t="str">
        <f>IF(AND($D499&lt;=2029,Zisk!$D$10&gt;=2029),")","")</f>
        <v/>
      </c>
      <c r="BB499" s="31" t="str">
        <f>IF(AND(D499&lt;2029,2029&lt;=Zisk!$D$10),1,IF(D499=2029,0,""))</f>
        <v/>
      </c>
      <c r="BC499" s="32" t="str">
        <f>IF(AND($D499&lt;=2029,Zisk!$D$10&gt;=2030),"x","")</f>
        <v/>
      </c>
      <c r="BD499" s="28" t="str">
        <f>IF(AND($D499&lt;=2030,Zisk!$D$10&gt;=2030),"(","")</f>
        <v/>
      </c>
      <c r="BE499" s="28" t="str">
        <f>IF(AND($D499&lt;=2030,Zisk!$D$10&gt;=2030),"1","")</f>
        <v/>
      </c>
      <c r="BF499" s="28" t="str">
        <f>IF(AND($D499&lt;=2030,Zisk!$D$10&gt;=2030),"+","")</f>
        <v/>
      </c>
      <c r="BG499" s="30" t="str">
        <f>IF(AND($D499&lt;=2030,Zisk!$D$10&gt;=2030),VstupniParametry_SKRYT!$D$14,"")</f>
        <v/>
      </c>
      <c r="BH499" s="28" t="str">
        <f>IF(AND($D499&lt;=2030,Zisk!$D$10&gt;=2030),")","")</f>
        <v/>
      </c>
      <c r="BI499" s="31" t="str">
        <f>IF(AND(D499&lt;2030,2030&lt;=Zisk!$D$10),1,IF(D499=2030,0,""))</f>
        <v/>
      </c>
      <c r="BJ499" s="33" t="s">
        <v>32</v>
      </c>
      <c r="BK499" s="30">
        <f t="shared" si="244"/>
        <v>1</v>
      </c>
      <c r="BL499" s="28" t="str">
        <f t="shared" si="245"/>
        <v>x</v>
      </c>
      <c r="BM499" s="34">
        <f t="shared" si="246"/>
        <v>1</v>
      </c>
      <c r="BN499" s="30" t="str">
        <f t="shared" si="247"/>
        <v>x</v>
      </c>
      <c r="BO499" s="34">
        <f t="shared" si="232"/>
        <v>1.018</v>
      </c>
      <c r="BP499" s="34" t="str">
        <f t="shared" si="233"/>
        <v/>
      </c>
      <c r="BQ499" s="34" t="str">
        <f t="shared" si="234"/>
        <v/>
      </c>
      <c r="BR499" s="34" t="str">
        <f t="shared" si="235"/>
        <v/>
      </c>
      <c r="BS499" s="34" t="str">
        <f t="shared" si="236"/>
        <v/>
      </c>
      <c r="BT499" s="34" t="str">
        <f t="shared" si="237"/>
        <v/>
      </c>
      <c r="BU499" s="34" t="str">
        <f t="shared" si="238"/>
        <v/>
      </c>
      <c r="BV499" s="34" t="str">
        <f t="shared" si="239"/>
        <v/>
      </c>
      <c r="BW499" s="34" t="str">
        <f t="shared" si="240"/>
        <v/>
      </c>
      <c r="BX499" s="34" t="str">
        <f t="shared" si="241"/>
        <v/>
      </c>
      <c r="BY499" s="34" t="str">
        <f t="shared" si="242"/>
        <v/>
      </c>
      <c r="BZ499" s="33" t="s">
        <v>32</v>
      </c>
      <c r="CA499" s="34">
        <f t="shared" si="243"/>
        <v>1.018</v>
      </c>
      <c r="CB499" s="28"/>
      <c r="CC499" s="29">
        <f>IF(D499&gt;Zisk!$D$10,"",E499*CA499)</f>
        <v>0</v>
      </c>
    </row>
    <row r="500" spans="2:81" x14ac:dyDescent="0.2">
      <c r="B500" s="35" t="str">
        <f>Zisk!B511</f>
        <v/>
      </c>
      <c r="C500" s="35">
        <f>Zisk!C511</f>
        <v>0</v>
      </c>
      <c r="D500" s="35">
        <f>Zisk!E511</f>
        <v>0</v>
      </c>
      <c r="E500" s="36">
        <f>Zisk!D511</f>
        <v>0</v>
      </c>
      <c r="F500" s="36"/>
      <c r="G500" s="35" t="str">
        <f t="shared" si="218"/>
        <v>(</v>
      </c>
      <c r="H500" s="35" t="str">
        <f t="shared" si="219"/>
        <v>1</v>
      </c>
      <c r="I500" s="35" t="str">
        <f t="shared" si="220"/>
        <v>+</v>
      </c>
      <c r="J500" s="37">
        <f>IF($D500&lt;=2021,VstupniParametry_SKRYT!$D$5,"")</f>
        <v>0.02</v>
      </c>
      <c r="K500" s="35" t="str">
        <f t="shared" si="221"/>
        <v>)</v>
      </c>
      <c r="L500" s="38">
        <f>IF($D500&lt;=2021,COUNTIF(Vypocet_SKRYT!T497:AS497,"&gt;=1"),"")</f>
        <v>0</v>
      </c>
      <c r="M500" s="39" t="str">
        <f t="shared" si="222"/>
        <v>x</v>
      </c>
      <c r="N500" s="35" t="str">
        <f t="shared" si="223"/>
        <v>(</v>
      </c>
      <c r="O500" s="35" t="str">
        <f t="shared" si="224"/>
        <v>1</v>
      </c>
      <c r="P500" s="35" t="str">
        <f t="shared" si="225"/>
        <v>+</v>
      </c>
      <c r="Q500" s="37">
        <f>IF($D500&lt;=2024,VstupniParametry_SKRYT!$D$6,"")</f>
        <v>0.06</v>
      </c>
      <c r="R500" s="35" t="str">
        <f t="shared" si="226"/>
        <v>)</v>
      </c>
      <c r="S500" s="38">
        <f>IF($D500&lt;=2024,COUNTIFS(Vypocet_SKRYT!AT497:AV497,"&gt;=1"),"")</f>
        <v>0</v>
      </c>
      <c r="T500" s="39" t="str">
        <f t="shared" si="227"/>
        <v>x</v>
      </c>
      <c r="U500" s="35" t="str">
        <f t="shared" si="228"/>
        <v>(</v>
      </c>
      <c r="V500" s="35" t="str">
        <f t="shared" si="229"/>
        <v>1</v>
      </c>
      <c r="W500" s="35" t="str">
        <f t="shared" si="230"/>
        <v>+</v>
      </c>
      <c r="X500" s="37">
        <f>IF($D500&lt;=2025,VstupniParametry_SKRYT!$D$9,"")</f>
        <v>1.7999999999999999E-2</v>
      </c>
      <c r="Y500" s="35" t="str">
        <f t="shared" si="231"/>
        <v>)</v>
      </c>
      <c r="Z500" s="38">
        <f>IF(AND(D500&lt;2025,2025&lt;=Zisk!$D$10),1,IF(D500=2025,0,""))</f>
        <v>1</v>
      </c>
      <c r="AA500" s="39" t="str">
        <f>IF(AND($D500&lt;=2025,Zisk!$D$10&gt;=2026),"x","")</f>
        <v/>
      </c>
      <c r="AB500" s="35" t="str">
        <f>IF(AND($D500&lt;=2026,Zisk!$D$10&gt;=2026),"(","")</f>
        <v/>
      </c>
      <c r="AC500" s="35" t="str">
        <f>IF(AND($D500&lt;=2026,Zisk!$D$10&gt;=2026),"1","")</f>
        <v/>
      </c>
      <c r="AD500" s="35" t="str">
        <f>IF(AND($D500&lt;=2026,Zisk!$D$10&gt;=2026),"+","")</f>
        <v/>
      </c>
      <c r="AE500" s="37" t="str">
        <f>IF(AND($D500&lt;=2026,Zisk!$D$10&gt;=2026),VstupniParametry_SKRYT!$D$10,"")</f>
        <v/>
      </c>
      <c r="AF500" s="35" t="str">
        <f>IF(AND($D500&lt;=2026,Zisk!$D$10&gt;=2026),")","")</f>
        <v/>
      </c>
      <c r="AG500" s="38" t="str">
        <f>IF(AND(D500&lt;2026,2026&lt;=Zisk!$D$10),1,IF(D500=2026,0,""))</f>
        <v/>
      </c>
      <c r="AH500" s="39" t="str">
        <f>IF(AND($D500&lt;=2026,Zisk!$D$10&gt;=2027),"x","")</f>
        <v/>
      </c>
      <c r="AI500" s="35" t="str">
        <f>IF(AND($D500&lt;=2027,Zisk!$D$10&gt;=2027),"(","")</f>
        <v/>
      </c>
      <c r="AJ500" s="35" t="str">
        <f>IF(AND($D500&lt;=2027,Zisk!$D$10&gt;=2027),"1","")</f>
        <v/>
      </c>
      <c r="AK500" s="35" t="str">
        <f>IF(AND($D500&lt;=2027,Zisk!$D$10&gt;=2027),"+","")</f>
        <v/>
      </c>
      <c r="AL500" s="37" t="str">
        <f>IF(AND($D500&lt;=2027,Zisk!$D$10&gt;=2027),VstupniParametry_SKRYT!$D$11,"")</f>
        <v/>
      </c>
      <c r="AM500" s="35" t="str">
        <f>IF(AND($D500&lt;=2027,Zisk!$D$10&gt;=2027),")","")</f>
        <v/>
      </c>
      <c r="AN500" s="38" t="str">
        <f>IF(AND(D500&lt;2027,2027&lt;=Zisk!$D$10),1,IF(D500=2027,0,""))</f>
        <v/>
      </c>
      <c r="AO500" s="39" t="str">
        <f>IF(AND($D500&lt;=2027,Zisk!$D$10&gt;=2028),"x","")</f>
        <v/>
      </c>
      <c r="AP500" s="35" t="str">
        <f>IF(AND($D500&lt;=2028,Zisk!$D$10&gt;=2028),"(","")</f>
        <v/>
      </c>
      <c r="AQ500" s="35" t="str">
        <f>IF(AND($D500&lt;=2028,Zisk!$D$10&gt;=2028),"1","")</f>
        <v/>
      </c>
      <c r="AR500" s="35" t="str">
        <f>IF(AND($D500&lt;=2028,Zisk!$D$10&gt;=2028),"+","")</f>
        <v/>
      </c>
      <c r="AS500" s="37" t="str">
        <f>IF(AND($D500&lt;=2028,Zisk!$D$10&gt;=2028),VstupniParametry_SKRYT!$D$12,"")</f>
        <v/>
      </c>
      <c r="AT500" s="35" t="str">
        <f>IF(AND($D500&lt;=2028,Zisk!$D$10&gt;=2028),")","")</f>
        <v/>
      </c>
      <c r="AU500" s="38" t="str">
        <f>IF(AND(D500&lt;2028,2028&lt;=Zisk!$D$10),1,IF(D500=2028,0,""))</f>
        <v/>
      </c>
      <c r="AV500" s="39" t="str">
        <f>IF(AND($D500&lt;=2028,Zisk!$D$10&gt;=2029),"x","")</f>
        <v/>
      </c>
      <c r="AW500" s="35" t="str">
        <f>IF(AND($D500&lt;=2029,Zisk!$D$10&gt;=2029),"(","")</f>
        <v/>
      </c>
      <c r="AX500" s="35" t="str">
        <f>IF(AND($D500&lt;=2029,Zisk!$D$10&gt;=2029),"1","")</f>
        <v/>
      </c>
      <c r="AY500" s="35" t="str">
        <f>IF(AND($D500&lt;=2029,Zisk!$D$10&gt;=2029),"+","")</f>
        <v/>
      </c>
      <c r="AZ500" s="37" t="str">
        <f>IF(AND($D500&lt;=2029,Zisk!$D$10&gt;=2029),VstupniParametry_SKRYT!$D$13,"")</f>
        <v/>
      </c>
      <c r="BA500" s="35" t="str">
        <f>IF(AND($D500&lt;=2029,Zisk!$D$10&gt;=2029),")","")</f>
        <v/>
      </c>
      <c r="BB500" s="38" t="str">
        <f>IF(AND(D500&lt;2029,2029&lt;=Zisk!$D$10),1,IF(D500=2029,0,""))</f>
        <v/>
      </c>
      <c r="BC500" s="39" t="str">
        <f>IF(AND($D500&lt;=2029,Zisk!$D$10&gt;=2030),"x","")</f>
        <v/>
      </c>
      <c r="BD500" s="35" t="str">
        <f>IF(AND($D500&lt;=2030,Zisk!$D$10&gt;=2030),"(","")</f>
        <v/>
      </c>
      <c r="BE500" s="35" t="str">
        <f>IF(AND($D500&lt;=2030,Zisk!$D$10&gt;=2030),"1","")</f>
        <v/>
      </c>
      <c r="BF500" s="35" t="str">
        <f>IF(AND($D500&lt;=2030,Zisk!$D$10&gt;=2030),"+","")</f>
        <v/>
      </c>
      <c r="BG500" s="37" t="str">
        <f>IF(AND($D500&lt;=2030,Zisk!$D$10&gt;=2030),VstupniParametry_SKRYT!$D$14,"")</f>
        <v/>
      </c>
      <c r="BH500" s="35" t="str">
        <f>IF(AND($D500&lt;=2030,Zisk!$D$10&gt;=2030),")","")</f>
        <v/>
      </c>
      <c r="BI500" s="38" t="str">
        <f>IF(AND(D500&lt;2030,2030&lt;=Zisk!$D$10),1,IF(D500=2030,0,""))</f>
        <v/>
      </c>
      <c r="BJ500" s="40" t="s">
        <v>32</v>
      </c>
      <c r="BK500" s="37">
        <f t="shared" si="244"/>
        <v>1</v>
      </c>
      <c r="BL500" s="35" t="str">
        <f t="shared" si="245"/>
        <v>x</v>
      </c>
      <c r="BM500" s="41">
        <f t="shared" si="246"/>
        <v>1</v>
      </c>
      <c r="BN500" s="37" t="str">
        <f t="shared" si="247"/>
        <v>x</v>
      </c>
      <c r="BO500" s="41">
        <f t="shared" si="232"/>
        <v>1.018</v>
      </c>
      <c r="BP500" s="41" t="str">
        <f t="shared" si="233"/>
        <v/>
      </c>
      <c r="BQ500" s="41" t="str">
        <f t="shared" si="234"/>
        <v/>
      </c>
      <c r="BR500" s="41" t="str">
        <f t="shared" si="235"/>
        <v/>
      </c>
      <c r="BS500" s="41" t="str">
        <f t="shared" si="236"/>
        <v/>
      </c>
      <c r="BT500" s="41" t="str">
        <f t="shared" si="237"/>
        <v/>
      </c>
      <c r="BU500" s="41" t="str">
        <f t="shared" si="238"/>
        <v/>
      </c>
      <c r="BV500" s="41" t="str">
        <f t="shared" si="239"/>
        <v/>
      </c>
      <c r="BW500" s="41" t="str">
        <f t="shared" si="240"/>
        <v/>
      </c>
      <c r="BX500" s="41" t="str">
        <f t="shared" si="241"/>
        <v/>
      </c>
      <c r="BY500" s="41" t="str">
        <f t="shared" si="242"/>
        <v/>
      </c>
      <c r="BZ500" s="40" t="s">
        <v>32</v>
      </c>
      <c r="CA500" s="41">
        <f t="shared" si="243"/>
        <v>1.018</v>
      </c>
      <c r="CB500" s="35"/>
      <c r="CC500" s="36">
        <f>IF(D500&gt;Zisk!$D$10,"",E500*CA500)</f>
        <v>0</v>
      </c>
    </row>
    <row r="501" spans="2:81" x14ac:dyDescent="0.2">
      <c r="B501" s="28" t="str">
        <f>Zisk!B512</f>
        <v/>
      </c>
      <c r="C501" s="28">
        <f>Zisk!C512</f>
        <v>0</v>
      </c>
      <c r="D501" s="28">
        <f>Zisk!E512</f>
        <v>0</v>
      </c>
      <c r="E501" s="29">
        <f>Zisk!D512</f>
        <v>0</v>
      </c>
      <c r="F501" s="29"/>
      <c r="G501" s="28" t="str">
        <f t="shared" si="218"/>
        <v>(</v>
      </c>
      <c r="H501" s="28" t="str">
        <f t="shared" si="219"/>
        <v>1</v>
      </c>
      <c r="I501" s="28" t="str">
        <f t="shared" si="220"/>
        <v>+</v>
      </c>
      <c r="J501" s="30">
        <f>IF($D501&lt;=2021,VstupniParametry_SKRYT!$D$5,"")</f>
        <v>0.02</v>
      </c>
      <c r="K501" s="28" t="str">
        <f t="shared" si="221"/>
        <v>)</v>
      </c>
      <c r="L501" s="31">
        <f>IF($D501&lt;=2021,COUNTIF(Vypocet_SKRYT!T498:AS498,"&gt;=1"),"")</f>
        <v>0</v>
      </c>
      <c r="M501" s="32" t="str">
        <f t="shared" si="222"/>
        <v>x</v>
      </c>
      <c r="N501" s="28" t="str">
        <f t="shared" si="223"/>
        <v>(</v>
      </c>
      <c r="O501" s="28" t="str">
        <f t="shared" si="224"/>
        <v>1</v>
      </c>
      <c r="P501" s="28" t="str">
        <f t="shared" si="225"/>
        <v>+</v>
      </c>
      <c r="Q501" s="30">
        <f>IF($D501&lt;=2024,VstupniParametry_SKRYT!$D$6,"")</f>
        <v>0.06</v>
      </c>
      <c r="R501" s="28" t="str">
        <f t="shared" si="226"/>
        <v>)</v>
      </c>
      <c r="S501" s="31">
        <f>IF($D501&lt;=2024,COUNTIFS(Vypocet_SKRYT!AT498:AV498,"&gt;=1"),"")</f>
        <v>0</v>
      </c>
      <c r="T501" s="32" t="str">
        <f t="shared" si="227"/>
        <v>x</v>
      </c>
      <c r="U501" s="28" t="str">
        <f t="shared" si="228"/>
        <v>(</v>
      </c>
      <c r="V501" s="28" t="str">
        <f t="shared" si="229"/>
        <v>1</v>
      </c>
      <c r="W501" s="28" t="str">
        <f t="shared" si="230"/>
        <v>+</v>
      </c>
      <c r="X501" s="30">
        <f>IF($D501&lt;=2025,VstupniParametry_SKRYT!$D$9,"")</f>
        <v>1.7999999999999999E-2</v>
      </c>
      <c r="Y501" s="28" t="str">
        <f t="shared" si="231"/>
        <v>)</v>
      </c>
      <c r="Z501" s="31">
        <f>IF(AND(D501&lt;2025,2025&lt;=Zisk!$D$10),1,IF(D501=2025,0,""))</f>
        <v>1</v>
      </c>
      <c r="AA501" s="32" t="str">
        <f>IF(AND($D501&lt;=2025,Zisk!$D$10&gt;=2026),"x","")</f>
        <v/>
      </c>
      <c r="AB501" s="28" t="str">
        <f>IF(AND($D501&lt;=2026,Zisk!$D$10&gt;=2026),"(","")</f>
        <v/>
      </c>
      <c r="AC501" s="28" t="str">
        <f>IF(AND($D501&lt;=2026,Zisk!$D$10&gt;=2026),"1","")</f>
        <v/>
      </c>
      <c r="AD501" s="28" t="str">
        <f>IF(AND($D501&lt;=2026,Zisk!$D$10&gt;=2026),"+","")</f>
        <v/>
      </c>
      <c r="AE501" s="30" t="str">
        <f>IF(AND($D501&lt;=2026,Zisk!$D$10&gt;=2026),VstupniParametry_SKRYT!$D$10,"")</f>
        <v/>
      </c>
      <c r="AF501" s="28" t="str">
        <f>IF(AND($D501&lt;=2026,Zisk!$D$10&gt;=2026),")","")</f>
        <v/>
      </c>
      <c r="AG501" s="31" t="str">
        <f>IF(AND(D501&lt;2026,2026&lt;=Zisk!$D$10),1,IF(D501=2026,0,""))</f>
        <v/>
      </c>
      <c r="AH501" s="32" t="str">
        <f>IF(AND($D501&lt;=2026,Zisk!$D$10&gt;=2027),"x","")</f>
        <v/>
      </c>
      <c r="AI501" s="28" t="str">
        <f>IF(AND($D501&lt;=2027,Zisk!$D$10&gt;=2027),"(","")</f>
        <v/>
      </c>
      <c r="AJ501" s="28" t="str">
        <f>IF(AND($D501&lt;=2027,Zisk!$D$10&gt;=2027),"1","")</f>
        <v/>
      </c>
      <c r="AK501" s="28" t="str">
        <f>IF(AND($D501&lt;=2027,Zisk!$D$10&gt;=2027),"+","")</f>
        <v/>
      </c>
      <c r="AL501" s="30" t="str">
        <f>IF(AND($D501&lt;=2027,Zisk!$D$10&gt;=2027),VstupniParametry_SKRYT!$D$11,"")</f>
        <v/>
      </c>
      <c r="AM501" s="28" t="str">
        <f>IF(AND($D501&lt;=2027,Zisk!$D$10&gt;=2027),")","")</f>
        <v/>
      </c>
      <c r="AN501" s="31" t="str">
        <f>IF(AND(D501&lt;2027,2027&lt;=Zisk!$D$10),1,IF(D501=2027,0,""))</f>
        <v/>
      </c>
      <c r="AO501" s="32" t="str">
        <f>IF(AND($D501&lt;=2027,Zisk!$D$10&gt;=2028),"x","")</f>
        <v/>
      </c>
      <c r="AP501" s="28" t="str">
        <f>IF(AND($D501&lt;=2028,Zisk!$D$10&gt;=2028),"(","")</f>
        <v/>
      </c>
      <c r="AQ501" s="28" t="str">
        <f>IF(AND($D501&lt;=2028,Zisk!$D$10&gt;=2028),"1","")</f>
        <v/>
      </c>
      <c r="AR501" s="28" t="str">
        <f>IF(AND($D501&lt;=2028,Zisk!$D$10&gt;=2028),"+","")</f>
        <v/>
      </c>
      <c r="AS501" s="30" t="str">
        <f>IF(AND($D501&lt;=2028,Zisk!$D$10&gt;=2028),VstupniParametry_SKRYT!$D$12,"")</f>
        <v/>
      </c>
      <c r="AT501" s="28" t="str">
        <f>IF(AND($D501&lt;=2028,Zisk!$D$10&gt;=2028),")","")</f>
        <v/>
      </c>
      <c r="AU501" s="31" t="str">
        <f>IF(AND(D501&lt;2028,2028&lt;=Zisk!$D$10),1,IF(D501=2028,0,""))</f>
        <v/>
      </c>
      <c r="AV501" s="32" t="str">
        <f>IF(AND($D501&lt;=2028,Zisk!$D$10&gt;=2029),"x","")</f>
        <v/>
      </c>
      <c r="AW501" s="28" t="str">
        <f>IF(AND($D501&lt;=2029,Zisk!$D$10&gt;=2029),"(","")</f>
        <v/>
      </c>
      <c r="AX501" s="28" t="str">
        <f>IF(AND($D501&lt;=2029,Zisk!$D$10&gt;=2029),"1","")</f>
        <v/>
      </c>
      <c r="AY501" s="28" t="str">
        <f>IF(AND($D501&lt;=2029,Zisk!$D$10&gt;=2029),"+","")</f>
        <v/>
      </c>
      <c r="AZ501" s="30" t="str">
        <f>IF(AND($D501&lt;=2029,Zisk!$D$10&gt;=2029),VstupniParametry_SKRYT!$D$13,"")</f>
        <v/>
      </c>
      <c r="BA501" s="28" t="str">
        <f>IF(AND($D501&lt;=2029,Zisk!$D$10&gt;=2029),")","")</f>
        <v/>
      </c>
      <c r="BB501" s="31" t="str">
        <f>IF(AND(D501&lt;2029,2029&lt;=Zisk!$D$10),1,IF(D501=2029,0,""))</f>
        <v/>
      </c>
      <c r="BC501" s="32" t="str">
        <f>IF(AND($D501&lt;=2029,Zisk!$D$10&gt;=2030),"x","")</f>
        <v/>
      </c>
      <c r="BD501" s="28" t="str">
        <f>IF(AND($D501&lt;=2030,Zisk!$D$10&gt;=2030),"(","")</f>
        <v/>
      </c>
      <c r="BE501" s="28" t="str">
        <f>IF(AND($D501&lt;=2030,Zisk!$D$10&gt;=2030),"1","")</f>
        <v/>
      </c>
      <c r="BF501" s="28" t="str">
        <f>IF(AND($D501&lt;=2030,Zisk!$D$10&gt;=2030),"+","")</f>
        <v/>
      </c>
      <c r="BG501" s="30" t="str">
        <f>IF(AND($D501&lt;=2030,Zisk!$D$10&gt;=2030),VstupniParametry_SKRYT!$D$14,"")</f>
        <v/>
      </c>
      <c r="BH501" s="28" t="str">
        <f>IF(AND($D501&lt;=2030,Zisk!$D$10&gt;=2030),")","")</f>
        <v/>
      </c>
      <c r="BI501" s="31" t="str">
        <f>IF(AND(D501&lt;2030,2030&lt;=Zisk!$D$10),1,IF(D501=2030,0,""))</f>
        <v/>
      </c>
      <c r="BJ501" s="33" t="s">
        <v>32</v>
      </c>
      <c r="BK501" s="30">
        <f t="shared" si="244"/>
        <v>1</v>
      </c>
      <c r="BL501" s="28" t="str">
        <f t="shared" si="245"/>
        <v>x</v>
      </c>
      <c r="BM501" s="34">
        <f t="shared" si="246"/>
        <v>1</v>
      </c>
      <c r="BN501" s="30" t="str">
        <f t="shared" si="247"/>
        <v>x</v>
      </c>
      <c r="BO501" s="34">
        <f t="shared" si="232"/>
        <v>1.018</v>
      </c>
      <c r="BP501" s="34" t="str">
        <f t="shared" si="233"/>
        <v/>
      </c>
      <c r="BQ501" s="34" t="str">
        <f t="shared" si="234"/>
        <v/>
      </c>
      <c r="BR501" s="34" t="str">
        <f t="shared" si="235"/>
        <v/>
      </c>
      <c r="BS501" s="34" t="str">
        <f t="shared" si="236"/>
        <v/>
      </c>
      <c r="BT501" s="34" t="str">
        <f t="shared" si="237"/>
        <v/>
      </c>
      <c r="BU501" s="34" t="str">
        <f t="shared" si="238"/>
        <v/>
      </c>
      <c r="BV501" s="34" t="str">
        <f t="shared" si="239"/>
        <v/>
      </c>
      <c r="BW501" s="34" t="str">
        <f t="shared" si="240"/>
        <v/>
      </c>
      <c r="BX501" s="34" t="str">
        <f t="shared" si="241"/>
        <v/>
      </c>
      <c r="BY501" s="34" t="str">
        <f t="shared" si="242"/>
        <v/>
      </c>
      <c r="BZ501" s="33" t="s">
        <v>32</v>
      </c>
      <c r="CA501" s="34">
        <f t="shared" si="243"/>
        <v>1.018</v>
      </c>
      <c r="CB501" s="28"/>
      <c r="CC501" s="29">
        <f>IF(D501&gt;Zisk!$D$10,"",E501*CA501)</f>
        <v>0</v>
      </c>
    </row>
    <row r="502" spans="2:81" x14ac:dyDescent="0.2">
      <c r="B502" s="35" t="str">
        <f>Zisk!B513</f>
        <v/>
      </c>
      <c r="C502" s="35">
        <f>Zisk!C513</f>
        <v>0</v>
      </c>
      <c r="D502" s="35">
        <f>Zisk!E513</f>
        <v>0</v>
      </c>
      <c r="E502" s="36">
        <f>Zisk!D513</f>
        <v>0</v>
      </c>
      <c r="F502" s="36"/>
      <c r="G502" s="35" t="str">
        <f t="shared" si="218"/>
        <v>(</v>
      </c>
      <c r="H502" s="35" t="str">
        <f t="shared" si="219"/>
        <v>1</v>
      </c>
      <c r="I502" s="35" t="str">
        <f t="shared" si="220"/>
        <v>+</v>
      </c>
      <c r="J502" s="37">
        <f>IF($D502&lt;=2021,VstupniParametry_SKRYT!$D$5,"")</f>
        <v>0.02</v>
      </c>
      <c r="K502" s="35" t="str">
        <f t="shared" si="221"/>
        <v>)</v>
      </c>
      <c r="L502" s="38">
        <f>IF($D502&lt;=2021,COUNTIF(Vypocet_SKRYT!T499:AS499,"&gt;=1"),"")</f>
        <v>0</v>
      </c>
      <c r="M502" s="39" t="str">
        <f t="shared" si="222"/>
        <v>x</v>
      </c>
      <c r="N502" s="35" t="str">
        <f t="shared" si="223"/>
        <v>(</v>
      </c>
      <c r="O502" s="35" t="str">
        <f t="shared" si="224"/>
        <v>1</v>
      </c>
      <c r="P502" s="35" t="str">
        <f t="shared" si="225"/>
        <v>+</v>
      </c>
      <c r="Q502" s="37">
        <f>IF($D502&lt;=2024,VstupniParametry_SKRYT!$D$6,"")</f>
        <v>0.06</v>
      </c>
      <c r="R502" s="35" t="str">
        <f t="shared" si="226"/>
        <v>)</v>
      </c>
      <c r="S502" s="38">
        <f>IF($D502&lt;=2024,COUNTIFS(Vypocet_SKRYT!AT499:AV499,"&gt;=1"),"")</f>
        <v>0</v>
      </c>
      <c r="T502" s="39" t="str">
        <f t="shared" si="227"/>
        <v>x</v>
      </c>
      <c r="U502" s="35" t="str">
        <f t="shared" si="228"/>
        <v>(</v>
      </c>
      <c r="V502" s="35" t="str">
        <f t="shared" si="229"/>
        <v>1</v>
      </c>
      <c r="W502" s="35" t="str">
        <f t="shared" si="230"/>
        <v>+</v>
      </c>
      <c r="X502" s="37">
        <f>IF($D502&lt;=2025,VstupniParametry_SKRYT!$D$9,"")</f>
        <v>1.7999999999999999E-2</v>
      </c>
      <c r="Y502" s="35" t="str">
        <f t="shared" si="231"/>
        <v>)</v>
      </c>
      <c r="Z502" s="38">
        <f>IF(AND(D502&lt;2025,2025&lt;=Zisk!$D$10),1,IF(D502=2025,0,""))</f>
        <v>1</v>
      </c>
      <c r="AA502" s="39" t="str">
        <f>IF(AND($D502&lt;=2025,Zisk!$D$10&gt;=2026),"x","")</f>
        <v/>
      </c>
      <c r="AB502" s="35" t="str">
        <f>IF(AND($D502&lt;=2026,Zisk!$D$10&gt;=2026),"(","")</f>
        <v/>
      </c>
      <c r="AC502" s="35" t="str">
        <f>IF(AND($D502&lt;=2026,Zisk!$D$10&gt;=2026),"1","")</f>
        <v/>
      </c>
      <c r="AD502" s="35" t="str">
        <f>IF(AND($D502&lt;=2026,Zisk!$D$10&gt;=2026),"+","")</f>
        <v/>
      </c>
      <c r="AE502" s="37" t="str">
        <f>IF(AND($D502&lt;=2026,Zisk!$D$10&gt;=2026),VstupniParametry_SKRYT!$D$10,"")</f>
        <v/>
      </c>
      <c r="AF502" s="35" t="str">
        <f>IF(AND($D502&lt;=2026,Zisk!$D$10&gt;=2026),")","")</f>
        <v/>
      </c>
      <c r="AG502" s="38" t="str">
        <f>IF(AND(D502&lt;2026,2026&lt;=Zisk!$D$10),1,IF(D502=2026,0,""))</f>
        <v/>
      </c>
      <c r="AH502" s="39" t="str">
        <f>IF(AND($D502&lt;=2026,Zisk!$D$10&gt;=2027),"x","")</f>
        <v/>
      </c>
      <c r="AI502" s="35" t="str">
        <f>IF(AND($D502&lt;=2027,Zisk!$D$10&gt;=2027),"(","")</f>
        <v/>
      </c>
      <c r="AJ502" s="35" t="str">
        <f>IF(AND($D502&lt;=2027,Zisk!$D$10&gt;=2027),"1","")</f>
        <v/>
      </c>
      <c r="AK502" s="35" t="str">
        <f>IF(AND($D502&lt;=2027,Zisk!$D$10&gt;=2027),"+","")</f>
        <v/>
      </c>
      <c r="AL502" s="37" t="str">
        <f>IF(AND($D502&lt;=2027,Zisk!$D$10&gt;=2027),VstupniParametry_SKRYT!$D$11,"")</f>
        <v/>
      </c>
      <c r="AM502" s="35" t="str">
        <f>IF(AND($D502&lt;=2027,Zisk!$D$10&gt;=2027),")","")</f>
        <v/>
      </c>
      <c r="AN502" s="38" t="str">
        <f>IF(AND(D502&lt;2027,2027&lt;=Zisk!$D$10),1,IF(D502=2027,0,""))</f>
        <v/>
      </c>
      <c r="AO502" s="39" t="str">
        <f>IF(AND($D502&lt;=2027,Zisk!$D$10&gt;=2028),"x","")</f>
        <v/>
      </c>
      <c r="AP502" s="35" t="str">
        <f>IF(AND($D502&lt;=2028,Zisk!$D$10&gt;=2028),"(","")</f>
        <v/>
      </c>
      <c r="AQ502" s="35" t="str">
        <f>IF(AND($D502&lt;=2028,Zisk!$D$10&gt;=2028),"1","")</f>
        <v/>
      </c>
      <c r="AR502" s="35" t="str">
        <f>IF(AND($D502&lt;=2028,Zisk!$D$10&gt;=2028),"+","")</f>
        <v/>
      </c>
      <c r="AS502" s="37" t="str">
        <f>IF(AND($D502&lt;=2028,Zisk!$D$10&gt;=2028),VstupniParametry_SKRYT!$D$12,"")</f>
        <v/>
      </c>
      <c r="AT502" s="35" t="str">
        <f>IF(AND($D502&lt;=2028,Zisk!$D$10&gt;=2028),")","")</f>
        <v/>
      </c>
      <c r="AU502" s="38" t="str">
        <f>IF(AND(D502&lt;2028,2028&lt;=Zisk!$D$10),1,IF(D502=2028,0,""))</f>
        <v/>
      </c>
      <c r="AV502" s="39" t="str">
        <f>IF(AND($D502&lt;=2028,Zisk!$D$10&gt;=2029),"x","")</f>
        <v/>
      </c>
      <c r="AW502" s="35" t="str">
        <f>IF(AND($D502&lt;=2029,Zisk!$D$10&gt;=2029),"(","")</f>
        <v/>
      </c>
      <c r="AX502" s="35" t="str">
        <f>IF(AND($D502&lt;=2029,Zisk!$D$10&gt;=2029),"1","")</f>
        <v/>
      </c>
      <c r="AY502" s="35" t="str">
        <f>IF(AND($D502&lt;=2029,Zisk!$D$10&gt;=2029),"+","")</f>
        <v/>
      </c>
      <c r="AZ502" s="37" t="str">
        <f>IF(AND($D502&lt;=2029,Zisk!$D$10&gt;=2029),VstupniParametry_SKRYT!$D$13,"")</f>
        <v/>
      </c>
      <c r="BA502" s="35" t="str">
        <f>IF(AND($D502&lt;=2029,Zisk!$D$10&gt;=2029),")","")</f>
        <v/>
      </c>
      <c r="BB502" s="38" t="str">
        <f>IF(AND(D502&lt;2029,2029&lt;=Zisk!$D$10),1,IF(D502=2029,0,""))</f>
        <v/>
      </c>
      <c r="BC502" s="39" t="str">
        <f>IF(AND($D502&lt;=2029,Zisk!$D$10&gt;=2030),"x","")</f>
        <v/>
      </c>
      <c r="BD502" s="35" t="str">
        <f>IF(AND($D502&lt;=2030,Zisk!$D$10&gt;=2030),"(","")</f>
        <v/>
      </c>
      <c r="BE502" s="35" t="str">
        <f>IF(AND($D502&lt;=2030,Zisk!$D$10&gt;=2030),"1","")</f>
        <v/>
      </c>
      <c r="BF502" s="35" t="str">
        <f>IF(AND($D502&lt;=2030,Zisk!$D$10&gt;=2030),"+","")</f>
        <v/>
      </c>
      <c r="BG502" s="37" t="str">
        <f>IF(AND($D502&lt;=2030,Zisk!$D$10&gt;=2030),VstupniParametry_SKRYT!$D$14,"")</f>
        <v/>
      </c>
      <c r="BH502" s="35" t="str">
        <f>IF(AND($D502&lt;=2030,Zisk!$D$10&gt;=2030),")","")</f>
        <v/>
      </c>
      <c r="BI502" s="38" t="str">
        <f>IF(AND(D502&lt;2030,2030&lt;=Zisk!$D$10),1,IF(D502=2030,0,""))</f>
        <v/>
      </c>
      <c r="BJ502" s="40" t="s">
        <v>32</v>
      </c>
      <c r="BK502" s="37">
        <f t="shared" si="244"/>
        <v>1</v>
      </c>
      <c r="BL502" s="35" t="str">
        <f t="shared" si="245"/>
        <v>x</v>
      </c>
      <c r="BM502" s="41">
        <f t="shared" si="246"/>
        <v>1</v>
      </c>
      <c r="BN502" s="37" t="str">
        <f t="shared" si="247"/>
        <v>x</v>
      </c>
      <c r="BO502" s="41">
        <f t="shared" si="232"/>
        <v>1.018</v>
      </c>
      <c r="BP502" s="41" t="str">
        <f t="shared" si="233"/>
        <v/>
      </c>
      <c r="BQ502" s="41" t="str">
        <f t="shared" si="234"/>
        <v/>
      </c>
      <c r="BR502" s="41" t="str">
        <f t="shared" si="235"/>
        <v/>
      </c>
      <c r="BS502" s="41" t="str">
        <f t="shared" si="236"/>
        <v/>
      </c>
      <c r="BT502" s="41" t="str">
        <f t="shared" si="237"/>
        <v/>
      </c>
      <c r="BU502" s="41" t="str">
        <f t="shared" si="238"/>
        <v/>
      </c>
      <c r="BV502" s="41" t="str">
        <f t="shared" si="239"/>
        <v/>
      </c>
      <c r="BW502" s="41" t="str">
        <f t="shared" si="240"/>
        <v/>
      </c>
      <c r="BX502" s="41" t="str">
        <f t="shared" si="241"/>
        <v/>
      </c>
      <c r="BY502" s="41" t="str">
        <f t="shared" si="242"/>
        <v/>
      </c>
      <c r="BZ502" s="40" t="s">
        <v>32</v>
      </c>
      <c r="CA502" s="41">
        <f t="shared" si="243"/>
        <v>1.018</v>
      </c>
      <c r="CB502" s="35"/>
      <c r="CC502" s="36">
        <f>IF(D502&gt;Zisk!$D$10,"",E502*CA502)</f>
        <v>0</v>
      </c>
    </row>
    <row r="503" spans="2:81" x14ac:dyDescent="0.2">
      <c r="B503" s="28" t="str">
        <f>Zisk!B514</f>
        <v/>
      </c>
      <c r="C503" s="28">
        <f>Zisk!C514</f>
        <v>0</v>
      </c>
      <c r="D503" s="28">
        <f>Zisk!E514</f>
        <v>0</v>
      </c>
      <c r="E503" s="29">
        <f>Zisk!D514</f>
        <v>0</v>
      </c>
      <c r="F503" s="29"/>
      <c r="G503" s="28" t="str">
        <f t="shared" si="218"/>
        <v>(</v>
      </c>
      <c r="H503" s="28" t="str">
        <f t="shared" si="219"/>
        <v>1</v>
      </c>
      <c r="I503" s="28" t="str">
        <f t="shared" si="220"/>
        <v>+</v>
      </c>
      <c r="J503" s="30">
        <f>IF($D503&lt;=2021,VstupniParametry_SKRYT!$D$5,"")</f>
        <v>0.02</v>
      </c>
      <c r="K503" s="28" t="str">
        <f t="shared" si="221"/>
        <v>)</v>
      </c>
      <c r="L503" s="31">
        <f>IF($D503&lt;=2021,COUNTIF(Vypocet_SKRYT!T500:AS500,"&gt;=1"),"")</f>
        <v>0</v>
      </c>
      <c r="M503" s="32" t="str">
        <f t="shared" si="222"/>
        <v>x</v>
      </c>
      <c r="N503" s="28" t="str">
        <f t="shared" si="223"/>
        <v>(</v>
      </c>
      <c r="O503" s="28" t="str">
        <f t="shared" si="224"/>
        <v>1</v>
      </c>
      <c r="P503" s="28" t="str">
        <f t="shared" si="225"/>
        <v>+</v>
      </c>
      <c r="Q503" s="30">
        <f>IF($D503&lt;=2024,VstupniParametry_SKRYT!$D$6,"")</f>
        <v>0.06</v>
      </c>
      <c r="R503" s="28" t="str">
        <f t="shared" si="226"/>
        <v>)</v>
      </c>
      <c r="S503" s="31">
        <f>IF($D503&lt;=2024,COUNTIFS(Vypocet_SKRYT!AT500:AV500,"&gt;=1"),"")</f>
        <v>0</v>
      </c>
      <c r="T503" s="32" t="str">
        <f t="shared" si="227"/>
        <v>x</v>
      </c>
      <c r="U503" s="28" t="str">
        <f t="shared" si="228"/>
        <v>(</v>
      </c>
      <c r="V503" s="28" t="str">
        <f t="shared" si="229"/>
        <v>1</v>
      </c>
      <c r="W503" s="28" t="str">
        <f t="shared" si="230"/>
        <v>+</v>
      </c>
      <c r="X503" s="30">
        <f>IF($D503&lt;=2025,VstupniParametry_SKRYT!$D$9,"")</f>
        <v>1.7999999999999999E-2</v>
      </c>
      <c r="Y503" s="28" t="str">
        <f t="shared" si="231"/>
        <v>)</v>
      </c>
      <c r="Z503" s="31">
        <f>IF(AND(D503&lt;2025,2025&lt;=Zisk!$D$10),1,IF(D503=2025,0,""))</f>
        <v>1</v>
      </c>
      <c r="AA503" s="32" t="str">
        <f>IF(AND($D503&lt;=2025,Zisk!$D$10&gt;=2026),"x","")</f>
        <v/>
      </c>
      <c r="AB503" s="28" t="str">
        <f>IF(AND($D503&lt;=2026,Zisk!$D$10&gt;=2026),"(","")</f>
        <v/>
      </c>
      <c r="AC503" s="28" t="str">
        <f>IF(AND($D503&lt;=2026,Zisk!$D$10&gt;=2026),"1","")</f>
        <v/>
      </c>
      <c r="AD503" s="28" t="str">
        <f>IF(AND($D503&lt;=2026,Zisk!$D$10&gt;=2026),"+","")</f>
        <v/>
      </c>
      <c r="AE503" s="30" t="str">
        <f>IF(AND($D503&lt;=2026,Zisk!$D$10&gt;=2026),VstupniParametry_SKRYT!$D$10,"")</f>
        <v/>
      </c>
      <c r="AF503" s="28" t="str">
        <f>IF(AND($D503&lt;=2026,Zisk!$D$10&gt;=2026),")","")</f>
        <v/>
      </c>
      <c r="AG503" s="31" t="str">
        <f>IF(AND(D503&lt;2026,2026&lt;=Zisk!$D$10),1,IF(D503=2026,0,""))</f>
        <v/>
      </c>
      <c r="AH503" s="32" t="str">
        <f>IF(AND($D503&lt;=2026,Zisk!$D$10&gt;=2027),"x","")</f>
        <v/>
      </c>
      <c r="AI503" s="28" t="str">
        <f>IF(AND($D503&lt;=2027,Zisk!$D$10&gt;=2027),"(","")</f>
        <v/>
      </c>
      <c r="AJ503" s="28" t="str">
        <f>IF(AND($D503&lt;=2027,Zisk!$D$10&gt;=2027),"1","")</f>
        <v/>
      </c>
      <c r="AK503" s="28" t="str">
        <f>IF(AND($D503&lt;=2027,Zisk!$D$10&gt;=2027),"+","")</f>
        <v/>
      </c>
      <c r="AL503" s="30" t="str">
        <f>IF(AND($D503&lt;=2027,Zisk!$D$10&gt;=2027),VstupniParametry_SKRYT!$D$11,"")</f>
        <v/>
      </c>
      <c r="AM503" s="28" t="str">
        <f>IF(AND($D503&lt;=2027,Zisk!$D$10&gt;=2027),")","")</f>
        <v/>
      </c>
      <c r="AN503" s="31" t="str">
        <f>IF(AND(D503&lt;2027,2027&lt;=Zisk!$D$10),1,IF(D503=2027,0,""))</f>
        <v/>
      </c>
      <c r="AO503" s="32" t="str">
        <f>IF(AND($D503&lt;=2027,Zisk!$D$10&gt;=2028),"x","")</f>
        <v/>
      </c>
      <c r="AP503" s="28" t="str">
        <f>IF(AND($D503&lt;=2028,Zisk!$D$10&gt;=2028),"(","")</f>
        <v/>
      </c>
      <c r="AQ503" s="28" t="str">
        <f>IF(AND($D503&lt;=2028,Zisk!$D$10&gt;=2028),"1","")</f>
        <v/>
      </c>
      <c r="AR503" s="28" t="str">
        <f>IF(AND($D503&lt;=2028,Zisk!$D$10&gt;=2028),"+","")</f>
        <v/>
      </c>
      <c r="AS503" s="30" t="str">
        <f>IF(AND($D503&lt;=2028,Zisk!$D$10&gt;=2028),VstupniParametry_SKRYT!$D$12,"")</f>
        <v/>
      </c>
      <c r="AT503" s="28" t="str">
        <f>IF(AND($D503&lt;=2028,Zisk!$D$10&gt;=2028),")","")</f>
        <v/>
      </c>
      <c r="AU503" s="31" t="str">
        <f>IF(AND(D503&lt;2028,2028&lt;=Zisk!$D$10),1,IF(D503=2028,0,""))</f>
        <v/>
      </c>
      <c r="AV503" s="32" t="str">
        <f>IF(AND($D503&lt;=2028,Zisk!$D$10&gt;=2029),"x","")</f>
        <v/>
      </c>
      <c r="AW503" s="28" t="str">
        <f>IF(AND($D503&lt;=2029,Zisk!$D$10&gt;=2029),"(","")</f>
        <v/>
      </c>
      <c r="AX503" s="28" t="str">
        <f>IF(AND($D503&lt;=2029,Zisk!$D$10&gt;=2029),"1","")</f>
        <v/>
      </c>
      <c r="AY503" s="28" t="str">
        <f>IF(AND($D503&lt;=2029,Zisk!$D$10&gt;=2029),"+","")</f>
        <v/>
      </c>
      <c r="AZ503" s="30" t="str">
        <f>IF(AND($D503&lt;=2029,Zisk!$D$10&gt;=2029),VstupniParametry_SKRYT!$D$13,"")</f>
        <v/>
      </c>
      <c r="BA503" s="28" t="str">
        <f>IF(AND($D503&lt;=2029,Zisk!$D$10&gt;=2029),")","")</f>
        <v/>
      </c>
      <c r="BB503" s="31" t="str">
        <f>IF(AND(D503&lt;2029,2029&lt;=Zisk!$D$10),1,IF(D503=2029,0,""))</f>
        <v/>
      </c>
      <c r="BC503" s="32" t="str">
        <f>IF(AND($D503&lt;=2029,Zisk!$D$10&gt;=2030),"x","")</f>
        <v/>
      </c>
      <c r="BD503" s="28" t="str">
        <f>IF(AND($D503&lt;=2030,Zisk!$D$10&gt;=2030),"(","")</f>
        <v/>
      </c>
      <c r="BE503" s="28" t="str">
        <f>IF(AND($D503&lt;=2030,Zisk!$D$10&gt;=2030),"1","")</f>
        <v/>
      </c>
      <c r="BF503" s="28" t="str">
        <f>IF(AND($D503&lt;=2030,Zisk!$D$10&gt;=2030),"+","")</f>
        <v/>
      </c>
      <c r="BG503" s="30" t="str">
        <f>IF(AND($D503&lt;=2030,Zisk!$D$10&gt;=2030),VstupniParametry_SKRYT!$D$14,"")</f>
        <v/>
      </c>
      <c r="BH503" s="28" t="str">
        <f>IF(AND($D503&lt;=2030,Zisk!$D$10&gt;=2030),")","")</f>
        <v/>
      </c>
      <c r="BI503" s="31" t="str">
        <f>IF(AND(D503&lt;2030,2030&lt;=Zisk!$D$10),1,IF(D503=2030,0,""))</f>
        <v/>
      </c>
      <c r="BJ503" s="33" t="s">
        <v>32</v>
      </c>
      <c r="BK503" s="30">
        <f t="shared" si="244"/>
        <v>1</v>
      </c>
      <c r="BL503" s="28" t="str">
        <f t="shared" si="245"/>
        <v>x</v>
      </c>
      <c r="BM503" s="34">
        <f t="shared" si="246"/>
        <v>1</v>
      </c>
      <c r="BN503" s="30" t="str">
        <f t="shared" si="247"/>
        <v>x</v>
      </c>
      <c r="BO503" s="34">
        <f t="shared" si="232"/>
        <v>1.018</v>
      </c>
      <c r="BP503" s="34" t="str">
        <f t="shared" si="233"/>
        <v/>
      </c>
      <c r="BQ503" s="34" t="str">
        <f t="shared" si="234"/>
        <v/>
      </c>
      <c r="BR503" s="34" t="str">
        <f t="shared" si="235"/>
        <v/>
      </c>
      <c r="BS503" s="34" t="str">
        <f t="shared" si="236"/>
        <v/>
      </c>
      <c r="BT503" s="34" t="str">
        <f t="shared" si="237"/>
        <v/>
      </c>
      <c r="BU503" s="34" t="str">
        <f t="shared" si="238"/>
        <v/>
      </c>
      <c r="BV503" s="34" t="str">
        <f t="shared" si="239"/>
        <v/>
      </c>
      <c r="BW503" s="34" t="str">
        <f t="shared" si="240"/>
        <v/>
      </c>
      <c r="BX503" s="34" t="str">
        <f t="shared" si="241"/>
        <v/>
      </c>
      <c r="BY503" s="34" t="str">
        <f t="shared" si="242"/>
        <v/>
      </c>
      <c r="BZ503" s="33" t="s">
        <v>32</v>
      </c>
      <c r="CA503" s="34">
        <f t="shared" si="243"/>
        <v>1.018</v>
      </c>
      <c r="CB503" s="28"/>
      <c r="CC503" s="29">
        <f>IF(D503&gt;Zisk!$D$10,"",E503*CA503)</f>
        <v>0</v>
      </c>
    </row>
    <row r="504" spans="2:81" x14ac:dyDescent="0.2">
      <c r="B504" s="35" t="str">
        <f>Zisk!B515</f>
        <v/>
      </c>
      <c r="C504" s="35">
        <f>Zisk!C515</f>
        <v>0</v>
      </c>
      <c r="D504" s="35">
        <f>Zisk!E515</f>
        <v>0</v>
      </c>
      <c r="E504" s="36">
        <f>Zisk!D515</f>
        <v>0</v>
      </c>
      <c r="F504" s="36"/>
      <c r="G504" s="35" t="str">
        <f t="shared" si="218"/>
        <v>(</v>
      </c>
      <c r="H504" s="35" t="str">
        <f t="shared" si="219"/>
        <v>1</v>
      </c>
      <c r="I504" s="35" t="str">
        <f t="shared" si="220"/>
        <v>+</v>
      </c>
      <c r="J504" s="37">
        <f>IF($D504&lt;=2021,VstupniParametry_SKRYT!$D$5,"")</f>
        <v>0.02</v>
      </c>
      <c r="K504" s="35" t="str">
        <f t="shared" si="221"/>
        <v>)</v>
      </c>
      <c r="L504" s="38">
        <f>IF($D504&lt;=2021,COUNTIF(Vypocet_SKRYT!T501:AS501,"&gt;=1"),"")</f>
        <v>0</v>
      </c>
      <c r="M504" s="39" t="str">
        <f t="shared" si="222"/>
        <v>x</v>
      </c>
      <c r="N504" s="35" t="str">
        <f t="shared" si="223"/>
        <v>(</v>
      </c>
      <c r="O504" s="35" t="str">
        <f t="shared" si="224"/>
        <v>1</v>
      </c>
      <c r="P504" s="35" t="str">
        <f t="shared" si="225"/>
        <v>+</v>
      </c>
      <c r="Q504" s="37">
        <f>IF($D504&lt;=2024,VstupniParametry_SKRYT!$D$6,"")</f>
        <v>0.06</v>
      </c>
      <c r="R504" s="35" t="str">
        <f t="shared" si="226"/>
        <v>)</v>
      </c>
      <c r="S504" s="38">
        <f>IF($D504&lt;=2024,COUNTIFS(Vypocet_SKRYT!AT501:AV501,"&gt;=1"),"")</f>
        <v>0</v>
      </c>
      <c r="T504" s="39" t="str">
        <f t="shared" si="227"/>
        <v>x</v>
      </c>
      <c r="U504" s="35" t="str">
        <f t="shared" si="228"/>
        <v>(</v>
      </c>
      <c r="V504" s="35" t="str">
        <f t="shared" si="229"/>
        <v>1</v>
      </c>
      <c r="W504" s="35" t="str">
        <f t="shared" si="230"/>
        <v>+</v>
      </c>
      <c r="X504" s="37">
        <f>IF($D504&lt;=2025,VstupniParametry_SKRYT!$D$9,"")</f>
        <v>1.7999999999999999E-2</v>
      </c>
      <c r="Y504" s="35" t="str">
        <f t="shared" si="231"/>
        <v>)</v>
      </c>
      <c r="Z504" s="38">
        <f>IF(AND(D504&lt;2025,2025&lt;=Zisk!$D$10),1,IF(D504=2025,0,""))</f>
        <v>1</v>
      </c>
      <c r="AA504" s="39" t="str">
        <f>IF(AND($D504&lt;=2025,Zisk!$D$10&gt;=2026),"x","")</f>
        <v/>
      </c>
      <c r="AB504" s="35" t="str">
        <f>IF(AND($D504&lt;=2026,Zisk!$D$10&gt;=2026),"(","")</f>
        <v/>
      </c>
      <c r="AC504" s="35" t="str">
        <f>IF(AND($D504&lt;=2026,Zisk!$D$10&gt;=2026),"1","")</f>
        <v/>
      </c>
      <c r="AD504" s="35" t="str">
        <f>IF(AND($D504&lt;=2026,Zisk!$D$10&gt;=2026),"+","")</f>
        <v/>
      </c>
      <c r="AE504" s="37" t="str">
        <f>IF(AND($D504&lt;=2026,Zisk!$D$10&gt;=2026),VstupniParametry_SKRYT!$D$10,"")</f>
        <v/>
      </c>
      <c r="AF504" s="35" t="str">
        <f>IF(AND($D504&lt;=2026,Zisk!$D$10&gt;=2026),")","")</f>
        <v/>
      </c>
      <c r="AG504" s="38" t="str">
        <f>IF(AND(D504&lt;2026,2026&lt;=Zisk!$D$10),1,IF(D504=2026,0,""))</f>
        <v/>
      </c>
      <c r="AH504" s="39" t="str">
        <f>IF(AND($D504&lt;=2026,Zisk!$D$10&gt;=2027),"x","")</f>
        <v/>
      </c>
      <c r="AI504" s="35" t="str">
        <f>IF(AND($D504&lt;=2027,Zisk!$D$10&gt;=2027),"(","")</f>
        <v/>
      </c>
      <c r="AJ504" s="35" t="str">
        <f>IF(AND($D504&lt;=2027,Zisk!$D$10&gt;=2027),"1","")</f>
        <v/>
      </c>
      <c r="AK504" s="35" t="str">
        <f>IF(AND($D504&lt;=2027,Zisk!$D$10&gt;=2027),"+","")</f>
        <v/>
      </c>
      <c r="AL504" s="37" t="str">
        <f>IF(AND($D504&lt;=2027,Zisk!$D$10&gt;=2027),VstupniParametry_SKRYT!$D$11,"")</f>
        <v/>
      </c>
      <c r="AM504" s="35" t="str">
        <f>IF(AND($D504&lt;=2027,Zisk!$D$10&gt;=2027),")","")</f>
        <v/>
      </c>
      <c r="AN504" s="38" t="str">
        <f>IF(AND(D504&lt;2027,2027&lt;=Zisk!$D$10),1,IF(D504=2027,0,""))</f>
        <v/>
      </c>
      <c r="AO504" s="39" t="str">
        <f>IF(AND($D504&lt;=2027,Zisk!$D$10&gt;=2028),"x","")</f>
        <v/>
      </c>
      <c r="AP504" s="35" t="str">
        <f>IF(AND($D504&lt;=2028,Zisk!$D$10&gt;=2028),"(","")</f>
        <v/>
      </c>
      <c r="AQ504" s="35" t="str">
        <f>IF(AND($D504&lt;=2028,Zisk!$D$10&gt;=2028),"1","")</f>
        <v/>
      </c>
      <c r="AR504" s="35" t="str">
        <f>IF(AND($D504&lt;=2028,Zisk!$D$10&gt;=2028),"+","")</f>
        <v/>
      </c>
      <c r="AS504" s="37" t="str">
        <f>IF(AND($D504&lt;=2028,Zisk!$D$10&gt;=2028),VstupniParametry_SKRYT!$D$12,"")</f>
        <v/>
      </c>
      <c r="AT504" s="35" t="str">
        <f>IF(AND($D504&lt;=2028,Zisk!$D$10&gt;=2028),")","")</f>
        <v/>
      </c>
      <c r="AU504" s="38" t="str">
        <f>IF(AND(D504&lt;2028,2028&lt;=Zisk!$D$10),1,IF(D504=2028,0,""))</f>
        <v/>
      </c>
      <c r="AV504" s="39" t="str">
        <f>IF(AND($D504&lt;=2028,Zisk!$D$10&gt;=2029),"x","")</f>
        <v/>
      </c>
      <c r="AW504" s="35" t="str">
        <f>IF(AND($D504&lt;=2029,Zisk!$D$10&gt;=2029),"(","")</f>
        <v/>
      </c>
      <c r="AX504" s="35" t="str">
        <f>IF(AND($D504&lt;=2029,Zisk!$D$10&gt;=2029),"1","")</f>
        <v/>
      </c>
      <c r="AY504" s="35" t="str">
        <f>IF(AND($D504&lt;=2029,Zisk!$D$10&gt;=2029),"+","")</f>
        <v/>
      </c>
      <c r="AZ504" s="37" t="str">
        <f>IF(AND($D504&lt;=2029,Zisk!$D$10&gt;=2029),VstupniParametry_SKRYT!$D$13,"")</f>
        <v/>
      </c>
      <c r="BA504" s="35" t="str">
        <f>IF(AND($D504&lt;=2029,Zisk!$D$10&gt;=2029),")","")</f>
        <v/>
      </c>
      <c r="BB504" s="38" t="str">
        <f>IF(AND(D504&lt;2029,2029&lt;=Zisk!$D$10),1,IF(D504=2029,0,""))</f>
        <v/>
      </c>
      <c r="BC504" s="39" t="str">
        <f>IF(AND($D504&lt;=2029,Zisk!$D$10&gt;=2030),"x","")</f>
        <v/>
      </c>
      <c r="BD504" s="35" t="str">
        <f>IF(AND($D504&lt;=2030,Zisk!$D$10&gt;=2030),"(","")</f>
        <v/>
      </c>
      <c r="BE504" s="35" t="str">
        <f>IF(AND($D504&lt;=2030,Zisk!$D$10&gt;=2030),"1","")</f>
        <v/>
      </c>
      <c r="BF504" s="35" t="str">
        <f>IF(AND($D504&lt;=2030,Zisk!$D$10&gt;=2030),"+","")</f>
        <v/>
      </c>
      <c r="BG504" s="37" t="str">
        <f>IF(AND($D504&lt;=2030,Zisk!$D$10&gt;=2030),VstupniParametry_SKRYT!$D$14,"")</f>
        <v/>
      </c>
      <c r="BH504" s="35" t="str">
        <f>IF(AND($D504&lt;=2030,Zisk!$D$10&gt;=2030),")","")</f>
        <v/>
      </c>
      <c r="BI504" s="38" t="str">
        <f>IF(AND(D504&lt;2030,2030&lt;=Zisk!$D$10),1,IF(D504=2030,0,""))</f>
        <v/>
      </c>
      <c r="BJ504" s="40" t="s">
        <v>32</v>
      </c>
      <c r="BK504" s="37">
        <f t="shared" si="244"/>
        <v>1</v>
      </c>
      <c r="BL504" s="35" t="str">
        <f t="shared" si="245"/>
        <v>x</v>
      </c>
      <c r="BM504" s="41">
        <f t="shared" si="246"/>
        <v>1</v>
      </c>
      <c r="BN504" s="37" t="str">
        <f t="shared" si="247"/>
        <v>x</v>
      </c>
      <c r="BO504" s="41">
        <f t="shared" si="232"/>
        <v>1.018</v>
      </c>
      <c r="BP504" s="41" t="str">
        <f t="shared" si="233"/>
        <v/>
      </c>
      <c r="BQ504" s="41" t="str">
        <f t="shared" si="234"/>
        <v/>
      </c>
      <c r="BR504" s="41" t="str">
        <f t="shared" si="235"/>
        <v/>
      </c>
      <c r="BS504" s="41" t="str">
        <f t="shared" si="236"/>
        <v/>
      </c>
      <c r="BT504" s="41" t="str">
        <f t="shared" si="237"/>
        <v/>
      </c>
      <c r="BU504" s="41" t="str">
        <f t="shared" si="238"/>
        <v/>
      </c>
      <c r="BV504" s="41" t="str">
        <f t="shared" si="239"/>
        <v/>
      </c>
      <c r="BW504" s="41" t="str">
        <f t="shared" si="240"/>
        <v/>
      </c>
      <c r="BX504" s="41" t="str">
        <f t="shared" si="241"/>
        <v/>
      </c>
      <c r="BY504" s="41" t="str">
        <f t="shared" si="242"/>
        <v/>
      </c>
      <c r="BZ504" s="40" t="s">
        <v>32</v>
      </c>
      <c r="CA504" s="41">
        <f t="shared" si="243"/>
        <v>1.018</v>
      </c>
      <c r="CB504" s="35"/>
      <c r="CC504" s="36">
        <f>IF(D504&gt;Zisk!$D$10,"",E504*CA504)</f>
        <v>0</v>
      </c>
    </row>
    <row r="505" spans="2:81" x14ac:dyDescent="0.2">
      <c r="B505" s="28" t="str">
        <f>Zisk!B516</f>
        <v/>
      </c>
      <c r="C505" s="28">
        <f>Zisk!C516</f>
        <v>0</v>
      </c>
      <c r="D505" s="28">
        <f>Zisk!E516</f>
        <v>0</v>
      </c>
      <c r="E505" s="29">
        <f>Zisk!D516</f>
        <v>0</v>
      </c>
      <c r="F505" s="29"/>
      <c r="G505" s="28" t="str">
        <f t="shared" si="218"/>
        <v>(</v>
      </c>
      <c r="H505" s="28" t="str">
        <f t="shared" si="219"/>
        <v>1</v>
      </c>
      <c r="I505" s="28" t="str">
        <f t="shared" si="220"/>
        <v>+</v>
      </c>
      <c r="J505" s="30">
        <f>IF($D505&lt;=2021,VstupniParametry_SKRYT!$D$5,"")</f>
        <v>0.02</v>
      </c>
      <c r="K505" s="28" t="str">
        <f t="shared" si="221"/>
        <v>)</v>
      </c>
      <c r="L505" s="31">
        <f>IF($D505&lt;=2021,COUNTIF(Vypocet_SKRYT!T502:AS502,"&gt;=1"),"")</f>
        <v>0</v>
      </c>
      <c r="M505" s="32" t="str">
        <f t="shared" si="222"/>
        <v>x</v>
      </c>
      <c r="N505" s="28" t="str">
        <f t="shared" si="223"/>
        <v>(</v>
      </c>
      <c r="O505" s="28" t="str">
        <f t="shared" si="224"/>
        <v>1</v>
      </c>
      <c r="P505" s="28" t="str">
        <f t="shared" si="225"/>
        <v>+</v>
      </c>
      <c r="Q505" s="30">
        <f>IF($D505&lt;=2024,VstupniParametry_SKRYT!$D$6,"")</f>
        <v>0.06</v>
      </c>
      <c r="R505" s="28" t="str">
        <f t="shared" si="226"/>
        <v>)</v>
      </c>
      <c r="S505" s="31">
        <f>IF($D505&lt;=2024,COUNTIFS(Vypocet_SKRYT!AT502:AV502,"&gt;=1"),"")</f>
        <v>0</v>
      </c>
      <c r="T505" s="32" t="str">
        <f t="shared" si="227"/>
        <v>x</v>
      </c>
      <c r="U505" s="28" t="str">
        <f t="shared" si="228"/>
        <v>(</v>
      </c>
      <c r="V505" s="28" t="str">
        <f t="shared" si="229"/>
        <v>1</v>
      </c>
      <c r="W505" s="28" t="str">
        <f t="shared" si="230"/>
        <v>+</v>
      </c>
      <c r="X505" s="30">
        <f>IF($D505&lt;=2025,VstupniParametry_SKRYT!$D$9,"")</f>
        <v>1.7999999999999999E-2</v>
      </c>
      <c r="Y505" s="28" t="str">
        <f t="shared" si="231"/>
        <v>)</v>
      </c>
      <c r="Z505" s="31">
        <f>IF(AND(D505&lt;2025,2025&lt;=Zisk!$D$10),1,IF(D505=2025,0,""))</f>
        <v>1</v>
      </c>
      <c r="AA505" s="32" t="str">
        <f>IF(AND($D505&lt;=2025,Zisk!$D$10&gt;=2026),"x","")</f>
        <v/>
      </c>
      <c r="AB505" s="28" t="str">
        <f>IF(AND($D505&lt;=2026,Zisk!$D$10&gt;=2026),"(","")</f>
        <v/>
      </c>
      <c r="AC505" s="28" t="str">
        <f>IF(AND($D505&lt;=2026,Zisk!$D$10&gt;=2026),"1","")</f>
        <v/>
      </c>
      <c r="AD505" s="28" t="str">
        <f>IF(AND($D505&lt;=2026,Zisk!$D$10&gt;=2026),"+","")</f>
        <v/>
      </c>
      <c r="AE505" s="30" t="str">
        <f>IF(AND($D505&lt;=2026,Zisk!$D$10&gt;=2026),VstupniParametry_SKRYT!$D$10,"")</f>
        <v/>
      </c>
      <c r="AF505" s="28" t="str">
        <f>IF(AND($D505&lt;=2026,Zisk!$D$10&gt;=2026),")","")</f>
        <v/>
      </c>
      <c r="AG505" s="31" t="str">
        <f>IF(AND(D505&lt;2026,2026&lt;=Zisk!$D$10),1,IF(D505=2026,0,""))</f>
        <v/>
      </c>
      <c r="AH505" s="32" t="str">
        <f>IF(AND($D505&lt;=2026,Zisk!$D$10&gt;=2027),"x","")</f>
        <v/>
      </c>
      <c r="AI505" s="28" t="str">
        <f>IF(AND($D505&lt;=2027,Zisk!$D$10&gt;=2027),"(","")</f>
        <v/>
      </c>
      <c r="AJ505" s="28" t="str">
        <f>IF(AND($D505&lt;=2027,Zisk!$D$10&gt;=2027),"1","")</f>
        <v/>
      </c>
      <c r="AK505" s="28" t="str">
        <f>IF(AND($D505&lt;=2027,Zisk!$D$10&gt;=2027),"+","")</f>
        <v/>
      </c>
      <c r="AL505" s="30" t="str">
        <f>IF(AND($D505&lt;=2027,Zisk!$D$10&gt;=2027),VstupniParametry_SKRYT!$D$11,"")</f>
        <v/>
      </c>
      <c r="AM505" s="28" t="str">
        <f>IF(AND($D505&lt;=2027,Zisk!$D$10&gt;=2027),")","")</f>
        <v/>
      </c>
      <c r="AN505" s="31" t="str">
        <f>IF(AND(D505&lt;2027,2027&lt;=Zisk!$D$10),1,IF(D505=2027,0,""))</f>
        <v/>
      </c>
      <c r="AO505" s="32" t="str">
        <f>IF(AND($D505&lt;=2027,Zisk!$D$10&gt;=2028),"x","")</f>
        <v/>
      </c>
      <c r="AP505" s="28" t="str">
        <f>IF(AND($D505&lt;=2028,Zisk!$D$10&gt;=2028),"(","")</f>
        <v/>
      </c>
      <c r="AQ505" s="28" t="str">
        <f>IF(AND($D505&lt;=2028,Zisk!$D$10&gt;=2028),"1","")</f>
        <v/>
      </c>
      <c r="AR505" s="28" t="str">
        <f>IF(AND($D505&lt;=2028,Zisk!$D$10&gt;=2028),"+","")</f>
        <v/>
      </c>
      <c r="AS505" s="30" t="str">
        <f>IF(AND($D505&lt;=2028,Zisk!$D$10&gt;=2028),VstupniParametry_SKRYT!$D$12,"")</f>
        <v/>
      </c>
      <c r="AT505" s="28" t="str">
        <f>IF(AND($D505&lt;=2028,Zisk!$D$10&gt;=2028),")","")</f>
        <v/>
      </c>
      <c r="AU505" s="31" t="str">
        <f>IF(AND(D505&lt;2028,2028&lt;=Zisk!$D$10),1,IF(D505=2028,0,""))</f>
        <v/>
      </c>
      <c r="AV505" s="32" t="str">
        <f>IF(AND($D505&lt;=2028,Zisk!$D$10&gt;=2029),"x","")</f>
        <v/>
      </c>
      <c r="AW505" s="28" t="str">
        <f>IF(AND($D505&lt;=2029,Zisk!$D$10&gt;=2029),"(","")</f>
        <v/>
      </c>
      <c r="AX505" s="28" t="str">
        <f>IF(AND($D505&lt;=2029,Zisk!$D$10&gt;=2029),"1","")</f>
        <v/>
      </c>
      <c r="AY505" s="28" t="str">
        <f>IF(AND($D505&lt;=2029,Zisk!$D$10&gt;=2029),"+","")</f>
        <v/>
      </c>
      <c r="AZ505" s="30" t="str">
        <f>IF(AND($D505&lt;=2029,Zisk!$D$10&gt;=2029),VstupniParametry_SKRYT!$D$13,"")</f>
        <v/>
      </c>
      <c r="BA505" s="28" t="str">
        <f>IF(AND($D505&lt;=2029,Zisk!$D$10&gt;=2029),")","")</f>
        <v/>
      </c>
      <c r="BB505" s="31" t="str">
        <f>IF(AND(D505&lt;2029,2029&lt;=Zisk!$D$10),1,IF(D505=2029,0,""))</f>
        <v/>
      </c>
      <c r="BC505" s="32" t="str">
        <f>IF(AND($D505&lt;=2029,Zisk!$D$10&gt;=2030),"x","")</f>
        <v/>
      </c>
      <c r="BD505" s="28" t="str">
        <f>IF(AND($D505&lt;=2030,Zisk!$D$10&gt;=2030),"(","")</f>
        <v/>
      </c>
      <c r="BE505" s="28" t="str">
        <f>IF(AND($D505&lt;=2030,Zisk!$D$10&gt;=2030),"1","")</f>
        <v/>
      </c>
      <c r="BF505" s="28" t="str">
        <f>IF(AND($D505&lt;=2030,Zisk!$D$10&gt;=2030),"+","")</f>
        <v/>
      </c>
      <c r="BG505" s="30" t="str">
        <f>IF(AND($D505&lt;=2030,Zisk!$D$10&gt;=2030),VstupniParametry_SKRYT!$D$14,"")</f>
        <v/>
      </c>
      <c r="BH505" s="28" t="str">
        <f>IF(AND($D505&lt;=2030,Zisk!$D$10&gt;=2030),")","")</f>
        <v/>
      </c>
      <c r="BI505" s="31" t="str">
        <f>IF(AND(D505&lt;2030,2030&lt;=Zisk!$D$10),1,IF(D505=2030,0,""))</f>
        <v/>
      </c>
      <c r="BJ505" s="33" t="s">
        <v>32</v>
      </c>
      <c r="BK505" s="30">
        <f t="shared" si="244"/>
        <v>1</v>
      </c>
      <c r="BL505" s="28" t="str">
        <f t="shared" si="245"/>
        <v>x</v>
      </c>
      <c r="BM505" s="34">
        <f t="shared" si="246"/>
        <v>1</v>
      </c>
      <c r="BN505" s="30" t="str">
        <f t="shared" si="247"/>
        <v>x</v>
      </c>
      <c r="BO505" s="34">
        <f t="shared" si="232"/>
        <v>1.018</v>
      </c>
      <c r="BP505" s="34" t="str">
        <f t="shared" si="233"/>
        <v/>
      </c>
      <c r="BQ505" s="34" t="str">
        <f t="shared" si="234"/>
        <v/>
      </c>
      <c r="BR505" s="34" t="str">
        <f t="shared" si="235"/>
        <v/>
      </c>
      <c r="BS505" s="34" t="str">
        <f t="shared" si="236"/>
        <v/>
      </c>
      <c r="BT505" s="34" t="str">
        <f t="shared" si="237"/>
        <v/>
      </c>
      <c r="BU505" s="34" t="str">
        <f t="shared" si="238"/>
        <v/>
      </c>
      <c r="BV505" s="34" t="str">
        <f t="shared" si="239"/>
        <v/>
      </c>
      <c r="BW505" s="34" t="str">
        <f t="shared" si="240"/>
        <v/>
      </c>
      <c r="BX505" s="34" t="str">
        <f t="shared" si="241"/>
        <v/>
      </c>
      <c r="BY505" s="34" t="str">
        <f t="shared" si="242"/>
        <v/>
      </c>
      <c r="BZ505" s="33" t="s">
        <v>32</v>
      </c>
      <c r="CA505" s="34">
        <f t="shared" si="243"/>
        <v>1.018</v>
      </c>
      <c r="CB505" s="28"/>
      <c r="CC505" s="29">
        <f>IF(D505&gt;Zisk!$D$10,"",E505*CA505)</f>
        <v>0</v>
      </c>
    </row>
    <row r="506" spans="2:81" x14ac:dyDescent="0.2">
      <c r="B506" s="35" t="str">
        <f>Zisk!B517</f>
        <v/>
      </c>
      <c r="C506" s="35">
        <f>Zisk!C517</f>
        <v>0</v>
      </c>
      <c r="D506" s="35">
        <f>Zisk!E517</f>
        <v>0</v>
      </c>
      <c r="E506" s="36">
        <f>Zisk!D517</f>
        <v>0</v>
      </c>
      <c r="F506" s="36"/>
      <c r="G506" s="35" t="str">
        <f t="shared" si="218"/>
        <v>(</v>
      </c>
      <c r="H506" s="35" t="str">
        <f t="shared" si="219"/>
        <v>1</v>
      </c>
      <c r="I506" s="35" t="str">
        <f t="shared" si="220"/>
        <v>+</v>
      </c>
      <c r="J506" s="37">
        <f>IF($D506&lt;=2021,VstupniParametry_SKRYT!$D$5,"")</f>
        <v>0.02</v>
      </c>
      <c r="K506" s="35" t="str">
        <f t="shared" si="221"/>
        <v>)</v>
      </c>
      <c r="L506" s="38">
        <f>IF($D506&lt;=2021,COUNTIF(Vypocet_SKRYT!T503:AS503,"&gt;=1"),"")</f>
        <v>0</v>
      </c>
      <c r="M506" s="39" t="str">
        <f t="shared" si="222"/>
        <v>x</v>
      </c>
      <c r="N506" s="35" t="str">
        <f t="shared" si="223"/>
        <v>(</v>
      </c>
      <c r="O506" s="35" t="str">
        <f t="shared" si="224"/>
        <v>1</v>
      </c>
      <c r="P506" s="35" t="str">
        <f t="shared" si="225"/>
        <v>+</v>
      </c>
      <c r="Q506" s="37">
        <f>IF($D506&lt;=2024,VstupniParametry_SKRYT!$D$6,"")</f>
        <v>0.06</v>
      </c>
      <c r="R506" s="35" t="str">
        <f t="shared" si="226"/>
        <v>)</v>
      </c>
      <c r="S506" s="38">
        <f>IF($D506&lt;=2024,COUNTIFS(Vypocet_SKRYT!AT503:AV503,"&gt;=1"),"")</f>
        <v>0</v>
      </c>
      <c r="T506" s="39" t="str">
        <f t="shared" si="227"/>
        <v>x</v>
      </c>
      <c r="U506" s="35" t="str">
        <f t="shared" si="228"/>
        <v>(</v>
      </c>
      <c r="V506" s="35" t="str">
        <f t="shared" si="229"/>
        <v>1</v>
      </c>
      <c r="W506" s="35" t="str">
        <f t="shared" si="230"/>
        <v>+</v>
      </c>
      <c r="X506" s="37">
        <f>IF($D506&lt;=2025,VstupniParametry_SKRYT!$D$9,"")</f>
        <v>1.7999999999999999E-2</v>
      </c>
      <c r="Y506" s="35" t="str">
        <f t="shared" si="231"/>
        <v>)</v>
      </c>
      <c r="Z506" s="38">
        <f>IF(AND(D506&lt;2025,2025&lt;=Zisk!$D$10),1,IF(D506=2025,0,""))</f>
        <v>1</v>
      </c>
      <c r="AA506" s="39" t="str">
        <f>IF(AND($D506&lt;=2025,Zisk!$D$10&gt;=2026),"x","")</f>
        <v/>
      </c>
      <c r="AB506" s="35" t="str">
        <f>IF(AND($D506&lt;=2026,Zisk!$D$10&gt;=2026),"(","")</f>
        <v/>
      </c>
      <c r="AC506" s="35" t="str">
        <f>IF(AND($D506&lt;=2026,Zisk!$D$10&gt;=2026),"1","")</f>
        <v/>
      </c>
      <c r="AD506" s="35" t="str">
        <f>IF(AND($D506&lt;=2026,Zisk!$D$10&gt;=2026),"+","")</f>
        <v/>
      </c>
      <c r="AE506" s="37" t="str">
        <f>IF(AND($D506&lt;=2026,Zisk!$D$10&gt;=2026),VstupniParametry_SKRYT!$D$10,"")</f>
        <v/>
      </c>
      <c r="AF506" s="35" t="str">
        <f>IF(AND($D506&lt;=2026,Zisk!$D$10&gt;=2026),")","")</f>
        <v/>
      </c>
      <c r="AG506" s="38" t="str">
        <f>IF(AND(D506&lt;2026,2026&lt;=Zisk!$D$10),1,IF(D506=2026,0,""))</f>
        <v/>
      </c>
      <c r="AH506" s="39" t="str">
        <f>IF(AND($D506&lt;=2026,Zisk!$D$10&gt;=2027),"x","")</f>
        <v/>
      </c>
      <c r="AI506" s="35" t="str">
        <f>IF(AND($D506&lt;=2027,Zisk!$D$10&gt;=2027),"(","")</f>
        <v/>
      </c>
      <c r="AJ506" s="35" t="str">
        <f>IF(AND($D506&lt;=2027,Zisk!$D$10&gt;=2027),"1","")</f>
        <v/>
      </c>
      <c r="AK506" s="35" t="str">
        <f>IF(AND($D506&lt;=2027,Zisk!$D$10&gt;=2027),"+","")</f>
        <v/>
      </c>
      <c r="AL506" s="37" t="str">
        <f>IF(AND($D506&lt;=2027,Zisk!$D$10&gt;=2027),VstupniParametry_SKRYT!$D$11,"")</f>
        <v/>
      </c>
      <c r="AM506" s="35" t="str">
        <f>IF(AND($D506&lt;=2027,Zisk!$D$10&gt;=2027),")","")</f>
        <v/>
      </c>
      <c r="AN506" s="38" t="str">
        <f>IF(AND(D506&lt;2027,2027&lt;=Zisk!$D$10),1,IF(D506=2027,0,""))</f>
        <v/>
      </c>
      <c r="AO506" s="39" t="str">
        <f>IF(AND($D506&lt;=2027,Zisk!$D$10&gt;=2028),"x","")</f>
        <v/>
      </c>
      <c r="AP506" s="35" t="str">
        <f>IF(AND($D506&lt;=2028,Zisk!$D$10&gt;=2028),"(","")</f>
        <v/>
      </c>
      <c r="AQ506" s="35" t="str">
        <f>IF(AND($D506&lt;=2028,Zisk!$D$10&gt;=2028),"1","")</f>
        <v/>
      </c>
      <c r="AR506" s="35" t="str">
        <f>IF(AND($D506&lt;=2028,Zisk!$D$10&gt;=2028),"+","")</f>
        <v/>
      </c>
      <c r="AS506" s="37" t="str">
        <f>IF(AND($D506&lt;=2028,Zisk!$D$10&gt;=2028),VstupniParametry_SKRYT!$D$12,"")</f>
        <v/>
      </c>
      <c r="AT506" s="35" t="str">
        <f>IF(AND($D506&lt;=2028,Zisk!$D$10&gt;=2028),")","")</f>
        <v/>
      </c>
      <c r="AU506" s="38" t="str">
        <f>IF(AND(D506&lt;2028,2028&lt;=Zisk!$D$10),1,IF(D506=2028,0,""))</f>
        <v/>
      </c>
      <c r="AV506" s="39" t="str">
        <f>IF(AND($D506&lt;=2028,Zisk!$D$10&gt;=2029),"x","")</f>
        <v/>
      </c>
      <c r="AW506" s="35" t="str">
        <f>IF(AND($D506&lt;=2029,Zisk!$D$10&gt;=2029),"(","")</f>
        <v/>
      </c>
      <c r="AX506" s="35" t="str">
        <f>IF(AND($D506&lt;=2029,Zisk!$D$10&gt;=2029),"1","")</f>
        <v/>
      </c>
      <c r="AY506" s="35" t="str">
        <f>IF(AND($D506&lt;=2029,Zisk!$D$10&gt;=2029),"+","")</f>
        <v/>
      </c>
      <c r="AZ506" s="37" t="str">
        <f>IF(AND($D506&lt;=2029,Zisk!$D$10&gt;=2029),VstupniParametry_SKRYT!$D$13,"")</f>
        <v/>
      </c>
      <c r="BA506" s="35" t="str">
        <f>IF(AND($D506&lt;=2029,Zisk!$D$10&gt;=2029),")","")</f>
        <v/>
      </c>
      <c r="BB506" s="38" t="str">
        <f>IF(AND(D506&lt;2029,2029&lt;=Zisk!$D$10),1,IF(D506=2029,0,""))</f>
        <v/>
      </c>
      <c r="BC506" s="39" t="str">
        <f>IF(AND($D506&lt;=2029,Zisk!$D$10&gt;=2030),"x","")</f>
        <v/>
      </c>
      <c r="BD506" s="35" t="str">
        <f>IF(AND($D506&lt;=2030,Zisk!$D$10&gt;=2030),"(","")</f>
        <v/>
      </c>
      <c r="BE506" s="35" t="str">
        <f>IF(AND($D506&lt;=2030,Zisk!$D$10&gt;=2030),"1","")</f>
        <v/>
      </c>
      <c r="BF506" s="35" t="str">
        <f>IF(AND($D506&lt;=2030,Zisk!$D$10&gt;=2030),"+","")</f>
        <v/>
      </c>
      <c r="BG506" s="37" t="str">
        <f>IF(AND($D506&lt;=2030,Zisk!$D$10&gt;=2030),VstupniParametry_SKRYT!$D$14,"")</f>
        <v/>
      </c>
      <c r="BH506" s="35" t="str">
        <f>IF(AND($D506&lt;=2030,Zisk!$D$10&gt;=2030),")","")</f>
        <v/>
      </c>
      <c r="BI506" s="38" t="str">
        <f>IF(AND(D506&lt;2030,2030&lt;=Zisk!$D$10),1,IF(D506=2030,0,""))</f>
        <v/>
      </c>
      <c r="BJ506" s="40" t="s">
        <v>32</v>
      </c>
      <c r="BK506" s="37">
        <f t="shared" si="244"/>
        <v>1</v>
      </c>
      <c r="BL506" s="35" t="str">
        <f t="shared" si="245"/>
        <v>x</v>
      </c>
      <c r="BM506" s="41">
        <f t="shared" si="246"/>
        <v>1</v>
      </c>
      <c r="BN506" s="37" t="str">
        <f t="shared" si="247"/>
        <v>x</v>
      </c>
      <c r="BO506" s="41">
        <f t="shared" si="232"/>
        <v>1.018</v>
      </c>
      <c r="BP506" s="41" t="str">
        <f t="shared" si="233"/>
        <v/>
      </c>
      <c r="BQ506" s="41" t="str">
        <f t="shared" si="234"/>
        <v/>
      </c>
      <c r="BR506" s="41" t="str">
        <f t="shared" si="235"/>
        <v/>
      </c>
      <c r="BS506" s="41" t="str">
        <f t="shared" si="236"/>
        <v/>
      </c>
      <c r="BT506" s="41" t="str">
        <f t="shared" si="237"/>
        <v/>
      </c>
      <c r="BU506" s="41" t="str">
        <f t="shared" si="238"/>
        <v/>
      </c>
      <c r="BV506" s="41" t="str">
        <f t="shared" si="239"/>
        <v/>
      </c>
      <c r="BW506" s="41" t="str">
        <f t="shared" si="240"/>
        <v/>
      </c>
      <c r="BX506" s="41" t="str">
        <f t="shared" si="241"/>
        <v/>
      </c>
      <c r="BY506" s="41" t="str">
        <f t="shared" si="242"/>
        <v/>
      </c>
      <c r="BZ506" s="40" t="s">
        <v>32</v>
      </c>
      <c r="CA506" s="41">
        <f t="shared" si="243"/>
        <v>1.018</v>
      </c>
      <c r="CB506" s="35"/>
      <c r="CC506" s="36">
        <f>IF(D506&gt;Zisk!$D$10,"",E506*CA506)</f>
        <v>0</v>
      </c>
    </row>
    <row r="507" spans="2:81" x14ac:dyDescent="0.2">
      <c r="B507" s="28" t="str">
        <f>Zisk!B518</f>
        <v/>
      </c>
      <c r="C507" s="28">
        <f>Zisk!C518</f>
        <v>0</v>
      </c>
      <c r="D507" s="28">
        <f>Zisk!E518</f>
        <v>0</v>
      </c>
      <c r="E507" s="29">
        <f>Zisk!D518</f>
        <v>0</v>
      </c>
      <c r="F507" s="29"/>
      <c r="G507" s="28" t="str">
        <f t="shared" si="218"/>
        <v>(</v>
      </c>
      <c r="H507" s="28" t="str">
        <f t="shared" si="219"/>
        <v>1</v>
      </c>
      <c r="I507" s="28" t="str">
        <f t="shared" si="220"/>
        <v>+</v>
      </c>
      <c r="J507" s="30">
        <f>IF($D507&lt;=2021,VstupniParametry_SKRYT!$D$5,"")</f>
        <v>0.02</v>
      </c>
      <c r="K507" s="28" t="str">
        <f t="shared" si="221"/>
        <v>)</v>
      </c>
      <c r="L507" s="31">
        <f>IF($D507&lt;=2021,COUNTIF(Vypocet_SKRYT!T504:AS504,"&gt;=1"),"")</f>
        <v>0</v>
      </c>
      <c r="M507" s="32" t="str">
        <f t="shared" si="222"/>
        <v>x</v>
      </c>
      <c r="N507" s="28" t="str">
        <f t="shared" si="223"/>
        <v>(</v>
      </c>
      <c r="O507" s="28" t="str">
        <f t="shared" si="224"/>
        <v>1</v>
      </c>
      <c r="P507" s="28" t="str">
        <f t="shared" si="225"/>
        <v>+</v>
      </c>
      <c r="Q507" s="30">
        <f>IF($D507&lt;=2024,VstupniParametry_SKRYT!$D$6,"")</f>
        <v>0.06</v>
      </c>
      <c r="R507" s="28" t="str">
        <f t="shared" si="226"/>
        <v>)</v>
      </c>
      <c r="S507" s="31">
        <f>IF($D507&lt;=2024,COUNTIFS(Vypocet_SKRYT!AT504:AV504,"&gt;=1"),"")</f>
        <v>0</v>
      </c>
      <c r="T507" s="32" t="str">
        <f t="shared" si="227"/>
        <v>x</v>
      </c>
      <c r="U507" s="28" t="str">
        <f t="shared" si="228"/>
        <v>(</v>
      </c>
      <c r="V507" s="28" t="str">
        <f t="shared" si="229"/>
        <v>1</v>
      </c>
      <c r="W507" s="28" t="str">
        <f t="shared" si="230"/>
        <v>+</v>
      </c>
      <c r="X507" s="30">
        <f>IF($D507&lt;=2025,VstupniParametry_SKRYT!$D$9,"")</f>
        <v>1.7999999999999999E-2</v>
      </c>
      <c r="Y507" s="28" t="str">
        <f t="shared" si="231"/>
        <v>)</v>
      </c>
      <c r="Z507" s="31">
        <f>IF(AND(D507&lt;2025,2025&lt;=Zisk!$D$10),1,IF(D507=2025,0,""))</f>
        <v>1</v>
      </c>
      <c r="AA507" s="32" t="str">
        <f>IF(AND($D507&lt;=2025,Zisk!$D$10&gt;=2026),"x","")</f>
        <v/>
      </c>
      <c r="AB507" s="28" t="str">
        <f>IF(AND($D507&lt;=2026,Zisk!$D$10&gt;=2026),"(","")</f>
        <v/>
      </c>
      <c r="AC507" s="28" t="str">
        <f>IF(AND($D507&lt;=2026,Zisk!$D$10&gt;=2026),"1","")</f>
        <v/>
      </c>
      <c r="AD507" s="28" t="str">
        <f>IF(AND($D507&lt;=2026,Zisk!$D$10&gt;=2026),"+","")</f>
        <v/>
      </c>
      <c r="AE507" s="30" t="str">
        <f>IF(AND($D507&lt;=2026,Zisk!$D$10&gt;=2026),VstupniParametry_SKRYT!$D$10,"")</f>
        <v/>
      </c>
      <c r="AF507" s="28" t="str">
        <f>IF(AND($D507&lt;=2026,Zisk!$D$10&gt;=2026),")","")</f>
        <v/>
      </c>
      <c r="AG507" s="31" t="str">
        <f>IF(AND(D507&lt;2026,2026&lt;=Zisk!$D$10),1,IF(D507=2026,0,""))</f>
        <v/>
      </c>
      <c r="AH507" s="32" t="str">
        <f>IF(AND($D507&lt;=2026,Zisk!$D$10&gt;=2027),"x","")</f>
        <v/>
      </c>
      <c r="AI507" s="28" t="str">
        <f>IF(AND($D507&lt;=2027,Zisk!$D$10&gt;=2027),"(","")</f>
        <v/>
      </c>
      <c r="AJ507" s="28" t="str">
        <f>IF(AND($D507&lt;=2027,Zisk!$D$10&gt;=2027),"1","")</f>
        <v/>
      </c>
      <c r="AK507" s="28" t="str">
        <f>IF(AND($D507&lt;=2027,Zisk!$D$10&gt;=2027),"+","")</f>
        <v/>
      </c>
      <c r="AL507" s="30" t="str">
        <f>IF(AND($D507&lt;=2027,Zisk!$D$10&gt;=2027),VstupniParametry_SKRYT!$D$11,"")</f>
        <v/>
      </c>
      <c r="AM507" s="28" t="str">
        <f>IF(AND($D507&lt;=2027,Zisk!$D$10&gt;=2027),")","")</f>
        <v/>
      </c>
      <c r="AN507" s="31" t="str">
        <f>IF(AND(D507&lt;2027,2027&lt;=Zisk!$D$10),1,IF(D507=2027,0,""))</f>
        <v/>
      </c>
      <c r="AO507" s="32" t="str">
        <f>IF(AND($D507&lt;=2027,Zisk!$D$10&gt;=2028),"x","")</f>
        <v/>
      </c>
      <c r="AP507" s="28" t="str">
        <f>IF(AND($D507&lt;=2028,Zisk!$D$10&gt;=2028),"(","")</f>
        <v/>
      </c>
      <c r="AQ507" s="28" t="str">
        <f>IF(AND($D507&lt;=2028,Zisk!$D$10&gt;=2028),"1","")</f>
        <v/>
      </c>
      <c r="AR507" s="28" t="str">
        <f>IF(AND($D507&lt;=2028,Zisk!$D$10&gt;=2028),"+","")</f>
        <v/>
      </c>
      <c r="AS507" s="30" t="str">
        <f>IF(AND($D507&lt;=2028,Zisk!$D$10&gt;=2028),VstupniParametry_SKRYT!$D$12,"")</f>
        <v/>
      </c>
      <c r="AT507" s="28" t="str">
        <f>IF(AND($D507&lt;=2028,Zisk!$D$10&gt;=2028),")","")</f>
        <v/>
      </c>
      <c r="AU507" s="31" t="str">
        <f>IF(AND(D507&lt;2028,2028&lt;=Zisk!$D$10),1,IF(D507=2028,0,""))</f>
        <v/>
      </c>
      <c r="AV507" s="32" t="str">
        <f>IF(AND($D507&lt;=2028,Zisk!$D$10&gt;=2029),"x","")</f>
        <v/>
      </c>
      <c r="AW507" s="28" t="str">
        <f>IF(AND($D507&lt;=2029,Zisk!$D$10&gt;=2029),"(","")</f>
        <v/>
      </c>
      <c r="AX507" s="28" t="str">
        <f>IF(AND($D507&lt;=2029,Zisk!$D$10&gt;=2029),"1","")</f>
        <v/>
      </c>
      <c r="AY507" s="28" t="str">
        <f>IF(AND($D507&lt;=2029,Zisk!$D$10&gt;=2029),"+","")</f>
        <v/>
      </c>
      <c r="AZ507" s="30" t="str">
        <f>IF(AND($D507&lt;=2029,Zisk!$D$10&gt;=2029),VstupniParametry_SKRYT!$D$13,"")</f>
        <v/>
      </c>
      <c r="BA507" s="28" t="str">
        <f>IF(AND($D507&lt;=2029,Zisk!$D$10&gt;=2029),")","")</f>
        <v/>
      </c>
      <c r="BB507" s="31" t="str">
        <f>IF(AND(D507&lt;2029,2029&lt;=Zisk!$D$10),1,IF(D507=2029,0,""))</f>
        <v/>
      </c>
      <c r="BC507" s="32" t="str">
        <f>IF(AND($D507&lt;=2029,Zisk!$D$10&gt;=2030),"x","")</f>
        <v/>
      </c>
      <c r="BD507" s="28" t="str">
        <f>IF(AND($D507&lt;=2030,Zisk!$D$10&gt;=2030),"(","")</f>
        <v/>
      </c>
      <c r="BE507" s="28" t="str">
        <f>IF(AND($D507&lt;=2030,Zisk!$D$10&gt;=2030),"1","")</f>
        <v/>
      </c>
      <c r="BF507" s="28" t="str">
        <f>IF(AND($D507&lt;=2030,Zisk!$D$10&gt;=2030),"+","")</f>
        <v/>
      </c>
      <c r="BG507" s="30" t="str">
        <f>IF(AND($D507&lt;=2030,Zisk!$D$10&gt;=2030),VstupniParametry_SKRYT!$D$14,"")</f>
        <v/>
      </c>
      <c r="BH507" s="28" t="str">
        <f>IF(AND($D507&lt;=2030,Zisk!$D$10&gt;=2030),")","")</f>
        <v/>
      </c>
      <c r="BI507" s="31" t="str">
        <f>IF(AND(D507&lt;2030,2030&lt;=Zisk!$D$10),1,IF(D507=2030,0,""))</f>
        <v/>
      </c>
      <c r="BJ507" s="33" t="s">
        <v>32</v>
      </c>
      <c r="BK507" s="30">
        <f t="shared" si="244"/>
        <v>1</v>
      </c>
      <c r="BL507" s="28" t="str">
        <f t="shared" si="245"/>
        <v>x</v>
      </c>
      <c r="BM507" s="34">
        <f t="shared" si="246"/>
        <v>1</v>
      </c>
      <c r="BN507" s="30" t="str">
        <f t="shared" si="247"/>
        <v>x</v>
      </c>
      <c r="BO507" s="34">
        <f t="shared" si="232"/>
        <v>1.018</v>
      </c>
      <c r="BP507" s="34" t="str">
        <f t="shared" si="233"/>
        <v/>
      </c>
      <c r="BQ507" s="34" t="str">
        <f t="shared" si="234"/>
        <v/>
      </c>
      <c r="BR507" s="34" t="str">
        <f t="shared" si="235"/>
        <v/>
      </c>
      <c r="BS507" s="34" t="str">
        <f t="shared" si="236"/>
        <v/>
      </c>
      <c r="BT507" s="34" t="str">
        <f t="shared" si="237"/>
        <v/>
      </c>
      <c r="BU507" s="34" t="str">
        <f t="shared" si="238"/>
        <v/>
      </c>
      <c r="BV507" s="34" t="str">
        <f t="shared" si="239"/>
        <v/>
      </c>
      <c r="BW507" s="34" t="str">
        <f t="shared" si="240"/>
        <v/>
      </c>
      <c r="BX507" s="34" t="str">
        <f t="shared" si="241"/>
        <v/>
      </c>
      <c r="BY507" s="34" t="str">
        <f t="shared" si="242"/>
        <v/>
      </c>
      <c r="BZ507" s="33" t="s">
        <v>32</v>
      </c>
      <c r="CA507" s="34">
        <f t="shared" si="243"/>
        <v>1.018</v>
      </c>
      <c r="CB507" s="28"/>
      <c r="CC507" s="29">
        <f>IF(D507&gt;Zisk!$D$10,"",E507*CA507)</f>
        <v>0</v>
      </c>
    </row>
    <row r="508" spans="2:81" x14ac:dyDescent="0.2">
      <c r="B508" s="35" t="str">
        <f>Zisk!B519</f>
        <v/>
      </c>
      <c r="C508" s="35">
        <f>Zisk!C519</f>
        <v>0</v>
      </c>
      <c r="D508" s="35">
        <f>Zisk!E519</f>
        <v>0</v>
      </c>
      <c r="E508" s="36">
        <f>Zisk!D519</f>
        <v>0</v>
      </c>
      <c r="F508" s="36"/>
      <c r="G508" s="35" t="str">
        <f t="shared" si="218"/>
        <v>(</v>
      </c>
      <c r="H508" s="35" t="str">
        <f t="shared" si="219"/>
        <v>1</v>
      </c>
      <c r="I508" s="35" t="str">
        <f t="shared" si="220"/>
        <v>+</v>
      </c>
      <c r="J508" s="37">
        <f>IF($D508&lt;=2021,VstupniParametry_SKRYT!$D$5,"")</f>
        <v>0.02</v>
      </c>
      <c r="K508" s="35" t="str">
        <f t="shared" si="221"/>
        <v>)</v>
      </c>
      <c r="L508" s="38">
        <f>IF($D508&lt;=2021,COUNTIF(Vypocet_SKRYT!T505:AS505,"&gt;=1"),"")</f>
        <v>0</v>
      </c>
      <c r="M508" s="39" t="str">
        <f t="shared" si="222"/>
        <v>x</v>
      </c>
      <c r="N508" s="35" t="str">
        <f t="shared" si="223"/>
        <v>(</v>
      </c>
      <c r="O508" s="35" t="str">
        <f t="shared" si="224"/>
        <v>1</v>
      </c>
      <c r="P508" s="35" t="str">
        <f t="shared" si="225"/>
        <v>+</v>
      </c>
      <c r="Q508" s="37">
        <f>IF($D508&lt;=2024,VstupniParametry_SKRYT!$D$6,"")</f>
        <v>0.06</v>
      </c>
      <c r="R508" s="35" t="str">
        <f t="shared" si="226"/>
        <v>)</v>
      </c>
      <c r="S508" s="38">
        <f>IF($D508&lt;=2024,COUNTIFS(Vypocet_SKRYT!AT505:AV505,"&gt;=1"),"")</f>
        <v>0</v>
      </c>
      <c r="T508" s="39" t="str">
        <f t="shared" si="227"/>
        <v>x</v>
      </c>
      <c r="U508" s="35" t="str">
        <f t="shared" si="228"/>
        <v>(</v>
      </c>
      <c r="V508" s="35" t="str">
        <f t="shared" si="229"/>
        <v>1</v>
      </c>
      <c r="W508" s="35" t="str">
        <f t="shared" si="230"/>
        <v>+</v>
      </c>
      <c r="X508" s="37">
        <f>IF($D508&lt;=2025,VstupniParametry_SKRYT!$D$9,"")</f>
        <v>1.7999999999999999E-2</v>
      </c>
      <c r="Y508" s="35" t="str">
        <f t="shared" si="231"/>
        <v>)</v>
      </c>
      <c r="Z508" s="38">
        <f>IF(AND(D508&lt;2025,2025&lt;=Zisk!$D$10),1,IF(D508=2025,0,""))</f>
        <v>1</v>
      </c>
      <c r="AA508" s="39" t="str">
        <f>IF(AND($D508&lt;=2025,Zisk!$D$10&gt;=2026),"x","")</f>
        <v/>
      </c>
      <c r="AB508" s="35" t="str">
        <f>IF(AND($D508&lt;=2026,Zisk!$D$10&gt;=2026),"(","")</f>
        <v/>
      </c>
      <c r="AC508" s="35" t="str">
        <f>IF(AND($D508&lt;=2026,Zisk!$D$10&gt;=2026),"1","")</f>
        <v/>
      </c>
      <c r="AD508" s="35" t="str">
        <f>IF(AND($D508&lt;=2026,Zisk!$D$10&gt;=2026),"+","")</f>
        <v/>
      </c>
      <c r="AE508" s="37" t="str">
        <f>IF(AND($D508&lt;=2026,Zisk!$D$10&gt;=2026),VstupniParametry_SKRYT!$D$10,"")</f>
        <v/>
      </c>
      <c r="AF508" s="35" t="str">
        <f>IF(AND($D508&lt;=2026,Zisk!$D$10&gt;=2026),")","")</f>
        <v/>
      </c>
      <c r="AG508" s="38" t="str">
        <f>IF(AND(D508&lt;2026,2026&lt;=Zisk!$D$10),1,IF(D508=2026,0,""))</f>
        <v/>
      </c>
      <c r="AH508" s="39" t="str">
        <f>IF(AND($D508&lt;=2026,Zisk!$D$10&gt;=2027),"x","")</f>
        <v/>
      </c>
      <c r="AI508" s="35" t="str">
        <f>IF(AND($D508&lt;=2027,Zisk!$D$10&gt;=2027),"(","")</f>
        <v/>
      </c>
      <c r="AJ508" s="35" t="str">
        <f>IF(AND($D508&lt;=2027,Zisk!$D$10&gt;=2027),"1","")</f>
        <v/>
      </c>
      <c r="AK508" s="35" t="str">
        <f>IF(AND($D508&lt;=2027,Zisk!$D$10&gt;=2027),"+","")</f>
        <v/>
      </c>
      <c r="AL508" s="37" t="str">
        <f>IF(AND($D508&lt;=2027,Zisk!$D$10&gt;=2027),VstupniParametry_SKRYT!$D$11,"")</f>
        <v/>
      </c>
      <c r="AM508" s="35" t="str">
        <f>IF(AND($D508&lt;=2027,Zisk!$D$10&gt;=2027),")","")</f>
        <v/>
      </c>
      <c r="AN508" s="38" t="str">
        <f>IF(AND(D508&lt;2027,2027&lt;=Zisk!$D$10),1,IF(D508=2027,0,""))</f>
        <v/>
      </c>
      <c r="AO508" s="39" t="str">
        <f>IF(AND($D508&lt;=2027,Zisk!$D$10&gt;=2028),"x","")</f>
        <v/>
      </c>
      <c r="AP508" s="35" t="str">
        <f>IF(AND($D508&lt;=2028,Zisk!$D$10&gt;=2028),"(","")</f>
        <v/>
      </c>
      <c r="AQ508" s="35" t="str">
        <f>IF(AND($D508&lt;=2028,Zisk!$D$10&gt;=2028),"1","")</f>
        <v/>
      </c>
      <c r="AR508" s="35" t="str">
        <f>IF(AND($D508&lt;=2028,Zisk!$D$10&gt;=2028),"+","")</f>
        <v/>
      </c>
      <c r="AS508" s="37" t="str">
        <f>IF(AND($D508&lt;=2028,Zisk!$D$10&gt;=2028),VstupniParametry_SKRYT!$D$12,"")</f>
        <v/>
      </c>
      <c r="AT508" s="35" t="str">
        <f>IF(AND($D508&lt;=2028,Zisk!$D$10&gt;=2028),")","")</f>
        <v/>
      </c>
      <c r="AU508" s="38" t="str">
        <f>IF(AND(D508&lt;2028,2028&lt;=Zisk!$D$10),1,IF(D508=2028,0,""))</f>
        <v/>
      </c>
      <c r="AV508" s="39" t="str">
        <f>IF(AND($D508&lt;=2028,Zisk!$D$10&gt;=2029),"x","")</f>
        <v/>
      </c>
      <c r="AW508" s="35" t="str">
        <f>IF(AND($D508&lt;=2029,Zisk!$D$10&gt;=2029),"(","")</f>
        <v/>
      </c>
      <c r="AX508" s="35" t="str">
        <f>IF(AND($D508&lt;=2029,Zisk!$D$10&gt;=2029),"1","")</f>
        <v/>
      </c>
      <c r="AY508" s="35" t="str">
        <f>IF(AND($D508&lt;=2029,Zisk!$D$10&gt;=2029),"+","")</f>
        <v/>
      </c>
      <c r="AZ508" s="37" t="str">
        <f>IF(AND($D508&lt;=2029,Zisk!$D$10&gt;=2029),VstupniParametry_SKRYT!$D$13,"")</f>
        <v/>
      </c>
      <c r="BA508" s="35" t="str">
        <f>IF(AND($D508&lt;=2029,Zisk!$D$10&gt;=2029),")","")</f>
        <v/>
      </c>
      <c r="BB508" s="38" t="str">
        <f>IF(AND(D508&lt;2029,2029&lt;=Zisk!$D$10),1,IF(D508=2029,0,""))</f>
        <v/>
      </c>
      <c r="BC508" s="39" t="str">
        <f>IF(AND($D508&lt;=2029,Zisk!$D$10&gt;=2030),"x","")</f>
        <v/>
      </c>
      <c r="BD508" s="35" t="str">
        <f>IF(AND($D508&lt;=2030,Zisk!$D$10&gt;=2030),"(","")</f>
        <v/>
      </c>
      <c r="BE508" s="35" t="str">
        <f>IF(AND($D508&lt;=2030,Zisk!$D$10&gt;=2030),"1","")</f>
        <v/>
      </c>
      <c r="BF508" s="35" t="str">
        <f>IF(AND($D508&lt;=2030,Zisk!$D$10&gt;=2030),"+","")</f>
        <v/>
      </c>
      <c r="BG508" s="37" t="str">
        <f>IF(AND($D508&lt;=2030,Zisk!$D$10&gt;=2030),VstupniParametry_SKRYT!$D$14,"")</f>
        <v/>
      </c>
      <c r="BH508" s="35" t="str">
        <f>IF(AND($D508&lt;=2030,Zisk!$D$10&gt;=2030),")","")</f>
        <v/>
      </c>
      <c r="BI508" s="38" t="str">
        <f>IF(AND(D508&lt;2030,2030&lt;=Zisk!$D$10),1,IF(D508=2030,0,""))</f>
        <v/>
      </c>
      <c r="BJ508" s="40" t="s">
        <v>32</v>
      </c>
      <c r="BK508" s="37">
        <f t="shared" si="244"/>
        <v>1</v>
      </c>
      <c r="BL508" s="35" t="str">
        <f t="shared" si="245"/>
        <v>x</v>
      </c>
      <c r="BM508" s="41">
        <f t="shared" si="246"/>
        <v>1</v>
      </c>
      <c r="BN508" s="37" t="str">
        <f t="shared" si="247"/>
        <v>x</v>
      </c>
      <c r="BO508" s="41">
        <f t="shared" si="232"/>
        <v>1.018</v>
      </c>
      <c r="BP508" s="41" t="str">
        <f t="shared" si="233"/>
        <v/>
      </c>
      <c r="BQ508" s="41" t="str">
        <f t="shared" si="234"/>
        <v/>
      </c>
      <c r="BR508" s="41" t="str">
        <f t="shared" si="235"/>
        <v/>
      </c>
      <c r="BS508" s="41" t="str">
        <f t="shared" si="236"/>
        <v/>
      </c>
      <c r="BT508" s="41" t="str">
        <f t="shared" si="237"/>
        <v/>
      </c>
      <c r="BU508" s="41" t="str">
        <f t="shared" si="238"/>
        <v/>
      </c>
      <c r="BV508" s="41" t="str">
        <f t="shared" si="239"/>
        <v/>
      </c>
      <c r="BW508" s="41" t="str">
        <f t="shared" si="240"/>
        <v/>
      </c>
      <c r="BX508" s="41" t="str">
        <f t="shared" si="241"/>
        <v/>
      </c>
      <c r="BY508" s="41" t="str">
        <f t="shared" si="242"/>
        <v/>
      </c>
      <c r="BZ508" s="40" t="s">
        <v>32</v>
      </c>
      <c r="CA508" s="41">
        <f t="shared" si="243"/>
        <v>1.018</v>
      </c>
      <c r="CB508" s="35"/>
      <c r="CC508" s="36">
        <f>IF(D508&gt;Zisk!$D$10,"",E508*CA508)</f>
        <v>0</v>
      </c>
    </row>
    <row r="509" spans="2:81" x14ac:dyDescent="0.2">
      <c r="B509" s="28" t="str">
        <f>Zisk!B520</f>
        <v/>
      </c>
      <c r="C509" s="28">
        <f>Zisk!C520</f>
        <v>0</v>
      </c>
      <c r="D509" s="28">
        <f>Zisk!E520</f>
        <v>0</v>
      </c>
      <c r="E509" s="29">
        <f>Zisk!D520</f>
        <v>0</v>
      </c>
      <c r="F509" s="29"/>
      <c r="G509" s="28" t="str">
        <f t="shared" si="218"/>
        <v>(</v>
      </c>
      <c r="H509" s="28" t="str">
        <f t="shared" si="219"/>
        <v>1</v>
      </c>
      <c r="I509" s="28" t="str">
        <f t="shared" si="220"/>
        <v>+</v>
      </c>
      <c r="J509" s="30">
        <f>IF($D509&lt;=2021,VstupniParametry_SKRYT!$D$5,"")</f>
        <v>0.02</v>
      </c>
      <c r="K509" s="28" t="str">
        <f t="shared" si="221"/>
        <v>)</v>
      </c>
      <c r="L509" s="31">
        <f>IF($D509&lt;=2021,COUNTIF(Vypocet_SKRYT!T506:AS506,"&gt;=1"),"")</f>
        <v>0</v>
      </c>
      <c r="M509" s="32" t="str">
        <f t="shared" si="222"/>
        <v>x</v>
      </c>
      <c r="N509" s="28" t="str">
        <f t="shared" si="223"/>
        <v>(</v>
      </c>
      <c r="O509" s="28" t="str">
        <f t="shared" si="224"/>
        <v>1</v>
      </c>
      <c r="P509" s="28" t="str">
        <f t="shared" si="225"/>
        <v>+</v>
      </c>
      <c r="Q509" s="30">
        <f>IF($D509&lt;=2024,VstupniParametry_SKRYT!$D$6,"")</f>
        <v>0.06</v>
      </c>
      <c r="R509" s="28" t="str">
        <f t="shared" si="226"/>
        <v>)</v>
      </c>
      <c r="S509" s="31">
        <f>IF($D509&lt;=2024,COUNTIFS(Vypocet_SKRYT!AT506:AV506,"&gt;=1"),"")</f>
        <v>0</v>
      </c>
      <c r="T509" s="32" t="str">
        <f t="shared" si="227"/>
        <v>x</v>
      </c>
      <c r="U509" s="28" t="str">
        <f t="shared" si="228"/>
        <v>(</v>
      </c>
      <c r="V509" s="28" t="str">
        <f t="shared" si="229"/>
        <v>1</v>
      </c>
      <c r="W509" s="28" t="str">
        <f t="shared" si="230"/>
        <v>+</v>
      </c>
      <c r="X509" s="30">
        <f>IF($D509&lt;=2025,VstupniParametry_SKRYT!$D$9,"")</f>
        <v>1.7999999999999999E-2</v>
      </c>
      <c r="Y509" s="28" t="str">
        <f t="shared" si="231"/>
        <v>)</v>
      </c>
      <c r="Z509" s="31">
        <f>IF(AND(D509&lt;2025,2025&lt;=Zisk!$D$10),1,IF(D509=2025,0,""))</f>
        <v>1</v>
      </c>
      <c r="AA509" s="32" t="str">
        <f>IF(AND($D509&lt;=2025,Zisk!$D$10&gt;=2026),"x","")</f>
        <v/>
      </c>
      <c r="AB509" s="28" t="str">
        <f>IF(AND($D509&lt;=2026,Zisk!$D$10&gt;=2026),"(","")</f>
        <v/>
      </c>
      <c r="AC509" s="28" t="str">
        <f>IF(AND($D509&lt;=2026,Zisk!$D$10&gt;=2026),"1","")</f>
        <v/>
      </c>
      <c r="AD509" s="28" t="str">
        <f>IF(AND($D509&lt;=2026,Zisk!$D$10&gt;=2026),"+","")</f>
        <v/>
      </c>
      <c r="AE509" s="30" t="str">
        <f>IF(AND($D509&lt;=2026,Zisk!$D$10&gt;=2026),VstupniParametry_SKRYT!$D$10,"")</f>
        <v/>
      </c>
      <c r="AF509" s="28" t="str">
        <f>IF(AND($D509&lt;=2026,Zisk!$D$10&gt;=2026),")","")</f>
        <v/>
      </c>
      <c r="AG509" s="31" t="str">
        <f>IF(AND(D509&lt;2026,2026&lt;=Zisk!$D$10),1,IF(D509=2026,0,""))</f>
        <v/>
      </c>
      <c r="AH509" s="32" t="str">
        <f>IF(AND($D509&lt;=2026,Zisk!$D$10&gt;=2027),"x","")</f>
        <v/>
      </c>
      <c r="AI509" s="28" t="str">
        <f>IF(AND($D509&lt;=2027,Zisk!$D$10&gt;=2027),"(","")</f>
        <v/>
      </c>
      <c r="AJ509" s="28" t="str">
        <f>IF(AND($D509&lt;=2027,Zisk!$D$10&gt;=2027),"1","")</f>
        <v/>
      </c>
      <c r="AK509" s="28" t="str">
        <f>IF(AND($D509&lt;=2027,Zisk!$D$10&gt;=2027),"+","")</f>
        <v/>
      </c>
      <c r="AL509" s="30" t="str">
        <f>IF(AND($D509&lt;=2027,Zisk!$D$10&gt;=2027),VstupniParametry_SKRYT!$D$11,"")</f>
        <v/>
      </c>
      <c r="AM509" s="28" t="str">
        <f>IF(AND($D509&lt;=2027,Zisk!$D$10&gt;=2027),")","")</f>
        <v/>
      </c>
      <c r="AN509" s="31" t="str">
        <f>IF(AND(D509&lt;2027,2027&lt;=Zisk!$D$10),1,IF(D509=2027,0,""))</f>
        <v/>
      </c>
      <c r="AO509" s="32" t="str">
        <f>IF(AND($D509&lt;=2027,Zisk!$D$10&gt;=2028),"x","")</f>
        <v/>
      </c>
      <c r="AP509" s="28" t="str">
        <f>IF(AND($D509&lt;=2028,Zisk!$D$10&gt;=2028),"(","")</f>
        <v/>
      </c>
      <c r="AQ509" s="28" t="str">
        <f>IF(AND($D509&lt;=2028,Zisk!$D$10&gt;=2028),"1","")</f>
        <v/>
      </c>
      <c r="AR509" s="28" t="str">
        <f>IF(AND($D509&lt;=2028,Zisk!$D$10&gt;=2028),"+","")</f>
        <v/>
      </c>
      <c r="AS509" s="30" t="str">
        <f>IF(AND($D509&lt;=2028,Zisk!$D$10&gt;=2028),VstupniParametry_SKRYT!$D$12,"")</f>
        <v/>
      </c>
      <c r="AT509" s="28" t="str">
        <f>IF(AND($D509&lt;=2028,Zisk!$D$10&gt;=2028),")","")</f>
        <v/>
      </c>
      <c r="AU509" s="31" t="str">
        <f>IF(AND(D509&lt;2028,2028&lt;=Zisk!$D$10),1,IF(D509=2028,0,""))</f>
        <v/>
      </c>
      <c r="AV509" s="32" t="str">
        <f>IF(AND($D509&lt;=2028,Zisk!$D$10&gt;=2029),"x","")</f>
        <v/>
      </c>
      <c r="AW509" s="28" t="str">
        <f>IF(AND($D509&lt;=2029,Zisk!$D$10&gt;=2029),"(","")</f>
        <v/>
      </c>
      <c r="AX509" s="28" t="str">
        <f>IF(AND($D509&lt;=2029,Zisk!$D$10&gt;=2029),"1","")</f>
        <v/>
      </c>
      <c r="AY509" s="28" t="str">
        <f>IF(AND($D509&lt;=2029,Zisk!$D$10&gt;=2029),"+","")</f>
        <v/>
      </c>
      <c r="AZ509" s="30" t="str">
        <f>IF(AND($D509&lt;=2029,Zisk!$D$10&gt;=2029),VstupniParametry_SKRYT!$D$13,"")</f>
        <v/>
      </c>
      <c r="BA509" s="28" t="str">
        <f>IF(AND($D509&lt;=2029,Zisk!$D$10&gt;=2029),")","")</f>
        <v/>
      </c>
      <c r="BB509" s="31" t="str">
        <f>IF(AND(D509&lt;2029,2029&lt;=Zisk!$D$10),1,IF(D509=2029,0,""))</f>
        <v/>
      </c>
      <c r="BC509" s="32" t="str">
        <f>IF(AND($D509&lt;=2029,Zisk!$D$10&gt;=2030),"x","")</f>
        <v/>
      </c>
      <c r="BD509" s="28" t="str">
        <f>IF(AND($D509&lt;=2030,Zisk!$D$10&gt;=2030),"(","")</f>
        <v/>
      </c>
      <c r="BE509" s="28" t="str">
        <f>IF(AND($D509&lt;=2030,Zisk!$D$10&gt;=2030),"1","")</f>
        <v/>
      </c>
      <c r="BF509" s="28" t="str">
        <f>IF(AND($D509&lt;=2030,Zisk!$D$10&gt;=2030),"+","")</f>
        <v/>
      </c>
      <c r="BG509" s="30" t="str">
        <f>IF(AND($D509&lt;=2030,Zisk!$D$10&gt;=2030),VstupniParametry_SKRYT!$D$14,"")</f>
        <v/>
      </c>
      <c r="BH509" s="28" t="str">
        <f>IF(AND($D509&lt;=2030,Zisk!$D$10&gt;=2030),")","")</f>
        <v/>
      </c>
      <c r="BI509" s="31" t="str">
        <f>IF(AND(D509&lt;2030,2030&lt;=Zisk!$D$10),1,IF(D509=2030,0,""))</f>
        <v/>
      </c>
      <c r="BJ509" s="33" t="s">
        <v>32</v>
      </c>
      <c r="BK509" s="30">
        <f t="shared" si="244"/>
        <v>1</v>
      </c>
      <c r="BL509" s="28" t="str">
        <f t="shared" si="245"/>
        <v>x</v>
      </c>
      <c r="BM509" s="34">
        <f t="shared" si="246"/>
        <v>1</v>
      </c>
      <c r="BN509" s="30" t="str">
        <f t="shared" si="247"/>
        <v>x</v>
      </c>
      <c r="BO509" s="34">
        <f t="shared" si="232"/>
        <v>1.018</v>
      </c>
      <c r="BP509" s="34" t="str">
        <f t="shared" si="233"/>
        <v/>
      </c>
      <c r="BQ509" s="34" t="str">
        <f t="shared" si="234"/>
        <v/>
      </c>
      <c r="BR509" s="34" t="str">
        <f t="shared" si="235"/>
        <v/>
      </c>
      <c r="BS509" s="34" t="str">
        <f t="shared" si="236"/>
        <v/>
      </c>
      <c r="BT509" s="34" t="str">
        <f t="shared" si="237"/>
        <v/>
      </c>
      <c r="BU509" s="34" t="str">
        <f t="shared" si="238"/>
        <v/>
      </c>
      <c r="BV509" s="34" t="str">
        <f t="shared" si="239"/>
        <v/>
      </c>
      <c r="BW509" s="34" t="str">
        <f t="shared" si="240"/>
        <v/>
      </c>
      <c r="BX509" s="34" t="str">
        <f t="shared" si="241"/>
        <v/>
      </c>
      <c r="BY509" s="34" t="str">
        <f t="shared" si="242"/>
        <v/>
      </c>
      <c r="BZ509" s="33" t="s">
        <v>32</v>
      </c>
      <c r="CA509" s="34">
        <f t="shared" si="243"/>
        <v>1.018</v>
      </c>
      <c r="CB509" s="28"/>
      <c r="CC509" s="29">
        <f>IF(D509&gt;Zisk!$D$10,"",E509*CA509)</f>
        <v>0</v>
      </c>
    </row>
    <row r="510" spans="2:81" x14ac:dyDescent="0.2">
      <c r="B510" s="35" t="str">
        <f>Zisk!B521</f>
        <v/>
      </c>
      <c r="C510" s="35">
        <f>Zisk!C521</f>
        <v>0</v>
      </c>
      <c r="D510" s="35">
        <f>Zisk!E521</f>
        <v>0</v>
      </c>
      <c r="E510" s="36">
        <f>Zisk!D521</f>
        <v>0</v>
      </c>
      <c r="F510" s="36"/>
      <c r="G510" s="35" t="str">
        <f t="shared" si="218"/>
        <v>(</v>
      </c>
      <c r="H510" s="35" t="str">
        <f t="shared" si="219"/>
        <v>1</v>
      </c>
      <c r="I510" s="35" t="str">
        <f t="shared" si="220"/>
        <v>+</v>
      </c>
      <c r="J510" s="37">
        <f>IF($D510&lt;=2021,VstupniParametry_SKRYT!$D$5,"")</f>
        <v>0.02</v>
      </c>
      <c r="K510" s="35" t="str">
        <f t="shared" si="221"/>
        <v>)</v>
      </c>
      <c r="L510" s="38">
        <f>IF($D510&lt;=2021,COUNTIF(Vypocet_SKRYT!T507:AS507,"&gt;=1"),"")</f>
        <v>0</v>
      </c>
      <c r="M510" s="39" t="str">
        <f t="shared" si="222"/>
        <v>x</v>
      </c>
      <c r="N510" s="35" t="str">
        <f t="shared" si="223"/>
        <v>(</v>
      </c>
      <c r="O510" s="35" t="str">
        <f t="shared" si="224"/>
        <v>1</v>
      </c>
      <c r="P510" s="35" t="str">
        <f t="shared" si="225"/>
        <v>+</v>
      </c>
      <c r="Q510" s="37">
        <f>IF($D510&lt;=2024,VstupniParametry_SKRYT!$D$6,"")</f>
        <v>0.06</v>
      </c>
      <c r="R510" s="35" t="str">
        <f t="shared" si="226"/>
        <v>)</v>
      </c>
      <c r="S510" s="38">
        <f>IF($D510&lt;=2024,COUNTIFS(Vypocet_SKRYT!AT507:AV507,"&gt;=1"),"")</f>
        <v>0</v>
      </c>
      <c r="T510" s="39" t="str">
        <f t="shared" si="227"/>
        <v>x</v>
      </c>
      <c r="U510" s="35" t="str">
        <f t="shared" si="228"/>
        <v>(</v>
      </c>
      <c r="V510" s="35" t="str">
        <f t="shared" si="229"/>
        <v>1</v>
      </c>
      <c r="W510" s="35" t="str">
        <f t="shared" si="230"/>
        <v>+</v>
      </c>
      <c r="X510" s="37">
        <f>IF($D510&lt;=2025,VstupniParametry_SKRYT!$D$9,"")</f>
        <v>1.7999999999999999E-2</v>
      </c>
      <c r="Y510" s="35" t="str">
        <f t="shared" si="231"/>
        <v>)</v>
      </c>
      <c r="Z510" s="38">
        <f>IF(AND(D510&lt;2025,2025&lt;=Zisk!$D$10),1,IF(D510=2025,0,""))</f>
        <v>1</v>
      </c>
      <c r="AA510" s="39" t="str">
        <f>IF(AND($D510&lt;=2025,Zisk!$D$10&gt;=2026),"x","")</f>
        <v/>
      </c>
      <c r="AB510" s="35" t="str">
        <f>IF(AND($D510&lt;=2026,Zisk!$D$10&gt;=2026),"(","")</f>
        <v/>
      </c>
      <c r="AC510" s="35" t="str">
        <f>IF(AND($D510&lt;=2026,Zisk!$D$10&gt;=2026),"1","")</f>
        <v/>
      </c>
      <c r="AD510" s="35" t="str">
        <f>IF(AND($D510&lt;=2026,Zisk!$D$10&gt;=2026),"+","")</f>
        <v/>
      </c>
      <c r="AE510" s="37" t="str">
        <f>IF(AND($D510&lt;=2026,Zisk!$D$10&gt;=2026),VstupniParametry_SKRYT!$D$10,"")</f>
        <v/>
      </c>
      <c r="AF510" s="35" t="str">
        <f>IF(AND($D510&lt;=2026,Zisk!$D$10&gt;=2026),")","")</f>
        <v/>
      </c>
      <c r="AG510" s="38" t="str">
        <f>IF(AND(D510&lt;2026,2026&lt;=Zisk!$D$10),1,IF(D510=2026,0,""))</f>
        <v/>
      </c>
      <c r="AH510" s="39" t="str">
        <f>IF(AND($D510&lt;=2026,Zisk!$D$10&gt;=2027),"x","")</f>
        <v/>
      </c>
      <c r="AI510" s="35" t="str">
        <f>IF(AND($D510&lt;=2027,Zisk!$D$10&gt;=2027),"(","")</f>
        <v/>
      </c>
      <c r="AJ510" s="35" t="str">
        <f>IF(AND($D510&lt;=2027,Zisk!$D$10&gt;=2027),"1","")</f>
        <v/>
      </c>
      <c r="AK510" s="35" t="str">
        <f>IF(AND($D510&lt;=2027,Zisk!$D$10&gt;=2027),"+","")</f>
        <v/>
      </c>
      <c r="AL510" s="37" t="str">
        <f>IF(AND($D510&lt;=2027,Zisk!$D$10&gt;=2027),VstupniParametry_SKRYT!$D$11,"")</f>
        <v/>
      </c>
      <c r="AM510" s="35" t="str">
        <f>IF(AND($D510&lt;=2027,Zisk!$D$10&gt;=2027),")","")</f>
        <v/>
      </c>
      <c r="AN510" s="38" t="str">
        <f>IF(AND(D510&lt;2027,2027&lt;=Zisk!$D$10),1,IF(D510=2027,0,""))</f>
        <v/>
      </c>
      <c r="AO510" s="39" t="str">
        <f>IF(AND($D510&lt;=2027,Zisk!$D$10&gt;=2028),"x","")</f>
        <v/>
      </c>
      <c r="AP510" s="35" t="str">
        <f>IF(AND($D510&lt;=2028,Zisk!$D$10&gt;=2028),"(","")</f>
        <v/>
      </c>
      <c r="AQ510" s="35" t="str">
        <f>IF(AND($D510&lt;=2028,Zisk!$D$10&gt;=2028),"1","")</f>
        <v/>
      </c>
      <c r="AR510" s="35" t="str">
        <f>IF(AND($D510&lt;=2028,Zisk!$D$10&gt;=2028),"+","")</f>
        <v/>
      </c>
      <c r="AS510" s="37" t="str">
        <f>IF(AND($D510&lt;=2028,Zisk!$D$10&gt;=2028),VstupniParametry_SKRYT!$D$12,"")</f>
        <v/>
      </c>
      <c r="AT510" s="35" t="str">
        <f>IF(AND($D510&lt;=2028,Zisk!$D$10&gt;=2028),")","")</f>
        <v/>
      </c>
      <c r="AU510" s="38" t="str">
        <f>IF(AND(D510&lt;2028,2028&lt;=Zisk!$D$10),1,IF(D510=2028,0,""))</f>
        <v/>
      </c>
      <c r="AV510" s="39" t="str">
        <f>IF(AND($D510&lt;=2028,Zisk!$D$10&gt;=2029),"x","")</f>
        <v/>
      </c>
      <c r="AW510" s="35" t="str">
        <f>IF(AND($D510&lt;=2029,Zisk!$D$10&gt;=2029),"(","")</f>
        <v/>
      </c>
      <c r="AX510" s="35" t="str">
        <f>IF(AND($D510&lt;=2029,Zisk!$D$10&gt;=2029),"1","")</f>
        <v/>
      </c>
      <c r="AY510" s="35" t="str">
        <f>IF(AND($D510&lt;=2029,Zisk!$D$10&gt;=2029),"+","")</f>
        <v/>
      </c>
      <c r="AZ510" s="37" t="str">
        <f>IF(AND($D510&lt;=2029,Zisk!$D$10&gt;=2029),VstupniParametry_SKRYT!$D$13,"")</f>
        <v/>
      </c>
      <c r="BA510" s="35" t="str">
        <f>IF(AND($D510&lt;=2029,Zisk!$D$10&gt;=2029),")","")</f>
        <v/>
      </c>
      <c r="BB510" s="38" t="str">
        <f>IF(AND(D510&lt;2029,2029&lt;=Zisk!$D$10),1,IF(D510=2029,0,""))</f>
        <v/>
      </c>
      <c r="BC510" s="39" t="str">
        <f>IF(AND($D510&lt;=2029,Zisk!$D$10&gt;=2030),"x","")</f>
        <v/>
      </c>
      <c r="BD510" s="35" t="str">
        <f>IF(AND($D510&lt;=2030,Zisk!$D$10&gt;=2030),"(","")</f>
        <v/>
      </c>
      <c r="BE510" s="35" t="str">
        <f>IF(AND($D510&lt;=2030,Zisk!$D$10&gt;=2030),"1","")</f>
        <v/>
      </c>
      <c r="BF510" s="35" t="str">
        <f>IF(AND($D510&lt;=2030,Zisk!$D$10&gt;=2030),"+","")</f>
        <v/>
      </c>
      <c r="BG510" s="37" t="str">
        <f>IF(AND($D510&lt;=2030,Zisk!$D$10&gt;=2030),VstupniParametry_SKRYT!$D$14,"")</f>
        <v/>
      </c>
      <c r="BH510" s="35" t="str">
        <f>IF(AND($D510&lt;=2030,Zisk!$D$10&gt;=2030),")","")</f>
        <v/>
      </c>
      <c r="BI510" s="38" t="str">
        <f>IF(AND(D510&lt;2030,2030&lt;=Zisk!$D$10),1,IF(D510=2030,0,""))</f>
        <v/>
      </c>
      <c r="BJ510" s="40" t="s">
        <v>32</v>
      </c>
      <c r="BK510" s="37">
        <f t="shared" si="244"/>
        <v>1</v>
      </c>
      <c r="BL510" s="35" t="str">
        <f t="shared" si="245"/>
        <v>x</v>
      </c>
      <c r="BM510" s="41">
        <f t="shared" si="246"/>
        <v>1</v>
      </c>
      <c r="BN510" s="37" t="str">
        <f t="shared" si="247"/>
        <v>x</v>
      </c>
      <c r="BO510" s="41">
        <f t="shared" si="232"/>
        <v>1.018</v>
      </c>
      <c r="BP510" s="41" t="str">
        <f t="shared" si="233"/>
        <v/>
      </c>
      <c r="BQ510" s="41" t="str">
        <f t="shared" si="234"/>
        <v/>
      </c>
      <c r="BR510" s="41" t="str">
        <f t="shared" si="235"/>
        <v/>
      </c>
      <c r="BS510" s="41" t="str">
        <f t="shared" si="236"/>
        <v/>
      </c>
      <c r="BT510" s="41" t="str">
        <f t="shared" si="237"/>
        <v/>
      </c>
      <c r="BU510" s="41" t="str">
        <f t="shared" si="238"/>
        <v/>
      </c>
      <c r="BV510" s="41" t="str">
        <f t="shared" si="239"/>
        <v/>
      </c>
      <c r="BW510" s="41" t="str">
        <f t="shared" si="240"/>
        <v/>
      </c>
      <c r="BX510" s="41" t="str">
        <f t="shared" si="241"/>
        <v/>
      </c>
      <c r="BY510" s="41" t="str">
        <f t="shared" si="242"/>
        <v/>
      </c>
      <c r="BZ510" s="40" t="s">
        <v>32</v>
      </c>
      <c r="CA510" s="41">
        <f t="shared" si="243"/>
        <v>1.018</v>
      </c>
      <c r="CB510" s="35"/>
      <c r="CC510" s="36">
        <f>IF(D510&gt;Zisk!$D$10,"",E510*CA510)</f>
        <v>0</v>
      </c>
    </row>
    <row r="511" spans="2:81" x14ac:dyDescent="0.2">
      <c r="B511" s="28" t="str">
        <f>Zisk!B522</f>
        <v/>
      </c>
      <c r="C511" s="28">
        <f>Zisk!C522</f>
        <v>0</v>
      </c>
      <c r="D511" s="28">
        <f>Zisk!E522</f>
        <v>0</v>
      </c>
      <c r="E511" s="29">
        <f>Zisk!D522</f>
        <v>0</v>
      </c>
      <c r="F511" s="29"/>
      <c r="G511" s="28" t="str">
        <f t="shared" si="218"/>
        <v>(</v>
      </c>
      <c r="H511" s="28" t="str">
        <f t="shared" si="219"/>
        <v>1</v>
      </c>
      <c r="I511" s="28" t="str">
        <f t="shared" si="220"/>
        <v>+</v>
      </c>
      <c r="J511" s="30">
        <f>IF($D511&lt;=2021,VstupniParametry_SKRYT!$D$5,"")</f>
        <v>0.02</v>
      </c>
      <c r="K511" s="28" t="str">
        <f t="shared" si="221"/>
        <v>)</v>
      </c>
      <c r="L511" s="31">
        <f>IF($D511&lt;=2021,COUNTIF(Vypocet_SKRYT!T508:AS508,"&gt;=1"),"")</f>
        <v>0</v>
      </c>
      <c r="M511" s="32" t="str">
        <f t="shared" si="222"/>
        <v>x</v>
      </c>
      <c r="N511" s="28" t="str">
        <f t="shared" si="223"/>
        <v>(</v>
      </c>
      <c r="O511" s="28" t="str">
        <f t="shared" si="224"/>
        <v>1</v>
      </c>
      <c r="P511" s="28" t="str">
        <f t="shared" si="225"/>
        <v>+</v>
      </c>
      <c r="Q511" s="30">
        <f>IF($D511&lt;=2024,VstupniParametry_SKRYT!$D$6,"")</f>
        <v>0.06</v>
      </c>
      <c r="R511" s="28" t="str">
        <f t="shared" si="226"/>
        <v>)</v>
      </c>
      <c r="S511" s="31">
        <f>IF($D511&lt;=2024,COUNTIFS(Vypocet_SKRYT!AT508:AV508,"&gt;=1"),"")</f>
        <v>0</v>
      </c>
      <c r="T511" s="32" t="str">
        <f t="shared" si="227"/>
        <v>x</v>
      </c>
      <c r="U511" s="28" t="str">
        <f t="shared" si="228"/>
        <v>(</v>
      </c>
      <c r="V511" s="28" t="str">
        <f t="shared" si="229"/>
        <v>1</v>
      </c>
      <c r="W511" s="28" t="str">
        <f t="shared" si="230"/>
        <v>+</v>
      </c>
      <c r="X511" s="30">
        <f>IF($D511&lt;=2025,VstupniParametry_SKRYT!$D$9,"")</f>
        <v>1.7999999999999999E-2</v>
      </c>
      <c r="Y511" s="28" t="str">
        <f t="shared" si="231"/>
        <v>)</v>
      </c>
      <c r="Z511" s="31">
        <f>IF(AND(D511&lt;2025,2025&lt;=Zisk!$D$10),1,IF(D511=2025,0,""))</f>
        <v>1</v>
      </c>
      <c r="AA511" s="32" t="str">
        <f>IF(AND($D511&lt;=2025,Zisk!$D$10&gt;=2026),"x","")</f>
        <v/>
      </c>
      <c r="AB511" s="28" t="str">
        <f>IF(AND($D511&lt;=2026,Zisk!$D$10&gt;=2026),"(","")</f>
        <v/>
      </c>
      <c r="AC511" s="28" t="str">
        <f>IF(AND($D511&lt;=2026,Zisk!$D$10&gt;=2026),"1","")</f>
        <v/>
      </c>
      <c r="AD511" s="28" t="str">
        <f>IF(AND($D511&lt;=2026,Zisk!$D$10&gt;=2026),"+","")</f>
        <v/>
      </c>
      <c r="AE511" s="30" t="str">
        <f>IF(AND($D511&lt;=2026,Zisk!$D$10&gt;=2026),VstupniParametry_SKRYT!$D$10,"")</f>
        <v/>
      </c>
      <c r="AF511" s="28" t="str">
        <f>IF(AND($D511&lt;=2026,Zisk!$D$10&gt;=2026),")","")</f>
        <v/>
      </c>
      <c r="AG511" s="31" t="str">
        <f>IF(AND(D511&lt;2026,2026&lt;=Zisk!$D$10),1,IF(D511=2026,0,""))</f>
        <v/>
      </c>
      <c r="AH511" s="32" t="str">
        <f>IF(AND($D511&lt;=2026,Zisk!$D$10&gt;=2027),"x","")</f>
        <v/>
      </c>
      <c r="AI511" s="28" t="str">
        <f>IF(AND($D511&lt;=2027,Zisk!$D$10&gt;=2027),"(","")</f>
        <v/>
      </c>
      <c r="AJ511" s="28" t="str">
        <f>IF(AND($D511&lt;=2027,Zisk!$D$10&gt;=2027),"1","")</f>
        <v/>
      </c>
      <c r="AK511" s="28" t="str">
        <f>IF(AND($D511&lt;=2027,Zisk!$D$10&gt;=2027),"+","")</f>
        <v/>
      </c>
      <c r="AL511" s="30" t="str">
        <f>IF(AND($D511&lt;=2027,Zisk!$D$10&gt;=2027),VstupniParametry_SKRYT!$D$11,"")</f>
        <v/>
      </c>
      <c r="AM511" s="28" t="str">
        <f>IF(AND($D511&lt;=2027,Zisk!$D$10&gt;=2027),")","")</f>
        <v/>
      </c>
      <c r="AN511" s="31" t="str">
        <f>IF(AND(D511&lt;2027,2027&lt;=Zisk!$D$10),1,IF(D511=2027,0,""))</f>
        <v/>
      </c>
      <c r="AO511" s="32" t="str">
        <f>IF(AND($D511&lt;=2027,Zisk!$D$10&gt;=2028),"x","")</f>
        <v/>
      </c>
      <c r="AP511" s="28" t="str">
        <f>IF(AND($D511&lt;=2028,Zisk!$D$10&gt;=2028),"(","")</f>
        <v/>
      </c>
      <c r="AQ511" s="28" t="str">
        <f>IF(AND($D511&lt;=2028,Zisk!$D$10&gt;=2028),"1","")</f>
        <v/>
      </c>
      <c r="AR511" s="28" t="str">
        <f>IF(AND($D511&lt;=2028,Zisk!$D$10&gt;=2028),"+","")</f>
        <v/>
      </c>
      <c r="AS511" s="30" t="str">
        <f>IF(AND($D511&lt;=2028,Zisk!$D$10&gt;=2028),VstupniParametry_SKRYT!$D$12,"")</f>
        <v/>
      </c>
      <c r="AT511" s="28" t="str">
        <f>IF(AND($D511&lt;=2028,Zisk!$D$10&gt;=2028),")","")</f>
        <v/>
      </c>
      <c r="AU511" s="31" t="str">
        <f>IF(AND(D511&lt;2028,2028&lt;=Zisk!$D$10),1,IF(D511=2028,0,""))</f>
        <v/>
      </c>
      <c r="AV511" s="32" t="str">
        <f>IF(AND($D511&lt;=2028,Zisk!$D$10&gt;=2029),"x","")</f>
        <v/>
      </c>
      <c r="AW511" s="28" t="str">
        <f>IF(AND($D511&lt;=2029,Zisk!$D$10&gt;=2029),"(","")</f>
        <v/>
      </c>
      <c r="AX511" s="28" t="str">
        <f>IF(AND($D511&lt;=2029,Zisk!$D$10&gt;=2029),"1","")</f>
        <v/>
      </c>
      <c r="AY511" s="28" t="str">
        <f>IF(AND($D511&lt;=2029,Zisk!$D$10&gt;=2029),"+","")</f>
        <v/>
      </c>
      <c r="AZ511" s="30" t="str">
        <f>IF(AND($D511&lt;=2029,Zisk!$D$10&gt;=2029),VstupniParametry_SKRYT!$D$13,"")</f>
        <v/>
      </c>
      <c r="BA511" s="28" t="str">
        <f>IF(AND($D511&lt;=2029,Zisk!$D$10&gt;=2029),")","")</f>
        <v/>
      </c>
      <c r="BB511" s="31" t="str">
        <f>IF(AND(D511&lt;2029,2029&lt;=Zisk!$D$10),1,IF(D511=2029,0,""))</f>
        <v/>
      </c>
      <c r="BC511" s="32" t="str">
        <f>IF(AND($D511&lt;=2029,Zisk!$D$10&gt;=2030),"x","")</f>
        <v/>
      </c>
      <c r="BD511" s="28" t="str">
        <f>IF(AND($D511&lt;=2030,Zisk!$D$10&gt;=2030),"(","")</f>
        <v/>
      </c>
      <c r="BE511" s="28" t="str">
        <f>IF(AND($D511&lt;=2030,Zisk!$D$10&gt;=2030),"1","")</f>
        <v/>
      </c>
      <c r="BF511" s="28" t="str">
        <f>IF(AND($D511&lt;=2030,Zisk!$D$10&gt;=2030),"+","")</f>
        <v/>
      </c>
      <c r="BG511" s="30" t="str">
        <f>IF(AND($D511&lt;=2030,Zisk!$D$10&gt;=2030),VstupniParametry_SKRYT!$D$14,"")</f>
        <v/>
      </c>
      <c r="BH511" s="28" t="str">
        <f>IF(AND($D511&lt;=2030,Zisk!$D$10&gt;=2030),")","")</f>
        <v/>
      </c>
      <c r="BI511" s="31" t="str">
        <f>IF(AND(D511&lt;2030,2030&lt;=Zisk!$D$10),1,IF(D511=2030,0,""))</f>
        <v/>
      </c>
      <c r="BJ511" s="33" t="s">
        <v>32</v>
      </c>
      <c r="BK511" s="30">
        <f t="shared" si="244"/>
        <v>1</v>
      </c>
      <c r="BL511" s="28" t="str">
        <f t="shared" si="245"/>
        <v>x</v>
      </c>
      <c r="BM511" s="34">
        <f t="shared" si="246"/>
        <v>1</v>
      </c>
      <c r="BN511" s="30" t="str">
        <f t="shared" si="247"/>
        <v>x</v>
      </c>
      <c r="BO511" s="34">
        <f t="shared" si="232"/>
        <v>1.018</v>
      </c>
      <c r="BP511" s="34" t="str">
        <f t="shared" si="233"/>
        <v/>
      </c>
      <c r="BQ511" s="34" t="str">
        <f t="shared" si="234"/>
        <v/>
      </c>
      <c r="BR511" s="34" t="str">
        <f t="shared" si="235"/>
        <v/>
      </c>
      <c r="BS511" s="34" t="str">
        <f t="shared" si="236"/>
        <v/>
      </c>
      <c r="BT511" s="34" t="str">
        <f t="shared" si="237"/>
        <v/>
      </c>
      <c r="BU511" s="34" t="str">
        <f t="shared" si="238"/>
        <v/>
      </c>
      <c r="BV511" s="34" t="str">
        <f t="shared" si="239"/>
        <v/>
      </c>
      <c r="BW511" s="34" t="str">
        <f t="shared" si="240"/>
        <v/>
      </c>
      <c r="BX511" s="34" t="str">
        <f t="shared" si="241"/>
        <v/>
      </c>
      <c r="BY511" s="34" t="str">
        <f t="shared" si="242"/>
        <v/>
      </c>
      <c r="BZ511" s="33" t="s">
        <v>32</v>
      </c>
      <c r="CA511" s="34">
        <f t="shared" si="243"/>
        <v>1.018</v>
      </c>
      <c r="CB511" s="28"/>
      <c r="CC511" s="29">
        <f>IF(D511&gt;Zisk!$D$10,"",E511*CA511)</f>
        <v>0</v>
      </c>
    </row>
    <row r="512" spans="2:81" x14ac:dyDescent="0.2">
      <c r="B512" s="35" t="str">
        <f>Zisk!B523</f>
        <v/>
      </c>
      <c r="C512" s="35">
        <f>Zisk!C523</f>
        <v>0</v>
      </c>
      <c r="D512" s="35">
        <f>Zisk!E523</f>
        <v>0</v>
      </c>
      <c r="E512" s="36">
        <f>Zisk!D523</f>
        <v>0</v>
      </c>
      <c r="F512" s="36"/>
      <c r="G512" s="35" t="str">
        <f t="shared" si="218"/>
        <v>(</v>
      </c>
      <c r="H512" s="35" t="str">
        <f t="shared" si="219"/>
        <v>1</v>
      </c>
      <c r="I512" s="35" t="str">
        <f t="shared" si="220"/>
        <v>+</v>
      </c>
      <c r="J512" s="37">
        <f>IF($D512&lt;=2021,VstupniParametry_SKRYT!$D$5,"")</f>
        <v>0.02</v>
      </c>
      <c r="K512" s="35" t="str">
        <f t="shared" si="221"/>
        <v>)</v>
      </c>
      <c r="L512" s="38">
        <f>IF($D512&lt;=2021,COUNTIF(Vypocet_SKRYT!T509:AS509,"&gt;=1"),"")</f>
        <v>0</v>
      </c>
      <c r="M512" s="39" t="str">
        <f t="shared" si="222"/>
        <v>x</v>
      </c>
      <c r="N512" s="35" t="str">
        <f t="shared" si="223"/>
        <v>(</v>
      </c>
      <c r="O512" s="35" t="str">
        <f t="shared" si="224"/>
        <v>1</v>
      </c>
      <c r="P512" s="35" t="str">
        <f t="shared" si="225"/>
        <v>+</v>
      </c>
      <c r="Q512" s="37">
        <f>IF($D512&lt;=2024,VstupniParametry_SKRYT!$D$6,"")</f>
        <v>0.06</v>
      </c>
      <c r="R512" s="35" t="str">
        <f t="shared" si="226"/>
        <v>)</v>
      </c>
      <c r="S512" s="38">
        <f>IF($D512&lt;=2024,COUNTIFS(Vypocet_SKRYT!AT509:AV509,"&gt;=1"),"")</f>
        <v>0</v>
      </c>
      <c r="T512" s="39" t="str">
        <f t="shared" si="227"/>
        <v>x</v>
      </c>
      <c r="U512" s="35" t="str">
        <f t="shared" si="228"/>
        <v>(</v>
      </c>
      <c r="V512" s="35" t="str">
        <f t="shared" si="229"/>
        <v>1</v>
      </c>
      <c r="W512" s="35" t="str">
        <f t="shared" si="230"/>
        <v>+</v>
      </c>
      <c r="X512" s="37">
        <f>IF($D512&lt;=2025,VstupniParametry_SKRYT!$D$9,"")</f>
        <v>1.7999999999999999E-2</v>
      </c>
      <c r="Y512" s="35" t="str">
        <f t="shared" si="231"/>
        <v>)</v>
      </c>
      <c r="Z512" s="38">
        <f>IF(AND(D512&lt;2025,2025&lt;=Zisk!$D$10),1,IF(D512=2025,0,""))</f>
        <v>1</v>
      </c>
      <c r="AA512" s="39" t="str">
        <f>IF(AND($D512&lt;=2025,Zisk!$D$10&gt;=2026),"x","")</f>
        <v/>
      </c>
      <c r="AB512" s="35" t="str">
        <f>IF(AND($D512&lt;=2026,Zisk!$D$10&gt;=2026),"(","")</f>
        <v/>
      </c>
      <c r="AC512" s="35" t="str">
        <f>IF(AND($D512&lt;=2026,Zisk!$D$10&gt;=2026),"1","")</f>
        <v/>
      </c>
      <c r="AD512" s="35" t="str">
        <f>IF(AND($D512&lt;=2026,Zisk!$D$10&gt;=2026),"+","")</f>
        <v/>
      </c>
      <c r="AE512" s="37" t="str">
        <f>IF(AND($D512&lt;=2026,Zisk!$D$10&gt;=2026),VstupniParametry_SKRYT!$D$10,"")</f>
        <v/>
      </c>
      <c r="AF512" s="35" t="str">
        <f>IF(AND($D512&lt;=2026,Zisk!$D$10&gt;=2026),")","")</f>
        <v/>
      </c>
      <c r="AG512" s="38" t="str">
        <f>IF(AND(D512&lt;2026,2026&lt;=Zisk!$D$10),1,IF(D512=2026,0,""))</f>
        <v/>
      </c>
      <c r="AH512" s="39" t="str">
        <f>IF(AND($D512&lt;=2026,Zisk!$D$10&gt;=2027),"x","")</f>
        <v/>
      </c>
      <c r="AI512" s="35" t="str">
        <f>IF(AND($D512&lt;=2027,Zisk!$D$10&gt;=2027),"(","")</f>
        <v/>
      </c>
      <c r="AJ512" s="35" t="str">
        <f>IF(AND($D512&lt;=2027,Zisk!$D$10&gt;=2027),"1","")</f>
        <v/>
      </c>
      <c r="AK512" s="35" t="str">
        <f>IF(AND($D512&lt;=2027,Zisk!$D$10&gt;=2027),"+","")</f>
        <v/>
      </c>
      <c r="AL512" s="37" t="str">
        <f>IF(AND($D512&lt;=2027,Zisk!$D$10&gt;=2027),VstupniParametry_SKRYT!$D$11,"")</f>
        <v/>
      </c>
      <c r="AM512" s="35" t="str">
        <f>IF(AND($D512&lt;=2027,Zisk!$D$10&gt;=2027),")","")</f>
        <v/>
      </c>
      <c r="AN512" s="38" t="str">
        <f>IF(AND(D512&lt;2027,2027&lt;=Zisk!$D$10),1,IF(D512=2027,0,""))</f>
        <v/>
      </c>
      <c r="AO512" s="39" t="str">
        <f>IF(AND($D512&lt;=2027,Zisk!$D$10&gt;=2028),"x","")</f>
        <v/>
      </c>
      <c r="AP512" s="35" t="str">
        <f>IF(AND($D512&lt;=2028,Zisk!$D$10&gt;=2028),"(","")</f>
        <v/>
      </c>
      <c r="AQ512" s="35" t="str">
        <f>IF(AND($D512&lt;=2028,Zisk!$D$10&gt;=2028),"1","")</f>
        <v/>
      </c>
      <c r="AR512" s="35" t="str">
        <f>IF(AND($D512&lt;=2028,Zisk!$D$10&gt;=2028),"+","")</f>
        <v/>
      </c>
      <c r="AS512" s="37" t="str">
        <f>IF(AND($D512&lt;=2028,Zisk!$D$10&gt;=2028),VstupniParametry_SKRYT!$D$12,"")</f>
        <v/>
      </c>
      <c r="AT512" s="35" t="str">
        <f>IF(AND($D512&lt;=2028,Zisk!$D$10&gt;=2028),")","")</f>
        <v/>
      </c>
      <c r="AU512" s="38" t="str">
        <f>IF(AND(D512&lt;2028,2028&lt;=Zisk!$D$10),1,IF(D512=2028,0,""))</f>
        <v/>
      </c>
      <c r="AV512" s="39" t="str">
        <f>IF(AND($D512&lt;=2028,Zisk!$D$10&gt;=2029),"x","")</f>
        <v/>
      </c>
      <c r="AW512" s="35" t="str">
        <f>IF(AND($D512&lt;=2029,Zisk!$D$10&gt;=2029),"(","")</f>
        <v/>
      </c>
      <c r="AX512" s="35" t="str">
        <f>IF(AND($D512&lt;=2029,Zisk!$D$10&gt;=2029),"1","")</f>
        <v/>
      </c>
      <c r="AY512" s="35" t="str">
        <f>IF(AND($D512&lt;=2029,Zisk!$D$10&gt;=2029),"+","")</f>
        <v/>
      </c>
      <c r="AZ512" s="37" t="str">
        <f>IF(AND($D512&lt;=2029,Zisk!$D$10&gt;=2029),VstupniParametry_SKRYT!$D$13,"")</f>
        <v/>
      </c>
      <c r="BA512" s="35" t="str">
        <f>IF(AND($D512&lt;=2029,Zisk!$D$10&gt;=2029),")","")</f>
        <v/>
      </c>
      <c r="BB512" s="38" t="str">
        <f>IF(AND(D512&lt;2029,2029&lt;=Zisk!$D$10),1,IF(D512=2029,0,""))</f>
        <v/>
      </c>
      <c r="BC512" s="39" t="str">
        <f>IF(AND($D512&lt;=2029,Zisk!$D$10&gt;=2030),"x","")</f>
        <v/>
      </c>
      <c r="BD512" s="35" t="str">
        <f>IF(AND($D512&lt;=2030,Zisk!$D$10&gt;=2030),"(","")</f>
        <v/>
      </c>
      <c r="BE512" s="35" t="str">
        <f>IF(AND($D512&lt;=2030,Zisk!$D$10&gt;=2030),"1","")</f>
        <v/>
      </c>
      <c r="BF512" s="35" t="str">
        <f>IF(AND($D512&lt;=2030,Zisk!$D$10&gt;=2030),"+","")</f>
        <v/>
      </c>
      <c r="BG512" s="37" t="str">
        <f>IF(AND($D512&lt;=2030,Zisk!$D$10&gt;=2030),VstupniParametry_SKRYT!$D$14,"")</f>
        <v/>
      </c>
      <c r="BH512" s="35" t="str">
        <f>IF(AND($D512&lt;=2030,Zisk!$D$10&gt;=2030),")","")</f>
        <v/>
      </c>
      <c r="BI512" s="38" t="str">
        <f>IF(AND(D512&lt;2030,2030&lt;=Zisk!$D$10),1,IF(D512=2030,0,""))</f>
        <v/>
      </c>
      <c r="BJ512" s="40" t="s">
        <v>32</v>
      </c>
      <c r="BK512" s="37">
        <f t="shared" si="244"/>
        <v>1</v>
      </c>
      <c r="BL512" s="35" t="str">
        <f t="shared" si="245"/>
        <v>x</v>
      </c>
      <c r="BM512" s="41">
        <f t="shared" si="246"/>
        <v>1</v>
      </c>
      <c r="BN512" s="37" t="str">
        <f t="shared" si="247"/>
        <v>x</v>
      </c>
      <c r="BO512" s="41">
        <f t="shared" si="232"/>
        <v>1.018</v>
      </c>
      <c r="BP512" s="41" t="str">
        <f t="shared" si="233"/>
        <v/>
      </c>
      <c r="BQ512" s="41" t="str">
        <f t="shared" si="234"/>
        <v/>
      </c>
      <c r="BR512" s="41" t="str">
        <f t="shared" si="235"/>
        <v/>
      </c>
      <c r="BS512" s="41" t="str">
        <f t="shared" si="236"/>
        <v/>
      </c>
      <c r="BT512" s="41" t="str">
        <f t="shared" si="237"/>
        <v/>
      </c>
      <c r="BU512" s="41" t="str">
        <f t="shared" si="238"/>
        <v/>
      </c>
      <c r="BV512" s="41" t="str">
        <f t="shared" si="239"/>
        <v/>
      </c>
      <c r="BW512" s="41" t="str">
        <f t="shared" si="240"/>
        <v/>
      </c>
      <c r="BX512" s="41" t="str">
        <f t="shared" si="241"/>
        <v/>
      </c>
      <c r="BY512" s="41" t="str">
        <f t="shared" si="242"/>
        <v/>
      </c>
      <c r="BZ512" s="40" t="s">
        <v>32</v>
      </c>
      <c r="CA512" s="41">
        <f t="shared" si="243"/>
        <v>1.018</v>
      </c>
      <c r="CB512" s="35"/>
      <c r="CC512" s="36">
        <f>IF(D512&gt;Zisk!$D$10,"",E512*CA512)</f>
        <v>0</v>
      </c>
    </row>
    <row r="513" spans="2:81" x14ac:dyDescent="0.2">
      <c r="B513" s="28" t="str">
        <f>Zisk!B524</f>
        <v/>
      </c>
      <c r="C513" s="28">
        <f>Zisk!C524</f>
        <v>0</v>
      </c>
      <c r="D513" s="28">
        <f>Zisk!E524</f>
        <v>0</v>
      </c>
      <c r="E513" s="29">
        <f>Zisk!D524</f>
        <v>0</v>
      </c>
      <c r="F513" s="29"/>
      <c r="G513" s="28" t="str">
        <f t="shared" si="218"/>
        <v>(</v>
      </c>
      <c r="H513" s="28" t="str">
        <f t="shared" si="219"/>
        <v>1</v>
      </c>
      <c r="I513" s="28" t="str">
        <f t="shared" si="220"/>
        <v>+</v>
      </c>
      <c r="J513" s="30">
        <f>IF($D513&lt;=2021,VstupniParametry_SKRYT!$D$5,"")</f>
        <v>0.02</v>
      </c>
      <c r="K513" s="28" t="str">
        <f t="shared" si="221"/>
        <v>)</v>
      </c>
      <c r="L513" s="31">
        <f>IF($D513&lt;=2021,COUNTIF(Vypocet_SKRYT!T510:AS510,"&gt;=1"),"")</f>
        <v>0</v>
      </c>
      <c r="M513" s="32" t="str">
        <f t="shared" si="222"/>
        <v>x</v>
      </c>
      <c r="N513" s="28" t="str">
        <f t="shared" si="223"/>
        <v>(</v>
      </c>
      <c r="O513" s="28" t="str">
        <f t="shared" si="224"/>
        <v>1</v>
      </c>
      <c r="P513" s="28" t="str">
        <f t="shared" si="225"/>
        <v>+</v>
      </c>
      <c r="Q513" s="30">
        <f>IF($D513&lt;=2024,VstupniParametry_SKRYT!$D$6,"")</f>
        <v>0.06</v>
      </c>
      <c r="R513" s="28" t="str">
        <f t="shared" si="226"/>
        <v>)</v>
      </c>
      <c r="S513" s="31">
        <f>IF($D513&lt;=2024,COUNTIFS(Vypocet_SKRYT!AT510:AV510,"&gt;=1"),"")</f>
        <v>0</v>
      </c>
      <c r="T513" s="32" t="str">
        <f t="shared" si="227"/>
        <v>x</v>
      </c>
      <c r="U513" s="28" t="str">
        <f t="shared" si="228"/>
        <v>(</v>
      </c>
      <c r="V513" s="28" t="str">
        <f t="shared" si="229"/>
        <v>1</v>
      </c>
      <c r="W513" s="28" t="str">
        <f t="shared" si="230"/>
        <v>+</v>
      </c>
      <c r="X513" s="30">
        <f>IF($D513&lt;=2025,VstupniParametry_SKRYT!$D$9,"")</f>
        <v>1.7999999999999999E-2</v>
      </c>
      <c r="Y513" s="28" t="str">
        <f t="shared" si="231"/>
        <v>)</v>
      </c>
      <c r="Z513" s="31">
        <f>IF(AND(D513&lt;2025,2025&lt;=Zisk!$D$10),1,IF(D513=2025,0,""))</f>
        <v>1</v>
      </c>
      <c r="AA513" s="32" t="str">
        <f>IF(AND($D513&lt;=2025,Zisk!$D$10&gt;=2026),"x","")</f>
        <v/>
      </c>
      <c r="AB513" s="28" t="str">
        <f>IF(AND($D513&lt;=2026,Zisk!$D$10&gt;=2026),"(","")</f>
        <v/>
      </c>
      <c r="AC513" s="28" t="str">
        <f>IF(AND($D513&lt;=2026,Zisk!$D$10&gt;=2026),"1","")</f>
        <v/>
      </c>
      <c r="AD513" s="28" t="str">
        <f>IF(AND($D513&lt;=2026,Zisk!$D$10&gt;=2026),"+","")</f>
        <v/>
      </c>
      <c r="AE513" s="30" t="str">
        <f>IF(AND($D513&lt;=2026,Zisk!$D$10&gt;=2026),VstupniParametry_SKRYT!$D$10,"")</f>
        <v/>
      </c>
      <c r="AF513" s="28" t="str">
        <f>IF(AND($D513&lt;=2026,Zisk!$D$10&gt;=2026),")","")</f>
        <v/>
      </c>
      <c r="AG513" s="31" t="str">
        <f>IF(AND(D513&lt;2026,2026&lt;=Zisk!$D$10),1,IF(D513=2026,0,""))</f>
        <v/>
      </c>
      <c r="AH513" s="32" t="str">
        <f>IF(AND($D513&lt;=2026,Zisk!$D$10&gt;=2027),"x","")</f>
        <v/>
      </c>
      <c r="AI513" s="28" t="str">
        <f>IF(AND($D513&lt;=2027,Zisk!$D$10&gt;=2027),"(","")</f>
        <v/>
      </c>
      <c r="AJ513" s="28" t="str">
        <f>IF(AND($D513&lt;=2027,Zisk!$D$10&gt;=2027),"1","")</f>
        <v/>
      </c>
      <c r="AK513" s="28" t="str">
        <f>IF(AND($D513&lt;=2027,Zisk!$D$10&gt;=2027),"+","")</f>
        <v/>
      </c>
      <c r="AL513" s="30" t="str">
        <f>IF(AND($D513&lt;=2027,Zisk!$D$10&gt;=2027),VstupniParametry_SKRYT!$D$11,"")</f>
        <v/>
      </c>
      <c r="AM513" s="28" t="str">
        <f>IF(AND($D513&lt;=2027,Zisk!$D$10&gt;=2027),")","")</f>
        <v/>
      </c>
      <c r="AN513" s="31" t="str">
        <f>IF(AND(D513&lt;2027,2027&lt;=Zisk!$D$10),1,IF(D513=2027,0,""))</f>
        <v/>
      </c>
      <c r="AO513" s="32" t="str">
        <f>IF(AND($D513&lt;=2027,Zisk!$D$10&gt;=2028),"x","")</f>
        <v/>
      </c>
      <c r="AP513" s="28" t="str">
        <f>IF(AND($D513&lt;=2028,Zisk!$D$10&gt;=2028),"(","")</f>
        <v/>
      </c>
      <c r="AQ513" s="28" t="str">
        <f>IF(AND($D513&lt;=2028,Zisk!$D$10&gt;=2028),"1","")</f>
        <v/>
      </c>
      <c r="AR513" s="28" t="str">
        <f>IF(AND($D513&lt;=2028,Zisk!$D$10&gt;=2028),"+","")</f>
        <v/>
      </c>
      <c r="AS513" s="30" t="str">
        <f>IF(AND($D513&lt;=2028,Zisk!$D$10&gt;=2028),VstupniParametry_SKRYT!$D$12,"")</f>
        <v/>
      </c>
      <c r="AT513" s="28" t="str">
        <f>IF(AND($D513&lt;=2028,Zisk!$D$10&gt;=2028),")","")</f>
        <v/>
      </c>
      <c r="AU513" s="31" t="str">
        <f>IF(AND(D513&lt;2028,2028&lt;=Zisk!$D$10),1,IF(D513=2028,0,""))</f>
        <v/>
      </c>
      <c r="AV513" s="32" t="str">
        <f>IF(AND($D513&lt;=2028,Zisk!$D$10&gt;=2029),"x","")</f>
        <v/>
      </c>
      <c r="AW513" s="28" t="str">
        <f>IF(AND($D513&lt;=2029,Zisk!$D$10&gt;=2029),"(","")</f>
        <v/>
      </c>
      <c r="AX513" s="28" t="str">
        <f>IF(AND($D513&lt;=2029,Zisk!$D$10&gt;=2029),"1","")</f>
        <v/>
      </c>
      <c r="AY513" s="28" t="str">
        <f>IF(AND($D513&lt;=2029,Zisk!$D$10&gt;=2029),"+","")</f>
        <v/>
      </c>
      <c r="AZ513" s="30" t="str">
        <f>IF(AND($D513&lt;=2029,Zisk!$D$10&gt;=2029),VstupniParametry_SKRYT!$D$13,"")</f>
        <v/>
      </c>
      <c r="BA513" s="28" t="str">
        <f>IF(AND($D513&lt;=2029,Zisk!$D$10&gt;=2029),")","")</f>
        <v/>
      </c>
      <c r="BB513" s="31" t="str">
        <f>IF(AND(D513&lt;2029,2029&lt;=Zisk!$D$10),1,IF(D513=2029,0,""))</f>
        <v/>
      </c>
      <c r="BC513" s="32" t="str">
        <f>IF(AND($D513&lt;=2029,Zisk!$D$10&gt;=2030),"x","")</f>
        <v/>
      </c>
      <c r="BD513" s="28" t="str">
        <f>IF(AND($D513&lt;=2030,Zisk!$D$10&gt;=2030),"(","")</f>
        <v/>
      </c>
      <c r="BE513" s="28" t="str">
        <f>IF(AND($D513&lt;=2030,Zisk!$D$10&gt;=2030),"1","")</f>
        <v/>
      </c>
      <c r="BF513" s="28" t="str">
        <f>IF(AND($D513&lt;=2030,Zisk!$D$10&gt;=2030),"+","")</f>
        <v/>
      </c>
      <c r="BG513" s="30" t="str">
        <f>IF(AND($D513&lt;=2030,Zisk!$D$10&gt;=2030),VstupniParametry_SKRYT!$D$14,"")</f>
        <v/>
      </c>
      <c r="BH513" s="28" t="str">
        <f>IF(AND($D513&lt;=2030,Zisk!$D$10&gt;=2030),")","")</f>
        <v/>
      </c>
      <c r="BI513" s="31" t="str">
        <f>IF(AND(D513&lt;2030,2030&lt;=Zisk!$D$10),1,IF(D513=2030,0,""))</f>
        <v/>
      </c>
      <c r="BJ513" s="33" t="s">
        <v>32</v>
      </c>
      <c r="BK513" s="30">
        <f t="shared" si="244"/>
        <v>1</v>
      </c>
      <c r="BL513" s="28" t="str">
        <f t="shared" si="245"/>
        <v>x</v>
      </c>
      <c r="BM513" s="34">
        <f t="shared" si="246"/>
        <v>1</v>
      </c>
      <c r="BN513" s="30" t="str">
        <f t="shared" si="247"/>
        <v>x</v>
      </c>
      <c r="BO513" s="34">
        <f t="shared" si="232"/>
        <v>1.018</v>
      </c>
      <c r="BP513" s="34" t="str">
        <f t="shared" si="233"/>
        <v/>
      </c>
      <c r="BQ513" s="34" t="str">
        <f t="shared" si="234"/>
        <v/>
      </c>
      <c r="BR513" s="34" t="str">
        <f t="shared" si="235"/>
        <v/>
      </c>
      <c r="BS513" s="34" t="str">
        <f t="shared" si="236"/>
        <v/>
      </c>
      <c r="BT513" s="34" t="str">
        <f t="shared" si="237"/>
        <v/>
      </c>
      <c r="BU513" s="34" t="str">
        <f t="shared" si="238"/>
        <v/>
      </c>
      <c r="BV513" s="34" t="str">
        <f t="shared" si="239"/>
        <v/>
      </c>
      <c r="BW513" s="34" t="str">
        <f t="shared" si="240"/>
        <v/>
      </c>
      <c r="BX513" s="34" t="str">
        <f t="shared" si="241"/>
        <v/>
      </c>
      <c r="BY513" s="34" t="str">
        <f t="shared" si="242"/>
        <v/>
      </c>
      <c r="BZ513" s="33" t="s">
        <v>32</v>
      </c>
      <c r="CA513" s="34">
        <f t="shared" si="243"/>
        <v>1.018</v>
      </c>
      <c r="CB513" s="28"/>
      <c r="CC513" s="29">
        <f>IF(D513&gt;Zisk!$D$10,"",E513*CA513)</f>
        <v>0</v>
      </c>
    </row>
    <row r="514" spans="2:81" x14ac:dyDescent="0.2">
      <c r="B514" s="35" t="str">
        <f>Zisk!B525</f>
        <v/>
      </c>
      <c r="C514" s="35">
        <f>Zisk!C525</f>
        <v>0</v>
      </c>
      <c r="D514" s="35">
        <f>Zisk!E525</f>
        <v>0</v>
      </c>
      <c r="E514" s="36">
        <f>Zisk!D525</f>
        <v>0</v>
      </c>
      <c r="F514" s="36"/>
      <c r="G514" s="35" t="str">
        <f t="shared" si="218"/>
        <v>(</v>
      </c>
      <c r="H514" s="35" t="str">
        <f t="shared" si="219"/>
        <v>1</v>
      </c>
      <c r="I514" s="35" t="str">
        <f t="shared" si="220"/>
        <v>+</v>
      </c>
      <c r="J514" s="37">
        <f>IF($D514&lt;=2021,VstupniParametry_SKRYT!$D$5,"")</f>
        <v>0.02</v>
      </c>
      <c r="K514" s="35" t="str">
        <f t="shared" si="221"/>
        <v>)</v>
      </c>
      <c r="L514" s="38">
        <f>IF($D514&lt;=2021,COUNTIF(Vypocet_SKRYT!T511:AS511,"&gt;=1"),"")</f>
        <v>0</v>
      </c>
      <c r="M514" s="39" t="str">
        <f t="shared" si="222"/>
        <v>x</v>
      </c>
      <c r="N514" s="35" t="str">
        <f t="shared" si="223"/>
        <v>(</v>
      </c>
      <c r="O514" s="35" t="str">
        <f t="shared" si="224"/>
        <v>1</v>
      </c>
      <c r="P514" s="35" t="str">
        <f t="shared" si="225"/>
        <v>+</v>
      </c>
      <c r="Q514" s="37">
        <f>IF($D514&lt;=2024,VstupniParametry_SKRYT!$D$6,"")</f>
        <v>0.06</v>
      </c>
      <c r="R514" s="35" t="str">
        <f t="shared" si="226"/>
        <v>)</v>
      </c>
      <c r="S514" s="38">
        <f>IF($D514&lt;=2024,COUNTIFS(Vypocet_SKRYT!AT511:AV511,"&gt;=1"),"")</f>
        <v>0</v>
      </c>
      <c r="T514" s="39" t="str">
        <f t="shared" si="227"/>
        <v>x</v>
      </c>
      <c r="U514" s="35" t="str">
        <f t="shared" si="228"/>
        <v>(</v>
      </c>
      <c r="V514" s="35" t="str">
        <f t="shared" si="229"/>
        <v>1</v>
      </c>
      <c r="W514" s="35" t="str">
        <f t="shared" si="230"/>
        <v>+</v>
      </c>
      <c r="X514" s="37">
        <f>IF($D514&lt;=2025,VstupniParametry_SKRYT!$D$9,"")</f>
        <v>1.7999999999999999E-2</v>
      </c>
      <c r="Y514" s="35" t="str">
        <f t="shared" si="231"/>
        <v>)</v>
      </c>
      <c r="Z514" s="38">
        <f>IF(AND(D514&lt;2025,2025&lt;=Zisk!$D$10),1,IF(D514=2025,0,""))</f>
        <v>1</v>
      </c>
      <c r="AA514" s="39" t="str">
        <f>IF(AND($D514&lt;=2025,Zisk!$D$10&gt;=2026),"x","")</f>
        <v/>
      </c>
      <c r="AB514" s="35" t="str">
        <f>IF(AND($D514&lt;=2026,Zisk!$D$10&gt;=2026),"(","")</f>
        <v/>
      </c>
      <c r="AC514" s="35" t="str">
        <f>IF(AND($D514&lt;=2026,Zisk!$D$10&gt;=2026),"1","")</f>
        <v/>
      </c>
      <c r="AD514" s="35" t="str">
        <f>IF(AND($D514&lt;=2026,Zisk!$D$10&gt;=2026),"+","")</f>
        <v/>
      </c>
      <c r="AE514" s="37" t="str">
        <f>IF(AND($D514&lt;=2026,Zisk!$D$10&gt;=2026),VstupniParametry_SKRYT!$D$10,"")</f>
        <v/>
      </c>
      <c r="AF514" s="35" t="str">
        <f>IF(AND($D514&lt;=2026,Zisk!$D$10&gt;=2026),")","")</f>
        <v/>
      </c>
      <c r="AG514" s="38" t="str">
        <f>IF(AND(D514&lt;2026,2026&lt;=Zisk!$D$10),1,IF(D514=2026,0,""))</f>
        <v/>
      </c>
      <c r="AH514" s="39" t="str">
        <f>IF(AND($D514&lt;=2026,Zisk!$D$10&gt;=2027),"x","")</f>
        <v/>
      </c>
      <c r="AI514" s="35" t="str">
        <f>IF(AND($D514&lt;=2027,Zisk!$D$10&gt;=2027),"(","")</f>
        <v/>
      </c>
      <c r="AJ514" s="35" t="str">
        <f>IF(AND($D514&lt;=2027,Zisk!$D$10&gt;=2027),"1","")</f>
        <v/>
      </c>
      <c r="AK514" s="35" t="str">
        <f>IF(AND($D514&lt;=2027,Zisk!$D$10&gt;=2027),"+","")</f>
        <v/>
      </c>
      <c r="AL514" s="37" t="str">
        <f>IF(AND($D514&lt;=2027,Zisk!$D$10&gt;=2027),VstupniParametry_SKRYT!$D$11,"")</f>
        <v/>
      </c>
      <c r="AM514" s="35" t="str">
        <f>IF(AND($D514&lt;=2027,Zisk!$D$10&gt;=2027),")","")</f>
        <v/>
      </c>
      <c r="AN514" s="38" t="str">
        <f>IF(AND(D514&lt;2027,2027&lt;=Zisk!$D$10),1,IF(D514=2027,0,""))</f>
        <v/>
      </c>
      <c r="AO514" s="39" t="str">
        <f>IF(AND($D514&lt;=2027,Zisk!$D$10&gt;=2028),"x","")</f>
        <v/>
      </c>
      <c r="AP514" s="35" t="str">
        <f>IF(AND($D514&lt;=2028,Zisk!$D$10&gt;=2028),"(","")</f>
        <v/>
      </c>
      <c r="AQ514" s="35" t="str">
        <f>IF(AND($D514&lt;=2028,Zisk!$D$10&gt;=2028),"1","")</f>
        <v/>
      </c>
      <c r="AR514" s="35" t="str">
        <f>IF(AND($D514&lt;=2028,Zisk!$D$10&gt;=2028),"+","")</f>
        <v/>
      </c>
      <c r="AS514" s="37" t="str">
        <f>IF(AND($D514&lt;=2028,Zisk!$D$10&gt;=2028),VstupniParametry_SKRYT!$D$12,"")</f>
        <v/>
      </c>
      <c r="AT514" s="35" t="str">
        <f>IF(AND($D514&lt;=2028,Zisk!$D$10&gt;=2028),")","")</f>
        <v/>
      </c>
      <c r="AU514" s="38" t="str">
        <f>IF(AND(D514&lt;2028,2028&lt;=Zisk!$D$10),1,IF(D514=2028,0,""))</f>
        <v/>
      </c>
      <c r="AV514" s="39" t="str">
        <f>IF(AND($D514&lt;=2028,Zisk!$D$10&gt;=2029),"x","")</f>
        <v/>
      </c>
      <c r="AW514" s="35" t="str">
        <f>IF(AND($D514&lt;=2029,Zisk!$D$10&gt;=2029),"(","")</f>
        <v/>
      </c>
      <c r="AX514" s="35" t="str">
        <f>IF(AND($D514&lt;=2029,Zisk!$D$10&gt;=2029),"1","")</f>
        <v/>
      </c>
      <c r="AY514" s="35" t="str">
        <f>IF(AND($D514&lt;=2029,Zisk!$D$10&gt;=2029),"+","")</f>
        <v/>
      </c>
      <c r="AZ514" s="37" t="str">
        <f>IF(AND($D514&lt;=2029,Zisk!$D$10&gt;=2029),VstupniParametry_SKRYT!$D$13,"")</f>
        <v/>
      </c>
      <c r="BA514" s="35" t="str">
        <f>IF(AND($D514&lt;=2029,Zisk!$D$10&gt;=2029),")","")</f>
        <v/>
      </c>
      <c r="BB514" s="38" t="str">
        <f>IF(AND(D514&lt;2029,2029&lt;=Zisk!$D$10),1,IF(D514=2029,0,""))</f>
        <v/>
      </c>
      <c r="BC514" s="39" t="str">
        <f>IF(AND($D514&lt;=2029,Zisk!$D$10&gt;=2030),"x","")</f>
        <v/>
      </c>
      <c r="BD514" s="35" t="str">
        <f>IF(AND($D514&lt;=2030,Zisk!$D$10&gt;=2030),"(","")</f>
        <v/>
      </c>
      <c r="BE514" s="35" t="str">
        <f>IF(AND($D514&lt;=2030,Zisk!$D$10&gt;=2030),"1","")</f>
        <v/>
      </c>
      <c r="BF514" s="35" t="str">
        <f>IF(AND($D514&lt;=2030,Zisk!$D$10&gt;=2030),"+","")</f>
        <v/>
      </c>
      <c r="BG514" s="37" t="str">
        <f>IF(AND($D514&lt;=2030,Zisk!$D$10&gt;=2030),VstupniParametry_SKRYT!$D$14,"")</f>
        <v/>
      </c>
      <c r="BH514" s="35" t="str">
        <f>IF(AND($D514&lt;=2030,Zisk!$D$10&gt;=2030),")","")</f>
        <v/>
      </c>
      <c r="BI514" s="38" t="str">
        <f>IF(AND(D514&lt;2030,2030&lt;=Zisk!$D$10),1,IF(D514=2030,0,""))</f>
        <v/>
      </c>
      <c r="BJ514" s="40" t="s">
        <v>32</v>
      </c>
      <c r="BK514" s="37">
        <f t="shared" si="244"/>
        <v>1</v>
      </c>
      <c r="BL514" s="35" t="str">
        <f t="shared" si="245"/>
        <v>x</v>
      </c>
      <c r="BM514" s="41">
        <f t="shared" si="246"/>
        <v>1</v>
      </c>
      <c r="BN514" s="37" t="str">
        <f t="shared" si="247"/>
        <v>x</v>
      </c>
      <c r="BO514" s="41">
        <f t="shared" si="232"/>
        <v>1.018</v>
      </c>
      <c r="BP514" s="41" t="str">
        <f t="shared" si="233"/>
        <v/>
      </c>
      <c r="BQ514" s="41" t="str">
        <f t="shared" si="234"/>
        <v/>
      </c>
      <c r="BR514" s="41" t="str">
        <f t="shared" si="235"/>
        <v/>
      </c>
      <c r="BS514" s="41" t="str">
        <f t="shared" si="236"/>
        <v/>
      </c>
      <c r="BT514" s="41" t="str">
        <f t="shared" si="237"/>
        <v/>
      </c>
      <c r="BU514" s="41" t="str">
        <f t="shared" si="238"/>
        <v/>
      </c>
      <c r="BV514" s="41" t="str">
        <f t="shared" si="239"/>
        <v/>
      </c>
      <c r="BW514" s="41" t="str">
        <f t="shared" si="240"/>
        <v/>
      </c>
      <c r="BX514" s="41" t="str">
        <f t="shared" si="241"/>
        <v/>
      </c>
      <c r="BY514" s="41" t="str">
        <f t="shared" si="242"/>
        <v/>
      </c>
      <c r="BZ514" s="40" t="s">
        <v>32</v>
      </c>
      <c r="CA514" s="41">
        <f t="shared" si="243"/>
        <v>1.018</v>
      </c>
      <c r="CB514" s="35"/>
      <c r="CC514" s="36">
        <f>IF(D514&gt;Zisk!$D$10,"",E514*CA514)</f>
        <v>0</v>
      </c>
    </row>
    <row r="515" spans="2:81" x14ac:dyDescent="0.2">
      <c r="B515" s="28" t="str">
        <f>Zisk!B526</f>
        <v/>
      </c>
      <c r="C515" s="28">
        <f>Zisk!C526</f>
        <v>0</v>
      </c>
      <c r="D515" s="28">
        <f>Zisk!E526</f>
        <v>0</v>
      </c>
      <c r="E515" s="29">
        <f>Zisk!D526</f>
        <v>0</v>
      </c>
      <c r="F515" s="29"/>
      <c r="G515" s="28" t="str">
        <f t="shared" si="218"/>
        <v>(</v>
      </c>
      <c r="H515" s="28" t="str">
        <f t="shared" si="219"/>
        <v>1</v>
      </c>
      <c r="I515" s="28" t="str">
        <f t="shared" si="220"/>
        <v>+</v>
      </c>
      <c r="J515" s="30">
        <f>IF($D515&lt;=2021,VstupniParametry_SKRYT!$D$5,"")</f>
        <v>0.02</v>
      </c>
      <c r="K515" s="28" t="str">
        <f t="shared" si="221"/>
        <v>)</v>
      </c>
      <c r="L515" s="31">
        <f>IF($D515&lt;=2021,COUNTIF(Vypocet_SKRYT!T512:AS512,"&gt;=1"),"")</f>
        <v>0</v>
      </c>
      <c r="M515" s="32" t="str">
        <f t="shared" si="222"/>
        <v>x</v>
      </c>
      <c r="N515" s="28" t="str">
        <f t="shared" si="223"/>
        <v>(</v>
      </c>
      <c r="O515" s="28" t="str">
        <f t="shared" si="224"/>
        <v>1</v>
      </c>
      <c r="P515" s="28" t="str">
        <f t="shared" si="225"/>
        <v>+</v>
      </c>
      <c r="Q515" s="30">
        <f>IF($D515&lt;=2024,VstupniParametry_SKRYT!$D$6,"")</f>
        <v>0.06</v>
      </c>
      <c r="R515" s="28" t="str">
        <f t="shared" si="226"/>
        <v>)</v>
      </c>
      <c r="S515" s="31">
        <f>IF($D515&lt;=2024,COUNTIFS(Vypocet_SKRYT!AT512:AV512,"&gt;=1"),"")</f>
        <v>0</v>
      </c>
      <c r="T515" s="32" t="str">
        <f t="shared" si="227"/>
        <v>x</v>
      </c>
      <c r="U515" s="28" t="str">
        <f t="shared" si="228"/>
        <v>(</v>
      </c>
      <c r="V515" s="28" t="str">
        <f t="shared" si="229"/>
        <v>1</v>
      </c>
      <c r="W515" s="28" t="str">
        <f t="shared" si="230"/>
        <v>+</v>
      </c>
      <c r="X515" s="30">
        <f>IF($D515&lt;=2025,VstupniParametry_SKRYT!$D$9,"")</f>
        <v>1.7999999999999999E-2</v>
      </c>
      <c r="Y515" s="28" t="str">
        <f t="shared" si="231"/>
        <v>)</v>
      </c>
      <c r="Z515" s="31">
        <f>IF(AND(D515&lt;2025,2025&lt;=Zisk!$D$10),1,IF(D515=2025,0,""))</f>
        <v>1</v>
      </c>
      <c r="AA515" s="32" t="str">
        <f>IF(AND($D515&lt;=2025,Zisk!$D$10&gt;=2026),"x","")</f>
        <v/>
      </c>
      <c r="AB515" s="28" t="str">
        <f>IF(AND($D515&lt;=2026,Zisk!$D$10&gt;=2026),"(","")</f>
        <v/>
      </c>
      <c r="AC515" s="28" t="str">
        <f>IF(AND($D515&lt;=2026,Zisk!$D$10&gt;=2026),"1","")</f>
        <v/>
      </c>
      <c r="AD515" s="28" t="str">
        <f>IF(AND($D515&lt;=2026,Zisk!$D$10&gt;=2026),"+","")</f>
        <v/>
      </c>
      <c r="AE515" s="30" t="str">
        <f>IF(AND($D515&lt;=2026,Zisk!$D$10&gt;=2026),VstupniParametry_SKRYT!$D$10,"")</f>
        <v/>
      </c>
      <c r="AF515" s="28" t="str">
        <f>IF(AND($D515&lt;=2026,Zisk!$D$10&gt;=2026),")","")</f>
        <v/>
      </c>
      <c r="AG515" s="31" t="str">
        <f>IF(AND(D515&lt;2026,2026&lt;=Zisk!$D$10),1,IF(D515=2026,0,""))</f>
        <v/>
      </c>
      <c r="AH515" s="32" t="str">
        <f>IF(AND($D515&lt;=2026,Zisk!$D$10&gt;=2027),"x","")</f>
        <v/>
      </c>
      <c r="AI515" s="28" t="str">
        <f>IF(AND($D515&lt;=2027,Zisk!$D$10&gt;=2027),"(","")</f>
        <v/>
      </c>
      <c r="AJ515" s="28" t="str">
        <f>IF(AND($D515&lt;=2027,Zisk!$D$10&gt;=2027),"1","")</f>
        <v/>
      </c>
      <c r="AK515" s="28" t="str">
        <f>IF(AND($D515&lt;=2027,Zisk!$D$10&gt;=2027),"+","")</f>
        <v/>
      </c>
      <c r="AL515" s="30" t="str">
        <f>IF(AND($D515&lt;=2027,Zisk!$D$10&gt;=2027),VstupniParametry_SKRYT!$D$11,"")</f>
        <v/>
      </c>
      <c r="AM515" s="28" t="str">
        <f>IF(AND($D515&lt;=2027,Zisk!$D$10&gt;=2027),")","")</f>
        <v/>
      </c>
      <c r="AN515" s="31" t="str">
        <f>IF(AND(D515&lt;2027,2027&lt;=Zisk!$D$10),1,IF(D515=2027,0,""))</f>
        <v/>
      </c>
      <c r="AO515" s="32" t="str">
        <f>IF(AND($D515&lt;=2027,Zisk!$D$10&gt;=2028),"x","")</f>
        <v/>
      </c>
      <c r="AP515" s="28" t="str">
        <f>IF(AND($D515&lt;=2028,Zisk!$D$10&gt;=2028),"(","")</f>
        <v/>
      </c>
      <c r="AQ515" s="28" t="str">
        <f>IF(AND($D515&lt;=2028,Zisk!$D$10&gt;=2028),"1","")</f>
        <v/>
      </c>
      <c r="AR515" s="28" t="str">
        <f>IF(AND($D515&lt;=2028,Zisk!$D$10&gt;=2028),"+","")</f>
        <v/>
      </c>
      <c r="AS515" s="30" t="str">
        <f>IF(AND($D515&lt;=2028,Zisk!$D$10&gt;=2028),VstupniParametry_SKRYT!$D$12,"")</f>
        <v/>
      </c>
      <c r="AT515" s="28" t="str">
        <f>IF(AND($D515&lt;=2028,Zisk!$D$10&gt;=2028),")","")</f>
        <v/>
      </c>
      <c r="AU515" s="31" t="str">
        <f>IF(AND(D515&lt;2028,2028&lt;=Zisk!$D$10),1,IF(D515=2028,0,""))</f>
        <v/>
      </c>
      <c r="AV515" s="32" t="str">
        <f>IF(AND($D515&lt;=2028,Zisk!$D$10&gt;=2029),"x","")</f>
        <v/>
      </c>
      <c r="AW515" s="28" t="str">
        <f>IF(AND($D515&lt;=2029,Zisk!$D$10&gt;=2029),"(","")</f>
        <v/>
      </c>
      <c r="AX515" s="28" t="str">
        <f>IF(AND($D515&lt;=2029,Zisk!$D$10&gt;=2029),"1","")</f>
        <v/>
      </c>
      <c r="AY515" s="28" t="str">
        <f>IF(AND($D515&lt;=2029,Zisk!$D$10&gt;=2029),"+","")</f>
        <v/>
      </c>
      <c r="AZ515" s="30" t="str">
        <f>IF(AND($D515&lt;=2029,Zisk!$D$10&gt;=2029),VstupniParametry_SKRYT!$D$13,"")</f>
        <v/>
      </c>
      <c r="BA515" s="28" t="str">
        <f>IF(AND($D515&lt;=2029,Zisk!$D$10&gt;=2029),")","")</f>
        <v/>
      </c>
      <c r="BB515" s="31" t="str">
        <f>IF(AND(D515&lt;2029,2029&lt;=Zisk!$D$10),1,IF(D515=2029,0,""))</f>
        <v/>
      </c>
      <c r="BC515" s="32" t="str">
        <f>IF(AND($D515&lt;=2029,Zisk!$D$10&gt;=2030),"x","")</f>
        <v/>
      </c>
      <c r="BD515" s="28" t="str">
        <f>IF(AND($D515&lt;=2030,Zisk!$D$10&gt;=2030),"(","")</f>
        <v/>
      </c>
      <c r="BE515" s="28" t="str">
        <f>IF(AND($D515&lt;=2030,Zisk!$D$10&gt;=2030),"1","")</f>
        <v/>
      </c>
      <c r="BF515" s="28" t="str">
        <f>IF(AND($D515&lt;=2030,Zisk!$D$10&gt;=2030),"+","")</f>
        <v/>
      </c>
      <c r="BG515" s="30" t="str">
        <f>IF(AND($D515&lt;=2030,Zisk!$D$10&gt;=2030),VstupniParametry_SKRYT!$D$14,"")</f>
        <v/>
      </c>
      <c r="BH515" s="28" t="str">
        <f>IF(AND($D515&lt;=2030,Zisk!$D$10&gt;=2030),")","")</f>
        <v/>
      </c>
      <c r="BI515" s="31" t="str">
        <f>IF(AND(D515&lt;2030,2030&lt;=Zisk!$D$10),1,IF(D515=2030,0,""))</f>
        <v/>
      </c>
      <c r="BJ515" s="33" t="s">
        <v>32</v>
      </c>
      <c r="BK515" s="30">
        <f t="shared" si="244"/>
        <v>1</v>
      </c>
      <c r="BL515" s="28" t="str">
        <f t="shared" si="245"/>
        <v>x</v>
      </c>
      <c r="BM515" s="34">
        <f t="shared" si="246"/>
        <v>1</v>
      </c>
      <c r="BN515" s="30" t="str">
        <f t="shared" si="247"/>
        <v>x</v>
      </c>
      <c r="BO515" s="34">
        <f t="shared" si="232"/>
        <v>1.018</v>
      </c>
      <c r="BP515" s="34" t="str">
        <f t="shared" si="233"/>
        <v/>
      </c>
      <c r="BQ515" s="34" t="str">
        <f t="shared" si="234"/>
        <v/>
      </c>
      <c r="BR515" s="34" t="str">
        <f t="shared" si="235"/>
        <v/>
      </c>
      <c r="BS515" s="34" t="str">
        <f t="shared" si="236"/>
        <v/>
      </c>
      <c r="BT515" s="34" t="str">
        <f t="shared" si="237"/>
        <v/>
      </c>
      <c r="BU515" s="34" t="str">
        <f t="shared" si="238"/>
        <v/>
      </c>
      <c r="BV515" s="34" t="str">
        <f t="shared" si="239"/>
        <v/>
      </c>
      <c r="BW515" s="34" t="str">
        <f t="shared" si="240"/>
        <v/>
      </c>
      <c r="BX515" s="34" t="str">
        <f t="shared" si="241"/>
        <v/>
      </c>
      <c r="BY515" s="34" t="str">
        <f t="shared" si="242"/>
        <v/>
      </c>
      <c r="BZ515" s="33" t="s">
        <v>32</v>
      </c>
      <c r="CA515" s="34">
        <f t="shared" si="243"/>
        <v>1.018</v>
      </c>
      <c r="CB515" s="28"/>
      <c r="CC515" s="29">
        <f>IF(D515&gt;Zisk!$D$10,"",E515*CA515)</f>
        <v>0</v>
      </c>
    </row>
    <row r="516" spans="2:81" x14ac:dyDescent="0.2">
      <c r="B516" s="35" t="str">
        <f>Zisk!B527</f>
        <v/>
      </c>
      <c r="C516" s="35">
        <f>Zisk!C527</f>
        <v>0</v>
      </c>
      <c r="D516" s="35">
        <f>Zisk!E527</f>
        <v>0</v>
      </c>
      <c r="E516" s="36">
        <f>Zisk!D527</f>
        <v>0</v>
      </c>
      <c r="F516" s="36"/>
      <c r="G516" s="35" t="str">
        <f t="shared" si="218"/>
        <v>(</v>
      </c>
      <c r="H516" s="35" t="str">
        <f t="shared" si="219"/>
        <v>1</v>
      </c>
      <c r="I516" s="35" t="str">
        <f t="shared" si="220"/>
        <v>+</v>
      </c>
      <c r="J516" s="37">
        <f>IF($D516&lt;=2021,VstupniParametry_SKRYT!$D$5,"")</f>
        <v>0.02</v>
      </c>
      <c r="K516" s="35" t="str">
        <f t="shared" si="221"/>
        <v>)</v>
      </c>
      <c r="L516" s="38">
        <f>IF($D516&lt;=2021,COUNTIF(Vypocet_SKRYT!T513:AS513,"&gt;=1"),"")</f>
        <v>0</v>
      </c>
      <c r="M516" s="39" t="str">
        <f t="shared" si="222"/>
        <v>x</v>
      </c>
      <c r="N516" s="35" t="str">
        <f t="shared" si="223"/>
        <v>(</v>
      </c>
      <c r="O516" s="35" t="str">
        <f t="shared" si="224"/>
        <v>1</v>
      </c>
      <c r="P516" s="35" t="str">
        <f t="shared" si="225"/>
        <v>+</v>
      </c>
      <c r="Q516" s="37">
        <f>IF($D516&lt;=2024,VstupniParametry_SKRYT!$D$6,"")</f>
        <v>0.06</v>
      </c>
      <c r="R516" s="35" t="str">
        <f t="shared" si="226"/>
        <v>)</v>
      </c>
      <c r="S516" s="38">
        <f>IF($D516&lt;=2024,COUNTIFS(Vypocet_SKRYT!AT513:AV513,"&gt;=1"),"")</f>
        <v>0</v>
      </c>
      <c r="T516" s="39" t="str">
        <f t="shared" si="227"/>
        <v>x</v>
      </c>
      <c r="U516" s="35" t="str">
        <f t="shared" si="228"/>
        <v>(</v>
      </c>
      <c r="V516" s="35" t="str">
        <f t="shared" si="229"/>
        <v>1</v>
      </c>
      <c r="W516" s="35" t="str">
        <f t="shared" si="230"/>
        <v>+</v>
      </c>
      <c r="X516" s="37">
        <f>IF($D516&lt;=2025,VstupniParametry_SKRYT!$D$9,"")</f>
        <v>1.7999999999999999E-2</v>
      </c>
      <c r="Y516" s="35" t="str">
        <f t="shared" si="231"/>
        <v>)</v>
      </c>
      <c r="Z516" s="38">
        <f>IF(AND(D516&lt;2025,2025&lt;=Zisk!$D$10),1,IF(D516=2025,0,""))</f>
        <v>1</v>
      </c>
      <c r="AA516" s="39" t="str">
        <f>IF(AND($D516&lt;=2025,Zisk!$D$10&gt;=2026),"x","")</f>
        <v/>
      </c>
      <c r="AB516" s="35" t="str">
        <f>IF(AND($D516&lt;=2026,Zisk!$D$10&gt;=2026),"(","")</f>
        <v/>
      </c>
      <c r="AC516" s="35" t="str">
        <f>IF(AND($D516&lt;=2026,Zisk!$D$10&gt;=2026),"1","")</f>
        <v/>
      </c>
      <c r="AD516" s="35" t="str">
        <f>IF(AND($D516&lt;=2026,Zisk!$D$10&gt;=2026),"+","")</f>
        <v/>
      </c>
      <c r="AE516" s="37" t="str">
        <f>IF(AND($D516&lt;=2026,Zisk!$D$10&gt;=2026),VstupniParametry_SKRYT!$D$10,"")</f>
        <v/>
      </c>
      <c r="AF516" s="35" t="str">
        <f>IF(AND($D516&lt;=2026,Zisk!$D$10&gt;=2026),")","")</f>
        <v/>
      </c>
      <c r="AG516" s="38" t="str">
        <f>IF(AND(D516&lt;2026,2026&lt;=Zisk!$D$10),1,IF(D516=2026,0,""))</f>
        <v/>
      </c>
      <c r="AH516" s="39" t="str">
        <f>IF(AND($D516&lt;=2026,Zisk!$D$10&gt;=2027),"x","")</f>
        <v/>
      </c>
      <c r="AI516" s="35" t="str">
        <f>IF(AND($D516&lt;=2027,Zisk!$D$10&gt;=2027),"(","")</f>
        <v/>
      </c>
      <c r="AJ516" s="35" t="str">
        <f>IF(AND($D516&lt;=2027,Zisk!$D$10&gt;=2027),"1","")</f>
        <v/>
      </c>
      <c r="AK516" s="35" t="str">
        <f>IF(AND($D516&lt;=2027,Zisk!$D$10&gt;=2027),"+","")</f>
        <v/>
      </c>
      <c r="AL516" s="37" t="str">
        <f>IF(AND($D516&lt;=2027,Zisk!$D$10&gt;=2027),VstupniParametry_SKRYT!$D$11,"")</f>
        <v/>
      </c>
      <c r="AM516" s="35" t="str">
        <f>IF(AND($D516&lt;=2027,Zisk!$D$10&gt;=2027),")","")</f>
        <v/>
      </c>
      <c r="AN516" s="38" t="str">
        <f>IF(AND(D516&lt;2027,2027&lt;=Zisk!$D$10),1,IF(D516=2027,0,""))</f>
        <v/>
      </c>
      <c r="AO516" s="39" t="str">
        <f>IF(AND($D516&lt;=2027,Zisk!$D$10&gt;=2028),"x","")</f>
        <v/>
      </c>
      <c r="AP516" s="35" t="str">
        <f>IF(AND($D516&lt;=2028,Zisk!$D$10&gt;=2028),"(","")</f>
        <v/>
      </c>
      <c r="AQ516" s="35" t="str">
        <f>IF(AND($D516&lt;=2028,Zisk!$D$10&gt;=2028),"1","")</f>
        <v/>
      </c>
      <c r="AR516" s="35" t="str">
        <f>IF(AND($D516&lt;=2028,Zisk!$D$10&gt;=2028),"+","")</f>
        <v/>
      </c>
      <c r="AS516" s="37" t="str">
        <f>IF(AND($D516&lt;=2028,Zisk!$D$10&gt;=2028),VstupniParametry_SKRYT!$D$12,"")</f>
        <v/>
      </c>
      <c r="AT516" s="35" t="str">
        <f>IF(AND($D516&lt;=2028,Zisk!$D$10&gt;=2028),")","")</f>
        <v/>
      </c>
      <c r="AU516" s="38" t="str">
        <f>IF(AND(D516&lt;2028,2028&lt;=Zisk!$D$10),1,IF(D516=2028,0,""))</f>
        <v/>
      </c>
      <c r="AV516" s="39" t="str">
        <f>IF(AND($D516&lt;=2028,Zisk!$D$10&gt;=2029),"x","")</f>
        <v/>
      </c>
      <c r="AW516" s="35" t="str">
        <f>IF(AND($D516&lt;=2029,Zisk!$D$10&gt;=2029),"(","")</f>
        <v/>
      </c>
      <c r="AX516" s="35" t="str">
        <f>IF(AND($D516&lt;=2029,Zisk!$D$10&gt;=2029),"1","")</f>
        <v/>
      </c>
      <c r="AY516" s="35" t="str">
        <f>IF(AND($D516&lt;=2029,Zisk!$D$10&gt;=2029),"+","")</f>
        <v/>
      </c>
      <c r="AZ516" s="37" t="str">
        <f>IF(AND($D516&lt;=2029,Zisk!$D$10&gt;=2029),VstupniParametry_SKRYT!$D$13,"")</f>
        <v/>
      </c>
      <c r="BA516" s="35" t="str">
        <f>IF(AND($D516&lt;=2029,Zisk!$D$10&gt;=2029),")","")</f>
        <v/>
      </c>
      <c r="BB516" s="38" t="str">
        <f>IF(AND(D516&lt;2029,2029&lt;=Zisk!$D$10),1,IF(D516=2029,0,""))</f>
        <v/>
      </c>
      <c r="BC516" s="39" t="str">
        <f>IF(AND($D516&lt;=2029,Zisk!$D$10&gt;=2030),"x","")</f>
        <v/>
      </c>
      <c r="BD516" s="35" t="str">
        <f>IF(AND($D516&lt;=2030,Zisk!$D$10&gt;=2030),"(","")</f>
        <v/>
      </c>
      <c r="BE516" s="35" t="str">
        <f>IF(AND($D516&lt;=2030,Zisk!$D$10&gt;=2030),"1","")</f>
        <v/>
      </c>
      <c r="BF516" s="35" t="str">
        <f>IF(AND($D516&lt;=2030,Zisk!$D$10&gt;=2030),"+","")</f>
        <v/>
      </c>
      <c r="BG516" s="37" t="str">
        <f>IF(AND($D516&lt;=2030,Zisk!$D$10&gt;=2030),VstupniParametry_SKRYT!$D$14,"")</f>
        <v/>
      </c>
      <c r="BH516" s="35" t="str">
        <f>IF(AND($D516&lt;=2030,Zisk!$D$10&gt;=2030),")","")</f>
        <v/>
      </c>
      <c r="BI516" s="38" t="str">
        <f>IF(AND(D516&lt;2030,2030&lt;=Zisk!$D$10),1,IF(D516=2030,0,""))</f>
        <v/>
      </c>
      <c r="BJ516" s="40" t="s">
        <v>32</v>
      </c>
      <c r="BK516" s="37">
        <f t="shared" si="244"/>
        <v>1</v>
      </c>
      <c r="BL516" s="35" t="str">
        <f t="shared" si="245"/>
        <v>x</v>
      </c>
      <c r="BM516" s="41">
        <f t="shared" si="246"/>
        <v>1</v>
      </c>
      <c r="BN516" s="37" t="str">
        <f t="shared" si="247"/>
        <v>x</v>
      </c>
      <c r="BO516" s="41">
        <f t="shared" si="232"/>
        <v>1.018</v>
      </c>
      <c r="BP516" s="41" t="str">
        <f t="shared" si="233"/>
        <v/>
      </c>
      <c r="BQ516" s="41" t="str">
        <f t="shared" si="234"/>
        <v/>
      </c>
      <c r="BR516" s="41" t="str">
        <f t="shared" si="235"/>
        <v/>
      </c>
      <c r="BS516" s="41" t="str">
        <f t="shared" si="236"/>
        <v/>
      </c>
      <c r="BT516" s="41" t="str">
        <f t="shared" si="237"/>
        <v/>
      </c>
      <c r="BU516" s="41" t="str">
        <f t="shared" si="238"/>
        <v/>
      </c>
      <c r="BV516" s="41" t="str">
        <f t="shared" si="239"/>
        <v/>
      </c>
      <c r="BW516" s="41" t="str">
        <f t="shared" si="240"/>
        <v/>
      </c>
      <c r="BX516" s="41" t="str">
        <f t="shared" si="241"/>
        <v/>
      </c>
      <c r="BY516" s="41" t="str">
        <f t="shared" si="242"/>
        <v/>
      </c>
      <c r="BZ516" s="40" t="s">
        <v>32</v>
      </c>
      <c r="CA516" s="41">
        <f t="shared" si="243"/>
        <v>1.018</v>
      </c>
      <c r="CB516" s="35"/>
      <c r="CC516" s="36">
        <f>IF(D516&gt;Zisk!$D$10,"",E516*CA516)</f>
        <v>0</v>
      </c>
    </row>
    <row r="517" spans="2:81" x14ac:dyDescent="0.2">
      <c r="B517" s="28" t="str">
        <f>Zisk!B528</f>
        <v/>
      </c>
      <c r="C517" s="28">
        <f>Zisk!C528</f>
        <v>0</v>
      </c>
      <c r="D517" s="28">
        <f>Zisk!E528</f>
        <v>0</v>
      </c>
      <c r="E517" s="29">
        <f>Zisk!D528</f>
        <v>0</v>
      </c>
      <c r="F517" s="29"/>
      <c r="G517" s="28" t="str">
        <f t="shared" si="218"/>
        <v>(</v>
      </c>
      <c r="H517" s="28" t="str">
        <f t="shared" si="219"/>
        <v>1</v>
      </c>
      <c r="I517" s="28" t="str">
        <f t="shared" si="220"/>
        <v>+</v>
      </c>
      <c r="J517" s="30">
        <f>IF($D517&lt;=2021,VstupniParametry_SKRYT!$D$5,"")</f>
        <v>0.02</v>
      </c>
      <c r="K517" s="28" t="str">
        <f t="shared" si="221"/>
        <v>)</v>
      </c>
      <c r="L517" s="31">
        <f>IF($D517&lt;=2021,COUNTIF(Vypocet_SKRYT!T514:AS514,"&gt;=1"),"")</f>
        <v>0</v>
      </c>
      <c r="M517" s="32" t="str">
        <f t="shared" si="222"/>
        <v>x</v>
      </c>
      <c r="N517" s="28" t="str">
        <f t="shared" si="223"/>
        <v>(</v>
      </c>
      <c r="O517" s="28" t="str">
        <f t="shared" si="224"/>
        <v>1</v>
      </c>
      <c r="P517" s="28" t="str">
        <f t="shared" si="225"/>
        <v>+</v>
      </c>
      <c r="Q517" s="30">
        <f>IF($D517&lt;=2024,VstupniParametry_SKRYT!$D$6,"")</f>
        <v>0.06</v>
      </c>
      <c r="R517" s="28" t="str">
        <f t="shared" si="226"/>
        <v>)</v>
      </c>
      <c r="S517" s="31">
        <f>IF($D517&lt;=2024,COUNTIFS(Vypocet_SKRYT!AT514:AV514,"&gt;=1"),"")</f>
        <v>0</v>
      </c>
      <c r="T517" s="32" t="str">
        <f t="shared" si="227"/>
        <v>x</v>
      </c>
      <c r="U517" s="28" t="str">
        <f t="shared" si="228"/>
        <v>(</v>
      </c>
      <c r="V517" s="28" t="str">
        <f t="shared" si="229"/>
        <v>1</v>
      </c>
      <c r="W517" s="28" t="str">
        <f t="shared" si="230"/>
        <v>+</v>
      </c>
      <c r="X517" s="30">
        <f>IF($D517&lt;=2025,VstupniParametry_SKRYT!$D$9,"")</f>
        <v>1.7999999999999999E-2</v>
      </c>
      <c r="Y517" s="28" t="str">
        <f t="shared" si="231"/>
        <v>)</v>
      </c>
      <c r="Z517" s="31">
        <f>IF(AND(D517&lt;2025,2025&lt;=Zisk!$D$10),1,IF(D517=2025,0,""))</f>
        <v>1</v>
      </c>
      <c r="AA517" s="32" t="str">
        <f>IF(AND($D517&lt;=2025,Zisk!$D$10&gt;=2026),"x","")</f>
        <v/>
      </c>
      <c r="AB517" s="28" t="str">
        <f>IF(AND($D517&lt;=2026,Zisk!$D$10&gt;=2026),"(","")</f>
        <v/>
      </c>
      <c r="AC517" s="28" t="str">
        <f>IF(AND($D517&lt;=2026,Zisk!$D$10&gt;=2026),"1","")</f>
        <v/>
      </c>
      <c r="AD517" s="28" t="str">
        <f>IF(AND($D517&lt;=2026,Zisk!$D$10&gt;=2026),"+","")</f>
        <v/>
      </c>
      <c r="AE517" s="30" t="str">
        <f>IF(AND($D517&lt;=2026,Zisk!$D$10&gt;=2026),VstupniParametry_SKRYT!$D$10,"")</f>
        <v/>
      </c>
      <c r="AF517" s="28" t="str">
        <f>IF(AND($D517&lt;=2026,Zisk!$D$10&gt;=2026),")","")</f>
        <v/>
      </c>
      <c r="AG517" s="31" t="str">
        <f>IF(AND(D517&lt;2026,2026&lt;=Zisk!$D$10),1,IF(D517=2026,0,""))</f>
        <v/>
      </c>
      <c r="AH517" s="32" t="str">
        <f>IF(AND($D517&lt;=2026,Zisk!$D$10&gt;=2027),"x","")</f>
        <v/>
      </c>
      <c r="AI517" s="28" t="str">
        <f>IF(AND($D517&lt;=2027,Zisk!$D$10&gt;=2027),"(","")</f>
        <v/>
      </c>
      <c r="AJ517" s="28" t="str">
        <f>IF(AND($D517&lt;=2027,Zisk!$D$10&gt;=2027),"1","")</f>
        <v/>
      </c>
      <c r="AK517" s="28" t="str">
        <f>IF(AND($D517&lt;=2027,Zisk!$D$10&gt;=2027),"+","")</f>
        <v/>
      </c>
      <c r="AL517" s="30" t="str">
        <f>IF(AND($D517&lt;=2027,Zisk!$D$10&gt;=2027),VstupniParametry_SKRYT!$D$11,"")</f>
        <v/>
      </c>
      <c r="AM517" s="28" t="str">
        <f>IF(AND($D517&lt;=2027,Zisk!$D$10&gt;=2027),")","")</f>
        <v/>
      </c>
      <c r="AN517" s="31" t="str">
        <f>IF(AND(D517&lt;2027,2027&lt;=Zisk!$D$10),1,IF(D517=2027,0,""))</f>
        <v/>
      </c>
      <c r="AO517" s="32" t="str">
        <f>IF(AND($D517&lt;=2027,Zisk!$D$10&gt;=2028),"x","")</f>
        <v/>
      </c>
      <c r="AP517" s="28" t="str">
        <f>IF(AND($D517&lt;=2028,Zisk!$D$10&gt;=2028),"(","")</f>
        <v/>
      </c>
      <c r="AQ517" s="28" t="str">
        <f>IF(AND($D517&lt;=2028,Zisk!$D$10&gt;=2028),"1","")</f>
        <v/>
      </c>
      <c r="AR517" s="28" t="str">
        <f>IF(AND($D517&lt;=2028,Zisk!$D$10&gt;=2028),"+","")</f>
        <v/>
      </c>
      <c r="AS517" s="30" t="str">
        <f>IF(AND($D517&lt;=2028,Zisk!$D$10&gt;=2028),VstupniParametry_SKRYT!$D$12,"")</f>
        <v/>
      </c>
      <c r="AT517" s="28" t="str">
        <f>IF(AND($D517&lt;=2028,Zisk!$D$10&gt;=2028),")","")</f>
        <v/>
      </c>
      <c r="AU517" s="31" t="str">
        <f>IF(AND(D517&lt;2028,2028&lt;=Zisk!$D$10),1,IF(D517=2028,0,""))</f>
        <v/>
      </c>
      <c r="AV517" s="32" t="str">
        <f>IF(AND($D517&lt;=2028,Zisk!$D$10&gt;=2029),"x","")</f>
        <v/>
      </c>
      <c r="AW517" s="28" t="str">
        <f>IF(AND($D517&lt;=2029,Zisk!$D$10&gt;=2029),"(","")</f>
        <v/>
      </c>
      <c r="AX517" s="28" t="str">
        <f>IF(AND($D517&lt;=2029,Zisk!$D$10&gt;=2029),"1","")</f>
        <v/>
      </c>
      <c r="AY517" s="28" t="str">
        <f>IF(AND($D517&lt;=2029,Zisk!$D$10&gt;=2029),"+","")</f>
        <v/>
      </c>
      <c r="AZ517" s="30" t="str">
        <f>IF(AND($D517&lt;=2029,Zisk!$D$10&gt;=2029),VstupniParametry_SKRYT!$D$13,"")</f>
        <v/>
      </c>
      <c r="BA517" s="28" t="str">
        <f>IF(AND($D517&lt;=2029,Zisk!$D$10&gt;=2029),")","")</f>
        <v/>
      </c>
      <c r="BB517" s="31" t="str">
        <f>IF(AND(D517&lt;2029,2029&lt;=Zisk!$D$10),1,IF(D517=2029,0,""))</f>
        <v/>
      </c>
      <c r="BC517" s="32" t="str">
        <f>IF(AND($D517&lt;=2029,Zisk!$D$10&gt;=2030),"x","")</f>
        <v/>
      </c>
      <c r="BD517" s="28" t="str">
        <f>IF(AND($D517&lt;=2030,Zisk!$D$10&gt;=2030),"(","")</f>
        <v/>
      </c>
      <c r="BE517" s="28" t="str">
        <f>IF(AND($D517&lt;=2030,Zisk!$D$10&gt;=2030),"1","")</f>
        <v/>
      </c>
      <c r="BF517" s="28" t="str">
        <f>IF(AND($D517&lt;=2030,Zisk!$D$10&gt;=2030),"+","")</f>
        <v/>
      </c>
      <c r="BG517" s="30" t="str">
        <f>IF(AND($D517&lt;=2030,Zisk!$D$10&gt;=2030),VstupniParametry_SKRYT!$D$14,"")</f>
        <v/>
      </c>
      <c r="BH517" s="28" t="str">
        <f>IF(AND($D517&lt;=2030,Zisk!$D$10&gt;=2030),")","")</f>
        <v/>
      </c>
      <c r="BI517" s="31" t="str">
        <f>IF(AND(D517&lt;2030,2030&lt;=Zisk!$D$10),1,IF(D517=2030,0,""))</f>
        <v/>
      </c>
      <c r="BJ517" s="33" t="s">
        <v>32</v>
      </c>
      <c r="BK517" s="30">
        <f t="shared" si="244"/>
        <v>1</v>
      </c>
      <c r="BL517" s="28" t="str">
        <f t="shared" si="245"/>
        <v>x</v>
      </c>
      <c r="BM517" s="34">
        <f t="shared" si="246"/>
        <v>1</v>
      </c>
      <c r="BN517" s="30" t="str">
        <f t="shared" si="247"/>
        <v>x</v>
      </c>
      <c r="BO517" s="34">
        <f t="shared" si="232"/>
        <v>1.018</v>
      </c>
      <c r="BP517" s="34" t="str">
        <f t="shared" si="233"/>
        <v/>
      </c>
      <c r="BQ517" s="34" t="str">
        <f t="shared" si="234"/>
        <v/>
      </c>
      <c r="BR517" s="34" t="str">
        <f t="shared" si="235"/>
        <v/>
      </c>
      <c r="BS517" s="34" t="str">
        <f t="shared" si="236"/>
        <v/>
      </c>
      <c r="BT517" s="34" t="str">
        <f t="shared" si="237"/>
        <v/>
      </c>
      <c r="BU517" s="34" t="str">
        <f t="shared" si="238"/>
        <v/>
      </c>
      <c r="BV517" s="34" t="str">
        <f t="shared" si="239"/>
        <v/>
      </c>
      <c r="BW517" s="34" t="str">
        <f t="shared" si="240"/>
        <v/>
      </c>
      <c r="BX517" s="34" t="str">
        <f t="shared" si="241"/>
        <v/>
      </c>
      <c r="BY517" s="34" t="str">
        <f t="shared" si="242"/>
        <v/>
      </c>
      <c r="BZ517" s="33" t="s">
        <v>32</v>
      </c>
      <c r="CA517" s="34">
        <f t="shared" si="243"/>
        <v>1.018</v>
      </c>
      <c r="CB517" s="28"/>
      <c r="CC517" s="29">
        <f>IF(D517&gt;Zisk!$D$10,"",E517*CA517)</f>
        <v>0</v>
      </c>
    </row>
    <row r="518" spans="2:81" x14ac:dyDescent="0.2">
      <c r="B518" s="35" t="str">
        <f>Zisk!B529</f>
        <v/>
      </c>
      <c r="C518" s="35">
        <f>Zisk!C529</f>
        <v>0</v>
      </c>
      <c r="D518" s="35">
        <f>Zisk!E529</f>
        <v>0</v>
      </c>
      <c r="E518" s="36">
        <f>Zisk!D529</f>
        <v>0</v>
      </c>
      <c r="F518" s="36"/>
      <c r="G518" s="35" t="str">
        <f t="shared" si="218"/>
        <v>(</v>
      </c>
      <c r="H518" s="35" t="str">
        <f t="shared" si="219"/>
        <v>1</v>
      </c>
      <c r="I518" s="35" t="str">
        <f t="shared" si="220"/>
        <v>+</v>
      </c>
      <c r="J518" s="37">
        <f>IF($D518&lt;=2021,VstupniParametry_SKRYT!$D$5,"")</f>
        <v>0.02</v>
      </c>
      <c r="K518" s="35" t="str">
        <f t="shared" si="221"/>
        <v>)</v>
      </c>
      <c r="L518" s="38">
        <f>IF($D518&lt;=2021,COUNTIF(Vypocet_SKRYT!T515:AS515,"&gt;=1"),"")</f>
        <v>0</v>
      </c>
      <c r="M518" s="39" t="str">
        <f t="shared" si="222"/>
        <v>x</v>
      </c>
      <c r="N518" s="35" t="str">
        <f t="shared" si="223"/>
        <v>(</v>
      </c>
      <c r="O518" s="35" t="str">
        <f t="shared" si="224"/>
        <v>1</v>
      </c>
      <c r="P518" s="35" t="str">
        <f t="shared" si="225"/>
        <v>+</v>
      </c>
      <c r="Q518" s="37">
        <f>IF($D518&lt;=2024,VstupniParametry_SKRYT!$D$6,"")</f>
        <v>0.06</v>
      </c>
      <c r="R518" s="35" t="str">
        <f t="shared" si="226"/>
        <v>)</v>
      </c>
      <c r="S518" s="38">
        <f>IF($D518&lt;=2024,COUNTIFS(Vypocet_SKRYT!AT515:AV515,"&gt;=1"),"")</f>
        <v>0</v>
      </c>
      <c r="T518" s="39" t="str">
        <f t="shared" si="227"/>
        <v>x</v>
      </c>
      <c r="U518" s="35" t="str">
        <f t="shared" si="228"/>
        <v>(</v>
      </c>
      <c r="V518" s="35" t="str">
        <f t="shared" si="229"/>
        <v>1</v>
      </c>
      <c r="W518" s="35" t="str">
        <f t="shared" si="230"/>
        <v>+</v>
      </c>
      <c r="X518" s="37">
        <f>IF($D518&lt;=2025,VstupniParametry_SKRYT!$D$9,"")</f>
        <v>1.7999999999999999E-2</v>
      </c>
      <c r="Y518" s="35" t="str">
        <f t="shared" si="231"/>
        <v>)</v>
      </c>
      <c r="Z518" s="38">
        <f>IF(AND(D518&lt;2025,2025&lt;=Zisk!$D$10),1,IF(D518=2025,0,""))</f>
        <v>1</v>
      </c>
      <c r="AA518" s="39" t="str">
        <f>IF(AND($D518&lt;=2025,Zisk!$D$10&gt;=2026),"x","")</f>
        <v/>
      </c>
      <c r="AB518" s="35" t="str">
        <f>IF(AND($D518&lt;=2026,Zisk!$D$10&gt;=2026),"(","")</f>
        <v/>
      </c>
      <c r="AC518" s="35" t="str">
        <f>IF(AND($D518&lt;=2026,Zisk!$D$10&gt;=2026),"1","")</f>
        <v/>
      </c>
      <c r="AD518" s="35" t="str">
        <f>IF(AND($D518&lt;=2026,Zisk!$D$10&gt;=2026),"+","")</f>
        <v/>
      </c>
      <c r="AE518" s="37" t="str">
        <f>IF(AND($D518&lt;=2026,Zisk!$D$10&gt;=2026),VstupniParametry_SKRYT!$D$10,"")</f>
        <v/>
      </c>
      <c r="AF518" s="35" t="str">
        <f>IF(AND($D518&lt;=2026,Zisk!$D$10&gt;=2026),")","")</f>
        <v/>
      </c>
      <c r="AG518" s="38" t="str">
        <f>IF(AND(D518&lt;2026,2026&lt;=Zisk!$D$10),1,IF(D518=2026,0,""))</f>
        <v/>
      </c>
      <c r="AH518" s="39" t="str">
        <f>IF(AND($D518&lt;=2026,Zisk!$D$10&gt;=2027),"x","")</f>
        <v/>
      </c>
      <c r="AI518" s="35" t="str">
        <f>IF(AND($D518&lt;=2027,Zisk!$D$10&gt;=2027),"(","")</f>
        <v/>
      </c>
      <c r="AJ518" s="35" t="str">
        <f>IF(AND($D518&lt;=2027,Zisk!$D$10&gt;=2027),"1","")</f>
        <v/>
      </c>
      <c r="AK518" s="35" t="str">
        <f>IF(AND($D518&lt;=2027,Zisk!$D$10&gt;=2027),"+","")</f>
        <v/>
      </c>
      <c r="AL518" s="37" t="str">
        <f>IF(AND($D518&lt;=2027,Zisk!$D$10&gt;=2027),VstupniParametry_SKRYT!$D$11,"")</f>
        <v/>
      </c>
      <c r="AM518" s="35" t="str">
        <f>IF(AND($D518&lt;=2027,Zisk!$D$10&gt;=2027),")","")</f>
        <v/>
      </c>
      <c r="AN518" s="38" t="str">
        <f>IF(AND(D518&lt;2027,2027&lt;=Zisk!$D$10),1,IF(D518=2027,0,""))</f>
        <v/>
      </c>
      <c r="AO518" s="39" t="str">
        <f>IF(AND($D518&lt;=2027,Zisk!$D$10&gt;=2028),"x","")</f>
        <v/>
      </c>
      <c r="AP518" s="35" t="str">
        <f>IF(AND($D518&lt;=2028,Zisk!$D$10&gt;=2028),"(","")</f>
        <v/>
      </c>
      <c r="AQ518" s="35" t="str">
        <f>IF(AND($D518&lt;=2028,Zisk!$D$10&gt;=2028),"1","")</f>
        <v/>
      </c>
      <c r="AR518" s="35" t="str">
        <f>IF(AND($D518&lt;=2028,Zisk!$D$10&gt;=2028),"+","")</f>
        <v/>
      </c>
      <c r="AS518" s="37" t="str">
        <f>IF(AND($D518&lt;=2028,Zisk!$D$10&gt;=2028),VstupniParametry_SKRYT!$D$12,"")</f>
        <v/>
      </c>
      <c r="AT518" s="35" t="str">
        <f>IF(AND($D518&lt;=2028,Zisk!$D$10&gt;=2028),")","")</f>
        <v/>
      </c>
      <c r="AU518" s="38" t="str">
        <f>IF(AND(D518&lt;2028,2028&lt;=Zisk!$D$10),1,IF(D518=2028,0,""))</f>
        <v/>
      </c>
      <c r="AV518" s="39" t="str">
        <f>IF(AND($D518&lt;=2028,Zisk!$D$10&gt;=2029),"x","")</f>
        <v/>
      </c>
      <c r="AW518" s="35" t="str">
        <f>IF(AND($D518&lt;=2029,Zisk!$D$10&gt;=2029),"(","")</f>
        <v/>
      </c>
      <c r="AX518" s="35" t="str">
        <f>IF(AND($D518&lt;=2029,Zisk!$D$10&gt;=2029),"1","")</f>
        <v/>
      </c>
      <c r="AY518" s="35" t="str">
        <f>IF(AND($D518&lt;=2029,Zisk!$D$10&gt;=2029),"+","")</f>
        <v/>
      </c>
      <c r="AZ518" s="37" t="str">
        <f>IF(AND($D518&lt;=2029,Zisk!$D$10&gt;=2029),VstupniParametry_SKRYT!$D$13,"")</f>
        <v/>
      </c>
      <c r="BA518" s="35" t="str">
        <f>IF(AND($D518&lt;=2029,Zisk!$D$10&gt;=2029),")","")</f>
        <v/>
      </c>
      <c r="BB518" s="38" t="str">
        <f>IF(AND(D518&lt;2029,2029&lt;=Zisk!$D$10),1,IF(D518=2029,0,""))</f>
        <v/>
      </c>
      <c r="BC518" s="39" t="str">
        <f>IF(AND($D518&lt;=2029,Zisk!$D$10&gt;=2030),"x","")</f>
        <v/>
      </c>
      <c r="BD518" s="35" t="str">
        <f>IF(AND($D518&lt;=2030,Zisk!$D$10&gt;=2030),"(","")</f>
        <v/>
      </c>
      <c r="BE518" s="35" t="str">
        <f>IF(AND($D518&lt;=2030,Zisk!$D$10&gt;=2030),"1","")</f>
        <v/>
      </c>
      <c r="BF518" s="35" t="str">
        <f>IF(AND($D518&lt;=2030,Zisk!$D$10&gt;=2030),"+","")</f>
        <v/>
      </c>
      <c r="BG518" s="37" t="str">
        <f>IF(AND($D518&lt;=2030,Zisk!$D$10&gt;=2030),VstupniParametry_SKRYT!$D$14,"")</f>
        <v/>
      </c>
      <c r="BH518" s="35" t="str">
        <f>IF(AND($D518&lt;=2030,Zisk!$D$10&gt;=2030),")","")</f>
        <v/>
      </c>
      <c r="BI518" s="38" t="str">
        <f>IF(AND(D518&lt;2030,2030&lt;=Zisk!$D$10),1,IF(D518=2030,0,""))</f>
        <v/>
      </c>
      <c r="BJ518" s="40" t="s">
        <v>32</v>
      </c>
      <c r="BK518" s="37">
        <f t="shared" si="244"/>
        <v>1</v>
      </c>
      <c r="BL518" s="35" t="str">
        <f t="shared" si="245"/>
        <v>x</v>
      </c>
      <c r="BM518" s="41">
        <f t="shared" si="246"/>
        <v>1</v>
      </c>
      <c r="BN518" s="37" t="str">
        <f t="shared" si="247"/>
        <v>x</v>
      </c>
      <c r="BO518" s="41">
        <f t="shared" si="232"/>
        <v>1.018</v>
      </c>
      <c r="BP518" s="41" t="str">
        <f t="shared" si="233"/>
        <v/>
      </c>
      <c r="BQ518" s="41" t="str">
        <f t="shared" si="234"/>
        <v/>
      </c>
      <c r="BR518" s="41" t="str">
        <f t="shared" si="235"/>
        <v/>
      </c>
      <c r="BS518" s="41" t="str">
        <f t="shared" si="236"/>
        <v/>
      </c>
      <c r="BT518" s="41" t="str">
        <f t="shared" si="237"/>
        <v/>
      </c>
      <c r="BU518" s="41" t="str">
        <f t="shared" si="238"/>
        <v/>
      </c>
      <c r="BV518" s="41" t="str">
        <f t="shared" si="239"/>
        <v/>
      </c>
      <c r="BW518" s="41" t="str">
        <f t="shared" si="240"/>
        <v/>
      </c>
      <c r="BX518" s="41" t="str">
        <f t="shared" si="241"/>
        <v/>
      </c>
      <c r="BY518" s="41" t="str">
        <f t="shared" si="242"/>
        <v/>
      </c>
      <c r="BZ518" s="40" t="s">
        <v>32</v>
      </c>
      <c r="CA518" s="41">
        <f t="shared" si="243"/>
        <v>1.018</v>
      </c>
      <c r="CB518" s="35"/>
      <c r="CC518" s="36">
        <f>IF(D518&gt;Zisk!$D$10,"",E518*CA518)</f>
        <v>0</v>
      </c>
    </row>
    <row r="519" spans="2:81" x14ac:dyDescent="0.2">
      <c r="B519" s="28" t="str">
        <f>Zisk!B530</f>
        <v/>
      </c>
      <c r="C519" s="28">
        <f>Zisk!C530</f>
        <v>0</v>
      </c>
      <c r="D519" s="28">
        <f>Zisk!E530</f>
        <v>0</v>
      </c>
      <c r="E519" s="29">
        <f>Zisk!D530</f>
        <v>0</v>
      </c>
      <c r="F519" s="29"/>
      <c r="G519" s="28" t="str">
        <f t="shared" si="218"/>
        <v>(</v>
      </c>
      <c r="H519" s="28" t="str">
        <f t="shared" si="219"/>
        <v>1</v>
      </c>
      <c r="I519" s="28" t="str">
        <f t="shared" si="220"/>
        <v>+</v>
      </c>
      <c r="J519" s="30">
        <f>IF($D519&lt;=2021,VstupniParametry_SKRYT!$D$5,"")</f>
        <v>0.02</v>
      </c>
      <c r="K519" s="28" t="str">
        <f t="shared" si="221"/>
        <v>)</v>
      </c>
      <c r="L519" s="31">
        <f>IF($D519&lt;=2021,COUNTIF(Vypocet_SKRYT!T516:AS516,"&gt;=1"),"")</f>
        <v>0</v>
      </c>
      <c r="M519" s="32" t="str">
        <f t="shared" si="222"/>
        <v>x</v>
      </c>
      <c r="N519" s="28" t="str">
        <f t="shared" si="223"/>
        <v>(</v>
      </c>
      <c r="O519" s="28" t="str">
        <f t="shared" si="224"/>
        <v>1</v>
      </c>
      <c r="P519" s="28" t="str">
        <f t="shared" si="225"/>
        <v>+</v>
      </c>
      <c r="Q519" s="30">
        <f>IF($D519&lt;=2024,VstupniParametry_SKRYT!$D$6,"")</f>
        <v>0.06</v>
      </c>
      <c r="R519" s="28" t="str">
        <f t="shared" si="226"/>
        <v>)</v>
      </c>
      <c r="S519" s="31">
        <f>IF($D519&lt;=2024,COUNTIFS(Vypocet_SKRYT!AT516:AV516,"&gt;=1"),"")</f>
        <v>0</v>
      </c>
      <c r="T519" s="32" t="str">
        <f t="shared" si="227"/>
        <v>x</v>
      </c>
      <c r="U519" s="28" t="str">
        <f t="shared" si="228"/>
        <v>(</v>
      </c>
      <c r="V519" s="28" t="str">
        <f t="shared" si="229"/>
        <v>1</v>
      </c>
      <c r="W519" s="28" t="str">
        <f t="shared" si="230"/>
        <v>+</v>
      </c>
      <c r="X519" s="30">
        <f>IF($D519&lt;=2025,VstupniParametry_SKRYT!$D$9,"")</f>
        <v>1.7999999999999999E-2</v>
      </c>
      <c r="Y519" s="28" t="str">
        <f t="shared" si="231"/>
        <v>)</v>
      </c>
      <c r="Z519" s="31">
        <f>IF(AND(D519&lt;2025,2025&lt;=Zisk!$D$10),1,IF(D519=2025,0,""))</f>
        <v>1</v>
      </c>
      <c r="AA519" s="32" t="str">
        <f>IF(AND($D519&lt;=2025,Zisk!$D$10&gt;=2026),"x","")</f>
        <v/>
      </c>
      <c r="AB519" s="28" t="str">
        <f>IF(AND($D519&lt;=2026,Zisk!$D$10&gt;=2026),"(","")</f>
        <v/>
      </c>
      <c r="AC519" s="28" t="str">
        <f>IF(AND($D519&lt;=2026,Zisk!$D$10&gt;=2026),"1","")</f>
        <v/>
      </c>
      <c r="AD519" s="28" t="str">
        <f>IF(AND($D519&lt;=2026,Zisk!$D$10&gt;=2026),"+","")</f>
        <v/>
      </c>
      <c r="AE519" s="30" t="str">
        <f>IF(AND($D519&lt;=2026,Zisk!$D$10&gt;=2026),VstupniParametry_SKRYT!$D$10,"")</f>
        <v/>
      </c>
      <c r="AF519" s="28" t="str">
        <f>IF(AND($D519&lt;=2026,Zisk!$D$10&gt;=2026),")","")</f>
        <v/>
      </c>
      <c r="AG519" s="31" t="str">
        <f>IF(AND(D519&lt;2026,2026&lt;=Zisk!$D$10),1,IF(D519=2026,0,""))</f>
        <v/>
      </c>
      <c r="AH519" s="32" t="str">
        <f>IF(AND($D519&lt;=2026,Zisk!$D$10&gt;=2027),"x","")</f>
        <v/>
      </c>
      <c r="AI519" s="28" t="str">
        <f>IF(AND($D519&lt;=2027,Zisk!$D$10&gt;=2027),"(","")</f>
        <v/>
      </c>
      <c r="AJ519" s="28" t="str">
        <f>IF(AND($D519&lt;=2027,Zisk!$D$10&gt;=2027),"1","")</f>
        <v/>
      </c>
      <c r="AK519" s="28" t="str">
        <f>IF(AND($D519&lt;=2027,Zisk!$D$10&gt;=2027),"+","")</f>
        <v/>
      </c>
      <c r="AL519" s="30" t="str">
        <f>IF(AND($D519&lt;=2027,Zisk!$D$10&gt;=2027),VstupniParametry_SKRYT!$D$11,"")</f>
        <v/>
      </c>
      <c r="AM519" s="28" t="str">
        <f>IF(AND($D519&lt;=2027,Zisk!$D$10&gt;=2027),")","")</f>
        <v/>
      </c>
      <c r="AN519" s="31" t="str">
        <f>IF(AND(D519&lt;2027,2027&lt;=Zisk!$D$10),1,IF(D519=2027,0,""))</f>
        <v/>
      </c>
      <c r="AO519" s="32" t="str">
        <f>IF(AND($D519&lt;=2027,Zisk!$D$10&gt;=2028),"x","")</f>
        <v/>
      </c>
      <c r="AP519" s="28" t="str">
        <f>IF(AND($D519&lt;=2028,Zisk!$D$10&gt;=2028),"(","")</f>
        <v/>
      </c>
      <c r="AQ519" s="28" t="str">
        <f>IF(AND($D519&lt;=2028,Zisk!$D$10&gt;=2028),"1","")</f>
        <v/>
      </c>
      <c r="AR519" s="28" t="str">
        <f>IF(AND($D519&lt;=2028,Zisk!$D$10&gt;=2028),"+","")</f>
        <v/>
      </c>
      <c r="AS519" s="30" t="str">
        <f>IF(AND($D519&lt;=2028,Zisk!$D$10&gt;=2028),VstupniParametry_SKRYT!$D$12,"")</f>
        <v/>
      </c>
      <c r="AT519" s="28" t="str">
        <f>IF(AND($D519&lt;=2028,Zisk!$D$10&gt;=2028),")","")</f>
        <v/>
      </c>
      <c r="AU519" s="31" t="str">
        <f>IF(AND(D519&lt;2028,2028&lt;=Zisk!$D$10),1,IF(D519=2028,0,""))</f>
        <v/>
      </c>
      <c r="AV519" s="32" t="str">
        <f>IF(AND($D519&lt;=2028,Zisk!$D$10&gt;=2029),"x","")</f>
        <v/>
      </c>
      <c r="AW519" s="28" t="str">
        <f>IF(AND($D519&lt;=2029,Zisk!$D$10&gt;=2029),"(","")</f>
        <v/>
      </c>
      <c r="AX519" s="28" t="str">
        <f>IF(AND($D519&lt;=2029,Zisk!$D$10&gt;=2029),"1","")</f>
        <v/>
      </c>
      <c r="AY519" s="28" t="str">
        <f>IF(AND($D519&lt;=2029,Zisk!$D$10&gt;=2029),"+","")</f>
        <v/>
      </c>
      <c r="AZ519" s="30" t="str">
        <f>IF(AND($D519&lt;=2029,Zisk!$D$10&gt;=2029),VstupniParametry_SKRYT!$D$13,"")</f>
        <v/>
      </c>
      <c r="BA519" s="28" t="str">
        <f>IF(AND($D519&lt;=2029,Zisk!$D$10&gt;=2029),")","")</f>
        <v/>
      </c>
      <c r="BB519" s="31" t="str">
        <f>IF(AND(D519&lt;2029,2029&lt;=Zisk!$D$10),1,IF(D519=2029,0,""))</f>
        <v/>
      </c>
      <c r="BC519" s="32" t="str">
        <f>IF(AND($D519&lt;=2029,Zisk!$D$10&gt;=2030),"x","")</f>
        <v/>
      </c>
      <c r="BD519" s="28" t="str">
        <f>IF(AND($D519&lt;=2030,Zisk!$D$10&gt;=2030),"(","")</f>
        <v/>
      </c>
      <c r="BE519" s="28" t="str">
        <f>IF(AND($D519&lt;=2030,Zisk!$D$10&gt;=2030),"1","")</f>
        <v/>
      </c>
      <c r="BF519" s="28" t="str">
        <f>IF(AND($D519&lt;=2030,Zisk!$D$10&gt;=2030),"+","")</f>
        <v/>
      </c>
      <c r="BG519" s="30" t="str">
        <f>IF(AND($D519&lt;=2030,Zisk!$D$10&gt;=2030),VstupniParametry_SKRYT!$D$14,"")</f>
        <v/>
      </c>
      <c r="BH519" s="28" t="str">
        <f>IF(AND($D519&lt;=2030,Zisk!$D$10&gt;=2030),")","")</f>
        <v/>
      </c>
      <c r="BI519" s="31" t="str">
        <f>IF(AND(D519&lt;2030,2030&lt;=Zisk!$D$10),1,IF(D519=2030,0,""))</f>
        <v/>
      </c>
      <c r="BJ519" s="33" t="s">
        <v>32</v>
      </c>
      <c r="BK519" s="30">
        <f t="shared" si="244"/>
        <v>1</v>
      </c>
      <c r="BL519" s="28" t="str">
        <f t="shared" si="245"/>
        <v>x</v>
      </c>
      <c r="BM519" s="34">
        <f t="shared" si="246"/>
        <v>1</v>
      </c>
      <c r="BN519" s="30" t="str">
        <f t="shared" si="247"/>
        <v>x</v>
      </c>
      <c r="BO519" s="34">
        <f t="shared" si="232"/>
        <v>1.018</v>
      </c>
      <c r="BP519" s="34" t="str">
        <f t="shared" si="233"/>
        <v/>
      </c>
      <c r="BQ519" s="34" t="str">
        <f t="shared" si="234"/>
        <v/>
      </c>
      <c r="BR519" s="34" t="str">
        <f t="shared" si="235"/>
        <v/>
      </c>
      <c r="BS519" s="34" t="str">
        <f t="shared" si="236"/>
        <v/>
      </c>
      <c r="BT519" s="34" t="str">
        <f t="shared" si="237"/>
        <v/>
      </c>
      <c r="BU519" s="34" t="str">
        <f t="shared" si="238"/>
        <v/>
      </c>
      <c r="BV519" s="34" t="str">
        <f t="shared" si="239"/>
        <v/>
      </c>
      <c r="BW519" s="34" t="str">
        <f t="shared" si="240"/>
        <v/>
      </c>
      <c r="BX519" s="34" t="str">
        <f t="shared" si="241"/>
        <v/>
      </c>
      <c r="BY519" s="34" t="str">
        <f t="shared" si="242"/>
        <v/>
      </c>
      <c r="BZ519" s="33" t="s">
        <v>32</v>
      </c>
      <c r="CA519" s="34">
        <f t="shared" si="243"/>
        <v>1.018</v>
      </c>
      <c r="CB519" s="28"/>
      <c r="CC519" s="29">
        <f>IF(D519&gt;Zisk!$D$10,"",E519*CA519)</f>
        <v>0</v>
      </c>
    </row>
    <row r="520" spans="2:81" x14ac:dyDescent="0.2">
      <c r="B520" s="35" t="str">
        <f>Zisk!B531</f>
        <v/>
      </c>
      <c r="C520" s="35">
        <f>Zisk!C531</f>
        <v>0</v>
      </c>
      <c r="D520" s="35">
        <f>Zisk!E531</f>
        <v>0</v>
      </c>
      <c r="E520" s="36">
        <f>Zisk!D531</f>
        <v>0</v>
      </c>
      <c r="F520" s="36"/>
      <c r="G520" s="35" t="str">
        <f t="shared" si="218"/>
        <v>(</v>
      </c>
      <c r="H520" s="35" t="str">
        <f t="shared" si="219"/>
        <v>1</v>
      </c>
      <c r="I520" s="35" t="str">
        <f t="shared" si="220"/>
        <v>+</v>
      </c>
      <c r="J520" s="37">
        <f>IF($D520&lt;=2021,VstupniParametry_SKRYT!$D$5,"")</f>
        <v>0.02</v>
      </c>
      <c r="K520" s="35" t="str">
        <f t="shared" si="221"/>
        <v>)</v>
      </c>
      <c r="L520" s="38">
        <f>IF($D520&lt;=2021,COUNTIF(Vypocet_SKRYT!T517:AS517,"&gt;=1"),"")</f>
        <v>0</v>
      </c>
      <c r="M520" s="39" t="str">
        <f t="shared" si="222"/>
        <v>x</v>
      </c>
      <c r="N520" s="35" t="str">
        <f t="shared" si="223"/>
        <v>(</v>
      </c>
      <c r="O520" s="35" t="str">
        <f t="shared" si="224"/>
        <v>1</v>
      </c>
      <c r="P520" s="35" t="str">
        <f t="shared" si="225"/>
        <v>+</v>
      </c>
      <c r="Q520" s="37">
        <f>IF($D520&lt;=2024,VstupniParametry_SKRYT!$D$6,"")</f>
        <v>0.06</v>
      </c>
      <c r="R520" s="35" t="str">
        <f t="shared" si="226"/>
        <v>)</v>
      </c>
      <c r="S520" s="38">
        <f>IF($D520&lt;=2024,COUNTIFS(Vypocet_SKRYT!AT517:AV517,"&gt;=1"),"")</f>
        <v>0</v>
      </c>
      <c r="T520" s="39" t="str">
        <f t="shared" si="227"/>
        <v>x</v>
      </c>
      <c r="U520" s="35" t="str">
        <f t="shared" si="228"/>
        <v>(</v>
      </c>
      <c r="V520" s="35" t="str">
        <f t="shared" si="229"/>
        <v>1</v>
      </c>
      <c r="W520" s="35" t="str">
        <f t="shared" si="230"/>
        <v>+</v>
      </c>
      <c r="X520" s="37">
        <f>IF($D520&lt;=2025,VstupniParametry_SKRYT!$D$9,"")</f>
        <v>1.7999999999999999E-2</v>
      </c>
      <c r="Y520" s="35" t="str">
        <f t="shared" si="231"/>
        <v>)</v>
      </c>
      <c r="Z520" s="38">
        <f>IF(AND(D520&lt;2025,2025&lt;=Zisk!$D$10),1,IF(D520=2025,0,""))</f>
        <v>1</v>
      </c>
      <c r="AA520" s="39" t="str">
        <f>IF(AND($D520&lt;=2025,Zisk!$D$10&gt;=2026),"x","")</f>
        <v/>
      </c>
      <c r="AB520" s="35" t="str">
        <f>IF(AND($D520&lt;=2026,Zisk!$D$10&gt;=2026),"(","")</f>
        <v/>
      </c>
      <c r="AC520" s="35" t="str">
        <f>IF(AND($D520&lt;=2026,Zisk!$D$10&gt;=2026),"1","")</f>
        <v/>
      </c>
      <c r="AD520" s="35" t="str">
        <f>IF(AND($D520&lt;=2026,Zisk!$D$10&gt;=2026),"+","")</f>
        <v/>
      </c>
      <c r="AE520" s="37" t="str">
        <f>IF(AND($D520&lt;=2026,Zisk!$D$10&gt;=2026),VstupniParametry_SKRYT!$D$10,"")</f>
        <v/>
      </c>
      <c r="AF520" s="35" t="str">
        <f>IF(AND($D520&lt;=2026,Zisk!$D$10&gt;=2026),")","")</f>
        <v/>
      </c>
      <c r="AG520" s="38" t="str">
        <f>IF(AND(D520&lt;2026,2026&lt;=Zisk!$D$10),1,IF(D520=2026,0,""))</f>
        <v/>
      </c>
      <c r="AH520" s="39" t="str">
        <f>IF(AND($D520&lt;=2026,Zisk!$D$10&gt;=2027),"x","")</f>
        <v/>
      </c>
      <c r="AI520" s="35" t="str">
        <f>IF(AND($D520&lt;=2027,Zisk!$D$10&gt;=2027),"(","")</f>
        <v/>
      </c>
      <c r="AJ520" s="35" t="str">
        <f>IF(AND($D520&lt;=2027,Zisk!$D$10&gt;=2027),"1","")</f>
        <v/>
      </c>
      <c r="AK520" s="35" t="str">
        <f>IF(AND($D520&lt;=2027,Zisk!$D$10&gt;=2027),"+","")</f>
        <v/>
      </c>
      <c r="AL520" s="37" t="str">
        <f>IF(AND($D520&lt;=2027,Zisk!$D$10&gt;=2027),VstupniParametry_SKRYT!$D$11,"")</f>
        <v/>
      </c>
      <c r="AM520" s="35" t="str">
        <f>IF(AND($D520&lt;=2027,Zisk!$D$10&gt;=2027),")","")</f>
        <v/>
      </c>
      <c r="AN520" s="38" t="str">
        <f>IF(AND(D520&lt;2027,2027&lt;=Zisk!$D$10),1,IF(D520=2027,0,""))</f>
        <v/>
      </c>
      <c r="AO520" s="39" t="str">
        <f>IF(AND($D520&lt;=2027,Zisk!$D$10&gt;=2028),"x","")</f>
        <v/>
      </c>
      <c r="AP520" s="35" t="str">
        <f>IF(AND($D520&lt;=2028,Zisk!$D$10&gt;=2028),"(","")</f>
        <v/>
      </c>
      <c r="AQ520" s="35" t="str">
        <f>IF(AND($D520&lt;=2028,Zisk!$D$10&gt;=2028),"1","")</f>
        <v/>
      </c>
      <c r="AR520" s="35" t="str">
        <f>IF(AND($D520&lt;=2028,Zisk!$D$10&gt;=2028),"+","")</f>
        <v/>
      </c>
      <c r="AS520" s="37" t="str">
        <f>IF(AND($D520&lt;=2028,Zisk!$D$10&gt;=2028),VstupniParametry_SKRYT!$D$12,"")</f>
        <v/>
      </c>
      <c r="AT520" s="35" t="str">
        <f>IF(AND($D520&lt;=2028,Zisk!$D$10&gt;=2028),")","")</f>
        <v/>
      </c>
      <c r="AU520" s="38" t="str">
        <f>IF(AND(D520&lt;2028,2028&lt;=Zisk!$D$10),1,IF(D520=2028,0,""))</f>
        <v/>
      </c>
      <c r="AV520" s="39" t="str">
        <f>IF(AND($D520&lt;=2028,Zisk!$D$10&gt;=2029),"x","")</f>
        <v/>
      </c>
      <c r="AW520" s="35" t="str">
        <f>IF(AND($D520&lt;=2029,Zisk!$D$10&gt;=2029),"(","")</f>
        <v/>
      </c>
      <c r="AX520" s="35" t="str">
        <f>IF(AND($D520&lt;=2029,Zisk!$D$10&gt;=2029),"1","")</f>
        <v/>
      </c>
      <c r="AY520" s="35" t="str">
        <f>IF(AND($D520&lt;=2029,Zisk!$D$10&gt;=2029),"+","")</f>
        <v/>
      </c>
      <c r="AZ520" s="37" t="str">
        <f>IF(AND($D520&lt;=2029,Zisk!$D$10&gt;=2029),VstupniParametry_SKRYT!$D$13,"")</f>
        <v/>
      </c>
      <c r="BA520" s="35" t="str">
        <f>IF(AND($D520&lt;=2029,Zisk!$D$10&gt;=2029),")","")</f>
        <v/>
      </c>
      <c r="BB520" s="38" t="str">
        <f>IF(AND(D520&lt;2029,2029&lt;=Zisk!$D$10),1,IF(D520=2029,0,""))</f>
        <v/>
      </c>
      <c r="BC520" s="39" t="str">
        <f>IF(AND($D520&lt;=2029,Zisk!$D$10&gt;=2030),"x","")</f>
        <v/>
      </c>
      <c r="BD520" s="35" t="str">
        <f>IF(AND($D520&lt;=2030,Zisk!$D$10&gt;=2030),"(","")</f>
        <v/>
      </c>
      <c r="BE520" s="35" t="str">
        <f>IF(AND($D520&lt;=2030,Zisk!$D$10&gt;=2030),"1","")</f>
        <v/>
      </c>
      <c r="BF520" s="35" t="str">
        <f>IF(AND($D520&lt;=2030,Zisk!$D$10&gt;=2030),"+","")</f>
        <v/>
      </c>
      <c r="BG520" s="37" t="str">
        <f>IF(AND($D520&lt;=2030,Zisk!$D$10&gt;=2030),VstupniParametry_SKRYT!$D$14,"")</f>
        <v/>
      </c>
      <c r="BH520" s="35" t="str">
        <f>IF(AND($D520&lt;=2030,Zisk!$D$10&gt;=2030),")","")</f>
        <v/>
      </c>
      <c r="BI520" s="38" t="str">
        <f>IF(AND(D520&lt;2030,2030&lt;=Zisk!$D$10),1,IF(D520=2030,0,""))</f>
        <v/>
      </c>
      <c r="BJ520" s="40" t="s">
        <v>32</v>
      </c>
      <c r="BK520" s="37">
        <f t="shared" si="244"/>
        <v>1</v>
      </c>
      <c r="BL520" s="35" t="str">
        <f t="shared" si="245"/>
        <v>x</v>
      </c>
      <c r="BM520" s="41">
        <f t="shared" si="246"/>
        <v>1</v>
      </c>
      <c r="BN520" s="37" t="str">
        <f t="shared" si="247"/>
        <v>x</v>
      </c>
      <c r="BO520" s="41">
        <f t="shared" si="232"/>
        <v>1.018</v>
      </c>
      <c r="BP520" s="41" t="str">
        <f t="shared" si="233"/>
        <v/>
      </c>
      <c r="BQ520" s="41" t="str">
        <f t="shared" si="234"/>
        <v/>
      </c>
      <c r="BR520" s="41" t="str">
        <f t="shared" si="235"/>
        <v/>
      </c>
      <c r="BS520" s="41" t="str">
        <f t="shared" si="236"/>
        <v/>
      </c>
      <c r="BT520" s="41" t="str">
        <f t="shared" si="237"/>
        <v/>
      </c>
      <c r="BU520" s="41" t="str">
        <f t="shared" si="238"/>
        <v/>
      </c>
      <c r="BV520" s="41" t="str">
        <f t="shared" si="239"/>
        <v/>
      </c>
      <c r="BW520" s="41" t="str">
        <f t="shared" si="240"/>
        <v/>
      </c>
      <c r="BX520" s="41" t="str">
        <f t="shared" si="241"/>
        <v/>
      </c>
      <c r="BY520" s="41" t="str">
        <f t="shared" si="242"/>
        <v/>
      </c>
      <c r="BZ520" s="40" t="s">
        <v>32</v>
      </c>
      <c r="CA520" s="41">
        <f t="shared" si="243"/>
        <v>1.018</v>
      </c>
      <c r="CB520" s="35"/>
      <c r="CC520" s="36">
        <f>IF(D520&gt;Zisk!$D$10,"",E520*CA520)</f>
        <v>0</v>
      </c>
    </row>
    <row r="521" spans="2:81" x14ac:dyDescent="0.2">
      <c r="B521" s="28" t="str">
        <f>Zisk!B532</f>
        <v/>
      </c>
      <c r="C521" s="28">
        <f>Zisk!C532</f>
        <v>0</v>
      </c>
      <c r="D521" s="28">
        <f>Zisk!E532</f>
        <v>0</v>
      </c>
      <c r="E521" s="29">
        <f>Zisk!D532</f>
        <v>0</v>
      </c>
      <c r="F521" s="29"/>
      <c r="G521" s="28" t="str">
        <f t="shared" si="218"/>
        <v>(</v>
      </c>
      <c r="H521" s="28" t="str">
        <f t="shared" si="219"/>
        <v>1</v>
      </c>
      <c r="I521" s="28" t="str">
        <f t="shared" si="220"/>
        <v>+</v>
      </c>
      <c r="J521" s="30">
        <f>IF($D521&lt;=2021,VstupniParametry_SKRYT!$D$5,"")</f>
        <v>0.02</v>
      </c>
      <c r="K521" s="28" t="str">
        <f t="shared" si="221"/>
        <v>)</v>
      </c>
      <c r="L521" s="31">
        <f>IF($D521&lt;=2021,COUNTIF(Vypocet_SKRYT!T518:AS518,"&gt;=1"),"")</f>
        <v>0</v>
      </c>
      <c r="M521" s="32" t="str">
        <f t="shared" si="222"/>
        <v>x</v>
      </c>
      <c r="N521" s="28" t="str">
        <f t="shared" si="223"/>
        <v>(</v>
      </c>
      <c r="O521" s="28" t="str">
        <f t="shared" si="224"/>
        <v>1</v>
      </c>
      <c r="P521" s="28" t="str">
        <f t="shared" si="225"/>
        <v>+</v>
      </c>
      <c r="Q521" s="30">
        <f>IF($D521&lt;=2024,VstupniParametry_SKRYT!$D$6,"")</f>
        <v>0.06</v>
      </c>
      <c r="R521" s="28" t="str">
        <f t="shared" si="226"/>
        <v>)</v>
      </c>
      <c r="S521" s="31">
        <f>IF($D521&lt;=2024,COUNTIFS(Vypocet_SKRYT!AT518:AV518,"&gt;=1"),"")</f>
        <v>0</v>
      </c>
      <c r="T521" s="32" t="str">
        <f t="shared" si="227"/>
        <v>x</v>
      </c>
      <c r="U521" s="28" t="str">
        <f t="shared" si="228"/>
        <v>(</v>
      </c>
      <c r="V521" s="28" t="str">
        <f t="shared" si="229"/>
        <v>1</v>
      </c>
      <c r="W521" s="28" t="str">
        <f t="shared" si="230"/>
        <v>+</v>
      </c>
      <c r="X521" s="30">
        <f>IF($D521&lt;=2025,VstupniParametry_SKRYT!$D$9,"")</f>
        <v>1.7999999999999999E-2</v>
      </c>
      <c r="Y521" s="28" t="str">
        <f t="shared" si="231"/>
        <v>)</v>
      </c>
      <c r="Z521" s="31">
        <f>IF(AND(D521&lt;2025,2025&lt;=Zisk!$D$10),1,IF(D521=2025,0,""))</f>
        <v>1</v>
      </c>
      <c r="AA521" s="32" t="str">
        <f>IF(AND($D521&lt;=2025,Zisk!$D$10&gt;=2026),"x","")</f>
        <v/>
      </c>
      <c r="AB521" s="28" t="str">
        <f>IF(AND($D521&lt;=2026,Zisk!$D$10&gt;=2026),"(","")</f>
        <v/>
      </c>
      <c r="AC521" s="28" t="str">
        <f>IF(AND($D521&lt;=2026,Zisk!$D$10&gt;=2026),"1","")</f>
        <v/>
      </c>
      <c r="AD521" s="28" t="str">
        <f>IF(AND($D521&lt;=2026,Zisk!$D$10&gt;=2026),"+","")</f>
        <v/>
      </c>
      <c r="AE521" s="30" t="str">
        <f>IF(AND($D521&lt;=2026,Zisk!$D$10&gt;=2026),VstupniParametry_SKRYT!$D$10,"")</f>
        <v/>
      </c>
      <c r="AF521" s="28" t="str">
        <f>IF(AND($D521&lt;=2026,Zisk!$D$10&gt;=2026),")","")</f>
        <v/>
      </c>
      <c r="AG521" s="31" t="str">
        <f>IF(AND(D521&lt;2026,2026&lt;=Zisk!$D$10),1,IF(D521=2026,0,""))</f>
        <v/>
      </c>
      <c r="AH521" s="32" t="str">
        <f>IF(AND($D521&lt;=2026,Zisk!$D$10&gt;=2027),"x","")</f>
        <v/>
      </c>
      <c r="AI521" s="28" t="str">
        <f>IF(AND($D521&lt;=2027,Zisk!$D$10&gt;=2027),"(","")</f>
        <v/>
      </c>
      <c r="AJ521" s="28" t="str">
        <f>IF(AND($D521&lt;=2027,Zisk!$D$10&gt;=2027),"1","")</f>
        <v/>
      </c>
      <c r="AK521" s="28" t="str">
        <f>IF(AND($D521&lt;=2027,Zisk!$D$10&gt;=2027),"+","")</f>
        <v/>
      </c>
      <c r="AL521" s="30" t="str">
        <f>IF(AND($D521&lt;=2027,Zisk!$D$10&gt;=2027),VstupniParametry_SKRYT!$D$11,"")</f>
        <v/>
      </c>
      <c r="AM521" s="28" t="str">
        <f>IF(AND($D521&lt;=2027,Zisk!$D$10&gt;=2027),")","")</f>
        <v/>
      </c>
      <c r="AN521" s="31" t="str">
        <f>IF(AND(D521&lt;2027,2027&lt;=Zisk!$D$10),1,IF(D521=2027,0,""))</f>
        <v/>
      </c>
      <c r="AO521" s="32" t="str">
        <f>IF(AND($D521&lt;=2027,Zisk!$D$10&gt;=2028),"x","")</f>
        <v/>
      </c>
      <c r="AP521" s="28" t="str">
        <f>IF(AND($D521&lt;=2028,Zisk!$D$10&gt;=2028),"(","")</f>
        <v/>
      </c>
      <c r="AQ521" s="28" t="str">
        <f>IF(AND($D521&lt;=2028,Zisk!$D$10&gt;=2028),"1","")</f>
        <v/>
      </c>
      <c r="AR521" s="28" t="str">
        <f>IF(AND($D521&lt;=2028,Zisk!$D$10&gt;=2028),"+","")</f>
        <v/>
      </c>
      <c r="AS521" s="30" t="str">
        <f>IF(AND($D521&lt;=2028,Zisk!$D$10&gt;=2028),VstupniParametry_SKRYT!$D$12,"")</f>
        <v/>
      </c>
      <c r="AT521" s="28" t="str">
        <f>IF(AND($D521&lt;=2028,Zisk!$D$10&gt;=2028),")","")</f>
        <v/>
      </c>
      <c r="AU521" s="31" t="str">
        <f>IF(AND(D521&lt;2028,2028&lt;=Zisk!$D$10),1,IF(D521=2028,0,""))</f>
        <v/>
      </c>
      <c r="AV521" s="32" t="str">
        <f>IF(AND($D521&lt;=2028,Zisk!$D$10&gt;=2029),"x","")</f>
        <v/>
      </c>
      <c r="AW521" s="28" t="str">
        <f>IF(AND($D521&lt;=2029,Zisk!$D$10&gt;=2029),"(","")</f>
        <v/>
      </c>
      <c r="AX521" s="28" t="str">
        <f>IF(AND($D521&lt;=2029,Zisk!$D$10&gt;=2029),"1","")</f>
        <v/>
      </c>
      <c r="AY521" s="28" t="str">
        <f>IF(AND($D521&lt;=2029,Zisk!$D$10&gt;=2029),"+","")</f>
        <v/>
      </c>
      <c r="AZ521" s="30" t="str">
        <f>IF(AND($D521&lt;=2029,Zisk!$D$10&gt;=2029),VstupniParametry_SKRYT!$D$13,"")</f>
        <v/>
      </c>
      <c r="BA521" s="28" t="str">
        <f>IF(AND($D521&lt;=2029,Zisk!$D$10&gt;=2029),")","")</f>
        <v/>
      </c>
      <c r="BB521" s="31" t="str">
        <f>IF(AND(D521&lt;2029,2029&lt;=Zisk!$D$10),1,IF(D521=2029,0,""))</f>
        <v/>
      </c>
      <c r="BC521" s="32" t="str">
        <f>IF(AND($D521&lt;=2029,Zisk!$D$10&gt;=2030),"x","")</f>
        <v/>
      </c>
      <c r="BD521" s="28" t="str">
        <f>IF(AND($D521&lt;=2030,Zisk!$D$10&gt;=2030),"(","")</f>
        <v/>
      </c>
      <c r="BE521" s="28" t="str">
        <f>IF(AND($D521&lt;=2030,Zisk!$D$10&gt;=2030),"1","")</f>
        <v/>
      </c>
      <c r="BF521" s="28" t="str">
        <f>IF(AND($D521&lt;=2030,Zisk!$D$10&gt;=2030),"+","")</f>
        <v/>
      </c>
      <c r="BG521" s="30" t="str">
        <f>IF(AND($D521&lt;=2030,Zisk!$D$10&gt;=2030),VstupniParametry_SKRYT!$D$14,"")</f>
        <v/>
      </c>
      <c r="BH521" s="28" t="str">
        <f>IF(AND($D521&lt;=2030,Zisk!$D$10&gt;=2030),")","")</f>
        <v/>
      </c>
      <c r="BI521" s="31" t="str">
        <f>IF(AND(D521&lt;2030,2030&lt;=Zisk!$D$10),1,IF(D521=2030,0,""))</f>
        <v/>
      </c>
      <c r="BJ521" s="33" t="s">
        <v>32</v>
      </c>
      <c r="BK521" s="30">
        <f t="shared" si="244"/>
        <v>1</v>
      </c>
      <c r="BL521" s="28" t="str">
        <f t="shared" si="245"/>
        <v>x</v>
      </c>
      <c r="BM521" s="34">
        <f t="shared" si="246"/>
        <v>1</v>
      </c>
      <c r="BN521" s="30" t="str">
        <f t="shared" si="247"/>
        <v>x</v>
      </c>
      <c r="BO521" s="34">
        <f t="shared" si="232"/>
        <v>1.018</v>
      </c>
      <c r="BP521" s="34" t="str">
        <f t="shared" si="233"/>
        <v/>
      </c>
      <c r="BQ521" s="34" t="str">
        <f t="shared" si="234"/>
        <v/>
      </c>
      <c r="BR521" s="34" t="str">
        <f t="shared" si="235"/>
        <v/>
      </c>
      <c r="BS521" s="34" t="str">
        <f t="shared" si="236"/>
        <v/>
      </c>
      <c r="BT521" s="34" t="str">
        <f t="shared" si="237"/>
        <v/>
      </c>
      <c r="BU521" s="34" t="str">
        <f t="shared" si="238"/>
        <v/>
      </c>
      <c r="BV521" s="34" t="str">
        <f t="shared" si="239"/>
        <v/>
      </c>
      <c r="BW521" s="34" t="str">
        <f t="shared" si="240"/>
        <v/>
      </c>
      <c r="BX521" s="34" t="str">
        <f t="shared" si="241"/>
        <v/>
      </c>
      <c r="BY521" s="34" t="str">
        <f t="shared" si="242"/>
        <v/>
      </c>
      <c r="BZ521" s="33" t="s">
        <v>32</v>
      </c>
      <c r="CA521" s="34">
        <f t="shared" si="243"/>
        <v>1.018</v>
      </c>
      <c r="CB521" s="28"/>
      <c r="CC521" s="29">
        <f>IF(D521&gt;Zisk!$D$10,"",E521*CA521)</f>
        <v>0</v>
      </c>
    </row>
    <row r="522" spans="2:81" x14ac:dyDescent="0.2">
      <c r="B522" s="35" t="str">
        <f>Zisk!B533</f>
        <v/>
      </c>
      <c r="C522" s="35">
        <f>Zisk!C533</f>
        <v>0</v>
      </c>
      <c r="D522" s="35">
        <f>Zisk!E533</f>
        <v>0</v>
      </c>
      <c r="E522" s="36">
        <f>Zisk!D533</f>
        <v>0</v>
      </c>
      <c r="F522" s="36"/>
      <c r="G522" s="35" t="str">
        <f t="shared" si="218"/>
        <v>(</v>
      </c>
      <c r="H522" s="35" t="str">
        <f t="shared" si="219"/>
        <v>1</v>
      </c>
      <c r="I522" s="35" t="str">
        <f t="shared" si="220"/>
        <v>+</v>
      </c>
      <c r="J522" s="37">
        <f>IF($D522&lt;=2021,VstupniParametry_SKRYT!$D$5,"")</f>
        <v>0.02</v>
      </c>
      <c r="K522" s="35" t="str">
        <f t="shared" si="221"/>
        <v>)</v>
      </c>
      <c r="L522" s="38">
        <f>IF($D522&lt;=2021,COUNTIF(Vypocet_SKRYT!T519:AS519,"&gt;=1"),"")</f>
        <v>0</v>
      </c>
      <c r="M522" s="39" t="str">
        <f t="shared" si="222"/>
        <v>x</v>
      </c>
      <c r="N522" s="35" t="str">
        <f t="shared" si="223"/>
        <v>(</v>
      </c>
      <c r="O522" s="35" t="str">
        <f t="shared" si="224"/>
        <v>1</v>
      </c>
      <c r="P522" s="35" t="str">
        <f t="shared" si="225"/>
        <v>+</v>
      </c>
      <c r="Q522" s="37">
        <f>IF($D522&lt;=2024,VstupniParametry_SKRYT!$D$6,"")</f>
        <v>0.06</v>
      </c>
      <c r="R522" s="35" t="str">
        <f t="shared" si="226"/>
        <v>)</v>
      </c>
      <c r="S522" s="38">
        <f>IF($D522&lt;=2024,COUNTIFS(Vypocet_SKRYT!AT519:AV519,"&gt;=1"),"")</f>
        <v>0</v>
      </c>
      <c r="T522" s="39" t="str">
        <f t="shared" si="227"/>
        <v>x</v>
      </c>
      <c r="U522" s="35" t="str">
        <f t="shared" si="228"/>
        <v>(</v>
      </c>
      <c r="V522" s="35" t="str">
        <f t="shared" si="229"/>
        <v>1</v>
      </c>
      <c r="W522" s="35" t="str">
        <f t="shared" si="230"/>
        <v>+</v>
      </c>
      <c r="X522" s="37">
        <f>IF($D522&lt;=2025,VstupniParametry_SKRYT!$D$9,"")</f>
        <v>1.7999999999999999E-2</v>
      </c>
      <c r="Y522" s="35" t="str">
        <f t="shared" si="231"/>
        <v>)</v>
      </c>
      <c r="Z522" s="38">
        <f>IF(AND(D522&lt;2025,2025&lt;=Zisk!$D$10),1,IF(D522=2025,0,""))</f>
        <v>1</v>
      </c>
      <c r="AA522" s="39" t="str">
        <f>IF(AND($D522&lt;=2025,Zisk!$D$10&gt;=2026),"x","")</f>
        <v/>
      </c>
      <c r="AB522" s="35" t="str">
        <f>IF(AND($D522&lt;=2026,Zisk!$D$10&gt;=2026),"(","")</f>
        <v/>
      </c>
      <c r="AC522" s="35" t="str">
        <f>IF(AND($D522&lt;=2026,Zisk!$D$10&gt;=2026),"1","")</f>
        <v/>
      </c>
      <c r="AD522" s="35" t="str">
        <f>IF(AND($D522&lt;=2026,Zisk!$D$10&gt;=2026),"+","")</f>
        <v/>
      </c>
      <c r="AE522" s="37" t="str">
        <f>IF(AND($D522&lt;=2026,Zisk!$D$10&gt;=2026),VstupniParametry_SKRYT!$D$10,"")</f>
        <v/>
      </c>
      <c r="AF522" s="35" t="str">
        <f>IF(AND($D522&lt;=2026,Zisk!$D$10&gt;=2026),")","")</f>
        <v/>
      </c>
      <c r="AG522" s="38" t="str">
        <f>IF(AND(D522&lt;2026,2026&lt;=Zisk!$D$10),1,IF(D522=2026,0,""))</f>
        <v/>
      </c>
      <c r="AH522" s="39" t="str">
        <f>IF(AND($D522&lt;=2026,Zisk!$D$10&gt;=2027),"x","")</f>
        <v/>
      </c>
      <c r="AI522" s="35" t="str">
        <f>IF(AND($D522&lt;=2027,Zisk!$D$10&gt;=2027),"(","")</f>
        <v/>
      </c>
      <c r="AJ522" s="35" t="str">
        <f>IF(AND($D522&lt;=2027,Zisk!$D$10&gt;=2027),"1","")</f>
        <v/>
      </c>
      <c r="AK522" s="35" t="str">
        <f>IF(AND($D522&lt;=2027,Zisk!$D$10&gt;=2027),"+","")</f>
        <v/>
      </c>
      <c r="AL522" s="37" t="str">
        <f>IF(AND($D522&lt;=2027,Zisk!$D$10&gt;=2027),VstupniParametry_SKRYT!$D$11,"")</f>
        <v/>
      </c>
      <c r="AM522" s="35" t="str">
        <f>IF(AND($D522&lt;=2027,Zisk!$D$10&gt;=2027),")","")</f>
        <v/>
      </c>
      <c r="AN522" s="38" t="str">
        <f>IF(AND(D522&lt;2027,2027&lt;=Zisk!$D$10),1,IF(D522=2027,0,""))</f>
        <v/>
      </c>
      <c r="AO522" s="39" t="str">
        <f>IF(AND($D522&lt;=2027,Zisk!$D$10&gt;=2028),"x","")</f>
        <v/>
      </c>
      <c r="AP522" s="35" t="str">
        <f>IF(AND($D522&lt;=2028,Zisk!$D$10&gt;=2028),"(","")</f>
        <v/>
      </c>
      <c r="AQ522" s="35" t="str">
        <f>IF(AND($D522&lt;=2028,Zisk!$D$10&gt;=2028),"1","")</f>
        <v/>
      </c>
      <c r="AR522" s="35" t="str">
        <f>IF(AND($D522&lt;=2028,Zisk!$D$10&gt;=2028),"+","")</f>
        <v/>
      </c>
      <c r="AS522" s="37" t="str">
        <f>IF(AND($D522&lt;=2028,Zisk!$D$10&gt;=2028),VstupniParametry_SKRYT!$D$12,"")</f>
        <v/>
      </c>
      <c r="AT522" s="35" t="str">
        <f>IF(AND($D522&lt;=2028,Zisk!$D$10&gt;=2028),")","")</f>
        <v/>
      </c>
      <c r="AU522" s="38" t="str">
        <f>IF(AND(D522&lt;2028,2028&lt;=Zisk!$D$10),1,IF(D522=2028,0,""))</f>
        <v/>
      </c>
      <c r="AV522" s="39" t="str">
        <f>IF(AND($D522&lt;=2028,Zisk!$D$10&gt;=2029),"x","")</f>
        <v/>
      </c>
      <c r="AW522" s="35" t="str">
        <f>IF(AND($D522&lt;=2029,Zisk!$D$10&gt;=2029),"(","")</f>
        <v/>
      </c>
      <c r="AX522" s="35" t="str">
        <f>IF(AND($D522&lt;=2029,Zisk!$D$10&gt;=2029),"1","")</f>
        <v/>
      </c>
      <c r="AY522" s="35" t="str">
        <f>IF(AND($D522&lt;=2029,Zisk!$D$10&gt;=2029),"+","")</f>
        <v/>
      </c>
      <c r="AZ522" s="37" t="str">
        <f>IF(AND($D522&lt;=2029,Zisk!$D$10&gt;=2029),VstupniParametry_SKRYT!$D$13,"")</f>
        <v/>
      </c>
      <c r="BA522" s="35" t="str">
        <f>IF(AND($D522&lt;=2029,Zisk!$D$10&gt;=2029),")","")</f>
        <v/>
      </c>
      <c r="BB522" s="38" t="str">
        <f>IF(AND(D522&lt;2029,2029&lt;=Zisk!$D$10),1,IF(D522=2029,0,""))</f>
        <v/>
      </c>
      <c r="BC522" s="39" t="str">
        <f>IF(AND($D522&lt;=2029,Zisk!$D$10&gt;=2030),"x","")</f>
        <v/>
      </c>
      <c r="BD522" s="35" t="str">
        <f>IF(AND($D522&lt;=2030,Zisk!$D$10&gt;=2030),"(","")</f>
        <v/>
      </c>
      <c r="BE522" s="35" t="str">
        <f>IF(AND($D522&lt;=2030,Zisk!$D$10&gt;=2030),"1","")</f>
        <v/>
      </c>
      <c r="BF522" s="35" t="str">
        <f>IF(AND($D522&lt;=2030,Zisk!$D$10&gt;=2030),"+","")</f>
        <v/>
      </c>
      <c r="BG522" s="37" t="str">
        <f>IF(AND($D522&lt;=2030,Zisk!$D$10&gt;=2030),VstupniParametry_SKRYT!$D$14,"")</f>
        <v/>
      </c>
      <c r="BH522" s="35" t="str">
        <f>IF(AND($D522&lt;=2030,Zisk!$D$10&gt;=2030),")","")</f>
        <v/>
      </c>
      <c r="BI522" s="38" t="str">
        <f>IF(AND(D522&lt;2030,2030&lt;=Zisk!$D$10),1,IF(D522=2030,0,""))</f>
        <v/>
      </c>
      <c r="BJ522" s="40" t="s">
        <v>32</v>
      </c>
      <c r="BK522" s="37">
        <f t="shared" si="244"/>
        <v>1</v>
      </c>
      <c r="BL522" s="35" t="str">
        <f t="shared" si="245"/>
        <v>x</v>
      </c>
      <c r="BM522" s="41">
        <f t="shared" si="246"/>
        <v>1</v>
      </c>
      <c r="BN522" s="37" t="str">
        <f t="shared" si="247"/>
        <v>x</v>
      </c>
      <c r="BO522" s="41">
        <f t="shared" si="232"/>
        <v>1.018</v>
      </c>
      <c r="BP522" s="41" t="str">
        <f t="shared" si="233"/>
        <v/>
      </c>
      <c r="BQ522" s="41" t="str">
        <f t="shared" si="234"/>
        <v/>
      </c>
      <c r="BR522" s="41" t="str">
        <f t="shared" si="235"/>
        <v/>
      </c>
      <c r="BS522" s="41" t="str">
        <f t="shared" si="236"/>
        <v/>
      </c>
      <c r="BT522" s="41" t="str">
        <f t="shared" si="237"/>
        <v/>
      </c>
      <c r="BU522" s="41" t="str">
        <f t="shared" si="238"/>
        <v/>
      </c>
      <c r="BV522" s="41" t="str">
        <f t="shared" si="239"/>
        <v/>
      </c>
      <c r="BW522" s="41" t="str">
        <f t="shared" si="240"/>
        <v/>
      </c>
      <c r="BX522" s="41" t="str">
        <f t="shared" si="241"/>
        <v/>
      </c>
      <c r="BY522" s="41" t="str">
        <f t="shared" si="242"/>
        <v/>
      </c>
      <c r="BZ522" s="40" t="s">
        <v>32</v>
      </c>
      <c r="CA522" s="41">
        <f t="shared" si="243"/>
        <v>1.018</v>
      </c>
      <c r="CB522" s="35"/>
      <c r="CC522" s="36">
        <f>IF(D522&gt;Zisk!$D$10,"",E522*CA522)</f>
        <v>0</v>
      </c>
    </row>
    <row r="523" spans="2:81" x14ac:dyDescent="0.2">
      <c r="B523" s="28" t="str">
        <f>Zisk!B534</f>
        <v/>
      </c>
      <c r="C523" s="28">
        <f>Zisk!C534</f>
        <v>0</v>
      </c>
      <c r="D523" s="28">
        <f>Zisk!E534</f>
        <v>0</v>
      </c>
      <c r="E523" s="29">
        <f>Zisk!D534</f>
        <v>0</v>
      </c>
      <c r="F523" s="29"/>
      <c r="G523" s="28" t="str">
        <f t="shared" ref="G523:G586" si="248">IF($D523&lt;=2021,"(","")</f>
        <v>(</v>
      </c>
      <c r="H523" s="28" t="str">
        <f t="shared" ref="H523:H586" si="249">IF($D523&lt;=2021,"1","")</f>
        <v>1</v>
      </c>
      <c r="I523" s="28" t="str">
        <f t="shared" ref="I523:I586" si="250">IF($D523&lt;=2021,"+","")</f>
        <v>+</v>
      </c>
      <c r="J523" s="30">
        <f>IF($D523&lt;=2021,VstupniParametry_SKRYT!$D$5,"")</f>
        <v>0.02</v>
      </c>
      <c r="K523" s="28" t="str">
        <f t="shared" ref="K523:K586" si="251">IF($D523&lt;=2021,")","")</f>
        <v>)</v>
      </c>
      <c r="L523" s="31">
        <f>IF($D523&lt;=2021,COUNTIF(Vypocet_SKRYT!T520:AS520,"&gt;=1"),"")</f>
        <v>0</v>
      </c>
      <c r="M523" s="32" t="str">
        <f t="shared" ref="M523:M586" si="252">IF($D523&lt;=2021,"x","")</f>
        <v>x</v>
      </c>
      <c r="N523" s="28" t="str">
        <f t="shared" ref="N523:N586" si="253">IF($D523&lt;=2024,"(","")</f>
        <v>(</v>
      </c>
      <c r="O523" s="28" t="str">
        <f t="shared" ref="O523:O586" si="254">IF($D523&lt;=2024,"1","")</f>
        <v>1</v>
      </c>
      <c r="P523" s="28" t="str">
        <f t="shared" ref="P523:P586" si="255">IF($D523&lt;=2024,"+","")</f>
        <v>+</v>
      </c>
      <c r="Q523" s="30">
        <f>IF($D523&lt;=2024,VstupniParametry_SKRYT!$D$6,"")</f>
        <v>0.06</v>
      </c>
      <c r="R523" s="28" t="str">
        <f t="shared" ref="R523:R586" si="256">IF($D523&lt;=2024,")","")</f>
        <v>)</v>
      </c>
      <c r="S523" s="31">
        <f>IF($D523&lt;=2024,COUNTIFS(Vypocet_SKRYT!AT520:AV520,"&gt;=1"),"")</f>
        <v>0</v>
      </c>
      <c r="T523" s="32" t="str">
        <f t="shared" ref="T523:T586" si="257">IF($D523&lt;=2024,"x","")</f>
        <v>x</v>
      </c>
      <c r="U523" s="28" t="str">
        <f t="shared" ref="U523:U586" si="258">IF($D523&lt;=2025,"(","")</f>
        <v>(</v>
      </c>
      <c r="V523" s="28" t="str">
        <f t="shared" ref="V523:V586" si="259">IF($D523&lt;=2025,"1","")</f>
        <v>1</v>
      </c>
      <c r="W523" s="28" t="str">
        <f t="shared" ref="W523:W586" si="260">IF($D523&lt;=2025,"+","")</f>
        <v>+</v>
      </c>
      <c r="X523" s="30">
        <f>IF($D523&lt;=2025,VstupniParametry_SKRYT!$D$9,"")</f>
        <v>1.7999999999999999E-2</v>
      </c>
      <c r="Y523" s="28" t="str">
        <f t="shared" ref="Y523:Y586" si="261">IF($D523&lt;=2025,")","")</f>
        <v>)</v>
      </c>
      <c r="Z523" s="31">
        <f>IF(AND(D523&lt;2025,2025&lt;=Zisk!$D$10),1,IF(D523=2025,0,""))</f>
        <v>1</v>
      </c>
      <c r="AA523" s="32" t="str">
        <f>IF(AND($D523&lt;=2025,Zisk!$D$10&gt;=2026),"x","")</f>
        <v/>
      </c>
      <c r="AB523" s="28" t="str">
        <f>IF(AND($D523&lt;=2026,Zisk!$D$10&gt;=2026),"(","")</f>
        <v/>
      </c>
      <c r="AC523" s="28" t="str">
        <f>IF(AND($D523&lt;=2026,Zisk!$D$10&gt;=2026),"1","")</f>
        <v/>
      </c>
      <c r="AD523" s="28" t="str">
        <f>IF(AND($D523&lt;=2026,Zisk!$D$10&gt;=2026),"+","")</f>
        <v/>
      </c>
      <c r="AE523" s="30" t="str">
        <f>IF(AND($D523&lt;=2026,Zisk!$D$10&gt;=2026),VstupniParametry_SKRYT!$D$10,"")</f>
        <v/>
      </c>
      <c r="AF523" s="28" t="str">
        <f>IF(AND($D523&lt;=2026,Zisk!$D$10&gt;=2026),")","")</f>
        <v/>
      </c>
      <c r="AG523" s="31" t="str">
        <f>IF(AND(D523&lt;2026,2026&lt;=Zisk!$D$10),1,IF(D523=2026,0,""))</f>
        <v/>
      </c>
      <c r="AH523" s="32" t="str">
        <f>IF(AND($D523&lt;=2026,Zisk!$D$10&gt;=2027),"x","")</f>
        <v/>
      </c>
      <c r="AI523" s="28" t="str">
        <f>IF(AND($D523&lt;=2027,Zisk!$D$10&gt;=2027),"(","")</f>
        <v/>
      </c>
      <c r="AJ523" s="28" t="str">
        <f>IF(AND($D523&lt;=2027,Zisk!$D$10&gt;=2027),"1","")</f>
        <v/>
      </c>
      <c r="AK523" s="28" t="str">
        <f>IF(AND($D523&lt;=2027,Zisk!$D$10&gt;=2027),"+","")</f>
        <v/>
      </c>
      <c r="AL523" s="30" t="str">
        <f>IF(AND($D523&lt;=2027,Zisk!$D$10&gt;=2027),VstupniParametry_SKRYT!$D$11,"")</f>
        <v/>
      </c>
      <c r="AM523" s="28" t="str">
        <f>IF(AND($D523&lt;=2027,Zisk!$D$10&gt;=2027),")","")</f>
        <v/>
      </c>
      <c r="AN523" s="31" t="str">
        <f>IF(AND(D523&lt;2027,2027&lt;=Zisk!$D$10),1,IF(D523=2027,0,""))</f>
        <v/>
      </c>
      <c r="AO523" s="32" t="str">
        <f>IF(AND($D523&lt;=2027,Zisk!$D$10&gt;=2028),"x","")</f>
        <v/>
      </c>
      <c r="AP523" s="28" t="str">
        <f>IF(AND($D523&lt;=2028,Zisk!$D$10&gt;=2028),"(","")</f>
        <v/>
      </c>
      <c r="AQ523" s="28" t="str">
        <f>IF(AND($D523&lt;=2028,Zisk!$D$10&gt;=2028),"1","")</f>
        <v/>
      </c>
      <c r="AR523" s="28" t="str">
        <f>IF(AND($D523&lt;=2028,Zisk!$D$10&gt;=2028),"+","")</f>
        <v/>
      </c>
      <c r="AS523" s="30" t="str">
        <f>IF(AND($D523&lt;=2028,Zisk!$D$10&gt;=2028),VstupniParametry_SKRYT!$D$12,"")</f>
        <v/>
      </c>
      <c r="AT523" s="28" t="str">
        <f>IF(AND($D523&lt;=2028,Zisk!$D$10&gt;=2028),")","")</f>
        <v/>
      </c>
      <c r="AU523" s="31" t="str">
        <f>IF(AND(D523&lt;2028,2028&lt;=Zisk!$D$10),1,IF(D523=2028,0,""))</f>
        <v/>
      </c>
      <c r="AV523" s="32" t="str">
        <f>IF(AND($D523&lt;=2028,Zisk!$D$10&gt;=2029),"x","")</f>
        <v/>
      </c>
      <c r="AW523" s="28" t="str">
        <f>IF(AND($D523&lt;=2029,Zisk!$D$10&gt;=2029),"(","")</f>
        <v/>
      </c>
      <c r="AX523" s="28" t="str">
        <f>IF(AND($D523&lt;=2029,Zisk!$D$10&gt;=2029),"1","")</f>
        <v/>
      </c>
      <c r="AY523" s="28" t="str">
        <f>IF(AND($D523&lt;=2029,Zisk!$D$10&gt;=2029),"+","")</f>
        <v/>
      </c>
      <c r="AZ523" s="30" t="str">
        <f>IF(AND($D523&lt;=2029,Zisk!$D$10&gt;=2029),VstupniParametry_SKRYT!$D$13,"")</f>
        <v/>
      </c>
      <c r="BA523" s="28" t="str">
        <f>IF(AND($D523&lt;=2029,Zisk!$D$10&gt;=2029),")","")</f>
        <v/>
      </c>
      <c r="BB523" s="31" t="str">
        <f>IF(AND(D523&lt;2029,2029&lt;=Zisk!$D$10),1,IF(D523=2029,0,""))</f>
        <v/>
      </c>
      <c r="BC523" s="32" t="str">
        <f>IF(AND($D523&lt;=2029,Zisk!$D$10&gt;=2030),"x","")</f>
        <v/>
      </c>
      <c r="BD523" s="28" t="str">
        <f>IF(AND($D523&lt;=2030,Zisk!$D$10&gt;=2030),"(","")</f>
        <v/>
      </c>
      <c r="BE523" s="28" t="str">
        <f>IF(AND($D523&lt;=2030,Zisk!$D$10&gt;=2030),"1","")</f>
        <v/>
      </c>
      <c r="BF523" s="28" t="str">
        <f>IF(AND($D523&lt;=2030,Zisk!$D$10&gt;=2030),"+","")</f>
        <v/>
      </c>
      <c r="BG523" s="30" t="str">
        <f>IF(AND($D523&lt;=2030,Zisk!$D$10&gt;=2030),VstupniParametry_SKRYT!$D$14,"")</f>
        <v/>
      </c>
      <c r="BH523" s="28" t="str">
        <f>IF(AND($D523&lt;=2030,Zisk!$D$10&gt;=2030),")","")</f>
        <v/>
      </c>
      <c r="BI523" s="31" t="str">
        <f>IF(AND(D523&lt;2030,2030&lt;=Zisk!$D$10),1,IF(D523=2030,0,""))</f>
        <v/>
      </c>
      <c r="BJ523" s="33" t="s">
        <v>32</v>
      </c>
      <c r="BK523" s="30">
        <f t="shared" si="244"/>
        <v>1</v>
      </c>
      <c r="BL523" s="28" t="str">
        <f t="shared" si="245"/>
        <v>x</v>
      </c>
      <c r="BM523" s="34">
        <f t="shared" si="246"/>
        <v>1</v>
      </c>
      <c r="BN523" s="30" t="str">
        <f t="shared" si="247"/>
        <v>x</v>
      </c>
      <c r="BO523" s="34">
        <f t="shared" ref="BO523:BO586" si="262">IF(X523="","",IF(BO$8=$D523,1,(1+X523)^Z523))</f>
        <v>1.018</v>
      </c>
      <c r="BP523" s="34" t="str">
        <f t="shared" ref="BP523:BP586" si="263">AA523</f>
        <v/>
      </c>
      <c r="BQ523" s="34" t="str">
        <f t="shared" ref="BQ523:BQ586" si="264">IF(AE523="","",(1+AE523)^AG523)</f>
        <v/>
      </c>
      <c r="BR523" s="34" t="str">
        <f t="shared" ref="BR523:BR586" si="265">AH523</f>
        <v/>
      </c>
      <c r="BS523" s="34" t="str">
        <f t="shared" ref="BS523:BS586" si="266">IF(AL523="","",(1+AL523)^AN523)</f>
        <v/>
      </c>
      <c r="BT523" s="34" t="str">
        <f t="shared" ref="BT523:BT586" si="267">AO523</f>
        <v/>
      </c>
      <c r="BU523" s="34" t="str">
        <f t="shared" ref="BU523:BU586" si="268">IF(AS523="","",(1+AS523)^AU523)</f>
        <v/>
      </c>
      <c r="BV523" s="34" t="str">
        <f t="shared" ref="BV523:BV586" si="269">AV523</f>
        <v/>
      </c>
      <c r="BW523" s="34" t="str">
        <f t="shared" ref="BW523:BW586" si="270">IF(AZ523="","",(1+AZ523)^BB523)</f>
        <v/>
      </c>
      <c r="BX523" s="34" t="str">
        <f t="shared" ref="BX523:BX586" si="271">BC523</f>
        <v/>
      </c>
      <c r="BY523" s="34" t="str">
        <f t="shared" ref="BY523:BY586" si="272">IF(BG523="","",(1+BG523)^BI523)</f>
        <v/>
      </c>
      <c r="BZ523" s="33" t="s">
        <v>32</v>
      </c>
      <c r="CA523" s="34">
        <f t="shared" ref="CA523:CA586" si="273">IF(BK523="",1,BK523)*IF(BM523="",1,BM523)*IF(BO523="",1,BO523)*IF(BQ523="",1,BQ523)*IF(BS523="",1,BS523)*IF(BU523="",1,BU523)*IF(BW523="",1,BW523)*IF(BY523="",1,BY523)</f>
        <v>1.018</v>
      </c>
      <c r="CB523" s="28"/>
      <c r="CC523" s="29">
        <f>IF(D523&gt;Zisk!$D$10,"",E523*CA523)</f>
        <v>0</v>
      </c>
    </row>
    <row r="524" spans="2:81" x14ac:dyDescent="0.2">
      <c r="B524" s="35" t="str">
        <f>Zisk!B535</f>
        <v/>
      </c>
      <c r="C524" s="35">
        <f>Zisk!C535</f>
        <v>0</v>
      </c>
      <c r="D524" s="35">
        <f>Zisk!E535</f>
        <v>0</v>
      </c>
      <c r="E524" s="36">
        <f>Zisk!D535</f>
        <v>0</v>
      </c>
      <c r="F524" s="36"/>
      <c r="G524" s="35" t="str">
        <f t="shared" si="248"/>
        <v>(</v>
      </c>
      <c r="H524" s="35" t="str">
        <f t="shared" si="249"/>
        <v>1</v>
      </c>
      <c r="I524" s="35" t="str">
        <f t="shared" si="250"/>
        <v>+</v>
      </c>
      <c r="J524" s="37">
        <f>IF($D524&lt;=2021,VstupniParametry_SKRYT!$D$5,"")</f>
        <v>0.02</v>
      </c>
      <c r="K524" s="35" t="str">
        <f t="shared" si="251"/>
        <v>)</v>
      </c>
      <c r="L524" s="38">
        <f>IF($D524&lt;=2021,COUNTIF(Vypocet_SKRYT!T521:AS521,"&gt;=1"),"")</f>
        <v>0</v>
      </c>
      <c r="M524" s="39" t="str">
        <f t="shared" si="252"/>
        <v>x</v>
      </c>
      <c r="N524" s="35" t="str">
        <f t="shared" si="253"/>
        <v>(</v>
      </c>
      <c r="O524" s="35" t="str">
        <f t="shared" si="254"/>
        <v>1</v>
      </c>
      <c r="P524" s="35" t="str">
        <f t="shared" si="255"/>
        <v>+</v>
      </c>
      <c r="Q524" s="37">
        <f>IF($D524&lt;=2024,VstupniParametry_SKRYT!$D$6,"")</f>
        <v>0.06</v>
      </c>
      <c r="R524" s="35" t="str">
        <f t="shared" si="256"/>
        <v>)</v>
      </c>
      <c r="S524" s="38">
        <f>IF($D524&lt;=2024,COUNTIFS(Vypocet_SKRYT!AT521:AV521,"&gt;=1"),"")</f>
        <v>0</v>
      </c>
      <c r="T524" s="39" t="str">
        <f t="shared" si="257"/>
        <v>x</v>
      </c>
      <c r="U524" s="35" t="str">
        <f t="shared" si="258"/>
        <v>(</v>
      </c>
      <c r="V524" s="35" t="str">
        <f t="shared" si="259"/>
        <v>1</v>
      </c>
      <c r="W524" s="35" t="str">
        <f t="shared" si="260"/>
        <v>+</v>
      </c>
      <c r="X524" s="37">
        <f>IF($D524&lt;=2025,VstupniParametry_SKRYT!$D$9,"")</f>
        <v>1.7999999999999999E-2</v>
      </c>
      <c r="Y524" s="35" t="str">
        <f t="shared" si="261"/>
        <v>)</v>
      </c>
      <c r="Z524" s="38">
        <f>IF(AND(D524&lt;2025,2025&lt;=Zisk!$D$10),1,IF(D524=2025,0,""))</f>
        <v>1</v>
      </c>
      <c r="AA524" s="39" t="str">
        <f>IF(AND($D524&lt;=2025,Zisk!$D$10&gt;=2026),"x","")</f>
        <v/>
      </c>
      <c r="AB524" s="35" t="str">
        <f>IF(AND($D524&lt;=2026,Zisk!$D$10&gt;=2026),"(","")</f>
        <v/>
      </c>
      <c r="AC524" s="35" t="str">
        <f>IF(AND($D524&lt;=2026,Zisk!$D$10&gt;=2026),"1","")</f>
        <v/>
      </c>
      <c r="AD524" s="35" t="str">
        <f>IF(AND($D524&lt;=2026,Zisk!$D$10&gt;=2026),"+","")</f>
        <v/>
      </c>
      <c r="AE524" s="37" t="str">
        <f>IF(AND($D524&lt;=2026,Zisk!$D$10&gt;=2026),VstupniParametry_SKRYT!$D$10,"")</f>
        <v/>
      </c>
      <c r="AF524" s="35" t="str">
        <f>IF(AND($D524&lt;=2026,Zisk!$D$10&gt;=2026),")","")</f>
        <v/>
      </c>
      <c r="AG524" s="38" t="str">
        <f>IF(AND(D524&lt;2026,2026&lt;=Zisk!$D$10),1,IF(D524=2026,0,""))</f>
        <v/>
      </c>
      <c r="AH524" s="39" t="str">
        <f>IF(AND($D524&lt;=2026,Zisk!$D$10&gt;=2027),"x","")</f>
        <v/>
      </c>
      <c r="AI524" s="35" t="str">
        <f>IF(AND($D524&lt;=2027,Zisk!$D$10&gt;=2027),"(","")</f>
        <v/>
      </c>
      <c r="AJ524" s="35" t="str">
        <f>IF(AND($D524&lt;=2027,Zisk!$D$10&gt;=2027),"1","")</f>
        <v/>
      </c>
      <c r="AK524" s="35" t="str">
        <f>IF(AND($D524&lt;=2027,Zisk!$D$10&gt;=2027),"+","")</f>
        <v/>
      </c>
      <c r="AL524" s="37" t="str">
        <f>IF(AND($D524&lt;=2027,Zisk!$D$10&gt;=2027),VstupniParametry_SKRYT!$D$11,"")</f>
        <v/>
      </c>
      <c r="AM524" s="35" t="str">
        <f>IF(AND($D524&lt;=2027,Zisk!$D$10&gt;=2027),")","")</f>
        <v/>
      </c>
      <c r="AN524" s="38" t="str">
        <f>IF(AND(D524&lt;2027,2027&lt;=Zisk!$D$10),1,IF(D524=2027,0,""))</f>
        <v/>
      </c>
      <c r="AO524" s="39" t="str">
        <f>IF(AND($D524&lt;=2027,Zisk!$D$10&gt;=2028),"x","")</f>
        <v/>
      </c>
      <c r="AP524" s="35" t="str">
        <f>IF(AND($D524&lt;=2028,Zisk!$D$10&gt;=2028),"(","")</f>
        <v/>
      </c>
      <c r="AQ524" s="35" t="str">
        <f>IF(AND($D524&lt;=2028,Zisk!$D$10&gt;=2028),"1","")</f>
        <v/>
      </c>
      <c r="AR524" s="35" t="str">
        <f>IF(AND($D524&lt;=2028,Zisk!$D$10&gt;=2028),"+","")</f>
        <v/>
      </c>
      <c r="AS524" s="37" t="str">
        <f>IF(AND($D524&lt;=2028,Zisk!$D$10&gt;=2028),VstupniParametry_SKRYT!$D$12,"")</f>
        <v/>
      </c>
      <c r="AT524" s="35" t="str">
        <f>IF(AND($D524&lt;=2028,Zisk!$D$10&gt;=2028),")","")</f>
        <v/>
      </c>
      <c r="AU524" s="38" t="str">
        <f>IF(AND(D524&lt;2028,2028&lt;=Zisk!$D$10),1,IF(D524=2028,0,""))</f>
        <v/>
      </c>
      <c r="AV524" s="39" t="str">
        <f>IF(AND($D524&lt;=2028,Zisk!$D$10&gt;=2029),"x","")</f>
        <v/>
      </c>
      <c r="AW524" s="35" t="str">
        <f>IF(AND($D524&lt;=2029,Zisk!$D$10&gt;=2029),"(","")</f>
        <v/>
      </c>
      <c r="AX524" s="35" t="str">
        <f>IF(AND($D524&lt;=2029,Zisk!$D$10&gt;=2029),"1","")</f>
        <v/>
      </c>
      <c r="AY524" s="35" t="str">
        <f>IF(AND($D524&lt;=2029,Zisk!$D$10&gt;=2029),"+","")</f>
        <v/>
      </c>
      <c r="AZ524" s="37" t="str">
        <f>IF(AND($D524&lt;=2029,Zisk!$D$10&gt;=2029),VstupniParametry_SKRYT!$D$13,"")</f>
        <v/>
      </c>
      <c r="BA524" s="35" t="str">
        <f>IF(AND($D524&lt;=2029,Zisk!$D$10&gt;=2029),")","")</f>
        <v/>
      </c>
      <c r="BB524" s="38" t="str">
        <f>IF(AND(D524&lt;2029,2029&lt;=Zisk!$D$10),1,IF(D524=2029,0,""))</f>
        <v/>
      </c>
      <c r="BC524" s="39" t="str">
        <f>IF(AND($D524&lt;=2029,Zisk!$D$10&gt;=2030),"x","")</f>
        <v/>
      </c>
      <c r="BD524" s="35" t="str">
        <f>IF(AND($D524&lt;=2030,Zisk!$D$10&gt;=2030),"(","")</f>
        <v/>
      </c>
      <c r="BE524" s="35" t="str">
        <f>IF(AND($D524&lt;=2030,Zisk!$D$10&gt;=2030),"1","")</f>
        <v/>
      </c>
      <c r="BF524" s="35" t="str">
        <f>IF(AND($D524&lt;=2030,Zisk!$D$10&gt;=2030),"+","")</f>
        <v/>
      </c>
      <c r="BG524" s="37" t="str">
        <f>IF(AND($D524&lt;=2030,Zisk!$D$10&gt;=2030),VstupniParametry_SKRYT!$D$14,"")</f>
        <v/>
      </c>
      <c r="BH524" s="35" t="str">
        <f>IF(AND($D524&lt;=2030,Zisk!$D$10&gt;=2030),")","")</f>
        <v/>
      </c>
      <c r="BI524" s="38" t="str">
        <f>IF(AND(D524&lt;2030,2030&lt;=Zisk!$D$10),1,IF(D524=2030,0,""))</f>
        <v/>
      </c>
      <c r="BJ524" s="40" t="s">
        <v>32</v>
      </c>
      <c r="BK524" s="37">
        <f t="shared" ref="BK524:BK587" si="274">IF(J524="","",(1+J524)^L524)</f>
        <v>1</v>
      </c>
      <c r="BL524" s="35" t="str">
        <f t="shared" ref="BL524:BL587" si="275">M524</f>
        <v>x</v>
      </c>
      <c r="BM524" s="41">
        <f t="shared" ref="BM524:BM587" si="276">IF(J524="","",(1+Q524)^S524)</f>
        <v>1</v>
      </c>
      <c r="BN524" s="37" t="str">
        <f t="shared" ref="BN524:BN587" si="277">T524</f>
        <v>x</v>
      </c>
      <c r="BO524" s="41">
        <f t="shared" si="262"/>
        <v>1.018</v>
      </c>
      <c r="BP524" s="41" t="str">
        <f t="shared" si="263"/>
        <v/>
      </c>
      <c r="BQ524" s="41" t="str">
        <f t="shared" si="264"/>
        <v/>
      </c>
      <c r="BR524" s="41" t="str">
        <f t="shared" si="265"/>
        <v/>
      </c>
      <c r="BS524" s="41" t="str">
        <f t="shared" si="266"/>
        <v/>
      </c>
      <c r="BT524" s="41" t="str">
        <f t="shared" si="267"/>
        <v/>
      </c>
      <c r="BU524" s="41" t="str">
        <f t="shared" si="268"/>
        <v/>
      </c>
      <c r="BV524" s="41" t="str">
        <f t="shared" si="269"/>
        <v/>
      </c>
      <c r="BW524" s="41" t="str">
        <f t="shared" si="270"/>
        <v/>
      </c>
      <c r="BX524" s="41" t="str">
        <f t="shared" si="271"/>
        <v/>
      </c>
      <c r="BY524" s="41" t="str">
        <f t="shared" si="272"/>
        <v/>
      </c>
      <c r="BZ524" s="40" t="s">
        <v>32</v>
      </c>
      <c r="CA524" s="41">
        <f t="shared" si="273"/>
        <v>1.018</v>
      </c>
      <c r="CB524" s="35"/>
      <c r="CC524" s="36">
        <f>IF(D524&gt;Zisk!$D$10,"",E524*CA524)</f>
        <v>0</v>
      </c>
    </row>
    <row r="525" spans="2:81" x14ac:dyDescent="0.2">
      <c r="B525" s="28" t="str">
        <f>Zisk!B536</f>
        <v/>
      </c>
      <c r="C525" s="28">
        <f>Zisk!C536</f>
        <v>0</v>
      </c>
      <c r="D525" s="28">
        <f>Zisk!E536</f>
        <v>0</v>
      </c>
      <c r="E525" s="29">
        <f>Zisk!D536</f>
        <v>0</v>
      </c>
      <c r="F525" s="29"/>
      <c r="G525" s="28" t="str">
        <f t="shared" si="248"/>
        <v>(</v>
      </c>
      <c r="H525" s="28" t="str">
        <f t="shared" si="249"/>
        <v>1</v>
      </c>
      <c r="I525" s="28" t="str">
        <f t="shared" si="250"/>
        <v>+</v>
      </c>
      <c r="J525" s="30">
        <f>IF($D525&lt;=2021,VstupniParametry_SKRYT!$D$5,"")</f>
        <v>0.02</v>
      </c>
      <c r="K525" s="28" t="str">
        <f t="shared" si="251"/>
        <v>)</v>
      </c>
      <c r="L525" s="31">
        <f>IF($D525&lt;=2021,COUNTIF(Vypocet_SKRYT!T522:AS522,"&gt;=1"),"")</f>
        <v>0</v>
      </c>
      <c r="M525" s="32" t="str">
        <f t="shared" si="252"/>
        <v>x</v>
      </c>
      <c r="N525" s="28" t="str">
        <f t="shared" si="253"/>
        <v>(</v>
      </c>
      <c r="O525" s="28" t="str">
        <f t="shared" si="254"/>
        <v>1</v>
      </c>
      <c r="P525" s="28" t="str">
        <f t="shared" si="255"/>
        <v>+</v>
      </c>
      <c r="Q525" s="30">
        <f>IF($D525&lt;=2024,VstupniParametry_SKRYT!$D$6,"")</f>
        <v>0.06</v>
      </c>
      <c r="R525" s="28" t="str">
        <f t="shared" si="256"/>
        <v>)</v>
      </c>
      <c r="S525" s="31">
        <f>IF($D525&lt;=2024,COUNTIFS(Vypocet_SKRYT!AT522:AV522,"&gt;=1"),"")</f>
        <v>0</v>
      </c>
      <c r="T525" s="32" t="str">
        <f t="shared" si="257"/>
        <v>x</v>
      </c>
      <c r="U525" s="28" t="str">
        <f t="shared" si="258"/>
        <v>(</v>
      </c>
      <c r="V525" s="28" t="str">
        <f t="shared" si="259"/>
        <v>1</v>
      </c>
      <c r="W525" s="28" t="str">
        <f t="shared" si="260"/>
        <v>+</v>
      </c>
      <c r="X525" s="30">
        <f>IF($D525&lt;=2025,VstupniParametry_SKRYT!$D$9,"")</f>
        <v>1.7999999999999999E-2</v>
      </c>
      <c r="Y525" s="28" t="str">
        <f t="shared" si="261"/>
        <v>)</v>
      </c>
      <c r="Z525" s="31">
        <f>IF(AND(D525&lt;2025,2025&lt;=Zisk!$D$10),1,IF(D525=2025,0,""))</f>
        <v>1</v>
      </c>
      <c r="AA525" s="32" t="str">
        <f>IF(AND($D525&lt;=2025,Zisk!$D$10&gt;=2026),"x","")</f>
        <v/>
      </c>
      <c r="AB525" s="28" t="str">
        <f>IF(AND($D525&lt;=2026,Zisk!$D$10&gt;=2026),"(","")</f>
        <v/>
      </c>
      <c r="AC525" s="28" t="str">
        <f>IF(AND($D525&lt;=2026,Zisk!$D$10&gt;=2026),"1","")</f>
        <v/>
      </c>
      <c r="AD525" s="28" t="str">
        <f>IF(AND($D525&lt;=2026,Zisk!$D$10&gt;=2026),"+","")</f>
        <v/>
      </c>
      <c r="AE525" s="30" t="str">
        <f>IF(AND($D525&lt;=2026,Zisk!$D$10&gt;=2026),VstupniParametry_SKRYT!$D$10,"")</f>
        <v/>
      </c>
      <c r="AF525" s="28" t="str">
        <f>IF(AND($D525&lt;=2026,Zisk!$D$10&gt;=2026),")","")</f>
        <v/>
      </c>
      <c r="AG525" s="31" t="str">
        <f>IF(AND(D525&lt;2026,2026&lt;=Zisk!$D$10),1,IF(D525=2026,0,""))</f>
        <v/>
      </c>
      <c r="AH525" s="32" t="str">
        <f>IF(AND($D525&lt;=2026,Zisk!$D$10&gt;=2027),"x","")</f>
        <v/>
      </c>
      <c r="AI525" s="28" t="str">
        <f>IF(AND($D525&lt;=2027,Zisk!$D$10&gt;=2027),"(","")</f>
        <v/>
      </c>
      <c r="AJ525" s="28" t="str">
        <f>IF(AND($D525&lt;=2027,Zisk!$D$10&gt;=2027),"1","")</f>
        <v/>
      </c>
      <c r="AK525" s="28" t="str">
        <f>IF(AND($D525&lt;=2027,Zisk!$D$10&gt;=2027),"+","")</f>
        <v/>
      </c>
      <c r="AL525" s="30" t="str">
        <f>IF(AND($D525&lt;=2027,Zisk!$D$10&gt;=2027),VstupniParametry_SKRYT!$D$11,"")</f>
        <v/>
      </c>
      <c r="AM525" s="28" t="str">
        <f>IF(AND($D525&lt;=2027,Zisk!$D$10&gt;=2027),")","")</f>
        <v/>
      </c>
      <c r="AN525" s="31" t="str">
        <f>IF(AND(D525&lt;2027,2027&lt;=Zisk!$D$10),1,IF(D525=2027,0,""))</f>
        <v/>
      </c>
      <c r="AO525" s="32" t="str">
        <f>IF(AND($D525&lt;=2027,Zisk!$D$10&gt;=2028),"x","")</f>
        <v/>
      </c>
      <c r="AP525" s="28" t="str">
        <f>IF(AND($D525&lt;=2028,Zisk!$D$10&gt;=2028),"(","")</f>
        <v/>
      </c>
      <c r="AQ525" s="28" t="str">
        <f>IF(AND($D525&lt;=2028,Zisk!$D$10&gt;=2028),"1","")</f>
        <v/>
      </c>
      <c r="AR525" s="28" t="str">
        <f>IF(AND($D525&lt;=2028,Zisk!$D$10&gt;=2028),"+","")</f>
        <v/>
      </c>
      <c r="AS525" s="30" t="str">
        <f>IF(AND($D525&lt;=2028,Zisk!$D$10&gt;=2028),VstupniParametry_SKRYT!$D$12,"")</f>
        <v/>
      </c>
      <c r="AT525" s="28" t="str">
        <f>IF(AND($D525&lt;=2028,Zisk!$D$10&gt;=2028),")","")</f>
        <v/>
      </c>
      <c r="AU525" s="31" t="str">
        <f>IF(AND(D525&lt;2028,2028&lt;=Zisk!$D$10),1,IF(D525=2028,0,""))</f>
        <v/>
      </c>
      <c r="AV525" s="32" t="str">
        <f>IF(AND($D525&lt;=2028,Zisk!$D$10&gt;=2029),"x","")</f>
        <v/>
      </c>
      <c r="AW525" s="28" t="str">
        <f>IF(AND($D525&lt;=2029,Zisk!$D$10&gt;=2029),"(","")</f>
        <v/>
      </c>
      <c r="AX525" s="28" t="str">
        <f>IF(AND($D525&lt;=2029,Zisk!$D$10&gt;=2029),"1","")</f>
        <v/>
      </c>
      <c r="AY525" s="28" t="str">
        <f>IF(AND($D525&lt;=2029,Zisk!$D$10&gt;=2029),"+","")</f>
        <v/>
      </c>
      <c r="AZ525" s="30" t="str">
        <f>IF(AND($D525&lt;=2029,Zisk!$D$10&gt;=2029),VstupniParametry_SKRYT!$D$13,"")</f>
        <v/>
      </c>
      <c r="BA525" s="28" t="str">
        <f>IF(AND($D525&lt;=2029,Zisk!$D$10&gt;=2029),")","")</f>
        <v/>
      </c>
      <c r="BB525" s="31" t="str">
        <f>IF(AND(D525&lt;2029,2029&lt;=Zisk!$D$10),1,IF(D525=2029,0,""))</f>
        <v/>
      </c>
      <c r="BC525" s="32" t="str">
        <f>IF(AND($D525&lt;=2029,Zisk!$D$10&gt;=2030),"x","")</f>
        <v/>
      </c>
      <c r="BD525" s="28" t="str">
        <f>IF(AND($D525&lt;=2030,Zisk!$D$10&gt;=2030),"(","")</f>
        <v/>
      </c>
      <c r="BE525" s="28" t="str">
        <f>IF(AND($D525&lt;=2030,Zisk!$D$10&gt;=2030),"1","")</f>
        <v/>
      </c>
      <c r="BF525" s="28" t="str">
        <f>IF(AND($D525&lt;=2030,Zisk!$D$10&gt;=2030),"+","")</f>
        <v/>
      </c>
      <c r="BG525" s="30" t="str">
        <f>IF(AND($D525&lt;=2030,Zisk!$D$10&gt;=2030),VstupniParametry_SKRYT!$D$14,"")</f>
        <v/>
      </c>
      <c r="BH525" s="28" t="str">
        <f>IF(AND($D525&lt;=2030,Zisk!$D$10&gt;=2030),")","")</f>
        <v/>
      </c>
      <c r="BI525" s="31" t="str">
        <f>IF(AND(D525&lt;2030,2030&lt;=Zisk!$D$10),1,IF(D525=2030,0,""))</f>
        <v/>
      </c>
      <c r="BJ525" s="33" t="s">
        <v>32</v>
      </c>
      <c r="BK525" s="30">
        <f t="shared" si="274"/>
        <v>1</v>
      </c>
      <c r="BL525" s="28" t="str">
        <f t="shared" si="275"/>
        <v>x</v>
      </c>
      <c r="BM525" s="34">
        <f t="shared" si="276"/>
        <v>1</v>
      </c>
      <c r="BN525" s="30" t="str">
        <f t="shared" si="277"/>
        <v>x</v>
      </c>
      <c r="BO525" s="34">
        <f t="shared" si="262"/>
        <v>1.018</v>
      </c>
      <c r="BP525" s="34" t="str">
        <f t="shared" si="263"/>
        <v/>
      </c>
      <c r="BQ525" s="34" t="str">
        <f t="shared" si="264"/>
        <v/>
      </c>
      <c r="BR525" s="34" t="str">
        <f t="shared" si="265"/>
        <v/>
      </c>
      <c r="BS525" s="34" t="str">
        <f t="shared" si="266"/>
        <v/>
      </c>
      <c r="BT525" s="34" t="str">
        <f t="shared" si="267"/>
        <v/>
      </c>
      <c r="BU525" s="34" t="str">
        <f t="shared" si="268"/>
        <v/>
      </c>
      <c r="BV525" s="34" t="str">
        <f t="shared" si="269"/>
        <v/>
      </c>
      <c r="BW525" s="34" t="str">
        <f t="shared" si="270"/>
        <v/>
      </c>
      <c r="BX525" s="34" t="str">
        <f t="shared" si="271"/>
        <v/>
      </c>
      <c r="BY525" s="34" t="str">
        <f t="shared" si="272"/>
        <v/>
      </c>
      <c r="BZ525" s="33" t="s">
        <v>32</v>
      </c>
      <c r="CA525" s="34">
        <f t="shared" si="273"/>
        <v>1.018</v>
      </c>
      <c r="CB525" s="28"/>
      <c r="CC525" s="29">
        <f>IF(D525&gt;Zisk!$D$10,"",E525*CA525)</f>
        <v>0</v>
      </c>
    </row>
    <row r="526" spans="2:81" x14ac:dyDescent="0.2">
      <c r="B526" s="35" t="str">
        <f>Zisk!B537</f>
        <v/>
      </c>
      <c r="C526" s="35">
        <f>Zisk!C537</f>
        <v>0</v>
      </c>
      <c r="D526" s="35">
        <f>Zisk!E537</f>
        <v>0</v>
      </c>
      <c r="E526" s="36">
        <f>Zisk!D537</f>
        <v>0</v>
      </c>
      <c r="F526" s="36"/>
      <c r="G526" s="35" t="str">
        <f t="shared" si="248"/>
        <v>(</v>
      </c>
      <c r="H526" s="35" t="str">
        <f t="shared" si="249"/>
        <v>1</v>
      </c>
      <c r="I526" s="35" t="str">
        <f t="shared" si="250"/>
        <v>+</v>
      </c>
      <c r="J526" s="37">
        <f>IF($D526&lt;=2021,VstupniParametry_SKRYT!$D$5,"")</f>
        <v>0.02</v>
      </c>
      <c r="K526" s="35" t="str">
        <f t="shared" si="251"/>
        <v>)</v>
      </c>
      <c r="L526" s="38">
        <f>IF($D526&lt;=2021,COUNTIF(Vypocet_SKRYT!T523:AS523,"&gt;=1"),"")</f>
        <v>0</v>
      </c>
      <c r="M526" s="39" t="str">
        <f t="shared" si="252"/>
        <v>x</v>
      </c>
      <c r="N526" s="35" t="str">
        <f t="shared" si="253"/>
        <v>(</v>
      </c>
      <c r="O526" s="35" t="str">
        <f t="shared" si="254"/>
        <v>1</v>
      </c>
      <c r="P526" s="35" t="str">
        <f t="shared" si="255"/>
        <v>+</v>
      </c>
      <c r="Q526" s="37">
        <f>IF($D526&lt;=2024,VstupniParametry_SKRYT!$D$6,"")</f>
        <v>0.06</v>
      </c>
      <c r="R526" s="35" t="str">
        <f t="shared" si="256"/>
        <v>)</v>
      </c>
      <c r="S526" s="38">
        <f>IF($D526&lt;=2024,COUNTIFS(Vypocet_SKRYT!AT523:AV523,"&gt;=1"),"")</f>
        <v>0</v>
      </c>
      <c r="T526" s="39" t="str">
        <f t="shared" si="257"/>
        <v>x</v>
      </c>
      <c r="U526" s="35" t="str">
        <f t="shared" si="258"/>
        <v>(</v>
      </c>
      <c r="V526" s="35" t="str">
        <f t="shared" si="259"/>
        <v>1</v>
      </c>
      <c r="W526" s="35" t="str">
        <f t="shared" si="260"/>
        <v>+</v>
      </c>
      <c r="X526" s="37">
        <f>IF($D526&lt;=2025,VstupniParametry_SKRYT!$D$9,"")</f>
        <v>1.7999999999999999E-2</v>
      </c>
      <c r="Y526" s="35" t="str">
        <f t="shared" si="261"/>
        <v>)</v>
      </c>
      <c r="Z526" s="38">
        <f>IF(AND(D526&lt;2025,2025&lt;=Zisk!$D$10),1,IF(D526=2025,0,""))</f>
        <v>1</v>
      </c>
      <c r="AA526" s="39" t="str">
        <f>IF(AND($D526&lt;=2025,Zisk!$D$10&gt;=2026),"x","")</f>
        <v/>
      </c>
      <c r="AB526" s="35" t="str">
        <f>IF(AND($D526&lt;=2026,Zisk!$D$10&gt;=2026),"(","")</f>
        <v/>
      </c>
      <c r="AC526" s="35" t="str">
        <f>IF(AND($D526&lt;=2026,Zisk!$D$10&gt;=2026),"1","")</f>
        <v/>
      </c>
      <c r="AD526" s="35" t="str">
        <f>IF(AND($D526&lt;=2026,Zisk!$D$10&gt;=2026),"+","")</f>
        <v/>
      </c>
      <c r="AE526" s="37" t="str">
        <f>IF(AND($D526&lt;=2026,Zisk!$D$10&gt;=2026),VstupniParametry_SKRYT!$D$10,"")</f>
        <v/>
      </c>
      <c r="AF526" s="35" t="str">
        <f>IF(AND($D526&lt;=2026,Zisk!$D$10&gt;=2026),")","")</f>
        <v/>
      </c>
      <c r="AG526" s="38" t="str">
        <f>IF(AND(D526&lt;2026,2026&lt;=Zisk!$D$10),1,IF(D526=2026,0,""))</f>
        <v/>
      </c>
      <c r="AH526" s="39" t="str">
        <f>IF(AND($D526&lt;=2026,Zisk!$D$10&gt;=2027),"x","")</f>
        <v/>
      </c>
      <c r="AI526" s="35" t="str">
        <f>IF(AND($D526&lt;=2027,Zisk!$D$10&gt;=2027),"(","")</f>
        <v/>
      </c>
      <c r="AJ526" s="35" t="str">
        <f>IF(AND($D526&lt;=2027,Zisk!$D$10&gt;=2027),"1","")</f>
        <v/>
      </c>
      <c r="AK526" s="35" t="str">
        <f>IF(AND($D526&lt;=2027,Zisk!$D$10&gt;=2027),"+","")</f>
        <v/>
      </c>
      <c r="AL526" s="37" t="str">
        <f>IF(AND($D526&lt;=2027,Zisk!$D$10&gt;=2027),VstupniParametry_SKRYT!$D$11,"")</f>
        <v/>
      </c>
      <c r="AM526" s="35" t="str">
        <f>IF(AND($D526&lt;=2027,Zisk!$D$10&gt;=2027),")","")</f>
        <v/>
      </c>
      <c r="AN526" s="38" t="str">
        <f>IF(AND(D526&lt;2027,2027&lt;=Zisk!$D$10),1,IF(D526=2027,0,""))</f>
        <v/>
      </c>
      <c r="AO526" s="39" t="str">
        <f>IF(AND($D526&lt;=2027,Zisk!$D$10&gt;=2028),"x","")</f>
        <v/>
      </c>
      <c r="AP526" s="35" t="str">
        <f>IF(AND($D526&lt;=2028,Zisk!$D$10&gt;=2028),"(","")</f>
        <v/>
      </c>
      <c r="AQ526" s="35" t="str">
        <f>IF(AND($D526&lt;=2028,Zisk!$D$10&gt;=2028),"1","")</f>
        <v/>
      </c>
      <c r="AR526" s="35" t="str">
        <f>IF(AND($D526&lt;=2028,Zisk!$D$10&gt;=2028),"+","")</f>
        <v/>
      </c>
      <c r="AS526" s="37" t="str">
        <f>IF(AND($D526&lt;=2028,Zisk!$D$10&gt;=2028),VstupniParametry_SKRYT!$D$12,"")</f>
        <v/>
      </c>
      <c r="AT526" s="35" t="str">
        <f>IF(AND($D526&lt;=2028,Zisk!$D$10&gt;=2028),")","")</f>
        <v/>
      </c>
      <c r="AU526" s="38" t="str">
        <f>IF(AND(D526&lt;2028,2028&lt;=Zisk!$D$10),1,IF(D526=2028,0,""))</f>
        <v/>
      </c>
      <c r="AV526" s="39" t="str">
        <f>IF(AND($D526&lt;=2028,Zisk!$D$10&gt;=2029),"x","")</f>
        <v/>
      </c>
      <c r="AW526" s="35" t="str">
        <f>IF(AND($D526&lt;=2029,Zisk!$D$10&gt;=2029),"(","")</f>
        <v/>
      </c>
      <c r="AX526" s="35" t="str">
        <f>IF(AND($D526&lt;=2029,Zisk!$D$10&gt;=2029),"1","")</f>
        <v/>
      </c>
      <c r="AY526" s="35" t="str">
        <f>IF(AND($D526&lt;=2029,Zisk!$D$10&gt;=2029),"+","")</f>
        <v/>
      </c>
      <c r="AZ526" s="37" t="str">
        <f>IF(AND($D526&lt;=2029,Zisk!$D$10&gt;=2029),VstupniParametry_SKRYT!$D$13,"")</f>
        <v/>
      </c>
      <c r="BA526" s="35" t="str">
        <f>IF(AND($D526&lt;=2029,Zisk!$D$10&gt;=2029),")","")</f>
        <v/>
      </c>
      <c r="BB526" s="38" t="str">
        <f>IF(AND(D526&lt;2029,2029&lt;=Zisk!$D$10),1,IF(D526=2029,0,""))</f>
        <v/>
      </c>
      <c r="BC526" s="39" t="str">
        <f>IF(AND($D526&lt;=2029,Zisk!$D$10&gt;=2030),"x","")</f>
        <v/>
      </c>
      <c r="BD526" s="35" t="str">
        <f>IF(AND($D526&lt;=2030,Zisk!$D$10&gt;=2030),"(","")</f>
        <v/>
      </c>
      <c r="BE526" s="35" t="str">
        <f>IF(AND($D526&lt;=2030,Zisk!$D$10&gt;=2030),"1","")</f>
        <v/>
      </c>
      <c r="BF526" s="35" t="str">
        <f>IF(AND($D526&lt;=2030,Zisk!$D$10&gt;=2030),"+","")</f>
        <v/>
      </c>
      <c r="BG526" s="37" t="str">
        <f>IF(AND($D526&lt;=2030,Zisk!$D$10&gt;=2030),VstupniParametry_SKRYT!$D$14,"")</f>
        <v/>
      </c>
      <c r="BH526" s="35" t="str">
        <f>IF(AND($D526&lt;=2030,Zisk!$D$10&gt;=2030),")","")</f>
        <v/>
      </c>
      <c r="BI526" s="38" t="str">
        <f>IF(AND(D526&lt;2030,2030&lt;=Zisk!$D$10),1,IF(D526=2030,0,""))</f>
        <v/>
      </c>
      <c r="BJ526" s="40" t="s">
        <v>32</v>
      </c>
      <c r="BK526" s="37">
        <f t="shared" si="274"/>
        <v>1</v>
      </c>
      <c r="BL526" s="35" t="str">
        <f t="shared" si="275"/>
        <v>x</v>
      </c>
      <c r="BM526" s="41">
        <f t="shared" si="276"/>
        <v>1</v>
      </c>
      <c r="BN526" s="37" t="str">
        <f t="shared" si="277"/>
        <v>x</v>
      </c>
      <c r="BO526" s="41">
        <f t="shared" si="262"/>
        <v>1.018</v>
      </c>
      <c r="BP526" s="41" t="str">
        <f t="shared" si="263"/>
        <v/>
      </c>
      <c r="BQ526" s="41" t="str">
        <f t="shared" si="264"/>
        <v/>
      </c>
      <c r="BR526" s="41" t="str">
        <f t="shared" si="265"/>
        <v/>
      </c>
      <c r="BS526" s="41" t="str">
        <f t="shared" si="266"/>
        <v/>
      </c>
      <c r="BT526" s="41" t="str">
        <f t="shared" si="267"/>
        <v/>
      </c>
      <c r="BU526" s="41" t="str">
        <f t="shared" si="268"/>
        <v/>
      </c>
      <c r="BV526" s="41" t="str">
        <f t="shared" si="269"/>
        <v/>
      </c>
      <c r="BW526" s="41" t="str">
        <f t="shared" si="270"/>
        <v/>
      </c>
      <c r="BX526" s="41" t="str">
        <f t="shared" si="271"/>
        <v/>
      </c>
      <c r="BY526" s="41" t="str">
        <f t="shared" si="272"/>
        <v/>
      </c>
      <c r="BZ526" s="40" t="s">
        <v>32</v>
      </c>
      <c r="CA526" s="41">
        <f t="shared" si="273"/>
        <v>1.018</v>
      </c>
      <c r="CB526" s="35"/>
      <c r="CC526" s="36">
        <f>IF(D526&gt;Zisk!$D$10,"",E526*CA526)</f>
        <v>0</v>
      </c>
    </row>
    <row r="527" spans="2:81" x14ac:dyDescent="0.2">
      <c r="B527" s="28" t="str">
        <f>Zisk!B538</f>
        <v/>
      </c>
      <c r="C527" s="28">
        <f>Zisk!C538</f>
        <v>0</v>
      </c>
      <c r="D527" s="28">
        <f>Zisk!E538</f>
        <v>0</v>
      </c>
      <c r="E527" s="29">
        <f>Zisk!D538</f>
        <v>0</v>
      </c>
      <c r="F527" s="29"/>
      <c r="G527" s="28" t="str">
        <f t="shared" si="248"/>
        <v>(</v>
      </c>
      <c r="H527" s="28" t="str">
        <f t="shared" si="249"/>
        <v>1</v>
      </c>
      <c r="I527" s="28" t="str">
        <f t="shared" si="250"/>
        <v>+</v>
      </c>
      <c r="J527" s="30">
        <f>IF($D527&lt;=2021,VstupniParametry_SKRYT!$D$5,"")</f>
        <v>0.02</v>
      </c>
      <c r="K527" s="28" t="str">
        <f t="shared" si="251"/>
        <v>)</v>
      </c>
      <c r="L527" s="31">
        <f>IF($D527&lt;=2021,COUNTIF(Vypocet_SKRYT!T524:AS524,"&gt;=1"),"")</f>
        <v>0</v>
      </c>
      <c r="M527" s="32" t="str">
        <f t="shared" si="252"/>
        <v>x</v>
      </c>
      <c r="N527" s="28" t="str">
        <f t="shared" si="253"/>
        <v>(</v>
      </c>
      <c r="O527" s="28" t="str">
        <f t="shared" si="254"/>
        <v>1</v>
      </c>
      <c r="P527" s="28" t="str">
        <f t="shared" si="255"/>
        <v>+</v>
      </c>
      <c r="Q527" s="30">
        <f>IF($D527&lt;=2024,VstupniParametry_SKRYT!$D$6,"")</f>
        <v>0.06</v>
      </c>
      <c r="R527" s="28" t="str">
        <f t="shared" si="256"/>
        <v>)</v>
      </c>
      <c r="S527" s="31">
        <f>IF($D527&lt;=2024,COUNTIFS(Vypocet_SKRYT!AT524:AV524,"&gt;=1"),"")</f>
        <v>0</v>
      </c>
      <c r="T527" s="32" t="str">
        <f t="shared" si="257"/>
        <v>x</v>
      </c>
      <c r="U527" s="28" t="str">
        <f t="shared" si="258"/>
        <v>(</v>
      </c>
      <c r="V527" s="28" t="str">
        <f t="shared" si="259"/>
        <v>1</v>
      </c>
      <c r="W527" s="28" t="str">
        <f t="shared" si="260"/>
        <v>+</v>
      </c>
      <c r="X527" s="30">
        <f>IF($D527&lt;=2025,VstupniParametry_SKRYT!$D$9,"")</f>
        <v>1.7999999999999999E-2</v>
      </c>
      <c r="Y527" s="28" t="str">
        <f t="shared" si="261"/>
        <v>)</v>
      </c>
      <c r="Z527" s="31">
        <f>IF(AND(D527&lt;2025,2025&lt;=Zisk!$D$10),1,IF(D527=2025,0,""))</f>
        <v>1</v>
      </c>
      <c r="AA527" s="32" t="str">
        <f>IF(AND($D527&lt;=2025,Zisk!$D$10&gt;=2026),"x","")</f>
        <v/>
      </c>
      <c r="AB527" s="28" t="str">
        <f>IF(AND($D527&lt;=2026,Zisk!$D$10&gt;=2026),"(","")</f>
        <v/>
      </c>
      <c r="AC527" s="28" t="str">
        <f>IF(AND($D527&lt;=2026,Zisk!$D$10&gt;=2026),"1","")</f>
        <v/>
      </c>
      <c r="AD527" s="28" t="str">
        <f>IF(AND($D527&lt;=2026,Zisk!$D$10&gt;=2026),"+","")</f>
        <v/>
      </c>
      <c r="AE527" s="30" t="str">
        <f>IF(AND($D527&lt;=2026,Zisk!$D$10&gt;=2026),VstupniParametry_SKRYT!$D$10,"")</f>
        <v/>
      </c>
      <c r="AF527" s="28" t="str">
        <f>IF(AND($D527&lt;=2026,Zisk!$D$10&gt;=2026),")","")</f>
        <v/>
      </c>
      <c r="AG527" s="31" t="str">
        <f>IF(AND(D527&lt;2026,2026&lt;=Zisk!$D$10),1,IF(D527=2026,0,""))</f>
        <v/>
      </c>
      <c r="AH527" s="32" t="str">
        <f>IF(AND($D527&lt;=2026,Zisk!$D$10&gt;=2027),"x","")</f>
        <v/>
      </c>
      <c r="AI527" s="28" t="str">
        <f>IF(AND($D527&lt;=2027,Zisk!$D$10&gt;=2027),"(","")</f>
        <v/>
      </c>
      <c r="AJ527" s="28" t="str">
        <f>IF(AND($D527&lt;=2027,Zisk!$D$10&gt;=2027),"1","")</f>
        <v/>
      </c>
      <c r="AK527" s="28" t="str">
        <f>IF(AND($D527&lt;=2027,Zisk!$D$10&gt;=2027),"+","")</f>
        <v/>
      </c>
      <c r="AL527" s="30" t="str">
        <f>IF(AND($D527&lt;=2027,Zisk!$D$10&gt;=2027),VstupniParametry_SKRYT!$D$11,"")</f>
        <v/>
      </c>
      <c r="AM527" s="28" t="str">
        <f>IF(AND($D527&lt;=2027,Zisk!$D$10&gt;=2027),")","")</f>
        <v/>
      </c>
      <c r="AN527" s="31" t="str">
        <f>IF(AND(D527&lt;2027,2027&lt;=Zisk!$D$10),1,IF(D527=2027,0,""))</f>
        <v/>
      </c>
      <c r="AO527" s="32" t="str">
        <f>IF(AND($D527&lt;=2027,Zisk!$D$10&gt;=2028),"x","")</f>
        <v/>
      </c>
      <c r="AP527" s="28" t="str">
        <f>IF(AND($D527&lt;=2028,Zisk!$D$10&gt;=2028),"(","")</f>
        <v/>
      </c>
      <c r="AQ527" s="28" t="str">
        <f>IF(AND($D527&lt;=2028,Zisk!$D$10&gt;=2028),"1","")</f>
        <v/>
      </c>
      <c r="AR527" s="28" t="str">
        <f>IF(AND($D527&lt;=2028,Zisk!$D$10&gt;=2028),"+","")</f>
        <v/>
      </c>
      <c r="AS527" s="30" t="str">
        <f>IF(AND($D527&lt;=2028,Zisk!$D$10&gt;=2028),VstupniParametry_SKRYT!$D$12,"")</f>
        <v/>
      </c>
      <c r="AT527" s="28" t="str">
        <f>IF(AND($D527&lt;=2028,Zisk!$D$10&gt;=2028),")","")</f>
        <v/>
      </c>
      <c r="AU527" s="31" t="str">
        <f>IF(AND(D527&lt;2028,2028&lt;=Zisk!$D$10),1,IF(D527=2028,0,""))</f>
        <v/>
      </c>
      <c r="AV527" s="32" t="str">
        <f>IF(AND($D527&lt;=2028,Zisk!$D$10&gt;=2029),"x","")</f>
        <v/>
      </c>
      <c r="AW527" s="28" t="str">
        <f>IF(AND($D527&lt;=2029,Zisk!$D$10&gt;=2029),"(","")</f>
        <v/>
      </c>
      <c r="AX527" s="28" t="str">
        <f>IF(AND($D527&lt;=2029,Zisk!$D$10&gt;=2029),"1","")</f>
        <v/>
      </c>
      <c r="AY527" s="28" t="str">
        <f>IF(AND($D527&lt;=2029,Zisk!$D$10&gt;=2029),"+","")</f>
        <v/>
      </c>
      <c r="AZ527" s="30" t="str">
        <f>IF(AND($D527&lt;=2029,Zisk!$D$10&gt;=2029),VstupniParametry_SKRYT!$D$13,"")</f>
        <v/>
      </c>
      <c r="BA527" s="28" t="str">
        <f>IF(AND($D527&lt;=2029,Zisk!$D$10&gt;=2029),")","")</f>
        <v/>
      </c>
      <c r="BB527" s="31" t="str">
        <f>IF(AND(D527&lt;2029,2029&lt;=Zisk!$D$10),1,IF(D527=2029,0,""))</f>
        <v/>
      </c>
      <c r="BC527" s="32" t="str">
        <f>IF(AND($D527&lt;=2029,Zisk!$D$10&gt;=2030),"x","")</f>
        <v/>
      </c>
      <c r="BD527" s="28" t="str">
        <f>IF(AND($D527&lt;=2030,Zisk!$D$10&gt;=2030),"(","")</f>
        <v/>
      </c>
      <c r="BE527" s="28" t="str">
        <f>IF(AND($D527&lt;=2030,Zisk!$D$10&gt;=2030),"1","")</f>
        <v/>
      </c>
      <c r="BF527" s="28" t="str">
        <f>IF(AND($D527&lt;=2030,Zisk!$D$10&gt;=2030),"+","")</f>
        <v/>
      </c>
      <c r="BG527" s="30" t="str">
        <f>IF(AND($D527&lt;=2030,Zisk!$D$10&gt;=2030),VstupniParametry_SKRYT!$D$14,"")</f>
        <v/>
      </c>
      <c r="BH527" s="28" t="str">
        <f>IF(AND($D527&lt;=2030,Zisk!$D$10&gt;=2030),")","")</f>
        <v/>
      </c>
      <c r="BI527" s="31" t="str">
        <f>IF(AND(D527&lt;2030,2030&lt;=Zisk!$D$10),1,IF(D527=2030,0,""))</f>
        <v/>
      </c>
      <c r="BJ527" s="33" t="s">
        <v>32</v>
      </c>
      <c r="BK527" s="30">
        <f t="shared" si="274"/>
        <v>1</v>
      </c>
      <c r="BL527" s="28" t="str">
        <f t="shared" si="275"/>
        <v>x</v>
      </c>
      <c r="BM527" s="34">
        <f t="shared" si="276"/>
        <v>1</v>
      </c>
      <c r="BN527" s="30" t="str">
        <f t="shared" si="277"/>
        <v>x</v>
      </c>
      <c r="BO527" s="34">
        <f t="shared" si="262"/>
        <v>1.018</v>
      </c>
      <c r="BP527" s="34" t="str">
        <f t="shared" si="263"/>
        <v/>
      </c>
      <c r="BQ527" s="34" t="str">
        <f t="shared" si="264"/>
        <v/>
      </c>
      <c r="BR527" s="34" t="str">
        <f t="shared" si="265"/>
        <v/>
      </c>
      <c r="BS527" s="34" t="str">
        <f t="shared" si="266"/>
        <v/>
      </c>
      <c r="BT527" s="34" t="str">
        <f t="shared" si="267"/>
        <v/>
      </c>
      <c r="BU527" s="34" t="str">
        <f t="shared" si="268"/>
        <v/>
      </c>
      <c r="BV527" s="34" t="str">
        <f t="shared" si="269"/>
        <v/>
      </c>
      <c r="BW527" s="34" t="str">
        <f t="shared" si="270"/>
        <v/>
      </c>
      <c r="BX527" s="34" t="str">
        <f t="shared" si="271"/>
        <v/>
      </c>
      <c r="BY527" s="34" t="str">
        <f t="shared" si="272"/>
        <v/>
      </c>
      <c r="BZ527" s="33" t="s">
        <v>32</v>
      </c>
      <c r="CA527" s="34">
        <f t="shared" si="273"/>
        <v>1.018</v>
      </c>
      <c r="CB527" s="28"/>
      <c r="CC527" s="29">
        <f>IF(D527&gt;Zisk!$D$10,"",E527*CA527)</f>
        <v>0</v>
      </c>
    </row>
    <row r="528" spans="2:81" x14ac:dyDescent="0.2">
      <c r="B528" s="35" t="str">
        <f>Zisk!B539</f>
        <v/>
      </c>
      <c r="C528" s="35">
        <f>Zisk!C539</f>
        <v>0</v>
      </c>
      <c r="D528" s="35">
        <f>Zisk!E539</f>
        <v>0</v>
      </c>
      <c r="E528" s="36">
        <f>Zisk!D539</f>
        <v>0</v>
      </c>
      <c r="F528" s="36"/>
      <c r="G528" s="35" t="str">
        <f t="shared" si="248"/>
        <v>(</v>
      </c>
      <c r="H528" s="35" t="str">
        <f t="shared" si="249"/>
        <v>1</v>
      </c>
      <c r="I528" s="35" t="str">
        <f t="shared" si="250"/>
        <v>+</v>
      </c>
      <c r="J528" s="37">
        <f>IF($D528&lt;=2021,VstupniParametry_SKRYT!$D$5,"")</f>
        <v>0.02</v>
      </c>
      <c r="K528" s="35" t="str">
        <f t="shared" si="251"/>
        <v>)</v>
      </c>
      <c r="L528" s="38">
        <f>IF($D528&lt;=2021,COUNTIF(Vypocet_SKRYT!T525:AS525,"&gt;=1"),"")</f>
        <v>0</v>
      </c>
      <c r="M528" s="39" t="str">
        <f t="shared" si="252"/>
        <v>x</v>
      </c>
      <c r="N528" s="35" t="str">
        <f t="shared" si="253"/>
        <v>(</v>
      </c>
      <c r="O528" s="35" t="str">
        <f t="shared" si="254"/>
        <v>1</v>
      </c>
      <c r="P528" s="35" t="str">
        <f t="shared" si="255"/>
        <v>+</v>
      </c>
      <c r="Q528" s="37">
        <f>IF($D528&lt;=2024,VstupniParametry_SKRYT!$D$6,"")</f>
        <v>0.06</v>
      </c>
      <c r="R528" s="35" t="str">
        <f t="shared" si="256"/>
        <v>)</v>
      </c>
      <c r="S528" s="38">
        <f>IF($D528&lt;=2024,COUNTIFS(Vypocet_SKRYT!AT525:AV525,"&gt;=1"),"")</f>
        <v>0</v>
      </c>
      <c r="T528" s="39" t="str">
        <f t="shared" si="257"/>
        <v>x</v>
      </c>
      <c r="U528" s="35" t="str">
        <f t="shared" si="258"/>
        <v>(</v>
      </c>
      <c r="V528" s="35" t="str">
        <f t="shared" si="259"/>
        <v>1</v>
      </c>
      <c r="W528" s="35" t="str">
        <f t="shared" si="260"/>
        <v>+</v>
      </c>
      <c r="X528" s="37">
        <f>IF($D528&lt;=2025,VstupniParametry_SKRYT!$D$9,"")</f>
        <v>1.7999999999999999E-2</v>
      </c>
      <c r="Y528" s="35" t="str">
        <f t="shared" si="261"/>
        <v>)</v>
      </c>
      <c r="Z528" s="38">
        <f>IF(AND(D528&lt;2025,2025&lt;=Zisk!$D$10),1,IF(D528=2025,0,""))</f>
        <v>1</v>
      </c>
      <c r="AA528" s="39" t="str">
        <f>IF(AND($D528&lt;=2025,Zisk!$D$10&gt;=2026),"x","")</f>
        <v/>
      </c>
      <c r="AB528" s="35" t="str">
        <f>IF(AND($D528&lt;=2026,Zisk!$D$10&gt;=2026),"(","")</f>
        <v/>
      </c>
      <c r="AC528" s="35" t="str">
        <f>IF(AND($D528&lt;=2026,Zisk!$D$10&gt;=2026),"1","")</f>
        <v/>
      </c>
      <c r="AD528" s="35" t="str">
        <f>IF(AND($D528&lt;=2026,Zisk!$D$10&gt;=2026),"+","")</f>
        <v/>
      </c>
      <c r="AE528" s="37" t="str">
        <f>IF(AND($D528&lt;=2026,Zisk!$D$10&gt;=2026),VstupniParametry_SKRYT!$D$10,"")</f>
        <v/>
      </c>
      <c r="AF528" s="35" t="str">
        <f>IF(AND($D528&lt;=2026,Zisk!$D$10&gt;=2026),")","")</f>
        <v/>
      </c>
      <c r="AG528" s="38" t="str">
        <f>IF(AND(D528&lt;2026,2026&lt;=Zisk!$D$10),1,IF(D528=2026,0,""))</f>
        <v/>
      </c>
      <c r="AH528" s="39" t="str">
        <f>IF(AND($D528&lt;=2026,Zisk!$D$10&gt;=2027),"x","")</f>
        <v/>
      </c>
      <c r="AI528" s="35" t="str">
        <f>IF(AND($D528&lt;=2027,Zisk!$D$10&gt;=2027),"(","")</f>
        <v/>
      </c>
      <c r="AJ528" s="35" t="str">
        <f>IF(AND($D528&lt;=2027,Zisk!$D$10&gt;=2027),"1","")</f>
        <v/>
      </c>
      <c r="AK528" s="35" t="str">
        <f>IF(AND($D528&lt;=2027,Zisk!$D$10&gt;=2027),"+","")</f>
        <v/>
      </c>
      <c r="AL528" s="37" t="str">
        <f>IF(AND($D528&lt;=2027,Zisk!$D$10&gt;=2027),VstupniParametry_SKRYT!$D$11,"")</f>
        <v/>
      </c>
      <c r="AM528" s="35" t="str">
        <f>IF(AND($D528&lt;=2027,Zisk!$D$10&gt;=2027),")","")</f>
        <v/>
      </c>
      <c r="AN528" s="38" t="str">
        <f>IF(AND(D528&lt;2027,2027&lt;=Zisk!$D$10),1,IF(D528=2027,0,""))</f>
        <v/>
      </c>
      <c r="AO528" s="39" t="str">
        <f>IF(AND($D528&lt;=2027,Zisk!$D$10&gt;=2028),"x","")</f>
        <v/>
      </c>
      <c r="AP528" s="35" t="str">
        <f>IF(AND($D528&lt;=2028,Zisk!$D$10&gt;=2028),"(","")</f>
        <v/>
      </c>
      <c r="AQ528" s="35" t="str">
        <f>IF(AND($D528&lt;=2028,Zisk!$D$10&gt;=2028),"1","")</f>
        <v/>
      </c>
      <c r="AR528" s="35" t="str">
        <f>IF(AND($D528&lt;=2028,Zisk!$D$10&gt;=2028),"+","")</f>
        <v/>
      </c>
      <c r="AS528" s="37" t="str">
        <f>IF(AND($D528&lt;=2028,Zisk!$D$10&gt;=2028),VstupniParametry_SKRYT!$D$12,"")</f>
        <v/>
      </c>
      <c r="AT528" s="35" t="str">
        <f>IF(AND($D528&lt;=2028,Zisk!$D$10&gt;=2028),")","")</f>
        <v/>
      </c>
      <c r="AU528" s="38" t="str">
        <f>IF(AND(D528&lt;2028,2028&lt;=Zisk!$D$10),1,IF(D528=2028,0,""))</f>
        <v/>
      </c>
      <c r="AV528" s="39" t="str">
        <f>IF(AND($D528&lt;=2028,Zisk!$D$10&gt;=2029),"x","")</f>
        <v/>
      </c>
      <c r="AW528" s="35" t="str">
        <f>IF(AND($D528&lt;=2029,Zisk!$D$10&gt;=2029),"(","")</f>
        <v/>
      </c>
      <c r="AX528" s="35" t="str">
        <f>IF(AND($D528&lt;=2029,Zisk!$D$10&gt;=2029),"1","")</f>
        <v/>
      </c>
      <c r="AY528" s="35" t="str">
        <f>IF(AND($D528&lt;=2029,Zisk!$D$10&gt;=2029),"+","")</f>
        <v/>
      </c>
      <c r="AZ528" s="37" t="str">
        <f>IF(AND($D528&lt;=2029,Zisk!$D$10&gt;=2029),VstupniParametry_SKRYT!$D$13,"")</f>
        <v/>
      </c>
      <c r="BA528" s="35" t="str">
        <f>IF(AND($D528&lt;=2029,Zisk!$D$10&gt;=2029),")","")</f>
        <v/>
      </c>
      <c r="BB528" s="38" t="str">
        <f>IF(AND(D528&lt;2029,2029&lt;=Zisk!$D$10),1,IF(D528=2029,0,""))</f>
        <v/>
      </c>
      <c r="BC528" s="39" t="str">
        <f>IF(AND($D528&lt;=2029,Zisk!$D$10&gt;=2030),"x","")</f>
        <v/>
      </c>
      <c r="BD528" s="35" t="str">
        <f>IF(AND($D528&lt;=2030,Zisk!$D$10&gt;=2030),"(","")</f>
        <v/>
      </c>
      <c r="BE528" s="35" t="str">
        <f>IF(AND($D528&lt;=2030,Zisk!$D$10&gt;=2030),"1","")</f>
        <v/>
      </c>
      <c r="BF528" s="35" t="str">
        <f>IF(AND($D528&lt;=2030,Zisk!$D$10&gt;=2030),"+","")</f>
        <v/>
      </c>
      <c r="BG528" s="37" t="str">
        <f>IF(AND($D528&lt;=2030,Zisk!$D$10&gt;=2030),VstupniParametry_SKRYT!$D$14,"")</f>
        <v/>
      </c>
      <c r="BH528" s="35" t="str">
        <f>IF(AND($D528&lt;=2030,Zisk!$D$10&gt;=2030),")","")</f>
        <v/>
      </c>
      <c r="BI528" s="38" t="str">
        <f>IF(AND(D528&lt;2030,2030&lt;=Zisk!$D$10),1,IF(D528=2030,0,""))</f>
        <v/>
      </c>
      <c r="BJ528" s="40" t="s">
        <v>32</v>
      </c>
      <c r="BK528" s="37">
        <f t="shared" si="274"/>
        <v>1</v>
      </c>
      <c r="BL528" s="35" t="str">
        <f t="shared" si="275"/>
        <v>x</v>
      </c>
      <c r="BM528" s="41">
        <f t="shared" si="276"/>
        <v>1</v>
      </c>
      <c r="BN528" s="37" t="str">
        <f t="shared" si="277"/>
        <v>x</v>
      </c>
      <c r="BO528" s="41">
        <f t="shared" si="262"/>
        <v>1.018</v>
      </c>
      <c r="BP528" s="41" t="str">
        <f t="shared" si="263"/>
        <v/>
      </c>
      <c r="BQ528" s="41" t="str">
        <f t="shared" si="264"/>
        <v/>
      </c>
      <c r="BR528" s="41" t="str">
        <f t="shared" si="265"/>
        <v/>
      </c>
      <c r="BS528" s="41" t="str">
        <f t="shared" si="266"/>
        <v/>
      </c>
      <c r="BT528" s="41" t="str">
        <f t="shared" si="267"/>
        <v/>
      </c>
      <c r="BU528" s="41" t="str">
        <f t="shared" si="268"/>
        <v/>
      </c>
      <c r="BV528" s="41" t="str">
        <f t="shared" si="269"/>
        <v/>
      </c>
      <c r="BW528" s="41" t="str">
        <f t="shared" si="270"/>
        <v/>
      </c>
      <c r="BX528" s="41" t="str">
        <f t="shared" si="271"/>
        <v/>
      </c>
      <c r="BY528" s="41" t="str">
        <f t="shared" si="272"/>
        <v/>
      </c>
      <c r="BZ528" s="40" t="s">
        <v>32</v>
      </c>
      <c r="CA528" s="41">
        <f t="shared" si="273"/>
        <v>1.018</v>
      </c>
      <c r="CB528" s="35"/>
      <c r="CC528" s="36">
        <f>IF(D528&gt;Zisk!$D$10,"",E528*CA528)</f>
        <v>0</v>
      </c>
    </row>
    <row r="529" spans="2:81" x14ac:dyDescent="0.2">
      <c r="B529" s="28" t="str">
        <f>Zisk!B540</f>
        <v/>
      </c>
      <c r="C529" s="28">
        <f>Zisk!C540</f>
        <v>0</v>
      </c>
      <c r="D529" s="28">
        <f>Zisk!E540</f>
        <v>0</v>
      </c>
      <c r="E529" s="29">
        <f>Zisk!D540</f>
        <v>0</v>
      </c>
      <c r="F529" s="29"/>
      <c r="G529" s="28" t="str">
        <f t="shared" si="248"/>
        <v>(</v>
      </c>
      <c r="H529" s="28" t="str">
        <f t="shared" si="249"/>
        <v>1</v>
      </c>
      <c r="I529" s="28" t="str">
        <f t="shared" si="250"/>
        <v>+</v>
      </c>
      <c r="J529" s="30">
        <f>IF($D529&lt;=2021,VstupniParametry_SKRYT!$D$5,"")</f>
        <v>0.02</v>
      </c>
      <c r="K529" s="28" t="str">
        <f t="shared" si="251"/>
        <v>)</v>
      </c>
      <c r="L529" s="31">
        <f>IF($D529&lt;=2021,COUNTIF(Vypocet_SKRYT!T526:AS526,"&gt;=1"),"")</f>
        <v>0</v>
      </c>
      <c r="M529" s="32" t="str">
        <f t="shared" si="252"/>
        <v>x</v>
      </c>
      <c r="N529" s="28" t="str">
        <f t="shared" si="253"/>
        <v>(</v>
      </c>
      <c r="O529" s="28" t="str">
        <f t="shared" si="254"/>
        <v>1</v>
      </c>
      <c r="P529" s="28" t="str">
        <f t="shared" si="255"/>
        <v>+</v>
      </c>
      <c r="Q529" s="30">
        <f>IF($D529&lt;=2024,VstupniParametry_SKRYT!$D$6,"")</f>
        <v>0.06</v>
      </c>
      <c r="R529" s="28" t="str">
        <f t="shared" si="256"/>
        <v>)</v>
      </c>
      <c r="S529" s="31">
        <f>IF($D529&lt;=2024,COUNTIFS(Vypocet_SKRYT!AT526:AV526,"&gt;=1"),"")</f>
        <v>0</v>
      </c>
      <c r="T529" s="32" t="str">
        <f t="shared" si="257"/>
        <v>x</v>
      </c>
      <c r="U529" s="28" t="str">
        <f t="shared" si="258"/>
        <v>(</v>
      </c>
      <c r="V529" s="28" t="str">
        <f t="shared" si="259"/>
        <v>1</v>
      </c>
      <c r="W529" s="28" t="str">
        <f t="shared" si="260"/>
        <v>+</v>
      </c>
      <c r="X529" s="30">
        <f>IF($D529&lt;=2025,VstupniParametry_SKRYT!$D$9,"")</f>
        <v>1.7999999999999999E-2</v>
      </c>
      <c r="Y529" s="28" t="str">
        <f t="shared" si="261"/>
        <v>)</v>
      </c>
      <c r="Z529" s="31">
        <f>IF(AND(D529&lt;2025,2025&lt;=Zisk!$D$10),1,IF(D529=2025,0,""))</f>
        <v>1</v>
      </c>
      <c r="AA529" s="32" t="str">
        <f>IF(AND($D529&lt;=2025,Zisk!$D$10&gt;=2026),"x","")</f>
        <v/>
      </c>
      <c r="AB529" s="28" t="str">
        <f>IF(AND($D529&lt;=2026,Zisk!$D$10&gt;=2026),"(","")</f>
        <v/>
      </c>
      <c r="AC529" s="28" t="str">
        <f>IF(AND($D529&lt;=2026,Zisk!$D$10&gt;=2026),"1","")</f>
        <v/>
      </c>
      <c r="AD529" s="28" t="str">
        <f>IF(AND($D529&lt;=2026,Zisk!$D$10&gt;=2026),"+","")</f>
        <v/>
      </c>
      <c r="AE529" s="30" t="str">
        <f>IF(AND($D529&lt;=2026,Zisk!$D$10&gt;=2026),VstupniParametry_SKRYT!$D$10,"")</f>
        <v/>
      </c>
      <c r="AF529" s="28" t="str">
        <f>IF(AND($D529&lt;=2026,Zisk!$D$10&gt;=2026),")","")</f>
        <v/>
      </c>
      <c r="AG529" s="31" t="str">
        <f>IF(AND(D529&lt;2026,2026&lt;=Zisk!$D$10),1,IF(D529=2026,0,""))</f>
        <v/>
      </c>
      <c r="AH529" s="32" t="str">
        <f>IF(AND($D529&lt;=2026,Zisk!$D$10&gt;=2027),"x","")</f>
        <v/>
      </c>
      <c r="AI529" s="28" t="str">
        <f>IF(AND($D529&lt;=2027,Zisk!$D$10&gt;=2027),"(","")</f>
        <v/>
      </c>
      <c r="AJ529" s="28" t="str">
        <f>IF(AND($D529&lt;=2027,Zisk!$D$10&gt;=2027),"1","")</f>
        <v/>
      </c>
      <c r="AK529" s="28" t="str">
        <f>IF(AND($D529&lt;=2027,Zisk!$D$10&gt;=2027),"+","")</f>
        <v/>
      </c>
      <c r="AL529" s="30" t="str">
        <f>IF(AND($D529&lt;=2027,Zisk!$D$10&gt;=2027),VstupniParametry_SKRYT!$D$11,"")</f>
        <v/>
      </c>
      <c r="AM529" s="28" t="str">
        <f>IF(AND($D529&lt;=2027,Zisk!$D$10&gt;=2027),")","")</f>
        <v/>
      </c>
      <c r="AN529" s="31" t="str">
        <f>IF(AND(D529&lt;2027,2027&lt;=Zisk!$D$10),1,IF(D529=2027,0,""))</f>
        <v/>
      </c>
      <c r="AO529" s="32" t="str">
        <f>IF(AND($D529&lt;=2027,Zisk!$D$10&gt;=2028),"x","")</f>
        <v/>
      </c>
      <c r="AP529" s="28" t="str">
        <f>IF(AND($D529&lt;=2028,Zisk!$D$10&gt;=2028),"(","")</f>
        <v/>
      </c>
      <c r="AQ529" s="28" t="str">
        <f>IF(AND($D529&lt;=2028,Zisk!$D$10&gt;=2028),"1","")</f>
        <v/>
      </c>
      <c r="AR529" s="28" t="str">
        <f>IF(AND($D529&lt;=2028,Zisk!$D$10&gt;=2028),"+","")</f>
        <v/>
      </c>
      <c r="AS529" s="30" t="str">
        <f>IF(AND($D529&lt;=2028,Zisk!$D$10&gt;=2028),VstupniParametry_SKRYT!$D$12,"")</f>
        <v/>
      </c>
      <c r="AT529" s="28" t="str">
        <f>IF(AND($D529&lt;=2028,Zisk!$D$10&gt;=2028),")","")</f>
        <v/>
      </c>
      <c r="AU529" s="31" t="str">
        <f>IF(AND(D529&lt;2028,2028&lt;=Zisk!$D$10),1,IF(D529=2028,0,""))</f>
        <v/>
      </c>
      <c r="AV529" s="32" t="str">
        <f>IF(AND($D529&lt;=2028,Zisk!$D$10&gt;=2029),"x","")</f>
        <v/>
      </c>
      <c r="AW529" s="28" t="str">
        <f>IF(AND($D529&lt;=2029,Zisk!$D$10&gt;=2029),"(","")</f>
        <v/>
      </c>
      <c r="AX529" s="28" t="str">
        <f>IF(AND($D529&lt;=2029,Zisk!$D$10&gt;=2029),"1","")</f>
        <v/>
      </c>
      <c r="AY529" s="28" t="str">
        <f>IF(AND($D529&lt;=2029,Zisk!$D$10&gt;=2029),"+","")</f>
        <v/>
      </c>
      <c r="AZ529" s="30" t="str">
        <f>IF(AND($D529&lt;=2029,Zisk!$D$10&gt;=2029),VstupniParametry_SKRYT!$D$13,"")</f>
        <v/>
      </c>
      <c r="BA529" s="28" t="str">
        <f>IF(AND($D529&lt;=2029,Zisk!$D$10&gt;=2029),")","")</f>
        <v/>
      </c>
      <c r="BB529" s="31" t="str">
        <f>IF(AND(D529&lt;2029,2029&lt;=Zisk!$D$10),1,IF(D529=2029,0,""))</f>
        <v/>
      </c>
      <c r="BC529" s="32" t="str">
        <f>IF(AND($D529&lt;=2029,Zisk!$D$10&gt;=2030),"x","")</f>
        <v/>
      </c>
      <c r="BD529" s="28" t="str">
        <f>IF(AND($D529&lt;=2030,Zisk!$D$10&gt;=2030),"(","")</f>
        <v/>
      </c>
      <c r="BE529" s="28" t="str">
        <f>IF(AND($D529&lt;=2030,Zisk!$D$10&gt;=2030),"1","")</f>
        <v/>
      </c>
      <c r="BF529" s="28" t="str">
        <f>IF(AND($D529&lt;=2030,Zisk!$D$10&gt;=2030),"+","")</f>
        <v/>
      </c>
      <c r="BG529" s="30" t="str">
        <f>IF(AND($D529&lt;=2030,Zisk!$D$10&gt;=2030),VstupniParametry_SKRYT!$D$14,"")</f>
        <v/>
      </c>
      <c r="BH529" s="28" t="str">
        <f>IF(AND($D529&lt;=2030,Zisk!$D$10&gt;=2030),")","")</f>
        <v/>
      </c>
      <c r="BI529" s="31" t="str">
        <f>IF(AND(D529&lt;2030,2030&lt;=Zisk!$D$10),1,IF(D529=2030,0,""))</f>
        <v/>
      </c>
      <c r="BJ529" s="33" t="s">
        <v>32</v>
      </c>
      <c r="BK529" s="30">
        <f t="shared" si="274"/>
        <v>1</v>
      </c>
      <c r="BL529" s="28" t="str">
        <f t="shared" si="275"/>
        <v>x</v>
      </c>
      <c r="BM529" s="34">
        <f t="shared" si="276"/>
        <v>1</v>
      </c>
      <c r="BN529" s="30" t="str">
        <f t="shared" si="277"/>
        <v>x</v>
      </c>
      <c r="BO529" s="34">
        <f t="shared" si="262"/>
        <v>1.018</v>
      </c>
      <c r="BP529" s="34" t="str">
        <f t="shared" si="263"/>
        <v/>
      </c>
      <c r="BQ529" s="34" t="str">
        <f t="shared" si="264"/>
        <v/>
      </c>
      <c r="BR529" s="34" t="str">
        <f t="shared" si="265"/>
        <v/>
      </c>
      <c r="BS529" s="34" t="str">
        <f t="shared" si="266"/>
        <v/>
      </c>
      <c r="BT529" s="34" t="str">
        <f t="shared" si="267"/>
        <v/>
      </c>
      <c r="BU529" s="34" t="str">
        <f t="shared" si="268"/>
        <v/>
      </c>
      <c r="BV529" s="34" t="str">
        <f t="shared" si="269"/>
        <v/>
      </c>
      <c r="BW529" s="34" t="str">
        <f t="shared" si="270"/>
        <v/>
      </c>
      <c r="BX529" s="34" t="str">
        <f t="shared" si="271"/>
        <v/>
      </c>
      <c r="BY529" s="34" t="str">
        <f t="shared" si="272"/>
        <v/>
      </c>
      <c r="BZ529" s="33" t="s">
        <v>32</v>
      </c>
      <c r="CA529" s="34">
        <f t="shared" si="273"/>
        <v>1.018</v>
      </c>
      <c r="CB529" s="28"/>
      <c r="CC529" s="29">
        <f>IF(D529&gt;Zisk!$D$10,"",E529*CA529)</f>
        <v>0</v>
      </c>
    </row>
    <row r="530" spans="2:81" x14ac:dyDescent="0.2">
      <c r="B530" s="35" t="str">
        <f>Zisk!B541</f>
        <v/>
      </c>
      <c r="C530" s="35">
        <f>Zisk!C541</f>
        <v>0</v>
      </c>
      <c r="D530" s="35">
        <f>Zisk!E541</f>
        <v>0</v>
      </c>
      <c r="E530" s="36">
        <f>Zisk!D541</f>
        <v>0</v>
      </c>
      <c r="F530" s="36"/>
      <c r="G530" s="35" t="str">
        <f t="shared" si="248"/>
        <v>(</v>
      </c>
      <c r="H530" s="35" t="str">
        <f t="shared" si="249"/>
        <v>1</v>
      </c>
      <c r="I530" s="35" t="str">
        <f t="shared" si="250"/>
        <v>+</v>
      </c>
      <c r="J530" s="37">
        <f>IF($D530&lt;=2021,VstupniParametry_SKRYT!$D$5,"")</f>
        <v>0.02</v>
      </c>
      <c r="K530" s="35" t="str">
        <f t="shared" si="251"/>
        <v>)</v>
      </c>
      <c r="L530" s="38">
        <f>IF($D530&lt;=2021,COUNTIF(Vypocet_SKRYT!T527:AS527,"&gt;=1"),"")</f>
        <v>0</v>
      </c>
      <c r="M530" s="39" t="str">
        <f t="shared" si="252"/>
        <v>x</v>
      </c>
      <c r="N530" s="35" t="str">
        <f t="shared" si="253"/>
        <v>(</v>
      </c>
      <c r="O530" s="35" t="str">
        <f t="shared" si="254"/>
        <v>1</v>
      </c>
      <c r="P530" s="35" t="str">
        <f t="shared" si="255"/>
        <v>+</v>
      </c>
      <c r="Q530" s="37">
        <f>IF($D530&lt;=2024,VstupniParametry_SKRYT!$D$6,"")</f>
        <v>0.06</v>
      </c>
      <c r="R530" s="35" t="str">
        <f t="shared" si="256"/>
        <v>)</v>
      </c>
      <c r="S530" s="38">
        <f>IF($D530&lt;=2024,COUNTIFS(Vypocet_SKRYT!AT527:AV527,"&gt;=1"),"")</f>
        <v>0</v>
      </c>
      <c r="T530" s="39" t="str">
        <f t="shared" si="257"/>
        <v>x</v>
      </c>
      <c r="U530" s="35" t="str">
        <f t="shared" si="258"/>
        <v>(</v>
      </c>
      <c r="V530" s="35" t="str">
        <f t="shared" si="259"/>
        <v>1</v>
      </c>
      <c r="W530" s="35" t="str">
        <f t="shared" si="260"/>
        <v>+</v>
      </c>
      <c r="X530" s="37">
        <f>IF($D530&lt;=2025,VstupniParametry_SKRYT!$D$9,"")</f>
        <v>1.7999999999999999E-2</v>
      </c>
      <c r="Y530" s="35" t="str">
        <f t="shared" si="261"/>
        <v>)</v>
      </c>
      <c r="Z530" s="38">
        <f>IF(AND(D530&lt;2025,2025&lt;=Zisk!$D$10),1,IF(D530=2025,0,""))</f>
        <v>1</v>
      </c>
      <c r="AA530" s="39" t="str">
        <f>IF(AND($D530&lt;=2025,Zisk!$D$10&gt;=2026),"x","")</f>
        <v/>
      </c>
      <c r="AB530" s="35" t="str">
        <f>IF(AND($D530&lt;=2026,Zisk!$D$10&gt;=2026),"(","")</f>
        <v/>
      </c>
      <c r="AC530" s="35" t="str">
        <f>IF(AND($D530&lt;=2026,Zisk!$D$10&gt;=2026),"1","")</f>
        <v/>
      </c>
      <c r="AD530" s="35" t="str">
        <f>IF(AND($D530&lt;=2026,Zisk!$D$10&gt;=2026),"+","")</f>
        <v/>
      </c>
      <c r="AE530" s="37" t="str">
        <f>IF(AND($D530&lt;=2026,Zisk!$D$10&gt;=2026),VstupniParametry_SKRYT!$D$10,"")</f>
        <v/>
      </c>
      <c r="AF530" s="35" t="str">
        <f>IF(AND($D530&lt;=2026,Zisk!$D$10&gt;=2026),")","")</f>
        <v/>
      </c>
      <c r="AG530" s="38" t="str">
        <f>IF(AND(D530&lt;2026,2026&lt;=Zisk!$D$10),1,IF(D530=2026,0,""))</f>
        <v/>
      </c>
      <c r="AH530" s="39" t="str">
        <f>IF(AND($D530&lt;=2026,Zisk!$D$10&gt;=2027),"x","")</f>
        <v/>
      </c>
      <c r="AI530" s="35" t="str">
        <f>IF(AND($D530&lt;=2027,Zisk!$D$10&gt;=2027),"(","")</f>
        <v/>
      </c>
      <c r="AJ530" s="35" t="str">
        <f>IF(AND($D530&lt;=2027,Zisk!$D$10&gt;=2027),"1","")</f>
        <v/>
      </c>
      <c r="AK530" s="35" t="str">
        <f>IF(AND($D530&lt;=2027,Zisk!$D$10&gt;=2027),"+","")</f>
        <v/>
      </c>
      <c r="AL530" s="37" t="str">
        <f>IF(AND($D530&lt;=2027,Zisk!$D$10&gt;=2027),VstupniParametry_SKRYT!$D$11,"")</f>
        <v/>
      </c>
      <c r="AM530" s="35" t="str">
        <f>IF(AND($D530&lt;=2027,Zisk!$D$10&gt;=2027),")","")</f>
        <v/>
      </c>
      <c r="AN530" s="38" t="str">
        <f>IF(AND(D530&lt;2027,2027&lt;=Zisk!$D$10),1,IF(D530=2027,0,""))</f>
        <v/>
      </c>
      <c r="AO530" s="39" t="str">
        <f>IF(AND($D530&lt;=2027,Zisk!$D$10&gt;=2028),"x","")</f>
        <v/>
      </c>
      <c r="AP530" s="35" t="str">
        <f>IF(AND($D530&lt;=2028,Zisk!$D$10&gt;=2028),"(","")</f>
        <v/>
      </c>
      <c r="AQ530" s="35" t="str">
        <f>IF(AND($D530&lt;=2028,Zisk!$D$10&gt;=2028),"1","")</f>
        <v/>
      </c>
      <c r="AR530" s="35" t="str">
        <f>IF(AND($D530&lt;=2028,Zisk!$D$10&gt;=2028),"+","")</f>
        <v/>
      </c>
      <c r="AS530" s="37" t="str">
        <f>IF(AND($D530&lt;=2028,Zisk!$D$10&gt;=2028),VstupniParametry_SKRYT!$D$12,"")</f>
        <v/>
      </c>
      <c r="AT530" s="35" t="str">
        <f>IF(AND($D530&lt;=2028,Zisk!$D$10&gt;=2028),")","")</f>
        <v/>
      </c>
      <c r="AU530" s="38" t="str">
        <f>IF(AND(D530&lt;2028,2028&lt;=Zisk!$D$10),1,IF(D530=2028,0,""))</f>
        <v/>
      </c>
      <c r="AV530" s="39" t="str">
        <f>IF(AND($D530&lt;=2028,Zisk!$D$10&gt;=2029),"x","")</f>
        <v/>
      </c>
      <c r="AW530" s="35" t="str">
        <f>IF(AND($D530&lt;=2029,Zisk!$D$10&gt;=2029),"(","")</f>
        <v/>
      </c>
      <c r="AX530" s="35" t="str">
        <f>IF(AND($D530&lt;=2029,Zisk!$D$10&gt;=2029),"1","")</f>
        <v/>
      </c>
      <c r="AY530" s="35" t="str">
        <f>IF(AND($D530&lt;=2029,Zisk!$D$10&gt;=2029),"+","")</f>
        <v/>
      </c>
      <c r="AZ530" s="37" t="str">
        <f>IF(AND($D530&lt;=2029,Zisk!$D$10&gt;=2029),VstupniParametry_SKRYT!$D$13,"")</f>
        <v/>
      </c>
      <c r="BA530" s="35" t="str">
        <f>IF(AND($D530&lt;=2029,Zisk!$D$10&gt;=2029),")","")</f>
        <v/>
      </c>
      <c r="BB530" s="38" t="str">
        <f>IF(AND(D530&lt;2029,2029&lt;=Zisk!$D$10),1,IF(D530=2029,0,""))</f>
        <v/>
      </c>
      <c r="BC530" s="39" t="str">
        <f>IF(AND($D530&lt;=2029,Zisk!$D$10&gt;=2030),"x","")</f>
        <v/>
      </c>
      <c r="BD530" s="35" t="str">
        <f>IF(AND($D530&lt;=2030,Zisk!$D$10&gt;=2030),"(","")</f>
        <v/>
      </c>
      <c r="BE530" s="35" t="str">
        <f>IF(AND($D530&lt;=2030,Zisk!$D$10&gt;=2030),"1","")</f>
        <v/>
      </c>
      <c r="BF530" s="35" t="str">
        <f>IF(AND($D530&lt;=2030,Zisk!$D$10&gt;=2030),"+","")</f>
        <v/>
      </c>
      <c r="BG530" s="37" t="str">
        <f>IF(AND($D530&lt;=2030,Zisk!$D$10&gt;=2030),VstupniParametry_SKRYT!$D$14,"")</f>
        <v/>
      </c>
      <c r="BH530" s="35" t="str">
        <f>IF(AND($D530&lt;=2030,Zisk!$D$10&gt;=2030),")","")</f>
        <v/>
      </c>
      <c r="BI530" s="38" t="str">
        <f>IF(AND(D530&lt;2030,2030&lt;=Zisk!$D$10),1,IF(D530=2030,0,""))</f>
        <v/>
      </c>
      <c r="BJ530" s="40" t="s">
        <v>32</v>
      </c>
      <c r="BK530" s="37">
        <f t="shared" si="274"/>
        <v>1</v>
      </c>
      <c r="BL530" s="35" t="str">
        <f t="shared" si="275"/>
        <v>x</v>
      </c>
      <c r="BM530" s="41">
        <f t="shared" si="276"/>
        <v>1</v>
      </c>
      <c r="BN530" s="37" t="str">
        <f t="shared" si="277"/>
        <v>x</v>
      </c>
      <c r="BO530" s="41">
        <f t="shared" si="262"/>
        <v>1.018</v>
      </c>
      <c r="BP530" s="41" t="str">
        <f t="shared" si="263"/>
        <v/>
      </c>
      <c r="BQ530" s="41" t="str">
        <f t="shared" si="264"/>
        <v/>
      </c>
      <c r="BR530" s="41" t="str">
        <f t="shared" si="265"/>
        <v/>
      </c>
      <c r="BS530" s="41" t="str">
        <f t="shared" si="266"/>
        <v/>
      </c>
      <c r="BT530" s="41" t="str">
        <f t="shared" si="267"/>
        <v/>
      </c>
      <c r="BU530" s="41" t="str">
        <f t="shared" si="268"/>
        <v/>
      </c>
      <c r="BV530" s="41" t="str">
        <f t="shared" si="269"/>
        <v/>
      </c>
      <c r="BW530" s="41" t="str">
        <f t="shared" si="270"/>
        <v/>
      </c>
      <c r="BX530" s="41" t="str">
        <f t="shared" si="271"/>
        <v/>
      </c>
      <c r="BY530" s="41" t="str">
        <f t="shared" si="272"/>
        <v/>
      </c>
      <c r="BZ530" s="40" t="s">
        <v>32</v>
      </c>
      <c r="CA530" s="41">
        <f t="shared" si="273"/>
        <v>1.018</v>
      </c>
      <c r="CB530" s="35"/>
      <c r="CC530" s="36">
        <f>IF(D530&gt;Zisk!$D$10,"",E530*CA530)</f>
        <v>0</v>
      </c>
    </row>
    <row r="531" spans="2:81" x14ac:dyDescent="0.2">
      <c r="B531" s="28" t="str">
        <f>Zisk!B542</f>
        <v/>
      </c>
      <c r="C531" s="28">
        <f>Zisk!C542</f>
        <v>0</v>
      </c>
      <c r="D531" s="28">
        <f>Zisk!E542</f>
        <v>0</v>
      </c>
      <c r="E531" s="29">
        <f>Zisk!D542</f>
        <v>0</v>
      </c>
      <c r="F531" s="29"/>
      <c r="G531" s="28" t="str">
        <f t="shared" si="248"/>
        <v>(</v>
      </c>
      <c r="H531" s="28" t="str">
        <f t="shared" si="249"/>
        <v>1</v>
      </c>
      <c r="I531" s="28" t="str">
        <f t="shared" si="250"/>
        <v>+</v>
      </c>
      <c r="J531" s="30">
        <f>IF($D531&lt;=2021,VstupniParametry_SKRYT!$D$5,"")</f>
        <v>0.02</v>
      </c>
      <c r="K531" s="28" t="str">
        <f t="shared" si="251"/>
        <v>)</v>
      </c>
      <c r="L531" s="31">
        <f>IF($D531&lt;=2021,COUNTIF(Vypocet_SKRYT!T528:AS528,"&gt;=1"),"")</f>
        <v>0</v>
      </c>
      <c r="M531" s="32" t="str">
        <f t="shared" si="252"/>
        <v>x</v>
      </c>
      <c r="N531" s="28" t="str">
        <f t="shared" si="253"/>
        <v>(</v>
      </c>
      <c r="O531" s="28" t="str">
        <f t="shared" si="254"/>
        <v>1</v>
      </c>
      <c r="P531" s="28" t="str">
        <f t="shared" si="255"/>
        <v>+</v>
      </c>
      <c r="Q531" s="30">
        <f>IF($D531&lt;=2024,VstupniParametry_SKRYT!$D$6,"")</f>
        <v>0.06</v>
      </c>
      <c r="R531" s="28" t="str">
        <f t="shared" si="256"/>
        <v>)</v>
      </c>
      <c r="S531" s="31">
        <f>IF($D531&lt;=2024,COUNTIFS(Vypocet_SKRYT!AT528:AV528,"&gt;=1"),"")</f>
        <v>0</v>
      </c>
      <c r="T531" s="32" t="str">
        <f t="shared" si="257"/>
        <v>x</v>
      </c>
      <c r="U531" s="28" t="str">
        <f t="shared" si="258"/>
        <v>(</v>
      </c>
      <c r="V531" s="28" t="str">
        <f t="shared" si="259"/>
        <v>1</v>
      </c>
      <c r="W531" s="28" t="str">
        <f t="shared" si="260"/>
        <v>+</v>
      </c>
      <c r="X531" s="30">
        <f>IF($D531&lt;=2025,VstupniParametry_SKRYT!$D$9,"")</f>
        <v>1.7999999999999999E-2</v>
      </c>
      <c r="Y531" s="28" t="str">
        <f t="shared" si="261"/>
        <v>)</v>
      </c>
      <c r="Z531" s="31">
        <f>IF(AND(D531&lt;2025,2025&lt;=Zisk!$D$10),1,IF(D531=2025,0,""))</f>
        <v>1</v>
      </c>
      <c r="AA531" s="32" t="str">
        <f>IF(AND($D531&lt;=2025,Zisk!$D$10&gt;=2026),"x","")</f>
        <v/>
      </c>
      <c r="AB531" s="28" t="str">
        <f>IF(AND($D531&lt;=2026,Zisk!$D$10&gt;=2026),"(","")</f>
        <v/>
      </c>
      <c r="AC531" s="28" t="str">
        <f>IF(AND($D531&lt;=2026,Zisk!$D$10&gt;=2026),"1","")</f>
        <v/>
      </c>
      <c r="AD531" s="28" t="str">
        <f>IF(AND($D531&lt;=2026,Zisk!$D$10&gt;=2026),"+","")</f>
        <v/>
      </c>
      <c r="AE531" s="30" t="str">
        <f>IF(AND($D531&lt;=2026,Zisk!$D$10&gt;=2026),VstupniParametry_SKRYT!$D$10,"")</f>
        <v/>
      </c>
      <c r="AF531" s="28" t="str">
        <f>IF(AND($D531&lt;=2026,Zisk!$D$10&gt;=2026),")","")</f>
        <v/>
      </c>
      <c r="AG531" s="31" t="str">
        <f>IF(AND(D531&lt;2026,2026&lt;=Zisk!$D$10),1,IF(D531=2026,0,""))</f>
        <v/>
      </c>
      <c r="AH531" s="32" t="str">
        <f>IF(AND($D531&lt;=2026,Zisk!$D$10&gt;=2027),"x","")</f>
        <v/>
      </c>
      <c r="AI531" s="28" t="str">
        <f>IF(AND($D531&lt;=2027,Zisk!$D$10&gt;=2027),"(","")</f>
        <v/>
      </c>
      <c r="AJ531" s="28" t="str">
        <f>IF(AND($D531&lt;=2027,Zisk!$D$10&gt;=2027),"1","")</f>
        <v/>
      </c>
      <c r="AK531" s="28" t="str">
        <f>IF(AND($D531&lt;=2027,Zisk!$D$10&gt;=2027),"+","")</f>
        <v/>
      </c>
      <c r="AL531" s="30" t="str">
        <f>IF(AND($D531&lt;=2027,Zisk!$D$10&gt;=2027),VstupniParametry_SKRYT!$D$11,"")</f>
        <v/>
      </c>
      <c r="AM531" s="28" t="str">
        <f>IF(AND($D531&lt;=2027,Zisk!$D$10&gt;=2027),")","")</f>
        <v/>
      </c>
      <c r="AN531" s="31" t="str">
        <f>IF(AND(D531&lt;2027,2027&lt;=Zisk!$D$10),1,IF(D531=2027,0,""))</f>
        <v/>
      </c>
      <c r="AO531" s="32" t="str">
        <f>IF(AND($D531&lt;=2027,Zisk!$D$10&gt;=2028),"x","")</f>
        <v/>
      </c>
      <c r="AP531" s="28" t="str">
        <f>IF(AND($D531&lt;=2028,Zisk!$D$10&gt;=2028),"(","")</f>
        <v/>
      </c>
      <c r="AQ531" s="28" t="str">
        <f>IF(AND($D531&lt;=2028,Zisk!$D$10&gt;=2028),"1","")</f>
        <v/>
      </c>
      <c r="AR531" s="28" t="str">
        <f>IF(AND($D531&lt;=2028,Zisk!$D$10&gt;=2028),"+","")</f>
        <v/>
      </c>
      <c r="AS531" s="30" t="str">
        <f>IF(AND($D531&lt;=2028,Zisk!$D$10&gt;=2028),VstupniParametry_SKRYT!$D$12,"")</f>
        <v/>
      </c>
      <c r="AT531" s="28" t="str">
        <f>IF(AND($D531&lt;=2028,Zisk!$D$10&gt;=2028),")","")</f>
        <v/>
      </c>
      <c r="AU531" s="31" t="str">
        <f>IF(AND(D531&lt;2028,2028&lt;=Zisk!$D$10),1,IF(D531=2028,0,""))</f>
        <v/>
      </c>
      <c r="AV531" s="32" t="str">
        <f>IF(AND($D531&lt;=2028,Zisk!$D$10&gt;=2029),"x","")</f>
        <v/>
      </c>
      <c r="AW531" s="28" t="str">
        <f>IF(AND($D531&lt;=2029,Zisk!$D$10&gt;=2029),"(","")</f>
        <v/>
      </c>
      <c r="AX531" s="28" t="str">
        <f>IF(AND($D531&lt;=2029,Zisk!$D$10&gt;=2029),"1","")</f>
        <v/>
      </c>
      <c r="AY531" s="28" t="str">
        <f>IF(AND($D531&lt;=2029,Zisk!$D$10&gt;=2029),"+","")</f>
        <v/>
      </c>
      <c r="AZ531" s="30" t="str">
        <f>IF(AND($D531&lt;=2029,Zisk!$D$10&gt;=2029),VstupniParametry_SKRYT!$D$13,"")</f>
        <v/>
      </c>
      <c r="BA531" s="28" t="str">
        <f>IF(AND($D531&lt;=2029,Zisk!$D$10&gt;=2029),")","")</f>
        <v/>
      </c>
      <c r="BB531" s="31" t="str">
        <f>IF(AND(D531&lt;2029,2029&lt;=Zisk!$D$10),1,IF(D531=2029,0,""))</f>
        <v/>
      </c>
      <c r="BC531" s="32" t="str">
        <f>IF(AND($D531&lt;=2029,Zisk!$D$10&gt;=2030),"x","")</f>
        <v/>
      </c>
      <c r="BD531" s="28" t="str">
        <f>IF(AND($D531&lt;=2030,Zisk!$D$10&gt;=2030),"(","")</f>
        <v/>
      </c>
      <c r="BE531" s="28" t="str">
        <f>IF(AND($D531&lt;=2030,Zisk!$D$10&gt;=2030),"1","")</f>
        <v/>
      </c>
      <c r="BF531" s="28" t="str">
        <f>IF(AND($D531&lt;=2030,Zisk!$D$10&gt;=2030),"+","")</f>
        <v/>
      </c>
      <c r="BG531" s="30" t="str">
        <f>IF(AND($D531&lt;=2030,Zisk!$D$10&gt;=2030),VstupniParametry_SKRYT!$D$14,"")</f>
        <v/>
      </c>
      <c r="BH531" s="28" t="str">
        <f>IF(AND($D531&lt;=2030,Zisk!$D$10&gt;=2030),")","")</f>
        <v/>
      </c>
      <c r="BI531" s="31" t="str">
        <f>IF(AND(D531&lt;2030,2030&lt;=Zisk!$D$10),1,IF(D531=2030,0,""))</f>
        <v/>
      </c>
      <c r="BJ531" s="33" t="s">
        <v>32</v>
      </c>
      <c r="BK531" s="30">
        <f t="shared" si="274"/>
        <v>1</v>
      </c>
      <c r="BL531" s="28" t="str">
        <f t="shared" si="275"/>
        <v>x</v>
      </c>
      <c r="BM531" s="34">
        <f t="shared" si="276"/>
        <v>1</v>
      </c>
      <c r="BN531" s="30" t="str">
        <f t="shared" si="277"/>
        <v>x</v>
      </c>
      <c r="BO531" s="34">
        <f t="shared" si="262"/>
        <v>1.018</v>
      </c>
      <c r="BP531" s="34" t="str">
        <f t="shared" si="263"/>
        <v/>
      </c>
      <c r="BQ531" s="34" t="str">
        <f t="shared" si="264"/>
        <v/>
      </c>
      <c r="BR531" s="34" t="str">
        <f t="shared" si="265"/>
        <v/>
      </c>
      <c r="BS531" s="34" t="str">
        <f t="shared" si="266"/>
        <v/>
      </c>
      <c r="BT531" s="34" t="str">
        <f t="shared" si="267"/>
        <v/>
      </c>
      <c r="BU531" s="34" t="str">
        <f t="shared" si="268"/>
        <v/>
      </c>
      <c r="BV531" s="34" t="str">
        <f t="shared" si="269"/>
        <v/>
      </c>
      <c r="BW531" s="34" t="str">
        <f t="shared" si="270"/>
        <v/>
      </c>
      <c r="BX531" s="34" t="str">
        <f t="shared" si="271"/>
        <v/>
      </c>
      <c r="BY531" s="34" t="str">
        <f t="shared" si="272"/>
        <v/>
      </c>
      <c r="BZ531" s="33" t="s">
        <v>32</v>
      </c>
      <c r="CA531" s="34">
        <f t="shared" si="273"/>
        <v>1.018</v>
      </c>
      <c r="CB531" s="28"/>
      <c r="CC531" s="29">
        <f>IF(D531&gt;Zisk!$D$10,"",E531*CA531)</f>
        <v>0</v>
      </c>
    </row>
    <row r="532" spans="2:81" x14ac:dyDescent="0.2">
      <c r="B532" s="35" t="str">
        <f>Zisk!B543</f>
        <v/>
      </c>
      <c r="C532" s="35">
        <f>Zisk!C543</f>
        <v>0</v>
      </c>
      <c r="D532" s="35">
        <f>Zisk!E543</f>
        <v>0</v>
      </c>
      <c r="E532" s="36">
        <f>Zisk!D543</f>
        <v>0</v>
      </c>
      <c r="F532" s="36"/>
      <c r="G532" s="35" t="str">
        <f t="shared" si="248"/>
        <v>(</v>
      </c>
      <c r="H532" s="35" t="str">
        <f t="shared" si="249"/>
        <v>1</v>
      </c>
      <c r="I532" s="35" t="str">
        <f t="shared" si="250"/>
        <v>+</v>
      </c>
      <c r="J532" s="37">
        <f>IF($D532&lt;=2021,VstupniParametry_SKRYT!$D$5,"")</f>
        <v>0.02</v>
      </c>
      <c r="K532" s="35" t="str">
        <f t="shared" si="251"/>
        <v>)</v>
      </c>
      <c r="L532" s="38">
        <f>IF($D532&lt;=2021,COUNTIF(Vypocet_SKRYT!T529:AS529,"&gt;=1"),"")</f>
        <v>0</v>
      </c>
      <c r="M532" s="39" t="str">
        <f t="shared" si="252"/>
        <v>x</v>
      </c>
      <c r="N532" s="35" t="str">
        <f t="shared" si="253"/>
        <v>(</v>
      </c>
      <c r="O532" s="35" t="str">
        <f t="shared" si="254"/>
        <v>1</v>
      </c>
      <c r="P532" s="35" t="str">
        <f t="shared" si="255"/>
        <v>+</v>
      </c>
      <c r="Q532" s="37">
        <f>IF($D532&lt;=2024,VstupniParametry_SKRYT!$D$6,"")</f>
        <v>0.06</v>
      </c>
      <c r="R532" s="35" t="str">
        <f t="shared" si="256"/>
        <v>)</v>
      </c>
      <c r="S532" s="38">
        <f>IF($D532&lt;=2024,COUNTIFS(Vypocet_SKRYT!AT529:AV529,"&gt;=1"),"")</f>
        <v>0</v>
      </c>
      <c r="T532" s="39" t="str">
        <f t="shared" si="257"/>
        <v>x</v>
      </c>
      <c r="U532" s="35" t="str">
        <f t="shared" si="258"/>
        <v>(</v>
      </c>
      <c r="V532" s="35" t="str">
        <f t="shared" si="259"/>
        <v>1</v>
      </c>
      <c r="W532" s="35" t="str">
        <f t="shared" si="260"/>
        <v>+</v>
      </c>
      <c r="X532" s="37">
        <f>IF($D532&lt;=2025,VstupniParametry_SKRYT!$D$9,"")</f>
        <v>1.7999999999999999E-2</v>
      </c>
      <c r="Y532" s="35" t="str">
        <f t="shared" si="261"/>
        <v>)</v>
      </c>
      <c r="Z532" s="38">
        <f>IF(AND(D532&lt;2025,2025&lt;=Zisk!$D$10),1,IF(D532=2025,0,""))</f>
        <v>1</v>
      </c>
      <c r="AA532" s="39" t="str">
        <f>IF(AND($D532&lt;=2025,Zisk!$D$10&gt;=2026),"x","")</f>
        <v/>
      </c>
      <c r="AB532" s="35" t="str">
        <f>IF(AND($D532&lt;=2026,Zisk!$D$10&gt;=2026),"(","")</f>
        <v/>
      </c>
      <c r="AC532" s="35" t="str">
        <f>IF(AND($D532&lt;=2026,Zisk!$D$10&gt;=2026),"1","")</f>
        <v/>
      </c>
      <c r="AD532" s="35" t="str">
        <f>IF(AND($D532&lt;=2026,Zisk!$D$10&gt;=2026),"+","")</f>
        <v/>
      </c>
      <c r="AE532" s="37" t="str">
        <f>IF(AND($D532&lt;=2026,Zisk!$D$10&gt;=2026),VstupniParametry_SKRYT!$D$10,"")</f>
        <v/>
      </c>
      <c r="AF532" s="35" t="str">
        <f>IF(AND($D532&lt;=2026,Zisk!$D$10&gt;=2026),")","")</f>
        <v/>
      </c>
      <c r="AG532" s="38" t="str">
        <f>IF(AND(D532&lt;2026,2026&lt;=Zisk!$D$10),1,IF(D532=2026,0,""))</f>
        <v/>
      </c>
      <c r="AH532" s="39" t="str">
        <f>IF(AND($D532&lt;=2026,Zisk!$D$10&gt;=2027),"x","")</f>
        <v/>
      </c>
      <c r="AI532" s="35" t="str">
        <f>IF(AND($D532&lt;=2027,Zisk!$D$10&gt;=2027),"(","")</f>
        <v/>
      </c>
      <c r="AJ532" s="35" t="str">
        <f>IF(AND($D532&lt;=2027,Zisk!$D$10&gt;=2027),"1","")</f>
        <v/>
      </c>
      <c r="AK532" s="35" t="str">
        <f>IF(AND($D532&lt;=2027,Zisk!$D$10&gt;=2027),"+","")</f>
        <v/>
      </c>
      <c r="AL532" s="37" t="str">
        <f>IF(AND($D532&lt;=2027,Zisk!$D$10&gt;=2027),VstupniParametry_SKRYT!$D$11,"")</f>
        <v/>
      </c>
      <c r="AM532" s="35" t="str">
        <f>IF(AND($D532&lt;=2027,Zisk!$D$10&gt;=2027),")","")</f>
        <v/>
      </c>
      <c r="AN532" s="38" t="str">
        <f>IF(AND(D532&lt;2027,2027&lt;=Zisk!$D$10),1,IF(D532=2027,0,""))</f>
        <v/>
      </c>
      <c r="AO532" s="39" t="str">
        <f>IF(AND($D532&lt;=2027,Zisk!$D$10&gt;=2028),"x","")</f>
        <v/>
      </c>
      <c r="AP532" s="35" t="str">
        <f>IF(AND($D532&lt;=2028,Zisk!$D$10&gt;=2028),"(","")</f>
        <v/>
      </c>
      <c r="AQ532" s="35" t="str">
        <f>IF(AND($D532&lt;=2028,Zisk!$D$10&gt;=2028),"1","")</f>
        <v/>
      </c>
      <c r="AR532" s="35" t="str">
        <f>IF(AND($D532&lt;=2028,Zisk!$D$10&gt;=2028),"+","")</f>
        <v/>
      </c>
      <c r="AS532" s="37" t="str">
        <f>IF(AND($D532&lt;=2028,Zisk!$D$10&gt;=2028),VstupniParametry_SKRYT!$D$12,"")</f>
        <v/>
      </c>
      <c r="AT532" s="35" t="str">
        <f>IF(AND($D532&lt;=2028,Zisk!$D$10&gt;=2028),")","")</f>
        <v/>
      </c>
      <c r="AU532" s="38" t="str">
        <f>IF(AND(D532&lt;2028,2028&lt;=Zisk!$D$10),1,IF(D532=2028,0,""))</f>
        <v/>
      </c>
      <c r="AV532" s="39" t="str">
        <f>IF(AND($D532&lt;=2028,Zisk!$D$10&gt;=2029),"x","")</f>
        <v/>
      </c>
      <c r="AW532" s="35" t="str">
        <f>IF(AND($D532&lt;=2029,Zisk!$D$10&gt;=2029),"(","")</f>
        <v/>
      </c>
      <c r="AX532" s="35" t="str">
        <f>IF(AND($D532&lt;=2029,Zisk!$D$10&gt;=2029),"1","")</f>
        <v/>
      </c>
      <c r="AY532" s="35" t="str">
        <f>IF(AND($D532&lt;=2029,Zisk!$D$10&gt;=2029),"+","")</f>
        <v/>
      </c>
      <c r="AZ532" s="37" t="str">
        <f>IF(AND($D532&lt;=2029,Zisk!$D$10&gt;=2029),VstupniParametry_SKRYT!$D$13,"")</f>
        <v/>
      </c>
      <c r="BA532" s="35" t="str">
        <f>IF(AND($D532&lt;=2029,Zisk!$D$10&gt;=2029),")","")</f>
        <v/>
      </c>
      <c r="BB532" s="38" t="str">
        <f>IF(AND(D532&lt;2029,2029&lt;=Zisk!$D$10),1,IF(D532=2029,0,""))</f>
        <v/>
      </c>
      <c r="BC532" s="39" t="str">
        <f>IF(AND($D532&lt;=2029,Zisk!$D$10&gt;=2030),"x","")</f>
        <v/>
      </c>
      <c r="BD532" s="35" t="str">
        <f>IF(AND($D532&lt;=2030,Zisk!$D$10&gt;=2030),"(","")</f>
        <v/>
      </c>
      <c r="BE532" s="35" t="str">
        <f>IF(AND($D532&lt;=2030,Zisk!$D$10&gt;=2030),"1","")</f>
        <v/>
      </c>
      <c r="BF532" s="35" t="str">
        <f>IF(AND($D532&lt;=2030,Zisk!$D$10&gt;=2030),"+","")</f>
        <v/>
      </c>
      <c r="BG532" s="37" t="str">
        <f>IF(AND($D532&lt;=2030,Zisk!$D$10&gt;=2030),VstupniParametry_SKRYT!$D$14,"")</f>
        <v/>
      </c>
      <c r="BH532" s="35" t="str">
        <f>IF(AND($D532&lt;=2030,Zisk!$D$10&gt;=2030),")","")</f>
        <v/>
      </c>
      <c r="BI532" s="38" t="str">
        <f>IF(AND(D532&lt;2030,2030&lt;=Zisk!$D$10),1,IF(D532=2030,0,""))</f>
        <v/>
      </c>
      <c r="BJ532" s="40" t="s">
        <v>32</v>
      </c>
      <c r="BK532" s="37">
        <f t="shared" si="274"/>
        <v>1</v>
      </c>
      <c r="BL532" s="35" t="str">
        <f t="shared" si="275"/>
        <v>x</v>
      </c>
      <c r="BM532" s="41">
        <f t="shared" si="276"/>
        <v>1</v>
      </c>
      <c r="BN532" s="37" t="str">
        <f t="shared" si="277"/>
        <v>x</v>
      </c>
      <c r="BO532" s="41">
        <f t="shared" si="262"/>
        <v>1.018</v>
      </c>
      <c r="BP532" s="41" t="str">
        <f t="shared" si="263"/>
        <v/>
      </c>
      <c r="BQ532" s="41" t="str">
        <f t="shared" si="264"/>
        <v/>
      </c>
      <c r="BR532" s="41" t="str">
        <f t="shared" si="265"/>
        <v/>
      </c>
      <c r="BS532" s="41" t="str">
        <f t="shared" si="266"/>
        <v/>
      </c>
      <c r="BT532" s="41" t="str">
        <f t="shared" si="267"/>
        <v/>
      </c>
      <c r="BU532" s="41" t="str">
        <f t="shared" si="268"/>
        <v/>
      </c>
      <c r="BV532" s="41" t="str">
        <f t="shared" si="269"/>
        <v/>
      </c>
      <c r="BW532" s="41" t="str">
        <f t="shared" si="270"/>
        <v/>
      </c>
      <c r="BX532" s="41" t="str">
        <f t="shared" si="271"/>
        <v/>
      </c>
      <c r="BY532" s="41" t="str">
        <f t="shared" si="272"/>
        <v/>
      </c>
      <c r="BZ532" s="40" t="s">
        <v>32</v>
      </c>
      <c r="CA532" s="41">
        <f t="shared" si="273"/>
        <v>1.018</v>
      </c>
      <c r="CB532" s="35"/>
      <c r="CC532" s="36">
        <f>IF(D532&gt;Zisk!$D$10,"",E532*CA532)</f>
        <v>0</v>
      </c>
    </row>
    <row r="533" spans="2:81" x14ac:dyDescent="0.2">
      <c r="B533" s="28" t="str">
        <f>Zisk!B544</f>
        <v/>
      </c>
      <c r="C533" s="28">
        <f>Zisk!C544</f>
        <v>0</v>
      </c>
      <c r="D533" s="28">
        <f>Zisk!E544</f>
        <v>0</v>
      </c>
      <c r="E533" s="29">
        <f>Zisk!D544</f>
        <v>0</v>
      </c>
      <c r="F533" s="29"/>
      <c r="G533" s="28" t="str">
        <f t="shared" si="248"/>
        <v>(</v>
      </c>
      <c r="H533" s="28" t="str">
        <f t="shared" si="249"/>
        <v>1</v>
      </c>
      <c r="I533" s="28" t="str">
        <f t="shared" si="250"/>
        <v>+</v>
      </c>
      <c r="J533" s="30">
        <f>IF($D533&lt;=2021,VstupniParametry_SKRYT!$D$5,"")</f>
        <v>0.02</v>
      </c>
      <c r="K533" s="28" t="str">
        <f t="shared" si="251"/>
        <v>)</v>
      </c>
      <c r="L533" s="31">
        <f>IF($D533&lt;=2021,COUNTIF(Vypocet_SKRYT!T530:AS530,"&gt;=1"),"")</f>
        <v>0</v>
      </c>
      <c r="M533" s="32" t="str">
        <f t="shared" si="252"/>
        <v>x</v>
      </c>
      <c r="N533" s="28" t="str">
        <f t="shared" si="253"/>
        <v>(</v>
      </c>
      <c r="O533" s="28" t="str">
        <f t="shared" si="254"/>
        <v>1</v>
      </c>
      <c r="P533" s="28" t="str">
        <f t="shared" si="255"/>
        <v>+</v>
      </c>
      <c r="Q533" s="30">
        <f>IF($D533&lt;=2024,VstupniParametry_SKRYT!$D$6,"")</f>
        <v>0.06</v>
      </c>
      <c r="R533" s="28" t="str">
        <f t="shared" si="256"/>
        <v>)</v>
      </c>
      <c r="S533" s="31">
        <f>IF($D533&lt;=2024,COUNTIFS(Vypocet_SKRYT!AT530:AV530,"&gt;=1"),"")</f>
        <v>0</v>
      </c>
      <c r="T533" s="32" t="str">
        <f t="shared" si="257"/>
        <v>x</v>
      </c>
      <c r="U533" s="28" t="str">
        <f t="shared" si="258"/>
        <v>(</v>
      </c>
      <c r="V533" s="28" t="str">
        <f t="shared" si="259"/>
        <v>1</v>
      </c>
      <c r="W533" s="28" t="str">
        <f t="shared" si="260"/>
        <v>+</v>
      </c>
      <c r="X533" s="30">
        <f>IF($D533&lt;=2025,VstupniParametry_SKRYT!$D$9,"")</f>
        <v>1.7999999999999999E-2</v>
      </c>
      <c r="Y533" s="28" t="str">
        <f t="shared" si="261"/>
        <v>)</v>
      </c>
      <c r="Z533" s="31">
        <f>IF(AND(D533&lt;2025,2025&lt;=Zisk!$D$10),1,IF(D533=2025,0,""))</f>
        <v>1</v>
      </c>
      <c r="AA533" s="32" t="str">
        <f>IF(AND($D533&lt;=2025,Zisk!$D$10&gt;=2026),"x","")</f>
        <v/>
      </c>
      <c r="AB533" s="28" t="str">
        <f>IF(AND($D533&lt;=2026,Zisk!$D$10&gt;=2026),"(","")</f>
        <v/>
      </c>
      <c r="AC533" s="28" t="str">
        <f>IF(AND($D533&lt;=2026,Zisk!$D$10&gt;=2026),"1","")</f>
        <v/>
      </c>
      <c r="AD533" s="28" t="str">
        <f>IF(AND($D533&lt;=2026,Zisk!$D$10&gt;=2026),"+","")</f>
        <v/>
      </c>
      <c r="AE533" s="30" t="str">
        <f>IF(AND($D533&lt;=2026,Zisk!$D$10&gt;=2026),VstupniParametry_SKRYT!$D$10,"")</f>
        <v/>
      </c>
      <c r="AF533" s="28" t="str">
        <f>IF(AND($D533&lt;=2026,Zisk!$D$10&gt;=2026),")","")</f>
        <v/>
      </c>
      <c r="AG533" s="31" t="str">
        <f>IF(AND(D533&lt;2026,2026&lt;=Zisk!$D$10),1,IF(D533=2026,0,""))</f>
        <v/>
      </c>
      <c r="AH533" s="32" t="str">
        <f>IF(AND($D533&lt;=2026,Zisk!$D$10&gt;=2027),"x","")</f>
        <v/>
      </c>
      <c r="AI533" s="28" t="str">
        <f>IF(AND($D533&lt;=2027,Zisk!$D$10&gt;=2027),"(","")</f>
        <v/>
      </c>
      <c r="AJ533" s="28" t="str">
        <f>IF(AND($D533&lt;=2027,Zisk!$D$10&gt;=2027),"1","")</f>
        <v/>
      </c>
      <c r="AK533" s="28" t="str">
        <f>IF(AND($D533&lt;=2027,Zisk!$D$10&gt;=2027),"+","")</f>
        <v/>
      </c>
      <c r="AL533" s="30" t="str">
        <f>IF(AND($D533&lt;=2027,Zisk!$D$10&gt;=2027),VstupniParametry_SKRYT!$D$11,"")</f>
        <v/>
      </c>
      <c r="AM533" s="28" t="str">
        <f>IF(AND($D533&lt;=2027,Zisk!$D$10&gt;=2027),")","")</f>
        <v/>
      </c>
      <c r="AN533" s="31" t="str">
        <f>IF(AND(D533&lt;2027,2027&lt;=Zisk!$D$10),1,IF(D533=2027,0,""))</f>
        <v/>
      </c>
      <c r="AO533" s="32" t="str">
        <f>IF(AND($D533&lt;=2027,Zisk!$D$10&gt;=2028),"x","")</f>
        <v/>
      </c>
      <c r="AP533" s="28" t="str">
        <f>IF(AND($D533&lt;=2028,Zisk!$D$10&gt;=2028),"(","")</f>
        <v/>
      </c>
      <c r="AQ533" s="28" t="str">
        <f>IF(AND($D533&lt;=2028,Zisk!$D$10&gt;=2028),"1","")</f>
        <v/>
      </c>
      <c r="AR533" s="28" t="str">
        <f>IF(AND($D533&lt;=2028,Zisk!$D$10&gt;=2028),"+","")</f>
        <v/>
      </c>
      <c r="AS533" s="30" t="str">
        <f>IF(AND($D533&lt;=2028,Zisk!$D$10&gt;=2028),VstupniParametry_SKRYT!$D$12,"")</f>
        <v/>
      </c>
      <c r="AT533" s="28" t="str">
        <f>IF(AND($D533&lt;=2028,Zisk!$D$10&gt;=2028),")","")</f>
        <v/>
      </c>
      <c r="AU533" s="31" t="str">
        <f>IF(AND(D533&lt;2028,2028&lt;=Zisk!$D$10),1,IF(D533=2028,0,""))</f>
        <v/>
      </c>
      <c r="AV533" s="32" t="str">
        <f>IF(AND($D533&lt;=2028,Zisk!$D$10&gt;=2029),"x","")</f>
        <v/>
      </c>
      <c r="AW533" s="28" t="str">
        <f>IF(AND($D533&lt;=2029,Zisk!$D$10&gt;=2029),"(","")</f>
        <v/>
      </c>
      <c r="AX533" s="28" t="str">
        <f>IF(AND($D533&lt;=2029,Zisk!$D$10&gt;=2029),"1","")</f>
        <v/>
      </c>
      <c r="AY533" s="28" t="str">
        <f>IF(AND($D533&lt;=2029,Zisk!$D$10&gt;=2029),"+","")</f>
        <v/>
      </c>
      <c r="AZ533" s="30" t="str">
        <f>IF(AND($D533&lt;=2029,Zisk!$D$10&gt;=2029),VstupniParametry_SKRYT!$D$13,"")</f>
        <v/>
      </c>
      <c r="BA533" s="28" t="str">
        <f>IF(AND($D533&lt;=2029,Zisk!$D$10&gt;=2029),")","")</f>
        <v/>
      </c>
      <c r="BB533" s="31" t="str">
        <f>IF(AND(D533&lt;2029,2029&lt;=Zisk!$D$10),1,IF(D533=2029,0,""))</f>
        <v/>
      </c>
      <c r="BC533" s="32" t="str">
        <f>IF(AND($D533&lt;=2029,Zisk!$D$10&gt;=2030),"x","")</f>
        <v/>
      </c>
      <c r="BD533" s="28" t="str">
        <f>IF(AND($D533&lt;=2030,Zisk!$D$10&gt;=2030),"(","")</f>
        <v/>
      </c>
      <c r="BE533" s="28" t="str">
        <f>IF(AND($D533&lt;=2030,Zisk!$D$10&gt;=2030),"1","")</f>
        <v/>
      </c>
      <c r="BF533" s="28" t="str">
        <f>IF(AND($D533&lt;=2030,Zisk!$D$10&gt;=2030),"+","")</f>
        <v/>
      </c>
      <c r="BG533" s="30" t="str">
        <f>IF(AND($D533&lt;=2030,Zisk!$D$10&gt;=2030),VstupniParametry_SKRYT!$D$14,"")</f>
        <v/>
      </c>
      <c r="BH533" s="28" t="str">
        <f>IF(AND($D533&lt;=2030,Zisk!$D$10&gt;=2030),")","")</f>
        <v/>
      </c>
      <c r="BI533" s="31" t="str">
        <f>IF(AND(D533&lt;2030,2030&lt;=Zisk!$D$10),1,IF(D533=2030,0,""))</f>
        <v/>
      </c>
      <c r="BJ533" s="33" t="s">
        <v>32</v>
      </c>
      <c r="BK533" s="30">
        <f t="shared" si="274"/>
        <v>1</v>
      </c>
      <c r="BL533" s="28" t="str">
        <f t="shared" si="275"/>
        <v>x</v>
      </c>
      <c r="BM533" s="34">
        <f t="shared" si="276"/>
        <v>1</v>
      </c>
      <c r="BN533" s="30" t="str">
        <f t="shared" si="277"/>
        <v>x</v>
      </c>
      <c r="BO533" s="34">
        <f t="shared" si="262"/>
        <v>1.018</v>
      </c>
      <c r="BP533" s="34" t="str">
        <f t="shared" si="263"/>
        <v/>
      </c>
      <c r="BQ533" s="34" t="str">
        <f t="shared" si="264"/>
        <v/>
      </c>
      <c r="BR533" s="34" t="str">
        <f t="shared" si="265"/>
        <v/>
      </c>
      <c r="BS533" s="34" t="str">
        <f t="shared" si="266"/>
        <v/>
      </c>
      <c r="BT533" s="34" t="str">
        <f t="shared" si="267"/>
        <v/>
      </c>
      <c r="BU533" s="34" t="str">
        <f t="shared" si="268"/>
        <v/>
      </c>
      <c r="BV533" s="34" t="str">
        <f t="shared" si="269"/>
        <v/>
      </c>
      <c r="BW533" s="34" t="str">
        <f t="shared" si="270"/>
        <v/>
      </c>
      <c r="BX533" s="34" t="str">
        <f t="shared" si="271"/>
        <v/>
      </c>
      <c r="BY533" s="34" t="str">
        <f t="shared" si="272"/>
        <v/>
      </c>
      <c r="BZ533" s="33" t="s">
        <v>32</v>
      </c>
      <c r="CA533" s="34">
        <f t="shared" si="273"/>
        <v>1.018</v>
      </c>
      <c r="CB533" s="28"/>
      <c r="CC533" s="29">
        <f>IF(D533&gt;Zisk!$D$10,"",E533*CA533)</f>
        <v>0</v>
      </c>
    </row>
    <row r="534" spans="2:81" x14ac:dyDescent="0.2">
      <c r="B534" s="35" t="str">
        <f>Zisk!B545</f>
        <v/>
      </c>
      <c r="C534" s="35">
        <f>Zisk!C545</f>
        <v>0</v>
      </c>
      <c r="D534" s="35">
        <f>Zisk!E545</f>
        <v>0</v>
      </c>
      <c r="E534" s="36">
        <f>Zisk!D545</f>
        <v>0</v>
      </c>
      <c r="F534" s="36"/>
      <c r="G534" s="35" t="str">
        <f t="shared" si="248"/>
        <v>(</v>
      </c>
      <c r="H534" s="35" t="str">
        <f t="shared" si="249"/>
        <v>1</v>
      </c>
      <c r="I534" s="35" t="str">
        <f t="shared" si="250"/>
        <v>+</v>
      </c>
      <c r="J534" s="37">
        <f>IF($D534&lt;=2021,VstupniParametry_SKRYT!$D$5,"")</f>
        <v>0.02</v>
      </c>
      <c r="K534" s="35" t="str">
        <f t="shared" si="251"/>
        <v>)</v>
      </c>
      <c r="L534" s="38">
        <f>IF($D534&lt;=2021,COUNTIF(Vypocet_SKRYT!T531:AS531,"&gt;=1"),"")</f>
        <v>0</v>
      </c>
      <c r="M534" s="39" t="str">
        <f t="shared" si="252"/>
        <v>x</v>
      </c>
      <c r="N534" s="35" t="str">
        <f t="shared" si="253"/>
        <v>(</v>
      </c>
      <c r="O534" s="35" t="str">
        <f t="shared" si="254"/>
        <v>1</v>
      </c>
      <c r="P534" s="35" t="str">
        <f t="shared" si="255"/>
        <v>+</v>
      </c>
      <c r="Q534" s="37">
        <f>IF($D534&lt;=2024,VstupniParametry_SKRYT!$D$6,"")</f>
        <v>0.06</v>
      </c>
      <c r="R534" s="35" t="str">
        <f t="shared" si="256"/>
        <v>)</v>
      </c>
      <c r="S534" s="38">
        <f>IF($D534&lt;=2024,COUNTIFS(Vypocet_SKRYT!AT531:AV531,"&gt;=1"),"")</f>
        <v>0</v>
      </c>
      <c r="T534" s="39" t="str">
        <f t="shared" si="257"/>
        <v>x</v>
      </c>
      <c r="U534" s="35" t="str">
        <f t="shared" si="258"/>
        <v>(</v>
      </c>
      <c r="V534" s="35" t="str">
        <f t="shared" si="259"/>
        <v>1</v>
      </c>
      <c r="W534" s="35" t="str">
        <f t="shared" si="260"/>
        <v>+</v>
      </c>
      <c r="X534" s="37">
        <f>IF($D534&lt;=2025,VstupniParametry_SKRYT!$D$9,"")</f>
        <v>1.7999999999999999E-2</v>
      </c>
      <c r="Y534" s="35" t="str">
        <f t="shared" si="261"/>
        <v>)</v>
      </c>
      <c r="Z534" s="38">
        <f>IF(AND(D534&lt;2025,2025&lt;=Zisk!$D$10),1,IF(D534=2025,0,""))</f>
        <v>1</v>
      </c>
      <c r="AA534" s="39" t="str">
        <f>IF(AND($D534&lt;=2025,Zisk!$D$10&gt;=2026),"x","")</f>
        <v/>
      </c>
      <c r="AB534" s="35" t="str">
        <f>IF(AND($D534&lt;=2026,Zisk!$D$10&gt;=2026),"(","")</f>
        <v/>
      </c>
      <c r="AC534" s="35" t="str">
        <f>IF(AND($D534&lt;=2026,Zisk!$D$10&gt;=2026),"1","")</f>
        <v/>
      </c>
      <c r="AD534" s="35" t="str">
        <f>IF(AND($D534&lt;=2026,Zisk!$D$10&gt;=2026),"+","")</f>
        <v/>
      </c>
      <c r="AE534" s="37" t="str">
        <f>IF(AND($D534&lt;=2026,Zisk!$D$10&gt;=2026),VstupniParametry_SKRYT!$D$10,"")</f>
        <v/>
      </c>
      <c r="AF534" s="35" t="str">
        <f>IF(AND($D534&lt;=2026,Zisk!$D$10&gt;=2026),")","")</f>
        <v/>
      </c>
      <c r="AG534" s="38" t="str">
        <f>IF(AND(D534&lt;2026,2026&lt;=Zisk!$D$10),1,IF(D534=2026,0,""))</f>
        <v/>
      </c>
      <c r="AH534" s="39" t="str">
        <f>IF(AND($D534&lt;=2026,Zisk!$D$10&gt;=2027),"x","")</f>
        <v/>
      </c>
      <c r="AI534" s="35" t="str">
        <f>IF(AND($D534&lt;=2027,Zisk!$D$10&gt;=2027),"(","")</f>
        <v/>
      </c>
      <c r="AJ534" s="35" t="str">
        <f>IF(AND($D534&lt;=2027,Zisk!$D$10&gt;=2027),"1","")</f>
        <v/>
      </c>
      <c r="AK534" s="35" t="str">
        <f>IF(AND($D534&lt;=2027,Zisk!$D$10&gt;=2027),"+","")</f>
        <v/>
      </c>
      <c r="AL534" s="37" t="str">
        <f>IF(AND($D534&lt;=2027,Zisk!$D$10&gt;=2027),VstupniParametry_SKRYT!$D$11,"")</f>
        <v/>
      </c>
      <c r="AM534" s="35" t="str">
        <f>IF(AND($D534&lt;=2027,Zisk!$D$10&gt;=2027),")","")</f>
        <v/>
      </c>
      <c r="AN534" s="38" t="str">
        <f>IF(AND(D534&lt;2027,2027&lt;=Zisk!$D$10),1,IF(D534=2027,0,""))</f>
        <v/>
      </c>
      <c r="AO534" s="39" t="str">
        <f>IF(AND($D534&lt;=2027,Zisk!$D$10&gt;=2028),"x","")</f>
        <v/>
      </c>
      <c r="AP534" s="35" t="str">
        <f>IF(AND($D534&lt;=2028,Zisk!$D$10&gt;=2028),"(","")</f>
        <v/>
      </c>
      <c r="AQ534" s="35" t="str">
        <f>IF(AND($D534&lt;=2028,Zisk!$D$10&gt;=2028),"1","")</f>
        <v/>
      </c>
      <c r="AR534" s="35" t="str">
        <f>IF(AND($D534&lt;=2028,Zisk!$D$10&gt;=2028),"+","")</f>
        <v/>
      </c>
      <c r="AS534" s="37" t="str">
        <f>IF(AND($D534&lt;=2028,Zisk!$D$10&gt;=2028),VstupniParametry_SKRYT!$D$12,"")</f>
        <v/>
      </c>
      <c r="AT534" s="35" t="str">
        <f>IF(AND($D534&lt;=2028,Zisk!$D$10&gt;=2028),")","")</f>
        <v/>
      </c>
      <c r="AU534" s="38" t="str">
        <f>IF(AND(D534&lt;2028,2028&lt;=Zisk!$D$10),1,IF(D534=2028,0,""))</f>
        <v/>
      </c>
      <c r="AV534" s="39" t="str">
        <f>IF(AND($D534&lt;=2028,Zisk!$D$10&gt;=2029),"x","")</f>
        <v/>
      </c>
      <c r="AW534" s="35" t="str">
        <f>IF(AND($D534&lt;=2029,Zisk!$D$10&gt;=2029),"(","")</f>
        <v/>
      </c>
      <c r="AX534" s="35" t="str">
        <f>IF(AND($D534&lt;=2029,Zisk!$D$10&gt;=2029),"1","")</f>
        <v/>
      </c>
      <c r="AY534" s="35" t="str">
        <f>IF(AND($D534&lt;=2029,Zisk!$D$10&gt;=2029),"+","")</f>
        <v/>
      </c>
      <c r="AZ534" s="37" t="str">
        <f>IF(AND($D534&lt;=2029,Zisk!$D$10&gt;=2029),VstupniParametry_SKRYT!$D$13,"")</f>
        <v/>
      </c>
      <c r="BA534" s="35" t="str">
        <f>IF(AND($D534&lt;=2029,Zisk!$D$10&gt;=2029),")","")</f>
        <v/>
      </c>
      <c r="BB534" s="38" t="str">
        <f>IF(AND(D534&lt;2029,2029&lt;=Zisk!$D$10),1,IF(D534=2029,0,""))</f>
        <v/>
      </c>
      <c r="BC534" s="39" t="str">
        <f>IF(AND($D534&lt;=2029,Zisk!$D$10&gt;=2030),"x","")</f>
        <v/>
      </c>
      <c r="BD534" s="35" t="str">
        <f>IF(AND($D534&lt;=2030,Zisk!$D$10&gt;=2030),"(","")</f>
        <v/>
      </c>
      <c r="BE534" s="35" t="str">
        <f>IF(AND($D534&lt;=2030,Zisk!$D$10&gt;=2030),"1","")</f>
        <v/>
      </c>
      <c r="BF534" s="35" t="str">
        <f>IF(AND($D534&lt;=2030,Zisk!$D$10&gt;=2030),"+","")</f>
        <v/>
      </c>
      <c r="BG534" s="37" t="str">
        <f>IF(AND($D534&lt;=2030,Zisk!$D$10&gt;=2030),VstupniParametry_SKRYT!$D$14,"")</f>
        <v/>
      </c>
      <c r="BH534" s="35" t="str">
        <f>IF(AND($D534&lt;=2030,Zisk!$D$10&gt;=2030),")","")</f>
        <v/>
      </c>
      <c r="BI534" s="38" t="str">
        <f>IF(AND(D534&lt;2030,2030&lt;=Zisk!$D$10),1,IF(D534=2030,0,""))</f>
        <v/>
      </c>
      <c r="BJ534" s="40" t="s">
        <v>32</v>
      </c>
      <c r="BK534" s="37">
        <f t="shared" si="274"/>
        <v>1</v>
      </c>
      <c r="BL534" s="35" t="str">
        <f t="shared" si="275"/>
        <v>x</v>
      </c>
      <c r="BM534" s="41">
        <f t="shared" si="276"/>
        <v>1</v>
      </c>
      <c r="BN534" s="37" t="str">
        <f t="shared" si="277"/>
        <v>x</v>
      </c>
      <c r="BO534" s="41">
        <f t="shared" si="262"/>
        <v>1.018</v>
      </c>
      <c r="BP534" s="41" t="str">
        <f t="shared" si="263"/>
        <v/>
      </c>
      <c r="BQ534" s="41" t="str">
        <f t="shared" si="264"/>
        <v/>
      </c>
      <c r="BR534" s="41" t="str">
        <f t="shared" si="265"/>
        <v/>
      </c>
      <c r="BS534" s="41" t="str">
        <f t="shared" si="266"/>
        <v/>
      </c>
      <c r="BT534" s="41" t="str">
        <f t="shared" si="267"/>
        <v/>
      </c>
      <c r="BU534" s="41" t="str">
        <f t="shared" si="268"/>
        <v/>
      </c>
      <c r="BV534" s="41" t="str">
        <f t="shared" si="269"/>
        <v/>
      </c>
      <c r="BW534" s="41" t="str">
        <f t="shared" si="270"/>
        <v/>
      </c>
      <c r="BX534" s="41" t="str">
        <f t="shared" si="271"/>
        <v/>
      </c>
      <c r="BY534" s="41" t="str">
        <f t="shared" si="272"/>
        <v/>
      </c>
      <c r="BZ534" s="40" t="s">
        <v>32</v>
      </c>
      <c r="CA534" s="41">
        <f t="shared" si="273"/>
        <v>1.018</v>
      </c>
      <c r="CB534" s="35"/>
      <c r="CC534" s="36">
        <f>IF(D534&gt;Zisk!$D$10,"",E534*CA534)</f>
        <v>0</v>
      </c>
    </row>
    <row r="535" spans="2:81" x14ac:dyDescent="0.2">
      <c r="B535" s="28" t="str">
        <f>Zisk!B546</f>
        <v/>
      </c>
      <c r="C535" s="28">
        <f>Zisk!C546</f>
        <v>0</v>
      </c>
      <c r="D535" s="28">
        <f>Zisk!E546</f>
        <v>0</v>
      </c>
      <c r="E535" s="29">
        <f>Zisk!D546</f>
        <v>0</v>
      </c>
      <c r="F535" s="29"/>
      <c r="G535" s="28" t="str">
        <f t="shared" si="248"/>
        <v>(</v>
      </c>
      <c r="H535" s="28" t="str">
        <f t="shared" si="249"/>
        <v>1</v>
      </c>
      <c r="I535" s="28" t="str">
        <f t="shared" si="250"/>
        <v>+</v>
      </c>
      <c r="J535" s="30">
        <f>IF($D535&lt;=2021,VstupniParametry_SKRYT!$D$5,"")</f>
        <v>0.02</v>
      </c>
      <c r="K535" s="28" t="str">
        <f t="shared" si="251"/>
        <v>)</v>
      </c>
      <c r="L535" s="31">
        <f>IF($D535&lt;=2021,COUNTIF(Vypocet_SKRYT!T532:AS532,"&gt;=1"),"")</f>
        <v>0</v>
      </c>
      <c r="M535" s="32" t="str">
        <f t="shared" si="252"/>
        <v>x</v>
      </c>
      <c r="N535" s="28" t="str">
        <f t="shared" si="253"/>
        <v>(</v>
      </c>
      <c r="O535" s="28" t="str">
        <f t="shared" si="254"/>
        <v>1</v>
      </c>
      <c r="P535" s="28" t="str">
        <f t="shared" si="255"/>
        <v>+</v>
      </c>
      <c r="Q535" s="30">
        <f>IF($D535&lt;=2024,VstupniParametry_SKRYT!$D$6,"")</f>
        <v>0.06</v>
      </c>
      <c r="R535" s="28" t="str">
        <f t="shared" si="256"/>
        <v>)</v>
      </c>
      <c r="S535" s="31">
        <f>IF($D535&lt;=2024,COUNTIFS(Vypocet_SKRYT!AT532:AV532,"&gt;=1"),"")</f>
        <v>0</v>
      </c>
      <c r="T535" s="32" t="str">
        <f t="shared" si="257"/>
        <v>x</v>
      </c>
      <c r="U535" s="28" t="str">
        <f t="shared" si="258"/>
        <v>(</v>
      </c>
      <c r="V535" s="28" t="str">
        <f t="shared" si="259"/>
        <v>1</v>
      </c>
      <c r="W535" s="28" t="str">
        <f t="shared" si="260"/>
        <v>+</v>
      </c>
      <c r="X535" s="30">
        <f>IF($D535&lt;=2025,VstupniParametry_SKRYT!$D$9,"")</f>
        <v>1.7999999999999999E-2</v>
      </c>
      <c r="Y535" s="28" t="str">
        <f t="shared" si="261"/>
        <v>)</v>
      </c>
      <c r="Z535" s="31">
        <f>IF(AND(D535&lt;2025,2025&lt;=Zisk!$D$10),1,IF(D535=2025,0,""))</f>
        <v>1</v>
      </c>
      <c r="AA535" s="32" t="str">
        <f>IF(AND($D535&lt;=2025,Zisk!$D$10&gt;=2026),"x","")</f>
        <v/>
      </c>
      <c r="AB535" s="28" t="str">
        <f>IF(AND($D535&lt;=2026,Zisk!$D$10&gt;=2026),"(","")</f>
        <v/>
      </c>
      <c r="AC535" s="28" t="str">
        <f>IF(AND($D535&lt;=2026,Zisk!$D$10&gt;=2026),"1","")</f>
        <v/>
      </c>
      <c r="AD535" s="28" t="str">
        <f>IF(AND($D535&lt;=2026,Zisk!$D$10&gt;=2026),"+","")</f>
        <v/>
      </c>
      <c r="AE535" s="30" t="str">
        <f>IF(AND($D535&lt;=2026,Zisk!$D$10&gt;=2026),VstupniParametry_SKRYT!$D$10,"")</f>
        <v/>
      </c>
      <c r="AF535" s="28" t="str">
        <f>IF(AND($D535&lt;=2026,Zisk!$D$10&gt;=2026),")","")</f>
        <v/>
      </c>
      <c r="AG535" s="31" t="str">
        <f>IF(AND(D535&lt;2026,2026&lt;=Zisk!$D$10),1,IF(D535=2026,0,""))</f>
        <v/>
      </c>
      <c r="AH535" s="32" t="str">
        <f>IF(AND($D535&lt;=2026,Zisk!$D$10&gt;=2027),"x","")</f>
        <v/>
      </c>
      <c r="AI535" s="28" t="str">
        <f>IF(AND($D535&lt;=2027,Zisk!$D$10&gt;=2027),"(","")</f>
        <v/>
      </c>
      <c r="AJ535" s="28" t="str">
        <f>IF(AND($D535&lt;=2027,Zisk!$D$10&gt;=2027),"1","")</f>
        <v/>
      </c>
      <c r="AK535" s="28" t="str">
        <f>IF(AND($D535&lt;=2027,Zisk!$D$10&gt;=2027),"+","")</f>
        <v/>
      </c>
      <c r="AL535" s="30" t="str">
        <f>IF(AND($D535&lt;=2027,Zisk!$D$10&gt;=2027),VstupniParametry_SKRYT!$D$11,"")</f>
        <v/>
      </c>
      <c r="AM535" s="28" t="str">
        <f>IF(AND($D535&lt;=2027,Zisk!$D$10&gt;=2027),")","")</f>
        <v/>
      </c>
      <c r="AN535" s="31" t="str">
        <f>IF(AND(D535&lt;2027,2027&lt;=Zisk!$D$10),1,IF(D535=2027,0,""))</f>
        <v/>
      </c>
      <c r="AO535" s="32" t="str">
        <f>IF(AND($D535&lt;=2027,Zisk!$D$10&gt;=2028),"x","")</f>
        <v/>
      </c>
      <c r="AP535" s="28" t="str">
        <f>IF(AND($D535&lt;=2028,Zisk!$D$10&gt;=2028),"(","")</f>
        <v/>
      </c>
      <c r="AQ535" s="28" t="str">
        <f>IF(AND($D535&lt;=2028,Zisk!$D$10&gt;=2028),"1","")</f>
        <v/>
      </c>
      <c r="AR535" s="28" t="str">
        <f>IF(AND($D535&lt;=2028,Zisk!$D$10&gt;=2028),"+","")</f>
        <v/>
      </c>
      <c r="AS535" s="30" t="str">
        <f>IF(AND($D535&lt;=2028,Zisk!$D$10&gt;=2028),VstupniParametry_SKRYT!$D$12,"")</f>
        <v/>
      </c>
      <c r="AT535" s="28" t="str">
        <f>IF(AND($D535&lt;=2028,Zisk!$D$10&gt;=2028),")","")</f>
        <v/>
      </c>
      <c r="AU535" s="31" t="str">
        <f>IF(AND(D535&lt;2028,2028&lt;=Zisk!$D$10),1,IF(D535=2028,0,""))</f>
        <v/>
      </c>
      <c r="AV535" s="32" t="str">
        <f>IF(AND($D535&lt;=2028,Zisk!$D$10&gt;=2029),"x","")</f>
        <v/>
      </c>
      <c r="AW535" s="28" t="str">
        <f>IF(AND($D535&lt;=2029,Zisk!$D$10&gt;=2029),"(","")</f>
        <v/>
      </c>
      <c r="AX535" s="28" t="str">
        <f>IF(AND($D535&lt;=2029,Zisk!$D$10&gt;=2029),"1","")</f>
        <v/>
      </c>
      <c r="AY535" s="28" t="str">
        <f>IF(AND($D535&lt;=2029,Zisk!$D$10&gt;=2029),"+","")</f>
        <v/>
      </c>
      <c r="AZ535" s="30" t="str">
        <f>IF(AND($D535&lt;=2029,Zisk!$D$10&gt;=2029),VstupniParametry_SKRYT!$D$13,"")</f>
        <v/>
      </c>
      <c r="BA535" s="28" t="str">
        <f>IF(AND($D535&lt;=2029,Zisk!$D$10&gt;=2029),")","")</f>
        <v/>
      </c>
      <c r="BB535" s="31" t="str">
        <f>IF(AND(D535&lt;2029,2029&lt;=Zisk!$D$10),1,IF(D535=2029,0,""))</f>
        <v/>
      </c>
      <c r="BC535" s="32" t="str">
        <f>IF(AND($D535&lt;=2029,Zisk!$D$10&gt;=2030),"x","")</f>
        <v/>
      </c>
      <c r="BD535" s="28" t="str">
        <f>IF(AND($D535&lt;=2030,Zisk!$D$10&gt;=2030),"(","")</f>
        <v/>
      </c>
      <c r="BE535" s="28" t="str">
        <f>IF(AND($D535&lt;=2030,Zisk!$D$10&gt;=2030),"1","")</f>
        <v/>
      </c>
      <c r="BF535" s="28" t="str">
        <f>IF(AND($D535&lt;=2030,Zisk!$D$10&gt;=2030),"+","")</f>
        <v/>
      </c>
      <c r="BG535" s="30" t="str">
        <f>IF(AND($D535&lt;=2030,Zisk!$D$10&gt;=2030),VstupniParametry_SKRYT!$D$14,"")</f>
        <v/>
      </c>
      <c r="BH535" s="28" t="str">
        <f>IF(AND($D535&lt;=2030,Zisk!$D$10&gt;=2030),")","")</f>
        <v/>
      </c>
      <c r="BI535" s="31" t="str">
        <f>IF(AND(D535&lt;2030,2030&lt;=Zisk!$D$10),1,IF(D535=2030,0,""))</f>
        <v/>
      </c>
      <c r="BJ535" s="33" t="s">
        <v>32</v>
      </c>
      <c r="BK535" s="30">
        <f t="shared" si="274"/>
        <v>1</v>
      </c>
      <c r="BL535" s="28" t="str">
        <f t="shared" si="275"/>
        <v>x</v>
      </c>
      <c r="BM535" s="34">
        <f t="shared" si="276"/>
        <v>1</v>
      </c>
      <c r="BN535" s="30" t="str">
        <f t="shared" si="277"/>
        <v>x</v>
      </c>
      <c r="BO535" s="34">
        <f t="shared" si="262"/>
        <v>1.018</v>
      </c>
      <c r="BP535" s="34" t="str">
        <f t="shared" si="263"/>
        <v/>
      </c>
      <c r="BQ535" s="34" t="str">
        <f t="shared" si="264"/>
        <v/>
      </c>
      <c r="BR535" s="34" t="str">
        <f t="shared" si="265"/>
        <v/>
      </c>
      <c r="BS535" s="34" t="str">
        <f t="shared" si="266"/>
        <v/>
      </c>
      <c r="BT535" s="34" t="str">
        <f t="shared" si="267"/>
        <v/>
      </c>
      <c r="BU535" s="34" t="str">
        <f t="shared" si="268"/>
        <v/>
      </c>
      <c r="BV535" s="34" t="str">
        <f t="shared" si="269"/>
        <v/>
      </c>
      <c r="BW535" s="34" t="str">
        <f t="shared" si="270"/>
        <v/>
      </c>
      <c r="BX535" s="34" t="str">
        <f t="shared" si="271"/>
        <v/>
      </c>
      <c r="BY535" s="34" t="str">
        <f t="shared" si="272"/>
        <v/>
      </c>
      <c r="BZ535" s="33" t="s">
        <v>32</v>
      </c>
      <c r="CA535" s="34">
        <f t="shared" si="273"/>
        <v>1.018</v>
      </c>
      <c r="CB535" s="28"/>
      <c r="CC535" s="29">
        <f>IF(D535&gt;Zisk!$D$10,"",E535*CA535)</f>
        <v>0</v>
      </c>
    </row>
    <row r="536" spans="2:81" x14ac:dyDescent="0.2">
      <c r="B536" s="35" t="str">
        <f>Zisk!B547</f>
        <v/>
      </c>
      <c r="C536" s="35">
        <f>Zisk!C547</f>
        <v>0</v>
      </c>
      <c r="D536" s="35">
        <f>Zisk!E547</f>
        <v>0</v>
      </c>
      <c r="E536" s="36">
        <f>Zisk!D547</f>
        <v>0</v>
      </c>
      <c r="F536" s="36"/>
      <c r="G536" s="35" t="str">
        <f t="shared" si="248"/>
        <v>(</v>
      </c>
      <c r="H536" s="35" t="str">
        <f t="shared" si="249"/>
        <v>1</v>
      </c>
      <c r="I536" s="35" t="str">
        <f t="shared" si="250"/>
        <v>+</v>
      </c>
      <c r="J536" s="37">
        <f>IF($D536&lt;=2021,VstupniParametry_SKRYT!$D$5,"")</f>
        <v>0.02</v>
      </c>
      <c r="K536" s="35" t="str">
        <f t="shared" si="251"/>
        <v>)</v>
      </c>
      <c r="L536" s="38">
        <f>IF($D536&lt;=2021,COUNTIF(Vypocet_SKRYT!T533:AS533,"&gt;=1"),"")</f>
        <v>0</v>
      </c>
      <c r="M536" s="39" t="str">
        <f t="shared" si="252"/>
        <v>x</v>
      </c>
      <c r="N536" s="35" t="str">
        <f t="shared" si="253"/>
        <v>(</v>
      </c>
      <c r="O536" s="35" t="str">
        <f t="shared" si="254"/>
        <v>1</v>
      </c>
      <c r="P536" s="35" t="str">
        <f t="shared" si="255"/>
        <v>+</v>
      </c>
      <c r="Q536" s="37">
        <f>IF($D536&lt;=2024,VstupniParametry_SKRYT!$D$6,"")</f>
        <v>0.06</v>
      </c>
      <c r="R536" s="35" t="str">
        <f t="shared" si="256"/>
        <v>)</v>
      </c>
      <c r="S536" s="38">
        <f>IF($D536&lt;=2024,COUNTIFS(Vypocet_SKRYT!AT533:AV533,"&gt;=1"),"")</f>
        <v>0</v>
      </c>
      <c r="T536" s="39" t="str">
        <f t="shared" si="257"/>
        <v>x</v>
      </c>
      <c r="U536" s="35" t="str">
        <f t="shared" si="258"/>
        <v>(</v>
      </c>
      <c r="V536" s="35" t="str">
        <f t="shared" si="259"/>
        <v>1</v>
      </c>
      <c r="W536" s="35" t="str">
        <f t="shared" si="260"/>
        <v>+</v>
      </c>
      <c r="X536" s="37">
        <f>IF($D536&lt;=2025,VstupniParametry_SKRYT!$D$9,"")</f>
        <v>1.7999999999999999E-2</v>
      </c>
      <c r="Y536" s="35" t="str">
        <f t="shared" si="261"/>
        <v>)</v>
      </c>
      <c r="Z536" s="38">
        <f>IF(AND(D536&lt;2025,2025&lt;=Zisk!$D$10),1,IF(D536=2025,0,""))</f>
        <v>1</v>
      </c>
      <c r="AA536" s="39" t="str">
        <f>IF(AND($D536&lt;=2025,Zisk!$D$10&gt;=2026),"x","")</f>
        <v/>
      </c>
      <c r="AB536" s="35" t="str">
        <f>IF(AND($D536&lt;=2026,Zisk!$D$10&gt;=2026),"(","")</f>
        <v/>
      </c>
      <c r="AC536" s="35" t="str">
        <f>IF(AND($D536&lt;=2026,Zisk!$D$10&gt;=2026),"1","")</f>
        <v/>
      </c>
      <c r="AD536" s="35" t="str">
        <f>IF(AND($D536&lt;=2026,Zisk!$D$10&gt;=2026),"+","")</f>
        <v/>
      </c>
      <c r="AE536" s="37" t="str">
        <f>IF(AND($D536&lt;=2026,Zisk!$D$10&gt;=2026),VstupniParametry_SKRYT!$D$10,"")</f>
        <v/>
      </c>
      <c r="AF536" s="35" t="str">
        <f>IF(AND($D536&lt;=2026,Zisk!$D$10&gt;=2026),")","")</f>
        <v/>
      </c>
      <c r="AG536" s="38" t="str">
        <f>IF(AND(D536&lt;2026,2026&lt;=Zisk!$D$10),1,IF(D536=2026,0,""))</f>
        <v/>
      </c>
      <c r="AH536" s="39" t="str">
        <f>IF(AND($D536&lt;=2026,Zisk!$D$10&gt;=2027),"x","")</f>
        <v/>
      </c>
      <c r="AI536" s="35" t="str">
        <f>IF(AND($D536&lt;=2027,Zisk!$D$10&gt;=2027),"(","")</f>
        <v/>
      </c>
      <c r="AJ536" s="35" t="str">
        <f>IF(AND($D536&lt;=2027,Zisk!$D$10&gt;=2027),"1","")</f>
        <v/>
      </c>
      <c r="AK536" s="35" t="str">
        <f>IF(AND($D536&lt;=2027,Zisk!$D$10&gt;=2027),"+","")</f>
        <v/>
      </c>
      <c r="AL536" s="37" t="str">
        <f>IF(AND($D536&lt;=2027,Zisk!$D$10&gt;=2027),VstupniParametry_SKRYT!$D$11,"")</f>
        <v/>
      </c>
      <c r="AM536" s="35" t="str">
        <f>IF(AND($D536&lt;=2027,Zisk!$D$10&gt;=2027),")","")</f>
        <v/>
      </c>
      <c r="AN536" s="38" t="str">
        <f>IF(AND(D536&lt;2027,2027&lt;=Zisk!$D$10),1,IF(D536=2027,0,""))</f>
        <v/>
      </c>
      <c r="AO536" s="39" t="str">
        <f>IF(AND($D536&lt;=2027,Zisk!$D$10&gt;=2028),"x","")</f>
        <v/>
      </c>
      <c r="AP536" s="35" t="str">
        <f>IF(AND($D536&lt;=2028,Zisk!$D$10&gt;=2028),"(","")</f>
        <v/>
      </c>
      <c r="AQ536" s="35" t="str">
        <f>IF(AND($D536&lt;=2028,Zisk!$D$10&gt;=2028),"1","")</f>
        <v/>
      </c>
      <c r="AR536" s="35" t="str">
        <f>IF(AND($D536&lt;=2028,Zisk!$D$10&gt;=2028),"+","")</f>
        <v/>
      </c>
      <c r="AS536" s="37" t="str">
        <f>IF(AND($D536&lt;=2028,Zisk!$D$10&gt;=2028),VstupniParametry_SKRYT!$D$12,"")</f>
        <v/>
      </c>
      <c r="AT536" s="35" t="str">
        <f>IF(AND($D536&lt;=2028,Zisk!$D$10&gt;=2028),")","")</f>
        <v/>
      </c>
      <c r="AU536" s="38" t="str">
        <f>IF(AND(D536&lt;2028,2028&lt;=Zisk!$D$10),1,IF(D536=2028,0,""))</f>
        <v/>
      </c>
      <c r="AV536" s="39" t="str">
        <f>IF(AND($D536&lt;=2028,Zisk!$D$10&gt;=2029),"x","")</f>
        <v/>
      </c>
      <c r="AW536" s="35" t="str">
        <f>IF(AND($D536&lt;=2029,Zisk!$D$10&gt;=2029),"(","")</f>
        <v/>
      </c>
      <c r="AX536" s="35" t="str">
        <f>IF(AND($D536&lt;=2029,Zisk!$D$10&gt;=2029),"1","")</f>
        <v/>
      </c>
      <c r="AY536" s="35" t="str">
        <f>IF(AND($D536&lt;=2029,Zisk!$D$10&gt;=2029),"+","")</f>
        <v/>
      </c>
      <c r="AZ536" s="37" t="str">
        <f>IF(AND($D536&lt;=2029,Zisk!$D$10&gt;=2029),VstupniParametry_SKRYT!$D$13,"")</f>
        <v/>
      </c>
      <c r="BA536" s="35" t="str">
        <f>IF(AND($D536&lt;=2029,Zisk!$D$10&gt;=2029),")","")</f>
        <v/>
      </c>
      <c r="BB536" s="38" t="str">
        <f>IF(AND(D536&lt;2029,2029&lt;=Zisk!$D$10),1,IF(D536=2029,0,""))</f>
        <v/>
      </c>
      <c r="BC536" s="39" t="str">
        <f>IF(AND($D536&lt;=2029,Zisk!$D$10&gt;=2030),"x","")</f>
        <v/>
      </c>
      <c r="BD536" s="35" t="str">
        <f>IF(AND($D536&lt;=2030,Zisk!$D$10&gt;=2030),"(","")</f>
        <v/>
      </c>
      <c r="BE536" s="35" t="str">
        <f>IF(AND($D536&lt;=2030,Zisk!$D$10&gt;=2030),"1","")</f>
        <v/>
      </c>
      <c r="BF536" s="35" t="str">
        <f>IF(AND($D536&lt;=2030,Zisk!$D$10&gt;=2030),"+","")</f>
        <v/>
      </c>
      <c r="BG536" s="37" t="str">
        <f>IF(AND($D536&lt;=2030,Zisk!$D$10&gt;=2030),VstupniParametry_SKRYT!$D$14,"")</f>
        <v/>
      </c>
      <c r="BH536" s="35" t="str">
        <f>IF(AND($D536&lt;=2030,Zisk!$D$10&gt;=2030),")","")</f>
        <v/>
      </c>
      <c r="BI536" s="38" t="str">
        <f>IF(AND(D536&lt;2030,2030&lt;=Zisk!$D$10),1,IF(D536=2030,0,""))</f>
        <v/>
      </c>
      <c r="BJ536" s="40" t="s">
        <v>32</v>
      </c>
      <c r="BK536" s="37">
        <f t="shared" si="274"/>
        <v>1</v>
      </c>
      <c r="BL536" s="35" t="str">
        <f t="shared" si="275"/>
        <v>x</v>
      </c>
      <c r="BM536" s="41">
        <f t="shared" si="276"/>
        <v>1</v>
      </c>
      <c r="BN536" s="37" t="str">
        <f t="shared" si="277"/>
        <v>x</v>
      </c>
      <c r="BO536" s="41">
        <f t="shared" si="262"/>
        <v>1.018</v>
      </c>
      <c r="BP536" s="41" t="str">
        <f t="shared" si="263"/>
        <v/>
      </c>
      <c r="BQ536" s="41" t="str">
        <f t="shared" si="264"/>
        <v/>
      </c>
      <c r="BR536" s="41" t="str">
        <f t="shared" si="265"/>
        <v/>
      </c>
      <c r="BS536" s="41" t="str">
        <f t="shared" si="266"/>
        <v/>
      </c>
      <c r="BT536" s="41" t="str">
        <f t="shared" si="267"/>
        <v/>
      </c>
      <c r="BU536" s="41" t="str">
        <f t="shared" si="268"/>
        <v/>
      </c>
      <c r="BV536" s="41" t="str">
        <f t="shared" si="269"/>
        <v/>
      </c>
      <c r="BW536" s="41" t="str">
        <f t="shared" si="270"/>
        <v/>
      </c>
      <c r="BX536" s="41" t="str">
        <f t="shared" si="271"/>
        <v/>
      </c>
      <c r="BY536" s="41" t="str">
        <f t="shared" si="272"/>
        <v/>
      </c>
      <c r="BZ536" s="40" t="s">
        <v>32</v>
      </c>
      <c r="CA536" s="41">
        <f t="shared" si="273"/>
        <v>1.018</v>
      </c>
      <c r="CB536" s="35"/>
      <c r="CC536" s="36">
        <f>IF(D536&gt;Zisk!$D$10,"",E536*CA536)</f>
        <v>0</v>
      </c>
    </row>
    <row r="537" spans="2:81" x14ac:dyDescent="0.2">
      <c r="B537" s="28" t="str">
        <f>Zisk!B548</f>
        <v/>
      </c>
      <c r="C537" s="28">
        <f>Zisk!C548</f>
        <v>0</v>
      </c>
      <c r="D537" s="28">
        <f>Zisk!E548</f>
        <v>0</v>
      </c>
      <c r="E537" s="29">
        <f>Zisk!D548</f>
        <v>0</v>
      </c>
      <c r="F537" s="29"/>
      <c r="G537" s="28" t="str">
        <f t="shared" si="248"/>
        <v>(</v>
      </c>
      <c r="H537" s="28" t="str">
        <f t="shared" si="249"/>
        <v>1</v>
      </c>
      <c r="I537" s="28" t="str">
        <f t="shared" si="250"/>
        <v>+</v>
      </c>
      <c r="J537" s="30">
        <f>IF($D537&lt;=2021,VstupniParametry_SKRYT!$D$5,"")</f>
        <v>0.02</v>
      </c>
      <c r="K537" s="28" t="str">
        <f t="shared" si="251"/>
        <v>)</v>
      </c>
      <c r="L537" s="31">
        <f>IF($D537&lt;=2021,COUNTIF(Vypocet_SKRYT!T534:AS534,"&gt;=1"),"")</f>
        <v>0</v>
      </c>
      <c r="M537" s="32" t="str">
        <f t="shared" si="252"/>
        <v>x</v>
      </c>
      <c r="N537" s="28" t="str">
        <f t="shared" si="253"/>
        <v>(</v>
      </c>
      <c r="O537" s="28" t="str">
        <f t="shared" si="254"/>
        <v>1</v>
      </c>
      <c r="P537" s="28" t="str">
        <f t="shared" si="255"/>
        <v>+</v>
      </c>
      <c r="Q537" s="30">
        <f>IF($D537&lt;=2024,VstupniParametry_SKRYT!$D$6,"")</f>
        <v>0.06</v>
      </c>
      <c r="R537" s="28" t="str">
        <f t="shared" si="256"/>
        <v>)</v>
      </c>
      <c r="S537" s="31">
        <f>IF($D537&lt;=2024,COUNTIFS(Vypocet_SKRYT!AT534:AV534,"&gt;=1"),"")</f>
        <v>0</v>
      </c>
      <c r="T537" s="32" t="str">
        <f t="shared" si="257"/>
        <v>x</v>
      </c>
      <c r="U537" s="28" t="str">
        <f t="shared" si="258"/>
        <v>(</v>
      </c>
      <c r="V537" s="28" t="str">
        <f t="shared" si="259"/>
        <v>1</v>
      </c>
      <c r="W537" s="28" t="str">
        <f t="shared" si="260"/>
        <v>+</v>
      </c>
      <c r="X537" s="30">
        <f>IF($D537&lt;=2025,VstupniParametry_SKRYT!$D$9,"")</f>
        <v>1.7999999999999999E-2</v>
      </c>
      <c r="Y537" s="28" t="str">
        <f t="shared" si="261"/>
        <v>)</v>
      </c>
      <c r="Z537" s="31">
        <f>IF(AND(D537&lt;2025,2025&lt;=Zisk!$D$10),1,IF(D537=2025,0,""))</f>
        <v>1</v>
      </c>
      <c r="AA537" s="32" t="str">
        <f>IF(AND($D537&lt;=2025,Zisk!$D$10&gt;=2026),"x","")</f>
        <v/>
      </c>
      <c r="AB537" s="28" t="str">
        <f>IF(AND($D537&lt;=2026,Zisk!$D$10&gt;=2026),"(","")</f>
        <v/>
      </c>
      <c r="AC537" s="28" t="str">
        <f>IF(AND($D537&lt;=2026,Zisk!$D$10&gt;=2026),"1","")</f>
        <v/>
      </c>
      <c r="AD537" s="28" t="str">
        <f>IF(AND($D537&lt;=2026,Zisk!$D$10&gt;=2026),"+","")</f>
        <v/>
      </c>
      <c r="AE537" s="30" t="str">
        <f>IF(AND($D537&lt;=2026,Zisk!$D$10&gt;=2026),VstupniParametry_SKRYT!$D$10,"")</f>
        <v/>
      </c>
      <c r="AF537" s="28" t="str">
        <f>IF(AND($D537&lt;=2026,Zisk!$D$10&gt;=2026),")","")</f>
        <v/>
      </c>
      <c r="AG537" s="31" t="str">
        <f>IF(AND(D537&lt;2026,2026&lt;=Zisk!$D$10),1,IF(D537=2026,0,""))</f>
        <v/>
      </c>
      <c r="AH537" s="32" t="str">
        <f>IF(AND($D537&lt;=2026,Zisk!$D$10&gt;=2027),"x","")</f>
        <v/>
      </c>
      <c r="AI537" s="28" t="str">
        <f>IF(AND($D537&lt;=2027,Zisk!$D$10&gt;=2027),"(","")</f>
        <v/>
      </c>
      <c r="AJ537" s="28" t="str">
        <f>IF(AND($D537&lt;=2027,Zisk!$D$10&gt;=2027),"1","")</f>
        <v/>
      </c>
      <c r="AK537" s="28" t="str">
        <f>IF(AND($D537&lt;=2027,Zisk!$D$10&gt;=2027),"+","")</f>
        <v/>
      </c>
      <c r="AL537" s="30" t="str">
        <f>IF(AND($D537&lt;=2027,Zisk!$D$10&gt;=2027),VstupniParametry_SKRYT!$D$11,"")</f>
        <v/>
      </c>
      <c r="AM537" s="28" t="str">
        <f>IF(AND($D537&lt;=2027,Zisk!$D$10&gt;=2027),")","")</f>
        <v/>
      </c>
      <c r="AN537" s="31" t="str">
        <f>IF(AND(D537&lt;2027,2027&lt;=Zisk!$D$10),1,IF(D537=2027,0,""))</f>
        <v/>
      </c>
      <c r="AO537" s="32" t="str">
        <f>IF(AND($D537&lt;=2027,Zisk!$D$10&gt;=2028),"x","")</f>
        <v/>
      </c>
      <c r="AP537" s="28" t="str">
        <f>IF(AND($D537&lt;=2028,Zisk!$D$10&gt;=2028),"(","")</f>
        <v/>
      </c>
      <c r="AQ537" s="28" t="str">
        <f>IF(AND($D537&lt;=2028,Zisk!$D$10&gt;=2028),"1","")</f>
        <v/>
      </c>
      <c r="AR537" s="28" t="str">
        <f>IF(AND($D537&lt;=2028,Zisk!$D$10&gt;=2028),"+","")</f>
        <v/>
      </c>
      <c r="AS537" s="30" t="str">
        <f>IF(AND($D537&lt;=2028,Zisk!$D$10&gt;=2028),VstupniParametry_SKRYT!$D$12,"")</f>
        <v/>
      </c>
      <c r="AT537" s="28" t="str">
        <f>IF(AND($D537&lt;=2028,Zisk!$D$10&gt;=2028),")","")</f>
        <v/>
      </c>
      <c r="AU537" s="31" t="str">
        <f>IF(AND(D537&lt;2028,2028&lt;=Zisk!$D$10),1,IF(D537=2028,0,""))</f>
        <v/>
      </c>
      <c r="AV537" s="32" t="str">
        <f>IF(AND($D537&lt;=2028,Zisk!$D$10&gt;=2029),"x","")</f>
        <v/>
      </c>
      <c r="AW537" s="28" t="str">
        <f>IF(AND($D537&lt;=2029,Zisk!$D$10&gt;=2029),"(","")</f>
        <v/>
      </c>
      <c r="AX537" s="28" t="str">
        <f>IF(AND($D537&lt;=2029,Zisk!$D$10&gt;=2029),"1","")</f>
        <v/>
      </c>
      <c r="AY537" s="28" t="str">
        <f>IF(AND($D537&lt;=2029,Zisk!$D$10&gt;=2029),"+","")</f>
        <v/>
      </c>
      <c r="AZ537" s="30" t="str">
        <f>IF(AND($D537&lt;=2029,Zisk!$D$10&gt;=2029),VstupniParametry_SKRYT!$D$13,"")</f>
        <v/>
      </c>
      <c r="BA537" s="28" t="str">
        <f>IF(AND($D537&lt;=2029,Zisk!$D$10&gt;=2029),")","")</f>
        <v/>
      </c>
      <c r="BB537" s="31" t="str">
        <f>IF(AND(D537&lt;2029,2029&lt;=Zisk!$D$10),1,IF(D537=2029,0,""))</f>
        <v/>
      </c>
      <c r="BC537" s="32" t="str">
        <f>IF(AND($D537&lt;=2029,Zisk!$D$10&gt;=2030),"x","")</f>
        <v/>
      </c>
      <c r="BD537" s="28" t="str">
        <f>IF(AND($D537&lt;=2030,Zisk!$D$10&gt;=2030),"(","")</f>
        <v/>
      </c>
      <c r="BE537" s="28" t="str">
        <f>IF(AND($D537&lt;=2030,Zisk!$D$10&gt;=2030),"1","")</f>
        <v/>
      </c>
      <c r="BF537" s="28" t="str">
        <f>IF(AND($D537&lt;=2030,Zisk!$D$10&gt;=2030),"+","")</f>
        <v/>
      </c>
      <c r="BG537" s="30" t="str">
        <f>IF(AND($D537&lt;=2030,Zisk!$D$10&gt;=2030),VstupniParametry_SKRYT!$D$14,"")</f>
        <v/>
      </c>
      <c r="BH537" s="28" t="str">
        <f>IF(AND($D537&lt;=2030,Zisk!$D$10&gt;=2030),")","")</f>
        <v/>
      </c>
      <c r="BI537" s="31" t="str">
        <f>IF(AND(D537&lt;2030,2030&lt;=Zisk!$D$10),1,IF(D537=2030,0,""))</f>
        <v/>
      </c>
      <c r="BJ537" s="33" t="s">
        <v>32</v>
      </c>
      <c r="BK537" s="30">
        <f t="shared" si="274"/>
        <v>1</v>
      </c>
      <c r="BL537" s="28" t="str">
        <f t="shared" si="275"/>
        <v>x</v>
      </c>
      <c r="BM537" s="34">
        <f t="shared" si="276"/>
        <v>1</v>
      </c>
      <c r="BN537" s="30" t="str">
        <f t="shared" si="277"/>
        <v>x</v>
      </c>
      <c r="BO537" s="34">
        <f t="shared" si="262"/>
        <v>1.018</v>
      </c>
      <c r="BP537" s="34" t="str">
        <f t="shared" si="263"/>
        <v/>
      </c>
      <c r="BQ537" s="34" t="str">
        <f t="shared" si="264"/>
        <v/>
      </c>
      <c r="BR537" s="34" t="str">
        <f t="shared" si="265"/>
        <v/>
      </c>
      <c r="BS537" s="34" t="str">
        <f t="shared" si="266"/>
        <v/>
      </c>
      <c r="BT537" s="34" t="str">
        <f t="shared" si="267"/>
        <v/>
      </c>
      <c r="BU537" s="34" t="str">
        <f t="shared" si="268"/>
        <v/>
      </c>
      <c r="BV537" s="34" t="str">
        <f t="shared" si="269"/>
        <v/>
      </c>
      <c r="BW537" s="34" t="str">
        <f t="shared" si="270"/>
        <v/>
      </c>
      <c r="BX537" s="34" t="str">
        <f t="shared" si="271"/>
        <v/>
      </c>
      <c r="BY537" s="34" t="str">
        <f t="shared" si="272"/>
        <v/>
      </c>
      <c r="BZ537" s="33" t="s">
        <v>32</v>
      </c>
      <c r="CA537" s="34">
        <f t="shared" si="273"/>
        <v>1.018</v>
      </c>
      <c r="CB537" s="28"/>
      <c r="CC537" s="29">
        <f>IF(D537&gt;Zisk!$D$10,"",E537*CA537)</f>
        <v>0</v>
      </c>
    </row>
    <row r="538" spans="2:81" x14ac:dyDescent="0.2">
      <c r="B538" s="35" t="str">
        <f>Zisk!B549</f>
        <v/>
      </c>
      <c r="C538" s="35">
        <f>Zisk!C549</f>
        <v>0</v>
      </c>
      <c r="D538" s="35">
        <f>Zisk!E549</f>
        <v>0</v>
      </c>
      <c r="E538" s="36">
        <f>Zisk!D549</f>
        <v>0</v>
      </c>
      <c r="F538" s="36"/>
      <c r="G538" s="35" t="str">
        <f t="shared" si="248"/>
        <v>(</v>
      </c>
      <c r="H538" s="35" t="str">
        <f t="shared" si="249"/>
        <v>1</v>
      </c>
      <c r="I538" s="35" t="str">
        <f t="shared" si="250"/>
        <v>+</v>
      </c>
      <c r="J538" s="37">
        <f>IF($D538&lt;=2021,VstupniParametry_SKRYT!$D$5,"")</f>
        <v>0.02</v>
      </c>
      <c r="K538" s="35" t="str">
        <f t="shared" si="251"/>
        <v>)</v>
      </c>
      <c r="L538" s="38">
        <f>IF($D538&lt;=2021,COUNTIF(Vypocet_SKRYT!T535:AS535,"&gt;=1"),"")</f>
        <v>0</v>
      </c>
      <c r="M538" s="39" t="str">
        <f t="shared" si="252"/>
        <v>x</v>
      </c>
      <c r="N538" s="35" t="str">
        <f t="shared" si="253"/>
        <v>(</v>
      </c>
      <c r="O538" s="35" t="str">
        <f t="shared" si="254"/>
        <v>1</v>
      </c>
      <c r="P538" s="35" t="str">
        <f t="shared" si="255"/>
        <v>+</v>
      </c>
      <c r="Q538" s="37">
        <f>IF($D538&lt;=2024,VstupniParametry_SKRYT!$D$6,"")</f>
        <v>0.06</v>
      </c>
      <c r="R538" s="35" t="str">
        <f t="shared" si="256"/>
        <v>)</v>
      </c>
      <c r="S538" s="38">
        <f>IF($D538&lt;=2024,COUNTIFS(Vypocet_SKRYT!AT535:AV535,"&gt;=1"),"")</f>
        <v>0</v>
      </c>
      <c r="T538" s="39" t="str">
        <f t="shared" si="257"/>
        <v>x</v>
      </c>
      <c r="U538" s="35" t="str">
        <f t="shared" si="258"/>
        <v>(</v>
      </c>
      <c r="V538" s="35" t="str">
        <f t="shared" si="259"/>
        <v>1</v>
      </c>
      <c r="W538" s="35" t="str">
        <f t="shared" si="260"/>
        <v>+</v>
      </c>
      <c r="X538" s="37">
        <f>IF($D538&lt;=2025,VstupniParametry_SKRYT!$D$9,"")</f>
        <v>1.7999999999999999E-2</v>
      </c>
      <c r="Y538" s="35" t="str">
        <f t="shared" si="261"/>
        <v>)</v>
      </c>
      <c r="Z538" s="38">
        <f>IF(AND(D538&lt;2025,2025&lt;=Zisk!$D$10),1,IF(D538=2025,0,""))</f>
        <v>1</v>
      </c>
      <c r="AA538" s="39" t="str">
        <f>IF(AND($D538&lt;=2025,Zisk!$D$10&gt;=2026),"x","")</f>
        <v/>
      </c>
      <c r="AB538" s="35" t="str">
        <f>IF(AND($D538&lt;=2026,Zisk!$D$10&gt;=2026),"(","")</f>
        <v/>
      </c>
      <c r="AC538" s="35" t="str">
        <f>IF(AND($D538&lt;=2026,Zisk!$D$10&gt;=2026),"1","")</f>
        <v/>
      </c>
      <c r="AD538" s="35" t="str">
        <f>IF(AND($D538&lt;=2026,Zisk!$D$10&gt;=2026),"+","")</f>
        <v/>
      </c>
      <c r="AE538" s="37" t="str">
        <f>IF(AND($D538&lt;=2026,Zisk!$D$10&gt;=2026),VstupniParametry_SKRYT!$D$10,"")</f>
        <v/>
      </c>
      <c r="AF538" s="35" t="str">
        <f>IF(AND($D538&lt;=2026,Zisk!$D$10&gt;=2026),")","")</f>
        <v/>
      </c>
      <c r="AG538" s="38" t="str">
        <f>IF(AND(D538&lt;2026,2026&lt;=Zisk!$D$10),1,IF(D538=2026,0,""))</f>
        <v/>
      </c>
      <c r="AH538" s="39" t="str">
        <f>IF(AND($D538&lt;=2026,Zisk!$D$10&gt;=2027),"x","")</f>
        <v/>
      </c>
      <c r="AI538" s="35" t="str">
        <f>IF(AND($D538&lt;=2027,Zisk!$D$10&gt;=2027),"(","")</f>
        <v/>
      </c>
      <c r="AJ538" s="35" t="str">
        <f>IF(AND($D538&lt;=2027,Zisk!$D$10&gt;=2027),"1","")</f>
        <v/>
      </c>
      <c r="AK538" s="35" t="str">
        <f>IF(AND($D538&lt;=2027,Zisk!$D$10&gt;=2027),"+","")</f>
        <v/>
      </c>
      <c r="AL538" s="37" t="str">
        <f>IF(AND($D538&lt;=2027,Zisk!$D$10&gt;=2027),VstupniParametry_SKRYT!$D$11,"")</f>
        <v/>
      </c>
      <c r="AM538" s="35" t="str">
        <f>IF(AND($D538&lt;=2027,Zisk!$D$10&gt;=2027),")","")</f>
        <v/>
      </c>
      <c r="AN538" s="38" t="str">
        <f>IF(AND(D538&lt;2027,2027&lt;=Zisk!$D$10),1,IF(D538=2027,0,""))</f>
        <v/>
      </c>
      <c r="AO538" s="39" t="str">
        <f>IF(AND($D538&lt;=2027,Zisk!$D$10&gt;=2028),"x","")</f>
        <v/>
      </c>
      <c r="AP538" s="35" t="str">
        <f>IF(AND($D538&lt;=2028,Zisk!$D$10&gt;=2028),"(","")</f>
        <v/>
      </c>
      <c r="AQ538" s="35" t="str">
        <f>IF(AND($D538&lt;=2028,Zisk!$D$10&gt;=2028),"1","")</f>
        <v/>
      </c>
      <c r="AR538" s="35" t="str">
        <f>IF(AND($D538&lt;=2028,Zisk!$D$10&gt;=2028),"+","")</f>
        <v/>
      </c>
      <c r="AS538" s="37" t="str">
        <f>IF(AND($D538&lt;=2028,Zisk!$D$10&gt;=2028),VstupniParametry_SKRYT!$D$12,"")</f>
        <v/>
      </c>
      <c r="AT538" s="35" t="str">
        <f>IF(AND($D538&lt;=2028,Zisk!$D$10&gt;=2028),")","")</f>
        <v/>
      </c>
      <c r="AU538" s="38" t="str">
        <f>IF(AND(D538&lt;2028,2028&lt;=Zisk!$D$10),1,IF(D538=2028,0,""))</f>
        <v/>
      </c>
      <c r="AV538" s="39" t="str">
        <f>IF(AND($D538&lt;=2028,Zisk!$D$10&gt;=2029),"x","")</f>
        <v/>
      </c>
      <c r="AW538" s="35" t="str">
        <f>IF(AND($D538&lt;=2029,Zisk!$D$10&gt;=2029),"(","")</f>
        <v/>
      </c>
      <c r="AX538" s="35" t="str">
        <f>IF(AND($D538&lt;=2029,Zisk!$D$10&gt;=2029),"1","")</f>
        <v/>
      </c>
      <c r="AY538" s="35" t="str">
        <f>IF(AND($D538&lt;=2029,Zisk!$D$10&gt;=2029),"+","")</f>
        <v/>
      </c>
      <c r="AZ538" s="37" t="str">
        <f>IF(AND($D538&lt;=2029,Zisk!$D$10&gt;=2029),VstupniParametry_SKRYT!$D$13,"")</f>
        <v/>
      </c>
      <c r="BA538" s="35" t="str">
        <f>IF(AND($D538&lt;=2029,Zisk!$D$10&gt;=2029),")","")</f>
        <v/>
      </c>
      <c r="BB538" s="38" t="str">
        <f>IF(AND(D538&lt;2029,2029&lt;=Zisk!$D$10),1,IF(D538=2029,0,""))</f>
        <v/>
      </c>
      <c r="BC538" s="39" t="str">
        <f>IF(AND($D538&lt;=2029,Zisk!$D$10&gt;=2030),"x","")</f>
        <v/>
      </c>
      <c r="BD538" s="35" t="str">
        <f>IF(AND($D538&lt;=2030,Zisk!$D$10&gt;=2030),"(","")</f>
        <v/>
      </c>
      <c r="BE538" s="35" t="str">
        <f>IF(AND($D538&lt;=2030,Zisk!$D$10&gt;=2030),"1","")</f>
        <v/>
      </c>
      <c r="BF538" s="35" t="str">
        <f>IF(AND($D538&lt;=2030,Zisk!$D$10&gt;=2030),"+","")</f>
        <v/>
      </c>
      <c r="BG538" s="37" t="str">
        <f>IF(AND($D538&lt;=2030,Zisk!$D$10&gt;=2030),VstupniParametry_SKRYT!$D$14,"")</f>
        <v/>
      </c>
      <c r="BH538" s="35" t="str">
        <f>IF(AND($D538&lt;=2030,Zisk!$D$10&gt;=2030),")","")</f>
        <v/>
      </c>
      <c r="BI538" s="38" t="str">
        <f>IF(AND(D538&lt;2030,2030&lt;=Zisk!$D$10),1,IF(D538=2030,0,""))</f>
        <v/>
      </c>
      <c r="BJ538" s="40" t="s">
        <v>32</v>
      </c>
      <c r="BK538" s="37">
        <f t="shared" si="274"/>
        <v>1</v>
      </c>
      <c r="BL538" s="35" t="str">
        <f t="shared" si="275"/>
        <v>x</v>
      </c>
      <c r="BM538" s="41">
        <f t="shared" si="276"/>
        <v>1</v>
      </c>
      <c r="BN538" s="37" t="str">
        <f t="shared" si="277"/>
        <v>x</v>
      </c>
      <c r="BO538" s="41">
        <f t="shared" si="262"/>
        <v>1.018</v>
      </c>
      <c r="BP538" s="41" t="str">
        <f t="shared" si="263"/>
        <v/>
      </c>
      <c r="BQ538" s="41" t="str">
        <f t="shared" si="264"/>
        <v/>
      </c>
      <c r="BR538" s="41" t="str">
        <f t="shared" si="265"/>
        <v/>
      </c>
      <c r="BS538" s="41" t="str">
        <f t="shared" si="266"/>
        <v/>
      </c>
      <c r="BT538" s="41" t="str">
        <f t="shared" si="267"/>
        <v/>
      </c>
      <c r="BU538" s="41" t="str">
        <f t="shared" si="268"/>
        <v/>
      </c>
      <c r="BV538" s="41" t="str">
        <f t="shared" si="269"/>
        <v/>
      </c>
      <c r="BW538" s="41" t="str">
        <f t="shared" si="270"/>
        <v/>
      </c>
      <c r="BX538" s="41" t="str">
        <f t="shared" si="271"/>
        <v/>
      </c>
      <c r="BY538" s="41" t="str">
        <f t="shared" si="272"/>
        <v/>
      </c>
      <c r="BZ538" s="40" t="s">
        <v>32</v>
      </c>
      <c r="CA538" s="41">
        <f t="shared" si="273"/>
        <v>1.018</v>
      </c>
      <c r="CB538" s="35"/>
      <c r="CC538" s="36">
        <f>IF(D538&gt;Zisk!$D$10,"",E538*CA538)</f>
        <v>0</v>
      </c>
    </row>
    <row r="539" spans="2:81" x14ac:dyDescent="0.2">
      <c r="B539" s="28" t="str">
        <f>Zisk!B550</f>
        <v/>
      </c>
      <c r="C539" s="28">
        <f>Zisk!C550</f>
        <v>0</v>
      </c>
      <c r="D539" s="28">
        <f>Zisk!E550</f>
        <v>0</v>
      </c>
      <c r="E539" s="29">
        <f>Zisk!D550</f>
        <v>0</v>
      </c>
      <c r="F539" s="29"/>
      <c r="G539" s="28" t="str">
        <f t="shared" si="248"/>
        <v>(</v>
      </c>
      <c r="H539" s="28" t="str">
        <f t="shared" si="249"/>
        <v>1</v>
      </c>
      <c r="I539" s="28" t="str">
        <f t="shared" si="250"/>
        <v>+</v>
      </c>
      <c r="J539" s="30">
        <f>IF($D539&lt;=2021,VstupniParametry_SKRYT!$D$5,"")</f>
        <v>0.02</v>
      </c>
      <c r="K539" s="28" t="str">
        <f t="shared" si="251"/>
        <v>)</v>
      </c>
      <c r="L539" s="31">
        <f>IF($D539&lt;=2021,COUNTIF(Vypocet_SKRYT!T536:AS536,"&gt;=1"),"")</f>
        <v>0</v>
      </c>
      <c r="M539" s="32" t="str">
        <f t="shared" si="252"/>
        <v>x</v>
      </c>
      <c r="N539" s="28" t="str">
        <f t="shared" si="253"/>
        <v>(</v>
      </c>
      <c r="O539" s="28" t="str">
        <f t="shared" si="254"/>
        <v>1</v>
      </c>
      <c r="P539" s="28" t="str">
        <f t="shared" si="255"/>
        <v>+</v>
      </c>
      <c r="Q539" s="30">
        <f>IF($D539&lt;=2024,VstupniParametry_SKRYT!$D$6,"")</f>
        <v>0.06</v>
      </c>
      <c r="R539" s="28" t="str">
        <f t="shared" si="256"/>
        <v>)</v>
      </c>
      <c r="S539" s="31">
        <f>IF($D539&lt;=2024,COUNTIFS(Vypocet_SKRYT!AT536:AV536,"&gt;=1"),"")</f>
        <v>0</v>
      </c>
      <c r="T539" s="32" t="str">
        <f t="shared" si="257"/>
        <v>x</v>
      </c>
      <c r="U539" s="28" t="str">
        <f t="shared" si="258"/>
        <v>(</v>
      </c>
      <c r="V539" s="28" t="str">
        <f t="shared" si="259"/>
        <v>1</v>
      </c>
      <c r="W539" s="28" t="str">
        <f t="shared" si="260"/>
        <v>+</v>
      </c>
      <c r="X539" s="30">
        <f>IF($D539&lt;=2025,VstupniParametry_SKRYT!$D$9,"")</f>
        <v>1.7999999999999999E-2</v>
      </c>
      <c r="Y539" s="28" t="str">
        <f t="shared" si="261"/>
        <v>)</v>
      </c>
      <c r="Z539" s="31">
        <f>IF(AND(D539&lt;2025,2025&lt;=Zisk!$D$10),1,IF(D539=2025,0,""))</f>
        <v>1</v>
      </c>
      <c r="AA539" s="32" t="str">
        <f>IF(AND($D539&lt;=2025,Zisk!$D$10&gt;=2026),"x","")</f>
        <v/>
      </c>
      <c r="AB539" s="28" t="str">
        <f>IF(AND($D539&lt;=2026,Zisk!$D$10&gt;=2026),"(","")</f>
        <v/>
      </c>
      <c r="AC539" s="28" t="str">
        <f>IF(AND($D539&lt;=2026,Zisk!$D$10&gt;=2026),"1","")</f>
        <v/>
      </c>
      <c r="AD539" s="28" t="str">
        <f>IF(AND($D539&lt;=2026,Zisk!$D$10&gt;=2026),"+","")</f>
        <v/>
      </c>
      <c r="AE539" s="30" t="str">
        <f>IF(AND($D539&lt;=2026,Zisk!$D$10&gt;=2026),VstupniParametry_SKRYT!$D$10,"")</f>
        <v/>
      </c>
      <c r="AF539" s="28" t="str">
        <f>IF(AND($D539&lt;=2026,Zisk!$D$10&gt;=2026),")","")</f>
        <v/>
      </c>
      <c r="AG539" s="31" t="str">
        <f>IF(AND(D539&lt;2026,2026&lt;=Zisk!$D$10),1,IF(D539=2026,0,""))</f>
        <v/>
      </c>
      <c r="AH539" s="32" t="str">
        <f>IF(AND($D539&lt;=2026,Zisk!$D$10&gt;=2027),"x","")</f>
        <v/>
      </c>
      <c r="AI539" s="28" t="str">
        <f>IF(AND($D539&lt;=2027,Zisk!$D$10&gt;=2027),"(","")</f>
        <v/>
      </c>
      <c r="AJ539" s="28" t="str">
        <f>IF(AND($D539&lt;=2027,Zisk!$D$10&gt;=2027),"1","")</f>
        <v/>
      </c>
      <c r="AK539" s="28" t="str">
        <f>IF(AND($D539&lt;=2027,Zisk!$D$10&gt;=2027),"+","")</f>
        <v/>
      </c>
      <c r="AL539" s="30" t="str">
        <f>IF(AND($D539&lt;=2027,Zisk!$D$10&gt;=2027),VstupniParametry_SKRYT!$D$11,"")</f>
        <v/>
      </c>
      <c r="AM539" s="28" t="str">
        <f>IF(AND($D539&lt;=2027,Zisk!$D$10&gt;=2027),")","")</f>
        <v/>
      </c>
      <c r="AN539" s="31" t="str">
        <f>IF(AND(D539&lt;2027,2027&lt;=Zisk!$D$10),1,IF(D539=2027,0,""))</f>
        <v/>
      </c>
      <c r="AO539" s="32" t="str">
        <f>IF(AND($D539&lt;=2027,Zisk!$D$10&gt;=2028),"x","")</f>
        <v/>
      </c>
      <c r="AP539" s="28" t="str">
        <f>IF(AND($D539&lt;=2028,Zisk!$D$10&gt;=2028),"(","")</f>
        <v/>
      </c>
      <c r="AQ539" s="28" t="str">
        <f>IF(AND($D539&lt;=2028,Zisk!$D$10&gt;=2028),"1","")</f>
        <v/>
      </c>
      <c r="AR539" s="28" t="str">
        <f>IF(AND($D539&lt;=2028,Zisk!$D$10&gt;=2028),"+","")</f>
        <v/>
      </c>
      <c r="AS539" s="30" t="str">
        <f>IF(AND($D539&lt;=2028,Zisk!$D$10&gt;=2028),VstupniParametry_SKRYT!$D$12,"")</f>
        <v/>
      </c>
      <c r="AT539" s="28" t="str">
        <f>IF(AND($D539&lt;=2028,Zisk!$D$10&gt;=2028),")","")</f>
        <v/>
      </c>
      <c r="AU539" s="31" t="str">
        <f>IF(AND(D539&lt;2028,2028&lt;=Zisk!$D$10),1,IF(D539=2028,0,""))</f>
        <v/>
      </c>
      <c r="AV539" s="32" t="str">
        <f>IF(AND($D539&lt;=2028,Zisk!$D$10&gt;=2029),"x","")</f>
        <v/>
      </c>
      <c r="AW539" s="28" t="str">
        <f>IF(AND($D539&lt;=2029,Zisk!$D$10&gt;=2029),"(","")</f>
        <v/>
      </c>
      <c r="AX539" s="28" t="str">
        <f>IF(AND($D539&lt;=2029,Zisk!$D$10&gt;=2029),"1","")</f>
        <v/>
      </c>
      <c r="AY539" s="28" t="str">
        <f>IF(AND($D539&lt;=2029,Zisk!$D$10&gt;=2029),"+","")</f>
        <v/>
      </c>
      <c r="AZ539" s="30" t="str">
        <f>IF(AND($D539&lt;=2029,Zisk!$D$10&gt;=2029),VstupniParametry_SKRYT!$D$13,"")</f>
        <v/>
      </c>
      <c r="BA539" s="28" t="str">
        <f>IF(AND($D539&lt;=2029,Zisk!$D$10&gt;=2029),")","")</f>
        <v/>
      </c>
      <c r="BB539" s="31" t="str">
        <f>IF(AND(D539&lt;2029,2029&lt;=Zisk!$D$10),1,IF(D539=2029,0,""))</f>
        <v/>
      </c>
      <c r="BC539" s="32" t="str">
        <f>IF(AND($D539&lt;=2029,Zisk!$D$10&gt;=2030),"x","")</f>
        <v/>
      </c>
      <c r="BD539" s="28" t="str">
        <f>IF(AND($D539&lt;=2030,Zisk!$D$10&gt;=2030),"(","")</f>
        <v/>
      </c>
      <c r="BE539" s="28" t="str">
        <f>IF(AND($D539&lt;=2030,Zisk!$D$10&gt;=2030),"1","")</f>
        <v/>
      </c>
      <c r="BF539" s="28" t="str">
        <f>IF(AND($D539&lt;=2030,Zisk!$D$10&gt;=2030),"+","")</f>
        <v/>
      </c>
      <c r="BG539" s="30" t="str">
        <f>IF(AND($D539&lt;=2030,Zisk!$D$10&gt;=2030),VstupniParametry_SKRYT!$D$14,"")</f>
        <v/>
      </c>
      <c r="BH539" s="28" t="str">
        <f>IF(AND($D539&lt;=2030,Zisk!$D$10&gt;=2030),")","")</f>
        <v/>
      </c>
      <c r="BI539" s="31" t="str">
        <f>IF(AND(D539&lt;2030,2030&lt;=Zisk!$D$10),1,IF(D539=2030,0,""))</f>
        <v/>
      </c>
      <c r="BJ539" s="33" t="s">
        <v>32</v>
      </c>
      <c r="BK539" s="30">
        <f t="shared" si="274"/>
        <v>1</v>
      </c>
      <c r="BL539" s="28" t="str">
        <f t="shared" si="275"/>
        <v>x</v>
      </c>
      <c r="BM539" s="34">
        <f t="shared" si="276"/>
        <v>1</v>
      </c>
      <c r="BN539" s="30" t="str">
        <f t="shared" si="277"/>
        <v>x</v>
      </c>
      <c r="BO539" s="34">
        <f t="shared" si="262"/>
        <v>1.018</v>
      </c>
      <c r="BP539" s="34" t="str">
        <f t="shared" si="263"/>
        <v/>
      </c>
      <c r="BQ539" s="34" t="str">
        <f t="shared" si="264"/>
        <v/>
      </c>
      <c r="BR539" s="34" t="str">
        <f t="shared" si="265"/>
        <v/>
      </c>
      <c r="BS539" s="34" t="str">
        <f t="shared" si="266"/>
        <v/>
      </c>
      <c r="BT539" s="34" t="str">
        <f t="shared" si="267"/>
        <v/>
      </c>
      <c r="BU539" s="34" t="str">
        <f t="shared" si="268"/>
        <v/>
      </c>
      <c r="BV539" s="34" t="str">
        <f t="shared" si="269"/>
        <v/>
      </c>
      <c r="BW539" s="34" t="str">
        <f t="shared" si="270"/>
        <v/>
      </c>
      <c r="BX539" s="34" t="str">
        <f t="shared" si="271"/>
        <v/>
      </c>
      <c r="BY539" s="34" t="str">
        <f t="shared" si="272"/>
        <v/>
      </c>
      <c r="BZ539" s="33" t="s">
        <v>32</v>
      </c>
      <c r="CA539" s="34">
        <f t="shared" si="273"/>
        <v>1.018</v>
      </c>
      <c r="CB539" s="28"/>
      <c r="CC539" s="29">
        <f>IF(D539&gt;Zisk!$D$10,"",E539*CA539)</f>
        <v>0</v>
      </c>
    </row>
    <row r="540" spans="2:81" x14ac:dyDescent="0.2">
      <c r="B540" s="35" t="str">
        <f>Zisk!B551</f>
        <v/>
      </c>
      <c r="C540" s="35">
        <f>Zisk!C551</f>
        <v>0</v>
      </c>
      <c r="D540" s="35">
        <f>Zisk!E551</f>
        <v>0</v>
      </c>
      <c r="E540" s="36">
        <f>Zisk!D551</f>
        <v>0</v>
      </c>
      <c r="F540" s="36"/>
      <c r="G540" s="35" t="str">
        <f t="shared" si="248"/>
        <v>(</v>
      </c>
      <c r="H540" s="35" t="str">
        <f t="shared" si="249"/>
        <v>1</v>
      </c>
      <c r="I540" s="35" t="str">
        <f t="shared" si="250"/>
        <v>+</v>
      </c>
      <c r="J540" s="37">
        <f>IF($D540&lt;=2021,VstupniParametry_SKRYT!$D$5,"")</f>
        <v>0.02</v>
      </c>
      <c r="K540" s="35" t="str">
        <f t="shared" si="251"/>
        <v>)</v>
      </c>
      <c r="L540" s="38">
        <f>IF($D540&lt;=2021,COUNTIF(Vypocet_SKRYT!T537:AS537,"&gt;=1"),"")</f>
        <v>0</v>
      </c>
      <c r="M540" s="39" t="str">
        <f t="shared" si="252"/>
        <v>x</v>
      </c>
      <c r="N540" s="35" t="str">
        <f t="shared" si="253"/>
        <v>(</v>
      </c>
      <c r="O540" s="35" t="str">
        <f t="shared" si="254"/>
        <v>1</v>
      </c>
      <c r="P540" s="35" t="str">
        <f t="shared" si="255"/>
        <v>+</v>
      </c>
      <c r="Q540" s="37">
        <f>IF($D540&lt;=2024,VstupniParametry_SKRYT!$D$6,"")</f>
        <v>0.06</v>
      </c>
      <c r="R540" s="35" t="str">
        <f t="shared" si="256"/>
        <v>)</v>
      </c>
      <c r="S540" s="38">
        <f>IF($D540&lt;=2024,COUNTIFS(Vypocet_SKRYT!AT537:AV537,"&gt;=1"),"")</f>
        <v>0</v>
      </c>
      <c r="T540" s="39" t="str">
        <f t="shared" si="257"/>
        <v>x</v>
      </c>
      <c r="U540" s="35" t="str">
        <f t="shared" si="258"/>
        <v>(</v>
      </c>
      <c r="V540" s="35" t="str">
        <f t="shared" si="259"/>
        <v>1</v>
      </c>
      <c r="W540" s="35" t="str">
        <f t="shared" si="260"/>
        <v>+</v>
      </c>
      <c r="X540" s="37">
        <f>IF($D540&lt;=2025,VstupniParametry_SKRYT!$D$9,"")</f>
        <v>1.7999999999999999E-2</v>
      </c>
      <c r="Y540" s="35" t="str">
        <f t="shared" si="261"/>
        <v>)</v>
      </c>
      <c r="Z540" s="38">
        <f>IF(AND(D540&lt;2025,2025&lt;=Zisk!$D$10),1,IF(D540=2025,0,""))</f>
        <v>1</v>
      </c>
      <c r="AA540" s="39" t="str">
        <f>IF(AND($D540&lt;=2025,Zisk!$D$10&gt;=2026),"x","")</f>
        <v/>
      </c>
      <c r="AB540" s="35" t="str">
        <f>IF(AND($D540&lt;=2026,Zisk!$D$10&gt;=2026),"(","")</f>
        <v/>
      </c>
      <c r="AC540" s="35" t="str">
        <f>IF(AND($D540&lt;=2026,Zisk!$D$10&gt;=2026),"1","")</f>
        <v/>
      </c>
      <c r="AD540" s="35" t="str">
        <f>IF(AND($D540&lt;=2026,Zisk!$D$10&gt;=2026),"+","")</f>
        <v/>
      </c>
      <c r="AE540" s="37" t="str">
        <f>IF(AND($D540&lt;=2026,Zisk!$D$10&gt;=2026),VstupniParametry_SKRYT!$D$10,"")</f>
        <v/>
      </c>
      <c r="AF540" s="35" t="str">
        <f>IF(AND($D540&lt;=2026,Zisk!$D$10&gt;=2026),")","")</f>
        <v/>
      </c>
      <c r="AG540" s="38" t="str">
        <f>IF(AND(D540&lt;2026,2026&lt;=Zisk!$D$10),1,IF(D540=2026,0,""))</f>
        <v/>
      </c>
      <c r="AH540" s="39" t="str">
        <f>IF(AND($D540&lt;=2026,Zisk!$D$10&gt;=2027),"x","")</f>
        <v/>
      </c>
      <c r="AI540" s="35" t="str">
        <f>IF(AND($D540&lt;=2027,Zisk!$D$10&gt;=2027),"(","")</f>
        <v/>
      </c>
      <c r="AJ540" s="35" t="str">
        <f>IF(AND($D540&lt;=2027,Zisk!$D$10&gt;=2027),"1","")</f>
        <v/>
      </c>
      <c r="AK540" s="35" t="str">
        <f>IF(AND($D540&lt;=2027,Zisk!$D$10&gt;=2027),"+","")</f>
        <v/>
      </c>
      <c r="AL540" s="37" t="str">
        <f>IF(AND($D540&lt;=2027,Zisk!$D$10&gt;=2027),VstupniParametry_SKRYT!$D$11,"")</f>
        <v/>
      </c>
      <c r="AM540" s="35" t="str">
        <f>IF(AND($D540&lt;=2027,Zisk!$D$10&gt;=2027),")","")</f>
        <v/>
      </c>
      <c r="AN540" s="38" t="str">
        <f>IF(AND(D540&lt;2027,2027&lt;=Zisk!$D$10),1,IF(D540=2027,0,""))</f>
        <v/>
      </c>
      <c r="AO540" s="39" t="str">
        <f>IF(AND($D540&lt;=2027,Zisk!$D$10&gt;=2028),"x","")</f>
        <v/>
      </c>
      <c r="AP540" s="35" t="str">
        <f>IF(AND($D540&lt;=2028,Zisk!$D$10&gt;=2028),"(","")</f>
        <v/>
      </c>
      <c r="AQ540" s="35" t="str">
        <f>IF(AND($D540&lt;=2028,Zisk!$D$10&gt;=2028),"1","")</f>
        <v/>
      </c>
      <c r="AR540" s="35" t="str">
        <f>IF(AND($D540&lt;=2028,Zisk!$D$10&gt;=2028),"+","")</f>
        <v/>
      </c>
      <c r="AS540" s="37" t="str">
        <f>IF(AND($D540&lt;=2028,Zisk!$D$10&gt;=2028),VstupniParametry_SKRYT!$D$12,"")</f>
        <v/>
      </c>
      <c r="AT540" s="35" t="str">
        <f>IF(AND($D540&lt;=2028,Zisk!$D$10&gt;=2028),")","")</f>
        <v/>
      </c>
      <c r="AU540" s="38" t="str">
        <f>IF(AND(D540&lt;2028,2028&lt;=Zisk!$D$10),1,IF(D540=2028,0,""))</f>
        <v/>
      </c>
      <c r="AV540" s="39" t="str">
        <f>IF(AND($D540&lt;=2028,Zisk!$D$10&gt;=2029),"x","")</f>
        <v/>
      </c>
      <c r="AW540" s="35" t="str">
        <f>IF(AND($D540&lt;=2029,Zisk!$D$10&gt;=2029),"(","")</f>
        <v/>
      </c>
      <c r="AX540" s="35" t="str">
        <f>IF(AND($D540&lt;=2029,Zisk!$D$10&gt;=2029),"1","")</f>
        <v/>
      </c>
      <c r="AY540" s="35" t="str">
        <f>IF(AND($D540&lt;=2029,Zisk!$D$10&gt;=2029),"+","")</f>
        <v/>
      </c>
      <c r="AZ540" s="37" t="str">
        <f>IF(AND($D540&lt;=2029,Zisk!$D$10&gt;=2029),VstupniParametry_SKRYT!$D$13,"")</f>
        <v/>
      </c>
      <c r="BA540" s="35" t="str">
        <f>IF(AND($D540&lt;=2029,Zisk!$D$10&gt;=2029),")","")</f>
        <v/>
      </c>
      <c r="BB540" s="38" t="str">
        <f>IF(AND(D540&lt;2029,2029&lt;=Zisk!$D$10),1,IF(D540=2029,0,""))</f>
        <v/>
      </c>
      <c r="BC540" s="39" t="str">
        <f>IF(AND($D540&lt;=2029,Zisk!$D$10&gt;=2030),"x","")</f>
        <v/>
      </c>
      <c r="BD540" s="35" t="str">
        <f>IF(AND($D540&lt;=2030,Zisk!$D$10&gt;=2030),"(","")</f>
        <v/>
      </c>
      <c r="BE540" s="35" t="str">
        <f>IF(AND($D540&lt;=2030,Zisk!$D$10&gt;=2030),"1","")</f>
        <v/>
      </c>
      <c r="BF540" s="35" t="str">
        <f>IF(AND($D540&lt;=2030,Zisk!$D$10&gt;=2030),"+","")</f>
        <v/>
      </c>
      <c r="BG540" s="37" t="str">
        <f>IF(AND($D540&lt;=2030,Zisk!$D$10&gt;=2030),VstupniParametry_SKRYT!$D$14,"")</f>
        <v/>
      </c>
      <c r="BH540" s="35" t="str">
        <f>IF(AND($D540&lt;=2030,Zisk!$D$10&gt;=2030),")","")</f>
        <v/>
      </c>
      <c r="BI540" s="38" t="str">
        <f>IF(AND(D540&lt;2030,2030&lt;=Zisk!$D$10),1,IF(D540=2030,0,""))</f>
        <v/>
      </c>
      <c r="BJ540" s="40" t="s">
        <v>32</v>
      </c>
      <c r="BK540" s="37">
        <f t="shared" si="274"/>
        <v>1</v>
      </c>
      <c r="BL540" s="35" t="str">
        <f t="shared" si="275"/>
        <v>x</v>
      </c>
      <c r="BM540" s="41">
        <f t="shared" si="276"/>
        <v>1</v>
      </c>
      <c r="BN540" s="37" t="str">
        <f t="shared" si="277"/>
        <v>x</v>
      </c>
      <c r="BO540" s="41">
        <f t="shared" si="262"/>
        <v>1.018</v>
      </c>
      <c r="BP540" s="41" t="str">
        <f t="shared" si="263"/>
        <v/>
      </c>
      <c r="BQ540" s="41" t="str">
        <f t="shared" si="264"/>
        <v/>
      </c>
      <c r="BR540" s="41" t="str">
        <f t="shared" si="265"/>
        <v/>
      </c>
      <c r="BS540" s="41" t="str">
        <f t="shared" si="266"/>
        <v/>
      </c>
      <c r="BT540" s="41" t="str">
        <f t="shared" si="267"/>
        <v/>
      </c>
      <c r="BU540" s="41" t="str">
        <f t="shared" si="268"/>
        <v/>
      </c>
      <c r="BV540" s="41" t="str">
        <f t="shared" si="269"/>
        <v/>
      </c>
      <c r="BW540" s="41" t="str">
        <f t="shared" si="270"/>
        <v/>
      </c>
      <c r="BX540" s="41" t="str">
        <f t="shared" si="271"/>
        <v/>
      </c>
      <c r="BY540" s="41" t="str">
        <f t="shared" si="272"/>
        <v/>
      </c>
      <c r="BZ540" s="40" t="s">
        <v>32</v>
      </c>
      <c r="CA540" s="41">
        <f t="shared" si="273"/>
        <v>1.018</v>
      </c>
      <c r="CB540" s="35"/>
      <c r="CC540" s="36">
        <f>IF(D540&gt;Zisk!$D$10,"",E540*CA540)</f>
        <v>0</v>
      </c>
    </row>
    <row r="541" spans="2:81" x14ac:dyDescent="0.2">
      <c r="B541" s="28" t="str">
        <f>Zisk!B552</f>
        <v/>
      </c>
      <c r="C541" s="28">
        <f>Zisk!C552</f>
        <v>0</v>
      </c>
      <c r="D541" s="28">
        <f>Zisk!E552</f>
        <v>0</v>
      </c>
      <c r="E541" s="29">
        <f>Zisk!D552</f>
        <v>0</v>
      </c>
      <c r="F541" s="29"/>
      <c r="G541" s="28" t="str">
        <f t="shared" si="248"/>
        <v>(</v>
      </c>
      <c r="H541" s="28" t="str">
        <f t="shared" si="249"/>
        <v>1</v>
      </c>
      <c r="I541" s="28" t="str">
        <f t="shared" si="250"/>
        <v>+</v>
      </c>
      <c r="J541" s="30">
        <f>IF($D541&lt;=2021,VstupniParametry_SKRYT!$D$5,"")</f>
        <v>0.02</v>
      </c>
      <c r="K541" s="28" t="str">
        <f t="shared" si="251"/>
        <v>)</v>
      </c>
      <c r="L541" s="31">
        <f>IF($D541&lt;=2021,COUNTIF(Vypocet_SKRYT!T538:AS538,"&gt;=1"),"")</f>
        <v>0</v>
      </c>
      <c r="M541" s="32" t="str">
        <f t="shared" si="252"/>
        <v>x</v>
      </c>
      <c r="N541" s="28" t="str">
        <f t="shared" si="253"/>
        <v>(</v>
      </c>
      <c r="O541" s="28" t="str">
        <f t="shared" si="254"/>
        <v>1</v>
      </c>
      <c r="P541" s="28" t="str">
        <f t="shared" si="255"/>
        <v>+</v>
      </c>
      <c r="Q541" s="30">
        <f>IF($D541&lt;=2024,VstupniParametry_SKRYT!$D$6,"")</f>
        <v>0.06</v>
      </c>
      <c r="R541" s="28" t="str">
        <f t="shared" si="256"/>
        <v>)</v>
      </c>
      <c r="S541" s="31">
        <f>IF($D541&lt;=2024,COUNTIFS(Vypocet_SKRYT!AT538:AV538,"&gt;=1"),"")</f>
        <v>0</v>
      </c>
      <c r="T541" s="32" t="str">
        <f t="shared" si="257"/>
        <v>x</v>
      </c>
      <c r="U541" s="28" t="str">
        <f t="shared" si="258"/>
        <v>(</v>
      </c>
      <c r="V541" s="28" t="str">
        <f t="shared" si="259"/>
        <v>1</v>
      </c>
      <c r="W541" s="28" t="str">
        <f t="shared" si="260"/>
        <v>+</v>
      </c>
      <c r="X541" s="30">
        <f>IF($D541&lt;=2025,VstupniParametry_SKRYT!$D$9,"")</f>
        <v>1.7999999999999999E-2</v>
      </c>
      <c r="Y541" s="28" t="str">
        <f t="shared" si="261"/>
        <v>)</v>
      </c>
      <c r="Z541" s="31">
        <f>IF(AND(D541&lt;2025,2025&lt;=Zisk!$D$10),1,IF(D541=2025,0,""))</f>
        <v>1</v>
      </c>
      <c r="AA541" s="32" t="str">
        <f>IF(AND($D541&lt;=2025,Zisk!$D$10&gt;=2026),"x","")</f>
        <v/>
      </c>
      <c r="AB541" s="28" t="str">
        <f>IF(AND($D541&lt;=2026,Zisk!$D$10&gt;=2026),"(","")</f>
        <v/>
      </c>
      <c r="AC541" s="28" t="str">
        <f>IF(AND($D541&lt;=2026,Zisk!$D$10&gt;=2026),"1","")</f>
        <v/>
      </c>
      <c r="AD541" s="28" t="str">
        <f>IF(AND($D541&lt;=2026,Zisk!$D$10&gt;=2026),"+","")</f>
        <v/>
      </c>
      <c r="AE541" s="30" t="str">
        <f>IF(AND($D541&lt;=2026,Zisk!$D$10&gt;=2026),VstupniParametry_SKRYT!$D$10,"")</f>
        <v/>
      </c>
      <c r="AF541" s="28" t="str">
        <f>IF(AND($D541&lt;=2026,Zisk!$D$10&gt;=2026),")","")</f>
        <v/>
      </c>
      <c r="AG541" s="31" t="str">
        <f>IF(AND(D541&lt;2026,2026&lt;=Zisk!$D$10),1,IF(D541=2026,0,""))</f>
        <v/>
      </c>
      <c r="AH541" s="32" t="str">
        <f>IF(AND($D541&lt;=2026,Zisk!$D$10&gt;=2027),"x","")</f>
        <v/>
      </c>
      <c r="AI541" s="28" t="str">
        <f>IF(AND($D541&lt;=2027,Zisk!$D$10&gt;=2027),"(","")</f>
        <v/>
      </c>
      <c r="AJ541" s="28" t="str">
        <f>IF(AND($D541&lt;=2027,Zisk!$D$10&gt;=2027),"1","")</f>
        <v/>
      </c>
      <c r="AK541" s="28" t="str">
        <f>IF(AND($D541&lt;=2027,Zisk!$D$10&gt;=2027),"+","")</f>
        <v/>
      </c>
      <c r="AL541" s="30" t="str">
        <f>IF(AND($D541&lt;=2027,Zisk!$D$10&gt;=2027),VstupniParametry_SKRYT!$D$11,"")</f>
        <v/>
      </c>
      <c r="AM541" s="28" t="str">
        <f>IF(AND($D541&lt;=2027,Zisk!$D$10&gt;=2027),")","")</f>
        <v/>
      </c>
      <c r="AN541" s="31" t="str">
        <f>IF(AND(D541&lt;2027,2027&lt;=Zisk!$D$10),1,IF(D541=2027,0,""))</f>
        <v/>
      </c>
      <c r="AO541" s="32" t="str">
        <f>IF(AND($D541&lt;=2027,Zisk!$D$10&gt;=2028),"x","")</f>
        <v/>
      </c>
      <c r="AP541" s="28" t="str">
        <f>IF(AND($D541&lt;=2028,Zisk!$D$10&gt;=2028),"(","")</f>
        <v/>
      </c>
      <c r="AQ541" s="28" t="str">
        <f>IF(AND($D541&lt;=2028,Zisk!$D$10&gt;=2028),"1","")</f>
        <v/>
      </c>
      <c r="AR541" s="28" t="str">
        <f>IF(AND($D541&lt;=2028,Zisk!$D$10&gt;=2028),"+","")</f>
        <v/>
      </c>
      <c r="AS541" s="30" t="str">
        <f>IF(AND($D541&lt;=2028,Zisk!$D$10&gt;=2028),VstupniParametry_SKRYT!$D$12,"")</f>
        <v/>
      </c>
      <c r="AT541" s="28" t="str">
        <f>IF(AND($D541&lt;=2028,Zisk!$D$10&gt;=2028),")","")</f>
        <v/>
      </c>
      <c r="AU541" s="31" t="str">
        <f>IF(AND(D541&lt;2028,2028&lt;=Zisk!$D$10),1,IF(D541=2028,0,""))</f>
        <v/>
      </c>
      <c r="AV541" s="32" t="str">
        <f>IF(AND($D541&lt;=2028,Zisk!$D$10&gt;=2029),"x","")</f>
        <v/>
      </c>
      <c r="AW541" s="28" t="str">
        <f>IF(AND($D541&lt;=2029,Zisk!$D$10&gt;=2029),"(","")</f>
        <v/>
      </c>
      <c r="AX541" s="28" t="str">
        <f>IF(AND($D541&lt;=2029,Zisk!$D$10&gt;=2029),"1","")</f>
        <v/>
      </c>
      <c r="AY541" s="28" t="str">
        <f>IF(AND($D541&lt;=2029,Zisk!$D$10&gt;=2029),"+","")</f>
        <v/>
      </c>
      <c r="AZ541" s="30" t="str">
        <f>IF(AND($D541&lt;=2029,Zisk!$D$10&gt;=2029),VstupniParametry_SKRYT!$D$13,"")</f>
        <v/>
      </c>
      <c r="BA541" s="28" t="str">
        <f>IF(AND($D541&lt;=2029,Zisk!$D$10&gt;=2029),")","")</f>
        <v/>
      </c>
      <c r="BB541" s="31" t="str">
        <f>IF(AND(D541&lt;2029,2029&lt;=Zisk!$D$10),1,IF(D541=2029,0,""))</f>
        <v/>
      </c>
      <c r="BC541" s="32" t="str">
        <f>IF(AND($D541&lt;=2029,Zisk!$D$10&gt;=2030),"x","")</f>
        <v/>
      </c>
      <c r="BD541" s="28" t="str">
        <f>IF(AND($D541&lt;=2030,Zisk!$D$10&gt;=2030),"(","")</f>
        <v/>
      </c>
      <c r="BE541" s="28" t="str">
        <f>IF(AND($D541&lt;=2030,Zisk!$D$10&gt;=2030),"1","")</f>
        <v/>
      </c>
      <c r="BF541" s="28" t="str">
        <f>IF(AND($D541&lt;=2030,Zisk!$D$10&gt;=2030),"+","")</f>
        <v/>
      </c>
      <c r="BG541" s="30" t="str">
        <f>IF(AND($D541&lt;=2030,Zisk!$D$10&gt;=2030),VstupniParametry_SKRYT!$D$14,"")</f>
        <v/>
      </c>
      <c r="BH541" s="28" t="str">
        <f>IF(AND($D541&lt;=2030,Zisk!$D$10&gt;=2030),")","")</f>
        <v/>
      </c>
      <c r="BI541" s="31" t="str">
        <f>IF(AND(D541&lt;2030,2030&lt;=Zisk!$D$10),1,IF(D541=2030,0,""))</f>
        <v/>
      </c>
      <c r="BJ541" s="33" t="s">
        <v>32</v>
      </c>
      <c r="BK541" s="30">
        <f t="shared" si="274"/>
        <v>1</v>
      </c>
      <c r="BL541" s="28" t="str">
        <f t="shared" si="275"/>
        <v>x</v>
      </c>
      <c r="BM541" s="34">
        <f t="shared" si="276"/>
        <v>1</v>
      </c>
      <c r="BN541" s="30" t="str">
        <f t="shared" si="277"/>
        <v>x</v>
      </c>
      <c r="BO541" s="34">
        <f t="shared" si="262"/>
        <v>1.018</v>
      </c>
      <c r="BP541" s="34" t="str">
        <f t="shared" si="263"/>
        <v/>
      </c>
      <c r="BQ541" s="34" t="str">
        <f t="shared" si="264"/>
        <v/>
      </c>
      <c r="BR541" s="34" t="str">
        <f t="shared" si="265"/>
        <v/>
      </c>
      <c r="BS541" s="34" t="str">
        <f t="shared" si="266"/>
        <v/>
      </c>
      <c r="BT541" s="34" t="str">
        <f t="shared" si="267"/>
        <v/>
      </c>
      <c r="BU541" s="34" t="str">
        <f t="shared" si="268"/>
        <v/>
      </c>
      <c r="BV541" s="34" t="str">
        <f t="shared" si="269"/>
        <v/>
      </c>
      <c r="BW541" s="34" t="str">
        <f t="shared" si="270"/>
        <v/>
      </c>
      <c r="BX541" s="34" t="str">
        <f t="shared" si="271"/>
        <v/>
      </c>
      <c r="BY541" s="34" t="str">
        <f t="shared" si="272"/>
        <v/>
      </c>
      <c r="BZ541" s="33" t="s">
        <v>32</v>
      </c>
      <c r="CA541" s="34">
        <f t="shared" si="273"/>
        <v>1.018</v>
      </c>
      <c r="CB541" s="28"/>
      <c r="CC541" s="29">
        <f>IF(D541&gt;Zisk!$D$10,"",E541*CA541)</f>
        <v>0</v>
      </c>
    </row>
    <row r="542" spans="2:81" x14ac:dyDescent="0.2">
      <c r="B542" s="35" t="str">
        <f>Zisk!B553</f>
        <v/>
      </c>
      <c r="C542" s="35">
        <f>Zisk!C553</f>
        <v>0</v>
      </c>
      <c r="D542" s="35">
        <f>Zisk!E553</f>
        <v>0</v>
      </c>
      <c r="E542" s="36">
        <f>Zisk!D553</f>
        <v>0</v>
      </c>
      <c r="F542" s="36"/>
      <c r="G542" s="35" t="str">
        <f t="shared" si="248"/>
        <v>(</v>
      </c>
      <c r="H542" s="35" t="str">
        <f t="shared" si="249"/>
        <v>1</v>
      </c>
      <c r="I542" s="35" t="str">
        <f t="shared" si="250"/>
        <v>+</v>
      </c>
      <c r="J542" s="37">
        <f>IF($D542&lt;=2021,VstupniParametry_SKRYT!$D$5,"")</f>
        <v>0.02</v>
      </c>
      <c r="K542" s="35" t="str">
        <f t="shared" si="251"/>
        <v>)</v>
      </c>
      <c r="L542" s="38">
        <f>IF($D542&lt;=2021,COUNTIF(Vypocet_SKRYT!T539:AS539,"&gt;=1"),"")</f>
        <v>0</v>
      </c>
      <c r="M542" s="39" t="str">
        <f t="shared" si="252"/>
        <v>x</v>
      </c>
      <c r="N542" s="35" t="str">
        <f t="shared" si="253"/>
        <v>(</v>
      </c>
      <c r="O542" s="35" t="str">
        <f t="shared" si="254"/>
        <v>1</v>
      </c>
      <c r="P542" s="35" t="str">
        <f t="shared" si="255"/>
        <v>+</v>
      </c>
      <c r="Q542" s="37">
        <f>IF($D542&lt;=2024,VstupniParametry_SKRYT!$D$6,"")</f>
        <v>0.06</v>
      </c>
      <c r="R542" s="35" t="str">
        <f t="shared" si="256"/>
        <v>)</v>
      </c>
      <c r="S542" s="38">
        <f>IF($D542&lt;=2024,COUNTIFS(Vypocet_SKRYT!AT539:AV539,"&gt;=1"),"")</f>
        <v>0</v>
      </c>
      <c r="T542" s="39" t="str">
        <f t="shared" si="257"/>
        <v>x</v>
      </c>
      <c r="U542" s="35" t="str">
        <f t="shared" si="258"/>
        <v>(</v>
      </c>
      <c r="V542" s="35" t="str">
        <f t="shared" si="259"/>
        <v>1</v>
      </c>
      <c r="W542" s="35" t="str">
        <f t="shared" si="260"/>
        <v>+</v>
      </c>
      <c r="X542" s="37">
        <f>IF($D542&lt;=2025,VstupniParametry_SKRYT!$D$9,"")</f>
        <v>1.7999999999999999E-2</v>
      </c>
      <c r="Y542" s="35" t="str">
        <f t="shared" si="261"/>
        <v>)</v>
      </c>
      <c r="Z542" s="38">
        <f>IF(AND(D542&lt;2025,2025&lt;=Zisk!$D$10),1,IF(D542=2025,0,""))</f>
        <v>1</v>
      </c>
      <c r="AA542" s="39" t="str">
        <f>IF(AND($D542&lt;=2025,Zisk!$D$10&gt;=2026),"x","")</f>
        <v/>
      </c>
      <c r="AB542" s="35" t="str">
        <f>IF(AND($D542&lt;=2026,Zisk!$D$10&gt;=2026),"(","")</f>
        <v/>
      </c>
      <c r="AC542" s="35" t="str">
        <f>IF(AND($D542&lt;=2026,Zisk!$D$10&gt;=2026),"1","")</f>
        <v/>
      </c>
      <c r="AD542" s="35" t="str">
        <f>IF(AND($D542&lt;=2026,Zisk!$D$10&gt;=2026),"+","")</f>
        <v/>
      </c>
      <c r="AE542" s="37" t="str">
        <f>IF(AND($D542&lt;=2026,Zisk!$D$10&gt;=2026),VstupniParametry_SKRYT!$D$10,"")</f>
        <v/>
      </c>
      <c r="AF542" s="35" t="str">
        <f>IF(AND($D542&lt;=2026,Zisk!$D$10&gt;=2026),")","")</f>
        <v/>
      </c>
      <c r="AG542" s="38" t="str">
        <f>IF(AND(D542&lt;2026,2026&lt;=Zisk!$D$10),1,IF(D542=2026,0,""))</f>
        <v/>
      </c>
      <c r="AH542" s="39" t="str">
        <f>IF(AND($D542&lt;=2026,Zisk!$D$10&gt;=2027),"x","")</f>
        <v/>
      </c>
      <c r="AI542" s="35" t="str">
        <f>IF(AND($D542&lt;=2027,Zisk!$D$10&gt;=2027),"(","")</f>
        <v/>
      </c>
      <c r="AJ542" s="35" t="str">
        <f>IF(AND($D542&lt;=2027,Zisk!$D$10&gt;=2027),"1","")</f>
        <v/>
      </c>
      <c r="AK542" s="35" t="str">
        <f>IF(AND($D542&lt;=2027,Zisk!$D$10&gt;=2027),"+","")</f>
        <v/>
      </c>
      <c r="AL542" s="37" t="str">
        <f>IF(AND($D542&lt;=2027,Zisk!$D$10&gt;=2027),VstupniParametry_SKRYT!$D$11,"")</f>
        <v/>
      </c>
      <c r="AM542" s="35" t="str">
        <f>IF(AND($D542&lt;=2027,Zisk!$D$10&gt;=2027),")","")</f>
        <v/>
      </c>
      <c r="AN542" s="38" t="str">
        <f>IF(AND(D542&lt;2027,2027&lt;=Zisk!$D$10),1,IF(D542=2027,0,""))</f>
        <v/>
      </c>
      <c r="AO542" s="39" t="str">
        <f>IF(AND($D542&lt;=2027,Zisk!$D$10&gt;=2028),"x","")</f>
        <v/>
      </c>
      <c r="AP542" s="35" t="str">
        <f>IF(AND($D542&lt;=2028,Zisk!$D$10&gt;=2028),"(","")</f>
        <v/>
      </c>
      <c r="AQ542" s="35" t="str">
        <f>IF(AND($D542&lt;=2028,Zisk!$D$10&gt;=2028),"1","")</f>
        <v/>
      </c>
      <c r="AR542" s="35" t="str">
        <f>IF(AND($D542&lt;=2028,Zisk!$D$10&gt;=2028),"+","")</f>
        <v/>
      </c>
      <c r="AS542" s="37" t="str">
        <f>IF(AND($D542&lt;=2028,Zisk!$D$10&gt;=2028),VstupniParametry_SKRYT!$D$12,"")</f>
        <v/>
      </c>
      <c r="AT542" s="35" t="str">
        <f>IF(AND($D542&lt;=2028,Zisk!$D$10&gt;=2028),")","")</f>
        <v/>
      </c>
      <c r="AU542" s="38" t="str">
        <f>IF(AND(D542&lt;2028,2028&lt;=Zisk!$D$10),1,IF(D542=2028,0,""))</f>
        <v/>
      </c>
      <c r="AV542" s="39" t="str">
        <f>IF(AND($D542&lt;=2028,Zisk!$D$10&gt;=2029),"x","")</f>
        <v/>
      </c>
      <c r="AW542" s="35" t="str">
        <f>IF(AND($D542&lt;=2029,Zisk!$D$10&gt;=2029),"(","")</f>
        <v/>
      </c>
      <c r="AX542" s="35" t="str">
        <f>IF(AND($D542&lt;=2029,Zisk!$D$10&gt;=2029),"1","")</f>
        <v/>
      </c>
      <c r="AY542" s="35" t="str">
        <f>IF(AND($D542&lt;=2029,Zisk!$D$10&gt;=2029),"+","")</f>
        <v/>
      </c>
      <c r="AZ542" s="37" t="str">
        <f>IF(AND($D542&lt;=2029,Zisk!$D$10&gt;=2029),VstupniParametry_SKRYT!$D$13,"")</f>
        <v/>
      </c>
      <c r="BA542" s="35" t="str">
        <f>IF(AND($D542&lt;=2029,Zisk!$D$10&gt;=2029),")","")</f>
        <v/>
      </c>
      <c r="BB542" s="38" t="str">
        <f>IF(AND(D542&lt;2029,2029&lt;=Zisk!$D$10),1,IF(D542=2029,0,""))</f>
        <v/>
      </c>
      <c r="BC542" s="39" t="str">
        <f>IF(AND($D542&lt;=2029,Zisk!$D$10&gt;=2030),"x","")</f>
        <v/>
      </c>
      <c r="BD542" s="35" t="str">
        <f>IF(AND($D542&lt;=2030,Zisk!$D$10&gt;=2030),"(","")</f>
        <v/>
      </c>
      <c r="BE542" s="35" t="str">
        <f>IF(AND($D542&lt;=2030,Zisk!$D$10&gt;=2030),"1","")</f>
        <v/>
      </c>
      <c r="BF542" s="35" t="str">
        <f>IF(AND($D542&lt;=2030,Zisk!$D$10&gt;=2030),"+","")</f>
        <v/>
      </c>
      <c r="BG542" s="37" t="str">
        <f>IF(AND($D542&lt;=2030,Zisk!$D$10&gt;=2030),VstupniParametry_SKRYT!$D$14,"")</f>
        <v/>
      </c>
      <c r="BH542" s="35" t="str">
        <f>IF(AND($D542&lt;=2030,Zisk!$D$10&gt;=2030),")","")</f>
        <v/>
      </c>
      <c r="BI542" s="38" t="str">
        <f>IF(AND(D542&lt;2030,2030&lt;=Zisk!$D$10),1,IF(D542=2030,0,""))</f>
        <v/>
      </c>
      <c r="BJ542" s="40" t="s">
        <v>32</v>
      </c>
      <c r="BK542" s="37">
        <f t="shared" si="274"/>
        <v>1</v>
      </c>
      <c r="BL542" s="35" t="str">
        <f t="shared" si="275"/>
        <v>x</v>
      </c>
      <c r="BM542" s="41">
        <f t="shared" si="276"/>
        <v>1</v>
      </c>
      <c r="BN542" s="37" t="str">
        <f t="shared" si="277"/>
        <v>x</v>
      </c>
      <c r="BO542" s="41">
        <f t="shared" si="262"/>
        <v>1.018</v>
      </c>
      <c r="BP542" s="41" t="str">
        <f t="shared" si="263"/>
        <v/>
      </c>
      <c r="BQ542" s="41" t="str">
        <f t="shared" si="264"/>
        <v/>
      </c>
      <c r="BR542" s="41" t="str">
        <f t="shared" si="265"/>
        <v/>
      </c>
      <c r="BS542" s="41" t="str">
        <f t="shared" si="266"/>
        <v/>
      </c>
      <c r="BT542" s="41" t="str">
        <f t="shared" si="267"/>
        <v/>
      </c>
      <c r="BU542" s="41" t="str">
        <f t="shared" si="268"/>
        <v/>
      </c>
      <c r="BV542" s="41" t="str">
        <f t="shared" si="269"/>
        <v/>
      </c>
      <c r="BW542" s="41" t="str">
        <f t="shared" si="270"/>
        <v/>
      </c>
      <c r="BX542" s="41" t="str">
        <f t="shared" si="271"/>
        <v/>
      </c>
      <c r="BY542" s="41" t="str">
        <f t="shared" si="272"/>
        <v/>
      </c>
      <c r="BZ542" s="40" t="s">
        <v>32</v>
      </c>
      <c r="CA542" s="41">
        <f t="shared" si="273"/>
        <v>1.018</v>
      </c>
      <c r="CB542" s="35"/>
      <c r="CC542" s="36">
        <f>IF(D542&gt;Zisk!$D$10,"",E542*CA542)</f>
        <v>0</v>
      </c>
    </row>
    <row r="543" spans="2:81" x14ac:dyDescent="0.2">
      <c r="B543" s="28" t="str">
        <f>Zisk!B554</f>
        <v/>
      </c>
      <c r="C543" s="28">
        <f>Zisk!C554</f>
        <v>0</v>
      </c>
      <c r="D543" s="28">
        <f>Zisk!E554</f>
        <v>0</v>
      </c>
      <c r="E543" s="29">
        <f>Zisk!D554</f>
        <v>0</v>
      </c>
      <c r="F543" s="29"/>
      <c r="G543" s="28" t="str">
        <f t="shared" si="248"/>
        <v>(</v>
      </c>
      <c r="H543" s="28" t="str">
        <f t="shared" si="249"/>
        <v>1</v>
      </c>
      <c r="I543" s="28" t="str">
        <f t="shared" si="250"/>
        <v>+</v>
      </c>
      <c r="J543" s="30">
        <f>IF($D543&lt;=2021,VstupniParametry_SKRYT!$D$5,"")</f>
        <v>0.02</v>
      </c>
      <c r="K543" s="28" t="str">
        <f t="shared" si="251"/>
        <v>)</v>
      </c>
      <c r="L543" s="31">
        <f>IF($D543&lt;=2021,COUNTIF(Vypocet_SKRYT!T540:AS540,"&gt;=1"),"")</f>
        <v>0</v>
      </c>
      <c r="M543" s="32" t="str">
        <f t="shared" si="252"/>
        <v>x</v>
      </c>
      <c r="N543" s="28" t="str">
        <f t="shared" si="253"/>
        <v>(</v>
      </c>
      <c r="O543" s="28" t="str">
        <f t="shared" si="254"/>
        <v>1</v>
      </c>
      <c r="P543" s="28" t="str">
        <f t="shared" si="255"/>
        <v>+</v>
      </c>
      <c r="Q543" s="30">
        <f>IF($D543&lt;=2024,VstupniParametry_SKRYT!$D$6,"")</f>
        <v>0.06</v>
      </c>
      <c r="R543" s="28" t="str">
        <f t="shared" si="256"/>
        <v>)</v>
      </c>
      <c r="S543" s="31">
        <f>IF($D543&lt;=2024,COUNTIFS(Vypocet_SKRYT!AT540:AV540,"&gt;=1"),"")</f>
        <v>0</v>
      </c>
      <c r="T543" s="32" t="str">
        <f t="shared" si="257"/>
        <v>x</v>
      </c>
      <c r="U543" s="28" t="str">
        <f t="shared" si="258"/>
        <v>(</v>
      </c>
      <c r="V543" s="28" t="str">
        <f t="shared" si="259"/>
        <v>1</v>
      </c>
      <c r="W543" s="28" t="str">
        <f t="shared" si="260"/>
        <v>+</v>
      </c>
      <c r="X543" s="30">
        <f>IF($D543&lt;=2025,VstupniParametry_SKRYT!$D$9,"")</f>
        <v>1.7999999999999999E-2</v>
      </c>
      <c r="Y543" s="28" t="str">
        <f t="shared" si="261"/>
        <v>)</v>
      </c>
      <c r="Z543" s="31">
        <f>IF(AND(D543&lt;2025,2025&lt;=Zisk!$D$10),1,IF(D543=2025,0,""))</f>
        <v>1</v>
      </c>
      <c r="AA543" s="32" t="str">
        <f>IF(AND($D543&lt;=2025,Zisk!$D$10&gt;=2026),"x","")</f>
        <v/>
      </c>
      <c r="AB543" s="28" t="str">
        <f>IF(AND($D543&lt;=2026,Zisk!$D$10&gt;=2026),"(","")</f>
        <v/>
      </c>
      <c r="AC543" s="28" t="str">
        <f>IF(AND($D543&lt;=2026,Zisk!$D$10&gt;=2026),"1","")</f>
        <v/>
      </c>
      <c r="AD543" s="28" t="str">
        <f>IF(AND($D543&lt;=2026,Zisk!$D$10&gt;=2026),"+","")</f>
        <v/>
      </c>
      <c r="AE543" s="30" t="str">
        <f>IF(AND($D543&lt;=2026,Zisk!$D$10&gt;=2026),VstupniParametry_SKRYT!$D$10,"")</f>
        <v/>
      </c>
      <c r="AF543" s="28" t="str">
        <f>IF(AND($D543&lt;=2026,Zisk!$D$10&gt;=2026),")","")</f>
        <v/>
      </c>
      <c r="AG543" s="31" t="str">
        <f>IF(AND(D543&lt;2026,2026&lt;=Zisk!$D$10),1,IF(D543=2026,0,""))</f>
        <v/>
      </c>
      <c r="AH543" s="32" t="str">
        <f>IF(AND($D543&lt;=2026,Zisk!$D$10&gt;=2027),"x","")</f>
        <v/>
      </c>
      <c r="AI543" s="28" t="str">
        <f>IF(AND($D543&lt;=2027,Zisk!$D$10&gt;=2027),"(","")</f>
        <v/>
      </c>
      <c r="AJ543" s="28" t="str">
        <f>IF(AND($D543&lt;=2027,Zisk!$D$10&gt;=2027),"1","")</f>
        <v/>
      </c>
      <c r="AK543" s="28" t="str">
        <f>IF(AND($D543&lt;=2027,Zisk!$D$10&gt;=2027),"+","")</f>
        <v/>
      </c>
      <c r="AL543" s="30" t="str">
        <f>IF(AND($D543&lt;=2027,Zisk!$D$10&gt;=2027),VstupniParametry_SKRYT!$D$11,"")</f>
        <v/>
      </c>
      <c r="AM543" s="28" t="str">
        <f>IF(AND($D543&lt;=2027,Zisk!$D$10&gt;=2027),")","")</f>
        <v/>
      </c>
      <c r="AN543" s="31" t="str">
        <f>IF(AND(D543&lt;2027,2027&lt;=Zisk!$D$10),1,IF(D543=2027,0,""))</f>
        <v/>
      </c>
      <c r="AO543" s="32" t="str">
        <f>IF(AND($D543&lt;=2027,Zisk!$D$10&gt;=2028),"x","")</f>
        <v/>
      </c>
      <c r="AP543" s="28" t="str">
        <f>IF(AND($D543&lt;=2028,Zisk!$D$10&gt;=2028),"(","")</f>
        <v/>
      </c>
      <c r="AQ543" s="28" t="str">
        <f>IF(AND($D543&lt;=2028,Zisk!$D$10&gt;=2028),"1","")</f>
        <v/>
      </c>
      <c r="AR543" s="28" t="str">
        <f>IF(AND($D543&lt;=2028,Zisk!$D$10&gt;=2028),"+","")</f>
        <v/>
      </c>
      <c r="AS543" s="30" t="str">
        <f>IF(AND($D543&lt;=2028,Zisk!$D$10&gt;=2028),VstupniParametry_SKRYT!$D$12,"")</f>
        <v/>
      </c>
      <c r="AT543" s="28" t="str">
        <f>IF(AND($D543&lt;=2028,Zisk!$D$10&gt;=2028),")","")</f>
        <v/>
      </c>
      <c r="AU543" s="31" t="str">
        <f>IF(AND(D543&lt;2028,2028&lt;=Zisk!$D$10),1,IF(D543=2028,0,""))</f>
        <v/>
      </c>
      <c r="AV543" s="32" t="str">
        <f>IF(AND($D543&lt;=2028,Zisk!$D$10&gt;=2029),"x","")</f>
        <v/>
      </c>
      <c r="AW543" s="28" t="str">
        <f>IF(AND($D543&lt;=2029,Zisk!$D$10&gt;=2029),"(","")</f>
        <v/>
      </c>
      <c r="AX543" s="28" t="str">
        <f>IF(AND($D543&lt;=2029,Zisk!$D$10&gt;=2029),"1","")</f>
        <v/>
      </c>
      <c r="AY543" s="28" t="str">
        <f>IF(AND($D543&lt;=2029,Zisk!$D$10&gt;=2029),"+","")</f>
        <v/>
      </c>
      <c r="AZ543" s="30" t="str">
        <f>IF(AND($D543&lt;=2029,Zisk!$D$10&gt;=2029),VstupniParametry_SKRYT!$D$13,"")</f>
        <v/>
      </c>
      <c r="BA543" s="28" t="str">
        <f>IF(AND($D543&lt;=2029,Zisk!$D$10&gt;=2029),")","")</f>
        <v/>
      </c>
      <c r="BB543" s="31" t="str">
        <f>IF(AND(D543&lt;2029,2029&lt;=Zisk!$D$10),1,IF(D543=2029,0,""))</f>
        <v/>
      </c>
      <c r="BC543" s="32" t="str">
        <f>IF(AND($D543&lt;=2029,Zisk!$D$10&gt;=2030),"x","")</f>
        <v/>
      </c>
      <c r="BD543" s="28" t="str">
        <f>IF(AND($D543&lt;=2030,Zisk!$D$10&gt;=2030),"(","")</f>
        <v/>
      </c>
      <c r="BE543" s="28" t="str">
        <f>IF(AND($D543&lt;=2030,Zisk!$D$10&gt;=2030),"1","")</f>
        <v/>
      </c>
      <c r="BF543" s="28" t="str">
        <f>IF(AND($D543&lt;=2030,Zisk!$D$10&gt;=2030),"+","")</f>
        <v/>
      </c>
      <c r="BG543" s="30" t="str">
        <f>IF(AND($D543&lt;=2030,Zisk!$D$10&gt;=2030),VstupniParametry_SKRYT!$D$14,"")</f>
        <v/>
      </c>
      <c r="BH543" s="28" t="str">
        <f>IF(AND($D543&lt;=2030,Zisk!$D$10&gt;=2030),")","")</f>
        <v/>
      </c>
      <c r="BI543" s="31" t="str">
        <f>IF(AND(D543&lt;2030,2030&lt;=Zisk!$D$10),1,IF(D543=2030,0,""))</f>
        <v/>
      </c>
      <c r="BJ543" s="33" t="s">
        <v>32</v>
      </c>
      <c r="BK543" s="30">
        <f t="shared" si="274"/>
        <v>1</v>
      </c>
      <c r="BL543" s="28" t="str">
        <f t="shared" si="275"/>
        <v>x</v>
      </c>
      <c r="BM543" s="34">
        <f t="shared" si="276"/>
        <v>1</v>
      </c>
      <c r="BN543" s="30" t="str">
        <f t="shared" si="277"/>
        <v>x</v>
      </c>
      <c r="BO543" s="34">
        <f t="shared" si="262"/>
        <v>1.018</v>
      </c>
      <c r="BP543" s="34" t="str">
        <f t="shared" si="263"/>
        <v/>
      </c>
      <c r="BQ543" s="34" t="str">
        <f t="shared" si="264"/>
        <v/>
      </c>
      <c r="BR543" s="34" t="str">
        <f t="shared" si="265"/>
        <v/>
      </c>
      <c r="BS543" s="34" t="str">
        <f t="shared" si="266"/>
        <v/>
      </c>
      <c r="BT543" s="34" t="str">
        <f t="shared" si="267"/>
        <v/>
      </c>
      <c r="BU543" s="34" t="str">
        <f t="shared" si="268"/>
        <v/>
      </c>
      <c r="BV543" s="34" t="str">
        <f t="shared" si="269"/>
        <v/>
      </c>
      <c r="BW543" s="34" t="str">
        <f t="shared" si="270"/>
        <v/>
      </c>
      <c r="BX543" s="34" t="str">
        <f t="shared" si="271"/>
        <v/>
      </c>
      <c r="BY543" s="34" t="str">
        <f t="shared" si="272"/>
        <v/>
      </c>
      <c r="BZ543" s="33" t="s">
        <v>32</v>
      </c>
      <c r="CA543" s="34">
        <f t="shared" si="273"/>
        <v>1.018</v>
      </c>
      <c r="CB543" s="28"/>
      <c r="CC543" s="29">
        <f>IF(D543&gt;Zisk!$D$10,"",E543*CA543)</f>
        <v>0</v>
      </c>
    </row>
    <row r="544" spans="2:81" x14ac:dyDescent="0.2">
      <c r="B544" s="35" t="str">
        <f>Zisk!B555</f>
        <v/>
      </c>
      <c r="C544" s="35">
        <f>Zisk!C555</f>
        <v>0</v>
      </c>
      <c r="D544" s="35">
        <f>Zisk!E555</f>
        <v>0</v>
      </c>
      <c r="E544" s="36">
        <f>Zisk!D555</f>
        <v>0</v>
      </c>
      <c r="F544" s="36"/>
      <c r="G544" s="35" t="str">
        <f t="shared" si="248"/>
        <v>(</v>
      </c>
      <c r="H544" s="35" t="str">
        <f t="shared" si="249"/>
        <v>1</v>
      </c>
      <c r="I544" s="35" t="str">
        <f t="shared" si="250"/>
        <v>+</v>
      </c>
      <c r="J544" s="37">
        <f>IF($D544&lt;=2021,VstupniParametry_SKRYT!$D$5,"")</f>
        <v>0.02</v>
      </c>
      <c r="K544" s="35" t="str">
        <f t="shared" si="251"/>
        <v>)</v>
      </c>
      <c r="L544" s="38">
        <f>IF($D544&lt;=2021,COUNTIF(Vypocet_SKRYT!T541:AS541,"&gt;=1"),"")</f>
        <v>0</v>
      </c>
      <c r="M544" s="39" t="str">
        <f t="shared" si="252"/>
        <v>x</v>
      </c>
      <c r="N544" s="35" t="str">
        <f t="shared" si="253"/>
        <v>(</v>
      </c>
      <c r="O544" s="35" t="str">
        <f t="shared" si="254"/>
        <v>1</v>
      </c>
      <c r="P544" s="35" t="str">
        <f t="shared" si="255"/>
        <v>+</v>
      </c>
      <c r="Q544" s="37">
        <f>IF($D544&lt;=2024,VstupniParametry_SKRYT!$D$6,"")</f>
        <v>0.06</v>
      </c>
      <c r="R544" s="35" t="str">
        <f t="shared" si="256"/>
        <v>)</v>
      </c>
      <c r="S544" s="38">
        <f>IF($D544&lt;=2024,COUNTIFS(Vypocet_SKRYT!AT541:AV541,"&gt;=1"),"")</f>
        <v>0</v>
      </c>
      <c r="T544" s="39" t="str">
        <f t="shared" si="257"/>
        <v>x</v>
      </c>
      <c r="U544" s="35" t="str">
        <f t="shared" si="258"/>
        <v>(</v>
      </c>
      <c r="V544" s="35" t="str">
        <f t="shared" si="259"/>
        <v>1</v>
      </c>
      <c r="W544" s="35" t="str">
        <f t="shared" si="260"/>
        <v>+</v>
      </c>
      <c r="X544" s="37">
        <f>IF($D544&lt;=2025,VstupniParametry_SKRYT!$D$9,"")</f>
        <v>1.7999999999999999E-2</v>
      </c>
      <c r="Y544" s="35" t="str">
        <f t="shared" si="261"/>
        <v>)</v>
      </c>
      <c r="Z544" s="38">
        <f>IF(AND(D544&lt;2025,2025&lt;=Zisk!$D$10),1,IF(D544=2025,0,""))</f>
        <v>1</v>
      </c>
      <c r="AA544" s="39" t="str">
        <f>IF(AND($D544&lt;=2025,Zisk!$D$10&gt;=2026),"x","")</f>
        <v/>
      </c>
      <c r="AB544" s="35" t="str">
        <f>IF(AND($D544&lt;=2026,Zisk!$D$10&gt;=2026),"(","")</f>
        <v/>
      </c>
      <c r="AC544" s="35" t="str">
        <f>IF(AND($D544&lt;=2026,Zisk!$D$10&gt;=2026),"1","")</f>
        <v/>
      </c>
      <c r="AD544" s="35" t="str">
        <f>IF(AND($D544&lt;=2026,Zisk!$D$10&gt;=2026),"+","")</f>
        <v/>
      </c>
      <c r="AE544" s="37" t="str">
        <f>IF(AND($D544&lt;=2026,Zisk!$D$10&gt;=2026),VstupniParametry_SKRYT!$D$10,"")</f>
        <v/>
      </c>
      <c r="AF544" s="35" t="str">
        <f>IF(AND($D544&lt;=2026,Zisk!$D$10&gt;=2026),")","")</f>
        <v/>
      </c>
      <c r="AG544" s="38" t="str">
        <f>IF(AND(D544&lt;2026,2026&lt;=Zisk!$D$10),1,IF(D544=2026,0,""))</f>
        <v/>
      </c>
      <c r="AH544" s="39" t="str">
        <f>IF(AND($D544&lt;=2026,Zisk!$D$10&gt;=2027),"x","")</f>
        <v/>
      </c>
      <c r="AI544" s="35" t="str">
        <f>IF(AND($D544&lt;=2027,Zisk!$D$10&gt;=2027),"(","")</f>
        <v/>
      </c>
      <c r="AJ544" s="35" t="str">
        <f>IF(AND($D544&lt;=2027,Zisk!$D$10&gt;=2027),"1","")</f>
        <v/>
      </c>
      <c r="AK544" s="35" t="str">
        <f>IF(AND($D544&lt;=2027,Zisk!$D$10&gt;=2027),"+","")</f>
        <v/>
      </c>
      <c r="AL544" s="37" t="str">
        <f>IF(AND($D544&lt;=2027,Zisk!$D$10&gt;=2027),VstupniParametry_SKRYT!$D$11,"")</f>
        <v/>
      </c>
      <c r="AM544" s="35" t="str">
        <f>IF(AND($D544&lt;=2027,Zisk!$D$10&gt;=2027),")","")</f>
        <v/>
      </c>
      <c r="AN544" s="38" t="str">
        <f>IF(AND(D544&lt;2027,2027&lt;=Zisk!$D$10),1,IF(D544=2027,0,""))</f>
        <v/>
      </c>
      <c r="AO544" s="39" t="str">
        <f>IF(AND($D544&lt;=2027,Zisk!$D$10&gt;=2028),"x","")</f>
        <v/>
      </c>
      <c r="AP544" s="35" t="str">
        <f>IF(AND($D544&lt;=2028,Zisk!$D$10&gt;=2028),"(","")</f>
        <v/>
      </c>
      <c r="AQ544" s="35" t="str">
        <f>IF(AND($D544&lt;=2028,Zisk!$D$10&gt;=2028),"1","")</f>
        <v/>
      </c>
      <c r="AR544" s="35" t="str">
        <f>IF(AND($D544&lt;=2028,Zisk!$D$10&gt;=2028),"+","")</f>
        <v/>
      </c>
      <c r="AS544" s="37" t="str">
        <f>IF(AND($D544&lt;=2028,Zisk!$D$10&gt;=2028),VstupniParametry_SKRYT!$D$12,"")</f>
        <v/>
      </c>
      <c r="AT544" s="35" t="str">
        <f>IF(AND($D544&lt;=2028,Zisk!$D$10&gt;=2028),")","")</f>
        <v/>
      </c>
      <c r="AU544" s="38" t="str">
        <f>IF(AND(D544&lt;2028,2028&lt;=Zisk!$D$10),1,IF(D544=2028,0,""))</f>
        <v/>
      </c>
      <c r="AV544" s="39" t="str">
        <f>IF(AND($D544&lt;=2028,Zisk!$D$10&gt;=2029),"x","")</f>
        <v/>
      </c>
      <c r="AW544" s="35" t="str">
        <f>IF(AND($D544&lt;=2029,Zisk!$D$10&gt;=2029),"(","")</f>
        <v/>
      </c>
      <c r="AX544" s="35" t="str">
        <f>IF(AND($D544&lt;=2029,Zisk!$D$10&gt;=2029),"1","")</f>
        <v/>
      </c>
      <c r="AY544" s="35" t="str">
        <f>IF(AND($D544&lt;=2029,Zisk!$D$10&gt;=2029),"+","")</f>
        <v/>
      </c>
      <c r="AZ544" s="37" t="str">
        <f>IF(AND($D544&lt;=2029,Zisk!$D$10&gt;=2029),VstupniParametry_SKRYT!$D$13,"")</f>
        <v/>
      </c>
      <c r="BA544" s="35" t="str">
        <f>IF(AND($D544&lt;=2029,Zisk!$D$10&gt;=2029),")","")</f>
        <v/>
      </c>
      <c r="BB544" s="38" t="str">
        <f>IF(AND(D544&lt;2029,2029&lt;=Zisk!$D$10),1,IF(D544=2029,0,""))</f>
        <v/>
      </c>
      <c r="BC544" s="39" t="str">
        <f>IF(AND($D544&lt;=2029,Zisk!$D$10&gt;=2030),"x","")</f>
        <v/>
      </c>
      <c r="BD544" s="35" t="str">
        <f>IF(AND($D544&lt;=2030,Zisk!$D$10&gt;=2030),"(","")</f>
        <v/>
      </c>
      <c r="BE544" s="35" t="str">
        <f>IF(AND($D544&lt;=2030,Zisk!$D$10&gt;=2030),"1","")</f>
        <v/>
      </c>
      <c r="BF544" s="35" t="str">
        <f>IF(AND($D544&lt;=2030,Zisk!$D$10&gt;=2030),"+","")</f>
        <v/>
      </c>
      <c r="BG544" s="37" t="str">
        <f>IF(AND($D544&lt;=2030,Zisk!$D$10&gt;=2030),VstupniParametry_SKRYT!$D$14,"")</f>
        <v/>
      </c>
      <c r="BH544" s="35" t="str">
        <f>IF(AND($D544&lt;=2030,Zisk!$D$10&gt;=2030),")","")</f>
        <v/>
      </c>
      <c r="BI544" s="38" t="str">
        <f>IF(AND(D544&lt;2030,2030&lt;=Zisk!$D$10),1,IF(D544=2030,0,""))</f>
        <v/>
      </c>
      <c r="BJ544" s="40" t="s">
        <v>32</v>
      </c>
      <c r="BK544" s="37">
        <f t="shared" si="274"/>
        <v>1</v>
      </c>
      <c r="BL544" s="35" t="str">
        <f t="shared" si="275"/>
        <v>x</v>
      </c>
      <c r="BM544" s="41">
        <f t="shared" si="276"/>
        <v>1</v>
      </c>
      <c r="BN544" s="37" t="str">
        <f t="shared" si="277"/>
        <v>x</v>
      </c>
      <c r="BO544" s="41">
        <f t="shared" si="262"/>
        <v>1.018</v>
      </c>
      <c r="BP544" s="41" t="str">
        <f t="shared" si="263"/>
        <v/>
      </c>
      <c r="BQ544" s="41" t="str">
        <f t="shared" si="264"/>
        <v/>
      </c>
      <c r="BR544" s="41" t="str">
        <f t="shared" si="265"/>
        <v/>
      </c>
      <c r="BS544" s="41" t="str">
        <f t="shared" si="266"/>
        <v/>
      </c>
      <c r="BT544" s="41" t="str">
        <f t="shared" si="267"/>
        <v/>
      </c>
      <c r="BU544" s="41" t="str">
        <f t="shared" si="268"/>
        <v/>
      </c>
      <c r="BV544" s="41" t="str">
        <f t="shared" si="269"/>
        <v/>
      </c>
      <c r="BW544" s="41" t="str">
        <f t="shared" si="270"/>
        <v/>
      </c>
      <c r="BX544" s="41" t="str">
        <f t="shared" si="271"/>
        <v/>
      </c>
      <c r="BY544" s="41" t="str">
        <f t="shared" si="272"/>
        <v/>
      </c>
      <c r="BZ544" s="40" t="s">
        <v>32</v>
      </c>
      <c r="CA544" s="41">
        <f t="shared" si="273"/>
        <v>1.018</v>
      </c>
      <c r="CB544" s="35"/>
      <c r="CC544" s="36">
        <f>IF(D544&gt;Zisk!$D$10,"",E544*CA544)</f>
        <v>0</v>
      </c>
    </row>
    <row r="545" spans="2:81" x14ac:dyDescent="0.2">
      <c r="B545" s="28" t="str">
        <f>Zisk!B556</f>
        <v/>
      </c>
      <c r="C545" s="28">
        <f>Zisk!C556</f>
        <v>0</v>
      </c>
      <c r="D545" s="28">
        <f>Zisk!E556</f>
        <v>0</v>
      </c>
      <c r="E545" s="29">
        <f>Zisk!D556</f>
        <v>0</v>
      </c>
      <c r="F545" s="29"/>
      <c r="G545" s="28" t="str">
        <f t="shared" si="248"/>
        <v>(</v>
      </c>
      <c r="H545" s="28" t="str">
        <f t="shared" si="249"/>
        <v>1</v>
      </c>
      <c r="I545" s="28" t="str">
        <f t="shared" si="250"/>
        <v>+</v>
      </c>
      <c r="J545" s="30">
        <f>IF($D545&lt;=2021,VstupniParametry_SKRYT!$D$5,"")</f>
        <v>0.02</v>
      </c>
      <c r="K545" s="28" t="str">
        <f t="shared" si="251"/>
        <v>)</v>
      </c>
      <c r="L545" s="31">
        <f>IF($D545&lt;=2021,COUNTIF(Vypocet_SKRYT!T542:AS542,"&gt;=1"),"")</f>
        <v>0</v>
      </c>
      <c r="M545" s="32" t="str">
        <f t="shared" si="252"/>
        <v>x</v>
      </c>
      <c r="N545" s="28" t="str">
        <f t="shared" si="253"/>
        <v>(</v>
      </c>
      <c r="O545" s="28" t="str">
        <f t="shared" si="254"/>
        <v>1</v>
      </c>
      <c r="P545" s="28" t="str">
        <f t="shared" si="255"/>
        <v>+</v>
      </c>
      <c r="Q545" s="30">
        <f>IF($D545&lt;=2024,VstupniParametry_SKRYT!$D$6,"")</f>
        <v>0.06</v>
      </c>
      <c r="R545" s="28" t="str">
        <f t="shared" si="256"/>
        <v>)</v>
      </c>
      <c r="S545" s="31">
        <f>IF($D545&lt;=2024,COUNTIFS(Vypocet_SKRYT!AT542:AV542,"&gt;=1"),"")</f>
        <v>0</v>
      </c>
      <c r="T545" s="32" t="str">
        <f t="shared" si="257"/>
        <v>x</v>
      </c>
      <c r="U545" s="28" t="str">
        <f t="shared" si="258"/>
        <v>(</v>
      </c>
      <c r="V545" s="28" t="str">
        <f t="shared" si="259"/>
        <v>1</v>
      </c>
      <c r="W545" s="28" t="str">
        <f t="shared" si="260"/>
        <v>+</v>
      </c>
      <c r="X545" s="30">
        <f>IF($D545&lt;=2025,VstupniParametry_SKRYT!$D$9,"")</f>
        <v>1.7999999999999999E-2</v>
      </c>
      <c r="Y545" s="28" t="str">
        <f t="shared" si="261"/>
        <v>)</v>
      </c>
      <c r="Z545" s="31">
        <f>IF(AND(D545&lt;2025,2025&lt;=Zisk!$D$10),1,IF(D545=2025,0,""))</f>
        <v>1</v>
      </c>
      <c r="AA545" s="32" t="str">
        <f>IF(AND($D545&lt;=2025,Zisk!$D$10&gt;=2026),"x","")</f>
        <v/>
      </c>
      <c r="AB545" s="28" t="str">
        <f>IF(AND($D545&lt;=2026,Zisk!$D$10&gt;=2026),"(","")</f>
        <v/>
      </c>
      <c r="AC545" s="28" t="str">
        <f>IF(AND($D545&lt;=2026,Zisk!$D$10&gt;=2026),"1","")</f>
        <v/>
      </c>
      <c r="AD545" s="28" t="str">
        <f>IF(AND($D545&lt;=2026,Zisk!$D$10&gt;=2026),"+","")</f>
        <v/>
      </c>
      <c r="AE545" s="30" t="str">
        <f>IF(AND($D545&lt;=2026,Zisk!$D$10&gt;=2026),VstupniParametry_SKRYT!$D$10,"")</f>
        <v/>
      </c>
      <c r="AF545" s="28" t="str">
        <f>IF(AND($D545&lt;=2026,Zisk!$D$10&gt;=2026),")","")</f>
        <v/>
      </c>
      <c r="AG545" s="31" t="str">
        <f>IF(AND(D545&lt;2026,2026&lt;=Zisk!$D$10),1,IF(D545=2026,0,""))</f>
        <v/>
      </c>
      <c r="AH545" s="32" t="str">
        <f>IF(AND($D545&lt;=2026,Zisk!$D$10&gt;=2027),"x","")</f>
        <v/>
      </c>
      <c r="AI545" s="28" t="str">
        <f>IF(AND($D545&lt;=2027,Zisk!$D$10&gt;=2027),"(","")</f>
        <v/>
      </c>
      <c r="AJ545" s="28" t="str">
        <f>IF(AND($D545&lt;=2027,Zisk!$D$10&gt;=2027),"1","")</f>
        <v/>
      </c>
      <c r="AK545" s="28" t="str">
        <f>IF(AND($D545&lt;=2027,Zisk!$D$10&gt;=2027),"+","")</f>
        <v/>
      </c>
      <c r="AL545" s="30" t="str">
        <f>IF(AND($D545&lt;=2027,Zisk!$D$10&gt;=2027),VstupniParametry_SKRYT!$D$11,"")</f>
        <v/>
      </c>
      <c r="AM545" s="28" t="str">
        <f>IF(AND($D545&lt;=2027,Zisk!$D$10&gt;=2027),")","")</f>
        <v/>
      </c>
      <c r="AN545" s="31" t="str">
        <f>IF(AND(D545&lt;2027,2027&lt;=Zisk!$D$10),1,IF(D545=2027,0,""))</f>
        <v/>
      </c>
      <c r="AO545" s="32" t="str">
        <f>IF(AND($D545&lt;=2027,Zisk!$D$10&gt;=2028),"x","")</f>
        <v/>
      </c>
      <c r="AP545" s="28" t="str">
        <f>IF(AND($D545&lt;=2028,Zisk!$D$10&gt;=2028),"(","")</f>
        <v/>
      </c>
      <c r="AQ545" s="28" t="str">
        <f>IF(AND($D545&lt;=2028,Zisk!$D$10&gt;=2028),"1","")</f>
        <v/>
      </c>
      <c r="AR545" s="28" t="str">
        <f>IF(AND($D545&lt;=2028,Zisk!$D$10&gt;=2028),"+","")</f>
        <v/>
      </c>
      <c r="AS545" s="30" t="str">
        <f>IF(AND($D545&lt;=2028,Zisk!$D$10&gt;=2028),VstupniParametry_SKRYT!$D$12,"")</f>
        <v/>
      </c>
      <c r="AT545" s="28" t="str">
        <f>IF(AND($D545&lt;=2028,Zisk!$D$10&gt;=2028),")","")</f>
        <v/>
      </c>
      <c r="AU545" s="31" t="str">
        <f>IF(AND(D545&lt;2028,2028&lt;=Zisk!$D$10),1,IF(D545=2028,0,""))</f>
        <v/>
      </c>
      <c r="AV545" s="32" t="str">
        <f>IF(AND($D545&lt;=2028,Zisk!$D$10&gt;=2029),"x","")</f>
        <v/>
      </c>
      <c r="AW545" s="28" t="str">
        <f>IF(AND($D545&lt;=2029,Zisk!$D$10&gt;=2029),"(","")</f>
        <v/>
      </c>
      <c r="AX545" s="28" t="str">
        <f>IF(AND($D545&lt;=2029,Zisk!$D$10&gt;=2029),"1","")</f>
        <v/>
      </c>
      <c r="AY545" s="28" t="str">
        <f>IF(AND($D545&lt;=2029,Zisk!$D$10&gt;=2029),"+","")</f>
        <v/>
      </c>
      <c r="AZ545" s="30" t="str">
        <f>IF(AND($D545&lt;=2029,Zisk!$D$10&gt;=2029),VstupniParametry_SKRYT!$D$13,"")</f>
        <v/>
      </c>
      <c r="BA545" s="28" t="str">
        <f>IF(AND($D545&lt;=2029,Zisk!$D$10&gt;=2029),")","")</f>
        <v/>
      </c>
      <c r="BB545" s="31" t="str">
        <f>IF(AND(D545&lt;2029,2029&lt;=Zisk!$D$10),1,IF(D545=2029,0,""))</f>
        <v/>
      </c>
      <c r="BC545" s="32" t="str">
        <f>IF(AND($D545&lt;=2029,Zisk!$D$10&gt;=2030),"x","")</f>
        <v/>
      </c>
      <c r="BD545" s="28" t="str">
        <f>IF(AND($D545&lt;=2030,Zisk!$D$10&gt;=2030),"(","")</f>
        <v/>
      </c>
      <c r="BE545" s="28" t="str">
        <f>IF(AND($D545&lt;=2030,Zisk!$D$10&gt;=2030),"1","")</f>
        <v/>
      </c>
      <c r="BF545" s="28" t="str">
        <f>IF(AND($D545&lt;=2030,Zisk!$D$10&gt;=2030),"+","")</f>
        <v/>
      </c>
      <c r="BG545" s="30" t="str">
        <f>IF(AND($D545&lt;=2030,Zisk!$D$10&gt;=2030),VstupniParametry_SKRYT!$D$14,"")</f>
        <v/>
      </c>
      <c r="BH545" s="28" t="str">
        <f>IF(AND($D545&lt;=2030,Zisk!$D$10&gt;=2030),")","")</f>
        <v/>
      </c>
      <c r="BI545" s="31" t="str">
        <f>IF(AND(D545&lt;2030,2030&lt;=Zisk!$D$10),1,IF(D545=2030,0,""))</f>
        <v/>
      </c>
      <c r="BJ545" s="33" t="s">
        <v>32</v>
      </c>
      <c r="BK545" s="30">
        <f t="shared" si="274"/>
        <v>1</v>
      </c>
      <c r="BL545" s="28" t="str">
        <f t="shared" si="275"/>
        <v>x</v>
      </c>
      <c r="BM545" s="34">
        <f t="shared" si="276"/>
        <v>1</v>
      </c>
      <c r="BN545" s="30" t="str">
        <f t="shared" si="277"/>
        <v>x</v>
      </c>
      <c r="BO545" s="34">
        <f t="shared" si="262"/>
        <v>1.018</v>
      </c>
      <c r="BP545" s="34" t="str">
        <f t="shared" si="263"/>
        <v/>
      </c>
      <c r="BQ545" s="34" t="str">
        <f t="shared" si="264"/>
        <v/>
      </c>
      <c r="BR545" s="34" t="str">
        <f t="shared" si="265"/>
        <v/>
      </c>
      <c r="BS545" s="34" t="str">
        <f t="shared" si="266"/>
        <v/>
      </c>
      <c r="BT545" s="34" t="str">
        <f t="shared" si="267"/>
        <v/>
      </c>
      <c r="BU545" s="34" t="str">
        <f t="shared" si="268"/>
        <v/>
      </c>
      <c r="BV545" s="34" t="str">
        <f t="shared" si="269"/>
        <v/>
      </c>
      <c r="BW545" s="34" t="str">
        <f t="shared" si="270"/>
        <v/>
      </c>
      <c r="BX545" s="34" t="str">
        <f t="shared" si="271"/>
        <v/>
      </c>
      <c r="BY545" s="34" t="str">
        <f t="shared" si="272"/>
        <v/>
      </c>
      <c r="BZ545" s="33" t="s">
        <v>32</v>
      </c>
      <c r="CA545" s="34">
        <f t="shared" si="273"/>
        <v>1.018</v>
      </c>
      <c r="CB545" s="28"/>
      <c r="CC545" s="29">
        <f>IF(D545&gt;Zisk!$D$10,"",E545*CA545)</f>
        <v>0</v>
      </c>
    </row>
    <row r="546" spans="2:81" x14ac:dyDescent="0.2">
      <c r="B546" s="35" t="str">
        <f>Zisk!B557</f>
        <v/>
      </c>
      <c r="C546" s="35">
        <f>Zisk!C557</f>
        <v>0</v>
      </c>
      <c r="D546" s="35">
        <f>Zisk!E557</f>
        <v>0</v>
      </c>
      <c r="E546" s="36">
        <f>Zisk!D557</f>
        <v>0</v>
      </c>
      <c r="F546" s="36"/>
      <c r="G546" s="35" t="str">
        <f t="shared" si="248"/>
        <v>(</v>
      </c>
      <c r="H546" s="35" t="str">
        <f t="shared" si="249"/>
        <v>1</v>
      </c>
      <c r="I546" s="35" t="str">
        <f t="shared" si="250"/>
        <v>+</v>
      </c>
      <c r="J546" s="37">
        <f>IF($D546&lt;=2021,VstupniParametry_SKRYT!$D$5,"")</f>
        <v>0.02</v>
      </c>
      <c r="K546" s="35" t="str">
        <f t="shared" si="251"/>
        <v>)</v>
      </c>
      <c r="L546" s="38">
        <f>IF($D546&lt;=2021,COUNTIF(Vypocet_SKRYT!T543:AS543,"&gt;=1"),"")</f>
        <v>0</v>
      </c>
      <c r="M546" s="39" t="str">
        <f t="shared" si="252"/>
        <v>x</v>
      </c>
      <c r="N546" s="35" t="str">
        <f t="shared" si="253"/>
        <v>(</v>
      </c>
      <c r="O546" s="35" t="str">
        <f t="shared" si="254"/>
        <v>1</v>
      </c>
      <c r="P546" s="35" t="str">
        <f t="shared" si="255"/>
        <v>+</v>
      </c>
      <c r="Q546" s="37">
        <f>IF($D546&lt;=2024,VstupniParametry_SKRYT!$D$6,"")</f>
        <v>0.06</v>
      </c>
      <c r="R546" s="35" t="str">
        <f t="shared" si="256"/>
        <v>)</v>
      </c>
      <c r="S546" s="38">
        <f>IF($D546&lt;=2024,COUNTIFS(Vypocet_SKRYT!AT543:AV543,"&gt;=1"),"")</f>
        <v>0</v>
      </c>
      <c r="T546" s="39" t="str">
        <f t="shared" si="257"/>
        <v>x</v>
      </c>
      <c r="U546" s="35" t="str">
        <f t="shared" si="258"/>
        <v>(</v>
      </c>
      <c r="V546" s="35" t="str">
        <f t="shared" si="259"/>
        <v>1</v>
      </c>
      <c r="W546" s="35" t="str">
        <f t="shared" si="260"/>
        <v>+</v>
      </c>
      <c r="X546" s="37">
        <f>IF($D546&lt;=2025,VstupniParametry_SKRYT!$D$9,"")</f>
        <v>1.7999999999999999E-2</v>
      </c>
      <c r="Y546" s="35" t="str">
        <f t="shared" si="261"/>
        <v>)</v>
      </c>
      <c r="Z546" s="38">
        <f>IF(AND(D546&lt;2025,2025&lt;=Zisk!$D$10),1,IF(D546=2025,0,""))</f>
        <v>1</v>
      </c>
      <c r="AA546" s="39" t="str">
        <f>IF(AND($D546&lt;=2025,Zisk!$D$10&gt;=2026),"x","")</f>
        <v/>
      </c>
      <c r="AB546" s="35" t="str">
        <f>IF(AND($D546&lt;=2026,Zisk!$D$10&gt;=2026),"(","")</f>
        <v/>
      </c>
      <c r="AC546" s="35" t="str">
        <f>IF(AND($D546&lt;=2026,Zisk!$D$10&gt;=2026),"1","")</f>
        <v/>
      </c>
      <c r="AD546" s="35" t="str">
        <f>IF(AND($D546&lt;=2026,Zisk!$D$10&gt;=2026),"+","")</f>
        <v/>
      </c>
      <c r="AE546" s="37" t="str">
        <f>IF(AND($D546&lt;=2026,Zisk!$D$10&gt;=2026),VstupniParametry_SKRYT!$D$10,"")</f>
        <v/>
      </c>
      <c r="AF546" s="35" t="str">
        <f>IF(AND($D546&lt;=2026,Zisk!$D$10&gt;=2026),")","")</f>
        <v/>
      </c>
      <c r="AG546" s="38" t="str">
        <f>IF(AND(D546&lt;2026,2026&lt;=Zisk!$D$10),1,IF(D546=2026,0,""))</f>
        <v/>
      </c>
      <c r="AH546" s="39" t="str">
        <f>IF(AND($D546&lt;=2026,Zisk!$D$10&gt;=2027),"x","")</f>
        <v/>
      </c>
      <c r="AI546" s="35" t="str">
        <f>IF(AND($D546&lt;=2027,Zisk!$D$10&gt;=2027),"(","")</f>
        <v/>
      </c>
      <c r="AJ546" s="35" t="str">
        <f>IF(AND($D546&lt;=2027,Zisk!$D$10&gt;=2027),"1","")</f>
        <v/>
      </c>
      <c r="AK546" s="35" t="str">
        <f>IF(AND($D546&lt;=2027,Zisk!$D$10&gt;=2027),"+","")</f>
        <v/>
      </c>
      <c r="AL546" s="37" t="str">
        <f>IF(AND($D546&lt;=2027,Zisk!$D$10&gt;=2027),VstupniParametry_SKRYT!$D$11,"")</f>
        <v/>
      </c>
      <c r="AM546" s="35" t="str">
        <f>IF(AND($D546&lt;=2027,Zisk!$D$10&gt;=2027),")","")</f>
        <v/>
      </c>
      <c r="AN546" s="38" t="str">
        <f>IF(AND(D546&lt;2027,2027&lt;=Zisk!$D$10),1,IF(D546=2027,0,""))</f>
        <v/>
      </c>
      <c r="AO546" s="39" t="str">
        <f>IF(AND($D546&lt;=2027,Zisk!$D$10&gt;=2028),"x","")</f>
        <v/>
      </c>
      <c r="AP546" s="35" t="str">
        <f>IF(AND($D546&lt;=2028,Zisk!$D$10&gt;=2028),"(","")</f>
        <v/>
      </c>
      <c r="AQ546" s="35" t="str">
        <f>IF(AND($D546&lt;=2028,Zisk!$D$10&gt;=2028),"1","")</f>
        <v/>
      </c>
      <c r="AR546" s="35" t="str">
        <f>IF(AND($D546&lt;=2028,Zisk!$D$10&gt;=2028),"+","")</f>
        <v/>
      </c>
      <c r="AS546" s="37" t="str">
        <f>IF(AND($D546&lt;=2028,Zisk!$D$10&gt;=2028),VstupniParametry_SKRYT!$D$12,"")</f>
        <v/>
      </c>
      <c r="AT546" s="35" t="str">
        <f>IF(AND($D546&lt;=2028,Zisk!$D$10&gt;=2028),")","")</f>
        <v/>
      </c>
      <c r="AU546" s="38" t="str">
        <f>IF(AND(D546&lt;2028,2028&lt;=Zisk!$D$10),1,IF(D546=2028,0,""))</f>
        <v/>
      </c>
      <c r="AV546" s="39" t="str">
        <f>IF(AND($D546&lt;=2028,Zisk!$D$10&gt;=2029),"x","")</f>
        <v/>
      </c>
      <c r="AW546" s="35" t="str">
        <f>IF(AND($D546&lt;=2029,Zisk!$D$10&gt;=2029),"(","")</f>
        <v/>
      </c>
      <c r="AX546" s="35" t="str">
        <f>IF(AND($D546&lt;=2029,Zisk!$D$10&gt;=2029),"1","")</f>
        <v/>
      </c>
      <c r="AY546" s="35" t="str">
        <f>IF(AND($D546&lt;=2029,Zisk!$D$10&gt;=2029),"+","")</f>
        <v/>
      </c>
      <c r="AZ546" s="37" t="str">
        <f>IF(AND($D546&lt;=2029,Zisk!$D$10&gt;=2029),VstupniParametry_SKRYT!$D$13,"")</f>
        <v/>
      </c>
      <c r="BA546" s="35" t="str">
        <f>IF(AND($D546&lt;=2029,Zisk!$D$10&gt;=2029),")","")</f>
        <v/>
      </c>
      <c r="BB546" s="38" t="str">
        <f>IF(AND(D546&lt;2029,2029&lt;=Zisk!$D$10),1,IF(D546=2029,0,""))</f>
        <v/>
      </c>
      <c r="BC546" s="39" t="str">
        <f>IF(AND($D546&lt;=2029,Zisk!$D$10&gt;=2030),"x","")</f>
        <v/>
      </c>
      <c r="BD546" s="35" t="str">
        <f>IF(AND($D546&lt;=2030,Zisk!$D$10&gt;=2030),"(","")</f>
        <v/>
      </c>
      <c r="BE546" s="35" t="str">
        <f>IF(AND($D546&lt;=2030,Zisk!$D$10&gt;=2030),"1","")</f>
        <v/>
      </c>
      <c r="BF546" s="35" t="str">
        <f>IF(AND($D546&lt;=2030,Zisk!$D$10&gt;=2030),"+","")</f>
        <v/>
      </c>
      <c r="BG546" s="37" t="str">
        <f>IF(AND($D546&lt;=2030,Zisk!$D$10&gt;=2030),VstupniParametry_SKRYT!$D$14,"")</f>
        <v/>
      </c>
      <c r="BH546" s="35" t="str">
        <f>IF(AND($D546&lt;=2030,Zisk!$D$10&gt;=2030),")","")</f>
        <v/>
      </c>
      <c r="BI546" s="38" t="str">
        <f>IF(AND(D546&lt;2030,2030&lt;=Zisk!$D$10),1,IF(D546=2030,0,""))</f>
        <v/>
      </c>
      <c r="BJ546" s="40" t="s">
        <v>32</v>
      </c>
      <c r="BK546" s="37">
        <f t="shared" si="274"/>
        <v>1</v>
      </c>
      <c r="BL546" s="35" t="str">
        <f t="shared" si="275"/>
        <v>x</v>
      </c>
      <c r="BM546" s="41">
        <f t="shared" si="276"/>
        <v>1</v>
      </c>
      <c r="BN546" s="37" t="str">
        <f t="shared" si="277"/>
        <v>x</v>
      </c>
      <c r="BO546" s="41">
        <f t="shared" si="262"/>
        <v>1.018</v>
      </c>
      <c r="BP546" s="41" t="str">
        <f t="shared" si="263"/>
        <v/>
      </c>
      <c r="BQ546" s="41" t="str">
        <f t="shared" si="264"/>
        <v/>
      </c>
      <c r="BR546" s="41" t="str">
        <f t="shared" si="265"/>
        <v/>
      </c>
      <c r="BS546" s="41" t="str">
        <f t="shared" si="266"/>
        <v/>
      </c>
      <c r="BT546" s="41" t="str">
        <f t="shared" si="267"/>
        <v/>
      </c>
      <c r="BU546" s="41" t="str">
        <f t="shared" si="268"/>
        <v/>
      </c>
      <c r="BV546" s="41" t="str">
        <f t="shared" si="269"/>
        <v/>
      </c>
      <c r="BW546" s="41" t="str">
        <f t="shared" si="270"/>
        <v/>
      </c>
      <c r="BX546" s="41" t="str">
        <f t="shared" si="271"/>
        <v/>
      </c>
      <c r="BY546" s="41" t="str">
        <f t="shared" si="272"/>
        <v/>
      </c>
      <c r="BZ546" s="40" t="s">
        <v>32</v>
      </c>
      <c r="CA546" s="41">
        <f t="shared" si="273"/>
        <v>1.018</v>
      </c>
      <c r="CB546" s="35"/>
      <c r="CC546" s="36">
        <f>IF(D546&gt;Zisk!$D$10,"",E546*CA546)</f>
        <v>0</v>
      </c>
    </row>
    <row r="547" spans="2:81" x14ac:dyDescent="0.2">
      <c r="B547" s="28" t="str">
        <f>Zisk!B558</f>
        <v/>
      </c>
      <c r="C547" s="28">
        <f>Zisk!C558</f>
        <v>0</v>
      </c>
      <c r="D547" s="28">
        <f>Zisk!E558</f>
        <v>0</v>
      </c>
      <c r="E547" s="29">
        <f>Zisk!D558</f>
        <v>0</v>
      </c>
      <c r="F547" s="29"/>
      <c r="G547" s="28" t="str">
        <f t="shared" si="248"/>
        <v>(</v>
      </c>
      <c r="H547" s="28" t="str">
        <f t="shared" si="249"/>
        <v>1</v>
      </c>
      <c r="I547" s="28" t="str">
        <f t="shared" si="250"/>
        <v>+</v>
      </c>
      <c r="J547" s="30">
        <f>IF($D547&lt;=2021,VstupniParametry_SKRYT!$D$5,"")</f>
        <v>0.02</v>
      </c>
      <c r="K547" s="28" t="str">
        <f t="shared" si="251"/>
        <v>)</v>
      </c>
      <c r="L547" s="31">
        <f>IF($D547&lt;=2021,COUNTIF(Vypocet_SKRYT!T544:AS544,"&gt;=1"),"")</f>
        <v>0</v>
      </c>
      <c r="M547" s="32" t="str">
        <f t="shared" si="252"/>
        <v>x</v>
      </c>
      <c r="N547" s="28" t="str">
        <f t="shared" si="253"/>
        <v>(</v>
      </c>
      <c r="O547" s="28" t="str">
        <f t="shared" si="254"/>
        <v>1</v>
      </c>
      <c r="P547" s="28" t="str">
        <f t="shared" si="255"/>
        <v>+</v>
      </c>
      <c r="Q547" s="30">
        <f>IF($D547&lt;=2024,VstupniParametry_SKRYT!$D$6,"")</f>
        <v>0.06</v>
      </c>
      <c r="R547" s="28" t="str">
        <f t="shared" si="256"/>
        <v>)</v>
      </c>
      <c r="S547" s="31">
        <f>IF($D547&lt;=2024,COUNTIFS(Vypocet_SKRYT!AT544:AV544,"&gt;=1"),"")</f>
        <v>0</v>
      </c>
      <c r="T547" s="32" t="str">
        <f t="shared" si="257"/>
        <v>x</v>
      </c>
      <c r="U547" s="28" t="str">
        <f t="shared" si="258"/>
        <v>(</v>
      </c>
      <c r="V547" s="28" t="str">
        <f t="shared" si="259"/>
        <v>1</v>
      </c>
      <c r="W547" s="28" t="str">
        <f t="shared" si="260"/>
        <v>+</v>
      </c>
      <c r="X547" s="30">
        <f>IF($D547&lt;=2025,VstupniParametry_SKRYT!$D$9,"")</f>
        <v>1.7999999999999999E-2</v>
      </c>
      <c r="Y547" s="28" t="str">
        <f t="shared" si="261"/>
        <v>)</v>
      </c>
      <c r="Z547" s="31">
        <f>IF(AND(D547&lt;2025,2025&lt;=Zisk!$D$10),1,IF(D547=2025,0,""))</f>
        <v>1</v>
      </c>
      <c r="AA547" s="32" t="str">
        <f>IF(AND($D547&lt;=2025,Zisk!$D$10&gt;=2026),"x","")</f>
        <v/>
      </c>
      <c r="AB547" s="28" t="str">
        <f>IF(AND($D547&lt;=2026,Zisk!$D$10&gt;=2026),"(","")</f>
        <v/>
      </c>
      <c r="AC547" s="28" t="str">
        <f>IF(AND($D547&lt;=2026,Zisk!$D$10&gt;=2026),"1","")</f>
        <v/>
      </c>
      <c r="AD547" s="28" t="str">
        <f>IF(AND($D547&lt;=2026,Zisk!$D$10&gt;=2026),"+","")</f>
        <v/>
      </c>
      <c r="AE547" s="30" t="str">
        <f>IF(AND($D547&lt;=2026,Zisk!$D$10&gt;=2026),VstupniParametry_SKRYT!$D$10,"")</f>
        <v/>
      </c>
      <c r="AF547" s="28" t="str">
        <f>IF(AND($D547&lt;=2026,Zisk!$D$10&gt;=2026),")","")</f>
        <v/>
      </c>
      <c r="AG547" s="31" t="str">
        <f>IF(AND(D547&lt;2026,2026&lt;=Zisk!$D$10),1,IF(D547=2026,0,""))</f>
        <v/>
      </c>
      <c r="AH547" s="32" t="str">
        <f>IF(AND($D547&lt;=2026,Zisk!$D$10&gt;=2027),"x","")</f>
        <v/>
      </c>
      <c r="AI547" s="28" t="str">
        <f>IF(AND($D547&lt;=2027,Zisk!$D$10&gt;=2027),"(","")</f>
        <v/>
      </c>
      <c r="AJ547" s="28" t="str">
        <f>IF(AND($D547&lt;=2027,Zisk!$D$10&gt;=2027),"1","")</f>
        <v/>
      </c>
      <c r="AK547" s="28" t="str">
        <f>IF(AND($D547&lt;=2027,Zisk!$D$10&gt;=2027),"+","")</f>
        <v/>
      </c>
      <c r="AL547" s="30" t="str">
        <f>IF(AND($D547&lt;=2027,Zisk!$D$10&gt;=2027),VstupniParametry_SKRYT!$D$11,"")</f>
        <v/>
      </c>
      <c r="AM547" s="28" t="str">
        <f>IF(AND($D547&lt;=2027,Zisk!$D$10&gt;=2027),")","")</f>
        <v/>
      </c>
      <c r="AN547" s="31" t="str">
        <f>IF(AND(D547&lt;2027,2027&lt;=Zisk!$D$10),1,IF(D547=2027,0,""))</f>
        <v/>
      </c>
      <c r="AO547" s="32" t="str">
        <f>IF(AND($D547&lt;=2027,Zisk!$D$10&gt;=2028),"x","")</f>
        <v/>
      </c>
      <c r="AP547" s="28" t="str">
        <f>IF(AND($D547&lt;=2028,Zisk!$D$10&gt;=2028),"(","")</f>
        <v/>
      </c>
      <c r="AQ547" s="28" t="str">
        <f>IF(AND($D547&lt;=2028,Zisk!$D$10&gt;=2028),"1","")</f>
        <v/>
      </c>
      <c r="AR547" s="28" t="str">
        <f>IF(AND($D547&lt;=2028,Zisk!$D$10&gt;=2028),"+","")</f>
        <v/>
      </c>
      <c r="AS547" s="30" t="str">
        <f>IF(AND($D547&lt;=2028,Zisk!$D$10&gt;=2028),VstupniParametry_SKRYT!$D$12,"")</f>
        <v/>
      </c>
      <c r="AT547" s="28" t="str">
        <f>IF(AND($D547&lt;=2028,Zisk!$D$10&gt;=2028),")","")</f>
        <v/>
      </c>
      <c r="AU547" s="31" t="str">
        <f>IF(AND(D547&lt;2028,2028&lt;=Zisk!$D$10),1,IF(D547=2028,0,""))</f>
        <v/>
      </c>
      <c r="AV547" s="32" t="str">
        <f>IF(AND($D547&lt;=2028,Zisk!$D$10&gt;=2029),"x","")</f>
        <v/>
      </c>
      <c r="AW547" s="28" t="str">
        <f>IF(AND($D547&lt;=2029,Zisk!$D$10&gt;=2029),"(","")</f>
        <v/>
      </c>
      <c r="AX547" s="28" t="str">
        <f>IF(AND($D547&lt;=2029,Zisk!$D$10&gt;=2029),"1","")</f>
        <v/>
      </c>
      <c r="AY547" s="28" t="str">
        <f>IF(AND($D547&lt;=2029,Zisk!$D$10&gt;=2029),"+","")</f>
        <v/>
      </c>
      <c r="AZ547" s="30" t="str">
        <f>IF(AND($D547&lt;=2029,Zisk!$D$10&gt;=2029),VstupniParametry_SKRYT!$D$13,"")</f>
        <v/>
      </c>
      <c r="BA547" s="28" t="str">
        <f>IF(AND($D547&lt;=2029,Zisk!$D$10&gt;=2029),")","")</f>
        <v/>
      </c>
      <c r="BB547" s="31" t="str">
        <f>IF(AND(D547&lt;2029,2029&lt;=Zisk!$D$10),1,IF(D547=2029,0,""))</f>
        <v/>
      </c>
      <c r="BC547" s="32" t="str">
        <f>IF(AND($D547&lt;=2029,Zisk!$D$10&gt;=2030),"x","")</f>
        <v/>
      </c>
      <c r="BD547" s="28" t="str">
        <f>IF(AND($D547&lt;=2030,Zisk!$D$10&gt;=2030),"(","")</f>
        <v/>
      </c>
      <c r="BE547" s="28" t="str">
        <f>IF(AND($D547&lt;=2030,Zisk!$D$10&gt;=2030),"1","")</f>
        <v/>
      </c>
      <c r="BF547" s="28" t="str">
        <f>IF(AND($D547&lt;=2030,Zisk!$D$10&gt;=2030),"+","")</f>
        <v/>
      </c>
      <c r="BG547" s="30" t="str">
        <f>IF(AND($D547&lt;=2030,Zisk!$D$10&gt;=2030),VstupniParametry_SKRYT!$D$14,"")</f>
        <v/>
      </c>
      <c r="BH547" s="28" t="str">
        <f>IF(AND($D547&lt;=2030,Zisk!$D$10&gt;=2030),")","")</f>
        <v/>
      </c>
      <c r="BI547" s="31" t="str">
        <f>IF(AND(D547&lt;2030,2030&lt;=Zisk!$D$10),1,IF(D547=2030,0,""))</f>
        <v/>
      </c>
      <c r="BJ547" s="33" t="s">
        <v>32</v>
      </c>
      <c r="BK547" s="30">
        <f t="shared" si="274"/>
        <v>1</v>
      </c>
      <c r="BL547" s="28" t="str">
        <f t="shared" si="275"/>
        <v>x</v>
      </c>
      <c r="BM547" s="34">
        <f t="shared" si="276"/>
        <v>1</v>
      </c>
      <c r="BN547" s="30" t="str">
        <f t="shared" si="277"/>
        <v>x</v>
      </c>
      <c r="BO547" s="34">
        <f t="shared" si="262"/>
        <v>1.018</v>
      </c>
      <c r="BP547" s="34" t="str">
        <f t="shared" si="263"/>
        <v/>
      </c>
      <c r="BQ547" s="34" t="str">
        <f t="shared" si="264"/>
        <v/>
      </c>
      <c r="BR547" s="34" t="str">
        <f t="shared" si="265"/>
        <v/>
      </c>
      <c r="BS547" s="34" t="str">
        <f t="shared" si="266"/>
        <v/>
      </c>
      <c r="BT547" s="34" t="str">
        <f t="shared" si="267"/>
        <v/>
      </c>
      <c r="BU547" s="34" t="str">
        <f t="shared" si="268"/>
        <v/>
      </c>
      <c r="BV547" s="34" t="str">
        <f t="shared" si="269"/>
        <v/>
      </c>
      <c r="BW547" s="34" t="str">
        <f t="shared" si="270"/>
        <v/>
      </c>
      <c r="BX547" s="34" t="str">
        <f t="shared" si="271"/>
        <v/>
      </c>
      <c r="BY547" s="34" t="str">
        <f t="shared" si="272"/>
        <v/>
      </c>
      <c r="BZ547" s="33" t="s">
        <v>32</v>
      </c>
      <c r="CA547" s="34">
        <f t="shared" si="273"/>
        <v>1.018</v>
      </c>
      <c r="CB547" s="28"/>
      <c r="CC547" s="29">
        <f>IF(D547&gt;Zisk!$D$10,"",E547*CA547)</f>
        <v>0</v>
      </c>
    </row>
    <row r="548" spans="2:81" x14ac:dyDescent="0.2">
      <c r="B548" s="35" t="str">
        <f>Zisk!B559</f>
        <v/>
      </c>
      <c r="C548" s="35">
        <f>Zisk!C559</f>
        <v>0</v>
      </c>
      <c r="D548" s="35">
        <f>Zisk!E559</f>
        <v>0</v>
      </c>
      <c r="E548" s="36">
        <f>Zisk!D559</f>
        <v>0</v>
      </c>
      <c r="F548" s="36"/>
      <c r="G548" s="35" t="str">
        <f t="shared" si="248"/>
        <v>(</v>
      </c>
      <c r="H548" s="35" t="str">
        <f t="shared" si="249"/>
        <v>1</v>
      </c>
      <c r="I548" s="35" t="str">
        <f t="shared" si="250"/>
        <v>+</v>
      </c>
      <c r="J548" s="37">
        <f>IF($D548&lt;=2021,VstupniParametry_SKRYT!$D$5,"")</f>
        <v>0.02</v>
      </c>
      <c r="K548" s="35" t="str">
        <f t="shared" si="251"/>
        <v>)</v>
      </c>
      <c r="L548" s="38">
        <f>IF($D548&lt;=2021,COUNTIF(Vypocet_SKRYT!T545:AS545,"&gt;=1"),"")</f>
        <v>0</v>
      </c>
      <c r="M548" s="39" t="str">
        <f t="shared" si="252"/>
        <v>x</v>
      </c>
      <c r="N548" s="35" t="str">
        <f t="shared" si="253"/>
        <v>(</v>
      </c>
      <c r="O548" s="35" t="str">
        <f t="shared" si="254"/>
        <v>1</v>
      </c>
      <c r="P548" s="35" t="str">
        <f t="shared" si="255"/>
        <v>+</v>
      </c>
      <c r="Q548" s="37">
        <f>IF($D548&lt;=2024,VstupniParametry_SKRYT!$D$6,"")</f>
        <v>0.06</v>
      </c>
      <c r="R548" s="35" t="str">
        <f t="shared" si="256"/>
        <v>)</v>
      </c>
      <c r="S548" s="38">
        <f>IF($D548&lt;=2024,COUNTIFS(Vypocet_SKRYT!AT545:AV545,"&gt;=1"),"")</f>
        <v>0</v>
      </c>
      <c r="T548" s="39" t="str">
        <f t="shared" si="257"/>
        <v>x</v>
      </c>
      <c r="U548" s="35" t="str">
        <f t="shared" si="258"/>
        <v>(</v>
      </c>
      <c r="V548" s="35" t="str">
        <f t="shared" si="259"/>
        <v>1</v>
      </c>
      <c r="W548" s="35" t="str">
        <f t="shared" si="260"/>
        <v>+</v>
      </c>
      <c r="X548" s="37">
        <f>IF($D548&lt;=2025,VstupniParametry_SKRYT!$D$9,"")</f>
        <v>1.7999999999999999E-2</v>
      </c>
      <c r="Y548" s="35" t="str">
        <f t="shared" si="261"/>
        <v>)</v>
      </c>
      <c r="Z548" s="38">
        <f>IF(AND(D548&lt;2025,2025&lt;=Zisk!$D$10),1,IF(D548=2025,0,""))</f>
        <v>1</v>
      </c>
      <c r="AA548" s="39" t="str">
        <f>IF(AND($D548&lt;=2025,Zisk!$D$10&gt;=2026),"x","")</f>
        <v/>
      </c>
      <c r="AB548" s="35" t="str">
        <f>IF(AND($D548&lt;=2026,Zisk!$D$10&gt;=2026),"(","")</f>
        <v/>
      </c>
      <c r="AC548" s="35" t="str">
        <f>IF(AND($D548&lt;=2026,Zisk!$D$10&gt;=2026),"1","")</f>
        <v/>
      </c>
      <c r="AD548" s="35" t="str">
        <f>IF(AND($D548&lt;=2026,Zisk!$D$10&gt;=2026),"+","")</f>
        <v/>
      </c>
      <c r="AE548" s="37" t="str">
        <f>IF(AND($D548&lt;=2026,Zisk!$D$10&gt;=2026),VstupniParametry_SKRYT!$D$10,"")</f>
        <v/>
      </c>
      <c r="AF548" s="35" t="str">
        <f>IF(AND($D548&lt;=2026,Zisk!$D$10&gt;=2026),")","")</f>
        <v/>
      </c>
      <c r="AG548" s="38" t="str">
        <f>IF(AND(D548&lt;2026,2026&lt;=Zisk!$D$10),1,IF(D548=2026,0,""))</f>
        <v/>
      </c>
      <c r="AH548" s="39" t="str">
        <f>IF(AND($D548&lt;=2026,Zisk!$D$10&gt;=2027),"x","")</f>
        <v/>
      </c>
      <c r="AI548" s="35" t="str">
        <f>IF(AND($D548&lt;=2027,Zisk!$D$10&gt;=2027),"(","")</f>
        <v/>
      </c>
      <c r="AJ548" s="35" t="str">
        <f>IF(AND($D548&lt;=2027,Zisk!$D$10&gt;=2027),"1","")</f>
        <v/>
      </c>
      <c r="AK548" s="35" t="str">
        <f>IF(AND($D548&lt;=2027,Zisk!$D$10&gt;=2027),"+","")</f>
        <v/>
      </c>
      <c r="AL548" s="37" t="str">
        <f>IF(AND($D548&lt;=2027,Zisk!$D$10&gt;=2027),VstupniParametry_SKRYT!$D$11,"")</f>
        <v/>
      </c>
      <c r="AM548" s="35" t="str">
        <f>IF(AND($D548&lt;=2027,Zisk!$D$10&gt;=2027),")","")</f>
        <v/>
      </c>
      <c r="AN548" s="38" t="str">
        <f>IF(AND(D548&lt;2027,2027&lt;=Zisk!$D$10),1,IF(D548=2027,0,""))</f>
        <v/>
      </c>
      <c r="AO548" s="39" t="str">
        <f>IF(AND($D548&lt;=2027,Zisk!$D$10&gt;=2028),"x","")</f>
        <v/>
      </c>
      <c r="AP548" s="35" t="str">
        <f>IF(AND($D548&lt;=2028,Zisk!$D$10&gt;=2028),"(","")</f>
        <v/>
      </c>
      <c r="AQ548" s="35" t="str">
        <f>IF(AND($D548&lt;=2028,Zisk!$D$10&gt;=2028),"1","")</f>
        <v/>
      </c>
      <c r="AR548" s="35" t="str">
        <f>IF(AND($D548&lt;=2028,Zisk!$D$10&gt;=2028),"+","")</f>
        <v/>
      </c>
      <c r="AS548" s="37" t="str">
        <f>IF(AND($D548&lt;=2028,Zisk!$D$10&gt;=2028),VstupniParametry_SKRYT!$D$12,"")</f>
        <v/>
      </c>
      <c r="AT548" s="35" t="str">
        <f>IF(AND($D548&lt;=2028,Zisk!$D$10&gt;=2028),")","")</f>
        <v/>
      </c>
      <c r="AU548" s="38" t="str">
        <f>IF(AND(D548&lt;2028,2028&lt;=Zisk!$D$10),1,IF(D548=2028,0,""))</f>
        <v/>
      </c>
      <c r="AV548" s="39" t="str">
        <f>IF(AND($D548&lt;=2028,Zisk!$D$10&gt;=2029),"x","")</f>
        <v/>
      </c>
      <c r="AW548" s="35" t="str">
        <f>IF(AND($D548&lt;=2029,Zisk!$D$10&gt;=2029),"(","")</f>
        <v/>
      </c>
      <c r="AX548" s="35" t="str">
        <f>IF(AND($D548&lt;=2029,Zisk!$D$10&gt;=2029),"1","")</f>
        <v/>
      </c>
      <c r="AY548" s="35" t="str">
        <f>IF(AND($D548&lt;=2029,Zisk!$D$10&gt;=2029),"+","")</f>
        <v/>
      </c>
      <c r="AZ548" s="37" t="str">
        <f>IF(AND($D548&lt;=2029,Zisk!$D$10&gt;=2029),VstupniParametry_SKRYT!$D$13,"")</f>
        <v/>
      </c>
      <c r="BA548" s="35" t="str">
        <f>IF(AND($D548&lt;=2029,Zisk!$D$10&gt;=2029),")","")</f>
        <v/>
      </c>
      <c r="BB548" s="38" t="str">
        <f>IF(AND(D548&lt;2029,2029&lt;=Zisk!$D$10),1,IF(D548=2029,0,""))</f>
        <v/>
      </c>
      <c r="BC548" s="39" t="str">
        <f>IF(AND($D548&lt;=2029,Zisk!$D$10&gt;=2030),"x","")</f>
        <v/>
      </c>
      <c r="BD548" s="35" t="str">
        <f>IF(AND($D548&lt;=2030,Zisk!$D$10&gt;=2030),"(","")</f>
        <v/>
      </c>
      <c r="BE548" s="35" t="str">
        <f>IF(AND($D548&lt;=2030,Zisk!$D$10&gt;=2030),"1","")</f>
        <v/>
      </c>
      <c r="BF548" s="35" t="str">
        <f>IF(AND($D548&lt;=2030,Zisk!$D$10&gt;=2030),"+","")</f>
        <v/>
      </c>
      <c r="BG548" s="37" t="str">
        <f>IF(AND($D548&lt;=2030,Zisk!$D$10&gt;=2030),VstupniParametry_SKRYT!$D$14,"")</f>
        <v/>
      </c>
      <c r="BH548" s="35" t="str">
        <f>IF(AND($D548&lt;=2030,Zisk!$D$10&gt;=2030),")","")</f>
        <v/>
      </c>
      <c r="BI548" s="38" t="str">
        <f>IF(AND(D548&lt;2030,2030&lt;=Zisk!$D$10),1,IF(D548=2030,0,""))</f>
        <v/>
      </c>
      <c r="BJ548" s="40" t="s">
        <v>32</v>
      </c>
      <c r="BK548" s="37">
        <f t="shared" si="274"/>
        <v>1</v>
      </c>
      <c r="BL548" s="35" t="str">
        <f t="shared" si="275"/>
        <v>x</v>
      </c>
      <c r="BM548" s="41">
        <f t="shared" si="276"/>
        <v>1</v>
      </c>
      <c r="BN548" s="37" t="str">
        <f t="shared" si="277"/>
        <v>x</v>
      </c>
      <c r="BO548" s="41">
        <f t="shared" si="262"/>
        <v>1.018</v>
      </c>
      <c r="BP548" s="41" t="str">
        <f t="shared" si="263"/>
        <v/>
      </c>
      <c r="BQ548" s="41" t="str">
        <f t="shared" si="264"/>
        <v/>
      </c>
      <c r="BR548" s="41" t="str">
        <f t="shared" si="265"/>
        <v/>
      </c>
      <c r="BS548" s="41" t="str">
        <f t="shared" si="266"/>
        <v/>
      </c>
      <c r="BT548" s="41" t="str">
        <f t="shared" si="267"/>
        <v/>
      </c>
      <c r="BU548" s="41" t="str">
        <f t="shared" si="268"/>
        <v/>
      </c>
      <c r="BV548" s="41" t="str">
        <f t="shared" si="269"/>
        <v/>
      </c>
      <c r="BW548" s="41" t="str">
        <f t="shared" si="270"/>
        <v/>
      </c>
      <c r="BX548" s="41" t="str">
        <f t="shared" si="271"/>
        <v/>
      </c>
      <c r="BY548" s="41" t="str">
        <f t="shared" si="272"/>
        <v/>
      </c>
      <c r="BZ548" s="40" t="s">
        <v>32</v>
      </c>
      <c r="CA548" s="41">
        <f t="shared" si="273"/>
        <v>1.018</v>
      </c>
      <c r="CB548" s="35"/>
      <c r="CC548" s="36">
        <f>IF(D548&gt;Zisk!$D$10,"",E548*CA548)</f>
        <v>0</v>
      </c>
    </row>
    <row r="549" spans="2:81" x14ac:dyDescent="0.2">
      <c r="B549" s="28" t="str">
        <f>Zisk!B560</f>
        <v/>
      </c>
      <c r="C549" s="28">
        <f>Zisk!C560</f>
        <v>0</v>
      </c>
      <c r="D549" s="28">
        <f>Zisk!E560</f>
        <v>0</v>
      </c>
      <c r="E549" s="29">
        <f>Zisk!D560</f>
        <v>0</v>
      </c>
      <c r="F549" s="29"/>
      <c r="G549" s="28" t="str">
        <f t="shared" si="248"/>
        <v>(</v>
      </c>
      <c r="H549" s="28" t="str">
        <f t="shared" si="249"/>
        <v>1</v>
      </c>
      <c r="I549" s="28" t="str">
        <f t="shared" si="250"/>
        <v>+</v>
      </c>
      <c r="J549" s="30">
        <f>IF($D549&lt;=2021,VstupniParametry_SKRYT!$D$5,"")</f>
        <v>0.02</v>
      </c>
      <c r="K549" s="28" t="str">
        <f t="shared" si="251"/>
        <v>)</v>
      </c>
      <c r="L549" s="31">
        <f>IF($D549&lt;=2021,COUNTIF(Vypocet_SKRYT!T546:AS546,"&gt;=1"),"")</f>
        <v>0</v>
      </c>
      <c r="M549" s="32" t="str">
        <f t="shared" si="252"/>
        <v>x</v>
      </c>
      <c r="N549" s="28" t="str">
        <f t="shared" si="253"/>
        <v>(</v>
      </c>
      <c r="O549" s="28" t="str">
        <f t="shared" si="254"/>
        <v>1</v>
      </c>
      <c r="P549" s="28" t="str">
        <f t="shared" si="255"/>
        <v>+</v>
      </c>
      <c r="Q549" s="30">
        <f>IF($D549&lt;=2024,VstupniParametry_SKRYT!$D$6,"")</f>
        <v>0.06</v>
      </c>
      <c r="R549" s="28" t="str">
        <f t="shared" si="256"/>
        <v>)</v>
      </c>
      <c r="S549" s="31">
        <f>IF($D549&lt;=2024,COUNTIFS(Vypocet_SKRYT!AT546:AV546,"&gt;=1"),"")</f>
        <v>0</v>
      </c>
      <c r="T549" s="32" t="str">
        <f t="shared" si="257"/>
        <v>x</v>
      </c>
      <c r="U549" s="28" t="str">
        <f t="shared" si="258"/>
        <v>(</v>
      </c>
      <c r="V549" s="28" t="str">
        <f t="shared" si="259"/>
        <v>1</v>
      </c>
      <c r="W549" s="28" t="str">
        <f t="shared" si="260"/>
        <v>+</v>
      </c>
      <c r="X549" s="30">
        <f>IF($D549&lt;=2025,VstupniParametry_SKRYT!$D$9,"")</f>
        <v>1.7999999999999999E-2</v>
      </c>
      <c r="Y549" s="28" t="str">
        <f t="shared" si="261"/>
        <v>)</v>
      </c>
      <c r="Z549" s="31">
        <f>IF(AND(D549&lt;2025,2025&lt;=Zisk!$D$10),1,IF(D549=2025,0,""))</f>
        <v>1</v>
      </c>
      <c r="AA549" s="32" t="str">
        <f>IF(AND($D549&lt;=2025,Zisk!$D$10&gt;=2026),"x","")</f>
        <v/>
      </c>
      <c r="AB549" s="28" t="str">
        <f>IF(AND($D549&lt;=2026,Zisk!$D$10&gt;=2026),"(","")</f>
        <v/>
      </c>
      <c r="AC549" s="28" t="str">
        <f>IF(AND($D549&lt;=2026,Zisk!$D$10&gt;=2026),"1","")</f>
        <v/>
      </c>
      <c r="AD549" s="28" t="str">
        <f>IF(AND($D549&lt;=2026,Zisk!$D$10&gt;=2026),"+","")</f>
        <v/>
      </c>
      <c r="AE549" s="30" t="str">
        <f>IF(AND($D549&lt;=2026,Zisk!$D$10&gt;=2026),VstupniParametry_SKRYT!$D$10,"")</f>
        <v/>
      </c>
      <c r="AF549" s="28" t="str">
        <f>IF(AND($D549&lt;=2026,Zisk!$D$10&gt;=2026),")","")</f>
        <v/>
      </c>
      <c r="AG549" s="31" t="str">
        <f>IF(AND(D549&lt;2026,2026&lt;=Zisk!$D$10),1,IF(D549=2026,0,""))</f>
        <v/>
      </c>
      <c r="AH549" s="32" t="str">
        <f>IF(AND($D549&lt;=2026,Zisk!$D$10&gt;=2027),"x","")</f>
        <v/>
      </c>
      <c r="AI549" s="28" t="str">
        <f>IF(AND($D549&lt;=2027,Zisk!$D$10&gt;=2027),"(","")</f>
        <v/>
      </c>
      <c r="AJ549" s="28" t="str">
        <f>IF(AND($D549&lt;=2027,Zisk!$D$10&gt;=2027),"1","")</f>
        <v/>
      </c>
      <c r="AK549" s="28" t="str">
        <f>IF(AND($D549&lt;=2027,Zisk!$D$10&gt;=2027),"+","")</f>
        <v/>
      </c>
      <c r="AL549" s="30" t="str">
        <f>IF(AND($D549&lt;=2027,Zisk!$D$10&gt;=2027),VstupniParametry_SKRYT!$D$11,"")</f>
        <v/>
      </c>
      <c r="AM549" s="28" t="str">
        <f>IF(AND($D549&lt;=2027,Zisk!$D$10&gt;=2027),")","")</f>
        <v/>
      </c>
      <c r="AN549" s="31" t="str">
        <f>IF(AND(D549&lt;2027,2027&lt;=Zisk!$D$10),1,IF(D549=2027,0,""))</f>
        <v/>
      </c>
      <c r="AO549" s="32" t="str">
        <f>IF(AND($D549&lt;=2027,Zisk!$D$10&gt;=2028),"x","")</f>
        <v/>
      </c>
      <c r="AP549" s="28" t="str">
        <f>IF(AND($D549&lt;=2028,Zisk!$D$10&gt;=2028),"(","")</f>
        <v/>
      </c>
      <c r="AQ549" s="28" t="str">
        <f>IF(AND($D549&lt;=2028,Zisk!$D$10&gt;=2028),"1","")</f>
        <v/>
      </c>
      <c r="AR549" s="28" t="str">
        <f>IF(AND($D549&lt;=2028,Zisk!$D$10&gt;=2028),"+","")</f>
        <v/>
      </c>
      <c r="AS549" s="30" t="str">
        <f>IF(AND($D549&lt;=2028,Zisk!$D$10&gt;=2028),VstupniParametry_SKRYT!$D$12,"")</f>
        <v/>
      </c>
      <c r="AT549" s="28" t="str">
        <f>IF(AND($D549&lt;=2028,Zisk!$D$10&gt;=2028),")","")</f>
        <v/>
      </c>
      <c r="AU549" s="31" t="str">
        <f>IF(AND(D549&lt;2028,2028&lt;=Zisk!$D$10),1,IF(D549=2028,0,""))</f>
        <v/>
      </c>
      <c r="AV549" s="32" t="str">
        <f>IF(AND($D549&lt;=2028,Zisk!$D$10&gt;=2029),"x","")</f>
        <v/>
      </c>
      <c r="AW549" s="28" t="str">
        <f>IF(AND($D549&lt;=2029,Zisk!$D$10&gt;=2029),"(","")</f>
        <v/>
      </c>
      <c r="AX549" s="28" t="str">
        <f>IF(AND($D549&lt;=2029,Zisk!$D$10&gt;=2029),"1","")</f>
        <v/>
      </c>
      <c r="AY549" s="28" t="str">
        <f>IF(AND($D549&lt;=2029,Zisk!$D$10&gt;=2029),"+","")</f>
        <v/>
      </c>
      <c r="AZ549" s="30" t="str">
        <f>IF(AND($D549&lt;=2029,Zisk!$D$10&gt;=2029),VstupniParametry_SKRYT!$D$13,"")</f>
        <v/>
      </c>
      <c r="BA549" s="28" t="str">
        <f>IF(AND($D549&lt;=2029,Zisk!$D$10&gt;=2029),")","")</f>
        <v/>
      </c>
      <c r="BB549" s="31" t="str">
        <f>IF(AND(D549&lt;2029,2029&lt;=Zisk!$D$10),1,IF(D549=2029,0,""))</f>
        <v/>
      </c>
      <c r="BC549" s="32" t="str">
        <f>IF(AND($D549&lt;=2029,Zisk!$D$10&gt;=2030),"x","")</f>
        <v/>
      </c>
      <c r="BD549" s="28" t="str">
        <f>IF(AND($D549&lt;=2030,Zisk!$D$10&gt;=2030),"(","")</f>
        <v/>
      </c>
      <c r="BE549" s="28" t="str">
        <f>IF(AND($D549&lt;=2030,Zisk!$D$10&gt;=2030),"1","")</f>
        <v/>
      </c>
      <c r="BF549" s="28" t="str">
        <f>IF(AND($D549&lt;=2030,Zisk!$D$10&gt;=2030),"+","")</f>
        <v/>
      </c>
      <c r="BG549" s="30" t="str">
        <f>IF(AND($D549&lt;=2030,Zisk!$D$10&gt;=2030),VstupniParametry_SKRYT!$D$14,"")</f>
        <v/>
      </c>
      <c r="BH549" s="28" t="str">
        <f>IF(AND($D549&lt;=2030,Zisk!$D$10&gt;=2030),")","")</f>
        <v/>
      </c>
      <c r="BI549" s="31" t="str">
        <f>IF(AND(D549&lt;2030,2030&lt;=Zisk!$D$10),1,IF(D549=2030,0,""))</f>
        <v/>
      </c>
      <c r="BJ549" s="33" t="s">
        <v>32</v>
      </c>
      <c r="BK549" s="30">
        <f t="shared" si="274"/>
        <v>1</v>
      </c>
      <c r="BL549" s="28" t="str">
        <f t="shared" si="275"/>
        <v>x</v>
      </c>
      <c r="BM549" s="34">
        <f t="shared" si="276"/>
        <v>1</v>
      </c>
      <c r="BN549" s="30" t="str">
        <f t="shared" si="277"/>
        <v>x</v>
      </c>
      <c r="BO549" s="34">
        <f t="shared" si="262"/>
        <v>1.018</v>
      </c>
      <c r="BP549" s="34" t="str">
        <f t="shared" si="263"/>
        <v/>
      </c>
      <c r="BQ549" s="34" t="str">
        <f t="shared" si="264"/>
        <v/>
      </c>
      <c r="BR549" s="34" t="str">
        <f t="shared" si="265"/>
        <v/>
      </c>
      <c r="BS549" s="34" t="str">
        <f t="shared" si="266"/>
        <v/>
      </c>
      <c r="BT549" s="34" t="str">
        <f t="shared" si="267"/>
        <v/>
      </c>
      <c r="BU549" s="34" t="str">
        <f t="shared" si="268"/>
        <v/>
      </c>
      <c r="BV549" s="34" t="str">
        <f t="shared" si="269"/>
        <v/>
      </c>
      <c r="BW549" s="34" t="str">
        <f t="shared" si="270"/>
        <v/>
      </c>
      <c r="BX549" s="34" t="str">
        <f t="shared" si="271"/>
        <v/>
      </c>
      <c r="BY549" s="34" t="str">
        <f t="shared" si="272"/>
        <v/>
      </c>
      <c r="BZ549" s="33" t="s">
        <v>32</v>
      </c>
      <c r="CA549" s="34">
        <f t="shared" si="273"/>
        <v>1.018</v>
      </c>
      <c r="CB549" s="28"/>
      <c r="CC549" s="29">
        <f>IF(D549&gt;Zisk!$D$10,"",E549*CA549)</f>
        <v>0</v>
      </c>
    </row>
    <row r="550" spans="2:81" x14ac:dyDescent="0.2">
      <c r="B550" s="35" t="str">
        <f>Zisk!B561</f>
        <v/>
      </c>
      <c r="C550" s="35">
        <f>Zisk!C561</f>
        <v>0</v>
      </c>
      <c r="D550" s="35">
        <f>Zisk!E561</f>
        <v>0</v>
      </c>
      <c r="E550" s="36">
        <f>Zisk!D561</f>
        <v>0</v>
      </c>
      <c r="F550" s="36"/>
      <c r="G550" s="35" t="str">
        <f t="shared" si="248"/>
        <v>(</v>
      </c>
      <c r="H550" s="35" t="str">
        <f t="shared" si="249"/>
        <v>1</v>
      </c>
      <c r="I550" s="35" t="str">
        <f t="shared" si="250"/>
        <v>+</v>
      </c>
      <c r="J550" s="37">
        <f>IF($D550&lt;=2021,VstupniParametry_SKRYT!$D$5,"")</f>
        <v>0.02</v>
      </c>
      <c r="K550" s="35" t="str">
        <f t="shared" si="251"/>
        <v>)</v>
      </c>
      <c r="L550" s="38">
        <f>IF($D550&lt;=2021,COUNTIF(Vypocet_SKRYT!T547:AS547,"&gt;=1"),"")</f>
        <v>0</v>
      </c>
      <c r="M550" s="39" t="str">
        <f t="shared" si="252"/>
        <v>x</v>
      </c>
      <c r="N550" s="35" t="str">
        <f t="shared" si="253"/>
        <v>(</v>
      </c>
      <c r="O550" s="35" t="str">
        <f t="shared" si="254"/>
        <v>1</v>
      </c>
      <c r="P550" s="35" t="str">
        <f t="shared" si="255"/>
        <v>+</v>
      </c>
      <c r="Q550" s="37">
        <f>IF($D550&lt;=2024,VstupniParametry_SKRYT!$D$6,"")</f>
        <v>0.06</v>
      </c>
      <c r="R550" s="35" t="str">
        <f t="shared" si="256"/>
        <v>)</v>
      </c>
      <c r="S550" s="38">
        <f>IF($D550&lt;=2024,COUNTIFS(Vypocet_SKRYT!AT547:AV547,"&gt;=1"),"")</f>
        <v>0</v>
      </c>
      <c r="T550" s="39" t="str">
        <f t="shared" si="257"/>
        <v>x</v>
      </c>
      <c r="U550" s="35" t="str">
        <f t="shared" si="258"/>
        <v>(</v>
      </c>
      <c r="V550" s="35" t="str">
        <f t="shared" si="259"/>
        <v>1</v>
      </c>
      <c r="W550" s="35" t="str">
        <f t="shared" si="260"/>
        <v>+</v>
      </c>
      <c r="X550" s="37">
        <f>IF($D550&lt;=2025,VstupniParametry_SKRYT!$D$9,"")</f>
        <v>1.7999999999999999E-2</v>
      </c>
      <c r="Y550" s="35" t="str">
        <f t="shared" si="261"/>
        <v>)</v>
      </c>
      <c r="Z550" s="38">
        <f>IF(AND(D550&lt;2025,2025&lt;=Zisk!$D$10),1,IF(D550=2025,0,""))</f>
        <v>1</v>
      </c>
      <c r="AA550" s="39" t="str">
        <f>IF(AND($D550&lt;=2025,Zisk!$D$10&gt;=2026),"x","")</f>
        <v/>
      </c>
      <c r="AB550" s="35" t="str">
        <f>IF(AND($D550&lt;=2026,Zisk!$D$10&gt;=2026),"(","")</f>
        <v/>
      </c>
      <c r="AC550" s="35" t="str">
        <f>IF(AND($D550&lt;=2026,Zisk!$D$10&gt;=2026),"1","")</f>
        <v/>
      </c>
      <c r="AD550" s="35" t="str">
        <f>IF(AND($D550&lt;=2026,Zisk!$D$10&gt;=2026),"+","")</f>
        <v/>
      </c>
      <c r="AE550" s="37" t="str">
        <f>IF(AND($D550&lt;=2026,Zisk!$D$10&gt;=2026),VstupniParametry_SKRYT!$D$10,"")</f>
        <v/>
      </c>
      <c r="AF550" s="35" t="str">
        <f>IF(AND($D550&lt;=2026,Zisk!$D$10&gt;=2026),")","")</f>
        <v/>
      </c>
      <c r="AG550" s="38" t="str">
        <f>IF(AND(D550&lt;2026,2026&lt;=Zisk!$D$10),1,IF(D550=2026,0,""))</f>
        <v/>
      </c>
      <c r="AH550" s="39" t="str">
        <f>IF(AND($D550&lt;=2026,Zisk!$D$10&gt;=2027),"x","")</f>
        <v/>
      </c>
      <c r="AI550" s="35" t="str">
        <f>IF(AND($D550&lt;=2027,Zisk!$D$10&gt;=2027),"(","")</f>
        <v/>
      </c>
      <c r="AJ550" s="35" t="str">
        <f>IF(AND($D550&lt;=2027,Zisk!$D$10&gt;=2027),"1","")</f>
        <v/>
      </c>
      <c r="AK550" s="35" t="str">
        <f>IF(AND($D550&lt;=2027,Zisk!$D$10&gt;=2027),"+","")</f>
        <v/>
      </c>
      <c r="AL550" s="37" t="str">
        <f>IF(AND($D550&lt;=2027,Zisk!$D$10&gt;=2027),VstupniParametry_SKRYT!$D$11,"")</f>
        <v/>
      </c>
      <c r="AM550" s="35" t="str">
        <f>IF(AND($D550&lt;=2027,Zisk!$D$10&gt;=2027),")","")</f>
        <v/>
      </c>
      <c r="AN550" s="38" t="str">
        <f>IF(AND(D550&lt;2027,2027&lt;=Zisk!$D$10),1,IF(D550=2027,0,""))</f>
        <v/>
      </c>
      <c r="AO550" s="39" t="str">
        <f>IF(AND($D550&lt;=2027,Zisk!$D$10&gt;=2028),"x","")</f>
        <v/>
      </c>
      <c r="AP550" s="35" t="str">
        <f>IF(AND($D550&lt;=2028,Zisk!$D$10&gt;=2028),"(","")</f>
        <v/>
      </c>
      <c r="AQ550" s="35" t="str">
        <f>IF(AND($D550&lt;=2028,Zisk!$D$10&gt;=2028),"1","")</f>
        <v/>
      </c>
      <c r="AR550" s="35" t="str">
        <f>IF(AND($D550&lt;=2028,Zisk!$D$10&gt;=2028),"+","")</f>
        <v/>
      </c>
      <c r="AS550" s="37" t="str">
        <f>IF(AND($D550&lt;=2028,Zisk!$D$10&gt;=2028),VstupniParametry_SKRYT!$D$12,"")</f>
        <v/>
      </c>
      <c r="AT550" s="35" t="str">
        <f>IF(AND($D550&lt;=2028,Zisk!$D$10&gt;=2028),")","")</f>
        <v/>
      </c>
      <c r="AU550" s="38" t="str">
        <f>IF(AND(D550&lt;2028,2028&lt;=Zisk!$D$10),1,IF(D550=2028,0,""))</f>
        <v/>
      </c>
      <c r="AV550" s="39" t="str">
        <f>IF(AND($D550&lt;=2028,Zisk!$D$10&gt;=2029),"x","")</f>
        <v/>
      </c>
      <c r="AW550" s="35" t="str">
        <f>IF(AND($D550&lt;=2029,Zisk!$D$10&gt;=2029),"(","")</f>
        <v/>
      </c>
      <c r="AX550" s="35" t="str">
        <f>IF(AND($D550&lt;=2029,Zisk!$D$10&gt;=2029),"1","")</f>
        <v/>
      </c>
      <c r="AY550" s="35" t="str">
        <f>IF(AND($D550&lt;=2029,Zisk!$D$10&gt;=2029),"+","")</f>
        <v/>
      </c>
      <c r="AZ550" s="37" t="str">
        <f>IF(AND($D550&lt;=2029,Zisk!$D$10&gt;=2029),VstupniParametry_SKRYT!$D$13,"")</f>
        <v/>
      </c>
      <c r="BA550" s="35" t="str">
        <f>IF(AND($D550&lt;=2029,Zisk!$D$10&gt;=2029),")","")</f>
        <v/>
      </c>
      <c r="BB550" s="38" t="str">
        <f>IF(AND(D550&lt;2029,2029&lt;=Zisk!$D$10),1,IF(D550=2029,0,""))</f>
        <v/>
      </c>
      <c r="BC550" s="39" t="str">
        <f>IF(AND($D550&lt;=2029,Zisk!$D$10&gt;=2030),"x","")</f>
        <v/>
      </c>
      <c r="BD550" s="35" t="str">
        <f>IF(AND($D550&lt;=2030,Zisk!$D$10&gt;=2030),"(","")</f>
        <v/>
      </c>
      <c r="BE550" s="35" t="str">
        <f>IF(AND($D550&lt;=2030,Zisk!$D$10&gt;=2030),"1","")</f>
        <v/>
      </c>
      <c r="BF550" s="35" t="str">
        <f>IF(AND($D550&lt;=2030,Zisk!$D$10&gt;=2030),"+","")</f>
        <v/>
      </c>
      <c r="BG550" s="37" t="str">
        <f>IF(AND($D550&lt;=2030,Zisk!$D$10&gt;=2030),VstupniParametry_SKRYT!$D$14,"")</f>
        <v/>
      </c>
      <c r="BH550" s="35" t="str">
        <f>IF(AND($D550&lt;=2030,Zisk!$D$10&gt;=2030),")","")</f>
        <v/>
      </c>
      <c r="BI550" s="38" t="str">
        <f>IF(AND(D550&lt;2030,2030&lt;=Zisk!$D$10),1,IF(D550=2030,0,""))</f>
        <v/>
      </c>
      <c r="BJ550" s="40" t="s">
        <v>32</v>
      </c>
      <c r="BK550" s="37">
        <f t="shared" si="274"/>
        <v>1</v>
      </c>
      <c r="BL550" s="35" t="str">
        <f t="shared" si="275"/>
        <v>x</v>
      </c>
      <c r="BM550" s="41">
        <f t="shared" si="276"/>
        <v>1</v>
      </c>
      <c r="BN550" s="37" t="str">
        <f t="shared" si="277"/>
        <v>x</v>
      </c>
      <c r="BO550" s="41">
        <f t="shared" si="262"/>
        <v>1.018</v>
      </c>
      <c r="BP550" s="41" t="str">
        <f t="shared" si="263"/>
        <v/>
      </c>
      <c r="BQ550" s="41" t="str">
        <f t="shared" si="264"/>
        <v/>
      </c>
      <c r="BR550" s="41" t="str">
        <f t="shared" si="265"/>
        <v/>
      </c>
      <c r="BS550" s="41" t="str">
        <f t="shared" si="266"/>
        <v/>
      </c>
      <c r="BT550" s="41" t="str">
        <f t="shared" si="267"/>
        <v/>
      </c>
      <c r="BU550" s="41" t="str">
        <f t="shared" si="268"/>
        <v/>
      </c>
      <c r="BV550" s="41" t="str">
        <f t="shared" si="269"/>
        <v/>
      </c>
      <c r="BW550" s="41" t="str">
        <f t="shared" si="270"/>
        <v/>
      </c>
      <c r="BX550" s="41" t="str">
        <f t="shared" si="271"/>
        <v/>
      </c>
      <c r="BY550" s="41" t="str">
        <f t="shared" si="272"/>
        <v/>
      </c>
      <c r="BZ550" s="40" t="s">
        <v>32</v>
      </c>
      <c r="CA550" s="41">
        <f t="shared" si="273"/>
        <v>1.018</v>
      </c>
      <c r="CB550" s="35"/>
      <c r="CC550" s="36">
        <f>IF(D550&gt;Zisk!$D$10,"",E550*CA550)</f>
        <v>0</v>
      </c>
    </row>
    <row r="551" spans="2:81" x14ac:dyDescent="0.2">
      <c r="B551" s="28" t="str">
        <f>Zisk!B562</f>
        <v/>
      </c>
      <c r="C551" s="28">
        <f>Zisk!C562</f>
        <v>0</v>
      </c>
      <c r="D551" s="28">
        <f>Zisk!E562</f>
        <v>0</v>
      </c>
      <c r="E551" s="29">
        <f>Zisk!D562</f>
        <v>0</v>
      </c>
      <c r="F551" s="29"/>
      <c r="G551" s="28" t="str">
        <f t="shared" si="248"/>
        <v>(</v>
      </c>
      <c r="H551" s="28" t="str">
        <f t="shared" si="249"/>
        <v>1</v>
      </c>
      <c r="I551" s="28" t="str">
        <f t="shared" si="250"/>
        <v>+</v>
      </c>
      <c r="J551" s="30">
        <f>IF($D551&lt;=2021,VstupniParametry_SKRYT!$D$5,"")</f>
        <v>0.02</v>
      </c>
      <c r="K551" s="28" t="str">
        <f t="shared" si="251"/>
        <v>)</v>
      </c>
      <c r="L551" s="31">
        <f>IF($D551&lt;=2021,COUNTIF(Vypocet_SKRYT!T548:AS548,"&gt;=1"),"")</f>
        <v>0</v>
      </c>
      <c r="M551" s="32" t="str">
        <f t="shared" si="252"/>
        <v>x</v>
      </c>
      <c r="N551" s="28" t="str">
        <f t="shared" si="253"/>
        <v>(</v>
      </c>
      <c r="O551" s="28" t="str">
        <f t="shared" si="254"/>
        <v>1</v>
      </c>
      <c r="P551" s="28" t="str">
        <f t="shared" si="255"/>
        <v>+</v>
      </c>
      <c r="Q551" s="30">
        <f>IF($D551&lt;=2024,VstupniParametry_SKRYT!$D$6,"")</f>
        <v>0.06</v>
      </c>
      <c r="R551" s="28" t="str">
        <f t="shared" si="256"/>
        <v>)</v>
      </c>
      <c r="S551" s="31">
        <f>IF($D551&lt;=2024,COUNTIFS(Vypocet_SKRYT!AT548:AV548,"&gt;=1"),"")</f>
        <v>0</v>
      </c>
      <c r="T551" s="32" t="str">
        <f t="shared" si="257"/>
        <v>x</v>
      </c>
      <c r="U551" s="28" t="str">
        <f t="shared" si="258"/>
        <v>(</v>
      </c>
      <c r="V551" s="28" t="str">
        <f t="shared" si="259"/>
        <v>1</v>
      </c>
      <c r="W551" s="28" t="str">
        <f t="shared" si="260"/>
        <v>+</v>
      </c>
      <c r="X551" s="30">
        <f>IF($D551&lt;=2025,VstupniParametry_SKRYT!$D$9,"")</f>
        <v>1.7999999999999999E-2</v>
      </c>
      <c r="Y551" s="28" t="str">
        <f t="shared" si="261"/>
        <v>)</v>
      </c>
      <c r="Z551" s="31">
        <f>IF(AND(D551&lt;2025,2025&lt;=Zisk!$D$10),1,IF(D551=2025,0,""))</f>
        <v>1</v>
      </c>
      <c r="AA551" s="32" t="str">
        <f>IF(AND($D551&lt;=2025,Zisk!$D$10&gt;=2026),"x","")</f>
        <v/>
      </c>
      <c r="AB551" s="28" t="str">
        <f>IF(AND($D551&lt;=2026,Zisk!$D$10&gt;=2026),"(","")</f>
        <v/>
      </c>
      <c r="AC551" s="28" t="str">
        <f>IF(AND($D551&lt;=2026,Zisk!$D$10&gt;=2026),"1","")</f>
        <v/>
      </c>
      <c r="AD551" s="28" t="str">
        <f>IF(AND($D551&lt;=2026,Zisk!$D$10&gt;=2026),"+","")</f>
        <v/>
      </c>
      <c r="AE551" s="30" t="str">
        <f>IF(AND($D551&lt;=2026,Zisk!$D$10&gt;=2026),VstupniParametry_SKRYT!$D$10,"")</f>
        <v/>
      </c>
      <c r="AF551" s="28" t="str">
        <f>IF(AND($D551&lt;=2026,Zisk!$D$10&gt;=2026),")","")</f>
        <v/>
      </c>
      <c r="AG551" s="31" t="str">
        <f>IF(AND(D551&lt;2026,2026&lt;=Zisk!$D$10),1,IF(D551=2026,0,""))</f>
        <v/>
      </c>
      <c r="AH551" s="32" t="str">
        <f>IF(AND($D551&lt;=2026,Zisk!$D$10&gt;=2027),"x","")</f>
        <v/>
      </c>
      <c r="AI551" s="28" t="str">
        <f>IF(AND($D551&lt;=2027,Zisk!$D$10&gt;=2027),"(","")</f>
        <v/>
      </c>
      <c r="AJ551" s="28" t="str">
        <f>IF(AND($D551&lt;=2027,Zisk!$D$10&gt;=2027),"1","")</f>
        <v/>
      </c>
      <c r="AK551" s="28" t="str">
        <f>IF(AND($D551&lt;=2027,Zisk!$D$10&gt;=2027),"+","")</f>
        <v/>
      </c>
      <c r="AL551" s="30" t="str">
        <f>IF(AND($D551&lt;=2027,Zisk!$D$10&gt;=2027),VstupniParametry_SKRYT!$D$11,"")</f>
        <v/>
      </c>
      <c r="AM551" s="28" t="str">
        <f>IF(AND($D551&lt;=2027,Zisk!$D$10&gt;=2027),")","")</f>
        <v/>
      </c>
      <c r="AN551" s="31" t="str">
        <f>IF(AND(D551&lt;2027,2027&lt;=Zisk!$D$10),1,IF(D551=2027,0,""))</f>
        <v/>
      </c>
      <c r="AO551" s="32" t="str">
        <f>IF(AND($D551&lt;=2027,Zisk!$D$10&gt;=2028),"x","")</f>
        <v/>
      </c>
      <c r="AP551" s="28" t="str">
        <f>IF(AND($D551&lt;=2028,Zisk!$D$10&gt;=2028),"(","")</f>
        <v/>
      </c>
      <c r="AQ551" s="28" t="str">
        <f>IF(AND($D551&lt;=2028,Zisk!$D$10&gt;=2028),"1","")</f>
        <v/>
      </c>
      <c r="AR551" s="28" t="str">
        <f>IF(AND($D551&lt;=2028,Zisk!$D$10&gt;=2028),"+","")</f>
        <v/>
      </c>
      <c r="AS551" s="30" t="str">
        <f>IF(AND($D551&lt;=2028,Zisk!$D$10&gt;=2028),VstupniParametry_SKRYT!$D$12,"")</f>
        <v/>
      </c>
      <c r="AT551" s="28" t="str">
        <f>IF(AND($D551&lt;=2028,Zisk!$D$10&gt;=2028),")","")</f>
        <v/>
      </c>
      <c r="AU551" s="31" t="str">
        <f>IF(AND(D551&lt;2028,2028&lt;=Zisk!$D$10),1,IF(D551=2028,0,""))</f>
        <v/>
      </c>
      <c r="AV551" s="32" t="str">
        <f>IF(AND($D551&lt;=2028,Zisk!$D$10&gt;=2029),"x","")</f>
        <v/>
      </c>
      <c r="AW551" s="28" t="str">
        <f>IF(AND($D551&lt;=2029,Zisk!$D$10&gt;=2029),"(","")</f>
        <v/>
      </c>
      <c r="AX551" s="28" t="str">
        <f>IF(AND($D551&lt;=2029,Zisk!$D$10&gt;=2029),"1","")</f>
        <v/>
      </c>
      <c r="AY551" s="28" t="str">
        <f>IF(AND($D551&lt;=2029,Zisk!$D$10&gt;=2029),"+","")</f>
        <v/>
      </c>
      <c r="AZ551" s="30" t="str">
        <f>IF(AND($D551&lt;=2029,Zisk!$D$10&gt;=2029),VstupniParametry_SKRYT!$D$13,"")</f>
        <v/>
      </c>
      <c r="BA551" s="28" t="str">
        <f>IF(AND($D551&lt;=2029,Zisk!$D$10&gt;=2029),")","")</f>
        <v/>
      </c>
      <c r="BB551" s="31" t="str">
        <f>IF(AND(D551&lt;2029,2029&lt;=Zisk!$D$10),1,IF(D551=2029,0,""))</f>
        <v/>
      </c>
      <c r="BC551" s="32" t="str">
        <f>IF(AND($D551&lt;=2029,Zisk!$D$10&gt;=2030),"x","")</f>
        <v/>
      </c>
      <c r="BD551" s="28" t="str">
        <f>IF(AND($D551&lt;=2030,Zisk!$D$10&gt;=2030),"(","")</f>
        <v/>
      </c>
      <c r="BE551" s="28" t="str">
        <f>IF(AND($D551&lt;=2030,Zisk!$D$10&gt;=2030),"1","")</f>
        <v/>
      </c>
      <c r="BF551" s="28" t="str">
        <f>IF(AND($D551&lt;=2030,Zisk!$D$10&gt;=2030),"+","")</f>
        <v/>
      </c>
      <c r="BG551" s="30" t="str">
        <f>IF(AND($D551&lt;=2030,Zisk!$D$10&gt;=2030),VstupniParametry_SKRYT!$D$14,"")</f>
        <v/>
      </c>
      <c r="BH551" s="28" t="str">
        <f>IF(AND($D551&lt;=2030,Zisk!$D$10&gt;=2030),")","")</f>
        <v/>
      </c>
      <c r="BI551" s="31" t="str">
        <f>IF(AND(D551&lt;2030,2030&lt;=Zisk!$D$10),1,IF(D551=2030,0,""))</f>
        <v/>
      </c>
      <c r="BJ551" s="33" t="s">
        <v>32</v>
      </c>
      <c r="BK551" s="30">
        <f t="shared" si="274"/>
        <v>1</v>
      </c>
      <c r="BL551" s="28" t="str">
        <f t="shared" si="275"/>
        <v>x</v>
      </c>
      <c r="BM551" s="34">
        <f t="shared" si="276"/>
        <v>1</v>
      </c>
      <c r="BN551" s="30" t="str">
        <f t="shared" si="277"/>
        <v>x</v>
      </c>
      <c r="BO551" s="34">
        <f t="shared" si="262"/>
        <v>1.018</v>
      </c>
      <c r="BP551" s="34" t="str">
        <f t="shared" si="263"/>
        <v/>
      </c>
      <c r="BQ551" s="34" t="str">
        <f t="shared" si="264"/>
        <v/>
      </c>
      <c r="BR551" s="34" t="str">
        <f t="shared" si="265"/>
        <v/>
      </c>
      <c r="BS551" s="34" t="str">
        <f t="shared" si="266"/>
        <v/>
      </c>
      <c r="BT551" s="34" t="str">
        <f t="shared" si="267"/>
        <v/>
      </c>
      <c r="BU551" s="34" t="str">
        <f t="shared" si="268"/>
        <v/>
      </c>
      <c r="BV551" s="34" t="str">
        <f t="shared" si="269"/>
        <v/>
      </c>
      <c r="BW551" s="34" t="str">
        <f t="shared" si="270"/>
        <v/>
      </c>
      <c r="BX551" s="34" t="str">
        <f t="shared" si="271"/>
        <v/>
      </c>
      <c r="BY551" s="34" t="str">
        <f t="shared" si="272"/>
        <v/>
      </c>
      <c r="BZ551" s="33" t="s">
        <v>32</v>
      </c>
      <c r="CA551" s="34">
        <f t="shared" si="273"/>
        <v>1.018</v>
      </c>
      <c r="CB551" s="28"/>
      <c r="CC551" s="29">
        <f>IF(D551&gt;Zisk!$D$10,"",E551*CA551)</f>
        <v>0</v>
      </c>
    </row>
    <row r="552" spans="2:81" x14ac:dyDescent="0.2">
      <c r="B552" s="35" t="str">
        <f>Zisk!B563</f>
        <v/>
      </c>
      <c r="C552" s="35">
        <f>Zisk!C563</f>
        <v>0</v>
      </c>
      <c r="D552" s="35">
        <f>Zisk!E563</f>
        <v>0</v>
      </c>
      <c r="E552" s="36">
        <f>Zisk!D563</f>
        <v>0</v>
      </c>
      <c r="F552" s="36"/>
      <c r="G552" s="35" t="str">
        <f t="shared" si="248"/>
        <v>(</v>
      </c>
      <c r="H552" s="35" t="str">
        <f t="shared" si="249"/>
        <v>1</v>
      </c>
      <c r="I552" s="35" t="str">
        <f t="shared" si="250"/>
        <v>+</v>
      </c>
      <c r="J552" s="37">
        <f>IF($D552&lt;=2021,VstupniParametry_SKRYT!$D$5,"")</f>
        <v>0.02</v>
      </c>
      <c r="K552" s="35" t="str">
        <f t="shared" si="251"/>
        <v>)</v>
      </c>
      <c r="L552" s="38">
        <f>IF($D552&lt;=2021,COUNTIF(Vypocet_SKRYT!T549:AS549,"&gt;=1"),"")</f>
        <v>0</v>
      </c>
      <c r="M552" s="39" t="str">
        <f t="shared" si="252"/>
        <v>x</v>
      </c>
      <c r="N552" s="35" t="str">
        <f t="shared" si="253"/>
        <v>(</v>
      </c>
      <c r="O552" s="35" t="str">
        <f t="shared" si="254"/>
        <v>1</v>
      </c>
      <c r="P552" s="35" t="str">
        <f t="shared" si="255"/>
        <v>+</v>
      </c>
      <c r="Q552" s="37">
        <f>IF($D552&lt;=2024,VstupniParametry_SKRYT!$D$6,"")</f>
        <v>0.06</v>
      </c>
      <c r="R552" s="35" t="str">
        <f t="shared" si="256"/>
        <v>)</v>
      </c>
      <c r="S552" s="38">
        <f>IF($D552&lt;=2024,COUNTIFS(Vypocet_SKRYT!AT549:AV549,"&gt;=1"),"")</f>
        <v>0</v>
      </c>
      <c r="T552" s="39" t="str">
        <f t="shared" si="257"/>
        <v>x</v>
      </c>
      <c r="U552" s="35" t="str">
        <f t="shared" si="258"/>
        <v>(</v>
      </c>
      <c r="V552" s="35" t="str">
        <f t="shared" si="259"/>
        <v>1</v>
      </c>
      <c r="W552" s="35" t="str">
        <f t="shared" si="260"/>
        <v>+</v>
      </c>
      <c r="X552" s="37">
        <f>IF($D552&lt;=2025,VstupniParametry_SKRYT!$D$9,"")</f>
        <v>1.7999999999999999E-2</v>
      </c>
      <c r="Y552" s="35" t="str">
        <f t="shared" si="261"/>
        <v>)</v>
      </c>
      <c r="Z552" s="38">
        <f>IF(AND(D552&lt;2025,2025&lt;=Zisk!$D$10),1,IF(D552=2025,0,""))</f>
        <v>1</v>
      </c>
      <c r="AA552" s="39" t="str">
        <f>IF(AND($D552&lt;=2025,Zisk!$D$10&gt;=2026),"x","")</f>
        <v/>
      </c>
      <c r="AB552" s="35" t="str">
        <f>IF(AND($D552&lt;=2026,Zisk!$D$10&gt;=2026),"(","")</f>
        <v/>
      </c>
      <c r="AC552" s="35" t="str">
        <f>IF(AND($D552&lt;=2026,Zisk!$D$10&gt;=2026),"1","")</f>
        <v/>
      </c>
      <c r="AD552" s="35" t="str">
        <f>IF(AND($D552&lt;=2026,Zisk!$D$10&gt;=2026),"+","")</f>
        <v/>
      </c>
      <c r="AE552" s="37" t="str">
        <f>IF(AND($D552&lt;=2026,Zisk!$D$10&gt;=2026),VstupniParametry_SKRYT!$D$10,"")</f>
        <v/>
      </c>
      <c r="AF552" s="35" t="str">
        <f>IF(AND($D552&lt;=2026,Zisk!$D$10&gt;=2026),")","")</f>
        <v/>
      </c>
      <c r="AG552" s="38" t="str">
        <f>IF(AND(D552&lt;2026,2026&lt;=Zisk!$D$10),1,IF(D552=2026,0,""))</f>
        <v/>
      </c>
      <c r="AH552" s="39" t="str">
        <f>IF(AND($D552&lt;=2026,Zisk!$D$10&gt;=2027),"x","")</f>
        <v/>
      </c>
      <c r="AI552" s="35" t="str">
        <f>IF(AND($D552&lt;=2027,Zisk!$D$10&gt;=2027),"(","")</f>
        <v/>
      </c>
      <c r="AJ552" s="35" t="str">
        <f>IF(AND($D552&lt;=2027,Zisk!$D$10&gt;=2027),"1","")</f>
        <v/>
      </c>
      <c r="AK552" s="35" t="str">
        <f>IF(AND($D552&lt;=2027,Zisk!$D$10&gt;=2027),"+","")</f>
        <v/>
      </c>
      <c r="AL552" s="37" t="str">
        <f>IF(AND($D552&lt;=2027,Zisk!$D$10&gt;=2027),VstupniParametry_SKRYT!$D$11,"")</f>
        <v/>
      </c>
      <c r="AM552" s="35" t="str">
        <f>IF(AND($D552&lt;=2027,Zisk!$D$10&gt;=2027),")","")</f>
        <v/>
      </c>
      <c r="AN552" s="38" t="str">
        <f>IF(AND(D552&lt;2027,2027&lt;=Zisk!$D$10),1,IF(D552=2027,0,""))</f>
        <v/>
      </c>
      <c r="AO552" s="39" t="str">
        <f>IF(AND($D552&lt;=2027,Zisk!$D$10&gt;=2028),"x","")</f>
        <v/>
      </c>
      <c r="AP552" s="35" t="str">
        <f>IF(AND($D552&lt;=2028,Zisk!$D$10&gt;=2028),"(","")</f>
        <v/>
      </c>
      <c r="AQ552" s="35" t="str">
        <f>IF(AND($D552&lt;=2028,Zisk!$D$10&gt;=2028),"1","")</f>
        <v/>
      </c>
      <c r="AR552" s="35" t="str">
        <f>IF(AND($D552&lt;=2028,Zisk!$D$10&gt;=2028),"+","")</f>
        <v/>
      </c>
      <c r="AS552" s="37" t="str">
        <f>IF(AND($D552&lt;=2028,Zisk!$D$10&gt;=2028),VstupniParametry_SKRYT!$D$12,"")</f>
        <v/>
      </c>
      <c r="AT552" s="35" t="str">
        <f>IF(AND($D552&lt;=2028,Zisk!$D$10&gt;=2028),")","")</f>
        <v/>
      </c>
      <c r="AU552" s="38" t="str">
        <f>IF(AND(D552&lt;2028,2028&lt;=Zisk!$D$10),1,IF(D552=2028,0,""))</f>
        <v/>
      </c>
      <c r="AV552" s="39" t="str">
        <f>IF(AND($D552&lt;=2028,Zisk!$D$10&gt;=2029),"x","")</f>
        <v/>
      </c>
      <c r="AW552" s="35" t="str">
        <f>IF(AND($D552&lt;=2029,Zisk!$D$10&gt;=2029),"(","")</f>
        <v/>
      </c>
      <c r="AX552" s="35" t="str">
        <f>IF(AND($D552&lt;=2029,Zisk!$D$10&gt;=2029),"1","")</f>
        <v/>
      </c>
      <c r="AY552" s="35" t="str">
        <f>IF(AND($D552&lt;=2029,Zisk!$D$10&gt;=2029),"+","")</f>
        <v/>
      </c>
      <c r="AZ552" s="37" t="str">
        <f>IF(AND($D552&lt;=2029,Zisk!$D$10&gt;=2029),VstupniParametry_SKRYT!$D$13,"")</f>
        <v/>
      </c>
      <c r="BA552" s="35" t="str">
        <f>IF(AND($D552&lt;=2029,Zisk!$D$10&gt;=2029),")","")</f>
        <v/>
      </c>
      <c r="BB552" s="38" t="str">
        <f>IF(AND(D552&lt;2029,2029&lt;=Zisk!$D$10),1,IF(D552=2029,0,""))</f>
        <v/>
      </c>
      <c r="BC552" s="39" t="str">
        <f>IF(AND($D552&lt;=2029,Zisk!$D$10&gt;=2030),"x","")</f>
        <v/>
      </c>
      <c r="BD552" s="35" t="str">
        <f>IF(AND($D552&lt;=2030,Zisk!$D$10&gt;=2030),"(","")</f>
        <v/>
      </c>
      <c r="BE552" s="35" t="str">
        <f>IF(AND($D552&lt;=2030,Zisk!$D$10&gt;=2030),"1","")</f>
        <v/>
      </c>
      <c r="BF552" s="35" t="str">
        <f>IF(AND($D552&lt;=2030,Zisk!$D$10&gt;=2030),"+","")</f>
        <v/>
      </c>
      <c r="BG552" s="37" t="str">
        <f>IF(AND($D552&lt;=2030,Zisk!$D$10&gt;=2030),VstupniParametry_SKRYT!$D$14,"")</f>
        <v/>
      </c>
      <c r="BH552" s="35" t="str">
        <f>IF(AND($D552&lt;=2030,Zisk!$D$10&gt;=2030),")","")</f>
        <v/>
      </c>
      <c r="BI552" s="38" t="str">
        <f>IF(AND(D552&lt;2030,2030&lt;=Zisk!$D$10),1,IF(D552=2030,0,""))</f>
        <v/>
      </c>
      <c r="BJ552" s="40" t="s">
        <v>32</v>
      </c>
      <c r="BK552" s="37">
        <f t="shared" si="274"/>
        <v>1</v>
      </c>
      <c r="BL552" s="35" t="str">
        <f t="shared" si="275"/>
        <v>x</v>
      </c>
      <c r="BM552" s="41">
        <f t="shared" si="276"/>
        <v>1</v>
      </c>
      <c r="BN552" s="37" t="str">
        <f t="shared" si="277"/>
        <v>x</v>
      </c>
      <c r="BO552" s="41">
        <f t="shared" si="262"/>
        <v>1.018</v>
      </c>
      <c r="BP552" s="41" t="str">
        <f t="shared" si="263"/>
        <v/>
      </c>
      <c r="BQ552" s="41" t="str">
        <f t="shared" si="264"/>
        <v/>
      </c>
      <c r="BR552" s="41" t="str">
        <f t="shared" si="265"/>
        <v/>
      </c>
      <c r="BS552" s="41" t="str">
        <f t="shared" si="266"/>
        <v/>
      </c>
      <c r="BT552" s="41" t="str">
        <f t="shared" si="267"/>
        <v/>
      </c>
      <c r="BU552" s="41" t="str">
        <f t="shared" si="268"/>
        <v/>
      </c>
      <c r="BV552" s="41" t="str">
        <f t="shared" si="269"/>
        <v/>
      </c>
      <c r="BW552" s="41" t="str">
        <f t="shared" si="270"/>
        <v/>
      </c>
      <c r="BX552" s="41" t="str">
        <f t="shared" si="271"/>
        <v/>
      </c>
      <c r="BY552" s="41" t="str">
        <f t="shared" si="272"/>
        <v/>
      </c>
      <c r="BZ552" s="40" t="s">
        <v>32</v>
      </c>
      <c r="CA552" s="41">
        <f t="shared" si="273"/>
        <v>1.018</v>
      </c>
      <c r="CB552" s="35"/>
      <c r="CC552" s="36">
        <f>IF(D552&gt;Zisk!$D$10,"",E552*CA552)</f>
        <v>0</v>
      </c>
    </row>
    <row r="553" spans="2:81" x14ac:dyDescent="0.2">
      <c r="B553" s="28" t="str">
        <f>Zisk!B564</f>
        <v/>
      </c>
      <c r="C553" s="28">
        <f>Zisk!C564</f>
        <v>0</v>
      </c>
      <c r="D553" s="28">
        <f>Zisk!E564</f>
        <v>0</v>
      </c>
      <c r="E553" s="29">
        <f>Zisk!D564</f>
        <v>0</v>
      </c>
      <c r="F553" s="29"/>
      <c r="G553" s="28" t="str">
        <f t="shared" si="248"/>
        <v>(</v>
      </c>
      <c r="H553" s="28" t="str">
        <f t="shared" si="249"/>
        <v>1</v>
      </c>
      <c r="I553" s="28" t="str">
        <f t="shared" si="250"/>
        <v>+</v>
      </c>
      <c r="J553" s="30">
        <f>IF($D553&lt;=2021,VstupniParametry_SKRYT!$D$5,"")</f>
        <v>0.02</v>
      </c>
      <c r="K553" s="28" t="str">
        <f t="shared" si="251"/>
        <v>)</v>
      </c>
      <c r="L553" s="31">
        <f>IF($D553&lt;=2021,COUNTIF(Vypocet_SKRYT!T550:AS550,"&gt;=1"),"")</f>
        <v>0</v>
      </c>
      <c r="M553" s="32" t="str">
        <f t="shared" si="252"/>
        <v>x</v>
      </c>
      <c r="N553" s="28" t="str">
        <f t="shared" si="253"/>
        <v>(</v>
      </c>
      <c r="O553" s="28" t="str">
        <f t="shared" si="254"/>
        <v>1</v>
      </c>
      <c r="P553" s="28" t="str">
        <f t="shared" si="255"/>
        <v>+</v>
      </c>
      <c r="Q553" s="30">
        <f>IF($D553&lt;=2024,VstupniParametry_SKRYT!$D$6,"")</f>
        <v>0.06</v>
      </c>
      <c r="R553" s="28" t="str">
        <f t="shared" si="256"/>
        <v>)</v>
      </c>
      <c r="S553" s="31">
        <f>IF($D553&lt;=2024,COUNTIFS(Vypocet_SKRYT!AT550:AV550,"&gt;=1"),"")</f>
        <v>0</v>
      </c>
      <c r="T553" s="32" t="str">
        <f t="shared" si="257"/>
        <v>x</v>
      </c>
      <c r="U553" s="28" t="str">
        <f t="shared" si="258"/>
        <v>(</v>
      </c>
      <c r="V553" s="28" t="str">
        <f t="shared" si="259"/>
        <v>1</v>
      </c>
      <c r="W553" s="28" t="str">
        <f t="shared" si="260"/>
        <v>+</v>
      </c>
      <c r="X553" s="30">
        <f>IF($D553&lt;=2025,VstupniParametry_SKRYT!$D$9,"")</f>
        <v>1.7999999999999999E-2</v>
      </c>
      <c r="Y553" s="28" t="str">
        <f t="shared" si="261"/>
        <v>)</v>
      </c>
      <c r="Z553" s="31">
        <f>IF(AND(D553&lt;2025,2025&lt;=Zisk!$D$10),1,IF(D553=2025,0,""))</f>
        <v>1</v>
      </c>
      <c r="AA553" s="32" t="str">
        <f>IF(AND($D553&lt;=2025,Zisk!$D$10&gt;=2026),"x","")</f>
        <v/>
      </c>
      <c r="AB553" s="28" t="str">
        <f>IF(AND($D553&lt;=2026,Zisk!$D$10&gt;=2026),"(","")</f>
        <v/>
      </c>
      <c r="AC553" s="28" t="str">
        <f>IF(AND($D553&lt;=2026,Zisk!$D$10&gt;=2026),"1","")</f>
        <v/>
      </c>
      <c r="AD553" s="28" t="str">
        <f>IF(AND($D553&lt;=2026,Zisk!$D$10&gt;=2026),"+","")</f>
        <v/>
      </c>
      <c r="AE553" s="30" t="str">
        <f>IF(AND($D553&lt;=2026,Zisk!$D$10&gt;=2026),VstupniParametry_SKRYT!$D$10,"")</f>
        <v/>
      </c>
      <c r="AF553" s="28" t="str">
        <f>IF(AND($D553&lt;=2026,Zisk!$D$10&gt;=2026),")","")</f>
        <v/>
      </c>
      <c r="AG553" s="31" t="str">
        <f>IF(AND(D553&lt;2026,2026&lt;=Zisk!$D$10),1,IF(D553=2026,0,""))</f>
        <v/>
      </c>
      <c r="AH553" s="32" t="str">
        <f>IF(AND($D553&lt;=2026,Zisk!$D$10&gt;=2027),"x","")</f>
        <v/>
      </c>
      <c r="AI553" s="28" t="str">
        <f>IF(AND($D553&lt;=2027,Zisk!$D$10&gt;=2027),"(","")</f>
        <v/>
      </c>
      <c r="AJ553" s="28" t="str">
        <f>IF(AND($D553&lt;=2027,Zisk!$D$10&gt;=2027),"1","")</f>
        <v/>
      </c>
      <c r="AK553" s="28" t="str">
        <f>IF(AND($D553&lt;=2027,Zisk!$D$10&gt;=2027),"+","")</f>
        <v/>
      </c>
      <c r="AL553" s="30" t="str">
        <f>IF(AND($D553&lt;=2027,Zisk!$D$10&gt;=2027),VstupniParametry_SKRYT!$D$11,"")</f>
        <v/>
      </c>
      <c r="AM553" s="28" t="str">
        <f>IF(AND($D553&lt;=2027,Zisk!$D$10&gt;=2027),")","")</f>
        <v/>
      </c>
      <c r="AN553" s="31" t="str">
        <f>IF(AND(D553&lt;2027,2027&lt;=Zisk!$D$10),1,IF(D553=2027,0,""))</f>
        <v/>
      </c>
      <c r="AO553" s="32" t="str">
        <f>IF(AND($D553&lt;=2027,Zisk!$D$10&gt;=2028),"x","")</f>
        <v/>
      </c>
      <c r="AP553" s="28" t="str">
        <f>IF(AND($D553&lt;=2028,Zisk!$D$10&gt;=2028),"(","")</f>
        <v/>
      </c>
      <c r="AQ553" s="28" t="str">
        <f>IF(AND($D553&lt;=2028,Zisk!$D$10&gt;=2028),"1","")</f>
        <v/>
      </c>
      <c r="AR553" s="28" t="str">
        <f>IF(AND($D553&lt;=2028,Zisk!$D$10&gt;=2028),"+","")</f>
        <v/>
      </c>
      <c r="AS553" s="30" t="str">
        <f>IF(AND($D553&lt;=2028,Zisk!$D$10&gt;=2028),VstupniParametry_SKRYT!$D$12,"")</f>
        <v/>
      </c>
      <c r="AT553" s="28" t="str">
        <f>IF(AND($D553&lt;=2028,Zisk!$D$10&gt;=2028),")","")</f>
        <v/>
      </c>
      <c r="AU553" s="31" t="str">
        <f>IF(AND(D553&lt;2028,2028&lt;=Zisk!$D$10),1,IF(D553=2028,0,""))</f>
        <v/>
      </c>
      <c r="AV553" s="32" t="str">
        <f>IF(AND($D553&lt;=2028,Zisk!$D$10&gt;=2029),"x","")</f>
        <v/>
      </c>
      <c r="AW553" s="28" t="str">
        <f>IF(AND($D553&lt;=2029,Zisk!$D$10&gt;=2029),"(","")</f>
        <v/>
      </c>
      <c r="AX553" s="28" t="str">
        <f>IF(AND($D553&lt;=2029,Zisk!$D$10&gt;=2029),"1","")</f>
        <v/>
      </c>
      <c r="AY553" s="28" t="str">
        <f>IF(AND($D553&lt;=2029,Zisk!$D$10&gt;=2029),"+","")</f>
        <v/>
      </c>
      <c r="AZ553" s="30" t="str">
        <f>IF(AND($D553&lt;=2029,Zisk!$D$10&gt;=2029),VstupniParametry_SKRYT!$D$13,"")</f>
        <v/>
      </c>
      <c r="BA553" s="28" t="str">
        <f>IF(AND($D553&lt;=2029,Zisk!$D$10&gt;=2029),")","")</f>
        <v/>
      </c>
      <c r="BB553" s="31" t="str">
        <f>IF(AND(D553&lt;2029,2029&lt;=Zisk!$D$10),1,IF(D553=2029,0,""))</f>
        <v/>
      </c>
      <c r="BC553" s="32" t="str">
        <f>IF(AND($D553&lt;=2029,Zisk!$D$10&gt;=2030),"x","")</f>
        <v/>
      </c>
      <c r="BD553" s="28" t="str">
        <f>IF(AND($D553&lt;=2030,Zisk!$D$10&gt;=2030),"(","")</f>
        <v/>
      </c>
      <c r="BE553" s="28" t="str">
        <f>IF(AND($D553&lt;=2030,Zisk!$D$10&gt;=2030),"1","")</f>
        <v/>
      </c>
      <c r="BF553" s="28" t="str">
        <f>IF(AND($D553&lt;=2030,Zisk!$D$10&gt;=2030),"+","")</f>
        <v/>
      </c>
      <c r="BG553" s="30" t="str">
        <f>IF(AND($D553&lt;=2030,Zisk!$D$10&gt;=2030),VstupniParametry_SKRYT!$D$14,"")</f>
        <v/>
      </c>
      <c r="BH553" s="28" t="str">
        <f>IF(AND($D553&lt;=2030,Zisk!$D$10&gt;=2030),")","")</f>
        <v/>
      </c>
      <c r="BI553" s="31" t="str">
        <f>IF(AND(D553&lt;2030,2030&lt;=Zisk!$D$10),1,IF(D553=2030,0,""))</f>
        <v/>
      </c>
      <c r="BJ553" s="33" t="s">
        <v>32</v>
      </c>
      <c r="BK553" s="30">
        <f t="shared" si="274"/>
        <v>1</v>
      </c>
      <c r="BL553" s="28" t="str">
        <f t="shared" si="275"/>
        <v>x</v>
      </c>
      <c r="BM553" s="34">
        <f t="shared" si="276"/>
        <v>1</v>
      </c>
      <c r="BN553" s="30" t="str">
        <f t="shared" si="277"/>
        <v>x</v>
      </c>
      <c r="BO553" s="34">
        <f t="shared" si="262"/>
        <v>1.018</v>
      </c>
      <c r="BP553" s="34" t="str">
        <f t="shared" si="263"/>
        <v/>
      </c>
      <c r="BQ553" s="34" t="str">
        <f t="shared" si="264"/>
        <v/>
      </c>
      <c r="BR553" s="34" t="str">
        <f t="shared" si="265"/>
        <v/>
      </c>
      <c r="BS553" s="34" t="str">
        <f t="shared" si="266"/>
        <v/>
      </c>
      <c r="BT553" s="34" t="str">
        <f t="shared" si="267"/>
        <v/>
      </c>
      <c r="BU553" s="34" t="str">
        <f t="shared" si="268"/>
        <v/>
      </c>
      <c r="BV553" s="34" t="str">
        <f t="shared" si="269"/>
        <v/>
      </c>
      <c r="BW553" s="34" t="str">
        <f t="shared" si="270"/>
        <v/>
      </c>
      <c r="BX553" s="34" t="str">
        <f t="shared" si="271"/>
        <v/>
      </c>
      <c r="BY553" s="34" t="str">
        <f t="shared" si="272"/>
        <v/>
      </c>
      <c r="BZ553" s="33" t="s">
        <v>32</v>
      </c>
      <c r="CA553" s="34">
        <f t="shared" si="273"/>
        <v>1.018</v>
      </c>
      <c r="CB553" s="28"/>
      <c r="CC553" s="29">
        <f>IF(D553&gt;Zisk!$D$10,"",E553*CA553)</f>
        <v>0</v>
      </c>
    </row>
    <row r="554" spans="2:81" x14ac:dyDescent="0.2">
      <c r="B554" s="35" t="str">
        <f>Zisk!B565</f>
        <v/>
      </c>
      <c r="C554" s="35">
        <f>Zisk!C565</f>
        <v>0</v>
      </c>
      <c r="D554" s="35">
        <f>Zisk!E565</f>
        <v>0</v>
      </c>
      <c r="E554" s="36">
        <f>Zisk!D565</f>
        <v>0</v>
      </c>
      <c r="F554" s="36"/>
      <c r="G554" s="35" t="str">
        <f t="shared" si="248"/>
        <v>(</v>
      </c>
      <c r="H554" s="35" t="str">
        <f t="shared" si="249"/>
        <v>1</v>
      </c>
      <c r="I554" s="35" t="str">
        <f t="shared" si="250"/>
        <v>+</v>
      </c>
      <c r="J554" s="37">
        <f>IF($D554&lt;=2021,VstupniParametry_SKRYT!$D$5,"")</f>
        <v>0.02</v>
      </c>
      <c r="K554" s="35" t="str">
        <f t="shared" si="251"/>
        <v>)</v>
      </c>
      <c r="L554" s="38">
        <f>IF($D554&lt;=2021,COUNTIF(Vypocet_SKRYT!T551:AS551,"&gt;=1"),"")</f>
        <v>0</v>
      </c>
      <c r="M554" s="39" t="str">
        <f t="shared" si="252"/>
        <v>x</v>
      </c>
      <c r="N554" s="35" t="str">
        <f t="shared" si="253"/>
        <v>(</v>
      </c>
      <c r="O554" s="35" t="str">
        <f t="shared" si="254"/>
        <v>1</v>
      </c>
      <c r="P554" s="35" t="str">
        <f t="shared" si="255"/>
        <v>+</v>
      </c>
      <c r="Q554" s="37">
        <f>IF($D554&lt;=2024,VstupniParametry_SKRYT!$D$6,"")</f>
        <v>0.06</v>
      </c>
      <c r="R554" s="35" t="str">
        <f t="shared" si="256"/>
        <v>)</v>
      </c>
      <c r="S554" s="38">
        <f>IF($D554&lt;=2024,COUNTIFS(Vypocet_SKRYT!AT551:AV551,"&gt;=1"),"")</f>
        <v>0</v>
      </c>
      <c r="T554" s="39" t="str">
        <f t="shared" si="257"/>
        <v>x</v>
      </c>
      <c r="U554" s="35" t="str">
        <f t="shared" si="258"/>
        <v>(</v>
      </c>
      <c r="V554" s="35" t="str">
        <f t="shared" si="259"/>
        <v>1</v>
      </c>
      <c r="W554" s="35" t="str">
        <f t="shared" si="260"/>
        <v>+</v>
      </c>
      <c r="X554" s="37">
        <f>IF($D554&lt;=2025,VstupniParametry_SKRYT!$D$9,"")</f>
        <v>1.7999999999999999E-2</v>
      </c>
      <c r="Y554" s="35" t="str">
        <f t="shared" si="261"/>
        <v>)</v>
      </c>
      <c r="Z554" s="38">
        <f>IF(AND(D554&lt;2025,2025&lt;=Zisk!$D$10),1,IF(D554=2025,0,""))</f>
        <v>1</v>
      </c>
      <c r="AA554" s="39" t="str">
        <f>IF(AND($D554&lt;=2025,Zisk!$D$10&gt;=2026),"x","")</f>
        <v/>
      </c>
      <c r="AB554" s="35" t="str">
        <f>IF(AND($D554&lt;=2026,Zisk!$D$10&gt;=2026),"(","")</f>
        <v/>
      </c>
      <c r="AC554" s="35" t="str">
        <f>IF(AND($D554&lt;=2026,Zisk!$D$10&gt;=2026),"1","")</f>
        <v/>
      </c>
      <c r="AD554" s="35" t="str">
        <f>IF(AND($D554&lt;=2026,Zisk!$D$10&gt;=2026),"+","")</f>
        <v/>
      </c>
      <c r="AE554" s="37" t="str">
        <f>IF(AND($D554&lt;=2026,Zisk!$D$10&gt;=2026),VstupniParametry_SKRYT!$D$10,"")</f>
        <v/>
      </c>
      <c r="AF554" s="35" t="str">
        <f>IF(AND($D554&lt;=2026,Zisk!$D$10&gt;=2026),")","")</f>
        <v/>
      </c>
      <c r="AG554" s="38" t="str">
        <f>IF(AND(D554&lt;2026,2026&lt;=Zisk!$D$10),1,IF(D554=2026,0,""))</f>
        <v/>
      </c>
      <c r="AH554" s="39" t="str">
        <f>IF(AND($D554&lt;=2026,Zisk!$D$10&gt;=2027),"x","")</f>
        <v/>
      </c>
      <c r="AI554" s="35" t="str">
        <f>IF(AND($D554&lt;=2027,Zisk!$D$10&gt;=2027),"(","")</f>
        <v/>
      </c>
      <c r="AJ554" s="35" t="str">
        <f>IF(AND($D554&lt;=2027,Zisk!$D$10&gt;=2027),"1","")</f>
        <v/>
      </c>
      <c r="AK554" s="35" t="str">
        <f>IF(AND($D554&lt;=2027,Zisk!$D$10&gt;=2027),"+","")</f>
        <v/>
      </c>
      <c r="AL554" s="37" t="str">
        <f>IF(AND($D554&lt;=2027,Zisk!$D$10&gt;=2027),VstupniParametry_SKRYT!$D$11,"")</f>
        <v/>
      </c>
      <c r="AM554" s="35" t="str">
        <f>IF(AND($D554&lt;=2027,Zisk!$D$10&gt;=2027),")","")</f>
        <v/>
      </c>
      <c r="AN554" s="38" t="str">
        <f>IF(AND(D554&lt;2027,2027&lt;=Zisk!$D$10),1,IF(D554=2027,0,""))</f>
        <v/>
      </c>
      <c r="AO554" s="39" t="str">
        <f>IF(AND($D554&lt;=2027,Zisk!$D$10&gt;=2028),"x","")</f>
        <v/>
      </c>
      <c r="AP554" s="35" t="str">
        <f>IF(AND($D554&lt;=2028,Zisk!$D$10&gt;=2028),"(","")</f>
        <v/>
      </c>
      <c r="AQ554" s="35" t="str">
        <f>IF(AND($D554&lt;=2028,Zisk!$D$10&gt;=2028),"1","")</f>
        <v/>
      </c>
      <c r="AR554" s="35" t="str">
        <f>IF(AND($D554&lt;=2028,Zisk!$D$10&gt;=2028),"+","")</f>
        <v/>
      </c>
      <c r="AS554" s="37" t="str">
        <f>IF(AND($D554&lt;=2028,Zisk!$D$10&gt;=2028),VstupniParametry_SKRYT!$D$12,"")</f>
        <v/>
      </c>
      <c r="AT554" s="35" t="str">
        <f>IF(AND($D554&lt;=2028,Zisk!$D$10&gt;=2028),")","")</f>
        <v/>
      </c>
      <c r="AU554" s="38" t="str">
        <f>IF(AND(D554&lt;2028,2028&lt;=Zisk!$D$10),1,IF(D554=2028,0,""))</f>
        <v/>
      </c>
      <c r="AV554" s="39" t="str">
        <f>IF(AND($D554&lt;=2028,Zisk!$D$10&gt;=2029),"x","")</f>
        <v/>
      </c>
      <c r="AW554" s="35" t="str">
        <f>IF(AND($D554&lt;=2029,Zisk!$D$10&gt;=2029),"(","")</f>
        <v/>
      </c>
      <c r="AX554" s="35" t="str">
        <f>IF(AND($D554&lt;=2029,Zisk!$D$10&gt;=2029),"1","")</f>
        <v/>
      </c>
      <c r="AY554" s="35" t="str">
        <f>IF(AND($D554&lt;=2029,Zisk!$D$10&gt;=2029),"+","")</f>
        <v/>
      </c>
      <c r="AZ554" s="37" t="str">
        <f>IF(AND($D554&lt;=2029,Zisk!$D$10&gt;=2029),VstupniParametry_SKRYT!$D$13,"")</f>
        <v/>
      </c>
      <c r="BA554" s="35" t="str">
        <f>IF(AND($D554&lt;=2029,Zisk!$D$10&gt;=2029),")","")</f>
        <v/>
      </c>
      <c r="BB554" s="38" t="str">
        <f>IF(AND(D554&lt;2029,2029&lt;=Zisk!$D$10),1,IF(D554=2029,0,""))</f>
        <v/>
      </c>
      <c r="BC554" s="39" t="str">
        <f>IF(AND($D554&lt;=2029,Zisk!$D$10&gt;=2030),"x","")</f>
        <v/>
      </c>
      <c r="BD554" s="35" t="str">
        <f>IF(AND($D554&lt;=2030,Zisk!$D$10&gt;=2030),"(","")</f>
        <v/>
      </c>
      <c r="BE554" s="35" t="str">
        <f>IF(AND($D554&lt;=2030,Zisk!$D$10&gt;=2030),"1","")</f>
        <v/>
      </c>
      <c r="BF554" s="35" t="str">
        <f>IF(AND($D554&lt;=2030,Zisk!$D$10&gt;=2030),"+","")</f>
        <v/>
      </c>
      <c r="BG554" s="37" t="str">
        <f>IF(AND($D554&lt;=2030,Zisk!$D$10&gt;=2030),VstupniParametry_SKRYT!$D$14,"")</f>
        <v/>
      </c>
      <c r="BH554" s="35" t="str">
        <f>IF(AND($D554&lt;=2030,Zisk!$D$10&gt;=2030),")","")</f>
        <v/>
      </c>
      <c r="BI554" s="38" t="str">
        <f>IF(AND(D554&lt;2030,2030&lt;=Zisk!$D$10),1,IF(D554=2030,0,""))</f>
        <v/>
      </c>
      <c r="BJ554" s="40" t="s">
        <v>32</v>
      </c>
      <c r="BK554" s="37">
        <f t="shared" si="274"/>
        <v>1</v>
      </c>
      <c r="BL554" s="35" t="str">
        <f t="shared" si="275"/>
        <v>x</v>
      </c>
      <c r="BM554" s="41">
        <f t="shared" si="276"/>
        <v>1</v>
      </c>
      <c r="BN554" s="37" t="str">
        <f t="shared" si="277"/>
        <v>x</v>
      </c>
      <c r="BO554" s="41">
        <f t="shared" si="262"/>
        <v>1.018</v>
      </c>
      <c r="BP554" s="41" t="str">
        <f t="shared" si="263"/>
        <v/>
      </c>
      <c r="BQ554" s="41" t="str">
        <f t="shared" si="264"/>
        <v/>
      </c>
      <c r="BR554" s="41" t="str">
        <f t="shared" si="265"/>
        <v/>
      </c>
      <c r="BS554" s="41" t="str">
        <f t="shared" si="266"/>
        <v/>
      </c>
      <c r="BT554" s="41" t="str">
        <f t="shared" si="267"/>
        <v/>
      </c>
      <c r="BU554" s="41" t="str">
        <f t="shared" si="268"/>
        <v/>
      </c>
      <c r="BV554" s="41" t="str">
        <f t="shared" si="269"/>
        <v/>
      </c>
      <c r="BW554" s="41" t="str">
        <f t="shared" si="270"/>
        <v/>
      </c>
      <c r="BX554" s="41" t="str">
        <f t="shared" si="271"/>
        <v/>
      </c>
      <c r="BY554" s="41" t="str">
        <f t="shared" si="272"/>
        <v/>
      </c>
      <c r="BZ554" s="40" t="s">
        <v>32</v>
      </c>
      <c r="CA554" s="41">
        <f t="shared" si="273"/>
        <v>1.018</v>
      </c>
      <c r="CB554" s="35"/>
      <c r="CC554" s="36">
        <f>IF(D554&gt;Zisk!$D$10,"",E554*CA554)</f>
        <v>0</v>
      </c>
    </row>
    <row r="555" spans="2:81" x14ac:dyDescent="0.2">
      <c r="B555" s="28" t="str">
        <f>Zisk!B566</f>
        <v/>
      </c>
      <c r="C555" s="28">
        <f>Zisk!C566</f>
        <v>0</v>
      </c>
      <c r="D555" s="28">
        <f>Zisk!E566</f>
        <v>0</v>
      </c>
      <c r="E555" s="29">
        <f>Zisk!D566</f>
        <v>0</v>
      </c>
      <c r="F555" s="29"/>
      <c r="G555" s="28" t="str">
        <f t="shared" si="248"/>
        <v>(</v>
      </c>
      <c r="H555" s="28" t="str">
        <f t="shared" si="249"/>
        <v>1</v>
      </c>
      <c r="I555" s="28" t="str">
        <f t="shared" si="250"/>
        <v>+</v>
      </c>
      <c r="J555" s="30">
        <f>IF($D555&lt;=2021,VstupniParametry_SKRYT!$D$5,"")</f>
        <v>0.02</v>
      </c>
      <c r="K555" s="28" t="str">
        <f t="shared" si="251"/>
        <v>)</v>
      </c>
      <c r="L555" s="31">
        <f>IF($D555&lt;=2021,COUNTIF(Vypocet_SKRYT!T552:AS552,"&gt;=1"),"")</f>
        <v>0</v>
      </c>
      <c r="M555" s="32" t="str">
        <f t="shared" si="252"/>
        <v>x</v>
      </c>
      <c r="N555" s="28" t="str">
        <f t="shared" si="253"/>
        <v>(</v>
      </c>
      <c r="O555" s="28" t="str">
        <f t="shared" si="254"/>
        <v>1</v>
      </c>
      <c r="P555" s="28" t="str">
        <f t="shared" si="255"/>
        <v>+</v>
      </c>
      <c r="Q555" s="30">
        <f>IF($D555&lt;=2024,VstupniParametry_SKRYT!$D$6,"")</f>
        <v>0.06</v>
      </c>
      <c r="R555" s="28" t="str">
        <f t="shared" si="256"/>
        <v>)</v>
      </c>
      <c r="S555" s="31">
        <f>IF($D555&lt;=2024,COUNTIFS(Vypocet_SKRYT!AT552:AV552,"&gt;=1"),"")</f>
        <v>0</v>
      </c>
      <c r="T555" s="32" t="str">
        <f t="shared" si="257"/>
        <v>x</v>
      </c>
      <c r="U555" s="28" t="str">
        <f t="shared" si="258"/>
        <v>(</v>
      </c>
      <c r="V555" s="28" t="str">
        <f t="shared" si="259"/>
        <v>1</v>
      </c>
      <c r="W555" s="28" t="str">
        <f t="shared" si="260"/>
        <v>+</v>
      </c>
      <c r="X555" s="30">
        <f>IF($D555&lt;=2025,VstupniParametry_SKRYT!$D$9,"")</f>
        <v>1.7999999999999999E-2</v>
      </c>
      <c r="Y555" s="28" t="str">
        <f t="shared" si="261"/>
        <v>)</v>
      </c>
      <c r="Z555" s="31">
        <f>IF(AND(D555&lt;2025,2025&lt;=Zisk!$D$10),1,IF(D555=2025,0,""))</f>
        <v>1</v>
      </c>
      <c r="AA555" s="32" t="str">
        <f>IF(AND($D555&lt;=2025,Zisk!$D$10&gt;=2026),"x","")</f>
        <v/>
      </c>
      <c r="AB555" s="28" t="str">
        <f>IF(AND($D555&lt;=2026,Zisk!$D$10&gt;=2026),"(","")</f>
        <v/>
      </c>
      <c r="AC555" s="28" t="str">
        <f>IF(AND($D555&lt;=2026,Zisk!$D$10&gt;=2026),"1","")</f>
        <v/>
      </c>
      <c r="AD555" s="28" t="str">
        <f>IF(AND($D555&lt;=2026,Zisk!$D$10&gt;=2026),"+","")</f>
        <v/>
      </c>
      <c r="AE555" s="30" t="str">
        <f>IF(AND($D555&lt;=2026,Zisk!$D$10&gt;=2026),VstupniParametry_SKRYT!$D$10,"")</f>
        <v/>
      </c>
      <c r="AF555" s="28" t="str">
        <f>IF(AND($D555&lt;=2026,Zisk!$D$10&gt;=2026),")","")</f>
        <v/>
      </c>
      <c r="AG555" s="31" t="str">
        <f>IF(AND(D555&lt;2026,2026&lt;=Zisk!$D$10),1,IF(D555=2026,0,""))</f>
        <v/>
      </c>
      <c r="AH555" s="32" t="str">
        <f>IF(AND($D555&lt;=2026,Zisk!$D$10&gt;=2027),"x","")</f>
        <v/>
      </c>
      <c r="AI555" s="28" t="str">
        <f>IF(AND($D555&lt;=2027,Zisk!$D$10&gt;=2027),"(","")</f>
        <v/>
      </c>
      <c r="AJ555" s="28" t="str">
        <f>IF(AND($D555&lt;=2027,Zisk!$D$10&gt;=2027),"1","")</f>
        <v/>
      </c>
      <c r="AK555" s="28" t="str">
        <f>IF(AND($D555&lt;=2027,Zisk!$D$10&gt;=2027),"+","")</f>
        <v/>
      </c>
      <c r="AL555" s="30" t="str">
        <f>IF(AND($D555&lt;=2027,Zisk!$D$10&gt;=2027),VstupniParametry_SKRYT!$D$11,"")</f>
        <v/>
      </c>
      <c r="AM555" s="28" t="str">
        <f>IF(AND($D555&lt;=2027,Zisk!$D$10&gt;=2027),")","")</f>
        <v/>
      </c>
      <c r="AN555" s="31" t="str">
        <f>IF(AND(D555&lt;2027,2027&lt;=Zisk!$D$10),1,IF(D555=2027,0,""))</f>
        <v/>
      </c>
      <c r="AO555" s="32" t="str">
        <f>IF(AND($D555&lt;=2027,Zisk!$D$10&gt;=2028),"x","")</f>
        <v/>
      </c>
      <c r="AP555" s="28" t="str">
        <f>IF(AND($D555&lt;=2028,Zisk!$D$10&gt;=2028),"(","")</f>
        <v/>
      </c>
      <c r="AQ555" s="28" t="str">
        <f>IF(AND($D555&lt;=2028,Zisk!$D$10&gt;=2028),"1","")</f>
        <v/>
      </c>
      <c r="AR555" s="28" t="str">
        <f>IF(AND($D555&lt;=2028,Zisk!$D$10&gt;=2028),"+","")</f>
        <v/>
      </c>
      <c r="AS555" s="30" t="str">
        <f>IF(AND($D555&lt;=2028,Zisk!$D$10&gt;=2028),VstupniParametry_SKRYT!$D$12,"")</f>
        <v/>
      </c>
      <c r="AT555" s="28" t="str">
        <f>IF(AND($D555&lt;=2028,Zisk!$D$10&gt;=2028),")","")</f>
        <v/>
      </c>
      <c r="AU555" s="31" t="str">
        <f>IF(AND(D555&lt;2028,2028&lt;=Zisk!$D$10),1,IF(D555=2028,0,""))</f>
        <v/>
      </c>
      <c r="AV555" s="32" t="str">
        <f>IF(AND($D555&lt;=2028,Zisk!$D$10&gt;=2029),"x","")</f>
        <v/>
      </c>
      <c r="AW555" s="28" t="str">
        <f>IF(AND($D555&lt;=2029,Zisk!$D$10&gt;=2029),"(","")</f>
        <v/>
      </c>
      <c r="AX555" s="28" t="str">
        <f>IF(AND($D555&lt;=2029,Zisk!$D$10&gt;=2029),"1","")</f>
        <v/>
      </c>
      <c r="AY555" s="28" t="str">
        <f>IF(AND($D555&lt;=2029,Zisk!$D$10&gt;=2029),"+","")</f>
        <v/>
      </c>
      <c r="AZ555" s="30" t="str">
        <f>IF(AND($D555&lt;=2029,Zisk!$D$10&gt;=2029),VstupniParametry_SKRYT!$D$13,"")</f>
        <v/>
      </c>
      <c r="BA555" s="28" t="str">
        <f>IF(AND($D555&lt;=2029,Zisk!$D$10&gt;=2029),")","")</f>
        <v/>
      </c>
      <c r="BB555" s="31" t="str">
        <f>IF(AND(D555&lt;2029,2029&lt;=Zisk!$D$10),1,IF(D555=2029,0,""))</f>
        <v/>
      </c>
      <c r="BC555" s="32" t="str">
        <f>IF(AND($D555&lt;=2029,Zisk!$D$10&gt;=2030),"x","")</f>
        <v/>
      </c>
      <c r="BD555" s="28" t="str">
        <f>IF(AND($D555&lt;=2030,Zisk!$D$10&gt;=2030),"(","")</f>
        <v/>
      </c>
      <c r="BE555" s="28" t="str">
        <f>IF(AND($D555&lt;=2030,Zisk!$D$10&gt;=2030),"1","")</f>
        <v/>
      </c>
      <c r="BF555" s="28" t="str">
        <f>IF(AND($D555&lt;=2030,Zisk!$D$10&gt;=2030),"+","")</f>
        <v/>
      </c>
      <c r="BG555" s="30" t="str">
        <f>IF(AND($D555&lt;=2030,Zisk!$D$10&gt;=2030),VstupniParametry_SKRYT!$D$14,"")</f>
        <v/>
      </c>
      <c r="BH555" s="28" t="str">
        <f>IF(AND($D555&lt;=2030,Zisk!$D$10&gt;=2030),")","")</f>
        <v/>
      </c>
      <c r="BI555" s="31" t="str">
        <f>IF(AND(D555&lt;2030,2030&lt;=Zisk!$D$10),1,IF(D555=2030,0,""))</f>
        <v/>
      </c>
      <c r="BJ555" s="33" t="s">
        <v>32</v>
      </c>
      <c r="BK555" s="30">
        <f t="shared" si="274"/>
        <v>1</v>
      </c>
      <c r="BL555" s="28" t="str">
        <f t="shared" si="275"/>
        <v>x</v>
      </c>
      <c r="BM555" s="34">
        <f t="shared" si="276"/>
        <v>1</v>
      </c>
      <c r="BN555" s="30" t="str">
        <f t="shared" si="277"/>
        <v>x</v>
      </c>
      <c r="BO555" s="34">
        <f t="shared" si="262"/>
        <v>1.018</v>
      </c>
      <c r="BP555" s="34" t="str">
        <f t="shared" si="263"/>
        <v/>
      </c>
      <c r="BQ555" s="34" t="str">
        <f t="shared" si="264"/>
        <v/>
      </c>
      <c r="BR555" s="34" t="str">
        <f t="shared" si="265"/>
        <v/>
      </c>
      <c r="BS555" s="34" t="str">
        <f t="shared" si="266"/>
        <v/>
      </c>
      <c r="BT555" s="34" t="str">
        <f t="shared" si="267"/>
        <v/>
      </c>
      <c r="BU555" s="34" t="str">
        <f t="shared" si="268"/>
        <v/>
      </c>
      <c r="BV555" s="34" t="str">
        <f t="shared" si="269"/>
        <v/>
      </c>
      <c r="BW555" s="34" t="str">
        <f t="shared" si="270"/>
        <v/>
      </c>
      <c r="BX555" s="34" t="str">
        <f t="shared" si="271"/>
        <v/>
      </c>
      <c r="BY555" s="34" t="str">
        <f t="shared" si="272"/>
        <v/>
      </c>
      <c r="BZ555" s="33" t="s">
        <v>32</v>
      </c>
      <c r="CA555" s="34">
        <f t="shared" si="273"/>
        <v>1.018</v>
      </c>
      <c r="CB555" s="28"/>
      <c r="CC555" s="29">
        <f>IF(D555&gt;Zisk!$D$10,"",E555*CA555)</f>
        <v>0</v>
      </c>
    </row>
    <row r="556" spans="2:81" x14ac:dyDescent="0.2">
      <c r="B556" s="35" t="str">
        <f>Zisk!B567</f>
        <v/>
      </c>
      <c r="C556" s="35">
        <f>Zisk!C567</f>
        <v>0</v>
      </c>
      <c r="D556" s="35">
        <f>Zisk!E567</f>
        <v>0</v>
      </c>
      <c r="E556" s="36">
        <f>Zisk!D567</f>
        <v>0</v>
      </c>
      <c r="F556" s="36"/>
      <c r="G556" s="35" t="str">
        <f t="shared" si="248"/>
        <v>(</v>
      </c>
      <c r="H556" s="35" t="str">
        <f t="shared" si="249"/>
        <v>1</v>
      </c>
      <c r="I556" s="35" t="str">
        <f t="shared" si="250"/>
        <v>+</v>
      </c>
      <c r="J556" s="37">
        <f>IF($D556&lt;=2021,VstupniParametry_SKRYT!$D$5,"")</f>
        <v>0.02</v>
      </c>
      <c r="K556" s="35" t="str">
        <f t="shared" si="251"/>
        <v>)</v>
      </c>
      <c r="L556" s="38">
        <f>IF($D556&lt;=2021,COUNTIF(Vypocet_SKRYT!T553:AS553,"&gt;=1"),"")</f>
        <v>0</v>
      </c>
      <c r="M556" s="39" t="str">
        <f t="shared" si="252"/>
        <v>x</v>
      </c>
      <c r="N556" s="35" t="str">
        <f t="shared" si="253"/>
        <v>(</v>
      </c>
      <c r="O556" s="35" t="str">
        <f t="shared" si="254"/>
        <v>1</v>
      </c>
      <c r="P556" s="35" t="str">
        <f t="shared" si="255"/>
        <v>+</v>
      </c>
      <c r="Q556" s="37">
        <f>IF($D556&lt;=2024,VstupniParametry_SKRYT!$D$6,"")</f>
        <v>0.06</v>
      </c>
      <c r="R556" s="35" t="str">
        <f t="shared" si="256"/>
        <v>)</v>
      </c>
      <c r="S556" s="38">
        <f>IF($D556&lt;=2024,COUNTIFS(Vypocet_SKRYT!AT553:AV553,"&gt;=1"),"")</f>
        <v>0</v>
      </c>
      <c r="T556" s="39" t="str">
        <f t="shared" si="257"/>
        <v>x</v>
      </c>
      <c r="U556" s="35" t="str">
        <f t="shared" si="258"/>
        <v>(</v>
      </c>
      <c r="V556" s="35" t="str">
        <f t="shared" si="259"/>
        <v>1</v>
      </c>
      <c r="W556" s="35" t="str">
        <f t="shared" si="260"/>
        <v>+</v>
      </c>
      <c r="X556" s="37">
        <f>IF($D556&lt;=2025,VstupniParametry_SKRYT!$D$9,"")</f>
        <v>1.7999999999999999E-2</v>
      </c>
      <c r="Y556" s="35" t="str">
        <f t="shared" si="261"/>
        <v>)</v>
      </c>
      <c r="Z556" s="38">
        <f>IF(AND(D556&lt;2025,2025&lt;=Zisk!$D$10),1,IF(D556=2025,0,""))</f>
        <v>1</v>
      </c>
      <c r="AA556" s="39" t="str">
        <f>IF(AND($D556&lt;=2025,Zisk!$D$10&gt;=2026),"x","")</f>
        <v/>
      </c>
      <c r="AB556" s="35" t="str">
        <f>IF(AND($D556&lt;=2026,Zisk!$D$10&gt;=2026),"(","")</f>
        <v/>
      </c>
      <c r="AC556" s="35" t="str">
        <f>IF(AND($D556&lt;=2026,Zisk!$D$10&gt;=2026),"1","")</f>
        <v/>
      </c>
      <c r="AD556" s="35" t="str">
        <f>IF(AND($D556&lt;=2026,Zisk!$D$10&gt;=2026),"+","")</f>
        <v/>
      </c>
      <c r="AE556" s="37" t="str">
        <f>IF(AND($D556&lt;=2026,Zisk!$D$10&gt;=2026),VstupniParametry_SKRYT!$D$10,"")</f>
        <v/>
      </c>
      <c r="AF556" s="35" t="str">
        <f>IF(AND($D556&lt;=2026,Zisk!$D$10&gt;=2026),")","")</f>
        <v/>
      </c>
      <c r="AG556" s="38" t="str">
        <f>IF(AND(D556&lt;2026,2026&lt;=Zisk!$D$10),1,IF(D556=2026,0,""))</f>
        <v/>
      </c>
      <c r="AH556" s="39" t="str">
        <f>IF(AND($D556&lt;=2026,Zisk!$D$10&gt;=2027),"x","")</f>
        <v/>
      </c>
      <c r="AI556" s="35" t="str">
        <f>IF(AND($D556&lt;=2027,Zisk!$D$10&gt;=2027),"(","")</f>
        <v/>
      </c>
      <c r="AJ556" s="35" t="str">
        <f>IF(AND($D556&lt;=2027,Zisk!$D$10&gt;=2027),"1","")</f>
        <v/>
      </c>
      <c r="AK556" s="35" t="str">
        <f>IF(AND($D556&lt;=2027,Zisk!$D$10&gt;=2027),"+","")</f>
        <v/>
      </c>
      <c r="AL556" s="37" t="str">
        <f>IF(AND($D556&lt;=2027,Zisk!$D$10&gt;=2027),VstupniParametry_SKRYT!$D$11,"")</f>
        <v/>
      </c>
      <c r="AM556" s="35" t="str">
        <f>IF(AND($D556&lt;=2027,Zisk!$D$10&gt;=2027),")","")</f>
        <v/>
      </c>
      <c r="AN556" s="38" t="str">
        <f>IF(AND(D556&lt;2027,2027&lt;=Zisk!$D$10),1,IF(D556=2027,0,""))</f>
        <v/>
      </c>
      <c r="AO556" s="39" t="str">
        <f>IF(AND($D556&lt;=2027,Zisk!$D$10&gt;=2028),"x","")</f>
        <v/>
      </c>
      <c r="AP556" s="35" t="str">
        <f>IF(AND($D556&lt;=2028,Zisk!$D$10&gt;=2028),"(","")</f>
        <v/>
      </c>
      <c r="AQ556" s="35" t="str">
        <f>IF(AND($D556&lt;=2028,Zisk!$D$10&gt;=2028),"1","")</f>
        <v/>
      </c>
      <c r="AR556" s="35" t="str">
        <f>IF(AND($D556&lt;=2028,Zisk!$D$10&gt;=2028),"+","")</f>
        <v/>
      </c>
      <c r="AS556" s="37" t="str">
        <f>IF(AND($D556&lt;=2028,Zisk!$D$10&gt;=2028),VstupniParametry_SKRYT!$D$12,"")</f>
        <v/>
      </c>
      <c r="AT556" s="35" t="str">
        <f>IF(AND($D556&lt;=2028,Zisk!$D$10&gt;=2028),")","")</f>
        <v/>
      </c>
      <c r="AU556" s="38" t="str">
        <f>IF(AND(D556&lt;2028,2028&lt;=Zisk!$D$10),1,IF(D556=2028,0,""))</f>
        <v/>
      </c>
      <c r="AV556" s="39" t="str">
        <f>IF(AND($D556&lt;=2028,Zisk!$D$10&gt;=2029),"x","")</f>
        <v/>
      </c>
      <c r="AW556" s="35" t="str">
        <f>IF(AND($D556&lt;=2029,Zisk!$D$10&gt;=2029),"(","")</f>
        <v/>
      </c>
      <c r="AX556" s="35" t="str">
        <f>IF(AND($D556&lt;=2029,Zisk!$D$10&gt;=2029),"1","")</f>
        <v/>
      </c>
      <c r="AY556" s="35" t="str">
        <f>IF(AND($D556&lt;=2029,Zisk!$D$10&gt;=2029),"+","")</f>
        <v/>
      </c>
      <c r="AZ556" s="37" t="str">
        <f>IF(AND($D556&lt;=2029,Zisk!$D$10&gt;=2029),VstupniParametry_SKRYT!$D$13,"")</f>
        <v/>
      </c>
      <c r="BA556" s="35" t="str">
        <f>IF(AND($D556&lt;=2029,Zisk!$D$10&gt;=2029),")","")</f>
        <v/>
      </c>
      <c r="BB556" s="38" t="str">
        <f>IF(AND(D556&lt;2029,2029&lt;=Zisk!$D$10),1,IF(D556=2029,0,""))</f>
        <v/>
      </c>
      <c r="BC556" s="39" t="str">
        <f>IF(AND($D556&lt;=2029,Zisk!$D$10&gt;=2030),"x","")</f>
        <v/>
      </c>
      <c r="BD556" s="35" t="str">
        <f>IF(AND($D556&lt;=2030,Zisk!$D$10&gt;=2030),"(","")</f>
        <v/>
      </c>
      <c r="BE556" s="35" t="str">
        <f>IF(AND($D556&lt;=2030,Zisk!$D$10&gt;=2030),"1","")</f>
        <v/>
      </c>
      <c r="BF556" s="35" t="str">
        <f>IF(AND($D556&lt;=2030,Zisk!$D$10&gt;=2030),"+","")</f>
        <v/>
      </c>
      <c r="BG556" s="37" t="str">
        <f>IF(AND($D556&lt;=2030,Zisk!$D$10&gt;=2030),VstupniParametry_SKRYT!$D$14,"")</f>
        <v/>
      </c>
      <c r="BH556" s="35" t="str">
        <f>IF(AND($D556&lt;=2030,Zisk!$D$10&gt;=2030),")","")</f>
        <v/>
      </c>
      <c r="BI556" s="38" t="str">
        <f>IF(AND(D556&lt;2030,2030&lt;=Zisk!$D$10),1,IF(D556=2030,0,""))</f>
        <v/>
      </c>
      <c r="BJ556" s="40" t="s">
        <v>32</v>
      </c>
      <c r="BK556" s="37">
        <f t="shared" si="274"/>
        <v>1</v>
      </c>
      <c r="BL556" s="35" t="str">
        <f t="shared" si="275"/>
        <v>x</v>
      </c>
      <c r="BM556" s="41">
        <f t="shared" si="276"/>
        <v>1</v>
      </c>
      <c r="BN556" s="37" t="str">
        <f t="shared" si="277"/>
        <v>x</v>
      </c>
      <c r="BO556" s="41">
        <f t="shared" si="262"/>
        <v>1.018</v>
      </c>
      <c r="BP556" s="41" t="str">
        <f t="shared" si="263"/>
        <v/>
      </c>
      <c r="BQ556" s="41" t="str">
        <f t="shared" si="264"/>
        <v/>
      </c>
      <c r="BR556" s="41" t="str">
        <f t="shared" si="265"/>
        <v/>
      </c>
      <c r="BS556" s="41" t="str">
        <f t="shared" si="266"/>
        <v/>
      </c>
      <c r="BT556" s="41" t="str">
        <f t="shared" si="267"/>
        <v/>
      </c>
      <c r="BU556" s="41" t="str">
        <f t="shared" si="268"/>
        <v/>
      </c>
      <c r="BV556" s="41" t="str">
        <f t="shared" si="269"/>
        <v/>
      </c>
      <c r="BW556" s="41" t="str">
        <f t="shared" si="270"/>
        <v/>
      </c>
      <c r="BX556" s="41" t="str">
        <f t="shared" si="271"/>
        <v/>
      </c>
      <c r="BY556" s="41" t="str">
        <f t="shared" si="272"/>
        <v/>
      </c>
      <c r="BZ556" s="40" t="s">
        <v>32</v>
      </c>
      <c r="CA556" s="41">
        <f t="shared" si="273"/>
        <v>1.018</v>
      </c>
      <c r="CB556" s="35"/>
      <c r="CC556" s="36">
        <f>IF(D556&gt;Zisk!$D$10,"",E556*CA556)</f>
        <v>0</v>
      </c>
    </row>
    <row r="557" spans="2:81" x14ac:dyDescent="0.2">
      <c r="B557" s="28" t="str">
        <f>Zisk!B568</f>
        <v/>
      </c>
      <c r="C557" s="28">
        <f>Zisk!C568</f>
        <v>0</v>
      </c>
      <c r="D557" s="28">
        <f>Zisk!E568</f>
        <v>0</v>
      </c>
      <c r="E557" s="29">
        <f>Zisk!D568</f>
        <v>0</v>
      </c>
      <c r="F557" s="29"/>
      <c r="G557" s="28" t="str">
        <f t="shared" si="248"/>
        <v>(</v>
      </c>
      <c r="H557" s="28" t="str">
        <f t="shared" si="249"/>
        <v>1</v>
      </c>
      <c r="I557" s="28" t="str">
        <f t="shared" si="250"/>
        <v>+</v>
      </c>
      <c r="J557" s="30">
        <f>IF($D557&lt;=2021,VstupniParametry_SKRYT!$D$5,"")</f>
        <v>0.02</v>
      </c>
      <c r="K557" s="28" t="str">
        <f t="shared" si="251"/>
        <v>)</v>
      </c>
      <c r="L557" s="31">
        <f>IF($D557&lt;=2021,COUNTIF(Vypocet_SKRYT!T554:AS554,"&gt;=1"),"")</f>
        <v>0</v>
      </c>
      <c r="M557" s="32" t="str">
        <f t="shared" si="252"/>
        <v>x</v>
      </c>
      <c r="N557" s="28" t="str">
        <f t="shared" si="253"/>
        <v>(</v>
      </c>
      <c r="O557" s="28" t="str">
        <f t="shared" si="254"/>
        <v>1</v>
      </c>
      <c r="P557" s="28" t="str">
        <f t="shared" si="255"/>
        <v>+</v>
      </c>
      <c r="Q557" s="30">
        <f>IF($D557&lt;=2024,VstupniParametry_SKRYT!$D$6,"")</f>
        <v>0.06</v>
      </c>
      <c r="R557" s="28" t="str">
        <f t="shared" si="256"/>
        <v>)</v>
      </c>
      <c r="S557" s="31">
        <f>IF($D557&lt;=2024,COUNTIFS(Vypocet_SKRYT!AT554:AV554,"&gt;=1"),"")</f>
        <v>0</v>
      </c>
      <c r="T557" s="32" t="str">
        <f t="shared" si="257"/>
        <v>x</v>
      </c>
      <c r="U557" s="28" t="str">
        <f t="shared" si="258"/>
        <v>(</v>
      </c>
      <c r="V557" s="28" t="str">
        <f t="shared" si="259"/>
        <v>1</v>
      </c>
      <c r="W557" s="28" t="str">
        <f t="shared" si="260"/>
        <v>+</v>
      </c>
      <c r="X557" s="30">
        <f>IF($D557&lt;=2025,VstupniParametry_SKRYT!$D$9,"")</f>
        <v>1.7999999999999999E-2</v>
      </c>
      <c r="Y557" s="28" t="str">
        <f t="shared" si="261"/>
        <v>)</v>
      </c>
      <c r="Z557" s="31">
        <f>IF(AND(D557&lt;2025,2025&lt;=Zisk!$D$10),1,IF(D557=2025,0,""))</f>
        <v>1</v>
      </c>
      <c r="AA557" s="32" t="str">
        <f>IF(AND($D557&lt;=2025,Zisk!$D$10&gt;=2026),"x","")</f>
        <v/>
      </c>
      <c r="AB557" s="28" t="str">
        <f>IF(AND($D557&lt;=2026,Zisk!$D$10&gt;=2026),"(","")</f>
        <v/>
      </c>
      <c r="AC557" s="28" t="str">
        <f>IF(AND($D557&lt;=2026,Zisk!$D$10&gt;=2026),"1","")</f>
        <v/>
      </c>
      <c r="AD557" s="28" t="str">
        <f>IF(AND($D557&lt;=2026,Zisk!$D$10&gt;=2026),"+","")</f>
        <v/>
      </c>
      <c r="AE557" s="30" t="str">
        <f>IF(AND($D557&lt;=2026,Zisk!$D$10&gt;=2026),VstupniParametry_SKRYT!$D$10,"")</f>
        <v/>
      </c>
      <c r="AF557" s="28" t="str">
        <f>IF(AND($D557&lt;=2026,Zisk!$D$10&gt;=2026),")","")</f>
        <v/>
      </c>
      <c r="AG557" s="31" t="str">
        <f>IF(AND(D557&lt;2026,2026&lt;=Zisk!$D$10),1,IF(D557=2026,0,""))</f>
        <v/>
      </c>
      <c r="AH557" s="32" t="str">
        <f>IF(AND($D557&lt;=2026,Zisk!$D$10&gt;=2027),"x","")</f>
        <v/>
      </c>
      <c r="AI557" s="28" t="str">
        <f>IF(AND($D557&lt;=2027,Zisk!$D$10&gt;=2027),"(","")</f>
        <v/>
      </c>
      <c r="AJ557" s="28" t="str">
        <f>IF(AND($D557&lt;=2027,Zisk!$D$10&gt;=2027),"1","")</f>
        <v/>
      </c>
      <c r="AK557" s="28" t="str">
        <f>IF(AND($D557&lt;=2027,Zisk!$D$10&gt;=2027),"+","")</f>
        <v/>
      </c>
      <c r="AL557" s="30" t="str">
        <f>IF(AND($D557&lt;=2027,Zisk!$D$10&gt;=2027),VstupniParametry_SKRYT!$D$11,"")</f>
        <v/>
      </c>
      <c r="AM557" s="28" t="str">
        <f>IF(AND($D557&lt;=2027,Zisk!$D$10&gt;=2027),")","")</f>
        <v/>
      </c>
      <c r="AN557" s="31" t="str">
        <f>IF(AND(D557&lt;2027,2027&lt;=Zisk!$D$10),1,IF(D557=2027,0,""))</f>
        <v/>
      </c>
      <c r="AO557" s="32" t="str">
        <f>IF(AND($D557&lt;=2027,Zisk!$D$10&gt;=2028),"x","")</f>
        <v/>
      </c>
      <c r="AP557" s="28" t="str">
        <f>IF(AND($D557&lt;=2028,Zisk!$D$10&gt;=2028),"(","")</f>
        <v/>
      </c>
      <c r="AQ557" s="28" t="str">
        <f>IF(AND($D557&lt;=2028,Zisk!$D$10&gt;=2028),"1","")</f>
        <v/>
      </c>
      <c r="AR557" s="28" t="str">
        <f>IF(AND($D557&lt;=2028,Zisk!$D$10&gt;=2028),"+","")</f>
        <v/>
      </c>
      <c r="AS557" s="30" t="str">
        <f>IF(AND($D557&lt;=2028,Zisk!$D$10&gt;=2028),VstupniParametry_SKRYT!$D$12,"")</f>
        <v/>
      </c>
      <c r="AT557" s="28" t="str">
        <f>IF(AND($D557&lt;=2028,Zisk!$D$10&gt;=2028),")","")</f>
        <v/>
      </c>
      <c r="AU557" s="31" t="str">
        <f>IF(AND(D557&lt;2028,2028&lt;=Zisk!$D$10),1,IF(D557=2028,0,""))</f>
        <v/>
      </c>
      <c r="AV557" s="32" t="str">
        <f>IF(AND($D557&lt;=2028,Zisk!$D$10&gt;=2029),"x","")</f>
        <v/>
      </c>
      <c r="AW557" s="28" t="str">
        <f>IF(AND($D557&lt;=2029,Zisk!$D$10&gt;=2029),"(","")</f>
        <v/>
      </c>
      <c r="AX557" s="28" t="str">
        <f>IF(AND($D557&lt;=2029,Zisk!$D$10&gt;=2029),"1","")</f>
        <v/>
      </c>
      <c r="AY557" s="28" t="str">
        <f>IF(AND($D557&lt;=2029,Zisk!$D$10&gt;=2029),"+","")</f>
        <v/>
      </c>
      <c r="AZ557" s="30" t="str">
        <f>IF(AND($D557&lt;=2029,Zisk!$D$10&gt;=2029),VstupniParametry_SKRYT!$D$13,"")</f>
        <v/>
      </c>
      <c r="BA557" s="28" t="str">
        <f>IF(AND($D557&lt;=2029,Zisk!$D$10&gt;=2029),")","")</f>
        <v/>
      </c>
      <c r="BB557" s="31" t="str">
        <f>IF(AND(D557&lt;2029,2029&lt;=Zisk!$D$10),1,IF(D557=2029,0,""))</f>
        <v/>
      </c>
      <c r="BC557" s="32" t="str">
        <f>IF(AND($D557&lt;=2029,Zisk!$D$10&gt;=2030),"x","")</f>
        <v/>
      </c>
      <c r="BD557" s="28" t="str">
        <f>IF(AND($D557&lt;=2030,Zisk!$D$10&gt;=2030),"(","")</f>
        <v/>
      </c>
      <c r="BE557" s="28" t="str">
        <f>IF(AND($D557&lt;=2030,Zisk!$D$10&gt;=2030),"1","")</f>
        <v/>
      </c>
      <c r="BF557" s="28" t="str">
        <f>IF(AND($D557&lt;=2030,Zisk!$D$10&gt;=2030),"+","")</f>
        <v/>
      </c>
      <c r="BG557" s="30" t="str">
        <f>IF(AND($D557&lt;=2030,Zisk!$D$10&gt;=2030),VstupniParametry_SKRYT!$D$14,"")</f>
        <v/>
      </c>
      <c r="BH557" s="28" t="str">
        <f>IF(AND($D557&lt;=2030,Zisk!$D$10&gt;=2030),")","")</f>
        <v/>
      </c>
      <c r="BI557" s="31" t="str">
        <f>IF(AND(D557&lt;2030,2030&lt;=Zisk!$D$10),1,IF(D557=2030,0,""))</f>
        <v/>
      </c>
      <c r="BJ557" s="33" t="s">
        <v>32</v>
      </c>
      <c r="BK557" s="30">
        <f t="shared" si="274"/>
        <v>1</v>
      </c>
      <c r="BL557" s="28" t="str">
        <f t="shared" si="275"/>
        <v>x</v>
      </c>
      <c r="BM557" s="34">
        <f t="shared" si="276"/>
        <v>1</v>
      </c>
      <c r="BN557" s="30" t="str">
        <f t="shared" si="277"/>
        <v>x</v>
      </c>
      <c r="BO557" s="34">
        <f t="shared" si="262"/>
        <v>1.018</v>
      </c>
      <c r="BP557" s="34" t="str">
        <f t="shared" si="263"/>
        <v/>
      </c>
      <c r="BQ557" s="34" t="str">
        <f t="shared" si="264"/>
        <v/>
      </c>
      <c r="BR557" s="34" t="str">
        <f t="shared" si="265"/>
        <v/>
      </c>
      <c r="BS557" s="34" t="str">
        <f t="shared" si="266"/>
        <v/>
      </c>
      <c r="BT557" s="34" t="str">
        <f t="shared" si="267"/>
        <v/>
      </c>
      <c r="BU557" s="34" t="str">
        <f t="shared" si="268"/>
        <v/>
      </c>
      <c r="BV557" s="34" t="str">
        <f t="shared" si="269"/>
        <v/>
      </c>
      <c r="BW557" s="34" t="str">
        <f t="shared" si="270"/>
        <v/>
      </c>
      <c r="BX557" s="34" t="str">
        <f t="shared" si="271"/>
        <v/>
      </c>
      <c r="BY557" s="34" t="str">
        <f t="shared" si="272"/>
        <v/>
      </c>
      <c r="BZ557" s="33" t="s">
        <v>32</v>
      </c>
      <c r="CA557" s="34">
        <f t="shared" si="273"/>
        <v>1.018</v>
      </c>
      <c r="CB557" s="28"/>
      <c r="CC557" s="29">
        <f>IF(D557&gt;Zisk!$D$10,"",E557*CA557)</f>
        <v>0</v>
      </c>
    </row>
    <row r="558" spans="2:81" x14ac:dyDescent="0.2">
      <c r="B558" s="35" t="str">
        <f>Zisk!B569</f>
        <v/>
      </c>
      <c r="C558" s="35">
        <f>Zisk!C569</f>
        <v>0</v>
      </c>
      <c r="D558" s="35">
        <f>Zisk!E569</f>
        <v>0</v>
      </c>
      <c r="E558" s="36">
        <f>Zisk!D569</f>
        <v>0</v>
      </c>
      <c r="F558" s="36"/>
      <c r="G558" s="35" t="str">
        <f t="shared" si="248"/>
        <v>(</v>
      </c>
      <c r="H558" s="35" t="str">
        <f t="shared" si="249"/>
        <v>1</v>
      </c>
      <c r="I558" s="35" t="str">
        <f t="shared" si="250"/>
        <v>+</v>
      </c>
      <c r="J558" s="37">
        <f>IF($D558&lt;=2021,VstupniParametry_SKRYT!$D$5,"")</f>
        <v>0.02</v>
      </c>
      <c r="K558" s="35" t="str">
        <f t="shared" si="251"/>
        <v>)</v>
      </c>
      <c r="L558" s="38">
        <f>IF($D558&lt;=2021,COUNTIF(Vypocet_SKRYT!T555:AS555,"&gt;=1"),"")</f>
        <v>0</v>
      </c>
      <c r="M558" s="39" t="str">
        <f t="shared" si="252"/>
        <v>x</v>
      </c>
      <c r="N558" s="35" t="str">
        <f t="shared" si="253"/>
        <v>(</v>
      </c>
      <c r="O558" s="35" t="str">
        <f t="shared" si="254"/>
        <v>1</v>
      </c>
      <c r="P558" s="35" t="str">
        <f t="shared" si="255"/>
        <v>+</v>
      </c>
      <c r="Q558" s="37">
        <f>IF($D558&lt;=2024,VstupniParametry_SKRYT!$D$6,"")</f>
        <v>0.06</v>
      </c>
      <c r="R558" s="35" t="str">
        <f t="shared" si="256"/>
        <v>)</v>
      </c>
      <c r="S558" s="38">
        <f>IF($D558&lt;=2024,COUNTIFS(Vypocet_SKRYT!AT555:AV555,"&gt;=1"),"")</f>
        <v>0</v>
      </c>
      <c r="T558" s="39" t="str">
        <f t="shared" si="257"/>
        <v>x</v>
      </c>
      <c r="U558" s="35" t="str">
        <f t="shared" si="258"/>
        <v>(</v>
      </c>
      <c r="V558" s="35" t="str">
        <f t="shared" si="259"/>
        <v>1</v>
      </c>
      <c r="W558" s="35" t="str">
        <f t="shared" si="260"/>
        <v>+</v>
      </c>
      <c r="X558" s="37">
        <f>IF($D558&lt;=2025,VstupniParametry_SKRYT!$D$9,"")</f>
        <v>1.7999999999999999E-2</v>
      </c>
      <c r="Y558" s="35" t="str">
        <f t="shared" si="261"/>
        <v>)</v>
      </c>
      <c r="Z558" s="38">
        <f>IF(AND(D558&lt;2025,2025&lt;=Zisk!$D$10),1,IF(D558=2025,0,""))</f>
        <v>1</v>
      </c>
      <c r="AA558" s="39" t="str">
        <f>IF(AND($D558&lt;=2025,Zisk!$D$10&gt;=2026),"x","")</f>
        <v/>
      </c>
      <c r="AB558" s="35" t="str">
        <f>IF(AND($D558&lt;=2026,Zisk!$D$10&gt;=2026),"(","")</f>
        <v/>
      </c>
      <c r="AC558" s="35" t="str">
        <f>IF(AND($D558&lt;=2026,Zisk!$D$10&gt;=2026),"1","")</f>
        <v/>
      </c>
      <c r="AD558" s="35" t="str">
        <f>IF(AND($D558&lt;=2026,Zisk!$D$10&gt;=2026),"+","")</f>
        <v/>
      </c>
      <c r="AE558" s="37" t="str">
        <f>IF(AND($D558&lt;=2026,Zisk!$D$10&gt;=2026),VstupniParametry_SKRYT!$D$10,"")</f>
        <v/>
      </c>
      <c r="AF558" s="35" t="str">
        <f>IF(AND($D558&lt;=2026,Zisk!$D$10&gt;=2026),")","")</f>
        <v/>
      </c>
      <c r="AG558" s="38" t="str">
        <f>IF(AND(D558&lt;2026,2026&lt;=Zisk!$D$10),1,IF(D558=2026,0,""))</f>
        <v/>
      </c>
      <c r="AH558" s="39" t="str">
        <f>IF(AND($D558&lt;=2026,Zisk!$D$10&gt;=2027),"x","")</f>
        <v/>
      </c>
      <c r="AI558" s="35" t="str">
        <f>IF(AND($D558&lt;=2027,Zisk!$D$10&gt;=2027),"(","")</f>
        <v/>
      </c>
      <c r="AJ558" s="35" t="str">
        <f>IF(AND($D558&lt;=2027,Zisk!$D$10&gt;=2027),"1","")</f>
        <v/>
      </c>
      <c r="AK558" s="35" t="str">
        <f>IF(AND($D558&lt;=2027,Zisk!$D$10&gt;=2027),"+","")</f>
        <v/>
      </c>
      <c r="AL558" s="37" t="str">
        <f>IF(AND($D558&lt;=2027,Zisk!$D$10&gt;=2027),VstupniParametry_SKRYT!$D$11,"")</f>
        <v/>
      </c>
      <c r="AM558" s="35" t="str">
        <f>IF(AND($D558&lt;=2027,Zisk!$D$10&gt;=2027),")","")</f>
        <v/>
      </c>
      <c r="AN558" s="38" t="str">
        <f>IF(AND(D558&lt;2027,2027&lt;=Zisk!$D$10),1,IF(D558=2027,0,""))</f>
        <v/>
      </c>
      <c r="AO558" s="39" t="str">
        <f>IF(AND($D558&lt;=2027,Zisk!$D$10&gt;=2028),"x","")</f>
        <v/>
      </c>
      <c r="AP558" s="35" t="str">
        <f>IF(AND($D558&lt;=2028,Zisk!$D$10&gt;=2028),"(","")</f>
        <v/>
      </c>
      <c r="AQ558" s="35" t="str">
        <f>IF(AND($D558&lt;=2028,Zisk!$D$10&gt;=2028),"1","")</f>
        <v/>
      </c>
      <c r="AR558" s="35" t="str">
        <f>IF(AND($D558&lt;=2028,Zisk!$D$10&gt;=2028),"+","")</f>
        <v/>
      </c>
      <c r="AS558" s="37" t="str">
        <f>IF(AND($D558&lt;=2028,Zisk!$D$10&gt;=2028),VstupniParametry_SKRYT!$D$12,"")</f>
        <v/>
      </c>
      <c r="AT558" s="35" t="str">
        <f>IF(AND($D558&lt;=2028,Zisk!$D$10&gt;=2028),")","")</f>
        <v/>
      </c>
      <c r="AU558" s="38" t="str">
        <f>IF(AND(D558&lt;2028,2028&lt;=Zisk!$D$10),1,IF(D558=2028,0,""))</f>
        <v/>
      </c>
      <c r="AV558" s="39" t="str">
        <f>IF(AND($D558&lt;=2028,Zisk!$D$10&gt;=2029),"x","")</f>
        <v/>
      </c>
      <c r="AW558" s="35" t="str">
        <f>IF(AND($D558&lt;=2029,Zisk!$D$10&gt;=2029),"(","")</f>
        <v/>
      </c>
      <c r="AX558" s="35" t="str">
        <f>IF(AND($D558&lt;=2029,Zisk!$D$10&gt;=2029),"1","")</f>
        <v/>
      </c>
      <c r="AY558" s="35" t="str">
        <f>IF(AND($D558&lt;=2029,Zisk!$D$10&gt;=2029),"+","")</f>
        <v/>
      </c>
      <c r="AZ558" s="37" t="str">
        <f>IF(AND($D558&lt;=2029,Zisk!$D$10&gt;=2029),VstupniParametry_SKRYT!$D$13,"")</f>
        <v/>
      </c>
      <c r="BA558" s="35" t="str">
        <f>IF(AND($D558&lt;=2029,Zisk!$D$10&gt;=2029),")","")</f>
        <v/>
      </c>
      <c r="BB558" s="38" t="str">
        <f>IF(AND(D558&lt;2029,2029&lt;=Zisk!$D$10),1,IF(D558=2029,0,""))</f>
        <v/>
      </c>
      <c r="BC558" s="39" t="str">
        <f>IF(AND($D558&lt;=2029,Zisk!$D$10&gt;=2030),"x","")</f>
        <v/>
      </c>
      <c r="BD558" s="35" t="str">
        <f>IF(AND($D558&lt;=2030,Zisk!$D$10&gt;=2030),"(","")</f>
        <v/>
      </c>
      <c r="BE558" s="35" t="str">
        <f>IF(AND($D558&lt;=2030,Zisk!$D$10&gt;=2030),"1","")</f>
        <v/>
      </c>
      <c r="BF558" s="35" t="str">
        <f>IF(AND($D558&lt;=2030,Zisk!$D$10&gt;=2030),"+","")</f>
        <v/>
      </c>
      <c r="BG558" s="37" t="str">
        <f>IF(AND($D558&lt;=2030,Zisk!$D$10&gt;=2030),VstupniParametry_SKRYT!$D$14,"")</f>
        <v/>
      </c>
      <c r="BH558" s="35" t="str">
        <f>IF(AND($D558&lt;=2030,Zisk!$D$10&gt;=2030),")","")</f>
        <v/>
      </c>
      <c r="BI558" s="38" t="str">
        <f>IF(AND(D558&lt;2030,2030&lt;=Zisk!$D$10),1,IF(D558=2030,0,""))</f>
        <v/>
      </c>
      <c r="BJ558" s="40" t="s">
        <v>32</v>
      </c>
      <c r="BK558" s="37">
        <f t="shared" si="274"/>
        <v>1</v>
      </c>
      <c r="BL558" s="35" t="str">
        <f t="shared" si="275"/>
        <v>x</v>
      </c>
      <c r="BM558" s="41">
        <f t="shared" si="276"/>
        <v>1</v>
      </c>
      <c r="BN558" s="37" t="str">
        <f t="shared" si="277"/>
        <v>x</v>
      </c>
      <c r="BO558" s="41">
        <f t="shared" si="262"/>
        <v>1.018</v>
      </c>
      <c r="BP558" s="41" t="str">
        <f t="shared" si="263"/>
        <v/>
      </c>
      <c r="BQ558" s="41" t="str">
        <f t="shared" si="264"/>
        <v/>
      </c>
      <c r="BR558" s="41" t="str">
        <f t="shared" si="265"/>
        <v/>
      </c>
      <c r="BS558" s="41" t="str">
        <f t="shared" si="266"/>
        <v/>
      </c>
      <c r="BT558" s="41" t="str">
        <f t="shared" si="267"/>
        <v/>
      </c>
      <c r="BU558" s="41" t="str">
        <f t="shared" si="268"/>
        <v/>
      </c>
      <c r="BV558" s="41" t="str">
        <f t="shared" si="269"/>
        <v/>
      </c>
      <c r="BW558" s="41" t="str">
        <f t="shared" si="270"/>
        <v/>
      </c>
      <c r="BX558" s="41" t="str">
        <f t="shared" si="271"/>
        <v/>
      </c>
      <c r="BY558" s="41" t="str">
        <f t="shared" si="272"/>
        <v/>
      </c>
      <c r="BZ558" s="40" t="s">
        <v>32</v>
      </c>
      <c r="CA558" s="41">
        <f t="shared" si="273"/>
        <v>1.018</v>
      </c>
      <c r="CB558" s="35"/>
      <c r="CC558" s="36">
        <f>IF(D558&gt;Zisk!$D$10,"",E558*CA558)</f>
        <v>0</v>
      </c>
    </row>
    <row r="559" spans="2:81" x14ac:dyDescent="0.2">
      <c r="B559" s="28" t="str">
        <f>Zisk!B570</f>
        <v/>
      </c>
      <c r="C559" s="28">
        <f>Zisk!C570</f>
        <v>0</v>
      </c>
      <c r="D559" s="28">
        <f>Zisk!E570</f>
        <v>0</v>
      </c>
      <c r="E559" s="29">
        <f>Zisk!D570</f>
        <v>0</v>
      </c>
      <c r="F559" s="29"/>
      <c r="G559" s="28" t="str">
        <f t="shared" si="248"/>
        <v>(</v>
      </c>
      <c r="H559" s="28" t="str">
        <f t="shared" si="249"/>
        <v>1</v>
      </c>
      <c r="I559" s="28" t="str">
        <f t="shared" si="250"/>
        <v>+</v>
      </c>
      <c r="J559" s="30">
        <f>IF($D559&lt;=2021,VstupniParametry_SKRYT!$D$5,"")</f>
        <v>0.02</v>
      </c>
      <c r="K559" s="28" t="str">
        <f t="shared" si="251"/>
        <v>)</v>
      </c>
      <c r="L559" s="31">
        <f>IF($D559&lt;=2021,COUNTIF(Vypocet_SKRYT!T556:AS556,"&gt;=1"),"")</f>
        <v>0</v>
      </c>
      <c r="M559" s="32" t="str">
        <f t="shared" si="252"/>
        <v>x</v>
      </c>
      <c r="N559" s="28" t="str">
        <f t="shared" si="253"/>
        <v>(</v>
      </c>
      <c r="O559" s="28" t="str">
        <f t="shared" si="254"/>
        <v>1</v>
      </c>
      <c r="P559" s="28" t="str">
        <f t="shared" si="255"/>
        <v>+</v>
      </c>
      <c r="Q559" s="30">
        <f>IF($D559&lt;=2024,VstupniParametry_SKRYT!$D$6,"")</f>
        <v>0.06</v>
      </c>
      <c r="R559" s="28" t="str">
        <f t="shared" si="256"/>
        <v>)</v>
      </c>
      <c r="S559" s="31">
        <f>IF($D559&lt;=2024,COUNTIFS(Vypocet_SKRYT!AT556:AV556,"&gt;=1"),"")</f>
        <v>0</v>
      </c>
      <c r="T559" s="32" t="str">
        <f t="shared" si="257"/>
        <v>x</v>
      </c>
      <c r="U559" s="28" t="str">
        <f t="shared" si="258"/>
        <v>(</v>
      </c>
      <c r="V559" s="28" t="str">
        <f t="shared" si="259"/>
        <v>1</v>
      </c>
      <c r="W559" s="28" t="str">
        <f t="shared" si="260"/>
        <v>+</v>
      </c>
      <c r="X559" s="30">
        <f>IF($D559&lt;=2025,VstupniParametry_SKRYT!$D$9,"")</f>
        <v>1.7999999999999999E-2</v>
      </c>
      <c r="Y559" s="28" t="str">
        <f t="shared" si="261"/>
        <v>)</v>
      </c>
      <c r="Z559" s="31">
        <f>IF(AND(D559&lt;2025,2025&lt;=Zisk!$D$10),1,IF(D559=2025,0,""))</f>
        <v>1</v>
      </c>
      <c r="AA559" s="32" t="str">
        <f>IF(AND($D559&lt;=2025,Zisk!$D$10&gt;=2026),"x","")</f>
        <v/>
      </c>
      <c r="AB559" s="28" t="str">
        <f>IF(AND($D559&lt;=2026,Zisk!$D$10&gt;=2026),"(","")</f>
        <v/>
      </c>
      <c r="AC559" s="28" t="str">
        <f>IF(AND($D559&lt;=2026,Zisk!$D$10&gt;=2026),"1","")</f>
        <v/>
      </c>
      <c r="AD559" s="28" t="str">
        <f>IF(AND($D559&lt;=2026,Zisk!$D$10&gt;=2026),"+","")</f>
        <v/>
      </c>
      <c r="AE559" s="30" t="str">
        <f>IF(AND($D559&lt;=2026,Zisk!$D$10&gt;=2026),VstupniParametry_SKRYT!$D$10,"")</f>
        <v/>
      </c>
      <c r="AF559" s="28" t="str">
        <f>IF(AND($D559&lt;=2026,Zisk!$D$10&gt;=2026),")","")</f>
        <v/>
      </c>
      <c r="AG559" s="31" t="str">
        <f>IF(AND(D559&lt;2026,2026&lt;=Zisk!$D$10),1,IF(D559=2026,0,""))</f>
        <v/>
      </c>
      <c r="AH559" s="32" t="str">
        <f>IF(AND($D559&lt;=2026,Zisk!$D$10&gt;=2027),"x","")</f>
        <v/>
      </c>
      <c r="AI559" s="28" t="str">
        <f>IF(AND($D559&lt;=2027,Zisk!$D$10&gt;=2027),"(","")</f>
        <v/>
      </c>
      <c r="AJ559" s="28" t="str">
        <f>IF(AND($D559&lt;=2027,Zisk!$D$10&gt;=2027),"1","")</f>
        <v/>
      </c>
      <c r="AK559" s="28" t="str">
        <f>IF(AND($D559&lt;=2027,Zisk!$D$10&gt;=2027),"+","")</f>
        <v/>
      </c>
      <c r="AL559" s="30" t="str">
        <f>IF(AND($D559&lt;=2027,Zisk!$D$10&gt;=2027),VstupniParametry_SKRYT!$D$11,"")</f>
        <v/>
      </c>
      <c r="AM559" s="28" t="str">
        <f>IF(AND($D559&lt;=2027,Zisk!$D$10&gt;=2027),")","")</f>
        <v/>
      </c>
      <c r="AN559" s="31" t="str">
        <f>IF(AND(D559&lt;2027,2027&lt;=Zisk!$D$10),1,IF(D559=2027,0,""))</f>
        <v/>
      </c>
      <c r="AO559" s="32" t="str">
        <f>IF(AND($D559&lt;=2027,Zisk!$D$10&gt;=2028),"x","")</f>
        <v/>
      </c>
      <c r="AP559" s="28" t="str">
        <f>IF(AND($D559&lt;=2028,Zisk!$D$10&gt;=2028),"(","")</f>
        <v/>
      </c>
      <c r="AQ559" s="28" t="str">
        <f>IF(AND($D559&lt;=2028,Zisk!$D$10&gt;=2028),"1","")</f>
        <v/>
      </c>
      <c r="AR559" s="28" t="str">
        <f>IF(AND($D559&lt;=2028,Zisk!$D$10&gt;=2028),"+","")</f>
        <v/>
      </c>
      <c r="AS559" s="30" t="str">
        <f>IF(AND($D559&lt;=2028,Zisk!$D$10&gt;=2028),VstupniParametry_SKRYT!$D$12,"")</f>
        <v/>
      </c>
      <c r="AT559" s="28" t="str">
        <f>IF(AND($D559&lt;=2028,Zisk!$D$10&gt;=2028),")","")</f>
        <v/>
      </c>
      <c r="AU559" s="31" t="str">
        <f>IF(AND(D559&lt;2028,2028&lt;=Zisk!$D$10),1,IF(D559=2028,0,""))</f>
        <v/>
      </c>
      <c r="AV559" s="32" t="str">
        <f>IF(AND($D559&lt;=2028,Zisk!$D$10&gt;=2029),"x","")</f>
        <v/>
      </c>
      <c r="AW559" s="28" t="str">
        <f>IF(AND($D559&lt;=2029,Zisk!$D$10&gt;=2029),"(","")</f>
        <v/>
      </c>
      <c r="AX559" s="28" t="str">
        <f>IF(AND($D559&lt;=2029,Zisk!$D$10&gt;=2029),"1","")</f>
        <v/>
      </c>
      <c r="AY559" s="28" t="str">
        <f>IF(AND($D559&lt;=2029,Zisk!$D$10&gt;=2029),"+","")</f>
        <v/>
      </c>
      <c r="AZ559" s="30" t="str">
        <f>IF(AND($D559&lt;=2029,Zisk!$D$10&gt;=2029),VstupniParametry_SKRYT!$D$13,"")</f>
        <v/>
      </c>
      <c r="BA559" s="28" t="str">
        <f>IF(AND($D559&lt;=2029,Zisk!$D$10&gt;=2029),")","")</f>
        <v/>
      </c>
      <c r="BB559" s="31" t="str">
        <f>IF(AND(D559&lt;2029,2029&lt;=Zisk!$D$10),1,IF(D559=2029,0,""))</f>
        <v/>
      </c>
      <c r="BC559" s="32" t="str">
        <f>IF(AND($D559&lt;=2029,Zisk!$D$10&gt;=2030),"x","")</f>
        <v/>
      </c>
      <c r="BD559" s="28" t="str">
        <f>IF(AND($D559&lt;=2030,Zisk!$D$10&gt;=2030),"(","")</f>
        <v/>
      </c>
      <c r="BE559" s="28" t="str">
        <f>IF(AND($D559&lt;=2030,Zisk!$D$10&gt;=2030),"1","")</f>
        <v/>
      </c>
      <c r="BF559" s="28" t="str">
        <f>IF(AND($D559&lt;=2030,Zisk!$D$10&gt;=2030),"+","")</f>
        <v/>
      </c>
      <c r="BG559" s="30" t="str">
        <f>IF(AND($D559&lt;=2030,Zisk!$D$10&gt;=2030),VstupniParametry_SKRYT!$D$14,"")</f>
        <v/>
      </c>
      <c r="BH559" s="28" t="str">
        <f>IF(AND($D559&lt;=2030,Zisk!$D$10&gt;=2030),")","")</f>
        <v/>
      </c>
      <c r="BI559" s="31" t="str">
        <f>IF(AND(D559&lt;2030,2030&lt;=Zisk!$D$10),1,IF(D559=2030,0,""))</f>
        <v/>
      </c>
      <c r="BJ559" s="33" t="s">
        <v>32</v>
      </c>
      <c r="BK559" s="30">
        <f t="shared" si="274"/>
        <v>1</v>
      </c>
      <c r="BL559" s="28" t="str">
        <f t="shared" si="275"/>
        <v>x</v>
      </c>
      <c r="BM559" s="34">
        <f t="shared" si="276"/>
        <v>1</v>
      </c>
      <c r="BN559" s="30" t="str">
        <f t="shared" si="277"/>
        <v>x</v>
      </c>
      <c r="BO559" s="34">
        <f t="shared" si="262"/>
        <v>1.018</v>
      </c>
      <c r="BP559" s="34" t="str">
        <f t="shared" si="263"/>
        <v/>
      </c>
      <c r="BQ559" s="34" t="str">
        <f t="shared" si="264"/>
        <v/>
      </c>
      <c r="BR559" s="34" t="str">
        <f t="shared" si="265"/>
        <v/>
      </c>
      <c r="BS559" s="34" t="str">
        <f t="shared" si="266"/>
        <v/>
      </c>
      <c r="BT559" s="34" t="str">
        <f t="shared" si="267"/>
        <v/>
      </c>
      <c r="BU559" s="34" t="str">
        <f t="shared" si="268"/>
        <v/>
      </c>
      <c r="BV559" s="34" t="str">
        <f t="shared" si="269"/>
        <v/>
      </c>
      <c r="BW559" s="34" t="str">
        <f t="shared" si="270"/>
        <v/>
      </c>
      <c r="BX559" s="34" t="str">
        <f t="shared" si="271"/>
        <v/>
      </c>
      <c r="BY559" s="34" t="str">
        <f t="shared" si="272"/>
        <v/>
      </c>
      <c r="BZ559" s="33" t="s">
        <v>32</v>
      </c>
      <c r="CA559" s="34">
        <f t="shared" si="273"/>
        <v>1.018</v>
      </c>
      <c r="CB559" s="28"/>
      <c r="CC559" s="29">
        <f>IF(D559&gt;Zisk!$D$10,"",E559*CA559)</f>
        <v>0</v>
      </c>
    </row>
    <row r="560" spans="2:81" x14ac:dyDescent="0.2">
      <c r="B560" s="35" t="str">
        <f>Zisk!B571</f>
        <v/>
      </c>
      <c r="C560" s="35">
        <f>Zisk!C571</f>
        <v>0</v>
      </c>
      <c r="D560" s="35">
        <f>Zisk!E571</f>
        <v>0</v>
      </c>
      <c r="E560" s="36">
        <f>Zisk!D571</f>
        <v>0</v>
      </c>
      <c r="F560" s="36"/>
      <c r="G560" s="35" t="str">
        <f t="shared" si="248"/>
        <v>(</v>
      </c>
      <c r="H560" s="35" t="str">
        <f t="shared" si="249"/>
        <v>1</v>
      </c>
      <c r="I560" s="35" t="str">
        <f t="shared" si="250"/>
        <v>+</v>
      </c>
      <c r="J560" s="37">
        <f>IF($D560&lt;=2021,VstupniParametry_SKRYT!$D$5,"")</f>
        <v>0.02</v>
      </c>
      <c r="K560" s="35" t="str">
        <f t="shared" si="251"/>
        <v>)</v>
      </c>
      <c r="L560" s="38">
        <f>IF($D560&lt;=2021,COUNTIF(Vypocet_SKRYT!T557:AS557,"&gt;=1"),"")</f>
        <v>0</v>
      </c>
      <c r="M560" s="39" t="str">
        <f t="shared" si="252"/>
        <v>x</v>
      </c>
      <c r="N560" s="35" t="str">
        <f t="shared" si="253"/>
        <v>(</v>
      </c>
      <c r="O560" s="35" t="str">
        <f t="shared" si="254"/>
        <v>1</v>
      </c>
      <c r="P560" s="35" t="str">
        <f t="shared" si="255"/>
        <v>+</v>
      </c>
      <c r="Q560" s="37">
        <f>IF($D560&lt;=2024,VstupniParametry_SKRYT!$D$6,"")</f>
        <v>0.06</v>
      </c>
      <c r="R560" s="35" t="str">
        <f t="shared" si="256"/>
        <v>)</v>
      </c>
      <c r="S560" s="38">
        <f>IF($D560&lt;=2024,COUNTIFS(Vypocet_SKRYT!AT557:AV557,"&gt;=1"),"")</f>
        <v>0</v>
      </c>
      <c r="T560" s="39" t="str">
        <f t="shared" si="257"/>
        <v>x</v>
      </c>
      <c r="U560" s="35" t="str">
        <f t="shared" si="258"/>
        <v>(</v>
      </c>
      <c r="V560" s="35" t="str">
        <f t="shared" si="259"/>
        <v>1</v>
      </c>
      <c r="W560" s="35" t="str">
        <f t="shared" si="260"/>
        <v>+</v>
      </c>
      <c r="X560" s="37">
        <f>IF($D560&lt;=2025,VstupniParametry_SKRYT!$D$9,"")</f>
        <v>1.7999999999999999E-2</v>
      </c>
      <c r="Y560" s="35" t="str">
        <f t="shared" si="261"/>
        <v>)</v>
      </c>
      <c r="Z560" s="38">
        <f>IF(AND(D560&lt;2025,2025&lt;=Zisk!$D$10),1,IF(D560=2025,0,""))</f>
        <v>1</v>
      </c>
      <c r="AA560" s="39" t="str">
        <f>IF(AND($D560&lt;=2025,Zisk!$D$10&gt;=2026),"x","")</f>
        <v/>
      </c>
      <c r="AB560" s="35" t="str">
        <f>IF(AND($D560&lt;=2026,Zisk!$D$10&gt;=2026),"(","")</f>
        <v/>
      </c>
      <c r="AC560" s="35" t="str">
        <f>IF(AND($D560&lt;=2026,Zisk!$D$10&gt;=2026),"1","")</f>
        <v/>
      </c>
      <c r="AD560" s="35" t="str">
        <f>IF(AND($D560&lt;=2026,Zisk!$D$10&gt;=2026),"+","")</f>
        <v/>
      </c>
      <c r="AE560" s="37" t="str">
        <f>IF(AND($D560&lt;=2026,Zisk!$D$10&gt;=2026),VstupniParametry_SKRYT!$D$10,"")</f>
        <v/>
      </c>
      <c r="AF560" s="35" t="str">
        <f>IF(AND($D560&lt;=2026,Zisk!$D$10&gt;=2026),")","")</f>
        <v/>
      </c>
      <c r="AG560" s="38" t="str">
        <f>IF(AND(D560&lt;2026,2026&lt;=Zisk!$D$10),1,IF(D560=2026,0,""))</f>
        <v/>
      </c>
      <c r="AH560" s="39" t="str">
        <f>IF(AND($D560&lt;=2026,Zisk!$D$10&gt;=2027),"x","")</f>
        <v/>
      </c>
      <c r="AI560" s="35" t="str">
        <f>IF(AND($D560&lt;=2027,Zisk!$D$10&gt;=2027),"(","")</f>
        <v/>
      </c>
      <c r="AJ560" s="35" t="str">
        <f>IF(AND($D560&lt;=2027,Zisk!$D$10&gt;=2027),"1","")</f>
        <v/>
      </c>
      <c r="AK560" s="35" t="str">
        <f>IF(AND($D560&lt;=2027,Zisk!$D$10&gt;=2027),"+","")</f>
        <v/>
      </c>
      <c r="AL560" s="37" t="str">
        <f>IF(AND($D560&lt;=2027,Zisk!$D$10&gt;=2027),VstupniParametry_SKRYT!$D$11,"")</f>
        <v/>
      </c>
      <c r="AM560" s="35" t="str">
        <f>IF(AND($D560&lt;=2027,Zisk!$D$10&gt;=2027),")","")</f>
        <v/>
      </c>
      <c r="AN560" s="38" t="str">
        <f>IF(AND(D560&lt;2027,2027&lt;=Zisk!$D$10),1,IF(D560=2027,0,""))</f>
        <v/>
      </c>
      <c r="AO560" s="39" t="str">
        <f>IF(AND($D560&lt;=2027,Zisk!$D$10&gt;=2028),"x","")</f>
        <v/>
      </c>
      <c r="AP560" s="35" t="str">
        <f>IF(AND($D560&lt;=2028,Zisk!$D$10&gt;=2028),"(","")</f>
        <v/>
      </c>
      <c r="AQ560" s="35" t="str">
        <f>IF(AND($D560&lt;=2028,Zisk!$D$10&gt;=2028),"1","")</f>
        <v/>
      </c>
      <c r="AR560" s="35" t="str">
        <f>IF(AND($D560&lt;=2028,Zisk!$D$10&gt;=2028),"+","")</f>
        <v/>
      </c>
      <c r="AS560" s="37" t="str">
        <f>IF(AND($D560&lt;=2028,Zisk!$D$10&gt;=2028),VstupniParametry_SKRYT!$D$12,"")</f>
        <v/>
      </c>
      <c r="AT560" s="35" t="str">
        <f>IF(AND($D560&lt;=2028,Zisk!$D$10&gt;=2028),")","")</f>
        <v/>
      </c>
      <c r="AU560" s="38" t="str">
        <f>IF(AND(D560&lt;2028,2028&lt;=Zisk!$D$10),1,IF(D560=2028,0,""))</f>
        <v/>
      </c>
      <c r="AV560" s="39" t="str">
        <f>IF(AND($D560&lt;=2028,Zisk!$D$10&gt;=2029),"x","")</f>
        <v/>
      </c>
      <c r="AW560" s="35" t="str">
        <f>IF(AND($D560&lt;=2029,Zisk!$D$10&gt;=2029),"(","")</f>
        <v/>
      </c>
      <c r="AX560" s="35" t="str">
        <f>IF(AND($D560&lt;=2029,Zisk!$D$10&gt;=2029),"1","")</f>
        <v/>
      </c>
      <c r="AY560" s="35" t="str">
        <f>IF(AND($D560&lt;=2029,Zisk!$D$10&gt;=2029),"+","")</f>
        <v/>
      </c>
      <c r="AZ560" s="37" t="str">
        <f>IF(AND($D560&lt;=2029,Zisk!$D$10&gt;=2029),VstupniParametry_SKRYT!$D$13,"")</f>
        <v/>
      </c>
      <c r="BA560" s="35" t="str">
        <f>IF(AND($D560&lt;=2029,Zisk!$D$10&gt;=2029),")","")</f>
        <v/>
      </c>
      <c r="BB560" s="38" t="str">
        <f>IF(AND(D560&lt;2029,2029&lt;=Zisk!$D$10),1,IF(D560=2029,0,""))</f>
        <v/>
      </c>
      <c r="BC560" s="39" t="str">
        <f>IF(AND($D560&lt;=2029,Zisk!$D$10&gt;=2030),"x","")</f>
        <v/>
      </c>
      <c r="BD560" s="35" t="str">
        <f>IF(AND($D560&lt;=2030,Zisk!$D$10&gt;=2030),"(","")</f>
        <v/>
      </c>
      <c r="BE560" s="35" t="str">
        <f>IF(AND($D560&lt;=2030,Zisk!$D$10&gt;=2030),"1","")</f>
        <v/>
      </c>
      <c r="BF560" s="35" t="str">
        <f>IF(AND($D560&lt;=2030,Zisk!$D$10&gt;=2030),"+","")</f>
        <v/>
      </c>
      <c r="BG560" s="37" t="str">
        <f>IF(AND($D560&lt;=2030,Zisk!$D$10&gt;=2030),VstupniParametry_SKRYT!$D$14,"")</f>
        <v/>
      </c>
      <c r="BH560" s="35" t="str">
        <f>IF(AND($D560&lt;=2030,Zisk!$D$10&gt;=2030),")","")</f>
        <v/>
      </c>
      <c r="BI560" s="38" t="str">
        <f>IF(AND(D560&lt;2030,2030&lt;=Zisk!$D$10),1,IF(D560=2030,0,""))</f>
        <v/>
      </c>
      <c r="BJ560" s="40" t="s">
        <v>32</v>
      </c>
      <c r="BK560" s="37">
        <f t="shared" si="274"/>
        <v>1</v>
      </c>
      <c r="BL560" s="35" t="str">
        <f t="shared" si="275"/>
        <v>x</v>
      </c>
      <c r="BM560" s="41">
        <f t="shared" si="276"/>
        <v>1</v>
      </c>
      <c r="BN560" s="37" t="str">
        <f t="shared" si="277"/>
        <v>x</v>
      </c>
      <c r="BO560" s="41">
        <f t="shared" si="262"/>
        <v>1.018</v>
      </c>
      <c r="BP560" s="41" t="str">
        <f t="shared" si="263"/>
        <v/>
      </c>
      <c r="BQ560" s="41" t="str">
        <f t="shared" si="264"/>
        <v/>
      </c>
      <c r="BR560" s="41" t="str">
        <f t="shared" si="265"/>
        <v/>
      </c>
      <c r="BS560" s="41" t="str">
        <f t="shared" si="266"/>
        <v/>
      </c>
      <c r="BT560" s="41" t="str">
        <f t="shared" si="267"/>
        <v/>
      </c>
      <c r="BU560" s="41" t="str">
        <f t="shared" si="268"/>
        <v/>
      </c>
      <c r="BV560" s="41" t="str">
        <f t="shared" si="269"/>
        <v/>
      </c>
      <c r="BW560" s="41" t="str">
        <f t="shared" si="270"/>
        <v/>
      </c>
      <c r="BX560" s="41" t="str">
        <f t="shared" si="271"/>
        <v/>
      </c>
      <c r="BY560" s="41" t="str">
        <f t="shared" si="272"/>
        <v/>
      </c>
      <c r="BZ560" s="40" t="s">
        <v>32</v>
      </c>
      <c r="CA560" s="41">
        <f t="shared" si="273"/>
        <v>1.018</v>
      </c>
      <c r="CB560" s="35"/>
      <c r="CC560" s="36">
        <f>IF(D560&gt;Zisk!$D$10,"",E560*CA560)</f>
        <v>0</v>
      </c>
    </row>
    <row r="561" spans="2:81" x14ac:dyDescent="0.2">
      <c r="B561" s="28" t="str">
        <f>Zisk!B572</f>
        <v/>
      </c>
      <c r="C561" s="28">
        <f>Zisk!C572</f>
        <v>0</v>
      </c>
      <c r="D561" s="28">
        <f>Zisk!E572</f>
        <v>0</v>
      </c>
      <c r="E561" s="29">
        <f>Zisk!D572</f>
        <v>0</v>
      </c>
      <c r="F561" s="29"/>
      <c r="G561" s="28" t="str">
        <f t="shared" si="248"/>
        <v>(</v>
      </c>
      <c r="H561" s="28" t="str">
        <f t="shared" si="249"/>
        <v>1</v>
      </c>
      <c r="I561" s="28" t="str">
        <f t="shared" si="250"/>
        <v>+</v>
      </c>
      <c r="J561" s="30">
        <f>IF($D561&lt;=2021,VstupniParametry_SKRYT!$D$5,"")</f>
        <v>0.02</v>
      </c>
      <c r="K561" s="28" t="str">
        <f t="shared" si="251"/>
        <v>)</v>
      </c>
      <c r="L561" s="31">
        <f>IF($D561&lt;=2021,COUNTIF(Vypocet_SKRYT!T558:AS558,"&gt;=1"),"")</f>
        <v>0</v>
      </c>
      <c r="M561" s="32" t="str">
        <f t="shared" si="252"/>
        <v>x</v>
      </c>
      <c r="N561" s="28" t="str">
        <f t="shared" si="253"/>
        <v>(</v>
      </c>
      <c r="O561" s="28" t="str">
        <f t="shared" si="254"/>
        <v>1</v>
      </c>
      <c r="P561" s="28" t="str">
        <f t="shared" si="255"/>
        <v>+</v>
      </c>
      <c r="Q561" s="30">
        <f>IF($D561&lt;=2024,VstupniParametry_SKRYT!$D$6,"")</f>
        <v>0.06</v>
      </c>
      <c r="R561" s="28" t="str">
        <f t="shared" si="256"/>
        <v>)</v>
      </c>
      <c r="S561" s="31">
        <f>IF($D561&lt;=2024,COUNTIFS(Vypocet_SKRYT!AT558:AV558,"&gt;=1"),"")</f>
        <v>0</v>
      </c>
      <c r="T561" s="32" t="str">
        <f t="shared" si="257"/>
        <v>x</v>
      </c>
      <c r="U561" s="28" t="str">
        <f t="shared" si="258"/>
        <v>(</v>
      </c>
      <c r="V561" s="28" t="str">
        <f t="shared" si="259"/>
        <v>1</v>
      </c>
      <c r="W561" s="28" t="str">
        <f t="shared" si="260"/>
        <v>+</v>
      </c>
      <c r="X561" s="30">
        <f>IF($D561&lt;=2025,VstupniParametry_SKRYT!$D$9,"")</f>
        <v>1.7999999999999999E-2</v>
      </c>
      <c r="Y561" s="28" t="str">
        <f t="shared" si="261"/>
        <v>)</v>
      </c>
      <c r="Z561" s="31">
        <f>IF(AND(D561&lt;2025,2025&lt;=Zisk!$D$10),1,IF(D561=2025,0,""))</f>
        <v>1</v>
      </c>
      <c r="AA561" s="32" t="str">
        <f>IF(AND($D561&lt;=2025,Zisk!$D$10&gt;=2026),"x","")</f>
        <v/>
      </c>
      <c r="AB561" s="28" t="str">
        <f>IF(AND($D561&lt;=2026,Zisk!$D$10&gt;=2026),"(","")</f>
        <v/>
      </c>
      <c r="AC561" s="28" t="str">
        <f>IF(AND($D561&lt;=2026,Zisk!$D$10&gt;=2026),"1","")</f>
        <v/>
      </c>
      <c r="AD561" s="28" t="str">
        <f>IF(AND($D561&lt;=2026,Zisk!$D$10&gt;=2026),"+","")</f>
        <v/>
      </c>
      <c r="AE561" s="30" t="str">
        <f>IF(AND($D561&lt;=2026,Zisk!$D$10&gt;=2026),VstupniParametry_SKRYT!$D$10,"")</f>
        <v/>
      </c>
      <c r="AF561" s="28" t="str">
        <f>IF(AND($D561&lt;=2026,Zisk!$D$10&gt;=2026),")","")</f>
        <v/>
      </c>
      <c r="AG561" s="31" t="str">
        <f>IF(AND(D561&lt;2026,2026&lt;=Zisk!$D$10),1,IF(D561=2026,0,""))</f>
        <v/>
      </c>
      <c r="AH561" s="32" t="str">
        <f>IF(AND($D561&lt;=2026,Zisk!$D$10&gt;=2027),"x","")</f>
        <v/>
      </c>
      <c r="AI561" s="28" t="str">
        <f>IF(AND($D561&lt;=2027,Zisk!$D$10&gt;=2027),"(","")</f>
        <v/>
      </c>
      <c r="AJ561" s="28" t="str">
        <f>IF(AND($D561&lt;=2027,Zisk!$D$10&gt;=2027),"1","")</f>
        <v/>
      </c>
      <c r="AK561" s="28" t="str">
        <f>IF(AND($D561&lt;=2027,Zisk!$D$10&gt;=2027),"+","")</f>
        <v/>
      </c>
      <c r="AL561" s="30" t="str">
        <f>IF(AND($D561&lt;=2027,Zisk!$D$10&gt;=2027),VstupniParametry_SKRYT!$D$11,"")</f>
        <v/>
      </c>
      <c r="AM561" s="28" t="str">
        <f>IF(AND($D561&lt;=2027,Zisk!$D$10&gt;=2027),")","")</f>
        <v/>
      </c>
      <c r="AN561" s="31" t="str">
        <f>IF(AND(D561&lt;2027,2027&lt;=Zisk!$D$10),1,IF(D561=2027,0,""))</f>
        <v/>
      </c>
      <c r="AO561" s="32" t="str">
        <f>IF(AND($D561&lt;=2027,Zisk!$D$10&gt;=2028),"x","")</f>
        <v/>
      </c>
      <c r="AP561" s="28" t="str">
        <f>IF(AND($D561&lt;=2028,Zisk!$D$10&gt;=2028),"(","")</f>
        <v/>
      </c>
      <c r="AQ561" s="28" t="str">
        <f>IF(AND($D561&lt;=2028,Zisk!$D$10&gt;=2028),"1","")</f>
        <v/>
      </c>
      <c r="AR561" s="28" t="str">
        <f>IF(AND($D561&lt;=2028,Zisk!$D$10&gt;=2028),"+","")</f>
        <v/>
      </c>
      <c r="AS561" s="30" t="str">
        <f>IF(AND($D561&lt;=2028,Zisk!$D$10&gt;=2028),VstupniParametry_SKRYT!$D$12,"")</f>
        <v/>
      </c>
      <c r="AT561" s="28" t="str">
        <f>IF(AND($D561&lt;=2028,Zisk!$D$10&gt;=2028),")","")</f>
        <v/>
      </c>
      <c r="AU561" s="31" t="str">
        <f>IF(AND(D561&lt;2028,2028&lt;=Zisk!$D$10),1,IF(D561=2028,0,""))</f>
        <v/>
      </c>
      <c r="AV561" s="32" t="str">
        <f>IF(AND($D561&lt;=2028,Zisk!$D$10&gt;=2029),"x","")</f>
        <v/>
      </c>
      <c r="AW561" s="28" t="str">
        <f>IF(AND($D561&lt;=2029,Zisk!$D$10&gt;=2029),"(","")</f>
        <v/>
      </c>
      <c r="AX561" s="28" t="str">
        <f>IF(AND($D561&lt;=2029,Zisk!$D$10&gt;=2029),"1","")</f>
        <v/>
      </c>
      <c r="AY561" s="28" t="str">
        <f>IF(AND($D561&lt;=2029,Zisk!$D$10&gt;=2029),"+","")</f>
        <v/>
      </c>
      <c r="AZ561" s="30" t="str">
        <f>IF(AND($D561&lt;=2029,Zisk!$D$10&gt;=2029),VstupniParametry_SKRYT!$D$13,"")</f>
        <v/>
      </c>
      <c r="BA561" s="28" t="str">
        <f>IF(AND($D561&lt;=2029,Zisk!$D$10&gt;=2029),")","")</f>
        <v/>
      </c>
      <c r="BB561" s="31" t="str">
        <f>IF(AND(D561&lt;2029,2029&lt;=Zisk!$D$10),1,IF(D561=2029,0,""))</f>
        <v/>
      </c>
      <c r="BC561" s="32" t="str">
        <f>IF(AND($D561&lt;=2029,Zisk!$D$10&gt;=2030),"x","")</f>
        <v/>
      </c>
      <c r="BD561" s="28" t="str">
        <f>IF(AND($D561&lt;=2030,Zisk!$D$10&gt;=2030),"(","")</f>
        <v/>
      </c>
      <c r="BE561" s="28" t="str">
        <f>IF(AND($D561&lt;=2030,Zisk!$D$10&gt;=2030),"1","")</f>
        <v/>
      </c>
      <c r="BF561" s="28" t="str">
        <f>IF(AND($D561&lt;=2030,Zisk!$D$10&gt;=2030),"+","")</f>
        <v/>
      </c>
      <c r="BG561" s="30" t="str">
        <f>IF(AND($D561&lt;=2030,Zisk!$D$10&gt;=2030),VstupniParametry_SKRYT!$D$14,"")</f>
        <v/>
      </c>
      <c r="BH561" s="28" t="str">
        <f>IF(AND($D561&lt;=2030,Zisk!$D$10&gt;=2030),")","")</f>
        <v/>
      </c>
      <c r="BI561" s="31" t="str">
        <f>IF(AND(D561&lt;2030,2030&lt;=Zisk!$D$10),1,IF(D561=2030,0,""))</f>
        <v/>
      </c>
      <c r="BJ561" s="33" t="s">
        <v>32</v>
      </c>
      <c r="BK561" s="30">
        <f t="shared" si="274"/>
        <v>1</v>
      </c>
      <c r="BL561" s="28" t="str">
        <f t="shared" si="275"/>
        <v>x</v>
      </c>
      <c r="BM561" s="34">
        <f t="shared" si="276"/>
        <v>1</v>
      </c>
      <c r="BN561" s="30" t="str">
        <f t="shared" si="277"/>
        <v>x</v>
      </c>
      <c r="BO561" s="34">
        <f t="shared" si="262"/>
        <v>1.018</v>
      </c>
      <c r="BP561" s="34" t="str">
        <f t="shared" si="263"/>
        <v/>
      </c>
      <c r="BQ561" s="34" t="str">
        <f t="shared" si="264"/>
        <v/>
      </c>
      <c r="BR561" s="34" t="str">
        <f t="shared" si="265"/>
        <v/>
      </c>
      <c r="BS561" s="34" t="str">
        <f t="shared" si="266"/>
        <v/>
      </c>
      <c r="BT561" s="34" t="str">
        <f t="shared" si="267"/>
        <v/>
      </c>
      <c r="BU561" s="34" t="str">
        <f t="shared" si="268"/>
        <v/>
      </c>
      <c r="BV561" s="34" t="str">
        <f t="shared" si="269"/>
        <v/>
      </c>
      <c r="BW561" s="34" t="str">
        <f t="shared" si="270"/>
        <v/>
      </c>
      <c r="BX561" s="34" t="str">
        <f t="shared" si="271"/>
        <v/>
      </c>
      <c r="BY561" s="34" t="str">
        <f t="shared" si="272"/>
        <v/>
      </c>
      <c r="BZ561" s="33" t="s">
        <v>32</v>
      </c>
      <c r="CA561" s="34">
        <f t="shared" si="273"/>
        <v>1.018</v>
      </c>
      <c r="CB561" s="28"/>
      <c r="CC561" s="29">
        <f>IF(D561&gt;Zisk!$D$10,"",E561*CA561)</f>
        <v>0</v>
      </c>
    </row>
    <row r="562" spans="2:81" x14ac:dyDescent="0.2">
      <c r="B562" s="35" t="str">
        <f>Zisk!B573</f>
        <v/>
      </c>
      <c r="C562" s="35">
        <f>Zisk!C573</f>
        <v>0</v>
      </c>
      <c r="D562" s="35">
        <f>Zisk!E573</f>
        <v>0</v>
      </c>
      <c r="E562" s="36">
        <f>Zisk!D573</f>
        <v>0</v>
      </c>
      <c r="F562" s="36"/>
      <c r="G562" s="35" t="str">
        <f t="shared" si="248"/>
        <v>(</v>
      </c>
      <c r="H562" s="35" t="str">
        <f t="shared" si="249"/>
        <v>1</v>
      </c>
      <c r="I562" s="35" t="str">
        <f t="shared" si="250"/>
        <v>+</v>
      </c>
      <c r="J562" s="37">
        <f>IF($D562&lt;=2021,VstupniParametry_SKRYT!$D$5,"")</f>
        <v>0.02</v>
      </c>
      <c r="K562" s="35" t="str">
        <f t="shared" si="251"/>
        <v>)</v>
      </c>
      <c r="L562" s="38">
        <f>IF($D562&lt;=2021,COUNTIF(Vypocet_SKRYT!T559:AS559,"&gt;=1"),"")</f>
        <v>0</v>
      </c>
      <c r="M562" s="39" t="str">
        <f t="shared" si="252"/>
        <v>x</v>
      </c>
      <c r="N562" s="35" t="str">
        <f t="shared" si="253"/>
        <v>(</v>
      </c>
      <c r="O562" s="35" t="str">
        <f t="shared" si="254"/>
        <v>1</v>
      </c>
      <c r="P562" s="35" t="str">
        <f t="shared" si="255"/>
        <v>+</v>
      </c>
      <c r="Q562" s="37">
        <f>IF($D562&lt;=2024,VstupniParametry_SKRYT!$D$6,"")</f>
        <v>0.06</v>
      </c>
      <c r="R562" s="35" t="str">
        <f t="shared" si="256"/>
        <v>)</v>
      </c>
      <c r="S562" s="38">
        <f>IF($D562&lt;=2024,COUNTIFS(Vypocet_SKRYT!AT559:AV559,"&gt;=1"),"")</f>
        <v>0</v>
      </c>
      <c r="T562" s="39" t="str">
        <f t="shared" si="257"/>
        <v>x</v>
      </c>
      <c r="U562" s="35" t="str">
        <f t="shared" si="258"/>
        <v>(</v>
      </c>
      <c r="V562" s="35" t="str">
        <f t="shared" si="259"/>
        <v>1</v>
      </c>
      <c r="W562" s="35" t="str">
        <f t="shared" si="260"/>
        <v>+</v>
      </c>
      <c r="X562" s="37">
        <f>IF($D562&lt;=2025,VstupniParametry_SKRYT!$D$9,"")</f>
        <v>1.7999999999999999E-2</v>
      </c>
      <c r="Y562" s="35" t="str">
        <f t="shared" si="261"/>
        <v>)</v>
      </c>
      <c r="Z562" s="38">
        <f>IF(AND(D562&lt;2025,2025&lt;=Zisk!$D$10),1,IF(D562=2025,0,""))</f>
        <v>1</v>
      </c>
      <c r="AA562" s="39" t="str">
        <f>IF(AND($D562&lt;=2025,Zisk!$D$10&gt;=2026),"x","")</f>
        <v/>
      </c>
      <c r="AB562" s="35" t="str">
        <f>IF(AND($D562&lt;=2026,Zisk!$D$10&gt;=2026),"(","")</f>
        <v/>
      </c>
      <c r="AC562" s="35" t="str">
        <f>IF(AND($D562&lt;=2026,Zisk!$D$10&gt;=2026),"1","")</f>
        <v/>
      </c>
      <c r="AD562" s="35" t="str">
        <f>IF(AND($D562&lt;=2026,Zisk!$D$10&gt;=2026),"+","")</f>
        <v/>
      </c>
      <c r="AE562" s="37" t="str">
        <f>IF(AND($D562&lt;=2026,Zisk!$D$10&gt;=2026),VstupniParametry_SKRYT!$D$10,"")</f>
        <v/>
      </c>
      <c r="AF562" s="35" t="str">
        <f>IF(AND($D562&lt;=2026,Zisk!$D$10&gt;=2026),")","")</f>
        <v/>
      </c>
      <c r="AG562" s="38" t="str">
        <f>IF(AND(D562&lt;2026,2026&lt;=Zisk!$D$10),1,IF(D562=2026,0,""))</f>
        <v/>
      </c>
      <c r="AH562" s="39" t="str">
        <f>IF(AND($D562&lt;=2026,Zisk!$D$10&gt;=2027),"x","")</f>
        <v/>
      </c>
      <c r="AI562" s="35" t="str">
        <f>IF(AND($D562&lt;=2027,Zisk!$D$10&gt;=2027),"(","")</f>
        <v/>
      </c>
      <c r="AJ562" s="35" t="str">
        <f>IF(AND($D562&lt;=2027,Zisk!$D$10&gt;=2027),"1","")</f>
        <v/>
      </c>
      <c r="AK562" s="35" t="str">
        <f>IF(AND($D562&lt;=2027,Zisk!$D$10&gt;=2027),"+","")</f>
        <v/>
      </c>
      <c r="AL562" s="37" t="str">
        <f>IF(AND($D562&lt;=2027,Zisk!$D$10&gt;=2027),VstupniParametry_SKRYT!$D$11,"")</f>
        <v/>
      </c>
      <c r="AM562" s="35" t="str">
        <f>IF(AND($D562&lt;=2027,Zisk!$D$10&gt;=2027),")","")</f>
        <v/>
      </c>
      <c r="AN562" s="38" t="str">
        <f>IF(AND(D562&lt;2027,2027&lt;=Zisk!$D$10),1,IF(D562=2027,0,""))</f>
        <v/>
      </c>
      <c r="AO562" s="39" t="str">
        <f>IF(AND($D562&lt;=2027,Zisk!$D$10&gt;=2028),"x","")</f>
        <v/>
      </c>
      <c r="AP562" s="35" t="str">
        <f>IF(AND($D562&lt;=2028,Zisk!$D$10&gt;=2028),"(","")</f>
        <v/>
      </c>
      <c r="AQ562" s="35" t="str">
        <f>IF(AND($D562&lt;=2028,Zisk!$D$10&gt;=2028),"1","")</f>
        <v/>
      </c>
      <c r="AR562" s="35" t="str">
        <f>IF(AND($D562&lt;=2028,Zisk!$D$10&gt;=2028),"+","")</f>
        <v/>
      </c>
      <c r="AS562" s="37" t="str">
        <f>IF(AND($D562&lt;=2028,Zisk!$D$10&gt;=2028),VstupniParametry_SKRYT!$D$12,"")</f>
        <v/>
      </c>
      <c r="AT562" s="35" t="str">
        <f>IF(AND($D562&lt;=2028,Zisk!$D$10&gt;=2028),")","")</f>
        <v/>
      </c>
      <c r="AU562" s="38" t="str">
        <f>IF(AND(D562&lt;2028,2028&lt;=Zisk!$D$10),1,IF(D562=2028,0,""))</f>
        <v/>
      </c>
      <c r="AV562" s="39" t="str">
        <f>IF(AND($D562&lt;=2028,Zisk!$D$10&gt;=2029),"x","")</f>
        <v/>
      </c>
      <c r="AW562" s="35" t="str">
        <f>IF(AND($D562&lt;=2029,Zisk!$D$10&gt;=2029),"(","")</f>
        <v/>
      </c>
      <c r="AX562" s="35" t="str">
        <f>IF(AND($D562&lt;=2029,Zisk!$D$10&gt;=2029),"1","")</f>
        <v/>
      </c>
      <c r="AY562" s="35" t="str">
        <f>IF(AND($D562&lt;=2029,Zisk!$D$10&gt;=2029),"+","")</f>
        <v/>
      </c>
      <c r="AZ562" s="37" t="str">
        <f>IF(AND($D562&lt;=2029,Zisk!$D$10&gt;=2029),VstupniParametry_SKRYT!$D$13,"")</f>
        <v/>
      </c>
      <c r="BA562" s="35" t="str">
        <f>IF(AND($D562&lt;=2029,Zisk!$D$10&gt;=2029),")","")</f>
        <v/>
      </c>
      <c r="BB562" s="38" t="str">
        <f>IF(AND(D562&lt;2029,2029&lt;=Zisk!$D$10),1,IF(D562=2029,0,""))</f>
        <v/>
      </c>
      <c r="BC562" s="39" t="str">
        <f>IF(AND($D562&lt;=2029,Zisk!$D$10&gt;=2030),"x","")</f>
        <v/>
      </c>
      <c r="BD562" s="35" t="str">
        <f>IF(AND($D562&lt;=2030,Zisk!$D$10&gt;=2030),"(","")</f>
        <v/>
      </c>
      <c r="BE562" s="35" t="str">
        <f>IF(AND($D562&lt;=2030,Zisk!$D$10&gt;=2030),"1","")</f>
        <v/>
      </c>
      <c r="BF562" s="35" t="str">
        <f>IF(AND($D562&lt;=2030,Zisk!$D$10&gt;=2030),"+","")</f>
        <v/>
      </c>
      <c r="BG562" s="37" t="str">
        <f>IF(AND($D562&lt;=2030,Zisk!$D$10&gt;=2030),VstupniParametry_SKRYT!$D$14,"")</f>
        <v/>
      </c>
      <c r="BH562" s="35" t="str">
        <f>IF(AND($D562&lt;=2030,Zisk!$D$10&gt;=2030),")","")</f>
        <v/>
      </c>
      <c r="BI562" s="38" t="str">
        <f>IF(AND(D562&lt;2030,2030&lt;=Zisk!$D$10),1,IF(D562=2030,0,""))</f>
        <v/>
      </c>
      <c r="BJ562" s="40" t="s">
        <v>32</v>
      </c>
      <c r="BK562" s="37">
        <f t="shared" si="274"/>
        <v>1</v>
      </c>
      <c r="BL562" s="35" t="str">
        <f t="shared" si="275"/>
        <v>x</v>
      </c>
      <c r="BM562" s="41">
        <f t="shared" si="276"/>
        <v>1</v>
      </c>
      <c r="BN562" s="37" t="str">
        <f t="shared" si="277"/>
        <v>x</v>
      </c>
      <c r="BO562" s="41">
        <f t="shared" si="262"/>
        <v>1.018</v>
      </c>
      <c r="BP562" s="41" t="str">
        <f t="shared" si="263"/>
        <v/>
      </c>
      <c r="BQ562" s="41" t="str">
        <f t="shared" si="264"/>
        <v/>
      </c>
      <c r="BR562" s="41" t="str">
        <f t="shared" si="265"/>
        <v/>
      </c>
      <c r="BS562" s="41" t="str">
        <f t="shared" si="266"/>
        <v/>
      </c>
      <c r="BT562" s="41" t="str">
        <f t="shared" si="267"/>
        <v/>
      </c>
      <c r="BU562" s="41" t="str">
        <f t="shared" si="268"/>
        <v/>
      </c>
      <c r="BV562" s="41" t="str">
        <f t="shared" si="269"/>
        <v/>
      </c>
      <c r="BW562" s="41" t="str">
        <f t="shared" si="270"/>
        <v/>
      </c>
      <c r="BX562" s="41" t="str">
        <f t="shared" si="271"/>
        <v/>
      </c>
      <c r="BY562" s="41" t="str">
        <f t="shared" si="272"/>
        <v/>
      </c>
      <c r="BZ562" s="40" t="s">
        <v>32</v>
      </c>
      <c r="CA562" s="41">
        <f t="shared" si="273"/>
        <v>1.018</v>
      </c>
      <c r="CB562" s="35"/>
      <c r="CC562" s="36">
        <f>IF(D562&gt;Zisk!$D$10,"",E562*CA562)</f>
        <v>0</v>
      </c>
    </row>
    <row r="563" spans="2:81" x14ac:dyDescent="0.2">
      <c r="B563" s="28" t="str">
        <f>Zisk!B574</f>
        <v/>
      </c>
      <c r="C563" s="28">
        <f>Zisk!C574</f>
        <v>0</v>
      </c>
      <c r="D563" s="28">
        <f>Zisk!E574</f>
        <v>0</v>
      </c>
      <c r="E563" s="29">
        <f>Zisk!D574</f>
        <v>0</v>
      </c>
      <c r="F563" s="29"/>
      <c r="G563" s="28" t="str">
        <f t="shared" si="248"/>
        <v>(</v>
      </c>
      <c r="H563" s="28" t="str">
        <f t="shared" si="249"/>
        <v>1</v>
      </c>
      <c r="I563" s="28" t="str">
        <f t="shared" si="250"/>
        <v>+</v>
      </c>
      <c r="J563" s="30">
        <f>IF($D563&lt;=2021,VstupniParametry_SKRYT!$D$5,"")</f>
        <v>0.02</v>
      </c>
      <c r="K563" s="28" t="str">
        <f t="shared" si="251"/>
        <v>)</v>
      </c>
      <c r="L563" s="31">
        <f>IF($D563&lt;=2021,COUNTIF(Vypocet_SKRYT!T560:AS560,"&gt;=1"),"")</f>
        <v>0</v>
      </c>
      <c r="M563" s="32" t="str">
        <f t="shared" si="252"/>
        <v>x</v>
      </c>
      <c r="N563" s="28" t="str">
        <f t="shared" si="253"/>
        <v>(</v>
      </c>
      <c r="O563" s="28" t="str">
        <f t="shared" si="254"/>
        <v>1</v>
      </c>
      <c r="P563" s="28" t="str">
        <f t="shared" si="255"/>
        <v>+</v>
      </c>
      <c r="Q563" s="30">
        <f>IF($D563&lt;=2024,VstupniParametry_SKRYT!$D$6,"")</f>
        <v>0.06</v>
      </c>
      <c r="R563" s="28" t="str">
        <f t="shared" si="256"/>
        <v>)</v>
      </c>
      <c r="S563" s="31">
        <f>IF($D563&lt;=2024,COUNTIFS(Vypocet_SKRYT!AT560:AV560,"&gt;=1"),"")</f>
        <v>0</v>
      </c>
      <c r="T563" s="32" t="str">
        <f t="shared" si="257"/>
        <v>x</v>
      </c>
      <c r="U563" s="28" t="str">
        <f t="shared" si="258"/>
        <v>(</v>
      </c>
      <c r="V563" s="28" t="str">
        <f t="shared" si="259"/>
        <v>1</v>
      </c>
      <c r="W563" s="28" t="str">
        <f t="shared" si="260"/>
        <v>+</v>
      </c>
      <c r="X563" s="30">
        <f>IF($D563&lt;=2025,VstupniParametry_SKRYT!$D$9,"")</f>
        <v>1.7999999999999999E-2</v>
      </c>
      <c r="Y563" s="28" t="str">
        <f t="shared" si="261"/>
        <v>)</v>
      </c>
      <c r="Z563" s="31">
        <f>IF(AND(D563&lt;2025,2025&lt;=Zisk!$D$10),1,IF(D563=2025,0,""))</f>
        <v>1</v>
      </c>
      <c r="AA563" s="32" t="str">
        <f>IF(AND($D563&lt;=2025,Zisk!$D$10&gt;=2026),"x","")</f>
        <v/>
      </c>
      <c r="AB563" s="28" t="str">
        <f>IF(AND($D563&lt;=2026,Zisk!$D$10&gt;=2026),"(","")</f>
        <v/>
      </c>
      <c r="AC563" s="28" t="str">
        <f>IF(AND($D563&lt;=2026,Zisk!$D$10&gt;=2026),"1","")</f>
        <v/>
      </c>
      <c r="AD563" s="28" t="str">
        <f>IF(AND($D563&lt;=2026,Zisk!$D$10&gt;=2026),"+","")</f>
        <v/>
      </c>
      <c r="AE563" s="30" t="str">
        <f>IF(AND($D563&lt;=2026,Zisk!$D$10&gt;=2026),VstupniParametry_SKRYT!$D$10,"")</f>
        <v/>
      </c>
      <c r="AF563" s="28" t="str">
        <f>IF(AND($D563&lt;=2026,Zisk!$D$10&gt;=2026),")","")</f>
        <v/>
      </c>
      <c r="AG563" s="31" t="str">
        <f>IF(AND(D563&lt;2026,2026&lt;=Zisk!$D$10),1,IF(D563=2026,0,""))</f>
        <v/>
      </c>
      <c r="AH563" s="32" t="str">
        <f>IF(AND($D563&lt;=2026,Zisk!$D$10&gt;=2027),"x","")</f>
        <v/>
      </c>
      <c r="AI563" s="28" t="str">
        <f>IF(AND($D563&lt;=2027,Zisk!$D$10&gt;=2027),"(","")</f>
        <v/>
      </c>
      <c r="AJ563" s="28" t="str">
        <f>IF(AND($D563&lt;=2027,Zisk!$D$10&gt;=2027),"1","")</f>
        <v/>
      </c>
      <c r="AK563" s="28" t="str">
        <f>IF(AND($D563&lt;=2027,Zisk!$D$10&gt;=2027),"+","")</f>
        <v/>
      </c>
      <c r="AL563" s="30" t="str">
        <f>IF(AND($D563&lt;=2027,Zisk!$D$10&gt;=2027),VstupniParametry_SKRYT!$D$11,"")</f>
        <v/>
      </c>
      <c r="AM563" s="28" t="str">
        <f>IF(AND($D563&lt;=2027,Zisk!$D$10&gt;=2027),")","")</f>
        <v/>
      </c>
      <c r="AN563" s="31" t="str">
        <f>IF(AND(D563&lt;2027,2027&lt;=Zisk!$D$10),1,IF(D563=2027,0,""))</f>
        <v/>
      </c>
      <c r="AO563" s="32" t="str">
        <f>IF(AND($D563&lt;=2027,Zisk!$D$10&gt;=2028),"x","")</f>
        <v/>
      </c>
      <c r="AP563" s="28" t="str">
        <f>IF(AND($D563&lt;=2028,Zisk!$D$10&gt;=2028),"(","")</f>
        <v/>
      </c>
      <c r="AQ563" s="28" t="str">
        <f>IF(AND($D563&lt;=2028,Zisk!$D$10&gt;=2028),"1","")</f>
        <v/>
      </c>
      <c r="AR563" s="28" t="str">
        <f>IF(AND($D563&lt;=2028,Zisk!$D$10&gt;=2028),"+","")</f>
        <v/>
      </c>
      <c r="AS563" s="30" t="str">
        <f>IF(AND($D563&lt;=2028,Zisk!$D$10&gt;=2028),VstupniParametry_SKRYT!$D$12,"")</f>
        <v/>
      </c>
      <c r="AT563" s="28" t="str">
        <f>IF(AND($D563&lt;=2028,Zisk!$D$10&gt;=2028),")","")</f>
        <v/>
      </c>
      <c r="AU563" s="31" t="str">
        <f>IF(AND(D563&lt;2028,2028&lt;=Zisk!$D$10),1,IF(D563=2028,0,""))</f>
        <v/>
      </c>
      <c r="AV563" s="32" t="str">
        <f>IF(AND($D563&lt;=2028,Zisk!$D$10&gt;=2029),"x","")</f>
        <v/>
      </c>
      <c r="AW563" s="28" t="str">
        <f>IF(AND($D563&lt;=2029,Zisk!$D$10&gt;=2029),"(","")</f>
        <v/>
      </c>
      <c r="AX563" s="28" t="str">
        <f>IF(AND($D563&lt;=2029,Zisk!$D$10&gt;=2029),"1","")</f>
        <v/>
      </c>
      <c r="AY563" s="28" t="str">
        <f>IF(AND($D563&lt;=2029,Zisk!$D$10&gt;=2029),"+","")</f>
        <v/>
      </c>
      <c r="AZ563" s="30" t="str">
        <f>IF(AND($D563&lt;=2029,Zisk!$D$10&gt;=2029),VstupniParametry_SKRYT!$D$13,"")</f>
        <v/>
      </c>
      <c r="BA563" s="28" t="str">
        <f>IF(AND($D563&lt;=2029,Zisk!$D$10&gt;=2029),")","")</f>
        <v/>
      </c>
      <c r="BB563" s="31" t="str">
        <f>IF(AND(D563&lt;2029,2029&lt;=Zisk!$D$10),1,IF(D563=2029,0,""))</f>
        <v/>
      </c>
      <c r="BC563" s="32" t="str">
        <f>IF(AND($D563&lt;=2029,Zisk!$D$10&gt;=2030),"x","")</f>
        <v/>
      </c>
      <c r="BD563" s="28" t="str">
        <f>IF(AND($D563&lt;=2030,Zisk!$D$10&gt;=2030),"(","")</f>
        <v/>
      </c>
      <c r="BE563" s="28" t="str">
        <f>IF(AND($D563&lt;=2030,Zisk!$D$10&gt;=2030),"1","")</f>
        <v/>
      </c>
      <c r="BF563" s="28" t="str">
        <f>IF(AND($D563&lt;=2030,Zisk!$D$10&gt;=2030),"+","")</f>
        <v/>
      </c>
      <c r="BG563" s="30" t="str">
        <f>IF(AND($D563&lt;=2030,Zisk!$D$10&gt;=2030),VstupniParametry_SKRYT!$D$14,"")</f>
        <v/>
      </c>
      <c r="BH563" s="28" t="str">
        <f>IF(AND($D563&lt;=2030,Zisk!$D$10&gt;=2030),")","")</f>
        <v/>
      </c>
      <c r="BI563" s="31" t="str">
        <f>IF(AND(D563&lt;2030,2030&lt;=Zisk!$D$10),1,IF(D563=2030,0,""))</f>
        <v/>
      </c>
      <c r="BJ563" s="33" t="s">
        <v>32</v>
      </c>
      <c r="BK563" s="30">
        <f t="shared" si="274"/>
        <v>1</v>
      </c>
      <c r="BL563" s="28" t="str">
        <f t="shared" si="275"/>
        <v>x</v>
      </c>
      <c r="BM563" s="34">
        <f t="shared" si="276"/>
        <v>1</v>
      </c>
      <c r="BN563" s="30" t="str">
        <f t="shared" si="277"/>
        <v>x</v>
      </c>
      <c r="BO563" s="34">
        <f t="shared" si="262"/>
        <v>1.018</v>
      </c>
      <c r="BP563" s="34" t="str">
        <f t="shared" si="263"/>
        <v/>
      </c>
      <c r="BQ563" s="34" t="str">
        <f t="shared" si="264"/>
        <v/>
      </c>
      <c r="BR563" s="34" t="str">
        <f t="shared" si="265"/>
        <v/>
      </c>
      <c r="BS563" s="34" t="str">
        <f t="shared" si="266"/>
        <v/>
      </c>
      <c r="BT563" s="34" t="str">
        <f t="shared" si="267"/>
        <v/>
      </c>
      <c r="BU563" s="34" t="str">
        <f t="shared" si="268"/>
        <v/>
      </c>
      <c r="BV563" s="34" t="str">
        <f t="shared" si="269"/>
        <v/>
      </c>
      <c r="BW563" s="34" t="str">
        <f t="shared" si="270"/>
        <v/>
      </c>
      <c r="BX563" s="34" t="str">
        <f t="shared" si="271"/>
        <v/>
      </c>
      <c r="BY563" s="34" t="str">
        <f t="shared" si="272"/>
        <v/>
      </c>
      <c r="BZ563" s="33" t="s">
        <v>32</v>
      </c>
      <c r="CA563" s="34">
        <f t="shared" si="273"/>
        <v>1.018</v>
      </c>
      <c r="CB563" s="28"/>
      <c r="CC563" s="29">
        <f>IF(D563&gt;Zisk!$D$10,"",E563*CA563)</f>
        <v>0</v>
      </c>
    </row>
    <row r="564" spans="2:81" x14ac:dyDescent="0.2">
      <c r="B564" s="35" t="str">
        <f>Zisk!B575</f>
        <v/>
      </c>
      <c r="C564" s="35">
        <f>Zisk!C575</f>
        <v>0</v>
      </c>
      <c r="D564" s="35">
        <f>Zisk!E575</f>
        <v>0</v>
      </c>
      <c r="E564" s="36">
        <f>Zisk!D575</f>
        <v>0</v>
      </c>
      <c r="F564" s="36"/>
      <c r="G564" s="35" t="str">
        <f t="shared" si="248"/>
        <v>(</v>
      </c>
      <c r="H564" s="35" t="str">
        <f t="shared" si="249"/>
        <v>1</v>
      </c>
      <c r="I564" s="35" t="str">
        <f t="shared" si="250"/>
        <v>+</v>
      </c>
      <c r="J564" s="37">
        <f>IF($D564&lt;=2021,VstupniParametry_SKRYT!$D$5,"")</f>
        <v>0.02</v>
      </c>
      <c r="K564" s="35" t="str">
        <f t="shared" si="251"/>
        <v>)</v>
      </c>
      <c r="L564" s="38">
        <f>IF($D564&lt;=2021,COUNTIF(Vypocet_SKRYT!T561:AS561,"&gt;=1"),"")</f>
        <v>0</v>
      </c>
      <c r="M564" s="39" t="str">
        <f t="shared" si="252"/>
        <v>x</v>
      </c>
      <c r="N564" s="35" t="str">
        <f t="shared" si="253"/>
        <v>(</v>
      </c>
      <c r="O564" s="35" t="str">
        <f t="shared" si="254"/>
        <v>1</v>
      </c>
      <c r="P564" s="35" t="str">
        <f t="shared" si="255"/>
        <v>+</v>
      </c>
      <c r="Q564" s="37">
        <f>IF($D564&lt;=2024,VstupniParametry_SKRYT!$D$6,"")</f>
        <v>0.06</v>
      </c>
      <c r="R564" s="35" t="str">
        <f t="shared" si="256"/>
        <v>)</v>
      </c>
      <c r="S564" s="38">
        <f>IF($D564&lt;=2024,COUNTIFS(Vypocet_SKRYT!AT561:AV561,"&gt;=1"),"")</f>
        <v>0</v>
      </c>
      <c r="T564" s="39" t="str">
        <f t="shared" si="257"/>
        <v>x</v>
      </c>
      <c r="U564" s="35" t="str">
        <f t="shared" si="258"/>
        <v>(</v>
      </c>
      <c r="V564" s="35" t="str">
        <f t="shared" si="259"/>
        <v>1</v>
      </c>
      <c r="W564" s="35" t="str">
        <f t="shared" si="260"/>
        <v>+</v>
      </c>
      <c r="X564" s="37">
        <f>IF($D564&lt;=2025,VstupniParametry_SKRYT!$D$9,"")</f>
        <v>1.7999999999999999E-2</v>
      </c>
      <c r="Y564" s="35" t="str">
        <f t="shared" si="261"/>
        <v>)</v>
      </c>
      <c r="Z564" s="38">
        <f>IF(AND(D564&lt;2025,2025&lt;=Zisk!$D$10),1,IF(D564=2025,0,""))</f>
        <v>1</v>
      </c>
      <c r="AA564" s="39" t="str">
        <f>IF(AND($D564&lt;=2025,Zisk!$D$10&gt;=2026),"x","")</f>
        <v/>
      </c>
      <c r="AB564" s="35" t="str">
        <f>IF(AND($D564&lt;=2026,Zisk!$D$10&gt;=2026),"(","")</f>
        <v/>
      </c>
      <c r="AC564" s="35" t="str">
        <f>IF(AND($D564&lt;=2026,Zisk!$D$10&gt;=2026),"1","")</f>
        <v/>
      </c>
      <c r="AD564" s="35" t="str">
        <f>IF(AND($D564&lt;=2026,Zisk!$D$10&gt;=2026),"+","")</f>
        <v/>
      </c>
      <c r="AE564" s="37" t="str">
        <f>IF(AND($D564&lt;=2026,Zisk!$D$10&gt;=2026),VstupniParametry_SKRYT!$D$10,"")</f>
        <v/>
      </c>
      <c r="AF564" s="35" t="str">
        <f>IF(AND($D564&lt;=2026,Zisk!$D$10&gt;=2026),")","")</f>
        <v/>
      </c>
      <c r="AG564" s="38" t="str">
        <f>IF(AND(D564&lt;2026,2026&lt;=Zisk!$D$10),1,IF(D564=2026,0,""))</f>
        <v/>
      </c>
      <c r="AH564" s="39" t="str">
        <f>IF(AND($D564&lt;=2026,Zisk!$D$10&gt;=2027),"x","")</f>
        <v/>
      </c>
      <c r="AI564" s="35" t="str">
        <f>IF(AND($D564&lt;=2027,Zisk!$D$10&gt;=2027),"(","")</f>
        <v/>
      </c>
      <c r="AJ564" s="35" t="str">
        <f>IF(AND($D564&lt;=2027,Zisk!$D$10&gt;=2027),"1","")</f>
        <v/>
      </c>
      <c r="AK564" s="35" t="str">
        <f>IF(AND($D564&lt;=2027,Zisk!$D$10&gt;=2027),"+","")</f>
        <v/>
      </c>
      <c r="AL564" s="37" t="str">
        <f>IF(AND($D564&lt;=2027,Zisk!$D$10&gt;=2027),VstupniParametry_SKRYT!$D$11,"")</f>
        <v/>
      </c>
      <c r="AM564" s="35" t="str">
        <f>IF(AND($D564&lt;=2027,Zisk!$D$10&gt;=2027),")","")</f>
        <v/>
      </c>
      <c r="AN564" s="38" t="str">
        <f>IF(AND(D564&lt;2027,2027&lt;=Zisk!$D$10),1,IF(D564=2027,0,""))</f>
        <v/>
      </c>
      <c r="AO564" s="39" t="str">
        <f>IF(AND($D564&lt;=2027,Zisk!$D$10&gt;=2028),"x","")</f>
        <v/>
      </c>
      <c r="AP564" s="35" t="str">
        <f>IF(AND($D564&lt;=2028,Zisk!$D$10&gt;=2028),"(","")</f>
        <v/>
      </c>
      <c r="AQ564" s="35" t="str">
        <f>IF(AND($D564&lt;=2028,Zisk!$D$10&gt;=2028),"1","")</f>
        <v/>
      </c>
      <c r="AR564" s="35" t="str">
        <f>IF(AND($D564&lt;=2028,Zisk!$D$10&gt;=2028),"+","")</f>
        <v/>
      </c>
      <c r="AS564" s="37" t="str">
        <f>IF(AND($D564&lt;=2028,Zisk!$D$10&gt;=2028),VstupniParametry_SKRYT!$D$12,"")</f>
        <v/>
      </c>
      <c r="AT564" s="35" t="str">
        <f>IF(AND($D564&lt;=2028,Zisk!$D$10&gt;=2028),")","")</f>
        <v/>
      </c>
      <c r="AU564" s="38" t="str">
        <f>IF(AND(D564&lt;2028,2028&lt;=Zisk!$D$10),1,IF(D564=2028,0,""))</f>
        <v/>
      </c>
      <c r="AV564" s="39" t="str">
        <f>IF(AND($D564&lt;=2028,Zisk!$D$10&gt;=2029),"x","")</f>
        <v/>
      </c>
      <c r="AW564" s="35" t="str">
        <f>IF(AND($D564&lt;=2029,Zisk!$D$10&gt;=2029),"(","")</f>
        <v/>
      </c>
      <c r="AX564" s="35" t="str">
        <f>IF(AND($D564&lt;=2029,Zisk!$D$10&gt;=2029),"1","")</f>
        <v/>
      </c>
      <c r="AY564" s="35" t="str">
        <f>IF(AND($D564&lt;=2029,Zisk!$D$10&gt;=2029),"+","")</f>
        <v/>
      </c>
      <c r="AZ564" s="37" t="str">
        <f>IF(AND($D564&lt;=2029,Zisk!$D$10&gt;=2029),VstupniParametry_SKRYT!$D$13,"")</f>
        <v/>
      </c>
      <c r="BA564" s="35" t="str">
        <f>IF(AND($D564&lt;=2029,Zisk!$D$10&gt;=2029),")","")</f>
        <v/>
      </c>
      <c r="BB564" s="38" t="str">
        <f>IF(AND(D564&lt;2029,2029&lt;=Zisk!$D$10),1,IF(D564=2029,0,""))</f>
        <v/>
      </c>
      <c r="BC564" s="39" t="str">
        <f>IF(AND($D564&lt;=2029,Zisk!$D$10&gt;=2030),"x","")</f>
        <v/>
      </c>
      <c r="BD564" s="35" t="str">
        <f>IF(AND($D564&lt;=2030,Zisk!$D$10&gt;=2030),"(","")</f>
        <v/>
      </c>
      <c r="BE564" s="35" t="str">
        <f>IF(AND($D564&lt;=2030,Zisk!$D$10&gt;=2030),"1","")</f>
        <v/>
      </c>
      <c r="BF564" s="35" t="str">
        <f>IF(AND($D564&lt;=2030,Zisk!$D$10&gt;=2030),"+","")</f>
        <v/>
      </c>
      <c r="BG564" s="37" t="str">
        <f>IF(AND($D564&lt;=2030,Zisk!$D$10&gt;=2030),VstupniParametry_SKRYT!$D$14,"")</f>
        <v/>
      </c>
      <c r="BH564" s="35" t="str">
        <f>IF(AND($D564&lt;=2030,Zisk!$D$10&gt;=2030),")","")</f>
        <v/>
      </c>
      <c r="BI564" s="38" t="str">
        <f>IF(AND(D564&lt;2030,2030&lt;=Zisk!$D$10),1,IF(D564=2030,0,""))</f>
        <v/>
      </c>
      <c r="BJ564" s="40" t="s">
        <v>32</v>
      </c>
      <c r="BK564" s="37">
        <f t="shared" si="274"/>
        <v>1</v>
      </c>
      <c r="BL564" s="35" t="str">
        <f t="shared" si="275"/>
        <v>x</v>
      </c>
      <c r="BM564" s="41">
        <f t="shared" si="276"/>
        <v>1</v>
      </c>
      <c r="BN564" s="37" t="str">
        <f t="shared" si="277"/>
        <v>x</v>
      </c>
      <c r="BO564" s="41">
        <f t="shared" si="262"/>
        <v>1.018</v>
      </c>
      <c r="BP564" s="41" t="str">
        <f t="shared" si="263"/>
        <v/>
      </c>
      <c r="BQ564" s="41" t="str">
        <f t="shared" si="264"/>
        <v/>
      </c>
      <c r="BR564" s="41" t="str">
        <f t="shared" si="265"/>
        <v/>
      </c>
      <c r="BS564" s="41" t="str">
        <f t="shared" si="266"/>
        <v/>
      </c>
      <c r="BT564" s="41" t="str">
        <f t="shared" si="267"/>
        <v/>
      </c>
      <c r="BU564" s="41" t="str">
        <f t="shared" si="268"/>
        <v/>
      </c>
      <c r="BV564" s="41" t="str">
        <f t="shared" si="269"/>
        <v/>
      </c>
      <c r="BW564" s="41" t="str">
        <f t="shared" si="270"/>
        <v/>
      </c>
      <c r="BX564" s="41" t="str">
        <f t="shared" si="271"/>
        <v/>
      </c>
      <c r="BY564" s="41" t="str">
        <f t="shared" si="272"/>
        <v/>
      </c>
      <c r="BZ564" s="40" t="s">
        <v>32</v>
      </c>
      <c r="CA564" s="41">
        <f t="shared" si="273"/>
        <v>1.018</v>
      </c>
      <c r="CB564" s="35"/>
      <c r="CC564" s="36">
        <f>IF(D564&gt;Zisk!$D$10,"",E564*CA564)</f>
        <v>0</v>
      </c>
    </row>
    <row r="565" spans="2:81" x14ac:dyDescent="0.2">
      <c r="B565" s="28" t="str">
        <f>Zisk!B576</f>
        <v/>
      </c>
      <c r="C565" s="28">
        <f>Zisk!C576</f>
        <v>0</v>
      </c>
      <c r="D565" s="28">
        <f>Zisk!E576</f>
        <v>0</v>
      </c>
      <c r="E565" s="29">
        <f>Zisk!D576</f>
        <v>0</v>
      </c>
      <c r="F565" s="29"/>
      <c r="G565" s="28" t="str">
        <f t="shared" si="248"/>
        <v>(</v>
      </c>
      <c r="H565" s="28" t="str">
        <f t="shared" si="249"/>
        <v>1</v>
      </c>
      <c r="I565" s="28" t="str">
        <f t="shared" si="250"/>
        <v>+</v>
      </c>
      <c r="J565" s="30">
        <f>IF($D565&lt;=2021,VstupniParametry_SKRYT!$D$5,"")</f>
        <v>0.02</v>
      </c>
      <c r="K565" s="28" t="str">
        <f t="shared" si="251"/>
        <v>)</v>
      </c>
      <c r="L565" s="31">
        <f>IF($D565&lt;=2021,COUNTIF(Vypocet_SKRYT!T562:AS562,"&gt;=1"),"")</f>
        <v>0</v>
      </c>
      <c r="M565" s="32" t="str">
        <f t="shared" si="252"/>
        <v>x</v>
      </c>
      <c r="N565" s="28" t="str">
        <f t="shared" si="253"/>
        <v>(</v>
      </c>
      <c r="O565" s="28" t="str">
        <f t="shared" si="254"/>
        <v>1</v>
      </c>
      <c r="P565" s="28" t="str">
        <f t="shared" si="255"/>
        <v>+</v>
      </c>
      <c r="Q565" s="30">
        <f>IF($D565&lt;=2024,VstupniParametry_SKRYT!$D$6,"")</f>
        <v>0.06</v>
      </c>
      <c r="R565" s="28" t="str">
        <f t="shared" si="256"/>
        <v>)</v>
      </c>
      <c r="S565" s="31">
        <f>IF($D565&lt;=2024,COUNTIFS(Vypocet_SKRYT!AT562:AV562,"&gt;=1"),"")</f>
        <v>0</v>
      </c>
      <c r="T565" s="32" t="str">
        <f t="shared" si="257"/>
        <v>x</v>
      </c>
      <c r="U565" s="28" t="str">
        <f t="shared" si="258"/>
        <v>(</v>
      </c>
      <c r="V565" s="28" t="str">
        <f t="shared" si="259"/>
        <v>1</v>
      </c>
      <c r="W565" s="28" t="str">
        <f t="shared" si="260"/>
        <v>+</v>
      </c>
      <c r="X565" s="30">
        <f>IF($D565&lt;=2025,VstupniParametry_SKRYT!$D$9,"")</f>
        <v>1.7999999999999999E-2</v>
      </c>
      <c r="Y565" s="28" t="str">
        <f t="shared" si="261"/>
        <v>)</v>
      </c>
      <c r="Z565" s="31">
        <f>IF(AND(D565&lt;2025,2025&lt;=Zisk!$D$10),1,IF(D565=2025,0,""))</f>
        <v>1</v>
      </c>
      <c r="AA565" s="32" t="str">
        <f>IF(AND($D565&lt;=2025,Zisk!$D$10&gt;=2026),"x","")</f>
        <v/>
      </c>
      <c r="AB565" s="28" t="str">
        <f>IF(AND($D565&lt;=2026,Zisk!$D$10&gt;=2026),"(","")</f>
        <v/>
      </c>
      <c r="AC565" s="28" t="str">
        <f>IF(AND($D565&lt;=2026,Zisk!$D$10&gt;=2026),"1","")</f>
        <v/>
      </c>
      <c r="AD565" s="28" t="str">
        <f>IF(AND($D565&lt;=2026,Zisk!$D$10&gt;=2026),"+","")</f>
        <v/>
      </c>
      <c r="AE565" s="30" t="str">
        <f>IF(AND($D565&lt;=2026,Zisk!$D$10&gt;=2026),VstupniParametry_SKRYT!$D$10,"")</f>
        <v/>
      </c>
      <c r="AF565" s="28" t="str">
        <f>IF(AND($D565&lt;=2026,Zisk!$D$10&gt;=2026),")","")</f>
        <v/>
      </c>
      <c r="AG565" s="31" t="str">
        <f>IF(AND(D565&lt;2026,2026&lt;=Zisk!$D$10),1,IF(D565=2026,0,""))</f>
        <v/>
      </c>
      <c r="AH565" s="32" t="str">
        <f>IF(AND($D565&lt;=2026,Zisk!$D$10&gt;=2027),"x","")</f>
        <v/>
      </c>
      <c r="AI565" s="28" t="str">
        <f>IF(AND($D565&lt;=2027,Zisk!$D$10&gt;=2027),"(","")</f>
        <v/>
      </c>
      <c r="AJ565" s="28" t="str">
        <f>IF(AND($D565&lt;=2027,Zisk!$D$10&gt;=2027),"1","")</f>
        <v/>
      </c>
      <c r="AK565" s="28" t="str">
        <f>IF(AND($D565&lt;=2027,Zisk!$D$10&gt;=2027),"+","")</f>
        <v/>
      </c>
      <c r="AL565" s="30" t="str">
        <f>IF(AND($D565&lt;=2027,Zisk!$D$10&gt;=2027),VstupniParametry_SKRYT!$D$11,"")</f>
        <v/>
      </c>
      <c r="AM565" s="28" t="str">
        <f>IF(AND($D565&lt;=2027,Zisk!$D$10&gt;=2027),")","")</f>
        <v/>
      </c>
      <c r="AN565" s="31" t="str">
        <f>IF(AND(D565&lt;2027,2027&lt;=Zisk!$D$10),1,IF(D565=2027,0,""))</f>
        <v/>
      </c>
      <c r="AO565" s="32" t="str">
        <f>IF(AND($D565&lt;=2027,Zisk!$D$10&gt;=2028),"x","")</f>
        <v/>
      </c>
      <c r="AP565" s="28" t="str">
        <f>IF(AND($D565&lt;=2028,Zisk!$D$10&gt;=2028),"(","")</f>
        <v/>
      </c>
      <c r="AQ565" s="28" t="str">
        <f>IF(AND($D565&lt;=2028,Zisk!$D$10&gt;=2028),"1","")</f>
        <v/>
      </c>
      <c r="AR565" s="28" t="str">
        <f>IF(AND($D565&lt;=2028,Zisk!$D$10&gt;=2028),"+","")</f>
        <v/>
      </c>
      <c r="AS565" s="30" t="str">
        <f>IF(AND($D565&lt;=2028,Zisk!$D$10&gt;=2028),VstupniParametry_SKRYT!$D$12,"")</f>
        <v/>
      </c>
      <c r="AT565" s="28" t="str">
        <f>IF(AND($D565&lt;=2028,Zisk!$D$10&gt;=2028),")","")</f>
        <v/>
      </c>
      <c r="AU565" s="31" t="str">
        <f>IF(AND(D565&lt;2028,2028&lt;=Zisk!$D$10),1,IF(D565=2028,0,""))</f>
        <v/>
      </c>
      <c r="AV565" s="32" t="str">
        <f>IF(AND($D565&lt;=2028,Zisk!$D$10&gt;=2029),"x","")</f>
        <v/>
      </c>
      <c r="AW565" s="28" t="str">
        <f>IF(AND($D565&lt;=2029,Zisk!$D$10&gt;=2029),"(","")</f>
        <v/>
      </c>
      <c r="AX565" s="28" t="str">
        <f>IF(AND($D565&lt;=2029,Zisk!$D$10&gt;=2029),"1","")</f>
        <v/>
      </c>
      <c r="AY565" s="28" t="str">
        <f>IF(AND($D565&lt;=2029,Zisk!$D$10&gt;=2029),"+","")</f>
        <v/>
      </c>
      <c r="AZ565" s="30" t="str">
        <f>IF(AND($D565&lt;=2029,Zisk!$D$10&gt;=2029),VstupniParametry_SKRYT!$D$13,"")</f>
        <v/>
      </c>
      <c r="BA565" s="28" t="str">
        <f>IF(AND($D565&lt;=2029,Zisk!$D$10&gt;=2029),")","")</f>
        <v/>
      </c>
      <c r="BB565" s="31" t="str">
        <f>IF(AND(D565&lt;2029,2029&lt;=Zisk!$D$10),1,IF(D565=2029,0,""))</f>
        <v/>
      </c>
      <c r="BC565" s="32" t="str">
        <f>IF(AND($D565&lt;=2029,Zisk!$D$10&gt;=2030),"x","")</f>
        <v/>
      </c>
      <c r="BD565" s="28" t="str">
        <f>IF(AND($D565&lt;=2030,Zisk!$D$10&gt;=2030),"(","")</f>
        <v/>
      </c>
      <c r="BE565" s="28" t="str">
        <f>IF(AND($D565&lt;=2030,Zisk!$D$10&gt;=2030),"1","")</f>
        <v/>
      </c>
      <c r="BF565" s="28" t="str">
        <f>IF(AND($D565&lt;=2030,Zisk!$D$10&gt;=2030),"+","")</f>
        <v/>
      </c>
      <c r="BG565" s="30" t="str">
        <f>IF(AND($D565&lt;=2030,Zisk!$D$10&gt;=2030),VstupniParametry_SKRYT!$D$14,"")</f>
        <v/>
      </c>
      <c r="BH565" s="28" t="str">
        <f>IF(AND($D565&lt;=2030,Zisk!$D$10&gt;=2030),")","")</f>
        <v/>
      </c>
      <c r="BI565" s="31" t="str">
        <f>IF(AND(D565&lt;2030,2030&lt;=Zisk!$D$10),1,IF(D565=2030,0,""))</f>
        <v/>
      </c>
      <c r="BJ565" s="33" t="s">
        <v>32</v>
      </c>
      <c r="BK565" s="30">
        <f t="shared" si="274"/>
        <v>1</v>
      </c>
      <c r="BL565" s="28" t="str">
        <f t="shared" si="275"/>
        <v>x</v>
      </c>
      <c r="BM565" s="34">
        <f t="shared" si="276"/>
        <v>1</v>
      </c>
      <c r="BN565" s="30" t="str">
        <f t="shared" si="277"/>
        <v>x</v>
      </c>
      <c r="BO565" s="34">
        <f t="shared" si="262"/>
        <v>1.018</v>
      </c>
      <c r="BP565" s="34" t="str">
        <f t="shared" si="263"/>
        <v/>
      </c>
      <c r="BQ565" s="34" t="str">
        <f t="shared" si="264"/>
        <v/>
      </c>
      <c r="BR565" s="34" t="str">
        <f t="shared" si="265"/>
        <v/>
      </c>
      <c r="BS565" s="34" t="str">
        <f t="shared" si="266"/>
        <v/>
      </c>
      <c r="BT565" s="34" t="str">
        <f t="shared" si="267"/>
        <v/>
      </c>
      <c r="BU565" s="34" t="str">
        <f t="shared" si="268"/>
        <v/>
      </c>
      <c r="BV565" s="34" t="str">
        <f t="shared" si="269"/>
        <v/>
      </c>
      <c r="BW565" s="34" t="str">
        <f t="shared" si="270"/>
        <v/>
      </c>
      <c r="BX565" s="34" t="str">
        <f t="shared" si="271"/>
        <v/>
      </c>
      <c r="BY565" s="34" t="str">
        <f t="shared" si="272"/>
        <v/>
      </c>
      <c r="BZ565" s="33" t="s">
        <v>32</v>
      </c>
      <c r="CA565" s="34">
        <f t="shared" si="273"/>
        <v>1.018</v>
      </c>
      <c r="CB565" s="28"/>
      <c r="CC565" s="29">
        <f>IF(D565&gt;Zisk!$D$10,"",E565*CA565)</f>
        <v>0</v>
      </c>
    </row>
    <row r="566" spans="2:81" x14ac:dyDescent="0.2">
      <c r="B566" s="35" t="str">
        <f>Zisk!B577</f>
        <v/>
      </c>
      <c r="C566" s="35">
        <f>Zisk!C577</f>
        <v>0</v>
      </c>
      <c r="D566" s="35">
        <f>Zisk!E577</f>
        <v>0</v>
      </c>
      <c r="E566" s="36">
        <f>Zisk!D577</f>
        <v>0</v>
      </c>
      <c r="F566" s="36"/>
      <c r="G566" s="35" t="str">
        <f t="shared" si="248"/>
        <v>(</v>
      </c>
      <c r="H566" s="35" t="str">
        <f t="shared" si="249"/>
        <v>1</v>
      </c>
      <c r="I566" s="35" t="str">
        <f t="shared" si="250"/>
        <v>+</v>
      </c>
      <c r="J566" s="37">
        <f>IF($D566&lt;=2021,VstupniParametry_SKRYT!$D$5,"")</f>
        <v>0.02</v>
      </c>
      <c r="K566" s="35" t="str">
        <f t="shared" si="251"/>
        <v>)</v>
      </c>
      <c r="L566" s="38">
        <f>IF($D566&lt;=2021,COUNTIF(Vypocet_SKRYT!T563:AS563,"&gt;=1"),"")</f>
        <v>0</v>
      </c>
      <c r="M566" s="39" t="str">
        <f t="shared" si="252"/>
        <v>x</v>
      </c>
      <c r="N566" s="35" t="str">
        <f t="shared" si="253"/>
        <v>(</v>
      </c>
      <c r="O566" s="35" t="str">
        <f t="shared" si="254"/>
        <v>1</v>
      </c>
      <c r="P566" s="35" t="str">
        <f t="shared" si="255"/>
        <v>+</v>
      </c>
      <c r="Q566" s="37">
        <f>IF($D566&lt;=2024,VstupniParametry_SKRYT!$D$6,"")</f>
        <v>0.06</v>
      </c>
      <c r="R566" s="35" t="str">
        <f t="shared" si="256"/>
        <v>)</v>
      </c>
      <c r="S566" s="38">
        <f>IF($D566&lt;=2024,COUNTIFS(Vypocet_SKRYT!AT563:AV563,"&gt;=1"),"")</f>
        <v>0</v>
      </c>
      <c r="T566" s="39" t="str">
        <f t="shared" si="257"/>
        <v>x</v>
      </c>
      <c r="U566" s="35" t="str">
        <f t="shared" si="258"/>
        <v>(</v>
      </c>
      <c r="V566" s="35" t="str">
        <f t="shared" si="259"/>
        <v>1</v>
      </c>
      <c r="W566" s="35" t="str">
        <f t="shared" si="260"/>
        <v>+</v>
      </c>
      <c r="X566" s="37">
        <f>IF($D566&lt;=2025,VstupniParametry_SKRYT!$D$9,"")</f>
        <v>1.7999999999999999E-2</v>
      </c>
      <c r="Y566" s="35" t="str">
        <f t="shared" si="261"/>
        <v>)</v>
      </c>
      <c r="Z566" s="38">
        <f>IF(AND(D566&lt;2025,2025&lt;=Zisk!$D$10),1,IF(D566=2025,0,""))</f>
        <v>1</v>
      </c>
      <c r="AA566" s="39" t="str">
        <f>IF(AND($D566&lt;=2025,Zisk!$D$10&gt;=2026),"x","")</f>
        <v/>
      </c>
      <c r="AB566" s="35" t="str">
        <f>IF(AND($D566&lt;=2026,Zisk!$D$10&gt;=2026),"(","")</f>
        <v/>
      </c>
      <c r="AC566" s="35" t="str">
        <f>IF(AND($D566&lt;=2026,Zisk!$D$10&gt;=2026),"1","")</f>
        <v/>
      </c>
      <c r="AD566" s="35" t="str">
        <f>IF(AND($D566&lt;=2026,Zisk!$D$10&gt;=2026),"+","")</f>
        <v/>
      </c>
      <c r="AE566" s="37" t="str">
        <f>IF(AND($D566&lt;=2026,Zisk!$D$10&gt;=2026),VstupniParametry_SKRYT!$D$10,"")</f>
        <v/>
      </c>
      <c r="AF566" s="35" t="str">
        <f>IF(AND($D566&lt;=2026,Zisk!$D$10&gt;=2026),")","")</f>
        <v/>
      </c>
      <c r="AG566" s="38" t="str">
        <f>IF(AND(D566&lt;2026,2026&lt;=Zisk!$D$10),1,IF(D566=2026,0,""))</f>
        <v/>
      </c>
      <c r="AH566" s="39" t="str">
        <f>IF(AND($D566&lt;=2026,Zisk!$D$10&gt;=2027),"x","")</f>
        <v/>
      </c>
      <c r="AI566" s="35" t="str">
        <f>IF(AND($D566&lt;=2027,Zisk!$D$10&gt;=2027),"(","")</f>
        <v/>
      </c>
      <c r="AJ566" s="35" t="str">
        <f>IF(AND($D566&lt;=2027,Zisk!$D$10&gt;=2027),"1","")</f>
        <v/>
      </c>
      <c r="AK566" s="35" t="str">
        <f>IF(AND($D566&lt;=2027,Zisk!$D$10&gt;=2027),"+","")</f>
        <v/>
      </c>
      <c r="AL566" s="37" t="str">
        <f>IF(AND($D566&lt;=2027,Zisk!$D$10&gt;=2027),VstupniParametry_SKRYT!$D$11,"")</f>
        <v/>
      </c>
      <c r="AM566" s="35" t="str">
        <f>IF(AND($D566&lt;=2027,Zisk!$D$10&gt;=2027),")","")</f>
        <v/>
      </c>
      <c r="AN566" s="38" t="str">
        <f>IF(AND(D566&lt;2027,2027&lt;=Zisk!$D$10),1,IF(D566=2027,0,""))</f>
        <v/>
      </c>
      <c r="AO566" s="39" t="str">
        <f>IF(AND($D566&lt;=2027,Zisk!$D$10&gt;=2028),"x","")</f>
        <v/>
      </c>
      <c r="AP566" s="35" t="str">
        <f>IF(AND($D566&lt;=2028,Zisk!$D$10&gt;=2028),"(","")</f>
        <v/>
      </c>
      <c r="AQ566" s="35" t="str">
        <f>IF(AND($D566&lt;=2028,Zisk!$D$10&gt;=2028),"1","")</f>
        <v/>
      </c>
      <c r="AR566" s="35" t="str">
        <f>IF(AND($D566&lt;=2028,Zisk!$D$10&gt;=2028),"+","")</f>
        <v/>
      </c>
      <c r="AS566" s="37" t="str">
        <f>IF(AND($D566&lt;=2028,Zisk!$D$10&gt;=2028),VstupniParametry_SKRYT!$D$12,"")</f>
        <v/>
      </c>
      <c r="AT566" s="35" t="str">
        <f>IF(AND($D566&lt;=2028,Zisk!$D$10&gt;=2028),")","")</f>
        <v/>
      </c>
      <c r="AU566" s="38" t="str">
        <f>IF(AND(D566&lt;2028,2028&lt;=Zisk!$D$10),1,IF(D566=2028,0,""))</f>
        <v/>
      </c>
      <c r="AV566" s="39" t="str">
        <f>IF(AND($D566&lt;=2028,Zisk!$D$10&gt;=2029),"x","")</f>
        <v/>
      </c>
      <c r="AW566" s="35" t="str">
        <f>IF(AND($D566&lt;=2029,Zisk!$D$10&gt;=2029),"(","")</f>
        <v/>
      </c>
      <c r="AX566" s="35" t="str">
        <f>IF(AND($D566&lt;=2029,Zisk!$D$10&gt;=2029),"1","")</f>
        <v/>
      </c>
      <c r="AY566" s="35" t="str">
        <f>IF(AND($D566&lt;=2029,Zisk!$D$10&gt;=2029),"+","")</f>
        <v/>
      </c>
      <c r="AZ566" s="37" t="str">
        <f>IF(AND($D566&lt;=2029,Zisk!$D$10&gt;=2029),VstupniParametry_SKRYT!$D$13,"")</f>
        <v/>
      </c>
      <c r="BA566" s="35" t="str">
        <f>IF(AND($D566&lt;=2029,Zisk!$D$10&gt;=2029),")","")</f>
        <v/>
      </c>
      <c r="BB566" s="38" t="str">
        <f>IF(AND(D566&lt;2029,2029&lt;=Zisk!$D$10),1,IF(D566=2029,0,""))</f>
        <v/>
      </c>
      <c r="BC566" s="39" t="str">
        <f>IF(AND($D566&lt;=2029,Zisk!$D$10&gt;=2030),"x","")</f>
        <v/>
      </c>
      <c r="BD566" s="35" t="str">
        <f>IF(AND($D566&lt;=2030,Zisk!$D$10&gt;=2030),"(","")</f>
        <v/>
      </c>
      <c r="BE566" s="35" t="str">
        <f>IF(AND($D566&lt;=2030,Zisk!$D$10&gt;=2030),"1","")</f>
        <v/>
      </c>
      <c r="BF566" s="35" t="str">
        <f>IF(AND($D566&lt;=2030,Zisk!$D$10&gt;=2030),"+","")</f>
        <v/>
      </c>
      <c r="BG566" s="37" t="str">
        <f>IF(AND($D566&lt;=2030,Zisk!$D$10&gt;=2030),VstupniParametry_SKRYT!$D$14,"")</f>
        <v/>
      </c>
      <c r="BH566" s="35" t="str">
        <f>IF(AND($D566&lt;=2030,Zisk!$D$10&gt;=2030),")","")</f>
        <v/>
      </c>
      <c r="BI566" s="38" t="str">
        <f>IF(AND(D566&lt;2030,2030&lt;=Zisk!$D$10),1,IF(D566=2030,0,""))</f>
        <v/>
      </c>
      <c r="BJ566" s="40" t="s">
        <v>32</v>
      </c>
      <c r="BK566" s="37">
        <f t="shared" si="274"/>
        <v>1</v>
      </c>
      <c r="BL566" s="35" t="str">
        <f t="shared" si="275"/>
        <v>x</v>
      </c>
      <c r="BM566" s="41">
        <f t="shared" si="276"/>
        <v>1</v>
      </c>
      <c r="BN566" s="37" t="str">
        <f t="shared" si="277"/>
        <v>x</v>
      </c>
      <c r="BO566" s="41">
        <f t="shared" si="262"/>
        <v>1.018</v>
      </c>
      <c r="BP566" s="41" t="str">
        <f t="shared" si="263"/>
        <v/>
      </c>
      <c r="BQ566" s="41" t="str">
        <f t="shared" si="264"/>
        <v/>
      </c>
      <c r="BR566" s="41" t="str">
        <f t="shared" si="265"/>
        <v/>
      </c>
      <c r="BS566" s="41" t="str">
        <f t="shared" si="266"/>
        <v/>
      </c>
      <c r="BT566" s="41" t="str">
        <f t="shared" si="267"/>
        <v/>
      </c>
      <c r="BU566" s="41" t="str">
        <f t="shared" si="268"/>
        <v/>
      </c>
      <c r="BV566" s="41" t="str">
        <f t="shared" si="269"/>
        <v/>
      </c>
      <c r="BW566" s="41" t="str">
        <f t="shared" si="270"/>
        <v/>
      </c>
      <c r="BX566" s="41" t="str">
        <f t="shared" si="271"/>
        <v/>
      </c>
      <c r="BY566" s="41" t="str">
        <f t="shared" si="272"/>
        <v/>
      </c>
      <c r="BZ566" s="40" t="s">
        <v>32</v>
      </c>
      <c r="CA566" s="41">
        <f t="shared" si="273"/>
        <v>1.018</v>
      </c>
      <c r="CB566" s="35"/>
      <c r="CC566" s="36">
        <f>IF(D566&gt;Zisk!$D$10,"",E566*CA566)</f>
        <v>0</v>
      </c>
    </row>
    <row r="567" spans="2:81" x14ac:dyDescent="0.2">
      <c r="B567" s="28" t="str">
        <f>Zisk!B578</f>
        <v/>
      </c>
      <c r="C567" s="28">
        <f>Zisk!C578</f>
        <v>0</v>
      </c>
      <c r="D567" s="28">
        <f>Zisk!E578</f>
        <v>0</v>
      </c>
      <c r="E567" s="29">
        <f>Zisk!D578</f>
        <v>0</v>
      </c>
      <c r="F567" s="29"/>
      <c r="G567" s="28" t="str">
        <f t="shared" si="248"/>
        <v>(</v>
      </c>
      <c r="H567" s="28" t="str">
        <f t="shared" si="249"/>
        <v>1</v>
      </c>
      <c r="I567" s="28" t="str">
        <f t="shared" si="250"/>
        <v>+</v>
      </c>
      <c r="J567" s="30">
        <f>IF($D567&lt;=2021,VstupniParametry_SKRYT!$D$5,"")</f>
        <v>0.02</v>
      </c>
      <c r="K567" s="28" t="str">
        <f t="shared" si="251"/>
        <v>)</v>
      </c>
      <c r="L567" s="31">
        <f>IF($D567&lt;=2021,COUNTIF(Vypocet_SKRYT!T564:AS564,"&gt;=1"),"")</f>
        <v>0</v>
      </c>
      <c r="M567" s="32" t="str">
        <f t="shared" si="252"/>
        <v>x</v>
      </c>
      <c r="N567" s="28" t="str">
        <f t="shared" si="253"/>
        <v>(</v>
      </c>
      <c r="O567" s="28" t="str">
        <f t="shared" si="254"/>
        <v>1</v>
      </c>
      <c r="P567" s="28" t="str">
        <f t="shared" si="255"/>
        <v>+</v>
      </c>
      <c r="Q567" s="30">
        <f>IF($D567&lt;=2024,VstupniParametry_SKRYT!$D$6,"")</f>
        <v>0.06</v>
      </c>
      <c r="R567" s="28" t="str">
        <f t="shared" si="256"/>
        <v>)</v>
      </c>
      <c r="S567" s="31">
        <f>IF($D567&lt;=2024,COUNTIFS(Vypocet_SKRYT!AT564:AV564,"&gt;=1"),"")</f>
        <v>0</v>
      </c>
      <c r="T567" s="32" t="str">
        <f t="shared" si="257"/>
        <v>x</v>
      </c>
      <c r="U567" s="28" t="str">
        <f t="shared" si="258"/>
        <v>(</v>
      </c>
      <c r="V567" s="28" t="str">
        <f t="shared" si="259"/>
        <v>1</v>
      </c>
      <c r="W567" s="28" t="str">
        <f t="shared" si="260"/>
        <v>+</v>
      </c>
      <c r="X567" s="30">
        <f>IF($D567&lt;=2025,VstupniParametry_SKRYT!$D$9,"")</f>
        <v>1.7999999999999999E-2</v>
      </c>
      <c r="Y567" s="28" t="str">
        <f t="shared" si="261"/>
        <v>)</v>
      </c>
      <c r="Z567" s="31">
        <f>IF(AND(D567&lt;2025,2025&lt;=Zisk!$D$10),1,IF(D567=2025,0,""))</f>
        <v>1</v>
      </c>
      <c r="AA567" s="32" t="str">
        <f>IF(AND($D567&lt;=2025,Zisk!$D$10&gt;=2026),"x","")</f>
        <v/>
      </c>
      <c r="AB567" s="28" t="str">
        <f>IF(AND($D567&lt;=2026,Zisk!$D$10&gt;=2026),"(","")</f>
        <v/>
      </c>
      <c r="AC567" s="28" t="str">
        <f>IF(AND($D567&lt;=2026,Zisk!$D$10&gt;=2026),"1","")</f>
        <v/>
      </c>
      <c r="AD567" s="28" t="str">
        <f>IF(AND($D567&lt;=2026,Zisk!$D$10&gt;=2026),"+","")</f>
        <v/>
      </c>
      <c r="AE567" s="30" t="str">
        <f>IF(AND($D567&lt;=2026,Zisk!$D$10&gt;=2026),VstupniParametry_SKRYT!$D$10,"")</f>
        <v/>
      </c>
      <c r="AF567" s="28" t="str">
        <f>IF(AND($D567&lt;=2026,Zisk!$D$10&gt;=2026),")","")</f>
        <v/>
      </c>
      <c r="AG567" s="31" t="str">
        <f>IF(AND(D567&lt;2026,2026&lt;=Zisk!$D$10),1,IF(D567=2026,0,""))</f>
        <v/>
      </c>
      <c r="AH567" s="32" t="str">
        <f>IF(AND($D567&lt;=2026,Zisk!$D$10&gt;=2027),"x","")</f>
        <v/>
      </c>
      <c r="AI567" s="28" t="str">
        <f>IF(AND($D567&lt;=2027,Zisk!$D$10&gt;=2027),"(","")</f>
        <v/>
      </c>
      <c r="AJ567" s="28" t="str">
        <f>IF(AND($D567&lt;=2027,Zisk!$D$10&gt;=2027),"1","")</f>
        <v/>
      </c>
      <c r="AK567" s="28" t="str">
        <f>IF(AND($D567&lt;=2027,Zisk!$D$10&gt;=2027),"+","")</f>
        <v/>
      </c>
      <c r="AL567" s="30" t="str">
        <f>IF(AND($D567&lt;=2027,Zisk!$D$10&gt;=2027),VstupniParametry_SKRYT!$D$11,"")</f>
        <v/>
      </c>
      <c r="AM567" s="28" t="str">
        <f>IF(AND($D567&lt;=2027,Zisk!$D$10&gt;=2027),")","")</f>
        <v/>
      </c>
      <c r="AN567" s="31" t="str">
        <f>IF(AND(D567&lt;2027,2027&lt;=Zisk!$D$10),1,IF(D567=2027,0,""))</f>
        <v/>
      </c>
      <c r="AO567" s="32" t="str">
        <f>IF(AND($D567&lt;=2027,Zisk!$D$10&gt;=2028),"x","")</f>
        <v/>
      </c>
      <c r="AP567" s="28" t="str">
        <f>IF(AND($D567&lt;=2028,Zisk!$D$10&gt;=2028),"(","")</f>
        <v/>
      </c>
      <c r="AQ567" s="28" t="str">
        <f>IF(AND($D567&lt;=2028,Zisk!$D$10&gt;=2028),"1","")</f>
        <v/>
      </c>
      <c r="AR567" s="28" t="str">
        <f>IF(AND($D567&lt;=2028,Zisk!$D$10&gt;=2028),"+","")</f>
        <v/>
      </c>
      <c r="AS567" s="30" t="str">
        <f>IF(AND($D567&lt;=2028,Zisk!$D$10&gt;=2028),VstupniParametry_SKRYT!$D$12,"")</f>
        <v/>
      </c>
      <c r="AT567" s="28" t="str">
        <f>IF(AND($D567&lt;=2028,Zisk!$D$10&gt;=2028),")","")</f>
        <v/>
      </c>
      <c r="AU567" s="31" t="str">
        <f>IF(AND(D567&lt;2028,2028&lt;=Zisk!$D$10),1,IF(D567=2028,0,""))</f>
        <v/>
      </c>
      <c r="AV567" s="32" t="str">
        <f>IF(AND($D567&lt;=2028,Zisk!$D$10&gt;=2029),"x","")</f>
        <v/>
      </c>
      <c r="AW567" s="28" t="str">
        <f>IF(AND($D567&lt;=2029,Zisk!$D$10&gt;=2029),"(","")</f>
        <v/>
      </c>
      <c r="AX567" s="28" t="str">
        <f>IF(AND($D567&lt;=2029,Zisk!$D$10&gt;=2029),"1","")</f>
        <v/>
      </c>
      <c r="AY567" s="28" t="str">
        <f>IF(AND($D567&lt;=2029,Zisk!$D$10&gt;=2029),"+","")</f>
        <v/>
      </c>
      <c r="AZ567" s="30" t="str">
        <f>IF(AND($D567&lt;=2029,Zisk!$D$10&gt;=2029),VstupniParametry_SKRYT!$D$13,"")</f>
        <v/>
      </c>
      <c r="BA567" s="28" t="str">
        <f>IF(AND($D567&lt;=2029,Zisk!$D$10&gt;=2029),")","")</f>
        <v/>
      </c>
      <c r="BB567" s="31" t="str">
        <f>IF(AND(D567&lt;2029,2029&lt;=Zisk!$D$10),1,IF(D567=2029,0,""))</f>
        <v/>
      </c>
      <c r="BC567" s="32" t="str">
        <f>IF(AND($D567&lt;=2029,Zisk!$D$10&gt;=2030),"x","")</f>
        <v/>
      </c>
      <c r="BD567" s="28" t="str">
        <f>IF(AND($D567&lt;=2030,Zisk!$D$10&gt;=2030),"(","")</f>
        <v/>
      </c>
      <c r="BE567" s="28" t="str">
        <f>IF(AND($D567&lt;=2030,Zisk!$D$10&gt;=2030),"1","")</f>
        <v/>
      </c>
      <c r="BF567" s="28" t="str">
        <f>IF(AND($D567&lt;=2030,Zisk!$D$10&gt;=2030),"+","")</f>
        <v/>
      </c>
      <c r="BG567" s="30" t="str">
        <f>IF(AND($D567&lt;=2030,Zisk!$D$10&gt;=2030),VstupniParametry_SKRYT!$D$14,"")</f>
        <v/>
      </c>
      <c r="BH567" s="28" t="str">
        <f>IF(AND($D567&lt;=2030,Zisk!$D$10&gt;=2030),")","")</f>
        <v/>
      </c>
      <c r="BI567" s="31" t="str">
        <f>IF(AND(D567&lt;2030,2030&lt;=Zisk!$D$10),1,IF(D567=2030,0,""))</f>
        <v/>
      </c>
      <c r="BJ567" s="33" t="s">
        <v>32</v>
      </c>
      <c r="BK567" s="30">
        <f t="shared" si="274"/>
        <v>1</v>
      </c>
      <c r="BL567" s="28" t="str">
        <f t="shared" si="275"/>
        <v>x</v>
      </c>
      <c r="BM567" s="34">
        <f t="shared" si="276"/>
        <v>1</v>
      </c>
      <c r="BN567" s="30" t="str">
        <f t="shared" si="277"/>
        <v>x</v>
      </c>
      <c r="BO567" s="34">
        <f t="shared" si="262"/>
        <v>1.018</v>
      </c>
      <c r="BP567" s="34" t="str">
        <f t="shared" si="263"/>
        <v/>
      </c>
      <c r="BQ567" s="34" t="str">
        <f t="shared" si="264"/>
        <v/>
      </c>
      <c r="BR567" s="34" t="str">
        <f t="shared" si="265"/>
        <v/>
      </c>
      <c r="BS567" s="34" t="str">
        <f t="shared" si="266"/>
        <v/>
      </c>
      <c r="BT567" s="34" t="str">
        <f t="shared" si="267"/>
        <v/>
      </c>
      <c r="BU567" s="34" t="str">
        <f t="shared" si="268"/>
        <v/>
      </c>
      <c r="BV567" s="34" t="str">
        <f t="shared" si="269"/>
        <v/>
      </c>
      <c r="BW567" s="34" t="str">
        <f t="shared" si="270"/>
        <v/>
      </c>
      <c r="BX567" s="34" t="str">
        <f t="shared" si="271"/>
        <v/>
      </c>
      <c r="BY567" s="34" t="str">
        <f t="shared" si="272"/>
        <v/>
      </c>
      <c r="BZ567" s="33" t="s">
        <v>32</v>
      </c>
      <c r="CA567" s="34">
        <f t="shared" si="273"/>
        <v>1.018</v>
      </c>
      <c r="CB567" s="28"/>
      <c r="CC567" s="29">
        <f>IF(D567&gt;Zisk!$D$10,"",E567*CA567)</f>
        <v>0</v>
      </c>
    </row>
    <row r="568" spans="2:81" x14ac:dyDescent="0.2">
      <c r="B568" s="35" t="str">
        <f>Zisk!B579</f>
        <v/>
      </c>
      <c r="C568" s="35">
        <f>Zisk!C579</f>
        <v>0</v>
      </c>
      <c r="D568" s="35">
        <f>Zisk!E579</f>
        <v>0</v>
      </c>
      <c r="E568" s="36">
        <f>Zisk!D579</f>
        <v>0</v>
      </c>
      <c r="F568" s="36"/>
      <c r="G568" s="35" t="str">
        <f t="shared" si="248"/>
        <v>(</v>
      </c>
      <c r="H568" s="35" t="str">
        <f t="shared" si="249"/>
        <v>1</v>
      </c>
      <c r="I568" s="35" t="str">
        <f t="shared" si="250"/>
        <v>+</v>
      </c>
      <c r="J568" s="37">
        <f>IF($D568&lt;=2021,VstupniParametry_SKRYT!$D$5,"")</f>
        <v>0.02</v>
      </c>
      <c r="K568" s="35" t="str">
        <f t="shared" si="251"/>
        <v>)</v>
      </c>
      <c r="L568" s="38">
        <f>IF($D568&lt;=2021,COUNTIF(Vypocet_SKRYT!T565:AS565,"&gt;=1"),"")</f>
        <v>0</v>
      </c>
      <c r="M568" s="39" t="str">
        <f t="shared" si="252"/>
        <v>x</v>
      </c>
      <c r="N568" s="35" t="str">
        <f t="shared" si="253"/>
        <v>(</v>
      </c>
      <c r="O568" s="35" t="str">
        <f t="shared" si="254"/>
        <v>1</v>
      </c>
      <c r="P568" s="35" t="str">
        <f t="shared" si="255"/>
        <v>+</v>
      </c>
      <c r="Q568" s="37">
        <f>IF($D568&lt;=2024,VstupniParametry_SKRYT!$D$6,"")</f>
        <v>0.06</v>
      </c>
      <c r="R568" s="35" t="str">
        <f t="shared" si="256"/>
        <v>)</v>
      </c>
      <c r="S568" s="38">
        <f>IF($D568&lt;=2024,COUNTIFS(Vypocet_SKRYT!AT565:AV565,"&gt;=1"),"")</f>
        <v>0</v>
      </c>
      <c r="T568" s="39" t="str">
        <f t="shared" si="257"/>
        <v>x</v>
      </c>
      <c r="U568" s="35" t="str">
        <f t="shared" si="258"/>
        <v>(</v>
      </c>
      <c r="V568" s="35" t="str">
        <f t="shared" si="259"/>
        <v>1</v>
      </c>
      <c r="W568" s="35" t="str">
        <f t="shared" si="260"/>
        <v>+</v>
      </c>
      <c r="X568" s="37">
        <f>IF($D568&lt;=2025,VstupniParametry_SKRYT!$D$9,"")</f>
        <v>1.7999999999999999E-2</v>
      </c>
      <c r="Y568" s="35" t="str">
        <f t="shared" si="261"/>
        <v>)</v>
      </c>
      <c r="Z568" s="38">
        <f>IF(AND(D568&lt;2025,2025&lt;=Zisk!$D$10),1,IF(D568=2025,0,""))</f>
        <v>1</v>
      </c>
      <c r="AA568" s="39" t="str">
        <f>IF(AND($D568&lt;=2025,Zisk!$D$10&gt;=2026),"x","")</f>
        <v/>
      </c>
      <c r="AB568" s="35" t="str">
        <f>IF(AND($D568&lt;=2026,Zisk!$D$10&gt;=2026),"(","")</f>
        <v/>
      </c>
      <c r="AC568" s="35" t="str">
        <f>IF(AND($D568&lt;=2026,Zisk!$D$10&gt;=2026),"1","")</f>
        <v/>
      </c>
      <c r="AD568" s="35" t="str">
        <f>IF(AND($D568&lt;=2026,Zisk!$D$10&gt;=2026),"+","")</f>
        <v/>
      </c>
      <c r="AE568" s="37" t="str">
        <f>IF(AND($D568&lt;=2026,Zisk!$D$10&gt;=2026),VstupniParametry_SKRYT!$D$10,"")</f>
        <v/>
      </c>
      <c r="AF568" s="35" t="str">
        <f>IF(AND($D568&lt;=2026,Zisk!$D$10&gt;=2026),")","")</f>
        <v/>
      </c>
      <c r="AG568" s="38" t="str">
        <f>IF(AND(D568&lt;2026,2026&lt;=Zisk!$D$10),1,IF(D568=2026,0,""))</f>
        <v/>
      </c>
      <c r="AH568" s="39" t="str">
        <f>IF(AND($D568&lt;=2026,Zisk!$D$10&gt;=2027),"x","")</f>
        <v/>
      </c>
      <c r="AI568" s="35" t="str">
        <f>IF(AND($D568&lt;=2027,Zisk!$D$10&gt;=2027),"(","")</f>
        <v/>
      </c>
      <c r="AJ568" s="35" t="str">
        <f>IF(AND($D568&lt;=2027,Zisk!$D$10&gt;=2027),"1","")</f>
        <v/>
      </c>
      <c r="AK568" s="35" t="str">
        <f>IF(AND($D568&lt;=2027,Zisk!$D$10&gt;=2027),"+","")</f>
        <v/>
      </c>
      <c r="AL568" s="37" t="str">
        <f>IF(AND($D568&lt;=2027,Zisk!$D$10&gt;=2027),VstupniParametry_SKRYT!$D$11,"")</f>
        <v/>
      </c>
      <c r="AM568" s="35" t="str">
        <f>IF(AND($D568&lt;=2027,Zisk!$D$10&gt;=2027),")","")</f>
        <v/>
      </c>
      <c r="AN568" s="38" t="str">
        <f>IF(AND(D568&lt;2027,2027&lt;=Zisk!$D$10),1,IF(D568=2027,0,""))</f>
        <v/>
      </c>
      <c r="AO568" s="39" t="str">
        <f>IF(AND($D568&lt;=2027,Zisk!$D$10&gt;=2028),"x","")</f>
        <v/>
      </c>
      <c r="AP568" s="35" t="str">
        <f>IF(AND($D568&lt;=2028,Zisk!$D$10&gt;=2028),"(","")</f>
        <v/>
      </c>
      <c r="AQ568" s="35" t="str">
        <f>IF(AND($D568&lt;=2028,Zisk!$D$10&gt;=2028),"1","")</f>
        <v/>
      </c>
      <c r="AR568" s="35" t="str">
        <f>IF(AND($D568&lt;=2028,Zisk!$D$10&gt;=2028),"+","")</f>
        <v/>
      </c>
      <c r="AS568" s="37" t="str">
        <f>IF(AND($D568&lt;=2028,Zisk!$D$10&gt;=2028),VstupniParametry_SKRYT!$D$12,"")</f>
        <v/>
      </c>
      <c r="AT568" s="35" t="str">
        <f>IF(AND($D568&lt;=2028,Zisk!$D$10&gt;=2028),")","")</f>
        <v/>
      </c>
      <c r="AU568" s="38" t="str">
        <f>IF(AND(D568&lt;2028,2028&lt;=Zisk!$D$10),1,IF(D568=2028,0,""))</f>
        <v/>
      </c>
      <c r="AV568" s="39" t="str">
        <f>IF(AND($D568&lt;=2028,Zisk!$D$10&gt;=2029),"x","")</f>
        <v/>
      </c>
      <c r="AW568" s="35" t="str">
        <f>IF(AND($D568&lt;=2029,Zisk!$D$10&gt;=2029),"(","")</f>
        <v/>
      </c>
      <c r="AX568" s="35" t="str">
        <f>IF(AND($D568&lt;=2029,Zisk!$D$10&gt;=2029),"1","")</f>
        <v/>
      </c>
      <c r="AY568" s="35" t="str">
        <f>IF(AND($D568&lt;=2029,Zisk!$D$10&gt;=2029),"+","")</f>
        <v/>
      </c>
      <c r="AZ568" s="37" t="str">
        <f>IF(AND($D568&lt;=2029,Zisk!$D$10&gt;=2029),VstupniParametry_SKRYT!$D$13,"")</f>
        <v/>
      </c>
      <c r="BA568" s="35" t="str">
        <f>IF(AND($D568&lt;=2029,Zisk!$D$10&gt;=2029),")","")</f>
        <v/>
      </c>
      <c r="BB568" s="38" t="str">
        <f>IF(AND(D568&lt;2029,2029&lt;=Zisk!$D$10),1,IF(D568=2029,0,""))</f>
        <v/>
      </c>
      <c r="BC568" s="39" t="str">
        <f>IF(AND($D568&lt;=2029,Zisk!$D$10&gt;=2030),"x","")</f>
        <v/>
      </c>
      <c r="BD568" s="35" t="str">
        <f>IF(AND($D568&lt;=2030,Zisk!$D$10&gt;=2030),"(","")</f>
        <v/>
      </c>
      <c r="BE568" s="35" t="str">
        <f>IF(AND($D568&lt;=2030,Zisk!$D$10&gt;=2030),"1","")</f>
        <v/>
      </c>
      <c r="BF568" s="35" t="str">
        <f>IF(AND($D568&lt;=2030,Zisk!$D$10&gt;=2030),"+","")</f>
        <v/>
      </c>
      <c r="BG568" s="37" t="str">
        <f>IF(AND($D568&lt;=2030,Zisk!$D$10&gt;=2030),VstupniParametry_SKRYT!$D$14,"")</f>
        <v/>
      </c>
      <c r="BH568" s="35" t="str">
        <f>IF(AND($D568&lt;=2030,Zisk!$D$10&gt;=2030),")","")</f>
        <v/>
      </c>
      <c r="BI568" s="38" t="str">
        <f>IF(AND(D568&lt;2030,2030&lt;=Zisk!$D$10),1,IF(D568=2030,0,""))</f>
        <v/>
      </c>
      <c r="BJ568" s="40" t="s">
        <v>32</v>
      </c>
      <c r="BK568" s="37">
        <f t="shared" si="274"/>
        <v>1</v>
      </c>
      <c r="BL568" s="35" t="str">
        <f t="shared" si="275"/>
        <v>x</v>
      </c>
      <c r="BM568" s="41">
        <f t="shared" si="276"/>
        <v>1</v>
      </c>
      <c r="BN568" s="37" t="str">
        <f t="shared" si="277"/>
        <v>x</v>
      </c>
      <c r="BO568" s="41">
        <f t="shared" si="262"/>
        <v>1.018</v>
      </c>
      <c r="BP568" s="41" t="str">
        <f t="shared" si="263"/>
        <v/>
      </c>
      <c r="BQ568" s="41" t="str">
        <f t="shared" si="264"/>
        <v/>
      </c>
      <c r="BR568" s="41" t="str">
        <f t="shared" si="265"/>
        <v/>
      </c>
      <c r="BS568" s="41" t="str">
        <f t="shared" si="266"/>
        <v/>
      </c>
      <c r="BT568" s="41" t="str">
        <f t="shared" si="267"/>
        <v/>
      </c>
      <c r="BU568" s="41" t="str">
        <f t="shared" si="268"/>
        <v/>
      </c>
      <c r="BV568" s="41" t="str">
        <f t="shared" si="269"/>
        <v/>
      </c>
      <c r="BW568" s="41" t="str">
        <f t="shared" si="270"/>
        <v/>
      </c>
      <c r="BX568" s="41" t="str">
        <f t="shared" si="271"/>
        <v/>
      </c>
      <c r="BY568" s="41" t="str">
        <f t="shared" si="272"/>
        <v/>
      </c>
      <c r="BZ568" s="40" t="s">
        <v>32</v>
      </c>
      <c r="CA568" s="41">
        <f t="shared" si="273"/>
        <v>1.018</v>
      </c>
      <c r="CB568" s="35"/>
      <c r="CC568" s="36">
        <f>IF(D568&gt;Zisk!$D$10,"",E568*CA568)</f>
        <v>0</v>
      </c>
    </row>
    <row r="569" spans="2:81" x14ac:dyDescent="0.2">
      <c r="B569" s="28" t="str">
        <f>Zisk!B580</f>
        <v/>
      </c>
      <c r="C569" s="28">
        <f>Zisk!C580</f>
        <v>0</v>
      </c>
      <c r="D569" s="28">
        <f>Zisk!E580</f>
        <v>0</v>
      </c>
      <c r="E569" s="29">
        <f>Zisk!D580</f>
        <v>0</v>
      </c>
      <c r="F569" s="29"/>
      <c r="G569" s="28" t="str">
        <f t="shared" si="248"/>
        <v>(</v>
      </c>
      <c r="H569" s="28" t="str">
        <f t="shared" si="249"/>
        <v>1</v>
      </c>
      <c r="I569" s="28" t="str">
        <f t="shared" si="250"/>
        <v>+</v>
      </c>
      <c r="J569" s="30">
        <f>IF($D569&lt;=2021,VstupniParametry_SKRYT!$D$5,"")</f>
        <v>0.02</v>
      </c>
      <c r="K569" s="28" t="str">
        <f t="shared" si="251"/>
        <v>)</v>
      </c>
      <c r="L569" s="31">
        <f>IF($D569&lt;=2021,COUNTIF(Vypocet_SKRYT!T566:AS566,"&gt;=1"),"")</f>
        <v>0</v>
      </c>
      <c r="M569" s="32" t="str">
        <f t="shared" si="252"/>
        <v>x</v>
      </c>
      <c r="N569" s="28" t="str">
        <f t="shared" si="253"/>
        <v>(</v>
      </c>
      <c r="O569" s="28" t="str">
        <f t="shared" si="254"/>
        <v>1</v>
      </c>
      <c r="P569" s="28" t="str">
        <f t="shared" si="255"/>
        <v>+</v>
      </c>
      <c r="Q569" s="30">
        <f>IF($D569&lt;=2024,VstupniParametry_SKRYT!$D$6,"")</f>
        <v>0.06</v>
      </c>
      <c r="R569" s="28" t="str">
        <f t="shared" si="256"/>
        <v>)</v>
      </c>
      <c r="S569" s="31">
        <f>IF($D569&lt;=2024,COUNTIFS(Vypocet_SKRYT!AT566:AV566,"&gt;=1"),"")</f>
        <v>0</v>
      </c>
      <c r="T569" s="32" t="str">
        <f t="shared" si="257"/>
        <v>x</v>
      </c>
      <c r="U569" s="28" t="str">
        <f t="shared" si="258"/>
        <v>(</v>
      </c>
      <c r="V569" s="28" t="str">
        <f t="shared" si="259"/>
        <v>1</v>
      </c>
      <c r="W569" s="28" t="str">
        <f t="shared" si="260"/>
        <v>+</v>
      </c>
      <c r="X569" s="30">
        <f>IF($D569&lt;=2025,VstupniParametry_SKRYT!$D$9,"")</f>
        <v>1.7999999999999999E-2</v>
      </c>
      <c r="Y569" s="28" t="str">
        <f t="shared" si="261"/>
        <v>)</v>
      </c>
      <c r="Z569" s="31">
        <f>IF(AND(D569&lt;2025,2025&lt;=Zisk!$D$10),1,IF(D569=2025,0,""))</f>
        <v>1</v>
      </c>
      <c r="AA569" s="32" t="str">
        <f>IF(AND($D569&lt;=2025,Zisk!$D$10&gt;=2026),"x","")</f>
        <v/>
      </c>
      <c r="AB569" s="28" t="str">
        <f>IF(AND($D569&lt;=2026,Zisk!$D$10&gt;=2026),"(","")</f>
        <v/>
      </c>
      <c r="AC569" s="28" t="str">
        <f>IF(AND($D569&lt;=2026,Zisk!$D$10&gt;=2026),"1","")</f>
        <v/>
      </c>
      <c r="AD569" s="28" t="str">
        <f>IF(AND($D569&lt;=2026,Zisk!$D$10&gt;=2026),"+","")</f>
        <v/>
      </c>
      <c r="AE569" s="30" t="str">
        <f>IF(AND($D569&lt;=2026,Zisk!$D$10&gt;=2026),VstupniParametry_SKRYT!$D$10,"")</f>
        <v/>
      </c>
      <c r="AF569" s="28" t="str">
        <f>IF(AND($D569&lt;=2026,Zisk!$D$10&gt;=2026),")","")</f>
        <v/>
      </c>
      <c r="AG569" s="31" t="str">
        <f>IF(AND(D569&lt;2026,2026&lt;=Zisk!$D$10),1,IF(D569=2026,0,""))</f>
        <v/>
      </c>
      <c r="AH569" s="32" t="str">
        <f>IF(AND($D569&lt;=2026,Zisk!$D$10&gt;=2027),"x","")</f>
        <v/>
      </c>
      <c r="AI569" s="28" t="str">
        <f>IF(AND($D569&lt;=2027,Zisk!$D$10&gt;=2027),"(","")</f>
        <v/>
      </c>
      <c r="AJ569" s="28" t="str">
        <f>IF(AND($D569&lt;=2027,Zisk!$D$10&gt;=2027),"1","")</f>
        <v/>
      </c>
      <c r="AK569" s="28" t="str">
        <f>IF(AND($D569&lt;=2027,Zisk!$D$10&gt;=2027),"+","")</f>
        <v/>
      </c>
      <c r="AL569" s="30" t="str">
        <f>IF(AND($D569&lt;=2027,Zisk!$D$10&gt;=2027),VstupniParametry_SKRYT!$D$11,"")</f>
        <v/>
      </c>
      <c r="AM569" s="28" t="str">
        <f>IF(AND($D569&lt;=2027,Zisk!$D$10&gt;=2027),")","")</f>
        <v/>
      </c>
      <c r="AN569" s="31" t="str">
        <f>IF(AND(D569&lt;2027,2027&lt;=Zisk!$D$10),1,IF(D569=2027,0,""))</f>
        <v/>
      </c>
      <c r="AO569" s="32" t="str">
        <f>IF(AND($D569&lt;=2027,Zisk!$D$10&gt;=2028),"x","")</f>
        <v/>
      </c>
      <c r="AP569" s="28" t="str">
        <f>IF(AND($D569&lt;=2028,Zisk!$D$10&gt;=2028),"(","")</f>
        <v/>
      </c>
      <c r="AQ569" s="28" t="str">
        <f>IF(AND($D569&lt;=2028,Zisk!$D$10&gt;=2028),"1","")</f>
        <v/>
      </c>
      <c r="AR569" s="28" t="str">
        <f>IF(AND($D569&lt;=2028,Zisk!$D$10&gt;=2028),"+","")</f>
        <v/>
      </c>
      <c r="AS569" s="30" t="str">
        <f>IF(AND($D569&lt;=2028,Zisk!$D$10&gt;=2028),VstupniParametry_SKRYT!$D$12,"")</f>
        <v/>
      </c>
      <c r="AT569" s="28" t="str">
        <f>IF(AND($D569&lt;=2028,Zisk!$D$10&gt;=2028),")","")</f>
        <v/>
      </c>
      <c r="AU569" s="31" t="str">
        <f>IF(AND(D569&lt;2028,2028&lt;=Zisk!$D$10),1,IF(D569=2028,0,""))</f>
        <v/>
      </c>
      <c r="AV569" s="32" t="str">
        <f>IF(AND($D569&lt;=2028,Zisk!$D$10&gt;=2029),"x","")</f>
        <v/>
      </c>
      <c r="AW569" s="28" t="str">
        <f>IF(AND($D569&lt;=2029,Zisk!$D$10&gt;=2029),"(","")</f>
        <v/>
      </c>
      <c r="AX569" s="28" t="str">
        <f>IF(AND($D569&lt;=2029,Zisk!$D$10&gt;=2029),"1","")</f>
        <v/>
      </c>
      <c r="AY569" s="28" t="str">
        <f>IF(AND($D569&lt;=2029,Zisk!$D$10&gt;=2029),"+","")</f>
        <v/>
      </c>
      <c r="AZ569" s="30" t="str">
        <f>IF(AND($D569&lt;=2029,Zisk!$D$10&gt;=2029),VstupniParametry_SKRYT!$D$13,"")</f>
        <v/>
      </c>
      <c r="BA569" s="28" t="str">
        <f>IF(AND($D569&lt;=2029,Zisk!$D$10&gt;=2029),")","")</f>
        <v/>
      </c>
      <c r="BB569" s="31" t="str">
        <f>IF(AND(D569&lt;2029,2029&lt;=Zisk!$D$10),1,IF(D569=2029,0,""))</f>
        <v/>
      </c>
      <c r="BC569" s="32" t="str">
        <f>IF(AND($D569&lt;=2029,Zisk!$D$10&gt;=2030),"x","")</f>
        <v/>
      </c>
      <c r="BD569" s="28" t="str">
        <f>IF(AND($D569&lt;=2030,Zisk!$D$10&gt;=2030),"(","")</f>
        <v/>
      </c>
      <c r="BE569" s="28" t="str">
        <f>IF(AND($D569&lt;=2030,Zisk!$D$10&gt;=2030),"1","")</f>
        <v/>
      </c>
      <c r="BF569" s="28" t="str">
        <f>IF(AND($D569&lt;=2030,Zisk!$D$10&gt;=2030),"+","")</f>
        <v/>
      </c>
      <c r="BG569" s="30" t="str">
        <f>IF(AND($D569&lt;=2030,Zisk!$D$10&gt;=2030),VstupniParametry_SKRYT!$D$14,"")</f>
        <v/>
      </c>
      <c r="BH569" s="28" t="str">
        <f>IF(AND($D569&lt;=2030,Zisk!$D$10&gt;=2030),")","")</f>
        <v/>
      </c>
      <c r="BI569" s="31" t="str">
        <f>IF(AND(D569&lt;2030,2030&lt;=Zisk!$D$10),1,IF(D569=2030,0,""))</f>
        <v/>
      </c>
      <c r="BJ569" s="33" t="s">
        <v>32</v>
      </c>
      <c r="BK569" s="30">
        <f t="shared" si="274"/>
        <v>1</v>
      </c>
      <c r="BL569" s="28" t="str">
        <f t="shared" si="275"/>
        <v>x</v>
      </c>
      <c r="BM569" s="34">
        <f t="shared" si="276"/>
        <v>1</v>
      </c>
      <c r="BN569" s="30" t="str">
        <f t="shared" si="277"/>
        <v>x</v>
      </c>
      <c r="BO569" s="34">
        <f t="shared" si="262"/>
        <v>1.018</v>
      </c>
      <c r="BP569" s="34" t="str">
        <f t="shared" si="263"/>
        <v/>
      </c>
      <c r="BQ569" s="34" t="str">
        <f t="shared" si="264"/>
        <v/>
      </c>
      <c r="BR569" s="34" t="str">
        <f t="shared" si="265"/>
        <v/>
      </c>
      <c r="BS569" s="34" t="str">
        <f t="shared" si="266"/>
        <v/>
      </c>
      <c r="BT569" s="34" t="str">
        <f t="shared" si="267"/>
        <v/>
      </c>
      <c r="BU569" s="34" t="str">
        <f t="shared" si="268"/>
        <v/>
      </c>
      <c r="BV569" s="34" t="str">
        <f t="shared" si="269"/>
        <v/>
      </c>
      <c r="BW569" s="34" t="str">
        <f t="shared" si="270"/>
        <v/>
      </c>
      <c r="BX569" s="34" t="str">
        <f t="shared" si="271"/>
        <v/>
      </c>
      <c r="BY569" s="34" t="str">
        <f t="shared" si="272"/>
        <v/>
      </c>
      <c r="BZ569" s="33" t="s">
        <v>32</v>
      </c>
      <c r="CA569" s="34">
        <f t="shared" si="273"/>
        <v>1.018</v>
      </c>
      <c r="CB569" s="28"/>
      <c r="CC569" s="29">
        <f>IF(D569&gt;Zisk!$D$10,"",E569*CA569)</f>
        <v>0</v>
      </c>
    </row>
    <row r="570" spans="2:81" x14ac:dyDescent="0.2">
      <c r="B570" s="35" t="str">
        <f>Zisk!B581</f>
        <v/>
      </c>
      <c r="C570" s="35">
        <f>Zisk!C581</f>
        <v>0</v>
      </c>
      <c r="D570" s="35">
        <f>Zisk!E581</f>
        <v>0</v>
      </c>
      <c r="E570" s="36">
        <f>Zisk!D581</f>
        <v>0</v>
      </c>
      <c r="F570" s="36"/>
      <c r="G570" s="35" t="str">
        <f t="shared" si="248"/>
        <v>(</v>
      </c>
      <c r="H570" s="35" t="str">
        <f t="shared" si="249"/>
        <v>1</v>
      </c>
      <c r="I570" s="35" t="str">
        <f t="shared" si="250"/>
        <v>+</v>
      </c>
      <c r="J570" s="37">
        <f>IF($D570&lt;=2021,VstupniParametry_SKRYT!$D$5,"")</f>
        <v>0.02</v>
      </c>
      <c r="K570" s="35" t="str">
        <f t="shared" si="251"/>
        <v>)</v>
      </c>
      <c r="L570" s="38">
        <f>IF($D570&lt;=2021,COUNTIF(Vypocet_SKRYT!T567:AS567,"&gt;=1"),"")</f>
        <v>0</v>
      </c>
      <c r="M570" s="39" t="str">
        <f t="shared" si="252"/>
        <v>x</v>
      </c>
      <c r="N570" s="35" t="str">
        <f t="shared" si="253"/>
        <v>(</v>
      </c>
      <c r="O570" s="35" t="str">
        <f t="shared" si="254"/>
        <v>1</v>
      </c>
      <c r="P570" s="35" t="str">
        <f t="shared" si="255"/>
        <v>+</v>
      </c>
      <c r="Q570" s="37">
        <f>IF($D570&lt;=2024,VstupniParametry_SKRYT!$D$6,"")</f>
        <v>0.06</v>
      </c>
      <c r="R570" s="35" t="str">
        <f t="shared" si="256"/>
        <v>)</v>
      </c>
      <c r="S570" s="38">
        <f>IF($D570&lt;=2024,COUNTIFS(Vypocet_SKRYT!AT567:AV567,"&gt;=1"),"")</f>
        <v>0</v>
      </c>
      <c r="T570" s="39" t="str">
        <f t="shared" si="257"/>
        <v>x</v>
      </c>
      <c r="U570" s="35" t="str">
        <f t="shared" si="258"/>
        <v>(</v>
      </c>
      <c r="V570" s="35" t="str">
        <f t="shared" si="259"/>
        <v>1</v>
      </c>
      <c r="W570" s="35" t="str">
        <f t="shared" si="260"/>
        <v>+</v>
      </c>
      <c r="X570" s="37">
        <f>IF($D570&lt;=2025,VstupniParametry_SKRYT!$D$9,"")</f>
        <v>1.7999999999999999E-2</v>
      </c>
      <c r="Y570" s="35" t="str">
        <f t="shared" si="261"/>
        <v>)</v>
      </c>
      <c r="Z570" s="38">
        <f>IF(AND(D570&lt;2025,2025&lt;=Zisk!$D$10),1,IF(D570=2025,0,""))</f>
        <v>1</v>
      </c>
      <c r="AA570" s="39" t="str">
        <f>IF(AND($D570&lt;=2025,Zisk!$D$10&gt;=2026),"x","")</f>
        <v/>
      </c>
      <c r="AB570" s="35" t="str">
        <f>IF(AND($D570&lt;=2026,Zisk!$D$10&gt;=2026),"(","")</f>
        <v/>
      </c>
      <c r="AC570" s="35" t="str">
        <f>IF(AND($D570&lt;=2026,Zisk!$D$10&gt;=2026),"1","")</f>
        <v/>
      </c>
      <c r="AD570" s="35" t="str">
        <f>IF(AND($D570&lt;=2026,Zisk!$D$10&gt;=2026),"+","")</f>
        <v/>
      </c>
      <c r="AE570" s="37" t="str">
        <f>IF(AND($D570&lt;=2026,Zisk!$D$10&gt;=2026),VstupniParametry_SKRYT!$D$10,"")</f>
        <v/>
      </c>
      <c r="AF570" s="35" t="str">
        <f>IF(AND($D570&lt;=2026,Zisk!$D$10&gt;=2026),")","")</f>
        <v/>
      </c>
      <c r="AG570" s="38" t="str">
        <f>IF(AND(D570&lt;2026,2026&lt;=Zisk!$D$10),1,IF(D570=2026,0,""))</f>
        <v/>
      </c>
      <c r="AH570" s="39" t="str">
        <f>IF(AND($D570&lt;=2026,Zisk!$D$10&gt;=2027),"x","")</f>
        <v/>
      </c>
      <c r="AI570" s="35" t="str">
        <f>IF(AND($D570&lt;=2027,Zisk!$D$10&gt;=2027),"(","")</f>
        <v/>
      </c>
      <c r="AJ570" s="35" t="str">
        <f>IF(AND($D570&lt;=2027,Zisk!$D$10&gt;=2027),"1","")</f>
        <v/>
      </c>
      <c r="AK570" s="35" t="str">
        <f>IF(AND($D570&lt;=2027,Zisk!$D$10&gt;=2027),"+","")</f>
        <v/>
      </c>
      <c r="AL570" s="37" t="str">
        <f>IF(AND($D570&lt;=2027,Zisk!$D$10&gt;=2027),VstupniParametry_SKRYT!$D$11,"")</f>
        <v/>
      </c>
      <c r="AM570" s="35" t="str">
        <f>IF(AND($D570&lt;=2027,Zisk!$D$10&gt;=2027),")","")</f>
        <v/>
      </c>
      <c r="AN570" s="38" t="str">
        <f>IF(AND(D570&lt;2027,2027&lt;=Zisk!$D$10),1,IF(D570=2027,0,""))</f>
        <v/>
      </c>
      <c r="AO570" s="39" t="str">
        <f>IF(AND($D570&lt;=2027,Zisk!$D$10&gt;=2028),"x","")</f>
        <v/>
      </c>
      <c r="AP570" s="35" t="str">
        <f>IF(AND($D570&lt;=2028,Zisk!$D$10&gt;=2028),"(","")</f>
        <v/>
      </c>
      <c r="AQ570" s="35" t="str">
        <f>IF(AND($D570&lt;=2028,Zisk!$D$10&gt;=2028),"1","")</f>
        <v/>
      </c>
      <c r="AR570" s="35" t="str">
        <f>IF(AND($D570&lt;=2028,Zisk!$D$10&gt;=2028),"+","")</f>
        <v/>
      </c>
      <c r="AS570" s="37" t="str">
        <f>IF(AND($D570&lt;=2028,Zisk!$D$10&gt;=2028),VstupniParametry_SKRYT!$D$12,"")</f>
        <v/>
      </c>
      <c r="AT570" s="35" t="str">
        <f>IF(AND($D570&lt;=2028,Zisk!$D$10&gt;=2028),")","")</f>
        <v/>
      </c>
      <c r="AU570" s="38" t="str">
        <f>IF(AND(D570&lt;2028,2028&lt;=Zisk!$D$10),1,IF(D570=2028,0,""))</f>
        <v/>
      </c>
      <c r="AV570" s="39" t="str">
        <f>IF(AND($D570&lt;=2028,Zisk!$D$10&gt;=2029),"x","")</f>
        <v/>
      </c>
      <c r="AW570" s="35" t="str">
        <f>IF(AND($D570&lt;=2029,Zisk!$D$10&gt;=2029),"(","")</f>
        <v/>
      </c>
      <c r="AX570" s="35" t="str">
        <f>IF(AND($D570&lt;=2029,Zisk!$D$10&gt;=2029),"1","")</f>
        <v/>
      </c>
      <c r="AY570" s="35" t="str">
        <f>IF(AND($D570&lt;=2029,Zisk!$D$10&gt;=2029),"+","")</f>
        <v/>
      </c>
      <c r="AZ570" s="37" t="str">
        <f>IF(AND($D570&lt;=2029,Zisk!$D$10&gt;=2029),VstupniParametry_SKRYT!$D$13,"")</f>
        <v/>
      </c>
      <c r="BA570" s="35" t="str">
        <f>IF(AND($D570&lt;=2029,Zisk!$D$10&gt;=2029),")","")</f>
        <v/>
      </c>
      <c r="BB570" s="38" t="str">
        <f>IF(AND(D570&lt;2029,2029&lt;=Zisk!$D$10),1,IF(D570=2029,0,""))</f>
        <v/>
      </c>
      <c r="BC570" s="39" t="str">
        <f>IF(AND($D570&lt;=2029,Zisk!$D$10&gt;=2030),"x","")</f>
        <v/>
      </c>
      <c r="BD570" s="35" t="str">
        <f>IF(AND($D570&lt;=2030,Zisk!$D$10&gt;=2030),"(","")</f>
        <v/>
      </c>
      <c r="BE570" s="35" t="str">
        <f>IF(AND($D570&lt;=2030,Zisk!$D$10&gt;=2030),"1","")</f>
        <v/>
      </c>
      <c r="BF570" s="35" t="str">
        <f>IF(AND($D570&lt;=2030,Zisk!$D$10&gt;=2030),"+","")</f>
        <v/>
      </c>
      <c r="BG570" s="37" t="str">
        <f>IF(AND($D570&lt;=2030,Zisk!$D$10&gt;=2030),VstupniParametry_SKRYT!$D$14,"")</f>
        <v/>
      </c>
      <c r="BH570" s="35" t="str">
        <f>IF(AND($D570&lt;=2030,Zisk!$D$10&gt;=2030),")","")</f>
        <v/>
      </c>
      <c r="BI570" s="38" t="str">
        <f>IF(AND(D570&lt;2030,2030&lt;=Zisk!$D$10),1,IF(D570=2030,0,""))</f>
        <v/>
      </c>
      <c r="BJ570" s="40" t="s">
        <v>32</v>
      </c>
      <c r="BK570" s="37">
        <f t="shared" si="274"/>
        <v>1</v>
      </c>
      <c r="BL570" s="35" t="str">
        <f t="shared" si="275"/>
        <v>x</v>
      </c>
      <c r="BM570" s="41">
        <f t="shared" si="276"/>
        <v>1</v>
      </c>
      <c r="BN570" s="37" t="str">
        <f t="shared" si="277"/>
        <v>x</v>
      </c>
      <c r="BO570" s="41">
        <f t="shared" si="262"/>
        <v>1.018</v>
      </c>
      <c r="BP570" s="41" t="str">
        <f t="shared" si="263"/>
        <v/>
      </c>
      <c r="BQ570" s="41" t="str">
        <f t="shared" si="264"/>
        <v/>
      </c>
      <c r="BR570" s="41" t="str">
        <f t="shared" si="265"/>
        <v/>
      </c>
      <c r="BS570" s="41" t="str">
        <f t="shared" si="266"/>
        <v/>
      </c>
      <c r="BT570" s="41" t="str">
        <f t="shared" si="267"/>
        <v/>
      </c>
      <c r="BU570" s="41" t="str">
        <f t="shared" si="268"/>
        <v/>
      </c>
      <c r="BV570" s="41" t="str">
        <f t="shared" si="269"/>
        <v/>
      </c>
      <c r="BW570" s="41" t="str">
        <f t="shared" si="270"/>
        <v/>
      </c>
      <c r="BX570" s="41" t="str">
        <f t="shared" si="271"/>
        <v/>
      </c>
      <c r="BY570" s="41" t="str">
        <f t="shared" si="272"/>
        <v/>
      </c>
      <c r="BZ570" s="40" t="s">
        <v>32</v>
      </c>
      <c r="CA570" s="41">
        <f t="shared" si="273"/>
        <v>1.018</v>
      </c>
      <c r="CB570" s="35"/>
      <c r="CC570" s="36">
        <f>IF(D570&gt;Zisk!$D$10,"",E570*CA570)</f>
        <v>0</v>
      </c>
    </row>
    <row r="571" spans="2:81" x14ac:dyDescent="0.2">
      <c r="B571" s="28" t="str">
        <f>Zisk!B582</f>
        <v/>
      </c>
      <c r="C571" s="28">
        <f>Zisk!C582</f>
        <v>0</v>
      </c>
      <c r="D571" s="28">
        <f>Zisk!E582</f>
        <v>0</v>
      </c>
      <c r="E571" s="29">
        <f>Zisk!D582</f>
        <v>0</v>
      </c>
      <c r="F571" s="29"/>
      <c r="G571" s="28" t="str">
        <f t="shared" si="248"/>
        <v>(</v>
      </c>
      <c r="H571" s="28" t="str">
        <f t="shared" si="249"/>
        <v>1</v>
      </c>
      <c r="I571" s="28" t="str">
        <f t="shared" si="250"/>
        <v>+</v>
      </c>
      <c r="J571" s="30">
        <f>IF($D571&lt;=2021,VstupniParametry_SKRYT!$D$5,"")</f>
        <v>0.02</v>
      </c>
      <c r="K571" s="28" t="str">
        <f t="shared" si="251"/>
        <v>)</v>
      </c>
      <c r="L571" s="31">
        <f>IF($D571&lt;=2021,COUNTIF(Vypocet_SKRYT!T568:AS568,"&gt;=1"),"")</f>
        <v>0</v>
      </c>
      <c r="M571" s="32" t="str">
        <f t="shared" si="252"/>
        <v>x</v>
      </c>
      <c r="N571" s="28" t="str">
        <f t="shared" si="253"/>
        <v>(</v>
      </c>
      <c r="O571" s="28" t="str">
        <f t="shared" si="254"/>
        <v>1</v>
      </c>
      <c r="P571" s="28" t="str">
        <f t="shared" si="255"/>
        <v>+</v>
      </c>
      <c r="Q571" s="30">
        <f>IF($D571&lt;=2024,VstupniParametry_SKRYT!$D$6,"")</f>
        <v>0.06</v>
      </c>
      <c r="R571" s="28" t="str">
        <f t="shared" si="256"/>
        <v>)</v>
      </c>
      <c r="S571" s="31">
        <f>IF($D571&lt;=2024,COUNTIFS(Vypocet_SKRYT!AT568:AV568,"&gt;=1"),"")</f>
        <v>0</v>
      </c>
      <c r="T571" s="32" t="str">
        <f t="shared" si="257"/>
        <v>x</v>
      </c>
      <c r="U571" s="28" t="str">
        <f t="shared" si="258"/>
        <v>(</v>
      </c>
      <c r="V571" s="28" t="str">
        <f t="shared" si="259"/>
        <v>1</v>
      </c>
      <c r="W571" s="28" t="str">
        <f t="shared" si="260"/>
        <v>+</v>
      </c>
      <c r="X571" s="30">
        <f>IF($D571&lt;=2025,VstupniParametry_SKRYT!$D$9,"")</f>
        <v>1.7999999999999999E-2</v>
      </c>
      <c r="Y571" s="28" t="str">
        <f t="shared" si="261"/>
        <v>)</v>
      </c>
      <c r="Z571" s="31">
        <f>IF(AND(D571&lt;2025,2025&lt;=Zisk!$D$10),1,IF(D571=2025,0,""))</f>
        <v>1</v>
      </c>
      <c r="AA571" s="32" t="str">
        <f>IF(AND($D571&lt;=2025,Zisk!$D$10&gt;=2026),"x","")</f>
        <v/>
      </c>
      <c r="AB571" s="28" t="str">
        <f>IF(AND($D571&lt;=2026,Zisk!$D$10&gt;=2026),"(","")</f>
        <v/>
      </c>
      <c r="AC571" s="28" t="str">
        <f>IF(AND($D571&lt;=2026,Zisk!$D$10&gt;=2026),"1","")</f>
        <v/>
      </c>
      <c r="AD571" s="28" t="str">
        <f>IF(AND($D571&lt;=2026,Zisk!$D$10&gt;=2026),"+","")</f>
        <v/>
      </c>
      <c r="AE571" s="30" t="str">
        <f>IF(AND($D571&lt;=2026,Zisk!$D$10&gt;=2026),VstupniParametry_SKRYT!$D$10,"")</f>
        <v/>
      </c>
      <c r="AF571" s="28" t="str">
        <f>IF(AND($D571&lt;=2026,Zisk!$D$10&gt;=2026),")","")</f>
        <v/>
      </c>
      <c r="AG571" s="31" t="str">
        <f>IF(AND(D571&lt;2026,2026&lt;=Zisk!$D$10),1,IF(D571=2026,0,""))</f>
        <v/>
      </c>
      <c r="AH571" s="32" t="str">
        <f>IF(AND($D571&lt;=2026,Zisk!$D$10&gt;=2027),"x","")</f>
        <v/>
      </c>
      <c r="AI571" s="28" t="str">
        <f>IF(AND($D571&lt;=2027,Zisk!$D$10&gt;=2027),"(","")</f>
        <v/>
      </c>
      <c r="AJ571" s="28" t="str">
        <f>IF(AND($D571&lt;=2027,Zisk!$D$10&gt;=2027),"1","")</f>
        <v/>
      </c>
      <c r="AK571" s="28" t="str">
        <f>IF(AND($D571&lt;=2027,Zisk!$D$10&gt;=2027),"+","")</f>
        <v/>
      </c>
      <c r="AL571" s="30" t="str">
        <f>IF(AND($D571&lt;=2027,Zisk!$D$10&gt;=2027),VstupniParametry_SKRYT!$D$11,"")</f>
        <v/>
      </c>
      <c r="AM571" s="28" t="str">
        <f>IF(AND($D571&lt;=2027,Zisk!$D$10&gt;=2027),")","")</f>
        <v/>
      </c>
      <c r="AN571" s="31" t="str">
        <f>IF(AND(D571&lt;2027,2027&lt;=Zisk!$D$10),1,IF(D571=2027,0,""))</f>
        <v/>
      </c>
      <c r="AO571" s="32" t="str">
        <f>IF(AND($D571&lt;=2027,Zisk!$D$10&gt;=2028),"x","")</f>
        <v/>
      </c>
      <c r="AP571" s="28" t="str">
        <f>IF(AND($D571&lt;=2028,Zisk!$D$10&gt;=2028),"(","")</f>
        <v/>
      </c>
      <c r="AQ571" s="28" t="str">
        <f>IF(AND($D571&lt;=2028,Zisk!$D$10&gt;=2028),"1","")</f>
        <v/>
      </c>
      <c r="AR571" s="28" t="str">
        <f>IF(AND($D571&lt;=2028,Zisk!$D$10&gt;=2028),"+","")</f>
        <v/>
      </c>
      <c r="AS571" s="30" t="str">
        <f>IF(AND($D571&lt;=2028,Zisk!$D$10&gt;=2028),VstupniParametry_SKRYT!$D$12,"")</f>
        <v/>
      </c>
      <c r="AT571" s="28" t="str">
        <f>IF(AND($D571&lt;=2028,Zisk!$D$10&gt;=2028),")","")</f>
        <v/>
      </c>
      <c r="AU571" s="31" t="str">
        <f>IF(AND(D571&lt;2028,2028&lt;=Zisk!$D$10),1,IF(D571=2028,0,""))</f>
        <v/>
      </c>
      <c r="AV571" s="32" t="str">
        <f>IF(AND($D571&lt;=2028,Zisk!$D$10&gt;=2029),"x","")</f>
        <v/>
      </c>
      <c r="AW571" s="28" t="str">
        <f>IF(AND($D571&lt;=2029,Zisk!$D$10&gt;=2029),"(","")</f>
        <v/>
      </c>
      <c r="AX571" s="28" t="str">
        <f>IF(AND($D571&lt;=2029,Zisk!$D$10&gt;=2029),"1","")</f>
        <v/>
      </c>
      <c r="AY571" s="28" t="str">
        <f>IF(AND($D571&lt;=2029,Zisk!$D$10&gt;=2029),"+","")</f>
        <v/>
      </c>
      <c r="AZ571" s="30" t="str">
        <f>IF(AND($D571&lt;=2029,Zisk!$D$10&gt;=2029),VstupniParametry_SKRYT!$D$13,"")</f>
        <v/>
      </c>
      <c r="BA571" s="28" t="str">
        <f>IF(AND($D571&lt;=2029,Zisk!$D$10&gt;=2029),")","")</f>
        <v/>
      </c>
      <c r="BB571" s="31" t="str">
        <f>IF(AND(D571&lt;2029,2029&lt;=Zisk!$D$10),1,IF(D571=2029,0,""))</f>
        <v/>
      </c>
      <c r="BC571" s="32" t="str">
        <f>IF(AND($D571&lt;=2029,Zisk!$D$10&gt;=2030),"x","")</f>
        <v/>
      </c>
      <c r="BD571" s="28" t="str">
        <f>IF(AND($D571&lt;=2030,Zisk!$D$10&gt;=2030),"(","")</f>
        <v/>
      </c>
      <c r="BE571" s="28" t="str">
        <f>IF(AND($D571&lt;=2030,Zisk!$D$10&gt;=2030),"1","")</f>
        <v/>
      </c>
      <c r="BF571" s="28" t="str">
        <f>IF(AND($D571&lt;=2030,Zisk!$D$10&gt;=2030),"+","")</f>
        <v/>
      </c>
      <c r="BG571" s="30" t="str">
        <f>IF(AND($D571&lt;=2030,Zisk!$D$10&gt;=2030),VstupniParametry_SKRYT!$D$14,"")</f>
        <v/>
      </c>
      <c r="BH571" s="28" t="str">
        <f>IF(AND($D571&lt;=2030,Zisk!$D$10&gt;=2030),")","")</f>
        <v/>
      </c>
      <c r="BI571" s="31" t="str">
        <f>IF(AND(D571&lt;2030,2030&lt;=Zisk!$D$10),1,IF(D571=2030,0,""))</f>
        <v/>
      </c>
      <c r="BJ571" s="33" t="s">
        <v>32</v>
      </c>
      <c r="BK571" s="30">
        <f t="shared" si="274"/>
        <v>1</v>
      </c>
      <c r="BL571" s="28" t="str">
        <f t="shared" si="275"/>
        <v>x</v>
      </c>
      <c r="BM571" s="34">
        <f t="shared" si="276"/>
        <v>1</v>
      </c>
      <c r="BN571" s="30" t="str">
        <f t="shared" si="277"/>
        <v>x</v>
      </c>
      <c r="BO571" s="34">
        <f t="shared" si="262"/>
        <v>1.018</v>
      </c>
      <c r="BP571" s="34" t="str">
        <f t="shared" si="263"/>
        <v/>
      </c>
      <c r="BQ571" s="34" t="str">
        <f t="shared" si="264"/>
        <v/>
      </c>
      <c r="BR571" s="34" t="str">
        <f t="shared" si="265"/>
        <v/>
      </c>
      <c r="BS571" s="34" t="str">
        <f t="shared" si="266"/>
        <v/>
      </c>
      <c r="BT571" s="34" t="str">
        <f t="shared" si="267"/>
        <v/>
      </c>
      <c r="BU571" s="34" t="str">
        <f t="shared" si="268"/>
        <v/>
      </c>
      <c r="BV571" s="34" t="str">
        <f t="shared" si="269"/>
        <v/>
      </c>
      <c r="BW571" s="34" t="str">
        <f t="shared" si="270"/>
        <v/>
      </c>
      <c r="BX571" s="34" t="str">
        <f t="shared" si="271"/>
        <v/>
      </c>
      <c r="BY571" s="34" t="str">
        <f t="shared" si="272"/>
        <v/>
      </c>
      <c r="BZ571" s="33" t="s">
        <v>32</v>
      </c>
      <c r="CA571" s="34">
        <f t="shared" si="273"/>
        <v>1.018</v>
      </c>
      <c r="CB571" s="28"/>
      <c r="CC571" s="29">
        <f>IF(D571&gt;Zisk!$D$10,"",E571*CA571)</f>
        <v>0</v>
      </c>
    </row>
    <row r="572" spans="2:81" x14ac:dyDescent="0.2">
      <c r="B572" s="35" t="str">
        <f>Zisk!B583</f>
        <v/>
      </c>
      <c r="C572" s="35">
        <f>Zisk!C583</f>
        <v>0</v>
      </c>
      <c r="D572" s="35">
        <f>Zisk!E583</f>
        <v>0</v>
      </c>
      <c r="E572" s="36">
        <f>Zisk!D583</f>
        <v>0</v>
      </c>
      <c r="F572" s="36"/>
      <c r="G572" s="35" t="str">
        <f t="shared" si="248"/>
        <v>(</v>
      </c>
      <c r="H572" s="35" t="str">
        <f t="shared" si="249"/>
        <v>1</v>
      </c>
      <c r="I572" s="35" t="str">
        <f t="shared" si="250"/>
        <v>+</v>
      </c>
      <c r="J572" s="37">
        <f>IF($D572&lt;=2021,VstupniParametry_SKRYT!$D$5,"")</f>
        <v>0.02</v>
      </c>
      <c r="K572" s="35" t="str">
        <f t="shared" si="251"/>
        <v>)</v>
      </c>
      <c r="L572" s="38">
        <f>IF($D572&lt;=2021,COUNTIF(Vypocet_SKRYT!T569:AS569,"&gt;=1"),"")</f>
        <v>0</v>
      </c>
      <c r="M572" s="39" t="str">
        <f t="shared" si="252"/>
        <v>x</v>
      </c>
      <c r="N572" s="35" t="str">
        <f t="shared" si="253"/>
        <v>(</v>
      </c>
      <c r="O572" s="35" t="str">
        <f t="shared" si="254"/>
        <v>1</v>
      </c>
      <c r="P572" s="35" t="str">
        <f t="shared" si="255"/>
        <v>+</v>
      </c>
      <c r="Q572" s="37">
        <f>IF($D572&lt;=2024,VstupniParametry_SKRYT!$D$6,"")</f>
        <v>0.06</v>
      </c>
      <c r="R572" s="35" t="str">
        <f t="shared" si="256"/>
        <v>)</v>
      </c>
      <c r="S572" s="38">
        <f>IF($D572&lt;=2024,COUNTIFS(Vypocet_SKRYT!AT569:AV569,"&gt;=1"),"")</f>
        <v>0</v>
      </c>
      <c r="T572" s="39" t="str">
        <f t="shared" si="257"/>
        <v>x</v>
      </c>
      <c r="U572" s="35" t="str">
        <f t="shared" si="258"/>
        <v>(</v>
      </c>
      <c r="V572" s="35" t="str">
        <f t="shared" si="259"/>
        <v>1</v>
      </c>
      <c r="W572" s="35" t="str">
        <f t="shared" si="260"/>
        <v>+</v>
      </c>
      <c r="X572" s="37">
        <f>IF($D572&lt;=2025,VstupniParametry_SKRYT!$D$9,"")</f>
        <v>1.7999999999999999E-2</v>
      </c>
      <c r="Y572" s="35" t="str">
        <f t="shared" si="261"/>
        <v>)</v>
      </c>
      <c r="Z572" s="38">
        <f>IF(AND(D572&lt;2025,2025&lt;=Zisk!$D$10),1,IF(D572=2025,0,""))</f>
        <v>1</v>
      </c>
      <c r="AA572" s="39" t="str">
        <f>IF(AND($D572&lt;=2025,Zisk!$D$10&gt;=2026),"x","")</f>
        <v/>
      </c>
      <c r="AB572" s="35" t="str">
        <f>IF(AND($D572&lt;=2026,Zisk!$D$10&gt;=2026),"(","")</f>
        <v/>
      </c>
      <c r="AC572" s="35" t="str">
        <f>IF(AND($D572&lt;=2026,Zisk!$D$10&gt;=2026),"1","")</f>
        <v/>
      </c>
      <c r="AD572" s="35" t="str">
        <f>IF(AND($D572&lt;=2026,Zisk!$D$10&gt;=2026),"+","")</f>
        <v/>
      </c>
      <c r="AE572" s="37" t="str">
        <f>IF(AND($D572&lt;=2026,Zisk!$D$10&gt;=2026),VstupniParametry_SKRYT!$D$10,"")</f>
        <v/>
      </c>
      <c r="AF572" s="35" t="str">
        <f>IF(AND($D572&lt;=2026,Zisk!$D$10&gt;=2026),")","")</f>
        <v/>
      </c>
      <c r="AG572" s="38" t="str">
        <f>IF(AND(D572&lt;2026,2026&lt;=Zisk!$D$10),1,IF(D572=2026,0,""))</f>
        <v/>
      </c>
      <c r="AH572" s="39" t="str">
        <f>IF(AND($D572&lt;=2026,Zisk!$D$10&gt;=2027),"x","")</f>
        <v/>
      </c>
      <c r="AI572" s="35" t="str">
        <f>IF(AND($D572&lt;=2027,Zisk!$D$10&gt;=2027),"(","")</f>
        <v/>
      </c>
      <c r="AJ572" s="35" t="str">
        <f>IF(AND($D572&lt;=2027,Zisk!$D$10&gt;=2027),"1","")</f>
        <v/>
      </c>
      <c r="AK572" s="35" t="str">
        <f>IF(AND($D572&lt;=2027,Zisk!$D$10&gt;=2027),"+","")</f>
        <v/>
      </c>
      <c r="AL572" s="37" t="str">
        <f>IF(AND($D572&lt;=2027,Zisk!$D$10&gt;=2027),VstupniParametry_SKRYT!$D$11,"")</f>
        <v/>
      </c>
      <c r="AM572" s="35" t="str">
        <f>IF(AND($D572&lt;=2027,Zisk!$D$10&gt;=2027),")","")</f>
        <v/>
      </c>
      <c r="AN572" s="38" t="str">
        <f>IF(AND(D572&lt;2027,2027&lt;=Zisk!$D$10),1,IF(D572=2027,0,""))</f>
        <v/>
      </c>
      <c r="AO572" s="39" t="str">
        <f>IF(AND($D572&lt;=2027,Zisk!$D$10&gt;=2028),"x","")</f>
        <v/>
      </c>
      <c r="AP572" s="35" t="str">
        <f>IF(AND($D572&lt;=2028,Zisk!$D$10&gt;=2028),"(","")</f>
        <v/>
      </c>
      <c r="AQ572" s="35" t="str">
        <f>IF(AND($D572&lt;=2028,Zisk!$D$10&gt;=2028),"1","")</f>
        <v/>
      </c>
      <c r="AR572" s="35" t="str">
        <f>IF(AND($D572&lt;=2028,Zisk!$D$10&gt;=2028),"+","")</f>
        <v/>
      </c>
      <c r="AS572" s="37" t="str">
        <f>IF(AND($D572&lt;=2028,Zisk!$D$10&gt;=2028),VstupniParametry_SKRYT!$D$12,"")</f>
        <v/>
      </c>
      <c r="AT572" s="35" t="str">
        <f>IF(AND($D572&lt;=2028,Zisk!$D$10&gt;=2028),")","")</f>
        <v/>
      </c>
      <c r="AU572" s="38" t="str">
        <f>IF(AND(D572&lt;2028,2028&lt;=Zisk!$D$10),1,IF(D572=2028,0,""))</f>
        <v/>
      </c>
      <c r="AV572" s="39" t="str">
        <f>IF(AND($D572&lt;=2028,Zisk!$D$10&gt;=2029),"x","")</f>
        <v/>
      </c>
      <c r="AW572" s="35" t="str">
        <f>IF(AND($D572&lt;=2029,Zisk!$D$10&gt;=2029),"(","")</f>
        <v/>
      </c>
      <c r="AX572" s="35" t="str">
        <f>IF(AND($D572&lt;=2029,Zisk!$D$10&gt;=2029),"1","")</f>
        <v/>
      </c>
      <c r="AY572" s="35" t="str">
        <f>IF(AND($D572&lt;=2029,Zisk!$D$10&gt;=2029),"+","")</f>
        <v/>
      </c>
      <c r="AZ572" s="37" t="str">
        <f>IF(AND($D572&lt;=2029,Zisk!$D$10&gt;=2029),VstupniParametry_SKRYT!$D$13,"")</f>
        <v/>
      </c>
      <c r="BA572" s="35" t="str">
        <f>IF(AND($D572&lt;=2029,Zisk!$D$10&gt;=2029),")","")</f>
        <v/>
      </c>
      <c r="BB572" s="38" t="str">
        <f>IF(AND(D572&lt;2029,2029&lt;=Zisk!$D$10),1,IF(D572=2029,0,""))</f>
        <v/>
      </c>
      <c r="BC572" s="39" t="str">
        <f>IF(AND($D572&lt;=2029,Zisk!$D$10&gt;=2030),"x","")</f>
        <v/>
      </c>
      <c r="BD572" s="35" t="str">
        <f>IF(AND($D572&lt;=2030,Zisk!$D$10&gt;=2030),"(","")</f>
        <v/>
      </c>
      <c r="BE572" s="35" t="str">
        <f>IF(AND($D572&lt;=2030,Zisk!$D$10&gt;=2030),"1","")</f>
        <v/>
      </c>
      <c r="BF572" s="35" t="str">
        <f>IF(AND($D572&lt;=2030,Zisk!$D$10&gt;=2030),"+","")</f>
        <v/>
      </c>
      <c r="BG572" s="37" t="str">
        <f>IF(AND($D572&lt;=2030,Zisk!$D$10&gt;=2030),VstupniParametry_SKRYT!$D$14,"")</f>
        <v/>
      </c>
      <c r="BH572" s="35" t="str">
        <f>IF(AND($D572&lt;=2030,Zisk!$D$10&gt;=2030),")","")</f>
        <v/>
      </c>
      <c r="BI572" s="38" t="str">
        <f>IF(AND(D572&lt;2030,2030&lt;=Zisk!$D$10),1,IF(D572=2030,0,""))</f>
        <v/>
      </c>
      <c r="BJ572" s="40" t="s">
        <v>32</v>
      </c>
      <c r="BK572" s="37">
        <f t="shared" si="274"/>
        <v>1</v>
      </c>
      <c r="BL572" s="35" t="str">
        <f t="shared" si="275"/>
        <v>x</v>
      </c>
      <c r="BM572" s="41">
        <f t="shared" si="276"/>
        <v>1</v>
      </c>
      <c r="BN572" s="37" t="str">
        <f t="shared" si="277"/>
        <v>x</v>
      </c>
      <c r="BO572" s="41">
        <f t="shared" si="262"/>
        <v>1.018</v>
      </c>
      <c r="BP572" s="41" t="str">
        <f t="shared" si="263"/>
        <v/>
      </c>
      <c r="BQ572" s="41" t="str">
        <f t="shared" si="264"/>
        <v/>
      </c>
      <c r="BR572" s="41" t="str">
        <f t="shared" si="265"/>
        <v/>
      </c>
      <c r="BS572" s="41" t="str">
        <f t="shared" si="266"/>
        <v/>
      </c>
      <c r="BT572" s="41" t="str">
        <f t="shared" si="267"/>
        <v/>
      </c>
      <c r="BU572" s="41" t="str">
        <f t="shared" si="268"/>
        <v/>
      </c>
      <c r="BV572" s="41" t="str">
        <f t="shared" si="269"/>
        <v/>
      </c>
      <c r="BW572" s="41" t="str">
        <f t="shared" si="270"/>
        <v/>
      </c>
      <c r="BX572" s="41" t="str">
        <f t="shared" si="271"/>
        <v/>
      </c>
      <c r="BY572" s="41" t="str">
        <f t="shared" si="272"/>
        <v/>
      </c>
      <c r="BZ572" s="40" t="s">
        <v>32</v>
      </c>
      <c r="CA572" s="41">
        <f t="shared" si="273"/>
        <v>1.018</v>
      </c>
      <c r="CB572" s="35"/>
      <c r="CC572" s="36">
        <f>IF(D572&gt;Zisk!$D$10,"",E572*CA572)</f>
        <v>0</v>
      </c>
    </row>
    <row r="573" spans="2:81" x14ac:dyDescent="0.2">
      <c r="B573" s="28" t="str">
        <f>Zisk!B584</f>
        <v/>
      </c>
      <c r="C573" s="28">
        <f>Zisk!C584</f>
        <v>0</v>
      </c>
      <c r="D573" s="28">
        <f>Zisk!E584</f>
        <v>0</v>
      </c>
      <c r="E573" s="29">
        <f>Zisk!D584</f>
        <v>0</v>
      </c>
      <c r="F573" s="29"/>
      <c r="G573" s="28" t="str">
        <f t="shared" si="248"/>
        <v>(</v>
      </c>
      <c r="H573" s="28" t="str">
        <f t="shared" si="249"/>
        <v>1</v>
      </c>
      <c r="I573" s="28" t="str">
        <f t="shared" si="250"/>
        <v>+</v>
      </c>
      <c r="J573" s="30">
        <f>IF($D573&lt;=2021,VstupniParametry_SKRYT!$D$5,"")</f>
        <v>0.02</v>
      </c>
      <c r="K573" s="28" t="str">
        <f t="shared" si="251"/>
        <v>)</v>
      </c>
      <c r="L573" s="31">
        <f>IF($D573&lt;=2021,COUNTIF(Vypocet_SKRYT!T570:AS570,"&gt;=1"),"")</f>
        <v>0</v>
      </c>
      <c r="M573" s="32" t="str">
        <f t="shared" si="252"/>
        <v>x</v>
      </c>
      <c r="N573" s="28" t="str">
        <f t="shared" si="253"/>
        <v>(</v>
      </c>
      <c r="O573" s="28" t="str">
        <f t="shared" si="254"/>
        <v>1</v>
      </c>
      <c r="P573" s="28" t="str">
        <f t="shared" si="255"/>
        <v>+</v>
      </c>
      <c r="Q573" s="30">
        <f>IF($D573&lt;=2024,VstupniParametry_SKRYT!$D$6,"")</f>
        <v>0.06</v>
      </c>
      <c r="R573" s="28" t="str">
        <f t="shared" si="256"/>
        <v>)</v>
      </c>
      <c r="S573" s="31">
        <f>IF($D573&lt;=2024,COUNTIFS(Vypocet_SKRYT!AT570:AV570,"&gt;=1"),"")</f>
        <v>0</v>
      </c>
      <c r="T573" s="32" t="str">
        <f t="shared" si="257"/>
        <v>x</v>
      </c>
      <c r="U573" s="28" t="str">
        <f t="shared" si="258"/>
        <v>(</v>
      </c>
      <c r="V573" s="28" t="str">
        <f t="shared" si="259"/>
        <v>1</v>
      </c>
      <c r="W573" s="28" t="str">
        <f t="shared" si="260"/>
        <v>+</v>
      </c>
      <c r="X573" s="30">
        <f>IF($D573&lt;=2025,VstupniParametry_SKRYT!$D$9,"")</f>
        <v>1.7999999999999999E-2</v>
      </c>
      <c r="Y573" s="28" t="str">
        <f t="shared" si="261"/>
        <v>)</v>
      </c>
      <c r="Z573" s="31">
        <f>IF(AND(D573&lt;2025,2025&lt;=Zisk!$D$10),1,IF(D573=2025,0,""))</f>
        <v>1</v>
      </c>
      <c r="AA573" s="32" t="str">
        <f>IF(AND($D573&lt;=2025,Zisk!$D$10&gt;=2026),"x","")</f>
        <v/>
      </c>
      <c r="AB573" s="28" t="str">
        <f>IF(AND($D573&lt;=2026,Zisk!$D$10&gt;=2026),"(","")</f>
        <v/>
      </c>
      <c r="AC573" s="28" t="str">
        <f>IF(AND($D573&lt;=2026,Zisk!$D$10&gt;=2026),"1","")</f>
        <v/>
      </c>
      <c r="AD573" s="28" t="str">
        <f>IF(AND($D573&lt;=2026,Zisk!$D$10&gt;=2026),"+","")</f>
        <v/>
      </c>
      <c r="AE573" s="30" t="str">
        <f>IF(AND($D573&lt;=2026,Zisk!$D$10&gt;=2026),VstupniParametry_SKRYT!$D$10,"")</f>
        <v/>
      </c>
      <c r="AF573" s="28" t="str">
        <f>IF(AND($D573&lt;=2026,Zisk!$D$10&gt;=2026),")","")</f>
        <v/>
      </c>
      <c r="AG573" s="31" t="str">
        <f>IF(AND(D573&lt;2026,2026&lt;=Zisk!$D$10),1,IF(D573=2026,0,""))</f>
        <v/>
      </c>
      <c r="AH573" s="32" t="str">
        <f>IF(AND($D573&lt;=2026,Zisk!$D$10&gt;=2027),"x","")</f>
        <v/>
      </c>
      <c r="AI573" s="28" t="str">
        <f>IF(AND($D573&lt;=2027,Zisk!$D$10&gt;=2027),"(","")</f>
        <v/>
      </c>
      <c r="AJ573" s="28" t="str">
        <f>IF(AND($D573&lt;=2027,Zisk!$D$10&gt;=2027),"1","")</f>
        <v/>
      </c>
      <c r="AK573" s="28" t="str">
        <f>IF(AND($D573&lt;=2027,Zisk!$D$10&gt;=2027),"+","")</f>
        <v/>
      </c>
      <c r="AL573" s="30" t="str">
        <f>IF(AND($D573&lt;=2027,Zisk!$D$10&gt;=2027),VstupniParametry_SKRYT!$D$11,"")</f>
        <v/>
      </c>
      <c r="AM573" s="28" t="str">
        <f>IF(AND($D573&lt;=2027,Zisk!$D$10&gt;=2027),")","")</f>
        <v/>
      </c>
      <c r="AN573" s="31" t="str">
        <f>IF(AND(D573&lt;2027,2027&lt;=Zisk!$D$10),1,IF(D573=2027,0,""))</f>
        <v/>
      </c>
      <c r="AO573" s="32" t="str">
        <f>IF(AND($D573&lt;=2027,Zisk!$D$10&gt;=2028),"x","")</f>
        <v/>
      </c>
      <c r="AP573" s="28" t="str">
        <f>IF(AND($D573&lt;=2028,Zisk!$D$10&gt;=2028),"(","")</f>
        <v/>
      </c>
      <c r="AQ573" s="28" t="str">
        <f>IF(AND($D573&lt;=2028,Zisk!$D$10&gt;=2028),"1","")</f>
        <v/>
      </c>
      <c r="AR573" s="28" t="str">
        <f>IF(AND($D573&lt;=2028,Zisk!$D$10&gt;=2028),"+","")</f>
        <v/>
      </c>
      <c r="AS573" s="30" t="str">
        <f>IF(AND($D573&lt;=2028,Zisk!$D$10&gt;=2028),VstupniParametry_SKRYT!$D$12,"")</f>
        <v/>
      </c>
      <c r="AT573" s="28" t="str">
        <f>IF(AND($D573&lt;=2028,Zisk!$D$10&gt;=2028),")","")</f>
        <v/>
      </c>
      <c r="AU573" s="31" t="str">
        <f>IF(AND(D573&lt;2028,2028&lt;=Zisk!$D$10),1,IF(D573=2028,0,""))</f>
        <v/>
      </c>
      <c r="AV573" s="32" t="str">
        <f>IF(AND($D573&lt;=2028,Zisk!$D$10&gt;=2029),"x","")</f>
        <v/>
      </c>
      <c r="AW573" s="28" t="str">
        <f>IF(AND($D573&lt;=2029,Zisk!$D$10&gt;=2029),"(","")</f>
        <v/>
      </c>
      <c r="AX573" s="28" t="str">
        <f>IF(AND($D573&lt;=2029,Zisk!$D$10&gt;=2029),"1","")</f>
        <v/>
      </c>
      <c r="AY573" s="28" t="str">
        <f>IF(AND($D573&lt;=2029,Zisk!$D$10&gt;=2029),"+","")</f>
        <v/>
      </c>
      <c r="AZ573" s="30" t="str">
        <f>IF(AND($D573&lt;=2029,Zisk!$D$10&gt;=2029),VstupniParametry_SKRYT!$D$13,"")</f>
        <v/>
      </c>
      <c r="BA573" s="28" t="str">
        <f>IF(AND($D573&lt;=2029,Zisk!$D$10&gt;=2029),")","")</f>
        <v/>
      </c>
      <c r="BB573" s="31" t="str">
        <f>IF(AND(D573&lt;2029,2029&lt;=Zisk!$D$10),1,IF(D573=2029,0,""))</f>
        <v/>
      </c>
      <c r="BC573" s="32" t="str">
        <f>IF(AND($D573&lt;=2029,Zisk!$D$10&gt;=2030),"x","")</f>
        <v/>
      </c>
      <c r="BD573" s="28" t="str">
        <f>IF(AND($D573&lt;=2030,Zisk!$D$10&gt;=2030),"(","")</f>
        <v/>
      </c>
      <c r="BE573" s="28" t="str">
        <f>IF(AND($D573&lt;=2030,Zisk!$D$10&gt;=2030),"1","")</f>
        <v/>
      </c>
      <c r="BF573" s="28" t="str">
        <f>IF(AND($D573&lt;=2030,Zisk!$D$10&gt;=2030),"+","")</f>
        <v/>
      </c>
      <c r="BG573" s="30" t="str">
        <f>IF(AND($D573&lt;=2030,Zisk!$D$10&gt;=2030),VstupniParametry_SKRYT!$D$14,"")</f>
        <v/>
      </c>
      <c r="BH573" s="28" t="str">
        <f>IF(AND($D573&lt;=2030,Zisk!$D$10&gt;=2030),")","")</f>
        <v/>
      </c>
      <c r="BI573" s="31" t="str">
        <f>IF(AND(D573&lt;2030,2030&lt;=Zisk!$D$10),1,IF(D573=2030,0,""))</f>
        <v/>
      </c>
      <c r="BJ573" s="33" t="s">
        <v>32</v>
      </c>
      <c r="BK573" s="30">
        <f t="shared" si="274"/>
        <v>1</v>
      </c>
      <c r="BL573" s="28" t="str">
        <f t="shared" si="275"/>
        <v>x</v>
      </c>
      <c r="BM573" s="34">
        <f t="shared" si="276"/>
        <v>1</v>
      </c>
      <c r="BN573" s="30" t="str">
        <f t="shared" si="277"/>
        <v>x</v>
      </c>
      <c r="BO573" s="34">
        <f t="shared" si="262"/>
        <v>1.018</v>
      </c>
      <c r="BP573" s="34" t="str">
        <f t="shared" si="263"/>
        <v/>
      </c>
      <c r="BQ573" s="34" t="str">
        <f t="shared" si="264"/>
        <v/>
      </c>
      <c r="BR573" s="34" t="str">
        <f t="shared" si="265"/>
        <v/>
      </c>
      <c r="BS573" s="34" t="str">
        <f t="shared" si="266"/>
        <v/>
      </c>
      <c r="BT573" s="34" t="str">
        <f t="shared" si="267"/>
        <v/>
      </c>
      <c r="BU573" s="34" t="str">
        <f t="shared" si="268"/>
        <v/>
      </c>
      <c r="BV573" s="34" t="str">
        <f t="shared" si="269"/>
        <v/>
      </c>
      <c r="BW573" s="34" t="str">
        <f t="shared" si="270"/>
        <v/>
      </c>
      <c r="BX573" s="34" t="str">
        <f t="shared" si="271"/>
        <v/>
      </c>
      <c r="BY573" s="34" t="str">
        <f t="shared" si="272"/>
        <v/>
      </c>
      <c r="BZ573" s="33" t="s">
        <v>32</v>
      </c>
      <c r="CA573" s="34">
        <f t="shared" si="273"/>
        <v>1.018</v>
      </c>
      <c r="CB573" s="28"/>
      <c r="CC573" s="29">
        <f>IF(D573&gt;Zisk!$D$10,"",E573*CA573)</f>
        <v>0</v>
      </c>
    </row>
    <row r="574" spans="2:81" x14ac:dyDescent="0.2">
      <c r="B574" s="35" t="str">
        <f>Zisk!B585</f>
        <v/>
      </c>
      <c r="C574" s="35">
        <f>Zisk!C585</f>
        <v>0</v>
      </c>
      <c r="D574" s="35">
        <f>Zisk!E585</f>
        <v>0</v>
      </c>
      <c r="E574" s="36">
        <f>Zisk!D585</f>
        <v>0</v>
      </c>
      <c r="F574" s="36"/>
      <c r="G574" s="35" t="str">
        <f t="shared" si="248"/>
        <v>(</v>
      </c>
      <c r="H574" s="35" t="str">
        <f t="shared" si="249"/>
        <v>1</v>
      </c>
      <c r="I574" s="35" t="str">
        <f t="shared" si="250"/>
        <v>+</v>
      </c>
      <c r="J574" s="37">
        <f>IF($D574&lt;=2021,VstupniParametry_SKRYT!$D$5,"")</f>
        <v>0.02</v>
      </c>
      <c r="K574" s="35" t="str">
        <f t="shared" si="251"/>
        <v>)</v>
      </c>
      <c r="L574" s="38">
        <f>IF($D574&lt;=2021,COUNTIF(Vypocet_SKRYT!T571:AS571,"&gt;=1"),"")</f>
        <v>0</v>
      </c>
      <c r="M574" s="39" t="str">
        <f t="shared" si="252"/>
        <v>x</v>
      </c>
      <c r="N574" s="35" t="str">
        <f t="shared" si="253"/>
        <v>(</v>
      </c>
      <c r="O574" s="35" t="str">
        <f t="shared" si="254"/>
        <v>1</v>
      </c>
      <c r="P574" s="35" t="str">
        <f t="shared" si="255"/>
        <v>+</v>
      </c>
      <c r="Q574" s="37">
        <f>IF($D574&lt;=2024,VstupniParametry_SKRYT!$D$6,"")</f>
        <v>0.06</v>
      </c>
      <c r="R574" s="35" t="str">
        <f t="shared" si="256"/>
        <v>)</v>
      </c>
      <c r="S574" s="38">
        <f>IF($D574&lt;=2024,COUNTIFS(Vypocet_SKRYT!AT571:AV571,"&gt;=1"),"")</f>
        <v>0</v>
      </c>
      <c r="T574" s="39" t="str">
        <f t="shared" si="257"/>
        <v>x</v>
      </c>
      <c r="U574" s="35" t="str">
        <f t="shared" si="258"/>
        <v>(</v>
      </c>
      <c r="V574" s="35" t="str">
        <f t="shared" si="259"/>
        <v>1</v>
      </c>
      <c r="W574" s="35" t="str">
        <f t="shared" si="260"/>
        <v>+</v>
      </c>
      <c r="X574" s="37">
        <f>IF($D574&lt;=2025,VstupniParametry_SKRYT!$D$9,"")</f>
        <v>1.7999999999999999E-2</v>
      </c>
      <c r="Y574" s="35" t="str">
        <f t="shared" si="261"/>
        <v>)</v>
      </c>
      <c r="Z574" s="38">
        <f>IF(AND(D574&lt;2025,2025&lt;=Zisk!$D$10),1,IF(D574=2025,0,""))</f>
        <v>1</v>
      </c>
      <c r="AA574" s="39" t="str">
        <f>IF(AND($D574&lt;=2025,Zisk!$D$10&gt;=2026),"x","")</f>
        <v/>
      </c>
      <c r="AB574" s="35" t="str">
        <f>IF(AND($D574&lt;=2026,Zisk!$D$10&gt;=2026),"(","")</f>
        <v/>
      </c>
      <c r="AC574" s="35" t="str">
        <f>IF(AND($D574&lt;=2026,Zisk!$D$10&gt;=2026),"1","")</f>
        <v/>
      </c>
      <c r="AD574" s="35" t="str">
        <f>IF(AND($D574&lt;=2026,Zisk!$D$10&gt;=2026),"+","")</f>
        <v/>
      </c>
      <c r="AE574" s="37" t="str">
        <f>IF(AND($D574&lt;=2026,Zisk!$D$10&gt;=2026),VstupniParametry_SKRYT!$D$10,"")</f>
        <v/>
      </c>
      <c r="AF574" s="35" t="str">
        <f>IF(AND($D574&lt;=2026,Zisk!$D$10&gt;=2026),")","")</f>
        <v/>
      </c>
      <c r="AG574" s="38" t="str">
        <f>IF(AND(D574&lt;2026,2026&lt;=Zisk!$D$10),1,IF(D574=2026,0,""))</f>
        <v/>
      </c>
      <c r="AH574" s="39" t="str">
        <f>IF(AND($D574&lt;=2026,Zisk!$D$10&gt;=2027),"x","")</f>
        <v/>
      </c>
      <c r="AI574" s="35" t="str">
        <f>IF(AND($D574&lt;=2027,Zisk!$D$10&gt;=2027),"(","")</f>
        <v/>
      </c>
      <c r="AJ574" s="35" t="str">
        <f>IF(AND($D574&lt;=2027,Zisk!$D$10&gt;=2027),"1","")</f>
        <v/>
      </c>
      <c r="AK574" s="35" t="str">
        <f>IF(AND($D574&lt;=2027,Zisk!$D$10&gt;=2027),"+","")</f>
        <v/>
      </c>
      <c r="AL574" s="37" t="str">
        <f>IF(AND($D574&lt;=2027,Zisk!$D$10&gt;=2027),VstupniParametry_SKRYT!$D$11,"")</f>
        <v/>
      </c>
      <c r="AM574" s="35" t="str">
        <f>IF(AND($D574&lt;=2027,Zisk!$D$10&gt;=2027),")","")</f>
        <v/>
      </c>
      <c r="AN574" s="38" t="str">
        <f>IF(AND(D574&lt;2027,2027&lt;=Zisk!$D$10),1,IF(D574=2027,0,""))</f>
        <v/>
      </c>
      <c r="AO574" s="39" t="str">
        <f>IF(AND($D574&lt;=2027,Zisk!$D$10&gt;=2028),"x","")</f>
        <v/>
      </c>
      <c r="AP574" s="35" t="str">
        <f>IF(AND($D574&lt;=2028,Zisk!$D$10&gt;=2028),"(","")</f>
        <v/>
      </c>
      <c r="AQ574" s="35" t="str">
        <f>IF(AND($D574&lt;=2028,Zisk!$D$10&gt;=2028),"1","")</f>
        <v/>
      </c>
      <c r="AR574" s="35" t="str">
        <f>IF(AND($D574&lt;=2028,Zisk!$D$10&gt;=2028),"+","")</f>
        <v/>
      </c>
      <c r="AS574" s="37" t="str">
        <f>IF(AND($D574&lt;=2028,Zisk!$D$10&gt;=2028),VstupniParametry_SKRYT!$D$12,"")</f>
        <v/>
      </c>
      <c r="AT574" s="35" t="str">
        <f>IF(AND($D574&lt;=2028,Zisk!$D$10&gt;=2028),")","")</f>
        <v/>
      </c>
      <c r="AU574" s="38" t="str">
        <f>IF(AND(D574&lt;2028,2028&lt;=Zisk!$D$10),1,IF(D574=2028,0,""))</f>
        <v/>
      </c>
      <c r="AV574" s="39" t="str">
        <f>IF(AND($D574&lt;=2028,Zisk!$D$10&gt;=2029),"x","")</f>
        <v/>
      </c>
      <c r="AW574" s="35" t="str">
        <f>IF(AND($D574&lt;=2029,Zisk!$D$10&gt;=2029),"(","")</f>
        <v/>
      </c>
      <c r="AX574" s="35" t="str">
        <f>IF(AND($D574&lt;=2029,Zisk!$D$10&gt;=2029),"1","")</f>
        <v/>
      </c>
      <c r="AY574" s="35" t="str">
        <f>IF(AND($D574&lt;=2029,Zisk!$D$10&gt;=2029),"+","")</f>
        <v/>
      </c>
      <c r="AZ574" s="37" t="str">
        <f>IF(AND($D574&lt;=2029,Zisk!$D$10&gt;=2029),VstupniParametry_SKRYT!$D$13,"")</f>
        <v/>
      </c>
      <c r="BA574" s="35" t="str">
        <f>IF(AND($D574&lt;=2029,Zisk!$D$10&gt;=2029),")","")</f>
        <v/>
      </c>
      <c r="BB574" s="38" t="str">
        <f>IF(AND(D574&lt;2029,2029&lt;=Zisk!$D$10),1,IF(D574=2029,0,""))</f>
        <v/>
      </c>
      <c r="BC574" s="39" t="str">
        <f>IF(AND($D574&lt;=2029,Zisk!$D$10&gt;=2030),"x","")</f>
        <v/>
      </c>
      <c r="BD574" s="35" t="str">
        <f>IF(AND($D574&lt;=2030,Zisk!$D$10&gt;=2030),"(","")</f>
        <v/>
      </c>
      <c r="BE574" s="35" t="str">
        <f>IF(AND($D574&lt;=2030,Zisk!$D$10&gt;=2030),"1","")</f>
        <v/>
      </c>
      <c r="BF574" s="35" t="str">
        <f>IF(AND($D574&lt;=2030,Zisk!$D$10&gt;=2030),"+","")</f>
        <v/>
      </c>
      <c r="BG574" s="37" t="str">
        <f>IF(AND($D574&lt;=2030,Zisk!$D$10&gt;=2030),VstupniParametry_SKRYT!$D$14,"")</f>
        <v/>
      </c>
      <c r="BH574" s="35" t="str">
        <f>IF(AND($D574&lt;=2030,Zisk!$D$10&gt;=2030),")","")</f>
        <v/>
      </c>
      <c r="BI574" s="38" t="str">
        <f>IF(AND(D574&lt;2030,2030&lt;=Zisk!$D$10),1,IF(D574=2030,0,""))</f>
        <v/>
      </c>
      <c r="BJ574" s="40" t="s">
        <v>32</v>
      </c>
      <c r="BK574" s="37">
        <f t="shared" si="274"/>
        <v>1</v>
      </c>
      <c r="BL574" s="35" t="str">
        <f t="shared" si="275"/>
        <v>x</v>
      </c>
      <c r="BM574" s="41">
        <f t="shared" si="276"/>
        <v>1</v>
      </c>
      <c r="BN574" s="37" t="str">
        <f t="shared" si="277"/>
        <v>x</v>
      </c>
      <c r="BO574" s="41">
        <f t="shared" si="262"/>
        <v>1.018</v>
      </c>
      <c r="BP574" s="41" t="str">
        <f t="shared" si="263"/>
        <v/>
      </c>
      <c r="BQ574" s="41" t="str">
        <f t="shared" si="264"/>
        <v/>
      </c>
      <c r="BR574" s="41" t="str">
        <f t="shared" si="265"/>
        <v/>
      </c>
      <c r="BS574" s="41" t="str">
        <f t="shared" si="266"/>
        <v/>
      </c>
      <c r="BT574" s="41" t="str">
        <f t="shared" si="267"/>
        <v/>
      </c>
      <c r="BU574" s="41" t="str">
        <f t="shared" si="268"/>
        <v/>
      </c>
      <c r="BV574" s="41" t="str">
        <f t="shared" si="269"/>
        <v/>
      </c>
      <c r="BW574" s="41" t="str">
        <f t="shared" si="270"/>
        <v/>
      </c>
      <c r="BX574" s="41" t="str">
        <f t="shared" si="271"/>
        <v/>
      </c>
      <c r="BY574" s="41" t="str">
        <f t="shared" si="272"/>
        <v/>
      </c>
      <c r="BZ574" s="40" t="s">
        <v>32</v>
      </c>
      <c r="CA574" s="41">
        <f t="shared" si="273"/>
        <v>1.018</v>
      </c>
      <c r="CB574" s="35"/>
      <c r="CC574" s="36">
        <f>IF(D574&gt;Zisk!$D$10,"",E574*CA574)</f>
        <v>0</v>
      </c>
    </row>
    <row r="575" spans="2:81" x14ac:dyDescent="0.2">
      <c r="B575" s="28" t="str">
        <f>Zisk!B586</f>
        <v/>
      </c>
      <c r="C575" s="28">
        <f>Zisk!C586</f>
        <v>0</v>
      </c>
      <c r="D575" s="28">
        <f>Zisk!E586</f>
        <v>0</v>
      </c>
      <c r="E575" s="29">
        <f>Zisk!D586</f>
        <v>0</v>
      </c>
      <c r="F575" s="29"/>
      <c r="G575" s="28" t="str">
        <f t="shared" si="248"/>
        <v>(</v>
      </c>
      <c r="H575" s="28" t="str">
        <f t="shared" si="249"/>
        <v>1</v>
      </c>
      <c r="I575" s="28" t="str">
        <f t="shared" si="250"/>
        <v>+</v>
      </c>
      <c r="J575" s="30">
        <f>IF($D575&lt;=2021,VstupniParametry_SKRYT!$D$5,"")</f>
        <v>0.02</v>
      </c>
      <c r="K575" s="28" t="str">
        <f t="shared" si="251"/>
        <v>)</v>
      </c>
      <c r="L575" s="31">
        <f>IF($D575&lt;=2021,COUNTIF(Vypocet_SKRYT!T572:AS572,"&gt;=1"),"")</f>
        <v>0</v>
      </c>
      <c r="M575" s="32" t="str">
        <f t="shared" si="252"/>
        <v>x</v>
      </c>
      <c r="N575" s="28" t="str">
        <f t="shared" si="253"/>
        <v>(</v>
      </c>
      <c r="O575" s="28" t="str">
        <f t="shared" si="254"/>
        <v>1</v>
      </c>
      <c r="P575" s="28" t="str">
        <f t="shared" si="255"/>
        <v>+</v>
      </c>
      <c r="Q575" s="30">
        <f>IF($D575&lt;=2024,VstupniParametry_SKRYT!$D$6,"")</f>
        <v>0.06</v>
      </c>
      <c r="R575" s="28" t="str">
        <f t="shared" si="256"/>
        <v>)</v>
      </c>
      <c r="S575" s="31">
        <f>IF($D575&lt;=2024,COUNTIFS(Vypocet_SKRYT!AT572:AV572,"&gt;=1"),"")</f>
        <v>0</v>
      </c>
      <c r="T575" s="32" t="str">
        <f t="shared" si="257"/>
        <v>x</v>
      </c>
      <c r="U575" s="28" t="str">
        <f t="shared" si="258"/>
        <v>(</v>
      </c>
      <c r="V575" s="28" t="str">
        <f t="shared" si="259"/>
        <v>1</v>
      </c>
      <c r="W575" s="28" t="str">
        <f t="shared" si="260"/>
        <v>+</v>
      </c>
      <c r="X575" s="30">
        <f>IF($D575&lt;=2025,VstupniParametry_SKRYT!$D$9,"")</f>
        <v>1.7999999999999999E-2</v>
      </c>
      <c r="Y575" s="28" t="str">
        <f t="shared" si="261"/>
        <v>)</v>
      </c>
      <c r="Z575" s="31">
        <f>IF(AND(D575&lt;2025,2025&lt;=Zisk!$D$10),1,IF(D575=2025,0,""))</f>
        <v>1</v>
      </c>
      <c r="AA575" s="32" t="str">
        <f>IF(AND($D575&lt;=2025,Zisk!$D$10&gt;=2026),"x","")</f>
        <v/>
      </c>
      <c r="AB575" s="28" t="str">
        <f>IF(AND($D575&lt;=2026,Zisk!$D$10&gt;=2026),"(","")</f>
        <v/>
      </c>
      <c r="AC575" s="28" t="str">
        <f>IF(AND($D575&lt;=2026,Zisk!$D$10&gt;=2026),"1","")</f>
        <v/>
      </c>
      <c r="AD575" s="28" t="str">
        <f>IF(AND($D575&lt;=2026,Zisk!$D$10&gt;=2026),"+","")</f>
        <v/>
      </c>
      <c r="AE575" s="30" t="str">
        <f>IF(AND($D575&lt;=2026,Zisk!$D$10&gt;=2026),VstupniParametry_SKRYT!$D$10,"")</f>
        <v/>
      </c>
      <c r="AF575" s="28" t="str">
        <f>IF(AND($D575&lt;=2026,Zisk!$D$10&gt;=2026),")","")</f>
        <v/>
      </c>
      <c r="AG575" s="31" t="str">
        <f>IF(AND(D575&lt;2026,2026&lt;=Zisk!$D$10),1,IF(D575=2026,0,""))</f>
        <v/>
      </c>
      <c r="AH575" s="32" t="str">
        <f>IF(AND($D575&lt;=2026,Zisk!$D$10&gt;=2027),"x","")</f>
        <v/>
      </c>
      <c r="AI575" s="28" t="str">
        <f>IF(AND($D575&lt;=2027,Zisk!$D$10&gt;=2027),"(","")</f>
        <v/>
      </c>
      <c r="AJ575" s="28" t="str">
        <f>IF(AND($D575&lt;=2027,Zisk!$D$10&gt;=2027),"1","")</f>
        <v/>
      </c>
      <c r="AK575" s="28" t="str">
        <f>IF(AND($D575&lt;=2027,Zisk!$D$10&gt;=2027),"+","")</f>
        <v/>
      </c>
      <c r="AL575" s="30" t="str">
        <f>IF(AND($D575&lt;=2027,Zisk!$D$10&gt;=2027),VstupniParametry_SKRYT!$D$11,"")</f>
        <v/>
      </c>
      <c r="AM575" s="28" t="str">
        <f>IF(AND($D575&lt;=2027,Zisk!$D$10&gt;=2027),")","")</f>
        <v/>
      </c>
      <c r="AN575" s="31" t="str">
        <f>IF(AND(D575&lt;2027,2027&lt;=Zisk!$D$10),1,IF(D575=2027,0,""))</f>
        <v/>
      </c>
      <c r="AO575" s="32" t="str">
        <f>IF(AND($D575&lt;=2027,Zisk!$D$10&gt;=2028),"x","")</f>
        <v/>
      </c>
      <c r="AP575" s="28" t="str">
        <f>IF(AND($D575&lt;=2028,Zisk!$D$10&gt;=2028),"(","")</f>
        <v/>
      </c>
      <c r="AQ575" s="28" t="str">
        <f>IF(AND($D575&lt;=2028,Zisk!$D$10&gt;=2028),"1","")</f>
        <v/>
      </c>
      <c r="AR575" s="28" t="str">
        <f>IF(AND($D575&lt;=2028,Zisk!$D$10&gt;=2028),"+","")</f>
        <v/>
      </c>
      <c r="AS575" s="30" t="str">
        <f>IF(AND($D575&lt;=2028,Zisk!$D$10&gt;=2028),VstupniParametry_SKRYT!$D$12,"")</f>
        <v/>
      </c>
      <c r="AT575" s="28" t="str">
        <f>IF(AND($D575&lt;=2028,Zisk!$D$10&gt;=2028),")","")</f>
        <v/>
      </c>
      <c r="AU575" s="31" t="str">
        <f>IF(AND(D575&lt;2028,2028&lt;=Zisk!$D$10),1,IF(D575=2028,0,""))</f>
        <v/>
      </c>
      <c r="AV575" s="32" t="str">
        <f>IF(AND($D575&lt;=2028,Zisk!$D$10&gt;=2029),"x","")</f>
        <v/>
      </c>
      <c r="AW575" s="28" t="str">
        <f>IF(AND($D575&lt;=2029,Zisk!$D$10&gt;=2029),"(","")</f>
        <v/>
      </c>
      <c r="AX575" s="28" t="str">
        <f>IF(AND($D575&lt;=2029,Zisk!$D$10&gt;=2029),"1","")</f>
        <v/>
      </c>
      <c r="AY575" s="28" t="str">
        <f>IF(AND($D575&lt;=2029,Zisk!$D$10&gt;=2029),"+","")</f>
        <v/>
      </c>
      <c r="AZ575" s="30" t="str">
        <f>IF(AND($D575&lt;=2029,Zisk!$D$10&gt;=2029),VstupniParametry_SKRYT!$D$13,"")</f>
        <v/>
      </c>
      <c r="BA575" s="28" t="str">
        <f>IF(AND($D575&lt;=2029,Zisk!$D$10&gt;=2029),")","")</f>
        <v/>
      </c>
      <c r="BB575" s="31" t="str">
        <f>IF(AND(D575&lt;2029,2029&lt;=Zisk!$D$10),1,IF(D575=2029,0,""))</f>
        <v/>
      </c>
      <c r="BC575" s="32" t="str">
        <f>IF(AND($D575&lt;=2029,Zisk!$D$10&gt;=2030),"x","")</f>
        <v/>
      </c>
      <c r="BD575" s="28" t="str">
        <f>IF(AND($D575&lt;=2030,Zisk!$D$10&gt;=2030),"(","")</f>
        <v/>
      </c>
      <c r="BE575" s="28" t="str">
        <f>IF(AND($D575&lt;=2030,Zisk!$D$10&gt;=2030),"1","")</f>
        <v/>
      </c>
      <c r="BF575" s="28" t="str">
        <f>IF(AND($D575&lt;=2030,Zisk!$D$10&gt;=2030),"+","")</f>
        <v/>
      </c>
      <c r="BG575" s="30" t="str">
        <f>IF(AND($D575&lt;=2030,Zisk!$D$10&gt;=2030),VstupniParametry_SKRYT!$D$14,"")</f>
        <v/>
      </c>
      <c r="BH575" s="28" t="str">
        <f>IF(AND($D575&lt;=2030,Zisk!$D$10&gt;=2030),")","")</f>
        <v/>
      </c>
      <c r="BI575" s="31" t="str">
        <f>IF(AND(D575&lt;2030,2030&lt;=Zisk!$D$10),1,IF(D575=2030,0,""))</f>
        <v/>
      </c>
      <c r="BJ575" s="33" t="s">
        <v>32</v>
      </c>
      <c r="BK575" s="30">
        <f t="shared" si="274"/>
        <v>1</v>
      </c>
      <c r="BL575" s="28" t="str">
        <f t="shared" si="275"/>
        <v>x</v>
      </c>
      <c r="BM575" s="34">
        <f t="shared" si="276"/>
        <v>1</v>
      </c>
      <c r="BN575" s="30" t="str">
        <f t="shared" si="277"/>
        <v>x</v>
      </c>
      <c r="BO575" s="34">
        <f t="shared" si="262"/>
        <v>1.018</v>
      </c>
      <c r="BP575" s="34" t="str">
        <f t="shared" si="263"/>
        <v/>
      </c>
      <c r="BQ575" s="34" t="str">
        <f t="shared" si="264"/>
        <v/>
      </c>
      <c r="BR575" s="34" t="str">
        <f t="shared" si="265"/>
        <v/>
      </c>
      <c r="BS575" s="34" t="str">
        <f t="shared" si="266"/>
        <v/>
      </c>
      <c r="BT575" s="34" t="str">
        <f t="shared" si="267"/>
        <v/>
      </c>
      <c r="BU575" s="34" t="str">
        <f t="shared" si="268"/>
        <v/>
      </c>
      <c r="BV575" s="34" t="str">
        <f t="shared" si="269"/>
        <v/>
      </c>
      <c r="BW575" s="34" t="str">
        <f t="shared" si="270"/>
        <v/>
      </c>
      <c r="BX575" s="34" t="str">
        <f t="shared" si="271"/>
        <v/>
      </c>
      <c r="BY575" s="34" t="str">
        <f t="shared" si="272"/>
        <v/>
      </c>
      <c r="BZ575" s="33" t="s">
        <v>32</v>
      </c>
      <c r="CA575" s="34">
        <f t="shared" si="273"/>
        <v>1.018</v>
      </c>
      <c r="CB575" s="28"/>
      <c r="CC575" s="29">
        <f>IF(D575&gt;Zisk!$D$10,"",E575*CA575)</f>
        <v>0</v>
      </c>
    </row>
    <row r="576" spans="2:81" x14ac:dyDescent="0.2">
      <c r="B576" s="35" t="str">
        <f>Zisk!B587</f>
        <v/>
      </c>
      <c r="C576" s="35">
        <f>Zisk!C587</f>
        <v>0</v>
      </c>
      <c r="D576" s="35">
        <f>Zisk!E587</f>
        <v>0</v>
      </c>
      <c r="E576" s="36">
        <f>Zisk!D587</f>
        <v>0</v>
      </c>
      <c r="F576" s="36"/>
      <c r="G576" s="35" t="str">
        <f t="shared" si="248"/>
        <v>(</v>
      </c>
      <c r="H576" s="35" t="str">
        <f t="shared" si="249"/>
        <v>1</v>
      </c>
      <c r="I576" s="35" t="str">
        <f t="shared" si="250"/>
        <v>+</v>
      </c>
      <c r="J576" s="37">
        <f>IF($D576&lt;=2021,VstupniParametry_SKRYT!$D$5,"")</f>
        <v>0.02</v>
      </c>
      <c r="K576" s="35" t="str">
        <f t="shared" si="251"/>
        <v>)</v>
      </c>
      <c r="L576" s="38">
        <f>IF($D576&lt;=2021,COUNTIF(Vypocet_SKRYT!T573:AS573,"&gt;=1"),"")</f>
        <v>0</v>
      </c>
      <c r="M576" s="39" t="str">
        <f t="shared" si="252"/>
        <v>x</v>
      </c>
      <c r="N576" s="35" t="str">
        <f t="shared" si="253"/>
        <v>(</v>
      </c>
      <c r="O576" s="35" t="str">
        <f t="shared" si="254"/>
        <v>1</v>
      </c>
      <c r="P576" s="35" t="str">
        <f t="shared" si="255"/>
        <v>+</v>
      </c>
      <c r="Q576" s="37">
        <f>IF($D576&lt;=2024,VstupniParametry_SKRYT!$D$6,"")</f>
        <v>0.06</v>
      </c>
      <c r="R576" s="35" t="str">
        <f t="shared" si="256"/>
        <v>)</v>
      </c>
      <c r="S576" s="38">
        <f>IF($D576&lt;=2024,COUNTIFS(Vypocet_SKRYT!AT573:AV573,"&gt;=1"),"")</f>
        <v>0</v>
      </c>
      <c r="T576" s="39" t="str">
        <f t="shared" si="257"/>
        <v>x</v>
      </c>
      <c r="U576" s="35" t="str">
        <f t="shared" si="258"/>
        <v>(</v>
      </c>
      <c r="V576" s="35" t="str">
        <f t="shared" si="259"/>
        <v>1</v>
      </c>
      <c r="W576" s="35" t="str">
        <f t="shared" si="260"/>
        <v>+</v>
      </c>
      <c r="X576" s="37">
        <f>IF($D576&lt;=2025,VstupniParametry_SKRYT!$D$9,"")</f>
        <v>1.7999999999999999E-2</v>
      </c>
      <c r="Y576" s="35" t="str">
        <f t="shared" si="261"/>
        <v>)</v>
      </c>
      <c r="Z576" s="38">
        <f>IF(AND(D576&lt;2025,2025&lt;=Zisk!$D$10),1,IF(D576=2025,0,""))</f>
        <v>1</v>
      </c>
      <c r="AA576" s="39" t="str">
        <f>IF(AND($D576&lt;=2025,Zisk!$D$10&gt;=2026),"x","")</f>
        <v/>
      </c>
      <c r="AB576" s="35" t="str">
        <f>IF(AND($D576&lt;=2026,Zisk!$D$10&gt;=2026),"(","")</f>
        <v/>
      </c>
      <c r="AC576" s="35" t="str">
        <f>IF(AND($D576&lt;=2026,Zisk!$D$10&gt;=2026),"1","")</f>
        <v/>
      </c>
      <c r="AD576" s="35" t="str">
        <f>IF(AND($D576&lt;=2026,Zisk!$D$10&gt;=2026),"+","")</f>
        <v/>
      </c>
      <c r="AE576" s="37" t="str">
        <f>IF(AND($D576&lt;=2026,Zisk!$D$10&gt;=2026),VstupniParametry_SKRYT!$D$10,"")</f>
        <v/>
      </c>
      <c r="AF576" s="35" t="str">
        <f>IF(AND($D576&lt;=2026,Zisk!$D$10&gt;=2026),")","")</f>
        <v/>
      </c>
      <c r="AG576" s="38" t="str">
        <f>IF(AND(D576&lt;2026,2026&lt;=Zisk!$D$10),1,IF(D576=2026,0,""))</f>
        <v/>
      </c>
      <c r="AH576" s="39" t="str">
        <f>IF(AND($D576&lt;=2026,Zisk!$D$10&gt;=2027),"x","")</f>
        <v/>
      </c>
      <c r="AI576" s="35" t="str">
        <f>IF(AND($D576&lt;=2027,Zisk!$D$10&gt;=2027),"(","")</f>
        <v/>
      </c>
      <c r="AJ576" s="35" t="str">
        <f>IF(AND($D576&lt;=2027,Zisk!$D$10&gt;=2027),"1","")</f>
        <v/>
      </c>
      <c r="AK576" s="35" t="str">
        <f>IF(AND($D576&lt;=2027,Zisk!$D$10&gt;=2027),"+","")</f>
        <v/>
      </c>
      <c r="AL576" s="37" t="str">
        <f>IF(AND($D576&lt;=2027,Zisk!$D$10&gt;=2027),VstupniParametry_SKRYT!$D$11,"")</f>
        <v/>
      </c>
      <c r="AM576" s="35" t="str">
        <f>IF(AND($D576&lt;=2027,Zisk!$D$10&gt;=2027),")","")</f>
        <v/>
      </c>
      <c r="AN576" s="38" t="str">
        <f>IF(AND(D576&lt;2027,2027&lt;=Zisk!$D$10),1,IF(D576=2027,0,""))</f>
        <v/>
      </c>
      <c r="AO576" s="39" t="str">
        <f>IF(AND($D576&lt;=2027,Zisk!$D$10&gt;=2028),"x","")</f>
        <v/>
      </c>
      <c r="AP576" s="35" t="str">
        <f>IF(AND($D576&lt;=2028,Zisk!$D$10&gt;=2028),"(","")</f>
        <v/>
      </c>
      <c r="AQ576" s="35" t="str">
        <f>IF(AND($D576&lt;=2028,Zisk!$D$10&gt;=2028),"1","")</f>
        <v/>
      </c>
      <c r="AR576" s="35" t="str">
        <f>IF(AND($D576&lt;=2028,Zisk!$D$10&gt;=2028),"+","")</f>
        <v/>
      </c>
      <c r="AS576" s="37" t="str">
        <f>IF(AND($D576&lt;=2028,Zisk!$D$10&gt;=2028),VstupniParametry_SKRYT!$D$12,"")</f>
        <v/>
      </c>
      <c r="AT576" s="35" t="str">
        <f>IF(AND($D576&lt;=2028,Zisk!$D$10&gt;=2028),")","")</f>
        <v/>
      </c>
      <c r="AU576" s="38" t="str">
        <f>IF(AND(D576&lt;2028,2028&lt;=Zisk!$D$10),1,IF(D576=2028,0,""))</f>
        <v/>
      </c>
      <c r="AV576" s="39" t="str">
        <f>IF(AND($D576&lt;=2028,Zisk!$D$10&gt;=2029),"x","")</f>
        <v/>
      </c>
      <c r="AW576" s="35" t="str">
        <f>IF(AND($D576&lt;=2029,Zisk!$D$10&gt;=2029),"(","")</f>
        <v/>
      </c>
      <c r="AX576" s="35" t="str">
        <f>IF(AND($D576&lt;=2029,Zisk!$D$10&gt;=2029),"1","")</f>
        <v/>
      </c>
      <c r="AY576" s="35" t="str">
        <f>IF(AND($D576&lt;=2029,Zisk!$D$10&gt;=2029),"+","")</f>
        <v/>
      </c>
      <c r="AZ576" s="37" t="str">
        <f>IF(AND($D576&lt;=2029,Zisk!$D$10&gt;=2029),VstupniParametry_SKRYT!$D$13,"")</f>
        <v/>
      </c>
      <c r="BA576" s="35" t="str">
        <f>IF(AND($D576&lt;=2029,Zisk!$D$10&gt;=2029),")","")</f>
        <v/>
      </c>
      <c r="BB576" s="38" t="str">
        <f>IF(AND(D576&lt;2029,2029&lt;=Zisk!$D$10),1,IF(D576=2029,0,""))</f>
        <v/>
      </c>
      <c r="BC576" s="39" t="str">
        <f>IF(AND($D576&lt;=2029,Zisk!$D$10&gt;=2030),"x","")</f>
        <v/>
      </c>
      <c r="BD576" s="35" t="str">
        <f>IF(AND($D576&lt;=2030,Zisk!$D$10&gt;=2030),"(","")</f>
        <v/>
      </c>
      <c r="BE576" s="35" t="str">
        <f>IF(AND($D576&lt;=2030,Zisk!$D$10&gt;=2030),"1","")</f>
        <v/>
      </c>
      <c r="BF576" s="35" t="str">
        <f>IF(AND($D576&lt;=2030,Zisk!$D$10&gt;=2030),"+","")</f>
        <v/>
      </c>
      <c r="BG576" s="37" t="str">
        <f>IF(AND($D576&lt;=2030,Zisk!$D$10&gt;=2030),VstupniParametry_SKRYT!$D$14,"")</f>
        <v/>
      </c>
      <c r="BH576" s="35" t="str">
        <f>IF(AND($D576&lt;=2030,Zisk!$D$10&gt;=2030),")","")</f>
        <v/>
      </c>
      <c r="BI576" s="38" t="str">
        <f>IF(AND(D576&lt;2030,2030&lt;=Zisk!$D$10),1,IF(D576=2030,0,""))</f>
        <v/>
      </c>
      <c r="BJ576" s="40" t="s">
        <v>32</v>
      </c>
      <c r="BK576" s="37">
        <f t="shared" si="274"/>
        <v>1</v>
      </c>
      <c r="BL576" s="35" t="str">
        <f t="shared" si="275"/>
        <v>x</v>
      </c>
      <c r="BM576" s="41">
        <f t="shared" si="276"/>
        <v>1</v>
      </c>
      <c r="BN576" s="37" t="str">
        <f t="shared" si="277"/>
        <v>x</v>
      </c>
      <c r="BO576" s="41">
        <f t="shared" si="262"/>
        <v>1.018</v>
      </c>
      <c r="BP576" s="41" t="str">
        <f t="shared" si="263"/>
        <v/>
      </c>
      <c r="BQ576" s="41" t="str">
        <f t="shared" si="264"/>
        <v/>
      </c>
      <c r="BR576" s="41" t="str">
        <f t="shared" si="265"/>
        <v/>
      </c>
      <c r="BS576" s="41" t="str">
        <f t="shared" si="266"/>
        <v/>
      </c>
      <c r="BT576" s="41" t="str">
        <f t="shared" si="267"/>
        <v/>
      </c>
      <c r="BU576" s="41" t="str">
        <f t="shared" si="268"/>
        <v/>
      </c>
      <c r="BV576" s="41" t="str">
        <f t="shared" si="269"/>
        <v/>
      </c>
      <c r="BW576" s="41" t="str">
        <f t="shared" si="270"/>
        <v/>
      </c>
      <c r="BX576" s="41" t="str">
        <f t="shared" si="271"/>
        <v/>
      </c>
      <c r="BY576" s="41" t="str">
        <f t="shared" si="272"/>
        <v/>
      </c>
      <c r="BZ576" s="40" t="s">
        <v>32</v>
      </c>
      <c r="CA576" s="41">
        <f t="shared" si="273"/>
        <v>1.018</v>
      </c>
      <c r="CB576" s="35"/>
      <c r="CC576" s="36">
        <f>IF(D576&gt;Zisk!$D$10,"",E576*CA576)</f>
        <v>0</v>
      </c>
    </row>
    <row r="577" spans="2:81" x14ac:dyDescent="0.2">
      <c r="B577" s="28" t="str">
        <f>Zisk!B588</f>
        <v/>
      </c>
      <c r="C577" s="28">
        <f>Zisk!C588</f>
        <v>0</v>
      </c>
      <c r="D577" s="28">
        <f>Zisk!E588</f>
        <v>0</v>
      </c>
      <c r="E577" s="29">
        <f>Zisk!D588</f>
        <v>0</v>
      </c>
      <c r="F577" s="29"/>
      <c r="G577" s="28" t="str">
        <f t="shared" si="248"/>
        <v>(</v>
      </c>
      <c r="H577" s="28" t="str">
        <f t="shared" si="249"/>
        <v>1</v>
      </c>
      <c r="I577" s="28" t="str">
        <f t="shared" si="250"/>
        <v>+</v>
      </c>
      <c r="J577" s="30">
        <f>IF($D577&lt;=2021,VstupniParametry_SKRYT!$D$5,"")</f>
        <v>0.02</v>
      </c>
      <c r="K577" s="28" t="str">
        <f t="shared" si="251"/>
        <v>)</v>
      </c>
      <c r="L577" s="31">
        <f>IF($D577&lt;=2021,COUNTIF(Vypocet_SKRYT!T574:AS574,"&gt;=1"),"")</f>
        <v>0</v>
      </c>
      <c r="M577" s="32" t="str">
        <f t="shared" si="252"/>
        <v>x</v>
      </c>
      <c r="N577" s="28" t="str">
        <f t="shared" si="253"/>
        <v>(</v>
      </c>
      <c r="O577" s="28" t="str">
        <f t="shared" si="254"/>
        <v>1</v>
      </c>
      <c r="P577" s="28" t="str">
        <f t="shared" si="255"/>
        <v>+</v>
      </c>
      <c r="Q577" s="30">
        <f>IF($D577&lt;=2024,VstupniParametry_SKRYT!$D$6,"")</f>
        <v>0.06</v>
      </c>
      <c r="R577" s="28" t="str">
        <f t="shared" si="256"/>
        <v>)</v>
      </c>
      <c r="S577" s="31">
        <f>IF($D577&lt;=2024,COUNTIFS(Vypocet_SKRYT!AT574:AV574,"&gt;=1"),"")</f>
        <v>0</v>
      </c>
      <c r="T577" s="32" t="str">
        <f t="shared" si="257"/>
        <v>x</v>
      </c>
      <c r="U577" s="28" t="str">
        <f t="shared" si="258"/>
        <v>(</v>
      </c>
      <c r="V577" s="28" t="str">
        <f t="shared" si="259"/>
        <v>1</v>
      </c>
      <c r="W577" s="28" t="str">
        <f t="shared" si="260"/>
        <v>+</v>
      </c>
      <c r="X577" s="30">
        <f>IF($D577&lt;=2025,VstupniParametry_SKRYT!$D$9,"")</f>
        <v>1.7999999999999999E-2</v>
      </c>
      <c r="Y577" s="28" t="str">
        <f t="shared" si="261"/>
        <v>)</v>
      </c>
      <c r="Z577" s="31">
        <f>IF(AND(D577&lt;2025,2025&lt;=Zisk!$D$10),1,IF(D577=2025,0,""))</f>
        <v>1</v>
      </c>
      <c r="AA577" s="32" t="str">
        <f>IF(AND($D577&lt;=2025,Zisk!$D$10&gt;=2026),"x","")</f>
        <v/>
      </c>
      <c r="AB577" s="28" t="str">
        <f>IF(AND($D577&lt;=2026,Zisk!$D$10&gt;=2026),"(","")</f>
        <v/>
      </c>
      <c r="AC577" s="28" t="str">
        <f>IF(AND($D577&lt;=2026,Zisk!$D$10&gt;=2026),"1","")</f>
        <v/>
      </c>
      <c r="AD577" s="28" t="str">
        <f>IF(AND($D577&lt;=2026,Zisk!$D$10&gt;=2026),"+","")</f>
        <v/>
      </c>
      <c r="AE577" s="30" t="str">
        <f>IF(AND($D577&lt;=2026,Zisk!$D$10&gt;=2026),VstupniParametry_SKRYT!$D$10,"")</f>
        <v/>
      </c>
      <c r="AF577" s="28" t="str">
        <f>IF(AND($D577&lt;=2026,Zisk!$D$10&gt;=2026),")","")</f>
        <v/>
      </c>
      <c r="AG577" s="31" t="str">
        <f>IF(AND(D577&lt;2026,2026&lt;=Zisk!$D$10),1,IF(D577=2026,0,""))</f>
        <v/>
      </c>
      <c r="AH577" s="32" t="str">
        <f>IF(AND($D577&lt;=2026,Zisk!$D$10&gt;=2027),"x","")</f>
        <v/>
      </c>
      <c r="AI577" s="28" t="str">
        <f>IF(AND($D577&lt;=2027,Zisk!$D$10&gt;=2027),"(","")</f>
        <v/>
      </c>
      <c r="AJ577" s="28" t="str">
        <f>IF(AND($D577&lt;=2027,Zisk!$D$10&gt;=2027),"1","")</f>
        <v/>
      </c>
      <c r="AK577" s="28" t="str">
        <f>IF(AND($D577&lt;=2027,Zisk!$D$10&gt;=2027),"+","")</f>
        <v/>
      </c>
      <c r="AL577" s="30" t="str">
        <f>IF(AND($D577&lt;=2027,Zisk!$D$10&gt;=2027),VstupniParametry_SKRYT!$D$11,"")</f>
        <v/>
      </c>
      <c r="AM577" s="28" t="str">
        <f>IF(AND($D577&lt;=2027,Zisk!$D$10&gt;=2027),")","")</f>
        <v/>
      </c>
      <c r="AN577" s="31" t="str">
        <f>IF(AND(D577&lt;2027,2027&lt;=Zisk!$D$10),1,IF(D577=2027,0,""))</f>
        <v/>
      </c>
      <c r="AO577" s="32" t="str">
        <f>IF(AND($D577&lt;=2027,Zisk!$D$10&gt;=2028),"x","")</f>
        <v/>
      </c>
      <c r="AP577" s="28" t="str">
        <f>IF(AND($D577&lt;=2028,Zisk!$D$10&gt;=2028),"(","")</f>
        <v/>
      </c>
      <c r="AQ577" s="28" t="str">
        <f>IF(AND($D577&lt;=2028,Zisk!$D$10&gt;=2028),"1","")</f>
        <v/>
      </c>
      <c r="AR577" s="28" t="str">
        <f>IF(AND($D577&lt;=2028,Zisk!$D$10&gt;=2028),"+","")</f>
        <v/>
      </c>
      <c r="AS577" s="30" t="str">
        <f>IF(AND($D577&lt;=2028,Zisk!$D$10&gt;=2028),VstupniParametry_SKRYT!$D$12,"")</f>
        <v/>
      </c>
      <c r="AT577" s="28" t="str">
        <f>IF(AND($D577&lt;=2028,Zisk!$D$10&gt;=2028),")","")</f>
        <v/>
      </c>
      <c r="AU577" s="31" t="str">
        <f>IF(AND(D577&lt;2028,2028&lt;=Zisk!$D$10),1,IF(D577=2028,0,""))</f>
        <v/>
      </c>
      <c r="AV577" s="32" t="str">
        <f>IF(AND($D577&lt;=2028,Zisk!$D$10&gt;=2029),"x","")</f>
        <v/>
      </c>
      <c r="AW577" s="28" t="str">
        <f>IF(AND($D577&lt;=2029,Zisk!$D$10&gt;=2029),"(","")</f>
        <v/>
      </c>
      <c r="AX577" s="28" t="str">
        <f>IF(AND($D577&lt;=2029,Zisk!$D$10&gt;=2029),"1","")</f>
        <v/>
      </c>
      <c r="AY577" s="28" t="str">
        <f>IF(AND($D577&lt;=2029,Zisk!$D$10&gt;=2029),"+","")</f>
        <v/>
      </c>
      <c r="AZ577" s="30" t="str">
        <f>IF(AND($D577&lt;=2029,Zisk!$D$10&gt;=2029),VstupniParametry_SKRYT!$D$13,"")</f>
        <v/>
      </c>
      <c r="BA577" s="28" t="str">
        <f>IF(AND($D577&lt;=2029,Zisk!$D$10&gt;=2029),")","")</f>
        <v/>
      </c>
      <c r="BB577" s="31" t="str">
        <f>IF(AND(D577&lt;2029,2029&lt;=Zisk!$D$10),1,IF(D577=2029,0,""))</f>
        <v/>
      </c>
      <c r="BC577" s="32" t="str">
        <f>IF(AND($D577&lt;=2029,Zisk!$D$10&gt;=2030),"x","")</f>
        <v/>
      </c>
      <c r="BD577" s="28" t="str">
        <f>IF(AND($D577&lt;=2030,Zisk!$D$10&gt;=2030),"(","")</f>
        <v/>
      </c>
      <c r="BE577" s="28" t="str">
        <f>IF(AND($D577&lt;=2030,Zisk!$D$10&gt;=2030),"1","")</f>
        <v/>
      </c>
      <c r="BF577" s="28" t="str">
        <f>IF(AND($D577&lt;=2030,Zisk!$D$10&gt;=2030),"+","")</f>
        <v/>
      </c>
      <c r="BG577" s="30" t="str">
        <f>IF(AND($D577&lt;=2030,Zisk!$D$10&gt;=2030),VstupniParametry_SKRYT!$D$14,"")</f>
        <v/>
      </c>
      <c r="BH577" s="28" t="str">
        <f>IF(AND($D577&lt;=2030,Zisk!$D$10&gt;=2030),")","")</f>
        <v/>
      </c>
      <c r="BI577" s="31" t="str">
        <f>IF(AND(D577&lt;2030,2030&lt;=Zisk!$D$10),1,IF(D577=2030,0,""))</f>
        <v/>
      </c>
      <c r="BJ577" s="33" t="s">
        <v>32</v>
      </c>
      <c r="BK577" s="30">
        <f t="shared" si="274"/>
        <v>1</v>
      </c>
      <c r="BL577" s="28" t="str">
        <f t="shared" si="275"/>
        <v>x</v>
      </c>
      <c r="BM577" s="34">
        <f t="shared" si="276"/>
        <v>1</v>
      </c>
      <c r="BN577" s="30" t="str">
        <f t="shared" si="277"/>
        <v>x</v>
      </c>
      <c r="BO577" s="34">
        <f t="shared" si="262"/>
        <v>1.018</v>
      </c>
      <c r="BP577" s="34" t="str">
        <f t="shared" si="263"/>
        <v/>
      </c>
      <c r="BQ577" s="34" t="str">
        <f t="shared" si="264"/>
        <v/>
      </c>
      <c r="BR577" s="34" t="str">
        <f t="shared" si="265"/>
        <v/>
      </c>
      <c r="BS577" s="34" t="str">
        <f t="shared" si="266"/>
        <v/>
      </c>
      <c r="BT577" s="34" t="str">
        <f t="shared" si="267"/>
        <v/>
      </c>
      <c r="BU577" s="34" t="str">
        <f t="shared" si="268"/>
        <v/>
      </c>
      <c r="BV577" s="34" t="str">
        <f t="shared" si="269"/>
        <v/>
      </c>
      <c r="BW577" s="34" t="str">
        <f t="shared" si="270"/>
        <v/>
      </c>
      <c r="BX577" s="34" t="str">
        <f t="shared" si="271"/>
        <v/>
      </c>
      <c r="BY577" s="34" t="str">
        <f t="shared" si="272"/>
        <v/>
      </c>
      <c r="BZ577" s="33" t="s">
        <v>32</v>
      </c>
      <c r="CA577" s="34">
        <f t="shared" si="273"/>
        <v>1.018</v>
      </c>
      <c r="CB577" s="28"/>
      <c r="CC577" s="29">
        <f>IF(D577&gt;Zisk!$D$10,"",E577*CA577)</f>
        <v>0</v>
      </c>
    </row>
    <row r="578" spans="2:81" x14ac:dyDescent="0.2">
      <c r="B578" s="35" t="str">
        <f>Zisk!B589</f>
        <v/>
      </c>
      <c r="C578" s="35">
        <f>Zisk!C589</f>
        <v>0</v>
      </c>
      <c r="D578" s="35">
        <f>Zisk!E589</f>
        <v>0</v>
      </c>
      <c r="E578" s="36">
        <f>Zisk!D589</f>
        <v>0</v>
      </c>
      <c r="F578" s="36"/>
      <c r="G578" s="35" t="str">
        <f t="shared" si="248"/>
        <v>(</v>
      </c>
      <c r="H578" s="35" t="str">
        <f t="shared" si="249"/>
        <v>1</v>
      </c>
      <c r="I578" s="35" t="str">
        <f t="shared" si="250"/>
        <v>+</v>
      </c>
      <c r="J578" s="37">
        <f>IF($D578&lt;=2021,VstupniParametry_SKRYT!$D$5,"")</f>
        <v>0.02</v>
      </c>
      <c r="K578" s="35" t="str">
        <f t="shared" si="251"/>
        <v>)</v>
      </c>
      <c r="L578" s="38">
        <f>IF($D578&lt;=2021,COUNTIF(Vypocet_SKRYT!T575:AS575,"&gt;=1"),"")</f>
        <v>0</v>
      </c>
      <c r="M578" s="39" t="str">
        <f t="shared" si="252"/>
        <v>x</v>
      </c>
      <c r="N578" s="35" t="str">
        <f t="shared" si="253"/>
        <v>(</v>
      </c>
      <c r="O578" s="35" t="str">
        <f t="shared" si="254"/>
        <v>1</v>
      </c>
      <c r="P578" s="35" t="str">
        <f t="shared" si="255"/>
        <v>+</v>
      </c>
      <c r="Q578" s="37">
        <f>IF($D578&lt;=2024,VstupniParametry_SKRYT!$D$6,"")</f>
        <v>0.06</v>
      </c>
      <c r="R578" s="35" t="str">
        <f t="shared" si="256"/>
        <v>)</v>
      </c>
      <c r="S578" s="38">
        <f>IF($D578&lt;=2024,COUNTIFS(Vypocet_SKRYT!AT575:AV575,"&gt;=1"),"")</f>
        <v>0</v>
      </c>
      <c r="T578" s="39" t="str">
        <f t="shared" si="257"/>
        <v>x</v>
      </c>
      <c r="U578" s="35" t="str">
        <f t="shared" si="258"/>
        <v>(</v>
      </c>
      <c r="V578" s="35" t="str">
        <f t="shared" si="259"/>
        <v>1</v>
      </c>
      <c r="W578" s="35" t="str">
        <f t="shared" si="260"/>
        <v>+</v>
      </c>
      <c r="X578" s="37">
        <f>IF($D578&lt;=2025,VstupniParametry_SKRYT!$D$9,"")</f>
        <v>1.7999999999999999E-2</v>
      </c>
      <c r="Y578" s="35" t="str">
        <f t="shared" si="261"/>
        <v>)</v>
      </c>
      <c r="Z578" s="38">
        <f>IF(AND(D578&lt;2025,2025&lt;=Zisk!$D$10),1,IF(D578=2025,0,""))</f>
        <v>1</v>
      </c>
      <c r="AA578" s="39" t="str">
        <f>IF(AND($D578&lt;=2025,Zisk!$D$10&gt;=2026),"x","")</f>
        <v/>
      </c>
      <c r="AB578" s="35" t="str">
        <f>IF(AND($D578&lt;=2026,Zisk!$D$10&gt;=2026),"(","")</f>
        <v/>
      </c>
      <c r="AC578" s="35" t="str">
        <f>IF(AND($D578&lt;=2026,Zisk!$D$10&gt;=2026),"1","")</f>
        <v/>
      </c>
      <c r="AD578" s="35" t="str">
        <f>IF(AND($D578&lt;=2026,Zisk!$D$10&gt;=2026),"+","")</f>
        <v/>
      </c>
      <c r="AE578" s="37" t="str">
        <f>IF(AND($D578&lt;=2026,Zisk!$D$10&gt;=2026),VstupniParametry_SKRYT!$D$10,"")</f>
        <v/>
      </c>
      <c r="AF578" s="35" t="str">
        <f>IF(AND($D578&lt;=2026,Zisk!$D$10&gt;=2026),")","")</f>
        <v/>
      </c>
      <c r="AG578" s="38" t="str">
        <f>IF(AND(D578&lt;2026,2026&lt;=Zisk!$D$10),1,IF(D578=2026,0,""))</f>
        <v/>
      </c>
      <c r="AH578" s="39" t="str">
        <f>IF(AND($D578&lt;=2026,Zisk!$D$10&gt;=2027),"x","")</f>
        <v/>
      </c>
      <c r="AI578" s="35" t="str">
        <f>IF(AND($D578&lt;=2027,Zisk!$D$10&gt;=2027),"(","")</f>
        <v/>
      </c>
      <c r="AJ578" s="35" t="str">
        <f>IF(AND($D578&lt;=2027,Zisk!$D$10&gt;=2027),"1","")</f>
        <v/>
      </c>
      <c r="AK578" s="35" t="str">
        <f>IF(AND($D578&lt;=2027,Zisk!$D$10&gt;=2027),"+","")</f>
        <v/>
      </c>
      <c r="AL578" s="37" t="str">
        <f>IF(AND($D578&lt;=2027,Zisk!$D$10&gt;=2027),VstupniParametry_SKRYT!$D$11,"")</f>
        <v/>
      </c>
      <c r="AM578" s="35" t="str">
        <f>IF(AND($D578&lt;=2027,Zisk!$D$10&gt;=2027),")","")</f>
        <v/>
      </c>
      <c r="AN578" s="38" t="str">
        <f>IF(AND(D578&lt;2027,2027&lt;=Zisk!$D$10),1,IF(D578=2027,0,""))</f>
        <v/>
      </c>
      <c r="AO578" s="39" t="str">
        <f>IF(AND($D578&lt;=2027,Zisk!$D$10&gt;=2028),"x","")</f>
        <v/>
      </c>
      <c r="AP578" s="35" t="str">
        <f>IF(AND($D578&lt;=2028,Zisk!$D$10&gt;=2028),"(","")</f>
        <v/>
      </c>
      <c r="AQ578" s="35" t="str">
        <f>IF(AND($D578&lt;=2028,Zisk!$D$10&gt;=2028),"1","")</f>
        <v/>
      </c>
      <c r="AR578" s="35" t="str">
        <f>IF(AND($D578&lt;=2028,Zisk!$D$10&gt;=2028),"+","")</f>
        <v/>
      </c>
      <c r="AS578" s="37" t="str">
        <f>IF(AND($D578&lt;=2028,Zisk!$D$10&gt;=2028),VstupniParametry_SKRYT!$D$12,"")</f>
        <v/>
      </c>
      <c r="AT578" s="35" t="str">
        <f>IF(AND($D578&lt;=2028,Zisk!$D$10&gt;=2028),")","")</f>
        <v/>
      </c>
      <c r="AU578" s="38" t="str">
        <f>IF(AND(D578&lt;2028,2028&lt;=Zisk!$D$10),1,IF(D578=2028,0,""))</f>
        <v/>
      </c>
      <c r="AV578" s="39" t="str">
        <f>IF(AND($D578&lt;=2028,Zisk!$D$10&gt;=2029),"x","")</f>
        <v/>
      </c>
      <c r="AW578" s="35" t="str">
        <f>IF(AND($D578&lt;=2029,Zisk!$D$10&gt;=2029),"(","")</f>
        <v/>
      </c>
      <c r="AX578" s="35" t="str">
        <f>IF(AND($D578&lt;=2029,Zisk!$D$10&gt;=2029),"1","")</f>
        <v/>
      </c>
      <c r="AY578" s="35" t="str">
        <f>IF(AND($D578&lt;=2029,Zisk!$D$10&gt;=2029),"+","")</f>
        <v/>
      </c>
      <c r="AZ578" s="37" t="str">
        <f>IF(AND($D578&lt;=2029,Zisk!$D$10&gt;=2029),VstupniParametry_SKRYT!$D$13,"")</f>
        <v/>
      </c>
      <c r="BA578" s="35" t="str">
        <f>IF(AND($D578&lt;=2029,Zisk!$D$10&gt;=2029),")","")</f>
        <v/>
      </c>
      <c r="BB578" s="38" t="str">
        <f>IF(AND(D578&lt;2029,2029&lt;=Zisk!$D$10),1,IF(D578=2029,0,""))</f>
        <v/>
      </c>
      <c r="BC578" s="39" t="str">
        <f>IF(AND($D578&lt;=2029,Zisk!$D$10&gt;=2030),"x","")</f>
        <v/>
      </c>
      <c r="BD578" s="35" t="str">
        <f>IF(AND($D578&lt;=2030,Zisk!$D$10&gt;=2030),"(","")</f>
        <v/>
      </c>
      <c r="BE578" s="35" t="str">
        <f>IF(AND($D578&lt;=2030,Zisk!$D$10&gt;=2030),"1","")</f>
        <v/>
      </c>
      <c r="BF578" s="35" t="str">
        <f>IF(AND($D578&lt;=2030,Zisk!$D$10&gt;=2030),"+","")</f>
        <v/>
      </c>
      <c r="BG578" s="37" t="str">
        <f>IF(AND($D578&lt;=2030,Zisk!$D$10&gt;=2030),VstupniParametry_SKRYT!$D$14,"")</f>
        <v/>
      </c>
      <c r="BH578" s="35" t="str">
        <f>IF(AND($D578&lt;=2030,Zisk!$D$10&gt;=2030),")","")</f>
        <v/>
      </c>
      <c r="BI578" s="38" t="str">
        <f>IF(AND(D578&lt;2030,2030&lt;=Zisk!$D$10),1,IF(D578=2030,0,""))</f>
        <v/>
      </c>
      <c r="BJ578" s="40" t="s">
        <v>32</v>
      </c>
      <c r="BK578" s="37">
        <f t="shared" si="274"/>
        <v>1</v>
      </c>
      <c r="BL578" s="35" t="str">
        <f t="shared" si="275"/>
        <v>x</v>
      </c>
      <c r="BM578" s="41">
        <f t="shared" si="276"/>
        <v>1</v>
      </c>
      <c r="BN578" s="37" t="str">
        <f t="shared" si="277"/>
        <v>x</v>
      </c>
      <c r="BO578" s="41">
        <f t="shared" si="262"/>
        <v>1.018</v>
      </c>
      <c r="BP578" s="41" t="str">
        <f t="shared" si="263"/>
        <v/>
      </c>
      <c r="BQ578" s="41" t="str">
        <f t="shared" si="264"/>
        <v/>
      </c>
      <c r="BR578" s="41" t="str">
        <f t="shared" si="265"/>
        <v/>
      </c>
      <c r="BS578" s="41" t="str">
        <f t="shared" si="266"/>
        <v/>
      </c>
      <c r="BT578" s="41" t="str">
        <f t="shared" si="267"/>
        <v/>
      </c>
      <c r="BU578" s="41" t="str">
        <f t="shared" si="268"/>
        <v/>
      </c>
      <c r="BV578" s="41" t="str">
        <f t="shared" si="269"/>
        <v/>
      </c>
      <c r="BW578" s="41" t="str">
        <f t="shared" si="270"/>
        <v/>
      </c>
      <c r="BX578" s="41" t="str">
        <f t="shared" si="271"/>
        <v/>
      </c>
      <c r="BY578" s="41" t="str">
        <f t="shared" si="272"/>
        <v/>
      </c>
      <c r="BZ578" s="40" t="s">
        <v>32</v>
      </c>
      <c r="CA578" s="41">
        <f t="shared" si="273"/>
        <v>1.018</v>
      </c>
      <c r="CB578" s="35"/>
      <c r="CC578" s="36">
        <f>IF(D578&gt;Zisk!$D$10,"",E578*CA578)</f>
        <v>0</v>
      </c>
    </row>
    <row r="579" spans="2:81" x14ac:dyDescent="0.2">
      <c r="B579" s="28" t="str">
        <f>Zisk!B590</f>
        <v/>
      </c>
      <c r="C579" s="28">
        <f>Zisk!C590</f>
        <v>0</v>
      </c>
      <c r="D579" s="28">
        <f>Zisk!E590</f>
        <v>0</v>
      </c>
      <c r="E579" s="29">
        <f>Zisk!D590</f>
        <v>0</v>
      </c>
      <c r="F579" s="29"/>
      <c r="G579" s="28" t="str">
        <f t="shared" si="248"/>
        <v>(</v>
      </c>
      <c r="H579" s="28" t="str">
        <f t="shared" si="249"/>
        <v>1</v>
      </c>
      <c r="I579" s="28" t="str">
        <f t="shared" si="250"/>
        <v>+</v>
      </c>
      <c r="J579" s="30">
        <f>IF($D579&lt;=2021,VstupniParametry_SKRYT!$D$5,"")</f>
        <v>0.02</v>
      </c>
      <c r="K579" s="28" t="str">
        <f t="shared" si="251"/>
        <v>)</v>
      </c>
      <c r="L579" s="31">
        <f>IF($D579&lt;=2021,COUNTIF(Vypocet_SKRYT!T576:AS576,"&gt;=1"),"")</f>
        <v>0</v>
      </c>
      <c r="M579" s="32" t="str">
        <f t="shared" si="252"/>
        <v>x</v>
      </c>
      <c r="N579" s="28" t="str">
        <f t="shared" si="253"/>
        <v>(</v>
      </c>
      <c r="O579" s="28" t="str">
        <f t="shared" si="254"/>
        <v>1</v>
      </c>
      <c r="P579" s="28" t="str">
        <f t="shared" si="255"/>
        <v>+</v>
      </c>
      <c r="Q579" s="30">
        <f>IF($D579&lt;=2024,VstupniParametry_SKRYT!$D$6,"")</f>
        <v>0.06</v>
      </c>
      <c r="R579" s="28" t="str">
        <f t="shared" si="256"/>
        <v>)</v>
      </c>
      <c r="S579" s="31">
        <f>IF($D579&lt;=2024,COUNTIFS(Vypocet_SKRYT!AT576:AV576,"&gt;=1"),"")</f>
        <v>0</v>
      </c>
      <c r="T579" s="32" t="str">
        <f t="shared" si="257"/>
        <v>x</v>
      </c>
      <c r="U579" s="28" t="str">
        <f t="shared" si="258"/>
        <v>(</v>
      </c>
      <c r="V579" s="28" t="str">
        <f t="shared" si="259"/>
        <v>1</v>
      </c>
      <c r="W579" s="28" t="str">
        <f t="shared" si="260"/>
        <v>+</v>
      </c>
      <c r="X579" s="30">
        <f>IF($D579&lt;=2025,VstupniParametry_SKRYT!$D$9,"")</f>
        <v>1.7999999999999999E-2</v>
      </c>
      <c r="Y579" s="28" t="str">
        <f t="shared" si="261"/>
        <v>)</v>
      </c>
      <c r="Z579" s="31">
        <f>IF(AND(D579&lt;2025,2025&lt;=Zisk!$D$10),1,IF(D579=2025,0,""))</f>
        <v>1</v>
      </c>
      <c r="AA579" s="32" t="str">
        <f>IF(AND($D579&lt;=2025,Zisk!$D$10&gt;=2026),"x","")</f>
        <v/>
      </c>
      <c r="AB579" s="28" t="str">
        <f>IF(AND($D579&lt;=2026,Zisk!$D$10&gt;=2026),"(","")</f>
        <v/>
      </c>
      <c r="AC579" s="28" t="str">
        <f>IF(AND($D579&lt;=2026,Zisk!$D$10&gt;=2026),"1","")</f>
        <v/>
      </c>
      <c r="AD579" s="28" t="str">
        <f>IF(AND($D579&lt;=2026,Zisk!$D$10&gt;=2026),"+","")</f>
        <v/>
      </c>
      <c r="AE579" s="30" t="str">
        <f>IF(AND($D579&lt;=2026,Zisk!$D$10&gt;=2026),VstupniParametry_SKRYT!$D$10,"")</f>
        <v/>
      </c>
      <c r="AF579" s="28" t="str">
        <f>IF(AND($D579&lt;=2026,Zisk!$D$10&gt;=2026),")","")</f>
        <v/>
      </c>
      <c r="AG579" s="31" t="str">
        <f>IF(AND(D579&lt;2026,2026&lt;=Zisk!$D$10),1,IF(D579=2026,0,""))</f>
        <v/>
      </c>
      <c r="AH579" s="32" t="str">
        <f>IF(AND($D579&lt;=2026,Zisk!$D$10&gt;=2027),"x","")</f>
        <v/>
      </c>
      <c r="AI579" s="28" t="str">
        <f>IF(AND($D579&lt;=2027,Zisk!$D$10&gt;=2027),"(","")</f>
        <v/>
      </c>
      <c r="AJ579" s="28" t="str">
        <f>IF(AND($D579&lt;=2027,Zisk!$D$10&gt;=2027),"1","")</f>
        <v/>
      </c>
      <c r="AK579" s="28" t="str">
        <f>IF(AND($D579&lt;=2027,Zisk!$D$10&gt;=2027),"+","")</f>
        <v/>
      </c>
      <c r="AL579" s="30" t="str">
        <f>IF(AND($D579&lt;=2027,Zisk!$D$10&gt;=2027),VstupniParametry_SKRYT!$D$11,"")</f>
        <v/>
      </c>
      <c r="AM579" s="28" t="str">
        <f>IF(AND($D579&lt;=2027,Zisk!$D$10&gt;=2027),")","")</f>
        <v/>
      </c>
      <c r="AN579" s="31" t="str">
        <f>IF(AND(D579&lt;2027,2027&lt;=Zisk!$D$10),1,IF(D579=2027,0,""))</f>
        <v/>
      </c>
      <c r="AO579" s="32" t="str">
        <f>IF(AND($D579&lt;=2027,Zisk!$D$10&gt;=2028),"x","")</f>
        <v/>
      </c>
      <c r="AP579" s="28" t="str">
        <f>IF(AND($D579&lt;=2028,Zisk!$D$10&gt;=2028),"(","")</f>
        <v/>
      </c>
      <c r="AQ579" s="28" t="str">
        <f>IF(AND($D579&lt;=2028,Zisk!$D$10&gt;=2028),"1","")</f>
        <v/>
      </c>
      <c r="AR579" s="28" t="str">
        <f>IF(AND($D579&lt;=2028,Zisk!$D$10&gt;=2028),"+","")</f>
        <v/>
      </c>
      <c r="AS579" s="30" t="str">
        <f>IF(AND($D579&lt;=2028,Zisk!$D$10&gt;=2028),VstupniParametry_SKRYT!$D$12,"")</f>
        <v/>
      </c>
      <c r="AT579" s="28" t="str">
        <f>IF(AND($D579&lt;=2028,Zisk!$D$10&gt;=2028),")","")</f>
        <v/>
      </c>
      <c r="AU579" s="31" t="str">
        <f>IF(AND(D579&lt;2028,2028&lt;=Zisk!$D$10),1,IF(D579=2028,0,""))</f>
        <v/>
      </c>
      <c r="AV579" s="32" t="str">
        <f>IF(AND($D579&lt;=2028,Zisk!$D$10&gt;=2029),"x","")</f>
        <v/>
      </c>
      <c r="AW579" s="28" t="str">
        <f>IF(AND($D579&lt;=2029,Zisk!$D$10&gt;=2029),"(","")</f>
        <v/>
      </c>
      <c r="AX579" s="28" t="str">
        <f>IF(AND($D579&lt;=2029,Zisk!$D$10&gt;=2029),"1","")</f>
        <v/>
      </c>
      <c r="AY579" s="28" t="str">
        <f>IF(AND($D579&lt;=2029,Zisk!$D$10&gt;=2029),"+","")</f>
        <v/>
      </c>
      <c r="AZ579" s="30" t="str">
        <f>IF(AND($D579&lt;=2029,Zisk!$D$10&gt;=2029),VstupniParametry_SKRYT!$D$13,"")</f>
        <v/>
      </c>
      <c r="BA579" s="28" t="str">
        <f>IF(AND($D579&lt;=2029,Zisk!$D$10&gt;=2029),")","")</f>
        <v/>
      </c>
      <c r="BB579" s="31" t="str">
        <f>IF(AND(D579&lt;2029,2029&lt;=Zisk!$D$10),1,IF(D579=2029,0,""))</f>
        <v/>
      </c>
      <c r="BC579" s="32" t="str">
        <f>IF(AND($D579&lt;=2029,Zisk!$D$10&gt;=2030),"x","")</f>
        <v/>
      </c>
      <c r="BD579" s="28" t="str">
        <f>IF(AND($D579&lt;=2030,Zisk!$D$10&gt;=2030),"(","")</f>
        <v/>
      </c>
      <c r="BE579" s="28" t="str">
        <f>IF(AND($D579&lt;=2030,Zisk!$D$10&gt;=2030),"1","")</f>
        <v/>
      </c>
      <c r="BF579" s="28" t="str">
        <f>IF(AND($D579&lt;=2030,Zisk!$D$10&gt;=2030),"+","")</f>
        <v/>
      </c>
      <c r="BG579" s="30" t="str">
        <f>IF(AND($D579&lt;=2030,Zisk!$D$10&gt;=2030),VstupniParametry_SKRYT!$D$14,"")</f>
        <v/>
      </c>
      <c r="BH579" s="28" t="str">
        <f>IF(AND($D579&lt;=2030,Zisk!$D$10&gt;=2030),")","")</f>
        <v/>
      </c>
      <c r="BI579" s="31" t="str">
        <f>IF(AND(D579&lt;2030,2030&lt;=Zisk!$D$10),1,IF(D579=2030,0,""))</f>
        <v/>
      </c>
      <c r="BJ579" s="33" t="s">
        <v>32</v>
      </c>
      <c r="BK579" s="30">
        <f t="shared" si="274"/>
        <v>1</v>
      </c>
      <c r="BL579" s="28" t="str">
        <f t="shared" si="275"/>
        <v>x</v>
      </c>
      <c r="BM579" s="34">
        <f t="shared" si="276"/>
        <v>1</v>
      </c>
      <c r="BN579" s="30" t="str">
        <f t="shared" si="277"/>
        <v>x</v>
      </c>
      <c r="BO579" s="34">
        <f t="shared" si="262"/>
        <v>1.018</v>
      </c>
      <c r="BP579" s="34" t="str">
        <f t="shared" si="263"/>
        <v/>
      </c>
      <c r="BQ579" s="34" t="str">
        <f t="shared" si="264"/>
        <v/>
      </c>
      <c r="BR579" s="34" t="str">
        <f t="shared" si="265"/>
        <v/>
      </c>
      <c r="BS579" s="34" t="str">
        <f t="shared" si="266"/>
        <v/>
      </c>
      <c r="BT579" s="34" t="str">
        <f t="shared" si="267"/>
        <v/>
      </c>
      <c r="BU579" s="34" t="str">
        <f t="shared" si="268"/>
        <v/>
      </c>
      <c r="BV579" s="34" t="str">
        <f t="shared" si="269"/>
        <v/>
      </c>
      <c r="BW579" s="34" t="str">
        <f t="shared" si="270"/>
        <v/>
      </c>
      <c r="BX579" s="34" t="str">
        <f t="shared" si="271"/>
        <v/>
      </c>
      <c r="BY579" s="34" t="str">
        <f t="shared" si="272"/>
        <v/>
      </c>
      <c r="BZ579" s="33" t="s">
        <v>32</v>
      </c>
      <c r="CA579" s="34">
        <f t="shared" si="273"/>
        <v>1.018</v>
      </c>
      <c r="CB579" s="28"/>
      <c r="CC579" s="29">
        <f>IF(D579&gt;Zisk!$D$10,"",E579*CA579)</f>
        <v>0</v>
      </c>
    </row>
    <row r="580" spans="2:81" x14ac:dyDescent="0.2">
      <c r="B580" s="35" t="str">
        <f>Zisk!B591</f>
        <v/>
      </c>
      <c r="C580" s="35">
        <f>Zisk!C591</f>
        <v>0</v>
      </c>
      <c r="D580" s="35">
        <f>Zisk!E591</f>
        <v>0</v>
      </c>
      <c r="E580" s="36">
        <f>Zisk!D591</f>
        <v>0</v>
      </c>
      <c r="F580" s="36"/>
      <c r="G580" s="35" t="str">
        <f t="shared" si="248"/>
        <v>(</v>
      </c>
      <c r="H580" s="35" t="str">
        <f t="shared" si="249"/>
        <v>1</v>
      </c>
      <c r="I580" s="35" t="str">
        <f t="shared" si="250"/>
        <v>+</v>
      </c>
      <c r="J580" s="37">
        <f>IF($D580&lt;=2021,VstupniParametry_SKRYT!$D$5,"")</f>
        <v>0.02</v>
      </c>
      <c r="K580" s="35" t="str">
        <f t="shared" si="251"/>
        <v>)</v>
      </c>
      <c r="L580" s="38">
        <f>IF($D580&lt;=2021,COUNTIF(Vypocet_SKRYT!T577:AS577,"&gt;=1"),"")</f>
        <v>0</v>
      </c>
      <c r="M580" s="39" t="str">
        <f t="shared" si="252"/>
        <v>x</v>
      </c>
      <c r="N580" s="35" t="str">
        <f t="shared" si="253"/>
        <v>(</v>
      </c>
      <c r="O580" s="35" t="str">
        <f t="shared" si="254"/>
        <v>1</v>
      </c>
      <c r="P580" s="35" t="str">
        <f t="shared" si="255"/>
        <v>+</v>
      </c>
      <c r="Q580" s="37">
        <f>IF($D580&lt;=2024,VstupniParametry_SKRYT!$D$6,"")</f>
        <v>0.06</v>
      </c>
      <c r="R580" s="35" t="str">
        <f t="shared" si="256"/>
        <v>)</v>
      </c>
      <c r="S580" s="38">
        <f>IF($D580&lt;=2024,COUNTIFS(Vypocet_SKRYT!AT577:AV577,"&gt;=1"),"")</f>
        <v>0</v>
      </c>
      <c r="T580" s="39" t="str">
        <f t="shared" si="257"/>
        <v>x</v>
      </c>
      <c r="U580" s="35" t="str">
        <f t="shared" si="258"/>
        <v>(</v>
      </c>
      <c r="V580" s="35" t="str">
        <f t="shared" si="259"/>
        <v>1</v>
      </c>
      <c r="W580" s="35" t="str">
        <f t="shared" si="260"/>
        <v>+</v>
      </c>
      <c r="X580" s="37">
        <f>IF($D580&lt;=2025,VstupniParametry_SKRYT!$D$9,"")</f>
        <v>1.7999999999999999E-2</v>
      </c>
      <c r="Y580" s="35" t="str">
        <f t="shared" si="261"/>
        <v>)</v>
      </c>
      <c r="Z580" s="38">
        <f>IF(AND(D580&lt;2025,2025&lt;=Zisk!$D$10),1,IF(D580=2025,0,""))</f>
        <v>1</v>
      </c>
      <c r="AA580" s="39" t="str">
        <f>IF(AND($D580&lt;=2025,Zisk!$D$10&gt;=2026),"x","")</f>
        <v/>
      </c>
      <c r="AB580" s="35" t="str">
        <f>IF(AND($D580&lt;=2026,Zisk!$D$10&gt;=2026),"(","")</f>
        <v/>
      </c>
      <c r="AC580" s="35" t="str">
        <f>IF(AND($D580&lt;=2026,Zisk!$D$10&gt;=2026),"1","")</f>
        <v/>
      </c>
      <c r="AD580" s="35" t="str">
        <f>IF(AND($D580&lt;=2026,Zisk!$D$10&gt;=2026),"+","")</f>
        <v/>
      </c>
      <c r="AE580" s="37" t="str">
        <f>IF(AND($D580&lt;=2026,Zisk!$D$10&gt;=2026),VstupniParametry_SKRYT!$D$10,"")</f>
        <v/>
      </c>
      <c r="AF580" s="35" t="str">
        <f>IF(AND($D580&lt;=2026,Zisk!$D$10&gt;=2026),")","")</f>
        <v/>
      </c>
      <c r="AG580" s="38" t="str">
        <f>IF(AND(D580&lt;2026,2026&lt;=Zisk!$D$10),1,IF(D580=2026,0,""))</f>
        <v/>
      </c>
      <c r="AH580" s="39" t="str">
        <f>IF(AND($D580&lt;=2026,Zisk!$D$10&gt;=2027),"x","")</f>
        <v/>
      </c>
      <c r="AI580" s="35" t="str">
        <f>IF(AND($D580&lt;=2027,Zisk!$D$10&gt;=2027),"(","")</f>
        <v/>
      </c>
      <c r="AJ580" s="35" t="str">
        <f>IF(AND($D580&lt;=2027,Zisk!$D$10&gt;=2027),"1","")</f>
        <v/>
      </c>
      <c r="AK580" s="35" t="str">
        <f>IF(AND($D580&lt;=2027,Zisk!$D$10&gt;=2027),"+","")</f>
        <v/>
      </c>
      <c r="AL580" s="37" t="str">
        <f>IF(AND($D580&lt;=2027,Zisk!$D$10&gt;=2027),VstupniParametry_SKRYT!$D$11,"")</f>
        <v/>
      </c>
      <c r="AM580" s="35" t="str">
        <f>IF(AND($D580&lt;=2027,Zisk!$D$10&gt;=2027),")","")</f>
        <v/>
      </c>
      <c r="AN580" s="38" t="str">
        <f>IF(AND(D580&lt;2027,2027&lt;=Zisk!$D$10),1,IF(D580=2027,0,""))</f>
        <v/>
      </c>
      <c r="AO580" s="39" t="str">
        <f>IF(AND($D580&lt;=2027,Zisk!$D$10&gt;=2028),"x","")</f>
        <v/>
      </c>
      <c r="AP580" s="35" t="str">
        <f>IF(AND($D580&lt;=2028,Zisk!$D$10&gt;=2028),"(","")</f>
        <v/>
      </c>
      <c r="AQ580" s="35" t="str">
        <f>IF(AND($D580&lt;=2028,Zisk!$D$10&gt;=2028),"1","")</f>
        <v/>
      </c>
      <c r="AR580" s="35" t="str">
        <f>IF(AND($D580&lt;=2028,Zisk!$D$10&gt;=2028),"+","")</f>
        <v/>
      </c>
      <c r="AS580" s="37" t="str">
        <f>IF(AND($D580&lt;=2028,Zisk!$D$10&gt;=2028),VstupniParametry_SKRYT!$D$12,"")</f>
        <v/>
      </c>
      <c r="AT580" s="35" t="str">
        <f>IF(AND($D580&lt;=2028,Zisk!$D$10&gt;=2028),")","")</f>
        <v/>
      </c>
      <c r="AU580" s="38" t="str">
        <f>IF(AND(D580&lt;2028,2028&lt;=Zisk!$D$10),1,IF(D580=2028,0,""))</f>
        <v/>
      </c>
      <c r="AV580" s="39" t="str">
        <f>IF(AND($D580&lt;=2028,Zisk!$D$10&gt;=2029),"x","")</f>
        <v/>
      </c>
      <c r="AW580" s="35" t="str">
        <f>IF(AND($D580&lt;=2029,Zisk!$D$10&gt;=2029),"(","")</f>
        <v/>
      </c>
      <c r="AX580" s="35" t="str">
        <f>IF(AND($D580&lt;=2029,Zisk!$D$10&gt;=2029),"1","")</f>
        <v/>
      </c>
      <c r="AY580" s="35" t="str">
        <f>IF(AND($D580&lt;=2029,Zisk!$D$10&gt;=2029),"+","")</f>
        <v/>
      </c>
      <c r="AZ580" s="37" t="str">
        <f>IF(AND($D580&lt;=2029,Zisk!$D$10&gt;=2029),VstupniParametry_SKRYT!$D$13,"")</f>
        <v/>
      </c>
      <c r="BA580" s="35" t="str">
        <f>IF(AND($D580&lt;=2029,Zisk!$D$10&gt;=2029),")","")</f>
        <v/>
      </c>
      <c r="BB580" s="38" t="str">
        <f>IF(AND(D580&lt;2029,2029&lt;=Zisk!$D$10),1,IF(D580=2029,0,""))</f>
        <v/>
      </c>
      <c r="BC580" s="39" t="str">
        <f>IF(AND($D580&lt;=2029,Zisk!$D$10&gt;=2030),"x","")</f>
        <v/>
      </c>
      <c r="BD580" s="35" t="str">
        <f>IF(AND($D580&lt;=2030,Zisk!$D$10&gt;=2030),"(","")</f>
        <v/>
      </c>
      <c r="BE580" s="35" t="str">
        <f>IF(AND($D580&lt;=2030,Zisk!$D$10&gt;=2030),"1","")</f>
        <v/>
      </c>
      <c r="BF580" s="35" t="str">
        <f>IF(AND($D580&lt;=2030,Zisk!$D$10&gt;=2030),"+","")</f>
        <v/>
      </c>
      <c r="BG580" s="37" t="str">
        <f>IF(AND($D580&lt;=2030,Zisk!$D$10&gt;=2030),VstupniParametry_SKRYT!$D$14,"")</f>
        <v/>
      </c>
      <c r="BH580" s="35" t="str">
        <f>IF(AND($D580&lt;=2030,Zisk!$D$10&gt;=2030),")","")</f>
        <v/>
      </c>
      <c r="BI580" s="38" t="str">
        <f>IF(AND(D580&lt;2030,2030&lt;=Zisk!$D$10),1,IF(D580=2030,0,""))</f>
        <v/>
      </c>
      <c r="BJ580" s="40" t="s">
        <v>32</v>
      </c>
      <c r="BK580" s="37">
        <f t="shared" si="274"/>
        <v>1</v>
      </c>
      <c r="BL580" s="35" t="str">
        <f t="shared" si="275"/>
        <v>x</v>
      </c>
      <c r="BM580" s="41">
        <f t="shared" si="276"/>
        <v>1</v>
      </c>
      <c r="BN580" s="37" t="str">
        <f t="shared" si="277"/>
        <v>x</v>
      </c>
      <c r="BO580" s="41">
        <f t="shared" si="262"/>
        <v>1.018</v>
      </c>
      <c r="BP580" s="41" t="str">
        <f t="shared" si="263"/>
        <v/>
      </c>
      <c r="BQ580" s="41" t="str">
        <f t="shared" si="264"/>
        <v/>
      </c>
      <c r="BR580" s="41" t="str">
        <f t="shared" si="265"/>
        <v/>
      </c>
      <c r="BS580" s="41" t="str">
        <f t="shared" si="266"/>
        <v/>
      </c>
      <c r="BT580" s="41" t="str">
        <f t="shared" si="267"/>
        <v/>
      </c>
      <c r="BU580" s="41" t="str">
        <f t="shared" si="268"/>
        <v/>
      </c>
      <c r="BV580" s="41" t="str">
        <f t="shared" si="269"/>
        <v/>
      </c>
      <c r="BW580" s="41" t="str">
        <f t="shared" si="270"/>
        <v/>
      </c>
      <c r="BX580" s="41" t="str">
        <f t="shared" si="271"/>
        <v/>
      </c>
      <c r="BY580" s="41" t="str">
        <f t="shared" si="272"/>
        <v/>
      </c>
      <c r="BZ580" s="40" t="s">
        <v>32</v>
      </c>
      <c r="CA580" s="41">
        <f t="shared" si="273"/>
        <v>1.018</v>
      </c>
      <c r="CB580" s="35"/>
      <c r="CC580" s="36">
        <f>IF(D580&gt;Zisk!$D$10,"",E580*CA580)</f>
        <v>0</v>
      </c>
    </row>
    <row r="581" spans="2:81" x14ac:dyDescent="0.2">
      <c r="B581" s="28" t="str">
        <f>Zisk!B592</f>
        <v/>
      </c>
      <c r="C581" s="28">
        <f>Zisk!C592</f>
        <v>0</v>
      </c>
      <c r="D581" s="28">
        <f>Zisk!E592</f>
        <v>0</v>
      </c>
      <c r="E581" s="29">
        <f>Zisk!D592</f>
        <v>0</v>
      </c>
      <c r="F581" s="29"/>
      <c r="G581" s="28" t="str">
        <f t="shared" si="248"/>
        <v>(</v>
      </c>
      <c r="H581" s="28" t="str">
        <f t="shared" si="249"/>
        <v>1</v>
      </c>
      <c r="I581" s="28" t="str">
        <f t="shared" si="250"/>
        <v>+</v>
      </c>
      <c r="J581" s="30">
        <f>IF($D581&lt;=2021,VstupniParametry_SKRYT!$D$5,"")</f>
        <v>0.02</v>
      </c>
      <c r="K581" s="28" t="str">
        <f t="shared" si="251"/>
        <v>)</v>
      </c>
      <c r="L581" s="31">
        <f>IF($D581&lt;=2021,COUNTIF(Vypocet_SKRYT!T578:AS578,"&gt;=1"),"")</f>
        <v>0</v>
      </c>
      <c r="M581" s="32" t="str">
        <f t="shared" si="252"/>
        <v>x</v>
      </c>
      <c r="N581" s="28" t="str">
        <f t="shared" si="253"/>
        <v>(</v>
      </c>
      <c r="O581" s="28" t="str">
        <f t="shared" si="254"/>
        <v>1</v>
      </c>
      <c r="P581" s="28" t="str">
        <f t="shared" si="255"/>
        <v>+</v>
      </c>
      <c r="Q581" s="30">
        <f>IF($D581&lt;=2024,VstupniParametry_SKRYT!$D$6,"")</f>
        <v>0.06</v>
      </c>
      <c r="R581" s="28" t="str">
        <f t="shared" si="256"/>
        <v>)</v>
      </c>
      <c r="S581" s="31">
        <f>IF($D581&lt;=2024,COUNTIFS(Vypocet_SKRYT!AT578:AV578,"&gt;=1"),"")</f>
        <v>0</v>
      </c>
      <c r="T581" s="32" t="str">
        <f t="shared" si="257"/>
        <v>x</v>
      </c>
      <c r="U581" s="28" t="str">
        <f t="shared" si="258"/>
        <v>(</v>
      </c>
      <c r="V581" s="28" t="str">
        <f t="shared" si="259"/>
        <v>1</v>
      </c>
      <c r="W581" s="28" t="str">
        <f t="shared" si="260"/>
        <v>+</v>
      </c>
      <c r="X581" s="30">
        <f>IF($D581&lt;=2025,VstupniParametry_SKRYT!$D$9,"")</f>
        <v>1.7999999999999999E-2</v>
      </c>
      <c r="Y581" s="28" t="str">
        <f t="shared" si="261"/>
        <v>)</v>
      </c>
      <c r="Z581" s="31">
        <f>IF(AND(D581&lt;2025,2025&lt;=Zisk!$D$10),1,IF(D581=2025,0,""))</f>
        <v>1</v>
      </c>
      <c r="AA581" s="32" t="str">
        <f>IF(AND($D581&lt;=2025,Zisk!$D$10&gt;=2026),"x","")</f>
        <v/>
      </c>
      <c r="AB581" s="28" t="str">
        <f>IF(AND($D581&lt;=2026,Zisk!$D$10&gt;=2026),"(","")</f>
        <v/>
      </c>
      <c r="AC581" s="28" t="str">
        <f>IF(AND($D581&lt;=2026,Zisk!$D$10&gt;=2026),"1","")</f>
        <v/>
      </c>
      <c r="AD581" s="28" t="str">
        <f>IF(AND($D581&lt;=2026,Zisk!$D$10&gt;=2026),"+","")</f>
        <v/>
      </c>
      <c r="AE581" s="30" t="str">
        <f>IF(AND($D581&lt;=2026,Zisk!$D$10&gt;=2026),VstupniParametry_SKRYT!$D$10,"")</f>
        <v/>
      </c>
      <c r="AF581" s="28" t="str">
        <f>IF(AND($D581&lt;=2026,Zisk!$D$10&gt;=2026),")","")</f>
        <v/>
      </c>
      <c r="AG581" s="31" t="str">
        <f>IF(AND(D581&lt;2026,2026&lt;=Zisk!$D$10),1,IF(D581=2026,0,""))</f>
        <v/>
      </c>
      <c r="AH581" s="32" t="str">
        <f>IF(AND($D581&lt;=2026,Zisk!$D$10&gt;=2027),"x","")</f>
        <v/>
      </c>
      <c r="AI581" s="28" t="str">
        <f>IF(AND($D581&lt;=2027,Zisk!$D$10&gt;=2027),"(","")</f>
        <v/>
      </c>
      <c r="AJ581" s="28" t="str">
        <f>IF(AND($D581&lt;=2027,Zisk!$D$10&gt;=2027),"1","")</f>
        <v/>
      </c>
      <c r="AK581" s="28" t="str">
        <f>IF(AND($D581&lt;=2027,Zisk!$D$10&gt;=2027),"+","")</f>
        <v/>
      </c>
      <c r="AL581" s="30" t="str">
        <f>IF(AND($D581&lt;=2027,Zisk!$D$10&gt;=2027),VstupniParametry_SKRYT!$D$11,"")</f>
        <v/>
      </c>
      <c r="AM581" s="28" t="str">
        <f>IF(AND($D581&lt;=2027,Zisk!$D$10&gt;=2027),")","")</f>
        <v/>
      </c>
      <c r="AN581" s="31" t="str">
        <f>IF(AND(D581&lt;2027,2027&lt;=Zisk!$D$10),1,IF(D581=2027,0,""))</f>
        <v/>
      </c>
      <c r="AO581" s="32" t="str">
        <f>IF(AND($D581&lt;=2027,Zisk!$D$10&gt;=2028),"x","")</f>
        <v/>
      </c>
      <c r="AP581" s="28" t="str">
        <f>IF(AND($D581&lt;=2028,Zisk!$D$10&gt;=2028),"(","")</f>
        <v/>
      </c>
      <c r="AQ581" s="28" t="str">
        <f>IF(AND($D581&lt;=2028,Zisk!$D$10&gt;=2028),"1","")</f>
        <v/>
      </c>
      <c r="AR581" s="28" t="str">
        <f>IF(AND($D581&lt;=2028,Zisk!$D$10&gt;=2028),"+","")</f>
        <v/>
      </c>
      <c r="AS581" s="30" t="str">
        <f>IF(AND($D581&lt;=2028,Zisk!$D$10&gt;=2028),VstupniParametry_SKRYT!$D$12,"")</f>
        <v/>
      </c>
      <c r="AT581" s="28" t="str">
        <f>IF(AND($D581&lt;=2028,Zisk!$D$10&gt;=2028),")","")</f>
        <v/>
      </c>
      <c r="AU581" s="31" t="str">
        <f>IF(AND(D581&lt;2028,2028&lt;=Zisk!$D$10),1,IF(D581=2028,0,""))</f>
        <v/>
      </c>
      <c r="AV581" s="32" t="str">
        <f>IF(AND($D581&lt;=2028,Zisk!$D$10&gt;=2029),"x","")</f>
        <v/>
      </c>
      <c r="AW581" s="28" t="str">
        <f>IF(AND($D581&lt;=2029,Zisk!$D$10&gt;=2029),"(","")</f>
        <v/>
      </c>
      <c r="AX581" s="28" t="str">
        <f>IF(AND($D581&lt;=2029,Zisk!$D$10&gt;=2029),"1","")</f>
        <v/>
      </c>
      <c r="AY581" s="28" t="str">
        <f>IF(AND($D581&lt;=2029,Zisk!$D$10&gt;=2029),"+","")</f>
        <v/>
      </c>
      <c r="AZ581" s="30" t="str">
        <f>IF(AND($D581&lt;=2029,Zisk!$D$10&gt;=2029),VstupniParametry_SKRYT!$D$13,"")</f>
        <v/>
      </c>
      <c r="BA581" s="28" t="str">
        <f>IF(AND($D581&lt;=2029,Zisk!$D$10&gt;=2029),")","")</f>
        <v/>
      </c>
      <c r="BB581" s="31" t="str">
        <f>IF(AND(D581&lt;2029,2029&lt;=Zisk!$D$10),1,IF(D581=2029,0,""))</f>
        <v/>
      </c>
      <c r="BC581" s="32" t="str">
        <f>IF(AND($D581&lt;=2029,Zisk!$D$10&gt;=2030),"x","")</f>
        <v/>
      </c>
      <c r="BD581" s="28" t="str">
        <f>IF(AND($D581&lt;=2030,Zisk!$D$10&gt;=2030),"(","")</f>
        <v/>
      </c>
      <c r="BE581" s="28" t="str">
        <f>IF(AND($D581&lt;=2030,Zisk!$D$10&gt;=2030),"1","")</f>
        <v/>
      </c>
      <c r="BF581" s="28" t="str">
        <f>IF(AND($D581&lt;=2030,Zisk!$D$10&gt;=2030),"+","")</f>
        <v/>
      </c>
      <c r="BG581" s="30" t="str">
        <f>IF(AND($D581&lt;=2030,Zisk!$D$10&gt;=2030),VstupniParametry_SKRYT!$D$14,"")</f>
        <v/>
      </c>
      <c r="BH581" s="28" t="str">
        <f>IF(AND($D581&lt;=2030,Zisk!$D$10&gt;=2030),")","")</f>
        <v/>
      </c>
      <c r="BI581" s="31" t="str">
        <f>IF(AND(D581&lt;2030,2030&lt;=Zisk!$D$10),1,IF(D581=2030,0,""))</f>
        <v/>
      </c>
      <c r="BJ581" s="33" t="s">
        <v>32</v>
      </c>
      <c r="BK581" s="30">
        <f t="shared" si="274"/>
        <v>1</v>
      </c>
      <c r="BL581" s="28" t="str">
        <f t="shared" si="275"/>
        <v>x</v>
      </c>
      <c r="BM581" s="34">
        <f t="shared" si="276"/>
        <v>1</v>
      </c>
      <c r="BN581" s="30" t="str">
        <f t="shared" si="277"/>
        <v>x</v>
      </c>
      <c r="BO581" s="34">
        <f t="shared" si="262"/>
        <v>1.018</v>
      </c>
      <c r="BP581" s="34" t="str">
        <f t="shared" si="263"/>
        <v/>
      </c>
      <c r="BQ581" s="34" t="str">
        <f t="shared" si="264"/>
        <v/>
      </c>
      <c r="BR581" s="34" t="str">
        <f t="shared" si="265"/>
        <v/>
      </c>
      <c r="BS581" s="34" t="str">
        <f t="shared" si="266"/>
        <v/>
      </c>
      <c r="BT581" s="34" t="str">
        <f t="shared" si="267"/>
        <v/>
      </c>
      <c r="BU581" s="34" t="str">
        <f t="shared" si="268"/>
        <v/>
      </c>
      <c r="BV581" s="34" t="str">
        <f t="shared" si="269"/>
        <v/>
      </c>
      <c r="BW581" s="34" t="str">
        <f t="shared" si="270"/>
        <v/>
      </c>
      <c r="BX581" s="34" t="str">
        <f t="shared" si="271"/>
        <v/>
      </c>
      <c r="BY581" s="34" t="str">
        <f t="shared" si="272"/>
        <v/>
      </c>
      <c r="BZ581" s="33" t="s">
        <v>32</v>
      </c>
      <c r="CA581" s="34">
        <f t="shared" si="273"/>
        <v>1.018</v>
      </c>
      <c r="CB581" s="28"/>
      <c r="CC581" s="29">
        <f>IF(D581&gt;Zisk!$D$10,"",E581*CA581)</f>
        <v>0</v>
      </c>
    </row>
    <row r="582" spans="2:81" x14ac:dyDescent="0.2">
      <c r="B582" s="35" t="str">
        <f>Zisk!B593</f>
        <v/>
      </c>
      <c r="C582" s="35">
        <f>Zisk!C593</f>
        <v>0</v>
      </c>
      <c r="D582" s="35">
        <f>Zisk!E593</f>
        <v>0</v>
      </c>
      <c r="E582" s="36">
        <f>Zisk!D593</f>
        <v>0</v>
      </c>
      <c r="F582" s="36"/>
      <c r="G582" s="35" t="str">
        <f t="shared" si="248"/>
        <v>(</v>
      </c>
      <c r="H582" s="35" t="str">
        <f t="shared" si="249"/>
        <v>1</v>
      </c>
      <c r="I582" s="35" t="str">
        <f t="shared" si="250"/>
        <v>+</v>
      </c>
      <c r="J582" s="37">
        <f>IF($D582&lt;=2021,VstupniParametry_SKRYT!$D$5,"")</f>
        <v>0.02</v>
      </c>
      <c r="K582" s="35" t="str">
        <f t="shared" si="251"/>
        <v>)</v>
      </c>
      <c r="L582" s="38">
        <f>IF($D582&lt;=2021,COUNTIF(Vypocet_SKRYT!T579:AS579,"&gt;=1"),"")</f>
        <v>0</v>
      </c>
      <c r="M582" s="39" t="str">
        <f t="shared" si="252"/>
        <v>x</v>
      </c>
      <c r="N582" s="35" t="str">
        <f t="shared" si="253"/>
        <v>(</v>
      </c>
      <c r="O582" s="35" t="str">
        <f t="shared" si="254"/>
        <v>1</v>
      </c>
      <c r="P582" s="35" t="str">
        <f t="shared" si="255"/>
        <v>+</v>
      </c>
      <c r="Q582" s="37">
        <f>IF($D582&lt;=2024,VstupniParametry_SKRYT!$D$6,"")</f>
        <v>0.06</v>
      </c>
      <c r="R582" s="35" t="str">
        <f t="shared" si="256"/>
        <v>)</v>
      </c>
      <c r="S582" s="38">
        <f>IF($D582&lt;=2024,COUNTIFS(Vypocet_SKRYT!AT579:AV579,"&gt;=1"),"")</f>
        <v>0</v>
      </c>
      <c r="T582" s="39" t="str">
        <f t="shared" si="257"/>
        <v>x</v>
      </c>
      <c r="U582" s="35" t="str">
        <f t="shared" si="258"/>
        <v>(</v>
      </c>
      <c r="V582" s="35" t="str">
        <f t="shared" si="259"/>
        <v>1</v>
      </c>
      <c r="W582" s="35" t="str">
        <f t="shared" si="260"/>
        <v>+</v>
      </c>
      <c r="X582" s="37">
        <f>IF($D582&lt;=2025,VstupniParametry_SKRYT!$D$9,"")</f>
        <v>1.7999999999999999E-2</v>
      </c>
      <c r="Y582" s="35" t="str">
        <f t="shared" si="261"/>
        <v>)</v>
      </c>
      <c r="Z582" s="38">
        <f>IF(AND(D582&lt;2025,2025&lt;=Zisk!$D$10),1,IF(D582=2025,0,""))</f>
        <v>1</v>
      </c>
      <c r="AA582" s="39" t="str">
        <f>IF(AND($D582&lt;=2025,Zisk!$D$10&gt;=2026),"x","")</f>
        <v/>
      </c>
      <c r="AB582" s="35" t="str">
        <f>IF(AND($D582&lt;=2026,Zisk!$D$10&gt;=2026),"(","")</f>
        <v/>
      </c>
      <c r="AC582" s="35" t="str">
        <f>IF(AND($D582&lt;=2026,Zisk!$D$10&gt;=2026),"1","")</f>
        <v/>
      </c>
      <c r="AD582" s="35" t="str">
        <f>IF(AND($D582&lt;=2026,Zisk!$D$10&gt;=2026),"+","")</f>
        <v/>
      </c>
      <c r="AE582" s="37" t="str">
        <f>IF(AND($D582&lt;=2026,Zisk!$D$10&gt;=2026),VstupniParametry_SKRYT!$D$10,"")</f>
        <v/>
      </c>
      <c r="AF582" s="35" t="str">
        <f>IF(AND($D582&lt;=2026,Zisk!$D$10&gt;=2026),")","")</f>
        <v/>
      </c>
      <c r="AG582" s="38" t="str">
        <f>IF(AND(D582&lt;2026,2026&lt;=Zisk!$D$10),1,IF(D582=2026,0,""))</f>
        <v/>
      </c>
      <c r="AH582" s="39" t="str">
        <f>IF(AND($D582&lt;=2026,Zisk!$D$10&gt;=2027),"x","")</f>
        <v/>
      </c>
      <c r="AI582" s="35" t="str">
        <f>IF(AND($D582&lt;=2027,Zisk!$D$10&gt;=2027),"(","")</f>
        <v/>
      </c>
      <c r="AJ582" s="35" t="str">
        <f>IF(AND($D582&lt;=2027,Zisk!$D$10&gt;=2027),"1","")</f>
        <v/>
      </c>
      <c r="AK582" s="35" t="str">
        <f>IF(AND($D582&lt;=2027,Zisk!$D$10&gt;=2027),"+","")</f>
        <v/>
      </c>
      <c r="AL582" s="37" t="str">
        <f>IF(AND($D582&lt;=2027,Zisk!$D$10&gt;=2027),VstupniParametry_SKRYT!$D$11,"")</f>
        <v/>
      </c>
      <c r="AM582" s="35" t="str">
        <f>IF(AND($D582&lt;=2027,Zisk!$D$10&gt;=2027),")","")</f>
        <v/>
      </c>
      <c r="AN582" s="38" t="str">
        <f>IF(AND(D582&lt;2027,2027&lt;=Zisk!$D$10),1,IF(D582=2027,0,""))</f>
        <v/>
      </c>
      <c r="AO582" s="39" t="str">
        <f>IF(AND($D582&lt;=2027,Zisk!$D$10&gt;=2028),"x","")</f>
        <v/>
      </c>
      <c r="AP582" s="35" t="str">
        <f>IF(AND($D582&lt;=2028,Zisk!$D$10&gt;=2028),"(","")</f>
        <v/>
      </c>
      <c r="AQ582" s="35" t="str">
        <f>IF(AND($D582&lt;=2028,Zisk!$D$10&gt;=2028),"1","")</f>
        <v/>
      </c>
      <c r="AR582" s="35" t="str">
        <f>IF(AND($D582&lt;=2028,Zisk!$D$10&gt;=2028),"+","")</f>
        <v/>
      </c>
      <c r="AS582" s="37" t="str">
        <f>IF(AND($D582&lt;=2028,Zisk!$D$10&gt;=2028),VstupniParametry_SKRYT!$D$12,"")</f>
        <v/>
      </c>
      <c r="AT582" s="35" t="str">
        <f>IF(AND($D582&lt;=2028,Zisk!$D$10&gt;=2028),")","")</f>
        <v/>
      </c>
      <c r="AU582" s="38" t="str">
        <f>IF(AND(D582&lt;2028,2028&lt;=Zisk!$D$10),1,IF(D582=2028,0,""))</f>
        <v/>
      </c>
      <c r="AV582" s="39" t="str">
        <f>IF(AND($D582&lt;=2028,Zisk!$D$10&gt;=2029),"x","")</f>
        <v/>
      </c>
      <c r="AW582" s="35" t="str">
        <f>IF(AND($D582&lt;=2029,Zisk!$D$10&gt;=2029),"(","")</f>
        <v/>
      </c>
      <c r="AX582" s="35" t="str">
        <f>IF(AND($D582&lt;=2029,Zisk!$D$10&gt;=2029),"1","")</f>
        <v/>
      </c>
      <c r="AY582" s="35" t="str">
        <f>IF(AND($D582&lt;=2029,Zisk!$D$10&gt;=2029),"+","")</f>
        <v/>
      </c>
      <c r="AZ582" s="37" t="str">
        <f>IF(AND($D582&lt;=2029,Zisk!$D$10&gt;=2029),VstupniParametry_SKRYT!$D$13,"")</f>
        <v/>
      </c>
      <c r="BA582" s="35" t="str">
        <f>IF(AND($D582&lt;=2029,Zisk!$D$10&gt;=2029),")","")</f>
        <v/>
      </c>
      <c r="BB582" s="38" t="str">
        <f>IF(AND(D582&lt;2029,2029&lt;=Zisk!$D$10),1,IF(D582=2029,0,""))</f>
        <v/>
      </c>
      <c r="BC582" s="39" t="str">
        <f>IF(AND($D582&lt;=2029,Zisk!$D$10&gt;=2030),"x","")</f>
        <v/>
      </c>
      <c r="BD582" s="35" t="str">
        <f>IF(AND($D582&lt;=2030,Zisk!$D$10&gt;=2030),"(","")</f>
        <v/>
      </c>
      <c r="BE582" s="35" t="str">
        <f>IF(AND($D582&lt;=2030,Zisk!$D$10&gt;=2030),"1","")</f>
        <v/>
      </c>
      <c r="BF582" s="35" t="str">
        <f>IF(AND($D582&lt;=2030,Zisk!$D$10&gt;=2030),"+","")</f>
        <v/>
      </c>
      <c r="BG582" s="37" t="str">
        <f>IF(AND($D582&lt;=2030,Zisk!$D$10&gt;=2030),VstupniParametry_SKRYT!$D$14,"")</f>
        <v/>
      </c>
      <c r="BH582" s="35" t="str">
        <f>IF(AND($D582&lt;=2030,Zisk!$D$10&gt;=2030),")","")</f>
        <v/>
      </c>
      <c r="BI582" s="38" t="str">
        <f>IF(AND(D582&lt;2030,2030&lt;=Zisk!$D$10),1,IF(D582=2030,0,""))</f>
        <v/>
      </c>
      <c r="BJ582" s="40" t="s">
        <v>32</v>
      </c>
      <c r="BK582" s="37">
        <f t="shared" si="274"/>
        <v>1</v>
      </c>
      <c r="BL582" s="35" t="str">
        <f t="shared" si="275"/>
        <v>x</v>
      </c>
      <c r="BM582" s="41">
        <f t="shared" si="276"/>
        <v>1</v>
      </c>
      <c r="BN582" s="37" t="str">
        <f t="shared" si="277"/>
        <v>x</v>
      </c>
      <c r="BO582" s="41">
        <f t="shared" si="262"/>
        <v>1.018</v>
      </c>
      <c r="BP582" s="41" t="str">
        <f t="shared" si="263"/>
        <v/>
      </c>
      <c r="BQ582" s="41" t="str">
        <f t="shared" si="264"/>
        <v/>
      </c>
      <c r="BR582" s="41" t="str">
        <f t="shared" si="265"/>
        <v/>
      </c>
      <c r="BS582" s="41" t="str">
        <f t="shared" si="266"/>
        <v/>
      </c>
      <c r="BT582" s="41" t="str">
        <f t="shared" si="267"/>
        <v/>
      </c>
      <c r="BU582" s="41" t="str">
        <f t="shared" si="268"/>
        <v/>
      </c>
      <c r="BV582" s="41" t="str">
        <f t="shared" si="269"/>
        <v/>
      </c>
      <c r="BW582" s="41" t="str">
        <f t="shared" si="270"/>
        <v/>
      </c>
      <c r="BX582" s="41" t="str">
        <f t="shared" si="271"/>
        <v/>
      </c>
      <c r="BY582" s="41" t="str">
        <f t="shared" si="272"/>
        <v/>
      </c>
      <c r="BZ582" s="40" t="s">
        <v>32</v>
      </c>
      <c r="CA582" s="41">
        <f t="shared" si="273"/>
        <v>1.018</v>
      </c>
      <c r="CB582" s="35"/>
      <c r="CC582" s="36">
        <f>IF(D582&gt;Zisk!$D$10,"",E582*CA582)</f>
        <v>0</v>
      </c>
    </row>
    <row r="583" spans="2:81" x14ac:dyDescent="0.2">
      <c r="B583" s="28" t="str">
        <f>Zisk!B594</f>
        <v/>
      </c>
      <c r="C583" s="28">
        <f>Zisk!C594</f>
        <v>0</v>
      </c>
      <c r="D583" s="28">
        <f>Zisk!E594</f>
        <v>0</v>
      </c>
      <c r="E583" s="29">
        <f>Zisk!D594</f>
        <v>0</v>
      </c>
      <c r="F583" s="29"/>
      <c r="G583" s="28" t="str">
        <f t="shared" si="248"/>
        <v>(</v>
      </c>
      <c r="H583" s="28" t="str">
        <f t="shared" si="249"/>
        <v>1</v>
      </c>
      <c r="I583" s="28" t="str">
        <f t="shared" si="250"/>
        <v>+</v>
      </c>
      <c r="J583" s="30">
        <f>IF($D583&lt;=2021,VstupniParametry_SKRYT!$D$5,"")</f>
        <v>0.02</v>
      </c>
      <c r="K583" s="28" t="str">
        <f t="shared" si="251"/>
        <v>)</v>
      </c>
      <c r="L583" s="31">
        <f>IF($D583&lt;=2021,COUNTIF(Vypocet_SKRYT!T580:AS580,"&gt;=1"),"")</f>
        <v>0</v>
      </c>
      <c r="M583" s="32" t="str">
        <f t="shared" si="252"/>
        <v>x</v>
      </c>
      <c r="N583" s="28" t="str">
        <f t="shared" si="253"/>
        <v>(</v>
      </c>
      <c r="O583" s="28" t="str">
        <f t="shared" si="254"/>
        <v>1</v>
      </c>
      <c r="P583" s="28" t="str">
        <f t="shared" si="255"/>
        <v>+</v>
      </c>
      <c r="Q583" s="30">
        <f>IF($D583&lt;=2024,VstupniParametry_SKRYT!$D$6,"")</f>
        <v>0.06</v>
      </c>
      <c r="R583" s="28" t="str">
        <f t="shared" si="256"/>
        <v>)</v>
      </c>
      <c r="S583" s="31">
        <f>IF($D583&lt;=2024,COUNTIFS(Vypocet_SKRYT!AT580:AV580,"&gt;=1"),"")</f>
        <v>0</v>
      </c>
      <c r="T583" s="32" t="str">
        <f t="shared" si="257"/>
        <v>x</v>
      </c>
      <c r="U583" s="28" t="str">
        <f t="shared" si="258"/>
        <v>(</v>
      </c>
      <c r="V583" s="28" t="str">
        <f t="shared" si="259"/>
        <v>1</v>
      </c>
      <c r="W583" s="28" t="str">
        <f t="shared" si="260"/>
        <v>+</v>
      </c>
      <c r="X583" s="30">
        <f>IF($D583&lt;=2025,VstupniParametry_SKRYT!$D$9,"")</f>
        <v>1.7999999999999999E-2</v>
      </c>
      <c r="Y583" s="28" t="str">
        <f t="shared" si="261"/>
        <v>)</v>
      </c>
      <c r="Z583" s="31">
        <f>IF(AND(D583&lt;2025,2025&lt;=Zisk!$D$10),1,IF(D583=2025,0,""))</f>
        <v>1</v>
      </c>
      <c r="AA583" s="32" t="str">
        <f>IF(AND($D583&lt;=2025,Zisk!$D$10&gt;=2026),"x","")</f>
        <v/>
      </c>
      <c r="AB583" s="28" t="str">
        <f>IF(AND($D583&lt;=2026,Zisk!$D$10&gt;=2026),"(","")</f>
        <v/>
      </c>
      <c r="AC583" s="28" t="str">
        <f>IF(AND($D583&lt;=2026,Zisk!$D$10&gt;=2026),"1","")</f>
        <v/>
      </c>
      <c r="AD583" s="28" t="str">
        <f>IF(AND($D583&lt;=2026,Zisk!$D$10&gt;=2026),"+","")</f>
        <v/>
      </c>
      <c r="AE583" s="30" t="str">
        <f>IF(AND($D583&lt;=2026,Zisk!$D$10&gt;=2026),VstupniParametry_SKRYT!$D$10,"")</f>
        <v/>
      </c>
      <c r="AF583" s="28" t="str">
        <f>IF(AND($D583&lt;=2026,Zisk!$D$10&gt;=2026),")","")</f>
        <v/>
      </c>
      <c r="AG583" s="31" t="str">
        <f>IF(AND(D583&lt;2026,2026&lt;=Zisk!$D$10),1,IF(D583=2026,0,""))</f>
        <v/>
      </c>
      <c r="AH583" s="32" t="str">
        <f>IF(AND($D583&lt;=2026,Zisk!$D$10&gt;=2027),"x","")</f>
        <v/>
      </c>
      <c r="AI583" s="28" t="str">
        <f>IF(AND($D583&lt;=2027,Zisk!$D$10&gt;=2027),"(","")</f>
        <v/>
      </c>
      <c r="AJ583" s="28" t="str">
        <f>IF(AND($D583&lt;=2027,Zisk!$D$10&gt;=2027),"1","")</f>
        <v/>
      </c>
      <c r="AK583" s="28" t="str">
        <f>IF(AND($D583&lt;=2027,Zisk!$D$10&gt;=2027),"+","")</f>
        <v/>
      </c>
      <c r="AL583" s="30" t="str">
        <f>IF(AND($D583&lt;=2027,Zisk!$D$10&gt;=2027),VstupniParametry_SKRYT!$D$11,"")</f>
        <v/>
      </c>
      <c r="AM583" s="28" t="str">
        <f>IF(AND($D583&lt;=2027,Zisk!$D$10&gt;=2027),")","")</f>
        <v/>
      </c>
      <c r="AN583" s="31" t="str">
        <f>IF(AND(D583&lt;2027,2027&lt;=Zisk!$D$10),1,IF(D583=2027,0,""))</f>
        <v/>
      </c>
      <c r="AO583" s="32" t="str">
        <f>IF(AND($D583&lt;=2027,Zisk!$D$10&gt;=2028),"x","")</f>
        <v/>
      </c>
      <c r="AP583" s="28" t="str">
        <f>IF(AND($D583&lt;=2028,Zisk!$D$10&gt;=2028),"(","")</f>
        <v/>
      </c>
      <c r="AQ583" s="28" t="str">
        <f>IF(AND($D583&lt;=2028,Zisk!$D$10&gt;=2028),"1","")</f>
        <v/>
      </c>
      <c r="AR583" s="28" t="str">
        <f>IF(AND($D583&lt;=2028,Zisk!$D$10&gt;=2028),"+","")</f>
        <v/>
      </c>
      <c r="AS583" s="30" t="str">
        <f>IF(AND($D583&lt;=2028,Zisk!$D$10&gt;=2028),VstupniParametry_SKRYT!$D$12,"")</f>
        <v/>
      </c>
      <c r="AT583" s="28" t="str">
        <f>IF(AND($D583&lt;=2028,Zisk!$D$10&gt;=2028),")","")</f>
        <v/>
      </c>
      <c r="AU583" s="31" t="str">
        <f>IF(AND(D583&lt;2028,2028&lt;=Zisk!$D$10),1,IF(D583=2028,0,""))</f>
        <v/>
      </c>
      <c r="AV583" s="32" t="str">
        <f>IF(AND($D583&lt;=2028,Zisk!$D$10&gt;=2029),"x","")</f>
        <v/>
      </c>
      <c r="AW583" s="28" t="str">
        <f>IF(AND($D583&lt;=2029,Zisk!$D$10&gt;=2029),"(","")</f>
        <v/>
      </c>
      <c r="AX583" s="28" t="str">
        <f>IF(AND($D583&lt;=2029,Zisk!$D$10&gt;=2029),"1","")</f>
        <v/>
      </c>
      <c r="AY583" s="28" t="str">
        <f>IF(AND($D583&lt;=2029,Zisk!$D$10&gt;=2029),"+","")</f>
        <v/>
      </c>
      <c r="AZ583" s="30" t="str">
        <f>IF(AND($D583&lt;=2029,Zisk!$D$10&gt;=2029),VstupniParametry_SKRYT!$D$13,"")</f>
        <v/>
      </c>
      <c r="BA583" s="28" t="str">
        <f>IF(AND($D583&lt;=2029,Zisk!$D$10&gt;=2029),")","")</f>
        <v/>
      </c>
      <c r="BB583" s="31" t="str">
        <f>IF(AND(D583&lt;2029,2029&lt;=Zisk!$D$10),1,IF(D583=2029,0,""))</f>
        <v/>
      </c>
      <c r="BC583" s="32" t="str">
        <f>IF(AND($D583&lt;=2029,Zisk!$D$10&gt;=2030),"x","")</f>
        <v/>
      </c>
      <c r="BD583" s="28" t="str">
        <f>IF(AND($D583&lt;=2030,Zisk!$D$10&gt;=2030),"(","")</f>
        <v/>
      </c>
      <c r="BE583" s="28" t="str">
        <f>IF(AND($D583&lt;=2030,Zisk!$D$10&gt;=2030),"1","")</f>
        <v/>
      </c>
      <c r="BF583" s="28" t="str">
        <f>IF(AND($D583&lt;=2030,Zisk!$D$10&gt;=2030),"+","")</f>
        <v/>
      </c>
      <c r="BG583" s="30" t="str">
        <f>IF(AND($D583&lt;=2030,Zisk!$D$10&gt;=2030),VstupniParametry_SKRYT!$D$14,"")</f>
        <v/>
      </c>
      <c r="BH583" s="28" t="str">
        <f>IF(AND($D583&lt;=2030,Zisk!$D$10&gt;=2030),")","")</f>
        <v/>
      </c>
      <c r="BI583" s="31" t="str">
        <f>IF(AND(D583&lt;2030,2030&lt;=Zisk!$D$10),1,IF(D583=2030,0,""))</f>
        <v/>
      </c>
      <c r="BJ583" s="33" t="s">
        <v>32</v>
      </c>
      <c r="BK583" s="30">
        <f t="shared" si="274"/>
        <v>1</v>
      </c>
      <c r="BL583" s="28" t="str">
        <f t="shared" si="275"/>
        <v>x</v>
      </c>
      <c r="BM583" s="34">
        <f t="shared" si="276"/>
        <v>1</v>
      </c>
      <c r="BN583" s="30" t="str">
        <f t="shared" si="277"/>
        <v>x</v>
      </c>
      <c r="BO583" s="34">
        <f t="shared" si="262"/>
        <v>1.018</v>
      </c>
      <c r="BP583" s="34" t="str">
        <f t="shared" si="263"/>
        <v/>
      </c>
      <c r="BQ583" s="34" t="str">
        <f t="shared" si="264"/>
        <v/>
      </c>
      <c r="BR583" s="34" t="str">
        <f t="shared" si="265"/>
        <v/>
      </c>
      <c r="BS583" s="34" t="str">
        <f t="shared" si="266"/>
        <v/>
      </c>
      <c r="BT583" s="34" t="str">
        <f t="shared" si="267"/>
        <v/>
      </c>
      <c r="BU583" s="34" t="str">
        <f t="shared" si="268"/>
        <v/>
      </c>
      <c r="BV583" s="34" t="str">
        <f t="shared" si="269"/>
        <v/>
      </c>
      <c r="BW583" s="34" t="str">
        <f t="shared" si="270"/>
        <v/>
      </c>
      <c r="BX583" s="34" t="str">
        <f t="shared" si="271"/>
        <v/>
      </c>
      <c r="BY583" s="34" t="str">
        <f t="shared" si="272"/>
        <v/>
      </c>
      <c r="BZ583" s="33" t="s">
        <v>32</v>
      </c>
      <c r="CA583" s="34">
        <f t="shared" si="273"/>
        <v>1.018</v>
      </c>
      <c r="CB583" s="28"/>
      <c r="CC583" s="29">
        <f>IF(D583&gt;Zisk!$D$10,"",E583*CA583)</f>
        <v>0</v>
      </c>
    </row>
    <row r="584" spans="2:81" x14ac:dyDescent="0.2">
      <c r="B584" s="35" t="str">
        <f>Zisk!B595</f>
        <v/>
      </c>
      <c r="C584" s="35">
        <f>Zisk!C595</f>
        <v>0</v>
      </c>
      <c r="D584" s="35">
        <f>Zisk!E595</f>
        <v>0</v>
      </c>
      <c r="E584" s="36">
        <f>Zisk!D595</f>
        <v>0</v>
      </c>
      <c r="F584" s="36"/>
      <c r="G584" s="35" t="str">
        <f t="shared" si="248"/>
        <v>(</v>
      </c>
      <c r="H584" s="35" t="str">
        <f t="shared" si="249"/>
        <v>1</v>
      </c>
      <c r="I584" s="35" t="str">
        <f t="shared" si="250"/>
        <v>+</v>
      </c>
      <c r="J584" s="37">
        <f>IF($D584&lt;=2021,VstupniParametry_SKRYT!$D$5,"")</f>
        <v>0.02</v>
      </c>
      <c r="K584" s="35" t="str">
        <f t="shared" si="251"/>
        <v>)</v>
      </c>
      <c r="L584" s="38">
        <f>IF($D584&lt;=2021,COUNTIF(Vypocet_SKRYT!T581:AS581,"&gt;=1"),"")</f>
        <v>0</v>
      </c>
      <c r="M584" s="39" t="str">
        <f t="shared" si="252"/>
        <v>x</v>
      </c>
      <c r="N584" s="35" t="str">
        <f t="shared" si="253"/>
        <v>(</v>
      </c>
      <c r="O584" s="35" t="str">
        <f t="shared" si="254"/>
        <v>1</v>
      </c>
      <c r="P584" s="35" t="str">
        <f t="shared" si="255"/>
        <v>+</v>
      </c>
      <c r="Q584" s="37">
        <f>IF($D584&lt;=2024,VstupniParametry_SKRYT!$D$6,"")</f>
        <v>0.06</v>
      </c>
      <c r="R584" s="35" t="str">
        <f t="shared" si="256"/>
        <v>)</v>
      </c>
      <c r="S584" s="38">
        <f>IF($D584&lt;=2024,COUNTIFS(Vypocet_SKRYT!AT581:AV581,"&gt;=1"),"")</f>
        <v>0</v>
      </c>
      <c r="T584" s="39" t="str">
        <f t="shared" si="257"/>
        <v>x</v>
      </c>
      <c r="U584" s="35" t="str">
        <f t="shared" si="258"/>
        <v>(</v>
      </c>
      <c r="V584" s="35" t="str">
        <f t="shared" si="259"/>
        <v>1</v>
      </c>
      <c r="W584" s="35" t="str">
        <f t="shared" si="260"/>
        <v>+</v>
      </c>
      <c r="X584" s="37">
        <f>IF($D584&lt;=2025,VstupniParametry_SKRYT!$D$9,"")</f>
        <v>1.7999999999999999E-2</v>
      </c>
      <c r="Y584" s="35" t="str">
        <f t="shared" si="261"/>
        <v>)</v>
      </c>
      <c r="Z584" s="38">
        <f>IF(AND(D584&lt;2025,2025&lt;=Zisk!$D$10),1,IF(D584=2025,0,""))</f>
        <v>1</v>
      </c>
      <c r="AA584" s="39" t="str">
        <f>IF(AND($D584&lt;=2025,Zisk!$D$10&gt;=2026),"x","")</f>
        <v/>
      </c>
      <c r="AB584" s="35" t="str">
        <f>IF(AND($D584&lt;=2026,Zisk!$D$10&gt;=2026),"(","")</f>
        <v/>
      </c>
      <c r="AC584" s="35" t="str">
        <f>IF(AND($D584&lt;=2026,Zisk!$D$10&gt;=2026),"1","")</f>
        <v/>
      </c>
      <c r="AD584" s="35" t="str">
        <f>IF(AND($D584&lt;=2026,Zisk!$D$10&gt;=2026),"+","")</f>
        <v/>
      </c>
      <c r="AE584" s="37" t="str">
        <f>IF(AND($D584&lt;=2026,Zisk!$D$10&gt;=2026),VstupniParametry_SKRYT!$D$10,"")</f>
        <v/>
      </c>
      <c r="AF584" s="35" t="str">
        <f>IF(AND($D584&lt;=2026,Zisk!$D$10&gt;=2026),")","")</f>
        <v/>
      </c>
      <c r="AG584" s="38" t="str">
        <f>IF(AND(D584&lt;2026,2026&lt;=Zisk!$D$10),1,IF(D584=2026,0,""))</f>
        <v/>
      </c>
      <c r="AH584" s="39" t="str">
        <f>IF(AND($D584&lt;=2026,Zisk!$D$10&gt;=2027),"x","")</f>
        <v/>
      </c>
      <c r="AI584" s="35" t="str">
        <f>IF(AND($D584&lt;=2027,Zisk!$D$10&gt;=2027),"(","")</f>
        <v/>
      </c>
      <c r="AJ584" s="35" t="str">
        <f>IF(AND($D584&lt;=2027,Zisk!$D$10&gt;=2027),"1","")</f>
        <v/>
      </c>
      <c r="AK584" s="35" t="str">
        <f>IF(AND($D584&lt;=2027,Zisk!$D$10&gt;=2027),"+","")</f>
        <v/>
      </c>
      <c r="AL584" s="37" t="str">
        <f>IF(AND($D584&lt;=2027,Zisk!$D$10&gt;=2027),VstupniParametry_SKRYT!$D$11,"")</f>
        <v/>
      </c>
      <c r="AM584" s="35" t="str">
        <f>IF(AND($D584&lt;=2027,Zisk!$D$10&gt;=2027),")","")</f>
        <v/>
      </c>
      <c r="AN584" s="38" t="str">
        <f>IF(AND(D584&lt;2027,2027&lt;=Zisk!$D$10),1,IF(D584=2027,0,""))</f>
        <v/>
      </c>
      <c r="AO584" s="39" t="str">
        <f>IF(AND($D584&lt;=2027,Zisk!$D$10&gt;=2028),"x","")</f>
        <v/>
      </c>
      <c r="AP584" s="35" t="str">
        <f>IF(AND($D584&lt;=2028,Zisk!$D$10&gt;=2028),"(","")</f>
        <v/>
      </c>
      <c r="AQ584" s="35" t="str">
        <f>IF(AND($D584&lt;=2028,Zisk!$D$10&gt;=2028),"1","")</f>
        <v/>
      </c>
      <c r="AR584" s="35" t="str">
        <f>IF(AND($D584&lt;=2028,Zisk!$D$10&gt;=2028),"+","")</f>
        <v/>
      </c>
      <c r="AS584" s="37" t="str">
        <f>IF(AND($D584&lt;=2028,Zisk!$D$10&gt;=2028),VstupniParametry_SKRYT!$D$12,"")</f>
        <v/>
      </c>
      <c r="AT584" s="35" t="str">
        <f>IF(AND($D584&lt;=2028,Zisk!$D$10&gt;=2028),")","")</f>
        <v/>
      </c>
      <c r="AU584" s="38" t="str">
        <f>IF(AND(D584&lt;2028,2028&lt;=Zisk!$D$10),1,IF(D584=2028,0,""))</f>
        <v/>
      </c>
      <c r="AV584" s="39" t="str">
        <f>IF(AND($D584&lt;=2028,Zisk!$D$10&gt;=2029),"x","")</f>
        <v/>
      </c>
      <c r="AW584" s="35" t="str">
        <f>IF(AND($D584&lt;=2029,Zisk!$D$10&gt;=2029),"(","")</f>
        <v/>
      </c>
      <c r="AX584" s="35" t="str">
        <f>IF(AND($D584&lt;=2029,Zisk!$D$10&gt;=2029),"1","")</f>
        <v/>
      </c>
      <c r="AY584" s="35" t="str">
        <f>IF(AND($D584&lt;=2029,Zisk!$D$10&gt;=2029),"+","")</f>
        <v/>
      </c>
      <c r="AZ584" s="37" t="str">
        <f>IF(AND($D584&lt;=2029,Zisk!$D$10&gt;=2029),VstupniParametry_SKRYT!$D$13,"")</f>
        <v/>
      </c>
      <c r="BA584" s="35" t="str">
        <f>IF(AND($D584&lt;=2029,Zisk!$D$10&gt;=2029),")","")</f>
        <v/>
      </c>
      <c r="BB584" s="38" t="str">
        <f>IF(AND(D584&lt;2029,2029&lt;=Zisk!$D$10),1,IF(D584=2029,0,""))</f>
        <v/>
      </c>
      <c r="BC584" s="39" t="str">
        <f>IF(AND($D584&lt;=2029,Zisk!$D$10&gt;=2030),"x","")</f>
        <v/>
      </c>
      <c r="BD584" s="35" t="str">
        <f>IF(AND($D584&lt;=2030,Zisk!$D$10&gt;=2030),"(","")</f>
        <v/>
      </c>
      <c r="BE584" s="35" t="str">
        <f>IF(AND($D584&lt;=2030,Zisk!$D$10&gt;=2030),"1","")</f>
        <v/>
      </c>
      <c r="BF584" s="35" t="str">
        <f>IF(AND($D584&lt;=2030,Zisk!$D$10&gt;=2030),"+","")</f>
        <v/>
      </c>
      <c r="BG584" s="37" t="str">
        <f>IF(AND($D584&lt;=2030,Zisk!$D$10&gt;=2030),VstupniParametry_SKRYT!$D$14,"")</f>
        <v/>
      </c>
      <c r="BH584" s="35" t="str">
        <f>IF(AND($D584&lt;=2030,Zisk!$D$10&gt;=2030),")","")</f>
        <v/>
      </c>
      <c r="BI584" s="38" t="str">
        <f>IF(AND(D584&lt;2030,2030&lt;=Zisk!$D$10),1,IF(D584=2030,0,""))</f>
        <v/>
      </c>
      <c r="BJ584" s="40" t="s">
        <v>32</v>
      </c>
      <c r="BK584" s="37">
        <f t="shared" si="274"/>
        <v>1</v>
      </c>
      <c r="BL584" s="35" t="str">
        <f t="shared" si="275"/>
        <v>x</v>
      </c>
      <c r="BM584" s="41">
        <f t="shared" si="276"/>
        <v>1</v>
      </c>
      <c r="BN584" s="37" t="str">
        <f t="shared" si="277"/>
        <v>x</v>
      </c>
      <c r="BO584" s="41">
        <f t="shared" si="262"/>
        <v>1.018</v>
      </c>
      <c r="BP584" s="41" t="str">
        <f t="shared" si="263"/>
        <v/>
      </c>
      <c r="BQ584" s="41" t="str">
        <f t="shared" si="264"/>
        <v/>
      </c>
      <c r="BR584" s="41" t="str">
        <f t="shared" si="265"/>
        <v/>
      </c>
      <c r="BS584" s="41" t="str">
        <f t="shared" si="266"/>
        <v/>
      </c>
      <c r="BT584" s="41" t="str">
        <f t="shared" si="267"/>
        <v/>
      </c>
      <c r="BU584" s="41" t="str">
        <f t="shared" si="268"/>
        <v/>
      </c>
      <c r="BV584" s="41" t="str">
        <f t="shared" si="269"/>
        <v/>
      </c>
      <c r="BW584" s="41" t="str">
        <f t="shared" si="270"/>
        <v/>
      </c>
      <c r="BX584" s="41" t="str">
        <f t="shared" si="271"/>
        <v/>
      </c>
      <c r="BY584" s="41" t="str">
        <f t="shared" si="272"/>
        <v/>
      </c>
      <c r="BZ584" s="40" t="s">
        <v>32</v>
      </c>
      <c r="CA584" s="41">
        <f t="shared" si="273"/>
        <v>1.018</v>
      </c>
      <c r="CB584" s="35"/>
      <c r="CC584" s="36">
        <f>IF(D584&gt;Zisk!$D$10,"",E584*CA584)</f>
        <v>0</v>
      </c>
    </row>
    <row r="585" spans="2:81" x14ac:dyDescent="0.2">
      <c r="B585" s="28" t="str">
        <f>Zisk!B596</f>
        <v/>
      </c>
      <c r="C585" s="28">
        <f>Zisk!C596</f>
        <v>0</v>
      </c>
      <c r="D585" s="28">
        <f>Zisk!E596</f>
        <v>0</v>
      </c>
      <c r="E585" s="29">
        <f>Zisk!D596</f>
        <v>0</v>
      </c>
      <c r="F585" s="29"/>
      <c r="G585" s="28" t="str">
        <f t="shared" si="248"/>
        <v>(</v>
      </c>
      <c r="H585" s="28" t="str">
        <f t="shared" si="249"/>
        <v>1</v>
      </c>
      <c r="I585" s="28" t="str">
        <f t="shared" si="250"/>
        <v>+</v>
      </c>
      <c r="J585" s="30">
        <f>IF($D585&lt;=2021,VstupniParametry_SKRYT!$D$5,"")</f>
        <v>0.02</v>
      </c>
      <c r="K585" s="28" t="str">
        <f t="shared" si="251"/>
        <v>)</v>
      </c>
      <c r="L585" s="31">
        <f>IF($D585&lt;=2021,COUNTIF(Vypocet_SKRYT!T582:AS582,"&gt;=1"),"")</f>
        <v>0</v>
      </c>
      <c r="M585" s="32" t="str">
        <f t="shared" si="252"/>
        <v>x</v>
      </c>
      <c r="N585" s="28" t="str">
        <f t="shared" si="253"/>
        <v>(</v>
      </c>
      <c r="O585" s="28" t="str">
        <f t="shared" si="254"/>
        <v>1</v>
      </c>
      <c r="P585" s="28" t="str">
        <f t="shared" si="255"/>
        <v>+</v>
      </c>
      <c r="Q585" s="30">
        <f>IF($D585&lt;=2024,VstupniParametry_SKRYT!$D$6,"")</f>
        <v>0.06</v>
      </c>
      <c r="R585" s="28" t="str">
        <f t="shared" si="256"/>
        <v>)</v>
      </c>
      <c r="S585" s="31">
        <f>IF($D585&lt;=2024,COUNTIFS(Vypocet_SKRYT!AT582:AV582,"&gt;=1"),"")</f>
        <v>0</v>
      </c>
      <c r="T585" s="32" t="str">
        <f t="shared" si="257"/>
        <v>x</v>
      </c>
      <c r="U585" s="28" t="str">
        <f t="shared" si="258"/>
        <v>(</v>
      </c>
      <c r="V585" s="28" t="str">
        <f t="shared" si="259"/>
        <v>1</v>
      </c>
      <c r="W585" s="28" t="str">
        <f t="shared" si="260"/>
        <v>+</v>
      </c>
      <c r="X585" s="30">
        <f>IF($D585&lt;=2025,VstupniParametry_SKRYT!$D$9,"")</f>
        <v>1.7999999999999999E-2</v>
      </c>
      <c r="Y585" s="28" t="str">
        <f t="shared" si="261"/>
        <v>)</v>
      </c>
      <c r="Z585" s="31">
        <f>IF(AND(D585&lt;2025,2025&lt;=Zisk!$D$10),1,IF(D585=2025,0,""))</f>
        <v>1</v>
      </c>
      <c r="AA585" s="32" t="str">
        <f>IF(AND($D585&lt;=2025,Zisk!$D$10&gt;=2026),"x","")</f>
        <v/>
      </c>
      <c r="AB585" s="28" t="str">
        <f>IF(AND($D585&lt;=2026,Zisk!$D$10&gt;=2026),"(","")</f>
        <v/>
      </c>
      <c r="AC585" s="28" t="str">
        <f>IF(AND($D585&lt;=2026,Zisk!$D$10&gt;=2026),"1","")</f>
        <v/>
      </c>
      <c r="AD585" s="28" t="str">
        <f>IF(AND($D585&lt;=2026,Zisk!$D$10&gt;=2026),"+","")</f>
        <v/>
      </c>
      <c r="AE585" s="30" t="str">
        <f>IF(AND($D585&lt;=2026,Zisk!$D$10&gt;=2026),VstupniParametry_SKRYT!$D$10,"")</f>
        <v/>
      </c>
      <c r="AF585" s="28" t="str">
        <f>IF(AND($D585&lt;=2026,Zisk!$D$10&gt;=2026),")","")</f>
        <v/>
      </c>
      <c r="AG585" s="31" t="str">
        <f>IF(AND(D585&lt;2026,2026&lt;=Zisk!$D$10),1,IF(D585=2026,0,""))</f>
        <v/>
      </c>
      <c r="AH585" s="32" t="str">
        <f>IF(AND($D585&lt;=2026,Zisk!$D$10&gt;=2027),"x","")</f>
        <v/>
      </c>
      <c r="AI585" s="28" t="str">
        <f>IF(AND($D585&lt;=2027,Zisk!$D$10&gt;=2027),"(","")</f>
        <v/>
      </c>
      <c r="AJ585" s="28" t="str">
        <f>IF(AND($D585&lt;=2027,Zisk!$D$10&gt;=2027),"1","")</f>
        <v/>
      </c>
      <c r="AK585" s="28" t="str">
        <f>IF(AND($D585&lt;=2027,Zisk!$D$10&gt;=2027),"+","")</f>
        <v/>
      </c>
      <c r="AL585" s="30" t="str">
        <f>IF(AND($D585&lt;=2027,Zisk!$D$10&gt;=2027),VstupniParametry_SKRYT!$D$11,"")</f>
        <v/>
      </c>
      <c r="AM585" s="28" t="str">
        <f>IF(AND($D585&lt;=2027,Zisk!$D$10&gt;=2027),")","")</f>
        <v/>
      </c>
      <c r="AN585" s="31" t="str">
        <f>IF(AND(D585&lt;2027,2027&lt;=Zisk!$D$10),1,IF(D585=2027,0,""))</f>
        <v/>
      </c>
      <c r="AO585" s="32" t="str">
        <f>IF(AND($D585&lt;=2027,Zisk!$D$10&gt;=2028),"x","")</f>
        <v/>
      </c>
      <c r="AP585" s="28" t="str">
        <f>IF(AND($D585&lt;=2028,Zisk!$D$10&gt;=2028),"(","")</f>
        <v/>
      </c>
      <c r="AQ585" s="28" t="str">
        <f>IF(AND($D585&lt;=2028,Zisk!$D$10&gt;=2028),"1","")</f>
        <v/>
      </c>
      <c r="AR585" s="28" t="str">
        <f>IF(AND($D585&lt;=2028,Zisk!$D$10&gt;=2028),"+","")</f>
        <v/>
      </c>
      <c r="AS585" s="30" t="str">
        <f>IF(AND($D585&lt;=2028,Zisk!$D$10&gt;=2028),VstupniParametry_SKRYT!$D$12,"")</f>
        <v/>
      </c>
      <c r="AT585" s="28" t="str">
        <f>IF(AND($D585&lt;=2028,Zisk!$D$10&gt;=2028),")","")</f>
        <v/>
      </c>
      <c r="AU585" s="31" t="str">
        <f>IF(AND(D585&lt;2028,2028&lt;=Zisk!$D$10),1,IF(D585=2028,0,""))</f>
        <v/>
      </c>
      <c r="AV585" s="32" t="str">
        <f>IF(AND($D585&lt;=2028,Zisk!$D$10&gt;=2029),"x","")</f>
        <v/>
      </c>
      <c r="AW585" s="28" t="str">
        <f>IF(AND($D585&lt;=2029,Zisk!$D$10&gt;=2029),"(","")</f>
        <v/>
      </c>
      <c r="AX585" s="28" t="str">
        <f>IF(AND($D585&lt;=2029,Zisk!$D$10&gt;=2029),"1","")</f>
        <v/>
      </c>
      <c r="AY585" s="28" t="str">
        <f>IF(AND($D585&lt;=2029,Zisk!$D$10&gt;=2029),"+","")</f>
        <v/>
      </c>
      <c r="AZ585" s="30" t="str">
        <f>IF(AND($D585&lt;=2029,Zisk!$D$10&gt;=2029),VstupniParametry_SKRYT!$D$13,"")</f>
        <v/>
      </c>
      <c r="BA585" s="28" t="str">
        <f>IF(AND($D585&lt;=2029,Zisk!$D$10&gt;=2029),")","")</f>
        <v/>
      </c>
      <c r="BB585" s="31" t="str">
        <f>IF(AND(D585&lt;2029,2029&lt;=Zisk!$D$10),1,IF(D585=2029,0,""))</f>
        <v/>
      </c>
      <c r="BC585" s="32" t="str">
        <f>IF(AND($D585&lt;=2029,Zisk!$D$10&gt;=2030),"x","")</f>
        <v/>
      </c>
      <c r="BD585" s="28" t="str">
        <f>IF(AND($D585&lt;=2030,Zisk!$D$10&gt;=2030),"(","")</f>
        <v/>
      </c>
      <c r="BE585" s="28" t="str">
        <f>IF(AND($D585&lt;=2030,Zisk!$D$10&gt;=2030),"1","")</f>
        <v/>
      </c>
      <c r="BF585" s="28" t="str">
        <f>IF(AND($D585&lt;=2030,Zisk!$D$10&gt;=2030),"+","")</f>
        <v/>
      </c>
      <c r="BG585" s="30" t="str">
        <f>IF(AND($D585&lt;=2030,Zisk!$D$10&gt;=2030),VstupniParametry_SKRYT!$D$14,"")</f>
        <v/>
      </c>
      <c r="BH585" s="28" t="str">
        <f>IF(AND($D585&lt;=2030,Zisk!$D$10&gt;=2030),")","")</f>
        <v/>
      </c>
      <c r="BI585" s="31" t="str">
        <f>IF(AND(D585&lt;2030,2030&lt;=Zisk!$D$10),1,IF(D585=2030,0,""))</f>
        <v/>
      </c>
      <c r="BJ585" s="33" t="s">
        <v>32</v>
      </c>
      <c r="BK585" s="30">
        <f t="shared" si="274"/>
        <v>1</v>
      </c>
      <c r="BL585" s="28" t="str">
        <f t="shared" si="275"/>
        <v>x</v>
      </c>
      <c r="BM585" s="34">
        <f t="shared" si="276"/>
        <v>1</v>
      </c>
      <c r="BN585" s="30" t="str">
        <f t="shared" si="277"/>
        <v>x</v>
      </c>
      <c r="BO585" s="34">
        <f t="shared" si="262"/>
        <v>1.018</v>
      </c>
      <c r="BP585" s="34" t="str">
        <f t="shared" si="263"/>
        <v/>
      </c>
      <c r="BQ585" s="34" t="str">
        <f t="shared" si="264"/>
        <v/>
      </c>
      <c r="BR585" s="34" t="str">
        <f t="shared" si="265"/>
        <v/>
      </c>
      <c r="BS585" s="34" t="str">
        <f t="shared" si="266"/>
        <v/>
      </c>
      <c r="BT585" s="34" t="str">
        <f t="shared" si="267"/>
        <v/>
      </c>
      <c r="BU585" s="34" t="str">
        <f t="shared" si="268"/>
        <v/>
      </c>
      <c r="BV585" s="34" t="str">
        <f t="shared" si="269"/>
        <v/>
      </c>
      <c r="BW585" s="34" t="str">
        <f t="shared" si="270"/>
        <v/>
      </c>
      <c r="BX585" s="34" t="str">
        <f t="shared" si="271"/>
        <v/>
      </c>
      <c r="BY585" s="34" t="str">
        <f t="shared" si="272"/>
        <v/>
      </c>
      <c r="BZ585" s="33" t="s">
        <v>32</v>
      </c>
      <c r="CA585" s="34">
        <f t="shared" si="273"/>
        <v>1.018</v>
      </c>
      <c r="CB585" s="28"/>
      <c r="CC585" s="29">
        <f>IF(D585&gt;Zisk!$D$10,"",E585*CA585)</f>
        <v>0</v>
      </c>
    </row>
    <row r="586" spans="2:81" x14ac:dyDescent="0.2">
      <c r="B586" s="35" t="str">
        <f>Zisk!B597</f>
        <v/>
      </c>
      <c r="C586" s="35">
        <f>Zisk!C597</f>
        <v>0</v>
      </c>
      <c r="D586" s="35">
        <f>Zisk!E597</f>
        <v>0</v>
      </c>
      <c r="E586" s="36">
        <f>Zisk!D597</f>
        <v>0</v>
      </c>
      <c r="F586" s="36"/>
      <c r="G586" s="35" t="str">
        <f t="shared" si="248"/>
        <v>(</v>
      </c>
      <c r="H586" s="35" t="str">
        <f t="shared" si="249"/>
        <v>1</v>
      </c>
      <c r="I586" s="35" t="str">
        <f t="shared" si="250"/>
        <v>+</v>
      </c>
      <c r="J586" s="37">
        <f>IF($D586&lt;=2021,VstupniParametry_SKRYT!$D$5,"")</f>
        <v>0.02</v>
      </c>
      <c r="K586" s="35" t="str">
        <f t="shared" si="251"/>
        <v>)</v>
      </c>
      <c r="L586" s="38">
        <f>IF($D586&lt;=2021,COUNTIF(Vypocet_SKRYT!T583:AS583,"&gt;=1"),"")</f>
        <v>0</v>
      </c>
      <c r="M586" s="39" t="str">
        <f t="shared" si="252"/>
        <v>x</v>
      </c>
      <c r="N586" s="35" t="str">
        <f t="shared" si="253"/>
        <v>(</v>
      </c>
      <c r="O586" s="35" t="str">
        <f t="shared" si="254"/>
        <v>1</v>
      </c>
      <c r="P586" s="35" t="str">
        <f t="shared" si="255"/>
        <v>+</v>
      </c>
      <c r="Q586" s="37">
        <f>IF($D586&lt;=2024,VstupniParametry_SKRYT!$D$6,"")</f>
        <v>0.06</v>
      </c>
      <c r="R586" s="35" t="str">
        <f t="shared" si="256"/>
        <v>)</v>
      </c>
      <c r="S586" s="38">
        <f>IF($D586&lt;=2024,COUNTIFS(Vypocet_SKRYT!AT583:AV583,"&gt;=1"),"")</f>
        <v>0</v>
      </c>
      <c r="T586" s="39" t="str">
        <f t="shared" si="257"/>
        <v>x</v>
      </c>
      <c r="U586" s="35" t="str">
        <f t="shared" si="258"/>
        <v>(</v>
      </c>
      <c r="V586" s="35" t="str">
        <f t="shared" si="259"/>
        <v>1</v>
      </c>
      <c r="W586" s="35" t="str">
        <f t="shared" si="260"/>
        <v>+</v>
      </c>
      <c r="X586" s="37">
        <f>IF($D586&lt;=2025,VstupniParametry_SKRYT!$D$9,"")</f>
        <v>1.7999999999999999E-2</v>
      </c>
      <c r="Y586" s="35" t="str">
        <f t="shared" si="261"/>
        <v>)</v>
      </c>
      <c r="Z586" s="38">
        <f>IF(AND(D586&lt;2025,2025&lt;=Zisk!$D$10),1,IF(D586=2025,0,""))</f>
        <v>1</v>
      </c>
      <c r="AA586" s="39" t="str">
        <f>IF(AND($D586&lt;=2025,Zisk!$D$10&gt;=2026),"x","")</f>
        <v/>
      </c>
      <c r="AB586" s="35" t="str">
        <f>IF(AND($D586&lt;=2026,Zisk!$D$10&gt;=2026),"(","")</f>
        <v/>
      </c>
      <c r="AC586" s="35" t="str">
        <f>IF(AND($D586&lt;=2026,Zisk!$D$10&gt;=2026),"1","")</f>
        <v/>
      </c>
      <c r="AD586" s="35" t="str">
        <f>IF(AND($D586&lt;=2026,Zisk!$D$10&gt;=2026),"+","")</f>
        <v/>
      </c>
      <c r="AE586" s="37" t="str">
        <f>IF(AND($D586&lt;=2026,Zisk!$D$10&gt;=2026),VstupniParametry_SKRYT!$D$10,"")</f>
        <v/>
      </c>
      <c r="AF586" s="35" t="str">
        <f>IF(AND($D586&lt;=2026,Zisk!$D$10&gt;=2026),")","")</f>
        <v/>
      </c>
      <c r="AG586" s="38" t="str">
        <f>IF(AND(D586&lt;2026,2026&lt;=Zisk!$D$10),1,IF(D586=2026,0,""))</f>
        <v/>
      </c>
      <c r="AH586" s="39" t="str">
        <f>IF(AND($D586&lt;=2026,Zisk!$D$10&gt;=2027),"x","")</f>
        <v/>
      </c>
      <c r="AI586" s="35" t="str">
        <f>IF(AND($D586&lt;=2027,Zisk!$D$10&gt;=2027),"(","")</f>
        <v/>
      </c>
      <c r="AJ586" s="35" t="str">
        <f>IF(AND($D586&lt;=2027,Zisk!$D$10&gt;=2027),"1","")</f>
        <v/>
      </c>
      <c r="AK586" s="35" t="str">
        <f>IF(AND($D586&lt;=2027,Zisk!$D$10&gt;=2027),"+","")</f>
        <v/>
      </c>
      <c r="AL586" s="37" t="str">
        <f>IF(AND($D586&lt;=2027,Zisk!$D$10&gt;=2027),VstupniParametry_SKRYT!$D$11,"")</f>
        <v/>
      </c>
      <c r="AM586" s="35" t="str">
        <f>IF(AND($D586&lt;=2027,Zisk!$D$10&gt;=2027),")","")</f>
        <v/>
      </c>
      <c r="AN586" s="38" t="str">
        <f>IF(AND(D586&lt;2027,2027&lt;=Zisk!$D$10),1,IF(D586=2027,0,""))</f>
        <v/>
      </c>
      <c r="AO586" s="39" t="str">
        <f>IF(AND($D586&lt;=2027,Zisk!$D$10&gt;=2028),"x","")</f>
        <v/>
      </c>
      <c r="AP586" s="35" t="str">
        <f>IF(AND($D586&lt;=2028,Zisk!$D$10&gt;=2028),"(","")</f>
        <v/>
      </c>
      <c r="AQ586" s="35" t="str">
        <f>IF(AND($D586&lt;=2028,Zisk!$D$10&gt;=2028),"1","")</f>
        <v/>
      </c>
      <c r="AR586" s="35" t="str">
        <f>IF(AND($D586&lt;=2028,Zisk!$D$10&gt;=2028),"+","")</f>
        <v/>
      </c>
      <c r="AS586" s="37" t="str">
        <f>IF(AND($D586&lt;=2028,Zisk!$D$10&gt;=2028),VstupniParametry_SKRYT!$D$12,"")</f>
        <v/>
      </c>
      <c r="AT586" s="35" t="str">
        <f>IF(AND($D586&lt;=2028,Zisk!$D$10&gt;=2028),")","")</f>
        <v/>
      </c>
      <c r="AU586" s="38" t="str">
        <f>IF(AND(D586&lt;2028,2028&lt;=Zisk!$D$10),1,IF(D586=2028,0,""))</f>
        <v/>
      </c>
      <c r="AV586" s="39" t="str">
        <f>IF(AND($D586&lt;=2028,Zisk!$D$10&gt;=2029),"x","")</f>
        <v/>
      </c>
      <c r="AW586" s="35" t="str">
        <f>IF(AND($D586&lt;=2029,Zisk!$D$10&gt;=2029),"(","")</f>
        <v/>
      </c>
      <c r="AX586" s="35" t="str">
        <f>IF(AND($D586&lt;=2029,Zisk!$D$10&gt;=2029),"1","")</f>
        <v/>
      </c>
      <c r="AY586" s="35" t="str">
        <f>IF(AND($D586&lt;=2029,Zisk!$D$10&gt;=2029),"+","")</f>
        <v/>
      </c>
      <c r="AZ586" s="37" t="str">
        <f>IF(AND($D586&lt;=2029,Zisk!$D$10&gt;=2029),VstupniParametry_SKRYT!$D$13,"")</f>
        <v/>
      </c>
      <c r="BA586" s="35" t="str">
        <f>IF(AND($D586&lt;=2029,Zisk!$D$10&gt;=2029),")","")</f>
        <v/>
      </c>
      <c r="BB586" s="38" t="str">
        <f>IF(AND(D586&lt;2029,2029&lt;=Zisk!$D$10),1,IF(D586=2029,0,""))</f>
        <v/>
      </c>
      <c r="BC586" s="39" t="str">
        <f>IF(AND($D586&lt;=2029,Zisk!$D$10&gt;=2030),"x","")</f>
        <v/>
      </c>
      <c r="BD586" s="35" t="str">
        <f>IF(AND($D586&lt;=2030,Zisk!$D$10&gt;=2030),"(","")</f>
        <v/>
      </c>
      <c r="BE586" s="35" t="str">
        <f>IF(AND($D586&lt;=2030,Zisk!$D$10&gt;=2030),"1","")</f>
        <v/>
      </c>
      <c r="BF586" s="35" t="str">
        <f>IF(AND($D586&lt;=2030,Zisk!$D$10&gt;=2030),"+","")</f>
        <v/>
      </c>
      <c r="BG586" s="37" t="str">
        <f>IF(AND($D586&lt;=2030,Zisk!$D$10&gt;=2030),VstupniParametry_SKRYT!$D$14,"")</f>
        <v/>
      </c>
      <c r="BH586" s="35" t="str">
        <f>IF(AND($D586&lt;=2030,Zisk!$D$10&gt;=2030),")","")</f>
        <v/>
      </c>
      <c r="BI586" s="38" t="str">
        <f>IF(AND(D586&lt;2030,2030&lt;=Zisk!$D$10),1,IF(D586=2030,0,""))</f>
        <v/>
      </c>
      <c r="BJ586" s="40" t="s">
        <v>32</v>
      </c>
      <c r="BK586" s="37">
        <f t="shared" si="274"/>
        <v>1</v>
      </c>
      <c r="BL586" s="35" t="str">
        <f t="shared" si="275"/>
        <v>x</v>
      </c>
      <c r="BM586" s="41">
        <f t="shared" si="276"/>
        <v>1</v>
      </c>
      <c r="BN586" s="37" t="str">
        <f t="shared" si="277"/>
        <v>x</v>
      </c>
      <c r="BO586" s="41">
        <f t="shared" si="262"/>
        <v>1.018</v>
      </c>
      <c r="BP586" s="41" t="str">
        <f t="shared" si="263"/>
        <v/>
      </c>
      <c r="BQ586" s="41" t="str">
        <f t="shared" si="264"/>
        <v/>
      </c>
      <c r="BR586" s="41" t="str">
        <f t="shared" si="265"/>
        <v/>
      </c>
      <c r="BS586" s="41" t="str">
        <f t="shared" si="266"/>
        <v/>
      </c>
      <c r="BT586" s="41" t="str">
        <f t="shared" si="267"/>
        <v/>
      </c>
      <c r="BU586" s="41" t="str">
        <f t="shared" si="268"/>
        <v/>
      </c>
      <c r="BV586" s="41" t="str">
        <f t="shared" si="269"/>
        <v/>
      </c>
      <c r="BW586" s="41" t="str">
        <f t="shared" si="270"/>
        <v/>
      </c>
      <c r="BX586" s="41" t="str">
        <f t="shared" si="271"/>
        <v/>
      </c>
      <c r="BY586" s="41" t="str">
        <f t="shared" si="272"/>
        <v/>
      </c>
      <c r="BZ586" s="40" t="s">
        <v>32</v>
      </c>
      <c r="CA586" s="41">
        <f t="shared" si="273"/>
        <v>1.018</v>
      </c>
      <c r="CB586" s="35"/>
      <c r="CC586" s="36">
        <f>IF(D586&gt;Zisk!$D$10,"",E586*CA586)</f>
        <v>0</v>
      </c>
    </row>
    <row r="587" spans="2:81" x14ac:dyDescent="0.2">
      <c r="B587" s="28" t="str">
        <f>Zisk!B598</f>
        <v/>
      </c>
      <c r="C587" s="28">
        <f>Zisk!C598</f>
        <v>0</v>
      </c>
      <c r="D587" s="28">
        <f>Zisk!E598</f>
        <v>0</v>
      </c>
      <c r="E587" s="29">
        <f>Zisk!D598</f>
        <v>0</v>
      </c>
      <c r="F587" s="29"/>
      <c r="G587" s="28" t="str">
        <f t="shared" ref="G587:G650" si="278">IF($D587&lt;=2021,"(","")</f>
        <v>(</v>
      </c>
      <c r="H587" s="28" t="str">
        <f t="shared" ref="H587:H650" si="279">IF($D587&lt;=2021,"1","")</f>
        <v>1</v>
      </c>
      <c r="I587" s="28" t="str">
        <f t="shared" ref="I587:I650" si="280">IF($D587&lt;=2021,"+","")</f>
        <v>+</v>
      </c>
      <c r="J587" s="30">
        <f>IF($D587&lt;=2021,VstupniParametry_SKRYT!$D$5,"")</f>
        <v>0.02</v>
      </c>
      <c r="K587" s="28" t="str">
        <f t="shared" ref="K587:K650" si="281">IF($D587&lt;=2021,")","")</f>
        <v>)</v>
      </c>
      <c r="L587" s="31">
        <f>IF($D587&lt;=2021,COUNTIF(Vypocet_SKRYT!T584:AS584,"&gt;=1"),"")</f>
        <v>0</v>
      </c>
      <c r="M587" s="32" t="str">
        <f t="shared" ref="M587:M650" si="282">IF($D587&lt;=2021,"x","")</f>
        <v>x</v>
      </c>
      <c r="N587" s="28" t="str">
        <f t="shared" ref="N587:N650" si="283">IF($D587&lt;=2024,"(","")</f>
        <v>(</v>
      </c>
      <c r="O587" s="28" t="str">
        <f t="shared" ref="O587:O650" si="284">IF($D587&lt;=2024,"1","")</f>
        <v>1</v>
      </c>
      <c r="P587" s="28" t="str">
        <f t="shared" ref="P587:P650" si="285">IF($D587&lt;=2024,"+","")</f>
        <v>+</v>
      </c>
      <c r="Q587" s="30">
        <f>IF($D587&lt;=2024,VstupniParametry_SKRYT!$D$6,"")</f>
        <v>0.06</v>
      </c>
      <c r="R587" s="28" t="str">
        <f t="shared" ref="R587:R650" si="286">IF($D587&lt;=2024,")","")</f>
        <v>)</v>
      </c>
      <c r="S587" s="31">
        <f>IF($D587&lt;=2024,COUNTIFS(Vypocet_SKRYT!AT584:AV584,"&gt;=1"),"")</f>
        <v>0</v>
      </c>
      <c r="T587" s="32" t="str">
        <f t="shared" ref="T587:T650" si="287">IF($D587&lt;=2024,"x","")</f>
        <v>x</v>
      </c>
      <c r="U587" s="28" t="str">
        <f t="shared" ref="U587:U650" si="288">IF($D587&lt;=2025,"(","")</f>
        <v>(</v>
      </c>
      <c r="V587" s="28" t="str">
        <f t="shared" ref="V587:V650" si="289">IF($D587&lt;=2025,"1","")</f>
        <v>1</v>
      </c>
      <c r="W587" s="28" t="str">
        <f t="shared" ref="W587:W650" si="290">IF($D587&lt;=2025,"+","")</f>
        <v>+</v>
      </c>
      <c r="X587" s="30">
        <f>IF($D587&lt;=2025,VstupniParametry_SKRYT!$D$9,"")</f>
        <v>1.7999999999999999E-2</v>
      </c>
      <c r="Y587" s="28" t="str">
        <f t="shared" ref="Y587:Y650" si="291">IF($D587&lt;=2025,")","")</f>
        <v>)</v>
      </c>
      <c r="Z587" s="31">
        <f>IF(AND(D587&lt;2025,2025&lt;=Zisk!$D$10),1,IF(D587=2025,0,""))</f>
        <v>1</v>
      </c>
      <c r="AA587" s="32" t="str">
        <f>IF(AND($D587&lt;=2025,Zisk!$D$10&gt;=2026),"x","")</f>
        <v/>
      </c>
      <c r="AB587" s="28" t="str">
        <f>IF(AND($D587&lt;=2026,Zisk!$D$10&gt;=2026),"(","")</f>
        <v/>
      </c>
      <c r="AC587" s="28" t="str">
        <f>IF(AND($D587&lt;=2026,Zisk!$D$10&gt;=2026),"1","")</f>
        <v/>
      </c>
      <c r="AD587" s="28" t="str">
        <f>IF(AND($D587&lt;=2026,Zisk!$D$10&gt;=2026),"+","")</f>
        <v/>
      </c>
      <c r="AE587" s="30" t="str">
        <f>IF(AND($D587&lt;=2026,Zisk!$D$10&gt;=2026),VstupniParametry_SKRYT!$D$10,"")</f>
        <v/>
      </c>
      <c r="AF587" s="28" t="str">
        <f>IF(AND($D587&lt;=2026,Zisk!$D$10&gt;=2026),")","")</f>
        <v/>
      </c>
      <c r="AG587" s="31" t="str">
        <f>IF(AND(D587&lt;2026,2026&lt;=Zisk!$D$10),1,IF(D587=2026,0,""))</f>
        <v/>
      </c>
      <c r="AH587" s="32" t="str">
        <f>IF(AND($D587&lt;=2026,Zisk!$D$10&gt;=2027),"x","")</f>
        <v/>
      </c>
      <c r="AI587" s="28" t="str">
        <f>IF(AND($D587&lt;=2027,Zisk!$D$10&gt;=2027),"(","")</f>
        <v/>
      </c>
      <c r="AJ587" s="28" t="str">
        <f>IF(AND($D587&lt;=2027,Zisk!$D$10&gt;=2027),"1","")</f>
        <v/>
      </c>
      <c r="AK587" s="28" t="str">
        <f>IF(AND($D587&lt;=2027,Zisk!$D$10&gt;=2027),"+","")</f>
        <v/>
      </c>
      <c r="AL587" s="30" t="str">
        <f>IF(AND($D587&lt;=2027,Zisk!$D$10&gt;=2027),VstupniParametry_SKRYT!$D$11,"")</f>
        <v/>
      </c>
      <c r="AM587" s="28" t="str">
        <f>IF(AND($D587&lt;=2027,Zisk!$D$10&gt;=2027),")","")</f>
        <v/>
      </c>
      <c r="AN587" s="31" t="str">
        <f>IF(AND(D587&lt;2027,2027&lt;=Zisk!$D$10),1,IF(D587=2027,0,""))</f>
        <v/>
      </c>
      <c r="AO587" s="32" t="str">
        <f>IF(AND($D587&lt;=2027,Zisk!$D$10&gt;=2028),"x","")</f>
        <v/>
      </c>
      <c r="AP587" s="28" t="str">
        <f>IF(AND($D587&lt;=2028,Zisk!$D$10&gt;=2028),"(","")</f>
        <v/>
      </c>
      <c r="AQ587" s="28" t="str">
        <f>IF(AND($D587&lt;=2028,Zisk!$D$10&gt;=2028),"1","")</f>
        <v/>
      </c>
      <c r="AR587" s="28" t="str">
        <f>IF(AND($D587&lt;=2028,Zisk!$D$10&gt;=2028),"+","")</f>
        <v/>
      </c>
      <c r="AS587" s="30" t="str">
        <f>IF(AND($D587&lt;=2028,Zisk!$D$10&gt;=2028),VstupniParametry_SKRYT!$D$12,"")</f>
        <v/>
      </c>
      <c r="AT587" s="28" t="str">
        <f>IF(AND($D587&lt;=2028,Zisk!$D$10&gt;=2028),")","")</f>
        <v/>
      </c>
      <c r="AU587" s="31" t="str">
        <f>IF(AND(D587&lt;2028,2028&lt;=Zisk!$D$10),1,IF(D587=2028,0,""))</f>
        <v/>
      </c>
      <c r="AV587" s="32" t="str">
        <f>IF(AND($D587&lt;=2028,Zisk!$D$10&gt;=2029),"x","")</f>
        <v/>
      </c>
      <c r="AW587" s="28" t="str">
        <f>IF(AND($D587&lt;=2029,Zisk!$D$10&gt;=2029),"(","")</f>
        <v/>
      </c>
      <c r="AX587" s="28" t="str">
        <f>IF(AND($D587&lt;=2029,Zisk!$D$10&gt;=2029),"1","")</f>
        <v/>
      </c>
      <c r="AY587" s="28" t="str">
        <f>IF(AND($D587&lt;=2029,Zisk!$D$10&gt;=2029),"+","")</f>
        <v/>
      </c>
      <c r="AZ587" s="30" t="str">
        <f>IF(AND($D587&lt;=2029,Zisk!$D$10&gt;=2029),VstupniParametry_SKRYT!$D$13,"")</f>
        <v/>
      </c>
      <c r="BA587" s="28" t="str">
        <f>IF(AND($D587&lt;=2029,Zisk!$D$10&gt;=2029),")","")</f>
        <v/>
      </c>
      <c r="BB587" s="31" t="str">
        <f>IF(AND(D587&lt;2029,2029&lt;=Zisk!$D$10),1,IF(D587=2029,0,""))</f>
        <v/>
      </c>
      <c r="BC587" s="32" t="str">
        <f>IF(AND($D587&lt;=2029,Zisk!$D$10&gt;=2030),"x","")</f>
        <v/>
      </c>
      <c r="BD587" s="28" t="str">
        <f>IF(AND($D587&lt;=2030,Zisk!$D$10&gt;=2030),"(","")</f>
        <v/>
      </c>
      <c r="BE587" s="28" t="str">
        <f>IF(AND($D587&lt;=2030,Zisk!$D$10&gt;=2030),"1","")</f>
        <v/>
      </c>
      <c r="BF587" s="28" t="str">
        <f>IF(AND($D587&lt;=2030,Zisk!$D$10&gt;=2030),"+","")</f>
        <v/>
      </c>
      <c r="BG587" s="30" t="str">
        <f>IF(AND($D587&lt;=2030,Zisk!$D$10&gt;=2030),VstupniParametry_SKRYT!$D$14,"")</f>
        <v/>
      </c>
      <c r="BH587" s="28" t="str">
        <f>IF(AND($D587&lt;=2030,Zisk!$D$10&gt;=2030),")","")</f>
        <v/>
      </c>
      <c r="BI587" s="31" t="str">
        <f>IF(AND(D587&lt;2030,2030&lt;=Zisk!$D$10),1,IF(D587=2030,0,""))</f>
        <v/>
      </c>
      <c r="BJ587" s="33" t="s">
        <v>32</v>
      </c>
      <c r="BK587" s="30">
        <f t="shared" si="274"/>
        <v>1</v>
      </c>
      <c r="BL587" s="28" t="str">
        <f t="shared" si="275"/>
        <v>x</v>
      </c>
      <c r="BM587" s="34">
        <f t="shared" si="276"/>
        <v>1</v>
      </c>
      <c r="BN587" s="30" t="str">
        <f t="shared" si="277"/>
        <v>x</v>
      </c>
      <c r="BO587" s="34">
        <f t="shared" ref="BO587:BO650" si="292">IF(X587="","",IF(BO$8=$D587,1,(1+X587)^Z587))</f>
        <v>1.018</v>
      </c>
      <c r="BP587" s="34" t="str">
        <f t="shared" ref="BP587:BP650" si="293">AA587</f>
        <v/>
      </c>
      <c r="BQ587" s="34" t="str">
        <f t="shared" ref="BQ587:BQ650" si="294">IF(AE587="","",(1+AE587)^AG587)</f>
        <v/>
      </c>
      <c r="BR587" s="34" t="str">
        <f t="shared" ref="BR587:BR650" si="295">AH587</f>
        <v/>
      </c>
      <c r="BS587" s="34" t="str">
        <f t="shared" ref="BS587:BS650" si="296">IF(AL587="","",(1+AL587)^AN587)</f>
        <v/>
      </c>
      <c r="BT587" s="34" t="str">
        <f t="shared" ref="BT587:BT650" si="297">AO587</f>
        <v/>
      </c>
      <c r="BU587" s="34" t="str">
        <f t="shared" ref="BU587:BU650" si="298">IF(AS587="","",(1+AS587)^AU587)</f>
        <v/>
      </c>
      <c r="BV587" s="34" t="str">
        <f t="shared" ref="BV587:BV650" si="299">AV587</f>
        <v/>
      </c>
      <c r="BW587" s="34" t="str">
        <f t="shared" ref="BW587:BW650" si="300">IF(AZ587="","",(1+AZ587)^BB587)</f>
        <v/>
      </c>
      <c r="BX587" s="34" t="str">
        <f t="shared" ref="BX587:BX650" si="301">BC587</f>
        <v/>
      </c>
      <c r="BY587" s="34" t="str">
        <f t="shared" ref="BY587:BY650" si="302">IF(BG587="","",(1+BG587)^BI587)</f>
        <v/>
      </c>
      <c r="BZ587" s="33" t="s">
        <v>32</v>
      </c>
      <c r="CA587" s="34">
        <f t="shared" ref="CA587:CA650" si="303">IF(BK587="",1,BK587)*IF(BM587="",1,BM587)*IF(BO587="",1,BO587)*IF(BQ587="",1,BQ587)*IF(BS587="",1,BS587)*IF(BU587="",1,BU587)*IF(BW587="",1,BW587)*IF(BY587="",1,BY587)</f>
        <v>1.018</v>
      </c>
      <c r="CB587" s="28"/>
      <c r="CC587" s="29">
        <f>IF(D587&gt;Zisk!$D$10,"",E587*CA587)</f>
        <v>0</v>
      </c>
    </row>
    <row r="588" spans="2:81" x14ac:dyDescent="0.2">
      <c r="B588" s="35" t="str">
        <f>Zisk!B599</f>
        <v/>
      </c>
      <c r="C588" s="35">
        <f>Zisk!C599</f>
        <v>0</v>
      </c>
      <c r="D588" s="35">
        <f>Zisk!E599</f>
        <v>0</v>
      </c>
      <c r="E588" s="36">
        <f>Zisk!D599</f>
        <v>0</v>
      </c>
      <c r="F588" s="36"/>
      <c r="G588" s="35" t="str">
        <f t="shared" si="278"/>
        <v>(</v>
      </c>
      <c r="H588" s="35" t="str">
        <f t="shared" si="279"/>
        <v>1</v>
      </c>
      <c r="I588" s="35" t="str">
        <f t="shared" si="280"/>
        <v>+</v>
      </c>
      <c r="J588" s="37">
        <f>IF($D588&lt;=2021,VstupniParametry_SKRYT!$D$5,"")</f>
        <v>0.02</v>
      </c>
      <c r="K588" s="35" t="str">
        <f t="shared" si="281"/>
        <v>)</v>
      </c>
      <c r="L588" s="38">
        <f>IF($D588&lt;=2021,COUNTIF(Vypocet_SKRYT!T585:AS585,"&gt;=1"),"")</f>
        <v>0</v>
      </c>
      <c r="M588" s="39" t="str">
        <f t="shared" si="282"/>
        <v>x</v>
      </c>
      <c r="N588" s="35" t="str">
        <f t="shared" si="283"/>
        <v>(</v>
      </c>
      <c r="O588" s="35" t="str">
        <f t="shared" si="284"/>
        <v>1</v>
      </c>
      <c r="P588" s="35" t="str">
        <f t="shared" si="285"/>
        <v>+</v>
      </c>
      <c r="Q588" s="37">
        <f>IF($D588&lt;=2024,VstupniParametry_SKRYT!$D$6,"")</f>
        <v>0.06</v>
      </c>
      <c r="R588" s="35" t="str">
        <f t="shared" si="286"/>
        <v>)</v>
      </c>
      <c r="S588" s="38">
        <f>IF($D588&lt;=2024,COUNTIFS(Vypocet_SKRYT!AT585:AV585,"&gt;=1"),"")</f>
        <v>0</v>
      </c>
      <c r="T588" s="39" t="str">
        <f t="shared" si="287"/>
        <v>x</v>
      </c>
      <c r="U588" s="35" t="str">
        <f t="shared" si="288"/>
        <v>(</v>
      </c>
      <c r="V588" s="35" t="str">
        <f t="shared" si="289"/>
        <v>1</v>
      </c>
      <c r="W588" s="35" t="str">
        <f t="shared" si="290"/>
        <v>+</v>
      </c>
      <c r="X588" s="37">
        <f>IF($D588&lt;=2025,VstupniParametry_SKRYT!$D$9,"")</f>
        <v>1.7999999999999999E-2</v>
      </c>
      <c r="Y588" s="35" t="str">
        <f t="shared" si="291"/>
        <v>)</v>
      </c>
      <c r="Z588" s="38">
        <f>IF(AND(D588&lt;2025,2025&lt;=Zisk!$D$10),1,IF(D588=2025,0,""))</f>
        <v>1</v>
      </c>
      <c r="AA588" s="39" t="str">
        <f>IF(AND($D588&lt;=2025,Zisk!$D$10&gt;=2026),"x","")</f>
        <v/>
      </c>
      <c r="AB588" s="35" t="str">
        <f>IF(AND($D588&lt;=2026,Zisk!$D$10&gt;=2026),"(","")</f>
        <v/>
      </c>
      <c r="AC588" s="35" t="str">
        <f>IF(AND($D588&lt;=2026,Zisk!$D$10&gt;=2026),"1","")</f>
        <v/>
      </c>
      <c r="AD588" s="35" t="str">
        <f>IF(AND($D588&lt;=2026,Zisk!$D$10&gt;=2026),"+","")</f>
        <v/>
      </c>
      <c r="AE588" s="37" t="str">
        <f>IF(AND($D588&lt;=2026,Zisk!$D$10&gt;=2026),VstupniParametry_SKRYT!$D$10,"")</f>
        <v/>
      </c>
      <c r="AF588" s="35" t="str">
        <f>IF(AND($D588&lt;=2026,Zisk!$D$10&gt;=2026),")","")</f>
        <v/>
      </c>
      <c r="AG588" s="38" t="str">
        <f>IF(AND(D588&lt;2026,2026&lt;=Zisk!$D$10),1,IF(D588=2026,0,""))</f>
        <v/>
      </c>
      <c r="AH588" s="39" t="str">
        <f>IF(AND($D588&lt;=2026,Zisk!$D$10&gt;=2027),"x","")</f>
        <v/>
      </c>
      <c r="AI588" s="35" t="str">
        <f>IF(AND($D588&lt;=2027,Zisk!$D$10&gt;=2027),"(","")</f>
        <v/>
      </c>
      <c r="AJ588" s="35" t="str">
        <f>IF(AND($D588&lt;=2027,Zisk!$D$10&gt;=2027),"1","")</f>
        <v/>
      </c>
      <c r="AK588" s="35" t="str">
        <f>IF(AND($D588&lt;=2027,Zisk!$D$10&gt;=2027),"+","")</f>
        <v/>
      </c>
      <c r="AL588" s="37" t="str">
        <f>IF(AND($D588&lt;=2027,Zisk!$D$10&gt;=2027),VstupniParametry_SKRYT!$D$11,"")</f>
        <v/>
      </c>
      <c r="AM588" s="35" t="str">
        <f>IF(AND($D588&lt;=2027,Zisk!$D$10&gt;=2027),")","")</f>
        <v/>
      </c>
      <c r="AN588" s="38" t="str">
        <f>IF(AND(D588&lt;2027,2027&lt;=Zisk!$D$10),1,IF(D588=2027,0,""))</f>
        <v/>
      </c>
      <c r="AO588" s="39" t="str">
        <f>IF(AND($D588&lt;=2027,Zisk!$D$10&gt;=2028),"x","")</f>
        <v/>
      </c>
      <c r="AP588" s="35" t="str">
        <f>IF(AND($D588&lt;=2028,Zisk!$D$10&gt;=2028),"(","")</f>
        <v/>
      </c>
      <c r="AQ588" s="35" t="str">
        <f>IF(AND($D588&lt;=2028,Zisk!$D$10&gt;=2028),"1","")</f>
        <v/>
      </c>
      <c r="AR588" s="35" t="str">
        <f>IF(AND($D588&lt;=2028,Zisk!$D$10&gt;=2028),"+","")</f>
        <v/>
      </c>
      <c r="AS588" s="37" t="str">
        <f>IF(AND($D588&lt;=2028,Zisk!$D$10&gt;=2028),VstupniParametry_SKRYT!$D$12,"")</f>
        <v/>
      </c>
      <c r="AT588" s="35" t="str">
        <f>IF(AND($D588&lt;=2028,Zisk!$D$10&gt;=2028),")","")</f>
        <v/>
      </c>
      <c r="AU588" s="38" t="str">
        <f>IF(AND(D588&lt;2028,2028&lt;=Zisk!$D$10),1,IF(D588=2028,0,""))</f>
        <v/>
      </c>
      <c r="AV588" s="39" t="str">
        <f>IF(AND($D588&lt;=2028,Zisk!$D$10&gt;=2029),"x","")</f>
        <v/>
      </c>
      <c r="AW588" s="35" t="str">
        <f>IF(AND($D588&lt;=2029,Zisk!$D$10&gt;=2029),"(","")</f>
        <v/>
      </c>
      <c r="AX588" s="35" t="str">
        <f>IF(AND($D588&lt;=2029,Zisk!$D$10&gt;=2029),"1","")</f>
        <v/>
      </c>
      <c r="AY588" s="35" t="str">
        <f>IF(AND($D588&lt;=2029,Zisk!$D$10&gt;=2029),"+","")</f>
        <v/>
      </c>
      <c r="AZ588" s="37" t="str">
        <f>IF(AND($D588&lt;=2029,Zisk!$D$10&gt;=2029),VstupniParametry_SKRYT!$D$13,"")</f>
        <v/>
      </c>
      <c r="BA588" s="35" t="str">
        <f>IF(AND($D588&lt;=2029,Zisk!$D$10&gt;=2029),")","")</f>
        <v/>
      </c>
      <c r="BB588" s="38" t="str">
        <f>IF(AND(D588&lt;2029,2029&lt;=Zisk!$D$10),1,IF(D588=2029,0,""))</f>
        <v/>
      </c>
      <c r="BC588" s="39" t="str">
        <f>IF(AND($D588&lt;=2029,Zisk!$D$10&gt;=2030),"x","")</f>
        <v/>
      </c>
      <c r="BD588" s="35" t="str">
        <f>IF(AND($D588&lt;=2030,Zisk!$D$10&gt;=2030),"(","")</f>
        <v/>
      </c>
      <c r="BE588" s="35" t="str">
        <f>IF(AND($D588&lt;=2030,Zisk!$D$10&gt;=2030),"1","")</f>
        <v/>
      </c>
      <c r="BF588" s="35" t="str">
        <f>IF(AND($D588&lt;=2030,Zisk!$D$10&gt;=2030),"+","")</f>
        <v/>
      </c>
      <c r="BG588" s="37" t="str">
        <f>IF(AND($D588&lt;=2030,Zisk!$D$10&gt;=2030),VstupniParametry_SKRYT!$D$14,"")</f>
        <v/>
      </c>
      <c r="BH588" s="35" t="str">
        <f>IF(AND($D588&lt;=2030,Zisk!$D$10&gt;=2030),")","")</f>
        <v/>
      </c>
      <c r="BI588" s="38" t="str">
        <f>IF(AND(D588&lt;2030,2030&lt;=Zisk!$D$10),1,IF(D588=2030,0,""))</f>
        <v/>
      </c>
      <c r="BJ588" s="40" t="s">
        <v>32</v>
      </c>
      <c r="BK588" s="37">
        <f t="shared" ref="BK588:BK651" si="304">IF(J588="","",(1+J588)^L588)</f>
        <v>1</v>
      </c>
      <c r="BL588" s="35" t="str">
        <f t="shared" ref="BL588:BL651" si="305">M588</f>
        <v>x</v>
      </c>
      <c r="BM588" s="41">
        <f t="shared" ref="BM588:BM651" si="306">IF(J588="","",(1+Q588)^S588)</f>
        <v>1</v>
      </c>
      <c r="BN588" s="37" t="str">
        <f t="shared" ref="BN588:BN651" si="307">T588</f>
        <v>x</v>
      </c>
      <c r="BO588" s="41">
        <f t="shared" si="292"/>
        <v>1.018</v>
      </c>
      <c r="BP588" s="41" t="str">
        <f t="shared" si="293"/>
        <v/>
      </c>
      <c r="BQ588" s="41" t="str">
        <f t="shared" si="294"/>
        <v/>
      </c>
      <c r="BR588" s="41" t="str">
        <f t="shared" si="295"/>
        <v/>
      </c>
      <c r="BS588" s="41" t="str">
        <f t="shared" si="296"/>
        <v/>
      </c>
      <c r="BT588" s="41" t="str">
        <f t="shared" si="297"/>
        <v/>
      </c>
      <c r="BU588" s="41" t="str">
        <f t="shared" si="298"/>
        <v/>
      </c>
      <c r="BV588" s="41" t="str">
        <f t="shared" si="299"/>
        <v/>
      </c>
      <c r="BW588" s="41" t="str">
        <f t="shared" si="300"/>
        <v/>
      </c>
      <c r="BX588" s="41" t="str">
        <f t="shared" si="301"/>
        <v/>
      </c>
      <c r="BY588" s="41" t="str">
        <f t="shared" si="302"/>
        <v/>
      </c>
      <c r="BZ588" s="40" t="s">
        <v>32</v>
      </c>
      <c r="CA588" s="41">
        <f t="shared" si="303"/>
        <v>1.018</v>
      </c>
      <c r="CB588" s="35"/>
      <c r="CC588" s="36">
        <f>IF(D588&gt;Zisk!$D$10,"",E588*CA588)</f>
        <v>0</v>
      </c>
    </row>
    <row r="589" spans="2:81" x14ac:dyDescent="0.2">
      <c r="B589" s="28" t="str">
        <f>Zisk!B600</f>
        <v/>
      </c>
      <c r="C589" s="28">
        <f>Zisk!C600</f>
        <v>0</v>
      </c>
      <c r="D589" s="28">
        <f>Zisk!E600</f>
        <v>0</v>
      </c>
      <c r="E589" s="29">
        <f>Zisk!D600</f>
        <v>0</v>
      </c>
      <c r="F589" s="29"/>
      <c r="G589" s="28" t="str">
        <f t="shared" si="278"/>
        <v>(</v>
      </c>
      <c r="H589" s="28" t="str">
        <f t="shared" si="279"/>
        <v>1</v>
      </c>
      <c r="I589" s="28" t="str">
        <f t="shared" si="280"/>
        <v>+</v>
      </c>
      <c r="J589" s="30">
        <f>IF($D589&lt;=2021,VstupniParametry_SKRYT!$D$5,"")</f>
        <v>0.02</v>
      </c>
      <c r="K589" s="28" t="str">
        <f t="shared" si="281"/>
        <v>)</v>
      </c>
      <c r="L589" s="31">
        <f>IF($D589&lt;=2021,COUNTIF(Vypocet_SKRYT!T586:AS586,"&gt;=1"),"")</f>
        <v>0</v>
      </c>
      <c r="M589" s="32" t="str">
        <f t="shared" si="282"/>
        <v>x</v>
      </c>
      <c r="N589" s="28" t="str">
        <f t="shared" si="283"/>
        <v>(</v>
      </c>
      <c r="O589" s="28" t="str">
        <f t="shared" si="284"/>
        <v>1</v>
      </c>
      <c r="P589" s="28" t="str">
        <f t="shared" si="285"/>
        <v>+</v>
      </c>
      <c r="Q589" s="30">
        <f>IF($D589&lt;=2024,VstupniParametry_SKRYT!$D$6,"")</f>
        <v>0.06</v>
      </c>
      <c r="R589" s="28" t="str">
        <f t="shared" si="286"/>
        <v>)</v>
      </c>
      <c r="S589" s="31">
        <f>IF($D589&lt;=2024,COUNTIFS(Vypocet_SKRYT!AT586:AV586,"&gt;=1"),"")</f>
        <v>0</v>
      </c>
      <c r="T589" s="32" t="str">
        <f t="shared" si="287"/>
        <v>x</v>
      </c>
      <c r="U589" s="28" t="str">
        <f t="shared" si="288"/>
        <v>(</v>
      </c>
      <c r="V589" s="28" t="str">
        <f t="shared" si="289"/>
        <v>1</v>
      </c>
      <c r="W589" s="28" t="str">
        <f t="shared" si="290"/>
        <v>+</v>
      </c>
      <c r="X589" s="30">
        <f>IF($D589&lt;=2025,VstupniParametry_SKRYT!$D$9,"")</f>
        <v>1.7999999999999999E-2</v>
      </c>
      <c r="Y589" s="28" t="str">
        <f t="shared" si="291"/>
        <v>)</v>
      </c>
      <c r="Z589" s="31">
        <f>IF(AND(D589&lt;2025,2025&lt;=Zisk!$D$10),1,IF(D589=2025,0,""))</f>
        <v>1</v>
      </c>
      <c r="AA589" s="32" t="str">
        <f>IF(AND($D589&lt;=2025,Zisk!$D$10&gt;=2026),"x","")</f>
        <v/>
      </c>
      <c r="AB589" s="28" t="str">
        <f>IF(AND($D589&lt;=2026,Zisk!$D$10&gt;=2026),"(","")</f>
        <v/>
      </c>
      <c r="AC589" s="28" t="str">
        <f>IF(AND($D589&lt;=2026,Zisk!$D$10&gt;=2026),"1","")</f>
        <v/>
      </c>
      <c r="AD589" s="28" t="str">
        <f>IF(AND($D589&lt;=2026,Zisk!$D$10&gt;=2026),"+","")</f>
        <v/>
      </c>
      <c r="AE589" s="30" t="str">
        <f>IF(AND($D589&lt;=2026,Zisk!$D$10&gt;=2026),VstupniParametry_SKRYT!$D$10,"")</f>
        <v/>
      </c>
      <c r="AF589" s="28" t="str">
        <f>IF(AND($D589&lt;=2026,Zisk!$D$10&gt;=2026),")","")</f>
        <v/>
      </c>
      <c r="AG589" s="31" t="str">
        <f>IF(AND(D589&lt;2026,2026&lt;=Zisk!$D$10),1,IF(D589=2026,0,""))</f>
        <v/>
      </c>
      <c r="AH589" s="32" t="str">
        <f>IF(AND($D589&lt;=2026,Zisk!$D$10&gt;=2027),"x","")</f>
        <v/>
      </c>
      <c r="AI589" s="28" t="str">
        <f>IF(AND($D589&lt;=2027,Zisk!$D$10&gt;=2027),"(","")</f>
        <v/>
      </c>
      <c r="AJ589" s="28" t="str">
        <f>IF(AND($D589&lt;=2027,Zisk!$D$10&gt;=2027),"1","")</f>
        <v/>
      </c>
      <c r="AK589" s="28" t="str">
        <f>IF(AND($D589&lt;=2027,Zisk!$D$10&gt;=2027),"+","")</f>
        <v/>
      </c>
      <c r="AL589" s="30" t="str">
        <f>IF(AND($D589&lt;=2027,Zisk!$D$10&gt;=2027),VstupniParametry_SKRYT!$D$11,"")</f>
        <v/>
      </c>
      <c r="AM589" s="28" t="str">
        <f>IF(AND($D589&lt;=2027,Zisk!$D$10&gt;=2027),")","")</f>
        <v/>
      </c>
      <c r="AN589" s="31" t="str">
        <f>IF(AND(D589&lt;2027,2027&lt;=Zisk!$D$10),1,IF(D589=2027,0,""))</f>
        <v/>
      </c>
      <c r="AO589" s="32" t="str">
        <f>IF(AND($D589&lt;=2027,Zisk!$D$10&gt;=2028),"x","")</f>
        <v/>
      </c>
      <c r="AP589" s="28" t="str">
        <f>IF(AND($D589&lt;=2028,Zisk!$D$10&gt;=2028),"(","")</f>
        <v/>
      </c>
      <c r="AQ589" s="28" t="str">
        <f>IF(AND($D589&lt;=2028,Zisk!$D$10&gt;=2028),"1","")</f>
        <v/>
      </c>
      <c r="AR589" s="28" t="str">
        <f>IF(AND($D589&lt;=2028,Zisk!$D$10&gt;=2028),"+","")</f>
        <v/>
      </c>
      <c r="AS589" s="30" t="str">
        <f>IF(AND($D589&lt;=2028,Zisk!$D$10&gt;=2028),VstupniParametry_SKRYT!$D$12,"")</f>
        <v/>
      </c>
      <c r="AT589" s="28" t="str">
        <f>IF(AND($D589&lt;=2028,Zisk!$D$10&gt;=2028),")","")</f>
        <v/>
      </c>
      <c r="AU589" s="31" t="str">
        <f>IF(AND(D589&lt;2028,2028&lt;=Zisk!$D$10),1,IF(D589=2028,0,""))</f>
        <v/>
      </c>
      <c r="AV589" s="32" t="str">
        <f>IF(AND($D589&lt;=2028,Zisk!$D$10&gt;=2029),"x","")</f>
        <v/>
      </c>
      <c r="AW589" s="28" t="str">
        <f>IF(AND($D589&lt;=2029,Zisk!$D$10&gt;=2029),"(","")</f>
        <v/>
      </c>
      <c r="AX589" s="28" t="str">
        <f>IF(AND($D589&lt;=2029,Zisk!$D$10&gt;=2029),"1","")</f>
        <v/>
      </c>
      <c r="AY589" s="28" t="str">
        <f>IF(AND($D589&lt;=2029,Zisk!$D$10&gt;=2029),"+","")</f>
        <v/>
      </c>
      <c r="AZ589" s="30" t="str">
        <f>IF(AND($D589&lt;=2029,Zisk!$D$10&gt;=2029),VstupniParametry_SKRYT!$D$13,"")</f>
        <v/>
      </c>
      <c r="BA589" s="28" t="str">
        <f>IF(AND($D589&lt;=2029,Zisk!$D$10&gt;=2029),")","")</f>
        <v/>
      </c>
      <c r="BB589" s="31" t="str">
        <f>IF(AND(D589&lt;2029,2029&lt;=Zisk!$D$10),1,IF(D589=2029,0,""))</f>
        <v/>
      </c>
      <c r="BC589" s="32" t="str">
        <f>IF(AND($D589&lt;=2029,Zisk!$D$10&gt;=2030),"x","")</f>
        <v/>
      </c>
      <c r="BD589" s="28" t="str">
        <f>IF(AND($D589&lt;=2030,Zisk!$D$10&gt;=2030),"(","")</f>
        <v/>
      </c>
      <c r="BE589" s="28" t="str">
        <f>IF(AND($D589&lt;=2030,Zisk!$D$10&gt;=2030),"1","")</f>
        <v/>
      </c>
      <c r="BF589" s="28" t="str">
        <f>IF(AND($D589&lt;=2030,Zisk!$D$10&gt;=2030),"+","")</f>
        <v/>
      </c>
      <c r="BG589" s="30" t="str">
        <f>IF(AND($D589&lt;=2030,Zisk!$D$10&gt;=2030),VstupniParametry_SKRYT!$D$14,"")</f>
        <v/>
      </c>
      <c r="BH589" s="28" t="str">
        <f>IF(AND($D589&lt;=2030,Zisk!$D$10&gt;=2030),")","")</f>
        <v/>
      </c>
      <c r="BI589" s="31" t="str">
        <f>IF(AND(D589&lt;2030,2030&lt;=Zisk!$D$10),1,IF(D589=2030,0,""))</f>
        <v/>
      </c>
      <c r="BJ589" s="33" t="s">
        <v>32</v>
      </c>
      <c r="BK589" s="30">
        <f t="shared" si="304"/>
        <v>1</v>
      </c>
      <c r="BL589" s="28" t="str">
        <f t="shared" si="305"/>
        <v>x</v>
      </c>
      <c r="BM589" s="34">
        <f t="shared" si="306"/>
        <v>1</v>
      </c>
      <c r="BN589" s="30" t="str">
        <f t="shared" si="307"/>
        <v>x</v>
      </c>
      <c r="BO589" s="34">
        <f t="shared" si="292"/>
        <v>1.018</v>
      </c>
      <c r="BP589" s="34" t="str">
        <f t="shared" si="293"/>
        <v/>
      </c>
      <c r="BQ589" s="34" t="str">
        <f t="shared" si="294"/>
        <v/>
      </c>
      <c r="BR589" s="34" t="str">
        <f t="shared" si="295"/>
        <v/>
      </c>
      <c r="BS589" s="34" t="str">
        <f t="shared" si="296"/>
        <v/>
      </c>
      <c r="BT589" s="34" t="str">
        <f t="shared" si="297"/>
        <v/>
      </c>
      <c r="BU589" s="34" t="str">
        <f t="shared" si="298"/>
        <v/>
      </c>
      <c r="BV589" s="34" t="str">
        <f t="shared" si="299"/>
        <v/>
      </c>
      <c r="BW589" s="34" t="str">
        <f t="shared" si="300"/>
        <v/>
      </c>
      <c r="BX589" s="34" t="str">
        <f t="shared" si="301"/>
        <v/>
      </c>
      <c r="BY589" s="34" t="str">
        <f t="shared" si="302"/>
        <v/>
      </c>
      <c r="BZ589" s="33" t="s">
        <v>32</v>
      </c>
      <c r="CA589" s="34">
        <f t="shared" si="303"/>
        <v>1.018</v>
      </c>
      <c r="CB589" s="28"/>
      <c r="CC589" s="29">
        <f>IF(D589&gt;Zisk!$D$10,"",E589*CA589)</f>
        <v>0</v>
      </c>
    </row>
    <row r="590" spans="2:81" x14ac:dyDescent="0.2">
      <c r="B590" s="35" t="str">
        <f>Zisk!B601</f>
        <v/>
      </c>
      <c r="C590" s="35">
        <f>Zisk!C601</f>
        <v>0</v>
      </c>
      <c r="D590" s="35">
        <f>Zisk!E601</f>
        <v>0</v>
      </c>
      <c r="E590" s="36">
        <f>Zisk!D601</f>
        <v>0</v>
      </c>
      <c r="F590" s="36"/>
      <c r="G590" s="35" t="str">
        <f t="shared" si="278"/>
        <v>(</v>
      </c>
      <c r="H590" s="35" t="str">
        <f t="shared" si="279"/>
        <v>1</v>
      </c>
      <c r="I590" s="35" t="str">
        <f t="shared" si="280"/>
        <v>+</v>
      </c>
      <c r="J590" s="37">
        <f>IF($D590&lt;=2021,VstupniParametry_SKRYT!$D$5,"")</f>
        <v>0.02</v>
      </c>
      <c r="K590" s="35" t="str">
        <f t="shared" si="281"/>
        <v>)</v>
      </c>
      <c r="L590" s="38">
        <f>IF($D590&lt;=2021,COUNTIF(Vypocet_SKRYT!T587:AS587,"&gt;=1"),"")</f>
        <v>0</v>
      </c>
      <c r="M590" s="39" t="str">
        <f t="shared" si="282"/>
        <v>x</v>
      </c>
      <c r="N590" s="35" t="str">
        <f t="shared" si="283"/>
        <v>(</v>
      </c>
      <c r="O590" s="35" t="str">
        <f t="shared" si="284"/>
        <v>1</v>
      </c>
      <c r="P590" s="35" t="str">
        <f t="shared" si="285"/>
        <v>+</v>
      </c>
      <c r="Q590" s="37">
        <f>IF($D590&lt;=2024,VstupniParametry_SKRYT!$D$6,"")</f>
        <v>0.06</v>
      </c>
      <c r="R590" s="35" t="str">
        <f t="shared" si="286"/>
        <v>)</v>
      </c>
      <c r="S590" s="38">
        <f>IF($D590&lt;=2024,COUNTIFS(Vypocet_SKRYT!AT587:AV587,"&gt;=1"),"")</f>
        <v>0</v>
      </c>
      <c r="T590" s="39" t="str">
        <f t="shared" si="287"/>
        <v>x</v>
      </c>
      <c r="U590" s="35" t="str">
        <f t="shared" si="288"/>
        <v>(</v>
      </c>
      <c r="V590" s="35" t="str">
        <f t="shared" si="289"/>
        <v>1</v>
      </c>
      <c r="W590" s="35" t="str">
        <f t="shared" si="290"/>
        <v>+</v>
      </c>
      <c r="X590" s="37">
        <f>IF($D590&lt;=2025,VstupniParametry_SKRYT!$D$9,"")</f>
        <v>1.7999999999999999E-2</v>
      </c>
      <c r="Y590" s="35" t="str">
        <f t="shared" si="291"/>
        <v>)</v>
      </c>
      <c r="Z590" s="38">
        <f>IF(AND(D590&lt;2025,2025&lt;=Zisk!$D$10),1,IF(D590=2025,0,""))</f>
        <v>1</v>
      </c>
      <c r="AA590" s="39" t="str">
        <f>IF(AND($D590&lt;=2025,Zisk!$D$10&gt;=2026),"x","")</f>
        <v/>
      </c>
      <c r="AB590" s="35" t="str">
        <f>IF(AND($D590&lt;=2026,Zisk!$D$10&gt;=2026),"(","")</f>
        <v/>
      </c>
      <c r="AC590" s="35" t="str">
        <f>IF(AND($D590&lt;=2026,Zisk!$D$10&gt;=2026),"1","")</f>
        <v/>
      </c>
      <c r="AD590" s="35" t="str">
        <f>IF(AND($D590&lt;=2026,Zisk!$D$10&gt;=2026),"+","")</f>
        <v/>
      </c>
      <c r="AE590" s="37" t="str">
        <f>IF(AND($D590&lt;=2026,Zisk!$D$10&gt;=2026),VstupniParametry_SKRYT!$D$10,"")</f>
        <v/>
      </c>
      <c r="AF590" s="35" t="str">
        <f>IF(AND($D590&lt;=2026,Zisk!$D$10&gt;=2026),")","")</f>
        <v/>
      </c>
      <c r="AG590" s="38" t="str">
        <f>IF(AND(D590&lt;2026,2026&lt;=Zisk!$D$10),1,IF(D590=2026,0,""))</f>
        <v/>
      </c>
      <c r="AH590" s="39" t="str">
        <f>IF(AND($D590&lt;=2026,Zisk!$D$10&gt;=2027),"x","")</f>
        <v/>
      </c>
      <c r="AI590" s="35" t="str">
        <f>IF(AND($D590&lt;=2027,Zisk!$D$10&gt;=2027),"(","")</f>
        <v/>
      </c>
      <c r="AJ590" s="35" t="str">
        <f>IF(AND($D590&lt;=2027,Zisk!$D$10&gt;=2027),"1","")</f>
        <v/>
      </c>
      <c r="AK590" s="35" t="str">
        <f>IF(AND($D590&lt;=2027,Zisk!$D$10&gt;=2027),"+","")</f>
        <v/>
      </c>
      <c r="AL590" s="37" t="str">
        <f>IF(AND($D590&lt;=2027,Zisk!$D$10&gt;=2027),VstupniParametry_SKRYT!$D$11,"")</f>
        <v/>
      </c>
      <c r="AM590" s="35" t="str">
        <f>IF(AND($D590&lt;=2027,Zisk!$D$10&gt;=2027),")","")</f>
        <v/>
      </c>
      <c r="AN590" s="38" t="str">
        <f>IF(AND(D590&lt;2027,2027&lt;=Zisk!$D$10),1,IF(D590=2027,0,""))</f>
        <v/>
      </c>
      <c r="AO590" s="39" t="str">
        <f>IF(AND($D590&lt;=2027,Zisk!$D$10&gt;=2028),"x","")</f>
        <v/>
      </c>
      <c r="AP590" s="35" t="str">
        <f>IF(AND($D590&lt;=2028,Zisk!$D$10&gt;=2028),"(","")</f>
        <v/>
      </c>
      <c r="AQ590" s="35" t="str">
        <f>IF(AND($D590&lt;=2028,Zisk!$D$10&gt;=2028),"1","")</f>
        <v/>
      </c>
      <c r="AR590" s="35" t="str">
        <f>IF(AND($D590&lt;=2028,Zisk!$D$10&gt;=2028),"+","")</f>
        <v/>
      </c>
      <c r="AS590" s="37" t="str">
        <f>IF(AND($D590&lt;=2028,Zisk!$D$10&gt;=2028),VstupniParametry_SKRYT!$D$12,"")</f>
        <v/>
      </c>
      <c r="AT590" s="35" t="str">
        <f>IF(AND($D590&lt;=2028,Zisk!$D$10&gt;=2028),")","")</f>
        <v/>
      </c>
      <c r="AU590" s="38" t="str">
        <f>IF(AND(D590&lt;2028,2028&lt;=Zisk!$D$10),1,IF(D590=2028,0,""))</f>
        <v/>
      </c>
      <c r="AV590" s="39" t="str">
        <f>IF(AND($D590&lt;=2028,Zisk!$D$10&gt;=2029),"x","")</f>
        <v/>
      </c>
      <c r="AW590" s="35" t="str">
        <f>IF(AND($D590&lt;=2029,Zisk!$D$10&gt;=2029),"(","")</f>
        <v/>
      </c>
      <c r="AX590" s="35" t="str">
        <f>IF(AND($D590&lt;=2029,Zisk!$D$10&gt;=2029),"1","")</f>
        <v/>
      </c>
      <c r="AY590" s="35" t="str">
        <f>IF(AND($D590&lt;=2029,Zisk!$D$10&gt;=2029),"+","")</f>
        <v/>
      </c>
      <c r="AZ590" s="37" t="str">
        <f>IF(AND($D590&lt;=2029,Zisk!$D$10&gt;=2029),VstupniParametry_SKRYT!$D$13,"")</f>
        <v/>
      </c>
      <c r="BA590" s="35" t="str">
        <f>IF(AND($D590&lt;=2029,Zisk!$D$10&gt;=2029),")","")</f>
        <v/>
      </c>
      <c r="BB590" s="38" t="str">
        <f>IF(AND(D590&lt;2029,2029&lt;=Zisk!$D$10),1,IF(D590=2029,0,""))</f>
        <v/>
      </c>
      <c r="BC590" s="39" t="str">
        <f>IF(AND($D590&lt;=2029,Zisk!$D$10&gt;=2030),"x","")</f>
        <v/>
      </c>
      <c r="BD590" s="35" t="str">
        <f>IF(AND($D590&lt;=2030,Zisk!$D$10&gt;=2030),"(","")</f>
        <v/>
      </c>
      <c r="BE590" s="35" t="str">
        <f>IF(AND($D590&lt;=2030,Zisk!$D$10&gt;=2030),"1","")</f>
        <v/>
      </c>
      <c r="BF590" s="35" t="str">
        <f>IF(AND($D590&lt;=2030,Zisk!$D$10&gt;=2030),"+","")</f>
        <v/>
      </c>
      <c r="BG590" s="37" t="str">
        <f>IF(AND($D590&lt;=2030,Zisk!$D$10&gt;=2030),VstupniParametry_SKRYT!$D$14,"")</f>
        <v/>
      </c>
      <c r="BH590" s="35" t="str">
        <f>IF(AND($D590&lt;=2030,Zisk!$D$10&gt;=2030),")","")</f>
        <v/>
      </c>
      <c r="BI590" s="38" t="str">
        <f>IF(AND(D590&lt;2030,2030&lt;=Zisk!$D$10),1,IF(D590=2030,0,""))</f>
        <v/>
      </c>
      <c r="BJ590" s="40" t="s">
        <v>32</v>
      </c>
      <c r="BK590" s="37">
        <f t="shared" si="304"/>
        <v>1</v>
      </c>
      <c r="BL590" s="35" t="str">
        <f t="shared" si="305"/>
        <v>x</v>
      </c>
      <c r="BM590" s="41">
        <f t="shared" si="306"/>
        <v>1</v>
      </c>
      <c r="BN590" s="37" t="str">
        <f t="shared" si="307"/>
        <v>x</v>
      </c>
      <c r="BO590" s="41">
        <f t="shared" si="292"/>
        <v>1.018</v>
      </c>
      <c r="BP590" s="41" t="str">
        <f t="shared" si="293"/>
        <v/>
      </c>
      <c r="BQ590" s="41" t="str">
        <f t="shared" si="294"/>
        <v/>
      </c>
      <c r="BR590" s="41" t="str">
        <f t="shared" si="295"/>
        <v/>
      </c>
      <c r="BS590" s="41" t="str">
        <f t="shared" si="296"/>
        <v/>
      </c>
      <c r="BT590" s="41" t="str">
        <f t="shared" si="297"/>
        <v/>
      </c>
      <c r="BU590" s="41" t="str">
        <f t="shared" si="298"/>
        <v/>
      </c>
      <c r="BV590" s="41" t="str">
        <f t="shared" si="299"/>
        <v/>
      </c>
      <c r="BW590" s="41" t="str">
        <f t="shared" si="300"/>
        <v/>
      </c>
      <c r="BX590" s="41" t="str">
        <f t="shared" si="301"/>
        <v/>
      </c>
      <c r="BY590" s="41" t="str">
        <f t="shared" si="302"/>
        <v/>
      </c>
      <c r="BZ590" s="40" t="s">
        <v>32</v>
      </c>
      <c r="CA590" s="41">
        <f t="shared" si="303"/>
        <v>1.018</v>
      </c>
      <c r="CB590" s="35"/>
      <c r="CC590" s="36">
        <f>IF(D590&gt;Zisk!$D$10,"",E590*CA590)</f>
        <v>0</v>
      </c>
    </row>
    <row r="591" spans="2:81" x14ac:dyDescent="0.2">
      <c r="B591" s="28" t="str">
        <f>Zisk!B602</f>
        <v/>
      </c>
      <c r="C591" s="28">
        <f>Zisk!C602</f>
        <v>0</v>
      </c>
      <c r="D591" s="28">
        <f>Zisk!E602</f>
        <v>0</v>
      </c>
      <c r="E591" s="29">
        <f>Zisk!D602</f>
        <v>0</v>
      </c>
      <c r="F591" s="29"/>
      <c r="G591" s="28" t="str">
        <f t="shared" si="278"/>
        <v>(</v>
      </c>
      <c r="H591" s="28" t="str">
        <f t="shared" si="279"/>
        <v>1</v>
      </c>
      <c r="I591" s="28" t="str">
        <f t="shared" si="280"/>
        <v>+</v>
      </c>
      <c r="J591" s="30">
        <f>IF($D591&lt;=2021,VstupniParametry_SKRYT!$D$5,"")</f>
        <v>0.02</v>
      </c>
      <c r="K591" s="28" t="str">
        <f t="shared" si="281"/>
        <v>)</v>
      </c>
      <c r="L591" s="31">
        <f>IF($D591&lt;=2021,COUNTIF(Vypocet_SKRYT!T588:AS588,"&gt;=1"),"")</f>
        <v>0</v>
      </c>
      <c r="M591" s="32" t="str">
        <f t="shared" si="282"/>
        <v>x</v>
      </c>
      <c r="N591" s="28" t="str">
        <f t="shared" si="283"/>
        <v>(</v>
      </c>
      <c r="O591" s="28" t="str">
        <f t="shared" si="284"/>
        <v>1</v>
      </c>
      <c r="P591" s="28" t="str">
        <f t="shared" si="285"/>
        <v>+</v>
      </c>
      <c r="Q591" s="30">
        <f>IF($D591&lt;=2024,VstupniParametry_SKRYT!$D$6,"")</f>
        <v>0.06</v>
      </c>
      <c r="R591" s="28" t="str">
        <f t="shared" si="286"/>
        <v>)</v>
      </c>
      <c r="S591" s="31">
        <f>IF($D591&lt;=2024,COUNTIFS(Vypocet_SKRYT!AT588:AV588,"&gt;=1"),"")</f>
        <v>0</v>
      </c>
      <c r="T591" s="32" t="str">
        <f t="shared" si="287"/>
        <v>x</v>
      </c>
      <c r="U591" s="28" t="str">
        <f t="shared" si="288"/>
        <v>(</v>
      </c>
      <c r="V591" s="28" t="str">
        <f t="shared" si="289"/>
        <v>1</v>
      </c>
      <c r="W591" s="28" t="str">
        <f t="shared" si="290"/>
        <v>+</v>
      </c>
      <c r="X591" s="30">
        <f>IF($D591&lt;=2025,VstupniParametry_SKRYT!$D$9,"")</f>
        <v>1.7999999999999999E-2</v>
      </c>
      <c r="Y591" s="28" t="str">
        <f t="shared" si="291"/>
        <v>)</v>
      </c>
      <c r="Z591" s="31">
        <f>IF(AND(D591&lt;2025,2025&lt;=Zisk!$D$10),1,IF(D591=2025,0,""))</f>
        <v>1</v>
      </c>
      <c r="AA591" s="32" t="str">
        <f>IF(AND($D591&lt;=2025,Zisk!$D$10&gt;=2026),"x","")</f>
        <v/>
      </c>
      <c r="AB591" s="28" t="str">
        <f>IF(AND($D591&lt;=2026,Zisk!$D$10&gt;=2026),"(","")</f>
        <v/>
      </c>
      <c r="AC591" s="28" t="str">
        <f>IF(AND($D591&lt;=2026,Zisk!$D$10&gt;=2026),"1","")</f>
        <v/>
      </c>
      <c r="AD591" s="28" t="str">
        <f>IF(AND($D591&lt;=2026,Zisk!$D$10&gt;=2026),"+","")</f>
        <v/>
      </c>
      <c r="AE591" s="30" t="str">
        <f>IF(AND($D591&lt;=2026,Zisk!$D$10&gt;=2026),VstupniParametry_SKRYT!$D$10,"")</f>
        <v/>
      </c>
      <c r="AF591" s="28" t="str">
        <f>IF(AND($D591&lt;=2026,Zisk!$D$10&gt;=2026),")","")</f>
        <v/>
      </c>
      <c r="AG591" s="31" t="str">
        <f>IF(AND(D591&lt;2026,2026&lt;=Zisk!$D$10),1,IF(D591=2026,0,""))</f>
        <v/>
      </c>
      <c r="AH591" s="32" t="str">
        <f>IF(AND($D591&lt;=2026,Zisk!$D$10&gt;=2027),"x","")</f>
        <v/>
      </c>
      <c r="AI591" s="28" t="str">
        <f>IF(AND($D591&lt;=2027,Zisk!$D$10&gt;=2027),"(","")</f>
        <v/>
      </c>
      <c r="AJ591" s="28" t="str">
        <f>IF(AND($D591&lt;=2027,Zisk!$D$10&gt;=2027),"1","")</f>
        <v/>
      </c>
      <c r="AK591" s="28" t="str">
        <f>IF(AND($D591&lt;=2027,Zisk!$D$10&gt;=2027),"+","")</f>
        <v/>
      </c>
      <c r="AL591" s="30" t="str">
        <f>IF(AND($D591&lt;=2027,Zisk!$D$10&gt;=2027),VstupniParametry_SKRYT!$D$11,"")</f>
        <v/>
      </c>
      <c r="AM591" s="28" t="str">
        <f>IF(AND($D591&lt;=2027,Zisk!$D$10&gt;=2027),")","")</f>
        <v/>
      </c>
      <c r="AN591" s="31" t="str">
        <f>IF(AND(D591&lt;2027,2027&lt;=Zisk!$D$10),1,IF(D591=2027,0,""))</f>
        <v/>
      </c>
      <c r="AO591" s="32" t="str">
        <f>IF(AND($D591&lt;=2027,Zisk!$D$10&gt;=2028),"x","")</f>
        <v/>
      </c>
      <c r="AP591" s="28" t="str">
        <f>IF(AND($D591&lt;=2028,Zisk!$D$10&gt;=2028),"(","")</f>
        <v/>
      </c>
      <c r="AQ591" s="28" t="str">
        <f>IF(AND($D591&lt;=2028,Zisk!$D$10&gt;=2028),"1","")</f>
        <v/>
      </c>
      <c r="AR591" s="28" t="str">
        <f>IF(AND($D591&lt;=2028,Zisk!$D$10&gt;=2028),"+","")</f>
        <v/>
      </c>
      <c r="AS591" s="30" t="str">
        <f>IF(AND($D591&lt;=2028,Zisk!$D$10&gt;=2028),VstupniParametry_SKRYT!$D$12,"")</f>
        <v/>
      </c>
      <c r="AT591" s="28" t="str">
        <f>IF(AND($D591&lt;=2028,Zisk!$D$10&gt;=2028),")","")</f>
        <v/>
      </c>
      <c r="AU591" s="31" t="str">
        <f>IF(AND(D591&lt;2028,2028&lt;=Zisk!$D$10),1,IF(D591=2028,0,""))</f>
        <v/>
      </c>
      <c r="AV591" s="32" t="str">
        <f>IF(AND($D591&lt;=2028,Zisk!$D$10&gt;=2029),"x","")</f>
        <v/>
      </c>
      <c r="AW591" s="28" t="str">
        <f>IF(AND($D591&lt;=2029,Zisk!$D$10&gt;=2029),"(","")</f>
        <v/>
      </c>
      <c r="AX591" s="28" t="str">
        <f>IF(AND($D591&lt;=2029,Zisk!$D$10&gt;=2029),"1","")</f>
        <v/>
      </c>
      <c r="AY591" s="28" t="str">
        <f>IF(AND($D591&lt;=2029,Zisk!$D$10&gt;=2029),"+","")</f>
        <v/>
      </c>
      <c r="AZ591" s="30" t="str">
        <f>IF(AND($D591&lt;=2029,Zisk!$D$10&gt;=2029),VstupniParametry_SKRYT!$D$13,"")</f>
        <v/>
      </c>
      <c r="BA591" s="28" t="str">
        <f>IF(AND($D591&lt;=2029,Zisk!$D$10&gt;=2029),")","")</f>
        <v/>
      </c>
      <c r="BB591" s="31" t="str">
        <f>IF(AND(D591&lt;2029,2029&lt;=Zisk!$D$10),1,IF(D591=2029,0,""))</f>
        <v/>
      </c>
      <c r="BC591" s="32" t="str">
        <f>IF(AND($D591&lt;=2029,Zisk!$D$10&gt;=2030),"x","")</f>
        <v/>
      </c>
      <c r="BD591" s="28" t="str">
        <f>IF(AND($D591&lt;=2030,Zisk!$D$10&gt;=2030),"(","")</f>
        <v/>
      </c>
      <c r="BE591" s="28" t="str">
        <f>IF(AND($D591&lt;=2030,Zisk!$D$10&gt;=2030),"1","")</f>
        <v/>
      </c>
      <c r="BF591" s="28" t="str">
        <f>IF(AND($D591&lt;=2030,Zisk!$D$10&gt;=2030),"+","")</f>
        <v/>
      </c>
      <c r="BG591" s="30" t="str">
        <f>IF(AND($D591&lt;=2030,Zisk!$D$10&gt;=2030),VstupniParametry_SKRYT!$D$14,"")</f>
        <v/>
      </c>
      <c r="BH591" s="28" t="str">
        <f>IF(AND($D591&lt;=2030,Zisk!$D$10&gt;=2030),")","")</f>
        <v/>
      </c>
      <c r="BI591" s="31" t="str">
        <f>IF(AND(D591&lt;2030,2030&lt;=Zisk!$D$10),1,IF(D591=2030,0,""))</f>
        <v/>
      </c>
      <c r="BJ591" s="33" t="s">
        <v>32</v>
      </c>
      <c r="BK591" s="30">
        <f t="shared" si="304"/>
        <v>1</v>
      </c>
      <c r="BL591" s="28" t="str">
        <f t="shared" si="305"/>
        <v>x</v>
      </c>
      <c r="BM591" s="34">
        <f t="shared" si="306"/>
        <v>1</v>
      </c>
      <c r="BN591" s="30" t="str">
        <f t="shared" si="307"/>
        <v>x</v>
      </c>
      <c r="BO591" s="34">
        <f t="shared" si="292"/>
        <v>1.018</v>
      </c>
      <c r="BP591" s="34" t="str">
        <f t="shared" si="293"/>
        <v/>
      </c>
      <c r="BQ591" s="34" t="str">
        <f t="shared" si="294"/>
        <v/>
      </c>
      <c r="BR591" s="34" t="str">
        <f t="shared" si="295"/>
        <v/>
      </c>
      <c r="BS591" s="34" t="str">
        <f t="shared" si="296"/>
        <v/>
      </c>
      <c r="BT591" s="34" t="str">
        <f t="shared" si="297"/>
        <v/>
      </c>
      <c r="BU591" s="34" t="str">
        <f t="shared" si="298"/>
        <v/>
      </c>
      <c r="BV591" s="34" t="str">
        <f t="shared" si="299"/>
        <v/>
      </c>
      <c r="BW591" s="34" t="str">
        <f t="shared" si="300"/>
        <v/>
      </c>
      <c r="BX591" s="34" t="str">
        <f t="shared" si="301"/>
        <v/>
      </c>
      <c r="BY591" s="34" t="str">
        <f t="shared" si="302"/>
        <v/>
      </c>
      <c r="BZ591" s="33" t="s">
        <v>32</v>
      </c>
      <c r="CA591" s="34">
        <f t="shared" si="303"/>
        <v>1.018</v>
      </c>
      <c r="CB591" s="28"/>
      <c r="CC591" s="29">
        <f>IF(D591&gt;Zisk!$D$10,"",E591*CA591)</f>
        <v>0</v>
      </c>
    </row>
    <row r="592" spans="2:81" x14ac:dyDescent="0.2">
      <c r="B592" s="35" t="str">
        <f>Zisk!B603</f>
        <v/>
      </c>
      <c r="C592" s="35">
        <f>Zisk!C603</f>
        <v>0</v>
      </c>
      <c r="D592" s="35">
        <f>Zisk!E603</f>
        <v>0</v>
      </c>
      <c r="E592" s="36">
        <f>Zisk!D603</f>
        <v>0</v>
      </c>
      <c r="F592" s="36"/>
      <c r="G592" s="35" t="str">
        <f t="shared" si="278"/>
        <v>(</v>
      </c>
      <c r="H592" s="35" t="str">
        <f t="shared" si="279"/>
        <v>1</v>
      </c>
      <c r="I592" s="35" t="str">
        <f t="shared" si="280"/>
        <v>+</v>
      </c>
      <c r="J592" s="37">
        <f>IF($D592&lt;=2021,VstupniParametry_SKRYT!$D$5,"")</f>
        <v>0.02</v>
      </c>
      <c r="K592" s="35" t="str">
        <f t="shared" si="281"/>
        <v>)</v>
      </c>
      <c r="L592" s="38">
        <f>IF($D592&lt;=2021,COUNTIF(Vypocet_SKRYT!T589:AS589,"&gt;=1"),"")</f>
        <v>0</v>
      </c>
      <c r="M592" s="39" t="str">
        <f t="shared" si="282"/>
        <v>x</v>
      </c>
      <c r="N592" s="35" t="str">
        <f t="shared" si="283"/>
        <v>(</v>
      </c>
      <c r="O592" s="35" t="str">
        <f t="shared" si="284"/>
        <v>1</v>
      </c>
      <c r="P592" s="35" t="str">
        <f t="shared" si="285"/>
        <v>+</v>
      </c>
      <c r="Q592" s="37">
        <f>IF($D592&lt;=2024,VstupniParametry_SKRYT!$D$6,"")</f>
        <v>0.06</v>
      </c>
      <c r="R592" s="35" t="str">
        <f t="shared" si="286"/>
        <v>)</v>
      </c>
      <c r="S592" s="38">
        <f>IF($D592&lt;=2024,COUNTIFS(Vypocet_SKRYT!AT589:AV589,"&gt;=1"),"")</f>
        <v>0</v>
      </c>
      <c r="T592" s="39" t="str">
        <f t="shared" si="287"/>
        <v>x</v>
      </c>
      <c r="U592" s="35" t="str">
        <f t="shared" si="288"/>
        <v>(</v>
      </c>
      <c r="V592" s="35" t="str">
        <f t="shared" si="289"/>
        <v>1</v>
      </c>
      <c r="W592" s="35" t="str">
        <f t="shared" si="290"/>
        <v>+</v>
      </c>
      <c r="X592" s="37">
        <f>IF($D592&lt;=2025,VstupniParametry_SKRYT!$D$9,"")</f>
        <v>1.7999999999999999E-2</v>
      </c>
      <c r="Y592" s="35" t="str">
        <f t="shared" si="291"/>
        <v>)</v>
      </c>
      <c r="Z592" s="38">
        <f>IF(AND(D592&lt;2025,2025&lt;=Zisk!$D$10),1,IF(D592=2025,0,""))</f>
        <v>1</v>
      </c>
      <c r="AA592" s="39" t="str">
        <f>IF(AND($D592&lt;=2025,Zisk!$D$10&gt;=2026),"x","")</f>
        <v/>
      </c>
      <c r="AB592" s="35" t="str">
        <f>IF(AND($D592&lt;=2026,Zisk!$D$10&gt;=2026),"(","")</f>
        <v/>
      </c>
      <c r="AC592" s="35" t="str">
        <f>IF(AND($D592&lt;=2026,Zisk!$D$10&gt;=2026),"1","")</f>
        <v/>
      </c>
      <c r="AD592" s="35" t="str">
        <f>IF(AND($D592&lt;=2026,Zisk!$D$10&gt;=2026),"+","")</f>
        <v/>
      </c>
      <c r="AE592" s="37" t="str">
        <f>IF(AND($D592&lt;=2026,Zisk!$D$10&gt;=2026),VstupniParametry_SKRYT!$D$10,"")</f>
        <v/>
      </c>
      <c r="AF592" s="35" t="str">
        <f>IF(AND($D592&lt;=2026,Zisk!$D$10&gt;=2026),")","")</f>
        <v/>
      </c>
      <c r="AG592" s="38" t="str">
        <f>IF(AND(D592&lt;2026,2026&lt;=Zisk!$D$10),1,IF(D592=2026,0,""))</f>
        <v/>
      </c>
      <c r="AH592" s="39" t="str">
        <f>IF(AND($D592&lt;=2026,Zisk!$D$10&gt;=2027),"x","")</f>
        <v/>
      </c>
      <c r="AI592" s="35" t="str">
        <f>IF(AND($D592&lt;=2027,Zisk!$D$10&gt;=2027),"(","")</f>
        <v/>
      </c>
      <c r="AJ592" s="35" t="str">
        <f>IF(AND($D592&lt;=2027,Zisk!$D$10&gt;=2027),"1","")</f>
        <v/>
      </c>
      <c r="AK592" s="35" t="str">
        <f>IF(AND($D592&lt;=2027,Zisk!$D$10&gt;=2027),"+","")</f>
        <v/>
      </c>
      <c r="AL592" s="37" t="str">
        <f>IF(AND($D592&lt;=2027,Zisk!$D$10&gt;=2027),VstupniParametry_SKRYT!$D$11,"")</f>
        <v/>
      </c>
      <c r="AM592" s="35" t="str">
        <f>IF(AND($D592&lt;=2027,Zisk!$D$10&gt;=2027),")","")</f>
        <v/>
      </c>
      <c r="AN592" s="38" t="str">
        <f>IF(AND(D592&lt;2027,2027&lt;=Zisk!$D$10),1,IF(D592=2027,0,""))</f>
        <v/>
      </c>
      <c r="AO592" s="39" t="str">
        <f>IF(AND($D592&lt;=2027,Zisk!$D$10&gt;=2028),"x","")</f>
        <v/>
      </c>
      <c r="AP592" s="35" t="str">
        <f>IF(AND($D592&lt;=2028,Zisk!$D$10&gt;=2028),"(","")</f>
        <v/>
      </c>
      <c r="AQ592" s="35" t="str">
        <f>IF(AND($D592&lt;=2028,Zisk!$D$10&gt;=2028),"1","")</f>
        <v/>
      </c>
      <c r="AR592" s="35" t="str">
        <f>IF(AND($D592&lt;=2028,Zisk!$D$10&gt;=2028),"+","")</f>
        <v/>
      </c>
      <c r="AS592" s="37" t="str">
        <f>IF(AND($D592&lt;=2028,Zisk!$D$10&gt;=2028),VstupniParametry_SKRYT!$D$12,"")</f>
        <v/>
      </c>
      <c r="AT592" s="35" t="str">
        <f>IF(AND($D592&lt;=2028,Zisk!$D$10&gt;=2028),")","")</f>
        <v/>
      </c>
      <c r="AU592" s="38" t="str">
        <f>IF(AND(D592&lt;2028,2028&lt;=Zisk!$D$10),1,IF(D592=2028,0,""))</f>
        <v/>
      </c>
      <c r="AV592" s="39" t="str">
        <f>IF(AND($D592&lt;=2028,Zisk!$D$10&gt;=2029),"x","")</f>
        <v/>
      </c>
      <c r="AW592" s="35" t="str">
        <f>IF(AND($D592&lt;=2029,Zisk!$D$10&gt;=2029),"(","")</f>
        <v/>
      </c>
      <c r="AX592" s="35" t="str">
        <f>IF(AND($D592&lt;=2029,Zisk!$D$10&gt;=2029),"1","")</f>
        <v/>
      </c>
      <c r="AY592" s="35" t="str">
        <f>IF(AND($D592&lt;=2029,Zisk!$D$10&gt;=2029),"+","")</f>
        <v/>
      </c>
      <c r="AZ592" s="37" t="str">
        <f>IF(AND($D592&lt;=2029,Zisk!$D$10&gt;=2029),VstupniParametry_SKRYT!$D$13,"")</f>
        <v/>
      </c>
      <c r="BA592" s="35" t="str">
        <f>IF(AND($D592&lt;=2029,Zisk!$D$10&gt;=2029),")","")</f>
        <v/>
      </c>
      <c r="BB592" s="38" t="str">
        <f>IF(AND(D592&lt;2029,2029&lt;=Zisk!$D$10),1,IF(D592=2029,0,""))</f>
        <v/>
      </c>
      <c r="BC592" s="39" t="str">
        <f>IF(AND($D592&lt;=2029,Zisk!$D$10&gt;=2030),"x","")</f>
        <v/>
      </c>
      <c r="BD592" s="35" t="str">
        <f>IF(AND($D592&lt;=2030,Zisk!$D$10&gt;=2030),"(","")</f>
        <v/>
      </c>
      <c r="BE592" s="35" t="str">
        <f>IF(AND($D592&lt;=2030,Zisk!$D$10&gt;=2030),"1","")</f>
        <v/>
      </c>
      <c r="BF592" s="35" t="str">
        <f>IF(AND($D592&lt;=2030,Zisk!$D$10&gt;=2030),"+","")</f>
        <v/>
      </c>
      <c r="BG592" s="37" t="str">
        <f>IF(AND($D592&lt;=2030,Zisk!$D$10&gt;=2030),VstupniParametry_SKRYT!$D$14,"")</f>
        <v/>
      </c>
      <c r="BH592" s="35" t="str">
        <f>IF(AND($D592&lt;=2030,Zisk!$D$10&gt;=2030),")","")</f>
        <v/>
      </c>
      <c r="BI592" s="38" t="str">
        <f>IF(AND(D592&lt;2030,2030&lt;=Zisk!$D$10),1,IF(D592=2030,0,""))</f>
        <v/>
      </c>
      <c r="BJ592" s="40" t="s">
        <v>32</v>
      </c>
      <c r="BK592" s="37">
        <f t="shared" si="304"/>
        <v>1</v>
      </c>
      <c r="BL592" s="35" t="str">
        <f t="shared" si="305"/>
        <v>x</v>
      </c>
      <c r="BM592" s="41">
        <f t="shared" si="306"/>
        <v>1</v>
      </c>
      <c r="BN592" s="37" t="str">
        <f t="shared" si="307"/>
        <v>x</v>
      </c>
      <c r="BO592" s="41">
        <f t="shared" si="292"/>
        <v>1.018</v>
      </c>
      <c r="BP592" s="41" t="str">
        <f t="shared" si="293"/>
        <v/>
      </c>
      <c r="BQ592" s="41" t="str">
        <f t="shared" si="294"/>
        <v/>
      </c>
      <c r="BR592" s="41" t="str">
        <f t="shared" si="295"/>
        <v/>
      </c>
      <c r="BS592" s="41" t="str">
        <f t="shared" si="296"/>
        <v/>
      </c>
      <c r="BT592" s="41" t="str">
        <f t="shared" si="297"/>
        <v/>
      </c>
      <c r="BU592" s="41" t="str">
        <f t="shared" si="298"/>
        <v/>
      </c>
      <c r="BV592" s="41" t="str">
        <f t="shared" si="299"/>
        <v/>
      </c>
      <c r="BW592" s="41" t="str">
        <f t="shared" si="300"/>
        <v/>
      </c>
      <c r="BX592" s="41" t="str">
        <f t="shared" si="301"/>
        <v/>
      </c>
      <c r="BY592" s="41" t="str">
        <f t="shared" si="302"/>
        <v/>
      </c>
      <c r="BZ592" s="40" t="s">
        <v>32</v>
      </c>
      <c r="CA592" s="41">
        <f t="shared" si="303"/>
        <v>1.018</v>
      </c>
      <c r="CB592" s="35"/>
      <c r="CC592" s="36">
        <f>IF(D592&gt;Zisk!$D$10,"",E592*CA592)</f>
        <v>0</v>
      </c>
    </row>
    <row r="593" spans="2:81" x14ac:dyDescent="0.2">
      <c r="B593" s="28" t="str">
        <f>Zisk!B604</f>
        <v/>
      </c>
      <c r="C593" s="28">
        <f>Zisk!C604</f>
        <v>0</v>
      </c>
      <c r="D593" s="28">
        <f>Zisk!E604</f>
        <v>0</v>
      </c>
      <c r="E593" s="29">
        <f>Zisk!D604</f>
        <v>0</v>
      </c>
      <c r="F593" s="29"/>
      <c r="G593" s="28" t="str">
        <f t="shared" si="278"/>
        <v>(</v>
      </c>
      <c r="H593" s="28" t="str">
        <f t="shared" si="279"/>
        <v>1</v>
      </c>
      <c r="I593" s="28" t="str">
        <f t="shared" si="280"/>
        <v>+</v>
      </c>
      <c r="J593" s="30">
        <f>IF($D593&lt;=2021,VstupniParametry_SKRYT!$D$5,"")</f>
        <v>0.02</v>
      </c>
      <c r="K593" s="28" t="str">
        <f t="shared" si="281"/>
        <v>)</v>
      </c>
      <c r="L593" s="31">
        <f>IF($D593&lt;=2021,COUNTIF(Vypocet_SKRYT!T590:AS590,"&gt;=1"),"")</f>
        <v>0</v>
      </c>
      <c r="M593" s="32" t="str">
        <f t="shared" si="282"/>
        <v>x</v>
      </c>
      <c r="N593" s="28" t="str">
        <f t="shared" si="283"/>
        <v>(</v>
      </c>
      <c r="O593" s="28" t="str">
        <f t="shared" si="284"/>
        <v>1</v>
      </c>
      <c r="P593" s="28" t="str">
        <f t="shared" si="285"/>
        <v>+</v>
      </c>
      <c r="Q593" s="30">
        <f>IF($D593&lt;=2024,VstupniParametry_SKRYT!$D$6,"")</f>
        <v>0.06</v>
      </c>
      <c r="R593" s="28" t="str">
        <f t="shared" si="286"/>
        <v>)</v>
      </c>
      <c r="S593" s="31">
        <f>IF($D593&lt;=2024,COUNTIFS(Vypocet_SKRYT!AT590:AV590,"&gt;=1"),"")</f>
        <v>0</v>
      </c>
      <c r="T593" s="32" t="str">
        <f t="shared" si="287"/>
        <v>x</v>
      </c>
      <c r="U593" s="28" t="str">
        <f t="shared" si="288"/>
        <v>(</v>
      </c>
      <c r="V593" s="28" t="str">
        <f t="shared" si="289"/>
        <v>1</v>
      </c>
      <c r="W593" s="28" t="str">
        <f t="shared" si="290"/>
        <v>+</v>
      </c>
      <c r="X593" s="30">
        <f>IF($D593&lt;=2025,VstupniParametry_SKRYT!$D$9,"")</f>
        <v>1.7999999999999999E-2</v>
      </c>
      <c r="Y593" s="28" t="str">
        <f t="shared" si="291"/>
        <v>)</v>
      </c>
      <c r="Z593" s="31">
        <f>IF(AND(D593&lt;2025,2025&lt;=Zisk!$D$10),1,IF(D593=2025,0,""))</f>
        <v>1</v>
      </c>
      <c r="AA593" s="32" t="str">
        <f>IF(AND($D593&lt;=2025,Zisk!$D$10&gt;=2026),"x","")</f>
        <v/>
      </c>
      <c r="AB593" s="28" t="str">
        <f>IF(AND($D593&lt;=2026,Zisk!$D$10&gt;=2026),"(","")</f>
        <v/>
      </c>
      <c r="AC593" s="28" t="str">
        <f>IF(AND($D593&lt;=2026,Zisk!$D$10&gt;=2026),"1","")</f>
        <v/>
      </c>
      <c r="AD593" s="28" t="str">
        <f>IF(AND($D593&lt;=2026,Zisk!$D$10&gt;=2026),"+","")</f>
        <v/>
      </c>
      <c r="AE593" s="30" t="str">
        <f>IF(AND($D593&lt;=2026,Zisk!$D$10&gt;=2026),VstupniParametry_SKRYT!$D$10,"")</f>
        <v/>
      </c>
      <c r="AF593" s="28" t="str">
        <f>IF(AND($D593&lt;=2026,Zisk!$D$10&gt;=2026),")","")</f>
        <v/>
      </c>
      <c r="AG593" s="31" t="str">
        <f>IF(AND(D593&lt;2026,2026&lt;=Zisk!$D$10),1,IF(D593=2026,0,""))</f>
        <v/>
      </c>
      <c r="AH593" s="32" t="str">
        <f>IF(AND($D593&lt;=2026,Zisk!$D$10&gt;=2027),"x","")</f>
        <v/>
      </c>
      <c r="AI593" s="28" t="str">
        <f>IF(AND($D593&lt;=2027,Zisk!$D$10&gt;=2027),"(","")</f>
        <v/>
      </c>
      <c r="AJ593" s="28" t="str">
        <f>IF(AND($D593&lt;=2027,Zisk!$D$10&gt;=2027),"1","")</f>
        <v/>
      </c>
      <c r="AK593" s="28" t="str">
        <f>IF(AND($D593&lt;=2027,Zisk!$D$10&gt;=2027),"+","")</f>
        <v/>
      </c>
      <c r="AL593" s="30" t="str">
        <f>IF(AND($D593&lt;=2027,Zisk!$D$10&gt;=2027),VstupniParametry_SKRYT!$D$11,"")</f>
        <v/>
      </c>
      <c r="AM593" s="28" t="str">
        <f>IF(AND($D593&lt;=2027,Zisk!$D$10&gt;=2027),")","")</f>
        <v/>
      </c>
      <c r="AN593" s="31" t="str">
        <f>IF(AND(D593&lt;2027,2027&lt;=Zisk!$D$10),1,IF(D593=2027,0,""))</f>
        <v/>
      </c>
      <c r="AO593" s="32" t="str">
        <f>IF(AND($D593&lt;=2027,Zisk!$D$10&gt;=2028),"x","")</f>
        <v/>
      </c>
      <c r="AP593" s="28" t="str">
        <f>IF(AND($D593&lt;=2028,Zisk!$D$10&gt;=2028),"(","")</f>
        <v/>
      </c>
      <c r="AQ593" s="28" t="str">
        <f>IF(AND($D593&lt;=2028,Zisk!$D$10&gt;=2028),"1","")</f>
        <v/>
      </c>
      <c r="AR593" s="28" t="str">
        <f>IF(AND($D593&lt;=2028,Zisk!$D$10&gt;=2028),"+","")</f>
        <v/>
      </c>
      <c r="AS593" s="30" t="str">
        <f>IF(AND($D593&lt;=2028,Zisk!$D$10&gt;=2028),VstupniParametry_SKRYT!$D$12,"")</f>
        <v/>
      </c>
      <c r="AT593" s="28" t="str">
        <f>IF(AND($D593&lt;=2028,Zisk!$D$10&gt;=2028),")","")</f>
        <v/>
      </c>
      <c r="AU593" s="31" t="str">
        <f>IF(AND(D593&lt;2028,2028&lt;=Zisk!$D$10),1,IF(D593=2028,0,""))</f>
        <v/>
      </c>
      <c r="AV593" s="32" t="str">
        <f>IF(AND($D593&lt;=2028,Zisk!$D$10&gt;=2029),"x","")</f>
        <v/>
      </c>
      <c r="AW593" s="28" t="str">
        <f>IF(AND($D593&lt;=2029,Zisk!$D$10&gt;=2029),"(","")</f>
        <v/>
      </c>
      <c r="AX593" s="28" t="str">
        <f>IF(AND($D593&lt;=2029,Zisk!$D$10&gt;=2029),"1","")</f>
        <v/>
      </c>
      <c r="AY593" s="28" t="str">
        <f>IF(AND($D593&lt;=2029,Zisk!$D$10&gt;=2029),"+","")</f>
        <v/>
      </c>
      <c r="AZ593" s="30" t="str">
        <f>IF(AND($D593&lt;=2029,Zisk!$D$10&gt;=2029),VstupniParametry_SKRYT!$D$13,"")</f>
        <v/>
      </c>
      <c r="BA593" s="28" t="str">
        <f>IF(AND($D593&lt;=2029,Zisk!$D$10&gt;=2029),")","")</f>
        <v/>
      </c>
      <c r="BB593" s="31" t="str">
        <f>IF(AND(D593&lt;2029,2029&lt;=Zisk!$D$10),1,IF(D593=2029,0,""))</f>
        <v/>
      </c>
      <c r="BC593" s="32" t="str">
        <f>IF(AND($D593&lt;=2029,Zisk!$D$10&gt;=2030),"x","")</f>
        <v/>
      </c>
      <c r="BD593" s="28" t="str">
        <f>IF(AND($D593&lt;=2030,Zisk!$D$10&gt;=2030),"(","")</f>
        <v/>
      </c>
      <c r="BE593" s="28" t="str">
        <f>IF(AND($D593&lt;=2030,Zisk!$D$10&gt;=2030),"1","")</f>
        <v/>
      </c>
      <c r="BF593" s="28" t="str">
        <f>IF(AND($D593&lt;=2030,Zisk!$D$10&gt;=2030),"+","")</f>
        <v/>
      </c>
      <c r="BG593" s="30" t="str">
        <f>IF(AND($D593&lt;=2030,Zisk!$D$10&gt;=2030),VstupniParametry_SKRYT!$D$14,"")</f>
        <v/>
      </c>
      <c r="BH593" s="28" t="str">
        <f>IF(AND($D593&lt;=2030,Zisk!$D$10&gt;=2030),")","")</f>
        <v/>
      </c>
      <c r="BI593" s="31" t="str">
        <f>IF(AND(D593&lt;2030,2030&lt;=Zisk!$D$10),1,IF(D593=2030,0,""))</f>
        <v/>
      </c>
      <c r="BJ593" s="33" t="s">
        <v>32</v>
      </c>
      <c r="BK593" s="30">
        <f t="shared" si="304"/>
        <v>1</v>
      </c>
      <c r="BL593" s="28" t="str">
        <f t="shared" si="305"/>
        <v>x</v>
      </c>
      <c r="BM593" s="34">
        <f t="shared" si="306"/>
        <v>1</v>
      </c>
      <c r="BN593" s="30" t="str">
        <f t="shared" si="307"/>
        <v>x</v>
      </c>
      <c r="BO593" s="34">
        <f t="shared" si="292"/>
        <v>1.018</v>
      </c>
      <c r="BP593" s="34" t="str">
        <f t="shared" si="293"/>
        <v/>
      </c>
      <c r="BQ593" s="34" t="str">
        <f t="shared" si="294"/>
        <v/>
      </c>
      <c r="BR593" s="34" t="str">
        <f t="shared" si="295"/>
        <v/>
      </c>
      <c r="BS593" s="34" t="str">
        <f t="shared" si="296"/>
        <v/>
      </c>
      <c r="BT593" s="34" t="str">
        <f t="shared" si="297"/>
        <v/>
      </c>
      <c r="BU593" s="34" t="str">
        <f t="shared" si="298"/>
        <v/>
      </c>
      <c r="BV593" s="34" t="str">
        <f t="shared" si="299"/>
        <v/>
      </c>
      <c r="BW593" s="34" t="str">
        <f t="shared" si="300"/>
        <v/>
      </c>
      <c r="BX593" s="34" t="str">
        <f t="shared" si="301"/>
        <v/>
      </c>
      <c r="BY593" s="34" t="str">
        <f t="shared" si="302"/>
        <v/>
      </c>
      <c r="BZ593" s="33" t="s">
        <v>32</v>
      </c>
      <c r="CA593" s="34">
        <f t="shared" si="303"/>
        <v>1.018</v>
      </c>
      <c r="CB593" s="28"/>
      <c r="CC593" s="29">
        <f>IF(D593&gt;Zisk!$D$10,"",E593*CA593)</f>
        <v>0</v>
      </c>
    </row>
    <row r="594" spans="2:81" x14ac:dyDescent="0.2">
      <c r="B594" s="35" t="str">
        <f>Zisk!B605</f>
        <v/>
      </c>
      <c r="C594" s="35">
        <f>Zisk!C605</f>
        <v>0</v>
      </c>
      <c r="D594" s="35">
        <f>Zisk!E605</f>
        <v>0</v>
      </c>
      <c r="E594" s="36">
        <f>Zisk!D605</f>
        <v>0</v>
      </c>
      <c r="F594" s="36"/>
      <c r="G594" s="35" t="str">
        <f t="shared" si="278"/>
        <v>(</v>
      </c>
      <c r="H594" s="35" t="str">
        <f t="shared" si="279"/>
        <v>1</v>
      </c>
      <c r="I594" s="35" t="str">
        <f t="shared" si="280"/>
        <v>+</v>
      </c>
      <c r="J594" s="37">
        <f>IF($D594&lt;=2021,VstupniParametry_SKRYT!$D$5,"")</f>
        <v>0.02</v>
      </c>
      <c r="K594" s="35" t="str">
        <f t="shared" si="281"/>
        <v>)</v>
      </c>
      <c r="L594" s="38">
        <f>IF($D594&lt;=2021,COUNTIF(Vypocet_SKRYT!T591:AS591,"&gt;=1"),"")</f>
        <v>0</v>
      </c>
      <c r="M594" s="39" t="str">
        <f t="shared" si="282"/>
        <v>x</v>
      </c>
      <c r="N594" s="35" t="str">
        <f t="shared" si="283"/>
        <v>(</v>
      </c>
      <c r="O594" s="35" t="str">
        <f t="shared" si="284"/>
        <v>1</v>
      </c>
      <c r="P594" s="35" t="str">
        <f t="shared" si="285"/>
        <v>+</v>
      </c>
      <c r="Q594" s="37">
        <f>IF($D594&lt;=2024,VstupniParametry_SKRYT!$D$6,"")</f>
        <v>0.06</v>
      </c>
      <c r="R594" s="35" t="str">
        <f t="shared" si="286"/>
        <v>)</v>
      </c>
      <c r="S594" s="38">
        <f>IF($D594&lt;=2024,COUNTIFS(Vypocet_SKRYT!AT591:AV591,"&gt;=1"),"")</f>
        <v>0</v>
      </c>
      <c r="T594" s="39" t="str">
        <f t="shared" si="287"/>
        <v>x</v>
      </c>
      <c r="U594" s="35" t="str">
        <f t="shared" si="288"/>
        <v>(</v>
      </c>
      <c r="V594" s="35" t="str">
        <f t="shared" si="289"/>
        <v>1</v>
      </c>
      <c r="W594" s="35" t="str">
        <f t="shared" si="290"/>
        <v>+</v>
      </c>
      <c r="X594" s="37">
        <f>IF($D594&lt;=2025,VstupniParametry_SKRYT!$D$9,"")</f>
        <v>1.7999999999999999E-2</v>
      </c>
      <c r="Y594" s="35" t="str">
        <f t="shared" si="291"/>
        <v>)</v>
      </c>
      <c r="Z594" s="38">
        <f>IF(AND(D594&lt;2025,2025&lt;=Zisk!$D$10),1,IF(D594=2025,0,""))</f>
        <v>1</v>
      </c>
      <c r="AA594" s="39" t="str">
        <f>IF(AND($D594&lt;=2025,Zisk!$D$10&gt;=2026),"x","")</f>
        <v/>
      </c>
      <c r="AB594" s="35" t="str">
        <f>IF(AND($D594&lt;=2026,Zisk!$D$10&gt;=2026),"(","")</f>
        <v/>
      </c>
      <c r="AC594" s="35" t="str">
        <f>IF(AND($D594&lt;=2026,Zisk!$D$10&gt;=2026),"1","")</f>
        <v/>
      </c>
      <c r="AD594" s="35" t="str">
        <f>IF(AND($D594&lt;=2026,Zisk!$D$10&gt;=2026),"+","")</f>
        <v/>
      </c>
      <c r="AE594" s="37" t="str">
        <f>IF(AND($D594&lt;=2026,Zisk!$D$10&gt;=2026),VstupniParametry_SKRYT!$D$10,"")</f>
        <v/>
      </c>
      <c r="AF594" s="35" t="str">
        <f>IF(AND($D594&lt;=2026,Zisk!$D$10&gt;=2026),")","")</f>
        <v/>
      </c>
      <c r="AG594" s="38" t="str">
        <f>IF(AND(D594&lt;2026,2026&lt;=Zisk!$D$10),1,IF(D594=2026,0,""))</f>
        <v/>
      </c>
      <c r="AH594" s="39" t="str">
        <f>IF(AND($D594&lt;=2026,Zisk!$D$10&gt;=2027),"x","")</f>
        <v/>
      </c>
      <c r="AI594" s="35" t="str">
        <f>IF(AND($D594&lt;=2027,Zisk!$D$10&gt;=2027),"(","")</f>
        <v/>
      </c>
      <c r="AJ594" s="35" t="str">
        <f>IF(AND($D594&lt;=2027,Zisk!$D$10&gt;=2027),"1","")</f>
        <v/>
      </c>
      <c r="AK594" s="35" t="str">
        <f>IF(AND($D594&lt;=2027,Zisk!$D$10&gt;=2027),"+","")</f>
        <v/>
      </c>
      <c r="AL594" s="37" t="str">
        <f>IF(AND($D594&lt;=2027,Zisk!$D$10&gt;=2027),VstupniParametry_SKRYT!$D$11,"")</f>
        <v/>
      </c>
      <c r="AM594" s="35" t="str">
        <f>IF(AND($D594&lt;=2027,Zisk!$D$10&gt;=2027),")","")</f>
        <v/>
      </c>
      <c r="AN594" s="38" t="str">
        <f>IF(AND(D594&lt;2027,2027&lt;=Zisk!$D$10),1,IF(D594=2027,0,""))</f>
        <v/>
      </c>
      <c r="AO594" s="39" t="str">
        <f>IF(AND($D594&lt;=2027,Zisk!$D$10&gt;=2028),"x","")</f>
        <v/>
      </c>
      <c r="AP594" s="35" t="str">
        <f>IF(AND($D594&lt;=2028,Zisk!$D$10&gt;=2028),"(","")</f>
        <v/>
      </c>
      <c r="AQ594" s="35" t="str">
        <f>IF(AND($D594&lt;=2028,Zisk!$D$10&gt;=2028),"1","")</f>
        <v/>
      </c>
      <c r="AR594" s="35" t="str">
        <f>IF(AND($D594&lt;=2028,Zisk!$D$10&gt;=2028),"+","")</f>
        <v/>
      </c>
      <c r="AS594" s="37" t="str">
        <f>IF(AND($D594&lt;=2028,Zisk!$D$10&gt;=2028),VstupniParametry_SKRYT!$D$12,"")</f>
        <v/>
      </c>
      <c r="AT594" s="35" t="str">
        <f>IF(AND($D594&lt;=2028,Zisk!$D$10&gt;=2028),")","")</f>
        <v/>
      </c>
      <c r="AU594" s="38" t="str">
        <f>IF(AND(D594&lt;2028,2028&lt;=Zisk!$D$10),1,IF(D594=2028,0,""))</f>
        <v/>
      </c>
      <c r="AV594" s="39" t="str">
        <f>IF(AND($D594&lt;=2028,Zisk!$D$10&gt;=2029),"x","")</f>
        <v/>
      </c>
      <c r="AW594" s="35" t="str">
        <f>IF(AND($D594&lt;=2029,Zisk!$D$10&gt;=2029),"(","")</f>
        <v/>
      </c>
      <c r="AX594" s="35" t="str">
        <f>IF(AND($D594&lt;=2029,Zisk!$D$10&gt;=2029),"1","")</f>
        <v/>
      </c>
      <c r="AY594" s="35" t="str">
        <f>IF(AND($D594&lt;=2029,Zisk!$D$10&gt;=2029),"+","")</f>
        <v/>
      </c>
      <c r="AZ594" s="37" t="str">
        <f>IF(AND($D594&lt;=2029,Zisk!$D$10&gt;=2029),VstupniParametry_SKRYT!$D$13,"")</f>
        <v/>
      </c>
      <c r="BA594" s="35" t="str">
        <f>IF(AND($D594&lt;=2029,Zisk!$D$10&gt;=2029),")","")</f>
        <v/>
      </c>
      <c r="BB594" s="38" t="str">
        <f>IF(AND(D594&lt;2029,2029&lt;=Zisk!$D$10),1,IF(D594=2029,0,""))</f>
        <v/>
      </c>
      <c r="BC594" s="39" t="str">
        <f>IF(AND($D594&lt;=2029,Zisk!$D$10&gt;=2030),"x","")</f>
        <v/>
      </c>
      <c r="BD594" s="35" t="str">
        <f>IF(AND($D594&lt;=2030,Zisk!$D$10&gt;=2030),"(","")</f>
        <v/>
      </c>
      <c r="BE594" s="35" t="str">
        <f>IF(AND($D594&lt;=2030,Zisk!$D$10&gt;=2030),"1","")</f>
        <v/>
      </c>
      <c r="BF594" s="35" t="str">
        <f>IF(AND($D594&lt;=2030,Zisk!$D$10&gt;=2030),"+","")</f>
        <v/>
      </c>
      <c r="BG594" s="37" t="str">
        <f>IF(AND($D594&lt;=2030,Zisk!$D$10&gt;=2030),VstupniParametry_SKRYT!$D$14,"")</f>
        <v/>
      </c>
      <c r="BH594" s="35" t="str">
        <f>IF(AND($D594&lt;=2030,Zisk!$D$10&gt;=2030),")","")</f>
        <v/>
      </c>
      <c r="BI594" s="38" t="str">
        <f>IF(AND(D594&lt;2030,2030&lt;=Zisk!$D$10),1,IF(D594=2030,0,""))</f>
        <v/>
      </c>
      <c r="BJ594" s="40" t="s">
        <v>32</v>
      </c>
      <c r="BK594" s="37">
        <f t="shared" si="304"/>
        <v>1</v>
      </c>
      <c r="BL594" s="35" t="str">
        <f t="shared" si="305"/>
        <v>x</v>
      </c>
      <c r="BM594" s="41">
        <f t="shared" si="306"/>
        <v>1</v>
      </c>
      <c r="BN594" s="37" t="str">
        <f t="shared" si="307"/>
        <v>x</v>
      </c>
      <c r="BO594" s="41">
        <f t="shared" si="292"/>
        <v>1.018</v>
      </c>
      <c r="BP594" s="41" t="str">
        <f t="shared" si="293"/>
        <v/>
      </c>
      <c r="BQ594" s="41" t="str">
        <f t="shared" si="294"/>
        <v/>
      </c>
      <c r="BR594" s="41" t="str">
        <f t="shared" si="295"/>
        <v/>
      </c>
      <c r="BS594" s="41" t="str">
        <f t="shared" si="296"/>
        <v/>
      </c>
      <c r="BT594" s="41" t="str">
        <f t="shared" si="297"/>
        <v/>
      </c>
      <c r="BU594" s="41" t="str">
        <f t="shared" si="298"/>
        <v/>
      </c>
      <c r="BV594" s="41" t="str">
        <f t="shared" si="299"/>
        <v/>
      </c>
      <c r="BW594" s="41" t="str">
        <f t="shared" si="300"/>
        <v/>
      </c>
      <c r="BX594" s="41" t="str">
        <f t="shared" si="301"/>
        <v/>
      </c>
      <c r="BY594" s="41" t="str">
        <f t="shared" si="302"/>
        <v/>
      </c>
      <c r="BZ594" s="40" t="s">
        <v>32</v>
      </c>
      <c r="CA594" s="41">
        <f t="shared" si="303"/>
        <v>1.018</v>
      </c>
      <c r="CB594" s="35"/>
      <c r="CC594" s="36">
        <f>IF(D594&gt;Zisk!$D$10,"",E594*CA594)</f>
        <v>0</v>
      </c>
    </row>
    <row r="595" spans="2:81" x14ac:dyDescent="0.2">
      <c r="B595" s="28" t="str">
        <f>Zisk!B606</f>
        <v/>
      </c>
      <c r="C595" s="28">
        <f>Zisk!C606</f>
        <v>0</v>
      </c>
      <c r="D595" s="28">
        <f>Zisk!E606</f>
        <v>0</v>
      </c>
      <c r="E595" s="29">
        <f>Zisk!D606</f>
        <v>0</v>
      </c>
      <c r="F595" s="29"/>
      <c r="G595" s="28" t="str">
        <f t="shared" si="278"/>
        <v>(</v>
      </c>
      <c r="H595" s="28" t="str">
        <f t="shared" si="279"/>
        <v>1</v>
      </c>
      <c r="I595" s="28" t="str">
        <f t="shared" si="280"/>
        <v>+</v>
      </c>
      <c r="J595" s="30">
        <f>IF($D595&lt;=2021,VstupniParametry_SKRYT!$D$5,"")</f>
        <v>0.02</v>
      </c>
      <c r="K595" s="28" t="str">
        <f t="shared" si="281"/>
        <v>)</v>
      </c>
      <c r="L595" s="31">
        <f>IF($D595&lt;=2021,COUNTIF(Vypocet_SKRYT!T592:AS592,"&gt;=1"),"")</f>
        <v>0</v>
      </c>
      <c r="M595" s="32" t="str">
        <f t="shared" si="282"/>
        <v>x</v>
      </c>
      <c r="N595" s="28" t="str">
        <f t="shared" si="283"/>
        <v>(</v>
      </c>
      <c r="O595" s="28" t="str">
        <f t="shared" si="284"/>
        <v>1</v>
      </c>
      <c r="P595" s="28" t="str">
        <f t="shared" si="285"/>
        <v>+</v>
      </c>
      <c r="Q595" s="30">
        <f>IF($D595&lt;=2024,VstupniParametry_SKRYT!$D$6,"")</f>
        <v>0.06</v>
      </c>
      <c r="R595" s="28" t="str">
        <f t="shared" si="286"/>
        <v>)</v>
      </c>
      <c r="S595" s="31">
        <f>IF($D595&lt;=2024,COUNTIFS(Vypocet_SKRYT!AT592:AV592,"&gt;=1"),"")</f>
        <v>0</v>
      </c>
      <c r="T595" s="32" t="str">
        <f t="shared" si="287"/>
        <v>x</v>
      </c>
      <c r="U595" s="28" t="str">
        <f t="shared" si="288"/>
        <v>(</v>
      </c>
      <c r="V595" s="28" t="str">
        <f t="shared" si="289"/>
        <v>1</v>
      </c>
      <c r="W595" s="28" t="str">
        <f t="shared" si="290"/>
        <v>+</v>
      </c>
      <c r="X595" s="30">
        <f>IF($D595&lt;=2025,VstupniParametry_SKRYT!$D$9,"")</f>
        <v>1.7999999999999999E-2</v>
      </c>
      <c r="Y595" s="28" t="str">
        <f t="shared" si="291"/>
        <v>)</v>
      </c>
      <c r="Z595" s="31">
        <f>IF(AND(D595&lt;2025,2025&lt;=Zisk!$D$10),1,IF(D595=2025,0,""))</f>
        <v>1</v>
      </c>
      <c r="AA595" s="32" t="str">
        <f>IF(AND($D595&lt;=2025,Zisk!$D$10&gt;=2026),"x","")</f>
        <v/>
      </c>
      <c r="AB595" s="28" t="str">
        <f>IF(AND($D595&lt;=2026,Zisk!$D$10&gt;=2026),"(","")</f>
        <v/>
      </c>
      <c r="AC595" s="28" t="str">
        <f>IF(AND($D595&lt;=2026,Zisk!$D$10&gt;=2026),"1","")</f>
        <v/>
      </c>
      <c r="AD595" s="28" t="str">
        <f>IF(AND($D595&lt;=2026,Zisk!$D$10&gt;=2026),"+","")</f>
        <v/>
      </c>
      <c r="AE595" s="30" t="str">
        <f>IF(AND($D595&lt;=2026,Zisk!$D$10&gt;=2026),VstupniParametry_SKRYT!$D$10,"")</f>
        <v/>
      </c>
      <c r="AF595" s="28" t="str">
        <f>IF(AND($D595&lt;=2026,Zisk!$D$10&gt;=2026),")","")</f>
        <v/>
      </c>
      <c r="AG595" s="31" t="str">
        <f>IF(AND(D595&lt;2026,2026&lt;=Zisk!$D$10),1,IF(D595=2026,0,""))</f>
        <v/>
      </c>
      <c r="AH595" s="32" t="str">
        <f>IF(AND($D595&lt;=2026,Zisk!$D$10&gt;=2027),"x","")</f>
        <v/>
      </c>
      <c r="AI595" s="28" t="str">
        <f>IF(AND($D595&lt;=2027,Zisk!$D$10&gt;=2027),"(","")</f>
        <v/>
      </c>
      <c r="AJ595" s="28" t="str">
        <f>IF(AND($D595&lt;=2027,Zisk!$D$10&gt;=2027),"1","")</f>
        <v/>
      </c>
      <c r="AK595" s="28" t="str">
        <f>IF(AND($D595&lt;=2027,Zisk!$D$10&gt;=2027),"+","")</f>
        <v/>
      </c>
      <c r="AL595" s="30" t="str">
        <f>IF(AND($D595&lt;=2027,Zisk!$D$10&gt;=2027),VstupniParametry_SKRYT!$D$11,"")</f>
        <v/>
      </c>
      <c r="AM595" s="28" t="str">
        <f>IF(AND($D595&lt;=2027,Zisk!$D$10&gt;=2027),")","")</f>
        <v/>
      </c>
      <c r="AN595" s="31" t="str">
        <f>IF(AND(D595&lt;2027,2027&lt;=Zisk!$D$10),1,IF(D595=2027,0,""))</f>
        <v/>
      </c>
      <c r="AO595" s="32" t="str">
        <f>IF(AND($D595&lt;=2027,Zisk!$D$10&gt;=2028),"x","")</f>
        <v/>
      </c>
      <c r="AP595" s="28" t="str">
        <f>IF(AND($D595&lt;=2028,Zisk!$D$10&gt;=2028),"(","")</f>
        <v/>
      </c>
      <c r="AQ595" s="28" t="str">
        <f>IF(AND($D595&lt;=2028,Zisk!$D$10&gt;=2028),"1","")</f>
        <v/>
      </c>
      <c r="AR595" s="28" t="str">
        <f>IF(AND($D595&lt;=2028,Zisk!$D$10&gt;=2028),"+","")</f>
        <v/>
      </c>
      <c r="AS595" s="30" t="str">
        <f>IF(AND($D595&lt;=2028,Zisk!$D$10&gt;=2028),VstupniParametry_SKRYT!$D$12,"")</f>
        <v/>
      </c>
      <c r="AT595" s="28" t="str">
        <f>IF(AND($D595&lt;=2028,Zisk!$D$10&gt;=2028),")","")</f>
        <v/>
      </c>
      <c r="AU595" s="31" t="str">
        <f>IF(AND(D595&lt;2028,2028&lt;=Zisk!$D$10),1,IF(D595=2028,0,""))</f>
        <v/>
      </c>
      <c r="AV595" s="32" t="str">
        <f>IF(AND($D595&lt;=2028,Zisk!$D$10&gt;=2029),"x","")</f>
        <v/>
      </c>
      <c r="AW595" s="28" t="str">
        <f>IF(AND($D595&lt;=2029,Zisk!$D$10&gt;=2029),"(","")</f>
        <v/>
      </c>
      <c r="AX595" s="28" t="str">
        <f>IF(AND($D595&lt;=2029,Zisk!$D$10&gt;=2029),"1","")</f>
        <v/>
      </c>
      <c r="AY595" s="28" t="str">
        <f>IF(AND($D595&lt;=2029,Zisk!$D$10&gt;=2029),"+","")</f>
        <v/>
      </c>
      <c r="AZ595" s="30" t="str">
        <f>IF(AND($D595&lt;=2029,Zisk!$D$10&gt;=2029),VstupniParametry_SKRYT!$D$13,"")</f>
        <v/>
      </c>
      <c r="BA595" s="28" t="str">
        <f>IF(AND($D595&lt;=2029,Zisk!$D$10&gt;=2029),")","")</f>
        <v/>
      </c>
      <c r="BB595" s="31" t="str">
        <f>IF(AND(D595&lt;2029,2029&lt;=Zisk!$D$10),1,IF(D595=2029,0,""))</f>
        <v/>
      </c>
      <c r="BC595" s="32" t="str">
        <f>IF(AND($D595&lt;=2029,Zisk!$D$10&gt;=2030),"x","")</f>
        <v/>
      </c>
      <c r="BD595" s="28" t="str">
        <f>IF(AND($D595&lt;=2030,Zisk!$D$10&gt;=2030),"(","")</f>
        <v/>
      </c>
      <c r="BE595" s="28" t="str">
        <f>IF(AND($D595&lt;=2030,Zisk!$D$10&gt;=2030),"1","")</f>
        <v/>
      </c>
      <c r="BF595" s="28" t="str">
        <f>IF(AND($D595&lt;=2030,Zisk!$D$10&gt;=2030),"+","")</f>
        <v/>
      </c>
      <c r="BG595" s="30" t="str">
        <f>IF(AND($D595&lt;=2030,Zisk!$D$10&gt;=2030),VstupniParametry_SKRYT!$D$14,"")</f>
        <v/>
      </c>
      <c r="BH595" s="28" t="str">
        <f>IF(AND($D595&lt;=2030,Zisk!$D$10&gt;=2030),")","")</f>
        <v/>
      </c>
      <c r="BI595" s="31" t="str">
        <f>IF(AND(D595&lt;2030,2030&lt;=Zisk!$D$10),1,IF(D595=2030,0,""))</f>
        <v/>
      </c>
      <c r="BJ595" s="33" t="s">
        <v>32</v>
      </c>
      <c r="BK595" s="30">
        <f t="shared" si="304"/>
        <v>1</v>
      </c>
      <c r="BL595" s="28" t="str">
        <f t="shared" si="305"/>
        <v>x</v>
      </c>
      <c r="BM595" s="34">
        <f t="shared" si="306"/>
        <v>1</v>
      </c>
      <c r="BN595" s="30" t="str">
        <f t="shared" si="307"/>
        <v>x</v>
      </c>
      <c r="BO595" s="34">
        <f t="shared" si="292"/>
        <v>1.018</v>
      </c>
      <c r="BP595" s="34" t="str">
        <f t="shared" si="293"/>
        <v/>
      </c>
      <c r="BQ595" s="34" t="str">
        <f t="shared" si="294"/>
        <v/>
      </c>
      <c r="BR595" s="34" t="str">
        <f t="shared" si="295"/>
        <v/>
      </c>
      <c r="BS595" s="34" t="str">
        <f t="shared" si="296"/>
        <v/>
      </c>
      <c r="BT595" s="34" t="str">
        <f t="shared" si="297"/>
        <v/>
      </c>
      <c r="BU595" s="34" t="str">
        <f t="shared" si="298"/>
        <v/>
      </c>
      <c r="BV595" s="34" t="str">
        <f t="shared" si="299"/>
        <v/>
      </c>
      <c r="BW595" s="34" t="str">
        <f t="shared" si="300"/>
        <v/>
      </c>
      <c r="BX595" s="34" t="str">
        <f t="shared" si="301"/>
        <v/>
      </c>
      <c r="BY595" s="34" t="str">
        <f t="shared" si="302"/>
        <v/>
      </c>
      <c r="BZ595" s="33" t="s">
        <v>32</v>
      </c>
      <c r="CA595" s="34">
        <f t="shared" si="303"/>
        <v>1.018</v>
      </c>
      <c r="CB595" s="28"/>
      <c r="CC595" s="29">
        <f>IF(D595&gt;Zisk!$D$10,"",E595*CA595)</f>
        <v>0</v>
      </c>
    </row>
    <row r="596" spans="2:81" x14ac:dyDescent="0.2">
      <c r="B596" s="35" t="str">
        <f>Zisk!B607</f>
        <v/>
      </c>
      <c r="C596" s="35">
        <f>Zisk!C607</f>
        <v>0</v>
      </c>
      <c r="D596" s="35">
        <f>Zisk!E607</f>
        <v>0</v>
      </c>
      <c r="E596" s="36">
        <f>Zisk!D607</f>
        <v>0</v>
      </c>
      <c r="F596" s="36"/>
      <c r="G596" s="35" t="str">
        <f t="shared" si="278"/>
        <v>(</v>
      </c>
      <c r="H596" s="35" t="str">
        <f t="shared" si="279"/>
        <v>1</v>
      </c>
      <c r="I596" s="35" t="str">
        <f t="shared" si="280"/>
        <v>+</v>
      </c>
      <c r="J596" s="37">
        <f>IF($D596&lt;=2021,VstupniParametry_SKRYT!$D$5,"")</f>
        <v>0.02</v>
      </c>
      <c r="K596" s="35" t="str">
        <f t="shared" si="281"/>
        <v>)</v>
      </c>
      <c r="L596" s="38">
        <f>IF($D596&lt;=2021,COUNTIF(Vypocet_SKRYT!T593:AS593,"&gt;=1"),"")</f>
        <v>0</v>
      </c>
      <c r="M596" s="39" t="str">
        <f t="shared" si="282"/>
        <v>x</v>
      </c>
      <c r="N596" s="35" t="str">
        <f t="shared" si="283"/>
        <v>(</v>
      </c>
      <c r="O596" s="35" t="str">
        <f t="shared" si="284"/>
        <v>1</v>
      </c>
      <c r="P596" s="35" t="str">
        <f t="shared" si="285"/>
        <v>+</v>
      </c>
      <c r="Q596" s="37">
        <f>IF($D596&lt;=2024,VstupniParametry_SKRYT!$D$6,"")</f>
        <v>0.06</v>
      </c>
      <c r="R596" s="35" t="str">
        <f t="shared" si="286"/>
        <v>)</v>
      </c>
      <c r="S596" s="38">
        <f>IF($D596&lt;=2024,COUNTIFS(Vypocet_SKRYT!AT593:AV593,"&gt;=1"),"")</f>
        <v>0</v>
      </c>
      <c r="T596" s="39" t="str">
        <f t="shared" si="287"/>
        <v>x</v>
      </c>
      <c r="U596" s="35" t="str">
        <f t="shared" si="288"/>
        <v>(</v>
      </c>
      <c r="V596" s="35" t="str">
        <f t="shared" si="289"/>
        <v>1</v>
      </c>
      <c r="W596" s="35" t="str">
        <f t="shared" si="290"/>
        <v>+</v>
      </c>
      <c r="X596" s="37">
        <f>IF($D596&lt;=2025,VstupniParametry_SKRYT!$D$9,"")</f>
        <v>1.7999999999999999E-2</v>
      </c>
      <c r="Y596" s="35" t="str">
        <f t="shared" si="291"/>
        <v>)</v>
      </c>
      <c r="Z596" s="38">
        <f>IF(AND(D596&lt;2025,2025&lt;=Zisk!$D$10),1,IF(D596=2025,0,""))</f>
        <v>1</v>
      </c>
      <c r="AA596" s="39" t="str">
        <f>IF(AND($D596&lt;=2025,Zisk!$D$10&gt;=2026),"x","")</f>
        <v/>
      </c>
      <c r="AB596" s="35" t="str">
        <f>IF(AND($D596&lt;=2026,Zisk!$D$10&gt;=2026),"(","")</f>
        <v/>
      </c>
      <c r="AC596" s="35" t="str">
        <f>IF(AND($D596&lt;=2026,Zisk!$D$10&gt;=2026),"1","")</f>
        <v/>
      </c>
      <c r="AD596" s="35" t="str">
        <f>IF(AND($D596&lt;=2026,Zisk!$D$10&gt;=2026),"+","")</f>
        <v/>
      </c>
      <c r="AE596" s="37" t="str">
        <f>IF(AND($D596&lt;=2026,Zisk!$D$10&gt;=2026),VstupniParametry_SKRYT!$D$10,"")</f>
        <v/>
      </c>
      <c r="AF596" s="35" t="str">
        <f>IF(AND($D596&lt;=2026,Zisk!$D$10&gt;=2026),")","")</f>
        <v/>
      </c>
      <c r="AG596" s="38" t="str">
        <f>IF(AND(D596&lt;2026,2026&lt;=Zisk!$D$10),1,IF(D596=2026,0,""))</f>
        <v/>
      </c>
      <c r="AH596" s="39" t="str">
        <f>IF(AND($D596&lt;=2026,Zisk!$D$10&gt;=2027),"x","")</f>
        <v/>
      </c>
      <c r="AI596" s="35" t="str">
        <f>IF(AND($D596&lt;=2027,Zisk!$D$10&gt;=2027),"(","")</f>
        <v/>
      </c>
      <c r="AJ596" s="35" t="str">
        <f>IF(AND($D596&lt;=2027,Zisk!$D$10&gt;=2027),"1","")</f>
        <v/>
      </c>
      <c r="AK596" s="35" t="str">
        <f>IF(AND($D596&lt;=2027,Zisk!$D$10&gt;=2027),"+","")</f>
        <v/>
      </c>
      <c r="AL596" s="37" t="str">
        <f>IF(AND($D596&lt;=2027,Zisk!$D$10&gt;=2027),VstupniParametry_SKRYT!$D$11,"")</f>
        <v/>
      </c>
      <c r="AM596" s="35" t="str">
        <f>IF(AND($D596&lt;=2027,Zisk!$D$10&gt;=2027),")","")</f>
        <v/>
      </c>
      <c r="AN596" s="38" t="str">
        <f>IF(AND(D596&lt;2027,2027&lt;=Zisk!$D$10),1,IF(D596=2027,0,""))</f>
        <v/>
      </c>
      <c r="AO596" s="39" t="str">
        <f>IF(AND($D596&lt;=2027,Zisk!$D$10&gt;=2028),"x","")</f>
        <v/>
      </c>
      <c r="AP596" s="35" t="str">
        <f>IF(AND($D596&lt;=2028,Zisk!$D$10&gt;=2028),"(","")</f>
        <v/>
      </c>
      <c r="AQ596" s="35" t="str">
        <f>IF(AND($D596&lt;=2028,Zisk!$D$10&gt;=2028),"1","")</f>
        <v/>
      </c>
      <c r="AR596" s="35" t="str">
        <f>IF(AND($D596&lt;=2028,Zisk!$D$10&gt;=2028),"+","")</f>
        <v/>
      </c>
      <c r="AS596" s="37" t="str">
        <f>IF(AND($D596&lt;=2028,Zisk!$D$10&gt;=2028),VstupniParametry_SKRYT!$D$12,"")</f>
        <v/>
      </c>
      <c r="AT596" s="35" t="str">
        <f>IF(AND($D596&lt;=2028,Zisk!$D$10&gt;=2028),")","")</f>
        <v/>
      </c>
      <c r="AU596" s="38" t="str">
        <f>IF(AND(D596&lt;2028,2028&lt;=Zisk!$D$10),1,IF(D596=2028,0,""))</f>
        <v/>
      </c>
      <c r="AV596" s="39" t="str">
        <f>IF(AND($D596&lt;=2028,Zisk!$D$10&gt;=2029),"x","")</f>
        <v/>
      </c>
      <c r="AW596" s="35" t="str">
        <f>IF(AND($D596&lt;=2029,Zisk!$D$10&gt;=2029),"(","")</f>
        <v/>
      </c>
      <c r="AX596" s="35" t="str">
        <f>IF(AND($D596&lt;=2029,Zisk!$D$10&gt;=2029),"1","")</f>
        <v/>
      </c>
      <c r="AY596" s="35" t="str">
        <f>IF(AND($D596&lt;=2029,Zisk!$D$10&gt;=2029),"+","")</f>
        <v/>
      </c>
      <c r="AZ596" s="37" t="str">
        <f>IF(AND($D596&lt;=2029,Zisk!$D$10&gt;=2029),VstupniParametry_SKRYT!$D$13,"")</f>
        <v/>
      </c>
      <c r="BA596" s="35" t="str">
        <f>IF(AND($D596&lt;=2029,Zisk!$D$10&gt;=2029),")","")</f>
        <v/>
      </c>
      <c r="BB596" s="38" t="str">
        <f>IF(AND(D596&lt;2029,2029&lt;=Zisk!$D$10),1,IF(D596=2029,0,""))</f>
        <v/>
      </c>
      <c r="BC596" s="39" t="str">
        <f>IF(AND($D596&lt;=2029,Zisk!$D$10&gt;=2030),"x","")</f>
        <v/>
      </c>
      <c r="BD596" s="35" t="str">
        <f>IF(AND($D596&lt;=2030,Zisk!$D$10&gt;=2030),"(","")</f>
        <v/>
      </c>
      <c r="BE596" s="35" t="str">
        <f>IF(AND($D596&lt;=2030,Zisk!$D$10&gt;=2030),"1","")</f>
        <v/>
      </c>
      <c r="BF596" s="35" t="str">
        <f>IF(AND($D596&lt;=2030,Zisk!$D$10&gt;=2030),"+","")</f>
        <v/>
      </c>
      <c r="BG596" s="37" t="str">
        <f>IF(AND($D596&lt;=2030,Zisk!$D$10&gt;=2030),VstupniParametry_SKRYT!$D$14,"")</f>
        <v/>
      </c>
      <c r="BH596" s="35" t="str">
        <f>IF(AND($D596&lt;=2030,Zisk!$D$10&gt;=2030),")","")</f>
        <v/>
      </c>
      <c r="BI596" s="38" t="str">
        <f>IF(AND(D596&lt;2030,2030&lt;=Zisk!$D$10),1,IF(D596=2030,0,""))</f>
        <v/>
      </c>
      <c r="BJ596" s="40" t="s">
        <v>32</v>
      </c>
      <c r="BK596" s="37">
        <f t="shared" si="304"/>
        <v>1</v>
      </c>
      <c r="BL596" s="35" t="str">
        <f t="shared" si="305"/>
        <v>x</v>
      </c>
      <c r="BM596" s="41">
        <f t="shared" si="306"/>
        <v>1</v>
      </c>
      <c r="BN596" s="37" t="str">
        <f t="shared" si="307"/>
        <v>x</v>
      </c>
      <c r="BO596" s="41">
        <f t="shared" si="292"/>
        <v>1.018</v>
      </c>
      <c r="BP596" s="41" t="str">
        <f t="shared" si="293"/>
        <v/>
      </c>
      <c r="BQ596" s="41" t="str">
        <f t="shared" si="294"/>
        <v/>
      </c>
      <c r="BR596" s="41" t="str">
        <f t="shared" si="295"/>
        <v/>
      </c>
      <c r="BS596" s="41" t="str">
        <f t="shared" si="296"/>
        <v/>
      </c>
      <c r="BT596" s="41" t="str">
        <f t="shared" si="297"/>
        <v/>
      </c>
      <c r="BU596" s="41" t="str">
        <f t="shared" si="298"/>
        <v/>
      </c>
      <c r="BV596" s="41" t="str">
        <f t="shared" si="299"/>
        <v/>
      </c>
      <c r="BW596" s="41" t="str">
        <f t="shared" si="300"/>
        <v/>
      </c>
      <c r="BX596" s="41" t="str">
        <f t="shared" si="301"/>
        <v/>
      </c>
      <c r="BY596" s="41" t="str">
        <f t="shared" si="302"/>
        <v/>
      </c>
      <c r="BZ596" s="40" t="s">
        <v>32</v>
      </c>
      <c r="CA596" s="41">
        <f t="shared" si="303"/>
        <v>1.018</v>
      </c>
      <c r="CB596" s="35"/>
      <c r="CC596" s="36">
        <f>IF(D596&gt;Zisk!$D$10,"",E596*CA596)</f>
        <v>0</v>
      </c>
    </row>
    <row r="597" spans="2:81" x14ac:dyDescent="0.2">
      <c r="B597" s="28" t="str">
        <f>Zisk!B608</f>
        <v/>
      </c>
      <c r="C597" s="28">
        <f>Zisk!C608</f>
        <v>0</v>
      </c>
      <c r="D597" s="28">
        <f>Zisk!E608</f>
        <v>0</v>
      </c>
      <c r="E597" s="29">
        <f>Zisk!D608</f>
        <v>0</v>
      </c>
      <c r="F597" s="29"/>
      <c r="G597" s="28" t="str">
        <f t="shared" si="278"/>
        <v>(</v>
      </c>
      <c r="H597" s="28" t="str">
        <f t="shared" si="279"/>
        <v>1</v>
      </c>
      <c r="I597" s="28" t="str">
        <f t="shared" si="280"/>
        <v>+</v>
      </c>
      <c r="J597" s="30">
        <f>IF($D597&lt;=2021,VstupniParametry_SKRYT!$D$5,"")</f>
        <v>0.02</v>
      </c>
      <c r="K597" s="28" t="str">
        <f t="shared" si="281"/>
        <v>)</v>
      </c>
      <c r="L597" s="31">
        <f>IF($D597&lt;=2021,COUNTIF(Vypocet_SKRYT!T594:AS594,"&gt;=1"),"")</f>
        <v>0</v>
      </c>
      <c r="M597" s="32" t="str">
        <f t="shared" si="282"/>
        <v>x</v>
      </c>
      <c r="N597" s="28" t="str">
        <f t="shared" si="283"/>
        <v>(</v>
      </c>
      <c r="O597" s="28" t="str">
        <f t="shared" si="284"/>
        <v>1</v>
      </c>
      <c r="P597" s="28" t="str">
        <f t="shared" si="285"/>
        <v>+</v>
      </c>
      <c r="Q597" s="30">
        <f>IF($D597&lt;=2024,VstupniParametry_SKRYT!$D$6,"")</f>
        <v>0.06</v>
      </c>
      <c r="R597" s="28" t="str">
        <f t="shared" si="286"/>
        <v>)</v>
      </c>
      <c r="S597" s="31">
        <f>IF($D597&lt;=2024,COUNTIFS(Vypocet_SKRYT!AT594:AV594,"&gt;=1"),"")</f>
        <v>0</v>
      </c>
      <c r="T597" s="32" t="str">
        <f t="shared" si="287"/>
        <v>x</v>
      </c>
      <c r="U597" s="28" t="str">
        <f t="shared" si="288"/>
        <v>(</v>
      </c>
      <c r="V597" s="28" t="str">
        <f t="shared" si="289"/>
        <v>1</v>
      </c>
      <c r="W597" s="28" t="str">
        <f t="shared" si="290"/>
        <v>+</v>
      </c>
      <c r="X597" s="30">
        <f>IF($D597&lt;=2025,VstupniParametry_SKRYT!$D$9,"")</f>
        <v>1.7999999999999999E-2</v>
      </c>
      <c r="Y597" s="28" t="str">
        <f t="shared" si="291"/>
        <v>)</v>
      </c>
      <c r="Z597" s="31">
        <f>IF(AND(D597&lt;2025,2025&lt;=Zisk!$D$10),1,IF(D597=2025,0,""))</f>
        <v>1</v>
      </c>
      <c r="AA597" s="32" t="str">
        <f>IF(AND($D597&lt;=2025,Zisk!$D$10&gt;=2026),"x","")</f>
        <v/>
      </c>
      <c r="AB597" s="28" t="str">
        <f>IF(AND($D597&lt;=2026,Zisk!$D$10&gt;=2026),"(","")</f>
        <v/>
      </c>
      <c r="AC597" s="28" t="str">
        <f>IF(AND($D597&lt;=2026,Zisk!$D$10&gt;=2026),"1","")</f>
        <v/>
      </c>
      <c r="AD597" s="28" t="str">
        <f>IF(AND($D597&lt;=2026,Zisk!$D$10&gt;=2026),"+","")</f>
        <v/>
      </c>
      <c r="AE597" s="30" t="str">
        <f>IF(AND($D597&lt;=2026,Zisk!$D$10&gt;=2026),VstupniParametry_SKRYT!$D$10,"")</f>
        <v/>
      </c>
      <c r="AF597" s="28" t="str">
        <f>IF(AND($D597&lt;=2026,Zisk!$D$10&gt;=2026),")","")</f>
        <v/>
      </c>
      <c r="AG597" s="31" t="str">
        <f>IF(AND(D597&lt;2026,2026&lt;=Zisk!$D$10),1,IF(D597=2026,0,""))</f>
        <v/>
      </c>
      <c r="AH597" s="32" t="str">
        <f>IF(AND($D597&lt;=2026,Zisk!$D$10&gt;=2027),"x","")</f>
        <v/>
      </c>
      <c r="AI597" s="28" t="str">
        <f>IF(AND($D597&lt;=2027,Zisk!$D$10&gt;=2027),"(","")</f>
        <v/>
      </c>
      <c r="AJ597" s="28" t="str">
        <f>IF(AND($D597&lt;=2027,Zisk!$D$10&gt;=2027),"1","")</f>
        <v/>
      </c>
      <c r="AK597" s="28" t="str">
        <f>IF(AND($D597&lt;=2027,Zisk!$D$10&gt;=2027),"+","")</f>
        <v/>
      </c>
      <c r="AL597" s="30" t="str">
        <f>IF(AND($D597&lt;=2027,Zisk!$D$10&gt;=2027),VstupniParametry_SKRYT!$D$11,"")</f>
        <v/>
      </c>
      <c r="AM597" s="28" t="str">
        <f>IF(AND($D597&lt;=2027,Zisk!$D$10&gt;=2027),")","")</f>
        <v/>
      </c>
      <c r="AN597" s="31" t="str">
        <f>IF(AND(D597&lt;2027,2027&lt;=Zisk!$D$10),1,IF(D597=2027,0,""))</f>
        <v/>
      </c>
      <c r="AO597" s="32" t="str">
        <f>IF(AND($D597&lt;=2027,Zisk!$D$10&gt;=2028),"x","")</f>
        <v/>
      </c>
      <c r="AP597" s="28" t="str">
        <f>IF(AND($D597&lt;=2028,Zisk!$D$10&gt;=2028),"(","")</f>
        <v/>
      </c>
      <c r="AQ597" s="28" t="str">
        <f>IF(AND($D597&lt;=2028,Zisk!$D$10&gt;=2028),"1","")</f>
        <v/>
      </c>
      <c r="AR597" s="28" t="str">
        <f>IF(AND($D597&lt;=2028,Zisk!$D$10&gt;=2028),"+","")</f>
        <v/>
      </c>
      <c r="AS597" s="30" t="str">
        <f>IF(AND($D597&lt;=2028,Zisk!$D$10&gt;=2028),VstupniParametry_SKRYT!$D$12,"")</f>
        <v/>
      </c>
      <c r="AT597" s="28" t="str">
        <f>IF(AND($D597&lt;=2028,Zisk!$D$10&gt;=2028),")","")</f>
        <v/>
      </c>
      <c r="AU597" s="31" t="str">
        <f>IF(AND(D597&lt;2028,2028&lt;=Zisk!$D$10),1,IF(D597=2028,0,""))</f>
        <v/>
      </c>
      <c r="AV597" s="32" t="str">
        <f>IF(AND($D597&lt;=2028,Zisk!$D$10&gt;=2029),"x","")</f>
        <v/>
      </c>
      <c r="AW597" s="28" t="str">
        <f>IF(AND($D597&lt;=2029,Zisk!$D$10&gt;=2029),"(","")</f>
        <v/>
      </c>
      <c r="AX597" s="28" t="str">
        <f>IF(AND($D597&lt;=2029,Zisk!$D$10&gt;=2029),"1","")</f>
        <v/>
      </c>
      <c r="AY597" s="28" t="str">
        <f>IF(AND($D597&lt;=2029,Zisk!$D$10&gt;=2029),"+","")</f>
        <v/>
      </c>
      <c r="AZ597" s="30" t="str">
        <f>IF(AND($D597&lt;=2029,Zisk!$D$10&gt;=2029),VstupniParametry_SKRYT!$D$13,"")</f>
        <v/>
      </c>
      <c r="BA597" s="28" t="str">
        <f>IF(AND($D597&lt;=2029,Zisk!$D$10&gt;=2029),")","")</f>
        <v/>
      </c>
      <c r="BB597" s="31" t="str">
        <f>IF(AND(D597&lt;2029,2029&lt;=Zisk!$D$10),1,IF(D597=2029,0,""))</f>
        <v/>
      </c>
      <c r="BC597" s="32" t="str">
        <f>IF(AND($D597&lt;=2029,Zisk!$D$10&gt;=2030),"x","")</f>
        <v/>
      </c>
      <c r="BD597" s="28" t="str">
        <f>IF(AND($D597&lt;=2030,Zisk!$D$10&gt;=2030),"(","")</f>
        <v/>
      </c>
      <c r="BE597" s="28" t="str">
        <f>IF(AND($D597&lt;=2030,Zisk!$D$10&gt;=2030),"1","")</f>
        <v/>
      </c>
      <c r="BF597" s="28" t="str">
        <f>IF(AND($D597&lt;=2030,Zisk!$D$10&gt;=2030),"+","")</f>
        <v/>
      </c>
      <c r="BG597" s="30" t="str">
        <f>IF(AND($D597&lt;=2030,Zisk!$D$10&gt;=2030),VstupniParametry_SKRYT!$D$14,"")</f>
        <v/>
      </c>
      <c r="BH597" s="28" t="str">
        <f>IF(AND($D597&lt;=2030,Zisk!$D$10&gt;=2030),")","")</f>
        <v/>
      </c>
      <c r="BI597" s="31" t="str">
        <f>IF(AND(D597&lt;2030,2030&lt;=Zisk!$D$10),1,IF(D597=2030,0,""))</f>
        <v/>
      </c>
      <c r="BJ597" s="33" t="s">
        <v>32</v>
      </c>
      <c r="BK597" s="30">
        <f t="shared" si="304"/>
        <v>1</v>
      </c>
      <c r="BL597" s="28" t="str">
        <f t="shared" si="305"/>
        <v>x</v>
      </c>
      <c r="BM597" s="34">
        <f t="shared" si="306"/>
        <v>1</v>
      </c>
      <c r="BN597" s="30" t="str">
        <f t="shared" si="307"/>
        <v>x</v>
      </c>
      <c r="BO597" s="34">
        <f t="shared" si="292"/>
        <v>1.018</v>
      </c>
      <c r="BP597" s="34" t="str">
        <f t="shared" si="293"/>
        <v/>
      </c>
      <c r="BQ597" s="34" t="str">
        <f t="shared" si="294"/>
        <v/>
      </c>
      <c r="BR597" s="34" t="str">
        <f t="shared" si="295"/>
        <v/>
      </c>
      <c r="BS597" s="34" t="str">
        <f t="shared" si="296"/>
        <v/>
      </c>
      <c r="BT597" s="34" t="str">
        <f t="shared" si="297"/>
        <v/>
      </c>
      <c r="BU597" s="34" t="str">
        <f t="shared" si="298"/>
        <v/>
      </c>
      <c r="BV597" s="34" t="str">
        <f t="shared" si="299"/>
        <v/>
      </c>
      <c r="BW597" s="34" t="str">
        <f t="shared" si="300"/>
        <v/>
      </c>
      <c r="BX597" s="34" t="str">
        <f t="shared" si="301"/>
        <v/>
      </c>
      <c r="BY597" s="34" t="str">
        <f t="shared" si="302"/>
        <v/>
      </c>
      <c r="BZ597" s="33" t="s">
        <v>32</v>
      </c>
      <c r="CA597" s="34">
        <f t="shared" si="303"/>
        <v>1.018</v>
      </c>
      <c r="CB597" s="28"/>
      <c r="CC597" s="29">
        <f>IF(D597&gt;Zisk!$D$10,"",E597*CA597)</f>
        <v>0</v>
      </c>
    </row>
    <row r="598" spans="2:81" x14ac:dyDescent="0.2">
      <c r="B598" s="35" t="str">
        <f>Zisk!B609</f>
        <v/>
      </c>
      <c r="C598" s="35">
        <f>Zisk!C609</f>
        <v>0</v>
      </c>
      <c r="D598" s="35">
        <f>Zisk!E609</f>
        <v>0</v>
      </c>
      <c r="E598" s="36">
        <f>Zisk!D609</f>
        <v>0</v>
      </c>
      <c r="F598" s="36"/>
      <c r="G598" s="35" t="str">
        <f t="shared" si="278"/>
        <v>(</v>
      </c>
      <c r="H598" s="35" t="str">
        <f t="shared" si="279"/>
        <v>1</v>
      </c>
      <c r="I598" s="35" t="str">
        <f t="shared" si="280"/>
        <v>+</v>
      </c>
      <c r="J598" s="37">
        <f>IF($D598&lt;=2021,VstupniParametry_SKRYT!$D$5,"")</f>
        <v>0.02</v>
      </c>
      <c r="K598" s="35" t="str">
        <f t="shared" si="281"/>
        <v>)</v>
      </c>
      <c r="L598" s="38">
        <f>IF($D598&lt;=2021,COUNTIF(Vypocet_SKRYT!T595:AS595,"&gt;=1"),"")</f>
        <v>0</v>
      </c>
      <c r="M598" s="39" t="str">
        <f t="shared" si="282"/>
        <v>x</v>
      </c>
      <c r="N598" s="35" t="str">
        <f t="shared" si="283"/>
        <v>(</v>
      </c>
      <c r="O598" s="35" t="str">
        <f t="shared" si="284"/>
        <v>1</v>
      </c>
      <c r="P598" s="35" t="str">
        <f t="shared" si="285"/>
        <v>+</v>
      </c>
      <c r="Q598" s="37">
        <f>IF($D598&lt;=2024,VstupniParametry_SKRYT!$D$6,"")</f>
        <v>0.06</v>
      </c>
      <c r="R598" s="35" t="str">
        <f t="shared" si="286"/>
        <v>)</v>
      </c>
      <c r="S598" s="38">
        <f>IF($D598&lt;=2024,COUNTIFS(Vypocet_SKRYT!AT595:AV595,"&gt;=1"),"")</f>
        <v>0</v>
      </c>
      <c r="T598" s="39" t="str">
        <f t="shared" si="287"/>
        <v>x</v>
      </c>
      <c r="U598" s="35" t="str">
        <f t="shared" si="288"/>
        <v>(</v>
      </c>
      <c r="V598" s="35" t="str">
        <f t="shared" si="289"/>
        <v>1</v>
      </c>
      <c r="W598" s="35" t="str">
        <f t="shared" si="290"/>
        <v>+</v>
      </c>
      <c r="X598" s="37">
        <f>IF($D598&lt;=2025,VstupniParametry_SKRYT!$D$9,"")</f>
        <v>1.7999999999999999E-2</v>
      </c>
      <c r="Y598" s="35" t="str">
        <f t="shared" si="291"/>
        <v>)</v>
      </c>
      <c r="Z598" s="38">
        <f>IF(AND(D598&lt;2025,2025&lt;=Zisk!$D$10),1,IF(D598=2025,0,""))</f>
        <v>1</v>
      </c>
      <c r="AA598" s="39" t="str">
        <f>IF(AND($D598&lt;=2025,Zisk!$D$10&gt;=2026),"x","")</f>
        <v/>
      </c>
      <c r="AB598" s="35" t="str">
        <f>IF(AND($D598&lt;=2026,Zisk!$D$10&gt;=2026),"(","")</f>
        <v/>
      </c>
      <c r="AC598" s="35" t="str">
        <f>IF(AND($D598&lt;=2026,Zisk!$D$10&gt;=2026),"1","")</f>
        <v/>
      </c>
      <c r="AD598" s="35" t="str">
        <f>IF(AND($D598&lt;=2026,Zisk!$D$10&gt;=2026),"+","")</f>
        <v/>
      </c>
      <c r="AE598" s="37" t="str">
        <f>IF(AND($D598&lt;=2026,Zisk!$D$10&gt;=2026),VstupniParametry_SKRYT!$D$10,"")</f>
        <v/>
      </c>
      <c r="AF598" s="35" t="str">
        <f>IF(AND($D598&lt;=2026,Zisk!$D$10&gt;=2026),")","")</f>
        <v/>
      </c>
      <c r="AG598" s="38" t="str">
        <f>IF(AND(D598&lt;2026,2026&lt;=Zisk!$D$10),1,IF(D598=2026,0,""))</f>
        <v/>
      </c>
      <c r="AH598" s="39" t="str">
        <f>IF(AND($D598&lt;=2026,Zisk!$D$10&gt;=2027),"x","")</f>
        <v/>
      </c>
      <c r="AI598" s="35" t="str">
        <f>IF(AND($D598&lt;=2027,Zisk!$D$10&gt;=2027),"(","")</f>
        <v/>
      </c>
      <c r="AJ598" s="35" t="str">
        <f>IF(AND($D598&lt;=2027,Zisk!$D$10&gt;=2027),"1","")</f>
        <v/>
      </c>
      <c r="AK598" s="35" t="str">
        <f>IF(AND($D598&lt;=2027,Zisk!$D$10&gt;=2027),"+","")</f>
        <v/>
      </c>
      <c r="AL598" s="37" t="str">
        <f>IF(AND($D598&lt;=2027,Zisk!$D$10&gt;=2027),VstupniParametry_SKRYT!$D$11,"")</f>
        <v/>
      </c>
      <c r="AM598" s="35" t="str">
        <f>IF(AND($D598&lt;=2027,Zisk!$D$10&gt;=2027),")","")</f>
        <v/>
      </c>
      <c r="AN598" s="38" t="str">
        <f>IF(AND(D598&lt;2027,2027&lt;=Zisk!$D$10),1,IF(D598=2027,0,""))</f>
        <v/>
      </c>
      <c r="AO598" s="39" t="str">
        <f>IF(AND($D598&lt;=2027,Zisk!$D$10&gt;=2028),"x","")</f>
        <v/>
      </c>
      <c r="AP598" s="35" t="str">
        <f>IF(AND($D598&lt;=2028,Zisk!$D$10&gt;=2028),"(","")</f>
        <v/>
      </c>
      <c r="AQ598" s="35" t="str">
        <f>IF(AND($D598&lt;=2028,Zisk!$D$10&gt;=2028),"1","")</f>
        <v/>
      </c>
      <c r="AR598" s="35" t="str">
        <f>IF(AND($D598&lt;=2028,Zisk!$D$10&gt;=2028),"+","")</f>
        <v/>
      </c>
      <c r="AS598" s="37" t="str">
        <f>IF(AND($D598&lt;=2028,Zisk!$D$10&gt;=2028),VstupniParametry_SKRYT!$D$12,"")</f>
        <v/>
      </c>
      <c r="AT598" s="35" t="str">
        <f>IF(AND($D598&lt;=2028,Zisk!$D$10&gt;=2028),")","")</f>
        <v/>
      </c>
      <c r="AU598" s="38" t="str">
        <f>IF(AND(D598&lt;2028,2028&lt;=Zisk!$D$10),1,IF(D598=2028,0,""))</f>
        <v/>
      </c>
      <c r="AV598" s="39" t="str">
        <f>IF(AND($D598&lt;=2028,Zisk!$D$10&gt;=2029),"x","")</f>
        <v/>
      </c>
      <c r="AW598" s="35" t="str">
        <f>IF(AND($D598&lt;=2029,Zisk!$D$10&gt;=2029),"(","")</f>
        <v/>
      </c>
      <c r="AX598" s="35" t="str">
        <f>IF(AND($D598&lt;=2029,Zisk!$D$10&gt;=2029),"1","")</f>
        <v/>
      </c>
      <c r="AY598" s="35" t="str">
        <f>IF(AND($D598&lt;=2029,Zisk!$D$10&gt;=2029),"+","")</f>
        <v/>
      </c>
      <c r="AZ598" s="37" t="str">
        <f>IF(AND($D598&lt;=2029,Zisk!$D$10&gt;=2029),VstupniParametry_SKRYT!$D$13,"")</f>
        <v/>
      </c>
      <c r="BA598" s="35" t="str">
        <f>IF(AND($D598&lt;=2029,Zisk!$D$10&gt;=2029),")","")</f>
        <v/>
      </c>
      <c r="BB598" s="38" t="str">
        <f>IF(AND(D598&lt;2029,2029&lt;=Zisk!$D$10),1,IF(D598=2029,0,""))</f>
        <v/>
      </c>
      <c r="BC598" s="39" t="str">
        <f>IF(AND($D598&lt;=2029,Zisk!$D$10&gt;=2030),"x","")</f>
        <v/>
      </c>
      <c r="BD598" s="35" t="str">
        <f>IF(AND($D598&lt;=2030,Zisk!$D$10&gt;=2030),"(","")</f>
        <v/>
      </c>
      <c r="BE598" s="35" t="str">
        <f>IF(AND($D598&lt;=2030,Zisk!$D$10&gt;=2030),"1","")</f>
        <v/>
      </c>
      <c r="BF598" s="35" t="str">
        <f>IF(AND($D598&lt;=2030,Zisk!$D$10&gt;=2030),"+","")</f>
        <v/>
      </c>
      <c r="BG598" s="37" t="str">
        <f>IF(AND($D598&lt;=2030,Zisk!$D$10&gt;=2030),VstupniParametry_SKRYT!$D$14,"")</f>
        <v/>
      </c>
      <c r="BH598" s="35" t="str">
        <f>IF(AND($D598&lt;=2030,Zisk!$D$10&gt;=2030),")","")</f>
        <v/>
      </c>
      <c r="BI598" s="38" t="str">
        <f>IF(AND(D598&lt;2030,2030&lt;=Zisk!$D$10),1,IF(D598=2030,0,""))</f>
        <v/>
      </c>
      <c r="BJ598" s="40" t="s">
        <v>32</v>
      </c>
      <c r="BK598" s="37">
        <f t="shared" si="304"/>
        <v>1</v>
      </c>
      <c r="BL598" s="35" t="str">
        <f t="shared" si="305"/>
        <v>x</v>
      </c>
      <c r="BM598" s="41">
        <f t="shared" si="306"/>
        <v>1</v>
      </c>
      <c r="BN598" s="37" t="str">
        <f t="shared" si="307"/>
        <v>x</v>
      </c>
      <c r="BO598" s="41">
        <f t="shared" si="292"/>
        <v>1.018</v>
      </c>
      <c r="BP598" s="41" t="str">
        <f t="shared" si="293"/>
        <v/>
      </c>
      <c r="BQ598" s="41" t="str">
        <f t="shared" si="294"/>
        <v/>
      </c>
      <c r="BR598" s="41" t="str">
        <f t="shared" si="295"/>
        <v/>
      </c>
      <c r="BS598" s="41" t="str">
        <f t="shared" si="296"/>
        <v/>
      </c>
      <c r="BT598" s="41" t="str">
        <f t="shared" si="297"/>
        <v/>
      </c>
      <c r="BU598" s="41" t="str">
        <f t="shared" si="298"/>
        <v/>
      </c>
      <c r="BV598" s="41" t="str">
        <f t="shared" si="299"/>
        <v/>
      </c>
      <c r="BW598" s="41" t="str">
        <f t="shared" si="300"/>
        <v/>
      </c>
      <c r="BX598" s="41" t="str">
        <f t="shared" si="301"/>
        <v/>
      </c>
      <c r="BY598" s="41" t="str">
        <f t="shared" si="302"/>
        <v/>
      </c>
      <c r="BZ598" s="40" t="s">
        <v>32</v>
      </c>
      <c r="CA598" s="41">
        <f t="shared" si="303"/>
        <v>1.018</v>
      </c>
      <c r="CB598" s="35"/>
      <c r="CC598" s="36">
        <f>IF(D598&gt;Zisk!$D$10,"",E598*CA598)</f>
        <v>0</v>
      </c>
    </row>
    <row r="599" spans="2:81" x14ac:dyDescent="0.2">
      <c r="B599" s="28" t="str">
        <f>Zisk!B610</f>
        <v/>
      </c>
      <c r="C599" s="28">
        <f>Zisk!C610</f>
        <v>0</v>
      </c>
      <c r="D599" s="28">
        <f>Zisk!E610</f>
        <v>0</v>
      </c>
      <c r="E599" s="29">
        <f>Zisk!D610</f>
        <v>0</v>
      </c>
      <c r="F599" s="29"/>
      <c r="G599" s="28" t="str">
        <f t="shared" si="278"/>
        <v>(</v>
      </c>
      <c r="H599" s="28" t="str">
        <f t="shared" si="279"/>
        <v>1</v>
      </c>
      <c r="I599" s="28" t="str">
        <f t="shared" si="280"/>
        <v>+</v>
      </c>
      <c r="J599" s="30">
        <f>IF($D599&lt;=2021,VstupniParametry_SKRYT!$D$5,"")</f>
        <v>0.02</v>
      </c>
      <c r="K599" s="28" t="str">
        <f t="shared" si="281"/>
        <v>)</v>
      </c>
      <c r="L599" s="31">
        <f>IF($D599&lt;=2021,COUNTIF(Vypocet_SKRYT!T596:AS596,"&gt;=1"),"")</f>
        <v>0</v>
      </c>
      <c r="M599" s="32" t="str">
        <f t="shared" si="282"/>
        <v>x</v>
      </c>
      <c r="N599" s="28" t="str">
        <f t="shared" si="283"/>
        <v>(</v>
      </c>
      <c r="O599" s="28" t="str">
        <f t="shared" si="284"/>
        <v>1</v>
      </c>
      <c r="P599" s="28" t="str">
        <f t="shared" si="285"/>
        <v>+</v>
      </c>
      <c r="Q599" s="30">
        <f>IF($D599&lt;=2024,VstupniParametry_SKRYT!$D$6,"")</f>
        <v>0.06</v>
      </c>
      <c r="R599" s="28" t="str">
        <f t="shared" si="286"/>
        <v>)</v>
      </c>
      <c r="S599" s="31">
        <f>IF($D599&lt;=2024,COUNTIFS(Vypocet_SKRYT!AT596:AV596,"&gt;=1"),"")</f>
        <v>0</v>
      </c>
      <c r="T599" s="32" t="str">
        <f t="shared" si="287"/>
        <v>x</v>
      </c>
      <c r="U599" s="28" t="str">
        <f t="shared" si="288"/>
        <v>(</v>
      </c>
      <c r="V599" s="28" t="str">
        <f t="shared" si="289"/>
        <v>1</v>
      </c>
      <c r="W599" s="28" t="str">
        <f t="shared" si="290"/>
        <v>+</v>
      </c>
      <c r="X599" s="30">
        <f>IF($D599&lt;=2025,VstupniParametry_SKRYT!$D$9,"")</f>
        <v>1.7999999999999999E-2</v>
      </c>
      <c r="Y599" s="28" t="str">
        <f t="shared" si="291"/>
        <v>)</v>
      </c>
      <c r="Z599" s="31">
        <f>IF(AND(D599&lt;2025,2025&lt;=Zisk!$D$10),1,IF(D599=2025,0,""))</f>
        <v>1</v>
      </c>
      <c r="AA599" s="32" t="str">
        <f>IF(AND($D599&lt;=2025,Zisk!$D$10&gt;=2026),"x","")</f>
        <v/>
      </c>
      <c r="AB599" s="28" t="str">
        <f>IF(AND($D599&lt;=2026,Zisk!$D$10&gt;=2026),"(","")</f>
        <v/>
      </c>
      <c r="AC599" s="28" t="str">
        <f>IF(AND($D599&lt;=2026,Zisk!$D$10&gt;=2026),"1","")</f>
        <v/>
      </c>
      <c r="AD599" s="28" t="str">
        <f>IF(AND($D599&lt;=2026,Zisk!$D$10&gt;=2026),"+","")</f>
        <v/>
      </c>
      <c r="AE599" s="30" t="str">
        <f>IF(AND($D599&lt;=2026,Zisk!$D$10&gt;=2026),VstupniParametry_SKRYT!$D$10,"")</f>
        <v/>
      </c>
      <c r="AF599" s="28" t="str">
        <f>IF(AND($D599&lt;=2026,Zisk!$D$10&gt;=2026),")","")</f>
        <v/>
      </c>
      <c r="AG599" s="31" t="str">
        <f>IF(AND(D599&lt;2026,2026&lt;=Zisk!$D$10),1,IF(D599=2026,0,""))</f>
        <v/>
      </c>
      <c r="AH599" s="32" t="str">
        <f>IF(AND($D599&lt;=2026,Zisk!$D$10&gt;=2027),"x","")</f>
        <v/>
      </c>
      <c r="AI599" s="28" t="str">
        <f>IF(AND($D599&lt;=2027,Zisk!$D$10&gt;=2027),"(","")</f>
        <v/>
      </c>
      <c r="AJ599" s="28" t="str">
        <f>IF(AND($D599&lt;=2027,Zisk!$D$10&gt;=2027),"1","")</f>
        <v/>
      </c>
      <c r="AK599" s="28" t="str">
        <f>IF(AND($D599&lt;=2027,Zisk!$D$10&gt;=2027),"+","")</f>
        <v/>
      </c>
      <c r="AL599" s="30" t="str">
        <f>IF(AND($D599&lt;=2027,Zisk!$D$10&gt;=2027),VstupniParametry_SKRYT!$D$11,"")</f>
        <v/>
      </c>
      <c r="AM599" s="28" t="str">
        <f>IF(AND($D599&lt;=2027,Zisk!$D$10&gt;=2027),")","")</f>
        <v/>
      </c>
      <c r="AN599" s="31" t="str">
        <f>IF(AND(D599&lt;2027,2027&lt;=Zisk!$D$10),1,IF(D599=2027,0,""))</f>
        <v/>
      </c>
      <c r="AO599" s="32" t="str">
        <f>IF(AND($D599&lt;=2027,Zisk!$D$10&gt;=2028),"x","")</f>
        <v/>
      </c>
      <c r="AP599" s="28" t="str">
        <f>IF(AND($D599&lt;=2028,Zisk!$D$10&gt;=2028),"(","")</f>
        <v/>
      </c>
      <c r="AQ599" s="28" t="str">
        <f>IF(AND($D599&lt;=2028,Zisk!$D$10&gt;=2028),"1","")</f>
        <v/>
      </c>
      <c r="AR599" s="28" t="str">
        <f>IF(AND($D599&lt;=2028,Zisk!$D$10&gt;=2028),"+","")</f>
        <v/>
      </c>
      <c r="AS599" s="30" t="str">
        <f>IF(AND($D599&lt;=2028,Zisk!$D$10&gt;=2028),VstupniParametry_SKRYT!$D$12,"")</f>
        <v/>
      </c>
      <c r="AT599" s="28" t="str">
        <f>IF(AND($D599&lt;=2028,Zisk!$D$10&gt;=2028),")","")</f>
        <v/>
      </c>
      <c r="AU599" s="31" t="str">
        <f>IF(AND(D599&lt;2028,2028&lt;=Zisk!$D$10),1,IF(D599=2028,0,""))</f>
        <v/>
      </c>
      <c r="AV599" s="32" t="str">
        <f>IF(AND($D599&lt;=2028,Zisk!$D$10&gt;=2029),"x","")</f>
        <v/>
      </c>
      <c r="AW599" s="28" t="str">
        <f>IF(AND($D599&lt;=2029,Zisk!$D$10&gt;=2029),"(","")</f>
        <v/>
      </c>
      <c r="AX599" s="28" t="str">
        <f>IF(AND($D599&lt;=2029,Zisk!$D$10&gt;=2029),"1","")</f>
        <v/>
      </c>
      <c r="AY599" s="28" t="str">
        <f>IF(AND($D599&lt;=2029,Zisk!$D$10&gt;=2029),"+","")</f>
        <v/>
      </c>
      <c r="AZ599" s="30" t="str">
        <f>IF(AND($D599&lt;=2029,Zisk!$D$10&gt;=2029),VstupniParametry_SKRYT!$D$13,"")</f>
        <v/>
      </c>
      <c r="BA599" s="28" t="str">
        <f>IF(AND($D599&lt;=2029,Zisk!$D$10&gt;=2029),")","")</f>
        <v/>
      </c>
      <c r="BB599" s="31" t="str">
        <f>IF(AND(D599&lt;2029,2029&lt;=Zisk!$D$10),1,IF(D599=2029,0,""))</f>
        <v/>
      </c>
      <c r="BC599" s="32" t="str">
        <f>IF(AND($D599&lt;=2029,Zisk!$D$10&gt;=2030),"x","")</f>
        <v/>
      </c>
      <c r="BD599" s="28" t="str">
        <f>IF(AND($D599&lt;=2030,Zisk!$D$10&gt;=2030),"(","")</f>
        <v/>
      </c>
      <c r="BE599" s="28" t="str">
        <f>IF(AND($D599&lt;=2030,Zisk!$D$10&gt;=2030),"1","")</f>
        <v/>
      </c>
      <c r="BF599" s="28" t="str">
        <f>IF(AND($D599&lt;=2030,Zisk!$D$10&gt;=2030),"+","")</f>
        <v/>
      </c>
      <c r="BG599" s="30" t="str">
        <f>IF(AND($D599&lt;=2030,Zisk!$D$10&gt;=2030),VstupniParametry_SKRYT!$D$14,"")</f>
        <v/>
      </c>
      <c r="BH599" s="28" t="str">
        <f>IF(AND($D599&lt;=2030,Zisk!$D$10&gt;=2030),")","")</f>
        <v/>
      </c>
      <c r="BI599" s="31" t="str">
        <f>IF(AND(D599&lt;2030,2030&lt;=Zisk!$D$10),1,IF(D599=2030,0,""))</f>
        <v/>
      </c>
      <c r="BJ599" s="33" t="s">
        <v>32</v>
      </c>
      <c r="BK599" s="30">
        <f t="shared" si="304"/>
        <v>1</v>
      </c>
      <c r="BL599" s="28" t="str">
        <f t="shared" si="305"/>
        <v>x</v>
      </c>
      <c r="BM599" s="34">
        <f t="shared" si="306"/>
        <v>1</v>
      </c>
      <c r="BN599" s="30" t="str">
        <f t="shared" si="307"/>
        <v>x</v>
      </c>
      <c r="BO599" s="34">
        <f t="shared" si="292"/>
        <v>1.018</v>
      </c>
      <c r="BP599" s="34" t="str">
        <f t="shared" si="293"/>
        <v/>
      </c>
      <c r="BQ599" s="34" t="str">
        <f t="shared" si="294"/>
        <v/>
      </c>
      <c r="BR599" s="34" t="str">
        <f t="shared" si="295"/>
        <v/>
      </c>
      <c r="BS599" s="34" t="str">
        <f t="shared" si="296"/>
        <v/>
      </c>
      <c r="BT599" s="34" t="str">
        <f t="shared" si="297"/>
        <v/>
      </c>
      <c r="BU599" s="34" t="str">
        <f t="shared" si="298"/>
        <v/>
      </c>
      <c r="BV599" s="34" t="str">
        <f t="shared" si="299"/>
        <v/>
      </c>
      <c r="BW599" s="34" t="str">
        <f t="shared" si="300"/>
        <v/>
      </c>
      <c r="BX599" s="34" t="str">
        <f t="shared" si="301"/>
        <v/>
      </c>
      <c r="BY599" s="34" t="str">
        <f t="shared" si="302"/>
        <v/>
      </c>
      <c r="BZ599" s="33" t="s">
        <v>32</v>
      </c>
      <c r="CA599" s="34">
        <f t="shared" si="303"/>
        <v>1.018</v>
      </c>
      <c r="CB599" s="28"/>
      <c r="CC599" s="29">
        <f>IF(D599&gt;Zisk!$D$10,"",E599*CA599)</f>
        <v>0</v>
      </c>
    </row>
    <row r="600" spans="2:81" x14ac:dyDescent="0.2">
      <c r="B600" s="35" t="str">
        <f>Zisk!B611</f>
        <v/>
      </c>
      <c r="C600" s="35">
        <f>Zisk!C611</f>
        <v>0</v>
      </c>
      <c r="D600" s="35">
        <f>Zisk!E611</f>
        <v>0</v>
      </c>
      <c r="E600" s="36">
        <f>Zisk!D611</f>
        <v>0</v>
      </c>
      <c r="F600" s="36"/>
      <c r="G600" s="35" t="str">
        <f t="shared" si="278"/>
        <v>(</v>
      </c>
      <c r="H600" s="35" t="str">
        <f t="shared" si="279"/>
        <v>1</v>
      </c>
      <c r="I600" s="35" t="str">
        <f t="shared" si="280"/>
        <v>+</v>
      </c>
      <c r="J600" s="37">
        <f>IF($D600&lt;=2021,VstupniParametry_SKRYT!$D$5,"")</f>
        <v>0.02</v>
      </c>
      <c r="K600" s="35" t="str">
        <f t="shared" si="281"/>
        <v>)</v>
      </c>
      <c r="L600" s="38">
        <f>IF($D600&lt;=2021,COUNTIF(Vypocet_SKRYT!T597:AS597,"&gt;=1"),"")</f>
        <v>0</v>
      </c>
      <c r="M600" s="39" t="str">
        <f t="shared" si="282"/>
        <v>x</v>
      </c>
      <c r="N600" s="35" t="str">
        <f t="shared" si="283"/>
        <v>(</v>
      </c>
      <c r="O600" s="35" t="str">
        <f t="shared" si="284"/>
        <v>1</v>
      </c>
      <c r="P600" s="35" t="str">
        <f t="shared" si="285"/>
        <v>+</v>
      </c>
      <c r="Q600" s="37">
        <f>IF($D600&lt;=2024,VstupniParametry_SKRYT!$D$6,"")</f>
        <v>0.06</v>
      </c>
      <c r="R600" s="35" t="str">
        <f t="shared" si="286"/>
        <v>)</v>
      </c>
      <c r="S600" s="38">
        <f>IF($D600&lt;=2024,COUNTIFS(Vypocet_SKRYT!AT597:AV597,"&gt;=1"),"")</f>
        <v>0</v>
      </c>
      <c r="T600" s="39" t="str">
        <f t="shared" si="287"/>
        <v>x</v>
      </c>
      <c r="U600" s="35" t="str">
        <f t="shared" si="288"/>
        <v>(</v>
      </c>
      <c r="V600" s="35" t="str">
        <f t="shared" si="289"/>
        <v>1</v>
      </c>
      <c r="W600" s="35" t="str">
        <f t="shared" si="290"/>
        <v>+</v>
      </c>
      <c r="X600" s="37">
        <f>IF($D600&lt;=2025,VstupniParametry_SKRYT!$D$9,"")</f>
        <v>1.7999999999999999E-2</v>
      </c>
      <c r="Y600" s="35" t="str">
        <f t="shared" si="291"/>
        <v>)</v>
      </c>
      <c r="Z600" s="38">
        <f>IF(AND(D600&lt;2025,2025&lt;=Zisk!$D$10),1,IF(D600=2025,0,""))</f>
        <v>1</v>
      </c>
      <c r="AA600" s="39" t="str">
        <f>IF(AND($D600&lt;=2025,Zisk!$D$10&gt;=2026),"x","")</f>
        <v/>
      </c>
      <c r="AB600" s="35" t="str">
        <f>IF(AND($D600&lt;=2026,Zisk!$D$10&gt;=2026),"(","")</f>
        <v/>
      </c>
      <c r="AC600" s="35" t="str">
        <f>IF(AND($D600&lt;=2026,Zisk!$D$10&gt;=2026),"1","")</f>
        <v/>
      </c>
      <c r="AD600" s="35" t="str">
        <f>IF(AND($D600&lt;=2026,Zisk!$D$10&gt;=2026),"+","")</f>
        <v/>
      </c>
      <c r="AE600" s="37" t="str">
        <f>IF(AND($D600&lt;=2026,Zisk!$D$10&gt;=2026),VstupniParametry_SKRYT!$D$10,"")</f>
        <v/>
      </c>
      <c r="AF600" s="35" t="str">
        <f>IF(AND($D600&lt;=2026,Zisk!$D$10&gt;=2026),")","")</f>
        <v/>
      </c>
      <c r="AG600" s="38" t="str">
        <f>IF(AND(D600&lt;2026,2026&lt;=Zisk!$D$10),1,IF(D600=2026,0,""))</f>
        <v/>
      </c>
      <c r="AH600" s="39" t="str">
        <f>IF(AND($D600&lt;=2026,Zisk!$D$10&gt;=2027),"x","")</f>
        <v/>
      </c>
      <c r="AI600" s="35" t="str">
        <f>IF(AND($D600&lt;=2027,Zisk!$D$10&gt;=2027),"(","")</f>
        <v/>
      </c>
      <c r="AJ600" s="35" t="str">
        <f>IF(AND($D600&lt;=2027,Zisk!$D$10&gt;=2027),"1","")</f>
        <v/>
      </c>
      <c r="AK600" s="35" t="str">
        <f>IF(AND($D600&lt;=2027,Zisk!$D$10&gt;=2027),"+","")</f>
        <v/>
      </c>
      <c r="AL600" s="37" t="str">
        <f>IF(AND($D600&lt;=2027,Zisk!$D$10&gt;=2027),VstupniParametry_SKRYT!$D$11,"")</f>
        <v/>
      </c>
      <c r="AM600" s="35" t="str">
        <f>IF(AND($D600&lt;=2027,Zisk!$D$10&gt;=2027),")","")</f>
        <v/>
      </c>
      <c r="AN600" s="38" t="str">
        <f>IF(AND(D600&lt;2027,2027&lt;=Zisk!$D$10),1,IF(D600=2027,0,""))</f>
        <v/>
      </c>
      <c r="AO600" s="39" t="str">
        <f>IF(AND($D600&lt;=2027,Zisk!$D$10&gt;=2028),"x","")</f>
        <v/>
      </c>
      <c r="AP600" s="35" t="str">
        <f>IF(AND($D600&lt;=2028,Zisk!$D$10&gt;=2028),"(","")</f>
        <v/>
      </c>
      <c r="AQ600" s="35" t="str">
        <f>IF(AND($D600&lt;=2028,Zisk!$D$10&gt;=2028),"1","")</f>
        <v/>
      </c>
      <c r="AR600" s="35" t="str">
        <f>IF(AND($D600&lt;=2028,Zisk!$D$10&gt;=2028),"+","")</f>
        <v/>
      </c>
      <c r="AS600" s="37" t="str">
        <f>IF(AND($D600&lt;=2028,Zisk!$D$10&gt;=2028),VstupniParametry_SKRYT!$D$12,"")</f>
        <v/>
      </c>
      <c r="AT600" s="35" t="str">
        <f>IF(AND($D600&lt;=2028,Zisk!$D$10&gt;=2028),")","")</f>
        <v/>
      </c>
      <c r="AU600" s="38" t="str">
        <f>IF(AND(D600&lt;2028,2028&lt;=Zisk!$D$10),1,IF(D600=2028,0,""))</f>
        <v/>
      </c>
      <c r="AV600" s="39" t="str">
        <f>IF(AND($D600&lt;=2028,Zisk!$D$10&gt;=2029),"x","")</f>
        <v/>
      </c>
      <c r="AW600" s="35" t="str">
        <f>IF(AND($D600&lt;=2029,Zisk!$D$10&gt;=2029),"(","")</f>
        <v/>
      </c>
      <c r="AX600" s="35" t="str">
        <f>IF(AND($D600&lt;=2029,Zisk!$D$10&gt;=2029),"1","")</f>
        <v/>
      </c>
      <c r="AY600" s="35" t="str">
        <f>IF(AND($D600&lt;=2029,Zisk!$D$10&gt;=2029),"+","")</f>
        <v/>
      </c>
      <c r="AZ600" s="37" t="str">
        <f>IF(AND($D600&lt;=2029,Zisk!$D$10&gt;=2029),VstupniParametry_SKRYT!$D$13,"")</f>
        <v/>
      </c>
      <c r="BA600" s="35" t="str">
        <f>IF(AND($D600&lt;=2029,Zisk!$D$10&gt;=2029),")","")</f>
        <v/>
      </c>
      <c r="BB600" s="38" t="str">
        <f>IF(AND(D600&lt;2029,2029&lt;=Zisk!$D$10),1,IF(D600=2029,0,""))</f>
        <v/>
      </c>
      <c r="BC600" s="39" t="str">
        <f>IF(AND($D600&lt;=2029,Zisk!$D$10&gt;=2030),"x","")</f>
        <v/>
      </c>
      <c r="BD600" s="35" t="str">
        <f>IF(AND($D600&lt;=2030,Zisk!$D$10&gt;=2030),"(","")</f>
        <v/>
      </c>
      <c r="BE600" s="35" t="str">
        <f>IF(AND($D600&lt;=2030,Zisk!$D$10&gt;=2030),"1","")</f>
        <v/>
      </c>
      <c r="BF600" s="35" t="str">
        <f>IF(AND($D600&lt;=2030,Zisk!$D$10&gt;=2030),"+","")</f>
        <v/>
      </c>
      <c r="BG600" s="37" t="str">
        <f>IF(AND($D600&lt;=2030,Zisk!$D$10&gt;=2030),VstupniParametry_SKRYT!$D$14,"")</f>
        <v/>
      </c>
      <c r="BH600" s="35" t="str">
        <f>IF(AND($D600&lt;=2030,Zisk!$D$10&gt;=2030),")","")</f>
        <v/>
      </c>
      <c r="BI600" s="38" t="str">
        <f>IF(AND(D600&lt;2030,2030&lt;=Zisk!$D$10),1,IF(D600=2030,0,""))</f>
        <v/>
      </c>
      <c r="BJ600" s="40" t="s">
        <v>32</v>
      </c>
      <c r="BK600" s="37">
        <f t="shared" si="304"/>
        <v>1</v>
      </c>
      <c r="BL600" s="35" t="str">
        <f t="shared" si="305"/>
        <v>x</v>
      </c>
      <c r="BM600" s="41">
        <f t="shared" si="306"/>
        <v>1</v>
      </c>
      <c r="BN600" s="37" t="str">
        <f t="shared" si="307"/>
        <v>x</v>
      </c>
      <c r="BO600" s="41">
        <f t="shared" si="292"/>
        <v>1.018</v>
      </c>
      <c r="BP600" s="41" t="str">
        <f t="shared" si="293"/>
        <v/>
      </c>
      <c r="BQ600" s="41" t="str">
        <f t="shared" si="294"/>
        <v/>
      </c>
      <c r="BR600" s="41" t="str">
        <f t="shared" si="295"/>
        <v/>
      </c>
      <c r="BS600" s="41" t="str">
        <f t="shared" si="296"/>
        <v/>
      </c>
      <c r="BT600" s="41" t="str">
        <f t="shared" si="297"/>
        <v/>
      </c>
      <c r="BU600" s="41" t="str">
        <f t="shared" si="298"/>
        <v/>
      </c>
      <c r="BV600" s="41" t="str">
        <f t="shared" si="299"/>
        <v/>
      </c>
      <c r="BW600" s="41" t="str">
        <f t="shared" si="300"/>
        <v/>
      </c>
      <c r="BX600" s="41" t="str">
        <f t="shared" si="301"/>
        <v/>
      </c>
      <c r="BY600" s="41" t="str">
        <f t="shared" si="302"/>
        <v/>
      </c>
      <c r="BZ600" s="40" t="s">
        <v>32</v>
      </c>
      <c r="CA600" s="41">
        <f t="shared" si="303"/>
        <v>1.018</v>
      </c>
      <c r="CB600" s="35"/>
      <c r="CC600" s="36">
        <f>IF(D600&gt;Zisk!$D$10,"",E600*CA600)</f>
        <v>0</v>
      </c>
    </row>
    <row r="601" spans="2:81" x14ac:dyDescent="0.2">
      <c r="B601" s="28" t="str">
        <f>Zisk!B612</f>
        <v/>
      </c>
      <c r="C601" s="28">
        <f>Zisk!C612</f>
        <v>0</v>
      </c>
      <c r="D601" s="28">
        <f>Zisk!E612</f>
        <v>0</v>
      </c>
      <c r="E601" s="29">
        <f>Zisk!D612</f>
        <v>0</v>
      </c>
      <c r="F601" s="29"/>
      <c r="G601" s="28" t="str">
        <f t="shared" si="278"/>
        <v>(</v>
      </c>
      <c r="H601" s="28" t="str">
        <f t="shared" si="279"/>
        <v>1</v>
      </c>
      <c r="I601" s="28" t="str">
        <f t="shared" si="280"/>
        <v>+</v>
      </c>
      <c r="J601" s="30">
        <f>IF($D601&lt;=2021,VstupniParametry_SKRYT!$D$5,"")</f>
        <v>0.02</v>
      </c>
      <c r="K601" s="28" t="str">
        <f t="shared" si="281"/>
        <v>)</v>
      </c>
      <c r="L601" s="31">
        <f>IF($D601&lt;=2021,COUNTIF(Vypocet_SKRYT!T598:AS598,"&gt;=1"),"")</f>
        <v>0</v>
      </c>
      <c r="M601" s="32" t="str">
        <f t="shared" si="282"/>
        <v>x</v>
      </c>
      <c r="N601" s="28" t="str">
        <f t="shared" si="283"/>
        <v>(</v>
      </c>
      <c r="O601" s="28" t="str">
        <f t="shared" si="284"/>
        <v>1</v>
      </c>
      <c r="P601" s="28" t="str">
        <f t="shared" si="285"/>
        <v>+</v>
      </c>
      <c r="Q601" s="30">
        <f>IF($D601&lt;=2024,VstupniParametry_SKRYT!$D$6,"")</f>
        <v>0.06</v>
      </c>
      <c r="R601" s="28" t="str">
        <f t="shared" si="286"/>
        <v>)</v>
      </c>
      <c r="S601" s="31">
        <f>IF($D601&lt;=2024,COUNTIFS(Vypocet_SKRYT!AT598:AV598,"&gt;=1"),"")</f>
        <v>0</v>
      </c>
      <c r="T601" s="32" t="str">
        <f t="shared" si="287"/>
        <v>x</v>
      </c>
      <c r="U601" s="28" t="str">
        <f t="shared" si="288"/>
        <v>(</v>
      </c>
      <c r="V601" s="28" t="str">
        <f t="shared" si="289"/>
        <v>1</v>
      </c>
      <c r="W601" s="28" t="str">
        <f t="shared" si="290"/>
        <v>+</v>
      </c>
      <c r="X601" s="30">
        <f>IF($D601&lt;=2025,VstupniParametry_SKRYT!$D$9,"")</f>
        <v>1.7999999999999999E-2</v>
      </c>
      <c r="Y601" s="28" t="str">
        <f t="shared" si="291"/>
        <v>)</v>
      </c>
      <c r="Z601" s="31">
        <f>IF(AND(D601&lt;2025,2025&lt;=Zisk!$D$10),1,IF(D601=2025,0,""))</f>
        <v>1</v>
      </c>
      <c r="AA601" s="32" t="str">
        <f>IF(AND($D601&lt;=2025,Zisk!$D$10&gt;=2026),"x","")</f>
        <v/>
      </c>
      <c r="AB601" s="28" t="str">
        <f>IF(AND($D601&lt;=2026,Zisk!$D$10&gt;=2026),"(","")</f>
        <v/>
      </c>
      <c r="AC601" s="28" t="str">
        <f>IF(AND($D601&lt;=2026,Zisk!$D$10&gt;=2026),"1","")</f>
        <v/>
      </c>
      <c r="AD601" s="28" t="str">
        <f>IF(AND($D601&lt;=2026,Zisk!$D$10&gt;=2026),"+","")</f>
        <v/>
      </c>
      <c r="AE601" s="30" t="str">
        <f>IF(AND($D601&lt;=2026,Zisk!$D$10&gt;=2026),VstupniParametry_SKRYT!$D$10,"")</f>
        <v/>
      </c>
      <c r="AF601" s="28" t="str">
        <f>IF(AND($D601&lt;=2026,Zisk!$D$10&gt;=2026),")","")</f>
        <v/>
      </c>
      <c r="AG601" s="31" t="str">
        <f>IF(AND(D601&lt;2026,2026&lt;=Zisk!$D$10),1,IF(D601=2026,0,""))</f>
        <v/>
      </c>
      <c r="AH601" s="32" t="str">
        <f>IF(AND($D601&lt;=2026,Zisk!$D$10&gt;=2027),"x","")</f>
        <v/>
      </c>
      <c r="AI601" s="28" t="str">
        <f>IF(AND($D601&lt;=2027,Zisk!$D$10&gt;=2027),"(","")</f>
        <v/>
      </c>
      <c r="AJ601" s="28" t="str">
        <f>IF(AND($D601&lt;=2027,Zisk!$D$10&gt;=2027),"1","")</f>
        <v/>
      </c>
      <c r="AK601" s="28" t="str">
        <f>IF(AND($D601&lt;=2027,Zisk!$D$10&gt;=2027),"+","")</f>
        <v/>
      </c>
      <c r="AL601" s="30" t="str">
        <f>IF(AND($D601&lt;=2027,Zisk!$D$10&gt;=2027),VstupniParametry_SKRYT!$D$11,"")</f>
        <v/>
      </c>
      <c r="AM601" s="28" t="str">
        <f>IF(AND($D601&lt;=2027,Zisk!$D$10&gt;=2027),")","")</f>
        <v/>
      </c>
      <c r="AN601" s="31" t="str">
        <f>IF(AND(D601&lt;2027,2027&lt;=Zisk!$D$10),1,IF(D601=2027,0,""))</f>
        <v/>
      </c>
      <c r="AO601" s="32" t="str">
        <f>IF(AND($D601&lt;=2027,Zisk!$D$10&gt;=2028),"x","")</f>
        <v/>
      </c>
      <c r="AP601" s="28" t="str">
        <f>IF(AND($D601&lt;=2028,Zisk!$D$10&gt;=2028),"(","")</f>
        <v/>
      </c>
      <c r="AQ601" s="28" t="str">
        <f>IF(AND($D601&lt;=2028,Zisk!$D$10&gt;=2028),"1","")</f>
        <v/>
      </c>
      <c r="AR601" s="28" t="str">
        <f>IF(AND($D601&lt;=2028,Zisk!$D$10&gt;=2028),"+","")</f>
        <v/>
      </c>
      <c r="AS601" s="30" t="str">
        <f>IF(AND($D601&lt;=2028,Zisk!$D$10&gt;=2028),VstupniParametry_SKRYT!$D$12,"")</f>
        <v/>
      </c>
      <c r="AT601" s="28" t="str">
        <f>IF(AND($D601&lt;=2028,Zisk!$D$10&gt;=2028),")","")</f>
        <v/>
      </c>
      <c r="AU601" s="31" t="str">
        <f>IF(AND(D601&lt;2028,2028&lt;=Zisk!$D$10),1,IF(D601=2028,0,""))</f>
        <v/>
      </c>
      <c r="AV601" s="32" t="str">
        <f>IF(AND($D601&lt;=2028,Zisk!$D$10&gt;=2029),"x","")</f>
        <v/>
      </c>
      <c r="AW601" s="28" t="str">
        <f>IF(AND($D601&lt;=2029,Zisk!$D$10&gt;=2029),"(","")</f>
        <v/>
      </c>
      <c r="AX601" s="28" t="str">
        <f>IF(AND($D601&lt;=2029,Zisk!$D$10&gt;=2029),"1","")</f>
        <v/>
      </c>
      <c r="AY601" s="28" t="str">
        <f>IF(AND($D601&lt;=2029,Zisk!$D$10&gt;=2029),"+","")</f>
        <v/>
      </c>
      <c r="AZ601" s="30" t="str">
        <f>IF(AND($D601&lt;=2029,Zisk!$D$10&gt;=2029),VstupniParametry_SKRYT!$D$13,"")</f>
        <v/>
      </c>
      <c r="BA601" s="28" t="str">
        <f>IF(AND($D601&lt;=2029,Zisk!$D$10&gt;=2029),")","")</f>
        <v/>
      </c>
      <c r="BB601" s="31" t="str">
        <f>IF(AND(D601&lt;2029,2029&lt;=Zisk!$D$10),1,IF(D601=2029,0,""))</f>
        <v/>
      </c>
      <c r="BC601" s="32" t="str">
        <f>IF(AND($D601&lt;=2029,Zisk!$D$10&gt;=2030),"x","")</f>
        <v/>
      </c>
      <c r="BD601" s="28" t="str">
        <f>IF(AND($D601&lt;=2030,Zisk!$D$10&gt;=2030),"(","")</f>
        <v/>
      </c>
      <c r="BE601" s="28" t="str">
        <f>IF(AND($D601&lt;=2030,Zisk!$D$10&gt;=2030),"1","")</f>
        <v/>
      </c>
      <c r="BF601" s="28" t="str">
        <f>IF(AND($D601&lt;=2030,Zisk!$D$10&gt;=2030),"+","")</f>
        <v/>
      </c>
      <c r="BG601" s="30" t="str">
        <f>IF(AND($D601&lt;=2030,Zisk!$D$10&gt;=2030),VstupniParametry_SKRYT!$D$14,"")</f>
        <v/>
      </c>
      <c r="BH601" s="28" t="str">
        <f>IF(AND($D601&lt;=2030,Zisk!$D$10&gt;=2030),")","")</f>
        <v/>
      </c>
      <c r="BI601" s="31" t="str">
        <f>IF(AND(D601&lt;2030,2030&lt;=Zisk!$D$10),1,IF(D601=2030,0,""))</f>
        <v/>
      </c>
      <c r="BJ601" s="33" t="s">
        <v>32</v>
      </c>
      <c r="BK601" s="30">
        <f t="shared" si="304"/>
        <v>1</v>
      </c>
      <c r="BL601" s="28" t="str">
        <f t="shared" si="305"/>
        <v>x</v>
      </c>
      <c r="BM601" s="34">
        <f t="shared" si="306"/>
        <v>1</v>
      </c>
      <c r="BN601" s="30" t="str">
        <f t="shared" si="307"/>
        <v>x</v>
      </c>
      <c r="BO601" s="34">
        <f t="shared" si="292"/>
        <v>1.018</v>
      </c>
      <c r="BP601" s="34" t="str">
        <f t="shared" si="293"/>
        <v/>
      </c>
      <c r="BQ601" s="34" t="str">
        <f t="shared" si="294"/>
        <v/>
      </c>
      <c r="BR601" s="34" t="str">
        <f t="shared" si="295"/>
        <v/>
      </c>
      <c r="BS601" s="34" t="str">
        <f t="shared" si="296"/>
        <v/>
      </c>
      <c r="BT601" s="34" t="str">
        <f t="shared" si="297"/>
        <v/>
      </c>
      <c r="BU601" s="34" t="str">
        <f t="shared" si="298"/>
        <v/>
      </c>
      <c r="BV601" s="34" t="str">
        <f t="shared" si="299"/>
        <v/>
      </c>
      <c r="BW601" s="34" t="str">
        <f t="shared" si="300"/>
        <v/>
      </c>
      <c r="BX601" s="34" t="str">
        <f t="shared" si="301"/>
        <v/>
      </c>
      <c r="BY601" s="34" t="str">
        <f t="shared" si="302"/>
        <v/>
      </c>
      <c r="BZ601" s="33" t="s">
        <v>32</v>
      </c>
      <c r="CA601" s="34">
        <f t="shared" si="303"/>
        <v>1.018</v>
      </c>
      <c r="CB601" s="28"/>
      <c r="CC601" s="29">
        <f>IF(D601&gt;Zisk!$D$10,"",E601*CA601)</f>
        <v>0</v>
      </c>
    </row>
    <row r="602" spans="2:81" x14ac:dyDescent="0.2">
      <c r="B602" s="35" t="str">
        <f>Zisk!B613</f>
        <v/>
      </c>
      <c r="C602" s="35">
        <f>Zisk!C613</f>
        <v>0</v>
      </c>
      <c r="D602" s="35">
        <f>Zisk!E613</f>
        <v>0</v>
      </c>
      <c r="E602" s="36">
        <f>Zisk!D613</f>
        <v>0</v>
      </c>
      <c r="F602" s="36"/>
      <c r="G602" s="35" t="str">
        <f t="shared" si="278"/>
        <v>(</v>
      </c>
      <c r="H602" s="35" t="str">
        <f t="shared" si="279"/>
        <v>1</v>
      </c>
      <c r="I602" s="35" t="str">
        <f t="shared" si="280"/>
        <v>+</v>
      </c>
      <c r="J602" s="37">
        <f>IF($D602&lt;=2021,VstupniParametry_SKRYT!$D$5,"")</f>
        <v>0.02</v>
      </c>
      <c r="K602" s="35" t="str">
        <f t="shared" si="281"/>
        <v>)</v>
      </c>
      <c r="L602" s="38">
        <f>IF($D602&lt;=2021,COUNTIF(Vypocet_SKRYT!T599:AS599,"&gt;=1"),"")</f>
        <v>0</v>
      </c>
      <c r="M602" s="39" t="str">
        <f t="shared" si="282"/>
        <v>x</v>
      </c>
      <c r="N602" s="35" t="str">
        <f t="shared" si="283"/>
        <v>(</v>
      </c>
      <c r="O602" s="35" t="str">
        <f t="shared" si="284"/>
        <v>1</v>
      </c>
      <c r="P602" s="35" t="str">
        <f t="shared" si="285"/>
        <v>+</v>
      </c>
      <c r="Q602" s="37">
        <f>IF($D602&lt;=2024,VstupniParametry_SKRYT!$D$6,"")</f>
        <v>0.06</v>
      </c>
      <c r="R602" s="35" t="str">
        <f t="shared" si="286"/>
        <v>)</v>
      </c>
      <c r="S602" s="38">
        <f>IF($D602&lt;=2024,COUNTIFS(Vypocet_SKRYT!AT599:AV599,"&gt;=1"),"")</f>
        <v>0</v>
      </c>
      <c r="T602" s="39" t="str">
        <f t="shared" si="287"/>
        <v>x</v>
      </c>
      <c r="U602" s="35" t="str">
        <f t="shared" si="288"/>
        <v>(</v>
      </c>
      <c r="V602" s="35" t="str">
        <f t="shared" si="289"/>
        <v>1</v>
      </c>
      <c r="W602" s="35" t="str">
        <f t="shared" si="290"/>
        <v>+</v>
      </c>
      <c r="X602" s="37">
        <f>IF($D602&lt;=2025,VstupniParametry_SKRYT!$D$9,"")</f>
        <v>1.7999999999999999E-2</v>
      </c>
      <c r="Y602" s="35" t="str">
        <f t="shared" si="291"/>
        <v>)</v>
      </c>
      <c r="Z602" s="38">
        <f>IF(AND(D602&lt;2025,2025&lt;=Zisk!$D$10),1,IF(D602=2025,0,""))</f>
        <v>1</v>
      </c>
      <c r="AA602" s="39" t="str">
        <f>IF(AND($D602&lt;=2025,Zisk!$D$10&gt;=2026),"x","")</f>
        <v/>
      </c>
      <c r="AB602" s="35" t="str">
        <f>IF(AND($D602&lt;=2026,Zisk!$D$10&gt;=2026),"(","")</f>
        <v/>
      </c>
      <c r="AC602" s="35" t="str">
        <f>IF(AND($D602&lt;=2026,Zisk!$D$10&gt;=2026),"1","")</f>
        <v/>
      </c>
      <c r="AD602" s="35" t="str">
        <f>IF(AND($D602&lt;=2026,Zisk!$D$10&gt;=2026),"+","")</f>
        <v/>
      </c>
      <c r="AE602" s="37" t="str">
        <f>IF(AND($D602&lt;=2026,Zisk!$D$10&gt;=2026),VstupniParametry_SKRYT!$D$10,"")</f>
        <v/>
      </c>
      <c r="AF602" s="35" t="str">
        <f>IF(AND($D602&lt;=2026,Zisk!$D$10&gt;=2026),")","")</f>
        <v/>
      </c>
      <c r="AG602" s="38" t="str">
        <f>IF(AND(D602&lt;2026,2026&lt;=Zisk!$D$10),1,IF(D602=2026,0,""))</f>
        <v/>
      </c>
      <c r="AH602" s="39" t="str">
        <f>IF(AND($D602&lt;=2026,Zisk!$D$10&gt;=2027),"x","")</f>
        <v/>
      </c>
      <c r="AI602" s="35" t="str">
        <f>IF(AND($D602&lt;=2027,Zisk!$D$10&gt;=2027),"(","")</f>
        <v/>
      </c>
      <c r="AJ602" s="35" t="str">
        <f>IF(AND($D602&lt;=2027,Zisk!$D$10&gt;=2027),"1","")</f>
        <v/>
      </c>
      <c r="AK602" s="35" t="str">
        <f>IF(AND($D602&lt;=2027,Zisk!$D$10&gt;=2027),"+","")</f>
        <v/>
      </c>
      <c r="AL602" s="37" t="str">
        <f>IF(AND($D602&lt;=2027,Zisk!$D$10&gt;=2027),VstupniParametry_SKRYT!$D$11,"")</f>
        <v/>
      </c>
      <c r="AM602" s="35" t="str">
        <f>IF(AND($D602&lt;=2027,Zisk!$D$10&gt;=2027),")","")</f>
        <v/>
      </c>
      <c r="AN602" s="38" t="str">
        <f>IF(AND(D602&lt;2027,2027&lt;=Zisk!$D$10),1,IF(D602=2027,0,""))</f>
        <v/>
      </c>
      <c r="AO602" s="39" t="str">
        <f>IF(AND($D602&lt;=2027,Zisk!$D$10&gt;=2028),"x","")</f>
        <v/>
      </c>
      <c r="AP602" s="35" t="str">
        <f>IF(AND($D602&lt;=2028,Zisk!$D$10&gt;=2028),"(","")</f>
        <v/>
      </c>
      <c r="AQ602" s="35" t="str">
        <f>IF(AND($D602&lt;=2028,Zisk!$D$10&gt;=2028),"1","")</f>
        <v/>
      </c>
      <c r="AR602" s="35" t="str">
        <f>IF(AND($D602&lt;=2028,Zisk!$D$10&gt;=2028),"+","")</f>
        <v/>
      </c>
      <c r="AS602" s="37" t="str">
        <f>IF(AND($D602&lt;=2028,Zisk!$D$10&gt;=2028),VstupniParametry_SKRYT!$D$12,"")</f>
        <v/>
      </c>
      <c r="AT602" s="35" t="str">
        <f>IF(AND($D602&lt;=2028,Zisk!$D$10&gt;=2028),")","")</f>
        <v/>
      </c>
      <c r="AU602" s="38" t="str">
        <f>IF(AND(D602&lt;2028,2028&lt;=Zisk!$D$10),1,IF(D602=2028,0,""))</f>
        <v/>
      </c>
      <c r="AV602" s="39" t="str">
        <f>IF(AND($D602&lt;=2028,Zisk!$D$10&gt;=2029),"x","")</f>
        <v/>
      </c>
      <c r="AW602" s="35" t="str">
        <f>IF(AND($D602&lt;=2029,Zisk!$D$10&gt;=2029),"(","")</f>
        <v/>
      </c>
      <c r="AX602" s="35" t="str">
        <f>IF(AND($D602&lt;=2029,Zisk!$D$10&gt;=2029),"1","")</f>
        <v/>
      </c>
      <c r="AY602" s="35" t="str">
        <f>IF(AND($D602&lt;=2029,Zisk!$D$10&gt;=2029),"+","")</f>
        <v/>
      </c>
      <c r="AZ602" s="37" t="str">
        <f>IF(AND($D602&lt;=2029,Zisk!$D$10&gt;=2029),VstupniParametry_SKRYT!$D$13,"")</f>
        <v/>
      </c>
      <c r="BA602" s="35" t="str">
        <f>IF(AND($D602&lt;=2029,Zisk!$D$10&gt;=2029),")","")</f>
        <v/>
      </c>
      <c r="BB602" s="38" t="str">
        <f>IF(AND(D602&lt;2029,2029&lt;=Zisk!$D$10),1,IF(D602=2029,0,""))</f>
        <v/>
      </c>
      <c r="BC602" s="39" t="str">
        <f>IF(AND($D602&lt;=2029,Zisk!$D$10&gt;=2030),"x","")</f>
        <v/>
      </c>
      <c r="BD602" s="35" t="str">
        <f>IF(AND($D602&lt;=2030,Zisk!$D$10&gt;=2030),"(","")</f>
        <v/>
      </c>
      <c r="BE602" s="35" t="str">
        <f>IF(AND($D602&lt;=2030,Zisk!$D$10&gt;=2030),"1","")</f>
        <v/>
      </c>
      <c r="BF602" s="35" t="str">
        <f>IF(AND($D602&lt;=2030,Zisk!$D$10&gt;=2030),"+","")</f>
        <v/>
      </c>
      <c r="BG602" s="37" t="str">
        <f>IF(AND($D602&lt;=2030,Zisk!$D$10&gt;=2030),VstupniParametry_SKRYT!$D$14,"")</f>
        <v/>
      </c>
      <c r="BH602" s="35" t="str">
        <f>IF(AND($D602&lt;=2030,Zisk!$D$10&gt;=2030),")","")</f>
        <v/>
      </c>
      <c r="BI602" s="38" t="str">
        <f>IF(AND(D602&lt;2030,2030&lt;=Zisk!$D$10),1,IF(D602=2030,0,""))</f>
        <v/>
      </c>
      <c r="BJ602" s="40" t="s">
        <v>32</v>
      </c>
      <c r="BK602" s="37">
        <f t="shared" si="304"/>
        <v>1</v>
      </c>
      <c r="BL602" s="35" t="str">
        <f t="shared" si="305"/>
        <v>x</v>
      </c>
      <c r="BM602" s="41">
        <f t="shared" si="306"/>
        <v>1</v>
      </c>
      <c r="BN602" s="37" t="str">
        <f t="shared" si="307"/>
        <v>x</v>
      </c>
      <c r="BO602" s="41">
        <f t="shared" si="292"/>
        <v>1.018</v>
      </c>
      <c r="BP602" s="41" t="str">
        <f t="shared" si="293"/>
        <v/>
      </c>
      <c r="BQ602" s="41" t="str">
        <f t="shared" si="294"/>
        <v/>
      </c>
      <c r="BR602" s="41" t="str">
        <f t="shared" si="295"/>
        <v/>
      </c>
      <c r="BS602" s="41" t="str">
        <f t="shared" si="296"/>
        <v/>
      </c>
      <c r="BT602" s="41" t="str">
        <f t="shared" si="297"/>
        <v/>
      </c>
      <c r="BU602" s="41" t="str">
        <f t="shared" si="298"/>
        <v/>
      </c>
      <c r="BV602" s="41" t="str">
        <f t="shared" si="299"/>
        <v/>
      </c>
      <c r="BW602" s="41" t="str">
        <f t="shared" si="300"/>
        <v/>
      </c>
      <c r="BX602" s="41" t="str">
        <f t="shared" si="301"/>
        <v/>
      </c>
      <c r="BY602" s="41" t="str">
        <f t="shared" si="302"/>
        <v/>
      </c>
      <c r="BZ602" s="40" t="s">
        <v>32</v>
      </c>
      <c r="CA602" s="41">
        <f t="shared" si="303"/>
        <v>1.018</v>
      </c>
      <c r="CB602" s="35"/>
      <c r="CC602" s="36">
        <f>IF(D602&gt;Zisk!$D$10,"",E602*CA602)</f>
        <v>0</v>
      </c>
    </row>
    <row r="603" spans="2:81" x14ac:dyDescent="0.2">
      <c r="B603" s="28" t="str">
        <f>Zisk!B614</f>
        <v/>
      </c>
      <c r="C603" s="28">
        <f>Zisk!C614</f>
        <v>0</v>
      </c>
      <c r="D603" s="28">
        <f>Zisk!E614</f>
        <v>0</v>
      </c>
      <c r="E603" s="29">
        <f>Zisk!D614</f>
        <v>0</v>
      </c>
      <c r="F603" s="29"/>
      <c r="G603" s="28" t="str">
        <f t="shared" si="278"/>
        <v>(</v>
      </c>
      <c r="H603" s="28" t="str">
        <f t="shared" si="279"/>
        <v>1</v>
      </c>
      <c r="I603" s="28" t="str">
        <f t="shared" si="280"/>
        <v>+</v>
      </c>
      <c r="J603" s="30">
        <f>IF($D603&lt;=2021,VstupniParametry_SKRYT!$D$5,"")</f>
        <v>0.02</v>
      </c>
      <c r="K603" s="28" t="str">
        <f t="shared" si="281"/>
        <v>)</v>
      </c>
      <c r="L603" s="31">
        <f>IF($D603&lt;=2021,COUNTIF(Vypocet_SKRYT!T600:AS600,"&gt;=1"),"")</f>
        <v>0</v>
      </c>
      <c r="M603" s="32" t="str">
        <f t="shared" si="282"/>
        <v>x</v>
      </c>
      <c r="N603" s="28" t="str">
        <f t="shared" si="283"/>
        <v>(</v>
      </c>
      <c r="O603" s="28" t="str">
        <f t="shared" si="284"/>
        <v>1</v>
      </c>
      <c r="P603" s="28" t="str">
        <f t="shared" si="285"/>
        <v>+</v>
      </c>
      <c r="Q603" s="30">
        <f>IF($D603&lt;=2024,VstupniParametry_SKRYT!$D$6,"")</f>
        <v>0.06</v>
      </c>
      <c r="R603" s="28" t="str">
        <f t="shared" si="286"/>
        <v>)</v>
      </c>
      <c r="S603" s="31">
        <f>IF($D603&lt;=2024,COUNTIFS(Vypocet_SKRYT!AT600:AV600,"&gt;=1"),"")</f>
        <v>0</v>
      </c>
      <c r="T603" s="32" t="str">
        <f t="shared" si="287"/>
        <v>x</v>
      </c>
      <c r="U603" s="28" t="str">
        <f t="shared" si="288"/>
        <v>(</v>
      </c>
      <c r="V603" s="28" t="str">
        <f t="shared" si="289"/>
        <v>1</v>
      </c>
      <c r="W603" s="28" t="str">
        <f t="shared" si="290"/>
        <v>+</v>
      </c>
      <c r="X603" s="30">
        <f>IF($D603&lt;=2025,VstupniParametry_SKRYT!$D$9,"")</f>
        <v>1.7999999999999999E-2</v>
      </c>
      <c r="Y603" s="28" t="str">
        <f t="shared" si="291"/>
        <v>)</v>
      </c>
      <c r="Z603" s="31">
        <f>IF(AND(D603&lt;2025,2025&lt;=Zisk!$D$10),1,IF(D603=2025,0,""))</f>
        <v>1</v>
      </c>
      <c r="AA603" s="32" t="str">
        <f>IF(AND($D603&lt;=2025,Zisk!$D$10&gt;=2026),"x","")</f>
        <v/>
      </c>
      <c r="AB603" s="28" t="str">
        <f>IF(AND($D603&lt;=2026,Zisk!$D$10&gt;=2026),"(","")</f>
        <v/>
      </c>
      <c r="AC603" s="28" t="str">
        <f>IF(AND($D603&lt;=2026,Zisk!$D$10&gt;=2026),"1","")</f>
        <v/>
      </c>
      <c r="AD603" s="28" t="str">
        <f>IF(AND($D603&lt;=2026,Zisk!$D$10&gt;=2026),"+","")</f>
        <v/>
      </c>
      <c r="AE603" s="30" t="str">
        <f>IF(AND($D603&lt;=2026,Zisk!$D$10&gt;=2026),VstupniParametry_SKRYT!$D$10,"")</f>
        <v/>
      </c>
      <c r="AF603" s="28" t="str">
        <f>IF(AND($D603&lt;=2026,Zisk!$D$10&gt;=2026),")","")</f>
        <v/>
      </c>
      <c r="AG603" s="31" t="str">
        <f>IF(AND(D603&lt;2026,2026&lt;=Zisk!$D$10),1,IF(D603=2026,0,""))</f>
        <v/>
      </c>
      <c r="AH603" s="32" t="str">
        <f>IF(AND($D603&lt;=2026,Zisk!$D$10&gt;=2027),"x","")</f>
        <v/>
      </c>
      <c r="AI603" s="28" t="str">
        <f>IF(AND($D603&lt;=2027,Zisk!$D$10&gt;=2027),"(","")</f>
        <v/>
      </c>
      <c r="AJ603" s="28" t="str">
        <f>IF(AND($D603&lt;=2027,Zisk!$D$10&gt;=2027),"1","")</f>
        <v/>
      </c>
      <c r="AK603" s="28" t="str">
        <f>IF(AND($D603&lt;=2027,Zisk!$D$10&gt;=2027),"+","")</f>
        <v/>
      </c>
      <c r="AL603" s="30" t="str">
        <f>IF(AND($D603&lt;=2027,Zisk!$D$10&gt;=2027),VstupniParametry_SKRYT!$D$11,"")</f>
        <v/>
      </c>
      <c r="AM603" s="28" t="str">
        <f>IF(AND($D603&lt;=2027,Zisk!$D$10&gt;=2027),")","")</f>
        <v/>
      </c>
      <c r="AN603" s="31" t="str">
        <f>IF(AND(D603&lt;2027,2027&lt;=Zisk!$D$10),1,IF(D603=2027,0,""))</f>
        <v/>
      </c>
      <c r="AO603" s="32" t="str">
        <f>IF(AND($D603&lt;=2027,Zisk!$D$10&gt;=2028),"x","")</f>
        <v/>
      </c>
      <c r="AP603" s="28" t="str">
        <f>IF(AND($D603&lt;=2028,Zisk!$D$10&gt;=2028),"(","")</f>
        <v/>
      </c>
      <c r="AQ603" s="28" t="str">
        <f>IF(AND($D603&lt;=2028,Zisk!$D$10&gt;=2028),"1","")</f>
        <v/>
      </c>
      <c r="AR603" s="28" t="str">
        <f>IF(AND($D603&lt;=2028,Zisk!$D$10&gt;=2028),"+","")</f>
        <v/>
      </c>
      <c r="AS603" s="30" t="str">
        <f>IF(AND($D603&lt;=2028,Zisk!$D$10&gt;=2028),VstupniParametry_SKRYT!$D$12,"")</f>
        <v/>
      </c>
      <c r="AT603" s="28" t="str">
        <f>IF(AND($D603&lt;=2028,Zisk!$D$10&gt;=2028),")","")</f>
        <v/>
      </c>
      <c r="AU603" s="31" t="str">
        <f>IF(AND(D603&lt;2028,2028&lt;=Zisk!$D$10),1,IF(D603=2028,0,""))</f>
        <v/>
      </c>
      <c r="AV603" s="32" t="str">
        <f>IF(AND($D603&lt;=2028,Zisk!$D$10&gt;=2029),"x","")</f>
        <v/>
      </c>
      <c r="AW603" s="28" t="str">
        <f>IF(AND($D603&lt;=2029,Zisk!$D$10&gt;=2029),"(","")</f>
        <v/>
      </c>
      <c r="AX603" s="28" t="str">
        <f>IF(AND($D603&lt;=2029,Zisk!$D$10&gt;=2029),"1","")</f>
        <v/>
      </c>
      <c r="AY603" s="28" t="str">
        <f>IF(AND($D603&lt;=2029,Zisk!$D$10&gt;=2029),"+","")</f>
        <v/>
      </c>
      <c r="AZ603" s="30" t="str">
        <f>IF(AND($D603&lt;=2029,Zisk!$D$10&gt;=2029),VstupniParametry_SKRYT!$D$13,"")</f>
        <v/>
      </c>
      <c r="BA603" s="28" t="str">
        <f>IF(AND($D603&lt;=2029,Zisk!$D$10&gt;=2029),")","")</f>
        <v/>
      </c>
      <c r="BB603" s="31" t="str">
        <f>IF(AND(D603&lt;2029,2029&lt;=Zisk!$D$10),1,IF(D603=2029,0,""))</f>
        <v/>
      </c>
      <c r="BC603" s="32" t="str">
        <f>IF(AND($D603&lt;=2029,Zisk!$D$10&gt;=2030),"x","")</f>
        <v/>
      </c>
      <c r="BD603" s="28" t="str">
        <f>IF(AND($D603&lt;=2030,Zisk!$D$10&gt;=2030),"(","")</f>
        <v/>
      </c>
      <c r="BE603" s="28" t="str">
        <f>IF(AND($D603&lt;=2030,Zisk!$D$10&gt;=2030),"1","")</f>
        <v/>
      </c>
      <c r="BF603" s="28" t="str">
        <f>IF(AND($D603&lt;=2030,Zisk!$D$10&gt;=2030),"+","")</f>
        <v/>
      </c>
      <c r="BG603" s="30" t="str">
        <f>IF(AND($D603&lt;=2030,Zisk!$D$10&gt;=2030),VstupniParametry_SKRYT!$D$14,"")</f>
        <v/>
      </c>
      <c r="BH603" s="28" t="str">
        <f>IF(AND($D603&lt;=2030,Zisk!$D$10&gt;=2030),")","")</f>
        <v/>
      </c>
      <c r="BI603" s="31" t="str">
        <f>IF(AND(D603&lt;2030,2030&lt;=Zisk!$D$10),1,IF(D603=2030,0,""))</f>
        <v/>
      </c>
      <c r="BJ603" s="33" t="s">
        <v>32</v>
      </c>
      <c r="BK603" s="30">
        <f t="shared" si="304"/>
        <v>1</v>
      </c>
      <c r="BL603" s="28" t="str">
        <f t="shared" si="305"/>
        <v>x</v>
      </c>
      <c r="BM603" s="34">
        <f t="shared" si="306"/>
        <v>1</v>
      </c>
      <c r="BN603" s="30" t="str">
        <f t="shared" si="307"/>
        <v>x</v>
      </c>
      <c r="BO603" s="34">
        <f t="shared" si="292"/>
        <v>1.018</v>
      </c>
      <c r="BP603" s="34" t="str">
        <f t="shared" si="293"/>
        <v/>
      </c>
      <c r="BQ603" s="34" t="str">
        <f t="shared" si="294"/>
        <v/>
      </c>
      <c r="BR603" s="34" t="str">
        <f t="shared" si="295"/>
        <v/>
      </c>
      <c r="BS603" s="34" t="str">
        <f t="shared" si="296"/>
        <v/>
      </c>
      <c r="BT603" s="34" t="str">
        <f t="shared" si="297"/>
        <v/>
      </c>
      <c r="BU603" s="34" t="str">
        <f t="shared" si="298"/>
        <v/>
      </c>
      <c r="BV603" s="34" t="str">
        <f t="shared" si="299"/>
        <v/>
      </c>
      <c r="BW603" s="34" t="str">
        <f t="shared" si="300"/>
        <v/>
      </c>
      <c r="BX603" s="34" t="str">
        <f t="shared" si="301"/>
        <v/>
      </c>
      <c r="BY603" s="34" t="str">
        <f t="shared" si="302"/>
        <v/>
      </c>
      <c r="BZ603" s="33" t="s">
        <v>32</v>
      </c>
      <c r="CA603" s="34">
        <f t="shared" si="303"/>
        <v>1.018</v>
      </c>
      <c r="CB603" s="28"/>
      <c r="CC603" s="29">
        <f>IF(D603&gt;Zisk!$D$10,"",E603*CA603)</f>
        <v>0</v>
      </c>
    </row>
    <row r="604" spans="2:81" x14ac:dyDescent="0.2">
      <c r="B604" s="35" t="str">
        <f>Zisk!B615</f>
        <v/>
      </c>
      <c r="C604" s="35">
        <f>Zisk!C615</f>
        <v>0</v>
      </c>
      <c r="D604" s="35">
        <f>Zisk!E615</f>
        <v>0</v>
      </c>
      <c r="E604" s="36">
        <f>Zisk!D615</f>
        <v>0</v>
      </c>
      <c r="F604" s="36"/>
      <c r="G604" s="35" t="str">
        <f t="shared" si="278"/>
        <v>(</v>
      </c>
      <c r="H604" s="35" t="str">
        <f t="shared" si="279"/>
        <v>1</v>
      </c>
      <c r="I604" s="35" t="str">
        <f t="shared" si="280"/>
        <v>+</v>
      </c>
      <c r="J604" s="37">
        <f>IF($D604&lt;=2021,VstupniParametry_SKRYT!$D$5,"")</f>
        <v>0.02</v>
      </c>
      <c r="K604" s="35" t="str">
        <f t="shared" si="281"/>
        <v>)</v>
      </c>
      <c r="L604" s="38">
        <f>IF($D604&lt;=2021,COUNTIF(Vypocet_SKRYT!T601:AS601,"&gt;=1"),"")</f>
        <v>0</v>
      </c>
      <c r="M604" s="39" t="str">
        <f t="shared" si="282"/>
        <v>x</v>
      </c>
      <c r="N604" s="35" t="str">
        <f t="shared" si="283"/>
        <v>(</v>
      </c>
      <c r="O604" s="35" t="str">
        <f t="shared" si="284"/>
        <v>1</v>
      </c>
      <c r="P604" s="35" t="str">
        <f t="shared" si="285"/>
        <v>+</v>
      </c>
      <c r="Q604" s="37">
        <f>IF($D604&lt;=2024,VstupniParametry_SKRYT!$D$6,"")</f>
        <v>0.06</v>
      </c>
      <c r="R604" s="35" t="str">
        <f t="shared" si="286"/>
        <v>)</v>
      </c>
      <c r="S604" s="38">
        <f>IF($D604&lt;=2024,COUNTIFS(Vypocet_SKRYT!AT601:AV601,"&gt;=1"),"")</f>
        <v>0</v>
      </c>
      <c r="T604" s="39" t="str">
        <f t="shared" si="287"/>
        <v>x</v>
      </c>
      <c r="U604" s="35" t="str">
        <f t="shared" si="288"/>
        <v>(</v>
      </c>
      <c r="V604" s="35" t="str">
        <f t="shared" si="289"/>
        <v>1</v>
      </c>
      <c r="W604" s="35" t="str">
        <f t="shared" si="290"/>
        <v>+</v>
      </c>
      <c r="X604" s="37">
        <f>IF($D604&lt;=2025,VstupniParametry_SKRYT!$D$9,"")</f>
        <v>1.7999999999999999E-2</v>
      </c>
      <c r="Y604" s="35" t="str">
        <f t="shared" si="291"/>
        <v>)</v>
      </c>
      <c r="Z604" s="38">
        <f>IF(AND(D604&lt;2025,2025&lt;=Zisk!$D$10),1,IF(D604=2025,0,""))</f>
        <v>1</v>
      </c>
      <c r="AA604" s="39" t="str">
        <f>IF(AND($D604&lt;=2025,Zisk!$D$10&gt;=2026),"x","")</f>
        <v/>
      </c>
      <c r="AB604" s="35" t="str">
        <f>IF(AND($D604&lt;=2026,Zisk!$D$10&gt;=2026),"(","")</f>
        <v/>
      </c>
      <c r="AC604" s="35" t="str">
        <f>IF(AND($D604&lt;=2026,Zisk!$D$10&gt;=2026),"1","")</f>
        <v/>
      </c>
      <c r="AD604" s="35" t="str">
        <f>IF(AND($D604&lt;=2026,Zisk!$D$10&gt;=2026),"+","")</f>
        <v/>
      </c>
      <c r="AE604" s="37" t="str">
        <f>IF(AND($D604&lt;=2026,Zisk!$D$10&gt;=2026),VstupniParametry_SKRYT!$D$10,"")</f>
        <v/>
      </c>
      <c r="AF604" s="35" t="str">
        <f>IF(AND($D604&lt;=2026,Zisk!$D$10&gt;=2026),")","")</f>
        <v/>
      </c>
      <c r="AG604" s="38" t="str">
        <f>IF(AND(D604&lt;2026,2026&lt;=Zisk!$D$10),1,IF(D604=2026,0,""))</f>
        <v/>
      </c>
      <c r="AH604" s="39" t="str">
        <f>IF(AND($D604&lt;=2026,Zisk!$D$10&gt;=2027),"x","")</f>
        <v/>
      </c>
      <c r="AI604" s="35" t="str">
        <f>IF(AND($D604&lt;=2027,Zisk!$D$10&gt;=2027),"(","")</f>
        <v/>
      </c>
      <c r="AJ604" s="35" t="str">
        <f>IF(AND($D604&lt;=2027,Zisk!$D$10&gt;=2027),"1","")</f>
        <v/>
      </c>
      <c r="AK604" s="35" t="str">
        <f>IF(AND($D604&lt;=2027,Zisk!$D$10&gt;=2027),"+","")</f>
        <v/>
      </c>
      <c r="AL604" s="37" t="str">
        <f>IF(AND($D604&lt;=2027,Zisk!$D$10&gt;=2027),VstupniParametry_SKRYT!$D$11,"")</f>
        <v/>
      </c>
      <c r="AM604" s="35" t="str">
        <f>IF(AND($D604&lt;=2027,Zisk!$D$10&gt;=2027),")","")</f>
        <v/>
      </c>
      <c r="AN604" s="38" t="str">
        <f>IF(AND(D604&lt;2027,2027&lt;=Zisk!$D$10),1,IF(D604=2027,0,""))</f>
        <v/>
      </c>
      <c r="AO604" s="39" t="str">
        <f>IF(AND($D604&lt;=2027,Zisk!$D$10&gt;=2028),"x","")</f>
        <v/>
      </c>
      <c r="AP604" s="35" t="str">
        <f>IF(AND($D604&lt;=2028,Zisk!$D$10&gt;=2028),"(","")</f>
        <v/>
      </c>
      <c r="AQ604" s="35" t="str">
        <f>IF(AND($D604&lt;=2028,Zisk!$D$10&gt;=2028),"1","")</f>
        <v/>
      </c>
      <c r="AR604" s="35" t="str">
        <f>IF(AND($D604&lt;=2028,Zisk!$D$10&gt;=2028),"+","")</f>
        <v/>
      </c>
      <c r="AS604" s="37" t="str">
        <f>IF(AND($D604&lt;=2028,Zisk!$D$10&gt;=2028),VstupniParametry_SKRYT!$D$12,"")</f>
        <v/>
      </c>
      <c r="AT604" s="35" t="str">
        <f>IF(AND($D604&lt;=2028,Zisk!$D$10&gt;=2028),")","")</f>
        <v/>
      </c>
      <c r="AU604" s="38" t="str">
        <f>IF(AND(D604&lt;2028,2028&lt;=Zisk!$D$10),1,IF(D604=2028,0,""))</f>
        <v/>
      </c>
      <c r="AV604" s="39" t="str">
        <f>IF(AND($D604&lt;=2028,Zisk!$D$10&gt;=2029),"x","")</f>
        <v/>
      </c>
      <c r="AW604" s="35" t="str">
        <f>IF(AND($D604&lt;=2029,Zisk!$D$10&gt;=2029),"(","")</f>
        <v/>
      </c>
      <c r="AX604" s="35" t="str">
        <f>IF(AND($D604&lt;=2029,Zisk!$D$10&gt;=2029),"1","")</f>
        <v/>
      </c>
      <c r="AY604" s="35" t="str">
        <f>IF(AND($D604&lt;=2029,Zisk!$D$10&gt;=2029),"+","")</f>
        <v/>
      </c>
      <c r="AZ604" s="37" t="str">
        <f>IF(AND($D604&lt;=2029,Zisk!$D$10&gt;=2029),VstupniParametry_SKRYT!$D$13,"")</f>
        <v/>
      </c>
      <c r="BA604" s="35" t="str">
        <f>IF(AND($D604&lt;=2029,Zisk!$D$10&gt;=2029),")","")</f>
        <v/>
      </c>
      <c r="BB604" s="38" t="str">
        <f>IF(AND(D604&lt;2029,2029&lt;=Zisk!$D$10),1,IF(D604=2029,0,""))</f>
        <v/>
      </c>
      <c r="BC604" s="39" t="str">
        <f>IF(AND($D604&lt;=2029,Zisk!$D$10&gt;=2030),"x","")</f>
        <v/>
      </c>
      <c r="BD604" s="35" t="str">
        <f>IF(AND($D604&lt;=2030,Zisk!$D$10&gt;=2030),"(","")</f>
        <v/>
      </c>
      <c r="BE604" s="35" t="str">
        <f>IF(AND($D604&lt;=2030,Zisk!$D$10&gt;=2030),"1","")</f>
        <v/>
      </c>
      <c r="BF604" s="35" t="str">
        <f>IF(AND($D604&lt;=2030,Zisk!$D$10&gt;=2030),"+","")</f>
        <v/>
      </c>
      <c r="BG604" s="37" t="str">
        <f>IF(AND($D604&lt;=2030,Zisk!$D$10&gt;=2030),VstupniParametry_SKRYT!$D$14,"")</f>
        <v/>
      </c>
      <c r="BH604" s="35" t="str">
        <f>IF(AND($D604&lt;=2030,Zisk!$D$10&gt;=2030),")","")</f>
        <v/>
      </c>
      <c r="BI604" s="38" t="str">
        <f>IF(AND(D604&lt;2030,2030&lt;=Zisk!$D$10),1,IF(D604=2030,0,""))</f>
        <v/>
      </c>
      <c r="BJ604" s="40" t="s">
        <v>32</v>
      </c>
      <c r="BK604" s="37">
        <f t="shared" si="304"/>
        <v>1</v>
      </c>
      <c r="BL604" s="35" t="str">
        <f t="shared" si="305"/>
        <v>x</v>
      </c>
      <c r="BM604" s="41">
        <f t="shared" si="306"/>
        <v>1</v>
      </c>
      <c r="BN604" s="37" t="str">
        <f t="shared" si="307"/>
        <v>x</v>
      </c>
      <c r="BO604" s="41">
        <f t="shared" si="292"/>
        <v>1.018</v>
      </c>
      <c r="BP604" s="41" t="str">
        <f t="shared" si="293"/>
        <v/>
      </c>
      <c r="BQ604" s="41" t="str">
        <f t="shared" si="294"/>
        <v/>
      </c>
      <c r="BR604" s="41" t="str">
        <f t="shared" si="295"/>
        <v/>
      </c>
      <c r="BS604" s="41" t="str">
        <f t="shared" si="296"/>
        <v/>
      </c>
      <c r="BT604" s="41" t="str">
        <f t="shared" si="297"/>
        <v/>
      </c>
      <c r="BU604" s="41" t="str">
        <f t="shared" si="298"/>
        <v/>
      </c>
      <c r="BV604" s="41" t="str">
        <f t="shared" si="299"/>
        <v/>
      </c>
      <c r="BW604" s="41" t="str">
        <f t="shared" si="300"/>
        <v/>
      </c>
      <c r="BX604" s="41" t="str">
        <f t="shared" si="301"/>
        <v/>
      </c>
      <c r="BY604" s="41" t="str">
        <f t="shared" si="302"/>
        <v/>
      </c>
      <c r="BZ604" s="40" t="s">
        <v>32</v>
      </c>
      <c r="CA604" s="41">
        <f t="shared" si="303"/>
        <v>1.018</v>
      </c>
      <c r="CB604" s="35"/>
      <c r="CC604" s="36">
        <f>IF(D604&gt;Zisk!$D$10,"",E604*CA604)</f>
        <v>0</v>
      </c>
    </row>
    <row r="605" spans="2:81" x14ac:dyDescent="0.2">
      <c r="B605" s="28" t="str">
        <f>Zisk!B616</f>
        <v/>
      </c>
      <c r="C605" s="28">
        <f>Zisk!C616</f>
        <v>0</v>
      </c>
      <c r="D605" s="28">
        <f>Zisk!E616</f>
        <v>0</v>
      </c>
      <c r="E605" s="29">
        <f>Zisk!D616</f>
        <v>0</v>
      </c>
      <c r="F605" s="29"/>
      <c r="G605" s="28" t="str">
        <f t="shared" si="278"/>
        <v>(</v>
      </c>
      <c r="H605" s="28" t="str">
        <f t="shared" si="279"/>
        <v>1</v>
      </c>
      <c r="I605" s="28" t="str">
        <f t="shared" si="280"/>
        <v>+</v>
      </c>
      <c r="J605" s="30">
        <f>IF($D605&lt;=2021,VstupniParametry_SKRYT!$D$5,"")</f>
        <v>0.02</v>
      </c>
      <c r="K605" s="28" t="str">
        <f t="shared" si="281"/>
        <v>)</v>
      </c>
      <c r="L605" s="31">
        <f>IF($D605&lt;=2021,COUNTIF(Vypocet_SKRYT!T602:AS602,"&gt;=1"),"")</f>
        <v>0</v>
      </c>
      <c r="M605" s="32" t="str">
        <f t="shared" si="282"/>
        <v>x</v>
      </c>
      <c r="N605" s="28" t="str">
        <f t="shared" si="283"/>
        <v>(</v>
      </c>
      <c r="O605" s="28" t="str">
        <f t="shared" si="284"/>
        <v>1</v>
      </c>
      <c r="P605" s="28" t="str">
        <f t="shared" si="285"/>
        <v>+</v>
      </c>
      <c r="Q605" s="30">
        <f>IF($D605&lt;=2024,VstupniParametry_SKRYT!$D$6,"")</f>
        <v>0.06</v>
      </c>
      <c r="R605" s="28" t="str">
        <f t="shared" si="286"/>
        <v>)</v>
      </c>
      <c r="S605" s="31">
        <f>IF($D605&lt;=2024,COUNTIFS(Vypocet_SKRYT!AT602:AV602,"&gt;=1"),"")</f>
        <v>0</v>
      </c>
      <c r="T605" s="32" t="str">
        <f t="shared" si="287"/>
        <v>x</v>
      </c>
      <c r="U605" s="28" t="str">
        <f t="shared" si="288"/>
        <v>(</v>
      </c>
      <c r="V605" s="28" t="str">
        <f t="shared" si="289"/>
        <v>1</v>
      </c>
      <c r="W605" s="28" t="str">
        <f t="shared" si="290"/>
        <v>+</v>
      </c>
      <c r="X605" s="30">
        <f>IF($D605&lt;=2025,VstupniParametry_SKRYT!$D$9,"")</f>
        <v>1.7999999999999999E-2</v>
      </c>
      <c r="Y605" s="28" t="str">
        <f t="shared" si="291"/>
        <v>)</v>
      </c>
      <c r="Z605" s="31">
        <f>IF(AND(D605&lt;2025,2025&lt;=Zisk!$D$10),1,IF(D605=2025,0,""))</f>
        <v>1</v>
      </c>
      <c r="AA605" s="32" t="str">
        <f>IF(AND($D605&lt;=2025,Zisk!$D$10&gt;=2026),"x","")</f>
        <v/>
      </c>
      <c r="AB605" s="28" t="str">
        <f>IF(AND($D605&lt;=2026,Zisk!$D$10&gt;=2026),"(","")</f>
        <v/>
      </c>
      <c r="AC605" s="28" t="str">
        <f>IF(AND($D605&lt;=2026,Zisk!$D$10&gt;=2026),"1","")</f>
        <v/>
      </c>
      <c r="AD605" s="28" t="str">
        <f>IF(AND($D605&lt;=2026,Zisk!$D$10&gt;=2026),"+","")</f>
        <v/>
      </c>
      <c r="AE605" s="30" t="str">
        <f>IF(AND($D605&lt;=2026,Zisk!$D$10&gt;=2026),VstupniParametry_SKRYT!$D$10,"")</f>
        <v/>
      </c>
      <c r="AF605" s="28" t="str">
        <f>IF(AND($D605&lt;=2026,Zisk!$D$10&gt;=2026),")","")</f>
        <v/>
      </c>
      <c r="AG605" s="31" t="str">
        <f>IF(AND(D605&lt;2026,2026&lt;=Zisk!$D$10),1,IF(D605=2026,0,""))</f>
        <v/>
      </c>
      <c r="AH605" s="32" t="str">
        <f>IF(AND($D605&lt;=2026,Zisk!$D$10&gt;=2027),"x","")</f>
        <v/>
      </c>
      <c r="AI605" s="28" t="str">
        <f>IF(AND($D605&lt;=2027,Zisk!$D$10&gt;=2027),"(","")</f>
        <v/>
      </c>
      <c r="AJ605" s="28" t="str">
        <f>IF(AND($D605&lt;=2027,Zisk!$D$10&gt;=2027),"1","")</f>
        <v/>
      </c>
      <c r="AK605" s="28" t="str">
        <f>IF(AND($D605&lt;=2027,Zisk!$D$10&gt;=2027),"+","")</f>
        <v/>
      </c>
      <c r="AL605" s="30" t="str">
        <f>IF(AND($D605&lt;=2027,Zisk!$D$10&gt;=2027),VstupniParametry_SKRYT!$D$11,"")</f>
        <v/>
      </c>
      <c r="AM605" s="28" t="str">
        <f>IF(AND($D605&lt;=2027,Zisk!$D$10&gt;=2027),")","")</f>
        <v/>
      </c>
      <c r="AN605" s="31" t="str">
        <f>IF(AND(D605&lt;2027,2027&lt;=Zisk!$D$10),1,IF(D605=2027,0,""))</f>
        <v/>
      </c>
      <c r="AO605" s="32" t="str">
        <f>IF(AND($D605&lt;=2027,Zisk!$D$10&gt;=2028),"x","")</f>
        <v/>
      </c>
      <c r="AP605" s="28" t="str">
        <f>IF(AND($D605&lt;=2028,Zisk!$D$10&gt;=2028),"(","")</f>
        <v/>
      </c>
      <c r="AQ605" s="28" t="str">
        <f>IF(AND($D605&lt;=2028,Zisk!$D$10&gt;=2028),"1","")</f>
        <v/>
      </c>
      <c r="AR605" s="28" t="str">
        <f>IF(AND($D605&lt;=2028,Zisk!$D$10&gt;=2028),"+","")</f>
        <v/>
      </c>
      <c r="AS605" s="30" t="str">
        <f>IF(AND($D605&lt;=2028,Zisk!$D$10&gt;=2028),VstupniParametry_SKRYT!$D$12,"")</f>
        <v/>
      </c>
      <c r="AT605" s="28" t="str">
        <f>IF(AND($D605&lt;=2028,Zisk!$D$10&gt;=2028),")","")</f>
        <v/>
      </c>
      <c r="AU605" s="31" t="str">
        <f>IF(AND(D605&lt;2028,2028&lt;=Zisk!$D$10),1,IF(D605=2028,0,""))</f>
        <v/>
      </c>
      <c r="AV605" s="32" t="str">
        <f>IF(AND($D605&lt;=2028,Zisk!$D$10&gt;=2029),"x","")</f>
        <v/>
      </c>
      <c r="AW605" s="28" t="str">
        <f>IF(AND($D605&lt;=2029,Zisk!$D$10&gt;=2029),"(","")</f>
        <v/>
      </c>
      <c r="AX605" s="28" t="str">
        <f>IF(AND($D605&lt;=2029,Zisk!$D$10&gt;=2029),"1","")</f>
        <v/>
      </c>
      <c r="AY605" s="28" t="str">
        <f>IF(AND($D605&lt;=2029,Zisk!$D$10&gt;=2029),"+","")</f>
        <v/>
      </c>
      <c r="AZ605" s="30" t="str">
        <f>IF(AND($D605&lt;=2029,Zisk!$D$10&gt;=2029),VstupniParametry_SKRYT!$D$13,"")</f>
        <v/>
      </c>
      <c r="BA605" s="28" t="str">
        <f>IF(AND($D605&lt;=2029,Zisk!$D$10&gt;=2029),")","")</f>
        <v/>
      </c>
      <c r="BB605" s="31" t="str">
        <f>IF(AND(D605&lt;2029,2029&lt;=Zisk!$D$10),1,IF(D605=2029,0,""))</f>
        <v/>
      </c>
      <c r="BC605" s="32" t="str">
        <f>IF(AND($D605&lt;=2029,Zisk!$D$10&gt;=2030),"x","")</f>
        <v/>
      </c>
      <c r="BD605" s="28" t="str">
        <f>IF(AND($D605&lt;=2030,Zisk!$D$10&gt;=2030),"(","")</f>
        <v/>
      </c>
      <c r="BE605" s="28" t="str">
        <f>IF(AND($D605&lt;=2030,Zisk!$D$10&gt;=2030),"1","")</f>
        <v/>
      </c>
      <c r="BF605" s="28" t="str">
        <f>IF(AND($D605&lt;=2030,Zisk!$D$10&gt;=2030),"+","")</f>
        <v/>
      </c>
      <c r="BG605" s="30" t="str">
        <f>IF(AND($D605&lt;=2030,Zisk!$D$10&gt;=2030),VstupniParametry_SKRYT!$D$14,"")</f>
        <v/>
      </c>
      <c r="BH605" s="28" t="str">
        <f>IF(AND($D605&lt;=2030,Zisk!$D$10&gt;=2030),")","")</f>
        <v/>
      </c>
      <c r="BI605" s="31" t="str">
        <f>IF(AND(D605&lt;2030,2030&lt;=Zisk!$D$10),1,IF(D605=2030,0,""))</f>
        <v/>
      </c>
      <c r="BJ605" s="33" t="s">
        <v>32</v>
      </c>
      <c r="BK605" s="30">
        <f t="shared" si="304"/>
        <v>1</v>
      </c>
      <c r="BL605" s="28" t="str">
        <f t="shared" si="305"/>
        <v>x</v>
      </c>
      <c r="BM605" s="34">
        <f t="shared" si="306"/>
        <v>1</v>
      </c>
      <c r="BN605" s="30" t="str">
        <f t="shared" si="307"/>
        <v>x</v>
      </c>
      <c r="BO605" s="34">
        <f t="shared" si="292"/>
        <v>1.018</v>
      </c>
      <c r="BP605" s="34" t="str">
        <f t="shared" si="293"/>
        <v/>
      </c>
      <c r="BQ605" s="34" t="str">
        <f t="shared" si="294"/>
        <v/>
      </c>
      <c r="BR605" s="34" t="str">
        <f t="shared" si="295"/>
        <v/>
      </c>
      <c r="BS605" s="34" t="str">
        <f t="shared" si="296"/>
        <v/>
      </c>
      <c r="BT605" s="34" t="str">
        <f t="shared" si="297"/>
        <v/>
      </c>
      <c r="BU605" s="34" t="str">
        <f t="shared" si="298"/>
        <v/>
      </c>
      <c r="BV605" s="34" t="str">
        <f t="shared" si="299"/>
        <v/>
      </c>
      <c r="BW605" s="34" t="str">
        <f t="shared" si="300"/>
        <v/>
      </c>
      <c r="BX605" s="34" t="str">
        <f t="shared" si="301"/>
        <v/>
      </c>
      <c r="BY605" s="34" t="str">
        <f t="shared" si="302"/>
        <v/>
      </c>
      <c r="BZ605" s="33" t="s">
        <v>32</v>
      </c>
      <c r="CA605" s="34">
        <f t="shared" si="303"/>
        <v>1.018</v>
      </c>
      <c r="CB605" s="28"/>
      <c r="CC605" s="29">
        <f>IF(D605&gt;Zisk!$D$10,"",E605*CA605)</f>
        <v>0</v>
      </c>
    </row>
    <row r="606" spans="2:81" x14ac:dyDescent="0.2">
      <c r="B606" s="35" t="str">
        <f>Zisk!B617</f>
        <v/>
      </c>
      <c r="C606" s="35">
        <f>Zisk!C617</f>
        <v>0</v>
      </c>
      <c r="D606" s="35">
        <f>Zisk!E617</f>
        <v>0</v>
      </c>
      <c r="E606" s="36">
        <f>Zisk!D617</f>
        <v>0</v>
      </c>
      <c r="F606" s="36"/>
      <c r="G606" s="35" t="str">
        <f t="shared" si="278"/>
        <v>(</v>
      </c>
      <c r="H606" s="35" t="str">
        <f t="shared" si="279"/>
        <v>1</v>
      </c>
      <c r="I606" s="35" t="str">
        <f t="shared" si="280"/>
        <v>+</v>
      </c>
      <c r="J606" s="37">
        <f>IF($D606&lt;=2021,VstupniParametry_SKRYT!$D$5,"")</f>
        <v>0.02</v>
      </c>
      <c r="K606" s="35" t="str">
        <f t="shared" si="281"/>
        <v>)</v>
      </c>
      <c r="L606" s="38">
        <f>IF($D606&lt;=2021,COUNTIF(Vypocet_SKRYT!T603:AS603,"&gt;=1"),"")</f>
        <v>0</v>
      </c>
      <c r="M606" s="39" t="str">
        <f t="shared" si="282"/>
        <v>x</v>
      </c>
      <c r="N606" s="35" t="str">
        <f t="shared" si="283"/>
        <v>(</v>
      </c>
      <c r="O606" s="35" t="str">
        <f t="shared" si="284"/>
        <v>1</v>
      </c>
      <c r="P606" s="35" t="str">
        <f t="shared" si="285"/>
        <v>+</v>
      </c>
      <c r="Q606" s="37">
        <f>IF($D606&lt;=2024,VstupniParametry_SKRYT!$D$6,"")</f>
        <v>0.06</v>
      </c>
      <c r="R606" s="35" t="str">
        <f t="shared" si="286"/>
        <v>)</v>
      </c>
      <c r="S606" s="38">
        <f>IF($D606&lt;=2024,COUNTIFS(Vypocet_SKRYT!AT603:AV603,"&gt;=1"),"")</f>
        <v>0</v>
      </c>
      <c r="T606" s="39" t="str">
        <f t="shared" si="287"/>
        <v>x</v>
      </c>
      <c r="U606" s="35" t="str">
        <f t="shared" si="288"/>
        <v>(</v>
      </c>
      <c r="V606" s="35" t="str">
        <f t="shared" si="289"/>
        <v>1</v>
      </c>
      <c r="W606" s="35" t="str">
        <f t="shared" si="290"/>
        <v>+</v>
      </c>
      <c r="X606" s="37">
        <f>IF($D606&lt;=2025,VstupniParametry_SKRYT!$D$9,"")</f>
        <v>1.7999999999999999E-2</v>
      </c>
      <c r="Y606" s="35" t="str">
        <f t="shared" si="291"/>
        <v>)</v>
      </c>
      <c r="Z606" s="38">
        <f>IF(AND(D606&lt;2025,2025&lt;=Zisk!$D$10),1,IF(D606=2025,0,""))</f>
        <v>1</v>
      </c>
      <c r="AA606" s="39" t="str">
        <f>IF(AND($D606&lt;=2025,Zisk!$D$10&gt;=2026),"x","")</f>
        <v/>
      </c>
      <c r="AB606" s="35" t="str">
        <f>IF(AND($D606&lt;=2026,Zisk!$D$10&gt;=2026),"(","")</f>
        <v/>
      </c>
      <c r="AC606" s="35" t="str">
        <f>IF(AND($D606&lt;=2026,Zisk!$D$10&gt;=2026),"1","")</f>
        <v/>
      </c>
      <c r="AD606" s="35" t="str">
        <f>IF(AND($D606&lt;=2026,Zisk!$D$10&gt;=2026),"+","")</f>
        <v/>
      </c>
      <c r="AE606" s="37" t="str">
        <f>IF(AND($D606&lt;=2026,Zisk!$D$10&gt;=2026),VstupniParametry_SKRYT!$D$10,"")</f>
        <v/>
      </c>
      <c r="AF606" s="35" t="str">
        <f>IF(AND($D606&lt;=2026,Zisk!$D$10&gt;=2026),")","")</f>
        <v/>
      </c>
      <c r="AG606" s="38" t="str">
        <f>IF(AND(D606&lt;2026,2026&lt;=Zisk!$D$10),1,IF(D606=2026,0,""))</f>
        <v/>
      </c>
      <c r="AH606" s="39" t="str">
        <f>IF(AND($D606&lt;=2026,Zisk!$D$10&gt;=2027),"x","")</f>
        <v/>
      </c>
      <c r="AI606" s="35" t="str">
        <f>IF(AND($D606&lt;=2027,Zisk!$D$10&gt;=2027),"(","")</f>
        <v/>
      </c>
      <c r="AJ606" s="35" t="str">
        <f>IF(AND($D606&lt;=2027,Zisk!$D$10&gt;=2027),"1","")</f>
        <v/>
      </c>
      <c r="AK606" s="35" t="str">
        <f>IF(AND($D606&lt;=2027,Zisk!$D$10&gt;=2027),"+","")</f>
        <v/>
      </c>
      <c r="AL606" s="37" t="str">
        <f>IF(AND($D606&lt;=2027,Zisk!$D$10&gt;=2027),VstupniParametry_SKRYT!$D$11,"")</f>
        <v/>
      </c>
      <c r="AM606" s="35" t="str">
        <f>IF(AND($D606&lt;=2027,Zisk!$D$10&gt;=2027),")","")</f>
        <v/>
      </c>
      <c r="AN606" s="38" t="str">
        <f>IF(AND(D606&lt;2027,2027&lt;=Zisk!$D$10),1,IF(D606=2027,0,""))</f>
        <v/>
      </c>
      <c r="AO606" s="39" t="str">
        <f>IF(AND($D606&lt;=2027,Zisk!$D$10&gt;=2028),"x","")</f>
        <v/>
      </c>
      <c r="AP606" s="35" t="str">
        <f>IF(AND($D606&lt;=2028,Zisk!$D$10&gt;=2028),"(","")</f>
        <v/>
      </c>
      <c r="AQ606" s="35" t="str">
        <f>IF(AND($D606&lt;=2028,Zisk!$D$10&gt;=2028),"1","")</f>
        <v/>
      </c>
      <c r="AR606" s="35" t="str">
        <f>IF(AND($D606&lt;=2028,Zisk!$D$10&gt;=2028),"+","")</f>
        <v/>
      </c>
      <c r="AS606" s="37" t="str">
        <f>IF(AND($D606&lt;=2028,Zisk!$D$10&gt;=2028),VstupniParametry_SKRYT!$D$12,"")</f>
        <v/>
      </c>
      <c r="AT606" s="35" t="str">
        <f>IF(AND($D606&lt;=2028,Zisk!$D$10&gt;=2028),")","")</f>
        <v/>
      </c>
      <c r="AU606" s="38" t="str">
        <f>IF(AND(D606&lt;2028,2028&lt;=Zisk!$D$10),1,IF(D606=2028,0,""))</f>
        <v/>
      </c>
      <c r="AV606" s="39" t="str">
        <f>IF(AND($D606&lt;=2028,Zisk!$D$10&gt;=2029),"x","")</f>
        <v/>
      </c>
      <c r="AW606" s="35" t="str">
        <f>IF(AND($D606&lt;=2029,Zisk!$D$10&gt;=2029),"(","")</f>
        <v/>
      </c>
      <c r="AX606" s="35" t="str">
        <f>IF(AND($D606&lt;=2029,Zisk!$D$10&gt;=2029),"1","")</f>
        <v/>
      </c>
      <c r="AY606" s="35" t="str">
        <f>IF(AND($D606&lt;=2029,Zisk!$D$10&gt;=2029),"+","")</f>
        <v/>
      </c>
      <c r="AZ606" s="37" t="str">
        <f>IF(AND($D606&lt;=2029,Zisk!$D$10&gt;=2029),VstupniParametry_SKRYT!$D$13,"")</f>
        <v/>
      </c>
      <c r="BA606" s="35" t="str">
        <f>IF(AND($D606&lt;=2029,Zisk!$D$10&gt;=2029),")","")</f>
        <v/>
      </c>
      <c r="BB606" s="38" t="str">
        <f>IF(AND(D606&lt;2029,2029&lt;=Zisk!$D$10),1,IF(D606=2029,0,""))</f>
        <v/>
      </c>
      <c r="BC606" s="39" t="str">
        <f>IF(AND($D606&lt;=2029,Zisk!$D$10&gt;=2030),"x","")</f>
        <v/>
      </c>
      <c r="BD606" s="35" t="str">
        <f>IF(AND($D606&lt;=2030,Zisk!$D$10&gt;=2030),"(","")</f>
        <v/>
      </c>
      <c r="BE606" s="35" t="str">
        <f>IF(AND($D606&lt;=2030,Zisk!$D$10&gt;=2030),"1","")</f>
        <v/>
      </c>
      <c r="BF606" s="35" t="str">
        <f>IF(AND($D606&lt;=2030,Zisk!$D$10&gt;=2030),"+","")</f>
        <v/>
      </c>
      <c r="BG606" s="37" t="str">
        <f>IF(AND($D606&lt;=2030,Zisk!$D$10&gt;=2030),VstupniParametry_SKRYT!$D$14,"")</f>
        <v/>
      </c>
      <c r="BH606" s="35" t="str">
        <f>IF(AND($D606&lt;=2030,Zisk!$D$10&gt;=2030),")","")</f>
        <v/>
      </c>
      <c r="BI606" s="38" t="str">
        <f>IF(AND(D606&lt;2030,2030&lt;=Zisk!$D$10),1,IF(D606=2030,0,""))</f>
        <v/>
      </c>
      <c r="BJ606" s="40" t="s">
        <v>32</v>
      </c>
      <c r="BK606" s="37">
        <f t="shared" si="304"/>
        <v>1</v>
      </c>
      <c r="BL606" s="35" t="str">
        <f t="shared" si="305"/>
        <v>x</v>
      </c>
      <c r="BM606" s="41">
        <f t="shared" si="306"/>
        <v>1</v>
      </c>
      <c r="BN606" s="37" t="str">
        <f t="shared" si="307"/>
        <v>x</v>
      </c>
      <c r="BO606" s="41">
        <f t="shared" si="292"/>
        <v>1.018</v>
      </c>
      <c r="BP606" s="41" t="str">
        <f t="shared" si="293"/>
        <v/>
      </c>
      <c r="BQ606" s="41" t="str">
        <f t="shared" si="294"/>
        <v/>
      </c>
      <c r="BR606" s="41" t="str">
        <f t="shared" si="295"/>
        <v/>
      </c>
      <c r="BS606" s="41" t="str">
        <f t="shared" si="296"/>
        <v/>
      </c>
      <c r="BT606" s="41" t="str">
        <f t="shared" si="297"/>
        <v/>
      </c>
      <c r="BU606" s="41" t="str">
        <f t="shared" si="298"/>
        <v/>
      </c>
      <c r="BV606" s="41" t="str">
        <f t="shared" si="299"/>
        <v/>
      </c>
      <c r="BW606" s="41" t="str">
        <f t="shared" si="300"/>
        <v/>
      </c>
      <c r="BX606" s="41" t="str">
        <f t="shared" si="301"/>
        <v/>
      </c>
      <c r="BY606" s="41" t="str">
        <f t="shared" si="302"/>
        <v/>
      </c>
      <c r="BZ606" s="40" t="s">
        <v>32</v>
      </c>
      <c r="CA606" s="41">
        <f t="shared" si="303"/>
        <v>1.018</v>
      </c>
      <c r="CB606" s="35"/>
      <c r="CC606" s="36">
        <f>IF(D606&gt;Zisk!$D$10,"",E606*CA606)</f>
        <v>0</v>
      </c>
    </row>
    <row r="607" spans="2:81" x14ac:dyDescent="0.2">
      <c r="B607" s="28" t="str">
        <f>Zisk!B618</f>
        <v/>
      </c>
      <c r="C607" s="28">
        <f>Zisk!C618</f>
        <v>0</v>
      </c>
      <c r="D607" s="28">
        <f>Zisk!E618</f>
        <v>0</v>
      </c>
      <c r="E607" s="29">
        <f>Zisk!D618</f>
        <v>0</v>
      </c>
      <c r="F607" s="29"/>
      <c r="G607" s="28" t="str">
        <f t="shared" si="278"/>
        <v>(</v>
      </c>
      <c r="H607" s="28" t="str">
        <f t="shared" si="279"/>
        <v>1</v>
      </c>
      <c r="I607" s="28" t="str">
        <f t="shared" si="280"/>
        <v>+</v>
      </c>
      <c r="J607" s="30">
        <f>IF($D607&lt;=2021,VstupniParametry_SKRYT!$D$5,"")</f>
        <v>0.02</v>
      </c>
      <c r="K607" s="28" t="str">
        <f t="shared" si="281"/>
        <v>)</v>
      </c>
      <c r="L607" s="31">
        <f>IF($D607&lt;=2021,COUNTIF(Vypocet_SKRYT!T604:AS604,"&gt;=1"),"")</f>
        <v>0</v>
      </c>
      <c r="M607" s="32" t="str">
        <f t="shared" si="282"/>
        <v>x</v>
      </c>
      <c r="N607" s="28" t="str">
        <f t="shared" si="283"/>
        <v>(</v>
      </c>
      <c r="O607" s="28" t="str">
        <f t="shared" si="284"/>
        <v>1</v>
      </c>
      <c r="P607" s="28" t="str">
        <f t="shared" si="285"/>
        <v>+</v>
      </c>
      <c r="Q607" s="30">
        <f>IF($D607&lt;=2024,VstupniParametry_SKRYT!$D$6,"")</f>
        <v>0.06</v>
      </c>
      <c r="R607" s="28" t="str">
        <f t="shared" si="286"/>
        <v>)</v>
      </c>
      <c r="S607" s="31">
        <f>IF($D607&lt;=2024,COUNTIFS(Vypocet_SKRYT!AT604:AV604,"&gt;=1"),"")</f>
        <v>0</v>
      </c>
      <c r="T607" s="32" t="str">
        <f t="shared" si="287"/>
        <v>x</v>
      </c>
      <c r="U607" s="28" t="str">
        <f t="shared" si="288"/>
        <v>(</v>
      </c>
      <c r="V607" s="28" t="str">
        <f t="shared" si="289"/>
        <v>1</v>
      </c>
      <c r="W607" s="28" t="str">
        <f t="shared" si="290"/>
        <v>+</v>
      </c>
      <c r="X607" s="30">
        <f>IF($D607&lt;=2025,VstupniParametry_SKRYT!$D$9,"")</f>
        <v>1.7999999999999999E-2</v>
      </c>
      <c r="Y607" s="28" t="str">
        <f t="shared" si="291"/>
        <v>)</v>
      </c>
      <c r="Z607" s="31">
        <f>IF(AND(D607&lt;2025,2025&lt;=Zisk!$D$10),1,IF(D607=2025,0,""))</f>
        <v>1</v>
      </c>
      <c r="AA607" s="32" t="str">
        <f>IF(AND($D607&lt;=2025,Zisk!$D$10&gt;=2026),"x","")</f>
        <v/>
      </c>
      <c r="AB607" s="28" t="str">
        <f>IF(AND($D607&lt;=2026,Zisk!$D$10&gt;=2026),"(","")</f>
        <v/>
      </c>
      <c r="AC607" s="28" t="str">
        <f>IF(AND($D607&lt;=2026,Zisk!$D$10&gt;=2026),"1","")</f>
        <v/>
      </c>
      <c r="AD607" s="28" t="str">
        <f>IF(AND($D607&lt;=2026,Zisk!$D$10&gt;=2026),"+","")</f>
        <v/>
      </c>
      <c r="AE607" s="30" t="str">
        <f>IF(AND($D607&lt;=2026,Zisk!$D$10&gt;=2026),VstupniParametry_SKRYT!$D$10,"")</f>
        <v/>
      </c>
      <c r="AF607" s="28" t="str">
        <f>IF(AND($D607&lt;=2026,Zisk!$D$10&gt;=2026),")","")</f>
        <v/>
      </c>
      <c r="AG607" s="31" t="str">
        <f>IF(AND(D607&lt;2026,2026&lt;=Zisk!$D$10),1,IF(D607=2026,0,""))</f>
        <v/>
      </c>
      <c r="AH607" s="32" t="str">
        <f>IF(AND($D607&lt;=2026,Zisk!$D$10&gt;=2027),"x","")</f>
        <v/>
      </c>
      <c r="AI607" s="28" t="str">
        <f>IF(AND($D607&lt;=2027,Zisk!$D$10&gt;=2027),"(","")</f>
        <v/>
      </c>
      <c r="AJ607" s="28" t="str">
        <f>IF(AND($D607&lt;=2027,Zisk!$D$10&gt;=2027),"1","")</f>
        <v/>
      </c>
      <c r="AK607" s="28" t="str">
        <f>IF(AND($D607&lt;=2027,Zisk!$D$10&gt;=2027),"+","")</f>
        <v/>
      </c>
      <c r="AL607" s="30" t="str">
        <f>IF(AND($D607&lt;=2027,Zisk!$D$10&gt;=2027),VstupniParametry_SKRYT!$D$11,"")</f>
        <v/>
      </c>
      <c r="AM607" s="28" t="str">
        <f>IF(AND($D607&lt;=2027,Zisk!$D$10&gt;=2027),")","")</f>
        <v/>
      </c>
      <c r="AN607" s="31" t="str">
        <f>IF(AND(D607&lt;2027,2027&lt;=Zisk!$D$10),1,IF(D607=2027,0,""))</f>
        <v/>
      </c>
      <c r="AO607" s="32" t="str">
        <f>IF(AND($D607&lt;=2027,Zisk!$D$10&gt;=2028),"x","")</f>
        <v/>
      </c>
      <c r="AP607" s="28" t="str">
        <f>IF(AND($D607&lt;=2028,Zisk!$D$10&gt;=2028),"(","")</f>
        <v/>
      </c>
      <c r="AQ607" s="28" t="str">
        <f>IF(AND($D607&lt;=2028,Zisk!$D$10&gt;=2028),"1","")</f>
        <v/>
      </c>
      <c r="AR607" s="28" t="str">
        <f>IF(AND($D607&lt;=2028,Zisk!$D$10&gt;=2028),"+","")</f>
        <v/>
      </c>
      <c r="AS607" s="30" t="str">
        <f>IF(AND($D607&lt;=2028,Zisk!$D$10&gt;=2028),VstupniParametry_SKRYT!$D$12,"")</f>
        <v/>
      </c>
      <c r="AT607" s="28" t="str">
        <f>IF(AND($D607&lt;=2028,Zisk!$D$10&gt;=2028),")","")</f>
        <v/>
      </c>
      <c r="AU607" s="31" t="str">
        <f>IF(AND(D607&lt;2028,2028&lt;=Zisk!$D$10),1,IF(D607=2028,0,""))</f>
        <v/>
      </c>
      <c r="AV607" s="32" t="str">
        <f>IF(AND($D607&lt;=2028,Zisk!$D$10&gt;=2029),"x","")</f>
        <v/>
      </c>
      <c r="AW607" s="28" t="str">
        <f>IF(AND($D607&lt;=2029,Zisk!$D$10&gt;=2029),"(","")</f>
        <v/>
      </c>
      <c r="AX607" s="28" t="str">
        <f>IF(AND($D607&lt;=2029,Zisk!$D$10&gt;=2029),"1","")</f>
        <v/>
      </c>
      <c r="AY607" s="28" t="str">
        <f>IF(AND($D607&lt;=2029,Zisk!$D$10&gt;=2029),"+","")</f>
        <v/>
      </c>
      <c r="AZ607" s="30" t="str">
        <f>IF(AND($D607&lt;=2029,Zisk!$D$10&gt;=2029),VstupniParametry_SKRYT!$D$13,"")</f>
        <v/>
      </c>
      <c r="BA607" s="28" t="str">
        <f>IF(AND($D607&lt;=2029,Zisk!$D$10&gt;=2029),")","")</f>
        <v/>
      </c>
      <c r="BB607" s="31" t="str">
        <f>IF(AND(D607&lt;2029,2029&lt;=Zisk!$D$10),1,IF(D607=2029,0,""))</f>
        <v/>
      </c>
      <c r="BC607" s="32" t="str">
        <f>IF(AND($D607&lt;=2029,Zisk!$D$10&gt;=2030),"x","")</f>
        <v/>
      </c>
      <c r="BD607" s="28" t="str">
        <f>IF(AND($D607&lt;=2030,Zisk!$D$10&gt;=2030),"(","")</f>
        <v/>
      </c>
      <c r="BE607" s="28" t="str">
        <f>IF(AND($D607&lt;=2030,Zisk!$D$10&gt;=2030),"1","")</f>
        <v/>
      </c>
      <c r="BF607" s="28" t="str">
        <f>IF(AND($D607&lt;=2030,Zisk!$D$10&gt;=2030),"+","")</f>
        <v/>
      </c>
      <c r="BG607" s="30" t="str">
        <f>IF(AND($D607&lt;=2030,Zisk!$D$10&gt;=2030),VstupniParametry_SKRYT!$D$14,"")</f>
        <v/>
      </c>
      <c r="BH607" s="28" t="str">
        <f>IF(AND($D607&lt;=2030,Zisk!$D$10&gt;=2030),")","")</f>
        <v/>
      </c>
      <c r="BI607" s="31" t="str">
        <f>IF(AND(D607&lt;2030,2030&lt;=Zisk!$D$10),1,IF(D607=2030,0,""))</f>
        <v/>
      </c>
      <c r="BJ607" s="33" t="s">
        <v>32</v>
      </c>
      <c r="BK607" s="30">
        <f t="shared" si="304"/>
        <v>1</v>
      </c>
      <c r="BL607" s="28" t="str">
        <f t="shared" si="305"/>
        <v>x</v>
      </c>
      <c r="BM607" s="34">
        <f t="shared" si="306"/>
        <v>1</v>
      </c>
      <c r="BN607" s="30" t="str">
        <f t="shared" si="307"/>
        <v>x</v>
      </c>
      <c r="BO607" s="34">
        <f t="shared" si="292"/>
        <v>1.018</v>
      </c>
      <c r="BP607" s="34" t="str">
        <f t="shared" si="293"/>
        <v/>
      </c>
      <c r="BQ607" s="34" t="str">
        <f t="shared" si="294"/>
        <v/>
      </c>
      <c r="BR607" s="34" t="str">
        <f t="shared" si="295"/>
        <v/>
      </c>
      <c r="BS607" s="34" t="str">
        <f t="shared" si="296"/>
        <v/>
      </c>
      <c r="BT607" s="34" t="str">
        <f t="shared" si="297"/>
        <v/>
      </c>
      <c r="BU607" s="34" t="str">
        <f t="shared" si="298"/>
        <v/>
      </c>
      <c r="BV607" s="34" t="str">
        <f t="shared" si="299"/>
        <v/>
      </c>
      <c r="BW607" s="34" t="str">
        <f t="shared" si="300"/>
        <v/>
      </c>
      <c r="BX607" s="34" t="str">
        <f t="shared" si="301"/>
        <v/>
      </c>
      <c r="BY607" s="34" t="str">
        <f t="shared" si="302"/>
        <v/>
      </c>
      <c r="BZ607" s="33" t="s">
        <v>32</v>
      </c>
      <c r="CA607" s="34">
        <f t="shared" si="303"/>
        <v>1.018</v>
      </c>
      <c r="CB607" s="28"/>
      <c r="CC607" s="29">
        <f>IF(D607&gt;Zisk!$D$10,"",E607*CA607)</f>
        <v>0</v>
      </c>
    </row>
    <row r="608" spans="2:81" x14ac:dyDescent="0.2">
      <c r="B608" s="35" t="str">
        <f>Zisk!B619</f>
        <v/>
      </c>
      <c r="C608" s="35">
        <f>Zisk!C619</f>
        <v>0</v>
      </c>
      <c r="D608" s="35">
        <f>Zisk!E619</f>
        <v>0</v>
      </c>
      <c r="E608" s="36">
        <f>Zisk!D619</f>
        <v>0</v>
      </c>
      <c r="F608" s="36"/>
      <c r="G608" s="35" t="str">
        <f t="shared" si="278"/>
        <v>(</v>
      </c>
      <c r="H608" s="35" t="str">
        <f t="shared" si="279"/>
        <v>1</v>
      </c>
      <c r="I608" s="35" t="str">
        <f t="shared" si="280"/>
        <v>+</v>
      </c>
      <c r="J608" s="37">
        <f>IF($D608&lt;=2021,VstupniParametry_SKRYT!$D$5,"")</f>
        <v>0.02</v>
      </c>
      <c r="K608" s="35" t="str">
        <f t="shared" si="281"/>
        <v>)</v>
      </c>
      <c r="L608" s="38">
        <f>IF($D608&lt;=2021,COUNTIF(Vypocet_SKRYT!T605:AS605,"&gt;=1"),"")</f>
        <v>0</v>
      </c>
      <c r="M608" s="39" t="str">
        <f t="shared" si="282"/>
        <v>x</v>
      </c>
      <c r="N608" s="35" t="str">
        <f t="shared" si="283"/>
        <v>(</v>
      </c>
      <c r="O608" s="35" t="str">
        <f t="shared" si="284"/>
        <v>1</v>
      </c>
      <c r="P608" s="35" t="str">
        <f t="shared" si="285"/>
        <v>+</v>
      </c>
      <c r="Q608" s="37">
        <f>IF($D608&lt;=2024,VstupniParametry_SKRYT!$D$6,"")</f>
        <v>0.06</v>
      </c>
      <c r="R608" s="35" t="str">
        <f t="shared" si="286"/>
        <v>)</v>
      </c>
      <c r="S608" s="38">
        <f>IF($D608&lt;=2024,COUNTIFS(Vypocet_SKRYT!AT605:AV605,"&gt;=1"),"")</f>
        <v>0</v>
      </c>
      <c r="T608" s="39" t="str">
        <f t="shared" si="287"/>
        <v>x</v>
      </c>
      <c r="U608" s="35" t="str">
        <f t="shared" si="288"/>
        <v>(</v>
      </c>
      <c r="V608" s="35" t="str">
        <f t="shared" si="289"/>
        <v>1</v>
      </c>
      <c r="W608" s="35" t="str">
        <f t="shared" si="290"/>
        <v>+</v>
      </c>
      <c r="X608" s="37">
        <f>IF($D608&lt;=2025,VstupniParametry_SKRYT!$D$9,"")</f>
        <v>1.7999999999999999E-2</v>
      </c>
      <c r="Y608" s="35" t="str">
        <f t="shared" si="291"/>
        <v>)</v>
      </c>
      <c r="Z608" s="38">
        <f>IF(AND(D608&lt;2025,2025&lt;=Zisk!$D$10),1,IF(D608=2025,0,""))</f>
        <v>1</v>
      </c>
      <c r="AA608" s="39" t="str">
        <f>IF(AND($D608&lt;=2025,Zisk!$D$10&gt;=2026),"x","")</f>
        <v/>
      </c>
      <c r="AB608" s="35" t="str">
        <f>IF(AND($D608&lt;=2026,Zisk!$D$10&gt;=2026),"(","")</f>
        <v/>
      </c>
      <c r="AC608" s="35" t="str">
        <f>IF(AND($D608&lt;=2026,Zisk!$D$10&gt;=2026),"1","")</f>
        <v/>
      </c>
      <c r="AD608" s="35" t="str">
        <f>IF(AND($D608&lt;=2026,Zisk!$D$10&gt;=2026),"+","")</f>
        <v/>
      </c>
      <c r="AE608" s="37" t="str">
        <f>IF(AND($D608&lt;=2026,Zisk!$D$10&gt;=2026),VstupniParametry_SKRYT!$D$10,"")</f>
        <v/>
      </c>
      <c r="AF608" s="35" t="str">
        <f>IF(AND($D608&lt;=2026,Zisk!$D$10&gt;=2026),")","")</f>
        <v/>
      </c>
      <c r="AG608" s="38" t="str">
        <f>IF(AND(D608&lt;2026,2026&lt;=Zisk!$D$10),1,IF(D608=2026,0,""))</f>
        <v/>
      </c>
      <c r="AH608" s="39" t="str">
        <f>IF(AND($D608&lt;=2026,Zisk!$D$10&gt;=2027),"x","")</f>
        <v/>
      </c>
      <c r="AI608" s="35" t="str">
        <f>IF(AND($D608&lt;=2027,Zisk!$D$10&gt;=2027),"(","")</f>
        <v/>
      </c>
      <c r="AJ608" s="35" t="str">
        <f>IF(AND($D608&lt;=2027,Zisk!$D$10&gt;=2027),"1","")</f>
        <v/>
      </c>
      <c r="AK608" s="35" t="str">
        <f>IF(AND($D608&lt;=2027,Zisk!$D$10&gt;=2027),"+","")</f>
        <v/>
      </c>
      <c r="AL608" s="37" t="str">
        <f>IF(AND($D608&lt;=2027,Zisk!$D$10&gt;=2027),VstupniParametry_SKRYT!$D$11,"")</f>
        <v/>
      </c>
      <c r="AM608" s="35" t="str">
        <f>IF(AND($D608&lt;=2027,Zisk!$D$10&gt;=2027),")","")</f>
        <v/>
      </c>
      <c r="AN608" s="38" t="str">
        <f>IF(AND(D608&lt;2027,2027&lt;=Zisk!$D$10),1,IF(D608=2027,0,""))</f>
        <v/>
      </c>
      <c r="AO608" s="39" t="str">
        <f>IF(AND($D608&lt;=2027,Zisk!$D$10&gt;=2028),"x","")</f>
        <v/>
      </c>
      <c r="AP608" s="35" t="str">
        <f>IF(AND($D608&lt;=2028,Zisk!$D$10&gt;=2028),"(","")</f>
        <v/>
      </c>
      <c r="AQ608" s="35" t="str">
        <f>IF(AND($D608&lt;=2028,Zisk!$D$10&gt;=2028),"1","")</f>
        <v/>
      </c>
      <c r="AR608" s="35" t="str">
        <f>IF(AND($D608&lt;=2028,Zisk!$D$10&gt;=2028),"+","")</f>
        <v/>
      </c>
      <c r="AS608" s="37" t="str">
        <f>IF(AND($D608&lt;=2028,Zisk!$D$10&gt;=2028),VstupniParametry_SKRYT!$D$12,"")</f>
        <v/>
      </c>
      <c r="AT608" s="35" t="str">
        <f>IF(AND($D608&lt;=2028,Zisk!$D$10&gt;=2028),")","")</f>
        <v/>
      </c>
      <c r="AU608" s="38" t="str">
        <f>IF(AND(D608&lt;2028,2028&lt;=Zisk!$D$10),1,IF(D608=2028,0,""))</f>
        <v/>
      </c>
      <c r="AV608" s="39" t="str">
        <f>IF(AND($D608&lt;=2028,Zisk!$D$10&gt;=2029),"x","")</f>
        <v/>
      </c>
      <c r="AW608" s="35" t="str">
        <f>IF(AND($D608&lt;=2029,Zisk!$D$10&gt;=2029),"(","")</f>
        <v/>
      </c>
      <c r="AX608" s="35" t="str">
        <f>IF(AND($D608&lt;=2029,Zisk!$D$10&gt;=2029),"1","")</f>
        <v/>
      </c>
      <c r="AY608" s="35" t="str">
        <f>IF(AND($D608&lt;=2029,Zisk!$D$10&gt;=2029),"+","")</f>
        <v/>
      </c>
      <c r="AZ608" s="37" t="str">
        <f>IF(AND($D608&lt;=2029,Zisk!$D$10&gt;=2029),VstupniParametry_SKRYT!$D$13,"")</f>
        <v/>
      </c>
      <c r="BA608" s="35" t="str">
        <f>IF(AND($D608&lt;=2029,Zisk!$D$10&gt;=2029),")","")</f>
        <v/>
      </c>
      <c r="BB608" s="38" t="str">
        <f>IF(AND(D608&lt;2029,2029&lt;=Zisk!$D$10),1,IF(D608=2029,0,""))</f>
        <v/>
      </c>
      <c r="BC608" s="39" t="str">
        <f>IF(AND($D608&lt;=2029,Zisk!$D$10&gt;=2030),"x","")</f>
        <v/>
      </c>
      <c r="BD608" s="35" t="str">
        <f>IF(AND($D608&lt;=2030,Zisk!$D$10&gt;=2030),"(","")</f>
        <v/>
      </c>
      <c r="BE608" s="35" t="str">
        <f>IF(AND($D608&lt;=2030,Zisk!$D$10&gt;=2030),"1","")</f>
        <v/>
      </c>
      <c r="BF608" s="35" t="str">
        <f>IF(AND($D608&lt;=2030,Zisk!$D$10&gt;=2030),"+","")</f>
        <v/>
      </c>
      <c r="BG608" s="37" t="str">
        <f>IF(AND($D608&lt;=2030,Zisk!$D$10&gt;=2030),VstupniParametry_SKRYT!$D$14,"")</f>
        <v/>
      </c>
      <c r="BH608" s="35" t="str">
        <f>IF(AND($D608&lt;=2030,Zisk!$D$10&gt;=2030),")","")</f>
        <v/>
      </c>
      <c r="BI608" s="38" t="str">
        <f>IF(AND(D608&lt;2030,2030&lt;=Zisk!$D$10),1,IF(D608=2030,0,""))</f>
        <v/>
      </c>
      <c r="BJ608" s="40" t="s">
        <v>32</v>
      </c>
      <c r="BK608" s="37">
        <f t="shared" si="304"/>
        <v>1</v>
      </c>
      <c r="BL608" s="35" t="str">
        <f t="shared" si="305"/>
        <v>x</v>
      </c>
      <c r="BM608" s="41">
        <f t="shared" si="306"/>
        <v>1</v>
      </c>
      <c r="BN608" s="37" t="str">
        <f t="shared" si="307"/>
        <v>x</v>
      </c>
      <c r="BO608" s="41">
        <f t="shared" si="292"/>
        <v>1.018</v>
      </c>
      <c r="BP608" s="41" t="str">
        <f t="shared" si="293"/>
        <v/>
      </c>
      <c r="BQ608" s="41" t="str">
        <f t="shared" si="294"/>
        <v/>
      </c>
      <c r="BR608" s="41" t="str">
        <f t="shared" si="295"/>
        <v/>
      </c>
      <c r="BS608" s="41" t="str">
        <f t="shared" si="296"/>
        <v/>
      </c>
      <c r="BT608" s="41" t="str">
        <f t="shared" si="297"/>
        <v/>
      </c>
      <c r="BU608" s="41" t="str">
        <f t="shared" si="298"/>
        <v/>
      </c>
      <c r="BV608" s="41" t="str">
        <f t="shared" si="299"/>
        <v/>
      </c>
      <c r="BW608" s="41" t="str">
        <f t="shared" si="300"/>
        <v/>
      </c>
      <c r="BX608" s="41" t="str">
        <f t="shared" si="301"/>
        <v/>
      </c>
      <c r="BY608" s="41" t="str">
        <f t="shared" si="302"/>
        <v/>
      </c>
      <c r="BZ608" s="40" t="s">
        <v>32</v>
      </c>
      <c r="CA608" s="41">
        <f t="shared" si="303"/>
        <v>1.018</v>
      </c>
      <c r="CB608" s="35"/>
      <c r="CC608" s="36">
        <f>IF(D608&gt;Zisk!$D$10,"",E608*CA608)</f>
        <v>0</v>
      </c>
    </row>
    <row r="609" spans="2:81" x14ac:dyDescent="0.2">
      <c r="B609" s="28" t="str">
        <f>Zisk!B620</f>
        <v/>
      </c>
      <c r="C609" s="28">
        <f>Zisk!C620</f>
        <v>0</v>
      </c>
      <c r="D609" s="28">
        <f>Zisk!E620</f>
        <v>0</v>
      </c>
      <c r="E609" s="29">
        <f>Zisk!D620</f>
        <v>0</v>
      </c>
      <c r="F609" s="29"/>
      <c r="G609" s="28" t="str">
        <f t="shared" si="278"/>
        <v>(</v>
      </c>
      <c r="H609" s="28" t="str">
        <f t="shared" si="279"/>
        <v>1</v>
      </c>
      <c r="I609" s="28" t="str">
        <f t="shared" si="280"/>
        <v>+</v>
      </c>
      <c r="J609" s="30">
        <f>IF($D609&lt;=2021,VstupniParametry_SKRYT!$D$5,"")</f>
        <v>0.02</v>
      </c>
      <c r="K609" s="28" t="str">
        <f t="shared" si="281"/>
        <v>)</v>
      </c>
      <c r="L609" s="31">
        <f>IF($D609&lt;=2021,COUNTIF(Vypocet_SKRYT!T606:AS606,"&gt;=1"),"")</f>
        <v>0</v>
      </c>
      <c r="M609" s="32" t="str">
        <f t="shared" si="282"/>
        <v>x</v>
      </c>
      <c r="N609" s="28" t="str">
        <f t="shared" si="283"/>
        <v>(</v>
      </c>
      <c r="O609" s="28" t="str">
        <f t="shared" si="284"/>
        <v>1</v>
      </c>
      <c r="P609" s="28" t="str">
        <f t="shared" si="285"/>
        <v>+</v>
      </c>
      <c r="Q609" s="30">
        <f>IF($D609&lt;=2024,VstupniParametry_SKRYT!$D$6,"")</f>
        <v>0.06</v>
      </c>
      <c r="R609" s="28" t="str">
        <f t="shared" si="286"/>
        <v>)</v>
      </c>
      <c r="S609" s="31">
        <f>IF($D609&lt;=2024,COUNTIFS(Vypocet_SKRYT!AT606:AV606,"&gt;=1"),"")</f>
        <v>0</v>
      </c>
      <c r="T609" s="32" t="str">
        <f t="shared" si="287"/>
        <v>x</v>
      </c>
      <c r="U609" s="28" t="str">
        <f t="shared" si="288"/>
        <v>(</v>
      </c>
      <c r="V609" s="28" t="str">
        <f t="shared" si="289"/>
        <v>1</v>
      </c>
      <c r="W609" s="28" t="str">
        <f t="shared" si="290"/>
        <v>+</v>
      </c>
      <c r="X609" s="30">
        <f>IF($D609&lt;=2025,VstupniParametry_SKRYT!$D$9,"")</f>
        <v>1.7999999999999999E-2</v>
      </c>
      <c r="Y609" s="28" t="str">
        <f t="shared" si="291"/>
        <v>)</v>
      </c>
      <c r="Z609" s="31">
        <f>IF(AND(D609&lt;2025,2025&lt;=Zisk!$D$10),1,IF(D609=2025,0,""))</f>
        <v>1</v>
      </c>
      <c r="AA609" s="32" t="str">
        <f>IF(AND($D609&lt;=2025,Zisk!$D$10&gt;=2026),"x","")</f>
        <v/>
      </c>
      <c r="AB609" s="28" t="str">
        <f>IF(AND($D609&lt;=2026,Zisk!$D$10&gt;=2026),"(","")</f>
        <v/>
      </c>
      <c r="AC609" s="28" t="str">
        <f>IF(AND($D609&lt;=2026,Zisk!$D$10&gt;=2026),"1","")</f>
        <v/>
      </c>
      <c r="AD609" s="28" t="str">
        <f>IF(AND($D609&lt;=2026,Zisk!$D$10&gt;=2026),"+","")</f>
        <v/>
      </c>
      <c r="AE609" s="30" t="str">
        <f>IF(AND($D609&lt;=2026,Zisk!$D$10&gt;=2026),VstupniParametry_SKRYT!$D$10,"")</f>
        <v/>
      </c>
      <c r="AF609" s="28" t="str">
        <f>IF(AND($D609&lt;=2026,Zisk!$D$10&gt;=2026),")","")</f>
        <v/>
      </c>
      <c r="AG609" s="31" t="str">
        <f>IF(AND(D609&lt;2026,2026&lt;=Zisk!$D$10),1,IF(D609=2026,0,""))</f>
        <v/>
      </c>
      <c r="AH609" s="32" t="str">
        <f>IF(AND($D609&lt;=2026,Zisk!$D$10&gt;=2027),"x","")</f>
        <v/>
      </c>
      <c r="AI609" s="28" t="str">
        <f>IF(AND($D609&lt;=2027,Zisk!$D$10&gt;=2027),"(","")</f>
        <v/>
      </c>
      <c r="AJ609" s="28" t="str">
        <f>IF(AND($D609&lt;=2027,Zisk!$D$10&gt;=2027),"1","")</f>
        <v/>
      </c>
      <c r="AK609" s="28" t="str">
        <f>IF(AND($D609&lt;=2027,Zisk!$D$10&gt;=2027),"+","")</f>
        <v/>
      </c>
      <c r="AL609" s="30" t="str">
        <f>IF(AND($D609&lt;=2027,Zisk!$D$10&gt;=2027),VstupniParametry_SKRYT!$D$11,"")</f>
        <v/>
      </c>
      <c r="AM609" s="28" t="str">
        <f>IF(AND($D609&lt;=2027,Zisk!$D$10&gt;=2027),")","")</f>
        <v/>
      </c>
      <c r="AN609" s="31" t="str">
        <f>IF(AND(D609&lt;2027,2027&lt;=Zisk!$D$10),1,IF(D609=2027,0,""))</f>
        <v/>
      </c>
      <c r="AO609" s="32" t="str">
        <f>IF(AND($D609&lt;=2027,Zisk!$D$10&gt;=2028),"x","")</f>
        <v/>
      </c>
      <c r="AP609" s="28" t="str">
        <f>IF(AND($D609&lt;=2028,Zisk!$D$10&gt;=2028),"(","")</f>
        <v/>
      </c>
      <c r="AQ609" s="28" t="str">
        <f>IF(AND($D609&lt;=2028,Zisk!$D$10&gt;=2028),"1","")</f>
        <v/>
      </c>
      <c r="AR609" s="28" t="str">
        <f>IF(AND($D609&lt;=2028,Zisk!$D$10&gt;=2028),"+","")</f>
        <v/>
      </c>
      <c r="AS609" s="30" t="str">
        <f>IF(AND($D609&lt;=2028,Zisk!$D$10&gt;=2028),VstupniParametry_SKRYT!$D$12,"")</f>
        <v/>
      </c>
      <c r="AT609" s="28" t="str">
        <f>IF(AND($D609&lt;=2028,Zisk!$D$10&gt;=2028),")","")</f>
        <v/>
      </c>
      <c r="AU609" s="31" t="str">
        <f>IF(AND(D609&lt;2028,2028&lt;=Zisk!$D$10),1,IF(D609=2028,0,""))</f>
        <v/>
      </c>
      <c r="AV609" s="32" t="str">
        <f>IF(AND($D609&lt;=2028,Zisk!$D$10&gt;=2029),"x","")</f>
        <v/>
      </c>
      <c r="AW609" s="28" t="str">
        <f>IF(AND($D609&lt;=2029,Zisk!$D$10&gt;=2029),"(","")</f>
        <v/>
      </c>
      <c r="AX609" s="28" t="str">
        <f>IF(AND($D609&lt;=2029,Zisk!$D$10&gt;=2029),"1","")</f>
        <v/>
      </c>
      <c r="AY609" s="28" t="str">
        <f>IF(AND($D609&lt;=2029,Zisk!$D$10&gt;=2029),"+","")</f>
        <v/>
      </c>
      <c r="AZ609" s="30" t="str">
        <f>IF(AND($D609&lt;=2029,Zisk!$D$10&gt;=2029),VstupniParametry_SKRYT!$D$13,"")</f>
        <v/>
      </c>
      <c r="BA609" s="28" t="str">
        <f>IF(AND($D609&lt;=2029,Zisk!$D$10&gt;=2029),")","")</f>
        <v/>
      </c>
      <c r="BB609" s="31" t="str">
        <f>IF(AND(D609&lt;2029,2029&lt;=Zisk!$D$10),1,IF(D609=2029,0,""))</f>
        <v/>
      </c>
      <c r="BC609" s="32" t="str">
        <f>IF(AND($D609&lt;=2029,Zisk!$D$10&gt;=2030),"x","")</f>
        <v/>
      </c>
      <c r="BD609" s="28" t="str">
        <f>IF(AND($D609&lt;=2030,Zisk!$D$10&gt;=2030),"(","")</f>
        <v/>
      </c>
      <c r="BE609" s="28" t="str">
        <f>IF(AND($D609&lt;=2030,Zisk!$D$10&gt;=2030),"1","")</f>
        <v/>
      </c>
      <c r="BF609" s="28" t="str">
        <f>IF(AND($D609&lt;=2030,Zisk!$D$10&gt;=2030),"+","")</f>
        <v/>
      </c>
      <c r="BG609" s="30" t="str">
        <f>IF(AND($D609&lt;=2030,Zisk!$D$10&gt;=2030),VstupniParametry_SKRYT!$D$14,"")</f>
        <v/>
      </c>
      <c r="BH609" s="28" t="str">
        <f>IF(AND($D609&lt;=2030,Zisk!$D$10&gt;=2030),")","")</f>
        <v/>
      </c>
      <c r="BI609" s="31" t="str">
        <f>IF(AND(D609&lt;2030,2030&lt;=Zisk!$D$10),1,IF(D609=2030,0,""))</f>
        <v/>
      </c>
      <c r="BJ609" s="33" t="s">
        <v>32</v>
      </c>
      <c r="BK609" s="30">
        <f t="shared" si="304"/>
        <v>1</v>
      </c>
      <c r="BL609" s="28" t="str">
        <f t="shared" si="305"/>
        <v>x</v>
      </c>
      <c r="BM609" s="34">
        <f t="shared" si="306"/>
        <v>1</v>
      </c>
      <c r="BN609" s="30" t="str">
        <f t="shared" si="307"/>
        <v>x</v>
      </c>
      <c r="BO609" s="34">
        <f t="shared" si="292"/>
        <v>1.018</v>
      </c>
      <c r="BP609" s="34" t="str">
        <f t="shared" si="293"/>
        <v/>
      </c>
      <c r="BQ609" s="34" t="str">
        <f t="shared" si="294"/>
        <v/>
      </c>
      <c r="BR609" s="34" t="str">
        <f t="shared" si="295"/>
        <v/>
      </c>
      <c r="BS609" s="34" t="str">
        <f t="shared" si="296"/>
        <v/>
      </c>
      <c r="BT609" s="34" t="str">
        <f t="shared" si="297"/>
        <v/>
      </c>
      <c r="BU609" s="34" t="str">
        <f t="shared" si="298"/>
        <v/>
      </c>
      <c r="BV609" s="34" t="str">
        <f t="shared" si="299"/>
        <v/>
      </c>
      <c r="BW609" s="34" t="str">
        <f t="shared" si="300"/>
        <v/>
      </c>
      <c r="BX609" s="34" t="str">
        <f t="shared" si="301"/>
        <v/>
      </c>
      <c r="BY609" s="34" t="str">
        <f t="shared" si="302"/>
        <v/>
      </c>
      <c r="BZ609" s="33" t="s">
        <v>32</v>
      </c>
      <c r="CA609" s="34">
        <f t="shared" si="303"/>
        <v>1.018</v>
      </c>
      <c r="CB609" s="28"/>
      <c r="CC609" s="29">
        <f>IF(D609&gt;Zisk!$D$10,"",E609*CA609)</f>
        <v>0</v>
      </c>
    </row>
    <row r="610" spans="2:81" x14ac:dyDescent="0.2">
      <c r="B610" s="35" t="str">
        <f>Zisk!B621</f>
        <v/>
      </c>
      <c r="C610" s="35">
        <f>Zisk!C621</f>
        <v>0</v>
      </c>
      <c r="D610" s="35">
        <f>Zisk!E621</f>
        <v>0</v>
      </c>
      <c r="E610" s="36">
        <f>Zisk!D621</f>
        <v>0</v>
      </c>
      <c r="F610" s="36"/>
      <c r="G610" s="35" t="str">
        <f t="shared" si="278"/>
        <v>(</v>
      </c>
      <c r="H610" s="35" t="str">
        <f t="shared" si="279"/>
        <v>1</v>
      </c>
      <c r="I610" s="35" t="str">
        <f t="shared" si="280"/>
        <v>+</v>
      </c>
      <c r="J610" s="37">
        <f>IF($D610&lt;=2021,VstupniParametry_SKRYT!$D$5,"")</f>
        <v>0.02</v>
      </c>
      <c r="K610" s="35" t="str">
        <f t="shared" si="281"/>
        <v>)</v>
      </c>
      <c r="L610" s="38">
        <f>IF($D610&lt;=2021,COUNTIF(Vypocet_SKRYT!T607:AS607,"&gt;=1"),"")</f>
        <v>0</v>
      </c>
      <c r="M610" s="39" t="str">
        <f t="shared" si="282"/>
        <v>x</v>
      </c>
      <c r="N610" s="35" t="str">
        <f t="shared" si="283"/>
        <v>(</v>
      </c>
      <c r="O610" s="35" t="str">
        <f t="shared" si="284"/>
        <v>1</v>
      </c>
      <c r="P610" s="35" t="str">
        <f t="shared" si="285"/>
        <v>+</v>
      </c>
      <c r="Q610" s="37">
        <f>IF($D610&lt;=2024,VstupniParametry_SKRYT!$D$6,"")</f>
        <v>0.06</v>
      </c>
      <c r="R610" s="35" t="str">
        <f t="shared" si="286"/>
        <v>)</v>
      </c>
      <c r="S610" s="38">
        <f>IF($D610&lt;=2024,COUNTIFS(Vypocet_SKRYT!AT607:AV607,"&gt;=1"),"")</f>
        <v>0</v>
      </c>
      <c r="T610" s="39" t="str">
        <f t="shared" si="287"/>
        <v>x</v>
      </c>
      <c r="U610" s="35" t="str">
        <f t="shared" si="288"/>
        <v>(</v>
      </c>
      <c r="V610" s="35" t="str">
        <f t="shared" si="289"/>
        <v>1</v>
      </c>
      <c r="W610" s="35" t="str">
        <f t="shared" si="290"/>
        <v>+</v>
      </c>
      <c r="X610" s="37">
        <f>IF($D610&lt;=2025,VstupniParametry_SKRYT!$D$9,"")</f>
        <v>1.7999999999999999E-2</v>
      </c>
      <c r="Y610" s="35" t="str">
        <f t="shared" si="291"/>
        <v>)</v>
      </c>
      <c r="Z610" s="38">
        <f>IF(AND(D610&lt;2025,2025&lt;=Zisk!$D$10),1,IF(D610=2025,0,""))</f>
        <v>1</v>
      </c>
      <c r="AA610" s="39" t="str">
        <f>IF(AND($D610&lt;=2025,Zisk!$D$10&gt;=2026),"x","")</f>
        <v/>
      </c>
      <c r="AB610" s="35" t="str">
        <f>IF(AND($D610&lt;=2026,Zisk!$D$10&gt;=2026),"(","")</f>
        <v/>
      </c>
      <c r="AC610" s="35" t="str">
        <f>IF(AND($D610&lt;=2026,Zisk!$D$10&gt;=2026),"1","")</f>
        <v/>
      </c>
      <c r="AD610" s="35" t="str">
        <f>IF(AND($D610&lt;=2026,Zisk!$D$10&gt;=2026),"+","")</f>
        <v/>
      </c>
      <c r="AE610" s="37" t="str">
        <f>IF(AND($D610&lt;=2026,Zisk!$D$10&gt;=2026),VstupniParametry_SKRYT!$D$10,"")</f>
        <v/>
      </c>
      <c r="AF610" s="35" t="str">
        <f>IF(AND($D610&lt;=2026,Zisk!$D$10&gt;=2026),")","")</f>
        <v/>
      </c>
      <c r="AG610" s="38" t="str">
        <f>IF(AND(D610&lt;2026,2026&lt;=Zisk!$D$10),1,IF(D610=2026,0,""))</f>
        <v/>
      </c>
      <c r="AH610" s="39" t="str">
        <f>IF(AND($D610&lt;=2026,Zisk!$D$10&gt;=2027),"x","")</f>
        <v/>
      </c>
      <c r="AI610" s="35" t="str">
        <f>IF(AND($D610&lt;=2027,Zisk!$D$10&gt;=2027),"(","")</f>
        <v/>
      </c>
      <c r="AJ610" s="35" t="str">
        <f>IF(AND($D610&lt;=2027,Zisk!$D$10&gt;=2027),"1","")</f>
        <v/>
      </c>
      <c r="AK610" s="35" t="str">
        <f>IF(AND($D610&lt;=2027,Zisk!$D$10&gt;=2027),"+","")</f>
        <v/>
      </c>
      <c r="AL610" s="37" t="str">
        <f>IF(AND($D610&lt;=2027,Zisk!$D$10&gt;=2027),VstupniParametry_SKRYT!$D$11,"")</f>
        <v/>
      </c>
      <c r="AM610" s="35" t="str">
        <f>IF(AND($D610&lt;=2027,Zisk!$D$10&gt;=2027),")","")</f>
        <v/>
      </c>
      <c r="AN610" s="38" t="str">
        <f>IF(AND(D610&lt;2027,2027&lt;=Zisk!$D$10),1,IF(D610=2027,0,""))</f>
        <v/>
      </c>
      <c r="AO610" s="39" t="str">
        <f>IF(AND($D610&lt;=2027,Zisk!$D$10&gt;=2028),"x","")</f>
        <v/>
      </c>
      <c r="AP610" s="35" t="str">
        <f>IF(AND($D610&lt;=2028,Zisk!$D$10&gt;=2028),"(","")</f>
        <v/>
      </c>
      <c r="AQ610" s="35" t="str">
        <f>IF(AND($D610&lt;=2028,Zisk!$D$10&gt;=2028),"1","")</f>
        <v/>
      </c>
      <c r="AR610" s="35" t="str">
        <f>IF(AND($D610&lt;=2028,Zisk!$D$10&gt;=2028),"+","")</f>
        <v/>
      </c>
      <c r="AS610" s="37" t="str">
        <f>IF(AND($D610&lt;=2028,Zisk!$D$10&gt;=2028),VstupniParametry_SKRYT!$D$12,"")</f>
        <v/>
      </c>
      <c r="AT610" s="35" t="str">
        <f>IF(AND($D610&lt;=2028,Zisk!$D$10&gt;=2028),")","")</f>
        <v/>
      </c>
      <c r="AU610" s="38" t="str">
        <f>IF(AND(D610&lt;2028,2028&lt;=Zisk!$D$10),1,IF(D610=2028,0,""))</f>
        <v/>
      </c>
      <c r="AV610" s="39" t="str">
        <f>IF(AND($D610&lt;=2028,Zisk!$D$10&gt;=2029),"x","")</f>
        <v/>
      </c>
      <c r="AW610" s="35" t="str">
        <f>IF(AND($D610&lt;=2029,Zisk!$D$10&gt;=2029),"(","")</f>
        <v/>
      </c>
      <c r="AX610" s="35" t="str">
        <f>IF(AND($D610&lt;=2029,Zisk!$D$10&gt;=2029),"1","")</f>
        <v/>
      </c>
      <c r="AY610" s="35" t="str">
        <f>IF(AND($D610&lt;=2029,Zisk!$D$10&gt;=2029),"+","")</f>
        <v/>
      </c>
      <c r="AZ610" s="37" t="str">
        <f>IF(AND($D610&lt;=2029,Zisk!$D$10&gt;=2029),VstupniParametry_SKRYT!$D$13,"")</f>
        <v/>
      </c>
      <c r="BA610" s="35" t="str">
        <f>IF(AND($D610&lt;=2029,Zisk!$D$10&gt;=2029),")","")</f>
        <v/>
      </c>
      <c r="BB610" s="38" t="str">
        <f>IF(AND(D610&lt;2029,2029&lt;=Zisk!$D$10),1,IF(D610=2029,0,""))</f>
        <v/>
      </c>
      <c r="BC610" s="39" t="str">
        <f>IF(AND($D610&lt;=2029,Zisk!$D$10&gt;=2030),"x","")</f>
        <v/>
      </c>
      <c r="BD610" s="35" t="str">
        <f>IF(AND($D610&lt;=2030,Zisk!$D$10&gt;=2030),"(","")</f>
        <v/>
      </c>
      <c r="BE610" s="35" t="str">
        <f>IF(AND($D610&lt;=2030,Zisk!$D$10&gt;=2030),"1","")</f>
        <v/>
      </c>
      <c r="BF610" s="35" t="str">
        <f>IF(AND($D610&lt;=2030,Zisk!$D$10&gt;=2030),"+","")</f>
        <v/>
      </c>
      <c r="BG610" s="37" t="str">
        <f>IF(AND($D610&lt;=2030,Zisk!$D$10&gt;=2030),VstupniParametry_SKRYT!$D$14,"")</f>
        <v/>
      </c>
      <c r="BH610" s="35" t="str">
        <f>IF(AND($D610&lt;=2030,Zisk!$D$10&gt;=2030),")","")</f>
        <v/>
      </c>
      <c r="BI610" s="38" t="str">
        <f>IF(AND(D610&lt;2030,2030&lt;=Zisk!$D$10),1,IF(D610=2030,0,""))</f>
        <v/>
      </c>
      <c r="BJ610" s="40" t="s">
        <v>32</v>
      </c>
      <c r="BK610" s="37">
        <f t="shared" si="304"/>
        <v>1</v>
      </c>
      <c r="BL610" s="35" t="str">
        <f t="shared" si="305"/>
        <v>x</v>
      </c>
      <c r="BM610" s="41">
        <f t="shared" si="306"/>
        <v>1</v>
      </c>
      <c r="BN610" s="37" t="str">
        <f t="shared" si="307"/>
        <v>x</v>
      </c>
      <c r="BO610" s="41">
        <f t="shared" si="292"/>
        <v>1.018</v>
      </c>
      <c r="BP610" s="41" t="str">
        <f t="shared" si="293"/>
        <v/>
      </c>
      <c r="BQ610" s="41" t="str">
        <f t="shared" si="294"/>
        <v/>
      </c>
      <c r="BR610" s="41" t="str">
        <f t="shared" si="295"/>
        <v/>
      </c>
      <c r="BS610" s="41" t="str">
        <f t="shared" si="296"/>
        <v/>
      </c>
      <c r="BT610" s="41" t="str">
        <f t="shared" si="297"/>
        <v/>
      </c>
      <c r="BU610" s="41" t="str">
        <f t="shared" si="298"/>
        <v/>
      </c>
      <c r="BV610" s="41" t="str">
        <f t="shared" si="299"/>
        <v/>
      </c>
      <c r="BW610" s="41" t="str">
        <f t="shared" si="300"/>
        <v/>
      </c>
      <c r="BX610" s="41" t="str">
        <f t="shared" si="301"/>
        <v/>
      </c>
      <c r="BY610" s="41" t="str">
        <f t="shared" si="302"/>
        <v/>
      </c>
      <c r="BZ610" s="40" t="s">
        <v>32</v>
      </c>
      <c r="CA610" s="41">
        <f t="shared" si="303"/>
        <v>1.018</v>
      </c>
      <c r="CB610" s="35"/>
      <c r="CC610" s="36">
        <f>IF(D610&gt;Zisk!$D$10,"",E610*CA610)</f>
        <v>0</v>
      </c>
    </row>
    <row r="611" spans="2:81" x14ac:dyDescent="0.2">
      <c r="B611" s="28" t="str">
        <f>Zisk!B622</f>
        <v/>
      </c>
      <c r="C611" s="28">
        <f>Zisk!C622</f>
        <v>0</v>
      </c>
      <c r="D611" s="28">
        <f>Zisk!E622</f>
        <v>0</v>
      </c>
      <c r="E611" s="29">
        <f>Zisk!D622</f>
        <v>0</v>
      </c>
      <c r="F611" s="29"/>
      <c r="G611" s="28" t="str">
        <f t="shared" si="278"/>
        <v>(</v>
      </c>
      <c r="H611" s="28" t="str">
        <f t="shared" si="279"/>
        <v>1</v>
      </c>
      <c r="I611" s="28" t="str">
        <f t="shared" si="280"/>
        <v>+</v>
      </c>
      <c r="J611" s="30">
        <f>IF($D611&lt;=2021,VstupniParametry_SKRYT!$D$5,"")</f>
        <v>0.02</v>
      </c>
      <c r="K611" s="28" t="str">
        <f t="shared" si="281"/>
        <v>)</v>
      </c>
      <c r="L611" s="31">
        <f>IF($D611&lt;=2021,COUNTIF(Vypocet_SKRYT!T608:AS608,"&gt;=1"),"")</f>
        <v>0</v>
      </c>
      <c r="M611" s="32" t="str">
        <f t="shared" si="282"/>
        <v>x</v>
      </c>
      <c r="N611" s="28" t="str">
        <f t="shared" si="283"/>
        <v>(</v>
      </c>
      <c r="O611" s="28" t="str">
        <f t="shared" si="284"/>
        <v>1</v>
      </c>
      <c r="P611" s="28" t="str">
        <f t="shared" si="285"/>
        <v>+</v>
      </c>
      <c r="Q611" s="30">
        <f>IF($D611&lt;=2024,VstupniParametry_SKRYT!$D$6,"")</f>
        <v>0.06</v>
      </c>
      <c r="R611" s="28" t="str">
        <f t="shared" si="286"/>
        <v>)</v>
      </c>
      <c r="S611" s="31">
        <f>IF($D611&lt;=2024,COUNTIFS(Vypocet_SKRYT!AT608:AV608,"&gt;=1"),"")</f>
        <v>0</v>
      </c>
      <c r="T611" s="32" t="str">
        <f t="shared" si="287"/>
        <v>x</v>
      </c>
      <c r="U611" s="28" t="str">
        <f t="shared" si="288"/>
        <v>(</v>
      </c>
      <c r="V611" s="28" t="str">
        <f t="shared" si="289"/>
        <v>1</v>
      </c>
      <c r="W611" s="28" t="str">
        <f t="shared" si="290"/>
        <v>+</v>
      </c>
      <c r="X611" s="30">
        <f>IF($D611&lt;=2025,VstupniParametry_SKRYT!$D$9,"")</f>
        <v>1.7999999999999999E-2</v>
      </c>
      <c r="Y611" s="28" t="str">
        <f t="shared" si="291"/>
        <v>)</v>
      </c>
      <c r="Z611" s="31">
        <f>IF(AND(D611&lt;2025,2025&lt;=Zisk!$D$10),1,IF(D611=2025,0,""))</f>
        <v>1</v>
      </c>
      <c r="AA611" s="32" t="str">
        <f>IF(AND($D611&lt;=2025,Zisk!$D$10&gt;=2026),"x","")</f>
        <v/>
      </c>
      <c r="AB611" s="28" t="str">
        <f>IF(AND($D611&lt;=2026,Zisk!$D$10&gt;=2026),"(","")</f>
        <v/>
      </c>
      <c r="AC611" s="28" t="str">
        <f>IF(AND($D611&lt;=2026,Zisk!$D$10&gt;=2026),"1","")</f>
        <v/>
      </c>
      <c r="AD611" s="28" t="str">
        <f>IF(AND($D611&lt;=2026,Zisk!$D$10&gt;=2026),"+","")</f>
        <v/>
      </c>
      <c r="AE611" s="30" t="str">
        <f>IF(AND($D611&lt;=2026,Zisk!$D$10&gt;=2026),VstupniParametry_SKRYT!$D$10,"")</f>
        <v/>
      </c>
      <c r="AF611" s="28" t="str">
        <f>IF(AND($D611&lt;=2026,Zisk!$D$10&gt;=2026),")","")</f>
        <v/>
      </c>
      <c r="AG611" s="31" t="str">
        <f>IF(AND(D611&lt;2026,2026&lt;=Zisk!$D$10),1,IF(D611=2026,0,""))</f>
        <v/>
      </c>
      <c r="AH611" s="32" t="str">
        <f>IF(AND($D611&lt;=2026,Zisk!$D$10&gt;=2027),"x","")</f>
        <v/>
      </c>
      <c r="AI611" s="28" t="str">
        <f>IF(AND($D611&lt;=2027,Zisk!$D$10&gt;=2027),"(","")</f>
        <v/>
      </c>
      <c r="AJ611" s="28" t="str">
        <f>IF(AND($D611&lt;=2027,Zisk!$D$10&gt;=2027),"1","")</f>
        <v/>
      </c>
      <c r="AK611" s="28" t="str">
        <f>IF(AND($D611&lt;=2027,Zisk!$D$10&gt;=2027),"+","")</f>
        <v/>
      </c>
      <c r="AL611" s="30" t="str">
        <f>IF(AND($D611&lt;=2027,Zisk!$D$10&gt;=2027),VstupniParametry_SKRYT!$D$11,"")</f>
        <v/>
      </c>
      <c r="AM611" s="28" t="str">
        <f>IF(AND($D611&lt;=2027,Zisk!$D$10&gt;=2027),")","")</f>
        <v/>
      </c>
      <c r="AN611" s="31" t="str">
        <f>IF(AND(D611&lt;2027,2027&lt;=Zisk!$D$10),1,IF(D611=2027,0,""))</f>
        <v/>
      </c>
      <c r="AO611" s="32" t="str">
        <f>IF(AND($D611&lt;=2027,Zisk!$D$10&gt;=2028),"x","")</f>
        <v/>
      </c>
      <c r="AP611" s="28" t="str">
        <f>IF(AND($D611&lt;=2028,Zisk!$D$10&gt;=2028),"(","")</f>
        <v/>
      </c>
      <c r="AQ611" s="28" t="str">
        <f>IF(AND($D611&lt;=2028,Zisk!$D$10&gt;=2028),"1","")</f>
        <v/>
      </c>
      <c r="AR611" s="28" t="str">
        <f>IF(AND($D611&lt;=2028,Zisk!$D$10&gt;=2028),"+","")</f>
        <v/>
      </c>
      <c r="AS611" s="30" t="str">
        <f>IF(AND($D611&lt;=2028,Zisk!$D$10&gt;=2028),VstupniParametry_SKRYT!$D$12,"")</f>
        <v/>
      </c>
      <c r="AT611" s="28" t="str">
        <f>IF(AND($D611&lt;=2028,Zisk!$D$10&gt;=2028),")","")</f>
        <v/>
      </c>
      <c r="AU611" s="31" t="str">
        <f>IF(AND(D611&lt;2028,2028&lt;=Zisk!$D$10),1,IF(D611=2028,0,""))</f>
        <v/>
      </c>
      <c r="AV611" s="32" t="str">
        <f>IF(AND($D611&lt;=2028,Zisk!$D$10&gt;=2029),"x","")</f>
        <v/>
      </c>
      <c r="AW611" s="28" t="str">
        <f>IF(AND($D611&lt;=2029,Zisk!$D$10&gt;=2029),"(","")</f>
        <v/>
      </c>
      <c r="AX611" s="28" t="str">
        <f>IF(AND($D611&lt;=2029,Zisk!$D$10&gt;=2029),"1","")</f>
        <v/>
      </c>
      <c r="AY611" s="28" t="str">
        <f>IF(AND($D611&lt;=2029,Zisk!$D$10&gt;=2029),"+","")</f>
        <v/>
      </c>
      <c r="AZ611" s="30" t="str">
        <f>IF(AND($D611&lt;=2029,Zisk!$D$10&gt;=2029),VstupniParametry_SKRYT!$D$13,"")</f>
        <v/>
      </c>
      <c r="BA611" s="28" t="str">
        <f>IF(AND($D611&lt;=2029,Zisk!$D$10&gt;=2029),")","")</f>
        <v/>
      </c>
      <c r="BB611" s="31" t="str">
        <f>IF(AND(D611&lt;2029,2029&lt;=Zisk!$D$10),1,IF(D611=2029,0,""))</f>
        <v/>
      </c>
      <c r="BC611" s="32" t="str">
        <f>IF(AND($D611&lt;=2029,Zisk!$D$10&gt;=2030),"x","")</f>
        <v/>
      </c>
      <c r="BD611" s="28" t="str">
        <f>IF(AND($D611&lt;=2030,Zisk!$D$10&gt;=2030),"(","")</f>
        <v/>
      </c>
      <c r="BE611" s="28" t="str">
        <f>IF(AND($D611&lt;=2030,Zisk!$D$10&gt;=2030),"1","")</f>
        <v/>
      </c>
      <c r="BF611" s="28" t="str">
        <f>IF(AND($D611&lt;=2030,Zisk!$D$10&gt;=2030),"+","")</f>
        <v/>
      </c>
      <c r="BG611" s="30" t="str">
        <f>IF(AND($D611&lt;=2030,Zisk!$D$10&gt;=2030),VstupniParametry_SKRYT!$D$14,"")</f>
        <v/>
      </c>
      <c r="BH611" s="28" t="str">
        <f>IF(AND($D611&lt;=2030,Zisk!$D$10&gt;=2030),")","")</f>
        <v/>
      </c>
      <c r="BI611" s="31" t="str">
        <f>IF(AND(D611&lt;2030,2030&lt;=Zisk!$D$10),1,IF(D611=2030,0,""))</f>
        <v/>
      </c>
      <c r="BJ611" s="33" t="s">
        <v>32</v>
      </c>
      <c r="BK611" s="30">
        <f t="shared" si="304"/>
        <v>1</v>
      </c>
      <c r="BL611" s="28" t="str">
        <f t="shared" si="305"/>
        <v>x</v>
      </c>
      <c r="BM611" s="34">
        <f t="shared" si="306"/>
        <v>1</v>
      </c>
      <c r="BN611" s="30" t="str">
        <f t="shared" si="307"/>
        <v>x</v>
      </c>
      <c r="BO611" s="34">
        <f t="shared" si="292"/>
        <v>1.018</v>
      </c>
      <c r="BP611" s="34" t="str">
        <f t="shared" si="293"/>
        <v/>
      </c>
      <c r="BQ611" s="34" t="str">
        <f t="shared" si="294"/>
        <v/>
      </c>
      <c r="BR611" s="34" t="str">
        <f t="shared" si="295"/>
        <v/>
      </c>
      <c r="BS611" s="34" t="str">
        <f t="shared" si="296"/>
        <v/>
      </c>
      <c r="BT611" s="34" t="str">
        <f t="shared" si="297"/>
        <v/>
      </c>
      <c r="BU611" s="34" t="str">
        <f t="shared" si="298"/>
        <v/>
      </c>
      <c r="BV611" s="34" t="str">
        <f t="shared" si="299"/>
        <v/>
      </c>
      <c r="BW611" s="34" t="str">
        <f t="shared" si="300"/>
        <v/>
      </c>
      <c r="BX611" s="34" t="str">
        <f t="shared" si="301"/>
        <v/>
      </c>
      <c r="BY611" s="34" t="str">
        <f t="shared" si="302"/>
        <v/>
      </c>
      <c r="BZ611" s="33" t="s">
        <v>32</v>
      </c>
      <c r="CA611" s="34">
        <f t="shared" si="303"/>
        <v>1.018</v>
      </c>
      <c r="CB611" s="28"/>
      <c r="CC611" s="29">
        <f>IF(D611&gt;Zisk!$D$10,"",E611*CA611)</f>
        <v>0</v>
      </c>
    </row>
    <row r="612" spans="2:81" x14ac:dyDescent="0.2">
      <c r="B612" s="35" t="str">
        <f>Zisk!B623</f>
        <v/>
      </c>
      <c r="C612" s="35">
        <f>Zisk!C623</f>
        <v>0</v>
      </c>
      <c r="D612" s="35">
        <f>Zisk!E623</f>
        <v>0</v>
      </c>
      <c r="E612" s="36">
        <f>Zisk!D623</f>
        <v>0</v>
      </c>
      <c r="F612" s="36"/>
      <c r="G612" s="35" t="str">
        <f t="shared" si="278"/>
        <v>(</v>
      </c>
      <c r="H612" s="35" t="str">
        <f t="shared" si="279"/>
        <v>1</v>
      </c>
      <c r="I612" s="35" t="str">
        <f t="shared" si="280"/>
        <v>+</v>
      </c>
      <c r="J612" s="37">
        <f>IF($D612&lt;=2021,VstupniParametry_SKRYT!$D$5,"")</f>
        <v>0.02</v>
      </c>
      <c r="K612" s="35" t="str">
        <f t="shared" si="281"/>
        <v>)</v>
      </c>
      <c r="L612" s="38">
        <f>IF($D612&lt;=2021,COUNTIF(Vypocet_SKRYT!T609:AS609,"&gt;=1"),"")</f>
        <v>0</v>
      </c>
      <c r="M612" s="39" t="str">
        <f t="shared" si="282"/>
        <v>x</v>
      </c>
      <c r="N612" s="35" t="str">
        <f t="shared" si="283"/>
        <v>(</v>
      </c>
      <c r="O612" s="35" t="str">
        <f t="shared" si="284"/>
        <v>1</v>
      </c>
      <c r="P612" s="35" t="str">
        <f t="shared" si="285"/>
        <v>+</v>
      </c>
      <c r="Q612" s="37">
        <f>IF($D612&lt;=2024,VstupniParametry_SKRYT!$D$6,"")</f>
        <v>0.06</v>
      </c>
      <c r="R612" s="35" t="str">
        <f t="shared" si="286"/>
        <v>)</v>
      </c>
      <c r="S612" s="38">
        <f>IF($D612&lt;=2024,COUNTIFS(Vypocet_SKRYT!AT609:AV609,"&gt;=1"),"")</f>
        <v>0</v>
      </c>
      <c r="T612" s="39" t="str">
        <f t="shared" si="287"/>
        <v>x</v>
      </c>
      <c r="U612" s="35" t="str">
        <f t="shared" si="288"/>
        <v>(</v>
      </c>
      <c r="V612" s="35" t="str">
        <f t="shared" si="289"/>
        <v>1</v>
      </c>
      <c r="W612" s="35" t="str">
        <f t="shared" si="290"/>
        <v>+</v>
      </c>
      <c r="X612" s="37">
        <f>IF($D612&lt;=2025,VstupniParametry_SKRYT!$D$9,"")</f>
        <v>1.7999999999999999E-2</v>
      </c>
      <c r="Y612" s="35" t="str">
        <f t="shared" si="291"/>
        <v>)</v>
      </c>
      <c r="Z612" s="38">
        <f>IF(AND(D612&lt;2025,2025&lt;=Zisk!$D$10),1,IF(D612=2025,0,""))</f>
        <v>1</v>
      </c>
      <c r="AA612" s="39" t="str">
        <f>IF(AND($D612&lt;=2025,Zisk!$D$10&gt;=2026),"x","")</f>
        <v/>
      </c>
      <c r="AB612" s="35" t="str">
        <f>IF(AND($D612&lt;=2026,Zisk!$D$10&gt;=2026),"(","")</f>
        <v/>
      </c>
      <c r="AC612" s="35" t="str">
        <f>IF(AND($D612&lt;=2026,Zisk!$D$10&gt;=2026),"1","")</f>
        <v/>
      </c>
      <c r="AD612" s="35" t="str">
        <f>IF(AND($D612&lt;=2026,Zisk!$D$10&gt;=2026),"+","")</f>
        <v/>
      </c>
      <c r="AE612" s="37" t="str">
        <f>IF(AND($D612&lt;=2026,Zisk!$D$10&gt;=2026),VstupniParametry_SKRYT!$D$10,"")</f>
        <v/>
      </c>
      <c r="AF612" s="35" t="str">
        <f>IF(AND($D612&lt;=2026,Zisk!$D$10&gt;=2026),")","")</f>
        <v/>
      </c>
      <c r="AG612" s="38" t="str">
        <f>IF(AND(D612&lt;2026,2026&lt;=Zisk!$D$10),1,IF(D612=2026,0,""))</f>
        <v/>
      </c>
      <c r="AH612" s="39" t="str">
        <f>IF(AND($D612&lt;=2026,Zisk!$D$10&gt;=2027),"x","")</f>
        <v/>
      </c>
      <c r="AI612" s="35" t="str">
        <f>IF(AND($D612&lt;=2027,Zisk!$D$10&gt;=2027),"(","")</f>
        <v/>
      </c>
      <c r="AJ612" s="35" t="str">
        <f>IF(AND($D612&lt;=2027,Zisk!$D$10&gt;=2027),"1","")</f>
        <v/>
      </c>
      <c r="AK612" s="35" t="str">
        <f>IF(AND($D612&lt;=2027,Zisk!$D$10&gt;=2027),"+","")</f>
        <v/>
      </c>
      <c r="AL612" s="37" t="str">
        <f>IF(AND($D612&lt;=2027,Zisk!$D$10&gt;=2027),VstupniParametry_SKRYT!$D$11,"")</f>
        <v/>
      </c>
      <c r="AM612" s="35" t="str">
        <f>IF(AND($D612&lt;=2027,Zisk!$D$10&gt;=2027),")","")</f>
        <v/>
      </c>
      <c r="AN612" s="38" t="str">
        <f>IF(AND(D612&lt;2027,2027&lt;=Zisk!$D$10),1,IF(D612=2027,0,""))</f>
        <v/>
      </c>
      <c r="AO612" s="39" t="str">
        <f>IF(AND($D612&lt;=2027,Zisk!$D$10&gt;=2028),"x","")</f>
        <v/>
      </c>
      <c r="AP612" s="35" t="str">
        <f>IF(AND($D612&lt;=2028,Zisk!$D$10&gt;=2028),"(","")</f>
        <v/>
      </c>
      <c r="AQ612" s="35" t="str">
        <f>IF(AND($D612&lt;=2028,Zisk!$D$10&gt;=2028),"1","")</f>
        <v/>
      </c>
      <c r="AR612" s="35" t="str">
        <f>IF(AND($D612&lt;=2028,Zisk!$D$10&gt;=2028),"+","")</f>
        <v/>
      </c>
      <c r="AS612" s="37" t="str">
        <f>IF(AND($D612&lt;=2028,Zisk!$D$10&gt;=2028),VstupniParametry_SKRYT!$D$12,"")</f>
        <v/>
      </c>
      <c r="AT612" s="35" t="str">
        <f>IF(AND($D612&lt;=2028,Zisk!$D$10&gt;=2028),")","")</f>
        <v/>
      </c>
      <c r="AU612" s="38" t="str">
        <f>IF(AND(D612&lt;2028,2028&lt;=Zisk!$D$10),1,IF(D612=2028,0,""))</f>
        <v/>
      </c>
      <c r="AV612" s="39" t="str">
        <f>IF(AND($D612&lt;=2028,Zisk!$D$10&gt;=2029),"x","")</f>
        <v/>
      </c>
      <c r="AW612" s="35" t="str">
        <f>IF(AND($D612&lt;=2029,Zisk!$D$10&gt;=2029),"(","")</f>
        <v/>
      </c>
      <c r="AX612" s="35" t="str">
        <f>IF(AND($D612&lt;=2029,Zisk!$D$10&gt;=2029),"1","")</f>
        <v/>
      </c>
      <c r="AY612" s="35" t="str">
        <f>IF(AND($D612&lt;=2029,Zisk!$D$10&gt;=2029),"+","")</f>
        <v/>
      </c>
      <c r="AZ612" s="37" t="str">
        <f>IF(AND($D612&lt;=2029,Zisk!$D$10&gt;=2029),VstupniParametry_SKRYT!$D$13,"")</f>
        <v/>
      </c>
      <c r="BA612" s="35" t="str">
        <f>IF(AND($D612&lt;=2029,Zisk!$D$10&gt;=2029),")","")</f>
        <v/>
      </c>
      <c r="BB612" s="38" t="str">
        <f>IF(AND(D612&lt;2029,2029&lt;=Zisk!$D$10),1,IF(D612=2029,0,""))</f>
        <v/>
      </c>
      <c r="BC612" s="39" t="str">
        <f>IF(AND($D612&lt;=2029,Zisk!$D$10&gt;=2030),"x","")</f>
        <v/>
      </c>
      <c r="BD612" s="35" t="str">
        <f>IF(AND($D612&lt;=2030,Zisk!$D$10&gt;=2030),"(","")</f>
        <v/>
      </c>
      <c r="BE612" s="35" t="str">
        <f>IF(AND($D612&lt;=2030,Zisk!$D$10&gt;=2030),"1","")</f>
        <v/>
      </c>
      <c r="BF612" s="35" t="str">
        <f>IF(AND($D612&lt;=2030,Zisk!$D$10&gt;=2030),"+","")</f>
        <v/>
      </c>
      <c r="BG612" s="37" t="str">
        <f>IF(AND($D612&lt;=2030,Zisk!$D$10&gt;=2030),VstupniParametry_SKRYT!$D$14,"")</f>
        <v/>
      </c>
      <c r="BH612" s="35" t="str">
        <f>IF(AND($D612&lt;=2030,Zisk!$D$10&gt;=2030),")","")</f>
        <v/>
      </c>
      <c r="BI612" s="38" t="str">
        <f>IF(AND(D612&lt;2030,2030&lt;=Zisk!$D$10),1,IF(D612=2030,0,""))</f>
        <v/>
      </c>
      <c r="BJ612" s="40" t="s">
        <v>32</v>
      </c>
      <c r="BK612" s="37">
        <f t="shared" si="304"/>
        <v>1</v>
      </c>
      <c r="BL612" s="35" t="str">
        <f t="shared" si="305"/>
        <v>x</v>
      </c>
      <c r="BM612" s="41">
        <f t="shared" si="306"/>
        <v>1</v>
      </c>
      <c r="BN612" s="37" t="str">
        <f t="shared" si="307"/>
        <v>x</v>
      </c>
      <c r="BO612" s="41">
        <f t="shared" si="292"/>
        <v>1.018</v>
      </c>
      <c r="BP612" s="41" t="str">
        <f t="shared" si="293"/>
        <v/>
      </c>
      <c r="BQ612" s="41" t="str">
        <f t="shared" si="294"/>
        <v/>
      </c>
      <c r="BR612" s="41" t="str">
        <f t="shared" si="295"/>
        <v/>
      </c>
      <c r="BS612" s="41" t="str">
        <f t="shared" si="296"/>
        <v/>
      </c>
      <c r="BT612" s="41" t="str">
        <f t="shared" si="297"/>
        <v/>
      </c>
      <c r="BU612" s="41" t="str">
        <f t="shared" si="298"/>
        <v/>
      </c>
      <c r="BV612" s="41" t="str">
        <f t="shared" si="299"/>
        <v/>
      </c>
      <c r="BW612" s="41" t="str">
        <f t="shared" si="300"/>
        <v/>
      </c>
      <c r="BX612" s="41" t="str">
        <f t="shared" si="301"/>
        <v/>
      </c>
      <c r="BY612" s="41" t="str">
        <f t="shared" si="302"/>
        <v/>
      </c>
      <c r="BZ612" s="40" t="s">
        <v>32</v>
      </c>
      <c r="CA612" s="41">
        <f t="shared" si="303"/>
        <v>1.018</v>
      </c>
      <c r="CB612" s="35"/>
      <c r="CC612" s="36">
        <f>IF(D612&gt;Zisk!$D$10,"",E612*CA612)</f>
        <v>0</v>
      </c>
    </row>
    <row r="613" spans="2:81" x14ac:dyDescent="0.2">
      <c r="B613" s="28" t="str">
        <f>Zisk!B624</f>
        <v/>
      </c>
      <c r="C613" s="28">
        <f>Zisk!C624</f>
        <v>0</v>
      </c>
      <c r="D613" s="28">
        <f>Zisk!E624</f>
        <v>0</v>
      </c>
      <c r="E613" s="29">
        <f>Zisk!D624</f>
        <v>0</v>
      </c>
      <c r="F613" s="29"/>
      <c r="G613" s="28" t="str">
        <f t="shared" si="278"/>
        <v>(</v>
      </c>
      <c r="H613" s="28" t="str">
        <f t="shared" si="279"/>
        <v>1</v>
      </c>
      <c r="I613" s="28" t="str">
        <f t="shared" si="280"/>
        <v>+</v>
      </c>
      <c r="J613" s="30">
        <f>IF($D613&lt;=2021,VstupniParametry_SKRYT!$D$5,"")</f>
        <v>0.02</v>
      </c>
      <c r="K613" s="28" t="str">
        <f t="shared" si="281"/>
        <v>)</v>
      </c>
      <c r="L613" s="31">
        <f>IF($D613&lt;=2021,COUNTIF(Vypocet_SKRYT!T610:AS610,"&gt;=1"),"")</f>
        <v>0</v>
      </c>
      <c r="M613" s="32" t="str">
        <f t="shared" si="282"/>
        <v>x</v>
      </c>
      <c r="N613" s="28" t="str">
        <f t="shared" si="283"/>
        <v>(</v>
      </c>
      <c r="O613" s="28" t="str">
        <f t="shared" si="284"/>
        <v>1</v>
      </c>
      <c r="P613" s="28" t="str">
        <f t="shared" si="285"/>
        <v>+</v>
      </c>
      <c r="Q613" s="30">
        <f>IF($D613&lt;=2024,VstupniParametry_SKRYT!$D$6,"")</f>
        <v>0.06</v>
      </c>
      <c r="R613" s="28" t="str">
        <f t="shared" si="286"/>
        <v>)</v>
      </c>
      <c r="S613" s="31">
        <f>IF($D613&lt;=2024,COUNTIFS(Vypocet_SKRYT!AT610:AV610,"&gt;=1"),"")</f>
        <v>0</v>
      </c>
      <c r="T613" s="32" t="str">
        <f t="shared" si="287"/>
        <v>x</v>
      </c>
      <c r="U613" s="28" t="str">
        <f t="shared" si="288"/>
        <v>(</v>
      </c>
      <c r="V613" s="28" t="str">
        <f t="shared" si="289"/>
        <v>1</v>
      </c>
      <c r="W613" s="28" t="str">
        <f t="shared" si="290"/>
        <v>+</v>
      </c>
      <c r="X613" s="30">
        <f>IF($D613&lt;=2025,VstupniParametry_SKRYT!$D$9,"")</f>
        <v>1.7999999999999999E-2</v>
      </c>
      <c r="Y613" s="28" t="str">
        <f t="shared" si="291"/>
        <v>)</v>
      </c>
      <c r="Z613" s="31">
        <f>IF(AND(D613&lt;2025,2025&lt;=Zisk!$D$10),1,IF(D613=2025,0,""))</f>
        <v>1</v>
      </c>
      <c r="AA613" s="32" t="str">
        <f>IF(AND($D613&lt;=2025,Zisk!$D$10&gt;=2026),"x","")</f>
        <v/>
      </c>
      <c r="AB613" s="28" t="str">
        <f>IF(AND($D613&lt;=2026,Zisk!$D$10&gt;=2026),"(","")</f>
        <v/>
      </c>
      <c r="AC613" s="28" t="str">
        <f>IF(AND($D613&lt;=2026,Zisk!$D$10&gt;=2026),"1","")</f>
        <v/>
      </c>
      <c r="AD613" s="28" t="str">
        <f>IF(AND($D613&lt;=2026,Zisk!$D$10&gt;=2026),"+","")</f>
        <v/>
      </c>
      <c r="AE613" s="30" t="str">
        <f>IF(AND($D613&lt;=2026,Zisk!$D$10&gt;=2026),VstupniParametry_SKRYT!$D$10,"")</f>
        <v/>
      </c>
      <c r="AF613" s="28" t="str">
        <f>IF(AND($D613&lt;=2026,Zisk!$D$10&gt;=2026),")","")</f>
        <v/>
      </c>
      <c r="AG613" s="31" t="str">
        <f>IF(AND(D613&lt;2026,2026&lt;=Zisk!$D$10),1,IF(D613=2026,0,""))</f>
        <v/>
      </c>
      <c r="AH613" s="32" t="str">
        <f>IF(AND($D613&lt;=2026,Zisk!$D$10&gt;=2027),"x","")</f>
        <v/>
      </c>
      <c r="AI613" s="28" t="str">
        <f>IF(AND($D613&lt;=2027,Zisk!$D$10&gt;=2027),"(","")</f>
        <v/>
      </c>
      <c r="AJ613" s="28" t="str">
        <f>IF(AND($D613&lt;=2027,Zisk!$D$10&gt;=2027),"1","")</f>
        <v/>
      </c>
      <c r="AK613" s="28" t="str">
        <f>IF(AND($D613&lt;=2027,Zisk!$D$10&gt;=2027),"+","")</f>
        <v/>
      </c>
      <c r="AL613" s="30" t="str">
        <f>IF(AND($D613&lt;=2027,Zisk!$D$10&gt;=2027),VstupniParametry_SKRYT!$D$11,"")</f>
        <v/>
      </c>
      <c r="AM613" s="28" t="str">
        <f>IF(AND($D613&lt;=2027,Zisk!$D$10&gt;=2027),")","")</f>
        <v/>
      </c>
      <c r="AN613" s="31" t="str">
        <f>IF(AND(D613&lt;2027,2027&lt;=Zisk!$D$10),1,IF(D613=2027,0,""))</f>
        <v/>
      </c>
      <c r="AO613" s="32" t="str">
        <f>IF(AND($D613&lt;=2027,Zisk!$D$10&gt;=2028),"x","")</f>
        <v/>
      </c>
      <c r="AP613" s="28" t="str">
        <f>IF(AND($D613&lt;=2028,Zisk!$D$10&gt;=2028),"(","")</f>
        <v/>
      </c>
      <c r="AQ613" s="28" t="str">
        <f>IF(AND($D613&lt;=2028,Zisk!$D$10&gt;=2028),"1","")</f>
        <v/>
      </c>
      <c r="AR613" s="28" t="str">
        <f>IF(AND($D613&lt;=2028,Zisk!$D$10&gt;=2028),"+","")</f>
        <v/>
      </c>
      <c r="AS613" s="30" t="str">
        <f>IF(AND($D613&lt;=2028,Zisk!$D$10&gt;=2028),VstupniParametry_SKRYT!$D$12,"")</f>
        <v/>
      </c>
      <c r="AT613" s="28" t="str">
        <f>IF(AND($D613&lt;=2028,Zisk!$D$10&gt;=2028),")","")</f>
        <v/>
      </c>
      <c r="AU613" s="31" t="str">
        <f>IF(AND(D613&lt;2028,2028&lt;=Zisk!$D$10),1,IF(D613=2028,0,""))</f>
        <v/>
      </c>
      <c r="AV613" s="32" t="str">
        <f>IF(AND($D613&lt;=2028,Zisk!$D$10&gt;=2029),"x","")</f>
        <v/>
      </c>
      <c r="AW613" s="28" t="str">
        <f>IF(AND($D613&lt;=2029,Zisk!$D$10&gt;=2029),"(","")</f>
        <v/>
      </c>
      <c r="AX613" s="28" t="str">
        <f>IF(AND($D613&lt;=2029,Zisk!$D$10&gt;=2029),"1","")</f>
        <v/>
      </c>
      <c r="AY613" s="28" t="str">
        <f>IF(AND($D613&lt;=2029,Zisk!$D$10&gt;=2029),"+","")</f>
        <v/>
      </c>
      <c r="AZ613" s="30" t="str">
        <f>IF(AND($D613&lt;=2029,Zisk!$D$10&gt;=2029),VstupniParametry_SKRYT!$D$13,"")</f>
        <v/>
      </c>
      <c r="BA613" s="28" t="str">
        <f>IF(AND($D613&lt;=2029,Zisk!$D$10&gt;=2029),")","")</f>
        <v/>
      </c>
      <c r="BB613" s="31" t="str">
        <f>IF(AND(D613&lt;2029,2029&lt;=Zisk!$D$10),1,IF(D613=2029,0,""))</f>
        <v/>
      </c>
      <c r="BC613" s="32" t="str">
        <f>IF(AND($D613&lt;=2029,Zisk!$D$10&gt;=2030),"x","")</f>
        <v/>
      </c>
      <c r="BD613" s="28" t="str">
        <f>IF(AND($D613&lt;=2030,Zisk!$D$10&gt;=2030),"(","")</f>
        <v/>
      </c>
      <c r="BE613" s="28" t="str">
        <f>IF(AND($D613&lt;=2030,Zisk!$D$10&gt;=2030),"1","")</f>
        <v/>
      </c>
      <c r="BF613" s="28" t="str">
        <f>IF(AND($D613&lt;=2030,Zisk!$D$10&gt;=2030),"+","")</f>
        <v/>
      </c>
      <c r="BG613" s="30" t="str">
        <f>IF(AND($D613&lt;=2030,Zisk!$D$10&gt;=2030),VstupniParametry_SKRYT!$D$14,"")</f>
        <v/>
      </c>
      <c r="BH613" s="28" t="str">
        <f>IF(AND($D613&lt;=2030,Zisk!$D$10&gt;=2030),")","")</f>
        <v/>
      </c>
      <c r="BI613" s="31" t="str">
        <f>IF(AND(D613&lt;2030,2030&lt;=Zisk!$D$10),1,IF(D613=2030,0,""))</f>
        <v/>
      </c>
      <c r="BJ613" s="33" t="s">
        <v>32</v>
      </c>
      <c r="BK613" s="30">
        <f t="shared" si="304"/>
        <v>1</v>
      </c>
      <c r="BL613" s="28" t="str">
        <f t="shared" si="305"/>
        <v>x</v>
      </c>
      <c r="BM613" s="34">
        <f t="shared" si="306"/>
        <v>1</v>
      </c>
      <c r="BN613" s="30" t="str">
        <f t="shared" si="307"/>
        <v>x</v>
      </c>
      <c r="BO613" s="34">
        <f t="shared" si="292"/>
        <v>1.018</v>
      </c>
      <c r="BP613" s="34" t="str">
        <f t="shared" si="293"/>
        <v/>
      </c>
      <c r="BQ613" s="34" t="str">
        <f t="shared" si="294"/>
        <v/>
      </c>
      <c r="BR613" s="34" t="str">
        <f t="shared" si="295"/>
        <v/>
      </c>
      <c r="BS613" s="34" t="str">
        <f t="shared" si="296"/>
        <v/>
      </c>
      <c r="BT613" s="34" t="str">
        <f t="shared" si="297"/>
        <v/>
      </c>
      <c r="BU613" s="34" t="str">
        <f t="shared" si="298"/>
        <v/>
      </c>
      <c r="BV613" s="34" t="str">
        <f t="shared" si="299"/>
        <v/>
      </c>
      <c r="BW613" s="34" t="str">
        <f t="shared" si="300"/>
        <v/>
      </c>
      <c r="BX613" s="34" t="str">
        <f t="shared" si="301"/>
        <v/>
      </c>
      <c r="BY613" s="34" t="str">
        <f t="shared" si="302"/>
        <v/>
      </c>
      <c r="BZ613" s="33" t="s">
        <v>32</v>
      </c>
      <c r="CA613" s="34">
        <f t="shared" si="303"/>
        <v>1.018</v>
      </c>
      <c r="CB613" s="28"/>
      <c r="CC613" s="29">
        <f>IF(D613&gt;Zisk!$D$10,"",E613*CA613)</f>
        <v>0</v>
      </c>
    </row>
    <row r="614" spans="2:81" x14ac:dyDescent="0.2">
      <c r="B614" s="35" t="str">
        <f>Zisk!B625</f>
        <v/>
      </c>
      <c r="C614" s="35">
        <f>Zisk!C625</f>
        <v>0</v>
      </c>
      <c r="D614" s="35">
        <f>Zisk!E625</f>
        <v>0</v>
      </c>
      <c r="E614" s="36">
        <f>Zisk!D625</f>
        <v>0</v>
      </c>
      <c r="F614" s="36"/>
      <c r="G614" s="35" t="str">
        <f t="shared" si="278"/>
        <v>(</v>
      </c>
      <c r="H614" s="35" t="str">
        <f t="shared" si="279"/>
        <v>1</v>
      </c>
      <c r="I614" s="35" t="str">
        <f t="shared" si="280"/>
        <v>+</v>
      </c>
      <c r="J614" s="37">
        <f>IF($D614&lt;=2021,VstupniParametry_SKRYT!$D$5,"")</f>
        <v>0.02</v>
      </c>
      <c r="K614" s="35" t="str">
        <f t="shared" si="281"/>
        <v>)</v>
      </c>
      <c r="L614" s="38">
        <f>IF($D614&lt;=2021,COUNTIF(Vypocet_SKRYT!T611:AS611,"&gt;=1"),"")</f>
        <v>0</v>
      </c>
      <c r="M614" s="39" t="str">
        <f t="shared" si="282"/>
        <v>x</v>
      </c>
      <c r="N614" s="35" t="str">
        <f t="shared" si="283"/>
        <v>(</v>
      </c>
      <c r="O614" s="35" t="str">
        <f t="shared" si="284"/>
        <v>1</v>
      </c>
      <c r="P614" s="35" t="str">
        <f t="shared" si="285"/>
        <v>+</v>
      </c>
      <c r="Q614" s="37">
        <f>IF($D614&lt;=2024,VstupniParametry_SKRYT!$D$6,"")</f>
        <v>0.06</v>
      </c>
      <c r="R614" s="35" t="str">
        <f t="shared" si="286"/>
        <v>)</v>
      </c>
      <c r="S614" s="38">
        <f>IF($D614&lt;=2024,COUNTIFS(Vypocet_SKRYT!AT611:AV611,"&gt;=1"),"")</f>
        <v>0</v>
      </c>
      <c r="T614" s="39" t="str">
        <f t="shared" si="287"/>
        <v>x</v>
      </c>
      <c r="U614" s="35" t="str">
        <f t="shared" si="288"/>
        <v>(</v>
      </c>
      <c r="V614" s="35" t="str">
        <f t="shared" si="289"/>
        <v>1</v>
      </c>
      <c r="W614" s="35" t="str">
        <f t="shared" si="290"/>
        <v>+</v>
      </c>
      <c r="X614" s="37">
        <f>IF($D614&lt;=2025,VstupniParametry_SKRYT!$D$9,"")</f>
        <v>1.7999999999999999E-2</v>
      </c>
      <c r="Y614" s="35" t="str">
        <f t="shared" si="291"/>
        <v>)</v>
      </c>
      <c r="Z614" s="38">
        <f>IF(AND(D614&lt;2025,2025&lt;=Zisk!$D$10),1,IF(D614=2025,0,""))</f>
        <v>1</v>
      </c>
      <c r="AA614" s="39" t="str">
        <f>IF(AND($D614&lt;=2025,Zisk!$D$10&gt;=2026),"x","")</f>
        <v/>
      </c>
      <c r="AB614" s="35" t="str">
        <f>IF(AND($D614&lt;=2026,Zisk!$D$10&gt;=2026),"(","")</f>
        <v/>
      </c>
      <c r="AC614" s="35" t="str">
        <f>IF(AND($D614&lt;=2026,Zisk!$D$10&gt;=2026),"1","")</f>
        <v/>
      </c>
      <c r="AD614" s="35" t="str">
        <f>IF(AND($D614&lt;=2026,Zisk!$D$10&gt;=2026),"+","")</f>
        <v/>
      </c>
      <c r="AE614" s="37" t="str">
        <f>IF(AND($D614&lt;=2026,Zisk!$D$10&gt;=2026),VstupniParametry_SKRYT!$D$10,"")</f>
        <v/>
      </c>
      <c r="AF614" s="35" t="str">
        <f>IF(AND($D614&lt;=2026,Zisk!$D$10&gt;=2026),")","")</f>
        <v/>
      </c>
      <c r="AG614" s="38" t="str">
        <f>IF(AND(D614&lt;2026,2026&lt;=Zisk!$D$10),1,IF(D614=2026,0,""))</f>
        <v/>
      </c>
      <c r="AH614" s="39" t="str">
        <f>IF(AND($D614&lt;=2026,Zisk!$D$10&gt;=2027),"x","")</f>
        <v/>
      </c>
      <c r="AI614" s="35" t="str">
        <f>IF(AND($D614&lt;=2027,Zisk!$D$10&gt;=2027),"(","")</f>
        <v/>
      </c>
      <c r="AJ614" s="35" t="str">
        <f>IF(AND($D614&lt;=2027,Zisk!$D$10&gt;=2027),"1","")</f>
        <v/>
      </c>
      <c r="AK614" s="35" t="str">
        <f>IF(AND($D614&lt;=2027,Zisk!$D$10&gt;=2027),"+","")</f>
        <v/>
      </c>
      <c r="AL614" s="37" t="str">
        <f>IF(AND($D614&lt;=2027,Zisk!$D$10&gt;=2027),VstupniParametry_SKRYT!$D$11,"")</f>
        <v/>
      </c>
      <c r="AM614" s="35" t="str">
        <f>IF(AND($D614&lt;=2027,Zisk!$D$10&gt;=2027),")","")</f>
        <v/>
      </c>
      <c r="AN614" s="38" t="str">
        <f>IF(AND(D614&lt;2027,2027&lt;=Zisk!$D$10),1,IF(D614=2027,0,""))</f>
        <v/>
      </c>
      <c r="AO614" s="39" t="str">
        <f>IF(AND($D614&lt;=2027,Zisk!$D$10&gt;=2028),"x","")</f>
        <v/>
      </c>
      <c r="AP614" s="35" t="str">
        <f>IF(AND($D614&lt;=2028,Zisk!$D$10&gt;=2028),"(","")</f>
        <v/>
      </c>
      <c r="AQ614" s="35" t="str">
        <f>IF(AND($D614&lt;=2028,Zisk!$D$10&gt;=2028),"1","")</f>
        <v/>
      </c>
      <c r="AR614" s="35" t="str">
        <f>IF(AND($D614&lt;=2028,Zisk!$D$10&gt;=2028),"+","")</f>
        <v/>
      </c>
      <c r="AS614" s="37" t="str">
        <f>IF(AND($D614&lt;=2028,Zisk!$D$10&gt;=2028),VstupniParametry_SKRYT!$D$12,"")</f>
        <v/>
      </c>
      <c r="AT614" s="35" t="str">
        <f>IF(AND($D614&lt;=2028,Zisk!$D$10&gt;=2028),")","")</f>
        <v/>
      </c>
      <c r="AU614" s="38" t="str">
        <f>IF(AND(D614&lt;2028,2028&lt;=Zisk!$D$10),1,IF(D614=2028,0,""))</f>
        <v/>
      </c>
      <c r="AV614" s="39" t="str">
        <f>IF(AND($D614&lt;=2028,Zisk!$D$10&gt;=2029),"x","")</f>
        <v/>
      </c>
      <c r="AW614" s="35" t="str">
        <f>IF(AND($D614&lt;=2029,Zisk!$D$10&gt;=2029),"(","")</f>
        <v/>
      </c>
      <c r="AX614" s="35" t="str">
        <f>IF(AND($D614&lt;=2029,Zisk!$D$10&gt;=2029),"1","")</f>
        <v/>
      </c>
      <c r="AY614" s="35" t="str">
        <f>IF(AND($D614&lt;=2029,Zisk!$D$10&gt;=2029),"+","")</f>
        <v/>
      </c>
      <c r="AZ614" s="37" t="str">
        <f>IF(AND($D614&lt;=2029,Zisk!$D$10&gt;=2029),VstupniParametry_SKRYT!$D$13,"")</f>
        <v/>
      </c>
      <c r="BA614" s="35" t="str">
        <f>IF(AND($D614&lt;=2029,Zisk!$D$10&gt;=2029),")","")</f>
        <v/>
      </c>
      <c r="BB614" s="38" t="str">
        <f>IF(AND(D614&lt;2029,2029&lt;=Zisk!$D$10),1,IF(D614=2029,0,""))</f>
        <v/>
      </c>
      <c r="BC614" s="39" t="str">
        <f>IF(AND($D614&lt;=2029,Zisk!$D$10&gt;=2030),"x","")</f>
        <v/>
      </c>
      <c r="BD614" s="35" t="str">
        <f>IF(AND($D614&lt;=2030,Zisk!$D$10&gt;=2030),"(","")</f>
        <v/>
      </c>
      <c r="BE614" s="35" t="str">
        <f>IF(AND($D614&lt;=2030,Zisk!$D$10&gt;=2030),"1","")</f>
        <v/>
      </c>
      <c r="BF614" s="35" t="str">
        <f>IF(AND($D614&lt;=2030,Zisk!$D$10&gt;=2030),"+","")</f>
        <v/>
      </c>
      <c r="BG614" s="37" t="str">
        <f>IF(AND($D614&lt;=2030,Zisk!$D$10&gt;=2030),VstupniParametry_SKRYT!$D$14,"")</f>
        <v/>
      </c>
      <c r="BH614" s="35" t="str">
        <f>IF(AND($D614&lt;=2030,Zisk!$D$10&gt;=2030),")","")</f>
        <v/>
      </c>
      <c r="BI614" s="38" t="str">
        <f>IF(AND(D614&lt;2030,2030&lt;=Zisk!$D$10),1,IF(D614=2030,0,""))</f>
        <v/>
      </c>
      <c r="BJ614" s="40" t="s">
        <v>32</v>
      </c>
      <c r="BK614" s="37">
        <f t="shared" si="304"/>
        <v>1</v>
      </c>
      <c r="BL614" s="35" t="str">
        <f t="shared" si="305"/>
        <v>x</v>
      </c>
      <c r="BM614" s="41">
        <f t="shared" si="306"/>
        <v>1</v>
      </c>
      <c r="BN614" s="37" t="str">
        <f t="shared" si="307"/>
        <v>x</v>
      </c>
      <c r="BO614" s="41">
        <f t="shared" si="292"/>
        <v>1.018</v>
      </c>
      <c r="BP614" s="41" t="str">
        <f t="shared" si="293"/>
        <v/>
      </c>
      <c r="BQ614" s="41" t="str">
        <f t="shared" si="294"/>
        <v/>
      </c>
      <c r="BR614" s="41" t="str">
        <f t="shared" si="295"/>
        <v/>
      </c>
      <c r="BS614" s="41" t="str">
        <f t="shared" si="296"/>
        <v/>
      </c>
      <c r="BT614" s="41" t="str">
        <f t="shared" si="297"/>
        <v/>
      </c>
      <c r="BU614" s="41" t="str">
        <f t="shared" si="298"/>
        <v/>
      </c>
      <c r="BV614" s="41" t="str">
        <f t="shared" si="299"/>
        <v/>
      </c>
      <c r="BW614" s="41" t="str">
        <f t="shared" si="300"/>
        <v/>
      </c>
      <c r="BX614" s="41" t="str">
        <f t="shared" si="301"/>
        <v/>
      </c>
      <c r="BY614" s="41" t="str">
        <f t="shared" si="302"/>
        <v/>
      </c>
      <c r="BZ614" s="40" t="s">
        <v>32</v>
      </c>
      <c r="CA614" s="41">
        <f t="shared" si="303"/>
        <v>1.018</v>
      </c>
      <c r="CB614" s="35"/>
      <c r="CC614" s="36">
        <f>IF(D614&gt;Zisk!$D$10,"",E614*CA614)</f>
        <v>0</v>
      </c>
    </row>
    <row r="615" spans="2:81" x14ac:dyDescent="0.2">
      <c r="B615" s="28" t="str">
        <f>Zisk!B626</f>
        <v/>
      </c>
      <c r="C615" s="28">
        <f>Zisk!C626</f>
        <v>0</v>
      </c>
      <c r="D615" s="28">
        <f>Zisk!E626</f>
        <v>0</v>
      </c>
      <c r="E615" s="29">
        <f>Zisk!D626</f>
        <v>0</v>
      </c>
      <c r="F615" s="29"/>
      <c r="G615" s="28" t="str">
        <f t="shared" si="278"/>
        <v>(</v>
      </c>
      <c r="H615" s="28" t="str">
        <f t="shared" si="279"/>
        <v>1</v>
      </c>
      <c r="I615" s="28" t="str">
        <f t="shared" si="280"/>
        <v>+</v>
      </c>
      <c r="J615" s="30">
        <f>IF($D615&lt;=2021,VstupniParametry_SKRYT!$D$5,"")</f>
        <v>0.02</v>
      </c>
      <c r="K615" s="28" t="str">
        <f t="shared" si="281"/>
        <v>)</v>
      </c>
      <c r="L615" s="31">
        <f>IF($D615&lt;=2021,COUNTIF(Vypocet_SKRYT!T612:AS612,"&gt;=1"),"")</f>
        <v>0</v>
      </c>
      <c r="M615" s="32" t="str">
        <f t="shared" si="282"/>
        <v>x</v>
      </c>
      <c r="N615" s="28" t="str">
        <f t="shared" si="283"/>
        <v>(</v>
      </c>
      <c r="O615" s="28" t="str">
        <f t="shared" si="284"/>
        <v>1</v>
      </c>
      <c r="P615" s="28" t="str">
        <f t="shared" si="285"/>
        <v>+</v>
      </c>
      <c r="Q615" s="30">
        <f>IF($D615&lt;=2024,VstupniParametry_SKRYT!$D$6,"")</f>
        <v>0.06</v>
      </c>
      <c r="R615" s="28" t="str">
        <f t="shared" si="286"/>
        <v>)</v>
      </c>
      <c r="S615" s="31">
        <f>IF($D615&lt;=2024,COUNTIFS(Vypocet_SKRYT!AT612:AV612,"&gt;=1"),"")</f>
        <v>0</v>
      </c>
      <c r="T615" s="32" t="str">
        <f t="shared" si="287"/>
        <v>x</v>
      </c>
      <c r="U615" s="28" t="str">
        <f t="shared" si="288"/>
        <v>(</v>
      </c>
      <c r="V615" s="28" t="str">
        <f t="shared" si="289"/>
        <v>1</v>
      </c>
      <c r="W615" s="28" t="str">
        <f t="shared" si="290"/>
        <v>+</v>
      </c>
      <c r="X615" s="30">
        <f>IF($D615&lt;=2025,VstupniParametry_SKRYT!$D$9,"")</f>
        <v>1.7999999999999999E-2</v>
      </c>
      <c r="Y615" s="28" t="str">
        <f t="shared" si="291"/>
        <v>)</v>
      </c>
      <c r="Z615" s="31">
        <f>IF(AND(D615&lt;2025,2025&lt;=Zisk!$D$10),1,IF(D615=2025,0,""))</f>
        <v>1</v>
      </c>
      <c r="AA615" s="32" t="str">
        <f>IF(AND($D615&lt;=2025,Zisk!$D$10&gt;=2026),"x","")</f>
        <v/>
      </c>
      <c r="AB615" s="28" t="str">
        <f>IF(AND($D615&lt;=2026,Zisk!$D$10&gt;=2026),"(","")</f>
        <v/>
      </c>
      <c r="AC615" s="28" t="str">
        <f>IF(AND($D615&lt;=2026,Zisk!$D$10&gt;=2026),"1","")</f>
        <v/>
      </c>
      <c r="AD615" s="28" t="str">
        <f>IF(AND($D615&lt;=2026,Zisk!$D$10&gt;=2026),"+","")</f>
        <v/>
      </c>
      <c r="AE615" s="30" t="str">
        <f>IF(AND($D615&lt;=2026,Zisk!$D$10&gt;=2026),VstupniParametry_SKRYT!$D$10,"")</f>
        <v/>
      </c>
      <c r="AF615" s="28" t="str">
        <f>IF(AND($D615&lt;=2026,Zisk!$D$10&gt;=2026),")","")</f>
        <v/>
      </c>
      <c r="AG615" s="31" t="str">
        <f>IF(AND(D615&lt;2026,2026&lt;=Zisk!$D$10),1,IF(D615=2026,0,""))</f>
        <v/>
      </c>
      <c r="AH615" s="32" t="str">
        <f>IF(AND($D615&lt;=2026,Zisk!$D$10&gt;=2027),"x","")</f>
        <v/>
      </c>
      <c r="AI615" s="28" t="str">
        <f>IF(AND($D615&lt;=2027,Zisk!$D$10&gt;=2027),"(","")</f>
        <v/>
      </c>
      <c r="AJ615" s="28" t="str">
        <f>IF(AND($D615&lt;=2027,Zisk!$D$10&gt;=2027),"1","")</f>
        <v/>
      </c>
      <c r="AK615" s="28" t="str">
        <f>IF(AND($D615&lt;=2027,Zisk!$D$10&gt;=2027),"+","")</f>
        <v/>
      </c>
      <c r="AL615" s="30" t="str">
        <f>IF(AND($D615&lt;=2027,Zisk!$D$10&gt;=2027),VstupniParametry_SKRYT!$D$11,"")</f>
        <v/>
      </c>
      <c r="AM615" s="28" t="str">
        <f>IF(AND($D615&lt;=2027,Zisk!$D$10&gt;=2027),")","")</f>
        <v/>
      </c>
      <c r="AN615" s="31" t="str">
        <f>IF(AND(D615&lt;2027,2027&lt;=Zisk!$D$10),1,IF(D615=2027,0,""))</f>
        <v/>
      </c>
      <c r="AO615" s="32" t="str">
        <f>IF(AND($D615&lt;=2027,Zisk!$D$10&gt;=2028),"x","")</f>
        <v/>
      </c>
      <c r="AP615" s="28" t="str">
        <f>IF(AND($D615&lt;=2028,Zisk!$D$10&gt;=2028),"(","")</f>
        <v/>
      </c>
      <c r="AQ615" s="28" t="str">
        <f>IF(AND($D615&lt;=2028,Zisk!$D$10&gt;=2028),"1","")</f>
        <v/>
      </c>
      <c r="AR615" s="28" t="str">
        <f>IF(AND($D615&lt;=2028,Zisk!$D$10&gt;=2028),"+","")</f>
        <v/>
      </c>
      <c r="AS615" s="30" t="str">
        <f>IF(AND($D615&lt;=2028,Zisk!$D$10&gt;=2028),VstupniParametry_SKRYT!$D$12,"")</f>
        <v/>
      </c>
      <c r="AT615" s="28" t="str">
        <f>IF(AND($D615&lt;=2028,Zisk!$D$10&gt;=2028),")","")</f>
        <v/>
      </c>
      <c r="AU615" s="31" t="str">
        <f>IF(AND(D615&lt;2028,2028&lt;=Zisk!$D$10),1,IF(D615=2028,0,""))</f>
        <v/>
      </c>
      <c r="AV615" s="32" t="str">
        <f>IF(AND($D615&lt;=2028,Zisk!$D$10&gt;=2029),"x","")</f>
        <v/>
      </c>
      <c r="AW615" s="28" t="str">
        <f>IF(AND($D615&lt;=2029,Zisk!$D$10&gt;=2029),"(","")</f>
        <v/>
      </c>
      <c r="AX615" s="28" t="str">
        <f>IF(AND($D615&lt;=2029,Zisk!$D$10&gt;=2029),"1","")</f>
        <v/>
      </c>
      <c r="AY615" s="28" t="str">
        <f>IF(AND($D615&lt;=2029,Zisk!$D$10&gt;=2029),"+","")</f>
        <v/>
      </c>
      <c r="AZ615" s="30" t="str">
        <f>IF(AND($D615&lt;=2029,Zisk!$D$10&gt;=2029),VstupniParametry_SKRYT!$D$13,"")</f>
        <v/>
      </c>
      <c r="BA615" s="28" t="str">
        <f>IF(AND($D615&lt;=2029,Zisk!$D$10&gt;=2029),")","")</f>
        <v/>
      </c>
      <c r="BB615" s="31" t="str">
        <f>IF(AND(D615&lt;2029,2029&lt;=Zisk!$D$10),1,IF(D615=2029,0,""))</f>
        <v/>
      </c>
      <c r="BC615" s="32" t="str">
        <f>IF(AND($D615&lt;=2029,Zisk!$D$10&gt;=2030),"x","")</f>
        <v/>
      </c>
      <c r="BD615" s="28" t="str">
        <f>IF(AND($D615&lt;=2030,Zisk!$D$10&gt;=2030),"(","")</f>
        <v/>
      </c>
      <c r="BE615" s="28" t="str">
        <f>IF(AND($D615&lt;=2030,Zisk!$D$10&gt;=2030),"1","")</f>
        <v/>
      </c>
      <c r="BF615" s="28" t="str">
        <f>IF(AND($D615&lt;=2030,Zisk!$D$10&gt;=2030),"+","")</f>
        <v/>
      </c>
      <c r="BG615" s="30" t="str">
        <f>IF(AND($D615&lt;=2030,Zisk!$D$10&gt;=2030),VstupniParametry_SKRYT!$D$14,"")</f>
        <v/>
      </c>
      <c r="BH615" s="28" t="str">
        <f>IF(AND($D615&lt;=2030,Zisk!$D$10&gt;=2030),")","")</f>
        <v/>
      </c>
      <c r="BI615" s="31" t="str">
        <f>IF(AND(D615&lt;2030,2030&lt;=Zisk!$D$10),1,IF(D615=2030,0,""))</f>
        <v/>
      </c>
      <c r="BJ615" s="33" t="s">
        <v>32</v>
      </c>
      <c r="BK615" s="30">
        <f t="shared" si="304"/>
        <v>1</v>
      </c>
      <c r="BL615" s="28" t="str">
        <f t="shared" si="305"/>
        <v>x</v>
      </c>
      <c r="BM615" s="34">
        <f t="shared" si="306"/>
        <v>1</v>
      </c>
      <c r="BN615" s="30" t="str">
        <f t="shared" si="307"/>
        <v>x</v>
      </c>
      <c r="BO615" s="34">
        <f t="shared" si="292"/>
        <v>1.018</v>
      </c>
      <c r="BP615" s="34" t="str">
        <f t="shared" si="293"/>
        <v/>
      </c>
      <c r="BQ615" s="34" t="str">
        <f t="shared" si="294"/>
        <v/>
      </c>
      <c r="BR615" s="34" t="str">
        <f t="shared" si="295"/>
        <v/>
      </c>
      <c r="BS615" s="34" t="str">
        <f t="shared" si="296"/>
        <v/>
      </c>
      <c r="BT615" s="34" t="str">
        <f t="shared" si="297"/>
        <v/>
      </c>
      <c r="BU615" s="34" t="str">
        <f t="shared" si="298"/>
        <v/>
      </c>
      <c r="BV615" s="34" t="str">
        <f t="shared" si="299"/>
        <v/>
      </c>
      <c r="BW615" s="34" t="str">
        <f t="shared" si="300"/>
        <v/>
      </c>
      <c r="BX615" s="34" t="str">
        <f t="shared" si="301"/>
        <v/>
      </c>
      <c r="BY615" s="34" t="str">
        <f t="shared" si="302"/>
        <v/>
      </c>
      <c r="BZ615" s="33" t="s">
        <v>32</v>
      </c>
      <c r="CA615" s="34">
        <f t="shared" si="303"/>
        <v>1.018</v>
      </c>
      <c r="CB615" s="28"/>
      <c r="CC615" s="29">
        <f>IF(D615&gt;Zisk!$D$10,"",E615*CA615)</f>
        <v>0</v>
      </c>
    </row>
    <row r="616" spans="2:81" x14ac:dyDescent="0.2">
      <c r="B616" s="35" t="str">
        <f>Zisk!B627</f>
        <v/>
      </c>
      <c r="C616" s="35">
        <f>Zisk!C627</f>
        <v>0</v>
      </c>
      <c r="D616" s="35">
        <f>Zisk!E627</f>
        <v>0</v>
      </c>
      <c r="E616" s="36">
        <f>Zisk!D627</f>
        <v>0</v>
      </c>
      <c r="F616" s="36"/>
      <c r="G616" s="35" t="str">
        <f t="shared" si="278"/>
        <v>(</v>
      </c>
      <c r="H616" s="35" t="str">
        <f t="shared" si="279"/>
        <v>1</v>
      </c>
      <c r="I616" s="35" t="str">
        <f t="shared" si="280"/>
        <v>+</v>
      </c>
      <c r="J616" s="37">
        <f>IF($D616&lt;=2021,VstupniParametry_SKRYT!$D$5,"")</f>
        <v>0.02</v>
      </c>
      <c r="K616" s="35" t="str">
        <f t="shared" si="281"/>
        <v>)</v>
      </c>
      <c r="L616" s="38">
        <f>IF($D616&lt;=2021,COUNTIF(Vypocet_SKRYT!T613:AS613,"&gt;=1"),"")</f>
        <v>0</v>
      </c>
      <c r="M616" s="39" t="str">
        <f t="shared" si="282"/>
        <v>x</v>
      </c>
      <c r="N616" s="35" t="str">
        <f t="shared" si="283"/>
        <v>(</v>
      </c>
      <c r="O616" s="35" t="str">
        <f t="shared" si="284"/>
        <v>1</v>
      </c>
      <c r="P616" s="35" t="str">
        <f t="shared" si="285"/>
        <v>+</v>
      </c>
      <c r="Q616" s="37">
        <f>IF($D616&lt;=2024,VstupniParametry_SKRYT!$D$6,"")</f>
        <v>0.06</v>
      </c>
      <c r="R616" s="35" t="str">
        <f t="shared" si="286"/>
        <v>)</v>
      </c>
      <c r="S616" s="38">
        <f>IF($D616&lt;=2024,COUNTIFS(Vypocet_SKRYT!AT613:AV613,"&gt;=1"),"")</f>
        <v>0</v>
      </c>
      <c r="T616" s="39" t="str">
        <f t="shared" si="287"/>
        <v>x</v>
      </c>
      <c r="U616" s="35" t="str">
        <f t="shared" si="288"/>
        <v>(</v>
      </c>
      <c r="V616" s="35" t="str">
        <f t="shared" si="289"/>
        <v>1</v>
      </c>
      <c r="W616" s="35" t="str">
        <f t="shared" si="290"/>
        <v>+</v>
      </c>
      <c r="X616" s="37">
        <f>IF($D616&lt;=2025,VstupniParametry_SKRYT!$D$9,"")</f>
        <v>1.7999999999999999E-2</v>
      </c>
      <c r="Y616" s="35" t="str">
        <f t="shared" si="291"/>
        <v>)</v>
      </c>
      <c r="Z616" s="38">
        <f>IF(AND(D616&lt;2025,2025&lt;=Zisk!$D$10),1,IF(D616=2025,0,""))</f>
        <v>1</v>
      </c>
      <c r="AA616" s="39" t="str">
        <f>IF(AND($D616&lt;=2025,Zisk!$D$10&gt;=2026),"x","")</f>
        <v/>
      </c>
      <c r="AB616" s="35" t="str">
        <f>IF(AND($D616&lt;=2026,Zisk!$D$10&gt;=2026),"(","")</f>
        <v/>
      </c>
      <c r="AC616" s="35" t="str">
        <f>IF(AND($D616&lt;=2026,Zisk!$D$10&gt;=2026),"1","")</f>
        <v/>
      </c>
      <c r="AD616" s="35" t="str">
        <f>IF(AND($D616&lt;=2026,Zisk!$D$10&gt;=2026),"+","")</f>
        <v/>
      </c>
      <c r="AE616" s="37" t="str">
        <f>IF(AND($D616&lt;=2026,Zisk!$D$10&gt;=2026),VstupniParametry_SKRYT!$D$10,"")</f>
        <v/>
      </c>
      <c r="AF616" s="35" t="str">
        <f>IF(AND($D616&lt;=2026,Zisk!$D$10&gt;=2026),")","")</f>
        <v/>
      </c>
      <c r="AG616" s="38" t="str">
        <f>IF(AND(D616&lt;2026,2026&lt;=Zisk!$D$10),1,IF(D616=2026,0,""))</f>
        <v/>
      </c>
      <c r="AH616" s="39" t="str">
        <f>IF(AND($D616&lt;=2026,Zisk!$D$10&gt;=2027),"x","")</f>
        <v/>
      </c>
      <c r="AI616" s="35" t="str">
        <f>IF(AND($D616&lt;=2027,Zisk!$D$10&gt;=2027),"(","")</f>
        <v/>
      </c>
      <c r="AJ616" s="35" t="str">
        <f>IF(AND($D616&lt;=2027,Zisk!$D$10&gt;=2027),"1","")</f>
        <v/>
      </c>
      <c r="AK616" s="35" t="str">
        <f>IF(AND($D616&lt;=2027,Zisk!$D$10&gt;=2027),"+","")</f>
        <v/>
      </c>
      <c r="AL616" s="37" t="str">
        <f>IF(AND($D616&lt;=2027,Zisk!$D$10&gt;=2027),VstupniParametry_SKRYT!$D$11,"")</f>
        <v/>
      </c>
      <c r="AM616" s="35" t="str">
        <f>IF(AND($D616&lt;=2027,Zisk!$D$10&gt;=2027),")","")</f>
        <v/>
      </c>
      <c r="AN616" s="38" t="str">
        <f>IF(AND(D616&lt;2027,2027&lt;=Zisk!$D$10),1,IF(D616=2027,0,""))</f>
        <v/>
      </c>
      <c r="AO616" s="39" t="str">
        <f>IF(AND($D616&lt;=2027,Zisk!$D$10&gt;=2028),"x","")</f>
        <v/>
      </c>
      <c r="AP616" s="35" t="str">
        <f>IF(AND($D616&lt;=2028,Zisk!$D$10&gt;=2028),"(","")</f>
        <v/>
      </c>
      <c r="AQ616" s="35" t="str">
        <f>IF(AND($D616&lt;=2028,Zisk!$D$10&gt;=2028),"1","")</f>
        <v/>
      </c>
      <c r="AR616" s="35" t="str">
        <f>IF(AND($D616&lt;=2028,Zisk!$D$10&gt;=2028),"+","")</f>
        <v/>
      </c>
      <c r="AS616" s="37" t="str">
        <f>IF(AND($D616&lt;=2028,Zisk!$D$10&gt;=2028),VstupniParametry_SKRYT!$D$12,"")</f>
        <v/>
      </c>
      <c r="AT616" s="35" t="str">
        <f>IF(AND($D616&lt;=2028,Zisk!$D$10&gt;=2028),")","")</f>
        <v/>
      </c>
      <c r="AU616" s="38" t="str">
        <f>IF(AND(D616&lt;2028,2028&lt;=Zisk!$D$10),1,IF(D616=2028,0,""))</f>
        <v/>
      </c>
      <c r="AV616" s="39" t="str">
        <f>IF(AND($D616&lt;=2028,Zisk!$D$10&gt;=2029),"x","")</f>
        <v/>
      </c>
      <c r="AW616" s="35" t="str">
        <f>IF(AND($D616&lt;=2029,Zisk!$D$10&gt;=2029),"(","")</f>
        <v/>
      </c>
      <c r="AX616" s="35" t="str">
        <f>IF(AND($D616&lt;=2029,Zisk!$D$10&gt;=2029),"1","")</f>
        <v/>
      </c>
      <c r="AY616" s="35" t="str">
        <f>IF(AND($D616&lt;=2029,Zisk!$D$10&gt;=2029),"+","")</f>
        <v/>
      </c>
      <c r="AZ616" s="37" t="str">
        <f>IF(AND($D616&lt;=2029,Zisk!$D$10&gt;=2029),VstupniParametry_SKRYT!$D$13,"")</f>
        <v/>
      </c>
      <c r="BA616" s="35" t="str">
        <f>IF(AND($D616&lt;=2029,Zisk!$D$10&gt;=2029),")","")</f>
        <v/>
      </c>
      <c r="BB616" s="38" t="str">
        <f>IF(AND(D616&lt;2029,2029&lt;=Zisk!$D$10),1,IF(D616=2029,0,""))</f>
        <v/>
      </c>
      <c r="BC616" s="39" t="str">
        <f>IF(AND($D616&lt;=2029,Zisk!$D$10&gt;=2030),"x","")</f>
        <v/>
      </c>
      <c r="BD616" s="35" t="str">
        <f>IF(AND($D616&lt;=2030,Zisk!$D$10&gt;=2030),"(","")</f>
        <v/>
      </c>
      <c r="BE616" s="35" t="str">
        <f>IF(AND($D616&lt;=2030,Zisk!$D$10&gt;=2030),"1","")</f>
        <v/>
      </c>
      <c r="BF616" s="35" t="str">
        <f>IF(AND($D616&lt;=2030,Zisk!$D$10&gt;=2030),"+","")</f>
        <v/>
      </c>
      <c r="BG616" s="37" t="str">
        <f>IF(AND($D616&lt;=2030,Zisk!$D$10&gt;=2030),VstupniParametry_SKRYT!$D$14,"")</f>
        <v/>
      </c>
      <c r="BH616" s="35" t="str">
        <f>IF(AND($D616&lt;=2030,Zisk!$D$10&gt;=2030),")","")</f>
        <v/>
      </c>
      <c r="BI616" s="38" t="str">
        <f>IF(AND(D616&lt;2030,2030&lt;=Zisk!$D$10),1,IF(D616=2030,0,""))</f>
        <v/>
      </c>
      <c r="BJ616" s="40" t="s">
        <v>32</v>
      </c>
      <c r="BK616" s="37">
        <f t="shared" si="304"/>
        <v>1</v>
      </c>
      <c r="BL616" s="35" t="str">
        <f t="shared" si="305"/>
        <v>x</v>
      </c>
      <c r="BM616" s="41">
        <f t="shared" si="306"/>
        <v>1</v>
      </c>
      <c r="BN616" s="37" t="str">
        <f t="shared" si="307"/>
        <v>x</v>
      </c>
      <c r="BO616" s="41">
        <f t="shared" si="292"/>
        <v>1.018</v>
      </c>
      <c r="BP616" s="41" t="str">
        <f t="shared" si="293"/>
        <v/>
      </c>
      <c r="BQ616" s="41" t="str">
        <f t="shared" si="294"/>
        <v/>
      </c>
      <c r="BR616" s="41" t="str">
        <f t="shared" si="295"/>
        <v/>
      </c>
      <c r="BS616" s="41" t="str">
        <f t="shared" si="296"/>
        <v/>
      </c>
      <c r="BT616" s="41" t="str">
        <f t="shared" si="297"/>
        <v/>
      </c>
      <c r="BU616" s="41" t="str">
        <f t="shared" si="298"/>
        <v/>
      </c>
      <c r="BV616" s="41" t="str">
        <f t="shared" si="299"/>
        <v/>
      </c>
      <c r="BW616" s="41" t="str">
        <f t="shared" si="300"/>
        <v/>
      </c>
      <c r="BX616" s="41" t="str">
        <f t="shared" si="301"/>
        <v/>
      </c>
      <c r="BY616" s="41" t="str">
        <f t="shared" si="302"/>
        <v/>
      </c>
      <c r="BZ616" s="40" t="s">
        <v>32</v>
      </c>
      <c r="CA616" s="41">
        <f t="shared" si="303"/>
        <v>1.018</v>
      </c>
      <c r="CB616" s="35"/>
      <c r="CC616" s="36">
        <f>IF(D616&gt;Zisk!$D$10,"",E616*CA616)</f>
        <v>0</v>
      </c>
    </row>
    <row r="617" spans="2:81" x14ac:dyDescent="0.2">
      <c r="B617" s="28" t="str">
        <f>Zisk!B628</f>
        <v/>
      </c>
      <c r="C617" s="28">
        <f>Zisk!C628</f>
        <v>0</v>
      </c>
      <c r="D617" s="28">
        <f>Zisk!E628</f>
        <v>0</v>
      </c>
      <c r="E617" s="29">
        <f>Zisk!D628</f>
        <v>0</v>
      </c>
      <c r="F617" s="29"/>
      <c r="G617" s="28" t="str">
        <f t="shared" si="278"/>
        <v>(</v>
      </c>
      <c r="H617" s="28" t="str">
        <f t="shared" si="279"/>
        <v>1</v>
      </c>
      <c r="I617" s="28" t="str">
        <f t="shared" si="280"/>
        <v>+</v>
      </c>
      <c r="J617" s="30">
        <f>IF($D617&lt;=2021,VstupniParametry_SKRYT!$D$5,"")</f>
        <v>0.02</v>
      </c>
      <c r="K617" s="28" t="str">
        <f t="shared" si="281"/>
        <v>)</v>
      </c>
      <c r="L617" s="31">
        <f>IF($D617&lt;=2021,COUNTIF(Vypocet_SKRYT!T614:AS614,"&gt;=1"),"")</f>
        <v>0</v>
      </c>
      <c r="M617" s="32" t="str">
        <f t="shared" si="282"/>
        <v>x</v>
      </c>
      <c r="N617" s="28" t="str">
        <f t="shared" si="283"/>
        <v>(</v>
      </c>
      <c r="O617" s="28" t="str">
        <f t="shared" si="284"/>
        <v>1</v>
      </c>
      <c r="P617" s="28" t="str">
        <f t="shared" si="285"/>
        <v>+</v>
      </c>
      <c r="Q617" s="30">
        <f>IF($D617&lt;=2024,VstupniParametry_SKRYT!$D$6,"")</f>
        <v>0.06</v>
      </c>
      <c r="R617" s="28" t="str">
        <f t="shared" si="286"/>
        <v>)</v>
      </c>
      <c r="S617" s="31">
        <f>IF($D617&lt;=2024,COUNTIFS(Vypocet_SKRYT!AT614:AV614,"&gt;=1"),"")</f>
        <v>0</v>
      </c>
      <c r="T617" s="32" t="str">
        <f t="shared" si="287"/>
        <v>x</v>
      </c>
      <c r="U617" s="28" t="str">
        <f t="shared" si="288"/>
        <v>(</v>
      </c>
      <c r="V617" s="28" t="str">
        <f t="shared" si="289"/>
        <v>1</v>
      </c>
      <c r="W617" s="28" t="str">
        <f t="shared" si="290"/>
        <v>+</v>
      </c>
      <c r="X617" s="30">
        <f>IF($D617&lt;=2025,VstupniParametry_SKRYT!$D$9,"")</f>
        <v>1.7999999999999999E-2</v>
      </c>
      <c r="Y617" s="28" t="str">
        <f t="shared" si="291"/>
        <v>)</v>
      </c>
      <c r="Z617" s="31">
        <f>IF(AND(D617&lt;2025,2025&lt;=Zisk!$D$10),1,IF(D617=2025,0,""))</f>
        <v>1</v>
      </c>
      <c r="AA617" s="32" t="str">
        <f>IF(AND($D617&lt;=2025,Zisk!$D$10&gt;=2026),"x","")</f>
        <v/>
      </c>
      <c r="AB617" s="28" t="str">
        <f>IF(AND($D617&lt;=2026,Zisk!$D$10&gt;=2026),"(","")</f>
        <v/>
      </c>
      <c r="AC617" s="28" t="str">
        <f>IF(AND($D617&lt;=2026,Zisk!$D$10&gt;=2026),"1","")</f>
        <v/>
      </c>
      <c r="AD617" s="28" t="str">
        <f>IF(AND($D617&lt;=2026,Zisk!$D$10&gt;=2026),"+","")</f>
        <v/>
      </c>
      <c r="AE617" s="30" t="str">
        <f>IF(AND($D617&lt;=2026,Zisk!$D$10&gt;=2026),VstupniParametry_SKRYT!$D$10,"")</f>
        <v/>
      </c>
      <c r="AF617" s="28" t="str">
        <f>IF(AND($D617&lt;=2026,Zisk!$D$10&gt;=2026),")","")</f>
        <v/>
      </c>
      <c r="AG617" s="31" t="str">
        <f>IF(AND(D617&lt;2026,2026&lt;=Zisk!$D$10),1,IF(D617=2026,0,""))</f>
        <v/>
      </c>
      <c r="AH617" s="32" t="str">
        <f>IF(AND($D617&lt;=2026,Zisk!$D$10&gt;=2027),"x","")</f>
        <v/>
      </c>
      <c r="AI617" s="28" t="str">
        <f>IF(AND($D617&lt;=2027,Zisk!$D$10&gt;=2027),"(","")</f>
        <v/>
      </c>
      <c r="AJ617" s="28" t="str">
        <f>IF(AND($D617&lt;=2027,Zisk!$D$10&gt;=2027),"1","")</f>
        <v/>
      </c>
      <c r="AK617" s="28" t="str">
        <f>IF(AND($D617&lt;=2027,Zisk!$D$10&gt;=2027),"+","")</f>
        <v/>
      </c>
      <c r="AL617" s="30" t="str">
        <f>IF(AND($D617&lt;=2027,Zisk!$D$10&gt;=2027),VstupniParametry_SKRYT!$D$11,"")</f>
        <v/>
      </c>
      <c r="AM617" s="28" t="str">
        <f>IF(AND($D617&lt;=2027,Zisk!$D$10&gt;=2027),")","")</f>
        <v/>
      </c>
      <c r="AN617" s="31" t="str">
        <f>IF(AND(D617&lt;2027,2027&lt;=Zisk!$D$10),1,IF(D617=2027,0,""))</f>
        <v/>
      </c>
      <c r="AO617" s="32" t="str">
        <f>IF(AND($D617&lt;=2027,Zisk!$D$10&gt;=2028),"x","")</f>
        <v/>
      </c>
      <c r="AP617" s="28" t="str">
        <f>IF(AND($D617&lt;=2028,Zisk!$D$10&gt;=2028),"(","")</f>
        <v/>
      </c>
      <c r="AQ617" s="28" t="str">
        <f>IF(AND($D617&lt;=2028,Zisk!$D$10&gt;=2028),"1","")</f>
        <v/>
      </c>
      <c r="AR617" s="28" t="str">
        <f>IF(AND($D617&lt;=2028,Zisk!$D$10&gt;=2028),"+","")</f>
        <v/>
      </c>
      <c r="AS617" s="30" t="str">
        <f>IF(AND($D617&lt;=2028,Zisk!$D$10&gt;=2028),VstupniParametry_SKRYT!$D$12,"")</f>
        <v/>
      </c>
      <c r="AT617" s="28" t="str">
        <f>IF(AND($D617&lt;=2028,Zisk!$D$10&gt;=2028),")","")</f>
        <v/>
      </c>
      <c r="AU617" s="31" t="str">
        <f>IF(AND(D617&lt;2028,2028&lt;=Zisk!$D$10),1,IF(D617=2028,0,""))</f>
        <v/>
      </c>
      <c r="AV617" s="32" t="str">
        <f>IF(AND($D617&lt;=2028,Zisk!$D$10&gt;=2029),"x","")</f>
        <v/>
      </c>
      <c r="AW617" s="28" t="str">
        <f>IF(AND($D617&lt;=2029,Zisk!$D$10&gt;=2029),"(","")</f>
        <v/>
      </c>
      <c r="AX617" s="28" t="str">
        <f>IF(AND($D617&lt;=2029,Zisk!$D$10&gt;=2029),"1","")</f>
        <v/>
      </c>
      <c r="AY617" s="28" t="str">
        <f>IF(AND($D617&lt;=2029,Zisk!$D$10&gt;=2029),"+","")</f>
        <v/>
      </c>
      <c r="AZ617" s="30" t="str">
        <f>IF(AND($D617&lt;=2029,Zisk!$D$10&gt;=2029),VstupniParametry_SKRYT!$D$13,"")</f>
        <v/>
      </c>
      <c r="BA617" s="28" t="str">
        <f>IF(AND($D617&lt;=2029,Zisk!$D$10&gt;=2029),")","")</f>
        <v/>
      </c>
      <c r="BB617" s="31" t="str">
        <f>IF(AND(D617&lt;2029,2029&lt;=Zisk!$D$10),1,IF(D617=2029,0,""))</f>
        <v/>
      </c>
      <c r="BC617" s="32" t="str">
        <f>IF(AND($D617&lt;=2029,Zisk!$D$10&gt;=2030),"x","")</f>
        <v/>
      </c>
      <c r="BD617" s="28" t="str">
        <f>IF(AND($D617&lt;=2030,Zisk!$D$10&gt;=2030),"(","")</f>
        <v/>
      </c>
      <c r="BE617" s="28" t="str">
        <f>IF(AND($D617&lt;=2030,Zisk!$D$10&gt;=2030),"1","")</f>
        <v/>
      </c>
      <c r="BF617" s="28" t="str">
        <f>IF(AND($D617&lt;=2030,Zisk!$D$10&gt;=2030),"+","")</f>
        <v/>
      </c>
      <c r="BG617" s="30" t="str">
        <f>IF(AND($D617&lt;=2030,Zisk!$D$10&gt;=2030),VstupniParametry_SKRYT!$D$14,"")</f>
        <v/>
      </c>
      <c r="BH617" s="28" t="str">
        <f>IF(AND($D617&lt;=2030,Zisk!$D$10&gt;=2030),")","")</f>
        <v/>
      </c>
      <c r="BI617" s="31" t="str">
        <f>IF(AND(D617&lt;2030,2030&lt;=Zisk!$D$10),1,IF(D617=2030,0,""))</f>
        <v/>
      </c>
      <c r="BJ617" s="33" t="s">
        <v>32</v>
      </c>
      <c r="BK617" s="30">
        <f t="shared" si="304"/>
        <v>1</v>
      </c>
      <c r="BL617" s="28" t="str">
        <f t="shared" si="305"/>
        <v>x</v>
      </c>
      <c r="BM617" s="34">
        <f t="shared" si="306"/>
        <v>1</v>
      </c>
      <c r="BN617" s="30" t="str">
        <f t="shared" si="307"/>
        <v>x</v>
      </c>
      <c r="BO617" s="34">
        <f t="shared" si="292"/>
        <v>1.018</v>
      </c>
      <c r="BP617" s="34" t="str">
        <f t="shared" si="293"/>
        <v/>
      </c>
      <c r="BQ617" s="34" t="str">
        <f t="shared" si="294"/>
        <v/>
      </c>
      <c r="BR617" s="34" t="str">
        <f t="shared" si="295"/>
        <v/>
      </c>
      <c r="BS617" s="34" t="str">
        <f t="shared" si="296"/>
        <v/>
      </c>
      <c r="BT617" s="34" t="str">
        <f t="shared" si="297"/>
        <v/>
      </c>
      <c r="BU617" s="34" t="str">
        <f t="shared" si="298"/>
        <v/>
      </c>
      <c r="BV617" s="34" t="str">
        <f t="shared" si="299"/>
        <v/>
      </c>
      <c r="BW617" s="34" t="str">
        <f t="shared" si="300"/>
        <v/>
      </c>
      <c r="BX617" s="34" t="str">
        <f t="shared" si="301"/>
        <v/>
      </c>
      <c r="BY617" s="34" t="str">
        <f t="shared" si="302"/>
        <v/>
      </c>
      <c r="BZ617" s="33" t="s">
        <v>32</v>
      </c>
      <c r="CA617" s="34">
        <f t="shared" si="303"/>
        <v>1.018</v>
      </c>
      <c r="CB617" s="28"/>
      <c r="CC617" s="29">
        <f>IF(D617&gt;Zisk!$D$10,"",E617*CA617)</f>
        <v>0</v>
      </c>
    </row>
    <row r="618" spans="2:81" x14ac:dyDescent="0.2">
      <c r="B618" s="35" t="str">
        <f>Zisk!B629</f>
        <v/>
      </c>
      <c r="C618" s="35">
        <f>Zisk!C629</f>
        <v>0</v>
      </c>
      <c r="D618" s="35">
        <f>Zisk!E629</f>
        <v>0</v>
      </c>
      <c r="E618" s="36">
        <f>Zisk!D629</f>
        <v>0</v>
      </c>
      <c r="F618" s="36"/>
      <c r="G618" s="35" t="str">
        <f t="shared" si="278"/>
        <v>(</v>
      </c>
      <c r="H618" s="35" t="str">
        <f t="shared" si="279"/>
        <v>1</v>
      </c>
      <c r="I618" s="35" t="str">
        <f t="shared" si="280"/>
        <v>+</v>
      </c>
      <c r="J618" s="37">
        <f>IF($D618&lt;=2021,VstupniParametry_SKRYT!$D$5,"")</f>
        <v>0.02</v>
      </c>
      <c r="K618" s="35" t="str">
        <f t="shared" si="281"/>
        <v>)</v>
      </c>
      <c r="L618" s="38">
        <f>IF($D618&lt;=2021,COUNTIF(Vypocet_SKRYT!T615:AS615,"&gt;=1"),"")</f>
        <v>0</v>
      </c>
      <c r="M618" s="39" t="str">
        <f t="shared" si="282"/>
        <v>x</v>
      </c>
      <c r="N618" s="35" t="str">
        <f t="shared" si="283"/>
        <v>(</v>
      </c>
      <c r="O618" s="35" t="str">
        <f t="shared" si="284"/>
        <v>1</v>
      </c>
      <c r="P618" s="35" t="str">
        <f t="shared" si="285"/>
        <v>+</v>
      </c>
      <c r="Q618" s="37">
        <f>IF($D618&lt;=2024,VstupniParametry_SKRYT!$D$6,"")</f>
        <v>0.06</v>
      </c>
      <c r="R618" s="35" t="str">
        <f t="shared" si="286"/>
        <v>)</v>
      </c>
      <c r="S618" s="38">
        <f>IF($D618&lt;=2024,COUNTIFS(Vypocet_SKRYT!AT615:AV615,"&gt;=1"),"")</f>
        <v>0</v>
      </c>
      <c r="T618" s="39" t="str">
        <f t="shared" si="287"/>
        <v>x</v>
      </c>
      <c r="U618" s="35" t="str">
        <f t="shared" si="288"/>
        <v>(</v>
      </c>
      <c r="V618" s="35" t="str">
        <f t="shared" si="289"/>
        <v>1</v>
      </c>
      <c r="W618" s="35" t="str">
        <f t="shared" si="290"/>
        <v>+</v>
      </c>
      <c r="X618" s="37">
        <f>IF($D618&lt;=2025,VstupniParametry_SKRYT!$D$9,"")</f>
        <v>1.7999999999999999E-2</v>
      </c>
      <c r="Y618" s="35" t="str">
        <f t="shared" si="291"/>
        <v>)</v>
      </c>
      <c r="Z618" s="38">
        <f>IF(AND(D618&lt;2025,2025&lt;=Zisk!$D$10),1,IF(D618=2025,0,""))</f>
        <v>1</v>
      </c>
      <c r="AA618" s="39" t="str">
        <f>IF(AND($D618&lt;=2025,Zisk!$D$10&gt;=2026),"x","")</f>
        <v/>
      </c>
      <c r="AB618" s="35" t="str">
        <f>IF(AND($D618&lt;=2026,Zisk!$D$10&gt;=2026),"(","")</f>
        <v/>
      </c>
      <c r="AC618" s="35" t="str">
        <f>IF(AND($D618&lt;=2026,Zisk!$D$10&gt;=2026),"1","")</f>
        <v/>
      </c>
      <c r="AD618" s="35" t="str">
        <f>IF(AND($D618&lt;=2026,Zisk!$D$10&gt;=2026),"+","")</f>
        <v/>
      </c>
      <c r="AE618" s="37" t="str">
        <f>IF(AND($D618&lt;=2026,Zisk!$D$10&gt;=2026),VstupniParametry_SKRYT!$D$10,"")</f>
        <v/>
      </c>
      <c r="AF618" s="35" t="str">
        <f>IF(AND($D618&lt;=2026,Zisk!$D$10&gt;=2026),")","")</f>
        <v/>
      </c>
      <c r="AG618" s="38" t="str">
        <f>IF(AND(D618&lt;2026,2026&lt;=Zisk!$D$10),1,IF(D618=2026,0,""))</f>
        <v/>
      </c>
      <c r="AH618" s="39" t="str">
        <f>IF(AND($D618&lt;=2026,Zisk!$D$10&gt;=2027),"x","")</f>
        <v/>
      </c>
      <c r="AI618" s="35" t="str">
        <f>IF(AND($D618&lt;=2027,Zisk!$D$10&gt;=2027),"(","")</f>
        <v/>
      </c>
      <c r="AJ618" s="35" t="str">
        <f>IF(AND($D618&lt;=2027,Zisk!$D$10&gt;=2027),"1","")</f>
        <v/>
      </c>
      <c r="AK618" s="35" t="str">
        <f>IF(AND($D618&lt;=2027,Zisk!$D$10&gt;=2027),"+","")</f>
        <v/>
      </c>
      <c r="AL618" s="37" t="str">
        <f>IF(AND($D618&lt;=2027,Zisk!$D$10&gt;=2027),VstupniParametry_SKRYT!$D$11,"")</f>
        <v/>
      </c>
      <c r="AM618" s="35" t="str">
        <f>IF(AND($D618&lt;=2027,Zisk!$D$10&gt;=2027),")","")</f>
        <v/>
      </c>
      <c r="AN618" s="38" t="str">
        <f>IF(AND(D618&lt;2027,2027&lt;=Zisk!$D$10),1,IF(D618=2027,0,""))</f>
        <v/>
      </c>
      <c r="AO618" s="39" t="str">
        <f>IF(AND($D618&lt;=2027,Zisk!$D$10&gt;=2028),"x","")</f>
        <v/>
      </c>
      <c r="AP618" s="35" t="str">
        <f>IF(AND($D618&lt;=2028,Zisk!$D$10&gt;=2028),"(","")</f>
        <v/>
      </c>
      <c r="AQ618" s="35" t="str">
        <f>IF(AND($D618&lt;=2028,Zisk!$D$10&gt;=2028),"1","")</f>
        <v/>
      </c>
      <c r="AR618" s="35" t="str">
        <f>IF(AND($D618&lt;=2028,Zisk!$D$10&gt;=2028),"+","")</f>
        <v/>
      </c>
      <c r="AS618" s="37" t="str">
        <f>IF(AND($D618&lt;=2028,Zisk!$D$10&gt;=2028),VstupniParametry_SKRYT!$D$12,"")</f>
        <v/>
      </c>
      <c r="AT618" s="35" t="str">
        <f>IF(AND($D618&lt;=2028,Zisk!$D$10&gt;=2028),")","")</f>
        <v/>
      </c>
      <c r="AU618" s="38" t="str">
        <f>IF(AND(D618&lt;2028,2028&lt;=Zisk!$D$10),1,IF(D618=2028,0,""))</f>
        <v/>
      </c>
      <c r="AV618" s="39" t="str">
        <f>IF(AND($D618&lt;=2028,Zisk!$D$10&gt;=2029),"x","")</f>
        <v/>
      </c>
      <c r="AW618" s="35" t="str">
        <f>IF(AND($D618&lt;=2029,Zisk!$D$10&gt;=2029),"(","")</f>
        <v/>
      </c>
      <c r="AX618" s="35" t="str">
        <f>IF(AND($D618&lt;=2029,Zisk!$D$10&gt;=2029),"1","")</f>
        <v/>
      </c>
      <c r="AY618" s="35" t="str">
        <f>IF(AND($D618&lt;=2029,Zisk!$D$10&gt;=2029),"+","")</f>
        <v/>
      </c>
      <c r="AZ618" s="37" t="str">
        <f>IF(AND($D618&lt;=2029,Zisk!$D$10&gt;=2029),VstupniParametry_SKRYT!$D$13,"")</f>
        <v/>
      </c>
      <c r="BA618" s="35" t="str">
        <f>IF(AND($D618&lt;=2029,Zisk!$D$10&gt;=2029),")","")</f>
        <v/>
      </c>
      <c r="BB618" s="38" t="str">
        <f>IF(AND(D618&lt;2029,2029&lt;=Zisk!$D$10),1,IF(D618=2029,0,""))</f>
        <v/>
      </c>
      <c r="BC618" s="39" t="str">
        <f>IF(AND($D618&lt;=2029,Zisk!$D$10&gt;=2030),"x","")</f>
        <v/>
      </c>
      <c r="BD618" s="35" t="str">
        <f>IF(AND($D618&lt;=2030,Zisk!$D$10&gt;=2030),"(","")</f>
        <v/>
      </c>
      <c r="BE618" s="35" t="str">
        <f>IF(AND($D618&lt;=2030,Zisk!$D$10&gt;=2030),"1","")</f>
        <v/>
      </c>
      <c r="BF618" s="35" t="str">
        <f>IF(AND($D618&lt;=2030,Zisk!$D$10&gt;=2030),"+","")</f>
        <v/>
      </c>
      <c r="BG618" s="37" t="str">
        <f>IF(AND($D618&lt;=2030,Zisk!$D$10&gt;=2030),VstupniParametry_SKRYT!$D$14,"")</f>
        <v/>
      </c>
      <c r="BH618" s="35" t="str">
        <f>IF(AND($D618&lt;=2030,Zisk!$D$10&gt;=2030),")","")</f>
        <v/>
      </c>
      <c r="BI618" s="38" t="str">
        <f>IF(AND(D618&lt;2030,2030&lt;=Zisk!$D$10),1,IF(D618=2030,0,""))</f>
        <v/>
      </c>
      <c r="BJ618" s="40" t="s">
        <v>32</v>
      </c>
      <c r="BK618" s="37">
        <f t="shared" si="304"/>
        <v>1</v>
      </c>
      <c r="BL618" s="35" t="str">
        <f t="shared" si="305"/>
        <v>x</v>
      </c>
      <c r="BM618" s="41">
        <f t="shared" si="306"/>
        <v>1</v>
      </c>
      <c r="BN618" s="37" t="str">
        <f t="shared" si="307"/>
        <v>x</v>
      </c>
      <c r="BO618" s="41">
        <f t="shared" si="292"/>
        <v>1.018</v>
      </c>
      <c r="BP618" s="41" t="str">
        <f t="shared" si="293"/>
        <v/>
      </c>
      <c r="BQ618" s="41" t="str">
        <f t="shared" si="294"/>
        <v/>
      </c>
      <c r="BR618" s="41" t="str">
        <f t="shared" si="295"/>
        <v/>
      </c>
      <c r="BS618" s="41" t="str">
        <f t="shared" si="296"/>
        <v/>
      </c>
      <c r="BT618" s="41" t="str">
        <f t="shared" si="297"/>
        <v/>
      </c>
      <c r="BU618" s="41" t="str">
        <f t="shared" si="298"/>
        <v/>
      </c>
      <c r="BV618" s="41" t="str">
        <f t="shared" si="299"/>
        <v/>
      </c>
      <c r="BW618" s="41" t="str">
        <f t="shared" si="300"/>
        <v/>
      </c>
      <c r="BX618" s="41" t="str">
        <f t="shared" si="301"/>
        <v/>
      </c>
      <c r="BY618" s="41" t="str">
        <f t="shared" si="302"/>
        <v/>
      </c>
      <c r="BZ618" s="40" t="s">
        <v>32</v>
      </c>
      <c r="CA618" s="41">
        <f t="shared" si="303"/>
        <v>1.018</v>
      </c>
      <c r="CB618" s="35"/>
      <c r="CC618" s="36">
        <f>IF(D618&gt;Zisk!$D$10,"",E618*CA618)</f>
        <v>0</v>
      </c>
    </row>
    <row r="619" spans="2:81" x14ac:dyDescent="0.2">
      <c r="B619" s="28" t="str">
        <f>Zisk!B630</f>
        <v/>
      </c>
      <c r="C619" s="28">
        <f>Zisk!C630</f>
        <v>0</v>
      </c>
      <c r="D619" s="28">
        <f>Zisk!E630</f>
        <v>0</v>
      </c>
      <c r="E619" s="29">
        <f>Zisk!D630</f>
        <v>0</v>
      </c>
      <c r="F619" s="29"/>
      <c r="G619" s="28" t="str">
        <f t="shared" si="278"/>
        <v>(</v>
      </c>
      <c r="H619" s="28" t="str">
        <f t="shared" si="279"/>
        <v>1</v>
      </c>
      <c r="I619" s="28" t="str">
        <f t="shared" si="280"/>
        <v>+</v>
      </c>
      <c r="J619" s="30">
        <f>IF($D619&lt;=2021,VstupniParametry_SKRYT!$D$5,"")</f>
        <v>0.02</v>
      </c>
      <c r="K619" s="28" t="str">
        <f t="shared" si="281"/>
        <v>)</v>
      </c>
      <c r="L619" s="31">
        <f>IF($D619&lt;=2021,COUNTIF(Vypocet_SKRYT!T616:AS616,"&gt;=1"),"")</f>
        <v>0</v>
      </c>
      <c r="M619" s="32" t="str">
        <f t="shared" si="282"/>
        <v>x</v>
      </c>
      <c r="N619" s="28" t="str">
        <f t="shared" si="283"/>
        <v>(</v>
      </c>
      <c r="O619" s="28" t="str">
        <f t="shared" si="284"/>
        <v>1</v>
      </c>
      <c r="P619" s="28" t="str">
        <f t="shared" si="285"/>
        <v>+</v>
      </c>
      <c r="Q619" s="30">
        <f>IF($D619&lt;=2024,VstupniParametry_SKRYT!$D$6,"")</f>
        <v>0.06</v>
      </c>
      <c r="R619" s="28" t="str">
        <f t="shared" si="286"/>
        <v>)</v>
      </c>
      <c r="S619" s="31">
        <f>IF($D619&lt;=2024,COUNTIFS(Vypocet_SKRYT!AT616:AV616,"&gt;=1"),"")</f>
        <v>0</v>
      </c>
      <c r="T619" s="32" t="str">
        <f t="shared" si="287"/>
        <v>x</v>
      </c>
      <c r="U619" s="28" t="str">
        <f t="shared" si="288"/>
        <v>(</v>
      </c>
      <c r="V619" s="28" t="str">
        <f t="shared" si="289"/>
        <v>1</v>
      </c>
      <c r="W619" s="28" t="str">
        <f t="shared" si="290"/>
        <v>+</v>
      </c>
      <c r="X619" s="30">
        <f>IF($D619&lt;=2025,VstupniParametry_SKRYT!$D$9,"")</f>
        <v>1.7999999999999999E-2</v>
      </c>
      <c r="Y619" s="28" t="str">
        <f t="shared" si="291"/>
        <v>)</v>
      </c>
      <c r="Z619" s="31">
        <f>IF(AND(D619&lt;2025,2025&lt;=Zisk!$D$10),1,IF(D619=2025,0,""))</f>
        <v>1</v>
      </c>
      <c r="AA619" s="32" t="str">
        <f>IF(AND($D619&lt;=2025,Zisk!$D$10&gt;=2026),"x","")</f>
        <v/>
      </c>
      <c r="AB619" s="28" t="str">
        <f>IF(AND($D619&lt;=2026,Zisk!$D$10&gt;=2026),"(","")</f>
        <v/>
      </c>
      <c r="AC619" s="28" t="str">
        <f>IF(AND($D619&lt;=2026,Zisk!$D$10&gt;=2026),"1","")</f>
        <v/>
      </c>
      <c r="AD619" s="28" t="str">
        <f>IF(AND($D619&lt;=2026,Zisk!$D$10&gt;=2026),"+","")</f>
        <v/>
      </c>
      <c r="AE619" s="30" t="str">
        <f>IF(AND($D619&lt;=2026,Zisk!$D$10&gt;=2026),VstupniParametry_SKRYT!$D$10,"")</f>
        <v/>
      </c>
      <c r="AF619" s="28" t="str">
        <f>IF(AND($D619&lt;=2026,Zisk!$D$10&gt;=2026),")","")</f>
        <v/>
      </c>
      <c r="AG619" s="31" t="str">
        <f>IF(AND(D619&lt;2026,2026&lt;=Zisk!$D$10),1,IF(D619=2026,0,""))</f>
        <v/>
      </c>
      <c r="AH619" s="32" t="str">
        <f>IF(AND($D619&lt;=2026,Zisk!$D$10&gt;=2027),"x","")</f>
        <v/>
      </c>
      <c r="AI619" s="28" t="str">
        <f>IF(AND($D619&lt;=2027,Zisk!$D$10&gt;=2027),"(","")</f>
        <v/>
      </c>
      <c r="AJ619" s="28" t="str">
        <f>IF(AND($D619&lt;=2027,Zisk!$D$10&gt;=2027),"1","")</f>
        <v/>
      </c>
      <c r="AK619" s="28" t="str">
        <f>IF(AND($D619&lt;=2027,Zisk!$D$10&gt;=2027),"+","")</f>
        <v/>
      </c>
      <c r="AL619" s="30" t="str">
        <f>IF(AND($D619&lt;=2027,Zisk!$D$10&gt;=2027),VstupniParametry_SKRYT!$D$11,"")</f>
        <v/>
      </c>
      <c r="AM619" s="28" t="str">
        <f>IF(AND($D619&lt;=2027,Zisk!$D$10&gt;=2027),")","")</f>
        <v/>
      </c>
      <c r="AN619" s="31" t="str">
        <f>IF(AND(D619&lt;2027,2027&lt;=Zisk!$D$10),1,IF(D619=2027,0,""))</f>
        <v/>
      </c>
      <c r="AO619" s="32" t="str">
        <f>IF(AND($D619&lt;=2027,Zisk!$D$10&gt;=2028),"x","")</f>
        <v/>
      </c>
      <c r="AP619" s="28" t="str">
        <f>IF(AND($D619&lt;=2028,Zisk!$D$10&gt;=2028),"(","")</f>
        <v/>
      </c>
      <c r="AQ619" s="28" t="str">
        <f>IF(AND($D619&lt;=2028,Zisk!$D$10&gt;=2028),"1","")</f>
        <v/>
      </c>
      <c r="AR619" s="28" t="str">
        <f>IF(AND($D619&lt;=2028,Zisk!$D$10&gt;=2028),"+","")</f>
        <v/>
      </c>
      <c r="AS619" s="30" t="str">
        <f>IF(AND($D619&lt;=2028,Zisk!$D$10&gt;=2028),VstupniParametry_SKRYT!$D$12,"")</f>
        <v/>
      </c>
      <c r="AT619" s="28" t="str">
        <f>IF(AND($D619&lt;=2028,Zisk!$D$10&gt;=2028),")","")</f>
        <v/>
      </c>
      <c r="AU619" s="31" t="str">
        <f>IF(AND(D619&lt;2028,2028&lt;=Zisk!$D$10),1,IF(D619=2028,0,""))</f>
        <v/>
      </c>
      <c r="AV619" s="32" t="str">
        <f>IF(AND($D619&lt;=2028,Zisk!$D$10&gt;=2029),"x","")</f>
        <v/>
      </c>
      <c r="AW619" s="28" t="str">
        <f>IF(AND($D619&lt;=2029,Zisk!$D$10&gt;=2029),"(","")</f>
        <v/>
      </c>
      <c r="AX619" s="28" t="str">
        <f>IF(AND($D619&lt;=2029,Zisk!$D$10&gt;=2029),"1","")</f>
        <v/>
      </c>
      <c r="AY619" s="28" t="str">
        <f>IF(AND($D619&lt;=2029,Zisk!$D$10&gt;=2029),"+","")</f>
        <v/>
      </c>
      <c r="AZ619" s="30" t="str">
        <f>IF(AND($D619&lt;=2029,Zisk!$D$10&gt;=2029),VstupniParametry_SKRYT!$D$13,"")</f>
        <v/>
      </c>
      <c r="BA619" s="28" t="str">
        <f>IF(AND($D619&lt;=2029,Zisk!$D$10&gt;=2029),")","")</f>
        <v/>
      </c>
      <c r="BB619" s="31" t="str">
        <f>IF(AND(D619&lt;2029,2029&lt;=Zisk!$D$10),1,IF(D619=2029,0,""))</f>
        <v/>
      </c>
      <c r="BC619" s="32" t="str">
        <f>IF(AND($D619&lt;=2029,Zisk!$D$10&gt;=2030),"x","")</f>
        <v/>
      </c>
      <c r="BD619" s="28" t="str">
        <f>IF(AND($D619&lt;=2030,Zisk!$D$10&gt;=2030),"(","")</f>
        <v/>
      </c>
      <c r="BE619" s="28" t="str">
        <f>IF(AND($D619&lt;=2030,Zisk!$D$10&gt;=2030),"1","")</f>
        <v/>
      </c>
      <c r="BF619" s="28" t="str">
        <f>IF(AND($D619&lt;=2030,Zisk!$D$10&gt;=2030),"+","")</f>
        <v/>
      </c>
      <c r="BG619" s="30" t="str">
        <f>IF(AND($D619&lt;=2030,Zisk!$D$10&gt;=2030),VstupniParametry_SKRYT!$D$14,"")</f>
        <v/>
      </c>
      <c r="BH619" s="28" t="str">
        <f>IF(AND($D619&lt;=2030,Zisk!$D$10&gt;=2030),")","")</f>
        <v/>
      </c>
      <c r="BI619" s="31" t="str">
        <f>IF(AND(D619&lt;2030,2030&lt;=Zisk!$D$10),1,IF(D619=2030,0,""))</f>
        <v/>
      </c>
      <c r="BJ619" s="33" t="s">
        <v>32</v>
      </c>
      <c r="BK619" s="30">
        <f t="shared" si="304"/>
        <v>1</v>
      </c>
      <c r="BL619" s="28" t="str">
        <f t="shared" si="305"/>
        <v>x</v>
      </c>
      <c r="BM619" s="34">
        <f t="shared" si="306"/>
        <v>1</v>
      </c>
      <c r="BN619" s="30" t="str">
        <f t="shared" si="307"/>
        <v>x</v>
      </c>
      <c r="BO619" s="34">
        <f t="shared" si="292"/>
        <v>1.018</v>
      </c>
      <c r="BP619" s="34" t="str">
        <f t="shared" si="293"/>
        <v/>
      </c>
      <c r="BQ619" s="34" t="str">
        <f t="shared" si="294"/>
        <v/>
      </c>
      <c r="BR619" s="34" t="str">
        <f t="shared" si="295"/>
        <v/>
      </c>
      <c r="BS619" s="34" t="str">
        <f t="shared" si="296"/>
        <v/>
      </c>
      <c r="BT619" s="34" t="str">
        <f t="shared" si="297"/>
        <v/>
      </c>
      <c r="BU619" s="34" t="str">
        <f t="shared" si="298"/>
        <v/>
      </c>
      <c r="BV619" s="34" t="str">
        <f t="shared" si="299"/>
        <v/>
      </c>
      <c r="BW619" s="34" t="str">
        <f t="shared" si="300"/>
        <v/>
      </c>
      <c r="BX619" s="34" t="str">
        <f t="shared" si="301"/>
        <v/>
      </c>
      <c r="BY619" s="34" t="str">
        <f t="shared" si="302"/>
        <v/>
      </c>
      <c r="BZ619" s="33" t="s">
        <v>32</v>
      </c>
      <c r="CA619" s="34">
        <f t="shared" si="303"/>
        <v>1.018</v>
      </c>
      <c r="CB619" s="28"/>
      <c r="CC619" s="29">
        <f>IF(D619&gt;Zisk!$D$10,"",E619*CA619)</f>
        <v>0</v>
      </c>
    </row>
    <row r="620" spans="2:81" x14ac:dyDescent="0.2">
      <c r="B620" s="35" t="str">
        <f>Zisk!B631</f>
        <v/>
      </c>
      <c r="C620" s="35">
        <f>Zisk!C631</f>
        <v>0</v>
      </c>
      <c r="D620" s="35">
        <f>Zisk!E631</f>
        <v>0</v>
      </c>
      <c r="E620" s="36">
        <f>Zisk!D631</f>
        <v>0</v>
      </c>
      <c r="F620" s="36"/>
      <c r="G620" s="35" t="str">
        <f t="shared" si="278"/>
        <v>(</v>
      </c>
      <c r="H620" s="35" t="str">
        <f t="shared" si="279"/>
        <v>1</v>
      </c>
      <c r="I620" s="35" t="str">
        <f t="shared" si="280"/>
        <v>+</v>
      </c>
      <c r="J620" s="37">
        <f>IF($D620&lt;=2021,VstupniParametry_SKRYT!$D$5,"")</f>
        <v>0.02</v>
      </c>
      <c r="K620" s="35" t="str">
        <f t="shared" si="281"/>
        <v>)</v>
      </c>
      <c r="L620" s="38">
        <f>IF($D620&lt;=2021,COUNTIF(Vypocet_SKRYT!T617:AS617,"&gt;=1"),"")</f>
        <v>0</v>
      </c>
      <c r="M620" s="39" t="str">
        <f t="shared" si="282"/>
        <v>x</v>
      </c>
      <c r="N620" s="35" t="str">
        <f t="shared" si="283"/>
        <v>(</v>
      </c>
      <c r="O620" s="35" t="str">
        <f t="shared" si="284"/>
        <v>1</v>
      </c>
      <c r="P620" s="35" t="str">
        <f t="shared" si="285"/>
        <v>+</v>
      </c>
      <c r="Q620" s="37">
        <f>IF($D620&lt;=2024,VstupniParametry_SKRYT!$D$6,"")</f>
        <v>0.06</v>
      </c>
      <c r="R620" s="35" t="str">
        <f t="shared" si="286"/>
        <v>)</v>
      </c>
      <c r="S620" s="38">
        <f>IF($D620&lt;=2024,COUNTIFS(Vypocet_SKRYT!AT617:AV617,"&gt;=1"),"")</f>
        <v>0</v>
      </c>
      <c r="T620" s="39" t="str">
        <f t="shared" si="287"/>
        <v>x</v>
      </c>
      <c r="U620" s="35" t="str">
        <f t="shared" si="288"/>
        <v>(</v>
      </c>
      <c r="V620" s="35" t="str">
        <f t="shared" si="289"/>
        <v>1</v>
      </c>
      <c r="W620" s="35" t="str">
        <f t="shared" si="290"/>
        <v>+</v>
      </c>
      <c r="X620" s="37">
        <f>IF($D620&lt;=2025,VstupniParametry_SKRYT!$D$9,"")</f>
        <v>1.7999999999999999E-2</v>
      </c>
      <c r="Y620" s="35" t="str">
        <f t="shared" si="291"/>
        <v>)</v>
      </c>
      <c r="Z620" s="38">
        <f>IF(AND(D620&lt;2025,2025&lt;=Zisk!$D$10),1,IF(D620=2025,0,""))</f>
        <v>1</v>
      </c>
      <c r="AA620" s="39" t="str">
        <f>IF(AND($D620&lt;=2025,Zisk!$D$10&gt;=2026),"x","")</f>
        <v/>
      </c>
      <c r="AB620" s="35" t="str">
        <f>IF(AND($D620&lt;=2026,Zisk!$D$10&gt;=2026),"(","")</f>
        <v/>
      </c>
      <c r="AC620" s="35" t="str">
        <f>IF(AND($D620&lt;=2026,Zisk!$D$10&gt;=2026),"1","")</f>
        <v/>
      </c>
      <c r="AD620" s="35" t="str">
        <f>IF(AND($D620&lt;=2026,Zisk!$D$10&gt;=2026),"+","")</f>
        <v/>
      </c>
      <c r="AE620" s="37" t="str">
        <f>IF(AND($D620&lt;=2026,Zisk!$D$10&gt;=2026),VstupniParametry_SKRYT!$D$10,"")</f>
        <v/>
      </c>
      <c r="AF620" s="35" t="str">
        <f>IF(AND($D620&lt;=2026,Zisk!$D$10&gt;=2026),")","")</f>
        <v/>
      </c>
      <c r="AG620" s="38" t="str">
        <f>IF(AND(D620&lt;2026,2026&lt;=Zisk!$D$10),1,IF(D620=2026,0,""))</f>
        <v/>
      </c>
      <c r="AH620" s="39" t="str">
        <f>IF(AND($D620&lt;=2026,Zisk!$D$10&gt;=2027),"x","")</f>
        <v/>
      </c>
      <c r="AI620" s="35" t="str">
        <f>IF(AND($D620&lt;=2027,Zisk!$D$10&gt;=2027),"(","")</f>
        <v/>
      </c>
      <c r="AJ620" s="35" t="str">
        <f>IF(AND($D620&lt;=2027,Zisk!$D$10&gt;=2027),"1","")</f>
        <v/>
      </c>
      <c r="AK620" s="35" t="str">
        <f>IF(AND($D620&lt;=2027,Zisk!$D$10&gt;=2027),"+","")</f>
        <v/>
      </c>
      <c r="AL620" s="37" t="str">
        <f>IF(AND($D620&lt;=2027,Zisk!$D$10&gt;=2027),VstupniParametry_SKRYT!$D$11,"")</f>
        <v/>
      </c>
      <c r="AM620" s="35" t="str">
        <f>IF(AND($D620&lt;=2027,Zisk!$D$10&gt;=2027),")","")</f>
        <v/>
      </c>
      <c r="AN620" s="38" t="str">
        <f>IF(AND(D620&lt;2027,2027&lt;=Zisk!$D$10),1,IF(D620=2027,0,""))</f>
        <v/>
      </c>
      <c r="AO620" s="39" t="str">
        <f>IF(AND($D620&lt;=2027,Zisk!$D$10&gt;=2028),"x","")</f>
        <v/>
      </c>
      <c r="AP620" s="35" t="str">
        <f>IF(AND($D620&lt;=2028,Zisk!$D$10&gt;=2028),"(","")</f>
        <v/>
      </c>
      <c r="AQ620" s="35" t="str">
        <f>IF(AND($D620&lt;=2028,Zisk!$D$10&gt;=2028),"1","")</f>
        <v/>
      </c>
      <c r="AR620" s="35" t="str">
        <f>IF(AND($D620&lt;=2028,Zisk!$D$10&gt;=2028),"+","")</f>
        <v/>
      </c>
      <c r="AS620" s="37" t="str">
        <f>IF(AND($D620&lt;=2028,Zisk!$D$10&gt;=2028),VstupniParametry_SKRYT!$D$12,"")</f>
        <v/>
      </c>
      <c r="AT620" s="35" t="str">
        <f>IF(AND($D620&lt;=2028,Zisk!$D$10&gt;=2028),")","")</f>
        <v/>
      </c>
      <c r="AU620" s="38" t="str">
        <f>IF(AND(D620&lt;2028,2028&lt;=Zisk!$D$10),1,IF(D620=2028,0,""))</f>
        <v/>
      </c>
      <c r="AV620" s="39" t="str">
        <f>IF(AND($D620&lt;=2028,Zisk!$D$10&gt;=2029),"x","")</f>
        <v/>
      </c>
      <c r="AW620" s="35" t="str">
        <f>IF(AND($D620&lt;=2029,Zisk!$D$10&gt;=2029),"(","")</f>
        <v/>
      </c>
      <c r="AX620" s="35" t="str">
        <f>IF(AND($D620&lt;=2029,Zisk!$D$10&gt;=2029),"1","")</f>
        <v/>
      </c>
      <c r="AY620" s="35" t="str">
        <f>IF(AND($D620&lt;=2029,Zisk!$D$10&gt;=2029),"+","")</f>
        <v/>
      </c>
      <c r="AZ620" s="37" t="str">
        <f>IF(AND($D620&lt;=2029,Zisk!$D$10&gt;=2029),VstupniParametry_SKRYT!$D$13,"")</f>
        <v/>
      </c>
      <c r="BA620" s="35" t="str">
        <f>IF(AND($D620&lt;=2029,Zisk!$D$10&gt;=2029),")","")</f>
        <v/>
      </c>
      <c r="BB620" s="38" t="str">
        <f>IF(AND(D620&lt;2029,2029&lt;=Zisk!$D$10),1,IF(D620=2029,0,""))</f>
        <v/>
      </c>
      <c r="BC620" s="39" t="str">
        <f>IF(AND($D620&lt;=2029,Zisk!$D$10&gt;=2030),"x","")</f>
        <v/>
      </c>
      <c r="BD620" s="35" t="str">
        <f>IF(AND($D620&lt;=2030,Zisk!$D$10&gt;=2030),"(","")</f>
        <v/>
      </c>
      <c r="BE620" s="35" t="str">
        <f>IF(AND($D620&lt;=2030,Zisk!$D$10&gt;=2030),"1","")</f>
        <v/>
      </c>
      <c r="BF620" s="35" t="str">
        <f>IF(AND($D620&lt;=2030,Zisk!$D$10&gt;=2030),"+","")</f>
        <v/>
      </c>
      <c r="BG620" s="37" t="str">
        <f>IF(AND($D620&lt;=2030,Zisk!$D$10&gt;=2030),VstupniParametry_SKRYT!$D$14,"")</f>
        <v/>
      </c>
      <c r="BH620" s="35" t="str">
        <f>IF(AND($D620&lt;=2030,Zisk!$D$10&gt;=2030),")","")</f>
        <v/>
      </c>
      <c r="BI620" s="38" t="str">
        <f>IF(AND(D620&lt;2030,2030&lt;=Zisk!$D$10),1,IF(D620=2030,0,""))</f>
        <v/>
      </c>
      <c r="BJ620" s="40" t="s">
        <v>32</v>
      </c>
      <c r="BK620" s="37">
        <f t="shared" si="304"/>
        <v>1</v>
      </c>
      <c r="BL620" s="35" t="str">
        <f t="shared" si="305"/>
        <v>x</v>
      </c>
      <c r="BM620" s="41">
        <f t="shared" si="306"/>
        <v>1</v>
      </c>
      <c r="BN620" s="37" t="str">
        <f t="shared" si="307"/>
        <v>x</v>
      </c>
      <c r="BO620" s="41">
        <f t="shared" si="292"/>
        <v>1.018</v>
      </c>
      <c r="BP620" s="41" t="str">
        <f t="shared" si="293"/>
        <v/>
      </c>
      <c r="BQ620" s="41" t="str">
        <f t="shared" si="294"/>
        <v/>
      </c>
      <c r="BR620" s="41" t="str">
        <f t="shared" si="295"/>
        <v/>
      </c>
      <c r="BS620" s="41" t="str">
        <f t="shared" si="296"/>
        <v/>
      </c>
      <c r="BT620" s="41" t="str">
        <f t="shared" si="297"/>
        <v/>
      </c>
      <c r="BU620" s="41" t="str">
        <f t="shared" si="298"/>
        <v/>
      </c>
      <c r="BV620" s="41" t="str">
        <f t="shared" si="299"/>
        <v/>
      </c>
      <c r="BW620" s="41" t="str">
        <f t="shared" si="300"/>
        <v/>
      </c>
      <c r="BX620" s="41" t="str">
        <f t="shared" si="301"/>
        <v/>
      </c>
      <c r="BY620" s="41" t="str">
        <f t="shared" si="302"/>
        <v/>
      </c>
      <c r="BZ620" s="40" t="s">
        <v>32</v>
      </c>
      <c r="CA620" s="41">
        <f t="shared" si="303"/>
        <v>1.018</v>
      </c>
      <c r="CB620" s="35"/>
      <c r="CC620" s="36">
        <f>IF(D620&gt;Zisk!$D$10,"",E620*CA620)</f>
        <v>0</v>
      </c>
    </row>
    <row r="621" spans="2:81" x14ac:dyDescent="0.2">
      <c r="B621" s="28" t="str">
        <f>Zisk!B632</f>
        <v/>
      </c>
      <c r="C621" s="28">
        <f>Zisk!C632</f>
        <v>0</v>
      </c>
      <c r="D621" s="28">
        <f>Zisk!E632</f>
        <v>0</v>
      </c>
      <c r="E621" s="29">
        <f>Zisk!D632</f>
        <v>0</v>
      </c>
      <c r="F621" s="29"/>
      <c r="G621" s="28" t="str">
        <f t="shared" si="278"/>
        <v>(</v>
      </c>
      <c r="H621" s="28" t="str">
        <f t="shared" si="279"/>
        <v>1</v>
      </c>
      <c r="I621" s="28" t="str">
        <f t="shared" si="280"/>
        <v>+</v>
      </c>
      <c r="J621" s="30">
        <f>IF($D621&lt;=2021,VstupniParametry_SKRYT!$D$5,"")</f>
        <v>0.02</v>
      </c>
      <c r="K621" s="28" t="str">
        <f t="shared" si="281"/>
        <v>)</v>
      </c>
      <c r="L621" s="31">
        <f>IF($D621&lt;=2021,COUNTIF(Vypocet_SKRYT!T618:AS618,"&gt;=1"),"")</f>
        <v>0</v>
      </c>
      <c r="M621" s="32" t="str">
        <f t="shared" si="282"/>
        <v>x</v>
      </c>
      <c r="N621" s="28" t="str">
        <f t="shared" si="283"/>
        <v>(</v>
      </c>
      <c r="O621" s="28" t="str">
        <f t="shared" si="284"/>
        <v>1</v>
      </c>
      <c r="P621" s="28" t="str">
        <f t="shared" si="285"/>
        <v>+</v>
      </c>
      <c r="Q621" s="30">
        <f>IF($D621&lt;=2024,VstupniParametry_SKRYT!$D$6,"")</f>
        <v>0.06</v>
      </c>
      <c r="R621" s="28" t="str">
        <f t="shared" si="286"/>
        <v>)</v>
      </c>
      <c r="S621" s="31">
        <f>IF($D621&lt;=2024,COUNTIFS(Vypocet_SKRYT!AT618:AV618,"&gt;=1"),"")</f>
        <v>0</v>
      </c>
      <c r="T621" s="32" t="str">
        <f t="shared" si="287"/>
        <v>x</v>
      </c>
      <c r="U621" s="28" t="str">
        <f t="shared" si="288"/>
        <v>(</v>
      </c>
      <c r="V621" s="28" t="str">
        <f t="shared" si="289"/>
        <v>1</v>
      </c>
      <c r="W621" s="28" t="str">
        <f t="shared" si="290"/>
        <v>+</v>
      </c>
      <c r="X621" s="30">
        <f>IF($D621&lt;=2025,VstupniParametry_SKRYT!$D$9,"")</f>
        <v>1.7999999999999999E-2</v>
      </c>
      <c r="Y621" s="28" t="str">
        <f t="shared" si="291"/>
        <v>)</v>
      </c>
      <c r="Z621" s="31">
        <f>IF(AND(D621&lt;2025,2025&lt;=Zisk!$D$10),1,IF(D621=2025,0,""))</f>
        <v>1</v>
      </c>
      <c r="AA621" s="32" t="str">
        <f>IF(AND($D621&lt;=2025,Zisk!$D$10&gt;=2026),"x","")</f>
        <v/>
      </c>
      <c r="AB621" s="28" t="str">
        <f>IF(AND($D621&lt;=2026,Zisk!$D$10&gt;=2026),"(","")</f>
        <v/>
      </c>
      <c r="AC621" s="28" t="str">
        <f>IF(AND($D621&lt;=2026,Zisk!$D$10&gt;=2026),"1","")</f>
        <v/>
      </c>
      <c r="AD621" s="28" t="str">
        <f>IF(AND($D621&lt;=2026,Zisk!$D$10&gt;=2026),"+","")</f>
        <v/>
      </c>
      <c r="AE621" s="30" t="str">
        <f>IF(AND($D621&lt;=2026,Zisk!$D$10&gt;=2026),VstupniParametry_SKRYT!$D$10,"")</f>
        <v/>
      </c>
      <c r="AF621" s="28" t="str">
        <f>IF(AND($D621&lt;=2026,Zisk!$D$10&gt;=2026),")","")</f>
        <v/>
      </c>
      <c r="AG621" s="31" t="str">
        <f>IF(AND(D621&lt;2026,2026&lt;=Zisk!$D$10),1,IF(D621=2026,0,""))</f>
        <v/>
      </c>
      <c r="AH621" s="32" t="str">
        <f>IF(AND($D621&lt;=2026,Zisk!$D$10&gt;=2027),"x","")</f>
        <v/>
      </c>
      <c r="AI621" s="28" t="str">
        <f>IF(AND($D621&lt;=2027,Zisk!$D$10&gt;=2027),"(","")</f>
        <v/>
      </c>
      <c r="AJ621" s="28" t="str">
        <f>IF(AND($D621&lt;=2027,Zisk!$D$10&gt;=2027),"1","")</f>
        <v/>
      </c>
      <c r="AK621" s="28" t="str">
        <f>IF(AND($D621&lt;=2027,Zisk!$D$10&gt;=2027),"+","")</f>
        <v/>
      </c>
      <c r="AL621" s="30" t="str">
        <f>IF(AND($D621&lt;=2027,Zisk!$D$10&gt;=2027),VstupniParametry_SKRYT!$D$11,"")</f>
        <v/>
      </c>
      <c r="AM621" s="28" t="str">
        <f>IF(AND($D621&lt;=2027,Zisk!$D$10&gt;=2027),")","")</f>
        <v/>
      </c>
      <c r="AN621" s="31" t="str">
        <f>IF(AND(D621&lt;2027,2027&lt;=Zisk!$D$10),1,IF(D621=2027,0,""))</f>
        <v/>
      </c>
      <c r="AO621" s="32" t="str">
        <f>IF(AND($D621&lt;=2027,Zisk!$D$10&gt;=2028),"x","")</f>
        <v/>
      </c>
      <c r="AP621" s="28" t="str">
        <f>IF(AND($D621&lt;=2028,Zisk!$D$10&gt;=2028),"(","")</f>
        <v/>
      </c>
      <c r="AQ621" s="28" t="str">
        <f>IF(AND($D621&lt;=2028,Zisk!$D$10&gt;=2028),"1","")</f>
        <v/>
      </c>
      <c r="AR621" s="28" t="str">
        <f>IF(AND($D621&lt;=2028,Zisk!$D$10&gt;=2028),"+","")</f>
        <v/>
      </c>
      <c r="AS621" s="30" t="str">
        <f>IF(AND($D621&lt;=2028,Zisk!$D$10&gt;=2028),VstupniParametry_SKRYT!$D$12,"")</f>
        <v/>
      </c>
      <c r="AT621" s="28" t="str">
        <f>IF(AND($D621&lt;=2028,Zisk!$D$10&gt;=2028),")","")</f>
        <v/>
      </c>
      <c r="AU621" s="31" t="str">
        <f>IF(AND(D621&lt;2028,2028&lt;=Zisk!$D$10),1,IF(D621=2028,0,""))</f>
        <v/>
      </c>
      <c r="AV621" s="32" t="str">
        <f>IF(AND($D621&lt;=2028,Zisk!$D$10&gt;=2029),"x","")</f>
        <v/>
      </c>
      <c r="AW621" s="28" t="str">
        <f>IF(AND($D621&lt;=2029,Zisk!$D$10&gt;=2029),"(","")</f>
        <v/>
      </c>
      <c r="AX621" s="28" t="str">
        <f>IF(AND($D621&lt;=2029,Zisk!$D$10&gt;=2029),"1","")</f>
        <v/>
      </c>
      <c r="AY621" s="28" t="str">
        <f>IF(AND($D621&lt;=2029,Zisk!$D$10&gt;=2029),"+","")</f>
        <v/>
      </c>
      <c r="AZ621" s="30" t="str">
        <f>IF(AND($D621&lt;=2029,Zisk!$D$10&gt;=2029),VstupniParametry_SKRYT!$D$13,"")</f>
        <v/>
      </c>
      <c r="BA621" s="28" t="str">
        <f>IF(AND($D621&lt;=2029,Zisk!$D$10&gt;=2029),")","")</f>
        <v/>
      </c>
      <c r="BB621" s="31" t="str">
        <f>IF(AND(D621&lt;2029,2029&lt;=Zisk!$D$10),1,IF(D621=2029,0,""))</f>
        <v/>
      </c>
      <c r="BC621" s="32" t="str">
        <f>IF(AND($D621&lt;=2029,Zisk!$D$10&gt;=2030),"x","")</f>
        <v/>
      </c>
      <c r="BD621" s="28" t="str">
        <f>IF(AND($D621&lt;=2030,Zisk!$D$10&gt;=2030),"(","")</f>
        <v/>
      </c>
      <c r="BE621" s="28" t="str">
        <f>IF(AND($D621&lt;=2030,Zisk!$D$10&gt;=2030),"1","")</f>
        <v/>
      </c>
      <c r="BF621" s="28" t="str">
        <f>IF(AND($D621&lt;=2030,Zisk!$D$10&gt;=2030),"+","")</f>
        <v/>
      </c>
      <c r="BG621" s="30" t="str">
        <f>IF(AND($D621&lt;=2030,Zisk!$D$10&gt;=2030),VstupniParametry_SKRYT!$D$14,"")</f>
        <v/>
      </c>
      <c r="BH621" s="28" t="str">
        <f>IF(AND($D621&lt;=2030,Zisk!$D$10&gt;=2030),")","")</f>
        <v/>
      </c>
      <c r="BI621" s="31" t="str">
        <f>IF(AND(D621&lt;2030,2030&lt;=Zisk!$D$10),1,IF(D621=2030,0,""))</f>
        <v/>
      </c>
      <c r="BJ621" s="33" t="s">
        <v>32</v>
      </c>
      <c r="BK621" s="30">
        <f t="shared" si="304"/>
        <v>1</v>
      </c>
      <c r="BL621" s="28" t="str">
        <f t="shared" si="305"/>
        <v>x</v>
      </c>
      <c r="BM621" s="34">
        <f t="shared" si="306"/>
        <v>1</v>
      </c>
      <c r="BN621" s="30" t="str">
        <f t="shared" si="307"/>
        <v>x</v>
      </c>
      <c r="BO621" s="34">
        <f t="shared" si="292"/>
        <v>1.018</v>
      </c>
      <c r="BP621" s="34" t="str">
        <f t="shared" si="293"/>
        <v/>
      </c>
      <c r="BQ621" s="34" t="str">
        <f t="shared" si="294"/>
        <v/>
      </c>
      <c r="BR621" s="34" t="str">
        <f t="shared" si="295"/>
        <v/>
      </c>
      <c r="BS621" s="34" t="str">
        <f t="shared" si="296"/>
        <v/>
      </c>
      <c r="BT621" s="34" t="str">
        <f t="shared" si="297"/>
        <v/>
      </c>
      <c r="BU621" s="34" t="str">
        <f t="shared" si="298"/>
        <v/>
      </c>
      <c r="BV621" s="34" t="str">
        <f t="shared" si="299"/>
        <v/>
      </c>
      <c r="BW621" s="34" t="str">
        <f t="shared" si="300"/>
        <v/>
      </c>
      <c r="BX621" s="34" t="str">
        <f t="shared" si="301"/>
        <v/>
      </c>
      <c r="BY621" s="34" t="str">
        <f t="shared" si="302"/>
        <v/>
      </c>
      <c r="BZ621" s="33" t="s">
        <v>32</v>
      </c>
      <c r="CA621" s="34">
        <f t="shared" si="303"/>
        <v>1.018</v>
      </c>
      <c r="CB621" s="28"/>
      <c r="CC621" s="29">
        <f>IF(D621&gt;Zisk!$D$10,"",E621*CA621)</f>
        <v>0</v>
      </c>
    </row>
    <row r="622" spans="2:81" x14ac:dyDescent="0.2">
      <c r="B622" s="35" t="str">
        <f>Zisk!B633</f>
        <v/>
      </c>
      <c r="C622" s="35">
        <f>Zisk!C633</f>
        <v>0</v>
      </c>
      <c r="D622" s="35">
        <f>Zisk!E633</f>
        <v>0</v>
      </c>
      <c r="E622" s="36">
        <f>Zisk!D633</f>
        <v>0</v>
      </c>
      <c r="F622" s="36"/>
      <c r="G622" s="35" t="str">
        <f t="shared" si="278"/>
        <v>(</v>
      </c>
      <c r="H622" s="35" t="str">
        <f t="shared" si="279"/>
        <v>1</v>
      </c>
      <c r="I622" s="35" t="str">
        <f t="shared" si="280"/>
        <v>+</v>
      </c>
      <c r="J622" s="37">
        <f>IF($D622&lt;=2021,VstupniParametry_SKRYT!$D$5,"")</f>
        <v>0.02</v>
      </c>
      <c r="K622" s="35" t="str">
        <f t="shared" si="281"/>
        <v>)</v>
      </c>
      <c r="L622" s="38">
        <f>IF($D622&lt;=2021,COUNTIF(Vypocet_SKRYT!T619:AS619,"&gt;=1"),"")</f>
        <v>0</v>
      </c>
      <c r="M622" s="39" t="str">
        <f t="shared" si="282"/>
        <v>x</v>
      </c>
      <c r="N622" s="35" t="str">
        <f t="shared" si="283"/>
        <v>(</v>
      </c>
      <c r="O622" s="35" t="str">
        <f t="shared" si="284"/>
        <v>1</v>
      </c>
      <c r="P622" s="35" t="str">
        <f t="shared" si="285"/>
        <v>+</v>
      </c>
      <c r="Q622" s="37">
        <f>IF($D622&lt;=2024,VstupniParametry_SKRYT!$D$6,"")</f>
        <v>0.06</v>
      </c>
      <c r="R622" s="35" t="str">
        <f t="shared" si="286"/>
        <v>)</v>
      </c>
      <c r="S622" s="38">
        <f>IF($D622&lt;=2024,COUNTIFS(Vypocet_SKRYT!AT619:AV619,"&gt;=1"),"")</f>
        <v>0</v>
      </c>
      <c r="T622" s="39" t="str">
        <f t="shared" si="287"/>
        <v>x</v>
      </c>
      <c r="U622" s="35" t="str">
        <f t="shared" si="288"/>
        <v>(</v>
      </c>
      <c r="V622" s="35" t="str">
        <f t="shared" si="289"/>
        <v>1</v>
      </c>
      <c r="W622" s="35" t="str">
        <f t="shared" si="290"/>
        <v>+</v>
      </c>
      <c r="X622" s="37">
        <f>IF($D622&lt;=2025,VstupniParametry_SKRYT!$D$9,"")</f>
        <v>1.7999999999999999E-2</v>
      </c>
      <c r="Y622" s="35" t="str">
        <f t="shared" si="291"/>
        <v>)</v>
      </c>
      <c r="Z622" s="38">
        <f>IF(AND(D622&lt;2025,2025&lt;=Zisk!$D$10),1,IF(D622=2025,0,""))</f>
        <v>1</v>
      </c>
      <c r="AA622" s="39" t="str">
        <f>IF(AND($D622&lt;=2025,Zisk!$D$10&gt;=2026),"x","")</f>
        <v/>
      </c>
      <c r="AB622" s="35" t="str">
        <f>IF(AND($D622&lt;=2026,Zisk!$D$10&gt;=2026),"(","")</f>
        <v/>
      </c>
      <c r="AC622" s="35" t="str">
        <f>IF(AND($D622&lt;=2026,Zisk!$D$10&gt;=2026),"1","")</f>
        <v/>
      </c>
      <c r="AD622" s="35" t="str">
        <f>IF(AND($D622&lt;=2026,Zisk!$D$10&gt;=2026),"+","")</f>
        <v/>
      </c>
      <c r="AE622" s="37" t="str">
        <f>IF(AND($D622&lt;=2026,Zisk!$D$10&gt;=2026),VstupniParametry_SKRYT!$D$10,"")</f>
        <v/>
      </c>
      <c r="AF622" s="35" t="str">
        <f>IF(AND($D622&lt;=2026,Zisk!$D$10&gt;=2026),")","")</f>
        <v/>
      </c>
      <c r="AG622" s="38" t="str">
        <f>IF(AND(D622&lt;2026,2026&lt;=Zisk!$D$10),1,IF(D622=2026,0,""))</f>
        <v/>
      </c>
      <c r="AH622" s="39" t="str">
        <f>IF(AND($D622&lt;=2026,Zisk!$D$10&gt;=2027),"x","")</f>
        <v/>
      </c>
      <c r="AI622" s="35" t="str">
        <f>IF(AND($D622&lt;=2027,Zisk!$D$10&gt;=2027),"(","")</f>
        <v/>
      </c>
      <c r="AJ622" s="35" t="str">
        <f>IF(AND($D622&lt;=2027,Zisk!$D$10&gt;=2027),"1","")</f>
        <v/>
      </c>
      <c r="AK622" s="35" t="str">
        <f>IF(AND($D622&lt;=2027,Zisk!$D$10&gt;=2027),"+","")</f>
        <v/>
      </c>
      <c r="AL622" s="37" t="str">
        <f>IF(AND($D622&lt;=2027,Zisk!$D$10&gt;=2027),VstupniParametry_SKRYT!$D$11,"")</f>
        <v/>
      </c>
      <c r="AM622" s="35" t="str">
        <f>IF(AND($D622&lt;=2027,Zisk!$D$10&gt;=2027),")","")</f>
        <v/>
      </c>
      <c r="AN622" s="38" t="str">
        <f>IF(AND(D622&lt;2027,2027&lt;=Zisk!$D$10),1,IF(D622=2027,0,""))</f>
        <v/>
      </c>
      <c r="AO622" s="39" t="str">
        <f>IF(AND($D622&lt;=2027,Zisk!$D$10&gt;=2028),"x","")</f>
        <v/>
      </c>
      <c r="AP622" s="35" t="str">
        <f>IF(AND($D622&lt;=2028,Zisk!$D$10&gt;=2028),"(","")</f>
        <v/>
      </c>
      <c r="AQ622" s="35" t="str">
        <f>IF(AND($D622&lt;=2028,Zisk!$D$10&gt;=2028),"1","")</f>
        <v/>
      </c>
      <c r="AR622" s="35" t="str">
        <f>IF(AND($D622&lt;=2028,Zisk!$D$10&gt;=2028),"+","")</f>
        <v/>
      </c>
      <c r="AS622" s="37" t="str">
        <f>IF(AND($D622&lt;=2028,Zisk!$D$10&gt;=2028),VstupniParametry_SKRYT!$D$12,"")</f>
        <v/>
      </c>
      <c r="AT622" s="35" t="str">
        <f>IF(AND($D622&lt;=2028,Zisk!$D$10&gt;=2028),")","")</f>
        <v/>
      </c>
      <c r="AU622" s="38" t="str">
        <f>IF(AND(D622&lt;2028,2028&lt;=Zisk!$D$10),1,IF(D622=2028,0,""))</f>
        <v/>
      </c>
      <c r="AV622" s="39" t="str">
        <f>IF(AND($D622&lt;=2028,Zisk!$D$10&gt;=2029),"x","")</f>
        <v/>
      </c>
      <c r="AW622" s="35" t="str">
        <f>IF(AND($D622&lt;=2029,Zisk!$D$10&gt;=2029),"(","")</f>
        <v/>
      </c>
      <c r="AX622" s="35" t="str">
        <f>IF(AND($D622&lt;=2029,Zisk!$D$10&gt;=2029),"1","")</f>
        <v/>
      </c>
      <c r="AY622" s="35" t="str">
        <f>IF(AND($D622&lt;=2029,Zisk!$D$10&gt;=2029),"+","")</f>
        <v/>
      </c>
      <c r="AZ622" s="37" t="str">
        <f>IF(AND($D622&lt;=2029,Zisk!$D$10&gt;=2029),VstupniParametry_SKRYT!$D$13,"")</f>
        <v/>
      </c>
      <c r="BA622" s="35" t="str">
        <f>IF(AND($D622&lt;=2029,Zisk!$D$10&gt;=2029),")","")</f>
        <v/>
      </c>
      <c r="BB622" s="38" t="str">
        <f>IF(AND(D622&lt;2029,2029&lt;=Zisk!$D$10),1,IF(D622=2029,0,""))</f>
        <v/>
      </c>
      <c r="BC622" s="39" t="str">
        <f>IF(AND($D622&lt;=2029,Zisk!$D$10&gt;=2030),"x","")</f>
        <v/>
      </c>
      <c r="BD622" s="35" t="str">
        <f>IF(AND($D622&lt;=2030,Zisk!$D$10&gt;=2030),"(","")</f>
        <v/>
      </c>
      <c r="BE622" s="35" t="str">
        <f>IF(AND($D622&lt;=2030,Zisk!$D$10&gt;=2030),"1","")</f>
        <v/>
      </c>
      <c r="BF622" s="35" t="str">
        <f>IF(AND($D622&lt;=2030,Zisk!$D$10&gt;=2030),"+","")</f>
        <v/>
      </c>
      <c r="BG622" s="37" t="str">
        <f>IF(AND($D622&lt;=2030,Zisk!$D$10&gt;=2030),VstupniParametry_SKRYT!$D$14,"")</f>
        <v/>
      </c>
      <c r="BH622" s="35" t="str">
        <f>IF(AND($D622&lt;=2030,Zisk!$D$10&gt;=2030),")","")</f>
        <v/>
      </c>
      <c r="BI622" s="38" t="str">
        <f>IF(AND(D622&lt;2030,2030&lt;=Zisk!$D$10),1,IF(D622=2030,0,""))</f>
        <v/>
      </c>
      <c r="BJ622" s="40" t="s">
        <v>32</v>
      </c>
      <c r="BK622" s="37">
        <f t="shared" si="304"/>
        <v>1</v>
      </c>
      <c r="BL622" s="35" t="str">
        <f t="shared" si="305"/>
        <v>x</v>
      </c>
      <c r="BM622" s="41">
        <f t="shared" si="306"/>
        <v>1</v>
      </c>
      <c r="BN622" s="37" t="str">
        <f t="shared" si="307"/>
        <v>x</v>
      </c>
      <c r="BO622" s="41">
        <f t="shared" si="292"/>
        <v>1.018</v>
      </c>
      <c r="BP622" s="41" t="str">
        <f t="shared" si="293"/>
        <v/>
      </c>
      <c r="BQ622" s="41" t="str">
        <f t="shared" si="294"/>
        <v/>
      </c>
      <c r="BR622" s="41" t="str">
        <f t="shared" si="295"/>
        <v/>
      </c>
      <c r="BS622" s="41" t="str">
        <f t="shared" si="296"/>
        <v/>
      </c>
      <c r="BT622" s="41" t="str">
        <f t="shared" si="297"/>
        <v/>
      </c>
      <c r="BU622" s="41" t="str">
        <f t="shared" si="298"/>
        <v/>
      </c>
      <c r="BV622" s="41" t="str">
        <f t="shared" si="299"/>
        <v/>
      </c>
      <c r="BW622" s="41" t="str">
        <f t="shared" si="300"/>
        <v/>
      </c>
      <c r="BX622" s="41" t="str">
        <f t="shared" si="301"/>
        <v/>
      </c>
      <c r="BY622" s="41" t="str">
        <f t="shared" si="302"/>
        <v/>
      </c>
      <c r="BZ622" s="40" t="s">
        <v>32</v>
      </c>
      <c r="CA622" s="41">
        <f t="shared" si="303"/>
        <v>1.018</v>
      </c>
      <c r="CB622" s="35"/>
      <c r="CC622" s="36">
        <f>IF(D622&gt;Zisk!$D$10,"",E622*CA622)</f>
        <v>0</v>
      </c>
    </row>
    <row r="623" spans="2:81" x14ac:dyDescent="0.2">
      <c r="B623" s="28" t="str">
        <f>Zisk!B634</f>
        <v/>
      </c>
      <c r="C623" s="28">
        <f>Zisk!C634</f>
        <v>0</v>
      </c>
      <c r="D623" s="28">
        <f>Zisk!E634</f>
        <v>0</v>
      </c>
      <c r="E623" s="29">
        <f>Zisk!D634</f>
        <v>0</v>
      </c>
      <c r="F623" s="29"/>
      <c r="G623" s="28" t="str">
        <f t="shared" si="278"/>
        <v>(</v>
      </c>
      <c r="H623" s="28" t="str">
        <f t="shared" si="279"/>
        <v>1</v>
      </c>
      <c r="I623" s="28" t="str">
        <f t="shared" si="280"/>
        <v>+</v>
      </c>
      <c r="J623" s="30">
        <f>IF($D623&lt;=2021,VstupniParametry_SKRYT!$D$5,"")</f>
        <v>0.02</v>
      </c>
      <c r="K623" s="28" t="str">
        <f t="shared" si="281"/>
        <v>)</v>
      </c>
      <c r="L623" s="31">
        <f>IF($D623&lt;=2021,COUNTIF(Vypocet_SKRYT!T620:AS620,"&gt;=1"),"")</f>
        <v>0</v>
      </c>
      <c r="M623" s="32" t="str">
        <f t="shared" si="282"/>
        <v>x</v>
      </c>
      <c r="N623" s="28" t="str">
        <f t="shared" si="283"/>
        <v>(</v>
      </c>
      <c r="O623" s="28" t="str">
        <f t="shared" si="284"/>
        <v>1</v>
      </c>
      <c r="P623" s="28" t="str">
        <f t="shared" si="285"/>
        <v>+</v>
      </c>
      <c r="Q623" s="30">
        <f>IF($D623&lt;=2024,VstupniParametry_SKRYT!$D$6,"")</f>
        <v>0.06</v>
      </c>
      <c r="R623" s="28" t="str">
        <f t="shared" si="286"/>
        <v>)</v>
      </c>
      <c r="S623" s="31">
        <f>IF($D623&lt;=2024,COUNTIFS(Vypocet_SKRYT!AT620:AV620,"&gt;=1"),"")</f>
        <v>0</v>
      </c>
      <c r="T623" s="32" t="str">
        <f t="shared" si="287"/>
        <v>x</v>
      </c>
      <c r="U623" s="28" t="str">
        <f t="shared" si="288"/>
        <v>(</v>
      </c>
      <c r="V623" s="28" t="str">
        <f t="shared" si="289"/>
        <v>1</v>
      </c>
      <c r="W623" s="28" t="str">
        <f t="shared" si="290"/>
        <v>+</v>
      </c>
      <c r="X623" s="30">
        <f>IF($D623&lt;=2025,VstupniParametry_SKRYT!$D$9,"")</f>
        <v>1.7999999999999999E-2</v>
      </c>
      <c r="Y623" s="28" t="str">
        <f t="shared" si="291"/>
        <v>)</v>
      </c>
      <c r="Z623" s="31">
        <f>IF(AND(D623&lt;2025,2025&lt;=Zisk!$D$10),1,IF(D623=2025,0,""))</f>
        <v>1</v>
      </c>
      <c r="AA623" s="32" t="str">
        <f>IF(AND($D623&lt;=2025,Zisk!$D$10&gt;=2026),"x","")</f>
        <v/>
      </c>
      <c r="AB623" s="28" t="str">
        <f>IF(AND($D623&lt;=2026,Zisk!$D$10&gt;=2026),"(","")</f>
        <v/>
      </c>
      <c r="AC623" s="28" t="str">
        <f>IF(AND($D623&lt;=2026,Zisk!$D$10&gt;=2026),"1","")</f>
        <v/>
      </c>
      <c r="AD623" s="28" t="str">
        <f>IF(AND($D623&lt;=2026,Zisk!$D$10&gt;=2026),"+","")</f>
        <v/>
      </c>
      <c r="AE623" s="30" t="str">
        <f>IF(AND($D623&lt;=2026,Zisk!$D$10&gt;=2026),VstupniParametry_SKRYT!$D$10,"")</f>
        <v/>
      </c>
      <c r="AF623" s="28" t="str">
        <f>IF(AND($D623&lt;=2026,Zisk!$D$10&gt;=2026),")","")</f>
        <v/>
      </c>
      <c r="AG623" s="31" t="str">
        <f>IF(AND(D623&lt;2026,2026&lt;=Zisk!$D$10),1,IF(D623=2026,0,""))</f>
        <v/>
      </c>
      <c r="AH623" s="32" t="str">
        <f>IF(AND($D623&lt;=2026,Zisk!$D$10&gt;=2027),"x","")</f>
        <v/>
      </c>
      <c r="AI623" s="28" t="str">
        <f>IF(AND($D623&lt;=2027,Zisk!$D$10&gt;=2027),"(","")</f>
        <v/>
      </c>
      <c r="AJ623" s="28" t="str">
        <f>IF(AND($D623&lt;=2027,Zisk!$D$10&gt;=2027),"1","")</f>
        <v/>
      </c>
      <c r="AK623" s="28" t="str">
        <f>IF(AND($D623&lt;=2027,Zisk!$D$10&gt;=2027),"+","")</f>
        <v/>
      </c>
      <c r="AL623" s="30" t="str">
        <f>IF(AND($D623&lt;=2027,Zisk!$D$10&gt;=2027),VstupniParametry_SKRYT!$D$11,"")</f>
        <v/>
      </c>
      <c r="AM623" s="28" t="str">
        <f>IF(AND($D623&lt;=2027,Zisk!$D$10&gt;=2027),")","")</f>
        <v/>
      </c>
      <c r="AN623" s="31" t="str">
        <f>IF(AND(D623&lt;2027,2027&lt;=Zisk!$D$10),1,IF(D623=2027,0,""))</f>
        <v/>
      </c>
      <c r="AO623" s="32" t="str">
        <f>IF(AND($D623&lt;=2027,Zisk!$D$10&gt;=2028),"x","")</f>
        <v/>
      </c>
      <c r="AP623" s="28" t="str">
        <f>IF(AND($D623&lt;=2028,Zisk!$D$10&gt;=2028),"(","")</f>
        <v/>
      </c>
      <c r="AQ623" s="28" t="str">
        <f>IF(AND($D623&lt;=2028,Zisk!$D$10&gt;=2028),"1","")</f>
        <v/>
      </c>
      <c r="AR623" s="28" t="str">
        <f>IF(AND($D623&lt;=2028,Zisk!$D$10&gt;=2028),"+","")</f>
        <v/>
      </c>
      <c r="AS623" s="30" t="str">
        <f>IF(AND($D623&lt;=2028,Zisk!$D$10&gt;=2028),VstupniParametry_SKRYT!$D$12,"")</f>
        <v/>
      </c>
      <c r="AT623" s="28" t="str">
        <f>IF(AND($D623&lt;=2028,Zisk!$D$10&gt;=2028),")","")</f>
        <v/>
      </c>
      <c r="AU623" s="31" t="str">
        <f>IF(AND(D623&lt;2028,2028&lt;=Zisk!$D$10),1,IF(D623=2028,0,""))</f>
        <v/>
      </c>
      <c r="AV623" s="32" t="str">
        <f>IF(AND($D623&lt;=2028,Zisk!$D$10&gt;=2029),"x","")</f>
        <v/>
      </c>
      <c r="AW623" s="28" t="str">
        <f>IF(AND($D623&lt;=2029,Zisk!$D$10&gt;=2029),"(","")</f>
        <v/>
      </c>
      <c r="AX623" s="28" t="str">
        <f>IF(AND($D623&lt;=2029,Zisk!$D$10&gt;=2029),"1","")</f>
        <v/>
      </c>
      <c r="AY623" s="28" t="str">
        <f>IF(AND($D623&lt;=2029,Zisk!$D$10&gt;=2029),"+","")</f>
        <v/>
      </c>
      <c r="AZ623" s="30" t="str">
        <f>IF(AND($D623&lt;=2029,Zisk!$D$10&gt;=2029),VstupniParametry_SKRYT!$D$13,"")</f>
        <v/>
      </c>
      <c r="BA623" s="28" t="str">
        <f>IF(AND($D623&lt;=2029,Zisk!$D$10&gt;=2029),")","")</f>
        <v/>
      </c>
      <c r="BB623" s="31" t="str">
        <f>IF(AND(D623&lt;2029,2029&lt;=Zisk!$D$10),1,IF(D623=2029,0,""))</f>
        <v/>
      </c>
      <c r="BC623" s="32" t="str">
        <f>IF(AND($D623&lt;=2029,Zisk!$D$10&gt;=2030),"x","")</f>
        <v/>
      </c>
      <c r="BD623" s="28" t="str">
        <f>IF(AND($D623&lt;=2030,Zisk!$D$10&gt;=2030),"(","")</f>
        <v/>
      </c>
      <c r="BE623" s="28" t="str">
        <f>IF(AND($D623&lt;=2030,Zisk!$D$10&gt;=2030),"1","")</f>
        <v/>
      </c>
      <c r="BF623" s="28" t="str">
        <f>IF(AND($D623&lt;=2030,Zisk!$D$10&gt;=2030),"+","")</f>
        <v/>
      </c>
      <c r="BG623" s="30" t="str">
        <f>IF(AND($D623&lt;=2030,Zisk!$D$10&gt;=2030),VstupniParametry_SKRYT!$D$14,"")</f>
        <v/>
      </c>
      <c r="BH623" s="28" t="str">
        <f>IF(AND($D623&lt;=2030,Zisk!$D$10&gt;=2030),")","")</f>
        <v/>
      </c>
      <c r="BI623" s="31" t="str">
        <f>IF(AND(D623&lt;2030,2030&lt;=Zisk!$D$10),1,IF(D623=2030,0,""))</f>
        <v/>
      </c>
      <c r="BJ623" s="33" t="s">
        <v>32</v>
      </c>
      <c r="BK623" s="30">
        <f t="shared" si="304"/>
        <v>1</v>
      </c>
      <c r="BL623" s="28" t="str">
        <f t="shared" si="305"/>
        <v>x</v>
      </c>
      <c r="BM623" s="34">
        <f t="shared" si="306"/>
        <v>1</v>
      </c>
      <c r="BN623" s="30" t="str">
        <f t="shared" si="307"/>
        <v>x</v>
      </c>
      <c r="BO623" s="34">
        <f t="shared" si="292"/>
        <v>1.018</v>
      </c>
      <c r="BP623" s="34" t="str">
        <f t="shared" si="293"/>
        <v/>
      </c>
      <c r="BQ623" s="34" t="str">
        <f t="shared" si="294"/>
        <v/>
      </c>
      <c r="BR623" s="34" t="str">
        <f t="shared" si="295"/>
        <v/>
      </c>
      <c r="BS623" s="34" t="str">
        <f t="shared" si="296"/>
        <v/>
      </c>
      <c r="BT623" s="34" t="str">
        <f t="shared" si="297"/>
        <v/>
      </c>
      <c r="BU623" s="34" t="str">
        <f t="shared" si="298"/>
        <v/>
      </c>
      <c r="BV623" s="34" t="str">
        <f t="shared" si="299"/>
        <v/>
      </c>
      <c r="BW623" s="34" t="str">
        <f t="shared" si="300"/>
        <v/>
      </c>
      <c r="BX623" s="34" t="str">
        <f t="shared" si="301"/>
        <v/>
      </c>
      <c r="BY623" s="34" t="str">
        <f t="shared" si="302"/>
        <v/>
      </c>
      <c r="BZ623" s="33" t="s">
        <v>32</v>
      </c>
      <c r="CA623" s="34">
        <f t="shared" si="303"/>
        <v>1.018</v>
      </c>
      <c r="CB623" s="28"/>
      <c r="CC623" s="29">
        <f>IF(D623&gt;Zisk!$D$10,"",E623*CA623)</f>
        <v>0</v>
      </c>
    </row>
    <row r="624" spans="2:81" x14ac:dyDescent="0.2">
      <c r="B624" s="35" t="str">
        <f>Zisk!B635</f>
        <v/>
      </c>
      <c r="C624" s="35">
        <f>Zisk!C635</f>
        <v>0</v>
      </c>
      <c r="D624" s="35">
        <f>Zisk!E635</f>
        <v>0</v>
      </c>
      <c r="E624" s="36">
        <f>Zisk!D635</f>
        <v>0</v>
      </c>
      <c r="F624" s="36"/>
      <c r="G624" s="35" t="str">
        <f t="shared" si="278"/>
        <v>(</v>
      </c>
      <c r="H624" s="35" t="str">
        <f t="shared" si="279"/>
        <v>1</v>
      </c>
      <c r="I624" s="35" t="str">
        <f t="shared" si="280"/>
        <v>+</v>
      </c>
      <c r="J624" s="37">
        <f>IF($D624&lt;=2021,VstupniParametry_SKRYT!$D$5,"")</f>
        <v>0.02</v>
      </c>
      <c r="K624" s="35" t="str">
        <f t="shared" si="281"/>
        <v>)</v>
      </c>
      <c r="L624" s="38">
        <f>IF($D624&lt;=2021,COUNTIF(Vypocet_SKRYT!T621:AS621,"&gt;=1"),"")</f>
        <v>0</v>
      </c>
      <c r="M624" s="39" t="str">
        <f t="shared" si="282"/>
        <v>x</v>
      </c>
      <c r="N624" s="35" t="str">
        <f t="shared" si="283"/>
        <v>(</v>
      </c>
      <c r="O624" s="35" t="str">
        <f t="shared" si="284"/>
        <v>1</v>
      </c>
      <c r="P624" s="35" t="str">
        <f t="shared" si="285"/>
        <v>+</v>
      </c>
      <c r="Q624" s="37">
        <f>IF($D624&lt;=2024,VstupniParametry_SKRYT!$D$6,"")</f>
        <v>0.06</v>
      </c>
      <c r="R624" s="35" t="str">
        <f t="shared" si="286"/>
        <v>)</v>
      </c>
      <c r="S624" s="38">
        <f>IF($D624&lt;=2024,COUNTIFS(Vypocet_SKRYT!AT621:AV621,"&gt;=1"),"")</f>
        <v>0</v>
      </c>
      <c r="T624" s="39" t="str">
        <f t="shared" si="287"/>
        <v>x</v>
      </c>
      <c r="U624" s="35" t="str">
        <f t="shared" si="288"/>
        <v>(</v>
      </c>
      <c r="V624" s="35" t="str">
        <f t="shared" si="289"/>
        <v>1</v>
      </c>
      <c r="W624" s="35" t="str">
        <f t="shared" si="290"/>
        <v>+</v>
      </c>
      <c r="X624" s="37">
        <f>IF($D624&lt;=2025,VstupniParametry_SKRYT!$D$9,"")</f>
        <v>1.7999999999999999E-2</v>
      </c>
      <c r="Y624" s="35" t="str">
        <f t="shared" si="291"/>
        <v>)</v>
      </c>
      <c r="Z624" s="38">
        <f>IF(AND(D624&lt;2025,2025&lt;=Zisk!$D$10),1,IF(D624=2025,0,""))</f>
        <v>1</v>
      </c>
      <c r="AA624" s="39" t="str">
        <f>IF(AND($D624&lt;=2025,Zisk!$D$10&gt;=2026),"x","")</f>
        <v/>
      </c>
      <c r="AB624" s="35" t="str">
        <f>IF(AND($D624&lt;=2026,Zisk!$D$10&gt;=2026),"(","")</f>
        <v/>
      </c>
      <c r="AC624" s="35" t="str">
        <f>IF(AND($D624&lt;=2026,Zisk!$D$10&gt;=2026),"1","")</f>
        <v/>
      </c>
      <c r="AD624" s="35" t="str">
        <f>IF(AND($D624&lt;=2026,Zisk!$D$10&gt;=2026),"+","")</f>
        <v/>
      </c>
      <c r="AE624" s="37" t="str">
        <f>IF(AND($D624&lt;=2026,Zisk!$D$10&gt;=2026),VstupniParametry_SKRYT!$D$10,"")</f>
        <v/>
      </c>
      <c r="AF624" s="35" t="str">
        <f>IF(AND($D624&lt;=2026,Zisk!$D$10&gt;=2026),")","")</f>
        <v/>
      </c>
      <c r="AG624" s="38" t="str">
        <f>IF(AND(D624&lt;2026,2026&lt;=Zisk!$D$10),1,IF(D624=2026,0,""))</f>
        <v/>
      </c>
      <c r="AH624" s="39" t="str">
        <f>IF(AND($D624&lt;=2026,Zisk!$D$10&gt;=2027),"x","")</f>
        <v/>
      </c>
      <c r="AI624" s="35" t="str">
        <f>IF(AND($D624&lt;=2027,Zisk!$D$10&gt;=2027),"(","")</f>
        <v/>
      </c>
      <c r="AJ624" s="35" t="str">
        <f>IF(AND($D624&lt;=2027,Zisk!$D$10&gt;=2027),"1","")</f>
        <v/>
      </c>
      <c r="AK624" s="35" t="str">
        <f>IF(AND($D624&lt;=2027,Zisk!$D$10&gt;=2027),"+","")</f>
        <v/>
      </c>
      <c r="AL624" s="37" t="str">
        <f>IF(AND($D624&lt;=2027,Zisk!$D$10&gt;=2027),VstupniParametry_SKRYT!$D$11,"")</f>
        <v/>
      </c>
      <c r="AM624" s="35" t="str">
        <f>IF(AND($D624&lt;=2027,Zisk!$D$10&gt;=2027),")","")</f>
        <v/>
      </c>
      <c r="AN624" s="38" t="str">
        <f>IF(AND(D624&lt;2027,2027&lt;=Zisk!$D$10),1,IF(D624=2027,0,""))</f>
        <v/>
      </c>
      <c r="AO624" s="39" t="str">
        <f>IF(AND($D624&lt;=2027,Zisk!$D$10&gt;=2028),"x","")</f>
        <v/>
      </c>
      <c r="AP624" s="35" t="str">
        <f>IF(AND($D624&lt;=2028,Zisk!$D$10&gt;=2028),"(","")</f>
        <v/>
      </c>
      <c r="AQ624" s="35" t="str">
        <f>IF(AND($D624&lt;=2028,Zisk!$D$10&gt;=2028),"1","")</f>
        <v/>
      </c>
      <c r="AR624" s="35" t="str">
        <f>IF(AND($D624&lt;=2028,Zisk!$D$10&gt;=2028),"+","")</f>
        <v/>
      </c>
      <c r="AS624" s="37" t="str">
        <f>IF(AND($D624&lt;=2028,Zisk!$D$10&gt;=2028),VstupniParametry_SKRYT!$D$12,"")</f>
        <v/>
      </c>
      <c r="AT624" s="35" t="str">
        <f>IF(AND($D624&lt;=2028,Zisk!$D$10&gt;=2028),")","")</f>
        <v/>
      </c>
      <c r="AU624" s="38" t="str">
        <f>IF(AND(D624&lt;2028,2028&lt;=Zisk!$D$10),1,IF(D624=2028,0,""))</f>
        <v/>
      </c>
      <c r="AV624" s="39" t="str">
        <f>IF(AND($D624&lt;=2028,Zisk!$D$10&gt;=2029),"x","")</f>
        <v/>
      </c>
      <c r="AW624" s="35" t="str">
        <f>IF(AND($D624&lt;=2029,Zisk!$D$10&gt;=2029),"(","")</f>
        <v/>
      </c>
      <c r="AX624" s="35" t="str">
        <f>IF(AND($D624&lt;=2029,Zisk!$D$10&gt;=2029),"1","")</f>
        <v/>
      </c>
      <c r="AY624" s="35" t="str">
        <f>IF(AND($D624&lt;=2029,Zisk!$D$10&gt;=2029),"+","")</f>
        <v/>
      </c>
      <c r="AZ624" s="37" t="str">
        <f>IF(AND($D624&lt;=2029,Zisk!$D$10&gt;=2029),VstupniParametry_SKRYT!$D$13,"")</f>
        <v/>
      </c>
      <c r="BA624" s="35" t="str">
        <f>IF(AND($D624&lt;=2029,Zisk!$D$10&gt;=2029),")","")</f>
        <v/>
      </c>
      <c r="BB624" s="38" t="str">
        <f>IF(AND(D624&lt;2029,2029&lt;=Zisk!$D$10),1,IF(D624=2029,0,""))</f>
        <v/>
      </c>
      <c r="BC624" s="39" t="str">
        <f>IF(AND($D624&lt;=2029,Zisk!$D$10&gt;=2030),"x","")</f>
        <v/>
      </c>
      <c r="BD624" s="35" t="str">
        <f>IF(AND($D624&lt;=2030,Zisk!$D$10&gt;=2030),"(","")</f>
        <v/>
      </c>
      <c r="BE624" s="35" t="str">
        <f>IF(AND($D624&lt;=2030,Zisk!$D$10&gt;=2030),"1","")</f>
        <v/>
      </c>
      <c r="BF624" s="35" t="str">
        <f>IF(AND($D624&lt;=2030,Zisk!$D$10&gt;=2030),"+","")</f>
        <v/>
      </c>
      <c r="BG624" s="37" t="str">
        <f>IF(AND($D624&lt;=2030,Zisk!$D$10&gt;=2030),VstupniParametry_SKRYT!$D$14,"")</f>
        <v/>
      </c>
      <c r="BH624" s="35" t="str">
        <f>IF(AND($D624&lt;=2030,Zisk!$D$10&gt;=2030),")","")</f>
        <v/>
      </c>
      <c r="BI624" s="38" t="str">
        <f>IF(AND(D624&lt;2030,2030&lt;=Zisk!$D$10),1,IF(D624=2030,0,""))</f>
        <v/>
      </c>
      <c r="BJ624" s="40" t="s">
        <v>32</v>
      </c>
      <c r="BK624" s="37">
        <f t="shared" si="304"/>
        <v>1</v>
      </c>
      <c r="BL624" s="35" t="str">
        <f t="shared" si="305"/>
        <v>x</v>
      </c>
      <c r="BM624" s="41">
        <f t="shared" si="306"/>
        <v>1</v>
      </c>
      <c r="BN624" s="37" t="str">
        <f t="shared" si="307"/>
        <v>x</v>
      </c>
      <c r="BO624" s="41">
        <f t="shared" si="292"/>
        <v>1.018</v>
      </c>
      <c r="BP624" s="41" t="str">
        <f t="shared" si="293"/>
        <v/>
      </c>
      <c r="BQ624" s="41" t="str">
        <f t="shared" si="294"/>
        <v/>
      </c>
      <c r="BR624" s="41" t="str">
        <f t="shared" si="295"/>
        <v/>
      </c>
      <c r="BS624" s="41" t="str">
        <f t="shared" si="296"/>
        <v/>
      </c>
      <c r="BT624" s="41" t="str">
        <f t="shared" si="297"/>
        <v/>
      </c>
      <c r="BU624" s="41" t="str">
        <f t="shared" si="298"/>
        <v/>
      </c>
      <c r="BV624" s="41" t="str">
        <f t="shared" si="299"/>
        <v/>
      </c>
      <c r="BW624" s="41" t="str">
        <f t="shared" si="300"/>
        <v/>
      </c>
      <c r="BX624" s="41" t="str">
        <f t="shared" si="301"/>
        <v/>
      </c>
      <c r="BY624" s="41" t="str">
        <f t="shared" si="302"/>
        <v/>
      </c>
      <c r="BZ624" s="40" t="s">
        <v>32</v>
      </c>
      <c r="CA624" s="41">
        <f t="shared" si="303"/>
        <v>1.018</v>
      </c>
      <c r="CB624" s="35"/>
      <c r="CC624" s="36">
        <f>IF(D624&gt;Zisk!$D$10,"",E624*CA624)</f>
        <v>0</v>
      </c>
    </row>
    <row r="625" spans="2:81" x14ac:dyDescent="0.2">
      <c r="B625" s="28" t="str">
        <f>Zisk!B636</f>
        <v/>
      </c>
      <c r="C625" s="28">
        <f>Zisk!C636</f>
        <v>0</v>
      </c>
      <c r="D625" s="28">
        <f>Zisk!E636</f>
        <v>0</v>
      </c>
      <c r="E625" s="29">
        <f>Zisk!D636</f>
        <v>0</v>
      </c>
      <c r="F625" s="29"/>
      <c r="G625" s="28" t="str">
        <f t="shared" si="278"/>
        <v>(</v>
      </c>
      <c r="H625" s="28" t="str">
        <f t="shared" si="279"/>
        <v>1</v>
      </c>
      <c r="I625" s="28" t="str">
        <f t="shared" si="280"/>
        <v>+</v>
      </c>
      <c r="J625" s="30">
        <f>IF($D625&lt;=2021,VstupniParametry_SKRYT!$D$5,"")</f>
        <v>0.02</v>
      </c>
      <c r="K625" s="28" t="str">
        <f t="shared" si="281"/>
        <v>)</v>
      </c>
      <c r="L625" s="31">
        <f>IF($D625&lt;=2021,COUNTIF(Vypocet_SKRYT!T622:AS622,"&gt;=1"),"")</f>
        <v>0</v>
      </c>
      <c r="M625" s="32" t="str">
        <f t="shared" si="282"/>
        <v>x</v>
      </c>
      <c r="N625" s="28" t="str">
        <f t="shared" si="283"/>
        <v>(</v>
      </c>
      <c r="O625" s="28" t="str">
        <f t="shared" si="284"/>
        <v>1</v>
      </c>
      <c r="P625" s="28" t="str">
        <f t="shared" si="285"/>
        <v>+</v>
      </c>
      <c r="Q625" s="30">
        <f>IF($D625&lt;=2024,VstupniParametry_SKRYT!$D$6,"")</f>
        <v>0.06</v>
      </c>
      <c r="R625" s="28" t="str">
        <f t="shared" si="286"/>
        <v>)</v>
      </c>
      <c r="S625" s="31">
        <f>IF($D625&lt;=2024,COUNTIFS(Vypocet_SKRYT!AT622:AV622,"&gt;=1"),"")</f>
        <v>0</v>
      </c>
      <c r="T625" s="32" t="str">
        <f t="shared" si="287"/>
        <v>x</v>
      </c>
      <c r="U625" s="28" t="str">
        <f t="shared" si="288"/>
        <v>(</v>
      </c>
      <c r="V625" s="28" t="str">
        <f t="shared" si="289"/>
        <v>1</v>
      </c>
      <c r="W625" s="28" t="str">
        <f t="shared" si="290"/>
        <v>+</v>
      </c>
      <c r="X625" s="30">
        <f>IF($D625&lt;=2025,VstupniParametry_SKRYT!$D$9,"")</f>
        <v>1.7999999999999999E-2</v>
      </c>
      <c r="Y625" s="28" t="str">
        <f t="shared" si="291"/>
        <v>)</v>
      </c>
      <c r="Z625" s="31">
        <f>IF(AND(D625&lt;2025,2025&lt;=Zisk!$D$10),1,IF(D625=2025,0,""))</f>
        <v>1</v>
      </c>
      <c r="AA625" s="32" t="str">
        <f>IF(AND($D625&lt;=2025,Zisk!$D$10&gt;=2026),"x","")</f>
        <v/>
      </c>
      <c r="AB625" s="28" t="str">
        <f>IF(AND($D625&lt;=2026,Zisk!$D$10&gt;=2026),"(","")</f>
        <v/>
      </c>
      <c r="AC625" s="28" t="str">
        <f>IF(AND($D625&lt;=2026,Zisk!$D$10&gt;=2026),"1","")</f>
        <v/>
      </c>
      <c r="AD625" s="28" t="str">
        <f>IF(AND($D625&lt;=2026,Zisk!$D$10&gt;=2026),"+","")</f>
        <v/>
      </c>
      <c r="AE625" s="30" t="str">
        <f>IF(AND($D625&lt;=2026,Zisk!$D$10&gt;=2026),VstupniParametry_SKRYT!$D$10,"")</f>
        <v/>
      </c>
      <c r="AF625" s="28" t="str">
        <f>IF(AND($D625&lt;=2026,Zisk!$D$10&gt;=2026),")","")</f>
        <v/>
      </c>
      <c r="AG625" s="31" t="str">
        <f>IF(AND(D625&lt;2026,2026&lt;=Zisk!$D$10),1,IF(D625=2026,0,""))</f>
        <v/>
      </c>
      <c r="AH625" s="32" t="str">
        <f>IF(AND($D625&lt;=2026,Zisk!$D$10&gt;=2027),"x","")</f>
        <v/>
      </c>
      <c r="AI625" s="28" t="str">
        <f>IF(AND($D625&lt;=2027,Zisk!$D$10&gt;=2027),"(","")</f>
        <v/>
      </c>
      <c r="AJ625" s="28" t="str">
        <f>IF(AND($D625&lt;=2027,Zisk!$D$10&gt;=2027),"1","")</f>
        <v/>
      </c>
      <c r="AK625" s="28" t="str">
        <f>IF(AND($D625&lt;=2027,Zisk!$D$10&gt;=2027),"+","")</f>
        <v/>
      </c>
      <c r="AL625" s="30" t="str">
        <f>IF(AND($D625&lt;=2027,Zisk!$D$10&gt;=2027),VstupniParametry_SKRYT!$D$11,"")</f>
        <v/>
      </c>
      <c r="AM625" s="28" t="str">
        <f>IF(AND($D625&lt;=2027,Zisk!$D$10&gt;=2027),")","")</f>
        <v/>
      </c>
      <c r="AN625" s="31" t="str">
        <f>IF(AND(D625&lt;2027,2027&lt;=Zisk!$D$10),1,IF(D625=2027,0,""))</f>
        <v/>
      </c>
      <c r="AO625" s="32" t="str">
        <f>IF(AND($D625&lt;=2027,Zisk!$D$10&gt;=2028),"x","")</f>
        <v/>
      </c>
      <c r="AP625" s="28" t="str">
        <f>IF(AND($D625&lt;=2028,Zisk!$D$10&gt;=2028),"(","")</f>
        <v/>
      </c>
      <c r="AQ625" s="28" t="str">
        <f>IF(AND($D625&lt;=2028,Zisk!$D$10&gt;=2028),"1","")</f>
        <v/>
      </c>
      <c r="AR625" s="28" t="str">
        <f>IF(AND($D625&lt;=2028,Zisk!$D$10&gt;=2028),"+","")</f>
        <v/>
      </c>
      <c r="AS625" s="30" t="str">
        <f>IF(AND($D625&lt;=2028,Zisk!$D$10&gt;=2028),VstupniParametry_SKRYT!$D$12,"")</f>
        <v/>
      </c>
      <c r="AT625" s="28" t="str">
        <f>IF(AND($D625&lt;=2028,Zisk!$D$10&gt;=2028),")","")</f>
        <v/>
      </c>
      <c r="AU625" s="31" t="str">
        <f>IF(AND(D625&lt;2028,2028&lt;=Zisk!$D$10),1,IF(D625=2028,0,""))</f>
        <v/>
      </c>
      <c r="AV625" s="32" t="str">
        <f>IF(AND($D625&lt;=2028,Zisk!$D$10&gt;=2029),"x","")</f>
        <v/>
      </c>
      <c r="AW625" s="28" t="str">
        <f>IF(AND($D625&lt;=2029,Zisk!$D$10&gt;=2029),"(","")</f>
        <v/>
      </c>
      <c r="AX625" s="28" t="str">
        <f>IF(AND($D625&lt;=2029,Zisk!$D$10&gt;=2029),"1","")</f>
        <v/>
      </c>
      <c r="AY625" s="28" t="str">
        <f>IF(AND($D625&lt;=2029,Zisk!$D$10&gt;=2029),"+","")</f>
        <v/>
      </c>
      <c r="AZ625" s="30" t="str">
        <f>IF(AND($D625&lt;=2029,Zisk!$D$10&gt;=2029),VstupniParametry_SKRYT!$D$13,"")</f>
        <v/>
      </c>
      <c r="BA625" s="28" t="str">
        <f>IF(AND($D625&lt;=2029,Zisk!$D$10&gt;=2029),")","")</f>
        <v/>
      </c>
      <c r="BB625" s="31" t="str">
        <f>IF(AND(D625&lt;2029,2029&lt;=Zisk!$D$10),1,IF(D625=2029,0,""))</f>
        <v/>
      </c>
      <c r="BC625" s="32" t="str">
        <f>IF(AND($D625&lt;=2029,Zisk!$D$10&gt;=2030),"x","")</f>
        <v/>
      </c>
      <c r="BD625" s="28" t="str">
        <f>IF(AND($D625&lt;=2030,Zisk!$D$10&gt;=2030),"(","")</f>
        <v/>
      </c>
      <c r="BE625" s="28" t="str">
        <f>IF(AND($D625&lt;=2030,Zisk!$D$10&gt;=2030),"1","")</f>
        <v/>
      </c>
      <c r="BF625" s="28" t="str">
        <f>IF(AND($D625&lt;=2030,Zisk!$D$10&gt;=2030),"+","")</f>
        <v/>
      </c>
      <c r="BG625" s="30" t="str">
        <f>IF(AND($D625&lt;=2030,Zisk!$D$10&gt;=2030),VstupniParametry_SKRYT!$D$14,"")</f>
        <v/>
      </c>
      <c r="BH625" s="28" t="str">
        <f>IF(AND($D625&lt;=2030,Zisk!$D$10&gt;=2030),")","")</f>
        <v/>
      </c>
      <c r="BI625" s="31" t="str">
        <f>IF(AND(D625&lt;2030,2030&lt;=Zisk!$D$10),1,IF(D625=2030,0,""))</f>
        <v/>
      </c>
      <c r="BJ625" s="33" t="s">
        <v>32</v>
      </c>
      <c r="BK625" s="30">
        <f t="shared" si="304"/>
        <v>1</v>
      </c>
      <c r="BL625" s="28" t="str">
        <f t="shared" si="305"/>
        <v>x</v>
      </c>
      <c r="BM625" s="34">
        <f t="shared" si="306"/>
        <v>1</v>
      </c>
      <c r="BN625" s="30" t="str">
        <f t="shared" si="307"/>
        <v>x</v>
      </c>
      <c r="BO625" s="34">
        <f t="shared" si="292"/>
        <v>1.018</v>
      </c>
      <c r="BP625" s="34" t="str">
        <f t="shared" si="293"/>
        <v/>
      </c>
      <c r="BQ625" s="34" t="str">
        <f t="shared" si="294"/>
        <v/>
      </c>
      <c r="BR625" s="34" t="str">
        <f t="shared" si="295"/>
        <v/>
      </c>
      <c r="BS625" s="34" t="str">
        <f t="shared" si="296"/>
        <v/>
      </c>
      <c r="BT625" s="34" t="str">
        <f t="shared" si="297"/>
        <v/>
      </c>
      <c r="BU625" s="34" t="str">
        <f t="shared" si="298"/>
        <v/>
      </c>
      <c r="BV625" s="34" t="str">
        <f t="shared" si="299"/>
        <v/>
      </c>
      <c r="BW625" s="34" t="str">
        <f t="shared" si="300"/>
        <v/>
      </c>
      <c r="BX625" s="34" t="str">
        <f t="shared" si="301"/>
        <v/>
      </c>
      <c r="BY625" s="34" t="str">
        <f t="shared" si="302"/>
        <v/>
      </c>
      <c r="BZ625" s="33" t="s">
        <v>32</v>
      </c>
      <c r="CA625" s="34">
        <f t="shared" si="303"/>
        <v>1.018</v>
      </c>
      <c r="CB625" s="28"/>
      <c r="CC625" s="29">
        <f>IF(D625&gt;Zisk!$D$10,"",E625*CA625)</f>
        <v>0</v>
      </c>
    </row>
    <row r="626" spans="2:81" x14ac:dyDescent="0.2">
      <c r="B626" s="35" t="str">
        <f>Zisk!B637</f>
        <v/>
      </c>
      <c r="C626" s="35">
        <f>Zisk!C637</f>
        <v>0</v>
      </c>
      <c r="D626" s="35">
        <f>Zisk!E637</f>
        <v>0</v>
      </c>
      <c r="E626" s="36">
        <f>Zisk!D637</f>
        <v>0</v>
      </c>
      <c r="F626" s="36"/>
      <c r="G626" s="35" t="str">
        <f t="shared" si="278"/>
        <v>(</v>
      </c>
      <c r="H626" s="35" t="str">
        <f t="shared" si="279"/>
        <v>1</v>
      </c>
      <c r="I626" s="35" t="str">
        <f t="shared" si="280"/>
        <v>+</v>
      </c>
      <c r="J626" s="37">
        <f>IF($D626&lt;=2021,VstupniParametry_SKRYT!$D$5,"")</f>
        <v>0.02</v>
      </c>
      <c r="K626" s="35" t="str">
        <f t="shared" si="281"/>
        <v>)</v>
      </c>
      <c r="L626" s="38">
        <f>IF($D626&lt;=2021,COUNTIF(Vypocet_SKRYT!T623:AS623,"&gt;=1"),"")</f>
        <v>0</v>
      </c>
      <c r="M626" s="39" t="str">
        <f t="shared" si="282"/>
        <v>x</v>
      </c>
      <c r="N626" s="35" t="str">
        <f t="shared" si="283"/>
        <v>(</v>
      </c>
      <c r="O626" s="35" t="str">
        <f t="shared" si="284"/>
        <v>1</v>
      </c>
      <c r="P626" s="35" t="str">
        <f t="shared" si="285"/>
        <v>+</v>
      </c>
      <c r="Q626" s="37">
        <f>IF($D626&lt;=2024,VstupniParametry_SKRYT!$D$6,"")</f>
        <v>0.06</v>
      </c>
      <c r="R626" s="35" t="str">
        <f t="shared" si="286"/>
        <v>)</v>
      </c>
      <c r="S626" s="38">
        <f>IF($D626&lt;=2024,COUNTIFS(Vypocet_SKRYT!AT623:AV623,"&gt;=1"),"")</f>
        <v>0</v>
      </c>
      <c r="T626" s="39" t="str">
        <f t="shared" si="287"/>
        <v>x</v>
      </c>
      <c r="U626" s="35" t="str">
        <f t="shared" si="288"/>
        <v>(</v>
      </c>
      <c r="V626" s="35" t="str">
        <f t="shared" si="289"/>
        <v>1</v>
      </c>
      <c r="W626" s="35" t="str">
        <f t="shared" si="290"/>
        <v>+</v>
      </c>
      <c r="X626" s="37">
        <f>IF($D626&lt;=2025,VstupniParametry_SKRYT!$D$9,"")</f>
        <v>1.7999999999999999E-2</v>
      </c>
      <c r="Y626" s="35" t="str">
        <f t="shared" si="291"/>
        <v>)</v>
      </c>
      <c r="Z626" s="38">
        <f>IF(AND(D626&lt;2025,2025&lt;=Zisk!$D$10),1,IF(D626=2025,0,""))</f>
        <v>1</v>
      </c>
      <c r="AA626" s="39" t="str">
        <f>IF(AND($D626&lt;=2025,Zisk!$D$10&gt;=2026),"x","")</f>
        <v/>
      </c>
      <c r="AB626" s="35" t="str">
        <f>IF(AND($D626&lt;=2026,Zisk!$D$10&gt;=2026),"(","")</f>
        <v/>
      </c>
      <c r="AC626" s="35" t="str">
        <f>IF(AND($D626&lt;=2026,Zisk!$D$10&gt;=2026),"1","")</f>
        <v/>
      </c>
      <c r="AD626" s="35" t="str">
        <f>IF(AND($D626&lt;=2026,Zisk!$D$10&gt;=2026),"+","")</f>
        <v/>
      </c>
      <c r="AE626" s="37" t="str">
        <f>IF(AND($D626&lt;=2026,Zisk!$D$10&gt;=2026),VstupniParametry_SKRYT!$D$10,"")</f>
        <v/>
      </c>
      <c r="AF626" s="35" t="str">
        <f>IF(AND($D626&lt;=2026,Zisk!$D$10&gt;=2026),")","")</f>
        <v/>
      </c>
      <c r="AG626" s="38" t="str">
        <f>IF(AND(D626&lt;2026,2026&lt;=Zisk!$D$10),1,IF(D626=2026,0,""))</f>
        <v/>
      </c>
      <c r="AH626" s="39" t="str">
        <f>IF(AND($D626&lt;=2026,Zisk!$D$10&gt;=2027),"x","")</f>
        <v/>
      </c>
      <c r="AI626" s="35" t="str">
        <f>IF(AND($D626&lt;=2027,Zisk!$D$10&gt;=2027),"(","")</f>
        <v/>
      </c>
      <c r="AJ626" s="35" t="str">
        <f>IF(AND($D626&lt;=2027,Zisk!$D$10&gt;=2027),"1","")</f>
        <v/>
      </c>
      <c r="AK626" s="35" t="str">
        <f>IF(AND($D626&lt;=2027,Zisk!$D$10&gt;=2027),"+","")</f>
        <v/>
      </c>
      <c r="AL626" s="37" t="str">
        <f>IF(AND($D626&lt;=2027,Zisk!$D$10&gt;=2027),VstupniParametry_SKRYT!$D$11,"")</f>
        <v/>
      </c>
      <c r="AM626" s="35" t="str">
        <f>IF(AND($D626&lt;=2027,Zisk!$D$10&gt;=2027),")","")</f>
        <v/>
      </c>
      <c r="AN626" s="38" t="str">
        <f>IF(AND(D626&lt;2027,2027&lt;=Zisk!$D$10),1,IF(D626=2027,0,""))</f>
        <v/>
      </c>
      <c r="AO626" s="39" t="str">
        <f>IF(AND($D626&lt;=2027,Zisk!$D$10&gt;=2028),"x","")</f>
        <v/>
      </c>
      <c r="AP626" s="35" t="str">
        <f>IF(AND($D626&lt;=2028,Zisk!$D$10&gt;=2028),"(","")</f>
        <v/>
      </c>
      <c r="AQ626" s="35" t="str">
        <f>IF(AND($D626&lt;=2028,Zisk!$D$10&gt;=2028),"1","")</f>
        <v/>
      </c>
      <c r="AR626" s="35" t="str">
        <f>IF(AND($D626&lt;=2028,Zisk!$D$10&gt;=2028),"+","")</f>
        <v/>
      </c>
      <c r="AS626" s="37" t="str">
        <f>IF(AND($D626&lt;=2028,Zisk!$D$10&gt;=2028),VstupniParametry_SKRYT!$D$12,"")</f>
        <v/>
      </c>
      <c r="AT626" s="35" t="str">
        <f>IF(AND($D626&lt;=2028,Zisk!$D$10&gt;=2028),")","")</f>
        <v/>
      </c>
      <c r="AU626" s="38" t="str">
        <f>IF(AND(D626&lt;2028,2028&lt;=Zisk!$D$10),1,IF(D626=2028,0,""))</f>
        <v/>
      </c>
      <c r="AV626" s="39" t="str">
        <f>IF(AND($D626&lt;=2028,Zisk!$D$10&gt;=2029),"x","")</f>
        <v/>
      </c>
      <c r="AW626" s="35" t="str">
        <f>IF(AND($D626&lt;=2029,Zisk!$D$10&gt;=2029),"(","")</f>
        <v/>
      </c>
      <c r="AX626" s="35" t="str">
        <f>IF(AND($D626&lt;=2029,Zisk!$D$10&gt;=2029),"1","")</f>
        <v/>
      </c>
      <c r="AY626" s="35" t="str">
        <f>IF(AND($D626&lt;=2029,Zisk!$D$10&gt;=2029),"+","")</f>
        <v/>
      </c>
      <c r="AZ626" s="37" t="str">
        <f>IF(AND($D626&lt;=2029,Zisk!$D$10&gt;=2029),VstupniParametry_SKRYT!$D$13,"")</f>
        <v/>
      </c>
      <c r="BA626" s="35" t="str">
        <f>IF(AND($D626&lt;=2029,Zisk!$D$10&gt;=2029),")","")</f>
        <v/>
      </c>
      <c r="BB626" s="38" t="str">
        <f>IF(AND(D626&lt;2029,2029&lt;=Zisk!$D$10),1,IF(D626=2029,0,""))</f>
        <v/>
      </c>
      <c r="BC626" s="39" t="str">
        <f>IF(AND($D626&lt;=2029,Zisk!$D$10&gt;=2030),"x","")</f>
        <v/>
      </c>
      <c r="BD626" s="35" t="str">
        <f>IF(AND($D626&lt;=2030,Zisk!$D$10&gt;=2030),"(","")</f>
        <v/>
      </c>
      <c r="BE626" s="35" t="str">
        <f>IF(AND($D626&lt;=2030,Zisk!$D$10&gt;=2030),"1","")</f>
        <v/>
      </c>
      <c r="BF626" s="35" t="str">
        <f>IF(AND($D626&lt;=2030,Zisk!$D$10&gt;=2030),"+","")</f>
        <v/>
      </c>
      <c r="BG626" s="37" t="str">
        <f>IF(AND($D626&lt;=2030,Zisk!$D$10&gt;=2030),VstupniParametry_SKRYT!$D$14,"")</f>
        <v/>
      </c>
      <c r="BH626" s="35" t="str">
        <f>IF(AND($D626&lt;=2030,Zisk!$D$10&gt;=2030),")","")</f>
        <v/>
      </c>
      <c r="BI626" s="38" t="str">
        <f>IF(AND(D626&lt;2030,2030&lt;=Zisk!$D$10),1,IF(D626=2030,0,""))</f>
        <v/>
      </c>
      <c r="BJ626" s="40" t="s">
        <v>32</v>
      </c>
      <c r="BK626" s="37">
        <f t="shared" si="304"/>
        <v>1</v>
      </c>
      <c r="BL626" s="35" t="str">
        <f t="shared" si="305"/>
        <v>x</v>
      </c>
      <c r="BM626" s="41">
        <f t="shared" si="306"/>
        <v>1</v>
      </c>
      <c r="BN626" s="37" t="str">
        <f t="shared" si="307"/>
        <v>x</v>
      </c>
      <c r="BO626" s="41">
        <f t="shared" si="292"/>
        <v>1.018</v>
      </c>
      <c r="BP626" s="41" t="str">
        <f t="shared" si="293"/>
        <v/>
      </c>
      <c r="BQ626" s="41" t="str">
        <f t="shared" si="294"/>
        <v/>
      </c>
      <c r="BR626" s="41" t="str">
        <f t="shared" si="295"/>
        <v/>
      </c>
      <c r="BS626" s="41" t="str">
        <f t="shared" si="296"/>
        <v/>
      </c>
      <c r="BT626" s="41" t="str">
        <f t="shared" si="297"/>
        <v/>
      </c>
      <c r="BU626" s="41" t="str">
        <f t="shared" si="298"/>
        <v/>
      </c>
      <c r="BV626" s="41" t="str">
        <f t="shared" si="299"/>
        <v/>
      </c>
      <c r="BW626" s="41" t="str">
        <f t="shared" si="300"/>
        <v/>
      </c>
      <c r="BX626" s="41" t="str">
        <f t="shared" si="301"/>
        <v/>
      </c>
      <c r="BY626" s="41" t="str">
        <f t="shared" si="302"/>
        <v/>
      </c>
      <c r="BZ626" s="40" t="s">
        <v>32</v>
      </c>
      <c r="CA626" s="41">
        <f t="shared" si="303"/>
        <v>1.018</v>
      </c>
      <c r="CB626" s="35"/>
      <c r="CC626" s="36">
        <f>IF(D626&gt;Zisk!$D$10,"",E626*CA626)</f>
        <v>0</v>
      </c>
    </row>
    <row r="627" spans="2:81" x14ac:dyDescent="0.2">
      <c r="B627" s="28" t="str">
        <f>Zisk!B638</f>
        <v/>
      </c>
      <c r="C627" s="28">
        <f>Zisk!C638</f>
        <v>0</v>
      </c>
      <c r="D627" s="28">
        <f>Zisk!E638</f>
        <v>0</v>
      </c>
      <c r="E627" s="29">
        <f>Zisk!D638</f>
        <v>0</v>
      </c>
      <c r="F627" s="29"/>
      <c r="G627" s="28" t="str">
        <f t="shared" si="278"/>
        <v>(</v>
      </c>
      <c r="H627" s="28" t="str">
        <f t="shared" si="279"/>
        <v>1</v>
      </c>
      <c r="I627" s="28" t="str">
        <f t="shared" si="280"/>
        <v>+</v>
      </c>
      <c r="J627" s="30">
        <f>IF($D627&lt;=2021,VstupniParametry_SKRYT!$D$5,"")</f>
        <v>0.02</v>
      </c>
      <c r="K627" s="28" t="str">
        <f t="shared" si="281"/>
        <v>)</v>
      </c>
      <c r="L627" s="31">
        <f>IF($D627&lt;=2021,COUNTIF(Vypocet_SKRYT!T624:AS624,"&gt;=1"),"")</f>
        <v>0</v>
      </c>
      <c r="M627" s="32" t="str">
        <f t="shared" si="282"/>
        <v>x</v>
      </c>
      <c r="N627" s="28" t="str">
        <f t="shared" si="283"/>
        <v>(</v>
      </c>
      <c r="O627" s="28" t="str">
        <f t="shared" si="284"/>
        <v>1</v>
      </c>
      <c r="P627" s="28" t="str">
        <f t="shared" si="285"/>
        <v>+</v>
      </c>
      <c r="Q627" s="30">
        <f>IF($D627&lt;=2024,VstupniParametry_SKRYT!$D$6,"")</f>
        <v>0.06</v>
      </c>
      <c r="R627" s="28" t="str">
        <f t="shared" si="286"/>
        <v>)</v>
      </c>
      <c r="S627" s="31">
        <f>IF($D627&lt;=2024,COUNTIFS(Vypocet_SKRYT!AT624:AV624,"&gt;=1"),"")</f>
        <v>0</v>
      </c>
      <c r="T627" s="32" t="str">
        <f t="shared" si="287"/>
        <v>x</v>
      </c>
      <c r="U627" s="28" t="str">
        <f t="shared" si="288"/>
        <v>(</v>
      </c>
      <c r="V627" s="28" t="str">
        <f t="shared" si="289"/>
        <v>1</v>
      </c>
      <c r="W627" s="28" t="str">
        <f t="shared" si="290"/>
        <v>+</v>
      </c>
      <c r="X627" s="30">
        <f>IF($D627&lt;=2025,VstupniParametry_SKRYT!$D$9,"")</f>
        <v>1.7999999999999999E-2</v>
      </c>
      <c r="Y627" s="28" t="str">
        <f t="shared" si="291"/>
        <v>)</v>
      </c>
      <c r="Z627" s="31">
        <f>IF(AND(D627&lt;2025,2025&lt;=Zisk!$D$10),1,IF(D627=2025,0,""))</f>
        <v>1</v>
      </c>
      <c r="AA627" s="32" t="str">
        <f>IF(AND($D627&lt;=2025,Zisk!$D$10&gt;=2026),"x","")</f>
        <v/>
      </c>
      <c r="AB627" s="28" t="str">
        <f>IF(AND($D627&lt;=2026,Zisk!$D$10&gt;=2026),"(","")</f>
        <v/>
      </c>
      <c r="AC627" s="28" t="str">
        <f>IF(AND($D627&lt;=2026,Zisk!$D$10&gt;=2026),"1","")</f>
        <v/>
      </c>
      <c r="AD627" s="28" t="str">
        <f>IF(AND($D627&lt;=2026,Zisk!$D$10&gt;=2026),"+","")</f>
        <v/>
      </c>
      <c r="AE627" s="30" t="str">
        <f>IF(AND($D627&lt;=2026,Zisk!$D$10&gt;=2026),VstupniParametry_SKRYT!$D$10,"")</f>
        <v/>
      </c>
      <c r="AF627" s="28" t="str">
        <f>IF(AND($D627&lt;=2026,Zisk!$D$10&gt;=2026),")","")</f>
        <v/>
      </c>
      <c r="AG627" s="31" t="str">
        <f>IF(AND(D627&lt;2026,2026&lt;=Zisk!$D$10),1,IF(D627=2026,0,""))</f>
        <v/>
      </c>
      <c r="AH627" s="32" t="str">
        <f>IF(AND($D627&lt;=2026,Zisk!$D$10&gt;=2027),"x","")</f>
        <v/>
      </c>
      <c r="AI627" s="28" t="str">
        <f>IF(AND($D627&lt;=2027,Zisk!$D$10&gt;=2027),"(","")</f>
        <v/>
      </c>
      <c r="AJ627" s="28" t="str">
        <f>IF(AND($D627&lt;=2027,Zisk!$D$10&gt;=2027),"1","")</f>
        <v/>
      </c>
      <c r="AK627" s="28" t="str">
        <f>IF(AND($D627&lt;=2027,Zisk!$D$10&gt;=2027),"+","")</f>
        <v/>
      </c>
      <c r="AL627" s="30" t="str">
        <f>IF(AND($D627&lt;=2027,Zisk!$D$10&gt;=2027),VstupniParametry_SKRYT!$D$11,"")</f>
        <v/>
      </c>
      <c r="AM627" s="28" t="str">
        <f>IF(AND($D627&lt;=2027,Zisk!$D$10&gt;=2027),")","")</f>
        <v/>
      </c>
      <c r="AN627" s="31" t="str">
        <f>IF(AND(D627&lt;2027,2027&lt;=Zisk!$D$10),1,IF(D627=2027,0,""))</f>
        <v/>
      </c>
      <c r="AO627" s="32" t="str">
        <f>IF(AND($D627&lt;=2027,Zisk!$D$10&gt;=2028),"x","")</f>
        <v/>
      </c>
      <c r="AP627" s="28" t="str">
        <f>IF(AND($D627&lt;=2028,Zisk!$D$10&gt;=2028),"(","")</f>
        <v/>
      </c>
      <c r="AQ627" s="28" t="str">
        <f>IF(AND($D627&lt;=2028,Zisk!$D$10&gt;=2028),"1","")</f>
        <v/>
      </c>
      <c r="AR627" s="28" t="str">
        <f>IF(AND($D627&lt;=2028,Zisk!$D$10&gt;=2028),"+","")</f>
        <v/>
      </c>
      <c r="AS627" s="30" t="str">
        <f>IF(AND($D627&lt;=2028,Zisk!$D$10&gt;=2028),VstupniParametry_SKRYT!$D$12,"")</f>
        <v/>
      </c>
      <c r="AT627" s="28" t="str">
        <f>IF(AND($D627&lt;=2028,Zisk!$D$10&gt;=2028),")","")</f>
        <v/>
      </c>
      <c r="AU627" s="31" t="str">
        <f>IF(AND(D627&lt;2028,2028&lt;=Zisk!$D$10),1,IF(D627=2028,0,""))</f>
        <v/>
      </c>
      <c r="AV627" s="32" t="str">
        <f>IF(AND($D627&lt;=2028,Zisk!$D$10&gt;=2029),"x","")</f>
        <v/>
      </c>
      <c r="AW627" s="28" t="str">
        <f>IF(AND($D627&lt;=2029,Zisk!$D$10&gt;=2029),"(","")</f>
        <v/>
      </c>
      <c r="AX627" s="28" t="str">
        <f>IF(AND($D627&lt;=2029,Zisk!$D$10&gt;=2029),"1","")</f>
        <v/>
      </c>
      <c r="AY627" s="28" t="str">
        <f>IF(AND($D627&lt;=2029,Zisk!$D$10&gt;=2029),"+","")</f>
        <v/>
      </c>
      <c r="AZ627" s="30" t="str">
        <f>IF(AND($D627&lt;=2029,Zisk!$D$10&gt;=2029),VstupniParametry_SKRYT!$D$13,"")</f>
        <v/>
      </c>
      <c r="BA627" s="28" t="str">
        <f>IF(AND($D627&lt;=2029,Zisk!$D$10&gt;=2029),")","")</f>
        <v/>
      </c>
      <c r="BB627" s="31" t="str">
        <f>IF(AND(D627&lt;2029,2029&lt;=Zisk!$D$10),1,IF(D627=2029,0,""))</f>
        <v/>
      </c>
      <c r="BC627" s="32" t="str">
        <f>IF(AND($D627&lt;=2029,Zisk!$D$10&gt;=2030),"x","")</f>
        <v/>
      </c>
      <c r="BD627" s="28" t="str">
        <f>IF(AND($D627&lt;=2030,Zisk!$D$10&gt;=2030),"(","")</f>
        <v/>
      </c>
      <c r="BE627" s="28" t="str">
        <f>IF(AND($D627&lt;=2030,Zisk!$D$10&gt;=2030),"1","")</f>
        <v/>
      </c>
      <c r="BF627" s="28" t="str">
        <f>IF(AND($D627&lt;=2030,Zisk!$D$10&gt;=2030),"+","")</f>
        <v/>
      </c>
      <c r="BG627" s="30" t="str">
        <f>IF(AND($D627&lt;=2030,Zisk!$D$10&gt;=2030),VstupniParametry_SKRYT!$D$14,"")</f>
        <v/>
      </c>
      <c r="BH627" s="28" t="str">
        <f>IF(AND($D627&lt;=2030,Zisk!$D$10&gt;=2030),")","")</f>
        <v/>
      </c>
      <c r="BI627" s="31" t="str">
        <f>IF(AND(D627&lt;2030,2030&lt;=Zisk!$D$10),1,IF(D627=2030,0,""))</f>
        <v/>
      </c>
      <c r="BJ627" s="33" t="s">
        <v>32</v>
      </c>
      <c r="BK627" s="30">
        <f t="shared" si="304"/>
        <v>1</v>
      </c>
      <c r="BL627" s="28" t="str">
        <f t="shared" si="305"/>
        <v>x</v>
      </c>
      <c r="BM627" s="34">
        <f t="shared" si="306"/>
        <v>1</v>
      </c>
      <c r="BN627" s="30" t="str">
        <f t="shared" si="307"/>
        <v>x</v>
      </c>
      <c r="BO627" s="34">
        <f t="shared" si="292"/>
        <v>1.018</v>
      </c>
      <c r="BP627" s="34" t="str">
        <f t="shared" si="293"/>
        <v/>
      </c>
      <c r="BQ627" s="34" t="str">
        <f t="shared" si="294"/>
        <v/>
      </c>
      <c r="BR627" s="34" t="str">
        <f t="shared" si="295"/>
        <v/>
      </c>
      <c r="BS627" s="34" t="str">
        <f t="shared" si="296"/>
        <v/>
      </c>
      <c r="BT627" s="34" t="str">
        <f t="shared" si="297"/>
        <v/>
      </c>
      <c r="BU627" s="34" t="str">
        <f t="shared" si="298"/>
        <v/>
      </c>
      <c r="BV627" s="34" t="str">
        <f t="shared" si="299"/>
        <v/>
      </c>
      <c r="BW627" s="34" t="str">
        <f t="shared" si="300"/>
        <v/>
      </c>
      <c r="BX627" s="34" t="str">
        <f t="shared" si="301"/>
        <v/>
      </c>
      <c r="BY627" s="34" t="str">
        <f t="shared" si="302"/>
        <v/>
      </c>
      <c r="BZ627" s="33" t="s">
        <v>32</v>
      </c>
      <c r="CA627" s="34">
        <f t="shared" si="303"/>
        <v>1.018</v>
      </c>
      <c r="CB627" s="28"/>
      <c r="CC627" s="29">
        <f>IF(D627&gt;Zisk!$D$10,"",E627*CA627)</f>
        <v>0</v>
      </c>
    </row>
    <row r="628" spans="2:81" x14ac:dyDescent="0.2">
      <c r="B628" s="35" t="str">
        <f>Zisk!B639</f>
        <v/>
      </c>
      <c r="C628" s="35">
        <f>Zisk!C639</f>
        <v>0</v>
      </c>
      <c r="D628" s="35">
        <f>Zisk!E639</f>
        <v>0</v>
      </c>
      <c r="E628" s="36">
        <f>Zisk!D639</f>
        <v>0</v>
      </c>
      <c r="F628" s="36"/>
      <c r="G628" s="35" t="str">
        <f t="shared" si="278"/>
        <v>(</v>
      </c>
      <c r="H628" s="35" t="str">
        <f t="shared" si="279"/>
        <v>1</v>
      </c>
      <c r="I628" s="35" t="str">
        <f t="shared" si="280"/>
        <v>+</v>
      </c>
      <c r="J628" s="37">
        <f>IF($D628&lt;=2021,VstupniParametry_SKRYT!$D$5,"")</f>
        <v>0.02</v>
      </c>
      <c r="K628" s="35" t="str">
        <f t="shared" si="281"/>
        <v>)</v>
      </c>
      <c r="L628" s="38">
        <f>IF($D628&lt;=2021,COUNTIF(Vypocet_SKRYT!T625:AS625,"&gt;=1"),"")</f>
        <v>0</v>
      </c>
      <c r="M628" s="39" t="str">
        <f t="shared" si="282"/>
        <v>x</v>
      </c>
      <c r="N628" s="35" t="str">
        <f t="shared" si="283"/>
        <v>(</v>
      </c>
      <c r="O628" s="35" t="str">
        <f t="shared" si="284"/>
        <v>1</v>
      </c>
      <c r="P628" s="35" t="str">
        <f t="shared" si="285"/>
        <v>+</v>
      </c>
      <c r="Q628" s="37">
        <f>IF($D628&lt;=2024,VstupniParametry_SKRYT!$D$6,"")</f>
        <v>0.06</v>
      </c>
      <c r="R628" s="35" t="str">
        <f t="shared" si="286"/>
        <v>)</v>
      </c>
      <c r="S628" s="38">
        <f>IF($D628&lt;=2024,COUNTIFS(Vypocet_SKRYT!AT625:AV625,"&gt;=1"),"")</f>
        <v>0</v>
      </c>
      <c r="T628" s="39" t="str">
        <f t="shared" si="287"/>
        <v>x</v>
      </c>
      <c r="U628" s="35" t="str">
        <f t="shared" si="288"/>
        <v>(</v>
      </c>
      <c r="V628" s="35" t="str">
        <f t="shared" si="289"/>
        <v>1</v>
      </c>
      <c r="W628" s="35" t="str">
        <f t="shared" si="290"/>
        <v>+</v>
      </c>
      <c r="X628" s="37">
        <f>IF($D628&lt;=2025,VstupniParametry_SKRYT!$D$9,"")</f>
        <v>1.7999999999999999E-2</v>
      </c>
      <c r="Y628" s="35" t="str">
        <f t="shared" si="291"/>
        <v>)</v>
      </c>
      <c r="Z628" s="38">
        <f>IF(AND(D628&lt;2025,2025&lt;=Zisk!$D$10),1,IF(D628=2025,0,""))</f>
        <v>1</v>
      </c>
      <c r="AA628" s="39" t="str">
        <f>IF(AND($D628&lt;=2025,Zisk!$D$10&gt;=2026),"x","")</f>
        <v/>
      </c>
      <c r="AB628" s="35" t="str">
        <f>IF(AND($D628&lt;=2026,Zisk!$D$10&gt;=2026),"(","")</f>
        <v/>
      </c>
      <c r="AC628" s="35" t="str">
        <f>IF(AND($D628&lt;=2026,Zisk!$D$10&gt;=2026),"1","")</f>
        <v/>
      </c>
      <c r="AD628" s="35" t="str">
        <f>IF(AND($D628&lt;=2026,Zisk!$D$10&gt;=2026),"+","")</f>
        <v/>
      </c>
      <c r="AE628" s="37" t="str">
        <f>IF(AND($D628&lt;=2026,Zisk!$D$10&gt;=2026),VstupniParametry_SKRYT!$D$10,"")</f>
        <v/>
      </c>
      <c r="AF628" s="35" t="str">
        <f>IF(AND($D628&lt;=2026,Zisk!$D$10&gt;=2026),")","")</f>
        <v/>
      </c>
      <c r="AG628" s="38" t="str">
        <f>IF(AND(D628&lt;2026,2026&lt;=Zisk!$D$10),1,IF(D628=2026,0,""))</f>
        <v/>
      </c>
      <c r="AH628" s="39" t="str">
        <f>IF(AND($D628&lt;=2026,Zisk!$D$10&gt;=2027),"x","")</f>
        <v/>
      </c>
      <c r="AI628" s="35" t="str">
        <f>IF(AND($D628&lt;=2027,Zisk!$D$10&gt;=2027),"(","")</f>
        <v/>
      </c>
      <c r="AJ628" s="35" t="str">
        <f>IF(AND($D628&lt;=2027,Zisk!$D$10&gt;=2027),"1","")</f>
        <v/>
      </c>
      <c r="AK628" s="35" t="str">
        <f>IF(AND($D628&lt;=2027,Zisk!$D$10&gt;=2027),"+","")</f>
        <v/>
      </c>
      <c r="AL628" s="37" t="str">
        <f>IF(AND($D628&lt;=2027,Zisk!$D$10&gt;=2027),VstupniParametry_SKRYT!$D$11,"")</f>
        <v/>
      </c>
      <c r="AM628" s="35" t="str">
        <f>IF(AND($D628&lt;=2027,Zisk!$D$10&gt;=2027),")","")</f>
        <v/>
      </c>
      <c r="AN628" s="38" t="str">
        <f>IF(AND(D628&lt;2027,2027&lt;=Zisk!$D$10),1,IF(D628=2027,0,""))</f>
        <v/>
      </c>
      <c r="AO628" s="39" t="str">
        <f>IF(AND($D628&lt;=2027,Zisk!$D$10&gt;=2028),"x","")</f>
        <v/>
      </c>
      <c r="AP628" s="35" t="str">
        <f>IF(AND($D628&lt;=2028,Zisk!$D$10&gt;=2028),"(","")</f>
        <v/>
      </c>
      <c r="AQ628" s="35" t="str">
        <f>IF(AND($D628&lt;=2028,Zisk!$D$10&gt;=2028),"1","")</f>
        <v/>
      </c>
      <c r="AR628" s="35" t="str">
        <f>IF(AND($D628&lt;=2028,Zisk!$D$10&gt;=2028),"+","")</f>
        <v/>
      </c>
      <c r="AS628" s="37" t="str">
        <f>IF(AND($D628&lt;=2028,Zisk!$D$10&gt;=2028),VstupniParametry_SKRYT!$D$12,"")</f>
        <v/>
      </c>
      <c r="AT628" s="35" t="str">
        <f>IF(AND($D628&lt;=2028,Zisk!$D$10&gt;=2028),")","")</f>
        <v/>
      </c>
      <c r="AU628" s="38" t="str">
        <f>IF(AND(D628&lt;2028,2028&lt;=Zisk!$D$10),1,IF(D628=2028,0,""))</f>
        <v/>
      </c>
      <c r="AV628" s="39" t="str">
        <f>IF(AND($D628&lt;=2028,Zisk!$D$10&gt;=2029),"x","")</f>
        <v/>
      </c>
      <c r="AW628" s="35" t="str">
        <f>IF(AND($D628&lt;=2029,Zisk!$D$10&gt;=2029),"(","")</f>
        <v/>
      </c>
      <c r="AX628" s="35" t="str">
        <f>IF(AND($D628&lt;=2029,Zisk!$D$10&gt;=2029),"1","")</f>
        <v/>
      </c>
      <c r="AY628" s="35" t="str">
        <f>IF(AND($D628&lt;=2029,Zisk!$D$10&gt;=2029),"+","")</f>
        <v/>
      </c>
      <c r="AZ628" s="37" t="str">
        <f>IF(AND($D628&lt;=2029,Zisk!$D$10&gt;=2029),VstupniParametry_SKRYT!$D$13,"")</f>
        <v/>
      </c>
      <c r="BA628" s="35" t="str">
        <f>IF(AND($D628&lt;=2029,Zisk!$D$10&gt;=2029),")","")</f>
        <v/>
      </c>
      <c r="BB628" s="38" t="str">
        <f>IF(AND(D628&lt;2029,2029&lt;=Zisk!$D$10),1,IF(D628=2029,0,""))</f>
        <v/>
      </c>
      <c r="BC628" s="39" t="str">
        <f>IF(AND($D628&lt;=2029,Zisk!$D$10&gt;=2030),"x","")</f>
        <v/>
      </c>
      <c r="BD628" s="35" t="str">
        <f>IF(AND($D628&lt;=2030,Zisk!$D$10&gt;=2030),"(","")</f>
        <v/>
      </c>
      <c r="BE628" s="35" t="str">
        <f>IF(AND($D628&lt;=2030,Zisk!$D$10&gt;=2030),"1","")</f>
        <v/>
      </c>
      <c r="BF628" s="35" t="str">
        <f>IF(AND($D628&lt;=2030,Zisk!$D$10&gt;=2030),"+","")</f>
        <v/>
      </c>
      <c r="BG628" s="37" t="str">
        <f>IF(AND($D628&lt;=2030,Zisk!$D$10&gt;=2030),VstupniParametry_SKRYT!$D$14,"")</f>
        <v/>
      </c>
      <c r="BH628" s="35" t="str">
        <f>IF(AND($D628&lt;=2030,Zisk!$D$10&gt;=2030),")","")</f>
        <v/>
      </c>
      <c r="BI628" s="38" t="str">
        <f>IF(AND(D628&lt;2030,2030&lt;=Zisk!$D$10),1,IF(D628=2030,0,""))</f>
        <v/>
      </c>
      <c r="BJ628" s="40" t="s">
        <v>32</v>
      </c>
      <c r="BK628" s="37">
        <f t="shared" si="304"/>
        <v>1</v>
      </c>
      <c r="BL628" s="35" t="str">
        <f t="shared" si="305"/>
        <v>x</v>
      </c>
      <c r="BM628" s="41">
        <f t="shared" si="306"/>
        <v>1</v>
      </c>
      <c r="BN628" s="37" t="str">
        <f t="shared" si="307"/>
        <v>x</v>
      </c>
      <c r="BO628" s="41">
        <f t="shared" si="292"/>
        <v>1.018</v>
      </c>
      <c r="BP628" s="41" t="str">
        <f t="shared" si="293"/>
        <v/>
      </c>
      <c r="BQ628" s="41" t="str">
        <f t="shared" si="294"/>
        <v/>
      </c>
      <c r="BR628" s="41" t="str">
        <f t="shared" si="295"/>
        <v/>
      </c>
      <c r="BS628" s="41" t="str">
        <f t="shared" si="296"/>
        <v/>
      </c>
      <c r="BT628" s="41" t="str">
        <f t="shared" si="297"/>
        <v/>
      </c>
      <c r="BU628" s="41" t="str">
        <f t="shared" si="298"/>
        <v/>
      </c>
      <c r="BV628" s="41" t="str">
        <f t="shared" si="299"/>
        <v/>
      </c>
      <c r="BW628" s="41" t="str">
        <f t="shared" si="300"/>
        <v/>
      </c>
      <c r="BX628" s="41" t="str">
        <f t="shared" si="301"/>
        <v/>
      </c>
      <c r="BY628" s="41" t="str">
        <f t="shared" si="302"/>
        <v/>
      </c>
      <c r="BZ628" s="40" t="s">
        <v>32</v>
      </c>
      <c r="CA628" s="41">
        <f t="shared" si="303"/>
        <v>1.018</v>
      </c>
      <c r="CB628" s="35"/>
      <c r="CC628" s="36">
        <f>IF(D628&gt;Zisk!$D$10,"",E628*CA628)</f>
        <v>0</v>
      </c>
    </row>
    <row r="629" spans="2:81" x14ac:dyDescent="0.2">
      <c r="B629" s="28" t="str">
        <f>Zisk!B640</f>
        <v/>
      </c>
      <c r="C629" s="28">
        <f>Zisk!C640</f>
        <v>0</v>
      </c>
      <c r="D629" s="28">
        <f>Zisk!E640</f>
        <v>0</v>
      </c>
      <c r="E629" s="29">
        <f>Zisk!D640</f>
        <v>0</v>
      </c>
      <c r="F629" s="29"/>
      <c r="G629" s="28" t="str">
        <f t="shared" si="278"/>
        <v>(</v>
      </c>
      <c r="H629" s="28" t="str">
        <f t="shared" si="279"/>
        <v>1</v>
      </c>
      <c r="I629" s="28" t="str">
        <f t="shared" si="280"/>
        <v>+</v>
      </c>
      <c r="J629" s="30">
        <f>IF($D629&lt;=2021,VstupniParametry_SKRYT!$D$5,"")</f>
        <v>0.02</v>
      </c>
      <c r="K629" s="28" t="str">
        <f t="shared" si="281"/>
        <v>)</v>
      </c>
      <c r="L629" s="31">
        <f>IF($D629&lt;=2021,COUNTIF(Vypocet_SKRYT!T626:AS626,"&gt;=1"),"")</f>
        <v>0</v>
      </c>
      <c r="M629" s="32" t="str">
        <f t="shared" si="282"/>
        <v>x</v>
      </c>
      <c r="N629" s="28" t="str">
        <f t="shared" si="283"/>
        <v>(</v>
      </c>
      <c r="O629" s="28" t="str">
        <f t="shared" si="284"/>
        <v>1</v>
      </c>
      <c r="P629" s="28" t="str">
        <f t="shared" si="285"/>
        <v>+</v>
      </c>
      <c r="Q629" s="30">
        <f>IF($D629&lt;=2024,VstupniParametry_SKRYT!$D$6,"")</f>
        <v>0.06</v>
      </c>
      <c r="R629" s="28" t="str">
        <f t="shared" si="286"/>
        <v>)</v>
      </c>
      <c r="S629" s="31">
        <f>IF($D629&lt;=2024,COUNTIFS(Vypocet_SKRYT!AT626:AV626,"&gt;=1"),"")</f>
        <v>0</v>
      </c>
      <c r="T629" s="32" t="str">
        <f t="shared" si="287"/>
        <v>x</v>
      </c>
      <c r="U629" s="28" t="str">
        <f t="shared" si="288"/>
        <v>(</v>
      </c>
      <c r="V629" s="28" t="str">
        <f t="shared" si="289"/>
        <v>1</v>
      </c>
      <c r="W629" s="28" t="str">
        <f t="shared" si="290"/>
        <v>+</v>
      </c>
      <c r="X629" s="30">
        <f>IF($D629&lt;=2025,VstupniParametry_SKRYT!$D$9,"")</f>
        <v>1.7999999999999999E-2</v>
      </c>
      <c r="Y629" s="28" t="str">
        <f t="shared" si="291"/>
        <v>)</v>
      </c>
      <c r="Z629" s="31">
        <f>IF(AND(D629&lt;2025,2025&lt;=Zisk!$D$10),1,IF(D629=2025,0,""))</f>
        <v>1</v>
      </c>
      <c r="AA629" s="32" t="str">
        <f>IF(AND($D629&lt;=2025,Zisk!$D$10&gt;=2026),"x","")</f>
        <v/>
      </c>
      <c r="AB629" s="28" t="str">
        <f>IF(AND($D629&lt;=2026,Zisk!$D$10&gt;=2026),"(","")</f>
        <v/>
      </c>
      <c r="AC629" s="28" t="str">
        <f>IF(AND($D629&lt;=2026,Zisk!$D$10&gt;=2026),"1","")</f>
        <v/>
      </c>
      <c r="AD629" s="28" t="str">
        <f>IF(AND($D629&lt;=2026,Zisk!$D$10&gt;=2026),"+","")</f>
        <v/>
      </c>
      <c r="AE629" s="30" t="str">
        <f>IF(AND($D629&lt;=2026,Zisk!$D$10&gt;=2026),VstupniParametry_SKRYT!$D$10,"")</f>
        <v/>
      </c>
      <c r="AF629" s="28" t="str">
        <f>IF(AND($D629&lt;=2026,Zisk!$D$10&gt;=2026),")","")</f>
        <v/>
      </c>
      <c r="AG629" s="31" t="str">
        <f>IF(AND(D629&lt;2026,2026&lt;=Zisk!$D$10),1,IF(D629=2026,0,""))</f>
        <v/>
      </c>
      <c r="AH629" s="32" t="str">
        <f>IF(AND($D629&lt;=2026,Zisk!$D$10&gt;=2027),"x","")</f>
        <v/>
      </c>
      <c r="AI629" s="28" t="str">
        <f>IF(AND($D629&lt;=2027,Zisk!$D$10&gt;=2027),"(","")</f>
        <v/>
      </c>
      <c r="AJ629" s="28" t="str">
        <f>IF(AND($D629&lt;=2027,Zisk!$D$10&gt;=2027),"1","")</f>
        <v/>
      </c>
      <c r="AK629" s="28" t="str">
        <f>IF(AND($D629&lt;=2027,Zisk!$D$10&gt;=2027),"+","")</f>
        <v/>
      </c>
      <c r="AL629" s="30" t="str">
        <f>IF(AND($D629&lt;=2027,Zisk!$D$10&gt;=2027),VstupniParametry_SKRYT!$D$11,"")</f>
        <v/>
      </c>
      <c r="AM629" s="28" t="str">
        <f>IF(AND($D629&lt;=2027,Zisk!$D$10&gt;=2027),")","")</f>
        <v/>
      </c>
      <c r="AN629" s="31" t="str">
        <f>IF(AND(D629&lt;2027,2027&lt;=Zisk!$D$10),1,IF(D629=2027,0,""))</f>
        <v/>
      </c>
      <c r="AO629" s="32" t="str">
        <f>IF(AND($D629&lt;=2027,Zisk!$D$10&gt;=2028),"x","")</f>
        <v/>
      </c>
      <c r="AP629" s="28" t="str">
        <f>IF(AND($D629&lt;=2028,Zisk!$D$10&gt;=2028),"(","")</f>
        <v/>
      </c>
      <c r="AQ629" s="28" t="str">
        <f>IF(AND($D629&lt;=2028,Zisk!$D$10&gt;=2028),"1","")</f>
        <v/>
      </c>
      <c r="AR629" s="28" t="str">
        <f>IF(AND($D629&lt;=2028,Zisk!$D$10&gt;=2028),"+","")</f>
        <v/>
      </c>
      <c r="AS629" s="30" t="str">
        <f>IF(AND($D629&lt;=2028,Zisk!$D$10&gt;=2028),VstupniParametry_SKRYT!$D$12,"")</f>
        <v/>
      </c>
      <c r="AT629" s="28" t="str">
        <f>IF(AND($D629&lt;=2028,Zisk!$D$10&gt;=2028),")","")</f>
        <v/>
      </c>
      <c r="AU629" s="31" t="str">
        <f>IF(AND(D629&lt;2028,2028&lt;=Zisk!$D$10),1,IF(D629=2028,0,""))</f>
        <v/>
      </c>
      <c r="AV629" s="32" t="str">
        <f>IF(AND($D629&lt;=2028,Zisk!$D$10&gt;=2029),"x","")</f>
        <v/>
      </c>
      <c r="AW629" s="28" t="str">
        <f>IF(AND($D629&lt;=2029,Zisk!$D$10&gt;=2029),"(","")</f>
        <v/>
      </c>
      <c r="AX629" s="28" t="str">
        <f>IF(AND($D629&lt;=2029,Zisk!$D$10&gt;=2029),"1","")</f>
        <v/>
      </c>
      <c r="AY629" s="28" t="str">
        <f>IF(AND($D629&lt;=2029,Zisk!$D$10&gt;=2029),"+","")</f>
        <v/>
      </c>
      <c r="AZ629" s="30" t="str">
        <f>IF(AND($D629&lt;=2029,Zisk!$D$10&gt;=2029),VstupniParametry_SKRYT!$D$13,"")</f>
        <v/>
      </c>
      <c r="BA629" s="28" t="str">
        <f>IF(AND($D629&lt;=2029,Zisk!$D$10&gt;=2029),")","")</f>
        <v/>
      </c>
      <c r="BB629" s="31" t="str">
        <f>IF(AND(D629&lt;2029,2029&lt;=Zisk!$D$10),1,IF(D629=2029,0,""))</f>
        <v/>
      </c>
      <c r="BC629" s="32" t="str">
        <f>IF(AND($D629&lt;=2029,Zisk!$D$10&gt;=2030),"x","")</f>
        <v/>
      </c>
      <c r="BD629" s="28" t="str">
        <f>IF(AND($D629&lt;=2030,Zisk!$D$10&gt;=2030),"(","")</f>
        <v/>
      </c>
      <c r="BE629" s="28" t="str">
        <f>IF(AND($D629&lt;=2030,Zisk!$D$10&gt;=2030),"1","")</f>
        <v/>
      </c>
      <c r="BF629" s="28" t="str">
        <f>IF(AND($D629&lt;=2030,Zisk!$D$10&gt;=2030),"+","")</f>
        <v/>
      </c>
      <c r="BG629" s="30" t="str">
        <f>IF(AND($D629&lt;=2030,Zisk!$D$10&gt;=2030),VstupniParametry_SKRYT!$D$14,"")</f>
        <v/>
      </c>
      <c r="BH629" s="28" t="str">
        <f>IF(AND($D629&lt;=2030,Zisk!$D$10&gt;=2030),")","")</f>
        <v/>
      </c>
      <c r="BI629" s="31" t="str">
        <f>IF(AND(D629&lt;2030,2030&lt;=Zisk!$D$10),1,IF(D629=2030,0,""))</f>
        <v/>
      </c>
      <c r="BJ629" s="33" t="s">
        <v>32</v>
      </c>
      <c r="BK629" s="30">
        <f t="shared" si="304"/>
        <v>1</v>
      </c>
      <c r="BL629" s="28" t="str">
        <f t="shared" si="305"/>
        <v>x</v>
      </c>
      <c r="BM629" s="34">
        <f t="shared" si="306"/>
        <v>1</v>
      </c>
      <c r="BN629" s="30" t="str">
        <f t="shared" si="307"/>
        <v>x</v>
      </c>
      <c r="BO629" s="34">
        <f t="shared" si="292"/>
        <v>1.018</v>
      </c>
      <c r="BP629" s="34" t="str">
        <f t="shared" si="293"/>
        <v/>
      </c>
      <c r="BQ629" s="34" t="str">
        <f t="shared" si="294"/>
        <v/>
      </c>
      <c r="BR629" s="34" t="str">
        <f t="shared" si="295"/>
        <v/>
      </c>
      <c r="BS629" s="34" t="str">
        <f t="shared" si="296"/>
        <v/>
      </c>
      <c r="BT629" s="34" t="str">
        <f t="shared" si="297"/>
        <v/>
      </c>
      <c r="BU629" s="34" t="str">
        <f t="shared" si="298"/>
        <v/>
      </c>
      <c r="BV629" s="34" t="str">
        <f t="shared" si="299"/>
        <v/>
      </c>
      <c r="BW629" s="34" t="str">
        <f t="shared" si="300"/>
        <v/>
      </c>
      <c r="BX629" s="34" t="str">
        <f t="shared" si="301"/>
        <v/>
      </c>
      <c r="BY629" s="34" t="str">
        <f t="shared" si="302"/>
        <v/>
      </c>
      <c r="BZ629" s="33" t="s">
        <v>32</v>
      </c>
      <c r="CA629" s="34">
        <f t="shared" si="303"/>
        <v>1.018</v>
      </c>
      <c r="CB629" s="28"/>
      <c r="CC629" s="29">
        <f>IF(D629&gt;Zisk!$D$10,"",E629*CA629)</f>
        <v>0</v>
      </c>
    </row>
    <row r="630" spans="2:81" x14ac:dyDescent="0.2">
      <c r="B630" s="35" t="str">
        <f>Zisk!B641</f>
        <v/>
      </c>
      <c r="C630" s="35">
        <f>Zisk!C641</f>
        <v>0</v>
      </c>
      <c r="D630" s="35">
        <f>Zisk!E641</f>
        <v>0</v>
      </c>
      <c r="E630" s="36">
        <f>Zisk!D641</f>
        <v>0</v>
      </c>
      <c r="F630" s="36"/>
      <c r="G630" s="35" t="str">
        <f t="shared" si="278"/>
        <v>(</v>
      </c>
      <c r="H630" s="35" t="str">
        <f t="shared" si="279"/>
        <v>1</v>
      </c>
      <c r="I630" s="35" t="str">
        <f t="shared" si="280"/>
        <v>+</v>
      </c>
      <c r="J630" s="37">
        <f>IF($D630&lt;=2021,VstupniParametry_SKRYT!$D$5,"")</f>
        <v>0.02</v>
      </c>
      <c r="K630" s="35" t="str">
        <f t="shared" si="281"/>
        <v>)</v>
      </c>
      <c r="L630" s="38">
        <f>IF($D630&lt;=2021,COUNTIF(Vypocet_SKRYT!T627:AS627,"&gt;=1"),"")</f>
        <v>0</v>
      </c>
      <c r="M630" s="39" t="str">
        <f t="shared" si="282"/>
        <v>x</v>
      </c>
      <c r="N630" s="35" t="str">
        <f t="shared" si="283"/>
        <v>(</v>
      </c>
      <c r="O630" s="35" t="str">
        <f t="shared" si="284"/>
        <v>1</v>
      </c>
      <c r="P630" s="35" t="str">
        <f t="shared" si="285"/>
        <v>+</v>
      </c>
      <c r="Q630" s="37">
        <f>IF($D630&lt;=2024,VstupniParametry_SKRYT!$D$6,"")</f>
        <v>0.06</v>
      </c>
      <c r="R630" s="35" t="str">
        <f t="shared" si="286"/>
        <v>)</v>
      </c>
      <c r="S630" s="38">
        <f>IF($D630&lt;=2024,COUNTIFS(Vypocet_SKRYT!AT627:AV627,"&gt;=1"),"")</f>
        <v>0</v>
      </c>
      <c r="T630" s="39" t="str">
        <f t="shared" si="287"/>
        <v>x</v>
      </c>
      <c r="U630" s="35" t="str">
        <f t="shared" si="288"/>
        <v>(</v>
      </c>
      <c r="V630" s="35" t="str">
        <f t="shared" si="289"/>
        <v>1</v>
      </c>
      <c r="W630" s="35" t="str">
        <f t="shared" si="290"/>
        <v>+</v>
      </c>
      <c r="X630" s="37">
        <f>IF($D630&lt;=2025,VstupniParametry_SKRYT!$D$9,"")</f>
        <v>1.7999999999999999E-2</v>
      </c>
      <c r="Y630" s="35" t="str">
        <f t="shared" si="291"/>
        <v>)</v>
      </c>
      <c r="Z630" s="38">
        <f>IF(AND(D630&lt;2025,2025&lt;=Zisk!$D$10),1,IF(D630=2025,0,""))</f>
        <v>1</v>
      </c>
      <c r="AA630" s="39" t="str">
        <f>IF(AND($D630&lt;=2025,Zisk!$D$10&gt;=2026),"x","")</f>
        <v/>
      </c>
      <c r="AB630" s="35" t="str">
        <f>IF(AND($D630&lt;=2026,Zisk!$D$10&gt;=2026),"(","")</f>
        <v/>
      </c>
      <c r="AC630" s="35" t="str">
        <f>IF(AND($D630&lt;=2026,Zisk!$D$10&gt;=2026),"1","")</f>
        <v/>
      </c>
      <c r="AD630" s="35" t="str">
        <f>IF(AND($D630&lt;=2026,Zisk!$D$10&gt;=2026),"+","")</f>
        <v/>
      </c>
      <c r="AE630" s="37" t="str">
        <f>IF(AND($D630&lt;=2026,Zisk!$D$10&gt;=2026),VstupniParametry_SKRYT!$D$10,"")</f>
        <v/>
      </c>
      <c r="AF630" s="35" t="str">
        <f>IF(AND($D630&lt;=2026,Zisk!$D$10&gt;=2026),")","")</f>
        <v/>
      </c>
      <c r="AG630" s="38" t="str">
        <f>IF(AND(D630&lt;2026,2026&lt;=Zisk!$D$10),1,IF(D630=2026,0,""))</f>
        <v/>
      </c>
      <c r="AH630" s="39" t="str">
        <f>IF(AND($D630&lt;=2026,Zisk!$D$10&gt;=2027),"x","")</f>
        <v/>
      </c>
      <c r="AI630" s="35" t="str">
        <f>IF(AND($D630&lt;=2027,Zisk!$D$10&gt;=2027),"(","")</f>
        <v/>
      </c>
      <c r="AJ630" s="35" t="str">
        <f>IF(AND($D630&lt;=2027,Zisk!$D$10&gt;=2027),"1","")</f>
        <v/>
      </c>
      <c r="AK630" s="35" t="str">
        <f>IF(AND($D630&lt;=2027,Zisk!$D$10&gt;=2027),"+","")</f>
        <v/>
      </c>
      <c r="AL630" s="37" t="str">
        <f>IF(AND($D630&lt;=2027,Zisk!$D$10&gt;=2027),VstupniParametry_SKRYT!$D$11,"")</f>
        <v/>
      </c>
      <c r="AM630" s="35" t="str">
        <f>IF(AND($D630&lt;=2027,Zisk!$D$10&gt;=2027),")","")</f>
        <v/>
      </c>
      <c r="AN630" s="38" t="str">
        <f>IF(AND(D630&lt;2027,2027&lt;=Zisk!$D$10),1,IF(D630=2027,0,""))</f>
        <v/>
      </c>
      <c r="AO630" s="39" t="str">
        <f>IF(AND($D630&lt;=2027,Zisk!$D$10&gt;=2028),"x","")</f>
        <v/>
      </c>
      <c r="AP630" s="35" t="str">
        <f>IF(AND($D630&lt;=2028,Zisk!$D$10&gt;=2028),"(","")</f>
        <v/>
      </c>
      <c r="AQ630" s="35" t="str">
        <f>IF(AND($D630&lt;=2028,Zisk!$D$10&gt;=2028),"1","")</f>
        <v/>
      </c>
      <c r="AR630" s="35" t="str">
        <f>IF(AND($D630&lt;=2028,Zisk!$D$10&gt;=2028),"+","")</f>
        <v/>
      </c>
      <c r="AS630" s="37" t="str">
        <f>IF(AND($D630&lt;=2028,Zisk!$D$10&gt;=2028),VstupniParametry_SKRYT!$D$12,"")</f>
        <v/>
      </c>
      <c r="AT630" s="35" t="str">
        <f>IF(AND($D630&lt;=2028,Zisk!$D$10&gt;=2028),")","")</f>
        <v/>
      </c>
      <c r="AU630" s="38" t="str">
        <f>IF(AND(D630&lt;2028,2028&lt;=Zisk!$D$10),1,IF(D630=2028,0,""))</f>
        <v/>
      </c>
      <c r="AV630" s="39" t="str">
        <f>IF(AND($D630&lt;=2028,Zisk!$D$10&gt;=2029),"x","")</f>
        <v/>
      </c>
      <c r="AW630" s="35" t="str">
        <f>IF(AND($D630&lt;=2029,Zisk!$D$10&gt;=2029),"(","")</f>
        <v/>
      </c>
      <c r="AX630" s="35" t="str">
        <f>IF(AND($D630&lt;=2029,Zisk!$D$10&gt;=2029),"1","")</f>
        <v/>
      </c>
      <c r="AY630" s="35" t="str">
        <f>IF(AND($D630&lt;=2029,Zisk!$D$10&gt;=2029),"+","")</f>
        <v/>
      </c>
      <c r="AZ630" s="37" t="str">
        <f>IF(AND($D630&lt;=2029,Zisk!$D$10&gt;=2029),VstupniParametry_SKRYT!$D$13,"")</f>
        <v/>
      </c>
      <c r="BA630" s="35" t="str">
        <f>IF(AND($D630&lt;=2029,Zisk!$D$10&gt;=2029),")","")</f>
        <v/>
      </c>
      <c r="BB630" s="38" t="str">
        <f>IF(AND(D630&lt;2029,2029&lt;=Zisk!$D$10),1,IF(D630=2029,0,""))</f>
        <v/>
      </c>
      <c r="BC630" s="39" t="str">
        <f>IF(AND($D630&lt;=2029,Zisk!$D$10&gt;=2030),"x","")</f>
        <v/>
      </c>
      <c r="BD630" s="35" t="str">
        <f>IF(AND($D630&lt;=2030,Zisk!$D$10&gt;=2030),"(","")</f>
        <v/>
      </c>
      <c r="BE630" s="35" t="str">
        <f>IF(AND($D630&lt;=2030,Zisk!$D$10&gt;=2030),"1","")</f>
        <v/>
      </c>
      <c r="BF630" s="35" t="str">
        <f>IF(AND($D630&lt;=2030,Zisk!$D$10&gt;=2030),"+","")</f>
        <v/>
      </c>
      <c r="BG630" s="37" t="str">
        <f>IF(AND($D630&lt;=2030,Zisk!$D$10&gt;=2030),VstupniParametry_SKRYT!$D$14,"")</f>
        <v/>
      </c>
      <c r="BH630" s="35" t="str">
        <f>IF(AND($D630&lt;=2030,Zisk!$D$10&gt;=2030),")","")</f>
        <v/>
      </c>
      <c r="BI630" s="38" t="str">
        <f>IF(AND(D630&lt;2030,2030&lt;=Zisk!$D$10),1,IF(D630=2030,0,""))</f>
        <v/>
      </c>
      <c r="BJ630" s="40" t="s">
        <v>32</v>
      </c>
      <c r="BK630" s="37">
        <f t="shared" si="304"/>
        <v>1</v>
      </c>
      <c r="BL630" s="35" t="str">
        <f t="shared" si="305"/>
        <v>x</v>
      </c>
      <c r="BM630" s="41">
        <f t="shared" si="306"/>
        <v>1</v>
      </c>
      <c r="BN630" s="37" t="str">
        <f t="shared" si="307"/>
        <v>x</v>
      </c>
      <c r="BO630" s="41">
        <f t="shared" si="292"/>
        <v>1.018</v>
      </c>
      <c r="BP630" s="41" t="str">
        <f t="shared" si="293"/>
        <v/>
      </c>
      <c r="BQ630" s="41" t="str">
        <f t="shared" si="294"/>
        <v/>
      </c>
      <c r="BR630" s="41" t="str">
        <f t="shared" si="295"/>
        <v/>
      </c>
      <c r="BS630" s="41" t="str">
        <f t="shared" si="296"/>
        <v/>
      </c>
      <c r="BT630" s="41" t="str">
        <f t="shared" si="297"/>
        <v/>
      </c>
      <c r="BU630" s="41" t="str">
        <f t="shared" si="298"/>
        <v/>
      </c>
      <c r="BV630" s="41" t="str">
        <f t="shared" si="299"/>
        <v/>
      </c>
      <c r="BW630" s="41" t="str">
        <f t="shared" si="300"/>
        <v/>
      </c>
      <c r="BX630" s="41" t="str">
        <f t="shared" si="301"/>
        <v/>
      </c>
      <c r="BY630" s="41" t="str">
        <f t="shared" si="302"/>
        <v/>
      </c>
      <c r="BZ630" s="40" t="s">
        <v>32</v>
      </c>
      <c r="CA630" s="41">
        <f t="shared" si="303"/>
        <v>1.018</v>
      </c>
      <c r="CB630" s="35"/>
      <c r="CC630" s="36">
        <f>IF(D630&gt;Zisk!$D$10,"",E630*CA630)</f>
        <v>0</v>
      </c>
    </row>
    <row r="631" spans="2:81" x14ac:dyDescent="0.2">
      <c r="B631" s="28" t="str">
        <f>Zisk!B642</f>
        <v/>
      </c>
      <c r="C631" s="28">
        <f>Zisk!C642</f>
        <v>0</v>
      </c>
      <c r="D631" s="28">
        <f>Zisk!E642</f>
        <v>0</v>
      </c>
      <c r="E631" s="29">
        <f>Zisk!D642</f>
        <v>0</v>
      </c>
      <c r="F631" s="29"/>
      <c r="G631" s="28" t="str">
        <f t="shared" si="278"/>
        <v>(</v>
      </c>
      <c r="H631" s="28" t="str">
        <f t="shared" si="279"/>
        <v>1</v>
      </c>
      <c r="I631" s="28" t="str">
        <f t="shared" si="280"/>
        <v>+</v>
      </c>
      <c r="J631" s="30">
        <f>IF($D631&lt;=2021,VstupniParametry_SKRYT!$D$5,"")</f>
        <v>0.02</v>
      </c>
      <c r="K631" s="28" t="str">
        <f t="shared" si="281"/>
        <v>)</v>
      </c>
      <c r="L631" s="31">
        <f>IF($D631&lt;=2021,COUNTIF(Vypocet_SKRYT!T628:AS628,"&gt;=1"),"")</f>
        <v>0</v>
      </c>
      <c r="M631" s="32" t="str">
        <f t="shared" si="282"/>
        <v>x</v>
      </c>
      <c r="N631" s="28" t="str">
        <f t="shared" si="283"/>
        <v>(</v>
      </c>
      <c r="O631" s="28" t="str">
        <f t="shared" si="284"/>
        <v>1</v>
      </c>
      <c r="P631" s="28" t="str">
        <f t="shared" si="285"/>
        <v>+</v>
      </c>
      <c r="Q631" s="30">
        <f>IF($D631&lt;=2024,VstupniParametry_SKRYT!$D$6,"")</f>
        <v>0.06</v>
      </c>
      <c r="R631" s="28" t="str">
        <f t="shared" si="286"/>
        <v>)</v>
      </c>
      <c r="S631" s="31">
        <f>IF($D631&lt;=2024,COUNTIFS(Vypocet_SKRYT!AT628:AV628,"&gt;=1"),"")</f>
        <v>0</v>
      </c>
      <c r="T631" s="32" t="str">
        <f t="shared" si="287"/>
        <v>x</v>
      </c>
      <c r="U631" s="28" t="str">
        <f t="shared" si="288"/>
        <v>(</v>
      </c>
      <c r="V631" s="28" t="str">
        <f t="shared" si="289"/>
        <v>1</v>
      </c>
      <c r="W631" s="28" t="str">
        <f t="shared" si="290"/>
        <v>+</v>
      </c>
      <c r="X631" s="30">
        <f>IF($D631&lt;=2025,VstupniParametry_SKRYT!$D$9,"")</f>
        <v>1.7999999999999999E-2</v>
      </c>
      <c r="Y631" s="28" t="str">
        <f t="shared" si="291"/>
        <v>)</v>
      </c>
      <c r="Z631" s="31">
        <f>IF(AND(D631&lt;2025,2025&lt;=Zisk!$D$10),1,IF(D631=2025,0,""))</f>
        <v>1</v>
      </c>
      <c r="AA631" s="32" t="str">
        <f>IF(AND($D631&lt;=2025,Zisk!$D$10&gt;=2026),"x","")</f>
        <v/>
      </c>
      <c r="AB631" s="28" t="str">
        <f>IF(AND($D631&lt;=2026,Zisk!$D$10&gt;=2026),"(","")</f>
        <v/>
      </c>
      <c r="AC631" s="28" t="str">
        <f>IF(AND($D631&lt;=2026,Zisk!$D$10&gt;=2026),"1","")</f>
        <v/>
      </c>
      <c r="AD631" s="28" t="str">
        <f>IF(AND($D631&lt;=2026,Zisk!$D$10&gt;=2026),"+","")</f>
        <v/>
      </c>
      <c r="AE631" s="30" t="str">
        <f>IF(AND($D631&lt;=2026,Zisk!$D$10&gt;=2026),VstupniParametry_SKRYT!$D$10,"")</f>
        <v/>
      </c>
      <c r="AF631" s="28" t="str">
        <f>IF(AND($D631&lt;=2026,Zisk!$D$10&gt;=2026),")","")</f>
        <v/>
      </c>
      <c r="AG631" s="31" t="str">
        <f>IF(AND(D631&lt;2026,2026&lt;=Zisk!$D$10),1,IF(D631=2026,0,""))</f>
        <v/>
      </c>
      <c r="AH631" s="32" t="str">
        <f>IF(AND($D631&lt;=2026,Zisk!$D$10&gt;=2027),"x","")</f>
        <v/>
      </c>
      <c r="AI631" s="28" t="str">
        <f>IF(AND($D631&lt;=2027,Zisk!$D$10&gt;=2027),"(","")</f>
        <v/>
      </c>
      <c r="AJ631" s="28" t="str">
        <f>IF(AND($D631&lt;=2027,Zisk!$D$10&gt;=2027),"1","")</f>
        <v/>
      </c>
      <c r="AK631" s="28" t="str">
        <f>IF(AND($D631&lt;=2027,Zisk!$D$10&gt;=2027),"+","")</f>
        <v/>
      </c>
      <c r="AL631" s="30" t="str">
        <f>IF(AND($D631&lt;=2027,Zisk!$D$10&gt;=2027),VstupniParametry_SKRYT!$D$11,"")</f>
        <v/>
      </c>
      <c r="AM631" s="28" t="str">
        <f>IF(AND($D631&lt;=2027,Zisk!$D$10&gt;=2027),")","")</f>
        <v/>
      </c>
      <c r="AN631" s="31" t="str">
        <f>IF(AND(D631&lt;2027,2027&lt;=Zisk!$D$10),1,IF(D631=2027,0,""))</f>
        <v/>
      </c>
      <c r="AO631" s="32" t="str">
        <f>IF(AND($D631&lt;=2027,Zisk!$D$10&gt;=2028),"x","")</f>
        <v/>
      </c>
      <c r="AP631" s="28" t="str">
        <f>IF(AND($D631&lt;=2028,Zisk!$D$10&gt;=2028),"(","")</f>
        <v/>
      </c>
      <c r="AQ631" s="28" t="str">
        <f>IF(AND($D631&lt;=2028,Zisk!$D$10&gt;=2028),"1","")</f>
        <v/>
      </c>
      <c r="AR631" s="28" t="str">
        <f>IF(AND($D631&lt;=2028,Zisk!$D$10&gt;=2028),"+","")</f>
        <v/>
      </c>
      <c r="AS631" s="30" t="str">
        <f>IF(AND($D631&lt;=2028,Zisk!$D$10&gt;=2028),VstupniParametry_SKRYT!$D$12,"")</f>
        <v/>
      </c>
      <c r="AT631" s="28" t="str">
        <f>IF(AND($D631&lt;=2028,Zisk!$D$10&gt;=2028),")","")</f>
        <v/>
      </c>
      <c r="AU631" s="31" t="str">
        <f>IF(AND(D631&lt;2028,2028&lt;=Zisk!$D$10),1,IF(D631=2028,0,""))</f>
        <v/>
      </c>
      <c r="AV631" s="32" t="str">
        <f>IF(AND($D631&lt;=2028,Zisk!$D$10&gt;=2029),"x","")</f>
        <v/>
      </c>
      <c r="AW631" s="28" t="str">
        <f>IF(AND($D631&lt;=2029,Zisk!$D$10&gt;=2029),"(","")</f>
        <v/>
      </c>
      <c r="AX631" s="28" t="str">
        <f>IF(AND($D631&lt;=2029,Zisk!$D$10&gt;=2029),"1","")</f>
        <v/>
      </c>
      <c r="AY631" s="28" t="str">
        <f>IF(AND($D631&lt;=2029,Zisk!$D$10&gt;=2029),"+","")</f>
        <v/>
      </c>
      <c r="AZ631" s="30" t="str">
        <f>IF(AND($D631&lt;=2029,Zisk!$D$10&gt;=2029),VstupniParametry_SKRYT!$D$13,"")</f>
        <v/>
      </c>
      <c r="BA631" s="28" t="str">
        <f>IF(AND($D631&lt;=2029,Zisk!$D$10&gt;=2029),")","")</f>
        <v/>
      </c>
      <c r="BB631" s="31" t="str">
        <f>IF(AND(D631&lt;2029,2029&lt;=Zisk!$D$10),1,IF(D631=2029,0,""))</f>
        <v/>
      </c>
      <c r="BC631" s="32" t="str">
        <f>IF(AND($D631&lt;=2029,Zisk!$D$10&gt;=2030),"x","")</f>
        <v/>
      </c>
      <c r="BD631" s="28" t="str">
        <f>IF(AND($D631&lt;=2030,Zisk!$D$10&gt;=2030),"(","")</f>
        <v/>
      </c>
      <c r="BE631" s="28" t="str">
        <f>IF(AND($D631&lt;=2030,Zisk!$D$10&gt;=2030),"1","")</f>
        <v/>
      </c>
      <c r="BF631" s="28" t="str">
        <f>IF(AND($D631&lt;=2030,Zisk!$D$10&gt;=2030),"+","")</f>
        <v/>
      </c>
      <c r="BG631" s="30" t="str">
        <f>IF(AND($D631&lt;=2030,Zisk!$D$10&gt;=2030),VstupniParametry_SKRYT!$D$14,"")</f>
        <v/>
      </c>
      <c r="BH631" s="28" t="str">
        <f>IF(AND($D631&lt;=2030,Zisk!$D$10&gt;=2030),")","")</f>
        <v/>
      </c>
      <c r="BI631" s="31" t="str">
        <f>IF(AND(D631&lt;2030,2030&lt;=Zisk!$D$10),1,IF(D631=2030,0,""))</f>
        <v/>
      </c>
      <c r="BJ631" s="33" t="s">
        <v>32</v>
      </c>
      <c r="BK631" s="30">
        <f t="shared" si="304"/>
        <v>1</v>
      </c>
      <c r="BL631" s="28" t="str">
        <f t="shared" si="305"/>
        <v>x</v>
      </c>
      <c r="BM631" s="34">
        <f t="shared" si="306"/>
        <v>1</v>
      </c>
      <c r="BN631" s="30" t="str">
        <f t="shared" si="307"/>
        <v>x</v>
      </c>
      <c r="BO631" s="34">
        <f t="shared" si="292"/>
        <v>1.018</v>
      </c>
      <c r="BP631" s="34" t="str">
        <f t="shared" si="293"/>
        <v/>
      </c>
      <c r="BQ631" s="34" t="str">
        <f t="shared" si="294"/>
        <v/>
      </c>
      <c r="BR631" s="34" t="str">
        <f t="shared" si="295"/>
        <v/>
      </c>
      <c r="BS631" s="34" t="str">
        <f t="shared" si="296"/>
        <v/>
      </c>
      <c r="BT631" s="34" t="str">
        <f t="shared" si="297"/>
        <v/>
      </c>
      <c r="BU631" s="34" t="str">
        <f t="shared" si="298"/>
        <v/>
      </c>
      <c r="BV631" s="34" t="str">
        <f t="shared" si="299"/>
        <v/>
      </c>
      <c r="BW631" s="34" t="str">
        <f t="shared" si="300"/>
        <v/>
      </c>
      <c r="BX631" s="34" t="str">
        <f t="shared" si="301"/>
        <v/>
      </c>
      <c r="BY631" s="34" t="str">
        <f t="shared" si="302"/>
        <v/>
      </c>
      <c r="BZ631" s="33" t="s">
        <v>32</v>
      </c>
      <c r="CA631" s="34">
        <f t="shared" si="303"/>
        <v>1.018</v>
      </c>
      <c r="CB631" s="28"/>
      <c r="CC631" s="29">
        <f>IF(D631&gt;Zisk!$D$10,"",E631*CA631)</f>
        <v>0</v>
      </c>
    </row>
    <row r="632" spans="2:81" x14ac:dyDescent="0.2">
      <c r="B632" s="35" t="str">
        <f>Zisk!B643</f>
        <v/>
      </c>
      <c r="C632" s="35">
        <f>Zisk!C643</f>
        <v>0</v>
      </c>
      <c r="D632" s="35">
        <f>Zisk!E643</f>
        <v>0</v>
      </c>
      <c r="E632" s="36">
        <f>Zisk!D643</f>
        <v>0</v>
      </c>
      <c r="F632" s="36"/>
      <c r="G632" s="35" t="str">
        <f t="shared" si="278"/>
        <v>(</v>
      </c>
      <c r="H632" s="35" t="str">
        <f t="shared" si="279"/>
        <v>1</v>
      </c>
      <c r="I632" s="35" t="str">
        <f t="shared" si="280"/>
        <v>+</v>
      </c>
      <c r="J632" s="37">
        <f>IF($D632&lt;=2021,VstupniParametry_SKRYT!$D$5,"")</f>
        <v>0.02</v>
      </c>
      <c r="K632" s="35" t="str">
        <f t="shared" si="281"/>
        <v>)</v>
      </c>
      <c r="L632" s="38">
        <f>IF($D632&lt;=2021,COUNTIF(Vypocet_SKRYT!T629:AS629,"&gt;=1"),"")</f>
        <v>0</v>
      </c>
      <c r="M632" s="39" t="str">
        <f t="shared" si="282"/>
        <v>x</v>
      </c>
      <c r="N632" s="35" t="str">
        <f t="shared" si="283"/>
        <v>(</v>
      </c>
      <c r="O632" s="35" t="str">
        <f t="shared" si="284"/>
        <v>1</v>
      </c>
      <c r="P632" s="35" t="str">
        <f t="shared" si="285"/>
        <v>+</v>
      </c>
      <c r="Q632" s="37">
        <f>IF($D632&lt;=2024,VstupniParametry_SKRYT!$D$6,"")</f>
        <v>0.06</v>
      </c>
      <c r="R632" s="35" t="str">
        <f t="shared" si="286"/>
        <v>)</v>
      </c>
      <c r="S632" s="38">
        <f>IF($D632&lt;=2024,COUNTIFS(Vypocet_SKRYT!AT629:AV629,"&gt;=1"),"")</f>
        <v>0</v>
      </c>
      <c r="T632" s="39" t="str">
        <f t="shared" si="287"/>
        <v>x</v>
      </c>
      <c r="U632" s="35" t="str">
        <f t="shared" si="288"/>
        <v>(</v>
      </c>
      <c r="V632" s="35" t="str">
        <f t="shared" si="289"/>
        <v>1</v>
      </c>
      <c r="W632" s="35" t="str">
        <f t="shared" si="290"/>
        <v>+</v>
      </c>
      <c r="X632" s="37">
        <f>IF($D632&lt;=2025,VstupniParametry_SKRYT!$D$9,"")</f>
        <v>1.7999999999999999E-2</v>
      </c>
      <c r="Y632" s="35" t="str">
        <f t="shared" si="291"/>
        <v>)</v>
      </c>
      <c r="Z632" s="38">
        <f>IF(AND(D632&lt;2025,2025&lt;=Zisk!$D$10),1,IF(D632=2025,0,""))</f>
        <v>1</v>
      </c>
      <c r="AA632" s="39" t="str">
        <f>IF(AND($D632&lt;=2025,Zisk!$D$10&gt;=2026),"x","")</f>
        <v/>
      </c>
      <c r="AB632" s="35" t="str">
        <f>IF(AND($D632&lt;=2026,Zisk!$D$10&gt;=2026),"(","")</f>
        <v/>
      </c>
      <c r="AC632" s="35" t="str">
        <f>IF(AND($D632&lt;=2026,Zisk!$D$10&gt;=2026),"1","")</f>
        <v/>
      </c>
      <c r="AD632" s="35" t="str">
        <f>IF(AND($D632&lt;=2026,Zisk!$D$10&gt;=2026),"+","")</f>
        <v/>
      </c>
      <c r="AE632" s="37" t="str">
        <f>IF(AND($D632&lt;=2026,Zisk!$D$10&gt;=2026),VstupniParametry_SKRYT!$D$10,"")</f>
        <v/>
      </c>
      <c r="AF632" s="35" t="str">
        <f>IF(AND($D632&lt;=2026,Zisk!$D$10&gt;=2026),")","")</f>
        <v/>
      </c>
      <c r="AG632" s="38" t="str">
        <f>IF(AND(D632&lt;2026,2026&lt;=Zisk!$D$10),1,IF(D632=2026,0,""))</f>
        <v/>
      </c>
      <c r="AH632" s="39" t="str">
        <f>IF(AND($D632&lt;=2026,Zisk!$D$10&gt;=2027),"x","")</f>
        <v/>
      </c>
      <c r="AI632" s="35" t="str">
        <f>IF(AND($D632&lt;=2027,Zisk!$D$10&gt;=2027),"(","")</f>
        <v/>
      </c>
      <c r="AJ632" s="35" t="str">
        <f>IF(AND($D632&lt;=2027,Zisk!$D$10&gt;=2027),"1","")</f>
        <v/>
      </c>
      <c r="AK632" s="35" t="str">
        <f>IF(AND($D632&lt;=2027,Zisk!$D$10&gt;=2027),"+","")</f>
        <v/>
      </c>
      <c r="AL632" s="37" t="str">
        <f>IF(AND($D632&lt;=2027,Zisk!$D$10&gt;=2027),VstupniParametry_SKRYT!$D$11,"")</f>
        <v/>
      </c>
      <c r="AM632" s="35" t="str">
        <f>IF(AND($D632&lt;=2027,Zisk!$D$10&gt;=2027),")","")</f>
        <v/>
      </c>
      <c r="AN632" s="38" t="str">
        <f>IF(AND(D632&lt;2027,2027&lt;=Zisk!$D$10),1,IF(D632=2027,0,""))</f>
        <v/>
      </c>
      <c r="AO632" s="39" t="str">
        <f>IF(AND($D632&lt;=2027,Zisk!$D$10&gt;=2028),"x","")</f>
        <v/>
      </c>
      <c r="AP632" s="35" t="str">
        <f>IF(AND($D632&lt;=2028,Zisk!$D$10&gt;=2028),"(","")</f>
        <v/>
      </c>
      <c r="AQ632" s="35" t="str">
        <f>IF(AND($D632&lt;=2028,Zisk!$D$10&gt;=2028),"1","")</f>
        <v/>
      </c>
      <c r="AR632" s="35" t="str">
        <f>IF(AND($D632&lt;=2028,Zisk!$D$10&gt;=2028),"+","")</f>
        <v/>
      </c>
      <c r="AS632" s="37" t="str">
        <f>IF(AND($D632&lt;=2028,Zisk!$D$10&gt;=2028),VstupniParametry_SKRYT!$D$12,"")</f>
        <v/>
      </c>
      <c r="AT632" s="35" t="str">
        <f>IF(AND($D632&lt;=2028,Zisk!$D$10&gt;=2028),")","")</f>
        <v/>
      </c>
      <c r="AU632" s="38" t="str">
        <f>IF(AND(D632&lt;2028,2028&lt;=Zisk!$D$10),1,IF(D632=2028,0,""))</f>
        <v/>
      </c>
      <c r="AV632" s="39" t="str">
        <f>IF(AND($D632&lt;=2028,Zisk!$D$10&gt;=2029),"x","")</f>
        <v/>
      </c>
      <c r="AW632" s="35" t="str">
        <f>IF(AND($D632&lt;=2029,Zisk!$D$10&gt;=2029),"(","")</f>
        <v/>
      </c>
      <c r="AX632" s="35" t="str">
        <f>IF(AND($D632&lt;=2029,Zisk!$D$10&gt;=2029),"1","")</f>
        <v/>
      </c>
      <c r="AY632" s="35" t="str">
        <f>IF(AND($D632&lt;=2029,Zisk!$D$10&gt;=2029),"+","")</f>
        <v/>
      </c>
      <c r="AZ632" s="37" t="str">
        <f>IF(AND($D632&lt;=2029,Zisk!$D$10&gt;=2029),VstupniParametry_SKRYT!$D$13,"")</f>
        <v/>
      </c>
      <c r="BA632" s="35" t="str">
        <f>IF(AND($D632&lt;=2029,Zisk!$D$10&gt;=2029),")","")</f>
        <v/>
      </c>
      <c r="BB632" s="38" t="str">
        <f>IF(AND(D632&lt;2029,2029&lt;=Zisk!$D$10),1,IF(D632=2029,0,""))</f>
        <v/>
      </c>
      <c r="BC632" s="39" t="str">
        <f>IF(AND($D632&lt;=2029,Zisk!$D$10&gt;=2030),"x","")</f>
        <v/>
      </c>
      <c r="BD632" s="35" t="str">
        <f>IF(AND($D632&lt;=2030,Zisk!$D$10&gt;=2030),"(","")</f>
        <v/>
      </c>
      <c r="BE632" s="35" t="str">
        <f>IF(AND($D632&lt;=2030,Zisk!$D$10&gt;=2030),"1","")</f>
        <v/>
      </c>
      <c r="BF632" s="35" t="str">
        <f>IF(AND($D632&lt;=2030,Zisk!$D$10&gt;=2030),"+","")</f>
        <v/>
      </c>
      <c r="BG632" s="37" t="str">
        <f>IF(AND($D632&lt;=2030,Zisk!$D$10&gt;=2030),VstupniParametry_SKRYT!$D$14,"")</f>
        <v/>
      </c>
      <c r="BH632" s="35" t="str">
        <f>IF(AND($D632&lt;=2030,Zisk!$D$10&gt;=2030),")","")</f>
        <v/>
      </c>
      <c r="BI632" s="38" t="str">
        <f>IF(AND(D632&lt;2030,2030&lt;=Zisk!$D$10),1,IF(D632=2030,0,""))</f>
        <v/>
      </c>
      <c r="BJ632" s="40" t="s">
        <v>32</v>
      </c>
      <c r="BK632" s="37">
        <f t="shared" si="304"/>
        <v>1</v>
      </c>
      <c r="BL632" s="35" t="str">
        <f t="shared" si="305"/>
        <v>x</v>
      </c>
      <c r="BM632" s="41">
        <f t="shared" si="306"/>
        <v>1</v>
      </c>
      <c r="BN632" s="37" t="str">
        <f t="shared" si="307"/>
        <v>x</v>
      </c>
      <c r="BO632" s="41">
        <f t="shared" si="292"/>
        <v>1.018</v>
      </c>
      <c r="BP632" s="41" t="str">
        <f t="shared" si="293"/>
        <v/>
      </c>
      <c r="BQ632" s="41" t="str">
        <f t="shared" si="294"/>
        <v/>
      </c>
      <c r="BR632" s="41" t="str">
        <f t="shared" si="295"/>
        <v/>
      </c>
      <c r="BS632" s="41" t="str">
        <f t="shared" si="296"/>
        <v/>
      </c>
      <c r="BT632" s="41" t="str">
        <f t="shared" si="297"/>
        <v/>
      </c>
      <c r="BU632" s="41" t="str">
        <f t="shared" si="298"/>
        <v/>
      </c>
      <c r="BV632" s="41" t="str">
        <f t="shared" si="299"/>
        <v/>
      </c>
      <c r="BW632" s="41" t="str">
        <f t="shared" si="300"/>
        <v/>
      </c>
      <c r="BX632" s="41" t="str">
        <f t="shared" si="301"/>
        <v/>
      </c>
      <c r="BY632" s="41" t="str">
        <f t="shared" si="302"/>
        <v/>
      </c>
      <c r="BZ632" s="40" t="s">
        <v>32</v>
      </c>
      <c r="CA632" s="41">
        <f t="shared" si="303"/>
        <v>1.018</v>
      </c>
      <c r="CB632" s="35"/>
      <c r="CC632" s="36">
        <f>IF(D632&gt;Zisk!$D$10,"",E632*CA632)</f>
        <v>0</v>
      </c>
    </row>
    <row r="633" spans="2:81" x14ac:dyDescent="0.2">
      <c r="B633" s="28" t="str">
        <f>Zisk!B644</f>
        <v/>
      </c>
      <c r="C633" s="28">
        <f>Zisk!C644</f>
        <v>0</v>
      </c>
      <c r="D633" s="28">
        <f>Zisk!E644</f>
        <v>0</v>
      </c>
      <c r="E633" s="29">
        <f>Zisk!D644</f>
        <v>0</v>
      </c>
      <c r="F633" s="29"/>
      <c r="G633" s="28" t="str">
        <f t="shared" si="278"/>
        <v>(</v>
      </c>
      <c r="H633" s="28" t="str">
        <f t="shared" si="279"/>
        <v>1</v>
      </c>
      <c r="I633" s="28" t="str">
        <f t="shared" si="280"/>
        <v>+</v>
      </c>
      <c r="J633" s="30">
        <f>IF($D633&lt;=2021,VstupniParametry_SKRYT!$D$5,"")</f>
        <v>0.02</v>
      </c>
      <c r="K633" s="28" t="str">
        <f t="shared" si="281"/>
        <v>)</v>
      </c>
      <c r="L633" s="31">
        <f>IF($D633&lt;=2021,COUNTIF(Vypocet_SKRYT!T630:AS630,"&gt;=1"),"")</f>
        <v>0</v>
      </c>
      <c r="M633" s="32" t="str">
        <f t="shared" si="282"/>
        <v>x</v>
      </c>
      <c r="N633" s="28" t="str">
        <f t="shared" si="283"/>
        <v>(</v>
      </c>
      <c r="O633" s="28" t="str">
        <f t="shared" si="284"/>
        <v>1</v>
      </c>
      <c r="P633" s="28" t="str">
        <f t="shared" si="285"/>
        <v>+</v>
      </c>
      <c r="Q633" s="30">
        <f>IF($D633&lt;=2024,VstupniParametry_SKRYT!$D$6,"")</f>
        <v>0.06</v>
      </c>
      <c r="R633" s="28" t="str">
        <f t="shared" si="286"/>
        <v>)</v>
      </c>
      <c r="S633" s="31">
        <f>IF($D633&lt;=2024,COUNTIFS(Vypocet_SKRYT!AT630:AV630,"&gt;=1"),"")</f>
        <v>0</v>
      </c>
      <c r="T633" s="32" t="str">
        <f t="shared" si="287"/>
        <v>x</v>
      </c>
      <c r="U633" s="28" t="str">
        <f t="shared" si="288"/>
        <v>(</v>
      </c>
      <c r="V633" s="28" t="str">
        <f t="shared" si="289"/>
        <v>1</v>
      </c>
      <c r="W633" s="28" t="str">
        <f t="shared" si="290"/>
        <v>+</v>
      </c>
      <c r="X633" s="30">
        <f>IF($D633&lt;=2025,VstupniParametry_SKRYT!$D$9,"")</f>
        <v>1.7999999999999999E-2</v>
      </c>
      <c r="Y633" s="28" t="str">
        <f t="shared" si="291"/>
        <v>)</v>
      </c>
      <c r="Z633" s="31">
        <f>IF(AND(D633&lt;2025,2025&lt;=Zisk!$D$10),1,IF(D633=2025,0,""))</f>
        <v>1</v>
      </c>
      <c r="AA633" s="32" t="str">
        <f>IF(AND($D633&lt;=2025,Zisk!$D$10&gt;=2026),"x","")</f>
        <v/>
      </c>
      <c r="AB633" s="28" t="str">
        <f>IF(AND($D633&lt;=2026,Zisk!$D$10&gt;=2026),"(","")</f>
        <v/>
      </c>
      <c r="AC633" s="28" t="str">
        <f>IF(AND($D633&lt;=2026,Zisk!$D$10&gt;=2026),"1","")</f>
        <v/>
      </c>
      <c r="AD633" s="28" t="str">
        <f>IF(AND($D633&lt;=2026,Zisk!$D$10&gt;=2026),"+","")</f>
        <v/>
      </c>
      <c r="AE633" s="30" t="str">
        <f>IF(AND($D633&lt;=2026,Zisk!$D$10&gt;=2026),VstupniParametry_SKRYT!$D$10,"")</f>
        <v/>
      </c>
      <c r="AF633" s="28" t="str">
        <f>IF(AND($D633&lt;=2026,Zisk!$D$10&gt;=2026),")","")</f>
        <v/>
      </c>
      <c r="AG633" s="31" t="str">
        <f>IF(AND(D633&lt;2026,2026&lt;=Zisk!$D$10),1,IF(D633=2026,0,""))</f>
        <v/>
      </c>
      <c r="AH633" s="32" t="str">
        <f>IF(AND($D633&lt;=2026,Zisk!$D$10&gt;=2027),"x","")</f>
        <v/>
      </c>
      <c r="AI633" s="28" t="str">
        <f>IF(AND($D633&lt;=2027,Zisk!$D$10&gt;=2027),"(","")</f>
        <v/>
      </c>
      <c r="AJ633" s="28" t="str">
        <f>IF(AND($D633&lt;=2027,Zisk!$D$10&gt;=2027),"1","")</f>
        <v/>
      </c>
      <c r="AK633" s="28" t="str">
        <f>IF(AND($D633&lt;=2027,Zisk!$D$10&gt;=2027),"+","")</f>
        <v/>
      </c>
      <c r="AL633" s="30" t="str">
        <f>IF(AND($D633&lt;=2027,Zisk!$D$10&gt;=2027),VstupniParametry_SKRYT!$D$11,"")</f>
        <v/>
      </c>
      <c r="AM633" s="28" t="str">
        <f>IF(AND($D633&lt;=2027,Zisk!$D$10&gt;=2027),")","")</f>
        <v/>
      </c>
      <c r="AN633" s="31" t="str">
        <f>IF(AND(D633&lt;2027,2027&lt;=Zisk!$D$10),1,IF(D633=2027,0,""))</f>
        <v/>
      </c>
      <c r="AO633" s="32" t="str">
        <f>IF(AND($D633&lt;=2027,Zisk!$D$10&gt;=2028),"x","")</f>
        <v/>
      </c>
      <c r="AP633" s="28" t="str">
        <f>IF(AND($D633&lt;=2028,Zisk!$D$10&gt;=2028),"(","")</f>
        <v/>
      </c>
      <c r="AQ633" s="28" t="str">
        <f>IF(AND($D633&lt;=2028,Zisk!$D$10&gt;=2028),"1","")</f>
        <v/>
      </c>
      <c r="AR633" s="28" t="str">
        <f>IF(AND($D633&lt;=2028,Zisk!$D$10&gt;=2028),"+","")</f>
        <v/>
      </c>
      <c r="AS633" s="30" t="str">
        <f>IF(AND($D633&lt;=2028,Zisk!$D$10&gt;=2028),VstupniParametry_SKRYT!$D$12,"")</f>
        <v/>
      </c>
      <c r="AT633" s="28" t="str">
        <f>IF(AND($D633&lt;=2028,Zisk!$D$10&gt;=2028),")","")</f>
        <v/>
      </c>
      <c r="AU633" s="31" t="str">
        <f>IF(AND(D633&lt;2028,2028&lt;=Zisk!$D$10),1,IF(D633=2028,0,""))</f>
        <v/>
      </c>
      <c r="AV633" s="32" t="str">
        <f>IF(AND($D633&lt;=2028,Zisk!$D$10&gt;=2029),"x","")</f>
        <v/>
      </c>
      <c r="AW633" s="28" t="str">
        <f>IF(AND($D633&lt;=2029,Zisk!$D$10&gt;=2029),"(","")</f>
        <v/>
      </c>
      <c r="AX633" s="28" t="str">
        <f>IF(AND($D633&lt;=2029,Zisk!$D$10&gt;=2029),"1","")</f>
        <v/>
      </c>
      <c r="AY633" s="28" t="str">
        <f>IF(AND($D633&lt;=2029,Zisk!$D$10&gt;=2029),"+","")</f>
        <v/>
      </c>
      <c r="AZ633" s="30" t="str">
        <f>IF(AND($D633&lt;=2029,Zisk!$D$10&gt;=2029),VstupniParametry_SKRYT!$D$13,"")</f>
        <v/>
      </c>
      <c r="BA633" s="28" t="str">
        <f>IF(AND($D633&lt;=2029,Zisk!$D$10&gt;=2029),")","")</f>
        <v/>
      </c>
      <c r="BB633" s="31" t="str">
        <f>IF(AND(D633&lt;2029,2029&lt;=Zisk!$D$10),1,IF(D633=2029,0,""))</f>
        <v/>
      </c>
      <c r="BC633" s="32" t="str">
        <f>IF(AND($D633&lt;=2029,Zisk!$D$10&gt;=2030),"x","")</f>
        <v/>
      </c>
      <c r="BD633" s="28" t="str">
        <f>IF(AND($D633&lt;=2030,Zisk!$D$10&gt;=2030),"(","")</f>
        <v/>
      </c>
      <c r="BE633" s="28" t="str">
        <f>IF(AND($D633&lt;=2030,Zisk!$D$10&gt;=2030),"1","")</f>
        <v/>
      </c>
      <c r="BF633" s="28" t="str">
        <f>IF(AND($D633&lt;=2030,Zisk!$D$10&gt;=2030),"+","")</f>
        <v/>
      </c>
      <c r="BG633" s="30" t="str">
        <f>IF(AND($D633&lt;=2030,Zisk!$D$10&gt;=2030),VstupniParametry_SKRYT!$D$14,"")</f>
        <v/>
      </c>
      <c r="BH633" s="28" t="str">
        <f>IF(AND($D633&lt;=2030,Zisk!$D$10&gt;=2030),")","")</f>
        <v/>
      </c>
      <c r="BI633" s="31" t="str">
        <f>IF(AND(D633&lt;2030,2030&lt;=Zisk!$D$10),1,IF(D633=2030,0,""))</f>
        <v/>
      </c>
      <c r="BJ633" s="33" t="s">
        <v>32</v>
      </c>
      <c r="BK633" s="30">
        <f t="shared" si="304"/>
        <v>1</v>
      </c>
      <c r="BL633" s="28" t="str">
        <f t="shared" si="305"/>
        <v>x</v>
      </c>
      <c r="BM633" s="34">
        <f t="shared" si="306"/>
        <v>1</v>
      </c>
      <c r="BN633" s="30" t="str">
        <f t="shared" si="307"/>
        <v>x</v>
      </c>
      <c r="BO633" s="34">
        <f t="shared" si="292"/>
        <v>1.018</v>
      </c>
      <c r="BP633" s="34" t="str">
        <f t="shared" si="293"/>
        <v/>
      </c>
      <c r="BQ633" s="34" t="str">
        <f t="shared" si="294"/>
        <v/>
      </c>
      <c r="BR633" s="34" t="str">
        <f t="shared" si="295"/>
        <v/>
      </c>
      <c r="BS633" s="34" t="str">
        <f t="shared" si="296"/>
        <v/>
      </c>
      <c r="BT633" s="34" t="str">
        <f t="shared" si="297"/>
        <v/>
      </c>
      <c r="BU633" s="34" t="str">
        <f t="shared" si="298"/>
        <v/>
      </c>
      <c r="BV633" s="34" t="str">
        <f t="shared" si="299"/>
        <v/>
      </c>
      <c r="BW633" s="34" t="str">
        <f t="shared" si="300"/>
        <v/>
      </c>
      <c r="BX633" s="34" t="str">
        <f t="shared" si="301"/>
        <v/>
      </c>
      <c r="BY633" s="34" t="str">
        <f t="shared" si="302"/>
        <v/>
      </c>
      <c r="BZ633" s="33" t="s">
        <v>32</v>
      </c>
      <c r="CA633" s="34">
        <f t="shared" si="303"/>
        <v>1.018</v>
      </c>
      <c r="CB633" s="28"/>
      <c r="CC633" s="29">
        <f>IF(D633&gt;Zisk!$D$10,"",E633*CA633)</f>
        <v>0</v>
      </c>
    </row>
    <row r="634" spans="2:81" x14ac:dyDescent="0.2">
      <c r="B634" s="35" t="str">
        <f>Zisk!B645</f>
        <v/>
      </c>
      <c r="C634" s="35">
        <f>Zisk!C645</f>
        <v>0</v>
      </c>
      <c r="D634" s="35">
        <f>Zisk!E645</f>
        <v>0</v>
      </c>
      <c r="E634" s="36">
        <f>Zisk!D645</f>
        <v>0</v>
      </c>
      <c r="F634" s="36"/>
      <c r="G634" s="35" t="str">
        <f t="shared" si="278"/>
        <v>(</v>
      </c>
      <c r="H634" s="35" t="str">
        <f t="shared" si="279"/>
        <v>1</v>
      </c>
      <c r="I634" s="35" t="str">
        <f t="shared" si="280"/>
        <v>+</v>
      </c>
      <c r="J634" s="37">
        <f>IF($D634&lt;=2021,VstupniParametry_SKRYT!$D$5,"")</f>
        <v>0.02</v>
      </c>
      <c r="K634" s="35" t="str">
        <f t="shared" si="281"/>
        <v>)</v>
      </c>
      <c r="L634" s="38">
        <f>IF($D634&lt;=2021,COUNTIF(Vypocet_SKRYT!T631:AS631,"&gt;=1"),"")</f>
        <v>0</v>
      </c>
      <c r="M634" s="39" t="str">
        <f t="shared" si="282"/>
        <v>x</v>
      </c>
      <c r="N634" s="35" t="str">
        <f t="shared" si="283"/>
        <v>(</v>
      </c>
      <c r="O634" s="35" t="str">
        <f t="shared" si="284"/>
        <v>1</v>
      </c>
      <c r="P634" s="35" t="str">
        <f t="shared" si="285"/>
        <v>+</v>
      </c>
      <c r="Q634" s="37">
        <f>IF($D634&lt;=2024,VstupniParametry_SKRYT!$D$6,"")</f>
        <v>0.06</v>
      </c>
      <c r="R634" s="35" t="str">
        <f t="shared" si="286"/>
        <v>)</v>
      </c>
      <c r="S634" s="38">
        <f>IF($D634&lt;=2024,COUNTIFS(Vypocet_SKRYT!AT631:AV631,"&gt;=1"),"")</f>
        <v>0</v>
      </c>
      <c r="T634" s="39" t="str">
        <f t="shared" si="287"/>
        <v>x</v>
      </c>
      <c r="U634" s="35" t="str">
        <f t="shared" si="288"/>
        <v>(</v>
      </c>
      <c r="V634" s="35" t="str">
        <f t="shared" si="289"/>
        <v>1</v>
      </c>
      <c r="W634" s="35" t="str">
        <f t="shared" si="290"/>
        <v>+</v>
      </c>
      <c r="X634" s="37">
        <f>IF($D634&lt;=2025,VstupniParametry_SKRYT!$D$9,"")</f>
        <v>1.7999999999999999E-2</v>
      </c>
      <c r="Y634" s="35" t="str">
        <f t="shared" si="291"/>
        <v>)</v>
      </c>
      <c r="Z634" s="38">
        <f>IF(AND(D634&lt;2025,2025&lt;=Zisk!$D$10),1,IF(D634=2025,0,""))</f>
        <v>1</v>
      </c>
      <c r="AA634" s="39" t="str">
        <f>IF(AND($D634&lt;=2025,Zisk!$D$10&gt;=2026),"x","")</f>
        <v/>
      </c>
      <c r="AB634" s="35" t="str">
        <f>IF(AND($D634&lt;=2026,Zisk!$D$10&gt;=2026),"(","")</f>
        <v/>
      </c>
      <c r="AC634" s="35" t="str">
        <f>IF(AND($D634&lt;=2026,Zisk!$D$10&gt;=2026),"1","")</f>
        <v/>
      </c>
      <c r="AD634" s="35" t="str">
        <f>IF(AND($D634&lt;=2026,Zisk!$D$10&gt;=2026),"+","")</f>
        <v/>
      </c>
      <c r="AE634" s="37" t="str">
        <f>IF(AND($D634&lt;=2026,Zisk!$D$10&gt;=2026),VstupniParametry_SKRYT!$D$10,"")</f>
        <v/>
      </c>
      <c r="AF634" s="35" t="str">
        <f>IF(AND($D634&lt;=2026,Zisk!$D$10&gt;=2026),")","")</f>
        <v/>
      </c>
      <c r="AG634" s="38" t="str">
        <f>IF(AND(D634&lt;2026,2026&lt;=Zisk!$D$10),1,IF(D634=2026,0,""))</f>
        <v/>
      </c>
      <c r="AH634" s="39" t="str">
        <f>IF(AND($D634&lt;=2026,Zisk!$D$10&gt;=2027),"x","")</f>
        <v/>
      </c>
      <c r="AI634" s="35" t="str">
        <f>IF(AND($D634&lt;=2027,Zisk!$D$10&gt;=2027),"(","")</f>
        <v/>
      </c>
      <c r="AJ634" s="35" t="str">
        <f>IF(AND($D634&lt;=2027,Zisk!$D$10&gt;=2027),"1","")</f>
        <v/>
      </c>
      <c r="AK634" s="35" t="str">
        <f>IF(AND($D634&lt;=2027,Zisk!$D$10&gt;=2027),"+","")</f>
        <v/>
      </c>
      <c r="AL634" s="37" t="str">
        <f>IF(AND($D634&lt;=2027,Zisk!$D$10&gt;=2027),VstupniParametry_SKRYT!$D$11,"")</f>
        <v/>
      </c>
      <c r="AM634" s="35" t="str">
        <f>IF(AND($D634&lt;=2027,Zisk!$D$10&gt;=2027),")","")</f>
        <v/>
      </c>
      <c r="AN634" s="38" t="str">
        <f>IF(AND(D634&lt;2027,2027&lt;=Zisk!$D$10),1,IF(D634=2027,0,""))</f>
        <v/>
      </c>
      <c r="AO634" s="39" t="str">
        <f>IF(AND($D634&lt;=2027,Zisk!$D$10&gt;=2028),"x","")</f>
        <v/>
      </c>
      <c r="AP634" s="35" t="str">
        <f>IF(AND($D634&lt;=2028,Zisk!$D$10&gt;=2028),"(","")</f>
        <v/>
      </c>
      <c r="AQ634" s="35" t="str">
        <f>IF(AND($D634&lt;=2028,Zisk!$D$10&gt;=2028),"1","")</f>
        <v/>
      </c>
      <c r="AR634" s="35" t="str">
        <f>IF(AND($D634&lt;=2028,Zisk!$D$10&gt;=2028),"+","")</f>
        <v/>
      </c>
      <c r="AS634" s="37" t="str">
        <f>IF(AND($D634&lt;=2028,Zisk!$D$10&gt;=2028),VstupniParametry_SKRYT!$D$12,"")</f>
        <v/>
      </c>
      <c r="AT634" s="35" t="str">
        <f>IF(AND($D634&lt;=2028,Zisk!$D$10&gt;=2028),")","")</f>
        <v/>
      </c>
      <c r="AU634" s="38" t="str">
        <f>IF(AND(D634&lt;2028,2028&lt;=Zisk!$D$10),1,IF(D634=2028,0,""))</f>
        <v/>
      </c>
      <c r="AV634" s="39" t="str">
        <f>IF(AND($D634&lt;=2028,Zisk!$D$10&gt;=2029),"x","")</f>
        <v/>
      </c>
      <c r="AW634" s="35" t="str">
        <f>IF(AND($D634&lt;=2029,Zisk!$D$10&gt;=2029),"(","")</f>
        <v/>
      </c>
      <c r="AX634" s="35" t="str">
        <f>IF(AND($D634&lt;=2029,Zisk!$D$10&gt;=2029),"1","")</f>
        <v/>
      </c>
      <c r="AY634" s="35" t="str">
        <f>IF(AND($D634&lt;=2029,Zisk!$D$10&gt;=2029),"+","")</f>
        <v/>
      </c>
      <c r="AZ634" s="37" t="str">
        <f>IF(AND($D634&lt;=2029,Zisk!$D$10&gt;=2029),VstupniParametry_SKRYT!$D$13,"")</f>
        <v/>
      </c>
      <c r="BA634" s="35" t="str">
        <f>IF(AND($D634&lt;=2029,Zisk!$D$10&gt;=2029),")","")</f>
        <v/>
      </c>
      <c r="BB634" s="38" t="str">
        <f>IF(AND(D634&lt;2029,2029&lt;=Zisk!$D$10),1,IF(D634=2029,0,""))</f>
        <v/>
      </c>
      <c r="BC634" s="39" t="str">
        <f>IF(AND($D634&lt;=2029,Zisk!$D$10&gt;=2030),"x","")</f>
        <v/>
      </c>
      <c r="BD634" s="35" t="str">
        <f>IF(AND($D634&lt;=2030,Zisk!$D$10&gt;=2030),"(","")</f>
        <v/>
      </c>
      <c r="BE634" s="35" t="str">
        <f>IF(AND($D634&lt;=2030,Zisk!$D$10&gt;=2030),"1","")</f>
        <v/>
      </c>
      <c r="BF634" s="35" t="str">
        <f>IF(AND($D634&lt;=2030,Zisk!$D$10&gt;=2030),"+","")</f>
        <v/>
      </c>
      <c r="BG634" s="37" t="str">
        <f>IF(AND($D634&lt;=2030,Zisk!$D$10&gt;=2030),VstupniParametry_SKRYT!$D$14,"")</f>
        <v/>
      </c>
      <c r="BH634" s="35" t="str">
        <f>IF(AND($D634&lt;=2030,Zisk!$D$10&gt;=2030),")","")</f>
        <v/>
      </c>
      <c r="BI634" s="38" t="str">
        <f>IF(AND(D634&lt;2030,2030&lt;=Zisk!$D$10),1,IF(D634=2030,0,""))</f>
        <v/>
      </c>
      <c r="BJ634" s="40" t="s">
        <v>32</v>
      </c>
      <c r="BK634" s="37">
        <f t="shared" si="304"/>
        <v>1</v>
      </c>
      <c r="BL634" s="35" t="str">
        <f t="shared" si="305"/>
        <v>x</v>
      </c>
      <c r="BM634" s="41">
        <f t="shared" si="306"/>
        <v>1</v>
      </c>
      <c r="BN634" s="37" t="str">
        <f t="shared" si="307"/>
        <v>x</v>
      </c>
      <c r="BO634" s="41">
        <f t="shared" si="292"/>
        <v>1.018</v>
      </c>
      <c r="BP634" s="41" t="str">
        <f t="shared" si="293"/>
        <v/>
      </c>
      <c r="BQ634" s="41" t="str">
        <f t="shared" si="294"/>
        <v/>
      </c>
      <c r="BR634" s="41" t="str">
        <f t="shared" si="295"/>
        <v/>
      </c>
      <c r="BS634" s="41" t="str">
        <f t="shared" si="296"/>
        <v/>
      </c>
      <c r="BT634" s="41" t="str">
        <f t="shared" si="297"/>
        <v/>
      </c>
      <c r="BU634" s="41" t="str">
        <f t="shared" si="298"/>
        <v/>
      </c>
      <c r="BV634" s="41" t="str">
        <f t="shared" si="299"/>
        <v/>
      </c>
      <c r="BW634" s="41" t="str">
        <f t="shared" si="300"/>
        <v/>
      </c>
      <c r="BX634" s="41" t="str">
        <f t="shared" si="301"/>
        <v/>
      </c>
      <c r="BY634" s="41" t="str">
        <f t="shared" si="302"/>
        <v/>
      </c>
      <c r="BZ634" s="40" t="s">
        <v>32</v>
      </c>
      <c r="CA634" s="41">
        <f t="shared" si="303"/>
        <v>1.018</v>
      </c>
      <c r="CB634" s="35"/>
      <c r="CC634" s="36">
        <f>IF(D634&gt;Zisk!$D$10,"",E634*CA634)</f>
        <v>0</v>
      </c>
    </row>
    <row r="635" spans="2:81" x14ac:dyDescent="0.2">
      <c r="B635" s="28" t="str">
        <f>Zisk!B646</f>
        <v/>
      </c>
      <c r="C635" s="28">
        <f>Zisk!C646</f>
        <v>0</v>
      </c>
      <c r="D635" s="28">
        <f>Zisk!E646</f>
        <v>0</v>
      </c>
      <c r="E635" s="29">
        <f>Zisk!D646</f>
        <v>0</v>
      </c>
      <c r="F635" s="29"/>
      <c r="G635" s="28" t="str">
        <f t="shared" si="278"/>
        <v>(</v>
      </c>
      <c r="H635" s="28" t="str">
        <f t="shared" si="279"/>
        <v>1</v>
      </c>
      <c r="I635" s="28" t="str">
        <f t="shared" si="280"/>
        <v>+</v>
      </c>
      <c r="J635" s="30">
        <f>IF($D635&lt;=2021,VstupniParametry_SKRYT!$D$5,"")</f>
        <v>0.02</v>
      </c>
      <c r="K635" s="28" t="str">
        <f t="shared" si="281"/>
        <v>)</v>
      </c>
      <c r="L635" s="31">
        <f>IF($D635&lt;=2021,COUNTIF(Vypocet_SKRYT!T632:AS632,"&gt;=1"),"")</f>
        <v>0</v>
      </c>
      <c r="M635" s="32" t="str">
        <f t="shared" si="282"/>
        <v>x</v>
      </c>
      <c r="N635" s="28" t="str">
        <f t="shared" si="283"/>
        <v>(</v>
      </c>
      <c r="O635" s="28" t="str">
        <f t="shared" si="284"/>
        <v>1</v>
      </c>
      <c r="P635" s="28" t="str">
        <f t="shared" si="285"/>
        <v>+</v>
      </c>
      <c r="Q635" s="30">
        <f>IF($D635&lt;=2024,VstupniParametry_SKRYT!$D$6,"")</f>
        <v>0.06</v>
      </c>
      <c r="R635" s="28" t="str">
        <f t="shared" si="286"/>
        <v>)</v>
      </c>
      <c r="S635" s="31">
        <f>IF($D635&lt;=2024,COUNTIFS(Vypocet_SKRYT!AT632:AV632,"&gt;=1"),"")</f>
        <v>0</v>
      </c>
      <c r="T635" s="32" t="str">
        <f t="shared" si="287"/>
        <v>x</v>
      </c>
      <c r="U635" s="28" t="str">
        <f t="shared" si="288"/>
        <v>(</v>
      </c>
      <c r="V635" s="28" t="str">
        <f t="shared" si="289"/>
        <v>1</v>
      </c>
      <c r="W635" s="28" t="str">
        <f t="shared" si="290"/>
        <v>+</v>
      </c>
      <c r="X635" s="30">
        <f>IF($D635&lt;=2025,VstupniParametry_SKRYT!$D$9,"")</f>
        <v>1.7999999999999999E-2</v>
      </c>
      <c r="Y635" s="28" t="str">
        <f t="shared" si="291"/>
        <v>)</v>
      </c>
      <c r="Z635" s="31">
        <f>IF(AND(D635&lt;2025,2025&lt;=Zisk!$D$10),1,IF(D635=2025,0,""))</f>
        <v>1</v>
      </c>
      <c r="AA635" s="32" t="str">
        <f>IF(AND($D635&lt;=2025,Zisk!$D$10&gt;=2026),"x","")</f>
        <v/>
      </c>
      <c r="AB635" s="28" t="str">
        <f>IF(AND($D635&lt;=2026,Zisk!$D$10&gt;=2026),"(","")</f>
        <v/>
      </c>
      <c r="AC635" s="28" t="str">
        <f>IF(AND($D635&lt;=2026,Zisk!$D$10&gt;=2026),"1","")</f>
        <v/>
      </c>
      <c r="AD635" s="28" t="str">
        <f>IF(AND($D635&lt;=2026,Zisk!$D$10&gt;=2026),"+","")</f>
        <v/>
      </c>
      <c r="AE635" s="30" t="str">
        <f>IF(AND($D635&lt;=2026,Zisk!$D$10&gt;=2026),VstupniParametry_SKRYT!$D$10,"")</f>
        <v/>
      </c>
      <c r="AF635" s="28" t="str">
        <f>IF(AND($D635&lt;=2026,Zisk!$D$10&gt;=2026),")","")</f>
        <v/>
      </c>
      <c r="AG635" s="31" t="str">
        <f>IF(AND(D635&lt;2026,2026&lt;=Zisk!$D$10),1,IF(D635=2026,0,""))</f>
        <v/>
      </c>
      <c r="AH635" s="32" t="str">
        <f>IF(AND($D635&lt;=2026,Zisk!$D$10&gt;=2027),"x","")</f>
        <v/>
      </c>
      <c r="AI635" s="28" t="str">
        <f>IF(AND($D635&lt;=2027,Zisk!$D$10&gt;=2027),"(","")</f>
        <v/>
      </c>
      <c r="AJ635" s="28" t="str">
        <f>IF(AND($D635&lt;=2027,Zisk!$D$10&gt;=2027),"1","")</f>
        <v/>
      </c>
      <c r="AK635" s="28" t="str">
        <f>IF(AND($D635&lt;=2027,Zisk!$D$10&gt;=2027),"+","")</f>
        <v/>
      </c>
      <c r="AL635" s="30" t="str">
        <f>IF(AND($D635&lt;=2027,Zisk!$D$10&gt;=2027),VstupniParametry_SKRYT!$D$11,"")</f>
        <v/>
      </c>
      <c r="AM635" s="28" t="str">
        <f>IF(AND($D635&lt;=2027,Zisk!$D$10&gt;=2027),")","")</f>
        <v/>
      </c>
      <c r="AN635" s="31" t="str">
        <f>IF(AND(D635&lt;2027,2027&lt;=Zisk!$D$10),1,IF(D635=2027,0,""))</f>
        <v/>
      </c>
      <c r="AO635" s="32" t="str">
        <f>IF(AND($D635&lt;=2027,Zisk!$D$10&gt;=2028),"x","")</f>
        <v/>
      </c>
      <c r="AP635" s="28" t="str">
        <f>IF(AND($D635&lt;=2028,Zisk!$D$10&gt;=2028),"(","")</f>
        <v/>
      </c>
      <c r="AQ635" s="28" t="str">
        <f>IF(AND($D635&lt;=2028,Zisk!$D$10&gt;=2028),"1","")</f>
        <v/>
      </c>
      <c r="AR635" s="28" t="str">
        <f>IF(AND($D635&lt;=2028,Zisk!$D$10&gt;=2028),"+","")</f>
        <v/>
      </c>
      <c r="AS635" s="30" t="str">
        <f>IF(AND($D635&lt;=2028,Zisk!$D$10&gt;=2028),VstupniParametry_SKRYT!$D$12,"")</f>
        <v/>
      </c>
      <c r="AT635" s="28" t="str">
        <f>IF(AND($D635&lt;=2028,Zisk!$D$10&gt;=2028),")","")</f>
        <v/>
      </c>
      <c r="AU635" s="31" t="str">
        <f>IF(AND(D635&lt;2028,2028&lt;=Zisk!$D$10),1,IF(D635=2028,0,""))</f>
        <v/>
      </c>
      <c r="AV635" s="32" t="str">
        <f>IF(AND($D635&lt;=2028,Zisk!$D$10&gt;=2029),"x","")</f>
        <v/>
      </c>
      <c r="AW635" s="28" t="str">
        <f>IF(AND($D635&lt;=2029,Zisk!$D$10&gt;=2029),"(","")</f>
        <v/>
      </c>
      <c r="AX635" s="28" t="str">
        <f>IF(AND($D635&lt;=2029,Zisk!$D$10&gt;=2029),"1","")</f>
        <v/>
      </c>
      <c r="AY635" s="28" t="str">
        <f>IF(AND($D635&lt;=2029,Zisk!$D$10&gt;=2029),"+","")</f>
        <v/>
      </c>
      <c r="AZ635" s="30" t="str">
        <f>IF(AND($D635&lt;=2029,Zisk!$D$10&gt;=2029),VstupniParametry_SKRYT!$D$13,"")</f>
        <v/>
      </c>
      <c r="BA635" s="28" t="str">
        <f>IF(AND($D635&lt;=2029,Zisk!$D$10&gt;=2029),")","")</f>
        <v/>
      </c>
      <c r="BB635" s="31" t="str">
        <f>IF(AND(D635&lt;2029,2029&lt;=Zisk!$D$10),1,IF(D635=2029,0,""))</f>
        <v/>
      </c>
      <c r="BC635" s="32" t="str">
        <f>IF(AND($D635&lt;=2029,Zisk!$D$10&gt;=2030),"x","")</f>
        <v/>
      </c>
      <c r="BD635" s="28" t="str">
        <f>IF(AND($D635&lt;=2030,Zisk!$D$10&gt;=2030),"(","")</f>
        <v/>
      </c>
      <c r="BE635" s="28" t="str">
        <f>IF(AND($D635&lt;=2030,Zisk!$D$10&gt;=2030),"1","")</f>
        <v/>
      </c>
      <c r="BF635" s="28" t="str">
        <f>IF(AND($D635&lt;=2030,Zisk!$D$10&gt;=2030),"+","")</f>
        <v/>
      </c>
      <c r="BG635" s="30" t="str">
        <f>IF(AND($D635&lt;=2030,Zisk!$D$10&gt;=2030),VstupniParametry_SKRYT!$D$14,"")</f>
        <v/>
      </c>
      <c r="BH635" s="28" t="str">
        <f>IF(AND($D635&lt;=2030,Zisk!$D$10&gt;=2030),")","")</f>
        <v/>
      </c>
      <c r="BI635" s="31" t="str">
        <f>IF(AND(D635&lt;2030,2030&lt;=Zisk!$D$10),1,IF(D635=2030,0,""))</f>
        <v/>
      </c>
      <c r="BJ635" s="33" t="s">
        <v>32</v>
      </c>
      <c r="BK635" s="30">
        <f t="shared" si="304"/>
        <v>1</v>
      </c>
      <c r="BL635" s="28" t="str">
        <f t="shared" si="305"/>
        <v>x</v>
      </c>
      <c r="BM635" s="34">
        <f t="shared" si="306"/>
        <v>1</v>
      </c>
      <c r="BN635" s="30" t="str">
        <f t="shared" si="307"/>
        <v>x</v>
      </c>
      <c r="BO635" s="34">
        <f t="shared" si="292"/>
        <v>1.018</v>
      </c>
      <c r="BP635" s="34" t="str">
        <f t="shared" si="293"/>
        <v/>
      </c>
      <c r="BQ635" s="34" t="str">
        <f t="shared" si="294"/>
        <v/>
      </c>
      <c r="BR635" s="34" t="str">
        <f t="shared" si="295"/>
        <v/>
      </c>
      <c r="BS635" s="34" t="str">
        <f t="shared" si="296"/>
        <v/>
      </c>
      <c r="BT635" s="34" t="str">
        <f t="shared" si="297"/>
        <v/>
      </c>
      <c r="BU635" s="34" t="str">
        <f t="shared" si="298"/>
        <v/>
      </c>
      <c r="BV635" s="34" t="str">
        <f t="shared" si="299"/>
        <v/>
      </c>
      <c r="BW635" s="34" t="str">
        <f t="shared" si="300"/>
        <v/>
      </c>
      <c r="BX635" s="34" t="str">
        <f t="shared" si="301"/>
        <v/>
      </c>
      <c r="BY635" s="34" t="str">
        <f t="shared" si="302"/>
        <v/>
      </c>
      <c r="BZ635" s="33" t="s">
        <v>32</v>
      </c>
      <c r="CA635" s="34">
        <f t="shared" si="303"/>
        <v>1.018</v>
      </c>
      <c r="CB635" s="28"/>
      <c r="CC635" s="29">
        <f>IF(D635&gt;Zisk!$D$10,"",E635*CA635)</f>
        <v>0</v>
      </c>
    </row>
    <row r="636" spans="2:81" x14ac:dyDescent="0.2">
      <c r="B636" s="35" t="str">
        <f>Zisk!B647</f>
        <v/>
      </c>
      <c r="C636" s="35">
        <f>Zisk!C647</f>
        <v>0</v>
      </c>
      <c r="D636" s="35">
        <f>Zisk!E647</f>
        <v>0</v>
      </c>
      <c r="E636" s="36">
        <f>Zisk!D647</f>
        <v>0</v>
      </c>
      <c r="F636" s="36"/>
      <c r="G636" s="35" t="str">
        <f t="shared" si="278"/>
        <v>(</v>
      </c>
      <c r="H636" s="35" t="str">
        <f t="shared" si="279"/>
        <v>1</v>
      </c>
      <c r="I636" s="35" t="str">
        <f t="shared" si="280"/>
        <v>+</v>
      </c>
      <c r="J636" s="37">
        <f>IF($D636&lt;=2021,VstupniParametry_SKRYT!$D$5,"")</f>
        <v>0.02</v>
      </c>
      <c r="K636" s="35" t="str">
        <f t="shared" si="281"/>
        <v>)</v>
      </c>
      <c r="L636" s="38">
        <f>IF($D636&lt;=2021,COUNTIF(Vypocet_SKRYT!T633:AS633,"&gt;=1"),"")</f>
        <v>0</v>
      </c>
      <c r="M636" s="39" t="str">
        <f t="shared" si="282"/>
        <v>x</v>
      </c>
      <c r="N636" s="35" t="str">
        <f t="shared" si="283"/>
        <v>(</v>
      </c>
      <c r="O636" s="35" t="str">
        <f t="shared" si="284"/>
        <v>1</v>
      </c>
      <c r="P636" s="35" t="str">
        <f t="shared" si="285"/>
        <v>+</v>
      </c>
      <c r="Q636" s="37">
        <f>IF($D636&lt;=2024,VstupniParametry_SKRYT!$D$6,"")</f>
        <v>0.06</v>
      </c>
      <c r="R636" s="35" t="str">
        <f t="shared" si="286"/>
        <v>)</v>
      </c>
      <c r="S636" s="38">
        <f>IF($D636&lt;=2024,COUNTIFS(Vypocet_SKRYT!AT633:AV633,"&gt;=1"),"")</f>
        <v>0</v>
      </c>
      <c r="T636" s="39" t="str">
        <f t="shared" si="287"/>
        <v>x</v>
      </c>
      <c r="U636" s="35" t="str">
        <f t="shared" si="288"/>
        <v>(</v>
      </c>
      <c r="V636" s="35" t="str">
        <f t="shared" si="289"/>
        <v>1</v>
      </c>
      <c r="W636" s="35" t="str">
        <f t="shared" si="290"/>
        <v>+</v>
      </c>
      <c r="X636" s="37">
        <f>IF($D636&lt;=2025,VstupniParametry_SKRYT!$D$9,"")</f>
        <v>1.7999999999999999E-2</v>
      </c>
      <c r="Y636" s="35" t="str">
        <f t="shared" si="291"/>
        <v>)</v>
      </c>
      <c r="Z636" s="38">
        <f>IF(AND(D636&lt;2025,2025&lt;=Zisk!$D$10),1,IF(D636=2025,0,""))</f>
        <v>1</v>
      </c>
      <c r="AA636" s="39" t="str">
        <f>IF(AND($D636&lt;=2025,Zisk!$D$10&gt;=2026),"x","")</f>
        <v/>
      </c>
      <c r="AB636" s="35" t="str">
        <f>IF(AND($D636&lt;=2026,Zisk!$D$10&gt;=2026),"(","")</f>
        <v/>
      </c>
      <c r="AC636" s="35" t="str">
        <f>IF(AND($D636&lt;=2026,Zisk!$D$10&gt;=2026),"1","")</f>
        <v/>
      </c>
      <c r="AD636" s="35" t="str">
        <f>IF(AND($D636&lt;=2026,Zisk!$D$10&gt;=2026),"+","")</f>
        <v/>
      </c>
      <c r="AE636" s="37" t="str">
        <f>IF(AND($D636&lt;=2026,Zisk!$D$10&gt;=2026),VstupniParametry_SKRYT!$D$10,"")</f>
        <v/>
      </c>
      <c r="AF636" s="35" t="str">
        <f>IF(AND($D636&lt;=2026,Zisk!$D$10&gt;=2026),")","")</f>
        <v/>
      </c>
      <c r="AG636" s="38" t="str">
        <f>IF(AND(D636&lt;2026,2026&lt;=Zisk!$D$10),1,IF(D636=2026,0,""))</f>
        <v/>
      </c>
      <c r="AH636" s="39" t="str">
        <f>IF(AND($D636&lt;=2026,Zisk!$D$10&gt;=2027),"x","")</f>
        <v/>
      </c>
      <c r="AI636" s="35" t="str">
        <f>IF(AND($D636&lt;=2027,Zisk!$D$10&gt;=2027),"(","")</f>
        <v/>
      </c>
      <c r="AJ636" s="35" t="str">
        <f>IF(AND($D636&lt;=2027,Zisk!$D$10&gt;=2027),"1","")</f>
        <v/>
      </c>
      <c r="AK636" s="35" t="str">
        <f>IF(AND($D636&lt;=2027,Zisk!$D$10&gt;=2027),"+","")</f>
        <v/>
      </c>
      <c r="AL636" s="37" t="str">
        <f>IF(AND($D636&lt;=2027,Zisk!$D$10&gt;=2027),VstupniParametry_SKRYT!$D$11,"")</f>
        <v/>
      </c>
      <c r="AM636" s="35" t="str">
        <f>IF(AND($D636&lt;=2027,Zisk!$D$10&gt;=2027),")","")</f>
        <v/>
      </c>
      <c r="AN636" s="38" t="str">
        <f>IF(AND(D636&lt;2027,2027&lt;=Zisk!$D$10),1,IF(D636=2027,0,""))</f>
        <v/>
      </c>
      <c r="AO636" s="39" t="str">
        <f>IF(AND($D636&lt;=2027,Zisk!$D$10&gt;=2028),"x","")</f>
        <v/>
      </c>
      <c r="AP636" s="35" t="str">
        <f>IF(AND($D636&lt;=2028,Zisk!$D$10&gt;=2028),"(","")</f>
        <v/>
      </c>
      <c r="AQ636" s="35" t="str">
        <f>IF(AND($D636&lt;=2028,Zisk!$D$10&gt;=2028),"1","")</f>
        <v/>
      </c>
      <c r="AR636" s="35" t="str">
        <f>IF(AND($D636&lt;=2028,Zisk!$D$10&gt;=2028),"+","")</f>
        <v/>
      </c>
      <c r="AS636" s="37" t="str">
        <f>IF(AND($D636&lt;=2028,Zisk!$D$10&gt;=2028),VstupniParametry_SKRYT!$D$12,"")</f>
        <v/>
      </c>
      <c r="AT636" s="35" t="str">
        <f>IF(AND($D636&lt;=2028,Zisk!$D$10&gt;=2028),")","")</f>
        <v/>
      </c>
      <c r="AU636" s="38" t="str">
        <f>IF(AND(D636&lt;2028,2028&lt;=Zisk!$D$10),1,IF(D636=2028,0,""))</f>
        <v/>
      </c>
      <c r="AV636" s="39" t="str">
        <f>IF(AND($D636&lt;=2028,Zisk!$D$10&gt;=2029),"x","")</f>
        <v/>
      </c>
      <c r="AW636" s="35" t="str">
        <f>IF(AND($D636&lt;=2029,Zisk!$D$10&gt;=2029),"(","")</f>
        <v/>
      </c>
      <c r="AX636" s="35" t="str">
        <f>IF(AND($D636&lt;=2029,Zisk!$D$10&gt;=2029),"1","")</f>
        <v/>
      </c>
      <c r="AY636" s="35" t="str">
        <f>IF(AND($D636&lt;=2029,Zisk!$D$10&gt;=2029),"+","")</f>
        <v/>
      </c>
      <c r="AZ636" s="37" t="str">
        <f>IF(AND($D636&lt;=2029,Zisk!$D$10&gt;=2029),VstupniParametry_SKRYT!$D$13,"")</f>
        <v/>
      </c>
      <c r="BA636" s="35" t="str">
        <f>IF(AND($D636&lt;=2029,Zisk!$D$10&gt;=2029),")","")</f>
        <v/>
      </c>
      <c r="BB636" s="38" t="str">
        <f>IF(AND(D636&lt;2029,2029&lt;=Zisk!$D$10),1,IF(D636=2029,0,""))</f>
        <v/>
      </c>
      <c r="BC636" s="39" t="str">
        <f>IF(AND($D636&lt;=2029,Zisk!$D$10&gt;=2030),"x","")</f>
        <v/>
      </c>
      <c r="BD636" s="35" t="str">
        <f>IF(AND($D636&lt;=2030,Zisk!$D$10&gt;=2030),"(","")</f>
        <v/>
      </c>
      <c r="BE636" s="35" t="str">
        <f>IF(AND($D636&lt;=2030,Zisk!$D$10&gt;=2030),"1","")</f>
        <v/>
      </c>
      <c r="BF636" s="35" t="str">
        <f>IF(AND($D636&lt;=2030,Zisk!$D$10&gt;=2030),"+","")</f>
        <v/>
      </c>
      <c r="BG636" s="37" t="str">
        <f>IF(AND($D636&lt;=2030,Zisk!$D$10&gt;=2030),VstupniParametry_SKRYT!$D$14,"")</f>
        <v/>
      </c>
      <c r="BH636" s="35" t="str">
        <f>IF(AND($D636&lt;=2030,Zisk!$D$10&gt;=2030),")","")</f>
        <v/>
      </c>
      <c r="BI636" s="38" t="str">
        <f>IF(AND(D636&lt;2030,2030&lt;=Zisk!$D$10),1,IF(D636=2030,0,""))</f>
        <v/>
      </c>
      <c r="BJ636" s="40" t="s">
        <v>32</v>
      </c>
      <c r="BK636" s="37">
        <f t="shared" si="304"/>
        <v>1</v>
      </c>
      <c r="BL636" s="35" t="str">
        <f t="shared" si="305"/>
        <v>x</v>
      </c>
      <c r="BM636" s="41">
        <f t="shared" si="306"/>
        <v>1</v>
      </c>
      <c r="BN636" s="37" t="str">
        <f t="shared" si="307"/>
        <v>x</v>
      </c>
      <c r="BO636" s="41">
        <f t="shared" si="292"/>
        <v>1.018</v>
      </c>
      <c r="BP636" s="41" t="str">
        <f t="shared" si="293"/>
        <v/>
      </c>
      <c r="BQ636" s="41" t="str">
        <f t="shared" si="294"/>
        <v/>
      </c>
      <c r="BR636" s="41" t="str">
        <f t="shared" si="295"/>
        <v/>
      </c>
      <c r="BS636" s="41" t="str">
        <f t="shared" si="296"/>
        <v/>
      </c>
      <c r="BT636" s="41" t="str">
        <f t="shared" si="297"/>
        <v/>
      </c>
      <c r="BU636" s="41" t="str">
        <f t="shared" si="298"/>
        <v/>
      </c>
      <c r="BV636" s="41" t="str">
        <f t="shared" si="299"/>
        <v/>
      </c>
      <c r="BW636" s="41" t="str">
        <f t="shared" si="300"/>
        <v/>
      </c>
      <c r="BX636" s="41" t="str">
        <f t="shared" si="301"/>
        <v/>
      </c>
      <c r="BY636" s="41" t="str">
        <f t="shared" si="302"/>
        <v/>
      </c>
      <c r="BZ636" s="40" t="s">
        <v>32</v>
      </c>
      <c r="CA636" s="41">
        <f t="shared" si="303"/>
        <v>1.018</v>
      </c>
      <c r="CB636" s="35"/>
      <c r="CC636" s="36">
        <f>IF(D636&gt;Zisk!$D$10,"",E636*CA636)</f>
        <v>0</v>
      </c>
    </row>
    <row r="637" spans="2:81" x14ac:dyDescent="0.2">
      <c r="B637" s="28" t="str">
        <f>Zisk!B648</f>
        <v/>
      </c>
      <c r="C637" s="28">
        <f>Zisk!C648</f>
        <v>0</v>
      </c>
      <c r="D637" s="28">
        <f>Zisk!E648</f>
        <v>0</v>
      </c>
      <c r="E637" s="29">
        <f>Zisk!D648</f>
        <v>0</v>
      </c>
      <c r="F637" s="29"/>
      <c r="G637" s="28" t="str">
        <f t="shared" si="278"/>
        <v>(</v>
      </c>
      <c r="H637" s="28" t="str">
        <f t="shared" si="279"/>
        <v>1</v>
      </c>
      <c r="I637" s="28" t="str">
        <f t="shared" si="280"/>
        <v>+</v>
      </c>
      <c r="J637" s="30">
        <f>IF($D637&lt;=2021,VstupniParametry_SKRYT!$D$5,"")</f>
        <v>0.02</v>
      </c>
      <c r="K637" s="28" t="str">
        <f t="shared" si="281"/>
        <v>)</v>
      </c>
      <c r="L637" s="31">
        <f>IF($D637&lt;=2021,COUNTIF(Vypocet_SKRYT!T634:AS634,"&gt;=1"),"")</f>
        <v>0</v>
      </c>
      <c r="M637" s="32" t="str">
        <f t="shared" si="282"/>
        <v>x</v>
      </c>
      <c r="N637" s="28" t="str">
        <f t="shared" si="283"/>
        <v>(</v>
      </c>
      <c r="O637" s="28" t="str">
        <f t="shared" si="284"/>
        <v>1</v>
      </c>
      <c r="P637" s="28" t="str">
        <f t="shared" si="285"/>
        <v>+</v>
      </c>
      <c r="Q637" s="30">
        <f>IF($D637&lt;=2024,VstupniParametry_SKRYT!$D$6,"")</f>
        <v>0.06</v>
      </c>
      <c r="R637" s="28" t="str">
        <f t="shared" si="286"/>
        <v>)</v>
      </c>
      <c r="S637" s="31">
        <f>IF($D637&lt;=2024,COUNTIFS(Vypocet_SKRYT!AT634:AV634,"&gt;=1"),"")</f>
        <v>0</v>
      </c>
      <c r="T637" s="32" t="str">
        <f t="shared" si="287"/>
        <v>x</v>
      </c>
      <c r="U637" s="28" t="str">
        <f t="shared" si="288"/>
        <v>(</v>
      </c>
      <c r="V637" s="28" t="str">
        <f t="shared" si="289"/>
        <v>1</v>
      </c>
      <c r="W637" s="28" t="str">
        <f t="shared" si="290"/>
        <v>+</v>
      </c>
      <c r="X637" s="30">
        <f>IF($D637&lt;=2025,VstupniParametry_SKRYT!$D$9,"")</f>
        <v>1.7999999999999999E-2</v>
      </c>
      <c r="Y637" s="28" t="str">
        <f t="shared" si="291"/>
        <v>)</v>
      </c>
      <c r="Z637" s="31">
        <f>IF(AND(D637&lt;2025,2025&lt;=Zisk!$D$10),1,IF(D637=2025,0,""))</f>
        <v>1</v>
      </c>
      <c r="AA637" s="32" t="str">
        <f>IF(AND($D637&lt;=2025,Zisk!$D$10&gt;=2026),"x","")</f>
        <v/>
      </c>
      <c r="AB637" s="28" t="str">
        <f>IF(AND($D637&lt;=2026,Zisk!$D$10&gt;=2026),"(","")</f>
        <v/>
      </c>
      <c r="AC637" s="28" t="str">
        <f>IF(AND($D637&lt;=2026,Zisk!$D$10&gt;=2026),"1","")</f>
        <v/>
      </c>
      <c r="AD637" s="28" t="str">
        <f>IF(AND($D637&lt;=2026,Zisk!$D$10&gt;=2026),"+","")</f>
        <v/>
      </c>
      <c r="AE637" s="30" t="str">
        <f>IF(AND($D637&lt;=2026,Zisk!$D$10&gt;=2026),VstupniParametry_SKRYT!$D$10,"")</f>
        <v/>
      </c>
      <c r="AF637" s="28" t="str">
        <f>IF(AND($D637&lt;=2026,Zisk!$D$10&gt;=2026),")","")</f>
        <v/>
      </c>
      <c r="AG637" s="31" t="str">
        <f>IF(AND(D637&lt;2026,2026&lt;=Zisk!$D$10),1,IF(D637=2026,0,""))</f>
        <v/>
      </c>
      <c r="AH637" s="32" t="str">
        <f>IF(AND($D637&lt;=2026,Zisk!$D$10&gt;=2027),"x","")</f>
        <v/>
      </c>
      <c r="AI637" s="28" t="str">
        <f>IF(AND($D637&lt;=2027,Zisk!$D$10&gt;=2027),"(","")</f>
        <v/>
      </c>
      <c r="AJ637" s="28" t="str">
        <f>IF(AND($D637&lt;=2027,Zisk!$D$10&gt;=2027),"1","")</f>
        <v/>
      </c>
      <c r="AK637" s="28" t="str">
        <f>IF(AND($D637&lt;=2027,Zisk!$D$10&gt;=2027),"+","")</f>
        <v/>
      </c>
      <c r="AL637" s="30" t="str">
        <f>IF(AND($D637&lt;=2027,Zisk!$D$10&gt;=2027),VstupniParametry_SKRYT!$D$11,"")</f>
        <v/>
      </c>
      <c r="AM637" s="28" t="str">
        <f>IF(AND($D637&lt;=2027,Zisk!$D$10&gt;=2027),")","")</f>
        <v/>
      </c>
      <c r="AN637" s="31" t="str">
        <f>IF(AND(D637&lt;2027,2027&lt;=Zisk!$D$10),1,IF(D637=2027,0,""))</f>
        <v/>
      </c>
      <c r="AO637" s="32" t="str">
        <f>IF(AND($D637&lt;=2027,Zisk!$D$10&gt;=2028),"x","")</f>
        <v/>
      </c>
      <c r="AP637" s="28" t="str">
        <f>IF(AND($D637&lt;=2028,Zisk!$D$10&gt;=2028),"(","")</f>
        <v/>
      </c>
      <c r="AQ637" s="28" t="str">
        <f>IF(AND($D637&lt;=2028,Zisk!$D$10&gt;=2028),"1","")</f>
        <v/>
      </c>
      <c r="AR637" s="28" t="str">
        <f>IF(AND($D637&lt;=2028,Zisk!$D$10&gt;=2028),"+","")</f>
        <v/>
      </c>
      <c r="AS637" s="30" t="str">
        <f>IF(AND($D637&lt;=2028,Zisk!$D$10&gt;=2028),VstupniParametry_SKRYT!$D$12,"")</f>
        <v/>
      </c>
      <c r="AT637" s="28" t="str">
        <f>IF(AND($D637&lt;=2028,Zisk!$D$10&gt;=2028),")","")</f>
        <v/>
      </c>
      <c r="AU637" s="31" t="str">
        <f>IF(AND(D637&lt;2028,2028&lt;=Zisk!$D$10),1,IF(D637=2028,0,""))</f>
        <v/>
      </c>
      <c r="AV637" s="32" t="str">
        <f>IF(AND($D637&lt;=2028,Zisk!$D$10&gt;=2029),"x","")</f>
        <v/>
      </c>
      <c r="AW637" s="28" t="str">
        <f>IF(AND($D637&lt;=2029,Zisk!$D$10&gt;=2029),"(","")</f>
        <v/>
      </c>
      <c r="AX637" s="28" t="str">
        <f>IF(AND($D637&lt;=2029,Zisk!$D$10&gt;=2029),"1","")</f>
        <v/>
      </c>
      <c r="AY637" s="28" t="str">
        <f>IF(AND($D637&lt;=2029,Zisk!$D$10&gt;=2029),"+","")</f>
        <v/>
      </c>
      <c r="AZ637" s="30" t="str">
        <f>IF(AND($D637&lt;=2029,Zisk!$D$10&gt;=2029),VstupniParametry_SKRYT!$D$13,"")</f>
        <v/>
      </c>
      <c r="BA637" s="28" t="str">
        <f>IF(AND($D637&lt;=2029,Zisk!$D$10&gt;=2029),")","")</f>
        <v/>
      </c>
      <c r="BB637" s="31" t="str">
        <f>IF(AND(D637&lt;2029,2029&lt;=Zisk!$D$10),1,IF(D637=2029,0,""))</f>
        <v/>
      </c>
      <c r="BC637" s="32" t="str">
        <f>IF(AND($D637&lt;=2029,Zisk!$D$10&gt;=2030),"x","")</f>
        <v/>
      </c>
      <c r="BD637" s="28" t="str">
        <f>IF(AND($D637&lt;=2030,Zisk!$D$10&gt;=2030),"(","")</f>
        <v/>
      </c>
      <c r="BE637" s="28" t="str">
        <f>IF(AND($D637&lt;=2030,Zisk!$D$10&gt;=2030),"1","")</f>
        <v/>
      </c>
      <c r="BF637" s="28" t="str">
        <f>IF(AND($D637&lt;=2030,Zisk!$D$10&gt;=2030),"+","")</f>
        <v/>
      </c>
      <c r="BG637" s="30" t="str">
        <f>IF(AND($D637&lt;=2030,Zisk!$D$10&gt;=2030),VstupniParametry_SKRYT!$D$14,"")</f>
        <v/>
      </c>
      <c r="BH637" s="28" t="str">
        <f>IF(AND($D637&lt;=2030,Zisk!$D$10&gt;=2030),")","")</f>
        <v/>
      </c>
      <c r="BI637" s="31" t="str">
        <f>IF(AND(D637&lt;2030,2030&lt;=Zisk!$D$10),1,IF(D637=2030,0,""))</f>
        <v/>
      </c>
      <c r="BJ637" s="33" t="s">
        <v>32</v>
      </c>
      <c r="BK637" s="30">
        <f t="shared" si="304"/>
        <v>1</v>
      </c>
      <c r="BL637" s="28" t="str">
        <f t="shared" si="305"/>
        <v>x</v>
      </c>
      <c r="BM637" s="34">
        <f t="shared" si="306"/>
        <v>1</v>
      </c>
      <c r="BN637" s="30" t="str">
        <f t="shared" si="307"/>
        <v>x</v>
      </c>
      <c r="BO637" s="34">
        <f t="shared" si="292"/>
        <v>1.018</v>
      </c>
      <c r="BP637" s="34" t="str">
        <f t="shared" si="293"/>
        <v/>
      </c>
      <c r="BQ637" s="34" t="str">
        <f t="shared" si="294"/>
        <v/>
      </c>
      <c r="BR637" s="34" t="str">
        <f t="shared" si="295"/>
        <v/>
      </c>
      <c r="BS637" s="34" t="str">
        <f t="shared" si="296"/>
        <v/>
      </c>
      <c r="BT637" s="34" t="str">
        <f t="shared" si="297"/>
        <v/>
      </c>
      <c r="BU637" s="34" t="str">
        <f t="shared" si="298"/>
        <v/>
      </c>
      <c r="BV637" s="34" t="str">
        <f t="shared" si="299"/>
        <v/>
      </c>
      <c r="BW637" s="34" t="str">
        <f t="shared" si="300"/>
        <v/>
      </c>
      <c r="BX637" s="34" t="str">
        <f t="shared" si="301"/>
        <v/>
      </c>
      <c r="BY637" s="34" t="str">
        <f t="shared" si="302"/>
        <v/>
      </c>
      <c r="BZ637" s="33" t="s">
        <v>32</v>
      </c>
      <c r="CA637" s="34">
        <f t="shared" si="303"/>
        <v>1.018</v>
      </c>
      <c r="CB637" s="28"/>
      <c r="CC637" s="29">
        <f>IF(D637&gt;Zisk!$D$10,"",E637*CA637)</f>
        <v>0</v>
      </c>
    </row>
    <row r="638" spans="2:81" x14ac:dyDescent="0.2">
      <c r="B638" s="35" t="str">
        <f>Zisk!B649</f>
        <v/>
      </c>
      <c r="C638" s="35">
        <f>Zisk!C649</f>
        <v>0</v>
      </c>
      <c r="D638" s="35">
        <f>Zisk!E649</f>
        <v>0</v>
      </c>
      <c r="E638" s="36">
        <f>Zisk!D649</f>
        <v>0</v>
      </c>
      <c r="F638" s="36"/>
      <c r="G638" s="35" t="str">
        <f t="shared" si="278"/>
        <v>(</v>
      </c>
      <c r="H638" s="35" t="str">
        <f t="shared" si="279"/>
        <v>1</v>
      </c>
      <c r="I638" s="35" t="str">
        <f t="shared" si="280"/>
        <v>+</v>
      </c>
      <c r="J638" s="37">
        <f>IF($D638&lt;=2021,VstupniParametry_SKRYT!$D$5,"")</f>
        <v>0.02</v>
      </c>
      <c r="K638" s="35" t="str">
        <f t="shared" si="281"/>
        <v>)</v>
      </c>
      <c r="L638" s="38">
        <f>IF($D638&lt;=2021,COUNTIF(Vypocet_SKRYT!T635:AS635,"&gt;=1"),"")</f>
        <v>0</v>
      </c>
      <c r="M638" s="39" t="str">
        <f t="shared" si="282"/>
        <v>x</v>
      </c>
      <c r="N638" s="35" t="str">
        <f t="shared" si="283"/>
        <v>(</v>
      </c>
      <c r="O638" s="35" t="str">
        <f t="shared" si="284"/>
        <v>1</v>
      </c>
      <c r="P638" s="35" t="str">
        <f t="shared" si="285"/>
        <v>+</v>
      </c>
      <c r="Q638" s="37">
        <f>IF($D638&lt;=2024,VstupniParametry_SKRYT!$D$6,"")</f>
        <v>0.06</v>
      </c>
      <c r="R638" s="35" t="str">
        <f t="shared" si="286"/>
        <v>)</v>
      </c>
      <c r="S638" s="38">
        <f>IF($D638&lt;=2024,COUNTIFS(Vypocet_SKRYT!AT635:AV635,"&gt;=1"),"")</f>
        <v>0</v>
      </c>
      <c r="T638" s="39" t="str">
        <f t="shared" si="287"/>
        <v>x</v>
      </c>
      <c r="U638" s="35" t="str">
        <f t="shared" si="288"/>
        <v>(</v>
      </c>
      <c r="V638" s="35" t="str">
        <f t="shared" si="289"/>
        <v>1</v>
      </c>
      <c r="W638" s="35" t="str">
        <f t="shared" si="290"/>
        <v>+</v>
      </c>
      <c r="X638" s="37">
        <f>IF($D638&lt;=2025,VstupniParametry_SKRYT!$D$9,"")</f>
        <v>1.7999999999999999E-2</v>
      </c>
      <c r="Y638" s="35" t="str">
        <f t="shared" si="291"/>
        <v>)</v>
      </c>
      <c r="Z638" s="38">
        <f>IF(AND(D638&lt;2025,2025&lt;=Zisk!$D$10),1,IF(D638=2025,0,""))</f>
        <v>1</v>
      </c>
      <c r="AA638" s="39" t="str">
        <f>IF(AND($D638&lt;=2025,Zisk!$D$10&gt;=2026),"x","")</f>
        <v/>
      </c>
      <c r="AB638" s="35" t="str">
        <f>IF(AND($D638&lt;=2026,Zisk!$D$10&gt;=2026),"(","")</f>
        <v/>
      </c>
      <c r="AC638" s="35" t="str">
        <f>IF(AND($D638&lt;=2026,Zisk!$D$10&gt;=2026),"1","")</f>
        <v/>
      </c>
      <c r="AD638" s="35" t="str">
        <f>IF(AND($D638&lt;=2026,Zisk!$D$10&gt;=2026),"+","")</f>
        <v/>
      </c>
      <c r="AE638" s="37" t="str">
        <f>IF(AND($D638&lt;=2026,Zisk!$D$10&gt;=2026),VstupniParametry_SKRYT!$D$10,"")</f>
        <v/>
      </c>
      <c r="AF638" s="35" t="str">
        <f>IF(AND($D638&lt;=2026,Zisk!$D$10&gt;=2026),")","")</f>
        <v/>
      </c>
      <c r="AG638" s="38" t="str">
        <f>IF(AND(D638&lt;2026,2026&lt;=Zisk!$D$10),1,IF(D638=2026,0,""))</f>
        <v/>
      </c>
      <c r="AH638" s="39" t="str">
        <f>IF(AND($D638&lt;=2026,Zisk!$D$10&gt;=2027),"x","")</f>
        <v/>
      </c>
      <c r="AI638" s="35" t="str">
        <f>IF(AND($D638&lt;=2027,Zisk!$D$10&gt;=2027),"(","")</f>
        <v/>
      </c>
      <c r="AJ638" s="35" t="str">
        <f>IF(AND($D638&lt;=2027,Zisk!$D$10&gt;=2027),"1","")</f>
        <v/>
      </c>
      <c r="AK638" s="35" t="str">
        <f>IF(AND($D638&lt;=2027,Zisk!$D$10&gt;=2027),"+","")</f>
        <v/>
      </c>
      <c r="AL638" s="37" t="str">
        <f>IF(AND($D638&lt;=2027,Zisk!$D$10&gt;=2027),VstupniParametry_SKRYT!$D$11,"")</f>
        <v/>
      </c>
      <c r="AM638" s="35" t="str">
        <f>IF(AND($D638&lt;=2027,Zisk!$D$10&gt;=2027),")","")</f>
        <v/>
      </c>
      <c r="AN638" s="38" t="str">
        <f>IF(AND(D638&lt;2027,2027&lt;=Zisk!$D$10),1,IF(D638=2027,0,""))</f>
        <v/>
      </c>
      <c r="AO638" s="39" t="str">
        <f>IF(AND($D638&lt;=2027,Zisk!$D$10&gt;=2028),"x","")</f>
        <v/>
      </c>
      <c r="AP638" s="35" t="str">
        <f>IF(AND($D638&lt;=2028,Zisk!$D$10&gt;=2028),"(","")</f>
        <v/>
      </c>
      <c r="AQ638" s="35" t="str">
        <f>IF(AND($D638&lt;=2028,Zisk!$D$10&gt;=2028),"1","")</f>
        <v/>
      </c>
      <c r="AR638" s="35" t="str">
        <f>IF(AND($D638&lt;=2028,Zisk!$D$10&gt;=2028),"+","")</f>
        <v/>
      </c>
      <c r="AS638" s="37" t="str">
        <f>IF(AND($D638&lt;=2028,Zisk!$D$10&gt;=2028),VstupniParametry_SKRYT!$D$12,"")</f>
        <v/>
      </c>
      <c r="AT638" s="35" t="str">
        <f>IF(AND($D638&lt;=2028,Zisk!$D$10&gt;=2028),")","")</f>
        <v/>
      </c>
      <c r="AU638" s="38" t="str">
        <f>IF(AND(D638&lt;2028,2028&lt;=Zisk!$D$10),1,IF(D638=2028,0,""))</f>
        <v/>
      </c>
      <c r="AV638" s="39" t="str">
        <f>IF(AND($D638&lt;=2028,Zisk!$D$10&gt;=2029),"x","")</f>
        <v/>
      </c>
      <c r="AW638" s="35" t="str">
        <f>IF(AND($D638&lt;=2029,Zisk!$D$10&gt;=2029),"(","")</f>
        <v/>
      </c>
      <c r="AX638" s="35" t="str">
        <f>IF(AND($D638&lt;=2029,Zisk!$D$10&gt;=2029),"1","")</f>
        <v/>
      </c>
      <c r="AY638" s="35" t="str">
        <f>IF(AND($D638&lt;=2029,Zisk!$D$10&gt;=2029),"+","")</f>
        <v/>
      </c>
      <c r="AZ638" s="37" t="str">
        <f>IF(AND($D638&lt;=2029,Zisk!$D$10&gt;=2029),VstupniParametry_SKRYT!$D$13,"")</f>
        <v/>
      </c>
      <c r="BA638" s="35" t="str">
        <f>IF(AND($D638&lt;=2029,Zisk!$D$10&gt;=2029),")","")</f>
        <v/>
      </c>
      <c r="BB638" s="38" t="str">
        <f>IF(AND(D638&lt;2029,2029&lt;=Zisk!$D$10),1,IF(D638=2029,0,""))</f>
        <v/>
      </c>
      <c r="BC638" s="39" t="str">
        <f>IF(AND($D638&lt;=2029,Zisk!$D$10&gt;=2030),"x","")</f>
        <v/>
      </c>
      <c r="BD638" s="35" t="str">
        <f>IF(AND($D638&lt;=2030,Zisk!$D$10&gt;=2030),"(","")</f>
        <v/>
      </c>
      <c r="BE638" s="35" t="str">
        <f>IF(AND($D638&lt;=2030,Zisk!$D$10&gt;=2030),"1","")</f>
        <v/>
      </c>
      <c r="BF638" s="35" t="str">
        <f>IF(AND($D638&lt;=2030,Zisk!$D$10&gt;=2030),"+","")</f>
        <v/>
      </c>
      <c r="BG638" s="37" t="str">
        <f>IF(AND($D638&lt;=2030,Zisk!$D$10&gt;=2030),VstupniParametry_SKRYT!$D$14,"")</f>
        <v/>
      </c>
      <c r="BH638" s="35" t="str">
        <f>IF(AND($D638&lt;=2030,Zisk!$D$10&gt;=2030),")","")</f>
        <v/>
      </c>
      <c r="BI638" s="38" t="str">
        <f>IF(AND(D638&lt;2030,2030&lt;=Zisk!$D$10),1,IF(D638=2030,0,""))</f>
        <v/>
      </c>
      <c r="BJ638" s="40" t="s">
        <v>32</v>
      </c>
      <c r="BK638" s="37">
        <f t="shared" si="304"/>
        <v>1</v>
      </c>
      <c r="BL638" s="35" t="str">
        <f t="shared" si="305"/>
        <v>x</v>
      </c>
      <c r="BM638" s="41">
        <f t="shared" si="306"/>
        <v>1</v>
      </c>
      <c r="BN638" s="37" t="str">
        <f t="shared" si="307"/>
        <v>x</v>
      </c>
      <c r="BO638" s="41">
        <f t="shared" si="292"/>
        <v>1.018</v>
      </c>
      <c r="BP638" s="41" t="str">
        <f t="shared" si="293"/>
        <v/>
      </c>
      <c r="BQ638" s="41" t="str">
        <f t="shared" si="294"/>
        <v/>
      </c>
      <c r="BR638" s="41" t="str">
        <f t="shared" si="295"/>
        <v/>
      </c>
      <c r="BS638" s="41" t="str">
        <f t="shared" si="296"/>
        <v/>
      </c>
      <c r="BT638" s="41" t="str">
        <f t="shared" si="297"/>
        <v/>
      </c>
      <c r="BU638" s="41" t="str">
        <f t="shared" si="298"/>
        <v/>
      </c>
      <c r="BV638" s="41" t="str">
        <f t="shared" si="299"/>
        <v/>
      </c>
      <c r="BW638" s="41" t="str">
        <f t="shared" si="300"/>
        <v/>
      </c>
      <c r="BX638" s="41" t="str">
        <f t="shared" si="301"/>
        <v/>
      </c>
      <c r="BY638" s="41" t="str">
        <f t="shared" si="302"/>
        <v/>
      </c>
      <c r="BZ638" s="40" t="s">
        <v>32</v>
      </c>
      <c r="CA638" s="41">
        <f t="shared" si="303"/>
        <v>1.018</v>
      </c>
      <c r="CB638" s="35"/>
      <c r="CC638" s="36">
        <f>IF(D638&gt;Zisk!$D$10,"",E638*CA638)</f>
        <v>0</v>
      </c>
    </row>
    <row r="639" spans="2:81" x14ac:dyDescent="0.2">
      <c r="B639" s="28" t="str">
        <f>Zisk!B650</f>
        <v/>
      </c>
      <c r="C639" s="28">
        <f>Zisk!C650</f>
        <v>0</v>
      </c>
      <c r="D639" s="28">
        <f>Zisk!E650</f>
        <v>0</v>
      </c>
      <c r="E639" s="29">
        <f>Zisk!D650</f>
        <v>0</v>
      </c>
      <c r="F639" s="29"/>
      <c r="G639" s="28" t="str">
        <f t="shared" si="278"/>
        <v>(</v>
      </c>
      <c r="H639" s="28" t="str">
        <f t="shared" si="279"/>
        <v>1</v>
      </c>
      <c r="I639" s="28" t="str">
        <f t="shared" si="280"/>
        <v>+</v>
      </c>
      <c r="J639" s="30">
        <f>IF($D639&lt;=2021,VstupniParametry_SKRYT!$D$5,"")</f>
        <v>0.02</v>
      </c>
      <c r="K639" s="28" t="str">
        <f t="shared" si="281"/>
        <v>)</v>
      </c>
      <c r="L639" s="31">
        <f>IF($D639&lt;=2021,COUNTIF(Vypocet_SKRYT!T636:AS636,"&gt;=1"),"")</f>
        <v>0</v>
      </c>
      <c r="M639" s="32" t="str">
        <f t="shared" si="282"/>
        <v>x</v>
      </c>
      <c r="N639" s="28" t="str">
        <f t="shared" si="283"/>
        <v>(</v>
      </c>
      <c r="O639" s="28" t="str">
        <f t="shared" si="284"/>
        <v>1</v>
      </c>
      <c r="P639" s="28" t="str">
        <f t="shared" si="285"/>
        <v>+</v>
      </c>
      <c r="Q639" s="30">
        <f>IF($D639&lt;=2024,VstupniParametry_SKRYT!$D$6,"")</f>
        <v>0.06</v>
      </c>
      <c r="R639" s="28" t="str">
        <f t="shared" si="286"/>
        <v>)</v>
      </c>
      <c r="S639" s="31">
        <f>IF($D639&lt;=2024,COUNTIFS(Vypocet_SKRYT!AT636:AV636,"&gt;=1"),"")</f>
        <v>0</v>
      </c>
      <c r="T639" s="32" t="str">
        <f t="shared" si="287"/>
        <v>x</v>
      </c>
      <c r="U639" s="28" t="str">
        <f t="shared" si="288"/>
        <v>(</v>
      </c>
      <c r="V639" s="28" t="str">
        <f t="shared" si="289"/>
        <v>1</v>
      </c>
      <c r="W639" s="28" t="str">
        <f t="shared" si="290"/>
        <v>+</v>
      </c>
      <c r="X639" s="30">
        <f>IF($D639&lt;=2025,VstupniParametry_SKRYT!$D$9,"")</f>
        <v>1.7999999999999999E-2</v>
      </c>
      <c r="Y639" s="28" t="str">
        <f t="shared" si="291"/>
        <v>)</v>
      </c>
      <c r="Z639" s="31">
        <f>IF(AND(D639&lt;2025,2025&lt;=Zisk!$D$10),1,IF(D639=2025,0,""))</f>
        <v>1</v>
      </c>
      <c r="AA639" s="32" t="str">
        <f>IF(AND($D639&lt;=2025,Zisk!$D$10&gt;=2026),"x","")</f>
        <v/>
      </c>
      <c r="AB639" s="28" t="str">
        <f>IF(AND($D639&lt;=2026,Zisk!$D$10&gt;=2026),"(","")</f>
        <v/>
      </c>
      <c r="AC639" s="28" t="str">
        <f>IF(AND($D639&lt;=2026,Zisk!$D$10&gt;=2026),"1","")</f>
        <v/>
      </c>
      <c r="AD639" s="28" t="str">
        <f>IF(AND($D639&lt;=2026,Zisk!$D$10&gt;=2026),"+","")</f>
        <v/>
      </c>
      <c r="AE639" s="30" t="str">
        <f>IF(AND($D639&lt;=2026,Zisk!$D$10&gt;=2026),VstupniParametry_SKRYT!$D$10,"")</f>
        <v/>
      </c>
      <c r="AF639" s="28" t="str">
        <f>IF(AND($D639&lt;=2026,Zisk!$D$10&gt;=2026),")","")</f>
        <v/>
      </c>
      <c r="AG639" s="31" t="str">
        <f>IF(AND(D639&lt;2026,2026&lt;=Zisk!$D$10),1,IF(D639=2026,0,""))</f>
        <v/>
      </c>
      <c r="AH639" s="32" t="str">
        <f>IF(AND($D639&lt;=2026,Zisk!$D$10&gt;=2027),"x","")</f>
        <v/>
      </c>
      <c r="AI639" s="28" t="str">
        <f>IF(AND($D639&lt;=2027,Zisk!$D$10&gt;=2027),"(","")</f>
        <v/>
      </c>
      <c r="AJ639" s="28" t="str">
        <f>IF(AND($D639&lt;=2027,Zisk!$D$10&gt;=2027),"1","")</f>
        <v/>
      </c>
      <c r="AK639" s="28" t="str">
        <f>IF(AND($D639&lt;=2027,Zisk!$D$10&gt;=2027),"+","")</f>
        <v/>
      </c>
      <c r="AL639" s="30" t="str">
        <f>IF(AND($D639&lt;=2027,Zisk!$D$10&gt;=2027),VstupniParametry_SKRYT!$D$11,"")</f>
        <v/>
      </c>
      <c r="AM639" s="28" t="str">
        <f>IF(AND($D639&lt;=2027,Zisk!$D$10&gt;=2027),")","")</f>
        <v/>
      </c>
      <c r="AN639" s="31" t="str">
        <f>IF(AND(D639&lt;2027,2027&lt;=Zisk!$D$10),1,IF(D639=2027,0,""))</f>
        <v/>
      </c>
      <c r="AO639" s="32" t="str">
        <f>IF(AND($D639&lt;=2027,Zisk!$D$10&gt;=2028),"x","")</f>
        <v/>
      </c>
      <c r="AP639" s="28" t="str">
        <f>IF(AND($D639&lt;=2028,Zisk!$D$10&gt;=2028),"(","")</f>
        <v/>
      </c>
      <c r="AQ639" s="28" t="str">
        <f>IF(AND($D639&lt;=2028,Zisk!$D$10&gt;=2028),"1","")</f>
        <v/>
      </c>
      <c r="AR639" s="28" t="str">
        <f>IF(AND($D639&lt;=2028,Zisk!$D$10&gt;=2028),"+","")</f>
        <v/>
      </c>
      <c r="AS639" s="30" t="str">
        <f>IF(AND($D639&lt;=2028,Zisk!$D$10&gt;=2028),VstupniParametry_SKRYT!$D$12,"")</f>
        <v/>
      </c>
      <c r="AT639" s="28" t="str">
        <f>IF(AND($D639&lt;=2028,Zisk!$D$10&gt;=2028),")","")</f>
        <v/>
      </c>
      <c r="AU639" s="31" t="str">
        <f>IF(AND(D639&lt;2028,2028&lt;=Zisk!$D$10),1,IF(D639=2028,0,""))</f>
        <v/>
      </c>
      <c r="AV639" s="32" t="str">
        <f>IF(AND($D639&lt;=2028,Zisk!$D$10&gt;=2029),"x","")</f>
        <v/>
      </c>
      <c r="AW639" s="28" t="str">
        <f>IF(AND($D639&lt;=2029,Zisk!$D$10&gt;=2029),"(","")</f>
        <v/>
      </c>
      <c r="AX639" s="28" t="str">
        <f>IF(AND($D639&lt;=2029,Zisk!$D$10&gt;=2029),"1","")</f>
        <v/>
      </c>
      <c r="AY639" s="28" t="str">
        <f>IF(AND($D639&lt;=2029,Zisk!$D$10&gt;=2029),"+","")</f>
        <v/>
      </c>
      <c r="AZ639" s="30" t="str">
        <f>IF(AND($D639&lt;=2029,Zisk!$D$10&gt;=2029),VstupniParametry_SKRYT!$D$13,"")</f>
        <v/>
      </c>
      <c r="BA639" s="28" t="str">
        <f>IF(AND($D639&lt;=2029,Zisk!$D$10&gt;=2029),")","")</f>
        <v/>
      </c>
      <c r="BB639" s="31" t="str">
        <f>IF(AND(D639&lt;2029,2029&lt;=Zisk!$D$10),1,IF(D639=2029,0,""))</f>
        <v/>
      </c>
      <c r="BC639" s="32" t="str">
        <f>IF(AND($D639&lt;=2029,Zisk!$D$10&gt;=2030),"x","")</f>
        <v/>
      </c>
      <c r="BD639" s="28" t="str">
        <f>IF(AND($D639&lt;=2030,Zisk!$D$10&gt;=2030),"(","")</f>
        <v/>
      </c>
      <c r="BE639" s="28" t="str">
        <f>IF(AND($D639&lt;=2030,Zisk!$D$10&gt;=2030),"1","")</f>
        <v/>
      </c>
      <c r="BF639" s="28" t="str">
        <f>IF(AND($D639&lt;=2030,Zisk!$D$10&gt;=2030),"+","")</f>
        <v/>
      </c>
      <c r="BG639" s="30" t="str">
        <f>IF(AND($D639&lt;=2030,Zisk!$D$10&gt;=2030),VstupniParametry_SKRYT!$D$14,"")</f>
        <v/>
      </c>
      <c r="BH639" s="28" t="str">
        <f>IF(AND($D639&lt;=2030,Zisk!$D$10&gt;=2030),")","")</f>
        <v/>
      </c>
      <c r="BI639" s="31" t="str">
        <f>IF(AND(D639&lt;2030,2030&lt;=Zisk!$D$10),1,IF(D639=2030,0,""))</f>
        <v/>
      </c>
      <c r="BJ639" s="33" t="s">
        <v>32</v>
      </c>
      <c r="BK639" s="30">
        <f t="shared" si="304"/>
        <v>1</v>
      </c>
      <c r="BL639" s="28" t="str">
        <f t="shared" si="305"/>
        <v>x</v>
      </c>
      <c r="BM639" s="34">
        <f t="shared" si="306"/>
        <v>1</v>
      </c>
      <c r="BN639" s="30" t="str">
        <f t="shared" si="307"/>
        <v>x</v>
      </c>
      <c r="BO639" s="34">
        <f t="shared" si="292"/>
        <v>1.018</v>
      </c>
      <c r="BP639" s="34" t="str">
        <f t="shared" si="293"/>
        <v/>
      </c>
      <c r="BQ639" s="34" t="str">
        <f t="shared" si="294"/>
        <v/>
      </c>
      <c r="BR639" s="34" t="str">
        <f t="shared" si="295"/>
        <v/>
      </c>
      <c r="BS639" s="34" t="str">
        <f t="shared" si="296"/>
        <v/>
      </c>
      <c r="BT639" s="34" t="str">
        <f t="shared" si="297"/>
        <v/>
      </c>
      <c r="BU639" s="34" t="str">
        <f t="shared" si="298"/>
        <v/>
      </c>
      <c r="BV639" s="34" t="str">
        <f t="shared" si="299"/>
        <v/>
      </c>
      <c r="BW639" s="34" t="str">
        <f t="shared" si="300"/>
        <v/>
      </c>
      <c r="BX639" s="34" t="str">
        <f t="shared" si="301"/>
        <v/>
      </c>
      <c r="BY639" s="34" t="str">
        <f t="shared" si="302"/>
        <v/>
      </c>
      <c r="BZ639" s="33" t="s">
        <v>32</v>
      </c>
      <c r="CA639" s="34">
        <f t="shared" si="303"/>
        <v>1.018</v>
      </c>
      <c r="CB639" s="28"/>
      <c r="CC639" s="29">
        <f>IF(D639&gt;Zisk!$D$10,"",E639*CA639)</f>
        <v>0</v>
      </c>
    </row>
    <row r="640" spans="2:81" x14ac:dyDescent="0.2">
      <c r="B640" s="35" t="str">
        <f>Zisk!B651</f>
        <v/>
      </c>
      <c r="C640" s="35">
        <f>Zisk!C651</f>
        <v>0</v>
      </c>
      <c r="D640" s="35">
        <f>Zisk!E651</f>
        <v>0</v>
      </c>
      <c r="E640" s="36">
        <f>Zisk!D651</f>
        <v>0</v>
      </c>
      <c r="F640" s="36"/>
      <c r="G640" s="35" t="str">
        <f t="shared" si="278"/>
        <v>(</v>
      </c>
      <c r="H640" s="35" t="str">
        <f t="shared" si="279"/>
        <v>1</v>
      </c>
      <c r="I640" s="35" t="str">
        <f t="shared" si="280"/>
        <v>+</v>
      </c>
      <c r="J640" s="37">
        <f>IF($D640&lt;=2021,VstupniParametry_SKRYT!$D$5,"")</f>
        <v>0.02</v>
      </c>
      <c r="K640" s="35" t="str">
        <f t="shared" si="281"/>
        <v>)</v>
      </c>
      <c r="L640" s="38">
        <f>IF($D640&lt;=2021,COUNTIF(Vypocet_SKRYT!T637:AS637,"&gt;=1"),"")</f>
        <v>0</v>
      </c>
      <c r="M640" s="39" t="str">
        <f t="shared" si="282"/>
        <v>x</v>
      </c>
      <c r="N640" s="35" t="str">
        <f t="shared" si="283"/>
        <v>(</v>
      </c>
      <c r="O640" s="35" t="str">
        <f t="shared" si="284"/>
        <v>1</v>
      </c>
      <c r="P640" s="35" t="str">
        <f t="shared" si="285"/>
        <v>+</v>
      </c>
      <c r="Q640" s="37">
        <f>IF($D640&lt;=2024,VstupniParametry_SKRYT!$D$6,"")</f>
        <v>0.06</v>
      </c>
      <c r="R640" s="35" t="str">
        <f t="shared" si="286"/>
        <v>)</v>
      </c>
      <c r="S640" s="38">
        <f>IF($D640&lt;=2024,COUNTIFS(Vypocet_SKRYT!AT637:AV637,"&gt;=1"),"")</f>
        <v>0</v>
      </c>
      <c r="T640" s="39" t="str">
        <f t="shared" si="287"/>
        <v>x</v>
      </c>
      <c r="U640" s="35" t="str">
        <f t="shared" si="288"/>
        <v>(</v>
      </c>
      <c r="V640" s="35" t="str">
        <f t="shared" si="289"/>
        <v>1</v>
      </c>
      <c r="W640" s="35" t="str">
        <f t="shared" si="290"/>
        <v>+</v>
      </c>
      <c r="X640" s="37">
        <f>IF($D640&lt;=2025,VstupniParametry_SKRYT!$D$9,"")</f>
        <v>1.7999999999999999E-2</v>
      </c>
      <c r="Y640" s="35" t="str">
        <f t="shared" si="291"/>
        <v>)</v>
      </c>
      <c r="Z640" s="38">
        <f>IF(AND(D640&lt;2025,2025&lt;=Zisk!$D$10),1,IF(D640=2025,0,""))</f>
        <v>1</v>
      </c>
      <c r="AA640" s="39" t="str">
        <f>IF(AND($D640&lt;=2025,Zisk!$D$10&gt;=2026),"x","")</f>
        <v/>
      </c>
      <c r="AB640" s="35" t="str">
        <f>IF(AND($D640&lt;=2026,Zisk!$D$10&gt;=2026),"(","")</f>
        <v/>
      </c>
      <c r="AC640" s="35" t="str">
        <f>IF(AND($D640&lt;=2026,Zisk!$D$10&gt;=2026),"1","")</f>
        <v/>
      </c>
      <c r="AD640" s="35" t="str">
        <f>IF(AND($D640&lt;=2026,Zisk!$D$10&gt;=2026),"+","")</f>
        <v/>
      </c>
      <c r="AE640" s="37" t="str">
        <f>IF(AND($D640&lt;=2026,Zisk!$D$10&gt;=2026),VstupniParametry_SKRYT!$D$10,"")</f>
        <v/>
      </c>
      <c r="AF640" s="35" t="str">
        <f>IF(AND($D640&lt;=2026,Zisk!$D$10&gt;=2026),")","")</f>
        <v/>
      </c>
      <c r="AG640" s="38" t="str">
        <f>IF(AND(D640&lt;2026,2026&lt;=Zisk!$D$10),1,IF(D640=2026,0,""))</f>
        <v/>
      </c>
      <c r="AH640" s="39" t="str">
        <f>IF(AND($D640&lt;=2026,Zisk!$D$10&gt;=2027),"x","")</f>
        <v/>
      </c>
      <c r="AI640" s="35" t="str">
        <f>IF(AND($D640&lt;=2027,Zisk!$D$10&gt;=2027),"(","")</f>
        <v/>
      </c>
      <c r="AJ640" s="35" t="str">
        <f>IF(AND($D640&lt;=2027,Zisk!$D$10&gt;=2027),"1","")</f>
        <v/>
      </c>
      <c r="AK640" s="35" t="str">
        <f>IF(AND($D640&lt;=2027,Zisk!$D$10&gt;=2027),"+","")</f>
        <v/>
      </c>
      <c r="AL640" s="37" t="str">
        <f>IF(AND($D640&lt;=2027,Zisk!$D$10&gt;=2027),VstupniParametry_SKRYT!$D$11,"")</f>
        <v/>
      </c>
      <c r="AM640" s="35" t="str">
        <f>IF(AND($D640&lt;=2027,Zisk!$D$10&gt;=2027),")","")</f>
        <v/>
      </c>
      <c r="AN640" s="38" t="str">
        <f>IF(AND(D640&lt;2027,2027&lt;=Zisk!$D$10),1,IF(D640=2027,0,""))</f>
        <v/>
      </c>
      <c r="AO640" s="39" t="str">
        <f>IF(AND($D640&lt;=2027,Zisk!$D$10&gt;=2028),"x","")</f>
        <v/>
      </c>
      <c r="AP640" s="35" t="str">
        <f>IF(AND($D640&lt;=2028,Zisk!$D$10&gt;=2028),"(","")</f>
        <v/>
      </c>
      <c r="AQ640" s="35" t="str">
        <f>IF(AND($D640&lt;=2028,Zisk!$D$10&gt;=2028),"1","")</f>
        <v/>
      </c>
      <c r="AR640" s="35" t="str">
        <f>IF(AND($D640&lt;=2028,Zisk!$D$10&gt;=2028),"+","")</f>
        <v/>
      </c>
      <c r="AS640" s="37" t="str">
        <f>IF(AND($D640&lt;=2028,Zisk!$D$10&gt;=2028),VstupniParametry_SKRYT!$D$12,"")</f>
        <v/>
      </c>
      <c r="AT640" s="35" t="str">
        <f>IF(AND($D640&lt;=2028,Zisk!$D$10&gt;=2028),")","")</f>
        <v/>
      </c>
      <c r="AU640" s="38" t="str">
        <f>IF(AND(D640&lt;2028,2028&lt;=Zisk!$D$10),1,IF(D640=2028,0,""))</f>
        <v/>
      </c>
      <c r="AV640" s="39" t="str">
        <f>IF(AND($D640&lt;=2028,Zisk!$D$10&gt;=2029),"x","")</f>
        <v/>
      </c>
      <c r="AW640" s="35" t="str">
        <f>IF(AND($D640&lt;=2029,Zisk!$D$10&gt;=2029),"(","")</f>
        <v/>
      </c>
      <c r="AX640" s="35" t="str">
        <f>IF(AND($D640&lt;=2029,Zisk!$D$10&gt;=2029),"1","")</f>
        <v/>
      </c>
      <c r="AY640" s="35" t="str">
        <f>IF(AND($D640&lt;=2029,Zisk!$D$10&gt;=2029),"+","")</f>
        <v/>
      </c>
      <c r="AZ640" s="37" t="str">
        <f>IF(AND($D640&lt;=2029,Zisk!$D$10&gt;=2029),VstupniParametry_SKRYT!$D$13,"")</f>
        <v/>
      </c>
      <c r="BA640" s="35" t="str">
        <f>IF(AND($D640&lt;=2029,Zisk!$D$10&gt;=2029),")","")</f>
        <v/>
      </c>
      <c r="BB640" s="38" t="str">
        <f>IF(AND(D640&lt;2029,2029&lt;=Zisk!$D$10),1,IF(D640=2029,0,""))</f>
        <v/>
      </c>
      <c r="BC640" s="39" t="str">
        <f>IF(AND($D640&lt;=2029,Zisk!$D$10&gt;=2030),"x","")</f>
        <v/>
      </c>
      <c r="BD640" s="35" t="str">
        <f>IF(AND($D640&lt;=2030,Zisk!$D$10&gt;=2030),"(","")</f>
        <v/>
      </c>
      <c r="BE640" s="35" t="str">
        <f>IF(AND($D640&lt;=2030,Zisk!$D$10&gt;=2030),"1","")</f>
        <v/>
      </c>
      <c r="BF640" s="35" t="str">
        <f>IF(AND($D640&lt;=2030,Zisk!$D$10&gt;=2030),"+","")</f>
        <v/>
      </c>
      <c r="BG640" s="37" t="str">
        <f>IF(AND($D640&lt;=2030,Zisk!$D$10&gt;=2030),VstupniParametry_SKRYT!$D$14,"")</f>
        <v/>
      </c>
      <c r="BH640" s="35" t="str">
        <f>IF(AND($D640&lt;=2030,Zisk!$D$10&gt;=2030),")","")</f>
        <v/>
      </c>
      <c r="BI640" s="38" t="str">
        <f>IF(AND(D640&lt;2030,2030&lt;=Zisk!$D$10),1,IF(D640=2030,0,""))</f>
        <v/>
      </c>
      <c r="BJ640" s="40" t="s">
        <v>32</v>
      </c>
      <c r="BK640" s="37">
        <f t="shared" si="304"/>
        <v>1</v>
      </c>
      <c r="BL640" s="35" t="str">
        <f t="shared" si="305"/>
        <v>x</v>
      </c>
      <c r="BM640" s="41">
        <f t="shared" si="306"/>
        <v>1</v>
      </c>
      <c r="BN640" s="37" t="str">
        <f t="shared" si="307"/>
        <v>x</v>
      </c>
      <c r="BO640" s="41">
        <f t="shared" si="292"/>
        <v>1.018</v>
      </c>
      <c r="BP640" s="41" t="str">
        <f t="shared" si="293"/>
        <v/>
      </c>
      <c r="BQ640" s="41" t="str">
        <f t="shared" si="294"/>
        <v/>
      </c>
      <c r="BR640" s="41" t="str">
        <f t="shared" si="295"/>
        <v/>
      </c>
      <c r="BS640" s="41" t="str">
        <f t="shared" si="296"/>
        <v/>
      </c>
      <c r="BT640" s="41" t="str">
        <f t="shared" si="297"/>
        <v/>
      </c>
      <c r="BU640" s="41" t="str">
        <f t="shared" si="298"/>
        <v/>
      </c>
      <c r="BV640" s="41" t="str">
        <f t="shared" si="299"/>
        <v/>
      </c>
      <c r="BW640" s="41" t="str">
        <f t="shared" si="300"/>
        <v/>
      </c>
      <c r="BX640" s="41" t="str">
        <f t="shared" si="301"/>
        <v/>
      </c>
      <c r="BY640" s="41" t="str">
        <f t="shared" si="302"/>
        <v/>
      </c>
      <c r="BZ640" s="40" t="s">
        <v>32</v>
      </c>
      <c r="CA640" s="41">
        <f t="shared" si="303"/>
        <v>1.018</v>
      </c>
      <c r="CB640" s="35"/>
      <c r="CC640" s="36">
        <f>IF(D640&gt;Zisk!$D$10,"",E640*CA640)</f>
        <v>0</v>
      </c>
    </row>
    <row r="641" spans="2:81" x14ac:dyDescent="0.2">
      <c r="B641" s="28" t="str">
        <f>Zisk!B652</f>
        <v/>
      </c>
      <c r="C641" s="28">
        <f>Zisk!C652</f>
        <v>0</v>
      </c>
      <c r="D641" s="28">
        <f>Zisk!E652</f>
        <v>0</v>
      </c>
      <c r="E641" s="29">
        <f>Zisk!D652</f>
        <v>0</v>
      </c>
      <c r="F641" s="29"/>
      <c r="G641" s="28" t="str">
        <f t="shared" si="278"/>
        <v>(</v>
      </c>
      <c r="H641" s="28" t="str">
        <f t="shared" si="279"/>
        <v>1</v>
      </c>
      <c r="I641" s="28" t="str">
        <f t="shared" si="280"/>
        <v>+</v>
      </c>
      <c r="J641" s="30">
        <f>IF($D641&lt;=2021,VstupniParametry_SKRYT!$D$5,"")</f>
        <v>0.02</v>
      </c>
      <c r="K641" s="28" t="str">
        <f t="shared" si="281"/>
        <v>)</v>
      </c>
      <c r="L641" s="31">
        <f>IF($D641&lt;=2021,COUNTIF(Vypocet_SKRYT!T638:AS638,"&gt;=1"),"")</f>
        <v>0</v>
      </c>
      <c r="M641" s="32" t="str">
        <f t="shared" si="282"/>
        <v>x</v>
      </c>
      <c r="N641" s="28" t="str">
        <f t="shared" si="283"/>
        <v>(</v>
      </c>
      <c r="O641" s="28" t="str">
        <f t="shared" si="284"/>
        <v>1</v>
      </c>
      <c r="P641" s="28" t="str">
        <f t="shared" si="285"/>
        <v>+</v>
      </c>
      <c r="Q641" s="30">
        <f>IF($D641&lt;=2024,VstupniParametry_SKRYT!$D$6,"")</f>
        <v>0.06</v>
      </c>
      <c r="R641" s="28" t="str">
        <f t="shared" si="286"/>
        <v>)</v>
      </c>
      <c r="S641" s="31">
        <f>IF($D641&lt;=2024,COUNTIFS(Vypocet_SKRYT!AT638:AV638,"&gt;=1"),"")</f>
        <v>0</v>
      </c>
      <c r="T641" s="32" t="str">
        <f t="shared" si="287"/>
        <v>x</v>
      </c>
      <c r="U641" s="28" t="str">
        <f t="shared" si="288"/>
        <v>(</v>
      </c>
      <c r="V641" s="28" t="str">
        <f t="shared" si="289"/>
        <v>1</v>
      </c>
      <c r="W641" s="28" t="str">
        <f t="shared" si="290"/>
        <v>+</v>
      </c>
      <c r="X641" s="30">
        <f>IF($D641&lt;=2025,VstupniParametry_SKRYT!$D$9,"")</f>
        <v>1.7999999999999999E-2</v>
      </c>
      <c r="Y641" s="28" t="str">
        <f t="shared" si="291"/>
        <v>)</v>
      </c>
      <c r="Z641" s="31">
        <f>IF(AND(D641&lt;2025,2025&lt;=Zisk!$D$10),1,IF(D641=2025,0,""))</f>
        <v>1</v>
      </c>
      <c r="AA641" s="32" t="str">
        <f>IF(AND($D641&lt;=2025,Zisk!$D$10&gt;=2026),"x","")</f>
        <v/>
      </c>
      <c r="AB641" s="28" t="str">
        <f>IF(AND($D641&lt;=2026,Zisk!$D$10&gt;=2026),"(","")</f>
        <v/>
      </c>
      <c r="AC641" s="28" t="str">
        <f>IF(AND($D641&lt;=2026,Zisk!$D$10&gt;=2026),"1","")</f>
        <v/>
      </c>
      <c r="AD641" s="28" t="str">
        <f>IF(AND($D641&lt;=2026,Zisk!$D$10&gt;=2026),"+","")</f>
        <v/>
      </c>
      <c r="AE641" s="30" t="str">
        <f>IF(AND($D641&lt;=2026,Zisk!$D$10&gt;=2026),VstupniParametry_SKRYT!$D$10,"")</f>
        <v/>
      </c>
      <c r="AF641" s="28" t="str">
        <f>IF(AND($D641&lt;=2026,Zisk!$D$10&gt;=2026),")","")</f>
        <v/>
      </c>
      <c r="AG641" s="31" t="str">
        <f>IF(AND(D641&lt;2026,2026&lt;=Zisk!$D$10),1,IF(D641=2026,0,""))</f>
        <v/>
      </c>
      <c r="AH641" s="32" t="str">
        <f>IF(AND($D641&lt;=2026,Zisk!$D$10&gt;=2027),"x","")</f>
        <v/>
      </c>
      <c r="AI641" s="28" t="str">
        <f>IF(AND($D641&lt;=2027,Zisk!$D$10&gt;=2027),"(","")</f>
        <v/>
      </c>
      <c r="AJ641" s="28" t="str">
        <f>IF(AND($D641&lt;=2027,Zisk!$D$10&gt;=2027),"1","")</f>
        <v/>
      </c>
      <c r="AK641" s="28" t="str">
        <f>IF(AND($D641&lt;=2027,Zisk!$D$10&gt;=2027),"+","")</f>
        <v/>
      </c>
      <c r="AL641" s="30" t="str">
        <f>IF(AND($D641&lt;=2027,Zisk!$D$10&gt;=2027),VstupniParametry_SKRYT!$D$11,"")</f>
        <v/>
      </c>
      <c r="AM641" s="28" t="str">
        <f>IF(AND($D641&lt;=2027,Zisk!$D$10&gt;=2027),")","")</f>
        <v/>
      </c>
      <c r="AN641" s="31" t="str">
        <f>IF(AND(D641&lt;2027,2027&lt;=Zisk!$D$10),1,IF(D641=2027,0,""))</f>
        <v/>
      </c>
      <c r="AO641" s="32" t="str">
        <f>IF(AND($D641&lt;=2027,Zisk!$D$10&gt;=2028),"x","")</f>
        <v/>
      </c>
      <c r="AP641" s="28" t="str">
        <f>IF(AND($D641&lt;=2028,Zisk!$D$10&gt;=2028),"(","")</f>
        <v/>
      </c>
      <c r="AQ641" s="28" t="str">
        <f>IF(AND($D641&lt;=2028,Zisk!$D$10&gt;=2028),"1","")</f>
        <v/>
      </c>
      <c r="AR641" s="28" t="str">
        <f>IF(AND($D641&lt;=2028,Zisk!$D$10&gt;=2028),"+","")</f>
        <v/>
      </c>
      <c r="AS641" s="30" t="str">
        <f>IF(AND($D641&lt;=2028,Zisk!$D$10&gt;=2028),VstupniParametry_SKRYT!$D$12,"")</f>
        <v/>
      </c>
      <c r="AT641" s="28" t="str">
        <f>IF(AND($D641&lt;=2028,Zisk!$D$10&gt;=2028),")","")</f>
        <v/>
      </c>
      <c r="AU641" s="31" t="str">
        <f>IF(AND(D641&lt;2028,2028&lt;=Zisk!$D$10),1,IF(D641=2028,0,""))</f>
        <v/>
      </c>
      <c r="AV641" s="32" t="str">
        <f>IF(AND($D641&lt;=2028,Zisk!$D$10&gt;=2029),"x","")</f>
        <v/>
      </c>
      <c r="AW641" s="28" t="str">
        <f>IF(AND($D641&lt;=2029,Zisk!$D$10&gt;=2029),"(","")</f>
        <v/>
      </c>
      <c r="AX641" s="28" t="str">
        <f>IF(AND($D641&lt;=2029,Zisk!$D$10&gt;=2029),"1","")</f>
        <v/>
      </c>
      <c r="AY641" s="28" t="str">
        <f>IF(AND($D641&lt;=2029,Zisk!$D$10&gt;=2029),"+","")</f>
        <v/>
      </c>
      <c r="AZ641" s="30" t="str">
        <f>IF(AND($D641&lt;=2029,Zisk!$D$10&gt;=2029),VstupniParametry_SKRYT!$D$13,"")</f>
        <v/>
      </c>
      <c r="BA641" s="28" t="str">
        <f>IF(AND($D641&lt;=2029,Zisk!$D$10&gt;=2029),")","")</f>
        <v/>
      </c>
      <c r="BB641" s="31" t="str">
        <f>IF(AND(D641&lt;2029,2029&lt;=Zisk!$D$10),1,IF(D641=2029,0,""))</f>
        <v/>
      </c>
      <c r="BC641" s="32" t="str">
        <f>IF(AND($D641&lt;=2029,Zisk!$D$10&gt;=2030),"x","")</f>
        <v/>
      </c>
      <c r="BD641" s="28" t="str">
        <f>IF(AND($D641&lt;=2030,Zisk!$D$10&gt;=2030),"(","")</f>
        <v/>
      </c>
      <c r="BE641" s="28" t="str">
        <f>IF(AND($D641&lt;=2030,Zisk!$D$10&gt;=2030),"1","")</f>
        <v/>
      </c>
      <c r="BF641" s="28" t="str">
        <f>IF(AND($D641&lt;=2030,Zisk!$D$10&gt;=2030),"+","")</f>
        <v/>
      </c>
      <c r="BG641" s="30" t="str">
        <f>IF(AND($D641&lt;=2030,Zisk!$D$10&gt;=2030),VstupniParametry_SKRYT!$D$14,"")</f>
        <v/>
      </c>
      <c r="BH641" s="28" t="str">
        <f>IF(AND($D641&lt;=2030,Zisk!$D$10&gt;=2030),")","")</f>
        <v/>
      </c>
      <c r="BI641" s="31" t="str">
        <f>IF(AND(D641&lt;2030,2030&lt;=Zisk!$D$10),1,IF(D641=2030,0,""))</f>
        <v/>
      </c>
      <c r="BJ641" s="33" t="s">
        <v>32</v>
      </c>
      <c r="BK641" s="30">
        <f t="shared" si="304"/>
        <v>1</v>
      </c>
      <c r="BL641" s="28" t="str">
        <f t="shared" si="305"/>
        <v>x</v>
      </c>
      <c r="BM641" s="34">
        <f t="shared" si="306"/>
        <v>1</v>
      </c>
      <c r="BN641" s="30" t="str">
        <f t="shared" si="307"/>
        <v>x</v>
      </c>
      <c r="BO641" s="34">
        <f t="shared" si="292"/>
        <v>1.018</v>
      </c>
      <c r="BP641" s="34" t="str">
        <f t="shared" si="293"/>
        <v/>
      </c>
      <c r="BQ641" s="34" t="str">
        <f t="shared" si="294"/>
        <v/>
      </c>
      <c r="BR641" s="34" t="str">
        <f t="shared" si="295"/>
        <v/>
      </c>
      <c r="BS641" s="34" t="str">
        <f t="shared" si="296"/>
        <v/>
      </c>
      <c r="BT641" s="34" t="str">
        <f t="shared" si="297"/>
        <v/>
      </c>
      <c r="BU641" s="34" t="str">
        <f t="shared" si="298"/>
        <v/>
      </c>
      <c r="BV641" s="34" t="str">
        <f t="shared" si="299"/>
        <v/>
      </c>
      <c r="BW641" s="34" t="str">
        <f t="shared" si="300"/>
        <v/>
      </c>
      <c r="BX641" s="34" t="str">
        <f t="shared" si="301"/>
        <v/>
      </c>
      <c r="BY641" s="34" t="str">
        <f t="shared" si="302"/>
        <v/>
      </c>
      <c r="BZ641" s="33" t="s">
        <v>32</v>
      </c>
      <c r="CA641" s="34">
        <f t="shared" si="303"/>
        <v>1.018</v>
      </c>
      <c r="CB641" s="28"/>
      <c r="CC641" s="29">
        <f>IF(D641&gt;Zisk!$D$10,"",E641*CA641)</f>
        <v>0</v>
      </c>
    </row>
    <row r="642" spans="2:81" x14ac:dyDescent="0.2">
      <c r="B642" s="35" t="str">
        <f>Zisk!B653</f>
        <v/>
      </c>
      <c r="C642" s="35">
        <f>Zisk!C653</f>
        <v>0</v>
      </c>
      <c r="D642" s="35">
        <f>Zisk!E653</f>
        <v>0</v>
      </c>
      <c r="E642" s="36">
        <f>Zisk!D653</f>
        <v>0</v>
      </c>
      <c r="F642" s="36"/>
      <c r="G642" s="35" t="str">
        <f t="shared" si="278"/>
        <v>(</v>
      </c>
      <c r="H642" s="35" t="str">
        <f t="shared" si="279"/>
        <v>1</v>
      </c>
      <c r="I642" s="35" t="str">
        <f t="shared" si="280"/>
        <v>+</v>
      </c>
      <c r="J642" s="37">
        <f>IF($D642&lt;=2021,VstupniParametry_SKRYT!$D$5,"")</f>
        <v>0.02</v>
      </c>
      <c r="K642" s="35" t="str">
        <f t="shared" si="281"/>
        <v>)</v>
      </c>
      <c r="L642" s="38">
        <f>IF($D642&lt;=2021,COUNTIF(Vypocet_SKRYT!T639:AS639,"&gt;=1"),"")</f>
        <v>0</v>
      </c>
      <c r="M642" s="39" t="str">
        <f t="shared" si="282"/>
        <v>x</v>
      </c>
      <c r="N642" s="35" t="str">
        <f t="shared" si="283"/>
        <v>(</v>
      </c>
      <c r="O642" s="35" t="str">
        <f t="shared" si="284"/>
        <v>1</v>
      </c>
      <c r="P642" s="35" t="str">
        <f t="shared" si="285"/>
        <v>+</v>
      </c>
      <c r="Q642" s="37">
        <f>IF($D642&lt;=2024,VstupniParametry_SKRYT!$D$6,"")</f>
        <v>0.06</v>
      </c>
      <c r="R642" s="35" t="str">
        <f t="shared" si="286"/>
        <v>)</v>
      </c>
      <c r="S642" s="38">
        <f>IF($D642&lt;=2024,COUNTIFS(Vypocet_SKRYT!AT639:AV639,"&gt;=1"),"")</f>
        <v>0</v>
      </c>
      <c r="T642" s="39" t="str">
        <f t="shared" si="287"/>
        <v>x</v>
      </c>
      <c r="U642" s="35" t="str">
        <f t="shared" si="288"/>
        <v>(</v>
      </c>
      <c r="V642" s="35" t="str">
        <f t="shared" si="289"/>
        <v>1</v>
      </c>
      <c r="W642" s="35" t="str">
        <f t="shared" si="290"/>
        <v>+</v>
      </c>
      <c r="X642" s="37">
        <f>IF($D642&lt;=2025,VstupniParametry_SKRYT!$D$9,"")</f>
        <v>1.7999999999999999E-2</v>
      </c>
      <c r="Y642" s="35" t="str">
        <f t="shared" si="291"/>
        <v>)</v>
      </c>
      <c r="Z642" s="38">
        <f>IF(AND(D642&lt;2025,2025&lt;=Zisk!$D$10),1,IF(D642=2025,0,""))</f>
        <v>1</v>
      </c>
      <c r="AA642" s="39" t="str">
        <f>IF(AND($D642&lt;=2025,Zisk!$D$10&gt;=2026),"x","")</f>
        <v/>
      </c>
      <c r="AB642" s="35" t="str">
        <f>IF(AND($D642&lt;=2026,Zisk!$D$10&gt;=2026),"(","")</f>
        <v/>
      </c>
      <c r="AC642" s="35" t="str">
        <f>IF(AND($D642&lt;=2026,Zisk!$D$10&gt;=2026),"1","")</f>
        <v/>
      </c>
      <c r="AD642" s="35" t="str">
        <f>IF(AND($D642&lt;=2026,Zisk!$D$10&gt;=2026),"+","")</f>
        <v/>
      </c>
      <c r="AE642" s="37" t="str">
        <f>IF(AND($D642&lt;=2026,Zisk!$D$10&gt;=2026),VstupniParametry_SKRYT!$D$10,"")</f>
        <v/>
      </c>
      <c r="AF642" s="35" t="str">
        <f>IF(AND($D642&lt;=2026,Zisk!$D$10&gt;=2026),")","")</f>
        <v/>
      </c>
      <c r="AG642" s="38" t="str">
        <f>IF(AND(D642&lt;2026,2026&lt;=Zisk!$D$10),1,IF(D642=2026,0,""))</f>
        <v/>
      </c>
      <c r="AH642" s="39" t="str">
        <f>IF(AND($D642&lt;=2026,Zisk!$D$10&gt;=2027),"x","")</f>
        <v/>
      </c>
      <c r="AI642" s="35" t="str">
        <f>IF(AND($D642&lt;=2027,Zisk!$D$10&gt;=2027),"(","")</f>
        <v/>
      </c>
      <c r="AJ642" s="35" t="str">
        <f>IF(AND($D642&lt;=2027,Zisk!$D$10&gt;=2027),"1","")</f>
        <v/>
      </c>
      <c r="AK642" s="35" t="str">
        <f>IF(AND($D642&lt;=2027,Zisk!$D$10&gt;=2027),"+","")</f>
        <v/>
      </c>
      <c r="AL642" s="37" t="str">
        <f>IF(AND($D642&lt;=2027,Zisk!$D$10&gt;=2027),VstupniParametry_SKRYT!$D$11,"")</f>
        <v/>
      </c>
      <c r="AM642" s="35" t="str">
        <f>IF(AND($D642&lt;=2027,Zisk!$D$10&gt;=2027),")","")</f>
        <v/>
      </c>
      <c r="AN642" s="38" t="str">
        <f>IF(AND(D642&lt;2027,2027&lt;=Zisk!$D$10),1,IF(D642=2027,0,""))</f>
        <v/>
      </c>
      <c r="AO642" s="39" t="str">
        <f>IF(AND($D642&lt;=2027,Zisk!$D$10&gt;=2028),"x","")</f>
        <v/>
      </c>
      <c r="AP642" s="35" t="str">
        <f>IF(AND($D642&lt;=2028,Zisk!$D$10&gt;=2028),"(","")</f>
        <v/>
      </c>
      <c r="AQ642" s="35" t="str">
        <f>IF(AND($D642&lt;=2028,Zisk!$D$10&gt;=2028),"1","")</f>
        <v/>
      </c>
      <c r="AR642" s="35" t="str">
        <f>IF(AND($D642&lt;=2028,Zisk!$D$10&gt;=2028),"+","")</f>
        <v/>
      </c>
      <c r="AS642" s="37" t="str">
        <f>IF(AND($D642&lt;=2028,Zisk!$D$10&gt;=2028),VstupniParametry_SKRYT!$D$12,"")</f>
        <v/>
      </c>
      <c r="AT642" s="35" t="str">
        <f>IF(AND($D642&lt;=2028,Zisk!$D$10&gt;=2028),")","")</f>
        <v/>
      </c>
      <c r="AU642" s="38" t="str">
        <f>IF(AND(D642&lt;2028,2028&lt;=Zisk!$D$10),1,IF(D642=2028,0,""))</f>
        <v/>
      </c>
      <c r="AV642" s="39" t="str">
        <f>IF(AND($D642&lt;=2028,Zisk!$D$10&gt;=2029),"x","")</f>
        <v/>
      </c>
      <c r="AW642" s="35" t="str">
        <f>IF(AND($D642&lt;=2029,Zisk!$D$10&gt;=2029),"(","")</f>
        <v/>
      </c>
      <c r="AX642" s="35" t="str">
        <f>IF(AND($D642&lt;=2029,Zisk!$D$10&gt;=2029),"1","")</f>
        <v/>
      </c>
      <c r="AY642" s="35" t="str">
        <f>IF(AND($D642&lt;=2029,Zisk!$D$10&gt;=2029),"+","")</f>
        <v/>
      </c>
      <c r="AZ642" s="37" t="str">
        <f>IF(AND($D642&lt;=2029,Zisk!$D$10&gt;=2029),VstupniParametry_SKRYT!$D$13,"")</f>
        <v/>
      </c>
      <c r="BA642" s="35" t="str">
        <f>IF(AND($D642&lt;=2029,Zisk!$D$10&gt;=2029),")","")</f>
        <v/>
      </c>
      <c r="BB642" s="38" t="str">
        <f>IF(AND(D642&lt;2029,2029&lt;=Zisk!$D$10),1,IF(D642=2029,0,""))</f>
        <v/>
      </c>
      <c r="BC642" s="39" t="str">
        <f>IF(AND($D642&lt;=2029,Zisk!$D$10&gt;=2030),"x","")</f>
        <v/>
      </c>
      <c r="BD642" s="35" t="str">
        <f>IF(AND($D642&lt;=2030,Zisk!$D$10&gt;=2030),"(","")</f>
        <v/>
      </c>
      <c r="BE642" s="35" t="str">
        <f>IF(AND($D642&lt;=2030,Zisk!$D$10&gt;=2030),"1","")</f>
        <v/>
      </c>
      <c r="BF642" s="35" t="str">
        <f>IF(AND($D642&lt;=2030,Zisk!$D$10&gt;=2030),"+","")</f>
        <v/>
      </c>
      <c r="BG642" s="37" t="str">
        <f>IF(AND($D642&lt;=2030,Zisk!$D$10&gt;=2030),VstupniParametry_SKRYT!$D$14,"")</f>
        <v/>
      </c>
      <c r="BH642" s="35" t="str">
        <f>IF(AND($D642&lt;=2030,Zisk!$D$10&gt;=2030),")","")</f>
        <v/>
      </c>
      <c r="BI642" s="38" t="str">
        <f>IF(AND(D642&lt;2030,2030&lt;=Zisk!$D$10),1,IF(D642=2030,0,""))</f>
        <v/>
      </c>
      <c r="BJ642" s="40" t="s">
        <v>32</v>
      </c>
      <c r="BK642" s="37">
        <f t="shared" si="304"/>
        <v>1</v>
      </c>
      <c r="BL642" s="35" t="str">
        <f t="shared" si="305"/>
        <v>x</v>
      </c>
      <c r="BM642" s="41">
        <f t="shared" si="306"/>
        <v>1</v>
      </c>
      <c r="BN642" s="37" t="str">
        <f t="shared" si="307"/>
        <v>x</v>
      </c>
      <c r="BO642" s="41">
        <f t="shared" si="292"/>
        <v>1.018</v>
      </c>
      <c r="BP642" s="41" t="str">
        <f t="shared" si="293"/>
        <v/>
      </c>
      <c r="BQ642" s="41" t="str">
        <f t="shared" si="294"/>
        <v/>
      </c>
      <c r="BR642" s="41" t="str">
        <f t="shared" si="295"/>
        <v/>
      </c>
      <c r="BS642" s="41" t="str">
        <f t="shared" si="296"/>
        <v/>
      </c>
      <c r="BT642" s="41" t="str">
        <f t="shared" si="297"/>
        <v/>
      </c>
      <c r="BU642" s="41" t="str">
        <f t="shared" si="298"/>
        <v/>
      </c>
      <c r="BV642" s="41" t="str">
        <f t="shared" si="299"/>
        <v/>
      </c>
      <c r="BW642" s="41" t="str">
        <f t="shared" si="300"/>
        <v/>
      </c>
      <c r="BX642" s="41" t="str">
        <f t="shared" si="301"/>
        <v/>
      </c>
      <c r="BY642" s="41" t="str">
        <f t="shared" si="302"/>
        <v/>
      </c>
      <c r="BZ642" s="40" t="s">
        <v>32</v>
      </c>
      <c r="CA642" s="41">
        <f t="shared" si="303"/>
        <v>1.018</v>
      </c>
      <c r="CB642" s="35"/>
      <c r="CC642" s="36">
        <f>IF(D642&gt;Zisk!$D$10,"",E642*CA642)</f>
        <v>0</v>
      </c>
    </row>
    <row r="643" spans="2:81" x14ac:dyDescent="0.2">
      <c r="B643" s="28" t="str">
        <f>Zisk!B654</f>
        <v/>
      </c>
      <c r="C643" s="28">
        <f>Zisk!C654</f>
        <v>0</v>
      </c>
      <c r="D643" s="28">
        <f>Zisk!E654</f>
        <v>0</v>
      </c>
      <c r="E643" s="29">
        <f>Zisk!D654</f>
        <v>0</v>
      </c>
      <c r="F643" s="29"/>
      <c r="G643" s="28" t="str">
        <f t="shared" si="278"/>
        <v>(</v>
      </c>
      <c r="H643" s="28" t="str">
        <f t="shared" si="279"/>
        <v>1</v>
      </c>
      <c r="I643" s="28" t="str">
        <f t="shared" si="280"/>
        <v>+</v>
      </c>
      <c r="J643" s="30">
        <f>IF($D643&lt;=2021,VstupniParametry_SKRYT!$D$5,"")</f>
        <v>0.02</v>
      </c>
      <c r="K643" s="28" t="str">
        <f t="shared" si="281"/>
        <v>)</v>
      </c>
      <c r="L643" s="31">
        <f>IF($D643&lt;=2021,COUNTIF(Vypocet_SKRYT!T640:AS640,"&gt;=1"),"")</f>
        <v>0</v>
      </c>
      <c r="M643" s="32" t="str">
        <f t="shared" si="282"/>
        <v>x</v>
      </c>
      <c r="N643" s="28" t="str">
        <f t="shared" si="283"/>
        <v>(</v>
      </c>
      <c r="O643" s="28" t="str">
        <f t="shared" si="284"/>
        <v>1</v>
      </c>
      <c r="P643" s="28" t="str">
        <f t="shared" si="285"/>
        <v>+</v>
      </c>
      <c r="Q643" s="30">
        <f>IF($D643&lt;=2024,VstupniParametry_SKRYT!$D$6,"")</f>
        <v>0.06</v>
      </c>
      <c r="R643" s="28" t="str">
        <f t="shared" si="286"/>
        <v>)</v>
      </c>
      <c r="S643" s="31">
        <f>IF($D643&lt;=2024,COUNTIFS(Vypocet_SKRYT!AT640:AV640,"&gt;=1"),"")</f>
        <v>0</v>
      </c>
      <c r="T643" s="32" t="str">
        <f t="shared" si="287"/>
        <v>x</v>
      </c>
      <c r="U643" s="28" t="str">
        <f t="shared" si="288"/>
        <v>(</v>
      </c>
      <c r="V643" s="28" t="str">
        <f t="shared" si="289"/>
        <v>1</v>
      </c>
      <c r="W643" s="28" t="str">
        <f t="shared" si="290"/>
        <v>+</v>
      </c>
      <c r="X643" s="30">
        <f>IF($D643&lt;=2025,VstupniParametry_SKRYT!$D$9,"")</f>
        <v>1.7999999999999999E-2</v>
      </c>
      <c r="Y643" s="28" t="str">
        <f t="shared" si="291"/>
        <v>)</v>
      </c>
      <c r="Z643" s="31">
        <f>IF(AND(D643&lt;2025,2025&lt;=Zisk!$D$10),1,IF(D643=2025,0,""))</f>
        <v>1</v>
      </c>
      <c r="AA643" s="32" t="str">
        <f>IF(AND($D643&lt;=2025,Zisk!$D$10&gt;=2026),"x","")</f>
        <v/>
      </c>
      <c r="AB643" s="28" t="str">
        <f>IF(AND($D643&lt;=2026,Zisk!$D$10&gt;=2026),"(","")</f>
        <v/>
      </c>
      <c r="AC643" s="28" t="str">
        <f>IF(AND($D643&lt;=2026,Zisk!$D$10&gt;=2026),"1","")</f>
        <v/>
      </c>
      <c r="AD643" s="28" t="str">
        <f>IF(AND($D643&lt;=2026,Zisk!$D$10&gt;=2026),"+","")</f>
        <v/>
      </c>
      <c r="AE643" s="30" t="str">
        <f>IF(AND($D643&lt;=2026,Zisk!$D$10&gt;=2026),VstupniParametry_SKRYT!$D$10,"")</f>
        <v/>
      </c>
      <c r="AF643" s="28" t="str">
        <f>IF(AND($D643&lt;=2026,Zisk!$D$10&gt;=2026),")","")</f>
        <v/>
      </c>
      <c r="AG643" s="31" t="str">
        <f>IF(AND(D643&lt;2026,2026&lt;=Zisk!$D$10),1,IF(D643=2026,0,""))</f>
        <v/>
      </c>
      <c r="AH643" s="32" t="str">
        <f>IF(AND($D643&lt;=2026,Zisk!$D$10&gt;=2027),"x","")</f>
        <v/>
      </c>
      <c r="AI643" s="28" t="str">
        <f>IF(AND($D643&lt;=2027,Zisk!$D$10&gt;=2027),"(","")</f>
        <v/>
      </c>
      <c r="AJ643" s="28" t="str">
        <f>IF(AND($D643&lt;=2027,Zisk!$D$10&gt;=2027),"1","")</f>
        <v/>
      </c>
      <c r="AK643" s="28" t="str">
        <f>IF(AND($D643&lt;=2027,Zisk!$D$10&gt;=2027),"+","")</f>
        <v/>
      </c>
      <c r="AL643" s="30" t="str">
        <f>IF(AND($D643&lt;=2027,Zisk!$D$10&gt;=2027),VstupniParametry_SKRYT!$D$11,"")</f>
        <v/>
      </c>
      <c r="AM643" s="28" t="str">
        <f>IF(AND($D643&lt;=2027,Zisk!$D$10&gt;=2027),")","")</f>
        <v/>
      </c>
      <c r="AN643" s="31" t="str">
        <f>IF(AND(D643&lt;2027,2027&lt;=Zisk!$D$10),1,IF(D643=2027,0,""))</f>
        <v/>
      </c>
      <c r="AO643" s="32" t="str">
        <f>IF(AND($D643&lt;=2027,Zisk!$D$10&gt;=2028),"x","")</f>
        <v/>
      </c>
      <c r="AP643" s="28" t="str">
        <f>IF(AND($D643&lt;=2028,Zisk!$D$10&gt;=2028),"(","")</f>
        <v/>
      </c>
      <c r="AQ643" s="28" t="str">
        <f>IF(AND($D643&lt;=2028,Zisk!$D$10&gt;=2028),"1","")</f>
        <v/>
      </c>
      <c r="AR643" s="28" t="str">
        <f>IF(AND($D643&lt;=2028,Zisk!$D$10&gt;=2028),"+","")</f>
        <v/>
      </c>
      <c r="AS643" s="30" t="str">
        <f>IF(AND($D643&lt;=2028,Zisk!$D$10&gt;=2028),VstupniParametry_SKRYT!$D$12,"")</f>
        <v/>
      </c>
      <c r="AT643" s="28" t="str">
        <f>IF(AND($D643&lt;=2028,Zisk!$D$10&gt;=2028),")","")</f>
        <v/>
      </c>
      <c r="AU643" s="31" t="str">
        <f>IF(AND(D643&lt;2028,2028&lt;=Zisk!$D$10),1,IF(D643=2028,0,""))</f>
        <v/>
      </c>
      <c r="AV643" s="32" t="str">
        <f>IF(AND($D643&lt;=2028,Zisk!$D$10&gt;=2029),"x","")</f>
        <v/>
      </c>
      <c r="AW643" s="28" t="str">
        <f>IF(AND($D643&lt;=2029,Zisk!$D$10&gt;=2029),"(","")</f>
        <v/>
      </c>
      <c r="AX643" s="28" t="str">
        <f>IF(AND($D643&lt;=2029,Zisk!$D$10&gt;=2029),"1","")</f>
        <v/>
      </c>
      <c r="AY643" s="28" t="str">
        <f>IF(AND($D643&lt;=2029,Zisk!$D$10&gt;=2029),"+","")</f>
        <v/>
      </c>
      <c r="AZ643" s="30" t="str">
        <f>IF(AND($D643&lt;=2029,Zisk!$D$10&gt;=2029),VstupniParametry_SKRYT!$D$13,"")</f>
        <v/>
      </c>
      <c r="BA643" s="28" t="str">
        <f>IF(AND($D643&lt;=2029,Zisk!$D$10&gt;=2029),")","")</f>
        <v/>
      </c>
      <c r="BB643" s="31" t="str">
        <f>IF(AND(D643&lt;2029,2029&lt;=Zisk!$D$10),1,IF(D643=2029,0,""))</f>
        <v/>
      </c>
      <c r="BC643" s="32" t="str">
        <f>IF(AND($D643&lt;=2029,Zisk!$D$10&gt;=2030),"x","")</f>
        <v/>
      </c>
      <c r="BD643" s="28" t="str">
        <f>IF(AND($D643&lt;=2030,Zisk!$D$10&gt;=2030),"(","")</f>
        <v/>
      </c>
      <c r="BE643" s="28" t="str">
        <f>IF(AND($D643&lt;=2030,Zisk!$D$10&gt;=2030),"1","")</f>
        <v/>
      </c>
      <c r="BF643" s="28" t="str">
        <f>IF(AND($D643&lt;=2030,Zisk!$D$10&gt;=2030),"+","")</f>
        <v/>
      </c>
      <c r="BG643" s="30" t="str">
        <f>IF(AND($D643&lt;=2030,Zisk!$D$10&gt;=2030),VstupniParametry_SKRYT!$D$14,"")</f>
        <v/>
      </c>
      <c r="BH643" s="28" t="str">
        <f>IF(AND($D643&lt;=2030,Zisk!$D$10&gt;=2030),")","")</f>
        <v/>
      </c>
      <c r="BI643" s="31" t="str">
        <f>IF(AND(D643&lt;2030,2030&lt;=Zisk!$D$10),1,IF(D643=2030,0,""))</f>
        <v/>
      </c>
      <c r="BJ643" s="33" t="s">
        <v>32</v>
      </c>
      <c r="BK643" s="30">
        <f t="shared" si="304"/>
        <v>1</v>
      </c>
      <c r="BL643" s="28" t="str">
        <f t="shared" si="305"/>
        <v>x</v>
      </c>
      <c r="BM643" s="34">
        <f t="shared" si="306"/>
        <v>1</v>
      </c>
      <c r="BN643" s="30" t="str">
        <f t="shared" si="307"/>
        <v>x</v>
      </c>
      <c r="BO643" s="34">
        <f t="shared" si="292"/>
        <v>1.018</v>
      </c>
      <c r="BP643" s="34" t="str">
        <f t="shared" si="293"/>
        <v/>
      </c>
      <c r="BQ643" s="34" t="str">
        <f t="shared" si="294"/>
        <v/>
      </c>
      <c r="BR643" s="34" t="str">
        <f t="shared" si="295"/>
        <v/>
      </c>
      <c r="BS643" s="34" t="str">
        <f t="shared" si="296"/>
        <v/>
      </c>
      <c r="BT643" s="34" t="str">
        <f t="shared" si="297"/>
        <v/>
      </c>
      <c r="BU643" s="34" t="str">
        <f t="shared" si="298"/>
        <v/>
      </c>
      <c r="BV643" s="34" t="str">
        <f t="shared" si="299"/>
        <v/>
      </c>
      <c r="BW643" s="34" t="str">
        <f t="shared" si="300"/>
        <v/>
      </c>
      <c r="BX643" s="34" t="str">
        <f t="shared" si="301"/>
        <v/>
      </c>
      <c r="BY643" s="34" t="str">
        <f t="shared" si="302"/>
        <v/>
      </c>
      <c r="BZ643" s="33" t="s">
        <v>32</v>
      </c>
      <c r="CA643" s="34">
        <f t="shared" si="303"/>
        <v>1.018</v>
      </c>
      <c r="CB643" s="28"/>
      <c r="CC643" s="29">
        <f>IF(D643&gt;Zisk!$D$10,"",E643*CA643)</f>
        <v>0</v>
      </c>
    </row>
    <row r="644" spans="2:81" x14ac:dyDescent="0.2">
      <c r="B644" s="35" t="str">
        <f>Zisk!B655</f>
        <v/>
      </c>
      <c r="C644" s="35">
        <f>Zisk!C655</f>
        <v>0</v>
      </c>
      <c r="D644" s="35">
        <f>Zisk!E655</f>
        <v>0</v>
      </c>
      <c r="E644" s="36">
        <f>Zisk!D655</f>
        <v>0</v>
      </c>
      <c r="F644" s="36"/>
      <c r="G644" s="35" t="str">
        <f t="shared" si="278"/>
        <v>(</v>
      </c>
      <c r="H644" s="35" t="str">
        <f t="shared" si="279"/>
        <v>1</v>
      </c>
      <c r="I644" s="35" t="str">
        <f t="shared" si="280"/>
        <v>+</v>
      </c>
      <c r="J644" s="37">
        <f>IF($D644&lt;=2021,VstupniParametry_SKRYT!$D$5,"")</f>
        <v>0.02</v>
      </c>
      <c r="K644" s="35" t="str">
        <f t="shared" si="281"/>
        <v>)</v>
      </c>
      <c r="L644" s="38">
        <f>IF($D644&lt;=2021,COUNTIF(Vypocet_SKRYT!T641:AS641,"&gt;=1"),"")</f>
        <v>0</v>
      </c>
      <c r="M644" s="39" t="str">
        <f t="shared" si="282"/>
        <v>x</v>
      </c>
      <c r="N644" s="35" t="str">
        <f t="shared" si="283"/>
        <v>(</v>
      </c>
      <c r="O644" s="35" t="str">
        <f t="shared" si="284"/>
        <v>1</v>
      </c>
      <c r="P644" s="35" t="str">
        <f t="shared" si="285"/>
        <v>+</v>
      </c>
      <c r="Q644" s="37">
        <f>IF($D644&lt;=2024,VstupniParametry_SKRYT!$D$6,"")</f>
        <v>0.06</v>
      </c>
      <c r="R644" s="35" t="str">
        <f t="shared" si="286"/>
        <v>)</v>
      </c>
      <c r="S644" s="38">
        <f>IF($D644&lt;=2024,COUNTIFS(Vypocet_SKRYT!AT641:AV641,"&gt;=1"),"")</f>
        <v>0</v>
      </c>
      <c r="T644" s="39" t="str">
        <f t="shared" si="287"/>
        <v>x</v>
      </c>
      <c r="U644" s="35" t="str">
        <f t="shared" si="288"/>
        <v>(</v>
      </c>
      <c r="V644" s="35" t="str">
        <f t="shared" si="289"/>
        <v>1</v>
      </c>
      <c r="W644" s="35" t="str">
        <f t="shared" si="290"/>
        <v>+</v>
      </c>
      <c r="X644" s="37">
        <f>IF($D644&lt;=2025,VstupniParametry_SKRYT!$D$9,"")</f>
        <v>1.7999999999999999E-2</v>
      </c>
      <c r="Y644" s="35" t="str">
        <f t="shared" si="291"/>
        <v>)</v>
      </c>
      <c r="Z644" s="38">
        <f>IF(AND(D644&lt;2025,2025&lt;=Zisk!$D$10),1,IF(D644=2025,0,""))</f>
        <v>1</v>
      </c>
      <c r="AA644" s="39" t="str">
        <f>IF(AND($D644&lt;=2025,Zisk!$D$10&gt;=2026),"x","")</f>
        <v/>
      </c>
      <c r="AB644" s="35" t="str">
        <f>IF(AND($D644&lt;=2026,Zisk!$D$10&gt;=2026),"(","")</f>
        <v/>
      </c>
      <c r="AC644" s="35" t="str">
        <f>IF(AND($D644&lt;=2026,Zisk!$D$10&gt;=2026),"1","")</f>
        <v/>
      </c>
      <c r="AD644" s="35" t="str">
        <f>IF(AND($D644&lt;=2026,Zisk!$D$10&gt;=2026),"+","")</f>
        <v/>
      </c>
      <c r="AE644" s="37" t="str">
        <f>IF(AND($D644&lt;=2026,Zisk!$D$10&gt;=2026),VstupniParametry_SKRYT!$D$10,"")</f>
        <v/>
      </c>
      <c r="AF644" s="35" t="str">
        <f>IF(AND($D644&lt;=2026,Zisk!$D$10&gt;=2026),")","")</f>
        <v/>
      </c>
      <c r="AG644" s="38" t="str">
        <f>IF(AND(D644&lt;2026,2026&lt;=Zisk!$D$10),1,IF(D644=2026,0,""))</f>
        <v/>
      </c>
      <c r="AH644" s="39" t="str">
        <f>IF(AND($D644&lt;=2026,Zisk!$D$10&gt;=2027),"x","")</f>
        <v/>
      </c>
      <c r="AI644" s="35" t="str">
        <f>IF(AND($D644&lt;=2027,Zisk!$D$10&gt;=2027),"(","")</f>
        <v/>
      </c>
      <c r="AJ644" s="35" t="str">
        <f>IF(AND($D644&lt;=2027,Zisk!$D$10&gt;=2027),"1","")</f>
        <v/>
      </c>
      <c r="AK644" s="35" t="str">
        <f>IF(AND($D644&lt;=2027,Zisk!$D$10&gt;=2027),"+","")</f>
        <v/>
      </c>
      <c r="AL644" s="37" t="str">
        <f>IF(AND($D644&lt;=2027,Zisk!$D$10&gt;=2027),VstupniParametry_SKRYT!$D$11,"")</f>
        <v/>
      </c>
      <c r="AM644" s="35" t="str">
        <f>IF(AND($D644&lt;=2027,Zisk!$D$10&gt;=2027),")","")</f>
        <v/>
      </c>
      <c r="AN644" s="38" t="str">
        <f>IF(AND(D644&lt;2027,2027&lt;=Zisk!$D$10),1,IF(D644=2027,0,""))</f>
        <v/>
      </c>
      <c r="AO644" s="39" t="str">
        <f>IF(AND($D644&lt;=2027,Zisk!$D$10&gt;=2028),"x","")</f>
        <v/>
      </c>
      <c r="AP644" s="35" t="str">
        <f>IF(AND($D644&lt;=2028,Zisk!$D$10&gt;=2028),"(","")</f>
        <v/>
      </c>
      <c r="AQ644" s="35" t="str">
        <f>IF(AND($D644&lt;=2028,Zisk!$D$10&gt;=2028),"1","")</f>
        <v/>
      </c>
      <c r="AR644" s="35" t="str">
        <f>IF(AND($D644&lt;=2028,Zisk!$D$10&gt;=2028),"+","")</f>
        <v/>
      </c>
      <c r="AS644" s="37" t="str">
        <f>IF(AND($D644&lt;=2028,Zisk!$D$10&gt;=2028),VstupniParametry_SKRYT!$D$12,"")</f>
        <v/>
      </c>
      <c r="AT644" s="35" t="str">
        <f>IF(AND($D644&lt;=2028,Zisk!$D$10&gt;=2028),")","")</f>
        <v/>
      </c>
      <c r="AU644" s="38" t="str">
        <f>IF(AND(D644&lt;2028,2028&lt;=Zisk!$D$10),1,IF(D644=2028,0,""))</f>
        <v/>
      </c>
      <c r="AV644" s="39" t="str">
        <f>IF(AND($D644&lt;=2028,Zisk!$D$10&gt;=2029),"x","")</f>
        <v/>
      </c>
      <c r="AW644" s="35" t="str">
        <f>IF(AND($D644&lt;=2029,Zisk!$D$10&gt;=2029),"(","")</f>
        <v/>
      </c>
      <c r="AX644" s="35" t="str">
        <f>IF(AND($D644&lt;=2029,Zisk!$D$10&gt;=2029),"1","")</f>
        <v/>
      </c>
      <c r="AY644" s="35" t="str">
        <f>IF(AND($D644&lt;=2029,Zisk!$D$10&gt;=2029),"+","")</f>
        <v/>
      </c>
      <c r="AZ644" s="37" t="str">
        <f>IF(AND($D644&lt;=2029,Zisk!$D$10&gt;=2029),VstupniParametry_SKRYT!$D$13,"")</f>
        <v/>
      </c>
      <c r="BA644" s="35" t="str">
        <f>IF(AND($D644&lt;=2029,Zisk!$D$10&gt;=2029),")","")</f>
        <v/>
      </c>
      <c r="BB644" s="38" t="str">
        <f>IF(AND(D644&lt;2029,2029&lt;=Zisk!$D$10),1,IF(D644=2029,0,""))</f>
        <v/>
      </c>
      <c r="BC644" s="39" t="str">
        <f>IF(AND($D644&lt;=2029,Zisk!$D$10&gt;=2030),"x","")</f>
        <v/>
      </c>
      <c r="BD644" s="35" t="str">
        <f>IF(AND($D644&lt;=2030,Zisk!$D$10&gt;=2030),"(","")</f>
        <v/>
      </c>
      <c r="BE644" s="35" t="str">
        <f>IF(AND($D644&lt;=2030,Zisk!$D$10&gt;=2030),"1","")</f>
        <v/>
      </c>
      <c r="BF644" s="35" t="str">
        <f>IF(AND($D644&lt;=2030,Zisk!$D$10&gt;=2030),"+","")</f>
        <v/>
      </c>
      <c r="BG644" s="37" t="str">
        <f>IF(AND($D644&lt;=2030,Zisk!$D$10&gt;=2030),VstupniParametry_SKRYT!$D$14,"")</f>
        <v/>
      </c>
      <c r="BH644" s="35" t="str">
        <f>IF(AND($D644&lt;=2030,Zisk!$D$10&gt;=2030),")","")</f>
        <v/>
      </c>
      <c r="BI644" s="38" t="str">
        <f>IF(AND(D644&lt;2030,2030&lt;=Zisk!$D$10),1,IF(D644=2030,0,""))</f>
        <v/>
      </c>
      <c r="BJ644" s="40" t="s">
        <v>32</v>
      </c>
      <c r="BK644" s="37">
        <f t="shared" si="304"/>
        <v>1</v>
      </c>
      <c r="BL644" s="35" t="str">
        <f t="shared" si="305"/>
        <v>x</v>
      </c>
      <c r="BM644" s="41">
        <f t="shared" si="306"/>
        <v>1</v>
      </c>
      <c r="BN644" s="37" t="str">
        <f t="shared" si="307"/>
        <v>x</v>
      </c>
      <c r="BO644" s="41">
        <f t="shared" si="292"/>
        <v>1.018</v>
      </c>
      <c r="BP644" s="41" t="str">
        <f t="shared" si="293"/>
        <v/>
      </c>
      <c r="BQ644" s="41" t="str">
        <f t="shared" si="294"/>
        <v/>
      </c>
      <c r="BR644" s="41" t="str">
        <f t="shared" si="295"/>
        <v/>
      </c>
      <c r="BS644" s="41" t="str">
        <f t="shared" si="296"/>
        <v/>
      </c>
      <c r="BT644" s="41" t="str">
        <f t="shared" si="297"/>
        <v/>
      </c>
      <c r="BU644" s="41" t="str">
        <f t="shared" si="298"/>
        <v/>
      </c>
      <c r="BV644" s="41" t="str">
        <f t="shared" si="299"/>
        <v/>
      </c>
      <c r="BW644" s="41" t="str">
        <f t="shared" si="300"/>
        <v/>
      </c>
      <c r="BX644" s="41" t="str">
        <f t="shared" si="301"/>
        <v/>
      </c>
      <c r="BY644" s="41" t="str">
        <f t="shared" si="302"/>
        <v/>
      </c>
      <c r="BZ644" s="40" t="s">
        <v>32</v>
      </c>
      <c r="CA644" s="41">
        <f t="shared" si="303"/>
        <v>1.018</v>
      </c>
      <c r="CB644" s="35"/>
      <c r="CC644" s="36">
        <f>IF(D644&gt;Zisk!$D$10,"",E644*CA644)</f>
        <v>0</v>
      </c>
    </row>
    <row r="645" spans="2:81" x14ac:dyDescent="0.2">
      <c r="B645" s="28" t="str">
        <f>Zisk!B656</f>
        <v/>
      </c>
      <c r="C645" s="28">
        <f>Zisk!C656</f>
        <v>0</v>
      </c>
      <c r="D645" s="28">
        <f>Zisk!E656</f>
        <v>0</v>
      </c>
      <c r="E645" s="29">
        <f>Zisk!D656</f>
        <v>0</v>
      </c>
      <c r="F645" s="29"/>
      <c r="G645" s="28" t="str">
        <f t="shared" si="278"/>
        <v>(</v>
      </c>
      <c r="H645" s="28" t="str">
        <f t="shared" si="279"/>
        <v>1</v>
      </c>
      <c r="I645" s="28" t="str">
        <f t="shared" si="280"/>
        <v>+</v>
      </c>
      <c r="J645" s="30">
        <f>IF($D645&lt;=2021,VstupniParametry_SKRYT!$D$5,"")</f>
        <v>0.02</v>
      </c>
      <c r="K645" s="28" t="str">
        <f t="shared" si="281"/>
        <v>)</v>
      </c>
      <c r="L645" s="31">
        <f>IF($D645&lt;=2021,COUNTIF(Vypocet_SKRYT!T642:AS642,"&gt;=1"),"")</f>
        <v>0</v>
      </c>
      <c r="M645" s="32" t="str">
        <f t="shared" si="282"/>
        <v>x</v>
      </c>
      <c r="N645" s="28" t="str">
        <f t="shared" si="283"/>
        <v>(</v>
      </c>
      <c r="O645" s="28" t="str">
        <f t="shared" si="284"/>
        <v>1</v>
      </c>
      <c r="P645" s="28" t="str">
        <f t="shared" si="285"/>
        <v>+</v>
      </c>
      <c r="Q645" s="30">
        <f>IF($D645&lt;=2024,VstupniParametry_SKRYT!$D$6,"")</f>
        <v>0.06</v>
      </c>
      <c r="R645" s="28" t="str">
        <f t="shared" si="286"/>
        <v>)</v>
      </c>
      <c r="S645" s="31">
        <f>IF($D645&lt;=2024,COUNTIFS(Vypocet_SKRYT!AT642:AV642,"&gt;=1"),"")</f>
        <v>0</v>
      </c>
      <c r="T645" s="32" t="str">
        <f t="shared" si="287"/>
        <v>x</v>
      </c>
      <c r="U645" s="28" t="str">
        <f t="shared" si="288"/>
        <v>(</v>
      </c>
      <c r="V645" s="28" t="str">
        <f t="shared" si="289"/>
        <v>1</v>
      </c>
      <c r="W645" s="28" t="str">
        <f t="shared" si="290"/>
        <v>+</v>
      </c>
      <c r="X645" s="30">
        <f>IF($D645&lt;=2025,VstupniParametry_SKRYT!$D$9,"")</f>
        <v>1.7999999999999999E-2</v>
      </c>
      <c r="Y645" s="28" t="str">
        <f t="shared" si="291"/>
        <v>)</v>
      </c>
      <c r="Z645" s="31">
        <f>IF(AND(D645&lt;2025,2025&lt;=Zisk!$D$10),1,IF(D645=2025,0,""))</f>
        <v>1</v>
      </c>
      <c r="AA645" s="32" t="str">
        <f>IF(AND($D645&lt;=2025,Zisk!$D$10&gt;=2026),"x","")</f>
        <v/>
      </c>
      <c r="AB645" s="28" t="str">
        <f>IF(AND($D645&lt;=2026,Zisk!$D$10&gt;=2026),"(","")</f>
        <v/>
      </c>
      <c r="AC645" s="28" t="str">
        <f>IF(AND($D645&lt;=2026,Zisk!$D$10&gt;=2026),"1","")</f>
        <v/>
      </c>
      <c r="AD645" s="28" t="str">
        <f>IF(AND($D645&lt;=2026,Zisk!$D$10&gt;=2026),"+","")</f>
        <v/>
      </c>
      <c r="AE645" s="30" t="str">
        <f>IF(AND($D645&lt;=2026,Zisk!$D$10&gt;=2026),VstupniParametry_SKRYT!$D$10,"")</f>
        <v/>
      </c>
      <c r="AF645" s="28" t="str">
        <f>IF(AND($D645&lt;=2026,Zisk!$D$10&gt;=2026),")","")</f>
        <v/>
      </c>
      <c r="AG645" s="31" t="str">
        <f>IF(AND(D645&lt;2026,2026&lt;=Zisk!$D$10),1,IF(D645=2026,0,""))</f>
        <v/>
      </c>
      <c r="AH645" s="32" t="str">
        <f>IF(AND($D645&lt;=2026,Zisk!$D$10&gt;=2027),"x","")</f>
        <v/>
      </c>
      <c r="AI645" s="28" t="str">
        <f>IF(AND($D645&lt;=2027,Zisk!$D$10&gt;=2027),"(","")</f>
        <v/>
      </c>
      <c r="AJ645" s="28" t="str">
        <f>IF(AND($D645&lt;=2027,Zisk!$D$10&gt;=2027),"1","")</f>
        <v/>
      </c>
      <c r="AK645" s="28" t="str">
        <f>IF(AND($D645&lt;=2027,Zisk!$D$10&gt;=2027),"+","")</f>
        <v/>
      </c>
      <c r="AL645" s="30" t="str">
        <f>IF(AND($D645&lt;=2027,Zisk!$D$10&gt;=2027),VstupniParametry_SKRYT!$D$11,"")</f>
        <v/>
      </c>
      <c r="AM645" s="28" t="str">
        <f>IF(AND($D645&lt;=2027,Zisk!$D$10&gt;=2027),")","")</f>
        <v/>
      </c>
      <c r="AN645" s="31" t="str">
        <f>IF(AND(D645&lt;2027,2027&lt;=Zisk!$D$10),1,IF(D645=2027,0,""))</f>
        <v/>
      </c>
      <c r="AO645" s="32" t="str">
        <f>IF(AND($D645&lt;=2027,Zisk!$D$10&gt;=2028),"x","")</f>
        <v/>
      </c>
      <c r="AP645" s="28" t="str">
        <f>IF(AND($D645&lt;=2028,Zisk!$D$10&gt;=2028),"(","")</f>
        <v/>
      </c>
      <c r="AQ645" s="28" t="str">
        <f>IF(AND($D645&lt;=2028,Zisk!$D$10&gt;=2028),"1","")</f>
        <v/>
      </c>
      <c r="AR645" s="28" t="str">
        <f>IF(AND($D645&lt;=2028,Zisk!$D$10&gt;=2028),"+","")</f>
        <v/>
      </c>
      <c r="AS645" s="30" t="str">
        <f>IF(AND($D645&lt;=2028,Zisk!$D$10&gt;=2028),VstupniParametry_SKRYT!$D$12,"")</f>
        <v/>
      </c>
      <c r="AT645" s="28" t="str">
        <f>IF(AND($D645&lt;=2028,Zisk!$D$10&gt;=2028),")","")</f>
        <v/>
      </c>
      <c r="AU645" s="31" t="str">
        <f>IF(AND(D645&lt;2028,2028&lt;=Zisk!$D$10),1,IF(D645=2028,0,""))</f>
        <v/>
      </c>
      <c r="AV645" s="32" t="str">
        <f>IF(AND($D645&lt;=2028,Zisk!$D$10&gt;=2029),"x","")</f>
        <v/>
      </c>
      <c r="AW645" s="28" t="str">
        <f>IF(AND($D645&lt;=2029,Zisk!$D$10&gt;=2029),"(","")</f>
        <v/>
      </c>
      <c r="AX645" s="28" t="str">
        <f>IF(AND($D645&lt;=2029,Zisk!$D$10&gt;=2029),"1","")</f>
        <v/>
      </c>
      <c r="AY645" s="28" t="str">
        <f>IF(AND($D645&lt;=2029,Zisk!$D$10&gt;=2029),"+","")</f>
        <v/>
      </c>
      <c r="AZ645" s="30" t="str">
        <f>IF(AND($D645&lt;=2029,Zisk!$D$10&gt;=2029),VstupniParametry_SKRYT!$D$13,"")</f>
        <v/>
      </c>
      <c r="BA645" s="28" t="str">
        <f>IF(AND($D645&lt;=2029,Zisk!$D$10&gt;=2029),")","")</f>
        <v/>
      </c>
      <c r="BB645" s="31" t="str">
        <f>IF(AND(D645&lt;2029,2029&lt;=Zisk!$D$10),1,IF(D645=2029,0,""))</f>
        <v/>
      </c>
      <c r="BC645" s="32" t="str">
        <f>IF(AND($D645&lt;=2029,Zisk!$D$10&gt;=2030),"x","")</f>
        <v/>
      </c>
      <c r="BD645" s="28" t="str">
        <f>IF(AND($D645&lt;=2030,Zisk!$D$10&gt;=2030),"(","")</f>
        <v/>
      </c>
      <c r="BE645" s="28" t="str">
        <f>IF(AND($D645&lt;=2030,Zisk!$D$10&gt;=2030),"1","")</f>
        <v/>
      </c>
      <c r="BF645" s="28" t="str">
        <f>IF(AND($D645&lt;=2030,Zisk!$D$10&gt;=2030),"+","")</f>
        <v/>
      </c>
      <c r="BG645" s="30" t="str">
        <f>IF(AND($D645&lt;=2030,Zisk!$D$10&gt;=2030),VstupniParametry_SKRYT!$D$14,"")</f>
        <v/>
      </c>
      <c r="BH645" s="28" t="str">
        <f>IF(AND($D645&lt;=2030,Zisk!$D$10&gt;=2030),")","")</f>
        <v/>
      </c>
      <c r="BI645" s="31" t="str">
        <f>IF(AND(D645&lt;2030,2030&lt;=Zisk!$D$10),1,IF(D645=2030,0,""))</f>
        <v/>
      </c>
      <c r="BJ645" s="33" t="s">
        <v>32</v>
      </c>
      <c r="BK645" s="30">
        <f t="shared" si="304"/>
        <v>1</v>
      </c>
      <c r="BL645" s="28" t="str">
        <f t="shared" si="305"/>
        <v>x</v>
      </c>
      <c r="BM645" s="34">
        <f t="shared" si="306"/>
        <v>1</v>
      </c>
      <c r="BN645" s="30" t="str">
        <f t="shared" si="307"/>
        <v>x</v>
      </c>
      <c r="BO645" s="34">
        <f t="shared" si="292"/>
        <v>1.018</v>
      </c>
      <c r="BP645" s="34" t="str">
        <f t="shared" si="293"/>
        <v/>
      </c>
      <c r="BQ645" s="34" t="str">
        <f t="shared" si="294"/>
        <v/>
      </c>
      <c r="BR645" s="34" t="str">
        <f t="shared" si="295"/>
        <v/>
      </c>
      <c r="BS645" s="34" t="str">
        <f t="shared" si="296"/>
        <v/>
      </c>
      <c r="BT645" s="34" t="str">
        <f t="shared" si="297"/>
        <v/>
      </c>
      <c r="BU645" s="34" t="str">
        <f t="shared" si="298"/>
        <v/>
      </c>
      <c r="BV645" s="34" t="str">
        <f t="shared" si="299"/>
        <v/>
      </c>
      <c r="BW645" s="34" t="str">
        <f t="shared" si="300"/>
        <v/>
      </c>
      <c r="BX645" s="34" t="str">
        <f t="shared" si="301"/>
        <v/>
      </c>
      <c r="BY645" s="34" t="str">
        <f t="shared" si="302"/>
        <v/>
      </c>
      <c r="BZ645" s="33" t="s">
        <v>32</v>
      </c>
      <c r="CA645" s="34">
        <f t="shared" si="303"/>
        <v>1.018</v>
      </c>
      <c r="CB645" s="28"/>
      <c r="CC645" s="29">
        <f>IF(D645&gt;Zisk!$D$10,"",E645*CA645)</f>
        <v>0</v>
      </c>
    </row>
    <row r="646" spans="2:81" x14ac:dyDescent="0.2">
      <c r="B646" s="35" t="str">
        <f>Zisk!B657</f>
        <v/>
      </c>
      <c r="C646" s="35">
        <f>Zisk!C657</f>
        <v>0</v>
      </c>
      <c r="D646" s="35">
        <f>Zisk!E657</f>
        <v>0</v>
      </c>
      <c r="E646" s="36">
        <f>Zisk!D657</f>
        <v>0</v>
      </c>
      <c r="F646" s="36"/>
      <c r="G646" s="35" t="str">
        <f t="shared" si="278"/>
        <v>(</v>
      </c>
      <c r="H646" s="35" t="str">
        <f t="shared" si="279"/>
        <v>1</v>
      </c>
      <c r="I646" s="35" t="str">
        <f t="shared" si="280"/>
        <v>+</v>
      </c>
      <c r="J646" s="37">
        <f>IF($D646&lt;=2021,VstupniParametry_SKRYT!$D$5,"")</f>
        <v>0.02</v>
      </c>
      <c r="K646" s="35" t="str">
        <f t="shared" si="281"/>
        <v>)</v>
      </c>
      <c r="L646" s="38">
        <f>IF($D646&lt;=2021,COUNTIF(Vypocet_SKRYT!T643:AS643,"&gt;=1"),"")</f>
        <v>0</v>
      </c>
      <c r="M646" s="39" t="str">
        <f t="shared" si="282"/>
        <v>x</v>
      </c>
      <c r="N646" s="35" t="str">
        <f t="shared" si="283"/>
        <v>(</v>
      </c>
      <c r="O646" s="35" t="str">
        <f t="shared" si="284"/>
        <v>1</v>
      </c>
      <c r="P646" s="35" t="str">
        <f t="shared" si="285"/>
        <v>+</v>
      </c>
      <c r="Q646" s="37">
        <f>IF($D646&lt;=2024,VstupniParametry_SKRYT!$D$6,"")</f>
        <v>0.06</v>
      </c>
      <c r="R646" s="35" t="str">
        <f t="shared" si="286"/>
        <v>)</v>
      </c>
      <c r="S646" s="38">
        <f>IF($D646&lt;=2024,COUNTIFS(Vypocet_SKRYT!AT643:AV643,"&gt;=1"),"")</f>
        <v>0</v>
      </c>
      <c r="T646" s="39" t="str">
        <f t="shared" si="287"/>
        <v>x</v>
      </c>
      <c r="U646" s="35" t="str">
        <f t="shared" si="288"/>
        <v>(</v>
      </c>
      <c r="V646" s="35" t="str">
        <f t="shared" si="289"/>
        <v>1</v>
      </c>
      <c r="W646" s="35" t="str">
        <f t="shared" si="290"/>
        <v>+</v>
      </c>
      <c r="X646" s="37">
        <f>IF($D646&lt;=2025,VstupniParametry_SKRYT!$D$9,"")</f>
        <v>1.7999999999999999E-2</v>
      </c>
      <c r="Y646" s="35" t="str">
        <f t="shared" si="291"/>
        <v>)</v>
      </c>
      <c r="Z646" s="38">
        <f>IF(AND(D646&lt;2025,2025&lt;=Zisk!$D$10),1,IF(D646=2025,0,""))</f>
        <v>1</v>
      </c>
      <c r="AA646" s="39" t="str">
        <f>IF(AND($D646&lt;=2025,Zisk!$D$10&gt;=2026),"x","")</f>
        <v/>
      </c>
      <c r="AB646" s="35" t="str">
        <f>IF(AND($D646&lt;=2026,Zisk!$D$10&gt;=2026),"(","")</f>
        <v/>
      </c>
      <c r="AC646" s="35" t="str">
        <f>IF(AND($D646&lt;=2026,Zisk!$D$10&gt;=2026),"1","")</f>
        <v/>
      </c>
      <c r="AD646" s="35" t="str">
        <f>IF(AND($D646&lt;=2026,Zisk!$D$10&gt;=2026),"+","")</f>
        <v/>
      </c>
      <c r="AE646" s="37" t="str">
        <f>IF(AND($D646&lt;=2026,Zisk!$D$10&gt;=2026),VstupniParametry_SKRYT!$D$10,"")</f>
        <v/>
      </c>
      <c r="AF646" s="35" t="str">
        <f>IF(AND($D646&lt;=2026,Zisk!$D$10&gt;=2026),")","")</f>
        <v/>
      </c>
      <c r="AG646" s="38" t="str">
        <f>IF(AND(D646&lt;2026,2026&lt;=Zisk!$D$10),1,IF(D646=2026,0,""))</f>
        <v/>
      </c>
      <c r="AH646" s="39" t="str">
        <f>IF(AND($D646&lt;=2026,Zisk!$D$10&gt;=2027),"x","")</f>
        <v/>
      </c>
      <c r="AI646" s="35" t="str">
        <f>IF(AND($D646&lt;=2027,Zisk!$D$10&gt;=2027),"(","")</f>
        <v/>
      </c>
      <c r="AJ646" s="35" t="str">
        <f>IF(AND($D646&lt;=2027,Zisk!$D$10&gt;=2027),"1","")</f>
        <v/>
      </c>
      <c r="AK646" s="35" t="str">
        <f>IF(AND($D646&lt;=2027,Zisk!$D$10&gt;=2027),"+","")</f>
        <v/>
      </c>
      <c r="AL646" s="37" t="str">
        <f>IF(AND($D646&lt;=2027,Zisk!$D$10&gt;=2027),VstupniParametry_SKRYT!$D$11,"")</f>
        <v/>
      </c>
      <c r="AM646" s="35" t="str">
        <f>IF(AND($D646&lt;=2027,Zisk!$D$10&gt;=2027),")","")</f>
        <v/>
      </c>
      <c r="AN646" s="38" t="str">
        <f>IF(AND(D646&lt;2027,2027&lt;=Zisk!$D$10),1,IF(D646=2027,0,""))</f>
        <v/>
      </c>
      <c r="AO646" s="39" t="str">
        <f>IF(AND($D646&lt;=2027,Zisk!$D$10&gt;=2028),"x","")</f>
        <v/>
      </c>
      <c r="AP646" s="35" t="str">
        <f>IF(AND($D646&lt;=2028,Zisk!$D$10&gt;=2028),"(","")</f>
        <v/>
      </c>
      <c r="AQ646" s="35" t="str">
        <f>IF(AND($D646&lt;=2028,Zisk!$D$10&gt;=2028),"1","")</f>
        <v/>
      </c>
      <c r="AR646" s="35" t="str">
        <f>IF(AND($D646&lt;=2028,Zisk!$D$10&gt;=2028),"+","")</f>
        <v/>
      </c>
      <c r="AS646" s="37" t="str">
        <f>IF(AND($D646&lt;=2028,Zisk!$D$10&gt;=2028),VstupniParametry_SKRYT!$D$12,"")</f>
        <v/>
      </c>
      <c r="AT646" s="35" t="str">
        <f>IF(AND($D646&lt;=2028,Zisk!$D$10&gt;=2028),")","")</f>
        <v/>
      </c>
      <c r="AU646" s="38" t="str">
        <f>IF(AND(D646&lt;2028,2028&lt;=Zisk!$D$10),1,IF(D646=2028,0,""))</f>
        <v/>
      </c>
      <c r="AV646" s="39" t="str">
        <f>IF(AND($D646&lt;=2028,Zisk!$D$10&gt;=2029),"x","")</f>
        <v/>
      </c>
      <c r="AW646" s="35" t="str">
        <f>IF(AND($D646&lt;=2029,Zisk!$D$10&gt;=2029),"(","")</f>
        <v/>
      </c>
      <c r="AX646" s="35" t="str">
        <f>IF(AND($D646&lt;=2029,Zisk!$D$10&gt;=2029),"1","")</f>
        <v/>
      </c>
      <c r="AY646" s="35" t="str">
        <f>IF(AND($D646&lt;=2029,Zisk!$D$10&gt;=2029),"+","")</f>
        <v/>
      </c>
      <c r="AZ646" s="37" t="str">
        <f>IF(AND($D646&lt;=2029,Zisk!$D$10&gt;=2029),VstupniParametry_SKRYT!$D$13,"")</f>
        <v/>
      </c>
      <c r="BA646" s="35" t="str">
        <f>IF(AND($D646&lt;=2029,Zisk!$D$10&gt;=2029),")","")</f>
        <v/>
      </c>
      <c r="BB646" s="38" t="str">
        <f>IF(AND(D646&lt;2029,2029&lt;=Zisk!$D$10),1,IF(D646=2029,0,""))</f>
        <v/>
      </c>
      <c r="BC646" s="39" t="str">
        <f>IF(AND($D646&lt;=2029,Zisk!$D$10&gt;=2030),"x","")</f>
        <v/>
      </c>
      <c r="BD646" s="35" t="str">
        <f>IF(AND($D646&lt;=2030,Zisk!$D$10&gt;=2030),"(","")</f>
        <v/>
      </c>
      <c r="BE646" s="35" t="str">
        <f>IF(AND($D646&lt;=2030,Zisk!$D$10&gt;=2030),"1","")</f>
        <v/>
      </c>
      <c r="BF646" s="35" t="str">
        <f>IF(AND($D646&lt;=2030,Zisk!$D$10&gt;=2030),"+","")</f>
        <v/>
      </c>
      <c r="BG646" s="37" t="str">
        <f>IF(AND($D646&lt;=2030,Zisk!$D$10&gt;=2030),VstupniParametry_SKRYT!$D$14,"")</f>
        <v/>
      </c>
      <c r="BH646" s="35" t="str">
        <f>IF(AND($D646&lt;=2030,Zisk!$D$10&gt;=2030),")","")</f>
        <v/>
      </c>
      <c r="BI646" s="38" t="str">
        <f>IF(AND(D646&lt;2030,2030&lt;=Zisk!$D$10),1,IF(D646=2030,0,""))</f>
        <v/>
      </c>
      <c r="BJ646" s="40" t="s">
        <v>32</v>
      </c>
      <c r="BK646" s="37">
        <f t="shared" si="304"/>
        <v>1</v>
      </c>
      <c r="BL646" s="35" t="str">
        <f t="shared" si="305"/>
        <v>x</v>
      </c>
      <c r="BM646" s="41">
        <f t="shared" si="306"/>
        <v>1</v>
      </c>
      <c r="BN646" s="37" t="str">
        <f t="shared" si="307"/>
        <v>x</v>
      </c>
      <c r="BO646" s="41">
        <f t="shared" si="292"/>
        <v>1.018</v>
      </c>
      <c r="BP646" s="41" t="str">
        <f t="shared" si="293"/>
        <v/>
      </c>
      <c r="BQ646" s="41" t="str">
        <f t="shared" si="294"/>
        <v/>
      </c>
      <c r="BR646" s="41" t="str">
        <f t="shared" si="295"/>
        <v/>
      </c>
      <c r="BS646" s="41" t="str">
        <f t="shared" si="296"/>
        <v/>
      </c>
      <c r="BT646" s="41" t="str">
        <f t="shared" si="297"/>
        <v/>
      </c>
      <c r="BU646" s="41" t="str">
        <f t="shared" si="298"/>
        <v/>
      </c>
      <c r="BV646" s="41" t="str">
        <f t="shared" si="299"/>
        <v/>
      </c>
      <c r="BW646" s="41" t="str">
        <f t="shared" si="300"/>
        <v/>
      </c>
      <c r="BX646" s="41" t="str">
        <f t="shared" si="301"/>
        <v/>
      </c>
      <c r="BY646" s="41" t="str">
        <f t="shared" si="302"/>
        <v/>
      </c>
      <c r="BZ646" s="40" t="s">
        <v>32</v>
      </c>
      <c r="CA646" s="41">
        <f t="shared" si="303"/>
        <v>1.018</v>
      </c>
      <c r="CB646" s="35"/>
      <c r="CC646" s="36">
        <f>IF(D646&gt;Zisk!$D$10,"",E646*CA646)</f>
        <v>0</v>
      </c>
    </row>
    <row r="647" spans="2:81" x14ac:dyDescent="0.2">
      <c r="B647" s="28" t="str">
        <f>Zisk!B658</f>
        <v/>
      </c>
      <c r="C647" s="28">
        <f>Zisk!C658</f>
        <v>0</v>
      </c>
      <c r="D647" s="28">
        <f>Zisk!E658</f>
        <v>0</v>
      </c>
      <c r="E647" s="29">
        <f>Zisk!D658</f>
        <v>0</v>
      </c>
      <c r="F647" s="29"/>
      <c r="G647" s="28" t="str">
        <f t="shared" si="278"/>
        <v>(</v>
      </c>
      <c r="H647" s="28" t="str">
        <f t="shared" si="279"/>
        <v>1</v>
      </c>
      <c r="I647" s="28" t="str">
        <f t="shared" si="280"/>
        <v>+</v>
      </c>
      <c r="J647" s="30">
        <f>IF($D647&lt;=2021,VstupniParametry_SKRYT!$D$5,"")</f>
        <v>0.02</v>
      </c>
      <c r="K647" s="28" t="str">
        <f t="shared" si="281"/>
        <v>)</v>
      </c>
      <c r="L647" s="31">
        <f>IF($D647&lt;=2021,COUNTIF(Vypocet_SKRYT!T644:AS644,"&gt;=1"),"")</f>
        <v>0</v>
      </c>
      <c r="M647" s="32" t="str">
        <f t="shared" si="282"/>
        <v>x</v>
      </c>
      <c r="N647" s="28" t="str">
        <f t="shared" si="283"/>
        <v>(</v>
      </c>
      <c r="O647" s="28" t="str">
        <f t="shared" si="284"/>
        <v>1</v>
      </c>
      <c r="P647" s="28" t="str">
        <f t="shared" si="285"/>
        <v>+</v>
      </c>
      <c r="Q647" s="30">
        <f>IF($D647&lt;=2024,VstupniParametry_SKRYT!$D$6,"")</f>
        <v>0.06</v>
      </c>
      <c r="R647" s="28" t="str">
        <f t="shared" si="286"/>
        <v>)</v>
      </c>
      <c r="S647" s="31">
        <f>IF($D647&lt;=2024,COUNTIFS(Vypocet_SKRYT!AT644:AV644,"&gt;=1"),"")</f>
        <v>0</v>
      </c>
      <c r="T647" s="32" t="str">
        <f t="shared" si="287"/>
        <v>x</v>
      </c>
      <c r="U647" s="28" t="str">
        <f t="shared" si="288"/>
        <v>(</v>
      </c>
      <c r="V647" s="28" t="str">
        <f t="shared" si="289"/>
        <v>1</v>
      </c>
      <c r="W647" s="28" t="str">
        <f t="shared" si="290"/>
        <v>+</v>
      </c>
      <c r="X647" s="30">
        <f>IF($D647&lt;=2025,VstupniParametry_SKRYT!$D$9,"")</f>
        <v>1.7999999999999999E-2</v>
      </c>
      <c r="Y647" s="28" t="str">
        <f t="shared" si="291"/>
        <v>)</v>
      </c>
      <c r="Z647" s="31">
        <f>IF(AND(D647&lt;2025,2025&lt;=Zisk!$D$10),1,IF(D647=2025,0,""))</f>
        <v>1</v>
      </c>
      <c r="AA647" s="32" t="str">
        <f>IF(AND($D647&lt;=2025,Zisk!$D$10&gt;=2026),"x","")</f>
        <v/>
      </c>
      <c r="AB647" s="28" t="str">
        <f>IF(AND($D647&lt;=2026,Zisk!$D$10&gt;=2026),"(","")</f>
        <v/>
      </c>
      <c r="AC647" s="28" t="str">
        <f>IF(AND($D647&lt;=2026,Zisk!$D$10&gt;=2026),"1","")</f>
        <v/>
      </c>
      <c r="AD647" s="28" t="str">
        <f>IF(AND($D647&lt;=2026,Zisk!$D$10&gt;=2026),"+","")</f>
        <v/>
      </c>
      <c r="AE647" s="30" t="str">
        <f>IF(AND($D647&lt;=2026,Zisk!$D$10&gt;=2026),VstupniParametry_SKRYT!$D$10,"")</f>
        <v/>
      </c>
      <c r="AF647" s="28" t="str">
        <f>IF(AND($D647&lt;=2026,Zisk!$D$10&gt;=2026),")","")</f>
        <v/>
      </c>
      <c r="AG647" s="31" t="str">
        <f>IF(AND(D647&lt;2026,2026&lt;=Zisk!$D$10),1,IF(D647=2026,0,""))</f>
        <v/>
      </c>
      <c r="AH647" s="32" t="str">
        <f>IF(AND($D647&lt;=2026,Zisk!$D$10&gt;=2027),"x","")</f>
        <v/>
      </c>
      <c r="AI647" s="28" t="str">
        <f>IF(AND($D647&lt;=2027,Zisk!$D$10&gt;=2027),"(","")</f>
        <v/>
      </c>
      <c r="AJ647" s="28" t="str">
        <f>IF(AND($D647&lt;=2027,Zisk!$D$10&gt;=2027),"1","")</f>
        <v/>
      </c>
      <c r="AK647" s="28" t="str">
        <f>IF(AND($D647&lt;=2027,Zisk!$D$10&gt;=2027),"+","")</f>
        <v/>
      </c>
      <c r="AL647" s="30" t="str">
        <f>IF(AND($D647&lt;=2027,Zisk!$D$10&gt;=2027),VstupniParametry_SKRYT!$D$11,"")</f>
        <v/>
      </c>
      <c r="AM647" s="28" t="str">
        <f>IF(AND($D647&lt;=2027,Zisk!$D$10&gt;=2027),")","")</f>
        <v/>
      </c>
      <c r="AN647" s="31" t="str">
        <f>IF(AND(D647&lt;2027,2027&lt;=Zisk!$D$10),1,IF(D647=2027,0,""))</f>
        <v/>
      </c>
      <c r="AO647" s="32" t="str">
        <f>IF(AND($D647&lt;=2027,Zisk!$D$10&gt;=2028),"x","")</f>
        <v/>
      </c>
      <c r="AP647" s="28" t="str">
        <f>IF(AND($D647&lt;=2028,Zisk!$D$10&gt;=2028),"(","")</f>
        <v/>
      </c>
      <c r="AQ647" s="28" t="str">
        <f>IF(AND($D647&lt;=2028,Zisk!$D$10&gt;=2028),"1","")</f>
        <v/>
      </c>
      <c r="AR647" s="28" t="str">
        <f>IF(AND($D647&lt;=2028,Zisk!$D$10&gt;=2028),"+","")</f>
        <v/>
      </c>
      <c r="AS647" s="30" t="str">
        <f>IF(AND($D647&lt;=2028,Zisk!$D$10&gt;=2028),VstupniParametry_SKRYT!$D$12,"")</f>
        <v/>
      </c>
      <c r="AT647" s="28" t="str">
        <f>IF(AND($D647&lt;=2028,Zisk!$D$10&gt;=2028),")","")</f>
        <v/>
      </c>
      <c r="AU647" s="31" t="str">
        <f>IF(AND(D647&lt;2028,2028&lt;=Zisk!$D$10),1,IF(D647=2028,0,""))</f>
        <v/>
      </c>
      <c r="AV647" s="32" t="str">
        <f>IF(AND($D647&lt;=2028,Zisk!$D$10&gt;=2029),"x","")</f>
        <v/>
      </c>
      <c r="AW647" s="28" t="str">
        <f>IF(AND($D647&lt;=2029,Zisk!$D$10&gt;=2029),"(","")</f>
        <v/>
      </c>
      <c r="AX647" s="28" t="str">
        <f>IF(AND($D647&lt;=2029,Zisk!$D$10&gt;=2029),"1","")</f>
        <v/>
      </c>
      <c r="AY647" s="28" t="str">
        <f>IF(AND($D647&lt;=2029,Zisk!$D$10&gt;=2029),"+","")</f>
        <v/>
      </c>
      <c r="AZ647" s="30" t="str">
        <f>IF(AND($D647&lt;=2029,Zisk!$D$10&gt;=2029),VstupniParametry_SKRYT!$D$13,"")</f>
        <v/>
      </c>
      <c r="BA647" s="28" t="str">
        <f>IF(AND($D647&lt;=2029,Zisk!$D$10&gt;=2029),")","")</f>
        <v/>
      </c>
      <c r="BB647" s="31" t="str">
        <f>IF(AND(D647&lt;2029,2029&lt;=Zisk!$D$10),1,IF(D647=2029,0,""))</f>
        <v/>
      </c>
      <c r="BC647" s="32" t="str">
        <f>IF(AND($D647&lt;=2029,Zisk!$D$10&gt;=2030),"x","")</f>
        <v/>
      </c>
      <c r="BD647" s="28" t="str">
        <f>IF(AND($D647&lt;=2030,Zisk!$D$10&gt;=2030),"(","")</f>
        <v/>
      </c>
      <c r="BE647" s="28" t="str">
        <f>IF(AND($D647&lt;=2030,Zisk!$D$10&gt;=2030),"1","")</f>
        <v/>
      </c>
      <c r="BF647" s="28" t="str">
        <f>IF(AND($D647&lt;=2030,Zisk!$D$10&gt;=2030),"+","")</f>
        <v/>
      </c>
      <c r="BG647" s="30" t="str">
        <f>IF(AND($D647&lt;=2030,Zisk!$D$10&gt;=2030),VstupniParametry_SKRYT!$D$14,"")</f>
        <v/>
      </c>
      <c r="BH647" s="28" t="str">
        <f>IF(AND($D647&lt;=2030,Zisk!$D$10&gt;=2030),")","")</f>
        <v/>
      </c>
      <c r="BI647" s="31" t="str">
        <f>IF(AND(D647&lt;2030,2030&lt;=Zisk!$D$10),1,IF(D647=2030,0,""))</f>
        <v/>
      </c>
      <c r="BJ647" s="33" t="s">
        <v>32</v>
      </c>
      <c r="BK647" s="30">
        <f t="shared" si="304"/>
        <v>1</v>
      </c>
      <c r="BL647" s="28" t="str">
        <f t="shared" si="305"/>
        <v>x</v>
      </c>
      <c r="BM647" s="34">
        <f t="shared" si="306"/>
        <v>1</v>
      </c>
      <c r="BN647" s="30" t="str">
        <f t="shared" si="307"/>
        <v>x</v>
      </c>
      <c r="BO647" s="34">
        <f t="shared" si="292"/>
        <v>1.018</v>
      </c>
      <c r="BP647" s="34" t="str">
        <f t="shared" si="293"/>
        <v/>
      </c>
      <c r="BQ647" s="34" t="str">
        <f t="shared" si="294"/>
        <v/>
      </c>
      <c r="BR647" s="34" t="str">
        <f t="shared" si="295"/>
        <v/>
      </c>
      <c r="BS647" s="34" t="str">
        <f t="shared" si="296"/>
        <v/>
      </c>
      <c r="BT647" s="34" t="str">
        <f t="shared" si="297"/>
        <v/>
      </c>
      <c r="BU647" s="34" t="str">
        <f t="shared" si="298"/>
        <v/>
      </c>
      <c r="BV647" s="34" t="str">
        <f t="shared" si="299"/>
        <v/>
      </c>
      <c r="BW647" s="34" t="str">
        <f t="shared" si="300"/>
        <v/>
      </c>
      <c r="BX647" s="34" t="str">
        <f t="shared" si="301"/>
        <v/>
      </c>
      <c r="BY647" s="34" t="str">
        <f t="shared" si="302"/>
        <v/>
      </c>
      <c r="BZ647" s="33" t="s">
        <v>32</v>
      </c>
      <c r="CA647" s="34">
        <f t="shared" si="303"/>
        <v>1.018</v>
      </c>
      <c r="CB647" s="28"/>
      <c r="CC647" s="29">
        <f>IF(D647&gt;Zisk!$D$10,"",E647*CA647)</f>
        <v>0</v>
      </c>
    </row>
    <row r="648" spans="2:81" x14ac:dyDescent="0.2">
      <c r="B648" s="35" t="str">
        <f>Zisk!B659</f>
        <v/>
      </c>
      <c r="C648" s="35">
        <f>Zisk!C659</f>
        <v>0</v>
      </c>
      <c r="D648" s="35">
        <f>Zisk!E659</f>
        <v>0</v>
      </c>
      <c r="E648" s="36">
        <f>Zisk!D659</f>
        <v>0</v>
      </c>
      <c r="F648" s="36"/>
      <c r="G648" s="35" t="str">
        <f t="shared" si="278"/>
        <v>(</v>
      </c>
      <c r="H648" s="35" t="str">
        <f t="shared" si="279"/>
        <v>1</v>
      </c>
      <c r="I648" s="35" t="str">
        <f t="shared" si="280"/>
        <v>+</v>
      </c>
      <c r="J648" s="37">
        <f>IF($D648&lt;=2021,VstupniParametry_SKRYT!$D$5,"")</f>
        <v>0.02</v>
      </c>
      <c r="K648" s="35" t="str">
        <f t="shared" si="281"/>
        <v>)</v>
      </c>
      <c r="L648" s="38">
        <f>IF($D648&lt;=2021,COUNTIF(Vypocet_SKRYT!T645:AS645,"&gt;=1"),"")</f>
        <v>0</v>
      </c>
      <c r="M648" s="39" t="str">
        <f t="shared" si="282"/>
        <v>x</v>
      </c>
      <c r="N648" s="35" t="str">
        <f t="shared" si="283"/>
        <v>(</v>
      </c>
      <c r="O648" s="35" t="str">
        <f t="shared" si="284"/>
        <v>1</v>
      </c>
      <c r="P648" s="35" t="str">
        <f t="shared" si="285"/>
        <v>+</v>
      </c>
      <c r="Q648" s="37">
        <f>IF($D648&lt;=2024,VstupniParametry_SKRYT!$D$6,"")</f>
        <v>0.06</v>
      </c>
      <c r="R648" s="35" t="str">
        <f t="shared" si="286"/>
        <v>)</v>
      </c>
      <c r="S648" s="38">
        <f>IF($D648&lt;=2024,COUNTIFS(Vypocet_SKRYT!AT645:AV645,"&gt;=1"),"")</f>
        <v>0</v>
      </c>
      <c r="T648" s="39" t="str">
        <f t="shared" si="287"/>
        <v>x</v>
      </c>
      <c r="U648" s="35" t="str">
        <f t="shared" si="288"/>
        <v>(</v>
      </c>
      <c r="V648" s="35" t="str">
        <f t="shared" si="289"/>
        <v>1</v>
      </c>
      <c r="W648" s="35" t="str">
        <f t="shared" si="290"/>
        <v>+</v>
      </c>
      <c r="X648" s="37">
        <f>IF($D648&lt;=2025,VstupniParametry_SKRYT!$D$9,"")</f>
        <v>1.7999999999999999E-2</v>
      </c>
      <c r="Y648" s="35" t="str">
        <f t="shared" si="291"/>
        <v>)</v>
      </c>
      <c r="Z648" s="38">
        <f>IF(AND(D648&lt;2025,2025&lt;=Zisk!$D$10),1,IF(D648=2025,0,""))</f>
        <v>1</v>
      </c>
      <c r="AA648" s="39" t="str">
        <f>IF(AND($D648&lt;=2025,Zisk!$D$10&gt;=2026),"x","")</f>
        <v/>
      </c>
      <c r="AB648" s="35" t="str">
        <f>IF(AND($D648&lt;=2026,Zisk!$D$10&gt;=2026),"(","")</f>
        <v/>
      </c>
      <c r="AC648" s="35" t="str">
        <f>IF(AND($D648&lt;=2026,Zisk!$D$10&gt;=2026),"1","")</f>
        <v/>
      </c>
      <c r="AD648" s="35" t="str">
        <f>IF(AND($D648&lt;=2026,Zisk!$D$10&gt;=2026),"+","")</f>
        <v/>
      </c>
      <c r="AE648" s="37" t="str">
        <f>IF(AND($D648&lt;=2026,Zisk!$D$10&gt;=2026),VstupniParametry_SKRYT!$D$10,"")</f>
        <v/>
      </c>
      <c r="AF648" s="35" t="str">
        <f>IF(AND($D648&lt;=2026,Zisk!$D$10&gt;=2026),")","")</f>
        <v/>
      </c>
      <c r="AG648" s="38" t="str">
        <f>IF(AND(D648&lt;2026,2026&lt;=Zisk!$D$10),1,IF(D648=2026,0,""))</f>
        <v/>
      </c>
      <c r="AH648" s="39" t="str">
        <f>IF(AND($D648&lt;=2026,Zisk!$D$10&gt;=2027),"x","")</f>
        <v/>
      </c>
      <c r="AI648" s="35" t="str">
        <f>IF(AND($D648&lt;=2027,Zisk!$D$10&gt;=2027),"(","")</f>
        <v/>
      </c>
      <c r="AJ648" s="35" t="str">
        <f>IF(AND($D648&lt;=2027,Zisk!$D$10&gt;=2027),"1","")</f>
        <v/>
      </c>
      <c r="AK648" s="35" t="str">
        <f>IF(AND($D648&lt;=2027,Zisk!$D$10&gt;=2027),"+","")</f>
        <v/>
      </c>
      <c r="AL648" s="37" t="str">
        <f>IF(AND($D648&lt;=2027,Zisk!$D$10&gt;=2027),VstupniParametry_SKRYT!$D$11,"")</f>
        <v/>
      </c>
      <c r="AM648" s="35" t="str">
        <f>IF(AND($D648&lt;=2027,Zisk!$D$10&gt;=2027),")","")</f>
        <v/>
      </c>
      <c r="AN648" s="38" t="str">
        <f>IF(AND(D648&lt;2027,2027&lt;=Zisk!$D$10),1,IF(D648=2027,0,""))</f>
        <v/>
      </c>
      <c r="AO648" s="39" t="str">
        <f>IF(AND($D648&lt;=2027,Zisk!$D$10&gt;=2028),"x","")</f>
        <v/>
      </c>
      <c r="AP648" s="35" t="str">
        <f>IF(AND($D648&lt;=2028,Zisk!$D$10&gt;=2028),"(","")</f>
        <v/>
      </c>
      <c r="AQ648" s="35" t="str">
        <f>IF(AND($D648&lt;=2028,Zisk!$D$10&gt;=2028),"1","")</f>
        <v/>
      </c>
      <c r="AR648" s="35" t="str">
        <f>IF(AND($D648&lt;=2028,Zisk!$D$10&gt;=2028),"+","")</f>
        <v/>
      </c>
      <c r="AS648" s="37" t="str">
        <f>IF(AND($D648&lt;=2028,Zisk!$D$10&gt;=2028),VstupniParametry_SKRYT!$D$12,"")</f>
        <v/>
      </c>
      <c r="AT648" s="35" t="str">
        <f>IF(AND($D648&lt;=2028,Zisk!$D$10&gt;=2028),")","")</f>
        <v/>
      </c>
      <c r="AU648" s="38" t="str">
        <f>IF(AND(D648&lt;2028,2028&lt;=Zisk!$D$10),1,IF(D648=2028,0,""))</f>
        <v/>
      </c>
      <c r="AV648" s="39" t="str">
        <f>IF(AND($D648&lt;=2028,Zisk!$D$10&gt;=2029),"x","")</f>
        <v/>
      </c>
      <c r="AW648" s="35" t="str">
        <f>IF(AND($D648&lt;=2029,Zisk!$D$10&gt;=2029),"(","")</f>
        <v/>
      </c>
      <c r="AX648" s="35" t="str">
        <f>IF(AND($D648&lt;=2029,Zisk!$D$10&gt;=2029),"1","")</f>
        <v/>
      </c>
      <c r="AY648" s="35" t="str">
        <f>IF(AND($D648&lt;=2029,Zisk!$D$10&gt;=2029),"+","")</f>
        <v/>
      </c>
      <c r="AZ648" s="37" t="str">
        <f>IF(AND($D648&lt;=2029,Zisk!$D$10&gt;=2029),VstupniParametry_SKRYT!$D$13,"")</f>
        <v/>
      </c>
      <c r="BA648" s="35" t="str">
        <f>IF(AND($D648&lt;=2029,Zisk!$D$10&gt;=2029),")","")</f>
        <v/>
      </c>
      <c r="BB648" s="38" t="str">
        <f>IF(AND(D648&lt;2029,2029&lt;=Zisk!$D$10),1,IF(D648=2029,0,""))</f>
        <v/>
      </c>
      <c r="BC648" s="39" t="str">
        <f>IF(AND($D648&lt;=2029,Zisk!$D$10&gt;=2030),"x","")</f>
        <v/>
      </c>
      <c r="BD648" s="35" t="str">
        <f>IF(AND($D648&lt;=2030,Zisk!$D$10&gt;=2030),"(","")</f>
        <v/>
      </c>
      <c r="BE648" s="35" t="str">
        <f>IF(AND($D648&lt;=2030,Zisk!$D$10&gt;=2030),"1","")</f>
        <v/>
      </c>
      <c r="BF648" s="35" t="str">
        <f>IF(AND($D648&lt;=2030,Zisk!$D$10&gt;=2030),"+","")</f>
        <v/>
      </c>
      <c r="BG648" s="37" t="str">
        <f>IF(AND($D648&lt;=2030,Zisk!$D$10&gt;=2030),VstupniParametry_SKRYT!$D$14,"")</f>
        <v/>
      </c>
      <c r="BH648" s="35" t="str">
        <f>IF(AND($D648&lt;=2030,Zisk!$D$10&gt;=2030),")","")</f>
        <v/>
      </c>
      <c r="BI648" s="38" t="str">
        <f>IF(AND(D648&lt;2030,2030&lt;=Zisk!$D$10),1,IF(D648=2030,0,""))</f>
        <v/>
      </c>
      <c r="BJ648" s="40" t="s">
        <v>32</v>
      </c>
      <c r="BK648" s="37">
        <f t="shared" si="304"/>
        <v>1</v>
      </c>
      <c r="BL648" s="35" t="str">
        <f t="shared" si="305"/>
        <v>x</v>
      </c>
      <c r="BM648" s="41">
        <f t="shared" si="306"/>
        <v>1</v>
      </c>
      <c r="BN648" s="37" t="str">
        <f t="shared" si="307"/>
        <v>x</v>
      </c>
      <c r="BO648" s="41">
        <f t="shared" si="292"/>
        <v>1.018</v>
      </c>
      <c r="BP648" s="41" t="str">
        <f t="shared" si="293"/>
        <v/>
      </c>
      <c r="BQ648" s="41" t="str">
        <f t="shared" si="294"/>
        <v/>
      </c>
      <c r="BR648" s="41" t="str">
        <f t="shared" si="295"/>
        <v/>
      </c>
      <c r="BS648" s="41" t="str">
        <f t="shared" si="296"/>
        <v/>
      </c>
      <c r="BT648" s="41" t="str">
        <f t="shared" si="297"/>
        <v/>
      </c>
      <c r="BU648" s="41" t="str">
        <f t="shared" si="298"/>
        <v/>
      </c>
      <c r="BV648" s="41" t="str">
        <f t="shared" si="299"/>
        <v/>
      </c>
      <c r="BW648" s="41" t="str">
        <f t="shared" si="300"/>
        <v/>
      </c>
      <c r="BX648" s="41" t="str">
        <f t="shared" si="301"/>
        <v/>
      </c>
      <c r="BY648" s="41" t="str">
        <f t="shared" si="302"/>
        <v/>
      </c>
      <c r="BZ648" s="40" t="s">
        <v>32</v>
      </c>
      <c r="CA648" s="41">
        <f t="shared" si="303"/>
        <v>1.018</v>
      </c>
      <c r="CB648" s="35"/>
      <c r="CC648" s="36">
        <f>IF(D648&gt;Zisk!$D$10,"",E648*CA648)</f>
        <v>0</v>
      </c>
    </row>
    <row r="649" spans="2:81" x14ac:dyDescent="0.2">
      <c r="B649" s="28" t="str">
        <f>Zisk!B660</f>
        <v/>
      </c>
      <c r="C649" s="28">
        <f>Zisk!C660</f>
        <v>0</v>
      </c>
      <c r="D649" s="28">
        <f>Zisk!E660</f>
        <v>0</v>
      </c>
      <c r="E649" s="29">
        <f>Zisk!D660</f>
        <v>0</v>
      </c>
      <c r="F649" s="29"/>
      <c r="G649" s="28" t="str">
        <f t="shared" si="278"/>
        <v>(</v>
      </c>
      <c r="H649" s="28" t="str">
        <f t="shared" si="279"/>
        <v>1</v>
      </c>
      <c r="I649" s="28" t="str">
        <f t="shared" si="280"/>
        <v>+</v>
      </c>
      <c r="J649" s="30">
        <f>IF($D649&lt;=2021,VstupniParametry_SKRYT!$D$5,"")</f>
        <v>0.02</v>
      </c>
      <c r="K649" s="28" t="str">
        <f t="shared" si="281"/>
        <v>)</v>
      </c>
      <c r="L649" s="31">
        <f>IF($D649&lt;=2021,COUNTIF(Vypocet_SKRYT!T646:AS646,"&gt;=1"),"")</f>
        <v>0</v>
      </c>
      <c r="M649" s="32" t="str">
        <f t="shared" si="282"/>
        <v>x</v>
      </c>
      <c r="N649" s="28" t="str">
        <f t="shared" si="283"/>
        <v>(</v>
      </c>
      <c r="O649" s="28" t="str">
        <f t="shared" si="284"/>
        <v>1</v>
      </c>
      <c r="P649" s="28" t="str">
        <f t="shared" si="285"/>
        <v>+</v>
      </c>
      <c r="Q649" s="30">
        <f>IF($D649&lt;=2024,VstupniParametry_SKRYT!$D$6,"")</f>
        <v>0.06</v>
      </c>
      <c r="R649" s="28" t="str">
        <f t="shared" si="286"/>
        <v>)</v>
      </c>
      <c r="S649" s="31">
        <f>IF($D649&lt;=2024,COUNTIFS(Vypocet_SKRYT!AT646:AV646,"&gt;=1"),"")</f>
        <v>0</v>
      </c>
      <c r="T649" s="32" t="str">
        <f t="shared" si="287"/>
        <v>x</v>
      </c>
      <c r="U649" s="28" t="str">
        <f t="shared" si="288"/>
        <v>(</v>
      </c>
      <c r="V649" s="28" t="str">
        <f t="shared" si="289"/>
        <v>1</v>
      </c>
      <c r="W649" s="28" t="str">
        <f t="shared" si="290"/>
        <v>+</v>
      </c>
      <c r="X649" s="30">
        <f>IF($D649&lt;=2025,VstupniParametry_SKRYT!$D$9,"")</f>
        <v>1.7999999999999999E-2</v>
      </c>
      <c r="Y649" s="28" t="str">
        <f t="shared" si="291"/>
        <v>)</v>
      </c>
      <c r="Z649" s="31">
        <f>IF(AND(D649&lt;2025,2025&lt;=Zisk!$D$10),1,IF(D649=2025,0,""))</f>
        <v>1</v>
      </c>
      <c r="AA649" s="32" t="str">
        <f>IF(AND($D649&lt;=2025,Zisk!$D$10&gt;=2026),"x","")</f>
        <v/>
      </c>
      <c r="AB649" s="28" t="str">
        <f>IF(AND($D649&lt;=2026,Zisk!$D$10&gt;=2026),"(","")</f>
        <v/>
      </c>
      <c r="AC649" s="28" t="str">
        <f>IF(AND($D649&lt;=2026,Zisk!$D$10&gt;=2026),"1","")</f>
        <v/>
      </c>
      <c r="AD649" s="28" t="str">
        <f>IF(AND($D649&lt;=2026,Zisk!$D$10&gt;=2026),"+","")</f>
        <v/>
      </c>
      <c r="AE649" s="30" t="str">
        <f>IF(AND($D649&lt;=2026,Zisk!$D$10&gt;=2026),VstupniParametry_SKRYT!$D$10,"")</f>
        <v/>
      </c>
      <c r="AF649" s="28" t="str">
        <f>IF(AND($D649&lt;=2026,Zisk!$D$10&gt;=2026),")","")</f>
        <v/>
      </c>
      <c r="AG649" s="31" t="str">
        <f>IF(AND(D649&lt;2026,2026&lt;=Zisk!$D$10),1,IF(D649=2026,0,""))</f>
        <v/>
      </c>
      <c r="AH649" s="32" t="str">
        <f>IF(AND($D649&lt;=2026,Zisk!$D$10&gt;=2027),"x","")</f>
        <v/>
      </c>
      <c r="AI649" s="28" t="str">
        <f>IF(AND($D649&lt;=2027,Zisk!$D$10&gt;=2027),"(","")</f>
        <v/>
      </c>
      <c r="AJ649" s="28" t="str">
        <f>IF(AND($D649&lt;=2027,Zisk!$D$10&gt;=2027),"1","")</f>
        <v/>
      </c>
      <c r="AK649" s="28" t="str">
        <f>IF(AND($D649&lt;=2027,Zisk!$D$10&gt;=2027),"+","")</f>
        <v/>
      </c>
      <c r="AL649" s="30" t="str">
        <f>IF(AND($D649&lt;=2027,Zisk!$D$10&gt;=2027),VstupniParametry_SKRYT!$D$11,"")</f>
        <v/>
      </c>
      <c r="AM649" s="28" t="str">
        <f>IF(AND($D649&lt;=2027,Zisk!$D$10&gt;=2027),")","")</f>
        <v/>
      </c>
      <c r="AN649" s="31" t="str">
        <f>IF(AND(D649&lt;2027,2027&lt;=Zisk!$D$10),1,IF(D649=2027,0,""))</f>
        <v/>
      </c>
      <c r="AO649" s="32" t="str">
        <f>IF(AND($D649&lt;=2027,Zisk!$D$10&gt;=2028),"x","")</f>
        <v/>
      </c>
      <c r="AP649" s="28" t="str">
        <f>IF(AND($D649&lt;=2028,Zisk!$D$10&gt;=2028),"(","")</f>
        <v/>
      </c>
      <c r="AQ649" s="28" t="str">
        <f>IF(AND($D649&lt;=2028,Zisk!$D$10&gt;=2028),"1","")</f>
        <v/>
      </c>
      <c r="AR649" s="28" t="str">
        <f>IF(AND($D649&lt;=2028,Zisk!$D$10&gt;=2028),"+","")</f>
        <v/>
      </c>
      <c r="AS649" s="30" t="str">
        <f>IF(AND($D649&lt;=2028,Zisk!$D$10&gt;=2028),VstupniParametry_SKRYT!$D$12,"")</f>
        <v/>
      </c>
      <c r="AT649" s="28" t="str">
        <f>IF(AND($D649&lt;=2028,Zisk!$D$10&gt;=2028),")","")</f>
        <v/>
      </c>
      <c r="AU649" s="31" t="str">
        <f>IF(AND(D649&lt;2028,2028&lt;=Zisk!$D$10),1,IF(D649=2028,0,""))</f>
        <v/>
      </c>
      <c r="AV649" s="32" t="str">
        <f>IF(AND($D649&lt;=2028,Zisk!$D$10&gt;=2029),"x","")</f>
        <v/>
      </c>
      <c r="AW649" s="28" t="str">
        <f>IF(AND($D649&lt;=2029,Zisk!$D$10&gt;=2029),"(","")</f>
        <v/>
      </c>
      <c r="AX649" s="28" t="str">
        <f>IF(AND($D649&lt;=2029,Zisk!$D$10&gt;=2029),"1","")</f>
        <v/>
      </c>
      <c r="AY649" s="28" t="str">
        <f>IF(AND($D649&lt;=2029,Zisk!$D$10&gt;=2029),"+","")</f>
        <v/>
      </c>
      <c r="AZ649" s="30" t="str">
        <f>IF(AND($D649&lt;=2029,Zisk!$D$10&gt;=2029),VstupniParametry_SKRYT!$D$13,"")</f>
        <v/>
      </c>
      <c r="BA649" s="28" t="str">
        <f>IF(AND($D649&lt;=2029,Zisk!$D$10&gt;=2029),")","")</f>
        <v/>
      </c>
      <c r="BB649" s="31" t="str">
        <f>IF(AND(D649&lt;2029,2029&lt;=Zisk!$D$10),1,IF(D649=2029,0,""))</f>
        <v/>
      </c>
      <c r="BC649" s="32" t="str">
        <f>IF(AND($D649&lt;=2029,Zisk!$D$10&gt;=2030),"x","")</f>
        <v/>
      </c>
      <c r="BD649" s="28" t="str">
        <f>IF(AND($D649&lt;=2030,Zisk!$D$10&gt;=2030),"(","")</f>
        <v/>
      </c>
      <c r="BE649" s="28" t="str">
        <f>IF(AND($D649&lt;=2030,Zisk!$D$10&gt;=2030),"1","")</f>
        <v/>
      </c>
      <c r="BF649" s="28" t="str">
        <f>IF(AND($D649&lt;=2030,Zisk!$D$10&gt;=2030),"+","")</f>
        <v/>
      </c>
      <c r="BG649" s="30" t="str">
        <f>IF(AND($D649&lt;=2030,Zisk!$D$10&gt;=2030),VstupniParametry_SKRYT!$D$14,"")</f>
        <v/>
      </c>
      <c r="BH649" s="28" t="str">
        <f>IF(AND($D649&lt;=2030,Zisk!$D$10&gt;=2030),")","")</f>
        <v/>
      </c>
      <c r="BI649" s="31" t="str">
        <f>IF(AND(D649&lt;2030,2030&lt;=Zisk!$D$10),1,IF(D649=2030,0,""))</f>
        <v/>
      </c>
      <c r="BJ649" s="33" t="s">
        <v>32</v>
      </c>
      <c r="BK649" s="30">
        <f t="shared" si="304"/>
        <v>1</v>
      </c>
      <c r="BL649" s="28" t="str">
        <f t="shared" si="305"/>
        <v>x</v>
      </c>
      <c r="BM649" s="34">
        <f t="shared" si="306"/>
        <v>1</v>
      </c>
      <c r="BN649" s="30" t="str">
        <f t="shared" si="307"/>
        <v>x</v>
      </c>
      <c r="BO649" s="34">
        <f t="shared" si="292"/>
        <v>1.018</v>
      </c>
      <c r="BP649" s="34" t="str">
        <f t="shared" si="293"/>
        <v/>
      </c>
      <c r="BQ649" s="34" t="str">
        <f t="shared" si="294"/>
        <v/>
      </c>
      <c r="BR649" s="34" t="str">
        <f t="shared" si="295"/>
        <v/>
      </c>
      <c r="BS649" s="34" t="str">
        <f t="shared" si="296"/>
        <v/>
      </c>
      <c r="BT649" s="34" t="str">
        <f t="shared" si="297"/>
        <v/>
      </c>
      <c r="BU649" s="34" t="str">
        <f t="shared" si="298"/>
        <v/>
      </c>
      <c r="BV649" s="34" t="str">
        <f t="shared" si="299"/>
        <v/>
      </c>
      <c r="BW649" s="34" t="str">
        <f t="shared" si="300"/>
        <v/>
      </c>
      <c r="BX649" s="34" t="str">
        <f t="shared" si="301"/>
        <v/>
      </c>
      <c r="BY649" s="34" t="str">
        <f t="shared" si="302"/>
        <v/>
      </c>
      <c r="BZ649" s="33" t="s">
        <v>32</v>
      </c>
      <c r="CA649" s="34">
        <f t="shared" si="303"/>
        <v>1.018</v>
      </c>
      <c r="CB649" s="28"/>
      <c r="CC649" s="29">
        <f>IF(D649&gt;Zisk!$D$10,"",E649*CA649)</f>
        <v>0</v>
      </c>
    </row>
    <row r="650" spans="2:81" x14ac:dyDescent="0.2">
      <c r="B650" s="35" t="str">
        <f>Zisk!B661</f>
        <v/>
      </c>
      <c r="C650" s="35">
        <f>Zisk!C661</f>
        <v>0</v>
      </c>
      <c r="D650" s="35">
        <f>Zisk!E661</f>
        <v>0</v>
      </c>
      <c r="E650" s="36">
        <f>Zisk!D661</f>
        <v>0</v>
      </c>
      <c r="F650" s="36"/>
      <c r="G650" s="35" t="str">
        <f t="shared" si="278"/>
        <v>(</v>
      </c>
      <c r="H650" s="35" t="str">
        <f t="shared" si="279"/>
        <v>1</v>
      </c>
      <c r="I650" s="35" t="str">
        <f t="shared" si="280"/>
        <v>+</v>
      </c>
      <c r="J650" s="37">
        <f>IF($D650&lt;=2021,VstupniParametry_SKRYT!$D$5,"")</f>
        <v>0.02</v>
      </c>
      <c r="K650" s="35" t="str">
        <f t="shared" si="281"/>
        <v>)</v>
      </c>
      <c r="L650" s="38">
        <f>IF($D650&lt;=2021,COUNTIF(Vypocet_SKRYT!T647:AS647,"&gt;=1"),"")</f>
        <v>0</v>
      </c>
      <c r="M650" s="39" t="str">
        <f t="shared" si="282"/>
        <v>x</v>
      </c>
      <c r="N650" s="35" t="str">
        <f t="shared" si="283"/>
        <v>(</v>
      </c>
      <c r="O650" s="35" t="str">
        <f t="shared" si="284"/>
        <v>1</v>
      </c>
      <c r="P650" s="35" t="str">
        <f t="shared" si="285"/>
        <v>+</v>
      </c>
      <c r="Q650" s="37">
        <f>IF($D650&lt;=2024,VstupniParametry_SKRYT!$D$6,"")</f>
        <v>0.06</v>
      </c>
      <c r="R650" s="35" t="str">
        <f t="shared" si="286"/>
        <v>)</v>
      </c>
      <c r="S650" s="38">
        <f>IF($D650&lt;=2024,COUNTIFS(Vypocet_SKRYT!AT647:AV647,"&gt;=1"),"")</f>
        <v>0</v>
      </c>
      <c r="T650" s="39" t="str">
        <f t="shared" si="287"/>
        <v>x</v>
      </c>
      <c r="U650" s="35" t="str">
        <f t="shared" si="288"/>
        <v>(</v>
      </c>
      <c r="V650" s="35" t="str">
        <f t="shared" si="289"/>
        <v>1</v>
      </c>
      <c r="W650" s="35" t="str">
        <f t="shared" si="290"/>
        <v>+</v>
      </c>
      <c r="X650" s="37">
        <f>IF($D650&lt;=2025,VstupniParametry_SKRYT!$D$9,"")</f>
        <v>1.7999999999999999E-2</v>
      </c>
      <c r="Y650" s="35" t="str">
        <f t="shared" si="291"/>
        <v>)</v>
      </c>
      <c r="Z650" s="38">
        <f>IF(AND(D650&lt;2025,2025&lt;=Zisk!$D$10),1,IF(D650=2025,0,""))</f>
        <v>1</v>
      </c>
      <c r="AA650" s="39" t="str">
        <f>IF(AND($D650&lt;=2025,Zisk!$D$10&gt;=2026),"x","")</f>
        <v/>
      </c>
      <c r="AB650" s="35" t="str">
        <f>IF(AND($D650&lt;=2026,Zisk!$D$10&gt;=2026),"(","")</f>
        <v/>
      </c>
      <c r="AC650" s="35" t="str">
        <f>IF(AND($D650&lt;=2026,Zisk!$D$10&gt;=2026),"1","")</f>
        <v/>
      </c>
      <c r="AD650" s="35" t="str">
        <f>IF(AND($D650&lt;=2026,Zisk!$D$10&gt;=2026),"+","")</f>
        <v/>
      </c>
      <c r="AE650" s="37" t="str">
        <f>IF(AND($D650&lt;=2026,Zisk!$D$10&gt;=2026),VstupniParametry_SKRYT!$D$10,"")</f>
        <v/>
      </c>
      <c r="AF650" s="35" t="str">
        <f>IF(AND($D650&lt;=2026,Zisk!$D$10&gt;=2026),")","")</f>
        <v/>
      </c>
      <c r="AG650" s="38" t="str">
        <f>IF(AND(D650&lt;2026,2026&lt;=Zisk!$D$10),1,IF(D650=2026,0,""))</f>
        <v/>
      </c>
      <c r="AH650" s="39" t="str">
        <f>IF(AND($D650&lt;=2026,Zisk!$D$10&gt;=2027),"x","")</f>
        <v/>
      </c>
      <c r="AI650" s="35" t="str">
        <f>IF(AND($D650&lt;=2027,Zisk!$D$10&gt;=2027),"(","")</f>
        <v/>
      </c>
      <c r="AJ650" s="35" t="str">
        <f>IF(AND($D650&lt;=2027,Zisk!$D$10&gt;=2027),"1","")</f>
        <v/>
      </c>
      <c r="AK650" s="35" t="str">
        <f>IF(AND($D650&lt;=2027,Zisk!$D$10&gt;=2027),"+","")</f>
        <v/>
      </c>
      <c r="AL650" s="37" t="str">
        <f>IF(AND($D650&lt;=2027,Zisk!$D$10&gt;=2027),VstupniParametry_SKRYT!$D$11,"")</f>
        <v/>
      </c>
      <c r="AM650" s="35" t="str">
        <f>IF(AND($D650&lt;=2027,Zisk!$D$10&gt;=2027),")","")</f>
        <v/>
      </c>
      <c r="AN650" s="38" t="str">
        <f>IF(AND(D650&lt;2027,2027&lt;=Zisk!$D$10),1,IF(D650=2027,0,""))</f>
        <v/>
      </c>
      <c r="AO650" s="39" t="str">
        <f>IF(AND($D650&lt;=2027,Zisk!$D$10&gt;=2028),"x","")</f>
        <v/>
      </c>
      <c r="AP650" s="35" t="str">
        <f>IF(AND($D650&lt;=2028,Zisk!$D$10&gt;=2028),"(","")</f>
        <v/>
      </c>
      <c r="AQ650" s="35" t="str">
        <f>IF(AND($D650&lt;=2028,Zisk!$D$10&gt;=2028),"1","")</f>
        <v/>
      </c>
      <c r="AR650" s="35" t="str">
        <f>IF(AND($D650&lt;=2028,Zisk!$D$10&gt;=2028),"+","")</f>
        <v/>
      </c>
      <c r="AS650" s="37" t="str">
        <f>IF(AND($D650&lt;=2028,Zisk!$D$10&gt;=2028),VstupniParametry_SKRYT!$D$12,"")</f>
        <v/>
      </c>
      <c r="AT650" s="35" t="str">
        <f>IF(AND($D650&lt;=2028,Zisk!$D$10&gt;=2028),")","")</f>
        <v/>
      </c>
      <c r="AU650" s="38" t="str">
        <f>IF(AND(D650&lt;2028,2028&lt;=Zisk!$D$10),1,IF(D650=2028,0,""))</f>
        <v/>
      </c>
      <c r="AV650" s="39" t="str">
        <f>IF(AND($D650&lt;=2028,Zisk!$D$10&gt;=2029),"x","")</f>
        <v/>
      </c>
      <c r="AW650" s="35" t="str">
        <f>IF(AND($D650&lt;=2029,Zisk!$D$10&gt;=2029),"(","")</f>
        <v/>
      </c>
      <c r="AX650" s="35" t="str">
        <f>IF(AND($D650&lt;=2029,Zisk!$D$10&gt;=2029),"1","")</f>
        <v/>
      </c>
      <c r="AY650" s="35" t="str">
        <f>IF(AND($D650&lt;=2029,Zisk!$D$10&gt;=2029),"+","")</f>
        <v/>
      </c>
      <c r="AZ650" s="37" t="str">
        <f>IF(AND($D650&lt;=2029,Zisk!$D$10&gt;=2029),VstupniParametry_SKRYT!$D$13,"")</f>
        <v/>
      </c>
      <c r="BA650" s="35" t="str">
        <f>IF(AND($D650&lt;=2029,Zisk!$D$10&gt;=2029),")","")</f>
        <v/>
      </c>
      <c r="BB650" s="38" t="str">
        <f>IF(AND(D650&lt;2029,2029&lt;=Zisk!$D$10),1,IF(D650=2029,0,""))</f>
        <v/>
      </c>
      <c r="BC650" s="39" t="str">
        <f>IF(AND($D650&lt;=2029,Zisk!$D$10&gt;=2030),"x","")</f>
        <v/>
      </c>
      <c r="BD650" s="35" t="str">
        <f>IF(AND($D650&lt;=2030,Zisk!$D$10&gt;=2030),"(","")</f>
        <v/>
      </c>
      <c r="BE650" s="35" t="str">
        <f>IF(AND($D650&lt;=2030,Zisk!$D$10&gt;=2030),"1","")</f>
        <v/>
      </c>
      <c r="BF650" s="35" t="str">
        <f>IF(AND($D650&lt;=2030,Zisk!$D$10&gt;=2030),"+","")</f>
        <v/>
      </c>
      <c r="BG650" s="37" t="str">
        <f>IF(AND($D650&lt;=2030,Zisk!$D$10&gt;=2030),VstupniParametry_SKRYT!$D$14,"")</f>
        <v/>
      </c>
      <c r="BH650" s="35" t="str">
        <f>IF(AND($D650&lt;=2030,Zisk!$D$10&gt;=2030),")","")</f>
        <v/>
      </c>
      <c r="BI650" s="38" t="str">
        <f>IF(AND(D650&lt;2030,2030&lt;=Zisk!$D$10),1,IF(D650=2030,0,""))</f>
        <v/>
      </c>
      <c r="BJ650" s="40" t="s">
        <v>32</v>
      </c>
      <c r="BK650" s="37">
        <f t="shared" si="304"/>
        <v>1</v>
      </c>
      <c r="BL650" s="35" t="str">
        <f t="shared" si="305"/>
        <v>x</v>
      </c>
      <c r="BM650" s="41">
        <f t="shared" si="306"/>
        <v>1</v>
      </c>
      <c r="BN650" s="37" t="str">
        <f t="shared" si="307"/>
        <v>x</v>
      </c>
      <c r="BO650" s="41">
        <f t="shared" si="292"/>
        <v>1.018</v>
      </c>
      <c r="BP650" s="41" t="str">
        <f t="shared" si="293"/>
        <v/>
      </c>
      <c r="BQ650" s="41" t="str">
        <f t="shared" si="294"/>
        <v/>
      </c>
      <c r="BR650" s="41" t="str">
        <f t="shared" si="295"/>
        <v/>
      </c>
      <c r="BS650" s="41" t="str">
        <f t="shared" si="296"/>
        <v/>
      </c>
      <c r="BT650" s="41" t="str">
        <f t="shared" si="297"/>
        <v/>
      </c>
      <c r="BU650" s="41" t="str">
        <f t="shared" si="298"/>
        <v/>
      </c>
      <c r="BV650" s="41" t="str">
        <f t="shared" si="299"/>
        <v/>
      </c>
      <c r="BW650" s="41" t="str">
        <f t="shared" si="300"/>
        <v/>
      </c>
      <c r="BX650" s="41" t="str">
        <f t="shared" si="301"/>
        <v/>
      </c>
      <c r="BY650" s="41" t="str">
        <f t="shared" si="302"/>
        <v/>
      </c>
      <c r="BZ650" s="40" t="s">
        <v>32</v>
      </c>
      <c r="CA650" s="41">
        <f t="shared" si="303"/>
        <v>1.018</v>
      </c>
      <c r="CB650" s="35"/>
      <c r="CC650" s="36">
        <f>IF(D650&gt;Zisk!$D$10,"",E650*CA650)</f>
        <v>0</v>
      </c>
    </row>
    <row r="651" spans="2:81" x14ac:dyDescent="0.2">
      <c r="B651" s="28" t="str">
        <f>Zisk!B662</f>
        <v/>
      </c>
      <c r="C651" s="28">
        <f>Zisk!C662</f>
        <v>0</v>
      </c>
      <c r="D651" s="28">
        <f>Zisk!E662</f>
        <v>0</v>
      </c>
      <c r="E651" s="29">
        <f>Zisk!D662</f>
        <v>0</v>
      </c>
      <c r="F651" s="29"/>
      <c r="G651" s="28" t="str">
        <f t="shared" ref="G651:G714" si="308">IF($D651&lt;=2021,"(","")</f>
        <v>(</v>
      </c>
      <c r="H651" s="28" t="str">
        <f t="shared" ref="H651:H714" si="309">IF($D651&lt;=2021,"1","")</f>
        <v>1</v>
      </c>
      <c r="I651" s="28" t="str">
        <f t="shared" ref="I651:I714" si="310">IF($D651&lt;=2021,"+","")</f>
        <v>+</v>
      </c>
      <c r="J651" s="30">
        <f>IF($D651&lt;=2021,VstupniParametry_SKRYT!$D$5,"")</f>
        <v>0.02</v>
      </c>
      <c r="K651" s="28" t="str">
        <f t="shared" ref="K651:K714" si="311">IF($D651&lt;=2021,")","")</f>
        <v>)</v>
      </c>
      <c r="L651" s="31">
        <f>IF($D651&lt;=2021,COUNTIF(Vypocet_SKRYT!T648:AS648,"&gt;=1"),"")</f>
        <v>0</v>
      </c>
      <c r="M651" s="32" t="str">
        <f t="shared" ref="M651:M714" si="312">IF($D651&lt;=2021,"x","")</f>
        <v>x</v>
      </c>
      <c r="N651" s="28" t="str">
        <f t="shared" ref="N651:N714" si="313">IF($D651&lt;=2024,"(","")</f>
        <v>(</v>
      </c>
      <c r="O651" s="28" t="str">
        <f t="shared" ref="O651:O714" si="314">IF($D651&lt;=2024,"1","")</f>
        <v>1</v>
      </c>
      <c r="P651" s="28" t="str">
        <f t="shared" ref="P651:P714" si="315">IF($D651&lt;=2024,"+","")</f>
        <v>+</v>
      </c>
      <c r="Q651" s="30">
        <f>IF($D651&lt;=2024,VstupniParametry_SKRYT!$D$6,"")</f>
        <v>0.06</v>
      </c>
      <c r="R651" s="28" t="str">
        <f t="shared" ref="R651:R714" si="316">IF($D651&lt;=2024,")","")</f>
        <v>)</v>
      </c>
      <c r="S651" s="31">
        <f>IF($D651&lt;=2024,COUNTIFS(Vypocet_SKRYT!AT648:AV648,"&gt;=1"),"")</f>
        <v>0</v>
      </c>
      <c r="T651" s="32" t="str">
        <f t="shared" ref="T651:T714" si="317">IF($D651&lt;=2024,"x","")</f>
        <v>x</v>
      </c>
      <c r="U651" s="28" t="str">
        <f t="shared" ref="U651:U714" si="318">IF($D651&lt;=2025,"(","")</f>
        <v>(</v>
      </c>
      <c r="V651" s="28" t="str">
        <f t="shared" ref="V651:V714" si="319">IF($D651&lt;=2025,"1","")</f>
        <v>1</v>
      </c>
      <c r="W651" s="28" t="str">
        <f t="shared" ref="W651:W714" si="320">IF($D651&lt;=2025,"+","")</f>
        <v>+</v>
      </c>
      <c r="X651" s="30">
        <f>IF($D651&lt;=2025,VstupniParametry_SKRYT!$D$9,"")</f>
        <v>1.7999999999999999E-2</v>
      </c>
      <c r="Y651" s="28" t="str">
        <f t="shared" ref="Y651:Y714" si="321">IF($D651&lt;=2025,")","")</f>
        <v>)</v>
      </c>
      <c r="Z651" s="31">
        <f>IF(AND(D651&lt;2025,2025&lt;=Zisk!$D$10),1,IF(D651=2025,0,""))</f>
        <v>1</v>
      </c>
      <c r="AA651" s="32" t="str">
        <f>IF(AND($D651&lt;=2025,Zisk!$D$10&gt;=2026),"x","")</f>
        <v/>
      </c>
      <c r="AB651" s="28" t="str">
        <f>IF(AND($D651&lt;=2026,Zisk!$D$10&gt;=2026),"(","")</f>
        <v/>
      </c>
      <c r="AC651" s="28" t="str">
        <f>IF(AND($D651&lt;=2026,Zisk!$D$10&gt;=2026),"1","")</f>
        <v/>
      </c>
      <c r="AD651" s="28" t="str">
        <f>IF(AND($D651&lt;=2026,Zisk!$D$10&gt;=2026),"+","")</f>
        <v/>
      </c>
      <c r="AE651" s="30" t="str">
        <f>IF(AND($D651&lt;=2026,Zisk!$D$10&gt;=2026),VstupniParametry_SKRYT!$D$10,"")</f>
        <v/>
      </c>
      <c r="AF651" s="28" t="str">
        <f>IF(AND($D651&lt;=2026,Zisk!$D$10&gt;=2026),")","")</f>
        <v/>
      </c>
      <c r="AG651" s="31" t="str">
        <f>IF(AND(D651&lt;2026,2026&lt;=Zisk!$D$10),1,IF(D651=2026,0,""))</f>
        <v/>
      </c>
      <c r="AH651" s="32" t="str">
        <f>IF(AND($D651&lt;=2026,Zisk!$D$10&gt;=2027),"x","")</f>
        <v/>
      </c>
      <c r="AI651" s="28" t="str">
        <f>IF(AND($D651&lt;=2027,Zisk!$D$10&gt;=2027),"(","")</f>
        <v/>
      </c>
      <c r="AJ651" s="28" t="str">
        <f>IF(AND($D651&lt;=2027,Zisk!$D$10&gt;=2027),"1","")</f>
        <v/>
      </c>
      <c r="AK651" s="28" t="str">
        <f>IF(AND($D651&lt;=2027,Zisk!$D$10&gt;=2027),"+","")</f>
        <v/>
      </c>
      <c r="AL651" s="30" t="str">
        <f>IF(AND($D651&lt;=2027,Zisk!$D$10&gt;=2027),VstupniParametry_SKRYT!$D$11,"")</f>
        <v/>
      </c>
      <c r="AM651" s="28" t="str">
        <f>IF(AND($D651&lt;=2027,Zisk!$D$10&gt;=2027),")","")</f>
        <v/>
      </c>
      <c r="AN651" s="31" t="str">
        <f>IF(AND(D651&lt;2027,2027&lt;=Zisk!$D$10),1,IF(D651=2027,0,""))</f>
        <v/>
      </c>
      <c r="AO651" s="32" t="str">
        <f>IF(AND($D651&lt;=2027,Zisk!$D$10&gt;=2028),"x","")</f>
        <v/>
      </c>
      <c r="AP651" s="28" t="str">
        <f>IF(AND($D651&lt;=2028,Zisk!$D$10&gt;=2028),"(","")</f>
        <v/>
      </c>
      <c r="AQ651" s="28" t="str">
        <f>IF(AND($D651&lt;=2028,Zisk!$D$10&gt;=2028),"1","")</f>
        <v/>
      </c>
      <c r="AR651" s="28" t="str">
        <f>IF(AND($D651&lt;=2028,Zisk!$D$10&gt;=2028),"+","")</f>
        <v/>
      </c>
      <c r="AS651" s="30" t="str">
        <f>IF(AND($D651&lt;=2028,Zisk!$D$10&gt;=2028),VstupniParametry_SKRYT!$D$12,"")</f>
        <v/>
      </c>
      <c r="AT651" s="28" t="str">
        <f>IF(AND($D651&lt;=2028,Zisk!$D$10&gt;=2028),")","")</f>
        <v/>
      </c>
      <c r="AU651" s="31" t="str">
        <f>IF(AND(D651&lt;2028,2028&lt;=Zisk!$D$10),1,IF(D651=2028,0,""))</f>
        <v/>
      </c>
      <c r="AV651" s="32" t="str">
        <f>IF(AND($D651&lt;=2028,Zisk!$D$10&gt;=2029),"x","")</f>
        <v/>
      </c>
      <c r="AW651" s="28" t="str">
        <f>IF(AND($D651&lt;=2029,Zisk!$D$10&gt;=2029),"(","")</f>
        <v/>
      </c>
      <c r="AX651" s="28" t="str">
        <f>IF(AND($D651&lt;=2029,Zisk!$D$10&gt;=2029),"1","")</f>
        <v/>
      </c>
      <c r="AY651" s="28" t="str">
        <f>IF(AND($D651&lt;=2029,Zisk!$D$10&gt;=2029),"+","")</f>
        <v/>
      </c>
      <c r="AZ651" s="30" t="str">
        <f>IF(AND($D651&lt;=2029,Zisk!$D$10&gt;=2029),VstupniParametry_SKRYT!$D$13,"")</f>
        <v/>
      </c>
      <c r="BA651" s="28" t="str">
        <f>IF(AND($D651&lt;=2029,Zisk!$D$10&gt;=2029),")","")</f>
        <v/>
      </c>
      <c r="BB651" s="31" t="str">
        <f>IF(AND(D651&lt;2029,2029&lt;=Zisk!$D$10),1,IF(D651=2029,0,""))</f>
        <v/>
      </c>
      <c r="BC651" s="32" t="str">
        <f>IF(AND($D651&lt;=2029,Zisk!$D$10&gt;=2030),"x","")</f>
        <v/>
      </c>
      <c r="BD651" s="28" t="str">
        <f>IF(AND($D651&lt;=2030,Zisk!$D$10&gt;=2030),"(","")</f>
        <v/>
      </c>
      <c r="BE651" s="28" t="str">
        <f>IF(AND($D651&lt;=2030,Zisk!$D$10&gt;=2030),"1","")</f>
        <v/>
      </c>
      <c r="BF651" s="28" t="str">
        <f>IF(AND($D651&lt;=2030,Zisk!$D$10&gt;=2030),"+","")</f>
        <v/>
      </c>
      <c r="BG651" s="30" t="str">
        <f>IF(AND($D651&lt;=2030,Zisk!$D$10&gt;=2030),VstupniParametry_SKRYT!$D$14,"")</f>
        <v/>
      </c>
      <c r="BH651" s="28" t="str">
        <f>IF(AND($D651&lt;=2030,Zisk!$D$10&gt;=2030),")","")</f>
        <v/>
      </c>
      <c r="BI651" s="31" t="str">
        <f>IF(AND(D651&lt;2030,2030&lt;=Zisk!$D$10),1,IF(D651=2030,0,""))</f>
        <v/>
      </c>
      <c r="BJ651" s="33" t="s">
        <v>32</v>
      </c>
      <c r="BK651" s="30">
        <f t="shared" si="304"/>
        <v>1</v>
      </c>
      <c r="BL651" s="28" t="str">
        <f t="shared" si="305"/>
        <v>x</v>
      </c>
      <c r="BM651" s="34">
        <f t="shared" si="306"/>
        <v>1</v>
      </c>
      <c r="BN651" s="30" t="str">
        <f t="shared" si="307"/>
        <v>x</v>
      </c>
      <c r="BO651" s="34">
        <f t="shared" ref="BO651:BO714" si="322">IF(X651="","",IF(BO$8=$D651,1,(1+X651)^Z651))</f>
        <v>1.018</v>
      </c>
      <c r="BP651" s="34" t="str">
        <f t="shared" ref="BP651:BP714" si="323">AA651</f>
        <v/>
      </c>
      <c r="BQ651" s="34" t="str">
        <f t="shared" ref="BQ651:BQ714" si="324">IF(AE651="","",(1+AE651)^AG651)</f>
        <v/>
      </c>
      <c r="BR651" s="34" t="str">
        <f t="shared" ref="BR651:BR714" si="325">AH651</f>
        <v/>
      </c>
      <c r="BS651" s="34" t="str">
        <f t="shared" ref="BS651:BS714" si="326">IF(AL651="","",(1+AL651)^AN651)</f>
        <v/>
      </c>
      <c r="BT651" s="34" t="str">
        <f t="shared" ref="BT651:BT714" si="327">AO651</f>
        <v/>
      </c>
      <c r="BU651" s="34" t="str">
        <f t="shared" ref="BU651:BU714" si="328">IF(AS651="","",(1+AS651)^AU651)</f>
        <v/>
      </c>
      <c r="BV651" s="34" t="str">
        <f t="shared" ref="BV651:BV714" si="329">AV651</f>
        <v/>
      </c>
      <c r="BW651" s="34" t="str">
        <f t="shared" ref="BW651:BW714" si="330">IF(AZ651="","",(1+AZ651)^BB651)</f>
        <v/>
      </c>
      <c r="BX651" s="34" t="str">
        <f t="shared" ref="BX651:BX714" si="331">BC651</f>
        <v/>
      </c>
      <c r="BY651" s="34" t="str">
        <f t="shared" ref="BY651:BY714" si="332">IF(BG651="","",(1+BG651)^BI651)</f>
        <v/>
      </c>
      <c r="BZ651" s="33" t="s">
        <v>32</v>
      </c>
      <c r="CA651" s="34">
        <f t="shared" ref="CA651:CA714" si="333">IF(BK651="",1,BK651)*IF(BM651="",1,BM651)*IF(BO651="",1,BO651)*IF(BQ651="",1,BQ651)*IF(BS651="",1,BS651)*IF(BU651="",1,BU651)*IF(BW651="",1,BW651)*IF(BY651="",1,BY651)</f>
        <v>1.018</v>
      </c>
      <c r="CB651" s="28"/>
      <c r="CC651" s="29">
        <f>IF(D651&gt;Zisk!$D$10,"",E651*CA651)</f>
        <v>0</v>
      </c>
    </row>
    <row r="652" spans="2:81" x14ac:dyDescent="0.2">
      <c r="B652" s="35" t="str">
        <f>Zisk!B663</f>
        <v/>
      </c>
      <c r="C652" s="35">
        <f>Zisk!C663</f>
        <v>0</v>
      </c>
      <c r="D652" s="35">
        <f>Zisk!E663</f>
        <v>0</v>
      </c>
      <c r="E652" s="36">
        <f>Zisk!D663</f>
        <v>0</v>
      </c>
      <c r="F652" s="36"/>
      <c r="G652" s="35" t="str">
        <f t="shared" si="308"/>
        <v>(</v>
      </c>
      <c r="H652" s="35" t="str">
        <f t="shared" si="309"/>
        <v>1</v>
      </c>
      <c r="I652" s="35" t="str">
        <f t="shared" si="310"/>
        <v>+</v>
      </c>
      <c r="J652" s="37">
        <f>IF($D652&lt;=2021,VstupniParametry_SKRYT!$D$5,"")</f>
        <v>0.02</v>
      </c>
      <c r="K652" s="35" t="str">
        <f t="shared" si="311"/>
        <v>)</v>
      </c>
      <c r="L652" s="38">
        <f>IF($D652&lt;=2021,COUNTIF(Vypocet_SKRYT!T649:AS649,"&gt;=1"),"")</f>
        <v>0</v>
      </c>
      <c r="M652" s="39" t="str">
        <f t="shared" si="312"/>
        <v>x</v>
      </c>
      <c r="N652" s="35" t="str">
        <f t="shared" si="313"/>
        <v>(</v>
      </c>
      <c r="O652" s="35" t="str">
        <f t="shared" si="314"/>
        <v>1</v>
      </c>
      <c r="P652" s="35" t="str">
        <f t="shared" si="315"/>
        <v>+</v>
      </c>
      <c r="Q652" s="37">
        <f>IF($D652&lt;=2024,VstupniParametry_SKRYT!$D$6,"")</f>
        <v>0.06</v>
      </c>
      <c r="R652" s="35" t="str">
        <f t="shared" si="316"/>
        <v>)</v>
      </c>
      <c r="S652" s="38">
        <f>IF($D652&lt;=2024,COUNTIFS(Vypocet_SKRYT!AT649:AV649,"&gt;=1"),"")</f>
        <v>0</v>
      </c>
      <c r="T652" s="39" t="str">
        <f t="shared" si="317"/>
        <v>x</v>
      </c>
      <c r="U652" s="35" t="str">
        <f t="shared" si="318"/>
        <v>(</v>
      </c>
      <c r="V652" s="35" t="str">
        <f t="shared" si="319"/>
        <v>1</v>
      </c>
      <c r="W652" s="35" t="str">
        <f t="shared" si="320"/>
        <v>+</v>
      </c>
      <c r="X652" s="37">
        <f>IF($D652&lt;=2025,VstupniParametry_SKRYT!$D$9,"")</f>
        <v>1.7999999999999999E-2</v>
      </c>
      <c r="Y652" s="35" t="str">
        <f t="shared" si="321"/>
        <v>)</v>
      </c>
      <c r="Z652" s="38">
        <f>IF(AND(D652&lt;2025,2025&lt;=Zisk!$D$10),1,IF(D652=2025,0,""))</f>
        <v>1</v>
      </c>
      <c r="AA652" s="39" t="str">
        <f>IF(AND($D652&lt;=2025,Zisk!$D$10&gt;=2026),"x","")</f>
        <v/>
      </c>
      <c r="AB652" s="35" t="str">
        <f>IF(AND($D652&lt;=2026,Zisk!$D$10&gt;=2026),"(","")</f>
        <v/>
      </c>
      <c r="AC652" s="35" t="str">
        <f>IF(AND($D652&lt;=2026,Zisk!$D$10&gt;=2026),"1","")</f>
        <v/>
      </c>
      <c r="AD652" s="35" t="str">
        <f>IF(AND($D652&lt;=2026,Zisk!$D$10&gt;=2026),"+","")</f>
        <v/>
      </c>
      <c r="AE652" s="37" t="str">
        <f>IF(AND($D652&lt;=2026,Zisk!$D$10&gt;=2026),VstupniParametry_SKRYT!$D$10,"")</f>
        <v/>
      </c>
      <c r="AF652" s="35" t="str">
        <f>IF(AND($D652&lt;=2026,Zisk!$D$10&gt;=2026),")","")</f>
        <v/>
      </c>
      <c r="AG652" s="38" t="str">
        <f>IF(AND(D652&lt;2026,2026&lt;=Zisk!$D$10),1,IF(D652=2026,0,""))</f>
        <v/>
      </c>
      <c r="AH652" s="39" t="str">
        <f>IF(AND($D652&lt;=2026,Zisk!$D$10&gt;=2027),"x","")</f>
        <v/>
      </c>
      <c r="AI652" s="35" t="str">
        <f>IF(AND($D652&lt;=2027,Zisk!$D$10&gt;=2027),"(","")</f>
        <v/>
      </c>
      <c r="AJ652" s="35" t="str">
        <f>IF(AND($D652&lt;=2027,Zisk!$D$10&gt;=2027),"1","")</f>
        <v/>
      </c>
      <c r="AK652" s="35" t="str">
        <f>IF(AND($D652&lt;=2027,Zisk!$D$10&gt;=2027),"+","")</f>
        <v/>
      </c>
      <c r="AL652" s="37" t="str">
        <f>IF(AND($D652&lt;=2027,Zisk!$D$10&gt;=2027),VstupniParametry_SKRYT!$D$11,"")</f>
        <v/>
      </c>
      <c r="AM652" s="35" t="str">
        <f>IF(AND($D652&lt;=2027,Zisk!$D$10&gt;=2027),")","")</f>
        <v/>
      </c>
      <c r="AN652" s="38" t="str">
        <f>IF(AND(D652&lt;2027,2027&lt;=Zisk!$D$10),1,IF(D652=2027,0,""))</f>
        <v/>
      </c>
      <c r="AO652" s="39" t="str">
        <f>IF(AND($D652&lt;=2027,Zisk!$D$10&gt;=2028),"x","")</f>
        <v/>
      </c>
      <c r="AP652" s="35" t="str">
        <f>IF(AND($D652&lt;=2028,Zisk!$D$10&gt;=2028),"(","")</f>
        <v/>
      </c>
      <c r="AQ652" s="35" t="str">
        <f>IF(AND($D652&lt;=2028,Zisk!$D$10&gt;=2028),"1","")</f>
        <v/>
      </c>
      <c r="AR652" s="35" t="str">
        <f>IF(AND($D652&lt;=2028,Zisk!$D$10&gt;=2028),"+","")</f>
        <v/>
      </c>
      <c r="AS652" s="37" t="str">
        <f>IF(AND($D652&lt;=2028,Zisk!$D$10&gt;=2028),VstupniParametry_SKRYT!$D$12,"")</f>
        <v/>
      </c>
      <c r="AT652" s="35" t="str">
        <f>IF(AND($D652&lt;=2028,Zisk!$D$10&gt;=2028),")","")</f>
        <v/>
      </c>
      <c r="AU652" s="38" t="str">
        <f>IF(AND(D652&lt;2028,2028&lt;=Zisk!$D$10),1,IF(D652=2028,0,""))</f>
        <v/>
      </c>
      <c r="AV652" s="39" t="str">
        <f>IF(AND($D652&lt;=2028,Zisk!$D$10&gt;=2029),"x","")</f>
        <v/>
      </c>
      <c r="AW652" s="35" t="str">
        <f>IF(AND($D652&lt;=2029,Zisk!$D$10&gt;=2029),"(","")</f>
        <v/>
      </c>
      <c r="AX652" s="35" t="str">
        <f>IF(AND($D652&lt;=2029,Zisk!$D$10&gt;=2029),"1","")</f>
        <v/>
      </c>
      <c r="AY652" s="35" t="str">
        <f>IF(AND($D652&lt;=2029,Zisk!$D$10&gt;=2029),"+","")</f>
        <v/>
      </c>
      <c r="AZ652" s="37" t="str">
        <f>IF(AND($D652&lt;=2029,Zisk!$D$10&gt;=2029),VstupniParametry_SKRYT!$D$13,"")</f>
        <v/>
      </c>
      <c r="BA652" s="35" t="str">
        <f>IF(AND($D652&lt;=2029,Zisk!$D$10&gt;=2029),")","")</f>
        <v/>
      </c>
      <c r="BB652" s="38" t="str">
        <f>IF(AND(D652&lt;2029,2029&lt;=Zisk!$D$10),1,IF(D652=2029,0,""))</f>
        <v/>
      </c>
      <c r="BC652" s="39" t="str">
        <f>IF(AND($D652&lt;=2029,Zisk!$D$10&gt;=2030),"x","")</f>
        <v/>
      </c>
      <c r="BD652" s="35" t="str">
        <f>IF(AND($D652&lt;=2030,Zisk!$D$10&gt;=2030),"(","")</f>
        <v/>
      </c>
      <c r="BE652" s="35" t="str">
        <f>IF(AND($D652&lt;=2030,Zisk!$D$10&gt;=2030),"1","")</f>
        <v/>
      </c>
      <c r="BF652" s="35" t="str">
        <f>IF(AND($D652&lt;=2030,Zisk!$D$10&gt;=2030),"+","")</f>
        <v/>
      </c>
      <c r="BG652" s="37" t="str">
        <f>IF(AND($D652&lt;=2030,Zisk!$D$10&gt;=2030),VstupniParametry_SKRYT!$D$14,"")</f>
        <v/>
      </c>
      <c r="BH652" s="35" t="str">
        <f>IF(AND($D652&lt;=2030,Zisk!$D$10&gt;=2030),")","")</f>
        <v/>
      </c>
      <c r="BI652" s="38" t="str">
        <f>IF(AND(D652&lt;2030,2030&lt;=Zisk!$D$10),1,IF(D652=2030,0,""))</f>
        <v/>
      </c>
      <c r="BJ652" s="40" t="s">
        <v>32</v>
      </c>
      <c r="BK652" s="37">
        <f t="shared" ref="BK652:BK715" si="334">IF(J652="","",(1+J652)^L652)</f>
        <v>1</v>
      </c>
      <c r="BL652" s="35" t="str">
        <f t="shared" ref="BL652:BL715" si="335">M652</f>
        <v>x</v>
      </c>
      <c r="BM652" s="41">
        <f t="shared" ref="BM652:BM715" si="336">IF(J652="","",(1+Q652)^S652)</f>
        <v>1</v>
      </c>
      <c r="BN652" s="37" t="str">
        <f t="shared" ref="BN652:BN715" si="337">T652</f>
        <v>x</v>
      </c>
      <c r="BO652" s="41">
        <f t="shared" si="322"/>
        <v>1.018</v>
      </c>
      <c r="BP652" s="41" t="str">
        <f t="shared" si="323"/>
        <v/>
      </c>
      <c r="BQ652" s="41" t="str">
        <f t="shared" si="324"/>
        <v/>
      </c>
      <c r="BR652" s="41" t="str">
        <f t="shared" si="325"/>
        <v/>
      </c>
      <c r="BS652" s="41" t="str">
        <f t="shared" si="326"/>
        <v/>
      </c>
      <c r="BT652" s="41" t="str">
        <f t="shared" si="327"/>
        <v/>
      </c>
      <c r="BU652" s="41" t="str">
        <f t="shared" si="328"/>
        <v/>
      </c>
      <c r="BV652" s="41" t="str">
        <f t="shared" si="329"/>
        <v/>
      </c>
      <c r="BW652" s="41" t="str">
        <f t="shared" si="330"/>
        <v/>
      </c>
      <c r="BX652" s="41" t="str">
        <f t="shared" si="331"/>
        <v/>
      </c>
      <c r="BY652" s="41" t="str">
        <f t="shared" si="332"/>
        <v/>
      </c>
      <c r="BZ652" s="40" t="s">
        <v>32</v>
      </c>
      <c r="CA652" s="41">
        <f t="shared" si="333"/>
        <v>1.018</v>
      </c>
      <c r="CB652" s="35"/>
      <c r="CC652" s="36">
        <f>IF(D652&gt;Zisk!$D$10,"",E652*CA652)</f>
        <v>0</v>
      </c>
    </row>
    <row r="653" spans="2:81" x14ac:dyDescent="0.2">
      <c r="B653" s="28" t="str">
        <f>Zisk!B664</f>
        <v/>
      </c>
      <c r="C653" s="28">
        <f>Zisk!C664</f>
        <v>0</v>
      </c>
      <c r="D653" s="28">
        <f>Zisk!E664</f>
        <v>0</v>
      </c>
      <c r="E653" s="29">
        <f>Zisk!D664</f>
        <v>0</v>
      </c>
      <c r="F653" s="29"/>
      <c r="G653" s="28" t="str">
        <f t="shared" si="308"/>
        <v>(</v>
      </c>
      <c r="H653" s="28" t="str">
        <f t="shared" si="309"/>
        <v>1</v>
      </c>
      <c r="I653" s="28" t="str">
        <f t="shared" si="310"/>
        <v>+</v>
      </c>
      <c r="J653" s="30">
        <f>IF($D653&lt;=2021,VstupniParametry_SKRYT!$D$5,"")</f>
        <v>0.02</v>
      </c>
      <c r="K653" s="28" t="str">
        <f t="shared" si="311"/>
        <v>)</v>
      </c>
      <c r="L653" s="31">
        <f>IF($D653&lt;=2021,COUNTIF(Vypocet_SKRYT!T650:AS650,"&gt;=1"),"")</f>
        <v>0</v>
      </c>
      <c r="M653" s="32" t="str">
        <f t="shared" si="312"/>
        <v>x</v>
      </c>
      <c r="N653" s="28" t="str">
        <f t="shared" si="313"/>
        <v>(</v>
      </c>
      <c r="O653" s="28" t="str">
        <f t="shared" si="314"/>
        <v>1</v>
      </c>
      <c r="P653" s="28" t="str">
        <f t="shared" si="315"/>
        <v>+</v>
      </c>
      <c r="Q653" s="30">
        <f>IF($D653&lt;=2024,VstupniParametry_SKRYT!$D$6,"")</f>
        <v>0.06</v>
      </c>
      <c r="R653" s="28" t="str">
        <f t="shared" si="316"/>
        <v>)</v>
      </c>
      <c r="S653" s="31">
        <f>IF($D653&lt;=2024,COUNTIFS(Vypocet_SKRYT!AT650:AV650,"&gt;=1"),"")</f>
        <v>0</v>
      </c>
      <c r="T653" s="32" t="str">
        <f t="shared" si="317"/>
        <v>x</v>
      </c>
      <c r="U653" s="28" t="str">
        <f t="shared" si="318"/>
        <v>(</v>
      </c>
      <c r="V653" s="28" t="str">
        <f t="shared" si="319"/>
        <v>1</v>
      </c>
      <c r="W653" s="28" t="str">
        <f t="shared" si="320"/>
        <v>+</v>
      </c>
      <c r="X653" s="30">
        <f>IF($D653&lt;=2025,VstupniParametry_SKRYT!$D$9,"")</f>
        <v>1.7999999999999999E-2</v>
      </c>
      <c r="Y653" s="28" t="str">
        <f t="shared" si="321"/>
        <v>)</v>
      </c>
      <c r="Z653" s="31">
        <f>IF(AND(D653&lt;2025,2025&lt;=Zisk!$D$10),1,IF(D653=2025,0,""))</f>
        <v>1</v>
      </c>
      <c r="AA653" s="32" t="str">
        <f>IF(AND($D653&lt;=2025,Zisk!$D$10&gt;=2026),"x","")</f>
        <v/>
      </c>
      <c r="AB653" s="28" t="str">
        <f>IF(AND($D653&lt;=2026,Zisk!$D$10&gt;=2026),"(","")</f>
        <v/>
      </c>
      <c r="AC653" s="28" t="str">
        <f>IF(AND($D653&lt;=2026,Zisk!$D$10&gt;=2026),"1","")</f>
        <v/>
      </c>
      <c r="AD653" s="28" t="str">
        <f>IF(AND($D653&lt;=2026,Zisk!$D$10&gt;=2026),"+","")</f>
        <v/>
      </c>
      <c r="AE653" s="30" t="str">
        <f>IF(AND($D653&lt;=2026,Zisk!$D$10&gt;=2026),VstupniParametry_SKRYT!$D$10,"")</f>
        <v/>
      </c>
      <c r="AF653" s="28" t="str">
        <f>IF(AND($D653&lt;=2026,Zisk!$D$10&gt;=2026),")","")</f>
        <v/>
      </c>
      <c r="AG653" s="31" t="str">
        <f>IF(AND(D653&lt;2026,2026&lt;=Zisk!$D$10),1,IF(D653=2026,0,""))</f>
        <v/>
      </c>
      <c r="AH653" s="32" t="str">
        <f>IF(AND($D653&lt;=2026,Zisk!$D$10&gt;=2027),"x","")</f>
        <v/>
      </c>
      <c r="AI653" s="28" t="str">
        <f>IF(AND($D653&lt;=2027,Zisk!$D$10&gt;=2027),"(","")</f>
        <v/>
      </c>
      <c r="AJ653" s="28" t="str">
        <f>IF(AND($D653&lt;=2027,Zisk!$D$10&gt;=2027),"1","")</f>
        <v/>
      </c>
      <c r="AK653" s="28" t="str">
        <f>IF(AND($D653&lt;=2027,Zisk!$D$10&gt;=2027),"+","")</f>
        <v/>
      </c>
      <c r="AL653" s="30" t="str">
        <f>IF(AND($D653&lt;=2027,Zisk!$D$10&gt;=2027),VstupniParametry_SKRYT!$D$11,"")</f>
        <v/>
      </c>
      <c r="AM653" s="28" t="str">
        <f>IF(AND($D653&lt;=2027,Zisk!$D$10&gt;=2027),")","")</f>
        <v/>
      </c>
      <c r="AN653" s="31" t="str">
        <f>IF(AND(D653&lt;2027,2027&lt;=Zisk!$D$10),1,IF(D653=2027,0,""))</f>
        <v/>
      </c>
      <c r="AO653" s="32" t="str">
        <f>IF(AND($D653&lt;=2027,Zisk!$D$10&gt;=2028),"x","")</f>
        <v/>
      </c>
      <c r="AP653" s="28" t="str">
        <f>IF(AND($D653&lt;=2028,Zisk!$D$10&gt;=2028),"(","")</f>
        <v/>
      </c>
      <c r="AQ653" s="28" t="str">
        <f>IF(AND($D653&lt;=2028,Zisk!$D$10&gt;=2028),"1","")</f>
        <v/>
      </c>
      <c r="AR653" s="28" t="str">
        <f>IF(AND($D653&lt;=2028,Zisk!$D$10&gt;=2028),"+","")</f>
        <v/>
      </c>
      <c r="AS653" s="30" t="str">
        <f>IF(AND($D653&lt;=2028,Zisk!$D$10&gt;=2028),VstupniParametry_SKRYT!$D$12,"")</f>
        <v/>
      </c>
      <c r="AT653" s="28" t="str">
        <f>IF(AND($D653&lt;=2028,Zisk!$D$10&gt;=2028),")","")</f>
        <v/>
      </c>
      <c r="AU653" s="31" t="str">
        <f>IF(AND(D653&lt;2028,2028&lt;=Zisk!$D$10),1,IF(D653=2028,0,""))</f>
        <v/>
      </c>
      <c r="AV653" s="32" t="str">
        <f>IF(AND($D653&lt;=2028,Zisk!$D$10&gt;=2029),"x","")</f>
        <v/>
      </c>
      <c r="AW653" s="28" t="str">
        <f>IF(AND($D653&lt;=2029,Zisk!$D$10&gt;=2029),"(","")</f>
        <v/>
      </c>
      <c r="AX653" s="28" t="str">
        <f>IF(AND($D653&lt;=2029,Zisk!$D$10&gt;=2029),"1","")</f>
        <v/>
      </c>
      <c r="AY653" s="28" t="str">
        <f>IF(AND($D653&lt;=2029,Zisk!$D$10&gt;=2029),"+","")</f>
        <v/>
      </c>
      <c r="AZ653" s="30" t="str">
        <f>IF(AND($D653&lt;=2029,Zisk!$D$10&gt;=2029),VstupniParametry_SKRYT!$D$13,"")</f>
        <v/>
      </c>
      <c r="BA653" s="28" t="str">
        <f>IF(AND($D653&lt;=2029,Zisk!$D$10&gt;=2029),")","")</f>
        <v/>
      </c>
      <c r="BB653" s="31" t="str">
        <f>IF(AND(D653&lt;2029,2029&lt;=Zisk!$D$10),1,IF(D653=2029,0,""))</f>
        <v/>
      </c>
      <c r="BC653" s="32" t="str">
        <f>IF(AND($D653&lt;=2029,Zisk!$D$10&gt;=2030),"x","")</f>
        <v/>
      </c>
      <c r="BD653" s="28" t="str">
        <f>IF(AND($D653&lt;=2030,Zisk!$D$10&gt;=2030),"(","")</f>
        <v/>
      </c>
      <c r="BE653" s="28" t="str">
        <f>IF(AND($D653&lt;=2030,Zisk!$D$10&gt;=2030),"1","")</f>
        <v/>
      </c>
      <c r="BF653" s="28" t="str">
        <f>IF(AND($D653&lt;=2030,Zisk!$D$10&gt;=2030),"+","")</f>
        <v/>
      </c>
      <c r="BG653" s="30" t="str">
        <f>IF(AND($D653&lt;=2030,Zisk!$D$10&gt;=2030),VstupniParametry_SKRYT!$D$14,"")</f>
        <v/>
      </c>
      <c r="BH653" s="28" t="str">
        <f>IF(AND($D653&lt;=2030,Zisk!$D$10&gt;=2030),")","")</f>
        <v/>
      </c>
      <c r="BI653" s="31" t="str">
        <f>IF(AND(D653&lt;2030,2030&lt;=Zisk!$D$10),1,IF(D653=2030,0,""))</f>
        <v/>
      </c>
      <c r="BJ653" s="33" t="s">
        <v>32</v>
      </c>
      <c r="BK653" s="30">
        <f t="shared" si="334"/>
        <v>1</v>
      </c>
      <c r="BL653" s="28" t="str">
        <f t="shared" si="335"/>
        <v>x</v>
      </c>
      <c r="BM653" s="34">
        <f t="shared" si="336"/>
        <v>1</v>
      </c>
      <c r="BN653" s="30" t="str">
        <f t="shared" si="337"/>
        <v>x</v>
      </c>
      <c r="BO653" s="34">
        <f t="shared" si="322"/>
        <v>1.018</v>
      </c>
      <c r="BP653" s="34" t="str">
        <f t="shared" si="323"/>
        <v/>
      </c>
      <c r="BQ653" s="34" t="str">
        <f t="shared" si="324"/>
        <v/>
      </c>
      <c r="BR653" s="34" t="str">
        <f t="shared" si="325"/>
        <v/>
      </c>
      <c r="BS653" s="34" t="str">
        <f t="shared" si="326"/>
        <v/>
      </c>
      <c r="BT653" s="34" t="str">
        <f t="shared" si="327"/>
        <v/>
      </c>
      <c r="BU653" s="34" t="str">
        <f t="shared" si="328"/>
        <v/>
      </c>
      <c r="BV653" s="34" t="str">
        <f t="shared" si="329"/>
        <v/>
      </c>
      <c r="BW653" s="34" t="str">
        <f t="shared" si="330"/>
        <v/>
      </c>
      <c r="BX653" s="34" t="str">
        <f t="shared" si="331"/>
        <v/>
      </c>
      <c r="BY653" s="34" t="str">
        <f t="shared" si="332"/>
        <v/>
      </c>
      <c r="BZ653" s="33" t="s">
        <v>32</v>
      </c>
      <c r="CA653" s="34">
        <f t="shared" si="333"/>
        <v>1.018</v>
      </c>
      <c r="CB653" s="28"/>
      <c r="CC653" s="29">
        <f>IF(D653&gt;Zisk!$D$10,"",E653*CA653)</f>
        <v>0</v>
      </c>
    </row>
    <row r="654" spans="2:81" x14ac:dyDescent="0.2">
      <c r="B654" s="35" t="str">
        <f>Zisk!B665</f>
        <v/>
      </c>
      <c r="C654" s="35">
        <f>Zisk!C665</f>
        <v>0</v>
      </c>
      <c r="D654" s="35">
        <f>Zisk!E665</f>
        <v>0</v>
      </c>
      <c r="E654" s="36">
        <f>Zisk!D665</f>
        <v>0</v>
      </c>
      <c r="F654" s="36"/>
      <c r="G654" s="35" t="str">
        <f t="shared" si="308"/>
        <v>(</v>
      </c>
      <c r="H654" s="35" t="str">
        <f t="shared" si="309"/>
        <v>1</v>
      </c>
      <c r="I654" s="35" t="str">
        <f t="shared" si="310"/>
        <v>+</v>
      </c>
      <c r="J654" s="37">
        <f>IF($D654&lt;=2021,VstupniParametry_SKRYT!$D$5,"")</f>
        <v>0.02</v>
      </c>
      <c r="K654" s="35" t="str">
        <f t="shared" si="311"/>
        <v>)</v>
      </c>
      <c r="L654" s="38">
        <f>IF($D654&lt;=2021,COUNTIF(Vypocet_SKRYT!T651:AS651,"&gt;=1"),"")</f>
        <v>0</v>
      </c>
      <c r="M654" s="39" t="str">
        <f t="shared" si="312"/>
        <v>x</v>
      </c>
      <c r="N654" s="35" t="str">
        <f t="shared" si="313"/>
        <v>(</v>
      </c>
      <c r="O654" s="35" t="str">
        <f t="shared" si="314"/>
        <v>1</v>
      </c>
      <c r="P654" s="35" t="str">
        <f t="shared" si="315"/>
        <v>+</v>
      </c>
      <c r="Q654" s="37">
        <f>IF($D654&lt;=2024,VstupniParametry_SKRYT!$D$6,"")</f>
        <v>0.06</v>
      </c>
      <c r="R654" s="35" t="str">
        <f t="shared" si="316"/>
        <v>)</v>
      </c>
      <c r="S654" s="38">
        <f>IF($D654&lt;=2024,COUNTIFS(Vypocet_SKRYT!AT651:AV651,"&gt;=1"),"")</f>
        <v>0</v>
      </c>
      <c r="T654" s="39" t="str">
        <f t="shared" si="317"/>
        <v>x</v>
      </c>
      <c r="U654" s="35" t="str">
        <f t="shared" si="318"/>
        <v>(</v>
      </c>
      <c r="V654" s="35" t="str">
        <f t="shared" si="319"/>
        <v>1</v>
      </c>
      <c r="W654" s="35" t="str">
        <f t="shared" si="320"/>
        <v>+</v>
      </c>
      <c r="X654" s="37">
        <f>IF($D654&lt;=2025,VstupniParametry_SKRYT!$D$9,"")</f>
        <v>1.7999999999999999E-2</v>
      </c>
      <c r="Y654" s="35" t="str">
        <f t="shared" si="321"/>
        <v>)</v>
      </c>
      <c r="Z654" s="38">
        <f>IF(AND(D654&lt;2025,2025&lt;=Zisk!$D$10),1,IF(D654=2025,0,""))</f>
        <v>1</v>
      </c>
      <c r="AA654" s="39" t="str">
        <f>IF(AND($D654&lt;=2025,Zisk!$D$10&gt;=2026),"x","")</f>
        <v/>
      </c>
      <c r="AB654" s="35" t="str">
        <f>IF(AND($D654&lt;=2026,Zisk!$D$10&gt;=2026),"(","")</f>
        <v/>
      </c>
      <c r="AC654" s="35" t="str">
        <f>IF(AND($D654&lt;=2026,Zisk!$D$10&gt;=2026),"1","")</f>
        <v/>
      </c>
      <c r="AD654" s="35" t="str">
        <f>IF(AND($D654&lt;=2026,Zisk!$D$10&gt;=2026),"+","")</f>
        <v/>
      </c>
      <c r="AE654" s="37" t="str">
        <f>IF(AND($D654&lt;=2026,Zisk!$D$10&gt;=2026),VstupniParametry_SKRYT!$D$10,"")</f>
        <v/>
      </c>
      <c r="AF654" s="35" t="str">
        <f>IF(AND($D654&lt;=2026,Zisk!$D$10&gt;=2026),")","")</f>
        <v/>
      </c>
      <c r="AG654" s="38" t="str">
        <f>IF(AND(D654&lt;2026,2026&lt;=Zisk!$D$10),1,IF(D654=2026,0,""))</f>
        <v/>
      </c>
      <c r="AH654" s="39" t="str">
        <f>IF(AND($D654&lt;=2026,Zisk!$D$10&gt;=2027),"x","")</f>
        <v/>
      </c>
      <c r="AI654" s="35" t="str">
        <f>IF(AND($D654&lt;=2027,Zisk!$D$10&gt;=2027),"(","")</f>
        <v/>
      </c>
      <c r="AJ654" s="35" t="str">
        <f>IF(AND($D654&lt;=2027,Zisk!$D$10&gt;=2027),"1","")</f>
        <v/>
      </c>
      <c r="AK654" s="35" t="str">
        <f>IF(AND($D654&lt;=2027,Zisk!$D$10&gt;=2027),"+","")</f>
        <v/>
      </c>
      <c r="AL654" s="37" t="str">
        <f>IF(AND($D654&lt;=2027,Zisk!$D$10&gt;=2027),VstupniParametry_SKRYT!$D$11,"")</f>
        <v/>
      </c>
      <c r="AM654" s="35" t="str">
        <f>IF(AND($D654&lt;=2027,Zisk!$D$10&gt;=2027),")","")</f>
        <v/>
      </c>
      <c r="AN654" s="38" t="str">
        <f>IF(AND(D654&lt;2027,2027&lt;=Zisk!$D$10),1,IF(D654=2027,0,""))</f>
        <v/>
      </c>
      <c r="AO654" s="39" t="str">
        <f>IF(AND($D654&lt;=2027,Zisk!$D$10&gt;=2028),"x","")</f>
        <v/>
      </c>
      <c r="AP654" s="35" t="str">
        <f>IF(AND($D654&lt;=2028,Zisk!$D$10&gt;=2028),"(","")</f>
        <v/>
      </c>
      <c r="AQ654" s="35" t="str">
        <f>IF(AND($D654&lt;=2028,Zisk!$D$10&gt;=2028),"1","")</f>
        <v/>
      </c>
      <c r="AR654" s="35" t="str">
        <f>IF(AND($D654&lt;=2028,Zisk!$D$10&gt;=2028),"+","")</f>
        <v/>
      </c>
      <c r="AS654" s="37" t="str">
        <f>IF(AND($D654&lt;=2028,Zisk!$D$10&gt;=2028),VstupniParametry_SKRYT!$D$12,"")</f>
        <v/>
      </c>
      <c r="AT654" s="35" t="str">
        <f>IF(AND($D654&lt;=2028,Zisk!$D$10&gt;=2028),")","")</f>
        <v/>
      </c>
      <c r="AU654" s="38" t="str">
        <f>IF(AND(D654&lt;2028,2028&lt;=Zisk!$D$10),1,IF(D654=2028,0,""))</f>
        <v/>
      </c>
      <c r="AV654" s="39" t="str">
        <f>IF(AND($D654&lt;=2028,Zisk!$D$10&gt;=2029),"x","")</f>
        <v/>
      </c>
      <c r="AW654" s="35" t="str">
        <f>IF(AND($D654&lt;=2029,Zisk!$D$10&gt;=2029),"(","")</f>
        <v/>
      </c>
      <c r="AX654" s="35" t="str">
        <f>IF(AND($D654&lt;=2029,Zisk!$D$10&gt;=2029),"1","")</f>
        <v/>
      </c>
      <c r="AY654" s="35" t="str">
        <f>IF(AND($D654&lt;=2029,Zisk!$D$10&gt;=2029),"+","")</f>
        <v/>
      </c>
      <c r="AZ654" s="37" t="str">
        <f>IF(AND($D654&lt;=2029,Zisk!$D$10&gt;=2029),VstupniParametry_SKRYT!$D$13,"")</f>
        <v/>
      </c>
      <c r="BA654" s="35" t="str">
        <f>IF(AND($D654&lt;=2029,Zisk!$D$10&gt;=2029),")","")</f>
        <v/>
      </c>
      <c r="BB654" s="38" t="str">
        <f>IF(AND(D654&lt;2029,2029&lt;=Zisk!$D$10),1,IF(D654=2029,0,""))</f>
        <v/>
      </c>
      <c r="BC654" s="39" t="str">
        <f>IF(AND($D654&lt;=2029,Zisk!$D$10&gt;=2030),"x","")</f>
        <v/>
      </c>
      <c r="BD654" s="35" t="str">
        <f>IF(AND($D654&lt;=2030,Zisk!$D$10&gt;=2030),"(","")</f>
        <v/>
      </c>
      <c r="BE654" s="35" t="str">
        <f>IF(AND($D654&lt;=2030,Zisk!$D$10&gt;=2030),"1","")</f>
        <v/>
      </c>
      <c r="BF654" s="35" t="str">
        <f>IF(AND($D654&lt;=2030,Zisk!$D$10&gt;=2030),"+","")</f>
        <v/>
      </c>
      <c r="BG654" s="37" t="str">
        <f>IF(AND($D654&lt;=2030,Zisk!$D$10&gt;=2030),VstupniParametry_SKRYT!$D$14,"")</f>
        <v/>
      </c>
      <c r="BH654" s="35" t="str">
        <f>IF(AND($D654&lt;=2030,Zisk!$D$10&gt;=2030),")","")</f>
        <v/>
      </c>
      <c r="BI654" s="38" t="str">
        <f>IF(AND(D654&lt;2030,2030&lt;=Zisk!$D$10),1,IF(D654=2030,0,""))</f>
        <v/>
      </c>
      <c r="BJ654" s="40" t="s">
        <v>32</v>
      </c>
      <c r="BK654" s="37">
        <f t="shared" si="334"/>
        <v>1</v>
      </c>
      <c r="BL654" s="35" t="str">
        <f t="shared" si="335"/>
        <v>x</v>
      </c>
      <c r="BM654" s="41">
        <f t="shared" si="336"/>
        <v>1</v>
      </c>
      <c r="BN654" s="37" t="str">
        <f t="shared" si="337"/>
        <v>x</v>
      </c>
      <c r="BO654" s="41">
        <f t="shared" si="322"/>
        <v>1.018</v>
      </c>
      <c r="BP654" s="41" t="str">
        <f t="shared" si="323"/>
        <v/>
      </c>
      <c r="BQ654" s="41" t="str">
        <f t="shared" si="324"/>
        <v/>
      </c>
      <c r="BR654" s="41" t="str">
        <f t="shared" si="325"/>
        <v/>
      </c>
      <c r="BS654" s="41" t="str">
        <f t="shared" si="326"/>
        <v/>
      </c>
      <c r="BT654" s="41" t="str">
        <f t="shared" si="327"/>
        <v/>
      </c>
      <c r="BU654" s="41" t="str">
        <f t="shared" si="328"/>
        <v/>
      </c>
      <c r="BV654" s="41" t="str">
        <f t="shared" si="329"/>
        <v/>
      </c>
      <c r="BW654" s="41" t="str">
        <f t="shared" si="330"/>
        <v/>
      </c>
      <c r="BX654" s="41" t="str">
        <f t="shared" si="331"/>
        <v/>
      </c>
      <c r="BY654" s="41" t="str">
        <f t="shared" si="332"/>
        <v/>
      </c>
      <c r="BZ654" s="40" t="s">
        <v>32</v>
      </c>
      <c r="CA654" s="41">
        <f t="shared" si="333"/>
        <v>1.018</v>
      </c>
      <c r="CB654" s="35"/>
      <c r="CC654" s="36">
        <f>IF(D654&gt;Zisk!$D$10,"",E654*CA654)</f>
        <v>0</v>
      </c>
    </row>
    <row r="655" spans="2:81" x14ac:dyDescent="0.2">
      <c r="B655" s="28" t="str">
        <f>Zisk!B666</f>
        <v/>
      </c>
      <c r="C655" s="28">
        <f>Zisk!C666</f>
        <v>0</v>
      </c>
      <c r="D655" s="28">
        <f>Zisk!E666</f>
        <v>0</v>
      </c>
      <c r="E655" s="29">
        <f>Zisk!D666</f>
        <v>0</v>
      </c>
      <c r="F655" s="29"/>
      <c r="G655" s="28" t="str">
        <f t="shared" si="308"/>
        <v>(</v>
      </c>
      <c r="H655" s="28" t="str">
        <f t="shared" si="309"/>
        <v>1</v>
      </c>
      <c r="I655" s="28" t="str">
        <f t="shared" si="310"/>
        <v>+</v>
      </c>
      <c r="J655" s="30">
        <f>IF($D655&lt;=2021,VstupniParametry_SKRYT!$D$5,"")</f>
        <v>0.02</v>
      </c>
      <c r="K655" s="28" t="str">
        <f t="shared" si="311"/>
        <v>)</v>
      </c>
      <c r="L655" s="31">
        <f>IF($D655&lt;=2021,COUNTIF(Vypocet_SKRYT!T652:AS652,"&gt;=1"),"")</f>
        <v>0</v>
      </c>
      <c r="M655" s="32" t="str">
        <f t="shared" si="312"/>
        <v>x</v>
      </c>
      <c r="N655" s="28" t="str">
        <f t="shared" si="313"/>
        <v>(</v>
      </c>
      <c r="O655" s="28" t="str">
        <f t="shared" si="314"/>
        <v>1</v>
      </c>
      <c r="P655" s="28" t="str">
        <f t="shared" si="315"/>
        <v>+</v>
      </c>
      <c r="Q655" s="30">
        <f>IF($D655&lt;=2024,VstupniParametry_SKRYT!$D$6,"")</f>
        <v>0.06</v>
      </c>
      <c r="R655" s="28" t="str">
        <f t="shared" si="316"/>
        <v>)</v>
      </c>
      <c r="S655" s="31">
        <f>IF($D655&lt;=2024,COUNTIFS(Vypocet_SKRYT!AT652:AV652,"&gt;=1"),"")</f>
        <v>0</v>
      </c>
      <c r="T655" s="32" t="str">
        <f t="shared" si="317"/>
        <v>x</v>
      </c>
      <c r="U655" s="28" t="str">
        <f t="shared" si="318"/>
        <v>(</v>
      </c>
      <c r="V655" s="28" t="str">
        <f t="shared" si="319"/>
        <v>1</v>
      </c>
      <c r="W655" s="28" t="str">
        <f t="shared" si="320"/>
        <v>+</v>
      </c>
      <c r="X655" s="30">
        <f>IF($D655&lt;=2025,VstupniParametry_SKRYT!$D$9,"")</f>
        <v>1.7999999999999999E-2</v>
      </c>
      <c r="Y655" s="28" t="str">
        <f t="shared" si="321"/>
        <v>)</v>
      </c>
      <c r="Z655" s="31">
        <f>IF(AND(D655&lt;2025,2025&lt;=Zisk!$D$10),1,IF(D655=2025,0,""))</f>
        <v>1</v>
      </c>
      <c r="AA655" s="32" t="str">
        <f>IF(AND($D655&lt;=2025,Zisk!$D$10&gt;=2026),"x","")</f>
        <v/>
      </c>
      <c r="AB655" s="28" t="str">
        <f>IF(AND($D655&lt;=2026,Zisk!$D$10&gt;=2026),"(","")</f>
        <v/>
      </c>
      <c r="AC655" s="28" t="str">
        <f>IF(AND($D655&lt;=2026,Zisk!$D$10&gt;=2026),"1","")</f>
        <v/>
      </c>
      <c r="AD655" s="28" t="str">
        <f>IF(AND($D655&lt;=2026,Zisk!$D$10&gt;=2026),"+","")</f>
        <v/>
      </c>
      <c r="AE655" s="30" t="str">
        <f>IF(AND($D655&lt;=2026,Zisk!$D$10&gt;=2026),VstupniParametry_SKRYT!$D$10,"")</f>
        <v/>
      </c>
      <c r="AF655" s="28" t="str">
        <f>IF(AND($D655&lt;=2026,Zisk!$D$10&gt;=2026),")","")</f>
        <v/>
      </c>
      <c r="AG655" s="31" t="str">
        <f>IF(AND(D655&lt;2026,2026&lt;=Zisk!$D$10),1,IF(D655=2026,0,""))</f>
        <v/>
      </c>
      <c r="AH655" s="32" t="str">
        <f>IF(AND($D655&lt;=2026,Zisk!$D$10&gt;=2027),"x","")</f>
        <v/>
      </c>
      <c r="AI655" s="28" t="str">
        <f>IF(AND($D655&lt;=2027,Zisk!$D$10&gt;=2027),"(","")</f>
        <v/>
      </c>
      <c r="AJ655" s="28" t="str">
        <f>IF(AND($D655&lt;=2027,Zisk!$D$10&gt;=2027),"1","")</f>
        <v/>
      </c>
      <c r="AK655" s="28" t="str">
        <f>IF(AND($D655&lt;=2027,Zisk!$D$10&gt;=2027),"+","")</f>
        <v/>
      </c>
      <c r="AL655" s="30" t="str">
        <f>IF(AND($D655&lt;=2027,Zisk!$D$10&gt;=2027),VstupniParametry_SKRYT!$D$11,"")</f>
        <v/>
      </c>
      <c r="AM655" s="28" t="str">
        <f>IF(AND($D655&lt;=2027,Zisk!$D$10&gt;=2027),")","")</f>
        <v/>
      </c>
      <c r="AN655" s="31" t="str">
        <f>IF(AND(D655&lt;2027,2027&lt;=Zisk!$D$10),1,IF(D655=2027,0,""))</f>
        <v/>
      </c>
      <c r="AO655" s="32" t="str">
        <f>IF(AND($D655&lt;=2027,Zisk!$D$10&gt;=2028),"x","")</f>
        <v/>
      </c>
      <c r="AP655" s="28" t="str">
        <f>IF(AND($D655&lt;=2028,Zisk!$D$10&gt;=2028),"(","")</f>
        <v/>
      </c>
      <c r="AQ655" s="28" t="str">
        <f>IF(AND($D655&lt;=2028,Zisk!$D$10&gt;=2028),"1","")</f>
        <v/>
      </c>
      <c r="AR655" s="28" t="str">
        <f>IF(AND($D655&lt;=2028,Zisk!$D$10&gt;=2028),"+","")</f>
        <v/>
      </c>
      <c r="AS655" s="30" t="str">
        <f>IF(AND($D655&lt;=2028,Zisk!$D$10&gt;=2028),VstupniParametry_SKRYT!$D$12,"")</f>
        <v/>
      </c>
      <c r="AT655" s="28" t="str">
        <f>IF(AND($D655&lt;=2028,Zisk!$D$10&gt;=2028),")","")</f>
        <v/>
      </c>
      <c r="AU655" s="31" t="str">
        <f>IF(AND(D655&lt;2028,2028&lt;=Zisk!$D$10),1,IF(D655=2028,0,""))</f>
        <v/>
      </c>
      <c r="AV655" s="32" t="str">
        <f>IF(AND($D655&lt;=2028,Zisk!$D$10&gt;=2029),"x","")</f>
        <v/>
      </c>
      <c r="AW655" s="28" t="str">
        <f>IF(AND($D655&lt;=2029,Zisk!$D$10&gt;=2029),"(","")</f>
        <v/>
      </c>
      <c r="AX655" s="28" t="str">
        <f>IF(AND($D655&lt;=2029,Zisk!$D$10&gt;=2029),"1","")</f>
        <v/>
      </c>
      <c r="AY655" s="28" t="str">
        <f>IF(AND($D655&lt;=2029,Zisk!$D$10&gt;=2029),"+","")</f>
        <v/>
      </c>
      <c r="AZ655" s="30" t="str">
        <f>IF(AND($D655&lt;=2029,Zisk!$D$10&gt;=2029),VstupniParametry_SKRYT!$D$13,"")</f>
        <v/>
      </c>
      <c r="BA655" s="28" t="str">
        <f>IF(AND($D655&lt;=2029,Zisk!$D$10&gt;=2029),")","")</f>
        <v/>
      </c>
      <c r="BB655" s="31" t="str">
        <f>IF(AND(D655&lt;2029,2029&lt;=Zisk!$D$10),1,IF(D655=2029,0,""))</f>
        <v/>
      </c>
      <c r="BC655" s="32" t="str">
        <f>IF(AND($D655&lt;=2029,Zisk!$D$10&gt;=2030),"x","")</f>
        <v/>
      </c>
      <c r="BD655" s="28" t="str">
        <f>IF(AND($D655&lt;=2030,Zisk!$D$10&gt;=2030),"(","")</f>
        <v/>
      </c>
      <c r="BE655" s="28" t="str">
        <f>IF(AND($D655&lt;=2030,Zisk!$D$10&gt;=2030),"1","")</f>
        <v/>
      </c>
      <c r="BF655" s="28" t="str">
        <f>IF(AND($D655&lt;=2030,Zisk!$D$10&gt;=2030),"+","")</f>
        <v/>
      </c>
      <c r="BG655" s="30" t="str">
        <f>IF(AND($D655&lt;=2030,Zisk!$D$10&gt;=2030),VstupniParametry_SKRYT!$D$14,"")</f>
        <v/>
      </c>
      <c r="BH655" s="28" t="str">
        <f>IF(AND($D655&lt;=2030,Zisk!$D$10&gt;=2030),")","")</f>
        <v/>
      </c>
      <c r="BI655" s="31" t="str">
        <f>IF(AND(D655&lt;2030,2030&lt;=Zisk!$D$10),1,IF(D655=2030,0,""))</f>
        <v/>
      </c>
      <c r="BJ655" s="33" t="s">
        <v>32</v>
      </c>
      <c r="BK655" s="30">
        <f t="shared" si="334"/>
        <v>1</v>
      </c>
      <c r="BL655" s="28" t="str">
        <f t="shared" si="335"/>
        <v>x</v>
      </c>
      <c r="BM655" s="34">
        <f t="shared" si="336"/>
        <v>1</v>
      </c>
      <c r="BN655" s="30" t="str">
        <f t="shared" si="337"/>
        <v>x</v>
      </c>
      <c r="BO655" s="34">
        <f t="shared" si="322"/>
        <v>1.018</v>
      </c>
      <c r="BP655" s="34" t="str">
        <f t="shared" si="323"/>
        <v/>
      </c>
      <c r="BQ655" s="34" t="str">
        <f t="shared" si="324"/>
        <v/>
      </c>
      <c r="BR655" s="34" t="str">
        <f t="shared" si="325"/>
        <v/>
      </c>
      <c r="BS655" s="34" t="str">
        <f t="shared" si="326"/>
        <v/>
      </c>
      <c r="BT655" s="34" t="str">
        <f t="shared" si="327"/>
        <v/>
      </c>
      <c r="BU655" s="34" t="str">
        <f t="shared" si="328"/>
        <v/>
      </c>
      <c r="BV655" s="34" t="str">
        <f t="shared" si="329"/>
        <v/>
      </c>
      <c r="BW655" s="34" t="str">
        <f t="shared" si="330"/>
        <v/>
      </c>
      <c r="BX655" s="34" t="str">
        <f t="shared" si="331"/>
        <v/>
      </c>
      <c r="BY655" s="34" t="str">
        <f t="shared" si="332"/>
        <v/>
      </c>
      <c r="BZ655" s="33" t="s">
        <v>32</v>
      </c>
      <c r="CA655" s="34">
        <f t="shared" si="333"/>
        <v>1.018</v>
      </c>
      <c r="CB655" s="28"/>
      <c r="CC655" s="29">
        <f>IF(D655&gt;Zisk!$D$10,"",E655*CA655)</f>
        <v>0</v>
      </c>
    </row>
    <row r="656" spans="2:81" x14ac:dyDescent="0.2">
      <c r="B656" s="35" t="str">
        <f>Zisk!B667</f>
        <v/>
      </c>
      <c r="C656" s="35">
        <f>Zisk!C667</f>
        <v>0</v>
      </c>
      <c r="D656" s="35">
        <f>Zisk!E667</f>
        <v>0</v>
      </c>
      <c r="E656" s="36">
        <f>Zisk!D667</f>
        <v>0</v>
      </c>
      <c r="F656" s="36"/>
      <c r="G656" s="35" t="str">
        <f t="shared" si="308"/>
        <v>(</v>
      </c>
      <c r="H656" s="35" t="str">
        <f t="shared" si="309"/>
        <v>1</v>
      </c>
      <c r="I656" s="35" t="str">
        <f t="shared" si="310"/>
        <v>+</v>
      </c>
      <c r="J656" s="37">
        <f>IF($D656&lt;=2021,VstupniParametry_SKRYT!$D$5,"")</f>
        <v>0.02</v>
      </c>
      <c r="K656" s="35" t="str">
        <f t="shared" si="311"/>
        <v>)</v>
      </c>
      <c r="L656" s="38">
        <f>IF($D656&lt;=2021,COUNTIF(Vypocet_SKRYT!T653:AS653,"&gt;=1"),"")</f>
        <v>0</v>
      </c>
      <c r="M656" s="39" t="str">
        <f t="shared" si="312"/>
        <v>x</v>
      </c>
      <c r="N656" s="35" t="str">
        <f t="shared" si="313"/>
        <v>(</v>
      </c>
      <c r="O656" s="35" t="str">
        <f t="shared" si="314"/>
        <v>1</v>
      </c>
      <c r="P656" s="35" t="str">
        <f t="shared" si="315"/>
        <v>+</v>
      </c>
      <c r="Q656" s="37">
        <f>IF($D656&lt;=2024,VstupniParametry_SKRYT!$D$6,"")</f>
        <v>0.06</v>
      </c>
      <c r="R656" s="35" t="str">
        <f t="shared" si="316"/>
        <v>)</v>
      </c>
      <c r="S656" s="38">
        <f>IF($D656&lt;=2024,COUNTIFS(Vypocet_SKRYT!AT653:AV653,"&gt;=1"),"")</f>
        <v>0</v>
      </c>
      <c r="T656" s="39" t="str">
        <f t="shared" si="317"/>
        <v>x</v>
      </c>
      <c r="U656" s="35" t="str">
        <f t="shared" si="318"/>
        <v>(</v>
      </c>
      <c r="V656" s="35" t="str">
        <f t="shared" si="319"/>
        <v>1</v>
      </c>
      <c r="W656" s="35" t="str">
        <f t="shared" si="320"/>
        <v>+</v>
      </c>
      <c r="X656" s="37">
        <f>IF($D656&lt;=2025,VstupniParametry_SKRYT!$D$9,"")</f>
        <v>1.7999999999999999E-2</v>
      </c>
      <c r="Y656" s="35" t="str">
        <f t="shared" si="321"/>
        <v>)</v>
      </c>
      <c r="Z656" s="38">
        <f>IF(AND(D656&lt;2025,2025&lt;=Zisk!$D$10),1,IF(D656=2025,0,""))</f>
        <v>1</v>
      </c>
      <c r="AA656" s="39" t="str">
        <f>IF(AND($D656&lt;=2025,Zisk!$D$10&gt;=2026),"x","")</f>
        <v/>
      </c>
      <c r="AB656" s="35" t="str">
        <f>IF(AND($D656&lt;=2026,Zisk!$D$10&gt;=2026),"(","")</f>
        <v/>
      </c>
      <c r="AC656" s="35" t="str">
        <f>IF(AND($D656&lt;=2026,Zisk!$D$10&gt;=2026),"1","")</f>
        <v/>
      </c>
      <c r="AD656" s="35" t="str">
        <f>IF(AND($D656&lt;=2026,Zisk!$D$10&gt;=2026),"+","")</f>
        <v/>
      </c>
      <c r="AE656" s="37" t="str">
        <f>IF(AND($D656&lt;=2026,Zisk!$D$10&gt;=2026),VstupniParametry_SKRYT!$D$10,"")</f>
        <v/>
      </c>
      <c r="AF656" s="35" t="str">
        <f>IF(AND($D656&lt;=2026,Zisk!$D$10&gt;=2026),")","")</f>
        <v/>
      </c>
      <c r="AG656" s="38" t="str">
        <f>IF(AND(D656&lt;2026,2026&lt;=Zisk!$D$10),1,IF(D656=2026,0,""))</f>
        <v/>
      </c>
      <c r="AH656" s="39" t="str">
        <f>IF(AND($D656&lt;=2026,Zisk!$D$10&gt;=2027),"x","")</f>
        <v/>
      </c>
      <c r="AI656" s="35" t="str">
        <f>IF(AND($D656&lt;=2027,Zisk!$D$10&gt;=2027),"(","")</f>
        <v/>
      </c>
      <c r="AJ656" s="35" t="str">
        <f>IF(AND($D656&lt;=2027,Zisk!$D$10&gt;=2027),"1","")</f>
        <v/>
      </c>
      <c r="AK656" s="35" t="str">
        <f>IF(AND($D656&lt;=2027,Zisk!$D$10&gt;=2027),"+","")</f>
        <v/>
      </c>
      <c r="AL656" s="37" t="str">
        <f>IF(AND($D656&lt;=2027,Zisk!$D$10&gt;=2027),VstupniParametry_SKRYT!$D$11,"")</f>
        <v/>
      </c>
      <c r="AM656" s="35" t="str">
        <f>IF(AND($D656&lt;=2027,Zisk!$D$10&gt;=2027),")","")</f>
        <v/>
      </c>
      <c r="AN656" s="38" t="str">
        <f>IF(AND(D656&lt;2027,2027&lt;=Zisk!$D$10),1,IF(D656=2027,0,""))</f>
        <v/>
      </c>
      <c r="AO656" s="39" t="str">
        <f>IF(AND($D656&lt;=2027,Zisk!$D$10&gt;=2028),"x","")</f>
        <v/>
      </c>
      <c r="AP656" s="35" t="str">
        <f>IF(AND($D656&lt;=2028,Zisk!$D$10&gt;=2028),"(","")</f>
        <v/>
      </c>
      <c r="AQ656" s="35" t="str">
        <f>IF(AND($D656&lt;=2028,Zisk!$D$10&gt;=2028),"1","")</f>
        <v/>
      </c>
      <c r="AR656" s="35" t="str">
        <f>IF(AND($D656&lt;=2028,Zisk!$D$10&gt;=2028),"+","")</f>
        <v/>
      </c>
      <c r="AS656" s="37" t="str">
        <f>IF(AND($D656&lt;=2028,Zisk!$D$10&gt;=2028),VstupniParametry_SKRYT!$D$12,"")</f>
        <v/>
      </c>
      <c r="AT656" s="35" t="str">
        <f>IF(AND($D656&lt;=2028,Zisk!$D$10&gt;=2028),")","")</f>
        <v/>
      </c>
      <c r="AU656" s="38" t="str">
        <f>IF(AND(D656&lt;2028,2028&lt;=Zisk!$D$10),1,IF(D656=2028,0,""))</f>
        <v/>
      </c>
      <c r="AV656" s="39" t="str">
        <f>IF(AND($D656&lt;=2028,Zisk!$D$10&gt;=2029),"x","")</f>
        <v/>
      </c>
      <c r="AW656" s="35" t="str">
        <f>IF(AND($D656&lt;=2029,Zisk!$D$10&gt;=2029),"(","")</f>
        <v/>
      </c>
      <c r="AX656" s="35" t="str">
        <f>IF(AND($D656&lt;=2029,Zisk!$D$10&gt;=2029),"1","")</f>
        <v/>
      </c>
      <c r="AY656" s="35" t="str">
        <f>IF(AND($D656&lt;=2029,Zisk!$D$10&gt;=2029),"+","")</f>
        <v/>
      </c>
      <c r="AZ656" s="37" t="str">
        <f>IF(AND($D656&lt;=2029,Zisk!$D$10&gt;=2029),VstupniParametry_SKRYT!$D$13,"")</f>
        <v/>
      </c>
      <c r="BA656" s="35" t="str">
        <f>IF(AND($D656&lt;=2029,Zisk!$D$10&gt;=2029),")","")</f>
        <v/>
      </c>
      <c r="BB656" s="38" t="str">
        <f>IF(AND(D656&lt;2029,2029&lt;=Zisk!$D$10),1,IF(D656=2029,0,""))</f>
        <v/>
      </c>
      <c r="BC656" s="39" t="str">
        <f>IF(AND($D656&lt;=2029,Zisk!$D$10&gt;=2030),"x","")</f>
        <v/>
      </c>
      <c r="BD656" s="35" t="str">
        <f>IF(AND($D656&lt;=2030,Zisk!$D$10&gt;=2030),"(","")</f>
        <v/>
      </c>
      <c r="BE656" s="35" t="str">
        <f>IF(AND($D656&lt;=2030,Zisk!$D$10&gt;=2030),"1","")</f>
        <v/>
      </c>
      <c r="BF656" s="35" t="str">
        <f>IF(AND($D656&lt;=2030,Zisk!$D$10&gt;=2030),"+","")</f>
        <v/>
      </c>
      <c r="BG656" s="37" t="str">
        <f>IF(AND($D656&lt;=2030,Zisk!$D$10&gt;=2030),VstupniParametry_SKRYT!$D$14,"")</f>
        <v/>
      </c>
      <c r="BH656" s="35" t="str">
        <f>IF(AND($D656&lt;=2030,Zisk!$D$10&gt;=2030),")","")</f>
        <v/>
      </c>
      <c r="BI656" s="38" t="str">
        <f>IF(AND(D656&lt;2030,2030&lt;=Zisk!$D$10),1,IF(D656=2030,0,""))</f>
        <v/>
      </c>
      <c r="BJ656" s="40" t="s">
        <v>32</v>
      </c>
      <c r="BK656" s="37">
        <f t="shared" si="334"/>
        <v>1</v>
      </c>
      <c r="BL656" s="35" t="str">
        <f t="shared" si="335"/>
        <v>x</v>
      </c>
      <c r="BM656" s="41">
        <f t="shared" si="336"/>
        <v>1</v>
      </c>
      <c r="BN656" s="37" t="str">
        <f t="shared" si="337"/>
        <v>x</v>
      </c>
      <c r="BO656" s="41">
        <f t="shared" si="322"/>
        <v>1.018</v>
      </c>
      <c r="BP656" s="41" t="str">
        <f t="shared" si="323"/>
        <v/>
      </c>
      <c r="BQ656" s="41" t="str">
        <f t="shared" si="324"/>
        <v/>
      </c>
      <c r="BR656" s="41" t="str">
        <f t="shared" si="325"/>
        <v/>
      </c>
      <c r="BS656" s="41" t="str">
        <f t="shared" si="326"/>
        <v/>
      </c>
      <c r="BT656" s="41" t="str">
        <f t="shared" si="327"/>
        <v/>
      </c>
      <c r="BU656" s="41" t="str">
        <f t="shared" si="328"/>
        <v/>
      </c>
      <c r="BV656" s="41" t="str">
        <f t="shared" si="329"/>
        <v/>
      </c>
      <c r="BW656" s="41" t="str">
        <f t="shared" si="330"/>
        <v/>
      </c>
      <c r="BX656" s="41" t="str">
        <f t="shared" si="331"/>
        <v/>
      </c>
      <c r="BY656" s="41" t="str">
        <f t="shared" si="332"/>
        <v/>
      </c>
      <c r="BZ656" s="40" t="s">
        <v>32</v>
      </c>
      <c r="CA656" s="41">
        <f t="shared" si="333"/>
        <v>1.018</v>
      </c>
      <c r="CB656" s="35"/>
      <c r="CC656" s="36">
        <f>IF(D656&gt;Zisk!$D$10,"",E656*CA656)</f>
        <v>0</v>
      </c>
    </row>
    <row r="657" spans="2:81" x14ac:dyDescent="0.2">
      <c r="B657" s="28" t="str">
        <f>Zisk!B668</f>
        <v/>
      </c>
      <c r="C657" s="28">
        <f>Zisk!C668</f>
        <v>0</v>
      </c>
      <c r="D657" s="28">
        <f>Zisk!E668</f>
        <v>0</v>
      </c>
      <c r="E657" s="29">
        <f>Zisk!D668</f>
        <v>0</v>
      </c>
      <c r="F657" s="29"/>
      <c r="G657" s="28" t="str">
        <f t="shared" si="308"/>
        <v>(</v>
      </c>
      <c r="H657" s="28" t="str">
        <f t="shared" si="309"/>
        <v>1</v>
      </c>
      <c r="I657" s="28" t="str">
        <f t="shared" si="310"/>
        <v>+</v>
      </c>
      <c r="J657" s="30">
        <f>IF($D657&lt;=2021,VstupniParametry_SKRYT!$D$5,"")</f>
        <v>0.02</v>
      </c>
      <c r="K657" s="28" t="str">
        <f t="shared" si="311"/>
        <v>)</v>
      </c>
      <c r="L657" s="31">
        <f>IF($D657&lt;=2021,COUNTIF(Vypocet_SKRYT!T654:AS654,"&gt;=1"),"")</f>
        <v>0</v>
      </c>
      <c r="M657" s="32" t="str">
        <f t="shared" si="312"/>
        <v>x</v>
      </c>
      <c r="N657" s="28" t="str">
        <f t="shared" si="313"/>
        <v>(</v>
      </c>
      <c r="O657" s="28" t="str">
        <f t="shared" si="314"/>
        <v>1</v>
      </c>
      <c r="P657" s="28" t="str">
        <f t="shared" si="315"/>
        <v>+</v>
      </c>
      <c r="Q657" s="30">
        <f>IF($D657&lt;=2024,VstupniParametry_SKRYT!$D$6,"")</f>
        <v>0.06</v>
      </c>
      <c r="R657" s="28" t="str">
        <f t="shared" si="316"/>
        <v>)</v>
      </c>
      <c r="S657" s="31">
        <f>IF($D657&lt;=2024,COUNTIFS(Vypocet_SKRYT!AT654:AV654,"&gt;=1"),"")</f>
        <v>0</v>
      </c>
      <c r="T657" s="32" t="str">
        <f t="shared" si="317"/>
        <v>x</v>
      </c>
      <c r="U657" s="28" t="str">
        <f t="shared" si="318"/>
        <v>(</v>
      </c>
      <c r="V657" s="28" t="str">
        <f t="shared" si="319"/>
        <v>1</v>
      </c>
      <c r="W657" s="28" t="str">
        <f t="shared" si="320"/>
        <v>+</v>
      </c>
      <c r="X657" s="30">
        <f>IF($D657&lt;=2025,VstupniParametry_SKRYT!$D$9,"")</f>
        <v>1.7999999999999999E-2</v>
      </c>
      <c r="Y657" s="28" t="str">
        <f t="shared" si="321"/>
        <v>)</v>
      </c>
      <c r="Z657" s="31">
        <f>IF(AND(D657&lt;2025,2025&lt;=Zisk!$D$10),1,IF(D657=2025,0,""))</f>
        <v>1</v>
      </c>
      <c r="AA657" s="32" t="str">
        <f>IF(AND($D657&lt;=2025,Zisk!$D$10&gt;=2026),"x","")</f>
        <v/>
      </c>
      <c r="AB657" s="28" t="str">
        <f>IF(AND($D657&lt;=2026,Zisk!$D$10&gt;=2026),"(","")</f>
        <v/>
      </c>
      <c r="AC657" s="28" t="str">
        <f>IF(AND($D657&lt;=2026,Zisk!$D$10&gt;=2026),"1","")</f>
        <v/>
      </c>
      <c r="AD657" s="28" t="str">
        <f>IF(AND($D657&lt;=2026,Zisk!$D$10&gt;=2026),"+","")</f>
        <v/>
      </c>
      <c r="AE657" s="30" t="str">
        <f>IF(AND($D657&lt;=2026,Zisk!$D$10&gt;=2026),VstupniParametry_SKRYT!$D$10,"")</f>
        <v/>
      </c>
      <c r="AF657" s="28" t="str">
        <f>IF(AND($D657&lt;=2026,Zisk!$D$10&gt;=2026),")","")</f>
        <v/>
      </c>
      <c r="AG657" s="31" t="str">
        <f>IF(AND(D657&lt;2026,2026&lt;=Zisk!$D$10),1,IF(D657=2026,0,""))</f>
        <v/>
      </c>
      <c r="AH657" s="32" t="str">
        <f>IF(AND($D657&lt;=2026,Zisk!$D$10&gt;=2027),"x","")</f>
        <v/>
      </c>
      <c r="AI657" s="28" t="str">
        <f>IF(AND($D657&lt;=2027,Zisk!$D$10&gt;=2027),"(","")</f>
        <v/>
      </c>
      <c r="AJ657" s="28" t="str">
        <f>IF(AND($D657&lt;=2027,Zisk!$D$10&gt;=2027),"1","")</f>
        <v/>
      </c>
      <c r="AK657" s="28" t="str">
        <f>IF(AND($D657&lt;=2027,Zisk!$D$10&gt;=2027),"+","")</f>
        <v/>
      </c>
      <c r="AL657" s="30" t="str">
        <f>IF(AND($D657&lt;=2027,Zisk!$D$10&gt;=2027),VstupniParametry_SKRYT!$D$11,"")</f>
        <v/>
      </c>
      <c r="AM657" s="28" t="str">
        <f>IF(AND($D657&lt;=2027,Zisk!$D$10&gt;=2027),")","")</f>
        <v/>
      </c>
      <c r="AN657" s="31" t="str">
        <f>IF(AND(D657&lt;2027,2027&lt;=Zisk!$D$10),1,IF(D657=2027,0,""))</f>
        <v/>
      </c>
      <c r="AO657" s="32" t="str">
        <f>IF(AND($D657&lt;=2027,Zisk!$D$10&gt;=2028),"x","")</f>
        <v/>
      </c>
      <c r="AP657" s="28" t="str">
        <f>IF(AND($D657&lt;=2028,Zisk!$D$10&gt;=2028),"(","")</f>
        <v/>
      </c>
      <c r="AQ657" s="28" t="str">
        <f>IF(AND($D657&lt;=2028,Zisk!$D$10&gt;=2028),"1","")</f>
        <v/>
      </c>
      <c r="AR657" s="28" t="str">
        <f>IF(AND($D657&lt;=2028,Zisk!$D$10&gt;=2028),"+","")</f>
        <v/>
      </c>
      <c r="AS657" s="30" t="str">
        <f>IF(AND($D657&lt;=2028,Zisk!$D$10&gt;=2028),VstupniParametry_SKRYT!$D$12,"")</f>
        <v/>
      </c>
      <c r="AT657" s="28" t="str">
        <f>IF(AND($D657&lt;=2028,Zisk!$D$10&gt;=2028),")","")</f>
        <v/>
      </c>
      <c r="AU657" s="31" t="str">
        <f>IF(AND(D657&lt;2028,2028&lt;=Zisk!$D$10),1,IF(D657=2028,0,""))</f>
        <v/>
      </c>
      <c r="AV657" s="32" t="str">
        <f>IF(AND($D657&lt;=2028,Zisk!$D$10&gt;=2029),"x","")</f>
        <v/>
      </c>
      <c r="AW657" s="28" t="str">
        <f>IF(AND($D657&lt;=2029,Zisk!$D$10&gt;=2029),"(","")</f>
        <v/>
      </c>
      <c r="AX657" s="28" t="str">
        <f>IF(AND($D657&lt;=2029,Zisk!$D$10&gt;=2029),"1","")</f>
        <v/>
      </c>
      <c r="AY657" s="28" t="str">
        <f>IF(AND($D657&lt;=2029,Zisk!$D$10&gt;=2029),"+","")</f>
        <v/>
      </c>
      <c r="AZ657" s="30" t="str">
        <f>IF(AND($D657&lt;=2029,Zisk!$D$10&gt;=2029),VstupniParametry_SKRYT!$D$13,"")</f>
        <v/>
      </c>
      <c r="BA657" s="28" t="str">
        <f>IF(AND($D657&lt;=2029,Zisk!$D$10&gt;=2029),")","")</f>
        <v/>
      </c>
      <c r="BB657" s="31" t="str">
        <f>IF(AND(D657&lt;2029,2029&lt;=Zisk!$D$10),1,IF(D657=2029,0,""))</f>
        <v/>
      </c>
      <c r="BC657" s="32" t="str">
        <f>IF(AND($D657&lt;=2029,Zisk!$D$10&gt;=2030),"x","")</f>
        <v/>
      </c>
      <c r="BD657" s="28" t="str">
        <f>IF(AND($D657&lt;=2030,Zisk!$D$10&gt;=2030),"(","")</f>
        <v/>
      </c>
      <c r="BE657" s="28" t="str">
        <f>IF(AND($D657&lt;=2030,Zisk!$D$10&gt;=2030),"1","")</f>
        <v/>
      </c>
      <c r="BF657" s="28" t="str">
        <f>IF(AND($D657&lt;=2030,Zisk!$D$10&gt;=2030),"+","")</f>
        <v/>
      </c>
      <c r="BG657" s="30" t="str">
        <f>IF(AND($D657&lt;=2030,Zisk!$D$10&gt;=2030),VstupniParametry_SKRYT!$D$14,"")</f>
        <v/>
      </c>
      <c r="BH657" s="28" t="str">
        <f>IF(AND($D657&lt;=2030,Zisk!$D$10&gt;=2030),")","")</f>
        <v/>
      </c>
      <c r="BI657" s="31" t="str">
        <f>IF(AND(D657&lt;2030,2030&lt;=Zisk!$D$10),1,IF(D657=2030,0,""))</f>
        <v/>
      </c>
      <c r="BJ657" s="33" t="s">
        <v>32</v>
      </c>
      <c r="BK657" s="30">
        <f t="shared" si="334"/>
        <v>1</v>
      </c>
      <c r="BL657" s="28" t="str">
        <f t="shared" si="335"/>
        <v>x</v>
      </c>
      <c r="BM657" s="34">
        <f t="shared" si="336"/>
        <v>1</v>
      </c>
      <c r="BN657" s="30" t="str">
        <f t="shared" si="337"/>
        <v>x</v>
      </c>
      <c r="BO657" s="34">
        <f t="shared" si="322"/>
        <v>1.018</v>
      </c>
      <c r="BP657" s="34" t="str">
        <f t="shared" si="323"/>
        <v/>
      </c>
      <c r="BQ657" s="34" t="str">
        <f t="shared" si="324"/>
        <v/>
      </c>
      <c r="BR657" s="34" t="str">
        <f t="shared" si="325"/>
        <v/>
      </c>
      <c r="BS657" s="34" t="str">
        <f t="shared" si="326"/>
        <v/>
      </c>
      <c r="BT657" s="34" t="str">
        <f t="shared" si="327"/>
        <v/>
      </c>
      <c r="BU657" s="34" t="str">
        <f t="shared" si="328"/>
        <v/>
      </c>
      <c r="BV657" s="34" t="str">
        <f t="shared" si="329"/>
        <v/>
      </c>
      <c r="BW657" s="34" t="str">
        <f t="shared" si="330"/>
        <v/>
      </c>
      <c r="BX657" s="34" t="str">
        <f t="shared" si="331"/>
        <v/>
      </c>
      <c r="BY657" s="34" t="str">
        <f t="shared" si="332"/>
        <v/>
      </c>
      <c r="BZ657" s="33" t="s">
        <v>32</v>
      </c>
      <c r="CA657" s="34">
        <f t="shared" si="333"/>
        <v>1.018</v>
      </c>
      <c r="CB657" s="28"/>
      <c r="CC657" s="29">
        <f>IF(D657&gt;Zisk!$D$10,"",E657*CA657)</f>
        <v>0</v>
      </c>
    </row>
    <row r="658" spans="2:81" x14ac:dyDescent="0.2">
      <c r="B658" s="35" t="str">
        <f>Zisk!B669</f>
        <v/>
      </c>
      <c r="C658" s="35">
        <f>Zisk!C669</f>
        <v>0</v>
      </c>
      <c r="D658" s="35">
        <f>Zisk!E669</f>
        <v>0</v>
      </c>
      <c r="E658" s="36">
        <f>Zisk!D669</f>
        <v>0</v>
      </c>
      <c r="F658" s="36"/>
      <c r="G658" s="35" t="str">
        <f t="shared" si="308"/>
        <v>(</v>
      </c>
      <c r="H658" s="35" t="str">
        <f t="shared" si="309"/>
        <v>1</v>
      </c>
      <c r="I658" s="35" t="str">
        <f t="shared" si="310"/>
        <v>+</v>
      </c>
      <c r="J658" s="37">
        <f>IF($D658&lt;=2021,VstupniParametry_SKRYT!$D$5,"")</f>
        <v>0.02</v>
      </c>
      <c r="K658" s="35" t="str">
        <f t="shared" si="311"/>
        <v>)</v>
      </c>
      <c r="L658" s="38">
        <f>IF($D658&lt;=2021,COUNTIF(Vypocet_SKRYT!T655:AS655,"&gt;=1"),"")</f>
        <v>0</v>
      </c>
      <c r="M658" s="39" t="str">
        <f t="shared" si="312"/>
        <v>x</v>
      </c>
      <c r="N658" s="35" t="str">
        <f t="shared" si="313"/>
        <v>(</v>
      </c>
      <c r="O658" s="35" t="str">
        <f t="shared" si="314"/>
        <v>1</v>
      </c>
      <c r="P658" s="35" t="str">
        <f t="shared" si="315"/>
        <v>+</v>
      </c>
      <c r="Q658" s="37">
        <f>IF($D658&lt;=2024,VstupniParametry_SKRYT!$D$6,"")</f>
        <v>0.06</v>
      </c>
      <c r="R658" s="35" t="str">
        <f t="shared" si="316"/>
        <v>)</v>
      </c>
      <c r="S658" s="38">
        <f>IF($D658&lt;=2024,COUNTIFS(Vypocet_SKRYT!AT655:AV655,"&gt;=1"),"")</f>
        <v>0</v>
      </c>
      <c r="T658" s="39" t="str">
        <f t="shared" si="317"/>
        <v>x</v>
      </c>
      <c r="U658" s="35" t="str">
        <f t="shared" si="318"/>
        <v>(</v>
      </c>
      <c r="V658" s="35" t="str">
        <f t="shared" si="319"/>
        <v>1</v>
      </c>
      <c r="W658" s="35" t="str">
        <f t="shared" si="320"/>
        <v>+</v>
      </c>
      <c r="X658" s="37">
        <f>IF($D658&lt;=2025,VstupniParametry_SKRYT!$D$9,"")</f>
        <v>1.7999999999999999E-2</v>
      </c>
      <c r="Y658" s="35" t="str">
        <f t="shared" si="321"/>
        <v>)</v>
      </c>
      <c r="Z658" s="38">
        <f>IF(AND(D658&lt;2025,2025&lt;=Zisk!$D$10),1,IF(D658=2025,0,""))</f>
        <v>1</v>
      </c>
      <c r="AA658" s="39" t="str">
        <f>IF(AND($D658&lt;=2025,Zisk!$D$10&gt;=2026),"x","")</f>
        <v/>
      </c>
      <c r="AB658" s="35" t="str">
        <f>IF(AND($D658&lt;=2026,Zisk!$D$10&gt;=2026),"(","")</f>
        <v/>
      </c>
      <c r="AC658" s="35" t="str">
        <f>IF(AND($D658&lt;=2026,Zisk!$D$10&gt;=2026),"1","")</f>
        <v/>
      </c>
      <c r="AD658" s="35" t="str">
        <f>IF(AND($D658&lt;=2026,Zisk!$D$10&gt;=2026),"+","")</f>
        <v/>
      </c>
      <c r="AE658" s="37" t="str">
        <f>IF(AND($D658&lt;=2026,Zisk!$D$10&gt;=2026),VstupniParametry_SKRYT!$D$10,"")</f>
        <v/>
      </c>
      <c r="AF658" s="35" t="str">
        <f>IF(AND($D658&lt;=2026,Zisk!$D$10&gt;=2026),")","")</f>
        <v/>
      </c>
      <c r="AG658" s="38" t="str">
        <f>IF(AND(D658&lt;2026,2026&lt;=Zisk!$D$10),1,IF(D658=2026,0,""))</f>
        <v/>
      </c>
      <c r="AH658" s="39" t="str">
        <f>IF(AND($D658&lt;=2026,Zisk!$D$10&gt;=2027),"x","")</f>
        <v/>
      </c>
      <c r="AI658" s="35" t="str">
        <f>IF(AND($D658&lt;=2027,Zisk!$D$10&gt;=2027),"(","")</f>
        <v/>
      </c>
      <c r="AJ658" s="35" t="str">
        <f>IF(AND($D658&lt;=2027,Zisk!$D$10&gt;=2027),"1","")</f>
        <v/>
      </c>
      <c r="AK658" s="35" t="str">
        <f>IF(AND($D658&lt;=2027,Zisk!$D$10&gt;=2027),"+","")</f>
        <v/>
      </c>
      <c r="AL658" s="37" t="str">
        <f>IF(AND($D658&lt;=2027,Zisk!$D$10&gt;=2027),VstupniParametry_SKRYT!$D$11,"")</f>
        <v/>
      </c>
      <c r="AM658" s="35" t="str">
        <f>IF(AND($D658&lt;=2027,Zisk!$D$10&gt;=2027),")","")</f>
        <v/>
      </c>
      <c r="AN658" s="38" t="str">
        <f>IF(AND(D658&lt;2027,2027&lt;=Zisk!$D$10),1,IF(D658=2027,0,""))</f>
        <v/>
      </c>
      <c r="AO658" s="39" t="str">
        <f>IF(AND($D658&lt;=2027,Zisk!$D$10&gt;=2028),"x","")</f>
        <v/>
      </c>
      <c r="AP658" s="35" t="str">
        <f>IF(AND($D658&lt;=2028,Zisk!$D$10&gt;=2028),"(","")</f>
        <v/>
      </c>
      <c r="AQ658" s="35" t="str">
        <f>IF(AND($D658&lt;=2028,Zisk!$D$10&gt;=2028),"1","")</f>
        <v/>
      </c>
      <c r="AR658" s="35" t="str">
        <f>IF(AND($D658&lt;=2028,Zisk!$D$10&gt;=2028),"+","")</f>
        <v/>
      </c>
      <c r="AS658" s="37" t="str">
        <f>IF(AND($D658&lt;=2028,Zisk!$D$10&gt;=2028),VstupniParametry_SKRYT!$D$12,"")</f>
        <v/>
      </c>
      <c r="AT658" s="35" t="str">
        <f>IF(AND($D658&lt;=2028,Zisk!$D$10&gt;=2028),")","")</f>
        <v/>
      </c>
      <c r="AU658" s="38" t="str">
        <f>IF(AND(D658&lt;2028,2028&lt;=Zisk!$D$10),1,IF(D658=2028,0,""))</f>
        <v/>
      </c>
      <c r="AV658" s="39" t="str">
        <f>IF(AND($D658&lt;=2028,Zisk!$D$10&gt;=2029),"x","")</f>
        <v/>
      </c>
      <c r="AW658" s="35" t="str">
        <f>IF(AND($D658&lt;=2029,Zisk!$D$10&gt;=2029),"(","")</f>
        <v/>
      </c>
      <c r="AX658" s="35" t="str">
        <f>IF(AND($D658&lt;=2029,Zisk!$D$10&gt;=2029),"1","")</f>
        <v/>
      </c>
      <c r="AY658" s="35" t="str">
        <f>IF(AND($D658&lt;=2029,Zisk!$D$10&gt;=2029),"+","")</f>
        <v/>
      </c>
      <c r="AZ658" s="37" t="str">
        <f>IF(AND($D658&lt;=2029,Zisk!$D$10&gt;=2029),VstupniParametry_SKRYT!$D$13,"")</f>
        <v/>
      </c>
      <c r="BA658" s="35" t="str">
        <f>IF(AND($D658&lt;=2029,Zisk!$D$10&gt;=2029),")","")</f>
        <v/>
      </c>
      <c r="BB658" s="38" t="str">
        <f>IF(AND(D658&lt;2029,2029&lt;=Zisk!$D$10),1,IF(D658=2029,0,""))</f>
        <v/>
      </c>
      <c r="BC658" s="39" t="str">
        <f>IF(AND($D658&lt;=2029,Zisk!$D$10&gt;=2030),"x","")</f>
        <v/>
      </c>
      <c r="BD658" s="35" t="str">
        <f>IF(AND($D658&lt;=2030,Zisk!$D$10&gt;=2030),"(","")</f>
        <v/>
      </c>
      <c r="BE658" s="35" t="str">
        <f>IF(AND($D658&lt;=2030,Zisk!$D$10&gt;=2030),"1","")</f>
        <v/>
      </c>
      <c r="BF658" s="35" t="str">
        <f>IF(AND($D658&lt;=2030,Zisk!$D$10&gt;=2030),"+","")</f>
        <v/>
      </c>
      <c r="BG658" s="37" t="str">
        <f>IF(AND($D658&lt;=2030,Zisk!$D$10&gt;=2030),VstupniParametry_SKRYT!$D$14,"")</f>
        <v/>
      </c>
      <c r="BH658" s="35" t="str">
        <f>IF(AND($D658&lt;=2030,Zisk!$D$10&gt;=2030),")","")</f>
        <v/>
      </c>
      <c r="BI658" s="38" t="str">
        <f>IF(AND(D658&lt;2030,2030&lt;=Zisk!$D$10),1,IF(D658=2030,0,""))</f>
        <v/>
      </c>
      <c r="BJ658" s="40" t="s">
        <v>32</v>
      </c>
      <c r="BK658" s="37">
        <f t="shared" si="334"/>
        <v>1</v>
      </c>
      <c r="BL658" s="35" t="str">
        <f t="shared" si="335"/>
        <v>x</v>
      </c>
      <c r="BM658" s="41">
        <f t="shared" si="336"/>
        <v>1</v>
      </c>
      <c r="BN658" s="37" t="str">
        <f t="shared" si="337"/>
        <v>x</v>
      </c>
      <c r="BO658" s="41">
        <f t="shared" si="322"/>
        <v>1.018</v>
      </c>
      <c r="BP658" s="41" t="str">
        <f t="shared" si="323"/>
        <v/>
      </c>
      <c r="BQ658" s="41" t="str">
        <f t="shared" si="324"/>
        <v/>
      </c>
      <c r="BR658" s="41" t="str">
        <f t="shared" si="325"/>
        <v/>
      </c>
      <c r="BS658" s="41" t="str">
        <f t="shared" si="326"/>
        <v/>
      </c>
      <c r="BT658" s="41" t="str">
        <f t="shared" si="327"/>
        <v/>
      </c>
      <c r="BU658" s="41" t="str">
        <f t="shared" si="328"/>
        <v/>
      </c>
      <c r="BV658" s="41" t="str">
        <f t="shared" si="329"/>
        <v/>
      </c>
      <c r="BW658" s="41" t="str">
        <f t="shared" si="330"/>
        <v/>
      </c>
      <c r="BX658" s="41" t="str">
        <f t="shared" si="331"/>
        <v/>
      </c>
      <c r="BY658" s="41" t="str">
        <f t="shared" si="332"/>
        <v/>
      </c>
      <c r="BZ658" s="40" t="s">
        <v>32</v>
      </c>
      <c r="CA658" s="41">
        <f t="shared" si="333"/>
        <v>1.018</v>
      </c>
      <c r="CB658" s="35"/>
      <c r="CC658" s="36">
        <f>IF(D658&gt;Zisk!$D$10,"",E658*CA658)</f>
        <v>0</v>
      </c>
    </row>
    <row r="659" spans="2:81" x14ac:dyDescent="0.2">
      <c r="B659" s="28" t="str">
        <f>Zisk!B670</f>
        <v/>
      </c>
      <c r="C659" s="28">
        <f>Zisk!C670</f>
        <v>0</v>
      </c>
      <c r="D659" s="28">
        <f>Zisk!E670</f>
        <v>0</v>
      </c>
      <c r="E659" s="29">
        <f>Zisk!D670</f>
        <v>0</v>
      </c>
      <c r="F659" s="29"/>
      <c r="G659" s="28" t="str">
        <f t="shared" si="308"/>
        <v>(</v>
      </c>
      <c r="H659" s="28" t="str">
        <f t="shared" si="309"/>
        <v>1</v>
      </c>
      <c r="I659" s="28" t="str">
        <f t="shared" si="310"/>
        <v>+</v>
      </c>
      <c r="J659" s="30">
        <f>IF($D659&lt;=2021,VstupniParametry_SKRYT!$D$5,"")</f>
        <v>0.02</v>
      </c>
      <c r="K659" s="28" t="str">
        <f t="shared" si="311"/>
        <v>)</v>
      </c>
      <c r="L659" s="31">
        <f>IF($D659&lt;=2021,COUNTIF(Vypocet_SKRYT!T656:AS656,"&gt;=1"),"")</f>
        <v>0</v>
      </c>
      <c r="M659" s="32" t="str">
        <f t="shared" si="312"/>
        <v>x</v>
      </c>
      <c r="N659" s="28" t="str">
        <f t="shared" si="313"/>
        <v>(</v>
      </c>
      <c r="O659" s="28" t="str">
        <f t="shared" si="314"/>
        <v>1</v>
      </c>
      <c r="P659" s="28" t="str">
        <f t="shared" si="315"/>
        <v>+</v>
      </c>
      <c r="Q659" s="30">
        <f>IF($D659&lt;=2024,VstupniParametry_SKRYT!$D$6,"")</f>
        <v>0.06</v>
      </c>
      <c r="R659" s="28" t="str">
        <f t="shared" si="316"/>
        <v>)</v>
      </c>
      <c r="S659" s="31">
        <f>IF($D659&lt;=2024,COUNTIFS(Vypocet_SKRYT!AT656:AV656,"&gt;=1"),"")</f>
        <v>0</v>
      </c>
      <c r="T659" s="32" t="str">
        <f t="shared" si="317"/>
        <v>x</v>
      </c>
      <c r="U659" s="28" t="str">
        <f t="shared" si="318"/>
        <v>(</v>
      </c>
      <c r="V659" s="28" t="str">
        <f t="shared" si="319"/>
        <v>1</v>
      </c>
      <c r="W659" s="28" t="str">
        <f t="shared" si="320"/>
        <v>+</v>
      </c>
      <c r="X659" s="30">
        <f>IF($D659&lt;=2025,VstupniParametry_SKRYT!$D$9,"")</f>
        <v>1.7999999999999999E-2</v>
      </c>
      <c r="Y659" s="28" t="str">
        <f t="shared" si="321"/>
        <v>)</v>
      </c>
      <c r="Z659" s="31">
        <f>IF(AND(D659&lt;2025,2025&lt;=Zisk!$D$10),1,IF(D659=2025,0,""))</f>
        <v>1</v>
      </c>
      <c r="AA659" s="32" t="str">
        <f>IF(AND($D659&lt;=2025,Zisk!$D$10&gt;=2026),"x","")</f>
        <v/>
      </c>
      <c r="AB659" s="28" t="str">
        <f>IF(AND($D659&lt;=2026,Zisk!$D$10&gt;=2026),"(","")</f>
        <v/>
      </c>
      <c r="AC659" s="28" t="str">
        <f>IF(AND($D659&lt;=2026,Zisk!$D$10&gt;=2026),"1","")</f>
        <v/>
      </c>
      <c r="AD659" s="28" t="str">
        <f>IF(AND($D659&lt;=2026,Zisk!$D$10&gt;=2026),"+","")</f>
        <v/>
      </c>
      <c r="AE659" s="30" t="str">
        <f>IF(AND($D659&lt;=2026,Zisk!$D$10&gt;=2026),VstupniParametry_SKRYT!$D$10,"")</f>
        <v/>
      </c>
      <c r="AF659" s="28" t="str">
        <f>IF(AND($D659&lt;=2026,Zisk!$D$10&gt;=2026),")","")</f>
        <v/>
      </c>
      <c r="AG659" s="31" t="str">
        <f>IF(AND(D659&lt;2026,2026&lt;=Zisk!$D$10),1,IF(D659=2026,0,""))</f>
        <v/>
      </c>
      <c r="AH659" s="32" t="str">
        <f>IF(AND($D659&lt;=2026,Zisk!$D$10&gt;=2027),"x","")</f>
        <v/>
      </c>
      <c r="AI659" s="28" t="str">
        <f>IF(AND($D659&lt;=2027,Zisk!$D$10&gt;=2027),"(","")</f>
        <v/>
      </c>
      <c r="AJ659" s="28" t="str">
        <f>IF(AND($D659&lt;=2027,Zisk!$D$10&gt;=2027),"1","")</f>
        <v/>
      </c>
      <c r="AK659" s="28" t="str">
        <f>IF(AND($D659&lt;=2027,Zisk!$D$10&gt;=2027),"+","")</f>
        <v/>
      </c>
      <c r="AL659" s="30" t="str">
        <f>IF(AND($D659&lt;=2027,Zisk!$D$10&gt;=2027),VstupniParametry_SKRYT!$D$11,"")</f>
        <v/>
      </c>
      <c r="AM659" s="28" t="str">
        <f>IF(AND($D659&lt;=2027,Zisk!$D$10&gt;=2027),")","")</f>
        <v/>
      </c>
      <c r="AN659" s="31" t="str">
        <f>IF(AND(D659&lt;2027,2027&lt;=Zisk!$D$10),1,IF(D659=2027,0,""))</f>
        <v/>
      </c>
      <c r="AO659" s="32" t="str">
        <f>IF(AND($D659&lt;=2027,Zisk!$D$10&gt;=2028),"x","")</f>
        <v/>
      </c>
      <c r="AP659" s="28" t="str">
        <f>IF(AND($D659&lt;=2028,Zisk!$D$10&gt;=2028),"(","")</f>
        <v/>
      </c>
      <c r="AQ659" s="28" t="str">
        <f>IF(AND($D659&lt;=2028,Zisk!$D$10&gt;=2028),"1","")</f>
        <v/>
      </c>
      <c r="AR659" s="28" t="str">
        <f>IF(AND($D659&lt;=2028,Zisk!$D$10&gt;=2028),"+","")</f>
        <v/>
      </c>
      <c r="AS659" s="30" t="str">
        <f>IF(AND($D659&lt;=2028,Zisk!$D$10&gt;=2028),VstupniParametry_SKRYT!$D$12,"")</f>
        <v/>
      </c>
      <c r="AT659" s="28" t="str">
        <f>IF(AND($D659&lt;=2028,Zisk!$D$10&gt;=2028),")","")</f>
        <v/>
      </c>
      <c r="AU659" s="31" t="str">
        <f>IF(AND(D659&lt;2028,2028&lt;=Zisk!$D$10),1,IF(D659=2028,0,""))</f>
        <v/>
      </c>
      <c r="AV659" s="32" t="str">
        <f>IF(AND($D659&lt;=2028,Zisk!$D$10&gt;=2029),"x","")</f>
        <v/>
      </c>
      <c r="AW659" s="28" t="str">
        <f>IF(AND($D659&lt;=2029,Zisk!$D$10&gt;=2029),"(","")</f>
        <v/>
      </c>
      <c r="AX659" s="28" t="str">
        <f>IF(AND($D659&lt;=2029,Zisk!$D$10&gt;=2029),"1","")</f>
        <v/>
      </c>
      <c r="AY659" s="28" t="str">
        <f>IF(AND($D659&lt;=2029,Zisk!$D$10&gt;=2029),"+","")</f>
        <v/>
      </c>
      <c r="AZ659" s="30" t="str">
        <f>IF(AND($D659&lt;=2029,Zisk!$D$10&gt;=2029),VstupniParametry_SKRYT!$D$13,"")</f>
        <v/>
      </c>
      <c r="BA659" s="28" t="str">
        <f>IF(AND($D659&lt;=2029,Zisk!$D$10&gt;=2029),")","")</f>
        <v/>
      </c>
      <c r="BB659" s="31" t="str">
        <f>IF(AND(D659&lt;2029,2029&lt;=Zisk!$D$10),1,IF(D659=2029,0,""))</f>
        <v/>
      </c>
      <c r="BC659" s="32" t="str">
        <f>IF(AND($D659&lt;=2029,Zisk!$D$10&gt;=2030),"x","")</f>
        <v/>
      </c>
      <c r="BD659" s="28" t="str">
        <f>IF(AND($D659&lt;=2030,Zisk!$D$10&gt;=2030),"(","")</f>
        <v/>
      </c>
      <c r="BE659" s="28" t="str">
        <f>IF(AND($D659&lt;=2030,Zisk!$D$10&gt;=2030),"1","")</f>
        <v/>
      </c>
      <c r="BF659" s="28" t="str">
        <f>IF(AND($D659&lt;=2030,Zisk!$D$10&gt;=2030),"+","")</f>
        <v/>
      </c>
      <c r="BG659" s="30" t="str">
        <f>IF(AND($D659&lt;=2030,Zisk!$D$10&gt;=2030),VstupniParametry_SKRYT!$D$14,"")</f>
        <v/>
      </c>
      <c r="BH659" s="28" t="str">
        <f>IF(AND($D659&lt;=2030,Zisk!$D$10&gt;=2030),")","")</f>
        <v/>
      </c>
      <c r="BI659" s="31" t="str">
        <f>IF(AND(D659&lt;2030,2030&lt;=Zisk!$D$10),1,IF(D659=2030,0,""))</f>
        <v/>
      </c>
      <c r="BJ659" s="33" t="s">
        <v>32</v>
      </c>
      <c r="BK659" s="30">
        <f t="shared" si="334"/>
        <v>1</v>
      </c>
      <c r="BL659" s="28" t="str">
        <f t="shared" si="335"/>
        <v>x</v>
      </c>
      <c r="BM659" s="34">
        <f t="shared" si="336"/>
        <v>1</v>
      </c>
      <c r="BN659" s="30" t="str">
        <f t="shared" si="337"/>
        <v>x</v>
      </c>
      <c r="BO659" s="34">
        <f t="shared" si="322"/>
        <v>1.018</v>
      </c>
      <c r="BP659" s="34" t="str">
        <f t="shared" si="323"/>
        <v/>
      </c>
      <c r="BQ659" s="34" t="str">
        <f t="shared" si="324"/>
        <v/>
      </c>
      <c r="BR659" s="34" t="str">
        <f t="shared" si="325"/>
        <v/>
      </c>
      <c r="BS659" s="34" t="str">
        <f t="shared" si="326"/>
        <v/>
      </c>
      <c r="BT659" s="34" t="str">
        <f t="shared" si="327"/>
        <v/>
      </c>
      <c r="BU659" s="34" t="str">
        <f t="shared" si="328"/>
        <v/>
      </c>
      <c r="BV659" s="34" t="str">
        <f t="shared" si="329"/>
        <v/>
      </c>
      <c r="BW659" s="34" t="str">
        <f t="shared" si="330"/>
        <v/>
      </c>
      <c r="BX659" s="34" t="str">
        <f t="shared" si="331"/>
        <v/>
      </c>
      <c r="BY659" s="34" t="str">
        <f t="shared" si="332"/>
        <v/>
      </c>
      <c r="BZ659" s="33" t="s">
        <v>32</v>
      </c>
      <c r="CA659" s="34">
        <f t="shared" si="333"/>
        <v>1.018</v>
      </c>
      <c r="CB659" s="28"/>
      <c r="CC659" s="29">
        <f>IF(D659&gt;Zisk!$D$10,"",E659*CA659)</f>
        <v>0</v>
      </c>
    </row>
    <row r="660" spans="2:81" x14ac:dyDescent="0.2">
      <c r="B660" s="35" t="str">
        <f>Zisk!B671</f>
        <v/>
      </c>
      <c r="C660" s="35">
        <f>Zisk!C671</f>
        <v>0</v>
      </c>
      <c r="D660" s="35">
        <f>Zisk!E671</f>
        <v>0</v>
      </c>
      <c r="E660" s="36">
        <f>Zisk!D671</f>
        <v>0</v>
      </c>
      <c r="F660" s="36"/>
      <c r="G660" s="35" t="str">
        <f t="shared" si="308"/>
        <v>(</v>
      </c>
      <c r="H660" s="35" t="str">
        <f t="shared" si="309"/>
        <v>1</v>
      </c>
      <c r="I660" s="35" t="str">
        <f t="shared" si="310"/>
        <v>+</v>
      </c>
      <c r="J660" s="37">
        <f>IF($D660&lt;=2021,VstupniParametry_SKRYT!$D$5,"")</f>
        <v>0.02</v>
      </c>
      <c r="K660" s="35" t="str">
        <f t="shared" si="311"/>
        <v>)</v>
      </c>
      <c r="L660" s="38">
        <f>IF($D660&lt;=2021,COUNTIF(Vypocet_SKRYT!T657:AS657,"&gt;=1"),"")</f>
        <v>0</v>
      </c>
      <c r="M660" s="39" t="str">
        <f t="shared" si="312"/>
        <v>x</v>
      </c>
      <c r="N660" s="35" t="str">
        <f t="shared" si="313"/>
        <v>(</v>
      </c>
      <c r="O660" s="35" t="str">
        <f t="shared" si="314"/>
        <v>1</v>
      </c>
      <c r="P660" s="35" t="str">
        <f t="shared" si="315"/>
        <v>+</v>
      </c>
      <c r="Q660" s="37">
        <f>IF($D660&lt;=2024,VstupniParametry_SKRYT!$D$6,"")</f>
        <v>0.06</v>
      </c>
      <c r="R660" s="35" t="str">
        <f t="shared" si="316"/>
        <v>)</v>
      </c>
      <c r="S660" s="38">
        <f>IF($D660&lt;=2024,COUNTIFS(Vypocet_SKRYT!AT657:AV657,"&gt;=1"),"")</f>
        <v>0</v>
      </c>
      <c r="T660" s="39" t="str">
        <f t="shared" si="317"/>
        <v>x</v>
      </c>
      <c r="U660" s="35" t="str">
        <f t="shared" si="318"/>
        <v>(</v>
      </c>
      <c r="V660" s="35" t="str">
        <f t="shared" si="319"/>
        <v>1</v>
      </c>
      <c r="W660" s="35" t="str">
        <f t="shared" si="320"/>
        <v>+</v>
      </c>
      <c r="X660" s="37">
        <f>IF($D660&lt;=2025,VstupniParametry_SKRYT!$D$9,"")</f>
        <v>1.7999999999999999E-2</v>
      </c>
      <c r="Y660" s="35" t="str">
        <f t="shared" si="321"/>
        <v>)</v>
      </c>
      <c r="Z660" s="38">
        <f>IF(AND(D660&lt;2025,2025&lt;=Zisk!$D$10),1,IF(D660=2025,0,""))</f>
        <v>1</v>
      </c>
      <c r="AA660" s="39" t="str">
        <f>IF(AND($D660&lt;=2025,Zisk!$D$10&gt;=2026),"x","")</f>
        <v/>
      </c>
      <c r="AB660" s="35" t="str">
        <f>IF(AND($D660&lt;=2026,Zisk!$D$10&gt;=2026),"(","")</f>
        <v/>
      </c>
      <c r="AC660" s="35" t="str">
        <f>IF(AND($D660&lt;=2026,Zisk!$D$10&gt;=2026),"1","")</f>
        <v/>
      </c>
      <c r="AD660" s="35" t="str">
        <f>IF(AND($D660&lt;=2026,Zisk!$D$10&gt;=2026),"+","")</f>
        <v/>
      </c>
      <c r="AE660" s="37" t="str">
        <f>IF(AND($D660&lt;=2026,Zisk!$D$10&gt;=2026),VstupniParametry_SKRYT!$D$10,"")</f>
        <v/>
      </c>
      <c r="AF660" s="35" t="str">
        <f>IF(AND($D660&lt;=2026,Zisk!$D$10&gt;=2026),")","")</f>
        <v/>
      </c>
      <c r="AG660" s="38" t="str">
        <f>IF(AND(D660&lt;2026,2026&lt;=Zisk!$D$10),1,IF(D660=2026,0,""))</f>
        <v/>
      </c>
      <c r="AH660" s="39" t="str">
        <f>IF(AND($D660&lt;=2026,Zisk!$D$10&gt;=2027),"x","")</f>
        <v/>
      </c>
      <c r="AI660" s="35" t="str">
        <f>IF(AND($D660&lt;=2027,Zisk!$D$10&gt;=2027),"(","")</f>
        <v/>
      </c>
      <c r="AJ660" s="35" t="str">
        <f>IF(AND($D660&lt;=2027,Zisk!$D$10&gt;=2027),"1","")</f>
        <v/>
      </c>
      <c r="AK660" s="35" t="str">
        <f>IF(AND($D660&lt;=2027,Zisk!$D$10&gt;=2027),"+","")</f>
        <v/>
      </c>
      <c r="AL660" s="37" t="str">
        <f>IF(AND($D660&lt;=2027,Zisk!$D$10&gt;=2027),VstupniParametry_SKRYT!$D$11,"")</f>
        <v/>
      </c>
      <c r="AM660" s="35" t="str">
        <f>IF(AND($D660&lt;=2027,Zisk!$D$10&gt;=2027),")","")</f>
        <v/>
      </c>
      <c r="AN660" s="38" t="str">
        <f>IF(AND(D660&lt;2027,2027&lt;=Zisk!$D$10),1,IF(D660=2027,0,""))</f>
        <v/>
      </c>
      <c r="AO660" s="39" t="str">
        <f>IF(AND($D660&lt;=2027,Zisk!$D$10&gt;=2028),"x","")</f>
        <v/>
      </c>
      <c r="AP660" s="35" t="str">
        <f>IF(AND($D660&lt;=2028,Zisk!$D$10&gt;=2028),"(","")</f>
        <v/>
      </c>
      <c r="AQ660" s="35" t="str">
        <f>IF(AND($D660&lt;=2028,Zisk!$D$10&gt;=2028),"1","")</f>
        <v/>
      </c>
      <c r="AR660" s="35" t="str">
        <f>IF(AND($D660&lt;=2028,Zisk!$D$10&gt;=2028),"+","")</f>
        <v/>
      </c>
      <c r="AS660" s="37" t="str">
        <f>IF(AND($D660&lt;=2028,Zisk!$D$10&gt;=2028),VstupniParametry_SKRYT!$D$12,"")</f>
        <v/>
      </c>
      <c r="AT660" s="35" t="str">
        <f>IF(AND($D660&lt;=2028,Zisk!$D$10&gt;=2028),")","")</f>
        <v/>
      </c>
      <c r="AU660" s="38" t="str">
        <f>IF(AND(D660&lt;2028,2028&lt;=Zisk!$D$10),1,IF(D660=2028,0,""))</f>
        <v/>
      </c>
      <c r="AV660" s="39" t="str">
        <f>IF(AND($D660&lt;=2028,Zisk!$D$10&gt;=2029),"x","")</f>
        <v/>
      </c>
      <c r="AW660" s="35" t="str">
        <f>IF(AND($D660&lt;=2029,Zisk!$D$10&gt;=2029),"(","")</f>
        <v/>
      </c>
      <c r="AX660" s="35" t="str">
        <f>IF(AND($D660&lt;=2029,Zisk!$D$10&gt;=2029),"1","")</f>
        <v/>
      </c>
      <c r="AY660" s="35" t="str">
        <f>IF(AND($D660&lt;=2029,Zisk!$D$10&gt;=2029),"+","")</f>
        <v/>
      </c>
      <c r="AZ660" s="37" t="str">
        <f>IF(AND($D660&lt;=2029,Zisk!$D$10&gt;=2029),VstupniParametry_SKRYT!$D$13,"")</f>
        <v/>
      </c>
      <c r="BA660" s="35" t="str">
        <f>IF(AND($D660&lt;=2029,Zisk!$D$10&gt;=2029),")","")</f>
        <v/>
      </c>
      <c r="BB660" s="38" t="str">
        <f>IF(AND(D660&lt;2029,2029&lt;=Zisk!$D$10),1,IF(D660=2029,0,""))</f>
        <v/>
      </c>
      <c r="BC660" s="39" t="str">
        <f>IF(AND($D660&lt;=2029,Zisk!$D$10&gt;=2030),"x","")</f>
        <v/>
      </c>
      <c r="BD660" s="35" t="str">
        <f>IF(AND($D660&lt;=2030,Zisk!$D$10&gt;=2030),"(","")</f>
        <v/>
      </c>
      <c r="BE660" s="35" t="str">
        <f>IF(AND($D660&lt;=2030,Zisk!$D$10&gt;=2030),"1","")</f>
        <v/>
      </c>
      <c r="BF660" s="35" t="str">
        <f>IF(AND($D660&lt;=2030,Zisk!$D$10&gt;=2030),"+","")</f>
        <v/>
      </c>
      <c r="BG660" s="37" t="str">
        <f>IF(AND($D660&lt;=2030,Zisk!$D$10&gt;=2030),VstupniParametry_SKRYT!$D$14,"")</f>
        <v/>
      </c>
      <c r="BH660" s="35" t="str">
        <f>IF(AND($D660&lt;=2030,Zisk!$D$10&gt;=2030),")","")</f>
        <v/>
      </c>
      <c r="BI660" s="38" t="str">
        <f>IF(AND(D660&lt;2030,2030&lt;=Zisk!$D$10),1,IF(D660=2030,0,""))</f>
        <v/>
      </c>
      <c r="BJ660" s="40" t="s">
        <v>32</v>
      </c>
      <c r="BK660" s="37">
        <f t="shared" si="334"/>
        <v>1</v>
      </c>
      <c r="BL660" s="35" t="str">
        <f t="shared" si="335"/>
        <v>x</v>
      </c>
      <c r="BM660" s="41">
        <f t="shared" si="336"/>
        <v>1</v>
      </c>
      <c r="BN660" s="37" t="str">
        <f t="shared" si="337"/>
        <v>x</v>
      </c>
      <c r="BO660" s="41">
        <f t="shared" si="322"/>
        <v>1.018</v>
      </c>
      <c r="BP660" s="41" t="str">
        <f t="shared" si="323"/>
        <v/>
      </c>
      <c r="BQ660" s="41" t="str">
        <f t="shared" si="324"/>
        <v/>
      </c>
      <c r="BR660" s="41" t="str">
        <f t="shared" si="325"/>
        <v/>
      </c>
      <c r="BS660" s="41" t="str">
        <f t="shared" si="326"/>
        <v/>
      </c>
      <c r="BT660" s="41" t="str">
        <f t="shared" si="327"/>
        <v/>
      </c>
      <c r="BU660" s="41" t="str">
        <f t="shared" si="328"/>
        <v/>
      </c>
      <c r="BV660" s="41" t="str">
        <f t="shared" si="329"/>
        <v/>
      </c>
      <c r="BW660" s="41" t="str">
        <f t="shared" si="330"/>
        <v/>
      </c>
      <c r="BX660" s="41" t="str">
        <f t="shared" si="331"/>
        <v/>
      </c>
      <c r="BY660" s="41" t="str">
        <f t="shared" si="332"/>
        <v/>
      </c>
      <c r="BZ660" s="40" t="s">
        <v>32</v>
      </c>
      <c r="CA660" s="41">
        <f t="shared" si="333"/>
        <v>1.018</v>
      </c>
      <c r="CB660" s="35"/>
      <c r="CC660" s="36">
        <f>IF(D660&gt;Zisk!$D$10,"",E660*CA660)</f>
        <v>0</v>
      </c>
    </row>
    <row r="661" spans="2:81" x14ac:dyDescent="0.2">
      <c r="B661" s="28" t="str">
        <f>Zisk!B672</f>
        <v/>
      </c>
      <c r="C661" s="28">
        <f>Zisk!C672</f>
        <v>0</v>
      </c>
      <c r="D661" s="28">
        <f>Zisk!E672</f>
        <v>0</v>
      </c>
      <c r="E661" s="29">
        <f>Zisk!D672</f>
        <v>0</v>
      </c>
      <c r="F661" s="29"/>
      <c r="G661" s="28" t="str">
        <f t="shared" si="308"/>
        <v>(</v>
      </c>
      <c r="H661" s="28" t="str">
        <f t="shared" si="309"/>
        <v>1</v>
      </c>
      <c r="I661" s="28" t="str">
        <f t="shared" si="310"/>
        <v>+</v>
      </c>
      <c r="J661" s="30">
        <f>IF($D661&lt;=2021,VstupniParametry_SKRYT!$D$5,"")</f>
        <v>0.02</v>
      </c>
      <c r="K661" s="28" t="str">
        <f t="shared" si="311"/>
        <v>)</v>
      </c>
      <c r="L661" s="31">
        <f>IF($D661&lt;=2021,COUNTIF(Vypocet_SKRYT!T658:AS658,"&gt;=1"),"")</f>
        <v>0</v>
      </c>
      <c r="M661" s="32" t="str">
        <f t="shared" si="312"/>
        <v>x</v>
      </c>
      <c r="N661" s="28" t="str">
        <f t="shared" si="313"/>
        <v>(</v>
      </c>
      <c r="O661" s="28" t="str">
        <f t="shared" si="314"/>
        <v>1</v>
      </c>
      <c r="P661" s="28" t="str">
        <f t="shared" si="315"/>
        <v>+</v>
      </c>
      <c r="Q661" s="30">
        <f>IF($D661&lt;=2024,VstupniParametry_SKRYT!$D$6,"")</f>
        <v>0.06</v>
      </c>
      <c r="R661" s="28" t="str">
        <f t="shared" si="316"/>
        <v>)</v>
      </c>
      <c r="S661" s="31">
        <f>IF($D661&lt;=2024,COUNTIFS(Vypocet_SKRYT!AT658:AV658,"&gt;=1"),"")</f>
        <v>0</v>
      </c>
      <c r="T661" s="32" t="str">
        <f t="shared" si="317"/>
        <v>x</v>
      </c>
      <c r="U661" s="28" t="str">
        <f t="shared" si="318"/>
        <v>(</v>
      </c>
      <c r="V661" s="28" t="str">
        <f t="shared" si="319"/>
        <v>1</v>
      </c>
      <c r="W661" s="28" t="str">
        <f t="shared" si="320"/>
        <v>+</v>
      </c>
      <c r="X661" s="30">
        <f>IF($D661&lt;=2025,VstupniParametry_SKRYT!$D$9,"")</f>
        <v>1.7999999999999999E-2</v>
      </c>
      <c r="Y661" s="28" t="str">
        <f t="shared" si="321"/>
        <v>)</v>
      </c>
      <c r="Z661" s="31">
        <f>IF(AND(D661&lt;2025,2025&lt;=Zisk!$D$10),1,IF(D661=2025,0,""))</f>
        <v>1</v>
      </c>
      <c r="AA661" s="32" t="str">
        <f>IF(AND($D661&lt;=2025,Zisk!$D$10&gt;=2026),"x","")</f>
        <v/>
      </c>
      <c r="AB661" s="28" t="str">
        <f>IF(AND($D661&lt;=2026,Zisk!$D$10&gt;=2026),"(","")</f>
        <v/>
      </c>
      <c r="AC661" s="28" t="str">
        <f>IF(AND($D661&lt;=2026,Zisk!$D$10&gt;=2026),"1","")</f>
        <v/>
      </c>
      <c r="AD661" s="28" t="str">
        <f>IF(AND($D661&lt;=2026,Zisk!$D$10&gt;=2026),"+","")</f>
        <v/>
      </c>
      <c r="AE661" s="30" t="str">
        <f>IF(AND($D661&lt;=2026,Zisk!$D$10&gt;=2026),VstupniParametry_SKRYT!$D$10,"")</f>
        <v/>
      </c>
      <c r="AF661" s="28" t="str">
        <f>IF(AND($D661&lt;=2026,Zisk!$D$10&gt;=2026),")","")</f>
        <v/>
      </c>
      <c r="AG661" s="31" t="str">
        <f>IF(AND(D661&lt;2026,2026&lt;=Zisk!$D$10),1,IF(D661=2026,0,""))</f>
        <v/>
      </c>
      <c r="AH661" s="32" t="str">
        <f>IF(AND($D661&lt;=2026,Zisk!$D$10&gt;=2027),"x","")</f>
        <v/>
      </c>
      <c r="AI661" s="28" t="str">
        <f>IF(AND($D661&lt;=2027,Zisk!$D$10&gt;=2027),"(","")</f>
        <v/>
      </c>
      <c r="AJ661" s="28" t="str">
        <f>IF(AND($D661&lt;=2027,Zisk!$D$10&gt;=2027),"1","")</f>
        <v/>
      </c>
      <c r="AK661" s="28" t="str">
        <f>IF(AND($D661&lt;=2027,Zisk!$D$10&gt;=2027),"+","")</f>
        <v/>
      </c>
      <c r="AL661" s="30" t="str">
        <f>IF(AND($D661&lt;=2027,Zisk!$D$10&gt;=2027),VstupniParametry_SKRYT!$D$11,"")</f>
        <v/>
      </c>
      <c r="AM661" s="28" t="str">
        <f>IF(AND($D661&lt;=2027,Zisk!$D$10&gt;=2027),")","")</f>
        <v/>
      </c>
      <c r="AN661" s="31" t="str">
        <f>IF(AND(D661&lt;2027,2027&lt;=Zisk!$D$10),1,IF(D661=2027,0,""))</f>
        <v/>
      </c>
      <c r="AO661" s="32" t="str">
        <f>IF(AND($D661&lt;=2027,Zisk!$D$10&gt;=2028),"x","")</f>
        <v/>
      </c>
      <c r="AP661" s="28" t="str">
        <f>IF(AND($D661&lt;=2028,Zisk!$D$10&gt;=2028),"(","")</f>
        <v/>
      </c>
      <c r="AQ661" s="28" t="str">
        <f>IF(AND($D661&lt;=2028,Zisk!$D$10&gt;=2028),"1","")</f>
        <v/>
      </c>
      <c r="AR661" s="28" t="str">
        <f>IF(AND($D661&lt;=2028,Zisk!$D$10&gt;=2028),"+","")</f>
        <v/>
      </c>
      <c r="AS661" s="30" t="str">
        <f>IF(AND($D661&lt;=2028,Zisk!$D$10&gt;=2028),VstupniParametry_SKRYT!$D$12,"")</f>
        <v/>
      </c>
      <c r="AT661" s="28" t="str">
        <f>IF(AND($D661&lt;=2028,Zisk!$D$10&gt;=2028),")","")</f>
        <v/>
      </c>
      <c r="AU661" s="31" t="str">
        <f>IF(AND(D661&lt;2028,2028&lt;=Zisk!$D$10),1,IF(D661=2028,0,""))</f>
        <v/>
      </c>
      <c r="AV661" s="32" t="str">
        <f>IF(AND($D661&lt;=2028,Zisk!$D$10&gt;=2029),"x","")</f>
        <v/>
      </c>
      <c r="AW661" s="28" t="str">
        <f>IF(AND($D661&lt;=2029,Zisk!$D$10&gt;=2029),"(","")</f>
        <v/>
      </c>
      <c r="AX661" s="28" t="str">
        <f>IF(AND($D661&lt;=2029,Zisk!$D$10&gt;=2029),"1","")</f>
        <v/>
      </c>
      <c r="AY661" s="28" t="str">
        <f>IF(AND($D661&lt;=2029,Zisk!$D$10&gt;=2029),"+","")</f>
        <v/>
      </c>
      <c r="AZ661" s="30" t="str">
        <f>IF(AND($D661&lt;=2029,Zisk!$D$10&gt;=2029),VstupniParametry_SKRYT!$D$13,"")</f>
        <v/>
      </c>
      <c r="BA661" s="28" t="str">
        <f>IF(AND($D661&lt;=2029,Zisk!$D$10&gt;=2029),")","")</f>
        <v/>
      </c>
      <c r="BB661" s="31" t="str">
        <f>IF(AND(D661&lt;2029,2029&lt;=Zisk!$D$10),1,IF(D661=2029,0,""))</f>
        <v/>
      </c>
      <c r="BC661" s="32" t="str">
        <f>IF(AND($D661&lt;=2029,Zisk!$D$10&gt;=2030),"x","")</f>
        <v/>
      </c>
      <c r="BD661" s="28" t="str">
        <f>IF(AND($D661&lt;=2030,Zisk!$D$10&gt;=2030),"(","")</f>
        <v/>
      </c>
      <c r="BE661" s="28" t="str">
        <f>IF(AND($D661&lt;=2030,Zisk!$D$10&gt;=2030),"1","")</f>
        <v/>
      </c>
      <c r="BF661" s="28" t="str">
        <f>IF(AND($D661&lt;=2030,Zisk!$D$10&gt;=2030),"+","")</f>
        <v/>
      </c>
      <c r="BG661" s="30" t="str">
        <f>IF(AND($D661&lt;=2030,Zisk!$D$10&gt;=2030),VstupniParametry_SKRYT!$D$14,"")</f>
        <v/>
      </c>
      <c r="BH661" s="28" t="str">
        <f>IF(AND($D661&lt;=2030,Zisk!$D$10&gt;=2030),")","")</f>
        <v/>
      </c>
      <c r="BI661" s="31" t="str">
        <f>IF(AND(D661&lt;2030,2030&lt;=Zisk!$D$10),1,IF(D661=2030,0,""))</f>
        <v/>
      </c>
      <c r="BJ661" s="33" t="s">
        <v>32</v>
      </c>
      <c r="BK661" s="30">
        <f t="shared" si="334"/>
        <v>1</v>
      </c>
      <c r="BL661" s="28" t="str">
        <f t="shared" si="335"/>
        <v>x</v>
      </c>
      <c r="BM661" s="34">
        <f t="shared" si="336"/>
        <v>1</v>
      </c>
      <c r="BN661" s="30" t="str">
        <f t="shared" si="337"/>
        <v>x</v>
      </c>
      <c r="BO661" s="34">
        <f t="shared" si="322"/>
        <v>1.018</v>
      </c>
      <c r="BP661" s="34" t="str">
        <f t="shared" si="323"/>
        <v/>
      </c>
      <c r="BQ661" s="34" t="str">
        <f t="shared" si="324"/>
        <v/>
      </c>
      <c r="BR661" s="34" t="str">
        <f t="shared" si="325"/>
        <v/>
      </c>
      <c r="BS661" s="34" t="str">
        <f t="shared" si="326"/>
        <v/>
      </c>
      <c r="BT661" s="34" t="str">
        <f t="shared" si="327"/>
        <v/>
      </c>
      <c r="BU661" s="34" t="str">
        <f t="shared" si="328"/>
        <v/>
      </c>
      <c r="BV661" s="34" t="str">
        <f t="shared" si="329"/>
        <v/>
      </c>
      <c r="BW661" s="34" t="str">
        <f t="shared" si="330"/>
        <v/>
      </c>
      <c r="BX661" s="34" t="str">
        <f t="shared" si="331"/>
        <v/>
      </c>
      <c r="BY661" s="34" t="str">
        <f t="shared" si="332"/>
        <v/>
      </c>
      <c r="BZ661" s="33" t="s">
        <v>32</v>
      </c>
      <c r="CA661" s="34">
        <f t="shared" si="333"/>
        <v>1.018</v>
      </c>
      <c r="CB661" s="28"/>
      <c r="CC661" s="29">
        <f>IF(D661&gt;Zisk!$D$10,"",E661*CA661)</f>
        <v>0</v>
      </c>
    </row>
    <row r="662" spans="2:81" x14ac:dyDescent="0.2">
      <c r="B662" s="35" t="str">
        <f>Zisk!B673</f>
        <v/>
      </c>
      <c r="C662" s="35">
        <f>Zisk!C673</f>
        <v>0</v>
      </c>
      <c r="D662" s="35">
        <f>Zisk!E673</f>
        <v>0</v>
      </c>
      <c r="E662" s="36">
        <f>Zisk!D673</f>
        <v>0</v>
      </c>
      <c r="F662" s="36"/>
      <c r="G662" s="35" t="str">
        <f t="shared" si="308"/>
        <v>(</v>
      </c>
      <c r="H662" s="35" t="str">
        <f t="shared" si="309"/>
        <v>1</v>
      </c>
      <c r="I662" s="35" t="str">
        <f t="shared" si="310"/>
        <v>+</v>
      </c>
      <c r="J662" s="37">
        <f>IF($D662&lt;=2021,VstupniParametry_SKRYT!$D$5,"")</f>
        <v>0.02</v>
      </c>
      <c r="K662" s="35" t="str">
        <f t="shared" si="311"/>
        <v>)</v>
      </c>
      <c r="L662" s="38">
        <f>IF($D662&lt;=2021,COUNTIF(Vypocet_SKRYT!T659:AS659,"&gt;=1"),"")</f>
        <v>0</v>
      </c>
      <c r="M662" s="39" t="str">
        <f t="shared" si="312"/>
        <v>x</v>
      </c>
      <c r="N662" s="35" t="str">
        <f t="shared" si="313"/>
        <v>(</v>
      </c>
      <c r="O662" s="35" t="str">
        <f t="shared" si="314"/>
        <v>1</v>
      </c>
      <c r="P662" s="35" t="str">
        <f t="shared" si="315"/>
        <v>+</v>
      </c>
      <c r="Q662" s="37">
        <f>IF($D662&lt;=2024,VstupniParametry_SKRYT!$D$6,"")</f>
        <v>0.06</v>
      </c>
      <c r="R662" s="35" t="str">
        <f t="shared" si="316"/>
        <v>)</v>
      </c>
      <c r="S662" s="38">
        <f>IF($D662&lt;=2024,COUNTIFS(Vypocet_SKRYT!AT659:AV659,"&gt;=1"),"")</f>
        <v>0</v>
      </c>
      <c r="T662" s="39" t="str">
        <f t="shared" si="317"/>
        <v>x</v>
      </c>
      <c r="U662" s="35" t="str">
        <f t="shared" si="318"/>
        <v>(</v>
      </c>
      <c r="V662" s="35" t="str">
        <f t="shared" si="319"/>
        <v>1</v>
      </c>
      <c r="W662" s="35" t="str">
        <f t="shared" si="320"/>
        <v>+</v>
      </c>
      <c r="X662" s="37">
        <f>IF($D662&lt;=2025,VstupniParametry_SKRYT!$D$9,"")</f>
        <v>1.7999999999999999E-2</v>
      </c>
      <c r="Y662" s="35" t="str">
        <f t="shared" si="321"/>
        <v>)</v>
      </c>
      <c r="Z662" s="38">
        <f>IF(AND(D662&lt;2025,2025&lt;=Zisk!$D$10),1,IF(D662=2025,0,""))</f>
        <v>1</v>
      </c>
      <c r="AA662" s="39" t="str">
        <f>IF(AND($D662&lt;=2025,Zisk!$D$10&gt;=2026),"x","")</f>
        <v/>
      </c>
      <c r="AB662" s="35" t="str">
        <f>IF(AND($D662&lt;=2026,Zisk!$D$10&gt;=2026),"(","")</f>
        <v/>
      </c>
      <c r="AC662" s="35" t="str">
        <f>IF(AND($D662&lt;=2026,Zisk!$D$10&gt;=2026),"1","")</f>
        <v/>
      </c>
      <c r="AD662" s="35" t="str">
        <f>IF(AND($D662&lt;=2026,Zisk!$D$10&gt;=2026),"+","")</f>
        <v/>
      </c>
      <c r="AE662" s="37" t="str">
        <f>IF(AND($D662&lt;=2026,Zisk!$D$10&gt;=2026),VstupniParametry_SKRYT!$D$10,"")</f>
        <v/>
      </c>
      <c r="AF662" s="35" t="str">
        <f>IF(AND($D662&lt;=2026,Zisk!$D$10&gt;=2026),")","")</f>
        <v/>
      </c>
      <c r="AG662" s="38" t="str">
        <f>IF(AND(D662&lt;2026,2026&lt;=Zisk!$D$10),1,IF(D662=2026,0,""))</f>
        <v/>
      </c>
      <c r="AH662" s="39" t="str">
        <f>IF(AND($D662&lt;=2026,Zisk!$D$10&gt;=2027),"x","")</f>
        <v/>
      </c>
      <c r="AI662" s="35" t="str">
        <f>IF(AND($D662&lt;=2027,Zisk!$D$10&gt;=2027),"(","")</f>
        <v/>
      </c>
      <c r="AJ662" s="35" t="str">
        <f>IF(AND($D662&lt;=2027,Zisk!$D$10&gt;=2027),"1","")</f>
        <v/>
      </c>
      <c r="AK662" s="35" t="str">
        <f>IF(AND($D662&lt;=2027,Zisk!$D$10&gt;=2027),"+","")</f>
        <v/>
      </c>
      <c r="AL662" s="37" t="str">
        <f>IF(AND($D662&lt;=2027,Zisk!$D$10&gt;=2027),VstupniParametry_SKRYT!$D$11,"")</f>
        <v/>
      </c>
      <c r="AM662" s="35" t="str">
        <f>IF(AND($D662&lt;=2027,Zisk!$D$10&gt;=2027),")","")</f>
        <v/>
      </c>
      <c r="AN662" s="38" t="str">
        <f>IF(AND(D662&lt;2027,2027&lt;=Zisk!$D$10),1,IF(D662=2027,0,""))</f>
        <v/>
      </c>
      <c r="AO662" s="39" t="str">
        <f>IF(AND($D662&lt;=2027,Zisk!$D$10&gt;=2028),"x","")</f>
        <v/>
      </c>
      <c r="AP662" s="35" t="str">
        <f>IF(AND($D662&lt;=2028,Zisk!$D$10&gt;=2028),"(","")</f>
        <v/>
      </c>
      <c r="AQ662" s="35" t="str">
        <f>IF(AND($D662&lt;=2028,Zisk!$D$10&gt;=2028),"1","")</f>
        <v/>
      </c>
      <c r="AR662" s="35" t="str">
        <f>IF(AND($D662&lt;=2028,Zisk!$D$10&gt;=2028),"+","")</f>
        <v/>
      </c>
      <c r="AS662" s="37" t="str">
        <f>IF(AND($D662&lt;=2028,Zisk!$D$10&gt;=2028),VstupniParametry_SKRYT!$D$12,"")</f>
        <v/>
      </c>
      <c r="AT662" s="35" t="str">
        <f>IF(AND($D662&lt;=2028,Zisk!$D$10&gt;=2028),")","")</f>
        <v/>
      </c>
      <c r="AU662" s="38" t="str">
        <f>IF(AND(D662&lt;2028,2028&lt;=Zisk!$D$10),1,IF(D662=2028,0,""))</f>
        <v/>
      </c>
      <c r="AV662" s="39" t="str">
        <f>IF(AND($D662&lt;=2028,Zisk!$D$10&gt;=2029),"x","")</f>
        <v/>
      </c>
      <c r="AW662" s="35" t="str">
        <f>IF(AND($D662&lt;=2029,Zisk!$D$10&gt;=2029),"(","")</f>
        <v/>
      </c>
      <c r="AX662" s="35" t="str">
        <f>IF(AND($D662&lt;=2029,Zisk!$D$10&gt;=2029),"1","")</f>
        <v/>
      </c>
      <c r="AY662" s="35" t="str">
        <f>IF(AND($D662&lt;=2029,Zisk!$D$10&gt;=2029),"+","")</f>
        <v/>
      </c>
      <c r="AZ662" s="37" t="str">
        <f>IF(AND($D662&lt;=2029,Zisk!$D$10&gt;=2029),VstupniParametry_SKRYT!$D$13,"")</f>
        <v/>
      </c>
      <c r="BA662" s="35" t="str">
        <f>IF(AND($D662&lt;=2029,Zisk!$D$10&gt;=2029),")","")</f>
        <v/>
      </c>
      <c r="BB662" s="38" t="str">
        <f>IF(AND(D662&lt;2029,2029&lt;=Zisk!$D$10),1,IF(D662=2029,0,""))</f>
        <v/>
      </c>
      <c r="BC662" s="39" t="str">
        <f>IF(AND($D662&lt;=2029,Zisk!$D$10&gt;=2030),"x","")</f>
        <v/>
      </c>
      <c r="BD662" s="35" t="str">
        <f>IF(AND($D662&lt;=2030,Zisk!$D$10&gt;=2030),"(","")</f>
        <v/>
      </c>
      <c r="BE662" s="35" t="str">
        <f>IF(AND($D662&lt;=2030,Zisk!$D$10&gt;=2030),"1","")</f>
        <v/>
      </c>
      <c r="BF662" s="35" t="str">
        <f>IF(AND($D662&lt;=2030,Zisk!$D$10&gt;=2030),"+","")</f>
        <v/>
      </c>
      <c r="BG662" s="37" t="str">
        <f>IF(AND($D662&lt;=2030,Zisk!$D$10&gt;=2030),VstupniParametry_SKRYT!$D$14,"")</f>
        <v/>
      </c>
      <c r="BH662" s="35" t="str">
        <f>IF(AND($D662&lt;=2030,Zisk!$D$10&gt;=2030),")","")</f>
        <v/>
      </c>
      <c r="BI662" s="38" t="str">
        <f>IF(AND(D662&lt;2030,2030&lt;=Zisk!$D$10),1,IF(D662=2030,0,""))</f>
        <v/>
      </c>
      <c r="BJ662" s="40" t="s">
        <v>32</v>
      </c>
      <c r="BK662" s="37">
        <f t="shared" si="334"/>
        <v>1</v>
      </c>
      <c r="BL662" s="35" t="str">
        <f t="shared" si="335"/>
        <v>x</v>
      </c>
      <c r="BM662" s="41">
        <f t="shared" si="336"/>
        <v>1</v>
      </c>
      <c r="BN662" s="37" t="str">
        <f t="shared" si="337"/>
        <v>x</v>
      </c>
      <c r="BO662" s="41">
        <f t="shared" si="322"/>
        <v>1.018</v>
      </c>
      <c r="BP662" s="41" t="str">
        <f t="shared" si="323"/>
        <v/>
      </c>
      <c r="BQ662" s="41" t="str">
        <f t="shared" si="324"/>
        <v/>
      </c>
      <c r="BR662" s="41" t="str">
        <f t="shared" si="325"/>
        <v/>
      </c>
      <c r="BS662" s="41" t="str">
        <f t="shared" si="326"/>
        <v/>
      </c>
      <c r="BT662" s="41" t="str">
        <f t="shared" si="327"/>
        <v/>
      </c>
      <c r="BU662" s="41" t="str">
        <f t="shared" si="328"/>
        <v/>
      </c>
      <c r="BV662" s="41" t="str">
        <f t="shared" si="329"/>
        <v/>
      </c>
      <c r="BW662" s="41" t="str">
        <f t="shared" si="330"/>
        <v/>
      </c>
      <c r="BX662" s="41" t="str">
        <f t="shared" si="331"/>
        <v/>
      </c>
      <c r="BY662" s="41" t="str">
        <f t="shared" si="332"/>
        <v/>
      </c>
      <c r="BZ662" s="40" t="s">
        <v>32</v>
      </c>
      <c r="CA662" s="41">
        <f t="shared" si="333"/>
        <v>1.018</v>
      </c>
      <c r="CB662" s="35"/>
      <c r="CC662" s="36">
        <f>IF(D662&gt;Zisk!$D$10,"",E662*CA662)</f>
        <v>0</v>
      </c>
    </row>
    <row r="663" spans="2:81" x14ac:dyDescent="0.2">
      <c r="B663" s="28" t="str">
        <f>Zisk!B674</f>
        <v/>
      </c>
      <c r="C663" s="28">
        <f>Zisk!C674</f>
        <v>0</v>
      </c>
      <c r="D663" s="28">
        <f>Zisk!E674</f>
        <v>0</v>
      </c>
      <c r="E663" s="29">
        <f>Zisk!D674</f>
        <v>0</v>
      </c>
      <c r="F663" s="29"/>
      <c r="G663" s="28" t="str">
        <f t="shared" si="308"/>
        <v>(</v>
      </c>
      <c r="H663" s="28" t="str">
        <f t="shared" si="309"/>
        <v>1</v>
      </c>
      <c r="I663" s="28" t="str">
        <f t="shared" si="310"/>
        <v>+</v>
      </c>
      <c r="J663" s="30">
        <f>IF($D663&lt;=2021,VstupniParametry_SKRYT!$D$5,"")</f>
        <v>0.02</v>
      </c>
      <c r="K663" s="28" t="str">
        <f t="shared" si="311"/>
        <v>)</v>
      </c>
      <c r="L663" s="31">
        <f>IF($D663&lt;=2021,COUNTIF(Vypocet_SKRYT!T660:AS660,"&gt;=1"),"")</f>
        <v>0</v>
      </c>
      <c r="M663" s="32" t="str">
        <f t="shared" si="312"/>
        <v>x</v>
      </c>
      <c r="N663" s="28" t="str">
        <f t="shared" si="313"/>
        <v>(</v>
      </c>
      <c r="O663" s="28" t="str">
        <f t="shared" si="314"/>
        <v>1</v>
      </c>
      <c r="P663" s="28" t="str">
        <f t="shared" si="315"/>
        <v>+</v>
      </c>
      <c r="Q663" s="30">
        <f>IF($D663&lt;=2024,VstupniParametry_SKRYT!$D$6,"")</f>
        <v>0.06</v>
      </c>
      <c r="R663" s="28" t="str">
        <f t="shared" si="316"/>
        <v>)</v>
      </c>
      <c r="S663" s="31">
        <f>IF($D663&lt;=2024,COUNTIFS(Vypocet_SKRYT!AT660:AV660,"&gt;=1"),"")</f>
        <v>0</v>
      </c>
      <c r="T663" s="32" t="str">
        <f t="shared" si="317"/>
        <v>x</v>
      </c>
      <c r="U663" s="28" t="str">
        <f t="shared" si="318"/>
        <v>(</v>
      </c>
      <c r="V663" s="28" t="str">
        <f t="shared" si="319"/>
        <v>1</v>
      </c>
      <c r="W663" s="28" t="str">
        <f t="shared" si="320"/>
        <v>+</v>
      </c>
      <c r="X663" s="30">
        <f>IF($D663&lt;=2025,VstupniParametry_SKRYT!$D$9,"")</f>
        <v>1.7999999999999999E-2</v>
      </c>
      <c r="Y663" s="28" t="str">
        <f t="shared" si="321"/>
        <v>)</v>
      </c>
      <c r="Z663" s="31">
        <f>IF(AND(D663&lt;2025,2025&lt;=Zisk!$D$10),1,IF(D663=2025,0,""))</f>
        <v>1</v>
      </c>
      <c r="AA663" s="32" t="str">
        <f>IF(AND($D663&lt;=2025,Zisk!$D$10&gt;=2026),"x","")</f>
        <v/>
      </c>
      <c r="AB663" s="28" t="str">
        <f>IF(AND($D663&lt;=2026,Zisk!$D$10&gt;=2026),"(","")</f>
        <v/>
      </c>
      <c r="AC663" s="28" t="str">
        <f>IF(AND($D663&lt;=2026,Zisk!$D$10&gt;=2026),"1","")</f>
        <v/>
      </c>
      <c r="AD663" s="28" t="str">
        <f>IF(AND($D663&lt;=2026,Zisk!$D$10&gt;=2026),"+","")</f>
        <v/>
      </c>
      <c r="AE663" s="30" t="str">
        <f>IF(AND($D663&lt;=2026,Zisk!$D$10&gt;=2026),VstupniParametry_SKRYT!$D$10,"")</f>
        <v/>
      </c>
      <c r="AF663" s="28" t="str">
        <f>IF(AND($D663&lt;=2026,Zisk!$D$10&gt;=2026),")","")</f>
        <v/>
      </c>
      <c r="AG663" s="31" t="str">
        <f>IF(AND(D663&lt;2026,2026&lt;=Zisk!$D$10),1,IF(D663=2026,0,""))</f>
        <v/>
      </c>
      <c r="AH663" s="32" t="str">
        <f>IF(AND($D663&lt;=2026,Zisk!$D$10&gt;=2027),"x","")</f>
        <v/>
      </c>
      <c r="AI663" s="28" t="str">
        <f>IF(AND($D663&lt;=2027,Zisk!$D$10&gt;=2027),"(","")</f>
        <v/>
      </c>
      <c r="AJ663" s="28" t="str">
        <f>IF(AND($D663&lt;=2027,Zisk!$D$10&gt;=2027),"1","")</f>
        <v/>
      </c>
      <c r="AK663" s="28" t="str">
        <f>IF(AND($D663&lt;=2027,Zisk!$D$10&gt;=2027),"+","")</f>
        <v/>
      </c>
      <c r="AL663" s="30" t="str">
        <f>IF(AND($D663&lt;=2027,Zisk!$D$10&gt;=2027),VstupniParametry_SKRYT!$D$11,"")</f>
        <v/>
      </c>
      <c r="AM663" s="28" t="str">
        <f>IF(AND($D663&lt;=2027,Zisk!$D$10&gt;=2027),")","")</f>
        <v/>
      </c>
      <c r="AN663" s="31" t="str">
        <f>IF(AND(D663&lt;2027,2027&lt;=Zisk!$D$10),1,IF(D663=2027,0,""))</f>
        <v/>
      </c>
      <c r="AO663" s="32" t="str">
        <f>IF(AND($D663&lt;=2027,Zisk!$D$10&gt;=2028),"x","")</f>
        <v/>
      </c>
      <c r="AP663" s="28" t="str">
        <f>IF(AND($D663&lt;=2028,Zisk!$D$10&gt;=2028),"(","")</f>
        <v/>
      </c>
      <c r="AQ663" s="28" t="str">
        <f>IF(AND($D663&lt;=2028,Zisk!$D$10&gt;=2028),"1","")</f>
        <v/>
      </c>
      <c r="AR663" s="28" t="str">
        <f>IF(AND($D663&lt;=2028,Zisk!$D$10&gt;=2028),"+","")</f>
        <v/>
      </c>
      <c r="AS663" s="30" t="str">
        <f>IF(AND($D663&lt;=2028,Zisk!$D$10&gt;=2028),VstupniParametry_SKRYT!$D$12,"")</f>
        <v/>
      </c>
      <c r="AT663" s="28" t="str">
        <f>IF(AND($D663&lt;=2028,Zisk!$D$10&gt;=2028),")","")</f>
        <v/>
      </c>
      <c r="AU663" s="31" t="str">
        <f>IF(AND(D663&lt;2028,2028&lt;=Zisk!$D$10),1,IF(D663=2028,0,""))</f>
        <v/>
      </c>
      <c r="AV663" s="32" t="str">
        <f>IF(AND($D663&lt;=2028,Zisk!$D$10&gt;=2029),"x","")</f>
        <v/>
      </c>
      <c r="AW663" s="28" t="str">
        <f>IF(AND($D663&lt;=2029,Zisk!$D$10&gt;=2029),"(","")</f>
        <v/>
      </c>
      <c r="AX663" s="28" t="str">
        <f>IF(AND($D663&lt;=2029,Zisk!$D$10&gt;=2029),"1","")</f>
        <v/>
      </c>
      <c r="AY663" s="28" t="str">
        <f>IF(AND($D663&lt;=2029,Zisk!$D$10&gt;=2029),"+","")</f>
        <v/>
      </c>
      <c r="AZ663" s="30" t="str">
        <f>IF(AND($D663&lt;=2029,Zisk!$D$10&gt;=2029),VstupniParametry_SKRYT!$D$13,"")</f>
        <v/>
      </c>
      <c r="BA663" s="28" t="str">
        <f>IF(AND($D663&lt;=2029,Zisk!$D$10&gt;=2029),")","")</f>
        <v/>
      </c>
      <c r="BB663" s="31" t="str">
        <f>IF(AND(D663&lt;2029,2029&lt;=Zisk!$D$10),1,IF(D663=2029,0,""))</f>
        <v/>
      </c>
      <c r="BC663" s="32" t="str">
        <f>IF(AND($D663&lt;=2029,Zisk!$D$10&gt;=2030),"x","")</f>
        <v/>
      </c>
      <c r="BD663" s="28" t="str">
        <f>IF(AND($D663&lt;=2030,Zisk!$D$10&gt;=2030),"(","")</f>
        <v/>
      </c>
      <c r="BE663" s="28" t="str">
        <f>IF(AND($D663&lt;=2030,Zisk!$D$10&gt;=2030),"1","")</f>
        <v/>
      </c>
      <c r="BF663" s="28" t="str">
        <f>IF(AND($D663&lt;=2030,Zisk!$D$10&gt;=2030),"+","")</f>
        <v/>
      </c>
      <c r="BG663" s="30" t="str">
        <f>IF(AND($D663&lt;=2030,Zisk!$D$10&gt;=2030),VstupniParametry_SKRYT!$D$14,"")</f>
        <v/>
      </c>
      <c r="BH663" s="28" t="str">
        <f>IF(AND($D663&lt;=2030,Zisk!$D$10&gt;=2030),")","")</f>
        <v/>
      </c>
      <c r="BI663" s="31" t="str">
        <f>IF(AND(D663&lt;2030,2030&lt;=Zisk!$D$10),1,IF(D663=2030,0,""))</f>
        <v/>
      </c>
      <c r="BJ663" s="33" t="s">
        <v>32</v>
      </c>
      <c r="BK663" s="30">
        <f t="shared" si="334"/>
        <v>1</v>
      </c>
      <c r="BL663" s="28" t="str">
        <f t="shared" si="335"/>
        <v>x</v>
      </c>
      <c r="BM663" s="34">
        <f t="shared" si="336"/>
        <v>1</v>
      </c>
      <c r="BN663" s="30" t="str">
        <f t="shared" si="337"/>
        <v>x</v>
      </c>
      <c r="BO663" s="34">
        <f t="shared" si="322"/>
        <v>1.018</v>
      </c>
      <c r="BP663" s="34" t="str">
        <f t="shared" si="323"/>
        <v/>
      </c>
      <c r="BQ663" s="34" t="str">
        <f t="shared" si="324"/>
        <v/>
      </c>
      <c r="BR663" s="34" t="str">
        <f t="shared" si="325"/>
        <v/>
      </c>
      <c r="BS663" s="34" t="str">
        <f t="shared" si="326"/>
        <v/>
      </c>
      <c r="BT663" s="34" t="str">
        <f t="shared" si="327"/>
        <v/>
      </c>
      <c r="BU663" s="34" t="str">
        <f t="shared" si="328"/>
        <v/>
      </c>
      <c r="BV663" s="34" t="str">
        <f t="shared" si="329"/>
        <v/>
      </c>
      <c r="BW663" s="34" t="str">
        <f t="shared" si="330"/>
        <v/>
      </c>
      <c r="BX663" s="34" t="str">
        <f t="shared" si="331"/>
        <v/>
      </c>
      <c r="BY663" s="34" t="str">
        <f t="shared" si="332"/>
        <v/>
      </c>
      <c r="BZ663" s="33" t="s">
        <v>32</v>
      </c>
      <c r="CA663" s="34">
        <f t="shared" si="333"/>
        <v>1.018</v>
      </c>
      <c r="CB663" s="28"/>
      <c r="CC663" s="29">
        <f>IF(D663&gt;Zisk!$D$10,"",E663*CA663)</f>
        <v>0</v>
      </c>
    </row>
    <row r="664" spans="2:81" x14ac:dyDescent="0.2">
      <c r="B664" s="35" t="str">
        <f>Zisk!B675</f>
        <v/>
      </c>
      <c r="C664" s="35">
        <f>Zisk!C675</f>
        <v>0</v>
      </c>
      <c r="D664" s="35">
        <f>Zisk!E675</f>
        <v>0</v>
      </c>
      <c r="E664" s="36">
        <f>Zisk!D675</f>
        <v>0</v>
      </c>
      <c r="F664" s="36"/>
      <c r="G664" s="35" t="str">
        <f t="shared" si="308"/>
        <v>(</v>
      </c>
      <c r="H664" s="35" t="str">
        <f t="shared" si="309"/>
        <v>1</v>
      </c>
      <c r="I664" s="35" t="str">
        <f t="shared" si="310"/>
        <v>+</v>
      </c>
      <c r="J664" s="37">
        <f>IF($D664&lt;=2021,VstupniParametry_SKRYT!$D$5,"")</f>
        <v>0.02</v>
      </c>
      <c r="K664" s="35" t="str">
        <f t="shared" si="311"/>
        <v>)</v>
      </c>
      <c r="L664" s="38">
        <f>IF($D664&lt;=2021,COUNTIF(Vypocet_SKRYT!T661:AS661,"&gt;=1"),"")</f>
        <v>0</v>
      </c>
      <c r="M664" s="39" t="str">
        <f t="shared" si="312"/>
        <v>x</v>
      </c>
      <c r="N664" s="35" t="str">
        <f t="shared" si="313"/>
        <v>(</v>
      </c>
      <c r="O664" s="35" t="str">
        <f t="shared" si="314"/>
        <v>1</v>
      </c>
      <c r="P664" s="35" t="str">
        <f t="shared" si="315"/>
        <v>+</v>
      </c>
      <c r="Q664" s="37">
        <f>IF($D664&lt;=2024,VstupniParametry_SKRYT!$D$6,"")</f>
        <v>0.06</v>
      </c>
      <c r="R664" s="35" t="str">
        <f t="shared" si="316"/>
        <v>)</v>
      </c>
      <c r="S664" s="38">
        <f>IF($D664&lt;=2024,COUNTIFS(Vypocet_SKRYT!AT661:AV661,"&gt;=1"),"")</f>
        <v>0</v>
      </c>
      <c r="T664" s="39" t="str">
        <f t="shared" si="317"/>
        <v>x</v>
      </c>
      <c r="U664" s="35" t="str">
        <f t="shared" si="318"/>
        <v>(</v>
      </c>
      <c r="V664" s="35" t="str">
        <f t="shared" si="319"/>
        <v>1</v>
      </c>
      <c r="W664" s="35" t="str">
        <f t="shared" si="320"/>
        <v>+</v>
      </c>
      <c r="X664" s="37">
        <f>IF($D664&lt;=2025,VstupniParametry_SKRYT!$D$9,"")</f>
        <v>1.7999999999999999E-2</v>
      </c>
      <c r="Y664" s="35" t="str">
        <f t="shared" si="321"/>
        <v>)</v>
      </c>
      <c r="Z664" s="38">
        <f>IF(AND(D664&lt;2025,2025&lt;=Zisk!$D$10),1,IF(D664=2025,0,""))</f>
        <v>1</v>
      </c>
      <c r="AA664" s="39" t="str">
        <f>IF(AND($D664&lt;=2025,Zisk!$D$10&gt;=2026),"x","")</f>
        <v/>
      </c>
      <c r="AB664" s="35" t="str">
        <f>IF(AND($D664&lt;=2026,Zisk!$D$10&gt;=2026),"(","")</f>
        <v/>
      </c>
      <c r="AC664" s="35" t="str">
        <f>IF(AND($D664&lt;=2026,Zisk!$D$10&gt;=2026),"1","")</f>
        <v/>
      </c>
      <c r="AD664" s="35" t="str">
        <f>IF(AND($D664&lt;=2026,Zisk!$D$10&gt;=2026),"+","")</f>
        <v/>
      </c>
      <c r="AE664" s="37" t="str">
        <f>IF(AND($D664&lt;=2026,Zisk!$D$10&gt;=2026),VstupniParametry_SKRYT!$D$10,"")</f>
        <v/>
      </c>
      <c r="AF664" s="35" t="str">
        <f>IF(AND($D664&lt;=2026,Zisk!$D$10&gt;=2026),")","")</f>
        <v/>
      </c>
      <c r="AG664" s="38" t="str">
        <f>IF(AND(D664&lt;2026,2026&lt;=Zisk!$D$10),1,IF(D664=2026,0,""))</f>
        <v/>
      </c>
      <c r="AH664" s="39" t="str">
        <f>IF(AND($D664&lt;=2026,Zisk!$D$10&gt;=2027),"x","")</f>
        <v/>
      </c>
      <c r="AI664" s="35" t="str">
        <f>IF(AND($D664&lt;=2027,Zisk!$D$10&gt;=2027),"(","")</f>
        <v/>
      </c>
      <c r="AJ664" s="35" t="str">
        <f>IF(AND($D664&lt;=2027,Zisk!$D$10&gt;=2027),"1","")</f>
        <v/>
      </c>
      <c r="AK664" s="35" t="str">
        <f>IF(AND($D664&lt;=2027,Zisk!$D$10&gt;=2027),"+","")</f>
        <v/>
      </c>
      <c r="AL664" s="37" t="str">
        <f>IF(AND($D664&lt;=2027,Zisk!$D$10&gt;=2027),VstupniParametry_SKRYT!$D$11,"")</f>
        <v/>
      </c>
      <c r="AM664" s="35" t="str">
        <f>IF(AND($D664&lt;=2027,Zisk!$D$10&gt;=2027),")","")</f>
        <v/>
      </c>
      <c r="AN664" s="38" t="str">
        <f>IF(AND(D664&lt;2027,2027&lt;=Zisk!$D$10),1,IF(D664=2027,0,""))</f>
        <v/>
      </c>
      <c r="AO664" s="39" t="str">
        <f>IF(AND($D664&lt;=2027,Zisk!$D$10&gt;=2028),"x","")</f>
        <v/>
      </c>
      <c r="AP664" s="35" t="str">
        <f>IF(AND($D664&lt;=2028,Zisk!$D$10&gt;=2028),"(","")</f>
        <v/>
      </c>
      <c r="AQ664" s="35" t="str">
        <f>IF(AND($D664&lt;=2028,Zisk!$D$10&gt;=2028),"1","")</f>
        <v/>
      </c>
      <c r="AR664" s="35" t="str">
        <f>IF(AND($D664&lt;=2028,Zisk!$D$10&gt;=2028),"+","")</f>
        <v/>
      </c>
      <c r="AS664" s="37" t="str">
        <f>IF(AND($D664&lt;=2028,Zisk!$D$10&gt;=2028),VstupniParametry_SKRYT!$D$12,"")</f>
        <v/>
      </c>
      <c r="AT664" s="35" t="str">
        <f>IF(AND($D664&lt;=2028,Zisk!$D$10&gt;=2028),")","")</f>
        <v/>
      </c>
      <c r="AU664" s="38" t="str">
        <f>IF(AND(D664&lt;2028,2028&lt;=Zisk!$D$10),1,IF(D664=2028,0,""))</f>
        <v/>
      </c>
      <c r="AV664" s="39" t="str">
        <f>IF(AND($D664&lt;=2028,Zisk!$D$10&gt;=2029),"x","")</f>
        <v/>
      </c>
      <c r="AW664" s="35" t="str">
        <f>IF(AND($D664&lt;=2029,Zisk!$D$10&gt;=2029),"(","")</f>
        <v/>
      </c>
      <c r="AX664" s="35" t="str">
        <f>IF(AND($D664&lt;=2029,Zisk!$D$10&gt;=2029),"1","")</f>
        <v/>
      </c>
      <c r="AY664" s="35" t="str">
        <f>IF(AND($D664&lt;=2029,Zisk!$D$10&gt;=2029),"+","")</f>
        <v/>
      </c>
      <c r="AZ664" s="37" t="str">
        <f>IF(AND($D664&lt;=2029,Zisk!$D$10&gt;=2029),VstupniParametry_SKRYT!$D$13,"")</f>
        <v/>
      </c>
      <c r="BA664" s="35" t="str">
        <f>IF(AND($D664&lt;=2029,Zisk!$D$10&gt;=2029),")","")</f>
        <v/>
      </c>
      <c r="BB664" s="38" t="str">
        <f>IF(AND(D664&lt;2029,2029&lt;=Zisk!$D$10),1,IF(D664=2029,0,""))</f>
        <v/>
      </c>
      <c r="BC664" s="39" t="str">
        <f>IF(AND($D664&lt;=2029,Zisk!$D$10&gt;=2030),"x","")</f>
        <v/>
      </c>
      <c r="BD664" s="35" t="str">
        <f>IF(AND($D664&lt;=2030,Zisk!$D$10&gt;=2030),"(","")</f>
        <v/>
      </c>
      <c r="BE664" s="35" t="str">
        <f>IF(AND($D664&lt;=2030,Zisk!$D$10&gt;=2030),"1","")</f>
        <v/>
      </c>
      <c r="BF664" s="35" t="str">
        <f>IF(AND($D664&lt;=2030,Zisk!$D$10&gt;=2030),"+","")</f>
        <v/>
      </c>
      <c r="BG664" s="37" t="str">
        <f>IF(AND($D664&lt;=2030,Zisk!$D$10&gt;=2030),VstupniParametry_SKRYT!$D$14,"")</f>
        <v/>
      </c>
      <c r="BH664" s="35" t="str">
        <f>IF(AND($D664&lt;=2030,Zisk!$D$10&gt;=2030),")","")</f>
        <v/>
      </c>
      <c r="BI664" s="38" t="str">
        <f>IF(AND(D664&lt;2030,2030&lt;=Zisk!$D$10),1,IF(D664=2030,0,""))</f>
        <v/>
      </c>
      <c r="BJ664" s="40" t="s">
        <v>32</v>
      </c>
      <c r="BK664" s="37">
        <f t="shared" si="334"/>
        <v>1</v>
      </c>
      <c r="BL664" s="35" t="str">
        <f t="shared" si="335"/>
        <v>x</v>
      </c>
      <c r="BM664" s="41">
        <f t="shared" si="336"/>
        <v>1</v>
      </c>
      <c r="BN664" s="37" t="str">
        <f t="shared" si="337"/>
        <v>x</v>
      </c>
      <c r="BO664" s="41">
        <f t="shared" si="322"/>
        <v>1.018</v>
      </c>
      <c r="BP664" s="41" t="str">
        <f t="shared" si="323"/>
        <v/>
      </c>
      <c r="BQ664" s="41" t="str">
        <f t="shared" si="324"/>
        <v/>
      </c>
      <c r="BR664" s="41" t="str">
        <f t="shared" si="325"/>
        <v/>
      </c>
      <c r="BS664" s="41" t="str">
        <f t="shared" si="326"/>
        <v/>
      </c>
      <c r="BT664" s="41" t="str">
        <f t="shared" si="327"/>
        <v/>
      </c>
      <c r="BU664" s="41" t="str">
        <f t="shared" si="328"/>
        <v/>
      </c>
      <c r="BV664" s="41" t="str">
        <f t="shared" si="329"/>
        <v/>
      </c>
      <c r="BW664" s="41" t="str">
        <f t="shared" si="330"/>
        <v/>
      </c>
      <c r="BX664" s="41" t="str">
        <f t="shared" si="331"/>
        <v/>
      </c>
      <c r="BY664" s="41" t="str">
        <f t="shared" si="332"/>
        <v/>
      </c>
      <c r="BZ664" s="40" t="s">
        <v>32</v>
      </c>
      <c r="CA664" s="41">
        <f t="shared" si="333"/>
        <v>1.018</v>
      </c>
      <c r="CB664" s="35"/>
      <c r="CC664" s="36">
        <f>IF(D664&gt;Zisk!$D$10,"",E664*CA664)</f>
        <v>0</v>
      </c>
    </row>
    <row r="665" spans="2:81" x14ac:dyDescent="0.2">
      <c r="B665" s="28" t="str">
        <f>Zisk!B676</f>
        <v/>
      </c>
      <c r="C665" s="28">
        <f>Zisk!C676</f>
        <v>0</v>
      </c>
      <c r="D665" s="28">
        <f>Zisk!E676</f>
        <v>0</v>
      </c>
      <c r="E665" s="29">
        <f>Zisk!D676</f>
        <v>0</v>
      </c>
      <c r="F665" s="29"/>
      <c r="G665" s="28" t="str">
        <f t="shared" si="308"/>
        <v>(</v>
      </c>
      <c r="H665" s="28" t="str">
        <f t="shared" si="309"/>
        <v>1</v>
      </c>
      <c r="I665" s="28" t="str">
        <f t="shared" si="310"/>
        <v>+</v>
      </c>
      <c r="J665" s="30">
        <f>IF($D665&lt;=2021,VstupniParametry_SKRYT!$D$5,"")</f>
        <v>0.02</v>
      </c>
      <c r="K665" s="28" t="str">
        <f t="shared" si="311"/>
        <v>)</v>
      </c>
      <c r="L665" s="31">
        <f>IF($D665&lt;=2021,COUNTIF(Vypocet_SKRYT!T662:AS662,"&gt;=1"),"")</f>
        <v>0</v>
      </c>
      <c r="M665" s="32" t="str">
        <f t="shared" si="312"/>
        <v>x</v>
      </c>
      <c r="N665" s="28" t="str">
        <f t="shared" si="313"/>
        <v>(</v>
      </c>
      <c r="O665" s="28" t="str">
        <f t="shared" si="314"/>
        <v>1</v>
      </c>
      <c r="P665" s="28" t="str">
        <f t="shared" si="315"/>
        <v>+</v>
      </c>
      <c r="Q665" s="30">
        <f>IF($D665&lt;=2024,VstupniParametry_SKRYT!$D$6,"")</f>
        <v>0.06</v>
      </c>
      <c r="R665" s="28" t="str">
        <f t="shared" si="316"/>
        <v>)</v>
      </c>
      <c r="S665" s="31">
        <f>IF($D665&lt;=2024,COUNTIFS(Vypocet_SKRYT!AT662:AV662,"&gt;=1"),"")</f>
        <v>0</v>
      </c>
      <c r="T665" s="32" t="str">
        <f t="shared" si="317"/>
        <v>x</v>
      </c>
      <c r="U665" s="28" t="str">
        <f t="shared" si="318"/>
        <v>(</v>
      </c>
      <c r="V665" s="28" t="str">
        <f t="shared" si="319"/>
        <v>1</v>
      </c>
      <c r="W665" s="28" t="str">
        <f t="shared" si="320"/>
        <v>+</v>
      </c>
      <c r="X665" s="30">
        <f>IF($D665&lt;=2025,VstupniParametry_SKRYT!$D$9,"")</f>
        <v>1.7999999999999999E-2</v>
      </c>
      <c r="Y665" s="28" t="str">
        <f t="shared" si="321"/>
        <v>)</v>
      </c>
      <c r="Z665" s="31">
        <f>IF(AND(D665&lt;2025,2025&lt;=Zisk!$D$10),1,IF(D665=2025,0,""))</f>
        <v>1</v>
      </c>
      <c r="AA665" s="32" t="str">
        <f>IF(AND($D665&lt;=2025,Zisk!$D$10&gt;=2026),"x","")</f>
        <v/>
      </c>
      <c r="AB665" s="28" t="str">
        <f>IF(AND($D665&lt;=2026,Zisk!$D$10&gt;=2026),"(","")</f>
        <v/>
      </c>
      <c r="AC665" s="28" t="str">
        <f>IF(AND($D665&lt;=2026,Zisk!$D$10&gt;=2026),"1","")</f>
        <v/>
      </c>
      <c r="AD665" s="28" t="str">
        <f>IF(AND($D665&lt;=2026,Zisk!$D$10&gt;=2026),"+","")</f>
        <v/>
      </c>
      <c r="AE665" s="30" t="str">
        <f>IF(AND($D665&lt;=2026,Zisk!$D$10&gt;=2026),VstupniParametry_SKRYT!$D$10,"")</f>
        <v/>
      </c>
      <c r="AF665" s="28" t="str">
        <f>IF(AND($D665&lt;=2026,Zisk!$D$10&gt;=2026),")","")</f>
        <v/>
      </c>
      <c r="AG665" s="31" t="str">
        <f>IF(AND(D665&lt;2026,2026&lt;=Zisk!$D$10),1,IF(D665=2026,0,""))</f>
        <v/>
      </c>
      <c r="AH665" s="32" t="str">
        <f>IF(AND($D665&lt;=2026,Zisk!$D$10&gt;=2027),"x","")</f>
        <v/>
      </c>
      <c r="AI665" s="28" t="str">
        <f>IF(AND($D665&lt;=2027,Zisk!$D$10&gt;=2027),"(","")</f>
        <v/>
      </c>
      <c r="AJ665" s="28" t="str">
        <f>IF(AND($D665&lt;=2027,Zisk!$D$10&gt;=2027),"1","")</f>
        <v/>
      </c>
      <c r="AK665" s="28" t="str">
        <f>IF(AND($D665&lt;=2027,Zisk!$D$10&gt;=2027),"+","")</f>
        <v/>
      </c>
      <c r="AL665" s="30" t="str">
        <f>IF(AND($D665&lt;=2027,Zisk!$D$10&gt;=2027),VstupniParametry_SKRYT!$D$11,"")</f>
        <v/>
      </c>
      <c r="AM665" s="28" t="str">
        <f>IF(AND($D665&lt;=2027,Zisk!$D$10&gt;=2027),")","")</f>
        <v/>
      </c>
      <c r="AN665" s="31" t="str">
        <f>IF(AND(D665&lt;2027,2027&lt;=Zisk!$D$10),1,IF(D665=2027,0,""))</f>
        <v/>
      </c>
      <c r="AO665" s="32" t="str">
        <f>IF(AND($D665&lt;=2027,Zisk!$D$10&gt;=2028),"x","")</f>
        <v/>
      </c>
      <c r="AP665" s="28" t="str">
        <f>IF(AND($D665&lt;=2028,Zisk!$D$10&gt;=2028),"(","")</f>
        <v/>
      </c>
      <c r="AQ665" s="28" t="str">
        <f>IF(AND($D665&lt;=2028,Zisk!$D$10&gt;=2028),"1","")</f>
        <v/>
      </c>
      <c r="AR665" s="28" t="str">
        <f>IF(AND($D665&lt;=2028,Zisk!$D$10&gt;=2028),"+","")</f>
        <v/>
      </c>
      <c r="AS665" s="30" t="str">
        <f>IF(AND($D665&lt;=2028,Zisk!$D$10&gt;=2028),VstupniParametry_SKRYT!$D$12,"")</f>
        <v/>
      </c>
      <c r="AT665" s="28" t="str">
        <f>IF(AND($D665&lt;=2028,Zisk!$D$10&gt;=2028),")","")</f>
        <v/>
      </c>
      <c r="AU665" s="31" t="str">
        <f>IF(AND(D665&lt;2028,2028&lt;=Zisk!$D$10),1,IF(D665=2028,0,""))</f>
        <v/>
      </c>
      <c r="AV665" s="32" t="str">
        <f>IF(AND($D665&lt;=2028,Zisk!$D$10&gt;=2029),"x","")</f>
        <v/>
      </c>
      <c r="AW665" s="28" t="str">
        <f>IF(AND($D665&lt;=2029,Zisk!$D$10&gt;=2029),"(","")</f>
        <v/>
      </c>
      <c r="AX665" s="28" t="str">
        <f>IF(AND($D665&lt;=2029,Zisk!$D$10&gt;=2029),"1","")</f>
        <v/>
      </c>
      <c r="AY665" s="28" t="str">
        <f>IF(AND($D665&lt;=2029,Zisk!$D$10&gt;=2029),"+","")</f>
        <v/>
      </c>
      <c r="AZ665" s="30" t="str">
        <f>IF(AND($D665&lt;=2029,Zisk!$D$10&gt;=2029),VstupniParametry_SKRYT!$D$13,"")</f>
        <v/>
      </c>
      <c r="BA665" s="28" t="str">
        <f>IF(AND($D665&lt;=2029,Zisk!$D$10&gt;=2029),")","")</f>
        <v/>
      </c>
      <c r="BB665" s="31" t="str">
        <f>IF(AND(D665&lt;2029,2029&lt;=Zisk!$D$10),1,IF(D665=2029,0,""))</f>
        <v/>
      </c>
      <c r="BC665" s="32" t="str">
        <f>IF(AND($D665&lt;=2029,Zisk!$D$10&gt;=2030),"x","")</f>
        <v/>
      </c>
      <c r="BD665" s="28" t="str">
        <f>IF(AND($D665&lt;=2030,Zisk!$D$10&gt;=2030),"(","")</f>
        <v/>
      </c>
      <c r="BE665" s="28" t="str">
        <f>IF(AND($D665&lt;=2030,Zisk!$D$10&gt;=2030),"1","")</f>
        <v/>
      </c>
      <c r="BF665" s="28" t="str">
        <f>IF(AND($D665&lt;=2030,Zisk!$D$10&gt;=2030),"+","")</f>
        <v/>
      </c>
      <c r="BG665" s="30" t="str">
        <f>IF(AND($D665&lt;=2030,Zisk!$D$10&gt;=2030),VstupniParametry_SKRYT!$D$14,"")</f>
        <v/>
      </c>
      <c r="BH665" s="28" t="str">
        <f>IF(AND($D665&lt;=2030,Zisk!$D$10&gt;=2030),")","")</f>
        <v/>
      </c>
      <c r="BI665" s="31" t="str">
        <f>IF(AND(D665&lt;2030,2030&lt;=Zisk!$D$10),1,IF(D665=2030,0,""))</f>
        <v/>
      </c>
      <c r="BJ665" s="33" t="s">
        <v>32</v>
      </c>
      <c r="BK665" s="30">
        <f t="shared" si="334"/>
        <v>1</v>
      </c>
      <c r="BL665" s="28" t="str">
        <f t="shared" si="335"/>
        <v>x</v>
      </c>
      <c r="BM665" s="34">
        <f t="shared" si="336"/>
        <v>1</v>
      </c>
      <c r="BN665" s="30" t="str">
        <f t="shared" si="337"/>
        <v>x</v>
      </c>
      <c r="BO665" s="34">
        <f t="shared" si="322"/>
        <v>1.018</v>
      </c>
      <c r="BP665" s="34" t="str">
        <f t="shared" si="323"/>
        <v/>
      </c>
      <c r="BQ665" s="34" t="str">
        <f t="shared" si="324"/>
        <v/>
      </c>
      <c r="BR665" s="34" t="str">
        <f t="shared" si="325"/>
        <v/>
      </c>
      <c r="BS665" s="34" t="str">
        <f t="shared" si="326"/>
        <v/>
      </c>
      <c r="BT665" s="34" t="str">
        <f t="shared" si="327"/>
        <v/>
      </c>
      <c r="BU665" s="34" t="str">
        <f t="shared" si="328"/>
        <v/>
      </c>
      <c r="BV665" s="34" t="str">
        <f t="shared" si="329"/>
        <v/>
      </c>
      <c r="BW665" s="34" t="str">
        <f t="shared" si="330"/>
        <v/>
      </c>
      <c r="BX665" s="34" t="str">
        <f t="shared" si="331"/>
        <v/>
      </c>
      <c r="BY665" s="34" t="str">
        <f t="shared" si="332"/>
        <v/>
      </c>
      <c r="BZ665" s="33" t="s">
        <v>32</v>
      </c>
      <c r="CA665" s="34">
        <f t="shared" si="333"/>
        <v>1.018</v>
      </c>
      <c r="CB665" s="28"/>
      <c r="CC665" s="29">
        <f>IF(D665&gt;Zisk!$D$10,"",E665*CA665)</f>
        <v>0</v>
      </c>
    </row>
    <row r="666" spans="2:81" x14ac:dyDescent="0.2">
      <c r="B666" s="35" t="str">
        <f>Zisk!B677</f>
        <v/>
      </c>
      <c r="C666" s="35">
        <f>Zisk!C677</f>
        <v>0</v>
      </c>
      <c r="D666" s="35">
        <f>Zisk!E677</f>
        <v>0</v>
      </c>
      <c r="E666" s="36">
        <f>Zisk!D677</f>
        <v>0</v>
      </c>
      <c r="F666" s="36"/>
      <c r="G666" s="35" t="str">
        <f t="shared" si="308"/>
        <v>(</v>
      </c>
      <c r="H666" s="35" t="str">
        <f t="shared" si="309"/>
        <v>1</v>
      </c>
      <c r="I666" s="35" t="str">
        <f t="shared" si="310"/>
        <v>+</v>
      </c>
      <c r="J666" s="37">
        <f>IF($D666&lt;=2021,VstupniParametry_SKRYT!$D$5,"")</f>
        <v>0.02</v>
      </c>
      <c r="K666" s="35" t="str">
        <f t="shared" si="311"/>
        <v>)</v>
      </c>
      <c r="L666" s="38">
        <f>IF($D666&lt;=2021,COUNTIF(Vypocet_SKRYT!T663:AS663,"&gt;=1"),"")</f>
        <v>0</v>
      </c>
      <c r="M666" s="39" t="str">
        <f t="shared" si="312"/>
        <v>x</v>
      </c>
      <c r="N666" s="35" t="str">
        <f t="shared" si="313"/>
        <v>(</v>
      </c>
      <c r="O666" s="35" t="str">
        <f t="shared" si="314"/>
        <v>1</v>
      </c>
      <c r="P666" s="35" t="str">
        <f t="shared" si="315"/>
        <v>+</v>
      </c>
      <c r="Q666" s="37">
        <f>IF($D666&lt;=2024,VstupniParametry_SKRYT!$D$6,"")</f>
        <v>0.06</v>
      </c>
      <c r="R666" s="35" t="str">
        <f t="shared" si="316"/>
        <v>)</v>
      </c>
      <c r="S666" s="38">
        <f>IF($D666&lt;=2024,COUNTIFS(Vypocet_SKRYT!AT663:AV663,"&gt;=1"),"")</f>
        <v>0</v>
      </c>
      <c r="T666" s="39" t="str">
        <f t="shared" si="317"/>
        <v>x</v>
      </c>
      <c r="U666" s="35" t="str">
        <f t="shared" si="318"/>
        <v>(</v>
      </c>
      <c r="V666" s="35" t="str">
        <f t="shared" si="319"/>
        <v>1</v>
      </c>
      <c r="W666" s="35" t="str">
        <f t="shared" si="320"/>
        <v>+</v>
      </c>
      <c r="X666" s="37">
        <f>IF($D666&lt;=2025,VstupniParametry_SKRYT!$D$9,"")</f>
        <v>1.7999999999999999E-2</v>
      </c>
      <c r="Y666" s="35" t="str">
        <f t="shared" si="321"/>
        <v>)</v>
      </c>
      <c r="Z666" s="38">
        <f>IF(AND(D666&lt;2025,2025&lt;=Zisk!$D$10),1,IF(D666=2025,0,""))</f>
        <v>1</v>
      </c>
      <c r="AA666" s="39" t="str">
        <f>IF(AND($D666&lt;=2025,Zisk!$D$10&gt;=2026),"x","")</f>
        <v/>
      </c>
      <c r="AB666" s="35" t="str">
        <f>IF(AND($D666&lt;=2026,Zisk!$D$10&gt;=2026),"(","")</f>
        <v/>
      </c>
      <c r="AC666" s="35" t="str">
        <f>IF(AND($D666&lt;=2026,Zisk!$D$10&gt;=2026),"1","")</f>
        <v/>
      </c>
      <c r="AD666" s="35" t="str">
        <f>IF(AND($D666&lt;=2026,Zisk!$D$10&gt;=2026),"+","")</f>
        <v/>
      </c>
      <c r="AE666" s="37" t="str">
        <f>IF(AND($D666&lt;=2026,Zisk!$D$10&gt;=2026),VstupniParametry_SKRYT!$D$10,"")</f>
        <v/>
      </c>
      <c r="AF666" s="35" t="str">
        <f>IF(AND($D666&lt;=2026,Zisk!$D$10&gt;=2026),")","")</f>
        <v/>
      </c>
      <c r="AG666" s="38" t="str">
        <f>IF(AND(D666&lt;2026,2026&lt;=Zisk!$D$10),1,IF(D666=2026,0,""))</f>
        <v/>
      </c>
      <c r="AH666" s="39" t="str">
        <f>IF(AND($D666&lt;=2026,Zisk!$D$10&gt;=2027),"x","")</f>
        <v/>
      </c>
      <c r="AI666" s="35" t="str">
        <f>IF(AND($D666&lt;=2027,Zisk!$D$10&gt;=2027),"(","")</f>
        <v/>
      </c>
      <c r="AJ666" s="35" t="str">
        <f>IF(AND($D666&lt;=2027,Zisk!$D$10&gt;=2027),"1","")</f>
        <v/>
      </c>
      <c r="AK666" s="35" t="str">
        <f>IF(AND($D666&lt;=2027,Zisk!$D$10&gt;=2027),"+","")</f>
        <v/>
      </c>
      <c r="AL666" s="37" t="str">
        <f>IF(AND($D666&lt;=2027,Zisk!$D$10&gt;=2027),VstupniParametry_SKRYT!$D$11,"")</f>
        <v/>
      </c>
      <c r="AM666" s="35" t="str">
        <f>IF(AND($D666&lt;=2027,Zisk!$D$10&gt;=2027),")","")</f>
        <v/>
      </c>
      <c r="AN666" s="38" t="str">
        <f>IF(AND(D666&lt;2027,2027&lt;=Zisk!$D$10),1,IF(D666=2027,0,""))</f>
        <v/>
      </c>
      <c r="AO666" s="39" t="str">
        <f>IF(AND($D666&lt;=2027,Zisk!$D$10&gt;=2028),"x","")</f>
        <v/>
      </c>
      <c r="AP666" s="35" t="str">
        <f>IF(AND($D666&lt;=2028,Zisk!$D$10&gt;=2028),"(","")</f>
        <v/>
      </c>
      <c r="AQ666" s="35" t="str">
        <f>IF(AND($D666&lt;=2028,Zisk!$D$10&gt;=2028),"1","")</f>
        <v/>
      </c>
      <c r="AR666" s="35" t="str">
        <f>IF(AND($D666&lt;=2028,Zisk!$D$10&gt;=2028),"+","")</f>
        <v/>
      </c>
      <c r="AS666" s="37" t="str">
        <f>IF(AND($D666&lt;=2028,Zisk!$D$10&gt;=2028),VstupniParametry_SKRYT!$D$12,"")</f>
        <v/>
      </c>
      <c r="AT666" s="35" t="str">
        <f>IF(AND($D666&lt;=2028,Zisk!$D$10&gt;=2028),")","")</f>
        <v/>
      </c>
      <c r="AU666" s="38" t="str">
        <f>IF(AND(D666&lt;2028,2028&lt;=Zisk!$D$10),1,IF(D666=2028,0,""))</f>
        <v/>
      </c>
      <c r="AV666" s="39" t="str">
        <f>IF(AND($D666&lt;=2028,Zisk!$D$10&gt;=2029),"x","")</f>
        <v/>
      </c>
      <c r="AW666" s="35" t="str">
        <f>IF(AND($D666&lt;=2029,Zisk!$D$10&gt;=2029),"(","")</f>
        <v/>
      </c>
      <c r="AX666" s="35" t="str">
        <f>IF(AND($D666&lt;=2029,Zisk!$D$10&gt;=2029),"1","")</f>
        <v/>
      </c>
      <c r="AY666" s="35" t="str">
        <f>IF(AND($D666&lt;=2029,Zisk!$D$10&gt;=2029),"+","")</f>
        <v/>
      </c>
      <c r="AZ666" s="37" t="str">
        <f>IF(AND($D666&lt;=2029,Zisk!$D$10&gt;=2029),VstupniParametry_SKRYT!$D$13,"")</f>
        <v/>
      </c>
      <c r="BA666" s="35" t="str">
        <f>IF(AND($D666&lt;=2029,Zisk!$D$10&gt;=2029),")","")</f>
        <v/>
      </c>
      <c r="BB666" s="38" t="str">
        <f>IF(AND(D666&lt;2029,2029&lt;=Zisk!$D$10),1,IF(D666=2029,0,""))</f>
        <v/>
      </c>
      <c r="BC666" s="39" t="str">
        <f>IF(AND($D666&lt;=2029,Zisk!$D$10&gt;=2030),"x","")</f>
        <v/>
      </c>
      <c r="BD666" s="35" t="str">
        <f>IF(AND($D666&lt;=2030,Zisk!$D$10&gt;=2030),"(","")</f>
        <v/>
      </c>
      <c r="BE666" s="35" t="str">
        <f>IF(AND($D666&lt;=2030,Zisk!$D$10&gt;=2030),"1","")</f>
        <v/>
      </c>
      <c r="BF666" s="35" t="str">
        <f>IF(AND($D666&lt;=2030,Zisk!$D$10&gt;=2030),"+","")</f>
        <v/>
      </c>
      <c r="BG666" s="37" t="str">
        <f>IF(AND($D666&lt;=2030,Zisk!$D$10&gt;=2030),VstupniParametry_SKRYT!$D$14,"")</f>
        <v/>
      </c>
      <c r="BH666" s="35" t="str">
        <f>IF(AND($D666&lt;=2030,Zisk!$D$10&gt;=2030),")","")</f>
        <v/>
      </c>
      <c r="BI666" s="38" t="str">
        <f>IF(AND(D666&lt;2030,2030&lt;=Zisk!$D$10),1,IF(D666=2030,0,""))</f>
        <v/>
      </c>
      <c r="BJ666" s="40" t="s">
        <v>32</v>
      </c>
      <c r="BK666" s="37">
        <f t="shared" si="334"/>
        <v>1</v>
      </c>
      <c r="BL666" s="35" t="str">
        <f t="shared" si="335"/>
        <v>x</v>
      </c>
      <c r="BM666" s="41">
        <f t="shared" si="336"/>
        <v>1</v>
      </c>
      <c r="BN666" s="37" t="str">
        <f t="shared" si="337"/>
        <v>x</v>
      </c>
      <c r="BO666" s="41">
        <f t="shared" si="322"/>
        <v>1.018</v>
      </c>
      <c r="BP666" s="41" t="str">
        <f t="shared" si="323"/>
        <v/>
      </c>
      <c r="BQ666" s="41" t="str">
        <f t="shared" si="324"/>
        <v/>
      </c>
      <c r="BR666" s="41" t="str">
        <f t="shared" si="325"/>
        <v/>
      </c>
      <c r="BS666" s="41" t="str">
        <f t="shared" si="326"/>
        <v/>
      </c>
      <c r="BT666" s="41" t="str">
        <f t="shared" si="327"/>
        <v/>
      </c>
      <c r="BU666" s="41" t="str">
        <f t="shared" si="328"/>
        <v/>
      </c>
      <c r="BV666" s="41" t="str">
        <f t="shared" si="329"/>
        <v/>
      </c>
      <c r="BW666" s="41" t="str">
        <f t="shared" si="330"/>
        <v/>
      </c>
      <c r="BX666" s="41" t="str">
        <f t="shared" si="331"/>
        <v/>
      </c>
      <c r="BY666" s="41" t="str">
        <f t="shared" si="332"/>
        <v/>
      </c>
      <c r="BZ666" s="40" t="s">
        <v>32</v>
      </c>
      <c r="CA666" s="41">
        <f t="shared" si="333"/>
        <v>1.018</v>
      </c>
      <c r="CB666" s="35"/>
      <c r="CC666" s="36">
        <f>IF(D666&gt;Zisk!$D$10,"",E666*CA666)</f>
        <v>0</v>
      </c>
    </row>
    <row r="667" spans="2:81" x14ac:dyDescent="0.2">
      <c r="B667" s="28" t="str">
        <f>Zisk!B678</f>
        <v/>
      </c>
      <c r="C667" s="28">
        <f>Zisk!C678</f>
        <v>0</v>
      </c>
      <c r="D667" s="28">
        <f>Zisk!E678</f>
        <v>0</v>
      </c>
      <c r="E667" s="29">
        <f>Zisk!D678</f>
        <v>0</v>
      </c>
      <c r="F667" s="29"/>
      <c r="G667" s="28" t="str">
        <f t="shared" si="308"/>
        <v>(</v>
      </c>
      <c r="H667" s="28" t="str">
        <f t="shared" si="309"/>
        <v>1</v>
      </c>
      <c r="I667" s="28" t="str">
        <f t="shared" si="310"/>
        <v>+</v>
      </c>
      <c r="J667" s="30">
        <f>IF($D667&lt;=2021,VstupniParametry_SKRYT!$D$5,"")</f>
        <v>0.02</v>
      </c>
      <c r="K667" s="28" t="str">
        <f t="shared" si="311"/>
        <v>)</v>
      </c>
      <c r="L667" s="31">
        <f>IF($D667&lt;=2021,COUNTIF(Vypocet_SKRYT!T664:AS664,"&gt;=1"),"")</f>
        <v>0</v>
      </c>
      <c r="M667" s="32" t="str">
        <f t="shared" si="312"/>
        <v>x</v>
      </c>
      <c r="N667" s="28" t="str">
        <f t="shared" si="313"/>
        <v>(</v>
      </c>
      <c r="O667" s="28" t="str">
        <f t="shared" si="314"/>
        <v>1</v>
      </c>
      <c r="P667" s="28" t="str">
        <f t="shared" si="315"/>
        <v>+</v>
      </c>
      <c r="Q667" s="30">
        <f>IF($D667&lt;=2024,VstupniParametry_SKRYT!$D$6,"")</f>
        <v>0.06</v>
      </c>
      <c r="R667" s="28" t="str">
        <f t="shared" si="316"/>
        <v>)</v>
      </c>
      <c r="S667" s="31">
        <f>IF($D667&lt;=2024,COUNTIFS(Vypocet_SKRYT!AT664:AV664,"&gt;=1"),"")</f>
        <v>0</v>
      </c>
      <c r="T667" s="32" t="str">
        <f t="shared" si="317"/>
        <v>x</v>
      </c>
      <c r="U667" s="28" t="str">
        <f t="shared" si="318"/>
        <v>(</v>
      </c>
      <c r="V667" s="28" t="str">
        <f t="shared" si="319"/>
        <v>1</v>
      </c>
      <c r="W667" s="28" t="str">
        <f t="shared" si="320"/>
        <v>+</v>
      </c>
      <c r="X667" s="30">
        <f>IF($D667&lt;=2025,VstupniParametry_SKRYT!$D$9,"")</f>
        <v>1.7999999999999999E-2</v>
      </c>
      <c r="Y667" s="28" t="str">
        <f t="shared" si="321"/>
        <v>)</v>
      </c>
      <c r="Z667" s="31">
        <f>IF(AND(D667&lt;2025,2025&lt;=Zisk!$D$10),1,IF(D667=2025,0,""))</f>
        <v>1</v>
      </c>
      <c r="AA667" s="32" t="str">
        <f>IF(AND($D667&lt;=2025,Zisk!$D$10&gt;=2026),"x","")</f>
        <v/>
      </c>
      <c r="AB667" s="28" t="str">
        <f>IF(AND($D667&lt;=2026,Zisk!$D$10&gt;=2026),"(","")</f>
        <v/>
      </c>
      <c r="AC667" s="28" t="str">
        <f>IF(AND($D667&lt;=2026,Zisk!$D$10&gt;=2026),"1","")</f>
        <v/>
      </c>
      <c r="AD667" s="28" t="str">
        <f>IF(AND($D667&lt;=2026,Zisk!$D$10&gt;=2026),"+","")</f>
        <v/>
      </c>
      <c r="AE667" s="30" t="str">
        <f>IF(AND($D667&lt;=2026,Zisk!$D$10&gt;=2026),VstupniParametry_SKRYT!$D$10,"")</f>
        <v/>
      </c>
      <c r="AF667" s="28" t="str">
        <f>IF(AND($D667&lt;=2026,Zisk!$D$10&gt;=2026),")","")</f>
        <v/>
      </c>
      <c r="AG667" s="31" t="str">
        <f>IF(AND(D667&lt;2026,2026&lt;=Zisk!$D$10),1,IF(D667=2026,0,""))</f>
        <v/>
      </c>
      <c r="AH667" s="32" t="str">
        <f>IF(AND($D667&lt;=2026,Zisk!$D$10&gt;=2027),"x","")</f>
        <v/>
      </c>
      <c r="AI667" s="28" t="str">
        <f>IF(AND($D667&lt;=2027,Zisk!$D$10&gt;=2027),"(","")</f>
        <v/>
      </c>
      <c r="AJ667" s="28" t="str">
        <f>IF(AND($D667&lt;=2027,Zisk!$D$10&gt;=2027),"1","")</f>
        <v/>
      </c>
      <c r="AK667" s="28" t="str">
        <f>IF(AND($D667&lt;=2027,Zisk!$D$10&gt;=2027),"+","")</f>
        <v/>
      </c>
      <c r="AL667" s="30" t="str">
        <f>IF(AND($D667&lt;=2027,Zisk!$D$10&gt;=2027),VstupniParametry_SKRYT!$D$11,"")</f>
        <v/>
      </c>
      <c r="AM667" s="28" t="str">
        <f>IF(AND($D667&lt;=2027,Zisk!$D$10&gt;=2027),")","")</f>
        <v/>
      </c>
      <c r="AN667" s="31" t="str">
        <f>IF(AND(D667&lt;2027,2027&lt;=Zisk!$D$10),1,IF(D667=2027,0,""))</f>
        <v/>
      </c>
      <c r="AO667" s="32" t="str">
        <f>IF(AND($D667&lt;=2027,Zisk!$D$10&gt;=2028),"x","")</f>
        <v/>
      </c>
      <c r="AP667" s="28" t="str">
        <f>IF(AND($D667&lt;=2028,Zisk!$D$10&gt;=2028),"(","")</f>
        <v/>
      </c>
      <c r="AQ667" s="28" t="str">
        <f>IF(AND($D667&lt;=2028,Zisk!$D$10&gt;=2028),"1","")</f>
        <v/>
      </c>
      <c r="AR667" s="28" t="str">
        <f>IF(AND($D667&lt;=2028,Zisk!$D$10&gt;=2028),"+","")</f>
        <v/>
      </c>
      <c r="AS667" s="30" t="str">
        <f>IF(AND($D667&lt;=2028,Zisk!$D$10&gt;=2028),VstupniParametry_SKRYT!$D$12,"")</f>
        <v/>
      </c>
      <c r="AT667" s="28" t="str">
        <f>IF(AND($D667&lt;=2028,Zisk!$D$10&gt;=2028),")","")</f>
        <v/>
      </c>
      <c r="AU667" s="31" t="str">
        <f>IF(AND(D667&lt;2028,2028&lt;=Zisk!$D$10),1,IF(D667=2028,0,""))</f>
        <v/>
      </c>
      <c r="AV667" s="32" t="str">
        <f>IF(AND($D667&lt;=2028,Zisk!$D$10&gt;=2029),"x","")</f>
        <v/>
      </c>
      <c r="AW667" s="28" t="str">
        <f>IF(AND($D667&lt;=2029,Zisk!$D$10&gt;=2029),"(","")</f>
        <v/>
      </c>
      <c r="AX667" s="28" t="str">
        <f>IF(AND($D667&lt;=2029,Zisk!$D$10&gt;=2029),"1","")</f>
        <v/>
      </c>
      <c r="AY667" s="28" t="str">
        <f>IF(AND($D667&lt;=2029,Zisk!$D$10&gt;=2029),"+","")</f>
        <v/>
      </c>
      <c r="AZ667" s="30" t="str">
        <f>IF(AND($D667&lt;=2029,Zisk!$D$10&gt;=2029),VstupniParametry_SKRYT!$D$13,"")</f>
        <v/>
      </c>
      <c r="BA667" s="28" t="str">
        <f>IF(AND($D667&lt;=2029,Zisk!$D$10&gt;=2029),")","")</f>
        <v/>
      </c>
      <c r="BB667" s="31" t="str">
        <f>IF(AND(D667&lt;2029,2029&lt;=Zisk!$D$10),1,IF(D667=2029,0,""))</f>
        <v/>
      </c>
      <c r="BC667" s="32" t="str">
        <f>IF(AND($D667&lt;=2029,Zisk!$D$10&gt;=2030),"x","")</f>
        <v/>
      </c>
      <c r="BD667" s="28" t="str">
        <f>IF(AND($D667&lt;=2030,Zisk!$D$10&gt;=2030),"(","")</f>
        <v/>
      </c>
      <c r="BE667" s="28" t="str">
        <f>IF(AND($D667&lt;=2030,Zisk!$D$10&gt;=2030),"1","")</f>
        <v/>
      </c>
      <c r="BF667" s="28" t="str">
        <f>IF(AND($D667&lt;=2030,Zisk!$D$10&gt;=2030),"+","")</f>
        <v/>
      </c>
      <c r="BG667" s="30" t="str">
        <f>IF(AND($D667&lt;=2030,Zisk!$D$10&gt;=2030),VstupniParametry_SKRYT!$D$14,"")</f>
        <v/>
      </c>
      <c r="BH667" s="28" t="str">
        <f>IF(AND($D667&lt;=2030,Zisk!$D$10&gt;=2030),")","")</f>
        <v/>
      </c>
      <c r="BI667" s="31" t="str">
        <f>IF(AND(D667&lt;2030,2030&lt;=Zisk!$D$10),1,IF(D667=2030,0,""))</f>
        <v/>
      </c>
      <c r="BJ667" s="33" t="s">
        <v>32</v>
      </c>
      <c r="BK667" s="30">
        <f t="shared" si="334"/>
        <v>1</v>
      </c>
      <c r="BL667" s="28" t="str">
        <f t="shared" si="335"/>
        <v>x</v>
      </c>
      <c r="BM667" s="34">
        <f t="shared" si="336"/>
        <v>1</v>
      </c>
      <c r="BN667" s="30" t="str">
        <f t="shared" si="337"/>
        <v>x</v>
      </c>
      <c r="BO667" s="34">
        <f t="shared" si="322"/>
        <v>1.018</v>
      </c>
      <c r="BP667" s="34" t="str">
        <f t="shared" si="323"/>
        <v/>
      </c>
      <c r="BQ667" s="34" t="str">
        <f t="shared" si="324"/>
        <v/>
      </c>
      <c r="BR667" s="34" t="str">
        <f t="shared" si="325"/>
        <v/>
      </c>
      <c r="BS667" s="34" t="str">
        <f t="shared" si="326"/>
        <v/>
      </c>
      <c r="BT667" s="34" t="str">
        <f t="shared" si="327"/>
        <v/>
      </c>
      <c r="BU667" s="34" t="str">
        <f t="shared" si="328"/>
        <v/>
      </c>
      <c r="BV667" s="34" t="str">
        <f t="shared" si="329"/>
        <v/>
      </c>
      <c r="BW667" s="34" t="str">
        <f t="shared" si="330"/>
        <v/>
      </c>
      <c r="BX667" s="34" t="str">
        <f t="shared" si="331"/>
        <v/>
      </c>
      <c r="BY667" s="34" t="str">
        <f t="shared" si="332"/>
        <v/>
      </c>
      <c r="BZ667" s="33" t="s">
        <v>32</v>
      </c>
      <c r="CA667" s="34">
        <f t="shared" si="333"/>
        <v>1.018</v>
      </c>
      <c r="CB667" s="28"/>
      <c r="CC667" s="29">
        <f>IF(D667&gt;Zisk!$D$10,"",E667*CA667)</f>
        <v>0</v>
      </c>
    </row>
    <row r="668" spans="2:81" x14ac:dyDescent="0.2">
      <c r="B668" s="35" t="str">
        <f>Zisk!B679</f>
        <v/>
      </c>
      <c r="C668" s="35">
        <f>Zisk!C679</f>
        <v>0</v>
      </c>
      <c r="D668" s="35">
        <f>Zisk!E679</f>
        <v>0</v>
      </c>
      <c r="E668" s="36">
        <f>Zisk!D679</f>
        <v>0</v>
      </c>
      <c r="F668" s="36"/>
      <c r="G668" s="35" t="str">
        <f t="shared" si="308"/>
        <v>(</v>
      </c>
      <c r="H668" s="35" t="str">
        <f t="shared" si="309"/>
        <v>1</v>
      </c>
      <c r="I668" s="35" t="str">
        <f t="shared" si="310"/>
        <v>+</v>
      </c>
      <c r="J668" s="37">
        <f>IF($D668&lt;=2021,VstupniParametry_SKRYT!$D$5,"")</f>
        <v>0.02</v>
      </c>
      <c r="K668" s="35" t="str">
        <f t="shared" si="311"/>
        <v>)</v>
      </c>
      <c r="L668" s="38">
        <f>IF($D668&lt;=2021,COUNTIF(Vypocet_SKRYT!T665:AS665,"&gt;=1"),"")</f>
        <v>0</v>
      </c>
      <c r="M668" s="39" t="str">
        <f t="shared" si="312"/>
        <v>x</v>
      </c>
      <c r="N668" s="35" t="str">
        <f t="shared" si="313"/>
        <v>(</v>
      </c>
      <c r="O668" s="35" t="str">
        <f t="shared" si="314"/>
        <v>1</v>
      </c>
      <c r="P668" s="35" t="str">
        <f t="shared" si="315"/>
        <v>+</v>
      </c>
      <c r="Q668" s="37">
        <f>IF($D668&lt;=2024,VstupniParametry_SKRYT!$D$6,"")</f>
        <v>0.06</v>
      </c>
      <c r="R668" s="35" t="str">
        <f t="shared" si="316"/>
        <v>)</v>
      </c>
      <c r="S668" s="38">
        <f>IF($D668&lt;=2024,COUNTIFS(Vypocet_SKRYT!AT665:AV665,"&gt;=1"),"")</f>
        <v>0</v>
      </c>
      <c r="T668" s="39" t="str">
        <f t="shared" si="317"/>
        <v>x</v>
      </c>
      <c r="U668" s="35" t="str">
        <f t="shared" si="318"/>
        <v>(</v>
      </c>
      <c r="V668" s="35" t="str">
        <f t="shared" si="319"/>
        <v>1</v>
      </c>
      <c r="W668" s="35" t="str">
        <f t="shared" si="320"/>
        <v>+</v>
      </c>
      <c r="X668" s="37">
        <f>IF($D668&lt;=2025,VstupniParametry_SKRYT!$D$9,"")</f>
        <v>1.7999999999999999E-2</v>
      </c>
      <c r="Y668" s="35" t="str">
        <f t="shared" si="321"/>
        <v>)</v>
      </c>
      <c r="Z668" s="38">
        <f>IF(AND(D668&lt;2025,2025&lt;=Zisk!$D$10),1,IF(D668=2025,0,""))</f>
        <v>1</v>
      </c>
      <c r="AA668" s="39" t="str">
        <f>IF(AND($D668&lt;=2025,Zisk!$D$10&gt;=2026),"x","")</f>
        <v/>
      </c>
      <c r="AB668" s="35" t="str">
        <f>IF(AND($D668&lt;=2026,Zisk!$D$10&gt;=2026),"(","")</f>
        <v/>
      </c>
      <c r="AC668" s="35" t="str">
        <f>IF(AND($D668&lt;=2026,Zisk!$D$10&gt;=2026),"1","")</f>
        <v/>
      </c>
      <c r="AD668" s="35" t="str">
        <f>IF(AND($D668&lt;=2026,Zisk!$D$10&gt;=2026),"+","")</f>
        <v/>
      </c>
      <c r="AE668" s="37" t="str">
        <f>IF(AND($D668&lt;=2026,Zisk!$D$10&gt;=2026),VstupniParametry_SKRYT!$D$10,"")</f>
        <v/>
      </c>
      <c r="AF668" s="35" t="str">
        <f>IF(AND($D668&lt;=2026,Zisk!$D$10&gt;=2026),")","")</f>
        <v/>
      </c>
      <c r="AG668" s="38" t="str">
        <f>IF(AND(D668&lt;2026,2026&lt;=Zisk!$D$10),1,IF(D668=2026,0,""))</f>
        <v/>
      </c>
      <c r="AH668" s="39" t="str">
        <f>IF(AND($D668&lt;=2026,Zisk!$D$10&gt;=2027),"x","")</f>
        <v/>
      </c>
      <c r="AI668" s="35" t="str">
        <f>IF(AND($D668&lt;=2027,Zisk!$D$10&gt;=2027),"(","")</f>
        <v/>
      </c>
      <c r="AJ668" s="35" t="str">
        <f>IF(AND($D668&lt;=2027,Zisk!$D$10&gt;=2027),"1","")</f>
        <v/>
      </c>
      <c r="AK668" s="35" t="str">
        <f>IF(AND($D668&lt;=2027,Zisk!$D$10&gt;=2027),"+","")</f>
        <v/>
      </c>
      <c r="AL668" s="37" t="str">
        <f>IF(AND($D668&lt;=2027,Zisk!$D$10&gt;=2027),VstupniParametry_SKRYT!$D$11,"")</f>
        <v/>
      </c>
      <c r="AM668" s="35" t="str">
        <f>IF(AND($D668&lt;=2027,Zisk!$D$10&gt;=2027),")","")</f>
        <v/>
      </c>
      <c r="AN668" s="38" t="str">
        <f>IF(AND(D668&lt;2027,2027&lt;=Zisk!$D$10),1,IF(D668=2027,0,""))</f>
        <v/>
      </c>
      <c r="AO668" s="39" t="str">
        <f>IF(AND($D668&lt;=2027,Zisk!$D$10&gt;=2028),"x","")</f>
        <v/>
      </c>
      <c r="AP668" s="35" t="str">
        <f>IF(AND($D668&lt;=2028,Zisk!$D$10&gt;=2028),"(","")</f>
        <v/>
      </c>
      <c r="AQ668" s="35" t="str">
        <f>IF(AND($D668&lt;=2028,Zisk!$D$10&gt;=2028),"1","")</f>
        <v/>
      </c>
      <c r="AR668" s="35" t="str">
        <f>IF(AND($D668&lt;=2028,Zisk!$D$10&gt;=2028),"+","")</f>
        <v/>
      </c>
      <c r="AS668" s="37" t="str">
        <f>IF(AND($D668&lt;=2028,Zisk!$D$10&gt;=2028),VstupniParametry_SKRYT!$D$12,"")</f>
        <v/>
      </c>
      <c r="AT668" s="35" t="str">
        <f>IF(AND($D668&lt;=2028,Zisk!$D$10&gt;=2028),")","")</f>
        <v/>
      </c>
      <c r="AU668" s="38" t="str">
        <f>IF(AND(D668&lt;2028,2028&lt;=Zisk!$D$10),1,IF(D668=2028,0,""))</f>
        <v/>
      </c>
      <c r="AV668" s="39" t="str">
        <f>IF(AND($D668&lt;=2028,Zisk!$D$10&gt;=2029),"x","")</f>
        <v/>
      </c>
      <c r="AW668" s="35" t="str">
        <f>IF(AND($D668&lt;=2029,Zisk!$D$10&gt;=2029),"(","")</f>
        <v/>
      </c>
      <c r="AX668" s="35" t="str">
        <f>IF(AND($D668&lt;=2029,Zisk!$D$10&gt;=2029),"1","")</f>
        <v/>
      </c>
      <c r="AY668" s="35" t="str">
        <f>IF(AND($D668&lt;=2029,Zisk!$D$10&gt;=2029),"+","")</f>
        <v/>
      </c>
      <c r="AZ668" s="37" t="str">
        <f>IF(AND($D668&lt;=2029,Zisk!$D$10&gt;=2029),VstupniParametry_SKRYT!$D$13,"")</f>
        <v/>
      </c>
      <c r="BA668" s="35" t="str">
        <f>IF(AND($D668&lt;=2029,Zisk!$D$10&gt;=2029),")","")</f>
        <v/>
      </c>
      <c r="BB668" s="38" t="str">
        <f>IF(AND(D668&lt;2029,2029&lt;=Zisk!$D$10),1,IF(D668=2029,0,""))</f>
        <v/>
      </c>
      <c r="BC668" s="39" t="str">
        <f>IF(AND($D668&lt;=2029,Zisk!$D$10&gt;=2030),"x","")</f>
        <v/>
      </c>
      <c r="BD668" s="35" t="str">
        <f>IF(AND($D668&lt;=2030,Zisk!$D$10&gt;=2030),"(","")</f>
        <v/>
      </c>
      <c r="BE668" s="35" t="str">
        <f>IF(AND($D668&lt;=2030,Zisk!$D$10&gt;=2030),"1","")</f>
        <v/>
      </c>
      <c r="BF668" s="35" t="str">
        <f>IF(AND($D668&lt;=2030,Zisk!$D$10&gt;=2030),"+","")</f>
        <v/>
      </c>
      <c r="BG668" s="37" t="str">
        <f>IF(AND($D668&lt;=2030,Zisk!$D$10&gt;=2030),VstupniParametry_SKRYT!$D$14,"")</f>
        <v/>
      </c>
      <c r="BH668" s="35" t="str">
        <f>IF(AND($D668&lt;=2030,Zisk!$D$10&gt;=2030),")","")</f>
        <v/>
      </c>
      <c r="BI668" s="38" t="str">
        <f>IF(AND(D668&lt;2030,2030&lt;=Zisk!$D$10),1,IF(D668=2030,0,""))</f>
        <v/>
      </c>
      <c r="BJ668" s="40" t="s">
        <v>32</v>
      </c>
      <c r="BK668" s="37">
        <f t="shared" si="334"/>
        <v>1</v>
      </c>
      <c r="BL668" s="35" t="str">
        <f t="shared" si="335"/>
        <v>x</v>
      </c>
      <c r="BM668" s="41">
        <f t="shared" si="336"/>
        <v>1</v>
      </c>
      <c r="BN668" s="37" t="str">
        <f t="shared" si="337"/>
        <v>x</v>
      </c>
      <c r="BO668" s="41">
        <f t="shared" si="322"/>
        <v>1.018</v>
      </c>
      <c r="BP668" s="41" t="str">
        <f t="shared" si="323"/>
        <v/>
      </c>
      <c r="BQ668" s="41" t="str">
        <f t="shared" si="324"/>
        <v/>
      </c>
      <c r="BR668" s="41" t="str">
        <f t="shared" si="325"/>
        <v/>
      </c>
      <c r="BS668" s="41" t="str">
        <f t="shared" si="326"/>
        <v/>
      </c>
      <c r="BT668" s="41" t="str">
        <f t="shared" si="327"/>
        <v/>
      </c>
      <c r="BU668" s="41" t="str">
        <f t="shared" si="328"/>
        <v/>
      </c>
      <c r="BV668" s="41" t="str">
        <f t="shared" si="329"/>
        <v/>
      </c>
      <c r="BW668" s="41" t="str">
        <f t="shared" si="330"/>
        <v/>
      </c>
      <c r="BX668" s="41" t="str">
        <f t="shared" si="331"/>
        <v/>
      </c>
      <c r="BY668" s="41" t="str">
        <f t="shared" si="332"/>
        <v/>
      </c>
      <c r="BZ668" s="40" t="s">
        <v>32</v>
      </c>
      <c r="CA668" s="41">
        <f t="shared" si="333"/>
        <v>1.018</v>
      </c>
      <c r="CB668" s="35"/>
      <c r="CC668" s="36">
        <f>IF(D668&gt;Zisk!$D$10,"",E668*CA668)</f>
        <v>0</v>
      </c>
    </row>
    <row r="669" spans="2:81" x14ac:dyDescent="0.2">
      <c r="B669" s="28" t="str">
        <f>Zisk!B680</f>
        <v/>
      </c>
      <c r="C669" s="28">
        <f>Zisk!C680</f>
        <v>0</v>
      </c>
      <c r="D669" s="28">
        <f>Zisk!E680</f>
        <v>0</v>
      </c>
      <c r="E669" s="29">
        <f>Zisk!D680</f>
        <v>0</v>
      </c>
      <c r="F669" s="29"/>
      <c r="G669" s="28" t="str">
        <f t="shared" si="308"/>
        <v>(</v>
      </c>
      <c r="H669" s="28" t="str">
        <f t="shared" si="309"/>
        <v>1</v>
      </c>
      <c r="I669" s="28" t="str">
        <f t="shared" si="310"/>
        <v>+</v>
      </c>
      <c r="J669" s="30">
        <f>IF($D669&lt;=2021,VstupniParametry_SKRYT!$D$5,"")</f>
        <v>0.02</v>
      </c>
      <c r="K669" s="28" t="str">
        <f t="shared" si="311"/>
        <v>)</v>
      </c>
      <c r="L669" s="31">
        <f>IF($D669&lt;=2021,COUNTIF(Vypocet_SKRYT!T666:AS666,"&gt;=1"),"")</f>
        <v>0</v>
      </c>
      <c r="M669" s="32" t="str">
        <f t="shared" si="312"/>
        <v>x</v>
      </c>
      <c r="N669" s="28" t="str">
        <f t="shared" si="313"/>
        <v>(</v>
      </c>
      <c r="O669" s="28" t="str">
        <f t="shared" si="314"/>
        <v>1</v>
      </c>
      <c r="P669" s="28" t="str">
        <f t="shared" si="315"/>
        <v>+</v>
      </c>
      <c r="Q669" s="30">
        <f>IF($D669&lt;=2024,VstupniParametry_SKRYT!$D$6,"")</f>
        <v>0.06</v>
      </c>
      <c r="R669" s="28" t="str">
        <f t="shared" si="316"/>
        <v>)</v>
      </c>
      <c r="S669" s="31">
        <f>IF($D669&lt;=2024,COUNTIFS(Vypocet_SKRYT!AT666:AV666,"&gt;=1"),"")</f>
        <v>0</v>
      </c>
      <c r="T669" s="32" t="str">
        <f t="shared" si="317"/>
        <v>x</v>
      </c>
      <c r="U669" s="28" t="str">
        <f t="shared" si="318"/>
        <v>(</v>
      </c>
      <c r="V669" s="28" t="str">
        <f t="shared" si="319"/>
        <v>1</v>
      </c>
      <c r="W669" s="28" t="str">
        <f t="shared" si="320"/>
        <v>+</v>
      </c>
      <c r="X669" s="30">
        <f>IF($D669&lt;=2025,VstupniParametry_SKRYT!$D$9,"")</f>
        <v>1.7999999999999999E-2</v>
      </c>
      <c r="Y669" s="28" t="str">
        <f t="shared" si="321"/>
        <v>)</v>
      </c>
      <c r="Z669" s="31">
        <f>IF(AND(D669&lt;2025,2025&lt;=Zisk!$D$10),1,IF(D669=2025,0,""))</f>
        <v>1</v>
      </c>
      <c r="AA669" s="32" t="str">
        <f>IF(AND($D669&lt;=2025,Zisk!$D$10&gt;=2026),"x","")</f>
        <v/>
      </c>
      <c r="AB669" s="28" t="str">
        <f>IF(AND($D669&lt;=2026,Zisk!$D$10&gt;=2026),"(","")</f>
        <v/>
      </c>
      <c r="AC669" s="28" t="str">
        <f>IF(AND($D669&lt;=2026,Zisk!$D$10&gt;=2026),"1","")</f>
        <v/>
      </c>
      <c r="AD669" s="28" t="str">
        <f>IF(AND($D669&lt;=2026,Zisk!$D$10&gt;=2026),"+","")</f>
        <v/>
      </c>
      <c r="AE669" s="30" t="str">
        <f>IF(AND($D669&lt;=2026,Zisk!$D$10&gt;=2026),VstupniParametry_SKRYT!$D$10,"")</f>
        <v/>
      </c>
      <c r="AF669" s="28" t="str">
        <f>IF(AND($D669&lt;=2026,Zisk!$D$10&gt;=2026),")","")</f>
        <v/>
      </c>
      <c r="AG669" s="31" t="str">
        <f>IF(AND(D669&lt;2026,2026&lt;=Zisk!$D$10),1,IF(D669=2026,0,""))</f>
        <v/>
      </c>
      <c r="AH669" s="32" t="str">
        <f>IF(AND($D669&lt;=2026,Zisk!$D$10&gt;=2027),"x","")</f>
        <v/>
      </c>
      <c r="AI669" s="28" t="str">
        <f>IF(AND($D669&lt;=2027,Zisk!$D$10&gt;=2027),"(","")</f>
        <v/>
      </c>
      <c r="AJ669" s="28" t="str">
        <f>IF(AND($D669&lt;=2027,Zisk!$D$10&gt;=2027),"1","")</f>
        <v/>
      </c>
      <c r="AK669" s="28" t="str">
        <f>IF(AND($D669&lt;=2027,Zisk!$D$10&gt;=2027),"+","")</f>
        <v/>
      </c>
      <c r="AL669" s="30" t="str">
        <f>IF(AND($D669&lt;=2027,Zisk!$D$10&gt;=2027),VstupniParametry_SKRYT!$D$11,"")</f>
        <v/>
      </c>
      <c r="AM669" s="28" t="str">
        <f>IF(AND($D669&lt;=2027,Zisk!$D$10&gt;=2027),")","")</f>
        <v/>
      </c>
      <c r="AN669" s="31" t="str">
        <f>IF(AND(D669&lt;2027,2027&lt;=Zisk!$D$10),1,IF(D669=2027,0,""))</f>
        <v/>
      </c>
      <c r="AO669" s="32" t="str">
        <f>IF(AND($D669&lt;=2027,Zisk!$D$10&gt;=2028),"x","")</f>
        <v/>
      </c>
      <c r="AP669" s="28" t="str">
        <f>IF(AND($D669&lt;=2028,Zisk!$D$10&gt;=2028),"(","")</f>
        <v/>
      </c>
      <c r="AQ669" s="28" t="str">
        <f>IF(AND($D669&lt;=2028,Zisk!$D$10&gt;=2028),"1","")</f>
        <v/>
      </c>
      <c r="AR669" s="28" t="str">
        <f>IF(AND($D669&lt;=2028,Zisk!$D$10&gt;=2028),"+","")</f>
        <v/>
      </c>
      <c r="AS669" s="30" t="str">
        <f>IF(AND($D669&lt;=2028,Zisk!$D$10&gt;=2028),VstupniParametry_SKRYT!$D$12,"")</f>
        <v/>
      </c>
      <c r="AT669" s="28" t="str">
        <f>IF(AND($D669&lt;=2028,Zisk!$D$10&gt;=2028),")","")</f>
        <v/>
      </c>
      <c r="AU669" s="31" t="str">
        <f>IF(AND(D669&lt;2028,2028&lt;=Zisk!$D$10),1,IF(D669=2028,0,""))</f>
        <v/>
      </c>
      <c r="AV669" s="32" t="str">
        <f>IF(AND($D669&lt;=2028,Zisk!$D$10&gt;=2029),"x","")</f>
        <v/>
      </c>
      <c r="AW669" s="28" t="str">
        <f>IF(AND($D669&lt;=2029,Zisk!$D$10&gt;=2029),"(","")</f>
        <v/>
      </c>
      <c r="AX669" s="28" t="str">
        <f>IF(AND($D669&lt;=2029,Zisk!$D$10&gt;=2029),"1","")</f>
        <v/>
      </c>
      <c r="AY669" s="28" t="str">
        <f>IF(AND($D669&lt;=2029,Zisk!$D$10&gt;=2029),"+","")</f>
        <v/>
      </c>
      <c r="AZ669" s="30" t="str">
        <f>IF(AND($D669&lt;=2029,Zisk!$D$10&gt;=2029),VstupniParametry_SKRYT!$D$13,"")</f>
        <v/>
      </c>
      <c r="BA669" s="28" t="str">
        <f>IF(AND($D669&lt;=2029,Zisk!$D$10&gt;=2029),")","")</f>
        <v/>
      </c>
      <c r="BB669" s="31" t="str">
        <f>IF(AND(D669&lt;2029,2029&lt;=Zisk!$D$10),1,IF(D669=2029,0,""))</f>
        <v/>
      </c>
      <c r="BC669" s="32" t="str">
        <f>IF(AND($D669&lt;=2029,Zisk!$D$10&gt;=2030),"x","")</f>
        <v/>
      </c>
      <c r="BD669" s="28" t="str">
        <f>IF(AND($D669&lt;=2030,Zisk!$D$10&gt;=2030),"(","")</f>
        <v/>
      </c>
      <c r="BE669" s="28" t="str">
        <f>IF(AND($D669&lt;=2030,Zisk!$D$10&gt;=2030),"1","")</f>
        <v/>
      </c>
      <c r="BF669" s="28" t="str">
        <f>IF(AND($D669&lt;=2030,Zisk!$D$10&gt;=2030),"+","")</f>
        <v/>
      </c>
      <c r="BG669" s="30" t="str">
        <f>IF(AND($D669&lt;=2030,Zisk!$D$10&gt;=2030),VstupniParametry_SKRYT!$D$14,"")</f>
        <v/>
      </c>
      <c r="BH669" s="28" t="str">
        <f>IF(AND($D669&lt;=2030,Zisk!$D$10&gt;=2030),")","")</f>
        <v/>
      </c>
      <c r="BI669" s="31" t="str">
        <f>IF(AND(D669&lt;2030,2030&lt;=Zisk!$D$10),1,IF(D669=2030,0,""))</f>
        <v/>
      </c>
      <c r="BJ669" s="33" t="s">
        <v>32</v>
      </c>
      <c r="BK669" s="30">
        <f t="shared" si="334"/>
        <v>1</v>
      </c>
      <c r="BL669" s="28" t="str">
        <f t="shared" si="335"/>
        <v>x</v>
      </c>
      <c r="BM669" s="34">
        <f t="shared" si="336"/>
        <v>1</v>
      </c>
      <c r="BN669" s="30" t="str">
        <f t="shared" si="337"/>
        <v>x</v>
      </c>
      <c r="BO669" s="34">
        <f t="shared" si="322"/>
        <v>1.018</v>
      </c>
      <c r="BP669" s="34" t="str">
        <f t="shared" si="323"/>
        <v/>
      </c>
      <c r="BQ669" s="34" t="str">
        <f t="shared" si="324"/>
        <v/>
      </c>
      <c r="BR669" s="34" t="str">
        <f t="shared" si="325"/>
        <v/>
      </c>
      <c r="BS669" s="34" t="str">
        <f t="shared" si="326"/>
        <v/>
      </c>
      <c r="BT669" s="34" t="str">
        <f t="shared" si="327"/>
        <v/>
      </c>
      <c r="BU669" s="34" t="str">
        <f t="shared" si="328"/>
        <v/>
      </c>
      <c r="BV669" s="34" t="str">
        <f t="shared" si="329"/>
        <v/>
      </c>
      <c r="BW669" s="34" t="str">
        <f t="shared" si="330"/>
        <v/>
      </c>
      <c r="BX669" s="34" t="str">
        <f t="shared" si="331"/>
        <v/>
      </c>
      <c r="BY669" s="34" t="str">
        <f t="shared" si="332"/>
        <v/>
      </c>
      <c r="BZ669" s="33" t="s">
        <v>32</v>
      </c>
      <c r="CA669" s="34">
        <f t="shared" si="333"/>
        <v>1.018</v>
      </c>
      <c r="CB669" s="28"/>
      <c r="CC669" s="29">
        <f>IF(D669&gt;Zisk!$D$10,"",E669*CA669)</f>
        <v>0</v>
      </c>
    </row>
    <row r="670" spans="2:81" x14ac:dyDescent="0.2">
      <c r="B670" s="35" t="str">
        <f>Zisk!B681</f>
        <v/>
      </c>
      <c r="C670" s="35">
        <f>Zisk!C681</f>
        <v>0</v>
      </c>
      <c r="D670" s="35">
        <f>Zisk!E681</f>
        <v>0</v>
      </c>
      <c r="E670" s="36">
        <f>Zisk!D681</f>
        <v>0</v>
      </c>
      <c r="F670" s="36"/>
      <c r="G670" s="35" t="str">
        <f t="shared" si="308"/>
        <v>(</v>
      </c>
      <c r="H670" s="35" t="str">
        <f t="shared" si="309"/>
        <v>1</v>
      </c>
      <c r="I670" s="35" t="str">
        <f t="shared" si="310"/>
        <v>+</v>
      </c>
      <c r="J670" s="37">
        <f>IF($D670&lt;=2021,VstupniParametry_SKRYT!$D$5,"")</f>
        <v>0.02</v>
      </c>
      <c r="K670" s="35" t="str">
        <f t="shared" si="311"/>
        <v>)</v>
      </c>
      <c r="L670" s="38">
        <f>IF($D670&lt;=2021,COUNTIF(Vypocet_SKRYT!T667:AS667,"&gt;=1"),"")</f>
        <v>0</v>
      </c>
      <c r="M670" s="39" t="str">
        <f t="shared" si="312"/>
        <v>x</v>
      </c>
      <c r="N670" s="35" t="str">
        <f t="shared" si="313"/>
        <v>(</v>
      </c>
      <c r="O670" s="35" t="str">
        <f t="shared" si="314"/>
        <v>1</v>
      </c>
      <c r="P670" s="35" t="str">
        <f t="shared" si="315"/>
        <v>+</v>
      </c>
      <c r="Q670" s="37">
        <f>IF($D670&lt;=2024,VstupniParametry_SKRYT!$D$6,"")</f>
        <v>0.06</v>
      </c>
      <c r="R670" s="35" t="str">
        <f t="shared" si="316"/>
        <v>)</v>
      </c>
      <c r="S670" s="38">
        <f>IF($D670&lt;=2024,COUNTIFS(Vypocet_SKRYT!AT667:AV667,"&gt;=1"),"")</f>
        <v>0</v>
      </c>
      <c r="T670" s="39" t="str">
        <f t="shared" si="317"/>
        <v>x</v>
      </c>
      <c r="U670" s="35" t="str">
        <f t="shared" si="318"/>
        <v>(</v>
      </c>
      <c r="V670" s="35" t="str">
        <f t="shared" si="319"/>
        <v>1</v>
      </c>
      <c r="W670" s="35" t="str">
        <f t="shared" si="320"/>
        <v>+</v>
      </c>
      <c r="X670" s="37">
        <f>IF($D670&lt;=2025,VstupniParametry_SKRYT!$D$9,"")</f>
        <v>1.7999999999999999E-2</v>
      </c>
      <c r="Y670" s="35" t="str">
        <f t="shared" si="321"/>
        <v>)</v>
      </c>
      <c r="Z670" s="38">
        <f>IF(AND(D670&lt;2025,2025&lt;=Zisk!$D$10),1,IF(D670=2025,0,""))</f>
        <v>1</v>
      </c>
      <c r="AA670" s="39" t="str">
        <f>IF(AND($D670&lt;=2025,Zisk!$D$10&gt;=2026),"x","")</f>
        <v/>
      </c>
      <c r="AB670" s="35" t="str">
        <f>IF(AND($D670&lt;=2026,Zisk!$D$10&gt;=2026),"(","")</f>
        <v/>
      </c>
      <c r="AC670" s="35" t="str">
        <f>IF(AND($D670&lt;=2026,Zisk!$D$10&gt;=2026),"1","")</f>
        <v/>
      </c>
      <c r="AD670" s="35" t="str">
        <f>IF(AND($D670&lt;=2026,Zisk!$D$10&gt;=2026),"+","")</f>
        <v/>
      </c>
      <c r="AE670" s="37" t="str">
        <f>IF(AND($D670&lt;=2026,Zisk!$D$10&gt;=2026),VstupniParametry_SKRYT!$D$10,"")</f>
        <v/>
      </c>
      <c r="AF670" s="35" t="str">
        <f>IF(AND($D670&lt;=2026,Zisk!$D$10&gt;=2026),")","")</f>
        <v/>
      </c>
      <c r="AG670" s="38" t="str">
        <f>IF(AND(D670&lt;2026,2026&lt;=Zisk!$D$10),1,IF(D670=2026,0,""))</f>
        <v/>
      </c>
      <c r="AH670" s="39" t="str">
        <f>IF(AND($D670&lt;=2026,Zisk!$D$10&gt;=2027),"x","")</f>
        <v/>
      </c>
      <c r="AI670" s="35" t="str">
        <f>IF(AND($D670&lt;=2027,Zisk!$D$10&gt;=2027),"(","")</f>
        <v/>
      </c>
      <c r="AJ670" s="35" t="str">
        <f>IF(AND($D670&lt;=2027,Zisk!$D$10&gt;=2027),"1","")</f>
        <v/>
      </c>
      <c r="AK670" s="35" t="str">
        <f>IF(AND($D670&lt;=2027,Zisk!$D$10&gt;=2027),"+","")</f>
        <v/>
      </c>
      <c r="AL670" s="37" t="str">
        <f>IF(AND($D670&lt;=2027,Zisk!$D$10&gt;=2027),VstupniParametry_SKRYT!$D$11,"")</f>
        <v/>
      </c>
      <c r="AM670" s="35" t="str">
        <f>IF(AND($D670&lt;=2027,Zisk!$D$10&gt;=2027),")","")</f>
        <v/>
      </c>
      <c r="AN670" s="38" t="str">
        <f>IF(AND(D670&lt;2027,2027&lt;=Zisk!$D$10),1,IF(D670=2027,0,""))</f>
        <v/>
      </c>
      <c r="AO670" s="39" t="str">
        <f>IF(AND($D670&lt;=2027,Zisk!$D$10&gt;=2028),"x","")</f>
        <v/>
      </c>
      <c r="AP670" s="35" t="str">
        <f>IF(AND($D670&lt;=2028,Zisk!$D$10&gt;=2028),"(","")</f>
        <v/>
      </c>
      <c r="AQ670" s="35" t="str">
        <f>IF(AND($D670&lt;=2028,Zisk!$D$10&gt;=2028),"1","")</f>
        <v/>
      </c>
      <c r="AR670" s="35" t="str">
        <f>IF(AND($D670&lt;=2028,Zisk!$D$10&gt;=2028),"+","")</f>
        <v/>
      </c>
      <c r="AS670" s="37" t="str">
        <f>IF(AND($D670&lt;=2028,Zisk!$D$10&gt;=2028),VstupniParametry_SKRYT!$D$12,"")</f>
        <v/>
      </c>
      <c r="AT670" s="35" t="str">
        <f>IF(AND($D670&lt;=2028,Zisk!$D$10&gt;=2028),")","")</f>
        <v/>
      </c>
      <c r="AU670" s="38" t="str">
        <f>IF(AND(D670&lt;2028,2028&lt;=Zisk!$D$10),1,IF(D670=2028,0,""))</f>
        <v/>
      </c>
      <c r="AV670" s="39" t="str">
        <f>IF(AND($D670&lt;=2028,Zisk!$D$10&gt;=2029),"x","")</f>
        <v/>
      </c>
      <c r="AW670" s="35" t="str">
        <f>IF(AND($D670&lt;=2029,Zisk!$D$10&gt;=2029),"(","")</f>
        <v/>
      </c>
      <c r="AX670" s="35" t="str">
        <f>IF(AND($D670&lt;=2029,Zisk!$D$10&gt;=2029),"1","")</f>
        <v/>
      </c>
      <c r="AY670" s="35" t="str">
        <f>IF(AND($D670&lt;=2029,Zisk!$D$10&gt;=2029),"+","")</f>
        <v/>
      </c>
      <c r="AZ670" s="37" t="str">
        <f>IF(AND($D670&lt;=2029,Zisk!$D$10&gt;=2029),VstupniParametry_SKRYT!$D$13,"")</f>
        <v/>
      </c>
      <c r="BA670" s="35" t="str">
        <f>IF(AND($D670&lt;=2029,Zisk!$D$10&gt;=2029),")","")</f>
        <v/>
      </c>
      <c r="BB670" s="38" t="str">
        <f>IF(AND(D670&lt;2029,2029&lt;=Zisk!$D$10),1,IF(D670=2029,0,""))</f>
        <v/>
      </c>
      <c r="BC670" s="39" t="str">
        <f>IF(AND($D670&lt;=2029,Zisk!$D$10&gt;=2030),"x","")</f>
        <v/>
      </c>
      <c r="BD670" s="35" t="str">
        <f>IF(AND($D670&lt;=2030,Zisk!$D$10&gt;=2030),"(","")</f>
        <v/>
      </c>
      <c r="BE670" s="35" t="str">
        <f>IF(AND($D670&lt;=2030,Zisk!$D$10&gt;=2030),"1","")</f>
        <v/>
      </c>
      <c r="BF670" s="35" t="str">
        <f>IF(AND($D670&lt;=2030,Zisk!$D$10&gt;=2030),"+","")</f>
        <v/>
      </c>
      <c r="BG670" s="37" t="str">
        <f>IF(AND($D670&lt;=2030,Zisk!$D$10&gt;=2030),VstupniParametry_SKRYT!$D$14,"")</f>
        <v/>
      </c>
      <c r="BH670" s="35" t="str">
        <f>IF(AND($D670&lt;=2030,Zisk!$D$10&gt;=2030),")","")</f>
        <v/>
      </c>
      <c r="BI670" s="38" t="str">
        <f>IF(AND(D670&lt;2030,2030&lt;=Zisk!$D$10),1,IF(D670=2030,0,""))</f>
        <v/>
      </c>
      <c r="BJ670" s="40" t="s">
        <v>32</v>
      </c>
      <c r="BK670" s="37">
        <f t="shared" si="334"/>
        <v>1</v>
      </c>
      <c r="BL670" s="35" t="str">
        <f t="shared" si="335"/>
        <v>x</v>
      </c>
      <c r="BM670" s="41">
        <f t="shared" si="336"/>
        <v>1</v>
      </c>
      <c r="BN670" s="37" t="str">
        <f t="shared" si="337"/>
        <v>x</v>
      </c>
      <c r="BO670" s="41">
        <f t="shared" si="322"/>
        <v>1.018</v>
      </c>
      <c r="BP670" s="41" t="str">
        <f t="shared" si="323"/>
        <v/>
      </c>
      <c r="BQ670" s="41" t="str">
        <f t="shared" si="324"/>
        <v/>
      </c>
      <c r="BR670" s="41" t="str">
        <f t="shared" si="325"/>
        <v/>
      </c>
      <c r="BS670" s="41" t="str">
        <f t="shared" si="326"/>
        <v/>
      </c>
      <c r="BT670" s="41" t="str">
        <f t="shared" si="327"/>
        <v/>
      </c>
      <c r="BU670" s="41" t="str">
        <f t="shared" si="328"/>
        <v/>
      </c>
      <c r="BV670" s="41" t="str">
        <f t="shared" si="329"/>
        <v/>
      </c>
      <c r="BW670" s="41" t="str">
        <f t="shared" si="330"/>
        <v/>
      </c>
      <c r="BX670" s="41" t="str">
        <f t="shared" si="331"/>
        <v/>
      </c>
      <c r="BY670" s="41" t="str">
        <f t="shared" si="332"/>
        <v/>
      </c>
      <c r="BZ670" s="40" t="s">
        <v>32</v>
      </c>
      <c r="CA670" s="41">
        <f t="shared" si="333"/>
        <v>1.018</v>
      </c>
      <c r="CB670" s="35"/>
      <c r="CC670" s="36">
        <f>IF(D670&gt;Zisk!$D$10,"",E670*CA670)</f>
        <v>0</v>
      </c>
    </row>
    <row r="671" spans="2:81" x14ac:dyDescent="0.2">
      <c r="B671" s="28" t="str">
        <f>Zisk!B682</f>
        <v/>
      </c>
      <c r="C671" s="28">
        <f>Zisk!C682</f>
        <v>0</v>
      </c>
      <c r="D671" s="28">
        <f>Zisk!E682</f>
        <v>0</v>
      </c>
      <c r="E671" s="29">
        <f>Zisk!D682</f>
        <v>0</v>
      </c>
      <c r="F671" s="29"/>
      <c r="G671" s="28" t="str">
        <f t="shared" si="308"/>
        <v>(</v>
      </c>
      <c r="H671" s="28" t="str">
        <f t="shared" si="309"/>
        <v>1</v>
      </c>
      <c r="I671" s="28" t="str">
        <f t="shared" si="310"/>
        <v>+</v>
      </c>
      <c r="J671" s="30">
        <f>IF($D671&lt;=2021,VstupniParametry_SKRYT!$D$5,"")</f>
        <v>0.02</v>
      </c>
      <c r="K671" s="28" t="str">
        <f t="shared" si="311"/>
        <v>)</v>
      </c>
      <c r="L671" s="31">
        <f>IF($D671&lt;=2021,COUNTIF(Vypocet_SKRYT!T668:AS668,"&gt;=1"),"")</f>
        <v>0</v>
      </c>
      <c r="M671" s="32" t="str">
        <f t="shared" si="312"/>
        <v>x</v>
      </c>
      <c r="N671" s="28" t="str">
        <f t="shared" si="313"/>
        <v>(</v>
      </c>
      <c r="O671" s="28" t="str">
        <f t="shared" si="314"/>
        <v>1</v>
      </c>
      <c r="P671" s="28" t="str">
        <f t="shared" si="315"/>
        <v>+</v>
      </c>
      <c r="Q671" s="30">
        <f>IF($D671&lt;=2024,VstupniParametry_SKRYT!$D$6,"")</f>
        <v>0.06</v>
      </c>
      <c r="R671" s="28" t="str">
        <f t="shared" si="316"/>
        <v>)</v>
      </c>
      <c r="S671" s="31">
        <f>IF($D671&lt;=2024,COUNTIFS(Vypocet_SKRYT!AT668:AV668,"&gt;=1"),"")</f>
        <v>0</v>
      </c>
      <c r="T671" s="32" t="str">
        <f t="shared" si="317"/>
        <v>x</v>
      </c>
      <c r="U671" s="28" t="str">
        <f t="shared" si="318"/>
        <v>(</v>
      </c>
      <c r="V671" s="28" t="str">
        <f t="shared" si="319"/>
        <v>1</v>
      </c>
      <c r="W671" s="28" t="str">
        <f t="shared" si="320"/>
        <v>+</v>
      </c>
      <c r="X671" s="30">
        <f>IF($D671&lt;=2025,VstupniParametry_SKRYT!$D$9,"")</f>
        <v>1.7999999999999999E-2</v>
      </c>
      <c r="Y671" s="28" t="str">
        <f t="shared" si="321"/>
        <v>)</v>
      </c>
      <c r="Z671" s="31">
        <f>IF(AND(D671&lt;2025,2025&lt;=Zisk!$D$10),1,IF(D671=2025,0,""))</f>
        <v>1</v>
      </c>
      <c r="AA671" s="32" t="str">
        <f>IF(AND($D671&lt;=2025,Zisk!$D$10&gt;=2026),"x","")</f>
        <v/>
      </c>
      <c r="AB671" s="28" t="str">
        <f>IF(AND($D671&lt;=2026,Zisk!$D$10&gt;=2026),"(","")</f>
        <v/>
      </c>
      <c r="AC671" s="28" t="str">
        <f>IF(AND($D671&lt;=2026,Zisk!$D$10&gt;=2026),"1","")</f>
        <v/>
      </c>
      <c r="AD671" s="28" t="str">
        <f>IF(AND($D671&lt;=2026,Zisk!$D$10&gt;=2026),"+","")</f>
        <v/>
      </c>
      <c r="AE671" s="30" t="str">
        <f>IF(AND($D671&lt;=2026,Zisk!$D$10&gt;=2026),VstupniParametry_SKRYT!$D$10,"")</f>
        <v/>
      </c>
      <c r="AF671" s="28" t="str">
        <f>IF(AND($D671&lt;=2026,Zisk!$D$10&gt;=2026),")","")</f>
        <v/>
      </c>
      <c r="AG671" s="31" t="str">
        <f>IF(AND(D671&lt;2026,2026&lt;=Zisk!$D$10),1,IF(D671=2026,0,""))</f>
        <v/>
      </c>
      <c r="AH671" s="32" t="str">
        <f>IF(AND($D671&lt;=2026,Zisk!$D$10&gt;=2027),"x","")</f>
        <v/>
      </c>
      <c r="AI671" s="28" t="str">
        <f>IF(AND($D671&lt;=2027,Zisk!$D$10&gt;=2027),"(","")</f>
        <v/>
      </c>
      <c r="AJ671" s="28" t="str">
        <f>IF(AND($D671&lt;=2027,Zisk!$D$10&gt;=2027),"1","")</f>
        <v/>
      </c>
      <c r="AK671" s="28" t="str">
        <f>IF(AND($D671&lt;=2027,Zisk!$D$10&gt;=2027),"+","")</f>
        <v/>
      </c>
      <c r="AL671" s="30" t="str">
        <f>IF(AND($D671&lt;=2027,Zisk!$D$10&gt;=2027),VstupniParametry_SKRYT!$D$11,"")</f>
        <v/>
      </c>
      <c r="AM671" s="28" t="str">
        <f>IF(AND($D671&lt;=2027,Zisk!$D$10&gt;=2027),")","")</f>
        <v/>
      </c>
      <c r="AN671" s="31" t="str">
        <f>IF(AND(D671&lt;2027,2027&lt;=Zisk!$D$10),1,IF(D671=2027,0,""))</f>
        <v/>
      </c>
      <c r="AO671" s="32" t="str">
        <f>IF(AND($D671&lt;=2027,Zisk!$D$10&gt;=2028),"x","")</f>
        <v/>
      </c>
      <c r="AP671" s="28" t="str">
        <f>IF(AND($D671&lt;=2028,Zisk!$D$10&gt;=2028),"(","")</f>
        <v/>
      </c>
      <c r="AQ671" s="28" t="str">
        <f>IF(AND($D671&lt;=2028,Zisk!$D$10&gt;=2028),"1","")</f>
        <v/>
      </c>
      <c r="AR671" s="28" t="str">
        <f>IF(AND($D671&lt;=2028,Zisk!$D$10&gt;=2028),"+","")</f>
        <v/>
      </c>
      <c r="AS671" s="30" t="str">
        <f>IF(AND($D671&lt;=2028,Zisk!$D$10&gt;=2028),VstupniParametry_SKRYT!$D$12,"")</f>
        <v/>
      </c>
      <c r="AT671" s="28" t="str">
        <f>IF(AND($D671&lt;=2028,Zisk!$D$10&gt;=2028),")","")</f>
        <v/>
      </c>
      <c r="AU671" s="31" t="str">
        <f>IF(AND(D671&lt;2028,2028&lt;=Zisk!$D$10),1,IF(D671=2028,0,""))</f>
        <v/>
      </c>
      <c r="AV671" s="32" t="str">
        <f>IF(AND($D671&lt;=2028,Zisk!$D$10&gt;=2029),"x","")</f>
        <v/>
      </c>
      <c r="AW671" s="28" t="str">
        <f>IF(AND($D671&lt;=2029,Zisk!$D$10&gt;=2029),"(","")</f>
        <v/>
      </c>
      <c r="AX671" s="28" t="str">
        <f>IF(AND($D671&lt;=2029,Zisk!$D$10&gt;=2029),"1","")</f>
        <v/>
      </c>
      <c r="AY671" s="28" t="str">
        <f>IF(AND($D671&lt;=2029,Zisk!$D$10&gt;=2029),"+","")</f>
        <v/>
      </c>
      <c r="AZ671" s="30" t="str">
        <f>IF(AND($D671&lt;=2029,Zisk!$D$10&gt;=2029),VstupniParametry_SKRYT!$D$13,"")</f>
        <v/>
      </c>
      <c r="BA671" s="28" t="str">
        <f>IF(AND($D671&lt;=2029,Zisk!$D$10&gt;=2029),")","")</f>
        <v/>
      </c>
      <c r="BB671" s="31" t="str">
        <f>IF(AND(D671&lt;2029,2029&lt;=Zisk!$D$10),1,IF(D671=2029,0,""))</f>
        <v/>
      </c>
      <c r="BC671" s="32" t="str">
        <f>IF(AND($D671&lt;=2029,Zisk!$D$10&gt;=2030),"x","")</f>
        <v/>
      </c>
      <c r="BD671" s="28" t="str">
        <f>IF(AND($D671&lt;=2030,Zisk!$D$10&gt;=2030),"(","")</f>
        <v/>
      </c>
      <c r="BE671" s="28" t="str">
        <f>IF(AND($D671&lt;=2030,Zisk!$D$10&gt;=2030),"1","")</f>
        <v/>
      </c>
      <c r="BF671" s="28" t="str">
        <f>IF(AND($D671&lt;=2030,Zisk!$D$10&gt;=2030),"+","")</f>
        <v/>
      </c>
      <c r="BG671" s="30" t="str">
        <f>IF(AND($D671&lt;=2030,Zisk!$D$10&gt;=2030),VstupniParametry_SKRYT!$D$14,"")</f>
        <v/>
      </c>
      <c r="BH671" s="28" t="str">
        <f>IF(AND($D671&lt;=2030,Zisk!$D$10&gt;=2030),")","")</f>
        <v/>
      </c>
      <c r="BI671" s="31" t="str">
        <f>IF(AND(D671&lt;2030,2030&lt;=Zisk!$D$10),1,IF(D671=2030,0,""))</f>
        <v/>
      </c>
      <c r="BJ671" s="33" t="s">
        <v>32</v>
      </c>
      <c r="BK671" s="30">
        <f t="shared" si="334"/>
        <v>1</v>
      </c>
      <c r="BL671" s="28" t="str">
        <f t="shared" si="335"/>
        <v>x</v>
      </c>
      <c r="BM671" s="34">
        <f t="shared" si="336"/>
        <v>1</v>
      </c>
      <c r="BN671" s="30" t="str">
        <f t="shared" si="337"/>
        <v>x</v>
      </c>
      <c r="BO671" s="34">
        <f t="shared" si="322"/>
        <v>1.018</v>
      </c>
      <c r="BP671" s="34" t="str">
        <f t="shared" si="323"/>
        <v/>
      </c>
      <c r="BQ671" s="34" t="str">
        <f t="shared" si="324"/>
        <v/>
      </c>
      <c r="BR671" s="34" t="str">
        <f t="shared" si="325"/>
        <v/>
      </c>
      <c r="BS671" s="34" t="str">
        <f t="shared" si="326"/>
        <v/>
      </c>
      <c r="BT671" s="34" t="str">
        <f t="shared" si="327"/>
        <v/>
      </c>
      <c r="BU671" s="34" t="str">
        <f t="shared" si="328"/>
        <v/>
      </c>
      <c r="BV671" s="34" t="str">
        <f t="shared" si="329"/>
        <v/>
      </c>
      <c r="BW671" s="34" t="str">
        <f t="shared" si="330"/>
        <v/>
      </c>
      <c r="BX671" s="34" t="str">
        <f t="shared" si="331"/>
        <v/>
      </c>
      <c r="BY671" s="34" t="str">
        <f t="shared" si="332"/>
        <v/>
      </c>
      <c r="BZ671" s="33" t="s">
        <v>32</v>
      </c>
      <c r="CA671" s="34">
        <f t="shared" si="333"/>
        <v>1.018</v>
      </c>
      <c r="CB671" s="28"/>
      <c r="CC671" s="29">
        <f>IF(D671&gt;Zisk!$D$10,"",E671*CA671)</f>
        <v>0</v>
      </c>
    </row>
    <row r="672" spans="2:81" x14ac:dyDescent="0.2">
      <c r="B672" s="35" t="str">
        <f>Zisk!B683</f>
        <v/>
      </c>
      <c r="C672" s="35">
        <f>Zisk!C683</f>
        <v>0</v>
      </c>
      <c r="D672" s="35">
        <f>Zisk!E683</f>
        <v>0</v>
      </c>
      <c r="E672" s="36">
        <f>Zisk!D683</f>
        <v>0</v>
      </c>
      <c r="F672" s="36"/>
      <c r="G672" s="35" t="str">
        <f t="shared" si="308"/>
        <v>(</v>
      </c>
      <c r="H672" s="35" t="str">
        <f t="shared" si="309"/>
        <v>1</v>
      </c>
      <c r="I672" s="35" t="str">
        <f t="shared" si="310"/>
        <v>+</v>
      </c>
      <c r="J672" s="37">
        <f>IF($D672&lt;=2021,VstupniParametry_SKRYT!$D$5,"")</f>
        <v>0.02</v>
      </c>
      <c r="K672" s="35" t="str">
        <f t="shared" si="311"/>
        <v>)</v>
      </c>
      <c r="L672" s="38">
        <f>IF($D672&lt;=2021,COUNTIF(Vypocet_SKRYT!T669:AS669,"&gt;=1"),"")</f>
        <v>0</v>
      </c>
      <c r="M672" s="39" t="str">
        <f t="shared" si="312"/>
        <v>x</v>
      </c>
      <c r="N672" s="35" t="str">
        <f t="shared" si="313"/>
        <v>(</v>
      </c>
      <c r="O672" s="35" t="str">
        <f t="shared" si="314"/>
        <v>1</v>
      </c>
      <c r="P672" s="35" t="str">
        <f t="shared" si="315"/>
        <v>+</v>
      </c>
      <c r="Q672" s="37">
        <f>IF($D672&lt;=2024,VstupniParametry_SKRYT!$D$6,"")</f>
        <v>0.06</v>
      </c>
      <c r="R672" s="35" t="str">
        <f t="shared" si="316"/>
        <v>)</v>
      </c>
      <c r="S672" s="38">
        <f>IF($D672&lt;=2024,COUNTIFS(Vypocet_SKRYT!AT669:AV669,"&gt;=1"),"")</f>
        <v>0</v>
      </c>
      <c r="T672" s="39" t="str">
        <f t="shared" si="317"/>
        <v>x</v>
      </c>
      <c r="U672" s="35" t="str">
        <f t="shared" si="318"/>
        <v>(</v>
      </c>
      <c r="V672" s="35" t="str">
        <f t="shared" si="319"/>
        <v>1</v>
      </c>
      <c r="W672" s="35" t="str">
        <f t="shared" si="320"/>
        <v>+</v>
      </c>
      <c r="X672" s="37">
        <f>IF($D672&lt;=2025,VstupniParametry_SKRYT!$D$9,"")</f>
        <v>1.7999999999999999E-2</v>
      </c>
      <c r="Y672" s="35" t="str">
        <f t="shared" si="321"/>
        <v>)</v>
      </c>
      <c r="Z672" s="38">
        <f>IF(AND(D672&lt;2025,2025&lt;=Zisk!$D$10),1,IF(D672=2025,0,""))</f>
        <v>1</v>
      </c>
      <c r="AA672" s="39" t="str">
        <f>IF(AND($D672&lt;=2025,Zisk!$D$10&gt;=2026),"x","")</f>
        <v/>
      </c>
      <c r="AB672" s="35" t="str">
        <f>IF(AND($D672&lt;=2026,Zisk!$D$10&gt;=2026),"(","")</f>
        <v/>
      </c>
      <c r="AC672" s="35" t="str">
        <f>IF(AND($D672&lt;=2026,Zisk!$D$10&gt;=2026),"1","")</f>
        <v/>
      </c>
      <c r="AD672" s="35" t="str">
        <f>IF(AND($D672&lt;=2026,Zisk!$D$10&gt;=2026),"+","")</f>
        <v/>
      </c>
      <c r="AE672" s="37" t="str">
        <f>IF(AND($D672&lt;=2026,Zisk!$D$10&gt;=2026),VstupniParametry_SKRYT!$D$10,"")</f>
        <v/>
      </c>
      <c r="AF672" s="35" t="str">
        <f>IF(AND($D672&lt;=2026,Zisk!$D$10&gt;=2026),")","")</f>
        <v/>
      </c>
      <c r="AG672" s="38" t="str">
        <f>IF(AND(D672&lt;2026,2026&lt;=Zisk!$D$10),1,IF(D672=2026,0,""))</f>
        <v/>
      </c>
      <c r="AH672" s="39" t="str">
        <f>IF(AND($D672&lt;=2026,Zisk!$D$10&gt;=2027),"x","")</f>
        <v/>
      </c>
      <c r="AI672" s="35" t="str">
        <f>IF(AND($D672&lt;=2027,Zisk!$D$10&gt;=2027),"(","")</f>
        <v/>
      </c>
      <c r="AJ672" s="35" t="str">
        <f>IF(AND($D672&lt;=2027,Zisk!$D$10&gt;=2027),"1","")</f>
        <v/>
      </c>
      <c r="AK672" s="35" t="str">
        <f>IF(AND($D672&lt;=2027,Zisk!$D$10&gt;=2027),"+","")</f>
        <v/>
      </c>
      <c r="AL672" s="37" t="str">
        <f>IF(AND($D672&lt;=2027,Zisk!$D$10&gt;=2027),VstupniParametry_SKRYT!$D$11,"")</f>
        <v/>
      </c>
      <c r="AM672" s="35" t="str">
        <f>IF(AND($D672&lt;=2027,Zisk!$D$10&gt;=2027),")","")</f>
        <v/>
      </c>
      <c r="AN672" s="38" t="str">
        <f>IF(AND(D672&lt;2027,2027&lt;=Zisk!$D$10),1,IF(D672=2027,0,""))</f>
        <v/>
      </c>
      <c r="AO672" s="39" t="str">
        <f>IF(AND($D672&lt;=2027,Zisk!$D$10&gt;=2028),"x","")</f>
        <v/>
      </c>
      <c r="AP672" s="35" t="str">
        <f>IF(AND($D672&lt;=2028,Zisk!$D$10&gt;=2028),"(","")</f>
        <v/>
      </c>
      <c r="AQ672" s="35" t="str">
        <f>IF(AND($D672&lt;=2028,Zisk!$D$10&gt;=2028),"1","")</f>
        <v/>
      </c>
      <c r="AR672" s="35" t="str">
        <f>IF(AND($D672&lt;=2028,Zisk!$D$10&gt;=2028),"+","")</f>
        <v/>
      </c>
      <c r="AS672" s="37" t="str">
        <f>IF(AND($D672&lt;=2028,Zisk!$D$10&gt;=2028),VstupniParametry_SKRYT!$D$12,"")</f>
        <v/>
      </c>
      <c r="AT672" s="35" t="str">
        <f>IF(AND($D672&lt;=2028,Zisk!$D$10&gt;=2028),")","")</f>
        <v/>
      </c>
      <c r="AU672" s="38" t="str">
        <f>IF(AND(D672&lt;2028,2028&lt;=Zisk!$D$10),1,IF(D672=2028,0,""))</f>
        <v/>
      </c>
      <c r="AV672" s="39" t="str">
        <f>IF(AND($D672&lt;=2028,Zisk!$D$10&gt;=2029),"x","")</f>
        <v/>
      </c>
      <c r="AW672" s="35" t="str">
        <f>IF(AND($D672&lt;=2029,Zisk!$D$10&gt;=2029),"(","")</f>
        <v/>
      </c>
      <c r="AX672" s="35" t="str">
        <f>IF(AND($D672&lt;=2029,Zisk!$D$10&gt;=2029),"1","")</f>
        <v/>
      </c>
      <c r="AY672" s="35" t="str">
        <f>IF(AND($D672&lt;=2029,Zisk!$D$10&gt;=2029),"+","")</f>
        <v/>
      </c>
      <c r="AZ672" s="37" t="str">
        <f>IF(AND($D672&lt;=2029,Zisk!$D$10&gt;=2029),VstupniParametry_SKRYT!$D$13,"")</f>
        <v/>
      </c>
      <c r="BA672" s="35" t="str">
        <f>IF(AND($D672&lt;=2029,Zisk!$D$10&gt;=2029),")","")</f>
        <v/>
      </c>
      <c r="BB672" s="38" t="str">
        <f>IF(AND(D672&lt;2029,2029&lt;=Zisk!$D$10),1,IF(D672=2029,0,""))</f>
        <v/>
      </c>
      <c r="BC672" s="39" t="str">
        <f>IF(AND($D672&lt;=2029,Zisk!$D$10&gt;=2030),"x","")</f>
        <v/>
      </c>
      <c r="BD672" s="35" t="str">
        <f>IF(AND($D672&lt;=2030,Zisk!$D$10&gt;=2030),"(","")</f>
        <v/>
      </c>
      <c r="BE672" s="35" t="str">
        <f>IF(AND($D672&lt;=2030,Zisk!$D$10&gt;=2030),"1","")</f>
        <v/>
      </c>
      <c r="BF672" s="35" t="str">
        <f>IF(AND($D672&lt;=2030,Zisk!$D$10&gt;=2030),"+","")</f>
        <v/>
      </c>
      <c r="BG672" s="37" t="str">
        <f>IF(AND($D672&lt;=2030,Zisk!$D$10&gt;=2030),VstupniParametry_SKRYT!$D$14,"")</f>
        <v/>
      </c>
      <c r="BH672" s="35" t="str">
        <f>IF(AND($D672&lt;=2030,Zisk!$D$10&gt;=2030),")","")</f>
        <v/>
      </c>
      <c r="BI672" s="38" t="str">
        <f>IF(AND(D672&lt;2030,2030&lt;=Zisk!$D$10),1,IF(D672=2030,0,""))</f>
        <v/>
      </c>
      <c r="BJ672" s="40" t="s">
        <v>32</v>
      </c>
      <c r="BK672" s="37">
        <f t="shared" si="334"/>
        <v>1</v>
      </c>
      <c r="BL672" s="35" t="str">
        <f t="shared" si="335"/>
        <v>x</v>
      </c>
      <c r="BM672" s="41">
        <f t="shared" si="336"/>
        <v>1</v>
      </c>
      <c r="BN672" s="37" t="str">
        <f t="shared" si="337"/>
        <v>x</v>
      </c>
      <c r="BO672" s="41">
        <f t="shared" si="322"/>
        <v>1.018</v>
      </c>
      <c r="BP672" s="41" t="str">
        <f t="shared" si="323"/>
        <v/>
      </c>
      <c r="BQ672" s="41" t="str">
        <f t="shared" si="324"/>
        <v/>
      </c>
      <c r="BR672" s="41" t="str">
        <f t="shared" si="325"/>
        <v/>
      </c>
      <c r="BS672" s="41" t="str">
        <f t="shared" si="326"/>
        <v/>
      </c>
      <c r="BT672" s="41" t="str">
        <f t="shared" si="327"/>
        <v/>
      </c>
      <c r="BU672" s="41" t="str">
        <f t="shared" si="328"/>
        <v/>
      </c>
      <c r="BV672" s="41" t="str">
        <f t="shared" si="329"/>
        <v/>
      </c>
      <c r="BW672" s="41" t="str">
        <f t="shared" si="330"/>
        <v/>
      </c>
      <c r="BX672" s="41" t="str">
        <f t="shared" si="331"/>
        <v/>
      </c>
      <c r="BY672" s="41" t="str">
        <f t="shared" si="332"/>
        <v/>
      </c>
      <c r="BZ672" s="40" t="s">
        <v>32</v>
      </c>
      <c r="CA672" s="41">
        <f t="shared" si="333"/>
        <v>1.018</v>
      </c>
      <c r="CB672" s="35"/>
      <c r="CC672" s="36">
        <f>IF(D672&gt;Zisk!$D$10,"",E672*CA672)</f>
        <v>0</v>
      </c>
    </row>
    <row r="673" spans="2:81" x14ac:dyDescent="0.2">
      <c r="B673" s="28" t="str">
        <f>Zisk!B684</f>
        <v/>
      </c>
      <c r="C673" s="28">
        <f>Zisk!C684</f>
        <v>0</v>
      </c>
      <c r="D673" s="28">
        <f>Zisk!E684</f>
        <v>0</v>
      </c>
      <c r="E673" s="29">
        <f>Zisk!D684</f>
        <v>0</v>
      </c>
      <c r="F673" s="29"/>
      <c r="G673" s="28" t="str">
        <f t="shared" si="308"/>
        <v>(</v>
      </c>
      <c r="H673" s="28" t="str">
        <f t="shared" si="309"/>
        <v>1</v>
      </c>
      <c r="I673" s="28" t="str">
        <f t="shared" si="310"/>
        <v>+</v>
      </c>
      <c r="J673" s="30">
        <f>IF($D673&lt;=2021,VstupniParametry_SKRYT!$D$5,"")</f>
        <v>0.02</v>
      </c>
      <c r="K673" s="28" t="str">
        <f t="shared" si="311"/>
        <v>)</v>
      </c>
      <c r="L673" s="31">
        <f>IF($D673&lt;=2021,COUNTIF(Vypocet_SKRYT!T670:AS670,"&gt;=1"),"")</f>
        <v>0</v>
      </c>
      <c r="M673" s="32" t="str">
        <f t="shared" si="312"/>
        <v>x</v>
      </c>
      <c r="N673" s="28" t="str">
        <f t="shared" si="313"/>
        <v>(</v>
      </c>
      <c r="O673" s="28" t="str">
        <f t="shared" si="314"/>
        <v>1</v>
      </c>
      <c r="P673" s="28" t="str">
        <f t="shared" si="315"/>
        <v>+</v>
      </c>
      <c r="Q673" s="30">
        <f>IF($D673&lt;=2024,VstupniParametry_SKRYT!$D$6,"")</f>
        <v>0.06</v>
      </c>
      <c r="R673" s="28" t="str">
        <f t="shared" si="316"/>
        <v>)</v>
      </c>
      <c r="S673" s="31">
        <f>IF($D673&lt;=2024,COUNTIFS(Vypocet_SKRYT!AT670:AV670,"&gt;=1"),"")</f>
        <v>0</v>
      </c>
      <c r="T673" s="32" t="str">
        <f t="shared" si="317"/>
        <v>x</v>
      </c>
      <c r="U673" s="28" t="str">
        <f t="shared" si="318"/>
        <v>(</v>
      </c>
      <c r="V673" s="28" t="str">
        <f t="shared" si="319"/>
        <v>1</v>
      </c>
      <c r="W673" s="28" t="str">
        <f t="shared" si="320"/>
        <v>+</v>
      </c>
      <c r="X673" s="30">
        <f>IF($D673&lt;=2025,VstupniParametry_SKRYT!$D$9,"")</f>
        <v>1.7999999999999999E-2</v>
      </c>
      <c r="Y673" s="28" t="str">
        <f t="shared" si="321"/>
        <v>)</v>
      </c>
      <c r="Z673" s="31">
        <f>IF(AND(D673&lt;2025,2025&lt;=Zisk!$D$10),1,IF(D673=2025,0,""))</f>
        <v>1</v>
      </c>
      <c r="AA673" s="32" t="str">
        <f>IF(AND($D673&lt;=2025,Zisk!$D$10&gt;=2026),"x","")</f>
        <v/>
      </c>
      <c r="AB673" s="28" t="str">
        <f>IF(AND($D673&lt;=2026,Zisk!$D$10&gt;=2026),"(","")</f>
        <v/>
      </c>
      <c r="AC673" s="28" t="str">
        <f>IF(AND($D673&lt;=2026,Zisk!$D$10&gt;=2026),"1","")</f>
        <v/>
      </c>
      <c r="AD673" s="28" t="str">
        <f>IF(AND($D673&lt;=2026,Zisk!$D$10&gt;=2026),"+","")</f>
        <v/>
      </c>
      <c r="AE673" s="30" t="str">
        <f>IF(AND($D673&lt;=2026,Zisk!$D$10&gt;=2026),VstupniParametry_SKRYT!$D$10,"")</f>
        <v/>
      </c>
      <c r="AF673" s="28" t="str">
        <f>IF(AND($D673&lt;=2026,Zisk!$D$10&gt;=2026),")","")</f>
        <v/>
      </c>
      <c r="AG673" s="31" t="str">
        <f>IF(AND(D673&lt;2026,2026&lt;=Zisk!$D$10),1,IF(D673=2026,0,""))</f>
        <v/>
      </c>
      <c r="AH673" s="32" t="str">
        <f>IF(AND($D673&lt;=2026,Zisk!$D$10&gt;=2027),"x","")</f>
        <v/>
      </c>
      <c r="AI673" s="28" t="str">
        <f>IF(AND($D673&lt;=2027,Zisk!$D$10&gt;=2027),"(","")</f>
        <v/>
      </c>
      <c r="AJ673" s="28" t="str">
        <f>IF(AND($D673&lt;=2027,Zisk!$D$10&gt;=2027),"1","")</f>
        <v/>
      </c>
      <c r="AK673" s="28" t="str">
        <f>IF(AND($D673&lt;=2027,Zisk!$D$10&gt;=2027),"+","")</f>
        <v/>
      </c>
      <c r="AL673" s="30" t="str">
        <f>IF(AND($D673&lt;=2027,Zisk!$D$10&gt;=2027),VstupniParametry_SKRYT!$D$11,"")</f>
        <v/>
      </c>
      <c r="AM673" s="28" t="str">
        <f>IF(AND($D673&lt;=2027,Zisk!$D$10&gt;=2027),")","")</f>
        <v/>
      </c>
      <c r="AN673" s="31" t="str">
        <f>IF(AND(D673&lt;2027,2027&lt;=Zisk!$D$10),1,IF(D673=2027,0,""))</f>
        <v/>
      </c>
      <c r="AO673" s="32" t="str">
        <f>IF(AND($D673&lt;=2027,Zisk!$D$10&gt;=2028),"x","")</f>
        <v/>
      </c>
      <c r="AP673" s="28" t="str">
        <f>IF(AND($D673&lt;=2028,Zisk!$D$10&gt;=2028),"(","")</f>
        <v/>
      </c>
      <c r="AQ673" s="28" t="str">
        <f>IF(AND($D673&lt;=2028,Zisk!$D$10&gt;=2028),"1","")</f>
        <v/>
      </c>
      <c r="AR673" s="28" t="str">
        <f>IF(AND($D673&lt;=2028,Zisk!$D$10&gt;=2028),"+","")</f>
        <v/>
      </c>
      <c r="AS673" s="30" t="str">
        <f>IF(AND($D673&lt;=2028,Zisk!$D$10&gt;=2028),VstupniParametry_SKRYT!$D$12,"")</f>
        <v/>
      </c>
      <c r="AT673" s="28" t="str">
        <f>IF(AND($D673&lt;=2028,Zisk!$D$10&gt;=2028),")","")</f>
        <v/>
      </c>
      <c r="AU673" s="31" t="str">
        <f>IF(AND(D673&lt;2028,2028&lt;=Zisk!$D$10),1,IF(D673=2028,0,""))</f>
        <v/>
      </c>
      <c r="AV673" s="32" t="str">
        <f>IF(AND($D673&lt;=2028,Zisk!$D$10&gt;=2029),"x","")</f>
        <v/>
      </c>
      <c r="AW673" s="28" t="str">
        <f>IF(AND($D673&lt;=2029,Zisk!$D$10&gt;=2029),"(","")</f>
        <v/>
      </c>
      <c r="AX673" s="28" t="str">
        <f>IF(AND($D673&lt;=2029,Zisk!$D$10&gt;=2029),"1","")</f>
        <v/>
      </c>
      <c r="AY673" s="28" t="str">
        <f>IF(AND($D673&lt;=2029,Zisk!$D$10&gt;=2029),"+","")</f>
        <v/>
      </c>
      <c r="AZ673" s="30" t="str">
        <f>IF(AND($D673&lt;=2029,Zisk!$D$10&gt;=2029),VstupniParametry_SKRYT!$D$13,"")</f>
        <v/>
      </c>
      <c r="BA673" s="28" t="str">
        <f>IF(AND($D673&lt;=2029,Zisk!$D$10&gt;=2029),")","")</f>
        <v/>
      </c>
      <c r="BB673" s="31" t="str">
        <f>IF(AND(D673&lt;2029,2029&lt;=Zisk!$D$10),1,IF(D673=2029,0,""))</f>
        <v/>
      </c>
      <c r="BC673" s="32" t="str">
        <f>IF(AND($D673&lt;=2029,Zisk!$D$10&gt;=2030),"x","")</f>
        <v/>
      </c>
      <c r="BD673" s="28" t="str">
        <f>IF(AND($D673&lt;=2030,Zisk!$D$10&gt;=2030),"(","")</f>
        <v/>
      </c>
      <c r="BE673" s="28" t="str">
        <f>IF(AND($D673&lt;=2030,Zisk!$D$10&gt;=2030),"1","")</f>
        <v/>
      </c>
      <c r="BF673" s="28" t="str">
        <f>IF(AND($D673&lt;=2030,Zisk!$D$10&gt;=2030),"+","")</f>
        <v/>
      </c>
      <c r="BG673" s="30" t="str">
        <f>IF(AND($D673&lt;=2030,Zisk!$D$10&gt;=2030),VstupniParametry_SKRYT!$D$14,"")</f>
        <v/>
      </c>
      <c r="BH673" s="28" t="str">
        <f>IF(AND($D673&lt;=2030,Zisk!$D$10&gt;=2030),")","")</f>
        <v/>
      </c>
      <c r="BI673" s="31" t="str">
        <f>IF(AND(D673&lt;2030,2030&lt;=Zisk!$D$10),1,IF(D673=2030,0,""))</f>
        <v/>
      </c>
      <c r="BJ673" s="33" t="s">
        <v>32</v>
      </c>
      <c r="BK673" s="30">
        <f t="shared" si="334"/>
        <v>1</v>
      </c>
      <c r="BL673" s="28" t="str">
        <f t="shared" si="335"/>
        <v>x</v>
      </c>
      <c r="BM673" s="34">
        <f t="shared" si="336"/>
        <v>1</v>
      </c>
      <c r="BN673" s="30" t="str">
        <f t="shared" si="337"/>
        <v>x</v>
      </c>
      <c r="BO673" s="34">
        <f t="shared" si="322"/>
        <v>1.018</v>
      </c>
      <c r="BP673" s="34" t="str">
        <f t="shared" si="323"/>
        <v/>
      </c>
      <c r="BQ673" s="34" t="str">
        <f t="shared" si="324"/>
        <v/>
      </c>
      <c r="BR673" s="34" t="str">
        <f t="shared" si="325"/>
        <v/>
      </c>
      <c r="BS673" s="34" t="str">
        <f t="shared" si="326"/>
        <v/>
      </c>
      <c r="BT673" s="34" t="str">
        <f t="shared" si="327"/>
        <v/>
      </c>
      <c r="BU673" s="34" t="str">
        <f t="shared" si="328"/>
        <v/>
      </c>
      <c r="BV673" s="34" t="str">
        <f t="shared" si="329"/>
        <v/>
      </c>
      <c r="BW673" s="34" t="str">
        <f t="shared" si="330"/>
        <v/>
      </c>
      <c r="BX673" s="34" t="str">
        <f t="shared" si="331"/>
        <v/>
      </c>
      <c r="BY673" s="34" t="str">
        <f t="shared" si="332"/>
        <v/>
      </c>
      <c r="BZ673" s="33" t="s">
        <v>32</v>
      </c>
      <c r="CA673" s="34">
        <f t="shared" si="333"/>
        <v>1.018</v>
      </c>
      <c r="CB673" s="28"/>
      <c r="CC673" s="29">
        <f>IF(D673&gt;Zisk!$D$10,"",E673*CA673)</f>
        <v>0</v>
      </c>
    </row>
    <row r="674" spans="2:81" x14ac:dyDescent="0.2">
      <c r="B674" s="35" t="str">
        <f>Zisk!B685</f>
        <v/>
      </c>
      <c r="C674" s="35">
        <f>Zisk!C685</f>
        <v>0</v>
      </c>
      <c r="D674" s="35">
        <f>Zisk!E685</f>
        <v>0</v>
      </c>
      <c r="E674" s="36">
        <f>Zisk!D685</f>
        <v>0</v>
      </c>
      <c r="F674" s="36"/>
      <c r="G674" s="35" t="str">
        <f t="shared" si="308"/>
        <v>(</v>
      </c>
      <c r="H674" s="35" t="str">
        <f t="shared" si="309"/>
        <v>1</v>
      </c>
      <c r="I674" s="35" t="str">
        <f t="shared" si="310"/>
        <v>+</v>
      </c>
      <c r="J674" s="37">
        <f>IF($D674&lt;=2021,VstupniParametry_SKRYT!$D$5,"")</f>
        <v>0.02</v>
      </c>
      <c r="K674" s="35" t="str">
        <f t="shared" si="311"/>
        <v>)</v>
      </c>
      <c r="L674" s="38">
        <f>IF($D674&lt;=2021,COUNTIF(Vypocet_SKRYT!T671:AS671,"&gt;=1"),"")</f>
        <v>0</v>
      </c>
      <c r="M674" s="39" t="str">
        <f t="shared" si="312"/>
        <v>x</v>
      </c>
      <c r="N674" s="35" t="str">
        <f t="shared" si="313"/>
        <v>(</v>
      </c>
      <c r="O674" s="35" t="str">
        <f t="shared" si="314"/>
        <v>1</v>
      </c>
      <c r="P674" s="35" t="str">
        <f t="shared" si="315"/>
        <v>+</v>
      </c>
      <c r="Q674" s="37">
        <f>IF($D674&lt;=2024,VstupniParametry_SKRYT!$D$6,"")</f>
        <v>0.06</v>
      </c>
      <c r="R674" s="35" t="str">
        <f t="shared" si="316"/>
        <v>)</v>
      </c>
      <c r="S674" s="38">
        <f>IF($D674&lt;=2024,COUNTIFS(Vypocet_SKRYT!AT671:AV671,"&gt;=1"),"")</f>
        <v>0</v>
      </c>
      <c r="T674" s="39" t="str">
        <f t="shared" si="317"/>
        <v>x</v>
      </c>
      <c r="U674" s="35" t="str">
        <f t="shared" si="318"/>
        <v>(</v>
      </c>
      <c r="V674" s="35" t="str">
        <f t="shared" si="319"/>
        <v>1</v>
      </c>
      <c r="W674" s="35" t="str">
        <f t="shared" si="320"/>
        <v>+</v>
      </c>
      <c r="X674" s="37">
        <f>IF($D674&lt;=2025,VstupniParametry_SKRYT!$D$9,"")</f>
        <v>1.7999999999999999E-2</v>
      </c>
      <c r="Y674" s="35" t="str">
        <f t="shared" si="321"/>
        <v>)</v>
      </c>
      <c r="Z674" s="38">
        <f>IF(AND(D674&lt;2025,2025&lt;=Zisk!$D$10),1,IF(D674=2025,0,""))</f>
        <v>1</v>
      </c>
      <c r="AA674" s="39" t="str">
        <f>IF(AND($D674&lt;=2025,Zisk!$D$10&gt;=2026),"x","")</f>
        <v/>
      </c>
      <c r="AB674" s="35" t="str">
        <f>IF(AND($D674&lt;=2026,Zisk!$D$10&gt;=2026),"(","")</f>
        <v/>
      </c>
      <c r="AC674" s="35" t="str">
        <f>IF(AND($D674&lt;=2026,Zisk!$D$10&gt;=2026),"1","")</f>
        <v/>
      </c>
      <c r="AD674" s="35" t="str">
        <f>IF(AND($D674&lt;=2026,Zisk!$D$10&gt;=2026),"+","")</f>
        <v/>
      </c>
      <c r="AE674" s="37" t="str">
        <f>IF(AND($D674&lt;=2026,Zisk!$D$10&gt;=2026),VstupniParametry_SKRYT!$D$10,"")</f>
        <v/>
      </c>
      <c r="AF674" s="35" t="str">
        <f>IF(AND($D674&lt;=2026,Zisk!$D$10&gt;=2026),")","")</f>
        <v/>
      </c>
      <c r="AG674" s="38" t="str">
        <f>IF(AND(D674&lt;2026,2026&lt;=Zisk!$D$10),1,IF(D674=2026,0,""))</f>
        <v/>
      </c>
      <c r="AH674" s="39" t="str">
        <f>IF(AND($D674&lt;=2026,Zisk!$D$10&gt;=2027),"x","")</f>
        <v/>
      </c>
      <c r="AI674" s="35" t="str">
        <f>IF(AND($D674&lt;=2027,Zisk!$D$10&gt;=2027),"(","")</f>
        <v/>
      </c>
      <c r="AJ674" s="35" t="str">
        <f>IF(AND($D674&lt;=2027,Zisk!$D$10&gt;=2027),"1","")</f>
        <v/>
      </c>
      <c r="AK674" s="35" t="str">
        <f>IF(AND($D674&lt;=2027,Zisk!$D$10&gt;=2027),"+","")</f>
        <v/>
      </c>
      <c r="AL674" s="37" t="str">
        <f>IF(AND($D674&lt;=2027,Zisk!$D$10&gt;=2027),VstupniParametry_SKRYT!$D$11,"")</f>
        <v/>
      </c>
      <c r="AM674" s="35" t="str">
        <f>IF(AND($D674&lt;=2027,Zisk!$D$10&gt;=2027),")","")</f>
        <v/>
      </c>
      <c r="AN674" s="38" t="str">
        <f>IF(AND(D674&lt;2027,2027&lt;=Zisk!$D$10),1,IF(D674=2027,0,""))</f>
        <v/>
      </c>
      <c r="AO674" s="39" t="str">
        <f>IF(AND($D674&lt;=2027,Zisk!$D$10&gt;=2028),"x","")</f>
        <v/>
      </c>
      <c r="AP674" s="35" t="str">
        <f>IF(AND($D674&lt;=2028,Zisk!$D$10&gt;=2028),"(","")</f>
        <v/>
      </c>
      <c r="AQ674" s="35" t="str">
        <f>IF(AND($D674&lt;=2028,Zisk!$D$10&gt;=2028),"1","")</f>
        <v/>
      </c>
      <c r="AR674" s="35" t="str">
        <f>IF(AND($D674&lt;=2028,Zisk!$D$10&gt;=2028),"+","")</f>
        <v/>
      </c>
      <c r="AS674" s="37" t="str">
        <f>IF(AND($D674&lt;=2028,Zisk!$D$10&gt;=2028),VstupniParametry_SKRYT!$D$12,"")</f>
        <v/>
      </c>
      <c r="AT674" s="35" t="str">
        <f>IF(AND($D674&lt;=2028,Zisk!$D$10&gt;=2028),")","")</f>
        <v/>
      </c>
      <c r="AU674" s="38" t="str">
        <f>IF(AND(D674&lt;2028,2028&lt;=Zisk!$D$10),1,IF(D674=2028,0,""))</f>
        <v/>
      </c>
      <c r="AV674" s="39" t="str">
        <f>IF(AND($D674&lt;=2028,Zisk!$D$10&gt;=2029),"x","")</f>
        <v/>
      </c>
      <c r="AW674" s="35" t="str">
        <f>IF(AND($D674&lt;=2029,Zisk!$D$10&gt;=2029),"(","")</f>
        <v/>
      </c>
      <c r="AX674" s="35" t="str">
        <f>IF(AND($D674&lt;=2029,Zisk!$D$10&gt;=2029),"1","")</f>
        <v/>
      </c>
      <c r="AY674" s="35" t="str">
        <f>IF(AND($D674&lt;=2029,Zisk!$D$10&gt;=2029),"+","")</f>
        <v/>
      </c>
      <c r="AZ674" s="37" t="str">
        <f>IF(AND($D674&lt;=2029,Zisk!$D$10&gt;=2029),VstupniParametry_SKRYT!$D$13,"")</f>
        <v/>
      </c>
      <c r="BA674" s="35" t="str">
        <f>IF(AND($D674&lt;=2029,Zisk!$D$10&gt;=2029),")","")</f>
        <v/>
      </c>
      <c r="BB674" s="38" t="str">
        <f>IF(AND(D674&lt;2029,2029&lt;=Zisk!$D$10),1,IF(D674=2029,0,""))</f>
        <v/>
      </c>
      <c r="BC674" s="39" t="str">
        <f>IF(AND($D674&lt;=2029,Zisk!$D$10&gt;=2030),"x","")</f>
        <v/>
      </c>
      <c r="BD674" s="35" t="str">
        <f>IF(AND($D674&lt;=2030,Zisk!$D$10&gt;=2030),"(","")</f>
        <v/>
      </c>
      <c r="BE674" s="35" t="str">
        <f>IF(AND($D674&lt;=2030,Zisk!$D$10&gt;=2030),"1","")</f>
        <v/>
      </c>
      <c r="BF674" s="35" t="str">
        <f>IF(AND($D674&lt;=2030,Zisk!$D$10&gt;=2030),"+","")</f>
        <v/>
      </c>
      <c r="BG674" s="37" t="str">
        <f>IF(AND($D674&lt;=2030,Zisk!$D$10&gt;=2030),VstupniParametry_SKRYT!$D$14,"")</f>
        <v/>
      </c>
      <c r="BH674" s="35" t="str">
        <f>IF(AND($D674&lt;=2030,Zisk!$D$10&gt;=2030),")","")</f>
        <v/>
      </c>
      <c r="BI674" s="38" t="str">
        <f>IF(AND(D674&lt;2030,2030&lt;=Zisk!$D$10),1,IF(D674=2030,0,""))</f>
        <v/>
      </c>
      <c r="BJ674" s="40" t="s">
        <v>32</v>
      </c>
      <c r="BK674" s="37">
        <f t="shared" si="334"/>
        <v>1</v>
      </c>
      <c r="BL674" s="35" t="str">
        <f t="shared" si="335"/>
        <v>x</v>
      </c>
      <c r="BM674" s="41">
        <f t="shared" si="336"/>
        <v>1</v>
      </c>
      <c r="BN674" s="37" t="str">
        <f t="shared" si="337"/>
        <v>x</v>
      </c>
      <c r="BO674" s="41">
        <f t="shared" si="322"/>
        <v>1.018</v>
      </c>
      <c r="BP674" s="41" t="str">
        <f t="shared" si="323"/>
        <v/>
      </c>
      <c r="BQ674" s="41" t="str">
        <f t="shared" si="324"/>
        <v/>
      </c>
      <c r="BR674" s="41" t="str">
        <f t="shared" si="325"/>
        <v/>
      </c>
      <c r="BS674" s="41" t="str">
        <f t="shared" si="326"/>
        <v/>
      </c>
      <c r="BT674" s="41" t="str">
        <f t="shared" si="327"/>
        <v/>
      </c>
      <c r="BU674" s="41" t="str">
        <f t="shared" si="328"/>
        <v/>
      </c>
      <c r="BV674" s="41" t="str">
        <f t="shared" si="329"/>
        <v/>
      </c>
      <c r="BW674" s="41" t="str">
        <f t="shared" si="330"/>
        <v/>
      </c>
      <c r="BX674" s="41" t="str">
        <f t="shared" si="331"/>
        <v/>
      </c>
      <c r="BY674" s="41" t="str">
        <f t="shared" si="332"/>
        <v/>
      </c>
      <c r="BZ674" s="40" t="s">
        <v>32</v>
      </c>
      <c r="CA674" s="41">
        <f t="shared" si="333"/>
        <v>1.018</v>
      </c>
      <c r="CB674" s="35"/>
      <c r="CC674" s="36">
        <f>IF(D674&gt;Zisk!$D$10,"",E674*CA674)</f>
        <v>0</v>
      </c>
    </row>
    <row r="675" spans="2:81" x14ac:dyDescent="0.2">
      <c r="B675" s="28" t="str">
        <f>Zisk!B686</f>
        <v/>
      </c>
      <c r="C675" s="28">
        <f>Zisk!C686</f>
        <v>0</v>
      </c>
      <c r="D675" s="28">
        <f>Zisk!E686</f>
        <v>0</v>
      </c>
      <c r="E675" s="29">
        <f>Zisk!D686</f>
        <v>0</v>
      </c>
      <c r="F675" s="29"/>
      <c r="G675" s="28" t="str">
        <f t="shared" si="308"/>
        <v>(</v>
      </c>
      <c r="H675" s="28" t="str">
        <f t="shared" si="309"/>
        <v>1</v>
      </c>
      <c r="I675" s="28" t="str">
        <f t="shared" si="310"/>
        <v>+</v>
      </c>
      <c r="J675" s="30">
        <f>IF($D675&lt;=2021,VstupniParametry_SKRYT!$D$5,"")</f>
        <v>0.02</v>
      </c>
      <c r="K675" s="28" t="str">
        <f t="shared" si="311"/>
        <v>)</v>
      </c>
      <c r="L675" s="31">
        <f>IF($D675&lt;=2021,COUNTIF(Vypocet_SKRYT!T672:AS672,"&gt;=1"),"")</f>
        <v>0</v>
      </c>
      <c r="M675" s="32" t="str">
        <f t="shared" si="312"/>
        <v>x</v>
      </c>
      <c r="N675" s="28" t="str">
        <f t="shared" si="313"/>
        <v>(</v>
      </c>
      <c r="O675" s="28" t="str">
        <f t="shared" si="314"/>
        <v>1</v>
      </c>
      <c r="P675" s="28" t="str">
        <f t="shared" si="315"/>
        <v>+</v>
      </c>
      <c r="Q675" s="30">
        <f>IF($D675&lt;=2024,VstupniParametry_SKRYT!$D$6,"")</f>
        <v>0.06</v>
      </c>
      <c r="R675" s="28" t="str">
        <f t="shared" si="316"/>
        <v>)</v>
      </c>
      <c r="S675" s="31">
        <f>IF($D675&lt;=2024,COUNTIFS(Vypocet_SKRYT!AT672:AV672,"&gt;=1"),"")</f>
        <v>0</v>
      </c>
      <c r="T675" s="32" t="str">
        <f t="shared" si="317"/>
        <v>x</v>
      </c>
      <c r="U675" s="28" t="str">
        <f t="shared" si="318"/>
        <v>(</v>
      </c>
      <c r="V675" s="28" t="str">
        <f t="shared" si="319"/>
        <v>1</v>
      </c>
      <c r="W675" s="28" t="str">
        <f t="shared" si="320"/>
        <v>+</v>
      </c>
      <c r="X675" s="30">
        <f>IF($D675&lt;=2025,VstupniParametry_SKRYT!$D$9,"")</f>
        <v>1.7999999999999999E-2</v>
      </c>
      <c r="Y675" s="28" t="str">
        <f t="shared" si="321"/>
        <v>)</v>
      </c>
      <c r="Z675" s="31">
        <f>IF(AND(D675&lt;2025,2025&lt;=Zisk!$D$10),1,IF(D675=2025,0,""))</f>
        <v>1</v>
      </c>
      <c r="AA675" s="32" t="str">
        <f>IF(AND($D675&lt;=2025,Zisk!$D$10&gt;=2026),"x","")</f>
        <v/>
      </c>
      <c r="AB675" s="28" t="str">
        <f>IF(AND($D675&lt;=2026,Zisk!$D$10&gt;=2026),"(","")</f>
        <v/>
      </c>
      <c r="AC675" s="28" t="str">
        <f>IF(AND($D675&lt;=2026,Zisk!$D$10&gt;=2026),"1","")</f>
        <v/>
      </c>
      <c r="AD675" s="28" t="str">
        <f>IF(AND($D675&lt;=2026,Zisk!$D$10&gt;=2026),"+","")</f>
        <v/>
      </c>
      <c r="AE675" s="30" t="str">
        <f>IF(AND($D675&lt;=2026,Zisk!$D$10&gt;=2026),VstupniParametry_SKRYT!$D$10,"")</f>
        <v/>
      </c>
      <c r="AF675" s="28" t="str">
        <f>IF(AND($D675&lt;=2026,Zisk!$D$10&gt;=2026),")","")</f>
        <v/>
      </c>
      <c r="AG675" s="31" t="str">
        <f>IF(AND(D675&lt;2026,2026&lt;=Zisk!$D$10),1,IF(D675=2026,0,""))</f>
        <v/>
      </c>
      <c r="AH675" s="32" t="str">
        <f>IF(AND($D675&lt;=2026,Zisk!$D$10&gt;=2027),"x","")</f>
        <v/>
      </c>
      <c r="AI675" s="28" t="str">
        <f>IF(AND($D675&lt;=2027,Zisk!$D$10&gt;=2027),"(","")</f>
        <v/>
      </c>
      <c r="AJ675" s="28" t="str">
        <f>IF(AND($D675&lt;=2027,Zisk!$D$10&gt;=2027),"1","")</f>
        <v/>
      </c>
      <c r="AK675" s="28" t="str">
        <f>IF(AND($D675&lt;=2027,Zisk!$D$10&gt;=2027),"+","")</f>
        <v/>
      </c>
      <c r="AL675" s="30" t="str">
        <f>IF(AND($D675&lt;=2027,Zisk!$D$10&gt;=2027),VstupniParametry_SKRYT!$D$11,"")</f>
        <v/>
      </c>
      <c r="AM675" s="28" t="str">
        <f>IF(AND($D675&lt;=2027,Zisk!$D$10&gt;=2027),")","")</f>
        <v/>
      </c>
      <c r="AN675" s="31" t="str">
        <f>IF(AND(D675&lt;2027,2027&lt;=Zisk!$D$10),1,IF(D675=2027,0,""))</f>
        <v/>
      </c>
      <c r="AO675" s="32" t="str">
        <f>IF(AND($D675&lt;=2027,Zisk!$D$10&gt;=2028),"x","")</f>
        <v/>
      </c>
      <c r="AP675" s="28" t="str">
        <f>IF(AND($D675&lt;=2028,Zisk!$D$10&gt;=2028),"(","")</f>
        <v/>
      </c>
      <c r="AQ675" s="28" t="str">
        <f>IF(AND($D675&lt;=2028,Zisk!$D$10&gt;=2028),"1","")</f>
        <v/>
      </c>
      <c r="AR675" s="28" t="str">
        <f>IF(AND($D675&lt;=2028,Zisk!$D$10&gt;=2028),"+","")</f>
        <v/>
      </c>
      <c r="AS675" s="30" t="str">
        <f>IF(AND($D675&lt;=2028,Zisk!$D$10&gt;=2028),VstupniParametry_SKRYT!$D$12,"")</f>
        <v/>
      </c>
      <c r="AT675" s="28" t="str">
        <f>IF(AND($D675&lt;=2028,Zisk!$D$10&gt;=2028),")","")</f>
        <v/>
      </c>
      <c r="AU675" s="31" t="str">
        <f>IF(AND(D675&lt;2028,2028&lt;=Zisk!$D$10),1,IF(D675=2028,0,""))</f>
        <v/>
      </c>
      <c r="AV675" s="32" t="str">
        <f>IF(AND($D675&lt;=2028,Zisk!$D$10&gt;=2029),"x","")</f>
        <v/>
      </c>
      <c r="AW675" s="28" t="str">
        <f>IF(AND($D675&lt;=2029,Zisk!$D$10&gt;=2029),"(","")</f>
        <v/>
      </c>
      <c r="AX675" s="28" t="str">
        <f>IF(AND($D675&lt;=2029,Zisk!$D$10&gt;=2029),"1","")</f>
        <v/>
      </c>
      <c r="AY675" s="28" t="str">
        <f>IF(AND($D675&lt;=2029,Zisk!$D$10&gt;=2029),"+","")</f>
        <v/>
      </c>
      <c r="AZ675" s="30" t="str">
        <f>IF(AND($D675&lt;=2029,Zisk!$D$10&gt;=2029),VstupniParametry_SKRYT!$D$13,"")</f>
        <v/>
      </c>
      <c r="BA675" s="28" t="str">
        <f>IF(AND($D675&lt;=2029,Zisk!$D$10&gt;=2029),")","")</f>
        <v/>
      </c>
      <c r="BB675" s="31" t="str">
        <f>IF(AND(D675&lt;2029,2029&lt;=Zisk!$D$10),1,IF(D675=2029,0,""))</f>
        <v/>
      </c>
      <c r="BC675" s="32" t="str">
        <f>IF(AND($D675&lt;=2029,Zisk!$D$10&gt;=2030),"x","")</f>
        <v/>
      </c>
      <c r="BD675" s="28" t="str">
        <f>IF(AND($D675&lt;=2030,Zisk!$D$10&gt;=2030),"(","")</f>
        <v/>
      </c>
      <c r="BE675" s="28" t="str">
        <f>IF(AND($D675&lt;=2030,Zisk!$D$10&gt;=2030),"1","")</f>
        <v/>
      </c>
      <c r="BF675" s="28" t="str">
        <f>IF(AND($D675&lt;=2030,Zisk!$D$10&gt;=2030),"+","")</f>
        <v/>
      </c>
      <c r="BG675" s="30" t="str">
        <f>IF(AND($D675&lt;=2030,Zisk!$D$10&gt;=2030),VstupniParametry_SKRYT!$D$14,"")</f>
        <v/>
      </c>
      <c r="BH675" s="28" t="str">
        <f>IF(AND($D675&lt;=2030,Zisk!$D$10&gt;=2030),")","")</f>
        <v/>
      </c>
      <c r="BI675" s="31" t="str">
        <f>IF(AND(D675&lt;2030,2030&lt;=Zisk!$D$10),1,IF(D675=2030,0,""))</f>
        <v/>
      </c>
      <c r="BJ675" s="33" t="s">
        <v>32</v>
      </c>
      <c r="BK675" s="30">
        <f t="shared" si="334"/>
        <v>1</v>
      </c>
      <c r="BL675" s="28" t="str">
        <f t="shared" si="335"/>
        <v>x</v>
      </c>
      <c r="BM675" s="34">
        <f t="shared" si="336"/>
        <v>1</v>
      </c>
      <c r="BN675" s="30" t="str">
        <f t="shared" si="337"/>
        <v>x</v>
      </c>
      <c r="BO675" s="34">
        <f t="shared" si="322"/>
        <v>1.018</v>
      </c>
      <c r="BP675" s="34" t="str">
        <f t="shared" si="323"/>
        <v/>
      </c>
      <c r="BQ675" s="34" t="str">
        <f t="shared" si="324"/>
        <v/>
      </c>
      <c r="BR675" s="34" t="str">
        <f t="shared" si="325"/>
        <v/>
      </c>
      <c r="BS675" s="34" t="str">
        <f t="shared" si="326"/>
        <v/>
      </c>
      <c r="BT675" s="34" t="str">
        <f t="shared" si="327"/>
        <v/>
      </c>
      <c r="BU675" s="34" t="str">
        <f t="shared" si="328"/>
        <v/>
      </c>
      <c r="BV675" s="34" t="str">
        <f t="shared" si="329"/>
        <v/>
      </c>
      <c r="BW675" s="34" t="str">
        <f t="shared" si="330"/>
        <v/>
      </c>
      <c r="BX675" s="34" t="str">
        <f t="shared" si="331"/>
        <v/>
      </c>
      <c r="BY675" s="34" t="str">
        <f t="shared" si="332"/>
        <v/>
      </c>
      <c r="BZ675" s="33" t="s">
        <v>32</v>
      </c>
      <c r="CA675" s="34">
        <f t="shared" si="333"/>
        <v>1.018</v>
      </c>
      <c r="CB675" s="28"/>
      <c r="CC675" s="29">
        <f>IF(D675&gt;Zisk!$D$10,"",E675*CA675)</f>
        <v>0</v>
      </c>
    </row>
    <row r="676" spans="2:81" x14ac:dyDescent="0.2">
      <c r="B676" s="35" t="str">
        <f>Zisk!B687</f>
        <v/>
      </c>
      <c r="C676" s="35">
        <f>Zisk!C687</f>
        <v>0</v>
      </c>
      <c r="D676" s="35">
        <f>Zisk!E687</f>
        <v>0</v>
      </c>
      <c r="E676" s="36">
        <f>Zisk!D687</f>
        <v>0</v>
      </c>
      <c r="F676" s="36"/>
      <c r="G676" s="35" t="str">
        <f t="shared" si="308"/>
        <v>(</v>
      </c>
      <c r="H676" s="35" t="str">
        <f t="shared" si="309"/>
        <v>1</v>
      </c>
      <c r="I676" s="35" t="str">
        <f t="shared" si="310"/>
        <v>+</v>
      </c>
      <c r="J676" s="37">
        <f>IF($D676&lt;=2021,VstupniParametry_SKRYT!$D$5,"")</f>
        <v>0.02</v>
      </c>
      <c r="K676" s="35" t="str">
        <f t="shared" si="311"/>
        <v>)</v>
      </c>
      <c r="L676" s="38">
        <f>IF($D676&lt;=2021,COUNTIF(Vypocet_SKRYT!T673:AS673,"&gt;=1"),"")</f>
        <v>0</v>
      </c>
      <c r="M676" s="39" t="str">
        <f t="shared" si="312"/>
        <v>x</v>
      </c>
      <c r="N676" s="35" t="str">
        <f t="shared" si="313"/>
        <v>(</v>
      </c>
      <c r="O676" s="35" t="str">
        <f t="shared" si="314"/>
        <v>1</v>
      </c>
      <c r="P676" s="35" t="str">
        <f t="shared" si="315"/>
        <v>+</v>
      </c>
      <c r="Q676" s="37">
        <f>IF($D676&lt;=2024,VstupniParametry_SKRYT!$D$6,"")</f>
        <v>0.06</v>
      </c>
      <c r="R676" s="35" t="str">
        <f t="shared" si="316"/>
        <v>)</v>
      </c>
      <c r="S676" s="38">
        <f>IF($D676&lt;=2024,COUNTIFS(Vypocet_SKRYT!AT673:AV673,"&gt;=1"),"")</f>
        <v>0</v>
      </c>
      <c r="T676" s="39" t="str">
        <f t="shared" si="317"/>
        <v>x</v>
      </c>
      <c r="U676" s="35" t="str">
        <f t="shared" si="318"/>
        <v>(</v>
      </c>
      <c r="V676" s="35" t="str">
        <f t="shared" si="319"/>
        <v>1</v>
      </c>
      <c r="W676" s="35" t="str">
        <f t="shared" si="320"/>
        <v>+</v>
      </c>
      <c r="X676" s="37">
        <f>IF($D676&lt;=2025,VstupniParametry_SKRYT!$D$9,"")</f>
        <v>1.7999999999999999E-2</v>
      </c>
      <c r="Y676" s="35" t="str">
        <f t="shared" si="321"/>
        <v>)</v>
      </c>
      <c r="Z676" s="38">
        <f>IF(AND(D676&lt;2025,2025&lt;=Zisk!$D$10),1,IF(D676=2025,0,""))</f>
        <v>1</v>
      </c>
      <c r="AA676" s="39" t="str">
        <f>IF(AND($D676&lt;=2025,Zisk!$D$10&gt;=2026),"x","")</f>
        <v/>
      </c>
      <c r="AB676" s="35" t="str">
        <f>IF(AND($D676&lt;=2026,Zisk!$D$10&gt;=2026),"(","")</f>
        <v/>
      </c>
      <c r="AC676" s="35" t="str">
        <f>IF(AND($D676&lt;=2026,Zisk!$D$10&gt;=2026),"1","")</f>
        <v/>
      </c>
      <c r="AD676" s="35" t="str">
        <f>IF(AND($D676&lt;=2026,Zisk!$D$10&gt;=2026),"+","")</f>
        <v/>
      </c>
      <c r="AE676" s="37" t="str">
        <f>IF(AND($D676&lt;=2026,Zisk!$D$10&gt;=2026),VstupniParametry_SKRYT!$D$10,"")</f>
        <v/>
      </c>
      <c r="AF676" s="35" t="str">
        <f>IF(AND($D676&lt;=2026,Zisk!$D$10&gt;=2026),")","")</f>
        <v/>
      </c>
      <c r="AG676" s="38" t="str">
        <f>IF(AND(D676&lt;2026,2026&lt;=Zisk!$D$10),1,IF(D676=2026,0,""))</f>
        <v/>
      </c>
      <c r="AH676" s="39" t="str">
        <f>IF(AND($D676&lt;=2026,Zisk!$D$10&gt;=2027),"x","")</f>
        <v/>
      </c>
      <c r="AI676" s="35" t="str">
        <f>IF(AND($D676&lt;=2027,Zisk!$D$10&gt;=2027),"(","")</f>
        <v/>
      </c>
      <c r="AJ676" s="35" t="str">
        <f>IF(AND($D676&lt;=2027,Zisk!$D$10&gt;=2027),"1","")</f>
        <v/>
      </c>
      <c r="AK676" s="35" t="str">
        <f>IF(AND($D676&lt;=2027,Zisk!$D$10&gt;=2027),"+","")</f>
        <v/>
      </c>
      <c r="AL676" s="37" t="str">
        <f>IF(AND($D676&lt;=2027,Zisk!$D$10&gt;=2027),VstupniParametry_SKRYT!$D$11,"")</f>
        <v/>
      </c>
      <c r="AM676" s="35" t="str">
        <f>IF(AND($D676&lt;=2027,Zisk!$D$10&gt;=2027),")","")</f>
        <v/>
      </c>
      <c r="AN676" s="38" t="str">
        <f>IF(AND(D676&lt;2027,2027&lt;=Zisk!$D$10),1,IF(D676=2027,0,""))</f>
        <v/>
      </c>
      <c r="AO676" s="39" t="str">
        <f>IF(AND($D676&lt;=2027,Zisk!$D$10&gt;=2028),"x","")</f>
        <v/>
      </c>
      <c r="AP676" s="35" t="str">
        <f>IF(AND($D676&lt;=2028,Zisk!$D$10&gt;=2028),"(","")</f>
        <v/>
      </c>
      <c r="AQ676" s="35" t="str">
        <f>IF(AND($D676&lt;=2028,Zisk!$D$10&gt;=2028),"1","")</f>
        <v/>
      </c>
      <c r="AR676" s="35" t="str">
        <f>IF(AND($D676&lt;=2028,Zisk!$D$10&gt;=2028),"+","")</f>
        <v/>
      </c>
      <c r="AS676" s="37" t="str">
        <f>IF(AND($D676&lt;=2028,Zisk!$D$10&gt;=2028),VstupniParametry_SKRYT!$D$12,"")</f>
        <v/>
      </c>
      <c r="AT676" s="35" t="str">
        <f>IF(AND($D676&lt;=2028,Zisk!$D$10&gt;=2028),")","")</f>
        <v/>
      </c>
      <c r="AU676" s="38" t="str">
        <f>IF(AND(D676&lt;2028,2028&lt;=Zisk!$D$10),1,IF(D676=2028,0,""))</f>
        <v/>
      </c>
      <c r="AV676" s="39" t="str">
        <f>IF(AND($D676&lt;=2028,Zisk!$D$10&gt;=2029),"x","")</f>
        <v/>
      </c>
      <c r="AW676" s="35" t="str">
        <f>IF(AND($D676&lt;=2029,Zisk!$D$10&gt;=2029),"(","")</f>
        <v/>
      </c>
      <c r="AX676" s="35" t="str">
        <f>IF(AND($D676&lt;=2029,Zisk!$D$10&gt;=2029),"1","")</f>
        <v/>
      </c>
      <c r="AY676" s="35" t="str">
        <f>IF(AND($D676&lt;=2029,Zisk!$D$10&gt;=2029),"+","")</f>
        <v/>
      </c>
      <c r="AZ676" s="37" t="str">
        <f>IF(AND($D676&lt;=2029,Zisk!$D$10&gt;=2029),VstupniParametry_SKRYT!$D$13,"")</f>
        <v/>
      </c>
      <c r="BA676" s="35" t="str">
        <f>IF(AND($D676&lt;=2029,Zisk!$D$10&gt;=2029),")","")</f>
        <v/>
      </c>
      <c r="BB676" s="38" t="str">
        <f>IF(AND(D676&lt;2029,2029&lt;=Zisk!$D$10),1,IF(D676=2029,0,""))</f>
        <v/>
      </c>
      <c r="BC676" s="39" t="str">
        <f>IF(AND($D676&lt;=2029,Zisk!$D$10&gt;=2030),"x","")</f>
        <v/>
      </c>
      <c r="BD676" s="35" t="str">
        <f>IF(AND($D676&lt;=2030,Zisk!$D$10&gt;=2030),"(","")</f>
        <v/>
      </c>
      <c r="BE676" s="35" t="str">
        <f>IF(AND($D676&lt;=2030,Zisk!$D$10&gt;=2030),"1","")</f>
        <v/>
      </c>
      <c r="BF676" s="35" t="str">
        <f>IF(AND($D676&lt;=2030,Zisk!$D$10&gt;=2030),"+","")</f>
        <v/>
      </c>
      <c r="BG676" s="37" t="str">
        <f>IF(AND($D676&lt;=2030,Zisk!$D$10&gt;=2030),VstupniParametry_SKRYT!$D$14,"")</f>
        <v/>
      </c>
      <c r="BH676" s="35" t="str">
        <f>IF(AND($D676&lt;=2030,Zisk!$D$10&gt;=2030),")","")</f>
        <v/>
      </c>
      <c r="BI676" s="38" t="str">
        <f>IF(AND(D676&lt;2030,2030&lt;=Zisk!$D$10),1,IF(D676=2030,0,""))</f>
        <v/>
      </c>
      <c r="BJ676" s="40" t="s">
        <v>32</v>
      </c>
      <c r="BK676" s="37">
        <f t="shared" si="334"/>
        <v>1</v>
      </c>
      <c r="BL676" s="35" t="str">
        <f t="shared" si="335"/>
        <v>x</v>
      </c>
      <c r="BM676" s="41">
        <f t="shared" si="336"/>
        <v>1</v>
      </c>
      <c r="BN676" s="37" t="str">
        <f t="shared" si="337"/>
        <v>x</v>
      </c>
      <c r="BO676" s="41">
        <f t="shared" si="322"/>
        <v>1.018</v>
      </c>
      <c r="BP676" s="41" t="str">
        <f t="shared" si="323"/>
        <v/>
      </c>
      <c r="BQ676" s="41" t="str">
        <f t="shared" si="324"/>
        <v/>
      </c>
      <c r="BR676" s="41" t="str">
        <f t="shared" si="325"/>
        <v/>
      </c>
      <c r="BS676" s="41" t="str">
        <f t="shared" si="326"/>
        <v/>
      </c>
      <c r="BT676" s="41" t="str">
        <f t="shared" si="327"/>
        <v/>
      </c>
      <c r="BU676" s="41" t="str">
        <f t="shared" si="328"/>
        <v/>
      </c>
      <c r="BV676" s="41" t="str">
        <f t="shared" si="329"/>
        <v/>
      </c>
      <c r="BW676" s="41" t="str">
        <f t="shared" si="330"/>
        <v/>
      </c>
      <c r="BX676" s="41" t="str">
        <f t="shared" si="331"/>
        <v/>
      </c>
      <c r="BY676" s="41" t="str">
        <f t="shared" si="332"/>
        <v/>
      </c>
      <c r="BZ676" s="40" t="s">
        <v>32</v>
      </c>
      <c r="CA676" s="41">
        <f t="shared" si="333"/>
        <v>1.018</v>
      </c>
      <c r="CB676" s="35"/>
      <c r="CC676" s="36">
        <f>IF(D676&gt;Zisk!$D$10,"",E676*CA676)</f>
        <v>0</v>
      </c>
    </row>
    <row r="677" spans="2:81" x14ac:dyDescent="0.2">
      <c r="B677" s="28" t="str">
        <f>Zisk!B688</f>
        <v/>
      </c>
      <c r="C677" s="28">
        <f>Zisk!C688</f>
        <v>0</v>
      </c>
      <c r="D677" s="28">
        <f>Zisk!E688</f>
        <v>0</v>
      </c>
      <c r="E677" s="29">
        <f>Zisk!D688</f>
        <v>0</v>
      </c>
      <c r="F677" s="29"/>
      <c r="G677" s="28" t="str">
        <f t="shared" si="308"/>
        <v>(</v>
      </c>
      <c r="H677" s="28" t="str">
        <f t="shared" si="309"/>
        <v>1</v>
      </c>
      <c r="I677" s="28" t="str">
        <f t="shared" si="310"/>
        <v>+</v>
      </c>
      <c r="J677" s="30">
        <f>IF($D677&lt;=2021,VstupniParametry_SKRYT!$D$5,"")</f>
        <v>0.02</v>
      </c>
      <c r="K677" s="28" t="str">
        <f t="shared" si="311"/>
        <v>)</v>
      </c>
      <c r="L677" s="31">
        <f>IF($D677&lt;=2021,COUNTIF(Vypocet_SKRYT!T674:AS674,"&gt;=1"),"")</f>
        <v>0</v>
      </c>
      <c r="M677" s="32" t="str">
        <f t="shared" si="312"/>
        <v>x</v>
      </c>
      <c r="N677" s="28" t="str">
        <f t="shared" si="313"/>
        <v>(</v>
      </c>
      <c r="O677" s="28" t="str">
        <f t="shared" si="314"/>
        <v>1</v>
      </c>
      <c r="P677" s="28" t="str">
        <f t="shared" si="315"/>
        <v>+</v>
      </c>
      <c r="Q677" s="30">
        <f>IF($D677&lt;=2024,VstupniParametry_SKRYT!$D$6,"")</f>
        <v>0.06</v>
      </c>
      <c r="R677" s="28" t="str">
        <f t="shared" si="316"/>
        <v>)</v>
      </c>
      <c r="S677" s="31">
        <f>IF($D677&lt;=2024,COUNTIFS(Vypocet_SKRYT!AT674:AV674,"&gt;=1"),"")</f>
        <v>0</v>
      </c>
      <c r="T677" s="32" t="str">
        <f t="shared" si="317"/>
        <v>x</v>
      </c>
      <c r="U677" s="28" t="str">
        <f t="shared" si="318"/>
        <v>(</v>
      </c>
      <c r="V677" s="28" t="str">
        <f t="shared" si="319"/>
        <v>1</v>
      </c>
      <c r="W677" s="28" t="str">
        <f t="shared" si="320"/>
        <v>+</v>
      </c>
      <c r="X677" s="30">
        <f>IF($D677&lt;=2025,VstupniParametry_SKRYT!$D$9,"")</f>
        <v>1.7999999999999999E-2</v>
      </c>
      <c r="Y677" s="28" t="str">
        <f t="shared" si="321"/>
        <v>)</v>
      </c>
      <c r="Z677" s="31">
        <f>IF(AND(D677&lt;2025,2025&lt;=Zisk!$D$10),1,IF(D677=2025,0,""))</f>
        <v>1</v>
      </c>
      <c r="AA677" s="32" t="str">
        <f>IF(AND($D677&lt;=2025,Zisk!$D$10&gt;=2026),"x","")</f>
        <v/>
      </c>
      <c r="AB677" s="28" t="str">
        <f>IF(AND($D677&lt;=2026,Zisk!$D$10&gt;=2026),"(","")</f>
        <v/>
      </c>
      <c r="AC677" s="28" t="str">
        <f>IF(AND($D677&lt;=2026,Zisk!$D$10&gt;=2026),"1","")</f>
        <v/>
      </c>
      <c r="AD677" s="28" t="str">
        <f>IF(AND($D677&lt;=2026,Zisk!$D$10&gt;=2026),"+","")</f>
        <v/>
      </c>
      <c r="AE677" s="30" t="str">
        <f>IF(AND($D677&lt;=2026,Zisk!$D$10&gt;=2026),VstupniParametry_SKRYT!$D$10,"")</f>
        <v/>
      </c>
      <c r="AF677" s="28" t="str">
        <f>IF(AND($D677&lt;=2026,Zisk!$D$10&gt;=2026),")","")</f>
        <v/>
      </c>
      <c r="AG677" s="31" t="str">
        <f>IF(AND(D677&lt;2026,2026&lt;=Zisk!$D$10),1,IF(D677=2026,0,""))</f>
        <v/>
      </c>
      <c r="AH677" s="32" t="str">
        <f>IF(AND($D677&lt;=2026,Zisk!$D$10&gt;=2027),"x","")</f>
        <v/>
      </c>
      <c r="AI677" s="28" t="str">
        <f>IF(AND($D677&lt;=2027,Zisk!$D$10&gt;=2027),"(","")</f>
        <v/>
      </c>
      <c r="AJ677" s="28" t="str">
        <f>IF(AND($D677&lt;=2027,Zisk!$D$10&gt;=2027),"1","")</f>
        <v/>
      </c>
      <c r="AK677" s="28" t="str">
        <f>IF(AND($D677&lt;=2027,Zisk!$D$10&gt;=2027),"+","")</f>
        <v/>
      </c>
      <c r="AL677" s="30" t="str">
        <f>IF(AND($D677&lt;=2027,Zisk!$D$10&gt;=2027),VstupniParametry_SKRYT!$D$11,"")</f>
        <v/>
      </c>
      <c r="AM677" s="28" t="str">
        <f>IF(AND($D677&lt;=2027,Zisk!$D$10&gt;=2027),")","")</f>
        <v/>
      </c>
      <c r="AN677" s="31" t="str">
        <f>IF(AND(D677&lt;2027,2027&lt;=Zisk!$D$10),1,IF(D677=2027,0,""))</f>
        <v/>
      </c>
      <c r="AO677" s="32" t="str">
        <f>IF(AND($D677&lt;=2027,Zisk!$D$10&gt;=2028),"x","")</f>
        <v/>
      </c>
      <c r="AP677" s="28" t="str">
        <f>IF(AND($D677&lt;=2028,Zisk!$D$10&gt;=2028),"(","")</f>
        <v/>
      </c>
      <c r="AQ677" s="28" t="str">
        <f>IF(AND($D677&lt;=2028,Zisk!$D$10&gt;=2028),"1","")</f>
        <v/>
      </c>
      <c r="AR677" s="28" t="str">
        <f>IF(AND($D677&lt;=2028,Zisk!$D$10&gt;=2028),"+","")</f>
        <v/>
      </c>
      <c r="AS677" s="30" t="str">
        <f>IF(AND($D677&lt;=2028,Zisk!$D$10&gt;=2028),VstupniParametry_SKRYT!$D$12,"")</f>
        <v/>
      </c>
      <c r="AT677" s="28" t="str">
        <f>IF(AND($D677&lt;=2028,Zisk!$D$10&gt;=2028),")","")</f>
        <v/>
      </c>
      <c r="AU677" s="31" t="str">
        <f>IF(AND(D677&lt;2028,2028&lt;=Zisk!$D$10),1,IF(D677=2028,0,""))</f>
        <v/>
      </c>
      <c r="AV677" s="32" t="str">
        <f>IF(AND($D677&lt;=2028,Zisk!$D$10&gt;=2029),"x","")</f>
        <v/>
      </c>
      <c r="AW677" s="28" t="str">
        <f>IF(AND($D677&lt;=2029,Zisk!$D$10&gt;=2029),"(","")</f>
        <v/>
      </c>
      <c r="AX677" s="28" t="str">
        <f>IF(AND($D677&lt;=2029,Zisk!$D$10&gt;=2029),"1","")</f>
        <v/>
      </c>
      <c r="AY677" s="28" t="str">
        <f>IF(AND($D677&lt;=2029,Zisk!$D$10&gt;=2029),"+","")</f>
        <v/>
      </c>
      <c r="AZ677" s="30" t="str">
        <f>IF(AND($D677&lt;=2029,Zisk!$D$10&gt;=2029),VstupniParametry_SKRYT!$D$13,"")</f>
        <v/>
      </c>
      <c r="BA677" s="28" t="str">
        <f>IF(AND($D677&lt;=2029,Zisk!$D$10&gt;=2029),")","")</f>
        <v/>
      </c>
      <c r="BB677" s="31" t="str">
        <f>IF(AND(D677&lt;2029,2029&lt;=Zisk!$D$10),1,IF(D677=2029,0,""))</f>
        <v/>
      </c>
      <c r="BC677" s="32" t="str">
        <f>IF(AND($D677&lt;=2029,Zisk!$D$10&gt;=2030),"x","")</f>
        <v/>
      </c>
      <c r="BD677" s="28" t="str">
        <f>IF(AND($D677&lt;=2030,Zisk!$D$10&gt;=2030),"(","")</f>
        <v/>
      </c>
      <c r="BE677" s="28" t="str">
        <f>IF(AND($D677&lt;=2030,Zisk!$D$10&gt;=2030),"1","")</f>
        <v/>
      </c>
      <c r="BF677" s="28" t="str">
        <f>IF(AND($D677&lt;=2030,Zisk!$D$10&gt;=2030),"+","")</f>
        <v/>
      </c>
      <c r="BG677" s="30" t="str">
        <f>IF(AND($D677&lt;=2030,Zisk!$D$10&gt;=2030),VstupniParametry_SKRYT!$D$14,"")</f>
        <v/>
      </c>
      <c r="BH677" s="28" t="str">
        <f>IF(AND($D677&lt;=2030,Zisk!$D$10&gt;=2030),")","")</f>
        <v/>
      </c>
      <c r="BI677" s="31" t="str">
        <f>IF(AND(D677&lt;2030,2030&lt;=Zisk!$D$10),1,IF(D677=2030,0,""))</f>
        <v/>
      </c>
      <c r="BJ677" s="33" t="s">
        <v>32</v>
      </c>
      <c r="BK677" s="30">
        <f t="shared" si="334"/>
        <v>1</v>
      </c>
      <c r="BL677" s="28" t="str">
        <f t="shared" si="335"/>
        <v>x</v>
      </c>
      <c r="BM677" s="34">
        <f t="shared" si="336"/>
        <v>1</v>
      </c>
      <c r="BN677" s="30" t="str">
        <f t="shared" si="337"/>
        <v>x</v>
      </c>
      <c r="BO677" s="34">
        <f t="shared" si="322"/>
        <v>1.018</v>
      </c>
      <c r="BP677" s="34" t="str">
        <f t="shared" si="323"/>
        <v/>
      </c>
      <c r="BQ677" s="34" t="str">
        <f t="shared" si="324"/>
        <v/>
      </c>
      <c r="BR677" s="34" t="str">
        <f t="shared" si="325"/>
        <v/>
      </c>
      <c r="BS677" s="34" t="str">
        <f t="shared" si="326"/>
        <v/>
      </c>
      <c r="BT677" s="34" t="str">
        <f t="shared" si="327"/>
        <v/>
      </c>
      <c r="BU677" s="34" t="str">
        <f t="shared" si="328"/>
        <v/>
      </c>
      <c r="BV677" s="34" t="str">
        <f t="shared" si="329"/>
        <v/>
      </c>
      <c r="BW677" s="34" t="str">
        <f t="shared" si="330"/>
        <v/>
      </c>
      <c r="BX677" s="34" t="str">
        <f t="shared" si="331"/>
        <v/>
      </c>
      <c r="BY677" s="34" t="str">
        <f t="shared" si="332"/>
        <v/>
      </c>
      <c r="BZ677" s="33" t="s">
        <v>32</v>
      </c>
      <c r="CA677" s="34">
        <f t="shared" si="333"/>
        <v>1.018</v>
      </c>
      <c r="CB677" s="28"/>
      <c r="CC677" s="29">
        <f>IF(D677&gt;Zisk!$D$10,"",E677*CA677)</f>
        <v>0</v>
      </c>
    </row>
    <row r="678" spans="2:81" x14ac:dyDescent="0.2">
      <c r="B678" s="35" t="str">
        <f>Zisk!B689</f>
        <v/>
      </c>
      <c r="C678" s="35">
        <f>Zisk!C689</f>
        <v>0</v>
      </c>
      <c r="D678" s="35">
        <f>Zisk!E689</f>
        <v>0</v>
      </c>
      <c r="E678" s="36">
        <f>Zisk!D689</f>
        <v>0</v>
      </c>
      <c r="F678" s="36"/>
      <c r="G678" s="35" t="str">
        <f t="shared" si="308"/>
        <v>(</v>
      </c>
      <c r="H678" s="35" t="str">
        <f t="shared" si="309"/>
        <v>1</v>
      </c>
      <c r="I678" s="35" t="str">
        <f t="shared" si="310"/>
        <v>+</v>
      </c>
      <c r="J678" s="37">
        <f>IF($D678&lt;=2021,VstupniParametry_SKRYT!$D$5,"")</f>
        <v>0.02</v>
      </c>
      <c r="K678" s="35" t="str">
        <f t="shared" si="311"/>
        <v>)</v>
      </c>
      <c r="L678" s="38">
        <f>IF($D678&lt;=2021,COUNTIF(Vypocet_SKRYT!T675:AS675,"&gt;=1"),"")</f>
        <v>0</v>
      </c>
      <c r="M678" s="39" t="str">
        <f t="shared" si="312"/>
        <v>x</v>
      </c>
      <c r="N678" s="35" t="str">
        <f t="shared" si="313"/>
        <v>(</v>
      </c>
      <c r="O678" s="35" t="str">
        <f t="shared" si="314"/>
        <v>1</v>
      </c>
      <c r="P678" s="35" t="str">
        <f t="shared" si="315"/>
        <v>+</v>
      </c>
      <c r="Q678" s="37">
        <f>IF($D678&lt;=2024,VstupniParametry_SKRYT!$D$6,"")</f>
        <v>0.06</v>
      </c>
      <c r="R678" s="35" t="str">
        <f t="shared" si="316"/>
        <v>)</v>
      </c>
      <c r="S678" s="38">
        <f>IF($D678&lt;=2024,COUNTIFS(Vypocet_SKRYT!AT675:AV675,"&gt;=1"),"")</f>
        <v>0</v>
      </c>
      <c r="T678" s="39" t="str">
        <f t="shared" si="317"/>
        <v>x</v>
      </c>
      <c r="U678" s="35" t="str">
        <f t="shared" si="318"/>
        <v>(</v>
      </c>
      <c r="V678" s="35" t="str">
        <f t="shared" si="319"/>
        <v>1</v>
      </c>
      <c r="W678" s="35" t="str">
        <f t="shared" si="320"/>
        <v>+</v>
      </c>
      <c r="X678" s="37">
        <f>IF($D678&lt;=2025,VstupniParametry_SKRYT!$D$9,"")</f>
        <v>1.7999999999999999E-2</v>
      </c>
      <c r="Y678" s="35" t="str">
        <f t="shared" si="321"/>
        <v>)</v>
      </c>
      <c r="Z678" s="38">
        <f>IF(AND(D678&lt;2025,2025&lt;=Zisk!$D$10),1,IF(D678=2025,0,""))</f>
        <v>1</v>
      </c>
      <c r="AA678" s="39" t="str">
        <f>IF(AND($D678&lt;=2025,Zisk!$D$10&gt;=2026),"x","")</f>
        <v/>
      </c>
      <c r="AB678" s="35" t="str">
        <f>IF(AND($D678&lt;=2026,Zisk!$D$10&gt;=2026),"(","")</f>
        <v/>
      </c>
      <c r="AC678" s="35" t="str">
        <f>IF(AND($D678&lt;=2026,Zisk!$D$10&gt;=2026),"1","")</f>
        <v/>
      </c>
      <c r="AD678" s="35" t="str">
        <f>IF(AND($D678&lt;=2026,Zisk!$D$10&gt;=2026),"+","")</f>
        <v/>
      </c>
      <c r="AE678" s="37" t="str">
        <f>IF(AND($D678&lt;=2026,Zisk!$D$10&gt;=2026),VstupniParametry_SKRYT!$D$10,"")</f>
        <v/>
      </c>
      <c r="AF678" s="35" t="str">
        <f>IF(AND($D678&lt;=2026,Zisk!$D$10&gt;=2026),")","")</f>
        <v/>
      </c>
      <c r="AG678" s="38" t="str">
        <f>IF(AND(D678&lt;2026,2026&lt;=Zisk!$D$10),1,IF(D678=2026,0,""))</f>
        <v/>
      </c>
      <c r="AH678" s="39" t="str">
        <f>IF(AND($D678&lt;=2026,Zisk!$D$10&gt;=2027),"x","")</f>
        <v/>
      </c>
      <c r="AI678" s="35" t="str">
        <f>IF(AND($D678&lt;=2027,Zisk!$D$10&gt;=2027),"(","")</f>
        <v/>
      </c>
      <c r="AJ678" s="35" t="str">
        <f>IF(AND($D678&lt;=2027,Zisk!$D$10&gt;=2027),"1","")</f>
        <v/>
      </c>
      <c r="AK678" s="35" t="str">
        <f>IF(AND($D678&lt;=2027,Zisk!$D$10&gt;=2027),"+","")</f>
        <v/>
      </c>
      <c r="AL678" s="37" t="str">
        <f>IF(AND($D678&lt;=2027,Zisk!$D$10&gt;=2027),VstupniParametry_SKRYT!$D$11,"")</f>
        <v/>
      </c>
      <c r="AM678" s="35" t="str">
        <f>IF(AND($D678&lt;=2027,Zisk!$D$10&gt;=2027),")","")</f>
        <v/>
      </c>
      <c r="AN678" s="38" t="str">
        <f>IF(AND(D678&lt;2027,2027&lt;=Zisk!$D$10),1,IF(D678=2027,0,""))</f>
        <v/>
      </c>
      <c r="AO678" s="39" t="str">
        <f>IF(AND($D678&lt;=2027,Zisk!$D$10&gt;=2028),"x","")</f>
        <v/>
      </c>
      <c r="AP678" s="35" t="str">
        <f>IF(AND($D678&lt;=2028,Zisk!$D$10&gt;=2028),"(","")</f>
        <v/>
      </c>
      <c r="AQ678" s="35" t="str">
        <f>IF(AND($D678&lt;=2028,Zisk!$D$10&gt;=2028),"1","")</f>
        <v/>
      </c>
      <c r="AR678" s="35" t="str">
        <f>IF(AND($D678&lt;=2028,Zisk!$D$10&gt;=2028),"+","")</f>
        <v/>
      </c>
      <c r="AS678" s="37" t="str">
        <f>IF(AND($D678&lt;=2028,Zisk!$D$10&gt;=2028),VstupniParametry_SKRYT!$D$12,"")</f>
        <v/>
      </c>
      <c r="AT678" s="35" t="str">
        <f>IF(AND($D678&lt;=2028,Zisk!$D$10&gt;=2028),")","")</f>
        <v/>
      </c>
      <c r="AU678" s="38" t="str">
        <f>IF(AND(D678&lt;2028,2028&lt;=Zisk!$D$10),1,IF(D678=2028,0,""))</f>
        <v/>
      </c>
      <c r="AV678" s="39" t="str">
        <f>IF(AND($D678&lt;=2028,Zisk!$D$10&gt;=2029),"x","")</f>
        <v/>
      </c>
      <c r="AW678" s="35" t="str">
        <f>IF(AND($D678&lt;=2029,Zisk!$D$10&gt;=2029),"(","")</f>
        <v/>
      </c>
      <c r="AX678" s="35" t="str">
        <f>IF(AND($D678&lt;=2029,Zisk!$D$10&gt;=2029),"1","")</f>
        <v/>
      </c>
      <c r="AY678" s="35" t="str">
        <f>IF(AND($D678&lt;=2029,Zisk!$D$10&gt;=2029),"+","")</f>
        <v/>
      </c>
      <c r="AZ678" s="37" t="str">
        <f>IF(AND($D678&lt;=2029,Zisk!$D$10&gt;=2029),VstupniParametry_SKRYT!$D$13,"")</f>
        <v/>
      </c>
      <c r="BA678" s="35" t="str">
        <f>IF(AND($D678&lt;=2029,Zisk!$D$10&gt;=2029),")","")</f>
        <v/>
      </c>
      <c r="BB678" s="38" t="str">
        <f>IF(AND(D678&lt;2029,2029&lt;=Zisk!$D$10),1,IF(D678=2029,0,""))</f>
        <v/>
      </c>
      <c r="BC678" s="39" t="str">
        <f>IF(AND($D678&lt;=2029,Zisk!$D$10&gt;=2030),"x","")</f>
        <v/>
      </c>
      <c r="BD678" s="35" t="str">
        <f>IF(AND($D678&lt;=2030,Zisk!$D$10&gt;=2030),"(","")</f>
        <v/>
      </c>
      <c r="BE678" s="35" t="str">
        <f>IF(AND($D678&lt;=2030,Zisk!$D$10&gt;=2030),"1","")</f>
        <v/>
      </c>
      <c r="BF678" s="35" t="str">
        <f>IF(AND($D678&lt;=2030,Zisk!$D$10&gt;=2030),"+","")</f>
        <v/>
      </c>
      <c r="BG678" s="37" t="str">
        <f>IF(AND($D678&lt;=2030,Zisk!$D$10&gt;=2030),VstupniParametry_SKRYT!$D$14,"")</f>
        <v/>
      </c>
      <c r="BH678" s="35" t="str">
        <f>IF(AND($D678&lt;=2030,Zisk!$D$10&gt;=2030),")","")</f>
        <v/>
      </c>
      <c r="BI678" s="38" t="str">
        <f>IF(AND(D678&lt;2030,2030&lt;=Zisk!$D$10),1,IF(D678=2030,0,""))</f>
        <v/>
      </c>
      <c r="BJ678" s="40" t="s">
        <v>32</v>
      </c>
      <c r="BK678" s="37">
        <f t="shared" si="334"/>
        <v>1</v>
      </c>
      <c r="BL678" s="35" t="str">
        <f t="shared" si="335"/>
        <v>x</v>
      </c>
      <c r="BM678" s="41">
        <f t="shared" si="336"/>
        <v>1</v>
      </c>
      <c r="BN678" s="37" t="str">
        <f t="shared" si="337"/>
        <v>x</v>
      </c>
      <c r="BO678" s="41">
        <f t="shared" si="322"/>
        <v>1.018</v>
      </c>
      <c r="BP678" s="41" t="str">
        <f t="shared" si="323"/>
        <v/>
      </c>
      <c r="BQ678" s="41" t="str">
        <f t="shared" si="324"/>
        <v/>
      </c>
      <c r="BR678" s="41" t="str">
        <f t="shared" si="325"/>
        <v/>
      </c>
      <c r="BS678" s="41" t="str">
        <f t="shared" si="326"/>
        <v/>
      </c>
      <c r="BT678" s="41" t="str">
        <f t="shared" si="327"/>
        <v/>
      </c>
      <c r="BU678" s="41" t="str">
        <f t="shared" si="328"/>
        <v/>
      </c>
      <c r="BV678" s="41" t="str">
        <f t="shared" si="329"/>
        <v/>
      </c>
      <c r="BW678" s="41" t="str">
        <f t="shared" si="330"/>
        <v/>
      </c>
      <c r="BX678" s="41" t="str">
        <f t="shared" si="331"/>
        <v/>
      </c>
      <c r="BY678" s="41" t="str">
        <f t="shared" si="332"/>
        <v/>
      </c>
      <c r="BZ678" s="40" t="s">
        <v>32</v>
      </c>
      <c r="CA678" s="41">
        <f t="shared" si="333"/>
        <v>1.018</v>
      </c>
      <c r="CB678" s="35"/>
      <c r="CC678" s="36">
        <f>IF(D678&gt;Zisk!$D$10,"",E678*CA678)</f>
        <v>0</v>
      </c>
    </row>
    <row r="679" spans="2:81" x14ac:dyDescent="0.2">
      <c r="B679" s="28" t="str">
        <f>Zisk!B690</f>
        <v/>
      </c>
      <c r="C679" s="28">
        <f>Zisk!C690</f>
        <v>0</v>
      </c>
      <c r="D679" s="28">
        <f>Zisk!E690</f>
        <v>0</v>
      </c>
      <c r="E679" s="29">
        <f>Zisk!D690</f>
        <v>0</v>
      </c>
      <c r="F679" s="29"/>
      <c r="G679" s="28" t="str">
        <f t="shared" si="308"/>
        <v>(</v>
      </c>
      <c r="H679" s="28" t="str">
        <f t="shared" si="309"/>
        <v>1</v>
      </c>
      <c r="I679" s="28" t="str">
        <f t="shared" si="310"/>
        <v>+</v>
      </c>
      <c r="J679" s="30">
        <f>IF($D679&lt;=2021,VstupniParametry_SKRYT!$D$5,"")</f>
        <v>0.02</v>
      </c>
      <c r="K679" s="28" t="str">
        <f t="shared" si="311"/>
        <v>)</v>
      </c>
      <c r="L679" s="31">
        <f>IF($D679&lt;=2021,COUNTIF(Vypocet_SKRYT!T676:AS676,"&gt;=1"),"")</f>
        <v>0</v>
      </c>
      <c r="M679" s="32" t="str">
        <f t="shared" si="312"/>
        <v>x</v>
      </c>
      <c r="N679" s="28" t="str">
        <f t="shared" si="313"/>
        <v>(</v>
      </c>
      <c r="O679" s="28" t="str">
        <f t="shared" si="314"/>
        <v>1</v>
      </c>
      <c r="P679" s="28" t="str">
        <f t="shared" si="315"/>
        <v>+</v>
      </c>
      <c r="Q679" s="30">
        <f>IF($D679&lt;=2024,VstupniParametry_SKRYT!$D$6,"")</f>
        <v>0.06</v>
      </c>
      <c r="R679" s="28" t="str">
        <f t="shared" si="316"/>
        <v>)</v>
      </c>
      <c r="S679" s="31">
        <f>IF($D679&lt;=2024,COUNTIFS(Vypocet_SKRYT!AT676:AV676,"&gt;=1"),"")</f>
        <v>0</v>
      </c>
      <c r="T679" s="32" t="str">
        <f t="shared" si="317"/>
        <v>x</v>
      </c>
      <c r="U679" s="28" t="str">
        <f t="shared" si="318"/>
        <v>(</v>
      </c>
      <c r="V679" s="28" t="str">
        <f t="shared" si="319"/>
        <v>1</v>
      </c>
      <c r="W679" s="28" t="str">
        <f t="shared" si="320"/>
        <v>+</v>
      </c>
      <c r="X679" s="30">
        <f>IF($D679&lt;=2025,VstupniParametry_SKRYT!$D$9,"")</f>
        <v>1.7999999999999999E-2</v>
      </c>
      <c r="Y679" s="28" t="str">
        <f t="shared" si="321"/>
        <v>)</v>
      </c>
      <c r="Z679" s="31">
        <f>IF(AND(D679&lt;2025,2025&lt;=Zisk!$D$10),1,IF(D679=2025,0,""))</f>
        <v>1</v>
      </c>
      <c r="AA679" s="32" t="str">
        <f>IF(AND($D679&lt;=2025,Zisk!$D$10&gt;=2026),"x","")</f>
        <v/>
      </c>
      <c r="AB679" s="28" t="str">
        <f>IF(AND($D679&lt;=2026,Zisk!$D$10&gt;=2026),"(","")</f>
        <v/>
      </c>
      <c r="AC679" s="28" t="str">
        <f>IF(AND($D679&lt;=2026,Zisk!$D$10&gt;=2026),"1","")</f>
        <v/>
      </c>
      <c r="AD679" s="28" t="str">
        <f>IF(AND($D679&lt;=2026,Zisk!$D$10&gt;=2026),"+","")</f>
        <v/>
      </c>
      <c r="AE679" s="30" t="str">
        <f>IF(AND($D679&lt;=2026,Zisk!$D$10&gt;=2026),VstupniParametry_SKRYT!$D$10,"")</f>
        <v/>
      </c>
      <c r="AF679" s="28" t="str">
        <f>IF(AND($D679&lt;=2026,Zisk!$D$10&gt;=2026),")","")</f>
        <v/>
      </c>
      <c r="AG679" s="31" t="str">
        <f>IF(AND(D679&lt;2026,2026&lt;=Zisk!$D$10),1,IF(D679=2026,0,""))</f>
        <v/>
      </c>
      <c r="AH679" s="32" t="str">
        <f>IF(AND($D679&lt;=2026,Zisk!$D$10&gt;=2027),"x","")</f>
        <v/>
      </c>
      <c r="AI679" s="28" t="str">
        <f>IF(AND($D679&lt;=2027,Zisk!$D$10&gt;=2027),"(","")</f>
        <v/>
      </c>
      <c r="AJ679" s="28" t="str">
        <f>IF(AND($D679&lt;=2027,Zisk!$D$10&gt;=2027),"1","")</f>
        <v/>
      </c>
      <c r="AK679" s="28" t="str">
        <f>IF(AND($D679&lt;=2027,Zisk!$D$10&gt;=2027),"+","")</f>
        <v/>
      </c>
      <c r="AL679" s="30" t="str">
        <f>IF(AND($D679&lt;=2027,Zisk!$D$10&gt;=2027),VstupniParametry_SKRYT!$D$11,"")</f>
        <v/>
      </c>
      <c r="AM679" s="28" t="str">
        <f>IF(AND($D679&lt;=2027,Zisk!$D$10&gt;=2027),")","")</f>
        <v/>
      </c>
      <c r="AN679" s="31" t="str">
        <f>IF(AND(D679&lt;2027,2027&lt;=Zisk!$D$10),1,IF(D679=2027,0,""))</f>
        <v/>
      </c>
      <c r="AO679" s="32" t="str">
        <f>IF(AND($D679&lt;=2027,Zisk!$D$10&gt;=2028),"x","")</f>
        <v/>
      </c>
      <c r="AP679" s="28" t="str">
        <f>IF(AND($D679&lt;=2028,Zisk!$D$10&gt;=2028),"(","")</f>
        <v/>
      </c>
      <c r="AQ679" s="28" t="str">
        <f>IF(AND($D679&lt;=2028,Zisk!$D$10&gt;=2028),"1","")</f>
        <v/>
      </c>
      <c r="AR679" s="28" t="str">
        <f>IF(AND($D679&lt;=2028,Zisk!$D$10&gt;=2028),"+","")</f>
        <v/>
      </c>
      <c r="AS679" s="30" t="str">
        <f>IF(AND($D679&lt;=2028,Zisk!$D$10&gt;=2028),VstupniParametry_SKRYT!$D$12,"")</f>
        <v/>
      </c>
      <c r="AT679" s="28" t="str">
        <f>IF(AND($D679&lt;=2028,Zisk!$D$10&gt;=2028),")","")</f>
        <v/>
      </c>
      <c r="AU679" s="31" t="str">
        <f>IF(AND(D679&lt;2028,2028&lt;=Zisk!$D$10),1,IF(D679=2028,0,""))</f>
        <v/>
      </c>
      <c r="AV679" s="32" t="str">
        <f>IF(AND($D679&lt;=2028,Zisk!$D$10&gt;=2029),"x","")</f>
        <v/>
      </c>
      <c r="AW679" s="28" t="str">
        <f>IF(AND($D679&lt;=2029,Zisk!$D$10&gt;=2029),"(","")</f>
        <v/>
      </c>
      <c r="AX679" s="28" t="str">
        <f>IF(AND($D679&lt;=2029,Zisk!$D$10&gt;=2029),"1","")</f>
        <v/>
      </c>
      <c r="AY679" s="28" t="str">
        <f>IF(AND($D679&lt;=2029,Zisk!$D$10&gt;=2029),"+","")</f>
        <v/>
      </c>
      <c r="AZ679" s="30" t="str">
        <f>IF(AND($D679&lt;=2029,Zisk!$D$10&gt;=2029),VstupniParametry_SKRYT!$D$13,"")</f>
        <v/>
      </c>
      <c r="BA679" s="28" t="str">
        <f>IF(AND($D679&lt;=2029,Zisk!$D$10&gt;=2029),")","")</f>
        <v/>
      </c>
      <c r="BB679" s="31" t="str">
        <f>IF(AND(D679&lt;2029,2029&lt;=Zisk!$D$10),1,IF(D679=2029,0,""))</f>
        <v/>
      </c>
      <c r="BC679" s="32" t="str">
        <f>IF(AND($D679&lt;=2029,Zisk!$D$10&gt;=2030),"x","")</f>
        <v/>
      </c>
      <c r="BD679" s="28" t="str">
        <f>IF(AND($D679&lt;=2030,Zisk!$D$10&gt;=2030),"(","")</f>
        <v/>
      </c>
      <c r="BE679" s="28" t="str">
        <f>IF(AND($D679&lt;=2030,Zisk!$D$10&gt;=2030),"1","")</f>
        <v/>
      </c>
      <c r="BF679" s="28" t="str">
        <f>IF(AND($D679&lt;=2030,Zisk!$D$10&gt;=2030),"+","")</f>
        <v/>
      </c>
      <c r="BG679" s="30" t="str">
        <f>IF(AND($D679&lt;=2030,Zisk!$D$10&gt;=2030),VstupniParametry_SKRYT!$D$14,"")</f>
        <v/>
      </c>
      <c r="BH679" s="28" t="str">
        <f>IF(AND($D679&lt;=2030,Zisk!$D$10&gt;=2030),")","")</f>
        <v/>
      </c>
      <c r="BI679" s="31" t="str">
        <f>IF(AND(D679&lt;2030,2030&lt;=Zisk!$D$10),1,IF(D679=2030,0,""))</f>
        <v/>
      </c>
      <c r="BJ679" s="33" t="s">
        <v>32</v>
      </c>
      <c r="BK679" s="30">
        <f t="shared" si="334"/>
        <v>1</v>
      </c>
      <c r="BL679" s="28" t="str">
        <f t="shared" si="335"/>
        <v>x</v>
      </c>
      <c r="BM679" s="34">
        <f t="shared" si="336"/>
        <v>1</v>
      </c>
      <c r="BN679" s="30" t="str">
        <f t="shared" si="337"/>
        <v>x</v>
      </c>
      <c r="BO679" s="34">
        <f t="shared" si="322"/>
        <v>1.018</v>
      </c>
      <c r="BP679" s="34" t="str">
        <f t="shared" si="323"/>
        <v/>
      </c>
      <c r="BQ679" s="34" t="str">
        <f t="shared" si="324"/>
        <v/>
      </c>
      <c r="BR679" s="34" t="str">
        <f t="shared" si="325"/>
        <v/>
      </c>
      <c r="BS679" s="34" t="str">
        <f t="shared" si="326"/>
        <v/>
      </c>
      <c r="BT679" s="34" t="str">
        <f t="shared" si="327"/>
        <v/>
      </c>
      <c r="BU679" s="34" t="str">
        <f t="shared" si="328"/>
        <v/>
      </c>
      <c r="BV679" s="34" t="str">
        <f t="shared" si="329"/>
        <v/>
      </c>
      <c r="BW679" s="34" t="str">
        <f t="shared" si="330"/>
        <v/>
      </c>
      <c r="BX679" s="34" t="str">
        <f t="shared" si="331"/>
        <v/>
      </c>
      <c r="BY679" s="34" t="str">
        <f t="shared" si="332"/>
        <v/>
      </c>
      <c r="BZ679" s="33" t="s">
        <v>32</v>
      </c>
      <c r="CA679" s="34">
        <f t="shared" si="333"/>
        <v>1.018</v>
      </c>
      <c r="CB679" s="28"/>
      <c r="CC679" s="29">
        <f>IF(D679&gt;Zisk!$D$10,"",E679*CA679)</f>
        <v>0</v>
      </c>
    </row>
    <row r="680" spans="2:81" x14ac:dyDescent="0.2">
      <c r="B680" s="35" t="str">
        <f>Zisk!B691</f>
        <v/>
      </c>
      <c r="C680" s="35">
        <f>Zisk!C691</f>
        <v>0</v>
      </c>
      <c r="D680" s="35">
        <f>Zisk!E691</f>
        <v>0</v>
      </c>
      <c r="E680" s="36">
        <f>Zisk!D691</f>
        <v>0</v>
      </c>
      <c r="F680" s="36"/>
      <c r="G680" s="35" t="str">
        <f t="shared" si="308"/>
        <v>(</v>
      </c>
      <c r="H680" s="35" t="str">
        <f t="shared" si="309"/>
        <v>1</v>
      </c>
      <c r="I680" s="35" t="str">
        <f t="shared" si="310"/>
        <v>+</v>
      </c>
      <c r="J680" s="37">
        <f>IF($D680&lt;=2021,VstupniParametry_SKRYT!$D$5,"")</f>
        <v>0.02</v>
      </c>
      <c r="K680" s="35" t="str">
        <f t="shared" si="311"/>
        <v>)</v>
      </c>
      <c r="L680" s="38">
        <f>IF($D680&lt;=2021,COUNTIF(Vypocet_SKRYT!T677:AS677,"&gt;=1"),"")</f>
        <v>0</v>
      </c>
      <c r="M680" s="39" t="str">
        <f t="shared" si="312"/>
        <v>x</v>
      </c>
      <c r="N680" s="35" t="str">
        <f t="shared" si="313"/>
        <v>(</v>
      </c>
      <c r="O680" s="35" t="str">
        <f t="shared" si="314"/>
        <v>1</v>
      </c>
      <c r="P680" s="35" t="str">
        <f t="shared" si="315"/>
        <v>+</v>
      </c>
      <c r="Q680" s="37">
        <f>IF($D680&lt;=2024,VstupniParametry_SKRYT!$D$6,"")</f>
        <v>0.06</v>
      </c>
      <c r="R680" s="35" t="str">
        <f t="shared" si="316"/>
        <v>)</v>
      </c>
      <c r="S680" s="38">
        <f>IF($D680&lt;=2024,COUNTIFS(Vypocet_SKRYT!AT677:AV677,"&gt;=1"),"")</f>
        <v>0</v>
      </c>
      <c r="T680" s="39" t="str">
        <f t="shared" si="317"/>
        <v>x</v>
      </c>
      <c r="U680" s="35" t="str">
        <f t="shared" si="318"/>
        <v>(</v>
      </c>
      <c r="V680" s="35" t="str">
        <f t="shared" si="319"/>
        <v>1</v>
      </c>
      <c r="W680" s="35" t="str">
        <f t="shared" si="320"/>
        <v>+</v>
      </c>
      <c r="X680" s="37">
        <f>IF($D680&lt;=2025,VstupniParametry_SKRYT!$D$9,"")</f>
        <v>1.7999999999999999E-2</v>
      </c>
      <c r="Y680" s="35" t="str">
        <f t="shared" si="321"/>
        <v>)</v>
      </c>
      <c r="Z680" s="38">
        <f>IF(AND(D680&lt;2025,2025&lt;=Zisk!$D$10),1,IF(D680=2025,0,""))</f>
        <v>1</v>
      </c>
      <c r="AA680" s="39" t="str">
        <f>IF(AND($D680&lt;=2025,Zisk!$D$10&gt;=2026),"x","")</f>
        <v/>
      </c>
      <c r="AB680" s="35" t="str">
        <f>IF(AND($D680&lt;=2026,Zisk!$D$10&gt;=2026),"(","")</f>
        <v/>
      </c>
      <c r="AC680" s="35" t="str">
        <f>IF(AND($D680&lt;=2026,Zisk!$D$10&gt;=2026),"1","")</f>
        <v/>
      </c>
      <c r="AD680" s="35" t="str">
        <f>IF(AND($D680&lt;=2026,Zisk!$D$10&gt;=2026),"+","")</f>
        <v/>
      </c>
      <c r="AE680" s="37" t="str">
        <f>IF(AND($D680&lt;=2026,Zisk!$D$10&gt;=2026),VstupniParametry_SKRYT!$D$10,"")</f>
        <v/>
      </c>
      <c r="AF680" s="35" t="str">
        <f>IF(AND($D680&lt;=2026,Zisk!$D$10&gt;=2026),")","")</f>
        <v/>
      </c>
      <c r="AG680" s="38" t="str">
        <f>IF(AND(D680&lt;2026,2026&lt;=Zisk!$D$10),1,IF(D680=2026,0,""))</f>
        <v/>
      </c>
      <c r="AH680" s="39" t="str">
        <f>IF(AND($D680&lt;=2026,Zisk!$D$10&gt;=2027),"x","")</f>
        <v/>
      </c>
      <c r="AI680" s="35" t="str">
        <f>IF(AND($D680&lt;=2027,Zisk!$D$10&gt;=2027),"(","")</f>
        <v/>
      </c>
      <c r="AJ680" s="35" t="str">
        <f>IF(AND($D680&lt;=2027,Zisk!$D$10&gt;=2027),"1","")</f>
        <v/>
      </c>
      <c r="AK680" s="35" t="str">
        <f>IF(AND($D680&lt;=2027,Zisk!$D$10&gt;=2027),"+","")</f>
        <v/>
      </c>
      <c r="AL680" s="37" t="str">
        <f>IF(AND($D680&lt;=2027,Zisk!$D$10&gt;=2027),VstupniParametry_SKRYT!$D$11,"")</f>
        <v/>
      </c>
      <c r="AM680" s="35" t="str">
        <f>IF(AND($D680&lt;=2027,Zisk!$D$10&gt;=2027),")","")</f>
        <v/>
      </c>
      <c r="AN680" s="38" t="str">
        <f>IF(AND(D680&lt;2027,2027&lt;=Zisk!$D$10),1,IF(D680=2027,0,""))</f>
        <v/>
      </c>
      <c r="AO680" s="39" t="str">
        <f>IF(AND($D680&lt;=2027,Zisk!$D$10&gt;=2028),"x","")</f>
        <v/>
      </c>
      <c r="AP680" s="35" t="str">
        <f>IF(AND($D680&lt;=2028,Zisk!$D$10&gt;=2028),"(","")</f>
        <v/>
      </c>
      <c r="AQ680" s="35" t="str">
        <f>IF(AND($D680&lt;=2028,Zisk!$D$10&gt;=2028),"1","")</f>
        <v/>
      </c>
      <c r="AR680" s="35" t="str">
        <f>IF(AND($D680&lt;=2028,Zisk!$D$10&gt;=2028),"+","")</f>
        <v/>
      </c>
      <c r="AS680" s="37" t="str">
        <f>IF(AND($D680&lt;=2028,Zisk!$D$10&gt;=2028),VstupniParametry_SKRYT!$D$12,"")</f>
        <v/>
      </c>
      <c r="AT680" s="35" t="str">
        <f>IF(AND($D680&lt;=2028,Zisk!$D$10&gt;=2028),")","")</f>
        <v/>
      </c>
      <c r="AU680" s="38" t="str">
        <f>IF(AND(D680&lt;2028,2028&lt;=Zisk!$D$10),1,IF(D680=2028,0,""))</f>
        <v/>
      </c>
      <c r="AV680" s="39" t="str">
        <f>IF(AND($D680&lt;=2028,Zisk!$D$10&gt;=2029),"x","")</f>
        <v/>
      </c>
      <c r="AW680" s="35" t="str">
        <f>IF(AND($D680&lt;=2029,Zisk!$D$10&gt;=2029),"(","")</f>
        <v/>
      </c>
      <c r="AX680" s="35" t="str">
        <f>IF(AND($D680&lt;=2029,Zisk!$D$10&gt;=2029),"1","")</f>
        <v/>
      </c>
      <c r="AY680" s="35" t="str">
        <f>IF(AND($D680&lt;=2029,Zisk!$D$10&gt;=2029),"+","")</f>
        <v/>
      </c>
      <c r="AZ680" s="37" t="str">
        <f>IF(AND($D680&lt;=2029,Zisk!$D$10&gt;=2029),VstupniParametry_SKRYT!$D$13,"")</f>
        <v/>
      </c>
      <c r="BA680" s="35" t="str">
        <f>IF(AND($D680&lt;=2029,Zisk!$D$10&gt;=2029),")","")</f>
        <v/>
      </c>
      <c r="BB680" s="38" t="str">
        <f>IF(AND(D680&lt;2029,2029&lt;=Zisk!$D$10),1,IF(D680=2029,0,""))</f>
        <v/>
      </c>
      <c r="BC680" s="39" t="str">
        <f>IF(AND($D680&lt;=2029,Zisk!$D$10&gt;=2030),"x","")</f>
        <v/>
      </c>
      <c r="BD680" s="35" t="str">
        <f>IF(AND($D680&lt;=2030,Zisk!$D$10&gt;=2030),"(","")</f>
        <v/>
      </c>
      <c r="BE680" s="35" t="str">
        <f>IF(AND($D680&lt;=2030,Zisk!$D$10&gt;=2030),"1","")</f>
        <v/>
      </c>
      <c r="BF680" s="35" t="str">
        <f>IF(AND($D680&lt;=2030,Zisk!$D$10&gt;=2030),"+","")</f>
        <v/>
      </c>
      <c r="BG680" s="37" t="str">
        <f>IF(AND($D680&lt;=2030,Zisk!$D$10&gt;=2030),VstupniParametry_SKRYT!$D$14,"")</f>
        <v/>
      </c>
      <c r="BH680" s="35" t="str">
        <f>IF(AND($D680&lt;=2030,Zisk!$D$10&gt;=2030),")","")</f>
        <v/>
      </c>
      <c r="BI680" s="38" t="str">
        <f>IF(AND(D680&lt;2030,2030&lt;=Zisk!$D$10),1,IF(D680=2030,0,""))</f>
        <v/>
      </c>
      <c r="BJ680" s="40" t="s">
        <v>32</v>
      </c>
      <c r="BK680" s="37">
        <f t="shared" si="334"/>
        <v>1</v>
      </c>
      <c r="BL680" s="35" t="str">
        <f t="shared" si="335"/>
        <v>x</v>
      </c>
      <c r="BM680" s="41">
        <f t="shared" si="336"/>
        <v>1</v>
      </c>
      <c r="BN680" s="37" t="str">
        <f t="shared" si="337"/>
        <v>x</v>
      </c>
      <c r="BO680" s="41">
        <f t="shared" si="322"/>
        <v>1.018</v>
      </c>
      <c r="BP680" s="41" t="str">
        <f t="shared" si="323"/>
        <v/>
      </c>
      <c r="BQ680" s="41" t="str">
        <f t="shared" si="324"/>
        <v/>
      </c>
      <c r="BR680" s="41" t="str">
        <f t="shared" si="325"/>
        <v/>
      </c>
      <c r="BS680" s="41" t="str">
        <f t="shared" si="326"/>
        <v/>
      </c>
      <c r="BT680" s="41" t="str">
        <f t="shared" si="327"/>
        <v/>
      </c>
      <c r="BU680" s="41" t="str">
        <f t="shared" si="328"/>
        <v/>
      </c>
      <c r="BV680" s="41" t="str">
        <f t="shared" si="329"/>
        <v/>
      </c>
      <c r="BW680" s="41" t="str">
        <f t="shared" si="330"/>
        <v/>
      </c>
      <c r="BX680" s="41" t="str">
        <f t="shared" si="331"/>
        <v/>
      </c>
      <c r="BY680" s="41" t="str">
        <f t="shared" si="332"/>
        <v/>
      </c>
      <c r="BZ680" s="40" t="s">
        <v>32</v>
      </c>
      <c r="CA680" s="41">
        <f t="shared" si="333"/>
        <v>1.018</v>
      </c>
      <c r="CB680" s="35"/>
      <c r="CC680" s="36">
        <f>IF(D680&gt;Zisk!$D$10,"",E680*CA680)</f>
        <v>0</v>
      </c>
    </row>
    <row r="681" spans="2:81" x14ac:dyDescent="0.2">
      <c r="B681" s="28" t="str">
        <f>Zisk!B692</f>
        <v/>
      </c>
      <c r="C681" s="28">
        <f>Zisk!C692</f>
        <v>0</v>
      </c>
      <c r="D681" s="28">
        <f>Zisk!E692</f>
        <v>0</v>
      </c>
      <c r="E681" s="29">
        <f>Zisk!D692</f>
        <v>0</v>
      </c>
      <c r="F681" s="29"/>
      <c r="G681" s="28" t="str">
        <f t="shared" si="308"/>
        <v>(</v>
      </c>
      <c r="H681" s="28" t="str">
        <f t="shared" si="309"/>
        <v>1</v>
      </c>
      <c r="I681" s="28" t="str">
        <f t="shared" si="310"/>
        <v>+</v>
      </c>
      <c r="J681" s="30">
        <f>IF($D681&lt;=2021,VstupniParametry_SKRYT!$D$5,"")</f>
        <v>0.02</v>
      </c>
      <c r="K681" s="28" t="str">
        <f t="shared" si="311"/>
        <v>)</v>
      </c>
      <c r="L681" s="31">
        <f>IF($D681&lt;=2021,COUNTIF(Vypocet_SKRYT!T678:AS678,"&gt;=1"),"")</f>
        <v>0</v>
      </c>
      <c r="M681" s="32" t="str">
        <f t="shared" si="312"/>
        <v>x</v>
      </c>
      <c r="N681" s="28" t="str">
        <f t="shared" si="313"/>
        <v>(</v>
      </c>
      <c r="O681" s="28" t="str">
        <f t="shared" si="314"/>
        <v>1</v>
      </c>
      <c r="P681" s="28" t="str">
        <f t="shared" si="315"/>
        <v>+</v>
      </c>
      <c r="Q681" s="30">
        <f>IF($D681&lt;=2024,VstupniParametry_SKRYT!$D$6,"")</f>
        <v>0.06</v>
      </c>
      <c r="R681" s="28" t="str">
        <f t="shared" si="316"/>
        <v>)</v>
      </c>
      <c r="S681" s="31">
        <f>IF($D681&lt;=2024,COUNTIFS(Vypocet_SKRYT!AT678:AV678,"&gt;=1"),"")</f>
        <v>0</v>
      </c>
      <c r="T681" s="32" t="str">
        <f t="shared" si="317"/>
        <v>x</v>
      </c>
      <c r="U681" s="28" t="str">
        <f t="shared" si="318"/>
        <v>(</v>
      </c>
      <c r="V681" s="28" t="str">
        <f t="shared" si="319"/>
        <v>1</v>
      </c>
      <c r="W681" s="28" t="str">
        <f t="shared" si="320"/>
        <v>+</v>
      </c>
      <c r="X681" s="30">
        <f>IF($D681&lt;=2025,VstupniParametry_SKRYT!$D$9,"")</f>
        <v>1.7999999999999999E-2</v>
      </c>
      <c r="Y681" s="28" t="str">
        <f t="shared" si="321"/>
        <v>)</v>
      </c>
      <c r="Z681" s="31">
        <f>IF(AND(D681&lt;2025,2025&lt;=Zisk!$D$10),1,IF(D681=2025,0,""))</f>
        <v>1</v>
      </c>
      <c r="AA681" s="32" t="str">
        <f>IF(AND($D681&lt;=2025,Zisk!$D$10&gt;=2026),"x","")</f>
        <v/>
      </c>
      <c r="AB681" s="28" t="str">
        <f>IF(AND($D681&lt;=2026,Zisk!$D$10&gt;=2026),"(","")</f>
        <v/>
      </c>
      <c r="AC681" s="28" t="str">
        <f>IF(AND($D681&lt;=2026,Zisk!$D$10&gt;=2026),"1","")</f>
        <v/>
      </c>
      <c r="AD681" s="28" t="str">
        <f>IF(AND($D681&lt;=2026,Zisk!$D$10&gt;=2026),"+","")</f>
        <v/>
      </c>
      <c r="AE681" s="30" t="str">
        <f>IF(AND($D681&lt;=2026,Zisk!$D$10&gt;=2026),VstupniParametry_SKRYT!$D$10,"")</f>
        <v/>
      </c>
      <c r="AF681" s="28" t="str">
        <f>IF(AND($D681&lt;=2026,Zisk!$D$10&gt;=2026),")","")</f>
        <v/>
      </c>
      <c r="AG681" s="31" t="str">
        <f>IF(AND(D681&lt;2026,2026&lt;=Zisk!$D$10),1,IF(D681=2026,0,""))</f>
        <v/>
      </c>
      <c r="AH681" s="32" t="str">
        <f>IF(AND($D681&lt;=2026,Zisk!$D$10&gt;=2027),"x","")</f>
        <v/>
      </c>
      <c r="AI681" s="28" t="str">
        <f>IF(AND($D681&lt;=2027,Zisk!$D$10&gt;=2027),"(","")</f>
        <v/>
      </c>
      <c r="AJ681" s="28" t="str">
        <f>IF(AND($D681&lt;=2027,Zisk!$D$10&gt;=2027),"1","")</f>
        <v/>
      </c>
      <c r="AK681" s="28" t="str">
        <f>IF(AND($D681&lt;=2027,Zisk!$D$10&gt;=2027),"+","")</f>
        <v/>
      </c>
      <c r="AL681" s="30" t="str">
        <f>IF(AND($D681&lt;=2027,Zisk!$D$10&gt;=2027),VstupniParametry_SKRYT!$D$11,"")</f>
        <v/>
      </c>
      <c r="AM681" s="28" t="str">
        <f>IF(AND($D681&lt;=2027,Zisk!$D$10&gt;=2027),")","")</f>
        <v/>
      </c>
      <c r="AN681" s="31" t="str">
        <f>IF(AND(D681&lt;2027,2027&lt;=Zisk!$D$10),1,IF(D681=2027,0,""))</f>
        <v/>
      </c>
      <c r="AO681" s="32" t="str">
        <f>IF(AND($D681&lt;=2027,Zisk!$D$10&gt;=2028),"x","")</f>
        <v/>
      </c>
      <c r="AP681" s="28" t="str">
        <f>IF(AND($D681&lt;=2028,Zisk!$D$10&gt;=2028),"(","")</f>
        <v/>
      </c>
      <c r="AQ681" s="28" t="str">
        <f>IF(AND($D681&lt;=2028,Zisk!$D$10&gt;=2028),"1","")</f>
        <v/>
      </c>
      <c r="AR681" s="28" t="str">
        <f>IF(AND($D681&lt;=2028,Zisk!$D$10&gt;=2028),"+","")</f>
        <v/>
      </c>
      <c r="AS681" s="30" t="str">
        <f>IF(AND($D681&lt;=2028,Zisk!$D$10&gt;=2028),VstupniParametry_SKRYT!$D$12,"")</f>
        <v/>
      </c>
      <c r="AT681" s="28" t="str">
        <f>IF(AND($D681&lt;=2028,Zisk!$D$10&gt;=2028),")","")</f>
        <v/>
      </c>
      <c r="AU681" s="31" t="str">
        <f>IF(AND(D681&lt;2028,2028&lt;=Zisk!$D$10),1,IF(D681=2028,0,""))</f>
        <v/>
      </c>
      <c r="AV681" s="32" t="str">
        <f>IF(AND($D681&lt;=2028,Zisk!$D$10&gt;=2029),"x","")</f>
        <v/>
      </c>
      <c r="AW681" s="28" t="str">
        <f>IF(AND($D681&lt;=2029,Zisk!$D$10&gt;=2029),"(","")</f>
        <v/>
      </c>
      <c r="AX681" s="28" t="str">
        <f>IF(AND($D681&lt;=2029,Zisk!$D$10&gt;=2029),"1","")</f>
        <v/>
      </c>
      <c r="AY681" s="28" t="str">
        <f>IF(AND($D681&lt;=2029,Zisk!$D$10&gt;=2029),"+","")</f>
        <v/>
      </c>
      <c r="AZ681" s="30" t="str">
        <f>IF(AND($D681&lt;=2029,Zisk!$D$10&gt;=2029),VstupniParametry_SKRYT!$D$13,"")</f>
        <v/>
      </c>
      <c r="BA681" s="28" t="str">
        <f>IF(AND($D681&lt;=2029,Zisk!$D$10&gt;=2029),")","")</f>
        <v/>
      </c>
      <c r="BB681" s="31" t="str">
        <f>IF(AND(D681&lt;2029,2029&lt;=Zisk!$D$10),1,IF(D681=2029,0,""))</f>
        <v/>
      </c>
      <c r="BC681" s="32" t="str">
        <f>IF(AND($D681&lt;=2029,Zisk!$D$10&gt;=2030),"x","")</f>
        <v/>
      </c>
      <c r="BD681" s="28" t="str">
        <f>IF(AND($D681&lt;=2030,Zisk!$D$10&gt;=2030),"(","")</f>
        <v/>
      </c>
      <c r="BE681" s="28" t="str">
        <f>IF(AND($D681&lt;=2030,Zisk!$D$10&gt;=2030),"1","")</f>
        <v/>
      </c>
      <c r="BF681" s="28" t="str">
        <f>IF(AND($D681&lt;=2030,Zisk!$D$10&gt;=2030),"+","")</f>
        <v/>
      </c>
      <c r="BG681" s="30" t="str">
        <f>IF(AND($D681&lt;=2030,Zisk!$D$10&gt;=2030),VstupniParametry_SKRYT!$D$14,"")</f>
        <v/>
      </c>
      <c r="BH681" s="28" t="str">
        <f>IF(AND($D681&lt;=2030,Zisk!$D$10&gt;=2030),")","")</f>
        <v/>
      </c>
      <c r="BI681" s="31" t="str">
        <f>IF(AND(D681&lt;2030,2030&lt;=Zisk!$D$10),1,IF(D681=2030,0,""))</f>
        <v/>
      </c>
      <c r="BJ681" s="33" t="s">
        <v>32</v>
      </c>
      <c r="BK681" s="30">
        <f t="shared" si="334"/>
        <v>1</v>
      </c>
      <c r="BL681" s="28" t="str">
        <f t="shared" si="335"/>
        <v>x</v>
      </c>
      <c r="BM681" s="34">
        <f t="shared" si="336"/>
        <v>1</v>
      </c>
      <c r="BN681" s="30" t="str">
        <f t="shared" si="337"/>
        <v>x</v>
      </c>
      <c r="BO681" s="34">
        <f t="shared" si="322"/>
        <v>1.018</v>
      </c>
      <c r="BP681" s="34" t="str">
        <f t="shared" si="323"/>
        <v/>
      </c>
      <c r="BQ681" s="34" t="str">
        <f t="shared" si="324"/>
        <v/>
      </c>
      <c r="BR681" s="34" t="str">
        <f t="shared" si="325"/>
        <v/>
      </c>
      <c r="BS681" s="34" t="str">
        <f t="shared" si="326"/>
        <v/>
      </c>
      <c r="BT681" s="34" t="str">
        <f t="shared" si="327"/>
        <v/>
      </c>
      <c r="BU681" s="34" t="str">
        <f t="shared" si="328"/>
        <v/>
      </c>
      <c r="BV681" s="34" t="str">
        <f t="shared" si="329"/>
        <v/>
      </c>
      <c r="BW681" s="34" t="str">
        <f t="shared" si="330"/>
        <v/>
      </c>
      <c r="BX681" s="34" t="str">
        <f t="shared" si="331"/>
        <v/>
      </c>
      <c r="BY681" s="34" t="str">
        <f t="shared" si="332"/>
        <v/>
      </c>
      <c r="BZ681" s="33" t="s">
        <v>32</v>
      </c>
      <c r="CA681" s="34">
        <f t="shared" si="333"/>
        <v>1.018</v>
      </c>
      <c r="CB681" s="28"/>
      <c r="CC681" s="29">
        <f>IF(D681&gt;Zisk!$D$10,"",E681*CA681)</f>
        <v>0</v>
      </c>
    </row>
    <row r="682" spans="2:81" x14ac:dyDescent="0.2">
      <c r="B682" s="35" t="str">
        <f>Zisk!B693</f>
        <v/>
      </c>
      <c r="C682" s="35">
        <f>Zisk!C693</f>
        <v>0</v>
      </c>
      <c r="D682" s="35">
        <f>Zisk!E693</f>
        <v>0</v>
      </c>
      <c r="E682" s="36">
        <f>Zisk!D693</f>
        <v>0</v>
      </c>
      <c r="F682" s="36"/>
      <c r="G682" s="35" t="str">
        <f t="shared" si="308"/>
        <v>(</v>
      </c>
      <c r="H682" s="35" t="str">
        <f t="shared" si="309"/>
        <v>1</v>
      </c>
      <c r="I682" s="35" t="str">
        <f t="shared" si="310"/>
        <v>+</v>
      </c>
      <c r="J682" s="37">
        <f>IF($D682&lt;=2021,VstupniParametry_SKRYT!$D$5,"")</f>
        <v>0.02</v>
      </c>
      <c r="K682" s="35" t="str">
        <f t="shared" si="311"/>
        <v>)</v>
      </c>
      <c r="L682" s="38">
        <f>IF($D682&lt;=2021,COUNTIF(Vypocet_SKRYT!T679:AS679,"&gt;=1"),"")</f>
        <v>0</v>
      </c>
      <c r="M682" s="39" t="str">
        <f t="shared" si="312"/>
        <v>x</v>
      </c>
      <c r="N682" s="35" t="str">
        <f t="shared" si="313"/>
        <v>(</v>
      </c>
      <c r="O682" s="35" t="str">
        <f t="shared" si="314"/>
        <v>1</v>
      </c>
      <c r="P682" s="35" t="str">
        <f t="shared" si="315"/>
        <v>+</v>
      </c>
      <c r="Q682" s="37">
        <f>IF($D682&lt;=2024,VstupniParametry_SKRYT!$D$6,"")</f>
        <v>0.06</v>
      </c>
      <c r="R682" s="35" t="str">
        <f t="shared" si="316"/>
        <v>)</v>
      </c>
      <c r="S682" s="38">
        <f>IF($D682&lt;=2024,COUNTIFS(Vypocet_SKRYT!AT679:AV679,"&gt;=1"),"")</f>
        <v>0</v>
      </c>
      <c r="T682" s="39" t="str">
        <f t="shared" si="317"/>
        <v>x</v>
      </c>
      <c r="U682" s="35" t="str">
        <f t="shared" si="318"/>
        <v>(</v>
      </c>
      <c r="V682" s="35" t="str">
        <f t="shared" si="319"/>
        <v>1</v>
      </c>
      <c r="W682" s="35" t="str">
        <f t="shared" si="320"/>
        <v>+</v>
      </c>
      <c r="X682" s="37">
        <f>IF($D682&lt;=2025,VstupniParametry_SKRYT!$D$9,"")</f>
        <v>1.7999999999999999E-2</v>
      </c>
      <c r="Y682" s="35" t="str">
        <f t="shared" si="321"/>
        <v>)</v>
      </c>
      <c r="Z682" s="38">
        <f>IF(AND(D682&lt;2025,2025&lt;=Zisk!$D$10),1,IF(D682=2025,0,""))</f>
        <v>1</v>
      </c>
      <c r="AA682" s="39" t="str">
        <f>IF(AND($D682&lt;=2025,Zisk!$D$10&gt;=2026),"x","")</f>
        <v/>
      </c>
      <c r="AB682" s="35" t="str">
        <f>IF(AND($D682&lt;=2026,Zisk!$D$10&gt;=2026),"(","")</f>
        <v/>
      </c>
      <c r="AC682" s="35" t="str">
        <f>IF(AND($D682&lt;=2026,Zisk!$D$10&gt;=2026),"1","")</f>
        <v/>
      </c>
      <c r="AD682" s="35" t="str">
        <f>IF(AND($D682&lt;=2026,Zisk!$D$10&gt;=2026),"+","")</f>
        <v/>
      </c>
      <c r="AE682" s="37" t="str">
        <f>IF(AND($D682&lt;=2026,Zisk!$D$10&gt;=2026),VstupniParametry_SKRYT!$D$10,"")</f>
        <v/>
      </c>
      <c r="AF682" s="35" t="str">
        <f>IF(AND($D682&lt;=2026,Zisk!$D$10&gt;=2026),")","")</f>
        <v/>
      </c>
      <c r="AG682" s="38" t="str">
        <f>IF(AND(D682&lt;2026,2026&lt;=Zisk!$D$10),1,IF(D682=2026,0,""))</f>
        <v/>
      </c>
      <c r="AH682" s="39" t="str">
        <f>IF(AND($D682&lt;=2026,Zisk!$D$10&gt;=2027),"x","")</f>
        <v/>
      </c>
      <c r="AI682" s="35" t="str">
        <f>IF(AND($D682&lt;=2027,Zisk!$D$10&gt;=2027),"(","")</f>
        <v/>
      </c>
      <c r="AJ682" s="35" t="str">
        <f>IF(AND($D682&lt;=2027,Zisk!$D$10&gt;=2027),"1","")</f>
        <v/>
      </c>
      <c r="AK682" s="35" t="str">
        <f>IF(AND($D682&lt;=2027,Zisk!$D$10&gt;=2027),"+","")</f>
        <v/>
      </c>
      <c r="AL682" s="37" t="str">
        <f>IF(AND($D682&lt;=2027,Zisk!$D$10&gt;=2027),VstupniParametry_SKRYT!$D$11,"")</f>
        <v/>
      </c>
      <c r="AM682" s="35" t="str">
        <f>IF(AND($D682&lt;=2027,Zisk!$D$10&gt;=2027),")","")</f>
        <v/>
      </c>
      <c r="AN682" s="38" t="str">
        <f>IF(AND(D682&lt;2027,2027&lt;=Zisk!$D$10),1,IF(D682=2027,0,""))</f>
        <v/>
      </c>
      <c r="AO682" s="39" t="str">
        <f>IF(AND($D682&lt;=2027,Zisk!$D$10&gt;=2028),"x","")</f>
        <v/>
      </c>
      <c r="AP682" s="35" t="str">
        <f>IF(AND($D682&lt;=2028,Zisk!$D$10&gt;=2028),"(","")</f>
        <v/>
      </c>
      <c r="AQ682" s="35" t="str">
        <f>IF(AND($D682&lt;=2028,Zisk!$D$10&gt;=2028),"1","")</f>
        <v/>
      </c>
      <c r="AR682" s="35" t="str">
        <f>IF(AND($D682&lt;=2028,Zisk!$D$10&gt;=2028),"+","")</f>
        <v/>
      </c>
      <c r="AS682" s="37" t="str">
        <f>IF(AND($D682&lt;=2028,Zisk!$D$10&gt;=2028),VstupniParametry_SKRYT!$D$12,"")</f>
        <v/>
      </c>
      <c r="AT682" s="35" t="str">
        <f>IF(AND($D682&lt;=2028,Zisk!$D$10&gt;=2028),")","")</f>
        <v/>
      </c>
      <c r="AU682" s="38" t="str">
        <f>IF(AND(D682&lt;2028,2028&lt;=Zisk!$D$10),1,IF(D682=2028,0,""))</f>
        <v/>
      </c>
      <c r="AV682" s="39" t="str">
        <f>IF(AND($D682&lt;=2028,Zisk!$D$10&gt;=2029),"x","")</f>
        <v/>
      </c>
      <c r="AW682" s="35" t="str">
        <f>IF(AND($D682&lt;=2029,Zisk!$D$10&gt;=2029),"(","")</f>
        <v/>
      </c>
      <c r="AX682" s="35" t="str">
        <f>IF(AND($D682&lt;=2029,Zisk!$D$10&gt;=2029),"1","")</f>
        <v/>
      </c>
      <c r="AY682" s="35" t="str">
        <f>IF(AND($D682&lt;=2029,Zisk!$D$10&gt;=2029),"+","")</f>
        <v/>
      </c>
      <c r="AZ682" s="37" t="str">
        <f>IF(AND($D682&lt;=2029,Zisk!$D$10&gt;=2029),VstupniParametry_SKRYT!$D$13,"")</f>
        <v/>
      </c>
      <c r="BA682" s="35" t="str">
        <f>IF(AND($D682&lt;=2029,Zisk!$D$10&gt;=2029),")","")</f>
        <v/>
      </c>
      <c r="BB682" s="38" t="str">
        <f>IF(AND(D682&lt;2029,2029&lt;=Zisk!$D$10),1,IF(D682=2029,0,""))</f>
        <v/>
      </c>
      <c r="BC682" s="39" t="str">
        <f>IF(AND($D682&lt;=2029,Zisk!$D$10&gt;=2030),"x","")</f>
        <v/>
      </c>
      <c r="BD682" s="35" t="str">
        <f>IF(AND($D682&lt;=2030,Zisk!$D$10&gt;=2030),"(","")</f>
        <v/>
      </c>
      <c r="BE682" s="35" t="str">
        <f>IF(AND($D682&lt;=2030,Zisk!$D$10&gt;=2030),"1","")</f>
        <v/>
      </c>
      <c r="BF682" s="35" t="str">
        <f>IF(AND($D682&lt;=2030,Zisk!$D$10&gt;=2030),"+","")</f>
        <v/>
      </c>
      <c r="BG682" s="37" t="str">
        <f>IF(AND($D682&lt;=2030,Zisk!$D$10&gt;=2030),VstupniParametry_SKRYT!$D$14,"")</f>
        <v/>
      </c>
      <c r="BH682" s="35" t="str">
        <f>IF(AND($D682&lt;=2030,Zisk!$D$10&gt;=2030),")","")</f>
        <v/>
      </c>
      <c r="BI682" s="38" t="str">
        <f>IF(AND(D682&lt;2030,2030&lt;=Zisk!$D$10),1,IF(D682=2030,0,""))</f>
        <v/>
      </c>
      <c r="BJ682" s="40" t="s">
        <v>32</v>
      </c>
      <c r="BK682" s="37">
        <f t="shared" si="334"/>
        <v>1</v>
      </c>
      <c r="BL682" s="35" t="str">
        <f t="shared" si="335"/>
        <v>x</v>
      </c>
      <c r="BM682" s="41">
        <f t="shared" si="336"/>
        <v>1</v>
      </c>
      <c r="BN682" s="37" t="str">
        <f t="shared" si="337"/>
        <v>x</v>
      </c>
      <c r="BO682" s="41">
        <f t="shared" si="322"/>
        <v>1.018</v>
      </c>
      <c r="BP682" s="41" t="str">
        <f t="shared" si="323"/>
        <v/>
      </c>
      <c r="BQ682" s="41" t="str">
        <f t="shared" si="324"/>
        <v/>
      </c>
      <c r="BR682" s="41" t="str">
        <f t="shared" si="325"/>
        <v/>
      </c>
      <c r="BS682" s="41" t="str">
        <f t="shared" si="326"/>
        <v/>
      </c>
      <c r="BT682" s="41" t="str">
        <f t="shared" si="327"/>
        <v/>
      </c>
      <c r="BU682" s="41" t="str">
        <f t="shared" si="328"/>
        <v/>
      </c>
      <c r="BV682" s="41" t="str">
        <f t="shared" si="329"/>
        <v/>
      </c>
      <c r="BW682" s="41" t="str">
        <f t="shared" si="330"/>
        <v/>
      </c>
      <c r="BX682" s="41" t="str">
        <f t="shared" si="331"/>
        <v/>
      </c>
      <c r="BY682" s="41" t="str">
        <f t="shared" si="332"/>
        <v/>
      </c>
      <c r="BZ682" s="40" t="s">
        <v>32</v>
      </c>
      <c r="CA682" s="41">
        <f t="shared" si="333"/>
        <v>1.018</v>
      </c>
      <c r="CB682" s="35"/>
      <c r="CC682" s="36">
        <f>IF(D682&gt;Zisk!$D$10,"",E682*CA682)</f>
        <v>0</v>
      </c>
    </row>
    <row r="683" spans="2:81" x14ac:dyDescent="0.2">
      <c r="B683" s="28" t="str">
        <f>Zisk!B694</f>
        <v/>
      </c>
      <c r="C683" s="28">
        <f>Zisk!C694</f>
        <v>0</v>
      </c>
      <c r="D683" s="28">
        <f>Zisk!E694</f>
        <v>0</v>
      </c>
      <c r="E683" s="29">
        <f>Zisk!D694</f>
        <v>0</v>
      </c>
      <c r="F683" s="29"/>
      <c r="G683" s="28" t="str">
        <f t="shared" si="308"/>
        <v>(</v>
      </c>
      <c r="H683" s="28" t="str">
        <f t="shared" si="309"/>
        <v>1</v>
      </c>
      <c r="I683" s="28" t="str">
        <f t="shared" si="310"/>
        <v>+</v>
      </c>
      <c r="J683" s="30">
        <f>IF($D683&lt;=2021,VstupniParametry_SKRYT!$D$5,"")</f>
        <v>0.02</v>
      </c>
      <c r="K683" s="28" t="str">
        <f t="shared" si="311"/>
        <v>)</v>
      </c>
      <c r="L683" s="31">
        <f>IF($D683&lt;=2021,COUNTIF(Vypocet_SKRYT!T680:AS680,"&gt;=1"),"")</f>
        <v>0</v>
      </c>
      <c r="M683" s="32" t="str">
        <f t="shared" si="312"/>
        <v>x</v>
      </c>
      <c r="N683" s="28" t="str">
        <f t="shared" si="313"/>
        <v>(</v>
      </c>
      <c r="O683" s="28" t="str">
        <f t="shared" si="314"/>
        <v>1</v>
      </c>
      <c r="P683" s="28" t="str">
        <f t="shared" si="315"/>
        <v>+</v>
      </c>
      <c r="Q683" s="30">
        <f>IF($D683&lt;=2024,VstupniParametry_SKRYT!$D$6,"")</f>
        <v>0.06</v>
      </c>
      <c r="R683" s="28" t="str">
        <f t="shared" si="316"/>
        <v>)</v>
      </c>
      <c r="S683" s="31">
        <f>IF($D683&lt;=2024,COUNTIFS(Vypocet_SKRYT!AT680:AV680,"&gt;=1"),"")</f>
        <v>0</v>
      </c>
      <c r="T683" s="32" t="str">
        <f t="shared" si="317"/>
        <v>x</v>
      </c>
      <c r="U683" s="28" t="str">
        <f t="shared" si="318"/>
        <v>(</v>
      </c>
      <c r="V683" s="28" t="str">
        <f t="shared" si="319"/>
        <v>1</v>
      </c>
      <c r="W683" s="28" t="str">
        <f t="shared" si="320"/>
        <v>+</v>
      </c>
      <c r="X683" s="30">
        <f>IF($D683&lt;=2025,VstupniParametry_SKRYT!$D$9,"")</f>
        <v>1.7999999999999999E-2</v>
      </c>
      <c r="Y683" s="28" t="str">
        <f t="shared" si="321"/>
        <v>)</v>
      </c>
      <c r="Z683" s="31">
        <f>IF(AND(D683&lt;2025,2025&lt;=Zisk!$D$10),1,IF(D683=2025,0,""))</f>
        <v>1</v>
      </c>
      <c r="AA683" s="32" t="str">
        <f>IF(AND($D683&lt;=2025,Zisk!$D$10&gt;=2026),"x","")</f>
        <v/>
      </c>
      <c r="AB683" s="28" t="str">
        <f>IF(AND($D683&lt;=2026,Zisk!$D$10&gt;=2026),"(","")</f>
        <v/>
      </c>
      <c r="AC683" s="28" t="str">
        <f>IF(AND($D683&lt;=2026,Zisk!$D$10&gt;=2026),"1","")</f>
        <v/>
      </c>
      <c r="AD683" s="28" t="str">
        <f>IF(AND($D683&lt;=2026,Zisk!$D$10&gt;=2026),"+","")</f>
        <v/>
      </c>
      <c r="AE683" s="30" t="str">
        <f>IF(AND($D683&lt;=2026,Zisk!$D$10&gt;=2026),VstupniParametry_SKRYT!$D$10,"")</f>
        <v/>
      </c>
      <c r="AF683" s="28" t="str">
        <f>IF(AND($D683&lt;=2026,Zisk!$D$10&gt;=2026),")","")</f>
        <v/>
      </c>
      <c r="AG683" s="31" t="str">
        <f>IF(AND(D683&lt;2026,2026&lt;=Zisk!$D$10),1,IF(D683=2026,0,""))</f>
        <v/>
      </c>
      <c r="AH683" s="32" t="str">
        <f>IF(AND($D683&lt;=2026,Zisk!$D$10&gt;=2027),"x","")</f>
        <v/>
      </c>
      <c r="AI683" s="28" t="str">
        <f>IF(AND($D683&lt;=2027,Zisk!$D$10&gt;=2027),"(","")</f>
        <v/>
      </c>
      <c r="AJ683" s="28" t="str">
        <f>IF(AND($D683&lt;=2027,Zisk!$D$10&gt;=2027),"1","")</f>
        <v/>
      </c>
      <c r="AK683" s="28" t="str">
        <f>IF(AND($D683&lt;=2027,Zisk!$D$10&gt;=2027),"+","")</f>
        <v/>
      </c>
      <c r="AL683" s="30" t="str">
        <f>IF(AND($D683&lt;=2027,Zisk!$D$10&gt;=2027),VstupniParametry_SKRYT!$D$11,"")</f>
        <v/>
      </c>
      <c r="AM683" s="28" t="str">
        <f>IF(AND($D683&lt;=2027,Zisk!$D$10&gt;=2027),")","")</f>
        <v/>
      </c>
      <c r="AN683" s="31" t="str">
        <f>IF(AND(D683&lt;2027,2027&lt;=Zisk!$D$10),1,IF(D683=2027,0,""))</f>
        <v/>
      </c>
      <c r="AO683" s="32" t="str">
        <f>IF(AND($D683&lt;=2027,Zisk!$D$10&gt;=2028),"x","")</f>
        <v/>
      </c>
      <c r="AP683" s="28" t="str">
        <f>IF(AND($D683&lt;=2028,Zisk!$D$10&gt;=2028),"(","")</f>
        <v/>
      </c>
      <c r="AQ683" s="28" t="str">
        <f>IF(AND($D683&lt;=2028,Zisk!$D$10&gt;=2028),"1","")</f>
        <v/>
      </c>
      <c r="AR683" s="28" t="str">
        <f>IF(AND($D683&lt;=2028,Zisk!$D$10&gt;=2028),"+","")</f>
        <v/>
      </c>
      <c r="AS683" s="30" t="str">
        <f>IF(AND($D683&lt;=2028,Zisk!$D$10&gt;=2028),VstupniParametry_SKRYT!$D$12,"")</f>
        <v/>
      </c>
      <c r="AT683" s="28" t="str">
        <f>IF(AND($D683&lt;=2028,Zisk!$D$10&gt;=2028),")","")</f>
        <v/>
      </c>
      <c r="AU683" s="31" t="str">
        <f>IF(AND(D683&lt;2028,2028&lt;=Zisk!$D$10),1,IF(D683=2028,0,""))</f>
        <v/>
      </c>
      <c r="AV683" s="32" t="str">
        <f>IF(AND($D683&lt;=2028,Zisk!$D$10&gt;=2029),"x","")</f>
        <v/>
      </c>
      <c r="AW683" s="28" t="str">
        <f>IF(AND($D683&lt;=2029,Zisk!$D$10&gt;=2029),"(","")</f>
        <v/>
      </c>
      <c r="AX683" s="28" t="str">
        <f>IF(AND($D683&lt;=2029,Zisk!$D$10&gt;=2029),"1","")</f>
        <v/>
      </c>
      <c r="AY683" s="28" t="str">
        <f>IF(AND($D683&lt;=2029,Zisk!$D$10&gt;=2029),"+","")</f>
        <v/>
      </c>
      <c r="AZ683" s="30" t="str">
        <f>IF(AND($D683&lt;=2029,Zisk!$D$10&gt;=2029),VstupniParametry_SKRYT!$D$13,"")</f>
        <v/>
      </c>
      <c r="BA683" s="28" t="str">
        <f>IF(AND($D683&lt;=2029,Zisk!$D$10&gt;=2029),")","")</f>
        <v/>
      </c>
      <c r="BB683" s="31" t="str">
        <f>IF(AND(D683&lt;2029,2029&lt;=Zisk!$D$10),1,IF(D683=2029,0,""))</f>
        <v/>
      </c>
      <c r="BC683" s="32" t="str">
        <f>IF(AND($D683&lt;=2029,Zisk!$D$10&gt;=2030),"x","")</f>
        <v/>
      </c>
      <c r="BD683" s="28" t="str">
        <f>IF(AND($D683&lt;=2030,Zisk!$D$10&gt;=2030),"(","")</f>
        <v/>
      </c>
      <c r="BE683" s="28" t="str">
        <f>IF(AND($D683&lt;=2030,Zisk!$D$10&gt;=2030),"1","")</f>
        <v/>
      </c>
      <c r="BF683" s="28" t="str">
        <f>IF(AND($D683&lt;=2030,Zisk!$D$10&gt;=2030),"+","")</f>
        <v/>
      </c>
      <c r="BG683" s="30" t="str">
        <f>IF(AND($D683&lt;=2030,Zisk!$D$10&gt;=2030),VstupniParametry_SKRYT!$D$14,"")</f>
        <v/>
      </c>
      <c r="BH683" s="28" t="str">
        <f>IF(AND($D683&lt;=2030,Zisk!$D$10&gt;=2030),")","")</f>
        <v/>
      </c>
      <c r="BI683" s="31" t="str">
        <f>IF(AND(D683&lt;2030,2030&lt;=Zisk!$D$10),1,IF(D683=2030,0,""))</f>
        <v/>
      </c>
      <c r="BJ683" s="33" t="s">
        <v>32</v>
      </c>
      <c r="BK683" s="30">
        <f t="shared" si="334"/>
        <v>1</v>
      </c>
      <c r="BL683" s="28" t="str">
        <f t="shared" si="335"/>
        <v>x</v>
      </c>
      <c r="BM683" s="34">
        <f t="shared" si="336"/>
        <v>1</v>
      </c>
      <c r="BN683" s="30" t="str">
        <f t="shared" si="337"/>
        <v>x</v>
      </c>
      <c r="BO683" s="34">
        <f t="shared" si="322"/>
        <v>1.018</v>
      </c>
      <c r="BP683" s="34" t="str">
        <f t="shared" si="323"/>
        <v/>
      </c>
      <c r="BQ683" s="34" t="str">
        <f t="shared" si="324"/>
        <v/>
      </c>
      <c r="BR683" s="34" t="str">
        <f t="shared" si="325"/>
        <v/>
      </c>
      <c r="BS683" s="34" t="str">
        <f t="shared" si="326"/>
        <v/>
      </c>
      <c r="BT683" s="34" t="str">
        <f t="shared" si="327"/>
        <v/>
      </c>
      <c r="BU683" s="34" t="str">
        <f t="shared" si="328"/>
        <v/>
      </c>
      <c r="BV683" s="34" t="str">
        <f t="shared" si="329"/>
        <v/>
      </c>
      <c r="BW683" s="34" t="str">
        <f t="shared" si="330"/>
        <v/>
      </c>
      <c r="BX683" s="34" t="str">
        <f t="shared" si="331"/>
        <v/>
      </c>
      <c r="BY683" s="34" t="str">
        <f t="shared" si="332"/>
        <v/>
      </c>
      <c r="BZ683" s="33" t="s">
        <v>32</v>
      </c>
      <c r="CA683" s="34">
        <f t="shared" si="333"/>
        <v>1.018</v>
      </c>
      <c r="CB683" s="28"/>
      <c r="CC683" s="29">
        <f>IF(D683&gt;Zisk!$D$10,"",E683*CA683)</f>
        <v>0</v>
      </c>
    </row>
    <row r="684" spans="2:81" x14ac:dyDescent="0.2">
      <c r="B684" s="35" t="str">
        <f>Zisk!B695</f>
        <v/>
      </c>
      <c r="C684" s="35">
        <f>Zisk!C695</f>
        <v>0</v>
      </c>
      <c r="D684" s="35">
        <f>Zisk!E695</f>
        <v>0</v>
      </c>
      <c r="E684" s="36">
        <f>Zisk!D695</f>
        <v>0</v>
      </c>
      <c r="F684" s="36"/>
      <c r="G684" s="35" t="str">
        <f t="shared" si="308"/>
        <v>(</v>
      </c>
      <c r="H684" s="35" t="str">
        <f t="shared" si="309"/>
        <v>1</v>
      </c>
      <c r="I684" s="35" t="str">
        <f t="shared" si="310"/>
        <v>+</v>
      </c>
      <c r="J684" s="37">
        <f>IF($D684&lt;=2021,VstupniParametry_SKRYT!$D$5,"")</f>
        <v>0.02</v>
      </c>
      <c r="K684" s="35" t="str">
        <f t="shared" si="311"/>
        <v>)</v>
      </c>
      <c r="L684" s="38">
        <f>IF($D684&lt;=2021,COUNTIF(Vypocet_SKRYT!T681:AS681,"&gt;=1"),"")</f>
        <v>0</v>
      </c>
      <c r="M684" s="39" t="str">
        <f t="shared" si="312"/>
        <v>x</v>
      </c>
      <c r="N684" s="35" t="str">
        <f t="shared" si="313"/>
        <v>(</v>
      </c>
      <c r="O684" s="35" t="str">
        <f t="shared" si="314"/>
        <v>1</v>
      </c>
      <c r="P684" s="35" t="str">
        <f t="shared" si="315"/>
        <v>+</v>
      </c>
      <c r="Q684" s="37">
        <f>IF($D684&lt;=2024,VstupniParametry_SKRYT!$D$6,"")</f>
        <v>0.06</v>
      </c>
      <c r="R684" s="35" t="str">
        <f t="shared" si="316"/>
        <v>)</v>
      </c>
      <c r="S684" s="38">
        <f>IF($D684&lt;=2024,COUNTIFS(Vypocet_SKRYT!AT681:AV681,"&gt;=1"),"")</f>
        <v>0</v>
      </c>
      <c r="T684" s="39" t="str">
        <f t="shared" si="317"/>
        <v>x</v>
      </c>
      <c r="U684" s="35" t="str">
        <f t="shared" si="318"/>
        <v>(</v>
      </c>
      <c r="V684" s="35" t="str">
        <f t="shared" si="319"/>
        <v>1</v>
      </c>
      <c r="W684" s="35" t="str">
        <f t="shared" si="320"/>
        <v>+</v>
      </c>
      <c r="X684" s="37">
        <f>IF($D684&lt;=2025,VstupniParametry_SKRYT!$D$9,"")</f>
        <v>1.7999999999999999E-2</v>
      </c>
      <c r="Y684" s="35" t="str">
        <f t="shared" si="321"/>
        <v>)</v>
      </c>
      <c r="Z684" s="38">
        <f>IF(AND(D684&lt;2025,2025&lt;=Zisk!$D$10),1,IF(D684=2025,0,""))</f>
        <v>1</v>
      </c>
      <c r="AA684" s="39" t="str">
        <f>IF(AND($D684&lt;=2025,Zisk!$D$10&gt;=2026),"x","")</f>
        <v/>
      </c>
      <c r="AB684" s="35" t="str">
        <f>IF(AND($D684&lt;=2026,Zisk!$D$10&gt;=2026),"(","")</f>
        <v/>
      </c>
      <c r="AC684" s="35" t="str">
        <f>IF(AND($D684&lt;=2026,Zisk!$D$10&gt;=2026),"1","")</f>
        <v/>
      </c>
      <c r="AD684" s="35" t="str">
        <f>IF(AND($D684&lt;=2026,Zisk!$D$10&gt;=2026),"+","")</f>
        <v/>
      </c>
      <c r="AE684" s="37" t="str">
        <f>IF(AND($D684&lt;=2026,Zisk!$D$10&gt;=2026),VstupniParametry_SKRYT!$D$10,"")</f>
        <v/>
      </c>
      <c r="AF684" s="35" t="str">
        <f>IF(AND($D684&lt;=2026,Zisk!$D$10&gt;=2026),")","")</f>
        <v/>
      </c>
      <c r="AG684" s="38" t="str">
        <f>IF(AND(D684&lt;2026,2026&lt;=Zisk!$D$10),1,IF(D684=2026,0,""))</f>
        <v/>
      </c>
      <c r="AH684" s="39" t="str">
        <f>IF(AND($D684&lt;=2026,Zisk!$D$10&gt;=2027),"x","")</f>
        <v/>
      </c>
      <c r="AI684" s="35" t="str">
        <f>IF(AND($D684&lt;=2027,Zisk!$D$10&gt;=2027),"(","")</f>
        <v/>
      </c>
      <c r="AJ684" s="35" t="str">
        <f>IF(AND($D684&lt;=2027,Zisk!$D$10&gt;=2027),"1","")</f>
        <v/>
      </c>
      <c r="AK684" s="35" t="str">
        <f>IF(AND($D684&lt;=2027,Zisk!$D$10&gt;=2027),"+","")</f>
        <v/>
      </c>
      <c r="AL684" s="37" t="str">
        <f>IF(AND($D684&lt;=2027,Zisk!$D$10&gt;=2027),VstupniParametry_SKRYT!$D$11,"")</f>
        <v/>
      </c>
      <c r="AM684" s="35" t="str">
        <f>IF(AND($D684&lt;=2027,Zisk!$D$10&gt;=2027),")","")</f>
        <v/>
      </c>
      <c r="AN684" s="38" t="str">
        <f>IF(AND(D684&lt;2027,2027&lt;=Zisk!$D$10),1,IF(D684=2027,0,""))</f>
        <v/>
      </c>
      <c r="AO684" s="39" t="str">
        <f>IF(AND($D684&lt;=2027,Zisk!$D$10&gt;=2028),"x","")</f>
        <v/>
      </c>
      <c r="AP684" s="35" t="str">
        <f>IF(AND($D684&lt;=2028,Zisk!$D$10&gt;=2028),"(","")</f>
        <v/>
      </c>
      <c r="AQ684" s="35" t="str">
        <f>IF(AND($D684&lt;=2028,Zisk!$D$10&gt;=2028),"1","")</f>
        <v/>
      </c>
      <c r="AR684" s="35" t="str">
        <f>IF(AND($D684&lt;=2028,Zisk!$D$10&gt;=2028),"+","")</f>
        <v/>
      </c>
      <c r="AS684" s="37" t="str">
        <f>IF(AND($D684&lt;=2028,Zisk!$D$10&gt;=2028),VstupniParametry_SKRYT!$D$12,"")</f>
        <v/>
      </c>
      <c r="AT684" s="35" t="str">
        <f>IF(AND($D684&lt;=2028,Zisk!$D$10&gt;=2028),")","")</f>
        <v/>
      </c>
      <c r="AU684" s="38" t="str">
        <f>IF(AND(D684&lt;2028,2028&lt;=Zisk!$D$10),1,IF(D684=2028,0,""))</f>
        <v/>
      </c>
      <c r="AV684" s="39" t="str">
        <f>IF(AND($D684&lt;=2028,Zisk!$D$10&gt;=2029),"x","")</f>
        <v/>
      </c>
      <c r="AW684" s="35" t="str">
        <f>IF(AND($D684&lt;=2029,Zisk!$D$10&gt;=2029),"(","")</f>
        <v/>
      </c>
      <c r="AX684" s="35" t="str">
        <f>IF(AND($D684&lt;=2029,Zisk!$D$10&gt;=2029),"1","")</f>
        <v/>
      </c>
      <c r="AY684" s="35" t="str">
        <f>IF(AND($D684&lt;=2029,Zisk!$D$10&gt;=2029),"+","")</f>
        <v/>
      </c>
      <c r="AZ684" s="37" t="str">
        <f>IF(AND($D684&lt;=2029,Zisk!$D$10&gt;=2029),VstupniParametry_SKRYT!$D$13,"")</f>
        <v/>
      </c>
      <c r="BA684" s="35" t="str">
        <f>IF(AND($D684&lt;=2029,Zisk!$D$10&gt;=2029),")","")</f>
        <v/>
      </c>
      <c r="BB684" s="38" t="str">
        <f>IF(AND(D684&lt;2029,2029&lt;=Zisk!$D$10),1,IF(D684=2029,0,""))</f>
        <v/>
      </c>
      <c r="BC684" s="39" t="str">
        <f>IF(AND($D684&lt;=2029,Zisk!$D$10&gt;=2030),"x","")</f>
        <v/>
      </c>
      <c r="BD684" s="35" t="str">
        <f>IF(AND($D684&lt;=2030,Zisk!$D$10&gt;=2030),"(","")</f>
        <v/>
      </c>
      <c r="BE684" s="35" t="str">
        <f>IF(AND($D684&lt;=2030,Zisk!$D$10&gt;=2030),"1","")</f>
        <v/>
      </c>
      <c r="BF684" s="35" t="str">
        <f>IF(AND($D684&lt;=2030,Zisk!$D$10&gt;=2030),"+","")</f>
        <v/>
      </c>
      <c r="BG684" s="37" t="str">
        <f>IF(AND($D684&lt;=2030,Zisk!$D$10&gt;=2030),VstupniParametry_SKRYT!$D$14,"")</f>
        <v/>
      </c>
      <c r="BH684" s="35" t="str">
        <f>IF(AND($D684&lt;=2030,Zisk!$D$10&gt;=2030),")","")</f>
        <v/>
      </c>
      <c r="BI684" s="38" t="str">
        <f>IF(AND(D684&lt;2030,2030&lt;=Zisk!$D$10),1,IF(D684=2030,0,""))</f>
        <v/>
      </c>
      <c r="BJ684" s="40" t="s">
        <v>32</v>
      </c>
      <c r="BK684" s="37">
        <f t="shared" si="334"/>
        <v>1</v>
      </c>
      <c r="BL684" s="35" t="str">
        <f t="shared" si="335"/>
        <v>x</v>
      </c>
      <c r="BM684" s="41">
        <f t="shared" si="336"/>
        <v>1</v>
      </c>
      <c r="BN684" s="37" t="str">
        <f t="shared" si="337"/>
        <v>x</v>
      </c>
      <c r="BO684" s="41">
        <f t="shared" si="322"/>
        <v>1.018</v>
      </c>
      <c r="BP684" s="41" t="str">
        <f t="shared" si="323"/>
        <v/>
      </c>
      <c r="BQ684" s="41" t="str">
        <f t="shared" si="324"/>
        <v/>
      </c>
      <c r="BR684" s="41" t="str">
        <f t="shared" si="325"/>
        <v/>
      </c>
      <c r="BS684" s="41" t="str">
        <f t="shared" si="326"/>
        <v/>
      </c>
      <c r="BT684" s="41" t="str">
        <f t="shared" si="327"/>
        <v/>
      </c>
      <c r="BU684" s="41" t="str">
        <f t="shared" si="328"/>
        <v/>
      </c>
      <c r="BV684" s="41" t="str">
        <f t="shared" si="329"/>
        <v/>
      </c>
      <c r="BW684" s="41" t="str">
        <f t="shared" si="330"/>
        <v/>
      </c>
      <c r="BX684" s="41" t="str">
        <f t="shared" si="331"/>
        <v/>
      </c>
      <c r="BY684" s="41" t="str">
        <f t="shared" si="332"/>
        <v/>
      </c>
      <c r="BZ684" s="40" t="s">
        <v>32</v>
      </c>
      <c r="CA684" s="41">
        <f t="shared" si="333"/>
        <v>1.018</v>
      </c>
      <c r="CB684" s="35"/>
      <c r="CC684" s="36">
        <f>IF(D684&gt;Zisk!$D$10,"",E684*CA684)</f>
        <v>0</v>
      </c>
    </row>
    <row r="685" spans="2:81" x14ac:dyDescent="0.2">
      <c r="B685" s="28" t="str">
        <f>Zisk!B696</f>
        <v/>
      </c>
      <c r="C685" s="28">
        <f>Zisk!C696</f>
        <v>0</v>
      </c>
      <c r="D685" s="28">
        <f>Zisk!E696</f>
        <v>0</v>
      </c>
      <c r="E685" s="29">
        <f>Zisk!D696</f>
        <v>0</v>
      </c>
      <c r="F685" s="29"/>
      <c r="G685" s="28" t="str">
        <f t="shared" si="308"/>
        <v>(</v>
      </c>
      <c r="H685" s="28" t="str">
        <f t="shared" si="309"/>
        <v>1</v>
      </c>
      <c r="I685" s="28" t="str">
        <f t="shared" si="310"/>
        <v>+</v>
      </c>
      <c r="J685" s="30">
        <f>IF($D685&lt;=2021,VstupniParametry_SKRYT!$D$5,"")</f>
        <v>0.02</v>
      </c>
      <c r="K685" s="28" t="str">
        <f t="shared" si="311"/>
        <v>)</v>
      </c>
      <c r="L685" s="31">
        <f>IF($D685&lt;=2021,COUNTIF(Vypocet_SKRYT!T682:AS682,"&gt;=1"),"")</f>
        <v>0</v>
      </c>
      <c r="M685" s="32" t="str">
        <f t="shared" si="312"/>
        <v>x</v>
      </c>
      <c r="N685" s="28" t="str">
        <f t="shared" si="313"/>
        <v>(</v>
      </c>
      <c r="O685" s="28" t="str">
        <f t="shared" si="314"/>
        <v>1</v>
      </c>
      <c r="P685" s="28" t="str">
        <f t="shared" si="315"/>
        <v>+</v>
      </c>
      <c r="Q685" s="30">
        <f>IF($D685&lt;=2024,VstupniParametry_SKRYT!$D$6,"")</f>
        <v>0.06</v>
      </c>
      <c r="R685" s="28" t="str">
        <f t="shared" si="316"/>
        <v>)</v>
      </c>
      <c r="S685" s="31">
        <f>IF($D685&lt;=2024,COUNTIFS(Vypocet_SKRYT!AT682:AV682,"&gt;=1"),"")</f>
        <v>0</v>
      </c>
      <c r="T685" s="32" t="str">
        <f t="shared" si="317"/>
        <v>x</v>
      </c>
      <c r="U685" s="28" t="str">
        <f t="shared" si="318"/>
        <v>(</v>
      </c>
      <c r="V685" s="28" t="str">
        <f t="shared" si="319"/>
        <v>1</v>
      </c>
      <c r="W685" s="28" t="str">
        <f t="shared" si="320"/>
        <v>+</v>
      </c>
      <c r="X685" s="30">
        <f>IF($D685&lt;=2025,VstupniParametry_SKRYT!$D$9,"")</f>
        <v>1.7999999999999999E-2</v>
      </c>
      <c r="Y685" s="28" t="str">
        <f t="shared" si="321"/>
        <v>)</v>
      </c>
      <c r="Z685" s="31">
        <f>IF(AND(D685&lt;2025,2025&lt;=Zisk!$D$10),1,IF(D685=2025,0,""))</f>
        <v>1</v>
      </c>
      <c r="AA685" s="32" t="str">
        <f>IF(AND($D685&lt;=2025,Zisk!$D$10&gt;=2026),"x","")</f>
        <v/>
      </c>
      <c r="AB685" s="28" t="str">
        <f>IF(AND($D685&lt;=2026,Zisk!$D$10&gt;=2026),"(","")</f>
        <v/>
      </c>
      <c r="AC685" s="28" t="str">
        <f>IF(AND($D685&lt;=2026,Zisk!$D$10&gt;=2026),"1","")</f>
        <v/>
      </c>
      <c r="AD685" s="28" t="str">
        <f>IF(AND($D685&lt;=2026,Zisk!$D$10&gt;=2026),"+","")</f>
        <v/>
      </c>
      <c r="AE685" s="30" t="str">
        <f>IF(AND($D685&lt;=2026,Zisk!$D$10&gt;=2026),VstupniParametry_SKRYT!$D$10,"")</f>
        <v/>
      </c>
      <c r="AF685" s="28" t="str">
        <f>IF(AND($D685&lt;=2026,Zisk!$D$10&gt;=2026),")","")</f>
        <v/>
      </c>
      <c r="AG685" s="31" t="str">
        <f>IF(AND(D685&lt;2026,2026&lt;=Zisk!$D$10),1,IF(D685=2026,0,""))</f>
        <v/>
      </c>
      <c r="AH685" s="32" t="str">
        <f>IF(AND($D685&lt;=2026,Zisk!$D$10&gt;=2027),"x","")</f>
        <v/>
      </c>
      <c r="AI685" s="28" t="str">
        <f>IF(AND($D685&lt;=2027,Zisk!$D$10&gt;=2027),"(","")</f>
        <v/>
      </c>
      <c r="AJ685" s="28" t="str">
        <f>IF(AND($D685&lt;=2027,Zisk!$D$10&gt;=2027),"1","")</f>
        <v/>
      </c>
      <c r="AK685" s="28" t="str">
        <f>IF(AND($D685&lt;=2027,Zisk!$D$10&gt;=2027),"+","")</f>
        <v/>
      </c>
      <c r="AL685" s="30" t="str">
        <f>IF(AND($D685&lt;=2027,Zisk!$D$10&gt;=2027),VstupniParametry_SKRYT!$D$11,"")</f>
        <v/>
      </c>
      <c r="AM685" s="28" t="str">
        <f>IF(AND($D685&lt;=2027,Zisk!$D$10&gt;=2027),")","")</f>
        <v/>
      </c>
      <c r="AN685" s="31" t="str">
        <f>IF(AND(D685&lt;2027,2027&lt;=Zisk!$D$10),1,IF(D685=2027,0,""))</f>
        <v/>
      </c>
      <c r="AO685" s="32" t="str">
        <f>IF(AND($D685&lt;=2027,Zisk!$D$10&gt;=2028),"x","")</f>
        <v/>
      </c>
      <c r="AP685" s="28" t="str">
        <f>IF(AND($D685&lt;=2028,Zisk!$D$10&gt;=2028),"(","")</f>
        <v/>
      </c>
      <c r="AQ685" s="28" t="str">
        <f>IF(AND($D685&lt;=2028,Zisk!$D$10&gt;=2028),"1","")</f>
        <v/>
      </c>
      <c r="AR685" s="28" t="str">
        <f>IF(AND($D685&lt;=2028,Zisk!$D$10&gt;=2028),"+","")</f>
        <v/>
      </c>
      <c r="AS685" s="30" t="str">
        <f>IF(AND($D685&lt;=2028,Zisk!$D$10&gt;=2028),VstupniParametry_SKRYT!$D$12,"")</f>
        <v/>
      </c>
      <c r="AT685" s="28" t="str">
        <f>IF(AND($D685&lt;=2028,Zisk!$D$10&gt;=2028),")","")</f>
        <v/>
      </c>
      <c r="AU685" s="31" t="str">
        <f>IF(AND(D685&lt;2028,2028&lt;=Zisk!$D$10),1,IF(D685=2028,0,""))</f>
        <v/>
      </c>
      <c r="AV685" s="32" t="str">
        <f>IF(AND($D685&lt;=2028,Zisk!$D$10&gt;=2029),"x","")</f>
        <v/>
      </c>
      <c r="AW685" s="28" t="str">
        <f>IF(AND($D685&lt;=2029,Zisk!$D$10&gt;=2029),"(","")</f>
        <v/>
      </c>
      <c r="AX685" s="28" t="str">
        <f>IF(AND($D685&lt;=2029,Zisk!$D$10&gt;=2029),"1","")</f>
        <v/>
      </c>
      <c r="AY685" s="28" t="str">
        <f>IF(AND($D685&lt;=2029,Zisk!$D$10&gt;=2029),"+","")</f>
        <v/>
      </c>
      <c r="AZ685" s="30" t="str">
        <f>IF(AND($D685&lt;=2029,Zisk!$D$10&gt;=2029),VstupniParametry_SKRYT!$D$13,"")</f>
        <v/>
      </c>
      <c r="BA685" s="28" t="str">
        <f>IF(AND($D685&lt;=2029,Zisk!$D$10&gt;=2029),")","")</f>
        <v/>
      </c>
      <c r="BB685" s="31" t="str">
        <f>IF(AND(D685&lt;2029,2029&lt;=Zisk!$D$10),1,IF(D685=2029,0,""))</f>
        <v/>
      </c>
      <c r="BC685" s="32" t="str">
        <f>IF(AND($D685&lt;=2029,Zisk!$D$10&gt;=2030),"x","")</f>
        <v/>
      </c>
      <c r="BD685" s="28" t="str">
        <f>IF(AND($D685&lt;=2030,Zisk!$D$10&gt;=2030),"(","")</f>
        <v/>
      </c>
      <c r="BE685" s="28" t="str">
        <f>IF(AND($D685&lt;=2030,Zisk!$D$10&gt;=2030),"1","")</f>
        <v/>
      </c>
      <c r="BF685" s="28" t="str">
        <f>IF(AND($D685&lt;=2030,Zisk!$D$10&gt;=2030),"+","")</f>
        <v/>
      </c>
      <c r="BG685" s="30" t="str">
        <f>IF(AND($D685&lt;=2030,Zisk!$D$10&gt;=2030),VstupniParametry_SKRYT!$D$14,"")</f>
        <v/>
      </c>
      <c r="BH685" s="28" t="str">
        <f>IF(AND($D685&lt;=2030,Zisk!$D$10&gt;=2030),")","")</f>
        <v/>
      </c>
      <c r="BI685" s="31" t="str">
        <f>IF(AND(D685&lt;2030,2030&lt;=Zisk!$D$10),1,IF(D685=2030,0,""))</f>
        <v/>
      </c>
      <c r="BJ685" s="33" t="s">
        <v>32</v>
      </c>
      <c r="BK685" s="30">
        <f t="shared" si="334"/>
        <v>1</v>
      </c>
      <c r="BL685" s="28" t="str">
        <f t="shared" si="335"/>
        <v>x</v>
      </c>
      <c r="BM685" s="34">
        <f t="shared" si="336"/>
        <v>1</v>
      </c>
      <c r="BN685" s="30" t="str">
        <f t="shared" si="337"/>
        <v>x</v>
      </c>
      <c r="BO685" s="34">
        <f t="shared" si="322"/>
        <v>1.018</v>
      </c>
      <c r="BP685" s="34" t="str">
        <f t="shared" si="323"/>
        <v/>
      </c>
      <c r="BQ685" s="34" t="str">
        <f t="shared" si="324"/>
        <v/>
      </c>
      <c r="BR685" s="34" t="str">
        <f t="shared" si="325"/>
        <v/>
      </c>
      <c r="BS685" s="34" t="str">
        <f t="shared" si="326"/>
        <v/>
      </c>
      <c r="BT685" s="34" t="str">
        <f t="shared" si="327"/>
        <v/>
      </c>
      <c r="BU685" s="34" t="str">
        <f t="shared" si="328"/>
        <v/>
      </c>
      <c r="BV685" s="34" t="str">
        <f t="shared" si="329"/>
        <v/>
      </c>
      <c r="BW685" s="34" t="str">
        <f t="shared" si="330"/>
        <v/>
      </c>
      <c r="BX685" s="34" t="str">
        <f t="shared" si="331"/>
        <v/>
      </c>
      <c r="BY685" s="34" t="str">
        <f t="shared" si="332"/>
        <v/>
      </c>
      <c r="BZ685" s="33" t="s">
        <v>32</v>
      </c>
      <c r="CA685" s="34">
        <f t="shared" si="333"/>
        <v>1.018</v>
      </c>
      <c r="CB685" s="28"/>
      <c r="CC685" s="29">
        <f>IF(D685&gt;Zisk!$D$10,"",E685*CA685)</f>
        <v>0</v>
      </c>
    </row>
    <row r="686" spans="2:81" x14ac:dyDescent="0.2">
      <c r="B686" s="35" t="str">
        <f>Zisk!B697</f>
        <v/>
      </c>
      <c r="C686" s="35">
        <f>Zisk!C697</f>
        <v>0</v>
      </c>
      <c r="D686" s="35">
        <f>Zisk!E697</f>
        <v>0</v>
      </c>
      <c r="E686" s="36">
        <f>Zisk!D697</f>
        <v>0</v>
      </c>
      <c r="F686" s="36"/>
      <c r="G686" s="35" t="str">
        <f t="shared" si="308"/>
        <v>(</v>
      </c>
      <c r="H686" s="35" t="str">
        <f t="shared" si="309"/>
        <v>1</v>
      </c>
      <c r="I686" s="35" t="str">
        <f t="shared" si="310"/>
        <v>+</v>
      </c>
      <c r="J686" s="37">
        <f>IF($D686&lt;=2021,VstupniParametry_SKRYT!$D$5,"")</f>
        <v>0.02</v>
      </c>
      <c r="K686" s="35" t="str">
        <f t="shared" si="311"/>
        <v>)</v>
      </c>
      <c r="L686" s="38">
        <f>IF($D686&lt;=2021,COUNTIF(Vypocet_SKRYT!T683:AS683,"&gt;=1"),"")</f>
        <v>0</v>
      </c>
      <c r="M686" s="39" t="str">
        <f t="shared" si="312"/>
        <v>x</v>
      </c>
      <c r="N686" s="35" t="str">
        <f t="shared" si="313"/>
        <v>(</v>
      </c>
      <c r="O686" s="35" t="str">
        <f t="shared" si="314"/>
        <v>1</v>
      </c>
      <c r="P686" s="35" t="str">
        <f t="shared" si="315"/>
        <v>+</v>
      </c>
      <c r="Q686" s="37">
        <f>IF($D686&lt;=2024,VstupniParametry_SKRYT!$D$6,"")</f>
        <v>0.06</v>
      </c>
      <c r="R686" s="35" t="str">
        <f t="shared" si="316"/>
        <v>)</v>
      </c>
      <c r="S686" s="38">
        <f>IF($D686&lt;=2024,COUNTIFS(Vypocet_SKRYT!AT683:AV683,"&gt;=1"),"")</f>
        <v>0</v>
      </c>
      <c r="T686" s="39" t="str">
        <f t="shared" si="317"/>
        <v>x</v>
      </c>
      <c r="U686" s="35" t="str">
        <f t="shared" si="318"/>
        <v>(</v>
      </c>
      <c r="V686" s="35" t="str">
        <f t="shared" si="319"/>
        <v>1</v>
      </c>
      <c r="W686" s="35" t="str">
        <f t="shared" si="320"/>
        <v>+</v>
      </c>
      <c r="X686" s="37">
        <f>IF($D686&lt;=2025,VstupniParametry_SKRYT!$D$9,"")</f>
        <v>1.7999999999999999E-2</v>
      </c>
      <c r="Y686" s="35" t="str">
        <f t="shared" si="321"/>
        <v>)</v>
      </c>
      <c r="Z686" s="38">
        <f>IF(AND(D686&lt;2025,2025&lt;=Zisk!$D$10),1,IF(D686=2025,0,""))</f>
        <v>1</v>
      </c>
      <c r="AA686" s="39" t="str">
        <f>IF(AND($D686&lt;=2025,Zisk!$D$10&gt;=2026),"x","")</f>
        <v/>
      </c>
      <c r="AB686" s="35" t="str">
        <f>IF(AND($D686&lt;=2026,Zisk!$D$10&gt;=2026),"(","")</f>
        <v/>
      </c>
      <c r="AC686" s="35" t="str">
        <f>IF(AND($D686&lt;=2026,Zisk!$D$10&gt;=2026),"1","")</f>
        <v/>
      </c>
      <c r="AD686" s="35" t="str">
        <f>IF(AND($D686&lt;=2026,Zisk!$D$10&gt;=2026),"+","")</f>
        <v/>
      </c>
      <c r="AE686" s="37" t="str">
        <f>IF(AND($D686&lt;=2026,Zisk!$D$10&gt;=2026),VstupniParametry_SKRYT!$D$10,"")</f>
        <v/>
      </c>
      <c r="AF686" s="35" t="str">
        <f>IF(AND($D686&lt;=2026,Zisk!$D$10&gt;=2026),")","")</f>
        <v/>
      </c>
      <c r="AG686" s="38" t="str">
        <f>IF(AND(D686&lt;2026,2026&lt;=Zisk!$D$10),1,IF(D686=2026,0,""))</f>
        <v/>
      </c>
      <c r="AH686" s="39" t="str">
        <f>IF(AND($D686&lt;=2026,Zisk!$D$10&gt;=2027),"x","")</f>
        <v/>
      </c>
      <c r="AI686" s="35" t="str">
        <f>IF(AND($D686&lt;=2027,Zisk!$D$10&gt;=2027),"(","")</f>
        <v/>
      </c>
      <c r="AJ686" s="35" t="str">
        <f>IF(AND($D686&lt;=2027,Zisk!$D$10&gt;=2027),"1","")</f>
        <v/>
      </c>
      <c r="AK686" s="35" t="str">
        <f>IF(AND($D686&lt;=2027,Zisk!$D$10&gt;=2027),"+","")</f>
        <v/>
      </c>
      <c r="AL686" s="37" t="str">
        <f>IF(AND($D686&lt;=2027,Zisk!$D$10&gt;=2027),VstupniParametry_SKRYT!$D$11,"")</f>
        <v/>
      </c>
      <c r="AM686" s="35" t="str">
        <f>IF(AND($D686&lt;=2027,Zisk!$D$10&gt;=2027),")","")</f>
        <v/>
      </c>
      <c r="AN686" s="38" t="str">
        <f>IF(AND(D686&lt;2027,2027&lt;=Zisk!$D$10),1,IF(D686=2027,0,""))</f>
        <v/>
      </c>
      <c r="AO686" s="39" t="str">
        <f>IF(AND($D686&lt;=2027,Zisk!$D$10&gt;=2028),"x","")</f>
        <v/>
      </c>
      <c r="AP686" s="35" t="str">
        <f>IF(AND($D686&lt;=2028,Zisk!$D$10&gt;=2028),"(","")</f>
        <v/>
      </c>
      <c r="AQ686" s="35" t="str">
        <f>IF(AND($D686&lt;=2028,Zisk!$D$10&gt;=2028),"1","")</f>
        <v/>
      </c>
      <c r="AR686" s="35" t="str">
        <f>IF(AND($D686&lt;=2028,Zisk!$D$10&gt;=2028),"+","")</f>
        <v/>
      </c>
      <c r="AS686" s="37" t="str">
        <f>IF(AND($D686&lt;=2028,Zisk!$D$10&gt;=2028),VstupniParametry_SKRYT!$D$12,"")</f>
        <v/>
      </c>
      <c r="AT686" s="35" t="str">
        <f>IF(AND($D686&lt;=2028,Zisk!$D$10&gt;=2028),")","")</f>
        <v/>
      </c>
      <c r="AU686" s="38" t="str">
        <f>IF(AND(D686&lt;2028,2028&lt;=Zisk!$D$10),1,IF(D686=2028,0,""))</f>
        <v/>
      </c>
      <c r="AV686" s="39" t="str">
        <f>IF(AND($D686&lt;=2028,Zisk!$D$10&gt;=2029),"x","")</f>
        <v/>
      </c>
      <c r="AW686" s="35" t="str">
        <f>IF(AND($D686&lt;=2029,Zisk!$D$10&gt;=2029),"(","")</f>
        <v/>
      </c>
      <c r="AX686" s="35" t="str">
        <f>IF(AND($D686&lt;=2029,Zisk!$D$10&gt;=2029),"1","")</f>
        <v/>
      </c>
      <c r="AY686" s="35" t="str">
        <f>IF(AND($D686&lt;=2029,Zisk!$D$10&gt;=2029),"+","")</f>
        <v/>
      </c>
      <c r="AZ686" s="37" t="str">
        <f>IF(AND($D686&lt;=2029,Zisk!$D$10&gt;=2029),VstupniParametry_SKRYT!$D$13,"")</f>
        <v/>
      </c>
      <c r="BA686" s="35" t="str">
        <f>IF(AND($D686&lt;=2029,Zisk!$D$10&gt;=2029),")","")</f>
        <v/>
      </c>
      <c r="BB686" s="38" t="str">
        <f>IF(AND(D686&lt;2029,2029&lt;=Zisk!$D$10),1,IF(D686=2029,0,""))</f>
        <v/>
      </c>
      <c r="BC686" s="39" t="str">
        <f>IF(AND($D686&lt;=2029,Zisk!$D$10&gt;=2030),"x","")</f>
        <v/>
      </c>
      <c r="BD686" s="35" t="str">
        <f>IF(AND($D686&lt;=2030,Zisk!$D$10&gt;=2030),"(","")</f>
        <v/>
      </c>
      <c r="BE686" s="35" t="str">
        <f>IF(AND($D686&lt;=2030,Zisk!$D$10&gt;=2030),"1","")</f>
        <v/>
      </c>
      <c r="BF686" s="35" t="str">
        <f>IF(AND($D686&lt;=2030,Zisk!$D$10&gt;=2030),"+","")</f>
        <v/>
      </c>
      <c r="BG686" s="37" t="str">
        <f>IF(AND($D686&lt;=2030,Zisk!$D$10&gt;=2030),VstupniParametry_SKRYT!$D$14,"")</f>
        <v/>
      </c>
      <c r="BH686" s="35" t="str">
        <f>IF(AND($D686&lt;=2030,Zisk!$D$10&gt;=2030),")","")</f>
        <v/>
      </c>
      <c r="BI686" s="38" t="str">
        <f>IF(AND(D686&lt;2030,2030&lt;=Zisk!$D$10),1,IF(D686=2030,0,""))</f>
        <v/>
      </c>
      <c r="BJ686" s="40" t="s">
        <v>32</v>
      </c>
      <c r="BK686" s="37">
        <f t="shared" si="334"/>
        <v>1</v>
      </c>
      <c r="BL686" s="35" t="str">
        <f t="shared" si="335"/>
        <v>x</v>
      </c>
      <c r="BM686" s="41">
        <f t="shared" si="336"/>
        <v>1</v>
      </c>
      <c r="BN686" s="37" t="str">
        <f t="shared" si="337"/>
        <v>x</v>
      </c>
      <c r="BO686" s="41">
        <f t="shared" si="322"/>
        <v>1.018</v>
      </c>
      <c r="BP686" s="41" t="str">
        <f t="shared" si="323"/>
        <v/>
      </c>
      <c r="BQ686" s="41" t="str">
        <f t="shared" si="324"/>
        <v/>
      </c>
      <c r="BR686" s="41" t="str">
        <f t="shared" si="325"/>
        <v/>
      </c>
      <c r="BS686" s="41" t="str">
        <f t="shared" si="326"/>
        <v/>
      </c>
      <c r="BT686" s="41" t="str">
        <f t="shared" si="327"/>
        <v/>
      </c>
      <c r="BU686" s="41" t="str">
        <f t="shared" si="328"/>
        <v/>
      </c>
      <c r="BV686" s="41" t="str">
        <f t="shared" si="329"/>
        <v/>
      </c>
      <c r="BW686" s="41" t="str">
        <f t="shared" si="330"/>
        <v/>
      </c>
      <c r="BX686" s="41" t="str">
        <f t="shared" si="331"/>
        <v/>
      </c>
      <c r="BY686" s="41" t="str">
        <f t="shared" si="332"/>
        <v/>
      </c>
      <c r="BZ686" s="40" t="s">
        <v>32</v>
      </c>
      <c r="CA686" s="41">
        <f t="shared" si="333"/>
        <v>1.018</v>
      </c>
      <c r="CB686" s="35"/>
      <c r="CC686" s="36">
        <f>IF(D686&gt;Zisk!$D$10,"",E686*CA686)</f>
        <v>0</v>
      </c>
    </row>
    <row r="687" spans="2:81" x14ac:dyDescent="0.2">
      <c r="B687" s="28" t="str">
        <f>Zisk!B698</f>
        <v/>
      </c>
      <c r="C687" s="28">
        <f>Zisk!C698</f>
        <v>0</v>
      </c>
      <c r="D687" s="28">
        <f>Zisk!E698</f>
        <v>0</v>
      </c>
      <c r="E687" s="29">
        <f>Zisk!D698</f>
        <v>0</v>
      </c>
      <c r="F687" s="29"/>
      <c r="G687" s="28" t="str">
        <f t="shared" si="308"/>
        <v>(</v>
      </c>
      <c r="H687" s="28" t="str">
        <f t="shared" si="309"/>
        <v>1</v>
      </c>
      <c r="I687" s="28" t="str">
        <f t="shared" si="310"/>
        <v>+</v>
      </c>
      <c r="J687" s="30">
        <f>IF($D687&lt;=2021,VstupniParametry_SKRYT!$D$5,"")</f>
        <v>0.02</v>
      </c>
      <c r="K687" s="28" t="str">
        <f t="shared" si="311"/>
        <v>)</v>
      </c>
      <c r="L687" s="31">
        <f>IF($D687&lt;=2021,COUNTIF(Vypocet_SKRYT!T684:AS684,"&gt;=1"),"")</f>
        <v>0</v>
      </c>
      <c r="M687" s="32" t="str">
        <f t="shared" si="312"/>
        <v>x</v>
      </c>
      <c r="N687" s="28" t="str">
        <f t="shared" si="313"/>
        <v>(</v>
      </c>
      <c r="O687" s="28" t="str">
        <f t="shared" si="314"/>
        <v>1</v>
      </c>
      <c r="P687" s="28" t="str">
        <f t="shared" si="315"/>
        <v>+</v>
      </c>
      <c r="Q687" s="30">
        <f>IF($D687&lt;=2024,VstupniParametry_SKRYT!$D$6,"")</f>
        <v>0.06</v>
      </c>
      <c r="R687" s="28" t="str">
        <f t="shared" si="316"/>
        <v>)</v>
      </c>
      <c r="S687" s="31">
        <f>IF($D687&lt;=2024,COUNTIFS(Vypocet_SKRYT!AT684:AV684,"&gt;=1"),"")</f>
        <v>0</v>
      </c>
      <c r="T687" s="32" t="str">
        <f t="shared" si="317"/>
        <v>x</v>
      </c>
      <c r="U687" s="28" t="str">
        <f t="shared" si="318"/>
        <v>(</v>
      </c>
      <c r="V687" s="28" t="str">
        <f t="shared" si="319"/>
        <v>1</v>
      </c>
      <c r="W687" s="28" t="str">
        <f t="shared" si="320"/>
        <v>+</v>
      </c>
      <c r="X687" s="30">
        <f>IF($D687&lt;=2025,VstupniParametry_SKRYT!$D$9,"")</f>
        <v>1.7999999999999999E-2</v>
      </c>
      <c r="Y687" s="28" t="str">
        <f t="shared" si="321"/>
        <v>)</v>
      </c>
      <c r="Z687" s="31">
        <f>IF(AND(D687&lt;2025,2025&lt;=Zisk!$D$10),1,IF(D687=2025,0,""))</f>
        <v>1</v>
      </c>
      <c r="AA687" s="32" t="str">
        <f>IF(AND($D687&lt;=2025,Zisk!$D$10&gt;=2026),"x","")</f>
        <v/>
      </c>
      <c r="AB687" s="28" t="str">
        <f>IF(AND($D687&lt;=2026,Zisk!$D$10&gt;=2026),"(","")</f>
        <v/>
      </c>
      <c r="AC687" s="28" t="str">
        <f>IF(AND($D687&lt;=2026,Zisk!$D$10&gt;=2026),"1","")</f>
        <v/>
      </c>
      <c r="AD687" s="28" t="str">
        <f>IF(AND($D687&lt;=2026,Zisk!$D$10&gt;=2026),"+","")</f>
        <v/>
      </c>
      <c r="AE687" s="30" t="str">
        <f>IF(AND($D687&lt;=2026,Zisk!$D$10&gt;=2026),VstupniParametry_SKRYT!$D$10,"")</f>
        <v/>
      </c>
      <c r="AF687" s="28" t="str">
        <f>IF(AND($D687&lt;=2026,Zisk!$D$10&gt;=2026),")","")</f>
        <v/>
      </c>
      <c r="AG687" s="31" t="str">
        <f>IF(AND(D687&lt;2026,2026&lt;=Zisk!$D$10),1,IF(D687=2026,0,""))</f>
        <v/>
      </c>
      <c r="AH687" s="32" t="str">
        <f>IF(AND($D687&lt;=2026,Zisk!$D$10&gt;=2027),"x","")</f>
        <v/>
      </c>
      <c r="AI687" s="28" t="str">
        <f>IF(AND($D687&lt;=2027,Zisk!$D$10&gt;=2027),"(","")</f>
        <v/>
      </c>
      <c r="AJ687" s="28" t="str">
        <f>IF(AND($D687&lt;=2027,Zisk!$D$10&gt;=2027),"1","")</f>
        <v/>
      </c>
      <c r="AK687" s="28" t="str">
        <f>IF(AND($D687&lt;=2027,Zisk!$D$10&gt;=2027),"+","")</f>
        <v/>
      </c>
      <c r="AL687" s="30" t="str">
        <f>IF(AND($D687&lt;=2027,Zisk!$D$10&gt;=2027),VstupniParametry_SKRYT!$D$11,"")</f>
        <v/>
      </c>
      <c r="AM687" s="28" t="str">
        <f>IF(AND($D687&lt;=2027,Zisk!$D$10&gt;=2027),")","")</f>
        <v/>
      </c>
      <c r="AN687" s="31" t="str">
        <f>IF(AND(D687&lt;2027,2027&lt;=Zisk!$D$10),1,IF(D687=2027,0,""))</f>
        <v/>
      </c>
      <c r="AO687" s="32" t="str">
        <f>IF(AND($D687&lt;=2027,Zisk!$D$10&gt;=2028),"x","")</f>
        <v/>
      </c>
      <c r="AP687" s="28" t="str">
        <f>IF(AND($D687&lt;=2028,Zisk!$D$10&gt;=2028),"(","")</f>
        <v/>
      </c>
      <c r="AQ687" s="28" t="str">
        <f>IF(AND($D687&lt;=2028,Zisk!$D$10&gt;=2028),"1","")</f>
        <v/>
      </c>
      <c r="AR687" s="28" t="str">
        <f>IF(AND($D687&lt;=2028,Zisk!$D$10&gt;=2028),"+","")</f>
        <v/>
      </c>
      <c r="AS687" s="30" t="str">
        <f>IF(AND($D687&lt;=2028,Zisk!$D$10&gt;=2028),VstupniParametry_SKRYT!$D$12,"")</f>
        <v/>
      </c>
      <c r="AT687" s="28" t="str">
        <f>IF(AND($D687&lt;=2028,Zisk!$D$10&gt;=2028),")","")</f>
        <v/>
      </c>
      <c r="AU687" s="31" t="str">
        <f>IF(AND(D687&lt;2028,2028&lt;=Zisk!$D$10),1,IF(D687=2028,0,""))</f>
        <v/>
      </c>
      <c r="AV687" s="32" t="str">
        <f>IF(AND($D687&lt;=2028,Zisk!$D$10&gt;=2029),"x","")</f>
        <v/>
      </c>
      <c r="AW687" s="28" t="str">
        <f>IF(AND($D687&lt;=2029,Zisk!$D$10&gt;=2029),"(","")</f>
        <v/>
      </c>
      <c r="AX687" s="28" t="str">
        <f>IF(AND($D687&lt;=2029,Zisk!$D$10&gt;=2029),"1","")</f>
        <v/>
      </c>
      <c r="AY687" s="28" t="str">
        <f>IF(AND($D687&lt;=2029,Zisk!$D$10&gt;=2029),"+","")</f>
        <v/>
      </c>
      <c r="AZ687" s="30" t="str">
        <f>IF(AND($D687&lt;=2029,Zisk!$D$10&gt;=2029),VstupniParametry_SKRYT!$D$13,"")</f>
        <v/>
      </c>
      <c r="BA687" s="28" t="str">
        <f>IF(AND($D687&lt;=2029,Zisk!$D$10&gt;=2029),")","")</f>
        <v/>
      </c>
      <c r="BB687" s="31" t="str">
        <f>IF(AND(D687&lt;2029,2029&lt;=Zisk!$D$10),1,IF(D687=2029,0,""))</f>
        <v/>
      </c>
      <c r="BC687" s="32" t="str">
        <f>IF(AND($D687&lt;=2029,Zisk!$D$10&gt;=2030),"x","")</f>
        <v/>
      </c>
      <c r="BD687" s="28" t="str">
        <f>IF(AND($D687&lt;=2030,Zisk!$D$10&gt;=2030),"(","")</f>
        <v/>
      </c>
      <c r="BE687" s="28" t="str">
        <f>IF(AND($D687&lt;=2030,Zisk!$D$10&gt;=2030),"1","")</f>
        <v/>
      </c>
      <c r="BF687" s="28" t="str">
        <f>IF(AND($D687&lt;=2030,Zisk!$D$10&gt;=2030),"+","")</f>
        <v/>
      </c>
      <c r="BG687" s="30" t="str">
        <f>IF(AND($D687&lt;=2030,Zisk!$D$10&gt;=2030),VstupniParametry_SKRYT!$D$14,"")</f>
        <v/>
      </c>
      <c r="BH687" s="28" t="str">
        <f>IF(AND($D687&lt;=2030,Zisk!$D$10&gt;=2030),")","")</f>
        <v/>
      </c>
      <c r="BI687" s="31" t="str">
        <f>IF(AND(D687&lt;2030,2030&lt;=Zisk!$D$10),1,IF(D687=2030,0,""))</f>
        <v/>
      </c>
      <c r="BJ687" s="33" t="s">
        <v>32</v>
      </c>
      <c r="BK687" s="30">
        <f t="shared" si="334"/>
        <v>1</v>
      </c>
      <c r="BL687" s="28" t="str">
        <f t="shared" si="335"/>
        <v>x</v>
      </c>
      <c r="BM687" s="34">
        <f t="shared" si="336"/>
        <v>1</v>
      </c>
      <c r="BN687" s="30" t="str">
        <f t="shared" si="337"/>
        <v>x</v>
      </c>
      <c r="BO687" s="34">
        <f t="shared" si="322"/>
        <v>1.018</v>
      </c>
      <c r="BP687" s="34" t="str">
        <f t="shared" si="323"/>
        <v/>
      </c>
      <c r="BQ687" s="34" t="str">
        <f t="shared" si="324"/>
        <v/>
      </c>
      <c r="BR687" s="34" t="str">
        <f t="shared" si="325"/>
        <v/>
      </c>
      <c r="BS687" s="34" t="str">
        <f t="shared" si="326"/>
        <v/>
      </c>
      <c r="BT687" s="34" t="str">
        <f t="shared" si="327"/>
        <v/>
      </c>
      <c r="BU687" s="34" t="str">
        <f t="shared" si="328"/>
        <v/>
      </c>
      <c r="BV687" s="34" t="str">
        <f t="shared" si="329"/>
        <v/>
      </c>
      <c r="BW687" s="34" t="str">
        <f t="shared" si="330"/>
        <v/>
      </c>
      <c r="BX687" s="34" t="str">
        <f t="shared" si="331"/>
        <v/>
      </c>
      <c r="BY687" s="34" t="str">
        <f t="shared" si="332"/>
        <v/>
      </c>
      <c r="BZ687" s="33" t="s">
        <v>32</v>
      </c>
      <c r="CA687" s="34">
        <f t="shared" si="333"/>
        <v>1.018</v>
      </c>
      <c r="CB687" s="28"/>
      <c r="CC687" s="29">
        <f>IF(D687&gt;Zisk!$D$10,"",E687*CA687)</f>
        <v>0</v>
      </c>
    </row>
    <row r="688" spans="2:81" x14ac:dyDescent="0.2">
      <c r="B688" s="35" t="str">
        <f>Zisk!B699</f>
        <v/>
      </c>
      <c r="C688" s="35">
        <f>Zisk!C699</f>
        <v>0</v>
      </c>
      <c r="D688" s="35">
        <f>Zisk!E699</f>
        <v>0</v>
      </c>
      <c r="E688" s="36">
        <f>Zisk!D699</f>
        <v>0</v>
      </c>
      <c r="F688" s="36"/>
      <c r="G688" s="35" t="str">
        <f t="shared" si="308"/>
        <v>(</v>
      </c>
      <c r="H688" s="35" t="str">
        <f t="shared" si="309"/>
        <v>1</v>
      </c>
      <c r="I688" s="35" t="str">
        <f t="shared" si="310"/>
        <v>+</v>
      </c>
      <c r="J688" s="37">
        <f>IF($D688&lt;=2021,VstupniParametry_SKRYT!$D$5,"")</f>
        <v>0.02</v>
      </c>
      <c r="K688" s="35" t="str">
        <f t="shared" si="311"/>
        <v>)</v>
      </c>
      <c r="L688" s="38">
        <f>IF($D688&lt;=2021,COUNTIF(Vypocet_SKRYT!T685:AS685,"&gt;=1"),"")</f>
        <v>0</v>
      </c>
      <c r="M688" s="39" t="str">
        <f t="shared" si="312"/>
        <v>x</v>
      </c>
      <c r="N688" s="35" t="str">
        <f t="shared" si="313"/>
        <v>(</v>
      </c>
      <c r="O688" s="35" t="str">
        <f t="shared" si="314"/>
        <v>1</v>
      </c>
      <c r="P688" s="35" t="str">
        <f t="shared" si="315"/>
        <v>+</v>
      </c>
      <c r="Q688" s="37">
        <f>IF($D688&lt;=2024,VstupniParametry_SKRYT!$D$6,"")</f>
        <v>0.06</v>
      </c>
      <c r="R688" s="35" t="str">
        <f t="shared" si="316"/>
        <v>)</v>
      </c>
      <c r="S688" s="38">
        <f>IF($D688&lt;=2024,COUNTIFS(Vypocet_SKRYT!AT685:AV685,"&gt;=1"),"")</f>
        <v>0</v>
      </c>
      <c r="T688" s="39" t="str">
        <f t="shared" si="317"/>
        <v>x</v>
      </c>
      <c r="U688" s="35" t="str">
        <f t="shared" si="318"/>
        <v>(</v>
      </c>
      <c r="V688" s="35" t="str">
        <f t="shared" si="319"/>
        <v>1</v>
      </c>
      <c r="W688" s="35" t="str">
        <f t="shared" si="320"/>
        <v>+</v>
      </c>
      <c r="X688" s="37">
        <f>IF($D688&lt;=2025,VstupniParametry_SKRYT!$D$9,"")</f>
        <v>1.7999999999999999E-2</v>
      </c>
      <c r="Y688" s="35" t="str">
        <f t="shared" si="321"/>
        <v>)</v>
      </c>
      <c r="Z688" s="38">
        <f>IF(AND(D688&lt;2025,2025&lt;=Zisk!$D$10),1,IF(D688=2025,0,""))</f>
        <v>1</v>
      </c>
      <c r="AA688" s="39" t="str">
        <f>IF(AND($D688&lt;=2025,Zisk!$D$10&gt;=2026),"x","")</f>
        <v/>
      </c>
      <c r="AB688" s="35" t="str">
        <f>IF(AND($D688&lt;=2026,Zisk!$D$10&gt;=2026),"(","")</f>
        <v/>
      </c>
      <c r="AC688" s="35" t="str">
        <f>IF(AND($D688&lt;=2026,Zisk!$D$10&gt;=2026),"1","")</f>
        <v/>
      </c>
      <c r="AD688" s="35" t="str">
        <f>IF(AND($D688&lt;=2026,Zisk!$D$10&gt;=2026),"+","")</f>
        <v/>
      </c>
      <c r="AE688" s="37" t="str">
        <f>IF(AND($D688&lt;=2026,Zisk!$D$10&gt;=2026),VstupniParametry_SKRYT!$D$10,"")</f>
        <v/>
      </c>
      <c r="AF688" s="35" t="str">
        <f>IF(AND($D688&lt;=2026,Zisk!$D$10&gt;=2026),")","")</f>
        <v/>
      </c>
      <c r="AG688" s="38" t="str">
        <f>IF(AND(D688&lt;2026,2026&lt;=Zisk!$D$10),1,IF(D688=2026,0,""))</f>
        <v/>
      </c>
      <c r="AH688" s="39" t="str">
        <f>IF(AND($D688&lt;=2026,Zisk!$D$10&gt;=2027),"x","")</f>
        <v/>
      </c>
      <c r="AI688" s="35" t="str">
        <f>IF(AND($D688&lt;=2027,Zisk!$D$10&gt;=2027),"(","")</f>
        <v/>
      </c>
      <c r="AJ688" s="35" t="str">
        <f>IF(AND($D688&lt;=2027,Zisk!$D$10&gt;=2027),"1","")</f>
        <v/>
      </c>
      <c r="AK688" s="35" t="str">
        <f>IF(AND($D688&lt;=2027,Zisk!$D$10&gt;=2027),"+","")</f>
        <v/>
      </c>
      <c r="AL688" s="37" t="str">
        <f>IF(AND($D688&lt;=2027,Zisk!$D$10&gt;=2027),VstupniParametry_SKRYT!$D$11,"")</f>
        <v/>
      </c>
      <c r="AM688" s="35" t="str">
        <f>IF(AND($D688&lt;=2027,Zisk!$D$10&gt;=2027),")","")</f>
        <v/>
      </c>
      <c r="AN688" s="38" t="str">
        <f>IF(AND(D688&lt;2027,2027&lt;=Zisk!$D$10),1,IF(D688=2027,0,""))</f>
        <v/>
      </c>
      <c r="AO688" s="39" t="str">
        <f>IF(AND($D688&lt;=2027,Zisk!$D$10&gt;=2028),"x","")</f>
        <v/>
      </c>
      <c r="AP688" s="35" t="str">
        <f>IF(AND($D688&lt;=2028,Zisk!$D$10&gt;=2028),"(","")</f>
        <v/>
      </c>
      <c r="AQ688" s="35" t="str">
        <f>IF(AND($D688&lt;=2028,Zisk!$D$10&gt;=2028),"1","")</f>
        <v/>
      </c>
      <c r="AR688" s="35" t="str">
        <f>IF(AND($D688&lt;=2028,Zisk!$D$10&gt;=2028),"+","")</f>
        <v/>
      </c>
      <c r="AS688" s="37" t="str">
        <f>IF(AND($D688&lt;=2028,Zisk!$D$10&gt;=2028),VstupniParametry_SKRYT!$D$12,"")</f>
        <v/>
      </c>
      <c r="AT688" s="35" t="str">
        <f>IF(AND($D688&lt;=2028,Zisk!$D$10&gt;=2028),")","")</f>
        <v/>
      </c>
      <c r="AU688" s="38" t="str">
        <f>IF(AND(D688&lt;2028,2028&lt;=Zisk!$D$10),1,IF(D688=2028,0,""))</f>
        <v/>
      </c>
      <c r="AV688" s="39" t="str">
        <f>IF(AND($D688&lt;=2028,Zisk!$D$10&gt;=2029),"x","")</f>
        <v/>
      </c>
      <c r="AW688" s="35" t="str">
        <f>IF(AND($D688&lt;=2029,Zisk!$D$10&gt;=2029),"(","")</f>
        <v/>
      </c>
      <c r="AX688" s="35" t="str">
        <f>IF(AND($D688&lt;=2029,Zisk!$D$10&gt;=2029),"1","")</f>
        <v/>
      </c>
      <c r="AY688" s="35" t="str">
        <f>IF(AND($D688&lt;=2029,Zisk!$D$10&gt;=2029),"+","")</f>
        <v/>
      </c>
      <c r="AZ688" s="37" t="str">
        <f>IF(AND($D688&lt;=2029,Zisk!$D$10&gt;=2029),VstupniParametry_SKRYT!$D$13,"")</f>
        <v/>
      </c>
      <c r="BA688" s="35" t="str">
        <f>IF(AND($D688&lt;=2029,Zisk!$D$10&gt;=2029),")","")</f>
        <v/>
      </c>
      <c r="BB688" s="38" t="str">
        <f>IF(AND(D688&lt;2029,2029&lt;=Zisk!$D$10),1,IF(D688=2029,0,""))</f>
        <v/>
      </c>
      <c r="BC688" s="39" t="str">
        <f>IF(AND($D688&lt;=2029,Zisk!$D$10&gt;=2030),"x","")</f>
        <v/>
      </c>
      <c r="BD688" s="35" t="str">
        <f>IF(AND($D688&lt;=2030,Zisk!$D$10&gt;=2030),"(","")</f>
        <v/>
      </c>
      <c r="BE688" s="35" t="str">
        <f>IF(AND($D688&lt;=2030,Zisk!$D$10&gt;=2030),"1","")</f>
        <v/>
      </c>
      <c r="BF688" s="35" t="str">
        <f>IF(AND($D688&lt;=2030,Zisk!$D$10&gt;=2030),"+","")</f>
        <v/>
      </c>
      <c r="BG688" s="37" t="str">
        <f>IF(AND($D688&lt;=2030,Zisk!$D$10&gt;=2030),VstupniParametry_SKRYT!$D$14,"")</f>
        <v/>
      </c>
      <c r="BH688" s="35" t="str">
        <f>IF(AND($D688&lt;=2030,Zisk!$D$10&gt;=2030),")","")</f>
        <v/>
      </c>
      <c r="BI688" s="38" t="str">
        <f>IF(AND(D688&lt;2030,2030&lt;=Zisk!$D$10),1,IF(D688=2030,0,""))</f>
        <v/>
      </c>
      <c r="BJ688" s="40" t="s">
        <v>32</v>
      </c>
      <c r="BK688" s="37">
        <f t="shared" si="334"/>
        <v>1</v>
      </c>
      <c r="BL688" s="35" t="str">
        <f t="shared" si="335"/>
        <v>x</v>
      </c>
      <c r="BM688" s="41">
        <f t="shared" si="336"/>
        <v>1</v>
      </c>
      <c r="BN688" s="37" t="str">
        <f t="shared" si="337"/>
        <v>x</v>
      </c>
      <c r="BO688" s="41">
        <f t="shared" si="322"/>
        <v>1.018</v>
      </c>
      <c r="BP688" s="41" t="str">
        <f t="shared" si="323"/>
        <v/>
      </c>
      <c r="BQ688" s="41" t="str">
        <f t="shared" si="324"/>
        <v/>
      </c>
      <c r="BR688" s="41" t="str">
        <f t="shared" si="325"/>
        <v/>
      </c>
      <c r="BS688" s="41" t="str">
        <f t="shared" si="326"/>
        <v/>
      </c>
      <c r="BT688" s="41" t="str">
        <f t="shared" si="327"/>
        <v/>
      </c>
      <c r="BU688" s="41" t="str">
        <f t="shared" si="328"/>
        <v/>
      </c>
      <c r="BV688" s="41" t="str">
        <f t="shared" si="329"/>
        <v/>
      </c>
      <c r="BW688" s="41" t="str">
        <f t="shared" si="330"/>
        <v/>
      </c>
      <c r="BX688" s="41" t="str">
        <f t="shared" si="331"/>
        <v/>
      </c>
      <c r="BY688" s="41" t="str">
        <f t="shared" si="332"/>
        <v/>
      </c>
      <c r="BZ688" s="40" t="s">
        <v>32</v>
      </c>
      <c r="CA688" s="41">
        <f t="shared" si="333"/>
        <v>1.018</v>
      </c>
      <c r="CB688" s="35"/>
      <c r="CC688" s="36">
        <f>IF(D688&gt;Zisk!$D$10,"",E688*CA688)</f>
        <v>0</v>
      </c>
    </row>
    <row r="689" spans="2:81" x14ac:dyDescent="0.2">
      <c r="B689" s="28" t="str">
        <f>Zisk!B700</f>
        <v/>
      </c>
      <c r="C689" s="28">
        <f>Zisk!C700</f>
        <v>0</v>
      </c>
      <c r="D689" s="28">
        <f>Zisk!E700</f>
        <v>0</v>
      </c>
      <c r="E689" s="29">
        <f>Zisk!D700</f>
        <v>0</v>
      </c>
      <c r="F689" s="29"/>
      <c r="G689" s="28" t="str">
        <f t="shared" si="308"/>
        <v>(</v>
      </c>
      <c r="H689" s="28" t="str">
        <f t="shared" si="309"/>
        <v>1</v>
      </c>
      <c r="I689" s="28" t="str">
        <f t="shared" si="310"/>
        <v>+</v>
      </c>
      <c r="J689" s="30">
        <f>IF($D689&lt;=2021,VstupniParametry_SKRYT!$D$5,"")</f>
        <v>0.02</v>
      </c>
      <c r="K689" s="28" t="str">
        <f t="shared" si="311"/>
        <v>)</v>
      </c>
      <c r="L689" s="31">
        <f>IF($D689&lt;=2021,COUNTIF(Vypocet_SKRYT!T686:AS686,"&gt;=1"),"")</f>
        <v>0</v>
      </c>
      <c r="M689" s="32" t="str">
        <f t="shared" si="312"/>
        <v>x</v>
      </c>
      <c r="N689" s="28" t="str">
        <f t="shared" si="313"/>
        <v>(</v>
      </c>
      <c r="O689" s="28" t="str">
        <f t="shared" si="314"/>
        <v>1</v>
      </c>
      <c r="P689" s="28" t="str">
        <f t="shared" si="315"/>
        <v>+</v>
      </c>
      <c r="Q689" s="30">
        <f>IF($D689&lt;=2024,VstupniParametry_SKRYT!$D$6,"")</f>
        <v>0.06</v>
      </c>
      <c r="R689" s="28" t="str">
        <f t="shared" si="316"/>
        <v>)</v>
      </c>
      <c r="S689" s="31">
        <f>IF($D689&lt;=2024,COUNTIFS(Vypocet_SKRYT!AT686:AV686,"&gt;=1"),"")</f>
        <v>0</v>
      </c>
      <c r="T689" s="32" t="str">
        <f t="shared" si="317"/>
        <v>x</v>
      </c>
      <c r="U689" s="28" t="str">
        <f t="shared" si="318"/>
        <v>(</v>
      </c>
      <c r="V689" s="28" t="str">
        <f t="shared" si="319"/>
        <v>1</v>
      </c>
      <c r="W689" s="28" t="str">
        <f t="shared" si="320"/>
        <v>+</v>
      </c>
      <c r="X689" s="30">
        <f>IF($D689&lt;=2025,VstupniParametry_SKRYT!$D$9,"")</f>
        <v>1.7999999999999999E-2</v>
      </c>
      <c r="Y689" s="28" t="str">
        <f t="shared" si="321"/>
        <v>)</v>
      </c>
      <c r="Z689" s="31">
        <f>IF(AND(D689&lt;2025,2025&lt;=Zisk!$D$10),1,IF(D689=2025,0,""))</f>
        <v>1</v>
      </c>
      <c r="AA689" s="32" t="str">
        <f>IF(AND($D689&lt;=2025,Zisk!$D$10&gt;=2026),"x","")</f>
        <v/>
      </c>
      <c r="AB689" s="28" t="str">
        <f>IF(AND($D689&lt;=2026,Zisk!$D$10&gt;=2026),"(","")</f>
        <v/>
      </c>
      <c r="AC689" s="28" t="str">
        <f>IF(AND($D689&lt;=2026,Zisk!$D$10&gt;=2026),"1","")</f>
        <v/>
      </c>
      <c r="AD689" s="28" t="str">
        <f>IF(AND($D689&lt;=2026,Zisk!$D$10&gt;=2026),"+","")</f>
        <v/>
      </c>
      <c r="AE689" s="30" t="str">
        <f>IF(AND($D689&lt;=2026,Zisk!$D$10&gt;=2026),VstupniParametry_SKRYT!$D$10,"")</f>
        <v/>
      </c>
      <c r="AF689" s="28" t="str">
        <f>IF(AND($D689&lt;=2026,Zisk!$D$10&gt;=2026),")","")</f>
        <v/>
      </c>
      <c r="AG689" s="31" t="str">
        <f>IF(AND(D689&lt;2026,2026&lt;=Zisk!$D$10),1,IF(D689=2026,0,""))</f>
        <v/>
      </c>
      <c r="AH689" s="32" t="str">
        <f>IF(AND($D689&lt;=2026,Zisk!$D$10&gt;=2027),"x","")</f>
        <v/>
      </c>
      <c r="AI689" s="28" t="str">
        <f>IF(AND($D689&lt;=2027,Zisk!$D$10&gt;=2027),"(","")</f>
        <v/>
      </c>
      <c r="AJ689" s="28" t="str">
        <f>IF(AND($D689&lt;=2027,Zisk!$D$10&gt;=2027),"1","")</f>
        <v/>
      </c>
      <c r="AK689" s="28" t="str">
        <f>IF(AND($D689&lt;=2027,Zisk!$D$10&gt;=2027),"+","")</f>
        <v/>
      </c>
      <c r="AL689" s="30" t="str">
        <f>IF(AND($D689&lt;=2027,Zisk!$D$10&gt;=2027),VstupniParametry_SKRYT!$D$11,"")</f>
        <v/>
      </c>
      <c r="AM689" s="28" t="str">
        <f>IF(AND($D689&lt;=2027,Zisk!$D$10&gt;=2027),")","")</f>
        <v/>
      </c>
      <c r="AN689" s="31" t="str">
        <f>IF(AND(D689&lt;2027,2027&lt;=Zisk!$D$10),1,IF(D689=2027,0,""))</f>
        <v/>
      </c>
      <c r="AO689" s="32" t="str">
        <f>IF(AND($D689&lt;=2027,Zisk!$D$10&gt;=2028),"x","")</f>
        <v/>
      </c>
      <c r="AP689" s="28" t="str">
        <f>IF(AND($D689&lt;=2028,Zisk!$D$10&gt;=2028),"(","")</f>
        <v/>
      </c>
      <c r="AQ689" s="28" t="str">
        <f>IF(AND($D689&lt;=2028,Zisk!$D$10&gt;=2028),"1","")</f>
        <v/>
      </c>
      <c r="AR689" s="28" t="str">
        <f>IF(AND($D689&lt;=2028,Zisk!$D$10&gt;=2028),"+","")</f>
        <v/>
      </c>
      <c r="AS689" s="30" t="str">
        <f>IF(AND($D689&lt;=2028,Zisk!$D$10&gt;=2028),VstupniParametry_SKRYT!$D$12,"")</f>
        <v/>
      </c>
      <c r="AT689" s="28" t="str">
        <f>IF(AND($D689&lt;=2028,Zisk!$D$10&gt;=2028),")","")</f>
        <v/>
      </c>
      <c r="AU689" s="31" t="str">
        <f>IF(AND(D689&lt;2028,2028&lt;=Zisk!$D$10),1,IF(D689=2028,0,""))</f>
        <v/>
      </c>
      <c r="AV689" s="32" t="str">
        <f>IF(AND($D689&lt;=2028,Zisk!$D$10&gt;=2029),"x","")</f>
        <v/>
      </c>
      <c r="AW689" s="28" t="str">
        <f>IF(AND($D689&lt;=2029,Zisk!$D$10&gt;=2029),"(","")</f>
        <v/>
      </c>
      <c r="AX689" s="28" t="str">
        <f>IF(AND($D689&lt;=2029,Zisk!$D$10&gt;=2029),"1","")</f>
        <v/>
      </c>
      <c r="AY689" s="28" t="str">
        <f>IF(AND($D689&lt;=2029,Zisk!$D$10&gt;=2029),"+","")</f>
        <v/>
      </c>
      <c r="AZ689" s="30" t="str">
        <f>IF(AND($D689&lt;=2029,Zisk!$D$10&gt;=2029),VstupniParametry_SKRYT!$D$13,"")</f>
        <v/>
      </c>
      <c r="BA689" s="28" t="str">
        <f>IF(AND($D689&lt;=2029,Zisk!$D$10&gt;=2029),")","")</f>
        <v/>
      </c>
      <c r="BB689" s="31" t="str">
        <f>IF(AND(D689&lt;2029,2029&lt;=Zisk!$D$10),1,IF(D689=2029,0,""))</f>
        <v/>
      </c>
      <c r="BC689" s="32" t="str">
        <f>IF(AND($D689&lt;=2029,Zisk!$D$10&gt;=2030),"x","")</f>
        <v/>
      </c>
      <c r="BD689" s="28" t="str">
        <f>IF(AND($D689&lt;=2030,Zisk!$D$10&gt;=2030),"(","")</f>
        <v/>
      </c>
      <c r="BE689" s="28" t="str">
        <f>IF(AND($D689&lt;=2030,Zisk!$D$10&gt;=2030),"1","")</f>
        <v/>
      </c>
      <c r="BF689" s="28" t="str">
        <f>IF(AND($D689&lt;=2030,Zisk!$D$10&gt;=2030),"+","")</f>
        <v/>
      </c>
      <c r="BG689" s="30" t="str">
        <f>IF(AND($D689&lt;=2030,Zisk!$D$10&gt;=2030),VstupniParametry_SKRYT!$D$14,"")</f>
        <v/>
      </c>
      <c r="BH689" s="28" t="str">
        <f>IF(AND($D689&lt;=2030,Zisk!$D$10&gt;=2030),")","")</f>
        <v/>
      </c>
      <c r="BI689" s="31" t="str">
        <f>IF(AND(D689&lt;2030,2030&lt;=Zisk!$D$10),1,IF(D689=2030,0,""))</f>
        <v/>
      </c>
      <c r="BJ689" s="33" t="s">
        <v>32</v>
      </c>
      <c r="BK689" s="30">
        <f t="shared" si="334"/>
        <v>1</v>
      </c>
      <c r="BL689" s="28" t="str">
        <f t="shared" si="335"/>
        <v>x</v>
      </c>
      <c r="BM689" s="34">
        <f t="shared" si="336"/>
        <v>1</v>
      </c>
      <c r="BN689" s="30" t="str">
        <f t="shared" si="337"/>
        <v>x</v>
      </c>
      <c r="BO689" s="34">
        <f t="shared" si="322"/>
        <v>1.018</v>
      </c>
      <c r="BP689" s="34" t="str">
        <f t="shared" si="323"/>
        <v/>
      </c>
      <c r="BQ689" s="34" t="str">
        <f t="shared" si="324"/>
        <v/>
      </c>
      <c r="BR689" s="34" t="str">
        <f t="shared" si="325"/>
        <v/>
      </c>
      <c r="BS689" s="34" t="str">
        <f t="shared" si="326"/>
        <v/>
      </c>
      <c r="BT689" s="34" t="str">
        <f t="shared" si="327"/>
        <v/>
      </c>
      <c r="BU689" s="34" t="str">
        <f t="shared" si="328"/>
        <v/>
      </c>
      <c r="BV689" s="34" t="str">
        <f t="shared" si="329"/>
        <v/>
      </c>
      <c r="BW689" s="34" t="str">
        <f t="shared" si="330"/>
        <v/>
      </c>
      <c r="BX689" s="34" t="str">
        <f t="shared" si="331"/>
        <v/>
      </c>
      <c r="BY689" s="34" t="str">
        <f t="shared" si="332"/>
        <v/>
      </c>
      <c r="BZ689" s="33" t="s">
        <v>32</v>
      </c>
      <c r="CA689" s="34">
        <f t="shared" si="333"/>
        <v>1.018</v>
      </c>
      <c r="CB689" s="28"/>
      <c r="CC689" s="29">
        <f>IF(D689&gt;Zisk!$D$10,"",E689*CA689)</f>
        <v>0</v>
      </c>
    </row>
    <row r="690" spans="2:81" x14ac:dyDescent="0.2">
      <c r="B690" s="35" t="str">
        <f>Zisk!B701</f>
        <v/>
      </c>
      <c r="C690" s="35">
        <f>Zisk!C701</f>
        <v>0</v>
      </c>
      <c r="D690" s="35">
        <f>Zisk!E701</f>
        <v>0</v>
      </c>
      <c r="E690" s="36">
        <f>Zisk!D701</f>
        <v>0</v>
      </c>
      <c r="F690" s="36"/>
      <c r="G690" s="35" t="str">
        <f t="shared" si="308"/>
        <v>(</v>
      </c>
      <c r="H690" s="35" t="str">
        <f t="shared" si="309"/>
        <v>1</v>
      </c>
      <c r="I690" s="35" t="str">
        <f t="shared" si="310"/>
        <v>+</v>
      </c>
      <c r="J690" s="37">
        <f>IF($D690&lt;=2021,VstupniParametry_SKRYT!$D$5,"")</f>
        <v>0.02</v>
      </c>
      <c r="K690" s="35" t="str">
        <f t="shared" si="311"/>
        <v>)</v>
      </c>
      <c r="L690" s="38">
        <f>IF($D690&lt;=2021,COUNTIF(Vypocet_SKRYT!T687:AS687,"&gt;=1"),"")</f>
        <v>0</v>
      </c>
      <c r="M690" s="39" t="str">
        <f t="shared" si="312"/>
        <v>x</v>
      </c>
      <c r="N690" s="35" t="str">
        <f t="shared" si="313"/>
        <v>(</v>
      </c>
      <c r="O690" s="35" t="str">
        <f t="shared" si="314"/>
        <v>1</v>
      </c>
      <c r="P690" s="35" t="str">
        <f t="shared" si="315"/>
        <v>+</v>
      </c>
      <c r="Q690" s="37">
        <f>IF($D690&lt;=2024,VstupniParametry_SKRYT!$D$6,"")</f>
        <v>0.06</v>
      </c>
      <c r="R690" s="35" t="str">
        <f t="shared" si="316"/>
        <v>)</v>
      </c>
      <c r="S690" s="38">
        <f>IF($D690&lt;=2024,COUNTIFS(Vypocet_SKRYT!AT687:AV687,"&gt;=1"),"")</f>
        <v>0</v>
      </c>
      <c r="T690" s="39" t="str">
        <f t="shared" si="317"/>
        <v>x</v>
      </c>
      <c r="U690" s="35" t="str">
        <f t="shared" si="318"/>
        <v>(</v>
      </c>
      <c r="V690" s="35" t="str">
        <f t="shared" si="319"/>
        <v>1</v>
      </c>
      <c r="W690" s="35" t="str">
        <f t="shared" si="320"/>
        <v>+</v>
      </c>
      <c r="X690" s="37">
        <f>IF($D690&lt;=2025,VstupniParametry_SKRYT!$D$9,"")</f>
        <v>1.7999999999999999E-2</v>
      </c>
      <c r="Y690" s="35" t="str">
        <f t="shared" si="321"/>
        <v>)</v>
      </c>
      <c r="Z690" s="38">
        <f>IF(AND(D690&lt;2025,2025&lt;=Zisk!$D$10),1,IF(D690=2025,0,""))</f>
        <v>1</v>
      </c>
      <c r="AA690" s="39" t="str">
        <f>IF(AND($D690&lt;=2025,Zisk!$D$10&gt;=2026),"x","")</f>
        <v/>
      </c>
      <c r="AB690" s="35" t="str">
        <f>IF(AND($D690&lt;=2026,Zisk!$D$10&gt;=2026),"(","")</f>
        <v/>
      </c>
      <c r="AC690" s="35" t="str">
        <f>IF(AND($D690&lt;=2026,Zisk!$D$10&gt;=2026),"1","")</f>
        <v/>
      </c>
      <c r="AD690" s="35" t="str">
        <f>IF(AND($D690&lt;=2026,Zisk!$D$10&gt;=2026),"+","")</f>
        <v/>
      </c>
      <c r="AE690" s="37" t="str">
        <f>IF(AND($D690&lt;=2026,Zisk!$D$10&gt;=2026),VstupniParametry_SKRYT!$D$10,"")</f>
        <v/>
      </c>
      <c r="AF690" s="35" t="str">
        <f>IF(AND($D690&lt;=2026,Zisk!$D$10&gt;=2026),")","")</f>
        <v/>
      </c>
      <c r="AG690" s="38" t="str">
        <f>IF(AND(D690&lt;2026,2026&lt;=Zisk!$D$10),1,IF(D690=2026,0,""))</f>
        <v/>
      </c>
      <c r="AH690" s="39" t="str">
        <f>IF(AND($D690&lt;=2026,Zisk!$D$10&gt;=2027),"x","")</f>
        <v/>
      </c>
      <c r="AI690" s="35" t="str">
        <f>IF(AND($D690&lt;=2027,Zisk!$D$10&gt;=2027),"(","")</f>
        <v/>
      </c>
      <c r="AJ690" s="35" t="str">
        <f>IF(AND($D690&lt;=2027,Zisk!$D$10&gt;=2027),"1","")</f>
        <v/>
      </c>
      <c r="AK690" s="35" t="str">
        <f>IF(AND($D690&lt;=2027,Zisk!$D$10&gt;=2027),"+","")</f>
        <v/>
      </c>
      <c r="AL690" s="37" t="str">
        <f>IF(AND($D690&lt;=2027,Zisk!$D$10&gt;=2027),VstupniParametry_SKRYT!$D$11,"")</f>
        <v/>
      </c>
      <c r="AM690" s="35" t="str">
        <f>IF(AND($D690&lt;=2027,Zisk!$D$10&gt;=2027),")","")</f>
        <v/>
      </c>
      <c r="AN690" s="38" t="str">
        <f>IF(AND(D690&lt;2027,2027&lt;=Zisk!$D$10),1,IF(D690=2027,0,""))</f>
        <v/>
      </c>
      <c r="AO690" s="39" t="str">
        <f>IF(AND($D690&lt;=2027,Zisk!$D$10&gt;=2028),"x","")</f>
        <v/>
      </c>
      <c r="AP690" s="35" t="str">
        <f>IF(AND($D690&lt;=2028,Zisk!$D$10&gt;=2028),"(","")</f>
        <v/>
      </c>
      <c r="AQ690" s="35" t="str">
        <f>IF(AND($D690&lt;=2028,Zisk!$D$10&gt;=2028),"1","")</f>
        <v/>
      </c>
      <c r="AR690" s="35" t="str">
        <f>IF(AND($D690&lt;=2028,Zisk!$D$10&gt;=2028),"+","")</f>
        <v/>
      </c>
      <c r="AS690" s="37" t="str">
        <f>IF(AND($D690&lt;=2028,Zisk!$D$10&gt;=2028),VstupniParametry_SKRYT!$D$12,"")</f>
        <v/>
      </c>
      <c r="AT690" s="35" t="str">
        <f>IF(AND($D690&lt;=2028,Zisk!$D$10&gt;=2028),")","")</f>
        <v/>
      </c>
      <c r="AU690" s="38" t="str">
        <f>IF(AND(D690&lt;2028,2028&lt;=Zisk!$D$10),1,IF(D690=2028,0,""))</f>
        <v/>
      </c>
      <c r="AV690" s="39" t="str">
        <f>IF(AND($D690&lt;=2028,Zisk!$D$10&gt;=2029),"x","")</f>
        <v/>
      </c>
      <c r="AW690" s="35" t="str">
        <f>IF(AND($D690&lt;=2029,Zisk!$D$10&gt;=2029),"(","")</f>
        <v/>
      </c>
      <c r="AX690" s="35" t="str">
        <f>IF(AND($D690&lt;=2029,Zisk!$D$10&gt;=2029),"1","")</f>
        <v/>
      </c>
      <c r="AY690" s="35" t="str">
        <f>IF(AND($D690&lt;=2029,Zisk!$D$10&gt;=2029),"+","")</f>
        <v/>
      </c>
      <c r="AZ690" s="37" t="str">
        <f>IF(AND($D690&lt;=2029,Zisk!$D$10&gt;=2029),VstupniParametry_SKRYT!$D$13,"")</f>
        <v/>
      </c>
      <c r="BA690" s="35" t="str">
        <f>IF(AND($D690&lt;=2029,Zisk!$D$10&gt;=2029),")","")</f>
        <v/>
      </c>
      <c r="BB690" s="38" t="str">
        <f>IF(AND(D690&lt;2029,2029&lt;=Zisk!$D$10),1,IF(D690=2029,0,""))</f>
        <v/>
      </c>
      <c r="BC690" s="39" t="str">
        <f>IF(AND($D690&lt;=2029,Zisk!$D$10&gt;=2030),"x","")</f>
        <v/>
      </c>
      <c r="BD690" s="35" t="str">
        <f>IF(AND($D690&lt;=2030,Zisk!$D$10&gt;=2030),"(","")</f>
        <v/>
      </c>
      <c r="BE690" s="35" t="str">
        <f>IF(AND($D690&lt;=2030,Zisk!$D$10&gt;=2030),"1","")</f>
        <v/>
      </c>
      <c r="BF690" s="35" t="str">
        <f>IF(AND($D690&lt;=2030,Zisk!$D$10&gt;=2030),"+","")</f>
        <v/>
      </c>
      <c r="BG690" s="37" t="str">
        <f>IF(AND($D690&lt;=2030,Zisk!$D$10&gt;=2030),VstupniParametry_SKRYT!$D$14,"")</f>
        <v/>
      </c>
      <c r="BH690" s="35" t="str">
        <f>IF(AND($D690&lt;=2030,Zisk!$D$10&gt;=2030),")","")</f>
        <v/>
      </c>
      <c r="BI690" s="38" t="str">
        <f>IF(AND(D690&lt;2030,2030&lt;=Zisk!$D$10),1,IF(D690=2030,0,""))</f>
        <v/>
      </c>
      <c r="BJ690" s="40" t="s">
        <v>32</v>
      </c>
      <c r="BK690" s="37">
        <f t="shared" si="334"/>
        <v>1</v>
      </c>
      <c r="BL690" s="35" t="str">
        <f t="shared" si="335"/>
        <v>x</v>
      </c>
      <c r="BM690" s="41">
        <f t="shared" si="336"/>
        <v>1</v>
      </c>
      <c r="BN690" s="37" t="str">
        <f t="shared" si="337"/>
        <v>x</v>
      </c>
      <c r="BO690" s="41">
        <f t="shared" si="322"/>
        <v>1.018</v>
      </c>
      <c r="BP690" s="41" t="str">
        <f t="shared" si="323"/>
        <v/>
      </c>
      <c r="BQ690" s="41" t="str">
        <f t="shared" si="324"/>
        <v/>
      </c>
      <c r="BR690" s="41" t="str">
        <f t="shared" si="325"/>
        <v/>
      </c>
      <c r="BS690" s="41" t="str">
        <f t="shared" si="326"/>
        <v/>
      </c>
      <c r="BT690" s="41" t="str">
        <f t="shared" si="327"/>
        <v/>
      </c>
      <c r="BU690" s="41" t="str">
        <f t="shared" si="328"/>
        <v/>
      </c>
      <c r="BV690" s="41" t="str">
        <f t="shared" si="329"/>
        <v/>
      </c>
      <c r="BW690" s="41" t="str">
        <f t="shared" si="330"/>
        <v/>
      </c>
      <c r="BX690" s="41" t="str">
        <f t="shared" si="331"/>
        <v/>
      </c>
      <c r="BY690" s="41" t="str">
        <f t="shared" si="332"/>
        <v/>
      </c>
      <c r="BZ690" s="40" t="s">
        <v>32</v>
      </c>
      <c r="CA690" s="41">
        <f t="shared" si="333"/>
        <v>1.018</v>
      </c>
      <c r="CB690" s="35"/>
      <c r="CC690" s="36">
        <f>IF(D690&gt;Zisk!$D$10,"",E690*CA690)</f>
        <v>0</v>
      </c>
    </row>
    <row r="691" spans="2:81" x14ac:dyDescent="0.2">
      <c r="B691" s="28" t="str">
        <f>Zisk!B702</f>
        <v/>
      </c>
      <c r="C691" s="28">
        <f>Zisk!C702</f>
        <v>0</v>
      </c>
      <c r="D691" s="28">
        <f>Zisk!E702</f>
        <v>0</v>
      </c>
      <c r="E691" s="29">
        <f>Zisk!D702</f>
        <v>0</v>
      </c>
      <c r="F691" s="29"/>
      <c r="G691" s="28" t="str">
        <f t="shared" si="308"/>
        <v>(</v>
      </c>
      <c r="H691" s="28" t="str">
        <f t="shared" si="309"/>
        <v>1</v>
      </c>
      <c r="I691" s="28" t="str">
        <f t="shared" si="310"/>
        <v>+</v>
      </c>
      <c r="J691" s="30">
        <f>IF($D691&lt;=2021,VstupniParametry_SKRYT!$D$5,"")</f>
        <v>0.02</v>
      </c>
      <c r="K691" s="28" t="str">
        <f t="shared" si="311"/>
        <v>)</v>
      </c>
      <c r="L691" s="31">
        <f>IF($D691&lt;=2021,COUNTIF(Vypocet_SKRYT!T688:AS688,"&gt;=1"),"")</f>
        <v>0</v>
      </c>
      <c r="M691" s="32" t="str">
        <f t="shared" si="312"/>
        <v>x</v>
      </c>
      <c r="N691" s="28" t="str">
        <f t="shared" si="313"/>
        <v>(</v>
      </c>
      <c r="O691" s="28" t="str">
        <f t="shared" si="314"/>
        <v>1</v>
      </c>
      <c r="P691" s="28" t="str">
        <f t="shared" si="315"/>
        <v>+</v>
      </c>
      <c r="Q691" s="30">
        <f>IF($D691&lt;=2024,VstupniParametry_SKRYT!$D$6,"")</f>
        <v>0.06</v>
      </c>
      <c r="R691" s="28" t="str">
        <f t="shared" si="316"/>
        <v>)</v>
      </c>
      <c r="S691" s="31">
        <f>IF($D691&lt;=2024,COUNTIFS(Vypocet_SKRYT!AT688:AV688,"&gt;=1"),"")</f>
        <v>0</v>
      </c>
      <c r="T691" s="32" t="str">
        <f t="shared" si="317"/>
        <v>x</v>
      </c>
      <c r="U691" s="28" t="str">
        <f t="shared" si="318"/>
        <v>(</v>
      </c>
      <c r="V691" s="28" t="str">
        <f t="shared" si="319"/>
        <v>1</v>
      </c>
      <c r="W691" s="28" t="str">
        <f t="shared" si="320"/>
        <v>+</v>
      </c>
      <c r="X691" s="30">
        <f>IF($D691&lt;=2025,VstupniParametry_SKRYT!$D$9,"")</f>
        <v>1.7999999999999999E-2</v>
      </c>
      <c r="Y691" s="28" t="str">
        <f t="shared" si="321"/>
        <v>)</v>
      </c>
      <c r="Z691" s="31">
        <f>IF(AND(D691&lt;2025,2025&lt;=Zisk!$D$10),1,IF(D691=2025,0,""))</f>
        <v>1</v>
      </c>
      <c r="AA691" s="32" t="str">
        <f>IF(AND($D691&lt;=2025,Zisk!$D$10&gt;=2026),"x","")</f>
        <v/>
      </c>
      <c r="AB691" s="28" t="str">
        <f>IF(AND($D691&lt;=2026,Zisk!$D$10&gt;=2026),"(","")</f>
        <v/>
      </c>
      <c r="AC691" s="28" t="str">
        <f>IF(AND($D691&lt;=2026,Zisk!$D$10&gt;=2026),"1","")</f>
        <v/>
      </c>
      <c r="AD691" s="28" t="str">
        <f>IF(AND($D691&lt;=2026,Zisk!$D$10&gt;=2026),"+","")</f>
        <v/>
      </c>
      <c r="AE691" s="30" t="str">
        <f>IF(AND($D691&lt;=2026,Zisk!$D$10&gt;=2026),VstupniParametry_SKRYT!$D$10,"")</f>
        <v/>
      </c>
      <c r="AF691" s="28" t="str">
        <f>IF(AND($D691&lt;=2026,Zisk!$D$10&gt;=2026),")","")</f>
        <v/>
      </c>
      <c r="AG691" s="31" t="str">
        <f>IF(AND(D691&lt;2026,2026&lt;=Zisk!$D$10),1,IF(D691=2026,0,""))</f>
        <v/>
      </c>
      <c r="AH691" s="32" t="str">
        <f>IF(AND($D691&lt;=2026,Zisk!$D$10&gt;=2027),"x","")</f>
        <v/>
      </c>
      <c r="AI691" s="28" t="str">
        <f>IF(AND($D691&lt;=2027,Zisk!$D$10&gt;=2027),"(","")</f>
        <v/>
      </c>
      <c r="AJ691" s="28" t="str">
        <f>IF(AND($D691&lt;=2027,Zisk!$D$10&gt;=2027),"1","")</f>
        <v/>
      </c>
      <c r="AK691" s="28" t="str">
        <f>IF(AND($D691&lt;=2027,Zisk!$D$10&gt;=2027),"+","")</f>
        <v/>
      </c>
      <c r="AL691" s="30" t="str">
        <f>IF(AND($D691&lt;=2027,Zisk!$D$10&gt;=2027),VstupniParametry_SKRYT!$D$11,"")</f>
        <v/>
      </c>
      <c r="AM691" s="28" t="str">
        <f>IF(AND($D691&lt;=2027,Zisk!$D$10&gt;=2027),")","")</f>
        <v/>
      </c>
      <c r="AN691" s="31" t="str">
        <f>IF(AND(D691&lt;2027,2027&lt;=Zisk!$D$10),1,IF(D691=2027,0,""))</f>
        <v/>
      </c>
      <c r="AO691" s="32" t="str">
        <f>IF(AND($D691&lt;=2027,Zisk!$D$10&gt;=2028),"x","")</f>
        <v/>
      </c>
      <c r="AP691" s="28" t="str">
        <f>IF(AND($D691&lt;=2028,Zisk!$D$10&gt;=2028),"(","")</f>
        <v/>
      </c>
      <c r="AQ691" s="28" t="str">
        <f>IF(AND($D691&lt;=2028,Zisk!$D$10&gt;=2028),"1","")</f>
        <v/>
      </c>
      <c r="AR691" s="28" t="str">
        <f>IF(AND($D691&lt;=2028,Zisk!$D$10&gt;=2028),"+","")</f>
        <v/>
      </c>
      <c r="AS691" s="30" t="str">
        <f>IF(AND($D691&lt;=2028,Zisk!$D$10&gt;=2028),VstupniParametry_SKRYT!$D$12,"")</f>
        <v/>
      </c>
      <c r="AT691" s="28" t="str">
        <f>IF(AND($D691&lt;=2028,Zisk!$D$10&gt;=2028),")","")</f>
        <v/>
      </c>
      <c r="AU691" s="31" t="str">
        <f>IF(AND(D691&lt;2028,2028&lt;=Zisk!$D$10),1,IF(D691=2028,0,""))</f>
        <v/>
      </c>
      <c r="AV691" s="32" t="str">
        <f>IF(AND($D691&lt;=2028,Zisk!$D$10&gt;=2029),"x","")</f>
        <v/>
      </c>
      <c r="AW691" s="28" t="str">
        <f>IF(AND($D691&lt;=2029,Zisk!$D$10&gt;=2029),"(","")</f>
        <v/>
      </c>
      <c r="AX691" s="28" t="str">
        <f>IF(AND($D691&lt;=2029,Zisk!$D$10&gt;=2029),"1","")</f>
        <v/>
      </c>
      <c r="AY691" s="28" t="str">
        <f>IF(AND($D691&lt;=2029,Zisk!$D$10&gt;=2029),"+","")</f>
        <v/>
      </c>
      <c r="AZ691" s="30" t="str">
        <f>IF(AND($D691&lt;=2029,Zisk!$D$10&gt;=2029),VstupniParametry_SKRYT!$D$13,"")</f>
        <v/>
      </c>
      <c r="BA691" s="28" t="str">
        <f>IF(AND($D691&lt;=2029,Zisk!$D$10&gt;=2029),")","")</f>
        <v/>
      </c>
      <c r="BB691" s="31" t="str">
        <f>IF(AND(D691&lt;2029,2029&lt;=Zisk!$D$10),1,IF(D691=2029,0,""))</f>
        <v/>
      </c>
      <c r="BC691" s="32" t="str">
        <f>IF(AND($D691&lt;=2029,Zisk!$D$10&gt;=2030),"x","")</f>
        <v/>
      </c>
      <c r="BD691" s="28" t="str">
        <f>IF(AND($D691&lt;=2030,Zisk!$D$10&gt;=2030),"(","")</f>
        <v/>
      </c>
      <c r="BE691" s="28" t="str">
        <f>IF(AND($D691&lt;=2030,Zisk!$D$10&gt;=2030),"1","")</f>
        <v/>
      </c>
      <c r="BF691" s="28" t="str">
        <f>IF(AND($D691&lt;=2030,Zisk!$D$10&gt;=2030),"+","")</f>
        <v/>
      </c>
      <c r="BG691" s="30" t="str">
        <f>IF(AND($D691&lt;=2030,Zisk!$D$10&gt;=2030),VstupniParametry_SKRYT!$D$14,"")</f>
        <v/>
      </c>
      <c r="BH691" s="28" t="str">
        <f>IF(AND($D691&lt;=2030,Zisk!$D$10&gt;=2030),")","")</f>
        <v/>
      </c>
      <c r="BI691" s="31" t="str">
        <f>IF(AND(D691&lt;2030,2030&lt;=Zisk!$D$10),1,IF(D691=2030,0,""))</f>
        <v/>
      </c>
      <c r="BJ691" s="33" t="s">
        <v>32</v>
      </c>
      <c r="BK691" s="30">
        <f t="shared" si="334"/>
        <v>1</v>
      </c>
      <c r="BL691" s="28" t="str">
        <f t="shared" si="335"/>
        <v>x</v>
      </c>
      <c r="BM691" s="34">
        <f t="shared" si="336"/>
        <v>1</v>
      </c>
      <c r="BN691" s="30" t="str">
        <f t="shared" si="337"/>
        <v>x</v>
      </c>
      <c r="BO691" s="34">
        <f t="shared" si="322"/>
        <v>1.018</v>
      </c>
      <c r="BP691" s="34" t="str">
        <f t="shared" si="323"/>
        <v/>
      </c>
      <c r="BQ691" s="34" t="str">
        <f t="shared" si="324"/>
        <v/>
      </c>
      <c r="BR691" s="34" t="str">
        <f t="shared" si="325"/>
        <v/>
      </c>
      <c r="BS691" s="34" t="str">
        <f t="shared" si="326"/>
        <v/>
      </c>
      <c r="BT691" s="34" t="str">
        <f t="shared" si="327"/>
        <v/>
      </c>
      <c r="BU691" s="34" t="str">
        <f t="shared" si="328"/>
        <v/>
      </c>
      <c r="BV691" s="34" t="str">
        <f t="shared" si="329"/>
        <v/>
      </c>
      <c r="BW691" s="34" t="str">
        <f t="shared" si="330"/>
        <v/>
      </c>
      <c r="BX691" s="34" t="str">
        <f t="shared" si="331"/>
        <v/>
      </c>
      <c r="BY691" s="34" t="str">
        <f t="shared" si="332"/>
        <v/>
      </c>
      <c r="BZ691" s="33" t="s">
        <v>32</v>
      </c>
      <c r="CA691" s="34">
        <f t="shared" si="333"/>
        <v>1.018</v>
      </c>
      <c r="CB691" s="28"/>
      <c r="CC691" s="29">
        <f>IF(D691&gt;Zisk!$D$10,"",E691*CA691)</f>
        <v>0</v>
      </c>
    </row>
    <row r="692" spans="2:81" x14ac:dyDescent="0.2">
      <c r="B692" s="35" t="str">
        <f>Zisk!B703</f>
        <v/>
      </c>
      <c r="C692" s="35">
        <f>Zisk!C703</f>
        <v>0</v>
      </c>
      <c r="D692" s="35">
        <f>Zisk!E703</f>
        <v>0</v>
      </c>
      <c r="E692" s="36">
        <f>Zisk!D703</f>
        <v>0</v>
      </c>
      <c r="F692" s="36"/>
      <c r="G692" s="35" t="str">
        <f t="shared" si="308"/>
        <v>(</v>
      </c>
      <c r="H692" s="35" t="str">
        <f t="shared" si="309"/>
        <v>1</v>
      </c>
      <c r="I692" s="35" t="str">
        <f t="shared" si="310"/>
        <v>+</v>
      </c>
      <c r="J692" s="37">
        <f>IF($D692&lt;=2021,VstupniParametry_SKRYT!$D$5,"")</f>
        <v>0.02</v>
      </c>
      <c r="K692" s="35" t="str">
        <f t="shared" si="311"/>
        <v>)</v>
      </c>
      <c r="L692" s="38">
        <f>IF($D692&lt;=2021,COUNTIF(Vypocet_SKRYT!T689:AS689,"&gt;=1"),"")</f>
        <v>0</v>
      </c>
      <c r="M692" s="39" t="str">
        <f t="shared" si="312"/>
        <v>x</v>
      </c>
      <c r="N692" s="35" t="str">
        <f t="shared" si="313"/>
        <v>(</v>
      </c>
      <c r="O692" s="35" t="str">
        <f t="shared" si="314"/>
        <v>1</v>
      </c>
      <c r="P692" s="35" t="str">
        <f t="shared" si="315"/>
        <v>+</v>
      </c>
      <c r="Q692" s="37">
        <f>IF($D692&lt;=2024,VstupniParametry_SKRYT!$D$6,"")</f>
        <v>0.06</v>
      </c>
      <c r="R692" s="35" t="str">
        <f t="shared" si="316"/>
        <v>)</v>
      </c>
      <c r="S692" s="38">
        <f>IF($D692&lt;=2024,COUNTIFS(Vypocet_SKRYT!AT689:AV689,"&gt;=1"),"")</f>
        <v>0</v>
      </c>
      <c r="T692" s="39" t="str">
        <f t="shared" si="317"/>
        <v>x</v>
      </c>
      <c r="U692" s="35" t="str">
        <f t="shared" si="318"/>
        <v>(</v>
      </c>
      <c r="V692" s="35" t="str">
        <f t="shared" si="319"/>
        <v>1</v>
      </c>
      <c r="W692" s="35" t="str">
        <f t="shared" si="320"/>
        <v>+</v>
      </c>
      <c r="X692" s="37">
        <f>IF($D692&lt;=2025,VstupniParametry_SKRYT!$D$9,"")</f>
        <v>1.7999999999999999E-2</v>
      </c>
      <c r="Y692" s="35" t="str">
        <f t="shared" si="321"/>
        <v>)</v>
      </c>
      <c r="Z692" s="38">
        <f>IF(AND(D692&lt;2025,2025&lt;=Zisk!$D$10),1,IF(D692=2025,0,""))</f>
        <v>1</v>
      </c>
      <c r="AA692" s="39" t="str">
        <f>IF(AND($D692&lt;=2025,Zisk!$D$10&gt;=2026),"x","")</f>
        <v/>
      </c>
      <c r="AB692" s="35" t="str">
        <f>IF(AND($D692&lt;=2026,Zisk!$D$10&gt;=2026),"(","")</f>
        <v/>
      </c>
      <c r="AC692" s="35" t="str">
        <f>IF(AND($D692&lt;=2026,Zisk!$D$10&gt;=2026),"1","")</f>
        <v/>
      </c>
      <c r="AD692" s="35" t="str">
        <f>IF(AND($D692&lt;=2026,Zisk!$D$10&gt;=2026),"+","")</f>
        <v/>
      </c>
      <c r="AE692" s="37" t="str">
        <f>IF(AND($D692&lt;=2026,Zisk!$D$10&gt;=2026),VstupniParametry_SKRYT!$D$10,"")</f>
        <v/>
      </c>
      <c r="AF692" s="35" t="str">
        <f>IF(AND($D692&lt;=2026,Zisk!$D$10&gt;=2026),")","")</f>
        <v/>
      </c>
      <c r="AG692" s="38" t="str">
        <f>IF(AND(D692&lt;2026,2026&lt;=Zisk!$D$10),1,IF(D692=2026,0,""))</f>
        <v/>
      </c>
      <c r="AH692" s="39" t="str">
        <f>IF(AND($D692&lt;=2026,Zisk!$D$10&gt;=2027),"x","")</f>
        <v/>
      </c>
      <c r="AI692" s="35" t="str">
        <f>IF(AND($D692&lt;=2027,Zisk!$D$10&gt;=2027),"(","")</f>
        <v/>
      </c>
      <c r="AJ692" s="35" t="str">
        <f>IF(AND($D692&lt;=2027,Zisk!$D$10&gt;=2027),"1","")</f>
        <v/>
      </c>
      <c r="AK692" s="35" t="str">
        <f>IF(AND($D692&lt;=2027,Zisk!$D$10&gt;=2027),"+","")</f>
        <v/>
      </c>
      <c r="AL692" s="37" t="str">
        <f>IF(AND($D692&lt;=2027,Zisk!$D$10&gt;=2027),VstupniParametry_SKRYT!$D$11,"")</f>
        <v/>
      </c>
      <c r="AM692" s="35" t="str">
        <f>IF(AND($D692&lt;=2027,Zisk!$D$10&gt;=2027),")","")</f>
        <v/>
      </c>
      <c r="AN692" s="38" t="str">
        <f>IF(AND(D692&lt;2027,2027&lt;=Zisk!$D$10),1,IF(D692=2027,0,""))</f>
        <v/>
      </c>
      <c r="AO692" s="39" t="str">
        <f>IF(AND($D692&lt;=2027,Zisk!$D$10&gt;=2028),"x","")</f>
        <v/>
      </c>
      <c r="AP692" s="35" t="str">
        <f>IF(AND($D692&lt;=2028,Zisk!$D$10&gt;=2028),"(","")</f>
        <v/>
      </c>
      <c r="AQ692" s="35" t="str">
        <f>IF(AND($D692&lt;=2028,Zisk!$D$10&gt;=2028),"1","")</f>
        <v/>
      </c>
      <c r="AR692" s="35" t="str">
        <f>IF(AND($D692&lt;=2028,Zisk!$D$10&gt;=2028),"+","")</f>
        <v/>
      </c>
      <c r="AS692" s="37" t="str">
        <f>IF(AND($D692&lt;=2028,Zisk!$D$10&gt;=2028),VstupniParametry_SKRYT!$D$12,"")</f>
        <v/>
      </c>
      <c r="AT692" s="35" t="str">
        <f>IF(AND($D692&lt;=2028,Zisk!$D$10&gt;=2028),")","")</f>
        <v/>
      </c>
      <c r="AU692" s="38" t="str">
        <f>IF(AND(D692&lt;2028,2028&lt;=Zisk!$D$10),1,IF(D692=2028,0,""))</f>
        <v/>
      </c>
      <c r="AV692" s="39" t="str">
        <f>IF(AND($D692&lt;=2028,Zisk!$D$10&gt;=2029),"x","")</f>
        <v/>
      </c>
      <c r="AW692" s="35" t="str">
        <f>IF(AND($D692&lt;=2029,Zisk!$D$10&gt;=2029),"(","")</f>
        <v/>
      </c>
      <c r="AX692" s="35" t="str">
        <f>IF(AND($D692&lt;=2029,Zisk!$D$10&gt;=2029),"1","")</f>
        <v/>
      </c>
      <c r="AY692" s="35" t="str">
        <f>IF(AND($D692&lt;=2029,Zisk!$D$10&gt;=2029),"+","")</f>
        <v/>
      </c>
      <c r="AZ692" s="37" t="str">
        <f>IF(AND($D692&lt;=2029,Zisk!$D$10&gt;=2029),VstupniParametry_SKRYT!$D$13,"")</f>
        <v/>
      </c>
      <c r="BA692" s="35" t="str">
        <f>IF(AND($D692&lt;=2029,Zisk!$D$10&gt;=2029),")","")</f>
        <v/>
      </c>
      <c r="BB692" s="38" t="str">
        <f>IF(AND(D692&lt;2029,2029&lt;=Zisk!$D$10),1,IF(D692=2029,0,""))</f>
        <v/>
      </c>
      <c r="BC692" s="39" t="str">
        <f>IF(AND($D692&lt;=2029,Zisk!$D$10&gt;=2030),"x","")</f>
        <v/>
      </c>
      <c r="BD692" s="35" t="str">
        <f>IF(AND($D692&lt;=2030,Zisk!$D$10&gt;=2030),"(","")</f>
        <v/>
      </c>
      <c r="BE692" s="35" t="str">
        <f>IF(AND($D692&lt;=2030,Zisk!$D$10&gt;=2030),"1","")</f>
        <v/>
      </c>
      <c r="BF692" s="35" t="str">
        <f>IF(AND($D692&lt;=2030,Zisk!$D$10&gt;=2030),"+","")</f>
        <v/>
      </c>
      <c r="BG692" s="37" t="str">
        <f>IF(AND($D692&lt;=2030,Zisk!$D$10&gt;=2030),VstupniParametry_SKRYT!$D$14,"")</f>
        <v/>
      </c>
      <c r="BH692" s="35" t="str">
        <f>IF(AND($D692&lt;=2030,Zisk!$D$10&gt;=2030),")","")</f>
        <v/>
      </c>
      <c r="BI692" s="38" t="str">
        <f>IF(AND(D692&lt;2030,2030&lt;=Zisk!$D$10),1,IF(D692=2030,0,""))</f>
        <v/>
      </c>
      <c r="BJ692" s="40" t="s">
        <v>32</v>
      </c>
      <c r="BK692" s="37">
        <f t="shared" si="334"/>
        <v>1</v>
      </c>
      <c r="BL692" s="35" t="str">
        <f t="shared" si="335"/>
        <v>x</v>
      </c>
      <c r="BM692" s="41">
        <f t="shared" si="336"/>
        <v>1</v>
      </c>
      <c r="BN692" s="37" t="str">
        <f t="shared" si="337"/>
        <v>x</v>
      </c>
      <c r="BO692" s="41">
        <f t="shared" si="322"/>
        <v>1.018</v>
      </c>
      <c r="BP692" s="41" t="str">
        <f t="shared" si="323"/>
        <v/>
      </c>
      <c r="BQ692" s="41" t="str">
        <f t="shared" si="324"/>
        <v/>
      </c>
      <c r="BR692" s="41" t="str">
        <f t="shared" si="325"/>
        <v/>
      </c>
      <c r="BS692" s="41" t="str">
        <f t="shared" si="326"/>
        <v/>
      </c>
      <c r="BT692" s="41" t="str">
        <f t="shared" si="327"/>
        <v/>
      </c>
      <c r="BU692" s="41" t="str">
        <f t="shared" si="328"/>
        <v/>
      </c>
      <c r="BV692" s="41" t="str">
        <f t="shared" si="329"/>
        <v/>
      </c>
      <c r="BW692" s="41" t="str">
        <f t="shared" si="330"/>
        <v/>
      </c>
      <c r="BX692" s="41" t="str">
        <f t="shared" si="331"/>
        <v/>
      </c>
      <c r="BY692" s="41" t="str">
        <f t="shared" si="332"/>
        <v/>
      </c>
      <c r="BZ692" s="40" t="s">
        <v>32</v>
      </c>
      <c r="CA692" s="41">
        <f t="shared" si="333"/>
        <v>1.018</v>
      </c>
      <c r="CB692" s="35"/>
      <c r="CC692" s="36">
        <f>IF(D692&gt;Zisk!$D$10,"",E692*CA692)</f>
        <v>0</v>
      </c>
    </row>
    <row r="693" spans="2:81" x14ac:dyDescent="0.2">
      <c r="B693" s="28" t="str">
        <f>Zisk!B704</f>
        <v/>
      </c>
      <c r="C693" s="28">
        <f>Zisk!C704</f>
        <v>0</v>
      </c>
      <c r="D693" s="28">
        <f>Zisk!E704</f>
        <v>0</v>
      </c>
      <c r="E693" s="29">
        <f>Zisk!D704</f>
        <v>0</v>
      </c>
      <c r="F693" s="29"/>
      <c r="G693" s="28" t="str">
        <f t="shared" si="308"/>
        <v>(</v>
      </c>
      <c r="H693" s="28" t="str">
        <f t="shared" si="309"/>
        <v>1</v>
      </c>
      <c r="I693" s="28" t="str">
        <f t="shared" si="310"/>
        <v>+</v>
      </c>
      <c r="J693" s="30">
        <f>IF($D693&lt;=2021,VstupniParametry_SKRYT!$D$5,"")</f>
        <v>0.02</v>
      </c>
      <c r="K693" s="28" t="str">
        <f t="shared" si="311"/>
        <v>)</v>
      </c>
      <c r="L693" s="31">
        <f>IF($D693&lt;=2021,COUNTIF(Vypocet_SKRYT!T690:AS690,"&gt;=1"),"")</f>
        <v>0</v>
      </c>
      <c r="M693" s="32" t="str">
        <f t="shared" si="312"/>
        <v>x</v>
      </c>
      <c r="N693" s="28" t="str">
        <f t="shared" si="313"/>
        <v>(</v>
      </c>
      <c r="O693" s="28" t="str">
        <f t="shared" si="314"/>
        <v>1</v>
      </c>
      <c r="P693" s="28" t="str">
        <f t="shared" si="315"/>
        <v>+</v>
      </c>
      <c r="Q693" s="30">
        <f>IF($D693&lt;=2024,VstupniParametry_SKRYT!$D$6,"")</f>
        <v>0.06</v>
      </c>
      <c r="R693" s="28" t="str">
        <f t="shared" si="316"/>
        <v>)</v>
      </c>
      <c r="S693" s="31">
        <f>IF($D693&lt;=2024,COUNTIFS(Vypocet_SKRYT!AT690:AV690,"&gt;=1"),"")</f>
        <v>0</v>
      </c>
      <c r="T693" s="32" t="str">
        <f t="shared" si="317"/>
        <v>x</v>
      </c>
      <c r="U693" s="28" t="str">
        <f t="shared" si="318"/>
        <v>(</v>
      </c>
      <c r="V693" s="28" t="str">
        <f t="shared" si="319"/>
        <v>1</v>
      </c>
      <c r="W693" s="28" t="str">
        <f t="shared" si="320"/>
        <v>+</v>
      </c>
      <c r="X693" s="30">
        <f>IF($D693&lt;=2025,VstupniParametry_SKRYT!$D$9,"")</f>
        <v>1.7999999999999999E-2</v>
      </c>
      <c r="Y693" s="28" t="str">
        <f t="shared" si="321"/>
        <v>)</v>
      </c>
      <c r="Z693" s="31">
        <f>IF(AND(D693&lt;2025,2025&lt;=Zisk!$D$10),1,IF(D693=2025,0,""))</f>
        <v>1</v>
      </c>
      <c r="AA693" s="32" t="str">
        <f>IF(AND($D693&lt;=2025,Zisk!$D$10&gt;=2026),"x","")</f>
        <v/>
      </c>
      <c r="AB693" s="28" t="str">
        <f>IF(AND($D693&lt;=2026,Zisk!$D$10&gt;=2026),"(","")</f>
        <v/>
      </c>
      <c r="AC693" s="28" t="str">
        <f>IF(AND($D693&lt;=2026,Zisk!$D$10&gt;=2026),"1","")</f>
        <v/>
      </c>
      <c r="AD693" s="28" t="str">
        <f>IF(AND($D693&lt;=2026,Zisk!$D$10&gt;=2026),"+","")</f>
        <v/>
      </c>
      <c r="AE693" s="30" t="str">
        <f>IF(AND($D693&lt;=2026,Zisk!$D$10&gt;=2026),VstupniParametry_SKRYT!$D$10,"")</f>
        <v/>
      </c>
      <c r="AF693" s="28" t="str">
        <f>IF(AND($D693&lt;=2026,Zisk!$D$10&gt;=2026),")","")</f>
        <v/>
      </c>
      <c r="AG693" s="31" t="str">
        <f>IF(AND(D693&lt;2026,2026&lt;=Zisk!$D$10),1,IF(D693=2026,0,""))</f>
        <v/>
      </c>
      <c r="AH693" s="32" t="str">
        <f>IF(AND($D693&lt;=2026,Zisk!$D$10&gt;=2027),"x","")</f>
        <v/>
      </c>
      <c r="AI693" s="28" t="str">
        <f>IF(AND($D693&lt;=2027,Zisk!$D$10&gt;=2027),"(","")</f>
        <v/>
      </c>
      <c r="AJ693" s="28" t="str">
        <f>IF(AND($D693&lt;=2027,Zisk!$D$10&gt;=2027),"1","")</f>
        <v/>
      </c>
      <c r="AK693" s="28" t="str">
        <f>IF(AND($D693&lt;=2027,Zisk!$D$10&gt;=2027),"+","")</f>
        <v/>
      </c>
      <c r="AL693" s="30" t="str">
        <f>IF(AND($D693&lt;=2027,Zisk!$D$10&gt;=2027),VstupniParametry_SKRYT!$D$11,"")</f>
        <v/>
      </c>
      <c r="AM693" s="28" t="str">
        <f>IF(AND($D693&lt;=2027,Zisk!$D$10&gt;=2027),")","")</f>
        <v/>
      </c>
      <c r="AN693" s="31" t="str">
        <f>IF(AND(D693&lt;2027,2027&lt;=Zisk!$D$10),1,IF(D693=2027,0,""))</f>
        <v/>
      </c>
      <c r="AO693" s="32" t="str">
        <f>IF(AND($D693&lt;=2027,Zisk!$D$10&gt;=2028),"x","")</f>
        <v/>
      </c>
      <c r="AP693" s="28" t="str">
        <f>IF(AND($D693&lt;=2028,Zisk!$D$10&gt;=2028),"(","")</f>
        <v/>
      </c>
      <c r="AQ693" s="28" t="str">
        <f>IF(AND($D693&lt;=2028,Zisk!$D$10&gt;=2028),"1","")</f>
        <v/>
      </c>
      <c r="AR693" s="28" t="str">
        <f>IF(AND($D693&lt;=2028,Zisk!$D$10&gt;=2028),"+","")</f>
        <v/>
      </c>
      <c r="AS693" s="30" t="str">
        <f>IF(AND($D693&lt;=2028,Zisk!$D$10&gt;=2028),VstupniParametry_SKRYT!$D$12,"")</f>
        <v/>
      </c>
      <c r="AT693" s="28" t="str">
        <f>IF(AND($D693&lt;=2028,Zisk!$D$10&gt;=2028),")","")</f>
        <v/>
      </c>
      <c r="AU693" s="31" t="str">
        <f>IF(AND(D693&lt;2028,2028&lt;=Zisk!$D$10),1,IF(D693=2028,0,""))</f>
        <v/>
      </c>
      <c r="AV693" s="32" t="str">
        <f>IF(AND($D693&lt;=2028,Zisk!$D$10&gt;=2029),"x","")</f>
        <v/>
      </c>
      <c r="AW693" s="28" t="str">
        <f>IF(AND($D693&lt;=2029,Zisk!$D$10&gt;=2029),"(","")</f>
        <v/>
      </c>
      <c r="AX693" s="28" t="str">
        <f>IF(AND($D693&lt;=2029,Zisk!$D$10&gt;=2029),"1","")</f>
        <v/>
      </c>
      <c r="AY693" s="28" t="str">
        <f>IF(AND($D693&lt;=2029,Zisk!$D$10&gt;=2029),"+","")</f>
        <v/>
      </c>
      <c r="AZ693" s="30" t="str">
        <f>IF(AND($D693&lt;=2029,Zisk!$D$10&gt;=2029),VstupniParametry_SKRYT!$D$13,"")</f>
        <v/>
      </c>
      <c r="BA693" s="28" t="str">
        <f>IF(AND($D693&lt;=2029,Zisk!$D$10&gt;=2029),")","")</f>
        <v/>
      </c>
      <c r="BB693" s="31" t="str">
        <f>IF(AND(D693&lt;2029,2029&lt;=Zisk!$D$10),1,IF(D693=2029,0,""))</f>
        <v/>
      </c>
      <c r="BC693" s="32" t="str">
        <f>IF(AND($D693&lt;=2029,Zisk!$D$10&gt;=2030),"x","")</f>
        <v/>
      </c>
      <c r="BD693" s="28" t="str">
        <f>IF(AND($D693&lt;=2030,Zisk!$D$10&gt;=2030),"(","")</f>
        <v/>
      </c>
      <c r="BE693" s="28" t="str">
        <f>IF(AND($D693&lt;=2030,Zisk!$D$10&gt;=2030),"1","")</f>
        <v/>
      </c>
      <c r="BF693" s="28" t="str">
        <f>IF(AND($D693&lt;=2030,Zisk!$D$10&gt;=2030),"+","")</f>
        <v/>
      </c>
      <c r="BG693" s="30" t="str">
        <f>IF(AND($D693&lt;=2030,Zisk!$D$10&gt;=2030),VstupniParametry_SKRYT!$D$14,"")</f>
        <v/>
      </c>
      <c r="BH693" s="28" t="str">
        <f>IF(AND($D693&lt;=2030,Zisk!$D$10&gt;=2030),")","")</f>
        <v/>
      </c>
      <c r="BI693" s="31" t="str">
        <f>IF(AND(D693&lt;2030,2030&lt;=Zisk!$D$10),1,IF(D693=2030,0,""))</f>
        <v/>
      </c>
      <c r="BJ693" s="33" t="s">
        <v>32</v>
      </c>
      <c r="BK693" s="30">
        <f t="shared" si="334"/>
        <v>1</v>
      </c>
      <c r="BL693" s="28" t="str">
        <f t="shared" si="335"/>
        <v>x</v>
      </c>
      <c r="BM693" s="34">
        <f t="shared" si="336"/>
        <v>1</v>
      </c>
      <c r="BN693" s="30" t="str">
        <f t="shared" si="337"/>
        <v>x</v>
      </c>
      <c r="BO693" s="34">
        <f t="shared" si="322"/>
        <v>1.018</v>
      </c>
      <c r="BP693" s="34" t="str">
        <f t="shared" si="323"/>
        <v/>
      </c>
      <c r="BQ693" s="34" t="str">
        <f t="shared" si="324"/>
        <v/>
      </c>
      <c r="BR693" s="34" t="str">
        <f t="shared" si="325"/>
        <v/>
      </c>
      <c r="BS693" s="34" t="str">
        <f t="shared" si="326"/>
        <v/>
      </c>
      <c r="BT693" s="34" t="str">
        <f t="shared" si="327"/>
        <v/>
      </c>
      <c r="BU693" s="34" t="str">
        <f t="shared" si="328"/>
        <v/>
      </c>
      <c r="BV693" s="34" t="str">
        <f t="shared" si="329"/>
        <v/>
      </c>
      <c r="BW693" s="34" t="str">
        <f t="shared" si="330"/>
        <v/>
      </c>
      <c r="BX693" s="34" t="str">
        <f t="shared" si="331"/>
        <v/>
      </c>
      <c r="BY693" s="34" t="str">
        <f t="shared" si="332"/>
        <v/>
      </c>
      <c r="BZ693" s="33" t="s">
        <v>32</v>
      </c>
      <c r="CA693" s="34">
        <f t="shared" si="333"/>
        <v>1.018</v>
      </c>
      <c r="CB693" s="28"/>
      <c r="CC693" s="29">
        <f>IF(D693&gt;Zisk!$D$10,"",E693*CA693)</f>
        <v>0</v>
      </c>
    </row>
    <row r="694" spans="2:81" x14ac:dyDescent="0.2">
      <c r="B694" s="35" t="str">
        <f>Zisk!B705</f>
        <v/>
      </c>
      <c r="C694" s="35">
        <f>Zisk!C705</f>
        <v>0</v>
      </c>
      <c r="D694" s="35">
        <f>Zisk!E705</f>
        <v>0</v>
      </c>
      <c r="E694" s="36">
        <f>Zisk!D705</f>
        <v>0</v>
      </c>
      <c r="F694" s="36"/>
      <c r="G694" s="35" t="str">
        <f t="shared" si="308"/>
        <v>(</v>
      </c>
      <c r="H694" s="35" t="str">
        <f t="shared" si="309"/>
        <v>1</v>
      </c>
      <c r="I694" s="35" t="str">
        <f t="shared" si="310"/>
        <v>+</v>
      </c>
      <c r="J694" s="37">
        <f>IF($D694&lt;=2021,VstupniParametry_SKRYT!$D$5,"")</f>
        <v>0.02</v>
      </c>
      <c r="K694" s="35" t="str">
        <f t="shared" si="311"/>
        <v>)</v>
      </c>
      <c r="L694" s="38">
        <f>IF($D694&lt;=2021,COUNTIF(Vypocet_SKRYT!T691:AS691,"&gt;=1"),"")</f>
        <v>0</v>
      </c>
      <c r="M694" s="39" t="str">
        <f t="shared" si="312"/>
        <v>x</v>
      </c>
      <c r="N694" s="35" t="str">
        <f t="shared" si="313"/>
        <v>(</v>
      </c>
      <c r="O694" s="35" t="str">
        <f t="shared" si="314"/>
        <v>1</v>
      </c>
      <c r="P694" s="35" t="str">
        <f t="shared" si="315"/>
        <v>+</v>
      </c>
      <c r="Q694" s="37">
        <f>IF($D694&lt;=2024,VstupniParametry_SKRYT!$D$6,"")</f>
        <v>0.06</v>
      </c>
      <c r="R694" s="35" t="str">
        <f t="shared" si="316"/>
        <v>)</v>
      </c>
      <c r="S694" s="38">
        <f>IF($D694&lt;=2024,COUNTIFS(Vypocet_SKRYT!AT691:AV691,"&gt;=1"),"")</f>
        <v>0</v>
      </c>
      <c r="T694" s="39" t="str">
        <f t="shared" si="317"/>
        <v>x</v>
      </c>
      <c r="U694" s="35" t="str">
        <f t="shared" si="318"/>
        <v>(</v>
      </c>
      <c r="V694" s="35" t="str">
        <f t="shared" si="319"/>
        <v>1</v>
      </c>
      <c r="W694" s="35" t="str">
        <f t="shared" si="320"/>
        <v>+</v>
      </c>
      <c r="X694" s="37">
        <f>IF($D694&lt;=2025,VstupniParametry_SKRYT!$D$9,"")</f>
        <v>1.7999999999999999E-2</v>
      </c>
      <c r="Y694" s="35" t="str">
        <f t="shared" si="321"/>
        <v>)</v>
      </c>
      <c r="Z694" s="38">
        <f>IF(AND(D694&lt;2025,2025&lt;=Zisk!$D$10),1,IF(D694=2025,0,""))</f>
        <v>1</v>
      </c>
      <c r="AA694" s="39" t="str">
        <f>IF(AND($D694&lt;=2025,Zisk!$D$10&gt;=2026),"x","")</f>
        <v/>
      </c>
      <c r="AB694" s="35" t="str">
        <f>IF(AND($D694&lt;=2026,Zisk!$D$10&gt;=2026),"(","")</f>
        <v/>
      </c>
      <c r="AC694" s="35" t="str">
        <f>IF(AND($D694&lt;=2026,Zisk!$D$10&gt;=2026),"1","")</f>
        <v/>
      </c>
      <c r="AD694" s="35" t="str">
        <f>IF(AND($D694&lt;=2026,Zisk!$D$10&gt;=2026),"+","")</f>
        <v/>
      </c>
      <c r="AE694" s="37" t="str">
        <f>IF(AND($D694&lt;=2026,Zisk!$D$10&gt;=2026),VstupniParametry_SKRYT!$D$10,"")</f>
        <v/>
      </c>
      <c r="AF694" s="35" t="str">
        <f>IF(AND($D694&lt;=2026,Zisk!$D$10&gt;=2026),")","")</f>
        <v/>
      </c>
      <c r="AG694" s="38" t="str">
        <f>IF(AND(D694&lt;2026,2026&lt;=Zisk!$D$10),1,IF(D694=2026,0,""))</f>
        <v/>
      </c>
      <c r="AH694" s="39" t="str">
        <f>IF(AND($D694&lt;=2026,Zisk!$D$10&gt;=2027),"x","")</f>
        <v/>
      </c>
      <c r="AI694" s="35" t="str">
        <f>IF(AND($D694&lt;=2027,Zisk!$D$10&gt;=2027),"(","")</f>
        <v/>
      </c>
      <c r="AJ694" s="35" t="str">
        <f>IF(AND($D694&lt;=2027,Zisk!$D$10&gt;=2027),"1","")</f>
        <v/>
      </c>
      <c r="AK694" s="35" t="str">
        <f>IF(AND($D694&lt;=2027,Zisk!$D$10&gt;=2027),"+","")</f>
        <v/>
      </c>
      <c r="AL694" s="37" t="str">
        <f>IF(AND($D694&lt;=2027,Zisk!$D$10&gt;=2027),VstupniParametry_SKRYT!$D$11,"")</f>
        <v/>
      </c>
      <c r="AM694" s="35" t="str">
        <f>IF(AND($D694&lt;=2027,Zisk!$D$10&gt;=2027),")","")</f>
        <v/>
      </c>
      <c r="AN694" s="38" t="str">
        <f>IF(AND(D694&lt;2027,2027&lt;=Zisk!$D$10),1,IF(D694=2027,0,""))</f>
        <v/>
      </c>
      <c r="AO694" s="39" t="str">
        <f>IF(AND($D694&lt;=2027,Zisk!$D$10&gt;=2028),"x","")</f>
        <v/>
      </c>
      <c r="AP694" s="35" t="str">
        <f>IF(AND($D694&lt;=2028,Zisk!$D$10&gt;=2028),"(","")</f>
        <v/>
      </c>
      <c r="AQ694" s="35" t="str">
        <f>IF(AND($D694&lt;=2028,Zisk!$D$10&gt;=2028),"1","")</f>
        <v/>
      </c>
      <c r="AR694" s="35" t="str">
        <f>IF(AND($D694&lt;=2028,Zisk!$D$10&gt;=2028),"+","")</f>
        <v/>
      </c>
      <c r="AS694" s="37" t="str">
        <f>IF(AND($D694&lt;=2028,Zisk!$D$10&gt;=2028),VstupniParametry_SKRYT!$D$12,"")</f>
        <v/>
      </c>
      <c r="AT694" s="35" t="str">
        <f>IF(AND($D694&lt;=2028,Zisk!$D$10&gt;=2028),")","")</f>
        <v/>
      </c>
      <c r="AU694" s="38" t="str">
        <f>IF(AND(D694&lt;2028,2028&lt;=Zisk!$D$10),1,IF(D694=2028,0,""))</f>
        <v/>
      </c>
      <c r="AV694" s="39" t="str">
        <f>IF(AND($D694&lt;=2028,Zisk!$D$10&gt;=2029),"x","")</f>
        <v/>
      </c>
      <c r="AW694" s="35" t="str">
        <f>IF(AND($D694&lt;=2029,Zisk!$D$10&gt;=2029),"(","")</f>
        <v/>
      </c>
      <c r="AX694" s="35" t="str">
        <f>IF(AND($D694&lt;=2029,Zisk!$D$10&gt;=2029),"1","")</f>
        <v/>
      </c>
      <c r="AY694" s="35" t="str">
        <f>IF(AND($D694&lt;=2029,Zisk!$D$10&gt;=2029),"+","")</f>
        <v/>
      </c>
      <c r="AZ694" s="37" t="str">
        <f>IF(AND($D694&lt;=2029,Zisk!$D$10&gt;=2029),VstupniParametry_SKRYT!$D$13,"")</f>
        <v/>
      </c>
      <c r="BA694" s="35" t="str">
        <f>IF(AND($D694&lt;=2029,Zisk!$D$10&gt;=2029),")","")</f>
        <v/>
      </c>
      <c r="BB694" s="38" t="str">
        <f>IF(AND(D694&lt;2029,2029&lt;=Zisk!$D$10),1,IF(D694=2029,0,""))</f>
        <v/>
      </c>
      <c r="BC694" s="39" t="str">
        <f>IF(AND($D694&lt;=2029,Zisk!$D$10&gt;=2030),"x","")</f>
        <v/>
      </c>
      <c r="BD694" s="35" t="str">
        <f>IF(AND($D694&lt;=2030,Zisk!$D$10&gt;=2030),"(","")</f>
        <v/>
      </c>
      <c r="BE694" s="35" t="str">
        <f>IF(AND($D694&lt;=2030,Zisk!$D$10&gt;=2030),"1","")</f>
        <v/>
      </c>
      <c r="BF694" s="35" t="str">
        <f>IF(AND($D694&lt;=2030,Zisk!$D$10&gt;=2030),"+","")</f>
        <v/>
      </c>
      <c r="BG694" s="37" t="str">
        <f>IF(AND($D694&lt;=2030,Zisk!$D$10&gt;=2030),VstupniParametry_SKRYT!$D$14,"")</f>
        <v/>
      </c>
      <c r="BH694" s="35" t="str">
        <f>IF(AND($D694&lt;=2030,Zisk!$D$10&gt;=2030),")","")</f>
        <v/>
      </c>
      <c r="BI694" s="38" t="str">
        <f>IF(AND(D694&lt;2030,2030&lt;=Zisk!$D$10),1,IF(D694=2030,0,""))</f>
        <v/>
      </c>
      <c r="BJ694" s="40" t="s">
        <v>32</v>
      </c>
      <c r="BK694" s="37">
        <f t="shared" si="334"/>
        <v>1</v>
      </c>
      <c r="BL694" s="35" t="str">
        <f t="shared" si="335"/>
        <v>x</v>
      </c>
      <c r="BM694" s="41">
        <f t="shared" si="336"/>
        <v>1</v>
      </c>
      <c r="BN694" s="37" t="str">
        <f t="shared" si="337"/>
        <v>x</v>
      </c>
      <c r="BO694" s="41">
        <f t="shared" si="322"/>
        <v>1.018</v>
      </c>
      <c r="BP694" s="41" t="str">
        <f t="shared" si="323"/>
        <v/>
      </c>
      <c r="BQ694" s="41" t="str">
        <f t="shared" si="324"/>
        <v/>
      </c>
      <c r="BR694" s="41" t="str">
        <f t="shared" si="325"/>
        <v/>
      </c>
      <c r="BS694" s="41" t="str">
        <f t="shared" si="326"/>
        <v/>
      </c>
      <c r="BT694" s="41" t="str">
        <f t="shared" si="327"/>
        <v/>
      </c>
      <c r="BU694" s="41" t="str">
        <f t="shared" si="328"/>
        <v/>
      </c>
      <c r="BV694" s="41" t="str">
        <f t="shared" si="329"/>
        <v/>
      </c>
      <c r="BW694" s="41" t="str">
        <f t="shared" si="330"/>
        <v/>
      </c>
      <c r="BX694" s="41" t="str">
        <f t="shared" si="331"/>
        <v/>
      </c>
      <c r="BY694" s="41" t="str">
        <f t="shared" si="332"/>
        <v/>
      </c>
      <c r="BZ694" s="40" t="s">
        <v>32</v>
      </c>
      <c r="CA694" s="41">
        <f t="shared" si="333"/>
        <v>1.018</v>
      </c>
      <c r="CB694" s="35"/>
      <c r="CC694" s="36">
        <f>IF(D694&gt;Zisk!$D$10,"",E694*CA694)</f>
        <v>0</v>
      </c>
    </row>
    <row r="695" spans="2:81" x14ac:dyDescent="0.2">
      <c r="B695" s="28" t="str">
        <f>Zisk!B706</f>
        <v/>
      </c>
      <c r="C695" s="28">
        <f>Zisk!C706</f>
        <v>0</v>
      </c>
      <c r="D695" s="28">
        <f>Zisk!E706</f>
        <v>0</v>
      </c>
      <c r="E695" s="29">
        <f>Zisk!D706</f>
        <v>0</v>
      </c>
      <c r="F695" s="29"/>
      <c r="G695" s="28" t="str">
        <f t="shared" si="308"/>
        <v>(</v>
      </c>
      <c r="H695" s="28" t="str">
        <f t="shared" si="309"/>
        <v>1</v>
      </c>
      <c r="I695" s="28" t="str">
        <f t="shared" si="310"/>
        <v>+</v>
      </c>
      <c r="J695" s="30">
        <f>IF($D695&lt;=2021,VstupniParametry_SKRYT!$D$5,"")</f>
        <v>0.02</v>
      </c>
      <c r="K695" s="28" t="str">
        <f t="shared" si="311"/>
        <v>)</v>
      </c>
      <c r="L695" s="31">
        <f>IF($D695&lt;=2021,COUNTIF(Vypocet_SKRYT!T692:AS692,"&gt;=1"),"")</f>
        <v>0</v>
      </c>
      <c r="M695" s="32" t="str">
        <f t="shared" si="312"/>
        <v>x</v>
      </c>
      <c r="N695" s="28" t="str">
        <f t="shared" si="313"/>
        <v>(</v>
      </c>
      <c r="O695" s="28" t="str">
        <f t="shared" si="314"/>
        <v>1</v>
      </c>
      <c r="P695" s="28" t="str">
        <f t="shared" si="315"/>
        <v>+</v>
      </c>
      <c r="Q695" s="30">
        <f>IF($D695&lt;=2024,VstupniParametry_SKRYT!$D$6,"")</f>
        <v>0.06</v>
      </c>
      <c r="R695" s="28" t="str">
        <f t="shared" si="316"/>
        <v>)</v>
      </c>
      <c r="S695" s="31">
        <f>IF($D695&lt;=2024,COUNTIFS(Vypocet_SKRYT!AT692:AV692,"&gt;=1"),"")</f>
        <v>0</v>
      </c>
      <c r="T695" s="32" t="str">
        <f t="shared" si="317"/>
        <v>x</v>
      </c>
      <c r="U695" s="28" t="str">
        <f t="shared" si="318"/>
        <v>(</v>
      </c>
      <c r="V695" s="28" t="str">
        <f t="shared" si="319"/>
        <v>1</v>
      </c>
      <c r="W695" s="28" t="str">
        <f t="shared" si="320"/>
        <v>+</v>
      </c>
      <c r="X695" s="30">
        <f>IF($D695&lt;=2025,VstupniParametry_SKRYT!$D$9,"")</f>
        <v>1.7999999999999999E-2</v>
      </c>
      <c r="Y695" s="28" t="str">
        <f t="shared" si="321"/>
        <v>)</v>
      </c>
      <c r="Z695" s="31">
        <f>IF(AND(D695&lt;2025,2025&lt;=Zisk!$D$10),1,IF(D695=2025,0,""))</f>
        <v>1</v>
      </c>
      <c r="AA695" s="32" t="str">
        <f>IF(AND($D695&lt;=2025,Zisk!$D$10&gt;=2026),"x","")</f>
        <v/>
      </c>
      <c r="AB695" s="28" t="str">
        <f>IF(AND($D695&lt;=2026,Zisk!$D$10&gt;=2026),"(","")</f>
        <v/>
      </c>
      <c r="AC695" s="28" t="str">
        <f>IF(AND($D695&lt;=2026,Zisk!$D$10&gt;=2026),"1","")</f>
        <v/>
      </c>
      <c r="AD695" s="28" t="str">
        <f>IF(AND($D695&lt;=2026,Zisk!$D$10&gt;=2026),"+","")</f>
        <v/>
      </c>
      <c r="AE695" s="30" t="str">
        <f>IF(AND($D695&lt;=2026,Zisk!$D$10&gt;=2026),VstupniParametry_SKRYT!$D$10,"")</f>
        <v/>
      </c>
      <c r="AF695" s="28" t="str">
        <f>IF(AND($D695&lt;=2026,Zisk!$D$10&gt;=2026),")","")</f>
        <v/>
      </c>
      <c r="AG695" s="31" t="str">
        <f>IF(AND(D695&lt;2026,2026&lt;=Zisk!$D$10),1,IF(D695=2026,0,""))</f>
        <v/>
      </c>
      <c r="AH695" s="32" t="str">
        <f>IF(AND($D695&lt;=2026,Zisk!$D$10&gt;=2027),"x","")</f>
        <v/>
      </c>
      <c r="AI695" s="28" t="str">
        <f>IF(AND($D695&lt;=2027,Zisk!$D$10&gt;=2027),"(","")</f>
        <v/>
      </c>
      <c r="AJ695" s="28" t="str">
        <f>IF(AND($D695&lt;=2027,Zisk!$D$10&gt;=2027),"1","")</f>
        <v/>
      </c>
      <c r="AK695" s="28" t="str">
        <f>IF(AND($D695&lt;=2027,Zisk!$D$10&gt;=2027),"+","")</f>
        <v/>
      </c>
      <c r="AL695" s="30" t="str">
        <f>IF(AND($D695&lt;=2027,Zisk!$D$10&gt;=2027),VstupniParametry_SKRYT!$D$11,"")</f>
        <v/>
      </c>
      <c r="AM695" s="28" t="str">
        <f>IF(AND($D695&lt;=2027,Zisk!$D$10&gt;=2027),")","")</f>
        <v/>
      </c>
      <c r="AN695" s="31" t="str">
        <f>IF(AND(D695&lt;2027,2027&lt;=Zisk!$D$10),1,IF(D695=2027,0,""))</f>
        <v/>
      </c>
      <c r="AO695" s="32" t="str">
        <f>IF(AND($D695&lt;=2027,Zisk!$D$10&gt;=2028),"x","")</f>
        <v/>
      </c>
      <c r="AP695" s="28" t="str">
        <f>IF(AND($D695&lt;=2028,Zisk!$D$10&gt;=2028),"(","")</f>
        <v/>
      </c>
      <c r="AQ695" s="28" t="str">
        <f>IF(AND($D695&lt;=2028,Zisk!$D$10&gt;=2028),"1","")</f>
        <v/>
      </c>
      <c r="AR695" s="28" t="str">
        <f>IF(AND($D695&lt;=2028,Zisk!$D$10&gt;=2028),"+","")</f>
        <v/>
      </c>
      <c r="AS695" s="30" t="str">
        <f>IF(AND($D695&lt;=2028,Zisk!$D$10&gt;=2028),VstupniParametry_SKRYT!$D$12,"")</f>
        <v/>
      </c>
      <c r="AT695" s="28" t="str">
        <f>IF(AND($D695&lt;=2028,Zisk!$D$10&gt;=2028),")","")</f>
        <v/>
      </c>
      <c r="AU695" s="31" t="str">
        <f>IF(AND(D695&lt;2028,2028&lt;=Zisk!$D$10),1,IF(D695=2028,0,""))</f>
        <v/>
      </c>
      <c r="AV695" s="32" t="str">
        <f>IF(AND($D695&lt;=2028,Zisk!$D$10&gt;=2029),"x","")</f>
        <v/>
      </c>
      <c r="AW695" s="28" t="str">
        <f>IF(AND($D695&lt;=2029,Zisk!$D$10&gt;=2029),"(","")</f>
        <v/>
      </c>
      <c r="AX695" s="28" t="str">
        <f>IF(AND($D695&lt;=2029,Zisk!$D$10&gt;=2029),"1","")</f>
        <v/>
      </c>
      <c r="AY695" s="28" t="str">
        <f>IF(AND($D695&lt;=2029,Zisk!$D$10&gt;=2029),"+","")</f>
        <v/>
      </c>
      <c r="AZ695" s="30" t="str">
        <f>IF(AND($D695&lt;=2029,Zisk!$D$10&gt;=2029),VstupniParametry_SKRYT!$D$13,"")</f>
        <v/>
      </c>
      <c r="BA695" s="28" t="str">
        <f>IF(AND($D695&lt;=2029,Zisk!$D$10&gt;=2029),")","")</f>
        <v/>
      </c>
      <c r="BB695" s="31" t="str">
        <f>IF(AND(D695&lt;2029,2029&lt;=Zisk!$D$10),1,IF(D695=2029,0,""))</f>
        <v/>
      </c>
      <c r="BC695" s="32" t="str">
        <f>IF(AND($D695&lt;=2029,Zisk!$D$10&gt;=2030),"x","")</f>
        <v/>
      </c>
      <c r="BD695" s="28" t="str">
        <f>IF(AND($D695&lt;=2030,Zisk!$D$10&gt;=2030),"(","")</f>
        <v/>
      </c>
      <c r="BE695" s="28" t="str">
        <f>IF(AND($D695&lt;=2030,Zisk!$D$10&gt;=2030),"1","")</f>
        <v/>
      </c>
      <c r="BF695" s="28" t="str">
        <f>IF(AND($D695&lt;=2030,Zisk!$D$10&gt;=2030),"+","")</f>
        <v/>
      </c>
      <c r="BG695" s="30" t="str">
        <f>IF(AND($D695&lt;=2030,Zisk!$D$10&gt;=2030),VstupniParametry_SKRYT!$D$14,"")</f>
        <v/>
      </c>
      <c r="BH695" s="28" t="str">
        <f>IF(AND($D695&lt;=2030,Zisk!$D$10&gt;=2030),")","")</f>
        <v/>
      </c>
      <c r="BI695" s="31" t="str">
        <f>IF(AND(D695&lt;2030,2030&lt;=Zisk!$D$10),1,IF(D695=2030,0,""))</f>
        <v/>
      </c>
      <c r="BJ695" s="33" t="s">
        <v>32</v>
      </c>
      <c r="BK695" s="30">
        <f t="shared" si="334"/>
        <v>1</v>
      </c>
      <c r="BL695" s="28" t="str">
        <f t="shared" si="335"/>
        <v>x</v>
      </c>
      <c r="BM695" s="34">
        <f t="shared" si="336"/>
        <v>1</v>
      </c>
      <c r="BN695" s="30" t="str">
        <f t="shared" si="337"/>
        <v>x</v>
      </c>
      <c r="BO695" s="34">
        <f t="shared" si="322"/>
        <v>1.018</v>
      </c>
      <c r="BP695" s="34" t="str">
        <f t="shared" si="323"/>
        <v/>
      </c>
      <c r="BQ695" s="34" t="str">
        <f t="shared" si="324"/>
        <v/>
      </c>
      <c r="BR695" s="34" t="str">
        <f t="shared" si="325"/>
        <v/>
      </c>
      <c r="BS695" s="34" t="str">
        <f t="shared" si="326"/>
        <v/>
      </c>
      <c r="BT695" s="34" t="str">
        <f t="shared" si="327"/>
        <v/>
      </c>
      <c r="BU695" s="34" t="str">
        <f t="shared" si="328"/>
        <v/>
      </c>
      <c r="BV695" s="34" t="str">
        <f t="shared" si="329"/>
        <v/>
      </c>
      <c r="BW695" s="34" t="str">
        <f t="shared" si="330"/>
        <v/>
      </c>
      <c r="BX695" s="34" t="str">
        <f t="shared" si="331"/>
        <v/>
      </c>
      <c r="BY695" s="34" t="str">
        <f t="shared" si="332"/>
        <v/>
      </c>
      <c r="BZ695" s="33" t="s">
        <v>32</v>
      </c>
      <c r="CA695" s="34">
        <f t="shared" si="333"/>
        <v>1.018</v>
      </c>
      <c r="CB695" s="28"/>
      <c r="CC695" s="29">
        <f>IF(D695&gt;Zisk!$D$10,"",E695*CA695)</f>
        <v>0</v>
      </c>
    </row>
    <row r="696" spans="2:81" x14ac:dyDescent="0.2">
      <c r="B696" s="35" t="str">
        <f>Zisk!B707</f>
        <v/>
      </c>
      <c r="C696" s="35">
        <f>Zisk!C707</f>
        <v>0</v>
      </c>
      <c r="D696" s="35">
        <f>Zisk!E707</f>
        <v>0</v>
      </c>
      <c r="E696" s="36">
        <f>Zisk!D707</f>
        <v>0</v>
      </c>
      <c r="F696" s="36"/>
      <c r="G696" s="35" t="str">
        <f t="shared" si="308"/>
        <v>(</v>
      </c>
      <c r="H696" s="35" t="str">
        <f t="shared" si="309"/>
        <v>1</v>
      </c>
      <c r="I696" s="35" t="str">
        <f t="shared" si="310"/>
        <v>+</v>
      </c>
      <c r="J696" s="37">
        <f>IF($D696&lt;=2021,VstupniParametry_SKRYT!$D$5,"")</f>
        <v>0.02</v>
      </c>
      <c r="K696" s="35" t="str">
        <f t="shared" si="311"/>
        <v>)</v>
      </c>
      <c r="L696" s="38">
        <f>IF($D696&lt;=2021,COUNTIF(Vypocet_SKRYT!T693:AS693,"&gt;=1"),"")</f>
        <v>0</v>
      </c>
      <c r="M696" s="39" t="str">
        <f t="shared" si="312"/>
        <v>x</v>
      </c>
      <c r="N696" s="35" t="str">
        <f t="shared" si="313"/>
        <v>(</v>
      </c>
      <c r="O696" s="35" t="str">
        <f t="shared" si="314"/>
        <v>1</v>
      </c>
      <c r="P696" s="35" t="str">
        <f t="shared" si="315"/>
        <v>+</v>
      </c>
      <c r="Q696" s="37">
        <f>IF($D696&lt;=2024,VstupniParametry_SKRYT!$D$6,"")</f>
        <v>0.06</v>
      </c>
      <c r="R696" s="35" t="str">
        <f t="shared" si="316"/>
        <v>)</v>
      </c>
      <c r="S696" s="38">
        <f>IF($D696&lt;=2024,COUNTIFS(Vypocet_SKRYT!AT693:AV693,"&gt;=1"),"")</f>
        <v>0</v>
      </c>
      <c r="T696" s="39" t="str">
        <f t="shared" si="317"/>
        <v>x</v>
      </c>
      <c r="U696" s="35" t="str">
        <f t="shared" si="318"/>
        <v>(</v>
      </c>
      <c r="V696" s="35" t="str">
        <f t="shared" si="319"/>
        <v>1</v>
      </c>
      <c r="W696" s="35" t="str">
        <f t="shared" si="320"/>
        <v>+</v>
      </c>
      <c r="X696" s="37">
        <f>IF($D696&lt;=2025,VstupniParametry_SKRYT!$D$9,"")</f>
        <v>1.7999999999999999E-2</v>
      </c>
      <c r="Y696" s="35" t="str">
        <f t="shared" si="321"/>
        <v>)</v>
      </c>
      <c r="Z696" s="38">
        <f>IF(AND(D696&lt;2025,2025&lt;=Zisk!$D$10),1,IF(D696=2025,0,""))</f>
        <v>1</v>
      </c>
      <c r="AA696" s="39" t="str">
        <f>IF(AND($D696&lt;=2025,Zisk!$D$10&gt;=2026),"x","")</f>
        <v/>
      </c>
      <c r="AB696" s="35" t="str">
        <f>IF(AND($D696&lt;=2026,Zisk!$D$10&gt;=2026),"(","")</f>
        <v/>
      </c>
      <c r="AC696" s="35" t="str">
        <f>IF(AND($D696&lt;=2026,Zisk!$D$10&gt;=2026),"1","")</f>
        <v/>
      </c>
      <c r="AD696" s="35" t="str">
        <f>IF(AND($D696&lt;=2026,Zisk!$D$10&gt;=2026),"+","")</f>
        <v/>
      </c>
      <c r="AE696" s="37" t="str">
        <f>IF(AND($D696&lt;=2026,Zisk!$D$10&gt;=2026),VstupniParametry_SKRYT!$D$10,"")</f>
        <v/>
      </c>
      <c r="AF696" s="35" t="str">
        <f>IF(AND($D696&lt;=2026,Zisk!$D$10&gt;=2026),")","")</f>
        <v/>
      </c>
      <c r="AG696" s="38" t="str">
        <f>IF(AND(D696&lt;2026,2026&lt;=Zisk!$D$10),1,IF(D696=2026,0,""))</f>
        <v/>
      </c>
      <c r="AH696" s="39" t="str">
        <f>IF(AND($D696&lt;=2026,Zisk!$D$10&gt;=2027),"x","")</f>
        <v/>
      </c>
      <c r="AI696" s="35" t="str">
        <f>IF(AND($D696&lt;=2027,Zisk!$D$10&gt;=2027),"(","")</f>
        <v/>
      </c>
      <c r="AJ696" s="35" t="str">
        <f>IF(AND($D696&lt;=2027,Zisk!$D$10&gt;=2027),"1","")</f>
        <v/>
      </c>
      <c r="AK696" s="35" t="str">
        <f>IF(AND($D696&lt;=2027,Zisk!$D$10&gt;=2027),"+","")</f>
        <v/>
      </c>
      <c r="AL696" s="37" t="str">
        <f>IF(AND($D696&lt;=2027,Zisk!$D$10&gt;=2027),VstupniParametry_SKRYT!$D$11,"")</f>
        <v/>
      </c>
      <c r="AM696" s="35" t="str">
        <f>IF(AND($D696&lt;=2027,Zisk!$D$10&gt;=2027),")","")</f>
        <v/>
      </c>
      <c r="AN696" s="38" t="str">
        <f>IF(AND(D696&lt;2027,2027&lt;=Zisk!$D$10),1,IF(D696=2027,0,""))</f>
        <v/>
      </c>
      <c r="AO696" s="39" t="str">
        <f>IF(AND($D696&lt;=2027,Zisk!$D$10&gt;=2028),"x","")</f>
        <v/>
      </c>
      <c r="AP696" s="35" t="str">
        <f>IF(AND($D696&lt;=2028,Zisk!$D$10&gt;=2028),"(","")</f>
        <v/>
      </c>
      <c r="AQ696" s="35" t="str">
        <f>IF(AND($D696&lt;=2028,Zisk!$D$10&gt;=2028),"1","")</f>
        <v/>
      </c>
      <c r="AR696" s="35" t="str">
        <f>IF(AND($D696&lt;=2028,Zisk!$D$10&gt;=2028),"+","")</f>
        <v/>
      </c>
      <c r="AS696" s="37" t="str">
        <f>IF(AND($D696&lt;=2028,Zisk!$D$10&gt;=2028),VstupniParametry_SKRYT!$D$12,"")</f>
        <v/>
      </c>
      <c r="AT696" s="35" t="str">
        <f>IF(AND($D696&lt;=2028,Zisk!$D$10&gt;=2028),")","")</f>
        <v/>
      </c>
      <c r="AU696" s="38" t="str">
        <f>IF(AND(D696&lt;2028,2028&lt;=Zisk!$D$10),1,IF(D696=2028,0,""))</f>
        <v/>
      </c>
      <c r="AV696" s="39" t="str">
        <f>IF(AND($D696&lt;=2028,Zisk!$D$10&gt;=2029),"x","")</f>
        <v/>
      </c>
      <c r="AW696" s="35" t="str">
        <f>IF(AND($D696&lt;=2029,Zisk!$D$10&gt;=2029),"(","")</f>
        <v/>
      </c>
      <c r="AX696" s="35" t="str">
        <f>IF(AND($D696&lt;=2029,Zisk!$D$10&gt;=2029),"1","")</f>
        <v/>
      </c>
      <c r="AY696" s="35" t="str">
        <f>IF(AND($D696&lt;=2029,Zisk!$D$10&gt;=2029),"+","")</f>
        <v/>
      </c>
      <c r="AZ696" s="37" t="str">
        <f>IF(AND($D696&lt;=2029,Zisk!$D$10&gt;=2029),VstupniParametry_SKRYT!$D$13,"")</f>
        <v/>
      </c>
      <c r="BA696" s="35" t="str">
        <f>IF(AND($D696&lt;=2029,Zisk!$D$10&gt;=2029),")","")</f>
        <v/>
      </c>
      <c r="BB696" s="38" t="str">
        <f>IF(AND(D696&lt;2029,2029&lt;=Zisk!$D$10),1,IF(D696=2029,0,""))</f>
        <v/>
      </c>
      <c r="BC696" s="39" t="str">
        <f>IF(AND($D696&lt;=2029,Zisk!$D$10&gt;=2030),"x","")</f>
        <v/>
      </c>
      <c r="BD696" s="35" t="str">
        <f>IF(AND($D696&lt;=2030,Zisk!$D$10&gt;=2030),"(","")</f>
        <v/>
      </c>
      <c r="BE696" s="35" t="str">
        <f>IF(AND($D696&lt;=2030,Zisk!$D$10&gt;=2030),"1","")</f>
        <v/>
      </c>
      <c r="BF696" s="35" t="str">
        <f>IF(AND($D696&lt;=2030,Zisk!$D$10&gt;=2030),"+","")</f>
        <v/>
      </c>
      <c r="BG696" s="37" t="str">
        <f>IF(AND($D696&lt;=2030,Zisk!$D$10&gt;=2030),VstupniParametry_SKRYT!$D$14,"")</f>
        <v/>
      </c>
      <c r="BH696" s="35" t="str">
        <f>IF(AND($D696&lt;=2030,Zisk!$D$10&gt;=2030),")","")</f>
        <v/>
      </c>
      <c r="BI696" s="38" t="str">
        <f>IF(AND(D696&lt;2030,2030&lt;=Zisk!$D$10),1,IF(D696=2030,0,""))</f>
        <v/>
      </c>
      <c r="BJ696" s="40" t="s">
        <v>32</v>
      </c>
      <c r="BK696" s="37">
        <f t="shared" si="334"/>
        <v>1</v>
      </c>
      <c r="BL696" s="35" t="str">
        <f t="shared" si="335"/>
        <v>x</v>
      </c>
      <c r="BM696" s="41">
        <f t="shared" si="336"/>
        <v>1</v>
      </c>
      <c r="BN696" s="37" t="str">
        <f t="shared" si="337"/>
        <v>x</v>
      </c>
      <c r="BO696" s="41">
        <f t="shared" si="322"/>
        <v>1.018</v>
      </c>
      <c r="BP696" s="41" t="str">
        <f t="shared" si="323"/>
        <v/>
      </c>
      <c r="BQ696" s="41" t="str">
        <f t="shared" si="324"/>
        <v/>
      </c>
      <c r="BR696" s="41" t="str">
        <f t="shared" si="325"/>
        <v/>
      </c>
      <c r="BS696" s="41" t="str">
        <f t="shared" si="326"/>
        <v/>
      </c>
      <c r="BT696" s="41" t="str">
        <f t="shared" si="327"/>
        <v/>
      </c>
      <c r="BU696" s="41" t="str">
        <f t="shared" si="328"/>
        <v/>
      </c>
      <c r="BV696" s="41" t="str">
        <f t="shared" si="329"/>
        <v/>
      </c>
      <c r="BW696" s="41" t="str">
        <f t="shared" si="330"/>
        <v/>
      </c>
      <c r="BX696" s="41" t="str">
        <f t="shared" si="331"/>
        <v/>
      </c>
      <c r="BY696" s="41" t="str">
        <f t="shared" si="332"/>
        <v/>
      </c>
      <c r="BZ696" s="40" t="s">
        <v>32</v>
      </c>
      <c r="CA696" s="41">
        <f t="shared" si="333"/>
        <v>1.018</v>
      </c>
      <c r="CB696" s="35"/>
      <c r="CC696" s="36">
        <f>IF(D696&gt;Zisk!$D$10,"",E696*CA696)</f>
        <v>0</v>
      </c>
    </row>
    <row r="697" spans="2:81" x14ac:dyDescent="0.2">
      <c r="B697" s="28" t="str">
        <f>Zisk!B708</f>
        <v/>
      </c>
      <c r="C697" s="28">
        <f>Zisk!C708</f>
        <v>0</v>
      </c>
      <c r="D697" s="28">
        <f>Zisk!E708</f>
        <v>0</v>
      </c>
      <c r="E697" s="29">
        <f>Zisk!D708</f>
        <v>0</v>
      </c>
      <c r="F697" s="29"/>
      <c r="G697" s="28" t="str">
        <f t="shared" si="308"/>
        <v>(</v>
      </c>
      <c r="H697" s="28" t="str">
        <f t="shared" si="309"/>
        <v>1</v>
      </c>
      <c r="I697" s="28" t="str">
        <f t="shared" si="310"/>
        <v>+</v>
      </c>
      <c r="J697" s="30">
        <f>IF($D697&lt;=2021,VstupniParametry_SKRYT!$D$5,"")</f>
        <v>0.02</v>
      </c>
      <c r="K697" s="28" t="str">
        <f t="shared" si="311"/>
        <v>)</v>
      </c>
      <c r="L697" s="31">
        <f>IF($D697&lt;=2021,COUNTIF(Vypocet_SKRYT!T694:AS694,"&gt;=1"),"")</f>
        <v>0</v>
      </c>
      <c r="M697" s="32" t="str">
        <f t="shared" si="312"/>
        <v>x</v>
      </c>
      <c r="N697" s="28" t="str">
        <f t="shared" si="313"/>
        <v>(</v>
      </c>
      <c r="O697" s="28" t="str">
        <f t="shared" si="314"/>
        <v>1</v>
      </c>
      <c r="P697" s="28" t="str">
        <f t="shared" si="315"/>
        <v>+</v>
      </c>
      <c r="Q697" s="30">
        <f>IF($D697&lt;=2024,VstupniParametry_SKRYT!$D$6,"")</f>
        <v>0.06</v>
      </c>
      <c r="R697" s="28" t="str">
        <f t="shared" si="316"/>
        <v>)</v>
      </c>
      <c r="S697" s="31">
        <f>IF($D697&lt;=2024,COUNTIFS(Vypocet_SKRYT!AT694:AV694,"&gt;=1"),"")</f>
        <v>0</v>
      </c>
      <c r="T697" s="32" t="str">
        <f t="shared" si="317"/>
        <v>x</v>
      </c>
      <c r="U697" s="28" t="str">
        <f t="shared" si="318"/>
        <v>(</v>
      </c>
      <c r="V697" s="28" t="str">
        <f t="shared" si="319"/>
        <v>1</v>
      </c>
      <c r="W697" s="28" t="str">
        <f t="shared" si="320"/>
        <v>+</v>
      </c>
      <c r="X697" s="30">
        <f>IF($D697&lt;=2025,VstupniParametry_SKRYT!$D$9,"")</f>
        <v>1.7999999999999999E-2</v>
      </c>
      <c r="Y697" s="28" t="str">
        <f t="shared" si="321"/>
        <v>)</v>
      </c>
      <c r="Z697" s="31">
        <f>IF(AND(D697&lt;2025,2025&lt;=Zisk!$D$10),1,IF(D697=2025,0,""))</f>
        <v>1</v>
      </c>
      <c r="AA697" s="32" t="str">
        <f>IF(AND($D697&lt;=2025,Zisk!$D$10&gt;=2026),"x","")</f>
        <v/>
      </c>
      <c r="AB697" s="28" t="str">
        <f>IF(AND($D697&lt;=2026,Zisk!$D$10&gt;=2026),"(","")</f>
        <v/>
      </c>
      <c r="AC697" s="28" t="str">
        <f>IF(AND($D697&lt;=2026,Zisk!$D$10&gt;=2026),"1","")</f>
        <v/>
      </c>
      <c r="AD697" s="28" t="str">
        <f>IF(AND($D697&lt;=2026,Zisk!$D$10&gt;=2026),"+","")</f>
        <v/>
      </c>
      <c r="AE697" s="30" t="str">
        <f>IF(AND($D697&lt;=2026,Zisk!$D$10&gt;=2026),VstupniParametry_SKRYT!$D$10,"")</f>
        <v/>
      </c>
      <c r="AF697" s="28" t="str">
        <f>IF(AND($D697&lt;=2026,Zisk!$D$10&gt;=2026),")","")</f>
        <v/>
      </c>
      <c r="AG697" s="31" t="str">
        <f>IF(AND(D697&lt;2026,2026&lt;=Zisk!$D$10),1,IF(D697=2026,0,""))</f>
        <v/>
      </c>
      <c r="AH697" s="32" t="str">
        <f>IF(AND($D697&lt;=2026,Zisk!$D$10&gt;=2027),"x","")</f>
        <v/>
      </c>
      <c r="AI697" s="28" t="str">
        <f>IF(AND($D697&lt;=2027,Zisk!$D$10&gt;=2027),"(","")</f>
        <v/>
      </c>
      <c r="AJ697" s="28" t="str">
        <f>IF(AND($D697&lt;=2027,Zisk!$D$10&gt;=2027),"1","")</f>
        <v/>
      </c>
      <c r="AK697" s="28" t="str">
        <f>IF(AND($D697&lt;=2027,Zisk!$D$10&gt;=2027),"+","")</f>
        <v/>
      </c>
      <c r="AL697" s="30" t="str">
        <f>IF(AND($D697&lt;=2027,Zisk!$D$10&gt;=2027),VstupniParametry_SKRYT!$D$11,"")</f>
        <v/>
      </c>
      <c r="AM697" s="28" t="str">
        <f>IF(AND($D697&lt;=2027,Zisk!$D$10&gt;=2027),")","")</f>
        <v/>
      </c>
      <c r="AN697" s="31" t="str">
        <f>IF(AND(D697&lt;2027,2027&lt;=Zisk!$D$10),1,IF(D697=2027,0,""))</f>
        <v/>
      </c>
      <c r="AO697" s="32" t="str">
        <f>IF(AND($D697&lt;=2027,Zisk!$D$10&gt;=2028),"x","")</f>
        <v/>
      </c>
      <c r="AP697" s="28" t="str">
        <f>IF(AND($D697&lt;=2028,Zisk!$D$10&gt;=2028),"(","")</f>
        <v/>
      </c>
      <c r="AQ697" s="28" t="str">
        <f>IF(AND($D697&lt;=2028,Zisk!$D$10&gt;=2028),"1","")</f>
        <v/>
      </c>
      <c r="AR697" s="28" t="str">
        <f>IF(AND($D697&lt;=2028,Zisk!$D$10&gt;=2028),"+","")</f>
        <v/>
      </c>
      <c r="AS697" s="30" t="str">
        <f>IF(AND($D697&lt;=2028,Zisk!$D$10&gt;=2028),VstupniParametry_SKRYT!$D$12,"")</f>
        <v/>
      </c>
      <c r="AT697" s="28" t="str">
        <f>IF(AND($D697&lt;=2028,Zisk!$D$10&gt;=2028),")","")</f>
        <v/>
      </c>
      <c r="AU697" s="31" t="str">
        <f>IF(AND(D697&lt;2028,2028&lt;=Zisk!$D$10),1,IF(D697=2028,0,""))</f>
        <v/>
      </c>
      <c r="AV697" s="32" t="str">
        <f>IF(AND($D697&lt;=2028,Zisk!$D$10&gt;=2029),"x","")</f>
        <v/>
      </c>
      <c r="AW697" s="28" t="str">
        <f>IF(AND($D697&lt;=2029,Zisk!$D$10&gt;=2029),"(","")</f>
        <v/>
      </c>
      <c r="AX697" s="28" t="str">
        <f>IF(AND($D697&lt;=2029,Zisk!$D$10&gt;=2029),"1","")</f>
        <v/>
      </c>
      <c r="AY697" s="28" t="str">
        <f>IF(AND($D697&lt;=2029,Zisk!$D$10&gt;=2029),"+","")</f>
        <v/>
      </c>
      <c r="AZ697" s="30" t="str">
        <f>IF(AND($D697&lt;=2029,Zisk!$D$10&gt;=2029),VstupniParametry_SKRYT!$D$13,"")</f>
        <v/>
      </c>
      <c r="BA697" s="28" t="str">
        <f>IF(AND($D697&lt;=2029,Zisk!$D$10&gt;=2029),")","")</f>
        <v/>
      </c>
      <c r="BB697" s="31" t="str">
        <f>IF(AND(D697&lt;2029,2029&lt;=Zisk!$D$10),1,IF(D697=2029,0,""))</f>
        <v/>
      </c>
      <c r="BC697" s="32" t="str">
        <f>IF(AND($D697&lt;=2029,Zisk!$D$10&gt;=2030),"x","")</f>
        <v/>
      </c>
      <c r="BD697" s="28" t="str">
        <f>IF(AND($D697&lt;=2030,Zisk!$D$10&gt;=2030),"(","")</f>
        <v/>
      </c>
      <c r="BE697" s="28" t="str">
        <f>IF(AND($D697&lt;=2030,Zisk!$D$10&gt;=2030),"1","")</f>
        <v/>
      </c>
      <c r="BF697" s="28" t="str">
        <f>IF(AND($D697&lt;=2030,Zisk!$D$10&gt;=2030),"+","")</f>
        <v/>
      </c>
      <c r="BG697" s="30" t="str">
        <f>IF(AND($D697&lt;=2030,Zisk!$D$10&gt;=2030),VstupniParametry_SKRYT!$D$14,"")</f>
        <v/>
      </c>
      <c r="BH697" s="28" t="str">
        <f>IF(AND($D697&lt;=2030,Zisk!$D$10&gt;=2030),")","")</f>
        <v/>
      </c>
      <c r="BI697" s="31" t="str">
        <f>IF(AND(D697&lt;2030,2030&lt;=Zisk!$D$10),1,IF(D697=2030,0,""))</f>
        <v/>
      </c>
      <c r="BJ697" s="33" t="s">
        <v>32</v>
      </c>
      <c r="BK697" s="30">
        <f t="shared" si="334"/>
        <v>1</v>
      </c>
      <c r="BL697" s="28" t="str">
        <f t="shared" si="335"/>
        <v>x</v>
      </c>
      <c r="BM697" s="34">
        <f t="shared" si="336"/>
        <v>1</v>
      </c>
      <c r="BN697" s="30" t="str">
        <f t="shared" si="337"/>
        <v>x</v>
      </c>
      <c r="BO697" s="34">
        <f t="shared" si="322"/>
        <v>1.018</v>
      </c>
      <c r="BP697" s="34" t="str">
        <f t="shared" si="323"/>
        <v/>
      </c>
      <c r="BQ697" s="34" t="str">
        <f t="shared" si="324"/>
        <v/>
      </c>
      <c r="BR697" s="34" t="str">
        <f t="shared" si="325"/>
        <v/>
      </c>
      <c r="BS697" s="34" t="str">
        <f t="shared" si="326"/>
        <v/>
      </c>
      <c r="BT697" s="34" t="str">
        <f t="shared" si="327"/>
        <v/>
      </c>
      <c r="BU697" s="34" t="str">
        <f t="shared" si="328"/>
        <v/>
      </c>
      <c r="BV697" s="34" t="str">
        <f t="shared" si="329"/>
        <v/>
      </c>
      <c r="BW697" s="34" t="str">
        <f t="shared" si="330"/>
        <v/>
      </c>
      <c r="BX697" s="34" t="str">
        <f t="shared" si="331"/>
        <v/>
      </c>
      <c r="BY697" s="34" t="str">
        <f t="shared" si="332"/>
        <v/>
      </c>
      <c r="BZ697" s="33" t="s">
        <v>32</v>
      </c>
      <c r="CA697" s="34">
        <f t="shared" si="333"/>
        <v>1.018</v>
      </c>
      <c r="CB697" s="28"/>
      <c r="CC697" s="29">
        <f>IF(D697&gt;Zisk!$D$10,"",E697*CA697)</f>
        <v>0</v>
      </c>
    </row>
    <row r="698" spans="2:81" x14ac:dyDescent="0.2">
      <c r="B698" s="35" t="str">
        <f>Zisk!B709</f>
        <v/>
      </c>
      <c r="C698" s="35">
        <f>Zisk!C709</f>
        <v>0</v>
      </c>
      <c r="D698" s="35">
        <f>Zisk!E709</f>
        <v>0</v>
      </c>
      <c r="E698" s="36">
        <f>Zisk!D709</f>
        <v>0</v>
      </c>
      <c r="F698" s="36"/>
      <c r="G698" s="35" t="str">
        <f t="shared" si="308"/>
        <v>(</v>
      </c>
      <c r="H698" s="35" t="str">
        <f t="shared" si="309"/>
        <v>1</v>
      </c>
      <c r="I698" s="35" t="str">
        <f t="shared" si="310"/>
        <v>+</v>
      </c>
      <c r="J698" s="37">
        <f>IF($D698&lt;=2021,VstupniParametry_SKRYT!$D$5,"")</f>
        <v>0.02</v>
      </c>
      <c r="K698" s="35" t="str">
        <f t="shared" si="311"/>
        <v>)</v>
      </c>
      <c r="L698" s="38">
        <f>IF($D698&lt;=2021,COUNTIF(Vypocet_SKRYT!T695:AS695,"&gt;=1"),"")</f>
        <v>0</v>
      </c>
      <c r="M698" s="39" t="str">
        <f t="shared" si="312"/>
        <v>x</v>
      </c>
      <c r="N698" s="35" t="str">
        <f t="shared" si="313"/>
        <v>(</v>
      </c>
      <c r="O698" s="35" t="str">
        <f t="shared" si="314"/>
        <v>1</v>
      </c>
      <c r="P698" s="35" t="str">
        <f t="shared" si="315"/>
        <v>+</v>
      </c>
      <c r="Q698" s="37">
        <f>IF($D698&lt;=2024,VstupniParametry_SKRYT!$D$6,"")</f>
        <v>0.06</v>
      </c>
      <c r="R698" s="35" t="str">
        <f t="shared" si="316"/>
        <v>)</v>
      </c>
      <c r="S698" s="38">
        <f>IF($D698&lt;=2024,COUNTIFS(Vypocet_SKRYT!AT695:AV695,"&gt;=1"),"")</f>
        <v>0</v>
      </c>
      <c r="T698" s="39" t="str">
        <f t="shared" si="317"/>
        <v>x</v>
      </c>
      <c r="U698" s="35" t="str">
        <f t="shared" si="318"/>
        <v>(</v>
      </c>
      <c r="V698" s="35" t="str">
        <f t="shared" si="319"/>
        <v>1</v>
      </c>
      <c r="W698" s="35" t="str">
        <f t="shared" si="320"/>
        <v>+</v>
      </c>
      <c r="X698" s="37">
        <f>IF($D698&lt;=2025,VstupniParametry_SKRYT!$D$9,"")</f>
        <v>1.7999999999999999E-2</v>
      </c>
      <c r="Y698" s="35" t="str">
        <f t="shared" si="321"/>
        <v>)</v>
      </c>
      <c r="Z698" s="38">
        <f>IF(AND(D698&lt;2025,2025&lt;=Zisk!$D$10),1,IF(D698=2025,0,""))</f>
        <v>1</v>
      </c>
      <c r="AA698" s="39" t="str">
        <f>IF(AND($D698&lt;=2025,Zisk!$D$10&gt;=2026),"x","")</f>
        <v/>
      </c>
      <c r="AB698" s="35" t="str">
        <f>IF(AND($D698&lt;=2026,Zisk!$D$10&gt;=2026),"(","")</f>
        <v/>
      </c>
      <c r="AC698" s="35" t="str">
        <f>IF(AND($D698&lt;=2026,Zisk!$D$10&gt;=2026),"1","")</f>
        <v/>
      </c>
      <c r="AD698" s="35" t="str">
        <f>IF(AND($D698&lt;=2026,Zisk!$D$10&gt;=2026),"+","")</f>
        <v/>
      </c>
      <c r="AE698" s="37" t="str">
        <f>IF(AND($D698&lt;=2026,Zisk!$D$10&gt;=2026),VstupniParametry_SKRYT!$D$10,"")</f>
        <v/>
      </c>
      <c r="AF698" s="35" t="str">
        <f>IF(AND($D698&lt;=2026,Zisk!$D$10&gt;=2026),")","")</f>
        <v/>
      </c>
      <c r="AG698" s="38" t="str">
        <f>IF(AND(D698&lt;2026,2026&lt;=Zisk!$D$10),1,IF(D698=2026,0,""))</f>
        <v/>
      </c>
      <c r="AH698" s="39" t="str">
        <f>IF(AND($D698&lt;=2026,Zisk!$D$10&gt;=2027),"x","")</f>
        <v/>
      </c>
      <c r="AI698" s="35" t="str">
        <f>IF(AND($D698&lt;=2027,Zisk!$D$10&gt;=2027),"(","")</f>
        <v/>
      </c>
      <c r="AJ698" s="35" t="str">
        <f>IF(AND($D698&lt;=2027,Zisk!$D$10&gt;=2027),"1","")</f>
        <v/>
      </c>
      <c r="AK698" s="35" t="str">
        <f>IF(AND($D698&lt;=2027,Zisk!$D$10&gt;=2027),"+","")</f>
        <v/>
      </c>
      <c r="AL698" s="37" t="str">
        <f>IF(AND($D698&lt;=2027,Zisk!$D$10&gt;=2027),VstupniParametry_SKRYT!$D$11,"")</f>
        <v/>
      </c>
      <c r="AM698" s="35" t="str">
        <f>IF(AND($D698&lt;=2027,Zisk!$D$10&gt;=2027),")","")</f>
        <v/>
      </c>
      <c r="AN698" s="38" t="str">
        <f>IF(AND(D698&lt;2027,2027&lt;=Zisk!$D$10),1,IF(D698=2027,0,""))</f>
        <v/>
      </c>
      <c r="AO698" s="39" t="str">
        <f>IF(AND($D698&lt;=2027,Zisk!$D$10&gt;=2028),"x","")</f>
        <v/>
      </c>
      <c r="AP698" s="35" t="str">
        <f>IF(AND($D698&lt;=2028,Zisk!$D$10&gt;=2028),"(","")</f>
        <v/>
      </c>
      <c r="AQ698" s="35" t="str">
        <f>IF(AND($D698&lt;=2028,Zisk!$D$10&gt;=2028),"1","")</f>
        <v/>
      </c>
      <c r="AR698" s="35" t="str">
        <f>IF(AND($D698&lt;=2028,Zisk!$D$10&gt;=2028),"+","")</f>
        <v/>
      </c>
      <c r="AS698" s="37" t="str">
        <f>IF(AND($D698&lt;=2028,Zisk!$D$10&gt;=2028),VstupniParametry_SKRYT!$D$12,"")</f>
        <v/>
      </c>
      <c r="AT698" s="35" t="str">
        <f>IF(AND($D698&lt;=2028,Zisk!$D$10&gt;=2028),")","")</f>
        <v/>
      </c>
      <c r="AU698" s="38" t="str">
        <f>IF(AND(D698&lt;2028,2028&lt;=Zisk!$D$10),1,IF(D698=2028,0,""))</f>
        <v/>
      </c>
      <c r="AV698" s="39" t="str">
        <f>IF(AND($D698&lt;=2028,Zisk!$D$10&gt;=2029),"x","")</f>
        <v/>
      </c>
      <c r="AW698" s="35" t="str">
        <f>IF(AND($D698&lt;=2029,Zisk!$D$10&gt;=2029),"(","")</f>
        <v/>
      </c>
      <c r="AX698" s="35" t="str">
        <f>IF(AND($D698&lt;=2029,Zisk!$D$10&gt;=2029),"1","")</f>
        <v/>
      </c>
      <c r="AY698" s="35" t="str">
        <f>IF(AND($D698&lt;=2029,Zisk!$D$10&gt;=2029),"+","")</f>
        <v/>
      </c>
      <c r="AZ698" s="37" t="str">
        <f>IF(AND($D698&lt;=2029,Zisk!$D$10&gt;=2029),VstupniParametry_SKRYT!$D$13,"")</f>
        <v/>
      </c>
      <c r="BA698" s="35" t="str">
        <f>IF(AND($D698&lt;=2029,Zisk!$D$10&gt;=2029),")","")</f>
        <v/>
      </c>
      <c r="BB698" s="38" t="str">
        <f>IF(AND(D698&lt;2029,2029&lt;=Zisk!$D$10),1,IF(D698=2029,0,""))</f>
        <v/>
      </c>
      <c r="BC698" s="39" t="str">
        <f>IF(AND($D698&lt;=2029,Zisk!$D$10&gt;=2030),"x","")</f>
        <v/>
      </c>
      <c r="BD698" s="35" t="str">
        <f>IF(AND($D698&lt;=2030,Zisk!$D$10&gt;=2030),"(","")</f>
        <v/>
      </c>
      <c r="BE698" s="35" t="str">
        <f>IF(AND($D698&lt;=2030,Zisk!$D$10&gt;=2030),"1","")</f>
        <v/>
      </c>
      <c r="BF698" s="35" t="str">
        <f>IF(AND($D698&lt;=2030,Zisk!$D$10&gt;=2030),"+","")</f>
        <v/>
      </c>
      <c r="BG698" s="37" t="str">
        <f>IF(AND($D698&lt;=2030,Zisk!$D$10&gt;=2030),VstupniParametry_SKRYT!$D$14,"")</f>
        <v/>
      </c>
      <c r="BH698" s="35" t="str">
        <f>IF(AND($D698&lt;=2030,Zisk!$D$10&gt;=2030),")","")</f>
        <v/>
      </c>
      <c r="BI698" s="38" t="str">
        <f>IF(AND(D698&lt;2030,2030&lt;=Zisk!$D$10),1,IF(D698=2030,0,""))</f>
        <v/>
      </c>
      <c r="BJ698" s="40" t="s">
        <v>32</v>
      </c>
      <c r="BK698" s="37">
        <f t="shared" si="334"/>
        <v>1</v>
      </c>
      <c r="BL698" s="35" t="str">
        <f t="shared" si="335"/>
        <v>x</v>
      </c>
      <c r="BM698" s="41">
        <f t="shared" si="336"/>
        <v>1</v>
      </c>
      <c r="BN698" s="37" t="str">
        <f t="shared" si="337"/>
        <v>x</v>
      </c>
      <c r="BO698" s="41">
        <f t="shared" si="322"/>
        <v>1.018</v>
      </c>
      <c r="BP698" s="41" t="str">
        <f t="shared" si="323"/>
        <v/>
      </c>
      <c r="BQ698" s="41" t="str">
        <f t="shared" si="324"/>
        <v/>
      </c>
      <c r="BR698" s="41" t="str">
        <f t="shared" si="325"/>
        <v/>
      </c>
      <c r="BS698" s="41" t="str">
        <f t="shared" si="326"/>
        <v/>
      </c>
      <c r="BT698" s="41" t="str">
        <f t="shared" si="327"/>
        <v/>
      </c>
      <c r="BU698" s="41" t="str">
        <f t="shared" si="328"/>
        <v/>
      </c>
      <c r="BV698" s="41" t="str">
        <f t="shared" si="329"/>
        <v/>
      </c>
      <c r="BW698" s="41" t="str">
        <f t="shared" si="330"/>
        <v/>
      </c>
      <c r="BX698" s="41" t="str">
        <f t="shared" si="331"/>
        <v/>
      </c>
      <c r="BY698" s="41" t="str">
        <f t="shared" si="332"/>
        <v/>
      </c>
      <c r="BZ698" s="40" t="s">
        <v>32</v>
      </c>
      <c r="CA698" s="41">
        <f t="shared" si="333"/>
        <v>1.018</v>
      </c>
      <c r="CB698" s="35"/>
      <c r="CC698" s="36">
        <f>IF(D698&gt;Zisk!$D$10,"",E698*CA698)</f>
        <v>0</v>
      </c>
    </row>
    <row r="699" spans="2:81" x14ac:dyDescent="0.2">
      <c r="B699" s="28" t="str">
        <f>Zisk!B710</f>
        <v/>
      </c>
      <c r="C699" s="28">
        <f>Zisk!C710</f>
        <v>0</v>
      </c>
      <c r="D699" s="28">
        <f>Zisk!E710</f>
        <v>0</v>
      </c>
      <c r="E699" s="29">
        <f>Zisk!D710</f>
        <v>0</v>
      </c>
      <c r="F699" s="29"/>
      <c r="G699" s="28" t="str">
        <f t="shared" si="308"/>
        <v>(</v>
      </c>
      <c r="H699" s="28" t="str">
        <f t="shared" si="309"/>
        <v>1</v>
      </c>
      <c r="I699" s="28" t="str">
        <f t="shared" si="310"/>
        <v>+</v>
      </c>
      <c r="J699" s="30">
        <f>IF($D699&lt;=2021,VstupniParametry_SKRYT!$D$5,"")</f>
        <v>0.02</v>
      </c>
      <c r="K699" s="28" t="str">
        <f t="shared" si="311"/>
        <v>)</v>
      </c>
      <c r="L699" s="31">
        <f>IF($D699&lt;=2021,COUNTIF(Vypocet_SKRYT!T696:AS696,"&gt;=1"),"")</f>
        <v>0</v>
      </c>
      <c r="M699" s="32" t="str">
        <f t="shared" si="312"/>
        <v>x</v>
      </c>
      <c r="N699" s="28" t="str">
        <f t="shared" si="313"/>
        <v>(</v>
      </c>
      <c r="O699" s="28" t="str">
        <f t="shared" si="314"/>
        <v>1</v>
      </c>
      <c r="P699" s="28" t="str">
        <f t="shared" si="315"/>
        <v>+</v>
      </c>
      <c r="Q699" s="30">
        <f>IF($D699&lt;=2024,VstupniParametry_SKRYT!$D$6,"")</f>
        <v>0.06</v>
      </c>
      <c r="R699" s="28" t="str">
        <f t="shared" si="316"/>
        <v>)</v>
      </c>
      <c r="S699" s="31">
        <f>IF($D699&lt;=2024,COUNTIFS(Vypocet_SKRYT!AT696:AV696,"&gt;=1"),"")</f>
        <v>0</v>
      </c>
      <c r="T699" s="32" t="str">
        <f t="shared" si="317"/>
        <v>x</v>
      </c>
      <c r="U699" s="28" t="str">
        <f t="shared" si="318"/>
        <v>(</v>
      </c>
      <c r="V699" s="28" t="str">
        <f t="shared" si="319"/>
        <v>1</v>
      </c>
      <c r="W699" s="28" t="str">
        <f t="shared" si="320"/>
        <v>+</v>
      </c>
      <c r="X699" s="30">
        <f>IF($D699&lt;=2025,VstupniParametry_SKRYT!$D$9,"")</f>
        <v>1.7999999999999999E-2</v>
      </c>
      <c r="Y699" s="28" t="str">
        <f t="shared" si="321"/>
        <v>)</v>
      </c>
      <c r="Z699" s="31">
        <f>IF(AND(D699&lt;2025,2025&lt;=Zisk!$D$10),1,IF(D699=2025,0,""))</f>
        <v>1</v>
      </c>
      <c r="AA699" s="32" t="str">
        <f>IF(AND($D699&lt;=2025,Zisk!$D$10&gt;=2026),"x","")</f>
        <v/>
      </c>
      <c r="AB699" s="28" t="str">
        <f>IF(AND($D699&lt;=2026,Zisk!$D$10&gt;=2026),"(","")</f>
        <v/>
      </c>
      <c r="AC699" s="28" t="str">
        <f>IF(AND($D699&lt;=2026,Zisk!$D$10&gt;=2026),"1","")</f>
        <v/>
      </c>
      <c r="AD699" s="28" t="str">
        <f>IF(AND($D699&lt;=2026,Zisk!$D$10&gt;=2026),"+","")</f>
        <v/>
      </c>
      <c r="AE699" s="30" t="str">
        <f>IF(AND($D699&lt;=2026,Zisk!$D$10&gt;=2026),VstupniParametry_SKRYT!$D$10,"")</f>
        <v/>
      </c>
      <c r="AF699" s="28" t="str">
        <f>IF(AND($D699&lt;=2026,Zisk!$D$10&gt;=2026),")","")</f>
        <v/>
      </c>
      <c r="AG699" s="31" t="str">
        <f>IF(AND(D699&lt;2026,2026&lt;=Zisk!$D$10),1,IF(D699=2026,0,""))</f>
        <v/>
      </c>
      <c r="AH699" s="32" t="str">
        <f>IF(AND($D699&lt;=2026,Zisk!$D$10&gt;=2027),"x","")</f>
        <v/>
      </c>
      <c r="AI699" s="28" t="str">
        <f>IF(AND($D699&lt;=2027,Zisk!$D$10&gt;=2027),"(","")</f>
        <v/>
      </c>
      <c r="AJ699" s="28" t="str">
        <f>IF(AND($D699&lt;=2027,Zisk!$D$10&gt;=2027),"1","")</f>
        <v/>
      </c>
      <c r="AK699" s="28" t="str">
        <f>IF(AND($D699&lt;=2027,Zisk!$D$10&gt;=2027),"+","")</f>
        <v/>
      </c>
      <c r="AL699" s="30" t="str">
        <f>IF(AND($D699&lt;=2027,Zisk!$D$10&gt;=2027),VstupniParametry_SKRYT!$D$11,"")</f>
        <v/>
      </c>
      <c r="AM699" s="28" t="str">
        <f>IF(AND($D699&lt;=2027,Zisk!$D$10&gt;=2027),")","")</f>
        <v/>
      </c>
      <c r="AN699" s="31" t="str">
        <f>IF(AND(D699&lt;2027,2027&lt;=Zisk!$D$10),1,IF(D699=2027,0,""))</f>
        <v/>
      </c>
      <c r="AO699" s="32" t="str">
        <f>IF(AND($D699&lt;=2027,Zisk!$D$10&gt;=2028),"x","")</f>
        <v/>
      </c>
      <c r="AP699" s="28" t="str">
        <f>IF(AND($D699&lt;=2028,Zisk!$D$10&gt;=2028),"(","")</f>
        <v/>
      </c>
      <c r="AQ699" s="28" t="str">
        <f>IF(AND($D699&lt;=2028,Zisk!$D$10&gt;=2028),"1","")</f>
        <v/>
      </c>
      <c r="AR699" s="28" t="str">
        <f>IF(AND($D699&lt;=2028,Zisk!$D$10&gt;=2028),"+","")</f>
        <v/>
      </c>
      <c r="AS699" s="30" t="str">
        <f>IF(AND($D699&lt;=2028,Zisk!$D$10&gt;=2028),VstupniParametry_SKRYT!$D$12,"")</f>
        <v/>
      </c>
      <c r="AT699" s="28" t="str">
        <f>IF(AND($D699&lt;=2028,Zisk!$D$10&gt;=2028),")","")</f>
        <v/>
      </c>
      <c r="AU699" s="31" t="str">
        <f>IF(AND(D699&lt;2028,2028&lt;=Zisk!$D$10),1,IF(D699=2028,0,""))</f>
        <v/>
      </c>
      <c r="AV699" s="32" t="str">
        <f>IF(AND($D699&lt;=2028,Zisk!$D$10&gt;=2029),"x","")</f>
        <v/>
      </c>
      <c r="AW699" s="28" t="str">
        <f>IF(AND($D699&lt;=2029,Zisk!$D$10&gt;=2029),"(","")</f>
        <v/>
      </c>
      <c r="AX699" s="28" t="str">
        <f>IF(AND($D699&lt;=2029,Zisk!$D$10&gt;=2029),"1","")</f>
        <v/>
      </c>
      <c r="AY699" s="28" t="str">
        <f>IF(AND($D699&lt;=2029,Zisk!$D$10&gt;=2029),"+","")</f>
        <v/>
      </c>
      <c r="AZ699" s="30" t="str">
        <f>IF(AND($D699&lt;=2029,Zisk!$D$10&gt;=2029),VstupniParametry_SKRYT!$D$13,"")</f>
        <v/>
      </c>
      <c r="BA699" s="28" t="str">
        <f>IF(AND($D699&lt;=2029,Zisk!$D$10&gt;=2029),")","")</f>
        <v/>
      </c>
      <c r="BB699" s="31" t="str">
        <f>IF(AND(D699&lt;2029,2029&lt;=Zisk!$D$10),1,IF(D699=2029,0,""))</f>
        <v/>
      </c>
      <c r="BC699" s="32" t="str">
        <f>IF(AND($D699&lt;=2029,Zisk!$D$10&gt;=2030),"x","")</f>
        <v/>
      </c>
      <c r="BD699" s="28" t="str">
        <f>IF(AND($D699&lt;=2030,Zisk!$D$10&gt;=2030),"(","")</f>
        <v/>
      </c>
      <c r="BE699" s="28" t="str">
        <f>IF(AND($D699&lt;=2030,Zisk!$D$10&gt;=2030),"1","")</f>
        <v/>
      </c>
      <c r="BF699" s="28" t="str">
        <f>IF(AND($D699&lt;=2030,Zisk!$D$10&gt;=2030),"+","")</f>
        <v/>
      </c>
      <c r="BG699" s="30" t="str">
        <f>IF(AND($D699&lt;=2030,Zisk!$D$10&gt;=2030),VstupniParametry_SKRYT!$D$14,"")</f>
        <v/>
      </c>
      <c r="BH699" s="28" t="str">
        <f>IF(AND($D699&lt;=2030,Zisk!$D$10&gt;=2030),")","")</f>
        <v/>
      </c>
      <c r="BI699" s="31" t="str">
        <f>IF(AND(D699&lt;2030,2030&lt;=Zisk!$D$10),1,IF(D699=2030,0,""))</f>
        <v/>
      </c>
      <c r="BJ699" s="33" t="s">
        <v>32</v>
      </c>
      <c r="BK699" s="30">
        <f t="shared" si="334"/>
        <v>1</v>
      </c>
      <c r="BL699" s="28" t="str">
        <f t="shared" si="335"/>
        <v>x</v>
      </c>
      <c r="BM699" s="34">
        <f t="shared" si="336"/>
        <v>1</v>
      </c>
      <c r="BN699" s="30" t="str">
        <f t="shared" si="337"/>
        <v>x</v>
      </c>
      <c r="BO699" s="34">
        <f t="shared" si="322"/>
        <v>1.018</v>
      </c>
      <c r="BP699" s="34" t="str">
        <f t="shared" si="323"/>
        <v/>
      </c>
      <c r="BQ699" s="34" t="str">
        <f t="shared" si="324"/>
        <v/>
      </c>
      <c r="BR699" s="34" t="str">
        <f t="shared" si="325"/>
        <v/>
      </c>
      <c r="BS699" s="34" t="str">
        <f t="shared" si="326"/>
        <v/>
      </c>
      <c r="BT699" s="34" t="str">
        <f t="shared" si="327"/>
        <v/>
      </c>
      <c r="BU699" s="34" t="str">
        <f t="shared" si="328"/>
        <v/>
      </c>
      <c r="BV699" s="34" t="str">
        <f t="shared" si="329"/>
        <v/>
      </c>
      <c r="BW699" s="34" t="str">
        <f t="shared" si="330"/>
        <v/>
      </c>
      <c r="BX699" s="34" t="str">
        <f t="shared" si="331"/>
        <v/>
      </c>
      <c r="BY699" s="34" t="str">
        <f t="shared" si="332"/>
        <v/>
      </c>
      <c r="BZ699" s="33" t="s">
        <v>32</v>
      </c>
      <c r="CA699" s="34">
        <f t="shared" si="333"/>
        <v>1.018</v>
      </c>
      <c r="CB699" s="28"/>
      <c r="CC699" s="29">
        <f>IF(D699&gt;Zisk!$D$10,"",E699*CA699)</f>
        <v>0</v>
      </c>
    </row>
    <row r="700" spans="2:81" x14ac:dyDescent="0.2">
      <c r="B700" s="35" t="str">
        <f>Zisk!B711</f>
        <v/>
      </c>
      <c r="C700" s="35">
        <f>Zisk!C711</f>
        <v>0</v>
      </c>
      <c r="D700" s="35">
        <f>Zisk!E711</f>
        <v>0</v>
      </c>
      <c r="E700" s="36">
        <f>Zisk!D711</f>
        <v>0</v>
      </c>
      <c r="F700" s="36"/>
      <c r="G700" s="35" t="str">
        <f t="shared" si="308"/>
        <v>(</v>
      </c>
      <c r="H700" s="35" t="str">
        <f t="shared" si="309"/>
        <v>1</v>
      </c>
      <c r="I700" s="35" t="str">
        <f t="shared" si="310"/>
        <v>+</v>
      </c>
      <c r="J700" s="37">
        <f>IF($D700&lt;=2021,VstupniParametry_SKRYT!$D$5,"")</f>
        <v>0.02</v>
      </c>
      <c r="K700" s="35" t="str">
        <f t="shared" si="311"/>
        <v>)</v>
      </c>
      <c r="L700" s="38">
        <f>IF($D700&lt;=2021,COUNTIF(Vypocet_SKRYT!T697:AS697,"&gt;=1"),"")</f>
        <v>0</v>
      </c>
      <c r="M700" s="39" t="str">
        <f t="shared" si="312"/>
        <v>x</v>
      </c>
      <c r="N700" s="35" t="str">
        <f t="shared" si="313"/>
        <v>(</v>
      </c>
      <c r="O700" s="35" t="str">
        <f t="shared" si="314"/>
        <v>1</v>
      </c>
      <c r="P700" s="35" t="str">
        <f t="shared" si="315"/>
        <v>+</v>
      </c>
      <c r="Q700" s="37">
        <f>IF($D700&lt;=2024,VstupniParametry_SKRYT!$D$6,"")</f>
        <v>0.06</v>
      </c>
      <c r="R700" s="35" t="str">
        <f t="shared" si="316"/>
        <v>)</v>
      </c>
      <c r="S700" s="38">
        <f>IF($D700&lt;=2024,COUNTIFS(Vypocet_SKRYT!AT697:AV697,"&gt;=1"),"")</f>
        <v>0</v>
      </c>
      <c r="T700" s="39" t="str">
        <f t="shared" si="317"/>
        <v>x</v>
      </c>
      <c r="U700" s="35" t="str">
        <f t="shared" si="318"/>
        <v>(</v>
      </c>
      <c r="V700" s="35" t="str">
        <f t="shared" si="319"/>
        <v>1</v>
      </c>
      <c r="W700" s="35" t="str">
        <f t="shared" si="320"/>
        <v>+</v>
      </c>
      <c r="X700" s="37">
        <f>IF($D700&lt;=2025,VstupniParametry_SKRYT!$D$9,"")</f>
        <v>1.7999999999999999E-2</v>
      </c>
      <c r="Y700" s="35" t="str">
        <f t="shared" si="321"/>
        <v>)</v>
      </c>
      <c r="Z700" s="38">
        <f>IF(AND(D700&lt;2025,2025&lt;=Zisk!$D$10),1,IF(D700=2025,0,""))</f>
        <v>1</v>
      </c>
      <c r="AA700" s="39" t="str">
        <f>IF(AND($D700&lt;=2025,Zisk!$D$10&gt;=2026),"x","")</f>
        <v/>
      </c>
      <c r="AB700" s="35" t="str">
        <f>IF(AND($D700&lt;=2026,Zisk!$D$10&gt;=2026),"(","")</f>
        <v/>
      </c>
      <c r="AC700" s="35" t="str">
        <f>IF(AND($D700&lt;=2026,Zisk!$D$10&gt;=2026),"1","")</f>
        <v/>
      </c>
      <c r="AD700" s="35" t="str">
        <f>IF(AND($D700&lt;=2026,Zisk!$D$10&gt;=2026),"+","")</f>
        <v/>
      </c>
      <c r="AE700" s="37" t="str">
        <f>IF(AND($D700&lt;=2026,Zisk!$D$10&gt;=2026),VstupniParametry_SKRYT!$D$10,"")</f>
        <v/>
      </c>
      <c r="AF700" s="35" t="str">
        <f>IF(AND($D700&lt;=2026,Zisk!$D$10&gt;=2026),")","")</f>
        <v/>
      </c>
      <c r="AG700" s="38" t="str">
        <f>IF(AND(D700&lt;2026,2026&lt;=Zisk!$D$10),1,IF(D700=2026,0,""))</f>
        <v/>
      </c>
      <c r="AH700" s="39" t="str">
        <f>IF(AND($D700&lt;=2026,Zisk!$D$10&gt;=2027),"x","")</f>
        <v/>
      </c>
      <c r="AI700" s="35" t="str">
        <f>IF(AND($D700&lt;=2027,Zisk!$D$10&gt;=2027),"(","")</f>
        <v/>
      </c>
      <c r="AJ700" s="35" t="str">
        <f>IF(AND($D700&lt;=2027,Zisk!$D$10&gt;=2027),"1","")</f>
        <v/>
      </c>
      <c r="AK700" s="35" t="str">
        <f>IF(AND($D700&lt;=2027,Zisk!$D$10&gt;=2027),"+","")</f>
        <v/>
      </c>
      <c r="AL700" s="37" t="str">
        <f>IF(AND($D700&lt;=2027,Zisk!$D$10&gt;=2027),VstupniParametry_SKRYT!$D$11,"")</f>
        <v/>
      </c>
      <c r="AM700" s="35" t="str">
        <f>IF(AND($D700&lt;=2027,Zisk!$D$10&gt;=2027),")","")</f>
        <v/>
      </c>
      <c r="AN700" s="38" t="str">
        <f>IF(AND(D700&lt;2027,2027&lt;=Zisk!$D$10),1,IF(D700=2027,0,""))</f>
        <v/>
      </c>
      <c r="AO700" s="39" t="str">
        <f>IF(AND($D700&lt;=2027,Zisk!$D$10&gt;=2028),"x","")</f>
        <v/>
      </c>
      <c r="AP700" s="35" t="str">
        <f>IF(AND($D700&lt;=2028,Zisk!$D$10&gt;=2028),"(","")</f>
        <v/>
      </c>
      <c r="AQ700" s="35" t="str">
        <f>IF(AND($D700&lt;=2028,Zisk!$D$10&gt;=2028),"1","")</f>
        <v/>
      </c>
      <c r="AR700" s="35" t="str">
        <f>IF(AND($D700&lt;=2028,Zisk!$D$10&gt;=2028),"+","")</f>
        <v/>
      </c>
      <c r="AS700" s="37" t="str">
        <f>IF(AND($D700&lt;=2028,Zisk!$D$10&gt;=2028),VstupniParametry_SKRYT!$D$12,"")</f>
        <v/>
      </c>
      <c r="AT700" s="35" t="str">
        <f>IF(AND($D700&lt;=2028,Zisk!$D$10&gt;=2028),")","")</f>
        <v/>
      </c>
      <c r="AU700" s="38" t="str">
        <f>IF(AND(D700&lt;2028,2028&lt;=Zisk!$D$10),1,IF(D700=2028,0,""))</f>
        <v/>
      </c>
      <c r="AV700" s="39" t="str">
        <f>IF(AND($D700&lt;=2028,Zisk!$D$10&gt;=2029),"x","")</f>
        <v/>
      </c>
      <c r="AW700" s="35" t="str">
        <f>IF(AND($D700&lt;=2029,Zisk!$D$10&gt;=2029),"(","")</f>
        <v/>
      </c>
      <c r="AX700" s="35" t="str">
        <f>IF(AND($D700&lt;=2029,Zisk!$D$10&gt;=2029),"1","")</f>
        <v/>
      </c>
      <c r="AY700" s="35" t="str">
        <f>IF(AND($D700&lt;=2029,Zisk!$D$10&gt;=2029),"+","")</f>
        <v/>
      </c>
      <c r="AZ700" s="37" t="str">
        <f>IF(AND($D700&lt;=2029,Zisk!$D$10&gt;=2029),VstupniParametry_SKRYT!$D$13,"")</f>
        <v/>
      </c>
      <c r="BA700" s="35" t="str">
        <f>IF(AND($D700&lt;=2029,Zisk!$D$10&gt;=2029),")","")</f>
        <v/>
      </c>
      <c r="BB700" s="38" t="str">
        <f>IF(AND(D700&lt;2029,2029&lt;=Zisk!$D$10),1,IF(D700=2029,0,""))</f>
        <v/>
      </c>
      <c r="BC700" s="39" t="str">
        <f>IF(AND($D700&lt;=2029,Zisk!$D$10&gt;=2030),"x","")</f>
        <v/>
      </c>
      <c r="BD700" s="35" t="str">
        <f>IF(AND($D700&lt;=2030,Zisk!$D$10&gt;=2030),"(","")</f>
        <v/>
      </c>
      <c r="BE700" s="35" t="str">
        <f>IF(AND($D700&lt;=2030,Zisk!$D$10&gt;=2030),"1","")</f>
        <v/>
      </c>
      <c r="BF700" s="35" t="str">
        <f>IF(AND($D700&lt;=2030,Zisk!$D$10&gt;=2030),"+","")</f>
        <v/>
      </c>
      <c r="BG700" s="37" t="str">
        <f>IF(AND($D700&lt;=2030,Zisk!$D$10&gt;=2030),VstupniParametry_SKRYT!$D$14,"")</f>
        <v/>
      </c>
      <c r="BH700" s="35" t="str">
        <f>IF(AND($D700&lt;=2030,Zisk!$D$10&gt;=2030),")","")</f>
        <v/>
      </c>
      <c r="BI700" s="38" t="str">
        <f>IF(AND(D700&lt;2030,2030&lt;=Zisk!$D$10),1,IF(D700=2030,0,""))</f>
        <v/>
      </c>
      <c r="BJ700" s="40" t="s">
        <v>32</v>
      </c>
      <c r="BK700" s="37">
        <f t="shared" si="334"/>
        <v>1</v>
      </c>
      <c r="BL700" s="35" t="str">
        <f t="shared" si="335"/>
        <v>x</v>
      </c>
      <c r="BM700" s="41">
        <f t="shared" si="336"/>
        <v>1</v>
      </c>
      <c r="BN700" s="37" t="str">
        <f t="shared" si="337"/>
        <v>x</v>
      </c>
      <c r="BO700" s="41">
        <f t="shared" si="322"/>
        <v>1.018</v>
      </c>
      <c r="BP700" s="41" t="str">
        <f t="shared" si="323"/>
        <v/>
      </c>
      <c r="BQ700" s="41" t="str">
        <f t="shared" si="324"/>
        <v/>
      </c>
      <c r="BR700" s="41" t="str">
        <f t="shared" si="325"/>
        <v/>
      </c>
      <c r="BS700" s="41" t="str">
        <f t="shared" si="326"/>
        <v/>
      </c>
      <c r="BT700" s="41" t="str">
        <f t="shared" si="327"/>
        <v/>
      </c>
      <c r="BU700" s="41" t="str">
        <f t="shared" si="328"/>
        <v/>
      </c>
      <c r="BV700" s="41" t="str">
        <f t="shared" si="329"/>
        <v/>
      </c>
      <c r="BW700" s="41" t="str">
        <f t="shared" si="330"/>
        <v/>
      </c>
      <c r="BX700" s="41" t="str">
        <f t="shared" si="331"/>
        <v/>
      </c>
      <c r="BY700" s="41" t="str">
        <f t="shared" si="332"/>
        <v/>
      </c>
      <c r="BZ700" s="40" t="s">
        <v>32</v>
      </c>
      <c r="CA700" s="41">
        <f t="shared" si="333"/>
        <v>1.018</v>
      </c>
      <c r="CB700" s="35"/>
      <c r="CC700" s="36">
        <f>IF(D700&gt;Zisk!$D$10,"",E700*CA700)</f>
        <v>0</v>
      </c>
    </row>
    <row r="701" spans="2:81" x14ac:dyDescent="0.2">
      <c r="B701" s="28" t="str">
        <f>Zisk!B712</f>
        <v/>
      </c>
      <c r="C701" s="28">
        <f>Zisk!C712</f>
        <v>0</v>
      </c>
      <c r="D701" s="28">
        <f>Zisk!E712</f>
        <v>0</v>
      </c>
      <c r="E701" s="29">
        <f>Zisk!D712</f>
        <v>0</v>
      </c>
      <c r="F701" s="29"/>
      <c r="G701" s="28" t="str">
        <f t="shared" si="308"/>
        <v>(</v>
      </c>
      <c r="H701" s="28" t="str">
        <f t="shared" si="309"/>
        <v>1</v>
      </c>
      <c r="I701" s="28" t="str">
        <f t="shared" si="310"/>
        <v>+</v>
      </c>
      <c r="J701" s="30">
        <f>IF($D701&lt;=2021,VstupniParametry_SKRYT!$D$5,"")</f>
        <v>0.02</v>
      </c>
      <c r="K701" s="28" t="str">
        <f t="shared" si="311"/>
        <v>)</v>
      </c>
      <c r="L701" s="31">
        <f>IF($D701&lt;=2021,COUNTIF(Vypocet_SKRYT!T698:AS698,"&gt;=1"),"")</f>
        <v>0</v>
      </c>
      <c r="M701" s="32" t="str">
        <f t="shared" si="312"/>
        <v>x</v>
      </c>
      <c r="N701" s="28" t="str">
        <f t="shared" si="313"/>
        <v>(</v>
      </c>
      <c r="O701" s="28" t="str">
        <f t="shared" si="314"/>
        <v>1</v>
      </c>
      <c r="P701" s="28" t="str">
        <f t="shared" si="315"/>
        <v>+</v>
      </c>
      <c r="Q701" s="30">
        <f>IF($D701&lt;=2024,VstupniParametry_SKRYT!$D$6,"")</f>
        <v>0.06</v>
      </c>
      <c r="R701" s="28" t="str">
        <f t="shared" si="316"/>
        <v>)</v>
      </c>
      <c r="S701" s="31">
        <f>IF($D701&lt;=2024,COUNTIFS(Vypocet_SKRYT!AT698:AV698,"&gt;=1"),"")</f>
        <v>0</v>
      </c>
      <c r="T701" s="32" t="str">
        <f t="shared" si="317"/>
        <v>x</v>
      </c>
      <c r="U701" s="28" t="str">
        <f t="shared" si="318"/>
        <v>(</v>
      </c>
      <c r="V701" s="28" t="str">
        <f t="shared" si="319"/>
        <v>1</v>
      </c>
      <c r="W701" s="28" t="str">
        <f t="shared" si="320"/>
        <v>+</v>
      </c>
      <c r="X701" s="30">
        <f>IF($D701&lt;=2025,VstupniParametry_SKRYT!$D$9,"")</f>
        <v>1.7999999999999999E-2</v>
      </c>
      <c r="Y701" s="28" t="str">
        <f t="shared" si="321"/>
        <v>)</v>
      </c>
      <c r="Z701" s="31">
        <f>IF(AND(D701&lt;2025,2025&lt;=Zisk!$D$10),1,IF(D701=2025,0,""))</f>
        <v>1</v>
      </c>
      <c r="AA701" s="32" t="str">
        <f>IF(AND($D701&lt;=2025,Zisk!$D$10&gt;=2026),"x","")</f>
        <v/>
      </c>
      <c r="AB701" s="28" t="str">
        <f>IF(AND($D701&lt;=2026,Zisk!$D$10&gt;=2026),"(","")</f>
        <v/>
      </c>
      <c r="AC701" s="28" t="str">
        <f>IF(AND($D701&lt;=2026,Zisk!$D$10&gt;=2026),"1","")</f>
        <v/>
      </c>
      <c r="AD701" s="28" t="str">
        <f>IF(AND($D701&lt;=2026,Zisk!$D$10&gt;=2026),"+","")</f>
        <v/>
      </c>
      <c r="AE701" s="30" t="str">
        <f>IF(AND($D701&lt;=2026,Zisk!$D$10&gt;=2026),VstupniParametry_SKRYT!$D$10,"")</f>
        <v/>
      </c>
      <c r="AF701" s="28" t="str">
        <f>IF(AND($D701&lt;=2026,Zisk!$D$10&gt;=2026),")","")</f>
        <v/>
      </c>
      <c r="AG701" s="31" t="str">
        <f>IF(AND(D701&lt;2026,2026&lt;=Zisk!$D$10),1,IF(D701=2026,0,""))</f>
        <v/>
      </c>
      <c r="AH701" s="32" t="str">
        <f>IF(AND($D701&lt;=2026,Zisk!$D$10&gt;=2027),"x","")</f>
        <v/>
      </c>
      <c r="AI701" s="28" t="str">
        <f>IF(AND($D701&lt;=2027,Zisk!$D$10&gt;=2027),"(","")</f>
        <v/>
      </c>
      <c r="AJ701" s="28" t="str">
        <f>IF(AND($D701&lt;=2027,Zisk!$D$10&gt;=2027),"1","")</f>
        <v/>
      </c>
      <c r="AK701" s="28" t="str">
        <f>IF(AND($D701&lt;=2027,Zisk!$D$10&gt;=2027),"+","")</f>
        <v/>
      </c>
      <c r="AL701" s="30" t="str">
        <f>IF(AND($D701&lt;=2027,Zisk!$D$10&gt;=2027),VstupniParametry_SKRYT!$D$11,"")</f>
        <v/>
      </c>
      <c r="AM701" s="28" t="str">
        <f>IF(AND($D701&lt;=2027,Zisk!$D$10&gt;=2027),")","")</f>
        <v/>
      </c>
      <c r="AN701" s="31" t="str">
        <f>IF(AND(D701&lt;2027,2027&lt;=Zisk!$D$10),1,IF(D701=2027,0,""))</f>
        <v/>
      </c>
      <c r="AO701" s="32" t="str">
        <f>IF(AND($D701&lt;=2027,Zisk!$D$10&gt;=2028),"x","")</f>
        <v/>
      </c>
      <c r="AP701" s="28" t="str">
        <f>IF(AND($D701&lt;=2028,Zisk!$D$10&gt;=2028),"(","")</f>
        <v/>
      </c>
      <c r="AQ701" s="28" t="str">
        <f>IF(AND($D701&lt;=2028,Zisk!$D$10&gt;=2028),"1","")</f>
        <v/>
      </c>
      <c r="AR701" s="28" t="str">
        <f>IF(AND($D701&lt;=2028,Zisk!$D$10&gt;=2028),"+","")</f>
        <v/>
      </c>
      <c r="AS701" s="30" t="str">
        <f>IF(AND($D701&lt;=2028,Zisk!$D$10&gt;=2028),VstupniParametry_SKRYT!$D$12,"")</f>
        <v/>
      </c>
      <c r="AT701" s="28" t="str">
        <f>IF(AND($D701&lt;=2028,Zisk!$D$10&gt;=2028),")","")</f>
        <v/>
      </c>
      <c r="AU701" s="31" t="str">
        <f>IF(AND(D701&lt;2028,2028&lt;=Zisk!$D$10),1,IF(D701=2028,0,""))</f>
        <v/>
      </c>
      <c r="AV701" s="32" t="str">
        <f>IF(AND($D701&lt;=2028,Zisk!$D$10&gt;=2029),"x","")</f>
        <v/>
      </c>
      <c r="AW701" s="28" t="str">
        <f>IF(AND($D701&lt;=2029,Zisk!$D$10&gt;=2029),"(","")</f>
        <v/>
      </c>
      <c r="AX701" s="28" t="str">
        <f>IF(AND($D701&lt;=2029,Zisk!$D$10&gt;=2029),"1","")</f>
        <v/>
      </c>
      <c r="AY701" s="28" t="str">
        <f>IF(AND($D701&lt;=2029,Zisk!$D$10&gt;=2029),"+","")</f>
        <v/>
      </c>
      <c r="AZ701" s="30" t="str">
        <f>IF(AND($D701&lt;=2029,Zisk!$D$10&gt;=2029),VstupniParametry_SKRYT!$D$13,"")</f>
        <v/>
      </c>
      <c r="BA701" s="28" t="str">
        <f>IF(AND($D701&lt;=2029,Zisk!$D$10&gt;=2029),")","")</f>
        <v/>
      </c>
      <c r="BB701" s="31" t="str">
        <f>IF(AND(D701&lt;2029,2029&lt;=Zisk!$D$10),1,IF(D701=2029,0,""))</f>
        <v/>
      </c>
      <c r="BC701" s="32" t="str">
        <f>IF(AND($D701&lt;=2029,Zisk!$D$10&gt;=2030),"x","")</f>
        <v/>
      </c>
      <c r="BD701" s="28" t="str">
        <f>IF(AND($D701&lt;=2030,Zisk!$D$10&gt;=2030),"(","")</f>
        <v/>
      </c>
      <c r="BE701" s="28" t="str">
        <f>IF(AND($D701&lt;=2030,Zisk!$D$10&gt;=2030),"1","")</f>
        <v/>
      </c>
      <c r="BF701" s="28" t="str">
        <f>IF(AND($D701&lt;=2030,Zisk!$D$10&gt;=2030),"+","")</f>
        <v/>
      </c>
      <c r="BG701" s="30" t="str">
        <f>IF(AND($D701&lt;=2030,Zisk!$D$10&gt;=2030),VstupniParametry_SKRYT!$D$14,"")</f>
        <v/>
      </c>
      <c r="BH701" s="28" t="str">
        <f>IF(AND($D701&lt;=2030,Zisk!$D$10&gt;=2030),")","")</f>
        <v/>
      </c>
      <c r="BI701" s="31" t="str">
        <f>IF(AND(D701&lt;2030,2030&lt;=Zisk!$D$10),1,IF(D701=2030,0,""))</f>
        <v/>
      </c>
      <c r="BJ701" s="33" t="s">
        <v>32</v>
      </c>
      <c r="BK701" s="30">
        <f t="shared" si="334"/>
        <v>1</v>
      </c>
      <c r="BL701" s="28" t="str">
        <f t="shared" si="335"/>
        <v>x</v>
      </c>
      <c r="BM701" s="34">
        <f t="shared" si="336"/>
        <v>1</v>
      </c>
      <c r="BN701" s="30" t="str">
        <f t="shared" si="337"/>
        <v>x</v>
      </c>
      <c r="BO701" s="34">
        <f t="shared" si="322"/>
        <v>1.018</v>
      </c>
      <c r="BP701" s="34" t="str">
        <f t="shared" si="323"/>
        <v/>
      </c>
      <c r="BQ701" s="34" t="str">
        <f t="shared" si="324"/>
        <v/>
      </c>
      <c r="BR701" s="34" t="str">
        <f t="shared" si="325"/>
        <v/>
      </c>
      <c r="BS701" s="34" t="str">
        <f t="shared" si="326"/>
        <v/>
      </c>
      <c r="BT701" s="34" t="str">
        <f t="shared" si="327"/>
        <v/>
      </c>
      <c r="BU701" s="34" t="str">
        <f t="shared" si="328"/>
        <v/>
      </c>
      <c r="BV701" s="34" t="str">
        <f t="shared" si="329"/>
        <v/>
      </c>
      <c r="BW701" s="34" t="str">
        <f t="shared" si="330"/>
        <v/>
      </c>
      <c r="BX701" s="34" t="str">
        <f t="shared" si="331"/>
        <v/>
      </c>
      <c r="BY701" s="34" t="str">
        <f t="shared" si="332"/>
        <v/>
      </c>
      <c r="BZ701" s="33" t="s">
        <v>32</v>
      </c>
      <c r="CA701" s="34">
        <f t="shared" si="333"/>
        <v>1.018</v>
      </c>
      <c r="CB701" s="28"/>
      <c r="CC701" s="29">
        <f>IF(D701&gt;Zisk!$D$10,"",E701*CA701)</f>
        <v>0</v>
      </c>
    </row>
    <row r="702" spans="2:81" x14ac:dyDescent="0.2">
      <c r="B702" s="35" t="str">
        <f>Zisk!B713</f>
        <v/>
      </c>
      <c r="C702" s="35">
        <f>Zisk!C713</f>
        <v>0</v>
      </c>
      <c r="D702" s="35">
        <f>Zisk!E713</f>
        <v>0</v>
      </c>
      <c r="E702" s="36">
        <f>Zisk!D713</f>
        <v>0</v>
      </c>
      <c r="F702" s="36"/>
      <c r="G702" s="35" t="str">
        <f t="shared" si="308"/>
        <v>(</v>
      </c>
      <c r="H702" s="35" t="str">
        <f t="shared" si="309"/>
        <v>1</v>
      </c>
      <c r="I702" s="35" t="str">
        <f t="shared" si="310"/>
        <v>+</v>
      </c>
      <c r="J702" s="37">
        <f>IF($D702&lt;=2021,VstupniParametry_SKRYT!$D$5,"")</f>
        <v>0.02</v>
      </c>
      <c r="K702" s="35" t="str">
        <f t="shared" si="311"/>
        <v>)</v>
      </c>
      <c r="L702" s="38">
        <f>IF($D702&lt;=2021,COUNTIF(Vypocet_SKRYT!T699:AS699,"&gt;=1"),"")</f>
        <v>0</v>
      </c>
      <c r="M702" s="39" t="str">
        <f t="shared" si="312"/>
        <v>x</v>
      </c>
      <c r="N702" s="35" t="str">
        <f t="shared" si="313"/>
        <v>(</v>
      </c>
      <c r="O702" s="35" t="str">
        <f t="shared" si="314"/>
        <v>1</v>
      </c>
      <c r="P702" s="35" t="str">
        <f t="shared" si="315"/>
        <v>+</v>
      </c>
      <c r="Q702" s="37">
        <f>IF($D702&lt;=2024,VstupniParametry_SKRYT!$D$6,"")</f>
        <v>0.06</v>
      </c>
      <c r="R702" s="35" t="str">
        <f t="shared" si="316"/>
        <v>)</v>
      </c>
      <c r="S702" s="38">
        <f>IF($D702&lt;=2024,COUNTIFS(Vypocet_SKRYT!AT699:AV699,"&gt;=1"),"")</f>
        <v>0</v>
      </c>
      <c r="T702" s="39" t="str">
        <f t="shared" si="317"/>
        <v>x</v>
      </c>
      <c r="U702" s="35" t="str">
        <f t="shared" si="318"/>
        <v>(</v>
      </c>
      <c r="V702" s="35" t="str">
        <f t="shared" si="319"/>
        <v>1</v>
      </c>
      <c r="W702" s="35" t="str">
        <f t="shared" si="320"/>
        <v>+</v>
      </c>
      <c r="X702" s="37">
        <f>IF($D702&lt;=2025,VstupniParametry_SKRYT!$D$9,"")</f>
        <v>1.7999999999999999E-2</v>
      </c>
      <c r="Y702" s="35" t="str">
        <f t="shared" si="321"/>
        <v>)</v>
      </c>
      <c r="Z702" s="38">
        <f>IF(AND(D702&lt;2025,2025&lt;=Zisk!$D$10),1,IF(D702=2025,0,""))</f>
        <v>1</v>
      </c>
      <c r="AA702" s="39" t="str">
        <f>IF(AND($D702&lt;=2025,Zisk!$D$10&gt;=2026),"x","")</f>
        <v/>
      </c>
      <c r="AB702" s="35" t="str">
        <f>IF(AND($D702&lt;=2026,Zisk!$D$10&gt;=2026),"(","")</f>
        <v/>
      </c>
      <c r="AC702" s="35" t="str">
        <f>IF(AND($D702&lt;=2026,Zisk!$D$10&gt;=2026),"1","")</f>
        <v/>
      </c>
      <c r="AD702" s="35" t="str">
        <f>IF(AND($D702&lt;=2026,Zisk!$D$10&gt;=2026),"+","")</f>
        <v/>
      </c>
      <c r="AE702" s="37" t="str">
        <f>IF(AND($D702&lt;=2026,Zisk!$D$10&gt;=2026),VstupniParametry_SKRYT!$D$10,"")</f>
        <v/>
      </c>
      <c r="AF702" s="35" t="str">
        <f>IF(AND($D702&lt;=2026,Zisk!$D$10&gt;=2026),")","")</f>
        <v/>
      </c>
      <c r="AG702" s="38" t="str">
        <f>IF(AND(D702&lt;2026,2026&lt;=Zisk!$D$10),1,IF(D702=2026,0,""))</f>
        <v/>
      </c>
      <c r="AH702" s="39" t="str">
        <f>IF(AND($D702&lt;=2026,Zisk!$D$10&gt;=2027),"x","")</f>
        <v/>
      </c>
      <c r="AI702" s="35" t="str">
        <f>IF(AND($D702&lt;=2027,Zisk!$D$10&gt;=2027),"(","")</f>
        <v/>
      </c>
      <c r="AJ702" s="35" t="str">
        <f>IF(AND($D702&lt;=2027,Zisk!$D$10&gt;=2027),"1","")</f>
        <v/>
      </c>
      <c r="AK702" s="35" t="str">
        <f>IF(AND($D702&lt;=2027,Zisk!$D$10&gt;=2027),"+","")</f>
        <v/>
      </c>
      <c r="AL702" s="37" t="str">
        <f>IF(AND($D702&lt;=2027,Zisk!$D$10&gt;=2027),VstupniParametry_SKRYT!$D$11,"")</f>
        <v/>
      </c>
      <c r="AM702" s="35" t="str">
        <f>IF(AND($D702&lt;=2027,Zisk!$D$10&gt;=2027),")","")</f>
        <v/>
      </c>
      <c r="AN702" s="38" t="str">
        <f>IF(AND(D702&lt;2027,2027&lt;=Zisk!$D$10),1,IF(D702=2027,0,""))</f>
        <v/>
      </c>
      <c r="AO702" s="39" t="str">
        <f>IF(AND($D702&lt;=2027,Zisk!$D$10&gt;=2028),"x","")</f>
        <v/>
      </c>
      <c r="AP702" s="35" t="str">
        <f>IF(AND($D702&lt;=2028,Zisk!$D$10&gt;=2028),"(","")</f>
        <v/>
      </c>
      <c r="AQ702" s="35" t="str">
        <f>IF(AND($D702&lt;=2028,Zisk!$D$10&gt;=2028),"1","")</f>
        <v/>
      </c>
      <c r="AR702" s="35" t="str">
        <f>IF(AND($D702&lt;=2028,Zisk!$D$10&gt;=2028),"+","")</f>
        <v/>
      </c>
      <c r="AS702" s="37" t="str">
        <f>IF(AND($D702&lt;=2028,Zisk!$D$10&gt;=2028),VstupniParametry_SKRYT!$D$12,"")</f>
        <v/>
      </c>
      <c r="AT702" s="35" t="str">
        <f>IF(AND($D702&lt;=2028,Zisk!$D$10&gt;=2028),")","")</f>
        <v/>
      </c>
      <c r="AU702" s="38" t="str">
        <f>IF(AND(D702&lt;2028,2028&lt;=Zisk!$D$10),1,IF(D702=2028,0,""))</f>
        <v/>
      </c>
      <c r="AV702" s="39" t="str">
        <f>IF(AND($D702&lt;=2028,Zisk!$D$10&gt;=2029),"x","")</f>
        <v/>
      </c>
      <c r="AW702" s="35" t="str">
        <f>IF(AND($D702&lt;=2029,Zisk!$D$10&gt;=2029),"(","")</f>
        <v/>
      </c>
      <c r="AX702" s="35" t="str">
        <f>IF(AND($D702&lt;=2029,Zisk!$D$10&gt;=2029),"1","")</f>
        <v/>
      </c>
      <c r="AY702" s="35" t="str">
        <f>IF(AND($D702&lt;=2029,Zisk!$D$10&gt;=2029),"+","")</f>
        <v/>
      </c>
      <c r="AZ702" s="37" t="str">
        <f>IF(AND($D702&lt;=2029,Zisk!$D$10&gt;=2029),VstupniParametry_SKRYT!$D$13,"")</f>
        <v/>
      </c>
      <c r="BA702" s="35" t="str">
        <f>IF(AND($D702&lt;=2029,Zisk!$D$10&gt;=2029),")","")</f>
        <v/>
      </c>
      <c r="BB702" s="38" t="str">
        <f>IF(AND(D702&lt;2029,2029&lt;=Zisk!$D$10),1,IF(D702=2029,0,""))</f>
        <v/>
      </c>
      <c r="BC702" s="39" t="str">
        <f>IF(AND($D702&lt;=2029,Zisk!$D$10&gt;=2030),"x","")</f>
        <v/>
      </c>
      <c r="BD702" s="35" t="str">
        <f>IF(AND($D702&lt;=2030,Zisk!$D$10&gt;=2030),"(","")</f>
        <v/>
      </c>
      <c r="BE702" s="35" t="str">
        <f>IF(AND($D702&lt;=2030,Zisk!$D$10&gt;=2030),"1","")</f>
        <v/>
      </c>
      <c r="BF702" s="35" t="str">
        <f>IF(AND($D702&lt;=2030,Zisk!$D$10&gt;=2030),"+","")</f>
        <v/>
      </c>
      <c r="BG702" s="37" t="str">
        <f>IF(AND($D702&lt;=2030,Zisk!$D$10&gt;=2030),VstupniParametry_SKRYT!$D$14,"")</f>
        <v/>
      </c>
      <c r="BH702" s="35" t="str">
        <f>IF(AND($D702&lt;=2030,Zisk!$D$10&gt;=2030),")","")</f>
        <v/>
      </c>
      <c r="BI702" s="38" t="str">
        <f>IF(AND(D702&lt;2030,2030&lt;=Zisk!$D$10),1,IF(D702=2030,0,""))</f>
        <v/>
      </c>
      <c r="BJ702" s="40" t="s">
        <v>32</v>
      </c>
      <c r="BK702" s="37">
        <f t="shared" si="334"/>
        <v>1</v>
      </c>
      <c r="BL702" s="35" t="str">
        <f t="shared" si="335"/>
        <v>x</v>
      </c>
      <c r="BM702" s="41">
        <f t="shared" si="336"/>
        <v>1</v>
      </c>
      <c r="BN702" s="37" t="str">
        <f t="shared" si="337"/>
        <v>x</v>
      </c>
      <c r="BO702" s="41">
        <f t="shared" si="322"/>
        <v>1.018</v>
      </c>
      <c r="BP702" s="41" t="str">
        <f t="shared" si="323"/>
        <v/>
      </c>
      <c r="BQ702" s="41" t="str">
        <f t="shared" si="324"/>
        <v/>
      </c>
      <c r="BR702" s="41" t="str">
        <f t="shared" si="325"/>
        <v/>
      </c>
      <c r="BS702" s="41" t="str">
        <f t="shared" si="326"/>
        <v/>
      </c>
      <c r="BT702" s="41" t="str">
        <f t="shared" si="327"/>
        <v/>
      </c>
      <c r="BU702" s="41" t="str">
        <f t="shared" si="328"/>
        <v/>
      </c>
      <c r="BV702" s="41" t="str">
        <f t="shared" si="329"/>
        <v/>
      </c>
      <c r="BW702" s="41" t="str">
        <f t="shared" si="330"/>
        <v/>
      </c>
      <c r="BX702" s="41" t="str">
        <f t="shared" si="331"/>
        <v/>
      </c>
      <c r="BY702" s="41" t="str">
        <f t="shared" si="332"/>
        <v/>
      </c>
      <c r="BZ702" s="40" t="s">
        <v>32</v>
      </c>
      <c r="CA702" s="41">
        <f t="shared" si="333"/>
        <v>1.018</v>
      </c>
      <c r="CB702" s="35"/>
      <c r="CC702" s="36">
        <f>IF(D702&gt;Zisk!$D$10,"",E702*CA702)</f>
        <v>0</v>
      </c>
    </row>
    <row r="703" spans="2:81" x14ac:dyDescent="0.2">
      <c r="B703" s="28" t="str">
        <f>Zisk!B714</f>
        <v/>
      </c>
      <c r="C703" s="28">
        <f>Zisk!C714</f>
        <v>0</v>
      </c>
      <c r="D703" s="28">
        <f>Zisk!E714</f>
        <v>0</v>
      </c>
      <c r="E703" s="29">
        <f>Zisk!D714</f>
        <v>0</v>
      </c>
      <c r="F703" s="29"/>
      <c r="G703" s="28" t="str">
        <f t="shared" si="308"/>
        <v>(</v>
      </c>
      <c r="H703" s="28" t="str">
        <f t="shared" si="309"/>
        <v>1</v>
      </c>
      <c r="I703" s="28" t="str">
        <f t="shared" si="310"/>
        <v>+</v>
      </c>
      <c r="J703" s="30">
        <f>IF($D703&lt;=2021,VstupniParametry_SKRYT!$D$5,"")</f>
        <v>0.02</v>
      </c>
      <c r="K703" s="28" t="str">
        <f t="shared" si="311"/>
        <v>)</v>
      </c>
      <c r="L703" s="31">
        <f>IF($D703&lt;=2021,COUNTIF(Vypocet_SKRYT!T700:AS700,"&gt;=1"),"")</f>
        <v>0</v>
      </c>
      <c r="M703" s="32" t="str">
        <f t="shared" si="312"/>
        <v>x</v>
      </c>
      <c r="N703" s="28" t="str">
        <f t="shared" si="313"/>
        <v>(</v>
      </c>
      <c r="O703" s="28" t="str">
        <f t="shared" si="314"/>
        <v>1</v>
      </c>
      <c r="P703" s="28" t="str">
        <f t="shared" si="315"/>
        <v>+</v>
      </c>
      <c r="Q703" s="30">
        <f>IF($D703&lt;=2024,VstupniParametry_SKRYT!$D$6,"")</f>
        <v>0.06</v>
      </c>
      <c r="R703" s="28" t="str">
        <f t="shared" si="316"/>
        <v>)</v>
      </c>
      <c r="S703" s="31">
        <f>IF($D703&lt;=2024,COUNTIFS(Vypocet_SKRYT!AT700:AV700,"&gt;=1"),"")</f>
        <v>0</v>
      </c>
      <c r="T703" s="32" t="str">
        <f t="shared" si="317"/>
        <v>x</v>
      </c>
      <c r="U703" s="28" t="str">
        <f t="shared" si="318"/>
        <v>(</v>
      </c>
      <c r="V703" s="28" t="str">
        <f t="shared" si="319"/>
        <v>1</v>
      </c>
      <c r="W703" s="28" t="str">
        <f t="shared" si="320"/>
        <v>+</v>
      </c>
      <c r="X703" s="30">
        <f>IF($D703&lt;=2025,VstupniParametry_SKRYT!$D$9,"")</f>
        <v>1.7999999999999999E-2</v>
      </c>
      <c r="Y703" s="28" t="str">
        <f t="shared" si="321"/>
        <v>)</v>
      </c>
      <c r="Z703" s="31">
        <f>IF(AND(D703&lt;2025,2025&lt;=Zisk!$D$10),1,IF(D703=2025,0,""))</f>
        <v>1</v>
      </c>
      <c r="AA703" s="32" t="str">
        <f>IF(AND($D703&lt;=2025,Zisk!$D$10&gt;=2026),"x","")</f>
        <v/>
      </c>
      <c r="AB703" s="28" t="str">
        <f>IF(AND($D703&lt;=2026,Zisk!$D$10&gt;=2026),"(","")</f>
        <v/>
      </c>
      <c r="AC703" s="28" t="str">
        <f>IF(AND($D703&lt;=2026,Zisk!$D$10&gt;=2026),"1","")</f>
        <v/>
      </c>
      <c r="AD703" s="28" t="str">
        <f>IF(AND($D703&lt;=2026,Zisk!$D$10&gt;=2026),"+","")</f>
        <v/>
      </c>
      <c r="AE703" s="30" t="str">
        <f>IF(AND($D703&lt;=2026,Zisk!$D$10&gt;=2026),VstupniParametry_SKRYT!$D$10,"")</f>
        <v/>
      </c>
      <c r="AF703" s="28" t="str">
        <f>IF(AND($D703&lt;=2026,Zisk!$D$10&gt;=2026),")","")</f>
        <v/>
      </c>
      <c r="AG703" s="31" t="str">
        <f>IF(AND(D703&lt;2026,2026&lt;=Zisk!$D$10),1,IF(D703=2026,0,""))</f>
        <v/>
      </c>
      <c r="AH703" s="32" t="str">
        <f>IF(AND($D703&lt;=2026,Zisk!$D$10&gt;=2027),"x","")</f>
        <v/>
      </c>
      <c r="AI703" s="28" t="str">
        <f>IF(AND($D703&lt;=2027,Zisk!$D$10&gt;=2027),"(","")</f>
        <v/>
      </c>
      <c r="AJ703" s="28" t="str">
        <f>IF(AND($D703&lt;=2027,Zisk!$D$10&gt;=2027),"1","")</f>
        <v/>
      </c>
      <c r="AK703" s="28" t="str">
        <f>IF(AND($D703&lt;=2027,Zisk!$D$10&gt;=2027),"+","")</f>
        <v/>
      </c>
      <c r="AL703" s="30" t="str">
        <f>IF(AND($D703&lt;=2027,Zisk!$D$10&gt;=2027),VstupniParametry_SKRYT!$D$11,"")</f>
        <v/>
      </c>
      <c r="AM703" s="28" t="str">
        <f>IF(AND($D703&lt;=2027,Zisk!$D$10&gt;=2027),")","")</f>
        <v/>
      </c>
      <c r="AN703" s="31" t="str">
        <f>IF(AND(D703&lt;2027,2027&lt;=Zisk!$D$10),1,IF(D703=2027,0,""))</f>
        <v/>
      </c>
      <c r="AO703" s="32" t="str">
        <f>IF(AND($D703&lt;=2027,Zisk!$D$10&gt;=2028),"x","")</f>
        <v/>
      </c>
      <c r="AP703" s="28" t="str">
        <f>IF(AND($D703&lt;=2028,Zisk!$D$10&gt;=2028),"(","")</f>
        <v/>
      </c>
      <c r="AQ703" s="28" t="str">
        <f>IF(AND($D703&lt;=2028,Zisk!$D$10&gt;=2028),"1","")</f>
        <v/>
      </c>
      <c r="AR703" s="28" t="str">
        <f>IF(AND($D703&lt;=2028,Zisk!$D$10&gt;=2028),"+","")</f>
        <v/>
      </c>
      <c r="AS703" s="30" t="str">
        <f>IF(AND($D703&lt;=2028,Zisk!$D$10&gt;=2028),VstupniParametry_SKRYT!$D$12,"")</f>
        <v/>
      </c>
      <c r="AT703" s="28" t="str">
        <f>IF(AND($D703&lt;=2028,Zisk!$D$10&gt;=2028),")","")</f>
        <v/>
      </c>
      <c r="AU703" s="31" t="str">
        <f>IF(AND(D703&lt;2028,2028&lt;=Zisk!$D$10),1,IF(D703=2028,0,""))</f>
        <v/>
      </c>
      <c r="AV703" s="32" t="str">
        <f>IF(AND($D703&lt;=2028,Zisk!$D$10&gt;=2029),"x","")</f>
        <v/>
      </c>
      <c r="AW703" s="28" t="str">
        <f>IF(AND($D703&lt;=2029,Zisk!$D$10&gt;=2029),"(","")</f>
        <v/>
      </c>
      <c r="AX703" s="28" t="str">
        <f>IF(AND($D703&lt;=2029,Zisk!$D$10&gt;=2029),"1","")</f>
        <v/>
      </c>
      <c r="AY703" s="28" t="str">
        <f>IF(AND($D703&lt;=2029,Zisk!$D$10&gt;=2029),"+","")</f>
        <v/>
      </c>
      <c r="AZ703" s="30" t="str">
        <f>IF(AND($D703&lt;=2029,Zisk!$D$10&gt;=2029),VstupniParametry_SKRYT!$D$13,"")</f>
        <v/>
      </c>
      <c r="BA703" s="28" t="str">
        <f>IF(AND($D703&lt;=2029,Zisk!$D$10&gt;=2029),")","")</f>
        <v/>
      </c>
      <c r="BB703" s="31" t="str">
        <f>IF(AND(D703&lt;2029,2029&lt;=Zisk!$D$10),1,IF(D703=2029,0,""))</f>
        <v/>
      </c>
      <c r="BC703" s="32" t="str">
        <f>IF(AND($D703&lt;=2029,Zisk!$D$10&gt;=2030),"x","")</f>
        <v/>
      </c>
      <c r="BD703" s="28" t="str">
        <f>IF(AND($D703&lt;=2030,Zisk!$D$10&gt;=2030),"(","")</f>
        <v/>
      </c>
      <c r="BE703" s="28" t="str">
        <f>IF(AND($D703&lt;=2030,Zisk!$D$10&gt;=2030),"1","")</f>
        <v/>
      </c>
      <c r="BF703" s="28" t="str">
        <f>IF(AND($D703&lt;=2030,Zisk!$D$10&gt;=2030),"+","")</f>
        <v/>
      </c>
      <c r="BG703" s="30" t="str">
        <f>IF(AND($D703&lt;=2030,Zisk!$D$10&gt;=2030),VstupniParametry_SKRYT!$D$14,"")</f>
        <v/>
      </c>
      <c r="BH703" s="28" t="str">
        <f>IF(AND($D703&lt;=2030,Zisk!$D$10&gt;=2030),")","")</f>
        <v/>
      </c>
      <c r="BI703" s="31" t="str">
        <f>IF(AND(D703&lt;2030,2030&lt;=Zisk!$D$10),1,IF(D703=2030,0,""))</f>
        <v/>
      </c>
      <c r="BJ703" s="33" t="s">
        <v>32</v>
      </c>
      <c r="BK703" s="30">
        <f t="shared" si="334"/>
        <v>1</v>
      </c>
      <c r="BL703" s="28" t="str">
        <f t="shared" si="335"/>
        <v>x</v>
      </c>
      <c r="BM703" s="34">
        <f t="shared" si="336"/>
        <v>1</v>
      </c>
      <c r="BN703" s="30" t="str">
        <f t="shared" si="337"/>
        <v>x</v>
      </c>
      <c r="BO703" s="34">
        <f t="shared" si="322"/>
        <v>1.018</v>
      </c>
      <c r="BP703" s="34" t="str">
        <f t="shared" si="323"/>
        <v/>
      </c>
      <c r="BQ703" s="34" t="str">
        <f t="shared" si="324"/>
        <v/>
      </c>
      <c r="BR703" s="34" t="str">
        <f t="shared" si="325"/>
        <v/>
      </c>
      <c r="BS703" s="34" t="str">
        <f t="shared" si="326"/>
        <v/>
      </c>
      <c r="BT703" s="34" t="str">
        <f t="shared" si="327"/>
        <v/>
      </c>
      <c r="BU703" s="34" t="str">
        <f t="shared" si="328"/>
        <v/>
      </c>
      <c r="BV703" s="34" t="str">
        <f t="shared" si="329"/>
        <v/>
      </c>
      <c r="BW703" s="34" t="str">
        <f t="shared" si="330"/>
        <v/>
      </c>
      <c r="BX703" s="34" t="str">
        <f t="shared" si="331"/>
        <v/>
      </c>
      <c r="BY703" s="34" t="str">
        <f t="shared" si="332"/>
        <v/>
      </c>
      <c r="BZ703" s="33" t="s">
        <v>32</v>
      </c>
      <c r="CA703" s="34">
        <f t="shared" si="333"/>
        <v>1.018</v>
      </c>
      <c r="CB703" s="28"/>
      <c r="CC703" s="29">
        <f>IF(D703&gt;Zisk!$D$10,"",E703*CA703)</f>
        <v>0</v>
      </c>
    </row>
    <row r="704" spans="2:81" x14ac:dyDescent="0.2">
      <c r="B704" s="35" t="str">
        <f>Zisk!B715</f>
        <v/>
      </c>
      <c r="C704" s="35">
        <f>Zisk!C715</f>
        <v>0</v>
      </c>
      <c r="D704" s="35">
        <f>Zisk!E715</f>
        <v>0</v>
      </c>
      <c r="E704" s="36">
        <f>Zisk!D715</f>
        <v>0</v>
      </c>
      <c r="F704" s="36"/>
      <c r="G704" s="35" t="str">
        <f t="shared" si="308"/>
        <v>(</v>
      </c>
      <c r="H704" s="35" t="str">
        <f t="shared" si="309"/>
        <v>1</v>
      </c>
      <c r="I704" s="35" t="str">
        <f t="shared" si="310"/>
        <v>+</v>
      </c>
      <c r="J704" s="37">
        <f>IF($D704&lt;=2021,VstupniParametry_SKRYT!$D$5,"")</f>
        <v>0.02</v>
      </c>
      <c r="K704" s="35" t="str">
        <f t="shared" si="311"/>
        <v>)</v>
      </c>
      <c r="L704" s="38">
        <f>IF($D704&lt;=2021,COUNTIF(Vypocet_SKRYT!T701:AS701,"&gt;=1"),"")</f>
        <v>0</v>
      </c>
      <c r="M704" s="39" t="str">
        <f t="shared" si="312"/>
        <v>x</v>
      </c>
      <c r="N704" s="35" t="str">
        <f t="shared" si="313"/>
        <v>(</v>
      </c>
      <c r="O704" s="35" t="str">
        <f t="shared" si="314"/>
        <v>1</v>
      </c>
      <c r="P704" s="35" t="str">
        <f t="shared" si="315"/>
        <v>+</v>
      </c>
      <c r="Q704" s="37">
        <f>IF($D704&lt;=2024,VstupniParametry_SKRYT!$D$6,"")</f>
        <v>0.06</v>
      </c>
      <c r="R704" s="35" t="str">
        <f t="shared" si="316"/>
        <v>)</v>
      </c>
      <c r="S704" s="38">
        <f>IF($D704&lt;=2024,COUNTIFS(Vypocet_SKRYT!AT701:AV701,"&gt;=1"),"")</f>
        <v>0</v>
      </c>
      <c r="T704" s="39" t="str">
        <f t="shared" si="317"/>
        <v>x</v>
      </c>
      <c r="U704" s="35" t="str">
        <f t="shared" si="318"/>
        <v>(</v>
      </c>
      <c r="V704" s="35" t="str">
        <f t="shared" si="319"/>
        <v>1</v>
      </c>
      <c r="W704" s="35" t="str">
        <f t="shared" si="320"/>
        <v>+</v>
      </c>
      <c r="X704" s="37">
        <f>IF($D704&lt;=2025,VstupniParametry_SKRYT!$D$9,"")</f>
        <v>1.7999999999999999E-2</v>
      </c>
      <c r="Y704" s="35" t="str">
        <f t="shared" si="321"/>
        <v>)</v>
      </c>
      <c r="Z704" s="38">
        <f>IF(AND(D704&lt;2025,2025&lt;=Zisk!$D$10),1,IF(D704=2025,0,""))</f>
        <v>1</v>
      </c>
      <c r="AA704" s="39" t="str">
        <f>IF(AND($D704&lt;=2025,Zisk!$D$10&gt;=2026),"x","")</f>
        <v/>
      </c>
      <c r="AB704" s="35" t="str">
        <f>IF(AND($D704&lt;=2026,Zisk!$D$10&gt;=2026),"(","")</f>
        <v/>
      </c>
      <c r="AC704" s="35" t="str">
        <f>IF(AND($D704&lt;=2026,Zisk!$D$10&gt;=2026),"1","")</f>
        <v/>
      </c>
      <c r="AD704" s="35" t="str">
        <f>IF(AND($D704&lt;=2026,Zisk!$D$10&gt;=2026),"+","")</f>
        <v/>
      </c>
      <c r="AE704" s="37" t="str">
        <f>IF(AND($D704&lt;=2026,Zisk!$D$10&gt;=2026),VstupniParametry_SKRYT!$D$10,"")</f>
        <v/>
      </c>
      <c r="AF704" s="35" t="str">
        <f>IF(AND($D704&lt;=2026,Zisk!$D$10&gt;=2026),")","")</f>
        <v/>
      </c>
      <c r="AG704" s="38" t="str">
        <f>IF(AND(D704&lt;2026,2026&lt;=Zisk!$D$10),1,IF(D704=2026,0,""))</f>
        <v/>
      </c>
      <c r="AH704" s="39" t="str">
        <f>IF(AND($D704&lt;=2026,Zisk!$D$10&gt;=2027),"x","")</f>
        <v/>
      </c>
      <c r="AI704" s="35" t="str">
        <f>IF(AND($D704&lt;=2027,Zisk!$D$10&gt;=2027),"(","")</f>
        <v/>
      </c>
      <c r="AJ704" s="35" t="str">
        <f>IF(AND($D704&lt;=2027,Zisk!$D$10&gt;=2027),"1","")</f>
        <v/>
      </c>
      <c r="AK704" s="35" t="str">
        <f>IF(AND($D704&lt;=2027,Zisk!$D$10&gt;=2027),"+","")</f>
        <v/>
      </c>
      <c r="AL704" s="37" t="str">
        <f>IF(AND($D704&lt;=2027,Zisk!$D$10&gt;=2027),VstupniParametry_SKRYT!$D$11,"")</f>
        <v/>
      </c>
      <c r="AM704" s="35" t="str">
        <f>IF(AND($D704&lt;=2027,Zisk!$D$10&gt;=2027),")","")</f>
        <v/>
      </c>
      <c r="AN704" s="38" t="str">
        <f>IF(AND(D704&lt;2027,2027&lt;=Zisk!$D$10),1,IF(D704=2027,0,""))</f>
        <v/>
      </c>
      <c r="AO704" s="39" t="str">
        <f>IF(AND($D704&lt;=2027,Zisk!$D$10&gt;=2028),"x","")</f>
        <v/>
      </c>
      <c r="AP704" s="35" t="str">
        <f>IF(AND($D704&lt;=2028,Zisk!$D$10&gt;=2028),"(","")</f>
        <v/>
      </c>
      <c r="AQ704" s="35" t="str">
        <f>IF(AND($D704&lt;=2028,Zisk!$D$10&gt;=2028),"1","")</f>
        <v/>
      </c>
      <c r="AR704" s="35" t="str">
        <f>IF(AND($D704&lt;=2028,Zisk!$D$10&gt;=2028),"+","")</f>
        <v/>
      </c>
      <c r="AS704" s="37" t="str">
        <f>IF(AND($D704&lt;=2028,Zisk!$D$10&gt;=2028),VstupniParametry_SKRYT!$D$12,"")</f>
        <v/>
      </c>
      <c r="AT704" s="35" t="str">
        <f>IF(AND($D704&lt;=2028,Zisk!$D$10&gt;=2028),")","")</f>
        <v/>
      </c>
      <c r="AU704" s="38" t="str">
        <f>IF(AND(D704&lt;2028,2028&lt;=Zisk!$D$10),1,IF(D704=2028,0,""))</f>
        <v/>
      </c>
      <c r="AV704" s="39" t="str">
        <f>IF(AND($D704&lt;=2028,Zisk!$D$10&gt;=2029),"x","")</f>
        <v/>
      </c>
      <c r="AW704" s="35" t="str">
        <f>IF(AND($D704&lt;=2029,Zisk!$D$10&gt;=2029),"(","")</f>
        <v/>
      </c>
      <c r="AX704" s="35" t="str">
        <f>IF(AND($D704&lt;=2029,Zisk!$D$10&gt;=2029),"1","")</f>
        <v/>
      </c>
      <c r="AY704" s="35" t="str">
        <f>IF(AND($D704&lt;=2029,Zisk!$D$10&gt;=2029),"+","")</f>
        <v/>
      </c>
      <c r="AZ704" s="37" t="str">
        <f>IF(AND($D704&lt;=2029,Zisk!$D$10&gt;=2029),VstupniParametry_SKRYT!$D$13,"")</f>
        <v/>
      </c>
      <c r="BA704" s="35" t="str">
        <f>IF(AND($D704&lt;=2029,Zisk!$D$10&gt;=2029),")","")</f>
        <v/>
      </c>
      <c r="BB704" s="38" t="str">
        <f>IF(AND(D704&lt;2029,2029&lt;=Zisk!$D$10),1,IF(D704=2029,0,""))</f>
        <v/>
      </c>
      <c r="BC704" s="39" t="str">
        <f>IF(AND($D704&lt;=2029,Zisk!$D$10&gt;=2030),"x","")</f>
        <v/>
      </c>
      <c r="BD704" s="35" t="str">
        <f>IF(AND($D704&lt;=2030,Zisk!$D$10&gt;=2030),"(","")</f>
        <v/>
      </c>
      <c r="BE704" s="35" t="str">
        <f>IF(AND($D704&lt;=2030,Zisk!$D$10&gt;=2030),"1","")</f>
        <v/>
      </c>
      <c r="BF704" s="35" t="str">
        <f>IF(AND($D704&lt;=2030,Zisk!$D$10&gt;=2030),"+","")</f>
        <v/>
      </c>
      <c r="BG704" s="37" t="str">
        <f>IF(AND($D704&lt;=2030,Zisk!$D$10&gt;=2030),VstupniParametry_SKRYT!$D$14,"")</f>
        <v/>
      </c>
      <c r="BH704" s="35" t="str">
        <f>IF(AND($D704&lt;=2030,Zisk!$D$10&gt;=2030),")","")</f>
        <v/>
      </c>
      <c r="BI704" s="38" t="str">
        <f>IF(AND(D704&lt;2030,2030&lt;=Zisk!$D$10),1,IF(D704=2030,0,""))</f>
        <v/>
      </c>
      <c r="BJ704" s="40" t="s">
        <v>32</v>
      </c>
      <c r="BK704" s="37">
        <f t="shared" si="334"/>
        <v>1</v>
      </c>
      <c r="BL704" s="35" t="str">
        <f t="shared" si="335"/>
        <v>x</v>
      </c>
      <c r="BM704" s="41">
        <f t="shared" si="336"/>
        <v>1</v>
      </c>
      <c r="BN704" s="37" t="str">
        <f t="shared" si="337"/>
        <v>x</v>
      </c>
      <c r="BO704" s="41">
        <f t="shared" si="322"/>
        <v>1.018</v>
      </c>
      <c r="BP704" s="41" t="str">
        <f t="shared" si="323"/>
        <v/>
      </c>
      <c r="BQ704" s="41" t="str">
        <f t="shared" si="324"/>
        <v/>
      </c>
      <c r="BR704" s="41" t="str">
        <f t="shared" si="325"/>
        <v/>
      </c>
      <c r="BS704" s="41" t="str">
        <f t="shared" si="326"/>
        <v/>
      </c>
      <c r="BT704" s="41" t="str">
        <f t="shared" si="327"/>
        <v/>
      </c>
      <c r="BU704" s="41" t="str">
        <f t="shared" si="328"/>
        <v/>
      </c>
      <c r="BV704" s="41" t="str">
        <f t="shared" si="329"/>
        <v/>
      </c>
      <c r="BW704" s="41" t="str">
        <f t="shared" si="330"/>
        <v/>
      </c>
      <c r="BX704" s="41" t="str">
        <f t="shared" si="331"/>
        <v/>
      </c>
      <c r="BY704" s="41" t="str">
        <f t="shared" si="332"/>
        <v/>
      </c>
      <c r="BZ704" s="40" t="s">
        <v>32</v>
      </c>
      <c r="CA704" s="41">
        <f t="shared" si="333"/>
        <v>1.018</v>
      </c>
      <c r="CB704" s="35"/>
      <c r="CC704" s="36">
        <f>IF(D704&gt;Zisk!$D$10,"",E704*CA704)</f>
        <v>0</v>
      </c>
    </row>
    <row r="705" spans="2:81" x14ac:dyDescent="0.2">
      <c r="B705" s="28" t="str">
        <f>Zisk!B716</f>
        <v/>
      </c>
      <c r="C705" s="28">
        <f>Zisk!C716</f>
        <v>0</v>
      </c>
      <c r="D705" s="28">
        <f>Zisk!E716</f>
        <v>0</v>
      </c>
      <c r="E705" s="29">
        <f>Zisk!D716</f>
        <v>0</v>
      </c>
      <c r="F705" s="29"/>
      <c r="G705" s="28" t="str">
        <f t="shared" si="308"/>
        <v>(</v>
      </c>
      <c r="H705" s="28" t="str">
        <f t="shared" si="309"/>
        <v>1</v>
      </c>
      <c r="I705" s="28" t="str">
        <f t="shared" si="310"/>
        <v>+</v>
      </c>
      <c r="J705" s="30">
        <f>IF($D705&lt;=2021,VstupniParametry_SKRYT!$D$5,"")</f>
        <v>0.02</v>
      </c>
      <c r="K705" s="28" t="str">
        <f t="shared" si="311"/>
        <v>)</v>
      </c>
      <c r="L705" s="31">
        <f>IF($D705&lt;=2021,COUNTIF(Vypocet_SKRYT!T702:AS702,"&gt;=1"),"")</f>
        <v>0</v>
      </c>
      <c r="M705" s="32" t="str">
        <f t="shared" si="312"/>
        <v>x</v>
      </c>
      <c r="N705" s="28" t="str">
        <f t="shared" si="313"/>
        <v>(</v>
      </c>
      <c r="O705" s="28" t="str">
        <f t="shared" si="314"/>
        <v>1</v>
      </c>
      <c r="P705" s="28" t="str">
        <f t="shared" si="315"/>
        <v>+</v>
      </c>
      <c r="Q705" s="30">
        <f>IF($D705&lt;=2024,VstupniParametry_SKRYT!$D$6,"")</f>
        <v>0.06</v>
      </c>
      <c r="R705" s="28" t="str">
        <f t="shared" si="316"/>
        <v>)</v>
      </c>
      <c r="S705" s="31">
        <f>IF($D705&lt;=2024,COUNTIFS(Vypocet_SKRYT!AT702:AV702,"&gt;=1"),"")</f>
        <v>0</v>
      </c>
      <c r="T705" s="32" t="str">
        <f t="shared" si="317"/>
        <v>x</v>
      </c>
      <c r="U705" s="28" t="str">
        <f t="shared" si="318"/>
        <v>(</v>
      </c>
      <c r="V705" s="28" t="str">
        <f t="shared" si="319"/>
        <v>1</v>
      </c>
      <c r="W705" s="28" t="str">
        <f t="shared" si="320"/>
        <v>+</v>
      </c>
      <c r="X705" s="30">
        <f>IF($D705&lt;=2025,VstupniParametry_SKRYT!$D$9,"")</f>
        <v>1.7999999999999999E-2</v>
      </c>
      <c r="Y705" s="28" t="str">
        <f t="shared" si="321"/>
        <v>)</v>
      </c>
      <c r="Z705" s="31">
        <f>IF(AND(D705&lt;2025,2025&lt;=Zisk!$D$10),1,IF(D705=2025,0,""))</f>
        <v>1</v>
      </c>
      <c r="AA705" s="32" t="str">
        <f>IF(AND($D705&lt;=2025,Zisk!$D$10&gt;=2026),"x","")</f>
        <v/>
      </c>
      <c r="AB705" s="28" t="str">
        <f>IF(AND($D705&lt;=2026,Zisk!$D$10&gt;=2026),"(","")</f>
        <v/>
      </c>
      <c r="AC705" s="28" t="str">
        <f>IF(AND($D705&lt;=2026,Zisk!$D$10&gt;=2026),"1","")</f>
        <v/>
      </c>
      <c r="AD705" s="28" t="str">
        <f>IF(AND($D705&lt;=2026,Zisk!$D$10&gt;=2026),"+","")</f>
        <v/>
      </c>
      <c r="AE705" s="30" t="str">
        <f>IF(AND($D705&lt;=2026,Zisk!$D$10&gt;=2026),VstupniParametry_SKRYT!$D$10,"")</f>
        <v/>
      </c>
      <c r="AF705" s="28" t="str">
        <f>IF(AND($D705&lt;=2026,Zisk!$D$10&gt;=2026),")","")</f>
        <v/>
      </c>
      <c r="AG705" s="31" t="str">
        <f>IF(AND(D705&lt;2026,2026&lt;=Zisk!$D$10),1,IF(D705=2026,0,""))</f>
        <v/>
      </c>
      <c r="AH705" s="32" t="str">
        <f>IF(AND($D705&lt;=2026,Zisk!$D$10&gt;=2027),"x","")</f>
        <v/>
      </c>
      <c r="AI705" s="28" t="str">
        <f>IF(AND($D705&lt;=2027,Zisk!$D$10&gt;=2027),"(","")</f>
        <v/>
      </c>
      <c r="AJ705" s="28" t="str">
        <f>IF(AND($D705&lt;=2027,Zisk!$D$10&gt;=2027),"1","")</f>
        <v/>
      </c>
      <c r="AK705" s="28" t="str">
        <f>IF(AND($D705&lt;=2027,Zisk!$D$10&gt;=2027),"+","")</f>
        <v/>
      </c>
      <c r="AL705" s="30" t="str">
        <f>IF(AND($D705&lt;=2027,Zisk!$D$10&gt;=2027),VstupniParametry_SKRYT!$D$11,"")</f>
        <v/>
      </c>
      <c r="AM705" s="28" t="str">
        <f>IF(AND($D705&lt;=2027,Zisk!$D$10&gt;=2027),")","")</f>
        <v/>
      </c>
      <c r="AN705" s="31" t="str">
        <f>IF(AND(D705&lt;2027,2027&lt;=Zisk!$D$10),1,IF(D705=2027,0,""))</f>
        <v/>
      </c>
      <c r="AO705" s="32" t="str">
        <f>IF(AND($D705&lt;=2027,Zisk!$D$10&gt;=2028),"x","")</f>
        <v/>
      </c>
      <c r="AP705" s="28" t="str">
        <f>IF(AND($D705&lt;=2028,Zisk!$D$10&gt;=2028),"(","")</f>
        <v/>
      </c>
      <c r="AQ705" s="28" t="str">
        <f>IF(AND($D705&lt;=2028,Zisk!$D$10&gt;=2028),"1","")</f>
        <v/>
      </c>
      <c r="AR705" s="28" t="str">
        <f>IF(AND($D705&lt;=2028,Zisk!$D$10&gt;=2028),"+","")</f>
        <v/>
      </c>
      <c r="AS705" s="30" t="str">
        <f>IF(AND($D705&lt;=2028,Zisk!$D$10&gt;=2028),VstupniParametry_SKRYT!$D$12,"")</f>
        <v/>
      </c>
      <c r="AT705" s="28" t="str">
        <f>IF(AND($D705&lt;=2028,Zisk!$D$10&gt;=2028),")","")</f>
        <v/>
      </c>
      <c r="AU705" s="31" t="str">
        <f>IF(AND(D705&lt;2028,2028&lt;=Zisk!$D$10),1,IF(D705=2028,0,""))</f>
        <v/>
      </c>
      <c r="AV705" s="32" t="str">
        <f>IF(AND($D705&lt;=2028,Zisk!$D$10&gt;=2029),"x","")</f>
        <v/>
      </c>
      <c r="AW705" s="28" t="str">
        <f>IF(AND($D705&lt;=2029,Zisk!$D$10&gt;=2029),"(","")</f>
        <v/>
      </c>
      <c r="AX705" s="28" t="str">
        <f>IF(AND($D705&lt;=2029,Zisk!$D$10&gt;=2029),"1","")</f>
        <v/>
      </c>
      <c r="AY705" s="28" t="str">
        <f>IF(AND($D705&lt;=2029,Zisk!$D$10&gt;=2029),"+","")</f>
        <v/>
      </c>
      <c r="AZ705" s="30" t="str">
        <f>IF(AND($D705&lt;=2029,Zisk!$D$10&gt;=2029),VstupniParametry_SKRYT!$D$13,"")</f>
        <v/>
      </c>
      <c r="BA705" s="28" t="str">
        <f>IF(AND($D705&lt;=2029,Zisk!$D$10&gt;=2029),")","")</f>
        <v/>
      </c>
      <c r="BB705" s="31" t="str">
        <f>IF(AND(D705&lt;2029,2029&lt;=Zisk!$D$10),1,IF(D705=2029,0,""))</f>
        <v/>
      </c>
      <c r="BC705" s="32" t="str">
        <f>IF(AND($D705&lt;=2029,Zisk!$D$10&gt;=2030),"x","")</f>
        <v/>
      </c>
      <c r="BD705" s="28" t="str">
        <f>IF(AND($D705&lt;=2030,Zisk!$D$10&gt;=2030),"(","")</f>
        <v/>
      </c>
      <c r="BE705" s="28" t="str">
        <f>IF(AND($D705&lt;=2030,Zisk!$D$10&gt;=2030),"1","")</f>
        <v/>
      </c>
      <c r="BF705" s="28" t="str">
        <f>IF(AND($D705&lt;=2030,Zisk!$D$10&gt;=2030),"+","")</f>
        <v/>
      </c>
      <c r="BG705" s="30" t="str">
        <f>IF(AND($D705&lt;=2030,Zisk!$D$10&gt;=2030),VstupniParametry_SKRYT!$D$14,"")</f>
        <v/>
      </c>
      <c r="BH705" s="28" t="str">
        <f>IF(AND($D705&lt;=2030,Zisk!$D$10&gt;=2030),")","")</f>
        <v/>
      </c>
      <c r="BI705" s="31" t="str">
        <f>IF(AND(D705&lt;2030,2030&lt;=Zisk!$D$10),1,IF(D705=2030,0,""))</f>
        <v/>
      </c>
      <c r="BJ705" s="33" t="s">
        <v>32</v>
      </c>
      <c r="BK705" s="30">
        <f t="shared" si="334"/>
        <v>1</v>
      </c>
      <c r="BL705" s="28" t="str">
        <f t="shared" si="335"/>
        <v>x</v>
      </c>
      <c r="BM705" s="34">
        <f t="shared" si="336"/>
        <v>1</v>
      </c>
      <c r="BN705" s="30" t="str">
        <f t="shared" si="337"/>
        <v>x</v>
      </c>
      <c r="BO705" s="34">
        <f t="shared" si="322"/>
        <v>1.018</v>
      </c>
      <c r="BP705" s="34" t="str">
        <f t="shared" si="323"/>
        <v/>
      </c>
      <c r="BQ705" s="34" t="str">
        <f t="shared" si="324"/>
        <v/>
      </c>
      <c r="BR705" s="34" t="str">
        <f t="shared" si="325"/>
        <v/>
      </c>
      <c r="BS705" s="34" t="str">
        <f t="shared" si="326"/>
        <v/>
      </c>
      <c r="BT705" s="34" t="str">
        <f t="shared" si="327"/>
        <v/>
      </c>
      <c r="BU705" s="34" t="str">
        <f t="shared" si="328"/>
        <v/>
      </c>
      <c r="BV705" s="34" t="str">
        <f t="shared" si="329"/>
        <v/>
      </c>
      <c r="BW705" s="34" t="str">
        <f t="shared" si="330"/>
        <v/>
      </c>
      <c r="BX705" s="34" t="str">
        <f t="shared" si="331"/>
        <v/>
      </c>
      <c r="BY705" s="34" t="str">
        <f t="shared" si="332"/>
        <v/>
      </c>
      <c r="BZ705" s="33" t="s">
        <v>32</v>
      </c>
      <c r="CA705" s="34">
        <f t="shared" si="333"/>
        <v>1.018</v>
      </c>
      <c r="CB705" s="28"/>
      <c r="CC705" s="29">
        <f>IF(D705&gt;Zisk!$D$10,"",E705*CA705)</f>
        <v>0</v>
      </c>
    </row>
    <row r="706" spans="2:81" x14ac:dyDescent="0.2">
      <c r="B706" s="35" t="str">
        <f>Zisk!B717</f>
        <v/>
      </c>
      <c r="C706" s="35">
        <f>Zisk!C717</f>
        <v>0</v>
      </c>
      <c r="D706" s="35">
        <f>Zisk!E717</f>
        <v>0</v>
      </c>
      <c r="E706" s="36">
        <f>Zisk!D717</f>
        <v>0</v>
      </c>
      <c r="F706" s="36"/>
      <c r="G706" s="35" t="str">
        <f t="shared" si="308"/>
        <v>(</v>
      </c>
      <c r="H706" s="35" t="str">
        <f t="shared" si="309"/>
        <v>1</v>
      </c>
      <c r="I706" s="35" t="str">
        <f t="shared" si="310"/>
        <v>+</v>
      </c>
      <c r="J706" s="37">
        <f>IF($D706&lt;=2021,VstupniParametry_SKRYT!$D$5,"")</f>
        <v>0.02</v>
      </c>
      <c r="K706" s="35" t="str">
        <f t="shared" si="311"/>
        <v>)</v>
      </c>
      <c r="L706" s="38">
        <f>IF($D706&lt;=2021,COUNTIF(Vypocet_SKRYT!T703:AS703,"&gt;=1"),"")</f>
        <v>0</v>
      </c>
      <c r="M706" s="39" t="str">
        <f t="shared" si="312"/>
        <v>x</v>
      </c>
      <c r="N706" s="35" t="str">
        <f t="shared" si="313"/>
        <v>(</v>
      </c>
      <c r="O706" s="35" t="str">
        <f t="shared" si="314"/>
        <v>1</v>
      </c>
      <c r="P706" s="35" t="str">
        <f t="shared" si="315"/>
        <v>+</v>
      </c>
      <c r="Q706" s="37">
        <f>IF($D706&lt;=2024,VstupniParametry_SKRYT!$D$6,"")</f>
        <v>0.06</v>
      </c>
      <c r="R706" s="35" t="str">
        <f t="shared" si="316"/>
        <v>)</v>
      </c>
      <c r="S706" s="38">
        <f>IF($D706&lt;=2024,COUNTIFS(Vypocet_SKRYT!AT703:AV703,"&gt;=1"),"")</f>
        <v>0</v>
      </c>
      <c r="T706" s="39" t="str">
        <f t="shared" si="317"/>
        <v>x</v>
      </c>
      <c r="U706" s="35" t="str">
        <f t="shared" si="318"/>
        <v>(</v>
      </c>
      <c r="V706" s="35" t="str">
        <f t="shared" si="319"/>
        <v>1</v>
      </c>
      <c r="W706" s="35" t="str">
        <f t="shared" si="320"/>
        <v>+</v>
      </c>
      <c r="X706" s="37">
        <f>IF($D706&lt;=2025,VstupniParametry_SKRYT!$D$9,"")</f>
        <v>1.7999999999999999E-2</v>
      </c>
      <c r="Y706" s="35" t="str">
        <f t="shared" si="321"/>
        <v>)</v>
      </c>
      <c r="Z706" s="38">
        <f>IF(AND(D706&lt;2025,2025&lt;=Zisk!$D$10),1,IF(D706=2025,0,""))</f>
        <v>1</v>
      </c>
      <c r="AA706" s="39" t="str">
        <f>IF(AND($D706&lt;=2025,Zisk!$D$10&gt;=2026),"x","")</f>
        <v/>
      </c>
      <c r="AB706" s="35" t="str">
        <f>IF(AND($D706&lt;=2026,Zisk!$D$10&gt;=2026),"(","")</f>
        <v/>
      </c>
      <c r="AC706" s="35" t="str">
        <f>IF(AND($D706&lt;=2026,Zisk!$D$10&gt;=2026),"1","")</f>
        <v/>
      </c>
      <c r="AD706" s="35" t="str">
        <f>IF(AND($D706&lt;=2026,Zisk!$D$10&gt;=2026),"+","")</f>
        <v/>
      </c>
      <c r="AE706" s="37" t="str">
        <f>IF(AND($D706&lt;=2026,Zisk!$D$10&gt;=2026),VstupniParametry_SKRYT!$D$10,"")</f>
        <v/>
      </c>
      <c r="AF706" s="35" t="str">
        <f>IF(AND($D706&lt;=2026,Zisk!$D$10&gt;=2026),")","")</f>
        <v/>
      </c>
      <c r="AG706" s="38" t="str">
        <f>IF(AND(D706&lt;2026,2026&lt;=Zisk!$D$10),1,IF(D706=2026,0,""))</f>
        <v/>
      </c>
      <c r="AH706" s="39" t="str">
        <f>IF(AND($D706&lt;=2026,Zisk!$D$10&gt;=2027),"x","")</f>
        <v/>
      </c>
      <c r="AI706" s="35" t="str">
        <f>IF(AND($D706&lt;=2027,Zisk!$D$10&gt;=2027),"(","")</f>
        <v/>
      </c>
      <c r="AJ706" s="35" t="str">
        <f>IF(AND($D706&lt;=2027,Zisk!$D$10&gt;=2027),"1","")</f>
        <v/>
      </c>
      <c r="AK706" s="35" t="str">
        <f>IF(AND($D706&lt;=2027,Zisk!$D$10&gt;=2027),"+","")</f>
        <v/>
      </c>
      <c r="AL706" s="37" t="str">
        <f>IF(AND($D706&lt;=2027,Zisk!$D$10&gt;=2027),VstupniParametry_SKRYT!$D$11,"")</f>
        <v/>
      </c>
      <c r="AM706" s="35" t="str">
        <f>IF(AND($D706&lt;=2027,Zisk!$D$10&gt;=2027),")","")</f>
        <v/>
      </c>
      <c r="AN706" s="38" t="str">
        <f>IF(AND(D706&lt;2027,2027&lt;=Zisk!$D$10),1,IF(D706=2027,0,""))</f>
        <v/>
      </c>
      <c r="AO706" s="39" t="str">
        <f>IF(AND($D706&lt;=2027,Zisk!$D$10&gt;=2028),"x","")</f>
        <v/>
      </c>
      <c r="AP706" s="35" t="str">
        <f>IF(AND($D706&lt;=2028,Zisk!$D$10&gt;=2028),"(","")</f>
        <v/>
      </c>
      <c r="AQ706" s="35" t="str">
        <f>IF(AND($D706&lt;=2028,Zisk!$D$10&gt;=2028),"1","")</f>
        <v/>
      </c>
      <c r="AR706" s="35" t="str">
        <f>IF(AND($D706&lt;=2028,Zisk!$D$10&gt;=2028),"+","")</f>
        <v/>
      </c>
      <c r="AS706" s="37" t="str">
        <f>IF(AND($D706&lt;=2028,Zisk!$D$10&gt;=2028),VstupniParametry_SKRYT!$D$12,"")</f>
        <v/>
      </c>
      <c r="AT706" s="35" t="str">
        <f>IF(AND($D706&lt;=2028,Zisk!$D$10&gt;=2028),")","")</f>
        <v/>
      </c>
      <c r="AU706" s="38" t="str">
        <f>IF(AND(D706&lt;2028,2028&lt;=Zisk!$D$10),1,IF(D706=2028,0,""))</f>
        <v/>
      </c>
      <c r="AV706" s="39" t="str">
        <f>IF(AND($D706&lt;=2028,Zisk!$D$10&gt;=2029),"x","")</f>
        <v/>
      </c>
      <c r="AW706" s="35" t="str">
        <f>IF(AND($D706&lt;=2029,Zisk!$D$10&gt;=2029),"(","")</f>
        <v/>
      </c>
      <c r="AX706" s="35" t="str">
        <f>IF(AND($D706&lt;=2029,Zisk!$D$10&gt;=2029),"1","")</f>
        <v/>
      </c>
      <c r="AY706" s="35" t="str">
        <f>IF(AND($D706&lt;=2029,Zisk!$D$10&gt;=2029),"+","")</f>
        <v/>
      </c>
      <c r="AZ706" s="37" t="str">
        <f>IF(AND($D706&lt;=2029,Zisk!$D$10&gt;=2029),VstupniParametry_SKRYT!$D$13,"")</f>
        <v/>
      </c>
      <c r="BA706" s="35" t="str">
        <f>IF(AND($D706&lt;=2029,Zisk!$D$10&gt;=2029),")","")</f>
        <v/>
      </c>
      <c r="BB706" s="38" t="str">
        <f>IF(AND(D706&lt;2029,2029&lt;=Zisk!$D$10),1,IF(D706=2029,0,""))</f>
        <v/>
      </c>
      <c r="BC706" s="39" t="str">
        <f>IF(AND($D706&lt;=2029,Zisk!$D$10&gt;=2030),"x","")</f>
        <v/>
      </c>
      <c r="BD706" s="35" t="str">
        <f>IF(AND($D706&lt;=2030,Zisk!$D$10&gt;=2030),"(","")</f>
        <v/>
      </c>
      <c r="BE706" s="35" t="str">
        <f>IF(AND($D706&lt;=2030,Zisk!$D$10&gt;=2030),"1","")</f>
        <v/>
      </c>
      <c r="BF706" s="35" t="str">
        <f>IF(AND($D706&lt;=2030,Zisk!$D$10&gt;=2030),"+","")</f>
        <v/>
      </c>
      <c r="BG706" s="37" t="str">
        <f>IF(AND($D706&lt;=2030,Zisk!$D$10&gt;=2030),VstupniParametry_SKRYT!$D$14,"")</f>
        <v/>
      </c>
      <c r="BH706" s="35" t="str">
        <f>IF(AND($D706&lt;=2030,Zisk!$D$10&gt;=2030),")","")</f>
        <v/>
      </c>
      <c r="BI706" s="38" t="str">
        <f>IF(AND(D706&lt;2030,2030&lt;=Zisk!$D$10),1,IF(D706=2030,0,""))</f>
        <v/>
      </c>
      <c r="BJ706" s="40" t="s">
        <v>32</v>
      </c>
      <c r="BK706" s="37">
        <f t="shared" si="334"/>
        <v>1</v>
      </c>
      <c r="BL706" s="35" t="str">
        <f t="shared" si="335"/>
        <v>x</v>
      </c>
      <c r="BM706" s="41">
        <f t="shared" si="336"/>
        <v>1</v>
      </c>
      <c r="BN706" s="37" t="str">
        <f t="shared" si="337"/>
        <v>x</v>
      </c>
      <c r="BO706" s="41">
        <f t="shared" si="322"/>
        <v>1.018</v>
      </c>
      <c r="BP706" s="41" t="str">
        <f t="shared" si="323"/>
        <v/>
      </c>
      <c r="BQ706" s="41" t="str">
        <f t="shared" si="324"/>
        <v/>
      </c>
      <c r="BR706" s="41" t="str">
        <f t="shared" si="325"/>
        <v/>
      </c>
      <c r="BS706" s="41" t="str">
        <f t="shared" si="326"/>
        <v/>
      </c>
      <c r="BT706" s="41" t="str">
        <f t="shared" si="327"/>
        <v/>
      </c>
      <c r="BU706" s="41" t="str">
        <f t="shared" si="328"/>
        <v/>
      </c>
      <c r="BV706" s="41" t="str">
        <f t="shared" si="329"/>
        <v/>
      </c>
      <c r="BW706" s="41" t="str">
        <f t="shared" si="330"/>
        <v/>
      </c>
      <c r="BX706" s="41" t="str">
        <f t="shared" si="331"/>
        <v/>
      </c>
      <c r="BY706" s="41" t="str">
        <f t="shared" si="332"/>
        <v/>
      </c>
      <c r="BZ706" s="40" t="s">
        <v>32</v>
      </c>
      <c r="CA706" s="41">
        <f t="shared" si="333"/>
        <v>1.018</v>
      </c>
      <c r="CB706" s="35"/>
      <c r="CC706" s="36">
        <f>IF(D706&gt;Zisk!$D$10,"",E706*CA706)</f>
        <v>0</v>
      </c>
    </row>
    <row r="707" spans="2:81" x14ac:dyDescent="0.2">
      <c r="B707" s="28" t="str">
        <f>Zisk!B718</f>
        <v/>
      </c>
      <c r="C707" s="28">
        <f>Zisk!C718</f>
        <v>0</v>
      </c>
      <c r="D707" s="28">
        <f>Zisk!E718</f>
        <v>0</v>
      </c>
      <c r="E707" s="29">
        <f>Zisk!D718</f>
        <v>0</v>
      </c>
      <c r="F707" s="29"/>
      <c r="G707" s="28" t="str">
        <f t="shared" si="308"/>
        <v>(</v>
      </c>
      <c r="H707" s="28" t="str">
        <f t="shared" si="309"/>
        <v>1</v>
      </c>
      <c r="I707" s="28" t="str">
        <f t="shared" si="310"/>
        <v>+</v>
      </c>
      <c r="J707" s="30">
        <f>IF($D707&lt;=2021,VstupniParametry_SKRYT!$D$5,"")</f>
        <v>0.02</v>
      </c>
      <c r="K707" s="28" t="str">
        <f t="shared" si="311"/>
        <v>)</v>
      </c>
      <c r="L707" s="31">
        <f>IF($D707&lt;=2021,COUNTIF(Vypocet_SKRYT!T704:AS704,"&gt;=1"),"")</f>
        <v>0</v>
      </c>
      <c r="M707" s="32" t="str">
        <f t="shared" si="312"/>
        <v>x</v>
      </c>
      <c r="N707" s="28" t="str">
        <f t="shared" si="313"/>
        <v>(</v>
      </c>
      <c r="O707" s="28" t="str">
        <f t="shared" si="314"/>
        <v>1</v>
      </c>
      <c r="P707" s="28" t="str">
        <f t="shared" si="315"/>
        <v>+</v>
      </c>
      <c r="Q707" s="30">
        <f>IF($D707&lt;=2024,VstupniParametry_SKRYT!$D$6,"")</f>
        <v>0.06</v>
      </c>
      <c r="R707" s="28" t="str">
        <f t="shared" si="316"/>
        <v>)</v>
      </c>
      <c r="S707" s="31">
        <f>IF($D707&lt;=2024,COUNTIFS(Vypocet_SKRYT!AT704:AV704,"&gt;=1"),"")</f>
        <v>0</v>
      </c>
      <c r="T707" s="32" t="str">
        <f t="shared" si="317"/>
        <v>x</v>
      </c>
      <c r="U707" s="28" t="str">
        <f t="shared" si="318"/>
        <v>(</v>
      </c>
      <c r="V707" s="28" t="str">
        <f t="shared" si="319"/>
        <v>1</v>
      </c>
      <c r="W707" s="28" t="str">
        <f t="shared" si="320"/>
        <v>+</v>
      </c>
      <c r="X707" s="30">
        <f>IF($D707&lt;=2025,VstupniParametry_SKRYT!$D$9,"")</f>
        <v>1.7999999999999999E-2</v>
      </c>
      <c r="Y707" s="28" t="str">
        <f t="shared" si="321"/>
        <v>)</v>
      </c>
      <c r="Z707" s="31">
        <f>IF(AND(D707&lt;2025,2025&lt;=Zisk!$D$10),1,IF(D707=2025,0,""))</f>
        <v>1</v>
      </c>
      <c r="AA707" s="32" t="str">
        <f>IF(AND($D707&lt;=2025,Zisk!$D$10&gt;=2026),"x","")</f>
        <v/>
      </c>
      <c r="AB707" s="28" t="str">
        <f>IF(AND($D707&lt;=2026,Zisk!$D$10&gt;=2026),"(","")</f>
        <v/>
      </c>
      <c r="AC707" s="28" t="str">
        <f>IF(AND($D707&lt;=2026,Zisk!$D$10&gt;=2026),"1","")</f>
        <v/>
      </c>
      <c r="AD707" s="28" t="str">
        <f>IF(AND($D707&lt;=2026,Zisk!$D$10&gt;=2026),"+","")</f>
        <v/>
      </c>
      <c r="AE707" s="30" t="str">
        <f>IF(AND($D707&lt;=2026,Zisk!$D$10&gt;=2026),VstupniParametry_SKRYT!$D$10,"")</f>
        <v/>
      </c>
      <c r="AF707" s="28" t="str">
        <f>IF(AND($D707&lt;=2026,Zisk!$D$10&gt;=2026),")","")</f>
        <v/>
      </c>
      <c r="AG707" s="31" t="str">
        <f>IF(AND(D707&lt;2026,2026&lt;=Zisk!$D$10),1,IF(D707=2026,0,""))</f>
        <v/>
      </c>
      <c r="AH707" s="32" t="str">
        <f>IF(AND($D707&lt;=2026,Zisk!$D$10&gt;=2027),"x","")</f>
        <v/>
      </c>
      <c r="AI707" s="28" t="str">
        <f>IF(AND($D707&lt;=2027,Zisk!$D$10&gt;=2027),"(","")</f>
        <v/>
      </c>
      <c r="AJ707" s="28" t="str">
        <f>IF(AND($D707&lt;=2027,Zisk!$D$10&gt;=2027),"1","")</f>
        <v/>
      </c>
      <c r="AK707" s="28" t="str">
        <f>IF(AND($D707&lt;=2027,Zisk!$D$10&gt;=2027),"+","")</f>
        <v/>
      </c>
      <c r="AL707" s="30" t="str">
        <f>IF(AND($D707&lt;=2027,Zisk!$D$10&gt;=2027),VstupniParametry_SKRYT!$D$11,"")</f>
        <v/>
      </c>
      <c r="AM707" s="28" t="str">
        <f>IF(AND($D707&lt;=2027,Zisk!$D$10&gt;=2027),")","")</f>
        <v/>
      </c>
      <c r="AN707" s="31" t="str">
        <f>IF(AND(D707&lt;2027,2027&lt;=Zisk!$D$10),1,IF(D707=2027,0,""))</f>
        <v/>
      </c>
      <c r="AO707" s="32" t="str">
        <f>IF(AND($D707&lt;=2027,Zisk!$D$10&gt;=2028),"x","")</f>
        <v/>
      </c>
      <c r="AP707" s="28" t="str">
        <f>IF(AND($D707&lt;=2028,Zisk!$D$10&gt;=2028),"(","")</f>
        <v/>
      </c>
      <c r="AQ707" s="28" t="str">
        <f>IF(AND($D707&lt;=2028,Zisk!$D$10&gt;=2028),"1","")</f>
        <v/>
      </c>
      <c r="AR707" s="28" t="str">
        <f>IF(AND($D707&lt;=2028,Zisk!$D$10&gt;=2028),"+","")</f>
        <v/>
      </c>
      <c r="AS707" s="30" t="str">
        <f>IF(AND($D707&lt;=2028,Zisk!$D$10&gt;=2028),VstupniParametry_SKRYT!$D$12,"")</f>
        <v/>
      </c>
      <c r="AT707" s="28" t="str">
        <f>IF(AND($D707&lt;=2028,Zisk!$D$10&gt;=2028),")","")</f>
        <v/>
      </c>
      <c r="AU707" s="31" t="str">
        <f>IF(AND(D707&lt;2028,2028&lt;=Zisk!$D$10),1,IF(D707=2028,0,""))</f>
        <v/>
      </c>
      <c r="AV707" s="32" t="str">
        <f>IF(AND($D707&lt;=2028,Zisk!$D$10&gt;=2029),"x","")</f>
        <v/>
      </c>
      <c r="AW707" s="28" t="str">
        <f>IF(AND($D707&lt;=2029,Zisk!$D$10&gt;=2029),"(","")</f>
        <v/>
      </c>
      <c r="AX707" s="28" t="str">
        <f>IF(AND($D707&lt;=2029,Zisk!$D$10&gt;=2029),"1","")</f>
        <v/>
      </c>
      <c r="AY707" s="28" t="str">
        <f>IF(AND($D707&lt;=2029,Zisk!$D$10&gt;=2029),"+","")</f>
        <v/>
      </c>
      <c r="AZ707" s="30" t="str">
        <f>IF(AND($D707&lt;=2029,Zisk!$D$10&gt;=2029),VstupniParametry_SKRYT!$D$13,"")</f>
        <v/>
      </c>
      <c r="BA707" s="28" t="str">
        <f>IF(AND($D707&lt;=2029,Zisk!$D$10&gt;=2029),")","")</f>
        <v/>
      </c>
      <c r="BB707" s="31" t="str">
        <f>IF(AND(D707&lt;2029,2029&lt;=Zisk!$D$10),1,IF(D707=2029,0,""))</f>
        <v/>
      </c>
      <c r="BC707" s="32" t="str">
        <f>IF(AND($D707&lt;=2029,Zisk!$D$10&gt;=2030),"x","")</f>
        <v/>
      </c>
      <c r="BD707" s="28" t="str">
        <f>IF(AND($D707&lt;=2030,Zisk!$D$10&gt;=2030),"(","")</f>
        <v/>
      </c>
      <c r="BE707" s="28" t="str">
        <f>IF(AND($D707&lt;=2030,Zisk!$D$10&gt;=2030),"1","")</f>
        <v/>
      </c>
      <c r="BF707" s="28" t="str">
        <f>IF(AND($D707&lt;=2030,Zisk!$D$10&gt;=2030),"+","")</f>
        <v/>
      </c>
      <c r="BG707" s="30" t="str">
        <f>IF(AND($D707&lt;=2030,Zisk!$D$10&gt;=2030),VstupniParametry_SKRYT!$D$14,"")</f>
        <v/>
      </c>
      <c r="BH707" s="28" t="str">
        <f>IF(AND($D707&lt;=2030,Zisk!$D$10&gt;=2030),")","")</f>
        <v/>
      </c>
      <c r="BI707" s="31" t="str">
        <f>IF(AND(D707&lt;2030,2030&lt;=Zisk!$D$10),1,IF(D707=2030,0,""))</f>
        <v/>
      </c>
      <c r="BJ707" s="33" t="s">
        <v>32</v>
      </c>
      <c r="BK707" s="30">
        <f t="shared" si="334"/>
        <v>1</v>
      </c>
      <c r="BL707" s="28" t="str">
        <f t="shared" si="335"/>
        <v>x</v>
      </c>
      <c r="BM707" s="34">
        <f t="shared" si="336"/>
        <v>1</v>
      </c>
      <c r="BN707" s="30" t="str">
        <f t="shared" si="337"/>
        <v>x</v>
      </c>
      <c r="BO707" s="34">
        <f t="shared" si="322"/>
        <v>1.018</v>
      </c>
      <c r="BP707" s="34" t="str">
        <f t="shared" si="323"/>
        <v/>
      </c>
      <c r="BQ707" s="34" t="str">
        <f t="shared" si="324"/>
        <v/>
      </c>
      <c r="BR707" s="34" t="str">
        <f t="shared" si="325"/>
        <v/>
      </c>
      <c r="BS707" s="34" t="str">
        <f t="shared" si="326"/>
        <v/>
      </c>
      <c r="BT707" s="34" t="str">
        <f t="shared" si="327"/>
        <v/>
      </c>
      <c r="BU707" s="34" t="str">
        <f t="shared" si="328"/>
        <v/>
      </c>
      <c r="BV707" s="34" t="str">
        <f t="shared" si="329"/>
        <v/>
      </c>
      <c r="BW707" s="34" t="str">
        <f t="shared" si="330"/>
        <v/>
      </c>
      <c r="BX707" s="34" t="str">
        <f t="shared" si="331"/>
        <v/>
      </c>
      <c r="BY707" s="34" t="str">
        <f t="shared" si="332"/>
        <v/>
      </c>
      <c r="BZ707" s="33" t="s">
        <v>32</v>
      </c>
      <c r="CA707" s="34">
        <f t="shared" si="333"/>
        <v>1.018</v>
      </c>
      <c r="CB707" s="28"/>
      <c r="CC707" s="29">
        <f>IF(D707&gt;Zisk!$D$10,"",E707*CA707)</f>
        <v>0</v>
      </c>
    </row>
    <row r="708" spans="2:81" x14ac:dyDescent="0.2">
      <c r="B708" s="35" t="str">
        <f>Zisk!B719</f>
        <v/>
      </c>
      <c r="C708" s="35">
        <f>Zisk!C719</f>
        <v>0</v>
      </c>
      <c r="D708" s="35">
        <f>Zisk!E719</f>
        <v>0</v>
      </c>
      <c r="E708" s="36">
        <f>Zisk!D719</f>
        <v>0</v>
      </c>
      <c r="F708" s="36"/>
      <c r="G708" s="35" t="str">
        <f t="shared" si="308"/>
        <v>(</v>
      </c>
      <c r="H708" s="35" t="str">
        <f t="shared" si="309"/>
        <v>1</v>
      </c>
      <c r="I708" s="35" t="str">
        <f t="shared" si="310"/>
        <v>+</v>
      </c>
      <c r="J708" s="37">
        <f>IF($D708&lt;=2021,VstupniParametry_SKRYT!$D$5,"")</f>
        <v>0.02</v>
      </c>
      <c r="K708" s="35" t="str">
        <f t="shared" si="311"/>
        <v>)</v>
      </c>
      <c r="L708" s="38">
        <f>IF($D708&lt;=2021,COUNTIF(Vypocet_SKRYT!T705:AS705,"&gt;=1"),"")</f>
        <v>0</v>
      </c>
      <c r="M708" s="39" t="str">
        <f t="shared" si="312"/>
        <v>x</v>
      </c>
      <c r="N708" s="35" t="str">
        <f t="shared" si="313"/>
        <v>(</v>
      </c>
      <c r="O708" s="35" t="str">
        <f t="shared" si="314"/>
        <v>1</v>
      </c>
      <c r="P708" s="35" t="str">
        <f t="shared" si="315"/>
        <v>+</v>
      </c>
      <c r="Q708" s="37">
        <f>IF($D708&lt;=2024,VstupniParametry_SKRYT!$D$6,"")</f>
        <v>0.06</v>
      </c>
      <c r="R708" s="35" t="str">
        <f t="shared" si="316"/>
        <v>)</v>
      </c>
      <c r="S708" s="38">
        <f>IF($D708&lt;=2024,COUNTIFS(Vypocet_SKRYT!AT705:AV705,"&gt;=1"),"")</f>
        <v>0</v>
      </c>
      <c r="T708" s="39" t="str">
        <f t="shared" si="317"/>
        <v>x</v>
      </c>
      <c r="U708" s="35" t="str">
        <f t="shared" si="318"/>
        <v>(</v>
      </c>
      <c r="V708" s="35" t="str">
        <f t="shared" si="319"/>
        <v>1</v>
      </c>
      <c r="W708" s="35" t="str">
        <f t="shared" si="320"/>
        <v>+</v>
      </c>
      <c r="X708" s="37">
        <f>IF($D708&lt;=2025,VstupniParametry_SKRYT!$D$9,"")</f>
        <v>1.7999999999999999E-2</v>
      </c>
      <c r="Y708" s="35" t="str">
        <f t="shared" si="321"/>
        <v>)</v>
      </c>
      <c r="Z708" s="38">
        <f>IF(AND(D708&lt;2025,2025&lt;=Zisk!$D$10),1,IF(D708=2025,0,""))</f>
        <v>1</v>
      </c>
      <c r="AA708" s="39" t="str">
        <f>IF(AND($D708&lt;=2025,Zisk!$D$10&gt;=2026),"x","")</f>
        <v/>
      </c>
      <c r="AB708" s="35" t="str">
        <f>IF(AND($D708&lt;=2026,Zisk!$D$10&gt;=2026),"(","")</f>
        <v/>
      </c>
      <c r="AC708" s="35" t="str">
        <f>IF(AND($D708&lt;=2026,Zisk!$D$10&gt;=2026),"1","")</f>
        <v/>
      </c>
      <c r="AD708" s="35" t="str">
        <f>IF(AND($D708&lt;=2026,Zisk!$D$10&gt;=2026),"+","")</f>
        <v/>
      </c>
      <c r="AE708" s="37" t="str">
        <f>IF(AND($D708&lt;=2026,Zisk!$D$10&gt;=2026),VstupniParametry_SKRYT!$D$10,"")</f>
        <v/>
      </c>
      <c r="AF708" s="35" t="str">
        <f>IF(AND($D708&lt;=2026,Zisk!$D$10&gt;=2026),")","")</f>
        <v/>
      </c>
      <c r="AG708" s="38" t="str">
        <f>IF(AND(D708&lt;2026,2026&lt;=Zisk!$D$10),1,IF(D708=2026,0,""))</f>
        <v/>
      </c>
      <c r="AH708" s="39" t="str">
        <f>IF(AND($D708&lt;=2026,Zisk!$D$10&gt;=2027),"x","")</f>
        <v/>
      </c>
      <c r="AI708" s="35" t="str">
        <f>IF(AND($D708&lt;=2027,Zisk!$D$10&gt;=2027),"(","")</f>
        <v/>
      </c>
      <c r="AJ708" s="35" t="str">
        <f>IF(AND($D708&lt;=2027,Zisk!$D$10&gt;=2027),"1","")</f>
        <v/>
      </c>
      <c r="AK708" s="35" t="str">
        <f>IF(AND($D708&lt;=2027,Zisk!$D$10&gt;=2027),"+","")</f>
        <v/>
      </c>
      <c r="AL708" s="37" t="str">
        <f>IF(AND($D708&lt;=2027,Zisk!$D$10&gt;=2027),VstupniParametry_SKRYT!$D$11,"")</f>
        <v/>
      </c>
      <c r="AM708" s="35" t="str">
        <f>IF(AND($D708&lt;=2027,Zisk!$D$10&gt;=2027),")","")</f>
        <v/>
      </c>
      <c r="AN708" s="38" t="str">
        <f>IF(AND(D708&lt;2027,2027&lt;=Zisk!$D$10),1,IF(D708=2027,0,""))</f>
        <v/>
      </c>
      <c r="AO708" s="39" t="str">
        <f>IF(AND($D708&lt;=2027,Zisk!$D$10&gt;=2028),"x","")</f>
        <v/>
      </c>
      <c r="AP708" s="35" t="str">
        <f>IF(AND($D708&lt;=2028,Zisk!$D$10&gt;=2028),"(","")</f>
        <v/>
      </c>
      <c r="AQ708" s="35" t="str">
        <f>IF(AND($D708&lt;=2028,Zisk!$D$10&gt;=2028),"1","")</f>
        <v/>
      </c>
      <c r="AR708" s="35" t="str">
        <f>IF(AND($D708&lt;=2028,Zisk!$D$10&gt;=2028),"+","")</f>
        <v/>
      </c>
      <c r="AS708" s="37" t="str">
        <f>IF(AND($D708&lt;=2028,Zisk!$D$10&gt;=2028),VstupniParametry_SKRYT!$D$12,"")</f>
        <v/>
      </c>
      <c r="AT708" s="35" t="str">
        <f>IF(AND($D708&lt;=2028,Zisk!$D$10&gt;=2028),")","")</f>
        <v/>
      </c>
      <c r="AU708" s="38" t="str">
        <f>IF(AND(D708&lt;2028,2028&lt;=Zisk!$D$10),1,IF(D708=2028,0,""))</f>
        <v/>
      </c>
      <c r="AV708" s="39" t="str">
        <f>IF(AND($D708&lt;=2028,Zisk!$D$10&gt;=2029),"x","")</f>
        <v/>
      </c>
      <c r="AW708" s="35" t="str">
        <f>IF(AND($D708&lt;=2029,Zisk!$D$10&gt;=2029),"(","")</f>
        <v/>
      </c>
      <c r="AX708" s="35" t="str">
        <f>IF(AND($D708&lt;=2029,Zisk!$D$10&gt;=2029),"1","")</f>
        <v/>
      </c>
      <c r="AY708" s="35" t="str">
        <f>IF(AND($D708&lt;=2029,Zisk!$D$10&gt;=2029),"+","")</f>
        <v/>
      </c>
      <c r="AZ708" s="37" t="str">
        <f>IF(AND($D708&lt;=2029,Zisk!$D$10&gt;=2029),VstupniParametry_SKRYT!$D$13,"")</f>
        <v/>
      </c>
      <c r="BA708" s="35" t="str">
        <f>IF(AND($D708&lt;=2029,Zisk!$D$10&gt;=2029),")","")</f>
        <v/>
      </c>
      <c r="BB708" s="38" t="str">
        <f>IF(AND(D708&lt;2029,2029&lt;=Zisk!$D$10),1,IF(D708=2029,0,""))</f>
        <v/>
      </c>
      <c r="BC708" s="39" t="str">
        <f>IF(AND($D708&lt;=2029,Zisk!$D$10&gt;=2030),"x","")</f>
        <v/>
      </c>
      <c r="BD708" s="35" t="str">
        <f>IF(AND($D708&lt;=2030,Zisk!$D$10&gt;=2030),"(","")</f>
        <v/>
      </c>
      <c r="BE708" s="35" t="str">
        <f>IF(AND($D708&lt;=2030,Zisk!$D$10&gt;=2030),"1","")</f>
        <v/>
      </c>
      <c r="BF708" s="35" t="str">
        <f>IF(AND($D708&lt;=2030,Zisk!$D$10&gt;=2030),"+","")</f>
        <v/>
      </c>
      <c r="BG708" s="37" t="str">
        <f>IF(AND($D708&lt;=2030,Zisk!$D$10&gt;=2030),VstupniParametry_SKRYT!$D$14,"")</f>
        <v/>
      </c>
      <c r="BH708" s="35" t="str">
        <f>IF(AND($D708&lt;=2030,Zisk!$D$10&gt;=2030),")","")</f>
        <v/>
      </c>
      <c r="BI708" s="38" t="str">
        <f>IF(AND(D708&lt;2030,2030&lt;=Zisk!$D$10),1,IF(D708=2030,0,""))</f>
        <v/>
      </c>
      <c r="BJ708" s="40" t="s">
        <v>32</v>
      </c>
      <c r="BK708" s="37">
        <f t="shared" si="334"/>
        <v>1</v>
      </c>
      <c r="BL708" s="35" t="str">
        <f t="shared" si="335"/>
        <v>x</v>
      </c>
      <c r="BM708" s="41">
        <f t="shared" si="336"/>
        <v>1</v>
      </c>
      <c r="BN708" s="37" t="str">
        <f t="shared" si="337"/>
        <v>x</v>
      </c>
      <c r="BO708" s="41">
        <f t="shared" si="322"/>
        <v>1.018</v>
      </c>
      <c r="BP708" s="41" t="str">
        <f t="shared" si="323"/>
        <v/>
      </c>
      <c r="BQ708" s="41" t="str">
        <f t="shared" si="324"/>
        <v/>
      </c>
      <c r="BR708" s="41" t="str">
        <f t="shared" si="325"/>
        <v/>
      </c>
      <c r="BS708" s="41" t="str">
        <f t="shared" si="326"/>
        <v/>
      </c>
      <c r="BT708" s="41" t="str">
        <f t="shared" si="327"/>
        <v/>
      </c>
      <c r="BU708" s="41" t="str">
        <f t="shared" si="328"/>
        <v/>
      </c>
      <c r="BV708" s="41" t="str">
        <f t="shared" si="329"/>
        <v/>
      </c>
      <c r="BW708" s="41" t="str">
        <f t="shared" si="330"/>
        <v/>
      </c>
      <c r="BX708" s="41" t="str">
        <f t="shared" si="331"/>
        <v/>
      </c>
      <c r="BY708" s="41" t="str">
        <f t="shared" si="332"/>
        <v/>
      </c>
      <c r="BZ708" s="40" t="s">
        <v>32</v>
      </c>
      <c r="CA708" s="41">
        <f t="shared" si="333"/>
        <v>1.018</v>
      </c>
      <c r="CB708" s="35"/>
      <c r="CC708" s="36">
        <f>IF(D708&gt;Zisk!$D$10,"",E708*CA708)</f>
        <v>0</v>
      </c>
    </row>
    <row r="709" spans="2:81" x14ac:dyDescent="0.2">
      <c r="B709" s="28" t="str">
        <f>Zisk!B720</f>
        <v/>
      </c>
      <c r="C709" s="28">
        <f>Zisk!C720</f>
        <v>0</v>
      </c>
      <c r="D709" s="28">
        <f>Zisk!E720</f>
        <v>0</v>
      </c>
      <c r="E709" s="29">
        <f>Zisk!D720</f>
        <v>0</v>
      </c>
      <c r="F709" s="29"/>
      <c r="G709" s="28" t="str">
        <f t="shared" si="308"/>
        <v>(</v>
      </c>
      <c r="H709" s="28" t="str">
        <f t="shared" si="309"/>
        <v>1</v>
      </c>
      <c r="I709" s="28" t="str">
        <f t="shared" si="310"/>
        <v>+</v>
      </c>
      <c r="J709" s="30">
        <f>IF($D709&lt;=2021,VstupniParametry_SKRYT!$D$5,"")</f>
        <v>0.02</v>
      </c>
      <c r="K709" s="28" t="str">
        <f t="shared" si="311"/>
        <v>)</v>
      </c>
      <c r="L709" s="31">
        <f>IF($D709&lt;=2021,COUNTIF(Vypocet_SKRYT!T706:AS706,"&gt;=1"),"")</f>
        <v>0</v>
      </c>
      <c r="M709" s="32" t="str">
        <f t="shared" si="312"/>
        <v>x</v>
      </c>
      <c r="N709" s="28" t="str">
        <f t="shared" si="313"/>
        <v>(</v>
      </c>
      <c r="O709" s="28" t="str">
        <f t="shared" si="314"/>
        <v>1</v>
      </c>
      <c r="P709" s="28" t="str">
        <f t="shared" si="315"/>
        <v>+</v>
      </c>
      <c r="Q709" s="30">
        <f>IF($D709&lt;=2024,VstupniParametry_SKRYT!$D$6,"")</f>
        <v>0.06</v>
      </c>
      <c r="R709" s="28" t="str">
        <f t="shared" si="316"/>
        <v>)</v>
      </c>
      <c r="S709" s="31">
        <f>IF($D709&lt;=2024,COUNTIFS(Vypocet_SKRYT!AT706:AV706,"&gt;=1"),"")</f>
        <v>0</v>
      </c>
      <c r="T709" s="32" t="str">
        <f t="shared" si="317"/>
        <v>x</v>
      </c>
      <c r="U709" s="28" t="str">
        <f t="shared" si="318"/>
        <v>(</v>
      </c>
      <c r="V709" s="28" t="str">
        <f t="shared" si="319"/>
        <v>1</v>
      </c>
      <c r="W709" s="28" t="str">
        <f t="shared" si="320"/>
        <v>+</v>
      </c>
      <c r="X709" s="30">
        <f>IF($D709&lt;=2025,VstupniParametry_SKRYT!$D$9,"")</f>
        <v>1.7999999999999999E-2</v>
      </c>
      <c r="Y709" s="28" t="str">
        <f t="shared" si="321"/>
        <v>)</v>
      </c>
      <c r="Z709" s="31">
        <f>IF(AND(D709&lt;2025,2025&lt;=Zisk!$D$10),1,IF(D709=2025,0,""))</f>
        <v>1</v>
      </c>
      <c r="AA709" s="32" t="str">
        <f>IF(AND($D709&lt;=2025,Zisk!$D$10&gt;=2026),"x","")</f>
        <v/>
      </c>
      <c r="AB709" s="28" t="str">
        <f>IF(AND($D709&lt;=2026,Zisk!$D$10&gt;=2026),"(","")</f>
        <v/>
      </c>
      <c r="AC709" s="28" t="str">
        <f>IF(AND($D709&lt;=2026,Zisk!$D$10&gt;=2026),"1","")</f>
        <v/>
      </c>
      <c r="AD709" s="28" t="str">
        <f>IF(AND($D709&lt;=2026,Zisk!$D$10&gt;=2026),"+","")</f>
        <v/>
      </c>
      <c r="AE709" s="30" t="str">
        <f>IF(AND($D709&lt;=2026,Zisk!$D$10&gt;=2026),VstupniParametry_SKRYT!$D$10,"")</f>
        <v/>
      </c>
      <c r="AF709" s="28" t="str">
        <f>IF(AND($D709&lt;=2026,Zisk!$D$10&gt;=2026),")","")</f>
        <v/>
      </c>
      <c r="AG709" s="31" t="str">
        <f>IF(AND(D709&lt;2026,2026&lt;=Zisk!$D$10),1,IF(D709=2026,0,""))</f>
        <v/>
      </c>
      <c r="AH709" s="32" t="str">
        <f>IF(AND($D709&lt;=2026,Zisk!$D$10&gt;=2027),"x","")</f>
        <v/>
      </c>
      <c r="AI709" s="28" t="str">
        <f>IF(AND($D709&lt;=2027,Zisk!$D$10&gt;=2027),"(","")</f>
        <v/>
      </c>
      <c r="AJ709" s="28" t="str">
        <f>IF(AND($D709&lt;=2027,Zisk!$D$10&gt;=2027),"1","")</f>
        <v/>
      </c>
      <c r="AK709" s="28" t="str">
        <f>IF(AND($D709&lt;=2027,Zisk!$D$10&gt;=2027),"+","")</f>
        <v/>
      </c>
      <c r="AL709" s="30" t="str">
        <f>IF(AND($D709&lt;=2027,Zisk!$D$10&gt;=2027),VstupniParametry_SKRYT!$D$11,"")</f>
        <v/>
      </c>
      <c r="AM709" s="28" t="str">
        <f>IF(AND($D709&lt;=2027,Zisk!$D$10&gt;=2027),")","")</f>
        <v/>
      </c>
      <c r="AN709" s="31" t="str">
        <f>IF(AND(D709&lt;2027,2027&lt;=Zisk!$D$10),1,IF(D709=2027,0,""))</f>
        <v/>
      </c>
      <c r="AO709" s="32" t="str">
        <f>IF(AND($D709&lt;=2027,Zisk!$D$10&gt;=2028),"x","")</f>
        <v/>
      </c>
      <c r="AP709" s="28" t="str">
        <f>IF(AND($D709&lt;=2028,Zisk!$D$10&gt;=2028),"(","")</f>
        <v/>
      </c>
      <c r="AQ709" s="28" t="str">
        <f>IF(AND($D709&lt;=2028,Zisk!$D$10&gt;=2028),"1","")</f>
        <v/>
      </c>
      <c r="AR709" s="28" t="str">
        <f>IF(AND($D709&lt;=2028,Zisk!$D$10&gt;=2028),"+","")</f>
        <v/>
      </c>
      <c r="AS709" s="30" t="str">
        <f>IF(AND($D709&lt;=2028,Zisk!$D$10&gt;=2028),VstupniParametry_SKRYT!$D$12,"")</f>
        <v/>
      </c>
      <c r="AT709" s="28" t="str">
        <f>IF(AND($D709&lt;=2028,Zisk!$D$10&gt;=2028),")","")</f>
        <v/>
      </c>
      <c r="AU709" s="31" t="str">
        <f>IF(AND(D709&lt;2028,2028&lt;=Zisk!$D$10),1,IF(D709=2028,0,""))</f>
        <v/>
      </c>
      <c r="AV709" s="32" t="str">
        <f>IF(AND($D709&lt;=2028,Zisk!$D$10&gt;=2029),"x","")</f>
        <v/>
      </c>
      <c r="AW709" s="28" t="str">
        <f>IF(AND($D709&lt;=2029,Zisk!$D$10&gt;=2029),"(","")</f>
        <v/>
      </c>
      <c r="AX709" s="28" t="str">
        <f>IF(AND($D709&lt;=2029,Zisk!$D$10&gt;=2029),"1","")</f>
        <v/>
      </c>
      <c r="AY709" s="28" t="str">
        <f>IF(AND($D709&lt;=2029,Zisk!$D$10&gt;=2029),"+","")</f>
        <v/>
      </c>
      <c r="AZ709" s="30" t="str">
        <f>IF(AND($D709&lt;=2029,Zisk!$D$10&gt;=2029),VstupniParametry_SKRYT!$D$13,"")</f>
        <v/>
      </c>
      <c r="BA709" s="28" t="str">
        <f>IF(AND($D709&lt;=2029,Zisk!$D$10&gt;=2029),")","")</f>
        <v/>
      </c>
      <c r="BB709" s="31" t="str">
        <f>IF(AND(D709&lt;2029,2029&lt;=Zisk!$D$10),1,IF(D709=2029,0,""))</f>
        <v/>
      </c>
      <c r="BC709" s="32" t="str">
        <f>IF(AND($D709&lt;=2029,Zisk!$D$10&gt;=2030),"x","")</f>
        <v/>
      </c>
      <c r="BD709" s="28" t="str">
        <f>IF(AND($D709&lt;=2030,Zisk!$D$10&gt;=2030),"(","")</f>
        <v/>
      </c>
      <c r="BE709" s="28" t="str">
        <f>IF(AND($D709&lt;=2030,Zisk!$D$10&gt;=2030),"1","")</f>
        <v/>
      </c>
      <c r="BF709" s="28" t="str">
        <f>IF(AND($D709&lt;=2030,Zisk!$D$10&gt;=2030),"+","")</f>
        <v/>
      </c>
      <c r="BG709" s="30" t="str">
        <f>IF(AND($D709&lt;=2030,Zisk!$D$10&gt;=2030),VstupniParametry_SKRYT!$D$14,"")</f>
        <v/>
      </c>
      <c r="BH709" s="28" t="str">
        <f>IF(AND($D709&lt;=2030,Zisk!$D$10&gt;=2030),")","")</f>
        <v/>
      </c>
      <c r="BI709" s="31" t="str">
        <f>IF(AND(D709&lt;2030,2030&lt;=Zisk!$D$10),1,IF(D709=2030,0,""))</f>
        <v/>
      </c>
      <c r="BJ709" s="33" t="s">
        <v>32</v>
      </c>
      <c r="BK709" s="30">
        <f t="shared" si="334"/>
        <v>1</v>
      </c>
      <c r="BL709" s="28" t="str">
        <f t="shared" si="335"/>
        <v>x</v>
      </c>
      <c r="BM709" s="34">
        <f t="shared" si="336"/>
        <v>1</v>
      </c>
      <c r="BN709" s="30" t="str">
        <f t="shared" si="337"/>
        <v>x</v>
      </c>
      <c r="BO709" s="34">
        <f t="shared" si="322"/>
        <v>1.018</v>
      </c>
      <c r="BP709" s="34" t="str">
        <f t="shared" si="323"/>
        <v/>
      </c>
      <c r="BQ709" s="34" t="str">
        <f t="shared" si="324"/>
        <v/>
      </c>
      <c r="BR709" s="34" t="str">
        <f t="shared" si="325"/>
        <v/>
      </c>
      <c r="BS709" s="34" t="str">
        <f t="shared" si="326"/>
        <v/>
      </c>
      <c r="BT709" s="34" t="str">
        <f t="shared" si="327"/>
        <v/>
      </c>
      <c r="BU709" s="34" t="str">
        <f t="shared" si="328"/>
        <v/>
      </c>
      <c r="BV709" s="34" t="str">
        <f t="shared" si="329"/>
        <v/>
      </c>
      <c r="BW709" s="34" t="str">
        <f t="shared" si="330"/>
        <v/>
      </c>
      <c r="BX709" s="34" t="str">
        <f t="shared" si="331"/>
        <v/>
      </c>
      <c r="BY709" s="34" t="str">
        <f t="shared" si="332"/>
        <v/>
      </c>
      <c r="BZ709" s="33" t="s">
        <v>32</v>
      </c>
      <c r="CA709" s="34">
        <f t="shared" si="333"/>
        <v>1.018</v>
      </c>
      <c r="CB709" s="28"/>
      <c r="CC709" s="29">
        <f>IF(D709&gt;Zisk!$D$10,"",E709*CA709)</f>
        <v>0</v>
      </c>
    </row>
    <row r="710" spans="2:81" x14ac:dyDescent="0.2">
      <c r="B710" s="35" t="str">
        <f>Zisk!B721</f>
        <v/>
      </c>
      <c r="C710" s="35">
        <f>Zisk!C721</f>
        <v>0</v>
      </c>
      <c r="D710" s="35">
        <f>Zisk!E721</f>
        <v>0</v>
      </c>
      <c r="E710" s="36">
        <f>Zisk!D721</f>
        <v>0</v>
      </c>
      <c r="F710" s="36"/>
      <c r="G710" s="35" t="str">
        <f t="shared" si="308"/>
        <v>(</v>
      </c>
      <c r="H710" s="35" t="str">
        <f t="shared" si="309"/>
        <v>1</v>
      </c>
      <c r="I710" s="35" t="str">
        <f t="shared" si="310"/>
        <v>+</v>
      </c>
      <c r="J710" s="37">
        <f>IF($D710&lt;=2021,VstupniParametry_SKRYT!$D$5,"")</f>
        <v>0.02</v>
      </c>
      <c r="K710" s="35" t="str">
        <f t="shared" si="311"/>
        <v>)</v>
      </c>
      <c r="L710" s="38">
        <f>IF($D710&lt;=2021,COUNTIF(Vypocet_SKRYT!T707:AS707,"&gt;=1"),"")</f>
        <v>0</v>
      </c>
      <c r="M710" s="39" t="str">
        <f t="shared" si="312"/>
        <v>x</v>
      </c>
      <c r="N710" s="35" t="str">
        <f t="shared" si="313"/>
        <v>(</v>
      </c>
      <c r="O710" s="35" t="str">
        <f t="shared" si="314"/>
        <v>1</v>
      </c>
      <c r="P710" s="35" t="str">
        <f t="shared" si="315"/>
        <v>+</v>
      </c>
      <c r="Q710" s="37">
        <f>IF($D710&lt;=2024,VstupniParametry_SKRYT!$D$6,"")</f>
        <v>0.06</v>
      </c>
      <c r="R710" s="35" t="str">
        <f t="shared" si="316"/>
        <v>)</v>
      </c>
      <c r="S710" s="38">
        <f>IF($D710&lt;=2024,COUNTIFS(Vypocet_SKRYT!AT707:AV707,"&gt;=1"),"")</f>
        <v>0</v>
      </c>
      <c r="T710" s="39" t="str">
        <f t="shared" si="317"/>
        <v>x</v>
      </c>
      <c r="U710" s="35" t="str">
        <f t="shared" si="318"/>
        <v>(</v>
      </c>
      <c r="V710" s="35" t="str">
        <f t="shared" si="319"/>
        <v>1</v>
      </c>
      <c r="W710" s="35" t="str">
        <f t="shared" si="320"/>
        <v>+</v>
      </c>
      <c r="X710" s="37">
        <f>IF($D710&lt;=2025,VstupniParametry_SKRYT!$D$9,"")</f>
        <v>1.7999999999999999E-2</v>
      </c>
      <c r="Y710" s="35" t="str">
        <f t="shared" si="321"/>
        <v>)</v>
      </c>
      <c r="Z710" s="38">
        <f>IF(AND(D710&lt;2025,2025&lt;=Zisk!$D$10),1,IF(D710=2025,0,""))</f>
        <v>1</v>
      </c>
      <c r="AA710" s="39" t="str">
        <f>IF(AND($D710&lt;=2025,Zisk!$D$10&gt;=2026),"x","")</f>
        <v/>
      </c>
      <c r="AB710" s="35" t="str">
        <f>IF(AND($D710&lt;=2026,Zisk!$D$10&gt;=2026),"(","")</f>
        <v/>
      </c>
      <c r="AC710" s="35" t="str">
        <f>IF(AND($D710&lt;=2026,Zisk!$D$10&gt;=2026),"1","")</f>
        <v/>
      </c>
      <c r="AD710" s="35" t="str">
        <f>IF(AND($D710&lt;=2026,Zisk!$D$10&gt;=2026),"+","")</f>
        <v/>
      </c>
      <c r="AE710" s="37" t="str">
        <f>IF(AND($D710&lt;=2026,Zisk!$D$10&gt;=2026),VstupniParametry_SKRYT!$D$10,"")</f>
        <v/>
      </c>
      <c r="AF710" s="35" t="str">
        <f>IF(AND($D710&lt;=2026,Zisk!$D$10&gt;=2026),")","")</f>
        <v/>
      </c>
      <c r="AG710" s="38" t="str">
        <f>IF(AND(D710&lt;2026,2026&lt;=Zisk!$D$10),1,IF(D710=2026,0,""))</f>
        <v/>
      </c>
      <c r="AH710" s="39" t="str">
        <f>IF(AND($D710&lt;=2026,Zisk!$D$10&gt;=2027),"x","")</f>
        <v/>
      </c>
      <c r="AI710" s="35" t="str">
        <f>IF(AND($D710&lt;=2027,Zisk!$D$10&gt;=2027),"(","")</f>
        <v/>
      </c>
      <c r="AJ710" s="35" t="str">
        <f>IF(AND($D710&lt;=2027,Zisk!$D$10&gt;=2027),"1","")</f>
        <v/>
      </c>
      <c r="AK710" s="35" t="str">
        <f>IF(AND($D710&lt;=2027,Zisk!$D$10&gt;=2027),"+","")</f>
        <v/>
      </c>
      <c r="AL710" s="37" t="str">
        <f>IF(AND($D710&lt;=2027,Zisk!$D$10&gt;=2027),VstupniParametry_SKRYT!$D$11,"")</f>
        <v/>
      </c>
      <c r="AM710" s="35" t="str">
        <f>IF(AND($D710&lt;=2027,Zisk!$D$10&gt;=2027),")","")</f>
        <v/>
      </c>
      <c r="AN710" s="38" t="str">
        <f>IF(AND(D710&lt;2027,2027&lt;=Zisk!$D$10),1,IF(D710=2027,0,""))</f>
        <v/>
      </c>
      <c r="AO710" s="39" t="str">
        <f>IF(AND($D710&lt;=2027,Zisk!$D$10&gt;=2028),"x","")</f>
        <v/>
      </c>
      <c r="AP710" s="35" t="str">
        <f>IF(AND($D710&lt;=2028,Zisk!$D$10&gt;=2028),"(","")</f>
        <v/>
      </c>
      <c r="AQ710" s="35" t="str">
        <f>IF(AND($D710&lt;=2028,Zisk!$D$10&gt;=2028),"1","")</f>
        <v/>
      </c>
      <c r="AR710" s="35" t="str">
        <f>IF(AND($D710&lt;=2028,Zisk!$D$10&gt;=2028),"+","")</f>
        <v/>
      </c>
      <c r="AS710" s="37" t="str">
        <f>IF(AND($D710&lt;=2028,Zisk!$D$10&gt;=2028),VstupniParametry_SKRYT!$D$12,"")</f>
        <v/>
      </c>
      <c r="AT710" s="35" t="str">
        <f>IF(AND($D710&lt;=2028,Zisk!$D$10&gt;=2028),")","")</f>
        <v/>
      </c>
      <c r="AU710" s="38" t="str">
        <f>IF(AND(D710&lt;2028,2028&lt;=Zisk!$D$10),1,IF(D710=2028,0,""))</f>
        <v/>
      </c>
      <c r="AV710" s="39" t="str">
        <f>IF(AND($D710&lt;=2028,Zisk!$D$10&gt;=2029),"x","")</f>
        <v/>
      </c>
      <c r="AW710" s="35" t="str">
        <f>IF(AND($D710&lt;=2029,Zisk!$D$10&gt;=2029),"(","")</f>
        <v/>
      </c>
      <c r="AX710" s="35" t="str">
        <f>IF(AND($D710&lt;=2029,Zisk!$D$10&gt;=2029),"1","")</f>
        <v/>
      </c>
      <c r="AY710" s="35" t="str">
        <f>IF(AND($D710&lt;=2029,Zisk!$D$10&gt;=2029),"+","")</f>
        <v/>
      </c>
      <c r="AZ710" s="37" t="str">
        <f>IF(AND($D710&lt;=2029,Zisk!$D$10&gt;=2029),VstupniParametry_SKRYT!$D$13,"")</f>
        <v/>
      </c>
      <c r="BA710" s="35" t="str">
        <f>IF(AND($D710&lt;=2029,Zisk!$D$10&gt;=2029),")","")</f>
        <v/>
      </c>
      <c r="BB710" s="38" t="str">
        <f>IF(AND(D710&lt;2029,2029&lt;=Zisk!$D$10),1,IF(D710=2029,0,""))</f>
        <v/>
      </c>
      <c r="BC710" s="39" t="str">
        <f>IF(AND($D710&lt;=2029,Zisk!$D$10&gt;=2030),"x","")</f>
        <v/>
      </c>
      <c r="BD710" s="35" t="str">
        <f>IF(AND($D710&lt;=2030,Zisk!$D$10&gt;=2030),"(","")</f>
        <v/>
      </c>
      <c r="BE710" s="35" t="str">
        <f>IF(AND($D710&lt;=2030,Zisk!$D$10&gt;=2030),"1","")</f>
        <v/>
      </c>
      <c r="BF710" s="35" t="str">
        <f>IF(AND($D710&lt;=2030,Zisk!$D$10&gt;=2030),"+","")</f>
        <v/>
      </c>
      <c r="BG710" s="37" t="str">
        <f>IF(AND($D710&lt;=2030,Zisk!$D$10&gt;=2030),VstupniParametry_SKRYT!$D$14,"")</f>
        <v/>
      </c>
      <c r="BH710" s="35" t="str">
        <f>IF(AND($D710&lt;=2030,Zisk!$D$10&gt;=2030),")","")</f>
        <v/>
      </c>
      <c r="BI710" s="38" t="str">
        <f>IF(AND(D710&lt;2030,2030&lt;=Zisk!$D$10),1,IF(D710=2030,0,""))</f>
        <v/>
      </c>
      <c r="BJ710" s="40" t="s">
        <v>32</v>
      </c>
      <c r="BK710" s="37">
        <f t="shared" si="334"/>
        <v>1</v>
      </c>
      <c r="BL710" s="35" t="str">
        <f t="shared" si="335"/>
        <v>x</v>
      </c>
      <c r="BM710" s="41">
        <f t="shared" si="336"/>
        <v>1</v>
      </c>
      <c r="BN710" s="37" t="str">
        <f t="shared" si="337"/>
        <v>x</v>
      </c>
      <c r="BO710" s="41">
        <f t="shared" si="322"/>
        <v>1.018</v>
      </c>
      <c r="BP710" s="41" t="str">
        <f t="shared" si="323"/>
        <v/>
      </c>
      <c r="BQ710" s="41" t="str">
        <f t="shared" si="324"/>
        <v/>
      </c>
      <c r="BR710" s="41" t="str">
        <f t="shared" si="325"/>
        <v/>
      </c>
      <c r="BS710" s="41" t="str">
        <f t="shared" si="326"/>
        <v/>
      </c>
      <c r="BT710" s="41" t="str">
        <f t="shared" si="327"/>
        <v/>
      </c>
      <c r="BU710" s="41" t="str">
        <f t="shared" si="328"/>
        <v/>
      </c>
      <c r="BV710" s="41" t="str">
        <f t="shared" si="329"/>
        <v/>
      </c>
      <c r="BW710" s="41" t="str">
        <f t="shared" si="330"/>
        <v/>
      </c>
      <c r="BX710" s="41" t="str">
        <f t="shared" si="331"/>
        <v/>
      </c>
      <c r="BY710" s="41" t="str">
        <f t="shared" si="332"/>
        <v/>
      </c>
      <c r="BZ710" s="40" t="s">
        <v>32</v>
      </c>
      <c r="CA710" s="41">
        <f t="shared" si="333"/>
        <v>1.018</v>
      </c>
      <c r="CB710" s="35"/>
      <c r="CC710" s="36">
        <f>IF(D710&gt;Zisk!$D$10,"",E710*CA710)</f>
        <v>0</v>
      </c>
    </row>
    <row r="711" spans="2:81" x14ac:dyDescent="0.2">
      <c r="B711" s="28" t="str">
        <f>Zisk!B722</f>
        <v/>
      </c>
      <c r="C711" s="28">
        <f>Zisk!C722</f>
        <v>0</v>
      </c>
      <c r="D711" s="28">
        <f>Zisk!E722</f>
        <v>0</v>
      </c>
      <c r="E711" s="29">
        <f>Zisk!D722</f>
        <v>0</v>
      </c>
      <c r="F711" s="29"/>
      <c r="G711" s="28" t="str">
        <f t="shared" si="308"/>
        <v>(</v>
      </c>
      <c r="H711" s="28" t="str">
        <f t="shared" si="309"/>
        <v>1</v>
      </c>
      <c r="I711" s="28" t="str">
        <f t="shared" si="310"/>
        <v>+</v>
      </c>
      <c r="J711" s="30">
        <f>IF($D711&lt;=2021,VstupniParametry_SKRYT!$D$5,"")</f>
        <v>0.02</v>
      </c>
      <c r="K711" s="28" t="str">
        <f t="shared" si="311"/>
        <v>)</v>
      </c>
      <c r="L711" s="31">
        <f>IF($D711&lt;=2021,COUNTIF(Vypocet_SKRYT!T708:AS708,"&gt;=1"),"")</f>
        <v>0</v>
      </c>
      <c r="M711" s="32" t="str">
        <f t="shared" si="312"/>
        <v>x</v>
      </c>
      <c r="N711" s="28" t="str">
        <f t="shared" si="313"/>
        <v>(</v>
      </c>
      <c r="O711" s="28" t="str">
        <f t="shared" si="314"/>
        <v>1</v>
      </c>
      <c r="P711" s="28" t="str">
        <f t="shared" si="315"/>
        <v>+</v>
      </c>
      <c r="Q711" s="30">
        <f>IF($D711&lt;=2024,VstupniParametry_SKRYT!$D$6,"")</f>
        <v>0.06</v>
      </c>
      <c r="R711" s="28" t="str">
        <f t="shared" si="316"/>
        <v>)</v>
      </c>
      <c r="S711" s="31">
        <f>IF($D711&lt;=2024,COUNTIFS(Vypocet_SKRYT!AT708:AV708,"&gt;=1"),"")</f>
        <v>0</v>
      </c>
      <c r="T711" s="32" t="str">
        <f t="shared" si="317"/>
        <v>x</v>
      </c>
      <c r="U711" s="28" t="str">
        <f t="shared" si="318"/>
        <v>(</v>
      </c>
      <c r="V711" s="28" t="str">
        <f t="shared" si="319"/>
        <v>1</v>
      </c>
      <c r="W711" s="28" t="str">
        <f t="shared" si="320"/>
        <v>+</v>
      </c>
      <c r="X711" s="30">
        <f>IF($D711&lt;=2025,VstupniParametry_SKRYT!$D$9,"")</f>
        <v>1.7999999999999999E-2</v>
      </c>
      <c r="Y711" s="28" t="str">
        <f t="shared" si="321"/>
        <v>)</v>
      </c>
      <c r="Z711" s="31">
        <f>IF(AND(D711&lt;2025,2025&lt;=Zisk!$D$10),1,IF(D711=2025,0,""))</f>
        <v>1</v>
      </c>
      <c r="AA711" s="32" t="str">
        <f>IF(AND($D711&lt;=2025,Zisk!$D$10&gt;=2026),"x","")</f>
        <v/>
      </c>
      <c r="AB711" s="28" t="str">
        <f>IF(AND($D711&lt;=2026,Zisk!$D$10&gt;=2026),"(","")</f>
        <v/>
      </c>
      <c r="AC711" s="28" t="str">
        <f>IF(AND($D711&lt;=2026,Zisk!$D$10&gt;=2026),"1","")</f>
        <v/>
      </c>
      <c r="AD711" s="28" t="str">
        <f>IF(AND($D711&lt;=2026,Zisk!$D$10&gt;=2026),"+","")</f>
        <v/>
      </c>
      <c r="AE711" s="30" t="str">
        <f>IF(AND($D711&lt;=2026,Zisk!$D$10&gt;=2026),VstupniParametry_SKRYT!$D$10,"")</f>
        <v/>
      </c>
      <c r="AF711" s="28" t="str">
        <f>IF(AND($D711&lt;=2026,Zisk!$D$10&gt;=2026),")","")</f>
        <v/>
      </c>
      <c r="AG711" s="31" t="str">
        <f>IF(AND(D711&lt;2026,2026&lt;=Zisk!$D$10),1,IF(D711=2026,0,""))</f>
        <v/>
      </c>
      <c r="AH711" s="32" t="str">
        <f>IF(AND($D711&lt;=2026,Zisk!$D$10&gt;=2027),"x","")</f>
        <v/>
      </c>
      <c r="AI711" s="28" t="str">
        <f>IF(AND($D711&lt;=2027,Zisk!$D$10&gt;=2027),"(","")</f>
        <v/>
      </c>
      <c r="AJ711" s="28" t="str">
        <f>IF(AND($D711&lt;=2027,Zisk!$D$10&gt;=2027),"1","")</f>
        <v/>
      </c>
      <c r="AK711" s="28" t="str">
        <f>IF(AND($D711&lt;=2027,Zisk!$D$10&gt;=2027),"+","")</f>
        <v/>
      </c>
      <c r="AL711" s="30" t="str">
        <f>IF(AND($D711&lt;=2027,Zisk!$D$10&gt;=2027),VstupniParametry_SKRYT!$D$11,"")</f>
        <v/>
      </c>
      <c r="AM711" s="28" t="str">
        <f>IF(AND($D711&lt;=2027,Zisk!$D$10&gt;=2027),")","")</f>
        <v/>
      </c>
      <c r="AN711" s="31" t="str">
        <f>IF(AND(D711&lt;2027,2027&lt;=Zisk!$D$10),1,IF(D711=2027,0,""))</f>
        <v/>
      </c>
      <c r="AO711" s="32" t="str">
        <f>IF(AND($D711&lt;=2027,Zisk!$D$10&gt;=2028),"x","")</f>
        <v/>
      </c>
      <c r="AP711" s="28" t="str">
        <f>IF(AND($D711&lt;=2028,Zisk!$D$10&gt;=2028),"(","")</f>
        <v/>
      </c>
      <c r="AQ711" s="28" t="str">
        <f>IF(AND($D711&lt;=2028,Zisk!$D$10&gt;=2028),"1","")</f>
        <v/>
      </c>
      <c r="AR711" s="28" t="str">
        <f>IF(AND($D711&lt;=2028,Zisk!$D$10&gt;=2028),"+","")</f>
        <v/>
      </c>
      <c r="AS711" s="30" t="str">
        <f>IF(AND($D711&lt;=2028,Zisk!$D$10&gt;=2028),VstupniParametry_SKRYT!$D$12,"")</f>
        <v/>
      </c>
      <c r="AT711" s="28" t="str">
        <f>IF(AND($D711&lt;=2028,Zisk!$D$10&gt;=2028),")","")</f>
        <v/>
      </c>
      <c r="AU711" s="31" t="str">
        <f>IF(AND(D711&lt;2028,2028&lt;=Zisk!$D$10),1,IF(D711=2028,0,""))</f>
        <v/>
      </c>
      <c r="AV711" s="32" t="str">
        <f>IF(AND($D711&lt;=2028,Zisk!$D$10&gt;=2029),"x","")</f>
        <v/>
      </c>
      <c r="AW711" s="28" t="str">
        <f>IF(AND($D711&lt;=2029,Zisk!$D$10&gt;=2029),"(","")</f>
        <v/>
      </c>
      <c r="AX711" s="28" t="str">
        <f>IF(AND($D711&lt;=2029,Zisk!$D$10&gt;=2029),"1","")</f>
        <v/>
      </c>
      <c r="AY711" s="28" t="str">
        <f>IF(AND($D711&lt;=2029,Zisk!$D$10&gt;=2029),"+","")</f>
        <v/>
      </c>
      <c r="AZ711" s="30" t="str">
        <f>IF(AND($D711&lt;=2029,Zisk!$D$10&gt;=2029),VstupniParametry_SKRYT!$D$13,"")</f>
        <v/>
      </c>
      <c r="BA711" s="28" t="str">
        <f>IF(AND($D711&lt;=2029,Zisk!$D$10&gt;=2029),")","")</f>
        <v/>
      </c>
      <c r="BB711" s="31" t="str">
        <f>IF(AND(D711&lt;2029,2029&lt;=Zisk!$D$10),1,IF(D711=2029,0,""))</f>
        <v/>
      </c>
      <c r="BC711" s="32" t="str">
        <f>IF(AND($D711&lt;=2029,Zisk!$D$10&gt;=2030),"x","")</f>
        <v/>
      </c>
      <c r="BD711" s="28" t="str">
        <f>IF(AND($D711&lt;=2030,Zisk!$D$10&gt;=2030),"(","")</f>
        <v/>
      </c>
      <c r="BE711" s="28" t="str">
        <f>IF(AND($D711&lt;=2030,Zisk!$D$10&gt;=2030),"1","")</f>
        <v/>
      </c>
      <c r="BF711" s="28" t="str">
        <f>IF(AND($D711&lt;=2030,Zisk!$D$10&gt;=2030),"+","")</f>
        <v/>
      </c>
      <c r="BG711" s="30" t="str">
        <f>IF(AND($D711&lt;=2030,Zisk!$D$10&gt;=2030),VstupniParametry_SKRYT!$D$14,"")</f>
        <v/>
      </c>
      <c r="BH711" s="28" t="str">
        <f>IF(AND($D711&lt;=2030,Zisk!$D$10&gt;=2030),")","")</f>
        <v/>
      </c>
      <c r="BI711" s="31" t="str">
        <f>IF(AND(D711&lt;2030,2030&lt;=Zisk!$D$10),1,IF(D711=2030,0,""))</f>
        <v/>
      </c>
      <c r="BJ711" s="33" t="s">
        <v>32</v>
      </c>
      <c r="BK711" s="30">
        <f t="shared" si="334"/>
        <v>1</v>
      </c>
      <c r="BL711" s="28" t="str">
        <f t="shared" si="335"/>
        <v>x</v>
      </c>
      <c r="BM711" s="34">
        <f t="shared" si="336"/>
        <v>1</v>
      </c>
      <c r="BN711" s="30" t="str">
        <f t="shared" si="337"/>
        <v>x</v>
      </c>
      <c r="BO711" s="34">
        <f t="shared" si="322"/>
        <v>1.018</v>
      </c>
      <c r="BP711" s="34" t="str">
        <f t="shared" si="323"/>
        <v/>
      </c>
      <c r="BQ711" s="34" t="str">
        <f t="shared" si="324"/>
        <v/>
      </c>
      <c r="BR711" s="34" t="str">
        <f t="shared" si="325"/>
        <v/>
      </c>
      <c r="BS711" s="34" t="str">
        <f t="shared" si="326"/>
        <v/>
      </c>
      <c r="BT711" s="34" t="str">
        <f t="shared" si="327"/>
        <v/>
      </c>
      <c r="BU711" s="34" t="str">
        <f t="shared" si="328"/>
        <v/>
      </c>
      <c r="BV711" s="34" t="str">
        <f t="shared" si="329"/>
        <v/>
      </c>
      <c r="BW711" s="34" t="str">
        <f t="shared" si="330"/>
        <v/>
      </c>
      <c r="BX711" s="34" t="str">
        <f t="shared" si="331"/>
        <v/>
      </c>
      <c r="BY711" s="34" t="str">
        <f t="shared" si="332"/>
        <v/>
      </c>
      <c r="BZ711" s="33" t="s">
        <v>32</v>
      </c>
      <c r="CA711" s="34">
        <f t="shared" si="333"/>
        <v>1.018</v>
      </c>
      <c r="CB711" s="28"/>
      <c r="CC711" s="29">
        <f>IF(D711&gt;Zisk!$D$10,"",E711*CA711)</f>
        <v>0</v>
      </c>
    </row>
    <row r="712" spans="2:81" x14ac:dyDescent="0.2">
      <c r="B712" s="35" t="str">
        <f>Zisk!B723</f>
        <v/>
      </c>
      <c r="C712" s="35">
        <f>Zisk!C723</f>
        <v>0</v>
      </c>
      <c r="D712" s="35">
        <f>Zisk!E723</f>
        <v>0</v>
      </c>
      <c r="E712" s="36">
        <f>Zisk!D723</f>
        <v>0</v>
      </c>
      <c r="F712" s="36"/>
      <c r="G712" s="35" t="str">
        <f t="shared" si="308"/>
        <v>(</v>
      </c>
      <c r="H712" s="35" t="str">
        <f t="shared" si="309"/>
        <v>1</v>
      </c>
      <c r="I712" s="35" t="str">
        <f t="shared" si="310"/>
        <v>+</v>
      </c>
      <c r="J712" s="37">
        <f>IF($D712&lt;=2021,VstupniParametry_SKRYT!$D$5,"")</f>
        <v>0.02</v>
      </c>
      <c r="K712" s="35" t="str">
        <f t="shared" si="311"/>
        <v>)</v>
      </c>
      <c r="L712" s="38">
        <f>IF($D712&lt;=2021,COUNTIF(Vypocet_SKRYT!T709:AS709,"&gt;=1"),"")</f>
        <v>0</v>
      </c>
      <c r="M712" s="39" t="str">
        <f t="shared" si="312"/>
        <v>x</v>
      </c>
      <c r="N712" s="35" t="str">
        <f t="shared" si="313"/>
        <v>(</v>
      </c>
      <c r="O712" s="35" t="str">
        <f t="shared" si="314"/>
        <v>1</v>
      </c>
      <c r="P712" s="35" t="str">
        <f t="shared" si="315"/>
        <v>+</v>
      </c>
      <c r="Q712" s="37">
        <f>IF($D712&lt;=2024,VstupniParametry_SKRYT!$D$6,"")</f>
        <v>0.06</v>
      </c>
      <c r="R712" s="35" t="str">
        <f t="shared" si="316"/>
        <v>)</v>
      </c>
      <c r="S712" s="38">
        <f>IF($D712&lt;=2024,COUNTIFS(Vypocet_SKRYT!AT709:AV709,"&gt;=1"),"")</f>
        <v>0</v>
      </c>
      <c r="T712" s="39" t="str">
        <f t="shared" si="317"/>
        <v>x</v>
      </c>
      <c r="U712" s="35" t="str">
        <f t="shared" si="318"/>
        <v>(</v>
      </c>
      <c r="V712" s="35" t="str">
        <f t="shared" si="319"/>
        <v>1</v>
      </c>
      <c r="W712" s="35" t="str">
        <f t="shared" si="320"/>
        <v>+</v>
      </c>
      <c r="X712" s="37">
        <f>IF($D712&lt;=2025,VstupniParametry_SKRYT!$D$9,"")</f>
        <v>1.7999999999999999E-2</v>
      </c>
      <c r="Y712" s="35" t="str">
        <f t="shared" si="321"/>
        <v>)</v>
      </c>
      <c r="Z712" s="38">
        <f>IF(AND(D712&lt;2025,2025&lt;=Zisk!$D$10),1,IF(D712=2025,0,""))</f>
        <v>1</v>
      </c>
      <c r="AA712" s="39" t="str">
        <f>IF(AND($D712&lt;=2025,Zisk!$D$10&gt;=2026),"x","")</f>
        <v/>
      </c>
      <c r="AB712" s="35" t="str">
        <f>IF(AND($D712&lt;=2026,Zisk!$D$10&gt;=2026),"(","")</f>
        <v/>
      </c>
      <c r="AC712" s="35" t="str">
        <f>IF(AND($D712&lt;=2026,Zisk!$D$10&gt;=2026),"1","")</f>
        <v/>
      </c>
      <c r="AD712" s="35" t="str">
        <f>IF(AND($D712&lt;=2026,Zisk!$D$10&gt;=2026),"+","")</f>
        <v/>
      </c>
      <c r="AE712" s="37" t="str">
        <f>IF(AND($D712&lt;=2026,Zisk!$D$10&gt;=2026),VstupniParametry_SKRYT!$D$10,"")</f>
        <v/>
      </c>
      <c r="AF712" s="35" t="str">
        <f>IF(AND($D712&lt;=2026,Zisk!$D$10&gt;=2026),")","")</f>
        <v/>
      </c>
      <c r="AG712" s="38" t="str">
        <f>IF(AND(D712&lt;2026,2026&lt;=Zisk!$D$10),1,IF(D712=2026,0,""))</f>
        <v/>
      </c>
      <c r="AH712" s="39" t="str">
        <f>IF(AND($D712&lt;=2026,Zisk!$D$10&gt;=2027),"x","")</f>
        <v/>
      </c>
      <c r="AI712" s="35" t="str">
        <f>IF(AND($D712&lt;=2027,Zisk!$D$10&gt;=2027),"(","")</f>
        <v/>
      </c>
      <c r="AJ712" s="35" t="str">
        <f>IF(AND($D712&lt;=2027,Zisk!$D$10&gt;=2027),"1","")</f>
        <v/>
      </c>
      <c r="AK712" s="35" t="str">
        <f>IF(AND($D712&lt;=2027,Zisk!$D$10&gt;=2027),"+","")</f>
        <v/>
      </c>
      <c r="AL712" s="37" t="str">
        <f>IF(AND($D712&lt;=2027,Zisk!$D$10&gt;=2027),VstupniParametry_SKRYT!$D$11,"")</f>
        <v/>
      </c>
      <c r="AM712" s="35" t="str">
        <f>IF(AND($D712&lt;=2027,Zisk!$D$10&gt;=2027),")","")</f>
        <v/>
      </c>
      <c r="AN712" s="38" t="str">
        <f>IF(AND(D712&lt;2027,2027&lt;=Zisk!$D$10),1,IF(D712=2027,0,""))</f>
        <v/>
      </c>
      <c r="AO712" s="39" t="str">
        <f>IF(AND($D712&lt;=2027,Zisk!$D$10&gt;=2028),"x","")</f>
        <v/>
      </c>
      <c r="AP712" s="35" t="str">
        <f>IF(AND($D712&lt;=2028,Zisk!$D$10&gt;=2028),"(","")</f>
        <v/>
      </c>
      <c r="AQ712" s="35" t="str">
        <f>IF(AND($D712&lt;=2028,Zisk!$D$10&gt;=2028),"1","")</f>
        <v/>
      </c>
      <c r="AR712" s="35" t="str">
        <f>IF(AND($D712&lt;=2028,Zisk!$D$10&gt;=2028),"+","")</f>
        <v/>
      </c>
      <c r="AS712" s="37" t="str">
        <f>IF(AND($D712&lt;=2028,Zisk!$D$10&gt;=2028),VstupniParametry_SKRYT!$D$12,"")</f>
        <v/>
      </c>
      <c r="AT712" s="35" t="str">
        <f>IF(AND($D712&lt;=2028,Zisk!$D$10&gt;=2028),")","")</f>
        <v/>
      </c>
      <c r="AU712" s="38" t="str">
        <f>IF(AND(D712&lt;2028,2028&lt;=Zisk!$D$10),1,IF(D712=2028,0,""))</f>
        <v/>
      </c>
      <c r="AV712" s="39" t="str">
        <f>IF(AND($D712&lt;=2028,Zisk!$D$10&gt;=2029),"x","")</f>
        <v/>
      </c>
      <c r="AW712" s="35" t="str">
        <f>IF(AND($D712&lt;=2029,Zisk!$D$10&gt;=2029),"(","")</f>
        <v/>
      </c>
      <c r="AX712" s="35" t="str">
        <f>IF(AND($D712&lt;=2029,Zisk!$D$10&gt;=2029),"1","")</f>
        <v/>
      </c>
      <c r="AY712" s="35" t="str">
        <f>IF(AND($D712&lt;=2029,Zisk!$D$10&gt;=2029),"+","")</f>
        <v/>
      </c>
      <c r="AZ712" s="37" t="str">
        <f>IF(AND($D712&lt;=2029,Zisk!$D$10&gt;=2029),VstupniParametry_SKRYT!$D$13,"")</f>
        <v/>
      </c>
      <c r="BA712" s="35" t="str">
        <f>IF(AND($D712&lt;=2029,Zisk!$D$10&gt;=2029),")","")</f>
        <v/>
      </c>
      <c r="BB712" s="38" t="str">
        <f>IF(AND(D712&lt;2029,2029&lt;=Zisk!$D$10),1,IF(D712=2029,0,""))</f>
        <v/>
      </c>
      <c r="BC712" s="39" t="str">
        <f>IF(AND($D712&lt;=2029,Zisk!$D$10&gt;=2030),"x","")</f>
        <v/>
      </c>
      <c r="BD712" s="35" t="str">
        <f>IF(AND($D712&lt;=2030,Zisk!$D$10&gt;=2030),"(","")</f>
        <v/>
      </c>
      <c r="BE712" s="35" t="str">
        <f>IF(AND($D712&lt;=2030,Zisk!$D$10&gt;=2030),"1","")</f>
        <v/>
      </c>
      <c r="BF712" s="35" t="str">
        <f>IF(AND($D712&lt;=2030,Zisk!$D$10&gt;=2030),"+","")</f>
        <v/>
      </c>
      <c r="BG712" s="37" t="str">
        <f>IF(AND($D712&lt;=2030,Zisk!$D$10&gt;=2030),VstupniParametry_SKRYT!$D$14,"")</f>
        <v/>
      </c>
      <c r="BH712" s="35" t="str">
        <f>IF(AND($D712&lt;=2030,Zisk!$D$10&gt;=2030),")","")</f>
        <v/>
      </c>
      <c r="BI712" s="38" t="str">
        <f>IF(AND(D712&lt;2030,2030&lt;=Zisk!$D$10),1,IF(D712=2030,0,""))</f>
        <v/>
      </c>
      <c r="BJ712" s="40" t="s">
        <v>32</v>
      </c>
      <c r="BK712" s="37">
        <f t="shared" si="334"/>
        <v>1</v>
      </c>
      <c r="BL712" s="35" t="str">
        <f t="shared" si="335"/>
        <v>x</v>
      </c>
      <c r="BM712" s="41">
        <f t="shared" si="336"/>
        <v>1</v>
      </c>
      <c r="BN712" s="37" t="str">
        <f t="shared" si="337"/>
        <v>x</v>
      </c>
      <c r="BO712" s="41">
        <f t="shared" si="322"/>
        <v>1.018</v>
      </c>
      <c r="BP712" s="41" t="str">
        <f t="shared" si="323"/>
        <v/>
      </c>
      <c r="BQ712" s="41" t="str">
        <f t="shared" si="324"/>
        <v/>
      </c>
      <c r="BR712" s="41" t="str">
        <f t="shared" si="325"/>
        <v/>
      </c>
      <c r="BS712" s="41" t="str">
        <f t="shared" si="326"/>
        <v/>
      </c>
      <c r="BT712" s="41" t="str">
        <f t="shared" si="327"/>
        <v/>
      </c>
      <c r="BU712" s="41" t="str">
        <f t="shared" si="328"/>
        <v/>
      </c>
      <c r="BV712" s="41" t="str">
        <f t="shared" si="329"/>
        <v/>
      </c>
      <c r="BW712" s="41" t="str">
        <f t="shared" si="330"/>
        <v/>
      </c>
      <c r="BX712" s="41" t="str">
        <f t="shared" si="331"/>
        <v/>
      </c>
      <c r="BY712" s="41" t="str">
        <f t="shared" si="332"/>
        <v/>
      </c>
      <c r="BZ712" s="40" t="s">
        <v>32</v>
      </c>
      <c r="CA712" s="41">
        <f t="shared" si="333"/>
        <v>1.018</v>
      </c>
      <c r="CB712" s="35"/>
      <c r="CC712" s="36">
        <f>IF(D712&gt;Zisk!$D$10,"",E712*CA712)</f>
        <v>0</v>
      </c>
    </row>
    <row r="713" spans="2:81" x14ac:dyDescent="0.2">
      <c r="B713" s="28" t="str">
        <f>Zisk!B724</f>
        <v/>
      </c>
      <c r="C713" s="28">
        <f>Zisk!C724</f>
        <v>0</v>
      </c>
      <c r="D713" s="28">
        <f>Zisk!E724</f>
        <v>0</v>
      </c>
      <c r="E713" s="29">
        <f>Zisk!D724</f>
        <v>0</v>
      </c>
      <c r="F713" s="29"/>
      <c r="G713" s="28" t="str">
        <f t="shared" si="308"/>
        <v>(</v>
      </c>
      <c r="H713" s="28" t="str">
        <f t="shared" si="309"/>
        <v>1</v>
      </c>
      <c r="I713" s="28" t="str">
        <f t="shared" si="310"/>
        <v>+</v>
      </c>
      <c r="J713" s="30">
        <f>IF($D713&lt;=2021,VstupniParametry_SKRYT!$D$5,"")</f>
        <v>0.02</v>
      </c>
      <c r="K713" s="28" t="str">
        <f t="shared" si="311"/>
        <v>)</v>
      </c>
      <c r="L713" s="31">
        <f>IF($D713&lt;=2021,COUNTIF(Vypocet_SKRYT!T710:AS710,"&gt;=1"),"")</f>
        <v>0</v>
      </c>
      <c r="M713" s="32" t="str">
        <f t="shared" si="312"/>
        <v>x</v>
      </c>
      <c r="N713" s="28" t="str">
        <f t="shared" si="313"/>
        <v>(</v>
      </c>
      <c r="O713" s="28" t="str">
        <f t="shared" si="314"/>
        <v>1</v>
      </c>
      <c r="P713" s="28" t="str">
        <f t="shared" si="315"/>
        <v>+</v>
      </c>
      <c r="Q713" s="30">
        <f>IF($D713&lt;=2024,VstupniParametry_SKRYT!$D$6,"")</f>
        <v>0.06</v>
      </c>
      <c r="R713" s="28" t="str">
        <f t="shared" si="316"/>
        <v>)</v>
      </c>
      <c r="S713" s="31">
        <f>IF($D713&lt;=2024,COUNTIFS(Vypocet_SKRYT!AT710:AV710,"&gt;=1"),"")</f>
        <v>0</v>
      </c>
      <c r="T713" s="32" t="str">
        <f t="shared" si="317"/>
        <v>x</v>
      </c>
      <c r="U713" s="28" t="str">
        <f t="shared" si="318"/>
        <v>(</v>
      </c>
      <c r="V713" s="28" t="str">
        <f t="shared" si="319"/>
        <v>1</v>
      </c>
      <c r="W713" s="28" t="str">
        <f t="shared" si="320"/>
        <v>+</v>
      </c>
      <c r="X713" s="30">
        <f>IF($D713&lt;=2025,VstupniParametry_SKRYT!$D$9,"")</f>
        <v>1.7999999999999999E-2</v>
      </c>
      <c r="Y713" s="28" t="str">
        <f t="shared" si="321"/>
        <v>)</v>
      </c>
      <c r="Z713" s="31">
        <f>IF(AND(D713&lt;2025,2025&lt;=Zisk!$D$10),1,IF(D713=2025,0,""))</f>
        <v>1</v>
      </c>
      <c r="AA713" s="32" t="str">
        <f>IF(AND($D713&lt;=2025,Zisk!$D$10&gt;=2026),"x","")</f>
        <v/>
      </c>
      <c r="AB713" s="28" t="str">
        <f>IF(AND($D713&lt;=2026,Zisk!$D$10&gt;=2026),"(","")</f>
        <v/>
      </c>
      <c r="AC713" s="28" t="str">
        <f>IF(AND($D713&lt;=2026,Zisk!$D$10&gt;=2026),"1","")</f>
        <v/>
      </c>
      <c r="AD713" s="28" t="str">
        <f>IF(AND($D713&lt;=2026,Zisk!$D$10&gt;=2026),"+","")</f>
        <v/>
      </c>
      <c r="AE713" s="30" t="str">
        <f>IF(AND($D713&lt;=2026,Zisk!$D$10&gt;=2026),VstupniParametry_SKRYT!$D$10,"")</f>
        <v/>
      </c>
      <c r="AF713" s="28" t="str">
        <f>IF(AND($D713&lt;=2026,Zisk!$D$10&gt;=2026),")","")</f>
        <v/>
      </c>
      <c r="AG713" s="31" t="str">
        <f>IF(AND(D713&lt;2026,2026&lt;=Zisk!$D$10),1,IF(D713=2026,0,""))</f>
        <v/>
      </c>
      <c r="AH713" s="32" t="str">
        <f>IF(AND($D713&lt;=2026,Zisk!$D$10&gt;=2027),"x","")</f>
        <v/>
      </c>
      <c r="AI713" s="28" t="str">
        <f>IF(AND($D713&lt;=2027,Zisk!$D$10&gt;=2027),"(","")</f>
        <v/>
      </c>
      <c r="AJ713" s="28" t="str">
        <f>IF(AND($D713&lt;=2027,Zisk!$D$10&gt;=2027),"1","")</f>
        <v/>
      </c>
      <c r="AK713" s="28" t="str">
        <f>IF(AND($D713&lt;=2027,Zisk!$D$10&gt;=2027),"+","")</f>
        <v/>
      </c>
      <c r="AL713" s="30" t="str">
        <f>IF(AND($D713&lt;=2027,Zisk!$D$10&gt;=2027),VstupniParametry_SKRYT!$D$11,"")</f>
        <v/>
      </c>
      <c r="AM713" s="28" t="str">
        <f>IF(AND($D713&lt;=2027,Zisk!$D$10&gt;=2027),")","")</f>
        <v/>
      </c>
      <c r="AN713" s="31" t="str">
        <f>IF(AND(D713&lt;2027,2027&lt;=Zisk!$D$10),1,IF(D713=2027,0,""))</f>
        <v/>
      </c>
      <c r="AO713" s="32" t="str">
        <f>IF(AND($D713&lt;=2027,Zisk!$D$10&gt;=2028),"x","")</f>
        <v/>
      </c>
      <c r="AP713" s="28" t="str">
        <f>IF(AND($D713&lt;=2028,Zisk!$D$10&gt;=2028),"(","")</f>
        <v/>
      </c>
      <c r="AQ713" s="28" t="str">
        <f>IF(AND($D713&lt;=2028,Zisk!$D$10&gt;=2028),"1","")</f>
        <v/>
      </c>
      <c r="AR713" s="28" t="str">
        <f>IF(AND($D713&lt;=2028,Zisk!$D$10&gt;=2028),"+","")</f>
        <v/>
      </c>
      <c r="AS713" s="30" t="str">
        <f>IF(AND($D713&lt;=2028,Zisk!$D$10&gt;=2028),VstupniParametry_SKRYT!$D$12,"")</f>
        <v/>
      </c>
      <c r="AT713" s="28" t="str">
        <f>IF(AND($D713&lt;=2028,Zisk!$D$10&gt;=2028),")","")</f>
        <v/>
      </c>
      <c r="AU713" s="31" t="str">
        <f>IF(AND(D713&lt;2028,2028&lt;=Zisk!$D$10),1,IF(D713=2028,0,""))</f>
        <v/>
      </c>
      <c r="AV713" s="32" t="str">
        <f>IF(AND($D713&lt;=2028,Zisk!$D$10&gt;=2029),"x","")</f>
        <v/>
      </c>
      <c r="AW713" s="28" t="str">
        <f>IF(AND($D713&lt;=2029,Zisk!$D$10&gt;=2029),"(","")</f>
        <v/>
      </c>
      <c r="AX713" s="28" t="str">
        <f>IF(AND($D713&lt;=2029,Zisk!$D$10&gt;=2029),"1","")</f>
        <v/>
      </c>
      <c r="AY713" s="28" t="str">
        <f>IF(AND($D713&lt;=2029,Zisk!$D$10&gt;=2029),"+","")</f>
        <v/>
      </c>
      <c r="AZ713" s="30" t="str">
        <f>IF(AND($D713&lt;=2029,Zisk!$D$10&gt;=2029),VstupniParametry_SKRYT!$D$13,"")</f>
        <v/>
      </c>
      <c r="BA713" s="28" t="str">
        <f>IF(AND($D713&lt;=2029,Zisk!$D$10&gt;=2029),")","")</f>
        <v/>
      </c>
      <c r="BB713" s="31" t="str">
        <f>IF(AND(D713&lt;2029,2029&lt;=Zisk!$D$10),1,IF(D713=2029,0,""))</f>
        <v/>
      </c>
      <c r="BC713" s="32" t="str">
        <f>IF(AND($D713&lt;=2029,Zisk!$D$10&gt;=2030),"x","")</f>
        <v/>
      </c>
      <c r="BD713" s="28" t="str">
        <f>IF(AND($D713&lt;=2030,Zisk!$D$10&gt;=2030),"(","")</f>
        <v/>
      </c>
      <c r="BE713" s="28" t="str">
        <f>IF(AND($D713&lt;=2030,Zisk!$D$10&gt;=2030),"1","")</f>
        <v/>
      </c>
      <c r="BF713" s="28" t="str">
        <f>IF(AND($D713&lt;=2030,Zisk!$D$10&gt;=2030),"+","")</f>
        <v/>
      </c>
      <c r="BG713" s="30" t="str">
        <f>IF(AND($D713&lt;=2030,Zisk!$D$10&gt;=2030),VstupniParametry_SKRYT!$D$14,"")</f>
        <v/>
      </c>
      <c r="BH713" s="28" t="str">
        <f>IF(AND($D713&lt;=2030,Zisk!$D$10&gt;=2030),")","")</f>
        <v/>
      </c>
      <c r="BI713" s="31" t="str">
        <f>IF(AND(D713&lt;2030,2030&lt;=Zisk!$D$10),1,IF(D713=2030,0,""))</f>
        <v/>
      </c>
      <c r="BJ713" s="33" t="s">
        <v>32</v>
      </c>
      <c r="BK713" s="30">
        <f t="shared" si="334"/>
        <v>1</v>
      </c>
      <c r="BL713" s="28" t="str">
        <f t="shared" si="335"/>
        <v>x</v>
      </c>
      <c r="BM713" s="34">
        <f t="shared" si="336"/>
        <v>1</v>
      </c>
      <c r="BN713" s="30" t="str">
        <f t="shared" si="337"/>
        <v>x</v>
      </c>
      <c r="BO713" s="34">
        <f t="shared" si="322"/>
        <v>1.018</v>
      </c>
      <c r="BP713" s="34" t="str">
        <f t="shared" si="323"/>
        <v/>
      </c>
      <c r="BQ713" s="34" t="str">
        <f t="shared" si="324"/>
        <v/>
      </c>
      <c r="BR713" s="34" t="str">
        <f t="shared" si="325"/>
        <v/>
      </c>
      <c r="BS713" s="34" t="str">
        <f t="shared" si="326"/>
        <v/>
      </c>
      <c r="BT713" s="34" t="str">
        <f t="shared" si="327"/>
        <v/>
      </c>
      <c r="BU713" s="34" t="str">
        <f t="shared" si="328"/>
        <v/>
      </c>
      <c r="BV713" s="34" t="str">
        <f t="shared" si="329"/>
        <v/>
      </c>
      <c r="BW713" s="34" t="str">
        <f t="shared" si="330"/>
        <v/>
      </c>
      <c r="BX713" s="34" t="str">
        <f t="shared" si="331"/>
        <v/>
      </c>
      <c r="BY713" s="34" t="str">
        <f t="shared" si="332"/>
        <v/>
      </c>
      <c r="BZ713" s="33" t="s">
        <v>32</v>
      </c>
      <c r="CA713" s="34">
        <f t="shared" si="333"/>
        <v>1.018</v>
      </c>
      <c r="CB713" s="28"/>
      <c r="CC713" s="29">
        <f>IF(D713&gt;Zisk!$D$10,"",E713*CA713)</f>
        <v>0</v>
      </c>
    </row>
    <row r="714" spans="2:81" x14ac:dyDescent="0.2">
      <c r="B714" s="35" t="str">
        <f>Zisk!B725</f>
        <v/>
      </c>
      <c r="C714" s="35">
        <f>Zisk!C725</f>
        <v>0</v>
      </c>
      <c r="D714" s="35">
        <f>Zisk!E725</f>
        <v>0</v>
      </c>
      <c r="E714" s="36">
        <f>Zisk!D725</f>
        <v>0</v>
      </c>
      <c r="F714" s="36"/>
      <c r="G714" s="35" t="str">
        <f t="shared" si="308"/>
        <v>(</v>
      </c>
      <c r="H714" s="35" t="str">
        <f t="shared" si="309"/>
        <v>1</v>
      </c>
      <c r="I714" s="35" t="str">
        <f t="shared" si="310"/>
        <v>+</v>
      </c>
      <c r="J714" s="37">
        <f>IF($D714&lt;=2021,VstupniParametry_SKRYT!$D$5,"")</f>
        <v>0.02</v>
      </c>
      <c r="K714" s="35" t="str">
        <f t="shared" si="311"/>
        <v>)</v>
      </c>
      <c r="L714" s="38">
        <f>IF($D714&lt;=2021,COUNTIF(Vypocet_SKRYT!T711:AS711,"&gt;=1"),"")</f>
        <v>0</v>
      </c>
      <c r="M714" s="39" t="str">
        <f t="shared" si="312"/>
        <v>x</v>
      </c>
      <c r="N714" s="35" t="str">
        <f t="shared" si="313"/>
        <v>(</v>
      </c>
      <c r="O714" s="35" t="str">
        <f t="shared" si="314"/>
        <v>1</v>
      </c>
      <c r="P714" s="35" t="str">
        <f t="shared" si="315"/>
        <v>+</v>
      </c>
      <c r="Q714" s="37">
        <f>IF($D714&lt;=2024,VstupniParametry_SKRYT!$D$6,"")</f>
        <v>0.06</v>
      </c>
      <c r="R714" s="35" t="str">
        <f t="shared" si="316"/>
        <v>)</v>
      </c>
      <c r="S714" s="38">
        <f>IF($D714&lt;=2024,COUNTIFS(Vypocet_SKRYT!AT711:AV711,"&gt;=1"),"")</f>
        <v>0</v>
      </c>
      <c r="T714" s="39" t="str">
        <f t="shared" si="317"/>
        <v>x</v>
      </c>
      <c r="U714" s="35" t="str">
        <f t="shared" si="318"/>
        <v>(</v>
      </c>
      <c r="V714" s="35" t="str">
        <f t="shared" si="319"/>
        <v>1</v>
      </c>
      <c r="W714" s="35" t="str">
        <f t="shared" si="320"/>
        <v>+</v>
      </c>
      <c r="X714" s="37">
        <f>IF($D714&lt;=2025,VstupniParametry_SKRYT!$D$9,"")</f>
        <v>1.7999999999999999E-2</v>
      </c>
      <c r="Y714" s="35" t="str">
        <f t="shared" si="321"/>
        <v>)</v>
      </c>
      <c r="Z714" s="38">
        <f>IF(AND(D714&lt;2025,2025&lt;=Zisk!$D$10),1,IF(D714=2025,0,""))</f>
        <v>1</v>
      </c>
      <c r="AA714" s="39" t="str">
        <f>IF(AND($D714&lt;=2025,Zisk!$D$10&gt;=2026),"x","")</f>
        <v/>
      </c>
      <c r="AB714" s="35" t="str">
        <f>IF(AND($D714&lt;=2026,Zisk!$D$10&gt;=2026),"(","")</f>
        <v/>
      </c>
      <c r="AC714" s="35" t="str">
        <f>IF(AND($D714&lt;=2026,Zisk!$D$10&gt;=2026),"1","")</f>
        <v/>
      </c>
      <c r="AD714" s="35" t="str">
        <f>IF(AND($D714&lt;=2026,Zisk!$D$10&gt;=2026),"+","")</f>
        <v/>
      </c>
      <c r="AE714" s="37" t="str">
        <f>IF(AND($D714&lt;=2026,Zisk!$D$10&gt;=2026),VstupniParametry_SKRYT!$D$10,"")</f>
        <v/>
      </c>
      <c r="AF714" s="35" t="str">
        <f>IF(AND($D714&lt;=2026,Zisk!$D$10&gt;=2026),")","")</f>
        <v/>
      </c>
      <c r="AG714" s="38" t="str">
        <f>IF(AND(D714&lt;2026,2026&lt;=Zisk!$D$10),1,IF(D714=2026,0,""))</f>
        <v/>
      </c>
      <c r="AH714" s="39" t="str">
        <f>IF(AND($D714&lt;=2026,Zisk!$D$10&gt;=2027),"x","")</f>
        <v/>
      </c>
      <c r="AI714" s="35" t="str">
        <f>IF(AND($D714&lt;=2027,Zisk!$D$10&gt;=2027),"(","")</f>
        <v/>
      </c>
      <c r="AJ714" s="35" t="str">
        <f>IF(AND($D714&lt;=2027,Zisk!$D$10&gt;=2027),"1","")</f>
        <v/>
      </c>
      <c r="AK714" s="35" t="str">
        <f>IF(AND($D714&lt;=2027,Zisk!$D$10&gt;=2027),"+","")</f>
        <v/>
      </c>
      <c r="AL714" s="37" t="str">
        <f>IF(AND($D714&lt;=2027,Zisk!$D$10&gt;=2027),VstupniParametry_SKRYT!$D$11,"")</f>
        <v/>
      </c>
      <c r="AM714" s="35" t="str">
        <f>IF(AND($D714&lt;=2027,Zisk!$D$10&gt;=2027),")","")</f>
        <v/>
      </c>
      <c r="AN714" s="38" t="str">
        <f>IF(AND(D714&lt;2027,2027&lt;=Zisk!$D$10),1,IF(D714=2027,0,""))</f>
        <v/>
      </c>
      <c r="AO714" s="39" t="str">
        <f>IF(AND($D714&lt;=2027,Zisk!$D$10&gt;=2028),"x","")</f>
        <v/>
      </c>
      <c r="AP714" s="35" t="str">
        <f>IF(AND($D714&lt;=2028,Zisk!$D$10&gt;=2028),"(","")</f>
        <v/>
      </c>
      <c r="AQ714" s="35" t="str">
        <f>IF(AND($D714&lt;=2028,Zisk!$D$10&gt;=2028),"1","")</f>
        <v/>
      </c>
      <c r="AR714" s="35" t="str">
        <f>IF(AND($D714&lt;=2028,Zisk!$D$10&gt;=2028),"+","")</f>
        <v/>
      </c>
      <c r="AS714" s="37" t="str">
        <f>IF(AND($D714&lt;=2028,Zisk!$D$10&gt;=2028),VstupniParametry_SKRYT!$D$12,"")</f>
        <v/>
      </c>
      <c r="AT714" s="35" t="str">
        <f>IF(AND($D714&lt;=2028,Zisk!$D$10&gt;=2028),")","")</f>
        <v/>
      </c>
      <c r="AU714" s="38" t="str">
        <f>IF(AND(D714&lt;2028,2028&lt;=Zisk!$D$10),1,IF(D714=2028,0,""))</f>
        <v/>
      </c>
      <c r="AV714" s="39" t="str">
        <f>IF(AND($D714&lt;=2028,Zisk!$D$10&gt;=2029),"x","")</f>
        <v/>
      </c>
      <c r="AW714" s="35" t="str">
        <f>IF(AND($D714&lt;=2029,Zisk!$D$10&gt;=2029),"(","")</f>
        <v/>
      </c>
      <c r="AX714" s="35" t="str">
        <f>IF(AND($D714&lt;=2029,Zisk!$D$10&gt;=2029),"1","")</f>
        <v/>
      </c>
      <c r="AY714" s="35" t="str">
        <f>IF(AND($D714&lt;=2029,Zisk!$D$10&gt;=2029),"+","")</f>
        <v/>
      </c>
      <c r="AZ714" s="37" t="str">
        <f>IF(AND($D714&lt;=2029,Zisk!$D$10&gt;=2029),VstupniParametry_SKRYT!$D$13,"")</f>
        <v/>
      </c>
      <c r="BA714" s="35" t="str">
        <f>IF(AND($D714&lt;=2029,Zisk!$D$10&gt;=2029),")","")</f>
        <v/>
      </c>
      <c r="BB714" s="38" t="str">
        <f>IF(AND(D714&lt;2029,2029&lt;=Zisk!$D$10),1,IF(D714=2029,0,""))</f>
        <v/>
      </c>
      <c r="BC714" s="39" t="str">
        <f>IF(AND($D714&lt;=2029,Zisk!$D$10&gt;=2030),"x","")</f>
        <v/>
      </c>
      <c r="BD714" s="35" t="str">
        <f>IF(AND($D714&lt;=2030,Zisk!$D$10&gt;=2030),"(","")</f>
        <v/>
      </c>
      <c r="BE714" s="35" t="str">
        <f>IF(AND($D714&lt;=2030,Zisk!$D$10&gt;=2030),"1","")</f>
        <v/>
      </c>
      <c r="BF714" s="35" t="str">
        <f>IF(AND($D714&lt;=2030,Zisk!$D$10&gt;=2030),"+","")</f>
        <v/>
      </c>
      <c r="BG714" s="37" t="str">
        <f>IF(AND($D714&lt;=2030,Zisk!$D$10&gt;=2030),VstupniParametry_SKRYT!$D$14,"")</f>
        <v/>
      </c>
      <c r="BH714" s="35" t="str">
        <f>IF(AND($D714&lt;=2030,Zisk!$D$10&gt;=2030),")","")</f>
        <v/>
      </c>
      <c r="BI714" s="38" t="str">
        <f>IF(AND(D714&lt;2030,2030&lt;=Zisk!$D$10),1,IF(D714=2030,0,""))</f>
        <v/>
      </c>
      <c r="BJ714" s="40" t="s">
        <v>32</v>
      </c>
      <c r="BK714" s="37">
        <f t="shared" si="334"/>
        <v>1</v>
      </c>
      <c r="BL714" s="35" t="str">
        <f t="shared" si="335"/>
        <v>x</v>
      </c>
      <c r="BM714" s="41">
        <f t="shared" si="336"/>
        <v>1</v>
      </c>
      <c r="BN714" s="37" t="str">
        <f t="shared" si="337"/>
        <v>x</v>
      </c>
      <c r="BO714" s="41">
        <f t="shared" si="322"/>
        <v>1.018</v>
      </c>
      <c r="BP714" s="41" t="str">
        <f t="shared" si="323"/>
        <v/>
      </c>
      <c r="BQ714" s="41" t="str">
        <f t="shared" si="324"/>
        <v/>
      </c>
      <c r="BR714" s="41" t="str">
        <f t="shared" si="325"/>
        <v/>
      </c>
      <c r="BS714" s="41" t="str">
        <f t="shared" si="326"/>
        <v/>
      </c>
      <c r="BT714" s="41" t="str">
        <f t="shared" si="327"/>
        <v/>
      </c>
      <c r="BU714" s="41" t="str">
        <f t="shared" si="328"/>
        <v/>
      </c>
      <c r="BV714" s="41" t="str">
        <f t="shared" si="329"/>
        <v/>
      </c>
      <c r="BW714" s="41" t="str">
        <f t="shared" si="330"/>
        <v/>
      </c>
      <c r="BX714" s="41" t="str">
        <f t="shared" si="331"/>
        <v/>
      </c>
      <c r="BY714" s="41" t="str">
        <f t="shared" si="332"/>
        <v/>
      </c>
      <c r="BZ714" s="40" t="s">
        <v>32</v>
      </c>
      <c r="CA714" s="41">
        <f t="shared" si="333"/>
        <v>1.018</v>
      </c>
      <c r="CB714" s="35"/>
      <c r="CC714" s="36">
        <f>IF(D714&gt;Zisk!$D$10,"",E714*CA714)</f>
        <v>0</v>
      </c>
    </row>
    <row r="715" spans="2:81" x14ac:dyDescent="0.2">
      <c r="B715" s="28" t="str">
        <f>Zisk!B726</f>
        <v/>
      </c>
      <c r="C715" s="28">
        <f>Zisk!C726</f>
        <v>0</v>
      </c>
      <c r="D715" s="28">
        <f>Zisk!E726</f>
        <v>0</v>
      </c>
      <c r="E715" s="29">
        <f>Zisk!D726</f>
        <v>0</v>
      </c>
      <c r="F715" s="29"/>
      <c r="G715" s="28" t="str">
        <f t="shared" ref="G715:G778" si="338">IF($D715&lt;=2021,"(","")</f>
        <v>(</v>
      </c>
      <c r="H715" s="28" t="str">
        <f t="shared" ref="H715:H778" si="339">IF($D715&lt;=2021,"1","")</f>
        <v>1</v>
      </c>
      <c r="I715" s="28" t="str">
        <f t="shared" ref="I715:I778" si="340">IF($D715&lt;=2021,"+","")</f>
        <v>+</v>
      </c>
      <c r="J715" s="30">
        <f>IF($D715&lt;=2021,VstupniParametry_SKRYT!$D$5,"")</f>
        <v>0.02</v>
      </c>
      <c r="K715" s="28" t="str">
        <f t="shared" ref="K715:K778" si="341">IF($D715&lt;=2021,")","")</f>
        <v>)</v>
      </c>
      <c r="L715" s="31">
        <f>IF($D715&lt;=2021,COUNTIF(Vypocet_SKRYT!T712:AS712,"&gt;=1"),"")</f>
        <v>0</v>
      </c>
      <c r="M715" s="32" t="str">
        <f t="shared" ref="M715:M778" si="342">IF($D715&lt;=2021,"x","")</f>
        <v>x</v>
      </c>
      <c r="N715" s="28" t="str">
        <f t="shared" ref="N715:N778" si="343">IF($D715&lt;=2024,"(","")</f>
        <v>(</v>
      </c>
      <c r="O715" s="28" t="str">
        <f t="shared" ref="O715:O778" si="344">IF($D715&lt;=2024,"1","")</f>
        <v>1</v>
      </c>
      <c r="P715" s="28" t="str">
        <f t="shared" ref="P715:P778" si="345">IF($D715&lt;=2024,"+","")</f>
        <v>+</v>
      </c>
      <c r="Q715" s="30">
        <f>IF($D715&lt;=2024,VstupniParametry_SKRYT!$D$6,"")</f>
        <v>0.06</v>
      </c>
      <c r="R715" s="28" t="str">
        <f t="shared" ref="R715:R778" si="346">IF($D715&lt;=2024,")","")</f>
        <v>)</v>
      </c>
      <c r="S715" s="31">
        <f>IF($D715&lt;=2024,COUNTIFS(Vypocet_SKRYT!AT712:AV712,"&gt;=1"),"")</f>
        <v>0</v>
      </c>
      <c r="T715" s="32" t="str">
        <f t="shared" ref="T715:T778" si="347">IF($D715&lt;=2024,"x","")</f>
        <v>x</v>
      </c>
      <c r="U715" s="28" t="str">
        <f t="shared" ref="U715:U778" si="348">IF($D715&lt;=2025,"(","")</f>
        <v>(</v>
      </c>
      <c r="V715" s="28" t="str">
        <f t="shared" ref="V715:V778" si="349">IF($D715&lt;=2025,"1","")</f>
        <v>1</v>
      </c>
      <c r="W715" s="28" t="str">
        <f t="shared" ref="W715:W778" si="350">IF($D715&lt;=2025,"+","")</f>
        <v>+</v>
      </c>
      <c r="X715" s="30">
        <f>IF($D715&lt;=2025,VstupniParametry_SKRYT!$D$9,"")</f>
        <v>1.7999999999999999E-2</v>
      </c>
      <c r="Y715" s="28" t="str">
        <f t="shared" ref="Y715:Y778" si="351">IF($D715&lt;=2025,")","")</f>
        <v>)</v>
      </c>
      <c r="Z715" s="31">
        <f>IF(AND(D715&lt;2025,2025&lt;=Zisk!$D$10),1,IF(D715=2025,0,""))</f>
        <v>1</v>
      </c>
      <c r="AA715" s="32" t="str">
        <f>IF(AND($D715&lt;=2025,Zisk!$D$10&gt;=2026),"x","")</f>
        <v/>
      </c>
      <c r="AB715" s="28" t="str">
        <f>IF(AND($D715&lt;=2026,Zisk!$D$10&gt;=2026),"(","")</f>
        <v/>
      </c>
      <c r="AC715" s="28" t="str">
        <f>IF(AND($D715&lt;=2026,Zisk!$D$10&gt;=2026),"1","")</f>
        <v/>
      </c>
      <c r="AD715" s="28" t="str">
        <f>IF(AND($D715&lt;=2026,Zisk!$D$10&gt;=2026),"+","")</f>
        <v/>
      </c>
      <c r="AE715" s="30" t="str">
        <f>IF(AND($D715&lt;=2026,Zisk!$D$10&gt;=2026),VstupniParametry_SKRYT!$D$10,"")</f>
        <v/>
      </c>
      <c r="AF715" s="28" t="str">
        <f>IF(AND($D715&lt;=2026,Zisk!$D$10&gt;=2026),")","")</f>
        <v/>
      </c>
      <c r="AG715" s="31" t="str">
        <f>IF(AND(D715&lt;2026,2026&lt;=Zisk!$D$10),1,IF(D715=2026,0,""))</f>
        <v/>
      </c>
      <c r="AH715" s="32" t="str">
        <f>IF(AND($D715&lt;=2026,Zisk!$D$10&gt;=2027),"x","")</f>
        <v/>
      </c>
      <c r="AI715" s="28" t="str">
        <f>IF(AND($D715&lt;=2027,Zisk!$D$10&gt;=2027),"(","")</f>
        <v/>
      </c>
      <c r="AJ715" s="28" t="str">
        <f>IF(AND($D715&lt;=2027,Zisk!$D$10&gt;=2027),"1","")</f>
        <v/>
      </c>
      <c r="AK715" s="28" t="str">
        <f>IF(AND($D715&lt;=2027,Zisk!$D$10&gt;=2027),"+","")</f>
        <v/>
      </c>
      <c r="AL715" s="30" t="str">
        <f>IF(AND($D715&lt;=2027,Zisk!$D$10&gt;=2027),VstupniParametry_SKRYT!$D$11,"")</f>
        <v/>
      </c>
      <c r="AM715" s="28" t="str">
        <f>IF(AND($D715&lt;=2027,Zisk!$D$10&gt;=2027),")","")</f>
        <v/>
      </c>
      <c r="AN715" s="31" t="str">
        <f>IF(AND(D715&lt;2027,2027&lt;=Zisk!$D$10),1,IF(D715=2027,0,""))</f>
        <v/>
      </c>
      <c r="AO715" s="32" t="str">
        <f>IF(AND($D715&lt;=2027,Zisk!$D$10&gt;=2028),"x","")</f>
        <v/>
      </c>
      <c r="AP715" s="28" t="str">
        <f>IF(AND($D715&lt;=2028,Zisk!$D$10&gt;=2028),"(","")</f>
        <v/>
      </c>
      <c r="AQ715" s="28" t="str">
        <f>IF(AND($D715&lt;=2028,Zisk!$D$10&gt;=2028),"1","")</f>
        <v/>
      </c>
      <c r="AR715" s="28" t="str">
        <f>IF(AND($D715&lt;=2028,Zisk!$D$10&gt;=2028),"+","")</f>
        <v/>
      </c>
      <c r="AS715" s="30" t="str">
        <f>IF(AND($D715&lt;=2028,Zisk!$D$10&gt;=2028),VstupniParametry_SKRYT!$D$12,"")</f>
        <v/>
      </c>
      <c r="AT715" s="28" t="str">
        <f>IF(AND($D715&lt;=2028,Zisk!$D$10&gt;=2028),")","")</f>
        <v/>
      </c>
      <c r="AU715" s="31" t="str">
        <f>IF(AND(D715&lt;2028,2028&lt;=Zisk!$D$10),1,IF(D715=2028,0,""))</f>
        <v/>
      </c>
      <c r="AV715" s="32" t="str">
        <f>IF(AND($D715&lt;=2028,Zisk!$D$10&gt;=2029),"x","")</f>
        <v/>
      </c>
      <c r="AW715" s="28" t="str">
        <f>IF(AND($D715&lt;=2029,Zisk!$D$10&gt;=2029),"(","")</f>
        <v/>
      </c>
      <c r="AX715" s="28" t="str">
        <f>IF(AND($D715&lt;=2029,Zisk!$D$10&gt;=2029),"1","")</f>
        <v/>
      </c>
      <c r="AY715" s="28" t="str">
        <f>IF(AND($D715&lt;=2029,Zisk!$D$10&gt;=2029),"+","")</f>
        <v/>
      </c>
      <c r="AZ715" s="30" t="str">
        <f>IF(AND($D715&lt;=2029,Zisk!$D$10&gt;=2029),VstupniParametry_SKRYT!$D$13,"")</f>
        <v/>
      </c>
      <c r="BA715" s="28" t="str">
        <f>IF(AND($D715&lt;=2029,Zisk!$D$10&gt;=2029),")","")</f>
        <v/>
      </c>
      <c r="BB715" s="31" t="str">
        <f>IF(AND(D715&lt;2029,2029&lt;=Zisk!$D$10),1,IF(D715=2029,0,""))</f>
        <v/>
      </c>
      <c r="BC715" s="32" t="str">
        <f>IF(AND($D715&lt;=2029,Zisk!$D$10&gt;=2030),"x","")</f>
        <v/>
      </c>
      <c r="BD715" s="28" t="str">
        <f>IF(AND($D715&lt;=2030,Zisk!$D$10&gt;=2030),"(","")</f>
        <v/>
      </c>
      <c r="BE715" s="28" t="str">
        <f>IF(AND($D715&lt;=2030,Zisk!$D$10&gt;=2030),"1","")</f>
        <v/>
      </c>
      <c r="BF715" s="28" t="str">
        <f>IF(AND($D715&lt;=2030,Zisk!$D$10&gt;=2030),"+","")</f>
        <v/>
      </c>
      <c r="BG715" s="30" t="str">
        <f>IF(AND($D715&lt;=2030,Zisk!$D$10&gt;=2030),VstupniParametry_SKRYT!$D$14,"")</f>
        <v/>
      </c>
      <c r="BH715" s="28" t="str">
        <f>IF(AND($D715&lt;=2030,Zisk!$D$10&gt;=2030),")","")</f>
        <v/>
      </c>
      <c r="BI715" s="31" t="str">
        <f>IF(AND(D715&lt;2030,2030&lt;=Zisk!$D$10),1,IF(D715=2030,0,""))</f>
        <v/>
      </c>
      <c r="BJ715" s="33" t="s">
        <v>32</v>
      </c>
      <c r="BK715" s="30">
        <f t="shared" si="334"/>
        <v>1</v>
      </c>
      <c r="BL715" s="28" t="str">
        <f t="shared" si="335"/>
        <v>x</v>
      </c>
      <c r="BM715" s="34">
        <f t="shared" si="336"/>
        <v>1</v>
      </c>
      <c r="BN715" s="30" t="str">
        <f t="shared" si="337"/>
        <v>x</v>
      </c>
      <c r="BO715" s="34">
        <f t="shared" ref="BO715:BO778" si="352">IF(X715="","",IF(BO$8=$D715,1,(1+X715)^Z715))</f>
        <v>1.018</v>
      </c>
      <c r="BP715" s="34" t="str">
        <f t="shared" ref="BP715:BP778" si="353">AA715</f>
        <v/>
      </c>
      <c r="BQ715" s="34" t="str">
        <f t="shared" ref="BQ715:BQ778" si="354">IF(AE715="","",(1+AE715)^AG715)</f>
        <v/>
      </c>
      <c r="BR715" s="34" t="str">
        <f t="shared" ref="BR715:BR778" si="355">AH715</f>
        <v/>
      </c>
      <c r="BS715" s="34" t="str">
        <f t="shared" ref="BS715:BS778" si="356">IF(AL715="","",(1+AL715)^AN715)</f>
        <v/>
      </c>
      <c r="BT715" s="34" t="str">
        <f t="shared" ref="BT715:BT778" si="357">AO715</f>
        <v/>
      </c>
      <c r="BU715" s="34" t="str">
        <f t="shared" ref="BU715:BU778" si="358">IF(AS715="","",(1+AS715)^AU715)</f>
        <v/>
      </c>
      <c r="BV715" s="34" t="str">
        <f t="shared" ref="BV715:BV778" si="359">AV715</f>
        <v/>
      </c>
      <c r="BW715" s="34" t="str">
        <f t="shared" ref="BW715:BW778" si="360">IF(AZ715="","",(1+AZ715)^BB715)</f>
        <v/>
      </c>
      <c r="BX715" s="34" t="str">
        <f t="shared" ref="BX715:BX778" si="361">BC715</f>
        <v/>
      </c>
      <c r="BY715" s="34" t="str">
        <f t="shared" ref="BY715:BY778" si="362">IF(BG715="","",(1+BG715)^BI715)</f>
        <v/>
      </c>
      <c r="BZ715" s="33" t="s">
        <v>32</v>
      </c>
      <c r="CA715" s="34">
        <f t="shared" ref="CA715:CA778" si="363">IF(BK715="",1,BK715)*IF(BM715="",1,BM715)*IF(BO715="",1,BO715)*IF(BQ715="",1,BQ715)*IF(BS715="",1,BS715)*IF(BU715="",1,BU715)*IF(BW715="",1,BW715)*IF(BY715="",1,BY715)</f>
        <v>1.018</v>
      </c>
      <c r="CB715" s="28"/>
      <c r="CC715" s="29">
        <f>IF(D715&gt;Zisk!$D$10,"",E715*CA715)</f>
        <v>0</v>
      </c>
    </row>
    <row r="716" spans="2:81" x14ac:dyDescent="0.2">
      <c r="B716" s="35" t="str">
        <f>Zisk!B727</f>
        <v/>
      </c>
      <c r="C716" s="35">
        <f>Zisk!C727</f>
        <v>0</v>
      </c>
      <c r="D716" s="35">
        <f>Zisk!E727</f>
        <v>0</v>
      </c>
      <c r="E716" s="36">
        <f>Zisk!D727</f>
        <v>0</v>
      </c>
      <c r="F716" s="36"/>
      <c r="G716" s="35" t="str">
        <f t="shared" si="338"/>
        <v>(</v>
      </c>
      <c r="H716" s="35" t="str">
        <f t="shared" si="339"/>
        <v>1</v>
      </c>
      <c r="I716" s="35" t="str">
        <f t="shared" si="340"/>
        <v>+</v>
      </c>
      <c r="J716" s="37">
        <f>IF($D716&lt;=2021,VstupniParametry_SKRYT!$D$5,"")</f>
        <v>0.02</v>
      </c>
      <c r="K716" s="35" t="str">
        <f t="shared" si="341"/>
        <v>)</v>
      </c>
      <c r="L716" s="38">
        <f>IF($D716&lt;=2021,COUNTIF(Vypocet_SKRYT!T713:AS713,"&gt;=1"),"")</f>
        <v>0</v>
      </c>
      <c r="M716" s="39" t="str">
        <f t="shared" si="342"/>
        <v>x</v>
      </c>
      <c r="N716" s="35" t="str">
        <f t="shared" si="343"/>
        <v>(</v>
      </c>
      <c r="O716" s="35" t="str">
        <f t="shared" si="344"/>
        <v>1</v>
      </c>
      <c r="P716" s="35" t="str">
        <f t="shared" si="345"/>
        <v>+</v>
      </c>
      <c r="Q716" s="37">
        <f>IF($D716&lt;=2024,VstupniParametry_SKRYT!$D$6,"")</f>
        <v>0.06</v>
      </c>
      <c r="R716" s="35" t="str">
        <f t="shared" si="346"/>
        <v>)</v>
      </c>
      <c r="S716" s="38">
        <f>IF($D716&lt;=2024,COUNTIFS(Vypocet_SKRYT!AT713:AV713,"&gt;=1"),"")</f>
        <v>0</v>
      </c>
      <c r="T716" s="39" t="str">
        <f t="shared" si="347"/>
        <v>x</v>
      </c>
      <c r="U716" s="35" t="str">
        <f t="shared" si="348"/>
        <v>(</v>
      </c>
      <c r="V716" s="35" t="str">
        <f t="shared" si="349"/>
        <v>1</v>
      </c>
      <c r="W716" s="35" t="str">
        <f t="shared" si="350"/>
        <v>+</v>
      </c>
      <c r="X716" s="37">
        <f>IF($D716&lt;=2025,VstupniParametry_SKRYT!$D$9,"")</f>
        <v>1.7999999999999999E-2</v>
      </c>
      <c r="Y716" s="35" t="str">
        <f t="shared" si="351"/>
        <v>)</v>
      </c>
      <c r="Z716" s="38">
        <f>IF(AND(D716&lt;2025,2025&lt;=Zisk!$D$10),1,IF(D716=2025,0,""))</f>
        <v>1</v>
      </c>
      <c r="AA716" s="39" t="str">
        <f>IF(AND($D716&lt;=2025,Zisk!$D$10&gt;=2026),"x","")</f>
        <v/>
      </c>
      <c r="AB716" s="35" t="str">
        <f>IF(AND($D716&lt;=2026,Zisk!$D$10&gt;=2026),"(","")</f>
        <v/>
      </c>
      <c r="AC716" s="35" t="str">
        <f>IF(AND($D716&lt;=2026,Zisk!$D$10&gt;=2026),"1","")</f>
        <v/>
      </c>
      <c r="AD716" s="35" t="str">
        <f>IF(AND($D716&lt;=2026,Zisk!$D$10&gt;=2026),"+","")</f>
        <v/>
      </c>
      <c r="AE716" s="37" t="str">
        <f>IF(AND($D716&lt;=2026,Zisk!$D$10&gt;=2026),VstupniParametry_SKRYT!$D$10,"")</f>
        <v/>
      </c>
      <c r="AF716" s="35" t="str">
        <f>IF(AND($D716&lt;=2026,Zisk!$D$10&gt;=2026),")","")</f>
        <v/>
      </c>
      <c r="AG716" s="38" t="str">
        <f>IF(AND(D716&lt;2026,2026&lt;=Zisk!$D$10),1,IF(D716=2026,0,""))</f>
        <v/>
      </c>
      <c r="AH716" s="39" t="str">
        <f>IF(AND($D716&lt;=2026,Zisk!$D$10&gt;=2027),"x","")</f>
        <v/>
      </c>
      <c r="AI716" s="35" t="str">
        <f>IF(AND($D716&lt;=2027,Zisk!$D$10&gt;=2027),"(","")</f>
        <v/>
      </c>
      <c r="AJ716" s="35" t="str">
        <f>IF(AND($D716&lt;=2027,Zisk!$D$10&gt;=2027),"1","")</f>
        <v/>
      </c>
      <c r="AK716" s="35" t="str">
        <f>IF(AND($D716&lt;=2027,Zisk!$D$10&gt;=2027),"+","")</f>
        <v/>
      </c>
      <c r="AL716" s="37" t="str">
        <f>IF(AND($D716&lt;=2027,Zisk!$D$10&gt;=2027),VstupniParametry_SKRYT!$D$11,"")</f>
        <v/>
      </c>
      <c r="AM716" s="35" t="str">
        <f>IF(AND($D716&lt;=2027,Zisk!$D$10&gt;=2027),")","")</f>
        <v/>
      </c>
      <c r="AN716" s="38" t="str">
        <f>IF(AND(D716&lt;2027,2027&lt;=Zisk!$D$10),1,IF(D716=2027,0,""))</f>
        <v/>
      </c>
      <c r="AO716" s="39" t="str">
        <f>IF(AND($D716&lt;=2027,Zisk!$D$10&gt;=2028),"x","")</f>
        <v/>
      </c>
      <c r="AP716" s="35" t="str">
        <f>IF(AND($D716&lt;=2028,Zisk!$D$10&gt;=2028),"(","")</f>
        <v/>
      </c>
      <c r="AQ716" s="35" t="str">
        <f>IF(AND($D716&lt;=2028,Zisk!$D$10&gt;=2028),"1","")</f>
        <v/>
      </c>
      <c r="AR716" s="35" t="str">
        <f>IF(AND($D716&lt;=2028,Zisk!$D$10&gt;=2028),"+","")</f>
        <v/>
      </c>
      <c r="AS716" s="37" t="str">
        <f>IF(AND($D716&lt;=2028,Zisk!$D$10&gt;=2028),VstupniParametry_SKRYT!$D$12,"")</f>
        <v/>
      </c>
      <c r="AT716" s="35" t="str">
        <f>IF(AND($D716&lt;=2028,Zisk!$D$10&gt;=2028),")","")</f>
        <v/>
      </c>
      <c r="AU716" s="38" t="str">
        <f>IF(AND(D716&lt;2028,2028&lt;=Zisk!$D$10),1,IF(D716=2028,0,""))</f>
        <v/>
      </c>
      <c r="AV716" s="39" t="str">
        <f>IF(AND($D716&lt;=2028,Zisk!$D$10&gt;=2029),"x","")</f>
        <v/>
      </c>
      <c r="AW716" s="35" t="str">
        <f>IF(AND($D716&lt;=2029,Zisk!$D$10&gt;=2029),"(","")</f>
        <v/>
      </c>
      <c r="AX716" s="35" t="str">
        <f>IF(AND($D716&lt;=2029,Zisk!$D$10&gt;=2029),"1","")</f>
        <v/>
      </c>
      <c r="AY716" s="35" t="str">
        <f>IF(AND($D716&lt;=2029,Zisk!$D$10&gt;=2029),"+","")</f>
        <v/>
      </c>
      <c r="AZ716" s="37" t="str">
        <f>IF(AND($D716&lt;=2029,Zisk!$D$10&gt;=2029),VstupniParametry_SKRYT!$D$13,"")</f>
        <v/>
      </c>
      <c r="BA716" s="35" t="str">
        <f>IF(AND($D716&lt;=2029,Zisk!$D$10&gt;=2029),")","")</f>
        <v/>
      </c>
      <c r="BB716" s="38" t="str">
        <f>IF(AND(D716&lt;2029,2029&lt;=Zisk!$D$10),1,IF(D716=2029,0,""))</f>
        <v/>
      </c>
      <c r="BC716" s="39" t="str">
        <f>IF(AND($D716&lt;=2029,Zisk!$D$10&gt;=2030),"x","")</f>
        <v/>
      </c>
      <c r="BD716" s="35" t="str">
        <f>IF(AND($D716&lt;=2030,Zisk!$D$10&gt;=2030),"(","")</f>
        <v/>
      </c>
      <c r="BE716" s="35" t="str">
        <f>IF(AND($D716&lt;=2030,Zisk!$D$10&gt;=2030),"1","")</f>
        <v/>
      </c>
      <c r="BF716" s="35" t="str">
        <f>IF(AND($D716&lt;=2030,Zisk!$D$10&gt;=2030),"+","")</f>
        <v/>
      </c>
      <c r="BG716" s="37" t="str">
        <f>IF(AND($D716&lt;=2030,Zisk!$D$10&gt;=2030),VstupniParametry_SKRYT!$D$14,"")</f>
        <v/>
      </c>
      <c r="BH716" s="35" t="str">
        <f>IF(AND($D716&lt;=2030,Zisk!$D$10&gt;=2030),")","")</f>
        <v/>
      </c>
      <c r="BI716" s="38" t="str">
        <f>IF(AND(D716&lt;2030,2030&lt;=Zisk!$D$10),1,IF(D716=2030,0,""))</f>
        <v/>
      </c>
      <c r="BJ716" s="40" t="s">
        <v>32</v>
      </c>
      <c r="BK716" s="37">
        <f t="shared" ref="BK716:BK779" si="364">IF(J716="","",(1+J716)^L716)</f>
        <v>1</v>
      </c>
      <c r="BL716" s="35" t="str">
        <f t="shared" ref="BL716:BL779" si="365">M716</f>
        <v>x</v>
      </c>
      <c r="BM716" s="41">
        <f t="shared" ref="BM716:BM779" si="366">IF(J716="","",(1+Q716)^S716)</f>
        <v>1</v>
      </c>
      <c r="BN716" s="37" t="str">
        <f t="shared" ref="BN716:BN779" si="367">T716</f>
        <v>x</v>
      </c>
      <c r="BO716" s="41">
        <f t="shared" si="352"/>
        <v>1.018</v>
      </c>
      <c r="BP716" s="41" t="str">
        <f t="shared" si="353"/>
        <v/>
      </c>
      <c r="BQ716" s="41" t="str">
        <f t="shared" si="354"/>
        <v/>
      </c>
      <c r="BR716" s="41" t="str">
        <f t="shared" si="355"/>
        <v/>
      </c>
      <c r="BS716" s="41" t="str">
        <f t="shared" si="356"/>
        <v/>
      </c>
      <c r="BT716" s="41" t="str">
        <f t="shared" si="357"/>
        <v/>
      </c>
      <c r="BU716" s="41" t="str">
        <f t="shared" si="358"/>
        <v/>
      </c>
      <c r="BV716" s="41" t="str">
        <f t="shared" si="359"/>
        <v/>
      </c>
      <c r="BW716" s="41" t="str">
        <f t="shared" si="360"/>
        <v/>
      </c>
      <c r="BX716" s="41" t="str">
        <f t="shared" si="361"/>
        <v/>
      </c>
      <c r="BY716" s="41" t="str">
        <f t="shared" si="362"/>
        <v/>
      </c>
      <c r="BZ716" s="40" t="s">
        <v>32</v>
      </c>
      <c r="CA716" s="41">
        <f t="shared" si="363"/>
        <v>1.018</v>
      </c>
      <c r="CB716" s="35"/>
      <c r="CC716" s="36">
        <f>IF(D716&gt;Zisk!$D$10,"",E716*CA716)</f>
        <v>0</v>
      </c>
    </row>
    <row r="717" spans="2:81" x14ac:dyDescent="0.2">
      <c r="B717" s="28" t="str">
        <f>Zisk!B728</f>
        <v/>
      </c>
      <c r="C717" s="28">
        <f>Zisk!C728</f>
        <v>0</v>
      </c>
      <c r="D717" s="28">
        <f>Zisk!E728</f>
        <v>0</v>
      </c>
      <c r="E717" s="29">
        <f>Zisk!D728</f>
        <v>0</v>
      </c>
      <c r="F717" s="29"/>
      <c r="G717" s="28" t="str">
        <f t="shared" si="338"/>
        <v>(</v>
      </c>
      <c r="H717" s="28" t="str">
        <f t="shared" si="339"/>
        <v>1</v>
      </c>
      <c r="I717" s="28" t="str">
        <f t="shared" si="340"/>
        <v>+</v>
      </c>
      <c r="J717" s="30">
        <f>IF($D717&lt;=2021,VstupniParametry_SKRYT!$D$5,"")</f>
        <v>0.02</v>
      </c>
      <c r="K717" s="28" t="str">
        <f t="shared" si="341"/>
        <v>)</v>
      </c>
      <c r="L717" s="31">
        <f>IF($D717&lt;=2021,COUNTIF(Vypocet_SKRYT!T714:AS714,"&gt;=1"),"")</f>
        <v>0</v>
      </c>
      <c r="M717" s="32" t="str">
        <f t="shared" si="342"/>
        <v>x</v>
      </c>
      <c r="N717" s="28" t="str">
        <f t="shared" si="343"/>
        <v>(</v>
      </c>
      <c r="O717" s="28" t="str">
        <f t="shared" si="344"/>
        <v>1</v>
      </c>
      <c r="P717" s="28" t="str">
        <f t="shared" si="345"/>
        <v>+</v>
      </c>
      <c r="Q717" s="30">
        <f>IF($D717&lt;=2024,VstupniParametry_SKRYT!$D$6,"")</f>
        <v>0.06</v>
      </c>
      <c r="R717" s="28" t="str">
        <f t="shared" si="346"/>
        <v>)</v>
      </c>
      <c r="S717" s="31">
        <f>IF($D717&lt;=2024,COUNTIFS(Vypocet_SKRYT!AT714:AV714,"&gt;=1"),"")</f>
        <v>0</v>
      </c>
      <c r="T717" s="32" t="str">
        <f t="shared" si="347"/>
        <v>x</v>
      </c>
      <c r="U717" s="28" t="str">
        <f t="shared" si="348"/>
        <v>(</v>
      </c>
      <c r="V717" s="28" t="str">
        <f t="shared" si="349"/>
        <v>1</v>
      </c>
      <c r="W717" s="28" t="str">
        <f t="shared" si="350"/>
        <v>+</v>
      </c>
      <c r="X717" s="30">
        <f>IF($D717&lt;=2025,VstupniParametry_SKRYT!$D$9,"")</f>
        <v>1.7999999999999999E-2</v>
      </c>
      <c r="Y717" s="28" t="str">
        <f t="shared" si="351"/>
        <v>)</v>
      </c>
      <c r="Z717" s="31">
        <f>IF(AND(D717&lt;2025,2025&lt;=Zisk!$D$10),1,IF(D717=2025,0,""))</f>
        <v>1</v>
      </c>
      <c r="AA717" s="32" t="str">
        <f>IF(AND($D717&lt;=2025,Zisk!$D$10&gt;=2026),"x","")</f>
        <v/>
      </c>
      <c r="AB717" s="28" t="str">
        <f>IF(AND($D717&lt;=2026,Zisk!$D$10&gt;=2026),"(","")</f>
        <v/>
      </c>
      <c r="AC717" s="28" t="str">
        <f>IF(AND($D717&lt;=2026,Zisk!$D$10&gt;=2026),"1","")</f>
        <v/>
      </c>
      <c r="AD717" s="28" t="str">
        <f>IF(AND($D717&lt;=2026,Zisk!$D$10&gt;=2026),"+","")</f>
        <v/>
      </c>
      <c r="AE717" s="30" t="str">
        <f>IF(AND($D717&lt;=2026,Zisk!$D$10&gt;=2026),VstupniParametry_SKRYT!$D$10,"")</f>
        <v/>
      </c>
      <c r="AF717" s="28" t="str">
        <f>IF(AND($D717&lt;=2026,Zisk!$D$10&gt;=2026),")","")</f>
        <v/>
      </c>
      <c r="AG717" s="31" t="str">
        <f>IF(AND(D717&lt;2026,2026&lt;=Zisk!$D$10),1,IF(D717=2026,0,""))</f>
        <v/>
      </c>
      <c r="AH717" s="32" t="str">
        <f>IF(AND($D717&lt;=2026,Zisk!$D$10&gt;=2027),"x","")</f>
        <v/>
      </c>
      <c r="AI717" s="28" t="str">
        <f>IF(AND($D717&lt;=2027,Zisk!$D$10&gt;=2027),"(","")</f>
        <v/>
      </c>
      <c r="AJ717" s="28" t="str">
        <f>IF(AND($D717&lt;=2027,Zisk!$D$10&gt;=2027),"1","")</f>
        <v/>
      </c>
      <c r="AK717" s="28" t="str">
        <f>IF(AND($D717&lt;=2027,Zisk!$D$10&gt;=2027),"+","")</f>
        <v/>
      </c>
      <c r="AL717" s="30" t="str">
        <f>IF(AND($D717&lt;=2027,Zisk!$D$10&gt;=2027),VstupniParametry_SKRYT!$D$11,"")</f>
        <v/>
      </c>
      <c r="AM717" s="28" t="str">
        <f>IF(AND($D717&lt;=2027,Zisk!$D$10&gt;=2027),")","")</f>
        <v/>
      </c>
      <c r="AN717" s="31" t="str">
        <f>IF(AND(D717&lt;2027,2027&lt;=Zisk!$D$10),1,IF(D717=2027,0,""))</f>
        <v/>
      </c>
      <c r="AO717" s="32" t="str">
        <f>IF(AND($D717&lt;=2027,Zisk!$D$10&gt;=2028),"x","")</f>
        <v/>
      </c>
      <c r="AP717" s="28" t="str">
        <f>IF(AND($D717&lt;=2028,Zisk!$D$10&gt;=2028),"(","")</f>
        <v/>
      </c>
      <c r="AQ717" s="28" t="str">
        <f>IF(AND($D717&lt;=2028,Zisk!$D$10&gt;=2028),"1","")</f>
        <v/>
      </c>
      <c r="AR717" s="28" t="str">
        <f>IF(AND($D717&lt;=2028,Zisk!$D$10&gt;=2028),"+","")</f>
        <v/>
      </c>
      <c r="AS717" s="30" t="str">
        <f>IF(AND($D717&lt;=2028,Zisk!$D$10&gt;=2028),VstupniParametry_SKRYT!$D$12,"")</f>
        <v/>
      </c>
      <c r="AT717" s="28" t="str">
        <f>IF(AND($D717&lt;=2028,Zisk!$D$10&gt;=2028),")","")</f>
        <v/>
      </c>
      <c r="AU717" s="31" t="str">
        <f>IF(AND(D717&lt;2028,2028&lt;=Zisk!$D$10),1,IF(D717=2028,0,""))</f>
        <v/>
      </c>
      <c r="AV717" s="32" t="str">
        <f>IF(AND($D717&lt;=2028,Zisk!$D$10&gt;=2029),"x","")</f>
        <v/>
      </c>
      <c r="AW717" s="28" t="str">
        <f>IF(AND($D717&lt;=2029,Zisk!$D$10&gt;=2029),"(","")</f>
        <v/>
      </c>
      <c r="AX717" s="28" t="str">
        <f>IF(AND($D717&lt;=2029,Zisk!$D$10&gt;=2029),"1","")</f>
        <v/>
      </c>
      <c r="AY717" s="28" t="str">
        <f>IF(AND($D717&lt;=2029,Zisk!$D$10&gt;=2029),"+","")</f>
        <v/>
      </c>
      <c r="AZ717" s="30" t="str">
        <f>IF(AND($D717&lt;=2029,Zisk!$D$10&gt;=2029),VstupniParametry_SKRYT!$D$13,"")</f>
        <v/>
      </c>
      <c r="BA717" s="28" t="str">
        <f>IF(AND($D717&lt;=2029,Zisk!$D$10&gt;=2029),")","")</f>
        <v/>
      </c>
      <c r="BB717" s="31" t="str">
        <f>IF(AND(D717&lt;2029,2029&lt;=Zisk!$D$10),1,IF(D717=2029,0,""))</f>
        <v/>
      </c>
      <c r="BC717" s="32" t="str">
        <f>IF(AND($D717&lt;=2029,Zisk!$D$10&gt;=2030),"x","")</f>
        <v/>
      </c>
      <c r="BD717" s="28" t="str">
        <f>IF(AND($D717&lt;=2030,Zisk!$D$10&gt;=2030),"(","")</f>
        <v/>
      </c>
      <c r="BE717" s="28" t="str">
        <f>IF(AND($D717&lt;=2030,Zisk!$D$10&gt;=2030),"1","")</f>
        <v/>
      </c>
      <c r="BF717" s="28" t="str">
        <f>IF(AND($D717&lt;=2030,Zisk!$D$10&gt;=2030),"+","")</f>
        <v/>
      </c>
      <c r="BG717" s="30" t="str">
        <f>IF(AND($D717&lt;=2030,Zisk!$D$10&gt;=2030),VstupniParametry_SKRYT!$D$14,"")</f>
        <v/>
      </c>
      <c r="BH717" s="28" t="str">
        <f>IF(AND($D717&lt;=2030,Zisk!$D$10&gt;=2030),")","")</f>
        <v/>
      </c>
      <c r="BI717" s="31" t="str">
        <f>IF(AND(D717&lt;2030,2030&lt;=Zisk!$D$10),1,IF(D717=2030,0,""))</f>
        <v/>
      </c>
      <c r="BJ717" s="33" t="s">
        <v>32</v>
      </c>
      <c r="BK717" s="30">
        <f t="shared" si="364"/>
        <v>1</v>
      </c>
      <c r="BL717" s="28" t="str">
        <f t="shared" si="365"/>
        <v>x</v>
      </c>
      <c r="BM717" s="34">
        <f t="shared" si="366"/>
        <v>1</v>
      </c>
      <c r="BN717" s="30" t="str">
        <f t="shared" si="367"/>
        <v>x</v>
      </c>
      <c r="BO717" s="34">
        <f t="shared" si="352"/>
        <v>1.018</v>
      </c>
      <c r="BP717" s="34" t="str">
        <f t="shared" si="353"/>
        <v/>
      </c>
      <c r="BQ717" s="34" t="str">
        <f t="shared" si="354"/>
        <v/>
      </c>
      <c r="BR717" s="34" t="str">
        <f t="shared" si="355"/>
        <v/>
      </c>
      <c r="BS717" s="34" t="str">
        <f t="shared" si="356"/>
        <v/>
      </c>
      <c r="BT717" s="34" t="str">
        <f t="shared" si="357"/>
        <v/>
      </c>
      <c r="BU717" s="34" t="str">
        <f t="shared" si="358"/>
        <v/>
      </c>
      <c r="BV717" s="34" t="str">
        <f t="shared" si="359"/>
        <v/>
      </c>
      <c r="BW717" s="34" t="str">
        <f t="shared" si="360"/>
        <v/>
      </c>
      <c r="BX717" s="34" t="str">
        <f t="shared" si="361"/>
        <v/>
      </c>
      <c r="BY717" s="34" t="str">
        <f t="shared" si="362"/>
        <v/>
      </c>
      <c r="BZ717" s="33" t="s">
        <v>32</v>
      </c>
      <c r="CA717" s="34">
        <f t="shared" si="363"/>
        <v>1.018</v>
      </c>
      <c r="CB717" s="28"/>
      <c r="CC717" s="29">
        <f>IF(D717&gt;Zisk!$D$10,"",E717*CA717)</f>
        <v>0</v>
      </c>
    </row>
    <row r="718" spans="2:81" x14ac:dyDescent="0.2">
      <c r="B718" s="35" t="str">
        <f>Zisk!B729</f>
        <v/>
      </c>
      <c r="C718" s="35">
        <f>Zisk!C729</f>
        <v>0</v>
      </c>
      <c r="D718" s="35">
        <f>Zisk!E729</f>
        <v>0</v>
      </c>
      <c r="E718" s="36">
        <f>Zisk!D729</f>
        <v>0</v>
      </c>
      <c r="F718" s="36"/>
      <c r="G718" s="35" t="str">
        <f t="shared" si="338"/>
        <v>(</v>
      </c>
      <c r="H718" s="35" t="str">
        <f t="shared" si="339"/>
        <v>1</v>
      </c>
      <c r="I718" s="35" t="str">
        <f t="shared" si="340"/>
        <v>+</v>
      </c>
      <c r="J718" s="37">
        <f>IF($D718&lt;=2021,VstupniParametry_SKRYT!$D$5,"")</f>
        <v>0.02</v>
      </c>
      <c r="K718" s="35" t="str">
        <f t="shared" si="341"/>
        <v>)</v>
      </c>
      <c r="L718" s="38">
        <f>IF($D718&lt;=2021,COUNTIF(Vypocet_SKRYT!T715:AS715,"&gt;=1"),"")</f>
        <v>0</v>
      </c>
      <c r="M718" s="39" t="str">
        <f t="shared" si="342"/>
        <v>x</v>
      </c>
      <c r="N718" s="35" t="str">
        <f t="shared" si="343"/>
        <v>(</v>
      </c>
      <c r="O718" s="35" t="str">
        <f t="shared" si="344"/>
        <v>1</v>
      </c>
      <c r="P718" s="35" t="str">
        <f t="shared" si="345"/>
        <v>+</v>
      </c>
      <c r="Q718" s="37">
        <f>IF($D718&lt;=2024,VstupniParametry_SKRYT!$D$6,"")</f>
        <v>0.06</v>
      </c>
      <c r="R718" s="35" t="str">
        <f t="shared" si="346"/>
        <v>)</v>
      </c>
      <c r="S718" s="38">
        <f>IF($D718&lt;=2024,COUNTIFS(Vypocet_SKRYT!AT715:AV715,"&gt;=1"),"")</f>
        <v>0</v>
      </c>
      <c r="T718" s="39" t="str">
        <f t="shared" si="347"/>
        <v>x</v>
      </c>
      <c r="U718" s="35" t="str">
        <f t="shared" si="348"/>
        <v>(</v>
      </c>
      <c r="V718" s="35" t="str">
        <f t="shared" si="349"/>
        <v>1</v>
      </c>
      <c r="W718" s="35" t="str">
        <f t="shared" si="350"/>
        <v>+</v>
      </c>
      <c r="X718" s="37">
        <f>IF($D718&lt;=2025,VstupniParametry_SKRYT!$D$9,"")</f>
        <v>1.7999999999999999E-2</v>
      </c>
      <c r="Y718" s="35" t="str">
        <f t="shared" si="351"/>
        <v>)</v>
      </c>
      <c r="Z718" s="38">
        <f>IF(AND(D718&lt;2025,2025&lt;=Zisk!$D$10),1,IF(D718=2025,0,""))</f>
        <v>1</v>
      </c>
      <c r="AA718" s="39" t="str">
        <f>IF(AND($D718&lt;=2025,Zisk!$D$10&gt;=2026),"x","")</f>
        <v/>
      </c>
      <c r="AB718" s="35" t="str">
        <f>IF(AND($D718&lt;=2026,Zisk!$D$10&gt;=2026),"(","")</f>
        <v/>
      </c>
      <c r="AC718" s="35" t="str">
        <f>IF(AND($D718&lt;=2026,Zisk!$D$10&gt;=2026),"1","")</f>
        <v/>
      </c>
      <c r="AD718" s="35" t="str">
        <f>IF(AND($D718&lt;=2026,Zisk!$D$10&gt;=2026),"+","")</f>
        <v/>
      </c>
      <c r="AE718" s="37" t="str">
        <f>IF(AND($D718&lt;=2026,Zisk!$D$10&gt;=2026),VstupniParametry_SKRYT!$D$10,"")</f>
        <v/>
      </c>
      <c r="AF718" s="35" t="str">
        <f>IF(AND($D718&lt;=2026,Zisk!$D$10&gt;=2026),")","")</f>
        <v/>
      </c>
      <c r="AG718" s="38" t="str">
        <f>IF(AND(D718&lt;2026,2026&lt;=Zisk!$D$10),1,IF(D718=2026,0,""))</f>
        <v/>
      </c>
      <c r="AH718" s="39" t="str">
        <f>IF(AND($D718&lt;=2026,Zisk!$D$10&gt;=2027),"x","")</f>
        <v/>
      </c>
      <c r="AI718" s="35" t="str">
        <f>IF(AND($D718&lt;=2027,Zisk!$D$10&gt;=2027),"(","")</f>
        <v/>
      </c>
      <c r="AJ718" s="35" t="str">
        <f>IF(AND($D718&lt;=2027,Zisk!$D$10&gt;=2027),"1","")</f>
        <v/>
      </c>
      <c r="AK718" s="35" t="str">
        <f>IF(AND($D718&lt;=2027,Zisk!$D$10&gt;=2027),"+","")</f>
        <v/>
      </c>
      <c r="AL718" s="37" t="str">
        <f>IF(AND($D718&lt;=2027,Zisk!$D$10&gt;=2027),VstupniParametry_SKRYT!$D$11,"")</f>
        <v/>
      </c>
      <c r="AM718" s="35" t="str">
        <f>IF(AND($D718&lt;=2027,Zisk!$D$10&gt;=2027),")","")</f>
        <v/>
      </c>
      <c r="AN718" s="38" t="str">
        <f>IF(AND(D718&lt;2027,2027&lt;=Zisk!$D$10),1,IF(D718=2027,0,""))</f>
        <v/>
      </c>
      <c r="AO718" s="39" t="str">
        <f>IF(AND($D718&lt;=2027,Zisk!$D$10&gt;=2028),"x","")</f>
        <v/>
      </c>
      <c r="AP718" s="35" t="str">
        <f>IF(AND($D718&lt;=2028,Zisk!$D$10&gt;=2028),"(","")</f>
        <v/>
      </c>
      <c r="AQ718" s="35" t="str">
        <f>IF(AND($D718&lt;=2028,Zisk!$D$10&gt;=2028),"1","")</f>
        <v/>
      </c>
      <c r="AR718" s="35" t="str">
        <f>IF(AND($D718&lt;=2028,Zisk!$D$10&gt;=2028),"+","")</f>
        <v/>
      </c>
      <c r="AS718" s="37" t="str">
        <f>IF(AND($D718&lt;=2028,Zisk!$D$10&gt;=2028),VstupniParametry_SKRYT!$D$12,"")</f>
        <v/>
      </c>
      <c r="AT718" s="35" t="str">
        <f>IF(AND($D718&lt;=2028,Zisk!$D$10&gt;=2028),")","")</f>
        <v/>
      </c>
      <c r="AU718" s="38" t="str">
        <f>IF(AND(D718&lt;2028,2028&lt;=Zisk!$D$10),1,IF(D718=2028,0,""))</f>
        <v/>
      </c>
      <c r="AV718" s="39" t="str">
        <f>IF(AND($D718&lt;=2028,Zisk!$D$10&gt;=2029),"x","")</f>
        <v/>
      </c>
      <c r="AW718" s="35" t="str">
        <f>IF(AND($D718&lt;=2029,Zisk!$D$10&gt;=2029),"(","")</f>
        <v/>
      </c>
      <c r="AX718" s="35" t="str">
        <f>IF(AND($D718&lt;=2029,Zisk!$D$10&gt;=2029),"1","")</f>
        <v/>
      </c>
      <c r="AY718" s="35" t="str">
        <f>IF(AND($D718&lt;=2029,Zisk!$D$10&gt;=2029),"+","")</f>
        <v/>
      </c>
      <c r="AZ718" s="37" t="str">
        <f>IF(AND($D718&lt;=2029,Zisk!$D$10&gt;=2029),VstupniParametry_SKRYT!$D$13,"")</f>
        <v/>
      </c>
      <c r="BA718" s="35" t="str">
        <f>IF(AND($D718&lt;=2029,Zisk!$D$10&gt;=2029),")","")</f>
        <v/>
      </c>
      <c r="BB718" s="38" t="str">
        <f>IF(AND(D718&lt;2029,2029&lt;=Zisk!$D$10),1,IF(D718=2029,0,""))</f>
        <v/>
      </c>
      <c r="BC718" s="39" t="str">
        <f>IF(AND($D718&lt;=2029,Zisk!$D$10&gt;=2030),"x","")</f>
        <v/>
      </c>
      <c r="BD718" s="35" t="str">
        <f>IF(AND($D718&lt;=2030,Zisk!$D$10&gt;=2030),"(","")</f>
        <v/>
      </c>
      <c r="BE718" s="35" t="str">
        <f>IF(AND($D718&lt;=2030,Zisk!$D$10&gt;=2030),"1","")</f>
        <v/>
      </c>
      <c r="BF718" s="35" t="str">
        <f>IF(AND($D718&lt;=2030,Zisk!$D$10&gt;=2030),"+","")</f>
        <v/>
      </c>
      <c r="BG718" s="37" t="str">
        <f>IF(AND($D718&lt;=2030,Zisk!$D$10&gt;=2030),VstupniParametry_SKRYT!$D$14,"")</f>
        <v/>
      </c>
      <c r="BH718" s="35" t="str">
        <f>IF(AND($D718&lt;=2030,Zisk!$D$10&gt;=2030),")","")</f>
        <v/>
      </c>
      <c r="BI718" s="38" t="str">
        <f>IF(AND(D718&lt;2030,2030&lt;=Zisk!$D$10),1,IF(D718=2030,0,""))</f>
        <v/>
      </c>
      <c r="BJ718" s="40" t="s">
        <v>32</v>
      </c>
      <c r="BK718" s="37">
        <f t="shared" si="364"/>
        <v>1</v>
      </c>
      <c r="BL718" s="35" t="str">
        <f t="shared" si="365"/>
        <v>x</v>
      </c>
      <c r="BM718" s="41">
        <f t="shared" si="366"/>
        <v>1</v>
      </c>
      <c r="BN718" s="37" t="str">
        <f t="shared" si="367"/>
        <v>x</v>
      </c>
      <c r="BO718" s="41">
        <f t="shared" si="352"/>
        <v>1.018</v>
      </c>
      <c r="BP718" s="41" t="str">
        <f t="shared" si="353"/>
        <v/>
      </c>
      <c r="BQ718" s="41" t="str">
        <f t="shared" si="354"/>
        <v/>
      </c>
      <c r="BR718" s="41" t="str">
        <f t="shared" si="355"/>
        <v/>
      </c>
      <c r="BS718" s="41" t="str">
        <f t="shared" si="356"/>
        <v/>
      </c>
      <c r="BT718" s="41" t="str">
        <f t="shared" si="357"/>
        <v/>
      </c>
      <c r="BU718" s="41" t="str">
        <f t="shared" si="358"/>
        <v/>
      </c>
      <c r="BV718" s="41" t="str">
        <f t="shared" si="359"/>
        <v/>
      </c>
      <c r="BW718" s="41" t="str">
        <f t="shared" si="360"/>
        <v/>
      </c>
      <c r="BX718" s="41" t="str">
        <f t="shared" si="361"/>
        <v/>
      </c>
      <c r="BY718" s="41" t="str">
        <f t="shared" si="362"/>
        <v/>
      </c>
      <c r="BZ718" s="40" t="s">
        <v>32</v>
      </c>
      <c r="CA718" s="41">
        <f t="shared" si="363"/>
        <v>1.018</v>
      </c>
      <c r="CB718" s="35"/>
      <c r="CC718" s="36">
        <f>IF(D718&gt;Zisk!$D$10,"",E718*CA718)</f>
        <v>0</v>
      </c>
    </row>
    <row r="719" spans="2:81" x14ac:dyDescent="0.2">
      <c r="B719" s="28" t="str">
        <f>Zisk!B730</f>
        <v/>
      </c>
      <c r="C719" s="28">
        <f>Zisk!C730</f>
        <v>0</v>
      </c>
      <c r="D719" s="28">
        <f>Zisk!E730</f>
        <v>0</v>
      </c>
      <c r="E719" s="29">
        <f>Zisk!D730</f>
        <v>0</v>
      </c>
      <c r="F719" s="29"/>
      <c r="G719" s="28" t="str">
        <f t="shared" si="338"/>
        <v>(</v>
      </c>
      <c r="H719" s="28" t="str">
        <f t="shared" si="339"/>
        <v>1</v>
      </c>
      <c r="I719" s="28" t="str">
        <f t="shared" si="340"/>
        <v>+</v>
      </c>
      <c r="J719" s="30">
        <f>IF($D719&lt;=2021,VstupniParametry_SKRYT!$D$5,"")</f>
        <v>0.02</v>
      </c>
      <c r="K719" s="28" t="str">
        <f t="shared" si="341"/>
        <v>)</v>
      </c>
      <c r="L719" s="31">
        <f>IF($D719&lt;=2021,COUNTIF(Vypocet_SKRYT!T716:AS716,"&gt;=1"),"")</f>
        <v>0</v>
      </c>
      <c r="M719" s="32" t="str">
        <f t="shared" si="342"/>
        <v>x</v>
      </c>
      <c r="N719" s="28" t="str">
        <f t="shared" si="343"/>
        <v>(</v>
      </c>
      <c r="O719" s="28" t="str">
        <f t="shared" si="344"/>
        <v>1</v>
      </c>
      <c r="P719" s="28" t="str">
        <f t="shared" si="345"/>
        <v>+</v>
      </c>
      <c r="Q719" s="30">
        <f>IF($D719&lt;=2024,VstupniParametry_SKRYT!$D$6,"")</f>
        <v>0.06</v>
      </c>
      <c r="R719" s="28" t="str">
        <f t="shared" si="346"/>
        <v>)</v>
      </c>
      <c r="S719" s="31">
        <f>IF($D719&lt;=2024,COUNTIFS(Vypocet_SKRYT!AT716:AV716,"&gt;=1"),"")</f>
        <v>0</v>
      </c>
      <c r="T719" s="32" t="str">
        <f t="shared" si="347"/>
        <v>x</v>
      </c>
      <c r="U719" s="28" t="str">
        <f t="shared" si="348"/>
        <v>(</v>
      </c>
      <c r="V719" s="28" t="str">
        <f t="shared" si="349"/>
        <v>1</v>
      </c>
      <c r="W719" s="28" t="str">
        <f t="shared" si="350"/>
        <v>+</v>
      </c>
      <c r="X719" s="30">
        <f>IF($D719&lt;=2025,VstupniParametry_SKRYT!$D$9,"")</f>
        <v>1.7999999999999999E-2</v>
      </c>
      <c r="Y719" s="28" t="str">
        <f t="shared" si="351"/>
        <v>)</v>
      </c>
      <c r="Z719" s="31">
        <f>IF(AND(D719&lt;2025,2025&lt;=Zisk!$D$10),1,IF(D719=2025,0,""))</f>
        <v>1</v>
      </c>
      <c r="AA719" s="32" t="str">
        <f>IF(AND($D719&lt;=2025,Zisk!$D$10&gt;=2026),"x","")</f>
        <v/>
      </c>
      <c r="AB719" s="28" t="str">
        <f>IF(AND($D719&lt;=2026,Zisk!$D$10&gt;=2026),"(","")</f>
        <v/>
      </c>
      <c r="AC719" s="28" t="str">
        <f>IF(AND($D719&lt;=2026,Zisk!$D$10&gt;=2026),"1","")</f>
        <v/>
      </c>
      <c r="AD719" s="28" t="str">
        <f>IF(AND($D719&lt;=2026,Zisk!$D$10&gt;=2026),"+","")</f>
        <v/>
      </c>
      <c r="AE719" s="30" t="str">
        <f>IF(AND($D719&lt;=2026,Zisk!$D$10&gt;=2026),VstupniParametry_SKRYT!$D$10,"")</f>
        <v/>
      </c>
      <c r="AF719" s="28" t="str">
        <f>IF(AND($D719&lt;=2026,Zisk!$D$10&gt;=2026),")","")</f>
        <v/>
      </c>
      <c r="AG719" s="31" t="str">
        <f>IF(AND(D719&lt;2026,2026&lt;=Zisk!$D$10),1,IF(D719=2026,0,""))</f>
        <v/>
      </c>
      <c r="AH719" s="32" t="str">
        <f>IF(AND($D719&lt;=2026,Zisk!$D$10&gt;=2027),"x","")</f>
        <v/>
      </c>
      <c r="AI719" s="28" t="str">
        <f>IF(AND($D719&lt;=2027,Zisk!$D$10&gt;=2027),"(","")</f>
        <v/>
      </c>
      <c r="AJ719" s="28" t="str">
        <f>IF(AND($D719&lt;=2027,Zisk!$D$10&gt;=2027),"1","")</f>
        <v/>
      </c>
      <c r="AK719" s="28" t="str">
        <f>IF(AND($D719&lt;=2027,Zisk!$D$10&gt;=2027),"+","")</f>
        <v/>
      </c>
      <c r="AL719" s="30" t="str">
        <f>IF(AND($D719&lt;=2027,Zisk!$D$10&gt;=2027),VstupniParametry_SKRYT!$D$11,"")</f>
        <v/>
      </c>
      <c r="AM719" s="28" t="str">
        <f>IF(AND($D719&lt;=2027,Zisk!$D$10&gt;=2027),")","")</f>
        <v/>
      </c>
      <c r="AN719" s="31" t="str">
        <f>IF(AND(D719&lt;2027,2027&lt;=Zisk!$D$10),1,IF(D719=2027,0,""))</f>
        <v/>
      </c>
      <c r="AO719" s="32" t="str">
        <f>IF(AND($D719&lt;=2027,Zisk!$D$10&gt;=2028),"x","")</f>
        <v/>
      </c>
      <c r="AP719" s="28" t="str">
        <f>IF(AND($D719&lt;=2028,Zisk!$D$10&gt;=2028),"(","")</f>
        <v/>
      </c>
      <c r="AQ719" s="28" t="str">
        <f>IF(AND($D719&lt;=2028,Zisk!$D$10&gt;=2028),"1","")</f>
        <v/>
      </c>
      <c r="AR719" s="28" t="str">
        <f>IF(AND($D719&lt;=2028,Zisk!$D$10&gt;=2028),"+","")</f>
        <v/>
      </c>
      <c r="AS719" s="30" t="str">
        <f>IF(AND($D719&lt;=2028,Zisk!$D$10&gt;=2028),VstupniParametry_SKRYT!$D$12,"")</f>
        <v/>
      </c>
      <c r="AT719" s="28" t="str">
        <f>IF(AND($D719&lt;=2028,Zisk!$D$10&gt;=2028),")","")</f>
        <v/>
      </c>
      <c r="AU719" s="31" t="str">
        <f>IF(AND(D719&lt;2028,2028&lt;=Zisk!$D$10),1,IF(D719=2028,0,""))</f>
        <v/>
      </c>
      <c r="AV719" s="32" t="str">
        <f>IF(AND($D719&lt;=2028,Zisk!$D$10&gt;=2029),"x","")</f>
        <v/>
      </c>
      <c r="AW719" s="28" t="str">
        <f>IF(AND($D719&lt;=2029,Zisk!$D$10&gt;=2029),"(","")</f>
        <v/>
      </c>
      <c r="AX719" s="28" t="str">
        <f>IF(AND($D719&lt;=2029,Zisk!$D$10&gt;=2029),"1","")</f>
        <v/>
      </c>
      <c r="AY719" s="28" t="str">
        <f>IF(AND($D719&lt;=2029,Zisk!$D$10&gt;=2029),"+","")</f>
        <v/>
      </c>
      <c r="AZ719" s="30" t="str">
        <f>IF(AND($D719&lt;=2029,Zisk!$D$10&gt;=2029),VstupniParametry_SKRYT!$D$13,"")</f>
        <v/>
      </c>
      <c r="BA719" s="28" t="str">
        <f>IF(AND($D719&lt;=2029,Zisk!$D$10&gt;=2029),")","")</f>
        <v/>
      </c>
      <c r="BB719" s="31" t="str">
        <f>IF(AND(D719&lt;2029,2029&lt;=Zisk!$D$10),1,IF(D719=2029,0,""))</f>
        <v/>
      </c>
      <c r="BC719" s="32" t="str">
        <f>IF(AND($D719&lt;=2029,Zisk!$D$10&gt;=2030),"x","")</f>
        <v/>
      </c>
      <c r="BD719" s="28" t="str">
        <f>IF(AND($D719&lt;=2030,Zisk!$D$10&gt;=2030),"(","")</f>
        <v/>
      </c>
      <c r="BE719" s="28" t="str">
        <f>IF(AND($D719&lt;=2030,Zisk!$D$10&gt;=2030),"1","")</f>
        <v/>
      </c>
      <c r="BF719" s="28" t="str">
        <f>IF(AND($D719&lt;=2030,Zisk!$D$10&gt;=2030),"+","")</f>
        <v/>
      </c>
      <c r="BG719" s="30" t="str">
        <f>IF(AND($D719&lt;=2030,Zisk!$D$10&gt;=2030),VstupniParametry_SKRYT!$D$14,"")</f>
        <v/>
      </c>
      <c r="BH719" s="28" t="str">
        <f>IF(AND($D719&lt;=2030,Zisk!$D$10&gt;=2030),")","")</f>
        <v/>
      </c>
      <c r="BI719" s="31" t="str">
        <f>IF(AND(D719&lt;2030,2030&lt;=Zisk!$D$10),1,IF(D719=2030,0,""))</f>
        <v/>
      </c>
      <c r="BJ719" s="33" t="s">
        <v>32</v>
      </c>
      <c r="BK719" s="30">
        <f t="shared" si="364"/>
        <v>1</v>
      </c>
      <c r="BL719" s="28" t="str">
        <f t="shared" si="365"/>
        <v>x</v>
      </c>
      <c r="BM719" s="34">
        <f t="shared" si="366"/>
        <v>1</v>
      </c>
      <c r="BN719" s="30" t="str">
        <f t="shared" si="367"/>
        <v>x</v>
      </c>
      <c r="BO719" s="34">
        <f t="shared" si="352"/>
        <v>1.018</v>
      </c>
      <c r="BP719" s="34" t="str">
        <f t="shared" si="353"/>
        <v/>
      </c>
      <c r="BQ719" s="34" t="str">
        <f t="shared" si="354"/>
        <v/>
      </c>
      <c r="BR719" s="34" t="str">
        <f t="shared" si="355"/>
        <v/>
      </c>
      <c r="BS719" s="34" t="str">
        <f t="shared" si="356"/>
        <v/>
      </c>
      <c r="BT719" s="34" t="str">
        <f t="shared" si="357"/>
        <v/>
      </c>
      <c r="BU719" s="34" t="str">
        <f t="shared" si="358"/>
        <v/>
      </c>
      <c r="BV719" s="34" t="str">
        <f t="shared" si="359"/>
        <v/>
      </c>
      <c r="BW719" s="34" t="str">
        <f t="shared" si="360"/>
        <v/>
      </c>
      <c r="BX719" s="34" t="str">
        <f t="shared" si="361"/>
        <v/>
      </c>
      <c r="BY719" s="34" t="str">
        <f t="shared" si="362"/>
        <v/>
      </c>
      <c r="BZ719" s="33" t="s">
        <v>32</v>
      </c>
      <c r="CA719" s="34">
        <f t="shared" si="363"/>
        <v>1.018</v>
      </c>
      <c r="CB719" s="28"/>
      <c r="CC719" s="29">
        <f>IF(D719&gt;Zisk!$D$10,"",E719*CA719)</f>
        <v>0</v>
      </c>
    </row>
    <row r="720" spans="2:81" x14ac:dyDescent="0.2">
      <c r="B720" s="35" t="str">
        <f>Zisk!B731</f>
        <v/>
      </c>
      <c r="C720" s="35">
        <f>Zisk!C731</f>
        <v>0</v>
      </c>
      <c r="D720" s="35">
        <f>Zisk!E731</f>
        <v>0</v>
      </c>
      <c r="E720" s="36">
        <f>Zisk!D731</f>
        <v>0</v>
      </c>
      <c r="F720" s="36"/>
      <c r="G720" s="35" t="str">
        <f t="shared" si="338"/>
        <v>(</v>
      </c>
      <c r="H720" s="35" t="str">
        <f t="shared" si="339"/>
        <v>1</v>
      </c>
      <c r="I720" s="35" t="str">
        <f t="shared" si="340"/>
        <v>+</v>
      </c>
      <c r="J720" s="37">
        <f>IF($D720&lt;=2021,VstupniParametry_SKRYT!$D$5,"")</f>
        <v>0.02</v>
      </c>
      <c r="K720" s="35" t="str">
        <f t="shared" si="341"/>
        <v>)</v>
      </c>
      <c r="L720" s="38">
        <f>IF($D720&lt;=2021,COUNTIF(Vypocet_SKRYT!T717:AS717,"&gt;=1"),"")</f>
        <v>0</v>
      </c>
      <c r="M720" s="39" t="str">
        <f t="shared" si="342"/>
        <v>x</v>
      </c>
      <c r="N720" s="35" t="str">
        <f t="shared" si="343"/>
        <v>(</v>
      </c>
      <c r="O720" s="35" t="str">
        <f t="shared" si="344"/>
        <v>1</v>
      </c>
      <c r="P720" s="35" t="str">
        <f t="shared" si="345"/>
        <v>+</v>
      </c>
      <c r="Q720" s="37">
        <f>IF($D720&lt;=2024,VstupniParametry_SKRYT!$D$6,"")</f>
        <v>0.06</v>
      </c>
      <c r="R720" s="35" t="str">
        <f t="shared" si="346"/>
        <v>)</v>
      </c>
      <c r="S720" s="38">
        <f>IF($D720&lt;=2024,COUNTIFS(Vypocet_SKRYT!AT717:AV717,"&gt;=1"),"")</f>
        <v>0</v>
      </c>
      <c r="T720" s="39" t="str">
        <f t="shared" si="347"/>
        <v>x</v>
      </c>
      <c r="U720" s="35" t="str">
        <f t="shared" si="348"/>
        <v>(</v>
      </c>
      <c r="V720" s="35" t="str">
        <f t="shared" si="349"/>
        <v>1</v>
      </c>
      <c r="W720" s="35" t="str">
        <f t="shared" si="350"/>
        <v>+</v>
      </c>
      <c r="X720" s="37">
        <f>IF($D720&lt;=2025,VstupniParametry_SKRYT!$D$9,"")</f>
        <v>1.7999999999999999E-2</v>
      </c>
      <c r="Y720" s="35" t="str">
        <f t="shared" si="351"/>
        <v>)</v>
      </c>
      <c r="Z720" s="38">
        <f>IF(AND(D720&lt;2025,2025&lt;=Zisk!$D$10),1,IF(D720=2025,0,""))</f>
        <v>1</v>
      </c>
      <c r="AA720" s="39" t="str">
        <f>IF(AND($D720&lt;=2025,Zisk!$D$10&gt;=2026),"x","")</f>
        <v/>
      </c>
      <c r="AB720" s="35" t="str">
        <f>IF(AND($D720&lt;=2026,Zisk!$D$10&gt;=2026),"(","")</f>
        <v/>
      </c>
      <c r="AC720" s="35" t="str">
        <f>IF(AND($D720&lt;=2026,Zisk!$D$10&gt;=2026),"1","")</f>
        <v/>
      </c>
      <c r="AD720" s="35" t="str">
        <f>IF(AND($D720&lt;=2026,Zisk!$D$10&gt;=2026),"+","")</f>
        <v/>
      </c>
      <c r="AE720" s="37" t="str">
        <f>IF(AND($D720&lt;=2026,Zisk!$D$10&gt;=2026),VstupniParametry_SKRYT!$D$10,"")</f>
        <v/>
      </c>
      <c r="AF720" s="35" t="str">
        <f>IF(AND($D720&lt;=2026,Zisk!$D$10&gt;=2026),")","")</f>
        <v/>
      </c>
      <c r="AG720" s="38" t="str">
        <f>IF(AND(D720&lt;2026,2026&lt;=Zisk!$D$10),1,IF(D720=2026,0,""))</f>
        <v/>
      </c>
      <c r="AH720" s="39" t="str">
        <f>IF(AND($D720&lt;=2026,Zisk!$D$10&gt;=2027),"x","")</f>
        <v/>
      </c>
      <c r="AI720" s="35" t="str">
        <f>IF(AND($D720&lt;=2027,Zisk!$D$10&gt;=2027),"(","")</f>
        <v/>
      </c>
      <c r="AJ720" s="35" t="str">
        <f>IF(AND($D720&lt;=2027,Zisk!$D$10&gt;=2027),"1","")</f>
        <v/>
      </c>
      <c r="AK720" s="35" t="str">
        <f>IF(AND($D720&lt;=2027,Zisk!$D$10&gt;=2027),"+","")</f>
        <v/>
      </c>
      <c r="AL720" s="37" t="str">
        <f>IF(AND($D720&lt;=2027,Zisk!$D$10&gt;=2027),VstupniParametry_SKRYT!$D$11,"")</f>
        <v/>
      </c>
      <c r="AM720" s="35" t="str">
        <f>IF(AND($D720&lt;=2027,Zisk!$D$10&gt;=2027),")","")</f>
        <v/>
      </c>
      <c r="AN720" s="38" t="str">
        <f>IF(AND(D720&lt;2027,2027&lt;=Zisk!$D$10),1,IF(D720=2027,0,""))</f>
        <v/>
      </c>
      <c r="AO720" s="39" t="str">
        <f>IF(AND($D720&lt;=2027,Zisk!$D$10&gt;=2028),"x","")</f>
        <v/>
      </c>
      <c r="AP720" s="35" t="str">
        <f>IF(AND($D720&lt;=2028,Zisk!$D$10&gt;=2028),"(","")</f>
        <v/>
      </c>
      <c r="AQ720" s="35" t="str">
        <f>IF(AND($D720&lt;=2028,Zisk!$D$10&gt;=2028),"1","")</f>
        <v/>
      </c>
      <c r="AR720" s="35" t="str">
        <f>IF(AND($D720&lt;=2028,Zisk!$D$10&gt;=2028),"+","")</f>
        <v/>
      </c>
      <c r="AS720" s="37" t="str">
        <f>IF(AND($D720&lt;=2028,Zisk!$D$10&gt;=2028),VstupniParametry_SKRYT!$D$12,"")</f>
        <v/>
      </c>
      <c r="AT720" s="35" t="str">
        <f>IF(AND($D720&lt;=2028,Zisk!$D$10&gt;=2028),")","")</f>
        <v/>
      </c>
      <c r="AU720" s="38" t="str">
        <f>IF(AND(D720&lt;2028,2028&lt;=Zisk!$D$10),1,IF(D720=2028,0,""))</f>
        <v/>
      </c>
      <c r="AV720" s="39" t="str">
        <f>IF(AND($D720&lt;=2028,Zisk!$D$10&gt;=2029),"x","")</f>
        <v/>
      </c>
      <c r="AW720" s="35" t="str">
        <f>IF(AND($D720&lt;=2029,Zisk!$D$10&gt;=2029),"(","")</f>
        <v/>
      </c>
      <c r="AX720" s="35" t="str">
        <f>IF(AND($D720&lt;=2029,Zisk!$D$10&gt;=2029),"1","")</f>
        <v/>
      </c>
      <c r="AY720" s="35" t="str">
        <f>IF(AND($D720&lt;=2029,Zisk!$D$10&gt;=2029),"+","")</f>
        <v/>
      </c>
      <c r="AZ720" s="37" t="str">
        <f>IF(AND($D720&lt;=2029,Zisk!$D$10&gt;=2029),VstupniParametry_SKRYT!$D$13,"")</f>
        <v/>
      </c>
      <c r="BA720" s="35" t="str">
        <f>IF(AND($D720&lt;=2029,Zisk!$D$10&gt;=2029),")","")</f>
        <v/>
      </c>
      <c r="BB720" s="38" t="str">
        <f>IF(AND(D720&lt;2029,2029&lt;=Zisk!$D$10),1,IF(D720=2029,0,""))</f>
        <v/>
      </c>
      <c r="BC720" s="39" t="str">
        <f>IF(AND($D720&lt;=2029,Zisk!$D$10&gt;=2030),"x","")</f>
        <v/>
      </c>
      <c r="BD720" s="35" t="str">
        <f>IF(AND($D720&lt;=2030,Zisk!$D$10&gt;=2030),"(","")</f>
        <v/>
      </c>
      <c r="BE720" s="35" t="str">
        <f>IF(AND($D720&lt;=2030,Zisk!$D$10&gt;=2030),"1","")</f>
        <v/>
      </c>
      <c r="BF720" s="35" t="str">
        <f>IF(AND($D720&lt;=2030,Zisk!$D$10&gt;=2030),"+","")</f>
        <v/>
      </c>
      <c r="BG720" s="37" t="str">
        <f>IF(AND($D720&lt;=2030,Zisk!$D$10&gt;=2030),VstupniParametry_SKRYT!$D$14,"")</f>
        <v/>
      </c>
      <c r="BH720" s="35" t="str">
        <f>IF(AND($D720&lt;=2030,Zisk!$D$10&gt;=2030),")","")</f>
        <v/>
      </c>
      <c r="BI720" s="38" t="str">
        <f>IF(AND(D720&lt;2030,2030&lt;=Zisk!$D$10),1,IF(D720=2030,0,""))</f>
        <v/>
      </c>
      <c r="BJ720" s="40" t="s">
        <v>32</v>
      </c>
      <c r="BK720" s="37">
        <f t="shared" si="364"/>
        <v>1</v>
      </c>
      <c r="BL720" s="35" t="str">
        <f t="shared" si="365"/>
        <v>x</v>
      </c>
      <c r="BM720" s="41">
        <f t="shared" si="366"/>
        <v>1</v>
      </c>
      <c r="BN720" s="37" t="str">
        <f t="shared" si="367"/>
        <v>x</v>
      </c>
      <c r="BO720" s="41">
        <f t="shared" si="352"/>
        <v>1.018</v>
      </c>
      <c r="BP720" s="41" t="str">
        <f t="shared" si="353"/>
        <v/>
      </c>
      <c r="BQ720" s="41" t="str">
        <f t="shared" si="354"/>
        <v/>
      </c>
      <c r="BR720" s="41" t="str">
        <f t="shared" si="355"/>
        <v/>
      </c>
      <c r="BS720" s="41" t="str">
        <f t="shared" si="356"/>
        <v/>
      </c>
      <c r="BT720" s="41" t="str">
        <f t="shared" si="357"/>
        <v/>
      </c>
      <c r="BU720" s="41" t="str">
        <f t="shared" si="358"/>
        <v/>
      </c>
      <c r="BV720" s="41" t="str">
        <f t="shared" si="359"/>
        <v/>
      </c>
      <c r="BW720" s="41" t="str">
        <f t="shared" si="360"/>
        <v/>
      </c>
      <c r="BX720" s="41" t="str">
        <f t="shared" si="361"/>
        <v/>
      </c>
      <c r="BY720" s="41" t="str">
        <f t="shared" si="362"/>
        <v/>
      </c>
      <c r="BZ720" s="40" t="s">
        <v>32</v>
      </c>
      <c r="CA720" s="41">
        <f t="shared" si="363"/>
        <v>1.018</v>
      </c>
      <c r="CB720" s="35"/>
      <c r="CC720" s="36">
        <f>IF(D720&gt;Zisk!$D$10,"",E720*CA720)</f>
        <v>0</v>
      </c>
    </row>
    <row r="721" spans="2:81" x14ac:dyDescent="0.2">
      <c r="B721" s="28" t="str">
        <f>Zisk!B732</f>
        <v/>
      </c>
      <c r="C721" s="28">
        <f>Zisk!C732</f>
        <v>0</v>
      </c>
      <c r="D721" s="28">
        <f>Zisk!E732</f>
        <v>0</v>
      </c>
      <c r="E721" s="29">
        <f>Zisk!D732</f>
        <v>0</v>
      </c>
      <c r="F721" s="29"/>
      <c r="G721" s="28" t="str">
        <f t="shared" si="338"/>
        <v>(</v>
      </c>
      <c r="H721" s="28" t="str">
        <f t="shared" si="339"/>
        <v>1</v>
      </c>
      <c r="I721" s="28" t="str">
        <f t="shared" si="340"/>
        <v>+</v>
      </c>
      <c r="J721" s="30">
        <f>IF($D721&lt;=2021,VstupniParametry_SKRYT!$D$5,"")</f>
        <v>0.02</v>
      </c>
      <c r="K721" s="28" t="str">
        <f t="shared" si="341"/>
        <v>)</v>
      </c>
      <c r="L721" s="31">
        <f>IF($D721&lt;=2021,COUNTIF(Vypocet_SKRYT!T718:AS718,"&gt;=1"),"")</f>
        <v>0</v>
      </c>
      <c r="M721" s="32" t="str">
        <f t="shared" si="342"/>
        <v>x</v>
      </c>
      <c r="N721" s="28" t="str">
        <f t="shared" si="343"/>
        <v>(</v>
      </c>
      <c r="O721" s="28" t="str">
        <f t="shared" si="344"/>
        <v>1</v>
      </c>
      <c r="P721" s="28" t="str">
        <f t="shared" si="345"/>
        <v>+</v>
      </c>
      <c r="Q721" s="30">
        <f>IF($D721&lt;=2024,VstupniParametry_SKRYT!$D$6,"")</f>
        <v>0.06</v>
      </c>
      <c r="R721" s="28" t="str">
        <f t="shared" si="346"/>
        <v>)</v>
      </c>
      <c r="S721" s="31">
        <f>IF($D721&lt;=2024,COUNTIFS(Vypocet_SKRYT!AT718:AV718,"&gt;=1"),"")</f>
        <v>0</v>
      </c>
      <c r="T721" s="32" t="str">
        <f t="shared" si="347"/>
        <v>x</v>
      </c>
      <c r="U721" s="28" t="str">
        <f t="shared" si="348"/>
        <v>(</v>
      </c>
      <c r="V721" s="28" t="str">
        <f t="shared" si="349"/>
        <v>1</v>
      </c>
      <c r="W721" s="28" t="str">
        <f t="shared" si="350"/>
        <v>+</v>
      </c>
      <c r="X721" s="30">
        <f>IF($D721&lt;=2025,VstupniParametry_SKRYT!$D$9,"")</f>
        <v>1.7999999999999999E-2</v>
      </c>
      <c r="Y721" s="28" t="str">
        <f t="shared" si="351"/>
        <v>)</v>
      </c>
      <c r="Z721" s="31">
        <f>IF(AND(D721&lt;2025,2025&lt;=Zisk!$D$10),1,IF(D721=2025,0,""))</f>
        <v>1</v>
      </c>
      <c r="AA721" s="32" t="str">
        <f>IF(AND($D721&lt;=2025,Zisk!$D$10&gt;=2026),"x","")</f>
        <v/>
      </c>
      <c r="AB721" s="28" t="str">
        <f>IF(AND($D721&lt;=2026,Zisk!$D$10&gt;=2026),"(","")</f>
        <v/>
      </c>
      <c r="AC721" s="28" t="str">
        <f>IF(AND($D721&lt;=2026,Zisk!$D$10&gt;=2026),"1","")</f>
        <v/>
      </c>
      <c r="AD721" s="28" t="str">
        <f>IF(AND($D721&lt;=2026,Zisk!$D$10&gt;=2026),"+","")</f>
        <v/>
      </c>
      <c r="AE721" s="30" t="str">
        <f>IF(AND($D721&lt;=2026,Zisk!$D$10&gt;=2026),VstupniParametry_SKRYT!$D$10,"")</f>
        <v/>
      </c>
      <c r="AF721" s="28" t="str">
        <f>IF(AND($D721&lt;=2026,Zisk!$D$10&gt;=2026),")","")</f>
        <v/>
      </c>
      <c r="AG721" s="31" t="str">
        <f>IF(AND(D721&lt;2026,2026&lt;=Zisk!$D$10),1,IF(D721=2026,0,""))</f>
        <v/>
      </c>
      <c r="AH721" s="32" t="str">
        <f>IF(AND($D721&lt;=2026,Zisk!$D$10&gt;=2027),"x","")</f>
        <v/>
      </c>
      <c r="AI721" s="28" t="str">
        <f>IF(AND($D721&lt;=2027,Zisk!$D$10&gt;=2027),"(","")</f>
        <v/>
      </c>
      <c r="AJ721" s="28" t="str">
        <f>IF(AND($D721&lt;=2027,Zisk!$D$10&gt;=2027),"1","")</f>
        <v/>
      </c>
      <c r="AK721" s="28" t="str">
        <f>IF(AND($D721&lt;=2027,Zisk!$D$10&gt;=2027),"+","")</f>
        <v/>
      </c>
      <c r="AL721" s="30" t="str">
        <f>IF(AND($D721&lt;=2027,Zisk!$D$10&gt;=2027),VstupniParametry_SKRYT!$D$11,"")</f>
        <v/>
      </c>
      <c r="AM721" s="28" t="str">
        <f>IF(AND($D721&lt;=2027,Zisk!$D$10&gt;=2027),")","")</f>
        <v/>
      </c>
      <c r="AN721" s="31" t="str">
        <f>IF(AND(D721&lt;2027,2027&lt;=Zisk!$D$10),1,IF(D721=2027,0,""))</f>
        <v/>
      </c>
      <c r="AO721" s="32" t="str">
        <f>IF(AND($D721&lt;=2027,Zisk!$D$10&gt;=2028),"x","")</f>
        <v/>
      </c>
      <c r="AP721" s="28" t="str">
        <f>IF(AND($D721&lt;=2028,Zisk!$D$10&gt;=2028),"(","")</f>
        <v/>
      </c>
      <c r="AQ721" s="28" t="str">
        <f>IF(AND($D721&lt;=2028,Zisk!$D$10&gt;=2028),"1","")</f>
        <v/>
      </c>
      <c r="AR721" s="28" t="str">
        <f>IF(AND($D721&lt;=2028,Zisk!$D$10&gt;=2028),"+","")</f>
        <v/>
      </c>
      <c r="AS721" s="30" t="str">
        <f>IF(AND($D721&lt;=2028,Zisk!$D$10&gt;=2028),VstupniParametry_SKRYT!$D$12,"")</f>
        <v/>
      </c>
      <c r="AT721" s="28" t="str">
        <f>IF(AND($D721&lt;=2028,Zisk!$D$10&gt;=2028),")","")</f>
        <v/>
      </c>
      <c r="AU721" s="31" t="str">
        <f>IF(AND(D721&lt;2028,2028&lt;=Zisk!$D$10),1,IF(D721=2028,0,""))</f>
        <v/>
      </c>
      <c r="AV721" s="32" t="str">
        <f>IF(AND($D721&lt;=2028,Zisk!$D$10&gt;=2029),"x","")</f>
        <v/>
      </c>
      <c r="AW721" s="28" t="str">
        <f>IF(AND($D721&lt;=2029,Zisk!$D$10&gt;=2029),"(","")</f>
        <v/>
      </c>
      <c r="AX721" s="28" t="str">
        <f>IF(AND($D721&lt;=2029,Zisk!$D$10&gt;=2029),"1","")</f>
        <v/>
      </c>
      <c r="AY721" s="28" t="str">
        <f>IF(AND($D721&lt;=2029,Zisk!$D$10&gt;=2029),"+","")</f>
        <v/>
      </c>
      <c r="AZ721" s="30" t="str">
        <f>IF(AND($D721&lt;=2029,Zisk!$D$10&gt;=2029),VstupniParametry_SKRYT!$D$13,"")</f>
        <v/>
      </c>
      <c r="BA721" s="28" t="str">
        <f>IF(AND($D721&lt;=2029,Zisk!$D$10&gt;=2029),")","")</f>
        <v/>
      </c>
      <c r="BB721" s="31" t="str">
        <f>IF(AND(D721&lt;2029,2029&lt;=Zisk!$D$10),1,IF(D721=2029,0,""))</f>
        <v/>
      </c>
      <c r="BC721" s="32" t="str">
        <f>IF(AND($D721&lt;=2029,Zisk!$D$10&gt;=2030),"x","")</f>
        <v/>
      </c>
      <c r="BD721" s="28" t="str">
        <f>IF(AND($D721&lt;=2030,Zisk!$D$10&gt;=2030),"(","")</f>
        <v/>
      </c>
      <c r="BE721" s="28" t="str">
        <f>IF(AND($D721&lt;=2030,Zisk!$D$10&gt;=2030),"1","")</f>
        <v/>
      </c>
      <c r="BF721" s="28" t="str">
        <f>IF(AND($D721&lt;=2030,Zisk!$D$10&gt;=2030),"+","")</f>
        <v/>
      </c>
      <c r="BG721" s="30" t="str">
        <f>IF(AND($D721&lt;=2030,Zisk!$D$10&gt;=2030),VstupniParametry_SKRYT!$D$14,"")</f>
        <v/>
      </c>
      <c r="BH721" s="28" t="str">
        <f>IF(AND($D721&lt;=2030,Zisk!$D$10&gt;=2030),")","")</f>
        <v/>
      </c>
      <c r="BI721" s="31" t="str">
        <f>IF(AND(D721&lt;2030,2030&lt;=Zisk!$D$10),1,IF(D721=2030,0,""))</f>
        <v/>
      </c>
      <c r="BJ721" s="33" t="s">
        <v>32</v>
      </c>
      <c r="BK721" s="30">
        <f t="shared" si="364"/>
        <v>1</v>
      </c>
      <c r="BL721" s="28" t="str">
        <f t="shared" si="365"/>
        <v>x</v>
      </c>
      <c r="BM721" s="34">
        <f t="shared" si="366"/>
        <v>1</v>
      </c>
      <c r="BN721" s="30" t="str">
        <f t="shared" si="367"/>
        <v>x</v>
      </c>
      <c r="BO721" s="34">
        <f t="shared" si="352"/>
        <v>1.018</v>
      </c>
      <c r="BP721" s="34" t="str">
        <f t="shared" si="353"/>
        <v/>
      </c>
      <c r="BQ721" s="34" t="str">
        <f t="shared" si="354"/>
        <v/>
      </c>
      <c r="BR721" s="34" t="str">
        <f t="shared" si="355"/>
        <v/>
      </c>
      <c r="BS721" s="34" t="str">
        <f t="shared" si="356"/>
        <v/>
      </c>
      <c r="BT721" s="34" t="str">
        <f t="shared" si="357"/>
        <v/>
      </c>
      <c r="BU721" s="34" t="str">
        <f t="shared" si="358"/>
        <v/>
      </c>
      <c r="BV721" s="34" t="str">
        <f t="shared" si="359"/>
        <v/>
      </c>
      <c r="BW721" s="34" t="str">
        <f t="shared" si="360"/>
        <v/>
      </c>
      <c r="BX721" s="34" t="str">
        <f t="shared" si="361"/>
        <v/>
      </c>
      <c r="BY721" s="34" t="str">
        <f t="shared" si="362"/>
        <v/>
      </c>
      <c r="BZ721" s="33" t="s">
        <v>32</v>
      </c>
      <c r="CA721" s="34">
        <f t="shared" si="363"/>
        <v>1.018</v>
      </c>
      <c r="CB721" s="28"/>
      <c r="CC721" s="29">
        <f>IF(D721&gt;Zisk!$D$10,"",E721*CA721)</f>
        <v>0</v>
      </c>
    </row>
    <row r="722" spans="2:81" x14ac:dyDescent="0.2">
      <c r="B722" s="35" t="str">
        <f>Zisk!B733</f>
        <v/>
      </c>
      <c r="C722" s="35">
        <f>Zisk!C733</f>
        <v>0</v>
      </c>
      <c r="D722" s="35">
        <f>Zisk!E733</f>
        <v>0</v>
      </c>
      <c r="E722" s="36">
        <f>Zisk!D733</f>
        <v>0</v>
      </c>
      <c r="F722" s="36"/>
      <c r="G722" s="35" t="str">
        <f t="shared" si="338"/>
        <v>(</v>
      </c>
      <c r="H722" s="35" t="str">
        <f t="shared" si="339"/>
        <v>1</v>
      </c>
      <c r="I722" s="35" t="str">
        <f t="shared" si="340"/>
        <v>+</v>
      </c>
      <c r="J722" s="37">
        <f>IF($D722&lt;=2021,VstupniParametry_SKRYT!$D$5,"")</f>
        <v>0.02</v>
      </c>
      <c r="K722" s="35" t="str">
        <f t="shared" si="341"/>
        <v>)</v>
      </c>
      <c r="L722" s="38">
        <f>IF($D722&lt;=2021,COUNTIF(Vypocet_SKRYT!T719:AS719,"&gt;=1"),"")</f>
        <v>0</v>
      </c>
      <c r="M722" s="39" t="str">
        <f t="shared" si="342"/>
        <v>x</v>
      </c>
      <c r="N722" s="35" t="str">
        <f t="shared" si="343"/>
        <v>(</v>
      </c>
      <c r="O722" s="35" t="str">
        <f t="shared" si="344"/>
        <v>1</v>
      </c>
      <c r="P722" s="35" t="str">
        <f t="shared" si="345"/>
        <v>+</v>
      </c>
      <c r="Q722" s="37">
        <f>IF($D722&lt;=2024,VstupniParametry_SKRYT!$D$6,"")</f>
        <v>0.06</v>
      </c>
      <c r="R722" s="35" t="str">
        <f t="shared" si="346"/>
        <v>)</v>
      </c>
      <c r="S722" s="38">
        <f>IF($D722&lt;=2024,COUNTIFS(Vypocet_SKRYT!AT719:AV719,"&gt;=1"),"")</f>
        <v>0</v>
      </c>
      <c r="T722" s="39" t="str">
        <f t="shared" si="347"/>
        <v>x</v>
      </c>
      <c r="U722" s="35" t="str">
        <f t="shared" si="348"/>
        <v>(</v>
      </c>
      <c r="V722" s="35" t="str">
        <f t="shared" si="349"/>
        <v>1</v>
      </c>
      <c r="W722" s="35" t="str">
        <f t="shared" si="350"/>
        <v>+</v>
      </c>
      <c r="X722" s="37">
        <f>IF($D722&lt;=2025,VstupniParametry_SKRYT!$D$9,"")</f>
        <v>1.7999999999999999E-2</v>
      </c>
      <c r="Y722" s="35" t="str">
        <f t="shared" si="351"/>
        <v>)</v>
      </c>
      <c r="Z722" s="38">
        <f>IF(AND(D722&lt;2025,2025&lt;=Zisk!$D$10),1,IF(D722=2025,0,""))</f>
        <v>1</v>
      </c>
      <c r="AA722" s="39" t="str">
        <f>IF(AND($D722&lt;=2025,Zisk!$D$10&gt;=2026),"x","")</f>
        <v/>
      </c>
      <c r="AB722" s="35" t="str">
        <f>IF(AND($D722&lt;=2026,Zisk!$D$10&gt;=2026),"(","")</f>
        <v/>
      </c>
      <c r="AC722" s="35" t="str">
        <f>IF(AND($D722&lt;=2026,Zisk!$D$10&gt;=2026),"1","")</f>
        <v/>
      </c>
      <c r="AD722" s="35" t="str">
        <f>IF(AND($D722&lt;=2026,Zisk!$D$10&gt;=2026),"+","")</f>
        <v/>
      </c>
      <c r="AE722" s="37" t="str">
        <f>IF(AND($D722&lt;=2026,Zisk!$D$10&gt;=2026),VstupniParametry_SKRYT!$D$10,"")</f>
        <v/>
      </c>
      <c r="AF722" s="35" t="str">
        <f>IF(AND($D722&lt;=2026,Zisk!$D$10&gt;=2026),")","")</f>
        <v/>
      </c>
      <c r="AG722" s="38" t="str">
        <f>IF(AND(D722&lt;2026,2026&lt;=Zisk!$D$10),1,IF(D722=2026,0,""))</f>
        <v/>
      </c>
      <c r="AH722" s="39" t="str">
        <f>IF(AND($D722&lt;=2026,Zisk!$D$10&gt;=2027),"x","")</f>
        <v/>
      </c>
      <c r="AI722" s="35" t="str">
        <f>IF(AND($D722&lt;=2027,Zisk!$D$10&gt;=2027),"(","")</f>
        <v/>
      </c>
      <c r="AJ722" s="35" t="str">
        <f>IF(AND($D722&lt;=2027,Zisk!$D$10&gt;=2027),"1","")</f>
        <v/>
      </c>
      <c r="AK722" s="35" t="str">
        <f>IF(AND($D722&lt;=2027,Zisk!$D$10&gt;=2027),"+","")</f>
        <v/>
      </c>
      <c r="AL722" s="37" t="str">
        <f>IF(AND($D722&lt;=2027,Zisk!$D$10&gt;=2027),VstupniParametry_SKRYT!$D$11,"")</f>
        <v/>
      </c>
      <c r="AM722" s="35" t="str">
        <f>IF(AND($D722&lt;=2027,Zisk!$D$10&gt;=2027),")","")</f>
        <v/>
      </c>
      <c r="AN722" s="38" t="str">
        <f>IF(AND(D722&lt;2027,2027&lt;=Zisk!$D$10),1,IF(D722=2027,0,""))</f>
        <v/>
      </c>
      <c r="AO722" s="39" t="str">
        <f>IF(AND($D722&lt;=2027,Zisk!$D$10&gt;=2028),"x","")</f>
        <v/>
      </c>
      <c r="AP722" s="35" t="str">
        <f>IF(AND($D722&lt;=2028,Zisk!$D$10&gt;=2028),"(","")</f>
        <v/>
      </c>
      <c r="AQ722" s="35" t="str">
        <f>IF(AND($D722&lt;=2028,Zisk!$D$10&gt;=2028),"1","")</f>
        <v/>
      </c>
      <c r="AR722" s="35" t="str">
        <f>IF(AND($D722&lt;=2028,Zisk!$D$10&gt;=2028),"+","")</f>
        <v/>
      </c>
      <c r="AS722" s="37" t="str">
        <f>IF(AND($D722&lt;=2028,Zisk!$D$10&gt;=2028),VstupniParametry_SKRYT!$D$12,"")</f>
        <v/>
      </c>
      <c r="AT722" s="35" t="str">
        <f>IF(AND($D722&lt;=2028,Zisk!$D$10&gt;=2028),")","")</f>
        <v/>
      </c>
      <c r="AU722" s="38" t="str">
        <f>IF(AND(D722&lt;2028,2028&lt;=Zisk!$D$10),1,IF(D722=2028,0,""))</f>
        <v/>
      </c>
      <c r="AV722" s="39" t="str">
        <f>IF(AND($D722&lt;=2028,Zisk!$D$10&gt;=2029),"x","")</f>
        <v/>
      </c>
      <c r="AW722" s="35" t="str">
        <f>IF(AND($D722&lt;=2029,Zisk!$D$10&gt;=2029),"(","")</f>
        <v/>
      </c>
      <c r="AX722" s="35" t="str">
        <f>IF(AND($D722&lt;=2029,Zisk!$D$10&gt;=2029),"1","")</f>
        <v/>
      </c>
      <c r="AY722" s="35" t="str">
        <f>IF(AND($D722&lt;=2029,Zisk!$D$10&gt;=2029),"+","")</f>
        <v/>
      </c>
      <c r="AZ722" s="37" t="str">
        <f>IF(AND($D722&lt;=2029,Zisk!$D$10&gt;=2029),VstupniParametry_SKRYT!$D$13,"")</f>
        <v/>
      </c>
      <c r="BA722" s="35" t="str">
        <f>IF(AND($D722&lt;=2029,Zisk!$D$10&gt;=2029),")","")</f>
        <v/>
      </c>
      <c r="BB722" s="38" t="str">
        <f>IF(AND(D722&lt;2029,2029&lt;=Zisk!$D$10),1,IF(D722=2029,0,""))</f>
        <v/>
      </c>
      <c r="BC722" s="39" t="str">
        <f>IF(AND($D722&lt;=2029,Zisk!$D$10&gt;=2030),"x","")</f>
        <v/>
      </c>
      <c r="BD722" s="35" t="str">
        <f>IF(AND($D722&lt;=2030,Zisk!$D$10&gt;=2030),"(","")</f>
        <v/>
      </c>
      <c r="BE722" s="35" t="str">
        <f>IF(AND($D722&lt;=2030,Zisk!$D$10&gt;=2030),"1","")</f>
        <v/>
      </c>
      <c r="BF722" s="35" t="str">
        <f>IF(AND($D722&lt;=2030,Zisk!$D$10&gt;=2030),"+","")</f>
        <v/>
      </c>
      <c r="BG722" s="37" t="str">
        <f>IF(AND($D722&lt;=2030,Zisk!$D$10&gt;=2030),VstupniParametry_SKRYT!$D$14,"")</f>
        <v/>
      </c>
      <c r="BH722" s="35" t="str">
        <f>IF(AND($D722&lt;=2030,Zisk!$D$10&gt;=2030),")","")</f>
        <v/>
      </c>
      <c r="BI722" s="38" t="str">
        <f>IF(AND(D722&lt;2030,2030&lt;=Zisk!$D$10),1,IF(D722=2030,0,""))</f>
        <v/>
      </c>
      <c r="BJ722" s="40" t="s">
        <v>32</v>
      </c>
      <c r="BK722" s="37">
        <f t="shared" si="364"/>
        <v>1</v>
      </c>
      <c r="BL722" s="35" t="str">
        <f t="shared" si="365"/>
        <v>x</v>
      </c>
      <c r="BM722" s="41">
        <f t="shared" si="366"/>
        <v>1</v>
      </c>
      <c r="BN722" s="37" t="str">
        <f t="shared" si="367"/>
        <v>x</v>
      </c>
      <c r="BO722" s="41">
        <f t="shared" si="352"/>
        <v>1.018</v>
      </c>
      <c r="BP722" s="41" t="str">
        <f t="shared" si="353"/>
        <v/>
      </c>
      <c r="BQ722" s="41" t="str">
        <f t="shared" si="354"/>
        <v/>
      </c>
      <c r="BR722" s="41" t="str">
        <f t="shared" si="355"/>
        <v/>
      </c>
      <c r="BS722" s="41" t="str">
        <f t="shared" si="356"/>
        <v/>
      </c>
      <c r="BT722" s="41" t="str">
        <f t="shared" si="357"/>
        <v/>
      </c>
      <c r="BU722" s="41" t="str">
        <f t="shared" si="358"/>
        <v/>
      </c>
      <c r="BV722" s="41" t="str">
        <f t="shared" si="359"/>
        <v/>
      </c>
      <c r="BW722" s="41" t="str">
        <f t="shared" si="360"/>
        <v/>
      </c>
      <c r="BX722" s="41" t="str">
        <f t="shared" si="361"/>
        <v/>
      </c>
      <c r="BY722" s="41" t="str">
        <f t="shared" si="362"/>
        <v/>
      </c>
      <c r="BZ722" s="40" t="s">
        <v>32</v>
      </c>
      <c r="CA722" s="41">
        <f t="shared" si="363"/>
        <v>1.018</v>
      </c>
      <c r="CB722" s="35"/>
      <c r="CC722" s="36">
        <f>IF(D722&gt;Zisk!$D$10,"",E722*CA722)</f>
        <v>0</v>
      </c>
    </row>
    <row r="723" spans="2:81" x14ac:dyDescent="0.2">
      <c r="B723" s="28" t="str">
        <f>Zisk!B734</f>
        <v/>
      </c>
      <c r="C723" s="28">
        <f>Zisk!C734</f>
        <v>0</v>
      </c>
      <c r="D723" s="28">
        <f>Zisk!E734</f>
        <v>0</v>
      </c>
      <c r="E723" s="29">
        <f>Zisk!D734</f>
        <v>0</v>
      </c>
      <c r="F723" s="29"/>
      <c r="G723" s="28" t="str">
        <f t="shared" si="338"/>
        <v>(</v>
      </c>
      <c r="H723" s="28" t="str">
        <f t="shared" si="339"/>
        <v>1</v>
      </c>
      <c r="I723" s="28" t="str">
        <f t="shared" si="340"/>
        <v>+</v>
      </c>
      <c r="J723" s="30">
        <f>IF($D723&lt;=2021,VstupniParametry_SKRYT!$D$5,"")</f>
        <v>0.02</v>
      </c>
      <c r="K723" s="28" t="str">
        <f t="shared" si="341"/>
        <v>)</v>
      </c>
      <c r="L723" s="31">
        <f>IF($D723&lt;=2021,COUNTIF(Vypocet_SKRYT!T720:AS720,"&gt;=1"),"")</f>
        <v>0</v>
      </c>
      <c r="M723" s="32" t="str">
        <f t="shared" si="342"/>
        <v>x</v>
      </c>
      <c r="N723" s="28" t="str">
        <f t="shared" si="343"/>
        <v>(</v>
      </c>
      <c r="O723" s="28" t="str">
        <f t="shared" si="344"/>
        <v>1</v>
      </c>
      <c r="P723" s="28" t="str">
        <f t="shared" si="345"/>
        <v>+</v>
      </c>
      <c r="Q723" s="30">
        <f>IF($D723&lt;=2024,VstupniParametry_SKRYT!$D$6,"")</f>
        <v>0.06</v>
      </c>
      <c r="R723" s="28" t="str">
        <f t="shared" si="346"/>
        <v>)</v>
      </c>
      <c r="S723" s="31">
        <f>IF($D723&lt;=2024,COUNTIFS(Vypocet_SKRYT!AT720:AV720,"&gt;=1"),"")</f>
        <v>0</v>
      </c>
      <c r="T723" s="32" t="str">
        <f t="shared" si="347"/>
        <v>x</v>
      </c>
      <c r="U723" s="28" t="str">
        <f t="shared" si="348"/>
        <v>(</v>
      </c>
      <c r="V723" s="28" t="str">
        <f t="shared" si="349"/>
        <v>1</v>
      </c>
      <c r="W723" s="28" t="str">
        <f t="shared" si="350"/>
        <v>+</v>
      </c>
      <c r="X723" s="30">
        <f>IF($D723&lt;=2025,VstupniParametry_SKRYT!$D$9,"")</f>
        <v>1.7999999999999999E-2</v>
      </c>
      <c r="Y723" s="28" t="str">
        <f t="shared" si="351"/>
        <v>)</v>
      </c>
      <c r="Z723" s="31">
        <f>IF(AND(D723&lt;2025,2025&lt;=Zisk!$D$10),1,IF(D723=2025,0,""))</f>
        <v>1</v>
      </c>
      <c r="AA723" s="32" t="str">
        <f>IF(AND($D723&lt;=2025,Zisk!$D$10&gt;=2026),"x","")</f>
        <v/>
      </c>
      <c r="AB723" s="28" t="str">
        <f>IF(AND($D723&lt;=2026,Zisk!$D$10&gt;=2026),"(","")</f>
        <v/>
      </c>
      <c r="AC723" s="28" t="str">
        <f>IF(AND($D723&lt;=2026,Zisk!$D$10&gt;=2026),"1","")</f>
        <v/>
      </c>
      <c r="AD723" s="28" t="str">
        <f>IF(AND($D723&lt;=2026,Zisk!$D$10&gt;=2026),"+","")</f>
        <v/>
      </c>
      <c r="AE723" s="30" t="str">
        <f>IF(AND($D723&lt;=2026,Zisk!$D$10&gt;=2026),VstupniParametry_SKRYT!$D$10,"")</f>
        <v/>
      </c>
      <c r="AF723" s="28" t="str">
        <f>IF(AND($D723&lt;=2026,Zisk!$D$10&gt;=2026),")","")</f>
        <v/>
      </c>
      <c r="AG723" s="31" t="str">
        <f>IF(AND(D723&lt;2026,2026&lt;=Zisk!$D$10),1,IF(D723=2026,0,""))</f>
        <v/>
      </c>
      <c r="AH723" s="32" t="str">
        <f>IF(AND($D723&lt;=2026,Zisk!$D$10&gt;=2027),"x","")</f>
        <v/>
      </c>
      <c r="AI723" s="28" t="str">
        <f>IF(AND($D723&lt;=2027,Zisk!$D$10&gt;=2027),"(","")</f>
        <v/>
      </c>
      <c r="AJ723" s="28" t="str">
        <f>IF(AND($D723&lt;=2027,Zisk!$D$10&gt;=2027),"1","")</f>
        <v/>
      </c>
      <c r="AK723" s="28" t="str">
        <f>IF(AND($D723&lt;=2027,Zisk!$D$10&gt;=2027),"+","")</f>
        <v/>
      </c>
      <c r="AL723" s="30" t="str">
        <f>IF(AND($D723&lt;=2027,Zisk!$D$10&gt;=2027),VstupniParametry_SKRYT!$D$11,"")</f>
        <v/>
      </c>
      <c r="AM723" s="28" t="str">
        <f>IF(AND($D723&lt;=2027,Zisk!$D$10&gt;=2027),")","")</f>
        <v/>
      </c>
      <c r="AN723" s="31" t="str">
        <f>IF(AND(D723&lt;2027,2027&lt;=Zisk!$D$10),1,IF(D723=2027,0,""))</f>
        <v/>
      </c>
      <c r="AO723" s="32" t="str">
        <f>IF(AND($D723&lt;=2027,Zisk!$D$10&gt;=2028),"x","")</f>
        <v/>
      </c>
      <c r="AP723" s="28" t="str">
        <f>IF(AND($D723&lt;=2028,Zisk!$D$10&gt;=2028),"(","")</f>
        <v/>
      </c>
      <c r="AQ723" s="28" t="str">
        <f>IF(AND($D723&lt;=2028,Zisk!$D$10&gt;=2028),"1","")</f>
        <v/>
      </c>
      <c r="AR723" s="28" t="str">
        <f>IF(AND($D723&lt;=2028,Zisk!$D$10&gt;=2028),"+","")</f>
        <v/>
      </c>
      <c r="AS723" s="30" t="str">
        <f>IF(AND($D723&lt;=2028,Zisk!$D$10&gt;=2028),VstupniParametry_SKRYT!$D$12,"")</f>
        <v/>
      </c>
      <c r="AT723" s="28" t="str">
        <f>IF(AND($D723&lt;=2028,Zisk!$D$10&gt;=2028),")","")</f>
        <v/>
      </c>
      <c r="AU723" s="31" t="str">
        <f>IF(AND(D723&lt;2028,2028&lt;=Zisk!$D$10),1,IF(D723=2028,0,""))</f>
        <v/>
      </c>
      <c r="AV723" s="32" t="str">
        <f>IF(AND($D723&lt;=2028,Zisk!$D$10&gt;=2029),"x","")</f>
        <v/>
      </c>
      <c r="AW723" s="28" t="str">
        <f>IF(AND($D723&lt;=2029,Zisk!$D$10&gt;=2029),"(","")</f>
        <v/>
      </c>
      <c r="AX723" s="28" t="str">
        <f>IF(AND($D723&lt;=2029,Zisk!$D$10&gt;=2029),"1","")</f>
        <v/>
      </c>
      <c r="AY723" s="28" t="str">
        <f>IF(AND($D723&lt;=2029,Zisk!$D$10&gt;=2029),"+","")</f>
        <v/>
      </c>
      <c r="AZ723" s="30" t="str">
        <f>IF(AND($D723&lt;=2029,Zisk!$D$10&gt;=2029),VstupniParametry_SKRYT!$D$13,"")</f>
        <v/>
      </c>
      <c r="BA723" s="28" t="str">
        <f>IF(AND($D723&lt;=2029,Zisk!$D$10&gt;=2029),")","")</f>
        <v/>
      </c>
      <c r="BB723" s="31" t="str">
        <f>IF(AND(D723&lt;2029,2029&lt;=Zisk!$D$10),1,IF(D723=2029,0,""))</f>
        <v/>
      </c>
      <c r="BC723" s="32" t="str">
        <f>IF(AND($D723&lt;=2029,Zisk!$D$10&gt;=2030),"x","")</f>
        <v/>
      </c>
      <c r="BD723" s="28" t="str">
        <f>IF(AND($D723&lt;=2030,Zisk!$D$10&gt;=2030),"(","")</f>
        <v/>
      </c>
      <c r="BE723" s="28" t="str">
        <f>IF(AND($D723&lt;=2030,Zisk!$D$10&gt;=2030),"1","")</f>
        <v/>
      </c>
      <c r="BF723" s="28" t="str">
        <f>IF(AND($D723&lt;=2030,Zisk!$D$10&gt;=2030),"+","")</f>
        <v/>
      </c>
      <c r="BG723" s="30" t="str">
        <f>IF(AND($D723&lt;=2030,Zisk!$D$10&gt;=2030),VstupniParametry_SKRYT!$D$14,"")</f>
        <v/>
      </c>
      <c r="BH723" s="28" t="str">
        <f>IF(AND($D723&lt;=2030,Zisk!$D$10&gt;=2030),")","")</f>
        <v/>
      </c>
      <c r="BI723" s="31" t="str">
        <f>IF(AND(D723&lt;2030,2030&lt;=Zisk!$D$10),1,IF(D723=2030,0,""))</f>
        <v/>
      </c>
      <c r="BJ723" s="33" t="s">
        <v>32</v>
      </c>
      <c r="BK723" s="30">
        <f t="shared" si="364"/>
        <v>1</v>
      </c>
      <c r="BL723" s="28" t="str">
        <f t="shared" si="365"/>
        <v>x</v>
      </c>
      <c r="BM723" s="34">
        <f t="shared" si="366"/>
        <v>1</v>
      </c>
      <c r="BN723" s="30" t="str">
        <f t="shared" si="367"/>
        <v>x</v>
      </c>
      <c r="BO723" s="34">
        <f t="shared" si="352"/>
        <v>1.018</v>
      </c>
      <c r="BP723" s="34" t="str">
        <f t="shared" si="353"/>
        <v/>
      </c>
      <c r="BQ723" s="34" t="str">
        <f t="shared" si="354"/>
        <v/>
      </c>
      <c r="BR723" s="34" t="str">
        <f t="shared" si="355"/>
        <v/>
      </c>
      <c r="BS723" s="34" t="str">
        <f t="shared" si="356"/>
        <v/>
      </c>
      <c r="BT723" s="34" t="str">
        <f t="shared" si="357"/>
        <v/>
      </c>
      <c r="BU723" s="34" t="str">
        <f t="shared" si="358"/>
        <v/>
      </c>
      <c r="BV723" s="34" t="str">
        <f t="shared" si="359"/>
        <v/>
      </c>
      <c r="BW723" s="34" t="str">
        <f t="shared" si="360"/>
        <v/>
      </c>
      <c r="BX723" s="34" t="str">
        <f t="shared" si="361"/>
        <v/>
      </c>
      <c r="BY723" s="34" t="str">
        <f t="shared" si="362"/>
        <v/>
      </c>
      <c r="BZ723" s="33" t="s">
        <v>32</v>
      </c>
      <c r="CA723" s="34">
        <f t="shared" si="363"/>
        <v>1.018</v>
      </c>
      <c r="CB723" s="28"/>
      <c r="CC723" s="29">
        <f>IF(D723&gt;Zisk!$D$10,"",E723*CA723)</f>
        <v>0</v>
      </c>
    </row>
    <row r="724" spans="2:81" x14ac:dyDescent="0.2">
      <c r="B724" s="35" t="str">
        <f>Zisk!B735</f>
        <v/>
      </c>
      <c r="C724" s="35">
        <f>Zisk!C735</f>
        <v>0</v>
      </c>
      <c r="D724" s="35">
        <f>Zisk!E735</f>
        <v>0</v>
      </c>
      <c r="E724" s="36">
        <f>Zisk!D735</f>
        <v>0</v>
      </c>
      <c r="F724" s="36"/>
      <c r="G724" s="35" t="str">
        <f t="shared" si="338"/>
        <v>(</v>
      </c>
      <c r="H724" s="35" t="str">
        <f t="shared" si="339"/>
        <v>1</v>
      </c>
      <c r="I724" s="35" t="str">
        <f t="shared" si="340"/>
        <v>+</v>
      </c>
      <c r="J724" s="37">
        <f>IF($D724&lt;=2021,VstupniParametry_SKRYT!$D$5,"")</f>
        <v>0.02</v>
      </c>
      <c r="K724" s="35" t="str">
        <f t="shared" si="341"/>
        <v>)</v>
      </c>
      <c r="L724" s="38">
        <f>IF($D724&lt;=2021,COUNTIF(Vypocet_SKRYT!T721:AS721,"&gt;=1"),"")</f>
        <v>0</v>
      </c>
      <c r="M724" s="39" t="str">
        <f t="shared" si="342"/>
        <v>x</v>
      </c>
      <c r="N724" s="35" t="str">
        <f t="shared" si="343"/>
        <v>(</v>
      </c>
      <c r="O724" s="35" t="str">
        <f t="shared" si="344"/>
        <v>1</v>
      </c>
      <c r="P724" s="35" t="str">
        <f t="shared" si="345"/>
        <v>+</v>
      </c>
      <c r="Q724" s="37">
        <f>IF($D724&lt;=2024,VstupniParametry_SKRYT!$D$6,"")</f>
        <v>0.06</v>
      </c>
      <c r="R724" s="35" t="str">
        <f t="shared" si="346"/>
        <v>)</v>
      </c>
      <c r="S724" s="38">
        <f>IF($D724&lt;=2024,COUNTIFS(Vypocet_SKRYT!AT721:AV721,"&gt;=1"),"")</f>
        <v>0</v>
      </c>
      <c r="T724" s="39" t="str">
        <f t="shared" si="347"/>
        <v>x</v>
      </c>
      <c r="U724" s="35" t="str">
        <f t="shared" si="348"/>
        <v>(</v>
      </c>
      <c r="V724" s="35" t="str">
        <f t="shared" si="349"/>
        <v>1</v>
      </c>
      <c r="W724" s="35" t="str">
        <f t="shared" si="350"/>
        <v>+</v>
      </c>
      <c r="X724" s="37">
        <f>IF($D724&lt;=2025,VstupniParametry_SKRYT!$D$9,"")</f>
        <v>1.7999999999999999E-2</v>
      </c>
      <c r="Y724" s="35" t="str">
        <f t="shared" si="351"/>
        <v>)</v>
      </c>
      <c r="Z724" s="38">
        <f>IF(AND(D724&lt;2025,2025&lt;=Zisk!$D$10),1,IF(D724=2025,0,""))</f>
        <v>1</v>
      </c>
      <c r="AA724" s="39" t="str">
        <f>IF(AND($D724&lt;=2025,Zisk!$D$10&gt;=2026),"x","")</f>
        <v/>
      </c>
      <c r="AB724" s="35" t="str">
        <f>IF(AND($D724&lt;=2026,Zisk!$D$10&gt;=2026),"(","")</f>
        <v/>
      </c>
      <c r="AC724" s="35" t="str">
        <f>IF(AND($D724&lt;=2026,Zisk!$D$10&gt;=2026),"1","")</f>
        <v/>
      </c>
      <c r="AD724" s="35" t="str">
        <f>IF(AND($D724&lt;=2026,Zisk!$D$10&gt;=2026),"+","")</f>
        <v/>
      </c>
      <c r="AE724" s="37" t="str">
        <f>IF(AND($D724&lt;=2026,Zisk!$D$10&gt;=2026),VstupniParametry_SKRYT!$D$10,"")</f>
        <v/>
      </c>
      <c r="AF724" s="35" t="str">
        <f>IF(AND($D724&lt;=2026,Zisk!$D$10&gt;=2026),")","")</f>
        <v/>
      </c>
      <c r="AG724" s="38" t="str">
        <f>IF(AND(D724&lt;2026,2026&lt;=Zisk!$D$10),1,IF(D724=2026,0,""))</f>
        <v/>
      </c>
      <c r="AH724" s="39" t="str">
        <f>IF(AND($D724&lt;=2026,Zisk!$D$10&gt;=2027),"x","")</f>
        <v/>
      </c>
      <c r="AI724" s="35" t="str">
        <f>IF(AND($D724&lt;=2027,Zisk!$D$10&gt;=2027),"(","")</f>
        <v/>
      </c>
      <c r="AJ724" s="35" t="str">
        <f>IF(AND($D724&lt;=2027,Zisk!$D$10&gt;=2027),"1","")</f>
        <v/>
      </c>
      <c r="AK724" s="35" t="str">
        <f>IF(AND($D724&lt;=2027,Zisk!$D$10&gt;=2027),"+","")</f>
        <v/>
      </c>
      <c r="AL724" s="37" t="str">
        <f>IF(AND($D724&lt;=2027,Zisk!$D$10&gt;=2027),VstupniParametry_SKRYT!$D$11,"")</f>
        <v/>
      </c>
      <c r="AM724" s="35" t="str">
        <f>IF(AND($D724&lt;=2027,Zisk!$D$10&gt;=2027),")","")</f>
        <v/>
      </c>
      <c r="AN724" s="38" t="str">
        <f>IF(AND(D724&lt;2027,2027&lt;=Zisk!$D$10),1,IF(D724=2027,0,""))</f>
        <v/>
      </c>
      <c r="AO724" s="39" t="str">
        <f>IF(AND($D724&lt;=2027,Zisk!$D$10&gt;=2028),"x","")</f>
        <v/>
      </c>
      <c r="AP724" s="35" t="str">
        <f>IF(AND($D724&lt;=2028,Zisk!$D$10&gt;=2028),"(","")</f>
        <v/>
      </c>
      <c r="AQ724" s="35" t="str">
        <f>IF(AND($D724&lt;=2028,Zisk!$D$10&gt;=2028),"1","")</f>
        <v/>
      </c>
      <c r="AR724" s="35" t="str">
        <f>IF(AND($D724&lt;=2028,Zisk!$D$10&gt;=2028),"+","")</f>
        <v/>
      </c>
      <c r="AS724" s="37" t="str">
        <f>IF(AND($D724&lt;=2028,Zisk!$D$10&gt;=2028),VstupniParametry_SKRYT!$D$12,"")</f>
        <v/>
      </c>
      <c r="AT724" s="35" t="str">
        <f>IF(AND($D724&lt;=2028,Zisk!$D$10&gt;=2028),")","")</f>
        <v/>
      </c>
      <c r="AU724" s="38" t="str">
        <f>IF(AND(D724&lt;2028,2028&lt;=Zisk!$D$10),1,IF(D724=2028,0,""))</f>
        <v/>
      </c>
      <c r="AV724" s="39" t="str">
        <f>IF(AND($D724&lt;=2028,Zisk!$D$10&gt;=2029),"x","")</f>
        <v/>
      </c>
      <c r="AW724" s="35" t="str">
        <f>IF(AND($D724&lt;=2029,Zisk!$D$10&gt;=2029),"(","")</f>
        <v/>
      </c>
      <c r="AX724" s="35" t="str">
        <f>IF(AND($D724&lt;=2029,Zisk!$D$10&gt;=2029),"1","")</f>
        <v/>
      </c>
      <c r="AY724" s="35" t="str">
        <f>IF(AND($D724&lt;=2029,Zisk!$D$10&gt;=2029),"+","")</f>
        <v/>
      </c>
      <c r="AZ724" s="37" t="str">
        <f>IF(AND($D724&lt;=2029,Zisk!$D$10&gt;=2029),VstupniParametry_SKRYT!$D$13,"")</f>
        <v/>
      </c>
      <c r="BA724" s="35" t="str">
        <f>IF(AND($D724&lt;=2029,Zisk!$D$10&gt;=2029),")","")</f>
        <v/>
      </c>
      <c r="BB724" s="38" t="str">
        <f>IF(AND(D724&lt;2029,2029&lt;=Zisk!$D$10),1,IF(D724=2029,0,""))</f>
        <v/>
      </c>
      <c r="BC724" s="39" t="str">
        <f>IF(AND($D724&lt;=2029,Zisk!$D$10&gt;=2030),"x","")</f>
        <v/>
      </c>
      <c r="BD724" s="35" t="str">
        <f>IF(AND($D724&lt;=2030,Zisk!$D$10&gt;=2030),"(","")</f>
        <v/>
      </c>
      <c r="BE724" s="35" t="str">
        <f>IF(AND($D724&lt;=2030,Zisk!$D$10&gt;=2030),"1","")</f>
        <v/>
      </c>
      <c r="BF724" s="35" t="str">
        <f>IF(AND($D724&lt;=2030,Zisk!$D$10&gt;=2030),"+","")</f>
        <v/>
      </c>
      <c r="BG724" s="37" t="str">
        <f>IF(AND($D724&lt;=2030,Zisk!$D$10&gt;=2030),VstupniParametry_SKRYT!$D$14,"")</f>
        <v/>
      </c>
      <c r="BH724" s="35" t="str">
        <f>IF(AND($D724&lt;=2030,Zisk!$D$10&gt;=2030),")","")</f>
        <v/>
      </c>
      <c r="BI724" s="38" t="str">
        <f>IF(AND(D724&lt;2030,2030&lt;=Zisk!$D$10),1,IF(D724=2030,0,""))</f>
        <v/>
      </c>
      <c r="BJ724" s="40" t="s">
        <v>32</v>
      </c>
      <c r="BK724" s="37">
        <f t="shared" si="364"/>
        <v>1</v>
      </c>
      <c r="BL724" s="35" t="str">
        <f t="shared" si="365"/>
        <v>x</v>
      </c>
      <c r="BM724" s="41">
        <f t="shared" si="366"/>
        <v>1</v>
      </c>
      <c r="BN724" s="37" t="str">
        <f t="shared" si="367"/>
        <v>x</v>
      </c>
      <c r="BO724" s="41">
        <f t="shared" si="352"/>
        <v>1.018</v>
      </c>
      <c r="BP724" s="41" t="str">
        <f t="shared" si="353"/>
        <v/>
      </c>
      <c r="BQ724" s="41" t="str">
        <f t="shared" si="354"/>
        <v/>
      </c>
      <c r="BR724" s="41" t="str">
        <f t="shared" si="355"/>
        <v/>
      </c>
      <c r="BS724" s="41" t="str">
        <f t="shared" si="356"/>
        <v/>
      </c>
      <c r="BT724" s="41" t="str">
        <f t="shared" si="357"/>
        <v/>
      </c>
      <c r="BU724" s="41" t="str">
        <f t="shared" si="358"/>
        <v/>
      </c>
      <c r="BV724" s="41" t="str">
        <f t="shared" si="359"/>
        <v/>
      </c>
      <c r="BW724" s="41" t="str">
        <f t="shared" si="360"/>
        <v/>
      </c>
      <c r="BX724" s="41" t="str">
        <f t="shared" si="361"/>
        <v/>
      </c>
      <c r="BY724" s="41" t="str">
        <f t="shared" si="362"/>
        <v/>
      </c>
      <c r="BZ724" s="40" t="s">
        <v>32</v>
      </c>
      <c r="CA724" s="41">
        <f t="shared" si="363"/>
        <v>1.018</v>
      </c>
      <c r="CB724" s="35"/>
      <c r="CC724" s="36">
        <f>IF(D724&gt;Zisk!$D$10,"",E724*CA724)</f>
        <v>0</v>
      </c>
    </row>
    <row r="725" spans="2:81" x14ac:dyDescent="0.2">
      <c r="B725" s="28" t="str">
        <f>Zisk!B736</f>
        <v/>
      </c>
      <c r="C725" s="28">
        <f>Zisk!C736</f>
        <v>0</v>
      </c>
      <c r="D725" s="28">
        <f>Zisk!E736</f>
        <v>0</v>
      </c>
      <c r="E725" s="29">
        <f>Zisk!D736</f>
        <v>0</v>
      </c>
      <c r="F725" s="29"/>
      <c r="G725" s="28" t="str">
        <f t="shared" si="338"/>
        <v>(</v>
      </c>
      <c r="H725" s="28" t="str">
        <f t="shared" si="339"/>
        <v>1</v>
      </c>
      <c r="I725" s="28" t="str">
        <f t="shared" si="340"/>
        <v>+</v>
      </c>
      <c r="J725" s="30">
        <f>IF($D725&lt;=2021,VstupniParametry_SKRYT!$D$5,"")</f>
        <v>0.02</v>
      </c>
      <c r="K725" s="28" t="str">
        <f t="shared" si="341"/>
        <v>)</v>
      </c>
      <c r="L725" s="31">
        <f>IF($D725&lt;=2021,COUNTIF(Vypocet_SKRYT!T722:AS722,"&gt;=1"),"")</f>
        <v>0</v>
      </c>
      <c r="M725" s="32" t="str">
        <f t="shared" si="342"/>
        <v>x</v>
      </c>
      <c r="N725" s="28" t="str">
        <f t="shared" si="343"/>
        <v>(</v>
      </c>
      <c r="O725" s="28" t="str">
        <f t="shared" si="344"/>
        <v>1</v>
      </c>
      <c r="P725" s="28" t="str">
        <f t="shared" si="345"/>
        <v>+</v>
      </c>
      <c r="Q725" s="30">
        <f>IF($D725&lt;=2024,VstupniParametry_SKRYT!$D$6,"")</f>
        <v>0.06</v>
      </c>
      <c r="R725" s="28" t="str">
        <f t="shared" si="346"/>
        <v>)</v>
      </c>
      <c r="S725" s="31">
        <f>IF($D725&lt;=2024,COUNTIFS(Vypocet_SKRYT!AT722:AV722,"&gt;=1"),"")</f>
        <v>0</v>
      </c>
      <c r="T725" s="32" t="str">
        <f t="shared" si="347"/>
        <v>x</v>
      </c>
      <c r="U725" s="28" t="str">
        <f t="shared" si="348"/>
        <v>(</v>
      </c>
      <c r="V725" s="28" t="str">
        <f t="shared" si="349"/>
        <v>1</v>
      </c>
      <c r="W725" s="28" t="str">
        <f t="shared" si="350"/>
        <v>+</v>
      </c>
      <c r="X725" s="30">
        <f>IF($D725&lt;=2025,VstupniParametry_SKRYT!$D$9,"")</f>
        <v>1.7999999999999999E-2</v>
      </c>
      <c r="Y725" s="28" t="str">
        <f t="shared" si="351"/>
        <v>)</v>
      </c>
      <c r="Z725" s="31">
        <f>IF(AND(D725&lt;2025,2025&lt;=Zisk!$D$10),1,IF(D725=2025,0,""))</f>
        <v>1</v>
      </c>
      <c r="AA725" s="32" t="str">
        <f>IF(AND($D725&lt;=2025,Zisk!$D$10&gt;=2026),"x","")</f>
        <v/>
      </c>
      <c r="AB725" s="28" t="str">
        <f>IF(AND($D725&lt;=2026,Zisk!$D$10&gt;=2026),"(","")</f>
        <v/>
      </c>
      <c r="AC725" s="28" t="str">
        <f>IF(AND($D725&lt;=2026,Zisk!$D$10&gt;=2026),"1","")</f>
        <v/>
      </c>
      <c r="AD725" s="28" t="str">
        <f>IF(AND($D725&lt;=2026,Zisk!$D$10&gt;=2026),"+","")</f>
        <v/>
      </c>
      <c r="AE725" s="30" t="str">
        <f>IF(AND($D725&lt;=2026,Zisk!$D$10&gt;=2026),VstupniParametry_SKRYT!$D$10,"")</f>
        <v/>
      </c>
      <c r="AF725" s="28" t="str">
        <f>IF(AND($D725&lt;=2026,Zisk!$D$10&gt;=2026),")","")</f>
        <v/>
      </c>
      <c r="AG725" s="31" t="str">
        <f>IF(AND(D725&lt;2026,2026&lt;=Zisk!$D$10),1,IF(D725=2026,0,""))</f>
        <v/>
      </c>
      <c r="AH725" s="32" t="str">
        <f>IF(AND($D725&lt;=2026,Zisk!$D$10&gt;=2027),"x","")</f>
        <v/>
      </c>
      <c r="AI725" s="28" t="str">
        <f>IF(AND($D725&lt;=2027,Zisk!$D$10&gt;=2027),"(","")</f>
        <v/>
      </c>
      <c r="AJ725" s="28" t="str">
        <f>IF(AND($D725&lt;=2027,Zisk!$D$10&gt;=2027),"1","")</f>
        <v/>
      </c>
      <c r="AK725" s="28" t="str">
        <f>IF(AND($D725&lt;=2027,Zisk!$D$10&gt;=2027),"+","")</f>
        <v/>
      </c>
      <c r="AL725" s="30" t="str">
        <f>IF(AND($D725&lt;=2027,Zisk!$D$10&gt;=2027),VstupniParametry_SKRYT!$D$11,"")</f>
        <v/>
      </c>
      <c r="AM725" s="28" t="str">
        <f>IF(AND($D725&lt;=2027,Zisk!$D$10&gt;=2027),")","")</f>
        <v/>
      </c>
      <c r="AN725" s="31" t="str">
        <f>IF(AND(D725&lt;2027,2027&lt;=Zisk!$D$10),1,IF(D725=2027,0,""))</f>
        <v/>
      </c>
      <c r="AO725" s="32" t="str">
        <f>IF(AND($D725&lt;=2027,Zisk!$D$10&gt;=2028),"x","")</f>
        <v/>
      </c>
      <c r="AP725" s="28" t="str">
        <f>IF(AND($D725&lt;=2028,Zisk!$D$10&gt;=2028),"(","")</f>
        <v/>
      </c>
      <c r="AQ725" s="28" t="str">
        <f>IF(AND($D725&lt;=2028,Zisk!$D$10&gt;=2028),"1","")</f>
        <v/>
      </c>
      <c r="AR725" s="28" t="str">
        <f>IF(AND($D725&lt;=2028,Zisk!$D$10&gt;=2028),"+","")</f>
        <v/>
      </c>
      <c r="AS725" s="30" t="str">
        <f>IF(AND($D725&lt;=2028,Zisk!$D$10&gt;=2028),VstupniParametry_SKRYT!$D$12,"")</f>
        <v/>
      </c>
      <c r="AT725" s="28" t="str">
        <f>IF(AND($D725&lt;=2028,Zisk!$D$10&gt;=2028),")","")</f>
        <v/>
      </c>
      <c r="AU725" s="31" t="str">
        <f>IF(AND(D725&lt;2028,2028&lt;=Zisk!$D$10),1,IF(D725=2028,0,""))</f>
        <v/>
      </c>
      <c r="AV725" s="32" t="str">
        <f>IF(AND($D725&lt;=2028,Zisk!$D$10&gt;=2029),"x","")</f>
        <v/>
      </c>
      <c r="AW725" s="28" t="str">
        <f>IF(AND($D725&lt;=2029,Zisk!$D$10&gt;=2029),"(","")</f>
        <v/>
      </c>
      <c r="AX725" s="28" t="str">
        <f>IF(AND($D725&lt;=2029,Zisk!$D$10&gt;=2029),"1","")</f>
        <v/>
      </c>
      <c r="AY725" s="28" t="str">
        <f>IF(AND($D725&lt;=2029,Zisk!$D$10&gt;=2029),"+","")</f>
        <v/>
      </c>
      <c r="AZ725" s="30" t="str">
        <f>IF(AND($D725&lt;=2029,Zisk!$D$10&gt;=2029),VstupniParametry_SKRYT!$D$13,"")</f>
        <v/>
      </c>
      <c r="BA725" s="28" t="str">
        <f>IF(AND($D725&lt;=2029,Zisk!$D$10&gt;=2029),")","")</f>
        <v/>
      </c>
      <c r="BB725" s="31" t="str">
        <f>IF(AND(D725&lt;2029,2029&lt;=Zisk!$D$10),1,IF(D725=2029,0,""))</f>
        <v/>
      </c>
      <c r="BC725" s="32" t="str">
        <f>IF(AND($D725&lt;=2029,Zisk!$D$10&gt;=2030),"x","")</f>
        <v/>
      </c>
      <c r="BD725" s="28" t="str">
        <f>IF(AND($D725&lt;=2030,Zisk!$D$10&gt;=2030),"(","")</f>
        <v/>
      </c>
      <c r="BE725" s="28" t="str">
        <f>IF(AND($D725&lt;=2030,Zisk!$D$10&gt;=2030),"1","")</f>
        <v/>
      </c>
      <c r="BF725" s="28" t="str">
        <f>IF(AND($D725&lt;=2030,Zisk!$D$10&gt;=2030),"+","")</f>
        <v/>
      </c>
      <c r="BG725" s="30" t="str">
        <f>IF(AND($D725&lt;=2030,Zisk!$D$10&gt;=2030),VstupniParametry_SKRYT!$D$14,"")</f>
        <v/>
      </c>
      <c r="BH725" s="28" t="str">
        <f>IF(AND($D725&lt;=2030,Zisk!$D$10&gt;=2030),")","")</f>
        <v/>
      </c>
      <c r="BI725" s="31" t="str">
        <f>IF(AND(D725&lt;2030,2030&lt;=Zisk!$D$10),1,IF(D725=2030,0,""))</f>
        <v/>
      </c>
      <c r="BJ725" s="33" t="s">
        <v>32</v>
      </c>
      <c r="BK725" s="30">
        <f t="shared" si="364"/>
        <v>1</v>
      </c>
      <c r="BL725" s="28" t="str">
        <f t="shared" si="365"/>
        <v>x</v>
      </c>
      <c r="BM725" s="34">
        <f t="shared" si="366"/>
        <v>1</v>
      </c>
      <c r="BN725" s="30" t="str">
        <f t="shared" si="367"/>
        <v>x</v>
      </c>
      <c r="BO725" s="34">
        <f t="shared" si="352"/>
        <v>1.018</v>
      </c>
      <c r="BP725" s="34" t="str">
        <f t="shared" si="353"/>
        <v/>
      </c>
      <c r="BQ725" s="34" t="str">
        <f t="shared" si="354"/>
        <v/>
      </c>
      <c r="BR725" s="34" t="str">
        <f t="shared" si="355"/>
        <v/>
      </c>
      <c r="BS725" s="34" t="str">
        <f t="shared" si="356"/>
        <v/>
      </c>
      <c r="BT725" s="34" t="str">
        <f t="shared" si="357"/>
        <v/>
      </c>
      <c r="BU725" s="34" t="str">
        <f t="shared" si="358"/>
        <v/>
      </c>
      <c r="BV725" s="34" t="str">
        <f t="shared" si="359"/>
        <v/>
      </c>
      <c r="BW725" s="34" t="str">
        <f t="shared" si="360"/>
        <v/>
      </c>
      <c r="BX725" s="34" t="str">
        <f t="shared" si="361"/>
        <v/>
      </c>
      <c r="BY725" s="34" t="str">
        <f t="shared" si="362"/>
        <v/>
      </c>
      <c r="BZ725" s="33" t="s">
        <v>32</v>
      </c>
      <c r="CA725" s="34">
        <f t="shared" si="363"/>
        <v>1.018</v>
      </c>
      <c r="CB725" s="28"/>
      <c r="CC725" s="29">
        <f>IF(D725&gt;Zisk!$D$10,"",E725*CA725)</f>
        <v>0</v>
      </c>
    </row>
    <row r="726" spans="2:81" x14ac:dyDescent="0.2">
      <c r="B726" s="35" t="str">
        <f>Zisk!B737</f>
        <v/>
      </c>
      <c r="C726" s="35">
        <f>Zisk!C737</f>
        <v>0</v>
      </c>
      <c r="D726" s="35">
        <f>Zisk!E737</f>
        <v>0</v>
      </c>
      <c r="E726" s="36">
        <f>Zisk!D737</f>
        <v>0</v>
      </c>
      <c r="F726" s="36"/>
      <c r="G726" s="35" t="str">
        <f t="shared" si="338"/>
        <v>(</v>
      </c>
      <c r="H726" s="35" t="str">
        <f t="shared" si="339"/>
        <v>1</v>
      </c>
      <c r="I726" s="35" t="str">
        <f t="shared" si="340"/>
        <v>+</v>
      </c>
      <c r="J726" s="37">
        <f>IF($D726&lt;=2021,VstupniParametry_SKRYT!$D$5,"")</f>
        <v>0.02</v>
      </c>
      <c r="K726" s="35" t="str">
        <f t="shared" si="341"/>
        <v>)</v>
      </c>
      <c r="L726" s="38">
        <f>IF($D726&lt;=2021,COUNTIF(Vypocet_SKRYT!T723:AS723,"&gt;=1"),"")</f>
        <v>0</v>
      </c>
      <c r="M726" s="39" t="str">
        <f t="shared" si="342"/>
        <v>x</v>
      </c>
      <c r="N726" s="35" t="str">
        <f t="shared" si="343"/>
        <v>(</v>
      </c>
      <c r="O726" s="35" t="str">
        <f t="shared" si="344"/>
        <v>1</v>
      </c>
      <c r="P726" s="35" t="str">
        <f t="shared" si="345"/>
        <v>+</v>
      </c>
      <c r="Q726" s="37">
        <f>IF($D726&lt;=2024,VstupniParametry_SKRYT!$D$6,"")</f>
        <v>0.06</v>
      </c>
      <c r="R726" s="35" t="str">
        <f t="shared" si="346"/>
        <v>)</v>
      </c>
      <c r="S726" s="38">
        <f>IF($D726&lt;=2024,COUNTIFS(Vypocet_SKRYT!AT723:AV723,"&gt;=1"),"")</f>
        <v>0</v>
      </c>
      <c r="T726" s="39" t="str">
        <f t="shared" si="347"/>
        <v>x</v>
      </c>
      <c r="U726" s="35" t="str">
        <f t="shared" si="348"/>
        <v>(</v>
      </c>
      <c r="V726" s="35" t="str">
        <f t="shared" si="349"/>
        <v>1</v>
      </c>
      <c r="W726" s="35" t="str">
        <f t="shared" si="350"/>
        <v>+</v>
      </c>
      <c r="X726" s="37">
        <f>IF($D726&lt;=2025,VstupniParametry_SKRYT!$D$9,"")</f>
        <v>1.7999999999999999E-2</v>
      </c>
      <c r="Y726" s="35" t="str">
        <f t="shared" si="351"/>
        <v>)</v>
      </c>
      <c r="Z726" s="38">
        <f>IF(AND(D726&lt;2025,2025&lt;=Zisk!$D$10),1,IF(D726=2025,0,""))</f>
        <v>1</v>
      </c>
      <c r="AA726" s="39" t="str">
        <f>IF(AND($D726&lt;=2025,Zisk!$D$10&gt;=2026),"x","")</f>
        <v/>
      </c>
      <c r="AB726" s="35" t="str">
        <f>IF(AND($D726&lt;=2026,Zisk!$D$10&gt;=2026),"(","")</f>
        <v/>
      </c>
      <c r="AC726" s="35" t="str">
        <f>IF(AND($D726&lt;=2026,Zisk!$D$10&gt;=2026),"1","")</f>
        <v/>
      </c>
      <c r="AD726" s="35" t="str">
        <f>IF(AND($D726&lt;=2026,Zisk!$D$10&gt;=2026),"+","")</f>
        <v/>
      </c>
      <c r="AE726" s="37" t="str">
        <f>IF(AND($D726&lt;=2026,Zisk!$D$10&gt;=2026),VstupniParametry_SKRYT!$D$10,"")</f>
        <v/>
      </c>
      <c r="AF726" s="35" t="str">
        <f>IF(AND($D726&lt;=2026,Zisk!$D$10&gt;=2026),")","")</f>
        <v/>
      </c>
      <c r="AG726" s="38" t="str">
        <f>IF(AND(D726&lt;2026,2026&lt;=Zisk!$D$10),1,IF(D726=2026,0,""))</f>
        <v/>
      </c>
      <c r="AH726" s="39" t="str">
        <f>IF(AND($D726&lt;=2026,Zisk!$D$10&gt;=2027),"x","")</f>
        <v/>
      </c>
      <c r="AI726" s="35" t="str">
        <f>IF(AND($D726&lt;=2027,Zisk!$D$10&gt;=2027),"(","")</f>
        <v/>
      </c>
      <c r="AJ726" s="35" t="str">
        <f>IF(AND($D726&lt;=2027,Zisk!$D$10&gt;=2027),"1","")</f>
        <v/>
      </c>
      <c r="AK726" s="35" t="str">
        <f>IF(AND($D726&lt;=2027,Zisk!$D$10&gt;=2027),"+","")</f>
        <v/>
      </c>
      <c r="AL726" s="37" t="str">
        <f>IF(AND($D726&lt;=2027,Zisk!$D$10&gt;=2027),VstupniParametry_SKRYT!$D$11,"")</f>
        <v/>
      </c>
      <c r="AM726" s="35" t="str">
        <f>IF(AND($D726&lt;=2027,Zisk!$D$10&gt;=2027),")","")</f>
        <v/>
      </c>
      <c r="AN726" s="38" t="str">
        <f>IF(AND(D726&lt;2027,2027&lt;=Zisk!$D$10),1,IF(D726=2027,0,""))</f>
        <v/>
      </c>
      <c r="AO726" s="39" t="str">
        <f>IF(AND($D726&lt;=2027,Zisk!$D$10&gt;=2028),"x","")</f>
        <v/>
      </c>
      <c r="AP726" s="35" t="str">
        <f>IF(AND($D726&lt;=2028,Zisk!$D$10&gt;=2028),"(","")</f>
        <v/>
      </c>
      <c r="AQ726" s="35" t="str">
        <f>IF(AND($D726&lt;=2028,Zisk!$D$10&gt;=2028),"1","")</f>
        <v/>
      </c>
      <c r="AR726" s="35" t="str">
        <f>IF(AND($D726&lt;=2028,Zisk!$D$10&gt;=2028),"+","")</f>
        <v/>
      </c>
      <c r="AS726" s="37" t="str">
        <f>IF(AND($D726&lt;=2028,Zisk!$D$10&gt;=2028),VstupniParametry_SKRYT!$D$12,"")</f>
        <v/>
      </c>
      <c r="AT726" s="35" t="str">
        <f>IF(AND($D726&lt;=2028,Zisk!$D$10&gt;=2028),")","")</f>
        <v/>
      </c>
      <c r="AU726" s="38" t="str">
        <f>IF(AND(D726&lt;2028,2028&lt;=Zisk!$D$10),1,IF(D726=2028,0,""))</f>
        <v/>
      </c>
      <c r="AV726" s="39" t="str">
        <f>IF(AND($D726&lt;=2028,Zisk!$D$10&gt;=2029),"x","")</f>
        <v/>
      </c>
      <c r="AW726" s="35" t="str">
        <f>IF(AND($D726&lt;=2029,Zisk!$D$10&gt;=2029),"(","")</f>
        <v/>
      </c>
      <c r="AX726" s="35" t="str">
        <f>IF(AND($D726&lt;=2029,Zisk!$D$10&gt;=2029),"1","")</f>
        <v/>
      </c>
      <c r="AY726" s="35" t="str">
        <f>IF(AND($D726&lt;=2029,Zisk!$D$10&gt;=2029),"+","")</f>
        <v/>
      </c>
      <c r="AZ726" s="37" t="str">
        <f>IF(AND($D726&lt;=2029,Zisk!$D$10&gt;=2029),VstupniParametry_SKRYT!$D$13,"")</f>
        <v/>
      </c>
      <c r="BA726" s="35" t="str">
        <f>IF(AND($D726&lt;=2029,Zisk!$D$10&gt;=2029),")","")</f>
        <v/>
      </c>
      <c r="BB726" s="38" t="str">
        <f>IF(AND(D726&lt;2029,2029&lt;=Zisk!$D$10),1,IF(D726=2029,0,""))</f>
        <v/>
      </c>
      <c r="BC726" s="39" t="str">
        <f>IF(AND($D726&lt;=2029,Zisk!$D$10&gt;=2030),"x","")</f>
        <v/>
      </c>
      <c r="BD726" s="35" t="str">
        <f>IF(AND($D726&lt;=2030,Zisk!$D$10&gt;=2030),"(","")</f>
        <v/>
      </c>
      <c r="BE726" s="35" t="str">
        <f>IF(AND($D726&lt;=2030,Zisk!$D$10&gt;=2030),"1","")</f>
        <v/>
      </c>
      <c r="BF726" s="35" t="str">
        <f>IF(AND($D726&lt;=2030,Zisk!$D$10&gt;=2030),"+","")</f>
        <v/>
      </c>
      <c r="BG726" s="37" t="str">
        <f>IF(AND($D726&lt;=2030,Zisk!$D$10&gt;=2030),VstupniParametry_SKRYT!$D$14,"")</f>
        <v/>
      </c>
      <c r="BH726" s="35" t="str">
        <f>IF(AND($D726&lt;=2030,Zisk!$D$10&gt;=2030),")","")</f>
        <v/>
      </c>
      <c r="BI726" s="38" t="str">
        <f>IF(AND(D726&lt;2030,2030&lt;=Zisk!$D$10),1,IF(D726=2030,0,""))</f>
        <v/>
      </c>
      <c r="BJ726" s="40" t="s">
        <v>32</v>
      </c>
      <c r="BK726" s="37">
        <f t="shared" si="364"/>
        <v>1</v>
      </c>
      <c r="BL726" s="35" t="str">
        <f t="shared" si="365"/>
        <v>x</v>
      </c>
      <c r="BM726" s="41">
        <f t="shared" si="366"/>
        <v>1</v>
      </c>
      <c r="BN726" s="37" t="str">
        <f t="shared" si="367"/>
        <v>x</v>
      </c>
      <c r="BO726" s="41">
        <f t="shared" si="352"/>
        <v>1.018</v>
      </c>
      <c r="BP726" s="41" t="str">
        <f t="shared" si="353"/>
        <v/>
      </c>
      <c r="BQ726" s="41" t="str">
        <f t="shared" si="354"/>
        <v/>
      </c>
      <c r="BR726" s="41" t="str">
        <f t="shared" si="355"/>
        <v/>
      </c>
      <c r="BS726" s="41" t="str">
        <f t="shared" si="356"/>
        <v/>
      </c>
      <c r="BT726" s="41" t="str">
        <f t="shared" si="357"/>
        <v/>
      </c>
      <c r="BU726" s="41" t="str">
        <f t="shared" si="358"/>
        <v/>
      </c>
      <c r="BV726" s="41" t="str">
        <f t="shared" si="359"/>
        <v/>
      </c>
      <c r="BW726" s="41" t="str">
        <f t="shared" si="360"/>
        <v/>
      </c>
      <c r="BX726" s="41" t="str">
        <f t="shared" si="361"/>
        <v/>
      </c>
      <c r="BY726" s="41" t="str">
        <f t="shared" si="362"/>
        <v/>
      </c>
      <c r="BZ726" s="40" t="s">
        <v>32</v>
      </c>
      <c r="CA726" s="41">
        <f t="shared" si="363"/>
        <v>1.018</v>
      </c>
      <c r="CB726" s="35"/>
      <c r="CC726" s="36">
        <f>IF(D726&gt;Zisk!$D$10,"",E726*CA726)</f>
        <v>0</v>
      </c>
    </row>
    <row r="727" spans="2:81" x14ac:dyDescent="0.2">
      <c r="B727" s="28" t="str">
        <f>Zisk!B738</f>
        <v/>
      </c>
      <c r="C727" s="28">
        <f>Zisk!C738</f>
        <v>0</v>
      </c>
      <c r="D727" s="28">
        <f>Zisk!E738</f>
        <v>0</v>
      </c>
      <c r="E727" s="29">
        <f>Zisk!D738</f>
        <v>0</v>
      </c>
      <c r="F727" s="29"/>
      <c r="G727" s="28" t="str">
        <f t="shared" si="338"/>
        <v>(</v>
      </c>
      <c r="H727" s="28" t="str">
        <f t="shared" si="339"/>
        <v>1</v>
      </c>
      <c r="I727" s="28" t="str">
        <f t="shared" si="340"/>
        <v>+</v>
      </c>
      <c r="J727" s="30">
        <f>IF($D727&lt;=2021,VstupniParametry_SKRYT!$D$5,"")</f>
        <v>0.02</v>
      </c>
      <c r="K727" s="28" t="str">
        <f t="shared" si="341"/>
        <v>)</v>
      </c>
      <c r="L727" s="31">
        <f>IF($D727&lt;=2021,COUNTIF(Vypocet_SKRYT!T724:AS724,"&gt;=1"),"")</f>
        <v>0</v>
      </c>
      <c r="M727" s="32" t="str">
        <f t="shared" si="342"/>
        <v>x</v>
      </c>
      <c r="N727" s="28" t="str">
        <f t="shared" si="343"/>
        <v>(</v>
      </c>
      <c r="O727" s="28" t="str">
        <f t="shared" si="344"/>
        <v>1</v>
      </c>
      <c r="P727" s="28" t="str">
        <f t="shared" si="345"/>
        <v>+</v>
      </c>
      <c r="Q727" s="30">
        <f>IF($D727&lt;=2024,VstupniParametry_SKRYT!$D$6,"")</f>
        <v>0.06</v>
      </c>
      <c r="R727" s="28" t="str">
        <f t="shared" si="346"/>
        <v>)</v>
      </c>
      <c r="S727" s="31">
        <f>IF($D727&lt;=2024,COUNTIFS(Vypocet_SKRYT!AT724:AV724,"&gt;=1"),"")</f>
        <v>0</v>
      </c>
      <c r="T727" s="32" t="str">
        <f t="shared" si="347"/>
        <v>x</v>
      </c>
      <c r="U727" s="28" t="str">
        <f t="shared" si="348"/>
        <v>(</v>
      </c>
      <c r="V727" s="28" t="str">
        <f t="shared" si="349"/>
        <v>1</v>
      </c>
      <c r="W727" s="28" t="str">
        <f t="shared" si="350"/>
        <v>+</v>
      </c>
      <c r="X727" s="30">
        <f>IF($D727&lt;=2025,VstupniParametry_SKRYT!$D$9,"")</f>
        <v>1.7999999999999999E-2</v>
      </c>
      <c r="Y727" s="28" t="str">
        <f t="shared" si="351"/>
        <v>)</v>
      </c>
      <c r="Z727" s="31">
        <f>IF(AND(D727&lt;2025,2025&lt;=Zisk!$D$10),1,IF(D727=2025,0,""))</f>
        <v>1</v>
      </c>
      <c r="AA727" s="32" t="str">
        <f>IF(AND($D727&lt;=2025,Zisk!$D$10&gt;=2026),"x","")</f>
        <v/>
      </c>
      <c r="AB727" s="28" t="str">
        <f>IF(AND($D727&lt;=2026,Zisk!$D$10&gt;=2026),"(","")</f>
        <v/>
      </c>
      <c r="AC727" s="28" t="str">
        <f>IF(AND($D727&lt;=2026,Zisk!$D$10&gt;=2026),"1","")</f>
        <v/>
      </c>
      <c r="AD727" s="28" t="str">
        <f>IF(AND($D727&lt;=2026,Zisk!$D$10&gt;=2026),"+","")</f>
        <v/>
      </c>
      <c r="AE727" s="30" t="str">
        <f>IF(AND($D727&lt;=2026,Zisk!$D$10&gt;=2026),VstupniParametry_SKRYT!$D$10,"")</f>
        <v/>
      </c>
      <c r="AF727" s="28" t="str">
        <f>IF(AND($D727&lt;=2026,Zisk!$D$10&gt;=2026),")","")</f>
        <v/>
      </c>
      <c r="AG727" s="31" t="str">
        <f>IF(AND(D727&lt;2026,2026&lt;=Zisk!$D$10),1,IF(D727=2026,0,""))</f>
        <v/>
      </c>
      <c r="AH727" s="32" t="str">
        <f>IF(AND($D727&lt;=2026,Zisk!$D$10&gt;=2027),"x","")</f>
        <v/>
      </c>
      <c r="AI727" s="28" t="str">
        <f>IF(AND($D727&lt;=2027,Zisk!$D$10&gt;=2027),"(","")</f>
        <v/>
      </c>
      <c r="AJ727" s="28" t="str">
        <f>IF(AND($D727&lt;=2027,Zisk!$D$10&gt;=2027),"1","")</f>
        <v/>
      </c>
      <c r="AK727" s="28" t="str">
        <f>IF(AND($D727&lt;=2027,Zisk!$D$10&gt;=2027),"+","")</f>
        <v/>
      </c>
      <c r="AL727" s="30" t="str">
        <f>IF(AND($D727&lt;=2027,Zisk!$D$10&gt;=2027),VstupniParametry_SKRYT!$D$11,"")</f>
        <v/>
      </c>
      <c r="AM727" s="28" t="str">
        <f>IF(AND($D727&lt;=2027,Zisk!$D$10&gt;=2027),")","")</f>
        <v/>
      </c>
      <c r="AN727" s="31" t="str">
        <f>IF(AND(D727&lt;2027,2027&lt;=Zisk!$D$10),1,IF(D727=2027,0,""))</f>
        <v/>
      </c>
      <c r="AO727" s="32" t="str">
        <f>IF(AND($D727&lt;=2027,Zisk!$D$10&gt;=2028),"x","")</f>
        <v/>
      </c>
      <c r="AP727" s="28" t="str">
        <f>IF(AND($D727&lt;=2028,Zisk!$D$10&gt;=2028),"(","")</f>
        <v/>
      </c>
      <c r="AQ727" s="28" t="str">
        <f>IF(AND($D727&lt;=2028,Zisk!$D$10&gt;=2028),"1","")</f>
        <v/>
      </c>
      <c r="AR727" s="28" t="str">
        <f>IF(AND($D727&lt;=2028,Zisk!$D$10&gt;=2028),"+","")</f>
        <v/>
      </c>
      <c r="AS727" s="30" t="str">
        <f>IF(AND($D727&lt;=2028,Zisk!$D$10&gt;=2028),VstupniParametry_SKRYT!$D$12,"")</f>
        <v/>
      </c>
      <c r="AT727" s="28" t="str">
        <f>IF(AND($D727&lt;=2028,Zisk!$D$10&gt;=2028),")","")</f>
        <v/>
      </c>
      <c r="AU727" s="31" t="str">
        <f>IF(AND(D727&lt;2028,2028&lt;=Zisk!$D$10),1,IF(D727=2028,0,""))</f>
        <v/>
      </c>
      <c r="AV727" s="32" t="str">
        <f>IF(AND($D727&lt;=2028,Zisk!$D$10&gt;=2029),"x","")</f>
        <v/>
      </c>
      <c r="AW727" s="28" t="str">
        <f>IF(AND($D727&lt;=2029,Zisk!$D$10&gt;=2029),"(","")</f>
        <v/>
      </c>
      <c r="AX727" s="28" t="str">
        <f>IF(AND($D727&lt;=2029,Zisk!$D$10&gt;=2029),"1","")</f>
        <v/>
      </c>
      <c r="AY727" s="28" t="str">
        <f>IF(AND($D727&lt;=2029,Zisk!$D$10&gt;=2029),"+","")</f>
        <v/>
      </c>
      <c r="AZ727" s="30" t="str">
        <f>IF(AND($D727&lt;=2029,Zisk!$D$10&gt;=2029),VstupniParametry_SKRYT!$D$13,"")</f>
        <v/>
      </c>
      <c r="BA727" s="28" t="str">
        <f>IF(AND($D727&lt;=2029,Zisk!$D$10&gt;=2029),")","")</f>
        <v/>
      </c>
      <c r="BB727" s="31" t="str">
        <f>IF(AND(D727&lt;2029,2029&lt;=Zisk!$D$10),1,IF(D727=2029,0,""))</f>
        <v/>
      </c>
      <c r="BC727" s="32" t="str">
        <f>IF(AND($D727&lt;=2029,Zisk!$D$10&gt;=2030),"x","")</f>
        <v/>
      </c>
      <c r="BD727" s="28" t="str">
        <f>IF(AND($D727&lt;=2030,Zisk!$D$10&gt;=2030),"(","")</f>
        <v/>
      </c>
      <c r="BE727" s="28" t="str">
        <f>IF(AND($D727&lt;=2030,Zisk!$D$10&gt;=2030),"1","")</f>
        <v/>
      </c>
      <c r="BF727" s="28" t="str">
        <f>IF(AND($D727&lt;=2030,Zisk!$D$10&gt;=2030),"+","")</f>
        <v/>
      </c>
      <c r="BG727" s="30" t="str">
        <f>IF(AND($D727&lt;=2030,Zisk!$D$10&gt;=2030),VstupniParametry_SKRYT!$D$14,"")</f>
        <v/>
      </c>
      <c r="BH727" s="28" t="str">
        <f>IF(AND($D727&lt;=2030,Zisk!$D$10&gt;=2030),")","")</f>
        <v/>
      </c>
      <c r="BI727" s="31" t="str">
        <f>IF(AND(D727&lt;2030,2030&lt;=Zisk!$D$10),1,IF(D727=2030,0,""))</f>
        <v/>
      </c>
      <c r="BJ727" s="33" t="s">
        <v>32</v>
      </c>
      <c r="BK727" s="30">
        <f t="shared" si="364"/>
        <v>1</v>
      </c>
      <c r="BL727" s="28" t="str">
        <f t="shared" si="365"/>
        <v>x</v>
      </c>
      <c r="BM727" s="34">
        <f t="shared" si="366"/>
        <v>1</v>
      </c>
      <c r="BN727" s="30" t="str">
        <f t="shared" si="367"/>
        <v>x</v>
      </c>
      <c r="BO727" s="34">
        <f t="shared" si="352"/>
        <v>1.018</v>
      </c>
      <c r="BP727" s="34" t="str">
        <f t="shared" si="353"/>
        <v/>
      </c>
      <c r="BQ727" s="34" t="str">
        <f t="shared" si="354"/>
        <v/>
      </c>
      <c r="BR727" s="34" t="str">
        <f t="shared" si="355"/>
        <v/>
      </c>
      <c r="BS727" s="34" t="str">
        <f t="shared" si="356"/>
        <v/>
      </c>
      <c r="BT727" s="34" t="str">
        <f t="shared" si="357"/>
        <v/>
      </c>
      <c r="BU727" s="34" t="str">
        <f t="shared" si="358"/>
        <v/>
      </c>
      <c r="BV727" s="34" t="str">
        <f t="shared" si="359"/>
        <v/>
      </c>
      <c r="BW727" s="34" t="str">
        <f t="shared" si="360"/>
        <v/>
      </c>
      <c r="BX727" s="34" t="str">
        <f t="shared" si="361"/>
        <v/>
      </c>
      <c r="BY727" s="34" t="str">
        <f t="shared" si="362"/>
        <v/>
      </c>
      <c r="BZ727" s="33" t="s">
        <v>32</v>
      </c>
      <c r="CA727" s="34">
        <f t="shared" si="363"/>
        <v>1.018</v>
      </c>
      <c r="CB727" s="28"/>
      <c r="CC727" s="29">
        <f>IF(D727&gt;Zisk!$D$10,"",E727*CA727)</f>
        <v>0</v>
      </c>
    </row>
    <row r="728" spans="2:81" x14ac:dyDescent="0.2">
      <c r="B728" s="35" t="str">
        <f>Zisk!B739</f>
        <v/>
      </c>
      <c r="C728" s="35">
        <f>Zisk!C739</f>
        <v>0</v>
      </c>
      <c r="D728" s="35">
        <f>Zisk!E739</f>
        <v>0</v>
      </c>
      <c r="E728" s="36">
        <f>Zisk!D739</f>
        <v>0</v>
      </c>
      <c r="F728" s="36"/>
      <c r="G728" s="35" t="str">
        <f t="shared" si="338"/>
        <v>(</v>
      </c>
      <c r="H728" s="35" t="str">
        <f t="shared" si="339"/>
        <v>1</v>
      </c>
      <c r="I728" s="35" t="str">
        <f t="shared" si="340"/>
        <v>+</v>
      </c>
      <c r="J728" s="37">
        <f>IF($D728&lt;=2021,VstupniParametry_SKRYT!$D$5,"")</f>
        <v>0.02</v>
      </c>
      <c r="K728" s="35" t="str">
        <f t="shared" si="341"/>
        <v>)</v>
      </c>
      <c r="L728" s="38">
        <f>IF($D728&lt;=2021,COUNTIF(Vypocet_SKRYT!T725:AS725,"&gt;=1"),"")</f>
        <v>0</v>
      </c>
      <c r="M728" s="39" t="str">
        <f t="shared" si="342"/>
        <v>x</v>
      </c>
      <c r="N728" s="35" t="str">
        <f t="shared" si="343"/>
        <v>(</v>
      </c>
      <c r="O728" s="35" t="str">
        <f t="shared" si="344"/>
        <v>1</v>
      </c>
      <c r="P728" s="35" t="str">
        <f t="shared" si="345"/>
        <v>+</v>
      </c>
      <c r="Q728" s="37">
        <f>IF($D728&lt;=2024,VstupniParametry_SKRYT!$D$6,"")</f>
        <v>0.06</v>
      </c>
      <c r="R728" s="35" t="str">
        <f t="shared" si="346"/>
        <v>)</v>
      </c>
      <c r="S728" s="38">
        <f>IF($D728&lt;=2024,COUNTIFS(Vypocet_SKRYT!AT725:AV725,"&gt;=1"),"")</f>
        <v>0</v>
      </c>
      <c r="T728" s="39" t="str">
        <f t="shared" si="347"/>
        <v>x</v>
      </c>
      <c r="U728" s="35" t="str">
        <f t="shared" si="348"/>
        <v>(</v>
      </c>
      <c r="V728" s="35" t="str">
        <f t="shared" si="349"/>
        <v>1</v>
      </c>
      <c r="W728" s="35" t="str">
        <f t="shared" si="350"/>
        <v>+</v>
      </c>
      <c r="X728" s="37">
        <f>IF($D728&lt;=2025,VstupniParametry_SKRYT!$D$9,"")</f>
        <v>1.7999999999999999E-2</v>
      </c>
      <c r="Y728" s="35" t="str">
        <f t="shared" si="351"/>
        <v>)</v>
      </c>
      <c r="Z728" s="38">
        <f>IF(AND(D728&lt;2025,2025&lt;=Zisk!$D$10),1,IF(D728=2025,0,""))</f>
        <v>1</v>
      </c>
      <c r="AA728" s="39" t="str">
        <f>IF(AND($D728&lt;=2025,Zisk!$D$10&gt;=2026),"x","")</f>
        <v/>
      </c>
      <c r="AB728" s="35" t="str">
        <f>IF(AND($D728&lt;=2026,Zisk!$D$10&gt;=2026),"(","")</f>
        <v/>
      </c>
      <c r="AC728" s="35" t="str">
        <f>IF(AND($D728&lt;=2026,Zisk!$D$10&gt;=2026),"1","")</f>
        <v/>
      </c>
      <c r="AD728" s="35" t="str">
        <f>IF(AND($D728&lt;=2026,Zisk!$D$10&gt;=2026),"+","")</f>
        <v/>
      </c>
      <c r="AE728" s="37" t="str">
        <f>IF(AND($D728&lt;=2026,Zisk!$D$10&gt;=2026),VstupniParametry_SKRYT!$D$10,"")</f>
        <v/>
      </c>
      <c r="AF728" s="35" t="str">
        <f>IF(AND($D728&lt;=2026,Zisk!$D$10&gt;=2026),")","")</f>
        <v/>
      </c>
      <c r="AG728" s="38" t="str">
        <f>IF(AND(D728&lt;2026,2026&lt;=Zisk!$D$10),1,IF(D728=2026,0,""))</f>
        <v/>
      </c>
      <c r="AH728" s="39" t="str">
        <f>IF(AND($D728&lt;=2026,Zisk!$D$10&gt;=2027),"x","")</f>
        <v/>
      </c>
      <c r="AI728" s="35" t="str">
        <f>IF(AND($D728&lt;=2027,Zisk!$D$10&gt;=2027),"(","")</f>
        <v/>
      </c>
      <c r="AJ728" s="35" t="str">
        <f>IF(AND($D728&lt;=2027,Zisk!$D$10&gt;=2027),"1","")</f>
        <v/>
      </c>
      <c r="AK728" s="35" t="str">
        <f>IF(AND($D728&lt;=2027,Zisk!$D$10&gt;=2027),"+","")</f>
        <v/>
      </c>
      <c r="AL728" s="37" t="str">
        <f>IF(AND($D728&lt;=2027,Zisk!$D$10&gt;=2027),VstupniParametry_SKRYT!$D$11,"")</f>
        <v/>
      </c>
      <c r="AM728" s="35" t="str">
        <f>IF(AND($D728&lt;=2027,Zisk!$D$10&gt;=2027),")","")</f>
        <v/>
      </c>
      <c r="AN728" s="38" t="str">
        <f>IF(AND(D728&lt;2027,2027&lt;=Zisk!$D$10),1,IF(D728=2027,0,""))</f>
        <v/>
      </c>
      <c r="AO728" s="39" t="str">
        <f>IF(AND($D728&lt;=2027,Zisk!$D$10&gt;=2028),"x","")</f>
        <v/>
      </c>
      <c r="AP728" s="35" t="str">
        <f>IF(AND($D728&lt;=2028,Zisk!$D$10&gt;=2028),"(","")</f>
        <v/>
      </c>
      <c r="AQ728" s="35" t="str">
        <f>IF(AND($D728&lt;=2028,Zisk!$D$10&gt;=2028),"1","")</f>
        <v/>
      </c>
      <c r="AR728" s="35" t="str">
        <f>IF(AND($D728&lt;=2028,Zisk!$D$10&gt;=2028),"+","")</f>
        <v/>
      </c>
      <c r="AS728" s="37" t="str">
        <f>IF(AND($D728&lt;=2028,Zisk!$D$10&gt;=2028),VstupniParametry_SKRYT!$D$12,"")</f>
        <v/>
      </c>
      <c r="AT728" s="35" t="str">
        <f>IF(AND($D728&lt;=2028,Zisk!$D$10&gt;=2028),")","")</f>
        <v/>
      </c>
      <c r="AU728" s="38" t="str">
        <f>IF(AND(D728&lt;2028,2028&lt;=Zisk!$D$10),1,IF(D728=2028,0,""))</f>
        <v/>
      </c>
      <c r="AV728" s="39" t="str">
        <f>IF(AND($D728&lt;=2028,Zisk!$D$10&gt;=2029),"x","")</f>
        <v/>
      </c>
      <c r="AW728" s="35" t="str">
        <f>IF(AND($D728&lt;=2029,Zisk!$D$10&gt;=2029),"(","")</f>
        <v/>
      </c>
      <c r="AX728" s="35" t="str">
        <f>IF(AND($D728&lt;=2029,Zisk!$D$10&gt;=2029),"1","")</f>
        <v/>
      </c>
      <c r="AY728" s="35" t="str">
        <f>IF(AND($D728&lt;=2029,Zisk!$D$10&gt;=2029),"+","")</f>
        <v/>
      </c>
      <c r="AZ728" s="37" t="str">
        <f>IF(AND($D728&lt;=2029,Zisk!$D$10&gt;=2029),VstupniParametry_SKRYT!$D$13,"")</f>
        <v/>
      </c>
      <c r="BA728" s="35" t="str">
        <f>IF(AND($D728&lt;=2029,Zisk!$D$10&gt;=2029),")","")</f>
        <v/>
      </c>
      <c r="BB728" s="38" t="str">
        <f>IF(AND(D728&lt;2029,2029&lt;=Zisk!$D$10),1,IF(D728=2029,0,""))</f>
        <v/>
      </c>
      <c r="BC728" s="39" t="str">
        <f>IF(AND($D728&lt;=2029,Zisk!$D$10&gt;=2030),"x","")</f>
        <v/>
      </c>
      <c r="BD728" s="35" t="str">
        <f>IF(AND($D728&lt;=2030,Zisk!$D$10&gt;=2030),"(","")</f>
        <v/>
      </c>
      <c r="BE728" s="35" t="str">
        <f>IF(AND($D728&lt;=2030,Zisk!$D$10&gt;=2030),"1","")</f>
        <v/>
      </c>
      <c r="BF728" s="35" t="str">
        <f>IF(AND($D728&lt;=2030,Zisk!$D$10&gt;=2030),"+","")</f>
        <v/>
      </c>
      <c r="BG728" s="37" t="str">
        <f>IF(AND($D728&lt;=2030,Zisk!$D$10&gt;=2030),VstupniParametry_SKRYT!$D$14,"")</f>
        <v/>
      </c>
      <c r="BH728" s="35" t="str">
        <f>IF(AND($D728&lt;=2030,Zisk!$D$10&gt;=2030),")","")</f>
        <v/>
      </c>
      <c r="BI728" s="38" t="str">
        <f>IF(AND(D728&lt;2030,2030&lt;=Zisk!$D$10),1,IF(D728=2030,0,""))</f>
        <v/>
      </c>
      <c r="BJ728" s="40" t="s">
        <v>32</v>
      </c>
      <c r="BK728" s="37">
        <f t="shared" si="364"/>
        <v>1</v>
      </c>
      <c r="BL728" s="35" t="str">
        <f t="shared" si="365"/>
        <v>x</v>
      </c>
      <c r="BM728" s="41">
        <f t="shared" si="366"/>
        <v>1</v>
      </c>
      <c r="BN728" s="37" t="str">
        <f t="shared" si="367"/>
        <v>x</v>
      </c>
      <c r="BO728" s="41">
        <f t="shared" si="352"/>
        <v>1.018</v>
      </c>
      <c r="BP728" s="41" t="str">
        <f t="shared" si="353"/>
        <v/>
      </c>
      <c r="BQ728" s="41" t="str">
        <f t="shared" si="354"/>
        <v/>
      </c>
      <c r="BR728" s="41" t="str">
        <f t="shared" si="355"/>
        <v/>
      </c>
      <c r="BS728" s="41" t="str">
        <f t="shared" si="356"/>
        <v/>
      </c>
      <c r="BT728" s="41" t="str">
        <f t="shared" si="357"/>
        <v/>
      </c>
      <c r="BU728" s="41" t="str">
        <f t="shared" si="358"/>
        <v/>
      </c>
      <c r="BV728" s="41" t="str">
        <f t="shared" si="359"/>
        <v/>
      </c>
      <c r="BW728" s="41" t="str">
        <f t="shared" si="360"/>
        <v/>
      </c>
      <c r="BX728" s="41" t="str">
        <f t="shared" si="361"/>
        <v/>
      </c>
      <c r="BY728" s="41" t="str">
        <f t="shared" si="362"/>
        <v/>
      </c>
      <c r="BZ728" s="40" t="s">
        <v>32</v>
      </c>
      <c r="CA728" s="41">
        <f t="shared" si="363"/>
        <v>1.018</v>
      </c>
      <c r="CB728" s="35"/>
      <c r="CC728" s="36">
        <f>IF(D728&gt;Zisk!$D$10,"",E728*CA728)</f>
        <v>0</v>
      </c>
    </row>
    <row r="729" spans="2:81" x14ac:dyDescent="0.2">
      <c r="B729" s="28" t="str">
        <f>Zisk!B740</f>
        <v/>
      </c>
      <c r="C729" s="28">
        <f>Zisk!C740</f>
        <v>0</v>
      </c>
      <c r="D729" s="28">
        <f>Zisk!E740</f>
        <v>0</v>
      </c>
      <c r="E729" s="29">
        <f>Zisk!D740</f>
        <v>0</v>
      </c>
      <c r="F729" s="29"/>
      <c r="G729" s="28" t="str">
        <f t="shared" si="338"/>
        <v>(</v>
      </c>
      <c r="H729" s="28" t="str">
        <f t="shared" si="339"/>
        <v>1</v>
      </c>
      <c r="I729" s="28" t="str">
        <f t="shared" si="340"/>
        <v>+</v>
      </c>
      <c r="J729" s="30">
        <f>IF($D729&lt;=2021,VstupniParametry_SKRYT!$D$5,"")</f>
        <v>0.02</v>
      </c>
      <c r="K729" s="28" t="str">
        <f t="shared" si="341"/>
        <v>)</v>
      </c>
      <c r="L729" s="31">
        <f>IF($D729&lt;=2021,COUNTIF(Vypocet_SKRYT!T726:AS726,"&gt;=1"),"")</f>
        <v>0</v>
      </c>
      <c r="M729" s="32" t="str">
        <f t="shared" si="342"/>
        <v>x</v>
      </c>
      <c r="N729" s="28" t="str">
        <f t="shared" si="343"/>
        <v>(</v>
      </c>
      <c r="O729" s="28" t="str">
        <f t="shared" si="344"/>
        <v>1</v>
      </c>
      <c r="P729" s="28" t="str">
        <f t="shared" si="345"/>
        <v>+</v>
      </c>
      <c r="Q729" s="30">
        <f>IF($D729&lt;=2024,VstupniParametry_SKRYT!$D$6,"")</f>
        <v>0.06</v>
      </c>
      <c r="R729" s="28" t="str">
        <f t="shared" si="346"/>
        <v>)</v>
      </c>
      <c r="S729" s="31">
        <f>IF($D729&lt;=2024,COUNTIFS(Vypocet_SKRYT!AT726:AV726,"&gt;=1"),"")</f>
        <v>0</v>
      </c>
      <c r="T729" s="32" t="str">
        <f t="shared" si="347"/>
        <v>x</v>
      </c>
      <c r="U729" s="28" t="str">
        <f t="shared" si="348"/>
        <v>(</v>
      </c>
      <c r="V729" s="28" t="str">
        <f t="shared" si="349"/>
        <v>1</v>
      </c>
      <c r="W729" s="28" t="str">
        <f t="shared" si="350"/>
        <v>+</v>
      </c>
      <c r="X729" s="30">
        <f>IF($D729&lt;=2025,VstupniParametry_SKRYT!$D$9,"")</f>
        <v>1.7999999999999999E-2</v>
      </c>
      <c r="Y729" s="28" t="str">
        <f t="shared" si="351"/>
        <v>)</v>
      </c>
      <c r="Z729" s="31">
        <f>IF(AND(D729&lt;2025,2025&lt;=Zisk!$D$10),1,IF(D729=2025,0,""))</f>
        <v>1</v>
      </c>
      <c r="AA729" s="32" t="str">
        <f>IF(AND($D729&lt;=2025,Zisk!$D$10&gt;=2026),"x","")</f>
        <v/>
      </c>
      <c r="AB729" s="28" t="str">
        <f>IF(AND($D729&lt;=2026,Zisk!$D$10&gt;=2026),"(","")</f>
        <v/>
      </c>
      <c r="AC729" s="28" t="str">
        <f>IF(AND($D729&lt;=2026,Zisk!$D$10&gt;=2026),"1","")</f>
        <v/>
      </c>
      <c r="AD729" s="28" t="str">
        <f>IF(AND($D729&lt;=2026,Zisk!$D$10&gt;=2026),"+","")</f>
        <v/>
      </c>
      <c r="AE729" s="30" t="str">
        <f>IF(AND($D729&lt;=2026,Zisk!$D$10&gt;=2026),VstupniParametry_SKRYT!$D$10,"")</f>
        <v/>
      </c>
      <c r="AF729" s="28" t="str">
        <f>IF(AND($D729&lt;=2026,Zisk!$D$10&gt;=2026),")","")</f>
        <v/>
      </c>
      <c r="AG729" s="31" t="str">
        <f>IF(AND(D729&lt;2026,2026&lt;=Zisk!$D$10),1,IF(D729=2026,0,""))</f>
        <v/>
      </c>
      <c r="AH729" s="32" t="str">
        <f>IF(AND($D729&lt;=2026,Zisk!$D$10&gt;=2027),"x","")</f>
        <v/>
      </c>
      <c r="AI729" s="28" t="str">
        <f>IF(AND($D729&lt;=2027,Zisk!$D$10&gt;=2027),"(","")</f>
        <v/>
      </c>
      <c r="AJ729" s="28" t="str">
        <f>IF(AND($D729&lt;=2027,Zisk!$D$10&gt;=2027),"1","")</f>
        <v/>
      </c>
      <c r="AK729" s="28" t="str">
        <f>IF(AND($D729&lt;=2027,Zisk!$D$10&gt;=2027),"+","")</f>
        <v/>
      </c>
      <c r="AL729" s="30" t="str">
        <f>IF(AND($D729&lt;=2027,Zisk!$D$10&gt;=2027),VstupniParametry_SKRYT!$D$11,"")</f>
        <v/>
      </c>
      <c r="AM729" s="28" t="str">
        <f>IF(AND($D729&lt;=2027,Zisk!$D$10&gt;=2027),")","")</f>
        <v/>
      </c>
      <c r="AN729" s="31" t="str">
        <f>IF(AND(D729&lt;2027,2027&lt;=Zisk!$D$10),1,IF(D729=2027,0,""))</f>
        <v/>
      </c>
      <c r="AO729" s="32" t="str">
        <f>IF(AND($D729&lt;=2027,Zisk!$D$10&gt;=2028),"x","")</f>
        <v/>
      </c>
      <c r="AP729" s="28" t="str">
        <f>IF(AND($D729&lt;=2028,Zisk!$D$10&gt;=2028),"(","")</f>
        <v/>
      </c>
      <c r="AQ729" s="28" t="str">
        <f>IF(AND($D729&lt;=2028,Zisk!$D$10&gt;=2028),"1","")</f>
        <v/>
      </c>
      <c r="AR729" s="28" t="str">
        <f>IF(AND($D729&lt;=2028,Zisk!$D$10&gt;=2028),"+","")</f>
        <v/>
      </c>
      <c r="AS729" s="30" t="str">
        <f>IF(AND($D729&lt;=2028,Zisk!$D$10&gt;=2028),VstupniParametry_SKRYT!$D$12,"")</f>
        <v/>
      </c>
      <c r="AT729" s="28" t="str">
        <f>IF(AND($D729&lt;=2028,Zisk!$D$10&gt;=2028),")","")</f>
        <v/>
      </c>
      <c r="AU729" s="31" t="str">
        <f>IF(AND(D729&lt;2028,2028&lt;=Zisk!$D$10),1,IF(D729=2028,0,""))</f>
        <v/>
      </c>
      <c r="AV729" s="32" t="str">
        <f>IF(AND($D729&lt;=2028,Zisk!$D$10&gt;=2029),"x","")</f>
        <v/>
      </c>
      <c r="AW729" s="28" t="str">
        <f>IF(AND($D729&lt;=2029,Zisk!$D$10&gt;=2029),"(","")</f>
        <v/>
      </c>
      <c r="AX729" s="28" t="str">
        <f>IF(AND($D729&lt;=2029,Zisk!$D$10&gt;=2029),"1","")</f>
        <v/>
      </c>
      <c r="AY729" s="28" t="str">
        <f>IF(AND($D729&lt;=2029,Zisk!$D$10&gt;=2029),"+","")</f>
        <v/>
      </c>
      <c r="AZ729" s="30" t="str">
        <f>IF(AND($D729&lt;=2029,Zisk!$D$10&gt;=2029),VstupniParametry_SKRYT!$D$13,"")</f>
        <v/>
      </c>
      <c r="BA729" s="28" t="str">
        <f>IF(AND($D729&lt;=2029,Zisk!$D$10&gt;=2029),")","")</f>
        <v/>
      </c>
      <c r="BB729" s="31" t="str">
        <f>IF(AND(D729&lt;2029,2029&lt;=Zisk!$D$10),1,IF(D729=2029,0,""))</f>
        <v/>
      </c>
      <c r="BC729" s="32" t="str">
        <f>IF(AND($D729&lt;=2029,Zisk!$D$10&gt;=2030),"x","")</f>
        <v/>
      </c>
      <c r="BD729" s="28" t="str">
        <f>IF(AND($D729&lt;=2030,Zisk!$D$10&gt;=2030),"(","")</f>
        <v/>
      </c>
      <c r="BE729" s="28" t="str">
        <f>IF(AND($D729&lt;=2030,Zisk!$D$10&gt;=2030),"1","")</f>
        <v/>
      </c>
      <c r="BF729" s="28" t="str">
        <f>IF(AND($D729&lt;=2030,Zisk!$D$10&gt;=2030),"+","")</f>
        <v/>
      </c>
      <c r="BG729" s="30" t="str">
        <f>IF(AND($D729&lt;=2030,Zisk!$D$10&gt;=2030),VstupniParametry_SKRYT!$D$14,"")</f>
        <v/>
      </c>
      <c r="BH729" s="28" t="str">
        <f>IF(AND($D729&lt;=2030,Zisk!$D$10&gt;=2030),")","")</f>
        <v/>
      </c>
      <c r="BI729" s="31" t="str">
        <f>IF(AND(D729&lt;2030,2030&lt;=Zisk!$D$10),1,IF(D729=2030,0,""))</f>
        <v/>
      </c>
      <c r="BJ729" s="33" t="s">
        <v>32</v>
      </c>
      <c r="BK729" s="30">
        <f t="shared" si="364"/>
        <v>1</v>
      </c>
      <c r="BL729" s="28" t="str">
        <f t="shared" si="365"/>
        <v>x</v>
      </c>
      <c r="BM729" s="34">
        <f t="shared" si="366"/>
        <v>1</v>
      </c>
      <c r="BN729" s="30" t="str">
        <f t="shared" si="367"/>
        <v>x</v>
      </c>
      <c r="BO729" s="34">
        <f t="shared" si="352"/>
        <v>1.018</v>
      </c>
      <c r="BP729" s="34" t="str">
        <f t="shared" si="353"/>
        <v/>
      </c>
      <c r="BQ729" s="34" t="str">
        <f t="shared" si="354"/>
        <v/>
      </c>
      <c r="BR729" s="34" t="str">
        <f t="shared" si="355"/>
        <v/>
      </c>
      <c r="BS729" s="34" t="str">
        <f t="shared" si="356"/>
        <v/>
      </c>
      <c r="BT729" s="34" t="str">
        <f t="shared" si="357"/>
        <v/>
      </c>
      <c r="BU729" s="34" t="str">
        <f t="shared" si="358"/>
        <v/>
      </c>
      <c r="BV729" s="34" t="str">
        <f t="shared" si="359"/>
        <v/>
      </c>
      <c r="BW729" s="34" t="str">
        <f t="shared" si="360"/>
        <v/>
      </c>
      <c r="BX729" s="34" t="str">
        <f t="shared" si="361"/>
        <v/>
      </c>
      <c r="BY729" s="34" t="str">
        <f t="shared" si="362"/>
        <v/>
      </c>
      <c r="BZ729" s="33" t="s">
        <v>32</v>
      </c>
      <c r="CA729" s="34">
        <f t="shared" si="363"/>
        <v>1.018</v>
      </c>
      <c r="CB729" s="28"/>
      <c r="CC729" s="29">
        <f>IF(D729&gt;Zisk!$D$10,"",E729*CA729)</f>
        <v>0</v>
      </c>
    </row>
    <row r="730" spans="2:81" x14ac:dyDescent="0.2">
      <c r="B730" s="35" t="str">
        <f>Zisk!B741</f>
        <v/>
      </c>
      <c r="C730" s="35">
        <f>Zisk!C741</f>
        <v>0</v>
      </c>
      <c r="D730" s="35">
        <f>Zisk!E741</f>
        <v>0</v>
      </c>
      <c r="E730" s="36">
        <f>Zisk!D741</f>
        <v>0</v>
      </c>
      <c r="F730" s="36"/>
      <c r="G730" s="35" t="str">
        <f t="shared" si="338"/>
        <v>(</v>
      </c>
      <c r="H730" s="35" t="str">
        <f t="shared" si="339"/>
        <v>1</v>
      </c>
      <c r="I730" s="35" t="str">
        <f t="shared" si="340"/>
        <v>+</v>
      </c>
      <c r="J730" s="37">
        <f>IF($D730&lt;=2021,VstupniParametry_SKRYT!$D$5,"")</f>
        <v>0.02</v>
      </c>
      <c r="K730" s="35" t="str">
        <f t="shared" si="341"/>
        <v>)</v>
      </c>
      <c r="L730" s="38">
        <f>IF($D730&lt;=2021,COUNTIF(Vypocet_SKRYT!T727:AS727,"&gt;=1"),"")</f>
        <v>0</v>
      </c>
      <c r="M730" s="39" t="str">
        <f t="shared" si="342"/>
        <v>x</v>
      </c>
      <c r="N730" s="35" t="str">
        <f t="shared" si="343"/>
        <v>(</v>
      </c>
      <c r="O730" s="35" t="str">
        <f t="shared" si="344"/>
        <v>1</v>
      </c>
      <c r="P730" s="35" t="str">
        <f t="shared" si="345"/>
        <v>+</v>
      </c>
      <c r="Q730" s="37">
        <f>IF($D730&lt;=2024,VstupniParametry_SKRYT!$D$6,"")</f>
        <v>0.06</v>
      </c>
      <c r="R730" s="35" t="str">
        <f t="shared" si="346"/>
        <v>)</v>
      </c>
      <c r="S730" s="38">
        <f>IF($D730&lt;=2024,COUNTIFS(Vypocet_SKRYT!AT727:AV727,"&gt;=1"),"")</f>
        <v>0</v>
      </c>
      <c r="T730" s="39" t="str">
        <f t="shared" si="347"/>
        <v>x</v>
      </c>
      <c r="U730" s="35" t="str">
        <f t="shared" si="348"/>
        <v>(</v>
      </c>
      <c r="V730" s="35" t="str">
        <f t="shared" si="349"/>
        <v>1</v>
      </c>
      <c r="W730" s="35" t="str">
        <f t="shared" si="350"/>
        <v>+</v>
      </c>
      <c r="X730" s="37">
        <f>IF($D730&lt;=2025,VstupniParametry_SKRYT!$D$9,"")</f>
        <v>1.7999999999999999E-2</v>
      </c>
      <c r="Y730" s="35" t="str">
        <f t="shared" si="351"/>
        <v>)</v>
      </c>
      <c r="Z730" s="38">
        <f>IF(AND(D730&lt;2025,2025&lt;=Zisk!$D$10),1,IF(D730=2025,0,""))</f>
        <v>1</v>
      </c>
      <c r="AA730" s="39" t="str">
        <f>IF(AND($D730&lt;=2025,Zisk!$D$10&gt;=2026),"x","")</f>
        <v/>
      </c>
      <c r="AB730" s="35" t="str">
        <f>IF(AND($D730&lt;=2026,Zisk!$D$10&gt;=2026),"(","")</f>
        <v/>
      </c>
      <c r="AC730" s="35" t="str">
        <f>IF(AND($D730&lt;=2026,Zisk!$D$10&gt;=2026),"1","")</f>
        <v/>
      </c>
      <c r="AD730" s="35" t="str">
        <f>IF(AND($D730&lt;=2026,Zisk!$D$10&gt;=2026),"+","")</f>
        <v/>
      </c>
      <c r="AE730" s="37" t="str">
        <f>IF(AND($D730&lt;=2026,Zisk!$D$10&gt;=2026),VstupniParametry_SKRYT!$D$10,"")</f>
        <v/>
      </c>
      <c r="AF730" s="35" t="str">
        <f>IF(AND($D730&lt;=2026,Zisk!$D$10&gt;=2026),")","")</f>
        <v/>
      </c>
      <c r="AG730" s="38" t="str">
        <f>IF(AND(D730&lt;2026,2026&lt;=Zisk!$D$10),1,IF(D730=2026,0,""))</f>
        <v/>
      </c>
      <c r="AH730" s="39" t="str">
        <f>IF(AND($D730&lt;=2026,Zisk!$D$10&gt;=2027),"x","")</f>
        <v/>
      </c>
      <c r="AI730" s="35" t="str">
        <f>IF(AND($D730&lt;=2027,Zisk!$D$10&gt;=2027),"(","")</f>
        <v/>
      </c>
      <c r="AJ730" s="35" t="str">
        <f>IF(AND($D730&lt;=2027,Zisk!$D$10&gt;=2027),"1","")</f>
        <v/>
      </c>
      <c r="AK730" s="35" t="str">
        <f>IF(AND($D730&lt;=2027,Zisk!$D$10&gt;=2027),"+","")</f>
        <v/>
      </c>
      <c r="AL730" s="37" t="str">
        <f>IF(AND($D730&lt;=2027,Zisk!$D$10&gt;=2027),VstupniParametry_SKRYT!$D$11,"")</f>
        <v/>
      </c>
      <c r="AM730" s="35" t="str">
        <f>IF(AND($D730&lt;=2027,Zisk!$D$10&gt;=2027),")","")</f>
        <v/>
      </c>
      <c r="AN730" s="38" t="str">
        <f>IF(AND(D730&lt;2027,2027&lt;=Zisk!$D$10),1,IF(D730=2027,0,""))</f>
        <v/>
      </c>
      <c r="AO730" s="39" t="str">
        <f>IF(AND($D730&lt;=2027,Zisk!$D$10&gt;=2028),"x","")</f>
        <v/>
      </c>
      <c r="AP730" s="35" t="str">
        <f>IF(AND($D730&lt;=2028,Zisk!$D$10&gt;=2028),"(","")</f>
        <v/>
      </c>
      <c r="AQ730" s="35" t="str">
        <f>IF(AND($D730&lt;=2028,Zisk!$D$10&gt;=2028),"1","")</f>
        <v/>
      </c>
      <c r="AR730" s="35" t="str">
        <f>IF(AND($D730&lt;=2028,Zisk!$D$10&gt;=2028),"+","")</f>
        <v/>
      </c>
      <c r="AS730" s="37" t="str">
        <f>IF(AND($D730&lt;=2028,Zisk!$D$10&gt;=2028),VstupniParametry_SKRYT!$D$12,"")</f>
        <v/>
      </c>
      <c r="AT730" s="35" t="str">
        <f>IF(AND($D730&lt;=2028,Zisk!$D$10&gt;=2028),")","")</f>
        <v/>
      </c>
      <c r="AU730" s="38" t="str">
        <f>IF(AND(D730&lt;2028,2028&lt;=Zisk!$D$10),1,IF(D730=2028,0,""))</f>
        <v/>
      </c>
      <c r="AV730" s="39" t="str">
        <f>IF(AND($D730&lt;=2028,Zisk!$D$10&gt;=2029),"x","")</f>
        <v/>
      </c>
      <c r="AW730" s="35" t="str">
        <f>IF(AND($D730&lt;=2029,Zisk!$D$10&gt;=2029),"(","")</f>
        <v/>
      </c>
      <c r="AX730" s="35" t="str">
        <f>IF(AND($D730&lt;=2029,Zisk!$D$10&gt;=2029),"1","")</f>
        <v/>
      </c>
      <c r="AY730" s="35" t="str">
        <f>IF(AND($D730&lt;=2029,Zisk!$D$10&gt;=2029),"+","")</f>
        <v/>
      </c>
      <c r="AZ730" s="37" t="str">
        <f>IF(AND($D730&lt;=2029,Zisk!$D$10&gt;=2029),VstupniParametry_SKRYT!$D$13,"")</f>
        <v/>
      </c>
      <c r="BA730" s="35" t="str">
        <f>IF(AND($D730&lt;=2029,Zisk!$D$10&gt;=2029),")","")</f>
        <v/>
      </c>
      <c r="BB730" s="38" t="str">
        <f>IF(AND(D730&lt;2029,2029&lt;=Zisk!$D$10),1,IF(D730=2029,0,""))</f>
        <v/>
      </c>
      <c r="BC730" s="39" t="str">
        <f>IF(AND($D730&lt;=2029,Zisk!$D$10&gt;=2030),"x","")</f>
        <v/>
      </c>
      <c r="BD730" s="35" t="str">
        <f>IF(AND($D730&lt;=2030,Zisk!$D$10&gt;=2030),"(","")</f>
        <v/>
      </c>
      <c r="BE730" s="35" t="str">
        <f>IF(AND($D730&lt;=2030,Zisk!$D$10&gt;=2030),"1","")</f>
        <v/>
      </c>
      <c r="BF730" s="35" t="str">
        <f>IF(AND($D730&lt;=2030,Zisk!$D$10&gt;=2030),"+","")</f>
        <v/>
      </c>
      <c r="BG730" s="37" t="str">
        <f>IF(AND($D730&lt;=2030,Zisk!$D$10&gt;=2030),VstupniParametry_SKRYT!$D$14,"")</f>
        <v/>
      </c>
      <c r="BH730" s="35" t="str">
        <f>IF(AND($D730&lt;=2030,Zisk!$D$10&gt;=2030),")","")</f>
        <v/>
      </c>
      <c r="BI730" s="38" t="str">
        <f>IF(AND(D730&lt;2030,2030&lt;=Zisk!$D$10),1,IF(D730=2030,0,""))</f>
        <v/>
      </c>
      <c r="BJ730" s="40" t="s">
        <v>32</v>
      </c>
      <c r="BK730" s="37">
        <f t="shared" si="364"/>
        <v>1</v>
      </c>
      <c r="BL730" s="35" t="str">
        <f t="shared" si="365"/>
        <v>x</v>
      </c>
      <c r="BM730" s="41">
        <f t="shared" si="366"/>
        <v>1</v>
      </c>
      <c r="BN730" s="37" t="str">
        <f t="shared" si="367"/>
        <v>x</v>
      </c>
      <c r="BO730" s="41">
        <f t="shared" si="352"/>
        <v>1.018</v>
      </c>
      <c r="BP730" s="41" t="str">
        <f t="shared" si="353"/>
        <v/>
      </c>
      <c r="BQ730" s="41" t="str">
        <f t="shared" si="354"/>
        <v/>
      </c>
      <c r="BR730" s="41" t="str">
        <f t="shared" si="355"/>
        <v/>
      </c>
      <c r="BS730" s="41" t="str">
        <f t="shared" si="356"/>
        <v/>
      </c>
      <c r="BT730" s="41" t="str">
        <f t="shared" si="357"/>
        <v/>
      </c>
      <c r="BU730" s="41" t="str">
        <f t="shared" si="358"/>
        <v/>
      </c>
      <c r="BV730" s="41" t="str">
        <f t="shared" si="359"/>
        <v/>
      </c>
      <c r="BW730" s="41" t="str">
        <f t="shared" si="360"/>
        <v/>
      </c>
      <c r="BX730" s="41" t="str">
        <f t="shared" si="361"/>
        <v/>
      </c>
      <c r="BY730" s="41" t="str">
        <f t="shared" si="362"/>
        <v/>
      </c>
      <c r="BZ730" s="40" t="s">
        <v>32</v>
      </c>
      <c r="CA730" s="41">
        <f t="shared" si="363"/>
        <v>1.018</v>
      </c>
      <c r="CB730" s="35"/>
      <c r="CC730" s="36">
        <f>IF(D730&gt;Zisk!$D$10,"",E730*CA730)</f>
        <v>0</v>
      </c>
    </row>
    <row r="731" spans="2:81" x14ac:dyDescent="0.2">
      <c r="B731" s="28" t="str">
        <f>Zisk!B742</f>
        <v/>
      </c>
      <c r="C731" s="28">
        <f>Zisk!C742</f>
        <v>0</v>
      </c>
      <c r="D731" s="28">
        <f>Zisk!E742</f>
        <v>0</v>
      </c>
      <c r="E731" s="29">
        <f>Zisk!D742</f>
        <v>0</v>
      </c>
      <c r="F731" s="29"/>
      <c r="G731" s="28" t="str">
        <f t="shared" si="338"/>
        <v>(</v>
      </c>
      <c r="H731" s="28" t="str">
        <f t="shared" si="339"/>
        <v>1</v>
      </c>
      <c r="I731" s="28" t="str">
        <f t="shared" si="340"/>
        <v>+</v>
      </c>
      <c r="J731" s="30">
        <f>IF($D731&lt;=2021,VstupniParametry_SKRYT!$D$5,"")</f>
        <v>0.02</v>
      </c>
      <c r="K731" s="28" t="str">
        <f t="shared" si="341"/>
        <v>)</v>
      </c>
      <c r="L731" s="31">
        <f>IF($D731&lt;=2021,COUNTIF(Vypocet_SKRYT!T728:AS728,"&gt;=1"),"")</f>
        <v>0</v>
      </c>
      <c r="M731" s="32" t="str">
        <f t="shared" si="342"/>
        <v>x</v>
      </c>
      <c r="N731" s="28" t="str">
        <f t="shared" si="343"/>
        <v>(</v>
      </c>
      <c r="O731" s="28" t="str">
        <f t="shared" si="344"/>
        <v>1</v>
      </c>
      <c r="P731" s="28" t="str">
        <f t="shared" si="345"/>
        <v>+</v>
      </c>
      <c r="Q731" s="30">
        <f>IF($D731&lt;=2024,VstupniParametry_SKRYT!$D$6,"")</f>
        <v>0.06</v>
      </c>
      <c r="R731" s="28" t="str">
        <f t="shared" si="346"/>
        <v>)</v>
      </c>
      <c r="S731" s="31">
        <f>IF($D731&lt;=2024,COUNTIFS(Vypocet_SKRYT!AT728:AV728,"&gt;=1"),"")</f>
        <v>0</v>
      </c>
      <c r="T731" s="32" t="str">
        <f t="shared" si="347"/>
        <v>x</v>
      </c>
      <c r="U731" s="28" t="str">
        <f t="shared" si="348"/>
        <v>(</v>
      </c>
      <c r="V731" s="28" t="str">
        <f t="shared" si="349"/>
        <v>1</v>
      </c>
      <c r="W731" s="28" t="str">
        <f t="shared" si="350"/>
        <v>+</v>
      </c>
      <c r="X731" s="30">
        <f>IF($D731&lt;=2025,VstupniParametry_SKRYT!$D$9,"")</f>
        <v>1.7999999999999999E-2</v>
      </c>
      <c r="Y731" s="28" t="str">
        <f t="shared" si="351"/>
        <v>)</v>
      </c>
      <c r="Z731" s="31">
        <f>IF(AND(D731&lt;2025,2025&lt;=Zisk!$D$10),1,IF(D731=2025,0,""))</f>
        <v>1</v>
      </c>
      <c r="AA731" s="32" t="str">
        <f>IF(AND($D731&lt;=2025,Zisk!$D$10&gt;=2026),"x","")</f>
        <v/>
      </c>
      <c r="AB731" s="28" t="str">
        <f>IF(AND($D731&lt;=2026,Zisk!$D$10&gt;=2026),"(","")</f>
        <v/>
      </c>
      <c r="AC731" s="28" t="str">
        <f>IF(AND($D731&lt;=2026,Zisk!$D$10&gt;=2026),"1","")</f>
        <v/>
      </c>
      <c r="AD731" s="28" t="str">
        <f>IF(AND($D731&lt;=2026,Zisk!$D$10&gt;=2026),"+","")</f>
        <v/>
      </c>
      <c r="AE731" s="30" t="str">
        <f>IF(AND($D731&lt;=2026,Zisk!$D$10&gt;=2026),VstupniParametry_SKRYT!$D$10,"")</f>
        <v/>
      </c>
      <c r="AF731" s="28" t="str">
        <f>IF(AND($D731&lt;=2026,Zisk!$D$10&gt;=2026),")","")</f>
        <v/>
      </c>
      <c r="AG731" s="31" t="str">
        <f>IF(AND(D731&lt;2026,2026&lt;=Zisk!$D$10),1,IF(D731=2026,0,""))</f>
        <v/>
      </c>
      <c r="AH731" s="32" t="str">
        <f>IF(AND($D731&lt;=2026,Zisk!$D$10&gt;=2027),"x","")</f>
        <v/>
      </c>
      <c r="AI731" s="28" t="str">
        <f>IF(AND($D731&lt;=2027,Zisk!$D$10&gt;=2027),"(","")</f>
        <v/>
      </c>
      <c r="AJ731" s="28" t="str">
        <f>IF(AND($D731&lt;=2027,Zisk!$D$10&gt;=2027),"1","")</f>
        <v/>
      </c>
      <c r="AK731" s="28" t="str">
        <f>IF(AND($D731&lt;=2027,Zisk!$D$10&gt;=2027),"+","")</f>
        <v/>
      </c>
      <c r="AL731" s="30" t="str">
        <f>IF(AND($D731&lt;=2027,Zisk!$D$10&gt;=2027),VstupniParametry_SKRYT!$D$11,"")</f>
        <v/>
      </c>
      <c r="AM731" s="28" t="str">
        <f>IF(AND($D731&lt;=2027,Zisk!$D$10&gt;=2027),")","")</f>
        <v/>
      </c>
      <c r="AN731" s="31" t="str">
        <f>IF(AND(D731&lt;2027,2027&lt;=Zisk!$D$10),1,IF(D731=2027,0,""))</f>
        <v/>
      </c>
      <c r="AO731" s="32" t="str">
        <f>IF(AND($D731&lt;=2027,Zisk!$D$10&gt;=2028),"x","")</f>
        <v/>
      </c>
      <c r="AP731" s="28" t="str">
        <f>IF(AND($D731&lt;=2028,Zisk!$D$10&gt;=2028),"(","")</f>
        <v/>
      </c>
      <c r="AQ731" s="28" t="str">
        <f>IF(AND($D731&lt;=2028,Zisk!$D$10&gt;=2028),"1","")</f>
        <v/>
      </c>
      <c r="AR731" s="28" t="str">
        <f>IF(AND($D731&lt;=2028,Zisk!$D$10&gt;=2028),"+","")</f>
        <v/>
      </c>
      <c r="AS731" s="30" t="str">
        <f>IF(AND($D731&lt;=2028,Zisk!$D$10&gt;=2028),VstupniParametry_SKRYT!$D$12,"")</f>
        <v/>
      </c>
      <c r="AT731" s="28" t="str">
        <f>IF(AND($D731&lt;=2028,Zisk!$D$10&gt;=2028),")","")</f>
        <v/>
      </c>
      <c r="AU731" s="31" t="str">
        <f>IF(AND(D731&lt;2028,2028&lt;=Zisk!$D$10),1,IF(D731=2028,0,""))</f>
        <v/>
      </c>
      <c r="AV731" s="32" t="str">
        <f>IF(AND($D731&lt;=2028,Zisk!$D$10&gt;=2029),"x","")</f>
        <v/>
      </c>
      <c r="AW731" s="28" t="str">
        <f>IF(AND($D731&lt;=2029,Zisk!$D$10&gt;=2029),"(","")</f>
        <v/>
      </c>
      <c r="AX731" s="28" t="str">
        <f>IF(AND($D731&lt;=2029,Zisk!$D$10&gt;=2029),"1","")</f>
        <v/>
      </c>
      <c r="AY731" s="28" t="str">
        <f>IF(AND($D731&lt;=2029,Zisk!$D$10&gt;=2029),"+","")</f>
        <v/>
      </c>
      <c r="AZ731" s="30" t="str">
        <f>IF(AND($D731&lt;=2029,Zisk!$D$10&gt;=2029),VstupniParametry_SKRYT!$D$13,"")</f>
        <v/>
      </c>
      <c r="BA731" s="28" t="str">
        <f>IF(AND($D731&lt;=2029,Zisk!$D$10&gt;=2029),")","")</f>
        <v/>
      </c>
      <c r="BB731" s="31" t="str">
        <f>IF(AND(D731&lt;2029,2029&lt;=Zisk!$D$10),1,IF(D731=2029,0,""))</f>
        <v/>
      </c>
      <c r="BC731" s="32" t="str">
        <f>IF(AND($D731&lt;=2029,Zisk!$D$10&gt;=2030),"x","")</f>
        <v/>
      </c>
      <c r="BD731" s="28" t="str">
        <f>IF(AND($D731&lt;=2030,Zisk!$D$10&gt;=2030),"(","")</f>
        <v/>
      </c>
      <c r="BE731" s="28" t="str">
        <f>IF(AND($D731&lt;=2030,Zisk!$D$10&gt;=2030),"1","")</f>
        <v/>
      </c>
      <c r="BF731" s="28" t="str">
        <f>IF(AND($D731&lt;=2030,Zisk!$D$10&gt;=2030),"+","")</f>
        <v/>
      </c>
      <c r="BG731" s="30" t="str">
        <f>IF(AND($D731&lt;=2030,Zisk!$D$10&gt;=2030),VstupniParametry_SKRYT!$D$14,"")</f>
        <v/>
      </c>
      <c r="BH731" s="28" t="str">
        <f>IF(AND($D731&lt;=2030,Zisk!$D$10&gt;=2030),")","")</f>
        <v/>
      </c>
      <c r="BI731" s="31" t="str">
        <f>IF(AND(D731&lt;2030,2030&lt;=Zisk!$D$10),1,IF(D731=2030,0,""))</f>
        <v/>
      </c>
      <c r="BJ731" s="33" t="s">
        <v>32</v>
      </c>
      <c r="BK731" s="30">
        <f t="shared" si="364"/>
        <v>1</v>
      </c>
      <c r="BL731" s="28" t="str">
        <f t="shared" si="365"/>
        <v>x</v>
      </c>
      <c r="BM731" s="34">
        <f t="shared" si="366"/>
        <v>1</v>
      </c>
      <c r="BN731" s="30" t="str">
        <f t="shared" si="367"/>
        <v>x</v>
      </c>
      <c r="BO731" s="34">
        <f t="shared" si="352"/>
        <v>1.018</v>
      </c>
      <c r="BP731" s="34" t="str">
        <f t="shared" si="353"/>
        <v/>
      </c>
      <c r="BQ731" s="34" t="str">
        <f t="shared" si="354"/>
        <v/>
      </c>
      <c r="BR731" s="34" t="str">
        <f t="shared" si="355"/>
        <v/>
      </c>
      <c r="BS731" s="34" t="str">
        <f t="shared" si="356"/>
        <v/>
      </c>
      <c r="BT731" s="34" t="str">
        <f t="shared" si="357"/>
        <v/>
      </c>
      <c r="BU731" s="34" t="str">
        <f t="shared" si="358"/>
        <v/>
      </c>
      <c r="BV731" s="34" t="str">
        <f t="shared" si="359"/>
        <v/>
      </c>
      <c r="BW731" s="34" t="str">
        <f t="shared" si="360"/>
        <v/>
      </c>
      <c r="BX731" s="34" t="str">
        <f t="shared" si="361"/>
        <v/>
      </c>
      <c r="BY731" s="34" t="str">
        <f t="shared" si="362"/>
        <v/>
      </c>
      <c r="BZ731" s="33" t="s">
        <v>32</v>
      </c>
      <c r="CA731" s="34">
        <f t="shared" si="363"/>
        <v>1.018</v>
      </c>
      <c r="CB731" s="28"/>
      <c r="CC731" s="29">
        <f>IF(D731&gt;Zisk!$D$10,"",E731*CA731)</f>
        <v>0</v>
      </c>
    </row>
    <row r="732" spans="2:81" x14ac:dyDescent="0.2">
      <c r="B732" s="35" t="str">
        <f>Zisk!B743</f>
        <v/>
      </c>
      <c r="C732" s="35">
        <f>Zisk!C743</f>
        <v>0</v>
      </c>
      <c r="D732" s="35">
        <f>Zisk!E743</f>
        <v>0</v>
      </c>
      <c r="E732" s="36">
        <f>Zisk!D743</f>
        <v>0</v>
      </c>
      <c r="F732" s="36"/>
      <c r="G732" s="35" t="str">
        <f t="shared" si="338"/>
        <v>(</v>
      </c>
      <c r="H732" s="35" t="str">
        <f t="shared" si="339"/>
        <v>1</v>
      </c>
      <c r="I732" s="35" t="str">
        <f t="shared" si="340"/>
        <v>+</v>
      </c>
      <c r="J732" s="37">
        <f>IF($D732&lt;=2021,VstupniParametry_SKRYT!$D$5,"")</f>
        <v>0.02</v>
      </c>
      <c r="K732" s="35" t="str">
        <f t="shared" si="341"/>
        <v>)</v>
      </c>
      <c r="L732" s="38">
        <f>IF($D732&lt;=2021,COUNTIF(Vypocet_SKRYT!T729:AS729,"&gt;=1"),"")</f>
        <v>0</v>
      </c>
      <c r="M732" s="39" t="str">
        <f t="shared" si="342"/>
        <v>x</v>
      </c>
      <c r="N732" s="35" t="str">
        <f t="shared" si="343"/>
        <v>(</v>
      </c>
      <c r="O732" s="35" t="str">
        <f t="shared" si="344"/>
        <v>1</v>
      </c>
      <c r="P732" s="35" t="str">
        <f t="shared" si="345"/>
        <v>+</v>
      </c>
      <c r="Q732" s="37">
        <f>IF($D732&lt;=2024,VstupniParametry_SKRYT!$D$6,"")</f>
        <v>0.06</v>
      </c>
      <c r="R732" s="35" t="str">
        <f t="shared" si="346"/>
        <v>)</v>
      </c>
      <c r="S732" s="38">
        <f>IF($D732&lt;=2024,COUNTIFS(Vypocet_SKRYT!AT729:AV729,"&gt;=1"),"")</f>
        <v>0</v>
      </c>
      <c r="T732" s="39" t="str">
        <f t="shared" si="347"/>
        <v>x</v>
      </c>
      <c r="U732" s="35" t="str">
        <f t="shared" si="348"/>
        <v>(</v>
      </c>
      <c r="V732" s="35" t="str">
        <f t="shared" si="349"/>
        <v>1</v>
      </c>
      <c r="W732" s="35" t="str">
        <f t="shared" si="350"/>
        <v>+</v>
      </c>
      <c r="X732" s="37">
        <f>IF($D732&lt;=2025,VstupniParametry_SKRYT!$D$9,"")</f>
        <v>1.7999999999999999E-2</v>
      </c>
      <c r="Y732" s="35" t="str">
        <f t="shared" si="351"/>
        <v>)</v>
      </c>
      <c r="Z732" s="38">
        <f>IF(AND(D732&lt;2025,2025&lt;=Zisk!$D$10),1,IF(D732=2025,0,""))</f>
        <v>1</v>
      </c>
      <c r="AA732" s="39" t="str">
        <f>IF(AND($D732&lt;=2025,Zisk!$D$10&gt;=2026),"x","")</f>
        <v/>
      </c>
      <c r="AB732" s="35" t="str">
        <f>IF(AND($D732&lt;=2026,Zisk!$D$10&gt;=2026),"(","")</f>
        <v/>
      </c>
      <c r="AC732" s="35" t="str">
        <f>IF(AND($D732&lt;=2026,Zisk!$D$10&gt;=2026),"1","")</f>
        <v/>
      </c>
      <c r="AD732" s="35" t="str">
        <f>IF(AND($D732&lt;=2026,Zisk!$D$10&gt;=2026),"+","")</f>
        <v/>
      </c>
      <c r="AE732" s="37" t="str">
        <f>IF(AND($D732&lt;=2026,Zisk!$D$10&gt;=2026),VstupniParametry_SKRYT!$D$10,"")</f>
        <v/>
      </c>
      <c r="AF732" s="35" t="str">
        <f>IF(AND($D732&lt;=2026,Zisk!$D$10&gt;=2026),")","")</f>
        <v/>
      </c>
      <c r="AG732" s="38" t="str">
        <f>IF(AND(D732&lt;2026,2026&lt;=Zisk!$D$10),1,IF(D732=2026,0,""))</f>
        <v/>
      </c>
      <c r="AH732" s="39" t="str">
        <f>IF(AND($D732&lt;=2026,Zisk!$D$10&gt;=2027),"x","")</f>
        <v/>
      </c>
      <c r="AI732" s="35" t="str">
        <f>IF(AND($D732&lt;=2027,Zisk!$D$10&gt;=2027),"(","")</f>
        <v/>
      </c>
      <c r="AJ732" s="35" t="str">
        <f>IF(AND($D732&lt;=2027,Zisk!$D$10&gt;=2027),"1","")</f>
        <v/>
      </c>
      <c r="AK732" s="35" t="str">
        <f>IF(AND($D732&lt;=2027,Zisk!$D$10&gt;=2027),"+","")</f>
        <v/>
      </c>
      <c r="AL732" s="37" t="str">
        <f>IF(AND($D732&lt;=2027,Zisk!$D$10&gt;=2027),VstupniParametry_SKRYT!$D$11,"")</f>
        <v/>
      </c>
      <c r="AM732" s="35" t="str">
        <f>IF(AND($D732&lt;=2027,Zisk!$D$10&gt;=2027),")","")</f>
        <v/>
      </c>
      <c r="AN732" s="38" t="str">
        <f>IF(AND(D732&lt;2027,2027&lt;=Zisk!$D$10),1,IF(D732=2027,0,""))</f>
        <v/>
      </c>
      <c r="AO732" s="39" t="str">
        <f>IF(AND($D732&lt;=2027,Zisk!$D$10&gt;=2028),"x","")</f>
        <v/>
      </c>
      <c r="AP732" s="35" t="str">
        <f>IF(AND($D732&lt;=2028,Zisk!$D$10&gt;=2028),"(","")</f>
        <v/>
      </c>
      <c r="AQ732" s="35" t="str">
        <f>IF(AND($D732&lt;=2028,Zisk!$D$10&gt;=2028),"1","")</f>
        <v/>
      </c>
      <c r="AR732" s="35" t="str">
        <f>IF(AND($D732&lt;=2028,Zisk!$D$10&gt;=2028),"+","")</f>
        <v/>
      </c>
      <c r="AS732" s="37" t="str">
        <f>IF(AND($D732&lt;=2028,Zisk!$D$10&gt;=2028),VstupniParametry_SKRYT!$D$12,"")</f>
        <v/>
      </c>
      <c r="AT732" s="35" t="str">
        <f>IF(AND($D732&lt;=2028,Zisk!$D$10&gt;=2028),")","")</f>
        <v/>
      </c>
      <c r="AU732" s="38" t="str">
        <f>IF(AND(D732&lt;2028,2028&lt;=Zisk!$D$10),1,IF(D732=2028,0,""))</f>
        <v/>
      </c>
      <c r="AV732" s="39" t="str">
        <f>IF(AND($D732&lt;=2028,Zisk!$D$10&gt;=2029),"x","")</f>
        <v/>
      </c>
      <c r="AW732" s="35" t="str">
        <f>IF(AND($D732&lt;=2029,Zisk!$D$10&gt;=2029),"(","")</f>
        <v/>
      </c>
      <c r="AX732" s="35" t="str">
        <f>IF(AND($D732&lt;=2029,Zisk!$D$10&gt;=2029),"1","")</f>
        <v/>
      </c>
      <c r="AY732" s="35" t="str">
        <f>IF(AND($D732&lt;=2029,Zisk!$D$10&gt;=2029),"+","")</f>
        <v/>
      </c>
      <c r="AZ732" s="37" t="str">
        <f>IF(AND($D732&lt;=2029,Zisk!$D$10&gt;=2029),VstupniParametry_SKRYT!$D$13,"")</f>
        <v/>
      </c>
      <c r="BA732" s="35" t="str">
        <f>IF(AND($D732&lt;=2029,Zisk!$D$10&gt;=2029),")","")</f>
        <v/>
      </c>
      <c r="BB732" s="38" t="str">
        <f>IF(AND(D732&lt;2029,2029&lt;=Zisk!$D$10),1,IF(D732=2029,0,""))</f>
        <v/>
      </c>
      <c r="BC732" s="39" t="str">
        <f>IF(AND($D732&lt;=2029,Zisk!$D$10&gt;=2030),"x","")</f>
        <v/>
      </c>
      <c r="BD732" s="35" t="str">
        <f>IF(AND($D732&lt;=2030,Zisk!$D$10&gt;=2030),"(","")</f>
        <v/>
      </c>
      <c r="BE732" s="35" t="str">
        <f>IF(AND($D732&lt;=2030,Zisk!$D$10&gt;=2030),"1","")</f>
        <v/>
      </c>
      <c r="BF732" s="35" t="str">
        <f>IF(AND($D732&lt;=2030,Zisk!$D$10&gt;=2030),"+","")</f>
        <v/>
      </c>
      <c r="BG732" s="37" t="str">
        <f>IF(AND($D732&lt;=2030,Zisk!$D$10&gt;=2030),VstupniParametry_SKRYT!$D$14,"")</f>
        <v/>
      </c>
      <c r="BH732" s="35" t="str">
        <f>IF(AND($D732&lt;=2030,Zisk!$D$10&gt;=2030),")","")</f>
        <v/>
      </c>
      <c r="BI732" s="38" t="str">
        <f>IF(AND(D732&lt;2030,2030&lt;=Zisk!$D$10),1,IF(D732=2030,0,""))</f>
        <v/>
      </c>
      <c r="BJ732" s="40" t="s">
        <v>32</v>
      </c>
      <c r="BK732" s="37">
        <f t="shared" si="364"/>
        <v>1</v>
      </c>
      <c r="BL732" s="35" t="str">
        <f t="shared" si="365"/>
        <v>x</v>
      </c>
      <c r="BM732" s="41">
        <f t="shared" si="366"/>
        <v>1</v>
      </c>
      <c r="BN732" s="37" t="str">
        <f t="shared" si="367"/>
        <v>x</v>
      </c>
      <c r="BO732" s="41">
        <f t="shared" si="352"/>
        <v>1.018</v>
      </c>
      <c r="BP732" s="41" t="str">
        <f t="shared" si="353"/>
        <v/>
      </c>
      <c r="BQ732" s="41" t="str">
        <f t="shared" si="354"/>
        <v/>
      </c>
      <c r="BR732" s="41" t="str">
        <f t="shared" si="355"/>
        <v/>
      </c>
      <c r="BS732" s="41" t="str">
        <f t="shared" si="356"/>
        <v/>
      </c>
      <c r="BT732" s="41" t="str">
        <f t="shared" si="357"/>
        <v/>
      </c>
      <c r="BU732" s="41" t="str">
        <f t="shared" si="358"/>
        <v/>
      </c>
      <c r="BV732" s="41" t="str">
        <f t="shared" si="359"/>
        <v/>
      </c>
      <c r="BW732" s="41" t="str">
        <f t="shared" si="360"/>
        <v/>
      </c>
      <c r="BX732" s="41" t="str">
        <f t="shared" si="361"/>
        <v/>
      </c>
      <c r="BY732" s="41" t="str">
        <f t="shared" si="362"/>
        <v/>
      </c>
      <c r="BZ732" s="40" t="s">
        <v>32</v>
      </c>
      <c r="CA732" s="41">
        <f t="shared" si="363"/>
        <v>1.018</v>
      </c>
      <c r="CB732" s="35"/>
      <c r="CC732" s="36">
        <f>IF(D732&gt;Zisk!$D$10,"",E732*CA732)</f>
        <v>0</v>
      </c>
    </row>
    <row r="733" spans="2:81" x14ac:dyDescent="0.2">
      <c r="B733" s="28" t="str">
        <f>Zisk!B744</f>
        <v/>
      </c>
      <c r="C733" s="28">
        <f>Zisk!C744</f>
        <v>0</v>
      </c>
      <c r="D733" s="28">
        <f>Zisk!E744</f>
        <v>0</v>
      </c>
      <c r="E733" s="29">
        <f>Zisk!D744</f>
        <v>0</v>
      </c>
      <c r="F733" s="29"/>
      <c r="G733" s="28" t="str">
        <f t="shared" si="338"/>
        <v>(</v>
      </c>
      <c r="H733" s="28" t="str">
        <f t="shared" si="339"/>
        <v>1</v>
      </c>
      <c r="I733" s="28" t="str">
        <f t="shared" si="340"/>
        <v>+</v>
      </c>
      <c r="J733" s="30">
        <f>IF($D733&lt;=2021,VstupniParametry_SKRYT!$D$5,"")</f>
        <v>0.02</v>
      </c>
      <c r="K733" s="28" t="str">
        <f t="shared" si="341"/>
        <v>)</v>
      </c>
      <c r="L733" s="31">
        <f>IF($D733&lt;=2021,COUNTIF(Vypocet_SKRYT!T730:AS730,"&gt;=1"),"")</f>
        <v>0</v>
      </c>
      <c r="M733" s="32" t="str">
        <f t="shared" si="342"/>
        <v>x</v>
      </c>
      <c r="N733" s="28" t="str">
        <f t="shared" si="343"/>
        <v>(</v>
      </c>
      <c r="O733" s="28" t="str">
        <f t="shared" si="344"/>
        <v>1</v>
      </c>
      <c r="P733" s="28" t="str">
        <f t="shared" si="345"/>
        <v>+</v>
      </c>
      <c r="Q733" s="30">
        <f>IF($D733&lt;=2024,VstupniParametry_SKRYT!$D$6,"")</f>
        <v>0.06</v>
      </c>
      <c r="R733" s="28" t="str">
        <f t="shared" si="346"/>
        <v>)</v>
      </c>
      <c r="S733" s="31">
        <f>IF($D733&lt;=2024,COUNTIFS(Vypocet_SKRYT!AT730:AV730,"&gt;=1"),"")</f>
        <v>0</v>
      </c>
      <c r="T733" s="32" t="str">
        <f t="shared" si="347"/>
        <v>x</v>
      </c>
      <c r="U733" s="28" t="str">
        <f t="shared" si="348"/>
        <v>(</v>
      </c>
      <c r="V733" s="28" t="str">
        <f t="shared" si="349"/>
        <v>1</v>
      </c>
      <c r="W733" s="28" t="str">
        <f t="shared" si="350"/>
        <v>+</v>
      </c>
      <c r="X733" s="30">
        <f>IF($D733&lt;=2025,VstupniParametry_SKRYT!$D$9,"")</f>
        <v>1.7999999999999999E-2</v>
      </c>
      <c r="Y733" s="28" t="str">
        <f t="shared" si="351"/>
        <v>)</v>
      </c>
      <c r="Z733" s="31">
        <f>IF(AND(D733&lt;2025,2025&lt;=Zisk!$D$10),1,IF(D733=2025,0,""))</f>
        <v>1</v>
      </c>
      <c r="AA733" s="32" t="str">
        <f>IF(AND($D733&lt;=2025,Zisk!$D$10&gt;=2026),"x","")</f>
        <v/>
      </c>
      <c r="AB733" s="28" t="str">
        <f>IF(AND($D733&lt;=2026,Zisk!$D$10&gt;=2026),"(","")</f>
        <v/>
      </c>
      <c r="AC733" s="28" t="str">
        <f>IF(AND($D733&lt;=2026,Zisk!$D$10&gt;=2026),"1","")</f>
        <v/>
      </c>
      <c r="AD733" s="28" t="str">
        <f>IF(AND($D733&lt;=2026,Zisk!$D$10&gt;=2026),"+","")</f>
        <v/>
      </c>
      <c r="AE733" s="30" t="str">
        <f>IF(AND($D733&lt;=2026,Zisk!$D$10&gt;=2026),VstupniParametry_SKRYT!$D$10,"")</f>
        <v/>
      </c>
      <c r="AF733" s="28" t="str">
        <f>IF(AND($D733&lt;=2026,Zisk!$D$10&gt;=2026),")","")</f>
        <v/>
      </c>
      <c r="AG733" s="31" t="str">
        <f>IF(AND(D733&lt;2026,2026&lt;=Zisk!$D$10),1,IF(D733=2026,0,""))</f>
        <v/>
      </c>
      <c r="AH733" s="32" t="str">
        <f>IF(AND($D733&lt;=2026,Zisk!$D$10&gt;=2027),"x","")</f>
        <v/>
      </c>
      <c r="AI733" s="28" t="str">
        <f>IF(AND($D733&lt;=2027,Zisk!$D$10&gt;=2027),"(","")</f>
        <v/>
      </c>
      <c r="AJ733" s="28" t="str">
        <f>IF(AND($D733&lt;=2027,Zisk!$D$10&gt;=2027),"1","")</f>
        <v/>
      </c>
      <c r="AK733" s="28" t="str">
        <f>IF(AND($D733&lt;=2027,Zisk!$D$10&gt;=2027),"+","")</f>
        <v/>
      </c>
      <c r="AL733" s="30" t="str">
        <f>IF(AND($D733&lt;=2027,Zisk!$D$10&gt;=2027),VstupniParametry_SKRYT!$D$11,"")</f>
        <v/>
      </c>
      <c r="AM733" s="28" t="str">
        <f>IF(AND($D733&lt;=2027,Zisk!$D$10&gt;=2027),")","")</f>
        <v/>
      </c>
      <c r="AN733" s="31" t="str">
        <f>IF(AND(D733&lt;2027,2027&lt;=Zisk!$D$10),1,IF(D733=2027,0,""))</f>
        <v/>
      </c>
      <c r="AO733" s="32" t="str">
        <f>IF(AND($D733&lt;=2027,Zisk!$D$10&gt;=2028),"x","")</f>
        <v/>
      </c>
      <c r="AP733" s="28" t="str">
        <f>IF(AND($D733&lt;=2028,Zisk!$D$10&gt;=2028),"(","")</f>
        <v/>
      </c>
      <c r="AQ733" s="28" t="str">
        <f>IF(AND($D733&lt;=2028,Zisk!$D$10&gt;=2028),"1","")</f>
        <v/>
      </c>
      <c r="AR733" s="28" t="str">
        <f>IF(AND($D733&lt;=2028,Zisk!$D$10&gt;=2028),"+","")</f>
        <v/>
      </c>
      <c r="AS733" s="30" t="str">
        <f>IF(AND($D733&lt;=2028,Zisk!$D$10&gt;=2028),VstupniParametry_SKRYT!$D$12,"")</f>
        <v/>
      </c>
      <c r="AT733" s="28" t="str">
        <f>IF(AND($D733&lt;=2028,Zisk!$D$10&gt;=2028),")","")</f>
        <v/>
      </c>
      <c r="AU733" s="31" t="str">
        <f>IF(AND(D733&lt;2028,2028&lt;=Zisk!$D$10),1,IF(D733=2028,0,""))</f>
        <v/>
      </c>
      <c r="AV733" s="32" t="str">
        <f>IF(AND($D733&lt;=2028,Zisk!$D$10&gt;=2029),"x","")</f>
        <v/>
      </c>
      <c r="AW733" s="28" t="str">
        <f>IF(AND($D733&lt;=2029,Zisk!$D$10&gt;=2029),"(","")</f>
        <v/>
      </c>
      <c r="AX733" s="28" t="str">
        <f>IF(AND($D733&lt;=2029,Zisk!$D$10&gt;=2029),"1","")</f>
        <v/>
      </c>
      <c r="AY733" s="28" t="str">
        <f>IF(AND($D733&lt;=2029,Zisk!$D$10&gt;=2029),"+","")</f>
        <v/>
      </c>
      <c r="AZ733" s="30" t="str">
        <f>IF(AND($D733&lt;=2029,Zisk!$D$10&gt;=2029),VstupniParametry_SKRYT!$D$13,"")</f>
        <v/>
      </c>
      <c r="BA733" s="28" t="str">
        <f>IF(AND($D733&lt;=2029,Zisk!$D$10&gt;=2029),")","")</f>
        <v/>
      </c>
      <c r="BB733" s="31" t="str">
        <f>IF(AND(D733&lt;2029,2029&lt;=Zisk!$D$10),1,IF(D733=2029,0,""))</f>
        <v/>
      </c>
      <c r="BC733" s="32" t="str">
        <f>IF(AND($D733&lt;=2029,Zisk!$D$10&gt;=2030),"x","")</f>
        <v/>
      </c>
      <c r="BD733" s="28" t="str">
        <f>IF(AND($D733&lt;=2030,Zisk!$D$10&gt;=2030),"(","")</f>
        <v/>
      </c>
      <c r="BE733" s="28" t="str">
        <f>IF(AND($D733&lt;=2030,Zisk!$D$10&gt;=2030),"1","")</f>
        <v/>
      </c>
      <c r="BF733" s="28" t="str">
        <f>IF(AND($D733&lt;=2030,Zisk!$D$10&gt;=2030),"+","")</f>
        <v/>
      </c>
      <c r="BG733" s="30" t="str">
        <f>IF(AND($D733&lt;=2030,Zisk!$D$10&gt;=2030),VstupniParametry_SKRYT!$D$14,"")</f>
        <v/>
      </c>
      <c r="BH733" s="28" t="str">
        <f>IF(AND($D733&lt;=2030,Zisk!$D$10&gt;=2030),")","")</f>
        <v/>
      </c>
      <c r="BI733" s="31" t="str">
        <f>IF(AND(D733&lt;2030,2030&lt;=Zisk!$D$10),1,IF(D733=2030,0,""))</f>
        <v/>
      </c>
      <c r="BJ733" s="33" t="s">
        <v>32</v>
      </c>
      <c r="BK733" s="30">
        <f t="shared" si="364"/>
        <v>1</v>
      </c>
      <c r="BL733" s="28" t="str">
        <f t="shared" si="365"/>
        <v>x</v>
      </c>
      <c r="BM733" s="34">
        <f t="shared" si="366"/>
        <v>1</v>
      </c>
      <c r="BN733" s="30" t="str">
        <f t="shared" si="367"/>
        <v>x</v>
      </c>
      <c r="BO733" s="34">
        <f t="shared" si="352"/>
        <v>1.018</v>
      </c>
      <c r="BP733" s="34" t="str">
        <f t="shared" si="353"/>
        <v/>
      </c>
      <c r="BQ733" s="34" t="str">
        <f t="shared" si="354"/>
        <v/>
      </c>
      <c r="BR733" s="34" t="str">
        <f t="shared" si="355"/>
        <v/>
      </c>
      <c r="BS733" s="34" t="str">
        <f t="shared" si="356"/>
        <v/>
      </c>
      <c r="BT733" s="34" t="str">
        <f t="shared" si="357"/>
        <v/>
      </c>
      <c r="BU733" s="34" t="str">
        <f t="shared" si="358"/>
        <v/>
      </c>
      <c r="BV733" s="34" t="str">
        <f t="shared" si="359"/>
        <v/>
      </c>
      <c r="BW733" s="34" t="str">
        <f t="shared" si="360"/>
        <v/>
      </c>
      <c r="BX733" s="34" t="str">
        <f t="shared" si="361"/>
        <v/>
      </c>
      <c r="BY733" s="34" t="str">
        <f t="shared" si="362"/>
        <v/>
      </c>
      <c r="BZ733" s="33" t="s">
        <v>32</v>
      </c>
      <c r="CA733" s="34">
        <f t="shared" si="363"/>
        <v>1.018</v>
      </c>
      <c r="CB733" s="28"/>
      <c r="CC733" s="29">
        <f>IF(D733&gt;Zisk!$D$10,"",E733*CA733)</f>
        <v>0</v>
      </c>
    </row>
    <row r="734" spans="2:81" x14ac:dyDescent="0.2">
      <c r="B734" s="35" t="str">
        <f>Zisk!B745</f>
        <v/>
      </c>
      <c r="C734" s="35">
        <f>Zisk!C745</f>
        <v>0</v>
      </c>
      <c r="D734" s="35">
        <f>Zisk!E745</f>
        <v>0</v>
      </c>
      <c r="E734" s="36">
        <f>Zisk!D745</f>
        <v>0</v>
      </c>
      <c r="F734" s="36"/>
      <c r="G734" s="35" t="str">
        <f t="shared" si="338"/>
        <v>(</v>
      </c>
      <c r="H734" s="35" t="str">
        <f t="shared" si="339"/>
        <v>1</v>
      </c>
      <c r="I734" s="35" t="str">
        <f t="shared" si="340"/>
        <v>+</v>
      </c>
      <c r="J734" s="37">
        <f>IF($D734&lt;=2021,VstupniParametry_SKRYT!$D$5,"")</f>
        <v>0.02</v>
      </c>
      <c r="K734" s="35" t="str">
        <f t="shared" si="341"/>
        <v>)</v>
      </c>
      <c r="L734" s="38">
        <f>IF($D734&lt;=2021,COUNTIF(Vypocet_SKRYT!T731:AS731,"&gt;=1"),"")</f>
        <v>0</v>
      </c>
      <c r="M734" s="39" t="str">
        <f t="shared" si="342"/>
        <v>x</v>
      </c>
      <c r="N734" s="35" t="str">
        <f t="shared" si="343"/>
        <v>(</v>
      </c>
      <c r="O734" s="35" t="str">
        <f t="shared" si="344"/>
        <v>1</v>
      </c>
      <c r="P734" s="35" t="str">
        <f t="shared" si="345"/>
        <v>+</v>
      </c>
      <c r="Q734" s="37">
        <f>IF($D734&lt;=2024,VstupniParametry_SKRYT!$D$6,"")</f>
        <v>0.06</v>
      </c>
      <c r="R734" s="35" t="str">
        <f t="shared" si="346"/>
        <v>)</v>
      </c>
      <c r="S734" s="38">
        <f>IF($D734&lt;=2024,COUNTIFS(Vypocet_SKRYT!AT731:AV731,"&gt;=1"),"")</f>
        <v>0</v>
      </c>
      <c r="T734" s="39" t="str">
        <f t="shared" si="347"/>
        <v>x</v>
      </c>
      <c r="U734" s="35" t="str">
        <f t="shared" si="348"/>
        <v>(</v>
      </c>
      <c r="V734" s="35" t="str">
        <f t="shared" si="349"/>
        <v>1</v>
      </c>
      <c r="W734" s="35" t="str">
        <f t="shared" si="350"/>
        <v>+</v>
      </c>
      <c r="X734" s="37">
        <f>IF($D734&lt;=2025,VstupniParametry_SKRYT!$D$9,"")</f>
        <v>1.7999999999999999E-2</v>
      </c>
      <c r="Y734" s="35" t="str">
        <f t="shared" si="351"/>
        <v>)</v>
      </c>
      <c r="Z734" s="38">
        <f>IF(AND(D734&lt;2025,2025&lt;=Zisk!$D$10),1,IF(D734=2025,0,""))</f>
        <v>1</v>
      </c>
      <c r="AA734" s="39" t="str">
        <f>IF(AND($D734&lt;=2025,Zisk!$D$10&gt;=2026),"x","")</f>
        <v/>
      </c>
      <c r="AB734" s="35" t="str">
        <f>IF(AND($D734&lt;=2026,Zisk!$D$10&gt;=2026),"(","")</f>
        <v/>
      </c>
      <c r="AC734" s="35" t="str">
        <f>IF(AND($D734&lt;=2026,Zisk!$D$10&gt;=2026),"1","")</f>
        <v/>
      </c>
      <c r="AD734" s="35" t="str">
        <f>IF(AND($D734&lt;=2026,Zisk!$D$10&gt;=2026),"+","")</f>
        <v/>
      </c>
      <c r="AE734" s="37" t="str">
        <f>IF(AND($D734&lt;=2026,Zisk!$D$10&gt;=2026),VstupniParametry_SKRYT!$D$10,"")</f>
        <v/>
      </c>
      <c r="AF734" s="35" t="str">
        <f>IF(AND($D734&lt;=2026,Zisk!$D$10&gt;=2026),")","")</f>
        <v/>
      </c>
      <c r="AG734" s="38" t="str">
        <f>IF(AND(D734&lt;2026,2026&lt;=Zisk!$D$10),1,IF(D734=2026,0,""))</f>
        <v/>
      </c>
      <c r="AH734" s="39" t="str">
        <f>IF(AND($D734&lt;=2026,Zisk!$D$10&gt;=2027),"x","")</f>
        <v/>
      </c>
      <c r="AI734" s="35" t="str">
        <f>IF(AND($D734&lt;=2027,Zisk!$D$10&gt;=2027),"(","")</f>
        <v/>
      </c>
      <c r="AJ734" s="35" t="str">
        <f>IF(AND($D734&lt;=2027,Zisk!$D$10&gt;=2027),"1","")</f>
        <v/>
      </c>
      <c r="AK734" s="35" t="str">
        <f>IF(AND($D734&lt;=2027,Zisk!$D$10&gt;=2027),"+","")</f>
        <v/>
      </c>
      <c r="AL734" s="37" t="str">
        <f>IF(AND($D734&lt;=2027,Zisk!$D$10&gt;=2027),VstupniParametry_SKRYT!$D$11,"")</f>
        <v/>
      </c>
      <c r="AM734" s="35" t="str">
        <f>IF(AND($D734&lt;=2027,Zisk!$D$10&gt;=2027),")","")</f>
        <v/>
      </c>
      <c r="AN734" s="38" t="str">
        <f>IF(AND(D734&lt;2027,2027&lt;=Zisk!$D$10),1,IF(D734=2027,0,""))</f>
        <v/>
      </c>
      <c r="AO734" s="39" t="str">
        <f>IF(AND($D734&lt;=2027,Zisk!$D$10&gt;=2028),"x","")</f>
        <v/>
      </c>
      <c r="AP734" s="35" t="str">
        <f>IF(AND($D734&lt;=2028,Zisk!$D$10&gt;=2028),"(","")</f>
        <v/>
      </c>
      <c r="AQ734" s="35" t="str">
        <f>IF(AND($D734&lt;=2028,Zisk!$D$10&gt;=2028),"1","")</f>
        <v/>
      </c>
      <c r="AR734" s="35" t="str">
        <f>IF(AND($D734&lt;=2028,Zisk!$D$10&gt;=2028),"+","")</f>
        <v/>
      </c>
      <c r="AS734" s="37" t="str">
        <f>IF(AND($D734&lt;=2028,Zisk!$D$10&gt;=2028),VstupniParametry_SKRYT!$D$12,"")</f>
        <v/>
      </c>
      <c r="AT734" s="35" t="str">
        <f>IF(AND($D734&lt;=2028,Zisk!$D$10&gt;=2028),")","")</f>
        <v/>
      </c>
      <c r="AU734" s="38" t="str">
        <f>IF(AND(D734&lt;2028,2028&lt;=Zisk!$D$10),1,IF(D734=2028,0,""))</f>
        <v/>
      </c>
      <c r="AV734" s="39" t="str">
        <f>IF(AND($D734&lt;=2028,Zisk!$D$10&gt;=2029),"x","")</f>
        <v/>
      </c>
      <c r="AW734" s="35" t="str">
        <f>IF(AND($D734&lt;=2029,Zisk!$D$10&gt;=2029),"(","")</f>
        <v/>
      </c>
      <c r="AX734" s="35" t="str">
        <f>IF(AND($D734&lt;=2029,Zisk!$D$10&gt;=2029),"1","")</f>
        <v/>
      </c>
      <c r="AY734" s="35" t="str">
        <f>IF(AND($D734&lt;=2029,Zisk!$D$10&gt;=2029),"+","")</f>
        <v/>
      </c>
      <c r="AZ734" s="37" t="str">
        <f>IF(AND($D734&lt;=2029,Zisk!$D$10&gt;=2029),VstupniParametry_SKRYT!$D$13,"")</f>
        <v/>
      </c>
      <c r="BA734" s="35" t="str">
        <f>IF(AND($D734&lt;=2029,Zisk!$D$10&gt;=2029),")","")</f>
        <v/>
      </c>
      <c r="BB734" s="38" t="str">
        <f>IF(AND(D734&lt;2029,2029&lt;=Zisk!$D$10),1,IF(D734=2029,0,""))</f>
        <v/>
      </c>
      <c r="BC734" s="39" t="str">
        <f>IF(AND($D734&lt;=2029,Zisk!$D$10&gt;=2030),"x","")</f>
        <v/>
      </c>
      <c r="BD734" s="35" t="str">
        <f>IF(AND($D734&lt;=2030,Zisk!$D$10&gt;=2030),"(","")</f>
        <v/>
      </c>
      <c r="BE734" s="35" t="str">
        <f>IF(AND($D734&lt;=2030,Zisk!$D$10&gt;=2030),"1","")</f>
        <v/>
      </c>
      <c r="BF734" s="35" t="str">
        <f>IF(AND($D734&lt;=2030,Zisk!$D$10&gt;=2030),"+","")</f>
        <v/>
      </c>
      <c r="BG734" s="37" t="str">
        <f>IF(AND($D734&lt;=2030,Zisk!$D$10&gt;=2030),VstupniParametry_SKRYT!$D$14,"")</f>
        <v/>
      </c>
      <c r="BH734" s="35" t="str">
        <f>IF(AND($D734&lt;=2030,Zisk!$D$10&gt;=2030),")","")</f>
        <v/>
      </c>
      <c r="BI734" s="38" t="str">
        <f>IF(AND(D734&lt;2030,2030&lt;=Zisk!$D$10),1,IF(D734=2030,0,""))</f>
        <v/>
      </c>
      <c r="BJ734" s="40" t="s">
        <v>32</v>
      </c>
      <c r="BK734" s="37">
        <f t="shared" si="364"/>
        <v>1</v>
      </c>
      <c r="BL734" s="35" t="str">
        <f t="shared" si="365"/>
        <v>x</v>
      </c>
      <c r="BM734" s="41">
        <f t="shared" si="366"/>
        <v>1</v>
      </c>
      <c r="BN734" s="37" t="str">
        <f t="shared" si="367"/>
        <v>x</v>
      </c>
      <c r="BO734" s="41">
        <f t="shared" si="352"/>
        <v>1.018</v>
      </c>
      <c r="BP734" s="41" t="str">
        <f t="shared" si="353"/>
        <v/>
      </c>
      <c r="BQ734" s="41" t="str">
        <f t="shared" si="354"/>
        <v/>
      </c>
      <c r="BR734" s="41" t="str">
        <f t="shared" si="355"/>
        <v/>
      </c>
      <c r="BS734" s="41" t="str">
        <f t="shared" si="356"/>
        <v/>
      </c>
      <c r="BT734" s="41" t="str">
        <f t="shared" si="357"/>
        <v/>
      </c>
      <c r="BU734" s="41" t="str">
        <f t="shared" si="358"/>
        <v/>
      </c>
      <c r="BV734" s="41" t="str">
        <f t="shared" si="359"/>
        <v/>
      </c>
      <c r="BW734" s="41" t="str">
        <f t="shared" si="360"/>
        <v/>
      </c>
      <c r="BX734" s="41" t="str">
        <f t="shared" si="361"/>
        <v/>
      </c>
      <c r="BY734" s="41" t="str">
        <f t="shared" si="362"/>
        <v/>
      </c>
      <c r="BZ734" s="40" t="s">
        <v>32</v>
      </c>
      <c r="CA734" s="41">
        <f t="shared" si="363"/>
        <v>1.018</v>
      </c>
      <c r="CB734" s="35"/>
      <c r="CC734" s="36">
        <f>IF(D734&gt;Zisk!$D$10,"",E734*CA734)</f>
        <v>0</v>
      </c>
    </row>
    <row r="735" spans="2:81" x14ac:dyDescent="0.2">
      <c r="B735" s="28" t="str">
        <f>Zisk!B746</f>
        <v/>
      </c>
      <c r="C735" s="28">
        <f>Zisk!C746</f>
        <v>0</v>
      </c>
      <c r="D735" s="28">
        <f>Zisk!E746</f>
        <v>0</v>
      </c>
      <c r="E735" s="29">
        <f>Zisk!D746</f>
        <v>0</v>
      </c>
      <c r="F735" s="29"/>
      <c r="G735" s="28" t="str">
        <f t="shared" si="338"/>
        <v>(</v>
      </c>
      <c r="H735" s="28" t="str">
        <f t="shared" si="339"/>
        <v>1</v>
      </c>
      <c r="I735" s="28" t="str">
        <f t="shared" si="340"/>
        <v>+</v>
      </c>
      <c r="J735" s="30">
        <f>IF($D735&lt;=2021,VstupniParametry_SKRYT!$D$5,"")</f>
        <v>0.02</v>
      </c>
      <c r="K735" s="28" t="str">
        <f t="shared" si="341"/>
        <v>)</v>
      </c>
      <c r="L735" s="31">
        <f>IF($D735&lt;=2021,COUNTIF(Vypocet_SKRYT!T732:AS732,"&gt;=1"),"")</f>
        <v>0</v>
      </c>
      <c r="M735" s="32" t="str">
        <f t="shared" si="342"/>
        <v>x</v>
      </c>
      <c r="N735" s="28" t="str">
        <f t="shared" si="343"/>
        <v>(</v>
      </c>
      <c r="O735" s="28" t="str">
        <f t="shared" si="344"/>
        <v>1</v>
      </c>
      <c r="P735" s="28" t="str">
        <f t="shared" si="345"/>
        <v>+</v>
      </c>
      <c r="Q735" s="30">
        <f>IF($D735&lt;=2024,VstupniParametry_SKRYT!$D$6,"")</f>
        <v>0.06</v>
      </c>
      <c r="R735" s="28" t="str">
        <f t="shared" si="346"/>
        <v>)</v>
      </c>
      <c r="S735" s="31">
        <f>IF($D735&lt;=2024,COUNTIFS(Vypocet_SKRYT!AT732:AV732,"&gt;=1"),"")</f>
        <v>0</v>
      </c>
      <c r="T735" s="32" t="str">
        <f t="shared" si="347"/>
        <v>x</v>
      </c>
      <c r="U735" s="28" t="str">
        <f t="shared" si="348"/>
        <v>(</v>
      </c>
      <c r="V735" s="28" t="str">
        <f t="shared" si="349"/>
        <v>1</v>
      </c>
      <c r="W735" s="28" t="str">
        <f t="shared" si="350"/>
        <v>+</v>
      </c>
      <c r="X735" s="30">
        <f>IF($D735&lt;=2025,VstupniParametry_SKRYT!$D$9,"")</f>
        <v>1.7999999999999999E-2</v>
      </c>
      <c r="Y735" s="28" t="str">
        <f t="shared" si="351"/>
        <v>)</v>
      </c>
      <c r="Z735" s="31">
        <f>IF(AND(D735&lt;2025,2025&lt;=Zisk!$D$10),1,IF(D735=2025,0,""))</f>
        <v>1</v>
      </c>
      <c r="AA735" s="32" t="str">
        <f>IF(AND($D735&lt;=2025,Zisk!$D$10&gt;=2026),"x","")</f>
        <v/>
      </c>
      <c r="AB735" s="28" t="str">
        <f>IF(AND($D735&lt;=2026,Zisk!$D$10&gt;=2026),"(","")</f>
        <v/>
      </c>
      <c r="AC735" s="28" t="str">
        <f>IF(AND($D735&lt;=2026,Zisk!$D$10&gt;=2026),"1","")</f>
        <v/>
      </c>
      <c r="AD735" s="28" t="str">
        <f>IF(AND($D735&lt;=2026,Zisk!$D$10&gt;=2026),"+","")</f>
        <v/>
      </c>
      <c r="AE735" s="30" t="str">
        <f>IF(AND($D735&lt;=2026,Zisk!$D$10&gt;=2026),VstupniParametry_SKRYT!$D$10,"")</f>
        <v/>
      </c>
      <c r="AF735" s="28" t="str">
        <f>IF(AND($D735&lt;=2026,Zisk!$D$10&gt;=2026),")","")</f>
        <v/>
      </c>
      <c r="AG735" s="31" t="str">
        <f>IF(AND(D735&lt;2026,2026&lt;=Zisk!$D$10),1,IF(D735=2026,0,""))</f>
        <v/>
      </c>
      <c r="AH735" s="32" t="str">
        <f>IF(AND($D735&lt;=2026,Zisk!$D$10&gt;=2027),"x","")</f>
        <v/>
      </c>
      <c r="AI735" s="28" t="str">
        <f>IF(AND($D735&lt;=2027,Zisk!$D$10&gt;=2027),"(","")</f>
        <v/>
      </c>
      <c r="AJ735" s="28" t="str">
        <f>IF(AND($D735&lt;=2027,Zisk!$D$10&gt;=2027),"1","")</f>
        <v/>
      </c>
      <c r="AK735" s="28" t="str">
        <f>IF(AND($D735&lt;=2027,Zisk!$D$10&gt;=2027),"+","")</f>
        <v/>
      </c>
      <c r="AL735" s="30" t="str">
        <f>IF(AND($D735&lt;=2027,Zisk!$D$10&gt;=2027),VstupniParametry_SKRYT!$D$11,"")</f>
        <v/>
      </c>
      <c r="AM735" s="28" t="str">
        <f>IF(AND($D735&lt;=2027,Zisk!$D$10&gt;=2027),")","")</f>
        <v/>
      </c>
      <c r="AN735" s="31" t="str">
        <f>IF(AND(D735&lt;2027,2027&lt;=Zisk!$D$10),1,IF(D735=2027,0,""))</f>
        <v/>
      </c>
      <c r="AO735" s="32" t="str">
        <f>IF(AND($D735&lt;=2027,Zisk!$D$10&gt;=2028),"x","")</f>
        <v/>
      </c>
      <c r="AP735" s="28" t="str">
        <f>IF(AND($D735&lt;=2028,Zisk!$D$10&gt;=2028),"(","")</f>
        <v/>
      </c>
      <c r="AQ735" s="28" t="str">
        <f>IF(AND($D735&lt;=2028,Zisk!$D$10&gt;=2028),"1","")</f>
        <v/>
      </c>
      <c r="AR735" s="28" t="str">
        <f>IF(AND($D735&lt;=2028,Zisk!$D$10&gt;=2028),"+","")</f>
        <v/>
      </c>
      <c r="AS735" s="30" t="str">
        <f>IF(AND($D735&lt;=2028,Zisk!$D$10&gt;=2028),VstupniParametry_SKRYT!$D$12,"")</f>
        <v/>
      </c>
      <c r="AT735" s="28" t="str">
        <f>IF(AND($D735&lt;=2028,Zisk!$D$10&gt;=2028),")","")</f>
        <v/>
      </c>
      <c r="AU735" s="31" t="str">
        <f>IF(AND(D735&lt;2028,2028&lt;=Zisk!$D$10),1,IF(D735=2028,0,""))</f>
        <v/>
      </c>
      <c r="AV735" s="32" t="str">
        <f>IF(AND($D735&lt;=2028,Zisk!$D$10&gt;=2029),"x","")</f>
        <v/>
      </c>
      <c r="AW735" s="28" t="str">
        <f>IF(AND($D735&lt;=2029,Zisk!$D$10&gt;=2029),"(","")</f>
        <v/>
      </c>
      <c r="AX735" s="28" t="str">
        <f>IF(AND($D735&lt;=2029,Zisk!$D$10&gt;=2029),"1","")</f>
        <v/>
      </c>
      <c r="AY735" s="28" t="str">
        <f>IF(AND($D735&lt;=2029,Zisk!$D$10&gt;=2029),"+","")</f>
        <v/>
      </c>
      <c r="AZ735" s="30" t="str">
        <f>IF(AND($D735&lt;=2029,Zisk!$D$10&gt;=2029),VstupniParametry_SKRYT!$D$13,"")</f>
        <v/>
      </c>
      <c r="BA735" s="28" t="str">
        <f>IF(AND($D735&lt;=2029,Zisk!$D$10&gt;=2029),")","")</f>
        <v/>
      </c>
      <c r="BB735" s="31" t="str">
        <f>IF(AND(D735&lt;2029,2029&lt;=Zisk!$D$10),1,IF(D735=2029,0,""))</f>
        <v/>
      </c>
      <c r="BC735" s="32" t="str">
        <f>IF(AND($D735&lt;=2029,Zisk!$D$10&gt;=2030),"x","")</f>
        <v/>
      </c>
      <c r="BD735" s="28" t="str">
        <f>IF(AND($D735&lt;=2030,Zisk!$D$10&gt;=2030),"(","")</f>
        <v/>
      </c>
      <c r="BE735" s="28" t="str">
        <f>IF(AND($D735&lt;=2030,Zisk!$D$10&gt;=2030),"1","")</f>
        <v/>
      </c>
      <c r="BF735" s="28" t="str">
        <f>IF(AND($D735&lt;=2030,Zisk!$D$10&gt;=2030),"+","")</f>
        <v/>
      </c>
      <c r="BG735" s="30" t="str">
        <f>IF(AND($D735&lt;=2030,Zisk!$D$10&gt;=2030),VstupniParametry_SKRYT!$D$14,"")</f>
        <v/>
      </c>
      <c r="BH735" s="28" t="str">
        <f>IF(AND($D735&lt;=2030,Zisk!$D$10&gt;=2030),")","")</f>
        <v/>
      </c>
      <c r="BI735" s="31" t="str">
        <f>IF(AND(D735&lt;2030,2030&lt;=Zisk!$D$10),1,IF(D735=2030,0,""))</f>
        <v/>
      </c>
      <c r="BJ735" s="33" t="s">
        <v>32</v>
      </c>
      <c r="BK735" s="30">
        <f t="shared" si="364"/>
        <v>1</v>
      </c>
      <c r="BL735" s="28" t="str">
        <f t="shared" si="365"/>
        <v>x</v>
      </c>
      <c r="BM735" s="34">
        <f t="shared" si="366"/>
        <v>1</v>
      </c>
      <c r="BN735" s="30" t="str">
        <f t="shared" si="367"/>
        <v>x</v>
      </c>
      <c r="BO735" s="34">
        <f t="shared" si="352"/>
        <v>1.018</v>
      </c>
      <c r="BP735" s="34" t="str">
        <f t="shared" si="353"/>
        <v/>
      </c>
      <c r="BQ735" s="34" t="str">
        <f t="shared" si="354"/>
        <v/>
      </c>
      <c r="BR735" s="34" t="str">
        <f t="shared" si="355"/>
        <v/>
      </c>
      <c r="BS735" s="34" t="str">
        <f t="shared" si="356"/>
        <v/>
      </c>
      <c r="BT735" s="34" t="str">
        <f t="shared" si="357"/>
        <v/>
      </c>
      <c r="BU735" s="34" t="str">
        <f t="shared" si="358"/>
        <v/>
      </c>
      <c r="BV735" s="34" t="str">
        <f t="shared" si="359"/>
        <v/>
      </c>
      <c r="BW735" s="34" t="str">
        <f t="shared" si="360"/>
        <v/>
      </c>
      <c r="BX735" s="34" t="str">
        <f t="shared" si="361"/>
        <v/>
      </c>
      <c r="BY735" s="34" t="str">
        <f t="shared" si="362"/>
        <v/>
      </c>
      <c r="BZ735" s="33" t="s">
        <v>32</v>
      </c>
      <c r="CA735" s="34">
        <f t="shared" si="363"/>
        <v>1.018</v>
      </c>
      <c r="CB735" s="28"/>
      <c r="CC735" s="29">
        <f>IF(D735&gt;Zisk!$D$10,"",E735*CA735)</f>
        <v>0</v>
      </c>
    </row>
    <row r="736" spans="2:81" x14ac:dyDescent="0.2">
      <c r="B736" s="35" t="str">
        <f>Zisk!B747</f>
        <v/>
      </c>
      <c r="C736" s="35">
        <f>Zisk!C747</f>
        <v>0</v>
      </c>
      <c r="D736" s="35">
        <f>Zisk!E747</f>
        <v>0</v>
      </c>
      <c r="E736" s="36">
        <f>Zisk!D747</f>
        <v>0</v>
      </c>
      <c r="F736" s="36"/>
      <c r="G736" s="35" t="str">
        <f t="shared" si="338"/>
        <v>(</v>
      </c>
      <c r="H736" s="35" t="str">
        <f t="shared" si="339"/>
        <v>1</v>
      </c>
      <c r="I736" s="35" t="str">
        <f t="shared" si="340"/>
        <v>+</v>
      </c>
      <c r="J736" s="37">
        <f>IF($D736&lt;=2021,VstupniParametry_SKRYT!$D$5,"")</f>
        <v>0.02</v>
      </c>
      <c r="K736" s="35" t="str">
        <f t="shared" si="341"/>
        <v>)</v>
      </c>
      <c r="L736" s="38">
        <f>IF($D736&lt;=2021,COUNTIF(Vypocet_SKRYT!T733:AS733,"&gt;=1"),"")</f>
        <v>0</v>
      </c>
      <c r="M736" s="39" t="str">
        <f t="shared" si="342"/>
        <v>x</v>
      </c>
      <c r="N736" s="35" t="str">
        <f t="shared" si="343"/>
        <v>(</v>
      </c>
      <c r="O736" s="35" t="str">
        <f t="shared" si="344"/>
        <v>1</v>
      </c>
      <c r="P736" s="35" t="str">
        <f t="shared" si="345"/>
        <v>+</v>
      </c>
      <c r="Q736" s="37">
        <f>IF($D736&lt;=2024,VstupniParametry_SKRYT!$D$6,"")</f>
        <v>0.06</v>
      </c>
      <c r="R736" s="35" t="str">
        <f t="shared" si="346"/>
        <v>)</v>
      </c>
      <c r="S736" s="38">
        <f>IF($D736&lt;=2024,COUNTIFS(Vypocet_SKRYT!AT733:AV733,"&gt;=1"),"")</f>
        <v>0</v>
      </c>
      <c r="T736" s="39" t="str">
        <f t="shared" si="347"/>
        <v>x</v>
      </c>
      <c r="U736" s="35" t="str">
        <f t="shared" si="348"/>
        <v>(</v>
      </c>
      <c r="V736" s="35" t="str">
        <f t="shared" si="349"/>
        <v>1</v>
      </c>
      <c r="W736" s="35" t="str">
        <f t="shared" si="350"/>
        <v>+</v>
      </c>
      <c r="X736" s="37">
        <f>IF($D736&lt;=2025,VstupniParametry_SKRYT!$D$9,"")</f>
        <v>1.7999999999999999E-2</v>
      </c>
      <c r="Y736" s="35" t="str">
        <f t="shared" si="351"/>
        <v>)</v>
      </c>
      <c r="Z736" s="38">
        <f>IF(AND(D736&lt;2025,2025&lt;=Zisk!$D$10),1,IF(D736=2025,0,""))</f>
        <v>1</v>
      </c>
      <c r="AA736" s="39" t="str">
        <f>IF(AND($D736&lt;=2025,Zisk!$D$10&gt;=2026),"x","")</f>
        <v/>
      </c>
      <c r="AB736" s="35" t="str">
        <f>IF(AND($D736&lt;=2026,Zisk!$D$10&gt;=2026),"(","")</f>
        <v/>
      </c>
      <c r="AC736" s="35" t="str">
        <f>IF(AND($D736&lt;=2026,Zisk!$D$10&gt;=2026),"1","")</f>
        <v/>
      </c>
      <c r="AD736" s="35" t="str">
        <f>IF(AND($D736&lt;=2026,Zisk!$D$10&gt;=2026),"+","")</f>
        <v/>
      </c>
      <c r="AE736" s="37" t="str">
        <f>IF(AND($D736&lt;=2026,Zisk!$D$10&gt;=2026),VstupniParametry_SKRYT!$D$10,"")</f>
        <v/>
      </c>
      <c r="AF736" s="35" t="str">
        <f>IF(AND($D736&lt;=2026,Zisk!$D$10&gt;=2026),")","")</f>
        <v/>
      </c>
      <c r="AG736" s="38" t="str">
        <f>IF(AND(D736&lt;2026,2026&lt;=Zisk!$D$10),1,IF(D736=2026,0,""))</f>
        <v/>
      </c>
      <c r="AH736" s="39" t="str">
        <f>IF(AND($D736&lt;=2026,Zisk!$D$10&gt;=2027),"x","")</f>
        <v/>
      </c>
      <c r="AI736" s="35" t="str">
        <f>IF(AND($D736&lt;=2027,Zisk!$D$10&gt;=2027),"(","")</f>
        <v/>
      </c>
      <c r="AJ736" s="35" t="str">
        <f>IF(AND($D736&lt;=2027,Zisk!$D$10&gt;=2027),"1","")</f>
        <v/>
      </c>
      <c r="AK736" s="35" t="str">
        <f>IF(AND($D736&lt;=2027,Zisk!$D$10&gt;=2027),"+","")</f>
        <v/>
      </c>
      <c r="AL736" s="37" t="str">
        <f>IF(AND($D736&lt;=2027,Zisk!$D$10&gt;=2027),VstupniParametry_SKRYT!$D$11,"")</f>
        <v/>
      </c>
      <c r="AM736" s="35" t="str">
        <f>IF(AND($D736&lt;=2027,Zisk!$D$10&gt;=2027),")","")</f>
        <v/>
      </c>
      <c r="AN736" s="38" t="str">
        <f>IF(AND(D736&lt;2027,2027&lt;=Zisk!$D$10),1,IF(D736=2027,0,""))</f>
        <v/>
      </c>
      <c r="AO736" s="39" t="str">
        <f>IF(AND($D736&lt;=2027,Zisk!$D$10&gt;=2028),"x","")</f>
        <v/>
      </c>
      <c r="AP736" s="35" t="str">
        <f>IF(AND($D736&lt;=2028,Zisk!$D$10&gt;=2028),"(","")</f>
        <v/>
      </c>
      <c r="AQ736" s="35" t="str">
        <f>IF(AND($D736&lt;=2028,Zisk!$D$10&gt;=2028),"1","")</f>
        <v/>
      </c>
      <c r="AR736" s="35" t="str">
        <f>IF(AND($D736&lt;=2028,Zisk!$D$10&gt;=2028),"+","")</f>
        <v/>
      </c>
      <c r="AS736" s="37" t="str">
        <f>IF(AND($D736&lt;=2028,Zisk!$D$10&gt;=2028),VstupniParametry_SKRYT!$D$12,"")</f>
        <v/>
      </c>
      <c r="AT736" s="35" t="str">
        <f>IF(AND($D736&lt;=2028,Zisk!$D$10&gt;=2028),")","")</f>
        <v/>
      </c>
      <c r="AU736" s="38" t="str">
        <f>IF(AND(D736&lt;2028,2028&lt;=Zisk!$D$10),1,IF(D736=2028,0,""))</f>
        <v/>
      </c>
      <c r="AV736" s="39" t="str">
        <f>IF(AND($D736&lt;=2028,Zisk!$D$10&gt;=2029),"x","")</f>
        <v/>
      </c>
      <c r="AW736" s="35" t="str">
        <f>IF(AND($D736&lt;=2029,Zisk!$D$10&gt;=2029),"(","")</f>
        <v/>
      </c>
      <c r="AX736" s="35" t="str">
        <f>IF(AND($D736&lt;=2029,Zisk!$D$10&gt;=2029),"1","")</f>
        <v/>
      </c>
      <c r="AY736" s="35" t="str">
        <f>IF(AND($D736&lt;=2029,Zisk!$D$10&gt;=2029),"+","")</f>
        <v/>
      </c>
      <c r="AZ736" s="37" t="str">
        <f>IF(AND($D736&lt;=2029,Zisk!$D$10&gt;=2029),VstupniParametry_SKRYT!$D$13,"")</f>
        <v/>
      </c>
      <c r="BA736" s="35" t="str">
        <f>IF(AND($D736&lt;=2029,Zisk!$D$10&gt;=2029),")","")</f>
        <v/>
      </c>
      <c r="BB736" s="38" t="str">
        <f>IF(AND(D736&lt;2029,2029&lt;=Zisk!$D$10),1,IF(D736=2029,0,""))</f>
        <v/>
      </c>
      <c r="BC736" s="39" t="str">
        <f>IF(AND($D736&lt;=2029,Zisk!$D$10&gt;=2030),"x","")</f>
        <v/>
      </c>
      <c r="BD736" s="35" t="str">
        <f>IF(AND($D736&lt;=2030,Zisk!$D$10&gt;=2030),"(","")</f>
        <v/>
      </c>
      <c r="BE736" s="35" t="str">
        <f>IF(AND($D736&lt;=2030,Zisk!$D$10&gt;=2030),"1","")</f>
        <v/>
      </c>
      <c r="BF736" s="35" t="str">
        <f>IF(AND($D736&lt;=2030,Zisk!$D$10&gt;=2030),"+","")</f>
        <v/>
      </c>
      <c r="BG736" s="37" t="str">
        <f>IF(AND($D736&lt;=2030,Zisk!$D$10&gt;=2030),VstupniParametry_SKRYT!$D$14,"")</f>
        <v/>
      </c>
      <c r="BH736" s="35" t="str">
        <f>IF(AND($D736&lt;=2030,Zisk!$D$10&gt;=2030),")","")</f>
        <v/>
      </c>
      <c r="BI736" s="38" t="str">
        <f>IF(AND(D736&lt;2030,2030&lt;=Zisk!$D$10),1,IF(D736=2030,0,""))</f>
        <v/>
      </c>
      <c r="BJ736" s="40" t="s">
        <v>32</v>
      </c>
      <c r="BK736" s="37">
        <f t="shared" si="364"/>
        <v>1</v>
      </c>
      <c r="BL736" s="35" t="str">
        <f t="shared" si="365"/>
        <v>x</v>
      </c>
      <c r="BM736" s="41">
        <f t="shared" si="366"/>
        <v>1</v>
      </c>
      <c r="BN736" s="37" t="str">
        <f t="shared" si="367"/>
        <v>x</v>
      </c>
      <c r="BO736" s="41">
        <f t="shared" si="352"/>
        <v>1.018</v>
      </c>
      <c r="BP736" s="41" t="str">
        <f t="shared" si="353"/>
        <v/>
      </c>
      <c r="BQ736" s="41" t="str">
        <f t="shared" si="354"/>
        <v/>
      </c>
      <c r="BR736" s="41" t="str">
        <f t="shared" si="355"/>
        <v/>
      </c>
      <c r="BS736" s="41" t="str">
        <f t="shared" si="356"/>
        <v/>
      </c>
      <c r="BT736" s="41" t="str">
        <f t="shared" si="357"/>
        <v/>
      </c>
      <c r="BU736" s="41" t="str">
        <f t="shared" si="358"/>
        <v/>
      </c>
      <c r="BV736" s="41" t="str">
        <f t="shared" si="359"/>
        <v/>
      </c>
      <c r="BW736" s="41" t="str">
        <f t="shared" si="360"/>
        <v/>
      </c>
      <c r="BX736" s="41" t="str">
        <f t="shared" si="361"/>
        <v/>
      </c>
      <c r="BY736" s="41" t="str">
        <f t="shared" si="362"/>
        <v/>
      </c>
      <c r="BZ736" s="40" t="s">
        <v>32</v>
      </c>
      <c r="CA736" s="41">
        <f t="shared" si="363"/>
        <v>1.018</v>
      </c>
      <c r="CB736" s="35"/>
      <c r="CC736" s="36">
        <f>IF(D736&gt;Zisk!$D$10,"",E736*CA736)</f>
        <v>0</v>
      </c>
    </row>
    <row r="737" spans="2:81" x14ac:dyDescent="0.2">
      <c r="B737" s="28" t="str">
        <f>Zisk!B748</f>
        <v/>
      </c>
      <c r="C737" s="28">
        <f>Zisk!C748</f>
        <v>0</v>
      </c>
      <c r="D737" s="28">
        <f>Zisk!E748</f>
        <v>0</v>
      </c>
      <c r="E737" s="29">
        <f>Zisk!D748</f>
        <v>0</v>
      </c>
      <c r="F737" s="29"/>
      <c r="G737" s="28" t="str">
        <f t="shared" si="338"/>
        <v>(</v>
      </c>
      <c r="H737" s="28" t="str">
        <f t="shared" si="339"/>
        <v>1</v>
      </c>
      <c r="I737" s="28" t="str">
        <f t="shared" si="340"/>
        <v>+</v>
      </c>
      <c r="J737" s="30">
        <f>IF($D737&lt;=2021,VstupniParametry_SKRYT!$D$5,"")</f>
        <v>0.02</v>
      </c>
      <c r="K737" s="28" t="str">
        <f t="shared" si="341"/>
        <v>)</v>
      </c>
      <c r="L737" s="31">
        <f>IF($D737&lt;=2021,COUNTIF(Vypocet_SKRYT!T734:AS734,"&gt;=1"),"")</f>
        <v>0</v>
      </c>
      <c r="M737" s="32" t="str">
        <f t="shared" si="342"/>
        <v>x</v>
      </c>
      <c r="N737" s="28" t="str">
        <f t="shared" si="343"/>
        <v>(</v>
      </c>
      <c r="O737" s="28" t="str">
        <f t="shared" si="344"/>
        <v>1</v>
      </c>
      <c r="P737" s="28" t="str">
        <f t="shared" si="345"/>
        <v>+</v>
      </c>
      <c r="Q737" s="30">
        <f>IF($D737&lt;=2024,VstupniParametry_SKRYT!$D$6,"")</f>
        <v>0.06</v>
      </c>
      <c r="R737" s="28" t="str">
        <f t="shared" si="346"/>
        <v>)</v>
      </c>
      <c r="S737" s="31">
        <f>IF($D737&lt;=2024,COUNTIFS(Vypocet_SKRYT!AT734:AV734,"&gt;=1"),"")</f>
        <v>0</v>
      </c>
      <c r="T737" s="32" t="str">
        <f t="shared" si="347"/>
        <v>x</v>
      </c>
      <c r="U737" s="28" t="str">
        <f t="shared" si="348"/>
        <v>(</v>
      </c>
      <c r="V737" s="28" t="str">
        <f t="shared" si="349"/>
        <v>1</v>
      </c>
      <c r="W737" s="28" t="str">
        <f t="shared" si="350"/>
        <v>+</v>
      </c>
      <c r="X737" s="30">
        <f>IF($D737&lt;=2025,VstupniParametry_SKRYT!$D$9,"")</f>
        <v>1.7999999999999999E-2</v>
      </c>
      <c r="Y737" s="28" t="str">
        <f t="shared" si="351"/>
        <v>)</v>
      </c>
      <c r="Z737" s="31">
        <f>IF(AND(D737&lt;2025,2025&lt;=Zisk!$D$10),1,IF(D737=2025,0,""))</f>
        <v>1</v>
      </c>
      <c r="AA737" s="32" t="str">
        <f>IF(AND($D737&lt;=2025,Zisk!$D$10&gt;=2026),"x","")</f>
        <v/>
      </c>
      <c r="AB737" s="28" t="str">
        <f>IF(AND($D737&lt;=2026,Zisk!$D$10&gt;=2026),"(","")</f>
        <v/>
      </c>
      <c r="AC737" s="28" t="str">
        <f>IF(AND($D737&lt;=2026,Zisk!$D$10&gt;=2026),"1","")</f>
        <v/>
      </c>
      <c r="AD737" s="28" t="str">
        <f>IF(AND($D737&lt;=2026,Zisk!$D$10&gt;=2026),"+","")</f>
        <v/>
      </c>
      <c r="AE737" s="30" t="str">
        <f>IF(AND($D737&lt;=2026,Zisk!$D$10&gt;=2026),VstupniParametry_SKRYT!$D$10,"")</f>
        <v/>
      </c>
      <c r="AF737" s="28" t="str">
        <f>IF(AND($D737&lt;=2026,Zisk!$D$10&gt;=2026),")","")</f>
        <v/>
      </c>
      <c r="AG737" s="31" t="str">
        <f>IF(AND(D737&lt;2026,2026&lt;=Zisk!$D$10),1,IF(D737=2026,0,""))</f>
        <v/>
      </c>
      <c r="AH737" s="32" t="str">
        <f>IF(AND($D737&lt;=2026,Zisk!$D$10&gt;=2027),"x","")</f>
        <v/>
      </c>
      <c r="AI737" s="28" t="str">
        <f>IF(AND($D737&lt;=2027,Zisk!$D$10&gt;=2027),"(","")</f>
        <v/>
      </c>
      <c r="AJ737" s="28" t="str">
        <f>IF(AND($D737&lt;=2027,Zisk!$D$10&gt;=2027),"1","")</f>
        <v/>
      </c>
      <c r="AK737" s="28" t="str">
        <f>IF(AND($D737&lt;=2027,Zisk!$D$10&gt;=2027),"+","")</f>
        <v/>
      </c>
      <c r="AL737" s="30" t="str">
        <f>IF(AND($D737&lt;=2027,Zisk!$D$10&gt;=2027),VstupniParametry_SKRYT!$D$11,"")</f>
        <v/>
      </c>
      <c r="AM737" s="28" t="str">
        <f>IF(AND($D737&lt;=2027,Zisk!$D$10&gt;=2027),")","")</f>
        <v/>
      </c>
      <c r="AN737" s="31" t="str">
        <f>IF(AND(D737&lt;2027,2027&lt;=Zisk!$D$10),1,IF(D737=2027,0,""))</f>
        <v/>
      </c>
      <c r="AO737" s="32" t="str">
        <f>IF(AND($D737&lt;=2027,Zisk!$D$10&gt;=2028),"x","")</f>
        <v/>
      </c>
      <c r="AP737" s="28" t="str">
        <f>IF(AND($D737&lt;=2028,Zisk!$D$10&gt;=2028),"(","")</f>
        <v/>
      </c>
      <c r="AQ737" s="28" t="str">
        <f>IF(AND($D737&lt;=2028,Zisk!$D$10&gt;=2028),"1","")</f>
        <v/>
      </c>
      <c r="AR737" s="28" t="str">
        <f>IF(AND($D737&lt;=2028,Zisk!$D$10&gt;=2028),"+","")</f>
        <v/>
      </c>
      <c r="AS737" s="30" t="str">
        <f>IF(AND($D737&lt;=2028,Zisk!$D$10&gt;=2028),VstupniParametry_SKRYT!$D$12,"")</f>
        <v/>
      </c>
      <c r="AT737" s="28" t="str">
        <f>IF(AND($D737&lt;=2028,Zisk!$D$10&gt;=2028),")","")</f>
        <v/>
      </c>
      <c r="AU737" s="31" t="str">
        <f>IF(AND(D737&lt;2028,2028&lt;=Zisk!$D$10),1,IF(D737=2028,0,""))</f>
        <v/>
      </c>
      <c r="AV737" s="32" t="str">
        <f>IF(AND($D737&lt;=2028,Zisk!$D$10&gt;=2029),"x","")</f>
        <v/>
      </c>
      <c r="AW737" s="28" t="str">
        <f>IF(AND($D737&lt;=2029,Zisk!$D$10&gt;=2029),"(","")</f>
        <v/>
      </c>
      <c r="AX737" s="28" t="str">
        <f>IF(AND($D737&lt;=2029,Zisk!$D$10&gt;=2029),"1","")</f>
        <v/>
      </c>
      <c r="AY737" s="28" t="str">
        <f>IF(AND($D737&lt;=2029,Zisk!$D$10&gt;=2029),"+","")</f>
        <v/>
      </c>
      <c r="AZ737" s="30" t="str">
        <f>IF(AND($D737&lt;=2029,Zisk!$D$10&gt;=2029),VstupniParametry_SKRYT!$D$13,"")</f>
        <v/>
      </c>
      <c r="BA737" s="28" t="str">
        <f>IF(AND($D737&lt;=2029,Zisk!$D$10&gt;=2029),")","")</f>
        <v/>
      </c>
      <c r="BB737" s="31" t="str">
        <f>IF(AND(D737&lt;2029,2029&lt;=Zisk!$D$10),1,IF(D737=2029,0,""))</f>
        <v/>
      </c>
      <c r="BC737" s="32" t="str">
        <f>IF(AND($D737&lt;=2029,Zisk!$D$10&gt;=2030),"x","")</f>
        <v/>
      </c>
      <c r="BD737" s="28" t="str">
        <f>IF(AND($D737&lt;=2030,Zisk!$D$10&gt;=2030),"(","")</f>
        <v/>
      </c>
      <c r="BE737" s="28" t="str">
        <f>IF(AND($D737&lt;=2030,Zisk!$D$10&gt;=2030),"1","")</f>
        <v/>
      </c>
      <c r="BF737" s="28" t="str">
        <f>IF(AND($D737&lt;=2030,Zisk!$D$10&gt;=2030),"+","")</f>
        <v/>
      </c>
      <c r="BG737" s="30" t="str">
        <f>IF(AND($D737&lt;=2030,Zisk!$D$10&gt;=2030),VstupniParametry_SKRYT!$D$14,"")</f>
        <v/>
      </c>
      <c r="BH737" s="28" t="str">
        <f>IF(AND($D737&lt;=2030,Zisk!$D$10&gt;=2030),")","")</f>
        <v/>
      </c>
      <c r="BI737" s="31" t="str">
        <f>IF(AND(D737&lt;2030,2030&lt;=Zisk!$D$10),1,IF(D737=2030,0,""))</f>
        <v/>
      </c>
      <c r="BJ737" s="33" t="s">
        <v>32</v>
      </c>
      <c r="BK737" s="30">
        <f t="shared" si="364"/>
        <v>1</v>
      </c>
      <c r="BL737" s="28" t="str">
        <f t="shared" si="365"/>
        <v>x</v>
      </c>
      <c r="BM737" s="34">
        <f t="shared" si="366"/>
        <v>1</v>
      </c>
      <c r="BN737" s="30" t="str">
        <f t="shared" si="367"/>
        <v>x</v>
      </c>
      <c r="BO737" s="34">
        <f t="shared" si="352"/>
        <v>1.018</v>
      </c>
      <c r="BP737" s="34" t="str">
        <f t="shared" si="353"/>
        <v/>
      </c>
      <c r="BQ737" s="34" t="str">
        <f t="shared" si="354"/>
        <v/>
      </c>
      <c r="BR737" s="34" t="str">
        <f t="shared" si="355"/>
        <v/>
      </c>
      <c r="BS737" s="34" t="str">
        <f t="shared" si="356"/>
        <v/>
      </c>
      <c r="BT737" s="34" t="str">
        <f t="shared" si="357"/>
        <v/>
      </c>
      <c r="BU737" s="34" t="str">
        <f t="shared" si="358"/>
        <v/>
      </c>
      <c r="BV737" s="34" t="str">
        <f t="shared" si="359"/>
        <v/>
      </c>
      <c r="BW737" s="34" t="str">
        <f t="shared" si="360"/>
        <v/>
      </c>
      <c r="BX737" s="34" t="str">
        <f t="shared" si="361"/>
        <v/>
      </c>
      <c r="BY737" s="34" t="str">
        <f t="shared" si="362"/>
        <v/>
      </c>
      <c r="BZ737" s="33" t="s">
        <v>32</v>
      </c>
      <c r="CA737" s="34">
        <f t="shared" si="363"/>
        <v>1.018</v>
      </c>
      <c r="CB737" s="28"/>
      <c r="CC737" s="29">
        <f>IF(D737&gt;Zisk!$D$10,"",E737*CA737)</f>
        <v>0</v>
      </c>
    </row>
    <row r="738" spans="2:81" x14ac:dyDescent="0.2">
      <c r="B738" s="35" t="str">
        <f>Zisk!B749</f>
        <v/>
      </c>
      <c r="C738" s="35">
        <f>Zisk!C749</f>
        <v>0</v>
      </c>
      <c r="D738" s="35">
        <f>Zisk!E749</f>
        <v>0</v>
      </c>
      <c r="E738" s="36">
        <f>Zisk!D749</f>
        <v>0</v>
      </c>
      <c r="F738" s="36"/>
      <c r="G738" s="35" t="str">
        <f t="shared" si="338"/>
        <v>(</v>
      </c>
      <c r="H738" s="35" t="str">
        <f t="shared" si="339"/>
        <v>1</v>
      </c>
      <c r="I738" s="35" t="str">
        <f t="shared" si="340"/>
        <v>+</v>
      </c>
      <c r="J738" s="37">
        <f>IF($D738&lt;=2021,VstupniParametry_SKRYT!$D$5,"")</f>
        <v>0.02</v>
      </c>
      <c r="K738" s="35" t="str">
        <f t="shared" si="341"/>
        <v>)</v>
      </c>
      <c r="L738" s="38">
        <f>IF($D738&lt;=2021,COUNTIF(Vypocet_SKRYT!T735:AS735,"&gt;=1"),"")</f>
        <v>0</v>
      </c>
      <c r="M738" s="39" t="str">
        <f t="shared" si="342"/>
        <v>x</v>
      </c>
      <c r="N738" s="35" t="str">
        <f t="shared" si="343"/>
        <v>(</v>
      </c>
      <c r="O738" s="35" t="str">
        <f t="shared" si="344"/>
        <v>1</v>
      </c>
      <c r="P738" s="35" t="str">
        <f t="shared" si="345"/>
        <v>+</v>
      </c>
      <c r="Q738" s="37">
        <f>IF($D738&lt;=2024,VstupniParametry_SKRYT!$D$6,"")</f>
        <v>0.06</v>
      </c>
      <c r="R738" s="35" t="str">
        <f t="shared" si="346"/>
        <v>)</v>
      </c>
      <c r="S738" s="38">
        <f>IF($D738&lt;=2024,COUNTIFS(Vypocet_SKRYT!AT735:AV735,"&gt;=1"),"")</f>
        <v>0</v>
      </c>
      <c r="T738" s="39" t="str">
        <f t="shared" si="347"/>
        <v>x</v>
      </c>
      <c r="U738" s="35" t="str">
        <f t="shared" si="348"/>
        <v>(</v>
      </c>
      <c r="V738" s="35" t="str">
        <f t="shared" si="349"/>
        <v>1</v>
      </c>
      <c r="W738" s="35" t="str">
        <f t="shared" si="350"/>
        <v>+</v>
      </c>
      <c r="X738" s="37">
        <f>IF($D738&lt;=2025,VstupniParametry_SKRYT!$D$9,"")</f>
        <v>1.7999999999999999E-2</v>
      </c>
      <c r="Y738" s="35" t="str">
        <f t="shared" si="351"/>
        <v>)</v>
      </c>
      <c r="Z738" s="38">
        <f>IF(AND(D738&lt;2025,2025&lt;=Zisk!$D$10),1,IF(D738=2025,0,""))</f>
        <v>1</v>
      </c>
      <c r="AA738" s="39" t="str">
        <f>IF(AND($D738&lt;=2025,Zisk!$D$10&gt;=2026),"x","")</f>
        <v/>
      </c>
      <c r="AB738" s="35" t="str">
        <f>IF(AND($D738&lt;=2026,Zisk!$D$10&gt;=2026),"(","")</f>
        <v/>
      </c>
      <c r="AC738" s="35" t="str">
        <f>IF(AND($D738&lt;=2026,Zisk!$D$10&gt;=2026),"1","")</f>
        <v/>
      </c>
      <c r="AD738" s="35" t="str">
        <f>IF(AND($D738&lt;=2026,Zisk!$D$10&gt;=2026),"+","")</f>
        <v/>
      </c>
      <c r="AE738" s="37" t="str">
        <f>IF(AND($D738&lt;=2026,Zisk!$D$10&gt;=2026),VstupniParametry_SKRYT!$D$10,"")</f>
        <v/>
      </c>
      <c r="AF738" s="35" t="str">
        <f>IF(AND($D738&lt;=2026,Zisk!$D$10&gt;=2026),")","")</f>
        <v/>
      </c>
      <c r="AG738" s="38" t="str">
        <f>IF(AND(D738&lt;2026,2026&lt;=Zisk!$D$10),1,IF(D738=2026,0,""))</f>
        <v/>
      </c>
      <c r="AH738" s="39" t="str">
        <f>IF(AND($D738&lt;=2026,Zisk!$D$10&gt;=2027),"x","")</f>
        <v/>
      </c>
      <c r="AI738" s="35" t="str">
        <f>IF(AND($D738&lt;=2027,Zisk!$D$10&gt;=2027),"(","")</f>
        <v/>
      </c>
      <c r="AJ738" s="35" t="str">
        <f>IF(AND($D738&lt;=2027,Zisk!$D$10&gt;=2027),"1","")</f>
        <v/>
      </c>
      <c r="AK738" s="35" t="str">
        <f>IF(AND($D738&lt;=2027,Zisk!$D$10&gt;=2027),"+","")</f>
        <v/>
      </c>
      <c r="AL738" s="37" t="str">
        <f>IF(AND($D738&lt;=2027,Zisk!$D$10&gt;=2027),VstupniParametry_SKRYT!$D$11,"")</f>
        <v/>
      </c>
      <c r="AM738" s="35" t="str">
        <f>IF(AND($D738&lt;=2027,Zisk!$D$10&gt;=2027),")","")</f>
        <v/>
      </c>
      <c r="AN738" s="38" t="str">
        <f>IF(AND(D738&lt;2027,2027&lt;=Zisk!$D$10),1,IF(D738=2027,0,""))</f>
        <v/>
      </c>
      <c r="AO738" s="39" t="str">
        <f>IF(AND($D738&lt;=2027,Zisk!$D$10&gt;=2028),"x","")</f>
        <v/>
      </c>
      <c r="AP738" s="35" t="str">
        <f>IF(AND($D738&lt;=2028,Zisk!$D$10&gt;=2028),"(","")</f>
        <v/>
      </c>
      <c r="AQ738" s="35" t="str">
        <f>IF(AND($D738&lt;=2028,Zisk!$D$10&gt;=2028),"1","")</f>
        <v/>
      </c>
      <c r="AR738" s="35" t="str">
        <f>IF(AND($D738&lt;=2028,Zisk!$D$10&gt;=2028),"+","")</f>
        <v/>
      </c>
      <c r="AS738" s="37" t="str">
        <f>IF(AND($D738&lt;=2028,Zisk!$D$10&gt;=2028),VstupniParametry_SKRYT!$D$12,"")</f>
        <v/>
      </c>
      <c r="AT738" s="35" t="str">
        <f>IF(AND($D738&lt;=2028,Zisk!$D$10&gt;=2028),")","")</f>
        <v/>
      </c>
      <c r="AU738" s="38" t="str">
        <f>IF(AND(D738&lt;2028,2028&lt;=Zisk!$D$10),1,IF(D738=2028,0,""))</f>
        <v/>
      </c>
      <c r="AV738" s="39" t="str">
        <f>IF(AND($D738&lt;=2028,Zisk!$D$10&gt;=2029),"x","")</f>
        <v/>
      </c>
      <c r="AW738" s="35" t="str">
        <f>IF(AND($D738&lt;=2029,Zisk!$D$10&gt;=2029),"(","")</f>
        <v/>
      </c>
      <c r="AX738" s="35" t="str">
        <f>IF(AND($D738&lt;=2029,Zisk!$D$10&gt;=2029),"1","")</f>
        <v/>
      </c>
      <c r="AY738" s="35" t="str">
        <f>IF(AND($D738&lt;=2029,Zisk!$D$10&gt;=2029),"+","")</f>
        <v/>
      </c>
      <c r="AZ738" s="37" t="str">
        <f>IF(AND($D738&lt;=2029,Zisk!$D$10&gt;=2029),VstupniParametry_SKRYT!$D$13,"")</f>
        <v/>
      </c>
      <c r="BA738" s="35" t="str">
        <f>IF(AND($D738&lt;=2029,Zisk!$D$10&gt;=2029),")","")</f>
        <v/>
      </c>
      <c r="BB738" s="38" t="str">
        <f>IF(AND(D738&lt;2029,2029&lt;=Zisk!$D$10),1,IF(D738=2029,0,""))</f>
        <v/>
      </c>
      <c r="BC738" s="39" t="str">
        <f>IF(AND($D738&lt;=2029,Zisk!$D$10&gt;=2030),"x","")</f>
        <v/>
      </c>
      <c r="BD738" s="35" t="str">
        <f>IF(AND($D738&lt;=2030,Zisk!$D$10&gt;=2030),"(","")</f>
        <v/>
      </c>
      <c r="BE738" s="35" t="str">
        <f>IF(AND($D738&lt;=2030,Zisk!$D$10&gt;=2030),"1","")</f>
        <v/>
      </c>
      <c r="BF738" s="35" t="str">
        <f>IF(AND($D738&lt;=2030,Zisk!$D$10&gt;=2030),"+","")</f>
        <v/>
      </c>
      <c r="BG738" s="37" t="str">
        <f>IF(AND($D738&lt;=2030,Zisk!$D$10&gt;=2030),VstupniParametry_SKRYT!$D$14,"")</f>
        <v/>
      </c>
      <c r="BH738" s="35" t="str">
        <f>IF(AND($D738&lt;=2030,Zisk!$D$10&gt;=2030),")","")</f>
        <v/>
      </c>
      <c r="BI738" s="38" t="str">
        <f>IF(AND(D738&lt;2030,2030&lt;=Zisk!$D$10),1,IF(D738=2030,0,""))</f>
        <v/>
      </c>
      <c r="BJ738" s="40" t="s">
        <v>32</v>
      </c>
      <c r="BK738" s="37">
        <f t="shared" si="364"/>
        <v>1</v>
      </c>
      <c r="BL738" s="35" t="str">
        <f t="shared" si="365"/>
        <v>x</v>
      </c>
      <c r="BM738" s="41">
        <f t="shared" si="366"/>
        <v>1</v>
      </c>
      <c r="BN738" s="37" t="str">
        <f t="shared" si="367"/>
        <v>x</v>
      </c>
      <c r="BO738" s="41">
        <f t="shared" si="352"/>
        <v>1.018</v>
      </c>
      <c r="BP738" s="41" t="str">
        <f t="shared" si="353"/>
        <v/>
      </c>
      <c r="BQ738" s="41" t="str">
        <f t="shared" si="354"/>
        <v/>
      </c>
      <c r="BR738" s="41" t="str">
        <f t="shared" si="355"/>
        <v/>
      </c>
      <c r="BS738" s="41" t="str">
        <f t="shared" si="356"/>
        <v/>
      </c>
      <c r="BT738" s="41" t="str">
        <f t="shared" si="357"/>
        <v/>
      </c>
      <c r="BU738" s="41" t="str">
        <f t="shared" si="358"/>
        <v/>
      </c>
      <c r="BV738" s="41" t="str">
        <f t="shared" si="359"/>
        <v/>
      </c>
      <c r="BW738" s="41" t="str">
        <f t="shared" si="360"/>
        <v/>
      </c>
      <c r="BX738" s="41" t="str">
        <f t="shared" si="361"/>
        <v/>
      </c>
      <c r="BY738" s="41" t="str">
        <f t="shared" si="362"/>
        <v/>
      </c>
      <c r="BZ738" s="40" t="s">
        <v>32</v>
      </c>
      <c r="CA738" s="41">
        <f t="shared" si="363"/>
        <v>1.018</v>
      </c>
      <c r="CB738" s="35"/>
      <c r="CC738" s="36">
        <f>IF(D738&gt;Zisk!$D$10,"",E738*CA738)</f>
        <v>0</v>
      </c>
    </row>
    <row r="739" spans="2:81" x14ac:dyDescent="0.2">
      <c r="B739" s="28" t="str">
        <f>Zisk!B750</f>
        <v/>
      </c>
      <c r="C739" s="28">
        <f>Zisk!C750</f>
        <v>0</v>
      </c>
      <c r="D739" s="28">
        <f>Zisk!E750</f>
        <v>0</v>
      </c>
      <c r="E739" s="29">
        <f>Zisk!D750</f>
        <v>0</v>
      </c>
      <c r="F739" s="29"/>
      <c r="G739" s="28" t="str">
        <f t="shared" si="338"/>
        <v>(</v>
      </c>
      <c r="H739" s="28" t="str">
        <f t="shared" si="339"/>
        <v>1</v>
      </c>
      <c r="I739" s="28" t="str">
        <f t="shared" si="340"/>
        <v>+</v>
      </c>
      <c r="J739" s="30">
        <f>IF($D739&lt;=2021,VstupniParametry_SKRYT!$D$5,"")</f>
        <v>0.02</v>
      </c>
      <c r="K739" s="28" t="str">
        <f t="shared" si="341"/>
        <v>)</v>
      </c>
      <c r="L739" s="31">
        <f>IF($D739&lt;=2021,COUNTIF(Vypocet_SKRYT!T736:AS736,"&gt;=1"),"")</f>
        <v>0</v>
      </c>
      <c r="M739" s="32" t="str">
        <f t="shared" si="342"/>
        <v>x</v>
      </c>
      <c r="N739" s="28" t="str">
        <f t="shared" si="343"/>
        <v>(</v>
      </c>
      <c r="O739" s="28" t="str">
        <f t="shared" si="344"/>
        <v>1</v>
      </c>
      <c r="P739" s="28" t="str">
        <f t="shared" si="345"/>
        <v>+</v>
      </c>
      <c r="Q739" s="30">
        <f>IF($D739&lt;=2024,VstupniParametry_SKRYT!$D$6,"")</f>
        <v>0.06</v>
      </c>
      <c r="R739" s="28" t="str">
        <f t="shared" si="346"/>
        <v>)</v>
      </c>
      <c r="S739" s="31">
        <f>IF($D739&lt;=2024,COUNTIFS(Vypocet_SKRYT!AT736:AV736,"&gt;=1"),"")</f>
        <v>0</v>
      </c>
      <c r="T739" s="32" t="str">
        <f t="shared" si="347"/>
        <v>x</v>
      </c>
      <c r="U739" s="28" t="str">
        <f t="shared" si="348"/>
        <v>(</v>
      </c>
      <c r="V739" s="28" t="str">
        <f t="shared" si="349"/>
        <v>1</v>
      </c>
      <c r="W739" s="28" t="str">
        <f t="shared" si="350"/>
        <v>+</v>
      </c>
      <c r="X739" s="30">
        <f>IF($D739&lt;=2025,VstupniParametry_SKRYT!$D$9,"")</f>
        <v>1.7999999999999999E-2</v>
      </c>
      <c r="Y739" s="28" t="str">
        <f t="shared" si="351"/>
        <v>)</v>
      </c>
      <c r="Z739" s="31">
        <f>IF(AND(D739&lt;2025,2025&lt;=Zisk!$D$10),1,IF(D739=2025,0,""))</f>
        <v>1</v>
      </c>
      <c r="AA739" s="32" t="str">
        <f>IF(AND($D739&lt;=2025,Zisk!$D$10&gt;=2026),"x","")</f>
        <v/>
      </c>
      <c r="AB739" s="28" t="str">
        <f>IF(AND($D739&lt;=2026,Zisk!$D$10&gt;=2026),"(","")</f>
        <v/>
      </c>
      <c r="AC739" s="28" t="str">
        <f>IF(AND($D739&lt;=2026,Zisk!$D$10&gt;=2026),"1","")</f>
        <v/>
      </c>
      <c r="AD739" s="28" t="str">
        <f>IF(AND($D739&lt;=2026,Zisk!$D$10&gt;=2026),"+","")</f>
        <v/>
      </c>
      <c r="AE739" s="30" t="str">
        <f>IF(AND($D739&lt;=2026,Zisk!$D$10&gt;=2026),VstupniParametry_SKRYT!$D$10,"")</f>
        <v/>
      </c>
      <c r="AF739" s="28" t="str">
        <f>IF(AND($D739&lt;=2026,Zisk!$D$10&gt;=2026),")","")</f>
        <v/>
      </c>
      <c r="AG739" s="31" t="str">
        <f>IF(AND(D739&lt;2026,2026&lt;=Zisk!$D$10),1,IF(D739=2026,0,""))</f>
        <v/>
      </c>
      <c r="AH739" s="32" t="str">
        <f>IF(AND($D739&lt;=2026,Zisk!$D$10&gt;=2027),"x","")</f>
        <v/>
      </c>
      <c r="AI739" s="28" t="str">
        <f>IF(AND($D739&lt;=2027,Zisk!$D$10&gt;=2027),"(","")</f>
        <v/>
      </c>
      <c r="AJ739" s="28" t="str">
        <f>IF(AND($D739&lt;=2027,Zisk!$D$10&gt;=2027),"1","")</f>
        <v/>
      </c>
      <c r="AK739" s="28" t="str">
        <f>IF(AND($D739&lt;=2027,Zisk!$D$10&gt;=2027),"+","")</f>
        <v/>
      </c>
      <c r="AL739" s="30" t="str">
        <f>IF(AND($D739&lt;=2027,Zisk!$D$10&gt;=2027),VstupniParametry_SKRYT!$D$11,"")</f>
        <v/>
      </c>
      <c r="AM739" s="28" t="str">
        <f>IF(AND($D739&lt;=2027,Zisk!$D$10&gt;=2027),")","")</f>
        <v/>
      </c>
      <c r="AN739" s="31" t="str">
        <f>IF(AND(D739&lt;2027,2027&lt;=Zisk!$D$10),1,IF(D739=2027,0,""))</f>
        <v/>
      </c>
      <c r="AO739" s="32" t="str">
        <f>IF(AND($D739&lt;=2027,Zisk!$D$10&gt;=2028),"x","")</f>
        <v/>
      </c>
      <c r="AP739" s="28" t="str">
        <f>IF(AND($D739&lt;=2028,Zisk!$D$10&gt;=2028),"(","")</f>
        <v/>
      </c>
      <c r="AQ739" s="28" t="str">
        <f>IF(AND($D739&lt;=2028,Zisk!$D$10&gt;=2028),"1","")</f>
        <v/>
      </c>
      <c r="AR739" s="28" t="str">
        <f>IF(AND($D739&lt;=2028,Zisk!$D$10&gt;=2028),"+","")</f>
        <v/>
      </c>
      <c r="AS739" s="30" t="str">
        <f>IF(AND($D739&lt;=2028,Zisk!$D$10&gt;=2028),VstupniParametry_SKRYT!$D$12,"")</f>
        <v/>
      </c>
      <c r="AT739" s="28" t="str">
        <f>IF(AND($D739&lt;=2028,Zisk!$D$10&gt;=2028),")","")</f>
        <v/>
      </c>
      <c r="AU739" s="31" t="str">
        <f>IF(AND(D739&lt;2028,2028&lt;=Zisk!$D$10),1,IF(D739=2028,0,""))</f>
        <v/>
      </c>
      <c r="AV739" s="32" t="str">
        <f>IF(AND($D739&lt;=2028,Zisk!$D$10&gt;=2029),"x","")</f>
        <v/>
      </c>
      <c r="AW739" s="28" t="str">
        <f>IF(AND($D739&lt;=2029,Zisk!$D$10&gt;=2029),"(","")</f>
        <v/>
      </c>
      <c r="AX739" s="28" t="str">
        <f>IF(AND($D739&lt;=2029,Zisk!$D$10&gt;=2029),"1","")</f>
        <v/>
      </c>
      <c r="AY739" s="28" t="str">
        <f>IF(AND($D739&lt;=2029,Zisk!$D$10&gt;=2029),"+","")</f>
        <v/>
      </c>
      <c r="AZ739" s="30" t="str">
        <f>IF(AND($D739&lt;=2029,Zisk!$D$10&gt;=2029),VstupniParametry_SKRYT!$D$13,"")</f>
        <v/>
      </c>
      <c r="BA739" s="28" t="str">
        <f>IF(AND($D739&lt;=2029,Zisk!$D$10&gt;=2029),")","")</f>
        <v/>
      </c>
      <c r="BB739" s="31" t="str">
        <f>IF(AND(D739&lt;2029,2029&lt;=Zisk!$D$10),1,IF(D739=2029,0,""))</f>
        <v/>
      </c>
      <c r="BC739" s="32" t="str">
        <f>IF(AND($D739&lt;=2029,Zisk!$D$10&gt;=2030),"x","")</f>
        <v/>
      </c>
      <c r="BD739" s="28" t="str">
        <f>IF(AND($D739&lt;=2030,Zisk!$D$10&gt;=2030),"(","")</f>
        <v/>
      </c>
      <c r="BE739" s="28" t="str">
        <f>IF(AND($D739&lt;=2030,Zisk!$D$10&gt;=2030),"1","")</f>
        <v/>
      </c>
      <c r="BF739" s="28" t="str">
        <f>IF(AND($D739&lt;=2030,Zisk!$D$10&gt;=2030),"+","")</f>
        <v/>
      </c>
      <c r="BG739" s="30" t="str">
        <f>IF(AND($D739&lt;=2030,Zisk!$D$10&gt;=2030),VstupniParametry_SKRYT!$D$14,"")</f>
        <v/>
      </c>
      <c r="BH739" s="28" t="str">
        <f>IF(AND($D739&lt;=2030,Zisk!$D$10&gt;=2030),")","")</f>
        <v/>
      </c>
      <c r="BI739" s="31" t="str">
        <f>IF(AND(D739&lt;2030,2030&lt;=Zisk!$D$10),1,IF(D739=2030,0,""))</f>
        <v/>
      </c>
      <c r="BJ739" s="33" t="s">
        <v>32</v>
      </c>
      <c r="BK739" s="30">
        <f t="shared" si="364"/>
        <v>1</v>
      </c>
      <c r="BL739" s="28" t="str">
        <f t="shared" si="365"/>
        <v>x</v>
      </c>
      <c r="BM739" s="34">
        <f t="shared" si="366"/>
        <v>1</v>
      </c>
      <c r="BN739" s="30" t="str">
        <f t="shared" si="367"/>
        <v>x</v>
      </c>
      <c r="BO739" s="34">
        <f t="shared" si="352"/>
        <v>1.018</v>
      </c>
      <c r="BP739" s="34" t="str">
        <f t="shared" si="353"/>
        <v/>
      </c>
      <c r="BQ739" s="34" t="str">
        <f t="shared" si="354"/>
        <v/>
      </c>
      <c r="BR739" s="34" t="str">
        <f t="shared" si="355"/>
        <v/>
      </c>
      <c r="BS739" s="34" t="str">
        <f t="shared" si="356"/>
        <v/>
      </c>
      <c r="BT739" s="34" t="str">
        <f t="shared" si="357"/>
        <v/>
      </c>
      <c r="BU739" s="34" t="str">
        <f t="shared" si="358"/>
        <v/>
      </c>
      <c r="BV739" s="34" t="str">
        <f t="shared" si="359"/>
        <v/>
      </c>
      <c r="BW739" s="34" t="str">
        <f t="shared" si="360"/>
        <v/>
      </c>
      <c r="BX739" s="34" t="str">
        <f t="shared" si="361"/>
        <v/>
      </c>
      <c r="BY739" s="34" t="str">
        <f t="shared" si="362"/>
        <v/>
      </c>
      <c r="BZ739" s="33" t="s">
        <v>32</v>
      </c>
      <c r="CA739" s="34">
        <f t="shared" si="363"/>
        <v>1.018</v>
      </c>
      <c r="CB739" s="28"/>
      <c r="CC739" s="29">
        <f>IF(D739&gt;Zisk!$D$10,"",E739*CA739)</f>
        <v>0</v>
      </c>
    </row>
    <row r="740" spans="2:81" x14ac:dyDescent="0.2">
      <c r="B740" s="35" t="str">
        <f>Zisk!B751</f>
        <v/>
      </c>
      <c r="C740" s="35">
        <f>Zisk!C751</f>
        <v>0</v>
      </c>
      <c r="D740" s="35">
        <f>Zisk!E751</f>
        <v>0</v>
      </c>
      <c r="E740" s="36">
        <f>Zisk!D751</f>
        <v>0</v>
      </c>
      <c r="F740" s="36"/>
      <c r="G740" s="35" t="str">
        <f t="shared" si="338"/>
        <v>(</v>
      </c>
      <c r="H740" s="35" t="str">
        <f t="shared" si="339"/>
        <v>1</v>
      </c>
      <c r="I740" s="35" t="str">
        <f t="shared" si="340"/>
        <v>+</v>
      </c>
      <c r="J740" s="37">
        <f>IF($D740&lt;=2021,VstupniParametry_SKRYT!$D$5,"")</f>
        <v>0.02</v>
      </c>
      <c r="K740" s="35" t="str">
        <f t="shared" si="341"/>
        <v>)</v>
      </c>
      <c r="L740" s="38">
        <f>IF($D740&lt;=2021,COUNTIF(Vypocet_SKRYT!T737:AS737,"&gt;=1"),"")</f>
        <v>0</v>
      </c>
      <c r="M740" s="39" t="str">
        <f t="shared" si="342"/>
        <v>x</v>
      </c>
      <c r="N740" s="35" t="str">
        <f t="shared" si="343"/>
        <v>(</v>
      </c>
      <c r="O740" s="35" t="str">
        <f t="shared" si="344"/>
        <v>1</v>
      </c>
      <c r="P740" s="35" t="str">
        <f t="shared" si="345"/>
        <v>+</v>
      </c>
      <c r="Q740" s="37">
        <f>IF($D740&lt;=2024,VstupniParametry_SKRYT!$D$6,"")</f>
        <v>0.06</v>
      </c>
      <c r="R740" s="35" t="str">
        <f t="shared" si="346"/>
        <v>)</v>
      </c>
      <c r="S740" s="38">
        <f>IF($D740&lt;=2024,COUNTIFS(Vypocet_SKRYT!AT737:AV737,"&gt;=1"),"")</f>
        <v>0</v>
      </c>
      <c r="T740" s="39" t="str">
        <f t="shared" si="347"/>
        <v>x</v>
      </c>
      <c r="U740" s="35" t="str">
        <f t="shared" si="348"/>
        <v>(</v>
      </c>
      <c r="V740" s="35" t="str">
        <f t="shared" si="349"/>
        <v>1</v>
      </c>
      <c r="W740" s="35" t="str">
        <f t="shared" si="350"/>
        <v>+</v>
      </c>
      <c r="X740" s="37">
        <f>IF($D740&lt;=2025,VstupniParametry_SKRYT!$D$9,"")</f>
        <v>1.7999999999999999E-2</v>
      </c>
      <c r="Y740" s="35" t="str">
        <f t="shared" si="351"/>
        <v>)</v>
      </c>
      <c r="Z740" s="38">
        <f>IF(AND(D740&lt;2025,2025&lt;=Zisk!$D$10),1,IF(D740=2025,0,""))</f>
        <v>1</v>
      </c>
      <c r="AA740" s="39" t="str">
        <f>IF(AND($D740&lt;=2025,Zisk!$D$10&gt;=2026),"x","")</f>
        <v/>
      </c>
      <c r="AB740" s="35" t="str">
        <f>IF(AND($D740&lt;=2026,Zisk!$D$10&gt;=2026),"(","")</f>
        <v/>
      </c>
      <c r="AC740" s="35" t="str">
        <f>IF(AND($D740&lt;=2026,Zisk!$D$10&gt;=2026),"1","")</f>
        <v/>
      </c>
      <c r="AD740" s="35" t="str">
        <f>IF(AND($D740&lt;=2026,Zisk!$D$10&gt;=2026),"+","")</f>
        <v/>
      </c>
      <c r="AE740" s="37" t="str">
        <f>IF(AND($D740&lt;=2026,Zisk!$D$10&gt;=2026),VstupniParametry_SKRYT!$D$10,"")</f>
        <v/>
      </c>
      <c r="AF740" s="35" t="str">
        <f>IF(AND($D740&lt;=2026,Zisk!$D$10&gt;=2026),")","")</f>
        <v/>
      </c>
      <c r="AG740" s="38" t="str">
        <f>IF(AND(D740&lt;2026,2026&lt;=Zisk!$D$10),1,IF(D740=2026,0,""))</f>
        <v/>
      </c>
      <c r="AH740" s="39" t="str">
        <f>IF(AND($D740&lt;=2026,Zisk!$D$10&gt;=2027),"x","")</f>
        <v/>
      </c>
      <c r="AI740" s="35" t="str">
        <f>IF(AND($D740&lt;=2027,Zisk!$D$10&gt;=2027),"(","")</f>
        <v/>
      </c>
      <c r="AJ740" s="35" t="str">
        <f>IF(AND($D740&lt;=2027,Zisk!$D$10&gt;=2027),"1","")</f>
        <v/>
      </c>
      <c r="AK740" s="35" t="str">
        <f>IF(AND($D740&lt;=2027,Zisk!$D$10&gt;=2027),"+","")</f>
        <v/>
      </c>
      <c r="AL740" s="37" t="str">
        <f>IF(AND($D740&lt;=2027,Zisk!$D$10&gt;=2027),VstupniParametry_SKRYT!$D$11,"")</f>
        <v/>
      </c>
      <c r="AM740" s="35" t="str">
        <f>IF(AND($D740&lt;=2027,Zisk!$D$10&gt;=2027),")","")</f>
        <v/>
      </c>
      <c r="AN740" s="38" t="str">
        <f>IF(AND(D740&lt;2027,2027&lt;=Zisk!$D$10),1,IF(D740=2027,0,""))</f>
        <v/>
      </c>
      <c r="AO740" s="39" t="str">
        <f>IF(AND($D740&lt;=2027,Zisk!$D$10&gt;=2028),"x","")</f>
        <v/>
      </c>
      <c r="AP740" s="35" t="str">
        <f>IF(AND($D740&lt;=2028,Zisk!$D$10&gt;=2028),"(","")</f>
        <v/>
      </c>
      <c r="AQ740" s="35" t="str">
        <f>IF(AND($D740&lt;=2028,Zisk!$D$10&gt;=2028),"1","")</f>
        <v/>
      </c>
      <c r="AR740" s="35" t="str">
        <f>IF(AND($D740&lt;=2028,Zisk!$D$10&gt;=2028),"+","")</f>
        <v/>
      </c>
      <c r="AS740" s="37" t="str">
        <f>IF(AND($D740&lt;=2028,Zisk!$D$10&gt;=2028),VstupniParametry_SKRYT!$D$12,"")</f>
        <v/>
      </c>
      <c r="AT740" s="35" t="str">
        <f>IF(AND($D740&lt;=2028,Zisk!$D$10&gt;=2028),")","")</f>
        <v/>
      </c>
      <c r="AU740" s="38" t="str">
        <f>IF(AND(D740&lt;2028,2028&lt;=Zisk!$D$10),1,IF(D740=2028,0,""))</f>
        <v/>
      </c>
      <c r="AV740" s="39" t="str">
        <f>IF(AND($D740&lt;=2028,Zisk!$D$10&gt;=2029),"x","")</f>
        <v/>
      </c>
      <c r="AW740" s="35" t="str">
        <f>IF(AND($D740&lt;=2029,Zisk!$D$10&gt;=2029),"(","")</f>
        <v/>
      </c>
      <c r="AX740" s="35" t="str">
        <f>IF(AND($D740&lt;=2029,Zisk!$D$10&gt;=2029),"1","")</f>
        <v/>
      </c>
      <c r="AY740" s="35" t="str">
        <f>IF(AND($D740&lt;=2029,Zisk!$D$10&gt;=2029),"+","")</f>
        <v/>
      </c>
      <c r="AZ740" s="37" t="str">
        <f>IF(AND($D740&lt;=2029,Zisk!$D$10&gt;=2029),VstupniParametry_SKRYT!$D$13,"")</f>
        <v/>
      </c>
      <c r="BA740" s="35" t="str">
        <f>IF(AND($D740&lt;=2029,Zisk!$D$10&gt;=2029),")","")</f>
        <v/>
      </c>
      <c r="BB740" s="38" t="str">
        <f>IF(AND(D740&lt;2029,2029&lt;=Zisk!$D$10),1,IF(D740=2029,0,""))</f>
        <v/>
      </c>
      <c r="BC740" s="39" t="str">
        <f>IF(AND($D740&lt;=2029,Zisk!$D$10&gt;=2030),"x","")</f>
        <v/>
      </c>
      <c r="BD740" s="35" t="str">
        <f>IF(AND($D740&lt;=2030,Zisk!$D$10&gt;=2030),"(","")</f>
        <v/>
      </c>
      <c r="BE740" s="35" t="str">
        <f>IF(AND($D740&lt;=2030,Zisk!$D$10&gt;=2030),"1","")</f>
        <v/>
      </c>
      <c r="BF740" s="35" t="str">
        <f>IF(AND($D740&lt;=2030,Zisk!$D$10&gt;=2030),"+","")</f>
        <v/>
      </c>
      <c r="BG740" s="37" t="str">
        <f>IF(AND($D740&lt;=2030,Zisk!$D$10&gt;=2030),VstupniParametry_SKRYT!$D$14,"")</f>
        <v/>
      </c>
      <c r="BH740" s="35" t="str">
        <f>IF(AND($D740&lt;=2030,Zisk!$D$10&gt;=2030),")","")</f>
        <v/>
      </c>
      <c r="BI740" s="38" t="str">
        <f>IF(AND(D740&lt;2030,2030&lt;=Zisk!$D$10),1,IF(D740=2030,0,""))</f>
        <v/>
      </c>
      <c r="BJ740" s="40" t="s">
        <v>32</v>
      </c>
      <c r="BK740" s="37">
        <f t="shared" si="364"/>
        <v>1</v>
      </c>
      <c r="BL740" s="35" t="str">
        <f t="shared" si="365"/>
        <v>x</v>
      </c>
      <c r="BM740" s="41">
        <f t="shared" si="366"/>
        <v>1</v>
      </c>
      <c r="BN740" s="37" t="str">
        <f t="shared" si="367"/>
        <v>x</v>
      </c>
      <c r="BO740" s="41">
        <f t="shared" si="352"/>
        <v>1.018</v>
      </c>
      <c r="BP740" s="41" t="str">
        <f t="shared" si="353"/>
        <v/>
      </c>
      <c r="BQ740" s="41" t="str">
        <f t="shared" si="354"/>
        <v/>
      </c>
      <c r="BR740" s="41" t="str">
        <f t="shared" si="355"/>
        <v/>
      </c>
      <c r="BS740" s="41" t="str">
        <f t="shared" si="356"/>
        <v/>
      </c>
      <c r="BT740" s="41" t="str">
        <f t="shared" si="357"/>
        <v/>
      </c>
      <c r="BU740" s="41" t="str">
        <f t="shared" si="358"/>
        <v/>
      </c>
      <c r="BV740" s="41" t="str">
        <f t="shared" si="359"/>
        <v/>
      </c>
      <c r="BW740" s="41" t="str">
        <f t="shared" si="360"/>
        <v/>
      </c>
      <c r="BX740" s="41" t="str">
        <f t="shared" si="361"/>
        <v/>
      </c>
      <c r="BY740" s="41" t="str">
        <f t="shared" si="362"/>
        <v/>
      </c>
      <c r="BZ740" s="40" t="s">
        <v>32</v>
      </c>
      <c r="CA740" s="41">
        <f t="shared" si="363"/>
        <v>1.018</v>
      </c>
      <c r="CB740" s="35"/>
      <c r="CC740" s="36">
        <f>IF(D740&gt;Zisk!$D$10,"",E740*CA740)</f>
        <v>0</v>
      </c>
    </row>
    <row r="741" spans="2:81" x14ac:dyDescent="0.2">
      <c r="B741" s="28" t="str">
        <f>Zisk!B752</f>
        <v/>
      </c>
      <c r="C741" s="28">
        <f>Zisk!C752</f>
        <v>0</v>
      </c>
      <c r="D741" s="28">
        <f>Zisk!E752</f>
        <v>0</v>
      </c>
      <c r="E741" s="29">
        <f>Zisk!D752</f>
        <v>0</v>
      </c>
      <c r="F741" s="29"/>
      <c r="G741" s="28" t="str">
        <f t="shared" si="338"/>
        <v>(</v>
      </c>
      <c r="H741" s="28" t="str">
        <f t="shared" si="339"/>
        <v>1</v>
      </c>
      <c r="I741" s="28" t="str">
        <f t="shared" si="340"/>
        <v>+</v>
      </c>
      <c r="J741" s="30">
        <f>IF($D741&lt;=2021,VstupniParametry_SKRYT!$D$5,"")</f>
        <v>0.02</v>
      </c>
      <c r="K741" s="28" t="str">
        <f t="shared" si="341"/>
        <v>)</v>
      </c>
      <c r="L741" s="31">
        <f>IF($D741&lt;=2021,COUNTIF(Vypocet_SKRYT!T738:AS738,"&gt;=1"),"")</f>
        <v>0</v>
      </c>
      <c r="M741" s="32" t="str">
        <f t="shared" si="342"/>
        <v>x</v>
      </c>
      <c r="N741" s="28" t="str">
        <f t="shared" si="343"/>
        <v>(</v>
      </c>
      <c r="O741" s="28" t="str">
        <f t="shared" si="344"/>
        <v>1</v>
      </c>
      <c r="P741" s="28" t="str">
        <f t="shared" si="345"/>
        <v>+</v>
      </c>
      <c r="Q741" s="30">
        <f>IF($D741&lt;=2024,VstupniParametry_SKRYT!$D$6,"")</f>
        <v>0.06</v>
      </c>
      <c r="R741" s="28" t="str">
        <f t="shared" si="346"/>
        <v>)</v>
      </c>
      <c r="S741" s="31">
        <f>IF($D741&lt;=2024,COUNTIFS(Vypocet_SKRYT!AT738:AV738,"&gt;=1"),"")</f>
        <v>0</v>
      </c>
      <c r="T741" s="32" t="str">
        <f t="shared" si="347"/>
        <v>x</v>
      </c>
      <c r="U741" s="28" t="str">
        <f t="shared" si="348"/>
        <v>(</v>
      </c>
      <c r="V741" s="28" t="str">
        <f t="shared" si="349"/>
        <v>1</v>
      </c>
      <c r="W741" s="28" t="str">
        <f t="shared" si="350"/>
        <v>+</v>
      </c>
      <c r="X741" s="30">
        <f>IF($D741&lt;=2025,VstupniParametry_SKRYT!$D$9,"")</f>
        <v>1.7999999999999999E-2</v>
      </c>
      <c r="Y741" s="28" t="str">
        <f t="shared" si="351"/>
        <v>)</v>
      </c>
      <c r="Z741" s="31">
        <f>IF(AND(D741&lt;2025,2025&lt;=Zisk!$D$10),1,IF(D741=2025,0,""))</f>
        <v>1</v>
      </c>
      <c r="AA741" s="32" t="str">
        <f>IF(AND($D741&lt;=2025,Zisk!$D$10&gt;=2026),"x","")</f>
        <v/>
      </c>
      <c r="AB741" s="28" t="str">
        <f>IF(AND($D741&lt;=2026,Zisk!$D$10&gt;=2026),"(","")</f>
        <v/>
      </c>
      <c r="AC741" s="28" t="str">
        <f>IF(AND($D741&lt;=2026,Zisk!$D$10&gt;=2026),"1","")</f>
        <v/>
      </c>
      <c r="AD741" s="28" t="str">
        <f>IF(AND($D741&lt;=2026,Zisk!$D$10&gt;=2026),"+","")</f>
        <v/>
      </c>
      <c r="AE741" s="30" t="str">
        <f>IF(AND($D741&lt;=2026,Zisk!$D$10&gt;=2026),VstupniParametry_SKRYT!$D$10,"")</f>
        <v/>
      </c>
      <c r="AF741" s="28" t="str">
        <f>IF(AND($D741&lt;=2026,Zisk!$D$10&gt;=2026),")","")</f>
        <v/>
      </c>
      <c r="AG741" s="31" t="str">
        <f>IF(AND(D741&lt;2026,2026&lt;=Zisk!$D$10),1,IF(D741=2026,0,""))</f>
        <v/>
      </c>
      <c r="AH741" s="32" t="str">
        <f>IF(AND($D741&lt;=2026,Zisk!$D$10&gt;=2027),"x","")</f>
        <v/>
      </c>
      <c r="AI741" s="28" t="str">
        <f>IF(AND($D741&lt;=2027,Zisk!$D$10&gt;=2027),"(","")</f>
        <v/>
      </c>
      <c r="AJ741" s="28" t="str">
        <f>IF(AND($D741&lt;=2027,Zisk!$D$10&gt;=2027),"1","")</f>
        <v/>
      </c>
      <c r="AK741" s="28" t="str">
        <f>IF(AND($D741&lt;=2027,Zisk!$D$10&gt;=2027),"+","")</f>
        <v/>
      </c>
      <c r="AL741" s="30" t="str">
        <f>IF(AND($D741&lt;=2027,Zisk!$D$10&gt;=2027),VstupniParametry_SKRYT!$D$11,"")</f>
        <v/>
      </c>
      <c r="AM741" s="28" t="str">
        <f>IF(AND($D741&lt;=2027,Zisk!$D$10&gt;=2027),")","")</f>
        <v/>
      </c>
      <c r="AN741" s="31" t="str">
        <f>IF(AND(D741&lt;2027,2027&lt;=Zisk!$D$10),1,IF(D741=2027,0,""))</f>
        <v/>
      </c>
      <c r="AO741" s="32" t="str">
        <f>IF(AND($D741&lt;=2027,Zisk!$D$10&gt;=2028),"x","")</f>
        <v/>
      </c>
      <c r="AP741" s="28" t="str">
        <f>IF(AND($D741&lt;=2028,Zisk!$D$10&gt;=2028),"(","")</f>
        <v/>
      </c>
      <c r="AQ741" s="28" t="str">
        <f>IF(AND($D741&lt;=2028,Zisk!$D$10&gt;=2028),"1","")</f>
        <v/>
      </c>
      <c r="AR741" s="28" t="str">
        <f>IF(AND($D741&lt;=2028,Zisk!$D$10&gt;=2028),"+","")</f>
        <v/>
      </c>
      <c r="AS741" s="30" t="str">
        <f>IF(AND($D741&lt;=2028,Zisk!$D$10&gt;=2028),VstupniParametry_SKRYT!$D$12,"")</f>
        <v/>
      </c>
      <c r="AT741" s="28" t="str">
        <f>IF(AND($D741&lt;=2028,Zisk!$D$10&gt;=2028),")","")</f>
        <v/>
      </c>
      <c r="AU741" s="31" t="str">
        <f>IF(AND(D741&lt;2028,2028&lt;=Zisk!$D$10),1,IF(D741=2028,0,""))</f>
        <v/>
      </c>
      <c r="AV741" s="32" t="str">
        <f>IF(AND($D741&lt;=2028,Zisk!$D$10&gt;=2029),"x","")</f>
        <v/>
      </c>
      <c r="AW741" s="28" t="str">
        <f>IF(AND($D741&lt;=2029,Zisk!$D$10&gt;=2029),"(","")</f>
        <v/>
      </c>
      <c r="AX741" s="28" t="str">
        <f>IF(AND($D741&lt;=2029,Zisk!$D$10&gt;=2029),"1","")</f>
        <v/>
      </c>
      <c r="AY741" s="28" t="str">
        <f>IF(AND($D741&lt;=2029,Zisk!$D$10&gt;=2029),"+","")</f>
        <v/>
      </c>
      <c r="AZ741" s="30" t="str">
        <f>IF(AND($D741&lt;=2029,Zisk!$D$10&gt;=2029),VstupniParametry_SKRYT!$D$13,"")</f>
        <v/>
      </c>
      <c r="BA741" s="28" t="str">
        <f>IF(AND($D741&lt;=2029,Zisk!$D$10&gt;=2029),")","")</f>
        <v/>
      </c>
      <c r="BB741" s="31" t="str">
        <f>IF(AND(D741&lt;2029,2029&lt;=Zisk!$D$10),1,IF(D741=2029,0,""))</f>
        <v/>
      </c>
      <c r="BC741" s="32" t="str">
        <f>IF(AND($D741&lt;=2029,Zisk!$D$10&gt;=2030),"x","")</f>
        <v/>
      </c>
      <c r="BD741" s="28" t="str">
        <f>IF(AND($D741&lt;=2030,Zisk!$D$10&gt;=2030),"(","")</f>
        <v/>
      </c>
      <c r="BE741" s="28" t="str">
        <f>IF(AND($D741&lt;=2030,Zisk!$D$10&gt;=2030),"1","")</f>
        <v/>
      </c>
      <c r="BF741" s="28" t="str">
        <f>IF(AND($D741&lt;=2030,Zisk!$D$10&gt;=2030),"+","")</f>
        <v/>
      </c>
      <c r="BG741" s="30" t="str">
        <f>IF(AND($D741&lt;=2030,Zisk!$D$10&gt;=2030),VstupniParametry_SKRYT!$D$14,"")</f>
        <v/>
      </c>
      <c r="BH741" s="28" t="str">
        <f>IF(AND($D741&lt;=2030,Zisk!$D$10&gt;=2030),")","")</f>
        <v/>
      </c>
      <c r="BI741" s="31" t="str">
        <f>IF(AND(D741&lt;2030,2030&lt;=Zisk!$D$10),1,IF(D741=2030,0,""))</f>
        <v/>
      </c>
      <c r="BJ741" s="33" t="s">
        <v>32</v>
      </c>
      <c r="BK741" s="30">
        <f t="shared" si="364"/>
        <v>1</v>
      </c>
      <c r="BL741" s="28" t="str">
        <f t="shared" si="365"/>
        <v>x</v>
      </c>
      <c r="BM741" s="34">
        <f t="shared" si="366"/>
        <v>1</v>
      </c>
      <c r="BN741" s="30" t="str">
        <f t="shared" si="367"/>
        <v>x</v>
      </c>
      <c r="BO741" s="34">
        <f t="shared" si="352"/>
        <v>1.018</v>
      </c>
      <c r="BP741" s="34" t="str">
        <f t="shared" si="353"/>
        <v/>
      </c>
      <c r="BQ741" s="34" t="str">
        <f t="shared" si="354"/>
        <v/>
      </c>
      <c r="BR741" s="34" t="str">
        <f t="shared" si="355"/>
        <v/>
      </c>
      <c r="BS741" s="34" t="str">
        <f t="shared" si="356"/>
        <v/>
      </c>
      <c r="BT741" s="34" t="str">
        <f t="shared" si="357"/>
        <v/>
      </c>
      <c r="BU741" s="34" t="str">
        <f t="shared" si="358"/>
        <v/>
      </c>
      <c r="BV741" s="34" t="str">
        <f t="shared" si="359"/>
        <v/>
      </c>
      <c r="BW741" s="34" t="str">
        <f t="shared" si="360"/>
        <v/>
      </c>
      <c r="BX741" s="34" t="str">
        <f t="shared" si="361"/>
        <v/>
      </c>
      <c r="BY741" s="34" t="str">
        <f t="shared" si="362"/>
        <v/>
      </c>
      <c r="BZ741" s="33" t="s">
        <v>32</v>
      </c>
      <c r="CA741" s="34">
        <f t="shared" si="363"/>
        <v>1.018</v>
      </c>
      <c r="CB741" s="28"/>
      <c r="CC741" s="29">
        <f>IF(D741&gt;Zisk!$D$10,"",E741*CA741)</f>
        <v>0</v>
      </c>
    </row>
    <row r="742" spans="2:81" x14ac:dyDescent="0.2">
      <c r="B742" s="35" t="str">
        <f>Zisk!B753</f>
        <v/>
      </c>
      <c r="C742" s="35">
        <f>Zisk!C753</f>
        <v>0</v>
      </c>
      <c r="D742" s="35">
        <f>Zisk!E753</f>
        <v>0</v>
      </c>
      <c r="E742" s="36">
        <f>Zisk!D753</f>
        <v>0</v>
      </c>
      <c r="F742" s="36"/>
      <c r="G742" s="35" t="str">
        <f t="shared" si="338"/>
        <v>(</v>
      </c>
      <c r="H742" s="35" t="str">
        <f t="shared" si="339"/>
        <v>1</v>
      </c>
      <c r="I742" s="35" t="str">
        <f t="shared" si="340"/>
        <v>+</v>
      </c>
      <c r="J742" s="37">
        <f>IF($D742&lt;=2021,VstupniParametry_SKRYT!$D$5,"")</f>
        <v>0.02</v>
      </c>
      <c r="K742" s="35" t="str">
        <f t="shared" si="341"/>
        <v>)</v>
      </c>
      <c r="L742" s="38">
        <f>IF($D742&lt;=2021,COUNTIF(Vypocet_SKRYT!T739:AS739,"&gt;=1"),"")</f>
        <v>0</v>
      </c>
      <c r="M742" s="39" t="str">
        <f t="shared" si="342"/>
        <v>x</v>
      </c>
      <c r="N742" s="35" t="str">
        <f t="shared" si="343"/>
        <v>(</v>
      </c>
      <c r="O742" s="35" t="str">
        <f t="shared" si="344"/>
        <v>1</v>
      </c>
      <c r="P742" s="35" t="str">
        <f t="shared" si="345"/>
        <v>+</v>
      </c>
      <c r="Q742" s="37">
        <f>IF($D742&lt;=2024,VstupniParametry_SKRYT!$D$6,"")</f>
        <v>0.06</v>
      </c>
      <c r="R742" s="35" t="str">
        <f t="shared" si="346"/>
        <v>)</v>
      </c>
      <c r="S742" s="38">
        <f>IF($D742&lt;=2024,COUNTIFS(Vypocet_SKRYT!AT739:AV739,"&gt;=1"),"")</f>
        <v>0</v>
      </c>
      <c r="T742" s="39" t="str">
        <f t="shared" si="347"/>
        <v>x</v>
      </c>
      <c r="U742" s="35" t="str">
        <f t="shared" si="348"/>
        <v>(</v>
      </c>
      <c r="V742" s="35" t="str">
        <f t="shared" si="349"/>
        <v>1</v>
      </c>
      <c r="W742" s="35" t="str">
        <f t="shared" si="350"/>
        <v>+</v>
      </c>
      <c r="X742" s="37">
        <f>IF($D742&lt;=2025,VstupniParametry_SKRYT!$D$9,"")</f>
        <v>1.7999999999999999E-2</v>
      </c>
      <c r="Y742" s="35" t="str">
        <f t="shared" si="351"/>
        <v>)</v>
      </c>
      <c r="Z742" s="38">
        <f>IF(AND(D742&lt;2025,2025&lt;=Zisk!$D$10),1,IF(D742=2025,0,""))</f>
        <v>1</v>
      </c>
      <c r="AA742" s="39" t="str">
        <f>IF(AND($D742&lt;=2025,Zisk!$D$10&gt;=2026),"x","")</f>
        <v/>
      </c>
      <c r="AB742" s="35" t="str">
        <f>IF(AND($D742&lt;=2026,Zisk!$D$10&gt;=2026),"(","")</f>
        <v/>
      </c>
      <c r="AC742" s="35" t="str">
        <f>IF(AND($D742&lt;=2026,Zisk!$D$10&gt;=2026),"1","")</f>
        <v/>
      </c>
      <c r="AD742" s="35" t="str">
        <f>IF(AND($D742&lt;=2026,Zisk!$D$10&gt;=2026),"+","")</f>
        <v/>
      </c>
      <c r="AE742" s="37" t="str">
        <f>IF(AND($D742&lt;=2026,Zisk!$D$10&gt;=2026),VstupniParametry_SKRYT!$D$10,"")</f>
        <v/>
      </c>
      <c r="AF742" s="35" t="str">
        <f>IF(AND($D742&lt;=2026,Zisk!$D$10&gt;=2026),")","")</f>
        <v/>
      </c>
      <c r="AG742" s="38" t="str">
        <f>IF(AND(D742&lt;2026,2026&lt;=Zisk!$D$10),1,IF(D742=2026,0,""))</f>
        <v/>
      </c>
      <c r="AH742" s="39" t="str">
        <f>IF(AND($D742&lt;=2026,Zisk!$D$10&gt;=2027),"x","")</f>
        <v/>
      </c>
      <c r="AI742" s="35" t="str">
        <f>IF(AND($D742&lt;=2027,Zisk!$D$10&gt;=2027),"(","")</f>
        <v/>
      </c>
      <c r="AJ742" s="35" t="str">
        <f>IF(AND($D742&lt;=2027,Zisk!$D$10&gt;=2027),"1","")</f>
        <v/>
      </c>
      <c r="AK742" s="35" t="str">
        <f>IF(AND($D742&lt;=2027,Zisk!$D$10&gt;=2027),"+","")</f>
        <v/>
      </c>
      <c r="AL742" s="37" t="str">
        <f>IF(AND($D742&lt;=2027,Zisk!$D$10&gt;=2027),VstupniParametry_SKRYT!$D$11,"")</f>
        <v/>
      </c>
      <c r="AM742" s="35" t="str">
        <f>IF(AND($D742&lt;=2027,Zisk!$D$10&gt;=2027),")","")</f>
        <v/>
      </c>
      <c r="AN742" s="38" t="str">
        <f>IF(AND(D742&lt;2027,2027&lt;=Zisk!$D$10),1,IF(D742=2027,0,""))</f>
        <v/>
      </c>
      <c r="AO742" s="39" t="str">
        <f>IF(AND($D742&lt;=2027,Zisk!$D$10&gt;=2028),"x","")</f>
        <v/>
      </c>
      <c r="AP742" s="35" t="str">
        <f>IF(AND($D742&lt;=2028,Zisk!$D$10&gt;=2028),"(","")</f>
        <v/>
      </c>
      <c r="AQ742" s="35" t="str">
        <f>IF(AND($D742&lt;=2028,Zisk!$D$10&gt;=2028),"1","")</f>
        <v/>
      </c>
      <c r="AR742" s="35" t="str">
        <f>IF(AND($D742&lt;=2028,Zisk!$D$10&gt;=2028),"+","")</f>
        <v/>
      </c>
      <c r="AS742" s="37" t="str">
        <f>IF(AND($D742&lt;=2028,Zisk!$D$10&gt;=2028),VstupniParametry_SKRYT!$D$12,"")</f>
        <v/>
      </c>
      <c r="AT742" s="35" t="str">
        <f>IF(AND($D742&lt;=2028,Zisk!$D$10&gt;=2028),")","")</f>
        <v/>
      </c>
      <c r="AU742" s="38" t="str">
        <f>IF(AND(D742&lt;2028,2028&lt;=Zisk!$D$10),1,IF(D742=2028,0,""))</f>
        <v/>
      </c>
      <c r="AV742" s="39" t="str">
        <f>IF(AND($D742&lt;=2028,Zisk!$D$10&gt;=2029),"x","")</f>
        <v/>
      </c>
      <c r="AW742" s="35" t="str">
        <f>IF(AND($D742&lt;=2029,Zisk!$D$10&gt;=2029),"(","")</f>
        <v/>
      </c>
      <c r="AX742" s="35" t="str">
        <f>IF(AND($D742&lt;=2029,Zisk!$D$10&gt;=2029),"1","")</f>
        <v/>
      </c>
      <c r="AY742" s="35" t="str">
        <f>IF(AND($D742&lt;=2029,Zisk!$D$10&gt;=2029),"+","")</f>
        <v/>
      </c>
      <c r="AZ742" s="37" t="str">
        <f>IF(AND($D742&lt;=2029,Zisk!$D$10&gt;=2029),VstupniParametry_SKRYT!$D$13,"")</f>
        <v/>
      </c>
      <c r="BA742" s="35" t="str">
        <f>IF(AND($D742&lt;=2029,Zisk!$D$10&gt;=2029),")","")</f>
        <v/>
      </c>
      <c r="BB742" s="38" t="str">
        <f>IF(AND(D742&lt;2029,2029&lt;=Zisk!$D$10),1,IF(D742=2029,0,""))</f>
        <v/>
      </c>
      <c r="BC742" s="39" t="str">
        <f>IF(AND($D742&lt;=2029,Zisk!$D$10&gt;=2030),"x","")</f>
        <v/>
      </c>
      <c r="BD742" s="35" t="str">
        <f>IF(AND($D742&lt;=2030,Zisk!$D$10&gt;=2030),"(","")</f>
        <v/>
      </c>
      <c r="BE742" s="35" t="str">
        <f>IF(AND($D742&lt;=2030,Zisk!$D$10&gt;=2030),"1","")</f>
        <v/>
      </c>
      <c r="BF742" s="35" t="str">
        <f>IF(AND($D742&lt;=2030,Zisk!$D$10&gt;=2030),"+","")</f>
        <v/>
      </c>
      <c r="BG742" s="37" t="str">
        <f>IF(AND($D742&lt;=2030,Zisk!$D$10&gt;=2030),VstupniParametry_SKRYT!$D$14,"")</f>
        <v/>
      </c>
      <c r="BH742" s="35" t="str">
        <f>IF(AND($D742&lt;=2030,Zisk!$D$10&gt;=2030),")","")</f>
        <v/>
      </c>
      <c r="BI742" s="38" t="str">
        <f>IF(AND(D742&lt;2030,2030&lt;=Zisk!$D$10),1,IF(D742=2030,0,""))</f>
        <v/>
      </c>
      <c r="BJ742" s="40" t="s">
        <v>32</v>
      </c>
      <c r="BK742" s="37">
        <f t="shared" si="364"/>
        <v>1</v>
      </c>
      <c r="BL742" s="35" t="str">
        <f t="shared" si="365"/>
        <v>x</v>
      </c>
      <c r="BM742" s="41">
        <f t="shared" si="366"/>
        <v>1</v>
      </c>
      <c r="BN742" s="37" t="str">
        <f t="shared" si="367"/>
        <v>x</v>
      </c>
      <c r="BO742" s="41">
        <f t="shared" si="352"/>
        <v>1.018</v>
      </c>
      <c r="BP742" s="41" t="str">
        <f t="shared" si="353"/>
        <v/>
      </c>
      <c r="BQ742" s="41" t="str">
        <f t="shared" si="354"/>
        <v/>
      </c>
      <c r="BR742" s="41" t="str">
        <f t="shared" si="355"/>
        <v/>
      </c>
      <c r="BS742" s="41" t="str">
        <f t="shared" si="356"/>
        <v/>
      </c>
      <c r="BT742" s="41" t="str">
        <f t="shared" si="357"/>
        <v/>
      </c>
      <c r="BU742" s="41" t="str">
        <f t="shared" si="358"/>
        <v/>
      </c>
      <c r="BV742" s="41" t="str">
        <f t="shared" si="359"/>
        <v/>
      </c>
      <c r="BW742" s="41" t="str">
        <f t="shared" si="360"/>
        <v/>
      </c>
      <c r="BX742" s="41" t="str">
        <f t="shared" si="361"/>
        <v/>
      </c>
      <c r="BY742" s="41" t="str">
        <f t="shared" si="362"/>
        <v/>
      </c>
      <c r="BZ742" s="40" t="s">
        <v>32</v>
      </c>
      <c r="CA742" s="41">
        <f t="shared" si="363"/>
        <v>1.018</v>
      </c>
      <c r="CB742" s="35"/>
      <c r="CC742" s="36">
        <f>IF(D742&gt;Zisk!$D$10,"",E742*CA742)</f>
        <v>0</v>
      </c>
    </row>
    <row r="743" spans="2:81" x14ac:dyDescent="0.2">
      <c r="B743" s="28" t="str">
        <f>Zisk!B754</f>
        <v/>
      </c>
      <c r="C743" s="28">
        <f>Zisk!C754</f>
        <v>0</v>
      </c>
      <c r="D743" s="28">
        <f>Zisk!E754</f>
        <v>0</v>
      </c>
      <c r="E743" s="29">
        <f>Zisk!D754</f>
        <v>0</v>
      </c>
      <c r="F743" s="29"/>
      <c r="G743" s="28" t="str">
        <f t="shared" si="338"/>
        <v>(</v>
      </c>
      <c r="H743" s="28" t="str">
        <f t="shared" si="339"/>
        <v>1</v>
      </c>
      <c r="I743" s="28" t="str">
        <f t="shared" si="340"/>
        <v>+</v>
      </c>
      <c r="J743" s="30">
        <f>IF($D743&lt;=2021,VstupniParametry_SKRYT!$D$5,"")</f>
        <v>0.02</v>
      </c>
      <c r="K743" s="28" t="str">
        <f t="shared" si="341"/>
        <v>)</v>
      </c>
      <c r="L743" s="31">
        <f>IF($D743&lt;=2021,COUNTIF(Vypocet_SKRYT!T740:AS740,"&gt;=1"),"")</f>
        <v>0</v>
      </c>
      <c r="M743" s="32" t="str">
        <f t="shared" si="342"/>
        <v>x</v>
      </c>
      <c r="N743" s="28" t="str">
        <f t="shared" si="343"/>
        <v>(</v>
      </c>
      <c r="O743" s="28" t="str">
        <f t="shared" si="344"/>
        <v>1</v>
      </c>
      <c r="P743" s="28" t="str">
        <f t="shared" si="345"/>
        <v>+</v>
      </c>
      <c r="Q743" s="30">
        <f>IF($D743&lt;=2024,VstupniParametry_SKRYT!$D$6,"")</f>
        <v>0.06</v>
      </c>
      <c r="R743" s="28" t="str">
        <f t="shared" si="346"/>
        <v>)</v>
      </c>
      <c r="S743" s="31">
        <f>IF($D743&lt;=2024,COUNTIFS(Vypocet_SKRYT!AT740:AV740,"&gt;=1"),"")</f>
        <v>0</v>
      </c>
      <c r="T743" s="32" t="str">
        <f t="shared" si="347"/>
        <v>x</v>
      </c>
      <c r="U743" s="28" t="str">
        <f t="shared" si="348"/>
        <v>(</v>
      </c>
      <c r="V743" s="28" t="str">
        <f t="shared" si="349"/>
        <v>1</v>
      </c>
      <c r="W743" s="28" t="str">
        <f t="shared" si="350"/>
        <v>+</v>
      </c>
      <c r="X743" s="30">
        <f>IF($D743&lt;=2025,VstupniParametry_SKRYT!$D$9,"")</f>
        <v>1.7999999999999999E-2</v>
      </c>
      <c r="Y743" s="28" t="str">
        <f t="shared" si="351"/>
        <v>)</v>
      </c>
      <c r="Z743" s="31">
        <f>IF(AND(D743&lt;2025,2025&lt;=Zisk!$D$10),1,IF(D743=2025,0,""))</f>
        <v>1</v>
      </c>
      <c r="AA743" s="32" t="str">
        <f>IF(AND($D743&lt;=2025,Zisk!$D$10&gt;=2026),"x","")</f>
        <v/>
      </c>
      <c r="AB743" s="28" t="str">
        <f>IF(AND($D743&lt;=2026,Zisk!$D$10&gt;=2026),"(","")</f>
        <v/>
      </c>
      <c r="AC743" s="28" t="str">
        <f>IF(AND($D743&lt;=2026,Zisk!$D$10&gt;=2026),"1","")</f>
        <v/>
      </c>
      <c r="AD743" s="28" t="str">
        <f>IF(AND($D743&lt;=2026,Zisk!$D$10&gt;=2026),"+","")</f>
        <v/>
      </c>
      <c r="AE743" s="30" t="str">
        <f>IF(AND($D743&lt;=2026,Zisk!$D$10&gt;=2026),VstupniParametry_SKRYT!$D$10,"")</f>
        <v/>
      </c>
      <c r="AF743" s="28" t="str">
        <f>IF(AND($D743&lt;=2026,Zisk!$D$10&gt;=2026),")","")</f>
        <v/>
      </c>
      <c r="AG743" s="31" t="str">
        <f>IF(AND(D743&lt;2026,2026&lt;=Zisk!$D$10),1,IF(D743=2026,0,""))</f>
        <v/>
      </c>
      <c r="AH743" s="32" t="str">
        <f>IF(AND($D743&lt;=2026,Zisk!$D$10&gt;=2027),"x","")</f>
        <v/>
      </c>
      <c r="AI743" s="28" t="str">
        <f>IF(AND($D743&lt;=2027,Zisk!$D$10&gt;=2027),"(","")</f>
        <v/>
      </c>
      <c r="AJ743" s="28" t="str">
        <f>IF(AND($D743&lt;=2027,Zisk!$D$10&gt;=2027),"1","")</f>
        <v/>
      </c>
      <c r="AK743" s="28" t="str">
        <f>IF(AND($D743&lt;=2027,Zisk!$D$10&gt;=2027),"+","")</f>
        <v/>
      </c>
      <c r="AL743" s="30" t="str">
        <f>IF(AND($D743&lt;=2027,Zisk!$D$10&gt;=2027),VstupniParametry_SKRYT!$D$11,"")</f>
        <v/>
      </c>
      <c r="AM743" s="28" t="str">
        <f>IF(AND($D743&lt;=2027,Zisk!$D$10&gt;=2027),")","")</f>
        <v/>
      </c>
      <c r="AN743" s="31" t="str">
        <f>IF(AND(D743&lt;2027,2027&lt;=Zisk!$D$10),1,IF(D743=2027,0,""))</f>
        <v/>
      </c>
      <c r="AO743" s="32" t="str">
        <f>IF(AND($D743&lt;=2027,Zisk!$D$10&gt;=2028),"x","")</f>
        <v/>
      </c>
      <c r="AP743" s="28" t="str">
        <f>IF(AND($D743&lt;=2028,Zisk!$D$10&gt;=2028),"(","")</f>
        <v/>
      </c>
      <c r="AQ743" s="28" t="str">
        <f>IF(AND($D743&lt;=2028,Zisk!$D$10&gt;=2028),"1","")</f>
        <v/>
      </c>
      <c r="AR743" s="28" t="str">
        <f>IF(AND($D743&lt;=2028,Zisk!$D$10&gt;=2028),"+","")</f>
        <v/>
      </c>
      <c r="AS743" s="30" t="str">
        <f>IF(AND($D743&lt;=2028,Zisk!$D$10&gt;=2028),VstupniParametry_SKRYT!$D$12,"")</f>
        <v/>
      </c>
      <c r="AT743" s="28" t="str">
        <f>IF(AND($D743&lt;=2028,Zisk!$D$10&gt;=2028),")","")</f>
        <v/>
      </c>
      <c r="AU743" s="31" t="str">
        <f>IF(AND(D743&lt;2028,2028&lt;=Zisk!$D$10),1,IF(D743=2028,0,""))</f>
        <v/>
      </c>
      <c r="AV743" s="32" t="str">
        <f>IF(AND($D743&lt;=2028,Zisk!$D$10&gt;=2029),"x","")</f>
        <v/>
      </c>
      <c r="AW743" s="28" t="str">
        <f>IF(AND($D743&lt;=2029,Zisk!$D$10&gt;=2029),"(","")</f>
        <v/>
      </c>
      <c r="AX743" s="28" t="str">
        <f>IF(AND($D743&lt;=2029,Zisk!$D$10&gt;=2029),"1","")</f>
        <v/>
      </c>
      <c r="AY743" s="28" t="str">
        <f>IF(AND($D743&lt;=2029,Zisk!$D$10&gt;=2029),"+","")</f>
        <v/>
      </c>
      <c r="AZ743" s="30" t="str">
        <f>IF(AND($D743&lt;=2029,Zisk!$D$10&gt;=2029),VstupniParametry_SKRYT!$D$13,"")</f>
        <v/>
      </c>
      <c r="BA743" s="28" t="str">
        <f>IF(AND($D743&lt;=2029,Zisk!$D$10&gt;=2029),")","")</f>
        <v/>
      </c>
      <c r="BB743" s="31" t="str">
        <f>IF(AND(D743&lt;2029,2029&lt;=Zisk!$D$10),1,IF(D743=2029,0,""))</f>
        <v/>
      </c>
      <c r="BC743" s="32" t="str">
        <f>IF(AND($D743&lt;=2029,Zisk!$D$10&gt;=2030),"x","")</f>
        <v/>
      </c>
      <c r="BD743" s="28" t="str">
        <f>IF(AND($D743&lt;=2030,Zisk!$D$10&gt;=2030),"(","")</f>
        <v/>
      </c>
      <c r="BE743" s="28" t="str">
        <f>IF(AND($D743&lt;=2030,Zisk!$D$10&gt;=2030),"1","")</f>
        <v/>
      </c>
      <c r="BF743" s="28" t="str">
        <f>IF(AND($D743&lt;=2030,Zisk!$D$10&gt;=2030),"+","")</f>
        <v/>
      </c>
      <c r="BG743" s="30" t="str">
        <f>IF(AND($D743&lt;=2030,Zisk!$D$10&gt;=2030),VstupniParametry_SKRYT!$D$14,"")</f>
        <v/>
      </c>
      <c r="BH743" s="28" t="str">
        <f>IF(AND($D743&lt;=2030,Zisk!$D$10&gt;=2030),")","")</f>
        <v/>
      </c>
      <c r="BI743" s="31" t="str">
        <f>IF(AND(D743&lt;2030,2030&lt;=Zisk!$D$10),1,IF(D743=2030,0,""))</f>
        <v/>
      </c>
      <c r="BJ743" s="33" t="s">
        <v>32</v>
      </c>
      <c r="BK743" s="30">
        <f t="shared" si="364"/>
        <v>1</v>
      </c>
      <c r="BL743" s="28" t="str">
        <f t="shared" si="365"/>
        <v>x</v>
      </c>
      <c r="BM743" s="34">
        <f t="shared" si="366"/>
        <v>1</v>
      </c>
      <c r="BN743" s="30" t="str">
        <f t="shared" si="367"/>
        <v>x</v>
      </c>
      <c r="BO743" s="34">
        <f t="shared" si="352"/>
        <v>1.018</v>
      </c>
      <c r="BP743" s="34" t="str">
        <f t="shared" si="353"/>
        <v/>
      </c>
      <c r="BQ743" s="34" t="str">
        <f t="shared" si="354"/>
        <v/>
      </c>
      <c r="BR743" s="34" t="str">
        <f t="shared" si="355"/>
        <v/>
      </c>
      <c r="BS743" s="34" t="str">
        <f t="shared" si="356"/>
        <v/>
      </c>
      <c r="BT743" s="34" t="str">
        <f t="shared" si="357"/>
        <v/>
      </c>
      <c r="BU743" s="34" t="str">
        <f t="shared" si="358"/>
        <v/>
      </c>
      <c r="BV743" s="34" t="str">
        <f t="shared" si="359"/>
        <v/>
      </c>
      <c r="BW743" s="34" t="str">
        <f t="shared" si="360"/>
        <v/>
      </c>
      <c r="BX743" s="34" t="str">
        <f t="shared" si="361"/>
        <v/>
      </c>
      <c r="BY743" s="34" t="str">
        <f t="shared" si="362"/>
        <v/>
      </c>
      <c r="BZ743" s="33" t="s">
        <v>32</v>
      </c>
      <c r="CA743" s="34">
        <f t="shared" si="363"/>
        <v>1.018</v>
      </c>
      <c r="CB743" s="28"/>
      <c r="CC743" s="29">
        <f>IF(D743&gt;Zisk!$D$10,"",E743*CA743)</f>
        <v>0</v>
      </c>
    </row>
    <row r="744" spans="2:81" x14ac:dyDescent="0.2">
      <c r="B744" s="35" t="str">
        <f>Zisk!B755</f>
        <v/>
      </c>
      <c r="C744" s="35">
        <f>Zisk!C755</f>
        <v>0</v>
      </c>
      <c r="D744" s="35">
        <f>Zisk!E755</f>
        <v>0</v>
      </c>
      <c r="E744" s="36">
        <f>Zisk!D755</f>
        <v>0</v>
      </c>
      <c r="F744" s="36"/>
      <c r="G744" s="35" t="str">
        <f t="shared" si="338"/>
        <v>(</v>
      </c>
      <c r="H744" s="35" t="str">
        <f t="shared" si="339"/>
        <v>1</v>
      </c>
      <c r="I744" s="35" t="str">
        <f t="shared" si="340"/>
        <v>+</v>
      </c>
      <c r="J744" s="37">
        <f>IF($D744&lt;=2021,VstupniParametry_SKRYT!$D$5,"")</f>
        <v>0.02</v>
      </c>
      <c r="K744" s="35" t="str">
        <f t="shared" si="341"/>
        <v>)</v>
      </c>
      <c r="L744" s="38">
        <f>IF($D744&lt;=2021,COUNTIF(Vypocet_SKRYT!T741:AS741,"&gt;=1"),"")</f>
        <v>0</v>
      </c>
      <c r="M744" s="39" t="str">
        <f t="shared" si="342"/>
        <v>x</v>
      </c>
      <c r="N744" s="35" t="str">
        <f t="shared" si="343"/>
        <v>(</v>
      </c>
      <c r="O744" s="35" t="str">
        <f t="shared" si="344"/>
        <v>1</v>
      </c>
      <c r="P744" s="35" t="str">
        <f t="shared" si="345"/>
        <v>+</v>
      </c>
      <c r="Q744" s="37">
        <f>IF($D744&lt;=2024,VstupniParametry_SKRYT!$D$6,"")</f>
        <v>0.06</v>
      </c>
      <c r="R744" s="35" t="str">
        <f t="shared" si="346"/>
        <v>)</v>
      </c>
      <c r="S744" s="38">
        <f>IF($D744&lt;=2024,COUNTIFS(Vypocet_SKRYT!AT741:AV741,"&gt;=1"),"")</f>
        <v>0</v>
      </c>
      <c r="T744" s="39" t="str">
        <f t="shared" si="347"/>
        <v>x</v>
      </c>
      <c r="U744" s="35" t="str">
        <f t="shared" si="348"/>
        <v>(</v>
      </c>
      <c r="V744" s="35" t="str">
        <f t="shared" si="349"/>
        <v>1</v>
      </c>
      <c r="W744" s="35" t="str">
        <f t="shared" si="350"/>
        <v>+</v>
      </c>
      <c r="X744" s="37">
        <f>IF($D744&lt;=2025,VstupniParametry_SKRYT!$D$9,"")</f>
        <v>1.7999999999999999E-2</v>
      </c>
      <c r="Y744" s="35" t="str">
        <f t="shared" si="351"/>
        <v>)</v>
      </c>
      <c r="Z744" s="38">
        <f>IF(AND(D744&lt;2025,2025&lt;=Zisk!$D$10),1,IF(D744=2025,0,""))</f>
        <v>1</v>
      </c>
      <c r="AA744" s="39" t="str">
        <f>IF(AND($D744&lt;=2025,Zisk!$D$10&gt;=2026),"x","")</f>
        <v/>
      </c>
      <c r="AB744" s="35" t="str">
        <f>IF(AND($D744&lt;=2026,Zisk!$D$10&gt;=2026),"(","")</f>
        <v/>
      </c>
      <c r="AC744" s="35" t="str">
        <f>IF(AND($D744&lt;=2026,Zisk!$D$10&gt;=2026),"1","")</f>
        <v/>
      </c>
      <c r="AD744" s="35" t="str">
        <f>IF(AND($D744&lt;=2026,Zisk!$D$10&gt;=2026),"+","")</f>
        <v/>
      </c>
      <c r="AE744" s="37" t="str">
        <f>IF(AND($D744&lt;=2026,Zisk!$D$10&gt;=2026),VstupniParametry_SKRYT!$D$10,"")</f>
        <v/>
      </c>
      <c r="AF744" s="35" t="str">
        <f>IF(AND($D744&lt;=2026,Zisk!$D$10&gt;=2026),")","")</f>
        <v/>
      </c>
      <c r="AG744" s="38" t="str">
        <f>IF(AND(D744&lt;2026,2026&lt;=Zisk!$D$10),1,IF(D744=2026,0,""))</f>
        <v/>
      </c>
      <c r="AH744" s="39" t="str">
        <f>IF(AND($D744&lt;=2026,Zisk!$D$10&gt;=2027),"x","")</f>
        <v/>
      </c>
      <c r="AI744" s="35" t="str">
        <f>IF(AND($D744&lt;=2027,Zisk!$D$10&gt;=2027),"(","")</f>
        <v/>
      </c>
      <c r="AJ744" s="35" t="str">
        <f>IF(AND($D744&lt;=2027,Zisk!$D$10&gt;=2027),"1","")</f>
        <v/>
      </c>
      <c r="AK744" s="35" t="str">
        <f>IF(AND($D744&lt;=2027,Zisk!$D$10&gt;=2027),"+","")</f>
        <v/>
      </c>
      <c r="AL744" s="37" t="str">
        <f>IF(AND($D744&lt;=2027,Zisk!$D$10&gt;=2027),VstupniParametry_SKRYT!$D$11,"")</f>
        <v/>
      </c>
      <c r="AM744" s="35" t="str">
        <f>IF(AND($D744&lt;=2027,Zisk!$D$10&gt;=2027),")","")</f>
        <v/>
      </c>
      <c r="AN744" s="38" t="str">
        <f>IF(AND(D744&lt;2027,2027&lt;=Zisk!$D$10),1,IF(D744=2027,0,""))</f>
        <v/>
      </c>
      <c r="AO744" s="39" t="str">
        <f>IF(AND($D744&lt;=2027,Zisk!$D$10&gt;=2028),"x","")</f>
        <v/>
      </c>
      <c r="AP744" s="35" t="str">
        <f>IF(AND($D744&lt;=2028,Zisk!$D$10&gt;=2028),"(","")</f>
        <v/>
      </c>
      <c r="AQ744" s="35" t="str">
        <f>IF(AND($D744&lt;=2028,Zisk!$D$10&gt;=2028),"1","")</f>
        <v/>
      </c>
      <c r="AR744" s="35" t="str">
        <f>IF(AND($D744&lt;=2028,Zisk!$D$10&gt;=2028),"+","")</f>
        <v/>
      </c>
      <c r="AS744" s="37" t="str">
        <f>IF(AND($D744&lt;=2028,Zisk!$D$10&gt;=2028),VstupniParametry_SKRYT!$D$12,"")</f>
        <v/>
      </c>
      <c r="AT744" s="35" t="str">
        <f>IF(AND($D744&lt;=2028,Zisk!$D$10&gt;=2028),")","")</f>
        <v/>
      </c>
      <c r="AU744" s="38" t="str">
        <f>IF(AND(D744&lt;2028,2028&lt;=Zisk!$D$10),1,IF(D744=2028,0,""))</f>
        <v/>
      </c>
      <c r="AV744" s="39" t="str">
        <f>IF(AND($D744&lt;=2028,Zisk!$D$10&gt;=2029),"x","")</f>
        <v/>
      </c>
      <c r="AW744" s="35" t="str">
        <f>IF(AND($D744&lt;=2029,Zisk!$D$10&gt;=2029),"(","")</f>
        <v/>
      </c>
      <c r="AX744" s="35" t="str">
        <f>IF(AND($D744&lt;=2029,Zisk!$D$10&gt;=2029),"1","")</f>
        <v/>
      </c>
      <c r="AY744" s="35" t="str">
        <f>IF(AND($D744&lt;=2029,Zisk!$D$10&gt;=2029),"+","")</f>
        <v/>
      </c>
      <c r="AZ744" s="37" t="str">
        <f>IF(AND($D744&lt;=2029,Zisk!$D$10&gt;=2029),VstupniParametry_SKRYT!$D$13,"")</f>
        <v/>
      </c>
      <c r="BA744" s="35" t="str">
        <f>IF(AND($D744&lt;=2029,Zisk!$D$10&gt;=2029),")","")</f>
        <v/>
      </c>
      <c r="BB744" s="38" t="str">
        <f>IF(AND(D744&lt;2029,2029&lt;=Zisk!$D$10),1,IF(D744=2029,0,""))</f>
        <v/>
      </c>
      <c r="BC744" s="39" t="str">
        <f>IF(AND($D744&lt;=2029,Zisk!$D$10&gt;=2030),"x","")</f>
        <v/>
      </c>
      <c r="BD744" s="35" t="str">
        <f>IF(AND($D744&lt;=2030,Zisk!$D$10&gt;=2030),"(","")</f>
        <v/>
      </c>
      <c r="BE744" s="35" t="str">
        <f>IF(AND($D744&lt;=2030,Zisk!$D$10&gt;=2030),"1","")</f>
        <v/>
      </c>
      <c r="BF744" s="35" t="str">
        <f>IF(AND($D744&lt;=2030,Zisk!$D$10&gt;=2030),"+","")</f>
        <v/>
      </c>
      <c r="BG744" s="37" t="str">
        <f>IF(AND($D744&lt;=2030,Zisk!$D$10&gt;=2030),VstupniParametry_SKRYT!$D$14,"")</f>
        <v/>
      </c>
      <c r="BH744" s="35" t="str">
        <f>IF(AND($D744&lt;=2030,Zisk!$D$10&gt;=2030),")","")</f>
        <v/>
      </c>
      <c r="BI744" s="38" t="str">
        <f>IF(AND(D744&lt;2030,2030&lt;=Zisk!$D$10),1,IF(D744=2030,0,""))</f>
        <v/>
      </c>
      <c r="BJ744" s="40" t="s">
        <v>32</v>
      </c>
      <c r="BK744" s="37">
        <f t="shared" si="364"/>
        <v>1</v>
      </c>
      <c r="BL744" s="35" t="str">
        <f t="shared" si="365"/>
        <v>x</v>
      </c>
      <c r="BM744" s="41">
        <f t="shared" si="366"/>
        <v>1</v>
      </c>
      <c r="BN744" s="37" t="str">
        <f t="shared" si="367"/>
        <v>x</v>
      </c>
      <c r="BO744" s="41">
        <f t="shared" si="352"/>
        <v>1.018</v>
      </c>
      <c r="BP744" s="41" t="str">
        <f t="shared" si="353"/>
        <v/>
      </c>
      <c r="BQ744" s="41" t="str">
        <f t="shared" si="354"/>
        <v/>
      </c>
      <c r="BR744" s="41" t="str">
        <f t="shared" si="355"/>
        <v/>
      </c>
      <c r="BS744" s="41" t="str">
        <f t="shared" si="356"/>
        <v/>
      </c>
      <c r="BT744" s="41" t="str">
        <f t="shared" si="357"/>
        <v/>
      </c>
      <c r="BU744" s="41" t="str">
        <f t="shared" si="358"/>
        <v/>
      </c>
      <c r="BV744" s="41" t="str">
        <f t="shared" si="359"/>
        <v/>
      </c>
      <c r="BW744" s="41" t="str">
        <f t="shared" si="360"/>
        <v/>
      </c>
      <c r="BX744" s="41" t="str">
        <f t="shared" si="361"/>
        <v/>
      </c>
      <c r="BY744" s="41" t="str">
        <f t="shared" si="362"/>
        <v/>
      </c>
      <c r="BZ744" s="40" t="s">
        <v>32</v>
      </c>
      <c r="CA744" s="41">
        <f t="shared" si="363"/>
        <v>1.018</v>
      </c>
      <c r="CB744" s="35"/>
      <c r="CC744" s="36">
        <f>IF(D744&gt;Zisk!$D$10,"",E744*CA744)</f>
        <v>0</v>
      </c>
    </row>
    <row r="745" spans="2:81" x14ac:dyDescent="0.2">
      <c r="B745" s="28" t="str">
        <f>Zisk!B756</f>
        <v/>
      </c>
      <c r="C745" s="28">
        <f>Zisk!C756</f>
        <v>0</v>
      </c>
      <c r="D745" s="28">
        <f>Zisk!E756</f>
        <v>0</v>
      </c>
      <c r="E745" s="29">
        <f>Zisk!D756</f>
        <v>0</v>
      </c>
      <c r="F745" s="29"/>
      <c r="G745" s="28" t="str">
        <f t="shared" si="338"/>
        <v>(</v>
      </c>
      <c r="H745" s="28" t="str">
        <f t="shared" si="339"/>
        <v>1</v>
      </c>
      <c r="I745" s="28" t="str">
        <f t="shared" si="340"/>
        <v>+</v>
      </c>
      <c r="J745" s="30">
        <f>IF($D745&lt;=2021,VstupniParametry_SKRYT!$D$5,"")</f>
        <v>0.02</v>
      </c>
      <c r="K745" s="28" t="str">
        <f t="shared" si="341"/>
        <v>)</v>
      </c>
      <c r="L745" s="31">
        <f>IF($D745&lt;=2021,COUNTIF(Vypocet_SKRYT!T742:AS742,"&gt;=1"),"")</f>
        <v>0</v>
      </c>
      <c r="M745" s="32" t="str">
        <f t="shared" si="342"/>
        <v>x</v>
      </c>
      <c r="N745" s="28" t="str">
        <f t="shared" si="343"/>
        <v>(</v>
      </c>
      <c r="O745" s="28" t="str">
        <f t="shared" si="344"/>
        <v>1</v>
      </c>
      <c r="P745" s="28" t="str">
        <f t="shared" si="345"/>
        <v>+</v>
      </c>
      <c r="Q745" s="30">
        <f>IF($D745&lt;=2024,VstupniParametry_SKRYT!$D$6,"")</f>
        <v>0.06</v>
      </c>
      <c r="R745" s="28" t="str">
        <f t="shared" si="346"/>
        <v>)</v>
      </c>
      <c r="S745" s="31">
        <f>IF($D745&lt;=2024,COUNTIFS(Vypocet_SKRYT!AT742:AV742,"&gt;=1"),"")</f>
        <v>0</v>
      </c>
      <c r="T745" s="32" t="str">
        <f t="shared" si="347"/>
        <v>x</v>
      </c>
      <c r="U745" s="28" t="str">
        <f t="shared" si="348"/>
        <v>(</v>
      </c>
      <c r="V745" s="28" t="str">
        <f t="shared" si="349"/>
        <v>1</v>
      </c>
      <c r="W745" s="28" t="str">
        <f t="shared" si="350"/>
        <v>+</v>
      </c>
      <c r="X745" s="30">
        <f>IF($D745&lt;=2025,VstupniParametry_SKRYT!$D$9,"")</f>
        <v>1.7999999999999999E-2</v>
      </c>
      <c r="Y745" s="28" t="str">
        <f t="shared" si="351"/>
        <v>)</v>
      </c>
      <c r="Z745" s="31">
        <f>IF(AND(D745&lt;2025,2025&lt;=Zisk!$D$10),1,IF(D745=2025,0,""))</f>
        <v>1</v>
      </c>
      <c r="AA745" s="32" t="str">
        <f>IF(AND($D745&lt;=2025,Zisk!$D$10&gt;=2026),"x","")</f>
        <v/>
      </c>
      <c r="AB745" s="28" t="str">
        <f>IF(AND($D745&lt;=2026,Zisk!$D$10&gt;=2026),"(","")</f>
        <v/>
      </c>
      <c r="AC745" s="28" t="str">
        <f>IF(AND($D745&lt;=2026,Zisk!$D$10&gt;=2026),"1","")</f>
        <v/>
      </c>
      <c r="AD745" s="28" t="str">
        <f>IF(AND($D745&lt;=2026,Zisk!$D$10&gt;=2026),"+","")</f>
        <v/>
      </c>
      <c r="AE745" s="30" t="str">
        <f>IF(AND($D745&lt;=2026,Zisk!$D$10&gt;=2026),VstupniParametry_SKRYT!$D$10,"")</f>
        <v/>
      </c>
      <c r="AF745" s="28" t="str">
        <f>IF(AND($D745&lt;=2026,Zisk!$D$10&gt;=2026),")","")</f>
        <v/>
      </c>
      <c r="AG745" s="31" t="str">
        <f>IF(AND(D745&lt;2026,2026&lt;=Zisk!$D$10),1,IF(D745=2026,0,""))</f>
        <v/>
      </c>
      <c r="AH745" s="32" t="str">
        <f>IF(AND($D745&lt;=2026,Zisk!$D$10&gt;=2027),"x","")</f>
        <v/>
      </c>
      <c r="AI745" s="28" t="str">
        <f>IF(AND($D745&lt;=2027,Zisk!$D$10&gt;=2027),"(","")</f>
        <v/>
      </c>
      <c r="AJ745" s="28" t="str">
        <f>IF(AND($D745&lt;=2027,Zisk!$D$10&gt;=2027),"1","")</f>
        <v/>
      </c>
      <c r="AK745" s="28" t="str">
        <f>IF(AND($D745&lt;=2027,Zisk!$D$10&gt;=2027),"+","")</f>
        <v/>
      </c>
      <c r="AL745" s="30" t="str">
        <f>IF(AND($D745&lt;=2027,Zisk!$D$10&gt;=2027),VstupniParametry_SKRYT!$D$11,"")</f>
        <v/>
      </c>
      <c r="AM745" s="28" t="str">
        <f>IF(AND($D745&lt;=2027,Zisk!$D$10&gt;=2027),")","")</f>
        <v/>
      </c>
      <c r="AN745" s="31" t="str">
        <f>IF(AND(D745&lt;2027,2027&lt;=Zisk!$D$10),1,IF(D745=2027,0,""))</f>
        <v/>
      </c>
      <c r="AO745" s="32" t="str">
        <f>IF(AND($D745&lt;=2027,Zisk!$D$10&gt;=2028),"x","")</f>
        <v/>
      </c>
      <c r="AP745" s="28" t="str">
        <f>IF(AND($D745&lt;=2028,Zisk!$D$10&gt;=2028),"(","")</f>
        <v/>
      </c>
      <c r="AQ745" s="28" t="str">
        <f>IF(AND($D745&lt;=2028,Zisk!$D$10&gt;=2028),"1","")</f>
        <v/>
      </c>
      <c r="AR745" s="28" t="str">
        <f>IF(AND($D745&lt;=2028,Zisk!$D$10&gt;=2028),"+","")</f>
        <v/>
      </c>
      <c r="AS745" s="30" t="str">
        <f>IF(AND($D745&lt;=2028,Zisk!$D$10&gt;=2028),VstupniParametry_SKRYT!$D$12,"")</f>
        <v/>
      </c>
      <c r="AT745" s="28" t="str">
        <f>IF(AND($D745&lt;=2028,Zisk!$D$10&gt;=2028),")","")</f>
        <v/>
      </c>
      <c r="AU745" s="31" t="str">
        <f>IF(AND(D745&lt;2028,2028&lt;=Zisk!$D$10),1,IF(D745=2028,0,""))</f>
        <v/>
      </c>
      <c r="AV745" s="32" t="str">
        <f>IF(AND($D745&lt;=2028,Zisk!$D$10&gt;=2029),"x","")</f>
        <v/>
      </c>
      <c r="AW745" s="28" t="str">
        <f>IF(AND($D745&lt;=2029,Zisk!$D$10&gt;=2029),"(","")</f>
        <v/>
      </c>
      <c r="AX745" s="28" t="str">
        <f>IF(AND($D745&lt;=2029,Zisk!$D$10&gt;=2029),"1","")</f>
        <v/>
      </c>
      <c r="AY745" s="28" t="str">
        <f>IF(AND($D745&lt;=2029,Zisk!$D$10&gt;=2029),"+","")</f>
        <v/>
      </c>
      <c r="AZ745" s="30" t="str">
        <f>IF(AND($D745&lt;=2029,Zisk!$D$10&gt;=2029),VstupniParametry_SKRYT!$D$13,"")</f>
        <v/>
      </c>
      <c r="BA745" s="28" t="str">
        <f>IF(AND($D745&lt;=2029,Zisk!$D$10&gt;=2029),")","")</f>
        <v/>
      </c>
      <c r="BB745" s="31" t="str">
        <f>IF(AND(D745&lt;2029,2029&lt;=Zisk!$D$10),1,IF(D745=2029,0,""))</f>
        <v/>
      </c>
      <c r="BC745" s="32" t="str">
        <f>IF(AND($D745&lt;=2029,Zisk!$D$10&gt;=2030),"x","")</f>
        <v/>
      </c>
      <c r="BD745" s="28" t="str">
        <f>IF(AND($D745&lt;=2030,Zisk!$D$10&gt;=2030),"(","")</f>
        <v/>
      </c>
      <c r="BE745" s="28" t="str">
        <f>IF(AND($D745&lt;=2030,Zisk!$D$10&gt;=2030),"1","")</f>
        <v/>
      </c>
      <c r="BF745" s="28" t="str">
        <f>IF(AND($D745&lt;=2030,Zisk!$D$10&gt;=2030),"+","")</f>
        <v/>
      </c>
      <c r="BG745" s="30" t="str">
        <f>IF(AND($D745&lt;=2030,Zisk!$D$10&gt;=2030),VstupniParametry_SKRYT!$D$14,"")</f>
        <v/>
      </c>
      <c r="BH745" s="28" t="str">
        <f>IF(AND($D745&lt;=2030,Zisk!$D$10&gt;=2030),")","")</f>
        <v/>
      </c>
      <c r="BI745" s="31" t="str">
        <f>IF(AND(D745&lt;2030,2030&lt;=Zisk!$D$10),1,IF(D745=2030,0,""))</f>
        <v/>
      </c>
      <c r="BJ745" s="33" t="s">
        <v>32</v>
      </c>
      <c r="BK745" s="30">
        <f t="shared" si="364"/>
        <v>1</v>
      </c>
      <c r="BL745" s="28" t="str">
        <f t="shared" si="365"/>
        <v>x</v>
      </c>
      <c r="BM745" s="34">
        <f t="shared" si="366"/>
        <v>1</v>
      </c>
      <c r="BN745" s="30" t="str">
        <f t="shared" si="367"/>
        <v>x</v>
      </c>
      <c r="BO745" s="34">
        <f t="shared" si="352"/>
        <v>1.018</v>
      </c>
      <c r="BP745" s="34" t="str">
        <f t="shared" si="353"/>
        <v/>
      </c>
      <c r="BQ745" s="34" t="str">
        <f t="shared" si="354"/>
        <v/>
      </c>
      <c r="BR745" s="34" t="str">
        <f t="shared" si="355"/>
        <v/>
      </c>
      <c r="BS745" s="34" t="str">
        <f t="shared" si="356"/>
        <v/>
      </c>
      <c r="BT745" s="34" t="str">
        <f t="shared" si="357"/>
        <v/>
      </c>
      <c r="BU745" s="34" t="str">
        <f t="shared" si="358"/>
        <v/>
      </c>
      <c r="BV745" s="34" t="str">
        <f t="shared" si="359"/>
        <v/>
      </c>
      <c r="BW745" s="34" t="str">
        <f t="shared" si="360"/>
        <v/>
      </c>
      <c r="BX745" s="34" t="str">
        <f t="shared" si="361"/>
        <v/>
      </c>
      <c r="BY745" s="34" t="str">
        <f t="shared" si="362"/>
        <v/>
      </c>
      <c r="BZ745" s="33" t="s">
        <v>32</v>
      </c>
      <c r="CA745" s="34">
        <f t="shared" si="363"/>
        <v>1.018</v>
      </c>
      <c r="CB745" s="28"/>
      <c r="CC745" s="29">
        <f>IF(D745&gt;Zisk!$D$10,"",E745*CA745)</f>
        <v>0</v>
      </c>
    </row>
    <row r="746" spans="2:81" x14ac:dyDescent="0.2">
      <c r="B746" s="35" t="str">
        <f>Zisk!B757</f>
        <v/>
      </c>
      <c r="C746" s="35">
        <f>Zisk!C757</f>
        <v>0</v>
      </c>
      <c r="D746" s="35">
        <f>Zisk!E757</f>
        <v>0</v>
      </c>
      <c r="E746" s="36">
        <f>Zisk!D757</f>
        <v>0</v>
      </c>
      <c r="F746" s="36"/>
      <c r="G746" s="35" t="str">
        <f t="shared" si="338"/>
        <v>(</v>
      </c>
      <c r="H746" s="35" t="str">
        <f t="shared" si="339"/>
        <v>1</v>
      </c>
      <c r="I746" s="35" t="str">
        <f t="shared" si="340"/>
        <v>+</v>
      </c>
      <c r="J746" s="37">
        <f>IF($D746&lt;=2021,VstupniParametry_SKRYT!$D$5,"")</f>
        <v>0.02</v>
      </c>
      <c r="K746" s="35" t="str">
        <f t="shared" si="341"/>
        <v>)</v>
      </c>
      <c r="L746" s="38">
        <f>IF($D746&lt;=2021,COUNTIF(Vypocet_SKRYT!T743:AS743,"&gt;=1"),"")</f>
        <v>0</v>
      </c>
      <c r="M746" s="39" t="str">
        <f t="shared" si="342"/>
        <v>x</v>
      </c>
      <c r="N746" s="35" t="str">
        <f t="shared" si="343"/>
        <v>(</v>
      </c>
      <c r="O746" s="35" t="str">
        <f t="shared" si="344"/>
        <v>1</v>
      </c>
      <c r="P746" s="35" t="str">
        <f t="shared" si="345"/>
        <v>+</v>
      </c>
      <c r="Q746" s="37">
        <f>IF($D746&lt;=2024,VstupniParametry_SKRYT!$D$6,"")</f>
        <v>0.06</v>
      </c>
      <c r="R746" s="35" t="str">
        <f t="shared" si="346"/>
        <v>)</v>
      </c>
      <c r="S746" s="38">
        <f>IF($D746&lt;=2024,COUNTIFS(Vypocet_SKRYT!AT743:AV743,"&gt;=1"),"")</f>
        <v>0</v>
      </c>
      <c r="T746" s="39" t="str">
        <f t="shared" si="347"/>
        <v>x</v>
      </c>
      <c r="U746" s="35" t="str">
        <f t="shared" si="348"/>
        <v>(</v>
      </c>
      <c r="V746" s="35" t="str">
        <f t="shared" si="349"/>
        <v>1</v>
      </c>
      <c r="W746" s="35" t="str">
        <f t="shared" si="350"/>
        <v>+</v>
      </c>
      <c r="X746" s="37">
        <f>IF($D746&lt;=2025,VstupniParametry_SKRYT!$D$9,"")</f>
        <v>1.7999999999999999E-2</v>
      </c>
      <c r="Y746" s="35" t="str">
        <f t="shared" si="351"/>
        <v>)</v>
      </c>
      <c r="Z746" s="38">
        <f>IF(AND(D746&lt;2025,2025&lt;=Zisk!$D$10),1,IF(D746=2025,0,""))</f>
        <v>1</v>
      </c>
      <c r="AA746" s="39" t="str">
        <f>IF(AND($D746&lt;=2025,Zisk!$D$10&gt;=2026),"x","")</f>
        <v/>
      </c>
      <c r="AB746" s="35" t="str">
        <f>IF(AND($D746&lt;=2026,Zisk!$D$10&gt;=2026),"(","")</f>
        <v/>
      </c>
      <c r="AC746" s="35" t="str">
        <f>IF(AND($D746&lt;=2026,Zisk!$D$10&gt;=2026),"1","")</f>
        <v/>
      </c>
      <c r="AD746" s="35" t="str">
        <f>IF(AND($D746&lt;=2026,Zisk!$D$10&gt;=2026),"+","")</f>
        <v/>
      </c>
      <c r="AE746" s="37" t="str">
        <f>IF(AND($D746&lt;=2026,Zisk!$D$10&gt;=2026),VstupniParametry_SKRYT!$D$10,"")</f>
        <v/>
      </c>
      <c r="AF746" s="35" t="str">
        <f>IF(AND($D746&lt;=2026,Zisk!$D$10&gt;=2026),")","")</f>
        <v/>
      </c>
      <c r="AG746" s="38" t="str">
        <f>IF(AND(D746&lt;2026,2026&lt;=Zisk!$D$10),1,IF(D746=2026,0,""))</f>
        <v/>
      </c>
      <c r="AH746" s="39" t="str">
        <f>IF(AND($D746&lt;=2026,Zisk!$D$10&gt;=2027),"x","")</f>
        <v/>
      </c>
      <c r="AI746" s="35" t="str">
        <f>IF(AND($D746&lt;=2027,Zisk!$D$10&gt;=2027),"(","")</f>
        <v/>
      </c>
      <c r="AJ746" s="35" t="str">
        <f>IF(AND($D746&lt;=2027,Zisk!$D$10&gt;=2027),"1","")</f>
        <v/>
      </c>
      <c r="AK746" s="35" t="str">
        <f>IF(AND($D746&lt;=2027,Zisk!$D$10&gt;=2027),"+","")</f>
        <v/>
      </c>
      <c r="AL746" s="37" t="str">
        <f>IF(AND($D746&lt;=2027,Zisk!$D$10&gt;=2027),VstupniParametry_SKRYT!$D$11,"")</f>
        <v/>
      </c>
      <c r="AM746" s="35" t="str">
        <f>IF(AND($D746&lt;=2027,Zisk!$D$10&gt;=2027),")","")</f>
        <v/>
      </c>
      <c r="AN746" s="38" t="str">
        <f>IF(AND(D746&lt;2027,2027&lt;=Zisk!$D$10),1,IF(D746=2027,0,""))</f>
        <v/>
      </c>
      <c r="AO746" s="39" t="str">
        <f>IF(AND($D746&lt;=2027,Zisk!$D$10&gt;=2028),"x","")</f>
        <v/>
      </c>
      <c r="AP746" s="35" t="str">
        <f>IF(AND($D746&lt;=2028,Zisk!$D$10&gt;=2028),"(","")</f>
        <v/>
      </c>
      <c r="AQ746" s="35" t="str">
        <f>IF(AND($D746&lt;=2028,Zisk!$D$10&gt;=2028),"1","")</f>
        <v/>
      </c>
      <c r="AR746" s="35" t="str">
        <f>IF(AND($D746&lt;=2028,Zisk!$D$10&gt;=2028),"+","")</f>
        <v/>
      </c>
      <c r="AS746" s="37" t="str">
        <f>IF(AND($D746&lt;=2028,Zisk!$D$10&gt;=2028),VstupniParametry_SKRYT!$D$12,"")</f>
        <v/>
      </c>
      <c r="AT746" s="35" t="str">
        <f>IF(AND($D746&lt;=2028,Zisk!$D$10&gt;=2028),")","")</f>
        <v/>
      </c>
      <c r="AU746" s="38" t="str">
        <f>IF(AND(D746&lt;2028,2028&lt;=Zisk!$D$10),1,IF(D746=2028,0,""))</f>
        <v/>
      </c>
      <c r="AV746" s="39" t="str">
        <f>IF(AND($D746&lt;=2028,Zisk!$D$10&gt;=2029),"x","")</f>
        <v/>
      </c>
      <c r="AW746" s="35" t="str">
        <f>IF(AND($D746&lt;=2029,Zisk!$D$10&gt;=2029),"(","")</f>
        <v/>
      </c>
      <c r="AX746" s="35" t="str">
        <f>IF(AND($D746&lt;=2029,Zisk!$D$10&gt;=2029),"1","")</f>
        <v/>
      </c>
      <c r="AY746" s="35" t="str">
        <f>IF(AND($D746&lt;=2029,Zisk!$D$10&gt;=2029),"+","")</f>
        <v/>
      </c>
      <c r="AZ746" s="37" t="str">
        <f>IF(AND($D746&lt;=2029,Zisk!$D$10&gt;=2029),VstupniParametry_SKRYT!$D$13,"")</f>
        <v/>
      </c>
      <c r="BA746" s="35" t="str">
        <f>IF(AND($D746&lt;=2029,Zisk!$D$10&gt;=2029),")","")</f>
        <v/>
      </c>
      <c r="BB746" s="38" t="str">
        <f>IF(AND(D746&lt;2029,2029&lt;=Zisk!$D$10),1,IF(D746=2029,0,""))</f>
        <v/>
      </c>
      <c r="BC746" s="39" t="str">
        <f>IF(AND($D746&lt;=2029,Zisk!$D$10&gt;=2030),"x","")</f>
        <v/>
      </c>
      <c r="BD746" s="35" t="str">
        <f>IF(AND($D746&lt;=2030,Zisk!$D$10&gt;=2030),"(","")</f>
        <v/>
      </c>
      <c r="BE746" s="35" t="str">
        <f>IF(AND($D746&lt;=2030,Zisk!$D$10&gt;=2030),"1","")</f>
        <v/>
      </c>
      <c r="BF746" s="35" t="str">
        <f>IF(AND($D746&lt;=2030,Zisk!$D$10&gt;=2030),"+","")</f>
        <v/>
      </c>
      <c r="BG746" s="37" t="str">
        <f>IF(AND($D746&lt;=2030,Zisk!$D$10&gt;=2030),VstupniParametry_SKRYT!$D$14,"")</f>
        <v/>
      </c>
      <c r="BH746" s="35" t="str">
        <f>IF(AND($D746&lt;=2030,Zisk!$D$10&gt;=2030),")","")</f>
        <v/>
      </c>
      <c r="BI746" s="38" t="str">
        <f>IF(AND(D746&lt;2030,2030&lt;=Zisk!$D$10),1,IF(D746=2030,0,""))</f>
        <v/>
      </c>
      <c r="BJ746" s="40" t="s">
        <v>32</v>
      </c>
      <c r="BK746" s="37">
        <f t="shared" si="364"/>
        <v>1</v>
      </c>
      <c r="BL746" s="35" t="str">
        <f t="shared" si="365"/>
        <v>x</v>
      </c>
      <c r="BM746" s="41">
        <f t="shared" si="366"/>
        <v>1</v>
      </c>
      <c r="BN746" s="37" t="str">
        <f t="shared" si="367"/>
        <v>x</v>
      </c>
      <c r="BO746" s="41">
        <f t="shared" si="352"/>
        <v>1.018</v>
      </c>
      <c r="BP746" s="41" t="str">
        <f t="shared" si="353"/>
        <v/>
      </c>
      <c r="BQ746" s="41" t="str">
        <f t="shared" si="354"/>
        <v/>
      </c>
      <c r="BR746" s="41" t="str">
        <f t="shared" si="355"/>
        <v/>
      </c>
      <c r="BS746" s="41" t="str">
        <f t="shared" si="356"/>
        <v/>
      </c>
      <c r="BT746" s="41" t="str">
        <f t="shared" si="357"/>
        <v/>
      </c>
      <c r="BU746" s="41" t="str">
        <f t="shared" si="358"/>
        <v/>
      </c>
      <c r="BV746" s="41" t="str">
        <f t="shared" si="359"/>
        <v/>
      </c>
      <c r="BW746" s="41" t="str">
        <f t="shared" si="360"/>
        <v/>
      </c>
      <c r="BX746" s="41" t="str">
        <f t="shared" si="361"/>
        <v/>
      </c>
      <c r="BY746" s="41" t="str">
        <f t="shared" si="362"/>
        <v/>
      </c>
      <c r="BZ746" s="40" t="s">
        <v>32</v>
      </c>
      <c r="CA746" s="41">
        <f t="shared" si="363"/>
        <v>1.018</v>
      </c>
      <c r="CB746" s="35"/>
      <c r="CC746" s="36">
        <f>IF(D746&gt;Zisk!$D$10,"",E746*CA746)</f>
        <v>0</v>
      </c>
    </row>
    <row r="747" spans="2:81" x14ac:dyDescent="0.2">
      <c r="B747" s="28" t="str">
        <f>Zisk!B758</f>
        <v/>
      </c>
      <c r="C747" s="28">
        <f>Zisk!C758</f>
        <v>0</v>
      </c>
      <c r="D747" s="28">
        <f>Zisk!E758</f>
        <v>0</v>
      </c>
      <c r="E747" s="29">
        <f>Zisk!D758</f>
        <v>0</v>
      </c>
      <c r="F747" s="29"/>
      <c r="G747" s="28" t="str">
        <f t="shared" si="338"/>
        <v>(</v>
      </c>
      <c r="H747" s="28" t="str">
        <f t="shared" si="339"/>
        <v>1</v>
      </c>
      <c r="I747" s="28" t="str">
        <f t="shared" si="340"/>
        <v>+</v>
      </c>
      <c r="J747" s="30">
        <f>IF($D747&lt;=2021,VstupniParametry_SKRYT!$D$5,"")</f>
        <v>0.02</v>
      </c>
      <c r="K747" s="28" t="str">
        <f t="shared" si="341"/>
        <v>)</v>
      </c>
      <c r="L747" s="31">
        <f>IF($D747&lt;=2021,COUNTIF(Vypocet_SKRYT!T744:AS744,"&gt;=1"),"")</f>
        <v>0</v>
      </c>
      <c r="M747" s="32" t="str">
        <f t="shared" si="342"/>
        <v>x</v>
      </c>
      <c r="N747" s="28" t="str">
        <f t="shared" si="343"/>
        <v>(</v>
      </c>
      <c r="O747" s="28" t="str">
        <f t="shared" si="344"/>
        <v>1</v>
      </c>
      <c r="P747" s="28" t="str">
        <f t="shared" si="345"/>
        <v>+</v>
      </c>
      <c r="Q747" s="30">
        <f>IF($D747&lt;=2024,VstupniParametry_SKRYT!$D$6,"")</f>
        <v>0.06</v>
      </c>
      <c r="R747" s="28" t="str">
        <f t="shared" si="346"/>
        <v>)</v>
      </c>
      <c r="S747" s="31">
        <f>IF($D747&lt;=2024,COUNTIFS(Vypocet_SKRYT!AT744:AV744,"&gt;=1"),"")</f>
        <v>0</v>
      </c>
      <c r="T747" s="32" t="str">
        <f t="shared" si="347"/>
        <v>x</v>
      </c>
      <c r="U747" s="28" t="str">
        <f t="shared" si="348"/>
        <v>(</v>
      </c>
      <c r="V747" s="28" t="str">
        <f t="shared" si="349"/>
        <v>1</v>
      </c>
      <c r="W747" s="28" t="str">
        <f t="shared" si="350"/>
        <v>+</v>
      </c>
      <c r="X747" s="30">
        <f>IF($D747&lt;=2025,VstupniParametry_SKRYT!$D$9,"")</f>
        <v>1.7999999999999999E-2</v>
      </c>
      <c r="Y747" s="28" t="str">
        <f t="shared" si="351"/>
        <v>)</v>
      </c>
      <c r="Z747" s="31">
        <f>IF(AND(D747&lt;2025,2025&lt;=Zisk!$D$10),1,IF(D747=2025,0,""))</f>
        <v>1</v>
      </c>
      <c r="AA747" s="32" t="str">
        <f>IF(AND($D747&lt;=2025,Zisk!$D$10&gt;=2026),"x","")</f>
        <v/>
      </c>
      <c r="AB747" s="28" t="str">
        <f>IF(AND($D747&lt;=2026,Zisk!$D$10&gt;=2026),"(","")</f>
        <v/>
      </c>
      <c r="AC747" s="28" t="str">
        <f>IF(AND($D747&lt;=2026,Zisk!$D$10&gt;=2026),"1","")</f>
        <v/>
      </c>
      <c r="AD747" s="28" t="str">
        <f>IF(AND($D747&lt;=2026,Zisk!$D$10&gt;=2026),"+","")</f>
        <v/>
      </c>
      <c r="AE747" s="30" t="str">
        <f>IF(AND($D747&lt;=2026,Zisk!$D$10&gt;=2026),VstupniParametry_SKRYT!$D$10,"")</f>
        <v/>
      </c>
      <c r="AF747" s="28" t="str">
        <f>IF(AND($D747&lt;=2026,Zisk!$D$10&gt;=2026),")","")</f>
        <v/>
      </c>
      <c r="AG747" s="31" t="str">
        <f>IF(AND(D747&lt;2026,2026&lt;=Zisk!$D$10),1,IF(D747=2026,0,""))</f>
        <v/>
      </c>
      <c r="AH747" s="32" t="str">
        <f>IF(AND($D747&lt;=2026,Zisk!$D$10&gt;=2027),"x","")</f>
        <v/>
      </c>
      <c r="AI747" s="28" t="str">
        <f>IF(AND($D747&lt;=2027,Zisk!$D$10&gt;=2027),"(","")</f>
        <v/>
      </c>
      <c r="AJ747" s="28" t="str">
        <f>IF(AND($D747&lt;=2027,Zisk!$D$10&gt;=2027),"1","")</f>
        <v/>
      </c>
      <c r="AK747" s="28" t="str">
        <f>IF(AND($D747&lt;=2027,Zisk!$D$10&gt;=2027),"+","")</f>
        <v/>
      </c>
      <c r="AL747" s="30" t="str">
        <f>IF(AND($D747&lt;=2027,Zisk!$D$10&gt;=2027),VstupniParametry_SKRYT!$D$11,"")</f>
        <v/>
      </c>
      <c r="AM747" s="28" t="str">
        <f>IF(AND($D747&lt;=2027,Zisk!$D$10&gt;=2027),")","")</f>
        <v/>
      </c>
      <c r="AN747" s="31" t="str">
        <f>IF(AND(D747&lt;2027,2027&lt;=Zisk!$D$10),1,IF(D747=2027,0,""))</f>
        <v/>
      </c>
      <c r="AO747" s="32" t="str">
        <f>IF(AND($D747&lt;=2027,Zisk!$D$10&gt;=2028),"x","")</f>
        <v/>
      </c>
      <c r="AP747" s="28" t="str">
        <f>IF(AND($D747&lt;=2028,Zisk!$D$10&gt;=2028),"(","")</f>
        <v/>
      </c>
      <c r="AQ747" s="28" t="str">
        <f>IF(AND($D747&lt;=2028,Zisk!$D$10&gt;=2028),"1","")</f>
        <v/>
      </c>
      <c r="AR747" s="28" t="str">
        <f>IF(AND($D747&lt;=2028,Zisk!$D$10&gt;=2028),"+","")</f>
        <v/>
      </c>
      <c r="AS747" s="30" t="str">
        <f>IF(AND($D747&lt;=2028,Zisk!$D$10&gt;=2028),VstupniParametry_SKRYT!$D$12,"")</f>
        <v/>
      </c>
      <c r="AT747" s="28" t="str">
        <f>IF(AND($D747&lt;=2028,Zisk!$D$10&gt;=2028),")","")</f>
        <v/>
      </c>
      <c r="AU747" s="31" t="str">
        <f>IF(AND(D747&lt;2028,2028&lt;=Zisk!$D$10),1,IF(D747=2028,0,""))</f>
        <v/>
      </c>
      <c r="AV747" s="32" t="str">
        <f>IF(AND($D747&lt;=2028,Zisk!$D$10&gt;=2029),"x","")</f>
        <v/>
      </c>
      <c r="AW747" s="28" t="str">
        <f>IF(AND($D747&lt;=2029,Zisk!$D$10&gt;=2029),"(","")</f>
        <v/>
      </c>
      <c r="AX747" s="28" t="str">
        <f>IF(AND($D747&lt;=2029,Zisk!$D$10&gt;=2029),"1","")</f>
        <v/>
      </c>
      <c r="AY747" s="28" t="str">
        <f>IF(AND($D747&lt;=2029,Zisk!$D$10&gt;=2029),"+","")</f>
        <v/>
      </c>
      <c r="AZ747" s="30" t="str">
        <f>IF(AND($D747&lt;=2029,Zisk!$D$10&gt;=2029),VstupniParametry_SKRYT!$D$13,"")</f>
        <v/>
      </c>
      <c r="BA747" s="28" t="str">
        <f>IF(AND($D747&lt;=2029,Zisk!$D$10&gt;=2029),")","")</f>
        <v/>
      </c>
      <c r="BB747" s="31" t="str">
        <f>IF(AND(D747&lt;2029,2029&lt;=Zisk!$D$10),1,IF(D747=2029,0,""))</f>
        <v/>
      </c>
      <c r="BC747" s="32" t="str">
        <f>IF(AND($D747&lt;=2029,Zisk!$D$10&gt;=2030),"x","")</f>
        <v/>
      </c>
      <c r="BD747" s="28" t="str">
        <f>IF(AND($D747&lt;=2030,Zisk!$D$10&gt;=2030),"(","")</f>
        <v/>
      </c>
      <c r="BE747" s="28" t="str">
        <f>IF(AND($D747&lt;=2030,Zisk!$D$10&gt;=2030),"1","")</f>
        <v/>
      </c>
      <c r="BF747" s="28" t="str">
        <f>IF(AND($D747&lt;=2030,Zisk!$D$10&gt;=2030),"+","")</f>
        <v/>
      </c>
      <c r="BG747" s="30" t="str">
        <f>IF(AND($D747&lt;=2030,Zisk!$D$10&gt;=2030),VstupniParametry_SKRYT!$D$14,"")</f>
        <v/>
      </c>
      <c r="BH747" s="28" t="str">
        <f>IF(AND($D747&lt;=2030,Zisk!$D$10&gt;=2030),")","")</f>
        <v/>
      </c>
      <c r="BI747" s="31" t="str">
        <f>IF(AND(D747&lt;2030,2030&lt;=Zisk!$D$10),1,IF(D747=2030,0,""))</f>
        <v/>
      </c>
      <c r="BJ747" s="33" t="s">
        <v>32</v>
      </c>
      <c r="BK747" s="30">
        <f t="shared" si="364"/>
        <v>1</v>
      </c>
      <c r="BL747" s="28" t="str">
        <f t="shared" si="365"/>
        <v>x</v>
      </c>
      <c r="BM747" s="34">
        <f t="shared" si="366"/>
        <v>1</v>
      </c>
      <c r="BN747" s="30" t="str">
        <f t="shared" si="367"/>
        <v>x</v>
      </c>
      <c r="BO747" s="34">
        <f t="shared" si="352"/>
        <v>1.018</v>
      </c>
      <c r="BP747" s="34" t="str">
        <f t="shared" si="353"/>
        <v/>
      </c>
      <c r="BQ747" s="34" t="str">
        <f t="shared" si="354"/>
        <v/>
      </c>
      <c r="BR747" s="34" t="str">
        <f t="shared" si="355"/>
        <v/>
      </c>
      <c r="BS747" s="34" t="str">
        <f t="shared" si="356"/>
        <v/>
      </c>
      <c r="BT747" s="34" t="str">
        <f t="shared" si="357"/>
        <v/>
      </c>
      <c r="BU747" s="34" t="str">
        <f t="shared" si="358"/>
        <v/>
      </c>
      <c r="BV747" s="34" t="str">
        <f t="shared" si="359"/>
        <v/>
      </c>
      <c r="BW747" s="34" t="str">
        <f t="shared" si="360"/>
        <v/>
      </c>
      <c r="BX747" s="34" t="str">
        <f t="shared" si="361"/>
        <v/>
      </c>
      <c r="BY747" s="34" t="str">
        <f t="shared" si="362"/>
        <v/>
      </c>
      <c r="BZ747" s="33" t="s">
        <v>32</v>
      </c>
      <c r="CA747" s="34">
        <f t="shared" si="363"/>
        <v>1.018</v>
      </c>
      <c r="CB747" s="28"/>
      <c r="CC747" s="29">
        <f>IF(D747&gt;Zisk!$D$10,"",E747*CA747)</f>
        <v>0</v>
      </c>
    </row>
    <row r="748" spans="2:81" x14ac:dyDescent="0.2">
      <c r="B748" s="35" t="str">
        <f>Zisk!B759</f>
        <v/>
      </c>
      <c r="C748" s="35">
        <f>Zisk!C759</f>
        <v>0</v>
      </c>
      <c r="D748" s="35">
        <f>Zisk!E759</f>
        <v>0</v>
      </c>
      <c r="E748" s="36">
        <f>Zisk!D759</f>
        <v>0</v>
      </c>
      <c r="F748" s="36"/>
      <c r="G748" s="35" t="str">
        <f t="shared" si="338"/>
        <v>(</v>
      </c>
      <c r="H748" s="35" t="str">
        <f t="shared" si="339"/>
        <v>1</v>
      </c>
      <c r="I748" s="35" t="str">
        <f t="shared" si="340"/>
        <v>+</v>
      </c>
      <c r="J748" s="37">
        <f>IF($D748&lt;=2021,VstupniParametry_SKRYT!$D$5,"")</f>
        <v>0.02</v>
      </c>
      <c r="K748" s="35" t="str">
        <f t="shared" si="341"/>
        <v>)</v>
      </c>
      <c r="L748" s="38">
        <f>IF($D748&lt;=2021,COUNTIF(Vypocet_SKRYT!T745:AS745,"&gt;=1"),"")</f>
        <v>0</v>
      </c>
      <c r="M748" s="39" t="str">
        <f t="shared" si="342"/>
        <v>x</v>
      </c>
      <c r="N748" s="35" t="str">
        <f t="shared" si="343"/>
        <v>(</v>
      </c>
      <c r="O748" s="35" t="str">
        <f t="shared" si="344"/>
        <v>1</v>
      </c>
      <c r="P748" s="35" t="str">
        <f t="shared" si="345"/>
        <v>+</v>
      </c>
      <c r="Q748" s="37">
        <f>IF($D748&lt;=2024,VstupniParametry_SKRYT!$D$6,"")</f>
        <v>0.06</v>
      </c>
      <c r="R748" s="35" t="str">
        <f t="shared" si="346"/>
        <v>)</v>
      </c>
      <c r="S748" s="38">
        <f>IF($D748&lt;=2024,COUNTIFS(Vypocet_SKRYT!AT745:AV745,"&gt;=1"),"")</f>
        <v>0</v>
      </c>
      <c r="T748" s="39" t="str">
        <f t="shared" si="347"/>
        <v>x</v>
      </c>
      <c r="U748" s="35" t="str">
        <f t="shared" si="348"/>
        <v>(</v>
      </c>
      <c r="V748" s="35" t="str">
        <f t="shared" si="349"/>
        <v>1</v>
      </c>
      <c r="W748" s="35" t="str">
        <f t="shared" si="350"/>
        <v>+</v>
      </c>
      <c r="X748" s="37">
        <f>IF($D748&lt;=2025,VstupniParametry_SKRYT!$D$9,"")</f>
        <v>1.7999999999999999E-2</v>
      </c>
      <c r="Y748" s="35" t="str">
        <f t="shared" si="351"/>
        <v>)</v>
      </c>
      <c r="Z748" s="38">
        <f>IF(AND(D748&lt;2025,2025&lt;=Zisk!$D$10),1,IF(D748=2025,0,""))</f>
        <v>1</v>
      </c>
      <c r="AA748" s="39" t="str">
        <f>IF(AND($D748&lt;=2025,Zisk!$D$10&gt;=2026),"x","")</f>
        <v/>
      </c>
      <c r="AB748" s="35" t="str">
        <f>IF(AND($D748&lt;=2026,Zisk!$D$10&gt;=2026),"(","")</f>
        <v/>
      </c>
      <c r="AC748" s="35" t="str">
        <f>IF(AND($D748&lt;=2026,Zisk!$D$10&gt;=2026),"1","")</f>
        <v/>
      </c>
      <c r="AD748" s="35" t="str">
        <f>IF(AND($D748&lt;=2026,Zisk!$D$10&gt;=2026),"+","")</f>
        <v/>
      </c>
      <c r="AE748" s="37" t="str">
        <f>IF(AND($D748&lt;=2026,Zisk!$D$10&gt;=2026),VstupniParametry_SKRYT!$D$10,"")</f>
        <v/>
      </c>
      <c r="AF748" s="35" t="str">
        <f>IF(AND($D748&lt;=2026,Zisk!$D$10&gt;=2026),")","")</f>
        <v/>
      </c>
      <c r="AG748" s="38" t="str">
        <f>IF(AND(D748&lt;2026,2026&lt;=Zisk!$D$10),1,IF(D748=2026,0,""))</f>
        <v/>
      </c>
      <c r="AH748" s="39" t="str">
        <f>IF(AND($D748&lt;=2026,Zisk!$D$10&gt;=2027),"x","")</f>
        <v/>
      </c>
      <c r="AI748" s="35" t="str">
        <f>IF(AND($D748&lt;=2027,Zisk!$D$10&gt;=2027),"(","")</f>
        <v/>
      </c>
      <c r="AJ748" s="35" t="str">
        <f>IF(AND($D748&lt;=2027,Zisk!$D$10&gt;=2027),"1","")</f>
        <v/>
      </c>
      <c r="AK748" s="35" t="str">
        <f>IF(AND($D748&lt;=2027,Zisk!$D$10&gt;=2027),"+","")</f>
        <v/>
      </c>
      <c r="AL748" s="37" t="str">
        <f>IF(AND($D748&lt;=2027,Zisk!$D$10&gt;=2027),VstupniParametry_SKRYT!$D$11,"")</f>
        <v/>
      </c>
      <c r="AM748" s="35" t="str">
        <f>IF(AND($D748&lt;=2027,Zisk!$D$10&gt;=2027),")","")</f>
        <v/>
      </c>
      <c r="AN748" s="38" t="str">
        <f>IF(AND(D748&lt;2027,2027&lt;=Zisk!$D$10),1,IF(D748=2027,0,""))</f>
        <v/>
      </c>
      <c r="AO748" s="39" t="str">
        <f>IF(AND($D748&lt;=2027,Zisk!$D$10&gt;=2028),"x","")</f>
        <v/>
      </c>
      <c r="AP748" s="35" t="str">
        <f>IF(AND($D748&lt;=2028,Zisk!$D$10&gt;=2028),"(","")</f>
        <v/>
      </c>
      <c r="AQ748" s="35" t="str">
        <f>IF(AND($D748&lt;=2028,Zisk!$D$10&gt;=2028),"1","")</f>
        <v/>
      </c>
      <c r="AR748" s="35" t="str">
        <f>IF(AND($D748&lt;=2028,Zisk!$D$10&gt;=2028),"+","")</f>
        <v/>
      </c>
      <c r="AS748" s="37" t="str">
        <f>IF(AND($D748&lt;=2028,Zisk!$D$10&gt;=2028),VstupniParametry_SKRYT!$D$12,"")</f>
        <v/>
      </c>
      <c r="AT748" s="35" t="str">
        <f>IF(AND($D748&lt;=2028,Zisk!$D$10&gt;=2028),")","")</f>
        <v/>
      </c>
      <c r="AU748" s="38" t="str">
        <f>IF(AND(D748&lt;2028,2028&lt;=Zisk!$D$10),1,IF(D748=2028,0,""))</f>
        <v/>
      </c>
      <c r="AV748" s="39" t="str">
        <f>IF(AND($D748&lt;=2028,Zisk!$D$10&gt;=2029),"x","")</f>
        <v/>
      </c>
      <c r="AW748" s="35" t="str">
        <f>IF(AND($D748&lt;=2029,Zisk!$D$10&gt;=2029),"(","")</f>
        <v/>
      </c>
      <c r="AX748" s="35" t="str">
        <f>IF(AND($D748&lt;=2029,Zisk!$D$10&gt;=2029),"1","")</f>
        <v/>
      </c>
      <c r="AY748" s="35" t="str">
        <f>IF(AND($D748&lt;=2029,Zisk!$D$10&gt;=2029),"+","")</f>
        <v/>
      </c>
      <c r="AZ748" s="37" t="str">
        <f>IF(AND($D748&lt;=2029,Zisk!$D$10&gt;=2029),VstupniParametry_SKRYT!$D$13,"")</f>
        <v/>
      </c>
      <c r="BA748" s="35" t="str">
        <f>IF(AND($D748&lt;=2029,Zisk!$D$10&gt;=2029),")","")</f>
        <v/>
      </c>
      <c r="BB748" s="38" t="str">
        <f>IF(AND(D748&lt;2029,2029&lt;=Zisk!$D$10),1,IF(D748=2029,0,""))</f>
        <v/>
      </c>
      <c r="BC748" s="39" t="str">
        <f>IF(AND($D748&lt;=2029,Zisk!$D$10&gt;=2030),"x","")</f>
        <v/>
      </c>
      <c r="BD748" s="35" t="str">
        <f>IF(AND($D748&lt;=2030,Zisk!$D$10&gt;=2030),"(","")</f>
        <v/>
      </c>
      <c r="BE748" s="35" t="str">
        <f>IF(AND($D748&lt;=2030,Zisk!$D$10&gt;=2030),"1","")</f>
        <v/>
      </c>
      <c r="BF748" s="35" t="str">
        <f>IF(AND($D748&lt;=2030,Zisk!$D$10&gt;=2030),"+","")</f>
        <v/>
      </c>
      <c r="BG748" s="37" t="str">
        <f>IF(AND($D748&lt;=2030,Zisk!$D$10&gt;=2030),VstupniParametry_SKRYT!$D$14,"")</f>
        <v/>
      </c>
      <c r="BH748" s="35" t="str">
        <f>IF(AND($D748&lt;=2030,Zisk!$D$10&gt;=2030),")","")</f>
        <v/>
      </c>
      <c r="BI748" s="38" t="str">
        <f>IF(AND(D748&lt;2030,2030&lt;=Zisk!$D$10),1,IF(D748=2030,0,""))</f>
        <v/>
      </c>
      <c r="BJ748" s="40" t="s">
        <v>32</v>
      </c>
      <c r="BK748" s="37">
        <f t="shared" si="364"/>
        <v>1</v>
      </c>
      <c r="BL748" s="35" t="str">
        <f t="shared" si="365"/>
        <v>x</v>
      </c>
      <c r="BM748" s="41">
        <f t="shared" si="366"/>
        <v>1</v>
      </c>
      <c r="BN748" s="37" t="str">
        <f t="shared" si="367"/>
        <v>x</v>
      </c>
      <c r="BO748" s="41">
        <f t="shared" si="352"/>
        <v>1.018</v>
      </c>
      <c r="BP748" s="41" t="str">
        <f t="shared" si="353"/>
        <v/>
      </c>
      <c r="BQ748" s="41" t="str">
        <f t="shared" si="354"/>
        <v/>
      </c>
      <c r="BR748" s="41" t="str">
        <f t="shared" si="355"/>
        <v/>
      </c>
      <c r="BS748" s="41" t="str">
        <f t="shared" si="356"/>
        <v/>
      </c>
      <c r="BT748" s="41" t="str">
        <f t="shared" si="357"/>
        <v/>
      </c>
      <c r="BU748" s="41" t="str">
        <f t="shared" si="358"/>
        <v/>
      </c>
      <c r="BV748" s="41" t="str">
        <f t="shared" si="359"/>
        <v/>
      </c>
      <c r="BW748" s="41" t="str">
        <f t="shared" si="360"/>
        <v/>
      </c>
      <c r="BX748" s="41" t="str">
        <f t="shared" si="361"/>
        <v/>
      </c>
      <c r="BY748" s="41" t="str">
        <f t="shared" si="362"/>
        <v/>
      </c>
      <c r="BZ748" s="40" t="s">
        <v>32</v>
      </c>
      <c r="CA748" s="41">
        <f t="shared" si="363"/>
        <v>1.018</v>
      </c>
      <c r="CB748" s="35"/>
      <c r="CC748" s="36">
        <f>IF(D748&gt;Zisk!$D$10,"",E748*CA748)</f>
        <v>0</v>
      </c>
    </row>
    <row r="749" spans="2:81" x14ac:dyDescent="0.2">
      <c r="B749" s="28" t="str">
        <f>Zisk!B760</f>
        <v/>
      </c>
      <c r="C749" s="28">
        <f>Zisk!C760</f>
        <v>0</v>
      </c>
      <c r="D749" s="28">
        <f>Zisk!E760</f>
        <v>0</v>
      </c>
      <c r="E749" s="29">
        <f>Zisk!D760</f>
        <v>0</v>
      </c>
      <c r="F749" s="29"/>
      <c r="G749" s="28" t="str">
        <f t="shared" si="338"/>
        <v>(</v>
      </c>
      <c r="H749" s="28" t="str">
        <f t="shared" si="339"/>
        <v>1</v>
      </c>
      <c r="I749" s="28" t="str">
        <f t="shared" si="340"/>
        <v>+</v>
      </c>
      <c r="J749" s="30">
        <f>IF($D749&lt;=2021,VstupniParametry_SKRYT!$D$5,"")</f>
        <v>0.02</v>
      </c>
      <c r="K749" s="28" t="str">
        <f t="shared" si="341"/>
        <v>)</v>
      </c>
      <c r="L749" s="31">
        <f>IF($D749&lt;=2021,COUNTIF(Vypocet_SKRYT!T746:AS746,"&gt;=1"),"")</f>
        <v>0</v>
      </c>
      <c r="M749" s="32" t="str">
        <f t="shared" si="342"/>
        <v>x</v>
      </c>
      <c r="N749" s="28" t="str">
        <f t="shared" si="343"/>
        <v>(</v>
      </c>
      <c r="O749" s="28" t="str">
        <f t="shared" si="344"/>
        <v>1</v>
      </c>
      <c r="P749" s="28" t="str">
        <f t="shared" si="345"/>
        <v>+</v>
      </c>
      <c r="Q749" s="30">
        <f>IF($D749&lt;=2024,VstupniParametry_SKRYT!$D$6,"")</f>
        <v>0.06</v>
      </c>
      <c r="R749" s="28" t="str">
        <f t="shared" si="346"/>
        <v>)</v>
      </c>
      <c r="S749" s="31">
        <f>IF($D749&lt;=2024,COUNTIFS(Vypocet_SKRYT!AT746:AV746,"&gt;=1"),"")</f>
        <v>0</v>
      </c>
      <c r="T749" s="32" t="str">
        <f t="shared" si="347"/>
        <v>x</v>
      </c>
      <c r="U749" s="28" t="str">
        <f t="shared" si="348"/>
        <v>(</v>
      </c>
      <c r="V749" s="28" t="str">
        <f t="shared" si="349"/>
        <v>1</v>
      </c>
      <c r="W749" s="28" t="str">
        <f t="shared" si="350"/>
        <v>+</v>
      </c>
      <c r="X749" s="30">
        <f>IF($D749&lt;=2025,VstupniParametry_SKRYT!$D$9,"")</f>
        <v>1.7999999999999999E-2</v>
      </c>
      <c r="Y749" s="28" t="str">
        <f t="shared" si="351"/>
        <v>)</v>
      </c>
      <c r="Z749" s="31">
        <f>IF(AND(D749&lt;2025,2025&lt;=Zisk!$D$10),1,IF(D749=2025,0,""))</f>
        <v>1</v>
      </c>
      <c r="AA749" s="32" t="str">
        <f>IF(AND($D749&lt;=2025,Zisk!$D$10&gt;=2026),"x","")</f>
        <v/>
      </c>
      <c r="AB749" s="28" t="str">
        <f>IF(AND($D749&lt;=2026,Zisk!$D$10&gt;=2026),"(","")</f>
        <v/>
      </c>
      <c r="AC749" s="28" t="str">
        <f>IF(AND($D749&lt;=2026,Zisk!$D$10&gt;=2026),"1","")</f>
        <v/>
      </c>
      <c r="AD749" s="28" t="str">
        <f>IF(AND($D749&lt;=2026,Zisk!$D$10&gt;=2026),"+","")</f>
        <v/>
      </c>
      <c r="AE749" s="30" t="str">
        <f>IF(AND($D749&lt;=2026,Zisk!$D$10&gt;=2026),VstupniParametry_SKRYT!$D$10,"")</f>
        <v/>
      </c>
      <c r="AF749" s="28" t="str">
        <f>IF(AND($D749&lt;=2026,Zisk!$D$10&gt;=2026),")","")</f>
        <v/>
      </c>
      <c r="AG749" s="31" t="str">
        <f>IF(AND(D749&lt;2026,2026&lt;=Zisk!$D$10),1,IF(D749=2026,0,""))</f>
        <v/>
      </c>
      <c r="AH749" s="32" t="str">
        <f>IF(AND($D749&lt;=2026,Zisk!$D$10&gt;=2027),"x","")</f>
        <v/>
      </c>
      <c r="AI749" s="28" t="str">
        <f>IF(AND($D749&lt;=2027,Zisk!$D$10&gt;=2027),"(","")</f>
        <v/>
      </c>
      <c r="AJ749" s="28" t="str">
        <f>IF(AND($D749&lt;=2027,Zisk!$D$10&gt;=2027),"1","")</f>
        <v/>
      </c>
      <c r="AK749" s="28" t="str">
        <f>IF(AND($D749&lt;=2027,Zisk!$D$10&gt;=2027),"+","")</f>
        <v/>
      </c>
      <c r="AL749" s="30" t="str">
        <f>IF(AND($D749&lt;=2027,Zisk!$D$10&gt;=2027),VstupniParametry_SKRYT!$D$11,"")</f>
        <v/>
      </c>
      <c r="AM749" s="28" t="str">
        <f>IF(AND($D749&lt;=2027,Zisk!$D$10&gt;=2027),")","")</f>
        <v/>
      </c>
      <c r="AN749" s="31" t="str">
        <f>IF(AND(D749&lt;2027,2027&lt;=Zisk!$D$10),1,IF(D749=2027,0,""))</f>
        <v/>
      </c>
      <c r="AO749" s="32" t="str">
        <f>IF(AND($D749&lt;=2027,Zisk!$D$10&gt;=2028),"x","")</f>
        <v/>
      </c>
      <c r="AP749" s="28" t="str">
        <f>IF(AND($D749&lt;=2028,Zisk!$D$10&gt;=2028),"(","")</f>
        <v/>
      </c>
      <c r="AQ749" s="28" t="str">
        <f>IF(AND($D749&lt;=2028,Zisk!$D$10&gt;=2028),"1","")</f>
        <v/>
      </c>
      <c r="AR749" s="28" t="str">
        <f>IF(AND($D749&lt;=2028,Zisk!$D$10&gt;=2028),"+","")</f>
        <v/>
      </c>
      <c r="AS749" s="30" t="str">
        <f>IF(AND($D749&lt;=2028,Zisk!$D$10&gt;=2028),VstupniParametry_SKRYT!$D$12,"")</f>
        <v/>
      </c>
      <c r="AT749" s="28" t="str">
        <f>IF(AND($D749&lt;=2028,Zisk!$D$10&gt;=2028),")","")</f>
        <v/>
      </c>
      <c r="AU749" s="31" t="str">
        <f>IF(AND(D749&lt;2028,2028&lt;=Zisk!$D$10),1,IF(D749=2028,0,""))</f>
        <v/>
      </c>
      <c r="AV749" s="32" t="str">
        <f>IF(AND($D749&lt;=2028,Zisk!$D$10&gt;=2029),"x","")</f>
        <v/>
      </c>
      <c r="AW749" s="28" t="str">
        <f>IF(AND($D749&lt;=2029,Zisk!$D$10&gt;=2029),"(","")</f>
        <v/>
      </c>
      <c r="AX749" s="28" t="str">
        <f>IF(AND($D749&lt;=2029,Zisk!$D$10&gt;=2029),"1","")</f>
        <v/>
      </c>
      <c r="AY749" s="28" t="str">
        <f>IF(AND($D749&lt;=2029,Zisk!$D$10&gt;=2029),"+","")</f>
        <v/>
      </c>
      <c r="AZ749" s="30" t="str">
        <f>IF(AND($D749&lt;=2029,Zisk!$D$10&gt;=2029),VstupniParametry_SKRYT!$D$13,"")</f>
        <v/>
      </c>
      <c r="BA749" s="28" t="str">
        <f>IF(AND($D749&lt;=2029,Zisk!$D$10&gt;=2029),")","")</f>
        <v/>
      </c>
      <c r="BB749" s="31" t="str">
        <f>IF(AND(D749&lt;2029,2029&lt;=Zisk!$D$10),1,IF(D749=2029,0,""))</f>
        <v/>
      </c>
      <c r="BC749" s="32" t="str">
        <f>IF(AND($D749&lt;=2029,Zisk!$D$10&gt;=2030),"x","")</f>
        <v/>
      </c>
      <c r="BD749" s="28" t="str">
        <f>IF(AND($D749&lt;=2030,Zisk!$D$10&gt;=2030),"(","")</f>
        <v/>
      </c>
      <c r="BE749" s="28" t="str">
        <f>IF(AND($D749&lt;=2030,Zisk!$D$10&gt;=2030),"1","")</f>
        <v/>
      </c>
      <c r="BF749" s="28" t="str">
        <f>IF(AND($D749&lt;=2030,Zisk!$D$10&gt;=2030),"+","")</f>
        <v/>
      </c>
      <c r="BG749" s="30" t="str">
        <f>IF(AND($D749&lt;=2030,Zisk!$D$10&gt;=2030),VstupniParametry_SKRYT!$D$14,"")</f>
        <v/>
      </c>
      <c r="BH749" s="28" t="str">
        <f>IF(AND($D749&lt;=2030,Zisk!$D$10&gt;=2030),")","")</f>
        <v/>
      </c>
      <c r="BI749" s="31" t="str">
        <f>IF(AND(D749&lt;2030,2030&lt;=Zisk!$D$10),1,IF(D749=2030,0,""))</f>
        <v/>
      </c>
      <c r="BJ749" s="33" t="s">
        <v>32</v>
      </c>
      <c r="BK749" s="30">
        <f t="shared" si="364"/>
        <v>1</v>
      </c>
      <c r="BL749" s="28" t="str">
        <f t="shared" si="365"/>
        <v>x</v>
      </c>
      <c r="BM749" s="34">
        <f t="shared" si="366"/>
        <v>1</v>
      </c>
      <c r="BN749" s="30" t="str">
        <f t="shared" si="367"/>
        <v>x</v>
      </c>
      <c r="BO749" s="34">
        <f t="shared" si="352"/>
        <v>1.018</v>
      </c>
      <c r="BP749" s="34" t="str">
        <f t="shared" si="353"/>
        <v/>
      </c>
      <c r="BQ749" s="34" t="str">
        <f t="shared" si="354"/>
        <v/>
      </c>
      <c r="BR749" s="34" t="str">
        <f t="shared" si="355"/>
        <v/>
      </c>
      <c r="BS749" s="34" t="str">
        <f t="shared" si="356"/>
        <v/>
      </c>
      <c r="BT749" s="34" t="str">
        <f t="shared" si="357"/>
        <v/>
      </c>
      <c r="BU749" s="34" t="str">
        <f t="shared" si="358"/>
        <v/>
      </c>
      <c r="BV749" s="34" t="str">
        <f t="shared" si="359"/>
        <v/>
      </c>
      <c r="BW749" s="34" t="str">
        <f t="shared" si="360"/>
        <v/>
      </c>
      <c r="BX749" s="34" t="str">
        <f t="shared" si="361"/>
        <v/>
      </c>
      <c r="BY749" s="34" t="str">
        <f t="shared" si="362"/>
        <v/>
      </c>
      <c r="BZ749" s="33" t="s">
        <v>32</v>
      </c>
      <c r="CA749" s="34">
        <f t="shared" si="363"/>
        <v>1.018</v>
      </c>
      <c r="CB749" s="28"/>
      <c r="CC749" s="29">
        <f>IF(D749&gt;Zisk!$D$10,"",E749*CA749)</f>
        <v>0</v>
      </c>
    </row>
    <row r="750" spans="2:81" x14ac:dyDescent="0.2">
      <c r="B750" s="35" t="str">
        <f>Zisk!B761</f>
        <v/>
      </c>
      <c r="C750" s="35">
        <f>Zisk!C761</f>
        <v>0</v>
      </c>
      <c r="D750" s="35">
        <f>Zisk!E761</f>
        <v>0</v>
      </c>
      <c r="E750" s="36">
        <f>Zisk!D761</f>
        <v>0</v>
      </c>
      <c r="F750" s="36"/>
      <c r="G750" s="35" t="str">
        <f t="shared" si="338"/>
        <v>(</v>
      </c>
      <c r="H750" s="35" t="str">
        <f t="shared" si="339"/>
        <v>1</v>
      </c>
      <c r="I750" s="35" t="str">
        <f t="shared" si="340"/>
        <v>+</v>
      </c>
      <c r="J750" s="37">
        <f>IF($D750&lt;=2021,VstupniParametry_SKRYT!$D$5,"")</f>
        <v>0.02</v>
      </c>
      <c r="K750" s="35" t="str">
        <f t="shared" si="341"/>
        <v>)</v>
      </c>
      <c r="L750" s="38">
        <f>IF($D750&lt;=2021,COUNTIF(Vypocet_SKRYT!T747:AS747,"&gt;=1"),"")</f>
        <v>0</v>
      </c>
      <c r="M750" s="39" t="str">
        <f t="shared" si="342"/>
        <v>x</v>
      </c>
      <c r="N750" s="35" t="str">
        <f t="shared" si="343"/>
        <v>(</v>
      </c>
      <c r="O750" s="35" t="str">
        <f t="shared" si="344"/>
        <v>1</v>
      </c>
      <c r="P750" s="35" t="str">
        <f t="shared" si="345"/>
        <v>+</v>
      </c>
      <c r="Q750" s="37">
        <f>IF($D750&lt;=2024,VstupniParametry_SKRYT!$D$6,"")</f>
        <v>0.06</v>
      </c>
      <c r="R750" s="35" t="str">
        <f t="shared" si="346"/>
        <v>)</v>
      </c>
      <c r="S750" s="38">
        <f>IF($D750&lt;=2024,COUNTIFS(Vypocet_SKRYT!AT747:AV747,"&gt;=1"),"")</f>
        <v>0</v>
      </c>
      <c r="T750" s="39" t="str">
        <f t="shared" si="347"/>
        <v>x</v>
      </c>
      <c r="U750" s="35" t="str">
        <f t="shared" si="348"/>
        <v>(</v>
      </c>
      <c r="V750" s="35" t="str">
        <f t="shared" si="349"/>
        <v>1</v>
      </c>
      <c r="W750" s="35" t="str">
        <f t="shared" si="350"/>
        <v>+</v>
      </c>
      <c r="X750" s="37">
        <f>IF($D750&lt;=2025,VstupniParametry_SKRYT!$D$9,"")</f>
        <v>1.7999999999999999E-2</v>
      </c>
      <c r="Y750" s="35" t="str">
        <f t="shared" si="351"/>
        <v>)</v>
      </c>
      <c r="Z750" s="38">
        <f>IF(AND(D750&lt;2025,2025&lt;=Zisk!$D$10),1,IF(D750=2025,0,""))</f>
        <v>1</v>
      </c>
      <c r="AA750" s="39" t="str">
        <f>IF(AND($D750&lt;=2025,Zisk!$D$10&gt;=2026),"x","")</f>
        <v/>
      </c>
      <c r="AB750" s="35" t="str">
        <f>IF(AND($D750&lt;=2026,Zisk!$D$10&gt;=2026),"(","")</f>
        <v/>
      </c>
      <c r="AC750" s="35" t="str">
        <f>IF(AND($D750&lt;=2026,Zisk!$D$10&gt;=2026),"1","")</f>
        <v/>
      </c>
      <c r="AD750" s="35" t="str">
        <f>IF(AND($D750&lt;=2026,Zisk!$D$10&gt;=2026),"+","")</f>
        <v/>
      </c>
      <c r="AE750" s="37" t="str">
        <f>IF(AND($D750&lt;=2026,Zisk!$D$10&gt;=2026),VstupniParametry_SKRYT!$D$10,"")</f>
        <v/>
      </c>
      <c r="AF750" s="35" t="str">
        <f>IF(AND($D750&lt;=2026,Zisk!$D$10&gt;=2026),")","")</f>
        <v/>
      </c>
      <c r="AG750" s="38" t="str">
        <f>IF(AND(D750&lt;2026,2026&lt;=Zisk!$D$10),1,IF(D750=2026,0,""))</f>
        <v/>
      </c>
      <c r="AH750" s="39" t="str">
        <f>IF(AND($D750&lt;=2026,Zisk!$D$10&gt;=2027),"x","")</f>
        <v/>
      </c>
      <c r="AI750" s="35" t="str">
        <f>IF(AND($D750&lt;=2027,Zisk!$D$10&gt;=2027),"(","")</f>
        <v/>
      </c>
      <c r="AJ750" s="35" t="str">
        <f>IF(AND($D750&lt;=2027,Zisk!$D$10&gt;=2027),"1","")</f>
        <v/>
      </c>
      <c r="AK750" s="35" t="str">
        <f>IF(AND($D750&lt;=2027,Zisk!$D$10&gt;=2027),"+","")</f>
        <v/>
      </c>
      <c r="AL750" s="37" t="str">
        <f>IF(AND($D750&lt;=2027,Zisk!$D$10&gt;=2027),VstupniParametry_SKRYT!$D$11,"")</f>
        <v/>
      </c>
      <c r="AM750" s="35" t="str">
        <f>IF(AND($D750&lt;=2027,Zisk!$D$10&gt;=2027),")","")</f>
        <v/>
      </c>
      <c r="AN750" s="38" t="str">
        <f>IF(AND(D750&lt;2027,2027&lt;=Zisk!$D$10),1,IF(D750=2027,0,""))</f>
        <v/>
      </c>
      <c r="AO750" s="39" t="str">
        <f>IF(AND($D750&lt;=2027,Zisk!$D$10&gt;=2028),"x","")</f>
        <v/>
      </c>
      <c r="AP750" s="35" t="str">
        <f>IF(AND($D750&lt;=2028,Zisk!$D$10&gt;=2028),"(","")</f>
        <v/>
      </c>
      <c r="AQ750" s="35" t="str">
        <f>IF(AND($D750&lt;=2028,Zisk!$D$10&gt;=2028),"1","")</f>
        <v/>
      </c>
      <c r="AR750" s="35" t="str">
        <f>IF(AND($D750&lt;=2028,Zisk!$D$10&gt;=2028),"+","")</f>
        <v/>
      </c>
      <c r="AS750" s="37" t="str">
        <f>IF(AND($D750&lt;=2028,Zisk!$D$10&gt;=2028),VstupniParametry_SKRYT!$D$12,"")</f>
        <v/>
      </c>
      <c r="AT750" s="35" t="str">
        <f>IF(AND($D750&lt;=2028,Zisk!$D$10&gt;=2028),")","")</f>
        <v/>
      </c>
      <c r="AU750" s="38" t="str">
        <f>IF(AND(D750&lt;2028,2028&lt;=Zisk!$D$10),1,IF(D750=2028,0,""))</f>
        <v/>
      </c>
      <c r="AV750" s="39" t="str">
        <f>IF(AND($D750&lt;=2028,Zisk!$D$10&gt;=2029),"x","")</f>
        <v/>
      </c>
      <c r="AW750" s="35" t="str">
        <f>IF(AND($D750&lt;=2029,Zisk!$D$10&gt;=2029),"(","")</f>
        <v/>
      </c>
      <c r="AX750" s="35" t="str">
        <f>IF(AND($D750&lt;=2029,Zisk!$D$10&gt;=2029),"1","")</f>
        <v/>
      </c>
      <c r="AY750" s="35" t="str">
        <f>IF(AND($D750&lt;=2029,Zisk!$D$10&gt;=2029),"+","")</f>
        <v/>
      </c>
      <c r="AZ750" s="37" t="str">
        <f>IF(AND($D750&lt;=2029,Zisk!$D$10&gt;=2029),VstupniParametry_SKRYT!$D$13,"")</f>
        <v/>
      </c>
      <c r="BA750" s="35" t="str">
        <f>IF(AND($D750&lt;=2029,Zisk!$D$10&gt;=2029),")","")</f>
        <v/>
      </c>
      <c r="BB750" s="38" t="str">
        <f>IF(AND(D750&lt;2029,2029&lt;=Zisk!$D$10),1,IF(D750=2029,0,""))</f>
        <v/>
      </c>
      <c r="BC750" s="39" t="str">
        <f>IF(AND($D750&lt;=2029,Zisk!$D$10&gt;=2030),"x","")</f>
        <v/>
      </c>
      <c r="BD750" s="35" t="str">
        <f>IF(AND($D750&lt;=2030,Zisk!$D$10&gt;=2030),"(","")</f>
        <v/>
      </c>
      <c r="BE750" s="35" t="str">
        <f>IF(AND($D750&lt;=2030,Zisk!$D$10&gt;=2030),"1","")</f>
        <v/>
      </c>
      <c r="BF750" s="35" t="str">
        <f>IF(AND($D750&lt;=2030,Zisk!$D$10&gt;=2030),"+","")</f>
        <v/>
      </c>
      <c r="BG750" s="37" t="str">
        <f>IF(AND($D750&lt;=2030,Zisk!$D$10&gt;=2030),VstupniParametry_SKRYT!$D$14,"")</f>
        <v/>
      </c>
      <c r="BH750" s="35" t="str">
        <f>IF(AND($D750&lt;=2030,Zisk!$D$10&gt;=2030),")","")</f>
        <v/>
      </c>
      <c r="BI750" s="38" t="str">
        <f>IF(AND(D750&lt;2030,2030&lt;=Zisk!$D$10),1,IF(D750=2030,0,""))</f>
        <v/>
      </c>
      <c r="BJ750" s="40" t="s">
        <v>32</v>
      </c>
      <c r="BK750" s="37">
        <f t="shared" si="364"/>
        <v>1</v>
      </c>
      <c r="BL750" s="35" t="str">
        <f t="shared" si="365"/>
        <v>x</v>
      </c>
      <c r="BM750" s="41">
        <f t="shared" si="366"/>
        <v>1</v>
      </c>
      <c r="BN750" s="37" t="str">
        <f t="shared" si="367"/>
        <v>x</v>
      </c>
      <c r="BO750" s="41">
        <f t="shared" si="352"/>
        <v>1.018</v>
      </c>
      <c r="BP750" s="41" t="str">
        <f t="shared" si="353"/>
        <v/>
      </c>
      <c r="BQ750" s="41" t="str">
        <f t="shared" si="354"/>
        <v/>
      </c>
      <c r="BR750" s="41" t="str">
        <f t="shared" si="355"/>
        <v/>
      </c>
      <c r="BS750" s="41" t="str">
        <f t="shared" si="356"/>
        <v/>
      </c>
      <c r="BT750" s="41" t="str">
        <f t="shared" si="357"/>
        <v/>
      </c>
      <c r="BU750" s="41" t="str">
        <f t="shared" si="358"/>
        <v/>
      </c>
      <c r="BV750" s="41" t="str">
        <f t="shared" si="359"/>
        <v/>
      </c>
      <c r="BW750" s="41" t="str">
        <f t="shared" si="360"/>
        <v/>
      </c>
      <c r="BX750" s="41" t="str">
        <f t="shared" si="361"/>
        <v/>
      </c>
      <c r="BY750" s="41" t="str">
        <f t="shared" si="362"/>
        <v/>
      </c>
      <c r="BZ750" s="40" t="s">
        <v>32</v>
      </c>
      <c r="CA750" s="41">
        <f t="shared" si="363"/>
        <v>1.018</v>
      </c>
      <c r="CB750" s="35"/>
      <c r="CC750" s="36">
        <f>IF(D750&gt;Zisk!$D$10,"",E750*CA750)</f>
        <v>0</v>
      </c>
    </row>
    <row r="751" spans="2:81" x14ac:dyDescent="0.2">
      <c r="B751" s="28" t="str">
        <f>Zisk!B762</f>
        <v/>
      </c>
      <c r="C751" s="28">
        <f>Zisk!C762</f>
        <v>0</v>
      </c>
      <c r="D751" s="28">
        <f>Zisk!E762</f>
        <v>0</v>
      </c>
      <c r="E751" s="29">
        <f>Zisk!D762</f>
        <v>0</v>
      </c>
      <c r="F751" s="29"/>
      <c r="G751" s="28" t="str">
        <f t="shared" si="338"/>
        <v>(</v>
      </c>
      <c r="H751" s="28" t="str">
        <f t="shared" si="339"/>
        <v>1</v>
      </c>
      <c r="I751" s="28" t="str">
        <f t="shared" si="340"/>
        <v>+</v>
      </c>
      <c r="J751" s="30">
        <f>IF($D751&lt;=2021,VstupniParametry_SKRYT!$D$5,"")</f>
        <v>0.02</v>
      </c>
      <c r="K751" s="28" t="str">
        <f t="shared" si="341"/>
        <v>)</v>
      </c>
      <c r="L751" s="31">
        <f>IF($D751&lt;=2021,COUNTIF(Vypocet_SKRYT!T748:AS748,"&gt;=1"),"")</f>
        <v>0</v>
      </c>
      <c r="M751" s="32" t="str">
        <f t="shared" si="342"/>
        <v>x</v>
      </c>
      <c r="N751" s="28" t="str">
        <f t="shared" si="343"/>
        <v>(</v>
      </c>
      <c r="O751" s="28" t="str">
        <f t="shared" si="344"/>
        <v>1</v>
      </c>
      <c r="P751" s="28" t="str">
        <f t="shared" si="345"/>
        <v>+</v>
      </c>
      <c r="Q751" s="30">
        <f>IF($D751&lt;=2024,VstupniParametry_SKRYT!$D$6,"")</f>
        <v>0.06</v>
      </c>
      <c r="R751" s="28" t="str">
        <f t="shared" si="346"/>
        <v>)</v>
      </c>
      <c r="S751" s="31">
        <f>IF($D751&lt;=2024,COUNTIFS(Vypocet_SKRYT!AT748:AV748,"&gt;=1"),"")</f>
        <v>0</v>
      </c>
      <c r="T751" s="32" t="str">
        <f t="shared" si="347"/>
        <v>x</v>
      </c>
      <c r="U751" s="28" t="str">
        <f t="shared" si="348"/>
        <v>(</v>
      </c>
      <c r="V751" s="28" t="str">
        <f t="shared" si="349"/>
        <v>1</v>
      </c>
      <c r="W751" s="28" t="str">
        <f t="shared" si="350"/>
        <v>+</v>
      </c>
      <c r="X751" s="30">
        <f>IF($D751&lt;=2025,VstupniParametry_SKRYT!$D$9,"")</f>
        <v>1.7999999999999999E-2</v>
      </c>
      <c r="Y751" s="28" t="str">
        <f t="shared" si="351"/>
        <v>)</v>
      </c>
      <c r="Z751" s="31">
        <f>IF(AND(D751&lt;2025,2025&lt;=Zisk!$D$10),1,IF(D751=2025,0,""))</f>
        <v>1</v>
      </c>
      <c r="AA751" s="32" t="str">
        <f>IF(AND($D751&lt;=2025,Zisk!$D$10&gt;=2026),"x","")</f>
        <v/>
      </c>
      <c r="AB751" s="28" t="str">
        <f>IF(AND($D751&lt;=2026,Zisk!$D$10&gt;=2026),"(","")</f>
        <v/>
      </c>
      <c r="AC751" s="28" t="str">
        <f>IF(AND($D751&lt;=2026,Zisk!$D$10&gt;=2026),"1","")</f>
        <v/>
      </c>
      <c r="AD751" s="28" t="str">
        <f>IF(AND($D751&lt;=2026,Zisk!$D$10&gt;=2026),"+","")</f>
        <v/>
      </c>
      <c r="AE751" s="30" t="str">
        <f>IF(AND($D751&lt;=2026,Zisk!$D$10&gt;=2026),VstupniParametry_SKRYT!$D$10,"")</f>
        <v/>
      </c>
      <c r="AF751" s="28" t="str">
        <f>IF(AND($D751&lt;=2026,Zisk!$D$10&gt;=2026),")","")</f>
        <v/>
      </c>
      <c r="AG751" s="31" t="str">
        <f>IF(AND(D751&lt;2026,2026&lt;=Zisk!$D$10),1,IF(D751=2026,0,""))</f>
        <v/>
      </c>
      <c r="AH751" s="32" t="str">
        <f>IF(AND($D751&lt;=2026,Zisk!$D$10&gt;=2027),"x","")</f>
        <v/>
      </c>
      <c r="AI751" s="28" t="str">
        <f>IF(AND($D751&lt;=2027,Zisk!$D$10&gt;=2027),"(","")</f>
        <v/>
      </c>
      <c r="AJ751" s="28" t="str">
        <f>IF(AND($D751&lt;=2027,Zisk!$D$10&gt;=2027),"1","")</f>
        <v/>
      </c>
      <c r="AK751" s="28" t="str">
        <f>IF(AND($D751&lt;=2027,Zisk!$D$10&gt;=2027),"+","")</f>
        <v/>
      </c>
      <c r="AL751" s="30" t="str">
        <f>IF(AND($D751&lt;=2027,Zisk!$D$10&gt;=2027),VstupniParametry_SKRYT!$D$11,"")</f>
        <v/>
      </c>
      <c r="AM751" s="28" t="str">
        <f>IF(AND($D751&lt;=2027,Zisk!$D$10&gt;=2027),")","")</f>
        <v/>
      </c>
      <c r="AN751" s="31" t="str">
        <f>IF(AND(D751&lt;2027,2027&lt;=Zisk!$D$10),1,IF(D751=2027,0,""))</f>
        <v/>
      </c>
      <c r="AO751" s="32" t="str">
        <f>IF(AND($D751&lt;=2027,Zisk!$D$10&gt;=2028),"x","")</f>
        <v/>
      </c>
      <c r="AP751" s="28" t="str">
        <f>IF(AND($D751&lt;=2028,Zisk!$D$10&gt;=2028),"(","")</f>
        <v/>
      </c>
      <c r="AQ751" s="28" t="str">
        <f>IF(AND($D751&lt;=2028,Zisk!$D$10&gt;=2028),"1","")</f>
        <v/>
      </c>
      <c r="AR751" s="28" t="str">
        <f>IF(AND($D751&lt;=2028,Zisk!$D$10&gt;=2028),"+","")</f>
        <v/>
      </c>
      <c r="AS751" s="30" t="str">
        <f>IF(AND($D751&lt;=2028,Zisk!$D$10&gt;=2028),VstupniParametry_SKRYT!$D$12,"")</f>
        <v/>
      </c>
      <c r="AT751" s="28" t="str">
        <f>IF(AND($D751&lt;=2028,Zisk!$D$10&gt;=2028),")","")</f>
        <v/>
      </c>
      <c r="AU751" s="31" t="str">
        <f>IF(AND(D751&lt;2028,2028&lt;=Zisk!$D$10),1,IF(D751=2028,0,""))</f>
        <v/>
      </c>
      <c r="AV751" s="32" t="str">
        <f>IF(AND($D751&lt;=2028,Zisk!$D$10&gt;=2029),"x","")</f>
        <v/>
      </c>
      <c r="AW751" s="28" t="str">
        <f>IF(AND($D751&lt;=2029,Zisk!$D$10&gt;=2029),"(","")</f>
        <v/>
      </c>
      <c r="AX751" s="28" t="str">
        <f>IF(AND($D751&lt;=2029,Zisk!$D$10&gt;=2029),"1","")</f>
        <v/>
      </c>
      <c r="AY751" s="28" t="str">
        <f>IF(AND($D751&lt;=2029,Zisk!$D$10&gt;=2029),"+","")</f>
        <v/>
      </c>
      <c r="AZ751" s="30" t="str">
        <f>IF(AND($D751&lt;=2029,Zisk!$D$10&gt;=2029),VstupniParametry_SKRYT!$D$13,"")</f>
        <v/>
      </c>
      <c r="BA751" s="28" t="str">
        <f>IF(AND($D751&lt;=2029,Zisk!$D$10&gt;=2029),")","")</f>
        <v/>
      </c>
      <c r="BB751" s="31" t="str">
        <f>IF(AND(D751&lt;2029,2029&lt;=Zisk!$D$10),1,IF(D751=2029,0,""))</f>
        <v/>
      </c>
      <c r="BC751" s="32" t="str">
        <f>IF(AND($D751&lt;=2029,Zisk!$D$10&gt;=2030),"x","")</f>
        <v/>
      </c>
      <c r="BD751" s="28" t="str">
        <f>IF(AND($D751&lt;=2030,Zisk!$D$10&gt;=2030),"(","")</f>
        <v/>
      </c>
      <c r="BE751" s="28" t="str">
        <f>IF(AND($D751&lt;=2030,Zisk!$D$10&gt;=2030),"1","")</f>
        <v/>
      </c>
      <c r="BF751" s="28" t="str">
        <f>IF(AND($D751&lt;=2030,Zisk!$D$10&gt;=2030),"+","")</f>
        <v/>
      </c>
      <c r="BG751" s="30" t="str">
        <f>IF(AND($D751&lt;=2030,Zisk!$D$10&gt;=2030),VstupniParametry_SKRYT!$D$14,"")</f>
        <v/>
      </c>
      <c r="BH751" s="28" t="str">
        <f>IF(AND($D751&lt;=2030,Zisk!$D$10&gt;=2030),")","")</f>
        <v/>
      </c>
      <c r="BI751" s="31" t="str">
        <f>IF(AND(D751&lt;2030,2030&lt;=Zisk!$D$10),1,IF(D751=2030,0,""))</f>
        <v/>
      </c>
      <c r="BJ751" s="33" t="s">
        <v>32</v>
      </c>
      <c r="BK751" s="30">
        <f t="shared" si="364"/>
        <v>1</v>
      </c>
      <c r="BL751" s="28" t="str">
        <f t="shared" si="365"/>
        <v>x</v>
      </c>
      <c r="BM751" s="34">
        <f t="shared" si="366"/>
        <v>1</v>
      </c>
      <c r="BN751" s="30" t="str">
        <f t="shared" si="367"/>
        <v>x</v>
      </c>
      <c r="BO751" s="34">
        <f t="shared" si="352"/>
        <v>1.018</v>
      </c>
      <c r="BP751" s="34" t="str">
        <f t="shared" si="353"/>
        <v/>
      </c>
      <c r="BQ751" s="34" t="str">
        <f t="shared" si="354"/>
        <v/>
      </c>
      <c r="BR751" s="34" t="str">
        <f t="shared" si="355"/>
        <v/>
      </c>
      <c r="BS751" s="34" t="str">
        <f t="shared" si="356"/>
        <v/>
      </c>
      <c r="BT751" s="34" t="str">
        <f t="shared" si="357"/>
        <v/>
      </c>
      <c r="BU751" s="34" t="str">
        <f t="shared" si="358"/>
        <v/>
      </c>
      <c r="BV751" s="34" t="str">
        <f t="shared" si="359"/>
        <v/>
      </c>
      <c r="BW751" s="34" t="str">
        <f t="shared" si="360"/>
        <v/>
      </c>
      <c r="BX751" s="34" t="str">
        <f t="shared" si="361"/>
        <v/>
      </c>
      <c r="BY751" s="34" t="str">
        <f t="shared" si="362"/>
        <v/>
      </c>
      <c r="BZ751" s="33" t="s">
        <v>32</v>
      </c>
      <c r="CA751" s="34">
        <f t="shared" si="363"/>
        <v>1.018</v>
      </c>
      <c r="CB751" s="28"/>
      <c r="CC751" s="29">
        <f>IF(D751&gt;Zisk!$D$10,"",E751*CA751)</f>
        <v>0</v>
      </c>
    </row>
    <row r="752" spans="2:81" x14ac:dyDescent="0.2">
      <c r="B752" s="35" t="str">
        <f>Zisk!B763</f>
        <v/>
      </c>
      <c r="C752" s="35">
        <f>Zisk!C763</f>
        <v>0</v>
      </c>
      <c r="D752" s="35">
        <f>Zisk!E763</f>
        <v>0</v>
      </c>
      <c r="E752" s="36">
        <f>Zisk!D763</f>
        <v>0</v>
      </c>
      <c r="F752" s="36"/>
      <c r="G752" s="35" t="str">
        <f t="shared" si="338"/>
        <v>(</v>
      </c>
      <c r="H752" s="35" t="str">
        <f t="shared" si="339"/>
        <v>1</v>
      </c>
      <c r="I752" s="35" t="str">
        <f t="shared" si="340"/>
        <v>+</v>
      </c>
      <c r="J752" s="37">
        <f>IF($D752&lt;=2021,VstupniParametry_SKRYT!$D$5,"")</f>
        <v>0.02</v>
      </c>
      <c r="K752" s="35" t="str">
        <f t="shared" si="341"/>
        <v>)</v>
      </c>
      <c r="L752" s="38">
        <f>IF($D752&lt;=2021,COUNTIF(Vypocet_SKRYT!T749:AS749,"&gt;=1"),"")</f>
        <v>0</v>
      </c>
      <c r="M752" s="39" t="str">
        <f t="shared" si="342"/>
        <v>x</v>
      </c>
      <c r="N752" s="35" t="str">
        <f t="shared" si="343"/>
        <v>(</v>
      </c>
      <c r="O752" s="35" t="str">
        <f t="shared" si="344"/>
        <v>1</v>
      </c>
      <c r="P752" s="35" t="str">
        <f t="shared" si="345"/>
        <v>+</v>
      </c>
      <c r="Q752" s="37">
        <f>IF($D752&lt;=2024,VstupniParametry_SKRYT!$D$6,"")</f>
        <v>0.06</v>
      </c>
      <c r="R752" s="35" t="str">
        <f t="shared" si="346"/>
        <v>)</v>
      </c>
      <c r="S752" s="38">
        <f>IF($D752&lt;=2024,COUNTIFS(Vypocet_SKRYT!AT749:AV749,"&gt;=1"),"")</f>
        <v>0</v>
      </c>
      <c r="T752" s="39" t="str">
        <f t="shared" si="347"/>
        <v>x</v>
      </c>
      <c r="U752" s="35" t="str">
        <f t="shared" si="348"/>
        <v>(</v>
      </c>
      <c r="V752" s="35" t="str">
        <f t="shared" si="349"/>
        <v>1</v>
      </c>
      <c r="W752" s="35" t="str">
        <f t="shared" si="350"/>
        <v>+</v>
      </c>
      <c r="X752" s="37">
        <f>IF($D752&lt;=2025,VstupniParametry_SKRYT!$D$9,"")</f>
        <v>1.7999999999999999E-2</v>
      </c>
      <c r="Y752" s="35" t="str">
        <f t="shared" si="351"/>
        <v>)</v>
      </c>
      <c r="Z752" s="38">
        <f>IF(AND(D752&lt;2025,2025&lt;=Zisk!$D$10),1,IF(D752=2025,0,""))</f>
        <v>1</v>
      </c>
      <c r="AA752" s="39" t="str">
        <f>IF(AND($D752&lt;=2025,Zisk!$D$10&gt;=2026),"x","")</f>
        <v/>
      </c>
      <c r="AB752" s="35" t="str">
        <f>IF(AND($D752&lt;=2026,Zisk!$D$10&gt;=2026),"(","")</f>
        <v/>
      </c>
      <c r="AC752" s="35" t="str">
        <f>IF(AND($D752&lt;=2026,Zisk!$D$10&gt;=2026),"1","")</f>
        <v/>
      </c>
      <c r="AD752" s="35" t="str">
        <f>IF(AND($D752&lt;=2026,Zisk!$D$10&gt;=2026),"+","")</f>
        <v/>
      </c>
      <c r="AE752" s="37" t="str">
        <f>IF(AND($D752&lt;=2026,Zisk!$D$10&gt;=2026),VstupniParametry_SKRYT!$D$10,"")</f>
        <v/>
      </c>
      <c r="AF752" s="35" t="str">
        <f>IF(AND($D752&lt;=2026,Zisk!$D$10&gt;=2026),")","")</f>
        <v/>
      </c>
      <c r="AG752" s="38" t="str">
        <f>IF(AND(D752&lt;2026,2026&lt;=Zisk!$D$10),1,IF(D752=2026,0,""))</f>
        <v/>
      </c>
      <c r="AH752" s="39" t="str">
        <f>IF(AND($D752&lt;=2026,Zisk!$D$10&gt;=2027),"x","")</f>
        <v/>
      </c>
      <c r="AI752" s="35" t="str">
        <f>IF(AND($D752&lt;=2027,Zisk!$D$10&gt;=2027),"(","")</f>
        <v/>
      </c>
      <c r="AJ752" s="35" t="str">
        <f>IF(AND($D752&lt;=2027,Zisk!$D$10&gt;=2027),"1","")</f>
        <v/>
      </c>
      <c r="AK752" s="35" t="str">
        <f>IF(AND($D752&lt;=2027,Zisk!$D$10&gt;=2027),"+","")</f>
        <v/>
      </c>
      <c r="AL752" s="37" t="str">
        <f>IF(AND($D752&lt;=2027,Zisk!$D$10&gt;=2027),VstupniParametry_SKRYT!$D$11,"")</f>
        <v/>
      </c>
      <c r="AM752" s="35" t="str">
        <f>IF(AND($D752&lt;=2027,Zisk!$D$10&gt;=2027),")","")</f>
        <v/>
      </c>
      <c r="AN752" s="38" t="str">
        <f>IF(AND(D752&lt;2027,2027&lt;=Zisk!$D$10),1,IF(D752=2027,0,""))</f>
        <v/>
      </c>
      <c r="AO752" s="39" t="str">
        <f>IF(AND($D752&lt;=2027,Zisk!$D$10&gt;=2028),"x","")</f>
        <v/>
      </c>
      <c r="AP752" s="35" t="str">
        <f>IF(AND($D752&lt;=2028,Zisk!$D$10&gt;=2028),"(","")</f>
        <v/>
      </c>
      <c r="AQ752" s="35" t="str">
        <f>IF(AND($D752&lt;=2028,Zisk!$D$10&gt;=2028),"1","")</f>
        <v/>
      </c>
      <c r="AR752" s="35" t="str">
        <f>IF(AND($D752&lt;=2028,Zisk!$D$10&gt;=2028),"+","")</f>
        <v/>
      </c>
      <c r="AS752" s="37" t="str">
        <f>IF(AND($D752&lt;=2028,Zisk!$D$10&gt;=2028),VstupniParametry_SKRYT!$D$12,"")</f>
        <v/>
      </c>
      <c r="AT752" s="35" t="str">
        <f>IF(AND($D752&lt;=2028,Zisk!$D$10&gt;=2028),")","")</f>
        <v/>
      </c>
      <c r="AU752" s="38" t="str">
        <f>IF(AND(D752&lt;2028,2028&lt;=Zisk!$D$10),1,IF(D752=2028,0,""))</f>
        <v/>
      </c>
      <c r="AV752" s="39" t="str">
        <f>IF(AND($D752&lt;=2028,Zisk!$D$10&gt;=2029),"x","")</f>
        <v/>
      </c>
      <c r="AW752" s="35" t="str">
        <f>IF(AND($D752&lt;=2029,Zisk!$D$10&gt;=2029),"(","")</f>
        <v/>
      </c>
      <c r="AX752" s="35" t="str">
        <f>IF(AND($D752&lt;=2029,Zisk!$D$10&gt;=2029),"1","")</f>
        <v/>
      </c>
      <c r="AY752" s="35" t="str">
        <f>IF(AND($D752&lt;=2029,Zisk!$D$10&gt;=2029),"+","")</f>
        <v/>
      </c>
      <c r="AZ752" s="37" t="str">
        <f>IF(AND($D752&lt;=2029,Zisk!$D$10&gt;=2029),VstupniParametry_SKRYT!$D$13,"")</f>
        <v/>
      </c>
      <c r="BA752" s="35" t="str">
        <f>IF(AND($D752&lt;=2029,Zisk!$D$10&gt;=2029),")","")</f>
        <v/>
      </c>
      <c r="BB752" s="38" t="str">
        <f>IF(AND(D752&lt;2029,2029&lt;=Zisk!$D$10),1,IF(D752=2029,0,""))</f>
        <v/>
      </c>
      <c r="BC752" s="39" t="str">
        <f>IF(AND($D752&lt;=2029,Zisk!$D$10&gt;=2030),"x","")</f>
        <v/>
      </c>
      <c r="BD752" s="35" t="str">
        <f>IF(AND($D752&lt;=2030,Zisk!$D$10&gt;=2030),"(","")</f>
        <v/>
      </c>
      <c r="BE752" s="35" t="str">
        <f>IF(AND($D752&lt;=2030,Zisk!$D$10&gt;=2030),"1","")</f>
        <v/>
      </c>
      <c r="BF752" s="35" t="str">
        <f>IF(AND($D752&lt;=2030,Zisk!$D$10&gt;=2030),"+","")</f>
        <v/>
      </c>
      <c r="BG752" s="37" t="str">
        <f>IF(AND($D752&lt;=2030,Zisk!$D$10&gt;=2030),VstupniParametry_SKRYT!$D$14,"")</f>
        <v/>
      </c>
      <c r="BH752" s="35" t="str">
        <f>IF(AND($D752&lt;=2030,Zisk!$D$10&gt;=2030),")","")</f>
        <v/>
      </c>
      <c r="BI752" s="38" t="str">
        <f>IF(AND(D752&lt;2030,2030&lt;=Zisk!$D$10),1,IF(D752=2030,0,""))</f>
        <v/>
      </c>
      <c r="BJ752" s="40" t="s">
        <v>32</v>
      </c>
      <c r="BK752" s="37">
        <f t="shared" si="364"/>
        <v>1</v>
      </c>
      <c r="BL752" s="35" t="str">
        <f t="shared" si="365"/>
        <v>x</v>
      </c>
      <c r="BM752" s="41">
        <f t="shared" si="366"/>
        <v>1</v>
      </c>
      <c r="BN752" s="37" t="str">
        <f t="shared" si="367"/>
        <v>x</v>
      </c>
      <c r="BO752" s="41">
        <f t="shared" si="352"/>
        <v>1.018</v>
      </c>
      <c r="BP752" s="41" t="str">
        <f t="shared" si="353"/>
        <v/>
      </c>
      <c r="BQ752" s="41" t="str">
        <f t="shared" si="354"/>
        <v/>
      </c>
      <c r="BR752" s="41" t="str">
        <f t="shared" si="355"/>
        <v/>
      </c>
      <c r="BS752" s="41" t="str">
        <f t="shared" si="356"/>
        <v/>
      </c>
      <c r="BT752" s="41" t="str">
        <f t="shared" si="357"/>
        <v/>
      </c>
      <c r="BU752" s="41" t="str">
        <f t="shared" si="358"/>
        <v/>
      </c>
      <c r="BV752" s="41" t="str">
        <f t="shared" si="359"/>
        <v/>
      </c>
      <c r="BW752" s="41" t="str">
        <f t="shared" si="360"/>
        <v/>
      </c>
      <c r="BX752" s="41" t="str">
        <f t="shared" si="361"/>
        <v/>
      </c>
      <c r="BY752" s="41" t="str">
        <f t="shared" si="362"/>
        <v/>
      </c>
      <c r="BZ752" s="40" t="s">
        <v>32</v>
      </c>
      <c r="CA752" s="41">
        <f t="shared" si="363"/>
        <v>1.018</v>
      </c>
      <c r="CB752" s="35"/>
      <c r="CC752" s="36">
        <f>IF(D752&gt;Zisk!$D$10,"",E752*CA752)</f>
        <v>0</v>
      </c>
    </row>
    <row r="753" spans="2:81" x14ac:dyDescent="0.2">
      <c r="B753" s="28" t="str">
        <f>Zisk!B764</f>
        <v/>
      </c>
      <c r="C753" s="28">
        <f>Zisk!C764</f>
        <v>0</v>
      </c>
      <c r="D753" s="28">
        <f>Zisk!E764</f>
        <v>0</v>
      </c>
      <c r="E753" s="29">
        <f>Zisk!D764</f>
        <v>0</v>
      </c>
      <c r="F753" s="29"/>
      <c r="G753" s="28" t="str">
        <f t="shared" si="338"/>
        <v>(</v>
      </c>
      <c r="H753" s="28" t="str">
        <f t="shared" si="339"/>
        <v>1</v>
      </c>
      <c r="I753" s="28" t="str">
        <f t="shared" si="340"/>
        <v>+</v>
      </c>
      <c r="J753" s="30">
        <f>IF($D753&lt;=2021,VstupniParametry_SKRYT!$D$5,"")</f>
        <v>0.02</v>
      </c>
      <c r="K753" s="28" t="str">
        <f t="shared" si="341"/>
        <v>)</v>
      </c>
      <c r="L753" s="31">
        <f>IF($D753&lt;=2021,COUNTIF(Vypocet_SKRYT!T750:AS750,"&gt;=1"),"")</f>
        <v>0</v>
      </c>
      <c r="M753" s="32" t="str">
        <f t="shared" si="342"/>
        <v>x</v>
      </c>
      <c r="N753" s="28" t="str">
        <f t="shared" si="343"/>
        <v>(</v>
      </c>
      <c r="O753" s="28" t="str">
        <f t="shared" si="344"/>
        <v>1</v>
      </c>
      <c r="P753" s="28" t="str">
        <f t="shared" si="345"/>
        <v>+</v>
      </c>
      <c r="Q753" s="30">
        <f>IF($D753&lt;=2024,VstupniParametry_SKRYT!$D$6,"")</f>
        <v>0.06</v>
      </c>
      <c r="R753" s="28" t="str">
        <f t="shared" si="346"/>
        <v>)</v>
      </c>
      <c r="S753" s="31">
        <f>IF($D753&lt;=2024,COUNTIFS(Vypocet_SKRYT!AT750:AV750,"&gt;=1"),"")</f>
        <v>0</v>
      </c>
      <c r="T753" s="32" t="str">
        <f t="shared" si="347"/>
        <v>x</v>
      </c>
      <c r="U753" s="28" t="str">
        <f t="shared" si="348"/>
        <v>(</v>
      </c>
      <c r="V753" s="28" t="str">
        <f t="shared" si="349"/>
        <v>1</v>
      </c>
      <c r="W753" s="28" t="str">
        <f t="shared" si="350"/>
        <v>+</v>
      </c>
      <c r="X753" s="30">
        <f>IF($D753&lt;=2025,VstupniParametry_SKRYT!$D$9,"")</f>
        <v>1.7999999999999999E-2</v>
      </c>
      <c r="Y753" s="28" t="str">
        <f t="shared" si="351"/>
        <v>)</v>
      </c>
      <c r="Z753" s="31">
        <f>IF(AND(D753&lt;2025,2025&lt;=Zisk!$D$10),1,IF(D753=2025,0,""))</f>
        <v>1</v>
      </c>
      <c r="AA753" s="32" t="str">
        <f>IF(AND($D753&lt;=2025,Zisk!$D$10&gt;=2026),"x","")</f>
        <v/>
      </c>
      <c r="AB753" s="28" t="str">
        <f>IF(AND($D753&lt;=2026,Zisk!$D$10&gt;=2026),"(","")</f>
        <v/>
      </c>
      <c r="AC753" s="28" t="str">
        <f>IF(AND($D753&lt;=2026,Zisk!$D$10&gt;=2026),"1","")</f>
        <v/>
      </c>
      <c r="AD753" s="28" t="str">
        <f>IF(AND($D753&lt;=2026,Zisk!$D$10&gt;=2026),"+","")</f>
        <v/>
      </c>
      <c r="AE753" s="30" t="str">
        <f>IF(AND($D753&lt;=2026,Zisk!$D$10&gt;=2026),VstupniParametry_SKRYT!$D$10,"")</f>
        <v/>
      </c>
      <c r="AF753" s="28" t="str">
        <f>IF(AND($D753&lt;=2026,Zisk!$D$10&gt;=2026),")","")</f>
        <v/>
      </c>
      <c r="AG753" s="31" t="str">
        <f>IF(AND(D753&lt;2026,2026&lt;=Zisk!$D$10),1,IF(D753=2026,0,""))</f>
        <v/>
      </c>
      <c r="AH753" s="32" t="str">
        <f>IF(AND($D753&lt;=2026,Zisk!$D$10&gt;=2027),"x","")</f>
        <v/>
      </c>
      <c r="AI753" s="28" t="str">
        <f>IF(AND($D753&lt;=2027,Zisk!$D$10&gt;=2027),"(","")</f>
        <v/>
      </c>
      <c r="AJ753" s="28" t="str">
        <f>IF(AND($D753&lt;=2027,Zisk!$D$10&gt;=2027),"1","")</f>
        <v/>
      </c>
      <c r="AK753" s="28" t="str">
        <f>IF(AND($D753&lt;=2027,Zisk!$D$10&gt;=2027),"+","")</f>
        <v/>
      </c>
      <c r="AL753" s="30" t="str">
        <f>IF(AND($D753&lt;=2027,Zisk!$D$10&gt;=2027),VstupniParametry_SKRYT!$D$11,"")</f>
        <v/>
      </c>
      <c r="AM753" s="28" t="str">
        <f>IF(AND($D753&lt;=2027,Zisk!$D$10&gt;=2027),")","")</f>
        <v/>
      </c>
      <c r="AN753" s="31" t="str">
        <f>IF(AND(D753&lt;2027,2027&lt;=Zisk!$D$10),1,IF(D753=2027,0,""))</f>
        <v/>
      </c>
      <c r="AO753" s="32" t="str">
        <f>IF(AND($D753&lt;=2027,Zisk!$D$10&gt;=2028),"x","")</f>
        <v/>
      </c>
      <c r="AP753" s="28" t="str">
        <f>IF(AND($D753&lt;=2028,Zisk!$D$10&gt;=2028),"(","")</f>
        <v/>
      </c>
      <c r="AQ753" s="28" t="str">
        <f>IF(AND($D753&lt;=2028,Zisk!$D$10&gt;=2028),"1","")</f>
        <v/>
      </c>
      <c r="AR753" s="28" t="str">
        <f>IF(AND($D753&lt;=2028,Zisk!$D$10&gt;=2028),"+","")</f>
        <v/>
      </c>
      <c r="AS753" s="30" t="str">
        <f>IF(AND($D753&lt;=2028,Zisk!$D$10&gt;=2028),VstupniParametry_SKRYT!$D$12,"")</f>
        <v/>
      </c>
      <c r="AT753" s="28" t="str">
        <f>IF(AND($D753&lt;=2028,Zisk!$D$10&gt;=2028),")","")</f>
        <v/>
      </c>
      <c r="AU753" s="31" t="str">
        <f>IF(AND(D753&lt;2028,2028&lt;=Zisk!$D$10),1,IF(D753=2028,0,""))</f>
        <v/>
      </c>
      <c r="AV753" s="32" t="str">
        <f>IF(AND($D753&lt;=2028,Zisk!$D$10&gt;=2029),"x","")</f>
        <v/>
      </c>
      <c r="AW753" s="28" t="str">
        <f>IF(AND($D753&lt;=2029,Zisk!$D$10&gt;=2029),"(","")</f>
        <v/>
      </c>
      <c r="AX753" s="28" t="str">
        <f>IF(AND($D753&lt;=2029,Zisk!$D$10&gt;=2029),"1","")</f>
        <v/>
      </c>
      <c r="AY753" s="28" t="str">
        <f>IF(AND($D753&lt;=2029,Zisk!$D$10&gt;=2029),"+","")</f>
        <v/>
      </c>
      <c r="AZ753" s="30" t="str">
        <f>IF(AND($D753&lt;=2029,Zisk!$D$10&gt;=2029),VstupniParametry_SKRYT!$D$13,"")</f>
        <v/>
      </c>
      <c r="BA753" s="28" t="str">
        <f>IF(AND($D753&lt;=2029,Zisk!$D$10&gt;=2029),")","")</f>
        <v/>
      </c>
      <c r="BB753" s="31" t="str">
        <f>IF(AND(D753&lt;2029,2029&lt;=Zisk!$D$10),1,IF(D753=2029,0,""))</f>
        <v/>
      </c>
      <c r="BC753" s="32" t="str">
        <f>IF(AND($D753&lt;=2029,Zisk!$D$10&gt;=2030),"x","")</f>
        <v/>
      </c>
      <c r="BD753" s="28" t="str">
        <f>IF(AND($D753&lt;=2030,Zisk!$D$10&gt;=2030),"(","")</f>
        <v/>
      </c>
      <c r="BE753" s="28" t="str">
        <f>IF(AND($D753&lt;=2030,Zisk!$D$10&gt;=2030),"1","")</f>
        <v/>
      </c>
      <c r="BF753" s="28" t="str">
        <f>IF(AND($D753&lt;=2030,Zisk!$D$10&gt;=2030),"+","")</f>
        <v/>
      </c>
      <c r="BG753" s="30" t="str">
        <f>IF(AND($D753&lt;=2030,Zisk!$D$10&gt;=2030),VstupniParametry_SKRYT!$D$14,"")</f>
        <v/>
      </c>
      <c r="BH753" s="28" t="str">
        <f>IF(AND($D753&lt;=2030,Zisk!$D$10&gt;=2030),")","")</f>
        <v/>
      </c>
      <c r="BI753" s="31" t="str">
        <f>IF(AND(D753&lt;2030,2030&lt;=Zisk!$D$10),1,IF(D753=2030,0,""))</f>
        <v/>
      </c>
      <c r="BJ753" s="33" t="s">
        <v>32</v>
      </c>
      <c r="BK753" s="30">
        <f t="shared" si="364"/>
        <v>1</v>
      </c>
      <c r="BL753" s="28" t="str">
        <f t="shared" si="365"/>
        <v>x</v>
      </c>
      <c r="BM753" s="34">
        <f t="shared" si="366"/>
        <v>1</v>
      </c>
      <c r="BN753" s="30" t="str">
        <f t="shared" si="367"/>
        <v>x</v>
      </c>
      <c r="BO753" s="34">
        <f t="shared" si="352"/>
        <v>1.018</v>
      </c>
      <c r="BP753" s="34" t="str">
        <f t="shared" si="353"/>
        <v/>
      </c>
      <c r="BQ753" s="34" t="str">
        <f t="shared" si="354"/>
        <v/>
      </c>
      <c r="BR753" s="34" t="str">
        <f t="shared" si="355"/>
        <v/>
      </c>
      <c r="BS753" s="34" t="str">
        <f t="shared" si="356"/>
        <v/>
      </c>
      <c r="BT753" s="34" t="str">
        <f t="shared" si="357"/>
        <v/>
      </c>
      <c r="BU753" s="34" t="str">
        <f t="shared" si="358"/>
        <v/>
      </c>
      <c r="BV753" s="34" t="str">
        <f t="shared" si="359"/>
        <v/>
      </c>
      <c r="BW753" s="34" t="str">
        <f t="shared" si="360"/>
        <v/>
      </c>
      <c r="BX753" s="34" t="str">
        <f t="shared" si="361"/>
        <v/>
      </c>
      <c r="BY753" s="34" t="str">
        <f t="shared" si="362"/>
        <v/>
      </c>
      <c r="BZ753" s="33" t="s">
        <v>32</v>
      </c>
      <c r="CA753" s="34">
        <f t="shared" si="363"/>
        <v>1.018</v>
      </c>
      <c r="CB753" s="28"/>
      <c r="CC753" s="29">
        <f>IF(D753&gt;Zisk!$D$10,"",E753*CA753)</f>
        <v>0</v>
      </c>
    </row>
    <row r="754" spans="2:81" x14ac:dyDescent="0.2">
      <c r="B754" s="35" t="str">
        <f>Zisk!B765</f>
        <v/>
      </c>
      <c r="C754" s="35">
        <f>Zisk!C765</f>
        <v>0</v>
      </c>
      <c r="D754" s="35">
        <f>Zisk!E765</f>
        <v>0</v>
      </c>
      <c r="E754" s="36">
        <f>Zisk!D765</f>
        <v>0</v>
      </c>
      <c r="F754" s="36"/>
      <c r="G754" s="35" t="str">
        <f t="shared" si="338"/>
        <v>(</v>
      </c>
      <c r="H754" s="35" t="str">
        <f t="shared" si="339"/>
        <v>1</v>
      </c>
      <c r="I754" s="35" t="str">
        <f t="shared" si="340"/>
        <v>+</v>
      </c>
      <c r="J754" s="37">
        <f>IF($D754&lt;=2021,VstupniParametry_SKRYT!$D$5,"")</f>
        <v>0.02</v>
      </c>
      <c r="K754" s="35" t="str">
        <f t="shared" si="341"/>
        <v>)</v>
      </c>
      <c r="L754" s="38">
        <f>IF($D754&lt;=2021,COUNTIF(Vypocet_SKRYT!T751:AS751,"&gt;=1"),"")</f>
        <v>0</v>
      </c>
      <c r="M754" s="39" t="str">
        <f t="shared" si="342"/>
        <v>x</v>
      </c>
      <c r="N754" s="35" t="str">
        <f t="shared" si="343"/>
        <v>(</v>
      </c>
      <c r="O754" s="35" t="str">
        <f t="shared" si="344"/>
        <v>1</v>
      </c>
      <c r="P754" s="35" t="str">
        <f t="shared" si="345"/>
        <v>+</v>
      </c>
      <c r="Q754" s="37">
        <f>IF($D754&lt;=2024,VstupniParametry_SKRYT!$D$6,"")</f>
        <v>0.06</v>
      </c>
      <c r="R754" s="35" t="str">
        <f t="shared" si="346"/>
        <v>)</v>
      </c>
      <c r="S754" s="38">
        <f>IF($D754&lt;=2024,COUNTIFS(Vypocet_SKRYT!AT751:AV751,"&gt;=1"),"")</f>
        <v>0</v>
      </c>
      <c r="T754" s="39" t="str">
        <f t="shared" si="347"/>
        <v>x</v>
      </c>
      <c r="U754" s="35" t="str">
        <f t="shared" si="348"/>
        <v>(</v>
      </c>
      <c r="V754" s="35" t="str">
        <f t="shared" si="349"/>
        <v>1</v>
      </c>
      <c r="W754" s="35" t="str">
        <f t="shared" si="350"/>
        <v>+</v>
      </c>
      <c r="X754" s="37">
        <f>IF($D754&lt;=2025,VstupniParametry_SKRYT!$D$9,"")</f>
        <v>1.7999999999999999E-2</v>
      </c>
      <c r="Y754" s="35" t="str">
        <f t="shared" si="351"/>
        <v>)</v>
      </c>
      <c r="Z754" s="38">
        <f>IF(AND(D754&lt;2025,2025&lt;=Zisk!$D$10),1,IF(D754=2025,0,""))</f>
        <v>1</v>
      </c>
      <c r="AA754" s="39" t="str">
        <f>IF(AND($D754&lt;=2025,Zisk!$D$10&gt;=2026),"x","")</f>
        <v/>
      </c>
      <c r="AB754" s="35" t="str">
        <f>IF(AND($D754&lt;=2026,Zisk!$D$10&gt;=2026),"(","")</f>
        <v/>
      </c>
      <c r="AC754" s="35" t="str">
        <f>IF(AND($D754&lt;=2026,Zisk!$D$10&gt;=2026),"1","")</f>
        <v/>
      </c>
      <c r="AD754" s="35" t="str">
        <f>IF(AND($D754&lt;=2026,Zisk!$D$10&gt;=2026),"+","")</f>
        <v/>
      </c>
      <c r="AE754" s="37" t="str">
        <f>IF(AND($D754&lt;=2026,Zisk!$D$10&gt;=2026),VstupniParametry_SKRYT!$D$10,"")</f>
        <v/>
      </c>
      <c r="AF754" s="35" t="str">
        <f>IF(AND($D754&lt;=2026,Zisk!$D$10&gt;=2026),")","")</f>
        <v/>
      </c>
      <c r="AG754" s="38" t="str">
        <f>IF(AND(D754&lt;2026,2026&lt;=Zisk!$D$10),1,IF(D754=2026,0,""))</f>
        <v/>
      </c>
      <c r="AH754" s="39" t="str">
        <f>IF(AND($D754&lt;=2026,Zisk!$D$10&gt;=2027),"x","")</f>
        <v/>
      </c>
      <c r="AI754" s="35" t="str">
        <f>IF(AND($D754&lt;=2027,Zisk!$D$10&gt;=2027),"(","")</f>
        <v/>
      </c>
      <c r="AJ754" s="35" t="str">
        <f>IF(AND($D754&lt;=2027,Zisk!$D$10&gt;=2027),"1","")</f>
        <v/>
      </c>
      <c r="AK754" s="35" t="str">
        <f>IF(AND($D754&lt;=2027,Zisk!$D$10&gt;=2027),"+","")</f>
        <v/>
      </c>
      <c r="AL754" s="37" t="str">
        <f>IF(AND($D754&lt;=2027,Zisk!$D$10&gt;=2027),VstupniParametry_SKRYT!$D$11,"")</f>
        <v/>
      </c>
      <c r="AM754" s="35" t="str">
        <f>IF(AND($D754&lt;=2027,Zisk!$D$10&gt;=2027),")","")</f>
        <v/>
      </c>
      <c r="AN754" s="38" t="str">
        <f>IF(AND(D754&lt;2027,2027&lt;=Zisk!$D$10),1,IF(D754=2027,0,""))</f>
        <v/>
      </c>
      <c r="AO754" s="39" t="str">
        <f>IF(AND($D754&lt;=2027,Zisk!$D$10&gt;=2028),"x","")</f>
        <v/>
      </c>
      <c r="AP754" s="35" t="str">
        <f>IF(AND($D754&lt;=2028,Zisk!$D$10&gt;=2028),"(","")</f>
        <v/>
      </c>
      <c r="AQ754" s="35" t="str">
        <f>IF(AND($D754&lt;=2028,Zisk!$D$10&gt;=2028),"1","")</f>
        <v/>
      </c>
      <c r="AR754" s="35" t="str">
        <f>IF(AND($D754&lt;=2028,Zisk!$D$10&gt;=2028),"+","")</f>
        <v/>
      </c>
      <c r="AS754" s="37" t="str">
        <f>IF(AND($D754&lt;=2028,Zisk!$D$10&gt;=2028),VstupniParametry_SKRYT!$D$12,"")</f>
        <v/>
      </c>
      <c r="AT754" s="35" t="str">
        <f>IF(AND($D754&lt;=2028,Zisk!$D$10&gt;=2028),")","")</f>
        <v/>
      </c>
      <c r="AU754" s="38" t="str">
        <f>IF(AND(D754&lt;2028,2028&lt;=Zisk!$D$10),1,IF(D754=2028,0,""))</f>
        <v/>
      </c>
      <c r="AV754" s="39" t="str">
        <f>IF(AND($D754&lt;=2028,Zisk!$D$10&gt;=2029),"x","")</f>
        <v/>
      </c>
      <c r="AW754" s="35" t="str">
        <f>IF(AND($D754&lt;=2029,Zisk!$D$10&gt;=2029),"(","")</f>
        <v/>
      </c>
      <c r="AX754" s="35" t="str">
        <f>IF(AND($D754&lt;=2029,Zisk!$D$10&gt;=2029),"1","")</f>
        <v/>
      </c>
      <c r="AY754" s="35" t="str">
        <f>IF(AND($D754&lt;=2029,Zisk!$D$10&gt;=2029),"+","")</f>
        <v/>
      </c>
      <c r="AZ754" s="37" t="str">
        <f>IF(AND($D754&lt;=2029,Zisk!$D$10&gt;=2029),VstupniParametry_SKRYT!$D$13,"")</f>
        <v/>
      </c>
      <c r="BA754" s="35" t="str">
        <f>IF(AND($D754&lt;=2029,Zisk!$D$10&gt;=2029),")","")</f>
        <v/>
      </c>
      <c r="BB754" s="38" t="str">
        <f>IF(AND(D754&lt;2029,2029&lt;=Zisk!$D$10),1,IF(D754=2029,0,""))</f>
        <v/>
      </c>
      <c r="BC754" s="39" t="str">
        <f>IF(AND($D754&lt;=2029,Zisk!$D$10&gt;=2030),"x","")</f>
        <v/>
      </c>
      <c r="BD754" s="35" t="str">
        <f>IF(AND($D754&lt;=2030,Zisk!$D$10&gt;=2030),"(","")</f>
        <v/>
      </c>
      <c r="BE754" s="35" t="str">
        <f>IF(AND($D754&lt;=2030,Zisk!$D$10&gt;=2030),"1","")</f>
        <v/>
      </c>
      <c r="BF754" s="35" t="str">
        <f>IF(AND($D754&lt;=2030,Zisk!$D$10&gt;=2030),"+","")</f>
        <v/>
      </c>
      <c r="BG754" s="37" t="str">
        <f>IF(AND($D754&lt;=2030,Zisk!$D$10&gt;=2030),VstupniParametry_SKRYT!$D$14,"")</f>
        <v/>
      </c>
      <c r="BH754" s="35" t="str">
        <f>IF(AND($D754&lt;=2030,Zisk!$D$10&gt;=2030),")","")</f>
        <v/>
      </c>
      <c r="BI754" s="38" t="str">
        <f>IF(AND(D754&lt;2030,2030&lt;=Zisk!$D$10),1,IF(D754=2030,0,""))</f>
        <v/>
      </c>
      <c r="BJ754" s="40" t="s">
        <v>32</v>
      </c>
      <c r="BK754" s="37">
        <f t="shared" si="364"/>
        <v>1</v>
      </c>
      <c r="BL754" s="35" t="str">
        <f t="shared" si="365"/>
        <v>x</v>
      </c>
      <c r="BM754" s="41">
        <f t="shared" si="366"/>
        <v>1</v>
      </c>
      <c r="BN754" s="37" t="str">
        <f t="shared" si="367"/>
        <v>x</v>
      </c>
      <c r="BO754" s="41">
        <f t="shared" si="352"/>
        <v>1.018</v>
      </c>
      <c r="BP754" s="41" t="str">
        <f t="shared" si="353"/>
        <v/>
      </c>
      <c r="BQ754" s="41" t="str">
        <f t="shared" si="354"/>
        <v/>
      </c>
      <c r="BR754" s="41" t="str">
        <f t="shared" si="355"/>
        <v/>
      </c>
      <c r="BS754" s="41" t="str">
        <f t="shared" si="356"/>
        <v/>
      </c>
      <c r="BT754" s="41" t="str">
        <f t="shared" si="357"/>
        <v/>
      </c>
      <c r="BU754" s="41" t="str">
        <f t="shared" si="358"/>
        <v/>
      </c>
      <c r="BV754" s="41" t="str">
        <f t="shared" si="359"/>
        <v/>
      </c>
      <c r="BW754" s="41" t="str">
        <f t="shared" si="360"/>
        <v/>
      </c>
      <c r="BX754" s="41" t="str">
        <f t="shared" si="361"/>
        <v/>
      </c>
      <c r="BY754" s="41" t="str">
        <f t="shared" si="362"/>
        <v/>
      </c>
      <c r="BZ754" s="40" t="s">
        <v>32</v>
      </c>
      <c r="CA754" s="41">
        <f t="shared" si="363"/>
        <v>1.018</v>
      </c>
      <c r="CB754" s="35"/>
      <c r="CC754" s="36">
        <f>IF(D754&gt;Zisk!$D$10,"",E754*CA754)</f>
        <v>0</v>
      </c>
    </row>
    <row r="755" spans="2:81" x14ac:dyDescent="0.2">
      <c r="B755" s="28" t="str">
        <f>Zisk!B766</f>
        <v/>
      </c>
      <c r="C755" s="28">
        <f>Zisk!C766</f>
        <v>0</v>
      </c>
      <c r="D755" s="28">
        <f>Zisk!E766</f>
        <v>0</v>
      </c>
      <c r="E755" s="29">
        <f>Zisk!D766</f>
        <v>0</v>
      </c>
      <c r="F755" s="29"/>
      <c r="G755" s="28" t="str">
        <f t="shared" si="338"/>
        <v>(</v>
      </c>
      <c r="H755" s="28" t="str">
        <f t="shared" si="339"/>
        <v>1</v>
      </c>
      <c r="I755" s="28" t="str">
        <f t="shared" si="340"/>
        <v>+</v>
      </c>
      <c r="J755" s="30">
        <f>IF($D755&lt;=2021,VstupniParametry_SKRYT!$D$5,"")</f>
        <v>0.02</v>
      </c>
      <c r="K755" s="28" t="str">
        <f t="shared" si="341"/>
        <v>)</v>
      </c>
      <c r="L755" s="31">
        <f>IF($D755&lt;=2021,COUNTIF(Vypocet_SKRYT!T752:AS752,"&gt;=1"),"")</f>
        <v>0</v>
      </c>
      <c r="M755" s="32" t="str">
        <f t="shared" si="342"/>
        <v>x</v>
      </c>
      <c r="N755" s="28" t="str">
        <f t="shared" si="343"/>
        <v>(</v>
      </c>
      <c r="O755" s="28" t="str">
        <f t="shared" si="344"/>
        <v>1</v>
      </c>
      <c r="P755" s="28" t="str">
        <f t="shared" si="345"/>
        <v>+</v>
      </c>
      <c r="Q755" s="30">
        <f>IF($D755&lt;=2024,VstupniParametry_SKRYT!$D$6,"")</f>
        <v>0.06</v>
      </c>
      <c r="R755" s="28" t="str">
        <f t="shared" si="346"/>
        <v>)</v>
      </c>
      <c r="S755" s="31">
        <f>IF($D755&lt;=2024,COUNTIFS(Vypocet_SKRYT!AT752:AV752,"&gt;=1"),"")</f>
        <v>0</v>
      </c>
      <c r="T755" s="32" t="str">
        <f t="shared" si="347"/>
        <v>x</v>
      </c>
      <c r="U755" s="28" t="str">
        <f t="shared" si="348"/>
        <v>(</v>
      </c>
      <c r="V755" s="28" t="str">
        <f t="shared" si="349"/>
        <v>1</v>
      </c>
      <c r="W755" s="28" t="str">
        <f t="shared" si="350"/>
        <v>+</v>
      </c>
      <c r="X755" s="30">
        <f>IF($D755&lt;=2025,VstupniParametry_SKRYT!$D$9,"")</f>
        <v>1.7999999999999999E-2</v>
      </c>
      <c r="Y755" s="28" t="str">
        <f t="shared" si="351"/>
        <v>)</v>
      </c>
      <c r="Z755" s="31">
        <f>IF(AND(D755&lt;2025,2025&lt;=Zisk!$D$10),1,IF(D755=2025,0,""))</f>
        <v>1</v>
      </c>
      <c r="AA755" s="32" t="str">
        <f>IF(AND($D755&lt;=2025,Zisk!$D$10&gt;=2026),"x","")</f>
        <v/>
      </c>
      <c r="AB755" s="28" t="str">
        <f>IF(AND($D755&lt;=2026,Zisk!$D$10&gt;=2026),"(","")</f>
        <v/>
      </c>
      <c r="AC755" s="28" t="str">
        <f>IF(AND($D755&lt;=2026,Zisk!$D$10&gt;=2026),"1","")</f>
        <v/>
      </c>
      <c r="AD755" s="28" t="str">
        <f>IF(AND($D755&lt;=2026,Zisk!$D$10&gt;=2026),"+","")</f>
        <v/>
      </c>
      <c r="AE755" s="30" t="str">
        <f>IF(AND($D755&lt;=2026,Zisk!$D$10&gt;=2026),VstupniParametry_SKRYT!$D$10,"")</f>
        <v/>
      </c>
      <c r="AF755" s="28" t="str">
        <f>IF(AND($D755&lt;=2026,Zisk!$D$10&gt;=2026),")","")</f>
        <v/>
      </c>
      <c r="AG755" s="31" t="str">
        <f>IF(AND(D755&lt;2026,2026&lt;=Zisk!$D$10),1,IF(D755=2026,0,""))</f>
        <v/>
      </c>
      <c r="AH755" s="32" t="str">
        <f>IF(AND($D755&lt;=2026,Zisk!$D$10&gt;=2027),"x","")</f>
        <v/>
      </c>
      <c r="AI755" s="28" t="str">
        <f>IF(AND($D755&lt;=2027,Zisk!$D$10&gt;=2027),"(","")</f>
        <v/>
      </c>
      <c r="AJ755" s="28" t="str">
        <f>IF(AND($D755&lt;=2027,Zisk!$D$10&gt;=2027),"1","")</f>
        <v/>
      </c>
      <c r="AK755" s="28" t="str">
        <f>IF(AND($D755&lt;=2027,Zisk!$D$10&gt;=2027),"+","")</f>
        <v/>
      </c>
      <c r="AL755" s="30" t="str">
        <f>IF(AND($D755&lt;=2027,Zisk!$D$10&gt;=2027),VstupniParametry_SKRYT!$D$11,"")</f>
        <v/>
      </c>
      <c r="AM755" s="28" t="str">
        <f>IF(AND($D755&lt;=2027,Zisk!$D$10&gt;=2027),")","")</f>
        <v/>
      </c>
      <c r="AN755" s="31" t="str">
        <f>IF(AND(D755&lt;2027,2027&lt;=Zisk!$D$10),1,IF(D755=2027,0,""))</f>
        <v/>
      </c>
      <c r="AO755" s="32" t="str">
        <f>IF(AND($D755&lt;=2027,Zisk!$D$10&gt;=2028),"x","")</f>
        <v/>
      </c>
      <c r="AP755" s="28" t="str">
        <f>IF(AND($D755&lt;=2028,Zisk!$D$10&gt;=2028),"(","")</f>
        <v/>
      </c>
      <c r="AQ755" s="28" t="str">
        <f>IF(AND($D755&lt;=2028,Zisk!$D$10&gt;=2028),"1","")</f>
        <v/>
      </c>
      <c r="AR755" s="28" t="str">
        <f>IF(AND($D755&lt;=2028,Zisk!$D$10&gt;=2028),"+","")</f>
        <v/>
      </c>
      <c r="AS755" s="30" t="str">
        <f>IF(AND($D755&lt;=2028,Zisk!$D$10&gt;=2028),VstupniParametry_SKRYT!$D$12,"")</f>
        <v/>
      </c>
      <c r="AT755" s="28" t="str">
        <f>IF(AND($D755&lt;=2028,Zisk!$D$10&gt;=2028),")","")</f>
        <v/>
      </c>
      <c r="AU755" s="31" t="str">
        <f>IF(AND(D755&lt;2028,2028&lt;=Zisk!$D$10),1,IF(D755=2028,0,""))</f>
        <v/>
      </c>
      <c r="AV755" s="32" t="str">
        <f>IF(AND($D755&lt;=2028,Zisk!$D$10&gt;=2029),"x","")</f>
        <v/>
      </c>
      <c r="AW755" s="28" t="str">
        <f>IF(AND($D755&lt;=2029,Zisk!$D$10&gt;=2029),"(","")</f>
        <v/>
      </c>
      <c r="AX755" s="28" t="str">
        <f>IF(AND($D755&lt;=2029,Zisk!$D$10&gt;=2029),"1","")</f>
        <v/>
      </c>
      <c r="AY755" s="28" t="str">
        <f>IF(AND($D755&lt;=2029,Zisk!$D$10&gt;=2029),"+","")</f>
        <v/>
      </c>
      <c r="AZ755" s="30" t="str">
        <f>IF(AND($D755&lt;=2029,Zisk!$D$10&gt;=2029),VstupniParametry_SKRYT!$D$13,"")</f>
        <v/>
      </c>
      <c r="BA755" s="28" t="str">
        <f>IF(AND($D755&lt;=2029,Zisk!$D$10&gt;=2029),")","")</f>
        <v/>
      </c>
      <c r="BB755" s="31" t="str">
        <f>IF(AND(D755&lt;2029,2029&lt;=Zisk!$D$10),1,IF(D755=2029,0,""))</f>
        <v/>
      </c>
      <c r="BC755" s="32" t="str">
        <f>IF(AND($D755&lt;=2029,Zisk!$D$10&gt;=2030),"x","")</f>
        <v/>
      </c>
      <c r="BD755" s="28" t="str">
        <f>IF(AND($D755&lt;=2030,Zisk!$D$10&gt;=2030),"(","")</f>
        <v/>
      </c>
      <c r="BE755" s="28" t="str">
        <f>IF(AND($D755&lt;=2030,Zisk!$D$10&gt;=2030),"1","")</f>
        <v/>
      </c>
      <c r="BF755" s="28" t="str">
        <f>IF(AND($D755&lt;=2030,Zisk!$D$10&gt;=2030),"+","")</f>
        <v/>
      </c>
      <c r="BG755" s="30" t="str">
        <f>IF(AND($D755&lt;=2030,Zisk!$D$10&gt;=2030),VstupniParametry_SKRYT!$D$14,"")</f>
        <v/>
      </c>
      <c r="BH755" s="28" t="str">
        <f>IF(AND($D755&lt;=2030,Zisk!$D$10&gt;=2030),")","")</f>
        <v/>
      </c>
      <c r="BI755" s="31" t="str">
        <f>IF(AND(D755&lt;2030,2030&lt;=Zisk!$D$10),1,IF(D755=2030,0,""))</f>
        <v/>
      </c>
      <c r="BJ755" s="33" t="s">
        <v>32</v>
      </c>
      <c r="BK755" s="30">
        <f t="shared" si="364"/>
        <v>1</v>
      </c>
      <c r="BL755" s="28" t="str">
        <f t="shared" si="365"/>
        <v>x</v>
      </c>
      <c r="BM755" s="34">
        <f t="shared" si="366"/>
        <v>1</v>
      </c>
      <c r="BN755" s="30" t="str">
        <f t="shared" si="367"/>
        <v>x</v>
      </c>
      <c r="BO755" s="34">
        <f t="shared" si="352"/>
        <v>1.018</v>
      </c>
      <c r="BP755" s="34" t="str">
        <f t="shared" si="353"/>
        <v/>
      </c>
      <c r="BQ755" s="34" t="str">
        <f t="shared" si="354"/>
        <v/>
      </c>
      <c r="BR755" s="34" t="str">
        <f t="shared" si="355"/>
        <v/>
      </c>
      <c r="BS755" s="34" t="str">
        <f t="shared" si="356"/>
        <v/>
      </c>
      <c r="BT755" s="34" t="str">
        <f t="shared" si="357"/>
        <v/>
      </c>
      <c r="BU755" s="34" t="str">
        <f t="shared" si="358"/>
        <v/>
      </c>
      <c r="BV755" s="34" t="str">
        <f t="shared" si="359"/>
        <v/>
      </c>
      <c r="BW755" s="34" t="str">
        <f t="shared" si="360"/>
        <v/>
      </c>
      <c r="BX755" s="34" t="str">
        <f t="shared" si="361"/>
        <v/>
      </c>
      <c r="BY755" s="34" t="str">
        <f t="shared" si="362"/>
        <v/>
      </c>
      <c r="BZ755" s="33" t="s">
        <v>32</v>
      </c>
      <c r="CA755" s="34">
        <f t="shared" si="363"/>
        <v>1.018</v>
      </c>
      <c r="CB755" s="28"/>
      <c r="CC755" s="29">
        <f>IF(D755&gt;Zisk!$D$10,"",E755*CA755)</f>
        <v>0</v>
      </c>
    </row>
    <row r="756" spans="2:81" x14ac:dyDescent="0.2">
      <c r="B756" s="35" t="str">
        <f>Zisk!B767</f>
        <v/>
      </c>
      <c r="C756" s="35">
        <f>Zisk!C767</f>
        <v>0</v>
      </c>
      <c r="D756" s="35">
        <f>Zisk!E767</f>
        <v>0</v>
      </c>
      <c r="E756" s="36">
        <f>Zisk!D767</f>
        <v>0</v>
      </c>
      <c r="F756" s="36"/>
      <c r="G756" s="35" t="str">
        <f t="shared" si="338"/>
        <v>(</v>
      </c>
      <c r="H756" s="35" t="str">
        <f t="shared" si="339"/>
        <v>1</v>
      </c>
      <c r="I756" s="35" t="str">
        <f t="shared" si="340"/>
        <v>+</v>
      </c>
      <c r="J756" s="37">
        <f>IF($D756&lt;=2021,VstupniParametry_SKRYT!$D$5,"")</f>
        <v>0.02</v>
      </c>
      <c r="K756" s="35" t="str">
        <f t="shared" si="341"/>
        <v>)</v>
      </c>
      <c r="L756" s="38">
        <f>IF($D756&lt;=2021,COUNTIF(Vypocet_SKRYT!T753:AS753,"&gt;=1"),"")</f>
        <v>0</v>
      </c>
      <c r="M756" s="39" t="str">
        <f t="shared" si="342"/>
        <v>x</v>
      </c>
      <c r="N756" s="35" t="str">
        <f t="shared" si="343"/>
        <v>(</v>
      </c>
      <c r="O756" s="35" t="str">
        <f t="shared" si="344"/>
        <v>1</v>
      </c>
      <c r="P756" s="35" t="str">
        <f t="shared" si="345"/>
        <v>+</v>
      </c>
      <c r="Q756" s="37">
        <f>IF($D756&lt;=2024,VstupniParametry_SKRYT!$D$6,"")</f>
        <v>0.06</v>
      </c>
      <c r="R756" s="35" t="str">
        <f t="shared" si="346"/>
        <v>)</v>
      </c>
      <c r="S756" s="38">
        <f>IF($D756&lt;=2024,COUNTIFS(Vypocet_SKRYT!AT753:AV753,"&gt;=1"),"")</f>
        <v>0</v>
      </c>
      <c r="T756" s="39" t="str">
        <f t="shared" si="347"/>
        <v>x</v>
      </c>
      <c r="U756" s="35" t="str">
        <f t="shared" si="348"/>
        <v>(</v>
      </c>
      <c r="V756" s="35" t="str">
        <f t="shared" si="349"/>
        <v>1</v>
      </c>
      <c r="W756" s="35" t="str">
        <f t="shared" si="350"/>
        <v>+</v>
      </c>
      <c r="X756" s="37">
        <f>IF($D756&lt;=2025,VstupniParametry_SKRYT!$D$9,"")</f>
        <v>1.7999999999999999E-2</v>
      </c>
      <c r="Y756" s="35" t="str">
        <f t="shared" si="351"/>
        <v>)</v>
      </c>
      <c r="Z756" s="38">
        <f>IF(AND(D756&lt;2025,2025&lt;=Zisk!$D$10),1,IF(D756=2025,0,""))</f>
        <v>1</v>
      </c>
      <c r="AA756" s="39" t="str">
        <f>IF(AND($D756&lt;=2025,Zisk!$D$10&gt;=2026),"x","")</f>
        <v/>
      </c>
      <c r="AB756" s="35" t="str">
        <f>IF(AND($D756&lt;=2026,Zisk!$D$10&gt;=2026),"(","")</f>
        <v/>
      </c>
      <c r="AC756" s="35" t="str">
        <f>IF(AND($D756&lt;=2026,Zisk!$D$10&gt;=2026),"1","")</f>
        <v/>
      </c>
      <c r="AD756" s="35" t="str">
        <f>IF(AND($D756&lt;=2026,Zisk!$D$10&gt;=2026),"+","")</f>
        <v/>
      </c>
      <c r="AE756" s="37" t="str">
        <f>IF(AND($D756&lt;=2026,Zisk!$D$10&gt;=2026),VstupniParametry_SKRYT!$D$10,"")</f>
        <v/>
      </c>
      <c r="AF756" s="35" t="str">
        <f>IF(AND($D756&lt;=2026,Zisk!$D$10&gt;=2026),")","")</f>
        <v/>
      </c>
      <c r="AG756" s="38" t="str">
        <f>IF(AND(D756&lt;2026,2026&lt;=Zisk!$D$10),1,IF(D756=2026,0,""))</f>
        <v/>
      </c>
      <c r="AH756" s="39" t="str">
        <f>IF(AND($D756&lt;=2026,Zisk!$D$10&gt;=2027),"x","")</f>
        <v/>
      </c>
      <c r="AI756" s="35" t="str">
        <f>IF(AND($D756&lt;=2027,Zisk!$D$10&gt;=2027),"(","")</f>
        <v/>
      </c>
      <c r="AJ756" s="35" t="str">
        <f>IF(AND($D756&lt;=2027,Zisk!$D$10&gt;=2027),"1","")</f>
        <v/>
      </c>
      <c r="AK756" s="35" t="str">
        <f>IF(AND($D756&lt;=2027,Zisk!$D$10&gt;=2027),"+","")</f>
        <v/>
      </c>
      <c r="AL756" s="37" t="str">
        <f>IF(AND($D756&lt;=2027,Zisk!$D$10&gt;=2027),VstupniParametry_SKRYT!$D$11,"")</f>
        <v/>
      </c>
      <c r="AM756" s="35" t="str">
        <f>IF(AND($D756&lt;=2027,Zisk!$D$10&gt;=2027),")","")</f>
        <v/>
      </c>
      <c r="AN756" s="38" t="str">
        <f>IF(AND(D756&lt;2027,2027&lt;=Zisk!$D$10),1,IF(D756=2027,0,""))</f>
        <v/>
      </c>
      <c r="AO756" s="39" t="str">
        <f>IF(AND($D756&lt;=2027,Zisk!$D$10&gt;=2028),"x","")</f>
        <v/>
      </c>
      <c r="AP756" s="35" t="str">
        <f>IF(AND($D756&lt;=2028,Zisk!$D$10&gt;=2028),"(","")</f>
        <v/>
      </c>
      <c r="AQ756" s="35" t="str">
        <f>IF(AND($D756&lt;=2028,Zisk!$D$10&gt;=2028),"1","")</f>
        <v/>
      </c>
      <c r="AR756" s="35" t="str">
        <f>IF(AND($D756&lt;=2028,Zisk!$D$10&gt;=2028),"+","")</f>
        <v/>
      </c>
      <c r="AS756" s="37" t="str">
        <f>IF(AND($D756&lt;=2028,Zisk!$D$10&gt;=2028),VstupniParametry_SKRYT!$D$12,"")</f>
        <v/>
      </c>
      <c r="AT756" s="35" t="str">
        <f>IF(AND($D756&lt;=2028,Zisk!$D$10&gt;=2028),")","")</f>
        <v/>
      </c>
      <c r="AU756" s="38" t="str">
        <f>IF(AND(D756&lt;2028,2028&lt;=Zisk!$D$10),1,IF(D756=2028,0,""))</f>
        <v/>
      </c>
      <c r="AV756" s="39" t="str">
        <f>IF(AND($D756&lt;=2028,Zisk!$D$10&gt;=2029),"x","")</f>
        <v/>
      </c>
      <c r="AW756" s="35" t="str">
        <f>IF(AND($D756&lt;=2029,Zisk!$D$10&gt;=2029),"(","")</f>
        <v/>
      </c>
      <c r="AX756" s="35" t="str">
        <f>IF(AND($D756&lt;=2029,Zisk!$D$10&gt;=2029),"1","")</f>
        <v/>
      </c>
      <c r="AY756" s="35" t="str">
        <f>IF(AND($D756&lt;=2029,Zisk!$D$10&gt;=2029),"+","")</f>
        <v/>
      </c>
      <c r="AZ756" s="37" t="str">
        <f>IF(AND($D756&lt;=2029,Zisk!$D$10&gt;=2029),VstupniParametry_SKRYT!$D$13,"")</f>
        <v/>
      </c>
      <c r="BA756" s="35" t="str">
        <f>IF(AND($D756&lt;=2029,Zisk!$D$10&gt;=2029),")","")</f>
        <v/>
      </c>
      <c r="BB756" s="38" t="str">
        <f>IF(AND(D756&lt;2029,2029&lt;=Zisk!$D$10),1,IF(D756=2029,0,""))</f>
        <v/>
      </c>
      <c r="BC756" s="39" t="str">
        <f>IF(AND($D756&lt;=2029,Zisk!$D$10&gt;=2030),"x","")</f>
        <v/>
      </c>
      <c r="BD756" s="35" t="str">
        <f>IF(AND($D756&lt;=2030,Zisk!$D$10&gt;=2030),"(","")</f>
        <v/>
      </c>
      <c r="BE756" s="35" t="str">
        <f>IF(AND($D756&lt;=2030,Zisk!$D$10&gt;=2030),"1","")</f>
        <v/>
      </c>
      <c r="BF756" s="35" t="str">
        <f>IF(AND($D756&lt;=2030,Zisk!$D$10&gt;=2030),"+","")</f>
        <v/>
      </c>
      <c r="BG756" s="37" t="str">
        <f>IF(AND($D756&lt;=2030,Zisk!$D$10&gt;=2030),VstupniParametry_SKRYT!$D$14,"")</f>
        <v/>
      </c>
      <c r="BH756" s="35" t="str">
        <f>IF(AND($D756&lt;=2030,Zisk!$D$10&gt;=2030),")","")</f>
        <v/>
      </c>
      <c r="BI756" s="38" t="str">
        <f>IF(AND(D756&lt;2030,2030&lt;=Zisk!$D$10),1,IF(D756=2030,0,""))</f>
        <v/>
      </c>
      <c r="BJ756" s="40" t="s">
        <v>32</v>
      </c>
      <c r="BK756" s="37">
        <f t="shared" si="364"/>
        <v>1</v>
      </c>
      <c r="BL756" s="35" t="str">
        <f t="shared" si="365"/>
        <v>x</v>
      </c>
      <c r="BM756" s="41">
        <f t="shared" si="366"/>
        <v>1</v>
      </c>
      <c r="BN756" s="37" t="str">
        <f t="shared" si="367"/>
        <v>x</v>
      </c>
      <c r="BO756" s="41">
        <f t="shared" si="352"/>
        <v>1.018</v>
      </c>
      <c r="BP756" s="41" t="str">
        <f t="shared" si="353"/>
        <v/>
      </c>
      <c r="BQ756" s="41" t="str">
        <f t="shared" si="354"/>
        <v/>
      </c>
      <c r="BR756" s="41" t="str">
        <f t="shared" si="355"/>
        <v/>
      </c>
      <c r="BS756" s="41" t="str">
        <f t="shared" si="356"/>
        <v/>
      </c>
      <c r="BT756" s="41" t="str">
        <f t="shared" si="357"/>
        <v/>
      </c>
      <c r="BU756" s="41" t="str">
        <f t="shared" si="358"/>
        <v/>
      </c>
      <c r="BV756" s="41" t="str">
        <f t="shared" si="359"/>
        <v/>
      </c>
      <c r="BW756" s="41" t="str">
        <f t="shared" si="360"/>
        <v/>
      </c>
      <c r="BX756" s="41" t="str">
        <f t="shared" si="361"/>
        <v/>
      </c>
      <c r="BY756" s="41" t="str">
        <f t="shared" si="362"/>
        <v/>
      </c>
      <c r="BZ756" s="40" t="s">
        <v>32</v>
      </c>
      <c r="CA756" s="41">
        <f t="shared" si="363"/>
        <v>1.018</v>
      </c>
      <c r="CB756" s="35"/>
      <c r="CC756" s="36">
        <f>IF(D756&gt;Zisk!$D$10,"",E756*CA756)</f>
        <v>0</v>
      </c>
    </row>
    <row r="757" spans="2:81" x14ac:dyDescent="0.2">
      <c r="B757" s="28" t="str">
        <f>Zisk!B768</f>
        <v/>
      </c>
      <c r="C757" s="28">
        <f>Zisk!C768</f>
        <v>0</v>
      </c>
      <c r="D757" s="28">
        <f>Zisk!E768</f>
        <v>0</v>
      </c>
      <c r="E757" s="29">
        <f>Zisk!D768</f>
        <v>0</v>
      </c>
      <c r="F757" s="29"/>
      <c r="G757" s="28" t="str">
        <f t="shared" si="338"/>
        <v>(</v>
      </c>
      <c r="H757" s="28" t="str">
        <f t="shared" si="339"/>
        <v>1</v>
      </c>
      <c r="I757" s="28" t="str">
        <f t="shared" si="340"/>
        <v>+</v>
      </c>
      <c r="J757" s="30">
        <f>IF($D757&lt;=2021,VstupniParametry_SKRYT!$D$5,"")</f>
        <v>0.02</v>
      </c>
      <c r="K757" s="28" t="str">
        <f t="shared" si="341"/>
        <v>)</v>
      </c>
      <c r="L757" s="31">
        <f>IF($D757&lt;=2021,COUNTIF(Vypocet_SKRYT!T754:AS754,"&gt;=1"),"")</f>
        <v>0</v>
      </c>
      <c r="M757" s="32" t="str">
        <f t="shared" si="342"/>
        <v>x</v>
      </c>
      <c r="N757" s="28" t="str">
        <f t="shared" si="343"/>
        <v>(</v>
      </c>
      <c r="O757" s="28" t="str">
        <f t="shared" si="344"/>
        <v>1</v>
      </c>
      <c r="P757" s="28" t="str">
        <f t="shared" si="345"/>
        <v>+</v>
      </c>
      <c r="Q757" s="30">
        <f>IF($D757&lt;=2024,VstupniParametry_SKRYT!$D$6,"")</f>
        <v>0.06</v>
      </c>
      <c r="R757" s="28" t="str">
        <f t="shared" si="346"/>
        <v>)</v>
      </c>
      <c r="S757" s="31">
        <f>IF($D757&lt;=2024,COUNTIFS(Vypocet_SKRYT!AT754:AV754,"&gt;=1"),"")</f>
        <v>0</v>
      </c>
      <c r="T757" s="32" t="str">
        <f t="shared" si="347"/>
        <v>x</v>
      </c>
      <c r="U757" s="28" t="str">
        <f t="shared" si="348"/>
        <v>(</v>
      </c>
      <c r="V757" s="28" t="str">
        <f t="shared" si="349"/>
        <v>1</v>
      </c>
      <c r="W757" s="28" t="str">
        <f t="shared" si="350"/>
        <v>+</v>
      </c>
      <c r="X757" s="30">
        <f>IF($D757&lt;=2025,VstupniParametry_SKRYT!$D$9,"")</f>
        <v>1.7999999999999999E-2</v>
      </c>
      <c r="Y757" s="28" t="str">
        <f t="shared" si="351"/>
        <v>)</v>
      </c>
      <c r="Z757" s="31">
        <f>IF(AND(D757&lt;2025,2025&lt;=Zisk!$D$10),1,IF(D757=2025,0,""))</f>
        <v>1</v>
      </c>
      <c r="AA757" s="32" t="str">
        <f>IF(AND($D757&lt;=2025,Zisk!$D$10&gt;=2026),"x","")</f>
        <v/>
      </c>
      <c r="AB757" s="28" t="str">
        <f>IF(AND($D757&lt;=2026,Zisk!$D$10&gt;=2026),"(","")</f>
        <v/>
      </c>
      <c r="AC757" s="28" t="str">
        <f>IF(AND($D757&lt;=2026,Zisk!$D$10&gt;=2026),"1","")</f>
        <v/>
      </c>
      <c r="AD757" s="28" t="str">
        <f>IF(AND($D757&lt;=2026,Zisk!$D$10&gt;=2026),"+","")</f>
        <v/>
      </c>
      <c r="AE757" s="30" t="str">
        <f>IF(AND($D757&lt;=2026,Zisk!$D$10&gt;=2026),VstupniParametry_SKRYT!$D$10,"")</f>
        <v/>
      </c>
      <c r="AF757" s="28" t="str">
        <f>IF(AND($D757&lt;=2026,Zisk!$D$10&gt;=2026),")","")</f>
        <v/>
      </c>
      <c r="AG757" s="31" t="str">
        <f>IF(AND(D757&lt;2026,2026&lt;=Zisk!$D$10),1,IF(D757=2026,0,""))</f>
        <v/>
      </c>
      <c r="AH757" s="32" t="str">
        <f>IF(AND($D757&lt;=2026,Zisk!$D$10&gt;=2027),"x","")</f>
        <v/>
      </c>
      <c r="AI757" s="28" t="str">
        <f>IF(AND($D757&lt;=2027,Zisk!$D$10&gt;=2027),"(","")</f>
        <v/>
      </c>
      <c r="AJ757" s="28" t="str">
        <f>IF(AND($D757&lt;=2027,Zisk!$D$10&gt;=2027),"1","")</f>
        <v/>
      </c>
      <c r="AK757" s="28" t="str">
        <f>IF(AND($D757&lt;=2027,Zisk!$D$10&gt;=2027),"+","")</f>
        <v/>
      </c>
      <c r="AL757" s="30" t="str">
        <f>IF(AND($D757&lt;=2027,Zisk!$D$10&gt;=2027),VstupniParametry_SKRYT!$D$11,"")</f>
        <v/>
      </c>
      <c r="AM757" s="28" t="str">
        <f>IF(AND($D757&lt;=2027,Zisk!$D$10&gt;=2027),")","")</f>
        <v/>
      </c>
      <c r="AN757" s="31" t="str">
        <f>IF(AND(D757&lt;2027,2027&lt;=Zisk!$D$10),1,IF(D757=2027,0,""))</f>
        <v/>
      </c>
      <c r="AO757" s="32" t="str">
        <f>IF(AND($D757&lt;=2027,Zisk!$D$10&gt;=2028),"x","")</f>
        <v/>
      </c>
      <c r="AP757" s="28" t="str">
        <f>IF(AND($D757&lt;=2028,Zisk!$D$10&gt;=2028),"(","")</f>
        <v/>
      </c>
      <c r="AQ757" s="28" t="str">
        <f>IF(AND($D757&lt;=2028,Zisk!$D$10&gt;=2028),"1","")</f>
        <v/>
      </c>
      <c r="AR757" s="28" t="str">
        <f>IF(AND($D757&lt;=2028,Zisk!$D$10&gt;=2028),"+","")</f>
        <v/>
      </c>
      <c r="AS757" s="30" t="str">
        <f>IF(AND($D757&lt;=2028,Zisk!$D$10&gt;=2028),VstupniParametry_SKRYT!$D$12,"")</f>
        <v/>
      </c>
      <c r="AT757" s="28" t="str">
        <f>IF(AND($D757&lt;=2028,Zisk!$D$10&gt;=2028),")","")</f>
        <v/>
      </c>
      <c r="AU757" s="31" t="str">
        <f>IF(AND(D757&lt;2028,2028&lt;=Zisk!$D$10),1,IF(D757=2028,0,""))</f>
        <v/>
      </c>
      <c r="AV757" s="32" t="str">
        <f>IF(AND($D757&lt;=2028,Zisk!$D$10&gt;=2029),"x","")</f>
        <v/>
      </c>
      <c r="AW757" s="28" t="str">
        <f>IF(AND($D757&lt;=2029,Zisk!$D$10&gt;=2029),"(","")</f>
        <v/>
      </c>
      <c r="AX757" s="28" t="str">
        <f>IF(AND($D757&lt;=2029,Zisk!$D$10&gt;=2029),"1","")</f>
        <v/>
      </c>
      <c r="AY757" s="28" t="str">
        <f>IF(AND($D757&lt;=2029,Zisk!$D$10&gt;=2029),"+","")</f>
        <v/>
      </c>
      <c r="AZ757" s="30" t="str">
        <f>IF(AND($D757&lt;=2029,Zisk!$D$10&gt;=2029),VstupniParametry_SKRYT!$D$13,"")</f>
        <v/>
      </c>
      <c r="BA757" s="28" t="str">
        <f>IF(AND($D757&lt;=2029,Zisk!$D$10&gt;=2029),")","")</f>
        <v/>
      </c>
      <c r="BB757" s="31" t="str">
        <f>IF(AND(D757&lt;2029,2029&lt;=Zisk!$D$10),1,IF(D757=2029,0,""))</f>
        <v/>
      </c>
      <c r="BC757" s="32" t="str">
        <f>IF(AND($D757&lt;=2029,Zisk!$D$10&gt;=2030),"x","")</f>
        <v/>
      </c>
      <c r="BD757" s="28" t="str">
        <f>IF(AND($D757&lt;=2030,Zisk!$D$10&gt;=2030),"(","")</f>
        <v/>
      </c>
      <c r="BE757" s="28" t="str">
        <f>IF(AND($D757&lt;=2030,Zisk!$D$10&gt;=2030),"1","")</f>
        <v/>
      </c>
      <c r="BF757" s="28" t="str">
        <f>IF(AND($D757&lt;=2030,Zisk!$D$10&gt;=2030),"+","")</f>
        <v/>
      </c>
      <c r="BG757" s="30" t="str">
        <f>IF(AND($D757&lt;=2030,Zisk!$D$10&gt;=2030),VstupniParametry_SKRYT!$D$14,"")</f>
        <v/>
      </c>
      <c r="BH757" s="28" t="str">
        <f>IF(AND($D757&lt;=2030,Zisk!$D$10&gt;=2030),")","")</f>
        <v/>
      </c>
      <c r="BI757" s="31" t="str">
        <f>IF(AND(D757&lt;2030,2030&lt;=Zisk!$D$10),1,IF(D757=2030,0,""))</f>
        <v/>
      </c>
      <c r="BJ757" s="33" t="s">
        <v>32</v>
      </c>
      <c r="BK757" s="30">
        <f t="shared" si="364"/>
        <v>1</v>
      </c>
      <c r="BL757" s="28" t="str">
        <f t="shared" si="365"/>
        <v>x</v>
      </c>
      <c r="BM757" s="34">
        <f t="shared" si="366"/>
        <v>1</v>
      </c>
      <c r="BN757" s="30" t="str">
        <f t="shared" si="367"/>
        <v>x</v>
      </c>
      <c r="BO757" s="34">
        <f t="shared" si="352"/>
        <v>1.018</v>
      </c>
      <c r="BP757" s="34" t="str">
        <f t="shared" si="353"/>
        <v/>
      </c>
      <c r="BQ757" s="34" t="str">
        <f t="shared" si="354"/>
        <v/>
      </c>
      <c r="BR757" s="34" t="str">
        <f t="shared" si="355"/>
        <v/>
      </c>
      <c r="BS757" s="34" t="str">
        <f t="shared" si="356"/>
        <v/>
      </c>
      <c r="BT757" s="34" t="str">
        <f t="shared" si="357"/>
        <v/>
      </c>
      <c r="BU757" s="34" t="str">
        <f t="shared" si="358"/>
        <v/>
      </c>
      <c r="BV757" s="34" t="str">
        <f t="shared" si="359"/>
        <v/>
      </c>
      <c r="BW757" s="34" t="str">
        <f t="shared" si="360"/>
        <v/>
      </c>
      <c r="BX757" s="34" t="str">
        <f t="shared" si="361"/>
        <v/>
      </c>
      <c r="BY757" s="34" t="str">
        <f t="shared" si="362"/>
        <v/>
      </c>
      <c r="BZ757" s="33" t="s">
        <v>32</v>
      </c>
      <c r="CA757" s="34">
        <f t="shared" si="363"/>
        <v>1.018</v>
      </c>
      <c r="CB757" s="28"/>
      <c r="CC757" s="29">
        <f>IF(D757&gt;Zisk!$D$10,"",E757*CA757)</f>
        <v>0</v>
      </c>
    </row>
    <row r="758" spans="2:81" x14ac:dyDescent="0.2">
      <c r="B758" s="35" t="str">
        <f>Zisk!B769</f>
        <v/>
      </c>
      <c r="C758" s="35">
        <f>Zisk!C769</f>
        <v>0</v>
      </c>
      <c r="D758" s="35">
        <f>Zisk!E769</f>
        <v>0</v>
      </c>
      <c r="E758" s="36">
        <f>Zisk!D769</f>
        <v>0</v>
      </c>
      <c r="F758" s="36"/>
      <c r="G758" s="35" t="str">
        <f t="shared" si="338"/>
        <v>(</v>
      </c>
      <c r="H758" s="35" t="str">
        <f t="shared" si="339"/>
        <v>1</v>
      </c>
      <c r="I758" s="35" t="str">
        <f t="shared" si="340"/>
        <v>+</v>
      </c>
      <c r="J758" s="37">
        <f>IF($D758&lt;=2021,VstupniParametry_SKRYT!$D$5,"")</f>
        <v>0.02</v>
      </c>
      <c r="K758" s="35" t="str">
        <f t="shared" si="341"/>
        <v>)</v>
      </c>
      <c r="L758" s="38">
        <f>IF($D758&lt;=2021,COUNTIF(Vypocet_SKRYT!T755:AS755,"&gt;=1"),"")</f>
        <v>0</v>
      </c>
      <c r="M758" s="39" t="str">
        <f t="shared" si="342"/>
        <v>x</v>
      </c>
      <c r="N758" s="35" t="str">
        <f t="shared" si="343"/>
        <v>(</v>
      </c>
      <c r="O758" s="35" t="str">
        <f t="shared" si="344"/>
        <v>1</v>
      </c>
      <c r="P758" s="35" t="str">
        <f t="shared" si="345"/>
        <v>+</v>
      </c>
      <c r="Q758" s="37">
        <f>IF($D758&lt;=2024,VstupniParametry_SKRYT!$D$6,"")</f>
        <v>0.06</v>
      </c>
      <c r="R758" s="35" t="str">
        <f t="shared" si="346"/>
        <v>)</v>
      </c>
      <c r="S758" s="38">
        <f>IF($D758&lt;=2024,COUNTIFS(Vypocet_SKRYT!AT755:AV755,"&gt;=1"),"")</f>
        <v>0</v>
      </c>
      <c r="T758" s="39" t="str">
        <f t="shared" si="347"/>
        <v>x</v>
      </c>
      <c r="U758" s="35" t="str">
        <f t="shared" si="348"/>
        <v>(</v>
      </c>
      <c r="V758" s="35" t="str">
        <f t="shared" si="349"/>
        <v>1</v>
      </c>
      <c r="W758" s="35" t="str">
        <f t="shared" si="350"/>
        <v>+</v>
      </c>
      <c r="X758" s="37">
        <f>IF($D758&lt;=2025,VstupniParametry_SKRYT!$D$9,"")</f>
        <v>1.7999999999999999E-2</v>
      </c>
      <c r="Y758" s="35" t="str">
        <f t="shared" si="351"/>
        <v>)</v>
      </c>
      <c r="Z758" s="38">
        <f>IF(AND(D758&lt;2025,2025&lt;=Zisk!$D$10),1,IF(D758=2025,0,""))</f>
        <v>1</v>
      </c>
      <c r="AA758" s="39" t="str">
        <f>IF(AND($D758&lt;=2025,Zisk!$D$10&gt;=2026),"x","")</f>
        <v/>
      </c>
      <c r="AB758" s="35" t="str">
        <f>IF(AND($D758&lt;=2026,Zisk!$D$10&gt;=2026),"(","")</f>
        <v/>
      </c>
      <c r="AC758" s="35" t="str">
        <f>IF(AND($D758&lt;=2026,Zisk!$D$10&gt;=2026),"1","")</f>
        <v/>
      </c>
      <c r="AD758" s="35" t="str">
        <f>IF(AND($D758&lt;=2026,Zisk!$D$10&gt;=2026),"+","")</f>
        <v/>
      </c>
      <c r="AE758" s="37" t="str">
        <f>IF(AND($D758&lt;=2026,Zisk!$D$10&gt;=2026),VstupniParametry_SKRYT!$D$10,"")</f>
        <v/>
      </c>
      <c r="AF758" s="35" t="str">
        <f>IF(AND($D758&lt;=2026,Zisk!$D$10&gt;=2026),")","")</f>
        <v/>
      </c>
      <c r="AG758" s="38" t="str">
        <f>IF(AND(D758&lt;2026,2026&lt;=Zisk!$D$10),1,IF(D758=2026,0,""))</f>
        <v/>
      </c>
      <c r="AH758" s="39" t="str">
        <f>IF(AND($D758&lt;=2026,Zisk!$D$10&gt;=2027),"x","")</f>
        <v/>
      </c>
      <c r="AI758" s="35" t="str">
        <f>IF(AND($D758&lt;=2027,Zisk!$D$10&gt;=2027),"(","")</f>
        <v/>
      </c>
      <c r="AJ758" s="35" t="str">
        <f>IF(AND($D758&lt;=2027,Zisk!$D$10&gt;=2027),"1","")</f>
        <v/>
      </c>
      <c r="AK758" s="35" t="str">
        <f>IF(AND($D758&lt;=2027,Zisk!$D$10&gt;=2027),"+","")</f>
        <v/>
      </c>
      <c r="AL758" s="37" t="str">
        <f>IF(AND($D758&lt;=2027,Zisk!$D$10&gt;=2027),VstupniParametry_SKRYT!$D$11,"")</f>
        <v/>
      </c>
      <c r="AM758" s="35" t="str">
        <f>IF(AND($D758&lt;=2027,Zisk!$D$10&gt;=2027),")","")</f>
        <v/>
      </c>
      <c r="AN758" s="38" t="str">
        <f>IF(AND(D758&lt;2027,2027&lt;=Zisk!$D$10),1,IF(D758=2027,0,""))</f>
        <v/>
      </c>
      <c r="AO758" s="39" t="str">
        <f>IF(AND($D758&lt;=2027,Zisk!$D$10&gt;=2028),"x","")</f>
        <v/>
      </c>
      <c r="AP758" s="35" t="str">
        <f>IF(AND($D758&lt;=2028,Zisk!$D$10&gt;=2028),"(","")</f>
        <v/>
      </c>
      <c r="AQ758" s="35" t="str">
        <f>IF(AND($D758&lt;=2028,Zisk!$D$10&gt;=2028),"1","")</f>
        <v/>
      </c>
      <c r="AR758" s="35" t="str">
        <f>IF(AND($D758&lt;=2028,Zisk!$D$10&gt;=2028),"+","")</f>
        <v/>
      </c>
      <c r="AS758" s="37" t="str">
        <f>IF(AND($D758&lt;=2028,Zisk!$D$10&gt;=2028),VstupniParametry_SKRYT!$D$12,"")</f>
        <v/>
      </c>
      <c r="AT758" s="35" t="str">
        <f>IF(AND($D758&lt;=2028,Zisk!$D$10&gt;=2028),")","")</f>
        <v/>
      </c>
      <c r="AU758" s="38" t="str">
        <f>IF(AND(D758&lt;2028,2028&lt;=Zisk!$D$10),1,IF(D758=2028,0,""))</f>
        <v/>
      </c>
      <c r="AV758" s="39" t="str">
        <f>IF(AND($D758&lt;=2028,Zisk!$D$10&gt;=2029),"x","")</f>
        <v/>
      </c>
      <c r="AW758" s="35" t="str">
        <f>IF(AND($D758&lt;=2029,Zisk!$D$10&gt;=2029),"(","")</f>
        <v/>
      </c>
      <c r="AX758" s="35" t="str">
        <f>IF(AND($D758&lt;=2029,Zisk!$D$10&gt;=2029),"1","")</f>
        <v/>
      </c>
      <c r="AY758" s="35" t="str">
        <f>IF(AND($D758&lt;=2029,Zisk!$D$10&gt;=2029),"+","")</f>
        <v/>
      </c>
      <c r="AZ758" s="37" t="str">
        <f>IF(AND($D758&lt;=2029,Zisk!$D$10&gt;=2029),VstupniParametry_SKRYT!$D$13,"")</f>
        <v/>
      </c>
      <c r="BA758" s="35" t="str">
        <f>IF(AND($D758&lt;=2029,Zisk!$D$10&gt;=2029),")","")</f>
        <v/>
      </c>
      <c r="BB758" s="38" t="str">
        <f>IF(AND(D758&lt;2029,2029&lt;=Zisk!$D$10),1,IF(D758=2029,0,""))</f>
        <v/>
      </c>
      <c r="BC758" s="39" t="str">
        <f>IF(AND($D758&lt;=2029,Zisk!$D$10&gt;=2030),"x","")</f>
        <v/>
      </c>
      <c r="BD758" s="35" t="str">
        <f>IF(AND($D758&lt;=2030,Zisk!$D$10&gt;=2030),"(","")</f>
        <v/>
      </c>
      <c r="BE758" s="35" t="str">
        <f>IF(AND($D758&lt;=2030,Zisk!$D$10&gt;=2030),"1","")</f>
        <v/>
      </c>
      <c r="BF758" s="35" t="str">
        <f>IF(AND($D758&lt;=2030,Zisk!$D$10&gt;=2030),"+","")</f>
        <v/>
      </c>
      <c r="BG758" s="37" t="str">
        <f>IF(AND($D758&lt;=2030,Zisk!$D$10&gt;=2030),VstupniParametry_SKRYT!$D$14,"")</f>
        <v/>
      </c>
      <c r="BH758" s="35" t="str">
        <f>IF(AND($D758&lt;=2030,Zisk!$D$10&gt;=2030),")","")</f>
        <v/>
      </c>
      <c r="BI758" s="38" t="str">
        <f>IF(AND(D758&lt;2030,2030&lt;=Zisk!$D$10),1,IF(D758=2030,0,""))</f>
        <v/>
      </c>
      <c r="BJ758" s="40" t="s">
        <v>32</v>
      </c>
      <c r="BK758" s="37">
        <f t="shared" si="364"/>
        <v>1</v>
      </c>
      <c r="BL758" s="35" t="str">
        <f t="shared" si="365"/>
        <v>x</v>
      </c>
      <c r="BM758" s="41">
        <f t="shared" si="366"/>
        <v>1</v>
      </c>
      <c r="BN758" s="37" t="str">
        <f t="shared" si="367"/>
        <v>x</v>
      </c>
      <c r="BO758" s="41">
        <f t="shared" si="352"/>
        <v>1.018</v>
      </c>
      <c r="BP758" s="41" t="str">
        <f t="shared" si="353"/>
        <v/>
      </c>
      <c r="BQ758" s="41" t="str">
        <f t="shared" si="354"/>
        <v/>
      </c>
      <c r="BR758" s="41" t="str">
        <f t="shared" si="355"/>
        <v/>
      </c>
      <c r="BS758" s="41" t="str">
        <f t="shared" si="356"/>
        <v/>
      </c>
      <c r="BT758" s="41" t="str">
        <f t="shared" si="357"/>
        <v/>
      </c>
      <c r="BU758" s="41" t="str">
        <f t="shared" si="358"/>
        <v/>
      </c>
      <c r="BV758" s="41" t="str">
        <f t="shared" si="359"/>
        <v/>
      </c>
      <c r="BW758" s="41" t="str">
        <f t="shared" si="360"/>
        <v/>
      </c>
      <c r="BX758" s="41" t="str">
        <f t="shared" si="361"/>
        <v/>
      </c>
      <c r="BY758" s="41" t="str">
        <f t="shared" si="362"/>
        <v/>
      </c>
      <c r="BZ758" s="40" t="s">
        <v>32</v>
      </c>
      <c r="CA758" s="41">
        <f t="shared" si="363"/>
        <v>1.018</v>
      </c>
      <c r="CB758" s="35"/>
      <c r="CC758" s="36">
        <f>IF(D758&gt;Zisk!$D$10,"",E758*CA758)</f>
        <v>0</v>
      </c>
    </row>
    <row r="759" spans="2:81" x14ac:dyDescent="0.2">
      <c r="B759" s="28" t="str">
        <f>Zisk!B770</f>
        <v/>
      </c>
      <c r="C759" s="28">
        <f>Zisk!C770</f>
        <v>0</v>
      </c>
      <c r="D759" s="28">
        <f>Zisk!E770</f>
        <v>0</v>
      </c>
      <c r="E759" s="29">
        <f>Zisk!D770</f>
        <v>0</v>
      </c>
      <c r="F759" s="29"/>
      <c r="G759" s="28" t="str">
        <f t="shared" si="338"/>
        <v>(</v>
      </c>
      <c r="H759" s="28" t="str">
        <f t="shared" si="339"/>
        <v>1</v>
      </c>
      <c r="I759" s="28" t="str">
        <f t="shared" si="340"/>
        <v>+</v>
      </c>
      <c r="J759" s="30">
        <f>IF($D759&lt;=2021,VstupniParametry_SKRYT!$D$5,"")</f>
        <v>0.02</v>
      </c>
      <c r="K759" s="28" t="str">
        <f t="shared" si="341"/>
        <v>)</v>
      </c>
      <c r="L759" s="31">
        <f>IF($D759&lt;=2021,COUNTIF(Vypocet_SKRYT!T756:AS756,"&gt;=1"),"")</f>
        <v>0</v>
      </c>
      <c r="M759" s="32" t="str">
        <f t="shared" si="342"/>
        <v>x</v>
      </c>
      <c r="N759" s="28" t="str">
        <f t="shared" si="343"/>
        <v>(</v>
      </c>
      <c r="O759" s="28" t="str">
        <f t="shared" si="344"/>
        <v>1</v>
      </c>
      <c r="P759" s="28" t="str">
        <f t="shared" si="345"/>
        <v>+</v>
      </c>
      <c r="Q759" s="30">
        <f>IF($D759&lt;=2024,VstupniParametry_SKRYT!$D$6,"")</f>
        <v>0.06</v>
      </c>
      <c r="R759" s="28" t="str">
        <f t="shared" si="346"/>
        <v>)</v>
      </c>
      <c r="S759" s="31">
        <f>IF($D759&lt;=2024,COUNTIFS(Vypocet_SKRYT!AT756:AV756,"&gt;=1"),"")</f>
        <v>0</v>
      </c>
      <c r="T759" s="32" t="str">
        <f t="shared" si="347"/>
        <v>x</v>
      </c>
      <c r="U759" s="28" t="str">
        <f t="shared" si="348"/>
        <v>(</v>
      </c>
      <c r="V759" s="28" t="str">
        <f t="shared" si="349"/>
        <v>1</v>
      </c>
      <c r="W759" s="28" t="str">
        <f t="shared" si="350"/>
        <v>+</v>
      </c>
      <c r="X759" s="30">
        <f>IF($D759&lt;=2025,VstupniParametry_SKRYT!$D$9,"")</f>
        <v>1.7999999999999999E-2</v>
      </c>
      <c r="Y759" s="28" t="str">
        <f t="shared" si="351"/>
        <v>)</v>
      </c>
      <c r="Z759" s="31">
        <f>IF(AND(D759&lt;2025,2025&lt;=Zisk!$D$10),1,IF(D759=2025,0,""))</f>
        <v>1</v>
      </c>
      <c r="AA759" s="32" t="str">
        <f>IF(AND($D759&lt;=2025,Zisk!$D$10&gt;=2026),"x","")</f>
        <v/>
      </c>
      <c r="AB759" s="28" t="str">
        <f>IF(AND($D759&lt;=2026,Zisk!$D$10&gt;=2026),"(","")</f>
        <v/>
      </c>
      <c r="AC759" s="28" t="str">
        <f>IF(AND($D759&lt;=2026,Zisk!$D$10&gt;=2026),"1","")</f>
        <v/>
      </c>
      <c r="AD759" s="28" t="str">
        <f>IF(AND($D759&lt;=2026,Zisk!$D$10&gt;=2026),"+","")</f>
        <v/>
      </c>
      <c r="AE759" s="30" t="str">
        <f>IF(AND($D759&lt;=2026,Zisk!$D$10&gt;=2026),VstupniParametry_SKRYT!$D$10,"")</f>
        <v/>
      </c>
      <c r="AF759" s="28" t="str">
        <f>IF(AND($D759&lt;=2026,Zisk!$D$10&gt;=2026),")","")</f>
        <v/>
      </c>
      <c r="AG759" s="31" t="str">
        <f>IF(AND(D759&lt;2026,2026&lt;=Zisk!$D$10),1,IF(D759=2026,0,""))</f>
        <v/>
      </c>
      <c r="AH759" s="32" t="str">
        <f>IF(AND($D759&lt;=2026,Zisk!$D$10&gt;=2027),"x","")</f>
        <v/>
      </c>
      <c r="AI759" s="28" t="str">
        <f>IF(AND($D759&lt;=2027,Zisk!$D$10&gt;=2027),"(","")</f>
        <v/>
      </c>
      <c r="AJ759" s="28" t="str">
        <f>IF(AND($D759&lt;=2027,Zisk!$D$10&gt;=2027),"1","")</f>
        <v/>
      </c>
      <c r="AK759" s="28" t="str">
        <f>IF(AND($D759&lt;=2027,Zisk!$D$10&gt;=2027),"+","")</f>
        <v/>
      </c>
      <c r="AL759" s="30" t="str">
        <f>IF(AND($D759&lt;=2027,Zisk!$D$10&gt;=2027),VstupniParametry_SKRYT!$D$11,"")</f>
        <v/>
      </c>
      <c r="AM759" s="28" t="str">
        <f>IF(AND($D759&lt;=2027,Zisk!$D$10&gt;=2027),")","")</f>
        <v/>
      </c>
      <c r="AN759" s="31" t="str">
        <f>IF(AND(D759&lt;2027,2027&lt;=Zisk!$D$10),1,IF(D759=2027,0,""))</f>
        <v/>
      </c>
      <c r="AO759" s="32" t="str">
        <f>IF(AND($D759&lt;=2027,Zisk!$D$10&gt;=2028),"x","")</f>
        <v/>
      </c>
      <c r="AP759" s="28" t="str">
        <f>IF(AND($D759&lt;=2028,Zisk!$D$10&gt;=2028),"(","")</f>
        <v/>
      </c>
      <c r="AQ759" s="28" t="str">
        <f>IF(AND($D759&lt;=2028,Zisk!$D$10&gt;=2028),"1","")</f>
        <v/>
      </c>
      <c r="AR759" s="28" t="str">
        <f>IF(AND($D759&lt;=2028,Zisk!$D$10&gt;=2028),"+","")</f>
        <v/>
      </c>
      <c r="AS759" s="30" t="str">
        <f>IF(AND($D759&lt;=2028,Zisk!$D$10&gt;=2028),VstupniParametry_SKRYT!$D$12,"")</f>
        <v/>
      </c>
      <c r="AT759" s="28" t="str">
        <f>IF(AND($D759&lt;=2028,Zisk!$D$10&gt;=2028),")","")</f>
        <v/>
      </c>
      <c r="AU759" s="31" t="str">
        <f>IF(AND(D759&lt;2028,2028&lt;=Zisk!$D$10),1,IF(D759=2028,0,""))</f>
        <v/>
      </c>
      <c r="AV759" s="32" t="str">
        <f>IF(AND($D759&lt;=2028,Zisk!$D$10&gt;=2029),"x","")</f>
        <v/>
      </c>
      <c r="AW759" s="28" t="str">
        <f>IF(AND($D759&lt;=2029,Zisk!$D$10&gt;=2029),"(","")</f>
        <v/>
      </c>
      <c r="AX759" s="28" t="str">
        <f>IF(AND($D759&lt;=2029,Zisk!$D$10&gt;=2029),"1","")</f>
        <v/>
      </c>
      <c r="AY759" s="28" t="str">
        <f>IF(AND($D759&lt;=2029,Zisk!$D$10&gt;=2029),"+","")</f>
        <v/>
      </c>
      <c r="AZ759" s="30" t="str">
        <f>IF(AND($D759&lt;=2029,Zisk!$D$10&gt;=2029),VstupniParametry_SKRYT!$D$13,"")</f>
        <v/>
      </c>
      <c r="BA759" s="28" t="str">
        <f>IF(AND($D759&lt;=2029,Zisk!$D$10&gt;=2029),")","")</f>
        <v/>
      </c>
      <c r="BB759" s="31" t="str">
        <f>IF(AND(D759&lt;2029,2029&lt;=Zisk!$D$10),1,IF(D759=2029,0,""))</f>
        <v/>
      </c>
      <c r="BC759" s="32" t="str">
        <f>IF(AND($D759&lt;=2029,Zisk!$D$10&gt;=2030),"x","")</f>
        <v/>
      </c>
      <c r="BD759" s="28" t="str">
        <f>IF(AND($D759&lt;=2030,Zisk!$D$10&gt;=2030),"(","")</f>
        <v/>
      </c>
      <c r="BE759" s="28" t="str">
        <f>IF(AND($D759&lt;=2030,Zisk!$D$10&gt;=2030),"1","")</f>
        <v/>
      </c>
      <c r="BF759" s="28" t="str">
        <f>IF(AND($D759&lt;=2030,Zisk!$D$10&gt;=2030),"+","")</f>
        <v/>
      </c>
      <c r="BG759" s="30" t="str">
        <f>IF(AND($D759&lt;=2030,Zisk!$D$10&gt;=2030),VstupniParametry_SKRYT!$D$14,"")</f>
        <v/>
      </c>
      <c r="BH759" s="28" t="str">
        <f>IF(AND($D759&lt;=2030,Zisk!$D$10&gt;=2030),")","")</f>
        <v/>
      </c>
      <c r="BI759" s="31" t="str">
        <f>IF(AND(D759&lt;2030,2030&lt;=Zisk!$D$10),1,IF(D759=2030,0,""))</f>
        <v/>
      </c>
      <c r="BJ759" s="33" t="s">
        <v>32</v>
      </c>
      <c r="BK759" s="30">
        <f t="shared" si="364"/>
        <v>1</v>
      </c>
      <c r="BL759" s="28" t="str">
        <f t="shared" si="365"/>
        <v>x</v>
      </c>
      <c r="BM759" s="34">
        <f t="shared" si="366"/>
        <v>1</v>
      </c>
      <c r="BN759" s="30" t="str">
        <f t="shared" si="367"/>
        <v>x</v>
      </c>
      <c r="BO759" s="34">
        <f t="shared" si="352"/>
        <v>1.018</v>
      </c>
      <c r="BP759" s="34" t="str">
        <f t="shared" si="353"/>
        <v/>
      </c>
      <c r="BQ759" s="34" t="str">
        <f t="shared" si="354"/>
        <v/>
      </c>
      <c r="BR759" s="34" t="str">
        <f t="shared" si="355"/>
        <v/>
      </c>
      <c r="BS759" s="34" t="str">
        <f t="shared" si="356"/>
        <v/>
      </c>
      <c r="BT759" s="34" t="str">
        <f t="shared" si="357"/>
        <v/>
      </c>
      <c r="BU759" s="34" t="str">
        <f t="shared" si="358"/>
        <v/>
      </c>
      <c r="BV759" s="34" t="str">
        <f t="shared" si="359"/>
        <v/>
      </c>
      <c r="BW759" s="34" t="str">
        <f t="shared" si="360"/>
        <v/>
      </c>
      <c r="BX759" s="34" t="str">
        <f t="shared" si="361"/>
        <v/>
      </c>
      <c r="BY759" s="34" t="str">
        <f t="shared" si="362"/>
        <v/>
      </c>
      <c r="BZ759" s="33" t="s">
        <v>32</v>
      </c>
      <c r="CA759" s="34">
        <f t="shared" si="363"/>
        <v>1.018</v>
      </c>
      <c r="CB759" s="28"/>
      <c r="CC759" s="29">
        <f>IF(D759&gt;Zisk!$D$10,"",E759*CA759)</f>
        <v>0</v>
      </c>
    </row>
    <row r="760" spans="2:81" x14ac:dyDescent="0.2">
      <c r="B760" s="35" t="str">
        <f>Zisk!B771</f>
        <v/>
      </c>
      <c r="C760" s="35">
        <f>Zisk!C771</f>
        <v>0</v>
      </c>
      <c r="D760" s="35">
        <f>Zisk!E771</f>
        <v>0</v>
      </c>
      <c r="E760" s="36">
        <f>Zisk!D771</f>
        <v>0</v>
      </c>
      <c r="F760" s="36"/>
      <c r="G760" s="35" t="str">
        <f t="shared" si="338"/>
        <v>(</v>
      </c>
      <c r="H760" s="35" t="str">
        <f t="shared" si="339"/>
        <v>1</v>
      </c>
      <c r="I760" s="35" t="str">
        <f t="shared" si="340"/>
        <v>+</v>
      </c>
      <c r="J760" s="37">
        <f>IF($D760&lt;=2021,VstupniParametry_SKRYT!$D$5,"")</f>
        <v>0.02</v>
      </c>
      <c r="K760" s="35" t="str">
        <f t="shared" si="341"/>
        <v>)</v>
      </c>
      <c r="L760" s="38">
        <f>IF($D760&lt;=2021,COUNTIF(Vypocet_SKRYT!T757:AS757,"&gt;=1"),"")</f>
        <v>0</v>
      </c>
      <c r="M760" s="39" t="str">
        <f t="shared" si="342"/>
        <v>x</v>
      </c>
      <c r="N760" s="35" t="str">
        <f t="shared" si="343"/>
        <v>(</v>
      </c>
      <c r="O760" s="35" t="str">
        <f t="shared" si="344"/>
        <v>1</v>
      </c>
      <c r="P760" s="35" t="str">
        <f t="shared" si="345"/>
        <v>+</v>
      </c>
      <c r="Q760" s="37">
        <f>IF($D760&lt;=2024,VstupniParametry_SKRYT!$D$6,"")</f>
        <v>0.06</v>
      </c>
      <c r="R760" s="35" t="str">
        <f t="shared" si="346"/>
        <v>)</v>
      </c>
      <c r="S760" s="38">
        <f>IF($D760&lt;=2024,COUNTIFS(Vypocet_SKRYT!AT757:AV757,"&gt;=1"),"")</f>
        <v>0</v>
      </c>
      <c r="T760" s="39" t="str">
        <f t="shared" si="347"/>
        <v>x</v>
      </c>
      <c r="U760" s="35" t="str">
        <f t="shared" si="348"/>
        <v>(</v>
      </c>
      <c r="V760" s="35" t="str">
        <f t="shared" si="349"/>
        <v>1</v>
      </c>
      <c r="W760" s="35" t="str">
        <f t="shared" si="350"/>
        <v>+</v>
      </c>
      <c r="X760" s="37">
        <f>IF($D760&lt;=2025,VstupniParametry_SKRYT!$D$9,"")</f>
        <v>1.7999999999999999E-2</v>
      </c>
      <c r="Y760" s="35" t="str">
        <f t="shared" si="351"/>
        <v>)</v>
      </c>
      <c r="Z760" s="38">
        <f>IF(AND(D760&lt;2025,2025&lt;=Zisk!$D$10),1,IF(D760=2025,0,""))</f>
        <v>1</v>
      </c>
      <c r="AA760" s="39" t="str">
        <f>IF(AND($D760&lt;=2025,Zisk!$D$10&gt;=2026),"x","")</f>
        <v/>
      </c>
      <c r="AB760" s="35" t="str">
        <f>IF(AND($D760&lt;=2026,Zisk!$D$10&gt;=2026),"(","")</f>
        <v/>
      </c>
      <c r="AC760" s="35" t="str">
        <f>IF(AND($D760&lt;=2026,Zisk!$D$10&gt;=2026),"1","")</f>
        <v/>
      </c>
      <c r="AD760" s="35" t="str">
        <f>IF(AND($D760&lt;=2026,Zisk!$D$10&gt;=2026),"+","")</f>
        <v/>
      </c>
      <c r="AE760" s="37" t="str">
        <f>IF(AND($D760&lt;=2026,Zisk!$D$10&gt;=2026),VstupniParametry_SKRYT!$D$10,"")</f>
        <v/>
      </c>
      <c r="AF760" s="35" t="str">
        <f>IF(AND($D760&lt;=2026,Zisk!$D$10&gt;=2026),")","")</f>
        <v/>
      </c>
      <c r="AG760" s="38" t="str">
        <f>IF(AND(D760&lt;2026,2026&lt;=Zisk!$D$10),1,IF(D760=2026,0,""))</f>
        <v/>
      </c>
      <c r="AH760" s="39" t="str">
        <f>IF(AND($D760&lt;=2026,Zisk!$D$10&gt;=2027),"x","")</f>
        <v/>
      </c>
      <c r="AI760" s="35" t="str">
        <f>IF(AND($D760&lt;=2027,Zisk!$D$10&gt;=2027),"(","")</f>
        <v/>
      </c>
      <c r="AJ760" s="35" t="str">
        <f>IF(AND($D760&lt;=2027,Zisk!$D$10&gt;=2027),"1","")</f>
        <v/>
      </c>
      <c r="AK760" s="35" t="str">
        <f>IF(AND($D760&lt;=2027,Zisk!$D$10&gt;=2027),"+","")</f>
        <v/>
      </c>
      <c r="AL760" s="37" t="str">
        <f>IF(AND($D760&lt;=2027,Zisk!$D$10&gt;=2027),VstupniParametry_SKRYT!$D$11,"")</f>
        <v/>
      </c>
      <c r="AM760" s="35" t="str">
        <f>IF(AND($D760&lt;=2027,Zisk!$D$10&gt;=2027),")","")</f>
        <v/>
      </c>
      <c r="AN760" s="38" t="str">
        <f>IF(AND(D760&lt;2027,2027&lt;=Zisk!$D$10),1,IF(D760=2027,0,""))</f>
        <v/>
      </c>
      <c r="AO760" s="39" t="str">
        <f>IF(AND($D760&lt;=2027,Zisk!$D$10&gt;=2028),"x","")</f>
        <v/>
      </c>
      <c r="AP760" s="35" t="str">
        <f>IF(AND($D760&lt;=2028,Zisk!$D$10&gt;=2028),"(","")</f>
        <v/>
      </c>
      <c r="AQ760" s="35" t="str">
        <f>IF(AND($D760&lt;=2028,Zisk!$D$10&gt;=2028),"1","")</f>
        <v/>
      </c>
      <c r="AR760" s="35" t="str">
        <f>IF(AND($D760&lt;=2028,Zisk!$D$10&gt;=2028),"+","")</f>
        <v/>
      </c>
      <c r="AS760" s="37" t="str">
        <f>IF(AND($D760&lt;=2028,Zisk!$D$10&gt;=2028),VstupniParametry_SKRYT!$D$12,"")</f>
        <v/>
      </c>
      <c r="AT760" s="35" t="str">
        <f>IF(AND($D760&lt;=2028,Zisk!$D$10&gt;=2028),")","")</f>
        <v/>
      </c>
      <c r="AU760" s="38" t="str">
        <f>IF(AND(D760&lt;2028,2028&lt;=Zisk!$D$10),1,IF(D760=2028,0,""))</f>
        <v/>
      </c>
      <c r="AV760" s="39" t="str">
        <f>IF(AND($D760&lt;=2028,Zisk!$D$10&gt;=2029),"x","")</f>
        <v/>
      </c>
      <c r="AW760" s="35" t="str">
        <f>IF(AND($D760&lt;=2029,Zisk!$D$10&gt;=2029),"(","")</f>
        <v/>
      </c>
      <c r="AX760" s="35" t="str">
        <f>IF(AND($D760&lt;=2029,Zisk!$D$10&gt;=2029),"1","")</f>
        <v/>
      </c>
      <c r="AY760" s="35" t="str">
        <f>IF(AND($D760&lt;=2029,Zisk!$D$10&gt;=2029),"+","")</f>
        <v/>
      </c>
      <c r="AZ760" s="37" t="str">
        <f>IF(AND($D760&lt;=2029,Zisk!$D$10&gt;=2029),VstupniParametry_SKRYT!$D$13,"")</f>
        <v/>
      </c>
      <c r="BA760" s="35" t="str">
        <f>IF(AND($D760&lt;=2029,Zisk!$D$10&gt;=2029),")","")</f>
        <v/>
      </c>
      <c r="BB760" s="38" t="str">
        <f>IF(AND(D760&lt;2029,2029&lt;=Zisk!$D$10),1,IF(D760=2029,0,""))</f>
        <v/>
      </c>
      <c r="BC760" s="39" t="str">
        <f>IF(AND($D760&lt;=2029,Zisk!$D$10&gt;=2030),"x","")</f>
        <v/>
      </c>
      <c r="BD760" s="35" t="str">
        <f>IF(AND($D760&lt;=2030,Zisk!$D$10&gt;=2030),"(","")</f>
        <v/>
      </c>
      <c r="BE760" s="35" t="str">
        <f>IF(AND($D760&lt;=2030,Zisk!$D$10&gt;=2030),"1","")</f>
        <v/>
      </c>
      <c r="BF760" s="35" t="str">
        <f>IF(AND($D760&lt;=2030,Zisk!$D$10&gt;=2030),"+","")</f>
        <v/>
      </c>
      <c r="BG760" s="37" t="str">
        <f>IF(AND($D760&lt;=2030,Zisk!$D$10&gt;=2030),VstupniParametry_SKRYT!$D$14,"")</f>
        <v/>
      </c>
      <c r="BH760" s="35" t="str">
        <f>IF(AND($D760&lt;=2030,Zisk!$D$10&gt;=2030),")","")</f>
        <v/>
      </c>
      <c r="BI760" s="38" t="str">
        <f>IF(AND(D760&lt;2030,2030&lt;=Zisk!$D$10),1,IF(D760=2030,0,""))</f>
        <v/>
      </c>
      <c r="BJ760" s="40" t="s">
        <v>32</v>
      </c>
      <c r="BK760" s="37">
        <f t="shared" si="364"/>
        <v>1</v>
      </c>
      <c r="BL760" s="35" t="str">
        <f t="shared" si="365"/>
        <v>x</v>
      </c>
      <c r="BM760" s="41">
        <f t="shared" si="366"/>
        <v>1</v>
      </c>
      <c r="BN760" s="37" t="str">
        <f t="shared" si="367"/>
        <v>x</v>
      </c>
      <c r="BO760" s="41">
        <f t="shared" si="352"/>
        <v>1.018</v>
      </c>
      <c r="BP760" s="41" t="str">
        <f t="shared" si="353"/>
        <v/>
      </c>
      <c r="BQ760" s="41" t="str">
        <f t="shared" si="354"/>
        <v/>
      </c>
      <c r="BR760" s="41" t="str">
        <f t="shared" si="355"/>
        <v/>
      </c>
      <c r="BS760" s="41" t="str">
        <f t="shared" si="356"/>
        <v/>
      </c>
      <c r="BT760" s="41" t="str">
        <f t="shared" si="357"/>
        <v/>
      </c>
      <c r="BU760" s="41" t="str">
        <f t="shared" si="358"/>
        <v/>
      </c>
      <c r="BV760" s="41" t="str">
        <f t="shared" si="359"/>
        <v/>
      </c>
      <c r="BW760" s="41" t="str">
        <f t="shared" si="360"/>
        <v/>
      </c>
      <c r="BX760" s="41" t="str">
        <f t="shared" si="361"/>
        <v/>
      </c>
      <c r="BY760" s="41" t="str">
        <f t="shared" si="362"/>
        <v/>
      </c>
      <c r="BZ760" s="40" t="s">
        <v>32</v>
      </c>
      <c r="CA760" s="41">
        <f t="shared" si="363"/>
        <v>1.018</v>
      </c>
      <c r="CB760" s="35"/>
      <c r="CC760" s="36">
        <f>IF(D760&gt;Zisk!$D$10,"",E760*CA760)</f>
        <v>0</v>
      </c>
    </row>
    <row r="761" spans="2:81" x14ac:dyDescent="0.2">
      <c r="B761" s="28" t="str">
        <f>Zisk!B772</f>
        <v/>
      </c>
      <c r="C761" s="28">
        <f>Zisk!C772</f>
        <v>0</v>
      </c>
      <c r="D761" s="28">
        <f>Zisk!E772</f>
        <v>0</v>
      </c>
      <c r="E761" s="29">
        <f>Zisk!D772</f>
        <v>0</v>
      </c>
      <c r="F761" s="29"/>
      <c r="G761" s="28" t="str">
        <f t="shared" si="338"/>
        <v>(</v>
      </c>
      <c r="H761" s="28" t="str">
        <f t="shared" si="339"/>
        <v>1</v>
      </c>
      <c r="I761" s="28" t="str">
        <f t="shared" si="340"/>
        <v>+</v>
      </c>
      <c r="J761" s="30">
        <f>IF($D761&lt;=2021,VstupniParametry_SKRYT!$D$5,"")</f>
        <v>0.02</v>
      </c>
      <c r="K761" s="28" t="str">
        <f t="shared" si="341"/>
        <v>)</v>
      </c>
      <c r="L761" s="31">
        <f>IF($D761&lt;=2021,COUNTIF(Vypocet_SKRYT!T758:AS758,"&gt;=1"),"")</f>
        <v>0</v>
      </c>
      <c r="M761" s="32" t="str">
        <f t="shared" si="342"/>
        <v>x</v>
      </c>
      <c r="N761" s="28" t="str">
        <f t="shared" si="343"/>
        <v>(</v>
      </c>
      <c r="O761" s="28" t="str">
        <f t="shared" si="344"/>
        <v>1</v>
      </c>
      <c r="P761" s="28" t="str">
        <f t="shared" si="345"/>
        <v>+</v>
      </c>
      <c r="Q761" s="30">
        <f>IF($D761&lt;=2024,VstupniParametry_SKRYT!$D$6,"")</f>
        <v>0.06</v>
      </c>
      <c r="R761" s="28" t="str">
        <f t="shared" si="346"/>
        <v>)</v>
      </c>
      <c r="S761" s="31">
        <f>IF($D761&lt;=2024,COUNTIFS(Vypocet_SKRYT!AT758:AV758,"&gt;=1"),"")</f>
        <v>0</v>
      </c>
      <c r="T761" s="32" t="str">
        <f t="shared" si="347"/>
        <v>x</v>
      </c>
      <c r="U761" s="28" t="str">
        <f t="shared" si="348"/>
        <v>(</v>
      </c>
      <c r="V761" s="28" t="str">
        <f t="shared" si="349"/>
        <v>1</v>
      </c>
      <c r="W761" s="28" t="str">
        <f t="shared" si="350"/>
        <v>+</v>
      </c>
      <c r="X761" s="30">
        <f>IF($D761&lt;=2025,VstupniParametry_SKRYT!$D$9,"")</f>
        <v>1.7999999999999999E-2</v>
      </c>
      <c r="Y761" s="28" t="str">
        <f t="shared" si="351"/>
        <v>)</v>
      </c>
      <c r="Z761" s="31">
        <f>IF(AND(D761&lt;2025,2025&lt;=Zisk!$D$10),1,IF(D761=2025,0,""))</f>
        <v>1</v>
      </c>
      <c r="AA761" s="32" t="str">
        <f>IF(AND($D761&lt;=2025,Zisk!$D$10&gt;=2026),"x","")</f>
        <v/>
      </c>
      <c r="AB761" s="28" t="str">
        <f>IF(AND($D761&lt;=2026,Zisk!$D$10&gt;=2026),"(","")</f>
        <v/>
      </c>
      <c r="AC761" s="28" t="str">
        <f>IF(AND($D761&lt;=2026,Zisk!$D$10&gt;=2026),"1","")</f>
        <v/>
      </c>
      <c r="AD761" s="28" t="str">
        <f>IF(AND($D761&lt;=2026,Zisk!$D$10&gt;=2026),"+","")</f>
        <v/>
      </c>
      <c r="AE761" s="30" t="str">
        <f>IF(AND($D761&lt;=2026,Zisk!$D$10&gt;=2026),VstupniParametry_SKRYT!$D$10,"")</f>
        <v/>
      </c>
      <c r="AF761" s="28" t="str">
        <f>IF(AND($D761&lt;=2026,Zisk!$D$10&gt;=2026),")","")</f>
        <v/>
      </c>
      <c r="AG761" s="31" t="str">
        <f>IF(AND(D761&lt;2026,2026&lt;=Zisk!$D$10),1,IF(D761=2026,0,""))</f>
        <v/>
      </c>
      <c r="AH761" s="32" t="str">
        <f>IF(AND($D761&lt;=2026,Zisk!$D$10&gt;=2027),"x","")</f>
        <v/>
      </c>
      <c r="AI761" s="28" t="str">
        <f>IF(AND($D761&lt;=2027,Zisk!$D$10&gt;=2027),"(","")</f>
        <v/>
      </c>
      <c r="AJ761" s="28" t="str">
        <f>IF(AND($D761&lt;=2027,Zisk!$D$10&gt;=2027),"1","")</f>
        <v/>
      </c>
      <c r="AK761" s="28" t="str">
        <f>IF(AND($D761&lt;=2027,Zisk!$D$10&gt;=2027),"+","")</f>
        <v/>
      </c>
      <c r="AL761" s="30" t="str">
        <f>IF(AND($D761&lt;=2027,Zisk!$D$10&gt;=2027),VstupniParametry_SKRYT!$D$11,"")</f>
        <v/>
      </c>
      <c r="AM761" s="28" t="str">
        <f>IF(AND($D761&lt;=2027,Zisk!$D$10&gt;=2027),")","")</f>
        <v/>
      </c>
      <c r="AN761" s="31" t="str">
        <f>IF(AND(D761&lt;2027,2027&lt;=Zisk!$D$10),1,IF(D761=2027,0,""))</f>
        <v/>
      </c>
      <c r="AO761" s="32" t="str">
        <f>IF(AND($D761&lt;=2027,Zisk!$D$10&gt;=2028),"x","")</f>
        <v/>
      </c>
      <c r="AP761" s="28" t="str">
        <f>IF(AND($D761&lt;=2028,Zisk!$D$10&gt;=2028),"(","")</f>
        <v/>
      </c>
      <c r="AQ761" s="28" t="str">
        <f>IF(AND($D761&lt;=2028,Zisk!$D$10&gt;=2028),"1","")</f>
        <v/>
      </c>
      <c r="AR761" s="28" t="str">
        <f>IF(AND($D761&lt;=2028,Zisk!$D$10&gt;=2028),"+","")</f>
        <v/>
      </c>
      <c r="AS761" s="30" t="str">
        <f>IF(AND($D761&lt;=2028,Zisk!$D$10&gt;=2028),VstupniParametry_SKRYT!$D$12,"")</f>
        <v/>
      </c>
      <c r="AT761" s="28" t="str">
        <f>IF(AND($D761&lt;=2028,Zisk!$D$10&gt;=2028),")","")</f>
        <v/>
      </c>
      <c r="AU761" s="31" t="str">
        <f>IF(AND(D761&lt;2028,2028&lt;=Zisk!$D$10),1,IF(D761=2028,0,""))</f>
        <v/>
      </c>
      <c r="AV761" s="32" t="str">
        <f>IF(AND($D761&lt;=2028,Zisk!$D$10&gt;=2029),"x","")</f>
        <v/>
      </c>
      <c r="AW761" s="28" t="str">
        <f>IF(AND($D761&lt;=2029,Zisk!$D$10&gt;=2029),"(","")</f>
        <v/>
      </c>
      <c r="AX761" s="28" t="str">
        <f>IF(AND($D761&lt;=2029,Zisk!$D$10&gt;=2029),"1","")</f>
        <v/>
      </c>
      <c r="AY761" s="28" t="str">
        <f>IF(AND($D761&lt;=2029,Zisk!$D$10&gt;=2029),"+","")</f>
        <v/>
      </c>
      <c r="AZ761" s="30" t="str">
        <f>IF(AND($D761&lt;=2029,Zisk!$D$10&gt;=2029),VstupniParametry_SKRYT!$D$13,"")</f>
        <v/>
      </c>
      <c r="BA761" s="28" t="str">
        <f>IF(AND($D761&lt;=2029,Zisk!$D$10&gt;=2029),")","")</f>
        <v/>
      </c>
      <c r="BB761" s="31" t="str">
        <f>IF(AND(D761&lt;2029,2029&lt;=Zisk!$D$10),1,IF(D761=2029,0,""))</f>
        <v/>
      </c>
      <c r="BC761" s="32" t="str">
        <f>IF(AND($D761&lt;=2029,Zisk!$D$10&gt;=2030),"x","")</f>
        <v/>
      </c>
      <c r="BD761" s="28" t="str">
        <f>IF(AND($D761&lt;=2030,Zisk!$D$10&gt;=2030),"(","")</f>
        <v/>
      </c>
      <c r="BE761" s="28" t="str">
        <f>IF(AND($D761&lt;=2030,Zisk!$D$10&gt;=2030),"1","")</f>
        <v/>
      </c>
      <c r="BF761" s="28" t="str">
        <f>IF(AND($D761&lt;=2030,Zisk!$D$10&gt;=2030),"+","")</f>
        <v/>
      </c>
      <c r="BG761" s="30" t="str">
        <f>IF(AND($D761&lt;=2030,Zisk!$D$10&gt;=2030),VstupniParametry_SKRYT!$D$14,"")</f>
        <v/>
      </c>
      <c r="BH761" s="28" t="str">
        <f>IF(AND($D761&lt;=2030,Zisk!$D$10&gt;=2030),")","")</f>
        <v/>
      </c>
      <c r="BI761" s="31" t="str">
        <f>IF(AND(D761&lt;2030,2030&lt;=Zisk!$D$10),1,IF(D761=2030,0,""))</f>
        <v/>
      </c>
      <c r="BJ761" s="33" t="s">
        <v>32</v>
      </c>
      <c r="BK761" s="30">
        <f t="shared" si="364"/>
        <v>1</v>
      </c>
      <c r="BL761" s="28" t="str">
        <f t="shared" si="365"/>
        <v>x</v>
      </c>
      <c r="BM761" s="34">
        <f t="shared" si="366"/>
        <v>1</v>
      </c>
      <c r="BN761" s="30" t="str">
        <f t="shared" si="367"/>
        <v>x</v>
      </c>
      <c r="BO761" s="34">
        <f t="shared" si="352"/>
        <v>1.018</v>
      </c>
      <c r="BP761" s="34" t="str">
        <f t="shared" si="353"/>
        <v/>
      </c>
      <c r="BQ761" s="34" t="str">
        <f t="shared" si="354"/>
        <v/>
      </c>
      <c r="BR761" s="34" t="str">
        <f t="shared" si="355"/>
        <v/>
      </c>
      <c r="BS761" s="34" t="str">
        <f t="shared" si="356"/>
        <v/>
      </c>
      <c r="BT761" s="34" t="str">
        <f t="shared" si="357"/>
        <v/>
      </c>
      <c r="BU761" s="34" t="str">
        <f t="shared" si="358"/>
        <v/>
      </c>
      <c r="BV761" s="34" t="str">
        <f t="shared" si="359"/>
        <v/>
      </c>
      <c r="BW761" s="34" t="str">
        <f t="shared" si="360"/>
        <v/>
      </c>
      <c r="BX761" s="34" t="str">
        <f t="shared" si="361"/>
        <v/>
      </c>
      <c r="BY761" s="34" t="str">
        <f t="shared" si="362"/>
        <v/>
      </c>
      <c r="BZ761" s="33" t="s">
        <v>32</v>
      </c>
      <c r="CA761" s="34">
        <f t="shared" si="363"/>
        <v>1.018</v>
      </c>
      <c r="CB761" s="28"/>
      <c r="CC761" s="29">
        <f>IF(D761&gt;Zisk!$D$10,"",E761*CA761)</f>
        <v>0</v>
      </c>
    </row>
    <row r="762" spans="2:81" x14ac:dyDescent="0.2">
      <c r="B762" s="35" t="str">
        <f>Zisk!B773</f>
        <v/>
      </c>
      <c r="C762" s="35">
        <f>Zisk!C773</f>
        <v>0</v>
      </c>
      <c r="D762" s="35">
        <f>Zisk!E773</f>
        <v>0</v>
      </c>
      <c r="E762" s="36">
        <f>Zisk!D773</f>
        <v>0</v>
      </c>
      <c r="F762" s="36"/>
      <c r="G762" s="35" t="str">
        <f t="shared" si="338"/>
        <v>(</v>
      </c>
      <c r="H762" s="35" t="str">
        <f t="shared" si="339"/>
        <v>1</v>
      </c>
      <c r="I762" s="35" t="str">
        <f t="shared" si="340"/>
        <v>+</v>
      </c>
      <c r="J762" s="37">
        <f>IF($D762&lt;=2021,VstupniParametry_SKRYT!$D$5,"")</f>
        <v>0.02</v>
      </c>
      <c r="K762" s="35" t="str">
        <f t="shared" si="341"/>
        <v>)</v>
      </c>
      <c r="L762" s="38">
        <f>IF($D762&lt;=2021,COUNTIF(Vypocet_SKRYT!T759:AS759,"&gt;=1"),"")</f>
        <v>0</v>
      </c>
      <c r="M762" s="39" t="str">
        <f t="shared" si="342"/>
        <v>x</v>
      </c>
      <c r="N762" s="35" t="str">
        <f t="shared" si="343"/>
        <v>(</v>
      </c>
      <c r="O762" s="35" t="str">
        <f t="shared" si="344"/>
        <v>1</v>
      </c>
      <c r="P762" s="35" t="str">
        <f t="shared" si="345"/>
        <v>+</v>
      </c>
      <c r="Q762" s="37">
        <f>IF($D762&lt;=2024,VstupniParametry_SKRYT!$D$6,"")</f>
        <v>0.06</v>
      </c>
      <c r="R762" s="35" t="str">
        <f t="shared" si="346"/>
        <v>)</v>
      </c>
      <c r="S762" s="38">
        <f>IF($D762&lt;=2024,COUNTIFS(Vypocet_SKRYT!AT759:AV759,"&gt;=1"),"")</f>
        <v>0</v>
      </c>
      <c r="T762" s="39" t="str">
        <f t="shared" si="347"/>
        <v>x</v>
      </c>
      <c r="U762" s="35" t="str">
        <f t="shared" si="348"/>
        <v>(</v>
      </c>
      <c r="V762" s="35" t="str">
        <f t="shared" si="349"/>
        <v>1</v>
      </c>
      <c r="W762" s="35" t="str">
        <f t="shared" si="350"/>
        <v>+</v>
      </c>
      <c r="X762" s="37">
        <f>IF($D762&lt;=2025,VstupniParametry_SKRYT!$D$9,"")</f>
        <v>1.7999999999999999E-2</v>
      </c>
      <c r="Y762" s="35" t="str">
        <f t="shared" si="351"/>
        <v>)</v>
      </c>
      <c r="Z762" s="38">
        <f>IF(AND(D762&lt;2025,2025&lt;=Zisk!$D$10),1,IF(D762=2025,0,""))</f>
        <v>1</v>
      </c>
      <c r="AA762" s="39" t="str">
        <f>IF(AND($D762&lt;=2025,Zisk!$D$10&gt;=2026),"x","")</f>
        <v/>
      </c>
      <c r="AB762" s="35" t="str">
        <f>IF(AND($D762&lt;=2026,Zisk!$D$10&gt;=2026),"(","")</f>
        <v/>
      </c>
      <c r="AC762" s="35" t="str">
        <f>IF(AND($D762&lt;=2026,Zisk!$D$10&gt;=2026),"1","")</f>
        <v/>
      </c>
      <c r="AD762" s="35" t="str">
        <f>IF(AND($D762&lt;=2026,Zisk!$D$10&gt;=2026),"+","")</f>
        <v/>
      </c>
      <c r="AE762" s="37" t="str">
        <f>IF(AND($D762&lt;=2026,Zisk!$D$10&gt;=2026),VstupniParametry_SKRYT!$D$10,"")</f>
        <v/>
      </c>
      <c r="AF762" s="35" t="str">
        <f>IF(AND($D762&lt;=2026,Zisk!$D$10&gt;=2026),")","")</f>
        <v/>
      </c>
      <c r="AG762" s="38" t="str">
        <f>IF(AND(D762&lt;2026,2026&lt;=Zisk!$D$10),1,IF(D762=2026,0,""))</f>
        <v/>
      </c>
      <c r="AH762" s="39" t="str">
        <f>IF(AND($D762&lt;=2026,Zisk!$D$10&gt;=2027),"x","")</f>
        <v/>
      </c>
      <c r="AI762" s="35" t="str">
        <f>IF(AND($D762&lt;=2027,Zisk!$D$10&gt;=2027),"(","")</f>
        <v/>
      </c>
      <c r="AJ762" s="35" t="str">
        <f>IF(AND($D762&lt;=2027,Zisk!$D$10&gt;=2027),"1","")</f>
        <v/>
      </c>
      <c r="AK762" s="35" t="str">
        <f>IF(AND($D762&lt;=2027,Zisk!$D$10&gt;=2027),"+","")</f>
        <v/>
      </c>
      <c r="AL762" s="37" t="str">
        <f>IF(AND($D762&lt;=2027,Zisk!$D$10&gt;=2027),VstupniParametry_SKRYT!$D$11,"")</f>
        <v/>
      </c>
      <c r="AM762" s="35" t="str">
        <f>IF(AND($D762&lt;=2027,Zisk!$D$10&gt;=2027),")","")</f>
        <v/>
      </c>
      <c r="AN762" s="38" t="str">
        <f>IF(AND(D762&lt;2027,2027&lt;=Zisk!$D$10),1,IF(D762=2027,0,""))</f>
        <v/>
      </c>
      <c r="AO762" s="39" t="str">
        <f>IF(AND($D762&lt;=2027,Zisk!$D$10&gt;=2028),"x","")</f>
        <v/>
      </c>
      <c r="AP762" s="35" t="str">
        <f>IF(AND($D762&lt;=2028,Zisk!$D$10&gt;=2028),"(","")</f>
        <v/>
      </c>
      <c r="AQ762" s="35" t="str">
        <f>IF(AND($D762&lt;=2028,Zisk!$D$10&gt;=2028),"1","")</f>
        <v/>
      </c>
      <c r="AR762" s="35" t="str">
        <f>IF(AND($D762&lt;=2028,Zisk!$D$10&gt;=2028),"+","")</f>
        <v/>
      </c>
      <c r="AS762" s="37" t="str">
        <f>IF(AND($D762&lt;=2028,Zisk!$D$10&gt;=2028),VstupniParametry_SKRYT!$D$12,"")</f>
        <v/>
      </c>
      <c r="AT762" s="35" t="str">
        <f>IF(AND($D762&lt;=2028,Zisk!$D$10&gt;=2028),")","")</f>
        <v/>
      </c>
      <c r="AU762" s="38" t="str">
        <f>IF(AND(D762&lt;2028,2028&lt;=Zisk!$D$10),1,IF(D762=2028,0,""))</f>
        <v/>
      </c>
      <c r="AV762" s="39" t="str">
        <f>IF(AND($D762&lt;=2028,Zisk!$D$10&gt;=2029),"x","")</f>
        <v/>
      </c>
      <c r="AW762" s="35" t="str">
        <f>IF(AND($D762&lt;=2029,Zisk!$D$10&gt;=2029),"(","")</f>
        <v/>
      </c>
      <c r="AX762" s="35" t="str">
        <f>IF(AND($D762&lt;=2029,Zisk!$D$10&gt;=2029),"1","")</f>
        <v/>
      </c>
      <c r="AY762" s="35" t="str">
        <f>IF(AND($D762&lt;=2029,Zisk!$D$10&gt;=2029),"+","")</f>
        <v/>
      </c>
      <c r="AZ762" s="37" t="str">
        <f>IF(AND($D762&lt;=2029,Zisk!$D$10&gt;=2029),VstupniParametry_SKRYT!$D$13,"")</f>
        <v/>
      </c>
      <c r="BA762" s="35" t="str">
        <f>IF(AND($D762&lt;=2029,Zisk!$D$10&gt;=2029),")","")</f>
        <v/>
      </c>
      <c r="BB762" s="38" t="str">
        <f>IF(AND(D762&lt;2029,2029&lt;=Zisk!$D$10),1,IF(D762=2029,0,""))</f>
        <v/>
      </c>
      <c r="BC762" s="39" t="str">
        <f>IF(AND($D762&lt;=2029,Zisk!$D$10&gt;=2030),"x","")</f>
        <v/>
      </c>
      <c r="BD762" s="35" t="str">
        <f>IF(AND($D762&lt;=2030,Zisk!$D$10&gt;=2030),"(","")</f>
        <v/>
      </c>
      <c r="BE762" s="35" t="str">
        <f>IF(AND($D762&lt;=2030,Zisk!$D$10&gt;=2030),"1","")</f>
        <v/>
      </c>
      <c r="BF762" s="35" t="str">
        <f>IF(AND($D762&lt;=2030,Zisk!$D$10&gt;=2030),"+","")</f>
        <v/>
      </c>
      <c r="BG762" s="37" t="str">
        <f>IF(AND($D762&lt;=2030,Zisk!$D$10&gt;=2030),VstupniParametry_SKRYT!$D$14,"")</f>
        <v/>
      </c>
      <c r="BH762" s="35" t="str">
        <f>IF(AND($D762&lt;=2030,Zisk!$D$10&gt;=2030),")","")</f>
        <v/>
      </c>
      <c r="BI762" s="38" t="str">
        <f>IF(AND(D762&lt;2030,2030&lt;=Zisk!$D$10),1,IF(D762=2030,0,""))</f>
        <v/>
      </c>
      <c r="BJ762" s="40" t="s">
        <v>32</v>
      </c>
      <c r="BK762" s="37">
        <f t="shared" si="364"/>
        <v>1</v>
      </c>
      <c r="BL762" s="35" t="str">
        <f t="shared" si="365"/>
        <v>x</v>
      </c>
      <c r="BM762" s="41">
        <f t="shared" si="366"/>
        <v>1</v>
      </c>
      <c r="BN762" s="37" t="str">
        <f t="shared" si="367"/>
        <v>x</v>
      </c>
      <c r="BO762" s="41">
        <f t="shared" si="352"/>
        <v>1.018</v>
      </c>
      <c r="BP762" s="41" t="str">
        <f t="shared" si="353"/>
        <v/>
      </c>
      <c r="BQ762" s="41" t="str">
        <f t="shared" si="354"/>
        <v/>
      </c>
      <c r="BR762" s="41" t="str">
        <f t="shared" si="355"/>
        <v/>
      </c>
      <c r="BS762" s="41" t="str">
        <f t="shared" si="356"/>
        <v/>
      </c>
      <c r="BT762" s="41" t="str">
        <f t="shared" si="357"/>
        <v/>
      </c>
      <c r="BU762" s="41" t="str">
        <f t="shared" si="358"/>
        <v/>
      </c>
      <c r="BV762" s="41" t="str">
        <f t="shared" si="359"/>
        <v/>
      </c>
      <c r="BW762" s="41" t="str">
        <f t="shared" si="360"/>
        <v/>
      </c>
      <c r="BX762" s="41" t="str">
        <f t="shared" si="361"/>
        <v/>
      </c>
      <c r="BY762" s="41" t="str">
        <f t="shared" si="362"/>
        <v/>
      </c>
      <c r="BZ762" s="40" t="s">
        <v>32</v>
      </c>
      <c r="CA762" s="41">
        <f t="shared" si="363"/>
        <v>1.018</v>
      </c>
      <c r="CB762" s="35"/>
      <c r="CC762" s="36">
        <f>IF(D762&gt;Zisk!$D$10,"",E762*CA762)</f>
        <v>0</v>
      </c>
    </row>
    <row r="763" spans="2:81" x14ac:dyDescent="0.2">
      <c r="B763" s="28" t="str">
        <f>Zisk!B774</f>
        <v/>
      </c>
      <c r="C763" s="28">
        <f>Zisk!C774</f>
        <v>0</v>
      </c>
      <c r="D763" s="28">
        <f>Zisk!E774</f>
        <v>0</v>
      </c>
      <c r="E763" s="29">
        <f>Zisk!D774</f>
        <v>0</v>
      </c>
      <c r="F763" s="29"/>
      <c r="G763" s="28" t="str">
        <f t="shared" si="338"/>
        <v>(</v>
      </c>
      <c r="H763" s="28" t="str">
        <f t="shared" si="339"/>
        <v>1</v>
      </c>
      <c r="I763" s="28" t="str">
        <f t="shared" si="340"/>
        <v>+</v>
      </c>
      <c r="J763" s="30">
        <f>IF($D763&lt;=2021,VstupniParametry_SKRYT!$D$5,"")</f>
        <v>0.02</v>
      </c>
      <c r="K763" s="28" t="str">
        <f t="shared" si="341"/>
        <v>)</v>
      </c>
      <c r="L763" s="31">
        <f>IF($D763&lt;=2021,COUNTIF(Vypocet_SKRYT!T760:AS760,"&gt;=1"),"")</f>
        <v>0</v>
      </c>
      <c r="M763" s="32" t="str">
        <f t="shared" si="342"/>
        <v>x</v>
      </c>
      <c r="N763" s="28" t="str">
        <f t="shared" si="343"/>
        <v>(</v>
      </c>
      <c r="O763" s="28" t="str">
        <f t="shared" si="344"/>
        <v>1</v>
      </c>
      <c r="P763" s="28" t="str">
        <f t="shared" si="345"/>
        <v>+</v>
      </c>
      <c r="Q763" s="30">
        <f>IF($D763&lt;=2024,VstupniParametry_SKRYT!$D$6,"")</f>
        <v>0.06</v>
      </c>
      <c r="R763" s="28" t="str">
        <f t="shared" si="346"/>
        <v>)</v>
      </c>
      <c r="S763" s="31">
        <f>IF($D763&lt;=2024,COUNTIFS(Vypocet_SKRYT!AT760:AV760,"&gt;=1"),"")</f>
        <v>0</v>
      </c>
      <c r="T763" s="32" t="str">
        <f t="shared" si="347"/>
        <v>x</v>
      </c>
      <c r="U763" s="28" t="str">
        <f t="shared" si="348"/>
        <v>(</v>
      </c>
      <c r="V763" s="28" t="str">
        <f t="shared" si="349"/>
        <v>1</v>
      </c>
      <c r="W763" s="28" t="str">
        <f t="shared" si="350"/>
        <v>+</v>
      </c>
      <c r="X763" s="30">
        <f>IF($D763&lt;=2025,VstupniParametry_SKRYT!$D$9,"")</f>
        <v>1.7999999999999999E-2</v>
      </c>
      <c r="Y763" s="28" t="str">
        <f t="shared" si="351"/>
        <v>)</v>
      </c>
      <c r="Z763" s="31">
        <f>IF(AND(D763&lt;2025,2025&lt;=Zisk!$D$10),1,IF(D763=2025,0,""))</f>
        <v>1</v>
      </c>
      <c r="AA763" s="32" t="str">
        <f>IF(AND($D763&lt;=2025,Zisk!$D$10&gt;=2026),"x","")</f>
        <v/>
      </c>
      <c r="AB763" s="28" t="str">
        <f>IF(AND($D763&lt;=2026,Zisk!$D$10&gt;=2026),"(","")</f>
        <v/>
      </c>
      <c r="AC763" s="28" t="str">
        <f>IF(AND($D763&lt;=2026,Zisk!$D$10&gt;=2026),"1","")</f>
        <v/>
      </c>
      <c r="AD763" s="28" t="str">
        <f>IF(AND($D763&lt;=2026,Zisk!$D$10&gt;=2026),"+","")</f>
        <v/>
      </c>
      <c r="AE763" s="30" t="str">
        <f>IF(AND($D763&lt;=2026,Zisk!$D$10&gt;=2026),VstupniParametry_SKRYT!$D$10,"")</f>
        <v/>
      </c>
      <c r="AF763" s="28" t="str">
        <f>IF(AND($D763&lt;=2026,Zisk!$D$10&gt;=2026),")","")</f>
        <v/>
      </c>
      <c r="AG763" s="31" t="str">
        <f>IF(AND(D763&lt;2026,2026&lt;=Zisk!$D$10),1,IF(D763=2026,0,""))</f>
        <v/>
      </c>
      <c r="AH763" s="32" t="str">
        <f>IF(AND($D763&lt;=2026,Zisk!$D$10&gt;=2027),"x","")</f>
        <v/>
      </c>
      <c r="AI763" s="28" t="str">
        <f>IF(AND($D763&lt;=2027,Zisk!$D$10&gt;=2027),"(","")</f>
        <v/>
      </c>
      <c r="AJ763" s="28" t="str">
        <f>IF(AND($D763&lt;=2027,Zisk!$D$10&gt;=2027),"1","")</f>
        <v/>
      </c>
      <c r="AK763" s="28" t="str">
        <f>IF(AND($D763&lt;=2027,Zisk!$D$10&gt;=2027),"+","")</f>
        <v/>
      </c>
      <c r="AL763" s="30" t="str">
        <f>IF(AND($D763&lt;=2027,Zisk!$D$10&gt;=2027),VstupniParametry_SKRYT!$D$11,"")</f>
        <v/>
      </c>
      <c r="AM763" s="28" t="str">
        <f>IF(AND($D763&lt;=2027,Zisk!$D$10&gt;=2027),")","")</f>
        <v/>
      </c>
      <c r="AN763" s="31" t="str">
        <f>IF(AND(D763&lt;2027,2027&lt;=Zisk!$D$10),1,IF(D763=2027,0,""))</f>
        <v/>
      </c>
      <c r="AO763" s="32" t="str">
        <f>IF(AND($D763&lt;=2027,Zisk!$D$10&gt;=2028),"x","")</f>
        <v/>
      </c>
      <c r="AP763" s="28" t="str">
        <f>IF(AND($D763&lt;=2028,Zisk!$D$10&gt;=2028),"(","")</f>
        <v/>
      </c>
      <c r="AQ763" s="28" t="str">
        <f>IF(AND($D763&lt;=2028,Zisk!$D$10&gt;=2028),"1","")</f>
        <v/>
      </c>
      <c r="AR763" s="28" t="str">
        <f>IF(AND($D763&lt;=2028,Zisk!$D$10&gt;=2028),"+","")</f>
        <v/>
      </c>
      <c r="AS763" s="30" t="str">
        <f>IF(AND($D763&lt;=2028,Zisk!$D$10&gt;=2028),VstupniParametry_SKRYT!$D$12,"")</f>
        <v/>
      </c>
      <c r="AT763" s="28" t="str">
        <f>IF(AND($D763&lt;=2028,Zisk!$D$10&gt;=2028),")","")</f>
        <v/>
      </c>
      <c r="AU763" s="31" t="str">
        <f>IF(AND(D763&lt;2028,2028&lt;=Zisk!$D$10),1,IF(D763=2028,0,""))</f>
        <v/>
      </c>
      <c r="AV763" s="32" t="str">
        <f>IF(AND($D763&lt;=2028,Zisk!$D$10&gt;=2029),"x","")</f>
        <v/>
      </c>
      <c r="AW763" s="28" t="str">
        <f>IF(AND($D763&lt;=2029,Zisk!$D$10&gt;=2029),"(","")</f>
        <v/>
      </c>
      <c r="AX763" s="28" t="str">
        <f>IF(AND($D763&lt;=2029,Zisk!$D$10&gt;=2029),"1","")</f>
        <v/>
      </c>
      <c r="AY763" s="28" t="str">
        <f>IF(AND($D763&lt;=2029,Zisk!$D$10&gt;=2029),"+","")</f>
        <v/>
      </c>
      <c r="AZ763" s="30" t="str">
        <f>IF(AND($D763&lt;=2029,Zisk!$D$10&gt;=2029),VstupniParametry_SKRYT!$D$13,"")</f>
        <v/>
      </c>
      <c r="BA763" s="28" t="str">
        <f>IF(AND($D763&lt;=2029,Zisk!$D$10&gt;=2029),")","")</f>
        <v/>
      </c>
      <c r="BB763" s="31" t="str">
        <f>IF(AND(D763&lt;2029,2029&lt;=Zisk!$D$10),1,IF(D763=2029,0,""))</f>
        <v/>
      </c>
      <c r="BC763" s="32" t="str">
        <f>IF(AND($D763&lt;=2029,Zisk!$D$10&gt;=2030),"x","")</f>
        <v/>
      </c>
      <c r="BD763" s="28" t="str">
        <f>IF(AND($D763&lt;=2030,Zisk!$D$10&gt;=2030),"(","")</f>
        <v/>
      </c>
      <c r="BE763" s="28" t="str">
        <f>IF(AND($D763&lt;=2030,Zisk!$D$10&gt;=2030),"1","")</f>
        <v/>
      </c>
      <c r="BF763" s="28" t="str">
        <f>IF(AND($D763&lt;=2030,Zisk!$D$10&gt;=2030),"+","")</f>
        <v/>
      </c>
      <c r="BG763" s="30" t="str">
        <f>IF(AND($D763&lt;=2030,Zisk!$D$10&gt;=2030),VstupniParametry_SKRYT!$D$14,"")</f>
        <v/>
      </c>
      <c r="BH763" s="28" t="str">
        <f>IF(AND($D763&lt;=2030,Zisk!$D$10&gt;=2030),")","")</f>
        <v/>
      </c>
      <c r="BI763" s="31" t="str">
        <f>IF(AND(D763&lt;2030,2030&lt;=Zisk!$D$10),1,IF(D763=2030,0,""))</f>
        <v/>
      </c>
      <c r="BJ763" s="33" t="s">
        <v>32</v>
      </c>
      <c r="BK763" s="30">
        <f t="shared" si="364"/>
        <v>1</v>
      </c>
      <c r="BL763" s="28" t="str">
        <f t="shared" si="365"/>
        <v>x</v>
      </c>
      <c r="BM763" s="34">
        <f t="shared" si="366"/>
        <v>1</v>
      </c>
      <c r="BN763" s="30" t="str">
        <f t="shared" si="367"/>
        <v>x</v>
      </c>
      <c r="BO763" s="34">
        <f t="shared" si="352"/>
        <v>1.018</v>
      </c>
      <c r="BP763" s="34" t="str">
        <f t="shared" si="353"/>
        <v/>
      </c>
      <c r="BQ763" s="34" t="str">
        <f t="shared" si="354"/>
        <v/>
      </c>
      <c r="BR763" s="34" t="str">
        <f t="shared" si="355"/>
        <v/>
      </c>
      <c r="BS763" s="34" t="str">
        <f t="shared" si="356"/>
        <v/>
      </c>
      <c r="BT763" s="34" t="str">
        <f t="shared" si="357"/>
        <v/>
      </c>
      <c r="BU763" s="34" t="str">
        <f t="shared" si="358"/>
        <v/>
      </c>
      <c r="BV763" s="34" t="str">
        <f t="shared" si="359"/>
        <v/>
      </c>
      <c r="BW763" s="34" t="str">
        <f t="shared" si="360"/>
        <v/>
      </c>
      <c r="BX763" s="34" t="str">
        <f t="shared" si="361"/>
        <v/>
      </c>
      <c r="BY763" s="34" t="str">
        <f t="shared" si="362"/>
        <v/>
      </c>
      <c r="BZ763" s="33" t="s">
        <v>32</v>
      </c>
      <c r="CA763" s="34">
        <f t="shared" si="363"/>
        <v>1.018</v>
      </c>
      <c r="CB763" s="28"/>
      <c r="CC763" s="29">
        <f>IF(D763&gt;Zisk!$D$10,"",E763*CA763)</f>
        <v>0</v>
      </c>
    </row>
    <row r="764" spans="2:81" x14ac:dyDescent="0.2">
      <c r="B764" s="35" t="str">
        <f>Zisk!B775</f>
        <v/>
      </c>
      <c r="C764" s="35">
        <f>Zisk!C775</f>
        <v>0</v>
      </c>
      <c r="D764" s="35">
        <f>Zisk!E775</f>
        <v>0</v>
      </c>
      <c r="E764" s="36">
        <f>Zisk!D775</f>
        <v>0</v>
      </c>
      <c r="F764" s="36"/>
      <c r="G764" s="35" t="str">
        <f t="shared" si="338"/>
        <v>(</v>
      </c>
      <c r="H764" s="35" t="str">
        <f t="shared" si="339"/>
        <v>1</v>
      </c>
      <c r="I764" s="35" t="str">
        <f t="shared" si="340"/>
        <v>+</v>
      </c>
      <c r="J764" s="37">
        <f>IF($D764&lt;=2021,VstupniParametry_SKRYT!$D$5,"")</f>
        <v>0.02</v>
      </c>
      <c r="K764" s="35" t="str">
        <f t="shared" si="341"/>
        <v>)</v>
      </c>
      <c r="L764" s="38">
        <f>IF($D764&lt;=2021,COUNTIF(Vypocet_SKRYT!T761:AS761,"&gt;=1"),"")</f>
        <v>0</v>
      </c>
      <c r="M764" s="39" t="str">
        <f t="shared" si="342"/>
        <v>x</v>
      </c>
      <c r="N764" s="35" t="str">
        <f t="shared" si="343"/>
        <v>(</v>
      </c>
      <c r="O764" s="35" t="str">
        <f t="shared" si="344"/>
        <v>1</v>
      </c>
      <c r="P764" s="35" t="str">
        <f t="shared" si="345"/>
        <v>+</v>
      </c>
      <c r="Q764" s="37">
        <f>IF($D764&lt;=2024,VstupniParametry_SKRYT!$D$6,"")</f>
        <v>0.06</v>
      </c>
      <c r="R764" s="35" t="str">
        <f t="shared" si="346"/>
        <v>)</v>
      </c>
      <c r="S764" s="38">
        <f>IF($D764&lt;=2024,COUNTIFS(Vypocet_SKRYT!AT761:AV761,"&gt;=1"),"")</f>
        <v>0</v>
      </c>
      <c r="T764" s="39" t="str">
        <f t="shared" si="347"/>
        <v>x</v>
      </c>
      <c r="U764" s="35" t="str">
        <f t="shared" si="348"/>
        <v>(</v>
      </c>
      <c r="V764" s="35" t="str">
        <f t="shared" si="349"/>
        <v>1</v>
      </c>
      <c r="W764" s="35" t="str">
        <f t="shared" si="350"/>
        <v>+</v>
      </c>
      <c r="X764" s="37">
        <f>IF($D764&lt;=2025,VstupniParametry_SKRYT!$D$9,"")</f>
        <v>1.7999999999999999E-2</v>
      </c>
      <c r="Y764" s="35" t="str">
        <f t="shared" si="351"/>
        <v>)</v>
      </c>
      <c r="Z764" s="38">
        <f>IF(AND(D764&lt;2025,2025&lt;=Zisk!$D$10),1,IF(D764=2025,0,""))</f>
        <v>1</v>
      </c>
      <c r="AA764" s="39" t="str">
        <f>IF(AND($D764&lt;=2025,Zisk!$D$10&gt;=2026),"x","")</f>
        <v/>
      </c>
      <c r="AB764" s="35" t="str">
        <f>IF(AND($D764&lt;=2026,Zisk!$D$10&gt;=2026),"(","")</f>
        <v/>
      </c>
      <c r="AC764" s="35" t="str">
        <f>IF(AND($D764&lt;=2026,Zisk!$D$10&gt;=2026),"1","")</f>
        <v/>
      </c>
      <c r="AD764" s="35" t="str">
        <f>IF(AND($D764&lt;=2026,Zisk!$D$10&gt;=2026),"+","")</f>
        <v/>
      </c>
      <c r="AE764" s="37" t="str">
        <f>IF(AND($D764&lt;=2026,Zisk!$D$10&gt;=2026),VstupniParametry_SKRYT!$D$10,"")</f>
        <v/>
      </c>
      <c r="AF764" s="35" t="str">
        <f>IF(AND($D764&lt;=2026,Zisk!$D$10&gt;=2026),")","")</f>
        <v/>
      </c>
      <c r="AG764" s="38" t="str">
        <f>IF(AND(D764&lt;2026,2026&lt;=Zisk!$D$10),1,IF(D764=2026,0,""))</f>
        <v/>
      </c>
      <c r="AH764" s="39" t="str">
        <f>IF(AND($D764&lt;=2026,Zisk!$D$10&gt;=2027),"x","")</f>
        <v/>
      </c>
      <c r="AI764" s="35" t="str">
        <f>IF(AND($D764&lt;=2027,Zisk!$D$10&gt;=2027),"(","")</f>
        <v/>
      </c>
      <c r="AJ764" s="35" t="str">
        <f>IF(AND($D764&lt;=2027,Zisk!$D$10&gt;=2027),"1","")</f>
        <v/>
      </c>
      <c r="AK764" s="35" t="str">
        <f>IF(AND($D764&lt;=2027,Zisk!$D$10&gt;=2027),"+","")</f>
        <v/>
      </c>
      <c r="AL764" s="37" t="str">
        <f>IF(AND($D764&lt;=2027,Zisk!$D$10&gt;=2027),VstupniParametry_SKRYT!$D$11,"")</f>
        <v/>
      </c>
      <c r="AM764" s="35" t="str">
        <f>IF(AND($D764&lt;=2027,Zisk!$D$10&gt;=2027),")","")</f>
        <v/>
      </c>
      <c r="AN764" s="38" t="str">
        <f>IF(AND(D764&lt;2027,2027&lt;=Zisk!$D$10),1,IF(D764=2027,0,""))</f>
        <v/>
      </c>
      <c r="AO764" s="39" t="str">
        <f>IF(AND($D764&lt;=2027,Zisk!$D$10&gt;=2028),"x","")</f>
        <v/>
      </c>
      <c r="AP764" s="35" t="str">
        <f>IF(AND($D764&lt;=2028,Zisk!$D$10&gt;=2028),"(","")</f>
        <v/>
      </c>
      <c r="AQ764" s="35" t="str">
        <f>IF(AND($D764&lt;=2028,Zisk!$D$10&gt;=2028),"1","")</f>
        <v/>
      </c>
      <c r="AR764" s="35" t="str">
        <f>IF(AND($D764&lt;=2028,Zisk!$D$10&gt;=2028),"+","")</f>
        <v/>
      </c>
      <c r="AS764" s="37" t="str">
        <f>IF(AND($D764&lt;=2028,Zisk!$D$10&gt;=2028),VstupniParametry_SKRYT!$D$12,"")</f>
        <v/>
      </c>
      <c r="AT764" s="35" t="str">
        <f>IF(AND($D764&lt;=2028,Zisk!$D$10&gt;=2028),")","")</f>
        <v/>
      </c>
      <c r="AU764" s="38" t="str">
        <f>IF(AND(D764&lt;2028,2028&lt;=Zisk!$D$10),1,IF(D764=2028,0,""))</f>
        <v/>
      </c>
      <c r="AV764" s="39" t="str">
        <f>IF(AND($D764&lt;=2028,Zisk!$D$10&gt;=2029),"x","")</f>
        <v/>
      </c>
      <c r="AW764" s="35" t="str">
        <f>IF(AND($D764&lt;=2029,Zisk!$D$10&gt;=2029),"(","")</f>
        <v/>
      </c>
      <c r="AX764" s="35" t="str">
        <f>IF(AND($D764&lt;=2029,Zisk!$D$10&gt;=2029),"1","")</f>
        <v/>
      </c>
      <c r="AY764" s="35" t="str">
        <f>IF(AND($D764&lt;=2029,Zisk!$D$10&gt;=2029),"+","")</f>
        <v/>
      </c>
      <c r="AZ764" s="37" t="str">
        <f>IF(AND($D764&lt;=2029,Zisk!$D$10&gt;=2029),VstupniParametry_SKRYT!$D$13,"")</f>
        <v/>
      </c>
      <c r="BA764" s="35" t="str">
        <f>IF(AND($D764&lt;=2029,Zisk!$D$10&gt;=2029),")","")</f>
        <v/>
      </c>
      <c r="BB764" s="38" t="str">
        <f>IF(AND(D764&lt;2029,2029&lt;=Zisk!$D$10),1,IF(D764=2029,0,""))</f>
        <v/>
      </c>
      <c r="BC764" s="39" t="str">
        <f>IF(AND($D764&lt;=2029,Zisk!$D$10&gt;=2030),"x","")</f>
        <v/>
      </c>
      <c r="BD764" s="35" t="str">
        <f>IF(AND($D764&lt;=2030,Zisk!$D$10&gt;=2030),"(","")</f>
        <v/>
      </c>
      <c r="BE764" s="35" t="str">
        <f>IF(AND($D764&lt;=2030,Zisk!$D$10&gt;=2030),"1","")</f>
        <v/>
      </c>
      <c r="BF764" s="35" t="str">
        <f>IF(AND($D764&lt;=2030,Zisk!$D$10&gt;=2030),"+","")</f>
        <v/>
      </c>
      <c r="BG764" s="37" t="str">
        <f>IF(AND($D764&lt;=2030,Zisk!$D$10&gt;=2030),VstupniParametry_SKRYT!$D$14,"")</f>
        <v/>
      </c>
      <c r="BH764" s="35" t="str">
        <f>IF(AND($D764&lt;=2030,Zisk!$D$10&gt;=2030),")","")</f>
        <v/>
      </c>
      <c r="BI764" s="38" t="str">
        <f>IF(AND(D764&lt;2030,2030&lt;=Zisk!$D$10),1,IF(D764=2030,0,""))</f>
        <v/>
      </c>
      <c r="BJ764" s="40" t="s">
        <v>32</v>
      </c>
      <c r="BK764" s="37">
        <f t="shared" si="364"/>
        <v>1</v>
      </c>
      <c r="BL764" s="35" t="str">
        <f t="shared" si="365"/>
        <v>x</v>
      </c>
      <c r="BM764" s="41">
        <f t="shared" si="366"/>
        <v>1</v>
      </c>
      <c r="BN764" s="37" t="str">
        <f t="shared" si="367"/>
        <v>x</v>
      </c>
      <c r="BO764" s="41">
        <f t="shared" si="352"/>
        <v>1.018</v>
      </c>
      <c r="BP764" s="41" t="str">
        <f t="shared" si="353"/>
        <v/>
      </c>
      <c r="BQ764" s="41" t="str">
        <f t="shared" si="354"/>
        <v/>
      </c>
      <c r="BR764" s="41" t="str">
        <f t="shared" si="355"/>
        <v/>
      </c>
      <c r="BS764" s="41" t="str">
        <f t="shared" si="356"/>
        <v/>
      </c>
      <c r="BT764" s="41" t="str">
        <f t="shared" si="357"/>
        <v/>
      </c>
      <c r="BU764" s="41" t="str">
        <f t="shared" si="358"/>
        <v/>
      </c>
      <c r="BV764" s="41" t="str">
        <f t="shared" si="359"/>
        <v/>
      </c>
      <c r="BW764" s="41" t="str">
        <f t="shared" si="360"/>
        <v/>
      </c>
      <c r="BX764" s="41" t="str">
        <f t="shared" si="361"/>
        <v/>
      </c>
      <c r="BY764" s="41" t="str">
        <f t="shared" si="362"/>
        <v/>
      </c>
      <c r="BZ764" s="40" t="s">
        <v>32</v>
      </c>
      <c r="CA764" s="41">
        <f t="shared" si="363"/>
        <v>1.018</v>
      </c>
      <c r="CB764" s="35"/>
      <c r="CC764" s="36">
        <f>IF(D764&gt;Zisk!$D$10,"",E764*CA764)</f>
        <v>0</v>
      </c>
    </row>
    <row r="765" spans="2:81" x14ac:dyDescent="0.2">
      <c r="B765" s="28" t="str">
        <f>Zisk!B776</f>
        <v/>
      </c>
      <c r="C765" s="28">
        <f>Zisk!C776</f>
        <v>0</v>
      </c>
      <c r="D765" s="28">
        <f>Zisk!E776</f>
        <v>0</v>
      </c>
      <c r="E765" s="29">
        <f>Zisk!D776</f>
        <v>0</v>
      </c>
      <c r="F765" s="29"/>
      <c r="G765" s="28" t="str">
        <f t="shared" si="338"/>
        <v>(</v>
      </c>
      <c r="H765" s="28" t="str">
        <f t="shared" si="339"/>
        <v>1</v>
      </c>
      <c r="I765" s="28" t="str">
        <f t="shared" si="340"/>
        <v>+</v>
      </c>
      <c r="J765" s="30">
        <f>IF($D765&lt;=2021,VstupniParametry_SKRYT!$D$5,"")</f>
        <v>0.02</v>
      </c>
      <c r="K765" s="28" t="str">
        <f t="shared" si="341"/>
        <v>)</v>
      </c>
      <c r="L765" s="31">
        <f>IF($D765&lt;=2021,COUNTIF(Vypocet_SKRYT!T762:AS762,"&gt;=1"),"")</f>
        <v>0</v>
      </c>
      <c r="M765" s="32" t="str">
        <f t="shared" si="342"/>
        <v>x</v>
      </c>
      <c r="N765" s="28" t="str">
        <f t="shared" si="343"/>
        <v>(</v>
      </c>
      <c r="O765" s="28" t="str">
        <f t="shared" si="344"/>
        <v>1</v>
      </c>
      <c r="P765" s="28" t="str">
        <f t="shared" si="345"/>
        <v>+</v>
      </c>
      <c r="Q765" s="30">
        <f>IF($D765&lt;=2024,VstupniParametry_SKRYT!$D$6,"")</f>
        <v>0.06</v>
      </c>
      <c r="R765" s="28" t="str">
        <f t="shared" si="346"/>
        <v>)</v>
      </c>
      <c r="S765" s="31">
        <f>IF($D765&lt;=2024,COUNTIFS(Vypocet_SKRYT!AT762:AV762,"&gt;=1"),"")</f>
        <v>0</v>
      </c>
      <c r="T765" s="32" t="str">
        <f t="shared" si="347"/>
        <v>x</v>
      </c>
      <c r="U765" s="28" t="str">
        <f t="shared" si="348"/>
        <v>(</v>
      </c>
      <c r="V765" s="28" t="str">
        <f t="shared" si="349"/>
        <v>1</v>
      </c>
      <c r="W765" s="28" t="str">
        <f t="shared" si="350"/>
        <v>+</v>
      </c>
      <c r="X765" s="30">
        <f>IF($D765&lt;=2025,VstupniParametry_SKRYT!$D$9,"")</f>
        <v>1.7999999999999999E-2</v>
      </c>
      <c r="Y765" s="28" t="str">
        <f t="shared" si="351"/>
        <v>)</v>
      </c>
      <c r="Z765" s="31">
        <f>IF(AND(D765&lt;2025,2025&lt;=Zisk!$D$10),1,IF(D765=2025,0,""))</f>
        <v>1</v>
      </c>
      <c r="AA765" s="32" t="str">
        <f>IF(AND($D765&lt;=2025,Zisk!$D$10&gt;=2026),"x","")</f>
        <v/>
      </c>
      <c r="AB765" s="28" t="str">
        <f>IF(AND($D765&lt;=2026,Zisk!$D$10&gt;=2026),"(","")</f>
        <v/>
      </c>
      <c r="AC765" s="28" t="str">
        <f>IF(AND($D765&lt;=2026,Zisk!$D$10&gt;=2026),"1","")</f>
        <v/>
      </c>
      <c r="AD765" s="28" t="str">
        <f>IF(AND($D765&lt;=2026,Zisk!$D$10&gt;=2026),"+","")</f>
        <v/>
      </c>
      <c r="AE765" s="30" t="str">
        <f>IF(AND($D765&lt;=2026,Zisk!$D$10&gt;=2026),VstupniParametry_SKRYT!$D$10,"")</f>
        <v/>
      </c>
      <c r="AF765" s="28" t="str">
        <f>IF(AND($D765&lt;=2026,Zisk!$D$10&gt;=2026),")","")</f>
        <v/>
      </c>
      <c r="AG765" s="31" t="str">
        <f>IF(AND(D765&lt;2026,2026&lt;=Zisk!$D$10),1,IF(D765=2026,0,""))</f>
        <v/>
      </c>
      <c r="AH765" s="32" t="str">
        <f>IF(AND($D765&lt;=2026,Zisk!$D$10&gt;=2027),"x","")</f>
        <v/>
      </c>
      <c r="AI765" s="28" t="str">
        <f>IF(AND($D765&lt;=2027,Zisk!$D$10&gt;=2027),"(","")</f>
        <v/>
      </c>
      <c r="AJ765" s="28" t="str">
        <f>IF(AND($D765&lt;=2027,Zisk!$D$10&gt;=2027),"1","")</f>
        <v/>
      </c>
      <c r="AK765" s="28" t="str">
        <f>IF(AND($D765&lt;=2027,Zisk!$D$10&gt;=2027),"+","")</f>
        <v/>
      </c>
      <c r="AL765" s="30" t="str">
        <f>IF(AND($D765&lt;=2027,Zisk!$D$10&gt;=2027),VstupniParametry_SKRYT!$D$11,"")</f>
        <v/>
      </c>
      <c r="AM765" s="28" t="str">
        <f>IF(AND($D765&lt;=2027,Zisk!$D$10&gt;=2027),")","")</f>
        <v/>
      </c>
      <c r="AN765" s="31" t="str">
        <f>IF(AND(D765&lt;2027,2027&lt;=Zisk!$D$10),1,IF(D765=2027,0,""))</f>
        <v/>
      </c>
      <c r="AO765" s="32" t="str">
        <f>IF(AND($D765&lt;=2027,Zisk!$D$10&gt;=2028),"x","")</f>
        <v/>
      </c>
      <c r="AP765" s="28" t="str">
        <f>IF(AND($D765&lt;=2028,Zisk!$D$10&gt;=2028),"(","")</f>
        <v/>
      </c>
      <c r="AQ765" s="28" t="str">
        <f>IF(AND($D765&lt;=2028,Zisk!$D$10&gt;=2028),"1","")</f>
        <v/>
      </c>
      <c r="AR765" s="28" t="str">
        <f>IF(AND($D765&lt;=2028,Zisk!$D$10&gt;=2028),"+","")</f>
        <v/>
      </c>
      <c r="AS765" s="30" t="str">
        <f>IF(AND($D765&lt;=2028,Zisk!$D$10&gt;=2028),VstupniParametry_SKRYT!$D$12,"")</f>
        <v/>
      </c>
      <c r="AT765" s="28" t="str">
        <f>IF(AND($D765&lt;=2028,Zisk!$D$10&gt;=2028),")","")</f>
        <v/>
      </c>
      <c r="AU765" s="31" t="str">
        <f>IF(AND(D765&lt;2028,2028&lt;=Zisk!$D$10),1,IF(D765=2028,0,""))</f>
        <v/>
      </c>
      <c r="AV765" s="32" t="str">
        <f>IF(AND($D765&lt;=2028,Zisk!$D$10&gt;=2029),"x","")</f>
        <v/>
      </c>
      <c r="AW765" s="28" t="str">
        <f>IF(AND($D765&lt;=2029,Zisk!$D$10&gt;=2029),"(","")</f>
        <v/>
      </c>
      <c r="AX765" s="28" t="str">
        <f>IF(AND($D765&lt;=2029,Zisk!$D$10&gt;=2029),"1","")</f>
        <v/>
      </c>
      <c r="AY765" s="28" t="str">
        <f>IF(AND($D765&lt;=2029,Zisk!$D$10&gt;=2029),"+","")</f>
        <v/>
      </c>
      <c r="AZ765" s="30" t="str">
        <f>IF(AND($D765&lt;=2029,Zisk!$D$10&gt;=2029),VstupniParametry_SKRYT!$D$13,"")</f>
        <v/>
      </c>
      <c r="BA765" s="28" t="str">
        <f>IF(AND($D765&lt;=2029,Zisk!$D$10&gt;=2029),")","")</f>
        <v/>
      </c>
      <c r="BB765" s="31" t="str">
        <f>IF(AND(D765&lt;2029,2029&lt;=Zisk!$D$10),1,IF(D765=2029,0,""))</f>
        <v/>
      </c>
      <c r="BC765" s="32" t="str">
        <f>IF(AND($D765&lt;=2029,Zisk!$D$10&gt;=2030),"x","")</f>
        <v/>
      </c>
      <c r="BD765" s="28" t="str">
        <f>IF(AND($D765&lt;=2030,Zisk!$D$10&gt;=2030),"(","")</f>
        <v/>
      </c>
      <c r="BE765" s="28" t="str">
        <f>IF(AND($D765&lt;=2030,Zisk!$D$10&gt;=2030),"1","")</f>
        <v/>
      </c>
      <c r="BF765" s="28" t="str">
        <f>IF(AND($D765&lt;=2030,Zisk!$D$10&gt;=2030),"+","")</f>
        <v/>
      </c>
      <c r="BG765" s="30" t="str">
        <f>IF(AND($D765&lt;=2030,Zisk!$D$10&gt;=2030),VstupniParametry_SKRYT!$D$14,"")</f>
        <v/>
      </c>
      <c r="BH765" s="28" t="str">
        <f>IF(AND($D765&lt;=2030,Zisk!$D$10&gt;=2030),")","")</f>
        <v/>
      </c>
      <c r="BI765" s="31" t="str">
        <f>IF(AND(D765&lt;2030,2030&lt;=Zisk!$D$10),1,IF(D765=2030,0,""))</f>
        <v/>
      </c>
      <c r="BJ765" s="33" t="s">
        <v>32</v>
      </c>
      <c r="BK765" s="30">
        <f t="shared" si="364"/>
        <v>1</v>
      </c>
      <c r="BL765" s="28" t="str">
        <f t="shared" si="365"/>
        <v>x</v>
      </c>
      <c r="BM765" s="34">
        <f t="shared" si="366"/>
        <v>1</v>
      </c>
      <c r="BN765" s="30" t="str">
        <f t="shared" si="367"/>
        <v>x</v>
      </c>
      <c r="BO765" s="34">
        <f t="shared" si="352"/>
        <v>1.018</v>
      </c>
      <c r="BP765" s="34" t="str">
        <f t="shared" si="353"/>
        <v/>
      </c>
      <c r="BQ765" s="34" t="str">
        <f t="shared" si="354"/>
        <v/>
      </c>
      <c r="BR765" s="34" t="str">
        <f t="shared" si="355"/>
        <v/>
      </c>
      <c r="BS765" s="34" t="str">
        <f t="shared" si="356"/>
        <v/>
      </c>
      <c r="BT765" s="34" t="str">
        <f t="shared" si="357"/>
        <v/>
      </c>
      <c r="BU765" s="34" t="str">
        <f t="shared" si="358"/>
        <v/>
      </c>
      <c r="BV765" s="34" t="str">
        <f t="shared" si="359"/>
        <v/>
      </c>
      <c r="BW765" s="34" t="str">
        <f t="shared" si="360"/>
        <v/>
      </c>
      <c r="BX765" s="34" t="str">
        <f t="shared" si="361"/>
        <v/>
      </c>
      <c r="BY765" s="34" t="str">
        <f t="shared" si="362"/>
        <v/>
      </c>
      <c r="BZ765" s="33" t="s">
        <v>32</v>
      </c>
      <c r="CA765" s="34">
        <f t="shared" si="363"/>
        <v>1.018</v>
      </c>
      <c r="CB765" s="28"/>
      <c r="CC765" s="29">
        <f>IF(D765&gt;Zisk!$D$10,"",E765*CA765)</f>
        <v>0</v>
      </c>
    </row>
    <row r="766" spans="2:81" x14ac:dyDescent="0.2">
      <c r="B766" s="35" t="str">
        <f>Zisk!B777</f>
        <v/>
      </c>
      <c r="C766" s="35">
        <f>Zisk!C777</f>
        <v>0</v>
      </c>
      <c r="D766" s="35">
        <f>Zisk!E777</f>
        <v>0</v>
      </c>
      <c r="E766" s="36">
        <f>Zisk!D777</f>
        <v>0</v>
      </c>
      <c r="F766" s="36"/>
      <c r="G766" s="35" t="str">
        <f t="shared" si="338"/>
        <v>(</v>
      </c>
      <c r="H766" s="35" t="str">
        <f t="shared" si="339"/>
        <v>1</v>
      </c>
      <c r="I766" s="35" t="str">
        <f t="shared" si="340"/>
        <v>+</v>
      </c>
      <c r="J766" s="37">
        <f>IF($D766&lt;=2021,VstupniParametry_SKRYT!$D$5,"")</f>
        <v>0.02</v>
      </c>
      <c r="K766" s="35" t="str">
        <f t="shared" si="341"/>
        <v>)</v>
      </c>
      <c r="L766" s="38">
        <f>IF($D766&lt;=2021,COUNTIF(Vypocet_SKRYT!T763:AS763,"&gt;=1"),"")</f>
        <v>0</v>
      </c>
      <c r="M766" s="39" t="str">
        <f t="shared" si="342"/>
        <v>x</v>
      </c>
      <c r="N766" s="35" t="str">
        <f t="shared" si="343"/>
        <v>(</v>
      </c>
      <c r="O766" s="35" t="str">
        <f t="shared" si="344"/>
        <v>1</v>
      </c>
      <c r="P766" s="35" t="str">
        <f t="shared" si="345"/>
        <v>+</v>
      </c>
      <c r="Q766" s="37">
        <f>IF($D766&lt;=2024,VstupniParametry_SKRYT!$D$6,"")</f>
        <v>0.06</v>
      </c>
      <c r="R766" s="35" t="str">
        <f t="shared" si="346"/>
        <v>)</v>
      </c>
      <c r="S766" s="38">
        <f>IF($D766&lt;=2024,COUNTIFS(Vypocet_SKRYT!AT763:AV763,"&gt;=1"),"")</f>
        <v>0</v>
      </c>
      <c r="T766" s="39" t="str">
        <f t="shared" si="347"/>
        <v>x</v>
      </c>
      <c r="U766" s="35" t="str">
        <f t="shared" si="348"/>
        <v>(</v>
      </c>
      <c r="V766" s="35" t="str">
        <f t="shared" si="349"/>
        <v>1</v>
      </c>
      <c r="W766" s="35" t="str">
        <f t="shared" si="350"/>
        <v>+</v>
      </c>
      <c r="X766" s="37">
        <f>IF($D766&lt;=2025,VstupniParametry_SKRYT!$D$9,"")</f>
        <v>1.7999999999999999E-2</v>
      </c>
      <c r="Y766" s="35" t="str">
        <f t="shared" si="351"/>
        <v>)</v>
      </c>
      <c r="Z766" s="38">
        <f>IF(AND(D766&lt;2025,2025&lt;=Zisk!$D$10),1,IF(D766=2025,0,""))</f>
        <v>1</v>
      </c>
      <c r="AA766" s="39" t="str">
        <f>IF(AND($D766&lt;=2025,Zisk!$D$10&gt;=2026),"x","")</f>
        <v/>
      </c>
      <c r="AB766" s="35" t="str">
        <f>IF(AND($D766&lt;=2026,Zisk!$D$10&gt;=2026),"(","")</f>
        <v/>
      </c>
      <c r="AC766" s="35" t="str">
        <f>IF(AND($D766&lt;=2026,Zisk!$D$10&gt;=2026),"1","")</f>
        <v/>
      </c>
      <c r="AD766" s="35" t="str">
        <f>IF(AND($D766&lt;=2026,Zisk!$D$10&gt;=2026),"+","")</f>
        <v/>
      </c>
      <c r="AE766" s="37" t="str">
        <f>IF(AND($D766&lt;=2026,Zisk!$D$10&gt;=2026),VstupniParametry_SKRYT!$D$10,"")</f>
        <v/>
      </c>
      <c r="AF766" s="35" t="str">
        <f>IF(AND($D766&lt;=2026,Zisk!$D$10&gt;=2026),")","")</f>
        <v/>
      </c>
      <c r="AG766" s="38" t="str">
        <f>IF(AND(D766&lt;2026,2026&lt;=Zisk!$D$10),1,IF(D766=2026,0,""))</f>
        <v/>
      </c>
      <c r="AH766" s="39" t="str">
        <f>IF(AND($D766&lt;=2026,Zisk!$D$10&gt;=2027),"x","")</f>
        <v/>
      </c>
      <c r="AI766" s="35" t="str">
        <f>IF(AND($D766&lt;=2027,Zisk!$D$10&gt;=2027),"(","")</f>
        <v/>
      </c>
      <c r="AJ766" s="35" t="str">
        <f>IF(AND($D766&lt;=2027,Zisk!$D$10&gt;=2027),"1","")</f>
        <v/>
      </c>
      <c r="AK766" s="35" t="str">
        <f>IF(AND($D766&lt;=2027,Zisk!$D$10&gt;=2027),"+","")</f>
        <v/>
      </c>
      <c r="AL766" s="37" t="str">
        <f>IF(AND($D766&lt;=2027,Zisk!$D$10&gt;=2027),VstupniParametry_SKRYT!$D$11,"")</f>
        <v/>
      </c>
      <c r="AM766" s="35" t="str">
        <f>IF(AND($D766&lt;=2027,Zisk!$D$10&gt;=2027),")","")</f>
        <v/>
      </c>
      <c r="AN766" s="38" t="str">
        <f>IF(AND(D766&lt;2027,2027&lt;=Zisk!$D$10),1,IF(D766=2027,0,""))</f>
        <v/>
      </c>
      <c r="AO766" s="39" t="str">
        <f>IF(AND($D766&lt;=2027,Zisk!$D$10&gt;=2028),"x","")</f>
        <v/>
      </c>
      <c r="AP766" s="35" t="str">
        <f>IF(AND($D766&lt;=2028,Zisk!$D$10&gt;=2028),"(","")</f>
        <v/>
      </c>
      <c r="AQ766" s="35" t="str">
        <f>IF(AND($D766&lt;=2028,Zisk!$D$10&gt;=2028),"1","")</f>
        <v/>
      </c>
      <c r="AR766" s="35" t="str">
        <f>IF(AND($D766&lt;=2028,Zisk!$D$10&gt;=2028),"+","")</f>
        <v/>
      </c>
      <c r="AS766" s="37" t="str">
        <f>IF(AND($D766&lt;=2028,Zisk!$D$10&gt;=2028),VstupniParametry_SKRYT!$D$12,"")</f>
        <v/>
      </c>
      <c r="AT766" s="35" t="str">
        <f>IF(AND($D766&lt;=2028,Zisk!$D$10&gt;=2028),")","")</f>
        <v/>
      </c>
      <c r="AU766" s="38" t="str">
        <f>IF(AND(D766&lt;2028,2028&lt;=Zisk!$D$10),1,IF(D766=2028,0,""))</f>
        <v/>
      </c>
      <c r="AV766" s="39" t="str">
        <f>IF(AND($D766&lt;=2028,Zisk!$D$10&gt;=2029),"x","")</f>
        <v/>
      </c>
      <c r="AW766" s="35" t="str">
        <f>IF(AND($D766&lt;=2029,Zisk!$D$10&gt;=2029),"(","")</f>
        <v/>
      </c>
      <c r="AX766" s="35" t="str">
        <f>IF(AND($D766&lt;=2029,Zisk!$D$10&gt;=2029),"1","")</f>
        <v/>
      </c>
      <c r="AY766" s="35" t="str">
        <f>IF(AND($D766&lt;=2029,Zisk!$D$10&gt;=2029),"+","")</f>
        <v/>
      </c>
      <c r="AZ766" s="37" t="str">
        <f>IF(AND($D766&lt;=2029,Zisk!$D$10&gt;=2029),VstupniParametry_SKRYT!$D$13,"")</f>
        <v/>
      </c>
      <c r="BA766" s="35" t="str">
        <f>IF(AND($D766&lt;=2029,Zisk!$D$10&gt;=2029),")","")</f>
        <v/>
      </c>
      <c r="BB766" s="38" t="str">
        <f>IF(AND(D766&lt;2029,2029&lt;=Zisk!$D$10),1,IF(D766=2029,0,""))</f>
        <v/>
      </c>
      <c r="BC766" s="39" t="str">
        <f>IF(AND($D766&lt;=2029,Zisk!$D$10&gt;=2030),"x","")</f>
        <v/>
      </c>
      <c r="BD766" s="35" t="str">
        <f>IF(AND($D766&lt;=2030,Zisk!$D$10&gt;=2030),"(","")</f>
        <v/>
      </c>
      <c r="BE766" s="35" t="str">
        <f>IF(AND($D766&lt;=2030,Zisk!$D$10&gt;=2030),"1","")</f>
        <v/>
      </c>
      <c r="BF766" s="35" t="str">
        <f>IF(AND($D766&lt;=2030,Zisk!$D$10&gt;=2030),"+","")</f>
        <v/>
      </c>
      <c r="BG766" s="37" t="str">
        <f>IF(AND($D766&lt;=2030,Zisk!$D$10&gt;=2030),VstupniParametry_SKRYT!$D$14,"")</f>
        <v/>
      </c>
      <c r="BH766" s="35" t="str">
        <f>IF(AND($D766&lt;=2030,Zisk!$D$10&gt;=2030),")","")</f>
        <v/>
      </c>
      <c r="BI766" s="38" t="str">
        <f>IF(AND(D766&lt;2030,2030&lt;=Zisk!$D$10),1,IF(D766=2030,0,""))</f>
        <v/>
      </c>
      <c r="BJ766" s="40" t="s">
        <v>32</v>
      </c>
      <c r="BK766" s="37">
        <f t="shared" si="364"/>
        <v>1</v>
      </c>
      <c r="BL766" s="35" t="str">
        <f t="shared" si="365"/>
        <v>x</v>
      </c>
      <c r="BM766" s="41">
        <f t="shared" si="366"/>
        <v>1</v>
      </c>
      <c r="BN766" s="37" t="str">
        <f t="shared" si="367"/>
        <v>x</v>
      </c>
      <c r="BO766" s="41">
        <f t="shared" si="352"/>
        <v>1.018</v>
      </c>
      <c r="BP766" s="41" t="str">
        <f t="shared" si="353"/>
        <v/>
      </c>
      <c r="BQ766" s="41" t="str">
        <f t="shared" si="354"/>
        <v/>
      </c>
      <c r="BR766" s="41" t="str">
        <f t="shared" si="355"/>
        <v/>
      </c>
      <c r="BS766" s="41" t="str">
        <f t="shared" si="356"/>
        <v/>
      </c>
      <c r="BT766" s="41" t="str">
        <f t="shared" si="357"/>
        <v/>
      </c>
      <c r="BU766" s="41" t="str">
        <f t="shared" si="358"/>
        <v/>
      </c>
      <c r="BV766" s="41" t="str">
        <f t="shared" si="359"/>
        <v/>
      </c>
      <c r="BW766" s="41" t="str">
        <f t="shared" si="360"/>
        <v/>
      </c>
      <c r="BX766" s="41" t="str">
        <f t="shared" si="361"/>
        <v/>
      </c>
      <c r="BY766" s="41" t="str">
        <f t="shared" si="362"/>
        <v/>
      </c>
      <c r="BZ766" s="40" t="s">
        <v>32</v>
      </c>
      <c r="CA766" s="41">
        <f t="shared" si="363"/>
        <v>1.018</v>
      </c>
      <c r="CB766" s="35"/>
      <c r="CC766" s="36">
        <f>IF(D766&gt;Zisk!$D$10,"",E766*CA766)</f>
        <v>0</v>
      </c>
    </row>
    <row r="767" spans="2:81" x14ac:dyDescent="0.2">
      <c r="B767" s="28" t="str">
        <f>Zisk!B778</f>
        <v/>
      </c>
      <c r="C767" s="28">
        <f>Zisk!C778</f>
        <v>0</v>
      </c>
      <c r="D767" s="28">
        <f>Zisk!E778</f>
        <v>0</v>
      </c>
      <c r="E767" s="29">
        <f>Zisk!D778</f>
        <v>0</v>
      </c>
      <c r="F767" s="29"/>
      <c r="G767" s="28" t="str">
        <f t="shared" si="338"/>
        <v>(</v>
      </c>
      <c r="H767" s="28" t="str">
        <f t="shared" si="339"/>
        <v>1</v>
      </c>
      <c r="I767" s="28" t="str">
        <f t="shared" si="340"/>
        <v>+</v>
      </c>
      <c r="J767" s="30">
        <f>IF($D767&lt;=2021,VstupniParametry_SKRYT!$D$5,"")</f>
        <v>0.02</v>
      </c>
      <c r="K767" s="28" t="str">
        <f t="shared" si="341"/>
        <v>)</v>
      </c>
      <c r="L767" s="31">
        <f>IF($D767&lt;=2021,COUNTIF(Vypocet_SKRYT!T764:AS764,"&gt;=1"),"")</f>
        <v>0</v>
      </c>
      <c r="M767" s="32" t="str">
        <f t="shared" si="342"/>
        <v>x</v>
      </c>
      <c r="N767" s="28" t="str">
        <f t="shared" si="343"/>
        <v>(</v>
      </c>
      <c r="O767" s="28" t="str">
        <f t="shared" si="344"/>
        <v>1</v>
      </c>
      <c r="P767" s="28" t="str">
        <f t="shared" si="345"/>
        <v>+</v>
      </c>
      <c r="Q767" s="30">
        <f>IF($D767&lt;=2024,VstupniParametry_SKRYT!$D$6,"")</f>
        <v>0.06</v>
      </c>
      <c r="R767" s="28" t="str">
        <f t="shared" si="346"/>
        <v>)</v>
      </c>
      <c r="S767" s="31">
        <f>IF($D767&lt;=2024,COUNTIFS(Vypocet_SKRYT!AT764:AV764,"&gt;=1"),"")</f>
        <v>0</v>
      </c>
      <c r="T767" s="32" t="str">
        <f t="shared" si="347"/>
        <v>x</v>
      </c>
      <c r="U767" s="28" t="str">
        <f t="shared" si="348"/>
        <v>(</v>
      </c>
      <c r="V767" s="28" t="str">
        <f t="shared" si="349"/>
        <v>1</v>
      </c>
      <c r="W767" s="28" t="str">
        <f t="shared" si="350"/>
        <v>+</v>
      </c>
      <c r="X767" s="30">
        <f>IF($D767&lt;=2025,VstupniParametry_SKRYT!$D$9,"")</f>
        <v>1.7999999999999999E-2</v>
      </c>
      <c r="Y767" s="28" t="str">
        <f t="shared" si="351"/>
        <v>)</v>
      </c>
      <c r="Z767" s="31">
        <f>IF(AND(D767&lt;2025,2025&lt;=Zisk!$D$10),1,IF(D767=2025,0,""))</f>
        <v>1</v>
      </c>
      <c r="AA767" s="32" t="str">
        <f>IF(AND($D767&lt;=2025,Zisk!$D$10&gt;=2026),"x","")</f>
        <v/>
      </c>
      <c r="AB767" s="28" t="str">
        <f>IF(AND($D767&lt;=2026,Zisk!$D$10&gt;=2026),"(","")</f>
        <v/>
      </c>
      <c r="AC767" s="28" t="str">
        <f>IF(AND($D767&lt;=2026,Zisk!$D$10&gt;=2026),"1","")</f>
        <v/>
      </c>
      <c r="AD767" s="28" t="str">
        <f>IF(AND($D767&lt;=2026,Zisk!$D$10&gt;=2026),"+","")</f>
        <v/>
      </c>
      <c r="AE767" s="30" t="str">
        <f>IF(AND($D767&lt;=2026,Zisk!$D$10&gt;=2026),VstupniParametry_SKRYT!$D$10,"")</f>
        <v/>
      </c>
      <c r="AF767" s="28" t="str">
        <f>IF(AND($D767&lt;=2026,Zisk!$D$10&gt;=2026),")","")</f>
        <v/>
      </c>
      <c r="AG767" s="31" t="str">
        <f>IF(AND(D767&lt;2026,2026&lt;=Zisk!$D$10),1,IF(D767=2026,0,""))</f>
        <v/>
      </c>
      <c r="AH767" s="32" t="str">
        <f>IF(AND($D767&lt;=2026,Zisk!$D$10&gt;=2027),"x","")</f>
        <v/>
      </c>
      <c r="AI767" s="28" t="str">
        <f>IF(AND($D767&lt;=2027,Zisk!$D$10&gt;=2027),"(","")</f>
        <v/>
      </c>
      <c r="AJ767" s="28" t="str">
        <f>IF(AND($D767&lt;=2027,Zisk!$D$10&gt;=2027),"1","")</f>
        <v/>
      </c>
      <c r="AK767" s="28" t="str">
        <f>IF(AND($D767&lt;=2027,Zisk!$D$10&gt;=2027),"+","")</f>
        <v/>
      </c>
      <c r="AL767" s="30" t="str">
        <f>IF(AND($D767&lt;=2027,Zisk!$D$10&gt;=2027),VstupniParametry_SKRYT!$D$11,"")</f>
        <v/>
      </c>
      <c r="AM767" s="28" t="str">
        <f>IF(AND($D767&lt;=2027,Zisk!$D$10&gt;=2027),")","")</f>
        <v/>
      </c>
      <c r="AN767" s="31" t="str">
        <f>IF(AND(D767&lt;2027,2027&lt;=Zisk!$D$10),1,IF(D767=2027,0,""))</f>
        <v/>
      </c>
      <c r="AO767" s="32" t="str">
        <f>IF(AND($D767&lt;=2027,Zisk!$D$10&gt;=2028),"x","")</f>
        <v/>
      </c>
      <c r="AP767" s="28" t="str">
        <f>IF(AND($D767&lt;=2028,Zisk!$D$10&gt;=2028),"(","")</f>
        <v/>
      </c>
      <c r="AQ767" s="28" t="str">
        <f>IF(AND($D767&lt;=2028,Zisk!$D$10&gt;=2028),"1","")</f>
        <v/>
      </c>
      <c r="AR767" s="28" t="str">
        <f>IF(AND($D767&lt;=2028,Zisk!$D$10&gt;=2028),"+","")</f>
        <v/>
      </c>
      <c r="AS767" s="30" t="str">
        <f>IF(AND($D767&lt;=2028,Zisk!$D$10&gt;=2028),VstupniParametry_SKRYT!$D$12,"")</f>
        <v/>
      </c>
      <c r="AT767" s="28" t="str">
        <f>IF(AND($D767&lt;=2028,Zisk!$D$10&gt;=2028),")","")</f>
        <v/>
      </c>
      <c r="AU767" s="31" t="str">
        <f>IF(AND(D767&lt;2028,2028&lt;=Zisk!$D$10),1,IF(D767=2028,0,""))</f>
        <v/>
      </c>
      <c r="AV767" s="32" t="str">
        <f>IF(AND($D767&lt;=2028,Zisk!$D$10&gt;=2029),"x","")</f>
        <v/>
      </c>
      <c r="AW767" s="28" t="str">
        <f>IF(AND($D767&lt;=2029,Zisk!$D$10&gt;=2029),"(","")</f>
        <v/>
      </c>
      <c r="AX767" s="28" t="str">
        <f>IF(AND($D767&lt;=2029,Zisk!$D$10&gt;=2029),"1","")</f>
        <v/>
      </c>
      <c r="AY767" s="28" t="str">
        <f>IF(AND($D767&lt;=2029,Zisk!$D$10&gt;=2029),"+","")</f>
        <v/>
      </c>
      <c r="AZ767" s="30" t="str">
        <f>IF(AND($D767&lt;=2029,Zisk!$D$10&gt;=2029),VstupniParametry_SKRYT!$D$13,"")</f>
        <v/>
      </c>
      <c r="BA767" s="28" t="str">
        <f>IF(AND($D767&lt;=2029,Zisk!$D$10&gt;=2029),")","")</f>
        <v/>
      </c>
      <c r="BB767" s="31" t="str">
        <f>IF(AND(D767&lt;2029,2029&lt;=Zisk!$D$10),1,IF(D767=2029,0,""))</f>
        <v/>
      </c>
      <c r="BC767" s="32" t="str">
        <f>IF(AND($D767&lt;=2029,Zisk!$D$10&gt;=2030),"x","")</f>
        <v/>
      </c>
      <c r="BD767" s="28" t="str">
        <f>IF(AND($D767&lt;=2030,Zisk!$D$10&gt;=2030),"(","")</f>
        <v/>
      </c>
      <c r="BE767" s="28" t="str">
        <f>IF(AND($D767&lt;=2030,Zisk!$D$10&gt;=2030),"1","")</f>
        <v/>
      </c>
      <c r="BF767" s="28" t="str">
        <f>IF(AND($D767&lt;=2030,Zisk!$D$10&gt;=2030),"+","")</f>
        <v/>
      </c>
      <c r="BG767" s="30" t="str">
        <f>IF(AND($D767&lt;=2030,Zisk!$D$10&gt;=2030),VstupniParametry_SKRYT!$D$14,"")</f>
        <v/>
      </c>
      <c r="BH767" s="28" t="str">
        <f>IF(AND($D767&lt;=2030,Zisk!$D$10&gt;=2030),")","")</f>
        <v/>
      </c>
      <c r="BI767" s="31" t="str">
        <f>IF(AND(D767&lt;2030,2030&lt;=Zisk!$D$10),1,IF(D767=2030,0,""))</f>
        <v/>
      </c>
      <c r="BJ767" s="33" t="s">
        <v>32</v>
      </c>
      <c r="BK767" s="30">
        <f t="shared" si="364"/>
        <v>1</v>
      </c>
      <c r="BL767" s="28" t="str">
        <f t="shared" si="365"/>
        <v>x</v>
      </c>
      <c r="BM767" s="34">
        <f t="shared" si="366"/>
        <v>1</v>
      </c>
      <c r="BN767" s="30" t="str">
        <f t="shared" si="367"/>
        <v>x</v>
      </c>
      <c r="BO767" s="34">
        <f t="shared" si="352"/>
        <v>1.018</v>
      </c>
      <c r="BP767" s="34" t="str">
        <f t="shared" si="353"/>
        <v/>
      </c>
      <c r="BQ767" s="34" t="str">
        <f t="shared" si="354"/>
        <v/>
      </c>
      <c r="BR767" s="34" t="str">
        <f t="shared" si="355"/>
        <v/>
      </c>
      <c r="BS767" s="34" t="str">
        <f t="shared" si="356"/>
        <v/>
      </c>
      <c r="BT767" s="34" t="str">
        <f t="shared" si="357"/>
        <v/>
      </c>
      <c r="BU767" s="34" t="str">
        <f t="shared" si="358"/>
        <v/>
      </c>
      <c r="BV767" s="34" t="str">
        <f t="shared" si="359"/>
        <v/>
      </c>
      <c r="BW767" s="34" t="str">
        <f t="shared" si="360"/>
        <v/>
      </c>
      <c r="BX767" s="34" t="str">
        <f t="shared" si="361"/>
        <v/>
      </c>
      <c r="BY767" s="34" t="str">
        <f t="shared" si="362"/>
        <v/>
      </c>
      <c r="BZ767" s="33" t="s">
        <v>32</v>
      </c>
      <c r="CA767" s="34">
        <f t="shared" si="363"/>
        <v>1.018</v>
      </c>
      <c r="CB767" s="28"/>
      <c r="CC767" s="29">
        <f>IF(D767&gt;Zisk!$D$10,"",E767*CA767)</f>
        <v>0</v>
      </c>
    </row>
    <row r="768" spans="2:81" x14ac:dyDescent="0.2">
      <c r="B768" s="35" t="str">
        <f>Zisk!B779</f>
        <v/>
      </c>
      <c r="C768" s="35">
        <f>Zisk!C779</f>
        <v>0</v>
      </c>
      <c r="D768" s="35">
        <f>Zisk!E779</f>
        <v>0</v>
      </c>
      <c r="E768" s="36">
        <f>Zisk!D779</f>
        <v>0</v>
      </c>
      <c r="F768" s="36"/>
      <c r="G768" s="35" t="str">
        <f t="shared" si="338"/>
        <v>(</v>
      </c>
      <c r="H768" s="35" t="str">
        <f t="shared" si="339"/>
        <v>1</v>
      </c>
      <c r="I768" s="35" t="str">
        <f t="shared" si="340"/>
        <v>+</v>
      </c>
      <c r="J768" s="37">
        <f>IF($D768&lt;=2021,VstupniParametry_SKRYT!$D$5,"")</f>
        <v>0.02</v>
      </c>
      <c r="K768" s="35" t="str">
        <f t="shared" si="341"/>
        <v>)</v>
      </c>
      <c r="L768" s="38">
        <f>IF($D768&lt;=2021,COUNTIF(Vypocet_SKRYT!T765:AS765,"&gt;=1"),"")</f>
        <v>0</v>
      </c>
      <c r="M768" s="39" t="str">
        <f t="shared" si="342"/>
        <v>x</v>
      </c>
      <c r="N768" s="35" t="str">
        <f t="shared" si="343"/>
        <v>(</v>
      </c>
      <c r="O768" s="35" t="str">
        <f t="shared" si="344"/>
        <v>1</v>
      </c>
      <c r="P768" s="35" t="str">
        <f t="shared" si="345"/>
        <v>+</v>
      </c>
      <c r="Q768" s="37">
        <f>IF($D768&lt;=2024,VstupniParametry_SKRYT!$D$6,"")</f>
        <v>0.06</v>
      </c>
      <c r="R768" s="35" t="str">
        <f t="shared" si="346"/>
        <v>)</v>
      </c>
      <c r="S768" s="38">
        <f>IF($D768&lt;=2024,COUNTIFS(Vypocet_SKRYT!AT765:AV765,"&gt;=1"),"")</f>
        <v>0</v>
      </c>
      <c r="T768" s="39" t="str">
        <f t="shared" si="347"/>
        <v>x</v>
      </c>
      <c r="U768" s="35" t="str">
        <f t="shared" si="348"/>
        <v>(</v>
      </c>
      <c r="V768" s="35" t="str">
        <f t="shared" si="349"/>
        <v>1</v>
      </c>
      <c r="W768" s="35" t="str">
        <f t="shared" si="350"/>
        <v>+</v>
      </c>
      <c r="X768" s="37">
        <f>IF($D768&lt;=2025,VstupniParametry_SKRYT!$D$9,"")</f>
        <v>1.7999999999999999E-2</v>
      </c>
      <c r="Y768" s="35" t="str">
        <f t="shared" si="351"/>
        <v>)</v>
      </c>
      <c r="Z768" s="38">
        <f>IF(AND(D768&lt;2025,2025&lt;=Zisk!$D$10),1,IF(D768=2025,0,""))</f>
        <v>1</v>
      </c>
      <c r="AA768" s="39" t="str">
        <f>IF(AND($D768&lt;=2025,Zisk!$D$10&gt;=2026),"x","")</f>
        <v/>
      </c>
      <c r="AB768" s="35" t="str">
        <f>IF(AND($D768&lt;=2026,Zisk!$D$10&gt;=2026),"(","")</f>
        <v/>
      </c>
      <c r="AC768" s="35" t="str">
        <f>IF(AND($D768&lt;=2026,Zisk!$D$10&gt;=2026),"1","")</f>
        <v/>
      </c>
      <c r="AD768" s="35" t="str">
        <f>IF(AND($D768&lt;=2026,Zisk!$D$10&gt;=2026),"+","")</f>
        <v/>
      </c>
      <c r="AE768" s="37" t="str">
        <f>IF(AND($D768&lt;=2026,Zisk!$D$10&gt;=2026),VstupniParametry_SKRYT!$D$10,"")</f>
        <v/>
      </c>
      <c r="AF768" s="35" t="str">
        <f>IF(AND($D768&lt;=2026,Zisk!$D$10&gt;=2026),")","")</f>
        <v/>
      </c>
      <c r="AG768" s="38" t="str">
        <f>IF(AND(D768&lt;2026,2026&lt;=Zisk!$D$10),1,IF(D768=2026,0,""))</f>
        <v/>
      </c>
      <c r="AH768" s="39" t="str">
        <f>IF(AND($D768&lt;=2026,Zisk!$D$10&gt;=2027),"x","")</f>
        <v/>
      </c>
      <c r="AI768" s="35" t="str">
        <f>IF(AND($D768&lt;=2027,Zisk!$D$10&gt;=2027),"(","")</f>
        <v/>
      </c>
      <c r="AJ768" s="35" t="str">
        <f>IF(AND($D768&lt;=2027,Zisk!$D$10&gt;=2027),"1","")</f>
        <v/>
      </c>
      <c r="AK768" s="35" t="str">
        <f>IF(AND($D768&lt;=2027,Zisk!$D$10&gt;=2027),"+","")</f>
        <v/>
      </c>
      <c r="AL768" s="37" t="str">
        <f>IF(AND($D768&lt;=2027,Zisk!$D$10&gt;=2027),VstupniParametry_SKRYT!$D$11,"")</f>
        <v/>
      </c>
      <c r="AM768" s="35" t="str">
        <f>IF(AND($D768&lt;=2027,Zisk!$D$10&gt;=2027),")","")</f>
        <v/>
      </c>
      <c r="AN768" s="38" t="str">
        <f>IF(AND(D768&lt;2027,2027&lt;=Zisk!$D$10),1,IF(D768=2027,0,""))</f>
        <v/>
      </c>
      <c r="AO768" s="39" t="str">
        <f>IF(AND($D768&lt;=2027,Zisk!$D$10&gt;=2028),"x","")</f>
        <v/>
      </c>
      <c r="AP768" s="35" t="str">
        <f>IF(AND($D768&lt;=2028,Zisk!$D$10&gt;=2028),"(","")</f>
        <v/>
      </c>
      <c r="AQ768" s="35" t="str">
        <f>IF(AND($D768&lt;=2028,Zisk!$D$10&gt;=2028),"1","")</f>
        <v/>
      </c>
      <c r="AR768" s="35" t="str">
        <f>IF(AND($D768&lt;=2028,Zisk!$D$10&gt;=2028),"+","")</f>
        <v/>
      </c>
      <c r="AS768" s="37" t="str">
        <f>IF(AND($D768&lt;=2028,Zisk!$D$10&gt;=2028),VstupniParametry_SKRYT!$D$12,"")</f>
        <v/>
      </c>
      <c r="AT768" s="35" t="str">
        <f>IF(AND($D768&lt;=2028,Zisk!$D$10&gt;=2028),")","")</f>
        <v/>
      </c>
      <c r="AU768" s="38" t="str">
        <f>IF(AND(D768&lt;2028,2028&lt;=Zisk!$D$10),1,IF(D768=2028,0,""))</f>
        <v/>
      </c>
      <c r="AV768" s="39" t="str">
        <f>IF(AND($D768&lt;=2028,Zisk!$D$10&gt;=2029),"x","")</f>
        <v/>
      </c>
      <c r="AW768" s="35" t="str">
        <f>IF(AND($D768&lt;=2029,Zisk!$D$10&gt;=2029),"(","")</f>
        <v/>
      </c>
      <c r="AX768" s="35" t="str">
        <f>IF(AND($D768&lt;=2029,Zisk!$D$10&gt;=2029),"1","")</f>
        <v/>
      </c>
      <c r="AY768" s="35" t="str">
        <f>IF(AND($D768&lt;=2029,Zisk!$D$10&gt;=2029),"+","")</f>
        <v/>
      </c>
      <c r="AZ768" s="37" t="str">
        <f>IF(AND($D768&lt;=2029,Zisk!$D$10&gt;=2029),VstupniParametry_SKRYT!$D$13,"")</f>
        <v/>
      </c>
      <c r="BA768" s="35" t="str">
        <f>IF(AND($D768&lt;=2029,Zisk!$D$10&gt;=2029),")","")</f>
        <v/>
      </c>
      <c r="BB768" s="38" t="str">
        <f>IF(AND(D768&lt;2029,2029&lt;=Zisk!$D$10),1,IF(D768=2029,0,""))</f>
        <v/>
      </c>
      <c r="BC768" s="39" t="str">
        <f>IF(AND($D768&lt;=2029,Zisk!$D$10&gt;=2030),"x","")</f>
        <v/>
      </c>
      <c r="BD768" s="35" t="str">
        <f>IF(AND($D768&lt;=2030,Zisk!$D$10&gt;=2030),"(","")</f>
        <v/>
      </c>
      <c r="BE768" s="35" t="str">
        <f>IF(AND($D768&lt;=2030,Zisk!$D$10&gt;=2030),"1","")</f>
        <v/>
      </c>
      <c r="BF768" s="35" t="str">
        <f>IF(AND($D768&lt;=2030,Zisk!$D$10&gt;=2030),"+","")</f>
        <v/>
      </c>
      <c r="BG768" s="37" t="str">
        <f>IF(AND($D768&lt;=2030,Zisk!$D$10&gt;=2030),VstupniParametry_SKRYT!$D$14,"")</f>
        <v/>
      </c>
      <c r="BH768" s="35" t="str">
        <f>IF(AND($D768&lt;=2030,Zisk!$D$10&gt;=2030),")","")</f>
        <v/>
      </c>
      <c r="BI768" s="38" t="str">
        <f>IF(AND(D768&lt;2030,2030&lt;=Zisk!$D$10),1,IF(D768=2030,0,""))</f>
        <v/>
      </c>
      <c r="BJ768" s="40" t="s">
        <v>32</v>
      </c>
      <c r="BK768" s="37">
        <f t="shared" si="364"/>
        <v>1</v>
      </c>
      <c r="BL768" s="35" t="str">
        <f t="shared" si="365"/>
        <v>x</v>
      </c>
      <c r="BM768" s="41">
        <f t="shared" si="366"/>
        <v>1</v>
      </c>
      <c r="BN768" s="37" t="str">
        <f t="shared" si="367"/>
        <v>x</v>
      </c>
      <c r="BO768" s="41">
        <f t="shared" si="352"/>
        <v>1.018</v>
      </c>
      <c r="BP768" s="41" t="str">
        <f t="shared" si="353"/>
        <v/>
      </c>
      <c r="BQ768" s="41" t="str">
        <f t="shared" si="354"/>
        <v/>
      </c>
      <c r="BR768" s="41" t="str">
        <f t="shared" si="355"/>
        <v/>
      </c>
      <c r="BS768" s="41" t="str">
        <f t="shared" si="356"/>
        <v/>
      </c>
      <c r="BT768" s="41" t="str">
        <f t="shared" si="357"/>
        <v/>
      </c>
      <c r="BU768" s="41" t="str">
        <f t="shared" si="358"/>
        <v/>
      </c>
      <c r="BV768" s="41" t="str">
        <f t="shared" si="359"/>
        <v/>
      </c>
      <c r="BW768" s="41" t="str">
        <f t="shared" si="360"/>
        <v/>
      </c>
      <c r="BX768" s="41" t="str">
        <f t="shared" si="361"/>
        <v/>
      </c>
      <c r="BY768" s="41" t="str">
        <f t="shared" si="362"/>
        <v/>
      </c>
      <c r="BZ768" s="40" t="s">
        <v>32</v>
      </c>
      <c r="CA768" s="41">
        <f t="shared" si="363"/>
        <v>1.018</v>
      </c>
      <c r="CB768" s="35"/>
      <c r="CC768" s="36">
        <f>IF(D768&gt;Zisk!$D$10,"",E768*CA768)</f>
        <v>0</v>
      </c>
    </row>
    <row r="769" spans="2:81" x14ac:dyDescent="0.2">
      <c r="B769" s="28" t="str">
        <f>Zisk!B780</f>
        <v/>
      </c>
      <c r="C769" s="28">
        <f>Zisk!C780</f>
        <v>0</v>
      </c>
      <c r="D769" s="28">
        <f>Zisk!E780</f>
        <v>0</v>
      </c>
      <c r="E769" s="29">
        <f>Zisk!D780</f>
        <v>0</v>
      </c>
      <c r="F769" s="29"/>
      <c r="G769" s="28" t="str">
        <f t="shared" si="338"/>
        <v>(</v>
      </c>
      <c r="H769" s="28" t="str">
        <f t="shared" si="339"/>
        <v>1</v>
      </c>
      <c r="I769" s="28" t="str">
        <f t="shared" si="340"/>
        <v>+</v>
      </c>
      <c r="J769" s="30">
        <f>IF($D769&lt;=2021,VstupniParametry_SKRYT!$D$5,"")</f>
        <v>0.02</v>
      </c>
      <c r="K769" s="28" t="str">
        <f t="shared" si="341"/>
        <v>)</v>
      </c>
      <c r="L769" s="31">
        <f>IF($D769&lt;=2021,COUNTIF(Vypocet_SKRYT!T766:AS766,"&gt;=1"),"")</f>
        <v>0</v>
      </c>
      <c r="M769" s="32" t="str">
        <f t="shared" si="342"/>
        <v>x</v>
      </c>
      <c r="N769" s="28" t="str">
        <f t="shared" si="343"/>
        <v>(</v>
      </c>
      <c r="O769" s="28" t="str">
        <f t="shared" si="344"/>
        <v>1</v>
      </c>
      <c r="P769" s="28" t="str">
        <f t="shared" si="345"/>
        <v>+</v>
      </c>
      <c r="Q769" s="30">
        <f>IF($D769&lt;=2024,VstupniParametry_SKRYT!$D$6,"")</f>
        <v>0.06</v>
      </c>
      <c r="R769" s="28" t="str">
        <f t="shared" si="346"/>
        <v>)</v>
      </c>
      <c r="S769" s="31">
        <f>IF($D769&lt;=2024,COUNTIFS(Vypocet_SKRYT!AT766:AV766,"&gt;=1"),"")</f>
        <v>0</v>
      </c>
      <c r="T769" s="32" t="str">
        <f t="shared" si="347"/>
        <v>x</v>
      </c>
      <c r="U769" s="28" t="str">
        <f t="shared" si="348"/>
        <v>(</v>
      </c>
      <c r="V769" s="28" t="str">
        <f t="shared" si="349"/>
        <v>1</v>
      </c>
      <c r="W769" s="28" t="str">
        <f t="shared" si="350"/>
        <v>+</v>
      </c>
      <c r="X769" s="30">
        <f>IF($D769&lt;=2025,VstupniParametry_SKRYT!$D$9,"")</f>
        <v>1.7999999999999999E-2</v>
      </c>
      <c r="Y769" s="28" t="str">
        <f t="shared" si="351"/>
        <v>)</v>
      </c>
      <c r="Z769" s="31">
        <f>IF(AND(D769&lt;2025,2025&lt;=Zisk!$D$10),1,IF(D769=2025,0,""))</f>
        <v>1</v>
      </c>
      <c r="AA769" s="32" t="str">
        <f>IF(AND($D769&lt;=2025,Zisk!$D$10&gt;=2026),"x","")</f>
        <v/>
      </c>
      <c r="AB769" s="28" t="str">
        <f>IF(AND($D769&lt;=2026,Zisk!$D$10&gt;=2026),"(","")</f>
        <v/>
      </c>
      <c r="AC769" s="28" t="str">
        <f>IF(AND($D769&lt;=2026,Zisk!$D$10&gt;=2026),"1","")</f>
        <v/>
      </c>
      <c r="AD769" s="28" t="str">
        <f>IF(AND($D769&lt;=2026,Zisk!$D$10&gt;=2026),"+","")</f>
        <v/>
      </c>
      <c r="AE769" s="30" t="str">
        <f>IF(AND($D769&lt;=2026,Zisk!$D$10&gt;=2026),VstupniParametry_SKRYT!$D$10,"")</f>
        <v/>
      </c>
      <c r="AF769" s="28" t="str">
        <f>IF(AND($D769&lt;=2026,Zisk!$D$10&gt;=2026),")","")</f>
        <v/>
      </c>
      <c r="AG769" s="31" t="str">
        <f>IF(AND(D769&lt;2026,2026&lt;=Zisk!$D$10),1,IF(D769=2026,0,""))</f>
        <v/>
      </c>
      <c r="AH769" s="32" t="str">
        <f>IF(AND($D769&lt;=2026,Zisk!$D$10&gt;=2027),"x","")</f>
        <v/>
      </c>
      <c r="AI769" s="28" t="str">
        <f>IF(AND($D769&lt;=2027,Zisk!$D$10&gt;=2027),"(","")</f>
        <v/>
      </c>
      <c r="AJ769" s="28" t="str">
        <f>IF(AND($D769&lt;=2027,Zisk!$D$10&gt;=2027),"1","")</f>
        <v/>
      </c>
      <c r="AK769" s="28" t="str">
        <f>IF(AND($D769&lt;=2027,Zisk!$D$10&gt;=2027),"+","")</f>
        <v/>
      </c>
      <c r="AL769" s="30" t="str">
        <f>IF(AND($D769&lt;=2027,Zisk!$D$10&gt;=2027),VstupniParametry_SKRYT!$D$11,"")</f>
        <v/>
      </c>
      <c r="AM769" s="28" t="str">
        <f>IF(AND($D769&lt;=2027,Zisk!$D$10&gt;=2027),")","")</f>
        <v/>
      </c>
      <c r="AN769" s="31" t="str">
        <f>IF(AND(D769&lt;2027,2027&lt;=Zisk!$D$10),1,IF(D769=2027,0,""))</f>
        <v/>
      </c>
      <c r="AO769" s="32" t="str">
        <f>IF(AND($D769&lt;=2027,Zisk!$D$10&gt;=2028),"x","")</f>
        <v/>
      </c>
      <c r="AP769" s="28" t="str">
        <f>IF(AND($D769&lt;=2028,Zisk!$D$10&gt;=2028),"(","")</f>
        <v/>
      </c>
      <c r="AQ769" s="28" t="str">
        <f>IF(AND($D769&lt;=2028,Zisk!$D$10&gt;=2028),"1","")</f>
        <v/>
      </c>
      <c r="AR769" s="28" t="str">
        <f>IF(AND($D769&lt;=2028,Zisk!$D$10&gt;=2028),"+","")</f>
        <v/>
      </c>
      <c r="AS769" s="30" t="str">
        <f>IF(AND($D769&lt;=2028,Zisk!$D$10&gt;=2028),VstupniParametry_SKRYT!$D$12,"")</f>
        <v/>
      </c>
      <c r="AT769" s="28" t="str">
        <f>IF(AND($D769&lt;=2028,Zisk!$D$10&gt;=2028),")","")</f>
        <v/>
      </c>
      <c r="AU769" s="31" t="str">
        <f>IF(AND(D769&lt;2028,2028&lt;=Zisk!$D$10),1,IF(D769=2028,0,""))</f>
        <v/>
      </c>
      <c r="AV769" s="32" t="str">
        <f>IF(AND($D769&lt;=2028,Zisk!$D$10&gt;=2029),"x","")</f>
        <v/>
      </c>
      <c r="AW769" s="28" t="str">
        <f>IF(AND($D769&lt;=2029,Zisk!$D$10&gt;=2029),"(","")</f>
        <v/>
      </c>
      <c r="AX769" s="28" t="str">
        <f>IF(AND($D769&lt;=2029,Zisk!$D$10&gt;=2029),"1","")</f>
        <v/>
      </c>
      <c r="AY769" s="28" t="str">
        <f>IF(AND($D769&lt;=2029,Zisk!$D$10&gt;=2029),"+","")</f>
        <v/>
      </c>
      <c r="AZ769" s="30" t="str">
        <f>IF(AND($D769&lt;=2029,Zisk!$D$10&gt;=2029),VstupniParametry_SKRYT!$D$13,"")</f>
        <v/>
      </c>
      <c r="BA769" s="28" t="str">
        <f>IF(AND($D769&lt;=2029,Zisk!$D$10&gt;=2029),")","")</f>
        <v/>
      </c>
      <c r="BB769" s="31" t="str">
        <f>IF(AND(D769&lt;2029,2029&lt;=Zisk!$D$10),1,IF(D769=2029,0,""))</f>
        <v/>
      </c>
      <c r="BC769" s="32" t="str">
        <f>IF(AND($D769&lt;=2029,Zisk!$D$10&gt;=2030),"x","")</f>
        <v/>
      </c>
      <c r="BD769" s="28" t="str">
        <f>IF(AND($D769&lt;=2030,Zisk!$D$10&gt;=2030),"(","")</f>
        <v/>
      </c>
      <c r="BE769" s="28" t="str">
        <f>IF(AND($D769&lt;=2030,Zisk!$D$10&gt;=2030),"1","")</f>
        <v/>
      </c>
      <c r="BF769" s="28" t="str">
        <f>IF(AND($D769&lt;=2030,Zisk!$D$10&gt;=2030),"+","")</f>
        <v/>
      </c>
      <c r="BG769" s="30" t="str">
        <f>IF(AND($D769&lt;=2030,Zisk!$D$10&gt;=2030),VstupniParametry_SKRYT!$D$14,"")</f>
        <v/>
      </c>
      <c r="BH769" s="28" t="str">
        <f>IF(AND($D769&lt;=2030,Zisk!$D$10&gt;=2030),")","")</f>
        <v/>
      </c>
      <c r="BI769" s="31" t="str">
        <f>IF(AND(D769&lt;2030,2030&lt;=Zisk!$D$10),1,IF(D769=2030,0,""))</f>
        <v/>
      </c>
      <c r="BJ769" s="33" t="s">
        <v>32</v>
      </c>
      <c r="BK769" s="30">
        <f t="shared" si="364"/>
        <v>1</v>
      </c>
      <c r="BL769" s="28" t="str">
        <f t="shared" si="365"/>
        <v>x</v>
      </c>
      <c r="BM769" s="34">
        <f t="shared" si="366"/>
        <v>1</v>
      </c>
      <c r="BN769" s="30" t="str">
        <f t="shared" si="367"/>
        <v>x</v>
      </c>
      <c r="BO769" s="34">
        <f t="shared" si="352"/>
        <v>1.018</v>
      </c>
      <c r="BP769" s="34" t="str">
        <f t="shared" si="353"/>
        <v/>
      </c>
      <c r="BQ769" s="34" t="str">
        <f t="shared" si="354"/>
        <v/>
      </c>
      <c r="BR769" s="34" t="str">
        <f t="shared" si="355"/>
        <v/>
      </c>
      <c r="BS769" s="34" t="str">
        <f t="shared" si="356"/>
        <v/>
      </c>
      <c r="BT769" s="34" t="str">
        <f t="shared" si="357"/>
        <v/>
      </c>
      <c r="BU769" s="34" t="str">
        <f t="shared" si="358"/>
        <v/>
      </c>
      <c r="BV769" s="34" t="str">
        <f t="shared" si="359"/>
        <v/>
      </c>
      <c r="BW769" s="34" t="str">
        <f t="shared" si="360"/>
        <v/>
      </c>
      <c r="BX769" s="34" t="str">
        <f t="shared" si="361"/>
        <v/>
      </c>
      <c r="BY769" s="34" t="str">
        <f t="shared" si="362"/>
        <v/>
      </c>
      <c r="BZ769" s="33" t="s">
        <v>32</v>
      </c>
      <c r="CA769" s="34">
        <f t="shared" si="363"/>
        <v>1.018</v>
      </c>
      <c r="CB769" s="28"/>
      <c r="CC769" s="29">
        <f>IF(D769&gt;Zisk!$D$10,"",E769*CA769)</f>
        <v>0</v>
      </c>
    </row>
    <row r="770" spans="2:81" x14ac:dyDescent="0.2">
      <c r="B770" s="35" t="str">
        <f>Zisk!B781</f>
        <v/>
      </c>
      <c r="C770" s="35">
        <f>Zisk!C781</f>
        <v>0</v>
      </c>
      <c r="D770" s="35">
        <f>Zisk!E781</f>
        <v>0</v>
      </c>
      <c r="E770" s="36">
        <f>Zisk!D781</f>
        <v>0</v>
      </c>
      <c r="F770" s="36"/>
      <c r="G770" s="35" t="str">
        <f t="shared" si="338"/>
        <v>(</v>
      </c>
      <c r="H770" s="35" t="str">
        <f t="shared" si="339"/>
        <v>1</v>
      </c>
      <c r="I770" s="35" t="str">
        <f t="shared" si="340"/>
        <v>+</v>
      </c>
      <c r="J770" s="37">
        <f>IF($D770&lt;=2021,VstupniParametry_SKRYT!$D$5,"")</f>
        <v>0.02</v>
      </c>
      <c r="K770" s="35" t="str">
        <f t="shared" si="341"/>
        <v>)</v>
      </c>
      <c r="L770" s="38">
        <f>IF($D770&lt;=2021,COUNTIF(Vypocet_SKRYT!T767:AS767,"&gt;=1"),"")</f>
        <v>0</v>
      </c>
      <c r="M770" s="39" t="str">
        <f t="shared" si="342"/>
        <v>x</v>
      </c>
      <c r="N770" s="35" t="str">
        <f t="shared" si="343"/>
        <v>(</v>
      </c>
      <c r="O770" s="35" t="str">
        <f t="shared" si="344"/>
        <v>1</v>
      </c>
      <c r="P770" s="35" t="str">
        <f t="shared" si="345"/>
        <v>+</v>
      </c>
      <c r="Q770" s="37">
        <f>IF($D770&lt;=2024,VstupniParametry_SKRYT!$D$6,"")</f>
        <v>0.06</v>
      </c>
      <c r="R770" s="35" t="str">
        <f t="shared" si="346"/>
        <v>)</v>
      </c>
      <c r="S770" s="38">
        <f>IF($D770&lt;=2024,COUNTIFS(Vypocet_SKRYT!AT767:AV767,"&gt;=1"),"")</f>
        <v>0</v>
      </c>
      <c r="T770" s="39" t="str">
        <f t="shared" si="347"/>
        <v>x</v>
      </c>
      <c r="U770" s="35" t="str">
        <f t="shared" si="348"/>
        <v>(</v>
      </c>
      <c r="V770" s="35" t="str">
        <f t="shared" si="349"/>
        <v>1</v>
      </c>
      <c r="W770" s="35" t="str">
        <f t="shared" si="350"/>
        <v>+</v>
      </c>
      <c r="X770" s="37">
        <f>IF($D770&lt;=2025,VstupniParametry_SKRYT!$D$9,"")</f>
        <v>1.7999999999999999E-2</v>
      </c>
      <c r="Y770" s="35" t="str">
        <f t="shared" si="351"/>
        <v>)</v>
      </c>
      <c r="Z770" s="38">
        <f>IF(AND(D770&lt;2025,2025&lt;=Zisk!$D$10),1,IF(D770=2025,0,""))</f>
        <v>1</v>
      </c>
      <c r="AA770" s="39" t="str">
        <f>IF(AND($D770&lt;=2025,Zisk!$D$10&gt;=2026),"x","")</f>
        <v/>
      </c>
      <c r="AB770" s="35" t="str">
        <f>IF(AND($D770&lt;=2026,Zisk!$D$10&gt;=2026),"(","")</f>
        <v/>
      </c>
      <c r="AC770" s="35" t="str">
        <f>IF(AND($D770&lt;=2026,Zisk!$D$10&gt;=2026),"1","")</f>
        <v/>
      </c>
      <c r="AD770" s="35" t="str">
        <f>IF(AND($D770&lt;=2026,Zisk!$D$10&gt;=2026),"+","")</f>
        <v/>
      </c>
      <c r="AE770" s="37" t="str">
        <f>IF(AND($D770&lt;=2026,Zisk!$D$10&gt;=2026),VstupniParametry_SKRYT!$D$10,"")</f>
        <v/>
      </c>
      <c r="AF770" s="35" t="str">
        <f>IF(AND($D770&lt;=2026,Zisk!$D$10&gt;=2026),")","")</f>
        <v/>
      </c>
      <c r="AG770" s="38" t="str">
        <f>IF(AND(D770&lt;2026,2026&lt;=Zisk!$D$10),1,IF(D770=2026,0,""))</f>
        <v/>
      </c>
      <c r="AH770" s="39" t="str">
        <f>IF(AND($D770&lt;=2026,Zisk!$D$10&gt;=2027),"x","")</f>
        <v/>
      </c>
      <c r="AI770" s="35" t="str">
        <f>IF(AND($D770&lt;=2027,Zisk!$D$10&gt;=2027),"(","")</f>
        <v/>
      </c>
      <c r="AJ770" s="35" t="str">
        <f>IF(AND($D770&lt;=2027,Zisk!$D$10&gt;=2027),"1","")</f>
        <v/>
      </c>
      <c r="AK770" s="35" t="str">
        <f>IF(AND($D770&lt;=2027,Zisk!$D$10&gt;=2027),"+","")</f>
        <v/>
      </c>
      <c r="AL770" s="37" t="str">
        <f>IF(AND($D770&lt;=2027,Zisk!$D$10&gt;=2027),VstupniParametry_SKRYT!$D$11,"")</f>
        <v/>
      </c>
      <c r="AM770" s="35" t="str">
        <f>IF(AND($D770&lt;=2027,Zisk!$D$10&gt;=2027),")","")</f>
        <v/>
      </c>
      <c r="AN770" s="38" t="str">
        <f>IF(AND(D770&lt;2027,2027&lt;=Zisk!$D$10),1,IF(D770=2027,0,""))</f>
        <v/>
      </c>
      <c r="AO770" s="39" t="str">
        <f>IF(AND($D770&lt;=2027,Zisk!$D$10&gt;=2028),"x","")</f>
        <v/>
      </c>
      <c r="AP770" s="35" t="str">
        <f>IF(AND($D770&lt;=2028,Zisk!$D$10&gt;=2028),"(","")</f>
        <v/>
      </c>
      <c r="AQ770" s="35" t="str">
        <f>IF(AND($D770&lt;=2028,Zisk!$D$10&gt;=2028),"1","")</f>
        <v/>
      </c>
      <c r="AR770" s="35" t="str">
        <f>IF(AND($D770&lt;=2028,Zisk!$D$10&gt;=2028),"+","")</f>
        <v/>
      </c>
      <c r="AS770" s="37" t="str">
        <f>IF(AND($D770&lt;=2028,Zisk!$D$10&gt;=2028),VstupniParametry_SKRYT!$D$12,"")</f>
        <v/>
      </c>
      <c r="AT770" s="35" t="str">
        <f>IF(AND($D770&lt;=2028,Zisk!$D$10&gt;=2028),")","")</f>
        <v/>
      </c>
      <c r="AU770" s="38" t="str">
        <f>IF(AND(D770&lt;2028,2028&lt;=Zisk!$D$10),1,IF(D770=2028,0,""))</f>
        <v/>
      </c>
      <c r="AV770" s="39" t="str">
        <f>IF(AND($D770&lt;=2028,Zisk!$D$10&gt;=2029),"x","")</f>
        <v/>
      </c>
      <c r="AW770" s="35" t="str">
        <f>IF(AND($D770&lt;=2029,Zisk!$D$10&gt;=2029),"(","")</f>
        <v/>
      </c>
      <c r="AX770" s="35" t="str">
        <f>IF(AND($D770&lt;=2029,Zisk!$D$10&gt;=2029),"1","")</f>
        <v/>
      </c>
      <c r="AY770" s="35" t="str">
        <f>IF(AND($D770&lt;=2029,Zisk!$D$10&gt;=2029),"+","")</f>
        <v/>
      </c>
      <c r="AZ770" s="37" t="str">
        <f>IF(AND($D770&lt;=2029,Zisk!$D$10&gt;=2029),VstupniParametry_SKRYT!$D$13,"")</f>
        <v/>
      </c>
      <c r="BA770" s="35" t="str">
        <f>IF(AND($D770&lt;=2029,Zisk!$D$10&gt;=2029),")","")</f>
        <v/>
      </c>
      <c r="BB770" s="38" t="str">
        <f>IF(AND(D770&lt;2029,2029&lt;=Zisk!$D$10),1,IF(D770=2029,0,""))</f>
        <v/>
      </c>
      <c r="BC770" s="39" t="str">
        <f>IF(AND($D770&lt;=2029,Zisk!$D$10&gt;=2030),"x","")</f>
        <v/>
      </c>
      <c r="BD770" s="35" t="str">
        <f>IF(AND($D770&lt;=2030,Zisk!$D$10&gt;=2030),"(","")</f>
        <v/>
      </c>
      <c r="BE770" s="35" t="str">
        <f>IF(AND($D770&lt;=2030,Zisk!$D$10&gt;=2030),"1","")</f>
        <v/>
      </c>
      <c r="BF770" s="35" t="str">
        <f>IF(AND($D770&lt;=2030,Zisk!$D$10&gt;=2030),"+","")</f>
        <v/>
      </c>
      <c r="BG770" s="37" t="str">
        <f>IF(AND($D770&lt;=2030,Zisk!$D$10&gt;=2030),VstupniParametry_SKRYT!$D$14,"")</f>
        <v/>
      </c>
      <c r="BH770" s="35" t="str">
        <f>IF(AND($D770&lt;=2030,Zisk!$D$10&gt;=2030),")","")</f>
        <v/>
      </c>
      <c r="BI770" s="38" t="str">
        <f>IF(AND(D770&lt;2030,2030&lt;=Zisk!$D$10),1,IF(D770=2030,0,""))</f>
        <v/>
      </c>
      <c r="BJ770" s="40" t="s">
        <v>32</v>
      </c>
      <c r="BK770" s="37">
        <f t="shared" si="364"/>
        <v>1</v>
      </c>
      <c r="BL770" s="35" t="str">
        <f t="shared" si="365"/>
        <v>x</v>
      </c>
      <c r="BM770" s="41">
        <f t="shared" si="366"/>
        <v>1</v>
      </c>
      <c r="BN770" s="37" t="str">
        <f t="shared" si="367"/>
        <v>x</v>
      </c>
      <c r="BO770" s="41">
        <f t="shared" si="352"/>
        <v>1.018</v>
      </c>
      <c r="BP770" s="41" t="str">
        <f t="shared" si="353"/>
        <v/>
      </c>
      <c r="BQ770" s="41" t="str">
        <f t="shared" si="354"/>
        <v/>
      </c>
      <c r="BR770" s="41" t="str">
        <f t="shared" si="355"/>
        <v/>
      </c>
      <c r="BS770" s="41" t="str">
        <f t="shared" si="356"/>
        <v/>
      </c>
      <c r="BT770" s="41" t="str">
        <f t="shared" si="357"/>
        <v/>
      </c>
      <c r="BU770" s="41" t="str">
        <f t="shared" si="358"/>
        <v/>
      </c>
      <c r="BV770" s="41" t="str">
        <f t="shared" si="359"/>
        <v/>
      </c>
      <c r="BW770" s="41" t="str">
        <f t="shared" si="360"/>
        <v/>
      </c>
      <c r="BX770" s="41" t="str">
        <f t="shared" si="361"/>
        <v/>
      </c>
      <c r="BY770" s="41" t="str">
        <f t="shared" si="362"/>
        <v/>
      </c>
      <c r="BZ770" s="40" t="s">
        <v>32</v>
      </c>
      <c r="CA770" s="41">
        <f t="shared" si="363"/>
        <v>1.018</v>
      </c>
      <c r="CB770" s="35"/>
      <c r="CC770" s="36">
        <f>IF(D770&gt;Zisk!$D$10,"",E770*CA770)</f>
        <v>0</v>
      </c>
    </row>
    <row r="771" spans="2:81" x14ac:dyDescent="0.2">
      <c r="B771" s="28" t="str">
        <f>Zisk!B782</f>
        <v/>
      </c>
      <c r="C771" s="28">
        <f>Zisk!C782</f>
        <v>0</v>
      </c>
      <c r="D771" s="28">
        <f>Zisk!E782</f>
        <v>0</v>
      </c>
      <c r="E771" s="29">
        <f>Zisk!D782</f>
        <v>0</v>
      </c>
      <c r="F771" s="29"/>
      <c r="G771" s="28" t="str">
        <f t="shared" si="338"/>
        <v>(</v>
      </c>
      <c r="H771" s="28" t="str">
        <f t="shared" si="339"/>
        <v>1</v>
      </c>
      <c r="I771" s="28" t="str">
        <f t="shared" si="340"/>
        <v>+</v>
      </c>
      <c r="J771" s="30">
        <f>IF($D771&lt;=2021,VstupniParametry_SKRYT!$D$5,"")</f>
        <v>0.02</v>
      </c>
      <c r="K771" s="28" t="str">
        <f t="shared" si="341"/>
        <v>)</v>
      </c>
      <c r="L771" s="31">
        <f>IF($D771&lt;=2021,COUNTIF(Vypocet_SKRYT!T768:AS768,"&gt;=1"),"")</f>
        <v>0</v>
      </c>
      <c r="M771" s="32" t="str">
        <f t="shared" si="342"/>
        <v>x</v>
      </c>
      <c r="N771" s="28" t="str">
        <f t="shared" si="343"/>
        <v>(</v>
      </c>
      <c r="O771" s="28" t="str">
        <f t="shared" si="344"/>
        <v>1</v>
      </c>
      <c r="P771" s="28" t="str">
        <f t="shared" si="345"/>
        <v>+</v>
      </c>
      <c r="Q771" s="30">
        <f>IF($D771&lt;=2024,VstupniParametry_SKRYT!$D$6,"")</f>
        <v>0.06</v>
      </c>
      <c r="R771" s="28" t="str">
        <f t="shared" si="346"/>
        <v>)</v>
      </c>
      <c r="S771" s="31">
        <f>IF($D771&lt;=2024,COUNTIFS(Vypocet_SKRYT!AT768:AV768,"&gt;=1"),"")</f>
        <v>0</v>
      </c>
      <c r="T771" s="32" t="str">
        <f t="shared" si="347"/>
        <v>x</v>
      </c>
      <c r="U771" s="28" t="str">
        <f t="shared" si="348"/>
        <v>(</v>
      </c>
      <c r="V771" s="28" t="str">
        <f t="shared" si="349"/>
        <v>1</v>
      </c>
      <c r="W771" s="28" t="str">
        <f t="shared" si="350"/>
        <v>+</v>
      </c>
      <c r="X771" s="30">
        <f>IF($D771&lt;=2025,VstupniParametry_SKRYT!$D$9,"")</f>
        <v>1.7999999999999999E-2</v>
      </c>
      <c r="Y771" s="28" t="str">
        <f t="shared" si="351"/>
        <v>)</v>
      </c>
      <c r="Z771" s="31">
        <f>IF(AND(D771&lt;2025,2025&lt;=Zisk!$D$10),1,IF(D771=2025,0,""))</f>
        <v>1</v>
      </c>
      <c r="AA771" s="32" t="str">
        <f>IF(AND($D771&lt;=2025,Zisk!$D$10&gt;=2026),"x","")</f>
        <v/>
      </c>
      <c r="AB771" s="28" t="str">
        <f>IF(AND($D771&lt;=2026,Zisk!$D$10&gt;=2026),"(","")</f>
        <v/>
      </c>
      <c r="AC771" s="28" t="str">
        <f>IF(AND($D771&lt;=2026,Zisk!$D$10&gt;=2026),"1","")</f>
        <v/>
      </c>
      <c r="AD771" s="28" t="str">
        <f>IF(AND($D771&lt;=2026,Zisk!$D$10&gt;=2026),"+","")</f>
        <v/>
      </c>
      <c r="AE771" s="30" t="str">
        <f>IF(AND($D771&lt;=2026,Zisk!$D$10&gt;=2026),VstupniParametry_SKRYT!$D$10,"")</f>
        <v/>
      </c>
      <c r="AF771" s="28" t="str">
        <f>IF(AND($D771&lt;=2026,Zisk!$D$10&gt;=2026),")","")</f>
        <v/>
      </c>
      <c r="AG771" s="31" t="str">
        <f>IF(AND(D771&lt;2026,2026&lt;=Zisk!$D$10),1,IF(D771=2026,0,""))</f>
        <v/>
      </c>
      <c r="AH771" s="32" t="str">
        <f>IF(AND($D771&lt;=2026,Zisk!$D$10&gt;=2027),"x","")</f>
        <v/>
      </c>
      <c r="AI771" s="28" t="str">
        <f>IF(AND($D771&lt;=2027,Zisk!$D$10&gt;=2027),"(","")</f>
        <v/>
      </c>
      <c r="AJ771" s="28" t="str">
        <f>IF(AND($D771&lt;=2027,Zisk!$D$10&gt;=2027),"1","")</f>
        <v/>
      </c>
      <c r="AK771" s="28" t="str">
        <f>IF(AND($D771&lt;=2027,Zisk!$D$10&gt;=2027),"+","")</f>
        <v/>
      </c>
      <c r="AL771" s="30" t="str">
        <f>IF(AND($D771&lt;=2027,Zisk!$D$10&gt;=2027),VstupniParametry_SKRYT!$D$11,"")</f>
        <v/>
      </c>
      <c r="AM771" s="28" t="str">
        <f>IF(AND($D771&lt;=2027,Zisk!$D$10&gt;=2027),")","")</f>
        <v/>
      </c>
      <c r="AN771" s="31" t="str">
        <f>IF(AND(D771&lt;2027,2027&lt;=Zisk!$D$10),1,IF(D771=2027,0,""))</f>
        <v/>
      </c>
      <c r="AO771" s="32" t="str">
        <f>IF(AND($D771&lt;=2027,Zisk!$D$10&gt;=2028),"x","")</f>
        <v/>
      </c>
      <c r="AP771" s="28" t="str">
        <f>IF(AND($D771&lt;=2028,Zisk!$D$10&gt;=2028),"(","")</f>
        <v/>
      </c>
      <c r="AQ771" s="28" t="str">
        <f>IF(AND($D771&lt;=2028,Zisk!$D$10&gt;=2028),"1","")</f>
        <v/>
      </c>
      <c r="AR771" s="28" t="str">
        <f>IF(AND($D771&lt;=2028,Zisk!$D$10&gt;=2028),"+","")</f>
        <v/>
      </c>
      <c r="AS771" s="30" t="str">
        <f>IF(AND($D771&lt;=2028,Zisk!$D$10&gt;=2028),VstupniParametry_SKRYT!$D$12,"")</f>
        <v/>
      </c>
      <c r="AT771" s="28" t="str">
        <f>IF(AND($D771&lt;=2028,Zisk!$D$10&gt;=2028),")","")</f>
        <v/>
      </c>
      <c r="AU771" s="31" t="str">
        <f>IF(AND(D771&lt;2028,2028&lt;=Zisk!$D$10),1,IF(D771=2028,0,""))</f>
        <v/>
      </c>
      <c r="AV771" s="32" t="str">
        <f>IF(AND($D771&lt;=2028,Zisk!$D$10&gt;=2029),"x","")</f>
        <v/>
      </c>
      <c r="AW771" s="28" t="str">
        <f>IF(AND($D771&lt;=2029,Zisk!$D$10&gt;=2029),"(","")</f>
        <v/>
      </c>
      <c r="AX771" s="28" t="str">
        <f>IF(AND($D771&lt;=2029,Zisk!$D$10&gt;=2029),"1","")</f>
        <v/>
      </c>
      <c r="AY771" s="28" t="str">
        <f>IF(AND($D771&lt;=2029,Zisk!$D$10&gt;=2029),"+","")</f>
        <v/>
      </c>
      <c r="AZ771" s="30" t="str">
        <f>IF(AND($D771&lt;=2029,Zisk!$D$10&gt;=2029),VstupniParametry_SKRYT!$D$13,"")</f>
        <v/>
      </c>
      <c r="BA771" s="28" t="str">
        <f>IF(AND($D771&lt;=2029,Zisk!$D$10&gt;=2029),")","")</f>
        <v/>
      </c>
      <c r="BB771" s="31" t="str">
        <f>IF(AND(D771&lt;2029,2029&lt;=Zisk!$D$10),1,IF(D771=2029,0,""))</f>
        <v/>
      </c>
      <c r="BC771" s="32" t="str">
        <f>IF(AND($D771&lt;=2029,Zisk!$D$10&gt;=2030),"x","")</f>
        <v/>
      </c>
      <c r="BD771" s="28" t="str">
        <f>IF(AND($D771&lt;=2030,Zisk!$D$10&gt;=2030),"(","")</f>
        <v/>
      </c>
      <c r="BE771" s="28" t="str">
        <f>IF(AND($D771&lt;=2030,Zisk!$D$10&gt;=2030),"1","")</f>
        <v/>
      </c>
      <c r="BF771" s="28" t="str">
        <f>IF(AND($D771&lt;=2030,Zisk!$D$10&gt;=2030),"+","")</f>
        <v/>
      </c>
      <c r="BG771" s="30" t="str">
        <f>IF(AND($D771&lt;=2030,Zisk!$D$10&gt;=2030),VstupniParametry_SKRYT!$D$14,"")</f>
        <v/>
      </c>
      <c r="BH771" s="28" t="str">
        <f>IF(AND($D771&lt;=2030,Zisk!$D$10&gt;=2030),")","")</f>
        <v/>
      </c>
      <c r="BI771" s="31" t="str">
        <f>IF(AND(D771&lt;2030,2030&lt;=Zisk!$D$10),1,IF(D771=2030,0,""))</f>
        <v/>
      </c>
      <c r="BJ771" s="33" t="s">
        <v>32</v>
      </c>
      <c r="BK771" s="30">
        <f t="shared" si="364"/>
        <v>1</v>
      </c>
      <c r="BL771" s="28" t="str">
        <f t="shared" si="365"/>
        <v>x</v>
      </c>
      <c r="BM771" s="34">
        <f t="shared" si="366"/>
        <v>1</v>
      </c>
      <c r="BN771" s="30" t="str">
        <f t="shared" si="367"/>
        <v>x</v>
      </c>
      <c r="BO771" s="34">
        <f t="shared" si="352"/>
        <v>1.018</v>
      </c>
      <c r="BP771" s="34" t="str">
        <f t="shared" si="353"/>
        <v/>
      </c>
      <c r="BQ771" s="34" t="str">
        <f t="shared" si="354"/>
        <v/>
      </c>
      <c r="BR771" s="34" t="str">
        <f t="shared" si="355"/>
        <v/>
      </c>
      <c r="BS771" s="34" t="str">
        <f t="shared" si="356"/>
        <v/>
      </c>
      <c r="BT771" s="34" t="str">
        <f t="shared" si="357"/>
        <v/>
      </c>
      <c r="BU771" s="34" t="str">
        <f t="shared" si="358"/>
        <v/>
      </c>
      <c r="BV771" s="34" t="str">
        <f t="shared" si="359"/>
        <v/>
      </c>
      <c r="BW771" s="34" t="str">
        <f t="shared" si="360"/>
        <v/>
      </c>
      <c r="BX771" s="34" t="str">
        <f t="shared" si="361"/>
        <v/>
      </c>
      <c r="BY771" s="34" t="str">
        <f t="shared" si="362"/>
        <v/>
      </c>
      <c r="BZ771" s="33" t="s">
        <v>32</v>
      </c>
      <c r="CA771" s="34">
        <f t="shared" si="363"/>
        <v>1.018</v>
      </c>
      <c r="CB771" s="28"/>
      <c r="CC771" s="29">
        <f>IF(D771&gt;Zisk!$D$10,"",E771*CA771)</f>
        <v>0</v>
      </c>
    </row>
    <row r="772" spans="2:81" x14ac:dyDescent="0.2">
      <c r="B772" s="35" t="str">
        <f>Zisk!B783</f>
        <v/>
      </c>
      <c r="C772" s="35">
        <f>Zisk!C783</f>
        <v>0</v>
      </c>
      <c r="D772" s="35">
        <f>Zisk!E783</f>
        <v>0</v>
      </c>
      <c r="E772" s="36">
        <f>Zisk!D783</f>
        <v>0</v>
      </c>
      <c r="F772" s="36"/>
      <c r="G772" s="35" t="str">
        <f t="shared" si="338"/>
        <v>(</v>
      </c>
      <c r="H772" s="35" t="str">
        <f t="shared" si="339"/>
        <v>1</v>
      </c>
      <c r="I772" s="35" t="str">
        <f t="shared" si="340"/>
        <v>+</v>
      </c>
      <c r="J772" s="37">
        <f>IF($D772&lt;=2021,VstupniParametry_SKRYT!$D$5,"")</f>
        <v>0.02</v>
      </c>
      <c r="K772" s="35" t="str">
        <f t="shared" si="341"/>
        <v>)</v>
      </c>
      <c r="L772" s="38">
        <f>IF($D772&lt;=2021,COUNTIF(Vypocet_SKRYT!T769:AS769,"&gt;=1"),"")</f>
        <v>0</v>
      </c>
      <c r="M772" s="39" t="str">
        <f t="shared" si="342"/>
        <v>x</v>
      </c>
      <c r="N772" s="35" t="str">
        <f t="shared" si="343"/>
        <v>(</v>
      </c>
      <c r="O772" s="35" t="str">
        <f t="shared" si="344"/>
        <v>1</v>
      </c>
      <c r="P772" s="35" t="str">
        <f t="shared" si="345"/>
        <v>+</v>
      </c>
      <c r="Q772" s="37">
        <f>IF($D772&lt;=2024,VstupniParametry_SKRYT!$D$6,"")</f>
        <v>0.06</v>
      </c>
      <c r="R772" s="35" t="str">
        <f t="shared" si="346"/>
        <v>)</v>
      </c>
      <c r="S772" s="38">
        <f>IF($D772&lt;=2024,COUNTIFS(Vypocet_SKRYT!AT769:AV769,"&gt;=1"),"")</f>
        <v>0</v>
      </c>
      <c r="T772" s="39" t="str">
        <f t="shared" si="347"/>
        <v>x</v>
      </c>
      <c r="U772" s="35" t="str">
        <f t="shared" si="348"/>
        <v>(</v>
      </c>
      <c r="V772" s="35" t="str">
        <f t="shared" si="349"/>
        <v>1</v>
      </c>
      <c r="W772" s="35" t="str">
        <f t="shared" si="350"/>
        <v>+</v>
      </c>
      <c r="X772" s="37">
        <f>IF($D772&lt;=2025,VstupniParametry_SKRYT!$D$9,"")</f>
        <v>1.7999999999999999E-2</v>
      </c>
      <c r="Y772" s="35" t="str">
        <f t="shared" si="351"/>
        <v>)</v>
      </c>
      <c r="Z772" s="38">
        <f>IF(AND(D772&lt;2025,2025&lt;=Zisk!$D$10),1,IF(D772=2025,0,""))</f>
        <v>1</v>
      </c>
      <c r="AA772" s="39" t="str">
        <f>IF(AND($D772&lt;=2025,Zisk!$D$10&gt;=2026),"x","")</f>
        <v/>
      </c>
      <c r="AB772" s="35" t="str">
        <f>IF(AND($D772&lt;=2026,Zisk!$D$10&gt;=2026),"(","")</f>
        <v/>
      </c>
      <c r="AC772" s="35" t="str">
        <f>IF(AND($D772&lt;=2026,Zisk!$D$10&gt;=2026),"1","")</f>
        <v/>
      </c>
      <c r="AD772" s="35" t="str">
        <f>IF(AND($D772&lt;=2026,Zisk!$D$10&gt;=2026),"+","")</f>
        <v/>
      </c>
      <c r="AE772" s="37" t="str">
        <f>IF(AND($D772&lt;=2026,Zisk!$D$10&gt;=2026),VstupniParametry_SKRYT!$D$10,"")</f>
        <v/>
      </c>
      <c r="AF772" s="35" t="str">
        <f>IF(AND($D772&lt;=2026,Zisk!$D$10&gt;=2026),")","")</f>
        <v/>
      </c>
      <c r="AG772" s="38" t="str">
        <f>IF(AND(D772&lt;2026,2026&lt;=Zisk!$D$10),1,IF(D772=2026,0,""))</f>
        <v/>
      </c>
      <c r="AH772" s="39" t="str">
        <f>IF(AND($D772&lt;=2026,Zisk!$D$10&gt;=2027),"x","")</f>
        <v/>
      </c>
      <c r="AI772" s="35" t="str">
        <f>IF(AND($D772&lt;=2027,Zisk!$D$10&gt;=2027),"(","")</f>
        <v/>
      </c>
      <c r="AJ772" s="35" t="str">
        <f>IF(AND($D772&lt;=2027,Zisk!$D$10&gt;=2027),"1","")</f>
        <v/>
      </c>
      <c r="AK772" s="35" t="str">
        <f>IF(AND($D772&lt;=2027,Zisk!$D$10&gt;=2027),"+","")</f>
        <v/>
      </c>
      <c r="AL772" s="37" t="str">
        <f>IF(AND($D772&lt;=2027,Zisk!$D$10&gt;=2027),VstupniParametry_SKRYT!$D$11,"")</f>
        <v/>
      </c>
      <c r="AM772" s="35" t="str">
        <f>IF(AND($D772&lt;=2027,Zisk!$D$10&gt;=2027),")","")</f>
        <v/>
      </c>
      <c r="AN772" s="38" t="str">
        <f>IF(AND(D772&lt;2027,2027&lt;=Zisk!$D$10),1,IF(D772=2027,0,""))</f>
        <v/>
      </c>
      <c r="AO772" s="39" t="str">
        <f>IF(AND($D772&lt;=2027,Zisk!$D$10&gt;=2028),"x","")</f>
        <v/>
      </c>
      <c r="AP772" s="35" t="str">
        <f>IF(AND($D772&lt;=2028,Zisk!$D$10&gt;=2028),"(","")</f>
        <v/>
      </c>
      <c r="AQ772" s="35" t="str">
        <f>IF(AND($D772&lt;=2028,Zisk!$D$10&gt;=2028),"1","")</f>
        <v/>
      </c>
      <c r="AR772" s="35" t="str">
        <f>IF(AND($D772&lt;=2028,Zisk!$D$10&gt;=2028),"+","")</f>
        <v/>
      </c>
      <c r="AS772" s="37" t="str">
        <f>IF(AND($D772&lt;=2028,Zisk!$D$10&gt;=2028),VstupniParametry_SKRYT!$D$12,"")</f>
        <v/>
      </c>
      <c r="AT772" s="35" t="str">
        <f>IF(AND($D772&lt;=2028,Zisk!$D$10&gt;=2028),")","")</f>
        <v/>
      </c>
      <c r="AU772" s="38" t="str">
        <f>IF(AND(D772&lt;2028,2028&lt;=Zisk!$D$10),1,IF(D772=2028,0,""))</f>
        <v/>
      </c>
      <c r="AV772" s="39" t="str">
        <f>IF(AND($D772&lt;=2028,Zisk!$D$10&gt;=2029),"x","")</f>
        <v/>
      </c>
      <c r="AW772" s="35" t="str">
        <f>IF(AND($D772&lt;=2029,Zisk!$D$10&gt;=2029),"(","")</f>
        <v/>
      </c>
      <c r="AX772" s="35" t="str">
        <f>IF(AND($D772&lt;=2029,Zisk!$D$10&gt;=2029),"1","")</f>
        <v/>
      </c>
      <c r="AY772" s="35" t="str">
        <f>IF(AND($D772&lt;=2029,Zisk!$D$10&gt;=2029),"+","")</f>
        <v/>
      </c>
      <c r="AZ772" s="37" t="str">
        <f>IF(AND($D772&lt;=2029,Zisk!$D$10&gt;=2029),VstupniParametry_SKRYT!$D$13,"")</f>
        <v/>
      </c>
      <c r="BA772" s="35" t="str">
        <f>IF(AND($D772&lt;=2029,Zisk!$D$10&gt;=2029),")","")</f>
        <v/>
      </c>
      <c r="BB772" s="38" t="str">
        <f>IF(AND(D772&lt;2029,2029&lt;=Zisk!$D$10),1,IF(D772=2029,0,""))</f>
        <v/>
      </c>
      <c r="BC772" s="39" t="str">
        <f>IF(AND($D772&lt;=2029,Zisk!$D$10&gt;=2030),"x","")</f>
        <v/>
      </c>
      <c r="BD772" s="35" t="str">
        <f>IF(AND($D772&lt;=2030,Zisk!$D$10&gt;=2030),"(","")</f>
        <v/>
      </c>
      <c r="BE772" s="35" t="str">
        <f>IF(AND($D772&lt;=2030,Zisk!$D$10&gt;=2030),"1","")</f>
        <v/>
      </c>
      <c r="BF772" s="35" t="str">
        <f>IF(AND($D772&lt;=2030,Zisk!$D$10&gt;=2030),"+","")</f>
        <v/>
      </c>
      <c r="BG772" s="37" t="str">
        <f>IF(AND($D772&lt;=2030,Zisk!$D$10&gt;=2030),VstupniParametry_SKRYT!$D$14,"")</f>
        <v/>
      </c>
      <c r="BH772" s="35" t="str">
        <f>IF(AND($D772&lt;=2030,Zisk!$D$10&gt;=2030),")","")</f>
        <v/>
      </c>
      <c r="BI772" s="38" t="str">
        <f>IF(AND(D772&lt;2030,2030&lt;=Zisk!$D$10),1,IF(D772=2030,0,""))</f>
        <v/>
      </c>
      <c r="BJ772" s="40" t="s">
        <v>32</v>
      </c>
      <c r="BK772" s="37">
        <f t="shared" si="364"/>
        <v>1</v>
      </c>
      <c r="BL772" s="35" t="str">
        <f t="shared" si="365"/>
        <v>x</v>
      </c>
      <c r="BM772" s="41">
        <f t="shared" si="366"/>
        <v>1</v>
      </c>
      <c r="BN772" s="37" t="str">
        <f t="shared" si="367"/>
        <v>x</v>
      </c>
      <c r="BO772" s="41">
        <f t="shared" si="352"/>
        <v>1.018</v>
      </c>
      <c r="BP772" s="41" t="str">
        <f t="shared" si="353"/>
        <v/>
      </c>
      <c r="BQ772" s="41" t="str">
        <f t="shared" si="354"/>
        <v/>
      </c>
      <c r="BR772" s="41" t="str">
        <f t="shared" si="355"/>
        <v/>
      </c>
      <c r="BS772" s="41" t="str">
        <f t="shared" si="356"/>
        <v/>
      </c>
      <c r="BT772" s="41" t="str">
        <f t="shared" si="357"/>
        <v/>
      </c>
      <c r="BU772" s="41" t="str">
        <f t="shared" si="358"/>
        <v/>
      </c>
      <c r="BV772" s="41" t="str">
        <f t="shared" si="359"/>
        <v/>
      </c>
      <c r="BW772" s="41" t="str">
        <f t="shared" si="360"/>
        <v/>
      </c>
      <c r="BX772" s="41" t="str">
        <f t="shared" si="361"/>
        <v/>
      </c>
      <c r="BY772" s="41" t="str">
        <f t="shared" si="362"/>
        <v/>
      </c>
      <c r="BZ772" s="40" t="s">
        <v>32</v>
      </c>
      <c r="CA772" s="41">
        <f t="shared" si="363"/>
        <v>1.018</v>
      </c>
      <c r="CB772" s="35"/>
      <c r="CC772" s="36">
        <f>IF(D772&gt;Zisk!$D$10,"",E772*CA772)</f>
        <v>0</v>
      </c>
    </row>
    <row r="773" spans="2:81" x14ac:dyDescent="0.2">
      <c r="B773" s="28" t="str">
        <f>Zisk!B784</f>
        <v/>
      </c>
      <c r="C773" s="28">
        <f>Zisk!C784</f>
        <v>0</v>
      </c>
      <c r="D773" s="28">
        <f>Zisk!E784</f>
        <v>0</v>
      </c>
      <c r="E773" s="29">
        <f>Zisk!D784</f>
        <v>0</v>
      </c>
      <c r="F773" s="29"/>
      <c r="G773" s="28" t="str">
        <f t="shared" si="338"/>
        <v>(</v>
      </c>
      <c r="H773" s="28" t="str">
        <f t="shared" si="339"/>
        <v>1</v>
      </c>
      <c r="I773" s="28" t="str">
        <f t="shared" si="340"/>
        <v>+</v>
      </c>
      <c r="J773" s="30">
        <f>IF($D773&lt;=2021,VstupniParametry_SKRYT!$D$5,"")</f>
        <v>0.02</v>
      </c>
      <c r="K773" s="28" t="str">
        <f t="shared" si="341"/>
        <v>)</v>
      </c>
      <c r="L773" s="31">
        <f>IF($D773&lt;=2021,COUNTIF(Vypocet_SKRYT!T770:AS770,"&gt;=1"),"")</f>
        <v>0</v>
      </c>
      <c r="M773" s="32" t="str">
        <f t="shared" si="342"/>
        <v>x</v>
      </c>
      <c r="N773" s="28" t="str">
        <f t="shared" si="343"/>
        <v>(</v>
      </c>
      <c r="O773" s="28" t="str">
        <f t="shared" si="344"/>
        <v>1</v>
      </c>
      <c r="P773" s="28" t="str">
        <f t="shared" si="345"/>
        <v>+</v>
      </c>
      <c r="Q773" s="30">
        <f>IF($D773&lt;=2024,VstupniParametry_SKRYT!$D$6,"")</f>
        <v>0.06</v>
      </c>
      <c r="R773" s="28" t="str">
        <f t="shared" si="346"/>
        <v>)</v>
      </c>
      <c r="S773" s="31">
        <f>IF($D773&lt;=2024,COUNTIFS(Vypocet_SKRYT!AT770:AV770,"&gt;=1"),"")</f>
        <v>0</v>
      </c>
      <c r="T773" s="32" t="str">
        <f t="shared" si="347"/>
        <v>x</v>
      </c>
      <c r="U773" s="28" t="str">
        <f t="shared" si="348"/>
        <v>(</v>
      </c>
      <c r="V773" s="28" t="str">
        <f t="shared" si="349"/>
        <v>1</v>
      </c>
      <c r="W773" s="28" t="str">
        <f t="shared" si="350"/>
        <v>+</v>
      </c>
      <c r="X773" s="30">
        <f>IF($D773&lt;=2025,VstupniParametry_SKRYT!$D$9,"")</f>
        <v>1.7999999999999999E-2</v>
      </c>
      <c r="Y773" s="28" t="str">
        <f t="shared" si="351"/>
        <v>)</v>
      </c>
      <c r="Z773" s="31">
        <f>IF(AND(D773&lt;2025,2025&lt;=Zisk!$D$10),1,IF(D773=2025,0,""))</f>
        <v>1</v>
      </c>
      <c r="AA773" s="32" t="str">
        <f>IF(AND($D773&lt;=2025,Zisk!$D$10&gt;=2026),"x","")</f>
        <v/>
      </c>
      <c r="AB773" s="28" t="str">
        <f>IF(AND($D773&lt;=2026,Zisk!$D$10&gt;=2026),"(","")</f>
        <v/>
      </c>
      <c r="AC773" s="28" t="str">
        <f>IF(AND($D773&lt;=2026,Zisk!$D$10&gt;=2026),"1","")</f>
        <v/>
      </c>
      <c r="AD773" s="28" t="str">
        <f>IF(AND($D773&lt;=2026,Zisk!$D$10&gt;=2026),"+","")</f>
        <v/>
      </c>
      <c r="AE773" s="30" t="str">
        <f>IF(AND($D773&lt;=2026,Zisk!$D$10&gt;=2026),VstupniParametry_SKRYT!$D$10,"")</f>
        <v/>
      </c>
      <c r="AF773" s="28" t="str">
        <f>IF(AND($D773&lt;=2026,Zisk!$D$10&gt;=2026),")","")</f>
        <v/>
      </c>
      <c r="AG773" s="31" t="str">
        <f>IF(AND(D773&lt;2026,2026&lt;=Zisk!$D$10),1,IF(D773=2026,0,""))</f>
        <v/>
      </c>
      <c r="AH773" s="32" t="str">
        <f>IF(AND($D773&lt;=2026,Zisk!$D$10&gt;=2027),"x","")</f>
        <v/>
      </c>
      <c r="AI773" s="28" t="str">
        <f>IF(AND($D773&lt;=2027,Zisk!$D$10&gt;=2027),"(","")</f>
        <v/>
      </c>
      <c r="AJ773" s="28" t="str">
        <f>IF(AND($D773&lt;=2027,Zisk!$D$10&gt;=2027),"1","")</f>
        <v/>
      </c>
      <c r="AK773" s="28" t="str">
        <f>IF(AND($D773&lt;=2027,Zisk!$D$10&gt;=2027),"+","")</f>
        <v/>
      </c>
      <c r="AL773" s="30" t="str">
        <f>IF(AND($D773&lt;=2027,Zisk!$D$10&gt;=2027),VstupniParametry_SKRYT!$D$11,"")</f>
        <v/>
      </c>
      <c r="AM773" s="28" t="str">
        <f>IF(AND($D773&lt;=2027,Zisk!$D$10&gt;=2027),")","")</f>
        <v/>
      </c>
      <c r="AN773" s="31" t="str">
        <f>IF(AND(D773&lt;2027,2027&lt;=Zisk!$D$10),1,IF(D773=2027,0,""))</f>
        <v/>
      </c>
      <c r="AO773" s="32" t="str">
        <f>IF(AND($D773&lt;=2027,Zisk!$D$10&gt;=2028),"x","")</f>
        <v/>
      </c>
      <c r="AP773" s="28" t="str">
        <f>IF(AND($D773&lt;=2028,Zisk!$D$10&gt;=2028),"(","")</f>
        <v/>
      </c>
      <c r="AQ773" s="28" t="str">
        <f>IF(AND($D773&lt;=2028,Zisk!$D$10&gt;=2028),"1","")</f>
        <v/>
      </c>
      <c r="AR773" s="28" t="str">
        <f>IF(AND($D773&lt;=2028,Zisk!$D$10&gt;=2028),"+","")</f>
        <v/>
      </c>
      <c r="AS773" s="30" t="str">
        <f>IF(AND($D773&lt;=2028,Zisk!$D$10&gt;=2028),VstupniParametry_SKRYT!$D$12,"")</f>
        <v/>
      </c>
      <c r="AT773" s="28" t="str">
        <f>IF(AND($D773&lt;=2028,Zisk!$D$10&gt;=2028),")","")</f>
        <v/>
      </c>
      <c r="AU773" s="31" t="str">
        <f>IF(AND(D773&lt;2028,2028&lt;=Zisk!$D$10),1,IF(D773=2028,0,""))</f>
        <v/>
      </c>
      <c r="AV773" s="32" t="str">
        <f>IF(AND($D773&lt;=2028,Zisk!$D$10&gt;=2029),"x","")</f>
        <v/>
      </c>
      <c r="AW773" s="28" t="str">
        <f>IF(AND($D773&lt;=2029,Zisk!$D$10&gt;=2029),"(","")</f>
        <v/>
      </c>
      <c r="AX773" s="28" t="str">
        <f>IF(AND($D773&lt;=2029,Zisk!$D$10&gt;=2029),"1","")</f>
        <v/>
      </c>
      <c r="AY773" s="28" t="str">
        <f>IF(AND($D773&lt;=2029,Zisk!$D$10&gt;=2029),"+","")</f>
        <v/>
      </c>
      <c r="AZ773" s="30" t="str">
        <f>IF(AND($D773&lt;=2029,Zisk!$D$10&gt;=2029),VstupniParametry_SKRYT!$D$13,"")</f>
        <v/>
      </c>
      <c r="BA773" s="28" t="str">
        <f>IF(AND($D773&lt;=2029,Zisk!$D$10&gt;=2029),")","")</f>
        <v/>
      </c>
      <c r="BB773" s="31" t="str">
        <f>IF(AND(D773&lt;2029,2029&lt;=Zisk!$D$10),1,IF(D773=2029,0,""))</f>
        <v/>
      </c>
      <c r="BC773" s="32" t="str">
        <f>IF(AND($D773&lt;=2029,Zisk!$D$10&gt;=2030),"x","")</f>
        <v/>
      </c>
      <c r="BD773" s="28" t="str">
        <f>IF(AND($D773&lt;=2030,Zisk!$D$10&gt;=2030),"(","")</f>
        <v/>
      </c>
      <c r="BE773" s="28" t="str">
        <f>IF(AND($D773&lt;=2030,Zisk!$D$10&gt;=2030),"1","")</f>
        <v/>
      </c>
      <c r="BF773" s="28" t="str">
        <f>IF(AND($D773&lt;=2030,Zisk!$D$10&gt;=2030),"+","")</f>
        <v/>
      </c>
      <c r="BG773" s="30" t="str">
        <f>IF(AND($D773&lt;=2030,Zisk!$D$10&gt;=2030),VstupniParametry_SKRYT!$D$14,"")</f>
        <v/>
      </c>
      <c r="BH773" s="28" t="str">
        <f>IF(AND($D773&lt;=2030,Zisk!$D$10&gt;=2030),")","")</f>
        <v/>
      </c>
      <c r="BI773" s="31" t="str">
        <f>IF(AND(D773&lt;2030,2030&lt;=Zisk!$D$10),1,IF(D773=2030,0,""))</f>
        <v/>
      </c>
      <c r="BJ773" s="33" t="s">
        <v>32</v>
      </c>
      <c r="BK773" s="30">
        <f t="shared" si="364"/>
        <v>1</v>
      </c>
      <c r="BL773" s="28" t="str">
        <f t="shared" si="365"/>
        <v>x</v>
      </c>
      <c r="BM773" s="34">
        <f t="shared" si="366"/>
        <v>1</v>
      </c>
      <c r="BN773" s="30" t="str">
        <f t="shared" si="367"/>
        <v>x</v>
      </c>
      <c r="BO773" s="34">
        <f t="shared" si="352"/>
        <v>1.018</v>
      </c>
      <c r="BP773" s="34" t="str">
        <f t="shared" si="353"/>
        <v/>
      </c>
      <c r="BQ773" s="34" t="str">
        <f t="shared" si="354"/>
        <v/>
      </c>
      <c r="BR773" s="34" t="str">
        <f t="shared" si="355"/>
        <v/>
      </c>
      <c r="BS773" s="34" t="str">
        <f t="shared" si="356"/>
        <v/>
      </c>
      <c r="BT773" s="34" t="str">
        <f t="shared" si="357"/>
        <v/>
      </c>
      <c r="BU773" s="34" t="str">
        <f t="shared" si="358"/>
        <v/>
      </c>
      <c r="BV773" s="34" t="str">
        <f t="shared" si="359"/>
        <v/>
      </c>
      <c r="BW773" s="34" t="str">
        <f t="shared" si="360"/>
        <v/>
      </c>
      <c r="BX773" s="34" t="str">
        <f t="shared" si="361"/>
        <v/>
      </c>
      <c r="BY773" s="34" t="str">
        <f t="shared" si="362"/>
        <v/>
      </c>
      <c r="BZ773" s="33" t="s">
        <v>32</v>
      </c>
      <c r="CA773" s="34">
        <f t="shared" si="363"/>
        <v>1.018</v>
      </c>
      <c r="CB773" s="28"/>
      <c r="CC773" s="29">
        <f>IF(D773&gt;Zisk!$D$10,"",E773*CA773)</f>
        <v>0</v>
      </c>
    </row>
    <row r="774" spans="2:81" x14ac:dyDescent="0.2">
      <c r="B774" s="35" t="str">
        <f>Zisk!B785</f>
        <v/>
      </c>
      <c r="C774" s="35">
        <f>Zisk!C785</f>
        <v>0</v>
      </c>
      <c r="D774" s="35">
        <f>Zisk!E785</f>
        <v>0</v>
      </c>
      <c r="E774" s="36">
        <f>Zisk!D785</f>
        <v>0</v>
      </c>
      <c r="F774" s="36"/>
      <c r="G774" s="35" t="str">
        <f t="shared" si="338"/>
        <v>(</v>
      </c>
      <c r="H774" s="35" t="str">
        <f t="shared" si="339"/>
        <v>1</v>
      </c>
      <c r="I774" s="35" t="str">
        <f t="shared" si="340"/>
        <v>+</v>
      </c>
      <c r="J774" s="37">
        <f>IF($D774&lt;=2021,VstupniParametry_SKRYT!$D$5,"")</f>
        <v>0.02</v>
      </c>
      <c r="K774" s="35" t="str">
        <f t="shared" si="341"/>
        <v>)</v>
      </c>
      <c r="L774" s="38">
        <f>IF($D774&lt;=2021,COUNTIF(Vypocet_SKRYT!T771:AS771,"&gt;=1"),"")</f>
        <v>0</v>
      </c>
      <c r="M774" s="39" t="str">
        <f t="shared" si="342"/>
        <v>x</v>
      </c>
      <c r="N774" s="35" t="str">
        <f t="shared" si="343"/>
        <v>(</v>
      </c>
      <c r="O774" s="35" t="str">
        <f t="shared" si="344"/>
        <v>1</v>
      </c>
      <c r="P774" s="35" t="str">
        <f t="shared" si="345"/>
        <v>+</v>
      </c>
      <c r="Q774" s="37">
        <f>IF($D774&lt;=2024,VstupniParametry_SKRYT!$D$6,"")</f>
        <v>0.06</v>
      </c>
      <c r="R774" s="35" t="str">
        <f t="shared" si="346"/>
        <v>)</v>
      </c>
      <c r="S774" s="38">
        <f>IF($D774&lt;=2024,COUNTIFS(Vypocet_SKRYT!AT771:AV771,"&gt;=1"),"")</f>
        <v>0</v>
      </c>
      <c r="T774" s="39" t="str">
        <f t="shared" si="347"/>
        <v>x</v>
      </c>
      <c r="U774" s="35" t="str">
        <f t="shared" si="348"/>
        <v>(</v>
      </c>
      <c r="V774" s="35" t="str">
        <f t="shared" si="349"/>
        <v>1</v>
      </c>
      <c r="W774" s="35" t="str">
        <f t="shared" si="350"/>
        <v>+</v>
      </c>
      <c r="X774" s="37">
        <f>IF($D774&lt;=2025,VstupniParametry_SKRYT!$D$9,"")</f>
        <v>1.7999999999999999E-2</v>
      </c>
      <c r="Y774" s="35" t="str">
        <f t="shared" si="351"/>
        <v>)</v>
      </c>
      <c r="Z774" s="38">
        <f>IF(AND(D774&lt;2025,2025&lt;=Zisk!$D$10),1,IF(D774=2025,0,""))</f>
        <v>1</v>
      </c>
      <c r="AA774" s="39" t="str">
        <f>IF(AND($D774&lt;=2025,Zisk!$D$10&gt;=2026),"x","")</f>
        <v/>
      </c>
      <c r="AB774" s="35" t="str">
        <f>IF(AND($D774&lt;=2026,Zisk!$D$10&gt;=2026),"(","")</f>
        <v/>
      </c>
      <c r="AC774" s="35" t="str">
        <f>IF(AND($D774&lt;=2026,Zisk!$D$10&gt;=2026),"1","")</f>
        <v/>
      </c>
      <c r="AD774" s="35" t="str">
        <f>IF(AND($D774&lt;=2026,Zisk!$D$10&gt;=2026),"+","")</f>
        <v/>
      </c>
      <c r="AE774" s="37" t="str">
        <f>IF(AND($D774&lt;=2026,Zisk!$D$10&gt;=2026),VstupniParametry_SKRYT!$D$10,"")</f>
        <v/>
      </c>
      <c r="AF774" s="35" t="str">
        <f>IF(AND($D774&lt;=2026,Zisk!$D$10&gt;=2026),")","")</f>
        <v/>
      </c>
      <c r="AG774" s="38" t="str">
        <f>IF(AND(D774&lt;2026,2026&lt;=Zisk!$D$10),1,IF(D774=2026,0,""))</f>
        <v/>
      </c>
      <c r="AH774" s="39" t="str">
        <f>IF(AND($D774&lt;=2026,Zisk!$D$10&gt;=2027),"x","")</f>
        <v/>
      </c>
      <c r="AI774" s="35" t="str">
        <f>IF(AND($D774&lt;=2027,Zisk!$D$10&gt;=2027),"(","")</f>
        <v/>
      </c>
      <c r="AJ774" s="35" t="str">
        <f>IF(AND($D774&lt;=2027,Zisk!$D$10&gt;=2027),"1","")</f>
        <v/>
      </c>
      <c r="AK774" s="35" t="str">
        <f>IF(AND($D774&lt;=2027,Zisk!$D$10&gt;=2027),"+","")</f>
        <v/>
      </c>
      <c r="AL774" s="37" t="str">
        <f>IF(AND($D774&lt;=2027,Zisk!$D$10&gt;=2027),VstupniParametry_SKRYT!$D$11,"")</f>
        <v/>
      </c>
      <c r="AM774" s="35" t="str">
        <f>IF(AND($D774&lt;=2027,Zisk!$D$10&gt;=2027),")","")</f>
        <v/>
      </c>
      <c r="AN774" s="38" t="str">
        <f>IF(AND(D774&lt;2027,2027&lt;=Zisk!$D$10),1,IF(D774=2027,0,""))</f>
        <v/>
      </c>
      <c r="AO774" s="39" t="str">
        <f>IF(AND($D774&lt;=2027,Zisk!$D$10&gt;=2028),"x","")</f>
        <v/>
      </c>
      <c r="AP774" s="35" t="str">
        <f>IF(AND($D774&lt;=2028,Zisk!$D$10&gt;=2028),"(","")</f>
        <v/>
      </c>
      <c r="AQ774" s="35" t="str">
        <f>IF(AND($D774&lt;=2028,Zisk!$D$10&gt;=2028),"1","")</f>
        <v/>
      </c>
      <c r="AR774" s="35" t="str">
        <f>IF(AND($D774&lt;=2028,Zisk!$D$10&gt;=2028),"+","")</f>
        <v/>
      </c>
      <c r="AS774" s="37" t="str">
        <f>IF(AND($D774&lt;=2028,Zisk!$D$10&gt;=2028),VstupniParametry_SKRYT!$D$12,"")</f>
        <v/>
      </c>
      <c r="AT774" s="35" t="str">
        <f>IF(AND($D774&lt;=2028,Zisk!$D$10&gt;=2028),")","")</f>
        <v/>
      </c>
      <c r="AU774" s="38" t="str">
        <f>IF(AND(D774&lt;2028,2028&lt;=Zisk!$D$10),1,IF(D774=2028,0,""))</f>
        <v/>
      </c>
      <c r="AV774" s="39" t="str">
        <f>IF(AND($D774&lt;=2028,Zisk!$D$10&gt;=2029),"x","")</f>
        <v/>
      </c>
      <c r="AW774" s="35" t="str">
        <f>IF(AND($D774&lt;=2029,Zisk!$D$10&gt;=2029),"(","")</f>
        <v/>
      </c>
      <c r="AX774" s="35" t="str">
        <f>IF(AND($D774&lt;=2029,Zisk!$D$10&gt;=2029),"1","")</f>
        <v/>
      </c>
      <c r="AY774" s="35" t="str">
        <f>IF(AND($D774&lt;=2029,Zisk!$D$10&gt;=2029),"+","")</f>
        <v/>
      </c>
      <c r="AZ774" s="37" t="str">
        <f>IF(AND($D774&lt;=2029,Zisk!$D$10&gt;=2029),VstupniParametry_SKRYT!$D$13,"")</f>
        <v/>
      </c>
      <c r="BA774" s="35" t="str">
        <f>IF(AND($D774&lt;=2029,Zisk!$D$10&gt;=2029),")","")</f>
        <v/>
      </c>
      <c r="BB774" s="38" t="str">
        <f>IF(AND(D774&lt;2029,2029&lt;=Zisk!$D$10),1,IF(D774=2029,0,""))</f>
        <v/>
      </c>
      <c r="BC774" s="39" t="str">
        <f>IF(AND($D774&lt;=2029,Zisk!$D$10&gt;=2030),"x","")</f>
        <v/>
      </c>
      <c r="BD774" s="35" t="str">
        <f>IF(AND($D774&lt;=2030,Zisk!$D$10&gt;=2030),"(","")</f>
        <v/>
      </c>
      <c r="BE774" s="35" t="str">
        <f>IF(AND($D774&lt;=2030,Zisk!$D$10&gt;=2030),"1","")</f>
        <v/>
      </c>
      <c r="BF774" s="35" t="str">
        <f>IF(AND($D774&lt;=2030,Zisk!$D$10&gt;=2030),"+","")</f>
        <v/>
      </c>
      <c r="BG774" s="37" t="str">
        <f>IF(AND($D774&lt;=2030,Zisk!$D$10&gt;=2030),VstupniParametry_SKRYT!$D$14,"")</f>
        <v/>
      </c>
      <c r="BH774" s="35" t="str">
        <f>IF(AND($D774&lt;=2030,Zisk!$D$10&gt;=2030),")","")</f>
        <v/>
      </c>
      <c r="BI774" s="38" t="str">
        <f>IF(AND(D774&lt;2030,2030&lt;=Zisk!$D$10),1,IF(D774=2030,0,""))</f>
        <v/>
      </c>
      <c r="BJ774" s="40" t="s">
        <v>32</v>
      </c>
      <c r="BK774" s="37">
        <f t="shared" si="364"/>
        <v>1</v>
      </c>
      <c r="BL774" s="35" t="str">
        <f t="shared" si="365"/>
        <v>x</v>
      </c>
      <c r="BM774" s="41">
        <f t="shared" si="366"/>
        <v>1</v>
      </c>
      <c r="BN774" s="37" t="str">
        <f t="shared" si="367"/>
        <v>x</v>
      </c>
      <c r="BO774" s="41">
        <f t="shared" si="352"/>
        <v>1.018</v>
      </c>
      <c r="BP774" s="41" t="str">
        <f t="shared" si="353"/>
        <v/>
      </c>
      <c r="BQ774" s="41" t="str">
        <f t="shared" si="354"/>
        <v/>
      </c>
      <c r="BR774" s="41" t="str">
        <f t="shared" si="355"/>
        <v/>
      </c>
      <c r="BS774" s="41" t="str">
        <f t="shared" si="356"/>
        <v/>
      </c>
      <c r="BT774" s="41" t="str">
        <f t="shared" si="357"/>
        <v/>
      </c>
      <c r="BU774" s="41" t="str">
        <f t="shared" si="358"/>
        <v/>
      </c>
      <c r="BV774" s="41" t="str">
        <f t="shared" si="359"/>
        <v/>
      </c>
      <c r="BW774" s="41" t="str">
        <f t="shared" si="360"/>
        <v/>
      </c>
      <c r="BX774" s="41" t="str">
        <f t="shared" si="361"/>
        <v/>
      </c>
      <c r="BY774" s="41" t="str">
        <f t="shared" si="362"/>
        <v/>
      </c>
      <c r="BZ774" s="40" t="s">
        <v>32</v>
      </c>
      <c r="CA774" s="41">
        <f t="shared" si="363"/>
        <v>1.018</v>
      </c>
      <c r="CB774" s="35"/>
      <c r="CC774" s="36">
        <f>IF(D774&gt;Zisk!$D$10,"",E774*CA774)</f>
        <v>0</v>
      </c>
    </row>
    <row r="775" spans="2:81" x14ac:dyDescent="0.2">
      <c r="B775" s="28" t="str">
        <f>Zisk!B786</f>
        <v/>
      </c>
      <c r="C775" s="28">
        <f>Zisk!C786</f>
        <v>0</v>
      </c>
      <c r="D775" s="28">
        <f>Zisk!E786</f>
        <v>0</v>
      </c>
      <c r="E775" s="29">
        <f>Zisk!D786</f>
        <v>0</v>
      </c>
      <c r="F775" s="29"/>
      <c r="G775" s="28" t="str">
        <f t="shared" si="338"/>
        <v>(</v>
      </c>
      <c r="H775" s="28" t="str">
        <f t="shared" si="339"/>
        <v>1</v>
      </c>
      <c r="I775" s="28" t="str">
        <f t="shared" si="340"/>
        <v>+</v>
      </c>
      <c r="J775" s="30">
        <f>IF($D775&lt;=2021,VstupniParametry_SKRYT!$D$5,"")</f>
        <v>0.02</v>
      </c>
      <c r="K775" s="28" t="str">
        <f t="shared" si="341"/>
        <v>)</v>
      </c>
      <c r="L775" s="31">
        <f>IF($D775&lt;=2021,COUNTIF(Vypocet_SKRYT!T772:AS772,"&gt;=1"),"")</f>
        <v>0</v>
      </c>
      <c r="M775" s="32" t="str">
        <f t="shared" si="342"/>
        <v>x</v>
      </c>
      <c r="N775" s="28" t="str">
        <f t="shared" si="343"/>
        <v>(</v>
      </c>
      <c r="O775" s="28" t="str">
        <f t="shared" si="344"/>
        <v>1</v>
      </c>
      <c r="P775" s="28" t="str">
        <f t="shared" si="345"/>
        <v>+</v>
      </c>
      <c r="Q775" s="30">
        <f>IF($D775&lt;=2024,VstupniParametry_SKRYT!$D$6,"")</f>
        <v>0.06</v>
      </c>
      <c r="R775" s="28" t="str">
        <f t="shared" si="346"/>
        <v>)</v>
      </c>
      <c r="S775" s="31">
        <f>IF($D775&lt;=2024,COUNTIFS(Vypocet_SKRYT!AT772:AV772,"&gt;=1"),"")</f>
        <v>0</v>
      </c>
      <c r="T775" s="32" t="str">
        <f t="shared" si="347"/>
        <v>x</v>
      </c>
      <c r="U775" s="28" t="str">
        <f t="shared" si="348"/>
        <v>(</v>
      </c>
      <c r="V775" s="28" t="str">
        <f t="shared" si="349"/>
        <v>1</v>
      </c>
      <c r="W775" s="28" t="str">
        <f t="shared" si="350"/>
        <v>+</v>
      </c>
      <c r="X775" s="30">
        <f>IF($D775&lt;=2025,VstupniParametry_SKRYT!$D$9,"")</f>
        <v>1.7999999999999999E-2</v>
      </c>
      <c r="Y775" s="28" t="str">
        <f t="shared" si="351"/>
        <v>)</v>
      </c>
      <c r="Z775" s="31">
        <f>IF(AND(D775&lt;2025,2025&lt;=Zisk!$D$10),1,IF(D775=2025,0,""))</f>
        <v>1</v>
      </c>
      <c r="AA775" s="32" t="str">
        <f>IF(AND($D775&lt;=2025,Zisk!$D$10&gt;=2026),"x","")</f>
        <v/>
      </c>
      <c r="AB775" s="28" t="str">
        <f>IF(AND($D775&lt;=2026,Zisk!$D$10&gt;=2026),"(","")</f>
        <v/>
      </c>
      <c r="AC775" s="28" t="str">
        <f>IF(AND($D775&lt;=2026,Zisk!$D$10&gt;=2026),"1","")</f>
        <v/>
      </c>
      <c r="AD775" s="28" t="str">
        <f>IF(AND($D775&lt;=2026,Zisk!$D$10&gt;=2026),"+","")</f>
        <v/>
      </c>
      <c r="AE775" s="30" t="str">
        <f>IF(AND($D775&lt;=2026,Zisk!$D$10&gt;=2026),VstupniParametry_SKRYT!$D$10,"")</f>
        <v/>
      </c>
      <c r="AF775" s="28" t="str">
        <f>IF(AND($D775&lt;=2026,Zisk!$D$10&gt;=2026),")","")</f>
        <v/>
      </c>
      <c r="AG775" s="31" t="str">
        <f>IF(AND(D775&lt;2026,2026&lt;=Zisk!$D$10),1,IF(D775=2026,0,""))</f>
        <v/>
      </c>
      <c r="AH775" s="32" t="str">
        <f>IF(AND($D775&lt;=2026,Zisk!$D$10&gt;=2027),"x","")</f>
        <v/>
      </c>
      <c r="AI775" s="28" t="str">
        <f>IF(AND($D775&lt;=2027,Zisk!$D$10&gt;=2027),"(","")</f>
        <v/>
      </c>
      <c r="AJ775" s="28" t="str">
        <f>IF(AND($D775&lt;=2027,Zisk!$D$10&gt;=2027),"1","")</f>
        <v/>
      </c>
      <c r="AK775" s="28" t="str">
        <f>IF(AND($D775&lt;=2027,Zisk!$D$10&gt;=2027),"+","")</f>
        <v/>
      </c>
      <c r="AL775" s="30" t="str">
        <f>IF(AND($D775&lt;=2027,Zisk!$D$10&gt;=2027),VstupniParametry_SKRYT!$D$11,"")</f>
        <v/>
      </c>
      <c r="AM775" s="28" t="str">
        <f>IF(AND($D775&lt;=2027,Zisk!$D$10&gt;=2027),")","")</f>
        <v/>
      </c>
      <c r="AN775" s="31" t="str">
        <f>IF(AND(D775&lt;2027,2027&lt;=Zisk!$D$10),1,IF(D775=2027,0,""))</f>
        <v/>
      </c>
      <c r="AO775" s="32" t="str">
        <f>IF(AND($D775&lt;=2027,Zisk!$D$10&gt;=2028),"x","")</f>
        <v/>
      </c>
      <c r="AP775" s="28" t="str">
        <f>IF(AND($D775&lt;=2028,Zisk!$D$10&gt;=2028),"(","")</f>
        <v/>
      </c>
      <c r="AQ775" s="28" t="str">
        <f>IF(AND($D775&lt;=2028,Zisk!$D$10&gt;=2028),"1","")</f>
        <v/>
      </c>
      <c r="AR775" s="28" t="str">
        <f>IF(AND($D775&lt;=2028,Zisk!$D$10&gt;=2028),"+","")</f>
        <v/>
      </c>
      <c r="AS775" s="30" t="str">
        <f>IF(AND($D775&lt;=2028,Zisk!$D$10&gt;=2028),VstupniParametry_SKRYT!$D$12,"")</f>
        <v/>
      </c>
      <c r="AT775" s="28" t="str">
        <f>IF(AND($D775&lt;=2028,Zisk!$D$10&gt;=2028),")","")</f>
        <v/>
      </c>
      <c r="AU775" s="31" t="str">
        <f>IF(AND(D775&lt;2028,2028&lt;=Zisk!$D$10),1,IF(D775=2028,0,""))</f>
        <v/>
      </c>
      <c r="AV775" s="32" t="str">
        <f>IF(AND($D775&lt;=2028,Zisk!$D$10&gt;=2029),"x","")</f>
        <v/>
      </c>
      <c r="AW775" s="28" t="str">
        <f>IF(AND($D775&lt;=2029,Zisk!$D$10&gt;=2029),"(","")</f>
        <v/>
      </c>
      <c r="AX775" s="28" t="str">
        <f>IF(AND($D775&lt;=2029,Zisk!$D$10&gt;=2029),"1","")</f>
        <v/>
      </c>
      <c r="AY775" s="28" t="str">
        <f>IF(AND($D775&lt;=2029,Zisk!$D$10&gt;=2029),"+","")</f>
        <v/>
      </c>
      <c r="AZ775" s="30" t="str">
        <f>IF(AND($D775&lt;=2029,Zisk!$D$10&gt;=2029),VstupniParametry_SKRYT!$D$13,"")</f>
        <v/>
      </c>
      <c r="BA775" s="28" t="str">
        <f>IF(AND($D775&lt;=2029,Zisk!$D$10&gt;=2029),")","")</f>
        <v/>
      </c>
      <c r="BB775" s="31" t="str">
        <f>IF(AND(D775&lt;2029,2029&lt;=Zisk!$D$10),1,IF(D775=2029,0,""))</f>
        <v/>
      </c>
      <c r="BC775" s="32" t="str">
        <f>IF(AND($D775&lt;=2029,Zisk!$D$10&gt;=2030),"x","")</f>
        <v/>
      </c>
      <c r="BD775" s="28" t="str">
        <f>IF(AND($D775&lt;=2030,Zisk!$D$10&gt;=2030),"(","")</f>
        <v/>
      </c>
      <c r="BE775" s="28" t="str">
        <f>IF(AND($D775&lt;=2030,Zisk!$D$10&gt;=2030),"1","")</f>
        <v/>
      </c>
      <c r="BF775" s="28" t="str">
        <f>IF(AND($D775&lt;=2030,Zisk!$D$10&gt;=2030),"+","")</f>
        <v/>
      </c>
      <c r="BG775" s="30" t="str">
        <f>IF(AND($D775&lt;=2030,Zisk!$D$10&gt;=2030),VstupniParametry_SKRYT!$D$14,"")</f>
        <v/>
      </c>
      <c r="BH775" s="28" t="str">
        <f>IF(AND($D775&lt;=2030,Zisk!$D$10&gt;=2030),")","")</f>
        <v/>
      </c>
      <c r="BI775" s="31" t="str">
        <f>IF(AND(D775&lt;2030,2030&lt;=Zisk!$D$10),1,IF(D775=2030,0,""))</f>
        <v/>
      </c>
      <c r="BJ775" s="33" t="s">
        <v>32</v>
      </c>
      <c r="BK775" s="30">
        <f t="shared" si="364"/>
        <v>1</v>
      </c>
      <c r="BL775" s="28" t="str">
        <f t="shared" si="365"/>
        <v>x</v>
      </c>
      <c r="BM775" s="34">
        <f t="shared" si="366"/>
        <v>1</v>
      </c>
      <c r="BN775" s="30" t="str">
        <f t="shared" si="367"/>
        <v>x</v>
      </c>
      <c r="BO775" s="34">
        <f t="shared" si="352"/>
        <v>1.018</v>
      </c>
      <c r="BP775" s="34" t="str">
        <f t="shared" si="353"/>
        <v/>
      </c>
      <c r="BQ775" s="34" t="str">
        <f t="shared" si="354"/>
        <v/>
      </c>
      <c r="BR775" s="34" t="str">
        <f t="shared" si="355"/>
        <v/>
      </c>
      <c r="BS775" s="34" t="str">
        <f t="shared" si="356"/>
        <v/>
      </c>
      <c r="BT775" s="34" t="str">
        <f t="shared" si="357"/>
        <v/>
      </c>
      <c r="BU775" s="34" t="str">
        <f t="shared" si="358"/>
        <v/>
      </c>
      <c r="BV775" s="34" t="str">
        <f t="shared" si="359"/>
        <v/>
      </c>
      <c r="BW775" s="34" t="str">
        <f t="shared" si="360"/>
        <v/>
      </c>
      <c r="BX775" s="34" t="str">
        <f t="shared" si="361"/>
        <v/>
      </c>
      <c r="BY775" s="34" t="str">
        <f t="shared" si="362"/>
        <v/>
      </c>
      <c r="BZ775" s="33" t="s">
        <v>32</v>
      </c>
      <c r="CA775" s="34">
        <f t="shared" si="363"/>
        <v>1.018</v>
      </c>
      <c r="CB775" s="28"/>
      <c r="CC775" s="29">
        <f>IF(D775&gt;Zisk!$D$10,"",E775*CA775)</f>
        <v>0</v>
      </c>
    </row>
    <row r="776" spans="2:81" x14ac:dyDescent="0.2">
      <c r="B776" s="35" t="str">
        <f>Zisk!B787</f>
        <v/>
      </c>
      <c r="C776" s="35">
        <f>Zisk!C787</f>
        <v>0</v>
      </c>
      <c r="D776" s="35">
        <f>Zisk!E787</f>
        <v>0</v>
      </c>
      <c r="E776" s="36">
        <f>Zisk!D787</f>
        <v>0</v>
      </c>
      <c r="F776" s="36"/>
      <c r="G776" s="35" t="str">
        <f t="shared" si="338"/>
        <v>(</v>
      </c>
      <c r="H776" s="35" t="str">
        <f t="shared" si="339"/>
        <v>1</v>
      </c>
      <c r="I776" s="35" t="str">
        <f t="shared" si="340"/>
        <v>+</v>
      </c>
      <c r="J776" s="37">
        <f>IF($D776&lt;=2021,VstupniParametry_SKRYT!$D$5,"")</f>
        <v>0.02</v>
      </c>
      <c r="K776" s="35" t="str">
        <f t="shared" si="341"/>
        <v>)</v>
      </c>
      <c r="L776" s="38">
        <f>IF($D776&lt;=2021,COUNTIF(Vypocet_SKRYT!T773:AS773,"&gt;=1"),"")</f>
        <v>0</v>
      </c>
      <c r="M776" s="39" t="str">
        <f t="shared" si="342"/>
        <v>x</v>
      </c>
      <c r="N776" s="35" t="str">
        <f t="shared" si="343"/>
        <v>(</v>
      </c>
      <c r="O776" s="35" t="str">
        <f t="shared" si="344"/>
        <v>1</v>
      </c>
      <c r="P776" s="35" t="str">
        <f t="shared" si="345"/>
        <v>+</v>
      </c>
      <c r="Q776" s="37">
        <f>IF($D776&lt;=2024,VstupniParametry_SKRYT!$D$6,"")</f>
        <v>0.06</v>
      </c>
      <c r="R776" s="35" t="str">
        <f t="shared" si="346"/>
        <v>)</v>
      </c>
      <c r="S776" s="38">
        <f>IF($D776&lt;=2024,COUNTIFS(Vypocet_SKRYT!AT773:AV773,"&gt;=1"),"")</f>
        <v>0</v>
      </c>
      <c r="T776" s="39" t="str">
        <f t="shared" si="347"/>
        <v>x</v>
      </c>
      <c r="U776" s="35" t="str">
        <f t="shared" si="348"/>
        <v>(</v>
      </c>
      <c r="V776" s="35" t="str">
        <f t="shared" si="349"/>
        <v>1</v>
      </c>
      <c r="W776" s="35" t="str">
        <f t="shared" si="350"/>
        <v>+</v>
      </c>
      <c r="X776" s="37">
        <f>IF($D776&lt;=2025,VstupniParametry_SKRYT!$D$9,"")</f>
        <v>1.7999999999999999E-2</v>
      </c>
      <c r="Y776" s="35" t="str">
        <f t="shared" si="351"/>
        <v>)</v>
      </c>
      <c r="Z776" s="38">
        <f>IF(AND(D776&lt;2025,2025&lt;=Zisk!$D$10),1,IF(D776=2025,0,""))</f>
        <v>1</v>
      </c>
      <c r="AA776" s="39" t="str">
        <f>IF(AND($D776&lt;=2025,Zisk!$D$10&gt;=2026),"x","")</f>
        <v/>
      </c>
      <c r="AB776" s="35" t="str">
        <f>IF(AND($D776&lt;=2026,Zisk!$D$10&gt;=2026),"(","")</f>
        <v/>
      </c>
      <c r="AC776" s="35" t="str">
        <f>IF(AND($D776&lt;=2026,Zisk!$D$10&gt;=2026),"1","")</f>
        <v/>
      </c>
      <c r="AD776" s="35" t="str">
        <f>IF(AND($D776&lt;=2026,Zisk!$D$10&gt;=2026),"+","")</f>
        <v/>
      </c>
      <c r="AE776" s="37" t="str">
        <f>IF(AND($D776&lt;=2026,Zisk!$D$10&gt;=2026),VstupniParametry_SKRYT!$D$10,"")</f>
        <v/>
      </c>
      <c r="AF776" s="35" t="str">
        <f>IF(AND($D776&lt;=2026,Zisk!$D$10&gt;=2026),")","")</f>
        <v/>
      </c>
      <c r="AG776" s="38" t="str">
        <f>IF(AND(D776&lt;2026,2026&lt;=Zisk!$D$10),1,IF(D776=2026,0,""))</f>
        <v/>
      </c>
      <c r="AH776" s="39" t="str">
        <f>IF(AND($D776&lt;=2026,Zisk!$D$10&gt;=2027),"x","")</f>
        <v/>
      </c>
      <c r="AI776" s="35" t="str">
        <f>IF(AND($D776&lt;=2027,Zisk!$D$10&gt;=2027),"(","")</f>
        <v/>
      </c>
      <c r="AJ776" s="35" t="str">
        <f>IF(AND($D776&lt;=2027,Zisk!$D$10&gt;=2027),"1","")</f>
        <v/>
      </c>
      <c r="AK776" s="35" t="str">
        <f>IF(AND($D776&lt;=2027,Zisk!$D$10&gt;=2027),"+","")</f>
        <v/>
      </c>
      <c r="AL776" s="37" t="str">
        <f>IF(AND($D776&lt;=2027,Zisk!$D$10&gt;=2027),VstupniParametry_SKRYT!$D$11,"")</f>
        <v/>
      </c>
      <c r="AM776" s="35" t="str">
        <f>IF(AND($D776&lt;=2027,Zisk!$D$10&gt;=2027),")","")</f>
        <v/>
      </c>
      <c r="AN776" s="38" t="str">
        <f>IF(AND(D776&lt;2027,2027&lt;=Zisk!$D$10),1,IF(D776=2027,0,""))</f>
        <v/>
      </c>
      <c r="AO776" s="39" t="str">
        <f>IF(AND($D776&lt;=2027,Zisk!$D$10&gt;=2028),"x","")</f>
        <v/>
      </c>
      <c r="AP776" s="35" t="str">
        <f>IF(AND($D776&lt;=2028,Zisk!$D$10&gt;=2028),"(","")</f>
        <v/>
      </c>
      <c r="AQ776" s="35" t="str">
        <f>IF(AND($D776&lt;=2028,Zisk!$D$10&gt;=2028),"1","")</f>
        <v/>
      </c>
      <c r="AR776" s="35" t="str">
        <f>IF(AND($D776&lt;=2028,Zisk!$D$10&gt;=2028),"+","")</f>
        <v/>
      </c>
      <c r="AS776" s="37" t="str">
        <f>IF(AND($D776&lt;=2028,Zisk!$D$10&gt;=2028),VstupniParametry_SKRYT!$D$12,"")</f>
        <v/>
      </c>
      <c r="AT776" s="35" t="str">
        <f>IF(AND($D776&lt;=2028,Zisk!$D$10&gt;=2028),")","")</f>
        <v/>
      </c>
      <c r="AU776" s="38" t="str">
        <f>IF(AND(D776&lt;2028,2028&lt;=Zisk!$D$10),1,IF(D776=2028,0,""))</f>
        <v/>
      </c>
      <c r="AV776" s="39" t="str">
        <f>IF(AND($D776&lt;=2028,Zisk!$D$10&gt;=2029),"x","")</f>
        <v/>
      </c>
      <c r="AW776" s="35" t="str">
        <f>IF(AND($D776&lt;=2029,Zisk!$D$10&gt;=2029),"(","")</f>
        <v/>
      </c>
      <c r="AX776" s="35" t="str">
        <f>IF(AND($D776&lt;=2029,Zisk!$D$10&gt;=2029),"1","")</f>
        <v/>
      </c>
      <c r="AY776" s="35" t="str">
        <f>IF(AND($D776&lt;=2029,Zisk!$D$10&gt;=2029),"+","")</f>
        <v/>
      </c>
      <c r="AZ776" s="37" t="str">
        <f>IF(AND($D776&lt;=2029,Zisk!$D$10&gt;=2029),VstupniParametry_SKRYT!$D$13,"")</f>
        <v/>
      </c>
      <c r="BA776" s="35" t="str">
        <f>IF(AND($D776&lt;=2029,Zisk!$D$10&gt;=2029),")","")</f>
        <v/>
      </c>
      <c r="BB776" s="38" t="str">
        <f>IF(AND(D776&lt;2029,2029&lt;=Zisk!$D$10),1,IF(D776=2029,0,""))</f>
        <v/>
      </c>
      <c r="BC776" s="39" t="str">
        <f>IF(AND($D776&lt;=2029,Zisk!$D$10&gt;=2030),"x","")</f>
        <v/>
      </c>
      <c r="BD776" s="35" t="str">
        <f>IF(AND($D776&lt;=2030,Zisk!$D$10&gt;=2030),"(","")</f>
        <v/>
      </c>
      <c r="BE776" s="35" t="str">
        <f>IF(AND($D776&lt;=2030,Zisk!$D$10&gt;=2030),"1","")</f>
        <v/>
      </c>
      <c r="BF776" s="35" t="str">
        <f>IF(AND($D776&lt;=2030,Zisk!$D$10&gt;=2030),"+","")</f>
        <v/>
      </c>
      <c r="BG776" s="37" t="str">
        <f>IF(AND($D776&lt;=2030,Zisk!$D$10&gt;=2030),VstupniParametry_SKRYT!$D$14,"")</f>
        <v/>
      </c>
      <c r="BH776" s="35" t="str">
        <f>IF(AND($D776&lt;=2030,Zisk!$D$10&gt;=2030),")","")</f>
        <v/>
      </c>
      <c r="BI776" s="38" t="str">
        <f>IF(AND(D776&lt;2030,2030&lt;=Zisk!$D$10),1,IF(D776=2030,0,""))</f>
        <v/>
      </c>
      <c r="BJ776" s="40" t="s">
        <v>32</v>
      </c>
      <c r="BK776" s="37">
        <f t="shared" si="364"/>
        <v>1</v>
      </c>
      <c r="BL776" s="35" t="str">
        <f t="shared" si="365"/>
        <v>x</v>
      </c>
      <c r="BM776" s="41">
        <f t="shared" si="366"/>
        <v>1</v>
      </c>
      <c r="BN776" s="37" t="str">
        <f t="shared" si="367"/>
        <v>x</v>
      </c>
      <c r="BO776" s="41">
        <f t="shared" si="352"/>
        <v>1.018</v>
      </c>
      <c r="BP776" s="41" t="str">
        <f t="shared" si="353"/>
        <v/>
      </c>
      <c r="BQ776" s="41" t="str">
        <f t="shared" si="354"/>
        <v/>
      </c>
      <c r="BR776" s="41" t="str">
        <f t="shared" si="355"/>
        <v/>
      </c>
      <c r="BS776" s="41" t="str">
        <f t="shared" si="356"/>
        <v/>
      </c>
      <c r="BT776" s="41" t="str">
        <f t="shared" si="357"/>
        <v/>
      </c>
      <c r="BU776" s="41" t="str">
        <f t="shared" si="358"/>
        <v/>
      </c>
      <c r="BV776" s="41" t="str">
        <f t="shared" si="359"/>
        <v/>
      </c>
      <c r="BW776" s="41" t="str">
        <f t="shared" si="360"/>
        <v/>
      </c>
      <c r="BX776" s="41" t="str">
        <f t="shared" si="361"/>
        <v/>
      </c>
      <c r="BY776" s="41" t="str">
        <f t="shared" si="362"/>
        <v/>
      </c>
      <c r="BZ776" s="40" t="s">
        <v>32</v>
      </c>
      <c r="CA776" s="41">
        <f t="shared" si="363"/>
        <v>1.018</v>
      </c>
      <c r="CB776" s="35"/>
      <c r="CC776" s="36">
        <f>IF(D776&gt;Zisk!$D$10,"",E776*CA776)</f>
        <v>0</v>
      </c>
    </row>
    <row r="777" spans="2:81" x14ac:dyDescent="0.2">
      <c r="B777" s="28" t="str">
        <f>Zisk!B788</f>
        <v/>
      </c>
      <c r="C777" s="28">
        <f>Zisk!C788</f>
        <v>0</v>
      </c>
      <c r="D777" s="28">
        <f>Zisk!E788</f>
        <v>0</v>
      </c>
      <c r="E777" s="29">
        <f>Zisk!D788</f>
        <v>0</v>
      </c>
      <c r="F777" s="29"/>
      <c r="G777" s="28" t="str">
        <f t="shared" si="338"/>
        <v>(</v>
      </c>
      <c r="H777" s="28" t="str">
        <f t="shared" si="339"/>
        <v>1</v>
      </c>
      <c r="I777" s="28" t="str">
        <f t="shared" si="340"/>
        <v>+</v>
      </c>
      <c r="J777" s="30">
        <f>IF($D777&lt;=2021,VstupniParametry_SKRYT!$D$5,"")</f>
        <v>0.02</v>
      </c>
      <c r="K777" s="28" t="str">
        <f t="shared" si="341"/>
        <v>)</v>
      </c>
      <c r="L777" s="31">
        <f>IF($D777&lt;=2021,COUNTIF(Vypocet_SKRYT!T774:AS774,"&gt;=1"),"")</f>
        <v>0</v>
      </c>
      <c r="M777" s="32" t="str">
        <f t="shared" si="342"/>
        <v>x</v>
      </c>
      <c r="N777" s="28" t="str">
        <f t="shared" si="343"/>
        <v>(</v>
      </c>
      <c r="O777" s="28" t="str">
        <f t="shared" si="344"/>
        <v>1</v>
      </c>
      <c r="P777" s="28" t="str">
        <f t="shared" si="345"/>
        <v>+</v>
      </c>
      <c r="Q777" s="30">
        <f>IF($D777&lt;=2024,VstupniParametry_SKRYT!$D$6,"")</f>
        <v>0.06</v>
      </c>
      <c r="R777" s="28" t="str">
        <f t="shared" si="346"/>
        <v>)</v>
      </c>
      <c r="S777" s="31">
        <f>IF($D777&lt;=2024,COUNTIFS(Vypocet_SKRYT!AT774:AV774,"&gt;=1"),"")</f>
        <v>0</v>
      </c>
      <c r="T777" s="32" t="str">
        <f t="shared" si="347"/>
        <v>x</v>
      </c>
      <c r="U777" s="28" t="str">
        <f t="shared" si="348"/>
        <v>(</v>
      </c>
      <c r="V777" s="28" t="str">
        <f t="shared" si="349"/>
        <v>1</v>
      </c>
      <c r="W777" s="28" t="str">
        <f t="shared" si="350"/>
        <v>+</v>
      </c>
      <c r="X777" s="30">
        <f>IF($D777&lt;=2025,VstupniParametry_SKRYT!$D$9,"")</f>
        <v>1.7999999999999999E-2</v>
      </c>
      <c r="Y777" s="28" t="str">
        <f t="shared" si="351"/>
        <v>)</v>
      </c>
      <c r="Z777" s="31">
        <f>IF(AND(D777&lt;2025,2025&lt;=Zisk!$D$10),1,IF(D777=2025,0,""))</f>
        <v>1</v>
      </c>
      <c r="AA777" s="32" t="str">
        <f>IF(AND($D777&lt;=2025,Zisk!$D$10&gt;=2026),"x","")</f>
        <v/>
      </c>
      <c r="AB777" s="28" t="str">
        <f>IF(AND($D777&lt;=2026,Zisk!$D$10&gt;=2026),"(","")</f>
        <v/>
      </c>
      <c r="AC777" s="28" t="str">
        <f>IF(AND($D777&lt;=2026,Zisk!$D$10&gt;=2026),"1","")</f>
        <v/>
      </c>
      <c r="AD777" s="28" t="str">
        <f>IF(AND($D777&lt;=2026,Zisk!$D$10&gt;=2026),"+","")</f>
        <v/>
      </c>
      <c r="AE777" s="30" t="str">
        <f>IF(AND($D777&lt;=2026,Zisk!$D$10&gt;=2026),VstupniParametry_SKRYT!$D$10,"")</f>
        <v/>
      </c>
      <c r="AF777" s="28" t="str">
        <f>IF(AND($D777&lt;=2026,Zisk!$D$10&gt;=2026),")","")</f>
        <v/>
      </c>
      <c r="AG777" s="31" t="str">
        <f>IF(AND(D777&lt;2026,2026&lt;=Zisk!$D$10),1,IF(D777=2026,0,""))</f>
        <v/>
      </c>
      <c r="AH777" s="32" t="str">
        <f>IF(AND($D777&lt;=2026,Zisk!$D$10&gt;=2027),"x","")</f>
        <v/>
      </c>
      <c r="AI777" s="28" t="str">
        <f>IF(AND($D777&lt;=2027,Zisk!$D$10&gt;=2027),"(","")</f>
        <v/>
      </c>
      <c r="AJ777" s="28" t="str">
        <f>IF(AND($D777&lt;=2027,Zisk!$D$10&gt;=2027),"1","")</f>
        <v/>
      </c>
      <c r="AK777" s="28" t="str">
        <f>IF(AND($D777&lt;=2027,Zisk!$D$10&gt;=2027),"+","")</f>
        <v/>
      </c>
      <c r="AL777" s="30" t="str">
        <f>IF(AND($D777&lt;=2027,Zisk!$D$10&gt;=2027),VstupniParametry_SKRYT!$D$11,"")</f>
        <v/>
      </c>
      <c r="AM777" s="28" t="str">
        <f>IF(AND($D777&lt;=2027,Zisk!$D$10&gt;=2027),")","")</f>
        <v/>
      </c>
      <c r="AN777" s="31" t="str">
        <f>IF(AND(D777&lt;2027,2027&lt;=Zisk!$D$10),1,IF(D777=2027,0,""))</f>
        <v/>
      </c>
      <c r="AO777" s="32" t="str">
        <f>IF(AND($D777&lt;=2027,Zisk!$D$10&gt;=2028),"x","")</f>
        <v/>
      </c>
      <c r="AP777" s="28" t="str">
        <f>IF(AND($D777&lt;=2028,Zisk!$D$10&gt;=2028),"(","")</f>
        <v/>
      </c>
      <c r="AQ777" s="28" t="str">
        <f>IF(AND($D777&lt;=2028,Zisk!$D$10&gt;=2028),"1","")</f>
        <v/>
      </c>
      <c r="AR777" s="28" t="str">
        <f>IF(AND($D777&lt;=2028,Zisk!$D$10&gt;=2028),"+","")</f>
        <v/>
      </c>
      <c r="AS777" s="30" t="str">
        <f>IF(AND($D777&lt;=2028,Zisk!$D$10&gt;=2028),VstupniParametry_SKRYT!$D$12,"")</f>
        <v/>
      </c>
      <c r="AT777" s="28" t="str">
        <f>IF(AND($D777&lt;=2028,Zisk!$D$10&gt;=2028),")","")</f>
        <v/>
      </c>
      <c r="AU777" s="31" t="str">
        <f>IF(AND(D777&lt;2028,2028&lt;=Zisk!$D$10),1,IF(D777=2028,0,""))</f>
        <v/>
      </c>
      <c r="AV777" s="32" t="str">
        <f>IF(AND($D777&lt;=2028,Zisk!$D$10&gt;=2029),"x","")</f>
        <v/>
      </c>
      <c r="AW777" s="28" t="str">
        <f>IF(AND($D777&lt;=2029,Zisk!$D$10&gt;=2029),"(","")</f>
        <v/>
      </c>
      <c r="AX777" s="28" t="str">
        <f>IF(AND($D777&lt;=2029,Zisk!$D$10&gt;=2029),"1","")</f>
        <v/>
      </c>
      <c r="AY777" s="28" t="str">
        <f>IF(AND($D777&lt;=2029,Zisk!$D$10&gt;=2029),"+","")</f>
        <v/>
      </c>
      <c r="AZ777" s="30" t="str">
        <f>IF(AND($D777&lt;=2029,Zisk!$D$10&gt;=2029),VstupniParametry_SKRYT!$D$13,"")</f>
        <v/>
      </c>
      <c r="BA777" s="28" t="str">
        <f>IF(AND($D777&lt;=2029,Zisk!$D$10&gt;=2029),")","")</f>
        <v/>
      </c>
      <c r="BB777" s="31" t="str">
        <f>IF(AND(D777&lt;2029,2029&lt;=Zisk!$D$10),1,IF(D777=2029,0,""))</f>
        <v/>
      </c>
      <c r="BC777" s="32" t="str">
        <f>IF(AND($D777&lt;=2029,Zisk!$D$10&gt;=2030),"x","")</f>
        <v/>
      </c>
      <c r="BD777" s="28" t="str">
        <f>IF(AND($D777&lt;=2030,Zisk!$D$10&gt;=2030),"(","")</f>
        <v/>
      </c>
      <c r="BE777" s="28" t="str">
        <f>IF(AND($D777&lt;=2030,Zisk!$D$10&gt;=2030),"1","")</f>
        <v/>
      </c>
      <c r="BF777" s="28" t="str">
        <f>IF(AND($D777&lt;=2030,Zisk!$D$10&gt;=2030),"+","")</f>
        <v/>
      </c>
      <c r="BG777" s="30" t="str">
        <f>IF(AND($D777&lt;=2030,Zisk!$D$10&gt;=2030),VstupniParametry_SKRYT!$D$14,"")</f>
        <v/>
      </c>
      <c r="BH777" s="28" t="str">
        <f>IF(AND($D777&lt;=2030,Zisk!$D$10&gt;=2030),")","")</f>
        <v/>
      </c>
      <c r="BI777" s="31" t="str">
        <f>IF(AND(D777&lt;2030,2030&lt;=Zisk!$D$10),1,IF(D777=2030,0,""))</f>
        <v/>
      </c>
      <c r="BJ777" s="33" t="s">
        <v>32</v>
      </c>
      <c r="BK777" s="30">
        <f t="shared" si="364"/>
        <v>1</v>
      </c>
      <c r="BL777" s="28" t="str">
        <f t="shared" si="365"/>
        <v>x</v>
      </c>
      <c r="BM777" s="34">
        <f t="shared" si="366"/>
        <v>1</v>
      </c>
      <c r="BN777" s="30" t="str">
        <f t="shared" si="367"/>
        <v>x</v>
      </c>
      <c r="BO777" s="34">
        <f t="shared" si="352"/>
        <v>1.018</v>
      </c>
      <c r="BP777" s="34" t="str">
        <f t="shared" si="353"/>
        <v/>
      </c>
      <c r="BQ777" s="34" t="str">
        <f t="shared" si="354"/>
        <v/>
      </c>
      <c r="BR777" s="34" t="str">
        <f t="shared" si="355"/>
        <v/>
      </c>
      <c r="BS777" s="34" t="str">
        <f t="shared" si="356"/>
        <v/>
      </c>
      <c r="BT777" s="34" t="str">
        <f t="shared" si="357"/>
        <v/>
      </c>
      <c r="BU777" s="34" t="str">
        <f t="shared" si="358"/>
        <v/>
      </c>
      <c r="BV777" s="34" t="str">
        <f t="shared" si="359"/>
        <v/>
      </c>
      <c r="BW777" s="34" t="str">
        <f t="shared" si="360"/>
        <v/>
      </c>
      <c r="BX777" s="34" t="str">
        <f t="shared" si="361"/>
        <v/>
      </c>
      <c r="BY777" s="34" t="str">
        <f t="shared" si="362"/>
        <v/>
      </c>
      <c r="BZ777" s="33" t="s">
        <v>32</v>
      </c>
      <c r="CA777" s="34">
        <f t="shared" si="363"/>
        <v>1.018</v>
      </c>
      <c r="CB777" s="28"/>
      <c r="CC777" s="29">
        <f>IF(D777&gt;Zisk!$D$10,"",E777*CA777)</f>
        <v>0</v>
      </c>
    </row>
    <row r="778" spans="2:81" x14ac:dyDescent="0.2">
      <c r="B778" s="35" t="str">
        <f>Zisk!B789</f>
        <v/>
      </c>
      <c r="C778" s="35">
        <f>Zisk!C789</f>
        <v>0</v>
      </c>
      <c r="D778" s="35">
        <f>Zisk!E789</f>
        <v>0</v>
      </c>
      <c r="E778" s="36">
        <f>Zisk!D789</f>
        <v>0</v>
      </c>
      <c r="F778" s="36"/>
      <c r="G778" s="35" t="str">
        <f t="shared" si="338"/>
        <v>(</v>
      </c>
      <c r="H778" s="35" t="str">
        <f t="shared" si="339"/>
        <v>1</v>
      </c>
      <c r="I778" s="35" t="str">
        <f t="shared" si="340"/>
        <v>+</v>
      </c>
      <c r="J778" s="37">
        <f>IF($D778&lt;=2021,VstupniParametry_SKRYT!$D$5,"")</f>
        <v>0.02</v>
      </c>
      <c r="K778" s="35" t="str">
        <f t="shared" si="341"/>
        <v>)</v>
      </c>
      <c r="L778" s="38">
        <f>IF($D778&lt;=2021,COUNTIF(Vypocet_SKRYT!T775:AS775,"&gt;=1"),"")</f>
        <v>0</v>
      </c>
      <c r="M778" s="39" t="str">
        <f t="shared" si="342"/>
        <v>x</v>
      </c>
      <c r="N778" s="35" t="str">
        <f t="shared" si="343"/>
        <v>(</v>
      </c>
      <c r="O778" s="35" t="str">
        <f t="shared" si="344"/>
        <v>1</v>
      </c>
      <c r="P778" s="35" t="str">
        <f t="shared" si="345"/>
        <v>+</v>
      </c>
      <c r="Q778" s="37">
        <f>IF($D778&lt;=2024,VstupniParametry_SKRYT!$D$6,"")</f>
        <v>0.06</v>
      </c>
      <c r="R778" s="35" t="str">
        <f t="shared" si="346"/>
        <v>)</v>
      </c>
      <c r="S778" s="38">
        <f>IF($D778&lt;=2024,COUNTIFS(Vypocet_SKRYT!AT775:AV775,"&gt;=1"),"")</f>
        <v>0</v>
      </c>
      <c r="T778" s="39" t="str">
        <f t="shared" si="347"/>
        <v>x</v>
      </c>
      <c r="U778" s="35" t="str">
        <f t="shared" si="348"/>
        <v>(</v>
      </c>
      <c r="V778" s="35" t="str">
        <f t="shared" si="349"/>
        <v>1</v>
      </c>
      <c r="W778" s="35" t="str">
        <f t="shared" si="350"/>
        <v>+</v>
      </c>
      <c r="X778" s="37">
        <f>IF($D778&lt;=2025,VstupniParametry_SKRYT!$D$9,"")</f>
        <v>1.7999999999999999E-2</v>
      </c>
      <c r="Y778" s="35" t="str">
        <f t="shared" si="351"/>
        <v>)</v>
      </c>
      <c r="Z778" s="38">
        <f>IF(AND(D778&lt;2025,2025&lt;=Zisk!$D$10),1,IF(D778=2025,0,""))</f>
        <v>1</v>
      </c>
      <c r="AA778" s="39" t="str">
        <f>IF(AND($D778&lt;=2025,Zisk!$D$10&gt;=2026),"x","")</f>
        <v/>
      </c>
      <c r="AB778" s="35" t="str">
        <f>IF(AND($D778&lt;=2026,Zisk!$D$10&gt;=2026),"(","")</f>
        <v/>
      </c>
      <c r="AC778" s="35" t="str">
        <f>IF(AND($D778&lt;=2026,Zisk!$D$10&gt;=2026),"1","")</f>
        <v/>
      </c>
      <c r="AD778" s="35" t="str">
        <f>IF(AND($D778&lt;=2026,Zisk!$D$10&gt;=2026),"+","")</f>
        <v/>
      </c>
      <c r="AE778" s="37" t="str">
        <f>IF(AND($D778&lt;=2026,Zisk!$D$10&gt;=2026),VstupniParametry_SKRYT!$D$10,"")</f>
        <v/>
      </c>
      <c r="AF778" s="35" t="str">
        <f>IF(AND($D778&lt;=2026,Zisk!$D$10&gt;=2026),")","")</f>
        <v/>
      </c>
      <c r="AG778" s="38" t="str">
        <f>IF(AND(D778&lt;2026,2026&lt;=Zisk!$D$10),1,IF(D778=2026,0,""))</f>
        <v/>
      </c>
      <c r="AH778" s="39" t="str">
        <f>IF(AND($D778&lt;=2026,Zisk!$D$10&gt;=2027),"x","")</f>
        <v/>
      </c>
      <c r="AI778" s="35" t="str">
        <f>IF(AND($D778&lt;=2027,Zisk!$D$10&gt;=2027),"(","")</f>
        <v/>
      </c>
      <c r="AJ778" s="35" t="str">
        <f>IF(AND($D778&lt;=2027,Zisk!$D$10&gt;=2027),"1","")</f>
        <v/>
      </c>
      <c r="AK778" s="35" t="str">
        <f>IF(AND($D778&lt;=2027,Zisk!$D$10&gt;=2027),"+","")</f>
        <v/>
      </c>
      <c r="AL778" s="37" t="str">
        <f>IF(AND($D778&lt;=2027,Zisk!$D$10&gt;=2027),VstupniParametry_SKRYT!$D$11,"")</f>
        <v/>
      </c>
      <c r="AM778" s="35" t="str">
        <f>IF(AND($D778&lt;=2027,Zisk!$D$10&gt;=2027),")","")</f>
        <v/>
      </c>
      <c r="AN778" s="38" t="str">
        <f>IF(AND(D778&lt;2027,2027&lt;=Zisk!$D$10),1,IF(D778=2027,0,""))</f>
        <v/>
      </c>
      <c r="AO778" s="39" t="str">
        <f>IF(AND($D778&lt;=2027,Zisk!$D$10&gt;=2028),"x","")</f>
        <v/>
      </c>
      <c r="AP778" s="35" t="str">
        <f>IF(AND($D778&lt;=2028,Zisk!$D$10&gt;=2028),"(","")</f>
        <v/>
      </c>
      <c r="AQ778" s="35" t="str">
        <f>IF(AND($D778&lt;=2028,Zisk!$D$10&gt;=2028),"1","")</f>
        <v/>
      </c>
      <c r="AR778" s="35" t="str">
        <f>IF(AND($D778&lt;=2028,Zisk!$D$10&gt;=2028),"+","")</f>
        <v/>
      </c>
      <c r="AS778" s="37" t="str">
        <f>IF(AND($D778&lt;=2028,Zisk!$D$10&gt;=2028),VstupniParametry_SKRYT!$D$12,"")</f>
        <v/>
      </c>
      <c r="AT778" s="35" t="str">
        <f>IF(AND($D778&lt;=2028,Zisk!$D$10&gt;=2028),")","")</f>
        <v/>
      </c>
      <c r="AU778" s="38" t="str">
        <f>IF(AND(D778&lt;2028,2028&lt;=Zisk!$D$10),1,IF(D778=2028,0,""))</f>
        <v/>
      </c>
      <c r="AV778" s="39" t="str">
        <f>IF(AND($D778&lt;=2028,Zisk!$D$10&gt;=2029),"x","")</f>
        <v/>
      </c>
      <c r="AW778" s="35" t="str">
        <f>IF(AND($D778&lt;=2029,Zisk!$D$10&gt;=2029),"(","")</f>
        <v/>
      </c>
      <c r="AX778" s="35" t="str">
        <f>IF(AND($D778&lt;=2029,Zisk!$D$10&gt;=2029),"1","")</f>
        <v/>
      </c>
      <c r="AY778" s="35" t="str">
        <f>IF(AND($D778&lt;=2029,Zisk!$D$10&gt;=2029),"+","")</f>
        <v/>
      </c>
      <c r="AZ778" s="37" t="str">
        <f>IF(AND($D778&lt;=2029,Zisk!$D$10&gt;=2029),VstupniParametry_SKRYT!$D$13,"")</f>
        <v/>
      </c>
      <c r="BA778" s="35" t="str">
        <f>IF(AND($D778&lt;=2029,Zisk!$D$10&gt;=2029),")","")</f>
        <v/>
      </c>
      <c r="BB778" s="38" t="str">
        <f>IF(AND(D778&lt;2029,2029&lt;=Zisk!$D$10),1,IF(D778=2029,0,""))</f>
        <v/>
      </c>
      <c r="BC778" s="39" t="str">
        <f>IF(AND($D778&lt;=2029,Zisk!$D$10&gt;=2030),"x","")</f>
        <v/>
      </c>
      <c r="BD778" s="35" t="str">
        <f>IF(AND($D778&lt;=2030,Zisk!$D$10&gt;=2030),"(","")</f>
        <v/>
      </c>
      <c r="BE778" s="35" t="str">
        <f>IF(AND($D778&lt;=2030,Zisk!$D$10&gt;=2030),"1","")</f>
        <v/>
      </c>
      <c r="BF778" s="35" t="str">
        <f>IF(AND($D778&lt;=2030,Zisk!$D$10&gt;=2030),"+","")</f>
        <v/>
      </c>
      <c r="BG778" s="37" t="str">
        <f>IF(AND($D778&lt;=2030,Zisk!$D$10&gt;=2030),VstupniParametry_SKRYT!$D$14,"")</f>
        <v/>
      </c>
      <c r="BH778" s="35" t="str">
        <f>IF(AND($D778&lt;=2030,Zisk!$D$10&gt;=2030),")","")</f>
        <v/>
      </c>
      <c r="BI778" s="38" t="str">
        <f>IF(AND(D778&lt;2030,2030&lt;=Zisk!$D$10),1,IF(D778=2030,0,""))</f>
        <v/>
      </c>
      <c r="BJ778" s="40" t="s">
        <v>32</v>
      </c>
      <c r="BK778" s="37">
        <f t="shared" si="364"/>
        <v>1</v>
      </c>
      <c r="BL778" s="35" t="str">
        <f t="shared" si="365"/>
        <v>x</v>
      </c>
      <c r="BM778" s="41">
        <f t="shared" si="366"/>
        <v>1</v>
      </c>
      <c r="BN778" s="37" t="str">
        <f t="shared" si="367"/>
        <v>x</v>
      </c>
      <c r="BO778" s="41">
        <f t="shared" si="352"/>
        <v>1.018</v>
      </c>
      <c r="BP778" s="41" t="str">
        <f t="shared" si="353"/>
        <v/>
      </c>
      <c r="BQ778" s="41" t="str">
        <f t="shared" si="354"/>
        <v/>
      </c>
      <c r="BR778" s="41" t="str">
        <f t="shared" si="355"/>
        <v/>
      </c>
      <c r="BS778" s="41" t="str">
        <f t="shared" si="356"/>
        <v/>
      </c>
      <c r="BT778" s="41" t="str">
        <f t="shared" si="357"/>
        <v/>
      </c>
      <c r="BU778" s="41" t="str">
        <f t="shared" si="358"/>
        <v/>
      </c>
      <c r="BV778" s="41" t="str">
        <f t="shared" si="359"/>
        <v/>
      </c>
      <c r="BW778" s="41" t="str">
        <f t="shared" si="360"/>
        <v/>
      </c>
      <c r="BX778" s="41" t="str">
        <f t="shared" si="361"/>
        <v/>
      </c>
      <c r="BY778" s="41" t="str">
        <f t="shared" si="362"/>
        <v/>
      </c>
      <c r="BZ778" s="40" t="s">
        <v>32</v>
      </c>
      <c r="CA778" s="41">
        <f t="shared" si="363"/>
        <v>1.018</v>
      </c>
      <c r="CB778" s="35"/>
      <c r="CC778" s="36">
        <f>IF(D778&gt;Zisk!$D$10,"",E778*CA778)</f>
        <v>0</v>
      </c>
    </row>
    <row r="779" spans="2:81" x14ac:dyDescent="0.2">
      <c r="B779" s="28" t="str">
        <f>Zisk!B790</f>
        <v/>
      </c>
      <c r="C779" s="28">
        <f>Zisk!C790</f>
        <v>0</v>
      </c>
      <c r="D779" s="28">
        <f>Zisk!E790</f>
        <v>0</v>
      </c>
      <c r="E779" s="29">
        <f>Zisk!D790</f>
        <v>0</v>
      </c>
      <c r="F779" s="29"/>
      <c r="G779" s="28" t="str">
        <f t="shared" ref="G779:G842" si="368">IF($D779&lt;=2021,"(","")</f>
        <v>(</v>
      </c>
      <c r="H779" s="28" t="str">
        <f t="shared" ref="H779:H842" si="369">IF($D779&lt;=2021,"1","")</f>
        <v>1</v>
      </c>
      <c r="I779" s="28" t="str">
        <f t="shared" ref="I779:I842" si="370">IF($D779&lt;=2021,"+","")</f>
        <v>+</v>
      </c>
      <c r="J779" s="30">
        <f>IF($D779&lt;=2021,VstupniParametry_SKRYT!$D$5,"")</f>
        <v>0.02</v>
      </c>
      <c r="K779" s="28" t="str">
        <f t="shared" ref="K779:K842" si="371">IF($D779&lt;=2021,")","")</f>
        <v>)</v>
      </c>
      <c r="L779" s="31">
        <f>IF($D779&lt;=2021,COUNTIF(Vypocet_SKRYT!T776:AS776,"&gt;=1"),"")</f>
        <v>0</v>
      </c>
      <c r="M779" s="32" t="str">
        <f t="shared" ref="M779:M842" si="372">IF($D779&lt;=2021,"x","")</f>
        <v>x</v>
      </c>
      <c r="N779" s="28" t="str">
        <f t="shared" ref="N779:N842" si="373">IF($D779&lt;=2024,"(","")</f>
        <v>(</v>
      </c>
      <c r="O779" s="28" t="str">
        <f t="shared" ref="O779:O842" si="374">IF($D779&lt;=2024,"1","")</f>
        <v>1</v>
      </c>
      <c r="P779" s="28" t="str">
        <f t="shared" ref="P779:P842" si="375">IF($D779&lt;=2024,"+","")</f>
        <v>+</v>
      </c>
      <c r="Q779" s="30">
        <f>IF($D779&lt;=2024,VstupniParametry_SKRYT!$D$6,"")</f>
        <v>0.06</v>
      </c>
      <c r="R779" s="28" t="str">
        <f t="shared" ref="R779:R842" si="376">IF($D779&lt;=2024,")","")</f>
        <v>)</v>
      </c>
      <c r="S779" s="31">
        <f>IF($D779&lt;=2024,COUNTIFS(Vypocet_SKRYT!AT776:AV776,"&gt;=1"),"")</f>
        <v>0</v>
      </c>
      <c r="T779" s="32" t="str">
        <f t="shared" ref="T779:T842" si="377">IF($D779&lt;=2024,"x","")</f>
        <v>x</v>
      </c>
      <c r="U779" s="28" t="str">
        <f t="shared" ref="U779:U842" si="378">IF($D779&lt;=2025,"(","")</f>
        <v>(</v>
      </c>
      <c r="V779" s="28" t="str">
        <f t="shared" ref="V779:V842" si="379">IF($D779&lt;=2025,"1","")</f>
        <v>1</v>
      </c>
      <c r="W779" s="28" t="str">
        <f t="shared" ref="W779:W842" si="380">IF($D779&lt;=2025,"+","")</f>
        <v>+</v>
      </c>
      <c r="X779" s="30">
        <f>IF($D779&lt;=2025,VstupniParametry_SKRYT!$D$9,"")</f>
        <v>1.7999999999999999E-2</v>
      </c>
      <c r="Y779" s="28" t="str">
        <f t="shared" ref="Y779:Y842" si="381">IF($D779&lt;=2025,")","")</f>
        <v>)</v>
      </c>
      <c r="Z779" s="31">
        <f>IF(AND(D779&lt;2025,2025&lt;=Zisk!$D$10),1,IF(D779=2025,0,""))</f>
        <v>1</v>
      </c>
      <c r="AA779" s="32" t="str">
        <f>IF(AND($D779&lt;=2025,Zisk!$D$10&gt;=2026),"x","")</f>
        <v/>
      </c>
      <c r="AB779" s="28" t="str">
        <f>IF(AND($D779&lt;=2026,Zisk!$D$10&gt;=2026),"(","")</f>
        <v/>
      </c>
      <c r="AC779" s="28" t="str">
        <f>IF(AND($D779&lt;=2026,Zisk!$D$10&gt;=2026),"1","")</f>
        <v/>
      </c>
      <c r="AD779" s="28" t="str">
        <f>IF(AND($D779&lt;=2026,Zisk!$D$10&gt;=2026),"+","")</f>
        <v/>
      </c>
      <c r="AE779" s="30" t="str">
        <f>IF(AND($D779&lt;=2026,Zisk!$D$10&gt;=2026),VstupniParametry_SKRYT!$D$10,"")</f>
        <v/>
      </c>
      <c r="AF779" s="28" t="str">
        <f>IF(AND($D779&lt;=2026,Zisk!$D$10&gt;=2026),")","")</f>
        <v/>
      </c>
      <c r="AG779" s="31" t="str">
        <f>IF(AND(D779&lt;2026,2026&lt;=Zisk!$D$10),1,IF(D779=2026,0,""))</f>
        <v/>
      </c>
      <c r="AH779" s="32" t="str">
        <f>IF(AND($D779&lt;=2026,Zisk!$D$10&gt;=2027),"x","")</f>
        <v/>
      </c>
      <c r="AI779" s="28" t="str">
        <f>IF(AND($D779&lt;=2027,Zisk!$D$10&gt;=2027),"(","")</f>
        <v/>
      </c>
      <c r="AJ779" s="28" t="str">
        <f>IF(AND($D779&lt;=2027,Zisk!$D$10&gt;=2027),"1","")</f>
        <v/>
      </c>
      <c r="AK779" s="28" t="str">
        <f>IF(AND($D779&lt;=2027,Zisk!$D$10&gt;=2027),"+","")</f>
        <v/>
      </c>
      <c r="AL779" s="30" t="str">
        <f>IF(AND($D779&lt;=2027,Zisk!$D$10&gt;=2027),VstupniParametry_SKRYT!$D$11,"")</f>
        <v/>
      </c>
      <c r="AM779" s="28" t="str">
        <f>IF(AND($D779&lt;=2027,Zisk!$D$10&gt;=2027),")","")</f>
        <v/>
      </c>
      <c r="AN779" s="31" t="str">
        <f>IF(AND(D779&lt;2027,2027&lt;=Zisk!$D$10),1,IF(D779=2027,0,""))</f>
        <v/>
      </c>
      <c r="AO779" s="32" t="str">
        <f>IF(AND($D779&lt;=2027,Zisk!$D$10&gt;=2028),"x","")</f>
        <v/>
      </c>
      <c r="AP779" s="28" t="str">
        <f>IF(AND($D779&lt;=2028,Zisk!$D$10&gt;=2028),"(","")</f>
        <v/>
      </c>
      <c r="AQ779" s="28" t="str">
        <f>IF(AND($D779&lt;=2028,Zisk!$D$10&gt;=2028),"1","")</f>
        <v/>
      </c>
      <c r="AR779" s="28" t="str">
        <f>IF(AND($D779&lt;=2028,Zisk!$D$10&gt;=2028),"+","")</f>
        <v/>
      </c>
      <c r="AS779" s="30" t="str">
        <f>IF(AND($D779&lt;=2028,Zisk!$D$10&gt;=2028),VstupniParametry_SKRYT!$D$12,"")</f>
        <v/>
      </c>
      <c r="AT779" s="28" t="str">
        <f>IF(AND($D779&lt;=2028,Zisk!$D$10&gt;=2028),")","")</f>
        <v/>
      </c>
      <c r="AU779" s="31" t="str">
        <f>IF(AND(D779&lt;2028,2028&lt;=Zisk!$D$10),1,IF(D779=2028,0,""))</f>
        <v/>
      </c>
      <c r="AV779" s="32" t="str">
        <f>IF(AND($D779&lt;=2028,Zisk!$D$10&gt;=2029),"x","")</f>
        <v/>
      </c>
      <c r="AW779" s="28" t="str">
        <f>IF(AND($D779&lt;=2029,Zisk!$D$10&gt;=2029),"(","")</f>
        <v/>
      </c>
      <c r="AX779" s="28" t="str">
        <f>IF(AND($D779&lt;=2029,Zisk!$D$10&gt;=2029),"1","")</f>
        <v/>
      </c>
      <c r="AY779" s="28" t="str">
        <f>IF(AND($D779&lt;=2029,Zisk!$D$10&gt;=2029),"+","")</f>
        <v/>
      </c>
      <c r="AZ779" s="30" t="str">
        <f>IF(AND($D779&lt;=2029,Zisk!$D$10&gt;=2029),VstupniParametry_SKRYT!$D$13,"")</f>
        <v/>
      </c>
      <c r="BA779" s="28" t="str">
        <f>IF(AND($D779&lt;=2029,Zisk!$D$10&gt;=2029),")","")</f>
        <v/>
      </c>
      <c r="BB779" s="31" t="str">
        <f>IF(AND(D779&lt;2029,2029&lt;=Zisk!$D$10),1,IF(D779=2029,0,""))</f>
        <v/>
      </c>
      <c r="BC779" s="32" t="str">
        <f>IF(AND($D779&lt;=2029,Zisk!$D$10&gt;=2030),"x","")</f>
        <v/>
      </c>
      <c r="BD779" s="28" t="str">
        <f>IF(AND($D779&lt;=2030,Zisk!$D$10&gt;=2030),"(","")</f>
        <v/>
      </c>
      <c r="BE779" s="28" t="str">
        <f>IF(AND($D779&lt;=2030,Zisk!$D$10&gt;=2030),"1","")</f>
        <v/>
      </c>
      <c r="BF779" s="28" t="str">
        <f>IF(AND($D779&lt;=2030,Zisk!$D$10&gt;=2030),"+","")</f>
        <v/>
      </c>
      <c r="BG779" s="30" t="str">
        <f>IF(AND($D779&lt;=2030,Zisk!$D$10&gt;=2030),VstupniParametry_SKRYT!$D$14,"")</f>
        <v/>
      </c>
      <c r="BH779" s="28" t="str">
        <f>IF(AND($D779&lt;=2030,Zisk!$D$10&gt;=2030),")","")</f>
        <v/>
      </c>
      <c r="BI779" s="31" t="str">
        <f>IF(AND(D779&lt;2030,2030&lt;=Zisk!$D$10),1,IF(D779=2030,0,""))</f>
        <v/>
      </c>
      <c r="BJ779" s="33" t="s">
        <v>32</v>
      </c>
      <c r="BK779" s="30">
        <f t="shared" si="364"/>
        <v>1</v>
      </c>
      <c r="BL779" s="28" t="str">
        <f t="shared" si="365"/>
        <v>x</v>
      </c>
      <c r="BM779" s="34">
        <f t="shared" si="366"/>
        <v>1</v>
      </c>
      <c r="BN779" s="30" t="str">
        <f t="shared" si="367"/>
        <v>x</v>
      </c>
      <c r="BO779" s="34">
        <f t="shared" ref="BO779:BO842" si="382">IF(X779="","",IF(BO$8=$D779,1,(1+X779)^Z779))</f>
        <v>1.018</v>
      </c>
      <c r="BP779" s="34" t="str">
        <f t="shared" ref="BP779:BP842" si="383">AA779</f>
        <v/>
      </c>
      <c r="BQ779" s="34" t="str">
        <f t="shared" ref="BQ779:BQ842" si="384">IF(AE779="","",(1+AE779)^AG779)</f>
        <v/>
      </c>
      <c r="BR779" s="34" t="str">
        <f t="shared" ref="BR779:BR842" si="385">AH779</f>
        <v/>
      </c>
      <c r="BS779" s="34" t="str">
        <f t="shared" ref="BS779:BS842" si="386">IF(AL779="","",(1+AL779)^AN779)</f>
        <v/>
      </c>
      <c r="BT779" s="34" t="str">
        <f t="shared" ref="BT779:BT842" si="387">AO779</f>
        <v/>
      </c>
      <c r="BU779" s="34" t="str">
        <f t="shared" ref="BU779:BU842" si="388">IF(AS779="","",(1+AS779)^AU779)</f>
        <v/>
      </c>
      <c r="BV779" s="34" t="str">
        <f t="shared" ref="BV779:BV842" si="389">AV779</f>
        <v/>
      </c>
      <c r="BW779" s="34" t="str">
        <f t="shared" ref="BW779:BW842" si="390">IF(AZ779="","",(1+AZ779)^BB779)</f>
        <v/>
      </c>
      <c r="BX779" s="34" t="str">
        <f t="shared" ref="BX779:BX842" si="391">BC779</f>
        <v/>
      </c>
      <c r="BY779" s="34" t="str">
        <f t="shared" ref="BY779:BY842" si="392">IF(BG779="","",(1+BG779)^BI779)</f>
        <v/>
      </c>
      <c r="BZ779" s="33" t="s">
        <v>32</v>
      </c>
      <c r="CA779" s="34">
        <f t="shared" ref="CA779:CA842" si="393">IF(BK779="",1,BK779)*IF(BM779="",1,BM779)*IF(BO779="",1,BO779)*IF(BQ779="",1,BQ779)*IF(BS779="",1,BS779)*IF(BU779="",1,BU779)*IF(BW779="",1,BW779)*IF(BY779="",1,BY779)</f>
        <v>1.018</v>
      </c>
      <c r="CB779" s="28"/>
      <c r="CC779" s="29">
        <f>IF(D779&gt;Zisk!$D$10,"",E779*CA779)</f>
        <v>0</v>
      </c>
    </row>
    <row r="780" spans="2:81" x14ac:dyDescent="0.2">
      <c r="B780" s="35" t="str">
        <f>Zisk!B791</f>
        <v/>
      </c>
      <c r="C780" s="35">
        <f>Zisk!C791</f>
        <v>0</v>
      </c>
      <c r="D780" s="35">
        <f>Zisk!E791</f>
        <v>0</v>
      </c>
      <c r="E780" s="36">
        <f>Zisk!D791</f>
        <v>0</v>
      </c>
      <c r="F780" s="36"/>
      <c r="G780" s="35" t="str">
        <f t="shared" si="368"/>
        <v>(</v>
      </c>
      <c r="H780" s="35" t="str">
        <f t="shared" si="369"/>
        <v>1</v>
      </c>
      <c r="I780" s="35" t="str">
        <f t="shared" si="370"/>
        <v>+</v>
      </c>
      <c r="J780" s="37">
        <f>IF($D780&lt;=2021,VstupniParametry_SKRYT!$D$5,"")</f>
        <v>0.02</v>
      </c>
      <c r="K780" s="35" t="str">
        <f t="shared" si="371"/>
        <v>)</v>
      </c>
      <c r="L780" s="38">
        <f>IF($D780&lt;=2021,COUNTIF(Vypocet_SKRYT!T777:AS777,"&gt;=1"),"")</f>
        <v>0</v>
      </c>
      <c r="M780" s="39" t="str">
        <f t="shared" si="372"/>
        <v>x</v>
      </c>
      <c r="N780" s="35" t="str">
        <f t="shared" si="373"/>
        <v>(</v>
      </c>
      <c r="O780" s="35" t="str">
        <f t="shared" si="374"/>
        <v>1</v>
      </c>
      <c r="P780" s="35" t="str">
        <f t="shared" si="375"/>
        <v>+</v>
      </c>
      <c r="Q780" s="37">
        <f>IF($D780&lt;=2024,VstupniParametry_SKRYT!$D$6,"")</f>
        <v>0.06</v>
      </c>
      <c r="R780" s="35" t="str">
        <f t="shared" si="376"/>
        <v>)</v>
      </c>
      <c r="S780" s="38">
        <f>IF($D780&lt;=2024,COUNTIFS(Vypocet_SKRYT!AT777:AV777,"&gt;=1"),"")</f>
        <v>0</v>
      </c>
      <c r="T780" s="39" t="str">
        <f t="shared" si="377"/>
        <v>x</v>
      </c>
      <c r="U780" s="35" t="str">
        <f t="shared" si="378"/>
        <v>(</v>
      </c>
      <c r="V780" s="35" t="str">
        <f t="shared" si="379"/>
        <v>1</v>
      </c>
      <c r="W780" s="35" t="str">
        <f t="shared" si="380"/>
        <v>+</v>
      </c>
      <c r="X780" s="37">
        <f>IF($D780&lt;=2025,VstupniParametry_SKRYT!$D$9,"")</f>
        <v>1.7999999999999999E-2</v>
      </c>
      <c r="Y780" s="35" t="str">
        <f t="shared" si="381"/>
        <v>)</v>
      </c>
      <c r="Z780" s="38">
        <f>IF(AND(D780&lt;2025,2025&lt;=Zisk!$D$10),1,IF(D780=2025,0,""))</f>
        <v>1</v>
      </c>
      <c r="AA780" s="39" t="str">
        <f>IF(AND($D780&lt;=2025,Zisk!$D$10&gt;=2026),"x","")</f>
        <v/>
      </c>
      <c r="AB780" s="35" t="str">
        <f>IF(AND($D780&lt;=2026,Zisk!$D$10&gt;=2026),"(","")</f>
        <v/>
      </c>
      <c r="AC780" s="35" t="str">
        <f>IF(AND($D780&lt;=2026,Zisk!$D$10&gt;=2026),"1","")</f>
        <v/>
      </c>
      <c r="AD780" s="35" t="str">
        <f>IF(AND($D780&lt;=2026,Zisk!$D$10&gt;=2026),"+","")</f>
        <v/>
      </c>
      <c r="AE780" s="37" t="str">
        <f>IF(AND($D780&lt;=2026,Zisk!$D$10&gt;=2026),VstupniParametry_SKRYT!$D$10,"")</f>
        <v/>
      </c>
      <c r="AF780" s="35" t="str">
        <f>IF(AND($D780&lt;=2026,Zisk!$D$10&gt;=2026),")","")</f>
        <v/>
      </c>
      <c r="AG780" s="38" t="str">
        <f>IF(AND(D780&lt;2026,2026&lt;=Zisk!$D$10),1,IF(D780=2026,0,""))</f>
        <v/>
      </c>
      <c r="AH780" s="39" t="str">
        <f>IF(AND($D780&lt;=2026,Zisk!$D$10&gt;=2027),"x","")</f>
        <v/>
      </c>
      <c r="AI780" s="35" t="str">
        <f>IF(AND($D780&lt;=2027,Zisk!$D$10&gt;=2027),"(","")</f>
        <v/>
      </c>
      <c r="AJ780" s="35" t="str">
        <f>IF(AND($D780&lt;=2027,Zisk!$D$10&gt;=2027),"1","")</f>
        <v/>
      </c>
      <c r="AK780" s="35" t="str">
        <f>IF(AND($D780&lt;=2027,Zisk!$D$10&gt;=2027),"+","")</f>
        <v/>
      </c>
      <c r="AL780" s="37" t="str">
        <f>IF(AND($D780&lt;=2027,Zisk!$D$10&gt;=2027),VstupniParametry_SKRYT!$D$11,"")</f>
        <v/>
      </c>
      <c r="AM780" s="35" t="str">
        <f>IF(AND($D780&lt;=2027,Zisk!$D$10&gt;=2027),")","")</f>
        <v/>
      </c>
      <c r="AN780" s="38" t="str">
        <f>IF(AND(D780&lt;2027,2027&lt;=Zisk!$D$10),1,IF(D780=2027,0,""))</f>
        <v/>
      </c>
      <c r="AO780" s="39" t="str">
        <f>IF(AND($D780&lt;=2027,Zisk!$D$10&gt;=2028),"x","")</f>
        <v/>
      </c>
      <c r="AP780" s="35" t="str">
        <f>IF(AND($D780&lt;=2028,Zisk!$D$10&gt;=2028),"(","")</f>
        <v/>
      </c>
      <c r="AQ780" s="35" t="str">
        <f>IF(AND($D780&lt;=2028,Zisk!$D$10&gt;=2028),"1","")</f>
        <v/>
      </c>
      <c r="AR780" s="35" t="str">
        <f>IF(AND($D780&lt;=2028,Zisk!$D$10&gt;=2028),"+","")</f>
        <v/>
      </c>
      <c r="AS780" s="37" t="str">
        <f>IF(AND($D780&lt;=2028,Zisk!$D$10&gt;=2028),VstupniParametry_SKRYT!$D$12,"")</f>
        <v/>
      </c>
      <c r="AT780" s="35" t="str">
        <f>IF(AND($D780&lt;=2028,Zisk!$D$10&gt;=2028),")","")</f>
        <v/>
      </c>
      <c r="AU780" s="38" t="str">
        <f>IF(AND(D780&lt;2028,2028&lt;=Zisk!$D$10),1,IF(D780=2028,0,""))</f>
        <v/>
      </c>
      <c r="AV780" s="39" t="str">
        <f>IF(AND($D780&lt;=2028,Zisk!$D$10&gt;=2029),"x","")</f>
        <v/>
      </c>
      <c r="AW780" s="35" t="str">
        <f>IF(AND($D780&lt;=2029,Zisk!$D$10&gt;=2029),"(","")</f>
        <v/>
      </c>
      <c r="AX780" s="35" t="str">
        <f>IF(AND($D780&lt;=2029,Zisk!$D$10&gt;=2029),"1","")</f>
        <v/>
      </c>
      <c r="AY780" s="35" t="str">
        <f>IF(AND($D780&lt;=2029,Zisk!$D$10&gt;=2029),"+","")</f>
        <v/>
      </c>
      <c r="AZ780" s="37" t="str">
        <f>IF(AND($D780&lt;=2029,Zisk!$D$10&gt;=2029),VstupniParametry_SKRYT!$D$13,"")</f>
        <v/>
      </c>
      <c r="BA780" s="35" t="str">
        <f>IF(AND($D780&lt;=2029,Zisk!$D$10&gt;=2029),")","")</f>
        <v/>
      </c>
      <c r="BB780" s="38" t="str">
        <f>IF(AND(D780&lt;2029,2029&lt;=Zisk!$D$10),1,IF(D780=2029,0,""))</f>
        <v/>
      </c>
      <c r="BC780" s="39" t="str">
        <f>IF(AND($D780&lt;=2029,Zisk!$D$10&gt;=2030),"x","")</f>
        <v/>
      </c>
      <c r="BD780" s="35" t="str">
        <f>IF(AND($D780&lt;=2030,Zisk!$D$10&gt;=2030),"(","")</f>
        <v/>
      </c>
      <c r="BE780" s="35" t="str">
        <f>IF(AND($D780&lt;=2030,Zisk!$D$10&gt;=2030),"1","")</f>
        <v/>
      </c>
      <c r="BF780" s="35" t="str">
        <f>IF(AND($D780&lt;=2030,Zisk!$D$10&gt;=2030),"+","")</f>
        <v/>
      </c>
      <c r="BG780" s="37" t="str">
        <f>IF(AND($D780&lt;=2030,Zisk!$D$10&gt;=2030),VstupniParametry_SKRYT!$D$14,"")</f>
        <v/>
      </c>
      <c r="BH780" s="35" t="str">
        <f>IF(AND($D780&lt;=2030,Zisk!$D$10&gt;=2030),")","")</f>
        <v/>
      </c>
      <c r="BI780" s="38" t="str">
        <f>IF(AND(D780&lt;2030,2030&lt;=Zisk!$D$10),1,IF(D780=2030,0,""))</f>
        <v/>
      </c>
      <c r="BJ780" s="40" t="s">
        <v>32</v>
      </c>
      <c r="BK780" s="37">
        <f t="shared" ref="BK780:BK843" si="394">IF(J780="","",(1+J780)^L780)</f>
        <v>1</v>
      </c>
      <c r="BL780" s="35" t="str">
        <f t="shared" ref="BL780:BL843" si="395">M780</f>
        <v>x</v>
      </c>
      <c r="BM780" s="41">
        <f t="shared" ref="BM780:BM843" si="396">IF(J780="","",(1+Q780)^S780)</f>
        <v>1</v>
      </c>
      <c r="BN780" s="37" t="str">
        <f t="shared" ref="BN780:BN843" si="397">T780</f>
        <v>x</v>
      </c>
      <c r="BO780" s="41">
        <f t="shared" si="382"/>
        <v>1.018</v>
      </c>
      <c r="BP780" s="41" t="str">
        <f t="shared" si="383"/>
        <v/>
      </c>
      <c r="BQ780" s="41" t="str">
        <f t="shared" si="384"/>
        <v/>
      </c>
      <c r="BR780" s="41" t="str">
        <f t="shared" si="385"/>
        <v/>
      </c>
      <c r="BS780" s="41" t="str">
        <f t="shared" si="386"/>
        <v/>
      </c>
      <c r="BT780" s="41" t="str">
        <f t="shared" si="387"/>
        <v/>
      </c>
      <c r="BU780" s="41" t="str">
        <f t="shared" si="388"/>
        <v/>
      </c>
      <c r="BV780" s="41" t="str">
        <f t="shared" si="389"/>
        <v/>
      </c>
      <c r="BW780" s="41" t="str">
        <f t="shared" si="390"/>
        <v/>
      </c>
      <c r="BX780" s="41" t="str">
        <f t="shared" si="391"/>
        <v/>
      </c>
      <c r="BY780" s="41" t="str">
        <f t="shared" si="392"/>
        <v/>
      </c>
      <c r="BZ780" s="40" t="s">
        <v>32</v>
      </c>
      <c r="CA780" s="41">
        <f t="shared" si="393"/>
        <v>1.018</v>
      </c>
      <c r="CB780" s="35"/>
      <c r="CC780" s="36">
        <f>IF(D780&gt;Zisk!$D$10,"",E780*CA780)</f>
        <v>0</v>
      </c>
    </row>
    <row r="781" spans="2:81" x14ac:dyDescent="0.2">
      <c r="B781" s="28" t="str">
        <f>Zisk!B792</f>
        <v/>
      </c>
      <c r="C781" s="28">
        <f>Zisk!C792</f>
        <v>0</v>
      </c>
      <c r="D781" s="28">
        <f>Zisk!E792</f>
        <v>0</v>
      </c>
      <c r="E781" s="29">
        <f>Zisk!D792</f>
        <v>0</v>
      </c>
      <c r="F781" s="29"/>
      <c r="G781" s="28" t="str">
        <f t="shared" si="368"/>
        <v>(</v>
      </c>
      <c r="H781" s="28" t="str">
        <f t="shared" si="369"/>
        <v>1</v>
      </c>
      <c r="I781" s="28" t="str">
        <f t="shared" si="370"/>
        <v>+</v>
      </c>
      <c r="J781" s="30">
        <f>IF($D781&lt;=2021,VstupniParametry_SKRYT!$D$5,"")</f>
        <v>0.02</v>
      </c>
      <c r="K781" s="28" t="str">
        <f t="shared" si="371"/>
        <v>)</v>
      </c>
      <c r="L781" s="31">
        <f>IF($D781&lt;=2021,COUNTIF(Vypocet_SKRYT!T778:AS778,"&gt;=1"),"")</f>
        <v>0</v>
      </c>
      <c r="M781" s="32" t="str">
        <f t="shared" si="372"/>
        <v>x</v>
      </c>
      <c r="N781" s="28" t="str">
        <f t="shared" si="373"/>
        <v>(</v>
      </c>
      <c r="O781" s="28" t="str">
        <f t="shared" si="374"/>
        <v>1</v>
      </c>
      <c r="P781" s="28" t="str">
        <f t="shared" si="375"/>
        <v>+</v>
      </c>
      <c r="Q781" s="30">
        <f>IF($D781&lt;=2024,VstupniParametry_SKRYT!$D$6,"")</f>
        <v>0.06</v>
      </c>
      <c r="R781" s="28" t="str">
        <f t="shared" si="376"/>
        <v>)</v>
      </c>
      <c r="S781" s="31">
        <f>IF($D781&lt;=2024,COUNTIFS(Vypocet_SKRYT!AT778:AV778,"&gt;=1"),"")</f>
        <v>0</v>
      </c>
      <c r="T781" s="32" t="str">
        <f t="shared" si="377"/>
        <v>x</v>
      </c>
      <c r="U781" s="28" t="str">
        <f t="shared" si="378"/>
        <v>(</v>
      </c>
      <c r="V781" s="28" t="str">
        <f t="shared" si="379"/>
        <v>1</v>
      </c>
      <c r="W781" s="28" t="str">
        <f t="shared" si="380"/>
        <v>+</v>
      </c>
      <c r="X781" s="30">
        <f>IF($D781&lt;=2025,VstupniParametry_SKRYT!$D$9,"")</f>
        <v>1.7999999999999999E-2</v>
      </c>
      <c r="Y781" s="28" t="str">
        <f t="shared" si="381"/>
        <v>)</v>
      </c>
      <c r="Z781" s="31">
        <f>IF(AND(D781&lt;2025,2025&lt;=Zisk!$D$10),1,IF(D781=2025,0,""))</f>
        <v>1</v>
      </c>
      <c r="AA781" s="32" t="str">
        <f>IF(AND($D781&lt;=2025,Zisk!$D$10&gt;=2026),"x","")</f>
        <v/>
      </c>
      <c r="AB781" s="28" t="str">
        <f>IF(AND($D781&lt;=2026,Zisk!$D$10&gt;=2026),"(","")</f>
        <v/>
      </c>
      <c r="AC781" s="28" t="str">
        <f>IF(AND($D781&lt;=2026,Zisk!$D$10&gt;=2026),"1","")</f>
        <v/>
      </c>
      <c r="AD781" s="28" t="str">
        <f>IF(AND($D781&lt;=2026,Zisk!$D$10&gt;=2026),"+","")</f>
        <v/>
      </c>
      <c r="AE781" s="30" t="str">
        <f>IF(AND($D781&lt;=2026,Zisk!$D$10&gt;=2026),VstupniParametry_SKRYT!$D$10,"")</f>
        <v/>
      </c>
      <c r="AF781" s="28" t="str">
        <f>IF(AND($D781&lt;=2026,Zisk!$D$10&gt;=2026),")","")</f>
        <v/>
      </c>
      <c r="AG781" s="31" t="str">
        <f>IF(AND(D781&lt;2026,2026&lt;=Zisk!$D$10),1,IF(D781=2026,0,""))</f>
        <v/>
      </c>
      <c r="AH781" s="32" t="str">
        <f>IF(AND($D781&lt;=2026,Zisk!$D$10&gt;=2027),"x","")</f>
        <v/>
      </c>
      <c r="AI781" s="28" t="str">
        <f>IF(AND($D781&lt;=2027,Zisk!$D$10&gt;=2027),"(","")</f>
        <v/>
      </c>
      <c r="AJ781" s="28" t="str">
        <f>IF(AND($D781&lt;=2027,Zisk!$D$10&gt;=2027),"1","")</f>
        <v/>
      </c>
      <c r="AK781" s="28" t="str">
        <f>IF(AND($D781&lt;=2027,Zisk!$D$10&gt;=2027),"+","")</f>
        <v/>
      </c>
      <c r="AL781" s="30" t="str">
        <f>IF(AND($D781&lt;=2027,Zisk!$D$10&gt;=2027),VstupniParametry_SKRYT!$D$11,"")</f>
        <v/>
      </c>
      <c r="AM781" s="28" t="str">
        <f>IF(AND($D781&lt;=2027,Zisk!$D$10&gt;=2027),")","")</f>
        <v/>
      </c>
      <c r="AN781" s="31" t="str">
        <f>IF(AND(D781&lt;2027,2027&lt;=Zisk!$D$10),1,IF(D781=2027,0,""))</f>
        <v/>
      </c>
      <c r="AO781" s="32" t="str">
        <f>IF(AND($D781&lt;=2027,Zisk!$D$10&gt;=2028),"x","")</f>
        <v/>
      </c>
      <c r="AP781" s="28" t="str">
        <f>IF(AND($D781&lt;=2028,Zisk!$D$10&gt;=2028),"(","")</f>
        <v/>
      </c>
      <c r="AQ781" s="28" t="str">
        <f>IF(AND($D781&lt;=2028,Zisk!$D$10&gt;=2028),"1","")</f>
        <v/>
      </c>
      <c r="AR781" s="28" t="str">
        <f>IF(AND($D781&lt;=2028,Zisk!$D$10&gt;=2028),"+","")</f>
        <v/>
      </c>
      <c r="AS781" s="30" t="str">
        <f>IF(AND($D781&lt;=2028,Zisk!$D$10&gt;=2028),VstupniParametry_SKRYT!$D$12,"")</f>
        <v/>
      </c>
      <c r="AT781" s="28" t="str">
        <f>IF(AND($D781&lt;=2028,Zisk!$D$10&gt;=2028),")","")</f>
        <v/>
      </c>
      <c r="AU781" s="31" t="str">
        <f>IF(AND(D781&lt;2028,2028&lt;=Zisk!$D$10),1,IF(D781=2028,0,""))</f>
        <v/>
      </c>
      <c r="AV781" s="32" t="str">
        <f>IF(AND($D781&lt;=2028,Zisk!$D$10&gt;=2029),"x","")</f>
        <v/>
      </c>
      <c r="AW781" s="28" t="str">
        <f>IF(AND($D781&lt;=2029,Zisk!$D$10&gt;=2029),"(","")</f>
        <v/>
      </c>
      <c r="AX781" s="28" t="str">
        <f>IF(AND($D781&lt;=2029,Zisk!$D$10&gt;=2029),"1","")</f>
        <v/>
      </c>
      <c r="AY781" s="28" t="str">
        <f>IF(AND($D781&lt;=2029,Zisk!$D$10&gt;=2029),"+","")</f>
        <v/>
      </c>
      <c r="AZ781" s="30" t="str">
        <f>IF(AND($D781&lt;=2029,Zisk!$D$10&gt;=2029),VstupniParametry_SKRYT!$D$13,"")</f>
        <v/>
      </c>
      <c r="BA781" s="28" t="str">
        <f>IF(AND($D781&lt;=2029,Zisk!$D$10&gt;=2029),")","")</f>
        <v/>
      </c>
      <c r="BB781" s="31" t="str">
        <f>IF(AND(D781&lt;2029,2029&lt;=Zisk!$D$10),1,IF(D781=2029,0,""))</f>
        <v/>
      </c>
      <c r="BC781" s="32" t="str">
        <f>IF(AND($D781&lt;=2029,Zisk!$D$10&gt;=2030),"x","")</f>
        <v/>
      </c>
      <c r="BD781" s="28" t="str">
        <f>IF(AND($D781&lt;=2030,Zisk!$D$10&gt;=2030),"(","")</f>
        <v/>
      </c>
      <c r="BE781" s="28" t="str">
        <f>IF(AND($D781&lt;=2030,Zisk!$D$10&gt;=2030),"1","")</f>
        <v/>
      </c>
      <c r="BF781" s="28" t="str">
        <f>IF(AND($D781&lt;=2030,Zisk!$D$10&gt;=2030),"+","")</f>
        <v/>
      </c>
      <c r="BG781" s="30" t="str">
        <f>IF(AND($D781&lt;=2030,Zisk!$D$10&gt;=2030),VstupniParametry_SKRYT!$D$14,"")</f>
        <v/>
      </c>
      <c r="BH781" s="28" t="str">
        <f>IF(AND($D781&lt;=2030,Zisk!$D$10&gt;=2030),")","")</f>
        <v/>
      </c>
      <c r="BI781" s="31" t="str">
        <f>IF(AND(D781&lt;2030,2030&lt;=Zisk!$D$10),1,IF(D781=2030,0,""))</f>
        <v/>
      </c>
      <c r="BJ781" s="33" t="s">
        <v>32</v>
      </c>
      <c r="BK781" s="30">
        <f t="shared" si="394"/>
        <v>1</v>
      </c>
      <c r="BL781" s="28" t="str">
        <f t="shared" si="395"/>
        <v>x</v>
      </c>
      <c r="BM781" s="34">
        <f t="shared" si="396"/>
        <v>1</v>
      </c>
      <c r="BN781" s="30" t="str">
        <f t="shared" si="397"/>
        <v>x</v>
      </c>
      <c r="BO781" s="34">
        <f t="shared" si="382"/>
        <v>1.018</v>
      </c>
      <c r="BP781" s="34" t="str">
        <f t="shared" si="383"/>
        <v/>
      </c>
      <c r="BQ781" s="34" t="str">
        <f t="shared" si="384"/>
        <v/>
      </c>
      <c r="BR781" s="34" t="str">
        <f t="shared" si="385"/>
        <v/>
      </c>
      <c r="BS781" s="34" t="str">
        <f t="shared" si="386"/>
        <v/>
      </c>
      <c r="BT781" s="34" t="str">
        <f t="shared" si="387"/>
        <v/>
      </c>
      <c r="BU781" s="34" t="str">
        <f t="shared" si="388"/>
        <v/>
      </c>
      <c r="BV781" s="34" t="str">
        <f t="shared" si="389"/>
        <v/>
      </c>
      <c r="BW781" s="34" t="str">
        <f t="shared" si="390"/>
        <v/>
      </c>
      <c r="BX781" s="34" t="str">
        <f t="shared" si="391"/>
        <v/>
      </c>
      <c r="BY781" s="34" t="str">
        <f t="shared" si="392"/>
        <v/>
      </c>
      <c r="BZ781" s="33" t="s">
        <v>32</v>
      </c>
      <c r="CA781" s="34">
        <f t="shared" si="393"/>
        <v>1.018</v>
      </c>
      <c r="CB781" s="28"/>
      <c r="CC781" s="29">
        <f>IF(D781&gt;Zisk!$D$10,"",E781*CA781)</f>
        <v>0</v>
      </c>
    </row>
    <row r="782" spans="2:81" x14ac:dyDescent="0.2">
      <c r="B782" s="35" t="str">
        <f>Zisk!B793</f>
        <v/>
      </c>
      <c r="C782" s="35">
        <f>Zisk!C793</f>
        <v>0</v>
      </c>
      <c r="D782" s="35">
        <f>Zisk!E793</f>
        <v>0</v>
      </c>
      <c r="E782" s="36">
        <f>Zisk!D793</f>
        <v>0</v>
      </c>
      <c r="F782" s="36"/>
      <c r="G782" s="35" t="str">
        <f t="shared" si="368"/>
        <v>(</v>
      </c>
      <c r="H782" s="35" t="str">
        <f t="shared" si="369"/>
        <v>1</v>
      </c>
      <c r="I782" s="35" t="str">
        <f t="shared" si="370"/>
        <v>+</v>
      </c>
      <c r="J782" s="37">
        <f>IF($D782&lt;=2021,VstupniParametry_SKRYT!$D$5,"")</f>
        <v>0.02</v>
      </c>
      <c r="K782" s="35" t="str">
        <f t="shared" si="371"/>
        <v>)</v>
      </c>
      <c r="L782" s="38">
        <f>IF($D782&lt;=2021,COUNTIF(Vypocet_SKRYT!T779:AS779,"&gt;=1"),"")</f>
        <v>0</v>
      </c>
      <c r="M782" s="39" t="str">
        <f t="shared" si="372"/>
        <v>x</v>
      </c>
      <c r="N782" s="35" t="str">
        <f t="shared" si="373"/>
        <v>(</v>
      </c>
      <c r="O782" s="35" t="str">
        <f t="shared" si="374"/>
        <v>1</v>
      </c>
      <c r="P782" s="35" t="str">
        <f t="shared" si="375"/>
        <v>+</v>
      </c>
      <c r="Q782" s="37">
        <f>IF($D782&lt;=2024,VstupniParametry_SKRYT!$D$6,"")</f>
        <v>0.06</v>
      </c>
      <c r="R782" s="35" t="str">
        <f t="shared" si="376"/>
        <v>)</v>
      </c>
      <c r="S782" s="38">
        <f>IF($D782&lt;=2024,COUNTIFS(Vypocet_SKRYT!AT779:AV779,"&gt;=1"),"")</f>
        <v>0</v>
      </c>
      <c r="T782" s="39" t="str">
        <f t="shared" si="377"/>
        <v>x</v>
      </c>
      <c r="U782" s="35" t="str">
        <f t="shared" si="378"/>
        <v>(</v>
      </c>
      <c r="V782" s="35" t="str">
        <f t="shared" si="379"/>
        <v>1</v>
      </c>
      <c r="W782" s="35" t="str">
        <f t="shared" si="380"/>
        <v>+</v>
      </c>
      <c r="X782" s="37">
        <f>IF($D782&lt;=2025,VstupniParametry_SKRYT!$D$9,"")</f>
        <v>1.7999999999999999E-2</v>
      </c>
      <c r="Y782" s="35" t="str">
        <f t="shared" si="381"/>
        <v>)</v>
      </c>
      <c r="Z782" s="38">
        <f>IF(AND(D782&lt;2025,2025&lt;=Zisk!$D$10),1,IF(D782=2025,0,""))</f>
        <v>1</v>
      </c>
      <c r="AA782" s="39" t="str">
        <f>IF(AND($D782&lt;=2025,Zisk!$D$10&gt;=2026),"x","")</f>
        <v/>
      </c>
      <c r="AB782" s="35" t="str">
        <f>IF(AND($D782&lt;=2026,Zisk!$D$10&gt;=2026),"(","")</f>
        <v/>
      </c>
      <c r="AC782" s="35" t="str">
        <f>IF(AND($D782&lt;=2026,Zisk!$D$10&gt;=2026),"1","")</f>
        <v/>
      </c>
      <c r="AD782" s="35" t="str">
        <f>IF(AND($D782&lt;=2026,Zisk!$D$10&gt;=2026),"+","")</f>
        <v/>
      </c>
      <c r="AE782" s="37" t="str">
        <f>IF(AND($D782&lt;=2026,Zisk!$D$10&gt;=2026),VstupniParametry_SKRYT!$D$10,"")</f>
        <v/>
      </c>
      <c r="AF782" s="35" t="str">
        <f>IF(AND($D782&lt;=2026,Zisk!$D$10&gt;=2026),")","")</f>
        <v/>
      </c>
      <c r="AG782" s="38" t="str">
        <f>IF(AND(D782&lt;2026,2026&lt;=Zisk!$D$10),1,IF(D782=2026,0,""))</f>
        <v/>
      </c>
      <c r="AH782" s="39" t="str">
        <f>IF(AND($D782&lt;=2026,Zisk!$D$10&gt;=2027),"x","")</f>
        <v/>
      </c>
      <c r="AI782" s="35" t="str">
        <f>IF(AND($D782&lt;=2027,Zisk!$D$10&gt;=2027),"(","")</f>
        <v/>
      </c>
      <c r="AJ782" s="35" t="str">
        <f>IF(AND($D782&lt;=2027,Zisk!$D$10&gt;=2027),"1","")</f>
        <v/>
      </c>
      <c r="AK782" s="35" t="str">
        <f>IF(AND($D782&lt;=2027,Zisk!$D$10&gt;=2027),"+","")</f>
        <v/>
      </c>
      <c r="AL782" s="37" t="str">
        <f>IF(AND($D782&lt;=2027,Zisk!$D$10&gt;=2027),VstupniParametry_SKRYT!$D$11,"")</f>
        <v/>
      </c>
      <c r="AM782" s="35" t="str">
        <f>IF(AND($D782&lt;=2027,Zisk!$D$10&gt;=2027),")","")</f>
        <v/>
      </c>
      <c r="AN782" s="38" t="str">
        <f>IF(AND(D782&lt;2027,2027&lt;=Zisk!$D$10),1,IF(D782=2027,0,""))</f>
        <v/>
      </c>
      <c r="AO782" s="39" t="str">
        <f>IF(AND($D782&lt;=2027,Zisk!$D$10&gt;=2028),"x","")</f>
        <v/>
      </c>
      <c r="AP782" s="35" t="str">
        <f>IF(AND($D782&lt;=2028,Zisk!$D$10&gt;=2028),"(","")</f>
        <v/>
      </c>
      <c r="AQ782" s="35" t="str">
        <f>IF(AND($D782&lt;=2028,Zisk!$D$10&gt;=2028),"1","")</f>
        <v/>
      </c>
      <c r="AR782" s="35" t="str">
        <f>IF(AND($D782&lt;=2028,Zisk!$D$10&gt;=2028),"+","")</f>
        <v/>
      </c>
      <c r="AS782" s="37" t="str">
        <f>IF(AND($D782&lt;=2028,Zisk!$D$10&gt;=2028),VstupniParametry_SKRYT!$D$12,"")</f>
        <v/>
      </c>
      <c r="AT782" s="35" t="str">
        <f>IF(AND($D782&lt;=2028,Zisk!$D$10&gt;=2028),")","")</f>
        <v/>
      </c>
      <c r="AU782" s="38" t="str">
        <f>IF(AND(D782&lt;2028,2028&lt;=Zisk!$D$10),1,IF(D782=2028,0,""))</f>
        <v/>
      </c>
      <c r="AV782" s="39" t="str">
        <f>IF(AND($D782&lt;=2028,Zisk!$D$10&gt;=2029),"x","")</f>
        <v/>
      </c>
      <c r="AW782" s="35" t="str">
        <f>IF(AND($D782&lt;=2029,Zisk!$D$10&gt;=2029),"(","")</f>
        <v/>
      </c>
      <c r="AX782" s="35" t="str">
        <f>IF(AND($D782&lt;=2029,Zisk!$D$10&gt;=2029),"1","")</f>
        <v/>
      </c>
      <c r="AY782" s="35" t="str">
        <f>IF(AND($D782&lt;=2029,Zisk!$D$10&gt;=2029),"+","")</f>
        <v/>
      </c>
      <c r="AZ782" s="37" t="str">
        <f>IF(AND($D782&lt;=2029,Zisk!$D$10&gt;=2029),VstupniParametry_SKRYT!$D$13,"")</f>
        <v/>
      </c>
      <c r="BA782" s="35" t="str">
        <f>IF(AND($D782&lt;=2029,Zisk!$D$10&gt;=2029),")","")</f>
        <v/>
      </c>
      <c r="BB782" s="38" t="str">
        <f>IF(AND(D782&lt;2029,2029&lt;=Zisk!$D$10),1,IF(D782=2029,0,""))</f>
        <v/>
      </c>
      <c r="BC782" s="39" t="str">
        <f>IF(AND($D782&lt;=2029,Zisk!$D$10&gt;=2030),"x","")</f>
        <v/>
      </c>
      <c r="BD782" s="35" t="str">
        <f>IF(AND($D782&lt;=2030,Zisk!$D$10&gt;=2030),"(","")</f>
        <v/>
      </c>
      <c r="BE782" s="35" t="str">
        <f>IF(AND($D782&lt;=2030,Zisk!$D$10&gt;=2030),"1","")</f>
        <v/>
      </c>
      <c r="BF782" s="35" t="str">
        <f>IF(AND($D782&lt;=2030,Zisk!$D$10&gt;=2030),"+","")</f>
        <v/>
      </c>
      <c r="BG782" s="37" t="str">
        <f>IF(AND($D782&lt;=2030,Zisk!$D$10&gt;=2030),VstupniParametry_SKRYT!$D$14,"")</f>
        <v/>
      </c>
      <c r="BH782" s="35" t="str">
        <f>IF(AND($D782&lt;=2030,Zisk!$D$10&gt;=2030),")","")</f>
        <v/>
      </c>
      <c r="BI782" s="38" t="str">
        <f>IF(AND(D782&lt;2030,2030&lt;=Zisk!$D$10),1,IF(D782=2030,0,""))</f>
        <v/>
      </c>
      <c r="BJ782" s="40" t="s">
        <v>32</v>
      </c>
      <c r="BK782" s="37">
        <f t="shared" si="394"/>
        <v>1</v>
      </c>
      <c r="BL782" s="35" t="str">
        <f t="shared" si="395"/>
        <v>x</v>
      </c>
      <c r="BM782" s="41">
        <f t="shared" si="396"/>
        <v>1</v>
      </c>
      <c r="BN782" s="37" t="str">
        <f t="shared" si="397"/>
        <v>x</v>
      </c>
      <c r="BO782" s="41">
        <f t="shared" si="382"/>
        <v>1.018</v>
      </c>
      <c r="BP782" s="41" t="str">
        <f t="shared" si="383"/>
        <v/>
      </c>
      <c r="BQ782" s="41" t="str">
        <f t="shared" si="384"/>
        <v/>
      </c>
      <c r="BR782" s="41" t="str">
        <f t="shared" si="385"/>
        <v/>
      </c>
      <c r="BS782" s="41" t="str">
        <f t="shared" si="386"/>
        <v/>
      </c>
      <c r="BT782" s="41" t="str">
        <f t="shared" si="387"/>
        <v/>
      </c>
      <c r="BU782" s="41" t="str">
        <f t="shared" si="388"/>
        <v/>
      </c>
      <c r="BV782" s="41" t="str">
        <f t="shared" si="389"/>
        <v/>
      </c>
      <c r="BW782" s="41" t="str">
        <f t="shared" si="390"/>
        <v/>
      </c>
      <c r="BX782" s="41" t="str">
        <f t="shared" si="391"/>
        <v/>
      </c>
      <c r="BY782" s="41" t="str">
        <f t="shared" si="392"/>
        <v/>
      </c>
      <c r="BZ782" s="40" t="s">
        <v>32</v>
      </c>
      <c r="CA782" s="41">
        <f t="shared" si="393"/>
        <v>1.018</v>
      </c>
      <c r="CB782" s="35"/>
      <c r="CC782" s="36">
        <f>IF(D782&gt;Zisk!$D$10,"",E782*CA782)</f>
        <v>0</v>
      </c>
    </row>
    <row r="783" spans="2:81" x14ac:dyDescent="0.2">
      <c r="B783" s="28" t="str">
        <f>Zisk!B794</f>
        <v/>
      </c>
      <c r="C783" s="28">
        <f>Zisk!C794</f>
        <v>0</v>
      </c>
      <c r="D783" s="28">
        <f>Zisk!E794</f>
        <v>0</v>
      </c>
      <c r="E783" s="29">
        <f>Zisk!D794</f>
        <v>0</v>
      </c>
      <c r="F783" s="29"/>
      <c r="G783" s="28" t="str">
        <f t="shared" si="368"/>
        <v>(</v>
      </c>
      <c r="H783" s="28" t="str">
        <f t="shared" si="369"/>
        <v>1</v>
      </c>
      <c r="I783" s="28" t="str">
        <f t="shared" si="370"/>
        <v>+</v>
      </c>
      <c r="J783" s="30">
        <f>IF($D783&lt;=2021,VstupniParametry_SKRYT!$D$5,"")</f>
        <v>0.02</v>
      </c>
      <c r="K783" s="28" t="str">
        <f t="shared" si="371"/>
        <v>)</v>
      </c>
      <c r="L783" s="31">
        <f>IF($D783&lt;=2021,COUNTIF(Vypocet_SKRYT!T780:AS780,"&gt;=1"),"")</f>
        <v>0</v>
      </c>
      <c r="M783" s="32" t="str">
        <f t="shared" si="372"/>
        <v>x</v>
      </c>
      <c r="N783" s="28" t="str">
        <f t="shared" si="373"/>
        <v>(</v>
      </c>
      <c r="O783" s="28" t="str">
        <f t="shared" si="374"/>
        <v>1</v>
      </c>
      <c r="P783" s="28" t="str">
        <f t="shared" si="375"/>
        <v>+</v>
      </c>
      <c r="Q783" s="30">
        <f>IF($D783&lt;=2024,VstupniParametry_SKRYT!$D$6,"")</f>
        <v>0.06</v>
      </c>
      <c r="R783" s="28" t="str">
        <f t="shared" si="376"/>
        <v>)</v>
      </c>
      <c r="S783" s="31">
        <f>IF($D783&lt;=2024,COUNTIFS(Vypocet_SKRYT!AT780:AV780,"&gt;=1"),"")</f>
        <v>0</v>
      </c>
      <c r="T783" s="32" t="str">
        <f t="shared" si="377"/>
        <v>x</v>
      </c>
      <c r="U783" s="28" t="str">
        <f t="shared" si="378"/>
        <v>(</v>
      </c>
      <c r="V783" s="28" t="str">
        <f t="shared" si="379"/>
        <v>1</v>
      </c>
      <c r="W783" s="28" t="str">
        <f t="shared" si="380"/>
        <v>+</v>
      </c>
      <c r="X783" s="30">
        <f>IF($D783&lt;=2025,VstupniParametry_SKRYT!$D$9,"")</f>
        <v>1.7999999999999999E-2</v>
      </c>
      <c r="Y783" s="28" t="str">
        <f t="shared" si="381"/>
        <v>)</v>
      </c>
      <c r="Z783" s="31">
        <f>IF(AND(D783&lt;2025,2025&lt;=Zisk!$D$10),1,IF(D783=2025,0,""))</f>
        <v>1</v>
      </c>
      <c r="AA783" s="32" t="str">
        <f>IF(AND($D783&lt;=2025,Zisk!$D$10&gt;=2026),"x","")</f>
        <v/>
      </c>
      <c r="AB783" s="28" t="str">
        <f>IF(AND($D783&lt;=2026,Zisk!$D$10&gt;=2026),"(","")</f>
        <v/>
      </c>
      <c r="AC783" s="28" t="str">
        <f>IF(AND($D783&lt;=2026,Zisk!$D$10&gt;=2026),"1","")</f>
        <v/>
      </c>
      <c r="AD783" s="28" t="str">
        <f>IF(AND($D783&lt;=2026,Zisk!$D$10&gt;=2026),"+","")</f>
        <v/>
      </c>
      <c r="AE783" s="30" t="str">
        <f>IF(AND($D783&lt;=2026,Zisk!$D$10&gt;=2026),VstupniParametry_SKRYT!$D$10,"")</f>
        <v/>
      </c>
      <c r="AF783" s="28" t="str">
        <f>IF(AND($D783&lt;=2026,Zisk!$D$10&gt;=2026),")","")</f>
        <v/>
      </c>
      <c r="AG783" s="31" t="str">
        <f>IF(AND(D783&lt;2026,2026&lt;=Zisk!$D$10),1,IF(D783=2026,0,""))</f>
        <v/>
      </c>
      <c r="AH783" s="32" t="str">
        <f>IF(AND($D783&lt;=2026,Zisk!$D$10&gt;=2027),"x","")</f>
        <v/>
      </c>
      <c r="AI783" s="28" t="str">
        <f>IF(AND($D783&lt;=2027,Zisk!$D$10&gt;=2027),"(","")</f>
        <v/>
      </c>
      <c r="AJ783" s="28" t="str">
        <f>IF(AND($D783&lt;=2027,Zisk!$D$10&gt;=2027),"1","")</f>
        <v/>
      </c>
      <c r="AK783" s="28" t="str">
        <f>IF(AND($D783&lt;=2027,Zisk!$D$10&gt;=2027),"+","")</f>
        <v/>
      </c>
      <c r="AL783" s="30" t="str">
        <f>IF(AND($D783&lt;=2027,Zisk!$D$10&gt;=2027),VstupniParametry_SKRYT!$D$11,"")</f>
        <v/>
      </c>
      <c r="AM783" s="28" t="str">
        <f>IF(AND($D783&lt;=2027,Zisk!$D$10&gt;=2027),")","")</f>
        <v/>
      </c>
      <c r="AN783" s="31" t="str">
        <f>IF(AND(D783&lt;2027,2027&lt;=Zisk!$D$10),1,IF(D783=2027,0,""))</f>
        <v/>
      </c>
      <c r="AO783" s="32" t="str">
        <f>IF(AND($D783&lt;=2027,Zisk!$D$10&gt;=2028),"x","")</f>
        <v/>
      </c>
      <c r="AP783" s="28" t="str">
        <f>IF(AND($D783&lt;=2028,Zisk!$D$10&gt;=2028),"(","")</f>
        <v/>
      </c>
      <c r="AQ783" s="28" t="str">
        <f>IF(AND($D783&lt;=2028,Zisk!$D$10&gt;=2028),"1","")</f>
        <v/>
      </c>
      <c r="AR783" s="28" t="str">
        <f>IF(AND($D783&lt;=2028,Zisk!$D$10&gt;=2028),"+","")</f>
        <v/>
      </c>
      <c r="AS783" s="30" t="str">
        <f>IF(AND($D783&lt;=2028,Zisk!$D$10&gt;=2028),VstupniParametry_SKRYT!$D$12,"")</f>
        <v/>
      </c>
      <c r="AT783" s="28" t="str">
        <f>IF(AND($D783&lt;=2028,Zisk!$D$10&gt;=2028),")","")</f>
        <v/>
      </c>
      <c r="AU783" s="31" t="str">
        <f>IF(AND(D783&lt;2028,2028&lt;=Zisk!$D$10),1,IF(D783=2028,0,""))</f>
        <v/>
      </c>
      <c r="AV783" s="32" t="str">
        <f>IF(AND($D783&lt;=2028,Zisk!$D$10&gt;=2029),"x","")</f>
        <v/>
      </c>
      <c r="AW783" s="28" t="str">
        <f>IF(AND($D783&lt;=2029,Zisk!$D$10&gt;=2029),"(","")</f>
        <v/>
      </c>
      <c r="AX783" s="28" t="str">
        <f>IF(AND($D783&lt;=2029,Zisk!$D$10&gt;=2029),"1","")</f>
        <v/>
      </c>
      <c r="AY783" s="28" t="str">
        <f>IF(AND($D783&lt;=2029,Zisk!$D$10&gt;=2029),"+","")</f>
        <v/>
      </c>
      <c r="AZ783" s="30" t="str">
        <f>IF(AND($D783&lt;=2029,Zisk!$D$10&gt;=2029),VstupniParametry_SKRYT!$D$13,"")</f>
        <v/>
      </c>
      <c r="BA783" s="28" t="str">
        <f>IF(AND($D783&lt;=2029,Zisk!$D$10&gt;=2029),")","")</f>
        <v/>
      </c>
      <c r="BB783" s="31" t="str">
        <f>IF(AND(D783&lt;2029,2029&lt;=Zisk!$D$10),1,IF(D783=2029,0,""))</f>
        <v/>
      </c>
      <c r="BC783" s="32" t="str">
        <f>IF(AND($D783&lt;=2029,Zisk!$D$10&gt;=2030),"x","")</f>
        <v/>
      </c>
      <c r="BD783" s="28" t="str">
        <f>IF(AND($D783&lt;=2030,Zisk!$D$10&gt;=2030),"(","")</f>
        <v/>
      </c>
      <c r="BE783" s="28" t="str">
        <f>IF(AND($D783&lt;=2030,Zisk!$D$10&gt;=2030),"1","")</f>
        <v/>
      </c>
      <c r="BF783" s="28" t="str">
        <f>IF(AND($D783&lt;=2030,Zisk!$D$10&gt;=2030),"+","")</f>
        <v/>
      </c>
      <c r="BG783" s="30" t="str">
        <f>IF(AND($D783&lt;=2030,Zisk!$D$10&gt;=2030),VstupniParametry_SKRYT!$D$14,"")</f>
        <v/>
      </c>
      <c r="BH783" s="28" t="str">
        <f>IF(AND($D783&lt;=2030,Zisk!$D$10&gt;=2030),")","")</f>
        <v/>
      </c>
      <c r="BI783" s="31" t="str">
        <f>IF(AND(D783&lt;2030,2030&lt;=Zisk!$D$10),1,IF(D783=2030,0,""))</f>
        <v/>
      </c>
      <c r="BJ783" s="33" t="s">
        <v>32</v>
      </c>
      <c r="BK783" s="30">
        <f t="shared" si="394"/>
        <v>1</v>
      </c>
      <c r="BL783" s="28" t="str">
        <f t="shared" si="395"/>
        <v>x</v>
      </c>
      <c r="BM783" s="34">
        <f t="shared" si="396"/>
        <v>1</v>
      </c>
      <c r="BN783" s="30" t="str">
        <f t="shared" si="397"/>
        <v>x</v>
      </c>
      <c r="BO783" s="34">
        <f t="shared" si="382"/>
        <v>1.018</v>
      </c>
      <c r="BP783" s="34" t="str">
        <f t="shared" si="383"/>
        <v/>
      </c>
      <c r="BQ783" s="34" t="str">
        <f t="shared" si="384"/>
        <v/>
      </c>
      <c r="BR783" s="34" t="str">
        <f t="shared" si="385"/>
        <v/>
      </c>
      <c r="BS783" s="34" t="str">
        <f t="shared" si="386"/>
        <v/>
      </c>
      <c r="BT783" s="34" t="str">
        <f t="shared" si="387"/>
        <v/>
      </c>
      <c r="BU783" s="34" t="str">
        <f t="shared" si="388"/>
        <v/>
      </c>
      <c r="BV783" s="34" t="str">
        <f t="shared" si="389"/>
        <v/>
      </c>
      <c r="BW783" s="34" t="str">
        <f t="shared" si="390"/>
        <v/>
      </c>
      <c r="BX783" s="34" t="str">
        <f t="shared" si="391"/>
        <v/>
      </c>
      <c r="BY783" s="34" t="str">
        <f t="shared" si="392"/>
        <v/>
      </c>
      <c r="BZ783" s="33" t="s">
        <v>32</v>
      </c>
      <c r="CA783" s="34">
        <f t="shared" si="393"/>
        <v>1.018</v>
      </c>
      <c r="CB783" s="28"/>
      <c r="CC783" s="29">
        <f>IF(D783&gt;Zisk!$D$10,"",E783*CA783)</f>
        <v>0</v>
      </c>
    </row>
    <row r="784" spans="2:81" x14ac:dyDescent="0.2">
      <c r="B784" s="35" t="str">
        <f>Zisk!B795</f>
        <v/>
      </c>
      <c r="C784" s="35">
        <f>Zisk!C795</f>
        <v>0</v>
      </c>
      <c r="D784" s="35">
        <f>Zisk!E795</f>
        <v>0</v>
      </c>
      <c r="E784" s="36">
        <f>Zisk!D795</f>
        <v>0</v>
      </c>
      <c r="F784" s="36"/>
      <c r="G784" s="35" t="str">
        <f t="shared" si="368"/>
        <v>(</v>
      </c>
      <c r="H784" s="35" t="str">
        <f t="shared" si="369"/>
        <v>1</v>
      </c>
      <c r="I784" s="35" t="str">
        <f t="shared" si="370"/>
        <v>+</v>
      </c>
      <c r="J784" s="37">
        <f>IF($D784&lt;=2021,VstupniParametry_SKRYT!$D$5,"")</f>
        <v>0.02</v>
      </c>
      <c r="K784" s="35" t="str">
        <f t="shared" si="371"/>
        <v>)</v>
      </c>
      <c r="L784" s="38">
        <f>IF($D784&lt;=2021,COUNTIF(Vypocet_SKRYT!T781:AS781,"&gt;=1"),"")</f>
        <v>0</v>
      </c>
      <c r="M784" s="39" t="str">
        <f t="shared" si="372"/>
        <v>x</v>
      </c>
      <c r="N784" s="35" t="str">
        <f t="shared" si="373"/>
        <v>(</v>
      </c>
      <c r="O784" s="35" t="str">
        <f t="shared" si="374"/>
        <v>1</v>
      </c>
      <c r="P784" s="35" t="str">
        <f t="shared" si="375"/>
        <v>+</v>
      </c>
      <c r="Q784" s="37">
        <f>IF($D784&lt;=2024,VstupniParametry_SKRYT!$D$6,"")</f>
        <v>0.06</v>
      </c>
      <c r="R784" s="35" t="str">
        <f t="shared" si="376"/>
        <v>)</v>
      </c>
      <c r="S784" s="38">
        <f>IF($D784&lt;=2024,COUNTIFS(Vypocet_SKRYT!AT781:AV781,"&gt;=1"),"")</f>
        <v>0</v>
      </c>
      <c r="T784" s="39" t="str">
        <f t="shared" si="377"/>
        <v>x</v>
      </c>
      <c r="U784" s="35" t="str">
        <f t="shared" si="378"/>
        <v>(</v>
      </c>
      <c r="V784" s="35" t="str">
        <f t="shared" si="379"/>
        <v>1</v>
      </c>
      <c r="W784" s="35" t="str">
        <f t="shared" si="380"/>
        <v>+</v>
      </c>
      <c r="X784" s="37">
        <f>IF($D784&lt;=2025,VstupniParametry_SKRYT!$D$9,"")</f>
        <v>1.7999999999999999E-2</v>
      </c>
      <c r="Y784" s="35" t="str">
        <f t="shared" si="381"/>
        <v>)</v>
      </c>
      <c r="Z784" s="38">
        <f>IF(AND(D784&lt;2025,2025&lt;=Zisk!$D$10),1,IF(D784=2025,0,""))</f>
        <v>1</v>
      </c>
      <c r="AA784" s="39" t="str">
        <f>IF(AND($D784&lt;=2025,Zisk!$D$10&gt;=2026),"x","")</f>
        <v/>
      </c>
      <c r="AB784" s="35" t="str">
        <f>IF(AND($D784&lt;=2026,Zisk!$D$10&gt;=2026),"(","")</f>
        <v/>
      </c>
      <c r="AC784" s="35" t="str">
        <f>IF(AND($D784&lt;=2026,Zisk!$D$10&gt;=2026),"1","")</f>
        <v/>
      </c>
      <c r="AD784" s="35" t="str">
        <f>IF(AND($D784&lt;=2026,Zisk!$D$10&gt;=2026),"+","")</f>
        <v/>
      </c>
      <c r="AE784" s="37" t="str">
        <f>IF(AND($D784&lt;=2026,Zisk!$D$10&gt;=2026),VstupniParametry_SKRYT!$D$10,"")</f>
        <v/>
      </c>
      <c r="AF784" s="35" t="str">
        <f>IF(AND($D784&lt;=2026,Zisk!$D$10&gt;=2026),")","")</f>
        <v/>
      </c>
      <c r="AG784" s="38" t="str">
        <f>IF(AND(D784&lt;2026,2026&lt;=Zisk!$D$10),1,IF(D784=2026,0,""))</f>
        <v/>
      </c>
      <c r="AH784" s="39" t="str">
        <f>IF(AND($D784&lt;=2026,Zisk!$D$10&gt;=2027),"x","")</f>
        <v/>
      </c>
      <c r="AI784" s="35" t="str">
        <f>IF(AND($D784&lt;=2027,Zisk!$D$10&gt;=2027),"(","")</f>
        <v/>
      </c>
      <c r="AJ784" s="35" t="str">
        <f>IF(AND($D784&lt;=2027,Zisk!$D$10&gt;=2027),"1","")</f>
        <v/>
      </c>
      <c r="AK784" s="35" t="str">
        <f>IF(AND($D784&lt;=2027,Zisk!$D$10&gt;=2027),"+","")</f>
        <v/>
      </c>
      <c r="AL784" s="37" t="str">
        <f>IF(AND($D784&lt;=2027,Zisk!$D$10&gt;=2027),VstupniParametry_SKRYT!$D$11,"")</f>
        <v/>
      </c>
      <c r="AM784" s="35" t="str">
        <f>IF(AND($D784&lt;=2027,Zisk!$D$10&gt;=2027),")","")</f>
        <v/>
      </c>
      <c r="AN784" s="38" t="str">
        <f>IF(AND(D784&lt;2027,2027&lt;=Zisk!$D$10),1,IF(D784=2027,0,""))</f>
        <v/>
      </c>
      <c r="AO784" s="39" t="str">
        <f>IF(AND($D784&lt;=2027,Zisk!$D$10&gt;=2028),"x","")</f>
        <v/>
      </c>
      <c r="AP784" s="35" t="str">
        <f>IF(AND($D784&lt;=2028,Zisk!$D$10&gt;=2028),"(","")</f>
        <v/>
      </c>
      <c r="AQ784" s="35" t="str">
        <f>IF(AND($D784&lt;=2028,Zisk!$D$10&gt;=2028),"1","")</f>
        <v/>
      </c>
      <c r="AR784" s="35" t="str">
        <f>IF(AND($D784&lt;=2028,Zisk!$D$10&gt;=2028),"+","")</f>
        <v/>
      </c>
      <c r="AS784" s="37" t="str">
        <f>IF(AND($D784&lt;=2028,Zisk!$D$10&gt;=2028),VstupniParametry_SKRYT!$D$12,"")</f>
        <v/>
      </c>
      <c r="AT784" s="35" t="str">
        <f>IF(AND($D784&lt;=2028,Zisk!$D$10&gt;=2028),")","")</f>
        <v/>
      </c>
      <c r="AU784" s="38" t="str">
        <f>IF(AND(D784&lt;2028,2028&lt;=Zisk!$D$10),1,IF(D784=2028,0,""))</f>
        <v/>
      </c>
      <c r="AV784" s="39" t="str">
        <f>IF(AND($D784&lt;=2028,Zisk!$D$10&gt;=2029),"x","")</f>
        <v/>
      </c>
      <c r="AW784" s="35" t="str">
        <f>IF(AND($D784&lt;=2029,Zisk!$D$10&gt;=2029),"(","")</f>
        <v/>
      </c>
      <c r="AX784" s="35" t="str">
        <f>IF(AND($D784&lt;=2029,Zisk!$D$10&gt;=2029),"1","")</f>
        <v/>
      </c>
      <c r="AY784" s="35" t="str">
        <f>IF(AND($D784&lt;=2029,Zisk!$D$10&gt;=2029),"+","")</f>
        <v/>
      </c>
      <c r="AZ784" s="37" t="str">
        <f>IF(AND($D784&lt;=2029,Zisk!$D$10&gt;=2029),VstupniParametry_SKRYT!$D$13,"")</f>
        <v/>
      </c>
      <c r="BA784" s="35" t="str">
        <f>IF(AND($D784&lt;=2029,Zisk!$D$10&gt;=2029),")","")</f>
        <v/>
      </c>
      <c r="BB784" s="38" t="str">
        <f>IF(AND(D784&lt;2029,2029&lt;=Zisk!$D$10),1,IF(D784=2029,0,""))</f>
        <v/>
      </c>
      <c r="BC784" s="39" t="str">
        <f>IF(AND($D784&lt;=2029,Zisk!$D$10&gt;=2030),"x","")</f>
        <v/>
      </c>
      <c r="BD784" s="35" t="str">
        <f>IF(AND($D784&lt;=2030,Zisk!$D$10&gt;=2030),"(","")</f>
        <v/>
      </c>
      <c r="BE784" s="35" t="str">
        <f>IF(AND($D784&lt;=2030,Zisk!$D$10&gt;=2030),"1","")</f>
        <v/>
      </c>
      <c r="BF784" s="35" t="str">
        <f>IF(AND($D784&lt;=2030,Zisk!$D$10&gt;=2030),"+","")</f>
        <v/>
      </c>
      <c r="BG784" s="37" t="str">
        <f>IF(AND($D784&lt;=2030,Zisk!$D$10&gt;=2030),VstupniParametry_SKRYT!$D$14,"")</f>
        <v/>
      </c>
      <c r="BH784" s="35" t="str">
        <f>IF(AND($D784&lt;=2030,Zisk!$D$10&gt;=2030),")","")</f>
        <v/>
      </c>
      <c r="BI784" s="38" t="str">
        <f>IF(AND(D784&lt;2030,2030&lt;=Zisk!$D$10),1,IF(D784=2030,0,""))</f>
        <v/>
      </c>
      <c r="BJ784" s="40" t="s">
        <v>32</v>
      </c>
      <c r="BK784" s="37">
        <f t="shared" si="394"/>
        <v>1</v>
      </c>
      <c r="BL784" s="35" t="str">
        <f t="shared" si="395"/>
        <v>x</v>
      </c>
      <c r="BM784" s="41">
        <f t="shared" si="396"/>
        <v>1</v>
      </c>
      <c r="BN784" s="37" t="str">
        <f t="shared" si="397"/>
        <v>x</v>
      </c>
      <c r="BO784" s="41">
        <f t="shared" si="382"/>
        <v>1.018</v>
      </c>
      <c r="BP784" s="41" t="str">
        <f t="shared" si="383"/>
        <v/>
      </c>
      <c r="BQ784" s="41" t="str">
        <f t="shared" si="384"/>
        <v/>
      </c>
      <c r="BR784" s="41" t="str">
        <f t="shared" si="385"/>
        <v/>
      </c>
      <c r="BS784" s="41" t="str">
        <f t="shared" si="386"/>
        <v/>
      </c>
      <c r="BT784" s="41" t="str">
        <f t="shared" si="387"/>
        <v/>
      </c>
      <c r="BU784" s="41" t="str">
        <f t="shared" si="388"/>
        <v/>
      </c>
      <c r="BV784" s="41" t="str">
        <f t="shared" si="389"/>
        <v/>
      </c>
      <c r="BW784" s="41" t="str">
        <f t="shared" si="390"/>
        <v/>
      </c>
      <c r="BX784" s="41" t="str">
        <f t="shared" si="391"/>
        <v/>
      </c>
      <c r="BY784" s="41" t="str">
        <f t="shared" si="392"/>
        <v/>
      </c>
      <c r="BZ784" s="40" t="s">
        <v>32</v>
      </c>
      <c r="CA784" s="41">
        <f t="shared" si="393"/>
        <v>1.018</v>
      </c>
      <c r="CB784" s="35"/>
      <c r="CC784" s="36">
        <f>IF(D784&gt;Zisk!$D$10,"",E784*CA784)</f>
        <v>0</v>
      </c>
    </row>
    <row r="785" spans="2:81" x14ac:dyDescent="0.2">
      <c r="B785" s="28" t="str">
        <f>Zisk!B796</f>
        <v/>
      </c>
      <c r="C785" s="28">
        <f>Zisk!C796</f>
        <v>0</v>
      </c>
      <c r="D785" s="28">
        <f>Zisk!E796</f>
        <v>0</v>
      </c>
      <c r="E785" s="29">
        <f>Zisk!D796</f>
        <v>0</v>
      </c>
      <c r="F785" s="29"/>
      <c r="G785" s="28" t="str">
        <f t="shared" si="368"/>
        <v>(</v>
      </c>
      <c r="H785" s="28" t="str">
        <f t="shared" si="369"/>
        <v>1</v>
      </c>
      <c r="I785" s="28" t="str">
        <f t="shared" si="370"/>
        <v>+</v>
      </c>
      <c r="J785" s="30">
        <f>IF($D785&lt;=2021,VstupniParametry_SKRYT!$D$5,"")</f>
        <v>0.02</v>
      </c>
      <c r="K785" s="28" t="str">
        <f t="shared" si="371"/>
        <v>)</v>
      </c>
      <c r="L785" s="31">
        <f>IF($D785&lt;=2021,COUNTIF(Vypocet_SKRYT!T782:AS782,"&gt;=1"),"")</f>
        <v>0</v>
      </c>
      <c r="M785" s="32" t="str">
        <f t="shared" si="372"/>
        <v>x</v>
      </c>
      <c r="N785" s="28" t="str">
        <f t="shared" si="373"/>
        <v>(</v>
      </c>
      <c r="O785" s="28" t="str">
        <f t="shared" si="374"/>
        <v>1</v>
      </c>
      <c r="P785" s="28" t="str">
        <f t="shared" si="375"/>
        <v>+</v>
      </c>
      <c r="Q785" s="30">
        <f>IF($D785&lt;=2024,VstupniParametry_SKRYT!$D$6,"")</f>
        <v>0.06</v>
      </c>
      <c r="R785" s="28" t="str">
        <f t="shared" si="376"/>
        <v>)</v>
      </c>
      <c r="S785" s="31">
        <f>IF($D785&lt;=2024,COUNTIFS(Vypocet_SKRYT!AT782:AV782,"&gt;=1"),"")</f>
        <v>0</v>
      </c>
      <c r="T785" s="32" t="str">
        <f t="shared" si="377"/>
        <v>x</v>
      </c>
      <c r="U785" s="28" t="str">
        <f t="shared" si="378"/>
        <v>(</v>
      </c>
      <c r="V785" s="28" t="str">
        <f t="shared" si="379"/>
        <v>1</v>
      </c>
      <c r="W785" s="28" t="str">
        <f t="shared" si="380"/>
        <v>+</v>
      </c>
      <c r="X785" s="30">
        <f>IF($D785&lt;=2025,VstupniParametry_SKRYT!$D$9,"")</f>
        <v>1.7999999999999999E-2</v>
      </c>
      <c r="Y785" s="28" t="str">
        <f t="shared" si="381"/>
        <v>)</v>
      </c>
      <c r="Z785" s="31">
        <f>IF(AND(D785&lt;2025,2025&lt;=Zisk!$D$10),1,IF(D785=2025,0,""))</f>
        <v>1</v>
      </c>
      <c r="AA785" s="32" t="str">
        <f>IF(AND($D785&lt;=2025,Zisk!$D$10&gt;=2026),"x","")</f>
        <v/>
      </c>
      <c r="AB785" s="28" t="str">
        <f>IF(AND($D785&lt;=2026,Zisk!$D$10&gt;=2026),"(","")</f>
        <v/>
      </c>
      <c r="AC785" s="28" t="str">
        <f>IF(AND($D785&lt;=2026,Zisk!$D$10&gt;=2026),"1","")</f>
        <v/>
      </c>
      <c r="AD785" s="28" t="str">
        <f>IF(AND($D785&lt;=2026,Zisk!$D$10&gt;=2026),"+","")</f>
        <v/>
      </c>
      <c r="AE785" s="30" t="str">
        <f>IF(AND($D785&lt;=2026,Zisk!$D$10&gt;=2026),VstupniParametry_SKRYT!$D$10,"")</f>
        <v/>
      </c>
      <c r="AF785" s="28" t="str">
        <f>IF(AND($D785&lt;=2026,Zisk!$D$10&gt;=2026),")","")</f>
        <v/>
      </c>
      <c r="AG785" s="31" t="str">
        <f>IF(AND(D785&lt;2026,2026&lt;=Zisk!$D$10),1,IF(D785=2026,0,""))</f>
        <v/>
      </c>
      <c r="AH785" s="32" t="str">
        <f>IF(AND($D785&lt;=2026,Zisk!$D$10&gt;=2027),"x","")</f>
        <v/>
      </c>
      <c r="AI785" s="28" t="str">
        <f>IF(AND($D785&lt;=2027,Zisk!$D$10&gt;=2027),"(","")</f>
        <v/>
      </c>
      <c r="AJ785" s="28" t="str">
        <f>IF(AND($D785&lt;=2027,Zisk!$D$10&gt;=2027),"1","")</f>
        <v/>
      </c>
      <c r="AK785" s="28" t="str">
        <f>IF(AND($D785&lt;=2027,Zisk!$D$10&gt;=2027),"+","")</f>
        <v/>
      </c>
      <c r="AL785" s="30" t="str">
        <f>IF(AND($D785&lt;=2027,Zisk!$D$10&gt;=2027),VstupniParametry_SKRYT!$D$11,"")</f>
        <v/>
      </c>
      <c r="AM785" s="28" t="str">
        <f>IF(AND($D785&lt;=2027,Zisk!$D$10&gt;=2027),")","")</f>
        <v/>
      </c>
      <c r="AN785" s="31" t="str">
        <f>IF(AND(D785&lt;2027,2027&lt;=Zisk!$D$10),1,IF(D785=2027,0,""))</f>
        <v/>
      </c>
      <c r="AO785" s="32" t="str">
        <f>IF(AND($D785&lt;=2027,Zisk!$D$10&gt;=2028),"x","")</f>
        <v/>
      </c>
      <c r="AP785" s="28" t="str">
        <f>IF(AND($D785&lt;=2028,Zisk!$D$10&gt;=2028),"(","")</f>
        <v/>
      </c>
      <c r="AQ785" s="28" t="str">
        <f>IF(AND($D785&lt;=2028,Zisk!$D$10&gt;=2028),"1","")</f>
        <v/>
      </c>
      <c r="AR785" s="28" t="str">
        <f>IF(AND($D785&lt;=2028,Zisk!$D$10&gt;=2028),"+","")</f>
        <v/>
      </c>
      <c r="AS785" s="30" t="str">
        <f>IF(AND($D785&lt;=2028,Zisk!$D$10&gt;=2028),VstupniParametry_SKRYT!$D$12,"")</f>
        <v/>
      </c>
      <c r="AT785" s="28" t="str">
        <f>IF(AND($D785&lt;=2028,Zisk!$D$10&gt;=2028),")","")</f>
        <v/>
      </c>
      <c r="AU785" s="31" t="str">
        <f>IF(AND(D785&lt;2028,2028&lt;=Zisk!$D$10),1,IF(D785=2028,0,""))</f>
        <v/>
      </c>
      <c r="AV785" s="32" t="str">
        <f>IF(AND($D785&lt;=2028,Zisk!$D$10&gt;=2029),"x","")</f>
        <v/>
      </c>
      <c r="AW785" s="28" t="str">
        <f>IF(AND($D785&lt;=2029,Zisk!$D$10&gt;=2029),"(","")</f>
        <v/>
      </c>
      <c r="AX785" s="28" t="str">
        <f>IF(AND($D785&lt;=2029,Zisk!$D$10&gt;=2029),"1","")</f>
        <v/>
      </c>
      <c r="AY785" s="28" t="str">
        <f>IF(AND($D785&lt;=2029,Zisk!$D$10&gt;=2029),"+","")</f>
        <v/>
      </c>
      <c r="AZ785" s="30" t="str">
        <f>IF(AND($D785&lt;=2029,Zisk!$D$10&gt;=2029),VstupniParametry_SKRYT!$D$13,"")</f>
        <v/>
      </c>
      <c r="BA785" s="28" t="str">
        <f>IF(AND($D785&lt;=2029,Zisk!$D$10&gt;=2029),")","")</f>
        <v/>
      </c>
      <c r="BB785" s="31" t="str">
        <f>IF(AND(D785&lt;2029,2029&lt;=Zisk!$D$10),1,IF(D785=2029,0,""))</f>
        <v/>
      </c>
      <c r="BC785" s="32" t="str">
        <f>IF(AND($D785&lt;=2029,Zisk!$D$10&gt;=2030),"x","")</f>
        <v/>
      </c>
      <c r="BD785" s="28" t="str">
        <f>IF(AND($D785&lt;=2030,Zisk!$D$10&gt;=2030),"(","")</f>
        <v/>
      </c>
      <c r="BE785" s="28" t="str">
        <f>IF(AND($D785&lt;=2030,Zisk!$D$10&gt;=2030),"1","")</f>
        <v/>
      </c>
      <c r="BF785" s="28" t="str">
        <f>IF(AND($D785&lt;=2030,Zisk!$D$10&gt;=2030),"+","")</f>
        <v/>
      </c>
      <c r="BG785" s="30" t="str">
        <f>IF(AND($D785&lt;=2030,Zisk!$D$10&gt;=2030),VstupniParametry_SKRYT!$D$14,"")</f>
        <v/>
      </c>
      <c r="BH785" s="28" t="str">
        <f>IF(AND($D785&lt;=2030,Zisk!$D$10&gt;=2030),")","")</f>
        <v/>
      </c>
      <c r="BI785" s="31" t="str">
        <f>IF(AND(D785&lt;2030,2030&lt;=Zisk!$D$10),1,IF(D785=2030,0,""))</f>
        <v/>
      </c>
      <c r="BJ785" s="33" t="s">
        <v>32</v>
      </c>
      <c r="BK785" s="30">
        <f t="shared" si="394"/>
        <v>1</v>
      </c>
      <c r="BL785" s="28" t="str">
        <f t="shared" si="395"/>
        <v>x</v>
      </c>
      <c r="BM785" s="34">
        <f t="shared" si="396"/>
        <v>1</v>
      </c>
      <c r="BN785" s="30" t="str">
        <f t="shared" si="397"/>
        <v>x</v>
      </c>
      <c r="BO785" s="34">
        <f t="shared" si="382"/>
        <v>1.018</v>
      </c>
      <c r="BP785" s="34" t="str">
        <f t="shared" si="383"/>
        <v/>
      </c>
      <c r="BQ785" s="34" t="str">
        <f t="shared" si="384"/>
        <v/>
      </c>
      <c r="BR785" s="34" t="str">
        <f t="shared" si="385"/>
        <v/>
      </c>
      <c r="BS785" s="34" t="str">
        <f t="shared" si="386"/>
        <v/>
      </c>
      <c r="BT785" s="34" t="str">
        <f t="shared" si="387"/>
        <v/>
      </c>
      <c r="BU785" s="34" t="str">
        <f t="shared" si="388"/>
        <v/>
      </c>
      <c r="BV785" s="34" t="str">
        <f t="shared" si="389"/>
        <v/>
      </c>
      <c r="BW785" s="34" t="str">
        <f t="shared" si="390"/>
        <v/>
      </c>
      <c r="BX785" s="34" t="str">
        <f t="shared" si="391"/>
        <v/>
      </c>
      <c r="BY785" s="34" t="str">
        <f t="shared" si="392"/>
        <v/>
      </c>
      <c r="BZ785" s="33" t="s">
        <v>32</v>
      </c>
      <c r="CA785" s="34">
        <f t="shared" si="393"/>
        <v>1.018</v>
      </c>
      <c r="CB785" s="28"/>
      <c r="CC785" s="29">
        <f>IF(D785&gt;Zisk!$D$10,"",E785*CA785)</f>
        <v>0</v>
      </c>
    </row>
    <row r="786" spans="2:81" x14ac:dyDescent="0.2">
      <c r="B786" s="35" t="str">
        <f>Zisk!B797</f>
        <v/>
      </c>
      <c r="C786" s="35">
        <f>Zisk!C797</f>
        <v>0</v>
      </c>
      <c r="D786" s="35">
        <f>Zisk!E797</f>
        <v>0</v>
      </c>
      <c r="E786" s="36">
        <f>Zisk!D797</f>
        <v>0</v>
      </c>
      <c r="F786" s="36"/>
      <c r="G786" s="35" t="str">
        <f t="shared" si="368"/>
        <v>(</v>
      </c>
      <c r="H786" s="35" t="str">
        <f t="shared" si="369"/>
        <v>1</v>
      </c>
      <c r="I786" s="35" t="str">
        <f t="shared" si="370"/>
        <v>+</v>
      </c>
      <c r="J786" s="37">
        <f>IF($D786&lt;=2021,VstupniParametry_SKRYT!$D$5,"")</f>
        <v>0.02</v>
      </c>
      <c r="K786" s="35" t="str">
        <f t="shared" si="371"/>
        <v>)</v>
      </c>
      <c r="L786" s="38">
        <f>IF($D786&lt;=2021,COUNTIF(Vypocet_SKRYT!T783:AS783,"&gt;=1"),"")</f>
        <v>0</v>
      </c>
      <c r="M786" s="39" t="str">
        <f t="shared" si="372"/>
        <v>x</v>
      </c>
      <c r="N786" s="35" t="str">
        <f t="shared" si="373"/>
        <v>(</v>
      </c>
      <c r="O786" s="35" t="str">
        <f t="shared" si="374"/>
        <v>1</v>
      </c>
      <c r="P786" s="35" t="str">
        <f t="shared" si="375"/>
        <v>+</v>
      </c>
      <c r="Q786" s="37">
        <f>IF($D786&lt;=2024,VstupniParametry_SKRYT!$D$6,"")</f>
        <v>0.06</v>
      </c>
      <c r="R786" s="35" t="str">
        <f t="shared" si="376"/>
        <v>)</v>
      </c>
      <c r="S786" s="38">
        <f>IF($D786&lt;=2024,COUNTIFS(Vypocet_SKRYT!AT783:AV783,"&gt;=1"),"")</f>
        <v>0</v>
      </c>
      <c r="T786" s="39" t="str">
        <f t="shared" si="377"/>
        <v>x</v>
      </c>
      <c r="U786" s="35" t="str">
        <f t="shared" si="378"/>
        <v>(</v>
      </c>
      <c r="V786" s="35" t="str">
        <f t="shared" si="379"/>
        <v>1</v>
      </c>
      <c r="W786" s="35" t="str">
        <f t="shared" si="380"/>
        <v>+</v>
      </c>
      <c r="X786" s="37">
        <f>IF($D786&lt;=2025,VstupniParametry_SKRYT!$D$9,"")</f>
        <v>1.7999999999999999E-2</v>
      </c>
      <c r="Y786" s="35" t="str">
        <f t="shared" si="381"/>
        <v>)</v>
      </c>
      <c r="Z786" s="38">
        <f>IF(AND(D786&lt;2025,2025&lt;=Zisk!$D$10),1,IF(D786=2025,0,""))</f>
        <v>1</v>
      </c>
      <c r="AA786" s="39" t="str">
        <f>IF(AND($D786&lt;=2025,Zisk!$D$10&gt;=2026),"x","")</f>
        <v/>
      </c>
      <c r="AB786" s="35" t="str">
        <f>IF(AND($D786&lt;=2026,Zisk!$D$10&gt;=2026),"(","")</f>
        <v/>
      </c>
      <c r="AC786" s="35" t="str">
        <f>IF(AND($D786&lt;=2026,Zisk!$D$10&gt;=2026),"1","")</f>
        <v/>
      </c>
      <c r="AD786" s="35" t="str">
        <f>IF(AND($D786&lt;=2026,Zisk!$D$10&gt;=2026),"+","")</f>
        <v/>
      </c>
      <c r="AE786" s="37" t="str">
        <f>IF(AND($D786&lt;=2026,Zisk!$D$10&gt;=2026),VstupniParametry_SKRYT!$D$10,"")</f>
        <v/>
      </c>
      <c r="AF786" s="35" t="str">
        <f>IF(AND($D786&lt;=2026,Zisk!$D$10&gt;=2026),")","")</f>
        <v/>
      </c>
      <c r="AG786" s="38" t="str">
        <f>IF(AND(D786&lt;2026,2026&lt;=Zisk!$D$10),1,IF(D786=2026,0,""))</f>
        <v/>
      </c>
      <c r="AH786" s="39" t="str">
        <f>IF(AND($D786&lt;=2026,Zisk!$D$10&gt;=2027),"x","")</f>
        <v/>
      </c>
      <c r="AI786" s="35" t="str">
        <f>IF(AND($D786&lt;=2027,Zisk!$D$10&gt;=2027),"(","")</f>
        <v/>
      </c>
      <c r="AJ786" s="35" t="str">
        <f>IF(AND($D786&lt;=2027,Zisk!$D$10&gt;=2027),"1","")</f>
        <v/>
      </c>
      <c r="AK786" s="35" t="str">
        <f>IF(AND($D786&lt;=2027,Zisk!$D$10&gt;=2027),"+","")</f>
        <v/>
      </c>
      <c r="AL786" s="37" t="str">
        <f>IF(AND($D786&lt;=2027,Zisk!$D$10&gt;=2027),VstupniParametry_SKRYT!$D$11,"")</f>
        <v/>
      </c>
      <c r="AM786" s="35" t="str">
        <f>IF(AND($D786&lt;=2027,Zisk!$D$10&gt;=2027),")","")</f>
        <v/>
      </c>
      <c r="AN786" s="38" t="str">
        <f>IF(AND(D786&lt;2027,2027&lt;=Zisk!$D$10),1,IF(D786=2027,0,""))</f>
        <v/>
      </c>
      <c r="AO786" s="39" t="str">
        <f>IF(AND($D786&lt;=2027,Zisk!$D$10&gt;=2028),"x","")</f>
        <v/>
      </c>
      <c r="AP786" s="35" t="str">
        <f>IF(AND($D786&lt;=2028,Zisk!$D$10&gt;=2028),"(","")</f>
        <v/>
      </c>
      <c r="AQ786" s="35" t="str">
        <f>IF(AND($D786&lt;=2028,Zisk!$D$10&gt;=2028),"1","")</f>
        <v/>
      </c>
      <c r="AR786" s="35" t="str">
        <f>IF(AND($D786&lt;=2028,Zisk!$D$10&gt;=2028),"+","")</f>
        <v/>
      </c>
      <c r="AS786" s="37" t="str">
        <f>IF(AND($D786&lt;=2028,Zisk!$D$10&gt;=2028),VstupniParametry_SKRYT!$D$12,"")</f>
        <v/>
      </c>
      <c r="AT786" s="35" t="str">
        <f>IF(AND($D786&lt;=2028,Zisk!$D$10&gt;=2028),")","")</f>
        <v/>
      </c>
      <c r="AU786" s="38" t="str">
        <f>IF(AND(D786&lt;2028,2028&lt;=Zisk!$D$10),1,IF(D786=2028,0,""))</f>
        <v/>
      </c>
      <c r="AV786" s="39" t="str">
        <f>IF(AND($D786&lt;=2028,Zisk!$D$10&gt;=2029),"x","")</f>
        <v/>
      </c>
      <c r="AW786" s="35" t="str">
        <f>IF(AND($D786&lt;=2029,Zisk!$D$10&gt;=2029),"(","")</f>
        <v/>
      </c>
      <c r="AX786" s="35" t="str">
        <f>IF(AND($D786&lt;=2029,Zisk!$D$10&gt;=2029),"1","")</f>
        <v/>
      </c>
      <c r="AY786" s="35" t="str">
        <f>IF(AND($D786&lt;=2029,Zisk!$D$10&gt;=2029),"+","")</f>
        <v/>
      </c>
      <c r="AZ786" s="37" t="str">
        <f>IF(AND($D786&lt;=2029,Zisk!$D$10&gt;=2029),VstupniParametry_SKRYT!$D$13,"")</f>
        <v/>
      </c>
      <c r="BA786" s="35" t="str">
        <f>IF(AND($D786&lt;=2029,Zisk!$D$10&gt;=2029),")","")</f>
        <v/>
      </c>
      <c r="BB786" s="38" t="str">
        <f>IF(AND(D786&lt;2029,2029&lt;=Zisk!$D$10),1,IF(D786=2029,0,""))</f>
        <v/>
      </c>
      <c r="BC786" s="39" t="str">
        <f>IF(AND($D786&lt;=2029,Zisk!$D$10&gt;=2030),"x","")</f>
        <v/>
      </c>
      <c r="BD786" s="35" t="str">
        <f>IF(AND($D786&lt;=2030,Zisk!$D$10&gt;=2030),"(","")</f>
        <v/>
      </c>
      <c r="BE786" s="35" t="str">
        <f>IF(AND($D786&lt;=2030,Zisk!$D$10&gt;=2030),"1","")</f>
        <v/>
      </c>
      <c r="BF786" s="35" t="str">
        <f>IF(AND($D786&lt;=2030,Zisk!$D$10&gt;=2030),"+","")</f>
        <v/>
      </c>
      <c r="BG786" s="37" t="str">
        <f>IF(AND($D786&lt;=2030,Zisk!$D$10&gt;=2030),VstupniParametry_SKRYT!$D$14,"")</f>
        <v/>
      </c>
      <c r="BH786" s="35" t="str">
        <f>IF(AND($D786&lt;=2030,Zisk!$D$10&gt;=2030),")","")</f>
        <v/>
      </c>
      <c r="BI786" s="38" t="str">
        <f>IF(AND(D786&lt;2030,2030&lt;=Zisk!$D$10),1,IF(D786=2030,0,""))</f>
        <v/>
      </c>
      <c r="BJ786" s="40" t="s">
        <v>32</v>
      </c>
      <c r="BK786" s="37">
        <f t="shared" si="394"/>
        <v>1</v>
      </c>
      <c r="BL786" s="35" t="str">
        <f t="shared" si="395"/>
        <v>x</v>
      </c>
      <c r="BM786" s="41">
        <f t="shared" si="396"/>
        <v>1</v>
      </c>
      <c r="BN786" s="37" t="str">
        <f t="shared" si="397"/>
        <v>x</v>
      </c>
      <c r="BO786" s="41">
        <f t="shared" si="382"/>
        <v>1.018</v>
      </c>
      <c r="BP786" s="41" t="str">
        <f t="shared" si="383"/>
        <v/>
      </c>
      <c r="BQ786" s="41" t="str">
        <f t="shared" si="384"/>
        <v/>
      </c>
      <c r="BR786" s="41" t="str">
        <f t="shared" si="385"/>
        <v/>
      </c>
      <c r="BS786" s="41" t="str">
        <f t="shared" si="386"/>
        <v/>
      </c>
      <c r="BT786" s="41" t="str">
        <f t="shared" si="387"/>
        <v/>
      </c>
      <c r="BU786" s="41" t="str">
        <f t="shared" si="388"/>
        <v/>
      </c>
      <c r="BV786" s="41" t="str">
        <f t="shared" si="389"/>
        <v/>
      </c>
      <c r="BW786" s="41" t="str">
        <f t="shared" si="390"/>
        <v/>
      </c>
      <c r="BX786" s="41" t="str">
        <f t="shared" si="391"/>
        <v/>
      </c>
      <c r="BY786" s="41" t="str">
        <f t="shared" si="392"/>
        <v/>
      </c>
      <c r="BZ786" s="40" t="s">
        <v>32</v>
      </c>
      <c r="CA786" s="41">
        <f t="shared" si="393"/>
        <v>1.018</v>
      </c>
      <c r="CB786" s="35"/>
      <c r="CC786" s="36">
        <f>IF(D786&gt;Zisk!$D$10,"",E786*CA786)</f>
        <v>0</v>
      </c>
    </row>
    <row r="787" spans="2:81" x14ac:dyDescent="0.2">
      <c r="B787" s="28" t="str">
        <f>Zisk!B798</f>
        <v/>
      </c>
      <c r="C787" s="28">
        <f>Zisk!C798</f>
        <v>0</v>
      </c>
      <c r="D787" s="28">
        <f>Zisk!E798</f>
        <v>0</v>
      </c>
      <c r="E787" s="29">
        <f>Zisk!D798</f>
        <v>0</v>
      </c>
      <c r="F787" s="29"/>
      <c r="G787" s="28" t="str">
        <f t="shared" si="368"/>
        <v>(</v>
      </c>
      <c r="H787" s="28" t="str">
        <f t="shared" si="369"/>
        <v>1</v>
      </c>
      <c r="I787" s="28" t="str">
        <f t="shared" si="370"/>
        <v>+</v>
      </c>
      <c r="J787" s="30">
        <f>IF($D787&lt;=2021,VstupniParametry_SKRYT!$D$5,"")</f>
        <v>0.02</v>
      </c>
      <c r="K787" s="28" t="str">
        <f t="shared" si="371"/>
        <v>)</v>
      </c>
      <c r="L787" s="31">
        <f>IF($D787&lt;=2021,COUNTIF(Vypocet_SKRYT!T784:AS784,"&gt;=1"),"")</f>
        <v>0</v>
      </c>
      <c r="M787" s="32" t="str">
        <f t="shared" si="372"/>
        <v>x</v>
      </c>
      <c r="N787" s="28" t="str">
        <f t="shared" si="373"/>
        <v>(</v>
      </c>
      <c r="O787" s="28" t="str">
        <f t="shared" si="374"/>
        <v>1</v>
      </c>
      <c r="P787" s="28" t="str">
        <f t="shared" si="375"/>
        <v>+</v>
      </c>
      <c r="Q787" s="30">
        <f>IF($D787&lt;=2024,VstupniParametry_SKRYT!$D$6,"")</f>
        <v>0.06</v>
      </c>
      <c r="R787" s="28" t="str">
        <f t="shared" si="376"/>
        <v>)</v>
      </c>
      <c r="S787" s="31">
        <f>IF($D787&lt;=2024,COUNTIFS(Vypocet_SKRYT!AT784:AV784,"&gt;=1"),"")</f>
        <v>0</v>
      </c>
      <c r="T787" s="32" t="str">
        <f t="shared" si="377"/>
        <v>x</v>
      </c>
      <c r="U787" s="28" t="str">
        <f t="shared" si="378"/>
        <v>(</v>
      </c>
      <c r="V787" s="28" t="str">
        <f t="shared" si="379"/>
        <v>1</v>
      </c>
      <c r="W787" s="28" t="str">
        <f t="shared" si="380"/>
        <v>+</v>
      </c>
      <c r="X787" s="30">
        <f>IF($D787&lt;=2025,VstupniParametry_SKRYT!$D$9,"")</f>
        <v>1.7999999999999999E-2</v>
      </c>
      <c r="Y787" s="28" t="str">
        <f t="shared" si="381"/>
        <v>)</v>
      </c>
      <c r="Z787" s="31">
        <f>IF(AND(D787&lt;2025,2025&lt;=Zisk!$D$10),1,IF(D787=2025,0,""))</f>
        <v>1</v>
      </c>
      <c r="AA787" s="32" t="str">
        <f>IF(AND($D787&lt;=2025,Zisk!$D$10&gt;=2026),"x","")</f>
        <v/>
      </c>
      <c r="AB787" s="28" t="str">
        <f>IF(AND($D787&lt;=2026,Zisk!$D$10&gt;=2026),"(","")</f>
        <v/>
      </c>
      <c r="AC787" s="28" t="str">
        <f>IF(AND($D787&lt;=2026,Zisk!$D$10&gt;=2026),"1","")</f>
        <v/>
      </c>
      <c r="AD787" s="28" t="str">
        <f>IF(AND($D787&lt;=2026,Zisk!$D$10&gt;=2026),"+","")</f>
        <v/>
      </c>
      <c r="AE787" s="30" t="str">
        <f>IF(AND($D787&lt;=2026,Zisk!$D$10&gt;=2026),VstupniParametry_SKRYT!$D$10,"")</f>
        <v/>
      </c>
      <c r="AF787" s="28" t="str">
        <f>IF(AND($D787&lt;=2026,Zisk!$D$10&gt;=2026),")","")</f>
        <v/>
      </c>
      <c r="AG787" s="31" t="str">
        <f>IF(AND(D787&lt;2026,2026&lt;=Zisk!$D$10),1,IF(D787=2026,0,""))</f>
        <v/>
      </c>
      <c r="AH787" s="32" t="str">
        <f>IF(AND($D787&lt;=2026,Zisk!$D$10&gt;=2027),"x","")</f>
        <v/>
      </c>
      <c r="AI787" s="28" t="str">
        <f>IF(AND($D787&lt;=2027,Zisk!$D$10&gt;=2027),"(","")</f>
        <v/>
      </c>
      <c r="AJ787" s="28" t="str">
        <f>IF(AND($D787&lt;=2027,Zisk!$D$10&gt;=2027),"1","")</f>
        <v/>
      </c>
      <c r="AK787" s="28" t="str">
        <f>IF(AND($D787&lt;=2027,Zisk!$D$10&gt;=2027),"+","")</f>
        <v/>
      </c>
      <c r="AL787" s="30" t="str">
        <f>IF(AND($D787&lt;=2027,Zisk!$D$10&gt;=2027),VstupniParametry_SKRYT!$D$11,"")</f>
        <v/>
      </c>
      <c r="AM787" s="28" t="str">
        <f>IF(AND($D787&lt;=2027,Zisk!$D$10&gt;=2027),")","")</f>
        <v/>
      </c>
      <c r="AN787" s="31" t="str">
        <f>IF(AND(D787&lt;2027,2027&lt;=Zisk!$D$10),1,IF(D787=2027,0,""))</f>
        <v/>
      </c>
      <c r="AO787" s="32" t="str">
        <f>IF(AND($D787&lt;=2027,Zisk!$D$10&gt;=2028),"x","")</f>
        <v/>
      </c>
      <c r="AP787" s="28" t="str">
        <f>IF(AND($D787&lt;=2028,Zisk!$D$10&gt;=2028),"(","")</f>
        <v/>
      </c>
      <c r="AQ787" s="28" t="str">
        <f>IF(AND($D787&lt;=2028,Zisk!$D$10&gt;=2028),"1","")</f>
        <v/>
      </c>
      <c r="AR787" s="28" t="str">
        <f>IF(AND($D787&lt;=2028,Zisk!$D$10&gt;=2028),"+","")</f>
        <v/>
      </c>
      <c r="AS787" s="30" t="str">
        <f>IF(AND($D787&lt;=2028,Zisk!$D$10&gt;=2028),VstupniParametry_SKRYT!$D$12,"")</f>
        <v/>
      </c>
      <c r="AT787" s="28" t="str">
        <f>IF(AND($D787&lt;=2028,Zisk!$D$10&gt;=2028),")","")</f>
        <v/>
      </c>
      <c r="AU787" s="31" t="str">
        <f>IF(AND(D787&lt;2028,2028&lt;=Zisk!$D$10),1,IF(D787=2028,0,""))</f>
        <v/>
      </c>
      <c r="AV787" s="32" t="str">
        <f>IF(AND($D787&lt;=2028,Zisk!$D$10&gt;=2029),"x","")</f>
        <v/>
      </c>
      <c r="AW787" s="28" t="str">
        <f>IF(AND($D787&lt;=2029,Zisk!$D$10&gt;=2029),"(","")</f>
        <v/>
      </c>
      <c r="AX787" s="28" t="str">
        <f>IF(AND($D787&lt;=2029,Zisk!$D$10&gt;=2029),"1","")</f>
        <v/>
      </c>
      <c r="AY787" s="28" t="str">
        <f>IF(AND($D787&lt;=2029,Zisk!$D$10&gt;=2029),"+","")</f>
        <v/>
      </c>
      <c r="AZ787" s="30" t="str">
        <f>IF(AND($D787&lt;=2029,Zisk!$D$10&gt;=2029),VstupniParametry_SKRYT!$D$13,"")</f>
        <v/>
      </c>
      <c r="BA787" s="28" t="str">
        <f>IF(AND($D787&lt;=2029,Zisk!$D$10&gt;=2029),")","")</f>
        <v/>
      </c>
      <c r="BB787" s="31" t="str">
        <f>IF(AND(D787&lt;2029,2029&lt;=Zisk!$D$10),1,IF(D787=2029,0,""))</f>
        <v/>
      </c>
      <c r="BC787" s="32" t="str">
        <f>IF(AND($D787&lt;=2029,Zisk!$D$10&gt;=2030),"x","")</f>
        <v/>
      </c>
      <c r="BD787" s="28" t="str">
        <f>IF(AND($D787&lt;=2030,Zisk!$D$10&gt;=2030),"(","")</f>
        <v/>
      </c>
      <c r="BE787" s="28" t="str">
        <f>IF(AND($D787&lt;=2030,Zisk!$D$10&gt;=2030),"1","")</f>
        <v/>
      </c>
      <c r="BF787" s="28" t="str">
        <f>IF(AND($D787&lt;=2030,Zisk!$D$10&gt;=2030),"+","")</f>
        <v/>
      </c>
      <c r="BG787" s="30" t="str">
        <f>IF(AND($D787&lt;=2030,Zisk!$D$10&gt;=2030),VstupniParametry_SKRYT!$D$14,"")</f>
        <v/>
      </c>
      <c r="BH787" s="28" t="str">
        <f>IF(AND($D787&lt;=2030,Zisk!$D$10&gt;=2030),")","")</f>
        <v/>
      </c>
      <c r="BI787" s="31" t="str">
        <f>IF(AND(D787&lt;2030,2030&lt;=Zisk!$D$10),1,IF(D787=2030,0,""))</f>
        <v/>
      </c>
      <c r="BJ787" s="33" t="s">
        <v>32</v>
      </c>
      <c r="BK787" s="30">
        <f t="shared" si="394"/>
        <v>1</v>
      </c>
      <c r="BL787" s="28" t="str">
        <f t="shared" si="395"/>
        <v>x</v>
      </c>
      <c r="BM787" s="34">
        <f t="shared" si="396"/>
        <v>1</v>
      </c>
      <c r="BN787" s="30" t="str">
        <f t="shared" si="397"/>
        <v>x</v>
      </c>
      <c r="BO787" s="34">
        <f t="shared" si="382"/>
        <v>1.018</v>
      </c>
      <c r="BP787" s="34" t="str">
        <f t="shared" si="383"/>
        <v/>
      </c>
      <c r="BQ787" s="34" t="str">
        <f t="shared" si="384"/>
        <v/>
      </c>
      <c r="BR787" s="34" t="str">
        <f t="shared" si="385"/>
        <v/>
      </c>
      <c r="BS787" s="34" t="str">
        <f t="shared" si="386"/>
        <v/>
      </c>
      <c r="BT787" s="34" t="str">
        <f t="shared" si="387"/>
        <v/>
      </c>
      <c r="BU787" s="34" t="str">
        <f t="shared" si="388"/>
        <v/>
      </c>
      <c r="BV787" s="34" t="str">
        <f t="shared" si="389"/>
        <v/>
      </c>
      <c r="BW787" s="34" t="str">
        <f t="shared" si="390"/>
        <v/>
      </c>
      <c r="BX787" s="34" t="str">
        <f t="shared" si="391"/>
        <v/>
      </c>
      <c r="BY787" s="34" t="str">
        <f t="shared" si="392"/>
        <v/>
      </c>
      <c r="BZ787" s="33" t="s">
        <v>32</v>
      </c>
      <c r="CA787" s="34">
        <f t="shared" si="393"/>
        <v>1.018</v>
      </c>
      <c r="CB787" s="28"/>
      <c r="CC787" s="29">
        <f>IF(D787&gt;Zisk!$D$10,"",E787*CA787)</f>
        <v>0</v>
      </c>
    </row>
    <row r="788" spans="2:81" x14ac:dyDescent="0.2">
      <c r="B788" s="35" t="str">
        <f>Zisk!B799</f>
        <v/>
      </c>
      <c r="C788" s="35">
        <f>Zisk!C799</f>
        <v>0</v>
      </c>
      <c r="D788" s="35">
        <f>Zisk!E799</f>
        <v>0</v>
      </c>
      <c r="E788" s="36">
        <f>Zisk!D799</f>
        <v>0</v>
      </c>
      <c r="F788" s="36"/>
      <c r="G788" s="35" t="str">
        <f t="shared" si="368"/>
        <v>(</v>
      </c>
      <c r="H788" s="35" t="str">
        <f t="shared" si="369"/>
        <v>1</v>
      </c>
      <c r="I788" s="35" t="str">
        <f t="shared" si="370"/>
        <v>+</v>
      </c>
      <c r="J788" s="37">
        <f>IF($D788&lt;=2021,VstupniParametry_SKRYT!$D$5,"")</f>
        <v>0.02</v>
      </c>
      <c r="K788" s="35" t="str">
        <f t="shared" si="371"/>
        <v>)</v>
      </c>
      <c r="L788" s="38">
        <f>IF($D788&lt;=2021,COUNTIF(Vypocet_SKRYT!T785:AS785,"&gt;=1"),"")</f>
        <v>0</v>
      </c>
      <c r="M788" s="39" t="str">
        <f t="shared" si="372"/>
        <v>x</v>
      </c>
      <c r="N788" s="35" t="str">
        <f t="shared" si="373"/>
        <v>(</v>
      </c>
      <c r="O788" s="35" t="str">
        <f t="shared" si="374"/>
        <v>1</v>
      </c>
      <c r="P788" s="35" t="str">
        <f t="shared" si="375"/>
        <v>+</v>
      </c>
      <c r="Q788" s="37">
        <f>IF($D788&lt;=2024,VstupniParametry_SKRYT!$D$6,"")</f>
        <v>0.06</v>
      </c>
      <c r="R788" s="35" t="str">
        <f t="shared" si="376"/>
        <v>)</v>
      </c>
      <c r="S788" s="38">
        <f>IF($D788&lt;=2024,COUNTIFS(Vypocet_SKRYT!AT785:AV785,"&gt;=1"),"")</f>
        <v>0</v>
      </c>
      <c r="T788" s="39" t="str">
        <f t="shared" si="377"/>
        <v>x</v>
      </c>
      <c r="U788" s="35" t="str">
        <f t="shared" si="378"/>
        <v>(</v>
      </c>
      <c r="V788" s="35" t="str">
        <f t="shared" si="379"/>
        <v>1</v>
      </c>
      <c r="W788" s="35" t="str">
        <f t="shared" si="380"/>
        <v>+</v>
      </c>
      <c r="X788" s="37">
        <f>IF($D788&lt;=2025,VstupniParametry_SKRYT!$D$9,"")</f>
        <v>1.7999999999999999E-2</v>
      </c>
      <c r="Y788" s="35" t="str">
        <f t="shared" si="381"/>
        <v>)</v>
      </c>
      <c r="Z788" s="38">
        <f>IF(AND(D788&lt;2025,2025&lt;=Zisk!$D$10),1,IF(D788=2025,0,""))</f>
        <v>1</v>
      </c>
      <c r="AA788" s="39" t="str">
        <f>IF(AND($D788&lt;=2025,Zisk!$D$10&gt;=2026),"x","")</f>
        <v/>
      </c>
      <c r="AB788" s="35" t="str">
        <f>IF(AND($D788&lt;=2026,Zisk!$D$10&gt;=2026),"(","")</f>
        <v/>
      </c>
      <c r="AC788" s="35" t="str">
        <f>IF(AND($D788&lt;=2026,Zisk!$D$10&gt;=2026),"1","")</f>
        <v/>
      </c>
      <c r="AD788" s="35" t="str">
        <f>IF(AND($D788&lt;=2026,Zisk!$D$10&gt;=2026),"+","")</f>
        <v/>
      </c>
      <c r="AE788" s="37" t="str">
        <f>IF(AND($D788&lt;=2026,Zisk!$D$10&gt;=2026),VstupniParametry_SKRYT!$D$10,"")</f>
        <v/>
      </c>
      <c r="AF788" s="35" t="str">
        <f>IF(AND($D788&lt;=2026,Zisk!$D$10&gt;=2026),")","")</f>
        <v/>
      </c>
      <c r="AG788" s="38" t="str">
        <f>IF(AND(D788&lt;2026,2026&lt;=Zisk!$D$10),1,IF(D788=2026,0,""))</f>
        <v/>
      </c>
      <c r="AH788" s="39" t="str">
        <f>IF(AND($D788&lt;=2026,Zisk!$D$10&gt;=2027),"x","")</f>
        <v/>
      </c>
      <c r="AI788" s="35" t="str">
        <f>IF(AND($D788&lt;=2027,Zisk!$D$10&gt;=2027),"(","")</f>
        <v/>
      </c>
      <c r="AJ788" s="35" t="str">
        <f>IF(AND($D788&lt;=2027,Zisk!$D$10&gt;=2027),"1","")</f>
        <v/>
      </c>
      <c r="AK788" s="35" t="str">
        <f>IF(AND($D788&lt;=2027,Zisk!$D$10&gt;=2027),"+","")</f>
        <v/>
      </c>
      <c r="AL788" s="37" t="str">
        <f>IF(AND($D788&lt;=2027,Zisk!$D$10&gt;=2027),VstupniParametry_SKRYT!$D$11,"")</f>
        <v/>
      </c>
      <c r="AM788" s="35" t="str">
        <f>IF(AND($D788&lt;=2027,Zisk!$D$10&gt;=2027),")","")</f>
        <v/>
      </c>
      <c r="AN788" s="38" t="str">
        <f>IF(AND(D788&lt;2027,2027&lt;=Zisk!$D$10),1,IF(D788=2027,0,""))</f>
        <v/>
      </c>
      <c r="AO788" s="39" t="str">
        <f>IF(AND($D788&lt;=2027,Zisk!$D$10&gt;=2028),"x","")</f>
        <v/>
      </c>
      <c r="AP788" s="35" t="str">
        <f>IF(AND($D788&lt;=2028,Zisk!$D$10&gt;=2028),"(","")</f>
        <v/>
      </c>
      <c r="AQ788" s="35" t="str">
        <f>IF(AND($D788&lt;=2028,Zisk!$D$10&gt;=2028),"1","")</f>
        <v/>
      </c>
      <c r="AR788" s="35" t="str">
        <f>IF(AND($D788&lt;=2028,Zisk!$D$10&gt;=2028),"+","")</f>
        <v/>
      </c>
      <c r="AS788" s="37" t="str">
        <f>IF(AND($D788&lt;=2028,Zisk!$D$10&gt;=2028),VstupniParametry_SKRYT!$D$12,"")</f>
        <v/>
      </c>
      <c r="AT788" s="35" t="str">
        <f>IF(AND($D788&lt;=2028,Zisk!$D$10&gt;=2028),")","")</f>
        <v/>
      </c>
      <c r="AU788" s="38" t="str">
        <f>IF(AND(D788&lt;2028,2028&lt;=Zisk!$D$10),1,IF(D788=2028,0,""))</f>
        <v/>
      </c>
      <c r="AV788" s="39" t="str">
        <f>IF(AND($D788&lt;=2028,Zisk!$D$10&gt;=2029),"x","")</f>
        <v/>
      </c>
      <c r="AW788" s="35" t="str">
        <f>IF(AND($D788&lt;=2029,Zisk!$D$10&gt;=2029),"(","")</f>
        <v/>
      </c>
      <c r="AX788" s="35" t="str">
        <f>IF(AND($D788&lt;=2029,Zisk!$D$10&gt;=2029),"1","")</f>
        <v/>
      </c>
      <c r="AY788" s="35" t="str">
        <f>IF(AND($D788&lt;=2029,Zisk!$D$10&gt;=2029),"+","")</f>
        <v/>
      </c>
      <c r="AZ788" s="37" t="str">
        <f>IF(AND($D788&lt;=2029,Zisk!$D$10&gt;=2029),VstupniParametry_SKRYT!$D$13,"")</f>
        <v/>
      </c>
      <c r="BA788" s="35" t="str">
        <f>IF(AND($D788&lt;=2029,Zisk!$D$10&gt;=2029),")","")</f>
        <v/>
      </c>
      <c r="BB788" s="38" t="str">
        <f>IF(AND(D788&lt;2029,2029&lt;=Zisk!$D$10),1,IF(D788=2029,0,""))</f>
        <v/>
      </c>
      <c r="BC788" s="39" t="str">
        <f>IF(AND($D788&lt;=2029,Zisk!$D$10&gt;=2030),"x","")</f>
        <v/>
      </c>
      <c r="BD788" s="35" t="str">
        <f>IF(AND($D788&lt;=2030,Zisk!$D$10&gt;=2030),"(","")</f>
        <v/>
      </c>
      <c r="BE788" s="35" t="str">
        <f>IF(AND($D788&lt;=2030,Zisk!$D$10&gt;=2030),"1","")</f>
        <v/>
      </c>
      <c r="BF788" s="35" t="str">
        <f>IF(AND($D788&lt;=2030,Zisk!$D$10&gt;=2030),"+","")</f>
        <v/>
      </c>
      <c r="BG788" s="37" t="str">
        <f>IF(AND($D788&lt;=2030,Zisk!$D$10&gt;=2030),VstupniParametry_SKRYT!$D$14,"")</f>
        <v/>
      </c>
      <c r="BH788" s="35" t="str">
        <f>IF(AND($D788&lt;=2030,Zisk!$D$10&gt;=2030),")","")</f>
        <v/>
      </c>
      <c r="BI788" s="38" t="str">
        <f>IF(AND(D788&lt;2030,2030&lt;=Zisk!$D$10),1,IF(D788=2030,0,""))</f>
        <v/>
      </c>
      <c r="BJ788" s="40" t="s">
        <v>32</v>
      </c>
      <c r="BK788" s="37">
        <f t="shared" si="394"/>
        <v>1</v>
      </c>
      <c r="BL788" s="35" t="str">
        <f t="shared" si="395"/>
        <v>x</v>
      </c>
      <c r="BM788" s="41">
        <f t="shared" si="396"/>
        <v>1</v>
      </c>
      <c r="BN788" s="37" t="str">
        <f t="shared" si="397"/>
        <v>x</v>
      </c>
      <c r="BO788" s="41">
        <f t="shared" si="382"/>
        <v>1.018</v>
      </c>
      <c r="BP788" s="41" t="str">
        <f t="shared" si="383"/>
        <v/>
      </c>
      <c r="BQ788" s="41" t="str">
        <f t="shared" si="384"/>
        <v/>
      </c>
      <c r="BR788" s="41" t="str">
        <f t="shared" si="385"/>
        <v/>
      </c>
      <c r="BS788" s="41" t="str">
        <f t="shared" si="386"/>
        <v/>
      </c>
      <c r="BT788" s="41" t="str">
        <f t="shared" si="387"/>
        <v/>
      </c>
      <c r="BU788" s="41" t="str">
        <f t="shared" si="388"/>
        <v/>
      </c>
      <c r="BV788" s="41" t="str">
        <f t="shared" si="389"/>
        <v/>
      </c>
      <c r="BW788" s="41" t="str">
        <f t="shared" si="390"/>
        <v/>
      </c>
      <c r="BX788" s="41" t="str">
        <f t="shared" si="391"/>
        <v/>
      </c>
      <c r="BY788" s="41" t="str">
        <f t="shared" si="392"/>
        <v/>
      </c>
      <c r="BZ788" s="40" t="s">
        <v>32</v>
      </c>
      <c r="CA788" s="41">
        <f t="shared" si="393"/>
        <v>1.018</v>
      </c>
      <c r="CB788" s="35"/>
      <c r="CC788" s="36">
        <f>IF(D788&gt;Zisk!$D$10,"",E788*CA788)</f>
        <v>0</v>
      </c>
    </row>
    <row r="789" spans="2:81" x14ac:dyDescent="0.2">
      <c r="B789" s="28" t="str">
        <f>Zisk!B800</f>
        <v/>
      </c>
      <c r="C789" s="28">
        <f>Zisk!C800</f>
        <v>0</v>
      </c>
      <c r="D789" s="28">
        <f>Zisk!E800</f>
        <v>0</v>
      </c>
      <c r="E789" s="29">
        <f>Zisk!D800</f>
        <v>0</v>
      </c>
      <c r="F789" s="29"/>
      <c r="G789" s="28" t="str">
        <f t="shared" si="368"/>
        <v>(</v>
      </c>
      <c r="H789" s="28" t="str">
        <f t="shared" si="369"/>
        <v>1</v>
      </c>
      <c r="I789" s="28" t="str">
        <f t="shared" si="370"/>
        <v>+</v>
      </c>
      <c r="J789" s="30">
        <f>IF($D789&lt;=2021,VstupniParametry_SKRYT!$D$5,"")</f>
        <v>0.02</v>
      </c>
      <c r="K789" s="28" t="str">
        <f t="shared" si="371"/>
        <v>)</v>
      </c>
      <c r="L789" s="31">
        <f>IF($D789&lt;=2021,COUNTIF(Vypocet_SKRYT!T786:AS786,"&gt;=1"),"")</f>
        <v>0</v>
      </c>
      <c r="M789" s="32" t="str">
        <f t="shared" si="372"/>
        <v>x</v>
      </c>
      <c r="N789" s="28" t="str">
        <f t="shared" si="373"/>
        <v>(</v>
      </c>
      <c r="O789" s="28" t="str">
        <f t="shared" si="374"/>
        <v>1</v>
      </c>
      <c r="P789" s="28" t="str">
        <f t="shared" si="375"/>
        <v>+</v>
      </c>
      <c r="Q789" s="30">
        <f>IF($D789&lt;=2024,VstupniParametry_SKRYT!$D$6,"")</f>
        <v>0.06</v>
      </c>
      <c r="R789" s="28" t="str">
        <f t="shared" si="376"/>
        <v>)</v>
      </c>
      <c r="S789" s="31">
        <f>IF($D789&lt;=2024,COUNTIFS(Vypocet_SKRYT!AT786:AV786,"&gt;=1"),"")</f>
        <v>0</v>
      </c>
      <c r="T789" s="32" t="str">
        <f t="shared" si="377"/>
        <v>x</v>
      </c>
      <c r="U789" s="28" t="str">
        <f t="shared" si="378"/>
        <v>(</v>
      </c>
      <c r="V789" s="28" t="str">
        <f t="shared" si="379"/>
        <v>1</v>
      </c>
      <c r="W789" s="28" t="str">
        <f t="shared" si="380"/>
        <v>+</v>
      </c>
      <c r="X789" s="30">
        <f>IF($D789&lt;=2025,VstupniParametry_SKRYT!$D$9,"")</f>
        <v>1.7999999999999999E-2</v>
      </c>
      <c r="Y789" s="28" t="str">
        <f t="shared" si="381"/>
        <v>)</v>
      </c>
      <c r="Z789" s="31">
        <f>IF(AND(D789&lt;2025,2025&lt;=Zisk!$D$10),1,IF(D789=2025,0,""))</f>
        <v>1</v>
      </c>
      <c r="AA789" s="32" t="str">
        <f>IF(AND($D789&lt;=2025,Zisk!$D$10&gt;=2026),"x","")</f>
        <v/>
      </c>
      <c r="AB789" s="28" t="str">
        <f>IF(AND($D789&lt;=2026,Zisk!$D$10&gt;=2026),"(","")</f>
        <v/>
      </c>
      <c r="AC789" s="28" t="str">
        <f>IF(AND($D789&lt;=2026,Zisk!$D$10&gt;=2026),"1","")</f>
        <v/>
      </c>
      <c r="AD789" s="28" t="str">
        <f>IF(AND($D789&lt;=2026,Zisk!$D$10&gt;=2026),"+","")</f>
        <v/>
      </c>
      <c r="AE789" s="30" t="str">
        <f>IF(AND($D789&lt;=2026,Zisk!$D$10&gt;=2026),VstupniParametry_SKRYT!$D$10,"")</f>
        <v/>
      </c>
      <c r="AF789" s="28" t="str">
        <f>IF(AND($D789&lt;=2026,Zisk!$D$10&gt;=2026),")","")</f>
        <v/>
      </c>
      <c r="AG789" s="31" t="str">
        <f>IF(AND(D789&lt;2026,2026&lt;=Zisk!$D$10),1,IF(D789=2026,0,""))</f>
        <v/>
      </c>
      <c r="AH789" s="32" t="str">
        <f>IF(AND($D789&lt;=2026,Zisk!$D$10&gt;=2027),"x","")</f>
        <v/>
      </c>
      <c r="AI789" s="28" t="str">
        <f>IF(AND($D789&lt;=2027,Zisk!$D$10&gt;=2027),"(","")</f>
        <v/>
      </c>
      <c r="AJ789" s="28" t="str">
        <f>IF(AND($D789&lt;=2027,Zisk!$D$10&gt;=2027),"1","")</f>
        <v/>
      </c>
      <c r="AK789" s="28" t="str">
        <f>IF(AND($D789&lt;=2027,Zisk!$D$10&gt;=2027),"+","")</f>
        <v/>
      </c>
      <c r="AL789" s="30" t="str">
        <f>IF(AND($D789&lt;=2027,Zisk!$D$10&gt;=2027),VstupniParametry_SKRYT!$D$11,"")</f>
        <v/>
      </c>
      <c r="AM789" s="28" t="str">
        <f>IF(AND($D789&lt;=2027,Zisk!$D$10&gt;=2027),")","")</f>
        <v/>
      </c>
      <c r="AN789" s="31" t="str">
        <f>IF(AND(D789&lt;2027,2027&lt;=Zisk!$D$10),1,IF(D789=2027,0,""))</f>
        <v/>
      </c>
      <c r="AO789" s="32" t="str">
        <f>IF(AND($D789&lt;=2027,Zisk!$D$10&gt;=2028),"x","")</f>
        <v/>
      </c>
      <c r="AP789" s="28" t="str">
        <f>IF(AND($D789&lt;=2028,Zisk!$D$10&gt;=2028),"(","")</f>
        <v/>
      </c>
      <c r="AQ789" s="28" t="str">
        <f>IF(AND($D789&lt;=2028,Zisk!$D$10&gt;=2028),"1","")</f>
        <v/>
      </c>
      <c r="AR789" s="28" t="str">
        <f>IF(AND($D789&lt;=2028,Zisk!$D$10&gt;=2028),"+","")</f>
        <v/>
      </c>
      <c r="AS789" s="30" t="str">
        <f>IF(AND($D789&lt;=2028,Zisk!$D$10&gt;=2028),VstupniParametry_SKRYT!$D$12,"")</f>
        <v/>
      </c>
      <c r="AT789" s="28" t="str">
        <f>IF(AND($D789&lt;=2028,Zisk!$D$10&gt;=2028),")","")</f>
        <v/>
      </c>
      <c r="AU789" s="31" t="str">
        <f>IF(AND(D789&lt;2028,2028&lt;=Zisk!$D$10),1,IF(D789=2028,0,""))</f>
        <v/>
      </c>
      <c r="AV789" s="32" t="str">
        <f>IF(AND($D789&lt;=2028,Zisk!$D$10&gt;=2029),"x","")</f>
        <v/>
      </c>
      <c r="AW789" s="28" t="str">
        <f>IF(AND($D789&lt;=2029,Zisk!$D$10&gt;=2029),"(","")</f>
        <v/>
      </c>
      <c r="AX789" s="28" t="str">
        <f>IF(AND($D789&lt;=2029,Zisk!$D$10&gt;=2029),"1","")</f>
        <v/>
      </c>
      <c r="AY789" s="28" t="str">
        <f>IF(AND($D789&lt;=2029,Zisk!$D$10&gt;=2029),"+","")</f>
        <v/>
      </c>
      <c r="AZ789" s="30" t="str">
        <f>IF(AND($D789&lt;=2029,Zisk!$D$10&gt;=2029),VstupniParametry_SKRYT!$D$13,"")</f>
        <v/>
      </c>
      <c r="BA789" s="28" t="str">
        <f>IF(AND($D789&lt;=2029,Zisk!$D$10&gt;=2029),")","")</f>
        <v/>
      </c>
      <c r="BB789" s="31" t="str">
        <f>IF(AND(D789&lt;2029,2029&lt;=Zisk!$D$10),1,IF(D789=2029,0,""))</f>
        <v/>
      </c>
      <c r="BC789" s="32" t="str">
        <f>IF(AND($D789&lt;=2029,Zisk!$D$10&gt;=2030),"x","")</f>
        <v/>
      </c>
      <c r="BD789" s="28" t="str">
        <f>IF(AND($D789&lt;=2030,Zisk!$D$10&gt;=2030),"(","")</f>
        <v/>
      </c>
      <c r="BE789" s="28" t="str">
        <f>IF(AND($D789&lt;=2030,Zisk!$D$10&gt;=2030),"1","")</f>
        <v/>
      </c>
      <c r="BF789" s="28" t="str">
        <f>IF(AND($D789&lt;=2030,Zisk!$D$10&gt;=2030),"+","")</f>
        <v/>
      </c>
      <c r="BG789" s="30" t="str">
        <f>IF(AND($D789&lt;=2030,Zisk!$D$10&gt;=2030),VstupniParametry_SKRYT!$D$14,"")</f>
        <v/>
      </c>
      <c r="BH789" s="28" t="str">
        <f>IF(AND($D789&lt;=2030,Zisk!$D$10&gt;=2030),")","")</f>
        <v/>
      </c>
      <c r="BI789" s="31" t="str">
        <f>IF(AND(D789&lt;2030,2030&lt;=Zisk!$D$10),1,IF(D789=2030,0,""))</f>
        <v/>
      </c>
      <c r="BJ789" s="33" t="s">
        <v>32</v>
      </c>
      <c r="BK789" s="30">
        <f t="shared" si="394"/>
        <v>1</v>
      </c>
      <c r="BL789" s="28" t="str">
        <f t="shared" si="395"/>
        <v>x</v>
      </c>
      <c r="BM789" s="34">
        <f t="shared" si="396"/>
        <v>1</v>
      </c>
      <c r="BN789" s="30" t="str">
        <f t="shared" si="397"/>
        <v>x</v>
      </c>
      <c r="BO789" s="34">
        <f t="shared" si="382"/>
        <v>1.018</v>
      </c>
      <c r="BP789" s="34" t="str">
        <f t="shared" si="383"/>
        <v/>
      </c>
      <c r="BQ789" s="34" t="str">
        <f t="shared" si="384"/>
        <v/>
      </c>
      <c r="BR789" s="34" t="str">
        <f t="shared" si="385"/>
        <v/>
      </c>
      <c r="BS789" s="34" t="str">
        <f t="shared" si="386"/>
        <v/>
      </c>
      <c r="BT789" s="34" t="str">
        <f t="shared" si="387"/>
        <v/>
      </c>
      <c r="BU789" s="34" t="str">
        <f t="shared" si="388"/>
        <v/>
      </c>
      <c r="BV789" s="34" t="str">
        <f t="shared" si="389"/>
        <v/>
      </c>
      <c r="BW789" s="34" t="str">
        <f t="shared" si="390"/>
        <v/>
      </c>
      <c r="BX789" s="34" t="str">
        <f t="shared" si="391"/>
        <v/>
      </c>
      <c r="BY789" s="34" t="str">
        <f t="shared" si="392"/>
        <v/>
      </c>
      <c r="BZ789" s="33" t="s">
        <v>32</v>
      </c>
      <c r="CA789" s="34">
        <f t="shared" si="393"/>
        <v>1.018</v>
      </c>
      <c r="CB789" s="28"/>
      <c r="CC789" s="29">
        <f>IF(D789&gt;Zisk!$D$10,"",E789*CA789)</f>
        <v>0</v>
      </c>
    </row>
    <row r="790" spans="2:81" x14ac:dyDescent="0.2">
      <c r="B790" s="35" t="str">
        <f>Zisk!B801</f>
        <v/>
      </c>
      <c r="C790" s="35">
        <f>Zisk!C801</f>
        <v>0</v>
      </c>
      <c r="D790" s="35">
        <f>Zisk!E801</f>
        <v>0</v>
      </c>
      <c r="E790" s="36">
        <f>Zisk!D801</f>
        <v>0</v>
      </c>
      <c r="F790" s="36"/>
      <c r="G790" s="35" t="str">
        <f t="shared" si="368"/>
        <v>(</v>
      </c>
      <c r="H790" s="35" t="str">
        <f t="shared" si="369"/>
        <v>1</v>
      </c>
      <c r="I790" s="35" t="str">
        <f t="shared" si="370"/>
        <v>+</v>
      </c>
      <c r="J790" s="37">
        <f>IF($D790&lt;=2021,VstupniParametry_SKRYT!$D$5,"")</f>
        <v>0.02</v>
      </c>
      <c r="K790" s="35" t="str">
        <f t="shared" si="371"/>
        <v>)</v>
      </c>
      <c r="L790" s="38">
        <f>IF($D790&lt;=2021,COUNTIF(Vypocet_SKRYT!T787:AS787,"&gt;=1"),"")</f>
        <v>0</v>
      </c>
      <c r="M790" s="39" t="str">
        <f t="shared" si="372"/>
        <v>x</v>
      </c>
      <c r="N790" s="35" t="str">
        <f t="shared" si="373"/>
        <v>(</v>
      </c>
      <c r="O790" s="35" t="str">
        <f t="shared" si="374"/>
        <v>1</v>
      </c>
      <c r="P790" s="35" t="str">
        <f t="shared" si="375"/>
        <v>+</v>
      </c>
      <c r="Q790" s="37">
        <f>IF($D790&lt;=2024,VstupniParametry_SKRYT!$D$6,"")</f>
        <v>0.06</v>
      </c>
      <c r="R790" s="35" t="str">
        <f t="shared" si="376"/>
        <v>)</v>
      </c>
      <c r="S790" s="38">
        <f>IF($D790&lt;=2024,COUNTIFS(Vypocet_SKRYT!AT787:AV787,"&gt;=1"),"")</f>
        <v>0</v>
      </c>
      <c r="T790" s="39" t="str">
        <f t="shared" si="377"/>
        <v>x</v>
      </c>
      <c r="U790" s="35" t="str">
        <f t="shared" si="378"/>
        <v>(</v>
      </c>
      <c r="V790" s="35" t="str">
        <f t="shared" si="379"/>
        <v>1</v>
      </c>
      <c r="W790" s="35" t="str">
        <f t="shared" si="380"/>
        <v>+</v>
      </c>
      <c r="X790" s="37">
        <f>IF($D790&lt;=2025,VstupniParametry_SKRYT!$D$9,"")</f>
        <v>1.7999999999999999E-2</v>
      </c>
      <c r="Y790" s="35" t="str">
        <f t="shared" si="381"/>
        <v>)</v>
      </c>
      <c r="Z790" s="38">
        <f>IF(AND(D790&lt;2025,2025&lt;=Zisk!$D$10),1,IF(D790=2025,0,""))</f>
        <v>1</v>
      </c>
      <c r="AA790" s="39" t="str">
        <f>IF(AND($D790&lt;=2025,Zisk!$D$10&gt;=2026),"x","")</f>
        <v/>
      </c>
      <c r="AB790" s="35" t="str">
        <f>IF(AND($D790&lt;=2026,Zisk!$D$10&gt;=2026),"(","")</f>
        <v/>
      </c>
      <c r="AC790" s="35" t="str">
        <f>IF(AND($D790&lt;=2026,Zisk!$D$10&gt;=2026),"1","")</f>
        <v/>
      </c>
      <c r="AD790" s="35" t="str">
        <f>IF(AND($D790&lt;=2026,Zisk!$D$10&gt;=2026),"+","")</f>
        <v/>
      </c>
      <c r="AE790" s="37" t="str">
        <f>IF(AND($D790&lt;=2026,Zisk!$D$10&gt;=2026),VstupniParametry_SKRYT!$D$10,"")</f>
        <v/>
      </c>
      <c r="AF790" s="35" t="str">
        <f>IF(AND($D790&lt;=2026,Zisk!$D$10&gt;=2026),")","")</f>
        <v/>
      </c>
      <c r="AG790" s="38" t="str">
        <f>IF(AND(D790&lt;2026,2026&lt;=Zisk!$D$10),1,IF(D790=2026,0,""))</f>
        <v/>
      </c>
      <c r="AH790" s="39" t="str">
        <f>IF(AND($D790&lt;=2026,Zisk!$D$10&gt;=2027),"x","")</f>
        <v/>
      </c>
      <c r="AI790" s="35" t="str">
        <f>IF(AND($D790&lt;=2027,Zisk!$D$10&gt;=2027),"(","")</f>
        <v/>
      </c>
      <c r="AJ790" s="35" t="str">
        <f>IF(AND($D790&lt;=2027,Zisk!$D$10&gt;=2027),"1","")</f>
        <v/>
      </c>
      <c r="AK790" s="35" t="str">
        <f>IF(AND($D790&lt;=2027,Zisk!$D$10&gt;=2027),"+","")</f>
        <v/>
      </c>
      <c r="AL790" s="37" t="str">
        <f>IF(AND($D790&lt;=2027,Zisk!$D$10&gt;=2027),VstupniParametry_SKRYT!$D$11,"")</f>
        <v/>
      </c>
      <c r="AM790" s="35" t="str">
        <f>IF(AND($D790&lt;=2027,Zisk!$D$10&gt;=2027),")","")</f>
        <v/>
      </c>
      <c r="AN790" s="38" t="str">
        <f>IF(AND(D790&lt;2027,2027&lt;=Zisk!$D$10),1,IF(D790=2027,0,""))</f>
        <v/>
      </c>
      <c r="AO790" s="39" t="str">
        <f>IF(AND($D790&lt;=2027,Zisk!$D$10&gt;=2028),"x","")</f>
        <v/>
      </c>
      <c r="AP790" s="35" t="str">
        <f>IF(AND($D790&lt;=2028,Zisk!$D$10&gt;=2028),"(","")</f>
        <v/>
      </c>
      <c r="AQ790" s="35" t="str">
        <f>IF(AND($D790&lt;=2028,Zisk!$D$10&gt;=2028),"1","")</f>
        <v/>
      </c>
      <c r="AR790" s="35" t="str">
        <f>IF(AND($D790&lt;=2028,Zisk!$D$10&gt;=2028),"+","")</f>
        <v/>
      </c>
      <c r="AS790" s="37" t="str">
        <f>IF(AND($D790&lt;=2028,Zisk!$D$10&gt;=2028),VstupniParametry_SKRYT!$D$12,"")</f>
        <v/>
      </c>
      <c r="AT790" s="35" t="str">
        <f>IF(AND($D790&lt;=2028,Zisk!$D$10&gt;=2028),")","")</f>
        <v/>
      </c>
      <c r="AU790" s="38" t="str">
        <f>IF(AND(D790&lt;2028,2028&lt;=Zisk!$D$10),1,IF(D790=2028,0,""))</f>
        <v/>
      </c>
      <c r="AV790" s="39" t="str">
        <f>IF(AND($D790&lt;=2028,Zisk!$D$10&gt;=2029),"x","")</f>
        <v/>
      </c>
      <c r="AW790" s="35" t="str">
        <f>IF(AND($D790&lt;=2029,Zisk!$D$10&gt;=2029),"(","")</f>
        <v/>
      </c>
      <c r="AX790" s="35" t="str">
        <f>IF(AND($D790&lt;=2029,Zisk!$D$10&gt;=2029),"1","")</f>
        <v/>
      </c>
      <c r="AY790" s="35" t="str">
        <f>IF(AND($D790&lt;=2029,Zisk!$D$10&gt;=2029),"+","")</f>
        <v/>
      </c>
      <c r="AZ790" s="37" t="str">
        <f>IF(AND($D790&lt;=2029,Zisk!$D$10&gt;=2029),VstupniParametry_SKRYT!$D$13,"")</f>
        <v/>
      </c>
      <c r="BA790" s="35" t="str">
        <f>IF(AND($D790&lt;=2029,Zisk!$D$10&gt;=2029),")","")</f>
        <v/>
      </c>
      <c r="BB790" s="38" t="str">
        <f>IF(AND(D790&lt;2029,2029&lt;=Zisk!$D$10),1,IF(D790=2029,0,""))</f>
        <v/>
      </c>
      <c r="BC790" s="39" t="str">
        <f>IF(AND($D790&lt;=2029,Zisk!$D$10&gt;=2030),"x","")</f>
        <v/>
      </c>
      <c r="BD790" s="35" t="str">
        <f>IF(AND($D790&lt;=2030,Zisk!$D$10&gt;=2030),"(","")</f>
        <v/>
      </c>
      <c r="BE790" s="35" t="str">
        <f>IF(AND($D790&lt;=2030,Zisk!$D$10&gt;=2030),"1","")</f>
        <v/>
      </c>
      <c r="BF790" s="35" t="str">
        <f>IF(AND($D790&lt;=2030,Zisk!$D$10&gt;=2030),"+","")</f>
        <v/>
      </c>
      <c r="BG790" s="37" t="str">
        <f>IF(AND($D790&lt;=2030,Zisk!$D$10&gt;=2030),VstupniParametry_SKRYT!$D$14,"")</f>
        <v/>
      </c>
      <c r="BH790" s="35" t="str">
        <f>IF(AND($D790&lt;=2030,Zisk!$D$10&gt;=2030),")","")</f>
        <v/>
      </c>
      <c r="BI790" s="38" t="str">
        <f>IF(AND(D790&lt;2030,2030&lt;=Zisk!$D$10),1,IF(D790=2030,0,""))</f>
        <v/>
      </c>
      <c r="BJ790" s="40" t="s">
        <v>32</v>
      </c>
      <c r="BK790" s="37">
        <f t="shared" si="394"/>
        <v>1</v>
      </c>
      <c r="BL790" s="35" t="str">
        <f t="shared" si="395"/>
        <v>x</v>
      </c>
      <c r="BM790" s="41">
        <f t="shared" si="396"/>
        <v>1</v>
      </c>
      <c r="BN790" s="37" t="str">
        <f t="shared" si="397"/>
        <v>x</v>
      </c>
      <c r="BO790" s="41">
        <f t="shared" si="382"/>
        <v>1.018</v>
      </c>
      <c r="BP790" s="41" t="str">
        <f t="shared" si="383"/>
        <v/>
      </c>
      <c r="BQ790" s="41" t="str">
        <f t="shared" si="384"/>
        <v/>
      </c>
      <c r="BR790" s="41" t="str">
        <f t="shared" si="385"/>
        <v/>
      </c>
      <c r="BS790" s="41" t="str">
        <f t="shared" si="386"/>
        <v/>
      </c>
      <c r="BT790" s="41" t="str">
        <f t="shared" si="387"/>
        <v/>
      </c>
      <c r="BU790" s="41" t="str">
        <f t="shared" si="388"/>
        <v/>
      </c>
      <c r="BV790" s="41" t="str">
        <f t="shared" si="389"/>
        <v/>
      </c>
      <c r="BW790" s="41" t="str">
        <f t="shared" si="390"/>
        <v/>
      </c>
      <c r="BX790" s="41" t="str">
        <f t="shared" si="391"/>
        <v/>
      </c>
      <c r="BY790" s="41" t="str">
        <f t="shared" si="392"/>
        <v/>
      </c>
      <c r="BZ790" s="40" t="s">
        <v>32</v>
      </c>
      <c r="CA790" s="41">
        <f t="shared" si="393"/>
        <v>1.018</v>
      </c>
      <c r="CB790" s="35"/>
      <c r="CC790" s="36">
        <f>IF(D790&gt;Zisk!$D$10,"",E790*CA790)</f>
        <v>0</v>
      </c>
    </row>
    <row r="791" spans="2:81" x14ac:dyDescent="0.2">
      <c r="B791" s="28" t="str">
        <f>Zisk!B802</f>
        <v/>
      </c>
      <c r="C791" s="28">
        <f>Zisk!C802</f>
        <v>0</v>
      </c>
      <c r="D791" s="28">
        <f>Zisk!E802</f>
        <v>0</v>
      </c>
      <c r="E791" s="29">
        <f>Zisk!D802</f>
        <v>0</v>
      </c>
      <c r="F791" s="29"/>
      <c r="G791" s="28" t="str">
        <f t="shared" si="368"/>
        <v>(</v>
      </c>
      <c r="H791" s="28" t="str">
        <f t="shared" si="369"/>
        <v>1</v>
      </c>
      <c r="I791" s="28" t="str">
        <f t="shared" si="370"/>
        <v>+</v>
      </c>
      <c r="J791" s="30">
        <f>IF($D791&lt;=2021,VstupniParametry_SKRYT!$D$5,"")</f>
        <v>0.02</v>
      </c>
      <c r="K791" s="28" t="str">
        <f t="shared" si="371"/>
        <v>)</v>
      </c>
      <c r="L791" s="31">
        <f>IF($D791&lt;=2021,COUNTIF(Vypocet_SKRYT!T788:AS788,"&gt;=1"),"")</f>
        <v>0</v>
      </c>
      <c r="M791" s="32" t="str">
        <f t="shared" si="372"/>
        <v>x</v>
      </c>
      <c r="N791" s="28" t="str">
        <f t="shared" si="373"/>
        <v>(</v>
      </c>
      <c r="O791" s="28" t="str">
        <f t="shared" si="374"/>
        <v>1</v>
      </c>
      <c r="P791" s="28" t="str">
        <f t="shared" si="375"/>
        <v>+</v>
      </c>
      <c r="Q791" s="30">
        <f>IF($D791&lt;=2024,VstupniParametry_SKRYT!$D$6,"")</f>
        <v>0.06</v>
      </c>
      <c r="R791" s="28" t="str">
        <f t="shared" si="376"/>
        <v>)</v>
      </c>
      <c r="S791" s="31">
        <f>IF($D791&lt;=2024,COUNTIFS(Vypocet_SKRYT!AT788:AV788,"&gt;=1"),"")</f>
        <v>0</v>
      </c>
      <c r="T791" s="32" t="str">
        <f t="shared" si="377"/>
        <v>x</v>
      </c>
      <c r="U791" s="28" t="str">
        <f t="shared" si="378"/>
        <v>(</v>
      </c>
      <c r="V791" s="28" t="str">
        <f t="shared" si="379"/>
        <v>1</v>
      </c>
      <c r="W791" s="28" t="str">
        <f t="shared" si="380"/>
        <v>+</v>
      </c>
      <c r="X791" s="30">
        <f>IF($D791&lt;=2025,VstupniParametry_SKRYT!$D$9,"")</f>
        <v>1.7999999999999999E-2</v>
      </c>
      <c r="Y791" s="28" t="str">
        <f t="shared" si="381"/>
        <v>)</v>
      </c>
      <c r="Z791" s="31">
        <f>IF(AND(D791&lt;2025,2025&lt;=Zisk!$D$10),1,IF(D791=2025,0,""))</f>
        <v>1</v>
      </c>
      <c r="AA791" s="32" t="str">
        <f>IF(AND($D791&lt;=2025,Zisk!$D$10&gt;=2026),"x","")</f>
        <v/>
      </c>
      <c r="AB791" s="28" t="str">
        <f>IF(AND($D791&lt;=2026,Zisk!$D$10&gt;=2026),"(","")</f>
        <v/>
      </c>
      <c r="AC791" s="28" t="str">
        <f>IF(AND($D791&lt;=2026,Zisk!$D$10&gt;=2026),"1","")</f>
        <v/>
      </c>
      <c r="AD791" s="28" t="str">
        <f>IF(AND($D791&lt;=2026,Zisk!$D$10&gt;=2026),"+","")</f>
        <v/>
      </c>
      <c r="AE791" s="30" t="str">
        <f>IF(AND($D791&lt;=2026,Zisk!$D$10&gt;=2026),VstupniParametry_SKRYT!$D$10,"")</f>
        <v/>
      </c>
      <c r="AF791" s="28" t="str">
        <f>IF(AND($D791&lt;=2026,Zisk!$D$10&gt;=2026),")","")</f>
        <v/>
      </c>
      <c r="AG791" s="31" t="str">
        <f>IF(AND(D791&lt;2026,2026&lt;=Zisk!$D$10),1,IF(D791=2026,0,""))</f>
        <v/>
      </c>
      <c r="AH791" s="32" t="str">
        <f>IF(AND($D791&lt;=2026,Zisk!$D$10&gt;=2027),"x","")</f>
        <v/>
      </c>
      <c r="AI791" s="28" t="str">
        <f>IF(AND($D791&lt;=2027,Zisk!$D$10&gt;=2027),"(","")</f>
        <v/>
      </c>
      <c r="AJ791" s="28" t="str">
        <f>IF(AND($D791&lt;=2027,Zisk!$D$10&gt;=2027),"1","")</f>
        <v/>
      </c>
      <c r="AK791" s="28" t="str">
        <f>IF(AND($D791&lt;=2027,Zisk!$D$10&gt;=2027),"+","")</f>
        <v/>
      </c>
      <c r="AL791" s="30" t="str">
        <f>IF(AND($D791&lt;=2027,Zisk!$D$10&gt;=2027),VstupniParametry_SKRYT!$D$11,"")</f>
        <v/>
      </c>
      <c r="AM791" s="28" t="str">
        <f>IF(AND($D791&lt;=2027,Zisk!$D$10&gt;=2027),")","")</f>
        <v/>
      </c>
      <c r="AN791" s="31" t="str">
        <f>IF(AND(D791&lt;2027,2027&lt;=Zisk!$D$10),1,IF(D791=2027,0,""))</f>
        <v/>
      </c>
      <c r="AO791" s="32" t="str">
        <f>IF(AND($D791&lt;=2027,Zisk!$D$10&gt;=2028),"x","")</f>
        <v/>
      </c>
      <c r="AP791" s="28" t="str">
        <f>IF(AND($D791&lt;=2028,Zisk!$D$10&gt;=2028),"(","")</f>
        <v/>
      </c>
      <c r="AQ791" s="28" t="str">
        <f>IF(AND($D791&lt;=2028,Zisk!$D$10&gt;=2028),"1","")</f>
        <v/>
      </c>
      <c r="AR791" s="28" t="str">
        <f>IF(AND($D791&lt;=2028,Zisk!$D$10&gt;=2028),"+","")</f>
        <v/>
      </c>
      <c r="AS791" s="30" t="str">
        <f>IF(AND($D791&lt;=2028,Zisk!$D$10&gt;=2028),VstupniParametry_SKRYT!$D$12,"")</f>
        <v/>
      </c>
      <c r="AT791" s="28" t="str">
        <f>IF(AND($D791&lt;=2028,Zisk!$D$10&gt;=2028),")","")</f>
        <v/>
      </c>
      <c r="AU791" s="31" t="str">
        <f>IF(AND(D791&lt;2028,2028&lt;=Zisk!$D$10),1,IF(D791=2028,0,""))</f>
        <v/>
      </c>
      <c r="AV791" s="32" t="str">
        <f>IF(AND($D791&lt;=2028,Zisk!$D$10&gt;=2029),"x","")</f>
        <v/>
      </c>
      <c r="AW791" s="28" t="str">
        <f>IF(AND($D791&lt;=2029,Zisk!$D$10&gt;=2029),"(","")</f>
        <v/>
      </c>
      <c r="AX791" s="28" t="str">
        <f>IF(AND($D791&lt;=2029,Zisk!$D$10&gt;=2029),"1","")</f>
        <v/>
      </c>
      <c r="AY791" s="28" t="str">
        <f>IF(AND($D791&lt;=2029,Zisk!$D$10&gt;=2029),"+","")</f>
        <v/>
      </c>
      <c r="AZ791" s="30" t="str">
        <f>IF(AND($D791&lt;=2029,Zisk!$D$10&gt;=2029),VstupniParametry_SKRYT!$D$13,"")</f>
        <v/>
      </c>
      <c r="BA791" s="28" t="str">
        <f>IF(AND($D791&lt;=2029,Zisk!$D$10&gt;=2029),")","")</f>
        <v/>
      </c>
      <c r="BB791" s="31" t="str">
        <f>IF(AND(D791&lt;2029,2029&lt;=Zisk!$D$10),1,IF(D791=2029,0,""))</f>
        <v/>
      </c>
      <c r="BC791" s="32" t="str">
        <f>IF(AND($D791&lt;=2029,Zisk!$D$10&gt;=2030),"x","")</f>
        <v/>
      </c>
      <c r="BD791" s="28" t="str">
        <f>IF(AND($D791&lt;=2030,Zisk!$D$10&gt;=2030),"(","")</f>
        <v/>
      </c>
      <c r="BE791" s="28" t="str">
        <f>IF(AND($D791&lt;=2030,Zisk!$D$10&gt;=2030),"1","")</f>
        <v/>
      </c>
      <c r="BF791" s="28" t="str">
        <f>IF(AND($D791&lt;=2030,Zisk!$D$10&gt;=2030),"+","")</f>
        <v/>
      </c>
      <c r="BG791" s="30" t="str">
        <f>IF(AND($D791&lt;=2030,Zisk!$D$10&gt;=2030),VstupniParametry_SKRYT!$D$14,"")</f>
        <v/>
      </c>
      <c r="BH791" s="28" t="str">
        <f>IF(AND($D791&lt;=2030,Zisk!$D$10&gt;=2030),")","")</f>
        <v/>
      </c>
      <c r="BI791" s="31" t="str">
        <f>IF(AND(D791&lt;2030,2030&lt;=Zisk!$D$10),1,IF(D791=2030,0,""))</f>
        <v/>
      </c>
      <c r="BJ791" s="33" t="s">
        <v>32</v>
      </c>
      <c r="BK791" s="30">
        <f t="shared" si="394"/>
        <v>1</v>
      </c>
      <c r="BL791" s="28" t="str">
        <f t="shared" si="395"/>
        <v>x</v>
      </c>
      <c r="BM791" s="34">
        <f t="shared" si="396"/>
        <v>1</v>
      </c>
      <c r="BN791" s="30" t="str">
        <f t="shared" si="397"/>
        <v>x</v>
      </c>
      <c r="BO791" s="34">
        <f t="shared" si="382"/>
        <v>1.018</v>
      </c>
      <c r="BP791" s="34" t="str">
        <f t="shared" si="383"/>
        <v/>
      </c>
      <c r="BQ791" s="34" t="str">
        <f t="shared" si="384"/>
        <v/>
      </c>
      <c r="BR791" s="34" t="str">
        <f t="shared" si="385"/>
        <v/>
      </c>
      <c r="BS791" s="34" t="str">
        <f t="shared" si="386"/>
        <v/>
      </c>
      <c r="BT791" s="34" t="str">
        <f t="shared" si="387"/>
        <v/>
      </c>
      <c r="BU791" s="34" t="str">
        <f t="shared" si="388"/>
        <v/>
      </c>
      <c r="BV791" s="34" t="str">
        <f t="shared" si="389"/>
        <v/>
      </c>
      <c r="BW791" s="34" t="str">
        <f t="shared" si="390"/>
        <v/>
      </c>
      <c r="BX791" s="34" t="str">
        <f t="shared" si="391"/>
        <v/>
      </c>
      <c r="BY791" s="34" t="str">
        <f t="shared" si="392"/>
        <v/>
      </c>
      <c r="BZ791" s="33" t="s">
        <v>32</v>
      </c>
      <c r="CA791" s="34">
        <f t="shared" si="393"/>
        <v>1.018</v>
      </c>
      <c r="CB791" s="28"/>
      <c r="CC791" s="29">
        <f>IF(D791&gt;Zisk!$D$10,"",E791*CA791)</f>
        <v>0</v>
      </c>
    </row>
    <row r="792" spans="2:81" x14ac:dyDescent="0.2">
      <c r="B792" s="35" t="str">
        <f>Zisk!B803</f>
        <v/>
      </c>
      <c r="C792" s="35">
        <f>Zisk!C803</f>
        <v>0</v>
      </c>
      <c r="D792" s="35">
        <f>Zisk!E803</f>
        <v>0</v>
      </c>
      <c r="E792" s="36">
        <f>Zisk!D803</f>
        <v>0</v>
      </c>
      <c r="F792" s="36"/>
      <c r="G792" s="35" t="str">
        <f t="shared" si="368"/>
        <v>(</v>
      </c>
      <c r="H792" s="35" t="str">
        <f t="shared" si="369"/>
        <v>1</v>
      </c>
      <c r="I792" s="35" t="str">
        <f t="shared" si="370"/>
        <v>+</v>
      </c>
      <c r="J792" s="37">
        <f>IF($D792&lt;=2021,VstupniParametry_SKRYT!$D$5,"")</f>
        <v>0.02</v>
      </c>
      <c r="K792" s="35" t="str">
        <f t="shared" si="371"/>
        <v>)</v>
      </c>
      <c r="L792" s="38">
        <f>IF($D792&lt;=2021,COUNTIF(Vypocet_SKRYT!T789:AS789,"&gt;=1"),"")</f>
        <v>0</v>
      </c>
      <c r="M792" s="39" t="str">
        <f t="shared" si="372"/>
        <v>x</v>
      </c>
      <c r="N792" s="35" t="str">
        <f t="shared" si="373"/>
        <v>(</v>
      </c>
      <c r="O792" s="35" t="str">
        <f t="shared" si="374"/>
        <v>1</v>
      </c>
      <c r="P792" s="35" t="str">
        <f t="shared" si="375"/>
        <v>+</v>
      </c>
      <c r="Q792" s="37">
        <f>IF($D792&lt;=2024,VstupniParametry_SKRYT!$D$6,"")</f>
        <v>0.06</v>
      </c>
      <c r="R792" s="35" t="str">
        <f t="shared" si="376"/>
        <v>)</v>
      </c>
      <c r="S792" s="38">
        <f>IF($D792&lt;=2024,COUNTIFS(Vypocet_SKRYT!AT789:AV789,"&gt;=1"),"")</f>
        <v>0</v>
      </c>
      <c r="T792" s="39" t="str">
        <f t="shared" si="377"/>
        <v>x</v>
      </c>
      <c r="U792" s="35" t="str">
        <f t="shared" si="378"/>
        <v>(</v>
      </c>
      <c r="V792" s="35" t="str">
        <f t="shared" si="379"/>
        <v>1</v>
      </c>
      <c r="W792" s="35" t="str">
        <f t="shared" si="380"/>
        <v>+</v>
      </c>
      <c r="X792" s="37">
        <f>IF($D792&lt;=2025,VstupniParametry_SKRYT!$D$9,"")</f>
        <v>1.7999999999999999E-2</v>
      </c>
      <c r="Y792" s="35" t="str">
        <f t="shared" si="381"/>
        <v>)</v>
      </c>
      <c r="Z792" s="38">
        <f>IF(AND(D792&lt;2025,2025&lt;=Zisk!$D$10),1,IF(D792=2025,0,""))</f>
        <v>1</v>
      </c>
      <c r="AA792" s="39" t="str">
        <f>IF(AND($D792&lt;=2025,Zisk!$D$10&gt;=2026),"x","")</f>
        <v/>
      </c>
      <c r="AB792" s="35" t="str">
        <f>IF(AND($D792&lt;=2026,Zisk!$D$10&gt;=2026),"(","")</f>
        <v/>
      </c>
      <c r="AC792" s="35" t="str">
        <f>IF(AND($D792&lt;=2026,Zisk!$D$10&gt;=2026),"1","")</f>
        <v/>
      </c>
      <c r="AD792" s="35" t="str">
        <f>IF(AND($D792&lt;=2026,Zisk!$D$10&gt;=2026),"+","")</f>
        <v/>
      </c>
      <c r="AE792" s="37" t="str">
        <f>IF(AND($D792&lt;=2026,Zisk!$D$10&gt;=2026),VstupniParametry_SKRYT!$D$10,"")</f>
        <v/>
      </c>
      <c r="AF792" s="35" t="str">
        <f>IF(AND($D792&lt;=2026,Zisk!$D$10&gt;=2026),")","")</f>
        <v/>
      </c>
      <c r="AG792" s="38" t="str">
        <f>IF(AND(D792&lt;2026,2026&lt;=Zisk!$D$10),1,IF(D792=2026,0,""))</f>
        <v/>
      </c>
      <c r="AH792" s="39" t="str">
        <f>IF(AND($D792&lt;=2026,Zisk!$D$10&gt;=2027),"x","")</f>
        <v/>
      </c>
      <c r="AI792" s="35" t="str">
        <f>IF(AND($D792&lt;=2027,Zisk!$D$10&gt;=2027),"(","")</f>
        <v/>
      </c>
      <c r="AJ792" s="35" t="str">
        <f>IF(AND($D792&lt;=2027,Zisk!$D$10&gt;=2027),"1","")</f>
        <v/>
      </c>
      <c r="AK792" s="35" t="str">
        <f>IF(AND($D792&lt;=2027,Zisk!$D$10&gt;=2027),"+","")</f>
        <v/>
      </c>
      <c r="AL792" s="37" t="str">
        <f>IF(AND($D792&lt;=2027,Zisk!$D$10&gt;=2027),VstupniParametry_SKRYT!$D$11,"")</f>
        <v/>
      </c>
      <c r="AM792" s="35" t="str">
        <f>IF(AND($D792&lt;=2027,Zisk!$D$10&gt;=2027),")","")</f>
        <v/>
      </c>
      <c r="AN792" s="38" t="str">
        <f>IF(AND(D792&lt;2027,2027&lt;=Zisk!$D$10),1,IF(D792=2027,0,""))</f>
        <v/>
      </c>
      <c r="AO792" s="39" t="str">
        <f>IF(AND($D792&lt;=2027,Zisk!$D$10&gt;=2028),"x","")</f>
        <v/>
      </c>
      <c r="AP792" s="35" t="str">
        <f>IF(AND($D792&lt;=2028,Zisk!$D$10&gt;=2028),"(","")</f>
        <v/>
      </c>
      <c r="AQ792" s="35" t="str">
        <f>IF(AND($D792&lt;=2028,Zisk!$D$10&gt;=2028),"1","")</f>
        <v/>
      </c>
      <c r="AR792" s="35" t="str">
        <f>IF(AND($D792&lt;=2028,Zisk!$D$10&gt;=2028),"+","")</f>
        <v/>
      </c>
      <c r="AS792" s="37" t="str">
        <f>IF(AND($D792&lt;=2028,Zisk!$D$10&gt;=2028),VstupniParametry_SKRYT!$D$12,"")</f>
        <v/>
      </c>
      <c r="AT792" s="35" t="str">
        <f>IF(AND($D792&lt;=2028,Zisk!$D$10&gt;=2028),")","")</f>
        <v/>
      </c>
      <c r="AU792" s="38" t="str">
        <f>IF(AND(D792&lt;2028,2028&lt;=Zisk!$D$10),1,IF(D792=2028,0,""))</f>
        <v/>
      </c>
      <c r="AV792" s="39" t="str">
        <f>IF(AND($D792&lt;=2028,Zisk!$D$10&gt;=2029),"x","")</f>
        <v/>
      </c>
      <c r="AW792" s="35" t="str">
        <f>IF(AND($D792&lt;=2029,Zisk!$D$10&gt;=2029),"(","")</f>
        <v/>
      </c>
      <c r="AX792" s="35" t="str">
        <f>IF(AND($D792&lt;=2029,Zisk!$D$10&gt;=2029),"1","")</f>
        <v/>
      </c>
      <c r="AY792" s="35" t="str">
        <f>IF(AND($D792&lt;=2029,Zisk!$D$10&gt;=2029),"+","")</f>
        <v/>
      </c>
      <c r="AZ792" s="37" t="str">
        <f>IF(AND($D792&lt;=2029,Zisk!$D$10&gt;=2029),VstupniParametry_SKRYT!$D$13,"")</f>
        <v/>
      </c>
      <c r="BA792" s="35" t="str">
        <f>IF(AND($D792&lt;=2029,Zisk!$D$10&gt;=2029),")","")</f>
        <v/>
      </c>
      <c r="BB792" s="38" t="str">
        <f>IF(AND(D792&lt;2029,2029&lt;=Zisk!$D$10),1,IF(D792=2029,0,""))</f>
        <v/>
      </c>
      <c r="BC792" s="39" t="str">
        <f>IF(AND($D792&lt;=2029,Zisk!$D$10&gt;=2030),"x","")</f>
        <v/>
      </c>
      <c r="BD792" s="35" t="str">
        <f>IF(AND($D792&lt;=2030,Zisk!$D$10&gt;=2030),"(","")</f>
        <v/>
      </c>
      <c r="BE792" s="35" t="str">
        <f>IF(AND($D792&lt;=2030,Zisk!$D$10&gt;=2030),"1","")</f>
        <v/>
      </c>
      <c r="BF792" s="35" t="str">
        <f>IF(AND($D792&lt;=2030,Zisk!$D$10&gt;=2030),"+","")</f>
        <v/>
      </c>
      <c r="BG792" s="37" t="str">
        <f>IF(AND($D792&lt;=2030,Zisk!$D$10&gt;=2030),VstupniParametry_SKRYT!$D$14,"")</f>
        <v/>
      </c>
      <c r="BH792" s="35" t="str">
        <f>IF(AND($D792&lt;=2030,Zisk!$D$10&gt;=2030),")","")</f>
        <v/>
      </c>
      <c r="BI792" s="38" t="str">
        <f>IF(AND(D792&lt;2030,2030&lt;=Zisk!$D$10),1,IF(D792=2030,0,""))</f>
        <v/>
      </c>
      <c r="BJ792" s="40" t="s">
        <v>32</v>
      </c>
      <c r="BK792" s="37">
        <f t="shared" si="394"/>
        <v>1</v>
      </c>
      <c r="BL792" s="35" t="str">
        <f t="shared" si="395"/>
        <v>x</v>
      </c>
      <c r="BM792" s="41">
        <f t="shared" si="396"/>
        <v>1</v>
      </c>
      <c r="BN792" s="37" t="str">
        <f t="shared" si="397"/>
        <v>x</v>
      </c>
      <c r="BO792" s="41">
        <f t="shared" si="382"/>
        <v>1.018</v>
      </c>
      <c r="BP792" s="41" t="str">
        <f t="shared" si="383"/>
        <v/>
      </c>
      <c r="BQ792" s="41" t="str">
        <f t="shared" si="384"/>
        <v/>
      </c>
      <c r="BR792" s="41" t="str">
        <f t="shared" si="385"/>
        <v/>
      </c>
      <c r="BS792" s="41" t="str">
        <f t="shared" si="386"/>
        <v/>
      </c>
      <c r="BT792" s="41" t="str">
        <f t="shared" si="387"/>
        <v/>
      </c>
      <c r="BU792" s="41" t="str">
        <f t="shared" si="388"/>
        <v/>
      </c>
      <c r="BV792" s="41" t="str">
        <f t="shared" si="389"/>
        <v/>
      </c>
      <c r="BW792" s="41" t="str">
        <f t="shared" si="390"/>
        <v/>
      </c>
      <c r="BX792" s="41" t="str">
        <f t="shared" si="391"/>
        <v/>
      </c>
      <c r="BY792" s="41" t="str">
        <f t="shared" si="392"/>
        <v/>
      </c>
      <c r="BZ792" s="40" t="s">
        <v>32</v>
      </c>
      <c r="CA792" s="41">
        <f t="shared" si="393"/>
        <v>1.018</v>
      </c>
      <c r="CB792" s="35"/>
      <c r="CC792" s="36">
        <f>IF(D792&gt;Zisk!$D$10,"",E792*CA792)</f>
        <v>0</v>
      </c>
    </row>
    <row r="793" spans="2:81" x14ac:dyDescent="0.2">
      <c r="B793" s="28" t="str">
        <f>Zisk!B804</f>
        <v/>
      </c>
      <c r="C793" s="28">
        <f>Zisk!C804</f>
        <v>0</v>
      </c>
      <c r="D793" s="28">
        <f>Zisk!E804</f>
        <v>0</v>
      </c>
      <c r="E793" s="29">
        <f>Zisk!D804</f>
        <v>0</v>
      </c>
      <c r="F793" s="29"/>
      <c r="G793" s="28" t="str">
        <f t="shared" si="368"/>
        <v>(</v>
      </c>
      <c r="H793" s="28" t="str">
        <f t="shared" si="369"/>
        <v>1</v>
      </c>
      <c r="I793" s="28" t="str">
        <f t="shared" si="370"/>
        <v>+</v>
      </c>
      <c r="J793" s="30">
        <f>IF($D793&lt;=2021,VstupniParametry_SKRYT!$D$5,"")</f>
        <v>0.02</v>
      </c>
      <c r="K793" s="28" t="str">
        <f t="shared" si="371"/>
        <v>)</v>
      </c>
      <c r="L793" s="31">
        <f>IF($D793&lt;=2021,COUNTIF(Vypocet_SKRYT!T790:AS790,"&gt;=1"),"")</f>
        <v>0</v>
      </c>
      <c r="M793" s="32" t="str">
        <f t="shared" si="372"/>
        <v>x</v>
      </c>
      <c r="N793" s="28" t="str">
        <f t="shared" si="373"/>
        <v>(</v>
      </c>
      <c r="O793" s="28" t="str">
        <f t="shared" si="374"/>
        <v>1</v>
      </c>
      <c r="P793" s="28" t="str">
        <f t="shared" si="375"/>
        <v>+</v>
      </c>
      <c r="Q793" s="30">
        <f>IF($D793&lt;=2024,VstupniParametry_SKRYT!$D$6,"")</f>
        <v>0.06</v>
      </c>
      <c r="R793" s="28" t="str">
        <f t="shared" si="376"/>
        <v>)</v>
      </c>
      <c r="S793" s="31">
        <f>IF($D793&lt;=2024,COUNTIFS(Vypocet_SKRYT!AT790:AV790,"&gt;=1"),"")</f>
        <v>0</v>
      </c>
      <c r="T793" s="32" t="str">
        <f t="shared" si="377"/>
        <v>x</v>
      </c>
      <c r="U793" s="28" t="str">
        <f t="shared" si="378"/>
        <v>(</v>
      </c>
      <c r="V793" s="28" t="str">
        <f t="shared" si="379"/>
        <v>1</v>
      </c>
      <c r="W793" s="28" t="str">
        <f t="shared" si="380"/>
        <v>+</v>
      </c>
      <c r="X793" s="30">
        <f>IF($D793&lt;=2025,VstupniParametry_SKRYT!$D$9,"")</f>
        <v>1.7999999999999999E-2</v>
      </c>
      <c r="Y793" s="28" t="str">
        <f t="shared" si="381"/>
        <v>)</v>
      </c>
      <c r="Z793" s="31">
        <f>IF(AND(D793&lt;2025,2025&lt;=Zisk!$D$10),1,IF(D793=2025,0,""))</f>
        <v>1</v>
      </c>
      <c r="AA793" s="32" t="str">
        <f>IF(AND($D793&lt;=2025,Zisk!$D$10&gt;=2026),"x","")</f>
        <v/>
      </c>
      <c r="AB793" s="28" t="str">
        <f>IF(AND($D793&lt;=2026,Zisk!$D$10&gt;=2026),"(","")</f>
        <v/>
      </c>
      <c r="AC793" s="28" t="str">
        <f>IF(AND($D793&lt;=2026,Zisk!$D$10&gt;=2026),"1","")</f>
        <v/>
      </c>
      <c r="AD793" s="28" t="str">
        <f>IF(AND($D793&lt;=2026,Zisk!$D$10&gt;=2026),"+","")</f>
        <v/>
      </c>
      <c r="AE793" s="30" t="str">
        <f>IF(AND($D793&lt;=2026,Zisk!$D$10&gt;=2026),VstupniParametry_SKRYT!$D$10,"")</f>
        <v/>
      </c>
      <c r="AF793" s="28" t="str">
        <f>IF(AND($D793&lt;=2026,Zisk!$D$10&gt;=2026),")","")</f>
        <v/>
      </c>
      <c r="AG793" s="31" t="str">
        <f>IF(AND(D793&lt;2026,2026&lt;=Zisk!$D$10),1,IF(D793=2026,0,""))</f>
        <v/>
      </c>
      <c r="AH793" s="32" t="str">
        <f>IF(AND($D793&lt;=2026,Zisk!$D$10&gt;=2027),"x","")</f>
        <v/>
      </c>
      <c r="AI793" s="28" t="str">
        <f>IF(AND($D793&lt;=2027,Zisk!$D$10&gt;=2027),"(","")</f>
        <v/>
      </c>
      <c r="AJ793" s="28" t="str">
        <f>IF(AND($D793&lt;=2027,Zisk!$D$10&gt;=2027),"1","")</f>
        <v/>
      </c>
      <c r="AK793" s="28" t="str">
        <f>IF(AND($D793&lt;=2027,Zisk!$D$10&gt;=2027),"+","")</f>
        <v/>
      </c>
      <c r="AL793" s="30" t="str">
        <f>IF(AND($D793&lt;=2027,Zisk!$D$10&gt;=2027),VstupniParametry_SKRYT!$D$11,"")</f>
        <v/>
      </c>
      <c r="AM793" s="28" t="str">
        <f>IF(AND($D793&lt;=2027,Zisk!$D$10&gt;=2027),")","")</f>
        <v/>
      </c>
      <c r="AN793" s="31" t="str">
        <f>IF(AND(D793&lt;2027,2027&lt;=Zisk!$D$10),1,IF(D793=2027,0,""))</f>
        <v/>
      </c>
      <c r="AO793" s="32" t="str">
        <f>IF(AND($D793&lt;=2027,Zisk!$D$10&gt;=2028),"x","")</f>
        <v/>
      </c>
      <c r="AP793" s="28" t="str">
        <f>IF(AND($D793&lt;=2028,Zisk!$D$10&gt;=2028),"(","")</f>
        <v/>
      </c>
      <c r="AQ793" s="28" t="str">
        <f>IF(AND($D793&lt;=2028,Zisk!$D$10&gt;=2028),"1","")</f>
        <v/>
      </c>
      <c r="AR793" s="28" t="str">
        <f>IF(AND($D793&lt;=2028,Zisk!$D$10&gt;=2028),"+","")</f>
        <v/>
      </c>
      <c r="AS793" s="30" t="str">
        <f>IF(AND($D793&lt;=2028,Zisk!$D$10&gt;=2028),VstupniParametry_SKRYT!$D$12,"")</f>
        <v/>
      </c>
      <c r="AT793" s="28" t="str">
        <f>IF(AND($D793&lt;=2028,Zisk!$D$10&gt;=2028),")","")</f>
        <v/>
      </c>
      <c r="AU793" s="31" t="str">
        <f>IF(AND(D793&lt;2028,2028&lt;=Zisk!$D$10),1,IF(D793=2028,0,""))</f>
        <v/>
      </c>
      <c r="AV793" s="32" t="str">
        <f>IF(AND($D793&lt;=2028,Zisk!$D$10&gt;=2029),"x","")</f>
        <v/>
      </c>
      <c r="AW793" s="28" t="str">
        <f>IF(AND($D793&lt;=2029,Zisk!$D$10&gt;=2029),"(","")</f>
        <v/>
      </c>
      <c r="AX793" s="28" t="str">
        <f>IF(AND($D793&lt;=2029,Zisk!$D$10&gt;=2029),"1","")</f>
        <v/>
      </c>
      <c r="AY793" s="28" t="str">
        <f>IF(AND($D793&lt;=2029,Zisk!$D$10&gt;=2029),"+","")</f>
        <v/>
      </c>
      <c r="AZ793" s="30" t="str">
        <f>IF(AND($D793&lt;=2029,Zisk!$D$10&gt;=2029),VstupniParametry_SKRYT!$D$13,"")</f>
        <v/>
      </c>
      <c r="BA793" s="28" t="str">
        <f>IF(AND($D793&lt;=2029,Zisk!$D$10&gt;=2029),")","")</f>
        <v/>
      </c>
      <c r="BB793" s="31" t="str">
        <f>IF(AND(D793&lt;2029,2029&lt;=Zisk!$D$10),1,IF(D793=2029,0,""))</f>
        <v/>
      </c>
      <c r="BC793" s="32" t="str">
        <f>IF(AND($D793&lt;=2029,Zisk!$D$10&gt;=2030),"x","")</f>
        <v/>
      </c>
      <c r="BD793" s="28" t="str">
        <f>IF(AND($D793&lt;=2030,Zisk!$D$10&gt;=2030),"(","")</f>
        <v/>
      </c>
      <c r="BE793" s="28" t="str">
        <f>IF(AND($D793&lt;=2030,Zisk!$D$10&gt;=2030),"1","")</f>
        <v/>
      </c>
      <c r="BF793" s="28" t="str">
        <f>IF(AND($D793&lt;=2030,Zisk!$D$10&gt;=2030),"+","")</f>
        <v/>
      </c>
      <c r="BG793" s="30" t="str">
        <f>IF(AND($D793&lt;=2030,Zisk!$D$10&gt;=2030),VstupniParametry_SKRYT!$D$14,"")</f>
        <v/>
      </c>
      <c r="BH793" s="28" t="str">
        <f>IF(AND($D793&lt;=2030,Zisk!$D$10&gt;=2030),")","")</f>
        <v/>
      </c>
      <c r="BI793" s="31" t="str">
        <f>IF(AND(D793&lt;2030,2030&lt;=Zisk!$D$10),1,IF(D793=2030,0,""))</f>
        <v/>
      </c>
      <c r="BJ793" s="33" t="s">
        <v>32</v>
      </c>
      <c r="BK793" s="30">
        <f t="shared" si="394"/>
        <v>1</v>
      </c>
      <c r="BL793" s="28" t="str">
        <f t="shared" si="395"/>
        <v>x</v>
      </c>
      <c r="BM793" s="34">
        <f t="shared" si="396"/>
        <v>1</v>
      </c>
      <c r="BN793" s="30" t="str">
        <f t="shared" si="397"/>
        <v>x</v>
      </c>
      <c r="BO793" s="34">
        <f t="shared" si="382"/>
        <v>1.018</v>
      </c>
      <c r="BP793" s="34" t="str">
        <f t="shared" si="383"/>
        <v/>
      </c>
      <c r="BQ793" s="34" t="str">
        <f t="shared" si="384"/>
        <v/>
      </c>
      <c r="BR793" s="34" t="str">
        <f t="shared" si="385"/>
        <v/>
      </c>
      <c r="BS793" s="34" t="str">
        <f t="shared" si="386"/>
        <v/>
      </c>
      <c r="BT793" s="34" t="str">
        <f t="shared" si="387"/>
        <v/>
      </c>
      <c r="BU793" s="34" t="str">
        <f t="shared" si="388"/>
        <v/>
      </c>
      <c r="BV793" s="34" t="str">
        <f t="shared" si="389"/>
        <v/>
      </c>
      <c r="BW793" s="34" t="str">
        <f t="shared" si="390"/>
        <v/>
      </c>
      <c r="BX793" s="34" t="str">
        <f t="shared" si="391"/>
        <v/>
      </c>
      <c r="BY793" s="34" t="str">
        <f t="shared" si="392"/>
        <v/>
      </c>
      <c r="BZ793" s="33" t="s">
        <v>32</v>
      </c>
      <c r="CA793" s="34">
        <f t="shared" si="393"/>
        <v>1.018</v>
      </c>
      <c r="CB793" s="28"/>
      <c r="CC793" s="29">
        <f>IF(D793&gt;Zisk!$D$10,"",E793*CA793)</f>
        <v>0</v>
      </c>
    </row>
    <row r="794" spans="2:81" x14ac:dyDescent="0.2">
      <c r="B794" s="35" t="str">
        <f>Zisk!B805</f>
        <v/>
      </c>
      <c r="C794" s="35">
        <f>Zisk!C805</f>
        <v>0</v>
      </c>
      <c r="D794" s="35">
        <f>Zisk!E805</f>
        <v>0</v>
      </c>
      <c r="E794" s="36">
        <f>Zisk!D805</f>
        <v>0</v>
      </c>
      <c r="F794" s="36"/>
      <c r="G794" s="35" t="str">
        <f t="shared" si="368"/>
        <v>(</v>
      </c>
      <c r="H794" s="35" t="str">
        <f t="shared" si="369"/>
        <v>1</v>
      </c>
      <c r="I794" s="35" t="str">
        <f t="shared" si="370"/>
        <v>+</v>
      </c>
      <c r="J794" s="37">
        <f>IF($D794&lt;=2021,VstupniParametry_SKRYT!$D$5,"")</f>
        <v>0.02</v>
      </c>
      <c r="K794" s="35" t="str">
        <f t="shared" si="371"/>
        <v>)</v>
      </c>
      <c r="L794" s="38">
        <f>IF($D794&lt;=2021,COUNTIF(Vypocet_SKRYT!T791:AS791,"&gt;=1"),"")</f>
        <v>0</v>
      </c>
      <c r="M794" s="39" t="str">
        <f t="shared" si="372"/>
        <v>x</v>
      </c>
      <c r="N794" s="35" t="str">
        <f t="shared" si="373"/>
        <v>(</v>
      </c>
      <c r="O794" s="35" t="str">
        <f t="shared" si="374"/>
        <v>1</v>
      </c>
      <c r="P794" s="35" t="str">
        <f t="shared" si="375"/>
        <v>+</v>
      </c>
      <c r="Q794" s="37">
        <f>IF($D794&lt;=2024,VstupniParametry_SKRYT!$D$6,"")</f>
        <v>0.06</v>
      </c>
      <c r="R794" s="35" t="str">
        <f t="shared" si="376"/>
        <v>)</v>
      </c>
      <c r="S794" s="38">
        <f>IF($D794&lt;=2024,COUNTIFS(Vypocet_SKRYT!AT791:AV791,"&gt;=1"),"")</f>
        <v>0</v>
      </c>
      <c r="T794" s="39" t="str">
        <f t="shared" si="377"/>
        <v>x</v>
      </c>
      <c r="U794" s="35" t="str">
        <f t="shared" si="378"/>
        <v>(</v>
      </c>
      <c r="V794" s="35" t="str">
        <f t="shared" si="379"/>
        <v>1</v>
      </c>
      <c r="W794" s="35" t="str">
        <f t="shared" si="380"/>
        <v>+</v>
      </c>
      <c r="X794" s="37">
        <f>IF($D794&lt;=2025,VstupniParametry_SKRYT!$D$9,"")</f>
        <v>1.7999999999999999E-2</v>
      </c>
      <c r="Y794" s="35" t="str">
        <f t="shared" si="381"/>
        <v>)</v>
      </c>
      <c r="Z794" s="38">
        <f>IF(AND(D794&lt;2025,2025&lt;=Zisk!$D$10),1,IF(D794=2025,0,""))</f>
        <v>1</v>
      </c>
      <c r="AA794" s="39" t="str">
        <f>IF(AND($D794&lt;=2025,Zisk!$D$10&gt;=2026),"x","")</f>
        <v/>
      </c>
      <c r="AB794" s="35" t="str">
        <f>IF(AND($D794&lt;=2026,Zisk!$D$10&gt;=2026),"(","")</f>
        <v/>
      </c>
      <c r="AC794" s="35" t="str">
        <f>IF(AND($D794&lt;=2026,Zisk!$D$10&gt;=2026),"1","")</f>
        <v/>
      </c>
      <c r="AD794" s="35" t="str">
        <f>IF(AND($D794&lt;=2026,Zisk!$D$10&gt;=2026),"+","")</f>
        <v/>
      </c>
      <c r="AE794" s="37" t="str">
        <f>IF(AND($D794&lt;=2026,Zisk!$D$10&gt;=2026),VstupniParametry_SKRYT!$D$10,"")</f>
        <v/>
      </c>
      <c r="AF794" s="35" t="str">
        <f>IF(AND($D794&lt;=2026,Zisk!$D$10&gt;=2026),")","")</f>
        <v/>
      </c>
      <c r="AG794" s="38" t="str">
        <f>IF(AND(D794&lt;2026,2026&lt;=Zisk!$D$10),1,IF(D794=2026,0,""))</f>
        <v/>
      </c>
      <c r="AH794" s="39" t="str">
        <f>IF(AND($D794&lt;=2026,Zisk!$D$10&gt;=2027),"x","")</f>
        <v/>
      </c>
      <c r="AI794" s="35" t="str">
        <f>IF(AND($D794&lt;=2027,Zisk!$D$10&gt;=2027),"(","")</f>
        <v/>
      </c>
      <c r="AJ794" s="35" t="str">
        <f>IF(AND($D794&lt;=2027,Zisk!$D$10&gt;=2027),"1","")</f>
        <v/>
      </c>
      <c r="AK794" s="35" t="str">
        <f>IF(AND($D794&lt;=2027,Zisk!$D$10&gt;=2027),"+","")</f>
        <v/>
      </c>
      <c r="AL794" s="37" t="str">
        <f>IF(AND($D794&lt;=2027,Zisk!$D$10&gt;=2027),VstupniParametry_SKRYT!$D$11,"")</f>
        <v/>
      </c>
      <c r="AM794" s="35" t="str">
        <f>IF(AND($D794&lt;=2027,Zisk!$D$10&gt;=2027),")","")</f>
        <v/>
      </c>
      <c r="AN794" s="38" t="str">
        <f>IF(AND(D794&lt;2027,2027&lt;=Zisk!$D$10),1,IF(D794=2027,0,""))</f>
        <v/>
      </c>
      <c r="AO794" s="39" t="str">
        <f>IF(AND($D794&lt;=2027,Zisk!$D$10&gt;=2028),"x","")</f>
        <v/>
      </c>
      <c r="AP794" s="35" t="str">
        <f>IF(AND($D794&lt;=2028,Zisk!$D$10&gt;=2028),"(","")</f>
        <v/>
      </c>
      <c r="AQ794" s="35" t="str">
        <f>IF(AND($D794&lt;=2028,Zisk!$D$10&gt;=2028),"1","")</f>
        <v/>
      </c>
      <c r="AR794" s="35" t="str">
        <f>IF(AND($D794&lt;=2028,Zisk!$D$10&gt;=2028),"+","")</f>
        <v/>
      </c>
      <c r="AS794" s="37" t="str">
        <f>IF(AND($D794&lt;=2028,Zisk!$D$10&gt;=2028),VstupniParametry_SKRYT!$D$12,"")</f>
        <v/>
      </c>
      <c r="AT794" s="35" t="str">
        <f>IF(AND($D794&lt;=2028,Zisk!$D$10&gt;=2028),")","")</f>
        <v/>
      </c>
      <c r="AU794" s="38" t="str">
        <f>IF(AND(D794&lt;2028,2028&lt;=Zisk!$D$10),1,IF(D794=2028,0,""))</f>
        <v/>
      </c>
      <c r="AV794" s="39" t="str">
        <f>IF(AND($D794&lt;=2028,Zisk!$D$10&gt;=2029),"x","")</f>
        <v/>
      </c>
      <c r="AW794" s="35" t="str">
        <f>IF(AND($D794&lt;=2029,Zisk!$D$10&gt;=2029),"(","")</f>
        <v/>
      </c>
      <c r="AX794" s="35" t="str">
        <f>IF(AND($D794&lt;=2029,Zisk!$D$10&gt;=2029),"1","")</f>
        <v/>
      </c>
      <c r="AY794" s="35" t="str">
        <f>IF(AND($D794&lt;=2029,Zisk!$D$10&gt;=2029),"+","")</f>
        <v/>
      </c>
      <c r="AZ794" s="37" t="str">
        <f>IF(AND($D794&lt;=2029,Zisk!$D$10&gt;=2029),VstupniParametry_SKRYT!$D$13,"")</f>
        <v/>
      </c>
      <c r="BA794" s="35" t="str">
        <f>IF(AND($D794&lt;=2029,Zisk!$D$10&gt;=2029),")","")</f>
        <v/>
      </c>
      <c r="BB794" s="38" t="str">
        <f>IF(AND(D794&lt;2029,2029&lt;=Zisk!$D$10),1,IF(D794=2029,0,""))</f>
        <v/>
      </c>
      <c r="BC794" s="39" t="str">
        <f>IF(AND($D794&lt;=2029,Zisk!$D$10&gt;=2030),"x","")</f>
        <v/>
      </c>
      <c r="BD794" s="35" t="str">
        <f>IF(AND($D794&lt;=2030,Zisk!$D$10&gt;=2030),"(","")</f>
        <v/>
      </c>
      <c r="BE794" s="35" t="str">
        <f>IF(AND($D794&lt;=2030,Zisk!$D$10&gt;=2030),"1","")</f>
        <v/>
      </c>
      <c r="BF794" s="35" t="str">
        <f>IF(AND($D794&lt;=2030,Zisk!$D$10&gt;=2030),"+","")</f>
        <v/>
      </c>
      <c r="BG794" s="37" t="str">
        <f>IF(AND($D794&lt;=2030,Zisk!$D$10&gt;=2030),VstupniParametry_SKRYT!$D$14,"")</f>
        <v/>
      </c>
      <c r="BH794" s="35" t="str">
        <f>IF(AND($D794&lt;=2030,Zisk!$D$10&gt;=2030),")","")</f>
        <v/>
      </c>
      <c r="BI794" s="38" t="str">
        <f>IF(AND(D794&lt;2030,2030&lt;=Zisk!$D$10),1,IF(D794=2030,0,""))</f>
        <v/>
      </c>
      <c r="BJ794" s="40" t="s">
        <v>32</v>
      </c>
      <c r="BK794" s="37">
        <f t="shared" si="394"/>
        <v>1</v>
      </c>
      <c r="BL794" s="35" t="str">
        <f t="shared" si="395"/>
        <v>x</v>
      </c>
      <c r="BM794" s="41">
        <f t="shared" si="396"/>
        <v>1</v>
      </c>
      <c r="BN794" s="37" t="str">
        <f t="shared" si="397"/>
        <v>x</v>
      </c>
      <c r="BO794" s="41">
        <f t="shared" si="382"/>
        <v>1.018</v>
      </c>
      <c r="BP794" s="41" t="str">
        <f t="shared" si="383"/>
        <v/>
      </c>
      <c r="BQ794" s="41" t="str">
        <f t="shared" si="384"/>
        <v/>
      </c>
      <c r="BR794" s="41" t="str">
        <f t="shared" si="385"/>
        <v/>
      </c>
      <c r="BS794" s="41" t="str">
        <f t="shared" si="386"/>
        <v/>
      </c>
      <c r="BT794" s="41" t="str">
        <f t="shared" si="387"/>
        <v/>
      </c>
      <c r="BU794" s="41" t="str">
        <f t="shared" si="388"/>
        <v/>
      </c>
      <c r="BV794" s="41" t="str">
        <f t="shared" si="389"/>
        <v/>
      </c>
      <c r="BW794" s="41" t="str">
        <f t="shared" si="390"/>
        <v/>
      </c>
      <c r="BX794" s="41" t="str">
        <f t="shared" si="391"/>
        <v/>
      </c>
      <c r="BY794" s="41" t="str">
        <f t="shared" si="392"/>
        <v/>
      </c>
      <c r="BZ794" s="40" t="s">
        <v>32</v>
      </c>
      <c r="CA794" s="41">
        <f t="shared" si="393"/>
        <v>1.018</v>
      </c>
      <c r="CB794" s="35"/>
      <c r="CC794" s="36">
        <f>IF(D794&gt;Zisk!$D$10,"",E794*CA794)</f>
        <v>0</v>
      </c>
    </row>
    <row r="795" spans="2:81" x14ac:dyDescent="0.2">
      <c r="B795" s="28" t="str">
        <f>Zisk!B806</f>
        <v/>
      </c>
      <c r="C795" s="28">
        <f>Zisk!C806</f>
        <v>0</v>
      </c>
      <c r="D795" s="28">
        <f>Zisk!E806</f>
        <v>0</v>
      </c>
      <c r="E795" s="29">
        <f>Zisk!D806</f>
        <v>0</v>
      </c>
      <c r="F795" s="29"/>
      <c r="G795" s="28" t="str">
        <f t="shared" si="368"/>
        <v>(</v>
      </c>
      <c r="H795" s="28" t="str">
        <f t="shared" si="369"/>
        <v>1</v>
      </c>
      <c r="I795" s="28" t="str">
        <f t="shared" si="370"/>
        <v>+</v>
      </c>
      <c r="J795" s="30">
        <f>IF($D795&lt;=2021,VstupniParametry_SKRYT!$D$5,"")</f>
        <v>0.02</v>
      </c>
      <c r="K795" s="28" t="str">
        <f t="shared" si="371"/>
        <v>)</v>
      </c>
      <c r="L795" s="31">
        <f>IF($D795&lt;=2021,COUNTIF(Vypocet_SKRYT!T792:AS792,"&gt;=1"),"")</f>
        <v>0</v>
      </c>
      <c r="M795" s="32" t="str">
        <f t="shared" si="372"/>
        <v>x</v>
      </c>
      <c r="N795" s="28" t="str">
        <f t="shared" si="373"/>
        <v>(</v>
      </c>
      <c r="O795" s="28" t="str">
        <f t="shared" si="374"/>
        <v>1</v>
      </c>
      <c r="P795" s="28" t="str">
        <f t="shared" si="375"/>
        <v>+</v>
      </c>
      <c r="Q795" s="30">
        <f>IF($D795&lt;=2024,VstupniParametry_SKRYT!$D$6,"")</f>
        <v>0.06</v>
      </c>
      <c r="R795" s="28" t="str">
        <f t="shared" si="376"/>
        <v>)</v>
      </c>
      <c r="S795" s="31">
        <f>IF($D795&lt;=2024,COUNTIFS(Vypocet_SKRYT!AT792:AV792,"&gt;=1"),"")</f>
        <v>0</v>
      </c>
      <c r="T795" s="32" t="str">
        <f t="shared" si="377"/>
        <v>x</v>
      </c>
      <c r="U795" s="28" t="str">
        <f t="shared" si="378"/>
        <v>(</v>
      </c>
      <c r="V795" s="28" t="str">
        <f t="shared" si="379"/>
        <v>1</v>
      </c>
      <c r="W795" s="28" t="str">
        <f t="shared" si="380"/>
        <v>+</v>
      </c>
      <c r="X795" s="30">
        <f>IF($D795&lt;=2025,VstupniParametry_SKRYT!$D$9,"")</f>
        <v>1.7999999999999999E-2</v>
      </c>
      <c r="Y795" s="28" t="str">
        <f t="shared" si="381"/>
        <v>)</v>
      </c>
      <c r="Z795" s="31">
        <f>IF(AND(D795&lt;2025,2025&lt;=Zisk!$D$10),1,IF(D795=2025,0,""))</f>
        <v>1</v>
      </c>
      <c r="AA795" s="32" t="str">
        <f>IF(AND($D795&lt;=2025,Zisk!$D$10&gt;=2026),"x","")</f>
        <v/>
      </c>
      <c r="AB795" s="28" t="str">
        <f>IF(AND($D795&lt;=2026,Zisk!$D$10&gt;=2026),"(","")</f>
        <v/>
      </c>
      <c r="AC795" s="28" t="str">
        <f>IF(AND($D795&lt;=2026,Zisk!$D$10&gt;=2026),"1","")</f>
        <v/>
      </c>
      <c r="AD795" s="28" t="str">
        <f>IF(AND($D795&lt;=2026,Zisk!$D$10&gt;=2026),"+","")</f>
        <v/>
      </c>
      <c r="AE795" s="30" t="str">
        <f>IF(AND($D795&lt;=2026,Zisk!$D$10&gt;=2026),VstupniParametry_SKRYT!$D$10,"")</f>
        <v/>
      </c>
      <c r="AF795" s="28" t="str">
        <f>IF(AND($D795&lt;=2026,Zisk!$D$10&gt;=2026),")","")</f>
        <v/>
      </c>
      <c r="AG795" s="31" t="str">
        <f>IF(AND(D795&lt;2026,2026&lt;=Zisk!$D$10),1,IF(D795=2026,0,""))</f>
        <v/>
      </c>
      <c r="AH795" s="32" t="str">
        <f>IF(AND($D795&lt;=2026,Zisk!$D$10&gt;=2027),"x","")</f>
        <v/>
      </c>
      <c r="AI795" s="28" t="str">
        <f>IF(AND($D795&lt;=2027,Zisk!$D$10&gt;=2027),"(","")</f>
        <v/>
      </c>
      <c r="AJ795" s="28" t="str">
        <f>IF(AND($D795&lt;=2027,Zisk!$D$10&gt;=2027),"1","")</f>
        <v/>
      </c>
      <c r="AK795" s="28" t="str">
        <f>IF(AND($D795&lt;=2027,Zisk!$D$10&gt;=2027),"+","")</f>
        <v/>
      </c>
      <c r="AL795" s="30" t="str">
        <f>IF(AND($D795&lt;=2027,Zisk!$D$10&gt;=2027),VstupniParametry_SKRYT!$D$11,"")</f>
        <v/>
      </c>
      <c r="AM795" s="28" t="str">
        <f>IF(AND($D795&lt;=2027,Zisk!$D$10&gt;=2027),")","")</f>
        <v/>
      </c>
      <c r="AN795" s="31" t="str">
        <f>IF(AND(D795&lt;2027,2027&lt;=Zisk!$D$10),1,IF(D795=2027,0,""))</f>
        <v/>
      </c>
      <c r="AO795" s="32" t="str">
        <f>IF(AND($D795&lt;=2027,Zisk!$D$10&gt;=2028),"x","")</f>
        <v/>
      </c>
      <c r="AP795" s="28" t="str">
        <f>IF(AND($D795&lt;=2028,Zisk!$D$10&gt;=2028),"(","")</f>
        <v/>
      </c>
      <c r="AQ795" s="28" t="str">
        <f>IF(AND($D795&lt;=2028,Zisk!$D$10&gt;=2028),"1","")</f>
        <v/>
      </c>
      <c r="AR795" s="28" t="str">
        <f>IF(AND($D795&lt;=2028,Zisk!$D$10&gt;=2028),"+","")</f>
        <v/>
      </c>
      <c r="AS795" s="30" t="str">
        <f>IF(AND($D795&lt;=2028,Zisk!$D$10&gt;=2028),VstupniParametry_SKRYT!$D$12,"")</f>
        <v/>
      </c>
      <c r="AT795" s="28" t="str">
        <f>IF(AND($D795&lt;=2028,Zisk!$D$10&gt;=2028),")","")</f>
        <v/>
      </c>
      <c r="AU795" s="31" t="str">
        <f>IF(AND(D795&lt;2028,2028&lt;=Zisk!$D$10),1,IF(D795=2028,0,""))</f>
        <v/>
      </c>
      <c r="AV795" s="32" t="str">
        <f>IF(AND($D795&lt;=2028,Zisk!$D$10&gt;=2029),"x","")</f>
        <v/>
      </c>
      <c r="AW795" s="28" t="str">
        <f>IF(AND($D795&lt;=2029,Zisk!$D$10&gt;=2029),"(","")</f>
        <v/>
      </c>
      <c r="AX795" s="28" t="str">
        <f>IF(AND($D795&lt;=2029,Zisk!$D$10&gt;=2029),"1","")</f>
        <v/>
      </c>
      <c r="AY795" s="28" t="str">
        <f>IF(AND($D795&lt;=2029,Zisk!$D$10&gt;=2029),"+","")</f>
        <v/>
      </c>
      <c r="AZ795" s="30" t="str">
        <f>IF(AND($D795&lt;=2029,Zisk!$D$10&gt;=2029),VstupniParametry_SKRYT!$D$13,"")</f>
        <v/>
      </c>
      <c r="BA795" s="28" t="str">
        <f>IF(AND($D795&lt;=2029,Zisk!$D$10&gt;=2029),")","")</f>
        <v/>
      </c>
      <c r="BB795" s="31" t="str">
        <f>IF(AND(D795&lt;2029,2029&lt;=Zisk!$D$10),1,IF(D795=2029,0,""))</f>
        <v/>
      </c>
      <c r="BC795" s="32" t="str">
        <f>IF(AND($D795&lt;=2029,Zisk!$D$10&gt;=2030),"x","")</f>
        <v/>
      </c>
      <c r="BD795" s="28" t="str">
        <f>IF(AND($D795&lt;=2030,Zisk!$D$10&gt;=2030),"(","")</f>
        <v/>
      </c>
      <c r="BE795" s="28" t="str">
        <f>IF(AND($D795&lt;=2030,Zisk!$D$10&gt;=2030),"1","")</f>
        <v/>
      </c>
      <c r="BF795" s="28" t="str">
        <f>IF(AND($D795&lt;=2030,Zisk!$D$10&gt;=2030),"+","")</f>
        <v/>
      </c>
      <c r="BG795" s="30" t="str">
        <f>IF(AND($D795&lt;=2030,Zisk!$D$10&gt;=2030),VstupniParametry_SKRYT!$D$14,"")</f>
        <v/>
      </c>
      <c r="BH795" s="28" t="str">
        <f>IF(AND($D795&lt;=2030,Zisk!$D$10&gt;=2030),")","")</f>
        <v/>
      </c>
      <c r="BI795" s="31" t="str">
        <f>IF(AND(D795&lt;2030,2030&lt;=Zisk!$D$10),1,IF(D795=2030,0,""))</f>
        <v/>
      </c>
      <c r="BJ795" s="33" t="s">
        <v>32</v>
      </c>
      <c r="BK795" s="30">
        <f t="shared" si="394"/>
        <v>1</v>
      </c>
      <c r="BL795" s="28" t="str">
        <f t="shared" si="395"/>
        <v>x</v>
      </c>
      <c r="BM795" s="34">
        <f t="shared" si="396"/>
        <v>1</v>
      </c>
      <c r="BN795" s="30" t="str">
        <f t="shared" si="397"/>
        <v>x</v>
      </c>
      <c r="BO795" s="34">
        <f t="shared" si="382"/>
        <v>1.018</v>
      </c>
      <c r="BP795" s="34" t="str">
        <f t="shared" si="383"/>
        <v/>
      </c>
      <c r="BQ795" s="34" t="str">
        <f t="shared" si="384"/>
        <v/>
      </c>
      <c r="BR795" s="34" t="str">
        <f t="shared" si="385"/>
        <v/>
      </c>
      <c r="BS795" s="34" t="str">
        <f t="shared" si="386"/>
        <v/>
      </c>
      <c r="BT795" s="34" t="str">
        <f t="shared" si="387"/>
        <v/>
      </c>
      <c r="BU795" s="34" t="str">
        <f t="shared" si="388"/>
        <v/>
      </c>
      <c r="BV795" s="34" t="str">
        <f t="shared" si="389"/>
        <v/>
      </c>
      <c r="BW795" s="34" t="str">
        <f t="shared" si="390"/>
        <v/>
      </c>
      <c r="BX795" s="34" t="str">
        <f t="shared" si="391"/>
        <v/>
      </c>
      <c r="BY795" s="34" t="str">
        <f t="shared" si="392"/>
        <v/>
      </c>
      <c r="BZ795" s="33" t="s">
        <v>32</v>
      </c>
      <c r="CA795" s="34">
        <f t="shared" si="393"/>
        <v>1.018</v>
      </c>
      <c r="CB795" s="28"/>
      <c r="CC795" s="29">
        <f>IF(D795&gt;Zisk!$D$10,"",E795*CA795)</f>
        <v>0</v>
      </c>
    </row>
    <row r="796" spans="2:81" x14ac:dyDescent="0.2">
      <c r="B796" s="35" t="str">
        <f>Zisk!B807</f>
        <v/>
      </c>
      <c r="C796" s="35">
        <f>Zisk!C807</f>
        <v>0</v>
      </c>
      <c r="D796" s="35">
        <f>Zisk!E807</f>
        <v>0</v>
      </c>
      <c r="E796" s="36">
        <f>Zisk!D807</f>
        <v>0</v>
      </c>
      <c r="F796" s="36"/>
      <c r="G796" s="35" t="str">
        <f t="shared" si="368"/>
        <v>(</v>
      </c>
      <c r="H796" s="35" t="str">
        <f t="shared" si="369"/>
        <v>1</v>
      </c>
      <c r="I796" s="35" t="str">
        <f t="shared" si="370"/>
        <v>+</v>
      </c>
      <c r="J796" s="37">
        <f>IF($D796&lt;=2021,VstupniParametry_SKRYT!$D$5,"")</f>
        <v>0.02</v>
      </c>
      <c r="K796" s="35" t="str">
        <f t="shared" si="371"/>
        <v>)</v>
      </c>
      <c r="L796" s="38">
        <f>IF($D796&lt;=2021,COUNTIF(Vypocet_SKRYT!T793:AS793,"&gt;=1"),"")</f>
        <v>0</v>
      </c>
      <c r="M796" s="39" t="str">
        <f t="shared" si="372"/>
        <v>x</v>
      </c>
      <c r="N796" s="35" t="str">
        <f t="shared" si="373"/>
        <v>(</v>
      </c>
      <c r="O796" s="35" t="str">
        <f t="shared" si="374"/>
        <v>1</v>
      </c>
      <c r="P796" s="35" t="str">
        <f t="shared" si="375"/>
        <v>+</v>
      </c>
      <c r="Q796" s="37">
        <f>IF($D796&lt;=2024,VstupniParametry_SKRYT!$D$6,"")</f>
        <v>0.06</v>
      </c>
      <c r="R796" s="35" t="str">
        <f t="shared" si="376"/>
        <v>)</v>
      </c>
      <c r="S796" s="38">
        <f>IF($D796&lt;=2024,COUNTIFS(Vypocet_SKRYT!AT793:AV793,"&gt;=1"),"")</f>
        <v>0</v>
      </c>
      <c r="T796" s="39" t="str">
        <f t="shared" si="377"/>
        <v>x</v>
      </c>
      <c r="U796" s="35" t="str">
        <f t="shared" si="378"/>
        <v>(</v>
      </c>
      <c r="V796" s="35" t="str">
        <f t="shared" si="379"/>
        <v>1</v>
      </c>
      <c r="W796" s="35" t="str">
        <f t="shared" si="380"/>
        <v>+</v>
      </c>
      <c r="X796" s="37">
        <f>IF($D796&lt;=2025,VstupniParametry_SKRYT!$D$9,"")</f>
        <v>1.7999999999999999E-2</v>
      </c>
      <c r="Y796" s="35" t="str">
        <f t="shared" si="381"/>
        <v>)</v>
      </c>
      <c r="Z796" s="38">
        <f>IF(AND(D796&lt;2025,2025&lt;=Zisk!$D$10),1,IF(D796=2025,0,""))</f>
        <v>1</v>
      </c>
      <c r="AA796" s="39" t="str">
        <f>IF(AND($D796&lt;=2025,Zisk!$D$10&gt;=2026),"x","")</f>
        <v/>
      </c>
      <c r="AB796" s="35" t="str">
        <f>IF(AND($D796&lt;=2026,Zisk!$D$10&gt;=2026),"(","")</f>
        <v/>
      </c>
      <c r="AC796" s="35" t="str">
        <f>IF(AND($D796&lt;=2026,Zisk!$D$10&gt;=2026),"1","")</f>
        <v/>
      </c>
      <c r="AD796" s="35" t="str">
        <f>IF(AND($D796&lt;=2026,Zisk!$D$10&gt;=2026),"+","")</f>
        <v/>
      </c>
      <c r="AE796" s="37" t="str">
        <f>IF(AND($D796&lt;=2026,Zisk!$D$10&gt;=2026),VstupniParametry_SKRYT!$D$10,"")</f>
        <v/>
      </c>
      <c r="AF796" s="35" t="str">
        <f>IF(AND($D796&lt;=2026,Zisk!$D$10&gt;=2026),")","")</f>
        <v/>
      </c>
      <c r="AG796" s="38" t="str">
        <f>IF(AND(D796&lt;2026,2026&lt;=Zisk!$D$10),1,IF(D796=2026,0,""))</f>
        <v/>
      </c>
      <c r="AH796" s="39" t="str">
        <f>IF(AND($D796&lt;=2026,Zisk!$D$10&gt;=2027),"x","")</f>
        <v/>
      </c>
      <c r="AI796" s="35" t="str">
        <f>IF(AND($D796&lt;=2027,Zisk!$D$10&gt;=2027),"(","")</f>
        <v/>
      </c>
      <c r="AJ796" s="35" t="str">
        <f>IF(AND($D796&lt;=2027,Zisk!$D$10&gt;=2027),"1","")</f>
        <v/>
      </c>
      <c r="AK796" s="35" t="str">
        <f>IF(AND($D796&lt;=2027,Zisk!$D$10&gt;=2027),"+","")</f>
        <v/>
      </c>
      <c r="AL796" s="37" t="str">
        <f>IF(AND($D796&lt;=2027,Zisk!$D$10&gt;=2027),VstupniParametry_SKRYT!$D$11,"")</f>
        <v/>
      </c>
      <c r="AM796" s="35" t="str">
        <f>IF(AND($D796&lt;=2027,Zisk!$D$10&gt;=2027),")","")</f>
        <v/>
      </c>
      <c r="AN796" s="38" t="str">
        <f>IF(AND(D796&lt;2027,2027&lt;=Zisk!$D$10),1,IF(D796=2027,0,""))</f>
        <v/>
      </c>
      <c r="AO796" s="39" t="str">
        <f>IF(AND($D796&lt;=2027,Zisk!$D$10&gt;=2028),"x","")</f>
        <v/>
      </c>
      <c r="AP796" s="35" t="str">
        <f>IF(AND($D796&lt;=2028,Zisk!$D$10&gt;=2028),"(","")</f>
        <v/>
      </c>
      <c r="AQ796" s="35" t="str">
        <f>IF(AND($D796&lt;=2028,Zisk!$D$10&gt;=2028),"1","")</f>
        <v/>
      </c>
      <c r="AR796" s="35" t="str">
        <f>IF(AND($D796&lt;=2028,Zisk!$D$10&gt;=2028),"+","")</f>
        <v/>
      </c>
      <c r="AS796" s="37" t="str">
        <f>IF(AND($D796&lt;=2028,Zisk!$D$10&gt;=2028),VstupniParametry_SKRYT!$D$12,"")</f>
        <v/>
      </c>
      <c r="AT796" s="35" t="str">
        <f>IF(AND($D796&lt;=2028,Zisk!$D$10&gt;=2028),")","")</f>
        <v/>
      </c>
      <c r="AU796" s="38" t="str">
        <f>IF(AND(D796&lt;2028,2028&lt;=Zisk!$D$10),1,IF(D796=2028,0,""))</f>
        <v/>
      </c>
      <c r="AV796" s="39" t="str">
        <f>IF(AND($D796&lt;=2028,Zisk!$D$10&gt;=2029),"x","")</f>
        <v/>
      </c>
      <c r="AW796" s="35" t="str">
        <f>IF(AND($D796&lt;=2029,Zisk!$D$10&gt;=2029),"(","")</f>
        <v/>
      </c>
      <c r="AX796" s="35" t="str">
        <f>IF(AND($D796&lt;=2029,Zisk!$D$10&gt;=2029),"1","")</f>
        <v/>
      </c>
      <c r="AY796" s="35" t="str">
        <f>IF(AND($D796&lt;=2029,Zisk!$D$10&gt;=2029),"+","")</f>
        <v/>
      </c>
      <c r="AZ796" s="37" t="str">
        <f>IF(AND($D796&lt;=2029,Zisk!$D$10&gt;=2029),VstupniParametry_SKRYT!$D$13,"")</f>
        <v/>
      </c>
      <c r="BA796" s="35" t="str">
        <f>IF(AND($D796&lt;=2029,Zisk!$D$10&gt;=2029),")","")</f>
        <v/>
      </c>
      <c r="BB796" s="38" t="str">
        <f>IF(AND(D796&lt;2029,2029&lt;=Zisk!$D$10),1,IF(D796=2029,0,""))</f>
        <v/>
      </c>
      <c r="BC796" s="39" t="str">
        <f>IF(AND($D796&lt;=2029,Zisk!$D$10&gt;=2030),"x","")</f>
        <v/>
      </c>
      <c r="BD796" s="35" t="str">
        <f>IF(AND($D796&lt;=2030,Zisk!$D$10&gt;=2030),"(","")</f>
        <v/>
      </c>
      <c r="BE796" s="35" t="str">
        <f>IF(AND($D796&lt;=2030,Zisk!$D$10&gt;=2030),"1","")</f>
        <v/>
      </c>
      <c r="BF796" s="35" t="str">
        <f>IF(AND($D796&lt;=2030,Zisk!$D$10&gt;=2030),"+","")</f>
        <v/>
      </c>
      <c r="BG796" s="37" t="str">
        <f>IF(AND($D796&lt;=2030,Zisk!$D$10&gt;=2030),VstupniParametry_SKRYT!$D$14,"")</f>
        <v/>
      </c>
      <c r="BH796" s="35" t="str">
        <f>IF(AND($D796&lt;=2030,Zisk!$D$10&gt;=2030),")","")</f>
        <v/>
      </c>
      <c r="BI796" s="38" t="str">
        <f>IF(AND(D796&lt;2030,2030&lt;=Zisk!$D$10),1,IF(D796=2030,0,""))</f>
        <v/>
      </c>
      <c r="BJ796" s="40" t="s">
        <v>32</v>
      </c>
      <c r="BK796" s="37">
        <f t="shared" si="394"/>
        <v>1</v>
      </c>
      <c r="BL796" s="35" t="str">
        <f t="shared" si="395"/>
        <v>x</v>
      </c>
      <c r="BM796" s="41">
        <f t="shared" si="396"/>
        <v>1</v>
      </c>
      <c r="BN796" s="37" t="str">
        <f t="shared" si="397"/>
        <v>x</v>
      </c>
      <c r="BO796" s="41">
        <f t="shared" si="382"/>
        <v>1.018</v>
      </c>
      <c r="BP796" s="41" t="str">
        <f t="shared" si="383"/>
        <v/>
      </c>
      <c r="BQ796" s="41" t="str">
        <f t="shared" si="384"/>
        <v/>
      </c>
      <c r="BR796" s="41" t="str">
        <f t="shared" si="385"/>
        <v/>
      </c>
      <c r="BS796" s="41" t="str">
        <f t="shared" si="386"/>
        <v/>
      </c>
      <c r="BT796" s="41" t="str">
        <f t="shared" si="387"/>
        <v/>
      </c>
      <c r="BU796" s="41" t="str">
        <f t="shared" si="388"/>
        <v/>
      </c>
      <c r="BV796" s="41" t="str">
        <f t="shared" si="389"/>
        <v/>
      </c>
      <c r="BW796" s="41" t="str">
        <f t="shared" si="390"/>
        <v/>
      </c>
      <c r="BX796" s="41" t="str">
        <f t="shared" si="391"/>
        <v/>
      </c>
      <c r="BY796" s="41" t="str">
        <f t="shared" si="392"/>
        <v/>
      </c>
      <c r="BZ796" s="40" t="s">
        <v>32</v>
      </c>
      <c r="CA796" s="41">
        <f t="shared" si="393"/>
        <v>1.018</v>
      </c>
      <c r="CB796" s="35"/>
      <c r="CC796" s="36">
        <f>IF(D796&gt;Zisk!$D$10,"",E796*CA796)</f>
        <v>0</v>
      </c>
    </row>
    <row r="797" spans="2:81" x14ac:dyDescent="0.2">
      <c r="B797" s="28" t="str">
        <f>Zisk!B808</f>
        <v/>
      </c>
      <c r="C797" s="28">
        <f>Zisk!C808</f>
        <v>0</v>
      </c>
      <c r="D797" s="28">
        <f>Zisk!E808</f>
        <v>0</v>
      </c>
      <c r="E797" s="29">
        <f>Zisk!D808</f>
        <v>0</v>
      </c>
      <c r="F797" s="29"/>
      <c r="G797" s="28" t="str">
        <f t="shared" si="368"/>
        <v>(</v>
      </c>
      <c r="H797" s="28" t="str">
        <f t="shared" si="369"/>
        <v>1</v>
      </c>
      <c r="I797" s="28" t="str">
        <f t="shared" si="370"/>
        <v>+</v>
      </c>
      <c r="J797" s="30">
        <f>IF($D797&lt;=2021,VstupniParametry_SKRYT!$D$5,"")</f>
        <v>0.02</v>
      </c>
      <c r="K797" s="28" t="str">
        <f t="shared" si="371"/>
        <v>)</v>
      </c>
      <c r="L797" s="31">
        <f>IF($D797&lt;=2021,COUNTIF(Vypocet_SKRYT!T794:AS794,"&gt;=1"),"")</f>
        <v>0</v>
      </c>
      <c r="M797" s="32" t="str">
        <f t="shared" si="372"/>
        <v>x</v>
      </c>
      <c r="N797" s="28" t="str">
        <f t="shared" si="373"/>
        <v>(</v>
      </c>
      <c r="O797" s="28" t="str">
        <f t="shared" si="374"/>
        <v>1</v>
      </c>
      <c r="P797" s="28" t="str">
        <f t="shared" si="375"/>
        <v>+</v>
      </c>
      <c r="Q797" s="30">
        <f>IF($D797&lt;=2024,VstupniParametry_SKRYT!$D$6,"")</f>
        <v>0.06</v>
      </c>
      <c r="R797" s="28" t="str">
        <f t="shared" si="376"/>
        <v>)</v>
      </c>
      <c r="S797" s="31">
        <f>IF($D797&lt;=2024,COUNTIFS(Vypocet_SKRYT!AT794:AV794,"&gt;=1"),"")</f>
        <v>0</v>
      </c>
      <c r="T797" s="32" t="str">
        <f t="shared" si="377"/>
        <v>x</v>
      </c>
      <c r="U797" s="28" t="str">
        <f t="shared" si="378"/>
        <v>(</v>
      </c>
      <c r="V797" s="28" t="str">
        <f t="shared" si="379"/>
        <v>1</v>
      </c>
      <c r="W797" s="28" t="str">
        <f t="shared" si="380"/>
        <v>+</v>
      </c>
      <c r="X797" s="30">
        <f>IF($D797&lt;=2025,VstupniParametry_SKRYT!$D$9,"")</f>
        <v>1.7999999999999999E-2</v>
      </c>
      <c r="Y797" s="28" t="str">
        <f t="shared" si="381"/>
        <v>)</v>
      </c>
      <c r="Z797" s="31">
        <f>IF(AND(D797&lt;2025,2025&lt;=Zisk!$D$10),1,IF(D797=2025,0,""))</f>
        <v>1</v>
      </c>
      <c r="AA797" s="32" t="str">
        <f>IF(AND($D797&lt;=2025,Zisk!$D$10&gt;=2026),"x","")</f>
        <v/>
      </c>
      <c r="AB797" s="28" t="str">
        <f>IF(AND($D797&lt;=2026,Zisk!$D$10&gt;=2026),"(","")</f>
        <v/>
      </c>
      <c r="AC797" s="28" t="str">
        <f>IF(AND($D797&lt;=2026,Zisk!$D$10&gt;=2026),"1","")</f>
        <v/>
      </c>
      <c r="AD797" s="28" t="str">
        <f>IF(AND($D797&lt;=2026,Zisk!$D$10&gt;=2026),"+","")</f>
        <v/>
      </c>
      <c r="AE797" s="30" t="str">
        <f>IF(AND($D797&lt;=2026,Zisk!$D$10&gt;=2026),VstupniParametry_SKRYT!$D$10,"")</f>
        <v/>
      </c>
      <c r="AF797" s="28" t="str">
        <f>IF(AND($D797&lt;=2026,Zisk!$D$10&gt;=2026),")","")</f>
        <v/>
      </c>
      <c r="AG797" s="31" t="str">
        <f>IF(AND(D797&lt;2026,2026&lt;=Zisk!$D$10),1,IF(D797=2026,0,""))</f>
        <v/>
      </c>
      <c r="AH797" s="32" t="str">
        <f>IF(AND($D797&lt;=2026,Zisk!$D$10&gt;=2027),"x","")</f>
        <v/>
      </c>
      <c r="AI797" s="28" t="str">
        <f>IF(AND($D797&lt;=2027,Zisk!$D$10&gt;=2027),"(","")</f>
        <v/>
      </c>
      <c r="AJ797" s="28" t="str">
        <f>IF(AND($D797&lt;=2027,Zisk!$D$10&gt;=2027),"1","")</f>
        <v/>
      </c>
      <c r="AK797" s="28" t="str">
        <f>IF(AND($D797&lt;=2027,Zisk!$D$10&gt;=2027),"+","")</f>
        <v/>
      </c>
      <c r="AL797" s="30" t="str">
        <f>IF(AND($D797&lt;=2027,Zisk!$D$10&gt;=2027),VstupniParametry_SKRYT!$D$11,"")</f>
        <v/>
      </c>
      <c r="AM797" s="28" t="str">
        <f>IF(AND($D797&lt;=2027,Zisk!$D$10&gt;=2027),")","")</f>
        <v/>
      </c>
      <c r="AN797" s="31" t="str">
        <f>IF(AND(D797&lt;2027,2027&lt;=Zisk!$D$10),1,IF(D797=2027,0,""))</f>
        <v/>
      </c>
      <c r="AO797" s="32" t="str">
        <f>IF(AND($D797&lt;=2027,Zisk!$D$10&gt;=2028),"x","")</f>
        <v/>
      </c>
      <c r="AP797" s="28" t="str">
        <f>IF(AND($D797&lt;=2028,Zisk!$D$10&gt;=2028),"(","")</f>
        <v/>
      </c>
      <c r="AQ797" s="28" t="str">
        <f>IF(AND($D797&lt;=2028,Zisk!$D$10&gt;=2028),"1","")</f>
        <v/>
      </c>
      <c r="AR797" s="28" t="str">
        <f>IF(AND($D797&lt;=2028,Zisk!$D$10&gt;=2028),"+","")</f>
        <v/>
      </c>
      <c r="AS797" s="30" t="str">
        <f>IF(AND($D797&lt;=2028,Zisk!$D$10&gt;=2028),VstupniParametry_SKRYT!$D$12,"")</f>
        <v/>
      </c>
      <c r="AT797" s="28" t="str">
        <f>IF(AND($D797&lt;=2028,Zisk!$D$10&gt;=2028),")","")</f>
        <v/>
      </c>
      <c r="AU797" s="31" t="str">
        <f>IF(AND(D797&lt;2028,2028&lt;=Zisk!$D$10),1,IF(D797=2028,0,""))</f>
        <v/>
      </c>
      <c r="AV797" s="32" t="str">
        <f>IF(AND($D797&lt;=2028,Zisk!$D$10&gt;=2029),"x","")</f>
        <v/>
      </c>
      <c r="AW797" s="28" t="str">
        <f>IF(AND($D797&lt;=2029,Zisk!$D$10&gt;=2029),"(","")</f>
        <v/>
      </c>
      <c r="AX797" s="28" t="str">
        <f>IF(AND($D797&lt;=2029,Zisk!$D$10&gt;=2029),"1","")</f>
        <v/>
      </c>
      <c r="AY797" s="28" t="str">
        <f>IF(AND($D797&lt;=2029,Zisk!$D$10&gt;=2029),"+","")</f>
        <v/>
      </c>
      <c r="AZ797" s="30" t="str">
        <f>IF(AND($D797&lt;=2029,Zisk!$D$10&gt;=2029),VstupniParametry_SKRYT!$D$13,"")</f>
        <v/>
      </c>
      <c r="BA797" s="28" t="str">
        <f>IF(AND($D797&lt;=2029,Zisk!$D$10&gt;=2029),")","")</f>
        <v/>
      </c>
      <c r="BB797" s="31" t="str">
        <f>IF(AND(D797&lt;2029,2029&lt;=Zisk!$D$10),1,IF(D797=2029,0,""))</f>
        <v/>
      </c>
      <c r="BC797" s="32" t="str">
        <f>IF(AND($D797&lt;=2029,Zisk!$D$10&gt;=2030),"x","")</f>
        <v/>
      </c>
      <c r="BD797" s="28" t="str">
        <f>IF(AND($D797&lt;=2030,Zisk!$D$10&gt;=2030),"(","")</f>
        <v/>
      </c>
      <c r="BE797" s="28" t="str">
        <f>IF(AND($D797&lt;=2030,Zisk!$D$10&gt;=2030),"1","")</f>
        <v/>
      </c>
      <c r="BF797" s="28" t="str">
        <f>IF(AND($D797&lt;=2030,Zisk!$D$10&gt;=2030),"+","")</f>
        <v/>
      </c>
      <c r="BG797" s="30" t="str">
        <f>IF(AND($D797&lt;=2030,Zisk!$D$10&gt;=2030),VstupniParametry_SKRYT!$D$14,"")</f>
        <v/>
      </c>
      <c r="BH797" s="28" t="str">
        <f>IF(AND($D797&lt;=2030,Zisk!$D$10&gt;=2030),")","")</f>
        <v/>
      </c>
      <c r="BI797" s="31" t="str">
        <f>IF(AND(D797&lt;2030,2030&lt;=Zisk!$D$10),1,IF(D797=2030,0,""))</f>
        <v/>
      </c>
      <c r="BJ797" s="33" t="s">
        <v>32</v>
      </c>
      <c r="BK797" s="30">
        <f t="shared" si="394"/>
        <v>1</v>
      </c>
      <c r="BL797" s="28" t="str">
        <f t="shared" si="395"/>
        <v>x</v>
      </c>
      <c r="BM797" s="34">
        <f t="shared" si="396"/>
        <v>1</v>
      </c>
      <c r="BN797" s="30" t="str">
        <f t="shared" si="397"/>
        <v>x</v>
      </c>
      <c r="BO797" s="34">
        <f t="shared" si="382"/>
        <v>1.018</v>
      </c>
      <c r="BP797" s="34" t="str">
        <f t="shared" si="383"/>
        <v/>
      </c>
      <c r="BQ797" s="34" t="str">
        <f t="shared" si="384"/>
        <v/>
      </c>
      <c r="BR797" s="34" t="str">
        <f t="shared" si="385"/>
        <v/>
      </c>
      <c r="BS797" s="34" t="str">
        <f t="shared" si="386"/>
        <v/>
      </c>
      <c r="BT797" s="34" t="str">
        <f t="shared" si="387"/>
        <v/>
      </c>
      <c r="BU797" s="34" t="str">
        <f t="shared" si="388"/>
        <v/>
      </c>
      <c r="BV797" s="34" t="str">
        <f t="shared" si="389"/>
        <v/>
      </c>
      <c r="BW797" s="34" t="str">
        <f t="shared" si="390"/>
        <v/>
      </c>
      <c r="BX797" s="34" t="str">
        <f t="shared" si="391"/>
        <v/>
      </c>
      <c r="BY797" s="34" t="str">
        <f t="shared" si="392"/>
        <v/>
      </c>
      <c r="BZ797" s="33" t="s">
        <v>32</v>
      </c>
      <c r="CA797" s="34">
        <f t="shared" si="393"/>
        <v>1.018</v>
      </c>
      <c r="CB797" s="28"/>
      <c r="CC797" s="29">
        <f>IF(D797&gt;Zisk!$D$10,"",E797*CA797)</f>
        <v>0</v>
      </c>
    </row>
    <row r="798" spans="2:81" x14ac:dyDescent="0.2">
      <c r="B798" s="35" t="str">
        <f>Zisk!B809</f>
        <v/>
      </c>
      <c r="C798" s="35">
        <f>Zisk!C809</f>
        <v>0</v>
      </c>
      <c r="D798" s="35">
        <f>Zisk!E809</f>
        <v>0</v>
      </c>
      <c r="E798" s="36">
        <f>Zisk!D809</f>
        <v>0</v>
      </c>
      <c r="F798" s="36"/>
      <c r="G798" s="35" t="str">
        <f t="shared" si="368"/>
        <v>(</v>
      </c>
      <c r="H798" s="35" t="str">
        <f t="shared" si="369"/>
        <v>1</v>
      </c>
      <c r="I798" s="35" t="str">
        <f t="shared" si="370"/>
        <v>+</v>
      </c>
      <c r="J798" s="37">
        <f>IF($D798&lt;=2021,VstupniParametry_SKRYT!$D$5,"")</f>
        <v>0.02</v>
      </c>
      <c r="K798" s="35" t="str">
        <f t="shared" si="371"/>
        <v>)</v>
      </c>
      <c r="L798" s="38">
        <f>IF($D798&lt;=2021,COUNTIF(Vypocet_SKRYT!T795:AS795,"&gt;=1"),"")</f>
        <v>0</v>
      </c>
      <c r="M798" s="39" t="str">
        <f t="shared" si="372"/>
        <v>x</v>
      </c>
      <c r="N798" s="35" t="str">
        <f t="shared" si="373"/>
        <v>(</v>
      </c>
      <c r="O798" s="35" t="str">
        <f t="shared" si="374"/>
        <v>1</v>
      </c>
      <c r="P798" s="35" t="str">
        <f t="shared" si="375"/>
        <v>+</v>
      </c>
      <c r="Q798" s="37">
        <f>IF($D798&lt;=2024,VstupniParametry_SKRYT!$D$6,"")</f>
        <v>0.06</v>
      </c>
      <c r="R798" s="35" t="str">
        <f t="shared" si="376"/>
        <v>)</v>
      </c>
      <c r="S798" s="38">
        <f>IF($D798&lt;=2024,COUNTIFS(Vypocet_SKRYT!AT795:AV795,"&gt;=1"),"")</f>
        <v>0</v>
      </c>
      <c r="T798" s="39" t="str">
        <f t="shared" si="377"/>
        <v>x</v>
      </c>
      <c r="U798" s="35" t="str">
        <f t="shared" si="378"/>
        <v>(</v>
      </c>
      <c r="V798" s="35" t="str">
        <f t="shared" si="379"/>
        <v>1</v>
      </c>
      <c r="W798" s="35" t="str">
        <f t="shared" si="380"/>
        <v>+</v>
      </c>
      <c r="X798" s="37">
        <f>IF($D798&lt;=2025,VstupniParametry_SKRYT!$D$9,"")</f>
        <v>1.7999999999999999E-2</v>
      </c>
      <c r="Y798" s="35" t="str">
        <f t="shared" si="381"/>
        <v>)</v>
      </c>
      <c r="Z798" s="38">
        <f>IF(AND(D798&lt;2025,2025&lt;=Zisk!$D$10),1,IF(D798=2025,0,""))</f>
        <v>1</v>
      </c>
      <c r="AA798" s="39" t="str">
        <f>IF(AND($D798&lt;=2025,Zisk!$D$10&gt;=2026),"x","")</f>
        <v/>
      </c>
      <c r="AB798" s="35" t="str">
        <f>IF(AND($D798&lt;=2026,Zisk!$D$10&gt;=2026),"(","")</f>
        <v/>
      </c>
      <c r="AC798" s="35" t="str">
        <f>IF(AND($D798&lt;=2026,Zisk!$D$10&gt;=2026),"1","")</f>
        <v/>
      </c>
      <c r="AD798" s="35" t="str">
        <f>IF(AND($D798&lt;=2026,Zisk!$D$10&gt;=2026),"+","")</f>
        <v/>
      </c>
      <c r="AE798" s="37" t="str">
        <f>IF(AND($D798&lt;=2026,Zisk!$D$10&gt;=2026),VstupniParametry_SKRYT!$D$10,"")</f>
        <v/>
      </c>
      <c r="AF798" s="35" t="str">
        <f>IF(AND($D798&lt;=2026,Zisk!$D$10&gt;=2026),")","")</f>
        <v/>
      </c>
      <c r="AG798" s="38" t="str">
        <f>IF(AND(D798&lt;2026,2026&lt;=Zisk!$D$10),1,IF(D798=2026,0,""))</f>
        <v/>
      </c>
      <c r="AH798" s="39" t="str">
        <f>IF(AND($D798&lt;=2026,Zisk!$D$10&gt;=2027),"x","")</f>
        <v/>
      </c>
      <c r="AI798" s="35" t="str">
        <f>IF(AND($D798&lt;=2027,Zisk!$D$10&gt;=2027),"(","")</f>
        <v/>
      </c>
      <c r="AJ798" s="35" t="str">
        <f>IF(AND($D798&lt;=2027,Zisk!$D$10&gt;=2027),"1","")</f>
        <v/>
      </c>
      <c r="AK798" s="35" t="str">
        <f>IF(AND($D798&lt;=2027,Zisk!$D$10&gt;=2027),"+","")</f>
        <v/>
      </c>
      <c r="AL798" s="37" t="str">
        <f>IF(AND($D798&lt;=2027,Zisk!$D$10&gt;=2027),VstupniParametry_SKRYT!$D$11,"")</f>
        <v/>
      </c>
      <c r="AM798" s="35" t="str">
        <f>IF(AND($D798&lt;=2027,Zisk!$D$10&gt;=2027),")","")</f>
        <v/>
      </c>
      <c r="AN798" s="38" t="str">
        <f>IF(AND(D798&lt;2027,2027&lt;=Zisk!$D$10),1,IF(D798=2027,0,""))</f>
        <v/>
      </c>
      <c r="AO798" s="39" t="str">
        <f>IF(AND($D798&lt;=2027,Zisk!$D$10&gt;=2028),"x","")</f>
        <v/>
      </c>
      <c r="AP798" s="35" t="str">
        <f>IF(AND($D798&lt;=2028,Zisk!$D$10&gt;=2028),"(","")</f>
        <v/>
      </c>
      <c r="AQ798" s="35" t="str">
        <f>IF(AND($D798&lt;=2028,Zisk!$D$10&gt;=2028),"1","")</f>
        <v/>
      </c>
      <c r="AR798" s="35" t="str">
        <f>IF(AND($D798&lt;=2028,Zisk!$D$10&gt;=2028),"+","")</f>
        <v/>
      </c>
      <c r="AS798" s="37" t="str">
        <f>IF(AND($D798&lt;=2028,Zisk!$D$10&gt;=2028),VstupniParametry_SKRYT!$D$12,"")</f>
        <v/>
      </c>
      <c r="AT798" s="35" t="str">
        <f>IF(AND($D798&lt;=2028,Zisk!$D$10&gt;=2028),")","")</f>
        <v/>
      </c>
      <c r="AU798" s="38" t="str">
        <f>IF(AND(D798&lt;2028,2028&lt;=Zisk!$D$10),1,IF(D798=2028,0,""))</f>
        <v/>
      </c>
      <c r="AV798" s="39" t="str">
        <f>IF(AND($D798&lt;=2028,Zisk!$D$10&gt;=2029),"x","")</f>
        <v/>
      </c>
      <c r="AW798" s="35" t="str">
        <f>IF(AND($D798&lt;=2029,Zisk!$D$10&gt;=2029),"(","")</f>
        <v/>
      </c>
      <c r="AX798" s="35" t="str">
        <f>IF(AND($D798&lt;=2029,Zisk!$D$10&gt;=2029),"1","")</f>
        <v/>
      </c>
      <c r="AY798" s="35" t="str">
        <f>IF(AND($D798&lt;=2029,Zisk!$D$10&gt;=2029),"+","")</f>
        <v/>
      </c>
      <c r="AZ798" s="37" t="str">
        <f>IF(AND($D798&lt;=2029,Zisk!$D$10&gt;=2029),VstupniParametry_SKRYT!$D$13,"")</f>
        <v/>
      </c>
      <c r="BA798" s="35" t="str">
        <f>IF(AND($D798&lt;=2029,Zisk!$D$10&gt;=2029),")","")</f>
        <v/>
      </c>
      <c r="BB798" s="38" t="str">
        <f>IF(AND(D798&lt;2029,2029&lt;=Zisk!$D$10),1,IF(D798=2029,0,""))</f>
        <v/>
      </c>
      <c r="BC798" s="39" t="str">
        <f>IF(AND($D798&lt;=2029,Zisk!$D$10&gt;=2030),"x","")</f>
        <v/>
      </c>
      <c r="BD798" s="35" t="str">
        <f>IF(AND($D798&lt;=2030,Zisk!$D$10&gt;=2030),"(","")</f>
        <v/>
      </c>
      <c r="BE798" s="35" t="str">
        <f>IF(AND($D798&lt;=2030,Zisk!$D$10&gt;=2030),"1","")</f>
        <v/>
      </c>
      <c r="BF798" s="35" t="str">
        <f>IF(AND($D798&lt;=2030,Zisk!$D$10&gt;=2030),"+","")</f>
        <v/>
      </c>
      <c r="BG798" s="37" t="str">
        <f>IF(AND($D798&lt;=2030,Zisk!$D$10&gt;=2030),VstupniParametry_SKRYT!$D$14,"")</f>
        <v/>
      </c>
      <c r="BH798" s="35" t="str">
        <f>IF(AND($D798&lt;=2030,Zisk!$D$10&gt;=2030),")","")</f>
        <v/>
      </c>
      <c r="BI798" s="38" t="str">
        <f>IF(AND(D798&lt;2030,2030&lt;=Zisk!$D$10),1,IF(D798=2030,0,""))</f>
        <v/>
      </c>
      <c r="BJ798" s="40" t="s">
        <v>32</v>
      </c>
      <c r="BK798" s="37">
        <f t="shared" si="394"/>
        <v>1</v>
      </c>
      <c r="BL798" s="35" t="str">
        <f t="shared" si="395"/>
        <v>x</v>
      </c>
      <c r="BM798" s="41">
        <f t="shared" si="396"/>
        <v>1</v>
      </c>
      <c r="BN798" s="37" t="str">
        <f t="shared" si="397"/>
        <v>x</v>
      </c>
      <c r="BO798" s="41">
        <f t="shared" si="382"/>
        <v>1.018</v>
      </c>
      <c r="BP798" s="41" t="str">
        <f t="shared" si="383"/>
        <v/>
      </c>
      <c r="BQ798" s="41" t="str">
        <f t="shared" si="384"/>
        <v/>
      </c>
      <c r="BR798" s="41" t="str">
        <f t="shared" si="385"/>
        <v/>
      </c>
      <c r="BS798" s="41" t="str">
        <f t="shared" si="386"/>
        <v/>
      </c>
      <c r="BT798" s="41" t="str">
        <f t="shared" si="387"/>
        <v/>
      </c>
      <c r="BU798" s="41" t="str">
        <f t="shared" si="388"/>
        <v/>
      </c>
      <c r="BV798" s="41" t="str">
        <f t="shared" si="389"/>
        <v/>
      </c>
      <c r="BW798" s="41" t="str">
        <f t="shared" si="390"/>
        <v/>
      </c>
      <c r="BX798" s="41" t="str">
        <f t="shared" si="391"/>
        <v/>
      </c>
      <c r="BY798" s="41" t="str">
        <f t="shared" si="392"/>
        <v/>
      </c>
      <c r="BZ798" s="40" t="s">
        <v>32</v>
      </c>
      <c r="CA798" s="41">
        <f t="shared" si="393"/>
        <v>1.018</v>
      </c>
      <c r="CB798" s="35"/>
      <c r="CC798" s="36">
        <f>IF(D798&gt;Zisk!$D$10,"",E798*CA798)</f>
        <v>0</v>
      </c>
    </row>
    <row r="799" spans="2:81" x14ac:dyDescent="0.2">
      <c r="B799" s="28" t="str">
        <f>Zisk!B810</f>
        <v/>
      </c>
      <c r="C799" s="28">
        <f>Zisk!C810</f>
        <v>0</v>
      </c>
      <c r="D799" s="28">
        <f>Zisk!E810</f>
        <v>0</v>
      </c>
      <c r="E799" s="29">
        <f>Zisk!D810</f>
        <v>0</v>
      </c>
      <c r="F799" s="29"/>
      <c r="G799" s="28" t="str">
        <f t="shared" si="368"/>
        <v>(</v>
      </c>
      <c r="H799" s="28" t="str">
        <f t="shared" si="369"/>
        <v>1</v>
      </c>
      <c r="I799" s="28" t="str">
        <f t="shared" si="370"/>
        <v>+</v>
      </c>
      <c r="J799" s="30">
        <f>IF($D799&lt;=2021,VstupniParametry_SKRYT!$D$5,"")</f>
        <v>0.02</v>
      </c>
      <c r="K799" s="28" t="str">
        <f t="shared" si="371"/>
        <v>)</v>
      </c>
      <c r="L799" s="31">
        <f>IF($D799&lt;=2021,COUNTIF(Vypocet_SKRYT!T796:AS796,"&gt;=1"),"")</f>
        <v>0</v>
      </c>
      <c r="M799" s="32" t="str">
        <f t="shared" si="372"/>
        <v>x</v>
      </c>
      <c r="N799" s="28" t="str">
        <f t="shared" si="373"/>
        <v>(</v>
      </c>
      <c r="O799" s="28" t="str">
        <f t="shared" si="374"/>
        <v>1</v>
      </c>
      <c r="P799" s="28" t="str">
        <f t="shared" si="375"/>
        <v>+</v>
      </c>
      <c r="Q799" s="30">
        <f>IF($D799&lt;=2024,VstupniParametry_SKRYT!$D$6,"")</f>
        <v>0.06</v>
      </c>
      <c r="R799" s="28" t="str">
        <f t="shared" si="376"/>
        <v>)</v>
      </c>
      <c r="S799" s="31">
        <f>IF($D799&lt;=2024,COUNTIFS(Vypocet_SKRYT!AT796:AV796,"&gt;=1"),"")</f>
        <v>0</v>
      </c>
      <c r="T799" s="32" t="str">
        <f t="shared" si="377"/>
        <v>x</v>
      </c>
      <c r="U799" s="28" t="str">
        <f t="shared" si="378"/>
        <v>(</v>
      </c>
      <c r="V799" s="28" t="str">
        <f t="shared" si="379"/>
        <v>1</v>
      </c>
      <c r="W799" s="28" t="str">
        <f t="shared" si="380"/>
        <v>+</v>
      </c>
      <c r="X799" s="30">
        <f>IF($D799&lt;=2025,VstupniParametry_SKRYT!$D$9,"")</f>
        <v>1.7999999999999999E-2</v>
      </c>
      <c r="Y799" s="28" t="str">
        <f t="shared" si="381"/>
        <v>)</v>
      </c>
      <c r="Z799" s="31">
        <f>IF(AND(D799&lt;2025,2025&lt;=Zisk!$D$10),1,IF(D799=2025,0,""))</f>
        <v>1</v>
      </c>
      <c r="AA799" s="32" t="str">
        <f>IF(AND($D799&lt;=2025,Zisk!$D$10&gt;=2026),"x","")</f>
        <v/>
      </c>
      <c r="AB799" s="28" t="str">
        <f>IF(AND($D799&lt;=2026,Zisk!$D$10&gt;=2026),"(","")</f>
        <v/>
      </c>
      <c r="AC799" s="28" t="str">
        <f>IF(AND($D799&lt;=2026,Zisk!$D$10&gt;=2026),"1","")</f>
        <v/>
      </c>
      <c r="AD799" s="28" t="str">
        <f>IF(AND($D799&lt;=2026,Zisk!$D$10&gt;=2026),"+","")</f>
        <v/>
      </c>
      <c r="AE799" s="30" t="str">
        <f>IF(AND($D799&lt;=2026,Zisk!$D$10&gt;=2026),VstupniParametry_SKRYT!$D$10,"")</f>
        <v/>
      </c>
      <c r="AF799" s="28" t="str">
        <f>IF(AND($D799&lt;=2026,Zisk!$D$10&gt;=2026),")","")</f>
        <v/>
      </c>
      <c r="AG799" s="31" t="str">
        <f>IF(AND(D799&lt;2026,2026&lt;=Zisk!$D$10),1,IF(D799=2026,0,""))</f>
        <v/>
      </c>
      <c r="AH799" s="32" t="str">
        <f>IF(AND($D799&lt;=2026,Zisk!$D$10&gt;=2027),"x","")</f>
        <v/>
      </c>
      <c r="AI799" s="28" t="str">
        <f>IF(AND($D799&lt;=2027,Zisk!$D$10&gt;=2027),"(","")</f>
        <v/>
      </c>
      <c r="AJ799" s="28" t="str">
        <f>IF(AND($D799&lt;=2027,Zisk!$D$10&gt;=2027),"1","")</f>
        <v/>
      </c>
      <c r="AK799" s="28" t="str">
        <f>IF(AND($D799&lt;=2027,Zisk!$D$10&gt;=2027),"+","")</f>
        <v/>
      </c>
      <c r="AL799" s="30" t="str">
        <f>IF(AND($D799&lt;=2027,Zisk!$D$10&gt;=2027),VstupniParametry_SKRYT!$D$11,"")</f>
        <v/>
      </c>
      <c r="AM799" s="28" t="str">
        <f>IF(AND($D799&lt;=2027,Zisk!$D$10&gt;=2027),")","")</f>
        <v/>
      </c>
      <c r="AN799" s="31" t="str">
        <f>IF(AND(D799&lt;2027,2027&lt;=Zisk!$D$10),1,IF(D799=2027,0,""))</f>
        <v/>
      </c>
      <c r="AO799" s="32" t="str">
        <f>IF(AND($D799&lt;=2027,Zisk!$D$10&gt;=2028),"x","")</f>
        <v/>
      </c>
      <c r="AP799" s="28" t="str">
        <f>IF(AND($D799&lt;=2028,Zisk!$D$10&gt;=2028),"(","")</f>
        <v/>
      </c>
      <c r="AQ799" s="28" t="str">
        <f>IF(AND($D799&lt;=2028,Zisk!$D$10&gt;=2028),"1","")</f>
        <v/>
      </c>
      <c r="AR799" s="28" t="str">
        <f>IF(AND($D799&lt;=2028,Zisk!$D$10&gt;=2028),"+","")</f>
        <v/>
      </c>
      <c r="AS799" s="30" t="str">
        <f>IF(AND($D799&lt;=2028,Zisk!$D$10&gt;=2028),VstupniParametry_SKRYT!$D$12,"")</f>
        <v/>
      </c>
      <c r="AT799" s="28" t="str">
        <f>IF(AND($D799&lt;=2028,Zisk!$D$10&gt;=2028),")","")</f>
        <v/>
      </c>
      <c r="AU799" s="31" t="str">
        <f>IF(AND(D799&lt;2028,2028&lt;=Zisk!$D$10),1,IF(D799=2028,0,""))</f>
        <v/>
      </c>
      <c r="AV799" s="32" t="str">
        <f>IF(AND($D799&lt;=2028,Zisk!$D$10&gt;=2029),"x","")</f>
        <v/>
      </c>
      <c r="AW799" s="28" t="str">
        <f>IF(AND($D799&lt;=2029,Zisk!$D$10&gt;=2029),"(","")</f>
        <v/>
      </c>
      <c r="AX799" s="28" t="str">
        <f>IF(AND($D799&lt;=2029,Zisk!$D$10&gt;=2029),"1","")</f>
        <v/>
      </c>
      <c r="AY799" s="28" t="str">
        <f>IF(AND($D799&lt;=2029,Zisk!$D$10&gt;=2029),"+","")</f>
        <v/>
      </c>
      <c r="AZ799" s="30" t="str">
        <f>IF(AND($D799&lt;=2029,Zisk!$D$10&gt;=2029),VstupniParametry_SKRYT!$D$13,"")</f>
        <v/>
      </c>
      <c r="BA799" s="28" t="str">
        <f>IF(AND($D799&lt;=2029,Zisk!$D$10&gt;=2029),")","")</f>
        <v/>
      </c>
      <c r="BB799" s="31" t="str">
        <f>IF(AND(D799&lt;2029,2029&lt;=Zisk!$D$10),1,IF(D799=2029,0,""))</f>
        <v/>
      </c>
      <c r="BC799" s="32" t="str">
        <f>IF(AND($D799&lt;=2029,Zisk!$D$10&gt;=2030),"x","")</f>
        <v/>
      </c>
      <c r="BD799" s="28" t="str">
        <f>IF(AND($D799&lt;=2030,Zisk!$D$10&gt;=2030),"(","")</f>
        <v/>
      </c>
      <c r="BE799" s="28" t="str">
        <f>IF(AND($D799&lt;=2030,Zisk!$D$10&gt;=2030),"1","")</f>
        <v/>
      </c>
      <c r="BF799" s="28" t="str">
        <f>IF(AND($D799&lt;=2030,Zisk!$D$10&gt;=2030),"+","")</f>
        <v/>
      </c>
      <c r="BG799" s="30" t="str">
        <f>IF(AND($D799&lt;=2030,Zisk!$D$10&gt;=2030),VstupniParametry_SKRYT!$D$14,"")</f>
        <v/>
      </c>
      <c r="BH799" s="28" t="str">
        <f>IF(AND($D799&lt;=2030,Zisk!$D$10&gt;=2030),")","")</f>
        <v/>
      </c>
      <c r="BI799" s="31" t="str">
        <f>IF(AND(D799&lt;2030,2030&lt;=Zisk!$D$10),1,IF(D799=2030,0,""))</f>
        <v/>
      </c>
      <c r="BJ799" s="33" t="s">
        <v>32</v>
      </c>
      <c r="BK799" s="30">
        <f t="shared" si="394"/>
        <v>1</v>
      </c>
      <c r="BL799" s="28" t="str">
        <f t="shared" si="395"/>
        <v>x</v>
      </c>
      <c r="BM799" s="34">
        <f t="shared" si="396"/>
        <v>1</v>
      </c>
      <c r="BN799" s="30" t="str">
        <f t="shared" si="397"/>
        <v>x</v>
      </c>
      <c r="BO799" s="34">
        <f t="shared" si="382"/>
        <v>1.018</v>
      </c>
      <c r="BP799" s="34" t="str">
        <f t="shared" si="383"/>
        <v/>
      </c>
      <c r="BQ799" s="34" t="str">
        <f t="shared" si="384"/>
        <v/>
      </c>
      <c r="BR799" s="34" t="str">
        <f t="shared" si="385"/>
        <v/>
      </c>
      <c r="BS799" s="34" t="str">
        <f t="shared" si="386"/>
        <v/>
      </c>
      <c r="BT799" s="34" t="str">
        <f t="shared" si="387"/>
        <v/>
      </c>
      <c r="BU799" s="34" t="str">
        <f t="shared" si="388"/>
        <v/>
      </c>
      <c r="BV799" s="34" t="str">
        <f t="shared" si="389"/>
        <v/>
      </c>
      <c r="BW799" s="34" t="str">
        <f t="shared" si="390"/>
        <v/>
      </c>
      <c r="BX799" s="34" t="str">
        <f t="shared" si="391"/>
        <v/>
      </c>
      <c r="BY799" s="34" t="str">
        <f t="shared" si="392"/>
        <v/>
      </c>
      <c r="BZ799" s="33" t="s">
        <v>32</v>
      </c>
      <c r="CA799" s="34">
        <f t="shared" si="393"/>
        <v>1.018</v>
      </c>
      <c r="CB799" s="28"/>
      <c r="CC799" s="29">
        <f>IF(D799&gt;Zisk!$D$10,"",E799*CA799)</f>
        <v>0</v>
      </c>
    </row>
    <row r="800" spans="2:81" x14ac:dyDescent="0.2">
      <c r="B800" s="35" t="str">
        <f>Zisk!B811</f>
        <v/>
      </c>
      <c r="C800" s="35">
        <f>Zisk!C811</f>
        <v>0</v>
      </c>
      <c r="D800" s="35">
        <f>Zisk!E811</f>
        <v>0</v>
      </c>
      <c r="E800" s="36">
        <f>Zisk!D811</f>
        <v>0</v>
      </c>
      <c r="F800" s="36"/>
      <c r="G800" s="35" t="str">
        <f t="shared" si="368"/>
        <v>(</v>
      </c>
      <c r="H800" s="35" t="str">
        <f t="shared" si="369"/>
        <v>1</v>
      </c>
      <c r="I800" s="35" t="str">
        <f t="shared" si="370"/>
        <v>+</v>
      </c>
      <c r="J800" s="37">
        <f>IF($D800&lt;=2021,VstupniParametry_SKRYT!$D$5,"")</f>
        <v>0.02</v>
      </c>
      <c r="K800" s="35" t="str">
        <f t="shared" si="371"/>
        <v>)</v>
      </c>
      <c r="L800" s="38">
        <f>IF($D800&lt;=2021,COUNTIF(Vypocet_SKRYT!T797:AS797,"&gt;=1"),"")</f>
        <v>0</v>
      </c>
      <c r="M800" s="39" t="str">
        <f t="shared" si="372"/>
        <v>x</v>
      </c>
      <c r="N800" s="35" t="str">
        <f t="shared" si="373"/>
        <v>(</v>
      </c>
      <c r="O800" s="35" t="str">
        <f t="shared" si="374"/>
        <v>1</v>
      </c>
      <c r="P800" s="35" t="str">
        <f t="shared" si="375"/>
        <v>+</v>
      </c>
      <c r="Q800" s="37">
        <f>IF($D800&lt;=2024,VstupniParametry_SKRYT!$D$6,"")</f>
        <v>0.06</v>
      </c>
      <c r="R800" s="35" t="str">
        <f t="shared" si="376"/>
        <v>)</v>
      </c>
      <c r="S800" s="38">
        <f>IF($D800&lt;=2024,COUNTIFS(Vypocet_SKRYT!AT797:AV797,"&gt;=1"),"")</f>
        <v>0</v>
      </c>
      <c r="T800" s="39" t="str">
        <f t="shared" si="377"/>
        <v>x</v>
      </c>
      <c r="U800" s="35" t="str">
        <f t="shared" si="378"/>
        <v>(</v>
      </c>
      <c r="V800" s="35" t="str">
        <f t="shared" si="379"/>
        <v>1</v>
      </c>
      <c r="W800" s="35" t="str">
        <f t="shared" si="380"/>
        <v>+</v>
      </c>
      <c r="X800" s="37">
        <f>IF($D800&lt;=2025,VstupniParametry_SKRYT!$D$9,"")</f>
        <v>1.7999999999999999E-2</v>
      </c>
      <c r="Y800" s="35" t="str">
        <f t="shared" si="381"/>
        <v>)</v>
      </c>
      <c r="Z800" s="38">
        <f>IF(AND(D800&lt;2025,2025&lt;=Zisk!$D$10),1,IF(D800=2025,0,""))</f>
        <v>1</v>
      </c>
      <c r="AA800" s="39" t="str">
        <f>IF(AND($D800&lt;=2025,Zisk!$D$10&gt;=2026),"x","")</f>
        <v/>
      </c>
      <c r="AB800" s="35" t="str">
        <f>IF(AND($D800&lt;=2026,Zisk!$D$10&gt;=2026),"(","")</f>
        <v/>
      </c>
      <c r="AC800" s="35" t="str">
        <f>IF(AND($D800&lt;=2026,Zisk!$D$10&gt;=2026),"1","")</f>
        <v/>
      </c>
      <c r="AD800" s="35" t="str">
        <f>IF(AND($D800&lt;=2026,Zisk!$D$10&gt;=2026),"+","")</f>
        <v/>
      </c>
      <c r="AE800" s="37" t="str">
        <f>IF(AND($D800&lt;=2026,Zisk!$D$10&gt;=2026),VstupniParametry_SKRYT!$D$10,"")</f>
        <v/>
      </c>
      <c r="AF800" s="35" t="str">
        <f>IF(AND($D800&lt;=2026,Zisk!$D$10&gt;=2026),")","")</f>
        <v/>
      </c>
      <c r="AG800" s="38" t="str">
        <f>IF(AND(D800&lt;2026,2026&lt;=Zisk!$D$10),1,IF(D800=2026,0,""))</f>
        <v/>
      </c>
      <c r="AH800" s="39" t="str">
        <f>IF(AND($D800&lt;=2026,Zisk!$D$10&gt;=2027),"x","")</f>
        <v/>
      </c>
      <c r="AI800" s="35" t="str">
        <f>IF(AND($D800&lt;=2027,Zisk!$D$10&gt;=2027),"(","")</f>
        <v/>
      </c>
      <c r="AJ800" s="35" t="str">
        <f>IF(AND($D800&lt;=2027,Zisk!$D$10&gt;=2027),"1","")</f>
        <v/>
      </c>
      <c r="AK800" s="35" t="str">
        <f>IF(AND($D800&lt;=2027,Zisk!$D$10&gt;=2027),"+","")</f>
        <v/>
      </c>
      <c r="AL800" s="37" t="str">
        <f>IF(AND($D800&lt;=2027,Zisk!$D$10&gt;=2027),VstupniParametry_SKRYT!$D$11,"")</f>
        <v/>
      </c>
      <c r="AM800" s="35" t="str">
        <f>IF(AND($D800&lt;=2027,Zisk!$D$10&gt;=2027),")","")</f>
        <v/>
      </c>
      <c r="AN800" s="38" t="str">
        <f>IF(AND(D800&lt;2027,2027&lt;=Zisk!$D$10),1,IF(D800=2027,0,""))</f>
        <v/>
      </c>
      <c r="AO800" s="39" t="str">
        <f>IF(AND($D800&lt;=2027,Zisk!$D$10&gt;=2028),"x","")</f>
        <v/>
      </c>
      <c r="AP800" s="35" t="str">
        <f>IF(AND($D800&lt;=2028,Zisk!$D$10&gt;=2028),"(","")</f>
        <v/>
      </c>
      <c r="AQ800" s="35" t="str">
        <f>IF(AND($D800&lt;=2028,Zisk!$D$10&gt;=2028),"1","")</f>
        <v/>
      </c>
      <c r="AR800" s="35" t="str">
        <f>IF(AND($D800&lt;=2028,Zisk!$D$10&gt;=2028),"+","")</f>
        <v/>
      </c>
      <c r="AS800" s="37" t="str">
        <f>IF(AND($D800&lt;=2028,Zisk!$D$10&gt;=2028),VstupniParametry_SKRYT!$D$12,"")</f>
        <v/>
      </c>
      <c r="AT800" s="35" t="str">
        <f>IF(AND($D800&lt;=2028,Zisk!$D$10&gt;=2028),")","")</f>
        <v/>
      </c>
      <c r="AU800" s="38" t="str">
        <f>IF(AND(D800&lt;2028,2028&lt;=Zisk!$D$10),1,IF(D800=2028,0,""))</f>
        <v/>
      </c>
      <c r="AV800" s="39" t="str">
        <f>IF(AND($D800&lt;=2028,Zisk!$D$10&gt;=2029),"x","")</f>
        <v/>
      </c>
      <c r="AW800" s="35" t="str">
        <f>IF(AND($D800&lt;=2029,Zisk!$D$10&gt;=2029),"(","")</f>
        <v/>
      </c>
      <c r="AX800" s="35" t="str">
        <f>IF(AND($D800&lt;=2029,Zisk!$D$10&gt;=2029),"1","")</f>
        <v/>
      </c>
      <c r="AY800" s="35" t="str">
        <f>IF(AND($D800&lt;=2029,Zisk!$D$10&gt;=2029),"+","")</f>
        <v/>
      </c>
      <c r="AZ800" s="37" t="str">
        <f>IF(AND($D800&lt;=2029,Zisk!$D$10&gt;=2029),VstupniParametry_SKRYT!$D$13,"")</f>
        <v/>
      </c>
      <c r="BA800" s="35" t="str">
        <f>IF(AND($D800&lt;=2029,Zisk!$D$10&gt;=2029),")","")</f>
        <v/>
      </c>
      <c r="BB800" s="38" t="str">
        <f>IF(AND(D800&lt;2029,2029&lt;=Zisk!$D$10),1,IF(D800=2029,0,""))</f>
        <v/>
      </c>
      <c r="BC800" s="39" t="str">
        <f>IF(AND($D800&lt;=2029,Zisk!$D$10&gt;=2030),"x","")</f>
        <v/>
      </c>
      <c r="BD800" s="35" t="str">
        <f>IF(AND($D800&lt;=2030,Zisk!$D$10&gt;=2030),"(","")</f>
        <v/>
      </c>
      <c r="BE800" s="35" t="str">
        <f>IF(AND($D800&lt;=2030,Zisk!$D$10&gt;=2030),"1","")</f>
        <v/>
      </c>
      <c r="BF800" s="35" t="str">
        <f>IF(AND($D800&lt;=2030,Zisk!$D$10&gt;=2030),"+","")</f>
        <v/>
      </c>
      <c r="BG800" s="37" t="str">
        <f>IF(AND($D800&lt;=2030,Zisk!$D$10&gt;=2030),VstupniParametry_SKRYT!$D$14,"")</f>
        <v/>
      </c>
      <c r="BH800" s="35" t="str">
        <f>IF(AND($D800&lt;=2030,Zisk!$D$10&gt;=2030),")","")</f>
        <v/>
      </c>
      <c r="BI800" s="38" t="str">
        <f>IF(AND(D800&lt;2030,2030&lt;=Zisk!$D$10),1,IF(D800=2030,0,""))</f>
        <v/>
      </c>
      <c r="BJ800" s="40" t="s">
        <v>32</v>
      </c>
      <c r="BK800" s="37">
        <f t="shared" si="394"/>
        <v>1</v>
      </c>
      <c r="BL800" s="35" t="str">
        <f t="shared" si="395"/>
        <v>x</v>
      </c>
      <c r="BM800" s="41">
        <f t="shared" si="396"/>
        <v>1</v>
      </c>
      <c r="BN800" s="37" t="str">
        <f t="shared" si="397"/>
        <v>x</v>
      </c>
      <c r="BO800" s="41">
        <f t="shared" si="382"/>
        <v>1.018</v>
      </c>
      <c r="BP800" s="41" t="str">
        <f t="shared" si="383"/>
        <v/>
      </c>
      <c r="BQ800" s="41" t="str">
        <f t="shared" si="384"/>
        <v/>
      </c>
      <c r="BR800" s="41" t="str">
        <f t="shared" si="385"/>
        <v/>
      </c>
      <c r="BS800" s="41" t="str">
        <f t="shared" si="386"/>
        <v/>
      </c>
      <c r="BT800" s="41" t="str">
        <f t="shared" si="387"/>
        <v/>
      </c>
      <c r="BU800" s="41" t="str">
        <f t="shared" si="388"/>
        <v/>
      </c>
      <c r="BV800" s="41" t="str">
        <f t="shared" si="389"/>
        <v/>
      </c>
      <c r="BW800" s="41" t="str">
        <f t="shared" si="390"/>
        <v/>
      </c>
      <c r="BX800" s="41" t="str">
        <f t="shared" si="391"/>
        <v/>
      </c>
      <c r="BY800" s="41" t="str">
        <f t="shared" si="392"/>
        <v/>
      </c>
      <c r="BZ800" s="40" t="s">
        <v>32</v>
      </c>
      <c r="CA800" s="41">
        <f t="shared" si="393"/>
        <v>1.018</v>
      </c>
      <c r="CB800" s="35"/>
      <c r="CC800" s="36">
        <f>IF(D800&gt;Zisk!$D$10,"",E800*CA800)</f>
        <v>0</v>
      </c>
    </row>
    <row r="801" spans="2:81" x14ac:dyDescent="0.2">
      <c r="B801" s="28" t="str">
        <f>Zisk!B812</f>
        <v/>
      </c>
      <c r="C801" s="28">
        <f>Zisk!C812</f>
        <v>0</v>
      </c>
      <c r="D801" s="28">
        <f>Zisk!E812</f>
        <v>0</v>
      </c>
      <c r="E801" s="29">
        <f>Zisk!D812</f>
        <v>0</v>
      </c>
      <c r="F801" s="29"/>
      <c r="G801" s="28" t="str">
        <f t="shared" si="368"/>
        <v>(</v>
      </c>
      <c r="H801" s="28" t="str">
        <f t="shared" si="369"/>
        <v>1</v>
      </c>
      <c r="I801" s="28" t="str">
        <f t="shared" si="370"/>
        <v>+</v>
      </c>
      <c r="J801" s="30">
        <f>IF($D801&lt;=2021,VstupniParametry_SKRYT!$D$5,"")</f>
        <v>0.02</v>
      </c>
      <c r="K801" s="28" t="str">
        <f t="shared" si="371"/>
        <v>)</v>
      </c>
      <c r="L801" s="31">
        <f>IF($D801&lt;=2021,COUNTIF(Vypocet_SKRYT!T798:AS798,"&gt;=1"),"")</f>
        <v>0</v>
      </c>
      <c r="M801" s="32" t="str">
        <f t="shared" si="372"/>
        <v>x</v>
      </c>
      <c r="N801" s="28" t="str">
        <f t="shared" si="373"/>
        <v>(</v>
      </c>
      <c r="O801" s="28" t="str">
        <f t="shared" si="374"/>
        <v>1</v>
      </c>
      <c r="P801" s="28" t="str">
        <f t="shared" si="375"/>
        <v>+</v>
      </c>
      <c r="Q801" s="30">
        <f>IF($D801&lt;=2024,VstupniParametry_SKRYT!$D$6,"")</f>
        <v>0.06</v>
      </c>
      <c r="R801" s="28" t="str">
        <f t="shared" si="376"/>
        <v>)</v>
      </c>
      <c r="S801" s="31">
        <f>IF($D801&lt;=2024,COUNTIFS(Vypocet_SKRYT!AT798:AV798,"&gt;=1"),"")</f>
        <v>0</v>
      </c>
      <c r="T801" s="32" t="str">
        <f t="shared" si="377"/>
        <v>x</v>
      </c>
      <c r="U801" s="28" t="str">
        <f t="shared" si="378"/>
        <v>(</v>
      </c>
      <c r="V801" s="28" t="str">
        <f t="shared" si="379"/>
        <v>1</v>
      </c>
      <c r="W801" s="28" t="str">
        <f t="shared" si="380"/>
        <v>+</v>
      </c>
      <c r="X801" s="30">
        <f>IF($D801&lt;=2025,VstupniParametry_SKRYT!$D$9,"")</f>
        <v>1.7999999999999999E-2</v>
      </c>
      <c r="Y801" s="28" t="str">
        <f t="shared" si="381"/>
        <v>)</v>
      </c>
      <c r="Z801" s="31">
        <f>IF(AND(D801&lt;2025,2025&lt;=Zisk!$D$10),1,IF(D801=2025,0,""))</f>
        <v>1</v>
      </c>
      <c r="AA801" s="32" t="str">
        <f>IF(AND($D801&lt;=2025,Zisk!$D$10&gt;=2026),"x","")</f>
        <v/>
      </c>
      <c r="AB801" s="28" t="str">
        <f>IF(AND($D801&lt;=2026,Zisk!$D$10&gt;=2026),"(","")</f>
        <v/>
      </c>
      <c r="AC801" s="28" t="str">
        <f>IF(AND($D801&lt;=2026,Zisk!$D$10&gt;=2026),"1","")</f>
        <v/>
      </c>
      <c r="AD801" s="28" t="str">
        <f>IF(AND($D801&lt;=2026,Zisk!$D$10&gt;=2026),"+","")</f>
        <v/>
      </c>
      <c r="AE801" s="30" t="str">
        <f>IF(AND($D801&lt;=2026,Zisk!$D$10&gt;=2026),VstupniParametry_SKRYT!$D$10,"")</f>
        <v/>
      </c>
      <c r="AF801" s="28" t="str">
        <f>IF(AND($D801&lt;=2026,Zisk!$D$10&gt;=2026),")","")</f>
        <v/>
      </c>
      <c r="AG801" s="31" t="str">
        <f>IF(AND(D801&lt;2026,2026&lt;=Zisk!$D$10),1,IF(D801=2026,0,""))</f>
        <v/>
      </c>
      <c r="AH801" s="32" t="str">
        <f>IF(AND($D801&lt;=2026,Zisk!$D$10&gt;=2027),"x","")</f>
        <v/>
      </c>
      <c r="AI801" s="28" t="str">
        <f>IF(AND($D801&lt;=2027,Zisk!$D$10&gt;=2027),"(","")</f>
        <v/>
      </c>
      <c r="AJ801" s="28" t="str">
        <f>IF(AND($D801&lt;=2027,Zisk!$D$10&gt;=2027),"1","")</f>
        <v/>
      </c>
      <c r="AK801" s="28" t="str">
        <f>IF(AND($D801&lt;=2027,Zisk!$D$10&gt;=2027),"+","")</f>
        <v/>
      </c>
      <c r="AL801" s="30" t="str">
        <f>IF(AND($D801&lt;=2027,Zisk!$D$10&gt;=2027),VstupniParametry_SKRYT!$D$11,"")</f>
        <v/>
      </c>
      <c r="AM801" s="28" t="str">
        <f>IF(AND($D801&lt;=2027,Zisk!$D$10&gt;=2027),")","")</f>
        <v/>
      </c>
      <c r="AN801" s="31" t="str">
        <f>IF(AND(D801&lt;2027,2027&lt;=Zisk!$D$10),1,IF(D801=2027,0,""))</f>
        <v/>
      </c>
      <c r="AO801" s="32" t="str">
        <f>IF(AND($D801&lt;=2027,Zisk!$D$10&gt;=2028),"x","")</f>
        <v/>
      </c>
      <c r="AP801" s="28" t="str">
        <f>IF(AND($D801&lt;=2028,Zisk!$D$10&gt;=2028),"(","")</f>
        <v/>
      </c>
      <c r="AQ801" s="28" t="str">
        <f>IF(AND($D801&lt;=2028,Zisk!$D$10&gt;=2028),"1","")</f>
        <v/>
      </c>
      <c r="AR801" s="28" t="str">
        <f>IF(AND($D801&lt;=2028,Zisk!$D$10&gt;=2028),"+","")</f>
        <v/>
      </c>
      <c r="AS801" s="30" t="str">
        <f>IF(AND($D801&lt;=2028,Zisk!$D$10&gt;=2028),VstupniParametry_SKRYT!$D$12,"")</f>
        <v/>
      </c>
      <c r="AT801" s="28" t="str">
        <f>IF(AND($D801&lt;=2028,Zisk!$D$10&gt;=2028),")","")</f>
        <v/>
      </c>
      <c r="AU801" s="31" t="str">
        <f>IF(AND(D801&lt;2028,2028&lt;=Zisk!$D$10),1,IF(D801=2028,0,""))</f>
        <v/>
      </c>
      <c r="AV801" s="32" t="str">
        <f>IF(AND($D801&lt;=2028,Zisk!$D$10&gt;=2029),"x","")</f>
        <v/>
      </c>
      <c r="AW801" s="28" t="str">
        <f>IF(AND($D801&lt;=2029,Zisk!$D$10&gt;=2029),"(","")</f>
        <v/>
      </c>
      <c r="AX801" s="28" t="str">
        <f>IF(AND($D801&lt;=2029,Zisk!$D$10&gt;=2029),"1","")</f>
        <v/>
      </c>
      <c r="AY801" s="28" t="str">
        <f>IF(AND($D801&lt;=2029,Zisk!$D$10&gt;=2029),"+","")</f>
        <v/>
      </c>
      <c r="AZ801" s="30" t="str">
        <f>IF(AND($D801&lt;=2029,Zisk!$D$10&gt;=2029),VstupniParametry_SKRYT!$D$13,"")</f>
        <v/>
      </c>
      <c r="BA801" s="28" t="str">
        <f>IF(AND($D801&lt;=2029,Zisk!$D$10&gt;=2029),")","")</f>
        <v/>
      </c>
      <c r="BB801" s="31" t="str">
        <f>IF(AND(D801&lt;2029,2029&lt;=Zisk!$D$10),1,IF(D801=2029,0,""))</f>
        <v/>
      </c>
      <c r="BC801" s="32" t="str">
        <f>IF(AND($D801&lt;=2029,Zisk!$D$10&gt;=2030),"x","")</f>
        <v/>
      </c>
      <c r="BD801" s="28" t="str">
        <f>IF(AND($D801&lt;=2030,Zisk!$D$10&gt;=2030),"(","")</f>
        <v/>
      </c>
      <c r="BE801" s="28" t="str">
        <f>IF(AND($D801&lt;=2030,Zisk!$D$10&gt;=2030),"1","")</f>
        <v/>
      </c>
      <c r="BF801" s="28" t="str">
        <f>IF(AND($D801&lt;=2030,Zisk!$D$10&gt;=2030),"+","")</f>
        <v/>
      </c>
      <c r="BG801" s="30" t="str">
        <f>IF(AND($D801&lt;=2030,Zisk!$D$10&gt;=2030),VstupniParametry_SKRYT!$D$14,"")</f>
        <v/>
      </c>
      <c r="BH801" s="28" t="str">
        <f>IF(AND($D801&lt;=2030,Zisk!$D$10&gt;=2030),")","")</f>
        <v/>
      </c>
      <c r="BI801" s="31" t="str">
        <f>IF(AND(D801&lt;2030,2030&lt;=Zisk!$D$10),1,IF(D801=2030,0,""))</f>
        <v/>
      </c>
      <c r="BJ801" s="33" t="s">
        <v>32</v>
      </c>
      <c r="BK801" s="30">
        <f t="shared" si="394"/>
        <v>1</v>
      </c>
      <c r="BL801" s="28" t="str">
        <f t="shared" si="395"/>
        <v>x</v>
      </c>
      <c r="BM801" s="34">
        <f t="shared" si="396"/>
        <v>1</v>
      </c>
      <c r="BN801" s="30" t="str">
        <f t="shared" si="397"/>
        <v>x</v>
      </c>
      <c r="BO801" s="34">
        <f t="shared" si="382"/>
        <v>1.018</v>
      </c>
      <c r="BP801" s="34" t="str">
        <f t="shared" si="383"/>
        <v/>
      </c>
      <c r="BQ801" s="34" t="str">
        <f t="shared" si="384"/>
        <v/>
      </c>
      <c r="BR801" s="34" t="str">
        <f t="shared" si="385"/>
        <v/>
      </c>
      <c r="BS801" s="34" t="str">
        <f t="shared" si="386"/>
        <v/>
      </c>
      <c r="BT801" s="34" t="str">
        <f t="shared" si="387"/>
        <v/>
      </c>
      <c r="BU801" s="34" t="str">
        <f t="shared" si="388"/>
        <v/>
      </c>
      <c r="BV801" s="34" t="str">
        <f t="shared" si="389"/>
        <v/>
      </c>
      <c r="BW801" s="34" t="str">
        <f t="shared" si="390"/>
        <v/>
      </c>
      <c r="BX801" s="34" t="str">
        <f t="shared" si="391"/>
        <v/>
      </c>
      <c r="BY801" s="34" t="str">
        <f t="shared" si="392"/>
        <v/>
      </c>
      <c r="BZ801" s="33" t="s">
        <v>32</v>
      </c>
      <c r="CA801" s="34">
        <f t="shared" si="393"/>
        <v>1.018</v>
      </c>
      <c r="CB801" s="28"/>
      <c r="CC801" s="29">
        <f>IF(D801&gt;Zisk!$D$10,"",E801*CA801)</f>
        <v>0</v>
      </c>
    </row>
    <row r="802" spans="2:81" x14ac:dyDescent="0.2">
      <c r="B802" s="35" t="str">
        <f>Zisk!B813</f>
        <v/>
      </c>
      <c r="C802" s="35">
        <f>Zisk!C813</f>
        <v>0</v>
      </c>
      <c r="D802" s="35">
        <f>Zisk!E813</f>
        <v>0</v>
      </c>
      <c r="E802" s="36">
        <f>Zisk!D813</f>
        <v>0</v>
      </c>
      <c r="F802" s="36"/>
      <c r="G802" s="35" t="str">
        <f t="shared" si="368"/>
        <v>(</v>
      </c>
      <c r="H802" s="35" t="str">
        <f t="shared" si="369"/>
        <v>1</v>
      </c>
      <c r="I802" s="35" t="str">
        <f t="shared" si="370"/>
        <v>+</v>
      </c>
      <c r="J802" s="37">
        <f>IF($D802&lt;=2021,VstupniParametry_SKRYT!$D$5,"")</f>
        <v>0.02</v>
      </c>
      <c r="K802" s="35" t="str">
        <f t="shared" si="371"/>
        <v>)</v>
      </c>
      <c r="L802" s="38">
        <f>IF($D802&lt;=2021,COUNTIF(Vypocet_SKRYT!T799:AS799,"&gt;=1"),"")</f>
        <v>0</v>
      </c>
      <c r="M802" s="39" t="str">
        <f t="shared" si="372"/>
        <v>x</v>
      </c>
      <c r="N802" s="35" t="str">
        <f t="shared" si="373"/>
        <v>(</v>
      </c>
      <c r="O802" s="35" t="str">
        <f t="shared" si="374"/>
        <v>1</v>
      </c>
      <c r="P802" s="35" t="str">
        <f t="shared" si="375"/>
        <v>+</v>
      </c>
      <c r="Q802" s="37">
        <f>IF($D802&lt;=2024,VstupniParametry_SKRYT!$D$6,"")</f>
        <v>0.06</v>
      </c>
      <c r="R802" s="35" t="str">
        <f t="shared" si="376"/>
        <v>)</v>
      </c>
      <c r="S802" s="38">
        <f>IF($D802&lt;=2024,COUNTIFS(Vypocet_SKRYT!AT799:AV799,"&gt;=1"),"")</f>
        <v>0</v>
      </c>
      <c r="T802" s="39" t="str">
        <f t="shared" si="377"/>
        <v>x</v>
      </c>
      <c r="U802" s="35" t="str">
        <f t="shared" si="378"/>
        <v>(</v>
      </c>
      <c r="V802" s="35" t="str">
        <f t="shared" si="379"/>
        <v>1</v>
      </c>
      <c r="W802" s="35" t="str">
        <f t="shared" si="380"/>
        <v>+</v>
      </c>
      <c r="X802" s="37">
        <f>IF($D802&lt;=2025,VstupniParametry_SKRYT!$D$9,"")</f>
        <v>1.7999999999999999E-2</v>
      </c>
      <c r="Y802" s="35" t="str">
        <f t="shared" si="381"/>
        <v>)</v>
      </c>
      <c r="Z802" s="38">
        <f>IF(AND(D802&lt;2025,2025&lt;=Zisk!$D$10),1,IF(D802=2025,0,""))</f>
        <v>1</v>
      </c>
      <c r="AA802" s="39" t="str">
        <f>IF(AND($D802&lt;=2025,Zisk!$D$10&gt;=2026),"x","")</f>
        <v/>
      </c>
      <c r="AB802" s="35" t="str">
        <f>IF(AND($D802&lt;=2026,Zisk!$D$10&gt;=2026),"(","")</f>
        <v/>
      </c>
      <c r="AC802" s="35" t="str">
        <f>IF(AND($D802&lt;=2026,Zisk!$D$10&gt;=2026),"1","")</f>
        <v/>
      </c>
      <c r="AD802" s="35" t="str">
        <f>IF(AND($D802&lt;=2026,Zisk!$D$10&gt;=2026),"+","")</f>
        <v/>
      </c>
      <c r="AE802" s="37" t="str">
        <f>IF(AND($D802&lt;=2026,Zisk!$D$10&gt;=2026),VstupniParametry_SKRYT!$D$10,"")</f>
        <v/>
      </c>
      <c r="AF802" s="35" t="str">
        <f>IF(AND($D802&lt;=2026,Zisk!$D$10&gt;=2026),")","")</f>
        <v/>
      </c>
      <c r="AG802" s="38" t="str">
        <f>IF(AND(D802&lt;2026,2026&lt;=Zisk!$D$10),1,IF(D802=2026,0,""))</f>
        <v/>
      </c>
      <c r="AH802" s="39" t="str">
        <f>IF(AND($D802&lt;=2026,Zisk!$D$10&gt;=2027),"x","")</f>
        <v/>
      </c>
      <c r="AI802" s="35" t="str">
        <f>IF(AND($D802&lt;=2027,Zisk!$D$10&gt;=2027),"(","")</f>
        <v/>
      </c>
      <c r="AJ802" s="35" t="str">
        <f>IF(AND($D802&lt;=2027,Zisk!$D$10&gt;=2027),"1","")</f>
        <v/>
      </c>
      <c r="AK802" s="35" t="str">
        <f>IF(AND($D802&lt;=2027,Zisk!$D$10&gt;=2027),"+","")</f>
        <v/>
      </c>
      <c r="AL802" s="37" t="str">
        <f>IF(AND($D802&lt;=2027,Zisk!$D$10&gt;=2027),VstupniParametry_SKRYT!$D$11,"")</f>
        <v/>
      </c>
      <c r="AM802" s="35" t="str">
        <f>IF(AND($D802&lt;=2027,Zisk!$D$10&gt;=2027),")","")</f>
        <v/>
      </c>
      <c r="AN802" s="38" t="str">
        <f>IF(AND(D802&lt;2027,2027&lt;=Zisk!$D$10),1,IF(D802=2027,0,""))</f>
        <v/>
      </c>
      <c r="AO802" s="39" t="str">
        <f>IF(AND($D802&lt;=2027,Zisk!$D$10&gt;=2028),"x","")</f>
        <v/>
      </c>
      <c r="AP802" s="35" t="str">
        <f>IF(AND($D802&lt;=2028,Zisk!$D$10&gt;=2028),"(","")</f>
        <v/>
      </c>
      <c r="AQ802" s="35" t="str">
        <f>IF(AND($D802&lt;=2028,Zisk!$D$10&gt;=2028),"1","")</f>
        <v/>
      </c>
      <c r="AR802" s="35" t="str">
        <f>IF(AND($D802&lt;=2028,Zisk!$D$10&gt;=2028),"+","")</f>
        <v/>
      </c>
      <c r="AS802" s="37" t="str">
        <f>IF(AND($D802&lt;=2028,Zisk!$D$10&gt;=2028),VstupniParametry_SKRYT!$D$12,"")</f>
        <v/>
      </c>
      <c r="AT802" s="35" t="str">
        <f>IF(AND($D802&lt;=2028,Zisk!$D$10&gt;=2028),")","")</f>
        <v/>
      </c>
      <c r="AU802" s="38" t="str">
        <f>IF(AND(D802&lt;2028,2028&lt;=Zisk!$D$10),1,IF(D802=2028,0,""))</f>
        <v/>
      </c>
      <c r="AV802" s="39" t="str">
        <f>IF(AND($D802&lt;=2028,Zisk!$D$10&gt;=2029),"x","")</f>
        <v/>
      </c>
      <c r="AW802" s="35" t="str">
        <f>IF(AND($D802&lt;=2029,Zisk!$D$10&gt;=2029),"(","")</f>
        <v/>
      </c>
      <c r="AX802" s="35" t="str">
        <f>IF(AND($D802&lt;=2029,Zisk!$D$10&gt;=2029),"1","")</f>
        <v/>
      </c>
      <c r="AY802" s="35" t="str">
        <f>IF(AND($D802&lt;=2029,Zisk!$D$10&gt;=2029),"+","")</f>
        <v/>
      </c>
      <c r="AZ802" s="37" t="str">
        <f>IF(AND($D802&lt;=2029,Zisk!$D$10&gt;=2029),VstupniParametry_SKRYT!$D$13,"")</f>
        <v/>
      </c>
      <c r="BA802" s="35" t="str">
        <f>IF(AND($D802&lt;=2029,Zisk!$D$10&gt;=2029),")","")</f>
        <v/>
      </c>
      <c r="BB802" s="38" t="str">
        <f>IF(AND(D802&lt;2029,2029&lt;=Zisk!$D$10),1,IF(D802=2029,0,""))</f>
        <v/>
      </c>
      <c r="BC802" s="39" t="str">
        <f>IF(AND($D802&lt;=2029,Zisk!$D$10&gt;=2030),"x","")</f>
        <v/>
      </c>
      <c r="BD802" s="35" t="str">
        <f>IF(AND($D802&lt;=2030,Zisk!$D$10&gt;=2030),"(","")</f>
        <v/>
      </c>
      <c r="BE802" s="35" t="str">
        <f>IF(AND($D802&lt;=2030,Zisk!$D$10&gt;=2030),"1","")</f>
        <v/>
      </c>
      <c r="BF802" s="35" t="str">
        <f>IF(AND($D802&lt;=2030,Zisk!$D$10&gt;=2030),"+","")</f>
        <v/>
      </c>
      <c r="BG802" s="37" t="str">
        <f>IF(AND($D802&lt;=2030,Zisk!$D$10&gt;=2030),VstupniParametry_SKRYT!$D$14,"")</f>
        <v/>
      </c>
      <c r="BH802" s="35" t="str">
        <f>IF(AND($D802&lt;=2030,Zisk!$D$10&gt;=2030),")","")</f>
        <v/>
      </c>
      <c r="BI802" s="38" t="str">
        <f>IF(AND(D802&lt;2030,2030&lt;=Zisk!$D$10),1,IF(D802=2030,0,""))</f>
        <v/>
      </c>
      <c r="BJ802" s="40" t="s">
        <v>32</v>
      </c>
      <c r="BK802" s="37">
        <f t="shared" si="394"/>
        <v>1</v>
      </c>
      <c r="BL802" s="35" t="str">
        <f t="shared" si="395"/>
        <v>x</v>
      </c>
      <c r="BM802" s="41">
        <f t="shared" si="396"/>
        <v>1</v>
      </c>
      <c r="BN802" s="37" t="str">
        <f t="shared" si="397"/>
        <v>x</v>
      </c>
      <c r="BO802" s="41">
        <f t="shared" si="382"/>
        <v>1.018</v>
      </c>
      <c r="BP802" s="41" t="str">
        <f t="shared" si="383"/>
        <v/>
      </c>
      <c r="BQ802" s="41" t="str">
        <f t="shared" si="384"/>
        <v/>
      </c>
      <c r="BR802" s="41" t="str">
        <f t="shared" si="385"/>
        <v/>
      </c>
      <c r="BS802" s="41" t="str">
        <f t="shared" si="386"/>
        <v/>
      </c>
      <c r="BT802" s="41" t="str">
        <f t="shared" si="387"/>
        <v/>
      </c>
      <c r="BU802" s="41" t="str">
        <f t="shared" si="388"/>
        <v/>
      </c>
      <c r="BV802" s="41" t="str">
        <f t="shared" si="389"/>
        <v/>
      </c>
      <c r="BW802" s="41" t="str">
        <f t="shared" si="390"/>
        <v/>
      </c>
      <c r="BX802" s="41" t="str">
        <f t="shared" si="391"/>
        <v/>
      </c>
      <c r="BY802" s="41" t="str">
        <f t="shared" si="392"/>
        <v/>
      </c>
      <c r="BZ802" s="40" t="s">
        <v>32</v>
      </c>
      <c r="CA802" s="41">
        <f t="shared" si="393"/>
        <v>1.018</v>
      </c>
      <c r="CB802" s="35"/>
      <c r="CC802" s="36">
        <f>IF(D802&gt;Zisk!$D$10,"",E802*CA802)</f>
        <v>0</v>
      </c>
    </row>
    <row r="803" spans="2:81" x14ac:dyDescent="0.2">
      <c r="B803" s="28" t="str">
        <f>Zisk!B814</f>
        <v/>
      </c>
      <c r="C803" s="28">
        <f>Zisk!C814</f>
        <v>0</v>
      </c>
      <c r="D803" s="28">
        <f>Zisk!E814</f>
        <v>0</v>
      </c>
      <c r="E803" s="29">
        <f>Zisk!D814</f>
        <v>0</v>
      </c>
      <c r="F803" s="29"/>
      <c r="G803" s="28" t="str">
        <f t="shared" si="368"/>
        <v>(</v>
      </c>
      <c r="H803" s="28" t="str">
        <f t="shared" si="369"/>
        <v>1</v>
      </c>
      <c r="I803" s="28" t="str">
        <f t="shared" si="370"/>
        <v>+</v>
      </c>
      <c r="J803" s="30">
        <f>IF($D803&lt;=2021,VstupniParametry_SKRYT!$D$5,"")</f>
        <v>0.02</v>
      </c>
      <c r="K803" s="28" t="str">
        <f t="shared" si="371"/>
        <v>)</v>
      </c>
      <c r="L803" s="31">
        <f>IF($D803&lt;=2021,COUNTIF(Vypocet_SKRYT!T800:AS800,"&gt;=1"),"")</f>
        <v>0</v>
      </c>
      <c r="M803" s="32" t="str">
        <f t="shared" si="372"/>
        <v>x</v>
      </c>
      <c r="N803" s="28" t="str">
        <f t="shared" si="373"/>
        <v>(</v>
      </c>
      <c r="O803" s="28" t="str">
        <f t="shared" si="374"/>
        <v>1</v>
      </c>
      <c r="P803" s="28" t="str">
        <f t="shared" si="375"/>
        <v>+</v>
      </c>
      <c r="Q803" s="30">
        <f>IF($D803&lt;=2024,VstupniParametry_SKRYT!$D$6,"")</f>
        <v>0.06</v>
      </c>
      <c r="R803" s="28" t="str">
        <f t="shared" si="376"/>
        <v>)</v>
      </c>
      <c r="S803" s="31">
        <f>IF($D803&lt;=2024,COUNTIFS(Vypocet_SKRYT!AT800:AV800,"&gt;=1"),"")</f>
        <v>0</v>
      </c>
      <c r="T803" s="32" t="str">
        <f t="shared" si="377"/>
        <v>x</v>
      </c>
      <c r="U803" s="28" t="str">
        <f t="shared" si="378"/>
        <v>(</v>
      </c>
      <c r="V803" s="28" t="str">
        <f t="shared" si="379"/>
        <v>1</v>
      </c>
      <c r="W803" s="28" t="str">
        <f t="shared" si="380"/>
        <v>+</v>
      </c>
      <c r="X803" s="30">
        <f>IF($D803&lt;=2025,VstupniParametry_SKRYT!$D$9,"")</f>
        <v>1.7999999999999999E-2</v>
      </c>
      <c r="Y803" s="28" t="str">
        <f t="shared" si="381"/>
        <v>)</v>
      </c>
      <c r="Z803" s="31">
        <f>IF(AND(D803&lt;2025,2025&lt;=Zisk!$D$10),1,IF(D803=2025,0,""))</f>
        <v>1</v>
      </c>
      <c r="AA803" s="32" t="str">
        <f>IF(AND($D803&lt;=2025,Zisk!$D$10&gt;=2026),"x","")</f>
        <v/>
      </c>
      <c r="AB803" s="28" t="str">
        <f>IF(AND($D803&lt;=2026,Zisk!$D$10&gt;=2026),"(","")</f>
        <v/>
      </c>
      <c r="AC803" s="28" t="str">
        <f>IF(AND($D803&lt;=2026,Zisk!$D$10&gt;=2026),"1","")</f>
        <v/>
      </c>
      <c r="AD803" s="28" t="str">
        <f>IF(AND($D803&lt;=2026,Zisk!$D$10&gt;=2026),"+","")</f>
        <v/>
      </c>
      <c r="AE803" s="30" t="str">
        <f>IF(AND($D803&lt;=2026,Zisk!$D$10&gt;=2026),VstupniParametry_SKRYT!$D$10,"")</f>
        <v/>
      </c>
      <c r="AF803" s="28" t="str">
        <f>IF(AND($D803&lt;=2026,Zisk!$D$10&gt;=2026),")","")</f>
        <v/>
      </c>
      <c r="AG803" s="31" t="str">
        <f>IF(AND(D803&lt;2026,2026&lt;=Zisk!$D$10),1,IF(D803=2026,0,""))</f>
        <v/>
      </c>
      <c r="AH803" s="32" t="str">
        <f>IF(AND($D803&lt;=2026,Zisk!$D$10&gt;=2027),"x","")</f>
        <v/>
      </c>
      <c r="AI803" s="28" t="str">
        <f>IF(AND($D803&lt;=2027,Zisk!$D$10&gt;=2027),"(","")</f>
        <v/>
      </c>
      <c r="AJ803" s="28" t="str">
        <f>IF(AND($D803&lt;=2027,Zisk!$D$10&gt;=2027),"1","")</f>
        <v/>
      </c>
      <c r="AK803" s="28" t="str">
        <f>IF(AND($D803&lt;=2027,Zisk!$D$10&gt;=2027),"+","")</f>
        <v/>
      </c>
      <c r="AL803" s="30" t="str">
        <f>IF(AND($D803&lt;=2027,Zisk!$D$10&gt;=2027),VstupniParametry_SKRYT!$D$11,"")</f>
        <v/>
      </c>
      <c r="AM803" s="28" t="str">
        <f>IF(AND($D803&lt;=2027,Zisk!$D$10&gt;=2027),")","")</f>
        <v/>
      </c>
      <c r="AN803" s="31" t="str">
        <f>IF(AND(D803&lt;2027,2027&lt;=Zisk!$D$10),1,IF(D803=2027,0,""))</f>
        <v/>
      </c>
      <c r="AO803" s="32" t="str">
        <f>IF(AND($D803&lt;=2027,Zisk!$D$10&gt;=2028),"x","")</f>
        <v/>
      </c>
      <c r="AP803" s="28" t="str">
        <f>IF(AND($D803&lt;=2028,Zisk!$D$10&gt;=2028),"(","")</f>
        <v/>
      </c>
      <c r="AQ803" s="28" t="str">
        <f>IF(AND($D803&lt;=2028,Zisk!$D$10&gt;=2028),"1","")</f>
        <v/>
      </c>
      <c r="AR803" s="28" t="str">
        <f>IF(AND($D803&lt;=2028,Zisk!$D$10&gt;=2028),"+","")</f>
        <v/>
      </c>
      <c r="AS803" s="30" t="str">
        <f>IF(AND($D803&lt;=2028,Zisk!$D$10&gt;=2028),VstupniParametry_SKRYT!$D$12,"")</f>
        <v/>
      </c>
      <c r="AT803" s="28" t="str">
        <f>IF(AND($D803&lt;=2028,Zisk!$D$10&gt;=2028),")","")</f>
        <v/>
      </c>
      <c r="AU803" s="31" t="str">
        <f>IF(AND(D803&lt;2028,2028&lt;=Zisk!$D$10),1,IF(D803=2028,0,""))</f>
        <v/>
      </c>
      <c r="AV803" s="32" t="str">
        <f>IF(AND($D803&lt;=2028,Zisk!$D$10&gt;=2029),"x","")</f>
        <v/>
      </c>
      <c r="AW803" s="28" t="str">
        <f>IF(AND($D803&lt;=2029,Zisk!$D$10&gt;=2029),"(","")</f>
        <v/>
      </c>
      <c r="AX803" s="28" t="str">
        <f>IF(AND($D803&lt;=2029,Zisk!$D$10&gt;=2029),"1","")</f>
        <v/>
      </c>
      <c r="AY803" s="28" t="str">
        <f>IF(AND($D803&lt;=2029,Zisk!$D$10&gt;=2029),"+","")</f>
        <v/>
      </c>
      <c r="AZ803" s="30" t="str">
        <f>IF(AND($D803&lt;=2029,Zisk!$D$10&gt;=2029),VstupniParametry_SKRYT!$D$13,"")</f>
        <v/>
      </c>
      <c r="BA803" s="28" t="str">
        <f>IF(AND($D803&lt;=2029,Zisk!$D$10&gt;=2029),")","")</f>
        <v/>
      </c>
      <c r="BB803" s="31" t="str">
        <f>IF(AND(D803&lt;2029,2029&lt;=Zisk!$D$10),1,IF(D803=2029,0,""))</f>
        <v/>
      </c>
      <c r="BC803" s="32" t="str">
        <f>IF(AND($D803&lt;=2029,Zisk!$D$10&gt;=2030),"x","")</f>
        <v/>
      </c>
      <c r="BD803" s="28" t="str">
        <f>IF(AND($D803&lt;=2030,Zisk!$D$10&gt;=2030),"(","")</f>
        <v/>
      </c>
      <c r="BE803" s="28" t="str">
        <f>IF(AND($D803&lt;=2030,Zisk!$D$10&gt;=2030),"1","")</f>
        <v/>
      </c>
      <c r="BF803" s="28" t="str">
        <f>IF(AND($D803&lt;=2030,Zisk!$D$10&gt;=2030),"+","")</f>
        <v/>
      </c>
      <c r="BG803" s="30" t="str">
        <f>IF(AND($D803&lt;=2030,Zisk!$D$10&gt;=2030),VstupniParametry_SKRYT!$D$14,"")</f>
        <v/>
      </c>
      <c r="BH803" s="28" t="str">
        <f>IF(AND($D803&lt;=2030,Zisk!$D$10&gt;=2030),")","")</f>
        <v/>
      </c>
      <c r="BI803" s="31" t="str">
        <f>IF(AND(D803&lt;2030,2030&lt;=Zisk!$D$10),1,IF(D803=2030,0,""))</f>
        <v/>
      </c>
      <c r="BJ803" s="33" t="s">
        <v>32</v>
      </c>
      <c r="BK803" s="30">
        <f t="shared" si="394"/>
        <v>1</v>
      </c>
      <c r="BL803" s="28" t="str">
        <f t="shared" si="395"/>
        <v>x</v>
      </c>
      <c r="BM803" s="34">
        <f t="shared" si="396"/>
        <v>1</v>
      </c>
      <c r="BN803" s="30" t="str">
        <f t="shared" si="397"/>
        <v>x</v>
      </c>
      <c r="BO803" s="34">
        <f t="shared" si="382"/>
        <v>1.018</v>
      </c>
      <c r="BP803" s="34" t="str">
        <f t="shared" si="383"/>
        <v/>
      </c>
      <c r="BQ803" s="34" t="str">
        <f t="shared" si="384"/>
        <v/>
      </c>
      <c r="BR803" s="34" t="str">
        <f t="shared" si="385"/>
        <v/>
      </c>
      <c r="BS803" s="34" t="str">
        <f t="shared" si="386"/>
        <v/>
      </c>
      <c r="BT803" s="34" t="str">
        <f t="shared" si="387"/>
        <v/>
      </c>
      <c r="BU803" s="34" t="str">
        <f t="shared" si="388"/>
        <v/>
      </c>
      <c r="BV803" s="34" t="str">
        <f t="shared" si="389"/>
        <v/>
      </c>
      <c r="BW803" s="34" t="str">
        <f t="shared" si="390"/>
        <v/>
      </c>
      <c r="BX803" s="34" t="str">
        <f t="shared" si="391"/>
        <v/>
      </c>
      <c r="BY803" s="34" t="str">
        <f t="shared" si="392"/>
        <v/>
      </c>
      <c r="BZ803" s="33" t="s">
        <v>32</v>
      </c>
      <c r="CA803" s="34">
        <f t="shared" si="393"/>
        <v>1.018</v>
      </c>
      <c r="CB803" s="28"/>
      <c r="CC803" s="29">
        <f>IF(D803&gt;Zisk!$D$10,"",E803*CA803)</f>
        <v>0</v>
      </c>
    </row>
    <row r="804" spans="2:81" x14ac:dyDescent="0.2">
      <c r="B804" s="35" t="str">
        <f>Zisk!B815</f>
        <v/>
      </c>
      <c r="C804" s="35">
        <f>Zisk!C815</f>
        <v>0</v>
      </c>
      <c r="D804" s="35">
        <f>Zisk!E815</f>
        <v>0</v>
      </c>
      <c r="E804" s="36">
        <f>Zisk!D815</f>
        <v>0</v>
      </c>
      <c r="F804" s="36"/>
      <c r="G804" s="35" t="str">
        <f t="shared" si="368"/>
        <v>(</v>
      </c>
      <c r="H804" s="35" t="str">
        <f t="shared" si="369"/>
        <v>1</v>
      </c>
      <c r="I804" s="35" t="str">
        <f t="shared" si="370"/>
        <v>+</v>
      </c>
      <c r="J804" s="37">
        <f>IF($D804&lt;=2021,VstupniParametry_SKRYT!$D$5,"")</f>
        <v>0.02</v>
      </c>
      <c r="K804" s="35" t="str">
        <f t="shared" si="371"/>
        <v>)</v>
      </c>
      <c r="L804" s="38">
        <f>IF($D804&lt;=2021,COUNTIF(Vypocet_SKRYT!T801:AS801,"&gt;=1"),"")</f>
        <v>0</v>
      </c>
      <c r="M804" s="39" t="str">
        <f t="shared" si="372"/>
        <v>x</v>
      </c>
      <c r="N804" s="35" t="str">
        <f t="shared" si="373"/>
        <v>(</v>
      </c>
      <c r="O804" s="35" t="str">
        <f t="shared" si="374"/>
        <v>1</v>
      </c>
      <c r="P804" s="35" t="str">
        <f t="shared" si="375"/>
        <v>+</v>
      </c>
      <c r="Q804" s="37">
        <f>IF($D804&lt;=2024,VstupniParametry_SKRYT!$D$6,"")</f>
        <v>0.06</v>
      </c>
      <c r="R804" s="35" t="str">
        <f t="shared" si="376"/>
        <v>)</v>
      </c>
      <c r="S804" s="38">
        <f>IF($D804&lt;=2024,COUNTIFS(Vypocet_SKRYT!AT801:AV801,"&gt;=1"),"")</f>
        <v>0</v>
      </c>
      <c r="T804" s="39" t="str">
        <f t="shared" si="377"/>
        <v>x</v>
      </c>
      <c r="U804" s="35" t="str">
        <f t="shared" si="378"/>
        <v>(</v>
      </c>
      <c r="V804" s="35" t="str">
        <f t="shared" si="379"/>
        <v>1</v>
      </c>
      <c r="W804" s="35" t="str">
        <f t="shared" si="380"/>
        <v>+</v>
      </c>
      <c r="X804" s="37">
        <f>IF($D804&lt;=2025,VstupniParametry_SKRYT!$D$9,"")</f>
        <v>1.7999999999999999E-2</v>
      </c>
      <c r="Y804" s="35" t="str">
        <f t="shared" si="381"/>
        <v>)</v>
      </c>
      <c r="Z804" s="38">
        <f>IF(AND(D804&lt;2025,2025&lt;=Zisk!$D$10),1,IF(D804=2025,0,""))</f>
        <v>1</v>
      </c>
      <c r="AA804" s="39" t="str">
        <f>IF(AND($D804&lt;=2025,Zisk!$D$10&gt;=2026),"x","")</f>
        <v/>
      </c>
      <c r="AB804" s="35" t="str">
        <f>IF(AND($D804&lt;=2026,Zisk!$D$10&gt;=2026),"(","")</f>
        <v/>
      </c>
      <c r="AC804" s="35" t="str">
        <f>IF(AND($D804&lt;=2026,Zisk!$D$10&gt;=2026),"1","")</f>
        <v/>
      </c>
      <c r="AD804" s="35" t="str">
        <f>IF(AND($D804&lt;=2026,Zisk!$D$10&gt;=2026),"+","")</f>
        <v/>
      </c>
      <c r="AE804" s="37" t="str">
        <f>IF(AND($D804&lt;=2026,Zisk!$D$10&gt;=2026),VstupniParametry_SKRYT!$D$10,"")</f>
        <v/>
      </c>
      <c r="AF804" s="35" t="str">
        <f>IF(AND($D804&lt;=2026,Zisk!$D$10&gt;=2026),")","")</f>
        <v/>
      </c>
      <c r="AG804" s="38" t="str">
        <f>IF(AND(D804&lt;2026,2026&lt;=Zisk!$D$10),1,IF(D804=2026,0,""))</f>
        <v/>
      </c>
      <c r="AH804" s="39" t="str">
        <f>IF(AND($D804&lt;=2026,Zisk!$D$10&gt;=2027),"x","")</f>
        <v/>
      </c>
      <c r="AI804" s="35" t="str">
        <f>IF(AND($D804&lt;=2027,Zisk!$D$10&gt;=2027),"(","")</f>
        <v/>
      </c>
      <c r="AJ804" s="35" t="str">
        <f>IF(AND($D804&lt;=2027,Zisk!$D$10&gt;=2027),"1","")</f>
        <v/>
      </c>
      <c r="AK804" s="35" t="str">
        <f>IF(AND($D804&lt;=2027,Zisk!$D$10&gt;=2027),"+","")</f>
        <v/>
      </c>
      <c r="AL804" s="37" t="str">
        <f>IF(AND($D804&lt;=2027,Zisk!$D$10&gt;=2027),VstupniParametry_SKRYT!$D$11,"")</f>
        <v/>
      </c>
      <c r="AM804" s="35" t="str">
        <f>IF(AND($D804&lt;=2027,Zisk!$D$10&gt;=2027),")","")</f>
        <v/>
      </c>
      <c r="AN804" s="38" t="str">
        <f>IF(AND(D804&lt;2027,2027&lt;=Zisk!$D$10),1,IF(D804=2027,0,""))</f>
        <v/>
      </c>
      <c r="AO804" s="39" t="str">
        <f>IF(AND($D804&lt;=2027,Zisk!$D$10&gt;=2028),"x","")</f>
        <v/>
      </c>
      <c r="AP804" s="35" t="str">
        <f>IF(AND($D804&lt;=2028,Zisk!$D$10&gt;=2028),"(","")</f>
        <v/>
      </c>
      <c r="AQ804" s="35" t="str">
        <f>IF(AND($D804&lt;=2028,Zisk!$D$10&gt;=2028),"1","")</f>
        <v/>
      </c>
      <c r="AR804" s="35" t="str">
        <f>IF(AND($D804&lt;=2028,Zisk!$D$10&gt;=2028),"+","")</f>
        <v/>
      </c>
      <c r="AS804" s="37" t="str">
        <f>IF(AND($D804&lt;=2028,Zisk!$D$10&gt;=2028),VstupniParametry_SKRYT!$D$12,"")</f>
        <v/>
      </c>
      <c r="AT804" s="35" t="str">
        <f>IF(AND($D804&lt;=2028,Zisk!$D$10&gt;=2028),")","")</f>
        <v/>
      </c>
      <c r="AU804" s="38" t="str">
        <f>IF(AND(D804&lt;2028,2028&lt;=Zisk!$D$10),1,IF(D804=2028,0,""))</f>
        <v/>
      </c>
      <c r="AV804" s="39" t="str">
        <f>IF(AND($D804&lt;=2028,Zisk!$D$10&gt;=2029),"x","")</f>
        <v/>
      </c>
      <c r="AW804" s="35" t="str">
        <f>IF(AND($D804&lt;=2029,Zisk!$D$10&gt;=2029),"(","")</f>
        <v/>
      </c>
      <c r="AX804" s="35" t="str">
        <f>IF(AND($D804&lt;=2029,Zisk!$D$10&gt;=2029),"1","")</f>
        <v/>
      </c>
      <c r="AY804" s="35" t="str">
        <f>IF(AND($D804&lt;=2029,Zisk!$D$10&gt;=2029),"+","")</f>
        <v/>
      </c>
      <c r="AZ804" s="37" t="str">
        <f>IF(AND($D804&lt;=2029,Zisk!$D$10&gt;=2029),VstupniParametry_SKRYT!$D$13,"")</f>
        <v/>
      </c>
      <c r="BA804" s="35" t="str">
        <f>IF(AND($D804&lt;=2029,Zisk!$D$10&gt;=2029),")","")</f>
        <v/>
      </c>
      <c r="BB804" s="38" t="str">
        <f>IF(AND(D804&lt;2029,2029&lt;=Zisk!$D$10),1,IF(D804=2029,0,""))</f>
        <v/>
      </c>
      <c r="BC804" s="39" t="str">
        <f>IF(AND($D804&lt;=2029,Zisk!$D$10&gt;=2030),"x","")</f>
        <v/>
      </c>
      <c r="BD804" s="35" t="str">
        <f>IF(AND($D804&lt;=2030,Zisk!$D$10&gt;=2030),"(","")</f>
        <v/>
      </c>
      <c r="BE804" s="35" t="str">
        <f>IF(AND($D804&lt;=2030,Zisk!$D$10&gt;=2030),"1","")</f>
        <v/>
      </c>
      <c r="BF804" s="35" t="str">
        <f>IF(AND($D804&lt;=2030,Zisk!$D$10&gt;=2030),"+","")</f>
        <v/>
      </c>
      <c r="BG804" s="37" t="str">
        <f>IF(AND($D804&lt;=2030,Zisk!$D$10&gt;=2030),VstupniParametry_SKRYT!$D$14,"")</f>
        <v/>
      </c>
      <c r="BH804" s="35" t="str">
        <f>IF(AND($D804&lt;=2030,Zisk!$D$10&gt;=2030),")","")</f>
        <v/>
      </c>
      <c r="BI804" s="38" t="str">
        <f>IF(AND(D804&lt;2030,2030&lt;=Zisk!$D$10),1,IF(D804=2030,0,""))</f>
        <v/>
      </c>
      <c r="BJ804" s="40" t="s">
        <v>32</v>
      </c>
      <c r="BK804" s="37">
        <f t="shared" si="394"/>
        <v>1</v>
      </c>
      <c r="BL804" s="35" t="str">
        <f t="shared" si="395"/>
        <v>x</v>
      </c>
      <c r="BM804" s="41">
        <f t="shared" si="396"/>
        <v>1</v>
      </c>
      <c r="BN804" s="37" t="str">
        <f t="shared" si="397"/>
        <v>x</v>
      </c>
      <c r="BO804" s="41">
        <f t="shared" si="382"/>
        <v>1.018</v>
      </c>
      <c r="BP804" s="41" t="str">
        <f t="shared" si="383"/>
        <v/>
      </c>
      <c r="BQ804" s="41" t="str">
        <f t="shared" si="384"/>
        <v/>
      </c>
      <c r="BR804" s="41" t="str">
        <f t="shared" si="385"/>
        <v/>
      </c>
      <c r="BS804" s="41" t="str">
        <f t="shared" si="386"/>
        <v/>
      </c>
      <c r="BT804" s="41" t="str">
        <f t="shared" si="387"/>
        <v/>
      </c>
      <c r="BU804" s="41" t="str">
        <f t="shared" si="388"/>
        <v/>
      </c>
      <c r="BV804" s="41" t="str">
        <f t="shared" si="389"/>
        <v/>
      </c>
      <c r="BW804" s="41" t="str">
        <f t="shared" si="390"/>
        <v/>
      </c>
      <c r="BX804" s="41" t="str">
        <f t="shared" si="391"/>
        <v/>
      </c>
      <c r="BY804" s="41" t="str">
        <f t="shared" si="392"/>
        <v/>
      </c>
      <c r="BZ804" s="40" t="s">
        <v>32</v>
      </c>
      <c r="CA804" s="41">
        <f t="shared" si="393"/>
        <v>1.018</v>
      </c>
      <c r="CB804" s="35"/>
      <c r="CC804" s="36">
        <f>IF(D804&gt;Zisk!$D$10,"",E804*CA804)</f>
        <v>0</v>
      </c>
    </row>
    <row r="805" spans="2:81" x14ac:dyDescent="0.2">
      <c r="B805" s="28" t="str">
        <f>Zisk!B816</f>
        <v/>
      </c>
      <c r="C805" s="28">
        <f>Zisk!C816</f>
        <v>0</v>
      </c>
      <c r="D805" s="28">
        <f>Zisk!E816</f>
        <v>0</v>
      </c>
      <c r="E805" s="29">
        <f>Zisk!D816</f>
        <v>0</v>
      </c>
      <c r="F805" s="29"/>
      <c r="G805" s="28" t="str">
        <f t="shared" si="368"/>
        <v>(</v>
      </c>
      <c r="H805" s="28" t="str">
        <f t="shared" si="369"/>
        <v>1</v>
      </c>
      <c r="I805" s="28" t="str">
        <f t="shared" si="370"/>
        <v>+</v>
      </c>
      <c r="J805" s="30">
        <f>IF($D805&lt;=2021,VstupniParametry_SKRYT!$D$5,"")</f>
        <v>0.02</v>
      </c>
      <c r="K805" s="28" t="str">
        <f t="shared" si="371"/>
        <v>)</v>
      </c>
      <c r="L805" s="31">
        <f>IF($D805&lt;=2021,COUNTIF(Vypocet_SKRYT!T802:AS802,"&gt;=1"),"")</f>
        <v>0</v>
      </c>
      <c r="M805" s="32" t="str">
        <f t="shared" si="372"/>
        <v>x</v>
      </c>
      <c r="N805" s="28" t="str">
        <f t="shared" si="373"/>
        <v>(</v>
      </c>
      <c r="O805" s="28" t="str">
        <f t="shared" si="374"/>
        <v>1</v>
      </c>
      <c r="P805" s="28" t="str">
        <f t="shared" si="375"/>
        <v>+</v>
      </c>
      <c r="Q805" s="30">
        <f>IF($D805&lt;=2024,VstupniParametry_SKRYT!$D$6,"")</f>
        <v>0.06</v>
      </c>
      <c r="R805" s="28" t="str">
        <f t="shared" si="376"/>
        <v>)</v>
      </c>
      <c r="S805" s="31">
        <f>IF($D805&lt;=2024,COUNTIFS(Vypocet_SKRYT!AT802:AV802,"&gt;=1"),"")</f>
        <v>0</v>
      </c>
      <c r="T805" s="32" t="str">
        <f t="shared" si="377"/>
        <v>x</v>
      </c>
      <c r="U805" s="28" t="str">
        <f t="shared" si="378"/>
        <v>(</v>
      </c>
      <c r="V805" s="28" t="str">
        <f t="shared" si="379"/>
        <v>1</v>
      </c>
      <c r="W805" s="28" t="str">
        <f t="shared" si="380"/>
        <v>+</v>
      </c>
      <c r="X805" s="30">
        <f>IF($D805&lt;=2025,VstupniParametry_SKRYT!$D$9,"")</f>
        <v>1.7999999999999999E-2</v>
      </c>
      <c r="Y805" s="28" t="str">
        <f t="shared" si="381"/>
        <v>)</v>
      </c>
      <c r="Z805" s="31">
        <f>IF(AND(D805&lt;2025,2025&lt;=Zisk!$D$10),1,IF(D805=2025,0,""))</f>
        <v>1</v>
      </c>
      <c r="AA805" s="32" t="str">
        <f>IF(AND($D805&lt;=2025,Zisk!$D$10&gt;=2026),"x","")</f>
        <v/>
      </c>
      <c r="AB805" s="28" t="str">
        <f>IF(AND($D805&lt;=2026,Zisk!$D$10&gt;=2026),"(","")</f>
        <v/>
      </c>
      <c r="AC805" s="28" t="str">
        <f>IF(AND($D805&lt;=2026,Zisk!$D$10&gt;=2026),"1","")</f>
        <v/>
      </c>
      <c r="AD805" s="28" t="str">
        <f>IF(AND($D805&lt;=2026,Zisk!$D$10&gt;=2026),"+","")</f>
        <v/>
      </c>
      <c r="AE805" s="30" t="str">
        <f>IF(AND($D805&lt;=2026,Zisk!$D$10&gt;=2026),VstupniParametry_SKRYT!$D$10,"")</f>
        <v/>
      </c>
      <c r="AF805" s="28" t="str">
        <f>IF(AND($D805&lt;=2026,Zisk!$D$10&gt;=2026),")","")</f>
        <v/>
      </c>
      <c r="AG805" s="31" t="str">
        <f>IF(AND(D805&lt;2026,2026&lt;=Zisk!$D$10),1,IF(D805=2026,0,""))</f>
        <v/>
      </c>
      <c r="AH805" s="32" t="str">
        <f>IF(AND($D805&lt;=2026,Zisk!$D$10&gt;=2027),"x","")</f>
        <v/>
      </c>
      <c r="AI805" s="28" t="str">
        <f>IF(AND($D805&lt;=2027,Zisk!$D$10&gt;=2027),"(","")</f>
        <v/>
      </c>
      <c r="AJ805" s="28" t="str">
        <f>IF(AND($D805&lt;=2027,Zisk!$D$10&gt;=2027),"1","")</f>
        <v/>
      </c>
      <c r="AK805" s="28" t="str">
        <f>IF(AND($D805&lt;=2027,Zisk!$D$10&gt;=2027),"+","")</f>
        <v/>
      </c>
      <c r="AL805" s="30" t="str">
        <f>IF(AND($D805&lt;=2027,Zisk!$D$10&gt;=2027),VstupniParametry_SKRYT!$D$11,"")</f>
        <v/>
      </c>
      <c r="AM805" s="28" t="str">
        <f>IF(AND($D805&lt;=2027,Zisk!$D$10&gt;=2027),")","")</f>
        <v/>
      </c>
      <c r="AN805" s="31" t="str">
        <f>IF(AND(D805&lt;2027,2027&lt;=Zisk!$D$10),1,IF(D805=2027,0,""))</f>
        <v/>
      </c>
      <c r="AO805" s="32" t="str">
        <f>IF(AND($D805&lt;=2027,Zisk!$D$10&gt;=2028),"x","")</f>
        <v/>
      </c>
      <c r="AP805" s="28" t="str">
        <f>IF(AND($D805&lt;=2028,Zisk!$D$10&gt;=2028),"(","")</f>
        <v/>
      </c>
      <c r="AQ805" s="28" t="str">
        <f>IF(AND($D805&lt;=2028,Zisk!$D$10&gt;=2028),"1","")</f>
        <v/>
      </c>
      <c r="AR805" s="28" t="str">
        <f>IF(AND($D805&lt;=2028,Zisk!$D$10&gt;=2028),"+","")</f>
        <v/>
      </c>
      <c r="AS805" s="30" t="str">
        <f>IF(AND($D805&lt;=2028,Zisk!$D$10&gt;=2028),VstupniParametry_SKRYT!$D$12,"")</f>
        <v/>
      </c>
      <c r="AT805" s="28" t="str">
        <f>IF(AND($D805&lt;=2028,Zisk!$D$10&gt;=2028),")","")</f>
        <v/>
      </c>
      <c r="AU805" s="31" t="str">
        <f>IF(AND(D805&lt;2028,2028&lt;=Zisk!$D$10),1,IF(D805=2028,0,""))</f>
        <v/>
      </c>
      <c r="AV805" s="32" t="str">
        <f>IF(AND($D805&lt;=2028,Zisk!$D$10&gt;=2029),"x","")</f>
        <v/>
      </c>
      <c r="AW805" s="28" t="str">
        <f>IF(AND($D805&lt;=2029,Zisk!$D$10&gt;=2029),"(","")</f>
        <v/>
      </c>
      <c r="AX805" s="28" t="str">
        <f>IF(AND($D805&lt;=2029,Zisk!$D$10&gt;=2029),"1","")</f>
        <v/>
      </c>
      <c r="AY805" s="28" t="str">
        <f>IF(AND($D805&lt;=2029,Zisk!$D$10&gt;=2029),"+","")</f>
        <v/>
      </c>
      <c r="AZ805" s="30" t="str">
        <f>IF(AND($D805&lt;=2029,Zisk!$D$10&gt;=2029),VstupniParametry_SKRYT!$D$13,"")</f>
        <v/>
      </c>
      <c r="BA805" s="28" t="str">
        <f>IF(AND($D805&lt;=2029,Zisk!$D$10&gt;=2029),")","")</f>
        <v/>
      </c>
      <c r="BB805" s="31" t="str">
        <f>IF(AND(D805&lt;2029,2029&lt;=Zisk!$D$10),1,IF(D805=2029,0,""))</f>
        <v/>
      </c>
      <c r="BC805" s="32" t="str">
        <f>IF(AND($D805&lt;=2029,Zisk!$D$10&gt;=2030),"x","")</f>
        <v/>
      </c>
      <c r="BD805" s="28" t="str">
        <f>IF(AND($D805&lt;=2030,Zisk!$D$10&gt;=2030),"(","")</f>
        <v/>
      </c>
      <c r="BE805" s="28" t="str">
        <f>IF(AND($D805&lt;=2030,Zisk!$D$10&gt;=2030),"1","")</f>
        <v/>
      </c>
      <c r="BF805" s="28" t="str">
        <f>IF(AND($D805&lt;=2030,Zisk!$D$10&gt;=2030),"+","")</f>
        <v/>
      </c>
      <c r="BG805" s="30" t="str">
        <f>IF(AND($D805&lt;=2030,Zisk!$D$10&gt;=2030),VstupniParametry_SKRYT!$D$14,"")</f>
        <v/>
      </c>
      <c r="BH805" s="28" t="str">
        <f>IF(AND($D805&lt;=2030,Zisk!$D$10&gt;=2030),")","")</f>
        <v/>
      </c>
      <c r="BI805" s="31" t="str">
        <f>IF(AND(D805&lt;2030,2030&lt;=Zisk!$D$10),1,IF(D805=2030,0,""))</f>
        <v/>
      </c>
      <c r="BJ805" s="33" t="s">
        <v>32</v>
      </c>
      <c r="BK805" s="30">
        <f t="shared" si="394"/>
        <v>1</v>
      </c>
      <c r="BL805" s="28" t="str">
        <f t="shared" si="395"/>
        <v>x</v>
      </c>
      <c r="BM805" s="34">
        <f t="shared" si="396"/>
        <v>1</v>
      </c>
      <c r="BN805" s="30" t="str">
        <f t="shared" si="397"/>
        <v>x</v>
      </c>
      <c r="BO805" s="34">
        <f t="shared" si="382"/>
        <v>1.018</v>
      </c>
      <c r="BP805" s="34" t="str">
        <f t="shared" si="383"/>
        <v/>
      </c>
      <c r="BQ805" s="34" t="str">
        <f t="shared" si="384"/>
        <v/>
      </c>
      <c r="BR805" s="34" t="str">
        <f t="shared" si="385"/>
        <v/>
      </c>
      <c r="BS805" s="34" t="str">
        <f t="shared" si="386"/>
        <v/>
      </c>
      <c r="BT805" s="34" t="str">
        <f t="shared" si="387"/>
        <v/>
      </c>
      <c r="BU805" s="34" t="str">
        <f t="shared" si="388"/>
        <v/>
      </c>
      <c r="BV805" s="34" t="str">
        <f t="shared" si="389"/>
        <v/>
      </c>
      <c r="BW805" s="34" t="str">
        <f t="shared" si="390"/>
        <v/>
      </c>
      <c r="BX805" s="34" t="str">
        <f t="shared" si="391"/>
        <v/>
      </c>
      <c r="BY805" s="34" t="str">
        <f t="shared" si="392"/>
        <v/>
      </c>
      <c r="BZ805" s="33" t="s">
        <v>32</v>
      </c>
      <c r="CA805" s="34">
        <f t="shared" si="393"/>
        <v>1.018</v>
      </c>
      <c r="CB805" s="28"/>
      <c r="CC805" s="29">
        <f>IF(D805&gt;Zisk!$D$10,"",E805*CA805)</f>
        <v>0</v>
      </c>
    </row>
    <row r="806" spans="2:81" x14ac:dyDescent="0.2">
      <c r="B806" s="35" t="str">
        <f>Zisk!B817</f>
        <v/>
      </c>
      <c r="C806" s="35">
        <f>Zisk!C817</f>
        <v>0</v>
      </c>
      <c r="D806" s="35">
        <f>Zisk!E817</f>
        <v>0</v>
      </c>
      <c r="E806" s="36">
        <f>Zisk!D817</f>
        <v>0</v>
      </c>
      <c r="F806" s="36"/>
      <c r="G806" s="35" t="str">
        <f t="shared" si="368"/>
        <v>(</v>
      </c>
      <c r="H806" s="35" t="str">
        <f t="shared" si="369"/>
        <v>1</v>
      </c>
      <c r="I806" s="35" t="str">
        <f t="shared" si="370"/>
        <v>+</v>
      </c>
      <c r="J806" s="37">
        <f>IF($D806&lt;=2021,VstupniParametry_SKRYT!$D$5,"")</f>
        <v>0.02</v>
      </c>
      <c r="K806" s="35" t="str">
        <f t="shared" si="371"/>
        <v>)</v>
      </c>
      <c r="L806" s="38">
        <f>IF($D806&lt;=2021,COUNTIF(Vypocet_SKRYT!T803:AS803,"&gt;=1"),"")</f>
        <v>0</v>
      </c>
      <c r="M806" s="39" t="str">
        <f t="shared" si="372"/>
        <v>x</v>
      </c>
      <c r="N806" s="35" t="str">
        <f t="shared" si="373"/>
        <v>(</v>
      </c>
      <c r="O806" s="35" t="str">
        <f t="shared" si="374"/>
        <v>1</v>
      </c>
      <c r="P806" s="35" t="str">
        <f t="shared" si="375"/>
        <v>+</v>
      </c>
      <c r="Q806" s="37">
        <f>IF($D806&lt;=2024,VstupniParametry_SKRYT!$D$6,"")</f>
        <v>0.06</v>
      </c>
      <c r="R806" s="35" t="str">
        <f t="shared" si="376"/>
        <v>)</v>
      </c>
      <c r="S806" s="38">
        <f>IF($D806&lt;=2024,COUNTIFS(Vypocet_SKRYT!AT803:AV803,"&gt;=1"),"")</f>
        <v>0</v>
      </c>
      <c r="T806" s="39" t="str">
        <f t="shared" si="377"/>
        <v>x</v>
      </c>
      <c r="U806" s="35" t="str">
        <f t="shared" si="378"/>
        <v>(</v>
      </c>
      <c r="V806" s="35" t="str">
        <f t="shared" si="379"/>
        <v>1</v>
      </c>
      <c r="W806" s="35" t="str">
        <f t="shared" si="380"/>
        <v>+</v>
      </c>
      <c r="X806" s="37">
        <f>IF($D806&lt;=2025,VstupniParametry_SKRYT!$D$9,"")</f>
        <v>1.7999999999999999E-2</v>
      </c>
      <c r="Y806" s="35" t="str">
        <f t="shared" si="381"/>
        <v>)</v>
      </c>
      <c r="Z806" s="38">
        <f>IF(AND(D806&lt;2025,2025&lt;=Zisk!$D$10),1,IF(D806=2025,0,""))</f>
        <v>1</v>
      </c>
      <c r="AA806" s="39" t="str">
        <f>IF(AND($D806&lt;=2025,Zisk!$D$10&gt;=2026),"x","")</f>
        <v/>
      </c>
      <c r="AB806" s="35" t="str">
        <f>IF(AND($D806&lt;=2026,Zisk!$D$10&gt;=2026),"(","")</f>
        <v/>
      </c>
      <c r="AC806" s="35" t="str">
        <f>IF(AND($D806&lt;=2026,Zisk!$D$10&gt;=2026),"1","")</f>
        <v/>
      </c>
      <c r="AD806" s="35" t="str">
        <f>IF(AND($D806&lt;=2026,Zisk!$D$10&gt;=2026),"+","")</f>
        <v/>
      </c>
      <c r="AE806" s="37" t="str">
        <f>IF(AND($D806&lt;=2026,Zisk!$D$10&gt;=2026),VstupniParametry_SKRYT!$D$10,"")</f>
        <v/>
      </c>
      <c r="AF806" s="35" t="str">
        <f>IF(AND($D806&lt;=2026,Zisk!$D$10&gt;=2026),")","")</f>
        <v/>
      </c>
      <c r="AG806" s="38" t="str">
        <f>IF(AND(D806&lt;2026,2026&lt;=Zisk!$D$10),1,IF(D806=2026,0,""))</f>
        <v/>
      </c>
      <c r="AH806" s="39" t="str">
        <f>IF(AND($D806&lt;=2026,Zisk!$D$10&gt;=2027),"x","")</f>
        <v/>
      </c>
      <c r="AI806" s="35" t="str">
        <f>IF(AND($D806&lt;=2027,Zisk!$D$10&gt;=2027),"(","")</f>
        <v/>
      </c>
      <c r="AJ806" s="35" t="str">
        <f>IF(AND($D806&lt;=2027,Zisk!$D$10&gt;=2027),"1","")</f>
        <v/>
      </c>
      <c r="AK806" s="35" t="str">
        <f>IF(AND($D806&lt;=2027,Zisk!$D$10&gt;=2027),"+","")</f>
        <v/>
      </c>
      <c r="AL806" s="37" t="str">
        <f>IF(AND($D806&lt;=2027,Zisk!$D$10&gt;=2027),VstupniParametry_SKRYT!$D$11,"")</f>
        <v/>
      </c>
      <c r="AM806" s="35" t="str">
        <f>IF(AND($D806&lt;=2027,Zisk!$D$10&gt;=2027),")","")</f>
        <v/>
      </c>
      <c r="AN806" s="38" t="str">
        <f>IF(AND(D806&lt;2027,2027&lt;=Zisk!$D$10),1,IF(D806=2027,0,""))</f>
        <v/>
      </c>
      <c r="AO806" s="39" t="str">
        <f>IF(AND($D806&lt;=2027,Zisk!$D$10&gt;=2028),"x","")</f>
        <v/>
      </c>
      <c r="AP806" s="35" t="str">
        <f>IF(AND($D806&lt;=2028,Zisk!$D$10&gt;=2028),"(","")</f>
        <v/>
      </c>
      <c r="AQ806" s="35" t="str">
        <f>IF(AND($D806&lt;=2028,Zisk!$D$10&gt;=2028),"1","")</f>
        <v/>
      </c>
      <c r="AR806" s="35" t="str">
        <f>IF(AND($D806&lt;=2028,Zisk!$D$10&gt;=2028),"+","")</f>
        <v/>
      </c>
      <c r="AS806" s="37" t="str">
        <f>IF(AND($D806&lt;=2028,Zisk!$D$10&gt;=2028),VstupniParametry_SKRYT!$D$12,"")</f>
        <v/>
      </c>
      <c r="AT806" s="35" t="str">
        <f>IF(AND($D806&lt;=2028,Zisk!$D$10&gt;=2028),")","")</f>
        <v/>
      </c>
      <c r="AU806" s="38" t="str">
        <f>IF(AND(D806&lt;2028,2028&lt;=Zisk!$D$10),1,IF(D806=2028,0,""))</f>
        <v/>
      </c>
      <c r="AV806" s="39" t="str">
        <f>IF(AND($D806&lt;=2028,Zisk!$D$10&gt;=2029),"x","")</f>
        <v/>
      </c>
      <c r="AW806" s="35" t="str">
        <f>IF(AND($D806&lt;=2029,Zisk!$D$10&gt;=2029),"(","")</f>
        <v/>
      </c>
      <c r="AX806" s="35" t="str">
        <f>IF(AND($D806&lt;=2029,Zisk!$D$10&gt;=2029),"1","")</f>
        <v/>
      </c>
      <c r="AY806" s="35" t="str">
        <f>IF(AND($D806&lt;=2029,Zisk!$D$10&gt;=2029),"+","")</f>
        <v/>
      </c>
      <c r="AZ806" s="37" t="str">
        <f>IF(AND($D806&lt;=2029,Zisk!$D$10&gt;=2029),VstupniParametry_SKRYT!$D$13,"")</f>
        <v/>
      </c>
      <c r="BA806" s="35" t="str">
        <f>IF(AND($D806&lt;=2029,Zisk!$D$10&gt;=2029),")","")</f>
        <v/>
      </c>
      <c r="BB806" s="38" t="str">
        <f>IF(AND(D806&lt;2029,2029&lt;=Zisk!$D$10),1,IF(D806=2029,0,""))</f>
        <v/>
      </c>
      <c r="BC806" s="39" t="str">
        <f>IF(AND($D806&lt;=2029,Zisk!$D$10&gt;=2030),"x","")</f>
        <v/>
      </c>
      <c r="BD806" s="35" t="str">
        <f>IF(AND($D806&lt;=2030,Zisk!$D$10&gt;=2030),"(","")</f>
        <v/>
      </c>
      <c r="BE806" s="35" t="str">
        <f>IF(AND($D806&lt;=2030,Zisk!$D$10&gt;=2030),"1","")</f>
        <v/>
      </c>
      <c r="BF806" s="35" t="str">
        <f>IF(AND($D806&lt;=2030,Zisk!$D$10&gt;=2030),"+","")</f>
        <v/>
      </c>
      <c r="BG806" s="37" t="str">
        <f>IF(AND($D806&lt;=2030,Zisk!$D$10&gt;=2030),VstupniParametry_SKRYT!$D$14,"")</f>
        <v/>
      </c>
      <c r="BH806" s="35" t="str">
        <f>IF(AND($D806&lt;=2030,Zisk!$D$10&gt;=2030),")","")</f>
        <v/>
      </c>
      <c r="BI806" s="38" t="str">
        <f>IF(AND(D806&lt;2030,2030&lt;=Zisk!$D$10),1,IF(D806=2030,0,""))</f>
        <v/>
      </c>
      <c r="BJ806" s="40" t="s">
        <v>32</v>
      </c>
      <c r="BK806" s="37">
        <f t="shared" si="394"/>
        <v>1</v>
      </c>
      <c r="BL806" s="35" t="str">
        <f t="shared" si="395"/>
        <v>x</v>
      </c>
      <c r="BM806" s="41">
        <f t="shared" si="396"/>
        <v>1</v>
      </c>
      <c r="BN806" s="37" t="str">
        <f t="shared" si="397"/>
        <v>x</v>
      </c>
      <c r="BO806" s="41">
        <f t="shared" si="382"/>
        <v>1.018</v>
      </c>
      <c r="BP806" s="41" t="str">
        <f t="shared" si="383"/>
        <v/>
      </c>
      <c r="BQ806" s="41" t="str">
        <f t="shared" si="384"/>
        <v/>
      </c>
      <c r="BR806" s="41" t="str">
        <f t="shared" si="385"/>
        <v/>
      </c>
      <c r="BS806" s="41" t="str">
        <f t="shared" si="386"/>
        <v/>
      </c>
      <c r="BT806" s="41" t="str">
        <f t="shared" si="387"/>
        <v/>
      </c>
      <c r="BU806" s="41" t="str">
        <f t="shared" si="388"/>
        <v/>
      </c>
      <c r="BV806" s="41" t="str">
        <f t="shared" si="389"/>
        <v/>
      </c>
      <c r="BW806" s="41" t="str">
        <f t="shared" si="390"/>
        <v/>
      </c>
      <c r="BX806" s="41" t="str">
        <f t="shared" si="391"/>
        <v/>
      </c>
      <c r="BY806" s="41" t="str">
        <f t="shared" si="392"/>
        <v/>
      </c>
      <c r="BZ806" s="40" t="s">
        <v>32</v>
      </c>
      <c r="CA806" s="41">
        <f t="shared" si="393"/>
        <v>1.018</v>
      </c>
      <c r="CB806" s="35"/>
      <c r="CC806" s="36">
        <f>IF(D806&gt;Zisk!$D$10,"",E806*CA806)</f>
        <v>0</v>
      </c>
    </row>
    <row r="807" spans="2:81" x14ac:dyDescent="0.2">
      <c r="B807" s="28" t="str">
        <f>Zisk!B818</f>
        <v/>
      </c>
      <c r="C807" s="28">
        <f>Zisk!C818</f>
        <v>0</v>
      </c>
      <c r="D807" s="28">
        <f>Zisk!E818</f>
        <v>0</v>
      </c>
      <c r="E807" s="29">
        <f>Zisk!D818</f>
        <v>0</v>
      </c>
      <c r="F807" s="29"/>
      <c r="G807" s="28" t="str">
        <f t="shared" si="368"/>
        <v>(</v>
      </c>
      <c r="H807" s="28" t="str">
        <f t="shared" si="369"/>
        <v>1</v>
      </c>
      <c r="I807" s="28" t="str">
        <f t="shared" si="370"/>
        <v>+</v>
      </c>
      <c r="J807" s="30">
        <f>IF($D807&lt;=2021,VstupniParametry_SKRYT!$D$5,"")</f>
        <v>0.02</v>
      </c>
      <c r="K807" s="28" t="str">
        <f t="shared" si="371"/>
        <v>)</v>
      </c>
      <c r="L807" s="31">
        <f>IF($D807&lt;=2021,COUNTIF(Vypocet_SKRYT!T804:AS804,"&gt;=1"),"")</f>
        <v>0</v>
      </c>
      <c r="M807" s="32" t="str">
        <f t="shared" si="372"/>
        <v>x</v>
      </c>
      <c r="N807" s="28" t="str">
        <f t="shared" si="373"/>
        <v>(</v>
      </c>
      <c r="O807" s="28" t="str">
        <f t="shared" si="374"/>
        <v>1</v>
      </c>
      <c r="P807" s="28" t="str">
        <f t="shared" si="375"/>
        <v>+</v>
      </c>
      <c r="Q807" s="30">
        <f>IF($D807&lt;=2024,VstupniParametry_SKRYT!$D$6,"")</f>
        <v>0.06</v>
      </c>
      <c r="R807" s="28" t="str">
        <f t="shared" si="376"/>
        <v>)</v>
      </c>
      <c r="S807" s="31">
        <f>IF($D807&lt;=2024,COUNTIFS(Vypocet_SKRYT!AT804:AV804,"&gt;=1"),"")</f>
        <v>0</v>
      </c>
      <c r="T807" s="32" t="str">
        <f t="shared" si="377"/>
        <v>x</v>
      </c>
      <c r="U807" s="28" t="str">
        <f t="shared" si="378"/>
        <v>(</v>
      </c>
      <c r="V807" s="28" t="str">
        <f t="shared" si="379"/>
        <v>1</v>
      </c>
      <c r="W807" s="28" t="str">
        <f t="shared" si="380"/>
        <v>+</v>
      </c>
      <c r="X807" s="30">
        <f>IF($D807&lt;=2025,VstupniParametry_SKRYT!$D$9,"")</f>
        <v>1.7999999999999999E-2</v>
      </c>
      <c r="Y807" s="28" t="str">
        <f t="shared" si="381"/>
        <v>)</v>
      </c>
      <c r="Z807" s="31">
        <f>IF(AND(D807&lt;2025,2025&lt;=Zisk!$D$10),1,IF(D807=2025,0,""))</f>
        <v>1</v>
      </c>
      <c r="AA807" s="32" t="str">
        <f>IF(AND($D807&lt;=2025,Zisk!$D$10&gt;=2026),"x","")</f>
        <v/>
      </c>
      <c r="AB807" s="28" t="str">
        <f>IF(AND($D807&lt;=2026,Zisk!$D$10&gt;=2026),"(","")</f>
        <v/>
      </c>
      <c r="AC807" s="28" t="str">
        <f>IF(AND($D807&lt;=2026,Zisk!$D$10&gt;=2026),"1","")</f>
        <v/>
      </c>
      <c r="AD807" s="28" t="str">
        <f>IF(AND($D807&lt;=2026,Zisk!$D$10&gt;=2026),"+","")</f>
        <v/>
      </c>
      <c r="AE807" s="30" t="str">
        <f>IF(AND($D807&lt;=2026,Zisk!$D$10&gt;=2026),VstupniParametry_SKRYT!$D$10,"")</f>
        <v/>
      </c>
      <c r="AF807" s="28" t="str">
        <f>IF(AND($D807&lt;=2026,Zisk!$D$10&gt;=2026),")","")</f>
        <v/>
      </c>
      <c r="AG807" s="31" t="str">
        <f>IF(AND(D807&lt;2026,2026&lt;=Zisk!$D$10),1,IF(D807=2026,0,""))</f>
        <v/>
      </c>
      <c r="AH807" s="32" t="str">
        <f>IF(AND($D807&lt;=2026,Zisk!$D$10&gt;=2027),"x","")</f>
        <v/>
      </c>
      <c r="AI807" s="28" t="str">
        <f>IF(AND($D807&lt;=2027,Zisk!$D$10&gt;=2027),"(","")</f>
        <v/>
      </c>
      <c r="AJ807" s="28" t="str">
        <f>IF(AND($D807&lt;=2027,Zisk!$D$10&gt;=2027),"1","")</f>
        <v/>
      </c>
      <c r="AK807" s="28" t="str">
        <f>IF(AND($D807&lt;=2027,Zisk!$D$10&gt;=2027),"+","")</f>
        <v/>
      </c>
      <c r="AL807" s="30" t="str">
        <f>IF(AND($D807&lt;=2027,Zisk!$D$10&gt;=2027),VstupniParametry_SKRYT!$D$11,"")</f>
        <v/>
      </c>
      <c r="AM807" s="28" t="str">
        <f>IF(AND($D807&lt;=2027,Zisk!$D$10&gt;=2027),")","")</f>
        <v/>
      </c>
      <c r="AN807" s="31" t="str">
        <f>IF(AND(D807&lt;2027,2027&lt;=Zisk!$D$10),1,IF(D807=2027,0,""))</f>
        <v/>
      </c>
      <c r="AO807" s="32" t="str">
        <f>IF(AND($D807&lt;=2027,Zisk!$D$10&gt;=2028),"x","")</f>
        <v/>
      </c>
      <c r="AP807" s="28" t="str">
        <f>IF(AND($D807&lt;=2028,Zisk!$D$10&gt;=2028),"(","")</f>
        <v/>
      </c>
      <c r="AQ807" s="28" t="str">
        <f>IF(AND($D807&lt;=2028,Zisk!$D$10&gt;=2028),"1","")</f>
        <v/>
      </c>
      <c r="AR807" s="28" t="str">
        <f>IF(AND($D807&lt;=2028,Zisk!$D$10&gt;=2028),"+","")</f>
        <v/>
      </c>
      <c r="AS807" s="30" t="str">
        <f>IF(AND($D807&lt;=2028,Zisk!$D$10&gt;=2028),VstupniParametry_SKRYT!$D$12,"")</f>
        <v/>
      </c>
      <c r="AT807" s="28" t="str">
        <f>IF(AND($D807&lt;=2028,Zisk!$D$10&gt;=2028),")","")</f>
        <v/>
      </c>
      <c r="AU807" s="31" t="str">
        <f>IF(AND(D807&lt;2028,2028&lt;=Zisk!$D$10),1,IF(D807=2028,0,""))</f>
        <v/>
      </c>
      <c r="AV807" s="32" t="str">
        <f>IF(AND($D807&lt;=2028,Zisk!$D$10&gt;=2029),"x","")</f>
        <v/>
      </c>
      <c r="AW807" s="28" t="str">
        <f>IF(AND($D807&lt;=2029,Zisk!$D$10&gt;=2029),"(","")</f>
        <v/>
      </c>
      <c r="AX807" s="28" t="str">
        <f>IF(AND($D807&lt;=2029,Zisk!$D$10&gt;=2029),"1","")</f>
        <v/>
      </c>
      <c r="AY807" s="28" t="str">
        <f>IF(AND($D807&lt;=2029,Zisk!$D$10&gt;=2029),"+","")</f>
        <v/>
      </c>
      <c r="AZ807" s="30" t="str">
        <f>IF(AND($D807&lt;=2029,Zisk!$D$10&gt;=2029),VstupniParametry_SKRYT!$D$13,"")</f>
        <v/>
      </c>
      <c r="BA807" s="28" t="str">
        <f>IF(AND($D807&lt;=2029,Zisk!$D$10&gt;=2029),")","")</f>
        <v/>
      </c>
      <c r="BB807" s="31" t="str">
        <f>IF(AND(D807&lt;2029,2029&lt;=Zisk!$D$10),1,IF(D807=2029,0,""))</f>
        <v/>
      </c>
      <c r="BC807" s="32" t="str">
        <f>IF(AND($D807&lt;=2029,Zisk!$D$10&gt;=2030),"x","")</f>
        <v/>
      </c>
      <c r="BD807" s="28" t="str">
        <f>IF(AND($D807&lt;=2030,Zisk!$D$10&gt;=2030),"(","")</f>
        <v/>
      </c>
      <c r="BE807" s="28" t="str">
        <f>IF(AND($D807&lt;=2030,Zisk!$D$10&gt;=2030),"1","")</f>
        <v/>
      </c>
      <c r="BF807" s="28" t="str">
        <f>IF(AND($D807&lt;=2030,Zisk!$D$10&gt;=2030),"+","")</f>
        <v/>
      </c>
      <c r="BG807" s="30" t="str">
        <f>IF(AND($D807&lt;=2030,Zisk!$D$10&gt;=2030),VstupniParametry_SKRYT!$D$14,"")</f>
        <v/>
      </c>
      <c r="BH807" s="28" t="str">
        <f>IF(AND($D807&lt;=2030,Zisk!$D$10&gt;=2030),")","")</f>
        <v/>
      </c>
      <c r="BI807" s="31" t="str">
        <f>IF(AND(D807&lt;2030,2030&lt;=Zisk!$D$10),1,IF(D807=2030,0,""))</f>
        <v/>
      </c>
      <c r="BJ807" s="33" t="s">
        <v>32</v>
      </c>
      <c r="BK807" s="30">
        <f t="shared" si="394"/>
        <v>1</v>
      </c>
      <c r="BL807" s="28" t="str">
        <f t="shared" si="395"/>
        <v>x</v>
      </c>
      <c r="BM807" s="34">
        <f t="shared" si="396"/>
        <v>1</v>
      </c>
      <c r="BN807" s="30" t="str">
        <f t="shared" si="397"/>
        <v>x</v>
      </c>
      <c r="BO807" s="34">
        <f t="shared" si="382"/>
        <v>1.018</v>
      </c>
      <c r="BP807" s="34" t="str">
        <f t="shared" si="383"/>
        <v/>
      </c>
      <c r="BQ807" s="34" t="str">
        <f t="shared" si="384"/>
        <v/>
      </c>
      <c r="BR807" s="34" t="str">
        <f t="shared" si="385"/>
        <v/>
      </c>
      <c r="BS807" s="34" t="str">
        <f t="shared" si="386"/>
        <v/>
      </c>
      <c r="BT807" s="34" t="str">
        <f t="shared" si="387"/>
        <v/>
      </c>
      <c r="BU807" s="34" t="str">
        <f t="shared" si="388"/>
        <v/>
      </c>
      <c r="BV807" s="34" t="str">
        <f t="shared" si="389"/>
        <v/>
      </c>
      <c r="BW807" s="34" t="str">
        <f t="shared" si="390"/>
        <v/>
      </c>
      <c r="BX807" s="34" t="str">
        <f t="shared" si="391"/>
        <v/>
      </c>
      <c r="BY807" s="34" t="str">
        <f t="shared" si="392"/>
        <v/>
      </c>
      <c r="BZ807" s="33" t="s">
        <v>32</v>
      </c>
      <c r="CA807" s="34">
        <f t="shared" si="393"/>
        <v>1.018</v>
      </c>
      <c r="CB807" s="28"/>
      <c r="CC807" s="29">
        <f>IF(D807&gt;Zisk!$D$10,"",E807*CA807)</f>
        <v>0</v>
      </c>
    </row>
    <row r="808" spans="2:81" x14ac:dyDescent="0.2">
      <c r="B808" s="35" t="str">
        <f>Zisk!B819</f>
        <v/>
      </c>
      <c r="C808" s="35">
        <f>Zisk!C819</f>
        <v>0</v>
      </c>
      <c r="D808" s="35">
        <f>Zisk!E819</f>
        <v>0</v>
      </c>
      <c r="E808" s="36">
        <f>Zisk!D819</f>
        <v>0</v>
      </c>
      <c r="F808" s="36"/>
      <c r="G808" s="35" t="str">
        <f t="shared" si="368"/>
        <v>(</v>
      </c>
      <c r="H808" s="35" t="str">
        <f t="shared" si="369"/>
        <v>1</v>
      </c>
      <c r="I808" s="35" t="str">
        <f t="shared" si="370"/>
        <v>+</v>
      </c>
      <c r="J808" s="37">
        <f>IF($D808&lt;=2021,VstupniParametry_SKRYT!$D$5,"")</f>
        <v>0.02</v>
      </c>
      <c r="K808" s="35" t="str">
        <f t="shared" si="371"/>
        <v>)</v>
      </c>
      <c r="L808" s="38">
        <f>IF($D808&lt;=2021,COUNTIF(Vypocet_SKRYT!T805:AS805,"&gt;=1"),"")</f>
        <v>0</v>
      </c>
      <c r="M808" s="39" t="str">
        <f t="shared" si="372"/>
        <v>x</v>
      </c>
      <c r="N808" s="35" t="str">
        <f t="shared" si="373"/>
        <v>(</v>
      </c>
      <c r="O808" s="35" t="str">
        <f t="shared" si="374"/>
        <v>1</v>
      </c>
      <c r="P808" s="35" t="str">
        <f t="shared" si="375"/>
        <v>+</v>
      </c>
      <c r="Q808" s="37">
        <f>IF($D808&lt;=2024,VstupniParametry_SKRYT!$D$6,"")</f>
        <v>0.06</v>
      </c>
      <c r="R808" s="35" t="str">
        <f t="shared" si="376"/>
        <v>)</v>
      </c>
      <c r="S808" s="38">
        <f>IF($D808&lt;=2024,COUNTIFS(Vypocet_SKRYT!AT805:AV805,"&gt;=1"),"")</f>
        <v>0</v>
      </c>
      <c r="T808" s="39" t="str">
        <f t="shared" si="377"/>
        <v>x</v>
      </c>
      <c r="U808" s="35" t="str">
        <f t="shared" si="378"/>
        <v>(</v>
      </c>
      <c r="V808" s="35" t="str">
        <f t="shared" si="379"/>
        <v>1</v>
      </c>
      <c r="W808" s="35" t="str">
        <f t="shared" si="380"/>
        <v>+</v>
      </c>
      <c r="X808" s="37">
        <f>IF($D808&lt;=2025,VstupniParametry_SKRYT!$D$9,"")</f>
        <v>1.7999999999999999E-2</v>
      </c>
      <c r="Y808" s="35" t="str">
        <f t="shared" si="381"/>
        <v>)</v>
      </c>
      <c r="Z808" s="38">
        <f>IF(AND(D808&lt;2025,2025&lt;=Zisk!$D$10),1,IF(D808=2025,0,""))</f>
        <v>1</v>
      </c>
      <c r="AA808" s="39" t="str">
        <f>IF(AND($D808&lt;=2025,Zisk!$D$10&gt;=2026),"x","")</f>
        <v/>
      </c>
      <c r="AB808" s="35" t="str">
        <f>IF(AND($D808&lt;=2026,Zisk!$D$10&gt;=2026),"(","")</f>
        <v/>
      </c>
      <c r="AC808" s="35" t="str">
        <f>IF(AND($D808&lt;=2026,Zisk!$D$10&gt;=2026),"1","")</f>
        <v/>
      </c>
      <c r="AD808" s="35" t="str">
        <f>IF(AND($D808&lt;=2026,Zisk!$D$10&gt;=2026),"+","")</f>
        <v/>
      </c>
      <c r="AE808" s="37" t="str">
        <f>IF(AND($D808&lt;=2026,Zisk!$D$10&gt;=2026),VstupniParametry_SKRYT!$D$10,"")</f>
        <v/>
      </c>
      <c r="AF808" s="35" t="str">
        <f>IF(AND($D808&lt;=2026,Zisk!$D$10&gt;=2026),")","")</f>
        <v/>
      </c>
      <c r="AG808" s="38" t="str">
        <f>IF(AND(D808&lt;2026,2026&lt;=Zisk!$D$10),1,IF(D808=2026,0,""))</f>
        <v/>
      </c>
      <c r="AH808" s="39" t="str">
        <f>IF(AND($D808&lt;=2026,Zisk!$D$10&gt;=2027),"x","")</f>
        <v/>
      </c>
      <c r="AI808" s="35" t="str">
        <f>IF(AND($D808&lt;=2027,Zisk!$D$10&gt;=2027),"(","")</f>
        <v/>
      </c>
      <c r="AJ808" s="35" t="str">
        <f>IF(AND($D808&lt;=2027,Zisk!$D$10&gt;=2027),"1","")</f>
        <v/>
      </c>
      <c r="AK808" s="35" t="str">
        <f>IF(AND($D808&lt;=2027,Zisk!$D$10&gt;=2027),"+","")</f>
        <v/>
      </c>
      <c r="AL808" s="37" t="str">
        <f>IF(AND($D808&lt;=2027,Zisk!$D$10&gt;=2027),VstupniParametry_SKRYT!$D$11,"")</f>
        <v/>
      </c>
      <c r="AM808" s="35" t="str">
        <f>IF(AND($D808&lt;=2027,Zisk!$D$10&gt;=2027),")","")</f>
        <v/>
      </c>
      <c r="AN808" s="38" t="str">
        <f>IF(AND(D808&lt;2027,2027&lt;=Zisk!$D$10),1,IF(D808=2027,0,""))</f>
        <v/>
      </c>
      <c r="AO808" s="39" t="str">
        <f>IF(AND($D808&lt;=2027,Zisk!$D$10&gt;=2028),"x","")</f>
        <v/>
      </c>
      <c r="AP808" s="35" t="str">
        <f>IF(AND($D808&lt;=2028,Zisk!$D$10&gt;=2028),"(","")</f>
        <v/>
      </c>
      <c r="AQ808" s="35" t="str">
        <f>IF(AND($D808&lt;=2028,Zisk!$D$10&gt;=2028),"1","")</f>
        <v/>
      </c>
      <c r="AR808" s="35" t="str">
        <f>IF(AND($D808&lt;=2028,Zisk!$D$10&gt;=2028),"+","")</f>
        <v/>
      </c>
      <c r="AS808" s="37" t="str">
        <f>IF(AND($D808&lt;=2028,Zisk!$D$10&gt;=2028),VstupniParametry_SKRYT!$D$12,"")</f>
        <v/>
      </c>
      <c r="AT808" s="35" t="str">
        <f>IF(AND($D808&lt;=2028,Zisk!$D$10&gt;=2028),")","")</f>
        <v/>
      </c>
      <c r="AU808" s="38" t="str">
        <f>IF(AND(D808&lt;2028,2028&lt;=Zisk!$D$10),1,IF(D808=2028,0,""))</f>
        <v/>
      </c>
      <c r="AV808" s="39" t="str">
        <f>IF(AND($D808&lt;=2028,Zisk!$D$10&gt;=2029),"x","")</f>
        <v/>
      </c>
      <c r="AW808" s="35" t="str">
        <f>IF(AND($D808&lt;=2029,Zisk!$D$10&gt;=2029),"(","")</f>
        <v/>
      </c>
      <c r="AX808" s="35" t="str">
        <f>IF(AND($D808&lt;=2029,Zisk!$D$10&gt;=2029),"1","")</f>
        <v/>
      </c>
      <c r="AY808" s="35" t="str">
        <f>IF(AND($D808&lt;=2029,Zisk!$D$10&gt;=2029),"+","")</f>
        <v/>
      </c>
      <c r="AZ808" s="37" t="str">
        <f>IF(AND($D808&lt;=2029,Zisk!$D$10&gt;=2029),VstupniParametry_SKRYT!$D$13,"")</f>
        <v/>
      </c>
      <c r="BA808" s="35" t="str">
        <f>IF(AND($D808&lt;=2029,Zisk!$D$10&gt;=2029),")","")</f>
        <v/>
      </c>
      <c r="BB808" s="38" t="str">
        <f>IF(AND(D808&lt;2029,2029&lt;=Zisk!$D$10),1,IF(D808=2029,0,""))</f>
        <v/>
      </c>
      <c r="BC808" s="39" t="str">
        <f>IF(AND($D808&lt;=2029,Zisk!$D$10&gt;=2030),"x","")</f>
        <v/>
      </c>
      <c r="BD808" s="35" t="str">
        <f>IF(AND($D808&lt;=2030,Zisk!$D$10&gt;=2030),"(","")</f>
        <v/>
      </c>
      <c r="BE808" s="35" t="str">
        <f>IF(AND($D808&lt;=2030,Zisk!$D$10&gt;=2030),"1","")</f>
        <v/>
      </c>
      <c r="BF808" s="35" t="str">
        <f>IF(AND($D808&lt;=2030,Zisk!$D$10&gt;=2030),"+","")</f>
        <v/>
      </c>
      <c r="BG808" s="37" t="str">
        <f>IF(AND($D808&lt;=2030,Zisk!$D$10&gt;=2030),VstupniParametry_SKRYT!$D$14,"")</f>
        <v/>
      </c>
      <c r="BH808" s="35" t="str">
        <f>IF(AND($D808&lt;=2030,Zisk!$D$10&gt;=2030),")","")</f>
        <v/>
      </c>
      <c r="BI808" s="38" t="str">
        <f>IF(AND(D808&lt;2030,2030&lt;=Zisk!$D$10),1,IF(D808=2030,0,""))</f>
        <v/>
      </c>
      <c r="BJ808" s="40" t="s">
        <v>32</v>
      </c>
      <c r="BK808" s="37">
        <f t="shared" si="394"/>
        <v>1</v>
      </c>
      <c r="BL808" s="35" t="str">
        <f t="shared" si="395"/>
        <v>x</v>
      </c>
      <c r="BM808" s="41">
        <f t="shared" si="396"/>
        <v>1</v>
      </c>
      <c r="BN808" s="37" t="str">
        <f t="shared" si="397"/>
        <v>x</v>
      </c>
      <c r="BO808" s="41">
        <f t="shared" si="382"/>
        <v>1.018</v>
      </c>
      <c r="BP808" s="41" t="str">
        <f t="shared" si="383"/>
        <v/>
      </c>
      <c r="BQ808" s="41" t="str">
        <f t="shared" si="384"/>
        <v/>
      </c>
      <c r="BR808" s="41" t="str">
        <f t="shared" si="385"/>
        <v/>
      </c>
      <c r="BS808" s="41" t="str">
        <f t="shared" si="386"/>
        <v/>
      </c>
      <c r="BT808" s="41" t="str">
        <f t="shared" si="387"/>
        <v/>
      </c>
      <c r="BU808" s="41" t="str">
        <f t="shared" si="388"/>
        <v/>
      </c>
      <c r="BV808" s="41" t="str">
        <f t="shared" si="389"/>
        <v/>
      </c>
      <c r="BW808" s="41" t="str">
        <f t="shared" si="390"/>
        <v/>
      </c>
      <c r="BX808" s="41" t="str">
        <f t="shared" si="391"/>
        <v/>
      </c>
      <c r="BY808" s="41" t="str">
        <f t="shared" si="392"/>
        <v/>
      </c>
      <c r="BZ808" s="40" t="s">
        <v>32</v>
      </c>
      <c r="CA808" s="41">
        <f t="shared" si="393"/>
        <v>1.018</v>
      </c>
      <c r="CB808" s="35"/>
      <c r="CC808" s="36">
        <f>IF(D808&gt;Zisk!$D$10,"",E808*CA808)</f>
        <v>0</v>
      </c>
    </row>
    <row r="809" spans="2:81" x14ac:dyDescent="0.2">
      <c r="B809" s="28" t="str">
        <f>Zisk!B820</f>
        <v/>
      </c>
      <c r="C809" s="28">
        <f>Zisk!C820</f>
        <v>0</v>
      </c>
      <c r="D809" s="28">
        <f>Zisk!E820</f>
        <v>0</v>
      </c>
      <c r="E809" s="29">
        <f>Zisk!D820</f>
        <v>0</v>
      </c>
      <c r="F809" s="29"/>
      <c r="G809" s="28" t="str">
        <f t="shared" si="368"/>
        <v>(</v>
      </c>
      <c r="H809" s="28" t="str">
        <f t="shared" si="369"/>
        <v>1</v>
      </c>
      <c r="I809" s="28" t="str">
        <f t="shared" si="370"/>
        <v>+</v>
      </c>
      <c r="J809" s="30">
        <f>IF($D809&lt;=2021,VstupniParametry_SKRYT!$D$5,"")</f>
        <v>0.02</v>
      </c>
      <c r="K809" s="28" t="str">
        <f t="shared" si="371"/>
        <v>)</v>
      </c>
      <c r="L809" s="31">
        <f>IF($D809&lt;=2021,COUNTIF(Vypocet_SKRYT!T806:AS806,"&gt;=1"),"")</f>
        <v>0</v>
      </c>
      <c r="M809" s="32" t="str">
        <f t="shared" si="372"/>
        <v>x</v>
      </c>
      <c r="N809" s="28" t="str">
        <f t="shared" si="373"/>
        <v>(</v>
      </c>
      <c r="O809" s="28" t="str">
        <f t="shared" si="374"/>
        <v>1</v>
      </c>
      <c r="P809" s="28" t="str">
        <f t="shared" si="375"/>
        <v>+</v>
      </c>
      <c r="Q809" s="30">
        <f>IF($D809&lt;=2024,VstupniParametry_SKRYT!$D$6,"")</f>
        <v>0.06</v>
      </c>
      <c r="R809" s="28" t="str">
        <f t="shared" si="376"/>
        <v>)</v>
      </c>
      <c r="S809" s="31">
        <f>IF($D809&lt;=2024,COUNTIFS(Vypocet_SKRYT!AT806:AV806,"&gt;=1"),"")</f>
        <v>0</v>
      </c>
      <c r="T809" s="32" t="str">
        <f t="shared" si="377"/>
        <v>x</v>
      </c>
      <c r="U809" s="28" t="str">
        <f t="shared" si="378"/>
        <v>(</v>
      </c>
      <c r="V809" s="28" t="str">
        <f t="shared" si="379"/>
        <v>1</v>
      </c>
      <c r="W809" s="28" t="str">
        <f t="shared" si="380"/>
        <v>+</v>
      </c>
      <c r="X809" s="30">
        <f>IF($D809&lt;=2025,VstupniParametry_SKRYT!$D$9,"")</f>
        <v>1.7999999999999999E-2</v>
      </c>
      <c r="Y809" s="28" t="str">
        <f t="shared" si="381"/>
        <v>)</v>
      </c>
      <c r="Z809" s="31">
        <f>IF(AND(D809&lt;2025,2025&lt;=Zisk!$D$10),1,IF(D809=2025,0,""))</f>
        <v>1</v>
      </c>
      <c r="AA809" s="32" t="str">
        <f>IF(AND($D809&lt;=2025,Zisk!$D$10&gt;=2026),"x","")</f>
        <v/>
      </c>
      <c r="AB809" s="28" t="str">
        <f>IF(AND($D809&lt;=2026,Zisk!$D$10&gt;=2026),"(","")</f>
        <v/>
      </c>
      <c r="AC809" s="28" t="str">
        <f>IF(AND($D809&lt;=2026,Zisk!$D$10&gt;=2026),"1","")</f>
        <v/>
      </c>
      <c r="AD809" s="28" t="str">
        <f>IF(AND($D809&lt;=2026,Zisk!$D$10&gt;=2026),"+","")</f>
        <v/>
      </c>
      <c r="AE809" s="30" t="str">
        <f>IF(AND($D809&lt;=2026,Zisk!$D$10&gt;=2026),VstupniParametry_SKRYT!$D$10,"")</f>
        <v/>
      </c>
      <c r="AF809" s="28" t="str">
        <f>IF(AND($D809&lt;=2026,Zisk!$D$10&gt;=2026),")","")</f>
        <v/>
      </c>
      <c r="AG809" s="31" t="str">
        <f>IF(AND(D809&lt;2026,2026&lt;=Zisk!$D$10),1,IF(D809=2026,0,""))</f>
        <v/>
      </c>
      <c r="AH809" s="32" t="str">
        <f>IF(AND($D809&lt;=2026,Zisk!$D$10&gt;=2027),"x","")</f>
        <v/>
      </c>
      <c r="AI809" s="28" t="str">
        <f>IF(AND($D809&lt;=2027,Zisk!$D$10&gt;=2027),"(","")</f>
        <v/>
      </c>
      <c r="AJ809" s="28" t="str">
        <f>IF(AND($D809&lt;=2027,Zisk!$D$10&gt;=2027),"1","")</f>
        <v/>
      </c>
      <c r="AK809" s="28" t="str">
        <f>IF(AND($D809&lt;=2027,Zisk!$D$10&gt;=2027),"+","")</f>
        <v/>
      </c>
      <c r="AL809" s="30" t="str">
        <f>IF(AND($D809&lt;=2027,Zisk!$D$10&gt;=2027),VstupniParametry_SKRYT!$D$11,"")</f>
        <v/>
      </c>
      <c r="AM809" s="28" t="str">
        <f>IF(AND($D809&lt;=2027,Zisk!$D$10&gt;=2027),")","")</f>
        <v/>
      </c>
      <c r="AN809" s="31" t="str">
        <f>IF(AND(D809&lt;2027,2027&lt;=Zisk!$D$10),1,IF(D809=2027,0,""))</f>
        <v/>
      </c>
      <c r="AO809" s="32" t="str">
        <f>IF(AND($D809&lt;=2027,Zisk!$D$10&gt;=2028),"x","")</f>
        <v/>
      </c>
      <c r="AP809" s="28" t="str">
        <f>IF(AND($D809&lt;=2028,Zisk!$D$10&gt;=2028),"(","")</f>
        <v/>
      </c>
      <c r="AQ809" s="28" t="str">
        <f>IF(AND($D809&lt;=2028,Zisk!$D$10&gt;=2028),"1","")</f>
        <v/>
      </c>
      <c r="AR809" s="28" t="str">
        <f>IF(AND($D809&lt;=2028,Zisk!$D$10&gt;=2028),"+","")</f>
        <v/>
      </c>
      <c r="AS809" s="30" t="str">
        <f>IF(AND($D809&lt;=2028,Zisk!$D$10&gt;=2028),VstupniParametry_SKRYT!$D$12,"")</f>
        <v/>
      </c>
      <c r="AT809" s="28" t="str">
        <f>IF(AND($D809&lt;=2028,Zisk!$D$10&gt;=2028),")","")</f>
        <v/>
      </c>
      <c r="AU809" s="31" t="str">
        <f>IF(AND(D809&lt;2028,2028&lt;=Zisk!$D$10),1,IF(D809=2028,0,""))</f>
        <v/>
      </c>
      <c r="AV809" s="32" t="str">
        <f>IF(AND($D809&lt;=2028,Zisk!$D$10&gt;=2029),"x","")</f>
        <v/>
      </c>
      <c r="AW809" s="28" t="str">
        <f>IF(AND($D809&lt;=2029,Zisk!$D$10&gt;=2029),"(","")</f>
        <v/>
      </c>
      <c r="AX809" s="28" t="str">
        <f>IF(AND($D809&lt;=2029,Zisk!$D$10&gt;=2029),"1","")</f>
        <v/>
      </c>
      <c r="AY809" s="28" t="str">
        <f>IF(AND($D809&lt;=2029,Zisk!$D$10&gt;=2029),"+","")</f>
        <v/>
      </c>
      <c r="AZ809" s="30" t="str">
        <f>IF(AND($D809&lt;=2029,Zisk!$D$10&gt;=2029),VstupniParametry_SKRYT!$D$13,"")</f>
        <v/>
      </c>
      <c r="BA809" s="28" t="str">
        <f>IF(AND($D809&lt;=2029,Zisk!$D$10&gt;=2029),")","")</f>
        <v/>
      </c>
      <c r="BB809" s="31" t="str">
        <f>IF(AND(D809&lt;2029,2029&lt;=Zisk!$D$10),1,IF(D809=2029,0,""))</f>
        <v/>
      </c>
      <c r="BC809" s="32" t="str">
        <f>IF(AND($D809&lt;=2029,Zisk!$D$10&gt;=2030),"x","")</f>
        <v/>
      </c>
      <c r="BD809" s="28" t="str">
        <f>IF(AND($D809&lt;=2030,Zisk!$D$10&gt;=2030),"(","")</f>
        <v/>
      </c>
      <c r="BE809" s="28" t="str">
        <f>IF(AND($D809&lt;=2030,Zisk!$D$10&gt;=2030),"1","")</f>
        <v/>
      </c>
      <c r="BF809" s="28" t="str">
        <f>IF(AND($D809&lt;=2030,Zisk!$D$10&gt;=2030),"+","")</f>
        <v/>
      </c>
      <c r="BG809" s="30" t="str">
        <f>IF(AND($D809&lt;=2030,Zisk!$D$10&gt;=2030),VstupniParametry_SKRYT!$D$14,"")</f>
        <v/>
      </c>
      <c r="BH809" s="28" t="str">
        <f>IF(AND($D809&lt;=2030,Zisk!$D$10&gt;=2030),")","")</f>
        <v/>
      </c>
      <c r="BI809" s="31" t="str">
        <f>IF(AND(D809&lt;2030,2030&lt;=Zisk!$D$10),1,IF(D809=2030,0,""))</f>
        <v/>
      </c>
      <c r="BJ809" s="33" t="s">
        <v>32</v>
      </c>
      <c r="BK809" s="30">
        <f t="shared" si="394"/>
        <v>1</v>
      </c>
      <c r="BL809" s="28" t="str">
        <f t="shared" si="395"/>
        <v>x</v>
      </c>
      <c r="BM809" s="34">
        <f t="shared" si="396"/>
        <v>1</v>
      </c>
      <c r="BN809" s="30" t="str">
        <f t="shared" si="397"/>
        <v>x</v>
      </c>
      <c r="BO809" s="34">
        <f t="shared" si="382"/>
        <v>1.018</v>
      </c>
      <c r="BP809" s="34" t="str">
        <f t="shared" si="383"/>
        <v/>
      </c>
      <c r="BQ809" s="34" t="str">
        <f t="shared" si="384"/>
        <v/>
      </c>
      <c r="BR809" s="34" t="str">
        <f t="shared" si="385"/>
        <v/>
      </c>
      <c r="BS809" s="34" t="str">
        <f t="shared" si="386"/>
        <v/>
      </c>
      <c r="BT809" s="34" t="str">
        <f t="shared" si="387"/>
        <v/>
      </c>
      <c r="BU809" s="34" t="str">
        <f t="shared" si="388"/>
        <v/>
      </c>
      <c r="BV809" s="34" t="str">
        <f t="shared" si="389"/>
        <v/>
      </c>
      <c r="BW809" s="34" t="str">
        <f t="shared" si="390"/>
        <v/>
      </c>
      <c r="BX809" s="34" t="str">
        <f t="shared" si="391"/>
        <v/>
      </c>
      <c r="BY809" s="34" t="str">
        <f t="shared" si="392"/>
        <v/>
      </c>
      <c r="BZ809" s="33" t="s">
        <v>32</v>
      </c>
      <c r="CA809" s="34">
        <f t="shared" si="393"/>
        <v>1.018</v>
      </c>
      <c r="CB809" s="28"/>
      <c r="CC809" s="29">
        <f>IF(D809&gt;Zisk!$D$10,"",E809*CA809)</f>
        <v>0</v>
      </c>
    </row>
    <row r="810" spans="2:81" x14ac:dyDescent="0.2">
      <c r="B810" s="35" t="str">
        <f>Zisk!B821</f>
        <v/>
      </c>
      <c r="C810" s="35">
        <f>Zisk!C821</f>
        <v>0</v>
      </c>
      <c r="D810" s="35">
        <f>Zisk!E821</f>
        <v>0</v>
      </c>
      <c r="E810" s="36">
        <f>Zisk!D821</f>
        <v>0</v>
      </c>
      <c r="F810" s="36"/>
      <c r="G810" s="35" t="str">
        <f t="shared" si="368"/>
        <v>(</v>
      </c>
      <c r="H810" s="35" t="str">
        <f t="shared" si="369"/>
        <v>1</v>
      </c>
      <c r="I810" s="35" t="str">
        <f t="shared" si="370"/>
        <v>+</v>
      </c>
      <c r="J810" s="37">
        <f>IF($D810&lt;=2021,VstupniParametry_SKRYT!$D$5,"")</f>
        <v>0.02</v>
      </c>
      <c r="K810" s="35" t="str">
        <f t="shared" si="371"/>
        <v>)</v>
      </c>
      <c r="L810" s="38">
        <f>IF($D810&lt;=2021,COUNTIF(Vypocet_SKRYT!T807:AS807,"&gt;=1"),"")</f>
        <v>0</v>
      </c>
      <c r="M810" s="39" t="str">
        <f t="shared" si="372"/>
        <v>x</v>
      </c>
      <c r="N810" s="35" t="str">
        <f t="shared" si="373"/>
        <v>(</v>
      </c>
      <c r="O810" s="35" t="str">
        <f t="shared" si="374"/>
        <v>1</v>
      </c>
      <c r="P810" s="35" t="str">
        <f t="shared" si="375"/>
        <v>+</v>
      </c>
      <c r="Q810" s="37">
        <f>IF($D810&lt;=2024,VstupniParametry_SKRYT!$D$6,"")</f>
        <v>0.06</v>
      </c>
      <c r="R810" s="35" t="str">
        <f t="shared" si="376"/>
        <v>)</v>
      </c>
      <c r="S810" s="38">
        <f>IF($D810&lt;=2024,COUNTIFS(Vypocet_SKRYT!AT807:AV807,"&gt;=1"),"")</f>
        <v>0</v>
      </c>
      <c r="T810" s="39" t="str">
        <f t="shared" si="377"/>
        <v>x</v>
      </c>
      <c r="U810" s="35" t="str">
        <f t="shared" si="378"/>
        <v>(</v>
      </c>
      <c r="V810" s="35" t="str">
        <f t="shared" si="379"/>
        <v>1</v>
      </c>
      <c r="W810" s="35" t="str">
        <f t="shared" si="380"/>
        <v>+</v>
      </c>
      <c r="X810" s="37">
        <f>IF($D810&lt;=2025,VstupniParametry_SKRYT!$D$9,"")</f>
        <v>1.7999999999999999E-2</v>
      </c>
      <c r="Y810" s="35" t="str">
        <f t="shared" si="381"/>
        <v>)</v>
      </c>
      <c r="Z810" s="38">
        <f>IF(AND(D810&lt;2025,2025&lt;=Zisk!$D$10),1,IF(D810=2025,0,""))</f>
        <v>1</v>
      </c>
      <c r="AA810" s="39" t="str">
        <f>IF(AND($D810&lt;=2025,Zisk!$D$10&gt;=2026),"x","")</f>
        <v/>
      </c>
      <c r="AB810" s="35" t="str">
        <f>IF(AND($D810&lt;=2026,Zisk!$D$10&gt;=2026),"(","")</f>
        <v/>
      </c>
      <c r="AC810" s="35" t="str">
        <f>IF(AND($D810&lt;=2026,Zisk!$D$10&gt;=2026),"1","")</f>
        <v/>
      </c>
      <c r="AD810" s="35" t="str">
        <f>IF(AND($D810&lt;=2026,Zisk!$D$10&gt;=2026),"+","")</f>
        <v/>
      </c>
      <c r="AE810" s="37" t="str">
        <f>IF(AND($D810&lt;=2026,Zisk!$D$10&gt;=2026),VstupniParametry_SKRYT!$D$10,"")</f>
        <v/>
      </c>
      <c r="AF810" s="35" t="str">
        <f>IF(AND($D810&lt;=2026,Zisk!$D$10&gt;=2026),")","")</f>
        <v/>
      </c>
      <c r="AG810" s="38" t="str">
        <f>IF(AND(D810&lt;2026,2026&lt;=Zisk!$D$10),1,IF(D810=2026,0,""))</f>
        <v/>
      </c>
      <c r="AH810" s="39" t="str">
        <f>IF(AND($D810&lt;=2026,Zisk!$D$10&gt;=2027),"x","")</f>
        <v/>
      </c>
      <c r="AI810" s="35" t="str">
        <f>IF(AND($D810&lt;=2027,Zisk!$D$10&gt;=2027),"(","")</f>
        <v/>
      </c>
      <c r="AJ810" s="35" t="str">
        <f>IF(AND($D810&lt;=2027,Zisk!$D$10&gt;=2027),"1","")</f>
        <v/>
      </c>
      <c r="AK810" s="35" t="str">
        <f>IF(AND($D810&lt;=2027,Zisk!$D$10&gt;=2027),"+","")</f>
        <v/>
      </c>
      <c r="AL810" s="37" t="str">
        <f>IF(AND($D810&lt;=2027,Zisk!$D$10&gt;=2027),VstupniParametry_SKRYT!$D$11,"")</f>
        <v/>
      </c>
      <c r="AM810" s="35" t="str">
        <f>IF(AND($D810&lt;=2027,Zisk!$D$10&gt;=2027),")","")</f>
        <v/>
      </c>
      <c r="AN810" s="38" t="str">
        <f>IF(AND(D810&lt;2027,2027&lt;=Zisk!$D$10),1,IF(D810=2027,0,""))</f>
        <v/>
      </c>
      <c r="AO810" s="39" t="str">
        <f>IF(AND($D810&lt;=2027,Zisk!$D$10&gt;=2028),"x","")</f>
        <v/>
      </c>
      <c r="AP810" s="35" t="str">
        <f>IF(AND($D810&lt;=2028,Zisk!$D$10&gt;=2028),"(","")</f>
        <v/>
      </c>
      <c r="AQ810" s="35" t="str">
        <f>IF(AND($D810&lt;=2028,Zisk!$D$10&gt;=2028),"1","")</f>
        <v/>
      </c>
      <c r="AR810" s="35" t="str">
        <f>IF(AND($D810&lt;=2028,Zisk!$D$10&gt;=2028),"+","")</f>
        <v/>
      </c>
      <c r="AS810" s="37" t="str">
        <f>IF(AND($D810&lt;=2028,Zisk!$D$10&gt;=2028),VstupniParametry_SKRYT!$D$12,"")</f>
        <v/>
      </c>
      <c r="AT810" s="35" t="str">
        <f>IF(AND($D810&lt;=2028,Zisk!$D$10&gt;=2028),")","")</f>
        <v/>
      </c>
      <c r="AU810" s="38" t="str">
        <f>IF(AND(D810&lt;2028,2028&lt;=Zisk!$D$10),1,IF(D810=2028,0,""))</f>
        <v/>
      </c>
      <c r="AV810" s="39" t="str">
        <f>IF(AND($D810&lt;=2028,Zisk!$D$10&gt;=2029),"x","")</f>
        <v/>
      </c>
      <c r="AW810" s="35" t="str">
        <f>IF(AND($D810&lt;=2029,Zisk!$D$10&gt;=2029),"(","")</f>
        <v/>
      </c>
      <c r="AX810" s="35" t="str">
        <f>IF(AND($D810&lt;=2029,Zisk!$D$10&gt;=2029),"1","")</f>
        <v/>
      </c>
      <c r="AY810" s="35" t="str">
        <f>IF(AND($D810&lt;=2029,Zisk!$D$10&gt;=2029),"+","")</f>
        <v/>
      </c>
      <c r="AZ810" s="37" t="str">
        <f>IF(AND($D810&lt;=2029,Zisk!$D$10&gt;=2029),VstupniParametry_SKRYT!$D$13,"")</f>
        <v/>
      </c>
      <c r="BA810" s="35" t="str">
        <f>IF(AND($D810&lt;=2029,Zisk!$D$10&gt;=2029),")","")</f>
        <v/>
      </c>
      <c r="BB810" s="38" t="str">
        <f>IF(AND(D810&lt;2029,2029&lt;=Zisk!$D$10),1,IF(D810=2029,0,""))</f>
        <v/>
      </c>
      <c r="BC810" s="39" t="str">
        <f>IF(AND($D810&lt;=2029,Zisk!$D$10&gt;=2030),"x","")</f>
        <v/>
      </c>
      <c r="BD810" s="35" t="str">
        <f>IF(AND($D810&lt;=2030,Zisk!$D$10&gt;=2030),"(","")</f>
        <v/>
      </c>
      <c r="BE810" s="35" t="str">
        <f>IF(AND($D810&lt;=2030,Zisk!$D$10&gt;=2030),"1","")</f>
        <v/>
      </c>
      <c r="BF810" s="35" t="str">
        <f>IF(AND($D810&lt;=2030,Zisk!$D$10&gt;=2030),"+","")</f>
        <v/>
      </c>
      <c r="BG810" s="37" t="str">
        <f>IF(AND($D810&lt;=2030,Zisk!$D$10&gt;=2030),VstupniParametry_SKRYT!$D$14,"")</f>
        <v/>
      </c>
      <c r="BH810" s="35" t="str">
        <f>IF(AND($D810&lt;=2030,Zisk!$D$10&gt;=2030),")","")</f>
        <v/>
      </c>
      <c r="BI810" s="38" t="str">
        <f>IF(AND(D810&lt;2030,2030&lt;=Zisk!$D$10),1,IF(D810=2030,0,""))</f>
        <v/>
      </c>
      <c r="BJ810" s="40" t="s">
        <v>32</v>
      </c>
      <c r="BK810" s="37">
        <f t="shared" si="394"/>
        <v>1</v>
      </c>
      <c r="BL810" s="35" t="str">
        <f t="shared" si="395"/>
        <v>x</v>
      </c>
      <c r="BM810" s="41">
        <f t="shared" si="396"/>
        <v>1</v>
      </c>
      <c r="BN810" s="37" t="str">
        <f t="shared" si="397"/>
        <v>x</v>
      </c>
      <c r="BO810" s="41">
        <f t="shared" si="382"/>
        <v>1.018</v>
      </c>
      <c r="BP810" s="41" t="str">
        <f t="shared" si="383"/>
        <v/>
      </c>
      <c r="BQ810" s="41" t="str">
        <f t="shared" si="384"/>
        <v/>
      </c>
      <c r="BR810" s="41" t="str">
        <f t="shared" si="385"/>
        <v/>
      </c>
      <c r="BS810" s="41" t="str">
        <f t="shared" si="386"/>
        <v/>
      </c>
      <c r="BT810" s="41" t="str">
        <f t="shared" si="387"/>
        <v/>
      </c>
      <c r="BU810" s="41" t="str">
        <f t="shared" si="388"/>
        <v/>
      </c>
      <c r="BV810" s="41" t="str">
        <f t="shared" si="389"/>
        <v/>
      </c>
      <c r="BW810" s="41" t="str">
        <f t="shared" si="390"/>
        <v/>
      </c>
      <c r="BX810" s="41" t="str">
        <f t="shared" si="391"/>
        <v/>
      </c>
      <c r="BY810" s="41" t="str">
        <f t="shared" si="392"/>
        <v/>
      </c>
      <c r="BZ810" s="40" t="s">
        <v>32</v>
      </c>
      <c r="CA810" s="41">
        <f t="shared" si="393"/>
        <v>1.018</v>
      </c>
      <c r="CB810" s="35"/>
      <c r="CC810" s="36">
        <f>IF(D810&gt;Zisk!$D$10,"",E810*CA810)</f>
        <v>0</v>
      </c>
    </row>
    <row r="811" spans="2:81" x14ac:dyDescent="0.2">
      <c r="B811" s="28" t="str">
        <f>Zisk!B822</f>
        <v/>
      </c>
      <c r="C811" s="28">
        <f>Zisk!C822</f>
        <v>0</v>
      </c>
      <c r="D811" s="28">
        <f>Zisk!E822</f>
        <v>0</v>
      </c>
      <c r="E811" s="29">
        <f>Zisk!D822</f>
        <v>0</v>
      </c>
      <c r="F811" s="29"/>
      <c r="G811" s="28" t="str">
        <f t="shared" si="368"/>
        <v>(</v>
      </c>
      <c r="H811" s="28" t="str">
        <f t="shared" si="369"/>
        <v>1</v>
      </c>
      <c r="I811" s="28" t="str">
        <f t="shared" si="370"/>
        <v>+</v>
      </c>
      <c r="J811" s="30">
        <f>IF($D811&lt;=2021,VstupniParametry_SKRYT!$D$5,"")</f>
        <v>0.02</v>
      </c>
      <c r="K811" s="28" t="str">
        <f t="shared" si="371"/>
        <v>)</v>
      </c>
      <c r="L811" s="31">
        <f>IF($D811&lt;=2021,COUNTIF(Vypocet_SKRYT!T808:AS808,"&gt;=1"),"")</f>
        <v>0</v>
      </c>
      <c r="M811" s="32" t="str">
        <f t="shared" si="372"/>
        <v>x</v>
      </c>
      <c r="N811" s="28" t="str">
        <f t="shared" si="373"/>
        <v>(</v>
      </c>
      <c r="O811" s="28" t="str">
        <f t="shared" si="374"/>
        <v>1</v>
      </c>
      <c r="P811" s="28" t="str">
        <f t="shared" si="375"/>
        <v>+</v>
      </c>
      <c r="Q811" s="30">
        <f>IF($D811&lt;=2024,VstupniParametry_SKRYT!$D$6,"")</f>
        <v>0.06</v>
      </c>
      <c r="R811" s="28" t="str">
        <f t="shared" si="376"/>
        <v>)</v>
      </c>
      <c r="S811" s="31">
        <f>IF($D811&lt;=2024,COUNTIFS(Vypocet_SKRYT!AT808:AV808,"&gt;=1"),"")</f>
        <v>0</v>
      </c>
      <c r="T811" s="32" t="str">
        <f t="shared" si="377"/>
        <v>x</v>
      </c>
      <c r="U811" s="28" t="str">
        <f t="shared" si="378"/>
        <v>(</v>
      </c>
      <c r="V811" s="28" t="str">
        <f t="shared" si="379"/>
        <v>1</v>
      </c>
      <c r="W811" s="28" t="str">
        <f t="shared" si="380"/>
        <v>+</v>
      </c>
      <c r="X811" s="30">
        <f>IF($D811&lt;=2025,VstupniParametry_SKRYT!$D$9,"")</f>
        <v>1.7999999999999999E-2</v>
      </c>
      <c r="Y811" s="28" t="str">
        <f t="shared" si="381"/>
        <v>)</v>
      </c>
      <c r="Z811" s="31">
        <f>IF(AND(D811&lt;2025,2025&lt;=Zisk!$D$10),1,IF(D811=2025,0,""))</f>
        <v>1</v>
      </c>
      <c r="AA811" s="32" t="str">
        <f>IF(AND($D811&lt;=2025,Zisk!$D$10&gt;=2026),"x","")</f>
        <v/>
      </c>
      <c r="AB811" s="28" t="str">
        <f>IF(AND($D811&lt;=2026,Zisk!$D$10&gt;=2026),"(","")</f>
        <v/>
      </c>
      <c r="AC811" s="28" t="str">
        <f>IF(AND($D811&lt;=2026,Zisk!$D$10&gt;=2026),"1","")</f>
        <v/>
      </c>
      <c r="AD811" s="28" t="str">
        <f>IF(AND($D811&lt;=2026,Zisk!$D$10&gt;=2026),"+","")</f>
        <v/>
      </c>
      <c r="AE811" s="30" t="str">
        <f>IF(AND($D811&lt;=2026,Zisk!$D$10&gt;=2026),VstupniParametry_SKRYT!$D$10,"")</f>
        <v/>
      </c>
      <c r="AF811" s="28" t="str">
        <f>IF(AND($D811&lt;=2026,Zisk!$D$10&gt;=2026),")","")</f>
        <v/>
      </c>
      <c r="AG811" s="31" t="str">
        <f>IF(AND(D811&lt;2026,2026&lt;=Zisk!$D$10),1,IF(D811=2026,0,""))</f>
        <v/>
      </c>
      <c r="AH811" s="32" t="str">
        <f>IF(AND($D811&lt;=2026,Zisk!$D$10&gt;=2027),"x","")</f>
        <v/>
      </c>
      <c r="AI811" s="28" t="str">
        <f>IF(AND($D811&lt;=2027,Zisk!$D$10&gt;=2027),"(","")</f>
        <v/>
      </c>
      <c r="AJ811" s="28" t="str">
        <f>IF(AND($D811&lt;=2027,Zisk!$D$10&gt;=2027),"1","")</f>
        <v/>
      </c>
      <c r="AK811" s="28" t="str">
        <f>IF(AND($D811&lt;=2027,Zisk!$D$10&gt;=2027),"+","")</f>
        <v/>
      </c>
      <c r="AL811" s="30" t="str">
        <f>IF(AND($D811&lt;=2027,Zisk!$D$10&gt;=2027),VstupniParametry_SKRYT!$D$11,"")</f>
        <v/>
      </c>
      <c r="AM811" s="28" t="str">
        <f>IF(AND($D811&lt;=2027,Zisk!$D$10&gt;=2027),")","")</f>
        <v/>
      </c>
      <c r="AN811" s="31" t="str">
        <f>IF(AND(D811&lt;2027,2027&lt;=Zisk!$D$10),1,IF(D811=2027,0,""))</f>
        <v/>
      </c>
      <c r="AO811" s="32" t="str">
        <f>IF(AND($D811&lt;=2027,Zisk!$D$10&gt;=2028),"x","")</f>
        <v/>
      </c>
      <c r="AP811" s="28" t="str">
        <f>IF(AND($D811&lt;=2028,Zisk!$D$10&gt;=2028),"(","")</f>
        <v/>
      </c>
      <c r="AQ811" s="28" t="str">
        <f>IF(AND($D811&lt;=2028,Zisk!$D$10&gt;=2028),"1","")</f>
        <v/>
      </c>
      <c r="AR811" s="28" t="str">
        <f>IF(AND($D811&lt;=2028,Zisk!$D$10&gt;=2028),"+","")</f>
        <v/>
      </c>
      <c r="AS811" s="30" t="str">
        <f>IF(AND($D811&lt;=2028,Zisk!$D$10&gt;=2028),VstupniParametry_SKRYT!$D$12,"")</f>
        <v/>
      </c>
      <c r="AT811" s="28" t="str">
        <f>IF(AND($D811&lt;=2028,Zisk!$D$10&gt;=2028),")","")</f>
        <v/>
      </c>
      <c r="AU811" s="31" t="str">
        <f>IF(AND(D811&lt;2028,2028&lt;=Zisk!$D$10),1,IF(D811=2028,0,""))</f>
        <v/>
      </c>
      <c r="AV811" s="32" t="str">
        <f>IF(AND($D811&lt;=2028,Zisk!$D$10&gt;=2029),"x","")</f>
        <v/>
      </c>
      <c r="AW811" s="28" t="str">
        <f>IF(AND($D811&lt;=2029,Zisk!$D$10&gt;=2029),"(","")</f>
        <v/>
      </c>
      <c r="AX811" s="28" t="str">
        <f>IF(AND($D811&lt;=2029,Zisk!$D$10&gt;=2029),"1","")</f>
        <v/>
      </c>
      <c r="AY811" s="28" t="str">
        <f>IF(AND($D811&lt;=2029,Zisk!$D$10&gt;=2029),"+","")</f>
        <v/>
      </c>
      <c r="AZ811" s="30" t="str">
        <f>IF(AND($D811&lt;=2029,Zisk!$D$10&gt;=2029),VstupniParametry_SKRYT!$D$13,"")</f>
        <v/>
      </c>
      <c r="BA811" s="28" t="str">
        <f>IF(AND($D811&lt;=2029,Zisk!$D$10&gt;=2029),")","")</f>
        <v/>
      </c>
      <c r="BB811" s="31" t="str">
        <f>IF(AND(D811&lt;2029,2029&lt;=Zisk!$D$10),1,IF(D811=2029,0,""))</f>
        <v/>
      </c>
      <c r="BC811" s="32" t="str">
        <f>IF(AND($D811&lt;=2029,Zisk!$D$10&gt;=2030),"x","")</f>
        <v/>
      </c>
      <c r="BD811" s="28" t="str">
        <f>IF(AND($D811&lt;=2030,Zisk!$D$10&gt;=2030),"(","")</f>
        <v/>
      </c>
      <c r="BE811" s="28" t="str">
        <f>IF(AND($D811&lt;=2030,Zisk!$D$10&gt;=2030),"1","")</f>
        <v/>
      </c>
      <c r="BF811" s="28" t="str">
        <f>IF(AND($D811&lt;=2030,Zisk!$D$10&gt;=2030),"+","")</f>
        <v/>
      </c>
      <c r="BG811" s="30" t="str">
        <f>IF(AND($D811&lt;=2030,Zisk!$D$10&gt;=2030),VstupniParametry_SKRYT!$D$14,"")</f>
        <v/>
      </c>
      <c r="BH811" s="28" t="str">
        <f>IF(AND($D811&lt;=2030,Zisk!$D$10&gt;=2030),")","")</f>
        <v/>
      </c>
      <c r="BI811" s="31" t="str">
        <f>IF(AND(D811&lt;2030,2030&lt;=Zisk!$D$10),1,IF(D811=2030,0,""))</f>
        <v/>
      </c>
      <c r="BJ811" s="33" t="s">
        <v>32</v>
      </c>
      <c r="BK811" s="30">
        <f t="shared" si="394"/>
        <v>1</v>
      </c>
      <c r="BL811" s="28" t="str">
        <f t="shared" si="395"/>
        <v>x</v>
      </c>
      <c r="BM811" s="34">
        <f t="shared" si="396"/>
        <v>1</v>
      </c>
      <c r="BN811" s="30" t="str">
        <f t="shared" si="397"/>
        <v>x</v>
      </c>
      <c r="BO811" s="34">
        <f t="shared" si="382"/>
        <v>1.018</v>
      </c>
      <c r="BP811" s="34" t="str">
        <f t="shared" si="383"/>
        <v/>
      </c>
      <c r="BQ811" s="34" t="str">
        <f t="shared" si="384"/>
        <v/>
      </c>
      <c r="BR811" s="34" t="str">
        <f t="shared" si="385"/>
        <v/>
      </c>
      <c r="BS811" s="34" t="str">
        <f t="shared" si="386"/>
        <v/>
      </c>
      <c r="BT811" s="34" t="str">
        <f t="shared" si="387"/>
        <v/>
      </c>
      <c r="BU811" s="34" t="str">
        <f t="shared" si="388"/>
        <v/>
      </c>
      <c r="BV811" s="34" t="str">
        <f t="shared" si="389"/>
        <v/>
      </c>
      <c r="BW811" s="34" t="str">
        <f t="shared" si="390"/>
        <v/>
      </c>
      <c r="BX811" s="34" t="str">
        <f t="shared" si="391"/>
        <v/>
      </c>
      <c r="BY811" s="34" t="str">
        <f t="shared" si="392"/>
        <v/>
      </c>
      <c r="BZ811" s="33" t="s">
        <v>32</v>
      </c>
      <c r="CA811" s="34">
        <f t="shared" si="393"/>
        <v>1.018</v>
      </c>
      <c r="CB811" s="28"/>
      <c r="CC811" s="29">
        <f>IF(D811&gt;Zisk!$D$10,"",E811*CA811)</f>
        <v>0</v>
      </c>
    </row>
    <row r="812" spans="2:81" x14ac:dyDescent="0.2">
      <c r="B812" s="35" t="str">
        <f>Zisk!B823</f>
        <v/>
      </c>
      <c r="C812" s="35">
        <f>Zisk!C823</f>
        <v>0</v>
      </c>
      <c r="D812" s="35">
        <f>Zisk!E823</f>
        <v>0</v>
      </c>
      <c r="E812" s="36">
        <f>Zisk!D823</f>
        <v>0</v>
      </c>
      <c r="F812" s="36"/>
      <c r="G812" s="35" t="str">
        <f t="shared" si="368"/>
        <v>(</v>
      </c>
      <c r="H812" s="35" t="str">
        <f t="shared" si="369"/>
        <v>1</v>
      </c>
      <c r="I812" s="35" t="str">
        <f t="shared" si="370"/>
        <v>+</v>
      </c>
      <c r="J812" s="37">
        <f>IF($D812&lt;=2021,VstupniParametry_SKRYT!$D$5,"")</f>
        <v>0.02</v>
      </c>
      <c r="K812" s="35" t="str">
        <f t="shared" si="371"/>
        <v>)</v>
      </c>
      <c r="L812" s="38">
        <f>IF($D812&lt;=2021,COUNTIF(Vypocet_SKRYT!T809:AS809,"&gt;=1"),"")</f>
        <v>0</v>
      </c>
      <c r="M812" s="39" t="str">
        <f t="shared" si="372"/>
        <v>x</v>
      </c>
      <c r="N812" s="35" t="str">
        <f t="shared" si="373"/>
        <v>(</v>
      </c>
      <c r="O812" s="35" t="str">
        <f t="shared" si="374"/>
        <v>1</v>
      </c>
      <c r="P812" s="35" t="str">
        <f t="shared" si="375"/>
        <v>+</v>
      </c>
      <c r="Q812" s="37">
        <f>IF($D812&lt;=2024,VstupniParametry_SKRYT!$D$6,"")</f>
        <v>0.06</v>
      </c>
      <c r="R812" s="35" t="str">
        <f t="shared" si="376"/>
        <v>)</v>
      </c>
      <c r="S812" s="38">
        <f>IF($D812&lt;=2024,COUNTIFS(Vypocet_SKRYT!AT809:AV809,"&gt;=1"),"")</f>
        <v>0</v>
      </c>
      <c r="T812" s="39" t="str">
        <f t="shared" si="377"/>
        <v>x</v>
      </c>
      <c r="U812" s="35" t="str">
        <f t="shared" si="378"/>
        <v>(</v>
      </c>
      <c r="V812" s="35" t="str">
        <f t="shared" si="379"/>
        <v>1</v>
      </c>
      <c r="W812" s="35" t="str">
        <f t="shared" si="380"/>
        <v>+</v>
      </c>
      <c r="X812" s="37">
        <f>IF($D812&lt;=2025,VstupniParametry_SKRYT!$D$9,"")</f>
        <v>1.7999999999999999E-2</v>
      </c>
      <c r="Y812" s="35" t="str">
        <f t="shared" si="381"/>
        <v>)</v>
      </c>
      <c r="Z812" s="38">
        <f>IF(AND(D812&lt;2025,2025&lt;=Zisk!$D$10),1,IF(D812=2025,0,""))</f>
        <v>1</v>
      </c>
      <c r="AA812" s="39" t="str">
        <f>IF(AND($D812&lt;=2025,Zisk!$D$10&gt;=2026),"x","")</f>
        <v/>
      </c>
      <c r="AB812" s="35" t="str">
        <f>IF(AND($D812&lt;=2026,Zisk!$D$10&gt;=2026),"(","")</f>
        <v/>
      </c>
      <c r="AC812" s="35" t="str">
        <f>IF(AND($D812&lt;=2026,Zisk!$D$10&gt;=2026),"1","")</f>
        <v/>
      </c>
      <c r="AD812" s="35" t="str">
        <f>IF(AND($D812&lt;=2026,Zisk!$D$10&gt;=2026),"+","")</f>
        <v/>
      </c>
      <c r="AE812" s="37" t="str">
        <f>IF(AND($D812&lt;=2026,Zisk!$D$10&gt;=2026),VstupniParametry_SKRYT!$D$10,"")</f>
        <v/>
      </c>
      <c r="AF812" s="35" t="str">
        <f>IF(AND($D812&lt;=2026,Zisk!$D$10&gt;=2026),")","")</f>
        <v/>
      </c>
      <c r="AG812" s="38" t="str">
        <f>IF(AND(D812&lt;2026,2026&lt;=Zisk!$D$10),1,IF(D812=2026,0,""))</f>
        <v/>
      </c>
      <c r="AH812" s="39" t="str">
        <f>IF(AND($D812&lt;=2026,Zisk!$D$10&gt;=2027),"x","")</f>
        <v/>
      </c>
      <c r="AI812" s="35" t="str">
        <f>IF(AND($D812&lt;=2027,Zisk!$D$10&gt;=2027),"(","")</f>
        <v/>
      </c>
      <c r="AJ812" s="35" t="str">
        <f>IF(AND($D812&lt;=2027,Zisk!$D$10&gt;=2027),"1","")</f>
        <v/>
      </c>
      <c r="AK812" s="35" t="str">
        <f>IF(AND($D812&lt;=2027,Zisk!$D$10&gt;=2027),"+","")</f>
        <v/>
      </c>
      <c r="AL812" s="37" t="str">
        <f>IF(AND($D812&lt;=2027,Zisk!$D$10&gt;=2027),VstupniParametry_SKRYT!$D$11,"")</f>
        <v/>
      </c>
      <c r="AM812" s="35" t="str">
        <f>IF(AND($D812&lt;=2027,Zisk!$D$10&gt;=2027),")","")</f>
        <v/>
      </c>
      <c r="AN812" s="38" t="str">
        <f>IF(AND(D812&lt;2027,2027&lt;=Zisk!$D$10),1,IF(D812=2027,0,""))</f>
        <v/>
      </c>
      <c r="AO812" s="39" t="str">
        <f>IF(AND($D812&lt;=2027,Zisk!$D$10&gt;=2028),"x","")</f>
        <v/>
      </c>
      <c r="AP812" s="35" t="str">
        <f>IF(AND($D812&lt;=2028,Zisk!$D$10&gt;=2028),"(","")</f>
        <v/>
      </c>
      <c r="AQ812" s="35" t="str">
        <f>IF(AND($D812&lt;=2028,Zisk!$D$10&gt;=2028),"1","")</f>
        <v/>
      </c>
      <c r="AR812" s="35" t="str">
        <f>IF(AND($D812&lt;=2028,Zisk!$D$10&gt;=2028),"+","")</f>
        <v/>
      </c>
      <c r="AS812" s="37" t="str">
        <f>IF(AND($D812&lt;=2028,Zisk!$D$10&gt;=2028),VstupniParametry_SKRYT!$D$12,"")</f>
        <v/>
      </c>
      <c r="AT812" s="35" t="str">
        <f>IF(AND($D812&lt;=2028,Zisk!$D$10&gt;=2028),")","")</f>
        <v/>
      </c>
      <c r="AU812" s="38" t="str">
        <f>IF(AND(D812&lt;2028,2028&lt;=Zisk!$D$10),1,IF(D812=2028,0,""))</f>
        <v/>
      </c>
      <c r="AV812" s="39" t="str">
        <f>IF(AND($D812&lt;=2028,Zisk!$D$10&gt;=2029),"x","")</f>
        <v/>
      </c>
      <c r="AW812" s="35" t="str">
        <f>IF(AND($D812&lt;=2029,Zisk!$D$10&gt;=2029),"(","")</f>
        <v/>
      </c>
      <c r="AX812" s="35" t="str">
        <f>IF(AND($D812&lt;=2029,Zisk!$D$10&gt;=2029),"1","")</f>
        <v/>
      </c>
      <c r="AY812" s="35" t="str">
        <f>IF(AND($D812&lt;=2029,Zisk!$D$10&gt;=2029),"+","")</f>
        <v/>
      </c>
      <c r="AZ812" s="37" t="str">
        <f>IF(AND($D812&lt;=2029,Zisk!$D$10&gt;=2029),VstupniParametry_SKRYT!$D$13,"")</f>
        <v/>
      </c>
      <c r="BA812" s="35" t="str">
        <f>IF(AND($D812&lt;=2029,Zisk!$D$10&gt;=2029),")","")</f>
        <v/>
      </c>
      <c r="BB812" s="38" t="str">
        <f>IF(AND(D812&lt;2029,2029&lt;=Zisk!$D$10),1,IF(D812=2029,0,""))</f>
        <v/>
      </c>
      <c r="BC812" s="39" t="str">
        <f>IF(AND($D812&lt;=2029,Zisk!$D$10&gt;=2030),"x","")</f>
        <v/>
      </c>
      <c r="BD812" s="35" t="str">
        <f>IF(AND($D812&lt;=2030,Zisk!$D$10&gt;=2030),"(","")</f>
        <v/>
      </c>
      <c r="BE812" s="35" t="str">
        <f>IF(AND($D812&lt;=2030,Zisk!$D$10&gt;=2030),"1","")</f>
        <v/>
      </c>
      <c r="BF812" s="35" t="str">
        <f>IF(AND($D812&lt;=2030,Zisk!$D$10&gt;=2030),"+","")</f>
        <v/>
      </c>
      <c r="BG812" s="37" t="str">
        <f>IF(AND($D812&lt;=2030,Zisk!$D$10&gt;=2030),VstupniParametry_SKRYT!$D$14,"")</f>
        <v/>
      </c>
      <c r="BH812" s="35" t="str">
        <f>IF(AND($D812&lt;=2030,Zisk!$D$10&gt;=2030),")","")</f>
        <v/>
      </c>
      <c r="BI812" s="38" t="str">
        <f>IF(AND(D812&lt;2030,2030&lt;=Zisk!$D$10),1,IF(D812=2030,0,""))</f>
        <v/>
      </c>
      <c r="BJ812" s="40" t="s">
        <v>32</v>
      </c>
      <c r="BK812" s="37">
        <f t="shared" si="394"/>
        <v>1</v>
      </c>
      <c r="BL812" s="35" t="str">
        <f t="shared" si="395"/>
        <v>x</v>
      </c>
      <c r="BM812" s="41">
        <f t="shared" si="396"/>
        <v>1</v>
      </c>
      <c r="BN812" s="37" t="str">
        <f t="shared" si="397"/>
        <v>x</v>
      </c>
      <c r="BO812" s="41">
        <f t="shared" si="382"/>
        <v>1.018</v>
      </c>
      <c r="BP812" s="41" t="str">
        <f t="shared" si="383"/>
        <v/>
      </c>
      <c r="BQ812" s="41" t="str">
        <f t="shared" si="384"/>
        <v/>
      </c>
      <c r="BR812" s="41" t="str">
        <f t="shared" si="385"/>
        <v/>
      </c>
      <c r="BS812" s="41" t="str">
        <f t="shared" si="386"/>
        <v/>
      </c>
      <c r="BT812" s="41" t="str">
        <f t="shared" si="387"/>
        <v/>
      </c>
      <c r="BU812" s="41" t="str">
        <f t="shared" si="388"/>
        <v/>
      </c>
      <c r="BV812" s="41" t="str">
        <f t="shared" si="389"/>
        <v/>
      </c>
      <c r="BW812" s="41" t="str">
        <f t="shared" si="390"/>
        <v/>
      </c>
      <c r="BX812" s="41" t="str">
        <f t="shared" si="391"/>
        <v/>
      </c>
      <c r="BY812" s="41" t="str">
        <f t="shared" si="392"/>
        <v/>
      </c>
      <c r="BZ812" s="40" t="s">
        <v>32</v>
      </c>
      <c r="CA812" s="41">
        <f t="shared" si="393"/>
        <v>1.018</v>
      </c>
      <c r="CB812" s="35"/>
      <c r="CC812" s="36">
        <f>IF(D812&gt;Zisk!$D$10,"",E812*CA812)</f>
        <v>0</v>
      </c>
    </row>
    <row r="813" spans="2:81" x14ac:dyDescent="0.2">
      <c r="B813" s="28" t="str">
        <f>Zisk!B824</f>
        <v/>
      </c>
      <c r="C813" s="28">
        <f>Zisk!C824</f>
        <v>0</v>
      </c>
      <c r="D813" s="28">
        <f>Zisk!E824</f>
        <v>0</v>
      </c>
      <c r="E813" s="29">
        <f>Zisk!D824</f>
        <v>0</v>
      </c>
      <c r="F813" s="29"/>
      <c r="G813" s="28" t="str">
        <f t="shared" si="368"/>
        <v>(</v>
      </c>
      <c r="H813" s="28" t="str">
        <f t="shared" si="369"/>
        <v>1</v>
      </c>
      <c r="I813" s="28" t="str">
        <f t="shared" si="370"/>
        <v>+</v>
      </c>
      <c r="J813" s="30">
        <f>IF($D813&lt;=2021,VstupniParametry_SKRYT!$D$5,"")</f>
        <v>0.02</v>
      </c>
      <c r="K813" s="28" t="str">
        <f t="shared" si="371"/>
        <v>)</v>
      </c>
      <c r="L813" s="31">
        <f>IF($D813&lt;=2021,COUNTIF(Vypocet_SKRYT!T810:AS810,"&gt;=1"),"")</f>
        <v>0</v>
      </c>
      <c r="M813" s="32" t="str">
        <f t="shared" si="372"/>
        <v>x</v>
      </c>
      <c r="N813" s="28" t="str">
        <f t="shared" si="373"/>
        <v>(</v>
      </c>
      <c r="O813" s="28" t="str">
        <f t="shared" si="374"/>
        <v>1</v>
      </c>
      <c r="P813" s="28" t="str">
        <f t="shared" si="375"/>
        <v>+</v>
      </c>
      <c r="Q813" s="30">
        <f>IF($D813&lt;=2024,VstupniParametry_SKRYT!$D$6,"")</f>
        <v>0.06</v>
      </c>
      <c r="R813" s="28" t="str">
        <f t="shared" si="376"/>
        <v>)</v>
      </c>
      <c r="S813" s="31">
        <f>IF($D813&lt;=2024,COUNTIFS(Vypocet_SKRYT!AT810:AV810,"&gt;=1"),"")</f>
        <v>0</v>
      </c>
      <c r="T813" s="32" t="str">
        <f t="shared" si="377"/>
        <v>x</v>
      </c>
      <c r="U813" s="28" t="str">
        <f t="shared" si="378"/>
        <v>(</v>
      </c>
      <c r="V813" s="28" t="str">
        <f t="shared" si="379"/>
        <v>1</v>
      </c>
      <c r="W813" s="28" t="str">
        <f t="shared" si="380"/>
        <v>+</v>
      </c>
      <c r="X813" s="30">
        <f>IF($D813&lt;=2025,VstupniParametry_SKRYT!$D$9,"")</f>
        <v>1.7999999999999999E-2</v>
      </c>
      <c r="Y813" s="28" t="str">
        <f t="shared" si="381"/>
        <v>)</v>
      </c>
      <c r="Z813" s="31">
        <f>IF(AND(D813&lt;2025,2025&lt;=Zisk!$D$10),1,IF(D813=2025,0,""))</f>
        <v>1</v>
      </c>
      <c r="AA813" s="32" t="str">
        <f>IF(AND($D813&lt;=2025,Zisk!$D$10&gt;=2026),"x","")</f>
        <v/>
      </c>
      <c r="AB813" s="28" t="str">
        <f>IF(AND($D813&lt;=2026,Zisk!$D$10&gt;=2026),"(","")</f>
        <v/>
      </c>
      <c r="AC813" s="28" t="str">
        <f>IF(AND($D813&lt;=2026,Zisk!$D$10&gt;=2026),"1","")</f>
        <v/>
      </c>
      <c r="AD813" s="28" t="str">
        <f>IF(AND($D813&lt;=2026,Zisk!$D$10&gt;=2026),"+","")</f>
        <v/>
      </c>
      <c r="AE813" s="30" t="str">
        <f>IF(AND($D813&lt;=2026,Zisk!$D$10&gt;=2026),VstupniParametry_SKRYT!$D$10,"")</f>
        <v/>
      </c>
      <c r="AF813" s="28" t="str">
        <f>IF(AND($D813&lt;=2026,Zisk!$D$10&gt;=2026),")","")</f>
        <v/>
      </c>
      <c r="AG813" s="31" t="str">
        <f>IF(AND(D813&lt;2026,2026&lt;=Zisk!$D$10),1,IF(D813=2026,0,""))</f>
        <v/>
      </c>
      <c r="AH813" s="32" t="str">
        <f>IF(AND($D813&lt;=2026,Zisk!$D$10&gt;=2027),"x","")</f>
        <v/>
      </c>
      <c r="AI813" s="28" t="str">
        <f>IF(AND($D813&lt;=2027,Zisk!$D$10&gt;=2027),"(","")</f>
        <v/>
      </c>
      <c r="AJ813" s="28" t="str">
        <f>IF(AND($D813&lt;=2027,Zisk!$D$10&gt;=2027),"1","")</f>
        <v/>
      </c>
      <c r="AK813" s="28" t="str">
        <f>IF(AND($D813&lt;=2027,Zisk!$D$10&gt;=2027),"+","")</f>
        <v/>
      </c>
      <c r="AL813" s="30" t="str">
        <f>IF(AND($D813&lt;=2027,Zisk!$D$10&gt;=2027),VstupniParametry_SKRYT!$D$11,"")</f>
        <v/>
      </c>
      <c r="AM813" s="28" t="str">
        <f>IF(AND($D813&lt;=2027,Zisk!$D$10&gt;=2027),")","")</f>
        <v/>
      </c>
      <c r="AN813" s="31" t="str">
        <f>IF(AND(D813&lt;2027,2027&lt;=Zisk!$D$10),1,IF(D813=2027,0,""))</f>
        <v/>
      </c>
      <c r="AO813" s="32" t="str">
        <f>IF(AND($D813&lt;=2027,Zisk!$D$10&gt;=2028),"x","")</f>
        <v/>
      </c>
      <c r="AP813" s="28" t="str">
        <f>IF(AND($D813&lt;=2028,Zisk!$D$10&gt;=2028),"(","")</f>
        <v/>
      </c>
      <c r="AQ813" s="28" t="str">
        <f>IF(AND($D813&lt;=2028,Zisk!$D$10&gt;=2028),"1","")</f>
        <v/>
      </c>
      <c r="AR813" s="28" t="str">
        <f>IF(AND($D813&lt;=2028,Zisk!$D$10&gt;=2028),"+","")</f>
        <v/>
      </c>
      <c r="AS813" s="30" t="str">
        <f>IF(AND($D813&lt;=2028,Zisk!$D$10&gt;=2028),VstupniParametry_SKRYT!$D$12,"")</f>
        <v/>
      </c>
      <c r="AT813" s="28" t="str">
        <f>IF(AND($D813&lt;=2028,Zisk!$D$10&gt;=2028),")","")</f>
        <v/>
      </c>
      <c r="AU813" s="31" t="str">
        <f>IF(AND(D813&lt;2028,2028&lt;=Zisk!$D$10),1,IF(D813=2028,0,""))</f>
        <v/>
      </c>
      <c r="AV813" s="32" t="str">
        <f>IF(AND($D813&lt;=2028,Zisk!$D$10&gt;=2029),"x","")</f>
        <v/>
      </c>
      <c r="AW813" s="28" t="str">
        <f>IF(AND($D813&lt;=2029,Zisk!$D$10&gt;=2029),"(","")</f>
        <v/>
      </c>
      <c r="AX813" s="28" t="str">
        <f>IF(AND($D813&lt;=2029,Zisk!$D$10&gt;=2029),"1","")</f>
        <v/>
      </c>
      <c r="AY813" s="28" t="str">
        <f>IF(AND($D813&lt;=2029,Zisk!$D$10&gt;=2029),"+","")</f>
        <v/>
      </c>
      <c r="AZ813" s="30" t="str">
        <f>IF(AND($D813&lt;=2029,Zisk!$D$10&gt;=2029),VstupniParametry_SKRYT!$D$13,"")</f>
        <v/>
      </c>
      <c r="BA813" s="28" t="str">
        <f>IF(AND($D813&lt;=2029,Zisk!$D$10&gt;=2029),")","")</f>
        <v/>
      </c>
      <c r="BB813" s="31" t="str">
        <f>IF(AND(D813&lt;2029,2029&lt;=Zisk!$D$10),1,IF(D813=2029,0,""))</f>
        <v/>
      </c>
      <c r="BC813" s="32" t="str">
        <f>IF(AND($D813&lt;=2029,Zisk!$D$10&gt;=2030),"x","")</f>
        <v/>
      </c>
      <c r="BD813" s="28" t="str">
        <f>IF(AND($D813&lt;=2030,Zisk!$D$10&gt;=2030),"(","")</f>
        <v/>
      </c>
      <c r="BE813" s="28" t="str">
        <f>IF(AND($D813&lt;=2030,Zisk!$D$10&gt;=2030),"1","")</f>
        <v/>
      </c>
      <c r="BF813" s="28" t="str">
        <f>IF(AND($D813&lt;=2030,Zisk!$D$10&gt;=2030),"+","")</f>
        <v/>
      </c>
      <c r="BG813" s="30" t="str">
        <f>IF(AND($D813&lt;=2030,Zisk!$D$10&gt;=2030),VstupniParametry_SKRYT!$D$14,"")</f>
        <v/>
      </c>
      <c r="BH813" s="28" t="str">
        <f>IF(AND($D813&lt;=2030,Zisk!$D$10&gt;=2030),")","")</f>
        <v/>
      </c>
      <c r="BI813" s="31" t="str">
        <f>IF(AND(D813&lt;2030,2030&lt;=Zisk!$D$10),1,IF(D813=2030,0,""))</f>
        <v/>
      </c>
      <c r="BJ813" s="33" t="s">
        <v>32</v>
      </c>
      <c r="BK813" s="30">
        <f t="shared" si="394"/>
        <v>1</v>
      </c>
      <c r="BL813" s="28" t="str">
        <f t="shared" si="395"/>
        <v>x</v>
      </c>
      <c r="BM813" s="34">
        <f t="shared" si="396"/>
        <v>1</v>
      </c>
      <c r="BN813" s="30" t="str">
        <f t="shared" si="397"/>
        <v>x</v>
      </c>
      <c r="BO813" s="34">
        <f t="shared" si="382"/>
        <v>1.018</v>
      </c>
      <c r="BP813" s="34" t="str">
        <f t="shared" si="383"/>
        <v/>
      </c>
      <c r="BQ813" s="34" t="str">
        <f t="shared" si="384"/>
        <v/>
      </c>
      <c r="BR813" s="34" t="str">
        <f t="shared" si="385"/>
        <v/>
      </c>
      <c r="BS813" s="34" t="str">
        <f t="shared" si="386"/>
        <v/>
      </c>
      <c r="BT813" s="34" t="str">
        <f t="shared" si="387"/>
        <v/>
      </c>
      <c r="BU813" s="34" t="str">
        <f t="shared" si="388"/>
        <v/>
      </c>
      <c r="BV813" s="34" t="str">
        <f t="shared" si="389"/>
        <v/>
      </c>
      <c r="BW813" s="34" t="str">
        <f t="shared" si="390"/>
        <v/>
      </c>
      <c r="BX813" s="34" t="str">
        <f t="shared" si="391"/>
        <v/>
      </c>
      <c r="BY813" s="34" t="str">
        <f t="shared" si="392"/>
        <v/>
      </c>
      <c r="BZ813" s="33" t="s">
        <v>32</v>
      </c>
      <c r="CA813" s="34">
        <f t="shared" si="393"/>
        <v>1.018</v>
      </c>
      <c r="CB813" s="28"/>
      <c r="CC813" s="29">
        <f>IF(D813&gt;Zisk!$D$10,"",E813*CA813)</f>
        <v>0</v>
      </c>
    </row>
    <row r="814" spans="2:81" x14ac:dyDescent="0.2">
      <c r="B814" s="35" t="str">
        <f>Zisk!B825</f>
        <v/>
      </c>
      <c r="C814" s="35">
        <f>Zisk!C825</f>
        <v>0</v>
      </c>
      <c r="D814" s="35">
        <f>Zisk!E825</f>
        <v>0</v>
      </c>
      <c r="E814" s="36">
        <f>Zisk!D825</f>
        <v>0</v>
      </c>
      <c r="F814" s="36"/>
      <c r="G814" s="35" t="str">
        <f t="shared" si="368"/>
        <v>(</v>
      </c>
      <c r="H814" s="35" t="str">
        <f t="shared" si="369"/>
        <v>1</v>
      </c>
      <c r="I814" s="35" t="str">
        <f t="shared" si="370"/>
        <v>+</v>
      </c>
      <c r="J814" s="37">
        <f>IF($D814&lt;=2021,VstupniParametry_SKRYT!$D$5,"")</f>
        <v>0.02</v>
      </c>
      <c r="K814" s="35" t="str">
        <f t="shared" si="371"/>
        <v>)</v>
      </c>
      <c r="L814" s="38">
        <f>IF($D814&lt;=2021,COUNTIF(Vypocet_SKRYT!T811:AS811,"&gt;=1"),"")</f>
        <v>0</v>
      </c>
      <c r="M814" s="39" t="str">
        <f t="shared" si="372"/>
        <v>x</v>
      </c>
      <c r="N814" s="35" t="str">
        <f t="shared" si="373"/>
        <v>(</v>
      </c>
      <c r="O814" s="35" t="str">
        <f t="shared" si="374"/>
        <v>1</v>
      </c>
      <c r="P814" s="35" t="str">
        <f t="shared" si="375"/>
        <v>+</v>
      </c>
      <c r="Q814" s="37">
        <f>IF($D814&lt;=2024,VstupniParametry_SKRYT!$D$6,"")</f>
        <v>0.06</v>
      </c>
      <c r="R814" s="35" t="str">
        <f t="shared" si="376"/>
        <v>)</v>
      </c>
      <c r="S814" s="38">
        <f>IF($D814&lt;=2024,COUNTIFS(Vypocet_SKRYT!AT811:AV811,"&gt;=1"),"")</f>
        <v>0</v>
      </c>
      <c r="T814" s="39" t="str">
        <f t="shared" si="377"/>
        <v>x</v>
      </c>
      <c r="U814" s="35" t="str">
        <f t="shared" si="378"/>
        <v>(</v>
      </c>
      <c r="V814" s="35" t="str">
        <f t="shared" si="379"/>
        <v>1</v>
      </c>
      <c r="W814" s="35" t="str">
        <f t="shared" si="380"/>
        <v>+</v>
      </c>
      <c r="X814" s="37">
        <f>IF($D814&lt;=2025,VstupniParametry_SKRYT!$D$9,"")</f>
        <v>1.7999999999999999E-2</v>
      </c>
      <c r="Y814" s="35" t="str">
        <f t="shared" si="381"/>
        <v>)</v>
      </c>
      <c r="Z814" s="38">
        <f>IF(AND(D814&lt;2025,2025&lt;=Zisk!$D$10),1,IF(D814=2025,0,""))</f>
        <v>1</v>
      </c>
      <c r="AA814" s="39" t="str">
        <f>IF(AND($D814&lt;=2025,Zisk!$D$10&gt;=2026),"x","")</f>
        <v/>
      </c>
      <c r="AB814" s="35" t="str">
        <f>IF(AND($D814&lt;=2026,Zisk!$D$10&gt;=2026),"(","")</f>
        <v/>
      </c>
      <c r="AC814" s="35" t="str">
        <f>IF(AND($D814&lt;=2026,Zisk!$D$10&gt;=2026),"1","")</f>
        <v/>
      </c>
      <c r="AD814" s="35" t="str">
        <f>IF(AND($D814&lt;=2026,Zisk!$D$10&gt;=2026),"+","")</f>
        <v/>
      </c>
      <c r="AE814" s="37" t="str">
        <f>IF(AND($D814&lt;=2026,Zisk!$D$10&gt;=2026),VstupniParametry_SKRYT!$D$10,"")</f>
        <v/>
      </c>
      <c r="AF814" s="35" t="str">
        <f>IF(AND($D814&lt;=2026,Zisk!$D$10&gt;=2026),")","")</f>
        <v/>
      </c>
      <c r="AG814" s="38" t="str">
        <f>IF(AND(D814&lt;2026,2026&lt;=Zisk!$D$10),1,IF(D814=2026,0,""))</f>
        <v/>
      </c>
      <c r="AH814" s="39" t="str">
        <f>IF(AND($D814&lt;=2026,Zisk!$D$10&gt;=2027),"x","")</f>
        <v/>
      </c>
      <c r="AI814" s="35" t="str">
        <f>IF(AND($D814&lt;=2027,Zisk!$D$10&gt;=2027),"(","")</f>
        <v/>
      </c>
      <c r="AJ814" s="35" t="str">
        <f>IF(AND($D814&lt;=2027,Zisk!$D$10&gt;=2027),"1","")</f>
        <v/>
      </c>
      <c r="AK814" s="35" t="str">
        <f>IF(AND($D814&lt;=2027,Zisk!$D$10&gt;=2027),"+","")</f>
        <v/>
      </c>
      <c r="AL814" s="37" t="str">
        <f>IF(AND($D814&lt;=2027,Zisk!$D$10&gt;=2027),VstupniParametry_SKRYT!$D$11,"")</f>
        <v/>
      </c>
      <c r="AM814" s="35" t="str">
        <f>IF(AND($D814&lt;=2027,Zisk!$D$10&gt;=2027),")","")</f>
        <v/>
      </c>
      <c r="AN814" s="38" t="str">
        <f>IF(AND(D814&lt;2027,2027&lt;=Zisk!$D$10),1,IF(D814=2027,0,""))</f>
        <v/>
      </c>
      <c r="AO814" s="39" t="str">
        <f>IF(AND($D814&lt;=2027,Zisk!$D$10&gt;=2028),"x","")</f>
        <v/>
      </c>
      <c r="AP814" s="35" t="str">
        <f>IF(AND($D814&lt;=2028,Zisk!$D$10&gt;=2028),"(","")</f>
        <v/>
      </c>
      <c r="AQ814" s="35" t="str">
        <f>IF(AND($D814&lt;=2028,Zisk!$D$10&gt;=2028),"1","")</f>
        <v/>
      </c>
      <c r="AR814" s="35" t="str">
        <f>IF(AND($D814&lt;=2028,Zisk!$D$10&gt;=2028),"+","")</f>
        <v/>
      </c>
      <c r="AS814" s="37" t="str">
        <f>IF(AND($D814&lt;=2028,Zisk!$D$10&gt;=2028),VstupniParametry_SKRYT!$D$12,"")</f>
        <v/>
      </c>
      <c r="AT814" s="35" t="str">
        <f>IF(AND($D814&lt;=2028,Zisk!$D$10&gt;=2028),")","")</f>
        <v/>
      </c>
      <c r="AU814" s="38" t="str">
        <f>IF(AND(D814&lt;2028,2028&lt;=Zisk!$D$10),1,IF(D814=2028,0,""))</f>
        <v/>
      </c>
      <c r="AV814" s="39" t="str">
        <f>IF(AND($D814&lt;=2028,Zisk!$D$10&gt;=2029),"x","")</f>
        <v/>
      </c>
      <c r="AW814" s="35" t="str">
        <f>IF(AND($D814&lt;=2029,Zisk!$D$10&gt;=2029),"(","")</f>
        <v/>
      </c>
      <c r="AX814" s="35" t="str">
        <f>IF(AND($D814&lt;=2029,Zisk!$D$10&gt;=2029),"1","")</f>
        <v/>
      </c>
      <c r="AY814" s="35" t="str">
        <f>IF(AND($D814&lt;=2029,Zisk!$D$10&gt;=2029),"+","")</f>
        <v/>
      </c>
      <c r="AZ814" s="37" t="str">
        <f>IF(AND($D814&lt;=2029,Zisk!$D$10&gt;=2029),VstupniParametry_SKRYT!$D$13,"")</f>
        <v/>
      </c>
      <c r="BA814" s="35" t="str">
        <f>IF(AND($D814&lt;=2029,Zisk!$D$10&gt;=2029),")","")</f>
        <v/>
      </c>
      <c r="BB814" s="38" t="str">
        <f>IF(AND(D814&lt;2029,2029&lt;=Zisk!$D$10),1,IF(D814=2029,0,""))</f>
        <v/>
      </c>
      <c r="BC814" s="39" t="str">
        <f>IF(AND($D814&lt;=2029,Zisk!$D$10&gt;=2030),"x","")</f>
        <v/>
      </c>
      <c r="BD814" s="35" t="str">
        <f>IF(AND($D814&lt;=2030,Zisk!$D$10&gt;=2030),"(","")</f>
        <v/>
      </c>
      <c r="BE814" s="35" t="str">
        <f>IF(AND($D814&lt;=2030,Zisk!$D$10&gt;=2030),"1","")</f>
        <v/>
      </c>
      <c r="BF814" s="35" t="str">
        <f>IF(AND($D814&lt;=2030,Zisk!$D$10&gt;=2030),"+","")</f>
        <v/>
      </c>
      <c r="BG814" s="37" t="str">
        <f>IF(AND($D814&lt;=2030,Zisk!$D$10&gt;=2030),VstupniParametry_SKRYT!$D$14,"")</f>
        <v/>
      </c>
      <c r="BH814" s="35" t="str">
        <f>IF(AND($D814&lt;=2030,Zisk!$D$10&gt;=2030),")","")</f>
        <v/>
      </c>
      <c r="BI814" s="38" t="str">
        <f>IF(AND(D814&lt;2030,2030&lt;=Zisk!$D$10),1,IF(D814=2030,0,""))</f>
        <v/>
      </c>
      <c r="BJ814" s="40" t="s">
        <v>32</v>
      </c>
      <c r="BK814" s="37">
        <f t="shared" si="394"/>
        <v>1</v>
      </c>
      <c r="BL814" s="35" t="str">
        <f t="shared" si="395"/>
        <v>x</v>
      </c>
      <c r="BM814" s="41">
        <f t="shared" si="396"/>
        <v>1</v>
      </c>
      <c r="BN814" s="37" t="str">
        <f t="shared" si="397"/>
        <v>x</v>
      </c>
      <c r="BO814" s="41">
        <f t="shared" si="382"/>
        <v>1.018</v>
      </c>
      <c r="BP814" s="41" t="str">
        <f t="shared" si="383"/>
        <v/>
      </c>
      <c r="BQ814" s="41" t="str">
        <f t="shared" si="384"/>
        <v/>
      </c>
      <c r="BR814" s="41" t="str">
        <f t="shared" si="385"/>
        <v/>
      </c>
      <c r="BS814" s="41" t="str">
        <f t="shared" si="386"/>
        <v/>
      </c>
      <c r="BT814" s="41" t="str">
        <f t="shared" si="387"/>
        <v/>
      </c>
      <c r="BU814" s="41" t="str">
        <f t="shared" si="388"/>
        <v/>
      </c>
      <c r="BV814" s="41" t="str">
        <f t="shared" si="389"/>
        <v/>
      </c>
      <c r="BW814" s="41" t="str">
        <f t="shared" si="390"/>
        <v/>
      </c>
      <c r="BX814" s="41" t="str">
        <f t="shared" si="391"/>
        <v/>
      </c>
      <c r="BY814" s="41" t="str">
        <f t="shared" si="392"/>
        <v/>
      </c>
      <c r="BZ814" s="40" t="s">
        <v>32</v>
      </c>
      <c r="CA814" s="41">
        <f t="shared" si="393"/>
        <v>1.018</v>
      </c>
      <c r="CB814" s="35"/>
      <c r="CC814" s="36">
        <f>IF(D814&gt;Zisk!$D$10,"",E814*CA814)</f>
        <v>0</v>
      </c>
    </row>
    <row r="815" spans="2:81" x14ac:dyDescent="0.2">
      <c r="B815" s="28" t="str">
        <f>Zisk!B826</f>
        <v/>
      </c>
      <c r="C815" s="28">
        <f>Zisk!C826</f>
        <v>0</v>
      </c>
      <c r="D815" s="28">
        <f>Zisk!E826</f>
        <v>0</v>
      </c>
      <c r="E815" s="29">
        <f>Zisk!D826</f>
        <v>0</v>
      </c>
      <c r="F815" s="29"/>
      <c r="G815" s="28" t="str">
        <f t="shared" si="368"/>
        <v>(</v>
      </c>
      <c r="H815" s="28" t="str">
        <f t="shared" si="369"/>
        <v>1</v>
      </c>
      <c r="I815" s="28" t="str">
        <f t="shared" si="370"/>
        <v>+</v>
      </c>
      <c r="J815" s="30">
        <f>IF($D815&lt;=2021,VstupniParametry_SKRYT!$D$5,"")</f>
        <v>0.02</v>
      </c>
      <c r="K815" s="28" t="str">
        <f t="shared" si="371"/>
        <v>)</v>
      </c>
      <c r="L815" s="31">
        <f>IF($D815&lt;=2021,COUNTIF(Vypocet_SKRYT!T812:AS812,"&gt;=1"),"")</f>
        <v>0</v>
      </c>
      <c r="M815" s="32" t="str">
        <f t="shared" si="372"/>
        <v>x</v>
      </c>
      <c r="N815" s="28" t="str">
        <f t="shared" si="373"/>
        <v>(</v>
      </c>
      <c r="O815" s="28" t="str">
        <f t="shared" si="374"/>
        <v>1</v>
      </c>
      <c r="P815" s="28" t="str">
        <f t="shared" si="375"/>
        <v>+</v>
      </c>
      <c r="Q815" s="30">
        <f>IF($D815&lt;=2024,VstupniParametry_SKRYT!$D$6,"")</f>
        <v>0.06</v>
      </c>
      <c r="R815" s="28" t="str">
        <f t="shared" si="376"/>
        <v>)</v>
      </c>
      <c r="S815" s="31">
        <f>IF($D815&lt;=2024,COUNTIFS(Vypocet_SKRYT!AT812:AV812,"&gt;=1"),"")</f>
        <v>0</v>
      </c>
      <c r="T815" s="32" t="str">
        <f t="shared" si="377"/>
        <v>x</v>
      </c>
      <c r="U815" s="28" t="str">
        <f t="shared" si="378"/>
        <v>(</v>
      </c>
      <c r="V815" s="28" t="str">
        <f t="shared" si="379"/>
        <v>1</v>
      </c>
      <c r="W815" s="28" t="str">
        <f t="shared" si="380"/>
        <v>+</v>
      </c>
      <c r="X815" s="30">
        <f>IF($D815&lt;=2025,VstupniParametry_SKRYT!$D$9,"")</f>
        <v>1.7999999999999999E-2</v>
      </c>
      <c r="Y815" s="28" t="str">
        <f t="shared" si="381"/>
        <v>)</v>
      </c>
      <c r="Z815" s="31">
        <f>IF(AND(D815&lt;2025,2025&lt;=Zisk!$D$10),1,IF(D815=2025,0,""))</f>
        <v>1</v>
      </c>
      <c r="AA815" s="32" t="str">
        <f>IF(AND($D815&lt;=2025,Zisk!$D$10&gt;=2026),"x","")</f>
        <v/>
      </c>
      <c r="AB815" s="28" t="str">
        <f>IF(AND($D815&lt;=2026,Zisk!$D$10&gt;=2026),"(","")</f>
        <v/>
      </c>
      <c r="AC815" s="28" t="str">
        <f>IF(AND($D815&lt;=2026,Zisk!$D$10&gt;=2026),"1","")</f>
        <v/>
      </c>
      <c r="AD815" s="28" t="str">
        <f>IF(AND($D815&lt;=2026,Zisk!$D$10&gt;=2026),"+","")</f>
        <v/>
      </c>
      <c r="AE815" s="30" t="str">
        <f>IF(AND($D815&lt;=2026,Zisk!$D$10&gt;=2026),VstupniParametry_SKRYT!$D$10,"")</f>
        <v/>
      </c>
      <c r="AF815" s="28" t="str">
        <f>IF(AND($D815&lt;=2026,Zisk!$D$10&gt;=2026),")","")</f>
        <v/>
      </c>
      <c r="AG815" s="31" t="str">
        <f>IF(AND(D815&lt;2026,2026&lt;=Zisk!$D$10),1,IF(D815=2026,0,""))</f>
        <v/>
      </c>
      <c r="AH815" s="32" t="str">
        <f>IF(AND($D815&lt;=2026,Zisk!$D$10&gt;=2027),"x","")</f>
        <v/>
      </c>
      <c r="AI815" s="28" t="str">
        <f>IF(AND($D815&lt;=2027,Zisk!$D$10&gt;=2027),"(","")</f>
        <v/>
      </c>
      <c r="AJ815" s="28" t="str">
        <f>IF(AND($D815&lt;=2027,Zisk!$D$10&gt;=2027),"1","")</f>
        <v/>
      </c>
      <c r="AK815" s="28" t="str">
        <f>IF(AND($D815&lt;=2027,Zisk!$D$10&gt;=2027),"+","")</f>
        <v/>
      </c>
      <c r="AL815" s="30" t="str">
        <f>IF(AND($D815&lt;=2027,Zisk!$D$10&gt;=2027),VstupniParametry_SKRYT!$D$11,"")</f>
        <v/>
      </c>
      <c r="AM815" s="28" t="str">
        <f>IF(AND($D815&lt;=2027,Zisk!$D$10&gt;=2027),")","")</f>
        <v/>
      </c>
      <c r="AN815" s="31" t="str">
        <f>IF(AND(D815&lt;2027,2027&lt;=Zisk!$D$10),1,IF(D815=2027,0,""))</f>
        <v/>
      </c>
      <c r="AO815" s="32" t="str">
        <f>IF(AND($D815&lt;=2027,Zisk!$D$10&gt;=2028),"x","")</f>
        <v/>
      </c>
      <c r="AP815" s="28" t="str">
        <f>IF(AND($D815&lt;=2028,Zisk!$D$10&gt;=2028),"(","")</f>
        <v/>
      </c>
      <c r="AQ815" s="28" t="str">
        <f>IF(AND($D815&lt;=2028,Zisk!$D$10&gt;=2028),"1","")</f>
        <v/>
      </c>
      <c r="AR815" s="28" t="str">
        <f>IF(AND($D815&lt;=2028,Zisk!$D$10&gt;=2028),"+","")</f>
        <v/>
      </c>
      <c r="AS815" s="30" t="str">
        <f>IF(AND($D815&lt;=2028,Zisk!$D$10&gt;=2028),VstupniParametry_SKRYT!$D$12,"")</f>
        <v/>
      </c>
      <c r="AT815" s="28" t="str">
        <f>IF(AND($D815&lt;=2028,Zisk!$D$10&gt;=2028),")","")</f>
        <v/>
      </c>
      <c r="AU815" s="31" t="str">
        <f>IF(AND(D815&lt;2028,2028&lt;=Zisk!$D$10),1,IF(D815=2028,0,""))</f>
        <v/>
      </c>
      <c r="AV815" s="32" t="str">
        <f>IF(AND($D815&lt;=2028,Zisk!$D$10&gt;=2029),"x","")</f>
        <v/>
      </c>
      <c r="AW815" s="28" t="str">
        <f>IF(AND($D815&lt;=2029,Zisk!$D$10&gt;=2029),"(","")</f>
        <v/>
      </c>
      <c r="AX815" s="28" t="str">
        <f>IF(AND($D815&lt;=2029,Zisk!$D$10&gt;=2029),"1","")</f>
        <v/>
      </c>
      <c r="AY815" s="28" t="str">
        <f>IF(AND($D815&lt;=2029,Zisk!$D$10&gt;=2029),"+","")</f>
        <v/>
      </c>
      <c r="AZ815" s="30" t="str">
        <f>IF(AND($D815&lt;=2029,Zisk!$D$10&gt;=2029),VstupniParametry_SKRYT!$D$13,"")</f>
        <v/>
      </c>
      <c r="BA815" s="28" t="str">
        <f>IF(AND($D815&lt;=2029,Zisk!$D$10&gt;=2029),")","")</f>
        <v/>
      </c>
      <c r="BB815" s="31" t="str">
        <f>IF(AND(D815&lt;2029,2029&lt;=Zisk!$D$10),1,IF(D815=2029,0,""))</f>
        <v/>
      </c>
      <c r="BC815" s="32" t="str">
        <f>IF(AND($D815&lt;=2029,Zisk!$D$10&gt;=2030),"x","")</f>
        <v/>
      </c>
      <c r="BD815" s="28" t="str">
        <f>IF(AND($D815&lt;=2030,Zisk!$D$10&gt;=2030),"(","")</f>
        <v/>
      </c>
      <c r="BE815" s="28" t="str">
        <f>IF(AND($D815&lt;=2030,Zisk!$D$10&gt;=2030),"1","")</f>
        <v/>
      </c>
      <c r="BF815" s="28" t="str">
        <f>IF(AND($D815&lt;=2030,Zisk!$D$10&gt;=2030),"+","")</f>
        <v/>
      </c>
      <c r="BG815" s="30" t="str">
        <f>IF(AND($D815&lt;=2030,Zisk!$D$10&gt;=2030),VstupniParametry_SKRYT!$D$14,"")</f>
        <v/>
      </c>
      <c r="BH815" s="28" t="str">
        <f>IF(AND($D815&lt;=2030,Zisk!$D$10&gt;=2030),")","")</f>
        <v/>
      </c>
      <c r="BI815" s="31" t="str">
        <f>IF(AND(D815&lt;2030,2030&lt;=Zisk!$D$10),1,IF(D815=2030,0,""))</f>
        <v/>
      </c>
      <c r="BJ815" s="33" t="s">
        <v>32</v>
      </c>
      <c r="BK815" s="30">
        <f t="shared" si="394"/>
        <v>1</v>
      </c>
      <c r="BL815" s="28" t="str">
        <f t="shared" si="395"/>
        <v>x</v>
      </c>
      <c r="BM815" s="34">
        <f t="shared" si="396"/>
        <v>1</v>
      </c>
      <c r="BN815" s="30" t="str">
        <f t="shared" si="397"/>
        <v>x</v>
      </c>
      <c r="BO815" s="34">
        <f t="shared" si="382"/>
        <v>1.018</v>
      </c>
      <c r="BP815" s="34" t="str">
        <f t="shared" si="383"/>
        <v/>
      </c>
      <c r="BQ815" s="34" t="str">
        <f t="shared" si="384"/>
        <v/>
      </c>
      <c r="BR815" s="34" t="str">
        <f t="shared" si="385"/>
        <v/>
      </c>
      <c r="BS815" s="34" t="str">
        <f t="shared" si="386"/>
        <v/>
      </c>
      <c r="BT815" s="34" t="str">
        <f t="shared" si="387"/>
        <v/>
      </c>
      <c r="BU815" s="34" t="str">
        <f t="shared" si="388"/>
        <v/>
      </c>
      <c r="BV815" s="34" t="str">
        <f t="shared" si="389"/>
        <v/>
      </c>
      <c r="BW815" s="34" t="str">
        <f t="shared" si="390"/>
        <v/>
      </c>
      <c r="BX815" s="34" t="str">
        <f t="shared" si="391"/>
        <v/>
      </c>
      <c r="BY815" s="34" t="str">
        <f t="shared" si="392"/>
        <v/>
      </c>
      <c r="BZ815" s="33" t="s">
        <v>32</v>
      </c>
      <c r="CA815" s="34">
        <f t="shared" si="393"/>
        <v>1.018</v>
      </c>
      <c r="CB815" s="28"/>
      <c r="CC815" s="29">
        <f>IF(D815&gt;Zisk!$D$10,"",E815*CA815)</f>
        <v>0</v>
      </c>
    </row>
    <row r="816" spans="2:81" x14ac:dyDescent="0.2">
      <c r="B816" s="35" t="str">
        <f>Zisk!B827</f>
        <v/>
      </c>
      <c r="C816" s="35">
        <f>Zisk!C827</f>
        <v>0</v>
      </c>
      <c r="D816" s="35">
        <f>Zisk!E827</f>
        <v>0</v>
      </c>
      <c r="E816" s="36">
        <f>Zisk!D827</f>
        <v>0</v>
      </c>
      <c r="F816" s="36"/>
      <c r="G816" s="35" t="str">
        <f t="shared" si="368"/>
        <v>(</v>
      </c>
      <c r="H816" s="35" t="str">
        <f t="shared" si="369"/>
        <v>1</v>
      </c>
      <c r="I816" s="35" t="str">
        <f t="shared" si="370"/>
        <v>+</v>
      </c>
      <c r="J816" s="37">
        <f>IF($D816&lt;=2021,VstupniParametry_SKRYT!$D$5,"")</f>
        <v>0.02</v>
      </c>
      <c r="K816" s="35" t="str">
        <f t="shared" si="371"/>
        <v>)</v>
      </c>
      <c r="L816" s="38">
        <f>IF($D816&lt;=2021,COUNTIF(Vypocet_SKRYT!T813:AS813,"&gt;=1"),"")</f>
        <v>0</v>
      </c>
      <c r="M816" s="39" t="str">
        <f t="shared" si="372"/>
        <v>x</v>
      </c>
      <c r="N816" s="35" t="str">
        <f t="shared" si="373"/>
        <v>(</v>
      </c>
      <c r="O816" s="35" t="str">
        <f t="shared" si="374"/>
        <v>1</v>
      </c>
      <c r="P816" s="35" t="str">
        <f t="shared" si="375"/>
        <v>+</v>
      </c>
      <c r="Q816" s="37">
        <f>IF($D816&lt;=2024,VstupniParametry_SKRYT!$D$6,"")</f>
        <v>0.06</v>
      </c>
      <c r="R816" s="35" t="str">
        <f t="shared" si="376"/>
        <v>)</v>
      </c>
      <c r="S816" s="38">
        <f>IF($D816&lt;=2024,COUNTIFS(Vypocet_SKRYT!AT813:AV813,"&gt;=1"),"")</f>
        <v>0</v>
      </c>
      <c r="T816" s="39" t="str">
        <f t="shared" si="377"/>
        <v>x</v>
      </c>
      <c r="U816" s="35" t="str">
        <f t="shared" si="378"/>
        <v>(</v>
      </c>
      <c r="V816" s="35" t="str">
        <f t="shared" si="379"/>
        <v>1</v>
      </c>
      <c r="W816" s="35" t="str">
        <f t="shared" si="380"/>
        <v>+</v>
      </c>
      <c r="X816" s="37">
        <f>IF($D816&lt;=2025,VstupniParametry_SKRYT!$D$9,"")</f>
        <v>1.7999999999999999E-2</v>
      </c>
      <c r="Y816" s="35" t="str">
        <f t="shared" si="381"/>
        <v>)</v>
      </c>
      <c r="Z816" s="38">
        <f>IF(AND(D816&lt;2025,2025&lt;=Zisk!$D$10),1,IF(D816=2025,0,""))</f>
        <v>1</v>
      </c>
      <c r="AA816" s="39" t="str">
        <f>IF(AND($D816&lt;=2025,Zisk!$D$10&gt;=2026),"x","")</f>
        <v/>
      </c>
      <c r="AB816" s="35" t="str">
        <f>IF(AND($D816&lt;=2026,Zisk!$D$10&gt;=2026),"(","")</f>
        <v/>
      </c>
      <c r="AC816" s="35" t="str">
        <f>IF(AND($D816&lt;=2026,Zisk!$D$10&gt;=2026),"1","")</f>
        <v/>
      </c>
      <c r="AD816" s="35" t="str">
        <f>IF(AND($D816&lt;=2026,Zisk!$D$10&gt;=2026),"+","")</f>
        <v/>
      </c>
      <c r="AE816" s="37" t="str">
        <f>IF(AND($D816&lt;=2026,Zisk!$D$10&gt;=2026),VstupniParametry_SKRYT!$D$10,"")</f>
        <v/>
      </c>
      <c r="AF816" s="35" t="str">
        <f>IF(AND($D816&lt;=2026,Zisk!$D$10&gt;=2026),")","")</f>
        <v/>
      </c>
      <c r="AG816" s="38" t="str">
        <f>IF(AND(D816&lt;2026,2026&lt;=Zisk!$D$10),1,IF(D816=2026,0,""))</f>
        <v/>
      </c>
      <c r="AH816" s="39" t="str">
        <f>IF(AND($D816&lt;=2026,Zisk!$D$10&gt;=2027),"x","")</f>
        <v/>
      </c>
      <c r="AI816" s="35" t="str">
        <f>IF(AND($D816&lt;=2027,Zisk!$D$10&gt;=2027),"(","")</f>
        <v/>
      </c>
      <c r="AJ816" s="35" t="str">
        <f>IF(AND($D816&lt;=2027,Zisk!$D$10&gt;=2027),"1","")</f>
        <v/>
      </c>
      <c r="AK816" s="35" t="str">
        <f>IF(AND($D816&lt;=2027,Zisk!$D$10&gt;=2027),"+","")</f>
        <v/>
      </c>
      <c r="AL816" s="37" t="str">
        <f>IF(AND($D816&lt;=2027,Zisk!$D$10&gt;=2027),VstupniParametry_SKRYT!$D$11,"")</f>
        <v/>
      </c>
      <c r="AM816" s="35" t="str">
        <f>IF(AND($D816&lt;=2027,Zisk!$D$10&gt;=2027),")","")</f>
        <v/>
      </c>
      <c r="AN816" s="38" t="str">
        <f>IF(AND(D816&lt;2027,2027&lt;=Zisk!$D$10),1,IF(D816=2027,0,""))</f>
        <v/>
      </c>
      <c r="AO816" s="39" t="str">
        <f>IF(AND($D816&lt;=2027,Zisk!$D$10&gt;=2028),"x","")</f>
        <v/>
      </c>
      <c r="AP816" s="35" t="str">
        <f>IF(AND($D816&lt;=2028,Zisk!$D$10&gt;=2028),"(","")</f>
        <v/>
      </c>
      <c r="AQ816" s="35" t="str">
        <f>IF(AND($D816&lt;=2028,Zisk!$D$10&gt;=2028),"1","")</f>
        <v/>
      </c>
      <c r="AR816" s="35" t="str">
        <f>IF(AND($D816&lt;=2028,Zisk!$D$10&gt;=2028),"+","")</f>
        <v/>
      </c>
      <c r="AS816" s="37" t="str">
        <f>IF(AND($D816&lt;=2028,Zisk!$D$10&gt;=2028),VstupniParametry_SKRYT!$D$12,"")</f>
        <v/>
      </c>
      <c r="AT816" s="35" t="str">
        <f>IF(AND($D816&lt;=2028,Zisk!$D$10&gt;=2028),")","")</f>
        <v/>
      </c>
      <c r="AU816" s="38" t="str">
        <f>IF(AND(D816&lt;2028,2028&lt;=Zisk!$D$10),1,IF(D816=2028,0,""))</f>
        <v/>
      </c>
      <c r="AV816" s="39" t="str">
        <f>IF(AND($D816&lt;=2028,Zisk!$D$10&gt;=2029),"x","")</f>
        <v/>
      </c>
      <c r="AW816" s="35" t="str">
        <f>IF(AND($D816&lt;=2029,Zisk!$D$10&gt;=2029),"(","")</f>
        <v/>
      </c>
      <c r="AX816" s="35" t="str">
        <f>IF(AND($D816&lt;=2029,Zisk!$D$10&gt;=2029),"1","")</f>
        <v/>
      </c>
      <c r="AY816" s="35" t="str">
        <f>IF(AND($D816&lt;=2029,Zisk!$D$10&gt;=2029),"+","")</f>
        <v/>
      </c>
      <c r="AZ816" s="37" t="str">
        <f>IF(AND($D816&lt;=2029,Zisk!$D$10&gt;=2029),VstupniParametry_SKRYT!$D$13,"")</f>
        <v/>
      </c>
      <c r="BA816" s="35" t="str">
        <f>IF(AND($D816&lt;=2029,Zisk!$D$10&gt;=2029),")","")</f>
        <v/>
      </c>
      <c r="BB816" s="38" t="str">
        <f>IF(AND(D816&lt;2029,2029&lt;=Zisk!$D$10),1,IF(D816=2029,0,""))</f>
        <v/>
      </c>
      <c r="BC816" s="39" t="str">
        <f>IF(AND($D816&lt;=2029,Zisk!$D$10&gt;=2030),"x","")</f>
        <v/>
      </c>
      <c r="BD816" s="35" t="str">
        <f>IF(AND($D816&lt;=2030,Zisk!$D$10&gt;=2030),"(","")</f>
        <v/>
      </c>
      <c r="BE816" s="35" t="str">
        <f>IF(AND($D816&lt;=2030,Zisk!$D$10&gt;=2030),"1","")</f>
        <v/>
      </c>
      <c r="BF816" s="35" t="str">
        <f>IF(AND($D816&lt;=2030,Zisk!$D$10&gt;=2030),"+","")</f>
        <v/>
      </c>
      <c r="BG816" s="37" t="str">
        <f>IF(AND($D816&lt;=2030,Zisk!$D$10&gt;=2030),VstupniParametry_SKRYT!$D$14,"")</f>
        <v/>
      </c>
      <c r="BH816" s="35" t="str">
        <f>IF(AND($D816&lt;=2030,Zisk!$D$10&gt;=2030),")","")</f>
        <v/>
      </c>
      <c r="BI816" s="38" t="str">
        <f>IF(AND(D816&lt;2030,2030&lt;=Zisk!$D$10),1,IF(D816=2030,0,""))</f>
        <v/>
      </c>
      <c r="BJ816" s="40" t="s">
        <v>32</v>
      </c>
      <c r="BK816" s="37">
        <f t="shared" si="394"/>
        <v>1</v>
      </c>
      <c r="BL816" s="35" t="str">
        <f t="shared" si="395"/>
        <v>x</v>
      </c>
      <c r="BM816" s="41">
        <f t="shared" si="396"/>
        <v>1</v>
      </c>
      <c r="BN816" s="37" t="str">
        <f t="shared" si="397"/>
        <v>x</v>
      </c>
      <c r="BO816" s="41">
        <f t="shared" si="382"/>
        <v>1.018</v>
      </c>
      <c r="BP816" s="41" t="str">
        <f t="shared" si="383"/>
        <v/>
      </c>
      <c r="BQ816" s="41" t="str">
        <f t="shared" si="384"/>
        <v/>
      </c>
      <c r="BR816" s="41" t="str">
        <f t="shared" si="385"/>
        <v/>
      </c>
      <c r="BS816" s="41" t="str">
        <f t="shared" si="386"/>
        <v/>
      </c>
      <c r="BT816" s="41" t="str">
        <f t="shared" si="387"/>
        <v/>
      </c>
      <c r="BU816" s="41" t="str">
        <f t="shared" si="388"/>
        <v/>
      </c>
      <c r="BV816" s="41" t="str">
        <f t="shared" si="389"/>
        <v/>
      </c>
      <c r="BW816" s="41" t="str">
        <f t="shared" si="390"/>
        <v/>
      </c>
      <c r="BX816" s="41" t="str">
        <f t="shared" si="391"/>
        <v/>
      </c>
      <c r="BY816" s="41" t="str">
        <f t="shared" si="392"/>
        <v/>
      </c>
      <c r="BZ816" s="40" t="s">
        <v>32</v>
      </c>
      <c r="CA816" s="41">
        <f t="shared" si="393"/>
        <v>1.018</v>
      </c>
      <c r="CB816" s="35"/>
      <c r="CC816" s="36">
        <f>IF(D816&gt;Zisk!$D$10,"",E816*CA816)</f>
        <v>0</v>
      </c>
    </row>
    <row r="817" spans="2:81" x14ac:dyDescent="0.2">
      <c r="B817" s="28" t="str">
        <f>Zisk!B828</f>
        <v/>
      </c>
      <c r="C817" s="28">
        <f>Zisk!C828</f>
        <v>0</v>
      </c>
      <c r="D817" s="28">
        <f>Zisk!E828</f>
        <v>0</v>
      </c>
      <c r="E817" s="29">
        <f>Zisk!D828</f>
        <v>0</v>
      </c>
      <c r="F817" s="29"/>
      <c r="G817" s="28" t="str">
        <f t="shared" si="368"/>
        <v>(</v>
      </c>
      <c r="H817" s="28" t="str">
        <f t="shared" si="369"/>
        <v>1</v>
      </c>
      <c r="I817" s="28" t="str">
        <f t="shared" si="370"/>
        <v>+</v>
      </c>
      <c r="J817" s="30">
        <f>IF($D817&lt;=2021,VstupniParametry_SKRYT!$D$5,"")</f>
        <v>0.02</v>
      </c>
      <c r="K817" s="28" t="str">
        <f t="shared" si="371"/>
        <v>)</v>
      </c>
      <c r="L817" s="31">
        <f>IF($D817&lt;=2021,COUNTIF(Vypocet_SKRYT!T814:AS814,"&gt;=1"),"")</f>
        <v>0</v>
      </c>
      <c r="M817" s="32" t="str">
        <f t="shared" si="372"/>
        <v>x</v>
      </c>
      <c r="N817" s="28" t="str">
        <f t="shared" si="373"/>
        <v>(</v>
      </c>
      <c r="O817" s="28" t="str">
        <f t="shared" si="374"/>
        <v>1</v>
      </c>
      <c r="P817" s="28" t="str">
        <f t="shared" si="375"/>
        <v>+</v>
      </c>
      <c r="Q817" s="30">
        <f>IF($D817&lt;=2024,VstupniParametry_SKRYT!$D$6,"")</f>
        <v>0.06</v>
      </c>
      <c r="R817" s="28" t="str">
        <f t="shared" si="376"/>
        <v>)</v>
      </c>
      <c r="S817" s="31">
        <f>IF($D817&lt;=2024,COUNTIFS(Vypocet_SKRYT!AT814:AV814,"&gt;=1"),"")</f>
        <v>0</v>
      </c>
      <c r="T817" s="32" t="str">
        <f t="shared" si="377"/>
        <v>x</v>
      </c>
      <c r="U817" s="28" t="str">
        <f t="shared" si="378"/>
        <v>(</v>
      </c>
      <c r="V817" s="28" t="str">
        <f t="shared" si="379"/>
        <v>1</v>
      </c>
      <c r="W817" s="28" t="str">
        <f t="shared" si="380"/>
        <v>+</v>
      </c>
      <c r="X817" s="30">
        <f>IF($D817&lt;=2025,VstupniParametry_SKRYT!$D$9,"")</f>
        <v>1.7999999999999999E-2</v>
      </c>
      <c r="Y817" s="28" t="str">
        <f t="shared" si="381"/>
        <v>)</v>
      </c>
      <c r="Z817" s="31">
        <f>IF(AND(D817&lt;2025,2025&lt;=Zisk!$D$10),1,IF(D817=2025,0,""))</f>
        <v>1</v>
      </c>
      <c r="AA817" s="32" t="str">
        <f>IF(AND($D817&lt;=2025,Zisk!$D$10&gt;=2026),"x","")</f>
        <v/>
      </c>
      <c r="AB817" s="28" t="str">
        <f>IF(AND($D817&lt;=2026,Zisk!$D$10&gt;=2026),"(","")</f>
        <v/>
      </c>
      <c r="AC817" s="28" t="str">
        <f>IF(AND($D817&lt;=2026,Zisk!$D$10&gt;=2026),"1","")</f>
        <v/>
      </c>
      <c r="AD817" s="28" t="str">
        <f>IF(AND($D817&lt;=2026,Zisk!$D$10&gt;=2026),"+","")</f>
        <v/>
      </c>
      <c r="AE817" s="30" t="str">
        <f>IF(AND($D817&lt;=2026,Zisk!$D$10&gt;=2026),VstupniParametry_SKRYT!$D$10,"")</f>
        <v/>
      </c>
      <c r="AF817" s="28" t="str">
        <f>IF(AND($D817&lt;=2026,Zisk!$D$10&gt;=2026),")","")</f>
        <v/>
      </c>
      <c r="AG817" s="31" t="str">
        <f>IF(AND(D817&lt;2026,2026&lt;=Zisk!$D$10),1,IF(D817=2026,0,""))</f>
        <v/>
      </c>
      <c r="AH817" s="32" t="str">
        <f>IF(AND($D817&lt;=2026,Zisk!$D$10&gt;=2027),"x","")</f>
        <v/>
      </c>
      <c r="AI817" s="28" t="str">
        <f>IF(AND($D817&lt;=2027,Zisk!$D$10&gt;=2027),"(","")</f>
        <v/>
      </c>
      <c r="AJ817" s="28" t="str">
        <f>IF(AND($D817&lt;=2027,Zisk!$D$10&gt;=2027),"1","")</f>
        <v/>
      </c>
      <c r="AK817" s="28" t="str">
        <f>IF(AND($D817&lt;=2027,Zisk!$D$10&gt;=2027),"+","")</f>
        <v/>
      </c>
      <c r="AL817" s="30" t="str">
        <f>IF(AND($D817&lt;=2027,Zisk!$D$10&gt;=2027),VstupniParametry_SKRYT!$D$11,"")</f>
        <v/>
      </c>
      <c r="AM817" s="28" t="str">
        <f>IF(AND($D817&lt;=2027,Zisk!$D$10&gt;=2027),")","")</f>
        <v/>
      </c>
      <c r="AN817" s="31" t="str">
        <f>IF(AND(D817&lt;2027,2027&lt;=Zisk!$D$10),1,IF(D817=2027,0,""))</f>
        <v/>
      </c>
      <c r="AO817" s="32" t="str">
        <f>IF(AND($D817&lt;=2027,Zisk!$D$10&gt;=2028),"x","")</f>
        <v/>
      </c>
      <c r="AP817" s="28" t="str">
        <f>IF(AND($D817&lt;=2028,Zisk!$D$10&gt;=2028),"(","")</f>
        <v/>
      </c>
      <c r="AQ817" s="28" t="str">
        <f>IF(AND($D817&lt;=2028,Zisk!$D$10&gt;=2028),"1","")</f>
        <v/>
      </c>
      <c r="AR817" s="28" t="str">
        <f>IF(AND($D817&lt;=2028,Zisk!$D$10&gt;=2028),"+","")</f>
        <v/>
      </c>
      <c r="AS817" s="30" t="str">
        <f>IF(AND($D817&lt;=2028,Zisk!$D$10&gt;=2028),VstupniParametry_SKRYT!$D$12,"")</f>
        <v/>
      </c>
      <c r="AT817" s="28" t="str">
        <f>IF(AND($D817&lt;=2028,Zisk!$D$10&gt;=2028),")","")</f>
        <v/>
      </c>
      <c r="AU817" s="31" t="str">
        <f>IF(AND(D817&lt;2028,2028&lt;=Zisk!$D$10),1,IF(D817=2028,0,""))</f>
        <v/>
      </c>
      <c r="AV817" s="32" t="str">
        <f>IF(AND($D817&lt;=2028,Zisk!$D$10&gt;=2029),"x","")</f>
        <v/>
      </c>
      <c r="AW817" s="28" t="str">
        <f>IF(AND($D817&lt;=2029,Zisk!$D$10&gt;=2029),"(","")</f>
        <v/>
      </c>
      <c r="AX817" s="28" t="str">
        <f>IF(AND($D817&lt;=2029,Zisk!$D$10&gt;=2029),"1","")</f>
        <v/>
      </c>
      <c r="AY817" s="28" t="str">
        <f>IF(AND($D817&lt;=2029,Zisk!$D$10&gt;=2029),"+","")</f>
        <v/>
      </c>
      <c r="AZ817" s="30" t="str">
        <f>IF(AND($D817&lt;=2029,Zisk!$D$10&gt;=2029),VstupniParametry_SKRYT!$D$13,"")</f>
        <v/>
      </c>
      <c r="BA817" s="28" t="str">
        <f>IF(AND($D817&lt;=2029,Zisk!$D$10&gt;=2029),")","")</f>
        <v/>
      </c>
      <c r="BB817" s="31" t="str">
        <f>IF(AND(D817&lt;2029,2029&lt;=Zisk!$D$10),1,IF(D817=2029,0,""))</f>
        <v/>
      </c>
      <c r="BC817" s="32" t="str">
        <f>IF(AND($D817&lt;=2029,Zisk!$D$10&gt;=2030),"x","")</f>
        <v/>
      </c>
      <c r="BD817" s="28" t="str">
        <f>IF(AND($D817&lt;=2030,Zisk!$D$10&gt;=2030),"(","")</f>
        <v/>
      </c>
      <c r="BE817" s="28" t="str">
        <f>IF(AND($D817&lt;=2030,Zisk!$D$10&gt;=2030),"1","")</f>
        <v/>
      </c>
      <c r="BF817" s="28" t="str">
        <f>IF(AND($D817&lt;=2030,Zisk!$D$10&gt;=2030),"+","")</f>
        <v/>
      </c>
      <c r="BG817" s="30" t="str">
        <f>IF(AND($D817&lt;=2030,Zisk!$D$10&gt;=2030),VstupniParametry_SKRYT!$D$14,"")</f>
        <v/>
      </c>
      <c r="BH817" s="28" t="str">
        <f>IF(AND($D817&lt;=2030,Zisk!$D$10&gt;=2030),")","")</f>
        <v/>
      </c>
      <c r="BI817" s="31" t="str">
        <f>IF(AND(D817&lt;2030,2030&lt;=Zisk!$D$10),1,IF(D817=2030,0,""))</f>
        <v/>
      </c>
      <c r="BJ817" s="33" t="s">
        <v>32</v>
      </c>
      <c r="BK817" s="30">
        <f t="shared" si="394"/>
        <v>1</v>
      </c>
      <c r="BL817" s="28" t="str">
        <f t="shared" si="395"/>
        <v>x</v>
      </c>
      <c r="BM817" s="34">
        <f t="shared" si="396"/>
        <v>1</v>
      </c>
      <c r="BN817" s="30" t="str">
        <f t="shared" si="397"/>
        <v>x</v>
      </c>
      <c r="BO817" s="34">
        <f t="shared" si="382"/>
        <v>1.018</v>
      </c>
      <c r="BP817" s="34" t="str">
        <f t="shared" si="383"/>
        <v/>
      </c>
      <c r="BQ817" s="34" t="str">
        <f t="shared" si="384"/>
        <v/>
      </c>
      <c r="BR817" s="34" t="str">
        <f t="shared" si="385"/>
        <v/>
      </c>
      <c r="BS817" s="34" t="str">
        <f t="shared" si="386"/>
        <v/>
      </c>
      <c r="BT817" s="34" t="str">
        <f t="shared" si="387"/>
        <v/>
      </c>
      <c r="BU817" s="34" t="str">
        <f t="shared" si="388"/>
        <v/>
      </c>
      <c r="BV817" s="34" t="str">
        <f t="shared" si="389"/>
        <v/>
      </c>
      <c r="BW817" s="34" t="str">
        <f t="shared" si="390"/>
        <v/>
      </c>
      <c r="BX817" s="34" t="str">
        <f t="shared" si="391"/>
        <v/>
      </c>
      <c r="BY817" s="34" t="str">
        <f t="shared" si="392"/>
        <v/>
      </c>
      <c r="BZ817" s="33" t="s">
        <v>32</v>
      </c>
      <c r="CA817" s="34">
        <f t="shared" si="393"/>
        <v>1.018</v>
      </c>
      <c r="CB817" s="28"/>
      <c r="CC817" s="29">
        <f>IF(D817&gt;Zisk!$D$10,"",E817*CA817)</f>
        <v>0</v>
      </c>
    </row>
    <row r="818" spans="2:81" x14ac:dyDescent="0.2">
      <c r="B818" s="35" t="str">
        <f>Zisk!B829</f>
        <v/>
      </c>
      <c r="C818" s="35">
        <f>Zisk!C829</f>
        <v>0</v>
      </c>
      <c r="D818" s="35">
        <f>Zisk!E829</f>
        <v>0</v>
      </c>
      <c r="E818" s="36">
        <f>Zisk!D829</f>
        <v>0</v>
      </c>
      <c r="F818" s="36"/>
      <c r="G818" s="35" t="str">
        <f t="shared" si="368"/>
        <v>(</v>
      </c>
      <c r="H818" s="35" t="str">
        <f t="shared" si="369"/>
        <v>1</v>
      </c>
      <c r="I818" s="35" t="str">
        <f t="shared" si="370"/>
        <v>+</v>
      </c>
      <c r="J818" s="37">
        <f>IF($D818&lt;=2021,VstupniParametry_SKRYT!$D$5,"")</f>
        <v>0.02</v>
      </c>
      <c r="K818" s="35" t="str">
        <f t="shared" si="371"/>
        <v>)</v>
      </c>
      <c r="L818" s="38">
        <f>IF($D818&lt;=2021,COUNTIF(Vypocet_SKRYT!T815:AS815,"&gt;=1"),"")</f>
        <v>0</v>
      </c>
      <c r="M818" s="39" t="str">
        <f t="shared" si="372"/>
        <v>x</v>
      </c>
      <c r="N818" s="35" t="str">
        <f t="shared" si="373"/>
        <v>(</v>
      </c>
      <c r="O818" s="35" t="str">
        <f t="shared" si="374"/>
        <v>1</v>
      </c>
      <c r="P818" s="35" t="str">
        <f t="shared" si="375"/>
        <v>+</v>
      </c>
      <c r="Q818" s="37">
        <f>IF($D818&lt;=2024,VstupniParametry_SKRYT!$D$6,"")</f>
        <v>0.06</v>
      </c>
      <c r="R818" s="35" t="str">
        <f t="shared" si="376"/>
        <v>)</v>
      </c>
      <c r="S818" s="38">
        <f>IF($D818&lt;=2024,COUNTIFS(Vypocet_SKRYT!AT815:AV815,"&gt;=1"),"")</f>
        <v>0</v>
      </c>
      <c r="T818" s="39" t="str">
        <f t="shared" si="377"/>
        <v>x</v>
      </c>
      <c r="U818" s="35" t="str">
        <f t="shared" si="378"/>
        <v>(</v>
      </c>
      <c r="V818" s="35" t="str">
        <f t="shared" si="379"/>
        <v>1</v>
      </c>
      <c r="W818" s="35" t="str">
        <f t="shared" si="380"/>
        <v>+</v>
      </c>
      <c r="X818" s="37">
        <f>IF($D818&lt;=2025,VstupniParametry_SKRYT!$D$9,"")</f>
        <v>1.7999999999999999E-2</v>
      </c>
      <c r="Y818" s="35" t="str">
        <f t="shared" si="381"/>
        <v>)</v>
      </c>
      <c r="Z818" s="38">
        <f>IF(AND(D818&lt;2025,2025&lt;=Zisk!$D$10),1,IF(D818=2025,0,""))</f>
        <v>1</v>
      </c>
      <c r="AA818" s="39" t="str">
        <f>IF(AND($D818&lt;=2025,Zisk!$D$10&gt;=2026),"x","")</f>
        <v/>
      </c>
      <c r="AB818" s="35" t="str">
        <f>IF(AND($D818&lt;=2026,Zisk!$D$10&gt;=2026),"(","")</f>
        <v/>
      </c>
      <c r="AC818" s="35" t="str">
        <f>IF(AND($D818&lt;=2026,Zisk!$D$10&gt;=2026),"1","")</f>
        <v/>
      </c>
      <c r="AD818" s="35" t="str">
        <f>IF(AND($D818&lt;=2026,Zisk!$D$10&gt;=2026),"+","")</f>
        <v/>
      </c>
      <c r="AE818" s="37" t="str">
        <f>IF(AND($D818&lt;=2026,Zisk!$D$10&gt;=2026),VstupniParametry_SKRYT!$D$10,"")</f>
        <v/>
      </c>
      <c r="AF818" s="35" t="str">
        <f>IF(AND($D818&lt;=2026,Zisk!$D$10&gt;=2026),")","")</f>
        <v/>
      </c>
      <c r="AG818" s="38" t="str">
        <f>IF(AND(D818&lt;2026,2026&lt;=Zisk!$D$10),1,IF(D818=2026,0,""))</f>
        <v/>
      </c>
      <c r="AH818" s="39" t="str">
        <f>IF(AND($D818&lt;=2026,Zisk!$D$10&gt;=2027),"x","")</f>
        <v/>
      </c>
      <c r="AI818" s="35" t="str">
        <f>IF(AND($D818&lt;=2027,Zisk!$D$10&gt;=2027),"(","")</f>
        <v/>
      </c>
      <c r="AJ818" s="35" t="str">
        <f>IF(AND($D818&lt;=2027,Zisk!$D$10&gt;=2027),"1","")</f>
        <v/>
      </c>
      <c r="AK818" s="35" t="str">
        <f>IF(AND($D818&lt;=2027,Zisk!$D$10&gt;=2027),"+","")</f>
        <v/>
      </c>
      <c r="AL818" s="37" t="str">
        <f>IF(AND($D818&lt;=2027,Zisk!$D$10&gt;=2027),VstupniParametry_SKRYT!$D$11,"")</f>
        <v/>
      </c>
      <c r="AM818" s="35" t="str">
        <f>IF(AND($D818&lt;=2027,Zisk!$D$10&gt;=2027),")","")</f>
        <v/>
      </c>
      <c r="AN818" s="38" t="str">
        <f>IF(AND(D818&lt;2027,2027&lt;=Zisk!$D$10),1,IF(D818=2027,0,""))</f>
        <v/>
      </c>
      <c r="AO818" s="39" t="str">
        <f>IF(AND($D818&lt;=2027,Zisk!$D$10&gt;=2028),"x","")</f>
        <v/>
      </c>
      <c r="AP818" s="35" t="str">
        <f>IF(AND($D818&lt;=2028,Zisk!$D$10&gt;=2028),"(","")</f>
        <v/>
      </c>
      <c r="AQ818" s="35" t="str">
        <f>IF(AND($D818&lt;=2028,Zisk!$D$10&gt;=2028),"1","")</f>
        <v/>
      </c>
      <c r="AR818" s="35" t="str">
        <f>IF(AND($D818&lt;=2028,Zisk!$D$10&gt;=2028),"+","")</f>
        <v/>
      </c>
      <c r="AS818" s="37" t="str">
        <f>IF(AND($D818&lt;=2028,Zisk!$D$10&gt;=2028),VstupniParametry_SKRYT!$D$12,"")</f>
        <v/>
      </c>
      <c r="AT818" s="35" t="str">
        <f>IF(AND($D818&lt;=2028,Zisk!$D$10&gt;=2028),")","")</f>
        <v/>
      </c>
      <c r="AU818" s="38" t="str">
        <f>IF(AND(D818&lt;2028,2028&lt;=Zisk!$D$10),1,IF(D818=2028,0,""))</f>
        <v/>
      </c>
      <c r="AV818" s="39" t="str">
        <f>IF(AND($D818&lt;=2028,Zisk!$D$10&gt;=2029),"x","")</f>
        <v/>
      </c>
      <c r="AW818" s="35" t="str">
        <f>IF(AND($D818&lt;=2029,Zisk!$D$10&gt;=2029),"(","")</f>
        <v/>
      </c>
      <c r="AX818" s="35" t="str">
        <f>IF(AND($D818&lt;=2029,Zisk!$D$10&gt;=2029),"1","")</f>
        <v/>
      </c>
      <c r="AY818" s="35" t="str">
        <f>IF(AND($D818&lt;=2029,Zisk!$D$10&gt;=2029),"+","")</f>
        <v/>
      </c>
      <c r="AZ818" s="37" t="str">
        <f>IF(AND($D818&lt;=2029,Zisk!$D$10&gt;=2029),VstupniParametry_SKRYT!$D$13,"")</f>
        <v/>
      </c>
      <c r="BA818" s="35" t="str">
        <f>IF(AND($D818&lt;=2029,Zisk!$D$10&gt;=2029),")","")</f>
        <v/>
      </c>
      <c r="BB818" s="38" t="str">
        <f>IF(AND(D818&lt;2029,2029&lt;=Zisk!$D$10),1,IF(D818=2029,0,""))</f>
        <v/>
      </c>
      <c r="BC818" s="39" t="str">
        <f>IF(AND($D818&lt;=2029,Zisk!$D$10&gt;=2030),"x","")</f>
        <v/>
      </c>
      <c r="BD818" s="35" t="str">
        <f>IF(AND($D818&lt;=2030,Zisk!$D$10&gt;=2030),"(","")</f>
        <v/>
      </c>
      <c r="BE818" s="35" t="str">
        <f>IF(AND($D818&lt;=2030,Zisk!$D$10&gt;=2030),"1","")</f>
        <v/>
      </c>
      <c r="BF818" s="35" t="str">
        <f>IF(AND($D818&lt;=2030,Zisk!$D$10&gt;=2030),"+","")</f>
        <v/>
      </c>
      <c r="BG818" s="37" t="str">
        <f>IF(AND($D818&lt;=2030,Zisk!$D$10&gt;=2030),VstupniParametry_SKRYT!$D$14,"")</f>
        <v/>
      </c>
      <c r="BH818" s="35" t="str">
        <f>IF(AND($D818&lt;=2030,Zisk!$D$10&gt;=2030),")","")</f>
        <v/>
      </c>
      <c r="BI818" s="38" t="str">
        <f>IF(AND(D818&lt;2030,2030&lt;=Zisk!$D$10),1,IF(D818=2030,0,""))</f>
        <v/>
      </c>
      <c r="BJ818" s="40" t="s">
        <v>32</v>
      </c>
      <c r="BK818" s="37">
        <f t="shared" si="394"/>
        <v>1</v>
      </c>
      <c r="BL818" s="35" t="str">
        <f t="shared" si="395"/>
        <v>x</v>
      </c>
      <c r="BM818" s="41">
        <f t="shared" si="396"/>
        <v>1</v>
      </c>
      <c r="BN818" s="37" t="str">
        <f t="shared" si="397"/>
        <v>x</v>
      </c>
      <c r="BO818" s="41">
        <f t="shared" si="382"/>
        <v>1.018</v>
      </c>
      <c r="BP818" s="41" t="str">
        <f t="shared" si="383"/>
        <v/>
      </c>
      <c r="BQ818" s="41" t="str">
        <f t="shared" si="384"/>
        <v/>
      </c>
      <c r="BR818" s="41" t="str">
        <f t="shared" si="385"/>
        <v/>
      </c>
      <c r="BS818" s="41" t="str">
        <f t="shared" si="386"/>
        <v/>
      </c>
      <c r="BT818" s="41" t="str">
        <f t="shared" si="387"/>
        <v/>
      </c>
      <c r="BU818" s="41" t="str">
        <f t="shared" si="388"/>
        <v/>
      </c>
      <c r="BV818" s="41" t="str">
        <f t="shared" si="389"/>
        <v/>
      </c>
      <c r="BW818" s="41" t="str">
        <f t="shared" si="390"/>
        <v/>
      </c>
      <c r="BX818" s="41" t="str">
        <f t="shared" si="391"/>
        <v/>
      </c>
      <c r="BY818" s="41" t="str">
        <f t="shared" si="392"/>
        <v/>
      </c>
      <c r="BZ818" s="40" t="s">
        <v>32</v>
      </c>
      <c r="CA818" s="41">
        <f t="shared" si="393"/>
        <v>1.018</v>
      </c>
      <c r="CB818" s="35"/>
      <c r="CC818" s="36">
        <f>IF(D818&gt;Zisk!$D$10,"",E818*CA818)</f>
        <v>0</v>
      </c>
    </row>
    <row r="819" spans="2:81" x14ac:dyDescent="0.2">
      <c r="B819" s="28" t="str">
        <f>Zisk!B830</f>
        <v/>
      </c>
      <c r="C819" s="28">
        <f>Zisk!C830</f>
        <v>0</v>
      </c>
      <c r="D819" s="28">
        <f>Zisk!E830</f>
        <v>0</v>
      </c>
      <c r="E819" s="29">
        <f>Zisk!D830</f>
        <v>0</v>
      </c>
      <c r="F819" s="29"/>
      <c r="G819" s="28" t="str">
        <f t="shared" si="368"/>
        <v>(</v>
      </c>
      <c r="H819" s="28" t="str">
        <f t="shared" si="369"/>
        <v>1</v>
      </c>
      <c r="I819" s="28" t="str">
        <f t="shared" si="370"/>
        <v>+</v>
      </c>
      <c r="J819" s="30">
        <f>IF($D819&lt;=2021,VstupniParametry_SKRYT!$D$5,"")</f>
        <v>0.02</v>
      </c>
      <c r="K819" s="28" t="str">
        <f t="shared" si="371"/>
        <v>)</v>
      </c>
      <c r="L819" s="31">
        <f>IF($D819&lt;=2021,COUNTIF(Vypocet_SKRYT!T816:AS816,"&gt;=1"),"")</f>
        <v>0</v>
      </c>
      <c r="M819" s="32" t="str">
        <f t="shared" si="372"/>
        <v>x</v>
      </c>
      <c r="N819" s="28" t="str">
        <f t="shared" si="373"/>
        <v>(</v>
      </c>
      <c r="O819" s="28" t="str">
        <f t="shared" si="374"/>
        <v>1</v>
      </c>
      <c r="P819" s="28" t="str">
        <f t="shared" si="375"/>
        <v>+</v>
      </c>
      <c r="Q819" s="30">
        <f>IF($D819&lt;=2024,VstupniParametry_SKRYT!$D$6,"")</f>
        <v>0.06</v>
      </c>
      <c r="R819" s="28" t="str">
        <f t="shared" si="376"/>
        <v>)</v>
      </c>
      <c r="S819" s="31">
        <f>IF($D819&lt;=2024,COUNTIFS(Vypocet_SKRYT!AT816:AV816,"&gt;=1"),"")</f>
        <v>0</v>
      </c>
      <c r="T819" s="32" t="str">
        <f t="shared" si="377"/>
        <v>x</v>
      </c>
      <c r="U819" s="28" t="str">
        <f t="shared" si="378"/>
        <v>(</v>
      </c>
      <c r="V819" s="28" t="str">
        <f t="shared" si="379"/>
        <v>1</v>
      </c>
      <c r="W819" s="28" t="str">
        <f t="shared" si="380"/>
        <v>+</v>
      </c>
      <c r="X819" s="30">
        <f>IF($D819&lt;=2025,VstupniParametry_SKRYT!$D$9,"")</f>
        <v>1.7999999999999999E-2</v>
      </c>
      <c r="Y819" s="28" t="str">
        <f t="shared" si="381"/>
        <v>)</v>
      </c>
      <c r="Z819" s="31">
        <f>IF(AND(D819&lt;2025,2025&lt;=Zisk!$D$10),1,IF(D819=2025,0,""))</f>
        <v>1</v>
      </c>
      <c r="AA819" s="32" t="str">
        <f>IF(AND($D819&lt;=2025,Zisk!$D$10&gt;=2026),"x","")</f>
        <v/>
      </c>
      <c r="AB819" s="28" t="str">
        <f>IF(AND($D819&lt;=2026,Zisk!$D$10&gt;=2026),"(","")</f>
        <v/>
      </c>
      <c r="AC819" s="28" t="str">
        <f>IF(AND($D819&lt;=2026,Zisk!$D$10&gt;=2026),"1","")</f>
        <v/>
      </c>
      <c r="AD819" s="28" t="str">
        <f>IF(AND($D819&lt;=2026,Zisk!$D$10&gt;=2026),"+","")</f>
        <v/>
      </c>
      <c r="AE819" s="30" t="str">
        <f>IF(AND($D819&lt;=2026,Zisk!$D$10&gt;=2026),VstupniParametry_SKRYT!$D$10,"")</f>
        <v/>
      </c>
      <c r="AF819" s="28" t="str">
        <f>IF(AND($D819&lt;=2026,Zisk!$D$10&gt;=2026),")","")</f>
        <v/>
      </c>
      <c r="AG819" s="31" t="str">
        <f>IF(AND(D819&lt;2026,2026&lt;=Zisk!$D$10),1,IF(D819=2026,0,""))</f>
        <v/>
      </c>
      <c r="AH819" s="32" t="str">
        <f>IF(AND($D819&lt;=2026,Zisk!$D$10&gt;=2027),"x","")</f>
        <v/>
      </c>
      <c r="AI819" s="28" t="str">
        <f>IF(AND($D819&lt;=2027,Zisk!$D$10&gt;=2027),"(","")</f>
        <v/>
      </c>
      <c r="AJ819" s="28" t="str">
        <f>IF(AND($D819&lt;=2027,Zisk!$D$10&gt;=2027),"1","")</f>
        <v/>
      </c>
      <c r="AK819" s="28" t="str">
        <f>IF(AND($D819&lt;=2027,Zisk!$D$10&gt;=2027),"+","")</f>
        <v/>
      </c>
      <c r="AL819" s="30" t="str">
        <f>IF(AND($D819&lt;=2027,Zisk!$D$10&gt;=2027),VstupniParametry_SKRYT!$D$11,"")</f>
        <v/>
      </c>
      <c r="AM819" s="28" t="str">
        <f>IF(AND($D819&lt;=2027,Zisk!$D$10&gt;=2027),")","")</f>
        <v/>
      </c>
      <c r="AN819" s="31" t="str">
        <f>IF(AND(D819&lt;2027,2027&lt;=Zisk!$D$10),1,IF(D819=2027,0,""))</f>
        <v/>
      </c>
      <c r="AO819" s="32" t="str">
        <f>IF(AND($D819&lt;=2027,Zisk!$D$10&gt;=2028),"x","")</f>
        <v/>
      </c>
      <c r="AP819" s="28" t="str">
        <f>IF(AND($D819&lt;=2028,Zisk!$D$10&gt;=2028),"(","")</f>
        <v/>
      </c>
      <c r="AQ819" s="28" t="str">
        <f>IF(AND($D819&lt;=2028,Zisk!$D$10&gt;=2028),"1","")</f>
        <v/>
      </c>
      <c r="AR819" s="28" t="str">
        <f>IF(AND($D819&lt;=2028,Zisk!$D$10&gt;=2028),"+","")</f>
        <v/>
      </c>
      <c r="AS819" s="30" t="str">
        <f>IF(AND($D819&lt;=2028,Zisk!$D$10&gt;=2028),VstupniParametry_SKRYT!$D$12,"")</f>
        <v/>
      </c>
      <c r="AT819" s="28" t="str">
        <f>IF(AND($D819&lt;=2028,Zisk!$D$10&gt;=2028),")","")</f>
        <v/>
      </c>
      <c r="AU819" s="31" t="str">
        <f>IF(AND(D819&lt;2028,2028&lt;=Zisk!$D$10),1,IF(D819=2028,0,""))</f>
        <v/>
      </c>
      <c r="AV819" s="32" t="str">
        <f>IF(AND($D819&lt;=2028,Zisk!$D$10&gt;=2029),"x","")</f>
        <v/>
      </c>
      <c r="AW819" s="28" t="str">
        <f>IF(AND($D819&lt;=2029,Zisk!$D$10&gt;=2029),"(","")</f>
        <v/>
      </c>
      <c r="AX819" s="28" t="str">
        <f>IF(AND($D819&lt;=2029,Zisk!$D$10&gt;=2029),"1","")</f>
        <v/>
      </c>
      <c r="AY819" s="28" t="str">
        <f>IF(AND($D819&lt;=2029,Zisk!$D$10&gt;=2029),"+","")</f>
        <v/>
      </c>
      <c r="AZ819" s="30" t="str">
        <f>IF(AND($D819&lt;=2029,Zisk!$D$10&gt;=2029),VstupniParametry_SKRYT!$D$13,"")</f>
        <v/>
      </c>
      <c r="BA819" s="28" t="str">
        <f>IF(AND($D819&lt;=2029,Zisk!$D$10&gt;=2029),")","")</f>
        <v/>
      </c>
      <c r="BB819" s="31" t="str">
        <f>IF(AND(D819&lt;2029,2029&lt;=Zisk!$D$10),1,IF(D819=2029,0,""))</f>
        <v/>
      </c>
      <c r="BC819" s="32" t="str">
        <f>IF(AND($D819&lt;=2029,Zisk!$D$10&gt;=2030),"x","")</f>
        <v/>
      </c>
      <c r="BD819" s="28" t="str">
        <f>IF(AND($D819&lt;=2030,Zisk!$D$10&gt;=2030),"(","")</f>
        <v/>
      </c>
      <c r="BE819" s="28" t="str">
        <f>IF(AND($D819&lt;=2030,Zisk!$D$10&gt;=2030),"1","")</f>
        <v/>
      </c>
      <c r="BF819" s="28" t="str">
        <f>IF(AND($D819&lt;=2030,Zisk!$D$10&gt;=2030),"+","")</f>
        <v/>
      </c>
      <c r="BG819" s="30" t="str">
        <f>IF(AND($D819&lt;=2030,Zisk!$D$10&gt;=2030),VstupniParametry_SKRYT!$D$14,"")</f>
        <v/>
      </c>
      <c r="BH819" s="28" t="str">
        <f>IF(AND($D819&lt;=2030,Zisk!$D$10&gt;=2030),")","")</f>
        <v/>
      </c>
      <c r="BI819" s="31" t="str">
        <f>IF(AND(D819&lt;2030,2030&lt;=Zisk!$D$10),1,IF(D819=2030,0,""))</f>
        <v/>
      </c>
      <c r="BJ819" s="33" t="s">
        <v>32</v>
      </c>
      <c r="BK819" s="30">
        <f t="shared" si="394"/>
        <v>1</v>
      </c>
      <c r="BL819" s="28" t="str">
        <f t="shared" si="395"/>
        <v>x</v>
      </c>
      <c r="BM819" s="34">
        <f t="shared" si="396"/>
        <v>1</v>
      </c>
      <c r="BN819" s="30" t="str">
        <f t="shared" si="397"/>
        <v>x</v>
      </c>
      <c r="BO819" s="34">
        <f t="shared" si="382"/>
        <v>1.018</v>
      </c>
      <c r="BP819" s="34" t="str">
        <f t="shared" si="383"/>
        <v/>
      </c>
      <c r="BQ819" s="34" t="str">
        <f t="shared" si="384"/>
        <v/>
      </c>
      <c r="BR819" s="34" t="str">
        <f t="shared" si="385"/>
        <v/>
      </c>
      <c r="BS819" s="34" t="str">
        <f t="shared" si="386"/>
        <v/>
      </c>
      <c r="BT819" s="34" t="str">
        <f t="shared" si="387"/>
        <v/>
      </c>
      <c r="BU819" s="34" t="str">
        <f t="shared" si="388"/>
        <v/>
      </c>
      <c r="BV819" s="34" t="str">
        <f t="shared" si="389"/>
        <v/>
      </c>
      <c r="BW819" s="34" t="str">
        <f t="shared" si="390"/>
        <v/>
      </c>
      <c r="BX819" s="34" t="str">
        <f t="shared" si="391"/>
        <v/>
      </c>
      <c r="BY819" s="34" t="str">
        <f t="shared" si="392"/>
        <v/>
      </c>
      <c r="BZ819" s="33" t="s">
        <v>32</v>
      </c>
      <c r="CA819" s="34">
        <f t="shared" si="393"/>
        <v>1.018</v>
      </c>
      <c r="CB819" s="28"/>
      <c r="CC819" s="29">
        <f>IF(D819&gt;Zisk!$D$10,"",E819*CA819)</f>
        <v>0</v>
      </c>
    </row>
    <row r="820" spans="2:81" x14ac:dyDescent="0.2">
      <c r="B820" s="35" t="str">
        <f>Zisk!B831</f>
        <v/>
      </c>
      <c r="C820" s="35">
        <f>Zisk!C831</f>
        <v>0</v>
      </c>
      <c r="D820" s="35">
        <f>Zisk!E831</f>
        <v>0</v>
      </c>
      <c r="E820" s="36">
        <f>Zisk!D831</f>
        <v>0</v>
      </c>
      <c r="F820" s="36"/>
      <c r="G820" s="35" t="str">
        <f t="shared" si="368"/>
        <v>(</v>
      </c>
      <c r="H820" s="35" t="str">
        <f t="shared" si="369"/>
        <v>1</v>
      </c>
      <c r="I820" s="35" t="str">
        <f t="shared" si="370"/>
        <v>+</v>
      </c>
      <c r="J820" s="37">
        <f>IF($D820&lt;=2021,VstupniParametry_SKRYT!$D$5,"")</f>
        <v>0.02</v>
      </c>
      <c r="K820" s="35" t="str">
        <f t="shared" si="371"/>
        <v>)</v>
      </c>
      <c r="L820" s="38">
        <f>IF($D820&lt;=2021,COUNTIF(Vypocet_SKRYT!T817:AS817,"&gt;=1"),"")</f>
        <v>0</v>
      </c>
      <c r="M820" s="39" t="str">
        <f t="shared" si="372"/>
        <v>x</v>
      </c>
      <c r="N820" s="35" t="str">
        <f t="shared" si="373"/>
        <v>(</v>
      </c>
      <c r="O820" s="35" t="str">
        <f t="shared" si="374"/>
        <v>1</v>
      </c>
      <c r="P820" s="35" t="str">
        <f t="shared" si="375"/>
        <v>+</v>
      </c>
      <c r="Q820" s="37">
        <f>IF($D820&lt;=2024,VstupniParametry_SKRYT!$D$6,"")</f>
        <v>0.06</v>
      </c>
      <c r="R820" s="35" t="str">
        <f t="shared" si="376"/>
        <v>)</v>
      </c>
      <c r="S820" s="38">
        <f>IF($D820&lt;=2024,COUNTIFS(Vypocet_SKRYT!AT817:AV817,"&gt;=1"),"")</f>
        <v>0</v>
      </c>
      <c r="T820" s="39" t="str">
        <f t="shared" si="377"/>
        <v>x</v>
      </c>
      <c r="U820" s="35" t="str">
        <f t="shared" si="378"/>
        <v>(</v>
      </c>
      <c r="V820" s="35" t="str">
        <f t="shared" si="379"/>
        <v>1</v>
      </c>
      <c r="W820" s="35" t="str">
        <f t="shared" si="380"/>
        <v>+</v>
      </c>
      <c r="X820" s="37">
        <f>IF($D820&lt;=2025,VstupniParametry_SKRYT!$D$9,"")</f>
        <v>1.7999999999999999E-2</v>
      </c>
      <c r="Y820" s="35" t="str">
        <f t="shared" si="381"/>
        <v>)</v>
      </c>
      <c r="Z820" s="38">
        <f>IF(AND(D820&lt;2025,2025&lt;=Zisk!$D$10),1,IF(D820=2025,0,""))</f>
        <v>1</v>
      </c>
      <c r="AA820" s="39" t="str">
        <f>IF(AND($D820&lt;=2025,Zisk!$D$10&gt;=2026),"x","")</f>
        <v/>
      </c>
      <c r="AB820" s="35" t="str">
        <f>IF(AND($D820&lt;=2026,Zisk!$D$10&gt;=2026),"(","")</f>
        <v/>
      </c>
      <c r="AC820" s="35" t="str">
        <f>IF(AND($D820&lt;=2026,Zisk!$D$10&gt;=2026),"1","")</f>
        <v/>
      </c>
      <c r="AD820" s="35" t="str">
        <f>IF(AND($D820&lt;=2026,Zisk!$D$10&gt;=2026),"+","")</f>
        <v/>
      </c>
      <c r="AE820" s="37" t="str">
        <f>IF(AND($D820&lt;=2026,Zisk!$D$10&gt;=2026),VstupniParametry_SKRYT!$D$10,"")</f>
        <v/>
      </c>
      <c r="AF820" s="35" t="str">
        <f>IF(AND($D820&lt;=2026,Zisk!$D$10&gt;=2026),")","")</f>
        <v/>
      </c>
      <c r="AG820" s="38" t="str">
        <f>IF(AND(D820&lt;2026,2026&lt;=Zisk!$D$10),1,IF(D820=2026,0,""))</f>
        <v/>
      </c>
      <c r="AH820" s="39" t="str">
        <f>IF(AND($D820&lt;=2026,Zisk!$D$10&gt;=2027),"x","")</f>
        <v/>
      </c>
      <c r="AI820" s="35" t="str">
        <f>IF(AND($D820&lt;=2027,Zisk!$D$10&gt;=2027),"(","")</f>
        <v/>
      </c>
      <c r="AJ820" s="35" t="str">
        <f>IF(AND($D820&lt;=2027,Zisk!$D$10&gt;=2027),"1","")</f>
        <v/>
      </c>
      <c r="AK820" s="35" t="str">
        <f>IF(AND($D820&lt;=2027,Zisk!$D$10&gt;=2027),"+","")</f>
        <v/>
      </c>
      <c r="AL820" s="37" t="str">
        <f>IF(AND($D820&lt;=2027,Zisk!$D$10&gt;=2027),VstupniParametry_SKRYT!$D$11,"")</f>
        <v/>
      </c>
      <c r="AM820" s="35" t="str">
        <f>IF(AND($D820&lt;=2027,Zisk!$D$10&gt;=2027),")","")</f>
        <v/>
      </c>
      <c r="AN820" s="38" t="str">
        <f>IF(AND(D820&lt;2027,2027&lt;=Zisk!$D$10),1,IF(D820=2027,0,""))</f>
        <v/>
      </c>
      <c r="AO820" s="39" t="str">
        <f>IF(AND($D820&lt;=2027,Zisk!$D$10&gt;=2028),"x","")</f>
        <v/>
      </c>
      <c r="AP820" s="35" t="str">
        <f>IF(AND($D820&lt;=2028,Zisk!$D$10&gt;=2028),"(","")</f>
        <v/>
      </c>
      <c r="AQ820" s="35" t="str">
        <f>IF(AND($D820&lt;=2028,Zisk!$D$10&gt;=2028),"1","")</f>
        <v/>
      </c>
      <c r="AR820" s="35" t="str">
        <f>IF(AND($D820&lt;=2028,Zisk!$D$10&gt;=2028),"+","")</f>
        <v/>
      </c>
      <c r="AS820" s="37" t="str">
        <f>IF(AND($D820&lt;=2028,Zisk!$D$10&gt;=2028),VstupniParametry_SKRYT!$D$12,"")</f>
        <v/>
      </c>
      <c r="AT820" s="35" t="str">
        <f>IF(AND($D820&lt;=2028,Zisk!$D$10&gt;=2028),")","")</f>
        <v/>
      </c>
      <c r="AU820" s="38" t="str">
        <f>IF(AND(D820&lt;2028,2028&lt;=Zisk!$D$10),1,IF(D820=2028,0,""))</f>
        <v/>
      </c>
      <c r="AV820" s="39" t="str">
        <f>IF(AND($D820&lt;=2028,Zisk!$D$10&gt;=2029),"x","")</f>
        <v/>
      </c>
      <c r="AW820" s="35" t="str">
        <f>IF(AND($D820&lt;=2029,Zisk!$D$10&gt;=2029),"(","")</f>
        <v/>
      </c>
      <c r="AX820" s="35" t="str">
        <f>IF(AND($D820&lt;=2029,Zisk!$D$10&gt;=2029),"1","")</f>
        <v/>
      </c>
      <c r="AY820" s="35" t="str">
        <f>IF(AND($D820&lt;=2029,Zisk!$D$10&gt;=2029),"+","")</f>
        <v/>
      </c>
      <c r="AZ820" s="37" t="str">
        <f>IF(AND($D820&lt;=2029,Zisk!$D$10&gt;=2029),VstupniParametry_SKRYT!$D$13,"")</f>
        <v/>
      </c>
      <c r="BA820" s="35" t="str">
        <f>IF(AND($D820&lt;=2029,Zisk!$D$10&gt;=2029),")","")</f>
        <v/>
      </c>
      <c r="BB820" s="38" t="str">
        <f>IF(AND(D820&lt;2029,2029&lt;=Zisk!$D$10),1,IF(D820=2029,0,""))</f>
        <v/>
      </c>
      <c r="BC820" s="39" t="str">
        <f>IF(AND($D820&lt;=2029,Zisk!$D$10&gt;=2030),"x","")</f>
        <v/>
      </c>
      <c r="BD820" s="35" t="str">
        <f>IF(AND($D820&lt;=2030,Zisk!$D$10&gt;=2030),"(","")</f>
        <v/>
      </c>
      <c r="BE820" s="35" t="str">
        <f>IF(AND($D820&lt;=2030,Zisk!$D$10&gt;=2030),"1","")</f>
        <v/>
      </c>
      <c r="BF820" s="35" t="str">
        <f>IF(AND($D820&lt;=2030,Zisk!$D$10&gt;=2030),"+","")</f>
        <v/>
      </c>
      <c r="BG820" s="37" t="str">
        <f>IF(AND($D820&lt;=2030,Zisk!$D$10&gt;=2030),VstupniParametry_SKRYT!$D$14,"")</f>
        <v/>
      </c>
      <c r="BH820" s="35" t="str">
        <f>IF(AND($D820&lt;=2030,Zisk!$D$10&gt;=2030),")","")</f>
        <v/>
      </c>
      <c r="BI820" s="38" t="str">
        <f>IF(AND(D820&lt;2030,2030&lt;=Zisk!$D$10),1,IF(D820=2030,0,""))</f>
        <v/>
      </c>
      <c r="BJ820" s="40" t="s">
        <v>32</v>
      </c>
      <c r="BK820" s="37">
        <f t="shared" si="394"/>
        <v>1</v>
      </c>
      <c r="BL820" s="35" t="str">
        <f t="shared" si="395"/>
        <v>x</v>
      </c>
      <c r="BM820" s="41">
        <f t="shared" si="396"/>
        <v>1</v>
      </c>
      <c r="BN820" s="37" t="str">
        <f t="shared" si="397"/>
        <v>x</v>
      </c>
      <c r="BO820" s="41">
        <f t="shared" si="382"/>
        <v>1.018</v>
      </c>
      <c r="BP820" s="41" t="str">
        <f t="shared" si="383"/>
        <v/>
      </c>
      <c r="BQ820" s="41" t="str">
        <f t="shared" si="384"/>
        <v/>
      </c>
      <c r="BR820" s="41" t="str">
        <f t="shared" si="385"/>
        <v/>
      </c>
      <c r="BS820" s="41" t="str">
        <f t="shared" si="386"/>
        <v/>
      </c>
      <c r="BT820" s="41" t="str">
        <f t="shared" si="387"/>
        <v/>
      </c>
      <c r="BU820" s="41" t="str">
        <f t="shared" si="388"/>
        <v/>
      </c>
      <c r="BV820" s="41" t="str">
        <f t="shared" si="389"/>
        <v/>
      </c>
      <c r="BW820" s="41" t="str">
        <f t="shared" si="390"/>
        <v/>
      </c>
      <c r="BX820" s="41" t="str">
        <f t="shared" si="391"/>
        <v/>
      </c>
      <c r="BY820" s="41" t="str">
        <f t="shared" si="392"/>
        <v/>
      </c>
      <c r="BZ820" s="40" t="s">
        <v>32</v>
      </c>
      <c r="CA820" s="41">
        <f t="shared" si="393"/>
        <v>1.018</v>
      </c>
      <c r="CB820" s="35"/>
      <c r="CC820" s="36">
        <f>IF(D820&gt;Zisk!$D$10,"",E820*CA820)</f>
        <v>0</v>
      </c>
    </row>
    <row r="821" spans="2:81" x14ac:dyDescent="0.2">
      <c r="B821" s="28" t="str">
        <f>Zisk!B832</f>
        <v/>
      </c>
      <c r="C821" s="28">
        <f>Zisk!C832</f>
        <v>0</v>
      </c>
      <c r="D821" s="28">
        <f>Zisk!E832</f>
        <v>0</v>
      </c>
      <c r="E821" s="29">
        <f>Zisk!D832</f>
        <v>0</v>
      </c>
      <c r="F821" s="29"/>
      <c r="G821" s="28" t="str">
        <f t="shared" si="368"/>
        <v>(</v>
      </c>
      <c r="H821" s="28" t="str">
        <f t="shared" si="369"/>
        <v>1</v>
      </c>
      <c r="I821" s="28" t="str">
        <f t="shared" si="370"/>
        <v>+</v>
      </c>
      <c r="J821" s="30">
        <f>IF($D821&lt;=2021,VstupniParametry_SKRYT!$D$5,"")</f>
        <v>0.02</v>
      </c>
      <c r="K821" s="28" t="str">
        <f t="shared" si="371"/>
        <v>)</v>
      </c>
      <c r="L821" s="31">
        <f>IF($D821&lt;=2021,COUNTIF(Vypocet_SKRYT!T818:AS818,"&gt;=1"),"")</f>
        <v>0</v>
      </c>
      <c r="M821" s="32" t="str">
        <f t="shared" si="372"/>
        <v>x</v>
      </c>
      <c r="N821" s="28" t="str">
        <f t="shared" si="373"/>
        <v>(</v>
      </c>
      <c r="O821" s="28" t="str">
        <f t="shared" si="374"/>
        <v>1</v>
      </c>
      <c r="P821" s="28" t="str">
        <f t="shared" si="375"/>
        <v>+</v>
      </c>
      <c r="Q821" s="30">
        <f>IF($D821&lt;=2024,VstupniParametry_SKRYT!$D$6,"")</f>
        <v>0.06</v>
      </c>
      <c r="R821" s="28" t="str">
        <f t="shared" si="376"/>
        <v>)</v>
      </c>
      <c r="S821" s="31">
        <f>IF($D821&lt;=2024,COUNTIFS(Vypocet_SKRYT!AT818:AV818,"&gt;=1"),"")</f>
        <v>0</v>
      </c>
      <c r="T821" s="32" t="str">
        <f t="shared" si="377"/>
        <v>x</v>
      </c>
      <c r="U821" s="28" t="str">
        <f t="shared" si="378"/>
        <v>(</v>
      </c>
      <c r="V821" s="28" t="str">
        <f t="shared" si="379"/>
        <v>1</v>
      </c>
      <c r="W821" s="28" t="str">
        <f t="shared" si="380"/>
        <v>+</v>
      </c>
      <c r="X821" s="30">
        <f>IF($D821&lt;=2025,VstupniParametry_SKRYT!$D$9,"")</f>
        <v>1.7999999999999999E-2</v>
      </c>
      <c r="Y821" s="28" t="str">
        <f t="shared" si="381"/>
        <v>)</v>
      </c>
      <c r="Z821" s="31">
        <f>IF(AND(D821&lt;2025,2025&lt;=Zisk!$D$10),1,IF(D821=2025,0,""))</f>
        <v>1</v>
      </c>
      <c r="AA821" s="32" t="str">
        <f>IF(AND($D821&lt;=2025,Zisk!$D$10&gt;=2026),"x","")</f>
        <v/>
      </c>
      <c r="AB821" s="28" t="str">
        <f>IF(AND($D821&lt;=2026,Zisk!$D$10&gt;=2026),"(","")</f>
        <v/>
      </c>
      <c r="AC821" s="28" t="str">
        <f>IF(AND($D821&lt;=2026,Zisk!$D$10&gt;=2026),"1","")</f>
        <v/>
      </c>
      <c r="AD821" s="28" t="str">
        <f>IF(AND($D821&lt;=2026,Zisk!$D$10&gt;=2026),"+","")</f>
        <v/>
      </c>
      <c r="AE821" s="30" t="str">
        <f>IF(AND($D821&lt;=2026,Zisk!$D$10&gt;=2026),VstupniParametry_SKRYT!$D$10,"")</f>
        <v/>
      </c>
      <c r="AF821" s="28" t="str">
        <f>IF(AND($D821&lt;=2026,Zisk!$D$10&gt;=2026),")","")</f>
        <v/>
      </c>
      <c r="AG821" s="31" t="str">
        <f>IF(AND(D821&lt;2026,2026&lt;=Zisk!$D$10),1,IF(D821=2026,0,""))</f>
        <v/>
      </c>
      <c r="AH821" s="32" t="str">
        <f>IF(AND($D821&lt;=2026,Zisk!$D$10&gt;=2027),"x","")</f>
        <v/>
      </c>
      <c r="AI821" s="28" t="str">
        <f>IF(AND($D821&lt;=2027,Zisk!$D$10&gt;=2027),"(","")</f>
        <v/>
      </c>
      <c r="AJ821" s="28" t="str">
        <f>IF(AND($D821&lt;=2027,Zisk!$D$10&gt;=2027),"1","")</f>
        <v/>
      </c>
      <c r="AK821" s="28" t="str">
        <f>IF(AND($D821&lt;=2027,Zisk!$D$10&gt;=2027),"+","")</f>
        <v/>
      </c>
      <c r="AL821" s="30" t="str">
        <f>IF(AND($D821&lt;=2027,Zisk!$D$10&gt;=2027),VstupniParametry_SKRYT!$D$11,"")</f>
        <v/>
      </c>
      <c r="AM821" s="28" t="str">
        <f>IF(AND($D821&lt;=2027,Zisk!$D$10&gt;=2027),")","")</f>
        <v/>
      </c>
      <c r="AN821" s="31" t="str">
        <f>IF(AND(D821&lt;2027,2027&lt;=Zisk!$D$10),1,IF(D821=2027,0,""))</f>
        <v/>
      </c>
      <c r="AO821" s="32" t="str">
        <f>IF(AND($D821&lt;=2027,Zisk!$D$10&gt;=2028),"x","")</f>
        <v/>
      </c>
      <c r="AP821" s="28" t="str">
        <f>IF(AND($D821&lt;=2028,Zisk!$D$10&gt;=2028),"(","")</f>
        <v/>
      </c>
      <c r="AQ821" s="28" t="str">
        <f>IF(AND($D821&lt;=2028,Zisk!$D$10&gt;=2028),"1","")</f>
        <v/>
      </c>
      <c r="AR821" s="28" t="str">
        <f>IF(AND($D821&lt;=2028,Zisk!$D$10&gt;=2028),"+","")</f>
        <v/>
      </c>
      <c r="AS821" s="30" t="str">
        <f>IF(AND($D821&lt;=2028,Zisk!$D$10&gt;=2028),VstupniParametry_SKRYT!$D$12,"")</f>
        <v/>
      </c>
      <c r="AT821" s="28" t="str">
        <f>IF(AND($D821&lt;=2028,Zisk!$D$10&gt;=2028),")","")</f>
        <v/>
      </c>
      <c r="AU821" s="31" t="str">
        <f>IF(AND(D821&lt;2028,2028&lt;=Zisk!$D$10),1,IF(D821=2028,0,""))</f>
        <v/>
      </c>
      <c r="AV821" s="32" t="str">
        <f>IF(AND($D821&lt;=2028,Zisk!$D$10&gt;=2029),"x","")</f>
        <v/>
      </c>
      <c r="AW821" s="28" t="str">
        <f>IF(AND($D821&lt;=2029,Zisk!$D$10&gt;=2029),"(","")</f>
        <v/>
      </c>
      <c r="AX821" s="28" t="str">
        <f>IF(AND($D821&lt;=2029,Zisk!$D$10&gt;=2029),"1","")</f>
        <v/>
      </c>
      <c r="AY821" s="28" t="str">
        <f>IF(AND($D821&lt;=2029,Zisk!$D$10&gt;=2029),"+","")</f>
        <v/>
      </c>
      <c r="AZ821" s="30" t="str">
        <f>IF(AND($D821&lt;=2029,Zisk!$D$10&gt;=2029),VstupniParametry_SKRYT!$D$13,"")</f>
        <v/>
      </c>
      <c r="BA821" s="28" t="str">
        <f>IF(AND($D821&lt;=2029,Zisk!$D$10&gt;=2029),")","")</f>
        <v/>
      </c>
      <c r="BB821" s="31" t="str">
        <f>IF(AND(D821&lt;2029,2029&lt;=Zisk!$D$10),1,IF(D821=2029,0,""))</f>
        <v/>
      </c>
      <c r="BC821" s="32" t="str">
        <f>IF(AND($D821&lt;=2029,Zisk!$D$10&gt;=2030),"x","")</f>
        <v/>
      </c>
      <c r="BD821" s="28" t="str">
        <f>IF(AND($D821&lt;=2030,Zisk!$D$10&gt;=2030),"(","")</f>
        <v/>
      </c>
      <c r="BE821" s="28" t="str">
        <f>IF(AND($D821&lt;=2030,Zisk!$D$10&gt;=2030),"1","")</f>
        <v/>
      </c>
      <c r="BF821" s="28" t="str">
        <f>IF(AND($D821&lt;=2030,Zisk!$D$10&gt;=2030),"+","")</f>
        <v/>
      </c>
      <c r="BG821" s="30" t="str">
        <f>IF(AND($D821&lt;=2030,Zisk!$D$10&gt;=2030),VstupniParametry_SKRYT!$D$14,"")</f>
        <v/>
      </c>
      <c r="BH821" s="28" t="str">
        <f>IF(AND($D821&lt;=2030,Zisk!$D$10&gt;=2030),")","")</f>
        <v/>
      </c>
      <c r="BI821" s="31" t="str">
        <f>IF(AND(D821&lt;2030,2030&lt;=Zisk!$D$10),1,IF(D821=2030,0,""))</f>
        <v/>
      </c>
      <c r="BJ821" s="33" t="s">
        <v>32</v>
      </c>
      <c r="BK821" s="30">
        <f t="shared" si="394"/>
        <v>1</v>
      </c>
      <c r="BL821" s="28" t="str">
        <f t="shared" si="395"/>
        <v>x</v>
      </c>
      <c r="BM821" s="34">
        <f t="shared" si="396"/>
        <v>1</v>
      </c>
      <c r="BN821" s="30" t="str">
        <f t="shared" si="397"/>
        <v>x</v>
      </c>
      <c r="BO821" s="34">
        <f t="shared" si="382"/>
        <v>1.018</v>
      </c>
      <c r="BP821" s="34" t="str">
        <f t="shared" si="383"/>
        <v/>
      </c>
      <c r="BQ821" s="34" t="str">
        <f t="shared" si="384"/>
        <v/>
      </c>
      <c r="BR821" s="34" t="str">
        <f t="shared" si="385"/>
        <v/>
      </c>
      <c r="BS821" s="34" t="str">
        <f t="shared" si="386"/>
        <v/>
      </c>
      <c r="BT821" s="34" t="str">
        <f t="shared" si="387"/>
        <v/>
      </c>
      <c r="BU821" s="34" t="str">
        <f t="shared" si="388"/>
        <v/>
      </c>
      <c r="BV821" s="34" t="str">
        <f t="shared" si="389"/>
        <v/>
      </c>
      <c r="BW821" s="34" t="str">
        <f t="shared" si="390"/>
        <v/>
      </c>
      <c r="BX821" s="34" t="str">
        <f t="shared" si="391"/>
        <v/>
      </c>
      <c r="BY821" s="34" t="str">
        <f t="shared" si="392"/>
        <v/>
      </c>
      <c r="BZ821" s="33" t="s">
        <v>32</v>
      </c>
      <c r="CA821" s="34">
        <f t="shared" si="393"/>
        <v>1.018</v>
      </c>
      <c r="CB821" s="28"/>
      <c r="CC821" s="29">
        <f>IF(D821&gt;Zisk!$D$10,"",E821*CA821)</f>
        <v>0</v>
      </c>
    </row>
    <row r="822" spans="2:81" x14ac:dyDescent="0.2">
      <c r="B822" s="35" t="str">
        <f>Zisk!B833</f>
        <v/>
      </c>
      <c r="C822" s="35">
        <f>Zisk!C833</f>
        <v>0</v>
      </c>
      <c r="D822" s="35">
        <f>Zisk!E833</f>
        <v>0</v>
      </c>
      <c r="E822" s="36">
        <f>Zisk!D833</f>
        <v>0</v>
      </c>
      <c r="F822" s="36"/>
      <c r="G822" s="35" t="str">
        <f t="shared" si="368"/>
        <v>(</v>
      </c>
      <c r="H822" s="35" t="str">
        <f t="shared" si="369"/>
        <v>1</v>
      </c>
      <c r="I822" s="35" t="str">
        <f t="shared" si="370"/>
        <v>+</v>
      </c>
      <c r="J822" s="37">
        <f>IF($D822&lt;=2021,VstupniParametry_SKRYT!$D$5,"")</f>
        <v>0.02</v>
      </c>
      <c r="K822" s="35" t="str">
        <f t="shared" si="371"/>
        <v>)</v>
      </c>
      <c r="L822" s="38">
        <f>IF($D822&lt;=2021,COUNTIF(Vypocet_SKRYT!T819:AS819,"&gt;=1"),"")</f>
        <v>0</v>
      </c>
      <c r="M822" s="39" t="str">
        <f t="shared" si="372"/>
        <v>x</v>
      </c>
      <c r="N822" s="35" t="str">
        <f t="shared" si="373"/>
        <v>(</v>
      </c>
      <c r="O822" s="35" t="str">
        <f t="shared" si="374"/>
        <v>1</v>
      </c>
      <c r="P822" s="35" t="str">
        <f t="shared" si="375"/>
        <v>+</v>
      </c>
      <c r="Q822" s="37">
        <f>IF($D822&lt;=2024,VstupniParametry_SKRYT!$D$6,"")</f>
        <v>0.06</v>
      </c>
      <c r="R822" s="35" t="str">
        <f t="shared" si="376"/>
        <v>)</v>
      </c>
      <c r="S822" s="38">
        <f>IF($D822&lt;=2024,COUNTIFS(Vypocet_SKRYT!AT819:AV819,"&gt;=1"),"")</f>
        <v>0</v>
      </c>
      <c r="T822" s="39" t="str">
        <f t="shared" si="377"/>
        <v>x</v>
      </c>
      <c r="U822" s="35" t="str">
        <f t="shared" si="378"/>
        <v>(</v>
      </c>
      <c r="V822" s="35" t="str">
        <f t="shared" si="379"/>
        <v>1</v>
      </c>
      <c r="W822" s="35" t="str">
        <f t="shared" si="380"/>
        <v>+</v>
      </c>
      <c r="X822" s="37">
        <f>IF($D822&lt;=2025,VstupniParametry_SKRYT!$D$9,"")</f>
        <v>1.7999999999999999E-2</v>
      </c>
      <c r="Y822" s="35" t="str">
        <f t="shared" si="381"/>
        <v>)</v>
      </c>
      <c r="Z822" s="38">
        <f>IF(AND(D822&lt;2025,2025&lt;=Zisk!$D$10),1,IF(D822=2025,0,""))</f>
        <v>1</v>
      </c>
      <c r="AA822" s="39" t="str">
        <f>IF(AND($D822&lt;=2025,Zisk!$D$10&gt;=2026),"x","")</f>
        <v/>
      </c>
      <c r="AB822" s="35" t="str">
        <f>IF(AND($D822&lt;=2026,Zisk!$D$10&gt;=2026),"(","")</f>
        <v/>
      </c>
      <c r="AC822" s="35" t="str">
        <f>IF(AND($D822&lt;=2026,Zisk!$D$10&gt;=2026),"1","")</f>
        <v/>
      </c>
      <c r="AD822" s="35" t="str">
        <f>IF(AND($D822&lt;=2026,Zisk!$D$10&gt;=2026),"+","")</f>
        <v/>
      </c>
      <c r="AE822" s="37" t="str">
        <f>IF(AND($D822&lt;=2026,Zisk!$D$10&gt;=2026),VstupniParametry_SKRYT!$D$10,"")</f>
        <v/>
      </c>
      <c r="AF822" s="35" t="str">
        <f>IF(AND($D822&lt;=2026,Zisk!$D$10&gt;=2026),")","")</f>
        <v/>
      </c>
      <c r="AG822" s="38" t="str">
        <f>IF(AND(D822&lt;2026,2026&lt;=Zisk!$D$10),1,IF(D822=2026,0,""))</f>
        <v/>
      </c>
      <c r="AH822" s="39" t="str">
        <f>IF(AND($D822&lt;=2026,Zisk!$D$10&gt;=2027),"x","")</f>
        <v/>
      </c>
      <c r="AI822" s="35" t="str">
        <f>IF(AND($D822&lt;=2027,Zisk!$D$10&gt;=2027),"(","")</f>
        <v/>
      </c>
      <c r="AJ822" s="35" t="str">
        <f>IF(AND($D822&lt;=2027,Zisk!$D$10&gt;=2027),"1","")</f>
        <v/>
      </c>
      <c r="AK822" s="35" t="str">
        <f>IF(AND($D822&lt;=2027,Zisk!$D$10&gt;=2027),"+","")</f>
        <v/>
      </c>
      <c r="AL822" s="37" t="str">
        <f>IF(AND($D822&lt;=2027,Zisk!$D$10&gt;=2027),VstupniParametry_SKRYT!$D$11,"")</f>
        <v/>
      </c>
      <c r="AM822" s="35" t="str">
        <f>IF(AND($D822&lt;=2027,Zisk!$D$10&gt;=2027),")","")</f>
        <v/>
      </c>
      <c r="AN822" s="38" t="str">
        <f>IF(AND(D822&lt;2027,2027&lt;=Zisk!$D$10),1,IF(D822=2027,0,""))</f>
        <v/>
      </c>
      <c r="AO822" s="39" t="str">
        <f>IF(AND($D822&lt;=2027,Zisk!$D$10&gt;=2028),"x","")</f>
        <v/>
      </c>
      <c r="AP822" s="35" t="str">
        <f>IF(AND($D822&lt;=2028,Zisk!$D$10&gt;=2028),"(","")</f>
        <v/>
      </c>
      <c r="AQ822" s="35" t="str">
        <f>IF(AND($D822&lt;=2028,Zisk!$D$10&gt;=2028),"1","")</f>
        <v/>
      </c>
      <c r="AR822" s="35" t="str">
        <f>IF(AND($D822&lt;=2028,Zisk!$D$10&gt;=2028),"+","")</f>
        <v/>
      </c>
      <c r="AS822" s="37" t="str">
        <f>IF(AND($D822&lt;=2028,Zisk!$D$10&gt;=2028),VstupniParametry_SKRYT!$D$12,"")</f>
        <v/>
      </c>
      <c r="AT822" s="35" t="str">
        <f>IF(AND($D822&lt;=2028,Zisk!$D$10&gt;=2028),")","")</f>
        <v/>
      </c>
      <c r="AU822" s="38" t="str">
        <f>IF(AND(D822&lt;2028,2028&lt;=Zisk!$D$10),1,IF(D822=2028,0,""))</f>
        <v/>
      </c>
      <c r="AV822" s="39" t="str">
        <f>IF(AND($D822&lt;=2028,Zisk!$D$10&gt;=2029),"x","")</f>
        <v/>
      </c>
      <c r="AW822" s="35" t="str">
        <f>IF(AND($D822&lt;=2029,Zisk!$D$10&gt;=2029),"(","")</f>
        <v/>
      </c>
      <c r="AX822" s="35" t="str">
        <f>IF(AND($D822&lt;=2029,Zisk!$D$10&gt;=2029),"1","")</f>
        <v/>
      </c>
      <c r="AY822" s="35" t="str">
        <f>IF(AND($D822&lt;=2029,Zisk!$D$10&gt;=2029),"+","")</f>
        <v/>
      </c>
      <c r="AZ822" s="37" t="str">
        <f>IF(AND($D822&lt;=2029,Zisk!$D$10&gt;=2029),VstupniParametry_SKRYT!$D$13,"")</f>
        <v/>
      </c>
      <c r="BA822" s="35" t="str">
        <f>IF(AND($D822&lt;=2029,Zisk!$D$10&gt;=2029),")","")</f>
        <v/>
      </c>
      <c r="BB822" s="38" t="str">
        <f>IF(AND(D822&lt;2029,2029&lt;=Zisk!$D$10),1,IF(D822=2029,0,""))</f>
        <v/>
      </c>
      <c r="BC822" s="39" t="str">
        <f>IF(AND($D822&lt;=2029,Zisk!$D$10&gt;=2030),"x","")</f>
        <v/>
      </c>
      <c r="BD822" s="35" t="str">
        <f>IF(AND($D822&lt;=2030,Zisk!$D$10&gt;=2030),"(","")</f>
        <v/>
      </c>
      <c r="BE822" s="35" t="str">
        <f>IF(AND($D822&lt;=2030,Zisk!$D$10&gt;=2030),"1","")</f>
        <v/>
      </c>
      <c r="BF822" s="35" t="str">
        <f>IF(AND($D822&lt;=2030,Zisk!$D$10&gt;=2030),"+","")</f>
        <v/>
      </c>
      <c r="BG822" s="37" t="str">
        <f>IF(AND($D822&lt;=2030,Zisk!$D$10&gt;=2030),VstupniParametry_SKRYT!$D$14,"")</f>
        <v/>
      </c>
      <c r="BH822" s="35" t="str">
        <f>IF(AND($D822&lt;=2030,Zisk!$D$10&gt;=2030),")","")</f>
        <v/>
      </c>
      <c r="BI822" s="38" t="str">
        <f>IF(AND(D822&lt;2030,2030&lt;=Zisk!$D$10),1,IF(D822=2030,0,""))</f>
        <v/>
      </c>
      <c r="BJ822" s="40" t="s">
        <v>32</v>
      </c>
      <c r="BK822" s="37">
        <f t="shared" si="394"/>
        <v>1</v>
      </c>
      <c r="BL822" s="35" t="str">
        <f t="shared" si="395"/>
        <v>x</v>
      </c>
      <c r="BM822" s="41">
        <f t="shared" si="396"/>
        <v>1</v>
      </c>
      <c r="BN822" s="37" t="str">
        <f t="shared" si="397"/>
        <v>x</v>
      </c>
      <c r="BO822" s="41">
        <f t="shared" si="382"/>
        <v>1.018</v>
      </c>
      <c r="BP822" s="41" t="str">
        <f t="shared" si="383"/>
        <v/>
      </c>
      <c r="BQ822" s="41" t="str">
        <f t="shared" si="384"/>
        <v/>
      </c>
      <c r="BR822" s="41" t="str">
        <f t="shared" si="385"/>
        <v/>
      </c>
      <c r="BS822" s="41" t="str">
        <f t="shared" si="386"/>
        <v/>
      </c>
      <c r="BT822" s="41" t="str">
        <f t="shared" si="387"/>
        <v/>
      </c>
      <c r="BU822" s="41" t="str">
        <f t="shared" si="388"/>
        <v/>
      </c>
      <c r="BV822" s="41" t="str">
        <f t="shared" si="389"/>
        <v/>
      </c>
      <c r="BW822" s="41" t="str">
        <f t="shared" si="390"/>
        <v/>
      </c>
      <c r="BX822" s="41" t="str">
        <f t="shared" si="391"/>
        <v/>
      </c>
      <c r="BY822" s="41" t="str">
        <f t="shared" si="392"/>
        <v/>
      </c>
      <c r="BZ822" s="40" t="s">
        <v>32</v>
      </c>
      <c r="CA822" s="41">
        <f t="shared" si="393"/>
        <v>1.018</v>
      </c>
      <c r="CB822" s="35"/>
      <c r="CC822" s="36">
        <f>IF(D822&gt;Zisk!$D$10,"",E822*CA822)</f>
        <v>0</v>
      </c>
    </row>
    <row r="823" spans="2:81" x14ac:dyDescent="0.2">
      <c r="B823" s="28" t="str">
        <f>Zisk!B834</f>
        <v/>
      </c>
      <c r="C823" s="28">
        <f>Zisk!C834</f>
        <v>0</v>
      </c>
      <c r="D823" s="28">
        <f>Zisk!E834</f>
        <v>0</v>
      </c>
      <c r="E823" s="29">
        <f>Zisk!D834</f>
        <v>0</v>
      </c>
      <c r="F823" s="29"/>
      <c r="G823" s="28" t="str">
        <f t="shared" si="368"/>
        <v>(</v>
      </c>
      <c r="H823" s="28" t="str">
        <f t="shared" si="369"/>
        <v>1</v>
      </c>
      <c r="I823" s="28" t="str">
        <f t="shared" si="370"/>
        <v>+</v>
      </c>
      <c r="J823" s="30">
        <f>IF($D823&lt;=2021,VstupniParametry_SKRYT!$D$5,"")</f>
        <v>0.02</v>
      </c>
      <c r="K823" s="28" t="str">
        <f t="shared" si="371"/>
        <v>)</v>
      </c>
      <c r="L823" s="31">
        <f>IF($D823&lt;=2021,COUNTIF(Vypocet_SKRYT!T820:AS820,"&gt;=1"),"")</f>
        <v>0</v>
      </c>
      <c r="M823" s="32" t="str">
        <f t="shared" si="372"/>
        <v>x</v>
      </c>
      <c r="N823" s="28" t="str">
        <f t="shared" si="373"/>
        <v>(</v>
      </c>
      <c r="O823" s="28" t="str">
        <f t="shared" si="374"/>
        <v>1</v>
      </c>
      <c r="P823" s="28" t="str">
        <f t="shared" si="375"/>
        <v>+</v>
      </c>
      <c r="Q823" s="30">
        <f>IF($D823&lt;=2024,VstupniParametry_SKRYT!$D$6,"")</f>
        <v>0.06</v>
      </c>
      <c r="R823" s="28" t="str">
        <f t="shared" si="376"/>
        <v>)</v>
      </c>
      <c r="S823" s="31">
        <f>IF($D823&lt;=2024,COUNTIFS(Vypocet_SKRYT!AT820:AV820,"&gt;=1"),"")</f>
        <v>0</v>
      </c>
      <c r="T823" s="32" t="str">
        <f t="shared" si="377"/>
        <v>x</v>
      </c>
      <c r="U823" s="28" t="str">
        <f t="shared" si="378"/>
        <v>(</v>
      </c>
      <c r="V823" s="28" t="str">
        <f t="shared" si="379"/>
        <v>1</v>
      </c>
      <c r="W823" s="28" t="str">
        <f t="shared" si="380"/>
        <v>+</v>
      </c>
      <c r="X823" s="30">
        <f>IF($D823&lt;=2025,VstupniParametry_SKRYT!$D$9,"")</f>
        <v>1.7999999999999999E-2</v>
      </c>
      <c r="Y823" s="28" t="str">
        <f t="shared" si="381"/>
        <v>)</v>
      </c>
      <c r="Z823" s="31">
        <f>IF(AND(D823&lt;2025,2025&lt;=Zisk!$D$10),1,IF(D823=2025,0,""))</f>
        <v>1</v>
      </c>
      <c r="AA823" s="32" t="str">
        <f>IF(AND($D823&lt;=2025,Zisk!$D$10&gt;=2026),"x","")</f>
        <v/>
      </c>
      <c r="AB823" s="28" t="str">
        <f>IF(AND($D823&lt;=2026,Zisk!$D$10&gt;=2026),"(","")</f>
        <v/>
      </c>
      <c r="AC823" s="28" t="str">
        <f>IF(AND($D823&lt;=2026,Zisk!$D$10&gt;=2026),"1","")</f>
        <v/>
      </c>
      <c r="AD823" s="28" t="str">
        <f>IF(AND($D823&lt;=2026,Zisk!$D$10&gt;=2026),"+","")</f>
        <v/>
      </c>
      <c r="AE823" s="30" t="str">
        <f>IF(AND($D823&lt;=2026,Zisk!$D$10&gt;=2026),VstupniParametry_SKRYT!$D$10,"")</f>
        <v/>
      </c>
      <c r="AF823" s="28" t="str">
        <f>IF(AND($D823&lt;=2026,Zisk!$D$10&gt;=2026),")","")</f>
        <v/>
      </c>
      <c r="AG823" s="31" t="str">
        <f>IF(AND(D823&lt;2026,2026&lt;=Zisk!$D$10),1,IF(D823=2026,0,""))</f>
        <v/>
      </c>
      <c r="AH823" s="32" t="str">
        <f>IF(AND($D823&lt;=2026,Zisk!$D$10&gt;=2027),"x","")</f>
        <v/>
      </c>
      <c r="AI823" s="28" t="str">
        <f>IF(AND($D823&lt;=2027,Zisk!$D$10&gt;=2027),"(","")</f>
        <v/>
      </c>
      <c r="AJ823" s="28" t="str">
        <f>IF(AND($D823&lt;=2027,Zisk!$D$10&gt;=2027),"1","")</f>
        <v/>
      </c>
      <c r="AK823" s="28" t="str">
        <f>IF(AND($D823&lt;=2027,Zisk!$D$10&gt;=2027),"+","")</f>
        <v/>
      </c>
      <c r="AL823" s="30" t="str">
        <f>IF(AND($D823&lt;=2027,Zisk!$D$10&gt;=2027),VstupniParametry_SKRYT!$D$11,"")</f>
        <v/>
      </c>
      <c r="AM823" s="28" t="str">
        <f>IF(AND($D823&lt;=2027,Zisk!$D$10&gt;=2027),")","")</f>
        <v/>
      </c>
      <c r="AN823" s="31" t="str">
        <f>IF(AND(D823&lt;2027,2027&lt;=Zisk!$D$10),1,IF(D823=2027,0,""))</f>
        <v/>
      </c>
      <c r="AO823" s="32" t="str">
        <f>IF(AND($D823&lt;=2027,Zisk!$D$10&gt;=2028),"x","")</f>
        <v/>
      </c>
      <c r="AP823" s="28" t="str">
        <f>IF(AND($D823&lt;=2028,Zisk!$D$10&gt;=2028),"(","")</f>
        <v/>
      </c>
      <c r="AQ823" s="28" t="str">
        <f>IF(AND($D823&lt;=2028,Zisk!$D$10&gt;=2028),"1","")</f>
        <v/>
      </c>
      <c r="AR823" s="28" t="str">
        <f>IF(AND($D823&lt;=2028,Zisk!$D$10&gt;=2028),"+","")</f>
        <v/>
      </c>
      <c r="AS823" s="30" t="str">
        <f>IF(AND($D823&lt;=2028,Zisk!$D$10&gt;=2028),VstupniParametry_SKRYT!$D$12,"")</f>
        <v/>
      </c>
      <c r="AT823" s="28" t="str">
        <f>IF(AND($D823&lt;=2028,Zisk!$D$10&gt;=2028),")","")</f>
        <v/>
      </c>
      <c r="AU823" s="31" t="str">
        <f>IF(AND(D823&lt;2028,2028&lt;=Zisk!$D$10),1,IF(D823=2028,0,""))</f>
        <v/>
      </c>
      <c r="AV823" s="32" t="str">
        <f>IF(AND($D823&lt;=2028,Zisk!$D$10&gt;=2029),"x","")</f>
        <v/>
      </c>
      <c r="AW823" s="28" t="str">
        <f>IF(AND($D823&lt;=2029,Zisk!$D$10&gt;=2029),"(","")</f>
        <v/>
      </c>
      <c r="AX823" s="28" t="str">
        <f>IF(AND($D823&lt;=2029,Zisk!$D$10&gt;=2029),"1","")</f>
        <v/>
      </c>
      <c r="AY823" s="28" t="str">
        <f>IF(AND($D823&lt;=2029,Zisk!$D$10&gt;=2029),"+","")</f>
        <v/>
      </c>
      <c r="AZ823" s="30" t="str">
        <f>IF(AND($D823&lt;=2029,Zisk!$D$10&gt;=2029),VstupniParametry_SKRYT!$D$13,"")</f>
        <v/>
      </c>
      <c r="BA823" s="28" t="str">
        <f>IF(AND($D823&lt;=2029,Zisk!$D$10&gt;=2029),")","")</f>
        <v/>
      </c>
      <c r="BB823" s="31" t="str">
        <f>IF(AND(D823&lt;2029,2029&lt;=Zisk!$D$10),1,IF(D823=2029,0,""))</f>
        <v/>
      </c>
      <c r="BC823" s="32" t="str">
        <f>IF(AND($D823&lt;=2029,Zisk!$D$10&gt;=2030),"x","")</f>
        <v/>
      </c>
      <c r="BD823" s="28" t="str">
        <f>IF(AND($D823&lt;=2030,Zisk!$D$10&gt;=2030),"(","")</f>
        <v/>
      </c>
      <c r="BE823" s="28" t="str">
        <f>IF(AND($D823&lt;=2030,Zisk!$D$10&gt;=2030),"1","")</f>
        <v/>
      </c>
      <c r="BF823" s="28" t="str">
        <f>IF(AND($D823&lt;=2030,Zisk!$D$10&gt;=2030),"+","")</f>
        <v/>
      </c>
      <c r="BG823" s="30" t="str">
        <f>IF(AND($D823&lt;=2030,Zisk!$D$10&gt;=2030),VstupniParametry_SKRYT!$D$14,"")</f>
        <v/>
      </c>
      <c r="BH823" s="28" t="str">
        <f>IF(AND($D823&lt;=2030,Zisk!$D$10&gt;=2030),")","")</f>
        <v/>
      </c>
      <c r="BI823" s="31" t="str">
        <f>IF(AND(D823&lt;2030,2030&lt;=Zisk!$D$10),1,IF(D823=2030,0,""))</f>
        <v/>
      </c>
      <c r="BJ823" s="33" t="s">
        <v>32</v>
      </c>
      <c r="BK823" s="30">
        <f t="shared" si="394"/>
        <v>1</v>
      </c>
      <c r="BL823" s="28" t="str">
        <f t="shared" si="395"/>
        <v>x</v>
      </c>
      <c r="BM823" s="34">
        <f t="shared" si="396"/>
        <v>1</v>
      </c>
      <c r="BN823" s="30" t="str">
        <f t="shared" si="397"/>
        <v>x</v>
      </c>
      <c r="BO823" s="34">
        <f t="shared" si="382"/>
        <v>1.018</v>
      </c>
      <c r="BP823" s="34" t="str">
        <f t="shared" si="383"/>
        <v/>
      </c>
      <c r="BQ823" s="34" t="str">
        <f t="shared" si="384"/>
        <v/>
      </c>
      <c r="BR823" s="34" t="str">
        <f t="shared" si="385"/>
        <v/>
      </c>
      <c r="BS823" s="34" t="str">
        <f t="shared" si="386"/>
        <v/>
      </c>
      <c r="BT823" s="34" t="str">
        <f t="shared" si="387"/>
        <v/>
      </c>
      <c r="BU823" s="34" t="str">
        <f t="shared" si="388"/>
        <v/>
      </c>
      <c r="BV823" s="34" t="str">
        <f t="shared" si="389"/>
        <v/>
      </c>
      <c r="BW823" s="34" t="str">
        <f t="shared" si="390"/>
        <v/>
      </c>
      <c r="BX823" s="34" t="str">
        <f t="shared" si="391"/>
        <v/>
      </c>
      <c r="BY823" s="34" t="str">
        <f t="shared" si="392"/>
        <v/>
      </c>
      <c r="BZ823" s="33" t="s">
        <v>32</v>
      </c>
      <c r="CA823" s="34">
        <f t="shared" si="393"/>
        <v>1.018</v>
      </c>
      <c r="CB823" s="28"/>
      <c r="CC823" s="29">
        <f>IF(D823&gt;Zisk!$D$10,"",E823*CA823)</f>
        <v>0</v>
      </c>
    </row>
    <row r="824" spans="2:81" x14ac:dyDescent="0.2">
      <c r="B824" s="35" t="str">
        <f>Zisk!B835</f>
        <v/>
      </c>
      <c r="C824" s="35">
        <f>Zisk!C835</f>
        <v>0</v>
      </c>
      <c r="D824" s="35">
        <f>Zisk!E835</f>
        <v>0</v>
      </c>
      <c r="E824" s="36">
        <f>Zisk!D835</f>
        <v>0</v>
      </c>
      <c r="F824" s="36"/>
      <c r="G824" s="35" t="str">
        <f t="shared" si="368"/>
        <v>(</v>
      </c>
      <c r="H824" s="35" t="str">
        <f t="shared" si="369"/>
        <v>1</v>
      </c>
      <c r="I824" s="35" t="str">
        <f t="shared" si="370"/>
        <v>+</v>
      </c>
      <c r="J824" s="37">
        <f>IF($D824&lt;=2021,VstupniParametry_SKRYT!$D$5,"")</f>
        <v>0.02</v>
      </c>
      <c r="K824" s="35" t="str">
        <f t="shared" si="371"/>
        <v>)</v>
      </c>
      <c r="L824" s="38">
        <f>IF($D824&lt;=2021,COUNTIF(Vypocet_SKRYT!T821:AS821,"&gt;=1"),"")</f>
        <v>0</v>
      </c>
      <c r="M824" s="39" t="str">
        <f t="shared" si="372"/>
        <v>x</v>
      </c>
      <c r="N824" s="35" t="str">
        <f t="shared" si="373"/>
        <v>(</v>
      </c>
      <c r="O824" s="35" t="str">
        <f t="shared" si="374"/>
        <v>1</v>
      </c>
      <c r="P824" s="35" t="str">
        <f t="shared" si="375"/>
        <v>+</v>
      </c>
      <c r="Q824" s="37">
        <f>IF($D824&lt;=2024,VstupniParametry_SKRYT!$D$6,"")</f>
        <v>0.06</v>
      </c>
      <c r="R824" s="35" t="str">
        <f t="shared" si="376"/>
        <v>)</v>
      </c>
      <c r="S824" s="38">
        <f>IF($D824&lt;=2024,COUNTIFS(Vypocet_SKRYT!AT821:AV821,"&gt;=1"),"")</f>
        <v>0</v>
      </c>
      <c r="T824" s="39" t="str">
        <f t="shared" si="377"/>
        <v>x</v>
      </c>
      <c r="U824" s="35" t="str">
        <f t="shared" si="378"/>
        <v>(</v>
      </c>
      <c r="V824" s="35" t="str">
        <f t="shared" si="379"/>
        <v>1</v>
      </c>
      <c r="W824" s="35" t="str">
        <f t="shared" si="380"/>
        <v>+</v>
      </c>
      <c r="X824" s="37">
        <f>IF($D824&lt;=2025,VstupniParametry_SKRYT!$D$9,"")</f>
        <v>1.7999999999999999E-2</v>
      </c>
      <c r="Y824" s="35" t="str">
        <f t="shared" si="381"/>
        <v>)</v>
      </c>
      <c r="Z824" s="38">
        <f>IF(AND(D824&lt;2025,2025&lt;=Zisk!$D$10),1,IF(D824=2025,0,""))</f>
        <v>1</v>
      </c>
      <c r="AA824" s="39" t="str">
        <f>IF(AND($D824&lt;=2025,Zisk!$D$10&gt;=2026),"x","")</f>
        <v/>
      </c>
      <c r="AB824" s="35" t="str">
        <f>IF(AND($D824&lt;=2026,Zisk!$D$10&gt;=2026),"(","")</f>
        <v/>
      </c>
      <c r="AC824" s="35" t="str">
        <f>IF(AND($D824&lt;=2026,Zisk!$D$10&gt;=2026),"1","")</f>
        <v/>
      </c>
      <c r="AD824" s="35" t="str">
        <f>IF(AND($D824&lt;=2026,Zisk!$D$10&gt;=2026),"+","")</f>
        <v/>
      </c>
      <c r="AE824" s="37" t="str">
        <f>IF(AND($D824&lt;=2026,Zisk!$D$10&gt;=2026),VstupniParametry_SKRYT!$D$10,"")</f>
        <v/>
      </c>
      <c r="AF824" s="35" t="str">
        <f>IF(AND($D824&lt;=2026,Zisk!$D$10&gt;=2026),")","")</f>
        <v/>
      </c>
      <c r="AG824" s="38" t="str">
        <f>IF(AND(D824&lt;2026,2026&lt;=Zisk!$D$10),1,IF(D824=2026,0,""))</f>
        <v/>
      </c>
      <c r="AH824" s="39" t="str">
        <f>IF(AND($D824&lt;=2026,Zisk!$D$10&gt;=2027),"x","")</f>
        <v/>
      </c>
      <c r="AI824" s="35" t="str">
        <f>IF(AND($D824&lt;=2027,Zisk!$D$10&gt;=2027),"(","")</f>
        <v/>
      </c>
      <c r="AJ824" s="35" t="str">
        <f>IF(AND($D824&lt;=2027,Zisk!$D$10&gt;=2027),"1","")</f>
        <v/>
      </c>
      <c r="AK824" s="35" t="str">
        <f>IF(AND($D824&lt;=2027,Zisk!$D$10&gt;=2027),"+","")</f>
        <v/>
      </c>
      <c r="AL824" s="37" t="str">
        <f>IF(AND($D824&lt;=2027,Zisk!$D$10&gt;=2027),VstupniParametry_SKRYT!$D$11,"")</f>
        <v/>
      </c>
      <c r="AM824" s="35" t="str">
        <f>IF(AND($D824&lt;=2027,Zisk!$D$10&gt;=2027),")","")</f>
        <v/>
      </c>
      <c r="AN824" s="38" t="str">
        <f>IF(AND(D824&lt;2027,2027&lt;=Zisk!$D$10),1,IF(D824=2027,0,""))</f>
        <v/>
      </c>
      <c r="AO824" s="39" t="str">
        <f>IF(AND($D824&lt;=2027,Zisk!$D$10&gt;=2028),"x","")</f>
        <v/>
      </c>
      <c r="AP824" s="35" t="str">
        <f>IF(AND($D824&lt;=2028,Zisk!$D$10&gt;=2028),"(","")</f>
        <v/>
      </c>
      <c r="AQ824" s="35" t="str">
        <f>IF(AND($D824&lt;=2028,Zisk!$D$10&gt;=2028),"1","")</f>
        <v/>
      </c>
      <c r="AR824" s="35" t="str">
        <f>IF(AND($D824&lt;=2028,Zisk!$D$10&gt;=2028),"+","")</f>
        <v/>
      </c>
      <c r="AS824" s="37" t="str">
        <f>IF(AND($D824&lt;=2028,Zisk!$D$10&gt;=2028),VstupniParametry_SKRYT!$D$12,"")</f>
        <v/>
      </c>
      <c r="AT824" s="35" t="str">
        <f>IF(AND($D824&lt;=2028,Zisk!$D$10&gt;=2028),")","")</f>
        <v/>
      </c>
      <c r="AU824" s="38" t="str">
        <f>IF(AND(D824&lt;2028,2028&lt;=Zisk!$D$10),1,IF(D824=2028,0,""))</f>
        <v/>
      </c>
      <c r="AV824" s="39" t="str">
        <f>IF(AND($D824&lt;=2028,Zisk!$D$10&gt;=2029),"x","")</f>
        <v/>
      </c>
      <c r="AW824" s="35" t="str">
        <f>IF(AND($D824&lt;=2029,Zisk!$D$10&gt;=2029),"(","")</f>
        <v/>
      </c>
      <c r="AX824" s="35" t="str">
        <f>IF(AND($D824&lt;=2029,Zisk!$D$10&gt;=2029),"1","")</f>
        <v/>
      </c>
      <c r="AY824" s="35" t="str">
        <f>IF(AND($D824&lt;=2029,Zisk!$D$10&gt;=2029),"+","")</f>
        <v/>
      </c>
      <c r="AZ824" s="37" t="str">
        <f>IF(AND($D824&lt;=2029,Zisk!$D$10&gt;=2029),VstupniParametry_SKRYT!$D$13,"")</f>
        <v/>
      </c>
      <c r="BA824" s="35" t="str">
        <f>IF(AND($D824&lt;=2029,Zisk!$D$10&gt;=2029),")","")</f>
        <v/>
      </c>
      <c r="BB824" s="38" t="str">
        <f>IF(AND(D824&lt;2029,2029&lt;=Zisk!$D$10),1,IF(D824=2029,0,""))</f>
        <v/>
      </c>
      <c r="BC824" s="39" t="str">
        <f>IF(AND($D824&lt;=2029,Zisk!$D$10&gt;=2030),"x","")</f>
        <v/>
      </c>
      <c r="BD824" s="35" t="str">
        <f>IF(AND($D824&lt;=2030,Zisk!$D$10&gt;=2030),"(","")</f>
        <v/>
      </c>
      <c r="BE824" s="35" t="str">
        <f>IF(AND($D824&lt;=2030,Zisk!$D$10&gt;=2030),"1","")</f>
        <v/>
      </c>
      <c r="BF824" s="35" t="str">
        <f>IF(AND($D824&lt;=2030,Zisk!$D$10&gt;=2030),"+","")</f>
        <v/>
      </c>
      <c r="BG824" s="37" t="str">
        <f>IF(AND($D824&lt;=2030,Zisk!$D$10&gt;=2030),VstupniParametry_SKRYT!$D$14,"")</f>
        <v/>
      </c>
      <c r="BH824" s="35" t="str">
        <f>IF(AND($D824&lt;=2030,Zisk!$D$10&gt;=2030),")","")</f>
        <v/>
      </c>
      <c r="BI824" s="38" t="str">
        <f>IF(AND(D824&lt;2030,2030&lt;=Zisk!$D$10),1,IF(D824=2030,0,""))</f>
        <v/>
      </c>
      <c r="BJ824" s="40" t="s">
        <v>32</v>
      </c>
      <c r="BK824" s="37">
        <f t="shared" si="394"/>
        <v>1</v>
      </c>
      <c r="BL824" s="35" t="str">
        <f t="shared" si="395"/>
        <v>x</v>
      </c>
      <c r="BM824" s="41">
        <f t="shared" si="396"/>
        <v>1</v>
      </c>
      <c r="BN824" s="37" t="str">
        <f t="shared" si="397"/>
        <v>x</v>
      </c>
      <c r="BO824" s="41">
        <f t="shared" si="382"/>
        <v>1.018</v>
      </c>
      <c r="BP824" s="41" t="str">
        <f t="shared" si="383"/>
        <v/>
      </c>
      <c r="BQ824" s="41" t="str">
        <f t="shared" si="384"/>
        <v/>
      </c>
      <c r="BR824" s="41" t="str">
        <f t="shared" si="385"/>
        <v/>
      </c>
      <c r="BS824" s="41" t="str">
        <f t="shared" si="386"/>
        <v/>
      </c>
      <c r="BT824" s="41" t="str">
        <f t="shared" si="387"/>
        <v/>
      </c>
      <c r="BU824" s="41" t="str">
        <f t="shared" si="388"/>
        <v/>
      </c>
      <c r="BV824" s="41" t="str">
        <f t="shared" si="389"/>
        <v/>
      </c>
      <c r="BW824" s="41" t="str">
        <f t="shared" si="390"/>
        <v/>
      </c>
      <c r="BX824" s="41" t="str">
        <f t="shared" si="391"/>
        <v/>
      </c>
      <c r="BY824" s="41" t="str">
        <f t="shared" si="392"/>
        <v/>
      </c>
      <c r="BZ824" s="40" t="s">
        <v>32</v>
      </c>
      <c r="CA824" s="41">
        <f t="shared" si="393"/>
        <v>1.018</v>
      </c>
      <c r="CB824" s="35"/>
      <c r="CC824" s="36">
        <f>IF(D824&gt;Zisk!$D$10,"",E824*CA824)</f>
        <v>0</v>
      </c>
    </row>
    <row r="825" spans="2:81" x14ac:dyDescent="0.2">
      <c r="B825" s="28" t="str">
        <f>Zisk!B836</f>
        <v/>
      </c>
      <c r="C825" s="28">
        <f>Zisk!C836</f>
        <v>0</v>
      </c>
      <c r="D825" s="28">
        <f>Zisk!E836</f>
        <v>0</v>
      </c>
      <c r="E825" s="29">
        <f>Zisk!D836</f>
        <v>0</v>
      </c>
      <c r="F825" s="29"/>
      <c r="G825" s="28" t="str">
        <f t="shared" si="368"/>
        <v>(</v>
      </c>
      <c r="H825" s="28" t="str">
        <f t="shared" si="369"/>
        <v>1</v>
      </c>
      <c r="I825" s="28" t="str">
        <f t="shared" si="370"/>
        <v>+</v>
      </c>
      <c r="J825" s="30">
        <f>IF($D825&lt;=2021,VstupniParametry_SKRYT!$D$5,"")</f>
        <v>0.02</v>
      </c>
      <c r="K825" s="28" t="str">
        <f t="shared" si="371"/>
        <v>)</v>
      </c>
      <c r="L825" s="31">
        <f>IF($D825&lt;=2021,COUNTIF(Vypocet_SKRYT!T822:AS822,"&gt;=1"),"")</f>
        <v>0</v>
      </c>
      <c r="M825" s="32" t="str">
        <f t="shared" si="372"/>
        <v>x</v>
      </c>
      <c r="N825" s="28" t="str">
        <f t="shared" si="373"/>
        <v>(</v>
      </c>
      <c r="O825" s="28" t="str">
        <f t="shared" si="374"/>
        <v>1</v>
      </c>
      <c r="P825" s="28" t="str">
        <f t="shared" si="375"/>
        <v>+</v>
      </c>
      <c r="Q825" s="30">
        <f>IF($D825&lt;=2024,VstupniParametry_SKRYT!$D$6,"")</f>
        <v>0.06</v>
      </c>
      <c r="R825" s="28" t="str">
        <f t="shared" si="376"/>
        <v>)</v>
      </c>
      <c r="S825" s="31">
        <f>IF($D825&lt;=2024,COUNTIFS(Vypocet_SKRYT!AT822:AV822,"&gt;=1"),"")</f>
        <v>0</v>
      </c>
      <c r="T825" s="32" t="str">
        <f t="shared" si="377"/>
        <v>x</v>
      </c>
      <c r="U825" s="28" t="str">
        <f t="shared" si="378"/>
        <v>(</v>
      </c>
      <c r="V825" s="28" t="str">
        <f t="shared" si="379"/>
        <v>1</v>
      </c>
      <c r="W825" s="28" t="str">
        <f t="shared" si="380"/>
        <v>+</v>
      </c>
      <c r="X825" s="30">
        <f>IF($D825&lt;=2025,VstupniParametry_SKRYT!$D$9,"")</f>
        <v>1.7999999999999999E-2</v>
      </c>
      <c r="Y825" s="28" t="str">
        <f t="shared" si="381"/>
        <v>)</v>
      </c>
      <c r="Z825" s="31">
        <f>IF(AND(D825&lt;2025,2025&lt;=Zisk!$D$10),1,IF(D825=2025,0,""))</f>
        <v>1</v>
      </c>
      <c r="AA825" s="32" t="str">
        <f>IF(AND($D825&lt;=2025,Zisk!$D$10&gt;=2026),"x","")</f>
        <v/>
      </c>
      <c r="AB825" s="28" t="str">
        <f>IF(AND($D825&lt;=2026,Zisk!$D$10&gt;=2026),"(","")</f>
        <v/>
      </c>
      <c r="AC825" s="28" t="str">
        <f>IF(AND($D825&lt;=2026,Zisk!$D$10&gt;=2026),"1","")</f>
        <v/>
      </c>
      <c r="AD825" s="28" t="str">
        <f>IF(AND($D825&lt;=2026,Zisk!$D$10&gt;=2026),"+","")</f>
        <v/>
      </c>
      <c r="AE825" s="30" t="str">
        <f>IF(AND($D825&lt;=2026,Zisk!$D$10&gt;=2026),VstupniParametry_SKRYT!$D$10,"")</f>
        <v/>
      </c>
      <c r="AF825" s="28" t="str">
        <f>IF(AND($D825&lt;=2026,Zisk!$D$10&gt;=2026),")","")</f>
        <v/>
      </c>
      <c r="AG825" s="31" t="str">
        <f>IF(AND(D825&lt;2026,2026&lt;=Zisk!$D$10),1,IF(D825=2026,0,""))</f>
        <v/>
      </c>
      <c r="AH825" s="32" t="str">
        <f>IF(AND($D825&lt;=2026,Zisk!$D$10&gt;=2027),"x","")</f>
        <v/>
      </c>
      <c r="AI825" s="28" t="str">
        <f>IF(AND($D825&lt;=2027,Zisk!$D$10&gt;=2027),"(","")</f>
        <v/>
      </c>
      <c r="AJ825" s="28" t="str">
        <f>IF(AND($D825&lt;=2027,Zisk!$D$10&gt;=2027),"1","")</f>
        <v/>
      </c>
      <c r="AK825" s="28" t="str">
        <f>IF(AND($D825&lt;=2027,Zisk!$D$10&gt;=2027),"+","")</f>
        <v/>
      </c>
      <c r="AL825" s="30" t="str">
        <f>IF(AND($D825&lt;=2027,Zisk!$D$10&gt;=2027),VstupniParametry_SKRYT!$D$11,"")</f>
        <v/>
      </c>
      <c r="AM825" s="28" t="str">
        <f>IF(AND($D825&lt;=2027,Zisk!$D$10&gt;=2027),")","")</f>
        <v/>
      </c>
      <c r="AN825" s="31" t="str">
        <f>IF(AND(D825&lt;2027,2027&lt;=Zisk!$D$10),1,IF(D825=2027,0,""))</f>
        <v/>
      </c>
      <c r="AO825" s="32" t="str">
        <f>IF(AND($D825&lt;=2027,Zisk!$D$10&gt;=2028),"x","")</f>
        <v/>
      </c>
      <c r="AP825" s="28" t="str">
        <f>IF(AND($D825&lt;=2028,Zisk!$D$10&gt;=2028),"(","")</f>
        <v/>
      </c>
      <c r="AQ825" s="28" t="str">
        <f>IF(AND($D825&lt;=2028,Zisk!$D$10&gt;=2028),"1","")</f>
        <v/>
      </c>
      <c r="AR825" s="28" t="str">
        <f>IF(AND($D825&lt;=2028,Zisk!$D$10&gt;=2028),"+","")</f>
        <v/>
      </c>
      <c r="AS825" s="30" t="str">
        <f>IF(AND($D825&lt;=2028,Zisk!$D$10&gt;=2028),VstupniParametry_SKRYT!$D$12,"")</f>
        <v/>
      </c>
      <c r="AT825" s="28" t="str">
        <f>IF(AND($D825&lt;=2028,Zisk!$D$10&gt;=2028),")","")</f>
        <v/>
      </c>
      <c r="AU825" s="31" t="str">
        <f>IF(AND(D825&lt;2028,2028&lt;=Zisk!$D$10),1,IF(D825=2028,0,""))</f>
        <v/>
      </c>
      <c r="AV825" s="32" t="str">
        <f>IF(AND($D825&lt;=2028,Zisk!$D$10&gt;=2029),"x","")</f>
        <v/>
      </c>
      <c r="AW825" s="28" t="str">
        <f>IF(AND($D825&lt;=2029,Zisk!$D$10&gt;=2029),"(","")</f>
        <v/>
      </c>
      <c r="AX825" s="28" t="str">
        <f>IF(AND($D825&lt;=2029,Zisk!$D$10&gt;=2029),"1","")</f>
        <v/>
      </c>
      <c r="AY825" s="28" t="str">
        <f>IF(AND($D825&lt;=2029,Zisk!$D$10&gt;=2029),"+","")</f>
        <v/>
      </c>
      <c r="AZ825" s="30" t="str">
        <f>IF(AND($D825&lt;=2029,Zisk!$D$10&gt;=2029),VstupniParametry_SKRYT!$D$13,"")</f>
        <v/>
      </c>
      <c r="BA825" s="28" t="str">
        <f>IF(AND($D825&lt;=2029,Zisk!$D$10&gt;=2029),")","")</f>
        <v/>
      </c>
      <c r="BB825" s="31" t="str">
        <f>IF(AND(D825&lt;2029,2029&lt;=Zisk!$D$10),1,IF(D825=2029,0,""))</f>
        <v/>
      </c>
      <c r="BC825" s="32" t="str">
        <f>IF(AND($D825&lt;=2029,Zisk!$D$10&gt;=2030),"x","")</f>
        <v/>
      </c>
      <c r="BD825" s="28" t="str">
        <f>IF(AND($D825&lt;=2030,Zisk!$D$10&gt;=2030),"(","")</f>
        <v/>
      </c>
      <c r="BE825" s="28" t="str">
        <f>IF(AND($D825&lt;=2030,Zisk!$D$10&gt;=2030),"1","")</f>
        <v/>
      </c>
      <c r="BF825" s="28" t="str">
        <f>IF(AND($D825&lt;=2030,Zisk!$D$10&gt;=2030),"+","")</f>
        <v/>
      </c>
      <c r="BG825" s="30" t="str">
        <f>IF(AND($D825&lt;=2030,Zisk!$D$10&gt;=2030),VstupniParametry_SKRYT!$D$14,"")</f>
        <v/>
      </c>
      <c r="BH825" s="28" t="str">
        <f>IF(AND($D825&lt;=2030,Zisk!$D$10&gt;=2030),")","")</f>
        <v/>
      </c>
      <c r="BI825" s="31" t="str">
        <f>IF(AND(D825&lt;2030,2030&lt;=Zisk!$D$10),1,IF(D825=2030,0,""))</f>
        <v/>
      </c>
      <c r="BJ825" s="33" t="s">
        <v>32</v>
      </c>
      <c r="BK825" s="30">
        <f t="shared" si="394"/>
        <v>1</v>
      </c>
      <c r="BL825" s="28" t="str">
        <f t="shared" si="395"/>
        <v>x</v>
      </c>
      <c r="BM825" s="34">
        <f t="shared" si="396"/>
        <v>1</v>
      </c>
      <c r="BN825" s="30" t="str">
        <f t="shared" si="397"/>
        <v>x</v>
      </c>
      <c r="BO825" s="34">
        <f t="shared" si="382"/>
        <v>1.018</v>
      </c>
      <c r="BP825" s="34" t="str">
        <f t="shared" si="383"/>
        <v/>
      </c>
      <c r="BQ825" s="34" t="str">
        <f t="shared" si="384"/>
        <v/>
      </c>
      <c r="BR825" s="34" t="str">
        <f t="shared" si="385"/>
        <v/>
      </c>
      <c r="BS825" s="34" t="str">
        <f t="shared" si="386"/>
        <v/>
      </c>
      <c r="BT825" s="34" t="str">
        <f t="shared" si="387"/>
        <v/>
      </c>
      <c r="BU825" s="34" t="str">
        <f t="shared" si="388"/>
        <v/>
      </c>
      <c r="BV825" s="34" t="str">
        <f t="shared" si="389"/>
        <v/>
      </c>
      <c r="BW825" s="34" t="str">
        <f t="shared" si="390"/>
        <v/>
      </c>
      <c r="BX825" s="34" t="str">
        <f t="shared" si="391"/>
        <v/>
      </c>
      <c r="BY825" s="34" t="str">
        <f t="shared" si="392"/>
        <v/>
      </c>
      <c r="BZ825" s="33" t="s">
        <v>32</v>
      </c>
      <c r="CA825" s="34">
        <f t="shared" si="393"/>
        <v>1.018</v>
      </c>
      <c r="CB825" s="28"/>
      <c r="CC825" s="29">
        <f>IF(D825&gt;Zisk!$D$10,"",E825*CA825)</f>
        <v>0</v>
      </c>
    </row>
    <row r="826" spans="2:81" x14ac:dyDescent="0.2">
      <c r="B826" s="35" t="str">
        <f>Zisk!B837</f>
        <v/>
      </c>
      <c r="C826" s="35">
        <f>Zisk!C837</f>
        <v>0</v>
      </c>
      <c r="D826" s="35">
        <f>Zisk!E837</f>
        <v>0</v>
      </c>
      <c r="E826" s="36">
        <f>Zisk!D837</f>
        <v>0</v>
      </c>
      <c r="F826" s="36"/>
      <c r="G826" s="35" t="str">
        <f t="shared" si="368"/>
        <v>(</v>
      </c>
      <c r="H826" s="35" t="str">
        <f t="shared" si="369"/>
        <v>1</v>
      </c>
      <c r="I826" s="35" t="str">
        <f t="shared" si="370"/>
        <v>+</v>
      </c>
      <c r="J826" s="37">
        <f>IF($D826&lt;=2021,VstupniParametry_SKRYT!$D$5,"")</f>
        <v>0.02</v>
      </c>
      <c r="K826" s="35" t="str">
        <f t="shared" si="371"/>
        <v>)</v>
      </c>
      <c r="L826" s="38">
        <f>IF($D826&lt;=2021,COUNTIF(Vypocet_SKRYT!T823:AS823,"&gt;=1"),"")</f>
        <v>0</v>
      </c>
      <c r="M826" s="39" t="str">
        <f t="shared" si="372"/>
        <v>x</v>
      </c>
      <c r="N826" s="35" t="str">
        <f t="shared" si="373"/>
        <v>(</v>
      </c>
      <c r="O826" s="35" t="str">
        <f t="shared" si="374"/>
        <v>1</v>
      </c>
      <c r="P826" s="35" t="str">
        <f t="shared" si="375"/>
        <v>+</v>
      </c>
      <c r="Q826" s="37">
        <f>IF($D826&lt;=2024,VstupniParametry_SKRYT!$D$6,"")</f>
        <v>0.06</v>
      </c>
      <c r="R826" s="35" t="str">
        <f t="shared" si="376"/>
        <v>)</v>
      </c>
      <c r="S826" s="38">
        <f>IF($D826&lt;=2024,COUNTIFS(Vypocet_SKRYT!AT823:AV823,"&gt;=1"),"")</f>
        <v>0</v>
      </c>
      <c r="T826" s="39" t="str">
        <f t="shared" si="377"/>
        <v>x</v>
      </c>
      <c r="U826" s="35" t="str">
        <f t="shared" si="378"/>
        <v>(</v>
      </c>
      <c r="V826" s="35" t="str">
        <f t="shared" si="379"/>
        <v>1</v>
      </c>
      <c r="W826" s="35" t="str">
        <f t="shared" si="380"/>
        <v>+</v>
      </c>
      <c r="X826" s="37">
        <f>IF($D826&lt;=2025,VstupniParametry_SKRYT!$D$9,"")</f>
        <v>1.7999999999999999E-2</v>
      </c>
      <c r="Y826" s="35" t="str">
        <f t="shared" si="381"/>
        <v>)</v>
      </c>
      <c r="Z826" s="38">
        <f>IF(AND(D826&lt;2025,2025&lt;=Zisk!$D$10),1,IF(D826=2025,0,""))</f>
        <v>1</v>
      </c>
      <c r="AA826" s="39" t="str">
        <f>IF(AND($D826&lt;=2025,Zisk!$D$10&gt;=2026),"x","")</f>
        <v/>
      </c>
      <c r="AB826" s="35" t="str">
        <f>IF(AND($D826&lt;=2026,Zisk!$D$10&gt;=2026),"(","")</f>
        <v/>
      </c>
      <c r="AC826" s="35" t="str">
        <f>IF(AND($D826&lt;=2026,Zisk!$D$10&gt;=2026),"1","")</f>
        <v/>
      </c>
      <c r="AD826" s="35" t="str">
        <f>IF(AND($D826&lt;=2026,Zisk!$D$10&gt;=2026),"+","")</f>
        <v/>
      </c>
      <c r="AE826" s="37" t="str">
        <f>IF(AND($D826&lt;=2026,Zisk!$D$10&gt;=2026),VstupniParametry_SKRYT!$D$10,"")</f>
        <v/>
      </c>
      <c r="AF826" s="35" t="str">
        <f>IF(AND($D826&lt;=2026,Zisk!$D$10&gt;=2026),")","")</f>
        <v/>
      </c>
      <c r="AG826" s="38" t="str">
        <f>IF(AND(D826&lt;2026,2026&lt;=Zisk!$D$10),1,IF(D826=2026,0,""))</f>
        <v/>
      </c>
      <c r="AH826" s="39" t="str">
        <f>IF(AND($D826&lt;=2026,Zisk!$D$10&gt;=2027),"x","")</f>
        <v/>
      </c>
      <c r="AI826" s="35" t="str">
        <f>IF(AND($D826&lt;=2027,Zisk!$D$10&gt;=2027),"(","")</f>
        <v/>
      </c>
      <c r="AJ826" s="35" t="str">
        <f>IF(AND($D826&lt;=2027,Zisk!$D$10&gt;=2027),"1","")</f>
        <v/>
      </c>
      <c r="AK826" s="35" t="str">
        <f>IF(AND($D826&lt;=2027,Zisk!$D$10&gt;=2027),"+","")</f>
        <v/>
      </c>
      <c r="AL826" s="37" t="str">
        <f>IF(AND($D826&lt;=2027,Zisk!$D$10&gt;=2027),VstupniParametry_SKRYT!$D$11,"")</f>
        <v/>
      </c>
      <c r="AM826" s="35" t="str">
        <f>IF(AND($D826&lt;=2027,Zisk!$D$10&gt;=2027),")","")</f>
        <v/>
      </c>
      <c r="AN826" s="38" t="str">
        <f>IF(AND(D826&lt;2027,2027&lt;=Zisk!$D$10),1,IF(D826=2027,0,""))</f>
        <v/>
      </c>
      <c r="AO826" s="39" t="str">
        <f>IF(AND($D826&lt;=2027,Zisk!$D$10&gt;=2028),"x","")</f>
        <v/>
      </c>
      <c r="AP826" s="35" t="str">
        <f>IF(AND($D826&lt;=2028,Zisk!$D$10&gt;=2028),"(","")</f>
        <v/>
      </c>
      <c r="AQ826" s="35" t="str">
        <f>IF(AND($D826&lt;=2028,Zisk!$D$10&gt;=2028),"1","")</f>
        <v/>
      </c>
      <c r="AR826" s="35" t="str">
        <f>IF(AND($D826&lt;=2028,Zisk!$D$10&gt;=2028),"+","")</f>
        <v/>
      </c>
      <c r="AS826" s="37" t="str">
        <f>IF(AND($D826&lt;=2028,Zisk!$D$10&gt;=2028),VstupniParametry_SKRYT!$D$12,"")</f>
        <v/>
      </c>
      <c r="AT826" s="35" t="str">
        <f>IF(AND($D826&lt;=2028,Zisk!$D$10&gt;=2028),")","")</f>
        <v/>
      </c>
      <c r="AU826" s="38" t="str">
        <f>IF(AND(D826&lt;2028,2028&lt;=Zisk!$D$10),1,IF(D826=2028,0,""))</f>
        <v/>
      </c>
      <c r="AV826" s="39" t="str">
        <f>IF(AND($D826&lt;=2028,Zisk!$D$10&gt;=2029),"x","")</f>
        <v/>
      </c>
      <c r="AW826" s="35" t="str">
        <f>IF(AND($D826&lt;=2029,Zisk!$D$10&gt;=2029),"(","")</f>
        <v/>
      </c>
      <c r="AX826" s="35" t="str">
        <f>IF(AND($D826&lt;=2029,Zisk!$D$10&gt;=2029),"1","")</f>
        <v/>
      </c>
      <c r="AY826" s="35" t="str">
        <f>IF(AND($D826&lt;=2029,Zisk!$D$10&gt;=2029),"+","")</f>
        <v/>
      </c>
      <c r="AZ826" s="37" t="str">
        <f>IF(AND($D826&lt;=2029,Zisk!$D$10&gt;=2029),VstupniParametry_SKRYT!$D$13,"")</f>
        <v/>
      </c>
      <c r="BA826" s="35" t="str">
        <f>IF(AND($D826&lt;=2029,Zisk!$D$10&gt;=2029),")","")</f>
        <v/>
      </c>
      <c r="BB826" s="38" t="str">
        <f>IF(AND(D826&lt;2029,2029&lt;=Zisk!$D$10),1,IF(D826=2029,0,""))</f>
        <v/>
      </c>
      <c r="BC826" s="39" t="str">
        <f>IF(AND($D826&lt;=2029,Zisk!$D$10&gt;=2030),"x","")</f>
        <v/>
      </c>
      <c r="BD826" s="35" t="str">
        <f>IF(AND($D826&lt;=2030,Zisk!$D$10&gt;=2030),"(","")</f>
        <v/>
      </c>
      <c r="BE826" s="35" t="str">
        <f>IF(AND($D826&lt;=2030,Zisk!$D$10&gt;=2030),"1","")</f>
        <v/>
      </c>
      <c r="BF826" s="35" t="str">
        <f>IF(AND($D826&lt;=2030,Zisk!$D$10&gt;=2030),"+","")</f>
        <v/>
      </c>
      <c r="BG826" s="37" t="str">
        <f>IF(AND($D826&lt;=2030,Zisk!$D$10&gt;=2030),VstupniParametry_SKRYT!$D$14,"")</f>
        <v/>
      </c>
      <c r="BH826" s="35" t="str">
        <f>IF(AND($D826&lt;=2030,Zisk!$D$10&gt;=2030),")","")</f>
        <v/>
      </c>
      <c r="BI826" s="38" t="str">
        <f>IF(AND(D826&lt;2030,2030&lt;=Zisk!$D$10),1,IF(D826=2030,0,""))</f>
        <v/>
      </c>
      <c r="BJ826" s="40" t="s">
        <v>32</v>
      </c>
      <c r="BK826" s="37">
        <f t="shared" si="394"/>
        <v>1</v>
      </c>
      <c r="BL826" s="35" t="str">
        <f t="shared" si="395"/>
        <v>x</v>
      </c>
      <c r="BM826" s="41">
        <f t="shared" si="396"/>
        <v>1</v>
      </c>
      <c r="BN826" s="37" t="str">
        <f t="shared" si="397"/>
        <v>x</v>
      </c>
      <c r="BO826" s="41">
        <f t="shared" si="382"/>
        <v>1.018</v>
      </c>
      <c r="BP826" s="41" t="str">
        <f t="shared" si="383"/>
        <v/>
      </c>
      <c r="BQ826" s="41" t="str">
        <f t="shared" si="384"/>
        <v/>
      </c>
      <c r="BR826" s="41" t="str">
        <f t="shared" si="385"/>
        <v/>
      </c>
      <c r="BS826" s="41" t="str">
        <f t="shared" si="386"/>
        <v/>
      </c>
      <c r="BT826" s="41" t="str">
        <f t="shared" si="387"/>
        <v/>
      </c>
      <c r="BU826" s="41" t="str">
        <f t="shared" si="388"/>
        <v/>
      </c>
      <c r="BV826" s="41" t="str">
        <f t="shared" si="389"/>
        <v/>
      </c>
      <c r="BW826" s="41" t="str">
        <f t="shared" si="390"/>
        <v/>
      </c>
      <c r="BX826" s="41" t="str">
        <f t="shared" si="391"/>
        <v/>
      </c>
      <c r="BY826" s="41" t="str">
        <f t="shared" si="392"/>
        <v/>
      </c>
      <c r="BZ826" s="40" t="s">
        <v>32</v>
      </c>
      <c r="CA826" s="41">
        <f t="shared" si="393"/>
        <v>1.018</v>
      </c>
      <c r="CB826" s="35"/>
      <c r="CC826" s="36">
        <f>IF(D826&gt;Zisk!$D$10,"",E826*CA826)</f>
        <v>0</v>
      </c>
    </row>
    <row r="827" spans="2:81" x14ac:dyDescent="0.2">
      <c r="B827" s="28" t="str">
        <f>Zisk!B838</f>
        <v/>
      </c>
      <c r="C827" s="28">
        <f>Zisk!C838</f>
        <v>0</v>
      </c>
      <c r="D827" s="28">
        <f>Zisk!E838</f>
        <v>0</v>
      </c>
      <c r="E827" s="29">
        <f>Zisk!D838</f>
        <v>0</v>
      </c>
      <c r="F827" s="29"/>
      <c r="G827" s="28" t="str">
        <f t="shared" si="368"/>
        <v>(</v>
      </c>
      <c r="H827" s="28" t="str">
        <f t="shared" si="369"/>
        <v>1</v>
      </c>
      <c r="I827" s="28" t="str">
        <f t="shared" si="370"/>
        <v>+</v>
      </c>
      <c r="J827" s="30">
        <f>IF($D827&lt;=2021,VstupniParametry_SKRYT!$D$5,"")</f>
        <v>0.02</v>
      </c>
      <c r="K827" s="28" t="str">
        <f t="shared" si="371"/>
        <v>)</v>
      </c>
      <c r="L827" s="31">
        <f>IF($D827&lt;=2021,COUNTIF(Vypocet_SKRYT!T824:AS824,"&gt;=1"),"")</f>
        <v>0</v>
      </c>
      <c r="M827" s="32" t="str">
        <f t="shared" si="372"/>
        <v>x</v>
      </c>
      <c r="N827" s="28" t="str">
        <f t="shared" si="373"/>
        <v>(</v>
      </c>
      <c r="O827" s="28" t="str">
        <f t="shared" si="374"/>
        <v>1</v>
      </c>
      <c r="P827" s="28" t="str">
        <f t="shared" si="375"/>
        <v>+</v>
      </c>
      <c r="Q827" s="30">
        <f>IF($D827&lt;=2024,VstupniParametry_SKRYT!$D$6,"")</f>
        <v>0.06</v>
      </c>
      <c r="R827" s="28" t="str">
        <f t="shared" si="376"/>
        <v>)</v>
      </c>
      <c r="S827" s="31">
        <f>IF($D827&lt;=2024,COUNTIFS(Vypocet_SKRYT!AT824:AV824,"&gt;=1"),"")</f>
        <v>0</v>
      </c>
      <c r="T827" s="32" t="str">
        <f t="shared" si="377"/>
        <v>x</v>
      </c>
      <c r="U827" s="28" t="str">
        <f t="shared" si="378"/>
        <v>(</v>
      </c>
      <c r="V827" s="28" t="str">
        <f t="shared" si="379"/>
        <v>1</v>
      </c>
      <c r="W827" s="28" t="str">
        <f t="shared" si="380"/>
        <v>+</v>
      </c>
      <c r="X827" s="30">
        <f>IF($D827&lt;=2025,VstupniParametry_SKRYT!$D$9,"")</f>
        <v>1.7999999999999999E-2</v>
      </c>
      <c r="Y827" s="28" t="str">
        <f t="shared" si="381"/>
        <v>)</v>
      </c>
      <c r="Z827" s="31">
        <f>IF(AND(D827&lt;2025,2025&lt;=Zisk!$D$10),1,IF(D827=2025,0,""))</f>
        <v>1</v>
      </c>
      <c r="AA827" s="32" t="str">
        <f>IF(AND($D827&lt;=2025,Zisk!$D$10&gt;=2026),"x","")</f>
        <v/>
      </c>
      <c r="AB827" s="28" t="str">
        <f>IF(AND($D827&lt;=2026,Zisk!$D$10&gt;=2026),"(","")</f>
        <v/>
      </c>
      <c r="AC827" s="28" t="str">
        <f>IF(AND($D827&lt;=2026,Zisk!$D$10&gt;=2026),"1","")</f>
        <v/>
      </c>
      <c r="AD827" s="28" t="str">
        <f>IF(AND($D827&lt;=2026,Zisk!$D$10&gt;=2026),"+","")</f>
        <v/>
      </c>
      <c r="AE827" s="30" t="str">
        <f>IF(AND($D827&lt;=2026,Zisk!$D$10&gt;=2026),VstupniParametry_SKRYT!$D$10,"")</f>
        <v/>
      </c>
      <c r="AF827" s="28" t="str">
        <f>IF(AND($D827&lt;=2026,Zisk!$D$10&gt;=2026),")","")</f>
        <v/>
      </c>
      <c r="AG827" s="31" t="str">
        <f>IF(AND(D827&lt;2026,2026&lt;=Zisk!$D$10),1,IF(D827=2026,0,""))</f>
        <v/>
      </c>
      <c r="AH827" s="32" t="str">
        <f>IF(AND($D827&lt;=2026,Zisk!$D$10&gt;=2027),"x","")</f>
        <v/>
      </c>
      <c r="AI827" s="28" t="str">
        <f>IF(AND($D827&lt;=2027,Zisk!$D$10&gt;=2027),"(","")</f>
        <v/>
      </c>
      <c r="AJ827" s="28" t="str">
        <f>IF(AND($D827&lt;=2027,Zisk!$D$10&gt;=2027),"1","")</f>
        <v/>
      </c>
      <c r="AK827" s="28" t="str">
        <f>IF(AND($D827&lt;=2027,Zisk!$D$10&gt;=2027),"+","")</f>
        <v/>
      </c>
      <c r="AL827" s="30" t="str">
        <f>IF(AND($D827&lt;=2027,Zisk!$D$10&gt;=2027),VstupniParametry_SKRYT!$D$11,"")</f>
        <v/>
      </c>
      <c r="AM827" s="28" t="str">
        <f>IF(AND($D827&lt;=2027,Zisk!$D$10&gt;=2027),")","")</f>
        <v/>
      </c>
      <c r="AN827" s="31" t="str">
        <f>IF(AND(D827&lt;2027,2027&lt;=Zisk!$D$10),1,IF(D827=2027,0,""))</f>
        <v/>
      </c>
      <c r="AO827" s="32" t="str">
        <f>IF(AND($D827&lt;=2027,Zisk!$D$10&gt;=2028),"x","")</f>
        <v/>
      </c>
      <c r="AP827" s="28" t="str">
        <f>IF(AND($D827&lt;=2028,Zisk!$D$10&gt;=2028),"(","")</f>
        <v/>
      </c>
      <c r="AQ827" s="28" t="str">
        <f>IF(AND($D827&lt;=2028,Zisk!$D$10&gt;=2028),"1","")</f>
        <v/>
      </c>
      <c r="AR827" s="28" t="str">
        <f>IF(AND($D827&lt;=2028,Zisk!$D$10&gt;=2028),"+","")</f>
        <v/>
      </c>
      <c r="AS827" s="30" t="str">
        <f>IF(AND($D827&lt;=2028,Zisk!$D$10&gt;=2028),VstupniParametry_SKRYT!$D$12,"")</f>
        <v/>
      </c>
      <c r="AT827" s="28" t="str">
        <f>IF(AND($D827&lt;=2028,Zisk!$D$10&gt;=2028),")","")</f>
        <v/>
      </c>
      <c r="AU827" s="31" t="str">
        <f>IF(AND(D827&lt;2028,2028&lt;=Zisk!$D$10),1,IF(D827=2028,0,""))</f>
        <v/>
      </c>
      <c r="AV827" s="32" t="str">
        <f>IF(AND($D827&lt;=2028,Zisk!$D$10&gt;=2029),"x","")</f>
        <v/>
      </c>
      <c r="AW827" s="28" t="str">
        <f>IF(AND($D827&lt;=2029,Zisk!$D$10&gt;=2029),"(","")</f>
        <v/>
      </c>
      <c r="AX827" s="28" t="str">
        <f>IF(AND($D827&lt;=2029,Zisk!$D$10&gt;=2029),"1","")</f>
        <v/>
      </c>
      <c r="AY827" s="28" t="str">
        <f>IF(AND($D827&lt;=2029,Zisk!$D$10&gt;=2029),"+","")</f>
        <v/>
      </c>
      <c r="AZ827" s="30" t="str">
        <f>IF(AND($D827&lt;=2029,Zisk!$D$10&gt;=2029),VstupniParametry_SKRYT!$D$13,"")</f>
        <v/>
      </c>
      <c r="BA827" s="28" t="str">
        <f>IF(AND($D827&lt;=2029,Zisk!$D$10&gt;=2029),")","")</f>
        <v/>
      </c>
      <c r="BB827" s="31" t="str">
        <f>IF(AND(D827&lt;2029,2029&lt;=Zisk!$D$10),1,IF(D827=2029,0,""))</f>
        <v/>
      </c>
      <c r="BC827" s="32" t="str">
        <f>IF(AND($D827&lt;=2029,Zisk!$D$10&gt;=2030),"x","")</f>
        <v/>
      </c>
      <c r="BD827" s="28" t="str">
        <f>IF(AND($D827&lt;=2030,Zisk!$D$10&gt;=2030),"(","")</f>
        <v/>
      </c>
      <c r="BE827" s="28" t="str">
        <f>IF(AND($D827&lt;=2030,Zisk!$D$10&gt;=2030),"1","")</f>
        <v/>
      </c>
      <c r="BF827" s="28" t="str">
        <f>IF(AND($D827&lt;=2030,Zisk!$D$10&gt;=2030),"+","")</f>
        <v/>
      </c>
      <c r="BG827" s="30" t="str">
        <f>IF(AND($D827&lt;=2030,Zisk!$D$10&gt;=2030),VstupniParametry_SKRYT!$D$14,"")</f>
        <v/>
      </c>
      <c r="BH827" s="28" t="str">
        <f>IF(AND($D827&lt;=2030,Zisk!$D$10&gt;=2030),")","")</f>
        <v/>
      </c>
      <c r="BI827" s="31" t="str">
        <f>IF(AND(D827&lt;2030,2030&lt;=Zisk!$D$10),1,IF(D827=2030,0,""))</f>
        <v/>
      </c>
      <c r="BJ827" s="33" t="s">
        <v>32</v>
      </c>
      <c r="BK827" s="30">
        <f t="shared" si="394"/>
        <v>1</v>
      </c>
      <c r="BL827" s="28" t="str">
        <f t="shared" si="395"/>
        <v>x</v>
      </c>
      <c r="BM827" s="34">
        <f t="shared" si="396"/>
        <v>1</v>
      </c>
      <c r="BN827" s="30" t="str">
        <f t="shared" si="397"/>
        <v>x</v>
      </c>
      <c r="BO827" s="34">
        <f t="shared" si="382"/>
        <v>1.018</v>
      </c>
      <c r="BP827" s="34" t="str">
        <f t="shared" si="383"/>
        <v/>
      </c>
      <c r="BQ827" s="34" t="str">
        <f t="shared" si="384"/>
        <v/>
      </c>
      <c r="BR827" s="34" t="str">
        <f t="shared" si="385"/>
        <v/>
      </c>
      <c r="BS827" s="34" t="str">
        <f t="shared" si="386"/>
        <v/>
      </c>
      <c r="BT827" s="34" t="str">
        <f t="shared" si="387"/>
        <v/>
      </c>
      <c r="BU827" s="34" t="str">
        <f t="shared" si="388"/>
        <v/>
      </c>
      <c r="BV827" s="34" t="str">
        <f t="shared" si="389"/>
        <v/>
      </c>
      <c r="BW827" s="34" t="str">
        <f t="shared" si="390"/>
        <v/>
      </c>
      <c r="BX827" s="34" t="str">
        <f t="shared" si="391"/>
        <v/>
      </c>
      <c r="BY827" s="34" t="str">
        <f t="shared" si="392"/>
        <v/>
      </c>
      <c r="BZ827" s="33" t="s">
        <v>32</v>
      </c>
      <c r="CA827" s="34">
        <f t="shared" si="393"/>
        <v>1.018</v>
      </c>
      <c r="CB827" s="28"/>
      <c r="CC827" s="29">
        <f>IF(D827&gt;Zisk!$D$10,"",E827*CA827)</f>
        <v>0</v>
      </c>
    </row>
    <row r="828" spans="2:81" x14ac:dyDescent="0.2">
      <c r="B828" s="35" t="str">
        <f>Zisk!B839</f>
        <v/>
      </c>
      <c r="C828" s="35">
        <f>Zisk!C839</f>
        <v>0</v>
      </c>
      <c r="D828" s="35">
        <f>Zisk!E839</f>
        <v>0</v>
      </c>
      <c r="E828" s="36">
        <f>Zisk!D839</f>
        <v>0</v>
      </c>
      <c r="F828" s="36"/>
      <c r="G828" s="35" t="str">
        <f t="shared" si="368"/>
        <v>(</v>
      </c>
      <c r="H828" s="35" t="str">
        <f t="shared" si="369"/>
        <v>1</v>
      </c>
      <c r="I828" s="35" t="str">
        <f t="shared" si="370"/>
        <v>+</v>
      </c>
      <c r="J828" s="37">
        <f>IF($D828&lt;=2021,VstupniParametry_SKRYT!$D$5,"")</f>
        <v>0.02</v>
      </c>
      <c r="K828" s="35" t="str">
        <f t="shared" si="371"/>
        <v>)</v>
      </c>
      <c r="L828" s="38">
        <f>IF($D828&lt;=2021,COUNTIF(Vypocet_SKRYT!T825:AS825,"&gt;=1"),"")</f>
        <v>0</v>
      </c>
      <c r="M828" s="39" t="str">
        <f t="shared" si="372"/>
        <v>x</v>
      </c>
      <c r="N828" s="35" t="str">
        <f t="shared" si="373"/>
        <v>(</v>
      </c>
      <c r="O828" s="35" t="str">
        <f t="shared" si="374"/>
        <v>1</v>
      </c>
      <c r="P828" s="35" t="str">
        <f t="shared" si="375"/>
        <v>+</v>
      </c>
      <c r="Q828" s="37">
        <f>IF($D828&lt;=2024,VstupniParametry_SKRYT!$D$6,"")</f>
        <v>0.06</v>
      </c>
      <c r="R828" s="35" t="str">
        <f t="shared" si="376"/>
        <v>)</v>
      </c>
      <c r="S828" s="38">
        <f>IF($D828&lt;=2024,COUNTIFS(Vypocet_SKRYT!AT825:AV825,"&gt;=1"),"")</f>
        <v>0</v>
      </c>
      <c r="T828" s="39" t="str">
        <f t="shared" si="377"/>
        <v>x</v>
      </c>
      <c r="U828" s="35" t="str">
        <f t="shared" si="378"/>
        <v>(</v>
      </c>
      <c r="V828" s="35" t="str">
        <f t="shared" si="379"/>
        <v>1</v>
      </c>
      <c r="W828" s="35" t="str">
        <f t="shared" si="380"/>
        <v>+</v>
      </c>
      <c r="X828" s="37">
        <f>IF($D828&lt;=2025,VstupniParametry_SKRYT!$D$9,"")</f>
        <v>1.7999999999999999E-2</v>
      </c>
      <c r="Y828" s="35" t="str">
        <f t="shared" si="381"/>
        <v>)</v>
      </c>
      <c r="Z828" s="38">
        <f>IF(AND(D828&lt;2025,2025&lt;=Zisk!$D$10),1,IF(D828=2025,0,""))</f>
        <v>1</v>
      </c>
      <c r="AA828" s="39" t="str">
        <f>IF(AND($D828&lt;=2025,Zisk!$D$10&gt;=2026),"x","")</f>
        <v/>
      </c>
      <c r="AB828" s="35" t="str">
        <f>IF(AND($D828&lt;=2026,Zisk!$D$10&gt;=2026),"(","")</f>
        <v/>
      </c>
      <c r="AC828" s="35" t="str">
        <f>IF(AND($D828&lt;=2026,Zisk!$D$10&gt;=2026),"1","")</f>
        <v/>
      </c>
      <c r="AD828" s="35" t="str">
        <f>IF(AND($D828&lt;=2026,Zisk!$D$10&gt;=2026),"+","")</f>
        <v/>
      </c>
      <c r="AE828" s="37" t="str">
        <f>IF(AND($D828&lt;=2026,Zisk!$D$10&gt;=2026),VstupniParametry_SKRYT!$D$10,"")</f>
        <v/>
      </c>
      <c r="AF828" s="35" t="str">
        <f>IF(AND($D828&lt;=2026,Zisk!$D$10&gt;=2026),")","")</f>
        <v/>
      </c>
      <c r="AG828" s="38" t="str">
        <f>IF(AND(D828&lt;2026,2026&lt;=Zisk!$D$10),1,IF(D828=2026,0,""))</f>
        <v/>
      </c>
      <c r="AH828" s="39" t="str">
        <f>IF(AND($D828&lt;=2026,Zisk!$D$10&gt;=2027),"x","")</f>
        <v/>
      </c>
      <c r="AI828" s="35" t="str">
        <f>IF(AND($D828&lt;=2027,Zisk!$D$10&gt;=2027),"(","")</f>
        <v/>
      </c>
      <c r="AJ828" s="35" t="str">
        <f>IF(AND($D828&lt;=2027,Zisk!$D$10&gt;=2027),"1","")</f>
        <v/>
      </c>
      <c r="AK828" s="35" t="str">
        <f>IF(AND($D828&lt;=2027,Zisk!$D$10&gt;=2027),"+","")</f>
        <v/>
      </c>
      <c r="AL828" s="37" t="str">
        <f>IF(AND($D828&lt;=2027,Zisk!$D$10&gt;=2027),VstupniParametry_SKRYT!$D$11,"")</f>
        <v/>
      </c>
      <c r="AM828" s="35" t="str">
        <f>IF(AND($D828&lt;=2027,Zisk!$D$10&gt;=2027),")","")</f>
        <v/>
      </c>
      <c r="AN828" s="38" t="str">
        <f>IF(AND(D828&lt;2027,2027&lt;=Zisk!$D$10),1,IF(D828=2027,0,""))</f>
        <v/>
      </c>
      <c r="AO828" s="39" t="str">
        <f>IF(AND($D828&lt;=2027,Zisk!$D$10&gt;=2028),"x","")</f>
        <v/>
      </c>
      <c r="AP828" s="35" t="str">
        <f>IF(AND($D828&lt;=2028,Zisk!$D$10&gt;=2028),"(","")</f>
        <v/>
      </c>
      <c r="AQ828" s="35" t="str">
        <f>IF(AND($D828&lt;=2028,Zisk!$D$10&gt;=2028),"1","")</f>
        <v/>
      </c>
      <c r="AR828" s="35" t="str">
        <f>IF(AND($D828&lt;=2028,Zisk!$D$10&gt;=2028),"+","")</f>
        <v/>
      </c>
      <c r="AS828" s="37" t="str">
        <f>IF(AND($D828&lt;=2028,Zisk!$D$10&gt;=2028),VstupniParametry_SKRYT!$D$12,"")</f>
        <v/>
      </c>
      <c r="AT828" s="35" t="str">
        <f>IF(AND($D828&lt;=2028,Zisk!$D$10&gt;=2028),")","")</f>
        <v/>
      </c>
      <c r="AU828" s="38" t="str">
        <f>IF(AND(D828&lt;2028,2028&lt;=Zisk!$D$10),1,IF(D828=2028,0,""))</f>
        <v/>
      </c>
      <c r="AV828" s="39" t="str">
        <f>IF(AND($D828&lt;=2028,Zisk!$D$10&gt;=2029),"x","")</f>
        <v/>
      </c>
      <c r="AW828" s="35" t="str">
        <f>IF(AND($D828&lt;=2029,Zisk!$D$10&gt;=2029),"(","")</f>
        <v/>
      </c>
      <c r="AX828" s="35" t="str">
        <f>IF(AND($D828&lt;=2029,Zisk!$D$10&gt;=2029),"1","")</f>
        <v/>
      </c>
      <c r="AY828" s="35" t="str">
        <f>IF(AND($D828&lt;=2029,Zisk!$D$10&gt;=2029),"+","")</f>
        <v/>
      </c>
      <c r="AZ828" s="37" t="str">
        <f>IF(AND($D828&lt;=2029,Zisk!$D$10&gt;=2029),VstupniParametry_SKRYT!$D$13,"")</f>
        <v/>
      </c>
      <c r="BA828" s="35" t="str">
        <f>IF(AND($D828&lt;=2029,Zisk!$D$10&gt;=2029),")","")</f>
        <v/>
      </c>
      <c r="BB828" s="38" t="str">
        <f>IF(AND(D828&lt;2029,2029&lt;=Zisk!$D$10),1,IF(D828=2029,0,""))</f>
        <v/>
      </c>
      <c r="BC828" s="39" t="str">
        <f>IF(AND($D828&lt;=2029,Zisk!$D$10&gt;=2030),"x","")</f>
        <v/>
      </c>
      <c r="BD828" s="35" t="str">
        <f>IF(AND($D828&lt;=2030,Zisk!$D$10&gt;=2030),"(","")</f>
        <v/>
      </c>
      <c r="BE828" s="35" t="str">
        <f>IF(AND($D828&lt;=2030,Zisk!$D$10&gt;=2030),"1","")</f>
        <v/>
      </c>
      <c r="BF828" s="35" t="str">
        <f>IF(AND($D828&lt;=2030,Zisk!$D$10&gt;=2030),"+","")</f>
        <v/>
      </c>
      <c r="BG828" s="37" t="str">
        <f>IF(AND($D828&lt;=2030,Zisk!$D$10&gt;=2030),VstupniParametry_SKRYT!$D$14,"")</f>
        <v/>
      </c>
      <c r="BH828" s="35" t="str">
        <f>IF(AND($D828&lt;=2030,Zisk!$D$10&gt;=2030),")","")</f>
        <v/>
      </c>
      <c r="BI828" s="38" t="str">
        <f>IF(AND(D828&lt;2030,2030&lt;=Zisk!$D$10),1,IF(D828=2030,0,""))</f>
        <v/>
      </c>
      <c r="BJ828" s="40" t="s">
        <v>32</v>
      </c>
      <c r="BK828" s="37">
        <f t="shared" si="394"/>
        <v>1</v>
      </c>
      <c r="BL828" s="35" t="str">
        <f t="shared" si="395"/>
        <v>x</v>
      </c>
      <c r="BM828" s="41">
        <f t="shared" si="396"/>
        <v>1</v>
      </c>
      <c r="BN828" s="37" t="str">
        <f t="shared" si="397"/>
        <v>x</v>
      </c>
      <c r="BO828" s="41">
        <f t="shared" si="382"/>
        <v>1.018</v>
      </c>
      <c r="BP828" s="41" t="str">
        <f t="shared" si="383"/>
        <v/>
      </c>
      <c r="BQ828" s="41" t="str">
        <f t="shared" si="384"/>
        <v/>
      </c>
      <c r="BR828" s="41" t="str">
        <f t="shared" si="385"/>
        <v/>
      </c>
      <c r="BS828" s="41" t="str">
        <f t="shared" si="386"/>
        <v/>
      </c>
      <c r="BT828" s="41" t="str">
        <f t="shared" si="387"/>
        <v/>
      </c>
      <c r="BU828" s="41" t="str">
        <f t="shared" si="388"/>
        <v/>
      </c>
      <c r="BV828" s="41" t="str">
        <f t="shared" si="389"/>
        <v/>
      </c>
      <c r="BW828" s="41" t="str">
        <f t="shared" si="390"/>
        <v/>
      </c>
      <c r="BX828" s="41" t="str">
        <f t="shared" si="391"/>
        <v/>
      </c>
      <c r="BY828" s="41" t="str">
        <f t="shared" si="392"/>
        <v/>
      </c>
      <c r="BZ828" s="40" t="s">
        <v>32</v>
      </c>
      <c r="CA828" s="41">
        <f t="shared" si="393"/>
        <v>1.018</v>
      </c>
      <c r="CB828" s="35"/>
      <c r="CC828" s="36">
        <f>IF(D828&gt;Zisk!$D$10,"",E828*CA828)</f>
        <v>0</v>
      </c>
    </row>
    <row r="829" spans="2:81" x14ac:dyDescent="0.2">
      <c r="B829" s="28" t="str">
        <f>Zisk!B840</f>
        <v/>
      </c>
      <c r="C829" s="28">
        <f>Zisk!C840</f>
        <v>0</v>
      </c>
      <c r="D829" s="28">
        <f>Zisk!E840</f>
        <v>0</v>
      </c>
      <c r="E829" s="29">
        <f>Zisk!D840</f>
        <v>0</v>
      </c>
      <c r="F829" s="29"/>
      <c r="G829" s="28" t="str">
        <f t="shared" si="368"/>
        <v>(</v>
      </c>
      <c r="H829" s="28" t="str">
        <f t="shared" si="369"/>
        <v>1</v>
      </c>
      <c r="I829" s="28" t="str">
        <f t="shared" si="370"/>
        <v>+</v>
      </c>
      <c r="J829" s="30">
        <f>IF($D829&lt;=2021,VstupniParametry_SKRYT!$D$5,"")</f>
        <v>0.02</v>
      </c>
      <c r="K829" s="28" t="str">
        <f t="shared" si="371"/>
        <v>)</v>
      </c>
      <c r="L829" s="31">
        <f>IF($D829&lt;=2021,COUNTIF(Vypocet_SKRYT!T826:AS826,"&gt;=1"),"")</f>
        <v>0</v>
      </c>
      <c r="M829" s="32" t="str">
        <f t="shared" si="372"/>
        <v>x</v>
      </c>
      <c r="N829" s="28" t="str">
        <f t="shared" si="373"/>
        <v>(</v>
      </c>
      <c r="O829" s="28" t="str">
        <f t="shared" si="374"/>
        <v>1</v>
      </c>
      <c r="P829" s="28" t="str">
        <f t="shared" si="375"/>
        <v>+</v>
      </c>
      <c r="Q829" s="30">
        <f>IF($D829&lt;=2024,VstupniParametry_SKRYT!$D$6,"")</f>
        <v>0.06</v>
      </c>
      <c r="R829" s="28" t="str">
        <f t="shared" si="376"/>
        <v>)</v>
      </c>
      <c r="S829" s="31">
        <f>IF($D829&lt;=2024,COUNTIFS(Vypocet_SKRYT!AT826:AV826,"&gt;=1"),"")</f>
        <v>0</v>
      </c>
      <c r="T829" s="32" t="str">
        <f t="shared" si="377"/>
        <v>x</v>
      </c>
      <c r="U829" s="28" t="str">
        <f t="shared" si="378"/>
        <v>(</v>
      </c>
      <c r="V829" s="28" t="str">
        <f t="shared" si="379"/>
        <v>1</v>
      </c>
      <c r="W829" s="28" t="str">
        <f t="shared" si="380"/>
        <v>+</v>
      </c>
      <c r="X829" s="30">
        <f>IF($D829&lt;=2025,VstupniParametry_SKRYT!$D$9,"")</f>
        <v>1.7999999999999999E-2</v>
      </c>
      <c r="Y829" s="28" t="str">
        <f t="shared" si="381"/>
        <v>)</v>
      </c>
      <c r="Z829" s="31">
        <f>IF(AND(D829&lt;2025,2025&lt;=Zisk!$D$10),1,IF(D829=2025,0,""))</f>
        <v>1</v>
      </c>
      <c r="AA829" s="32" t="str">
        <f>IF(AND($D829&lt;=2025,Zisk!$D$10&gt;=2026),"x","")</f>
        <v/>
      </c>
      <c r="AB829" s="28" t="str">
        <f>IF(AND($D829&lt;=2026,Zisk!$D$10&gt;=2026),"(","")</f>
        <v/>
      </c>
      <c r="AC829" s="28" t="str">
        <f>IF(AND($D829&lt;=2026,Zisk!$D$10&gt;=2026),"1","")</f>
        <v/>
      </c>
      <c r="AD829" s="28" t="str">
        <f>IF(AND($D829&lt;=2026,Zisk!$D$10&gt;=2026),"+","")</f>
        <v/>
      </c>
      <c r="AE829" s="30" t="str">
        <f>IF(AND($D829&lt;=2026,Zisk!$D$10&gt;=2026),VstupniParametry_SKRYT!$D$10,"")</f>
        <v/>
      </c>
      <c r="AF829" s="28" t="str">
        <f>IF(AND($D829&lt;=2026,Zisk!$D$10&gt;=2026),")","")</f>
        <v/>
      </c>
      <c r="AG829" s="31" t="str">
        <f>IF(AND(D829&lt;2026,2026&lt;=Zisk!$D$10),1,IF(D829=2026,0,""))</f>
        <v/>
      </c>
      <c r="AH829" s="32" t="str">
        <f>IF(AND($D829&lt;=2026,Zisk!$D$10&gt;=2027),"x","")</f>
        <v/>
      </c>
      <c r="AI829" s="28" t="str">
        <f>IF(AND($D829&lt;=2027,Zisk!$D$10&gt;=2027),"(","")</f>
        <v/>
      </c>
      <c r="AJ829" s="28" t="str">
        <f>IF(AND($D829&lt;=2027,Zisk!$D$10&gt;=2027),"1","")</f>
        <v/>
      </c>
      <c r="AK829" s="28" t="str">
        <f>IF(AND($D829&lt;=2027,Zisk!$D$10&gt;=2027),"+","")</f>
        <v/>
      </c>
      <c r="AL829" s="30" t="str">
        <f>IF(AND($D829&lt;=2027,Zisk!$D$10&gt;=2027),VstupniParametry_SKRYT!$D$11,"")</f>
        <v/>
      </c>
      <c r="AM829" s="28" t="str">
        <f>IF(AND($D829&lt;=2027,Zisk!$D$10&gt;=2027),")","")</f>
        <v/>
      </c>
      <c r="AN829" s="31" t="str">
        <f>IF(AND(D829&lt;2027,2027&lt;=Zisk!$D$10),1,IF(D829=2027,0,""))</f>
        <v/>
      </c>
      <c r="AO829" s="32" t="str">
        <f>IF(AND($D829&lt;=2027,Zisk!$D$10&gt;=2028),"x","")</f>
        <v/>
      </c>
      <c r="AP829" s="28" t="str">
        <f>IF(AND($D829&lt;=2028,Zisk!$D$10&gt;=2028),"(","")</f>
        <v/>
      </c>
      <c r="AQ829" s="28" t="str">
        <f>IF(AND($D829&lt;=2028,Zisk!$D$10&gt;=2028),"1","")</f>
        <v/>
      </c>
      <c r="AR829" s="28" t="str">
        <f>IF(AND($D829&lt;=2028,Zisk!$D$10&gt;=2028),"+","")</f>
        <v/>
      </c>
      <c r="AS829" s="30" t="str">
        <f>IF(AND($D829&lt;=2028,Zisk!$D$10&gt;=2028),VstupniParametry_SKRYT!$D$12,"")</f>
        <v/>
      </c>
      <c r="AT829" s="28" t="str">
        <f>IF(AND($D829&lt;=2028,Zisk!$D$10&gt;=2028),")","")</f>
        <v/>
      </c>
      <c r="AU829" s="31" t="str">
        <f>IF(AND(D829&lt;2028,2028&lt;=Zisk!$D$10),1,IF(D829=2028,0,""))</f>
        <v/>
      </c>
      <c r="AV829" s="32" t="str">
        <f>IF(AND($D829&lt;=2028,Zisk!$D$10&gt;=2029),"x","")</f>
        <v/>
      </c>
      <c r="AW829" s="28" t="str">
        <f>IF(AND($D829&lt;=2029,Zisk!$D$10&gt;=2029),"(","")</f>
        <v/>
      </c>
      <c r="AX829" s="28" t="str">
        <f>IF(AND($D829&lt;=2029,Zisk!$D$10&gt;=2029),"1","")</f>
        <v/>
      </c>
      <c r="AY829" s="28" t="str">
        <f>IF(AND($D829&lt;=2029,Zisk!$D$10&gt;=2029),"+","")</f>
        <v/>
      </c>
      <c r="AZ829" s="30" t="str">
        <f>IF(AND($D829&lt;=2029,Zisk!$D$10&gt;=2029),VstupniParametry_SKRYT!$D$13,"")</f>
        <v/>
      </c>
      <c r="BA829" s="28" t="str">
        <f>IF(AND($D829&lt;=2029,Zisk!$D$10&gt;=2029),")","")</f>
        <v/>
      </c>
      <c r="BB829" s="31" t="str">
        <f>IF(AND(D829&lt;2029,2029&lt;=Zisk!$D$10),1,IF(D829=2029,0,""))</f>
        <v/>
      </c>
      <c r="BC829" s="32" t="str">
        <f>IF(AND($D829&lt;=2029,Zisk!$D$10&gt;=2030),"x","")</f>
        <v/>
      </c>
      <c r="BD829" s="28" t="str">
        <f>IF(AND($D829&lt;=2030,Zisk!$D$10&gt;=2030),"(","")</f>
        <v/>
      </c>
      <c r="BE829" s="28" t="str">
        <f>IF(AND($D829&lt;=2030,Zisk!$D$10&gt;=2030),"1","")</f>
        <v/>
      </c>
      <c r="BF829" s="28" t="str">
        <f>IF(AND($D829&lt;=2030,Zisk!$D$10&gt;=2030),"+","")</f>
        <v/>
      </c>
      <c r="BG829" s="30" t="str">
        <f>IF(AND($D829&lt;=2030,Zisk!$D$10&gt;=2030),VstupniParametry_SKRYT!$D$14,"")</f>
        <v/>
      </c>
      <c r="BH829" s="28" t="str">
        <f>IF(AND($D829&lt;=2030,Zisk!$D$10&gt;=2030),")","")</f>
        <v/>
      </c>
      <c r="BI829" s="31" t="str">
        <f>IF(AND(D829&lt;2030,2030&lt;=Zisk!$D$10),1,IF(D829=2030,0,""))</f>
        <v/>
      </c>
      <c r="BJ829" s="33" t="s">
        <v>32</v>
      </c>
      <c r="BK829" s="30">
        <f t="shared" si="394"/>
        <v>1</v>
      </c>
      <c r="BL829" s="28" t="str">
        <f t="shared" si="395"/>
        <v>x</v>
      </c>
      <c r="BM829" s="34">
        <f t="shared" si="396"/>
        <v>1</v>
      </c>
      <c r="BN829" s="30" t="str">
        <f t="shared" si="397"/>
        <v>x</v>
      </c>
      <c r="BO829" s="34">
        <f t="shared" si="382"/>
        <v>1.018</v>
      </c>
      <c r="BP829" s="34" t="str">
        <f t="shared" si="383"/>
        <v/>
      </c>
      <c r="BQ829" s="34" t="str">
        <f t="shared" si="384"/>
        <v/>
      </c>
      <c r="BR829" s="34" t="str">
        <f t="shared" si="385"/>
        <v/>
      </c>
      <c r="BS829" s="34" t="str">
        <f t="shared" si="386"/>
        <v/>
      </c>
      <c r="BT829" s="34" t="str">
        <f t="shared" si="387"/>
        <v/>
      </c>
      <c r="BU829" s="34" t="str">
        <f t="shared" si="388"/>
        <v/>
      </c>
      <c r="BV829" s="34" t="str">
        <f t="shared" si="389"/>
        <v/>
      </c>
      <c r="BW829" s="34" t="str">
        <f t="shared" si="390"/>
        <v/>
      </c>
      <c r="BX829" s="34" t="str">
        <f t="shared" si="391"/>
        <v/>
      </c>
      <c r="BY829" s="34" t="str">
        <f t="shared" si="392"/>
        <v/>
      </c>
      <c r="BZ829" s="33" t="s">
        <v>32</v>
      </c>
      <c r="CA829" s="34">
        <f t="shared" si="393"/>
        <v>1.018</v>
      </c>
      <c r="CB829" s="28"/>
      <c r="CC829" s="29">
        <f>IF(D829&gt;Zisk!$D$10,"",E829*CA829)</f>
        <v>0</v>
      </c>
    </row>
    <row r="830" spans="2:81" x14ac:dyDescent="0.2">
      <c r="B830" s="35" t="str">
        <f>Zisk!B841</f>
        <v/>
      </c>
      <c r="C830" s="35">
        <f>Zisk!C841</f>
        <v>0</v>
      </c>
      <c r="D830" s="35">
        <f>Zisk!E841</f>
        <v>0</v>
      </c>
      <c r="E830" s="36">
        <f>Zisk!D841</f>
        <v>0</v>
      </c>
      <c r="F830" s="36"/>
      <c r="G830" s="35" t="str">
        <f t="shared" si="368"/>
        <v>(</v>
      </c>
      <c r="H830" s="35" t="str">
        <f t="shared" si="369"/>
        <v>1</v>
      </c>
      <c r="I830" s="35" t="str">
        <f t="shared" si="370"/>
        <v>+</v>
      </c>
      <c r="J830" s="37">
        <f>IF($D830&lt;=2021,VstupniParametry_SKRYT!$D$5,"")</f>
        <v>0.02</v>
      </c>
      <c r="K830" s="35" t="str">
        <f t="shared" si="371"/>
        <v>)</v>
      </c>
      <c r="L830" s="38">
        <f>IF($D830&lt;=2021,COUNTIF(Vypocet_SKRYT!T827:AS827,"&gt;=1"),"")</f>
        <v>0</v>
      </c>
      <c r="M830" s="39" t="str">
        <f t="shared" si="372"/>
        <v>x</v>
      </c>
      <c r="N830" s="35" t="str">
        <f t="shared" si="373"/>
        <v>(</v>
      </c>
      <c r="O830" s="35" t="str">
        <f t="shared" si="374"/>
        <v>1</v>
      </c>
      <c r="P830" s="35" t="str">
        <f t="shared" si="375"/>
        <v>+</v>
      </c>
      <c r="Q830" s="37">
        <f>IF($D830&lt;=2024,VstupniParametry_SKRYT!$D$6,"")</f>
        <v>0.06</v>
      </c>
      <c r="R830" s="35" t="str">
        <f t="shared" si="376"/>
        <v>)</v>
      </c>
      <c r="S830" s="38">
        <f>IF($D830&lt;=2024,COUNTIFS(Vypocet_SKRYT!AT827:AV827,"&gt;=1"),"")</f>
        <v>0</v>
      </c>
      <c r="T830" s="39" t="str">
        <f t="shared" si="377"/>
        <v>x</v>
      </c>
      <c r="U830" s="35" t="str">
        <f t="shared" si="378"/>
        <v>(</v>
      </c>
      <c r="V830" s="35" t="str">
        <f t="shared" si="379"/>
        <v>1</v>
      </c>
      <c r="W830" s="35" t="str">
        <f t="shared" si="380"/>
        <v>+</v>
      </c>
      <c r="X830" s="37">
        <f>IF($D830&lt;=2025,VstupniParametry_SKRYT!$D$9,"")</f>
        <v>1.7999999999999999E-2</v>
      </c>
      <c r="Y830" s="35" t="str">
        <f t="shared" si="381"/>
        <v>)</v>
      </c>
      <c r="Z830" s="38">
        <f>IF(AND(D830&lt;2025,2025&lt;=Zisk!$D$10),1,IF(D830=2025,0,""))</f>
        <v>1</v>
      </c>
      <c r="AA830" s="39" t="str">
        <f>IF(AND($D830&lt;=2025,Zisk!$D$10&gt;=2026),"x","")</f>
        <v/>
      </c>
      <c r="AB830" s="35" t="str">
        <f>IF(AND($D830&lt;=2026,Zisk!$D$10&gt;=2026),"(","")</f>
        <v/>
      </c>
      <c r="AC830" s="35" t="str">
        <f>IF(AND($D830&lt;=2026,Zisk!$D$10&gt;=2026),"1","")</f>
        <v/>
      </c>
      <c r="AD830" s="35" t="str">
        <f>IF(AND($D830&lt;=2026,Zisk!$D$10&gt;=2026),"+","")</f>
        <v/>
      </c>
      <c r="AE830" s="37" t="str">
        <f>IF(AND($D830&lt;=2026,Zisk!$D$10&gt;=2026),VstupniParametry_SKRYT!$D$10,"")</f>
        <v/>
      </c>
      <c r="AF830" s="35" t="str">
        <f>IF(AND($D830&lt;=2026,Zisk!$D$10&gt;=2026),")","")</f>
        <v/>
      </c>
      <c r="AG830" s="38" t="str">
        <f>IF(AND(D830&lt;2026,2026&lt;=Zisk!$D$10),1,IF(D830=2026,0,""))</f>
        <v/>
      </c>
      <c r="AH830" s="39" t="str">
        <f>IF(AND($D830&lt;=2026,Zisk!$D$10&gt;=2027),"x","")</f>
        <v/>
      </c>
      <c r="AI830" s="35" t="str">
        <f>IF(AND($D830&lt;=2027,Zisk!$D$10&gt;=2027),"(","")</f>
        <v/>
      </c>
      <c r="AJ830" s="35" t="str">
        <f>IF(AND($D830&lt;=2027,Zisk!$D$10&gt;=2027),"1","")</f>
        <v/>
      </c>
      <c r="AK830" s="35" t="str">
        <f>IF(AND($D830&lt;=2027,Zisk!$D$10&gt;=2027),"+","")</f>
        <v/>
      </c>
      <c r="AL830" s="37" t="str">
        <f>IF(AND($D830&lt;=2027,Zisk!$D$10&gt;=2027),VstupniParametry_SKRYT!$D$11,"")</f>
        <v/>
      </c>
      <c r="AM830" s="35" t="str">
        <f>IF(AND($D830&lt;=2027,Zisk!$D$10&gt;=2027),")","")</f>
        <v/>
      </c>
      <c r="AN830" s="38" t="str">
        <f>IF(AND(D830&lt;2027,2027&lt;=Zisk!$D$10),1,IF(D830=2027,0,""))</f>
        <v/>
      </c>
      <c r="AO830" s="39" t="str">
        <f>IF(AND($D830&lt;=2027,Zisk!$D$10&gt;=2028),"x","")</f>
        <v/>
      </c>
      <c r="AP830" s="35" t="str">
        <f>IF(AND($D830&lt;=2028,Zisk!$D$10&gt;=2028),"(","")</f>
        <v/>
      </c>
      <c r="AQ830" s="35" t="str">
        <f>IF(AND($D830&lt;=2028,Zisk!$D$10&gt;=2028),"1","")</f>
        <v/>
      </c>
      <c r="AR830" s="35" t="str">
        <f>IF(AND($D830&lt;=2028,Zisk!$D$10&gt;=2028),"+","")</f>
        <v/>
      </c>
      <c r="AS830" s="37" t="str">
        <f>IF(AND($D830&lt;=2028,Zisk!$D$10&gt;=2028),VstupniParametry_SKRYT!$D$12,"")</f>
        <v/>
      </c>
      <c r="AT830" s="35" t="str">
        <f>IF(AND($D830&lt;=2028,Zisk!$D$10&gt;=2028),")","")</f>
        <v/>
      </c>
      <c r="AU830" s="38" t="str">
        <f>IF(AND(D830&lt;2028,2028&lt;=Zisk!$D$10),1,IF(D830=2028,0,""))</f>
        <v/>
      </c>
      <c r="AV830" s="39" t="str">
        <f>IF(AND($D830&lt;=2028,Zisk!$D$10&gt;=2029),"x","")</f>
        <v/>
      </c>
      <c r="AW830" s="35" t="str">
        <f>IF(AND($D830&lt;=2029,Zisk!$D$10&gt;=2029),"(","")</f>
        <v/>
      </c>
      <c r="AX830" s="35" t="str">
        <f>IF(AND($D830&lt;=2029,Zisk!$D$10&gt;=2029),"1","")</f>
        <v/>
      </c>
      <c r="AY830" s="35" t="str">
        <f>IF(AND($D830&lt;=2029,Zisk!$D$10&gt;=2029),"+","")</f>
        <v/>
      </c>
      <c r="AZ830" s="37" t="str">
        <f>IF(AND($D830&lt;=2029,Zisk!$D$10&gt;=2029),VstupniParametry_SKRYT!$D$13,"")</f>
        <v/>
      </c>
      <c r="BA830" s="35" t="str">
        <f>IF(AND($D830&lt;=2029,Zisk!$D$10&gt;=2029),")","")</f>
        <v/>
      </c>
      <c r="BB830" s="38" t="str">
        <f>IF(AND(D830&lt;2029,2029&lt;=Zisk!$D$10),1,IF(D830=2029,0,""))</f>
        <v/>
      </c>
      <c r="BC830" s="39" t="str">
        <f>IF(AND($D830&lt;=2029,Zisk!$D$10&gt;=2030),"x","")</f>
        <v/>
      </c>
      <c r="BD830" s="35" t="str">
        <f>IF(AND($D830&lt;=2030,Zisk!$D$10&gt;=2030),"(","")</f>
        <v/>
      </c>
      <c r="BE830" s="35" t="str">
        <f>IF(AND($D830&lt;=2030,Zisk!$D$10&gt;=2030),"1","")</f>
        <v/>
      </c>
      <c r="BF830" s="35" t="str">
        <f>IF(AND($D830&lt;=2030,Zisk!$D$10&gt;=2030),"+","")</f>
        <v/>
      </c>
      <c r="BG830" s="37" t="str">
        <f>IF(AND($D830&lt;=2030,Zisk!$D$10&gt;=2030),VstupniParametry_SKRYT!$D$14,"")</f>
        <v/>
      </c>
      <c r="BH830" s="35" t="str">
        <f>IF(AND($D830&lt;=2030,Zisk!$D$10&gt;=2030),")","")</f>
        <v/>
      </c>
      <c r="BI830" s="38" t="str">
        <f>IF(AND(D830&lt;2030,2030&lt;=Zisk!$D$10),1,IF(D830=2030,0,""))</f>
        <v/>
      </c>
      <c r="BJ830" s="40" t="s">
        <v>32</v>
      </c>
      <c r="BK830" s="37">
        <f t="shared" si="394"/>
        <v>1</v>
      </c>
      <c r="BL830" s="35" t="str">
        <f t="shared" si="395"/>
        <v>x</v>
      </c>
      <c r="BM830" s="41">
        <f t="shared" si="396"/>
        <v>1</v>
      </c>
      <c r="BN830" s="37" t="str">
        <f t="shared" si="397"/>
        <v>x</v>
      </c>
      <c r="BO830" s="41">
        <f t="shared" si="382"/>
        <v>1.018</v>
      </c>
      <c r="BP830" s="41" t="str">
        <f t="shared" si="383"/>
        <v/>
      </c>
      <c r="BQ830" s="41" t="str">
        <f t="shared" si="384"/>
        <v/>
      </c>
      <c r="BR830" s="41" t="str">
        <f t="shared" si="385"/>
        <v/>
      </c>
      <c r="BS830" s="41" t="str">
        <f t="shared" si="386"/>
        <v/>
      </c>
      <c r="BT830" s="41" t="str">
        <f t="shared" si="387"/>
        <v/>
      </c>
      <c r="BU830" s="41" t="str">
        <f t="shared" si="388"/>
        <v/>
      </c>
      <c r="BV830" s="41" t="str">
        <f t="shared" si="389"/>
        <v/>
      </c>
      <c r="BW830" s="41" t="str">
        <f t="shared" si="390"/>
        <v/>
      </c>
      <c r="BX830" s="41" t="str">
        <f t="shared" si="391"/>
        <v/>
      </c>
      <c r="BY830" s="41" t="str">
        <f t="shared" si="392"/>
        <v/>
      </c>
      <c r="BZ830" s="40" t="s">
        <v>32</v>
      </c>
      <c r="CA830" s="41">
        <f t="shared" si="393"/>
        <v>1.018</v>
      </c>
      <c r="CB830" s="35"/>
      <c r="CC830" s="36">
        <f>IF(D830&gt;Zisk!$D$10,"",E830*CA830)</f>
        <v>0</v>
      </c>
    </row>
    <row r="831" spans="2:81" x14ac:dyDescent="0.2">
      <c r="B831" s="28" t="str">
        <f>Zisk!B842</f>
        <v/>
      </c>
      <c r="C831" s="28">
        <f>Zisk!C842</f>
        <v>0</v>
      </c>
      <c r="D831" s="28">
        <f>Zisk!E842</f>
        <v>0</v>
      </c>
      <c r="E831" s="29">
        <f>Zisk!D842</f>
        <v>0</v>
      </c>
      <c r="F831" s="29"/>
      <c r="G831" s="28" t="str">
        <f t="shared" si="368"/>
        <v>(</v>
      </c>
      <c r="H831" s="28" t="str">
        <f t="shared" si="369"/>
        <v>1</v>
      </c>
      <c r="I831" s="28" t="str">
        <f t="shared" si="370"/>
        <v>+</v>
      </c>
      <c r="J831" s="30">
        <f>IF($D831&lt;=2021,VstupniParametry_SKRYT!$D$5,"")</f>
        <v>0.02</v>
      </c>
      <c r="K831" s="28" t="str">
        <f t="shared" si="371"/>
        <v>)</v>
      </c>
      <c r="L831" s="31">
        <f>IF($D831&lt;=2021,COUNTIF(Vypocet_SKRYT!T828:AS828,"&gt;=1"),"")</f>
        <v>0</v>
      </c>
      <c r="M831" s="32" t="str">
        <f t="shared" si="372"/>
        <v>x</v>
      </c>
      <c r="N831" s="28" t="str">
        <f t="shared" si="373"/>
        <v>(</v>
      </c>
      <c r="O831" s="28" t="str">
        <f t="shared" si="374"/>
        <v>1</v>
      </c>
      <c r="P831" s="28" t="str">
        <f t="shared" si="375"/>
        <v>+</v>
      </c>
      <c r="Q831" s="30">
        <f>IF($D831&lt;=2024,VstupniParametry_SKRYT!$D$6,"")</f>
        <v>0.06</v>
      </c>
      <c r="R831" s="28" t="str">
        <f t="shared" si="376"/>
        <v>)</v>
      </c>
      <c r="S831" s="31">
        <f>IF($D831&lt;=2024,COUNTIFS(Vypocet_SKRYT!AT828:AV828,"&gt;=1"),"")</f>
        <v>0</v>
      </c>
      <c r="T831" s="32" t="str">
        <f t="shared" si="377"/>
        <v>x</v>
      </c>
      <c r="U831" s="28" t="str">
        <f t="shared" si="378"/>
        <v>(</v>
      </c>
      <c r="V831" s="28" t="str">
        <f t="shared" si="379"/>
        <v>1</v>
      </c>
      <c r="W831" s="28" t="str">
        <f t="shared" si="380"/>
        <v>+</v>
      </c>
      <c r="X831" s="30">
        <f>IF($D831&lt;=2025,VstupniParametry_SKRYT!$D$9,"")</f>
        <v>1.7999999999999999E-2</v>
      </c>
      <c r="Y831" s="28" t="str">
        <f t="shared" si="381"/>
        <v>)</v>
      </c>
      <c r="Z831" s="31">
        <f>IF(AND(D831&lt;2025,2025&lt;=Zisk!$D$10),1,IF(D831=2025,0,""))</f>
        <v>1</v>
      </c>
      <c r="AA831" s="32" t="str">
        <f>IF(AND($D831&lt;=2025,Zisk!$D$10&gt;=2026),"x","")</f>
        <v/>
      </c>
      <c r="AB831" s="28" t="str">
        <f>IF(AND($D831&lt;=2026,Zisk!$D$10&gt;=2026),"(","")</f>
        <v/>
      </c>
      <c r="AC831" s="28" t="str">
        <f>IF(AND($D831&lt;=2026,Zisk!$D$10&gt;=2026),"1","")</f>
        <v/>
      </c>
      <c r="AD831" s="28" t="str">
        <f>IF(AND($D831&lt;=2026,Zisk!$D$10&gt;=2026),"+","")</f>
        <v/>
      </c>
      <c r="AE831" s="30" t="str">
        <f>IF(AND($D831&lt;=2026,Zisk!$D$10&gt;=2026),VstupniParametry_SKRYT!$D$10,"")</f>
        <v/>
      </c>
      <c r="AF831" s="28" t="str">
        <f>IF(AND($D831&lt;=2026,Zisk!$D$10&gt;=2026),")","")</f>
        <v/>
      </c>
      <c r="AG831" s="31" t="str">
        <f>IF(AND(D831&lt;2026,2026&lt;=Zisk!$D$10),1,IF(D831=2026,0,""))</f>
        <v/>
      </c>
      <c r="AH831" s="32" t="str">
        <f>IF(AND($D831&lt;=2026,Zisk!$D$10&gt;=2027),"x","")</f>
        <v/>
      </c>
      <c r="AI831" s="28" t="str">
        <f>IF(AND($D831&lt;=2027,Zisk!$D$10&gt;=2027),"(","")</f>
        <v/>
      </c>
      <c r="AJ831" s="28" t="str">
        <f>IF(AND($D831&lt;=2027,Zisk!$D$10&gt;=2027),"1","")</f>
        <v/>
      </c>
      <c r="AK831" s="28" t="str">
        <f>IF(AND($D831&lt;=2027,Zisk!$D$10&gt;=2027),"+","")</f>
        <v/>
      </c>
      <c r="AL831" s="30" t="str">
        <f>IF(AND($D831&lt;=2027,Zisk!$D$10&gt;=2027),VstupniParametry_SKRYT!$D$11,"")</f>
        <v/>
      </c>
      <c r="AM831" s="28" t="str">
        <f>IF(AND($D831&lt;=2027,Zisk!$D$10&gt;=2027),")","")</f>
        <v/>
      </c>
      <c r="AN831" s="31" t="str">
        <f>IF(AND(D831&lt;2027,2027&lt;=Zisk!$D$10),1,IF(D831=2027,0,""))</f>
        <v/>
      </c>
      <c r="AO831" s="32" t="str">
        <f>IF(AND($D831&lt;=2027,Zisk!$D$10&gt;=2028),"x","")</f>
        <v/>
      </c>
      <c r="AP831" s="28" t="str">
        <f>IF(AND($D831&lt;=2028,Zisk!$D$10&gt;=2028),"(","")</f>
        <v/>
      </c>
      <c r="AQ831" s="28" t="str">
        <f>IF(AND($D831&lt;=2028,Zisk!$D$10&gt;=2028),"1","")</f>
        <v/>
      </c>
      <c r="AR831" s="28" t="str">
        <f>IF(AND($D831&lt;=2028,Zisk!$D$10&gt;=2028),"+","")</f>
        <v/>
      </c>
      <c r="AS831" s="30" t="str">
        <f>IF(AND($D831&lt;=2028,Zisk!$D$10&gt;=2028),VstupniParametry_SKRYT!$D$12,"")</f>
        <v/>
      </c>
      <c r="AT831" s="28" t="str">
        <f>IF(AND($D831&lt;=2028,Zisk!$D$10&gt;=2028),")","")</f>
        <v/>
      </c>
      <c r="AU831" s="31" t="str">
        <f>IF(AND(D831&lt;2028,2028&lt;=Zisk!$D$10),1,IF(D831=2028,0,""))</f>
        <v/>
      </c>
      <c r="AV831" s="32" t="str">
        <f>IF(AND($D831&lt;=2028,Zisk!$D$10&gt;=2029),"x","")</f>
        <v/>
      </c>
      <c r="AW831" s="28" t="str">
        <f>IF(AND($D831&lt;=2029,Zisk!$D$10&gt;=2029),"(","")</f>
        <v/>
      </c>
      <c r="AX831" s="28" t="str">
        <f>IF(AND($D831&lt;=2029,Zisk!$D$10&gt;=2029),"1","")</f>
        <v/>
      </c>
      <c r="AY831" s="28" t="str">
        <f>IF(AND($D831&lt;=2029,Zisk!$D$10&gt;=2029),"+","")</f>
        <v/>
      </c>
      <c r="AZ831" s="30" t="str">
        <f>IF(AND($D831&lt;=2029,Zisk!$D$10&gt;=2029),VstupniParametry_SKRYT!$D$13,"")</f>
        <v/>
      </c>
      <c r="BA831" s="28" t="str">
        <f>IF(AND($D831&lt;=2029,Zisk!$D$10&gt;=2029),")","")</f>
        <v/>
      </c>
      <c r="BB831" s="31" t="str">
        <f>IF(AND(D831&lt;2029,2029&lt;=Zisk!$D$10),1,IF(D831=2029,0,""))</f>
        <v/>
      </c>
      <c r="BC831" s="32" t="str">
        <f>IF(AND($D831&lt;=2029,Zisk!$D$10&gt;=2030),"x","")</f>
        <v/>
      </c>
      <c r="BD831" s="28" t="str">
        <f>IF(AND($D831&lt;=2030,Zisk!$D$10&gt;=2030),"(","")</f>
        <v/>
      </c>
      <c r="BE831" s="28" t="str">
        <f>IF(AND($D831&lt;=2030,Zisk!$D$10&gt;=2030),"1","")</f>
        <v/>
      </c>
      <c r="BF831" s="28" t="str">
        <f>IF(AND($D831&lt;=2030,Zisk!$D$10&gt;=2030),"+","")</f>
        <v/>
      </c>
      <c r="BG831" s="30" t="str">
        <f>IF(AND($D831&lt;=2030,Zisk!$D$10&gt;=2030),VstupniParametry_SKRYT!$D$14,"")</f>
        <v/>
      </c>
      <c r="BH831" s="28" t="str">
        <f>IF(AND($D831&lt;=2030,Zisk!$D$10&gt;=2030),")","")</f>
        <v/>
      </c>
      <c r="BI831" s="31" t="str">
        <f>IF(AND(D831&lt;2030,2030&lt;=Zisk!$D$10),1,IF(D831=2030,0,""))</f>
        <v/>
      </c>
      <c r="BJ831" s="33" t="s">
        <v>32</v>
      </c>
      <c r="BK831" s="30">
        <f t="shared" si="394"/>
        <v>1</v>
      </c>
      <c r="BL831" s="28" t="str">
        <f t="shared" si="395"/>
        <v>x</v>
      </c>
      <c r="BM831" s="34">
        <f t="shared" si="396"/>
        <v>1</v>
      </c>
      <c r="BN831" s="30" t="str">
        <f t="shared" si="397"/>
        <v>x</v>
      </c>
      <c r="BO831" s="34">
        <f t="shared" si="382"/>
        <v>1.018</v>
      </c>
      <c r="BP831" s="34" t="str">
        <f t="shared" si="383"/>
        <v/>
      </c>
      <c r="BQ831" s="34" t="str">
        <f t="shared" si="384"/>
        <v/>
      </c>
      <c r="BR831" s="34" t="str">
        <f t="shared" si="385"/>
        <v/>
      </c>
      <c r="BS831" s="34" t="str">
        <f t="shared" si="386"/>
        <v/>
      </c>
      <c r="BT831" s="34" t="str">
        <f t="shared" si="387"/>
        <v/>
      </c>
      <c r="BU831" s="34" t="str">
        <f t="shared" si="388"/>
        <v/>
      </c>
      <c r="BV831" s="34" t="str">
        <f t="shared" si="389"/>
        <v/>
      </c>
      <c r="BW831" s="34" t="str">
        <f t="shared" si="390"/>
        <v/>
      </c>
      <c r="BX831" s="34" t="str">
        <f t="shared" si="391"/>
        <v/>
      </c>
      <c r="BY831" s="34" t="str">
        <f t="shared" si="392"/>
        <v/>
      </c>
      <c r="BZ831" s="33" t="s">
        <v>32</v>
      </c>
      <c r="CA831" s="34">
        <f t="shared" si="393"/>
        <v>1.018</v>
      </c>
      <c r="CB831" s="28"/>
      <c r="CC831" s="29">
        <f>IF(D831&gt;Zisk!$D$10,"",E831*CA831)</f>
        <v>0</v>
      </c>
    </row>
    <row r="832" spans="2:81" x14ac:dyDescent="0.2">
      <c r="B832" s="35" t="str">
        <f>Zisk!B843</f>
        <v/>
      </c>
      <c r="C832" s="35">
        <f>Zisk!C843</f>
        <v>0</v>
      </c>
      <c r="D832" s="35">
        <f>Zisk!E843</f>
        <v>0</v>
      </c>
      <c r="E832" s="36">
        <f>Zisk!D843</f>
        <v>0</v>
      </c>
      <c r="F832" s="36"/>
      <c r="G832" s="35" t="str">
        <f t="shared" si="368"/>
        <v>(</v>
      </c>
      <c r="H832" s="35" t="str">
        <f t="shared" si="369"/>
        <v>1</v>
      </c>
      <c r="I832" s="35" t="str">
        <f t="shared" si="370"/>
        <v>+</v>
      </c>
      <c r="J832" s="37">
        <f>IF($D832&lt;=2021,VstupniParametry_SKRYT!$D$5,"")</f>
        <v>0.02</v>
      </c>
      <c r="K832" s="35" t="str">
        <f t="shared" si="371"/>
        <v>)</v>
      </c>
      <c r="L832" s="38">
        <f>IF($D832&lt;=2021,COUNTIF(Vypocet_SKRYT!T829:AS829,"&gt;=1"),"")</f>
        <v>0</v>
      </c>
      <c r="M832" s="39" t="str">
        <f t="shared" si="372"/>
        <v>x</v>
      </c>
      <c r="N832" s="35" t="str">
        <f t="shared" si="373"/>
        <v>(</v>
      </c>
      <c r="O832" s="35" t="str">
        <f t="shared" si="374"/>
        <v>1</v>
      </c>
      <c r="P832" s="35" t="str">
        <f t="shared" si="375"/>
        <v>+</v>
      </c>
      <c r="Q832" s="37">
        <f>IF($D832&lt;=2024,VstupniParametry_SKRYT!$D$6,"")</f>
        <v>0.06</v>
      </c>
      <c r="R832" s="35" t="str">
        <f t="shared" si="376"/>
        <v>)</v>
      </c>
      <c r="S832" s="38">
        <f>IF($D832&lt;=2024,COUNTIFS(Vypocet_SKRYT!AT829:AV829,"&gt;=1"),"")</f>
        <v>0</v>
      </c>
      <c r="T832" s="39" t="str">
        <f t="shared" si="377"/>
        <v>x</v>
      </c>
      <c r="U832" s="35" t="str">
        <f t="shared" si="378"/>
        <v>(</v>
      </c>
      <c r="V832" s="35" t="str">
        <f t="shared" si="379"/>
        <v>1</v>
      </c>
      <c r="W832" s="35" t="str">
        <f t="shared" si="380"/>
        <v>+</v>
      </c>
      <c r="X832" s="37">
        <f>IF($D832&lt;=2025,VstupniParametry_SKRYT!$D$9,"")</f>
        <v>1.7999999999999999E-2</v>
      </c>
      <c r="Y832" s="35" t="str">
        <f t="shared" si="381"/>
        <v>)</v>
      </c>
      <c r="Z832" s="38">
        <f>IF(AND(D832&lt;2025,2025&lt;=Zisk!$D$10),1,IF(D832=2025,0,""))</f>
        <v>1</v>
      </c>
      <c r="AA832" s="39" t="str">
        <f>IF(AND($D832&lt;=2025,Zisk!$D$10&gt;=2026),"x","")</f>
        <v/>
      </c>
      <c r="AB832" s="35" t="str">
        <f>IF(AND($D832&lt;=2026,Zisk!$D$10&gt;=2026),"(","")</f>
        <v/>
      </c>
      <c r="AC832" s="35" t="str">
        <f>IF(AND($D832&lt;=2026,Zisk!$D$10&gt;=2026),"1","")</f>
        <v/>
      </c>
      <c r="AD832" s="35" t="str">
        <f>IF(AND($D832&lt;=2026,Zisk!$D$10&gt;=2026),"+","")</f>
        <v/>
      </c>
      <c r="AE832" s="37" t="str">
        <f>IF(AND($D832&lt;=2026,Zisk!$D$10&gt;=2026),VstupniParametry_SKRYT!$D$10,"")</f>
        <v/>
      </c>
      <c r="AF832" s="35" t="str">
        <f>IF(AND($D832&lt;=2026,Zisk!$D$10&gt;=2026),")","")</f>
        <v/>
      </c>
      <c r="AG832" s="38" t="str">
        <f>IF(AND(D832&lt;2026,2026&lt;=Zisk!$D$10),1,IF(D832=2026,0,""))</f>
        <v/>
      </c>
      <c r="AH832" s="39" t="str">
        <f>IF(AND($D832&lt;=2026,Zisk!$D$10&gt;=2027),"x","")</f>
        <v/>
      </c>
      <c r="AI832" s="35" t="str">
        <f>IF(AND($D832&lt;=2027,Zisk!$D$10&gt;=2027),"(","")</f>
        <v/>
      </c>
      <c r="AJ832" s="35" t="str">
        <f>IF(AND($D832&lt;=2027,Zisk!$D$10&gt;=2027),"1","")</f>
        <v/>
      </c>
      <c r="AK832" s="35" t="str">
        <f>IF(AND($D832&lt;=2027,Zisk!$D$10&gt;=2027),"+","")</f>
        <v/>
      </c>
      <c r="AL832" s="37" t="str">
        <f>IF(AND($D832&lt;=2027,Zisk!$D$10&gt;=2027),VstupniParametry_SKRYT!$D$11,"")</f>
        <v/>
      </c>
      <c r="AM832" s="35" t="str">
        <f>IF(AND($D832&lt;=2027,Zisk!$D$10&gt;=2027),")","")</f>
        <v/>
      </c>
      <c r="AN832" s="38" t="str">
        <f>IF(AND(D832&lt;2027,2027&lt;=Zisk!$D$10),1,IF(D832=2027,0,""))</f>
        <v/>
      </c>
      <c r="AO832" s="39" t="str">
        <f>IF(AND($D832&lt;=2027,Zisk!$D$10&gt;=2028),"x","")</f>
        <v/>
      </c>
      <c r="AP832" s="35" t="str">
        <f>IF(AND($D832&lt;=2028,Zisk!$D$10&gt;=2028),"(","")</f>
        <v/>
      </c>
      <c r="AQ832" s="35" t="str">
        <f>IF(AND($D832&lt;=2028,Zisk!$D$10&gt;=2028),"1","")</f>
        <v/>
      </c>
      <c r="AR832" s="35" t="str">
        <f>IF(AND($D832&lt;=2028,Zisk!$D$10&gt;=2028),"+","")</f>
        <v/>
      </c>
      <c r="AS832" s="37" t="str">
        <f>IF(AND($D832&lt;=2028,Zisk!$D$10&gt;=2028),VstupniParametry_SKRYT!$D$12,"")</f>
        <v/>
      </c>
      <c r="AT832" s="35" t="str">
        <f>IF(AND($D832&lt;=2028,Zisk!$D$10&gt;=2028),")","")</f>
        <v/>
      </c>
      <c r="AU832" s="38" t="str">
        <f>IF(AND(D832&lt;2028,2028&lt;=Zisk!$D$10),1,IF(D832=2028,0,""))</f>
        <v/>
      </c>
      <c r="AV832" s="39" t="str">
        <f>IF(AND($D832&lt;=2028,Zisk!$D$10&gt;=2029),"x","")</f>
        <v/>
      </c>
      <c r="AW832" s="35" t="str">
        <f>IF(AND($D832&lt;=2029,Zisk!$D$10&gt;=2029),"(","")</f>
        <v/>
      </c>
      <c r="AX832" s="35" t="str">
        <f>IF(AND($D832&lt;=2029,Zisk!$D$10&gt;=2029),"1","")</f>
        <v/>
      </c>
      <c r="AY832" s="35" t="str">
        <f>IF(AND($D832&lt;=2029,Zisk!$D$10&gt;=2029),"+","")</f>
        <v/>
      </c>
      <c r="AZ832" s="37" t="str">
        <f>IF(AND($D832&lt;=2029,Zisk!$D$10&gt;=2029),VstupniParametry_SKRYT!$D$13,"")</f>
        <v/>
      </c>
      <c r="BA832" s="35" t="str">
        <f>IF(AND($D832&lt;=2029,Zisk!$D$10&gt;=2029),")","")</f>
        <v/>
      </c>
      <c r="BB832" s="38" t="str">
        <f>IF(AND(D832&lt;2029,2029&lt;=Zisk!$D$10),1,IF(D832=2029,0,""))</f>
        <v/>
      </c>
      <c r="BC832" s="39" t="str">
        <f>IF(AND($D832&lt;=2029,Zisk!$D$10&gt;=2030),"x","")</f>
        <v/>
      </c>
      <c r="BD832" s="35" t="str">
        <f>IF(AND($D832&lt;=2030,Zisk!$D$10&gt;=2030),"(","")</f>
        <v/>
      </c>
      <c r="BE832" s="35" t="str">
        <f>IF(AND($D832&lt;=2030,Zisk!$D$10&gt;=2030),"1","")</f>
        <v/>
      </c>
      <c r="BF832" s="35" t="str">
        <f>IF(AND($D832&lt;=2030,Zisk!$D$10&gt;=2030),"+","")</f>
        <v/>
      </c>
      <c r="BG832" s="37" t="str">
        <f>IF(AND($D832&lt;=2030,Zisk!$D$10&gt;=2030),VstupniParametry_SKRYT!$D$14,"")</f>
        <v/>
      </c>
      <c r="BH832" s="35" t="str">
        <f>IF(AND($D832&lt;=2030,Zisk!$D$10&gt;=2030),")","")</f>
        <v/>
      </c>
      <c r="BI832" s="38" t="str">
        <f>IF(AND(D832&lt;2030,2030&lt;=Zisk!$D$10),1,IF(D832=2030,0,""))</f>
        <v/>
      </c>
      <c r="BJ832" s="40" t="s">
        <v>32</v>
      </c>
      <c r="BK832" s="37">
        <f t="shared" si="394"/>
        <v>1</v>
      </c>
      <c r="BL832" s="35" t="str">
        <f t="shared" si="395"/>
        <v>x</v>
      </c>
      <c r="BM832" s="41">
        <f t="shared" si="396"/>
        <v>1</v>
      </c>
      <c r="BN832" s="37" t="str">
        <f t="shared" si="397"/>
        <v>x</v>
      </c>
      <c r="BO832" s="41">
        <f t="shared" si="382"/>
        <v>1.018</v>
      </c>
      <c r="BP832" s="41" t="str">
        <f t="shared" si="383"/>
        <v/>
      </c>
      <c r="BQ832" s="41" t="str">
        <f t="shared" si="384"/>
        <v/>
      </c>
      <c r="BR832" s="41" t="str">
        <f t="shared" si="385"/>
        <v/>
      </c>
      <c r="BS832" s="41" t="str">
        <f t="shared" si="386"/>
        <v/>
      </c>
      <c r="BT832" s="41" t="str">
        <f t="shared" si="387"/>
        <v/>
      </c>
      <c r="BU832" s="41" t="str">
        <f t="shared" si="388"/>
        <v/>
      </c>
      <c r="BV832" s="41" t="str">
        <f t="shared" si="389"/>
        <v/>
      </c>
      <c r="BW832" s="41" t="str">
        <f t="shared" si="390"/>
        <v/>
      </c>
      <c r="BX832" s="41" t="str">
        <f t="shared" si="391"/>
        <v/>
      </c>
      <c r="BY832" s="41" t="str">
        <f t="shared" si="392"/>
        <v/>
      </c>
      <c r="BZ832" s="40" t="s">
        <v>32</v>
      </c>
      <c r="CA832" s="41">
        <f t="shared" si="393"/>
        <v>1.018</v>
      </c>
      <c r="CB832" s="35"/>
      <c r="CC832" s="36">
        <f>IF(D832&gt;Zisk!$D$10,"",E832*CA832)</f>
        <v>0</v>
      </c>
    </row>
    <row r="833" spans="2:81" x14ac:dyDescent="0.2">
      <c r="B833" s="28" t="str">
        <f>Zisk!B844</f>
        <v/>
      </c>
      <c r="C833" s="28">
        <f>Zisk!C844</f>
        <v>0</v>
      </c>
      <c r="D833" s="28">
        <f>Zisk!E844</f>
        <v>0</v>
      </c>
      <c r="E833" s="29">
        <f>Zisk!D844</f>
        <v>0</v>
      </c>
      <c r="F833" s="29"/>
      <c r="G833" s="28" t="str">
        <f t="shared" si="368"/>
        <v>(</v>
      </c>
      <c r="H833" s="28" t="str">
        <f t="shared" si="369"/>
        <v>1</v>
      </c>
      <c r="I833" s="28" t="str">
        <f t="shared" si="370"/>
        <v>+</v>
      </c>
      <c r="J833" s="30">
        <f>IF($D833&lt;=2021,VstupniParametry_SKRYT!$D$5,"")</f>
        <v>0.02</v>
      </c>
      <c r="K833" s="28" t="str">
        <f t="shared" si="371"/>
        <v>)</v>
      </c>
      <c r="L833" s="31">
        <f>IF($D833&lt;=2021,COUNTIF(Vypocet_SKRYT!T830:AS830,"&gt;=1"),"")</f>
        <v>0</v>
      </c>
      <c r="M833" s="32" t="str">
        <f t="shared" si="372"/>
        <v>x</v>
      </c>
      <c r="N833" s="28" t="str">
        <f t="shared" si="373"/>
        <v>(</v>
      </c>
      <c r="O833" s="28" t="str">
        <f t="shared" si="374"/>
        <v>1</v>
      </c>
      <c r="P833" s="28" t="str">
        <f t="shared" si="375"/>
        <v>+</v>
      </c>
      <c r="Q833" s="30">
        <f>IF($D833&lt;=2024,VstupniParametry_SKRYT!$D$6,"")</f>
        <v>0.06</v>
      </c>
      <c r="R833" s="28" t="str">
        <f t="shared" si="376"/>
        <v>)</v>
      </c>
      <c r="S833" s="31">
        <f>IF($D833&lt;=2024,COUNTIFS(Vypocet_SKRYT!AT830:AV830,"&gt;=1"),"")</f>
        <v>0</v>
      </c>
      <c r="T833" s="32" t="str">
        <f t="shared" si="377"/>
        <v>x</v>
      </c>
      <c r="U833" s="28" t="str">
        <f t="shared" si="378"/>
        <v>(</v>
      </c>
      <c r="V833" s="28" t="str">
        <f t="shared" si="379"/>
        <v>1</v>
      </c>
      <c r="W833" s="28" t="str">
        <f t="shared" si="380"/>
        <v>+</v>
      </c>
      <c r="X833" s="30">
        <f>IF($D833&lt;=2025,VstupniParametry_SKRYT!$D$9,"")</f>
        <v>1.7999999999999999E-2</v>
      </c>
      <c r="Y833" s="28" t="str">
        <f t="shared" si="381"/>
        <v>)</v>
      </c>
      <c r="Z833" s="31">
        <f>IF(AND(D833&lt;2025,2025&lt;=Zisk!$D$10),1,IF(D833=2025,0,""))</f>
        <v>1</v>
      </c>
      <c r="AA833" s="32" t="str">
        <f>IF(AND($D833&lt;=2025,Zisk!$D$10&gt;=2026),"x","")</f>
        <v/>
      </c>
      <c r="AB833" s="28" t="str">
        <f>IF(AND($D833&lt;=2026,Zisk!$D$10&gt;=2026),"(","")</f>
        <v/>
      </c>
      <c r="AC833" s="28" t="str">
        <f>IF(AND($D833&lt;=2026,Zisk!$D$10&gt;=2026),"1","")</f>
        <v/>
      </c>
      <c r="AD833" s="28" t="str">
        <f>IF(AND($D833&lt;=2026,Zisk!$D$10&gt;=2026),"+","")</f>
        <v/>
      </c>
      <c r="AE833" s="30" t="str">
        <f>IF(AND($D833&lt;=2026,Zisk!$D$10&gt;=2026),VstupniParametry_SKRYT!$D$10,"")</f>
        <v/>
      </c>
      <c r="AF833" s="28" t="str">
        <f>IF(AND($D833&lt;=2026,Zisk!$D$10&gt;=2026),")","")</f>
        <v/>
      </c>
      <c r="AG833" s="31" t="str">
        <f>IF(AND(D833&lt;2026,2026&lt;=Zisk!$D$10),1,IF(D833=2026,0,""))</f>
        <v/>
      </c>
      <c r="AH833" s="32" t="str">
        <f>IF(AND($D833&lt;=2026,Zisk!$D$10&gt;=2027),"x","")</f>
        <v/>
      </c>
      <c r="AI833" s="28" t="str">
        <f>IF(AND($D833&lt;=2027,Zisk!$D$10&gt;=2027),"(","")</f>
        <v/>
      </c>
      <c r="AJ833" s="28" t="str">
        <f>IF(AND($D833&lt;=2027,Zisk!$D$10&gt;=2027),"1","")</f>
        <v/>
      </c>
      <c r="AK833" s="28" t="str">
        <f>IF(AND($D833&lt;=2027,Zisk!$D$10&gt;=2027),"+","")</f>
        <v/>
      </c>
      <c r="AL833" s="30" t="str">
        <f>IF(AND($D833&lt;=2027,Zisk!$D$10&gt;=2027),VstupniParametry_SKRYT!$D$11,"")</f>
        <v/>
      </c>
      <c r="AM833" s="28" t="str">
        <f>IF(AND($D833&lt;=2027,Zisk!$D$10&gt;=2027),")","")</f>
        <v/>
      </c>
      <c r="AN833" s="31" t="str">
        <f>IF(AND(D833&lt;2027,2027&lt;=Zisk!$D$10),1,IF(D833=2027,0,""))</f>
        <v/>
      </c>
      <c r="AO833" s="32" t="str">
        <f>IF(AND($D833&lt;=2027,Zisk!$D$10&gt;=2028),"x","")</f>
        <v/>
      </c>
      <c r="AP833" s="28" t="str">
        <f>IF(AND($D833&lt;=2028,Zisk!$D$10&gt;=2028),"(","")</f>
        <v/>
      </c>
      <c r="AQ833" s="28" t="str">
        <f>IF(AND($D833&lt;=2028,Zisk!$D$10&gt;=2028),"1","")</f>
        <v/>
      </c>
      <c r="AR833" s="28" t="str">
        <f>IF(AND($D833&lt;=2028,Zisk!$D$10&gt;=2028),"+","")</f>
        <v/>
      </c>
      <c r="AS833" s="30" t="str">
        <f>IF(AND($D833&lt;=2028,Zisk!$D$10&gt;=2028),VstupniParametry_SKRYT!$D$12,"")</f>
        <v/>
      </c>
      <c r="AT833" s="28" t="str">
        <f>IF(AND($D833&lt;=2028,Zisk!$D$10&gt;=2028),")","")</f>
        <v/>
      </c>
      <c r="AU833" s="31" t="str">
        <f>IF(AND(D833&lt;2028,2028&lt;=Zisk!$D$10),1,IF(D833=2028,0,""))</f>
        <v/>
      </c>
      <c r="AV833" s="32" t="str">
        <f>IF(AND($D833&lt;=2028,Zisk!$D$10&gt;=2029),"x","")</f>
        <v/>
      </c>
      <c r="AW833" s="28" t="str">
        <f>IF(AND($D833&lt;=2029,Zisk!$D$10&gt;=2029),"(","")</f>
        <v/>
      </c>
      <c r="AX833" s="28" t="str">
        <f>IF(AND($D833&lt;=2029,Zisk!$D$10&gt;=2029),"1","")</f>
        <v/>
      </c>
      <c r="AY833" s="28" t="str">
        <f>IF(AND($D833&lt;=2029,Zisk!$D$10&gt;=2029),"+","")</f>
        <v/>
      </c>
      <c r="AZ833" s="30" t="str">
        <f>IF(AND($D833&lt;=2029,Zisk!$D$10&gt;=2029),VstupniParametry_SKRYT!$D$13,"")</f>
        <v/>
      </c>
      <c r="BA833" s="28" t="str">
        <f>IF(AND($D833&lt;=2029,Zisk!$D$10&gt;=2029),")","")</f>
        <v/>
      </c>
      <c r="BB833" s="31" t="str">
        <f>IF(AND(D833&lt;2029,2029&lt;=Zisk!$D$10),1,IF(D833=2029,0,""))</f>
        <v/>
      </c>
      <c r="BC833" s="32" t="str">
        <f>IF(AND($D833&lt;=2029,Zisk!$D$10&gt;=2030),"x","")</f>
        <v/>
      </c>
      <c r="BD833" s="28" t="str">
        <f>IF(AND($D833&lt;=2030,Zisk!$D$10&gt;=2030),"(","")</f>
        <v/>
      </c>
      <c r="BE833" s="28" t="str">
        <f>IF(AND($D833&lt;=2030,Zisk!$D$10&gt;=2030),"1","")</f>
        <v/>
      </c>
      <c r="BF833" s="28" t="str">
        <f>IF(AND($D833&lt;=2030,Zisk!$D$10&gt;=2030),"+","")</f>
        <v/>
      </c>
      <c r="BG833" s="30" t="str">
        <f>IF(AND($D833&lt;=2030,Zisk!$D$10&gt;=2030),VstupniParametry_SKRYT!$D$14,"")</f>
        <v/>
      </c>
      <c r="BH833" s="28" t="str">
        <f>IF(AND($D833&lt;=2030,Zisk!$D$10&gt;=2030),")","")</f>
        <v/>
      </c>
      <c r="BI833" s="31" t="str">
        <f>IF(AND(D833&lt;2030,2030&lt;=Zisk!$D$10),1,IF(D833=2030,0,""))</f>
        <v/>
      </c>
      <c r="BJ833" s="33" t="s">
        <v>32</v>
      </c>
      <c r="BK833" s="30">
        <f t="shared" si="394"/>
        <v>1</v>
      </c>
      <c r="BL833" s="28" t="str">
        <f t="shared" si="395"/>
        <v>x</v>
      </c>
      <c r="BM833" s="34">
        <f t="shared" si="396"/>
        <v>1</v>
      </c>
      <c r="BN833" s="30" t="str">
        <f t="shared" si="397"/>
        <v>x</v>
      </c>
      <c r="BO833" s="34">
        <f t="shared" si="382"/>
        <v>1.018</v>
      </c>
      <c r="BP833" s="34" t="str">
        <f t="shared" si="383"/>
        <v/>
      </c>
      <c r="BQ833" s="34" t="str">
        <f t="shared" si="384"/>
        <v/>
      </c>
      <c r="BR833" s="34" t="str">
        <f t="shared" si="385"/>
        <v/>
      </c>
      <c r="BS833" s="34" t="str">
        <f t="shared" si="386"/>
        <v/>
      </c>
      <c r="BT833" s="34" t="str">
        <f t="shared" si="387"/>
        <v/>
      </c>
      <c r="BU833" s="34" t="str">
        <f t="shared" si="388"/>
        <v/>
      </c>
      <c r="BV833" s="34" t="str">
        <f t="shared" si="389"/>
        <v/>
      </c>
      <c r="BW833" s="34" t="str">
        <f t="shared" si="390"/>
        <v/>
      </c>
      <c r="BX833" s="34" t="str">
        <f t="shared" si="391"/>
        <v/>
      </c>
      <c r="BY833" s="34" t="str">
        <f t="shared" si="392"/>
        <v/>
      </c>
      <c r="BZ833" s="33" t="s">
        <v>32</v>
      </c>
      <c r="CA833" s="34">
        <f t="shared" si="393"/>
        <v>1.018</v>
      </c>
      <c r="CB833" s="28"/>
      <c r="CC833" s="29">
        <f>IF(D833&gt;Zisk!$D$10,"",E833*CA833)</f>
        <v>0</v>
      </c>
    </row>
    <row r="834" spans="2:81" x14ac:dyDescent="0.2">
      <c r="B834" s="35" t="str">
        <f>Zisk!B845</f>
        <v/>
      </c>
      <c r="C834" s="35">
        <f>Zisk!C845</f>
        <v>0</v>
      </c>
      <c r="D834" s="35">
        <f>Zisk!E845</f>
        <v>0</v>
      </c>
      <c r="E834" s="36">
        <f>Zisk!D845</f>
        <v>0</v>
      </c>
      <c r="F834" s="36"/>
      <c r="G834" s="35" t="str">
        <f t="shared" si="368"/>
        <v>(</v>
      </c>
      <c r="H834" s="35" t="str">
        <f t="shared" si="369"/>
        <v>1</v>
      </c>
      <c r="I834" s="35" t="str">
        <f t="shared" si="370"/>
        <v>+</v>
      </c>
      <c r="J834" s="37">
        <f>IF($D834&lt;=2021,VstupniParametry_SKRYT!$D$5,"")</f>
        <v>0.02</v>
      </c>
      <c r="K834" s="35" t="str">
        <f t="shared" si="371"/>
        <v>)</v>
      </c>
      <c r="L834" s="38">
        <f>IF($D834&lt;=2021,COUNTIF(Vypocet_SKRYT!T831:AS831,"&gt;=1"),"")</f>
        <v>0</v>
      </c>
      <c r="M834" s="39" t="str">
        <f t="shared" si="372"/>
        <v>x</v>
      </c>
      <c r="N834" s="35" t="str">
        <f t="shared" si="373"/>
        <v>(</v>
      </c>
      <c r="O834" s="35" t="str">
        <f t="shared" si="374"/>
        <v>1</v>
      </c>
      <c r="P834" s="35" t="str">
        <f t="shared" si="375"/>
        <v>+</v>
      </c>
      <c r="Q834" s="37">
        <f>IF($D834&lt;=2024,VstupniParametry_SKRYT!$D$6,"")</f>
        <v>0.06</v>
      </c>
      <c r="R834" s="35" t="str">
        <f t="shared" si="376"/>
        <v>)</v>
      </c>
      <c r="S834" s="38">
        <f>IF($D834&lt;=2024,COUNTIFS(Vypocet_SKRYT!AT831:AV831,"&gt;=1"),"")</f>
        <v>0</v>
      </c>
      <c r="T834" s="39" t="str">
        <f t="shared" si="377"/>
        <v>x</v>
      </c>
      <c r="U834" s="35" t="str">
        <f t="shared" si="378"/>
        <v>(</v>
      </c>
      <c r="V834" s="35" t="str">
        <f t="shared" si="379"/>
        <v>1</v>
      </c>
      <c r="W834" s="35" t="str">
        <f t="shared" si="380"/>
        <v>+</v>
      </c>
      <c r="X834" s="37">
        <f>IF($D834&lt;=2025,VstupniParametry_SKRYT!$D$9,"")</f>
        <v>1.7999999999999999E-2</v>
      </c>
      <c r="Y834" s="35" t="str">
        <f t="shared" si="381"/>
        <v>)</v>
      </c>
      <c r="Z834" s="38">
        <f>IF(AND(D834&lt;2025,2025&lt;=Zisk!$D$10),1,IF(D834=2025,0,""))</f>
        <v>1</v>
      </c>
      <c r="AA834" s="39" t="str">
        <f>IF(AND($D834&lt;=2025,Zisk!$D$10&gt;=2026),"x","")</f>
        <v/>
      </c>
      <c r="AB834" s="35" t="str">
        <f>IF(AND($D834&lt;=2026,Zisk!$D$10&gt;=2026),"(","")</f>
        <v/>
      </c>
      <c r="AC834" s="35" t="str">
        <f>IF(AND($D834&lt;=2026,Zisk!$D$10&gt;=2026),"1","")</f>
        <v/>
      </c>
      <c r="AD834" s="35" t="str">
        <f>IF(AND($D834&lt;=2026,Zisk!$D$10&gt;=2026),"+","")</f>
        <v/>
      </c>
      <c r="AE834" s="37" t="str">
        <f>IF(AND($D834&lt;=2026,Zisk!$D$10&gt;=2026),VstupniParametry_SKRYT!$D$10,"")</f>
        <v/>
      </c>
      <c r="AF834" s="35" t="str">
        <f>IF(AND($D834&lt;=2026,Zisk!$D$10&gt;=2026),")","")</f>
        <v/>
      </c>
      <c r="AG834" s="38" t="str">
        <f>IF(AND(D834&lt;2026,2026&lt;=Zisk!$D$10),1,IF(D834=2026,0,""))</f>
        <v/>
      </c>
      <c r="AH834" s="39" t="str">
        <f>IF(AND($D834&lt;=2026,Zisk!$D$10&gt;=2027),"x","")</f>
        <v/>
      </c>
      <c r="AI834" s="35" t="str">
        <f>IF(AND($D834&lt;=2027,Zisk!$D$10&gt;=2027),"(","")</f>
        <v/>
      </c>
      <c r="AJ834" s="35" t="str">
        <f>IF(AND($D834&lt;=2027,Zisk!$D$10&gt;=2027),"1","")</f>
        <v/>
      </c>
      <c r="AK834" s="35" t="str">
        <f>IF(AND($D834&lt;=2027,Zisk!$D$10&gt;=2027),"+","")</f>
        <v/>
      </c>
      <c r="AL834" s="37" t="str">
        <f>IF(AND($D834&lt;=2027,Zisk!$D$10&gt;=2027),VstupniParametry_SKRYT!$D$11,"")</f>
        <v/>
      </c>
      <c r="AM834" s="35" t="str">
        <f>IF(AND($D834&lt;=2027,Zisk!$D$10&gt;=2027),")","")</f>
        <v/>
      </c>
      <c r="AN834" s="38" t="str">
        <f>IF(AND(D834&lt;2027,2027&lt;=Zisk!$D$10),1,IF(D834=2027,0,""))</f>
        <v/>
      </c>
      <c r="AO834" s="39" t="str">
        <f>IF(AND($D834&lt;=2027,Zisk!$D$10&gt;=2028),"x","")</f>
        <v/>
      </c>
      <c r="AP834" s="35" t="str">
        <f>IF(AND($D834&lt;=2028,Zisk!$D$10&gt;=2028),"(","")</f>
        <v/>
      </c>
      <c r="AQ834" s="35" t="str">
        <f>IF(AND($D834&lt;=2028,Zisk!$D$10&gt;=2028),"1","")</f>
        <v/>
      </c>
      <c r="AR834" s="35" t="str">
        <f>IF(AND($D834&lt;=2028,Zisk!$D$10&gt;=2028),"+","")</f>
        <v/>
      </c>
      <c r="AS834" s="37" t="str">
        <f>IF(AND($D834&lt;=2028,Zisk!$D$10&gt;=2028),VstupniParametry_SKRYT!$D$12,"")</f>
        <v/>
      </c>
      <c r="AT834" s="35" t="str">
        <f>IF(AND($D834&lt;=2028,Zisk!$D$10&gt;=2028),")","")</f>
        <v/>
      </c>
      <c r="AU834" s="38" t="str">
        <f>IF(AND(D834&lt;2028,2028&lt;=Zisk!$D$10),1,IF(D834=2028,0,""))</f>
        <v/>
      </c>
      <c r="AV834" s="39" t="str">
        <f>IF(AND($D834&lt;=2028,Zisk!$D$10&gt;=2029),"x","")</f>
        <v/>
      </c>
      <c r="AW834" s="35" t="str">
        <f>IF(AND($D834&lt;=2029,Zisk!$D$10&gt;=2029),"(","")</f>
        <v/>
      </c>
      <c r="AX834" s="35" t="str">
        <f>IF(AND($D834&lt;=2029,Zisk!$D$10&gt;=2029),"1","")</f>
        <v/>
      </c>
      <c r="AY834" s="35" t="str">
        <f>IF(AND($D834&lt;=2029,Zisk!$D$10&gt;=2029),"+","")</f>
        <v/>
      </c>
      <c r="AZ834" s="37" t="str">
        <f>IF(AND($D834&lt;=2029,Zisk!$D$10&gt;=2029),VstupniParametry_SKRYT!$D$13,"")</f>
        <v/>
      </c>
      <c r="BA834" s="35" t="str">
        <f>IF(AND($D834&lt;=2029,Zisk!$D$10&gt;=2029),")","")</f>
        <v/>
      </c>
      <c r="BB834" s="38" t="str">
        <f>IF(AND(D834&lt;2029,2029&lt;=Zisk!$D$10),1,IF(D834=2029,0,""))</f>
        <v/>
      </c>
      <c r="BC834" s="39" t="str">
        <f>IF(AND($D834&lt;=2029,Zisk!$D$10&gt;=2030),"x","")</f>
        <v/>
      </c>
      <c r="BD834" s="35" t="str">
        <f>IF(AND($D834&lt;=2030,Zisk!$D$10&gt;=2030),"(","")</f>
        <v/>
      </c>
      <c r="BE834" s="35" t="str">
        <f>IF(AND($D834&lt;=2030,Zisk!$D$10&gt;=2030),"1","")</f>
        <v/>
      </c>
      <c r="BF834" s="35" t="str">
        <f>IF(AND($D834&lt;=2030,Zisk!$D$10&gt;=2030),"+","")</f>
        <v/>
      </c>
      <c r="BG834" s="37" t="str">
        <f>IF(AND($D834&lt;=2030,Zisk!$D$10&gt;=2030),VstupniParametry_SKRYT!$D$14,"")</f>
        <v/>
      </c>
      <c r="BH834" s="35" t="str">
        <f>IF(AND($D834&lt;=2030,Zisk!$D$10&gt;=2030),")","")</f>
        <v/>
      </c>
      <c r="BI834" s="38" t="str">
        <f>IF(AND(D834&lt;2030,2030&lt;=Zisk!$D$10),1,IF(D834=2030,0,""))</f>
        <v/>
      </c>
      <c r="BJ834" s="40" t="s">
        <v>32</v>
      </c>
      <c r="BK834" s="37">
        <f t="shared" si="394"/>
        <v>1</v>
      </c>
      <c r="BL834" s="35" t="str">
        <f t="shared" si="395"/>
        <v>x</v>
      </c>
      <c r="BM834" s="41">
        <f t="shared" si="396"/>
        <v>1</v>
      </c>
      <c r="BN834" s="37" t="str">
        <f t="shared" si="397"/>
        <v>x</v>
      </c>
      <c r="BO834" s="41">
        <f t="shared" si="382"/>
        <v>1.018</v>
      </c>
      <c r="BP834" s="41" t="str">
        <f t="shared" si="383"/>
        <v/>
      </c>
      <c r="BQ834" s="41" t="str">
        <f t="shared" si="384"/>
        <v/>
      </c>
      <c r="BR834" s="41" t="str">
        <f t="shared" si="385"/>
        <v/>
      </c>
      <c r="BS834" s="41" t="str">
        <f t="shared" si="386"/>
        <v/>
      </c>
      <c r="BT834" s="41" t="str">
        <f t="shared" si="387"/>
        <v/>
      </c>
      <c r="BU834" s="41" t="str">
        <f t="shared" si="388"/>
        <v/>
      </c>
      <c r="BV834" s="41" t="str">
        <f t="shared" si="389"/>
        <v/>
      </c>
      <c r="BW834" s="41" t="str">
        <f t="shared" si="390"/>
        <v/>
      </c>
      <c r="BX834" s="41" t="str">
        <f t="shared" si="391"/>
        <v/>
      </c>
      <c r="BY834" s="41" t="str">
        <f t="shared" si="392"/>
        <v/>
      </c>
      <c r="BZ834" s="40" t="s">
        <v>32</v>
      </c>
      <c r="CA834" s="41">
        <f t="shared" si="393"/>
        <v>1.018</v>
      </c>
      <c r="CB834" s="35"/>
      <c r="CC834" s="36">
        <f>IF(D834&gt;Zisk!$D$10,"",E834*CA834)</f>
        <v>0</v>
      </c>
    </row>
    <row r="835" spans="2:81" x14ac:dyDescent="0.2">
      <c r="B835" s="28" t="str">
        <f>Zisk!B846</f>
        <v/>
      </c>
      <c r="C835" s="28">
        <f>Zisk!C846</f>
        <v>0</v>
      </c>
      <c r="D835" s="28">
        <f>Zisk!E846</f>
        <v>0</v>
      </c>
      <c r="E835" s="29">
        <f>Zisk!D846</f>
        <v>0</v>
      </c>
      <c r="F835" s="29"/>
      <c r="G835" s="28" t="str">
        <f t="shared" si="368"/>
        <v>(</v>
      </c>
      <c r="H835" s="28" t="str">
        <f t="shared" si="369"/>
        <v>1</v>
      </c>
      <c r="I835" s="28" t="str">
        <f t="shared" si="370"/>
        <v>+</v>
      </c>
      <c r="J835" s="30">
        <f>IF($D835&lt;=2021,VstupniParametry_SKRYT!$D$5,"")</f>
        <v>0.02</v>
      </c>
      <c r="K835" s="28" t="str">
        <f t="shared" si="371"/>
        <v>)</v>
      </c>
      <c r="L835" s="31">
        <f>IF($D835&lt;=2021,COUNTIF(Vypocet_SKRYT!T832:AS832,"&gt;=1"),"")</f>
        <v>0</v>
      </c>
      <c r="M835" s="32" t="str">
        <f t="shared" si="372"/>
        <v>x</v>
      </c>
      <c r="N835" s="28" t="str">
        <f t="shared" si="373"/>
        <v>(</v>
      </c>
      <c r="O835" s="28" t="str">
        <f t="shared" si="374"/>
        <v>1</v>
      </c>
      <c r="P835" s="28" t="str">
        <f t="shared" si="375"/>
        <v>+</v>
      </c>
      <c r="Q835" s="30">
        <f>IF($D835&lt;=2024,VstupniParametry_SKRYT!$D$6,"")</f>
        <v>0.06</v>
      </c>
      <c r="R835" s="28" t="str">
        <f t="shared" si="376"/>
        <v>)</v>
      </c>
      <c r="S835" s="31">
        <f>IF($D835&lt;=2024,COUNTIFS(Vypocet_SKRYT!AT832:AV832,"&gt;=1"),"")</f>
        <v>0</v>
      </c>
      <c r="T835" s="32" t="str">
        <f t="shared" si="377"/>
        <v>x</v>
      </c>
      <c r="U835" s="28" t="str">
        <f t="shared" si="378"/>
        <v>(</v>
      </c>
      <c r="V835" s="28" t="str">
        <f t="shared" si="379"/>
        <v>1</v>
      </c>
      <c r="W835" s="28" t="str">
        <f t="shared" si="380"/>
        <v>+</v>
      </c>
      <c r="X835" s="30">
        <f>IF($D835&lt;=2025,VstupniParametry_SKRYT!$D$9,"")</f>
        <v>1.7999999999999999E-2</v>
      </c>
      <c r="Y835" s="28" t="str">
        <f t="shared" si="381"/>
        <v>)</v>
      </c>
      <c r="Z835" s="31">
        <f>IF(AND(D835&lt;2025,2025&lt;=Zisk!$D$10),1,IF(D835=2025,0,""))</f>
        <v>1</v>
      </c>
      <c r="AA835" s="32" t="str">
        <f>IF(AND($D835&lt;=2025,Zisk!$D$10&gt;=2026),"x","")</f>
        <v/>
      </c>
      <c r="AB835" s="28" t="str">
        <f>IF(AND($D835&lt;=2026,Zisk!$D$10&gt;=2026),"(","")</f>
        <v/>
      </c>
      <c r="AC835" s="28" t="str">
        <f>IF(AND($D835&lt;=2026,Zisk!$D$10&gt;=2026),"1","")</f>
        <v/>
      </c>
      <c r="AD835" s="28" t="str">
        <f>IF(AND($D835&lt;=2026,Zisk!$D$10&gt;=2026),"+","")</f>
        <v/>
      </c>
      <c r="AE835" s="30" t="str">
        <f>IF(AND($D835&lt;=2026,Zisk!$D$10&gt;=2026),VstupniParametry_SKRYT!$D$10,"")</f>
        <v/>
      </c>
      <c r="AF835" s="28" t="str">
        <f>IF(AND($D835&lt;=2026,Zisk!$D$10&gt;=2026),")","")</f>
        <v/>
      </c>
      <c r="AG835" s="31" t="str">
        <f>IF(AND(D835&lt;2026,2026&lt;=Zisk!$D$10),1,IF(D835=2026,0,""))</f>
        <v/>
      </c>
      <c r="AH835" s="32" t="str">
        <f>IF(AND($D835&lt;=2026,Zisk!$D$10&gt;=2027),"x","")</f>
        <v/>
      </c>
      <c r="AI835" s="28" t="str">
        <f>IF(AND($D835&lt;=2027,Zisk!$D$10&gt;=2027),"(","")</f>
        <v/>
      </c>
      <c r="AJ835" s="28" t="str">
        <f>IF(AND($D835&lt;=2027,Zisk!$D$10&gt;=2027),"1","")</f>
        <v/>
      </c>
      <c r="AK835" s="28" t="str">
        <f>IF(AND($D835&lt;=2027,Zisk!$D$10&gt;=2027),"+","")</f>
        <v/>
      </c>
      <c r="AL835" s="30" t="str">
        <f>IF(AND($D835&lt;=2027,Zisk!$D$10&gt;=2027),VstupniParametry_SKRYT!$D$11,"")</f>
        <v/>
      </c>
      <c r="AM835" s="28" t="str">
        <f>IF(AND($D835&lt;=2027,Zisk!$D$10&gt;=2027),")","")</f>
        <v/>
      </c>
      <c r="AN835" s="31" t="str">
        <f>IF(AND(D835&lt;2027,2027&lt;=Zisk!$D$10),1,IF(D835=2027,0,""))</f>
        <v/>
      </c>
      <c r="AO835" s="32" t="str">
        <f>IF(AND($D835&lt;=2027,Zisk!$D$10&gt;=2028),"x","")</f>
        <v/>
      </c>
      <c r="AP835" s="28" t="str">
        <f>IF(AND($D835&lt;=2028,Zisk!$D$10&gt;=2028),"(","")</f>
        <v/>
      </c>
      <c r="AQ835" s="28" t="str">
        <f>IF(AND($D835&lt;=2028,Zisk!$D$10&gt;=2028),"1","")</f>
        <v/>
      </c>
      <c r="AR835" s="28" t="str">
        <f>IF(AND($D835&lt;=2028,Zisk!$D$10&gt;=2028),"+","")</f>
        <v/>
      </c>
      <c r="AS835" s="30" t="str">
        <f>IF(AND($D835&lt;=2028,Zisk!$D$10&gt;=2028),VstupniParametry_SKRYT!$D$12,"")</f>
        <v/>
      </c>
      <c r="AT835" s="28" t="str">
        <f>IF(AND($D835&lt;=2028,Zisk!$D$10&gt;=2028),")","")</f>
        <v/>
      </c>
      <c r="AU835" s="31" t="str">
        <f>IF(AND(D835&lt;2028,2028&lt;=Zisk!$D$10),1,IF(D835=2028,0,""))</f>
        <v/>
      </c>
      <c r="AV835" s="32" t="str">
        <f>IF(AND($D835&lt;=2028,Zisk!$D$10&gt;=2029),"x","")</f>
        <v/>
      </c>
      <c r="AW835" s="28" t="str">
        <f>IF(AND($D835&lt;=2029,Zisk!$D$10&gt;=2029),"(","")</f>
        <v/>
      </c>
      <c r="AX835" s="28" t="str">
        <f>IF(AND($D835&lt;=2029,Zisk!$D$10&gt;=2029),"1","")</f>
        <v/>
      </c>
      <c r="AY835" s="28" t="str">
        <f>IF(AND($D835&lt;=2029,Zisk!$D$10&gt;=2029),"+","")</f>
        <v/>
      </c>
      <c r="AZ835" s="30" t="str">
        <f>IF(AND($D835&lt;=2029,Zisk!$D$10&gt;=2029),VstupniParametry_SKRYT!$D$13,"")</f>
        <v/>
      </c>
      <c r="BA835" s="28" t="str">
        <f>IF(AND($D835&lt;=2029,Zisk!$D$10&gt;=2029),")","")</f>
        <v/>
      </c>
      <c r="BB835" s="31" t="str">
        <f>IF(AND(D835&lt;2029,2029&lt;=Zisk!$D$10),1,IF(D835=2029,0,""))</f>
        <v/>
      </c>
      <c r="BC835" s="32" t="str">
        <f>IF(AND($D835&lt;=2029,Zisk!$D$10&gt;=2030),"x","")</f>
        <v/>
      </c>
      <c r="BD835" s="28" t="str">
        <f>IF(AND($D835&lt;=2030,Zisk!$D$10&gt;=2030),"(","")</f>
        <v/>
      </c>
      <c r="BE835" s="28" t="str">
        <f>IF(AND($D835&lt;=2030,Zisk!$D$10&gt;=2030),"1","")</f>
        <v/>
      </c>
      <c r="BF835" s="28" t="str">
        <f>IF(AND($D835&lt;=2030,Zisk!$D$10&gt;=2030),"+","")</f>
        <v/>
      </c>
      <c r="BG835" s="30" t="str">
        <f>IF(AND($D835&lt;=2030,Zisk!$D$10&gt;=2030),VstupniParametry_SKRYT!$D$14,"")</f>
        <v/>
      </c>
      <c r="BH835" s="28" t="str">
        <f>IF(AND($D835&lt;=2030,Zisk!$D$10&gt;=2030),")","")</f>
        <v/>
      </c>
      <c r="BI835" s="31" t="str">
        <f>IF(AND(D835&lt;2030,2030&lt;=Zisk!$D$10),1,IF(D835=2030,0,""))</f>
        <v/>
      </c>
      <c r="BJ835" s="33" t="s">
        <v>32</v>
      </c>
      <c r="BK835" s="30">
        <f t="shared" si="394"/>
        <v>1</v>
      </c>
      <c r="BL835" s="28" t="str">
        <f t="shared" si="395"/>
        <v>x</v>
      </c>
      <c r="BM835" s="34">
        <f t="shared" si="396"/>
        <v>1</v>
      </c>
      <c r="BN835" s="30" t="str">
        <f t="shared" si="397"/>
        <v>x</v>
      </c>
      <c r="BO835" s="34">
        <f t="shared" si="382"/>
        <v>1.018</v>
      </c>
      <c r="BP835" s="34" t="str">
        <f t="shared" si="383"/>
        <v/>
      </c>
      <c r="BQ835" s="34" t="str">
        <f t="shared" si="384"/>
        <v/>
      </c>
      <c r="BR835" s="34" t="str">
        <f t="shared" si="385"/>
        <v/>
      </c>
      <c r="BS835" s="34" t="str">
        <f t="shared" si="386"/>
        <v/>
      </c>
      <c r="BT835" s="34" t="str">
        <f t="shared" si="387"/>
        <v/>
      </c>
      <c r="BU835" s="34" t="str">
        <f t="shared" si="388"/>
        <v/>
      </c>
      <c r="BV835" s="34" t="str">
        <f t="shared" si="389"/>
        <v/>
      </c>
      <c r="BW835" s="34" t="str">
        <f t="shared" si="390"/>
        <v/>
      </c>
      <c r="BX835" s="34" t="str">
        <f t="shared" si="391"/>
        <v/>
      </c>
      <c r="BY835" s="34" t="str">
        <f t="shared" si="392"/>
        <v/>
      </c>
      <c r="BZ835" s="33" t="s">
        <v>32</v>
      </c>
      <c r="CA835" s="34">
        <f t="shared" si="393"/>
        <v>1.018</v>
      </c>
      <c r="CB835" s="28"/>
      <c r="CC835" s="29">
        <f>IF(D835&gt;Zisk!$D$10,"",E835*CA835)</f>
        <v>0</v>
      </c>
    </row>
    <row r="836" spans="2:81" x14ac:dyDescent="0.2">
      <c r="B836" s="35" t="str">
        <f>Zisk!B847</f>
        <v/>
      </c>
      <c r="C836" s="35">
        <f>Zisk!C847</f>
        <v>0</v>
      </c>
      <c r="D836" s="35">
        <f>Zisk!E847</f>
        <v>0</v>
      </c>
      <c r="E836" s="36">
        <f>Zisk!D847</f>
        <v>0</v>
      </c>
      <c r="F836" s="36"/>
      <c r="G836" s="35" t="str">
        <f t="shared" si="368"/>
        <v>(</v>
      </c>
      <c r="H836" s="35" t="str">
        <f t="shared" si="369"/>
        <v>1</v>
      </c>
      <c r="I836" s="35" t="str">
        <f t="shared" si="370"/>
        <v>+</v>
      </c>
      <c r="J836" s="37">
        <f>IF($D836&lt;=2021,VstupniParametry_SKRYT!$D$5,"")</f>
        <v>0.02</v>
      </c>
      <c r="K836" s="35" t="str">
        <f t="shared" si="371"/>
        <v>)</v>
      </c>
      <c r="L836" s="38">
        <f>IF($D836&lt;=2021,COUNTIF(Vypocet_SKRYT!T833:AS833,"&gt;=1"),"")</f>
        <v>0</v>
      </c>
      <c r="M836" s="39" t="str">
        <f t="shared" si="372"/>
        <v>x</v>
      </c>
      <c r="N836" s="35" t="str">
        <f t="shared" si="373"/>
        <v>(</v>
      </c>
      <c r="O836" s="35" t="str">
        <f t="shared" si="374"/>
        <v>1</v>
      </c>
      <c r="P836" s="35" t="str">
        <f t="shared" si="375"/>
        <v>+</v>
      </c>
      <c r="Q836" s="37">
        <f>IF($D836&lt;=2024,VstupniParametry_SKRYT!$D$6,"")</f>
        <v>0.06</v>
      </c>
      <c r="R836" s="35" t="str">
        <f t="shared" si="376"/>
        <v>)</v>
      </c>
      <c r="S836" s="38">
        <f>IF($D836&lt;=2024,COUNTIFS(Vypocet_SKRYT!AT833:AV833,"&gt;=1"),"")</f>
        <v>0</v>
      </c>
      <c r="T836" s="39" t="str">
        <f t="shared" si="377"/>
        <v>x</v>
      </c>
      <c r="U836" s="35" t="str">
        <f t="shared" si="378"/>
        <v>(</v>
      </c>
      <c r="V836" s="35" t="str">
        <f t="shared" si="379"/>
        <v>1</v>
      </c>
      <c r="W836" s="35" t="str">
        <f t="shared" si="380"/>
        <v>+</v>
      </c>
      <c r="X836" s="37">
        <f>IF($D836&lt;=2025,VstupniParametry_SKRYT!$D$9,"")</f>
        <v>1.7999999999999999E-2</v>
      </c>
      <c r="Y836" s="35" t="str">
        <f t="shared" si="381"/>
        <v>)</v>
      </c>
      <c r="Z836" s="38">
        <f>IF(AND(D836&lt;2025,2025&lt;=Zisk!$D$10),1,IF(D836=2025,0,""))</f>
        <v>1</v>
      </c>
      <c r="AA836" s="39" t="str">
        <f>IF(AND($D836&lt;=2025,Zisk!$D$10&gt;=2026),"x","")</f>
        <v/>
      </c>
      <c r="AB836" s="35" t="str">
        <f>IF(AND($D836&lt;=2026,Zisk!$D$10&gt;=2026),"(","")</f>
        <v/>
      </c>
      <c r="AC836" s="35" t="str">
        <f>IF(AND($D836&lt;=2026,Zisk!$D$10&gt;=2026),"1","")</f>
        <v/>
      </c>
      <c r="AD836" s="35" t="str">
        <f>IF(AND($D836&lt;=2026,Zisk!$D$10&gt;=2026),"+","")</f>
        <v/>
      </c>
      <c r="AE836" s="37" t="str">
        <f>IF(AND($D836&lt;=2026,Zisk!$D$10&gt;=2026),VstupniParametry_SKRYT!$D$10,"")</f>
        <v/>
      </c>
      <c r="AF836" s="35" t="str">
        <f>IF(AND($D836&lt;=2026,Zisk!$D$10&gt;=2026),")","")</f>
        <v/>
      </c>
      <c r="AG836" s="38" t="str">
        <f>IF(AND(D836&lt;2026,2026&lt;=Zisk!$D$10),1,IF(D836=2026,0,""))</f>
        <v/>
      </c>
      <c r="AH836" s="39" t="str">
        <f>IF(AND($D836&lt;=2026,Zisk!$D$10&gt;=2027),"x","")</f>
        <v/>
      </c>
      <c r="AI836" s="35" t="str">
        <f>IF(AND($D836&lt;=2027,Zisk!$D$10&gt;=2027),"(","")</f>
        <v/>
      </c>
      <c r="AJ836" s="35" t="str">
        <f>IF(AND($D836&lt;=2027,Zisk!$D$10&gt;=2027),"1","")</f>
        <v/>
      </c>
      <c r="AK836" s="35" t="str">
        <f>IF(AND($D836&lt;=2027,Zisk!$D$10&gt;=2027),"+","")</f>
        <v/>
      </c>
      <c r="AL836" s="37" t="str">
        <f>IF(AND($D836&lt;=2027,Zisk!$D$10&gt;=2027),VstupniParametry_SKRYT!$D$11,"")</f>
        <v/>
      </c>
      <c r="AM836" s="35" t="str">
        <f>IF(AND($D836&lt;=2027,Zisk!$D$10&gt;=2027),")","")</f>
        <v/>
      </c>
      <c r="AN836" s="38" t="str">
        <f>IF(AND(D836&lt;2027,2027&lt;=Zisk!$D$10),1,IF(D836=2027,0,""))</f>
        <v/>
      </c>
      <c r="AO836" s="39" t="str">
        <f>IF(AND($D836&lt;=2027,Zisk!$D$10&gt;=2028),"x","")</f>
        <v/>
      </c>
      <c r="AP836" s="35" t="str">
        <f>IF(AND($D836&lt;=2028,Zisk!$D$10&gt;=2028),"(","")</f>
        <v/>
      </c>
      <c r="AQ836" s="35" t="str">
        <f>IF(AND($D836&lt;=2028,Zisk!$D$10&gt;=2028),"1","")</f>
        <v/>
      </c>
      <c r="AR836" s="35" t="str">
        <f>IF(AND($D836&lt;=2028,Zisk!$D$10&gt;=2028),"+","")</f>
        <v/>
      </c>
      <c r="AS836" s="37" t="str">
        <f>IF(AND($D836&lt;=2028,Zisk!$D$10&gt;=2028),VstupniParametry_SKRYT!$D$12,"")</f>
        <v/>
      </c>
      <c r="AT836" s="35" t="str">
        <f>IF(AND($D836&lt;=2028,Zisk!$D$10&gt;=2028),")","")</f>
        <v/>
      </c>
      <c r="AU836" s="38" t="str">
        <f>IF(AND(D836&lt;2028,2028&lt;=Zisk!$D$10),1,IF(D836=2028,0,""))</f>
        <v/>
      </c>
      <c r="AV836" s="39" t="str">
        <f>IF(AND($D836&lt;=2028,Zisk!$D$10&gt;=2029),"x","")</f>
        <v/>
      </c>
      <c r="AW836" s="35" t="str">
        <f>IF(AND($D836&lt;=2029,Zisk!$D$10&gt;=2029),"(","")</f>
        <v/>
      </c>
      <c r="AX836" s="35" t="str">
        <f>IF(AND($D836&lt;=2029,Zisk!$D$10&gt;=2029),"1","")</f>
        <v/>
      </c>
      <c r="AY836" s="35" t="str">
        <f>IF(AND($D836&lt;=2029,Zisk!$D$10&gt;=2029),"+","")</f>
        <v/>
      </c>
      <c r="AZ836" s="37" t="str">
        <f>IF(AND($D836&lt;=2029,Zisk!$D$10&gt;=2029),VstupniParametry_SKRYT!$D$13,"")</f>
        <v/>
      </c>
      <c r="BA836" s="35" t="str">
        <f>IF(AND($D836&lt;=2029,Zisk!$D$10&gt;=2029),")","")</f>
        <v/>
      </c>
      <c r="BB836" s="38" t="str">
        <f>IF(AND(D836&lt;2029,2029&lt;=Zisk!$D$10),1,IF(D836=2029,0,""))</f>
        <v/>
      </c>
      <c r="BC836" s="39" t="str">
        <f>IF(AND($D836&lt;=2029,Zisk!$D$10&gt;=2030),"x","")</f>
        <v/>
      </c>
      <c r="BD836" s="35" t="str">
        <f>IF(AND($D836&lt;=2030,Zisk!$D$10&gt;=2030),"(","")</f>
        <v/>
      </c>
      <c r="BE836" s="35" t="str">
        <f>IF(AND($D836&lt;=2030,Zisk!$D$10&gt;=2030),"1","")</f>
        <v/>
      </c>
      <c r="BF836" s="35" t="str">
        <f>IF(AND($D836&lt;=2030,Zisk!$D$10&gt;=2030),"+","")</f>
        <v/>
      </c>
      <c r="BG836" s="37" t="str">
        <f>IF(AND($D836&lt;=2030,Zisk!$D$10&gt;=2030),VstupniParametry_SKRYT!$D$14,"")</f>
        <v/>
      </c>
      <c r="BH836" s="35" t="str">
        <f>IF(AND($D836&lt;=2030,Zisk!$D$10&gt;=2030),")","")</f>
        <v/>
      </c>
      <c r="BI836" s="38" t="str">
        <f>IF(AND(D836&lt;2030,2030&lt;=Zisk!$D$10),1,IF(D836=2030,0,""))</f>
        <v/>
      </c>
      <c r="BJ836" s="40" t="s">
        <v>32</v>
      </c>
      <c r="BK836" s="37">
        <f t="shared" si="394"/>
        <v>1</v>
      </c>
      <c r="BL836" s="35" t="str">
        <f t="shared" si="395"/>
        <v>x</v>
      </c>
      <c r="BM836" s="41">
        <f t="shared" si="396"/>
        <v>1</v>
      </c>
      <c r="BN836" s="37" t="str">
        <f t="shared" si="397"/>
        <v>x</v>
      </c>
      <c r="BO836" s="41">
        <f t="shared" si="382"/>
        <v>1.018</v>
      </c>
      <c r="BP836" s="41" t="str">
        <f t="shared" si="383"/>
        <v/>
      </c>
      <c r="BQ836" s="41" t="str">
        <f t="shared" si="384"/>
        <v/>
      </c>
      <c r="BR836" s="41" t="str">
        <f t="shared" si="385"/>
        <v/>
      </c>
      <c r="BS836" s="41" t="str">
        <f t="shared" si="386"/>
        <v/>
      </c>
      <c r="BT836" s="41" t="str">
        <f t="shared" si="387"/>
        <v/>
      </c>
      <c r="BU836" s="41" t="str">
        <f t="shared" si="388"/>
        <v/>
      </c>
      <c r="BV836" s="41" t="str">
        <f t="shared" si="389"/>
        <v/>
      </c>
      <c r="BW836" s="41" t="str">
        <f t="shared" si="390"/>
        <v/>
      </c>
      <c r="BX836" s="41" t="str">
        <f t="shared" si="391"/>
        <v/>
      </c>
      <c r="BY836" s="41" t="str">
        <f t="shared" si="392"/>
        <v/>
      </c>
      <c r="BZ836" s="40" t="s">
        <v>32</v>
      </c>
      <c r="CA836" s="41">
        <f t="shared" si="393"/>
        <v>1.018</v>
      </c>
      <c r="CB836" s="35"/>
      <c r="CC836" s="36">
        <f>IF(D836&gt;Zisk!$D$10,"",E836*CA836)</f>
        <v>0</v>
      </c>
    </row>
    <row r="837" spans="2:81" x14ac:dyDescent="0.2">
      <c r="B837" s="28" t="str">
        <f>Zisk!B848</f>
        <v/>
      </c>
      <c r="C837" s="28">
        <f>Zisk!C848</f>
        <v>0</v>
      </c>
      <c r="D837" s="28">
        <f>Zisk!E848</f>
        <v>0</v>
      </c>
      <c r="E837" s="29">
        <f>Zisk!D848</f>
        <v>0</v>
      </c>
      <c r="F837" s="29"/>
      <c r="G837" s="28" t="str">
        <f t="shared" si="368"/>
        <v>(</v>
      </c>
      <c r="H837" s="28" t="str">
        <f t="shared" si="369"/>
        <v>1</v>
      </c>
      <c r="I837" s="28" t="str">
        <f t="shared" si="370"/>
        <v>+</v>
      </c>
      <c r="J837" s="30">
        <f>IF($D837&lt;=2021,VstupniParametry_SKRYT!$D$5,"")</f>
        <v>0.02</v>
      </c>
      <c r="K837" s="28" t="str">
        <f t="shared" si="371"/>
        <v>)</v>
      </c>
      <c r="L837" s="31">
        <f>IF($D837&lt;=2021,COUNTIF(Vypocet_SKRYT!T834:AS834,"&gt;=1"),"")</f>
        <v>0</v>
      </c>
      <c r="M837" s="32" t="str">
        <f t="shared" si="372"/>
        <v>x</v>
      </c>
      <c r="N837" s="28" t="str">
        <f t="shared" si="373"/>
        <v>(</v>
      </c>
      <c r="O837" s="28" t="str">
        <f t="shared" si="374"/>
        <v>1</v>
      </c>
      <c r="P837" s="28" t="str">
        <f t="shared" si="375"/>
        <v>+</v>
      </c>
      <c r="Q837" s="30">
        <f>IF($D837&lt;=2024,VstupniParametry_SKRYT!$D$6,"")</f>
        <v>0.06</v>
      </c>
      <c r="R837" s="28" t="str">
        <f t="shared" si="376"/>
        <v>)</v>
      </c>
      <c r="S837" s="31">
        <f>IF($D837&lt;=2024,COUNTIFS(Vypocet_SKRYT!AT834:AV834,"&gt;=1"),"")</f>
        <v>0</v>
      </c>
      <c r="T837" s="32" t="str">
        <f t="shared" si="377"/>
        <v>x</v>
      </c>
      <c r="U837" s="28" t="str">
        <f t="shared" si="378"/>
        <v>(</v>
      </c>
      <c r="V837" s="28" t="str">
        <f t="shared" si="379"/>
        <v>1</v>
      </c>
      <c r="W837" s="28" t="str">
        <f t="shared" si="380"/>
        <v>+</v>
      </c>
      <c r="X837" s="30">
        <f>IF($D837&lt;=2025,VstupniParametry_SKRYT!$D$9,"")</f>
        <v>1.7999999999999999E-2</v>
      </c>
      <c r="Y837" s="28" t="str">
        <f t="shared" si="381"/>
        <v>)</v>
      </c>
      <c r="Z837" s="31">
        <f>IF(AND(D837&lt;2025,2025&lt;=Zisk!$D$10),1,IF(D837=2025,0,""))</f>
        <v>1</v>
      </c>
      <c r="AA837" s="32" t="str">
        <f>IF(AND($D837&lt;=2025,Zisk!$D$10&gt;=2026),"x","")</f>
        <v/>
      </c>
      <c r="AB837" s="28" t="str">
        <f>IF(AND($D837&lt;=2026,Zisk!$D$10&gt;=2026),"(","")</f>
        <v/>
      </c>
      <c r="AC837" s="28" t="str">
        <f>IF(AND($D837&lt;=2026,Zisk!$D$10&gt;=2026),"1","")</f>
        <v/>
      </c>
      <c r="AD837" s="28" t="str">
        <f>IF(AND($D837&lt;=2026,Zisk!$D$10&gt;=2026),"+","")</f>
        <v/>
      </c>
      <c r="AE837" s="30" t="str">
        <f>IF(AND($D837&lt;=2026,Zisk!$D$10&gt;=2026),VstupniParametry_SKRYT!$D$10,"")</f>
        <v/>
      </c>
      <c r="AF837" s="28" t="str">
        <f>IF(AND($D837&lt;=2026,Zisk!$D$10&gt;=2026),")","")</f>
        <v/>
      </c>
      <c r="AG837" s="31" t="str">
        <f>IF(AND(D837&lt;2026,2026&lt;=Zisk!$D$10),1,IF(D837=2026,0,""))</f>
        <v/>
      </c>
      <c r="AH837" s="32" t="str">
        <f>IF(AND($D837&lt;=2026,Zisk!$D$10&gt;=2027),"x","")</f>
        <v/>
      </c>
      <c r="AI837" s="28" t="str">
        <f>IF(AND($D837&lt;=2027,Zisk!$D$10&gt;=2027),"(","")</f>
        <v/>
      </c>
      <c r="AJ837" s="28" t="str">
        <f>IF(AND($D837&lt;=2027,Zisk!$D$10&gt;=2027),"1","")</f>
        <v/>
      </c>
      <c r="AK837" s="28" t="str">
        <f>IF(AND($D837&lt;=2027,Zisk!$D$10&gt;=2027),"+","")</f>
        <v/>
      </c>
      <c r="AL837" s="30" t="str">
        <f>IF(AND($D837&lt;=2027,Zisk!$D$10&gt;=2027),VstupniParametry_SKRYT!$D$11,"")</f>
        <v/>
      </c>
      <c r="AM837" s="28" t="str">
        <f>IF(AND($D837&lt;=2027,Zisk!$D$10&gt;=2027),")","")</f>
        <v/>
      </c>
      <c r="AN837" s="31" t="str">
        <f>IF(AND(D837&lt;2027,2027&lt;=Zisk!$D$10),1,IF(D837=2027,0,""))</f>
        <v/>
      </c>
      <c r="AO837" s="32" t="str">
        <f>IF(AND($D837&lt;=2027,Zisk!$D$10&gt;=2028),"x","")</f>
        <v/>
      </c>
      <c r="AP837" s="28" t="str">
        <f>IF(AND($D837&lt;=2028,Zisk!$D$10&gt;=2028),"(","")</f>
        <v/>
      </c>
      <c r="AQ837" s="28" t="str">
        <f>IF(AND($D837&lt;=2028,Zisk!$D$10&gt;=2028),"1","")</f>
        <v/>
      </c>
      <c r="AR837" s="28" t="str">
        <f>IF(AND($D837&lt;=2028,Zisk!$D$10&gt;=2028),"+","")</f>
        <v/>
      </c>
      <c r="AS837" s="30" t="str">
        <f>IF(AND($D837&lt;=2028,Zisk!$D$10&gt;=2028),VstupniParametry_SKRYT!$D$12,"")</f>
        <v/>
      </c>
      <c r="AT837" s="28" t="str">
        <f>IF(AND($D837&lt;=2028,Zisk!$D$10&gt;=2028),")","")</f>
        <v/>
      </c>
      <c r="AU837" s="31" t="str">
        <f>IF(AND(D837&lt;2028,2028&lt;=Zisk!$D$10),1,IF(D837=2028,0,""))</f>
        <v/>
      </c>
      <c r="AV837" s="32" t="str">
        <f>IF(AND($D837&lt;=2028,Zisk!$D$10&gt;=2029),"x","")</f>
        <v/>
      </c>
      <c r="AW837" s="28" t="str">
        <f>IF(AND($D837&lt;=2029,Zisk!$D$10&gt;=2029),"(","")</f>
        <v/>
      </c>
      <c r="AX837" s="28" t="str">
        <f>IF(AND($D837&lt;=2029,Zisk!$D$10&gt;=2029),"1","")</f>
        <v/>
      </c>
      <c r="AY837" s="28" t="str">
        <f>IF(AND($D837&lt;=2029,Zisk!$D$10&gt;=2029),"+","")</f>
        <v/>
      </c>
      <c r="AZ837" s="30" t="str">
        <f>IF(AND($D837&lt;=2029,Zisk!$D$10&gt;=2029),VstupniParametry_SKRYT!$D$13,"")</f>
        <v/>
      </c>
      <c r="BA837" s="28" t="str">
        <f>IF(AND($D837&lt;=2029,Zisk!$D$10&gt;=2029),")","")</f>
        <v/>
      </c>
      <c r="BB837" s="31" t="str">
        <f>IF(AND(D837&lt;2029,2029&lt;=Zisk!$D$10),1,IF(D837=2029,0,""))</f>
        <v/>
      </c>
      <c r="BC837" s="32" t="str">
        <f>IF(AND($D837&lt;=2029,Zisk!$D$10&gt;=2030),"x","")</f>
        <v/>
      </c>
      <c r="BD837" s="28" t="str">
        <f>IF(AND($D837&lt;=2030,Zisk!$D$10&gt;=2030),"(","")</f>
        <v/>
      </c>
      <c r="BE837" s="28" t="str">
        <f>IF(AND($D837&lt;=2030,Zisk!$D$10&gt;=2030),"1","")</f>
        <v/>
      </c>
      <c r="BF837" s="28" t="str">
        <f>IF(AND($D837&lt;=2030,Zisk!$D$10&gt;=2030),"+","")</f>
        <v/>
      </c>
      <c r="BG837" s="30" t="str">
        <f>IF(AND($D837&lt;=2030,Zisk!$D$10&gt;=2030),VstupniParametry_SKRYT!$D$14,"")</f>
        <v/>
      </c>
      <c r="BH837" s="28" t="str">
        <f>IF(AND($D837&lt;=2030,Zisk!$D$10&gt;=2030),")","")</f>
        <v/>
      </c>
      <c r="BI837" s="31" t="str">
        <f>IF(AND(D837&lt;2030,2030&lt;=Zisk!$D$10),1,IF(D837=2030,0,""))</f>
        <v/>
      </c>
      <c r="BJ837" s="33" t="s">
        <v>32</v>
      </c>
      <c r="BK837" s="30">
        <f t="shared" si="394"/>
        <v>1</v>
      </c>
      <c r="BL837" s="28" t="str">
        <f t="shared" si="395"/>
        <v>x</v>
      </c>
      <c r="BM837" s="34">
        <f t="shared" si="396"/>
        <v>1</v>
      </c>
      <c r="BN837" s="30" t="str">
        <f t="shared" si="397"/>
        <v>x</v>
      </c>
      <c r="BO837" s="34">
        <f t="shared" si="382"/>
        <v>1.018</v>
      </c>
      <c r="BP837" s="34" t="str">
        <f t="shared" si="383"/>
        <v/>
      </c>
      <c r="BQ837" s="34" t="str">
        <f t="shared" si="384"/>
        <v/>
      </c>
      <c r="BR837" s="34" t="str">
        <f t="shared" si="385"/>
        <v/>
      </c>
      <c r="BS837" s="34" t="str">
        <f t="shared" si="386"/>
        <v/>
      </c>
      <c r="BT837" s="34" t="str">
        <f t="shared" si="387"/>
        <v/>
      </c>
      <c r="BU837" s="34" t="str">
        <f t="shared" si="388"/>
        <v/>
      </c>
      <c r="BV837" s="34" t="str">
        <f t="shared" si="389"/>
        <v/>
      </c>
      <c r="BW837" s="34" t="str">
        <f t="shared" si="390"/>
        <v/>
      </c>
      <c r="BX837" s="34" t="str">
        <f t="shared" si="391"/>
        <v/>
      </c>
      <c r="BY837" s="34" t="str">
        <f t="shared" si="392"/>
        <v/>
      </c>
      <c r="BZ837" s="33" t="s">
        <v>32</v>
      </c>
      <c r="CA837" s="34">
        <f t="shared" si="393"/>
        <v>1.018</v>
      </c>
      <c r="CB837" s="28"/>
      <c r="CC837" s="29">
        <f>IF(D837&gt;Zisk!$D$10,"",E837*CA837)</f>
        <v>0</v>
      </c>
    </row>
    <row r="838" spans="2:81" x14ac:dyDescent="0.2">
      <c r="B838" s="35" t="str">
        <f>Zisk!B849</f>
        <v/>
      </c>
      <c r="C838" s="35">
        <f>Zisk!C849</f>
        <v>0</v>
      </c>
      <c r="D838" s="35">
        <f>Zisk!E849</f>
        <v>0</v>
      </c>
      <c r="E838" s="36">
        <f>Zisk!D849</f>
        <v>0</v>
      </c>
      <c r="F838" s="36"/>
      <c r="G838" s="35" t="str">
        <f t="shared" si="368"/>
        <v>(</v>
      </c>
      <c r="H838" s="35" t="str">
        <f t="shared" si="369"/>
        <v>1</v>
      </c>
      <c r="I838" s="35" t="str">
        <f t="shared" si="370"/>
        <v>+</v>
      </c>
      <c r="J838" s="37">
        <f>IF($D838&lt;=2021,VstupniParametry_SKRYT!$D$5,"")</f>
        <v>0.02</v>
      </c>
      <c r="K838" s="35" t="str">
        <f t="shared" si="371"/>
        <v>)</v>
      </c>
      <c r="L838" s="38">
        <f>IF($D838&lt;=2021,COUNTIF(Vypocet_SKRYT!T835:AS835,"&gt;=1"),"")</f>
        <v>0</v>
      </c>
      <c r="M838" s="39" t="str">
        <f t="shared" si="372"/>
        <v>x</v>
      </c>
      <c r="N838" s="35" t="str">
        <f t="shared" si="373"/>
        <v>(</v>
      </c>
      <c r="O838" s="35" t="str">
        <f t="shared" si="374"/>
        <v>1</v>
      </c>
      <c r="P838" s="35" t="str">
        <f t="shared" si="375"/>
        <v>+</v>
      </c>
      <c r="Q838" s="37">
        <f>IF($D838&lt;=2024,VstupniParametry_SKRYT!$D$6,"")</f>
        <v>0.06</v>
      </c>
      <c r="R838" s="35" t="str">
        <f t="shared" si="376"/>
        <v>)</v>
      </c>
      <c r="S838" s="38">
        <f>IF($D838&lt;=2024,COUNTIFS(Vypocet_SKRYT!AT835:AV835,"&gt;=1"),"")</f>
        <v>0</v>
      </c>
      <c r="T838" s="39" t="str">
        <f t="shared" si="377"/>
        <v>x</v>
      </c>
      <c r="U838" s="35" t="str">
        <f t="shared" si="378"/>
        <v>(</v>
      </c>
      <c r="V838" s="35" t="str">
        <f t="shared" si="379"/>
        <v>1</v>
      </c>
      <c r="W838" s="35" t="str">
        <f t="shared" si="380"/>
        <v>+</v>
      </c>
      <c r="X838" s="37">
        <f>IF($D838&lt;=2025,VstupniParametry_SKRYT!$D$9,"")</f>
        <v>1.7999999999999999E-2</v>
      </c>
      <c r="Y838" s="35" t="str">
        <f t="shared" si="381"/>
        <v>)</v>
      </c>
      <c r="Z838" s="38">
        <f>IF(AND(D838&lt;2025,2025&lt;=Zisk!$D$10),1,IF(D838=2025,0,""))</f>
        <v>1</v>
      </c>
      <c r="AA838" s="39" t="str">
        <f>IF(AND($D838&lt;=2025,Zisk!$D$10&gt;=2026),"x","")</f>
        <v/>
      </c>
      <c r="AB838" s="35" t="str">
        <f>IF(AND($D838&lt;=2026,Zisk!$D$10&gt;=2026),"(","")</f>
        <v/>
      </c>
      <c r="AC838" s="35" t="str">
        <f>IF(AND($D838&lt;=2026,Zisk!$D$10&gt;=2026),"1","")</f>
        <v/>
      </c>
      <c r="AD838" s="35" t="str">
        <f>IF(AND($D838&lt;=2026,Zisk!$D$10&gt;=2026),"+","")</f>
        <v/>
      </c>
      <c r="AE838" s="37" t="str">
        <f>IF(AND($D838&lt;=2026,Zisk!$D$10&gt;=2026),VstupniParametry_SKRYT!$D$10,"")</f>
        <v/>
      </c>
      <c r="AF838" s="35" t="str">
        <f>IF(AND($D838&lt;=2026,Zisk!$D$10&gt;=2026),")","")</f>
        <v/>
      </c>
      <c r="AG838" s="38" t="str">
        <f>IF(AND(D838&lt;2026,2026&lt;=Zisk!$D$10),1,IF(D838=2026,0,""))</f>
        <v/>
      </c>
      <c r="AH838" s="39" t="str">
        <f>IF(AND($D838&lt;=2026,Zisk!$D$10&gt;=2027),"x","")</f>
        <v/>
      </c>
      <c r="AI838" s="35" t="str">
        <f>IF(AND($D838&lt;=2027,Zisk!$D$10&gt;=2027),"(","")</f>
        <v/>
      </c>
      <c r="AJ838" s="35" t="str">
        <f>IF(AND($D838&lt;=2027,Zisk!$D$10&gt;=2027),"1","")</f>
        <v/>
      </c>
      <c r="AK838" s="35" t="str">
        <f>IF(AND($D838&lt;=2027,Zisk!$D$10&gt;=2027),"+","")</f>
        <v/>
      </c>
      <c r="AL838" s="37" t="str">
        <f>IF(AND($D838&lt;=2027,Zisk!$D$10&gt;=2027),VstupniParametry_SKRYT!$D$11,"")</f>
        <v/>
      </c>
      <c r="AM838" s="35" t="str">
        <f>IF(AND($D838&lt;=2027,Zisk!$D$10&gt;=2027),")","")</f>
        <v/>
      </c>
      <c r="AN838" s="38" t="str">
        <f>IF(AND(D838&lt;2027,2027&lt;=Zisk!$D$10),1,IF(D838=2027,0,""))</f>
        <v/>
      </c>
      <c r="AO838" s="39" t="str">
        <f>IF(AND($D838&lt;=2027,Zisk!$D$10&gt;=2028),"x","")</f>
        <v/>
      </c>
      <c r="AP838" s="35" t="str">
        <f>IF(AND($D838&lt;=2028,Zisk!$D$10&gt;=2028),"(","")</f>
        <v/>
      </c>
      <c r="AQ838" s="35" t="str">
        <f>IF(AND($D838&lt;=2028,Zisk!$D$10&gt;=2028),"1","")</f>
        <v/>
      </c>
      <c r="AR838" s="35" t="str">
        <f>IF(AND($D838&lt;=2028,Zisk!$D$10&gt;=2028),"+","")</f>
        <v/>
      </c>
      <c r="AS838" s="37" t="str">
        <f>IF(AND($D838&lt;=2028,Zisk!$D$10&gt;=2028),VstupniParametry_SKRYT!$D$12,"")</f>
        <v/>
      </c>
      <c r="AT838" s="35" t="str">
        <f>IF(AND($D838&lt;=2028,Zisk!$D$10&gt;=2028),")","")</f>
        <v/>
      </c>
      <c r="AU838" s="38" t="str">
        <f>IF(AND(D838&lt;2028,2028&lt;=Zisk!$D$10),1,IF(D838=2028,0,""))</f>
        <v/>
      </c>
      <c r="AV838" s="39" t="str">
        <f>IF(AND($D838&lt;=2028,Zisk!$D$10&gt;=2029),"x","")</f>
        <v/>
      </c>
      <c r="AW838" s="35" t="str">
        <f>IF(AND($D838&lt;=2029,Zisk!$D$10&gt;=2029),"(","")</f>
        <v/>
      </c>
      <c r="AX838" s="35" t="str">
        <f>IF(AND($D838&lt;=2029,Zisk!$D$10&gt;=2029),"1","")</f>
        <v/>
      </c>
      <c r="AY838" s="35" t="str">
        <f>IF(AND($D838&lt;=2029,Zisk!$D$10&gt;=2029),"+","")</f>
        <v/>
      </c>
      <c r="AZ838" s="37" t="str">
        <f>IF(AND($D838&lt;=2029,Zisk!$D$10&gt;=2029),VstupniParametry_SKRYT!$D$13,"")</f>
        <v/>
      </c>
      <c r="BA838" s="35" t="str">
        <f>IF(AND($D838&lt;=2029,Zisk!$D$10&gt;=2029),")","")</f>
        <v/>
      </c>
      <c r="BB838" s="38" t="str">
        <f>IF(AND(D838&lt;2029,2029&lt;=Zisk!$D$10),1,IF(D838=2029,0,""))</f>
        <v/>
      </c>
      <c r="BC838" s="39" t="str">
        <f>IF(AND($D838&lt;=2029,Zisk!$D$10&gt;=2030),"x","")</f>
        <v/>
      </c>
      <c r="BD838" s="35" t="str">
        <f>IF(AND($D838&lt;=2030,Zisk!$D$10&gt;=2030),"(","")</f>
        <v/>
      </c>
      <c r="BE838" s="35" t="str">
        <f>IF(AND($D838&lt;=2030,Zisk!$D$10&gt;=2030),"1","")</f>
        <v/>
      </c>
      <c r="BF838" s="35" t="str">
        <f>IF(AND($D838&lt;=2030,Zisk!$D$10&gt;=2030),"+","")</f>
        <v/>
      </c>
      <c r="BG838" s="37" t="str">
        <f>IF(AND($D838&lt;=2030,Zisk!$D$10&gt;=2030),VstupniParametry_SKRYT!$D$14,"")</f>
        <v/>
      </c>
      <c r="BH838" s="35" t="str">
        <f>IF(AND($D838&lt;=2030,Zisk!$D$10&gt;=2030),")","")</f>
        <v/>
      </c>
      <c r="BI838" s="38" t="str">
        <f>IF(AND(D838&lt;2030,2030&lt;=Zisk!$D$10),1,IF(D838=2030,0,""))</f>
        <v/>
      </c>
      <c r="BJ838" s="40" t="s">
        <v>32</v>
      </c>
      <c r="BK838" s="37">
        <f t="shared" si="394"/>
        <v>1</v>
      </c>
      <c r="BL838" s="35" t="str">
        <f t="shared" si="395"/>
        <v>x</v>
      </c>
      <c r="BM838" s="41">
        <f t="shared" si="396"/>
        <v>1</v>
      </c>
      <c r="BN838" s="37" t="str">
        <f t="shared" si="397"/>
        <v>x</v>
      </c>
      <c r="BO838" s="41">
        <f t="shared" si="382"/>
        <v>1.018</v>
      </c>
      <c r="BP838" s="41" t="str">
        <f t="shared" si="383"/>
        <v/>
      </c>
      <c r="BQ838" s="41" t="str">
        <f t="shared" si="384"/>
        <v/>
      </c>
      <c r="BR838" s="41" t="str">
        <f t="shared" si="385"/>
        <v/>
      </c>
      <c r="BS838" s="41" t="str">
        <f t="shared" si="386"/>
        <v/>
      </c>
      <c r="BT838" s="41" t="str">
        <f t="shared" si="387"/>
        <v/>
      </c>
      <c r="BU838" s="41" t="str">
        <f t="shared" si="388"/>
        <v/>
      </c>
      <c r="BV838" s="41" t="str">
        <f t="shared" si="389"/>
        <v/>
      </c>
      <c r="BW838" s="41" t="str">
        <f t="shared" si="390"/>
        <v/>
      </c>
      <c r="BX838" s="41" t="str">
        <f t="shared" si="391"/>
        <v/>
      </c>
      <c r="BY838" s="41" t="str">
        <f t="shared" si="392"/>
        <v/>
      </c>
      <c r="BZ838" s="40" t="s">
        <v>32</v>
      </c>
      <c r="CA838" s="41">
        <f t="shared" si="393"/>
        <v>1.018</v>
      </c>
      <c r="CB838" s="35"/>
      <c r="CC838" s="36">
        <f>IF(D838&gt;Zisk!$D$10,"",E838*CA838)</f>
        <v>0</v>
      </c>
    </row>
    <row r="839" spans="2:81" x14ac:dyDescent="0.2">
      <c r="B839" s="28" t="str">
        <f>Zisk!B850</f>
        <v/>
      </c>
      <c r="C839" s="28">
        <f>Zisk!C850</f>
        <v>0</v>
      </c>
      <c r="D839" s="28">
        <f>Zisk!E850</f>
        <v>0</v>
      </c>
      <c r="E839" s="29">
        <f>Zisk!D850</f>
        <v>0</v>
      </c>
      <c r="F839" s="29"/>
      <c r="G839" s="28" t="str">
        <f t="shared" si="368"/>
        <v>(</v>
      </c>
      <c r="H839" s="28" t="str">
        <f t="shared" si="369"/>
        <v>1</v>
      </c>
      <c r="I839" s="28" t="str">
        <f t="shared" si="370"/>
        <v>+</v>
      </c>
      <c r="J839" s="30">
        <f>IF($D839&lt;=2021,VstupniParametry_SKRYT!$D$5,"")</f>
        <v>0.02</v>
      </c>
      <c r="K839" s="28" t="str">
        <f t="shared" si="371"/>
        <v>)</v>
      </c>
      <c r="L839" s="31">
        <f>IF($D839&lt;=2021,COUNTIF(Vypocet_SKRYT!T836:AS836,"&gt;=1"),"")</f>
        <v>0</v>
      </c>
      <c r="M839" s="32" t="str">
        <f t="shared" si="372"/>
        <v>x</v>
      </c>
      <c r="N839" s="28" t="str">
        <f t="shared" si="373"/>
        <v>(</v>
      </c>
      <c r="O839" s="28" t="str">
        <f t="shared" si="374"/>
        <v>1</v>
      </c>
      <c r="P839" s="28" t="str">
        <f t="shared" si="375"/>
        <v>+</v>
      </c>
      <c r="Q839" s="30">
        <f>IF($D839&lt;=2024,VstupniParametry_SKRYT!$D$6,"")</f>
        <v>0.06</v>
      </c>
      <c r="R839" s="28" t="str">
        <f t="shared" si="376"/>
        <v>)</v>
      </c>
      <c r="S839" s="31">
        <f>IF($D839&lt;=2024,COUNTIFS(Vypocet_SKRYT!AT836:AV836,"&gt;=1"),"")</f>
        <v>0</v>
      </c>
      <c r="T839" s="32" t="str">
        <f t="shared" si="377"/>
        <v>x</v>
      </c>
      <c r="U839" s="28" t="str">
        <f t="shared" si="378"/>
        <v>(</v>
      </c>
      <c r="V839" s="28" t="str">
        <f t="shared" si="379"/>
        <v>1</v>
      </c>
      <c r="W839" s="28" t="str">
        <f t="shared" si="380"/>
        <v>+</v>
      </c>
      <c r="X839" s="30">
        <f>IF($D839&lt;=2025,VstupniParametry_SKRYT!$D$9,"")</f>
        <v>1.7999999999999999E-2</v>
      </c>
      <c r="Y839" s="28" t="str">
        <f t="shared" si="381"/>
        <v>)</v>
      </c>
      <c r="Z839" s="31">
        <f>IF(AND(D839&lt;2025,2025&lt;=Zisk!$D$10),1,IF(D839=2025,0,""))</f>
        <v>1</v>
      </c>
      <c r="AA839" s="32" t="str">
        <f>IF(AND($D839&lt;=2025,Zisk!$D$10&gt;=2026),"x","")</f>
        <v/>
      </c>
      <c r="AB839" s="28" t="str">
        <f>IF(AND($D839&lt;=2026,Zisk!$D$10&gt;=2026),"(","")</f>
        <v/>
      </c>
      <c r="AC839" s="28" t="str">
        <f>IF(AND($D839&lt;=2026,Zisk!$D$10&gt;=2026),"1","")</f>
        <v/>
      </c>
      <c r="AD839" s="28" t="str">
        <f>IF(AND($D839&lt;=2026,Zisk!$D$10&gt;=2026),"+","")</f>
        <v/>
      </c>
      <c r="AE839" s="30" t="str">
        <f>IF(AND($D839&lt;=2026,Zisk!$D$10&gt;=2026),VstupniParametry_SKRYT!$D$10,"")</f>
        <v/>
      </c>
      <c r="AF839" s="28" t="str">
        <f>IF(AND($D839&lt;=2026,Zisk!$D$10&gt;=2026),")","")</f>
        <v/>
      </c>
      <c r="AG839" s="31" t="str">
        <f>IF(AND(D839&lt;2026,2026&lt;=Zisk!$D$10),1,IF(D839=2026,0,""))</f>
        <v/>
      </c>
      <c r="AH839" s="32" t="str">
        <f>IF(AND($D839&lt;=2026,Zisk!$D$10&gt;=2027),"x","")</f>
        <v/>
      </c>
      <c r="AI839" s="28" t="str">
        <f>IF(AND($D839&lt;=2027,Zisk!$D$10&gt;=2027),"(","")</f>
        <v/>
      </c>
      <c r="AJ839" s="28" t="str">
        <f>IF(AND($D839&lt;=2027,Zisk!$D$10&gt;=2027),"1","")</f>
        <v/>
      </c>
      <c r="AK839" s="28" t="str">
        <f>IF(AND($D839&lt;=2027,Zisk!$D$10&gt;=2027),"+","")</f>
        <v/>
      </c>
      <c r="AL839" s="30" t="str">
        <f>IF(AND($D839&lt;=2027,Zisk!$D$10&gt;=2027),VstupniParametry_SKRYT!$D$11,"")</f>
        <v/>
      </c>
      <c r="AM839" s="28" t="str">
        <f>IF(AND($D839&lt;=2027,Zisk!$D$10&gt;=2027),")","")</f>
        <v/>
      </c>
      <c r="AN839" s="31" t="str">
        <f>IF(AND(D839&lt;2027,2027&lt;=Zisk!$D$10),1,IF(D839=2027,0,""))</f>
        <v/>
      </c>
      <c r="AO839" s="32" t="str">
        <f>IF(AND($D839&lt;=2027,Zisk!$D$10&gt;=2028),"x","")</f>
        <v/>
      </c>
      <c r="AP839" s="28" t="str">
        <f>IF(AND($D839&lt;=2028,Zisk!$D$10&gt;=2028),"(","")</f>
        <v/>
      </c>
      <c r="AQ839" s="28" t="str">
        <f>IF(AND($D839&lt;=2028,Zisk!$D$10&gt;=2028),"1","")</f>
        <v/>
      </c>
      <c r="AR839" s="28" t="str">
        <f>IF(AND($D839&lt;=2028,Zisk!$D$10&gt;=2028),"+","")</f>
        <v/>
      </c>
      <c r="AS839" s="30" t="str">
        <f>IF(AND($D839&lt;=2028,Zisk!$D$10&gt;=2028),VstupniParametry_SKRYT!$D$12,"")</f>
        <v/>
      </c>
      <c r="AT839" s="28" t="str">
        <f>IF(AND($D839&lt;=2028,Zisk!$D$10&gt;=2028),")","")</f>
        <v/>
      </c>
      <c r="AU839" s="31" t="str">
        <f>IF(AND(D839&lt;2028,2028&lt;=Zisk!$D$10),1,IF(D839=2028,0,""))</f>
        <v/>
      </c>
      <c r="AV839" s="32" t="str">
        <f>IF(AND($D839&lt;=2028,Zisk!$D$10&gt;=2029),"x","")</f>
        <v/>
      </c>
      <c r="AW839" s="28" t="str">
        <f>IF(AND($D839&lt;=2029,Zisk!$D$10&gt;=2029),"(","")</f>
        <v/>
      </c>
      <c r="AX839" s="28" t="str">
        <f>IF(AND($D839&lt;=2029,Zisk!$D$10&gt;=2029),"1","")</f>
        <v/>
      </c>
      <c r="AY839" s="28" t="str">
        <f>IF(AND($D839&lt;=2029,Zisk!$D$10&gt;=2029),"+","")</f>
        <v/>
      </c>
      <c r="AZ839" s="30" t="str">
        <f>IF(AND($D839&lt;=2029,Zisk!$D$10&gt;=2029),VstupniParametry_SKRYT!$D$13,"")</f>
        <v/>
      </c>
      <c r="BA839" s="28" t="str">
        <f>IF(AND($D839&lt;=2029,Zisk!$D$10&gt;=2029),")","")</f>
        <v/>
      </c>
      <c r="BB839" s="31" t="str">
        <f>IF(AND(D839&lt;2029,2029&lt;=Zisk!$D$10),1,IF(D839=2029,0,""))</f>
        <v/>
      </c>
      <c r="BC839" s="32" t="str">
        <f>IF(AND($D839&lt;=2029,Zisk!$D$10&gt;=2030),"x","")</f>
        <v/>
      </c>
      <c r="BD839" s="28" t="str">
        <f>IF(AND($D839&lt;=2030,Zisk!$D$10&gt;=2030),"(","")</f>
        <v/>
      </c>
      <c r="BE839" s="28" t="str">
        <f>IF(AND($D839&lt;=2030,Zisk!$D$10&gt;=2030),"1","")</f>
        <v/>
      </c>
      <c r="BF839" s="28" t="str">
        <f>IF(AND($D839&lt;=2030,Zisk!$D$10&gt;=2030),"+","")</f>
        <v/>
      </c>
      <c r="BG839" s="30" t="str">
        <f>IF(AND($D839&lt;=2030,Zisk!$D$10&gt;=2030),VstupniParametry_SKRYT!$D$14,"")</f>
        <v/>
      </c>
      <c r="BH839" s="28" t="str">
        <f>IF(AND($D839&lt;=2030,Zisk!$D$10&gt;=2030),")","")</f>
        <v/>
      </c>
      <c r="BI839" s="31" t="str">
        <f>IF(AND(D839&lt;2030,2030&lt;=Zisk!$D$10),1,IF(D839=2030,0,""))</f>
        <v/>
      </c>
      <c r="BJ839" s="33" t="s">
        <v>32</v>
      </c>
      <c r="BK839" s="30">
        <f t="shared" si="394"/>
        <v>1</v>
      </c>
      <c r="BL839" s="28" t="str">
        <f t="shared" si="395"/>
        <v>x</v>
      </c>
      <c r="BM839" s="34">
        <f t="shared" si="396"/>
        <v>1</v>
      </c>
      <c r="BN839" s="30" t="str">
        <f t="shared" si="397"/>
        <v>x</v>
      </c>
      <c r="BO839" s="34">
        <f t="shared" si="382"/>
        <v>1.018</v>
      </c>
      <c r="BP839" s="34" t="str">
        <f t="shared" si="383"/>
        <v/>
      </c>
      <c r="BQ839" s="34" t="str">
        <f t="shared" si="384"/>
        <v/>
      </c>
      <c r="BR839" s="34" t="str">
        <f t="shared" si="385"/>
        <v/>
      </c>
      <c r="BS839" s="34" t="str">
        <f t="shared" si="386"/>
        <v/>
      </c>
      <c r="BT839" s="34" t="str">
        <f t="shared" si="387"/>
        <v/>
      </c>
      <c r="BU839" s="34" t="str">
        <f t="shared" si="388"/>
        <v/>
      </c>
      <c r="BV839" s="34" t="str">
        <f t="shared" si="389"/>
        <v/>
      </c>
      <c r="BW839" s="34" t="str">
        <f t="shared" si="390"/>
        <v/>
      </c>
      <c r="BX839" s="34" t="str">
        <f t="shared" si="391"/>
        <v/>
      </c>
      <c r="BY839" s="34" t="str">
        <f t="shared" si="392"/>
        <v/>
      </c>
      <c r="BZ839" s="33" t="s">
        <v>32</v>
      </c>
      <c r="CA839" s="34">
        <f t="shared" si="393"/>
        <v>1.018</v>
      </c>
      <c r="CB839" s="28"/>
      <c r="CC839" s="29">
        <f>IF(D839&gt;Zisk!$D$10,"",E839*CA839)</f>
        <v>0</v>
      </c>
    </row>
    <row r="840" spans="2:81" x14ac:dyDescent="0.2">
      <c r="B840" s="35" t="str">
        <f>Zisk!B851</f>
        <v/>
      </c>
      <c r="C840" s="35">
        <f>Zisk!C851</f>
        <v>0</v>
      </c>
      <c r="D840" s="35">
        <f>Zisk!E851</f>
        <v>0</v>
      </c>
      <c r="E840" s="36">
        <f>Zisk!D851</f>
        <v>0</v>
      </c>
      <c r="F840" s="36"/>
      <c r="G840" s="35" t="str">
        <f t="shared" si="368"/>
        <v>(</v>
      </c>
      <c r="H840" s="35" t="str">
        <f t="shared" si="369"/>
        <v>1</v>
      </c>
      <c r="I840" s="35" t="str">
        <f t="shared" si="370"/>
        <v>+</v>
      </c>
      <c r="J840" s="37">
        <f>IF($D840&lt;=2021,VstupniParametry_SKRYT!$D$5,"")</f>
        <v>0.02</v>
      </c>
      <c r="K840" s="35" t="str">
        <f t="shared" si="371"/>
        <v>)</v>
      </c>
      <c r="L840" s="38">
        <f>IF($D840&lt;=2021,COUNTIF(Vypocet_SKRYT!T837:AS837,"&gt;=1"),"")</f>
        <v>0</v>
      </c>
      <c r="M840" s="39" t="str">
        <f t="shared" si="372"/>
        <v>x</v>
      </c>
      <c r="N840" s="35" t="str">
        <f t="shared" si="373"/>
        <v>(</v>
      </c>
      <c r="O840" s="35" t="str">
        <f t="shared" si="374"/>
        <v>1</v>
      </c>
      <c r="P840" s="35" t="str">
        <f t="shared" si="375"/>
        <v>+</v>
      </c>
      <c r="Q840" s="37">
        <f>IF($D840&lt;=2024,VstupniParametry_SKRYT!$D$6,"")</f>
        <v>0.06</v>
      </c>
      <c r="R840" s="35" t="str">
        <f t="shared" si="376"/>
        <v>)</v>
      </c>
      <c r="S840" s="38">
        <f>IF($D840&lt;=2024,COUNTIFS(Vypocet_SKRYT!AT837:AV837,"&gt;=1"),"")</f>
        <v>0</v>
      </c>
      <c r="T840" s="39" t="str">
        <f t="shared" si="377"/>
        <v>x</v>
      </c>
      <c r="U840" s="35" t="str">
        <f t="shared" si="378"/>
        <v>(</v>
      </c>
      <c r="V840" s="35" t="str">
        <f t="shared" si="379"/>
        <v>1</v>
      </c>
      <c r="W840" s="35" t="str">
        <f t="shared" si="380"/>
        <v>+</v>
      </c>
      <c r="X840" s="37">
        <f>IF($D840&lt;=2025,VstupniParametry_SKRYT!$D$9,"")</f>
        <v>1.7999999999999999E-2</v>
      </c>
      <c r="Y840" s="35" t="str">
        <f t="shared" si="381"/>
        <v>)</v>
      </c>
      <c r="Z840" s="38">
        <f>IF(AND(D840&lt;2025,2025&lt;=Zisk!$D$10),1,IF(D840=2025,0,""))</f>
        <v>1</v>
      </c>
      <c r="AA840" s="39" t="str">
        <f>IF(AND($D840&lt;=2025,Zisk!$D$10&gt;=2026),"x","")</f>
        <v/>
      </c>
      <c r="AB840" s="35" t="str">
        <f>IF(AND($D840&lt;=2026,Zisk!$D$10&gt;=2026),"(","")</f>
        <v/>
      </c>
      <c r="AC840" s="35" t="str">
        <f>IF(AND($D840&lt;=2026,Zisk!$D$10&gt;=2026),"1","")</f>
        <v/>
      </c>
      <c r="AD840" s="35" t="str">
        <f>IF(AND($D840&lt;=2026,Zisk!$D$10&gt;=2026),"+","")</f>
        <v/>
      </c>
      <c r="AE840" s="37" t="str">
        <f>IF(AND($D840&lt;=2026,Zisk!$D$10&gt;=2026),VstupniParametry_SKRYT!$D$10,"")</f>
        <v/>
      </c>
      <c r="AF840" s="35" t="str">
        <f>IF(AND($D840&lt;=2026,Zisk!$D$10&gt;=2026),")","")</f>
        <v/>
      </c>
      <c r="AG840" s="38" t="str">
        <f>IF(AND(D840&lt;2026,2026&lt;=Zisk!$D$10),1,IF(D840=2026,0,""))</f>
        <v/>
      </c>
      <c r="AH840" s="39" t="str">
        <f>IF(AND($D840&lt;=2026,Zisk!$D$10&gt;=2027),"x","")</f>
        <v/>
      </c>
      <c r="AI840" s="35" t="str">
        <f>IF(AND($D840&lt;=2027,Zisk!$D$10&gt;=2027),"(","")</f>
        <v/>
      </c>
      <c r="AJ840" s="35" t="str">
        <f>IF(AND($D840&lt;=2027,Zisk!$D$10&gt;=2027),"1","")</f>
        <v/>
      </c>
      <c r="AK840" s="35" t="str">
        <f>IF(AND($D840&lt;=2027,Zisk!$D$10&gt;=2027),"+","")</f>
        <v/>
      </c>
      <c r="AL840" s="37" t="str">
        <f>IF(AND($D840&lt;=2027,Zisk!$D$10&gt;=2027),VstupniParametry_SKRYT!$D$11,"")</f>
        <v/>
      </c>
      <c r="AM840" s="35" t="str">
        <f>IF(AND($D840&lt;=2027,Zisk!$D$10&gt;=2027),")","")</f>
        <v/>
      </c>
      <c r="AN840" s="38" t="str">
        <f>IF(AND(D840&lt;2027,2027&lt;=Zisk!$D$10),1,IF(D840=2027,0,""))</f>
        <v/>
      </c>
      <c r="AO840" s="39" t="str">
        <f>IF(AND($D840&lt;=2027,Zisk!$D$10&gt;=2028),"x","")</f>
        <v/>
      </c>
      <c r="AP840" s="35" t="str">
        <f>IF(AND($D840&lt;=2028,Zisk!$D$10&gt;=2028),"(","")</f>
        <v/>
      </c>
      <c r="AQ840" s="35" t="str">
        <f>IF(AND($D840&lt;=2028,Zisk!$D$10&gt;=2028),"1","")</f>
        <v/>
      </c>
      <c r="AR840" s="35" t="str">
        <f>IF(AND($D840&lt;=2028,Zisk!$D$10&gt;=2028),"+","")</f>
        <v/>
      </c>
      <c r="AS840" s="37" t="str">
        <f>IF(AND($D840&lt;=2028,Zisk!$D$10&gt;=2028),VstupniParametry_SKRYT!$D$12,"")</f>
        <v/>
      </c>
      <c r="AT840" s="35" t="str">
        <f>IF(AND($D840&lt;=2028,Zisk!$D$10&gt;=2028),")","")</f>
        <v/>
      </c>
      <c r="AU840" s="38" t="str">
        <f>IF(AND(D840&lt;2028,2028&lt;=Zisk!$D$10),1,IF(D840=2028,0,""))</f>
        <v/>
      </c>
      <c r="AV840" s="39" t="str">
        <f>IF(AND($D840&lt;=2028,Zisk!$D$10&gt;=2029),"x","")</f>
        <v/>
      </c>
      <c r="AW840" s="35" t="str">
        <f>IF(AND($D840&lt;=2029,Zisk!$D$10&gt;=2029),"(","")</f>
        <v/>
      </c>
      <c r="AX840" s="35" t="str">
        <f>IF(AND($D840&lt;=2029,Zisk!$D$10&gt;=2029),"1","")</f>
        <v/>
      </c>
      <c r="AY840" s="35" t="str">
        <f>IF(AND($D840&lt;=2029,Zisk!$D$10&gt;=2029),"+","")</f>
        <v/>
      </c>
      <c r="AZ840" s="37" t="str">
        <f>IF(AND($D840&lt;=2029,Zisk!$D$10&gt;=2029),VstupniParametry_SKRYT!$D$13,"")</f>
        <v/>
      </c>
      <c r="BA840" s="35" t="str">
        <f>IF(AND($D840&lt;=2029,Zisk!$D$10&gt;=2029),")","")</f>
        <v/>
      </c>
      <c r="BB840" s="38" t="str">
        <f>IF(AND(D840&lt;2029,2029&lt;=Zisk!$D$10),1,IF(D840=2029,0,""))</f>
        <v/>
      </c>
      <c r="BC840" s="39" t="str">
        <f>IF(AND($D840&lt;=2029,Zisk!$D$10&gt;=2030),"x","")</f>
        <v/>
      </c>
      <c r="BD840" s="35" t="str">
        <f>IF(AND($D840&lt;=2030,Zisk!$D$10&gt;=2030),"(","")</f>
        <v/>
      </c>
      <c r="BE840" s="35" t="str">
        <f>IF(AND($D840&lt;=2030,Zisk!$D$10&gt;=2030),"1","")</f>
        <v/>
      </c>
      <c r="BF840" s="35" t="str">
        <f>IF(AND($D840&lt;=2030,Zisk!$D$10&gt;=2030),"+","")</f>
        <v/>
      </c>
      <c r="BG840" s="37" t="str">
        <f>IF(AND($D840&lt;=2030,Zisk!$D$10&gt;=2030),VstupniParametry_SKRYT!$D$14,"")</f>
        <v/>
      </c>
      <c r="BH840" s="35" t="str">
        <f>IF(AND($D840&lt;=2030,Zisk!$D$10&gt;=2030),")","")</f>
        <v/>
      </c>
      <c r="BI840" s="38" t="str">
        <f>IF(AND(D840&lt;2030,2030&lt;=Zisk!$D$10),1,IF(D840=2030,0,""))</f>
        <v/>
      </c>
      <c r="BJ840" s="40" t="s">
        <v>32</v>
      </c>
      <c r="BK840" s="37">
        <f t="shared" si="394"/>
        <v>1</v>
      </c>
      <c r="BL840" s="35" t="str">
        <f t="shared" si="395"/>
        <v>x</v>
      </c>
      <c r="BM840" s="41">
        <f t="shared" si="396"/>
        <v>1</v>
      </c>
      <c r="BN840" s="37" t="str">
        <f t="shared" si="397"/>
        <v>x</v>
      </c>
      <c r="BO840" s="41">
        <f t="shared" si="382"/>
        <v>1.018</v>
      </c>
      <c r="BP840" s="41" t="str">
        <f t="shared" si="383"/>
        <v/>
      </c>
      <c r="BQ840" s="41" t="str">
        <f t="shared" si="384"/>
        <v/>
      </c>
      <c r="BR840" s="41" t="str">
        <f t="shared" si="385"/>
        <v/>
      </c>
      <c r="BS840" s="41" t="str">
        <f t="shared" si="386"/>
        <v/>
      </c>
      <c r="BT840" s="41" t="str">
        <f t="shared" si="387"/>
        <v/>
      </c>
      <c r="BU840" s="41" t="str">
        <f t="shared" si="388"/>
        <v/>
      </c>
      <c r="BV840" s="41" t="str">
        <f t="shared" si="389"/>
        <v/>
      </c>
      <c r="BW840" s="41" t="str">
        <f t="shared" si="390"/>
        <v/>
      </c>
      <c r="BX840" s="41" t="str">
        <f t="shared" si="391"/>
        <v/>
      </c>
      <c r="BY840" s="41" t="str">
        <f t="shared" si="392"/>
        <v/>
      </c>
      <c r="BZ840" s="40" t="s">
        <v>32</v>
      </c>
      <c r="CA840" s="41">
        <f t="shared" si="393"/>
        <v>1.018</v>
      </c>
      <c r="CB840" s="35"/>
      <c r="CC840" s="36">
        <f>IF(D840&gt;Zisk!$D$10,"",E840*CA840)</f>
        <v>0</v>
      </c>
    </row>
    <row r="841" spans="2:81" x14ac:dyDescent="0.2">
      <c r="B841" s="28" t="str">
        <f>Zisk!B852</f>
        <v/>
      </c>
      <c r="C841" s="28">
        <f>Zisk!C852</f>
        <v>0</v>
      </c>
      <c r="D841" s="28">
        <f>Zisk!E852</f>
        <v>0</v>
      </c>
      <c r="E841" s="29">
        <f>Zisk!D852</f>
        <v>0</v>
      </c>
      <c r="F841" s="29"/>
      <c r="G841" s="28" t="str">
        <f t="shared" si="368"/>
        <v>(</v>
      </c>
      <c r="H841" s="28" t="str">
        <f t="shared" si="369"/>
        <v>1</v>
      </c>
      <c r="I841" s="28" t="str">
        <f t="shared" si="370"/>
        <v>+</v>
      </c>
      <c r="J841" s="30">
        <f>IF($D841&lt;=2021,VstupniParametry_SKRYT!$D$5,"")</f>
        <v>0.02</v>
      </c>
      <c r="K841" s="28" t="str">
        <f t="shared" si="371"/>
        <v>)</v>
      </c>
      <c r="L841" s="31">
        <f>IF($D841&lt;=2021,COUNTIF(Vypocet_SKRYT!T838:AS838,"&gt;=1"),"")</f>
        <v>0</v>
      </c>
      <c r="M841" s="32" t="str">
        <f t="shared" si="372"/>
        <v>x</v>
      </c>
      <c r="N841" s="28" t="str">
        <f t="shared" si="373"/>
        <v>(</v>
      </c>
      <c r="O841" s="28" t="str">
        <f t="shared" si="374"/>
        <v>1</v>
      </c>
      <c r="P841" s="28" t="str">
        <f t="shared" si="375"/>
        <v>+</v>
      </c>
      <c r="Q841" s="30">
        <f>IF($D841&lt;=2024,VstupniParametry_SKRYT!$D$6,"")</f>
        <v>0.06</v>
      </c>
      <c r="R841" s="28" t="str">
        <f t="shared" si="376"/>
        <v>)</v>
      </c>
      <c r="S841" s="31">
        <f>IF($D841&lt;=2024,COUNTIFS(Vypocet_SKRYT!AT838:AV838,"&gt;=1"),"")</f>
        <v>0</v>
      </c>
      <c r="T841" s="32" t="str">
        <f t="shared" si="377"/>
        <v>x</v>
      </c>
      <c r="U841" s="28" t="str">
        <f t="shared" si="378"/>
        <v>(</v>
      </c>
      <c r="V841" s="28" t="str">
        <f t="shared" si="379"/>
        <v>1</v>
      </c>
      <c r="W841" s="28" t="str">
        <f t="shared" si="380"/>
        <v>+</v>
      </c>
      <c r="X841" s="30">
        <f>IF($D841&lt;=2025,VstupniParametry_SKRYT!$D$9,"")</f>
        <v>1.7999999999999999E-2</v>
      </c>
      <c r="Y841" s="28" t="str">
        <f t="shared" si="381"/>
        <v>)</v>
      </c>
      <c r="Z841" s="31">
        <f>IF(AND(D841&lt;2025,2025&lt;=Zisk!$D$10),1,IF(D841=2025,0,""))</f>
        <v>1</v>
      </c>
      <c r="AA841" s="32" t="str">
        <f>IF(AND($D841&lt;=2025,Zisk!$D$10&gt;=2026),"x","")</f>
        <v/>
      </c>
      <c r="AB841" s="28" t="str">
        <f>IF(AND($D841&lt;=2026,Zisk!$D$10&gt;=2026),"(","")</f>
        <v/>
      </c>
      <c r="AC841" s="28" t="str">
        <f>IF(AND($D841&lt;=2026,Zisk!$D$10&gt;=2026),"1","")</f>
        <v/>
      </c>
      <c r="AD841" s="28" t="str">
        <f>IF(AND($D841&lt;=2026,Zisk!$D$10&gt;=2026),"+","")</f>
        <v/>
      </c>
      <c r="AE841" s="30" t="str">
        <f>IF(AND($D841&lt;=2026,Zisk!$D$10&gt;=2026),VstupniParametry_SKRYT!$D$10,"")</f>
        <v/>
      </c>
      <c r="AF841" s="28" t="str">
        <f>IF(AND($D841&lt;=2026,Zisk!$D$10&gt;=2026),")","")</f>
        <v/>
      </c>
      <c r="AG841" s="31" t="str">
        <f>IF(AND(D841&lt;2026,2026&lt;=Zisk!$D$10),1,IF(D841=2026,0,""))</f>
        <v/>
      </c>
      <c r="AH841" s="32" t="str">
        <f>IF(AND($D841&lt;=2026,Zisk!$D$10&gt;=2027),"x","")</f>
        <v/>
      </c>
      <c r="AI841" s="28" t="str">
        <f>IF(AND($D841&lt;=2027,Zisk!$D$10&gt;=2027),"(","")</f>
        <v/>
      </c>
      <c r="AJ841" s="28" t="str">
        <f>IF(AND($D841&lt;=2027,Zisk!$D$10&gt;=2027),"1","")</f>
        <v/>
      </c>
      <c r="AK841" s="28" t="str">
        <f>IF(AND($D841&lt;=2027,Zisk!$D$10&gt;=2027),"+","")</f>
        <v/>
      </c>
      <c r="AL841" s="30" t="str">
        <f>IF(AND($D841&lt;=2027,Zisk!$D$10&gt;=2027),VstupniParametry_SKRYT!$D$11,"")</f>
        <v/>
      </c>
      <c r="AM841" s="28" t="str">
        <f>IF(AND($D841&lt;=2027,Zisk!$D$10&gt;=2027),")","")</f>
        <v/>
      </c>
      <c r="AN841" s="31" t="str">
        <f>IF(AND(D841&lt;2027,2027&lt;=Zisk!$D$10),1,IF(D841=2027,0,""))</f>
        <v/>
      </c>
      <c r="AO841" s="32" t="str">
        <f>IF(AND($D841&lt;=2027,Zisk!$D$10&gt;=2028),"x","")</f>
        <v/>
      </c>
      <c r="AP841" s="28" t="str">
        <f>IF(AND($D841&lt;=2028,Zisk!$D$10&gt;=2028),"(","")</f>
        <v/>
      </c>
      <c r="AQ841" s="28" t="str">
        <f>IF(AND($D841&lt;=2028,Zisk!$D$10&gt;=2028),"1","")</f>
        <v/>
      </c>
      <c r="AR841" s="28" t="str">
        <f>IF(AND($D841&lt;=2028,Zisk!$D$10&gt;=2028),"+","")</f>
        <v/>
      </c>
      <c r="AS841" s="30" t="str">
        <f>IF(AND($D841&lt;=2028,Zisk!$D$10&gt;=2028),VstupniParametry_SKRYT!$D$12,"")</f>
        <v/>
      </c>
      <c r="AT841" s="28" t="str">
        <f>IF(AND($D841&lt;=2028,Zisk!$D$10&gt;=2028),")","")</f>
        <v/>
      </c>
      <c r="AU841" s="31" t="str">
        <f>IF(AND(D841&lt;2028,2028&lt;=Zisk!$D$10),1,IF(D841=2028,0,""))</f>
        <v/>
      </c>
      <c r="AV841" s="32" t="str">
        <f>IF(AND($D841&lt;=2028,Zisk!$D$10&gt;=2029),"x","")</f>
        <v/>
      </c>
      <c r="AW841" s="28" t="str">
        <f>IF(AND($D841&lt;=2029,Zisk!$D$10&gt;=2029),"(","")</f>
        <v/>
      </c>
      <c r="AX841" s="28" t="str">
        <f>IF(AND($D841&lt;=2029,Zisk!$D$10&gt;=2029),"1","")</f>
        <v/>
      </c>
      <c r="AY841" s="28" t="str">
        <f>IF(AND($D841&lt;=2029,Zisk!$D$10&gt;=2029),"+","")</f>
        <v/>
      </c>
      <c r="AZ841" s="30" t="str">
        <f>IF(AND($D841&lt;=2029,Zisk!$D$10&gt;=2029),VstupniParametry_SKRYT!$D$13,"")</f>
        <v/>
      </c>
      <c r="BA841" s="28" t="str">
        <f>IF(AND($D841&lt;=2029,Zisk!$D$10&gt;=2029),")","")</f>
        <v/>
      </c>
      <c r="BB841" s="31" t="str">
        <f>IF(AND(D841&lt;2029,2029&lt;=Zisk!$D$10),1,IF(D841=2029,0,""))</f>
        <v/>
      </c>
      <c r="BC841" s="32" t="str">
        <f>IF(AND($D841&lt;=2029,Zisk!$D$10&gt;=2030),"x","")</f>
        <v/>
      </c>
      <c r="BD841" s="28" t="str">
        <f>IF(AND($D841&lt;=2030,Zisk!$D$10&gt;=2030),"(","")</f>
        <v/>
      </c>
      <c r="BE841" s="28" t="str">
        <f>IF(AND($D841&lt;=2030,Zisk!$D$10&gt;=2030),"1","")</f>
        <v/>
      </c>
      <c r="BF841" s="28" t="str">
        <f>IF(AND($D841&lt;=2030,Zisk!$D$10&gt;=2030),"+","")</f>
        <v/>
      </c>
      <c r="BG841" s="30" t="str">
        <f>IF(AND($D841&lt;=2030,Zisk!$D$10&gt;=2030),VstupniParametry_SKRYT!$D$14,"")</f>
        <v/>
      </c>
      <c r="BH841" s="28" t="str">
        <f>IF(AND($D841&lt;=2030,Zisk!$D$10&gt;=2030),")","")</f>
        <v/>
      </c>
      <c r="BI841" s="31" t="str">
        <f>IF(AND(D841&lt;2030,2030&lt;=Zisk!$D$10),1,IF(D841=2030,0,""))</f>
        <v/>
      </c>
      <c r="BJ841" s="33" t="s">
        <v>32</v>
      </c>
      <c r="BK841" s="30">
        <f t="shared" si="394"/>
        <v>1</v>
      </c>
      <c r="BL841" s="28" t="str">
        <f t="shared" si="395"/>
        <v>x</v>
      </c>
      <c r="BM841" s="34">
        <f t="shared" si="396"/>
        <v>1</v>
      </c>
      <c r="BN841" s="30" t="str">
        <f t="shared" si="397"/>
        <v>x</v>
      </c>
      <c r="BO841" s="34">
        <f t="shared" si="382"/>
        <v>1.018</v>
      </c>
      <c r="BP841" s="34" t="str">
        <f t="shared" si="383"/>
        <v/>
      </c>
      <c r="BQ841" s="34" t="str">
        <f t="shared" si="384"/>
        <v/>
      </c>
      <c r="BR841" s="34" t="str">
        <f t="shared" si="385"/>
        <v/>
      </c>
      <c r="BS841" s="34" t="str">
        <f t="shared" si="386"/>
        <v/>
      </c>
      <c r="BT841" s="34" t="str">
        <f t="shared" si="387"/>
        <v/>
      </c>
      <c r="BU841" s="34" t="str">
        <f t="shared" si="388"/>
        <v/>
      </c>
      <c r="BV841" s="34" t="str">
        <f t="shared" si="389"/>
        <v/>
      </c>
      <c r="BW841" s="34" t="str">
        <f t="shared" si="390"/>
        <v/>
      </c>
      <c r="BX841" s="34" t="str">
        <f t="shared" si="391"/>
        <v/>
      </c>
      <c r="BY841" s="34" t="str">
        <f t="shared" si="392"/>
        <v/>
      </c>
      <c r="BZ841" s="33" t="s">
        <v>32</v>
      </c>
      <c r="CA841" s="34">
        <f t="shared" si="393"/>
        <v>1.018</v>
      </c>
      <c r="CB841" s="28"/>
      <c r="CC841" s="29">
        <f>IF(D841&gt;Zisk!$D$10,"",E841*CA841)</f>
        <v>0</v>
      </c>
    </row>
    <row r="842" spans="2:81" x14ac:dyDescent="0.2">
      <c r="B842" s="35" t="str">
        <f>Zisk!B853</f>
        <v/>
      </c>
      <c r="C842" s="35">
        <f>Zisk!C853</f>
        <v>0</v>
      </c>
      <c r="D842" s="35">
        <f>Zisk!E853</f>
        <v>0</v>
      </c>
      <c r="E842" s="36">
        <f>Zisk!D853</f>
        <v>0</v>
      </c>
      <c r="F842" s="36"/>
      <c r="G842" s="35" t="str">
        <f t="shared" si="368"/>
        <v>(</v>
      </c>
      <c r="H842" s="35" t="str">
        <f t="shared" si="369"/>
        <v>1</v>
      </c>
      <c r="I842" s="35" t="str">
        <f t="shared" si="370"/>
        <v>+</v>
      </c>
      <c r="J842" s="37">
        <f>IF($D842&lt;=2021,VstupniParametry_SKRYT!$D$5,"")</f>
        <v>0.02</v>
      </c>
      <c r="K842" s="35" t="str">
        <f t="shared" si="371"/>
        <v>)</v>
      </c>
      <c r="L842" s="38">
        <f>IF($D842&lt;=2021,COUNTIF(Vypocet_SKRYT!T839:AS839,"&gt;=1"),"")</f>
        <v>0</v>
      </c>
      <c r="M842" s="39" t="str">
        <f t="shared" si="372"/>
        <v>x</v>
      </c>
      <c r="N842" s="35" t="str">
        <f t="shared" si="373"/>
        <v>(</v>
      </c>
      <c r="O842" s="35" t="str">
        <f t="shared" si="374"/>
        <v>1</v>
      </c>
      <c r="P842" s="35" t="str">
        <f t="shared" si="375"/>
        <v>+</v>
      </c>
      <c r="Q842" s="37">
        <f>IF($D842&lt;=2024,VstupniParametry_SKRYT!$D$6,"")</f>
        <v>0.06</v>
      </c>
      <c r="R842" s="35" t="str">
        <f t="shared" si="376"/>
        <v>)</v>
      </c>
      <c r="S842" s="38">
        <f>IF($D842&lt;=2024,COUNTIFS(Vypocet_SKRYT!AT839:AV839,"&gt;=1"),"")</f>
        <v>0</v>
      </c>
      <c r="T842" s="39" t="str">
        <f t="shared" si="377"/>
        <v>x</v>
      </c>
      <c r="U842" s="35" t="str">
        <f t="shared" si="378"/>
        <v>(</v>
      </c>
      <c r="V842" s="35" t="str">
        <f t="shared" si="379"/>
        <v>1</v>
      </c>
      <c r="W842" s="35" t="str">
        <f t="shared" si="380"/>
        <v>+</v>
      </c>
      <c r="X842" s="37">
        <f>IF($D842&lt;=2025,VstupniParametry_SKRYT!$D$9,"")</f>
        <v>1.7999999999999999E-2</v>
      </c>
      <c r="Y842" s="35" t="str">
        <f t="shared" si="381"/>
        <v>)</v>
      </c>
      <c r="Z842" s="38">
        <f>IF(AND(D842&lt;2025,2025&lt;=Zisk!$D$10),1,IF(D842=2025,0,""))</f>
        <v>1</v>
      </c>
      <c r="AA842" s="39" t="str">
        <f>IF(AND($D842&lt;=2025,Zisk!$D$10&gt;=2026),"x","")</f>
        <v/>
      </c>
      <c r="AB842" s="35" t="str">
        <f>IF(AND($D842&lt;=2026,Zisk!$D$10&gt;=2026),"(","")</f>
        <v/>
      </c>
      <c r="AC842" s="35" t="str">
        <f>IF(AND($D842&lt;=2026,Zisk!$D$10&gt;=2026),"1","")</f>
        <v/>
      </c>
      <c r="AD842" s="35" t="str">
        <f>IF(AND($D842&lt;=2026,Zisk!$D$10&gt;=2026),"+","")</f>
        <v/>
      </c>
      <c r="AE842" s="37" t="str">
        <f>IF(AND($D842&lt;=2026,Zisk!$D$10&gt;=2026),VstupniParametry_SKRYT!$D$10,"")</f>
        <v/>
      </c>
      <c r="AF842" s="35" t="str">
        <f>IF(AND($D842&lt;=2026,Zisk!$D$10&gt;=2026),")","")</f>
        <v/>
      </c>
      <c r="AG842" s="38" t="str">
        <f>IF(AND(D842&lt;2026,2026&lt;=Zisk!$D$10),1,IF(D842=2026,0,""))</f>
        <v/>
      </c>
      <c r="AH842" s="39" t="str">
        <f>IF(AND($D842&lt;=2026,Zisk!$D$10&gt;=2027),"x","")</f>
        <v/>
      </c>
      <c r="AI842" s="35" t="str">
        <f>IF(AND($D842&lt;=2027,Zisk!$D$10&gt;=2027),"(","")</f>
        <v/>
      </c>
      <c r="AJ842" s="35" t="str">
        <f>IF(AND($D842&lt;=2027,Zisk!$D$10&gt;=2027),"1","")</f>
        <v/>
      </c>
      <c r="AK842" s="35" t="str">
        <f>IF(AND($D842&lt;=2027,Zisk!$D$10&gt;=2027),"+","")</f>
        <v/>
      </c>
      <c r="AL842" s="37" t="str">
        <f>IF(AND($D842&lt;=2027,Zisk!$D$10&gt;=2027),VstupniParametry_SKRYT!$D$11,"")</f>
        <v/>
      </c>
      <c r="AM842" s="35" t="str">
        <f>IF(AND($D842&lt;=2027,Zisk!$D$10&gt;=2027),")","")</f>
        <v/>
      </c>
      <c r="AN842" s="38" t="str">
        <f>IF(AND(D842&lt;2027,2027&lt;=Zisk!$D$10),1,IF(D842=2027,0,""))</f>
        <v/>
      </c>
      <c r="AO842" s="39" t="str">
        <f>IF(AND($D842&lt;=2027,Zisk!$D$10&gt;=2028),"x","")</f>
        <v/>
      </c>
      <c r="AP842" s="35" t="str">
        <f>IF(AND($D842&lt;=2028,Zisk!$D$10&gt;=2028),"(","")</f>
        <v/>
      </c>
      <c r="AQ842" s="35" t="str">
        <f>IF(AND($D842&lt;=2028,Zisk!$D$10&gt;=2028),"1","")</f>
        <v/>
      </c>
      <c r="AR842" s="35" t="str">
        <f>IF(AND($D842&lt;=2028,Zisk!$D$10&gt;=2028),"+","")</f>
        <v/>
      </c>
      <c r="AS842" s="37" t="str">
        <f>IF(AND($D842&lt;=2028,Zisk!$D$10&gt;=2028),VstupniParametry_SKRYT!$D$12,"")</f>
        <v/>
      </c>
      <c r="AT842" s="35" t="str">
        <f>IF(AND($D842&lt;=2028,Zisk!$D$10&gt;=2028),")","")</f>
        <v/>
      </c>
      <c r="AU842" s="38" t="str">
        <f>IF(AND(D842&lt;2028,2028&lt;=Zisk!$D$10),1,IF(D842=2028,0,""))</f>
        <v/>
      </c>
      <c r="AV842" s="39" t="str">
        <f>IF(AND($D842&lt;=2028,Zisk!$D$10&gt;=2029),"x","")</f>
        <v/>
      </c>
      <c r="AW842" s="35" t="str">
        <f>IF(AND($D842&lt;=2029,Zisk!$D$10&gt;=2029),"(","")</f>
        <v/>
      </c>
      <c r="AX842" s="35" t="str">
        <f>IF(AND($D842&lt;=2029,Zisk!$D$10&gt;=2029),"1","")</f>
        <v/>
      </c>
      <c r="AY842" s="35" t="str">
        <f>IF(AND($D842&lt;=2029,Zisk!$D$10&gt;=2029),"+","")</f>
        <v/>
      </c>
      <c r="AZ842" s="37" t="str">
        <f>IF(AND($D842&lt;=2029,Zisk!$D$10&gt;=2029),VstupniParametry_SKRYT!$D$13,"")</f>
        <v/>
      </c>
      <c r="BA842" s="35" t="str">
        <f>IF(AND($D842&lt;=2029,Zisk!$D$10&gt;=2029),")","")</f>
        <v/>
      </c>
      <c r="BB842" s="38" t="str">
        <f>IF(AND(D842&lt;2029,2029&lt;=Zisk!$D$10),1,IF(D842=2029,0,""))</f>
        <v/>
      </c>
      <c r="BC842" s="39" t="str">
        <f>IF(AND($D842&lt;=2029,Zisk!$D$10&gt;=2030),"x","")</f>
        <v/>
      </c>
      <c r="BD842" s="35" t="str">
        <f>IF(AND($D842&lt;=2030,Zisk!$D$10&gt;=2030),"(","")</f>
        <v/>
      </c>
      <c r="BE842" s="35" t="str">
        <f>IF(AND($D842&lt;=2030,Zisk!$D$10&gt;=2030),"1","")</f>
        <v/>
      </c>
      <c r="BF842" s="35" t="str">
        <f>IF(AND($D842&lt;=2030,Zisk!$D$10&gt;=2030),"+","")</f>
        <v/>
      </c>
      <c r="BG842" s="37" t="str">
        <f>IF(AND($D842&lt;=2030,Zisk!$D$10&gt;=2030),VstupniParametry_SKRYT!$D$14,"")</f>
        <v/>
      </c>
      <c r="BH842" s="35" t="str">
        <f>IF(AND($D842&lt;=2030,Zisk!$D$10&gt;=2030),")","")</f>
        <v/>
      </c>
      <c r="BI842" s="38" t="str">
        <f>IF(AND(D842&lt;2030,2030&lt;=Zisk!$D$10),1,IF(D842=2030,0,""))</f>
        <v/>
      </c>
      <c r="BJ842" s="40" t="s">
        <v>32</v>
      </c>
      <c r="BK842" s="37">
        <f t="shared" si="394"/>
        <v>1</v>
      </c>
      <c r="BL842" s="35" t="str">
        <f t="shared" si="395"/>
        <v>x</v>
      </c>
      <c r="BM842" s="41">
        <f t="shared" si="396"/>
        <v>1</v>
      </c>
      <c r="BN842" s="37" t="str">
        <f t="shared" si="397"/>
        <v>x</v>
      </c>
      <c r="BO842" s="41">
        <f t="shared" si="382"/>
        <v>1.018</v>
      </c>
      <c r="BP842" s="41" t="str">
        <f t="shared" si="383"/>
        <v/>
      </c>
      <c r="BQ842" s="41" t="str">
        <f t="shared" si="384"/>
        <v/>
      </c>
      <c r="BR842" s="41" t="str">
        <f t="shared" si="385"/>
        <v/>
      </c>
      <c r="BS842" s="41" t="str">
        <f t="shared" si="386"/>
        <v/>
      </c>
      <c r="BT842" s="41" t="str">
        <f t="shared" si="387"/>
        <v/>
      </c>
      <c r="BU842" s="41" t="str">
        <f t="shared" si="388"/>
        <v/>
      </c>
      <c r="BV842" s="41" t="str">
        <f t="shared" si="389"/>
        <v/>
      </c>
      <c r="BW842" s="41" t="str">
        <f t="shared" si="390"/>
        <v/>
      </c>
      <c r="BX842" s="41" t="str">
        <f t="shared" si="391"/>
        <v/>
      </c>
      <c r="BY842" s="41" t="str">
        <f t="shared" si="392"/>
        <v/>
      </c>
      <c r="BZ842" s="40" t="s">
        <v>32</v>
      </c>
      <c r="CA842" s="41">
        <f t="shared" si="393"/>
        <v>1.018</v>
      </c>
      <c r="CB842" s="35"/>
      <c r="CC842" s="36">
        <f>IF(D842&gt;Zisk!$D$10,"",E842*CA842)</f>
        <v>0</v>
      </c>
    </row>
    <row r="843" spans="2:81" x14ac:dyDescent="0.2">
      <c r="B843" s="28" t="str">
        <f>Zisk!B854</f>
        <v/>
      </c>
      <c r="C843" s="28">
        <f>Zisk!C854</f>
        <v>0</v>
      </c>
      <c r="D843" s="28">
        <f>Zisk!E854</f>
        <v>0</v>
      </c>
      <c r="E843" s="29">
        <f>Zisk!D854</f>
        <v>0</v>
      </c>
      <c r="F843" s="29"/>
      <c r="G843" s="28" t="str">
        <f t="shared" ref="G843:G906" si="398">IF($D843&lt;=2021,"(","")</f>
        <v>(</v>
      </c>
      <c r="H843" s="28" t="str">
        <f t="shared" ref="H843:H906" si="399">IF($D843&lt;=2021,"1","")</f>
        <v>1</v>
      </c>
      <c r="I843" s="28" t="str">
        <f t="shared" ref="I843:I906" si="400">IF($D843&lt;=2021,"+","")</f>
        <v>+</v>
      </c>
      <c r="J843" s="30">
        <f>IF($D843&lt;=2021,VstupniParametry_SKRYT!$D$5,"")</f>
        <v>0.02</v>
      </c>
      <c r="K843" s="28" t="str">
        <f t="shared" ref="K843:K906" si="401">IF($D843&lt;=2021,")","")</f>
        <v>)</v>
      </c>
      <c r="L843" s="31">
        <f>IF($D843&lt;=2021,COUNTIF(Vypocet_SKRYT!T840:AS840,"&gt;=1"),"")</f>
        <v>0</v>
      </c>
      <c r="M843" s="32" t="str">
        <f t="shared" ref="M843:M906" si="402">IF($D843&lt;=2021,"x","")</f>
        <v>x</v>
      </c>
      <c r="N843" s="28" t="str">
        <f t="shared" ref="N843:N906" si="403">IF($D843&lt;=2024,"(","")</f>
        <v>(</v>
      </c>
      <c r="O843" s="28" t="str">
        <f t="shared" ref="O843:O906" si="404">IF($D843&lt;=2024,"1","")</f>
        <v>1</v>
      </c>
      <c r="P843" s="28" t="str">
        <f t="shared" ref="P843:P906" si="405">IF($D843&lt;=2024,"+","")</f>
        <v>+</v>
      </c>
      <c r="Q843" s="30">
        <f>IF($D843&lt;=2024,VstupniParametry_SKRYT!$D$6,"")</f>
        <v>0.06</v>
      </c>
      <c r="R843" s="28" t="str">
        <f t="shared" ref="R843:R906" si="406">IF($D843&lt;=2024,")","")</f>
        <v>)</v>
      </c>
      <c r="S843" s="31">
        <f>IF($D843&lt;=2024,COUNTIFS(Vypocet_SKRYT!AT840:AV840,"&gt;=1"),"")</f>
        <v>0</v>
      </c>
      <c r="T843" s="32" t="str">
        <f t="shared" ref="T843:T906" si="407">IF($D843&lt;=2024,"x","")</f>
        <v>x</v>
      </c>
      <c r="U843" s="28" t="str">
        <f t="shared" ref="U843:U906" si="408">IF($D843&lt;=2025,"(","")</f>
        <v>(</v>
      </c>
      <c r="V843" s="28" t="str">
        <f t="shared" ref="V843:V906" si="409">IF($D843&lt;=2025,"1","")</f>
        <v>1</v>
      </c>
      <c r="W843" s="28" t="str">
        <f t="shared" ref="W843:W906" si="410">IF($D843&lt;=2025,"+","")</f>
        <v>+</v>
      </c>
      <c r="X843" s="30">
        <f>IF($D843&lt;=2025,VstupniParametry_SKRYT!$D$9,"")</f>
        <v>1.7999999999999999E-2</v>
      </c>
      <c r="Y843" s="28" t="str">
        <f t="shared" ref="Y843:Y906" si="411">IF($D843&lt;=2025,")","")</f>
        <v>)</v>
      </c>
      <c r="Z843" s="31">
        <f>IF(AND(D843&lt;2025,2025&lt;=Zisk!$D$10),1,IF(D843=2025,0,""))</f>
        <v>1</v>
      </c>
      <c r="AA843" s="32" t="str">
        <f>IF(AND($D843&lt;=2025,Zisk!$D$10&gt;=2026),"x","")</f>
        <v/>
      </c>
      <c r="AB843" s="28" t="str">
        <f>IF(AND($D843&lt;=2026,Zisk!$D$10&gt;=2026),"(","")</f>
        <v/>
      </c>
      <c r="AC843" s="28" t="str">
        <f>IF(AND($D843&lt;=2026,Zisk!$D$10&gt;=2026),"1","")</f>
        <v/>
      </c>
      <c r="AD843" s="28" t="str">
        <f>IF(AND($D843&lt;=2026,Zisk!$D$10&gt;=2026),"+","")</f>
        <v/>
      </c>
      <c r="AE843" s="30" t="str">
        <f>IF(AND($D843&lt;=2026,Zisk!$D$10&gt;=2026),VstupniParametry_SKRYT!$D$10,"")</f>
        <v/>
      </c>
      <c r="AF843" s="28" t="str">
        <f>IF(AND($D843&lt;=2026,Zisk!$D$10&gt;=2026),")","")</f>
        <v/>
      </c>
      <c r="AG843" s="31" t="str">
        <f>IF(AND(D843&lt;2026,2026&lt;=Zisk!$D$10),1,IF(D843=2026,0,""))</f>
        <v/>
      </c>
      <c r="AH843" s="32" t="str">
        <f>IF(AND($D843&lt;=2026,Zisk!$D$10&gt;=2027),"x","")</f>
        <v/>
      </c>
      <c r="AI843" s="28" t="str">
        <f>IF(AND($D843&lt;=2027,Zisk!$D$10&gt;=2027),"(","")</f>
        <v/>
      </c>
      <c r="AJ843" s="28" t="str">
        <f>IF(AND($D843&lt;=2027,Zisk!$D$10&gt;=2027),"1","")</f>
        <v/>
      </c>
      <c r="AK843" s="28" t="str">
        <f>IF(AND($D843&lt;=2027,Zisk!$D$10&gt;=2027),"+","")</f>
        <v/>
      </c>
      <c r="AL843" s="30" t="str">
        <f>IF(AND($D843&lt;=2027,Zisk!$D$10&gt;=2027),VstupniParametry_SKRYT!$D$11,"")</f>
        <v/>
      </c>
      <c r="AM843" s="28" t="str">
        <f>IF(AND($D843&lt;=2027,Zisk!$D$10&gt;=2027),")","")</f>
        <v/>
      </c>
      <c r="AN843" s="31" t="str">
        <f>IF(AND(D843&lt;2027,2027&lt;=Zisk!$D$10),1,IF(D843=2027,0,""))</f>
        <v/>
      </c>
      <c r="AO843" s="32" t="str">
        <f>IF(AND($D843&lt;=2027,Zisk!$D$10&gt;=2028),"x","")</f>
        <v/>
      </c>
      <c r="AP843" s="28" t="str">
        <f>IF(AND($D843&lt;=2028,Zisk!$D$10&gt;=2028),"(","")</f>
        <v/>
      </c>
      <c r="AQ843" s="28" t="str">
        <f>IF(AND($D843&lt;=2028,Zisk!$D$10&gt;=2028),"1","")</f>
        <v/>
      </c>
      <c r="AR843" s="28" t="str">
        <f>IF(AND($D843&lt;=2028,Zisk!$D$10&gt;=2028),"+","")</f>
        <v/>
      </c>
      <c r="AS843" s="30" t="str">
        <f>IF(AND($D843&lt;=2028,Zisk!$D$10&gt;=2028),VstupniParametry_SKRYT!$D$12,"")</f>
        <v/>
      </c>
      <c r="AT843" s="28" t="str">
        <f>IF(AND($D843&lt;=2028,Zisk!$D$10&gt;=2028),")","")</f>
        <v/>
      </c>
      <c r="AU843" s="31" t="str">
        <f>IF(AND(D843&lt;2028,2028&lt;=Zisk!$D$10),1,IF(D843=2028,0,""))</f>
        <v/>
      </c>
      <c r="AV843" s="32" t="str">
        <f>IF(AND($D843&lt;=2028,Zisk!$D$10&gt;=2029),"x","")</f>
        <v/>
      </c>
      <c r="AW843" s="28" t="str">
        <f>IF(AND($D843&lt;=2029,Zisk!$D$10&gt;=2029),"(","")</f>
        <v/>
      </c>
      <c r="AX843" s="28" t="str">
        <f>IF(AND($D843&lt;=2029,Zisk!$D$10&gt;=2029),"1","")</f>
        <v/>
      </c>
      <c r="AY843" s="28" t="str">
        <f>IF(AND($D843&lt;=2029,Zisk!$D$10&gt;=2029),"+","")</f>
        <v/>
      </c>
      <c r="AZ843" s="30" t="str">
        <f>IF(AND($D843&lt;=2029,Zisk!$D$10&gt;=2029),VstupniParametry_SKRYT!$D$13,"")</f>
        <v/>
      </c>
      <c r="BA843" s="28" t="str">
        <f>IF(AND($D843&lt;=2029,Zisk!$D$10&gt;=2029),")","")</f>
        <v/>
      </c>
      <c r="BB843" s="31" t="str">
        <f>IF(AND(D843&lt;2029,2029&lt;=Zisk!$D$10),1,IF(D843=2029,0,""))</f>
        <v/>
      </c>
      <c r="BC843" s="32" t="str">
        <f>IF(AND($D843&lt;=2029,Zisk!$D$10&gt;=2030),"x","")</f>
        <v/>
      </c>
      <c r="BD843" s="28" t="str">
        <f>IF(AND($D843&lt;=2030,Zisk!$D$10&gt;=2030),"(","")</f>
        <v/>
      </c>
      <c r="BE843" s="28" t="str">
        <f>IF(AND($D843&lt;=2030,Zisk!$D$10&gt;=2030),"1","")</f>
        <v/>
      </c>
      <c r="BF843" s="28" t="str">
        <f>IF(AND($D843&lt;=2030,Zisk!$D$10&gt;=2030),"+","")</f>
        <v/>
      </c>
      <c r="BG843" s="30" t="str">
        <f>IF(AND($D843&lt;=2030,Zisk!$D$10&gt;=2030),VstupniParametry_SKRYT!$D$14,"")</f>
        <v/>
      </c>
      <c r="BH843" s="28" t="str">
        <f>IF(AND($D843&lt;=2030,Zisk!$D$10&gt;=2030),")","")</f>
        <v/>
      </c>
      <c r="BI843" s="31" t="str">
        <f>IF(AND(D843&lt;2030,2030&lt;=Zisk!$D$10),1,IF(D843=2030,0,""))</f>
        <v/>
      </c>
      <c r="BJ843" s="33" t="s">
        <v>32</v>
      </c>
      <c r="BK843" s="30">
        <f t="shared" si="394"/>
        <v>1</v>
      </c>
      <c r="BL843" s="28" t="str">
        <f t="shared" si="395"/>
        <v>x</v>
      </c>
      <c r="BM843" s="34">
        <f t="shared" si="396"/>
        <v>1</v>
      </c>
      <c r="BN843" s="30" t="str">
        <f t="shared" si="397"/>
        <v>x</v>
      </c>
      <c r="BO843" s="34">
        <f t="shared" ref="BO843:BO906" si="412">IF(X843="","",IF(BO$8=$D843,1,(1+X843)^Z843))</f>
        <v>1.018</v>
      </c>
      <c r="BP843" s="34" t="str">
        <f t="shared" ref="BP843:BP906" si="413">AA843</f>
        <v/>
      </c>
      <c r="BQ843" s="34" t="str">
        <f t="shared" ref="BQ843:BQ906" si="414">IF(AE843="","",(1+AE843)^AG843)</f>
        <v/>
      </c>
      <c r="BR843" s="34" t="str">
        <f t="shared" ref="BR843:BR906" si="415">AH843</f>
        <v/>
      </c>
      <c r="BS843" s="34" t="str">
        <f t="shared" ref="BS843:BS906" si="416">IF(AL843="","",(1+AL843)^AN843)</f>
        <v/>
      </c>
      <c r="BT843" s="34" t="str">
        <f t="shared" ref="BT843:BT906" si="417">AO843</f>
        <v/>
      </c>
      <c r="BU843" s="34" t="str">
        <f t="shared" ref="BU843:BU906" si="418">IF(AS843="","",(1+AS843)^AU843)</f>
        <v/>
      </c>
      <c r="BV843" s="34" t="str">
        <f t="shared" ref="BV843:BV906" si="419">AV843</f>
        <v/>
      </c>
      <c r="BW843" s="34" t="str">
        <f t="shared" ref="BW843:BW906" si="420">IF(AZ843="","",(1+AZ843)^BB843)</f>
        <v/>
      </c>
      <c r="BX843" s="34" t="str">
        <f t="shared" ref="BX843:BX906" si="421">BC843</f>
        <v/>
      </c>
      <c r="BY843" s="34" t="str">
        <f t="shared" ref="BY843:BY906" si="422">IF(BG843="","",(1+BG843)^BI843)</f>
        <v/>
      </c>
      <c r="BZ843" s="33" t="s">
        <v>32</v>
      </c>
      <c r="CA843" s="34">
        <f t="shared" ref="CA843:CA906" si="423">IF(BK843="",1,BK843)*IF(BM843="",1,BM843)*IF(BO843="",1,BO843)*IF(BQ843="",1,BQ843)*IF(BS843="",1,BS843)*IF(BU843="",1,BU843)*IF(BW843="",1,BW843)*IF(BY843="",1,BY843)</f>
        <v>1.018</v>
      </c>
      <c r="CB843" s="28"/>
      <c r="CC843" s="29">
        <f>IF(D843&gt;Zisk!$D$10,"",E843*CA843)</f>
        <v>0</v>
      </c>
    </row>
    <row r="844" spans="2:81" x14ac:dyDescent="0.2">
      <c r="B844" s="35" t="str">
        <f>Zisk!B855</f>
        <v/>
      </c>
      <c r="C844" s="35">
        <f>Zisk!C855</f>
        <v>0</v>
      </c>
      <c r="D844" s="35">
        <f>Zisk!E855</f>
        <v>0</v>
      </c>
      <c r="E844" s="36">
        <f>Zisk!D855</f>
        <v>0</v>
      </c>
      <c r="F844" s="36"/>
      <c r="G844" s="35" t="str">
        <f t="shared" si="398"/>
        <v>(</v>
      </c>
      <c r="H844" s="35" t="str">
        <f t="shared" si="399"/>
        <v>1</v>
      </c>
      <c r="I844" s="35" t="str">
        <f t="shared" si="400"/>
        <v>+</v>
      </c>
      <c r="J844" s="37">
        <f>IF($D844&lt;=2021,VstupniParametry_SKRYT!$D$5,"")</f>
        <v>0.02</v>
      </c>
      <c r="K844" s="35" t="str">
        <f t="shared" si="401"/>
        <v>)</v>
      </c>
      <c r="L844" s="38">
        <f>IF($D844&lt;=2021,COUNTIF(Vypocet_SKRYT!T841:AS841,"&gt;=1"),"")</f>
        <v>0</v>
      </c>
      <c r="M844" s="39" t="str">
        <f t="shared" si="402"/>
        <v>x</v>
      </c>
      <c r="N844" s="35" t="str">
        <f t="shared" si="403"/>
        <v>(</v>
      </c>
      <c r="O844" s="35" t="str">
        <f t="shared" si="404"/>
        <v>1</v>
      </c>
      <c r="P844" s="35" t="str">
        <f t="shared" si="405"/>
        <v>+</v>
      </c>
      <c r="Q844" s="37">
        <f>IF($D844&lt;=2024,VstupniParametry_SKRYT!$D$6,"")</f>
        <v>0.06</v>
      </c>
      <c r="R844" s="35" t="str">
        <f t="shared" si="406"/>
        <v>)</v>
      </c>
      <c r="S844" s="38">
        <f>IF($D844&lt;=2024,COUNTIFS(Vypocet_SKRYT!AT841:AV841,"&gt;=1"),"")</f>
        <v>0</v>
      </c>
      <c r="T844" s="39" t="str">
        <f t="shared" si="407"/>
        <v>x</v>
      </c>
      <c r="U844" s="35" t="str">
        <f t="shared" si="408"/>
        <v>(</v>
      </c>
      <c r="V844" s="35" t="str">
        <f t="shared" si="409"/>
        <v>1</v>
      </c>
      <c r="W844" s="35" t="str">
        <f t="shared" si="410"/>
        <v>+</v>
      </c>
      <c r="X844" s="37">
        <f>IF($D844&lt;=2025,VstupniParametry_SKRYT!$D$9,"")</f>
        <v>1.7999999999999999E-2</v>
      </c>
      <c r="Y844" s="35" t="str">
        <f t="shared" si="411"/>
        <v>)</v>
      </c>
      <c r="Z844" s="38">
        <f>IF(AND(D844&lt;2025,2025&lt;=Zisk!$D$10),1,IF(D844=2025,0,""))</f>
        <v>1</v>
      </c>
      <c r="AA844" s="39" t="str">
        <f>IF(AND($D844&lt;=2025,Zisk!$D$10&gt;=2026),"x","")</f>
        <v/>
      </c>
      <c r="AB844" s="35" t="str">
        <f>IF(AND($D844&lt;=2026,Zisk!$D$10&gt;=2026),"(","")</f>
        <v/>
      </c>
      <c r="AC844" s="35" t="str">
        <f>IF(AND($D844&lt;=2026,Zisk!$D$10&gt;=2026),"1","")</f>
        <v/>
      </c>
      <c r="AD844" s="35" t="str">
        <f>IF(AND($D844&lt;=2026,Zisk!$D$10&gt;=2026),"+","")</f>
        <v/>
      </c>
      <c r="AE844" s="37" t="str">
        <f>IF(AND($D844&lt;=2026,Zisk!$D$10&gt;=2026),VstupniParametry_SKRYT!$D$10,"")</f>
        <v/>
      </c>
      <c r="AF844" s="35" t="str">
        <f>IF(AND($D844&lt;=2026,Zisk!$D$10&gt;=2026),")","")</f>
        <v/>
      </c>
      <c r="AG844" s="38" t="str">
        <f>IF(AND(D844&lt;2026,2026&lt;=Zisk!$D$10),1,IF(D844=2026,0,""))</f>
        <v/>
      </c>
      <c r="AH844" s="39" t="str">
        <f>IF(AND($D844&lt;=2026,Zisk!$D$10&gt;=2027),"x","")</f>
        <v/>
      </c>
      <c r="AI844" s="35" t="str">
        <f>IF(AND($D844&lt;=2027,Zisk!$D$10&gt;=2027),"(","")</f>
        <v/>
      </c>
      <c r="AJ844" s="35" t="str">
        <f>IF(AND($D844&lt;=2027,Zisk!$D$10&gt;=2027),"1","")</f>
        <v/>
      </c>
      <c r="AK844" s="35" t="str">
        <f>IF(AND($D844&lt;=2027,Zisk!$D$10&gt;=2027),"+","")</f>
        <v/>
      </c>
      <c r="AL844" s="37" t="str">
        <f>IF(AND($D844&lt;=2027,Zisk!$D$10&gt;=2027),VstupniParametry_SKRYT!$D$11,"")</f>
        <v/>
      </c>
      <c r="AM844" s="35" t="str">
        <f>IF(AND($D844&lt;=2027,Zisk!$D$10&gt;=2027),")","")</f>
        <v/>
      </c>
      <c r="AN844" s="38" t="str">
        <f>IF(AND(D844&lt;2027,2027&lt;=Zisk!$D$10),1,IF(D844=2027,0,""))</f>
        <v/>
      </c>
      <c r="AO844" s="39" t="str">
        <f>IF(AND($D844&lt;=2027,Zisk!$D$10&gt;=2028),"x","")</f>
        <v/>
      </c>
      <c r="AP844" s="35" t="str">
        <f>IF(AND($D844&lt;=2028,Zisk!$D$10&gt;=2028),"(","")</f>
        <v/>
      </c>
      <c r="AQ844" s="35" t="str">
        <f>IF(AND($D844&lt;=2028,Zisk!$D$10&gt;=2028),"1","")</f>
        <v/>
      </c>
      <c r="AR844" s="35" t="str">
        <f>IF(AND($D844&lt;=2028,Zisk!$D$10&gt;=2028),"+","")</f>
        <v/>
      </c>
      <c r="AS844" s="37" t="str">
        <f>IF(AND($D844&lt;=2028,Zisk!$D$10&gt;=2028),VstupniParametry_SKRYT!$D$12,"")</f>
        <v/>
      </c>
      <c r="AT844" s="35" t="str">
        <f>IF(AND($D844&lt;=2028,Zisk!$D$10&gt;=2028),")","")</f>
        <v/>
      </c>
      <c r="AU844" s="38" t="str">
        <f>IF(AND(D844&lt;2028,2028&lt;=Zisk!$D$10),1,IF(D844=2028,0,""))</f>
        <v/>
      </c>
      <c r="AV844" s="39" t="str">
        <f>IF(AND($D844&lt;=2028,Zisk!$D$10&gt;=2029),"x","")</f>
        <v/>
      </c>
      <c r="AW844" s="35" t="str">
        <f>IF(AND($D844&lt;=2029,Zisk!$D$10&gt;=2029),"(","")</f>
        <v/>
      </c>
      <c r="AX844" s="35" t="str">
        <f>IF(AND($D844&lt;=2029,Zisk!$D$10&gt;=2029),"1","")</f>
        <v/>
      </c>
      <c r="AY844" s="35" t="str">
        <f>IF(AND($D844&lt;=2029,Zisk!$D$10&gt;=2029),"+","")</f>
        <v/>
      </c>
      <c r="AZ844" s="37" t="str">
        <f>IF(AND($D844&lt;=2029,Zisk!$D$10&gt;=2029),VstupniParametry_SKRYT!$D$13,"")</f>
        <v/>
      </c>
      <c r="BA844" s="35" t="str">
        <f>IF(AND($D844&lt;=2029,Zisk!$D$10&gt;=2029),")","")</f>
        <v/>
      </c>
      <c r="BB844" s="38" t="str">
        <f>IF(AND(D844&lt;2029,2029&lt;=Zisk!$D$10),1,IF(D844=2029,0,""))</f>
        <v/>
      </c>
      <c r="BC844" s="39" t="str">
        <f>IF(AND($D844&lt;=2029,Zisk!$D$10&gt;=2030),"x","")</f>
        <v/>
      </c>
      <c r="BD844" s="35" t="str">
        <f>IF(AND($D844&lt;=2030,Zisk!$D$10&gt;=2030),"(","")</f>
        <v/>
      </c>
      <c r="BE844" s="35" t="str">
        <f>IF(AND($D844&lt;=2030,Zisk!$D$10&gt;=2030),"1","")</f>
        <v/>
      </c>
      <c r="BF844" s="35" t="str">
        <f>IF(AND($D844&lt;=2030,Zisk!$D$10&gt;=2030),"+","")</f>
        <v/>
      </c>
      <c r="BG844" s="37" t="str">
        <f>IF(AND($D844&lt;=2030,Zisk!$D$10&gt;=2030),VstupniParametry_SKRYT!$D$14,"")</f>
        <v/>
      </c>
      <c r="BH844" s="35" t="str">
        <f>IF(AND($D844&lt;=2030,Zisk!$D$10&gt;=2030),")","")</f>
        <v/>
      </c>
      <c r="BI844" s="38" t="str">
        <f>IF(AND(D844&lt;2030,2030&lt;=Zisk!$D$10),1,IF(D844=2030,0,""))</f>
        <v/>
      </c>
      <c r="BJ844" s="40" t="s">
        <v>32</v>
      </c>
      <c r="BK844" s="37">
        <f t="shared" ref="BK844:BK907" si="424">IF(J844="","",(1+J844)^L844)</f>
        <v>1</v>
      </c>
      <c r="BL844" s="35" t="str">
        <f t="shared" ref="BL844:BL907" si="425">M844</f>
        <v>x</v>
      </c>
      <c r="BM844" s="41">
        <f t="shared" ref="BM844:BM907" si="426">IF(J844="","",(1+Q844)^S844)</f>
        <v>1</v>
      </c>
      <c r="BN844" s="37" t="str">
        <f t="shared" ref="BN844:BN907" si="427">T844</f>
        <v>x</v>
      </c>
      <c r="BO844" s="41">
        <f t="shared" si="412"/>
        <v>1.018</v>
      </c>
      <c r="BP844" s="41" t="str">
        <f t="shared" si="413"/>
        <v/>
      </c>
      <c r="BQ844" s="41" t="str">
        <f t="shared" si="414"/>
        <v/>
      </c>
      <c r="BR844" s="41" t="str">
        <f t="shared" si="415"/>
        <v/>
      </c>
      <c r="BS844" s="41" t="str">
        <f t="shared" si="416"/>
        <v/>
      </c>
      <c r="BT844" s="41" t="str">
        <f t="shared" si="417"/>
        <v/>
      </c>
      <c r="BU844" s="41" t="str">
        <f t="shared" si="418"/>
        <v/>
      </c>
      <c r="BV844" s="41" t="str">
        <f t="shared" si="419"/>
        <v/>
      </c>
      <c r="BW844" s="41" t="str">
        <f t="shared" si="420"/>
        <v/>
      </c>
      <c r="BX844" s="41" t="str">
        <f t="shared" si="421"/>
        <v/>
      </c>
      <c r="BY844" s="41" t="str">
        <f t="shared" si="422"/>
        <v/>
      </c>
      <c r="BZ844" s="40" t="s">
        <v>32</v>
      </c>
      <c r="CA844" s="41">
        <f t="shared" si="423"/>
        <v>1.018</v>
      </c>
      <c r="CB844" s="35"/>
      <c r="CC844" s="36">
        <f>IF(D844&gt;Zisk!$D$10,"",E844*CA844)</f>
        <v>0</v>
      </c>
    </row>
    <row r="845" spans="2:81" x14ac:dyDescent="0.2">
      <c r="B845" s="28" t="str">
        <f>Zisk!B856</f>
        <v/>
      </c>
      <c r="C845" s="28">
        <f>Zisk!C856</f>
        <v>0</v>
      </c>
      <c r="D845" s="28">
        <f>Zisk!E856</f>
        <v>0</v>
      </c>
      <c r="E845" s="29">
        <f>Zisk!D856</f>
        <v>0</v>
      </c>
      <c r="F845" s="29"/>
      <c r="G845" s="28" t="str">
        <f t="shared" si="398"/>
        <v>(</v>
      </c>
      <c r="H845" s="28" t="str">
        <f t="shared" si="399"/>
        <v>1</v>
      </c>
      <c r="I845" s="28" t="str">
        <f t="shared" si="400"/>
        <v>+</v>
      </c>
      <c r="J845" s="30">
        <f>IF($D845&lt;=2021,VstupniParametry_SKRYT!$D$5,"")</f>
        <v>0.02</v>
      </c>
      <c r="K845" s="28" t="str">
        <f t="shared" si="401"/>
        <v>)</v>
      </c>
      <c r="L845" s="31">
        <f>IF($D845&lt;=2021,COUNTIF(Vypocet_SKRYT!T842:AS842,"&gt;=1"),"")</f>
        <v>0</v>
      </c>
      <c r="M845" s="32" t="str">
        <f t="shared" si="402"/>
        <v>x</v>
      </c>
      <c r="N845" s="28" t="str">
        <f t="shared" si="403"/>
        <v>(</v>
      </c>
      <c r="O845" s="28" t="str">
        <f t="shared" si="404"/>
        <v>1</v>
      </c>
      <c r="P845" s="28" t="str">
        <f t="shared" si="405"/>
        <v>+</v>
      </c>
      <c r="Q845" s="30">
        <f>IF($D845&lt;=2024,VstupniParametry_SKRYT!$D$6,"")</f>
        <v>0.06</v>
      </c>
      <c r="R845" s="28" t="str">
        <f t="shared" si="406"/>
        <v>)</v>
      </c>
      <c r="S845" s="31">
        <f>IF($D845&lt;=2024,COUNTIFS(Vypocet_SKRYT!AT842:AV842,"&gt;=1"),"")</f>
        <v>0</v>
      </c>
      <c r="T845" s="32" t="str">
        <f t="shared" si="407"/>
        <v>x</v>
      </c>
      <c r="U845" s="28" t="str">
        <f t="shared" si="408"/>
        <v>(</v>
      </c>
      <c r="V845" s="28" t="str">
        <f t="shared" si="409"/>
        <v>1</v>
      </c>
      <c r="W845" s="28" t="str">
        <f t="shared" si="410"/>
        <v>+</v>
      </c>
      <c r="X845" s="30">
        <f>IF($D845&lt;=2025,VstupniParametry_SKRYT!$D$9,"")</f>
        <v>1.7999999999999999E-2</v>
      </c>
      <c r="Y845" s="28" t="str">
        <f t="shared" si="411"/>
        <v>)</v>
      </c>
      <c r="Z845" s="31">
        <f>IF(AND(D845&lt;2025,2025&lt;=Zisk!$D$10),1,IF(D845=2025,0,""))</f>
        <v>1</v>
      </c>
      <c r="AA845" s="32" t="str">
        <f>IF(AND($D845&lt;=2025,Zisk!$D$10&gt;=2026),"x","")</f>
        <v/>
      </c>
      <c r="AB845" s="28" t="str">
        <f>IF(AND($D845&lt;=2026,Zisk!$D$10&gt;=2026),"(","")</f>
        <v/>
      </c>
      <c r="AC845" s="28" t="str">
        <f>IF(AND($D845&lt;=2026,Zisk!$D$10&gt;=2026),"1","")</f>
        <v/>
      </c>
      <c r="AD845" s="28" t="str">
        <f>IF(AND($D845&lt;=2026,Zisk!$D$10&gt;=2026),"+","")</f>
        <v/>
      </c>
      <c r="AE845" s="30" t="str">
        <f>IF(AND($D845&lt;=2026,Zisk!$D$10&gt;=2026),VstupniParametry_SKRYT!$D$10,"")</f>
        <v/>
      </c>
      <c r="AF845" s="28" t="str">
        <f>IF(AND($D845&lt;=2026,Zisk!$D$10&gt;=2026),")","")</f>
        <v/>
      </c>
      <c r="AG845" s="31" t="str">
        <f>IF(AND(D845&lt;2026,2026&lt;=Zisk!$D$10),1,IF(D845=2026,0,""))</f>
        <v/>
      </c>
      <c r="AH845" s="32" t="str">
        <f>IF(AND($D845&lt;=2026,Zisk!$D$10&gt;=2027),"x","")</f>
        <v/>
      </c>
      <c r="AI845" s="28" t="str">
        <f>IF(AND($D845&lt;=2027,Zisk!$D$10&gt;=2027),"(","")</f>
        <v/>
      </c>
      <c r="AJ845" s="28" t="str">
        <f>IF(AND($D845&lt;=2027,Zisk!$D$10&gt;=2027),"1","")</f>
        <v/>
      </c>
      <c r="AK845" s="28" t="str">
        <f>IF(AND($D845&lt;=2027,Zisk!$D$10&gt;=2027),"+","")</f>
        <v/>
      </c>
      <c r="AL845" s="30" t="str">
        <f>IF(AND($D845&lt;=2027,Zisk!$D$10&gt;=2027),VstupniParametry_SKRYT!$D$11,"")</f>
        <v/>
      </c>
      <c r="AM845" s="28" t="str">
        <f>IF(AND($D845&lt;=2027,Zisk!$D$10&gt;=2027),")","")</f>
        <v/>
      </c>
      <c r="AN845" s="31" t="str">
        <f>IF(AND(D845&lt;2027,2027&lt;=Zisk!$D$10),1,IF(D845=2027,0,""))</f>
        <v/>
      </c>
      <c r="AO845" s="32" t="str">
        <f>IF(AND($D845&lt;=2027,Zisk!$D$10&gt;=2028),"x","")</f>
        <v/>
      </c>
      <c r="AP845" s="28" t="str">
        <f>IF(AND($D845&lt;=2028,Zisk!$D$10&gt;=2028),"(","")</f>
        <v/>
      </c>
      <c r="AQ845" s="28" t="str">
        <f>IF(AND($D845&lt;=2028,Zisk!$D$10&gt;=2028),"1","")</f>
        <v/>
      </c>
      <c r="AR845" s="28" t="str">
        <f>IF(AND($D845&lt;=2028,Zisk!$D$10&gt;=2028),"+","")</f>
        <v/>
      </c>
      <c r="AS845" s="30" t="str">
        <f>IF(AND($D845&lt;=2028,Zisk!$D$10&gt;=2028),VstupniParametry_SKRYT!$D$12,"")</f>
        <v/>
      </c>
      <c r="AT845" s="28" t="str">
        <f>IF(AND($D845&lt;=2028,Zisk!$D$10&gt;=2028),")","")</f>
        <v/>
      </c>
      <c r="AU845" s="31" t="str">
        <f>IF(AND(D845&lt;2028,2028&lt;=Zisk!$D$10),1,IF(D845=2028,0,""))</f>
        <v/>
      </c>
      <c r="AV845" s="32" t="str">
        <f>IF(AND($D845&lt;=2028,Zisk!$D$10&gt;=2029),"x","")</f>
        <v/>
      </c>
      <c r="AW845" s="28" t="str">
        <f>IF(AND($D845&lt;=2029,Zisk!$D$10&gt;=2029),"(","")</f>
        <v/>
      </c>
      <c r="AX845" s="28" t="str">
        <f>IF(AND($D845&lt;=2029,Zisk!$D$10&gt;=2029),"1","")</f>
        <v/>
      </c>
      <c r="AY845" s="28" t="str">
        <f>IF(AND($D845&lt;=2029,Zisk!$D$10&gt;=2029),"+","")</f>
        <v/>
      </c>
      <c r="AZ845" s="30" t="str">
        <f>IF(AND($D845&lt;=2029,Zisk!$D$10&gt;=2029),VstupniParametry_SKRYT!$D$13,"")</f>
        <v/>
      </c>
      <c r="BA845" s="28" t="str">
        <f>IF(AND($D845&lt;=2029,Zisk!$D$10&gt;=2029),")","")</f>
        <v/>
      </c>
      <c r="BB845" s="31" t="str">
        <f>IF(AND(D845&lt;2029,2029&lt;=Zisk!$D$10),1,IF(D845=2029,0,""))</f>
        <v/>
      </c>
      <c r="BC845" s="32" t="str">
        <f>IF(AND($D845&lt;=2029,Zisk!$D$10&gt;=2030),"x","")</f>
        <v/>
      </c>
      <c r="BD845" s="28" t="str">
        <f>IF(AND($D845&lt;=2030,Zisk!$D$10&gt;=2030),"(","")</f>
        <v/>
      </c>
      <c r="BE845" s="28" t="str">
        <f>IF(AND($D845&lt;=2030,Zisk!$D$10&gt;=2030),"1","")</f>
        <v/>
      </c>
      <c r="BF845" s="28" t="str">
        <f>IF(AND($D845&lt;=2030,Zisk!$D$10&gt;=2030),"+","")</f>
        <v/>
      </c>
      <c r="BG845" s="30" t="str">
        <f>IF(AND($D845&lt;=2030,Zisk!$D$10&gt;=2030),VstupniParametry_SKRYT!$D$14,"")</f>
        <v/>
      </c>
      <c r="BH845" s="28" t="str">
        <f>IF(AND($D845&lt;=2030,Zisk!$D$10&gt;=2030),")","")</f>
        <v/>
      </c>
      <c r="BI845" s="31" t="str">
        <f>IF(AND(D845&lt;2030,2030&lt;=Zisk!$D$10),1,IF(D845=2030,0,""))</f>
        <v/>
      </c>
      <c r="BJ845" s="33" t="s">
        <v>32</v>
      </c>
      <c r="BK845" s="30">
        <f t="shared" si="424"/>
        <v>1</v>
      </c>
      <c r="BL845" s="28" t="str">
        <f t="shared" si="425"/>
        <v>x</v>
      </c>
      <c r="BM845" s="34">
        <f t="shared" si="426"/>
        <v>1</v>
      </c>
      <c r="BN845" s="30" t="str">
        <f t="shared" si="427"/>
        <v>x</v>
      </c>
      <c r="BO845" s="34">
        <f t="shared" si="412"/>
        <v>1.018</v>
      </c>
      <c r="BP845" s="34" t="str">
        <f t="shared" si="413"/>
        <v/>
      </c>
      <c r="BQ845" s="34" t="str">
        <f t="shared" si="414"/>
        <v/>
      </c>
      <c r="BR845" s="34" t="str">
        <f t="shared" si="415"/>
        <v/>
      </c>
      <c r="BS845" s="34" t="str">
        <f t="shared" si="416"/>
        <v/>
      </c>
      <c r="BT845" s="34" t="str">
        <f t="shared" si="417"/>
        <v/>
      </c>
      <c r="BU845" s="34" t="str">
        <f t="shared" si="418"/>
        <v/>
      </c>
      <c r="BV845" s="34" t="str">
        <f t="shared" si="419"/>
        <v/>
      </c>
      <c r="BW845" s="34" t="str">
        <f t="shared" si="420"/>
        <v/>
      </c>
      <c r="BX845" s="34" t="str">
        <f t="shared" si="421"/>
        <v/>
      </c>
      <c r="BY845" s="34" t="str">
        <f t="shared" si="422"/>
        <v/>
      </c>
      <c r="BZ845" s="33" t="s">
        <v>32</v>
      </c>
      <c r="CA845" s="34">
        <f t="shared" si="423"/>
        <v>1.018</v>
      </c>
      <c r="CB845" s="28"/>
      <c r="CC845" s="29">
        <f>IF(D845&gt;Zisk!$D$10,"",E845*CA845)</f>
        <v>0</v>
      </c>
    </row>
    <row r="846" spans="2:81" x14ac:dyDescent="0.2">
      <c r="B846" s="35" t="str">
        <f>Zisk!B857</f>
        <v/>
      </c>
      <c r="C846" s="35">
        <f>Zisk!C857</f>
        <v>0</v>
      </c>
      <c r="D846" s="35">
        <f>Zisk!E857</f>
        <v>0</v>
      </c>
      <c r="E846" s="36">
        <f>Zisk!D857</f>
        <v>0</v>
      </c>
      <c r="F846" s="36"/>
      <c r="G846" s="35" t="str">
        <f t="shared" si="398"/>
        <v>(</v>
      </c>
      <c r="H846" s="35" t="str">
        <f t="shared" si="399"/>
        <v>1</v>
      </c>
      <c r="I846" s="35" t="str">
        <f t="shared" si="400"/>
        <v>+</v>
      </c>
      <c r="J846" s="37">
        <f>IF($D846&lt;=2021,VstupniParametry_SKRYT!$D$5,"")</f>
        <v>0.02</v>
      </c>
      <c r="K846" s="35" t="str">
        <f t="shared" si="401"/>
        <v>)</v>
      </c>
      <c r="L846" s="38">
        <f>IF($D846&lt;=2021,COUNTIF(Vypocet_SKRYT!T843:AS843,"&gt;=1"),"")</f>
        <v>0</v>
      </c>
      <c r="M846" s="39" t="str">
        <f t="shared" si="402"/>
        <v>x</v>
      </c>
      <c r="N846" s="35" t="str">
        <f t="shared" si="403"/>
        <v>(</v>
      </c>
      <c r="O846" s="35" t="str">
        <f t="shared" si="404"/>
        <v>1</v>
      </c>
      <c r="P846" s="35" t="str">
        <f t="shared" si="405"/>
        <v>+</v>
      </c>
      <c r="Q846" s="37">
        <f>IF($D846&lt;=2024,VstupniParametry_SKRYT!$D$6,"")</f>
        <v>0.06</v>
      </c>
      <c r="R846" s="35" t="str">
        <f t="shared" si="406"/>
        <v>)</v>
      </c>
      <c r="S846" s="38">
        <f>IF($D846&lt;=2024,COUNTIFS(Vypocet_SKRYT!AT843:AV843,"&gt;=1"),"")</f>
        <v>0</v>
      </c>
      <c r="T846" s="39" t="str">
        <f t="shared" si="407"/>
        <v>x</v>
      </c>
      <c r="U846" s="35" t="str">
        <f t="shared" si="408"/>
        <v>(</v>
      </c>
      <c r="V846" s="35" t="str">
        <f t="shared" si="409"/>
        <v>1</v>
      </c>
      <c r="W846" s="35" t="str">
        <f t="shared" si="410"/>
        <v>+</v>
      </c>
      <c r="X846" s="37">
        <f>IF($D846&lt;=2025,VstupniParametry_SKRYT!$D$9,"")</f>
        <v>1.7999999999999999E-2</v>
      </c>
      <c r="Y846" s="35" t="str">
        <f t="shared" si="411"/>
        <v>)</v>
      </c>
      <c r="Z846" s="38">
        <f>IF(AND(D846&lt;2025,2025&lt;=Zisk!$D$10),1,IF(D846=2025,0,""))</f>
        <v>1</v>
      </c>
      <c r="AA846" s="39" t="str">
        <f>IF(AND($D846&lt;=2025,Zisk!$D$10&gt;=2026),"x","")</f>
        <v/>
      </c>
      <c r="AB846" s="35" t="str">
        <f>IF(AND($D846&lt;=2026,Zisk!$D$10&gt;=2026),"(","")</f>
        <v/>
      </c>
      <c r="AC846" s="35" t="str">
        <f>IF(AND($D846&lt;=2026,Zisk!$D$10&gt;=2026),"1","")</f>
        <v/>
      </c>
      <c r="AD846" s="35" t="str">
        <f>IF(AND($D846&lt;=2026,Zisk!$D$10&gt;=2026),"+","")</f>
        <v/>
      </c>
      <c r="AE846" s="37" t="str">
        <f>IF(AND($D846&lt;=2026,Zisk!$D$10&gt;=2026),VstupniParametry_SKRYT!$D$10,"")</f>
        <v/>
      </c>
      <c r="AF846" s="35" t="str">
        <f>IF(AND($D846&lt;=2026,Zisk!$D$10&gt;=2026),")","")</f>
        <v/>
      </c>
      <c r="AG846" s="38" t="str">
        <f>IF(AND(D846&lt;2026,2026&lt;=Zisk!$D$10),1,IF(D846=2026,0,""))</f>
        <v/>
      </c>
      <c r="AH846" s="39" t="str">
        <f>IF(AND($D846&lt;=2026,Zisk!$D$10&gt;=2027),"x","")</f>
        <v/>
      </c>
      <c r="AI846" s="35" t="str">
        <f>IF(AND($D846&lt;=2027,Zisk!$D$10&gt;=2027),"(","")</f>
        <v/>
      </c>
      <c r="AJ846" s="35" t="str">
        <f>IF(AND($D846&lt;=2027,Zisk!$D$10&gt;=2027),"1","")</f>
        <v/>
      </c>
      <c r="AK846" s="35" t="str">
        <f>IF(AND($D846&lt;=2027,Zisk!$D$10&gt;=2027),"+","")</f>
        <v/>
      </c>
      <c r="AL846" s="37" t="str">
        <f>IF(AND($D846&lt;=2027,Zisk!$D$10&gt;=2027),VstupniParametry_SKRYT!$D$11,"")</f>
        <v/>
      </c>
      <c r="AM846" s="35" t="str">
        <f>IF(AND($D846&lt;=2027,Zisk!$D$10&gt;=2027),")","")</f>
        <v/>
      </c>
      <c r="AN846" s="38" t="str">
        <f>IF(AND(D846&lt;2027,2027&lt;=Zisk!$D$10),1,IF(D846=2027,0,""))</f>
        <v/>
      </c>
      <c r="AO846" s="39" t="str">
        <f>IF(AND($D846&lt;=2027,Zisk!$D$10&gt;=2028),"x","")</f>
        <v/>
      </c>
      <c r="AP846" s="35" t="str">
        <f>IF(AND($D846&lt;=2028,Zisk!$D$10&gt;=2028),"(","")</f>
        <v/>
      </c>
      <c r="AQ846" s="35" t="str">
        <f>IF(AND($D846&lt;=2028,Zisk!$D$10&gt;=2028),"1","")</f>
        <v/>
      </c>
      <c r="AR846" s="35" t="str">
        <f>IF(AND($D846&lt;=2028,Zisk!$D$10&gt;=2028),"+","")</f>
        <v/>
      </c>
      <c r="AS846" s="37" t="str">
        <f>IF(AND($D846&lt;=2028,Zisk!$D$10&gt;=2028),VstupniParametry_SKRYT!$D$12,"")</f>
        <v/>
      </c>
      <c r="AT846" s="35" t="str">
        <f>IF(AND($D846&lt;=2028,Zisk!$D$10&gt;=2028),")","")</f>
        <v/>
      </c>
      <c r="AU846" s="38" t="str">
        <f>IF(AND(D846&lt;2028,2028&lt;=Zisk!$D$10),1,IF(D846=2028,0,""))</f>
        <v/>
      </c>
      <c r="AV846" s="39" t="str">
        <f>IF(AND($D846&lt;=2028,Zisk!$D$10&gt;=2029),"x","")</f>
        <v/>
      </c>
      <c r="AW846" s="35" t="str">
        <f>IF(AND($D846&lt;=2029,Zisk!$D$10&gt;=2029),"(","")</f>
        <v/>
      </c>
      <c r="AX846" s="35" t="str">
        <f>IF(AND($D846&lt;=2029,Zisk!$D$10&gt;=2029),"1","")</f>
        <v/>
      </c>
      <c r="AY846" s="35" t="str">
        <f>IF(AND($D846&lt;=2029,Zisk!$D$10&gt;=2029),"+","")</f>
        <v/>
      </c>
      <c r="AZ846" s="37" t="str">
        <f>IF(AND($D846&lt;=2029,Zisk!$D$10&gt;=2029),VstupniParametry_SKRYT!$D$13,"")</f>
        <v/>
      </c>
      <c r="BA846" s="35" t="str">
        <f>IF(AND($D846&lt;=2029,Zisk!$D$10&gt;=2029),")","")</f>
        <v/>
      </c>
      <c r="BB846" s="38" t="str">
        <f>IF(AND(D846&lt;2029,2029&lt;=Zisk!$D$10),1,IF(D846=2029,0,""))</f>
        <v/>
      </c>
      <c r="BC846" s="39" t="str">
        <f>IF(AND($D846&lt;=2029,Zisk!$D$10&gt;=2030),"x","")</f>
        <v/>
      </c>
      <c r="BD846" s="35" t="str">
        <f>IF(AND($D846&lt;=2030,Zisk!$D$10&gt;=2030),"(","")</f>
        <v/>
      </c>
      <c r="BE846" s="35" t="str">
        <f>IF(AND($D846&lt;=2030,Zisk!$D$10&gt;=2030),"1","")</f>
        <v/>
      </c>
      <c r="BF846" s="35" t="str">
        <f>IF(AND($D846&lt;=2030,Zisk!$D$10&gt;=2030),"+","")</f>
        <v/>
      </c>
      <c r="BG846" s="37" t="str">
        <f>IF(AND($D846&lt;=2030,Zisk!$D$10&gt;=2030),VstupniParametry_SKRYT!$D$14,"")</f>
        <v/>
      </c>
      <c r="BH846" s="35" t="str">
        <f>IF(AND($D846&lt;=2030,Zisk!$D$10&gt;=2030),")","")</f>
        <v/>
      </c>
      <c r="BI846" s="38" t="str">
        <f>IF(AND(D846&lt;2030,2030&lt;=Zisk!$D$10),1,IF(D846=2030,0,""))</f>
        <v/>
      </c>
      <c r="BJ846" s="40" t="s">
        <v>32</v>
      </c>
      <c r="BK846" s="37">
        <f t="shared" si="424"/>
        <v>1</v>
      </c>
      <c r="BL846" s="35" t="str">
        <f t="shared" si="425"/>
        <v>x</v>
      </c>
      <c r="BM846" s="41">
        <f t="shared" si="426"/>
        <v>1</v>
      </c>
      <c r="BN846" s="37" t="str">
        <f t="shared" si="427"/>
        <v>x</v>
      </c>
      <c r="BO846" s="41">
        <f t="shared" si="412"/>
        <v>1.018</v>
      </c>
      <c r="BP846" s="41" t="str">
        <f t="shared" si="413"/>
        <v/>
      </c>
      <c r="BQ846" s="41" t="str">
        <f t="shared" si="414"/>
        <v/>
      </c>
      <c r="BR846" s="41" t="str">
        <f t="shared" si="415"/>
        <v/>
      </c>
      <c r="BS846" s="41" t="str">
        <f t="shared" si="416"/>
        <v/>
      </c>
      <c r="BT846" s="41" t="str">
        <f t="shared" si="417"/>
        <v/>
      </c>
      <c r="BU846" s="41" t="str">
        <f t="shared" si="418"/>
        <v/>
      </c>
      <c r="BV846" s="41" t="str">
        <f t="shared" si="419"/>
        <v/>
      </c>
      <c r="BW846" s="41" t="str">
        <f t="shared" si="420"/>
        <v/>
      </c>
      <c r="BX846" s="41" t="str">
        <f t="shared" si="421"/>
        <v/>
      </c>
      <c r="BY846" s="41" t="str">
        <f t="shared" si="422"/>
        <v/>
      </c>
      <c r="BZ846" s="40" t="s">
        <v>32</v>
      </c>
      <c r="CA846" s="41">
        <f t="shared" si="423"/>
        <v>1.018</v>
      </c>
      <c r="CB846" s="35"/>
      <c r="CC846" s="36">
        <f>IF(D846&gt;Zisk!$D$10,"",E846*CA846)</f>
        <v>0</v>
      </c>
    </row>
    <row r="847" spans="2:81" x14ac:dyDescent="0.2">
      <c r="B847" s="28" t="str">
        <f>Zisk!B858</f>
        <v/>
      </c>
      <c r="C847" s="28">
        <f>Zisk!C858</f>
        <v>0</v>
      </c>
      <c r="D847" s="28">
        <f>Zisk!E858</f>
        <v>0</v>
      </c>
      <c r="E847" s="29">
        <f>Zisk!D858</f>
        <v>0</v>
      </c>
      <c r="F847" s="29"/>
      <c r="G847" s="28" t="str">
        <f t="shared" si="398"/>
        <v>(</v>
      </c>
      <c r="H847" s="28" t="str">
        <f t="shared" si="399"/>
        <v>1</v>
      </c>
      <c r="I847" s="28" t="str">
        <f t="shared" si="400"/>
        <v>+</v>
      </c>
      <c r="J847" s="30">
        <f>IF($D847&lt;=2021,VstupniParametry_SKRYT!$D$5,"")</f>
        <v>0.02</v>
      </c>
      <c r="K847" s="28" t="str">
        <f t="shared" si="401"/>
        <v>)</v>
      </c>
      <c r="L847" s="31">
        <f>IF($D847&lt;=2021,COUNTIF(Vypocet_SKRYT!T844:AS844,"&gt;=1"),"")</f>
        <v>0</v>
      </c>
      <c r="M847" s="32" t="str">
        <f t="shared" si="402"/>
        <v>x</v>
      </c>
      <c r="N847" s="28" t="str">
        <f t="shared" si="403"/>
        <v>(</v>
      </c>
      <c r="O847" s="28" t="str">
        <f t="shared" si="404"/>
        <v>1</v>
      </c>
      <c r="P847" s="28" t="str">
        <f t="shared" si="405"/>
        <v>+</v>
      </c>
      <c r="Q847" s="30">
        <f>IF($D847&lt;=2024,VstupniParametry_SKRYT!$D$6,"")</f>
        <v>0.06</v>
      </c>
      <c r="R847" s="28" t="str">
        <f t="shared" si="406"/>
        <v>)</v>
      </c>
      <c r="S847" s="31">
        <f>IF($D847&lt;=2024,COUNTIFS(Vypocet_SKRYT!AT844:AV844,"&gt;=1"),"")</f>
        <v>0</v>
      </c>
      <c r="T847" s="32" t="str">
        <f t="shared" si="407"/>
        <v>x</v>
      </c>
      <c r="U847" s="28" t="str">
        <f t="shared" si="408"/>
        <v>(</v>
      </c>
      <c r="V847" s="28" t="str">
        <f t="shared" si="409"/>
        <v>1</v>
      </c>
      <c r="W847" s="28" t="str">
        <f t="shared" si="410"/>
        <v>+</v>
      </c>
      <c r="X847" s="30">
        <f>IF($D847&lt;=2025,VstupniParametry_SKRYT!$D$9,"")</f>
        <v>1.7999999999999999E-2</v>
      </c>
      <c r="Y847" s="28" t="str">
        <f t="shared" si="411"/>
        <v>)</v>
      </c>
      <c r="Z847" s="31">
        <f>IF(AND(D847&lt;2025,2025&lt;=Zisk!$D$10),1,IF(D847=2025,0,""))</f>
        <v>1</v>
      </c>
      <c r="AA847" s="32" t="str">
        <f>IF(AND($D847&lt;=2025,Zisk!$D$10&gt;=2026),"x","")</f>
        <v/>
      </c>
      <c r="AB847" s="28" t="str">
        <f>IF(AND($D847&lt;=2026,Zisk!$D$10&gt;=2026),"(","")</f>
        <v/>
      </c>
      <c r="AC847" s="28" t="str">
        <f>IF(AND($D847&lt;=2026,Zisk!$D$10&gt;=2026),"1","")</f>
        <v/>
      </c>
      <c r="AD847" s="28" t="str">
        <f>IF(AND($D847&lt;=2026,Zisk!$D$10&gt;=2026),"+","")</f>
        <v/>
      </c>
      <c r="AE847" s="30" t="str">
        <f>IF(AND($D847&lt;=2026,Zisk!$D$10&gt;=2026),VstupniParametry_SKRYT!$D$10,"")</f>
        <v/>
      </c>
      <c r="AF847" s="28" t="str">
        <f>IF(AND($D847&lt;=2026,Zisk!$D$10&gt;=2026),")","")</f>
        <v/>
      </c>
      <c r="AG847" s="31" t="str">
        <f>IF(AND(D847&lt;2026,2026&lt;=Zisk!$D$10),1,IF(D847=2026,0,""))</f>
        <v/>
      </c>
      <c r="AH847" s="32" t="str">
        <f>IF(AND($D847&lt;=2026,Zisk!$D$10&gt;=2027),"x","")</f>
        <v/>
      </c>
      <c r="AI847" s="28" t="str">
        <f>IF(AND($D847&lt;=2027,Zisk!$D$10&gt;=2027),"(","")</f>
        <v/>
      </c>
      <c r="AJ847" s="28" t="str">
        <f>IF(AND($D847&lt;=2027,Zisk!$D$10&gt;=2027),"1","")</f>
        <v/>
      </c>
      <c r="AK847" s="28" t="str">
        <f>IF(AND($D847&lt;=2027,Zisk!$D$10&gt;=2027),"+","")</f>
        <v/>
      </c>
      <c r="AL847" s="30" t="str">
        <f>IF(AND($D847&lt;=2027,Zisk!$D$10&gt;=2027),VstupniParametry_SKRYT!$D$11,"")</f>
        <v/>
      </c>
      <c r="AM847" s="28" t="str">
        <f>IF(AND($D847&lt;=2027,Zisk!$D$10&gt;=2027),")","")</f>
        <v/>
      </c>
      <c r="AN847" s="31" t="str">
        <f>IF(AND(D847&lt;2027,2027&lt;=Zisk!$D$10),1,IF(D847=2027,0,""))</f>
        <v/>
      </c>
      <c r="AO847" s="32" t="str">
        <f>IF(AND($D847&lt;=2027,Zisk!$D$10&gt;=2028),"x","")</f>
        <v/>
      </c>
      <c r="AP847" s="28" t="str">
        <f>IF(AND($D847&lt;=2028,Zisk!$D$10&gt;=2028),"(","")</f>
        <v/>
      </c>
      <c r="AQ847" s="28" t="str">
        <f>IF(AND($D847&lt;=2028,Zisk!$D$10&gt;=2028),"1","")</f>
        <v/>
      </c>
      <c r="AR847" s="28" t="str">
        <f>IF(AND($D847&lt;=2028,Zisk!$D$10&gt;=2028),"+","")</f>
        <v/>
      </c>
      <c r="AS847" s="30" t="str">
        <f>IF(AND($D847&lt;=2028,Zisk!$D$10&gt;=2028),VstupniParametry_SKRYT!$D$12,"")</f>
        <v/>
      </c>
      <c r="AT847" s="28" t="str">
        <f>IF(AND($D847&lt;=2028,Zisk!$D$10&gt;=2028),")","")</f>
        <v/>
      </c>
      <c r="AU847" s="31" t="str">
        <f>IF(AND(D847&lt;2028,2028&lt;=Zisk!$D$10),1,IF(D847=2028,0,""))</f>
        <v/>
      </c>
      <c r="AV847" s="32" t="str">
        <f>IF(AND($D847&lt;=2028,Zisk!$D$10&gt;=2029),"x","")</f>
        <v/>
      </c>
      <c r="AW847" s="28" t="str">
        <f>IF(AND($D847&lt;=2029,Zisk!$D$10&gt;=2029),"(","")</f>
        <v/>
      </c>
      <c r="AX847" s="28" t="str">
        <f>IF(AND($D847&lt;=2029,Zisk!$D$10&gt;=2029),"1","")</f>
        <v/>
      </c>
      <c r="AY847" s="28" t="str">
        <f>IF(AND($D847&lt;=2029,Zisk!$D$10&gt;=2029),"+","")</f>
        <v/>
      </c>
      <c r="AZ847" s="30" t="str">
        <f>IF(AND($D847&lt;=2029,Zisk!$D$10&gt;=2029),VstupniParametry_SKRYT!$D$13,"")</f>
        <v/>
      </c>
      <c r="BA847" s="28" t="str">
        <f>IF(AND($D847&lt;=2029,Zisk!$D$10&gt;=2029),")","")</f>
        <v/>
      </c>
      <c r="BB847" s="31" t="str">
        <f>IF(AND(D847&lt;2029,2029&lt;=Zisk!$D$10),1,IF(D847=2029,0,""))</f>
        <v/>
      </c>
      <c r="BC847" s="32" t="str">
        <f>IF(AND($D847&lt;=2029,Zisk!$D$10&gt;=2030),"x","")</f>
        <v/>
      </c>
      <c r="BD847" s="28" t="str">
        <f>IF(AND($D847&lt;=2030,Zisk!$D$10&gt;=2030),"(","")</f>
        <v/>
      </c>
      <c r="BE847" s="28" t="str">
        <f>IF(AND($D847&lt;=2030,Zisk!$D$10&gt;=2030),"1","")</f>
        <v/>
      </c>
      <c r="BF847" s="28" t="str">
        <f>IF(AND($D847&lt;=2030,Zisk!$D$10&gt;=2030),"+","")</f>
        <v/>
      </c>
      <c r="BG847" s="30" t="str">
        <f>IF(AND($D847&lt;=2030,Zisk!$D$10&gt;=2030),VstupniParametry_SKRYT!$D$14,"")</f>
        <v/>
      </c>
      <c r="BH847" s="28" t="str">
        <f>IF(AND($D847&lt;=2030,Zisk!$D$10&gt;=2030),")","")</f>
        <v/>
      </c>
      <c r="BI847" s="31" t="str">
        <f>IF(AND(D847&lt;2030,2030&lt;=Zisk!$D$10),1,IF(D847=2030,0,""))</f>
        <v/>
      </c>
      <c r="BJ847" s="33" t="s">
        <v>32</v>
      </c>
      <c r="BK847" s="30">
        <f t="shared" si="424"/>
        <v>1</v>
      </c>
      <c r="BL847" s="28" t="str">
        <f t="shared" si="425"/>
        <v>x</v>
      </c>
      <c r="BM847" s="34">
        <f t="shared" si="426"/>
        <v>1</v>
      </c>
      <c r="BN847" s="30" t="str">
        <f t="shared" si="427"/>
        <v>x</v>
      </c>
      <c r="BO847" s="34">
        <f t="shared" si="412"/>
        <v>1.018</v>
      </c>
      <c r="BP847" s="34" t="str">
        <f t="shared" si="413"/>
        <v/>
      </c>
      <c r="BQ847" s="34" t="str">
        <f t="shared" si="414"/>
        <v/>
      </c>
      <c r="BR847" s="34" t="str">
        <f t="shared" si="415"/>
        <v/>
      </c>
      <c r="BS847" s="34" t="str">
        <f t="shared" si="416"/>
        <v/>
      </c>
      <c r="BT847" s="34" t="str">
        <f t="shared" si="417"/>
        <v/>
      </c>
      <c r="BU847" s="34" t="str">
        <f t="shared" si="418"/>
        <v/>
      </c>
      <c r="BV847" s="34" t="str">
        <f t="shared" si="419"/>
        <v/>
      </c>
      <c r="BW847" s="34" t="str">
        <f t="shared" si="420"/>
        <v/>
      </c>
      <c r="BX847" s="34" t="str">
        <f t="shared" si="421"/>
        <v/>
      </c>
      <c r="BY847" s="34" t="str">
        <f t="shared" si="422"/>
        <v/>
      </c>
      <c r="BZ847" s="33" t="s">
        <v>32</v>
      </c>
      <c r="CA847" s="34">
        <f t="shared" si="423"/>
        <v>1.018</v>
      </c>
      <c r="CB847" s="28"/>
      <c r="CC847" s="29">
        <f>IF(D847&gt;Zisk!$D$10,"",E847*CA847)</f>
        <v>0</v>
      </c>
    </row>
    <row r="848" spans="2:81" x14ac:dyDescent="0.2">
      <c r="B848" s="35" t="str">
        <f>Zisk!B859</f>
        <v/>
      </c>
      <c r="C848" s="35">
        <f>Zisk!C859</f>
        <v>0</v>
      </c>
      <c r="D848" s="35">
        <f>Zisk!E859</f>
        <v>0</v>
      </c>
      <c r="E848" s="36">
        <f>Zisk!D859</f>
        <v>0</v>
      </c>
      <c r="F848" s="36"/>
      <c r="G848" s="35" t="str">
        <f t="shared" si="398"/>
        <v>(</v>
      </c>
      <c r="H848" s="35" t="str">
        <f t="shared" si="399"/>
        <v>1</v>
      </c>
      <c r="I848" s="35" t="str">
        <f t="shared" si="400"/>
        <v>+</v>
      </c>
      <c r="J848" s="37">
        <f>IF($D848&lt;=2021,VstupniParametry_SKRYT!$D$5,"")</f>
        <v>0.02</v>
      </c>
      <c r="K848" s="35" t="str">
        <f t="shared" si="401"/>
        <v>)</v>
      </c>
      <c r="L848" s="38">
        <f>IF($D848&lt;=2021,COUNTIF(Vypocet_SKRYT!T845:AS845,"&gt;=1"),"")</f>
        <v>0</v>
      </c>
      <c r="M848" s="39" t="str">
        <f t="shared" si="402"/>
        <v>x</v>
      </c>
      <c r="N848" s="35" t="str">
        <f t="shared" si="403"/>
        <v>(</v>
      </c>
      <c r="O848" s="35" t="str">
        <f t="shared" si="404"/>
        <v>1</v>
      </c>
      <c r="P848" s="35" t="str">
        <f t="shared" si="405"/>
        <v>+</v>
      </c>
      <c r="Q848" s="37">
        <f>IF($D848&lt;=2024,VstupniParametry_SKRYT!$D$6,"")</f>
        <v>0.06</v>
      </c>
      <c r="R848" s="35" t="str">
        <f t="shared" si="406"/>
        <v>)</v>
      </c>
      <c r="S848" s="38">
        <f>IF($D848&lt;=2024,COUNTIFS(Vypocet_SKRYT!AT845:AV845,"&gt;=1"),"")</f>
        <v>0</v>
      </c>
      <c r="T848" s="39" t="str">
        <f t="shared" si="407"/>
        <v>x</v>
      </c>
      <c r="U848" s="35" t="str">
        <f t="shared" si="408"/>
        <v>(</v>
      </c>
      <c r="V848" s="35" t="str">
        <f t="shared" si="409"/>
        <v>1</v>
      </c>
      <c r="W848" s="35" t="str">
        <f t="shared" si="410"/>
        <v>+</v>
      </c>
      <c r="X848" s="37">
        <f>IF($D848&lt;=2025,VstupniParametry_SKRYT!$D$9,"")</f>
        <v>1.7999999999999999E-2</v>
      </c>
      <c r="Y848" s="35" t="str">
        <f t="shared" si="411"/>
        <v>)</v>
      </c>
      <c r="Z848" s="38">
        <f>IF(AND(D848&lt;2025,2025&lt;=Zisk!$D$10),1,IF(D848=2025,0,""))</f>
        <v>1</v>
      </c>
      <c r="AA848" s="39" t="str">
        <f>IF(AND($D848&lt;=2025,Zisk!$D$10&gt;=2026),"x","")</f>
        <v/>
      </c>
      <c r="AB848" s="35" t="str">
        <f>IF(AND($D848&lt;=2026,Zisk!$D$10&gt;=2026),"(","")</f>
        <v/>
      </c>
      <c r="AC848" s="35" t="str">
        <f>IF(AND($D848&lt;=2026,Zisk!$D$10&gt;=2026),"1","")</f>
        <v/>
      </c>
      <c r="AD848" s="35" t="str">
        <f>IF(AND($D848&lt;=2026,Zisk!$D$10&gt;=2026),"+","")</f>
        <v/>
      </c>
      <c r="AE848" s="37" t="str">
        <f>IF(AND($D848&lt;=2026,Zisk!$D$10&gt;=2026),VstupniParametry_SKRYT!$D$10,"")</f>
        <v/>
      </c>
      <c r="AF848" s="35" t="str">
        <f>IF(AND($D848&lt;=2026,Zisk!$D$10&gt;=2026),")","")</f>
        <v/>
      </c>
      <c r="AG848" s="38" t="str">
        <f>IF(AND(D848&lt;2026,2026&lt;=Zisk!$D$10),1,IF(D848=2026,0,""))</f>
        <v/>
      </c>
      <c r="AH848" s="39" t="str">
        <f>IF(AND($D848&lt;=2026,Zisk!$D$10&gt;=2027),"x","")</f>
        <v/>
      </c>
      <c r="AI848" s="35" t="str">
        <f>IF(AND($D848&lt;=2027,Zisk!$D$10&gt;=2027),"(","")</f>
        <v/>
      </c>
      <c r="AJ848" s="35" t="str">
        <f>IF(AND($D848&lt;=2027,Zisk!$D$10&gt;=2027),"1","")</f>
        <v/>
      </c>
      <c r="AK848" s="35" t="str">
        <f>IF(AND($D848&lt;=2027,Zisk!$D$10&gt;=2027),"+","")</f>
        <v/>
      </c>
      <c r="AL848" s="37" t="str">
        <f>IF(AND($D848&lt;=2027,Zisk!$D$10&gt;=2027),VstupniParametry_SKRYT!$D$11,"")</f>
        <v/>
      </c>
      <c r="AM848" s="35" t="str">
        <f>IF(AND($D848&lt;=2027,Zisk!$D$10&gt;=2027),")","")</f>
        <v/>
      </c>
      <c r="AN848" s="38" t="str">
        <f>IF(AND(D848&lt;2027,2027&lt;=Zisk!$D$10),1,IF(D848=2027,0,""))</f>
        <v/>
      </c>
      <c r="AO848" s="39" t="str">
        <f>IF(AND($D848&lt;=2027,Zisk!$D$10&gt;=2028),"x","")</f>
        <v/>
      </c>
      <c r="AP848" s="35" t="str">
        <f>IF(AND($D848&lt;=2028,Zisk!$D$10&gt;=2028),"(","")</f>
        <v/>
      </c>
      <c r="AQ848" s="35" t="str">
        <f>IF(AND($D848&lt;=2028,Zisk!$D$10&gt;=2028),"1","")</f>
        <v/>
      </c>
      <c r="AR848" s="35" t="str">
        <f>IF(AND($D848&lt;=2028,Zisk!$D$10&gt;=2028),"+","")</f>
        <v/>
      </c>
      <c r="AS848" s="37" t="str">
        <f>IF(AND($D848&lt;=2028,Zisk!$D$10&gt;=2028),VstupniParametry_SKRYT!$D$12,"")</f>
        <v/>
      </c>
      <c r="AT848" s="35" t="str">
        <f>IF(AND($D848&lt;=2028,Zisk!$D$10&gt;=2028),")","")</f>
        <v/>
      </c>
      <c r="AU848" s="38" t="str">
        <f>IF(AND(D848&lt;2028,2028&lt;=Zisk!$D$10),1,IF(D848=2028,0,""))</f>
        <v/>
      </c>
      <c r="AV848" s="39" t="str">
        <f>IF(AND($D848&lt;=2028,Zisk!$D$10&gt;=2029),"x","")</f>
        <v/>
      </c>
      <c r="AW848" s="35" t="str">
        <f>IF(AND($D848&lt;=2029,Zisk!$D$10&gt;=2029),"(","")</f>
        <v/>
      </c>
      <c r="AX848" s="35" t="str">
        <f>IF(AND($D848&lt;=2029,Zisk!$D$10&gt;=2029),"1","")</f>
        <v/>
      </c>
      <c r="AY848" s="35" t="str">
        <f>IF(AND($D848&lt;=2029,Zisk!$D$10&gt;=2029),"+","")</f>
        <v/>
      </c>
      <c r="AZ848" s="37" t="str">
        <f>IF(AND($D848&lt;=2029,Zisk!$D$10&gt;=2029),VstupniParametry_SKRYT!$D$13,"")</f>
        <v/>
      </c>
      <c r="BA848" s="35" t="str">
        <f>IF(AND($D848&lt;=2029,Zisk!$D$10&gt;=2029),")","")</f>
        <v/>
      </c>
      <c r="BB848" s="38" t="str">
        <f>IF(AND(D848&lt;2029,2029&lt;=Zisk!$D$10),1,IF(D848=2029,0,""))</f>
        <v/>
      </c>
      <c r="BC848" s="39" t="str">
        <f>IF(AND($D848&lt;=2029,Zisk!$D$10&gt;=2030),"x","")</f>
        <v/>
      </c>
      <c r="BD848" s="35" t="str">
        <f>IF(AND($D848&lt;=2030,Zisk!$D$10&gt;=2030),"(","")</f>
        <v/>
      </c>
      <c r="BE848" s="35" t="str">
        <f>IF(AND($D848&lt;=2030,Zisk!$D$10&gt;=2030),"1","")</f>
        <v/>
      </c>
      <c r="BF848" s="35" t="str">
        <f>IF(AND($D848&lt;=2030,Zisk!$D$10&gt;=2030),"+","")</f>
        <v/>
      </c>
      <c r="BG848" s="37" t="str">
        <f>IF(AND($D848&lt;=2030,Zisk!$D$10&gt;=2030),VstupniParametry_SKRYT!$D$14,"")</f>
        <v/>
      </c>
      <c r="BH848" s="35" t="str">
        <f>IF(AND($D848&lt;=2030,Zisk!$D$10&gt;=2030),")","")</f>
        <v/>
      </c>
      <c r="BI848" s="38" t="str">
        <f>IF(AND(D848&lt;2030,2030&lt;=Zisk!$D$10),1,IF(D848=2030,0,""))</f>
        <v/>
      </c>
      <c r="BJ848" s="40" t="s">
        <v>32</v>
      </c>
      <c r="BK848" s="37">
        <f t="shared" si="424"/>
        <v>1</v>
      </c>
      <c r="BL848" s="35" t="str">
        <f t="shared" si="425"/>
        <v>x</v>
      </c>
      <c r="BM848" s="41">
        <f t="shared" si="426"/>
        <v>1</v>
      </c>
      <c r="BN848" s="37" t="str">
        <f t="shared" si="427"/>
        <v>x</v>
      </c>
      <c r="BO848" s="41">
        <f t="shared" si="412"/>
        <v>1.018</v>
      </c>
      <c r="BP848" s="41" t="str">
        <f t="shared" si="413"/>
        <v/>
      </c>
      <c r="BQ848" s="41" t="str">
        <f t="shared" si="414"/>
        <v/>
      </c>
      <c r="BR848" s="41" t="str">
        <f t="shared" si="415"/>
        <v/>
      </c>
      <c r="BS848" s="41" t="str">
        <f t="shared" si="416"/>
        <v/>
      </c>
      <c r="BT848" s="41" t="str">
        <f t="shared" si="417"/>
        <v/>
      </c>
      <c r="BU848" s="41" t="str">
        <f t="shared" si="418"/>
        <v/>
      </c>
      <c r="BV848" s="41" t="str">
        <f t="shared" si="419"/>
        <v/>
      </c>
      <c r="BW848" s="41" t="str">
        <f t="shared" si="420"/>
        <v/>
      </c>
      <c r="BX848" s="41" t="str">
        <f t="shared" si="421"/>
        <v/>
      </c>
      <c r="BY848" s="41" t="str">
        <f t="shared" si="422"/>
        <v/>
      </c>
      <c r="BZ848" s="40" t="s">
        <v>32</v>
      </c>
      <c r="CA848" s="41">
        <f t="shared" si="423"/>
        <v>1.018</v>
      </c>
      <c r="CB848" s="35"/>
      <c r="CC848" s="36">
        <f>IF(D848&gt;Zisk!$D$10,"",E848*CA848)</f>
        <v>0</v>
      </c>
    </row>
    <row r="849" spans="2:81" x14ac:dyDescent="0.2">
      <c r="B849" s="28" t="str">
        <f>Zisk!B860</f>
        <v/>
      </c>
      <c r="C849" s="28">
        <f>Zisk!C860</f>
        <v>0</v>
      </c>
      <c r="D849" s="28">
        <f>Zisk!E860</f>
        <v>0</v>
      </c>
      <c r="E849" s="29">
        <f>Zisk!D860</f>
        <v>0</v>
      </c>
      <c r="F849" s="29"/>
      <c r="G849" s="28" t="str">
        <f t="shared" si="398"/>
        <v>(</v>
      </c>
      <c r="H849" s="28" t="str">
        <f t="shared" si="399"/>
        <v>1</v>
      </c>
      <c r="I849" s="28" t="str">
        <f t="shared" si="400"/>
        <v>+</v>
      </c>
      <c r="J849" s="30">
        <f>IF($D849&lt;=2021,VstupniParametry_SKRYT!$D$5,"")</f>
        <v>0.02</v>
      </c>
      <c r="K849" s="28" t="str">
        <f t="shared" si="401"/>
        <v>)</v>
      </c>
      <c r="L849" s="31">
        <f>IF($D849&lt;=2021,COUNTIF(Vypocet_SKRYT!T846:AS846,"&gt;=1"),"")</f>
        <v>0</v>
      </c>
      <c r="M849" s="32" t="str">
        <f t="shared" si="402"/>
        <v>x</v>
      </c>
      <c r="N849" s="28" t="str">
        <f t="shared" si="403"/>
        <v>(</v>
      </c>
      <c r="O849" s="28" t="str">
        <f t="shared" si="404"/>
        <v>1</v>
      </c>
      <c r="P849" s="28" t="str">
        <f t="shared" si="405"/>
        <v>+</v>
      </c>
      <c r="Q849" s="30">
        <f>IF($D849&lt;=2024,VstupniParametry_SKRYT!$D$6,"")</f>
        <v>0.06</v>
      </c>
      <c r="R849" s="28" t="str">
        <f t="shared" si="406"/>
        <v>)</v>
      </c>
      <c r="S849" s="31">
        <f>IF($D849&lt;=2024,COUNTIFS(Vypocet_SKRYT!AT846:AV846,"&gt;=1"),"")</f>
        <v>0</v>
      </c>
      <c r="T849" s="32" t="str">
        <f t="shared" si="407"/>
        <v>x</v>
      </c>
      <c r="U849" s="28" t="str">
        <f t="shared" si="408"/>
        <v>(</v>
      </c>
      <c r="V849" s="28" t="str">
        <f t="shared" si="409"/>
        <v>1</v>
      </c>
      <c r="W849" s="28" t="str">
        <f t="shared" si="410"/>
        <v>+</v>
      </c>
      <c r="X849" s="30">
        <f>IF($D849&lt;=2025,VstupniParametry_SKRYT!$D$9,"")</f>
        <v>1.7999999999999999E-2</v>
      </c>
      <c r="Y849" s="28" t="str">
        <f t="shared" si="411"/>
        <v>)</v>
      </c>
      <c r="Z849" s="31">
        <f>IF(AND(D849&lt;2025,2025&lt;=Zisk!$D$10),1,IF(D849=2025,0,""))</f>
        <v>1</v>
      </c>
      <c r="AA849" s="32" t="str">
        <f>IF(AND($D849&lt;=2025,Zisk!$D$10&gt;=2026),"x","")</f>
        <v/>
      </c>
      <c r="AB849" s="28" t="str">
        <f>IF(AND($D849&lt;=2026,Zisk!$D$10&gt;=2026),"(","")</f>
        <v/>
      </c>
      <c r="AC849" s="28" t="str">
        <f>IF(AND($D849&lt;=2026,Zisk!$D$10&gt;=2026),"1","")</f>
        <v/>
      </c>
      <c r="AD849" s="28" t="str">
        <f>IF(AND($D849&lt;=2026,Zisk!$D$10&gt;=2026),"+","")</f>
        <v/>
      </c>
      <c r="AE849" s="30" t="str">
        <f>IF(AND($D849&lt;=2026,Zisk!$D$10&gt;=2026),VstupniParametry_SKRYT!$D$10,"")</f>
        <v/>
      </c>
      <c r="AF849" s="28" t="str">
        <f>IF(AND($D849&lt;=2026,Zisk!$D$10&gt;=2026),")","")</f>
        <v/>
      </c>
      <c r="AG849" s="31" t="str">
        <f>IF(AND(D849&lt;2026,2026&lt;=Zisk!$D$10),1,IF(D849=2026,0,""))</f>
        <v/>
      </c>
      <c r="AH849" s="32" t="str">
        <f>IF(AND($D849&lt;=2026,Zisk!$D$10&gt;=2027),"x","")</f>
        <v/>
      </c>
      <c r="AI849" s="28" t="str">
        <f>IF(AND($D849&lt;=2027,Zisk!$D$10&gt;=2027),"(","")</f>
        <v/>
      </c>
      <c r="AJ849" s="28" t="str">
        <f>IF(AND($D849&lt;=2027,Zisk!$D$10&gt;=2027),"1","")</f>
        <v/>
      </c>
      <c r="AK849" s="28" t="str">
        <f>IF(AND($D849&lt;=2027,Zisk!$D$10&gt;=2027),"+","")</f>
        <v/>
      </c>
      <c r="AL849" s="30" t="str">
        <f>IF(AND($D849&lt;=2027,Zisk!$D$10&gt;=2027),VstupniParametry_SKRYT!$D$11,"")</f>
        <v/>
      </c>
      <c r="AM849" s="28" t="str">
        <f>IF(AND($D849&lt;=2027,Zisk!$D$10&gt;=2027),")","")</f>
        <v/>
      </c>
      <c r="AN849" s="31" t="str">
        <f>IF(AND(D849&lt;2027,2027&lt;=Zisk!$D$10),1,IF(D849=2027,0,""))</f>
        <v/>
      </c>
      <c r="AO849" s="32" t="str">
        <f>IF(AND($D849&lt;=2027,Zisk!$D$10&gt;=2028),"x","")</f>
        <v/>
      </c>
      <c r="AP849" s="28" t="str">
        <f>IF(AND($D849&lt;=2028,Zisk!$D$10&gt;=2028),"(","")</f>
        <v/>
      </c>
      <c r="AQ849" s="28" t="str">
        <f>IF(AND($D849&lt;=2028,Zisk!$D$10&gt;=2028),"1","")</f>
        <v/>
      </c>
      <c r="AR849" s="28" t="str">
        <f>IF(AND($D849&lt;=2028,Zisk!$D$10&gt;=2028),"+","")</f>
        <v/>
      </c>
      <c r="AS849" s="30" t="str">
        <f>IF(AND($D849&lt;=2028,Zisk!$D$10&gt;=2028),VstupniParametry_SKRYT!$D$12,"")</f>
        <v/>
      </c>
      <c r="AT849" s="28" t="str">
        <f>IF(AND($D849&lt;=2028,Zisk!$D$10&gt;=2028),")","")</f>
        <v/>
      </c>
      <c r="AU849" s="31" t="str">
        <f>IF(AND(D849&lt;2028,2028&lt;=Zisk!$D$10),1,IF(D849=2028,0,""))</f>
        <v/>
      </c>
      <c r="AV849" s="32" t="str">
        <f>IF(AND($D849&lt;=2028,Zisk!$D$10&gt;=2029),"x","")</f>
        <v/>
      </c>
      <c r="AW849" s="28" t="str">
        <f>IF(AND($D849&lt;=2029,Zisk!$D$10&gt;=2029),"(","")</f>
        <v/>
      </c>
      <c r="AX849" s="28" t="str">
        <f>IF(AND($D849&lt;=2029,Zisk!$D$10&gt;=2029),"1","")</f>
        <v/>
      </c>
      <c r="AY849" s="28" t="str">
        <f>IF(AND($D849&lt;=2029,Zisk!$D$10&gt;=2029),"+","")</f>
        <v/>
      </c>
      <c r="AZ849" s="30" t="str">
        <f>IF(AND($D849&lt;=2029,Zisk!$D$10&gt;=2029),VstupniParametry_SKRYT!$D$13,"")</f>
        <v/>
      </c>
      <c r="BA849" s="28" t="str">
        <f>IF(AND($D849&lt;=2029,Zisk!$D$10&gt;=2029),")","")</f>
        <v/>
      </c>
      <c r="BB849" s="31" t="str">
        <f>IF(AND(D849&lt;2029,2029&lt;=Zisk!$D$10),1,IF(D849=2029,0,""))</f>
        <v/>
      </c>
      <c r="BC849" s="32" t="str">
        <f>IF(AND($D849&lt;=2029,Zisk!$D$10&gt;=2030),"x","")</f>
        <v/>
      </c>
      <c r="BD849" s="28" t="str">
        <f>IF(AND($D849&lt;=2030,Zisk!$D$10&gt;=2030),"(","")</f>
        <v/>
      </c>
      <c r="BE849" s="28" t="str">
        <f>IF(AND($D849&lt;=2030,Zisk!$D$10&gt;=2030),"1","")</f>
        <v/>
      </c>
      <c r="BF849" s="28" t="str">
        <f>IF(AND($D849&lt;=2030,Zisk!$D$10&gt;=2030),"+","")</f>
        <v/>
      </c>
      <c r="BG849" s="30" t="str">
        <f>IF(AND($D849&lt;=2030,Zisk!$D$10&gt;=2030),VstupniParametry_SKRYT!$D$14,"")</f>
        <v/>
      </c>
      <c r="BH849" s="28" t="str">
        <f>IF(AND($D849&lt;=2030,Zisk!$D$10&gt;=2030),")","")</f>
        <v/>
      </c>
      <c r="BI849" s="31" t="str">
        <f>IF(AND(D849&lt;2030,2030&lt;=Zisk!$D$10),1,IF(D849=2030,0,""))</f>
        <v/>
      </c>
      <c r="BJ849" s="33" t="s">
        <v>32</v>
      </c>
      <c r="BK849" s="30">
        <f t="shared" si="424"/>
        <v>1</v>
      </c>
      <c r="BL849" s="28" t="str">
        <f t="shared" si="425"/>
        <v>x</v>
      </c>
      <c r="BM849" s="34">
        <f t="shared" si="426"/>
        <v>1</v>
      </c>
      <c r="BN849" s="30" t="str">
        <f t="shared" si="427"/>
        <v>x</v>
      </c>
      <c r="BO849" s="34">
        <f t="shared" si="412"/>
        <v>1.018</v>
      </c>
      <c r="BP849" s="34" t="str">
        <f t="shared" si="413"/>
        <v/>
      </c>
      <c r="BQ849" s="34" t="str">
        <f t="shared" si="414"/>
        <v/>
      </c>
      <c r="BR849" s="34" t="str">
        <f t="shared" si="415"/>
        <v/>
      </c>
      <c r="BS849" s="34" t="str">
        <f t="shared" si="416"/>
        <v/>
      </c>
      <c r="BT849" s="34" t="str">
        <f t="shared" si="417"/>
        <v/>
      </c>
      <c r="BU849" s="34" t="str">
        <f t="shared" si="418"/>
        <v/>
      </c>
      <c r="BV849" s="34" t="str">
        <f t="shared" si="419"/>
        <v/>
      </c>
      <c r="BW849" s="34" t="str">
        <f t="shared" si="420"/>
        <v/>
      </c>
      <c r="BX849" s="34" t="str">
        <f t="shared" si="421"/>
        <v/>
      </c>
      <c r="BY849" s="34" t="str">
        <f t="shared" si="422"/>
        <v/>
      </c>
      <c r="BZ849" s="33" t="s">
        <v>32</v>
      </c>
      <c r="CA849" s="34">
        <f t="shared" si="423"/>
        <v>1.018</v>
      </c>
      <c r="CB849" s="28"/>
      <c r="CC849" s="29">
        <f>IF(D849&gt;Zisk!$D$10,"",E849*CA849)</f>
        <v>0</v>
      </c>
    </row>
    <row r="850" spans="2:81" x14ac:dyDescent="0.2">
      <c r="B850" s="35" t="str">
        <f>Zisk!B861</f>
        <v/>
      </c>
      <c r="C850" s="35">
        <f>Zisk!C861</f>
        <v>0</v>
      </c>
      <c r="D850" s="35">
        <f>Zisk!E861</f>
        <v>0</v>
      </c>
      <c r="E850" s="36">
        <f>Zisk!D861</f>
        <v>0</v>
      </c>
      <c r="F850" s="36"/>
      <c r="G850" s="35" t="str">
        <f t="shared" si="398"/>
        <v>(</v>
      </c>
      <c r="H850" s="35" t="str">
        <f t="shared" si="399"/>
        <v>1</v>
      </c>
      <c r="I850" s="35" t="str">
        <f t="shared" si="400"/>
        <v>+</v>
      </c>
      <c r="J850" s="37">
        <f>IF($D850&lt;=2021,VstupniParametry_SKRYT!$D$5,"")</f>
        <v>0.02</v>
      </c>
      <c r="K850" s="35" t="str">
        <f t="shared" si="401"/>
        <v>)</v>
      </c>
      <c r="L850" s="38">
        <f>IF($D850&lt;=2021,COUNTIF(Vypocet_SKRYT!T847:AS847,"&gt;=1"),"")</f>
        <v>0</v>
      </c>
      <c r="M850" s="39" t="str">
        <f t="shared" si="402"/>
        <v>x</v>
      </c>
      <c r="N850" s="35" t="str">
        <f t="shared" si="403"/>
        <v>(</v>
      </c>
      <c r="O850" s="35" t="str">
        <f t="shared" si="404"/>
        <v>1</v>
      </c>
      <c r="P850" s="35" t="str">
        <f t="shared" si="405"/>
        <v>+</v>
      </c>
      <c r="Q850" s="37">
        <f>IF($D850&lt;=2024,VstupniParametry_SKRYT!$D$6,"")</f>
        <v>0.06</v>
      </c>
      <c r="R850" s="35" t="str">
        <f t="shared" si="406"/>
        <v>)</v>
      </c>
      <c r="S850" s="38">
        <f>IF($D850&lt;=2024,COUNTIFS(Vypocet_SKRYT!AT847:AV847,"&gt;=1"),"")</f>
        <v>0</v>
      </c>
      <c r="T850" s="39" t="str">
        <f t="shared" si="407"/>
        <v>x</v>
      </c>
      <c r="U850" s="35" t="str">
        <f t="shared" si="408"/>
        <v>(</v>
      </c>
      <c r="V850" s="35" t="str">
        <f t="shared" si="409"/>
        <v>1</v>
      </c>
      <c r="W850" s="35" t="str">
        <f t="shared" si="410"/>
        <v>+</v>
      </c>
      <c r="X850" s="37">
        <f>IF($D850&lt;=2025,VstupniParametry_SKRYT!$D$9,"")</f>
        <v>1.7999999999999999E-2</v>
      </c>
      <c r="Y850" s="35" t="str">
        <f t="shared" si="411"/>
        <v>)</v>
      </c>
      <c r="Z850" s="38">
        <f>IF(AND(D850&lt;2025,2025&lt;=Zisk!$D$10),1,IF(D850=2025,0,""))</f>
        <v>1</v>
      </c>
      <c r="AA850" s="39" t="str">
        <f>IF(AND($D850&lt;=2025,Zisk!$D$10&gt;=2026),"x","")</f>
        <v/>
      </c>
      <c r="AB850" s="35" t="str">
        <f>IF(AND($D850&lt;=2026,Zisk!$D$10&gt;=2026),"(","")</f>
        <v/>
      </c>
      <c r="AC850" s="35" t="str">
        <f>IF(AND($D850&lt;=2026,Zisk!$D$10&gt;=2026),"1","")</f>
        <v/>
      </c>
      <c r="AD850" s="35" t="str">
        <f>IF(AND($D850&lt;=2026,Zisk!$D$10&gt;=2026),"+","")</f>
        <v/>
      </c>
      <c r="AE850" s="37" t="str">
        <f>IF(AND($D850&lt;=2026,Zisk!$D$10&gt;=2026),VstupniParametry_SKRYT!$D$10,"")</f>
        <v/>
      </c>
      <c r="AF850" s="35" t="str">
        <f>IF(AND($D850&lt;=2026,Zisk!$D$10&gt;=2026),")","")</f>
        <v/>
      </c>
      <c r="AG850" s="38" t="str">
        <f>IF(AND(D850&lt;2026,2026&lt;=Zisk!$D$10),1,IF(D850=2026,0,""))</f>
        <v/>
      </c>
      <c r="AH850" s="39" t="str">
        <f>IF(AND($D850&lt;=2026,Zisk!$D$10&gt;=2027),"x","")</f>
        <v/>
      </c>
      <c r="AI850" s="35" t="str">
        <f>IF(AND($D850&lt;=2027,Zisk!$D$10&gt;=2027),"(","")</f>
        <v/>
      </c>
      <c r="AJ850" s="35" t="str">
        <f>IF(AND($D850&lt;=2027,Zisk!$D$10&gt;=2027),"1","")</f>
        <v/>
      </c>
      <c r="AK850" s="35" t="str">
        <f>IF(AND($D850&lt;=2027,Zisk!$D$10&gt;=2027),"+","")</f>
        <v/>
      </c>
      <c r="AL850" s="37" t="str">
        <f>IF(AND($D850&lt;=2027,Zisk!$D$10&gt;=2027),VstupniParametry_SKRYT!$D$11,"")</f>
        <v/>
      </c>
      <c r="AM850" s="35" t="str">
        <f>IF(AND($D850&lt;=2027,Zisk!$D$10&gt;=2027),")","")</f>
        <v/>
      </c>
      <c r="AN850" s="38" t="str">
        <f>IF(AND(D850&lt;2027,2027&lt;=Zisk!$D$10),1,IF(D850=2027,0,""))</f>
        <v/>
      </c>
      <c r="AO850" s="39" t="str">
        <f>IF(AND($D850&lt;=2027,Zisk!$D$10&gt;=2028),"x","")</f>
        <v/>
      </c>
      <c r="AP850" s="35" t="str">
        <f>IF(AND($D850&lt;=2028,Zisk!$D$10&gt;=2028),"(","")</f>
        <v/>
      </c>
      <c r="AQ850" s="35" t="str">
        <f>IF(AND($D850&lt;=2028,Zisk!$D$10&gt;=2028),"1","")</f>
        <v/>
      </c>
      <c r="AR850" s="35" t="str">
        <f>IF(AND($D850&lt;=2028,Zisk!$D$10&gt;=2028),"+","")</f>
        <v/>
      </c>
      <c r="AS850" s="37" t="str">
        <f>IF(AND($D850&lt;=2028,Zisk!$D$10&gt;=2028),VstupniParametry_SKRYT!$D$12,"")</f>
        <v/>
      </c>
      <c r="AT850" s="35" t="str">
        <f>IF(AND($D850&lt;=2028,Zisk!$D$10&gt;=2028),")","")</f>
        <v/>
      </c>
      <c r="AU850" s="38" t="str">
        <f>IF(AND(D850&lt;2028,2028&lt;=Zisk!$D$10),1,IF(D850=2028,0,""))</f>
        <v/>
      </c>
      <c r="AV850" s="39" t="str">
        <f>IF(AND($D850&lt;=2028,Zisk!$D$10&gt;=2029),"x","")</f>
        <v/>
      </c>
      <c r="AW850" s="35" t="str">
        <f>IF(AND($D850&lt;=2029,Zisk!$D$10&gt;=2029),"(","")</f>
        <v/>
      </c>
      <c r="AX850" s="35" t="str">
        <f>IF(AND($D850&lt;=2029,Zisk!$D$10&gt;=2029),"1","")</f>
        <v/>
      </c>
      <c r="AY850" s="35" t="str">
        <f>IF(AND($D850&lt;=2029,Zisk!$D$10&gt;=2029),"+","")</f>
        <v/>
      </c>
      <c r="AZ850" s="37" t="str">
        <f>IF(AND($D850&lt;=2029,Zisk!$D$10&gt;=2029),VstupniParametry_SKRYT!$D$13,"")</f>
        <v/>
      </c>
      <c r="BA850" s="35" t="str">
        <f>IF(AND($D850&lt;=2029,Zisk!$D$10&gt;=2029),")","")</f>
        <v/>
      </c>
      <c r="BB850" s="38" t="str">
        <f>IF(AND(D850&lt;2029,2029&lt;=Zisk!$D$10),1,IF(D850=2029,0,""))</f>
        <v/>
      </c>
      <c r="BC850" s="39" t="str">
        <f>IF(AND($D850&lt;=2029,Zisk!$D$10&gt;=2030),"x","")</f>
        <v/>
      </c>
      <c r="BD850" s="35" t="str">
        <f>IF(AND($D850&lt;=2030,Zisk!$D$10&gt;=2030),"(","")</f>
        <v/>
      </c>
      <c r="BE850" s="35" t="str">
        <f>IF(AND($D850&lt;=2030,Zisk!$D$10&gt;=2030),"1","")</f>
        <v/>
      </c>
      <c r="BF850" s="35" t="str">
        <f>IF(AND($D850&lt;=2030,Zisk!$D$10&gt;=2030),"+","")</f>
        <v/>
      </c>
      <c r="BG850" s="37" t="str">
        <f>IF(AND($D850&lt;=2030,Zisk!$D$10&gt;=2030),VstupniParametry_SKRYT!$D$14,"")</f>
        <v/>
      </c>
      <c r="BH850" s="35" t="str">
        <f>IF(AND($D850&lt;=2030,Zisk!$D$10&gt;=2030),")","")</f>
        <v/>
      </c>
      <c r="BI850" s="38" t="str">
        <f>IF(AND(D850&lt;2030,2030&lt;=Zisk!$D$10),1,IF(D850=2030,0,""))</f>
        <v/>
      </c>
      <c r="BJ850" s="40" t="s">
        <v>32</v>
      </c>
      <c r="BK850" s="37">
        <f t="shared" si="424"/>
        <v>1</v>
      </c>
      <c r="BL850" s="35" t="str">
        <f t="shared" si="425"/>
        <v>x</v>
      </c>
      <c r="BM850" s="41">
        <f t="shared" si="426"/>
        <v>1</v>
      </c>
      <c r="BN850" s="37" t="str">
        <f t="shared" si="427"/>
        <v>x</v>
      </c>
      <c r="BO850" s="41">
        <f t="shared" si="412"/>
        <v>1.018</v>
      </c>
      <c r="BP850" s="41" t="str">
        <f t="shared" si="413"/>
        <v/>
      </c>
      <c r="BQ850" s="41" t="str">
        <f t="shared" si="414"/>
        <v/>
      </c>
      <c r="BR850" s="41" t="str">
        <f t="shared" si="415"/>
        <v/>
      </c>
      <c r="BS850" s="41" t="str">
        <f t="shared" si="416"/>
        <v/>
      </c>
      <c r="BT850" s="41" t="str">
        <f t="shared" si="417"/>
        <v/>
      </c>
      <c r="BU850" s="41" t="str">
        <f t="shared" si="418"/>
        <v/>
      </c>
      <c r="BV850" s="41" t="str">
        <f t="shared" si="419"/>
        <v/>
      </c>
      <c r="BW850" s="41" t="str">
        <f t="shared" si="420"/>
        <v/>
      </c>
      <c r="BX850" s="41" t="str">
        <f t="shared" si="421"/>
        <v/>
      </c>
      <c r="BY850" s="41" t="str">
        <f t="shared" si="422"/>
        <v/>
      </c>
      <c r="BZ850" s="40" t="s">
        <v>32</v>
      </c>
      <c r="CA850" s="41">
        <f t="shared" si="423"/>
        <v>1.018</v>
      </c>
      <c r="CB850" s="35"/>
      <c r="CC850" s="36">
        <f>IF(D850&gt;Zisk!$D$10,"",E850*CA850)</f>
        <v>0</v>
      </c>
    </row>
    <row r="851" spans="2:81" x14ac:dyDescent="0.2">
      <c r="B851" s="28" t="str">
        <f>Zisk!B862</f>
        <v/>
      </c>
      <c r="C851" s="28">
        <f>Zisk!C862</f>
        <v>0</v>
      </c>
      <c r="D851" s="28">
        <f>Zisk!E862</f>
        <v>0</v>
      </c>
      <c r="E851" s="29">
        <f>Zisk!D862</f>
        <v>0</v>
      </c>
      <c r="F851" s="29"/>
      <c r="G851" s="28" t="str">
        <f t="shared" si="398"/>
        <v>(</v>
      </c>
      <c r="H851" s="28" t="str">
        <f t="shared" si="399"/>
        <v>1</v>
      </c>
      <c r="I851" s="28" t="str">
        <f t="shared" si="400"/>
        <v>+</v>
      </c>
      <c r="J851" s="30">
        <f>IF($D851&lt;=2021,VstupniParametry_SKRYT!$D$5,"")</f>
        <v>0.02</v>
      </c>
      <c r="K851" s="28" t="str">
        <f t="shared" si="401"/>
        <v>)</v>
      </c>
      <c r="L851" s="31">
        <f>IF($D851&lt;=2021,COUNTIF(Vypocet_SKRYT!T848:AS848,"&gt;=1"),"")</f>
        <v>0</v>
      </c>
      <c r="M851" s="32" t="str">
        <f t="shared" si="402"/>
        <v>x</v>
      </c>
      <c r="N851" s="28" t="str">
        <f t="shared" si="403"/>
        <v>(</v>
      </c>
      <c r="O851" s="28" t="str">
        <f t="shared" si="404"/>
        <v>1</v>
      </c>
      <c r="P851" s="28" t="str">
        <f t="shared" si="405"/>
        <v>+</v>
      </c>
      <c r="Q851" s="30">
        <f>IF($D851&lt;=2024,VstupniParametry_SKRYT!$D$6,"")</f>
        <v>0.06</v>
      </c>
      <c r="R851" s="28" t="str">
        <f t="shared" si="406"/>
        <v>)</v>
      </c>
      <c r="S851" s="31">
        <f>IF($D851&lt;=2024,COUNTIFS(Vypocet_SKRYT!AT848:AV848,"&gt;=1"),"")</f>
        <v>0</v>
      </c>
      <c r="T851" s="32" t="str">
        <f t="shared" si="407"/>
        <v>x</v>
      </c>
      <c r="U851" s="28" t="str">
        <f t="shared" si="408"/>
        <v>(</v>
      </c>
      <c r="V851" s="28" t="str">
        <f t="shared" si="409"/>
        <v>1</v>
      </c>
      <c r="W851" s="28" t="str">
        <f t="shared" si="410"/>
        <v>+</v>
      </c>
      <c r="X851" s="30">
        <f>IF($D851&lt;=2025,VstupniParametry_SKRYT!$D$9,"")</f>
        <v>1.7999999999999999E-2</v>
      </c>
      <c r="Y851" s="28" t="str">
        <f t="shared" si="411"/>
        <v>)</v>
      </c>
      <c r="Z851" s="31">
        <f>IF(AND(D851&lt;2025,2025&lt;=Zisk!$D$10),1,IF(D851=2025,0,""))</f>
        <v>1</v>
      </c>
      <c r="AA851" s="32" t="str">
        <f>IF(AND($D851&lt;=2025,Zisk!$D$10&gt;=2026),"x","")</f>
        <v/>
      </c>
      <c r="AB851" s="28" t="str">
        <f>IF(AND($D851&lt;=2026,Zisk!$D$10&gt;=2026),"(","")</f>
        <v/>
      </c>
      <c r="AC851" s="28" t="str">
        <f>IF(AND($D851&lt;=2026,Zisk!$D$10&gt;=2026),"1","")</f>
        <v/>
      </c>
      <c r="AD851" s="28" t="str">
        <f>IF(AND($D851&lt;=2026,Zisk!$D$10&gt;=2026),"+","")</f>
        <v/>
      </c>
      <c r="AE851" s="30" t="str">
        <f>IF(AND($D851&lt;=2026,Zisk!$D$10&gt;=2026),VstupniParametry_SKRYT!$D$10,"")</f>
        <v/>
      </c>
      <c r="AF851" s="28" t="str">
        <f>IF(AND($D851&lt;=2026,Zisk!$D$10&gt;=2026),")","")</f>
        <v/>
      </c>
      <c r="AG851" s="31" t="str">
        <f>IF(AND(D851&lt;2026,2026&lt;=Zisk!$D$10),1,IF(D851=2026,0,""))</f>
        <v/>
      </c>
      <c r="AH851" s="32" t="str">
        <f>IF(AND($D851&lt;=2026,Zisk!$D$10&gt;=2027),"x","")</f>
        <v/>
      </c>
      <c r="AI851" s="28" t="str">
        <f>IF(AND($D851&lt;=2027,Zisk!$D$10&gt;=2027),"(","")</f>
        <v/>
      </c>
      <c r="AJ851" s="28" t="str">
        <f>IF(AND($D851&lt;=2027,Zisk!$D$10&gt;=2027),"1","")</f>
        <v/>
      </c>
      <c r="AK851" s="28" t="str">
        <f>IF(AND($D851&lt;=2027,Zisk!$D$10&gt;=2027),"+","")</f>
        <v/>
      </c>
      <c r="AL851" s="30" t="str">
        <f>IF(AND($D851&lt;=2027,Zisk!$D$10&gt;=2027),VstupniParametry_SKRYT!$D$11,"")</f>
        <v/>
      </c>
      <c r="AM851" s="28" t="str">
        <f>IF(AND($D851&lt;=2027,Zisk!$D$10&gt;=2027),")","")</f>
        <v/>
      </c>
      <c r="AN851" s="31" t="str">
        <f>IF(AND(D851&lt;2027,2027&lt;=Zisk!$D$10),1,IF(D851=2027,0,""))</f>
        <v/>
      </c>
      <c r="AO851" s="32" t="str">
        <f>IF(AND($D851&lt;=2027,Zisk!$D$10&gt;=2028),"x","")</f>
        <v/>
      </c>
      <c r="AP851" s="28" t="str">
        <f>IF(AND($D851&lt;=2028,Zisk!$D$10&gt;=2028),"(","")</f>
        <v/>
      </c>
      <c r="AQ851" s="28" t="str">
        <f>IF(AND($D851&lt;=2028,Zisk!$D$10&gt;=2028),"1","")</f>
        <v/>
      </c>
      <c r="AR851" s="28" t="str">
        <f>IF(AND($D851&lt;=2028,Zisk!$D$10&gt;=2028),"+","")</f>
        <v/>
      </c>
      <c r="AS851" s="30" t="str">
        <f>IF(AND($D851&lt;=2028,Zisk!$D$10&gt;=2028),VstupniParametry_SKRYT!$D$12,"")</f>
        <v/>
      </c>
      <c r="AT851" s="28" t="str">
        <f>IF(AND($D851&lt;=2028,Zisk!$D$10&gt;=2028),")","")</f>
        <v/>
      </c>
      <c r="AU851" s="31" t="str">
        <f>IF(AND(D851&lt;2028,2028&lt;=Zisk!$D$10),1,IF(D851=2028,0,""))</f>
        <v/>
      </c>
      <c r="AV851" s="32" t="str">
        <f>IF(AND($D851&lt;=2028,Zisk!$D$10&gt;=2029),"x","")</f>
        <v/>
      </c>
      <c r="AW851" s="28" t="str">
        <f>IF(AND($D851&lt;=2029,Zisk!$D$10&gt;=2029),"(","")</f>
        <v/>
      </c>
      <c r="AX851" s="28" t="str">
        <f>IF(AND($D851&lt;=2029,Zisk!$D$10&gt;=2029),"1","")</f>
        <v/>
      </c>
      <c r="AY851" s="28" t="str">
        <f>IF(AND($D851&lt;=2029,Zisk!$D$10&gt;=2029),"+","")</f>
        <v/>
      </c>
      <c r="AZ851" s="30" t="str">
        <f>IF(AND($D851&lt;=2029,Zisk!$D$10&gt;=2029),VstupniParametry_SKRYT!$D$13,"")</f>
        <v/>
      </c>
      <c r="BA851" s="28" t="str">
        <f>IF(AND($D851&lt;=2029,Zisk!$D$10&gt;=2029),")","")</f>
        <v/>
      </c>
      <c r="BB851" s="31" t="str">
        <f>IF(AND(D851&lt;2029,2029&lt;=Zisk!$D$10),1,IF(D851=2029,0,""))</f>
        <v/>
      </c>
      <c r="BC851" s="32" t="str">
        <f>IF(AND($D851&lt;=2029,Zisk!$D$10&gt;=2030),"x","")</f>
        <v/>
      </c>
      <c r="BD851" s="28" t="str">
        <f>IF(AND($D851&lt;=2030,Zisk!$D$10&gt;=2030),"(","")</f>
        <v/>
      </c>
      <c r="BE851" s="28" t="str">
        <f>IF(AND($D851&lt;=2030,Zisk!$D$10&gt;=2030),"1","")</f>
        <v/>
      </c>
      <c r="BF851" s="28" t="str">
        <f>IF(AND($D851&lt;=2030,Zisk!$D$10&gt;=2030),"+","")</f>
        <v/>
      </c>
      <c r="BG851" s="30" t="str">
        <f>IF(AND($D851&lt;=2030,Zisk!$D$10&gt;=2030),VstupniParametry_SKRYT!$D$14,"")</f>
        <v/>
      </c>
      <c r="BH851" s="28" t="str">
        <f>IF(AND($D851&lt;=2030,Zisk!$D$10&gt;=2030),")","")</f>
        <v/>
      </c>
      <c r="BI851" s="31" t="str">
        <f>IF(AND(D851&lt;2030,2030&lt;=Zisk!$D$10),1,IF(D851=2030,0,""))</f>
        <v/>
      </c>
      <c r="BJ851" s="33" t="s">
        <v>32</v>
      </c>
      <c r="BK851" s="30">
        <f t="shared" si="424"/>
        <v>1</v>
      </c>
      <c r="BL851" s="28" t="str">
        <f t="shared" si="425"/>
        <v>x</v>
      </c>
      <c r="BM851" s="34">
        <f t="shared" si="426"/>
        <v>1</v>
      </c>
      <c r="BN851" s="30" t="str">
        <f t="shared" si="427"/>
        <v>x</v>
      </c>
      <c r="BO851" s="34">
        <f t="shared" si="412"/>
        <v>1.018</v>
      </c>
      <c r="BP851" s="34" t="str">
        <f t="shared" si="413"/>
        <v/>
      </c>
      <c r="BQ851" s="34" t="str">
        <f t="shared" si="414"/>
        <v/>
      </c>
      <c r="BR851" s="34" t="str">
        <f t="shared" si="415"/>
        <v/>
      </c>
      <c r="BS851" s="34" t="str">
        <f t="shared" si="416"/>
        <v/>
      </c>
      <c r="BT851" s="34" t="str">
        <f t="shared" si="417"/>
        <v/>
      </c>
      <c r="BU851" s="34" t="str">
        <f t="shared" si="418"/>
        <v/>
      </c>
      <c r="BV851" s="34" t="str">
        <f t="shared" si="419"/>
        <v/>
      </c>
      <c r="BW851" s="34" t="str">
        <f t="shared" si="420"/>
        <v/>
      </c>
      <c r="BX851" s="34" t="str">
        <f t="shared" si="421"/>
        <v/>
      </c>
      <c r="BY851" s="34" t="str">
        <f t="shared" si="422"/>
        <v/>
      </c>
      <c r="BZ851" s="33" t="s">
        <v>32</v>
      </c>
      <c r="CA851" s="34">
        <f t="shared" si="423"/>
        <v>1.018</v>
      </c>
      <c r="CB851" s="28"/>
      <c r="CC851" s="29">
        <f>IF(D851&gt;Zisk!$D$10,"",E851*CA851)</f>
        <v>0</v>
      </c>
    </row>
    <row r="852" spans="2:81" x14ac:dyDescent="0.2">
      <c r="B852" s="35" t="str">
        <f>Zisk!B863</f>
        <v/>
      </c>
      <c r="C852" s="35">
        <f>Zisk!C863</f>
        <v>0</v>
      </c>
      <c r="D852" s="35">
        <f>Zisk!E863</f>
        <v>0</v>
      </c>
      <c r="E852" s="36">
        <f>Zisk!D863</f>
        <v>0</v>
      </c>
      <c r="F852" s="36"/>
      <c r="G852" s="35" t="str">
        <f t="shared" si="398"/>
        <v>(</v>
      </c>
      <c r="H852" s="35" t="str">
        <f t="shared" si="399"/>
        <v>1</v>
      </c>
      <c r="I852" s="35" t="str">
        <f t="shared" si="400"/>
        <v>+</v>
      </c>
      <c r="J852" s="37">
        <f>IF($D852&lt;=2021,VstupniParametry_SKRYT!$D$5,"")</f>
        <v>0.02</v>
      </c>
      <c r="K852" s="35" t="str">
        <f t="shared" si="401"/>
        <v>)</v>
      </c>
      <c r="L852" s="38">
        <f>IF($D852&lt;=2021,COUNTIF(Vypocet_SKRYT!T849:AS849,"&gt;=1"),"")</f>
        <v>0</v>
      </c>
      <c r="M852" s="39" t="str">
        <f t="shared" si="402"/>
        <v>x</v>
      </c>
      <c r="N852" s="35" t="str">
        <f t="shared" si="403"/>
        <v>(</v>
      </c>
      <c r="O852" s="35" t="str">
        <f t="shared" si="404"/>
        <v>1</v>
      </c>
      <c r="P852" s="35" t="str">
        <f t="shared" si="405"/>
        <v>+</v>
      </c>
      <c r="Q852" s="37">
        <f>IF($D852&lt;=2024,VstupniParametry_SKRYT!$D$6,"")</f>
        <v>0.06</v>
      </c>
      <c r="R852" s="35" t="str">
        <f t="shared" si="406"/>
        <v>)</v>
      </c>
      <c r="S852" s="38">
        <f>IF($D852&lt;=2024,COUNTIFS(Vypocet_SKRYT!AT849:AV849,"&gt;=1"),"")</f>
        <v>0</v>
      </c>
      <c r="T852" s="39" t="str">
        <f t="shared" si="407"/>
        <v>x</v>
      </c>
      <c r="U852" s="35" t="str">
        <f t="shared" si="408"/>
        <v>(</v>
      </c>
      <c r="V852" s="35" t="str">
        <f t="shared" si="409"/>
        <v>1</v>
      </c>
      <c r="W852" s="35" t="str">
        <f t="shared" si="410"/>
        <v>+</v>
      </c>
      <c r="X852" s="37">
        <f>IF($D852&lt;=2025,VstupniParametry_SKRYT!$D$9,"")</f>
        <v>1.7999999999999999E-2</v>
      </c>
      <c r="Y852" s="35" t="str">
        <f t="shared" si="411"/>
        <v>)</v>
      </c>
      <c r="Z852" s="38">
        <f>IF(AND(D852&lt;2025,2025&lt;=Zisk!$D$10),1,IF(D852=2025,0,""))</f>
        <v>1</v>
      </c>
      <c r="AA852" s="39" t="str">
        <f>IF(AND($D852&lt;=2025,Zisk!$D$10&gt;=2026),"x","")</f>
        <v/>
      </c>
      <c r="AB852" s="35" t="str">
        <f>IF(AND($D852&lt;=2026,Zisk!$D$10&gt;=2026),"(","")</f>
        <v/>
      </c>
      <c r="AC852" s="35" t="str">
        <f>IF(AND($D852&lt;=2026,Zisk!$D$10&gt;=2026),"1","")</f>
        <v/>
      </c>
      <c r="AD852" s="35" t="str">
        <f>IF(AND($D852&lt;=2026,Zisk!$D$10&gt;=2026),"+","")</f>
        <v/>
      </c>
      <c r="AE852" s="37" t="str">
        <f>IF(AND($D852&lt;=2026,Zisk!$D$10&gt;=2026),VstupniParametry_SKRYT!$D$10,"")</f>
        <v/>
      </c>
      <c r="AF852" s="35" t="str">
        <f>IF(AND($D852&lt;=2026,Zisk!$D$10&gt;=2026),")","")</f>
        <v/>
      </c>
      <c r="AG852" s="38" t="str">
        <f>IF(AND(D852&lt;2026,2026&lt;=Zisk!$D$10),1,IF(D852=2026,0,""))</f>
        <v/>
      </c>
      <c r="AH852" s="39" t="str">
        <f>IF(AND($D852&lt;=2026,Zisk!$D$10&gt;=2027),"x","")</f>
        <v/>
      </c>
      <c r="AI852" s="35" t="str">
        <f>IF(AND($D852&lt;=2027,Zisk!$D$10&gt;=2027),"(","")</f>
        <v/>
      </c>
      <c r="AJ852" s="35" t="str">
        <f>IF(AND($D852&lt;=2027,Zisk!$D$10&gt;=2027),"1","")</f>
        <v/>
      </c>
      <c r="AK852" s="35" t="str">
        <f>IF(AND($D852&lt;=2027,Zisk!$D$10&gt;=2027),"+","")</f>
        <v/>
      </c>
      <c r="AL852" s="37" t="str">
        <f>IF(AND($D852&lt;=2027,Zisk!$D$10&gt;=2027),VstupniParametry_SKRYT!$D$11,"")</f>
        <v/>
      </c>
      <c r="AM852" s="35" t="str">
        <f>IF(AND($D852&lt;=2027,Zisk!$D$10&gt;=2027),")","")</f>
        <v/>
      </c>
      <c r="AN852" s="38" t="str">
        <f>IF(AND(D852&lt;2027,2027&lt;=Zisk!$D$10),1,IF(D852=2027,0,""))</f>
        <v/>
      </c>
      <c r="AO852" s="39" t="str">
        <f>IF(AND($D852&lt;=2027,Zisk!$D$10&gt;=2028),"x","")</f>
        <v/>
      </c>
      <c r="AP852" s="35" t="str">
        <f>IF(AND($D852&lt;=2028,Zisk!$D$10&gt;=2028),"(","")</f>
        <v/>
      </c>
      <c r="AQ852" s="35" t="str">
        <f>IF(AND($D852&lt;=2028,Zisk!$D$10&gt;=2028),"1","")</f>
        <v/>
      </c>
      <c r="AR852" s="35" t="str">
        <f>IF(AND($D852&lt;=2028,Zisk!$D$10&gt;=2028),"+","")</f>
        <v/>
      </c>
      <c r="AS852" s="37" t="str">
        <f>IF(AND($D852&lt;=2028,Zisk!$D$10&gt;=2028),VstupniParametry_SKRYT!$D$12,"")</f>
        <v/>
      </c>
      <c r="AT852" s="35" t="str">
        <f>IF(AND($D852&lt;=2028,Zisk!$D$10&gt;=2028),")","")</f>
        <v/>
      </c>
      <c r="AU852" s="38" t="str">
        <f>IF(AND(D852&lt;2028,2028&lt;=Zisk!$D$10),1,IF(D852=2028,0,""))</f>
        <v/>
      </c>
      <c r="AV852" s="39" t="str">
        <f>IF(AND($D852&lt;=2028,Zisk!$D$10&gt;=2029),"x","")</f>
        <v/>
      </c>
      <c r="AW852" s="35" t="str">
        <f>IF(AND($D852&lt;=2029,Zisk!$D$10&gt;=2029),"(","")</f>
        <v/>
      </c>
      <c r="AX852" s="35" t="str">
        <f>IF(AND($D852&lt;=2029,Zisk!$D$10&gt;=2029),"1","")</f>
        <v/>
      </c>
      <c r="AY852" s="35" t="str">
        <f>IF(AND($D852&lt;=2029,Zisk!$D$10&gt;=2029),"+","")</f>
        <v/>
      </c>
      <c r="AZ852" s="37" t="str">
        <f>IF(AND($D852&lt;=2029,Zisk!$D$10&gt;=2029),VstupniParametry_SKRYT!$D$13,"")</f>
        <v/>
      </c>
      <c r="BA852" s="35" t="str">
        <f>IF(AND($D852&lt;=2029,Zisk!$D$10&gt;=2029),")","")</f>
        <v/>
      </c>
      <c r="BB852" s="38" t="str">
        <f>IF(AND(D852&lt;2029,2029&lt;=Zisk!$D$10),1,IF(D852=2029,0,""))</f>
        <v/>
      </c>
      <c r="BC852" s="39" t="str">
        <f>IF(AND($D852&lt;=2029,Zisk!$D$10&gt;=2030),"x","")</f>
        <v/>
      </c>
      <c r="BD852" s="35" t="str">
        <f>IF(AND($D852&lt;=2030,Zisk!$D$10&gt;=2030),"(","")</f>
        <v/>
      </c>
      <c r="BE852" s="35" t="str">
        <f>IF(AND($D852&lt;=2030,Zisk!$D$10&gt;=2030),"1","")</f>
        <v/>
      </c>
      <c r="BF852" s="35" t="str">
        <f>IF(AND($D852&lt;=2030,Zisk!$D$10&gt;=2030),"+","")</f>
        <v/>
      </c>
      <c r="BG852" s="37" t="str">
        <f>IF(AND($D852&lt;=2030,Zisk!$D$10&gt;=2030),VstupniParametry_SKRYT!$D$14,"")</f>
        <v/>
      </c>
      <c r="BH852" s="35" t="str">
        <f>IF(AND($D852&lt;=2030,Zisk!$D$10&gt;=2030),")","")</f>
        <v/>
      </c>
      <c r="BI852" s="38" t="str">
        <f>IF(AND(D852&lt;2030,2030&lt;=Zisk!$D$10),1,IF(D852=2030,0,""))</f>
        <v/>
      </c>
      <c r="BJ852" s="40" t="s">
        <v>32</v>
      </c>
      <c r="BK852" s="37">
        <f t="shared" si="424"/>
        <v>1</v>
      </c>
      <c r="BL852" s="35" t="str">
        <f t="shared" si="425"/>
        <v>x</v>
      </c>
      <c r="BM852" s="41">
        <f t="shared" si="426"/>
        <v>1</v>
      </c>
      <c r="BN852" s="37" t="str">
        <f t="shared" si="427"/>
        <v>x</v>
      </c>
      <c r="BO852" s="41">
        <f t="shared" si="412"/>
        <v>1.018</v>
      </c>
      <c r="BP852" s="41" t="str">
        <f t="shared" si="413"/>
        <v/>
      </c>
      <c r="BQ852" s="41" t="str">
        <f t="shared" si="414"/>
        <v/>
      </c>
      <c r="BR852" s="41" t="str">
        <f t="shared" si="415"/>
        <v/>
      </c>
      <c r="BS852" s="41" t="str">
        <f t="shared" si="416"/>
        <v/>
      </c>
      <c r="BT852" s="41" t="str">
        <f t="shared" si="417"/>
        <v/>
      </c>
      <c r="BU852" s="41" t="str">
        <f t="shared" si="418"/>
        <v/>
      </c>
      <c r="BV852" s="41" t="str">
        <f t="shared" si="419"/>
        <v/>
      </c>
      <c r="BW852" s="41" t="str">
        <f t="shared" si="420"/>
        <v/>
      </c>
      <c r="BX852" s="41" t="str">
        <f t="shared" si="421"/>
        <v/>
      </c>
      <c r="BY852" s="41" t="str">
        <f t="shared" si="422"/>
        <v/>
      </c>
      <c r="BZ852" s="40" t="s">
        <v>32</v>
      </c>
      <c r="CA852" s="41">
        <f t="shared" si="423"/>
        <v>1.018</v>
      </c>
      <c r="CB852" s="35"/>
      <c r="CC852" s="36">
        <f>IF(D852&gt;Zisk!$D$10,"",E852*CA852)</f>
        <v>0</v>
      </c>
    </row>
    <row r="853" spans="2:81" x14ac:dyDescent="0.2">
      <c r="B853" s="28" t="str">
        <f>Zisk!B864</f>
        <v/>
      </c>
      <c r="C853" s="28">
        <f>Zisk!C864</f>
        <v>0</v>
      </c>
      <c r="D853" s="28">
        <f>Zisk!E864</f>
        <v>0</v>
      </c>
      <c r="E853" s="29">
        <f>Zisk!D864</f>
        <v>0</v>
      </c>
      <c r="F853" s="29"/>
      <c r="G853" s="28" t="str">
        <f t="shared" si="398"/>
        <v>(</v>
      </c>
      <c r="H853" s="28" t="str">
        <f t="shared" si="399"/>
        <v>1</v>
      </c>
      <c r="I853" s="28" t="str">
        <f t="shared" si="400"/>
        <v>+</v>
      </c>
      <c r="J853" s="30">
        <f>IF($D853&lt;=2021,VstupniParametry_SKRYT!$D$5,"")</f>
        <v>0.02</v>
      </c>
      <c r="K853" s="28" t="str">
        <f t="shared" si="401"/>
        <v>)</v>
      </c>
      <c r="L853" s="31">
        <f>IF($D853&lt;=2021,COUNTIF(Vypocet_SKRYT!T850:AS850,"&gt;=1"),"")</f>
        <v>0</v>
      </c>
      <c r="M853" s="32" t="str">
        <f t="shared" si="402"/>
        <v>x</v>
      </c>
      <c r="N853" s="28" t="str">
        <f t="shared" si="403"/>
        <v>(</v>
      </c>
      <c r="O853" s="28" t="str">
        <f t="shared" si="404"/>
        <v>1</v>
      </c>
      <c r="P853" s="28" t="str">
        <f t="shared" si="405"/>
        <v>+</v>
      </c>
      <c r="Q853" s="30">
        <f>IF($D853&lt;=2024,VstupniParametry_SKRYT!$D$6,"")</f>
        <v>0.06</v>
      </c>
      <c r="R853" s="28" t="str">
        <f t="shared" si="406"/>
        <v>)</v>
      </c>
      <c r="S853" s="31">
        <f>IF($D853&lt;=2024,COUNTIFS(Vypocet_SKRYT!AT850:AV850,"&gt;=1"),"")</f>
        <v>0</v>
      </c>
      <c r="T853" s="32" t="str">
        <f t="shared" si="407"/>
        <v>x</v>
      </c>
      <c r="U853" s="28" t="str">
        <f t="shared" si="408"/>
        <v>(</v>
      </c>
      <c r="V853" s="28" t="str">
        <f t="shared" si="409"/>
        <v>1</v>
      </c>
      <c r="W853" s="28" t="str">
        <f t="shared" si="410"/>
        <v>+</v>
      </c>
      <c r="X853" s="30">
        <f>IF($D853&lt;=2025,VstupniParametry_SKRYT!$D$9,"")</f>
        <v>1.7999999999999999E-2</v>
      </c>
      <c r="Y853" s="28" t="str">
        <f t="shared" si="411"/>
        <v>)</v>
      </c>
      <c r="Z853" s="31">
        <f>IF(AND(D853&lt;2025,2025&lt;=Zisk!$D$10),1,IF(D853=2025,0,""))</f>
        <v>1</v>
      </c>
      <c r="AA853" s="32" t="str">
        <f>IF(AND($D853&lt;=2025,Zisk!$D$10&gt;=2026),"x","")</f>
        <v/>
      </c>
      <c r="AB853" s="28" t="str">
        <f>IF(AND($D853&lt;=2026,Zisk!$D$10&gt;=2026),"(","")</f>
        <v/>
      </c>
      <c r="AC853" s="28" t="str">
        <f>IF(AND($D853&lt;=2026,Zisk!$D$10&gt;=2026),"1","")</f>
        <v/>
      </c>
      <c r="AD853" s="28" t="str">
        <f>IF(AND($D853&lt;=2026,Zisk!$D$10&gt;=2026),"+","")</f>
        <v/>
      </c>
      <c r="AE853" s="30" t="str">
        <f>IF(AND($D853&lt;=2026,Zisk!$D$10&gt;=2026),VstupniParametry_SKRYT!$D$10,"")</f>
        <v/>
      </c>
      <c r="AF853" s="28" t="str">
        <f>IF(AND($D853&lt;=2026,Zisk!$D$10&gt;=2026),")","")</f>
        <v/>
      </c>
      <c r="AG853" s="31" t="str">
        <f>IF(AND(D853&lt;2026,2026&lt;=Zisk!$D$10),1,IF(D853=2026,0,""))</f>
        <v/>
      </c>
      <c r="AH853" s="32" t="str">
        <f>IF(AND($D853&lt;=2026,Zisk!$D$10&gt;=2027),"x","")</f>
        <v/>
      </c>
      <c r="AI853" s="28" t="str">
        <f>IF(AND($D853&lt;=2027,Zisk!$D$10&gt;=2027),"(","")</f>
        <v/>
      </c>
      <c r="AJ853" s="28" t="str">
        <f>IF(AND($D853&lt;=2027,Zisk!$D$10&gt;=2027),"1","")</f>
        <v/>
      </c>
      <c r="AK853" s="28" t="str">
        <f>IF(AND($D853&lt;=2027,Zisk!$D$10&gt;=2027),"+","")</f>
        <v/>
      </c>
      <c r="AL853" s="30" t="str">
        <f>IF(AND($D853&lt;=2027,Zisk!$D$10&gt;=2027),VstupniParametry_SKRYT!$D$11,"")</f>
        <v/>
      </c>
      <c r="AM853" s="28" t="str">
        <f>IF(AND($D853&lt;=2027,Zisk!$D$10&gt;=2027),")","")</f>
        <v/>
      </c>
      <c r="AN853" s="31" t="str">
        <f>IF(AND(D853&lt;2027,2027&lt;=Zisk!$D$10),1,IF(D853=2027,0,""))</f>
        <v/>
      </c>
      <c r="AO853" s="32" t="str">
        <f>IF(AND($D853&lt;=2027,Zisk!$D$10&gt;=2028),"x","")</f>
        <v/>
      </c>
      <c r="AP853" s="28" t="str">
        <f>IF(AND($D853&lt;=2028,Zisk!$D$10&gt;=2028),"(","")</f>
        <v/>
      </c>
      <c r="AQ853" s="28" t="str">
        <f>IF(AND($D853&lt;=2028,Zisk!$D$10&gt;=2028),"1","")</f>
        <v/>
      </c>
      <c r="AR853" s="28" t="str">
        <f>IF(AND($D853&lt;=2028,Zisk!$D$10&gt;=2028),"+","")</f>
        <v/>
      </c>
      <c r="AS853" s="30" t="str">
        <f>IF(AND($D853&lt;=2028,Zisk!$D$10&gt;=2028),VstupniParametry_SKRYT!$D$12,"")</f>
        <v/>
      </c>
      <c r="AT853" s="28" t="str">
        <f>IF(AND($D853&lt;=2028,Zisk!$D$10&gt;=2028),")","")</f>
        <v/>
      </c>
      <c r="AU853" s="31" t="str">
        <f>IF(AND(D853&lt;2028,2028&lt;=Zisk!$D$10),1,IF(D853=2028,0,""))</f>
        <v/>
      </c>
      <c r="AV853" s="32" t="str">
        <f>IF(AND($D853&lt;=2028,Zisk!$D$10&gt;=2029),"x","")</f>
        <v/>
      </c>
      <c r="AW853" s="28" t="str">
        <f>IF(AND($D853&lt;=2029,Zisk!$D$10&gt;=2029),"(","")</f>
        <v/>
      </c>
      <c r="AX853" s="28" t="str">
        <f>IF(AND($D853&lt;=2029,Zisk!$D$10&gt;=2029),"1","")</f>
        <v/>
      </c>
      <c r="AY853" s="28" t="str">
        <f>IF(AND($D853&lt;=2029,Zisk!$D$10&gt;=2029),"+","")</f>
        <v/>
      </c>
      <c r="AZ853" s="30" t="str">
        <f>IF(AND($D853&lt;=2029,Zisk!$D$10&gt;=2029),VstupniParametry_SKRYT!$D$13,"")</f>
        <v/>
      </c>
      <c r="BA853" s="28" t="str">
        <f>IF(AND($D853&lt;=2029,Zisk!$D$10&gt;=2029),")","")</f>
        <v/>
      </c>
      <c r="BB853" s="31" t="str">
        <f>IF(AND(D853&lt;2029,2029&lt;=Zisk!$D$10),1,IF(D853=2029,0,""))</f>
        <v/>
      </c>
      <c r="BC853" s="32" t="str">
        <f>IF(AND($D853&lt;=2029,Zisk!$D$10&gt;=2030),"x","")</f>
        <v/>
      </c>
      <c r="BD853" s="28" t="str">
        <f>IF(AND($D853&lt;=2030,Zisk!$D$10&gt;=2030),"(","")</f>
        <v/>
      </c>
      <c r="BE853" s="28" t="str">
        <f>IF(AND($D853&lt;=2030,Zisk!$D$10&gt;=2030),"1","")</f>
        <v/>
      </c>
      <c r="BF853" s="28" t="str">
        <f>IF(AND($D853&lt;=2030,Zisk!$D$10&gt;=2030),"+","")</f>
        <v/>
      </c>
      <c r="BG853" s="30" t="str">
        <f>IF(AND($D853&lt;=2030,Zisk!$D$10&gt;=2030),VstupniParametry_SKRYT!$D$14,"")</f>
        <v/>
      </c>
      <c r="BH853" s="28" t="str">
        <f>IF(AND($D853&lt;=2030,Zisk!$D$10&gt;=2030),")","")</f>
        <v/>
      </c>
      <c r="BI853" s="31" t="str">
        <f>IF(AND(D853&lt;2030,2030&lt;=Zisk!$D$10),1,IF(D853=2030,0,""))</f>
        <v/>
      </c>
      <c r="BJ853" s="33" t="s">
        <v>32</v>
      </c>
      <c r="BK853" s="30">
        <f t="shared" si="424"/>
        <v>1</v>
      </c>
      <c r="BL853" s="28" t="str">
        <f t="shared" si="425"/>
        <v>x</v>
      </c>
      <c r="BM853" s="34">
        <f t="shared" si="426"/>
        <v>1</v>
      </c>
      <c r="BN853" s="30" t="str">
        <f t="shared" si="427"/>
        <v>x</v>
      </c>
      <c r="BO853" s="34">
        <f t="shared" si="412"/>
        <v>1.018</v>
      </c>
      <c r="BP853" s="34" t="str">
        <f t="shared" si="413"/>
        <v/>
      </c>
      <c r="BQ853" s="34" t="str">
        <f t="shared" si="414"/>
        <v/>
      </c>
      <c r="BR853" s="34" t="str">
        <f t="shared" si="415"/>
        <v/>
      </c>
      <c r="BS853" s="34" t="str">
        <f t="shared" si="416"/>
        <v/>
      </c>
      <c r="BT853" s="34" t="str">
        <f t="shared" si="417"/>
        <v/>
      </c>
      <c r="BU853" s="34" t="str">
        <f t="shared" si="418"/>
        <v/>
      </c>
      <c r="BV853" s="34" t="str">
        <f t="shared" si="419"/>
        <v/>
      </c>
      <c r="BW853" s="34" t="str">
        <f t="shared" si="420"/>
        <v/>
      </c>
      <c r="BX853" s="34" t="str">
        <f t="shared" si="421"/>
        <v/>
      </c>
      <c r="BY853" s="34" t="str">
        <f t="shared" si="422"/>
        <v/>
      </c>
      <c r="BZ853" s="33" t="s">
        <v>32</v>
      </c>
      <c r="CA853" s="34">
        <f t="shared" si="423"/>
        <v>1.018</v>
      </c>
      <c r="CB853" s="28"/>
      <c r="CC853" s="29">
        <f>IF(D853&gt;Zisk!$D$10,"",E853*CA853)</f>
        <v>0</v>
      </c>
    </row>
    <row r="854" spans="2:81" x14ac:dyDescent="0.2">
      <c r="B854" s="35" t="str">
        <f>Zisk!B865</f>
        <v/>
      </c>
      <c r="C854" s="35">
        <f>Zisk!C865</f>
        <v>0</v>
      </c>
      <c r="D854" s="35">
        <f>Zisk!E865</f>
        <v>0</v>
      </c>
      <c r="E854" s="36">
        <f>Zisk!D865</f>
        <v>0</v>
      </c>
      <c r="F854" s="36"/>
      <c r="G854" s="35" t="str">
        <f t="shared" si="398"/>
        <v>(</v>
      </c>
      <c r="H854" s="35" t="str">
        <f t="shared" si="399"/>
        <v>1</v>
      </c>
      <c r="I854" s="35" t="str">
        <f t="shared" si="400"/>
        <v>+</v>
      </c>
      <c r="J854" s="37">
        <f>IF($D854&lt;=2021,VstupniParametry_SKRYT!$D$5,"")</f>
        <v>0.02</v>
      </c>
      <c r="K854" s="35" t="str">
        <f t="shared" si="401"/>
        <v>)</v>
      </c>
      <c r="L854" s="38">
        <f>IF($D854&lt;=2021,COUNTIF(Vypocet_SKRYT!T851:AS851,"&gt;=1"),"")</f>
        <v>0</v>
      </c>
      <c r="M854" s="39" t="str">
        <f t="shared" si="402"/>
        <v>x</v>
      </c>
      <c r="N854" s="35" t="str">
        <f t="shared" si="403"/>
        <v>(</v>
      </c>
      <c r="O854" s="35" t="str">
        <f t="shared" si="404"/>
        <v>1</v>
      </c>
      <c r="P854" s="35" t="str">
        <f t="shared" si="405"/>
        <v>+</v>
      </c>
      <c r="Q854" s="37">
        <f>IF($D854&lt;=2024,VstupniParametry_SKRYT!$D$6,"")</f>
        <v>0.06</v>
      </c>
      <c r="R854" s="35" t="str">
        <f t="shared" si="406"/>
        <v>)</v>
      </c>
      <c r="S854" s="38">
        <f>IF($D854&lt;=2024,COUNTIFS(Vypocet_SKRYT!AT851:AV851,"&gt;=1"),"")</f>
        <v>0</v>
      </c>
      <c r="T854" s="39" t="str">
        <f t="shared" si="407"/>
        <v>x</v>
      </c>
      <c r="U854" s="35" t="str">
        <f t="shared" si="408"/>
        <v>(</v>
      </c>
      <c r="V854" s="35" t="str">
        <f t="shared" si="409"/>
        <v>1</v>
      </c>
      <c r="W854" s="35" t="str">
        <f t="shared" si="410"/>
        <v>+</v>
      </c>
      <c r="X854" s="37">
        <f>IF($D854&lt;=2025,VstupniParametry_SKRYT!$D$9,"")</f>
        <v>1.7999999999999999E-2</v>
      </c>
      <c r="Y854" s="35" t="str">
        <f t="shared" si="411"/>
        <v>)</v>
      </c>
      <c r="Z854" s="38">
        <f>IF(AND(D854&lt;2025,2025&lt;=Zisk!$D$10),1,IF(D854=2025,0,""))</f>
        <v>1</v>
      </c>
      <c r="AA854" s="39" t="str">
        <f>IF(AND($D854&lt;=2025,Zisk!$D$10&gt;=2026),"x","")</f>
        <v/>
      </c>
      <c r="AB854" s="35" t="str">
        <f>IF(AND($D854&lt;=2026,Zisk!$D$10&gt;=2026),"(","")</f>
        <v/>
      </c>
      <c r="AC854" s="35" t="str">
        <f>IF(AND($D854&lt;=2026,Zisk!$D$10&gt;=2026),"1","")</f>
        <v/>
      </c>
      <c r="AD854" s="35" t="str">
        <f>IF(AND($D854&lt;=2026,Zisk!$D$10&gt;=2026),"+","")</f>
        <v/>
      </c>
      <c r="AE854" s="37" t="str">
        <f>IF(AND($D854&lt;=2026,Zisk!$D$10&gt;=2026),VstupniParametry_SKRYT!$D$10,"")</f>
        <v/>
      </c>
      <c r="AF854" s="35" t="str">
        <f>IF(AND($D854&lt;=2026,Zisk!$D$10&gt;=2026),")","")</f>
        <v/>
      </c>
      <c r="AG854" s="38" t="str">
        <f>IF(AND(D854&lt;2026,2026&lt;=Zisk!$D$10),1,IF(D854=2026,0,""))</f>
        <v/>
      </c>
      <c r="AH854" s="39" t="str">
        <f>IF(AND($D854&lt;=2026,Zisk!$D$10&gt;=2027),"x","")</f>
        <v/>
      </c>
      <c r="AI854" s="35" t="str">
        <f>IF(AND($D854&lt;=2027,Zisk!$D$10&gt;=2027),"(","")</f>
        <v/>
      </c>
      <c r="AJ854" s="35" t="str">
        <f>IF(AND($D854&lt;=2027,Zisk!$D$10&gt;=2027),"1","")</f>
        <v/>
      </c>
      <c r="AK854" s="35" t="str">
        <f>IF(AND($D854&lt;=2027,Zisk!$D$10&gt;=2027),"+","")</f>
        <v/>
      </c>
      <c r="AL854" s="37" t="str">
        <f>IF(AND($D854&lt;=2027,Zisk!$D$10&gt;=2027),VstupniParametry_SKRYT!$D$11,"")</f>
        <v/>
      </c>
      <c r="AM854" s="35" t="str">
        <f>IF(AND($D854&lt;=2027,Zisk!$D$10&gt;=2027),")","")</f>
        <v/>
      </c>
      <c r="AN854" s="38" t="str">
        <f>IF(AND(D854&lt;2027,2027&lt;=Zisk!$D$10),1,IF(D854=2027,0,""))</f>
        <v/>
      </c>
      <c r="AO854" s="39" t="str">
        <f>IF(AND($D854&lt;=2027,Zisk!$D$10&gt;=2028),"x","")</f>
        <v/>
      </c>
      <c r="AP854" s="35" t="str">
        <f>IF(AND($D854&lt;=2028,Zisk!$D$10&gt;=2028),"(","")</f>
        <v/>
      </c>
      <c r="AQ854" s="35" t="str">
        <f>IF(AND($D854&lt;=2028,Zisk!$D$10&gt;=2028),"1","")</f>
        <v/>
      </c>
      <c r="AR854" s="35" t="str">
        <f>IF(AND($D854&lt;=2028,Zisk!$D$10&gt;=2028),"+","")</f>
        <v/>
      </c>
      <c r="AS854" s="37" t="str">
        <f>IF(AND($D854&lt;=2028,Zisk!$D$10&gt;=2028),VstupniParametry_SKRYT!$D$12,"")</f>
        <v/>
      </c>
      <c r="AT854" s="35" t="str">
        <f>IF(AND($D854&lt;=2028,Zisk!$D$10&gt;=2028),")","")</f>
        <v/>
      </c>
      <c r="AU854" s="38" t="str">
        <f>IF(AND(D854&lt;2028,2028&lt;=Zisk!$D$10),1,IF(D854=2028,0,""))</f>
        <v/>
      </c>
      <c r="AV854" s="39" t="str">
        <f>IF(AND($D854&lt;=2028,Zisk!$D$10&gt;=2029),"x","")</f>
        <v/>
      </c>
      <c r="AW854" s="35" t="str">
        <f>IF(AND($D854&lt;=2029,Zisk!$D$10&gt;=2029),"(","")</f>
        <v/>
      </c>
      <c r="AX854" s="35" t="str">
        <f>IF(AND($D854&lt;=2029,Zisk!$D$10&gt;=2029),"1","")</f>
        <v/>
      </c>
      <c r="AY854" s="35" t="str">
        <f>IF(AND($D854&lt;=2029,Zisk!$D$10&gt;=2029),"+","")</f>
        <v/>
      </c>
      <c r="AZ854" s="37" t="str">
        <f>IF(AND($D854&lt;=2029,Zisk!$D$10&gt;=2029),VstupniParametry_SKRYT!$D$13,"")</f>
        <v/>
      </c>
      <c r="BA854" s="35" t="str">
        <f>IF(AND($D854&lt;=2029,Zisk!$D$10&gt;=2029),")","")</f>
        <v/>
      </c>
      <c r="BB854" s="38" t="str">
        <f>IF(AND(D854&lt;2029,2029&lt;=Zisk!$D$10),1,IF(D854=2029,0,""))</f>
        <v/>
      </c>
      <c r="BC854" s="39" t="str">
        <f>IF(AND($D854&lt;=2029,Zisk!$D$10&gt;=2030),"x","")</f>
        <v/>
      </c>
      <c r="BD854" s="35" t="str">
        <f>IF(AND($D854&lt;=2030,Zisk!$D$10&gt;=2030),"(","")</f>
        <v/>
      </c>
      <c r="BE854" s="35" t="str">
        <f>IF(AND($D854&lt;=2030,Zisk!$D$10&gt;=2030),"1","")</f>
        <v/>
      </c>
      <c r="BF854" s="35" t="str">
        <f>IF(AND($D854&lt;=2030,Zisk!$D$10&gt;=2030),"+","")</f>
        <v/>
      </c>
      <c r="BG854" s="37" t="str">
        <f>IF(AND($D854&lt;=2030,Zisk!$D$10&gt;=2030),VstupniParametry_SKRYT!$D$14,"")</f>
        <v/>
      </c>
      <c r="BH854" s="35" t="str">
        <f>IF(AND($D854&lt;=2030,Zisk!$D$10&gt;=2030),")","")</f>
        <v/>
      </c>
      <c r="BI854" s="38" t="str">
        <f>IF(AND(D854&lt;2030,2030&lt;=Zisk!$D$10),1,IF(D854=2030,0,""))</f>
        <v/>
      </c>
      <c r="BJ854" s="40" t="s">
        <v>32</v>
      </c>
      <c r="BK854" s="37">
        <f t="shared" si="424"/>
        <v>1</v>
      </c>
      <c r="BL854" s="35" t="str">
        <f t="shared" si="425"/>
        <v>x</v>
      </c>
      <c r="BM854" s="41">
        <f t="shared" si="426"/>
        <v>1</v>
      </c>
      <c r="BN854" s="37" t="str">
        <f t="shared" si="427"/>
        <v>x</v>
      </c>
      <c r="BO854" s="41">
        <f t="shared" si="412"/>
        <v>1.018</v>
      </c>
      <c r="BP854" s="41" t="str">
        <f t="shared" si="413"/>
        <v/>
      </c>
      <c r="BQ854" s="41" t="str">
        <f t="shared" si="414"/>
        <v/>
      </c>
      <c r="BR854" s="41" t="str">
        <f t="shared" si="415"/>
        <v/>
      </c>
      <c r="BS854" s="41" t="str">
        <f t="shared" si="416"/>
        <v/>
      </c>
      <c r="BT854" s="41" t="str">
        <f t="shared" si="417"/>
        <v/>
      </c>
      <c r="BU854" s="41" t="str">
        <f t="shared" si="418"/>
        <v/>
      </c>
      <c r="BV854" s="41" t="str">
        <f t="shared" si="419"/>
        <v/>
      </c>
      <c r="BW854" s="41" t="str">
        <f t="shared" si="420"/>
        <v/>
      </c>
      <c r="BX854" s="41" t="str">
        <f t="shared" si="421"/>
        <v/>
      </c>
      <c r="BY854" s="41" t="str">
        <f t="shared" si="422"/>
        <v/>
      </c>
      <c r="BZ854" s="40" t="s">
        <v>32</v>
      </c>
      <c r="CA854" s="41">
        <f t="shared" si="423"/>
        <v>1.018</v>
      </c>
      <c r="CB854" s="35"/>
      <c r="CC854" s="36">
        <f>IF(D854&gt;Zisk!$D$10,"",E854*CA854)</f>
        <v>0</v>
      </c>
    </row>
    <row r="855" spans="2:81" x14ac:dyDescent="0.2">
      <c r="B855" s="28" t="str">
        <f>Zisk!B866</f>
        <v/>
      </c>
      <c r="C855" s="28">
        <f>Zisk!C866</f>
        <v>0</v>
      </c>
      <c r="D855" s="28">
        <f>Zisk!E866</f>
        <v>0</v>
      </c>
      <c r="E855" s="29">
        <f>Zisk!D866</f>
        <v>0</v>
      </c>
      <c r="F855" s="29"/>
      <c r="G855" s="28" t="str">
        <f t="shared" si="398"/>
        <v>(</v>
      </c>
      <c r="H855" s="28" t="str">
        <f t="shared" si="399"/>
        <v>1</v>
      </c>
      <c r="I855" s="28" t="str">
        <f t="shared" si="400"/>
        <v>+</v>
      </c>
      <c r="J855" s="30">
        <f>IF($D855&lt;=2021,VstupniParametry_SKRYT!$D$5,"")</f>
        <v>0.02</v>
      </c>
      <c r="K855" s="28" t="str">
        <f t="shared" si="401"/>
        <v>)</v>
      </c>
      <c r="L855" s="31">
        <f>IF($D855&lt;=2021,COUNTIF(Vypocet_SKRYT!T852:AS852,"&gt;=1"),"")</f>
        <v>0</v>
      </c>
      <c r="M855" s="32" t="str">
        <f t="shared" si="402"/>
        <v>x</v>
      </c>
      <c r="N855" s="28" t="str">
        <f t="shared" si="403"/>
        <v>(</v>
      </c>
      <c r="O855" s="28" t="str">
        <f t="shared" si="404"/>
        <v>1</v>
      </c>
      <c r="P855" s="28" t="str">
        <f t="shared" si="405"/>
        <v>+</v>
      </c>
      <c r="Q855" s="30">
        <f>IF($D855&lt;=2024,VstupniParametry_SKRYT!$D$6,"")</f>
        <v>0.06</v>
      </c>
      <c r="R855" s="28" t="str">
        <f t="shared" si="406"/>
        <v>)</v>
      </c>
      <c r="S855" s="31">
        <f>IF($D855&lt;=2024,COUNTIFS(Vypocet_SKRYT!AT852:AV852,"&gt;=1"),"")</f>
        <v>0</v>
      </c>
      <c r="T855" s="32" t="str">
        <f t="shared" si="407"/>
        <v>x</v>
      </c>
      <c r="U855" s="28" t="str">
        <f t="shared" si="408"/>
        <v>(</v>
      </c>
      <c r="V855" s="28" t="str">
        <f t="shared" si="409"/>
        <v>1</v>
      </c>
      <c r="W855" s="28" t="str">
        <f t="shared" si="410"/>
        <v>+</v>
      </c>
      <c r="X855" s="30">
        <f>IF($D855&lt;=2025,VstupniParametry_SKRYT!$D$9,"")</f>
        <v>1.7999999999999999E-2</v>
      </c>
      <c r="Y855" s="28" t="str">
        <f t="shared" si="411"/>
        <v>)</v>
      </c>
      <c r="Z855" s="31">
        <f>IF(AND(D855&lt;2025,2025&lt;=Zisk!$D$10),1,IF(D855=2025,0,""))</f>
        <v>1</v>
      </c>
      <c r="AA855" s="32" t="str">
        <f>IF(AND($D855&lt;=2025,Zisk!$D$10&gt;=2026),"x","")</f>
        <v/>
      </c>
      <c r="AB855" s="28" t="str">
        <f>IF(AND($D855&lt;=2026,Zisk!$D$10&gt;=2026),"(","")</f>
        <v/>
      </c>
      <c r="AC855" s="28" t="str">
        <f>IF(AND($D855&lt;=2026,Zisk!$D$10&gt;=2026),"1","")</f>
        <v/>
      </c>
      <c r="AD855" s="28" t="str">
        <f>IF(AND($D855&lt;=2026,Zisk!$D$10&gt;=2026),"+","")</f>
        <v/>
      </c>
      <c r="AE855" s="30" t="str">
        <f>IF(AND($D855&lt;=2026,Zisk!$D$10&gt;=2026),VstupniParametry_SKRYT!$D$10,"")</f>
        <v/>
      </c>
      <c r="AF855" s="28" t="str">
        <f>IF(AND($D855&lt;=2026,Zisk!$D$10&gt;=2026),")","")</f>
        <v/>
      </c>
      <c r="AG855" s="31" t="str">
        <f>IF(AND(D855&lt;2026,2026&lt;=Zisk!$D$10),1,IF(D855=2026,0,""))</f>
        <v/>
      </c>
      <c r="AH855" s="32" t="str">
        <f>IF(AND($D855&lt;=2026,Zisk!$D$10&gt;=2027),"x","")</f>
        <v/>
      </c>
      <c r="AI855" s="28" t="str">
        <f>IF(AND($D855&lt;=2027,Zisk!$D$10&gt;=2027),"(","")</f>
        <v/>
      </c>
      <c r="AJ855" s="28" t="str">
        <f>IF(AND($D855&lt;=2027,Zisk!$D$10&gt;=2027),"1","")</f>
        <v/>
      </c>
      <c r="AK855" s="28" t="str">
        <f>IF(AND($D855&lt;=2027,Zisk!$D$10&gt;=2027),"+","")</f>
        <v/>
      </c>
      <c r="AL855" s="30" t="str">
        <f>IF(AND($D855&lt;=2027,Zisk!$D$10&gt;=2027),VstupniParametry_SKRYT!$D$11,"")</f>
        <v/>
      </c>
      <c r="AM855" s="28" t="str">
        <f>IF(AND($D855&lt;=2027,Zisk!$D$10&gt;=2027),")","")</f>
        <v/>
      </c>
      <c r="AN855" s="31" t="str">
        <f>IF(AND(D855&lt;2027,2027&lt;=Zisk!$D$10),1,IF(D855=2027,0,""))</f>
        <v/>
      </c>
      <c r="AO855" s="32" t="str">
        <f>IF(AND($D855&lt;=2027,Zisk!$D$10&gt;=2028),"x","")</f>
        <v/>
      </c>
      <c r="AP855" s="28" t="str">
        <f>IF(AND($D855&lt;=2028,Zisk!$D$10&gt;=2028),"(","")</f>
        <v/>
      </c>
      <c r="AQ855" s="28" t="str">
        <f>IF(AND($D855&lt;=2028,Zisk!$D$10&gt;=2028),"1","")</f>
        <v/>
      </c>
      <c r="AR855" s="28" t="str">
        <f>IF(AND($D855&lt;=2028,Zisk!$D$10&gt;=2028),"+","")</f>
        <v/>
      </c>
      <c r="AS855" s="30" t="str">
        <f>IF(AND($D855&lt;=2028,Zisk!$D$10&gt;=2028),VstupniParametry_SKRYT!$D$12,"")</f>
        <v/>
      </c>
      <c r="AT855" s="28" t="str">
        <f>IF(AND($D855&lt;=2028,Zisk!$D$10&gt;=2028),")","")</f>
        <v/>
      </c>
      <c r="AU855" s="31" t="str">
        <f>IF(AND(D855&lt;2028,2028&lt;=Zisk!$D$10),1,IF(D855=2028,0,""))</f>
        <v/>
      </c>
      <c r="AV855" s="32" t="str">
        <f>IF(AND($D855&lt;=2028,Zisk!$D$10&gt;=2029),"x","")</f>
        <v/>
      </c>
      <c r="AW855" s="28" t="str">
        <f>IF(AND($D855&lt;=2029,Zisk!$D$10&gt;=2029),"(","")</f>
        <v/>
      </c>
      <c r="AX855" s="28" t="str">
        <f>IF(AND($D855&lt;=2029,Zisk!$D$10&gt;=2029),"1","")</f>
        <v/>
      </c>
      <c r="AY855" s="28" t="str">
        <f>IF(AND($D855&lt;=2029,Zisk!$D$10&gt;=2029),"+","")</f>
        <v/>
      </c>
      <c r="AZ855" s="30" t="str">
        <f>IF(AND($D855&lt;=2029,Zisk!$D$10&gt;=2029),VstupniParametry_SKRYT!$D$13,"")</f>
        <v/>
      </c>
      <c r="BA855" s="28" t="str">
        <f>IF(AND($D855&lt;=2029,Zisk!$D$10&gt;=2029),")","")</f>
        <v/>
      </c>
      <c r="BB855" s="31" t="str">
        <f>IF(AND(D855&lt;2029,2029&lt;=Zisk!$D$10),1,IF(D855=2029,0,""))</f>
        <v/>
      </c>
      <c r="BC855" s="32" t="str">
        <f>IF(AND($D855&lt;=2029,Zisk!$D$10&gt;=2030),"x","")</f>
        <v/>
      </c>
      <c r="BD855" s="28" t="str">
        <f>IF(AND($D855&lt;=2030,Zisk!$D$10&gt;=2030),"(","")</f>
        <v/>
      </c>
      <c r="BE855" s="28" t="str">
        <f>IF(AND($D855&lt;=2030,Zisk!$D$10&gt;=2030),"1","")</f>
        <v/>
      </c>
      <c r="BF855" s="28" t="str">
        <f>IF(AND($D855&lt;=2030,Zisk!$D$10&gt;=2030),"+","")</f>
        <v/>
      </c>
      <c r="BG855" s="30" t="str">
        <f>IF(AND($D855&lt;=2030,Zisk!$D$10&gt;=2030),VstupniParametry_SKRYT!$D$14,"")</f>
        <v/>
      </c>
      <c r="BH855" s="28" t="str">
        <f>IF(AND($D855&lt;=2030,Zisk!$D$10&gt;=2030),")","")</f>
        <v/>
      </c>
      <c r="BI855" s="31" t="str">
        <f>IF(AND(D855&lt;2030,2030&lt;=Zisk!$D$10),1,IF(D855=2030,0,""))</f>
        <v/>
      </c>
      <c r="BJ855" s="33" t="s">
        <v>32</v>
      </c>
      <c r="BK855" s="30">
        <f t="shared" si="424"/>
        <v>1</v>
      </c>
      <c r="BL855" s="28" t="str">
        <f t="shared" si="425"/>
        <v>x</v>
      </c>
      <c r="BM855" s="34">
        <f t="shared" si="426"/>
        <v>1</v>
      </c>
      <c r="BN855" s="30" t="str">
        <f t="shared" si="427"/>
        <v>x</v>
      </c>
      <c r="BO855" s="34">
        <f t="shared" si="412"/>
        <v>1.018</v>
      </c>
      <c r="BP855" s="34" t="str">
        <f t="shared" si="413"/>
        <v/>
      </c>
      <c r="BQ855" s="34" t="str">
        <f t="shared" si="414"/>
        <v/>
      </c>
      <c r="BR855" s="34" t="str">
        <f t="shared" si="415"/>
        <v/>
      </c>
      <c r="BS855" s="34" t="str">
        <f t="shared" si="416"/>
        <v/>
      </c>
      <c r="BT855" s="34" t="str">
        <f t="shared" si="417"/>
        <v/>
      </c>
      <c r="BU855" s="34" t="str">
        <f t="shared" si="418"/>
        <v/>
      </c>
      <c r="BV855" s="34" t="str">
        <f t="shared" si="419"/>
        <v/>
      </c>
      <c r="BW855" s="34" t="str">
        <f t="shared" si="420"/>
        <v/>
      </c>
      <c r="BX855" s="34" t="str">
        <f t="shared" si="421"/>
        <v/>
      </c>
      <c r="BY855" s="34" t="str">
        <f t="shared" si="422"/>
        <v/>
      </c>
      <c r="BZ855" s="33" t="s">
        <v>32</v>
      </c>
      <c r="CA855" s="34">
        <f t="shared" si="423"/>
        <v>1.018</v>
      </c>
      <c r="CB855" s="28"/>
      <c r="CC855" s="29">
        <f>IF(D855&gt;Zisk!$D$10,"",E855*CA855)</f>
        <v>0</v>
      </c>
    </row>
    <row r="856" spans="2:81" x14ac:dyDescent="0.2">
      <c r="B856" s="35" t="str">
        <f>Zisk!B867</f>
        <v/>
      </c>
      <c r="C856" s="35">
        <f>Zisk!C867</f>
        <v>0</v>
      </c>
      <c r="D856" s="35">
        <f>Zisk!E867</f>
        <v>0</v>
      </c>
      <c r="E856" s="36">
        <f>Zisk!D867</f>
        <v>0</v>
      </c>
      <c r="F856" s="36"/>
      <c r="G856" s="35" t="str">
        <f t="shared" si="398"/>
        <v>(</v>
      </c>
      <c r="H856" s="35" t="str">
        <f t="shared" si="399"/>
        <v>1</v>
      </c>
      <c r="I856" s="35" t="str">
        <f t="shared" si="400"/>
        <v>+</v>
      </c>
      <c r="J856" s="37">
        <f>IF($D856&lt;=2021,VstupniParametry_SKRYT!$D$5,"")</f>
        <v>0.02</v>
      </c>
      <c r="K856" s="35" t="str">
        <f t="shared" si="401"/>
        <v>)</v>
      </c>
      <c r="L856" s="38">
        <f>IF($D856&lt;=2021,COUNTIF(Vypocet_SKRYT!T853:AS853,"&gt;=1"),"")</f>
        <v>0</v>
      </c>
      <c r="M856" s="39" t="str">
        <f t="shared" si="402"/>
        <v>x</v>
      </c>
      <c r="N856" s="35" t="str">
        <f t="shared" si="403"/>
        <v>(</v>
      </c>
      <c r="O856" s="35" t="str">
        <f t="shared" si="404"/>
        <v>1</v>
      </c>
      <c r="P856" s="35" t="str">
        <f t="shared" si="405"/>
        <v>+</v>
      </c>
      <c r="Q856" s="37">
        <f>IF($D856&lt;=2024,VstupniParametry_SKRYT!$D$6,"")</f>
        <v>0.06</v>
      </c>
      <c r="R856" s="35" t="str">
        <f t="shared" si="406"/>
        <v>)</v>
      </c>
      <c r="S856" s="38">
        <f>IF($D856&lt;=2024,COUNTIFS(Vypocet_SKRYT!AT853:AV853,"&gt;=1"),"")</f>
        <v>0</v>
      </c>
      <c r="T856" s="39" t="str">
        <f t="shared" si="407"/>
        <v>x</v>
      </c>
      <c r="U856" s="35" t="str">
        <f t="shared" si="408"/>
        <v>(</v>
      </c>
      <c r="V856" s="35" t="str">
        <f t="shared" si="409"/>
        <v>1</v>
      </c>
      <c r="W856" s="35" t="str">
        <f t="shared" si="410"/>
        <v>+</v>
      </c>
      <c r="X856" s="37">
        <f>IF($D856&lt;=2025,VstupniParametry_SKRYT!$D$9,"")</f>
        <v>1.7999999999999999E-2</v>
      </c>
      <c r="Y856" s="35" t="str">
        <f t="shared" si="411"/>
        <v>)</v>
      </c>
      <c r="Z856" s="38">
        <f>IF(AND(D856&lt;2025,2025&lt;=Zisk!$D$10),1,IF(D856=2025,0,""))</f>
        <v>1</v>
      </c>
      <c r="AA856" s="39" t="str">
        <f>IF(AND($D856&lt;=2025,Zisk!$D$10&gt;=2026),"x","")</f>
        <v/>
      </c>
      <c r="AB856" s="35" t="str">
        <f>IF(AND($D856&lt;=2026,Zisk!$D$10&gt;=2026),"(","")</f>
        <v/>
      </c>
      <c r="AC856" s="35" t="str">
        <f>IF(AND($D856&lt;=2026,Zisk!$D$10&gt;=2026),"1","")</f>
        <v/>
      </c>
      <c r="AD856" s="35" t="str">
        <f>IF(AND($D856&lt;=2026,Zisk!$D$10&gt;=2026),"+","")</f>
        <v/>
      </c>
      <c r="AE856" s="37" t="str">
        <f>IF(AND($D856&lt;=2026,Zisk!$D$10&gt;=2026),VstupniParametry_SKRYT!$D$10,"")</f>
        <v/>
      </c>
      <c r="AF856" s="35" t="str">
        <f>IF(AND($D856&lt;=2026,Zisk!$D$10&gt;=2026),")","")</f>
        <v/>
      </c>
      <c r="AG856" s="38" t="str">
        <f>IF(AND(D856&lt;2026,2026&lt;=Zisk!$D$10),1,IF(D856=2026,0,""))</f>
        <v/>
      </c>
      <c r="AH856" s="39" t="str">
        <f>IF(AND($D856&lt;=2026,Zisk!$D$10&gt;=2027),"x","")</f>
        <v/>
      </c>
      <c r="AI856" s="35" t="str">
        <f>IF(AND($D856&lt;=2027,Zisk!$D$10&gt;=2027),"(","")</f>
        <v/>
      </c>
      <c r="AJ856" s="35" t="str">
        <f>IF(AND($D856&lt;=2027,Zisk!$D$10&gt;=2027),"1","")</f>
        <v/>
      </c>
      <c r="AK856" s="35" t="str">
        <f>IF(AND($D856&lt;=2027,Zisk!$D$10&gt;=2027),"+","")</f>
        <v/>
      </c>
      <c r="AL856" s="37" t="str">
        <f>IF(AND($D856&lt;=2027,Zisk!$D$10&gt;=2027),VstupniParametry_SKRYT!$D$11,"")</f>
        <v/>
      </c>
      <c r="AM856" s="35" t="str">
        <f>IF(AND($D856&lt;=2027,Zisk!$D$10&gt;=2027),")","")</f>
        <v/>
      </c>
      <c r="AN856" s="38" t="str">
        <f>IF(AND(D856&lt;2027,2027&lt;=Zisk!$D$10),1,IF(D856=2027,0,""))</f>
        <v/>
      </c>
      <c r="AO856" s="39" t="str">
        <f>IF(AND($D856&lt;=2027,Zisk!$D$10&gt;=2028),"x","")</f>
        <v/>
      </c>
      <c r="AP856" s="35" t="str">
        <f>IF(AND($D856&lt;=2028,Zisk!$D$10&gt;=2028),"(","")</f>
        <v/>
      </c>
      <c r="AQ856" s="35" t="str">
        <f>IF(AND($D856&lt;=2028,Zisk!$D$10&gt;=2028),"1","")</f>
        <v/>
      </c>
      <c r="AR856" s="35" t="str">
        <f>IF(AND($D856&lt;=2028,Zisk!$D$10&gt;=2028),"+","")</f>
        <v/>
      </c>
      <c r="AS856" s="37" t="str">
        <f>IF(AND($D856&lt;=2028,Zisk!$D$10&gt;=2028),VstupniParametry_SKRYT!$D$12,"")</f>
        <v/>
      </c>
      <c r="AT856" s="35" t="str">
        <f>IF(AND($D856&lt;=2028,Zisk!$D$10&gt;=2028),")","")</f>
        <v/>
      </c>
      <c r="AU856" s="38" t="str">
        <f>IF(AND(D856&lt;2028,2028&lt;=Zisk!$D$10),1,IF(D856=2028,0,""))</f>
        <v/>
      </c>
      <c r="AV856" s="39" t="str">
        <f>IF(AND($D856&lt;=2028,Zisk!$D$10&gt;=2029),"x","")</f>
        <v/>
      </c>
      <c r="AW856" s="35" t="str">
        <f>IF(AND($D856&lt;=2029,Zisk!$D$10&gt;=2029),"(","")</f>
        <v/>
      </c>
      <c r="AX856" s="35" t="str">
        <f>IF(AND($D856&lt;=2029,Zisk!$D$10&gt;=2029),"1","")</f>
        <v/>
      </c>
      <c r="AY856" s="35" t="str">
        <f>IF(AND($D856&lt;=2029,Zisk!$D$10&gt;=2029),"+","")</f>
        <v/>
      </c>
      <c r="AZ856" s="37" t="str">
        <f>IF(AND($D856&lt;=2029,Zisk!$D$10&gt;=2029),VstupniParametry_SKRYT!$D$13,"")</f>
        <v/>
      </c>
      <c r="BA856" s="35" t="str">
        <f>IF(AND($D856&lt;=2029,Zisk!$D$10&gt;=2029),")","")</f>
        <v/>
      </c>
      <c r="BB856" s="38" t="str">
        <f>IF(AND(D856&lt;2029,2029&lt;=Zisk!$D$10),1,IF(D856=2029,0,""))</f>
        <v/>
      </c>
      <c r="BC856" s="39" t="str">
        <f>IF(AND($D856&lt;=2029,Zisk!$D$10&gt;=2030),"x","")</f>
        <v/>
      </c>
      <c r="BD856" s="35" t="str">
        <f>IF(AND($D856&lt;=2030,Zisk!$D$10&gt;=2030),"(","")</f>
        <v/>
      </c>
      <c r="BE856" s="35" t="str">
        <f>IF(AND($D856&lt;=2030,Zisk!$D$10&gt;=2030),"1","")</f>
        <v/>
      </c>
      <c r="BF856" s="35" t="str">
        <f>IF(AND($D856&lt;=2030,Zisk!$D$10&gt;=2030),"+","")</f>
        <v/>
      </c>
      <c r="BG856" s="37" t="str">
        <f>IF(AND($D856&lt;=2030,Zisk!$D$10&gt;=2030),VstupniParametry_SKRYT!$D$14,"")</f>
        <v/>
      </c>
      <c r="BH856" s="35" t="str">
        <f>IF(AND($D856&lt;=2030,Zisk!$D$10&gt;=2030),")","")</f>
        <v/>
      </c>
      <c r="BI856" s="38" t="str">
        <f>IF(AND(D856&lt;2030,2030&lt;=Zisk!$D$10),1,IF(D856=2030,0,""))</f>
        <v/>
      </c>
      <c r="BJ856" s="40" t="s">
        <v>32</v>
      </c>
      <c r="BK856" s="37">
        <f t="shared" si="424"/>
        <v>1</v>
      </c>
      <c r="BL856" s="35" t="str">
        <f t="shared" si="425"/>
        <v>x</v>
      </c>
      <c r="BM856" s="41">
        <f t="shared" si="426"/>
        <v>1</v>
      </c>
      <c r="BN856" s="37" t="str">
        <f t="shared" si="427"/>
        <v>x</v>
      </c>
      <c r="BO856" s="41">
        <f t="shared" si="412"/>
        <v>1.018</v>
      </c>
      <c r="BP856" s="41" t="str">
        <f t="shared" si="413"/>
        <v/>
      </c>
      <c r="BQ856" s="41" t="str">
        <f t="shared" si="414"/>
        <v/>
      </c>
      <c r="BR856" s="41" t="str">
        <f t="shared" si="415"/>
        <v/>
      </c>
      <c r="BS856" s="41" t="str">
        <f t="shared" si="416"/>
        <v/>
      </c>
      <c r="BT856" s="41" t="str">
        <f t="shared" si="417"/>
        <v/>
      </c>
      <c r="BU856" s="41" t="str">
        <f t="shared" si="418"/>
        <v/>
      </c>
      <c r="BV856" s="41" t="str">
        <f t="shared" si="419"/>
        <v/>
      </c>
      <c r="BW856" s="41" t="str">
        <f t="shared" si="420"/>
        <v/>
      </c>
      <c r="BX856" s="41" t="str">
        <f t="shared" si="421"/>
        <v/>
      </c>
      <c r="BY856" s="41" t="str">
        <f t="shared" si="422"/>
        <v/>
      </c>
      <c r="BZ856" s="40" t="s">
        <v>32</v>
      </c>
      <c r="CA856" s="41">
        <f t="shared" si="423"/>
        <v>1.018</v>
      </c>
      <c r="CB856" s="35"/>
      <c r="CC856" s="36">
        <f>IF(D856&gt;Zisk!$D$10,"",E856*CA856)</f>
        <v>0</v>
      </c>
    </row>
    <row r="857" spans="2:81" x14ac:dyDescent="0.2">
      <c r="B857" s="28" t="str">
        <f>Zisk!B868</f>
        <v/>
      </c>
      <c r="C857" s="28">
        <f>Zisk!C868</f>
        <v>0</v>
      </c>
      <c r="D857" s="28">
        <f>Zisk!E868</f>
        <v>0</v>
      </c>
      <c r="E857" s="29">
        <f>Zisk!D868</f>
        <v>0</v>
      </c>
      <c r="F857" s="29"/>
      <c r="G857" s="28" t="str">
        <f t="shared" si="398"/>
        <v>(</v>
      </c>
      <c r="H857" s="28" t="str">
        <f t="shared" si="399"/>
        <v>1</v>
      </c>
      <c r="I857" s="28" t="str">
        <f t="shared" si="400"/>
        <v>+</v>
      </c>
      <c r="J857" s="30">
        <f>IF($D857&lt;=2021,VstupniParametry_SKRYT!$D$5,"")</f>
        <v>0.02</v>
      </c>
      <c r="K857" s="28" t="str">
        <f t="shared" si="401"/>
        <v>)</v>
      </c>
      <c r="L857" s="31">
        <f>IF($D857&lt;=2021,COUNTIF(Vypocet_SKRYT!T854:AS854,"&gt;=1"),"")</f>
        <v>0</v>
      </c>
      <c r="M857" s="32" t="str">
        <f t="shared" si="402"/>
        <v>x</v>
      </c>
      <c r="N857" s="28" t="str">
        <f t="shared" si="403"/>
        <v>(</v>
      </c>
      <c r="O857" s="28" t="str">
        <f t="shared" si="404"/>
        <v>1</v>
      </c>
      <c r="P857" s="28" t="str">
        <f t="shared" si="405"/>
        <v>+</v>
      </c>
      <c r="Q857" s="30">
        <f>IF($D857&lt;=2024,VstupniParametry_SKRYT!$D$6,"")</f>
        <v>0.06</v>
      </c>
      <c r="R857" s="28" t="str">
        <f t="shared" si="406"/>
        <v>)</v>
      </c>
      <c r="S857" s="31">
        <f>IF($D857&lt;=2024,COUNTIFS(Vypocet_SKRYT!AT854:AV854,"&gt;=1"),"")</f>
        <v>0</v>
      </c>
      <c r="T857" s="32" t="str">
        <f t="shared" si="407"/>
        <v>x</v>
      </c>
      <c r="U857" s="28" t="str">
        <f t="shared" si="408"/>
        <v>(</v>
      </c>
      <c r="V857" s="28" t="str">
        <f t="shared" si="409"/>
        <v>1</v>
      </c>
      <c r="W857" s="28" t="str">
        <f t="shared" si="410"/>
        <v>+</v>
      </c>
      <c r="X857" s="30">
        <f>IF($D857&lt;=2025,VstupniParametry_SKRYT!$D$9,"")</f>
        <v>1.7999999999999999E-2</v>
      </c>
      <c r="Y857" s="28" t="str">
        <f t="shared" si="411"/>
        <v>)</v>
      </c>
      <c r="Z857" s="31">
        <f>IF(AND(D857&lt;2025,2025&lt;=Zisk!$D$10),1,IF(D857=2025,0,""))</f>
        <v>1</v>
      </c>
      <c r="AA857" s="32" t="str">
        <f>IF(AND($D857&lt;=2025,Zisk!$D$10&gt;=2026),"x","")</f>
        <v/>
      </c>
      <c r="AB857" s="28" t="str">
        <f>IF(AND($D857&lt;=2026,Zisk!$D$10&gt;=2026),"(","")</f>
        <v/>
      </c>
      <c r="AC857" s="28" t="str">
        <f>IF(AND($D857&lt;=2026,Zisk!$D$10&gt;=2026),"1","")</f>
        <v/>
      </c>
      <c r="AD857" s="28" t="str">
        <f>IF(AND($D857&lt;=2026,Zisk!$D$10&gt;=2026),"+","")</f>
        <v/>
      </c>
      <c r="AE857" s="30" t="str">
        <f>IF(AND($D857&lt;=2026,Zisk!$D$10&gt;=2026),VstupniParametry_SKRYT!$D$10,"")</f>
        <v/>
      </c>
      <c r="AF857" s="28" t="str">
        <f>IF(AND($D857&lt;=2026,Zisk!$D$10&gt;=2026),")","")</f>
        <v/>
      </c>
      <c r="AG857" s="31" t="str">
        <f>IF(AND(D857&lt;2026,2026&lt;=Zisk!$D$10),1,IF(D857=2026,0,""))</f>
        <v/>
      </c>
      <c r="AH857" s="32" t="str">
        <f>IF(AND($D857&lt;=2026,Zisk!$D$10&gt;=2027),"x","")</f>
        <v/>
      </c>
      <c r="AI857" s="28" t="str">
        <f>IF(AND($D857&lt;=2027,Zisk!$D$10&gt;=2027),"(","")</f>
        <v/>
      </c>
      <c r="AJ857" s="28" t="str">
        <f>IF(AND($D857&lt;=2027,Zisk!$D$10&gt;=2027),"1","")</f>
        <v/>
      </c>
      <c r="AK857" s="28" t="str">
        <f>IF(AND($D857&lt;=2027,Zisk!$D$10&gt;=2027),"+","")</f>
        <v/>
      </c>
      <c r="AL857" s="30" t="str">
        <f>IF(AND($D857&lt;=2027,Zisk!$D$10&gt;=2027),VstupniParametry_SKRYT!$D$11,"")</f>
        <v/>
      </c>
      <c r="AM857" s="28" t="str">
        <f>IF(AND($D857&lt;=2027,Zisk!$D$10&gt;=2027),")","")</f>
        <v/>
      </c>
      <c r="AN857" s="31" t="str">
        <f>IF(AND(D857&lt;2027,2027&lt;=Zisk!$D$10),1,IF(D857=2027,0,""))</f>
        <v/>
      </c>
      <c r="AO857" s="32" t="str">
        <f>IF(AND($D857&lt;=2027,Zisk!$D$10&gt;=2028),"x","")</f>
        <v/>
      </c>
      <c r="AP857" s="28" t="str">
        <f>IF(AND($D857&lt;=2028,Zisk!$D$10&gt;=2028),"(","")</f>
        <v/>
      </c>
      <c r="AQ857" s="28" t="str">
        <f>IF(AND($D857&lt;=2028,Zisk!$D$10&gt;=2028),"1","")</f>
        <v/>
      </c>
      <c r="AR857" s="28" t="str">
        <f>IF(AND($D857&lt;=2028,Zisk!$D$10&gt;=2028),"+","")</f>
        <v/>
      </c>
      <c r="AS857" s="30" t="str">
        <f>IF(AND($D857&lt;=2028,Zisk!$D$10&gt;=2028),VstupniParametry_SKRYT!$D$12,"")</f>
        <v/>
      </c>
      <c r="AT857" s="28" t="str">
        <f>IF(AND($D857&lt;=2028,Zisk!$D$10&gt;=2028),")","")</f>
        <v/>
      </c>
      <c r="AU857" s="31" t="str">
        <f>IF(AND(D857&lt;2028,2028&lt;=Zisk!$D$10),1,IF(D857=2028,0,""))</f>
        <v/>
      </c>
      <c r="AV857" s="32" t="str">
        <f>IF(AND($D857&lt;=2028,Zisk!$D$10&gt;=2029),"x","")</f>
        <v/>
      </c>
      <c r="AW857" s="28" t="str">
        <f>IF(AND($D857&lt;=2029,Zisk!$D$10&gt;=2029),"(","")</f>
        <v/>
      </c>
      <c r="AX857" s="28" t="str">
        <f>IF(AND($D857&lt;=2029,Zisk!$D$10&gt;=2029),"1","")</f>
        <v/>
      </c>
      <c r="AY857" s="28" t="str">
        <f>IF(AND($D857&lt;=2029,Zisk!$D$10&gt;=2029),"+","")</f>
        <v/>
      </c>
      <c r="AZ857" s="30" t="str">
        <f>IF(AND($D857&lt;=2029,Zisk!$D$10&gt;=2029),VstupniParametry_SKRYT!$D$13,"")</f>
        <v/>
      </c>
      <c r="BA857" s="28" t="str">
        <f>IF(AND($D857&lt;=2029,Zisk!$D$10&gt;=2029),")","")</f>
        <v/>
      </c>
      <c r="BB857" s="31" t="str">
        <f>IF(AND(D857&lt;2029,2029&lt;=Zisk!$D$10),1,IF(D857=2029,0,""))</f>
        <v/>
      </c>
      <c r="BC857" s="32" t="str">
        <f>IF(AND($D857&lt;=2029,Zisk!$D$10&gt;=2030),"x","")</f>
        <v/>
      </c>
      <c r="BD857" s="28" t="str">
        <f>IF(AND($D857&lt;=2030,Zisk!$D$10&gt;=2030),"(","")</f>
        <v/>
      </c>
      <c r="BE857" s="28" t="str">
        <f>IF(AND($D857&lt;=2030,Zisk!$D$10&gt;=2030),"1","")</f>
        <v/>
      </c>
      <c r="BF857" s="28" t="str">
        <f>IF(AND($D857&lt;=2030,Zisk!$D$10&gt;=2030),"+","")</f>
        <v/>
      </c>
      <c r="BG857" s="30" t="str">
        <f>IF(AND($D857&lt;=2030,Zisk!$D$10&gt;=2030),VstupniParametry_SKRYT!$D$14,"")</f>
        <v/>
      </c>
      <c r="BH857" s="28" t="str">
        <f>IF(AND($D857&lt;=2030,Zisk!$D$10&gt;=2030),")","")</f>
        <v/>
      </c>
      <c r="BI857" s="31" t="str">
        <f>IF(AND(D857&lt;2030,2030&lt;=Zisk!$D$10),1,IF(D857=2030,0,""))</f>
        <v/>
      </c>
      <c r="BJ857" s="33" t="s">
        <v>32</v>
      </c>
      <c r="BK857" s="30">
        <f t="shared" si="424"/>
        <v>1</v>
      </c>
      <c r="BL857" s="28" t="str">
        <f t="shared" si="425"/>
        <v>x</v>
      </c>
      <c r="BM857" s="34">
        <f t="shared" si="426"/>
        <v>1</v>
      </c>
      <c r="BN857" s="30" t="str">
        <f t="shared" si="427"/>
        <v>x</v>
      </c>
      <c r="BO857" s="34">
        <f t="shared" si="412"/>
        <v>1.018</v>
      </c>
      <c r="BP857" s="34" t="str">
        <f t="shared" si="413"/>
        <v/>
      </c>
      <c r="BQ857" s="34" t="str">
        <f t="shared" si="414"/>
        <v/>
      </c>
      <c r="BR857" s="34" t="str">
        <f t="shared" si="415"/>
        <v/>
      </c>
      <c r="BS857" s="34" t="str">
        <f t="shared" si="416"/>
        <v/>
      </c>
      <c r="BT857" s="34" t="str">
        <f t="shared" si="417"/>
        <v/>
      </c>
      <c r="BU857" s="34" t="str">
        <f t="shared" si="418"/>
        <v/>
      </c>
      <c r="BV857" s="34" t="str">
        <f t="shared" si="419"/>
        <v/>
      </c>
      <c r="BW857" s="34" t="str">
        <f t="shared" si="420"/>
        <v/>
      </c>
      <c r="BX857" s="34" t="str">
        <f t="shared" si="421"/>
        <v/>
      </c>
      <c r="BY857" s="34" t="str">
        <f t="shared" si="422"/>
        <v/>
      </c>
      <c r="BZ857" s="33" t="s">
        <v>32</v>
      </c>
      <c r="CA857" s="34">
        <f t="shared" si="423"/>
        <v>1.018</v>
      </c>
      <c r="CB857" s="28"/>
      <c r="CC857" s="29">
        <f>IF(D857&gt;Zisk!$D$10,"",E857*CA857)</f>
        <v>0</v>
      </c>
    </row>
    <row r="858" spans="2:81" x14ac:dyDescent="0.2">
      <c r="B858" s="35" t="str">
        <f>Zisk!B869</f>
        <v/>
      </c>
      <c r="C858" s="35">
        <f>Zisk!C869</f>
        <v>0</v>
      </c>
      <c r="D858" s="35">
        <f>Zisk!E869</f>
        <v>0</v>
      </c>
      <c r="E858" s="36">
        <f>Zisk!D869</f>
        <v>0</v>
      </c>
      <c r="F858" s="36"/>
      <c r="G858" s="35" t="str">
        <f t="shared" si="398"/>
        <v>(</v>
      </c>
      <c r="H858" s="35" t="str">
        <f t="shared" si="399"/>
        <v>1</v>
      </c>
      <c r="I858" s="35" t="str">
        <f t="shared" si="400"/>
        <v>+</v>
      </c>
      <c r="J858" s="37">
        <f>IF($D858&lt;=2021,VstupniParametry_SKRYT!$D$5,"")</f>
        <v>0.02</v>
      </c>
      <c r="K858" s="35" t="str">
        <f t="shared" si="401"/>
        <v>)</v>
      </c>
      <c r="L858" s="38">
        <f>IF($D858&lt;=2021,COUNTIF(Vypocet_SKRYT!T855:AS855,"&gt;=1"),"")</f>
        <v>0</v>
      </c>
      <c r="M858" s="39" t="str">
        <f t="shared" si="402"/>
        <v>x</v>
      </c>
      <c r="N858" s="35" t="str">
        <f t="shared" si="403"/>
        <v>(</v>
      </c>
      <c r="O858" s="35" t="str">
        <f t="shared" si="404"/>
        <v>1</v>
      </c>
      <c r="P858" s="35" t="str">
        <f t="shared" si="405"/>
        <v>+</v>
      </c>
      <c r="Q858" s="37">
        <f>IF($D858&lt;=2024,VstupniParametry_SKRYT!$D$6,"")</f>
        <v>0.06</v>
      </c>
      <c r="R858" s="35" t="str">
        <f t="shared" si="406"/>
        <v>)</v>
      </c>
      <c r="S858" s="38">
        <f>IF($D858&lt;=2024,COUNTIFS(Vypocet_SKRYT!AT855:AV855,"&gt;=1"),"")</f>
        <v>0</v>
      </c>
      <c r="T858" s="39" t="str">
        <f t="shared" si="407"/>
        <v>x</v>
      </c>
      <c r="U858" s="35" t="str">
        <f t="shared" si="408"/>
        <v>(</v>
      </c>
      <c r="V858" s="35" t="str">
        <f t="shared" si="409"/>
        <v>1</v>
      </c>
      <c r="W858" s="35" t="str">
        <f t="shared" si="410"/>
        <v>+</v>
      </c>
      <c r="X858" s="37">
        <f>IF($D858&lt;=2025,VstupniParametry_SKRYT!$D$9,"")</f>
        <v>1.7999999999999999E-2</v>
      </c>
      <c r="Y858" s="35" t="str">
        <f t="shared" si="411"/>
        <v>)</v>
      </c>
      <c r="Z858" s="38">
        <f>IF(AND(D858&lt;2025,2025&lt;=Zisk!$D$10),1,IF(D858=2025,0,""))</f>
        <v>1</v>
      </c>
      <c r="AA858" s="39" t="str">
        <f>IF(AND($D858&lt;=2025,Zisk!$D$10&gt;=2026),"x","")</f>
        <v/>
      </c>
      <c r="AB858" s="35" t="str">
        <f>IF(AND($D858&lt;=2026,Zisk!$D$10&gt;=2026),"(","")</f>
        <v/>
      </c>
      <c r="AC858" s="35" t="str">
        <f>IF(AND($D858&lt;=2026,Zisk!$D$10&gt;=2026),"1","")</f>
        <v/>
      </c>
      <c r="AD858" s="35" t="str">
        <f>IF(AND($D858&lt;=2026,Zisk!$D$10&gt;=2026),"+","")</f>
        <v/>
      </c>
      <c r="AE858" s="37" t="str">
        <f>IF(AND($D858&lt;=2026,Zisk!$D$10&gt;=2026),VstupniParametry_SKRYT!$D$10,"")</f>
        <v/>
      </c>
      <c r="AF858" s="35" t="str">
        <f>IF(AND($D858&lt;=2026,Zisk!$D$10&gt;=2026),")","")</f>
        <v/>
      </c>
      <c r="AG858" s="38" t="str">
        <f>IF(AND(D858&lt;2026,2026&lt;=Zisk!$D$10),1,IF(D858=2026,0,""))</f>
        <v/>
      </c>
      <c r="AH858" s="39" t="str">
        <f>IF(AND($D858&lt;=2026,Zisk!$D$10&gt;=2027),"x","")</f>
        <v/>
      </c>
      <c r="AI858" s="35" t="str">
        <f>IF(AND($D858&lt;=2027,Zisk!$D$10&gt;=2027),"(","")</f>
        <v/>
      </c>
      <c r="AJ858" s="35" t="str">
        <f>IF(AND($D858&lt;=2027,Zisk!$D$10&gt;=2027),"1","")</f>
        <v/>
      </c>
      <c r="AK858" s="35" t="str">
        <f>IF(AND($D858&lt;=2027,Zisk!$D$10&gt;=2027),"+","")</f>
        <v/>
      </c>
      <c r="AL858" s="37" t="str">
        <f>IF(AND($D858&lt;=2027,Zisk!$D$10&gt;=2027),VstupniParametry_SKRYT!$D$11,"")</f>
        <v/>
      </c>
      <c r="AM858" s="35" t="str">
        <f>IF(AND($D858&lt;=2027,Zisk!$D$10&gt;=2027),")","")</f>
        <v/>
      </c>
      <c r="AN858" s="38" t="str">
        <f>IF(AND(D858&lt;2027,2027&lt;=Zisk!$D$10),1,IF(D858=2027,0,""))</f>
        <v/>
      </c>
      <c r="AO858" s="39" t="str">
        <f>IF(AND($D858&lt;=2027,Zisk!$D$10&gt;=2028),"x","")</f>
        <v/>
      </c>
      <c r="AP858" s="35" t="str">
        <f>IF(AND($D858&lt;=2028,Zisk!$D$10&gt;=2028),"(","")</f>
        <v/>
      </c>
      <c r="AQ858" s="35" t="str">
        <f>IF(AND($D858&lt;=2028,Zisk!$D$10&gt;=2028),"1","")</f>
        <v/>
      </c>
      <c r="AR858" s="35" t="str">
        <f>IF(AND($D858&lt;=2028,Zisk!$D$10&gt;=2028),"+","")</f>
        <v/>
      </c>
      <c r="AS858" s="37" t="str">
        <f>IF(AND($D858&lt;=2028,Zisk!$D$10&gt;=2028),VstupniParametry_SKRYT!$D$12,"")</f>
        <v/>
      </c>
      <c r="AT858" s="35" t="str">
        <f>IF(AND($D858&lt;=2028,Zisk!$D$10&gt;=2028),")","")</f>
        <v/>
      </c>
      <c r="AU858" s="38" t="str">
        <f>IF(AND(D858&lt;2028,2028&lt;=Zisk!$D$10),1,IF(D858=2028,0,""))</f>
        <v/>
      </c>
      <c r="AV858" s="39" t="str">
        <f>IF(AND($D858&lt;=2028,Zisk!$D$10&gt;=2029),"x","")</f>
        <v/>
      </c>
      <c r="AW858" s="35" t="str">
        <f>IF(AND($D858&lt;=2029,Zisk!$D$10&gt;=2029),"(","")</f>
        <v/>
      </c>
      <c r="AX858" s="35" t="str">
        <f>IF(AND($D858&lt;=2029,Zisk!$D$10&gt;=2029),"1","")</f>
        <v/>
      </c>
      <c r="AY858" s="35" t="str">
        <f>IF(AND($D858&lt;=2029,Zisk!$D$10&gt;=2029),"+","")</f>
        <v/>
      </c>
      <c r="AZ858" s="37" t="str">
        <f>IF(AND($D858&lt;=2029,Zisk!$D$10&gt;=2029),VstupniParametry_SKRYT!$D$13,"")</f>
        <v/>
      </c>
      <c r="BA858" s="35" t="str">
        <f>IF(AND($D858&lt;=2029,Zisk!$D$10&gt;=2029),")","")</f>
        <v/>
      </c>
      <c r="BB858" s="38" t="str">
        <f>IF(AND(D858&lt;2029,2029&lt;=Zisk!$D$10),1,IF(D858=2029,0,""))</f>
        <v/>
      </c>
      <c r="BC858" s="39" t="str">
        <f>IF(AND($D858&lt;=2029,Zisk!$D$10&gt;=2030),"x","")</f>
        <v/>
      </c>
      <c r="BD858" s="35" t="str">
        <f>IF(AND($D858&lt;=2030,Zisk!$D$10&gt;=2030),"(","")</f>
        <v/>
      </c>
      <c r="BE858" s="35" t="str">
        <f>IF(AND($D858&lt;=2030,Zisk!$D$10&gt;=2030),"1","")</f>
        <v/>
      </c>
      <c r="BF858" s="35" t="str">
        <f>IF(AND($D858&lt;=2030,Zisk!$D$10&gt;=2030),"+","")</f>
        <v/>
      </c>
      <c r="BG858" s="37" t="str">
        <f>IF(AND($D858&lt;=2030,Zisk!$D$10&gt;=2030),VstupniParametry_SKRYT!$D$14,"")</f>
        <v/>
      </c>
      <c r="BH858" s="35" t="str">
        <f>IF(AND($D858&lt;=2030,Zisk!$D$10&gt;=2030),")","")</f>
        <v/>
      </c>
      <c r="BI858" s="38" t="str">
        <f>IF(AND(D858&lt;2030,2030&lt;=Zisk!$D$10),1,IF(D858=2030,0,""))</f>
        <v/>
      </c>
      <c r="BJ858" s="40" t="s">
        <v>32</v>
      </c>
      <c r="BK858" s="37">
        <f t="shared" si="424"/>
        <v>1</v>
      </c>
      <c r="BL858" s="35" t="str">
        <f t="shared" si="425"/>
        <v>x</v>
      </c>
      <c r="BM858" s="41">
        <f t="shared" si="426"/>
        <v>1</v>
      </c>
      <c r="BN858" s="37" t="str">
        <f t="shared" si="427"/>
        <v>x</v>
      </c>
      <c r="BO858" s="41">
        <f t="shared" si="412"/>
        <v>1.018</v>
      </c>
      <c r="BP858" s="41" t="str">
        <f t="shared" si="413"/>
        <v/>
      </c>
      <c r="BQ858" s="41" t="str">
        <f t="shared" si="414"/>
        <v/>
      </c>
      <c r="BR858" s="41" t="str">
        <f t="shared" si="415"/>
        <v/>
      </c>
      <c r="BS858" s="41" t="str">
        <f t="shared" si="416"/>
        <v/>
      </c>
      <c r="BT858" s="41" t="str">
        <f t="shared" si="417"/>
        <v/>
      </c>
      <c r="BU858" s="41" t="str">
        <f t="shared" si="418"/>
        <v/>
      </c>
      <c r="BV858" s="41" t="str">
        <f t="shared" si="419"/>
        <v/>
      </c>
      <c r="BW858" s="41" t="str">
        <f t="shared" si="420"/>
        <v/>
      </c>
      <c r="BX858" s="41" t="str">
        <f t="shared" si="421"/>
        <v/>
      </c>
      <c r="BY858" s="41" t="str">
        <f t="shared" si="422"/>
        <v/>
      </c>
      <c r="BZ858" s="40" t="s">
        <v>32</v>
      </c>
      <c r="CA858" s="41">
        <f t="shared" si="423"/>
        <v>1.018</v>
      </c>
      <c r="CB858" s="35"/>
      <c r="CC858" s="36">
        <f>IF(D858&gt;Zisk!$D$10,"",E858*CA858)</f>
        <v>0</v>
      </c>
    </row>
    <row r="859" spans="2:81" x14ac:dyDescent="0.2">
      <c r="B859" s="28" t="str">
        <f>Zisk!B870</f>
        <v/>
      </c>
      <c r="C859" s="28">
        <f>Zisk!C870</f>
        <v>0</v>
      </c>
      <c r="D859" s="28">
        <f>Zisk!E870</f>
        <v>0</v>
      </c>
      <c r="E859" s="29">
        <f>Zisk!D870</f>
        <v>0</v>
      </c>
      <c r="F859" s="29"/>
      <c r="G859" s="28" t="str">
        <f t="shared" si="398"/>
        <v>(</v>
      </c>
      <c r="H859" s="28" t="str">
        <f t="shared" si="399"/>
        <v>1</v>
      </c>
      <c r="I859" s="28" t="str">
        <f t="shared" si="400"/>
        <v>+</v>
      </c>
      <c r="J859" s="30">
        <f>IF($D859&lt;=2021,VstupniParametry_SKRYT!$D$5,"")</f>
        <v>0.02</v>
      </c>
      <c r="K859" s="28" t="str">
        <f t="shared" si="401"/>
        <v>)</v>
      </c>
      <c r="L859" s="31">
        <f>IF($D859&lt;=2021,COUNTIF(Vypocet_SKRYT!T856:AS856,"&gt;=1"),"")</f>
        <v>0</v>
      </c>
      <c r="M859" s="32" t="str">
        <f t="shared" si="402"/>
        <v>x</v>
      </c>
      <c r="N859" s="28" t="str">
        <f t="shared" si="403"/>
        <v>(</v>
      </c>
      <c r="O859" s="28" t="str">
        <f t="shared" si="404"/>
        <v>1</v>
      </c>
      <c r="P859" s="28" t="str">
        <f t="shared" si="405"/>
        <v>+</v>
      </c>
      <c r="Q859" s="30">
        <f>IF($D859&lt;=2024,VstupniParametry_SKRYT!$D$6,"")</f>
        <v>0.06</v>
      </c>
      <c r="R859" s="28" t="str">
        <f t="shared" si="406"/>
        <v>)</v>
      </c>
      <c r="S859" s="31">
        <f>IF($D859&lt;=2024,COUNTIFS(Vypocet_SKRYT!AT856:AV856,"&gt;=1"),"")</f>
        <v>0</v>
      </c>
      <c r="T859" s="32" t="str">
        <f t="shared" si="407"/>
        <v>x</v>
      </c>
      <c r="U859" s="28" t="str">
        <f t="shared" si="408"/>
        <v>(</v>
      </c>
      <c r="V859" s="28" t="str">
        <f t="shared" si="409"/>
        <v>1</v>
      </c>
      <c r="W859" s="28" t="str">
        <f t="shared" si="410"/>
        <v>+</v>
      </c>
      <c r="X859" s="30">
        <f>IF($D859&lt;=2025,VstupniParametry_SKRYT!$D$9,"")</f>
        <v>1.7999999999999999E-2</v>
      </c>
      <c r="Y859" s="28" t="str">
        <f t="shared" si="411"/>
        <v>)</v>
      </c>
      <c r="Z859" s="31">
        <f>IF(AND(D859&lt;2025,2025&lt;=Zisk!$D$10),1,IF(D859=2025,0,""))</f>
        <v>1</v>
      </c>
      <c r="AA859" s="32" t="str">
        <f>IF(AND($D859&lt;=2025,Zisk!$D$10&gt;=2026),"x","")</f>
        <v/>
      </c>
      <c r="AB859" s="28" t="str">
        <f>IF(AND($D859&lt;=2026,Zisk!$D$10&gt;=2026),"(","")</f>
        <v/>
      </c>
      <c r="AC859" s="28" t="str">
        <f>IF(AND($D859&lt;=2026,Zisk!$D$10&gt;=2026),"1","")</f>
        <v/>
      </c>
      <c r="AD859" s="28" t="str">
        <f>IF(AND($D859&lt;=2026,Zisk!$D$10&gt;=2026),"+","")</f>
        <v/>
      </c>
      <c r="AE859" s="30" t="str">
        <f>IF(AND($D859&lt;=2026,Zisk!$D$10&gt;=2026),VstupniParametry_SKRYT!$D$10,"")</f>
        <v/>
      </c>
      <c r="AF859" s="28" t="str">
        <f>IF(AND($D859&lt;=2026,Zisk!$D$10&gt;=2026),")","")</f>
        <v/>
      </c>
      <c r="AG859" s="31" t="str">
        <f>IF(AND(D859&lt;2026,2026&lt;=Zisk!$D$10),1,IF(D859=2026,0,""))</f>
        <v/>
      </c>
      <c r="AH859" s="32" t="str">
        <f>IF(AND($D859&lt;=2026,Zisk!$D$10&gt;=2027),"x","")</f>
        <v/>
      </c>
      <c r="AI859" s="28" t="str">
        <f>IF(AND($D859&lt;=2027,Zisk!$D$10&gt;=2027),"(","")</f>
        <v/>
      </c>
      <c r="AJ859" s="28" t="str">
        <f>IF(AND($D859&lt;=2027,Zisk!$D$10&gt;=2027),"1","")</f>
        <v/>
      </c>
      <c r="AK859" s="28" t="str">
        <f>IF(AND($D859&lt;=2027,Zisk!$D$10&gt;=2027),"+","")</f>
        <v/>
      </c>
      <c r="AL859" s="30" t="str">
        <f>IF(AND($D859&lt;=2027,Zisk!$D$10&gt;=2027),VstupniParametry_SKRYT!$D$11,"")</f>
        <v/>
      </c>
      <c r="AM859" s="28" t="str">
        <f>IF(AND($D859&lt;=2027,Zisk!$D$10&gt;=2027),")","")</f>
        <v/>
      </c>
      <c r="AN859" s="31" t="str">
        <f>IF(AND(D859&lt;2027,2027&lt;=Zisk!$D$10),1,IF(D859=2027,0,""))</f>
        <v/>
      </c>
      <c r="AO859" s="32" t="str">
        <f>IF(AND($D859&lt;=2027,Zisk!$D$10&gt;=2028),"x","")</f>
        <v/>
      </c>
      <c r="AP859" s="28" t="str">
        <f>IF(AND($D859&lt;=2028,Zisk!$D$10&gt;=2028),"(","")</f>
        <v/>
      </c>
      <c r="AQ859" s="28" t="str">
        <f>IF(AND($D859&lt;=2028,Zisk!$D$10&gt;=2028),"1","")</f>
        <v/>
      </c>
      <c r="AR859" s="28" t="str">
        <f>IF(AND($D859&lt;=2028,Zisk!$D$10&gt;=2028),"+","")</f>
        <v/>
      </c>
      <c r="AS859" s="30" t="str">
        <f>IF(AND($D859&lt;=2028,Zisk!$D$10&gt;=2028),VstupniParametry_SKRYT!$D$12,"")</f>
        <v/>
      </c>
      <c r="AT859" s="28" t="str">
        <f>IF(AND($D859&lt;=2028,Zisk!$D$10&gt;=2028),")","")</f>
        <v/>
      </c>
      <c r="AU859" s="31" t="str">
        <f>IF(AND(D859&lt;2028,2028&lt;=Zisk!$D$10),1,IF(D859=2028,0,""))</f>
        <v/>
      </c>
      <c r="AV859" s="32" t="str">
        <f>IF(AND($D859&lt;=2028,Zisk!$D$10&gt;=2029),"x","")</f>
        <v/>
      </c>
      <c r="AW859" s="28" t="str">
        <f>IF(AND($D859&lt;=2029,Zisk!$D$10&gt;=2029),"(","")</f>
        <v/>
      </c>
      <c r="AX859" s="28" t="str">
        <f>IF(AND($D859&lt;=2029,Zisk!$D$10&gt;=2029),"1","")</f>
        <v/>
      </c>
      <c r="AY859" s="28" t="str">
        <f>IF(AND($D859&lt;=2029,Zisk!$D$10&gt;=2029),"+","")</f>
        <v/>
      </c>
      <c r="AZ859" s="30" t="str">
        <f>IF(AND($D859&lt;=2029,Zisk!$D$10&gt;=2029),VstupniParametry_SKRYT!$D$13,"")</f>
        <v/>
      </c>
      <c r="BA859" s="28" t="str">
        <f>IF(AND($D859&lt;=2029,Zisk!$D$10&gt;=2029),")","")</f>
        <v/>
      </c>
      <c r="BB859" s="31" t="str">
        <f>IF(AND(D859&lt;2029,2029&lt;=Zisk!$D$10),1,IF(D859=2029,0,""))</f>
        <v/>
      </c>
      <c r="BC859" s="32" t="str">
        <f>IF(AND($D859&lt;=2029,Zisk!$D$10&gt;=2030),"x","")</f>
        <v/>
      </c>
      <c r="BD859" s="28" t="str">
        <f>IF(AND($D859&lt;=2030,Zisk!$D$10&gt;=2030),"(","")</f>
        <v/>
      </c>
      <c r="BE859" s="28" t="str">
        <f>IF(AND($D859&lt;=2030,Zisk!$D$10&gt;=2030),"1","")</f>
        <v/>
      </c>
      <c r="BF859" s="28" t="str">
        <f>IF(AND($D859&lt;=2030,Zisk!$D$10&gt;=2030),"+","")</f>
        <v/>
      </c>
      <c r="BG859" s="30" t="str">
        <f>IF(AND($D859&lt;=2030,Zisk!$D$10&gt;=2030),VstupniParametry_SKRYT!$D$14,"")</f>
        <v/>
      </c>
      <c r="BH859" s="28" t="str">
        <f>IF(AND($D859&lt;=2030,Zisk!$D$10&gt;=2030),")","")</f>
        <v/>
      </c>
      <c r="BI859" s="31" t="str">
        <f>IF(AND(D859&lt;2030,2030&lt;=Zisk!$D$10),1,IF(D859=2030,0,""))</f>
        <v/>
      </c>
      <c r="BJ859" s="33" t="s">
        <v>32</v>
      </c>
      <c r="BK859" s="30">
        <f t="shared" si="424"/>
        <v>1</v>
      </c>
      <c r="BL859" s="28" t="str">
        <f t="shared" si="425"/>
        <v>x</v>
      </c>
      <c r="BM859" s="34">
        <f t="shared" si="426"/>
        <v>1</v>
      </c>
      <c r="BN859" s="30" t="str">
        <f t="shared" si="427"/>
        <v>x</v>
      </c>
      <c r="BO859" s="34">
        <f t="shared" si="412"/>
        <v>1.018</v>
      </c>
      <c r="BP859" s="34" t="str">
        <f t="shared" si="413"/>
        <v/>
      </c>
      <c r="BQ859" s="34" t="str">
        <f t="shared" si="414"/>
        <v/>
      </c>
      <c r="BR859" s="34" t="str">
        <f t="shared" si="415"/>
        <v/>
      </c>
      <c r="BS859" s="34" t="str">
        <f t="shared" si="416"/>
        <v/>
      </c>
      <c r="BT859" s="34" t="str">
        <f t="shared" si="417"/>
        <v/>
      </c>
      <c r="BU859" s="34" t="str">
        <f t="shared" si="418"/>
        <v/>
      </c>
      <c r="BV859" s="34" t="str">
        <f t="shared" si="419"/>
        <v/>
      </c>
      <c r="BW859" s="34" t="str">
        <f t="shared" si="420"/>
        <v/>
      </c>
      <c r="BX859" s="34" t="str">
        <f t="shared" si="421"/>
        <v/>
      </c>
      <c r="BY859" s="34" t="str">
        <f t="shared" si="422"/>
        <v/>
      </c>
      <c r="BZ859" s="33" t="s">
        <v>32</v>
      </c>
      <c r="CA859" s="34">
        <f t="shared" si="423"/>
        <v>1.018</v>
      </c>
      <c r="CB859" s="28"/>
      <c r="CC859" s="29">
        <f>IF(D859&gt;Zisk!$D$10,"",E859*CA859)</f>
        <v>0</v>
      </c>
    </row>
    <row r="860" spans="2:81" x14ac:dyDescent="0.2">
      <c r="B860" s="35" t="str">
        <f>Zisk!B871</f>
        <v/>
      </c>
      <c r="C860" s="35">
        <f>Zisk!C871</f>
        <v>0</v>
      </c>
      <c r="D860" s="35">
        <f>Zisk!E871</f>
        <v>0</v>
      </c>
      <c r="E860" s="36">
        <f>Zisk!D871</f>
        <v>0</v>
      </c>
      <c r="F860" s="36"/>
      <c r="G860" s="35" t="str">
        <f t="shared" si="398"/>
        <v>(</v>
      </c>
      <c r="H860" s="35" t="str">
        <f t="shared" si="399"/>
        <v>1</v>
      </c>
      <c r="I860" s="35" t="str">
        <f t="shared" si="400"/>
        <v>+</v>
      </c>
      <c r="J860" s="37">
        <f>IF($D860&lt;=2021,VstupniParametry_SKRYT!$D$5,"")</f>
        <v>0.02</v>
      </c>
      <c r="K860" s="35" t="str">
        <f t="shared" si="401"/>
        <v>)</v>
      </c>
      <c r="L860" s="38">
        <f>IF($D860&lt;=2021,COUNTIF(Vypocet_SKRYT!T857:AS857,"&gt;=1"),"")</f>
        <v>0</v>
      </c>
      <c r="M860" s="39" t="str">
        <f t="shared" si="402"/>
        <v>x</v>
      </c>
      <c r="N860" s="35" t="str">
        <f t="shared" si="403"/>
        <v>(</v>
      </c>
      <c r="O860" s="35" t="str">
        <f t="shared" si="404"/>
        <v>1</v>
      </c>
      <c r="P860" s="35" t="str">
        <f t="shared" si="405"/>
        <v>+</v>
      </c>
      <c r="Q860" s="37">
        <f>IF($D860&lt;=2024,VstupniParametry_SKRYT!$D$6,"")</f>
        <v>0.06</v>
      </c>
      <c r="R860" s="35" t="str">
        <f t="shared" si="406"/>
        <v>)</v>
      </c>
      <c r="S860" s="38">
        <f>IF($D860&lt;=2024,COUNTIFS(Vypocet_SKRYT!AT857:AV857,"&gt;=1"),"")</f>
        <v>0</v>
      </c>
      <c r="T860" s="39" t="str">
        <f t="shared" si="407"/>
        <v>x</v>
      </c>
      <c r="U860" s="35" t="str">
        <f t="shared" si="408"/>
        <v>(</v>
      </c>
      <c r="V860" s="35" t="str">
        <f t="shared" si="409"/>
        <v>1</v>
      </c>
      <c r="W860" s="35" t="str">
        <f t="shared" si="410"/>
        <v>+</v>
      </c>
      <c r="X860" s="37">
        <f>IF($D860&lt;=2025,VstupniParametry_SKRYT!$D$9,"")</f>
        <v>1.7999999999999999E-2</v>
      </c>
      <c r="Y860" s="35" t="str">
        <f t="shared" si="411"/>
        <v>)</v>
      </c>
      <c r="Z860" s="38">
        <f>IF(AND(D860&lt;2025,2025&lt;=Zisk!$D$10),1,IF(D860=2025,0,""))</f>
        <v>1</v>
      </c>
      <c r="AA860" s="39" t="str">
        <f>IF(AND($D860&lt;=2025,Zisk!$D$10&gt;=2026),"x","")</f>
        <v/>
      </c>
      <c r="AB860" s="35" t="str">
        <f>IF(AND($D860&lt;=2026,Zisk!$D$10&gt;=2026),"(","")</f>
        <v/>
      </c>
      <c r="AC860" s="35" t="str">
        <f>IF(AND($D860&lt;=2026,Zisk!$D$10&gt;=2026),"1","")</f>
        <v/>
      </c>
      <c r="AD860" s="35" t="str">
        <f>IF(AND($D860&lt;=2026,Zisk!$D$10&gt;=2026),"+","")</f>
        <v/>
      </c>
      <c r="AE860" s="37" t="str">
        <f>IF(AND($D860&lt;=2026,Zisk!$D$10&gt;=2026),VstupniParametry_SKRYT!$D$10,"")</f>
        <v/>
      </c>
      <c r="AF860" s="35" t="str">
        <f>IF(AND($D860&lt;=2026,Zisk!$D$10&gt;=2026),")","")</f>
        <v/>
      </c>
      <c r="AG860" s="38" t="str">
        <f>IF(AND(D860&lt;2026,2026&lt;=Zisk!$D$10),1,IF(D860=2026,0,""))</f>
        <v/>
      </c>
      <c r="AH860" s="39" t="str">
        <f>IF(AND($D860&lt;=2026,Zisk!$D$10&gt;=2027),"x","")</f>
        <v/>
      </c>
      <c r="AI860" s="35" t="str">
        <f>IF(AND($D860&lt;=2027,Zisk!$D$10&gt;=2027),"(","")</f>
        <v/>
      </c>
      <c r="AJ860" s="35" t="str">
        <f>IF(AND($D860&lt;=2027,Zisk!$D$10&gt;=2027),"1","")</f>
        <v/>
      </c>
      <c r="AK860" s="35" t="str">
        <f>IF(AND($D860&lt;=2027,Zisk!$D$10&gt;=2027),"+","")</f>
        <v/>
      </c>
      <c r="AL860" s="37" t="str">
        <f>IF(AND($D860&lt;=2027,Zisk!$D$10&gt;=2027),VstupniParametry_SKRYT!$D$11,"")</f>
        <v/>
      </c>
      <c r="AM860" s="35" t="str">
        <f>IF(AND($D860&lt;=2027,Zisk!$D$10&gt;=2027),")","")</f>
        <v/>
      </c>
      <c r="AN860" s="38" t="str">
        <f>IF(AND(D860&lt;2027,2027&lt;=Zisk!$D$10),1,IF(D860=2027,0,""))</f>
        <v/>
      </c>
      <c r="AO860" s="39" t="str">
        <f>IF(AND($D860&lt;=2027,Zisk!$D$10&gt;=2028),"x","")</f>
        <v/>
      </c>
      <c r="AP860" s="35" t="str">
        <f>IF(AND($D860&lt;=2028,Zisk!$D$10&gt;=2028),"(","")</f>
        <v/>
      </c>
      <c r="AQ860" s="35" t="str">
        <f>IF(AND($D860&lt;=2028,Zisk!$D$10&gt;=2028),"1","")</f>
        <v/>
      </c>
      <c r="AR860" s="35" t="str">
        <f>IF(AND($D860&lt;=2028,Zisk!$D$10&gt;=2028),"+","")</f>
        <v/>
      </c>
      <c r="AS860" s="37" t="str">
        <f>IF(AND($D860&lt;=2028,Zisk!$D$10&gt;=2028),VstupniParametry_SKRYT!$D$12,"")</f>
        <v/>
      </c>
      <c r="AT860" s="35" t="str">
        <f>IF(AND($D860&lt;=2028,Zisk!$D$10&gt;=2028),")","")</f>
        <v/>
      </c>
      <c r="AU860" s="38" t="str">
        <f>IF(AND(D860&lt;2028,2028&lt;=Zisk!$D$10),1,IF(D860=2028,0,""))</f>
        <v/>
      </c>
      <c r="AV860" s="39" t="str">
        <f>IF(AND($D860&lt;=2028,Zisk!$D$10&gt;=2029),"x","")</f>
        <v/>
      </c>
      <c r="AW860" s="35" t="str">
        <f>IF(AND($D860&lt;=2029,Zisk!$D$10&gt;=2029),"(","")</f>
        <v/>
      </c>
      <c r="AX860" s="35" t="str">
        <f>IF(AND($D860&lt;=2029,Zisk!$D$10&gt;=2029),"1","")</f>
        <v/>
      </c>
      <c r="AY860" s="35" t="str">
        <f>IF(AND($D860&lt;=2029,Zisk!$D$10&gt;=2029),"+","")</f>
        <v/>
      </c>
      <c r="AZ860" s="37" t="str">
        <f>IF(AND($D860&lt;=2029,Zisk!$D$10&gt;=2029),VstupniParametry_SKRYT!$D$13,"")</f>
        <v/>
      </c>
      <c r="BA860" s="35" t="str">
        <f>IF(AND($D860&lt;=2029,Zisk!$D$10&gt;=2029),")","")</f>
        <v/>
      </c>
      <c r="BB860" s="38" t="str">
        <f>IF(AND(D860&lt;2029,2029&lt;=Zisk!$D$10),1,IF(D860=2029,0,""))</f>
        <v/>
      </c>
      <c r="BC860" s="39" t="str">
        <f>IF(AND($D860&lt;=2029,Zisk!$D$10&gt;=2030),"x","")</f>
        <v/>
      </c>
      <c r="BD860" s="35" t="str">
        <f>IF(AND($D860&lt;=2030,Zisk!$D$10&gt;=2030),"(","")</f>
        <v/>
      </c>
      <c r="BE860" s="35" t="str">
        <f>IF(AND($D860&lt;=2030,Zisk!$D$10&gt;=2030),"1","")</f>
        <v/>
      </c>
      <c r="BF860" s="35" t="str">
        <f>IF(AND($D860&lt;=2030,Zisk!$D$10&gt;=2030),"+","")</f>
        <v/>
      </c>
      <c r="BG860" s="37" t="str">
        <f>IF(AND($D860&lt;=2030,Zisk!$D$10&gt;=2030),VstupniParametry_SKRYT!$D$14,"")</f>
        <v/>
      </c>
      <c r="BH860" s="35" t="str">
        <f>IF(AND($D860&lt;=2030,Zisk!$D$10&gt;=2030),")","")</f>
        <v/>
      </c>
      <c r="BI860" s="38" t="str">
        <f>IF(AND(D860&lt;2030,2030&lt;=Zisk!$D$10),1,IF(D860=2030,0,""))</f>
        <v/>
      </c>
      <c r="BJ860" s="40" t="s">
        <v>32</v>
      </c>
      <c r="BK860" s="37">
        <f t="shared" si="424"/>
        <v>1</v>
      </c>
      <c r="BL860" s="35" t="str">
        <f t="shared" si="425"/>
        <v>x</v>
      </c>
      <c r="BM860" s="41">
        <f t="shared" si="426"/>
        <v>1</v>
      </c>
      <c r="BN860" s="37" t="str">
        <f t="shared" si="427"/>
        <v>x</v>
      </c>
      <c r="BO860" s="41">
        <f t="shared" si="412"/>
        <v>1.018</v>
      </c>
      <c r="BP860" s="41" t="str">
        <f t="shared" si="413"/>
        <v/>
      </c>
      <c r="BQ860" s="41" t="str">
        <f t="shared" si="414"/>
        <v/>
      </c>
      <c r="BR860" s="41" t="str">
        <f t="shared" si="415"/>
        <v/>
      </c>
      <c r="BS860" s="41" t="str">
        <f t="shared" si="416"/>
        <v/>
      </c>
      <c r="BT860" s="41" t="str">
        <f t="shared" si="417"/>
        <v/>
      </c>
      <c r="BU860" s="41" t="str">
        <f t="shared" si="418"/>
        <v/>
      </c>
      <c r="BV860" s="41" t="str">
        <f t="shared" si="419"/>
        <v/>
      </c>
      <c r="BW860" s="41" t="str">
        <f t="shared" si="420"/>
        <v/>
      </c>
      <c r="BX860" s="41" t="str">
        <f t="shared" si="421"/>
        <v/>
      </c>
      <c r="BY860" s="41" t="str">
        <f t="shared" si="422"/>
        <v/>
      </c>
      <c r="BZ860" s="40" t="s">
        <v>32</v>
      </c>
      <c r="CA860" s="41">
        <f t="shared" si="423"/>
        <v>1.018</v>
      </c>
      <c r="CB860" s="35"/>
      <c r="CC860" s="36">
        <f>IF(D860&gt;Zisk!$D$10,"",E860*CA860)</f>
        <v>0</v>
      </c>
    </row>
    <row r="861" spans="2:81" x14ac:dyDescent="0.2">
      <c r="B861" s="28" t="str">
        <f>Zisk!B872</f>
        <v/>
      </c>
      <c r="C861" s="28">
        <f>Zisk!C872</f>
        <v>0</v>
      </c>
      <c r="D861" s="28">
        <f>Zisk!E872</f>
        <v>0</v>
      </c>
      <c r="E861" s="29">
        <f>Zisk!D872</f>
        <v>0</v>
      </c>
      <c r="F861" s="29"/>
      <c r="G861" s="28" t="str">
        <f t="shared" si="398"/>
        <v>(</v>
      </c>
      <c r="H861" s="28" t="str">
        <f t="shared" si="399"/>
        <v>1</v>
      </c>
      <c r="I861" s="28" t="str">
        <f t="shared" si="400"/>
        <v>+</v>
      </c>
      <c r="J861" s="30">
        <f>IF($D861&lt;=2021,VstupniParametry_SKRYT!$D$5,"")</f>
        <v>0.02</v>
      </c>
      <c r="K861" s="28" t="str">
        <f t="shared" si="401"/>
        <v>)</v>
      </c>
      <c r="L861" s="31">
        <f>IF($D861&lt;=2021,COUNTIF(Vypocet_SKRYT!T858:AS858,"&gt;=1"),"")</f>
        <v>0</v>
      </c>
      <c r="M861" s="32" t="str">
        <f t="shared" si="402"/>
        <v>x</v>
      </c>
      <c r="N861" s="28" t="str">
        <f t="shared" si="403"/>
        <v>(</v>
      </c>
      <c r="O861" s="28" t="str">
        <f t="shared" si="404"/>
        <v>1</v>
      </c>
      <c r="P861" s="28" t="str">
        <f t="shared" si="405"/>
        <v>+</v>
      </c>
      <c r="Q861" s="30">
        <f>IF($D861&lt;=2024,VstupniParametry_SKRYT!$D$6,"")</f>
        <v>0.06</v>
      </c>
      <c r="R861" s="28" t="str">
        <f t="shared" si="406"/>
        <v>)</v>
      </c>
      <c r="S861" s="31">
        <f>IF($D861&lt;=2024,COUNTIFS(Vypocet_SKRYT!AT858:AV858,"&gt;=1"),"")</f>
        <v>0</v>
      </c>
      <c r="T861" s="32" t="str">
        <f t="shared" si="407"/>
        <v>x</v>
      </c>
      <c r="U861" s="28" t="str">
        <f t="shared" si="408"/>
        <v>(</v>
      </c>
      <c r="V861" s="28" t="str">
        <f t="shared" si="409"/>
        <v>1</v>
      </c>
      <c r="W861" s="28" t="str">
        <f t="shared" si="410"/>
        <v>+</v>
      </c>
      <c r="X861" s="30">
        <f>IF($D861&lt;=2025,VstupniParametry_SKRYT!$D$9,"")</f>
        <v>1.7999999999999999E-2</v>
      </c>
      <c r="Y861" s="28" t="str">
        <f t="shared" si="411"/>
        <v>)</v>
      </c>
      <c r="Z861" s="31">
        <f>IF(AND(D861&lt;2025,2025&lt;=Zisk!$D$10),1,IF(D861=2025,0,""))</f>
        <v>1</v>
      </c>
      <c r="AA861" s="32" t="str">
        <f>IF(AND($D861&lt;=2025,Zisk!$D$10&gt;=2026),"x","")</f>
        <v/>
      </c>
      <c r="AB861" s="28" t="str">
        <f>IF(AND($D861&lt;=2026,Zisk!$D$10&gt;=2026),"(","")</f>
        <v/>
      </c>
      <c r="AC861" s="28" t="str">
        <f>IF(AND($D861&lt;=2026,Zisk!$D$10&gt;=2026),"1","")</f>
        <v/>
      </c>
      <c r="AD861" s="28" t="str">
        <f>IF(AND($D861&lt;=2026,Zisk!$D$10&gt;=2026),"+","")</f>
        <v/>
      </c>
      <c r="AE861" s="30" t="str">
        <f>IF(AND($D861&lt;=2026,Zisk!$D$10&gt;=2026),VstupniParametry_SKRYT!$D$10,"")</f>
        <v/>
      </c>
      <c r="AF861" s="28" t="str">
        <f>IF(AND($D861&lt;=2026,Zisk!$D$10&gt;=2026),")","")</f>
        <v/>
      </c>
      <c r="AG861" s="31" t="str">
        <f>IF(AND(D861&lt;2026,2026&lt;=Zisk!$D$10),1,IF(D861=2026,0,""))</f>
        <v/>
      </c>
      <c r="AH861" s="32" t="str">
        <f>IF(AND($D861&lt;=2026,Zisk!$D$10&gt;=2027),"x","")</f>
        <v/>
      </c>
      <c r="AI861" s="28" t="str">
        <f>IF(AND($D861&lt;=2027,Zisk!$D$10&gt;=2027),"(","")</f>
        <v/>
      </c>
      <c r="AJ861" s="28" t="str">
        <f>IF(AND($D861&lt;=2027,Zisk!$D$10&gt;=2027),"1","")</f>
        <v/>
      </c>
      <c r="AK861" s="28" t="str">
        <f>IF(AND($D861&lt;=2027,Zisk!$D$10&gt;=2027),"+","")</f>
        <v/>
      </c>
      <c r="AL861" s="30" t="str">
        <f>IF(AND($D861&lt;=2027,Zisk!$D$10&gt;=2027),VstupniParametry_SKRYT!$D$11,"")</f>
        <v/>
      </c>
      <c r="AM861" s="28" t="str">
        <f>IF(AND($D861&lt;=2027,Zisk!$D$10&gt;=2027),")","")</f>
        <v/>
      </c>
      <c r="AN861" s="31" t="str">
        <f>IF(AND(D861&lt;2027,2027&lt;=Zisk!$D$10),1,IF(D861=2027,0,""))</f>
        <v/>
      </c>
      <c r="AO861" s="32" t="str">
        <f>IF(AND($D861&lt;=2027,Zisk!$D$10&gt;=2028),"x","")</f>
        <v/>
      </c>
      <c r="AP861" s="28" t="str">
        <f>IF(AND($D861&lt;=2028,Zisk!$D$10&gt;=2028),"(","")</f>
        <v/>
      </c>
      <c r="AQ861" s="28" t="str">
        <f>IF(AND($D861&lt;=2028,Zisk!$D$10&gt;=2028),"1","")</f>
        <v/>
      </c>
      <c r="AR861" s="28" t="str">
        <f>IF(AND($D861&lt;=2028,Zisk!$D$10&gt;=2028),"+","")</f>
        <v/>
      </c>
      <c r="AS861" s="30" t="str">
        <f>IF(AND($D861&lt;=2028,Zisk!$D$10&gt;=2028),VstupniParametry_SKRYT!$D$12,"")</f>
        <v/>
      </c>
      <c r="AT861" s="28" t="str">
        <f>IF(AND($D861&lt;=2028,Zisk!$D$10&gt;=2028),")","")</f>
        <v/>
      </c>
      <c r="AU861" s="31" t="str">
        <f>IF(AND(D861&lt;2028,2028&lt;=Zisk!$D$10),1,IF(D861=2028,0,""))</f>
        <v/>
      </c>
      <c r="AV861" s="32" t="str">
        <f>IF(AND($D861&lt;=2028,Zisk!$D$10&gt;=2029),"x","")</f>
        <v/>
      </c>
      <c r="AW861" s="28" t="str">
        <f>IF(AND($D861&lt;=2029,Zisk!$D$10&gt;=2029),"(","")</f>
        <v/>
      </c>
      <c r="AX861" s="28" t="str">
        <f>IF(AND($D861&lt;=2029,Zisk!$D$10&gt;=2029),"1","")</f>
        <v/>
      </c>
      <c r="AY861" s="28" t="str">
        <f>IF(AND($D861&lt;=2029,Zisk!$D$10&gt;=2029),"+","")</f>
        <v/>
      </c>
      <c r="AZ861" s="30" t="str">
        <f>IF(AND($D861&lt;=2029,Zisk!$D$10&gt;=2029),VstupniParametry_SKRYT!$D$13,"")</f>
        <v/>
      </c>
      <c r="BA861" s="28" t="str">
        <f>IF(AND($D861&lt;=2029,Zisk!$D$10&gt;=2029),")","")</f>
        <v/>
      </c>
      <c r="BB861" s="31" t="str">
        <f>IF(AND(D861&lt;2029,2029&lt;=Zisk!$D$10),1,IF(D861=2029,0,""))</f>
        <v/>
      </c>
      <c r="BC861" s="32" t="str">
        <f>IF(AND($D861&lt;=2029,Zisk!$D$10&gt;=2030),"x","")</f>
        <v/>
      </c>
      <c r="BD861" s="28" t="str">
        <f>IF(AND($D861&lt;=2030,Zisk!$D$10&gt;=2030),"(","")</f>
        <v/>
      </c>
      <c r="BE861" s="28" t="str">
        <f>IF(AND($D861&lt;=2030,Zisk!$D$10&gt;=2030),"1","")</f>
        <v/>
      </c>
      <c r="BF861" s="28" t="str">
        <f>IF(AND($D861&lt;=2030,Zisk!$D$10&gt;=2030),"+","")</f>
        <v/>
      </c>
      <c r="BG861" s="30" t="str">
        <f>IF(AND($D861&lt;=2030,Zisk!$D$10&gt;=2030),VstupniParametry_SKRYT!$D$14,"")</f>
        <v/>
      </c>
      <c r="BH861" s="28" t="str">
        <f>IF(AND($D861&lt;=2030,Zisk!$D$10&gt;=2030),")","")</f>
        <v/>
      </c>
      <c r="BI861" s="31" t="str">
        <f>IF(AND(D861&lt;2030,2030&lt;=Zisk!$D$10),1,IF(D861=2030,0,""))</f>
        <v/>
      </c>
      <c r="BJ861" s="33" t="s">
        <v>32</v>
      </c>
      <c r="BK861" s="30">
        <f t="shared" si="424"/>
        <v>1</v>
      </c>
      <c r="BL861" s="28" t="str">
        <f t="shared" si="425"/>
        <v>x</v>
      </c>
      <c r="BM861" s="34">
        <f t="shared" si="426"/>
        <v>1</v>
      </c>
      <c r="BN861" s="30" t="str">
        <f t="shared" si="427"/>
        <v>x</v>
      </c>
      <c r="BO861" s="34">
        <f t="shared" si="412"/>
        <v>1.018</v>
      </c>
      <c r="BP861" s="34" t="str">
        <f t="shared" si="413"/>
        <v/>
      </c>
      <c r="BQ861" s="34" t="str">
        <f t="shared" si="414"/>
        <v/>
      </c>
      <c r="BR861" s="34" t="str">
        <f t="shared" si="415"/>
        <v/>
      </c>
      <c r="BS861" s="34" t="str">
        <f t="shared" si="416"/>
        <v/>
      </c>
      <c r="BT861" s="34" t="str">
        <f t="shared" si="417"/>
        <v/>
      </c>
      <c r="BU861" s="34" t="str">
        <f t="shared" si="418"/>
        <v/>
      </c>
      <c r="BV861" s="34" t="str">
        <f t="shared" si="419"/>
        <v/>
      </c>
      <c r="BW861" s="34" t="str">
        <f t="shared" si="420"/>
        <v/>
      </c>
      <c r="BX861" s="34" t="str">
        <f t="shared" si="421"/>
        <v/>
      </c>
      <c r="BY861" s="34" t="str">
        <f t="shared" si="422"/>
        <v/>
      </c>
      <c r="BZ861" s="33" t="s">
        <v>32</v>
      </c>
      <c r="CA861" s="34">
        <f t="shared" si="423"/>
        <v>1.018</v>
      </c>
      <c r="CB861" s="28"/>
      <c r="CC861" s="29">
        <f>IF(D861&gt;Zisk!$D$10,"",E861*CA861)</f>
        <v>0</v>
      </c>
    </row>
    <row r="862" spans="2:81" x14ac:dyDescent="0.2">
      <c r="B862" s="35" t="str">
        <f>Zisk!B873</f>
        <v/>
      </c>
      <c r="C862" s="35">
        <f>Zisk!C873</f>
        <v>0</v>
      </c>
      <c r="D862" s="35">
        <f>Zisk!E873</f>
        <v>0</v>
      </c>
      <c r="E862" s="36">
        <f>Zisk!D873</f>
        <v>0</v>
      </c>
      <c r="F862" s="36"/>
      <c r="G862" s="35" t="str">
        <f t="shared" si="398"/>
        <v>(</v>
      </c>
      <c r="H862" s="35" t="str">
        <f t="shared" si="399"/>
        <v>1</v>
      </c>
      <c r="I862" s="35" t="str">
        <f t="shared" si="400"/>
        <v>+</v>
      </c>
      <c r="J862" s="37">
        <f>IF($D862&lt;=2021,VstupniParametry_SKRYT!$D$5,"")</f>
        <v>0.02</v>
      </c>
      <c r="K862" s="35" t="str">
        <f t="shared" si="401"/>
        <v>)</v>
      </c>
      <c r="L862" s="38">
        <f>IF($D862&lt;=2021,COUNTIF(Vypocet_SKRYT!T859:AS859,"&gt;=1"),"")</f>
        <v>0</v>
      </c>
      <c r="M862" s="39" t="str">
        <f t="shared" si="402"/>
        <v>x</v>
      </c>
      <c r="N862" s="35" t="str">
        <f t="shared" si="403"/>
        <v>(</v>
      </c>
      <c r="O862" s="35" t="str">
        <f t="shared" si="404"/>
        <v>1</v>
      </c>
      <c r="P862" s="35" t="str">
        <f t="shared" si="405"/>
        <v>+</v>
      </c>
      <c r="Q862" s="37">
        <f>IF($D862&lt;=2024,VstupniParametry_SKRYT!$D$6,"")</f>
        <v>0.06</v>
      </c>
      <c r="R862" s="35" t="str">
        <f t="shared" si="406"/>
        <v>)</v>
      </c>
      <c r="S862" s="38">
        <f>IF($D862&lt;=2024,COUNTIFS(Vypocet_SKRYT!AT859:AV859,"&gt;=1"),"")</f>
        <v>0</v>
      </c>
      <c r="T862" s="39" t="str">
        <f t="shared" si="407"/>
        <v>x</v>
      </c>
      <c r="U862" s="35" t="str">
        <f t="shared" si="408"/>
        <v>(</v>
      </c>
      <c r="V862" s="35" t="str">
        <f t="shared" si="409"/>
        <v>1</v>
      </c>
      <c r="W862" s="35" t="str">
        <f t="shared" si="410"/>
        <v>+</v>
      </c>
      <c r="X862" s="37">
        <f>IF($D862&lt;=2025,VstupniParametry_SKRYT!$D$9,"")</f>
        <v>1.7999999999999999E-2</v>
      </c>
      <c r="Y862" s="35" t="str">
        <f t="shared" si="411"/>
        <v>)</v>
      </c>
      <c r="Z862" s="38">
        <f>IF(AND(D862&lt;2025,2025&lt;=Zisk!$D$10),1,IF(D862=2025,0,""))</f>
        <v>1</v>
      </c>
      <c r="AA862" s="39" t="str">
        <f>IF(AND($D862&lt;=2025,Zisk!$D$10&gt;=2026),"x","")</f>
        <v/>
      </c>
      <c r="AB862" s="35" t="str">
        <f>IF(AND($D862&lt;=2026,Zisk!$D$10&gt;=2026),"(","")</f>
        <v/>
      </c>
      <c r="AC862" s="35" t="str">
        <f>IF(AND($D862&lt;=2026,Zisk!$D$10&gt;=2026),"1","")</f>
        <v/>
      </c>
      <c r="AD862" s="35" t="str">
        <f>IF(AND($D862&lt;=2026,Zisk!$D$10&gt;=2026),"+","")</f>
        <v/>
      </c>
      <c r="AE862" s="37" t="str">
        <f>IF(AND($D862&lt;=2026,Zisk!$D$10&gt;=2026),VstupniParametry_SKRYT!$D$10,"")</f>
        <v/>
      </c>
      <c r="AF862" s="35" t="str">
        <f>IF(AND($D862&lt;=2026,Zisk!$D$10&gt;=2026),")","")</f>
        <v/>
      </c>
      <c r="AG862" s="38" t="str">
        <f>IF(AND(D862&lt;2026,2026&lt;=Zisk!$D$10),1,IF(D862=2026,0,""))</f>
        <v/>
      </c>
      <c r="AH862" s="39" t="str">
        <f>IF(AND($D862&lt;=2026,Zisk!$D$10&gt;=2027),"x","")</f>
        <v/>
      </c>
      <c r="AI862" s="35" t="str">
        <f>IF(AND($D862&lt;=2027,Zisk!$D$10&gt;=2027),"(","")</f>
        <v/>
      </c>
      <c r="AJ862" s="35" t="str">
        <f>IF(AND($D862&lt;=2027,Zisk!$D$10&gt;=2027),"1","")</f>
        <v/>
      </c>
      <c r="AK862" s="35" t="str">
        <f>IF(AND($D862&lt;=2027,Zisk!$D$10&gt;=2027),"+","")</f>
        <v/>
      </c>
      <c r="AL862" s="37" t="str">
        <f>IF(AND($D862&lt;=2027,Zisk!$D$10&gt;=2027),VstupniParametry_SKRYT!$D$11,"")</f>
        <v/>
      </c>
      <c r="AM862" s="35" t="str">
        <f>IF(AND($D862&lt;=2027,Zisk!$D$10&gt;=2027),")","")</f>
        <v/>
      </c>
      <c r="AN862" s="38" t="str">
        <f>IF(AND(D862&lt;2027,2027&lt;=Zisk!$D$10),1,IF(D862=2027,0,""))</f>
        <v/>
      </c>
      <c r="AO862" s="39" t="str">
        <f>IF(AND($D862&lt;=2027,Zisk!$D$10&gt;=2028),"x","")</f>
        <v/>
      </c>
      <c r="AP862" s="35" t="str">
        <f>IF(AND($D862&lt;=2028,Zisk!$D$10&gt;=2028),"(","")</f>
        <v/>
      </c>
      <c r="AQ862" s="35" t="str">
        <f>IF(AND($D862&lt;=2028,Zisk!$D$10&gt;=2028),"1","")</f>
        <v/>
      </c>
      <c r="AR862" s="35" t="str">
        <f>IF(AND($D862&lt;=2028,Zisk!$D$10&gt;=2028),"+","")</f>
        <v/>
      </c>
      <c r="AS862" s="37" t="str">
        <f>IF(AND($D862&lt;=2028,Zisk!$D$10&gt;=2028),VstupniParametry_SKRYT!$D$12,"")</f>
        <v/>
      </c>
      <c r="AT862" s="35" t="str">
        <f>IF(AND($D862&lt;=2028,Zisk!$D$10&gt;=2028),")","")</f>
        <v/>
      </c>
      <c r="AU862" s="38" t="str">
        <f>IF(AND(D862&lt;2028,2028&lt;=Zisk!$D$10),1,IF(D862=2028,0,""))</f>
        <v/>
      </c>
      <c r="AV862" s="39" t="str">
        <f>IF(AND($D862&lt;=2028,Zisk!$D$10&gt;=2029),"x","")</f>
        <v/>
      </c>
      <c r="AW862" s="35" t="str">
        <f>IF(AND($D862&lt;=2029,Zisk!$D$10&gt;=2029),"(","")</f>
        <v/>
      </c>
      <c r="AX862" s="35" t="str">
        <f>IF(AND($D862&lt;=2029,Zisk!$D$10&gt;=2029),"1","")</f>
        <v/>
      </c>
      <c r="AY862" s="35" t="str">
        <f>IF(AND($D862&lt;=2029,Zisk!$D$10&gt;=2029),"+","")</f>
        <v/>
      </c>
      <c r="AZ862" s="37" t="str">
        <f>IF(AND($D862&lt;=2029,Zisk!$D$10&gt;=2029),VstupniParametry_SKRYT!$D$13,"")</f>
        <v/>
      </c>
      <c r="BA862" s="35" t="str">
        <f>IF(AND($D862&lt;=2029,Zisk!$D$10&gt;=2029),")","")</f>
        <v/>
      </c>
      <c r="BB862" s="38" t="str">
        <f>IF(AND(D862&lt;2029,2029&lt;=Zisk!$D$10),1,IF(D862=2029,0,""))</f>
        <v/>
      </c>
      <c r="BC862" s="39" t="str">
        <f>IF(AND($D862&lt;=2029,Zisk!$D$10&gt;=2030),"x","")</f>
        <v/>
      </c>
      <c r="BD862" s="35" t="str">
        <f>IF(AND($D862&lt;=2030,Zisk!$D$10&gt;=2030),"(","")</f>
        <v/>
      </c>
      <c r="BE862" s="35" t="str">
        <f>IF(AND($D862&lt;=2030,Zisk!$D$10&gt;=2030),"1","")</f>
        <v/>
      </c>
      <c r="BF862" s="35" t="str">
        <f>IF(AND($D862&lt;=2030,Zisk!$D$10&gt;=2030),"+","")</f>
        <v/>
      </c>
      <c r="BG862" s="37" t="str">
        <f>IF(AND($D862&lt;=2030,Zisk!$D$10&gt;=2030),VstupniParametry_SKRYT!$D$14,"")</f>
        <v/>
      </c>
      <c r="BH862" s="35" t="str">
        <f>IF(AND($D862&lt;=2030,Zisk!$D$10&gt;=2030),")","")</f>
        <v/>
      </c>
      <c r="BI862" s="38" t="str">
        <f>IF(AND(D862&lt;2030,2030&lt;=Zisk!$D$10),1,IF(D862=2030,0,""))</f>
        <v/>
      </c>
      <c r="BJ862" s="40" t="s">
        <v>32</v>
      </c>
      <c r="BK862" s="37">
        <f t="shared" si="424"/>
        <v>1</v>
      </c>
      <c r="BL862" s="35" t="str">
        <f t="shared" si="425"/>
        <v>x</v>
      </c>
      <c r="BM862" s="41">
        <f t="shared" si="426"/>
        <v>1</v>
      </c>
      <c r="BN862" s="37" t="str">
        <f t="shared" si="427"/>
        <v>x</v>
      </c>
      <c r="BO862" s="41">
        <f t="shared" si="412"/>
        <v>1.018</v>
      </c>
      <c r="BP862" s="41" t="str">
        <f t="shared" si="413"/>
        <v/>
      </c>
      <c r="BQ862" s="41" t="str">
        <f t="shared" si="414"/>
        <v/>
      </c>
      <c r="BR862" s="41" t="str">
        <f t="shared" si="415"/>
        <v/>
      </c>
      <c r="BS862" s="41" t="str">
        <f t="shared" si="416"/>
        <v/>
      </c>
      <c r="BT862" s="41" t="str">
        <f t="shared" si="417"/>
        <v/>
      </c>
      <c r="BU862" s="41" t="str">
        <f t="shared" si="418"/>
        <v/>
      </c>
      <c r="BV862" s="41" t="str">
        <f t="shared" si="419"/>
        <v/>
      </c>
      <c r="BW862" s="41" t="str">
        <f t="shared" si="420"/>
        <v/>
      </c>
      <c r="BX862" s="41" t="str">
        <f t="shared" si="421"/>
        <v/>
      </c>
      <c r="BY862" s="41" t="str">
        <f t="shared" si="422"/>
        <v/>
      </c>
      <c r="BZ862" s="40" t="s">
        <v>32</v>
      </c>
      <c r="CA862" s="41">
        <f t="shared" si="423"/>
        <v>1.018</v>
      </c>
      <c r="CB862" s="35"/>
      <c r="CC862" s="36">
        <f>IF(D862&gt;Zisk!$D$10,"",E862*CA862)</f>
        <v>0</v>
      </c>
    </row>
    <row r="863" spans="2:81" x14ac:dyDescent="0.2">
      <c r="B863" s="28" t="str">
        <f>Zisk!B874</f>
        <v/>
      </c>
      <c r="C863" s="28">
        <f>Zisk!C874</f>
        <v>0</v>
      </c>
      <c r="D863" s="28">
        <f>Zisk!E874</f>
        <v>0</v>
      </c>
      <c r="E863" s="29">
        <f>Zisk!D874</f>
        <v>0</v>
      </c>
      <c r="F863" s="29"/>
      <c r="G863" s="28" t="str">
        <f t="shared" si="398"/>
        <v>(</v>
      </c>
      <c r="H863" s="28" t="str">
        <f t="shared" si="399"/>
        <v>1</v>
      </c>
      <c r="I863" s="28" t="str">
        <f t="shared" si="400"/>
        <v>+</v>
      </c>
      <c r="J863" s="30">
        <f>IF($D863&lt;=2021,VstupniParametry_SKRYT!$D$5,"")</f>
        <v>0.02</v>
      </c>
      <c r="K863" s="28" t="str">
        <f t="shared" si="401"/>
        <v>)</v>
      </c>
      <c r="L863" s="31">
        <f>IF($D863&lt;=2021,COUNTIF(Vypocet_SKRYT!T860:AS860,"&gt;=1"),"")</f>
        <v>0</v>
      </c>
      <c r="M863" s="32" t="str">
        <f t="shared" si="402"/>
        <v>x</v>
      </c>
      <c r="N863" s="28" t="str">
        <f t="shared" si="403"/>
        <v>(</v>
      </c>
      <c r="O863" s="28" t="str">
        <f t="shared" si="404"/>
        <v>1</v>
      </c>
      <c r="P863" s="28" t="str">
        <f t="shared" si="405"/>
        <v>+</v>
      </c>
      <c r="Q863" s="30">
        <f>IF($D863&lt;=2024,VstupniParametry_SKRYT!$D$6,"")</f>
        <v>0.06</v>
      </c>
      <c r="R863" s="28" t="str">
        <f t="shared" si="406"/>
        <v>)</v>
      </c>
      <c r="S863" s="31">
        <f>IF($D863&lt;=2024,COUNTIFS(Vypocet_SKRYT!AT860:AV860,"&gt;=1"),"")</f>
        <v>0</v>
      </c>
      <c r="T863" s="32" t="str">
        <f t="shared" si="407"/>
        <v>x</v>
      </c>
      <c r="U863" s="28" t="str">
        <f t="shared" si="408"/>
        <v>(</v>
      </c>
      <c r="V863" s="28" t="str">
        <f t="shared" si="409"/>
        <v>1</v>
      </c>
      <c r="W863" s="28" t="str">
        <f t="shared" si="410"/>
        <v>+</v>
      </c>
      <c r="X863" s="30">
        <f>IF($D863&lt;=2025,VstupniParametry_SKRYT!$D$9,"")</f>
        <v>1.7999999999999999E-2</v>
      </c>
      <c r="Y863" s="28" t="str">
        <f t="shared" si="411"/>
        <v>)</v>
      </c>
      <c r="Z863" s="31">
        <f>IF(AND(D863&lt;2025,2025&lt;=Zisk!$D$10),1,IF(D863=2025,0,""))</f>
        <v>1</v>
      </c>
      <c r="AA863" s="32" t="str">
        <f>IF(AND($D863&lt;=2025,Zisk!$D$10&gt;=2026),"x","")</f>
        <v/>
      </c>
      <c r="AB863" s="28" t="str">
        <f>IF(AND($D863&lt;=2026,Zisk!$D$10&gt;=2026),"(","")</f>
        <v/>
      </c>
      <c r="AC863" s="28" t="str">
        <f>IF(AND($D863&lt;=2026,Zisk!$D$10&gt;=2026),"1","")</f>
        <v/>
      </c>
      <c r="AD863" s="28" t="str">
        <f>IF(AND($D863&lt;=2026,Zisk!$D$10&gt;=2026),"+","")</f>
        <v/>
      </c>
      <c r="AE863" s="30" t="str">
        <f>IF(AND($D863&lt;=2026,Zisk!$D$10&gt;=2026),VstupniParametry_SKRYT!$D$10,"")</f>
        <v/>
      </c>
      <c r="AF863" s="28" t="str">
        <f>IF(AND($D863&lt;=2026,Zisk!$D$10&gt;=2026),")","")</f>
        <v/>
      </c>
      <c r="AG863" s="31" t="str">
        <f>IF(AND(D863&lt;2026,2026&lt;=Zisk!$D$10),1,IF(D863=2026,0,""))</f>
        <v/>
      </c>
      <c r="AH863" s="32" t="str">
        <f>IF(AND($D863&lt;=2026,Zisk!$D$10&gt;=2027),"x","")</f>
        <v/>
      </c>
      <c r="AI863" s="28" t="str">
        <f>IF(AND($D863&lt;=2027,Zisk!$D$10&gt;=2027),"(","")</f>
        <v/>
      </c>
      <c r="AJ863" s="28" t="str">
        <f>IF(AND($D863&lt;=2027,Zisk!$D$10&gt;=2027),"1","")</f>
        <v/>
      </c>
      <c r="AK863" s="28" t="str">
        <f>IF(AND($D863&lt;=2027,Zisk!$D$10&gt;=2027),"+","")</f>
        <v/>
      </c>
      <c r="AL863" s="30" t="str">
        <f>IF(AND($D863&lt;=2027,Zisk!$D$10&gt;=2027),VstupniParametry_SKRYT!$D$11,"")</f>
        <v/>
      </c>
      <c r="AM863" s="28" t="str">
        <f>IF(AND($D863&lt;=2027,Zisk!$D$10&gt;=2027),")","")</f>
        <v/>
      </c>
      <c r="AN863" s="31" t="str">
        <f>IF(AND(D863&lt;2027,2027&lt;=Zisk!$D$10),1,IF(D863=2027,0,""))</f>
        <v/>
      </c>
      <c r="AO863" s="32" t="str">
        <f>IF(AND($D863&lt;=2027,Zisk!$D$10&gt;=2028),"x","")</f>
        <v/>
      </c>
      <c r="AP863" s="28" t="str">
        <f>IF(AND($D863&lt;=2028,Zisk!$D$10&gt;=2028),"(","")</f>
        <v/>
      </c>
      <c r="AQ863" s="28" t="str">
        <f>IF(AND($D863&lt;=2028,Zisk!$D$10&gt;=2028),"1","")</f>
        <v/>
      </c>
      <c r="AR863" s="28" t="str">
        <f>IF(AND($D863&lt;=2028,Zisk!$D$10&gt;=2028),"+","")</f>
        <v/>
      </c>
      <c r="AS863" s="30" t="str">
        <f>IF(AND($D863&lt;=2028,Zisk!$D$10&gt;=2028),VstupniParametry_SKRYT!$D$12,"")</f>
        <v/>
      </c>
      <c r="AT863" s="28" t="str">
        <f>IF(AND($D863&lt;=2028,Zisk!$D$10&gt;=2028),")","")</f>
        <v/>
      </c>
      <c r="AU863" s="31" t="str">
        <f>IF(AND(D863&lt;2028,2028&lt;=Zisk!$D$10),1,IF(D863=2028,0,""))</f>
        <v/>
      </c>
      <c r="AV863" s="32" t="str">
        <f>IF(AND($D863&lt;=2028,Zisk!$D$10&gt;=2029),"x","")</f>
        <v/>
      </c>
      <c r="AW863" s="28" t="str">
        <f>IF(AND($D863&lt;=2029,Zisk!$D$10&gt;=2029),"(","")</f>
        <v/>
      </c>
      <c r="AX863" s="28" t="str">
        <f>IF(AND($D863&lt;=2029,Zisk!$D$10&gt;=2029),"1","")</f>
        <v/>
      </c>
      <c r="AY863" s="28" t="str">
        <f>IF(AND($D863&lt;=2029,Zisk!$D$10&gt;=2029),"+","")</f>
        <v/>
      </c>
      <c r="AZ863" s="30" t="str">
        <f>IF(AND($D863&lt;=2029,Zisk!$D$10&gt;=2029),VstupniParametry_SKRYT!$D$13,"")</f>
        <v/>
      </c>
      <c r="BA863" s="28" t="str">
        <f>IF(AND($D863&lt;=2029,Zisk!$D$10&gt;=2029),")","")</f>
        <v/>
      </c>
      <c r="BB863" s="31" t="str">
        <f>IF(AND(D863&lt;2029,2029&lt;=Zisk!$D$10),1,IF(D863=2029,0,""))</f>
        <v/>
      </c>
      <c r="BC863" s="32" t="str">
        <f>IF(AND($D863&lt;=2029,Zisk!$D$10&gt;=2030),"x","")</f>
        <v/>
      </c>
      <c r="BD863" s="28" t="str">
        <f>IF(AND($D863&lt;=2030,Zisk!$D$10&gt;=2030),"(","")</f>
        <v/>
      </c>
      <c r="BE863" s="28" t="str">
        <f>IF(AND($D863&lt;=2030,Zisk!$D$10&gt;=2030),"1","")</f>
        <v/>
      </c>
      <c r="BF863" s="28" t="str">
        <f>IF(AND($D863&lt;=2030,Zisk!$D$10&gt;=2030),"+","")</f>
        <v/>
      </c>
      <c r="BG863" s="30" t="str">
        <f>IF(AND($D863&lt;=2030,Zisk!$D$10&gt;=2030),VstupniParametry_SKRYT!$D$14,"")</f>
        <v/>
      </c>
      <c r="BH863" s="28" t="str">
        <f>IF(AND($D863&lt;=2030,Zisk!$D$10&gt;=2030),")","")</f>
        <v/>
      </c>
      <c r="BI863" s="31" t="str">
        <f>IF(AND(D863&lt;2030,2030&lt;=Zisk!$D$10),1,IF(D863=2030,0,""))</f>
        <v/>
      </c>
      <c r="BJ863" s="33" t="s">
        <v>32</v>
      </c>
      <c r="BK863" s="30">
        <f t="shared" si="424"/>
        <v>1</v>
      </c>
      <c r="BL863" s="28" t="str">
        <f t="shared" si="425"/>
        <v>x</v>
      </c>
      <c r="BM863" s="34">
        <f t="shared" si="426"/>
        <v>1</v>
      </c>
      <c r="BN863" s="30" t="str">
        <f t="shared" si="427"/>
        <v>x</v>
      </c>
      <c r="BO863" s="34">
        <f t="shared" si="412"/>
        <v>1.018</v>
      </c>
      <c r="BP863" s="34" t="str">
        <f t="shared" si="413"/>
        <v/>
      </c>
      <c r="BQ863" s="34" t="str">
        <f t="shared" si="414"/>
        <v/>
      </c>
      <c r="BR863" s="34" t="str">
        <f t="shared" si="415"/>
        <v/>
      </c>
      <c r="BS863" s="34" t="str">
        <f t="shared" si="416"/>
        <v/>
      </c>
      <c r="BT863" s="34" t="str">
        <f t="shared" si="417"/>
        <v/>
      </c>
      <c r="BU863" s="34" t="str">
        <f t="shared" si="418"/>
        <v/>
      </c>
      <c r="BV863" s="34" t="str">
        <f t="shared" si="419"/>
        <v/>
      </c>
      <c r="BW863" s="34" t="str">
        <f t="shared" si="420"/>
        <v/>
      </c>
      <c r="BX863" s="34" t="str">
        <f t="shared" si="421"/>
        <v/>
      </c>
      <c r="BY863" s="34" t="str">
        <f t="shared" si="422"/>
        <v/>
      </c>
      <c r="BZ863" s="33" t="s">
        <v>32</v>
      </c>
      <c r="CA863" s="34">
        <f t="shared" si="423"/>
        <v>1.018</v>
      </c>
      <c r="CB863" s="28"/>
      <c r="CC863" s="29">
        <f>IF(D863&gt;Zisk!$D$10,"",E863*CA863)</f>
        <v>0</v>
      </c>
    </row>
    <row r="864" spans="2:81" x14ac:dyDescent="0.2">
      <c r="B864" s="35" t="str">
        <f>Zisk!B875</f>
        <v/>
      </c>
      <c r="C864" s="35">
        <f>Zisk!C875</f>
        <v>0</v>
      </c>
      <c r="D864" s="35">
        <f>Zisk!E875</f>
        <v>0</v>
      </c>
      <c r="E864" s="36">
        <f>Zisk!D875</f>
        <v>0</v>
      </c>
      <c r="F864" s="36"/>
      <c r="G864" s="35" t="str">
        <f t="shared" si="398"/>
        <v>(</v>
      </c>
      <c r="H864" s="35" t="str">
        <f t="shared" si="399"/>
        <v>1</v>
      </c>
      <c r="I864" s="35" t="str">
        <f t="shared" si="400"/>
        <v>+</v>
      </c>
      <c r="J864" s="37">
        <f>IF($D864&lt;=2021,VstupniParametry_SKRYT!$D$5,"")</f>
        <v>0.02</v>
      </c>
      <c r="K864" s="35" t="str">
        <f t="shared" si="401"/>
        <v>)</v>
      </c>
      <c r="L864" s="38">
        <f>IF($D864&lt;=2021,COUNTIF(Vypocet_SKRYT!T861:AS861,"&gt;=1"),"")</f>
        <v>0</v>
      </c>
      <c r="M864" s="39" t="str">
        <f t="shared" si="402"/>
        <v>x</v>
      </c>
      <c r="N864" s="35" t="str">
        <f t="shared" si="403"/>
        <v>(</v>
      </c>
      <c r="O864" s="35" t="str">
        <f t="shared" si="404"/>
        <v>1</v>
      </c>
      <c r="P864" s="35" t="str">
        <f t="shared" si="405"/>
        <v>+</v>
      </c>
      <c r="Q864" s="37">
        <f>IF($D864&lt;=2024,VstupniParametry_SKRYT!$D$6,"")</f>
        <v>0.06</v>
      </c>
      <c r="R864" s="35" t="str">
        <f t="shared" si="406"/>
        <v>)</v>
      </c>
      <c r="S864" s="38">
        <f>IF($D864&lt;=2024,COUNTIFS(Vypocet_SKRYT!AT861:AV861,"&gt;=1"),"")</f>
        <v>0</v>
      </c>
      <c r="T864" s="39" t="str">
        <f t="shared" si="407"/>
        <v>x</v>
      </c>
      <c r="U864" s="35" t="str">
        <f t="shared" si="408"/>
        <v>(</v>
      </c>
      <c r="V864" s="35" t="str">
        <f t="shared" si="409"/>
        <v>1</v>
      </c>
      <c r="W864" s="35" t="str">
        <f t="shared" si="410"/>
        <v>+</v>
      </c>
      <c r="X864" s="37">
        <f>IF($D864&lt;=2025,VstupniParametry_SKRYT!$D$9,"")</f>
        <v>1.7999999999999999E-2</v>
      </c>
      <c r="Y864" s="35" t="str">
        <f t="shared" si="411"/>
        <v>)</v>
      </c>
      <c r="Z864" s="38">
        <f>IF(AND(D864&lt;2025,2025&lt;=Zisk!$D$10),1,IF(D864=2025,0,""))</f>
        <v>1</v>
      </c>
      <c r="AA864" s="39" t="str">
        <f>IF(AND($D864&lt;=2025,Zisk!$D$10&gt;=2026),"x","")</f>
        <v/>
      </c>
      <c r="AB864" s="35" t="str">
        <f>IF(AND($D864&lt;=2026,Zisk!$D$10&gt;=2026),"(","")</f>
        <v/>
      </c>
      <c r="AC864" s="35" t="str">
        <f>IF(AND($D864&lt;=2026,Zisk!$D$10&gt;=2026),"1","")</f>
        <v/>
      </c>
      <c r="AD864" s="35" t="str">
        <f>IF(AND($D864&lt;=2026,Zisk!$D$10&gt;=2026),"+","")</f>
        <v/>
      </c>
      <c r="AE864" s="37" t="str">
        <f>IF(AND($D864&lt;=2026,Zisk!$D$10&gt;=2026),VstupniParametry_SKRYT!$D$10,"")</f>
        <v/>
      </c>
      <c r="AF864" s="35" t="str">
        <f>IF(AND($D864&lt;=2026,Zisk!$D$10&gt;=2026),")","")</f>
        <v/>
      </c>
      <c r="AG864" s="38" t="str">
        <f>IF(AND(D864&lt;2026,2026&lt;=Zisk!$D$10),1,IF(D864=2026,0,""))</f>
        <v/>
      </c>
      <c r="AH864" s="39" t="str">
        <f>IF(AND($D864&lt;=2026,Zisk!$D$10&gt;=2027),"x","")</f>
        <v/>
      </c>
      <c r="AI864" s="35" t="str">
        <f>IF(AND($D864&lt;=2027,Zisk!$D$10&gt;=2027),"(","")</f>
        <v/>
      </c>
      <c r="AJ864" s="35" t="str">
        <f>IF(AND($D864&lt;=2027,Zisk!$D$10&gt;=2027),"1","")</f>
        <v/>
      </c>
      <c r="AK864" s="35" t="str">
        <f>IF(AND($D864&lt;=2027,Zisk!$D$10&gt;=2027),"+","")</f>
        <v/>
      </c>
      <c r="AL864" s="37" t="str">
        <f>IF(AND($D864&lt;=2027,Zisk!$D$10&gt;=2027),VstupniParametry_SKRYT!$D$11,"")</f>
        <v/>
      </c>
      <c r="AM864" s="35" t="str">
        <f>IF(AND($D864&lt;=2027,Zisk!$D$10&gt;=2027),")","")</f>
        <v/>
      </c>
      <c r="AN864" s="38" t="str">
        <f>IF(AND(D864&lt;2027,2027&lt;=Zisk!$D$10),1,IF(D864=2027,0,""))</f>
        <v/>
      </c>
      <c r="AO864" s="39" t="str">
        <f>IF(AND($D864&lt;=2027,Zisk!$D$10&gt;=2028),"x","")</f>
        <v/>
      </c>
      <c r="AP864" s="35" t="str">
        <f>IF(AND($D864&lt;=2028,Zisk!$D$10&gt;=2028),"(","")</f>
        <v/>
      </c>
      <c r="AQ864" s="35" t="str">
        <f>IF(AND($D864&lt;=2028,Zisk!$D$10&gt;=2028),"1","")</f>
        <v/>
      </c>
      <c r="AR864" s="35" t="str">
        <f>IF(AND($D864&lt;=2028,Zisk!$D$10&gt;=2028),"+","")</f>
        <v/>
      </c>
      <c r="AS864" s="37" t="str">
        <f>IF(AND($D864&lt;=2028,Zisk!$D$10&gt;=2028),VstupniParametry_SKRYT!$D$12,"")</f>
        <v/>
      </c>
      <c r="AT864" s="35" t="str">
        <f>IF(AND($D864&lt;=2028,Zisk!$D$10&gt;=2028),")","")</f>
        <v/>
      </c>
      <c r="AU864" s="38" t="str">
        <f>IF(AND(D864&lt;2028,2028&lt;=Zisk!$D$10),1,IF(D864=2028,0,""))</f>
        <v/>
      </c>
      <c r="AV864" s="39" t="str">
        <f>IF(AND($D864&lt;=2028,Zisk!$D$10&gt;=2029),"x","")</f>
        <v/>
      </c>
      <c r="AW864" s="35" t="str">
        <f>IF(AND($D864&lt;=2029,Zisk!$D$10&gt;=2029),"(","")</f>
        <v/>
      </c>
      <c r="AX864" s="35" t="str">
        <f>IF(AND($D864&lt;=2029,Zisk!$D$10&gt;=2029),"1","")</f>
        <v/>
      </c>
      <c r="AY864" s="35" t="str">
        <f>IF(AND($D864&lt;=2029,Zisk!$D$10&gt;=2029),"+","")</f>
        <v/>
      </c>
      <c r="AZ864" s="37" t="str">
        <f>IF(AND($D864&lt;=2029,Zisk!$D$10&gt;=2029),VstupniParametry_SKRYT!$D$13,"")</f>
        <v/>
      </c>
      <c r="BA864" s="35" t="str">
        <f>IF(AND($D864&lt;=2029,Zisk!$D$10&gt;=2029),")","")</f>
        <v/>
      </c>
      <c r="BB864" s="38" t="str">
        <f>IF(AND(D864&lt;2029,2029&lt;=Zisk!$D$10),1,IF(D864=2029,0,""))</f>
        <v/>
      </c>
      <c r="BC864" s="39" t="str">
        <f>IF(AND($D864&lt;=2029,Zisk!$D$10&gt;=2030),"x","")</f>
        <v/>
      </c>
      <c r="BD864" s="35" t="str">
        <f>IF(AND($D864&lt;=2030,Zisk!$D$10&gt;=2030),"(","")</f>
        <v/>
      </c>
      <c r="BE864" s="35" t="str">
        <f>IF(AND($D864&lt;=2030,Zisk!$D$10&gt;=2030),"1","")</f>
        <v/>
      </c>
      <c r="BF864" s="35" t="str">
        <f>IF(AND($D864&lt;=2030,Zisk!$D$10&gt;=2030),"+","")</f>
        <v/>
      </c>
      <c r="BG864" s="37" t="str">
        <f>IF(AND($D864&lt;=2030,Zisk!$D$10&gt;=2030),VstupniParametry_SKRYT!$D$14,"")</f>
        <v/>
      </c>
      <c r="BH864" s="35" t="str">
        <f>IF(AND($D864&lt;=2030,Zisk!$D$10&gt;=2030),")","")</f>
        <v/>
      </c>
      <c r="BI864" s="38" t="str">
        <f>IF(AND(D864&lt;2030,2030&lt;=Zisk!$D$10),1,IF(D864=2030,0,""))</f>
        <v/>
      </c>
      <c r="BJ864" s="40" t="s">
        <v>32</v>
      </c>
      <c r="BK864" s="37">
        <f t="shared" si="424"/>
        <v>1</v>
      </c>
      <c r="BL864" s="35" t="str">
        <f t="shared" si="425"/>
        <v>x</v>
      </c>
      <c r="BM864" s="41">
        <f t="shared" si="426"/>
        <v>1</v>
      </c>
      <c r="BN864" s="37" t="str">
        <f t="shared" si="427"/>
        <v>x</v>
      </c>
      <c r="BO864" s="41">
        <f t="shared" si="412"/>
        <v>1.018</v>
      </c>
      <c r="BP864" s="41" t="str">
        <f t="shared" si="413"/>
        <v/>
      </c>
      <c r="BQ864" s="41" t="str">
        <f t="shared" si="414"/>
        <v/>
      </c>
      <c r="BR864" s="41" t="str">
        <f t="shared" si="415"/>
        <v/>
      </c>
      <c r="BS864" s="41" t="str">
        <f t="shared" si="416"/>
        <v/>
      </c>
      <c r="BT864" s="41" t="str">
        <f t="shared" si="417"/>
        <v/>
      </c>
      <c r="BU864" s="41" t="str">
        <f t="shared" si="418"/>
        <v/>
      </c>
      <c r="BV864" s="41" t="str">
        <f t="shared" si="419"/>
        <v/>
      </c>
      <c r="BW864" s="41" t="str">
        <f t="shared" si="420"/>
        <v/>
      </c>
      <c r="BX864" s="41" t="str">
        <f t="shared" si="421"/>
        <v/>
      </c>
      <c r="BY864" s="41" t="str">
        <f t="shared" si="422"/>
        <v/>
      </c>
      <c r="BZ864" s="40" t="s">
        <v>32</v>
      </c>
      <c r="CA864" s="41">
        <f t="shared" si="423"/>
        <v>1.018</v>
      </c>
      <c r="CB864" s="35"/>
      <c r="CC864" s="36">
        <f>IF(D864&gt;Zisk!$D$10,"",E864*CA864)</f>
        <v>0</v>
      </c>
    </row>
    <row r="865" spans="2:81" x14ac:dyDescent="0.2">
      <c r="B865" s="28" t="str">
        <f>Zisk!B876</f>
        <v/>
      </c>
      <c r="C865" s="28">
        <f>Zisk!C876</f>
        <v>0</v>
      </c>
      <c r="D865" s="28">
        <f>Zisk!E876</f>
        <v>0</v>
      </c>
      <c r="E865" s="29">
        <f>Zisk!D876</f>
        <v>0</v>
      </c>
      <c r="F865" s="29"/>
      <c r="G865" s="28" t="str">
        <f t="shared" si="398"/>
        <v>(</v>
      </c>
      <c r="H865" s="28" t="str">
        <f t="shared" si="399"/>
        <v>1</v>
      </c>
      <c r="I865" s="28" t="str">
        <f t="shared" si="400"/>
        <v>+</v>
      </c>
      <c r="J865" s="30">
        <f>IF($D865&lt;=2021,VstupniParametry_SKRYT!$D$5,"")</f>
        <v>0.02</v>
      </c>
      <c r="K865" s="28" t="str">
        <f t="shared" si="401"/>
        <v>)</v>
      </c>
      <c r="L865" s="31">
        <f>IF($D865&lt;=2021,COUNTIF(Vypocet_SKRYT!T862:AS862,"&gt;=1"),"")</f>
        <v>0</v>
      </c>
      <c r="M865" s="32" t="str">
        <f t="shared" si="402"/>
        <v>x</v>
      </c>
      <c r="N865" s="28" t="str">
        <f t="shared" si="403"/>
        <v>(</v>
      </c>
      <c r="O865" s="28" t="str">
        <f t="shared" si="404"/>
        <v>1</v>
      </c>
      <c r="P865" s="28" t="str">
        <f t="shared" si="405"/>
        <v>+</v>
      </c>
      <c r="Q865" s="30">
        <f>IF($D865&lt;=2024,VstupniParametry_SKRYT!$D$6,"")</f>
        <v>0.06</v>
      </c>
      <c r="R865" s="28" t="str">
        <f t="shared" si="406"/>
        <v>)</v>
      </c>
      <c r="S865" s="31">
        <f>IF($D865&lt;=2024,COUNTIFS(Vypocet_SKRYT!AT862:AV862,"&gt;=1"),"")</f>
        <v>0</v>
      </c>
      <c r="T865" s="32" t="str">
        <f t="shared" si="407"/>
        <v>x</v>
      </c>
      <c r="U865" s="28" t="str">
        <f t="shared" si="408"/>
        <v>(</v>
      </c>
      <c r="V865" s="28" t="str">
        <f t="shared" si="409"/>
        <v>1</v>
      </c>
      <c r="W865" s="28" t="str">
        <f t="shared" si="410"/>
        <v>+</v>
      </c>
      <c r="X865" s="30">
        <f>IF($D865&lt;=2025,VstupniParametry_SKRYT!$D$9,"")</f>
        <v>1.7999999999999999E-2</v>
      </c>
      <c r="Y865" s="28" t="str">
        <f t="shared" si="411"/>
        <v>)</v>
      </c>
      <c r="Z865" s="31">
        <f>IF(AND(D865&lt;2025,2025&lt;=Zisk!$D$10),1,IF(D865=2025,0,""))</f>
        <v>1</v>
      </c>
      <c r="AA865" s="32" t="str">
        <f>IF(AND($D865&lt;=2025,Zisk!$D$10&gt;=2026),"x","")</f>
        <v/>
      </c>
      <c r="AB865" s="28" t="str">
        <f>IF(AND($D865&lt;=2026,Zisk!$D$10&gt;=2026),"(","")</f>
        <v/>
      </c>
      <c r="AC865" s="28" t="str">
        <f>IF(AND($D865&lt;=2026,Zisk!$D$10&gt;=2026),"1","")</f>
        <v/>
      </c>
      <c r="AD865" s="28" t="str">
        <f>IF(AND($D865&lt;=2026,Zisk!$D$10&gt;=2026),"+","")</f>
        <v/>
      </c>
      <c r="AE865" s="30" t="str">
        <f>IF(AND($D865&lt;=2026,Zisk!$D$10&gt;=2026),VstupniParametry_SKRYT!$D$10,"")</f>
        <v/>
      </c>
      <c r="AF865" s="28" t="str">
        <f>IF(AND($D865&lt;=2026,Zisk!$D$10&gt;=2026),")","")</f>
        <v/>
      </c>
      <c r="AG865" s="31" t="str">
        <f>IF(AND(D865&lt;2026,2026&lt;=Zisk!$D$10),1,IF(D865=2026,0,""))</f>
        <v/>
      </c>
      <c r="AH865" s="32" t="str">
        <f>IF(AND($D865&lt;=2026,Zisk!$D$10&gt;=2027),"x","")</f>
        <v/>
      </c>
      <c r="AI865" s="28" t="str">
        <f>IF(AND($D865&lt;=2027,Zisk!$D$10&gt;=2027),"(","")</f>
        <v/>
      </c>
      <c r="AJ865" s="28" t="str">
        <f>IF(AND($D865&lt;=2027,Zisk!$D$10&gt;=2027),"1","")</f>
        <v/>
      </c>
      <c r="AK865" s="28" t="str">
        <f>IF(AND($D865&lt;=2027,Zisk!$D$10&gt;=2027),"+","")</f>
        <v/>
      </c>
      <c r="AL865" s="30" t="str">
        <f>IF(AND($D865&lt;=2027,Zisk!$D$10&gt;=2027),VstupniParametry_SKRYT!$D$11,"")</f>
        <v/>
      </c>
      <c r="AM865" s="28" t="str">
        <f>IF(AND($D865&lt;=2027,Zisk!$D$10&gt;=2027),")","")</f>
        <v/>
      </c>
      <c r="AN865" s="31" t="str">
        <f>IF(AND(D865&lt;2027,2027&lt;=Zisk!$D$10),1,IF(D865=2027,0,""))</f>
        <v/>
      </c>
      <c r="AO865" s="32" t="str">
        <f>IF(AND($D865&lt;=2027,Zisk!$D$10&gt;=2028),"x","")</f>
        <v/>
      </c>
      <c r="AP865" s="28" t="str">
        <f>IF(AND($D865&lt;=2028,Zisk!$D$10&gt;=2028),"(","")</f>
        <v/>
      </c>
      <c r="AQ865" s="28" t="str">
        <f>IF(AND($D865&lt;=2028,Zisk!$D$10&gt;=2028),"1","")</f>
        <v/>
      </c>
      <c r="AR865" s="28" t="str">
        <f>IF(AND($D865&lt;=2028,Zisk!$D$10&gt;=2028),"+","")</f>
        <v/>
      </c>
      <c r="AS865" s="30" t="str">
        <f>IF(AND($D865&lt;=2028,Zisk!$D$10&gt;=2028),VstupniParametry_SKRYT!$D$12,"")</f>
        <v/>
      </c>
      <c r="AT865" s="28" t="str">
        <f>IF(AND($D865&lt;=2028,Zisk!$D$10&gt;=2028),")","")</f>
        <v/>
      </c>
      <c r="AU865" s="31" t="str">
        <f>IF(AND(D865&lt;2028,2028&lt;=Zisk!$D$10),1,IF(D865=2028,0,""))</f>
        <v/>
      </c>
      <c r="AV865" s="32" t="str">
        <f>IF(AND($D865&lt;=2028,Zisk!$D$10&gt;=2029),"x","")</f>
        <v/>
      </c>
      <c r="AW865" s="28" t="str">
        <f>IF(AND($D865&lt;=2029,Zisk!$D$10&gt;=2029),"(","")</f>
        <v/>
      </c>
      <c r="AX865" s="28" t="str">
        <f>IF(AND($D865&lt;=2029,Zisk!$D$10&gt;=2029),"1","")</f>
        <v/>
      </c>
      <c r="AY865" s="28" t="str">
        <f>IF(AND($D865&lt;=2029,Zisk!$D$10&gt;=2029),"+","")</f>
        <v/>
      </c>
      <c r="AZ865" s="30" t="str">
        <f>IF(AND($D865&lt;=2029,Zisk!$D$10&gt;=2029),VstupniParametry_SKRYT!$D$13,"")</f>
        <v/>
      </c>
      <c r="BA865" s="28" t="str">
        <f>IF(AND($D865&lt;=2029,Zisk!$D$10&gt;=2029),")","")</f>
        <v/>
      </c>
      <c r="BB865" s="31" t="str">
        <f>IF(AND(D865&lt;2029,2029&lt;=Zisk!$D$10),1,IF(D865=2029,0,""))</f>
        <v/>
      </c>
      <c r="BC865" s="32" t="str">
        <f>IF(AND($D865&lt;=2029,Zisk!$D$10&gt;=2030),"x","")</f>
        <v/>
      </c>
      <c r="BD865" s="28" t="str">
        <f>IF(AND($D865&lt;=2030,Zisk!$D$10&gt;=2030),"(","")</f>
        <v/>
      </c>
      <c r="BE865" s="28" t="str">
        <f>IF(AND($D865&lt;=2030,Zisk!$D$10&gt;=2030),"1","")</f>
        <v/>
      </c>
      <c r="BF865" s="28" t="str">
        <f>IF(AND($D865&lt;=2030,Zisk!$D$10&gt;=2030),"+","")</f>
        <v/>
      </c>
      <c r="BG865" s="30" t="str">
        <f>IF(AND($D865&lt;=2030,Zisk!$D$10&gt;=2030),VstupniParametry_SKRYT!$D$14,"")</f>
        <v/>
      </c>
      <c r="BH865" s="28" t="str">
        <f>IF(AND($D865&lt;=2030,Zisk!$D$10&gt;=2030),")","")</f>
        <v/>
      </c>
      <c r="BI865" s="31" t="str">
        <f>IF(AND(D865&lt;2030,2030&lt;=Zisk!$D$10),1,IF(D865=2030,0,""))</f>
        <v/>
      </c>
      <c r="BJ865" s="33" t="s">
        <v>32</v>
      </c>
      <c r="BK865" s="30">
        <f t="shared" si="424"/>
        <v>1</v>
      </c>
      <c r="BL865" s="28" t="str">
        <f t="shared" si="425"/>
        <v>x</v>
      </c>
      <c r="BM865" s="34">
        <f t="shared" si="426"/>
        <v>1</v>
      </c>
      <c r="BN865" s="30" t="str">
        <f t="shared" si="427"/>
        <v>x</v>
      </c>
      <c r="BO865" s="34">
        <f t="shared" si="412"/>
        <v>1.018</v>
      </c>
      <c r="BP865" s="34" t="str">
        <f t="shared" si="413"/>
        <v/>
      </c>
      <c r="BQ865" s="34" t="str">
        <f t="shared" si="414"/>
        <v/>
      </c>
      <c r="BR865" s="34" t="str">
        <f t="shared" si="415"/>
        <v/>
      </c>
      <c r="BS865" s="34" t="str">
        <f t="shared" si="416"/>
        <v/>
      </c>
      <c r="BT865" s="34" t="str">
        <f t="shared" si="417"/>
        <v/>
      </c>
      <c r="BU865" s="34" t="str">
        <f t="shared" si="418"/>
        <v/>
      </c>
      <c r="BV865" s="34" t="str">
        <f t="shared" si="419"/>
        <v/>
      </c>
      <c r="BW865" s="34" t="str">
        <f t="shared" si="420"/>
        <v/>
      </c>
      <c r="BX865" s="34" t="str">
        <f t="shared" si="421"/>
        <v/>
      </c>
      <c r="BY865" s="34" t="str">
        <f t="shared" si="422"/>
        <v/>
      </c>
      <c r="BZ865" s="33" t="s">
        <v>32</v>
      </c>
      <c r="CA865" s="34">
        <f t="shared" si="423"/>
        <v>1.018</v>
      </c>
      <c r="CB865" s="28"/>
      <c r="CC865" s="29">
        <f>IF(D865&gt;Zisk!$D$10,"",E865*CA865)</f>
        <v>0</v>
      </c>
    </row>
    <row r="866" spans="2:81" x14ac:dyDescent="0.2">
      <c r="B866" s="35" t="str">
        <f>Zisk!B877</f>
        <v/>
      </c>
      <c r="C866" s="35">
        <f>Zisk!C877</f>
        <v>0</v>
      </c>
      <c r="D866" s="35">
        <f>Zisk!E877</f>
        <v>0</v>
      </c>
      <c r="E866" s="36">
        <f>Zisk!D877</f>
        <v>0</v>
      </c>
      <c r="F866" s="36"/>
      <c r="G866" s="35" t="str">
        <f t="shared" si="398"/>
        <v>(</v>
      </c>
      <c r="H866" s="35" t="str">
        <f t="shared" si="399"/>
        <v>1</v>
      </c>
      <c r="I866" s="35" t="str">
        <f t="shared" si="400"/>
        <v>+</v>
      </c>
      <c r="J866" s="37">
        <f>IF($D866&lt;=2021,VstupniParametry_SKRYT!$D$5,"")</f>
        <v>0.02</v>
      </c>
      <c r="K866" s="35" t="str">
        <f t="shared" si="401"/>
        <v>)</v>
      </c>
      <c r="L866" s="38">
        <f>IF($D866&lt;=2021,COUNTIF(Vypocet_SKRYT!T863:AS863,"&gt;=1"),"")</f>
        <v>0</v>
      </c>
      <c r="M866" s="39" t="str">
        <f t="shared" si="402"/>
        <v>x</v>
      </c>
      <c r="N866" s="35" t="str">
        <f t="shared" si="403"/>
        <v>(</v>
      </c>
      <c r="O866" s="35" t="str">
        <f t="shared" si="404"/>
        <v>1</v>
      </c>
      <c r="P866" s="35" t="str">
        <f t="shared" si="405"/>
        <v>+</v>
      </c>
      <c r="Q866" s="37">
        <f>IF($D866&lt;=2024,VstupniParametry_SKRYT!$D$6,"")</f>
        <v>0.06</v>
      </c>
      <c r="R866" s="35" t="str">
        <f t="shared" si="406"/>
        <v>)</v>
      </c>
      <c r="S866" s="38">
        <f>IF($D866&lt;=2024,COUNTIFS(Vypocet_SKRYT!AT863:AV863,"&gt;=1"),"")</f>
        <v>0</v>
      </c>
      <c r="T866" s="39" t="str">
        <f t="shared" si="407"/>
        <v>x</v>
      </c>
      <c r="U866" s="35" t="str">
        <f t="shared" si="408"/>
        <v>(</v>
      </c>
      <c r="V866" s="35" t="str">
        <f t="shared" si="409"/>
        <v>1</v>
      </c>
      <c r="W866" s="35" t="str">
        <f t="shared" si="410"/>
        <v>+</v>
      </c>
      <c r="X866" s="37">
        <f>IF($D866&lt;=2025,VstupniParametry_SKRYT!$D$9,"")</f>
        <v>1.7999999999999999E-2</v>
      </c>
      <c r="Y866" s="35" t="str">
        <f t="shared" si="411"/>
        <v>)</v>
      </c>
      <c r="Z866" s="38">
        <f>IF(AND(D866&lt;2025,2025&lt;=Zisk!$D$10),1,IF(D866=2025,0,""))</f>
        <v>1</v>
      </c>
      <c r="AA866" s="39" t="str">
        <f>IF(AND($D866&lt;=2025,Zisk!$D$10&gt;=2026),"x","")</f>
        <v/>
      </c>
      <c r="AB866" s="35" t="str">
        <f>IF(AND($D866&lt;=2026,Zisk!$D$10&gt;=2026),"(","")</f>
        <v/>
      </c>
      <c r="AC866" s="35" t="str">
        <f>IF(AND($D866&lt;=2026,Zisk!$D$10&gt;=2026),"1","")</f>
        <v/>
      </c>
      <c r="AD866" s="35" t="str">
        <f>IF(AND($D866&lt;=2026,Zisk!$D$10&gt;=2026),"+","")</f>
        <v/>
      </c>
      <c r="AE866" s="37" t="str">
        <f>IF(AND($D866&lt;=2026,Zisk!$D$10&gt;=2026),VstupniParametry_SKRYT!$D$10,"")</f>
        <v/>
      </c>
      <c r="AF866" s="35" t="str">
        <f>IF(AND($D866&lt;=2026,Zisk!$D$10&gt;=2026),")","")</f>
        <v/>
      </c>
      <c r="AG866" s="38" t="str">
        <f>IF(AND(D866&lt;2026,2026&lt;=Zisk!$D$10),1,IF(D866=2026,0,""))</f>
        <v/>
      </c>
      <c r="AH866" s="39" t="str">
        <f>IF(AND($D866&lt;=2026,Zisk!$D$10&gt;=2027),"x","")</f>
        <v/>
      </c>
      <c r="AI866" s="35" t="str">
        <f>IF(AND($D866&lt;=2027,Zisk!$D$10&gt;=2027),"(","")</f>
        <v/>
      </c>
      <c r="AJ866" s="35" t="str">
        <f>IF(AND($D866&lt;=2027,Zisk!$D$10&gt;=2027),"1","")</f>
        <v/>
      </c>
      <c r="AK866" s="35" t="str">
        <f>IF(AND($D866&lt;=2027,Zisk!$D$10&gt;=2027),"+","")</f>
        <v/>
      </c>
      <c r="AL866" s="37" t="str">
        <f>IF(AND($D866&lt;=2027,Zisk!$D$10&gt;=2027),VstupniParametry_SKRYT!$D$11,"")</f>
        <v/>
      </c>
      <c r="AM866" s="35" t="str">
        <f>IF(AND($D866&lt;=2027,Zisk!$D$10&gt;=2027),")","")</f>
        <v/>
      </c>
      <c r="AN866" s="38" t="str">
        <f>IF(AND(D866&lt;2027,2027&lt;=Zisk!$D$10),1,IF(D866=2027,0,""))</f>
        <v/>
      </c>
      <c r="AO866" s="39" t="str">
        <f>IF(AND($D866&lt;=2027,Zisk!$D$10&gt;=2028),"x","")</f>
        <v/>
      </c>
      <c r="AP866" s="35" t="str">
        <f>IF(AND($D866&lt;=2028,Zisk!$D$10&gt;=2028),"(","")</f>
        <v/>
      </c>
      <c r="AQ866" s="35" t="str">
        <f>IF(AND($D866&lt;=2028,Zisk!$D$10&gt;=2028),"1","")</f>
        <v/>
      </c>
      <c r="AR866" s="35" t="str">
        <f>IF(AND($D866&lt;=2028,Zisk!$D$10&gt;=2028),"+","")</f>
        <v/>
      </c>
      <c r="AS866" s="37" t="str">
        <f>IF(AND($D866&lt;=2028,Zisk!$D$10&gt;=2028),VstupniParametry_SKRYT!$D$12,"")</f>
        <v/>
      </c>
      <c r="AT866" s="35" t="str">
        <f>IF(AND($D866&lt;=2028,Zisk!$D$10&gt;=2028),")","")</f>
        <v/>
      </c>
      <c r="AU866" s="38" t="str">
        <f>IF(AND(D866&lt;2028,2028&lt;=Zisk!$D$10),1,IF(D866=2028,0,""))</f>
        <v/>
      </c>
      <c r="AV866" s="39" t="str">
        <f>IF(AND($D866&lt;=2028,Zisk!$D$10&gt;=2029),"x","")</f>
        <v/>
      </c>
      <c r="AW866" s="35" t="str">
        <f>IF(AND($D866&lt;=2029,Zisk!$D$10&gt;=2029),"(","")</f>
        <v/>
      </c>
      <c r="AX866" s="35" t="str">
        <f>IF(AND($D866&lt;=2029,Zisk!$D$10&gt;=2029),"1","")</f>
        <v/>
      </c>
      <c r="AY866" s="35" t="str">
        <f>IF(AND($D866&lt;=2029,Zisk!$D$10&gt;=2029),"+","")</f>
        <v/>
      </c>
      <c r="AZ866" s="37" t="str">
        <f>IF(AND($D866&lt;=2029,Zisk!$D$10&gt;=2029),VstupniParametry_SKRYT!$D$13,"")</f>
        <v/>
      </c>
      <c r="BA866" s="35" t="str">
        <f>IF(AND($D866&lt;=2029,Zisk!$D$10&gt;=2029),")","")</f>
        <v/>
      </c>
      <c r="BB866" s="38" t="str">
        <f>IF(AND(D866&lt;2029,2029&lt;=Zisk!$D$10),1,IF(D866=2029,0,""))</f>
        <v/>
      </c>
      <c r="BC866" s="39" t="str">
        <f>IF(AND($D866&lt;=2029,Zisk!$D$10&gt;=2030),"x","")</f>
        <v/>
      </c>
      <c r="BD866" s="35" t="str">
        <f>IF(AND($D866&lt;=2030,Zisk!$D$10&gt;=2030),"(","")</f>
        <v/>
      </c>
      <c r="BE866" s="35" t="str">
        <f>IF(AND($D866&lt;=2030,Zisk!$D$10&gt;=2030),"1","")</f>
        <v/>
      </c>
      <c r="BF866" s="35" t="str">
        <f>IF(AND($D866&lt;=2030,Zisk!$D$10&gt;=2030),"+","")</f>
        <v/>
      </c>
      <c r="BG866" s="37" t="str">
        <f>IF(AND($D866&lt;=2030,Zisk!$D$10&gt;=2030),VstupniParametry_SKRYT!$D$14,"")</f>
        <v/>
      </c>
      <c r="BH866" s="35" t="str">
        <f>IF(AND($D866&lt;=2030,Zisk!$D$10&gt;=2030),")","")</f>
        <v/>
      </c>
      <c r="BI866" s="38" t="str">
        <f>IF(AND(D866&lt;2030,2030&lt;=Zisk!$D$10),1,IF(D866=2030,0,""))</f>
        <v/>
      </c>
      <c r="BJ866" s="40" t="s">
        <v>32</v>
      </c>
      <c r="BK866" s="37">
        <f t="shared" si="424"/>
        <v>1</v>
      </c>
      <c r="BL866" s="35" t="str">
        <f t="shared" si="425"/>
        <v>x</v>
      </c>
      <c r="BM866" s="41">
        <f t="shared" si="426"/>
        <v>1</v>
      </c>
      <c r="BN866" s="37" t="str">
        <f t="shared" si="427"/>
        <v>x</v>
      </c>
      <c r="BO866" s="41">
        <f t="shared" si="412"/>
        <v>1.018</v>
      </c>
      <c r="BP866" s="41" t="str">
        <f t="shared" si="413"/>
        <v/>
      </c>
      <c r="BQ866" s="41" t="str">
        <f t="shared" si="414"/>
        <v/>
      </c>
      <c r="BR866" s="41" t="str">
        <f t="shared" si="415"/>
        <v/>
      </c>
      <c r="BS866" s="41" t="str">
        <f t="shared" si="416"/>
        <v/>
      </c>
      <c r="BT866" s="41" t="str">
        <f t="shared" si="417"/>
        <v/>
      </c>
      <c r="BU866" s="41" t="str">
        <f t="shared" si="418"/>
        <v/>
      </c>
      <c r="BV866" s="41" t="str">
        <f t="shared" si="419"/>
        <v/>
      </c>
      <c r="BW866" s="41" t="str">
        <f t="shared" si="420"/>
        <v/>
      </c>
      <c r="BX866" s="41" t="str">
        <f t="shared" si="421"/>
        <v/>
      </c>
      <c r="BY866" s="41" t="str">
        <f t="shared" si="422"/>
        <v/>
      </c>
      <c r="BZ866" s="40" t="s">
        <v>32</v>
      </c>
      <c r="CA866" s="41">
        <f t="shared" si="423"/>
        <v>1.018</v>
      </c>
      <c r="CB866" s="35"/>
      <c r="CC866" s="36">
        <f>IF(D866&gt;Zisk!$D$10,"",E866*CA866)</f>
        <v>0</v>
      </c>
    </row>
    <row r="867" spans="2:81" x14ac:dyDescent="0.2">
      <c r="B867" s="28" t="str">
        <f>Zisk!B878</f>
        <v/>
      </c>
      <c r="C867" s="28">
        <f>Zisk!C878</f>
        <v>0</v>
      </c>
      <c r="D867" s="28">
        <f>Zisk!E878</f>
        <v>0</v>
      </c>
      <c r="E867" s="29">
        <f>Zisk!D878</f>
        <v>0</v>
      </c>
      <c r="F867" s="29"/>
      <c r="G867" s="28" t="str">
        <f t="shared" si="398"/>
        <v>(</v>
      </c>
      <c r="H867" s="28" t="str">
        <f t="shared" si="399"/>
        <v>1</v>
      </c>
      <c r="I867" s="28" t="str">
        <f t="shared" si="400"/>
        <v>+</v>
      </c>
      <c r="J867" s="30">
        <f>IF($D867&lt;=2021,VstupniParametry_SKRYT!$D$5,"")</f>
        <v>0.02</v>
      </c>
      <c r="K867" s="28" t="str">
        <f t="shared" si="401"/>
        <v>)</v>
      </c>
      <c r="L867" s="31">
        <f>IF($D867&lt;=2021,COUNTIF(Vypocet_SKRYT!T864:AS864,"&gt;=1"),"")</f>
        <v>0</v>
      </c>
      <c r="M867" s="32" t="str">
        <f t="shared" si="402"/>
        <v>x</v>
      </c>
      <c r="N867" s="28" t="str">
        <f t="shared" si="403"/>
        <v>(</v>
      </c>
      <c r="O867" s="28" t="str">
        <f t="shared" si="404"/>
        <v>1</v>
      </c>
      <c r="P867" s="28" t="str">
        <f t="shared" si="405"/>
        <v>+</v>
      </c>
      <c r="Q867" s="30">
        <f>IF($D867&lt;=2024,VstupniParametry_SKRYT!$D$6,"")</f>
        <v>0.06</v>
      </c>
      <c r="R867" s="28" t="str">
        <f t="shared" si="406"/>
        <v>)</v>
      </c>
      <c r="S867" s="31">
        <f>IF($D867&lt;=2024,COUNTIFS(Vypocet_SKRYT!AT864:AV864,"&gt;=1"),"")</f>
        <v>0</v>
      </c>
      <c r="T867" s="32" t="str">
        <f t="shared" si="407"/>
        <v>x</v>
      </c>
      <c r="U867" s="28" t="str">
        <f t="shared" si="408"/>
        <v>(</v>
      </c>
      <c r="V867" s="28" t="str">
        <f t="shared" si="409"/>
        <v>1</v>
      </c>
      <c r="W867" s="28" t="str">
        <f t="shared" si="410"/>
        <v>+</v>
      </c>
      <c r="X867" s="30">
        <f>IF($D867&lt;=2025,VstupniParametry_SKRYT!$D$9,"")</f>
        <v>1.7999999999999999E-2</v>
      </c>
      <c r="Y867" s="28" t="str">
        <f t="shared" si="411"/>
        <v>)</v>
      </c>
      <c r="Z867" s="31">
        <f>IF(AND(D867&lt;2025,2025&lt;=Zisk!$D$10),1,IF(D867=2025,0,""))</f>
        <v>1</v>
      </c>
      <c r="AA867" s="32" t="str">
        <f>IF(AND($D867&lt;=2025,Zisk!$D$10&gt;=2026),"x","")</f>
        <v/>
      </c>
      <c r="AB867" s="28" t="str">
        <f>IF(AND($D867&lt;=2026,Zisk!$D$10&gt;=2026),"(","")</f>
        <v/>
      </c>
      <c r="AC867" s="28" t="str">
        <f>IF(AND($D867&lt;=2026,Zisk!$D$10&gt;=2026),"1","")</f>
        <v/>
      </c>
      <c r="AD867" s="28" t="str">
        <f>IF(AND($D867&lt;=2026,Zisk!$D$10&gt;=2026),"+","")</f>
        <v/>
      </c>
      <c r="AE867" s="30" t="str">
        <f>IF(AND($D867&lt;=2026,Zisk!$D$10&gt;=2026),VstupniParametry_SKRYT!$D$10,"")</f>
        <v/>
      </c>
      <c r="AF867" s="28" t="str">
        <f>IF(AND($D867&lt;=2026,Zisk!$D$10&gt;=2026),")","")</f>
        <v/>
      </c>
      <c r="AG867" s="31" t="str">
        <f>IF(AND(D867&lt;2026,2026&lt;=Zisk!$D$10),1,IF(D867=2026,0,""))</f>
        <v/>
      </c>
      <c r="AH867" s="32" t="str">
        <f>IF(AND($D867&lt;=2026,Zisk!$D$10&gt;=2027),"x","")</f>
        <v/>
      </c>
      <c r="AI867" s="28" t="str">
        <f>IF(AND($D867&lt;=2027,Zisk!$D$10&gt;=2027),"(","")</f>
        <v/>
      </c>
      <c r="AJ867" s="28" t="str">
        <f>IF(AND($D867&lt;=2027,Zisk!$D$10&gt;=2027),"1","")</f>
        <v/>
      </c>
      <c r="AK867" s="28" t="str">
        <f>IF(AND($D867&lt;=2027,Zisk!$D$10&gt;=2027),"+","")</f>
        <v/>
      </c>
      <c r="AL867" s="30" t="str">
        <f>IF(AND($D867&lt;=2027,Zisk!$D$10&gt;=2027),VstupniParametry_SKRYT!$D$11,"")</f>
        <v/>
      </c>
      <c r="AM867" s="28" t="str">
        <f>IF(AND($D867&lt;=2027,Zisk!$D$10&gt;=2027),")","")</f>
        <v/>
      </c>
      <c r="AN867" s="31" t="str">
        <f>IF(AND(D867&lt;2027,2027&lt;=Zisk!$D$10),1,IF(D867=2027,0,""))</f>
        <v/>
      </c>
      <c r="AO867" s="32" t="str">
        <f>IF(AND($D867&lt;=2027,Zisk!$D$10&gt;=2028),"x","")</f>
        <v/>
      </c>
      <c r="AP867" s="28" t="str">
        <f>IF(AND($D867&lt;=2028,Zisk!$D$10&gt;=2028),"(","")</f>
        <v/>
      </c>
      <c r="AQ867" s="28" t="str">
        <f>IF(AND($D867&lt;=2028,Zisk!$D$10&gt;=2028),"1","")</f>
        <v/>
      </c>
      <c r="AR867" s="28" t="str">
        <f>IF(AND($D867&lt;=2028,Zisk!$D$10&gt;=2028),"+","")</f>
        <v/>
      </c>
      <c r="AS867" s="30" t="str">
        <f>IF(AND($D867&lt;=2028,Zisk!$D$10&gt;=2028),VstupniParametry_SKRYT!$D$12,"")</f>
        <v/>
      </c>
      <c r="AT867" s="28" t="str">
        <f>IF(AND($D867&lt;=2028,Zisk!$D$10&gt;=2028),")","")</f>
        <v/>
      </c>
      <c r="AU867" s="31" t="str">
        <f>IF(AND(D867&lt;2028,2028&lt;=Zisk!$D$10),1,IF(D867=2028,0,""))</f>
        <v/>
      </c>
      <c r="AV867" s="32" t="str">
        <f>IF(AND($D867&lt;=2028,Zisk!$D$10&gt;=2029),"x","")</f>
        <v/>
      </c>
      <c r="AW867" s="28" t="str">
        <f>IF(AND($D867&lt;=2029,Zisk!$D$10&gt;=2029),"(","")</f>
        <v/>
      </c>
      <c r="AX867" s="28" t="str">
        <f>IF(AND($D867&lt;=2029,Zisk!$D$10&gt;=2029),"1","")</f>
        <v/>
      </c>
      <c r="AY867" s="28" t="str">
        <f>IF(AND($D867&lt;=2029,Zisk!$D$10&gt;=2029),"+","")</f>
        <v/>
      </c>
      <c r="AZ867" s="30" t="str">
        <f>IF(AND($D867&lt;=2029,Zisk!$D$10&gt;=2029),VstupniParametry_SKRYT!$D$13,"")</f>
        <v/>
      </c>
      <c r="BA867" s="28" t="str">
        <f>IF(AND($D867&lt;=2029,Zisk!$D$10&gt;=2029),")","")</f>
        <v/>
      </c>
      <c r="BB867" s="31" t="str">
        <f>IF(AND(D867&lt;2029,2029&lt;=Zisk!$D$10),1,IF(D867=2029,0,""))</f>
        <v/>
      </c>
      <c r="BC867" s="32" t="str">
        <f>IF(AND($D867&lt;=2029,Zisk!$D$10&gt;=2030),"x","")</f>
        <v/>
      </c>
      <c r="BD867" s="28" t="str">
        <f>IF(AND($D867&lt;=2030,Zisk!$D$10&gt;=2030),"(","")</f>
        <v/>
      </c>
      <c r="BE867" s="28" t="str">
        <f>IF(AND($D867&lt;=2030,Zisk!$D$10&gt;=2030),"1","")</f>
        <v/>
      </c>
      <c r="BF867" s="28" t="str">
        <f>IF(AND($D867&lt;=2030,Zisk!$D$10&gt;=2030),"+","")</f>
        <v/>
      </c>
      <c r="BG867" s="30" t="str">
        <f>IF(AND($D867&lt;=2030,Zisk!$D$10&gt;=2030),VstupniParametry_SKRYT!$D$14,"")</f>
        <v/>
      </c>
      <c r="BH867" s="28" t="str">
        <f>IF(AND($D867&lt;=2030,Zisk!$D$10&gt;=2030),")","")</f>
        <v/>
      </c>
      <c r="BI867" s="31" t="str">
        <f>IF(AND(D867&lt;2030,2030&lt;=Zisk!$D$10),1,IF(D867=2030,0,""))</f>
        <v/>
      </c>
      <c r="BJ867" s="33" t="s">
        <v>32</v>
      </c>
      <c r="BK867" s="30">
        <f t="shared" si="424"/>
        <v>1</v>
      </c>
      <c r="BL867" s="28" t="str">
        <f t="shared" si="425"/>
        <v>x</v>
      </c>
      <c r="BM867" s="34">
        <f t="shared" si="426"/>
        <v>1</v>
      </c>
      <c r="BN867" s="30" t="str">
        <f t="shared" si="427"/>
        <v>x</v>
      </c>
      <c r="BO867" s="34">
        <f t="shared" si="412"/>
        <v>1.018</v>
      </c>
      <c r="BP867" s="34" t="str">
        <f t="shared" si="413"/>
        <v/>
      </c>
      <c r="BQ867" s="34" t="str">
        <f t="shared" si="414"/>
        <v/>
      </c>
      <c r="BR867" s="34" t="str">
        <f t="shared" si="415"/>
        <v/>
      </c>
      <c r="BS867" s="34" t="str">
        <f t="shared" si="416"/>
        <v/>
      </c>
      <c r="BT867" s="34" t="str">
        <f t="shared" si="417"/>
        <v/>
      </c>
      <c r="BU867" s="34" t="str">
        <f t="shared" si="418"/>
        <v/>
      </c>
      <c r="BV867" s="34" t="str">
        <f t="shared" si="419"/>
        <v/>
      </c>
      <c r="BW867" s="34" t="str">
        <f t="shared" si="420"/>
        <v/>
      </c>
      <c r="BX867" s="34" t="str">
        <f t="shared" si="421"/>
        <v/>
      </c>
      <c r="BY867" s="34" t="str">
        <f t="shared" si="422"/>
        <v/>
      </c>
      <c r="BZ867" s="33" t="s">
        <v>32</v>
      </c>
      <c r="CA867" s="34">
        <f t="shared" si="423"/>
        <v>1.018</v>
      </c>
      <c r="CB867" s="28"/>
      <c r="CC867" s="29">
        <f>IF(D867&gt;Zisk!$D$10,"",E867*CA867)</f>
        <v>0</v>
      </c>
    </row>
    <row r="868" spans="2:81" x14ac:dyDescent="0.2">
      <c r="B868" s="35" t="str">
        <f>Zisk!B879</f>
        <v/>
      </c>
      <c r="C868" s="35">
        <f>Zisk!C879</f>
        <v>0</v>
      </c>
      <c r="D868" s="35">
        <f>Zisk!E879</f>
        <v>0</v>
      </c>
      <c r="E868" s="36">
        <f>Zisk!D879</f>
        <v>0</v>
      </c>
      <c r="F868" s="36"/>
      <c r="G868" s="35" t="str">
        <f t="shared" si="398"/>
        <v>(</v>
      </c>
      <c r="H868" s="35" t="str">
        <f t="shared" si="399"/>
        <v>1</v>
      </c>
      <c r="I868" s="35" t="str">
        <f t="shared" si="400"/>
        <v>+</v>
      </c>
      <c r="J868" s="37">
        <f>IF($D868&lt;=2021,VstupniParametry_SKRYT!$D$5,"")</f>
        <v>0.02</v>
      </c>
      <c r="K868" s="35" t="str">
        <f t="shared" si="401"/>
        <v>)</v>
      </c>
      <c r="L868" s="38">
        <f>IF($D868&lt;=2021,COUNTIF(Vypocet_SKRYT!T865:AS865,"&gt;=1"),"")</f>
        <v>0</v>
      </c>
      <c r="M868" s="39" t="str">
        <f t="shared" si="402"/>
        <v>x</v>
      </c>
      <c r="N868" s="35" t="str">
        <f t="shared" si="403"/>
        <v>(</v>
      </c>
      <c r="O868" s="35" t="str">
        <f t="shared" si="404"/>
        <v>1</v>
      </c>
      <c r="P868" s="35" t="str">
        <f t="shared" si="405"/>
        <v>+</v>
      </c>
      <c r="Q868" s="37">
        <f>IF($D868&lt;=2024,VstupniParametry_SKRYT!$D$6,"")</f>
        <v>0.06</v>
      </c>
      <c r="R868" s="35" t="str">
        <f t="shared" si="406"/>
        <v>)</v>
      </c>
      <c r="S868" s="38">
        <f>IF($D868&lt;=2024,COUNTIFS(Vypocet_SKRYT!AT865:AV865,"&gt;=1"),"")</f>
        <v>0</v>
      </c>
      <c r="T868" s="39" t="str">
        <f t="shared" si="407"/>
        <v>x</v>
      </c>
      <c r="U868" s="35" t="str">
        <f t="shared" si="408"/>
        <v>(</v>
      </c>
      <c r="V868" s="35" t="str">
        <f t="shared" si="409"/>
        <v>1</v>
      </c>
      <c r="W868" s="35" t="str">
        <f t="shared" si="410"/>
        <v>+</v>
      </c>
      <c r="X868" s="37">
        <f>IF($D868&lt;=2025,VstupniParametry_SKRYT!$D$9,"")</f>
        <v>1.7999999999999999E-2</v>
      </c>
      <c r="Y868" s="35" t="str">
        <f t="shared" si="411"/>
        <v>)</v>
      </c>
      <c r="Z868" s="38">
        <f>IF(AND(D868&lt;2025,2025&lt;=Zisk!$D$10),1,IF(D868=2025,0,""))</f>
        <v>1</v>
      </c>
      <c r="AA868" s="39" t="str">
        <f>IF(AND($D868&lt;=2025,Zisk!$D$10&gt;=2026),"x","")</f>
        <v/>
      </c>
      <c r="AB868" s="35" t="str">
        <f>IF(AND($D868&lt;=2026,Zisk!$D$10&gt;=2026),"(","")</f>
        <v/>
      </c>
      <c r="AC868" s="35" t="str">
        <f>IF(AND($D868&lt;=2026,Zisk!$D$10&gt;=2026),"1","")</f>
        <v/>
      </c>
      <c r="AD868" s="35" t="str">
        <f>IF(AND($D868&lt;=2026,Zisk!$D$10&gt;=2026),"+","")</f>
        <v/>
      </c>
      <c r="AE868" s="37" t="str">
        <f>IF(AND($D868&lt;=2026,Zisk!$D$10&gt;=2026),VstupniParametry_SKRYT!$D$10,"")</f>
        <v/>
      </c>
      <c r="AF868" s="35" t="str">
        <f>IF(AND($D868&lt;=2026,Zisk!$D$10&gt;=2026),")","")</f>
        <v/>
      </c>
      <c r="AG868" s="38" t="str">
        <f>IF(AND(D868&lt;2026,2026&lt;=Zisk!$D$10),1,IF(D868=2026,0,""))</f>
        <v/>
      </c>
      <c r="AH868" s="39" t="str">
        <f>IF(AND($D868&lt;=2026,Zisk!$D$10&gt;=2027),"x","")</f>
        <v/>
      </c>
      <c r="AI868" s="35" t="str">
        <f>IF(AND($D868&lt;=2027,Zisk!$D$10&gt;=2027),"(","")</f>
        <v/>
      </c>
      <c r="AJ868" s="35" t="str">
        <f>IF(AND($D868&lt;=2027,Zisk!$D$10&gt;=2027),"1","")</f>
        <v/>
      </c>
      <c r="AK868" s="35" t="str">
        <f>IF(AND($D868&lt;=2027,Zisk!$D$10&gt;=2027),"+","")</f>
        <v/>
      </c>
      <c r="AL868" s="37" t="str">
        <f>IF(AND($D868&lt;=2027,Zisk!$D$10&gt;=2027),VstupniParametry_SKRYT!$D$11,"")</f>
        <v/>
      </c>
      <c r="AM868" s="35" t="str">
        <f>IF(AND($D868&lt;=2027,Zisk!$D$10&gt;=2027),")","")</f>
        <v/>
      </c>
      <c r="AN868" s="38" t="str">
        <f>IF(AND(D868&lt;2027,2027&lt;=Zisk!$D$10),1,IF(D868=2027,0,""))</f>
        <v/>
      </c>
      <c r="AO868" s="39" t="str">
        <f>IF(AND($D868&lt;=2027,Zisk!$D$10&gt;=2028),"x","")</f>
        <v/>
      </c>
      <c r="AP868" s="35" t="str">
        <f>IF(AND($D868&lt;=2028,Zisk!$D$10&gt;=2028),"(","")</f>
        <v/>
      </c>
      <c r="AQ868" s="35" t="str">
        <f>IF(AND($D868&lt;=2028,Zisk!$D$10&gt;=2028),"1","")</f>
        <v/>
      </c>
      <c r="AR868" s="35" t="str">
        <f>IF(AND($D868&lt;=2028,Zisk!$D$10&gt;=2028),"+","")</f>
        <v/>
      </c>
      <c r="AS868" s="37" t="str">
        <f>IF(AND($D868&lt;=2028,Zisk!$D$10&gt;=2028),VstupniParametry_SKRYT!$D$12,"")</f>
        <v/>
      </c>
      <c r="AT868" s="35" t="str">
        <f>IF(AND($D868&lt;=2028,Zisk!$D$10&gt;=2028),")","")</f>
        <v/>
      </c>
      <c r="AU868" s="38" t="str">
        <f>IF(AND(D868&lt;2028,2028&lt;=Zisk!$D$10),1,IF(D868=2028,0,""))</f>
        <v/>
      </c>
      <c r="AV868" s="39" t="str">
        <f>IF(AND($D868&lt;=2028,Zisk!$D$10&gt;=2029),"x","")</f>
        <v/>
      </c>
      <c r="AW868" s="35" t="str">
        <f>IF(AND($D868&lt;=2029,Zisk!$D$10&gt;=2029),"(","")</f>
        <v/>
      </c>
      <c r="AX868" s="35" t="str">
        <f>IF(AND($D868&lt;=2029,Zisk!$D$10&gt;=2029),"1","")</f>
        <v/>
      </c>
      <c r="AY868" s="35" t="str">
        <f>IF(AND($D868&lt;=2029,Zisk!$D$10&gt;=2029),"+","")</f>
        <v/>
      </c>
      <c r="AZ868" s="37" t="str">
        <f>IF(AND($D868&lt;=2029,Zisk!$D$10&gt;=2029),VstupniParametry_SKRYT!$D$13,"")</f>
        <v/>
      </c>
      <c r="BA868" s="35" t="str">
        <f>IF(AND($D868&lt;=2029,Zisk!$D$10&gt;=2029),")","")</f>
        <v/>
      </c>
      <c r="BB868" s="38" t="str">
        <f>IF(AND(D868&lt;2029,2029&lt;=Zisk!$D$10),1,IF(D868=2029,0,""))</f>
        <v/>
      </c>
      <c r="BC868" s="39" t="str">
        <f>IF(AND($D868&lt;=2029,Zisk!$D$10&gt;=2030),"x","")</f>
        <v/>
      </c>
      <c r="BD868" s="35" t="str">
        <f>IF(AND($D868&lt;=2030,Zisk!$D$10&gt;=2030),"(","")</f>
        <v/>
      </c>
      <c r="BE868" s="35" t="str">
        <f>IF(AND($D868&lt;=2030,Zisk!$D$10&gt;=2030),"1","")</f>
        <v/>
      </c>
      <c r="BF868" s="35" t="str">
        <f>IF(AND($D868&lt;=2030,Zisk!$D$10&gt;=2030),"+","")</f>
        <v/>
      </c>
      <c r="BG868" s="37" t="str">
        <f>IF(AND($D868&lt;=2030,Zisk!$D$10&gt;=2030),VstupniParametry_SKRYT!$D$14,"")</f>
        <v/>
      </c>
      <c r="BH868" s="35" t="str">
        <f>IF(AND($D868&lt;=2030,Zisk!$D$10&gt;=2030),")","")</f>
        <v/>
      </c>
      <c r="BI868" s="38" t="str">
        <f>IF(AND(D868&lt;2030,2030&lt;=Zisk!$D$10),1,IF(D868=2030,0,""))</f>
        <v/>
      </c>
      <c r="BJ868" s="40" t="s">
        <v>32</v>
      </c>
      <c r="BK868" s="37">
        <f t="shared" si="424"/>
        <v>1</v>
      </c>
      <c r="BL868" s="35" t="str">
        <f t="shared" si="425"/>
        <v>x</v>
      </c>
      <c r="BM868" s="41">
        <f t="shared" si="426"/>
        <v>1</v>
      </c>
      <c r="BN868" s="37" t="str">
        <f t="shared" si="427"/>
        <v>x</v>
      </c>
      <c r="BO868" s="41">
        <f t="shared" si="412"/>
        <v>1.018</v>
      </c>
      <c r="BP868" s="41" t="str">
        <f t="shared" si="413"/>
        <v/>
      </c>
      <c r="BQ868" s="41" t="str">
        <f t="shared" si="414"/>
        <v/>
      </c>
      <c r="BR868" s="41" t="str">
        <f t="shared" si="415"/>
        <v/>
      </c>
      <c r="BS868" s="41" t="str">
        <f t="shared" si="416"/>
        <v/>
      </c>
      <c r="BT868" s="41" t="str">
        <f t="shared" si="417"/>
        <v/>
      </c>
      <c r="BU868" s="41" t="str">
        <f t="shared" si="418"/>
        <v/>
      </c>
      <c r="BV868" s="41" t="str">
        <f t="shared" si="419"/>
        <v/>
      </c>
      <c r="BW868" s="41" t="str">
        <f t="shared" si="420"/>
        <v/>
      </c>
      <c r="BX868" s="41" t="str">
        <f t="shared" si="421"/>
        <v/>
      </c>
      <c r="BY868" s="41" t="str">
        <f t="shared" si="422"/>
        <v/>
      </c>
      <c r="BZ868" s="40" t="s">
        <v>32</v>
      </c>
      <c r="CA868" s="41">
        <f t="shared" si="423"/>
        <v>1.018</v>
      </c>
      <c r="CB868" s="35"/>
      <c r="CC868" s="36">
        <f>IF(D868&gt;Zisk!$D$10,"",E868*CA868)</f>
        <v>0</v>
      </c>
    </row>
    <row r="869" spans="2:81" x14ac:dyDescent="0.2">
      <c r="B869" s="28" t="str">
        <f>Zisk!B880</f>
        <v/>
      </c>
      <c r="C869" s="28">
        <f>Zisk!C880</f>
        <v>0</v>
      </c>
      <c r="D869" s="28">
        <f>Zisk!E880</f>
        <v>0</v>
      </c>
      <c r="E869" s="29">
        <f>Zisk!D880</f>
        <v>0</v>
      </c>
      <c r="F869" s="29"/>
      <c r="G869" s="28" t="str">
        <f t="shared" si="398"/>
        <v>(</v>
      </c>
      <c r="H869" s="28" t="str">
        <f t="shared" si="399"/>
        <v>1</v>
      </c>
      <c r="I869" s="28" t="str">
        <f t="shared" si="400"/>
        <v>+</v>
      </c>
      <c r="J869" s="30">
        <f>IF($D869&lt;=2021,VstupniParametry_SKRYT!$D$5,"")</f>
        <v>0.02</v>
      </c>
      <c r="K869" s="28" t="str">
        <f t="shared" si="401"/>
        <v>)</v>
      </c>
      <c r="L869" s="31">
        <f>IF($D869&lt;=2021,COUNTIF(Vypocet_SKRYT!T866:AS866,"&gt;=1"),"")</f>
        <v>0</v>
      </c>
      <c r="M869" s="32" t="str">
        <f t="shared" si="402"/>
        <v>x</v>
      </c>
      <c r="N869" s="28" t="str">
        <f t="shared" si="403"/>
        <v>(</v>
      </c>
      <c r="O869" s="28" t="str">
        <f t="shared" si="404"/>
        <v>1</v>
      </c>
      <c r="P869" s="28" t="str">
        <f t="shared" si="405"/>
        <v>+</v>
      </c>
      <c r="Q869" s="30">
        <f>IF($D869&lt;=2024,VstupniParametry_SKRYT!$D$6,"")</f>
        <v>0.06</v>
      </c>
      <c r="R869" s="28" t="str">
        <f t="shared" si="406"/>
        <v>)</v>
      </c>
      <c r="S869" s="31">
        <f>IF($D869&lt;=2024,COUNTIFS(Vypocet_SKRYT!AT866:AV866,"&gt;=1"),"")</f>
        <v>0</v>
      </c>
      <c r="T869" s="32" t="str">
        <f t="shared" si="407"/>
        <v>x</v>
      </c>
      <c r="U869" s="28" t="str">
        <f t="shared" si="408"/>
        <v>(</v>
      </c>
      <c r="V869" s="28" t="str">
        <f t="shared" si="409"/>
        <v>1</v>
      </c>
      <c r="W869" s="28" t="str">
        <f t="shared" si="410"/>
        <v>+</v>
      </c>
      <c r="X869" s="30">
        <f>IF($D869&lt;=2025,VstupniParametry_SKRYT!$D$9,"")</f>
        <v>1.7999999999999999E-2</v>
      </c>
      <c r="Y869" s="28" t="str">
        <f t="shared" si="411"/>
        <v>)</v>
      </c>
      <c r="Z869" s="31">
        <f>IF(AND(D869&lt;2025,2025&lt;=Zisk!$D$10),1,IF(D869=2025,0,""))</f>
        <v>1</v>
      </c>
      <c r="AA869" s="32" t="str">
        <f>IF(AND($D869&lt;=2025,Zisk!$D$10&gt;=2026),"x","")</f>
        <v/>
      </c>
      <c r="AB869" s="28" t="str">
        <f>IF(AND($D869&lt;=2026,Zisk!$D$10&gt;=2026),"(","")</f>
        <v/>
      </c>
      <c r="AC869" s="28" t="str">
        <f>IF(AND($D869&lt;=2026,Zisk!$D$10&gt;=2026),"1","")</f>
        <v/>
      </c>
      <c r="AD869" s="28" t="str">
        <f>IF(AND($D869&lt;=2026,Zisk!$D$10&gt;=2026),"+","")</f>
        <v/>
      </c>
      <c r="AE869" s="30" t="str">
        <f>IF(AND($D869&lt;=2026,Zisk!$D$10&gt;=2026),VstupniParametry_SKRYT!$D$10,"")</f>
        <v/>
      </c>
      <c r="AF869" s="28" t="str">
        <f>IF(AND($D869&lt;=2026,Zisk!$D$10&gt;=2026),")","")</f>
        <v/>
      </c>
      <c r="AG869" s="31" t="str">
        <f>IF(AND(D869&lt;2026,2026&lt;=Zisk!$D$10),1,IF(D869=2026,0,""))</f>
        <v/>
      </c>
      <c r="AH869" s="32" t="str">
        <f>IF(AND($D869&lt;=2026,Zisk!$D$10&gt;=2027),"x","")</f>
        <v/>
      </c>
      <c r="AI869" s="28" t="str">
        <f>IF(AND($D869&lt;=2027,Zisk!$D$10&gt;=2027),"(","")</f>
        <v/>
      </c>
      <c r="AJ869" s="28" t="str">
        <f>IF(AND($D869&lt;=2027,Zisk!$D$10&gt;=2027),"1","")</f>
        <v/>
      </c>
      <c r="AK869" s="28" t="str">
        <f>IF(AND($D869&lt;=2027,Zisk!$D$10&gt;=2027),"+","")</f>
        <v/>
      </c>
      <c r="AL869" s="30" t="str">
        <f>IF(AND($D869&lt;=2027,Zisk!$D$10&gt;=2027),VstupniParametry_SKRYT!$D$11,"")</f>
        <v/>
      </c>
      <c r="AM869" s="28" t="str">
        <f>IF(AND($D869&lt;=2027,Zisk!$D$10&gt;=2027),")","")</f>
        <v/>
      </c>
      <c r="AN869" s="31" t="str">
        <f>IF(AND(D869&lt;2027,2027&lt;=Zisk!$D$10),1,IF(D869=2027,0,""))</f>
        <v/>
      </c>
      <c r="AO869" s="32" t="str">
        <f>IF(AND($D869&lt;=2027,Zisk!$D$10&gt;=2028),"x","")</f>
        <v/>
      </c>
      <c r="AP869" s="28" t="str">
        <f>IF(AND($D869&lt;=2028,Zisk!$D$10&gt;=2028),"(","")</f>
        <v/>
      </c>
      <c r="AQ869" s="28" t="str">
        <f>IF(AND($D869&lt;=2028,Zisk!$D$10&gt;=2028),"1","")</f>
        <v/>
      </c>
      <c r="AR869" s="28" t="str">
        <f>IF(AND($D869&lt;=2028,Zisk!$D$10&gt;=2028),"+","")</f>
        <v/>
      </c>
      <c r="AS869" s="30" t="str">
        <f>IF(AND($D869&lt;=2028,Zisk!$D$10&gt;=2028),VstupniParametry_SKRYT!$D$12,"")</f>
        <v/>
      </c>
      <c r="AT869" s="28" t="str">
        <f>IF(AND($D869&lt;=2028,Zisk!$D$10&gt;=2028),")","")</f>
        <v/>
      </c>
      <c r="AU869" s="31" t="str">
        <f>IF(AND(D869&lt;2028,2028&lt;=Zisk!$D$10),1,IF(D869=2028,0,""))</f>
        <v/>
      </c>
      <c r="AV869" s="32" t="str">
        <f>IF(AND($D869&lt;=2028,Zisk!$D$10&gt;=2029),"x","")</f>
        <v/>
      </c>
      <c r="AW869" s="28" t="str">
        <f>IF(AND($D869&lt;=2029,Zisk!$D$10&gt;=2029),"(","")</f>
        <v/>
      </c>
      <c r="AX869" s="28" t="str">
        <f>IF(AND($D869&lt;=2029,Zisk!$D$10&gt;=2029),"1","")</f>
        <v/>
      </c>
      <c r="AY869" s="28" t="str">
        <f>IF(AND($D869&lt;=2029,Zisk!$D$10&gt;=2029),"+","")</f>
        <v/>
      </c>
      <c r="AZ869" s="30" t="str">
        <f>IF(AND($D869&lt;=2029,Zisk!$D$10&gt;=2029),VstupniParametry_SKRYT!$D$13,"")</f>
        <v/>
      </c>
      <c r="BA869" s="28" t="str">
        <f>IF(AND($D869&lt;=2029,Zisk!$D$10&gt;=2029),")","")</f>
        <v/>
      </c>
      <c r="BB869" s="31" t="str">
        <f>IF(AND(D869&lt;2029,2029&lt;=Zisk!$D$10),1,IF(D869=2029,0,""))</f>
        <v/>
      </c>
      <c r="BC869" s="32" t="str">
        <f>IF(AND($D869&lt;=2029,Zisk!$D$10&gt;=2030),"x","")</f>
        <v/>
      </c>
      <c r="BD869" s="28" t="str">
        <f>IF(AND($D869&lt;=2030,Zisk!$D$10&gt;=2030),"(","")</f>
        <v/>
      </c>
      <c r="BE869" s="28" t="str">
        <f>IF(AND($D869&lt;=2030,Zisk!$D$10&gt;=2030),"1","")</f>
        <v/>
      </c>
      <c r="BF869" s="28" t="str">
        <f>IF(AND($D869&lt;=2030,Zisk!$D$10&gt;=2030),"+","")</f>
        <v/>
      </c>
      <c r="BG869" s="30" t="str">
        <f>IF(AND($D869&lt;=2030,Zisk!$D$10&gt;=2030),VstupniParametry_SKRYT!$D$14,"")</f>
        <v/>
      </c>
      <c r="BH869" s="28" t="str">
        <f>IF(AND($D869&lt;=2030,Zisk!$D$10&gt;=2030),")","")</f>
        <v/>
      </c>
      <c r="BI869" s="31" t="str">
        <f>IF(AND(D869&lt;2030,2030&lt;=Zisk!$D$10),1,IF(D869=2030,0,""))</f>
        <v/>
      </c>
      <c r="BJ869" s="33" t="s">
        <v>32</v>
      </c>
      <c r="BK869" s="30">
        <f t="shared" si="424"/>
        <v>1</v>
      </c>
      <c r="BL869" s="28" t="str">
        <f t="shared" si="425"/>
        <v>x</v>
      </c>
      <c r="BM869" s="34">
        <f t="shared" si="426"/>
        <v>1</v>
      </c>
      <c r="BN869" s="30" t="str">
        <f t="shared" si="427"/>
        <v>x</v>
      </c>
      <c r="BO869" s="34">
        <f t="shared" si="412"/>
        <v>1.018</v>
      </c>
      <c r="BP869" s="34" t="str">
        <f t="shared" si="413"/>
        <v/>
      </c>
      <c r="BQ869" s="34" t="str">
        <f t="shared" si="414"/>
        <v/>
      </c>
      <c r="BR869" s="34" t="str">
        <f t="shared" si="415"/>
        <v/>
      </c>
      <c r="BS869" s="34" t="str">
        <f t="shared" si="416"/>
        <v/>
      </c>
      <c r="BT869" s="34" t="str">
        <f t="shared" si="417"/>
        <v/>
      </c>
      <c r="BU869" s="34" t="str">
        <f t="shared" si="418"/>
        <v/>
      </c>
      <c r="BV869" s="34" t="str">
        <f t="shared" si="419"/>
        <v/>
      </c>
      <c r="BW869" s="34" t="str">
        <f t="shared" si="420"/>
        <v/>
      </c>
      <c r="BX869" s="34" t="str">
        <f t="shared" si="421"/>
        <v/>
      </c>
      <c r="BY869" s="34" t="str">
        <f t="shared" si="422"/>
        <v/>
      </c>
      <c r="BZ869" s="33" t="s">
        <v>32</v>
      </c>
      <c r="CA869" s="34">
        <f t="shared" si="423"/>
        <v>1.018</v>
      </c>
      <c r="CB869" s="28"/>
      <c r="CC869" s="29">
        <f>IF(D869&gt;Zisk!$D$10,"",E869*CA869)</f>
        <v>0</v>
      </c>
    </row>
    <row r="870" spans="2:81" x14ac:dyDescent="0.2">
      <c r="B870" s="35" t="str">
        <f>Zisk!B881</f>
        <v/>
      </c>
      <c r="C870" s="35">
        <f>Zisk!C881</f>
        <v>0</v>
      </c>
      <c r="D870" s="35">
        <f>Zisk!E881</f>
        <v>0</v>
      </c>
      <c r="E870" s="36">
        <f>Zisk!D881</f>
        <v>0</v>
      </c>
      <c r="F870" s="36"/>
      <c r="G870" s="35" t="str">
        <f t="shared" si="398"/>
        <v>(</v>
      </c>
      <c r="H870" s="35" t="str">
        <f t="shared" si="399"/>
        <v>1</v>
      </c>
      <c r="I870" s="35" t="str">
        <f t="shared" si="400"/>
        <v>+</v>
      </c>
      <c r="J870" s="37">
        <f>IF($D870&lt;=2021,VstupniParametry_SKRYT!$D$5,"")</f>
        <v>0.02</v>
      </c>
      <c r="K870" s="35" t="str">
        <f t="shared" si="401"/>
        <v>)</v>
      </c>
      <c r="L870" s="38">
        <f>IF($D870&lt;=2021,COUNTIF(Vypocet_SKRYT!T867:AS867,"&gt;=1"),"")</f>
        <v>0</v>
      </c>
      <c r="M870" s="39" t="str">
        <f t="shared" si="402"/>
        <v>x</v>
      </c>
      <c r="N870" s="35" t="str">
        <f t="shared" si="403"/>
        <v>(</v>
      </c>
      <c r="O870" s="35" t="str">
        <f t="shared" si="404"/>
        <v>1</v>
      </c>
      <c r="P870" s="35" t="str">
        <f t="shared" si="405"/>
        <v>+</v>
      </c>
      <c r="Q870" s="37">
        <f>IF($D870&lt;=2024,VstupniParametry_SKRYT!$D$6,"")</f>
        <v>0.06</v>
      </c>
      <c r="R870" s="35" t="str">
        <f t="shared" si="406"/>
        <v>)</v>
      </c>
      <c r="S870" s="38">
        <f>IF($D870&lt;=2024,COUNTIFS(Vypocet_SKRYT!AT867:AV867,"&gt;=1"),"")</f>
        <v>0</v>
      </c>
      <c r="T870" s="39" t="str">
        <f t="shared" si="407"/>
        <v>x</v>
      </c>
      <c r="U870" s="35" t="str">
        <f t="shared" si="408"/>
        <v>(</v>
      </c>
      <c r="V870" s="35" t="str">
        <f t="shared" si="409"/>
        <v>1</v>
      </c>
      <c r="W870" s="35" t="str">
        <f t="shared" si="410"/>
        <v>+</v>
      </c>
      <c r="X870" s="37">
        <f>IF($D870&lt;=2025,VstupniParametry_SKRYT!$D$9,"")</f>
        <v>1.7999999999999999E-2</v>
      </c>
      <c r="Y870" s="35" t="str">
        <f t="shared" si="411"/>
        <v>)</v>
      </c>
      <c r="Z870" s="38">
        <f>IF(AND(D870&lt;2025,2025&lt;=Zisk!$D$10),1,IF(D870=2025,0,""))</f>
        <v>1</v>
      </c>
      <c r="AA870" s="39" t="str">
        <f>IF(AND($D870&lt;=2025,Zisk!$D$10&gt;=2026),"x","")</f>
        <v/>
      </c>
      <c r="AB870" s="35" t="str">
        <f>IF(AND($D870&lt;=2026,Zisk!$D$10&gt;=2026),"(","")</f>
        <v/>
      </c>
      <c r="AC870" s="35" t="str">
        <f>IF(AND($D870&lt;=2026,Zisk!$D$10&gt;=2026),"1","")</f>
        <v/>
      </c>
      <c r="AD870" s="35" t="str">
        <f>IF(AND($D870&lt;=2026,Zisk!$D$10&gt;=2026),"+","")</f>
        <v/>
      </c>
      <c r="AE870" s="37" t="str">
        <f>IF(AND($D870&lt;=2026,Zisk!$D$10&gt;=2026),VstupniParametry_SKRYT!$D$10,"")</f>
        <v/>
      </c>
      <c r="AF870" s="35" t="str">
        <f>IF(AND($D870&lt;=2026,Zisk!$D$10&gt;=2026),")","")</f>
        <v/>
      </c>
      <c r="AG870" s="38" t="str">
        <f>IF(AND(D870&lt;2026,2026&lt;=Zisk!$D$10),1,IF(D870=2026,0,""))</f>
        <v/>
      </c>
      <c r="AH870" s="39" t="str">
        <f>IF(AND($D870&lt;=2026,Zisk!$D$10&gt;=2027),"x","")</f>
        <v/>
      </c>
      <c r="AI870" s="35" t="str">
        <f>IF(AND($D870&lt;=2027,Zisk!$D$10&gt;=2027),"(","")</f>
        <v/>
      </c>
      <c r="AJ870" s="35" t="str">
        <f>IF(AND($D870&lt;=2027,Zisk!$D$10&gt;=2027),"1","")</f>
        <v/>
      </c>
      <c r="AK870" s="35" t="str">
        <f>IF(AND($D870&lt;=2027,Zisk!$D$10&gt;=2027),"+","")</f>
        <v/>
      </c>
      <c r="AL870" s="37" t="str">
        <f>IF(AND($D870&lt;=2027,Zisk!$D$10&gt;=2027),VstupniParametry_SKRYT!$D$11,"")</f>
        <v/>
      </c>
      <c r="AM870" s="35" t="str">
        <f>IF(AND($D870&lt;=2027,Zisk!$D$10&gt;=2027),")","")</f>
        <v/>
      </c>
      <c r="AN870" s="38" t="str">
        <f>IF(AND(D870&lt;2027,2027&lt;=Zisk!$D$10),1,IF(D870=2027,0,""))</f>
        <v/>
      </c>
      <c r="AO870" s="39" t="str">
        <f>IF(AND($D870&lt;=2027,Zisk!$D$10&gt;=2028),"x","")</f>
        <v/>
      </c>
      <c r="AP870" s="35" t="str">
        <f>IF(AND($D870&lt;=2028,Zisk!$D$10&gt;=2028),"(","")</f>
        <v/>
      </c>
      <c r="AQ870" s="35" t="str">
        <f>IF(AND($D870&lt;=2028,Zisk!$D$10&gt;=2028),"1","")</f>
        <v/>
      </c>
      <c r="AR870" s="35" t="str">
        <f>IF(AND($D870&lt;=2028,Zisk!$D$10&gt;=2028),"+","")</f>
        <v/>
      </c>
      <c r="AS870" s="37" t="str">
        <f>IF(AND($D870&lt;=2028,Zisk!$D$10&gt;=2028),VstupniParametry_SKRYT!$D$12,"")</f>
        <v/>
      </c>
      <c r="AT870" s="35" t="str">
        <f>IF(AND($D870&lt;=2028,Zisk!$D$10&gt;=2028),")","")</f>
        <v/>
      </c>
      <c r="AU870" s="38" t="str">
        <f>IF(AND(D870&lt;2028,2028&lt;=Zisk!$D$10),1,IF(D870=2028,0,""))</f>
        <v/>
      </c>
      <c r="AV870" s="39" t="str">
        <f>IF(AND($D870&lt;=2028,Zisk!$D$10&gt;=2029),"x","")</f>
        <v/>
      </c>
      <c r="AW870" s="35" t="str">
        <f>IF(AND($D870&lt;=2029,Zisk!$D$10&gt;=2029),"(","")</f>
        <v/>
      </c>
      <c r="AX870" s="35" t="str">
        <f>IF(AND($D870&lt;=2029,Zisk!$D$10&gt;=2029),"1","")</f>
        <v/>
      </c>
      <c r="AY870" s="35" t="str">
        <f>IF(AND($D870&lt;=2029,Zisk!$D$10&gt;=2029),"+","")</f>
        <v/>
      </c>
      <c r="AZ870" s="37" t="str">
        <f>IF(AND($D870&lt;=2029,Zisk!$D$10&gt;=2029),VstupniParametry_SKRYT!$D$13,"")</f>
        <v/>
      </c>
      <c r="BA870" s="35" t="str">
        <f>IF(AND($D870&lt;=2029,Zisk!$D$10&gt;=2029),")","")</f>
        <v/>
      </c>
      <c r="BB870" s="38" t="str">
        <f>IF(AND(D870&lt;2029,2029&lt;=Zisk!$D$10),1,IF(D870=2029,0,""))</f>
        <v/>
      </c>
      <c r="BC870" s="39" t="str">
        <f>IF(AND($D870&lt;=2029,Zisk!$D$10&gt;=2030),"x","")</f>
        <v/>
      </c>
      <c r="BD870" s="35" t="str">
        <f>IF(AND($D870&lt;=2030,Zisk!$D$10&gt;=2030),"(","")</f>
        <v/>
      </c>
      <c r="BE870" s="35" t="str">
        <f>IF(AND($D870&lt;=2030,Zisk!$D$10&gt;=2030),"1","")</f>
        <v/>
      </c>
      <c r="BF870" s="35" t="str">
        <f>IF(AND($D870&lt;=2030,Zisk!$D$10&gt;=2030),"+","")</f>
        <v/>
      </c>
      <c r="BG870" s="37" t="str">
        <f>IF(AND($D870&lt;=2030,Zisk!$D$10&gt;=2030),VstupniParametry_SKRYT!$D$14,"")</f>
        <v/>
      </c>
      <c r="BH870" s="35" t="str">
        <f>IF(AND($D870&lt;=2030,Zisk!$D$10&gt;=2030),")","")</f>
        <v/>
      </c>
      <c r="BI870" s="38" t="str">
        <f>IF(AND(D870&lt;2030,2030&lt;=Zisk!$D$10),1,IF(D870=2030,0,""))</f>
        <v/>
      </c>
      <c r="BJ870" s="40" t="s">
        <v>32</v>
      </c>
      <c r="BK870" s="37">
        <f t="shared" si="424"/>
        <v>1</v>
      </c>
      <c r="BL870" s="35" t="str">
        <f t="shared" si="425"/>
        <v>x</v>
      </c>
      <c r="BM870" s="41">
        <f t="shared" si="426"/>
        <v>1</v>
      </c>
      <c r="BN870" s="37" t="str">
        <f t="shared" si="427"/>
        <v>x</v>
      </c>
      <c r="BO870" s="41">
        <f t="shared" si="412"/>
        <v>1.018</v>
      </c>
      <c r="BP870" s="41" t="str">
        <f t="shared" si="413"/>
        <v/>
      </c>
      <c r="BQ870" s="41" t="str">
        <f t="shared" si="414"/>
        <v/>
      </c>
      <c r="BR870" s="41" t="str">
        <f t="shared" si="415"/>
        <v/>
      </c>
      <c r="BS870" s="41" t="str">
        <f t="shared" si="416"/>
        <v/>
      </c>
      <c r="BT870" s="41" t="str">
        <f t="shared" si="417"/>
        <v/>
      </c>
      <c r="BU870" s="41" t="str">
        <f t="shared" si="418"/>
        <v/>
      </c>
      <c r="BV870" s="41" t="str">
        <f t="shared" si="419"/>
        <v/>
      </c>
      <c r="BW870" s="41" t="str">
        <f t="shared" si="420"/>
        <v/>
      </c>
      <c r="BX870" s="41" t="str">
        <f t="shared" si="421"/>
        <v/>
      </c>
      <c r="BY870" s="41" t="str">
        <f t="shared" si="422"/>
        <v/>
      </c>
      <c r="BZ870" s="40" t="s">
        <v>32</v>
      </c>
      <c r="CA870" s="41">
        <f t="shared" si="423"/>
        <v>1.018</v>
      </c>
      <c r="CB870" s="35"/>
      <c r="CC870" s="36">
        <f>IF(D870&gt;Zisk!$D$10,"",E870*CA870)</f>
        <v>0</v>
      </c>
    </row>
    <row r="871" spans="2:81" x14ac:dyDescent="0.2">
      <c r="B871" s="28" t="str">
        <f>Zisk!B882</f>
        <v/>
      </c>
      <c r="C871" s="28">
        <f>Zisk!C882</f>
        <v>0</v>
      </c>
      <c r="D871" s="28">
        <f>Zisk!E882</f>
        <v>0</v>
      </c>
      <c r="E871" s="29">
        <f>Zisk!D882</f>
        <v>0</v>
      </c>
      <c r="F871" s="29"/>
      <c r="G871" s="28" t="str">
        <f t="shared" si="398"/>
        <v>(</v>
      </c>
      <c r="H871" s="28" t="str">
        <f t="shared" si="399"/>
        <v>1</v>
      </c>
      <c r="I871" s="28" t="str">
        <f t="shared" si="400"/>
        <v>+</v>
      </c>
      <c r="J871" s="30">
        <f>IF($D871&lt;=2021,VstupniParametry_SKRYT!$D$5,"")</f>
        <v>0.02</v>
      </c>
      <c r="K871" s="28" t="str">
        <f t="shared" si="401"/>
        <v>)</v>
      </c>
      <c r="L871" s="31">
        <f>IF($D871&lt;=2021,COUNTIF(Vypocet_SKRYT!T868:AS868,"&gt;=1"),"")</f>
        <v>0</v>
      </c>
      <c r="M871" s="32" t="str">
        <f t="shared" si="402"/>
        <v>x</v>
      </c>
      <c r="N871" s="28" t="str">
        <f t="shared" si="403"/>
        <v>(</v>
      </c>
      <c r="O871" s="28" t="str">
        <f t="shared" si="404"/>
        <v>1</v>
      </c>
      <c r="P871" s="28" t="str">
        <f t="shared" si="405"/>
        <v>+</v>
      </c>
      <c r="Q871" s="30">
        <f>IF($D871&lt;=2024,VstupniParametry_SKRYT!$D$6,"")</f>
        <v>0.06</v>
      </c>
      <c r="R871" s="28" t="str">
        <f t="shared" si="406"/>
        <v>)</v>
      </c>
      <c r="S871" s="31">
        <f>IF($D871&lt;=2024,COUNTIFS(Vypocet_SKRYT!AT868:AV868,"&gt;=1"),"")</f>
        <v>0</v>
      </c>
      <c r="T871" s="32" t="str">
        <f t="shared" si="407"/>
        <v>x</v>
      </c>
      <c r="U871" s="28" t="str">
        <f t="shared" si="408"/>
        <v>(</v>
      </c>
      <c r="V871" s="28" t="str">
        <f t="shared" si="409"/>
        <v>1</v>
      </c>
      <c r="W871" s="28" t="str">
        <f t="shared" si="410"/>
        <v>+</v>
      </c>
      <c r="X871" s="30">
        <f>IF($D871&lt;=2025,VstupniParametry_SKRYT!$D$9,"")</f>
        <v>1.7999999999999999E-2</v>
      </c>
      <c r="Y871" s="28" t="str">
        <f t="shared" si="411"/>
        <v>)</v>
      </c>
      <c r="Z871" s="31">
        <f>IF(AND(D871&lt;2025,2025&lt;=Zisk!$D$10),1,IF(D871=2025,0,""))</f>
        <v>1</v>
      </c>
      <c r="AA871" s="32" t="str">
        <f>IF(AND($D871&lt;=2025,Zisk!$D$10&gt;=2026),"x","")</f>
        <v/>
      </c>
      <c r="AB871" s="28" t="str">
        <f>IF(AND($D871&lt;=2026,Zisk!$D$10&gt;=2026),"(","")</f>
        <v/>
      </c>
      <c r="AC871" s="28" t="str">
        <f>IF(AND($D871&lt;=2026,Zisk!$D$10&gt;=2026),"1","")</f>
        <v/>
      </c>
      <c r="AD871" s="28" t="str">
        <f>IF(AND($D871&lt;=2026,Zisk!$D$10&gt;=2026),"+","")</f>
        <v/>
      </c>
      <c r="AE871" s="30" t="str">
        <f>IF(AND($D871&lt;=2026,Zisk!$D$10&gt;=2026),VstupniParametry_SKRYT!$D$10,"")</f>
        <v/>
      </c>
      <c r="AF871" s="28" t="str">
        <f>IF(AND($D871&lt;=2026,Zisk!$D$10&gt;=2026),")","")</f>
        <v/>
      </c>
      <c r="AG871" s="31" t="str">
        <f>IF(AND(D871&lt;2026,2026&lt;=Zisk!$D$10),1,IF(D871=2026,0,""))</f>
        <v/>
      </c>
      <c r="AH871" s="32" t="str">
        <f>IF(AND($D871&lt;=2026,Zisk!$D$10&gt;=2027),"x","")</f>
        <v/>
      </c>
      <c r="AI871" s="28" t="str">
        <f>IF(AND($D871&lt;=2027,Zisk!$D$10&gt;=2027),"(","")</f>
        <v/>
      </c>
      <c r="AJ871" s="28" t="str">
        <f>IF(AND($D871&lt;=2027,Zisk!$D$10&gt;=2027),"1","")</f>
        <v/>
      </c>
      <c r="AK871" s="28" t="str">
        <f>IF(AND($D871&lt;=2027,Zisk!$D$10&gt;=2027),"+","")</f>
        <v/>
      </c>
      <c r="AL871" s="30" t="str">
        <f>IF(AND($D871&lt;=2027,Zisk!$D$10&gt;=2027),VstupniParametry_SKRYT!$D$11,"")</f>
        <v/>
      </c>
      <c r="AM871" s="28" t="str">
        <f>IF(AND($D871&lt;=2027,Zisk!$D$10&gt;=2027),")","")</f>
        <v/>
      </c>
      <c r="AN871" s="31" t="str">
        <f>IF(AND(D871&lt;2027,2027&lt;=Zisk!$D$10),1,IF(D871=2027,0,""))</f>
        <v/>
      </c>
      <c r="AO871" s="32" t="str">
        <f>IF(AND($D871&lt;=2027,Zisk!$D$10&gt;=2028),"x","")</f>
        <v/>
      </c>
      <c r="AP871" s="28" t="str">
        <f>IF(AND($D871&lt;=2028,Zisk!$D$10&gt;=2028),"(","")</f>
        <v/>
      </c>
      <c r="AQ871" s="28" t="str">
        <f>IF(AND($D871&lt;=2028,Zisk!$D$10&gt;=2028),"1","")</f>
        <v/>
      </c>
      <c r="AR871" s="28" t="str">
        <f>IF(AND($D871&lt;=2028,Zisk!$D$10&gt;=2028),"+","")</f>
        <v/>
      </c>
      <c r="AS871" s="30" t="str">
        <f>IF(AND($D871&lt;=2028,Zisk!$D$10&gt;=2028),VstupniParametry_SKRYT!$D$12,"")</f>
        <v/>
      </c>
      <c r="AT871" s="28" t="str">
        <f>IF(AND($D871&lt;=2028,Zisk!$D$10&gt;=2028),")","")</f>
        <v/>
      </c>
      <c r="AU871" s="31" t="str">
        <f>IF(AND(D871&lt;2028,2028&lt;=Zisk!$D$10),1,IF(D871=2028,0,""))</f>
        <v/>
      </c>
      <c r="AV871" s="32" t="str">
        <f>IF(AND($D871&lt;=2028,Zisk!$D$10&gt;=2029),"x","")</f>
        <v/>
      </c>
      <c r="AW871" s="28" t="str">
        <f>IF(AND($D871&lt;=2029,Zisk!$D$10&gt;=2029),"(","")</f>
        <v/>
      </c>
      <c r="AX871" s="28" t="str">
        <f>IF(AND($D871&lt;=2029,Zisk!$D$10&gt;=2029),"1","")</f>
        <v/>
      </c>
      <c r="AY871" s="28" t="str">
        <f>IF(AND($D871&lt;=2029,Zisk!$D$10&gt;=2029),"+","")</f>
        <v/>
      </c>
      <c r="AZ871" s="30" t="str">
        <f>IF(AND($D871&lt;=2029,Zisk!$D$10&gt;=2029),VstupniParametry_SKRYT!$D$13,"")</f>
        <v/>
      </c>
      <c r="BA871" s="28" t="str">
        <f>IF(AND($D871&lt;=2029,Zisk!$D$10&gt;=2029),")","")</f>
        <v/>
      </c>
      <c r="BB871" s="31" t="str">
        <f>IF(AND(D871&lt;2029,2029&lt;=Zisk!$D$10),1,IF(D871=2029,0,""))</f>
        <v/>
      </c>
      <c r="BC871" s="32" t="str">
        <f>IF(AND($D871&lt;=2029,Zisk!$D$10&gt;=2030),"x","")</f>
        <v/>
      </c>
      <c r="BD871" s="28" t="str">
        <f>IF(AND($D871&lt;=2030,Zisk!$D$10&gt;=2030),"(","")</f>
        <v/>
      </c>
      <c r="BE871" s="28" t="str">
        <f>IF(AND($D871&lt;=2030,Zisk!$D$10&gt;=2030),"1","")</f>
        <v/>
      </c>
      <c r="BF871" s="28" t="str">
        <f>IF(AND($D871&lt;=2030,Zisk!$D$10&gt;=2030),"+","")</f>
        <v/>
      </c>
      <c r="BG871" s="30" t="str">
        <f>IF(AND($D871&lt;=2030,Zisk!$D$10&gt;=2030),VstupniParametry_SKRYT!$D$14,"")</f>
        <v/>
      </c>
      <c r="BH871" s="28" t="str">
        <f>IF(AND($D871&lt;=2030,Zisk!$D$10&gt;=2030),")","")</f>
        <v/>
      </c>
      <c r="BI871" s="31" t="str">
        <f>IF(AND(D871&lt;2030,2030&lt;=Zisk!$D$10),1,IF(D871=2030,0,""))</f>
        <v/>
      </c>
      <c r="BJ871" s="33" t="s">
        <v>32</v>
      </c>
      <c r="BK871" s="30">
        <f t="shared" si="424"/>
        <v>1</v>
      </c>
      <c r="BL871" s="28" t="str">
        <f t="shared" si="425"/>
        <v>x</v>
      </c>
      <c r="BM871" s="34">
        <f t="shared" si="426"/>
        <v>1</v>
      </c>
      <c r="BN871" s="30" t="str">
        <f t="shared" si="427"/>
        <v>x</v>
      </c>
      <c r="BO871" s="34">
        <f t="shared" si="412"/>
        <v>1.018</v>
      </c>
      <c r="BP871" s="34" t="str">
        <f t="shared" si="413"/>
        <v/>
      </c>
      <c r="BQ871" s="34" t="str">
        <f t="shared" si="414"/>
        <v/>
      </c>
      <c r="BR871" s="34" t="str">
        <f t="shared" si="415"/>
        <v/>
      </c>
      <c r="BS871" s="34" t="str">
        <f t="shared" si="416"/>
        <v/>
      </c>
      <c r="BT871" s="34" t="str">
        <f t="shared" si="417"/>
        <v/>
      </c>
      <c r="BU871" s="34" t="str">
        <f t="shared" si="418"/>
        <v/>
      </c>
      <c r="BV871" s="34" t="str">
        <f t="shared" si="419"/>
        <v/>
      </c>
      <c r="BW871" s="34" t="str">
        <f t="shared" si="420"/>
        <v/>
      </c>
      <c r="BX871" s="34" t="str">
        <f t="shared" si="421"/>
        <v/>
      </c>
      <c r="BY871" s="34" t="str">
        <f t="shared" si="422"/>
        <v/>
      </c>
      <c r="BZ871" s="33" t="s">
        <v>32</v>
      </c>
      <c r="CA871" s="34">
        <f t="shared" si="423"/>
        <v>1.018</v>
      </c>
      <c r="CB871" s="28"/>
      <c r="CC871" s="29">
        <f>IF(D871&gt;Zisk!$D$10,"",E871*CA871)</f>
        <v>0</v>
      </c>
    </row>
    <row r="872" spans="2:81" x14ac:dyDescent="0.2">
      <c r="B872" s="35" t="str">
        <f>Zisk!B883</f>
        <v/>
      </c>
      <c r="C872" s="35">
        <f>Zisk!C883</f>
        <v>0</v>
      </c>
      <c r="D872" s="35">
        <f>Zisk!E883</f>
        <v>0</v>
      </c>
      <c r="E872" s="36">
        <f>Zisk!D883</f>
        <v>0</v>
      </c>
      <c r="F872" s="36"/>
      <c r="G872" s="35" t="str">
        <f t="shared" si="398"/>
        <v>(</v>
      </c>
      <c r="H872" s="35" t="str">
        <f t="shared" si="399"/>
        <v>1</v>
      </c>
      <c r="I872" s="35" t="str">
        <f t="shared" si="400"/>
        <v>+</v>
      </c>
      <c r="J872" s="37">
        <f>IF($D872&lt;=2021,VstupniParametry_SKRYT!$D$5,"")</f>
        <v>0.02</v>
      </c>
      <c r="K872" s="35" t="str">
        <f t="shared" si="401"/>
        <v>)</v>
      </c>
      <c r="L872" s="38">
        <f>IF($D872&lt;=2021,COUNTIF(Vypocet_SKRYT!T869:AS869,"&gt;=1"),"")</f>
        <v>0</v>
      </c>
      <c r="M872" s="39" t="str">
        <f t="shared" si="402"/>
        <v>x</v>
      </c>
      <c r="N872" s="35" t="str">
        <f t="shared" si="403"/>
        <v>(</v>
      </c>
      <c r="O872" s="35" t="str">
        <f t="shared" si="404"/>
        <v>1</v>
      </c>
      <c r="P872" s="35" t="str">
        <f t="shared" si="405"/>
        <v>+</v>
      </c>
      <c r="Q872" s="37">
        <f>IF($D872&lt;=2024,VstupniParametry_SKRYT!$D$6,"")</f>
        <v>0.06</v>
      </c>
      <c r="R872" s="35" t="str">
        <f t="shared" si="406"/>
        <v>)</v>
      </c>
      <c r="S872" s="38">
        <f>IF($D872&lt;=2024,COUNTIFS(Vypocet_SKRYT!AT869:AV869,"&gt;=1"),"")</f>
        <v>0</v>
      </c>
      <c r="T872" s="39" t="str">
        <f t="shared" si="407"/>
        <v>x</v>
      </c>
      <c r="U872" s="35" t="str">
        <f t="shared" si="408"/>
        <v>(</v>
      </c>
      <c r="V872" s="35" t="str">
        <f t="shared" si="409"/>
        <v>1</v>
      </c>
      <c r="W872" s="35" t="str">
        <f t="shared" si="410"/>
        <v>+</v>
      </c>
      <c r="X872" s="37">
        <f>IF($D872&lt;=2025,VstupniParametry_SKRYT!$D$9,"")</f>
        <v>1.7999999999999999E-2</v>
      </c>
      <c r="Y872" s="35" t="str">
        <f t="shared" si="411"/>
        <v>)</v>
      </c>
      <c r="Z872" s="38">
        <f>IF(AND(D872&lt;2025,2025&lt;=Zisk!$D$10),1,IF(D872=2025,0,""))</f>
        <v>1</v>
      </c>
      <c r="AA872" s="39" t="str">
        <f>IF(AND($D872&lt;=2025,Zisk!$D$10&gt;=2026),"x","")</f>
        <v/>
      </c>
      <c r="AB872" s="35" t="str">
        <f>IF(AND($D872&lt;=2026,Zisk!$D$10&gt;=2026),"(","")</f>
        <v/>
      </c>
      <c r="AC872" s="35" t="str">
        <f>IF(AND($D872&lt;=2026,Zisk!$D$10&gt;=2026),"1","")</f>
        <v/>
      </c>
      <c r="AD872" s="35" t="str">
        <f>IF(AND($D872&lt;=2026,Zisk!$D$10&gt;=2026),"+","")</f>
        <v/>
      </c>
      <c r="AE872" s="37" t="str">
        <f>IF(AND($D872&lt;=2026,Zisk!$D$10&gt;=2026),VstupniParametry_SKRYT!$D$10,"")</f>
        <v/>
      </c>
      <c r="AF872" s="35" t="str">
        <f>IF(AND($D872&lt;=2026,Zisk!$D$10&gt;=2026),")","")</f>
        <v/>
      </c>
      <c r="AG872" s="38" t="str">
        <f>IF(AND(D872&lt;2026,2026&lt;=Zisk!$D$10),1,IF(D872=2026,0,""))</f>
        <v/>
      </c>
      <c r="AH872" s="39" t="str">
        <f>IF(AND($D872&lt;=2026,Zisk!$D$10&gt;=2027),"x","")</f>
        <v/>
      </c>
      <c r="AI872" s="35" t="str">
        <f>IF(AND($D872&lt;=2027,Zisk!$D$10&gt;=2027),"(","")</f>
        <v/>
      </c>
      <c r="AJ872" s="35" t="str">
        <f>IF(AND($D872&lt;=2027,Zisk!$D$10&gt;=2027),"1","")</f>
        <v/>
      </c>
      <c r="AK872" s="35" t="str">
        <f>IF(AND($D872&lt;=2027,Zisk!$D$10&gt;=2027),"+","")</f>
        <v/>
      </c>
      <c r="AL872" s="37" t="str">
        <f>IF(AND($D872&lt;=2027,Zisk!$D$10&gt;=2027),VstupniParametry_SKRYT!$D$11,"")</f>
        <v/>
      </c>
      <c r="AM872" s="35" t="str">
        <f>IF(AND($D872&lt;=2027,Zisk!$D$10&gt;=2027),")","")</f>
        <v/>
      </c>
      <c r="AN872" s="38" t="str">
        <f>IF(AND(D872&lt;2027,2027&lt;=Zisk!$D$10),1,IF(D872=2027,0,""))</f>
        <v/>
      </c>
      <c r="AO872" s="39" t="str">
        <f>IF(AND($D872&lt;=2027,Zisk!$D$10&gt;=2028),"x","")</f>
        <v/>
      </c>
      <c r="AP872" s="35" t="str">
        <f>IF(AND($D872&lt;=2028,Zisk!$D$10&gt;=2028),"(","")</f>
        <v/>
      </c>
      <c r="AQ872" s="35" t="str">
        <f>IF(AND($D872&lt;=2028,Zisk!$D$10&gt;=2028),"1","")</f>
        <v/>
      </c>
      <c r="AR872" s="35" t="str">
        <f>IF(AND($D872&lt;=2028,Zisk!$D$10&gt;=2028),"+","")</f>
        <v/>
      </c>
      <c r="AS872" s="37" t="str">
        <f>IF(AND($D872&lt;=2028,Zisk!$D$10&gt;=2028),VstupniParametry_SKRYT!$D$12,"")</f>
        <v/>
      </c>
      <c r="AT872" s="35" t="str">
        <f>IF(AND($D872&lt;=2028,Zisk!$D$10&gt;=2028),")","")</f>
        <v/>
      </c>
      <c r="AU872" s="38" t="str">
        <f>IF(AND(D872&lt;2028,2028&lt;=Zisk!$D$10),1,IF(D872=2028,0,""))</f>
        <v/>
      </c>
      <c r="AV872" s="39" t="str">
        <f>IF(AND($D872&lt;=2028,Zisk!$D$10&gt;=2029),"x","")</f>
        <v/>
      </c>
      <c r="AW872" s="35" t="str">
        <f>IF(AND($D872&lt;=2029,Zisk!$D$10&gt;=2029),"(","")</f>
        <v/>
      </c>
      <c r="AX872" s="35" t="str">
        <f>IF(AND($D872&lt;=2029,Zisk!$D$10&gt;=2029),"1","")</f>
        <v/>
      </c>
      <c r="AY872" s="35" t="str">
        <f>IF(AND($D872&lt;=2029,Zisk!$D$10&gt;=2029),"+","")</f>
        <v/>
      </c>
      <c r="AZ872" s="37" t="str">
        <f>IF(AND($D872&lt;=2029,Zisk!$D$10&gt;=2029),VstupniParametry_SKRYT!$D$13,"")</f>
        <v/>
      </c>
      <c r="BA872" s="35" t="str">
        <f>IF(AND($D872&lt;=2029,Zisk!$D$10&gt;=2029),")","")</f>
        <v/>
      </c>
      <c r="BB872" s="38" t="str">
        <f>IF(AND(D872&lt;2029,2029&lt;=Zisk!$D$10),1,IF(D872=2029,0,""))</f>
        <v/>
      </c>
      <c r="BC872" s="39" t="str">
        <f>IF(AND($D872&lt;=2029,Zisk!$D$10&gt;=2030),"x","")</f>
        <v/>
      </c>
      <c r="BD872" s="35" t="str">
        <f>IF(AND($D872&lt;=2030,Zisk!$D$10&gt;=2030),"(","")</f>
        <v/>
      </c>
      <c r="BE872" s="35" t="str">
        <f>IF(AND($D872&lt;=2030,Zisk!$D$10&gt;=2030),"1","")</f>
        <v/>
      </c>
      <c r="BF872" s="35" t="str">
        <f>IF(AND($D872&lt;=2030,Zisk!$D$10&gt;=2030),"+","")</f>
        <v/>
      </c>
      <c r="BG872" s="37" t="str">
        <f>IF(AND($D872&lt;=2030,Zisk!$D$10&gt;=2030),VstupniParametry_SKRYT!$D$14,"")</f>
        <v/>
      </c>
      <c r="BH872" s="35" t="str">
        <f>IF(AND($D872&lt;=2030,Zisk!$D$10&gt;=2030),")","")</f>
        <v/>
      </c>
      <c r="BI872" s="38" t="str">
        <f>IF(AND(D872&lt;2030,2030&lt;=Zisk!$D$10),1,IF(D872=2030,0,""))</f>
        <v/>
      </c>
      <c r="BJ872" s="40" t="s">
        <v>32</v>
      </c>
      <c r="BK872" s="37">
        <f t="shared" si="424"/>
        <v>1</v>
      </c>
      <c r="BL872" s="35" t="str">
        <f t="shared" si="425"/>
        <v>x</v>
      </c>
      <c r="BM872" s="41">
        <f t="shared" si="426"/>
        <v>1</v>
      </c>
      <c r="BN872" s="37" t="str">
        <f t="shared" si="427"/>
        <v>x</v>
      </c>
      <c r="BO872" s="41">
        <f t="shared" si="412"/>
        <v>1.018</v>
      </c>
      <c r="BP872" s="41" t="str">
        <f t="shared" si="413"/>
        <v/>
      </c>
      <c r="BQ872" s="41" t="str">
        <f t="shared" si="414"/>
        <v/>
      </c>
      <c r="BR872" s="41" t="str">
        <f t="shared" si="415"/>
        <v/>
      </c>
      <c r="BS872" s="41" t="str">
        <f t="shared" si="416"/>
        <v/>
      </c>
      <c r="BT872" s="41" t="str">
        <f t="shared" si="417"/>
        <v/>
      </c>
      <c r="BU872" s="41" t="str">
        <f t="shared" si="418"/>
        <v/>
      </c>
      <c r="BV872" s="41" t="str">
        <f t="shared" si="419"/>
        <v/>
      </c>
      <c r="BW872" s="41" t="str">
        <f t="shared" si="420"/>
        <v/>
      </c>
      <c r="BX872" s="41" t="str">
        <f t="shared" si="421"/>
        <v/>
      </c>
      <c r="BY872" s="41" t="str">
        <f t="shared" si="422"/>
        <v/>
      </c>
      <c r="BZ872" s="40" t="s">
        <v>32</v>
      </c>
      <c r="CA872" s="41">
        <f t="shared" si="423"/>
        <v>1.018</v>
      </c>
      <c r="CB872" s="35"/>
      <c r="CC872" s="36">
        <f>IF(D872&gt;Zisk!$D$10,"",E872*CA872)</f>
        <v>0</v>
      </c>
    </row>
    <row r="873" spans="2:81" x14ac:dyDescent="0.2">
      <c r="B873" s="28" t="str">
        <f>Zisk!B884</f>
        <v/>
      </c>
      <c r="C873" s="28">
        <f>Zisk!C884</f>
        <v>0</v>
      </c>
      <c r="D873" s="28">
        <f>Zisk!E884</f>
        <v>0</v>
      </c>
      <c r="E873" s="29">
        <f>Zisk!D884</f>
        <v>0</v>
      </c>
      <c r="F873" s="29"/>
      <c r="G873" s="28" t="str">
        <f t="shared" si="398"/>
        <v>(</v>
      </c>
      <c r="H873" s="28" t="str">
        <f t="shared" si="399"/>
        <v>1</v>
      </c>
      <c r="I873" s="28" t="str">
        <f t="shared" si="400"/>
        <v>+</v>
      </c>
      <c r="J873" s="30">
        <f>IF($D873&lt;=2021,VstupniParametry_SKRYT!$D$5,"")</f>
        <v>0.02</v>
      </c>
      <c r="K873" s="28" t="str">
        <f t="shared" si="401"/>
        <v>)</v>
      </c>
      <c r="L873" s="31">
        <f>IF($D873&lt;=2021,COUNTIF(Vypocet_SKRYT!T870:AS870,"&gt;=1"),"")</f>
        <v>0</v>
      </c>
      <c r="M873" s="32" t="str">
        <f t="shared" si="402"/>
        <v>x</v>
      </c>
      <c r="N873" s="28" t="str">
        <f t="shared" si="403"/>
        <v>(</v>
      </c>
      <c r="O873" s="28" t="str">
        <f t="shared" si="404"/>
        <v>1</v>
      </c>
      <c r="P873" s="28" t="str">
        <f t="shared" si="405"/>
        <v>+</v>
      </c>
      <c r="Q873" s="30">
        <f>IF($D873&lt;=2024,VstupniParametry_SKRYT!$D$6,"")</f>
        <v>0.06</v>
      </c>
      <c r="R873" s="28" t="str">
        <f t="shared" si="406"/>
        <v>)</v>
      </c>
      <c r="S873" s="31">
        <f>IF($D873&lt;=2024,COUNTIFS(Vypocet_SKRYT!AT870:AV870,"&gt;=1"),"")</f>
        <v>0</v>
      </c>
      <c r="T873" s="32" t="str">
        <f t="shared" si="407"/>
        <v>x</v>
      </c>
      <c r="U873" s="28" t="str">
        <f t="shared" si="408"/>
        <v>(</v>
      </c>
      <c r="V873" s="28" t="str">
        <f t="shared" si="409"/>
        <v>1</v>
      </c>
      <c r="W873" s="28" t="str">
        <f t="shared" si="410"/>
        <v>+</v>
      </c>
      <c r="X873" s="30">
        <f>IF($D873&lt;=2025,VstupniParametry_SKRYT!$D$9,"")</f>
        <v>1.7999999999999999E-2</v>
      </c>
      <c r="Y873" s="28" t="str">
        <f t="shared" si="411"/>
        <v>)</v>
      </c>
      <c r="Z873" s="31">
        <f>IF(AND(D873&lt;2025,2025&lt;=Zisk!$D$10),1,IF(D873=2025,0,""))</f>
        <v>1</v>
      </c>
      <c r="AA873" s="32" t="str">
        <f>IF(AND($D873&lt;=2025,Zisk!$D$10&gt;=2026),"x","")</f>
        <v/>
      </c>
      <c r="AB873" s="28" t="str">
        <f>IF(AND($D873&lt;=2026,Zisk!$D$10&gt;=2026),"(","")</f>
        <v/>
      </c>
      <c r="AC873" s="28" t="str">
        <f>IF(AND($D873&lt;=2026,Zisk!$D$10&gt;=2026),"1","")</f>
        <v/>
      </c>
      <c r="AD873" s="28" t="str">
        <f>IF(AND($D873&lt;=2026,Zisk!$D$10&gt;=2026),"+","")</f>
        <v/>
      </c>
      <c r="AE873" s="30" t="str">
        <f>IF(AND($D873&lt;=2026,Zisk!$D$10&gt;=2026),VstupniParametry_SKRYT!$D$10,"")</f>
        <v/>
      </c>
      <c r="AF873" s="28" t="str">
        <f>IF(AND($D873&lt;=2026,Zisk!$D$10&gt;=2026),")","")</f>
        <v/>
      </c>
      <c r="AG873" s="31" t="str">
        <f>IF(AND(D873&lt;2026,2026&lt;=Zisk!$D$10),1,IF(D873=2026,0,""))</f>
        <v/>
      </c>
      <c r="AH873" s="32" t="str">
        <f>IF(AND($D873&lt;=2026,Zisk!$D$10&gt;=2027),"x","")</f>
        <v/>
      </c>
      <c r="AI873" s="28" t="str">
        <f>IF(AND($D873&lt;=2027,Zisk!$D$10&gt;=2027),"(","")</f>
        <v/>
      </c>
      <c r="AJ873" s="28" t="str">
        <f>IF(AND($D873&lt;=2027,Zisk!$D$10&gt;=2027),"1","")</f>
        <v/>
      </c>
      <c r="AK873" s="28" t="str">
        <f>IF(AND($D873&lt;=2027,Zisk!$D$10&gt;=2027),"+","")</f>
        <v/>
      </c>
      <c r="AL873" s="30" t="str">
        <f>IF(AND($D873&lt;=2027,Zisk!$D$10&gt;=2027),VstupniParametry_SKRYT!$D$11,"")</f>
        <v/>
      </c>
      <c r="AM873" s="28" t="str">
        <f>IF(AND($D873&lt;=2027,Zisk!$D$10&gt;=2027),")","")</f>
        <v/>
      </c>
      <c r="AN873" s="31" t="str">
        <f>IF(AND(D873&lt;2027,2027&lt;=Zisk!$D$10),1,IF(D873=2027,0,""))</f>
        <v/>
      </c>
      <c r="AO873" s="32" t="str">
        <f>IF(AND($D873&lt;=2027,Zisk!$D$10&gt;=2028),"x","")</f>
        <v/>
      </c>
      <c r="AP873" s="28" t="str">
        <f>IF(AND($D873&lt;=2028,Zisk!$D$10&gt;=2028),"(","")</f>
        <v/>
      </c>
      <c r="AQ873" s="28" t="str">
        <f>IF(AND($D873&lt;=2028,Zisk!$D$10&gt;=2028),"1","")</f>
        <v/>
      </c>
      <c r="AR873" s="28" t="str">
        <f>IF(AND($D873&lt;=2028,Zisk!$D$10&gt;=2028),"+","")</f>
        <v/>
      </c>
      <c r="AS873" s="30" t="str">
        <f>IF(AND($D873&lt;=2028,Zisk!$D$10&gt;=2028),VstupniParametry_SKRYT!$D$12,"")</f>
        <v/>
      </c>
      <c r="AT873" s="28" t="str">
        <f>IF(AND($D873&lt;=2028,Zisk!$D$10&gt;=2028),")","")</f>
        <v/>
      </c>
      <c r="AU873" s="31" t="str">
        <f>IF(AND(D873&lt;2028,2028&lt;=Zisk!$D$10),1,IF(D873=2028,0,""))</f>
        <v/>
      </c>
      <c r="AV873" s="32" t="str">
        <f>IF(AND($D873&lt;=2028,Zisk!$D$10&gt;=2029),"x","")</f>
        <v/>
      </c>
      <c r="AW873" s="28" t="str">
        <f>IF(AND($D873&lt;=2029,Zisk!$D$10&gt;=2029),"(","")</f>
        <v/>
      </c>
      <c r="AX873" s="28" t="str">
        <f>IF(AND($D873&lt;=2029,Zisk!$D$10&gt;=2029),"1","")</f>
        <v/>
      </c>
      <c r="AY873" s="28" t="str">
        <f>IF(AND($D873&lt;=2029,Zisk!$D$10&gt;=2029),"+","")</f>
        <v/>
      </c>
      <c r="AZ873" s="30" t="str">
        <f>IF(AND($D873&lt;=2029,Zisk!$D$10&gt;=2029),VstupniParametry_SKRYT!$D$13,"")</f>
        <v/>
      </c>
      <c r="BA873" s="28" t="str">
        <f>IF(AND($D873&lt;=2029,Zisk!$D$10&gt;=2029),")","")</f>
        <v/>
      </c>
      <c r="BB873" s="31" t="str">
        <f>IF(AND(D873&lt;2029,2029&lt;=Zisk!$D$10),1,IF(D873=2029,0,""))</f>
        <v/>
      </c>
      <c r="BC873" s="32" t="str">
        <f>IF(AND($D873&lt;=2029,Zisk!$D$10&gt;=2030),"x","")</f>
        <v/>
      </c>
      <c r="BD873" s="28" t="str">
        <f>IF(AND($D873&lt;=2030,Zisk!$D$10&gt;=2030),"(","")</f>
        <v/>
      </c>
      <c r="BE873" s="28" t="str">
        <f>IF(AND($D873&lt;=2030,Zisk!$D$10&gt;=2030),"1","")</f>
        <v/>
      </c>
      <c r="BF873" s="28" t="str">
        <f>IF(AND($D873&lt;=2030,Zisk!$D$10&gt;=2030),"+","")</f>
        <v/>
      </c>
      <c r="BG873" s="30" t="str">
        <f>IF(AND($D873&lt;=2030,Zisk!$D$10&gt;=2030),VstupniParametry_SKRYT!$D$14,"")</f>
        <v/>
      </c>
      <c r="BH873" s="28" t="str">
        <f>IF(AND($D873&lt;=2030,Zisk!$D$10&gt;=2030),")","")</f>
        <v/>
      </c>
      <c r="BI873" s="31" t="str">
        <f>IF(AND(D873&lt;2030,2030&lt;=Zisk!$D$10),1,IF(D873=2030,0,""))</f>
        <v/>
      </c>
      <c r="BJ873" s="33" t="s">
        <v>32</v>
      </c>
      <c r="BK873" s="30">
        <f t="shared" si="424"/>
        <v>1</v>
      </c>
      <c r="BL873" s="28" t="str">
        <f t="shared" si="425"/>
        <v>x</v>
      </c>
      <c r="BM873" s="34">
        <f t="shared" si="426"/>
        <v>1</v>
      </c>
      <c r="BN873" s="30" t="str">
        <f t="shared" si="427"/>
        <v>x</v>
      </c>
      <c r="BO873" s="34">
        <f t="shared" si="412"/>
        <v>1.018</v>
      </c>
      <c r="BP873" s="34" t="str">
        <f t="shared" si="413"/>
        <v/>
      </c>
      <c r="BQ873" s="34" t="str">
        <f t="shared" si="414"/>
        <v/>
      </c>
      <c r="BR873" s="34" t="str">
        <f t="shared" si="415"/>
        <v/>
      </c>
      <c r="BS873" s="34" t="str">
        <f t="shared" si="416"/>
        <v/>
      </c>
      <c r="BT873" s="34" t="str">
        <f t="shared" si="417"/>
        <v/>
      </c>
      <c r="BU873" s="34" t="str">
        <f t="shared" si="418"/>
        <v/>
      </c>
      <c r="BV873" s="34" t="str">
        <f t="shared" si="419"/>
        <v/>
      </c>
      <c r="BW873" s="34" t="str">
        <f t="shared" si="420"/>
        <v/>
      </c>
      <c r="BX873" s="34" t="str">
        <f t="shared" si="421"/>
        <v/>
      </c>
      <c r="BY873" s="34" t="str">
        <f t="shared" si="422"/>
        <v/>
      </c>
      <c r="BZ873" s="33" t="s">
        <v>32</v>
      </c>
      <c r="CA873" s="34">
        <f t="shared" si="423"/>
        <v>1.018</v>
      </c>
      <c r="CB873" s="28"/>
      <c r="CC873" s="29">
        <f>IF(D873&gt;Zisk!$D$10,"",E873*CA873)</f>
        <v>0</v>
      </c>
    </row>
    <row r="874" spans="2:81" x14ac:dyDescent="0.2">
      <c r="B874" s="35" t="str">
        <f>Zisk!B885</f>
        <v/>
      </c>
      <c r="C874" s="35">
        <f>Zisk!C885</f>
        <v>0</v>
      </c>
      <c r="D874" s="35">
        <f>Zisk!E885</f>
        <v>0</v>
      </c>
      <c r="E874" s="36">
        <f>Zisk!D885</f>
        <v>0</v>
      </c>
      <c r="F874" s="36"/>
      <c r="G874" s="35" t="str">
        <f t="shared" si="398"/>
        <v>(</v>
      </c>
      <c r="H874" s="35" t="str">
        <f t="shared" si="399"/>
        <v>1</v>
      </c>
      <c r="I874" s="35" t="str">
        <f t="shared" si="400"/>
        <v>+</v>
      </c>
      <c r="J874" s="37">
        <f>IF($D874&lt;=2021,VstupniParametry_SKRYT!$D$5,"")</f>
        <v>0.02</v>
      </c>
      <c r="K874" s="35" t="str">
        <f t="shared" si="401"/>
        <v>)</v>
      </c>
      <c r="L874" s="38">
        <f>IF($D874&lt;=2021,COUNTIF(Vypocet_SKRYT!T871:AS871,"&gt;=1"),"")</f>
        <v>0</v>
      </c>
      <c r="M874" s="39" t="str">
        <f t="shared" si="402"/>
        <v>x</v>
      </c>
      <c r="N874" s="35" t="str">
        <f t="shared" si="403"/>
        <v>(</v>
      </c>
      <c r="O874" s="35" t="str">
        <f t="shared" si="404"/>
        <v>1</v>
      </c>
      <c r="P874" s="35" t="str">
        <f t="shared" si="405"/>
        <v>+</v>
      </c>
      <c r="Q874" s="37">
        <f>IF($D874&lt;=2024,VstupniParametry_SKRYT!$D$6,"")</f>
        <v>0.06</v>
      </c>
      <c r="R874" s="35" t="str">
        <f t="shared" si="406"/>
        <v>)</v>
      </c>
      <c r="S874" s="38">
        <f>IF($D874&lt;=2024,COUNTIFS(Vypocet_SKRYT!AT871:AV871,"&gt;=1"),"")</f>
        <v>0</v>
      </c>
      <c r="T874" s="39" t="str">
        <f t="shared" si="407"/>
        <v>x</v>
      </c>
      <c r="U874" s="35" t="str">
        <f t="shared" si="408"/>
        <v>(</v>
      </c>
      <c r="V874" s="35" t="str">
        <f t="shared" si="409"/>
        <v>1</v>
      </c>
      <c r="W874" s="35" t="str">
        <f t="shared" si="410"/>
        <v>+</v>
      </c>
      <c r="X874" s="37">
        <f>IF($D874&lt;=2025,VstupniParametry_SKRYT!$D$9,"")</f>
        <v>1.7999999999999999E-2</v>
      </c>
      <c r="Y874" s="35" t="str">
        <f t="shared" si="411"/>
        <v>)</v>
      </c>
      <c r="Z874" s="38">
        <f>IF(AND(D874&lt;2025,2025&lt;=Zisk!$D$10),1,IF(D874=2025,0,""))</f>
        <v>1</v>
      </c>
      <c r="AA874" s="39" t="str">
        <f>IF(AND($D874&lt;=2025,Zisk!$D$10&gt;=2026),"x","")</f>
        <v/>
      </c>
      <c r="AB874" s="35" t="str">
        <f>IF(AND($D874&lt;=2026,Zisk!$D$10&gt;=2026),"(","")</f>
        <v/>
      </c>
      <c r="AC874" s="35" t="str">
        <f>IF(AND($D874&lt;=2026,Zisk!$D$10&gt;=2026),"1","")</f>
        <v/>
      </c>
      <c r="AD874" s="35" t="str">
        <f>IF(AND($D874&lt;=2026,Zisk!$D$10&gt;=2026),"+","")</f>
        <v/>
      </c>
      <c r="AE874" s="37" t="str">
        <f>IF(AND($D874&lt;=2026,Zisk!$D$10&gt;=2026),VstupniParametry_SKRYT!$D$10,"")</f>
        <v/>
      </c>
      <c r="AF874" s="35" t="str">
        <f>IF(AND($D874&lt;=2026,Zisk!$D$10&gt;=2026),")","")</f>
        <v/>
      </c>
      <c r="AG874" s="38" t="str">
        <f>IF(AND(D874&lt;2026,2026&lt;=Zisk!$D$10),1,IF(D874=2026,0,""))</f>
        <v/>
      </c>
      <c r="AH874" s="39" t="str">
        <f>IF(AND($D874&lt;=2026,Zisk!$D$10&gt;=2027),"x","")</f>
        <v/>
      </c>
      <c r="AI874" s="35" t="str">
        <f>IF(AND($D874&lt;=2027,Zisk!$D$10&gt;=2027),"(","")</f>
        <v/>
      </c>
      <c r="AJ874" s="35" t="str">
        <f>IF(AND($D874&lt;=2027,Zisk!$D$10&gt;=2027),"1","")</f>
        <v/>
      </c>
      <c r="AK874" s="35" t="str">
        <f>IF(AND($D874&lt;=2027,Zisk!$D$10&gt;=2027),"+","")</f>
        <v/>
      </c>
      <c r="AL874" s="37" t="str">
        <f>IF(AND($D874&lt;=2027,Zisk!$D$10&gt;=2027),VstupniParametry_SKRYT!$D$11,"")</f>
        <v/>
      </c>
      <c r="AM874" s="35" t="str">
        <f>IF(AND($D874&lt;=2027,Zisk!$D$10&gt;=2027),")","")</f>
        <v/>
      </c>
      <c r="AN874" s="38" t="str">
        <f>IF(AND(D874&lt;2027,2027&lt;=Zisk!$D$10),1,IF(D874=2027,0,""))</f>
        <v/>
      </c>
      <c r="AO874" s="39" t="str">
        <f>IF(AND($D874&lt;=2027,Zisk!$D$10&gt;=2028),"x","")</f>
        <v/>
      </c>
      <c r="AP874" s="35" t="str">
        <f>IF(AND($D874&lt;=2028,Zisk!$D$10&gt;=2028),"(","")</f>
        <v/>
      </c>
      <c r="AQ874" s="35" t="str">
        <f>IF(AND($D874&lt;=2028,Zisk!$D$10&gt;=2028),"1","")</f>
        <v/>
      </c>
      <c r="AR874" s="35" t="str">
        <f>IF(AND($D874&lt;=2028,Zisk!$D$10&gt;=2028),"+","")</f>
        <v/>
      </c>
      <c r="AS874" s="37" t="str">
        <f>IF(AND($D874&lt;=2028,Zisk!$D$10&gt;=2028),VstupniParametry_SKRYT!$D$12,"")</f>
        <v/>
      </c>
      <c r="AT874" s="35" t="str">
        <f>IF(AND($D874&lt;=2028,Zisk!$D$10&gt;=2028),")","")</f>
        <v/>
      </c>
      <c r="AU874" s="38" t="str">
        <f>IF(AND(D874&lt;2028,2028&lt;=Zisk!$D$10),1,IF(D874=2028,0,""))</f>
        <v/>
      </c>
      <c r="AV874" s="39" t="str">
        <f>IF(AND($D874&lt;=2028,Zisk!$D$10&gt;=2029),"x","")</f>
        <v/>
      </c>
      <c r="AW874" s="35" t="str">
        <f>IF(AND($D874&lt;=2029,Zisk!$D$10&gt;=2029),"(","")</f>
        <v/>
      </c>
      <c r="AX874" s="35" t="str">
        <f>IF(AND($D874&lt;=2029,Zisk!$D$10&gt;=2029),"1","")</f>
        <v/>
      </c>
      <c r="AY874" s="35" t="str">
        <f>IF(AND($D874&lt;=2029,Zisk!$D$10&gt;=2029),"+","")</f>
        <v/>
      </c>
      <c r="AZ874" s="37" t="str">
        <f>IF(AND($D874&lt;=2029,Zisk!$D$10&gt;=2029),VstupniParametry_SKRYT!$D$13,"")</f>
        <v/>
      </c>
      <c r="BA874" s="35" t="str">
        <f>IF(AND($D874&lt;=2029,Zisk!$D$10&gt;=2029),")","")</f>
        <v/>
      </c>
      <c r="BB874" s="38" t="str">
        <f>IF(AND(D874&lt;2029,2029&lt;=Zisk!$D$10),1,IF(D874=2029,0,""))</f>
        <v/>
      </c>
      <c r="BC874" s="39" t="str">
        <f>IF(AND($D874&lt;=2029,Zisk!$D$10&gt;=2030),"x","")</f>
        <v/>
      </c>
      <c r="BD874" s="35" t="str">
        <f>IF(AND($D874&lt;=2030,Zisk!$D$10&gt;=2030),"(","")</f>
        <v/>
      </c>
      <c r="BE874" s="35" t="str">
        <f>IF(AND($D874&lt;=2030,Zisk!$D$10&gt;=2030),"1","")</f>
        <v/>
      </c>
      <c r="BF874" s="35" t="str">
        <f>IF(AND($D874&lt;=2030,Zisk!$D$10&gt;=2030),"+","")</f>
        <v/>
      </c>
      <c r="BG874" s="37" t="str">
        <f>IF(AND($D874&lt;=2030,Zisk!$D$10&gt;=2030),VstupniParametry_SKRYT!$D$14,"")</f>
        <v/>
      </c>
      <c r="BH874" s="35" t="str">
        <f>IF(AND($D874&lt;=2030,Zisk!$D$10&gt;=2030),")","")</f>
        <v/>
      </c>
      <c r="BI874" s="38" t="str">
        <f>IF(AND(D874&lt;2030,2030&lt;=Zisk!$D$10),1,IF(D874=2030,0,""))</f>
        <v/>
      </c>
      <c r="BJ874" s="40" t="s">
        <v>32</v>
      </c>
      <c r="BK874" s="37">
        <f t="shared" si="424"/>
        <v>1</v>
      </c>
      <c r="BL874" s="35" t="str">
        <f t="shared" si="425"/>
        <v>x</v>
      </c>
      <c r="BM874" s="41">
        <f t="shared" si="426"/>
        <v>1</v>
      </c>
      <c r="BN874" s="37" t="str">
        <f t="shared" si="427"/>
        <v>x</v>
      </c>
      <c r="BO874" s="41">
        <f t="shared" si="412"/>
        <v>1.018</v>
      </c>
      <c r="BP874" s="41" t="str">
        <f t="shared" si="413"/>
        <v/>
      </c>
      <c r="BQ874" s="41" t="str">
        <f t="shared" si="414"/>
        <v/>
      </c>
      <c r="BR874" s="41" t="str">
        <f t="shared" si="415"/>
        <v/>
      </c>
      <c r="BS874" s="41" t="str">
        <f t="shared" si="416"/>
        <v/>
      </c>
      <c r="BT874" s="41" t="str">
        <f t="shared" si="417"/>
        <v/>
      </c>
      <c r="BU874" s="41" t="str">
        <f t="shared" si="418"/>
        <v/>
      </c>
      <c r="BV874" s="41" t="str">
        <f t="shared" si="419"/>
        <v/>
      </c>
      <c r="BW874" s="41" t="str">
        <f t="shared" si="420"/>
        <v/>
      </c>
      <c r="BX874" s="41" t="str">
        <f t="shared" si="421"/>
        <v/>
      </c>
      <c r="BY874" s="41" t="str">
        <f t="shared" si="422"/>
        <v/>
      </c>
      <c r="BZ874" s="40" t="s">
        <v>32</v>
      </c>
      <c r="CA874" s="41">
        <f t="shared" si="423"/>
        <v>1.018</v>
      </c>
      <c r="CB874" s="35"/>
      <c r="CC874" s="36">
        <f>IF(D874&gt;Zisk!$D$10,"",E874*CA874)</f>
        <v>0</v>
      </c>
    </row>
    <row r="875" spans="2:81" x14ac:dyDescent="0.2">
      <c r="B875" s="28" t="str">
        <f>Zisk!B886</f>
        <v/>
      </c>
      <c r="C875" s="28">
        <f>Zisk!C886</f>
        <v>0</v>
      </c>
      <c r="D875" s="28">
        <f>Zisk!E886</f>
        <v>0</v>
      </c>
      <c r="E875" s="29">
        <f>Zisk!D886</f>
        <v>0</v>
      </c>
      <c r="F875" s="29"/>
      <c r="G875" s="28" t="str">
        <f t="shared" si="398"/>
        <v>(</v>
      </c>
      <c r="H875" s="28" t="str">
        <f t="shared" si="399"/>
        <v>1</v>
      </c>
      <c r="I875" s="28" t="str">
        <f t="shared" si="400"/>
        <v>+</v>
      </c>
      <c r="J875" s="30">
        <f>IF($D875&lt;=2021,VstupniParametry_SKRYT!$D$5,"")</f>
        <v>0.02</v>
      </c>
      <c r="K875" s="28" t="str">
        <f t="shared" si="401"/>
        <v>)</v>
      </c>
      <c r="L875" s="31">
        <f>IF($D875&lt;=2021,COUNTIF(Vypocet_SKRYT!T872:AS872,"&gt;=1"),"")</f>
        <v>0</v>
      </c>
      <c r="M875" s="32" t="str">
        <f t="shared" si="402"/>
        <v>x</v>
      </c>
      <c r="N875" s="28" t="str">
        <f t="shared" si="403"/>
        <v>(</v>
      </c>
      <c r="O875" s="28" t="str">
        <f t="shared" si="404"/>
        <v>1</v>
      </c>
      <c r="P875" s="28" t="str">
        <f t="shared" si="405"/>
        <v>+</v>
      </c>
      <c r="Q875" s="30">
        <f>IF($D875&lt;=2024,VstupniParametry_SKRYT!$D$6,"")</f>
        <v>0.06</v>
      </c>
      <c r="R875" s="28" t="str">
        <f t="shared" si="406"/>
        <v>)</v>
      </c>
      <c r="S875" s="31">
        <f>IF($D875&lt;=2024,COUNTIFS(Vypocet_SKRYT!AT872:AV872,"&gt;=1"),"")</f>
        <v>0</v>
      </c>
      <c r="T875" s="32" t="str">
        <f t="shared" si="407"/>
        <v>x</v>
      </c>
      <c r="U875" s="28" t="str">
        <f t="shared" si="408"/>
        <v>(</v>
      </c>
      <c r="V875" s="28" t="str">
        <f t="shared" si="409"/>
        <v>1</v>
      </c>
      <c r="W875" s="28" t="str">
        <f t="shared" si="410"/>
        <v>+</v>
      </c>
      <c r="X875" s="30">
        <f>IF($D875&lt;=2025,VstupniParametry_SKRYT!$D$9,"")</f>
        <v>1.7999999999999999E-2</v>
      </c>
      <c r="Y875" s="28" t="str">
        <f t="shared" si="411"/>
        <v>)</v>
      </c>
      <c r="Z875" s="31">
        <f>IF(AND(D875&lt;2025,2025&lt;=Zisk!$D$10),1,IF(D875=2025,0,""))</f>
        <v>1</v>
      </c>
      <c r="AA875" s="32" t="str">
        <f>IF(AND($D875&lt;=2025,Zisk!$D$10&gt;=2026),"x","")</f>
        <v/>
      </c>
      <c r="AB875" s="28" t="str">
        <f>IF(AND($D875&lt;=2026,Zisk!$D$10&gt;=2026),"(","")</f>
        <v/>
      </c>
      <c r="AC875" s="28" t="str">
        <f>IF(AND($D875&lt;=2026,Zisk!$D$10&gt;=2026),"1","")</f>
        <v/>
      </c>
      <c r="AD875" s="28" t="str">
        <f>IF(AND($D875&lt;=2026,Zisk!$D$10&gt;=2026),"+","")</f>
        <v/>
      </c>
      <c r="AE875" s="30" t="str">
        <f>IF(AND($D875&lt;=2026,Zisk!$D$10&gt;=2026),VstupniParametry_SKRYT!$D$10,"")</f>
        <v/>
      </c>
      <c r="AF875" s="28" t="str">
        <f>IF(AND($D875&lt;=2026,Zisk!$D$10&gt;=2026),")","")</f>
        <v/>
      </c>
      <c r="AG875" s="31" t="str">
        <f>IF(AND(D875&lt;2026,2026&lt;=Zisk!$D$10),1,IF(D875=2026,0,""))</f>
        <v/>
      </c>
      <c r="AH875" s="32" t="str">
        <f>IF(AND($D875&lt;=2026,Zisk!$D$10&gt;=2027),"x","")</f>
        <v/>
      </c>
      <c r="AI875" s="28" t="str">
        <f>IF(AND($D875&lt;=2027,Zisk!$D$10&gt;=2027),"(","")</f>
        <v/>
      </c>
      <c r="AJ875" s="28" t="str">
        <f>IF(AND($D875&lt;=2027,Zisk!$D$10&gt;=2027),"1","")</f>
        <v/>
      </c>
      <c r="AK875" s="28" t="str">
        <f>IF(AND($D875&lt;=2027,Zisk!$D$10&gt;=2027),"+","")</f>
        <v/>
      </c>
      <c r="AL875" s="30" t="str">
        <f>IF(AND($D875&lt;=2027,Zisk!$D$10&gt;=2027),VstupniParametry_SKRYT!$D$11,"")</f>
        <v/>
      </c>
      <c r="AM875" s="28" t="str">
        <f>IF(AND($D875&lt;=2027,Zisk!$D$10&gt;=2027),")","")</f>
        <v/>
      </c>
      <c r="AN875" s="31" t="str">
        <f>IF(AND(D875&lt;2027,2027&lt;=Zisk!$D$10),1,IF(D875=2027,0,""))</f>
        <v/>
      </c>
      <c r="AO875" s="32" t="str">
        <f>IF(AND($D875&lt;=2027,Zisk!$D$10&gt;=2028),"x","")</f>
        <v/>
      </c>
      <c r="AP875" s="28" t="str">
        <f>IF(AND($D875&lt;=2028,Zisk!$D$10&gt;=2028),"(","")</f>
        <v/>
      </c>
      <c r="AQ875" s="28" t="str">
        <f>IF(AND($D875&lt;=2028,Zisk!$D$10&gt;=2028),"1","")</f>
        <v/>
      </c>
      <c r="AR875" s="28" t="str">
        <f>IF(AND($D875&lt;=2028,Zisk!$D$10&gt;=2028),"+","")</f>
        <v/>
      </c>
      <c r="AS875" s="30" t="str">
        <f>IF(AND($D875&lt;=2028,Zisk!$D$10&gt;=2028),VstupniParametry_SKRYT!$D$12,"")</f>
        <v/>
      </c>
      <c r="AT875" s="28" t="str">
        <f>IF(AND($D875&lt;=2028,Zisk!$D$10&gt;=2028),")","")</f>
        <v/>
      </c>
      <c r="AU875" s="31" t="str">
        <f>IF(AND(D875&lt;2028,2028&lt;=Zisk!$D$10),1,IF(D875=2028,0,""))</f>
        <v/>
      </c>
      <c r="AV875" s="32" t="str">
        <f>IF(AND($D875&lt;=2028,Zisk!$D$10&gt;=2029),"x","")</f>
        <v/>
      </c>
      <c r="AW875" s="28" t="str">
        <f>IF(AND($D875&lt;=2029,Zisk!$D$10&gt;=2029),"(","")</f>
        <v/>
      </c>
      <c r="AX875" s="28" t="str">
        <f>IF(AND($D875&lt;=2029,Zisk!$D$10&gt;=2029),"1","")</f>
        <v/>
      </c>
      <c r="AY875" s="28" t="str">
        <f>IF(AND($D875&lt;=2029,Zisk!$D$10&gt;=2029),"+","")</f>
        <v/>
      </c>
      <c r="AZ875" s="30" t="str">
        <f>IF(AND($D875&lt;=2029,Zisk!$D$10&gt;=2029),VstupniParametry_SKRYT!$D$13,"")</f>
        <v/>
      </c>
      <c r="BA875" s="28" t="str">
        <f>IF(AND($D875&lt;=2029,Zisk!$D$10&gt;=2029),")","")</f>
        <v/>
      </c>
      <c r="BB875" s="31" t="str">
        <f>IF(AND(D875&lt;2029,2029&lt;=Zisk!$D$10),1,IF(D875=2029,0,""))</f>
        <v/>
      </c>
      <c r="BC875" s="32" t="str">
        <f>IF(AND($D875&lt;=2029,Zisk!$D$10&gt;=2030),"x","")</f>
        <v/>
      </c>
      <c r="BD875" s="28" t="str">
        <f>IF(AND($D875&lt;=2030,Zisk!$D$10&gt;=2030),"(","")</f>
        <v/>
      </c>
      <c r="BE875" s="28" t="str">
        <f>IF(AND($D875&lt;=2030,Zisk!$D$10&gt;=2030),"1","")</f>
        <v/>
      </c>
      <c r="BF875" s="28" t="str">
        <f>IF(AND($D875&lt;=2030,Zisk!$D$10&gt;=2030),"+","")</f>
        <v/>
      </c>
      <c r="BG875" s="30" t="str">
        <f>IF(AND($D875&lt;=2030,Zisk!$D$10&gt;=2030),VstupniParametry_SKRYT!$D$14,"")</f>
        <v/>
      </c>
      <c r="BH875" s="28" t="str">
        <f>IF(AND($D875&lt;=2030,Zisk!$D$10&gt;=2030),")","")</f>
        <v/>
      </c>
      <c r="BI875" s="31" t="str">
        <f>IF(AND(D875&lt;2030,2030&lt;=Zisk!$D$10),1,IF(D875=2030,0,""))</f>
        <v/>
      </c>
      <c r="BJ875" s="33" t="s">
        <v>32</v>
      </c>
      <c r="BK875" s="30">
        <f t="shared" si="424"/>
        <v>1</v>
      </c>
      <c r="BL875" s="28" t="str">
        <f t="shared" si="425"/>
        <v>x</v>
      </c>
      <c r="BM875" s="34">
        <f t="shared" si="426"/>
        <v>1</v>
      </c>
      <c r="BN875" s="30" t="str">
        <f t="shared" si="427"/>
        <v>x</v>
      </c>
      <c r="BO875" s="34">
        <f t="shared" si="412"/>
        <v>1.018</v>
      </c>
      <c r="BP875" s="34" t="str">
        <f t="shared" si="413"/>
        <v/>
      </c>
      <c r="BQ875" s="34" t="str">
        <f t="shared" si="414"/>
        <v/>
      </c>
      <c r="BR875" s="34" t="str">
        <f t="shared" si="415"/>
        <v/>
      </c>
      <c r="BS875" s="34" t="str">
        <f t="shared" si="416"/>
        <v/>
      </c>
      <c r="BT875" s="34" t="str">
        <f t="shared" si="417"/>
        <v/>
      </c>
      <c r="BU875" s="34" t="str">
        <f t="shared" si="418"/>
        <v/>
      </c>
      <c r="BV875" s="34" t="str">
        <f t="shared" si="419"/>
        <v/>
      </c>
      <c r="BW875" s="34" t="str">
        <f t="shared" si="420"/>
        <v/>
      </c>
      <c r="BX875" s="34" t="str">
        <f t="shared" si="421"/>
        <v/>
      </c>
      <c r="BY875" s="34" t="str">
        <f t="shared" si="422"/>
        <v/>
      </c>
      <c r="BZ875" s="33" t="s">
        <v>32</v>
      </c>
      <c r="CA875" s="34">
        <f t="shared" si="423"/>
        <v>1.018</v>
      </c>
      <c r="CB875" s="28"/>
      <c r="CC875" s="29">
        <f>IF(D875&gt;Zisk!$D$10,"",E875*CA875)</f>
        <v>0</v>
      </c>
    </row>
    <row r="876" spans="2:81" x14ac:dyDescent="0.2">
      <c r="B876" s="35" t="str">
        <f>Zisk!B887</f>
        <v/>
      </c>
      <c r="C876" s="35">
        <f>Zisk!C887</f>
        <v>0</v>
      </c>
      <c r="D876" s="35">
        <f>Zisk!E887</f>
        <v>0</v>
      </c>
      <c r="E876" s="36">
        <f>Zisk!D887</f>
        <v>0</v>
      </c>
      <c r="F876" s="36"/>
      <c r="G876" s="35" t="str">
        <f t="shared" si="398"/>
        <v>(</v>
      </c>
      <c r="H876" s="35" t="str">
        <f t="shared" si="399"/>
        <v>1</v>
      </c>
      <c r="I876" s="35" t="str">
        <f t="shared" si="400"/>
        <v>+</v>
      </c>
      <c r="J876" s="37">
        <f>IF($D876&lt;=2021,VstupniParametry_SKRYT!$D$5,"")</f>
        <v>0.02</v>
      </c>
      <c r="K876" s="35" t="str">
        <f t="shared" si="401"/>
        <v>)</v>
      </c>
      <c r="L876" s="38">
        <f>IF($D876&lt;=2021,COUNTIF(Vypocet_SKRYT!T873:AS873,"&gt;=1"),"")</f>
        <v>0</v>
      </c>
      <c r="M876" s="39" t="str">
        <f t="shared" si="402"/>
        <v>x</v>
      </c>
      <c r="N876" s="35" t="str">
        <f t="shared" si="403"/>
        <v>(</v>
      </c>
      <c r="O876" s="35" t="str">
        <f t="shared" si="404"/>
        <v>1</v>
      </c>
      <c r="P876" s="35" t="str">
        <f t="shared" si="405"/>
        <v>+</v>
      </c>
      <c r="Q876" s="37">
        <f>IF($D876&lt;=2024,VstupniParametry_SKRYT!$D$6,"")</f>
        <v>0.06</v>
      </c>
      <c r="R876" s="35" t="str">
        <f t="shared" si="406"/>
        <v>)</v>
      </c>
      <c r="S876" s="38">
        <f>IF($D876&lt;=2024,COUNTIFS(Vypocet_SKRYT!AT873:AV873,"&gt;=1"),"")</f>
        <v>0</v>
      </c>
      <c r="T876" s="39" t="str">
        <f t="shared" si="407"/>
        <v>x</v>
      </c>
      <c r="U876" s="35" t="str">
        <f t="shared" si="408"/>
        <v>(</v>
      </c>
      <c r="V876" s="35" t="str">
        <f t="shared" si="409"/>
        <v>1</v>
      </c>
      <c r="W876" s="35" t="str">
        <f t="shared" si="410"/>
        <v>+</v>
      </c>
      <c r="X876" s="37">
        <f>IF($D876&lt;=2025,VstupniParametry_SKRYT!$D$9,"")</f>
        <v>1.7999999999999999E-2</v>
      </c>
      <c r="Y876" s="35" t="str">
        <f t="shared" si="411"/>
        <v>)</v>
      </c>
      <c r="Z876" s="38">
        <f>IF(AND(D876&lt;2025,2025&lt;=Zisk!$D$10),1,IF(D876=2025,0,""))</f>
        <v>1</v>
      </c>
      <c r="AA876" s="39" t="str">
        <f>IF(AND($D876&lt;=2025,Zisk!$D$10&gt;=2026),"x","")</f>
        <v/>
      </c>
      <c r="AB876" s="35" t="str">
        <f>IF(AND($D876&lt;=2026,Zisk!$D$10&gt;=2026),"(","")</f>
        <v/>
      </c>
      <c r="AC876" s="35" t="str">
        <f>IF(AND($D876&lt;=2026,Zisk!$D$10&gt;=2026),"1","")</f>
        <v/>
      </c>
      <c r="AD876" s="35" t="str">
        <f>IF(AND($D876&lt;=2026,Zisk!$D$10&gt;=2026),"+","")</f>
        <v/>
      </c>
      <c r="AE876" s="37" t="str">
        <f>IF(AND($D876&lt;=2026,Zisk!$D$10&gt;=2026),VstupniParametry_SKRYT!$D$10,"")</f>
        <v/>
      </c>
      <c r="AF876" s="35" t="str">
        <f>IF(AND($D876&lt;=2026,Zisk!$D$10&gt;=2026),")","")</f>
        <v/>
      </c>
      <c r="AG876" s="38" t="str">
        <f>IF(AND(D876&lt;2026,2026&lt;=Zisk!$D$10),1,IF(D876=2026,0,""))</f>
        <v/>
      </c>
      <c r="AH876" s="39" t="str">
        <f>IF(AND($D876&lt;=2026,Zisk!$D$10&gt;=2027),"x","")</f>
        <v/>
      </c>
      <c r="AI876" s="35" t="str">
        <f>IF(AND($D876&lt;=2027,Zisk!$D$10&gt;=2027),"(","")</f>
        <v/>
      </c>
      <c r="AJ876" s="35" t="str">
        <f>IF(AND($D876&lt;=2027,Zisk!$D$10&gt;=2027),"1","")</f>
        <v/>
      </c>
      <c r="AK876" s="35" t="str">
        <f>IF(AND($D876&lt;=2027,Zisk!$D$10&gt;=2027),"+","")</f>
        <v/>
      </c>
      <c r="AL876" s="37" t="str">
        <f>IF(AND($D876&lt;=2027,Zisk!$D$10&gt;=2027),VstupniParametry_SKRYT!$D$11,"")</f>
        <v/>
      </c>
      <c r="AM876" s="35" t="str">
        <f>IF(AND($D876&lt;=2027,Zisk!$D$10&gt;=2027),")","")</f>
        <v/>
      </c>
      <c r="AN876" s="38" t="str">
        <f>IF(AND(D876&lt;2027,2027&lt;=Zisk!$D$10),1,IF(D876=2027,0,""))</f>
        <v/>
      </c>
      <c r="AO876" s="39" t="str">
        <f>IF(AND($D876&lt;=2027,Zisk!$D$10&gt;=2028),"x","")</f>
        <v/>
      </c>
      <c r="AP876" s="35" t="str">
        <f>IF(AND($D876&lt;=2028,Zisk!$D$10&gt;=2028),"(","")</f>
        <v/>
      </c>
      <c r="AQ876" s="35" t="str">
        <f>IF(AND($D876&lt;=2028,Zisk!$D$10&gt;=2028),"1","")</f>
        <v/>
      </c>
      <c r="AR876" s="35" t="str">
        <f>IF(AND($D876&lt;=2028,Zisk!$D$10&gt;=2028),"+","")</f>
        <v/>
      </c>
      <c r="AS876" s="37" t="str">
        <f>IF(AND($D876&lt;=2028,Zisk!$D$10&gt;=2028),VstupniParametry_SKRYT!$D$12,"")</f>
        <v/>
      </c>
      <c r="AT876" s="35" t="str">
        <f>IF(AND($D876&lt;=2028,Zisk!$D$10&gt;=2028),")","")</f>
        <v/>
      </c>
      <c r="AU876" s="38" t="str">
        <f>IF(AND(D876&lt;2028,2028&lt;=Zisk!$D$10),1,IF(D876=2028,0,""))</f>
        <v/>
      </c>
      <c r="AV876" s="39" t="str">
        <f>IF(AND($D876&lt;=2028,Zisk!$D$10&gt;=2029),"x","")</f>
        <v/>
      </c>
      <c r="AW876" s="35" t="str">
        <f>IF(AND($D876&lt;=2029,Zisk!$D$10&gt;=2029),"(","")</f>
        <v/>
      </c>
      <c r="AX876" s="35" t="str">
        <f>IF(AND($D876&lt;=2029,Zisk!$D$10&gt;=2029),"1","")</f>
        <v/>
      </c>
      <c r="AY876" s="35" t="str">
        <f>IF(AND($D876&lt;=2029,Zisk!$D$10&gt;=2029),"+","")</f>
        <v/>
      </c>
      <c r="AZ876" s="37" t="str">
        <f>IF(AND($D876&lt;=2029,Zisk!$D$10&gt;=2029),VstupniParametry_SKRYT!$D$13,"")</f>
        <v/>
      </c>
      <c r="BA876" s="35" t="str">
        <f>IF(AND($D876&lt;=2029,Zisk!$D$10&gt;=2029),")","")</f>
        <v/>
      </c>
      <c r="BB876" s="38" t="str">
        <f>IF(AND(D876&lt;2029,2029&lt;=Zisk!$D$10),1,IF(D876=2029,0,""))</f>
        <v/>
      </c>
      <c r="BC876" s="39" t="str">
        <f>IF(AND($D876&lt;=2029,Zisk!$D$10&gt;=2030),"x","")</f>
        <v/>
      </c>
      <c r="BD876" s="35" t="str">
        <f>IF(AND($D876&lt;=2030,Zisk!$D$10&gt;=2030),"(","")</f>
        <v/>
      </c>
      <c r="BE876" s="35" t="str">
        <f>IF(AND($D876&lt;=2030,Zisk!$D$10&gt;=2030),"1","")</f>
        <v/>
      </c>
      <c r="BF876" s="35" t="str">
        <f>IF(AND($D876&lt;=2030,Zisk!$D$10&gt;=2030),"+","")</f>
        <v/>
      </c>
      <c r="BG876" s="37" t="str">
        <f>IF(AND($D876&lt;=2030,Zisk!$D$10&gt;=2030),VstupniParametry_SKRYT!$D$14,"")</f>
        <v/>
      </c>
      <c r="BH876" s="35" t="str">
        <f>IF(AND($D876&lt;=2030,Zisk!$D$10&gt;=2030),")","")</f>
        <v/>
      </c>
      <c r="BI876" s="38" t="str">
        <f>IF(AND(D876&lt;2030,2030&lt;=Zisk!$D$10),1,IF(D876=2030,0,""))</f>
        <v/>
      </c>
      <c r="BJ876" s="40" t="s">
        <v>32</v>
      </c>
      <c r="BK876" s="37">
        <f t="shared" si="424"/>
        <v>1</v>
      </c>
      <c r="BL876" s="35" t="str">
        <f t="shared" si="425"/>
        <v>x</v>
      </c>
      <c r="BM876" s="41">
        <f t="shared" si="426"/>
        <v>1</v>
      </c>
      <c r="BN876" s="37" t="str">
        <f t="shared" si="427"/>
        <v>x</v>
      </c>
      <c r="BO876" s="41">
        <f t="shared" si="412"/>
        <v>1.018</v>
      </c>
      <c r="BP876" s="41" t="str">
        <f t="shared" si="413"/>
        <v/>
      </c>
      <c r="BQ876" s="41" t="str">
        <f t="shared" si="414"/>
        <v/>
      </c>
      <c r="BR876" s="41" t="str">
        <f t="shared" si="415"/>
        <v/>
      </c>
      <c r="BS876" s="41" t="str">
        <f t="shared" si="416"/>
        <v/>
      </c>
      <c r="BT876" s="41" t="str">
        <f t="shared" si="417"/>
        <v/>
      </c>
      <c r="BU876" s="41" t="str">
        <f t="shared" si="418"/>
        <v/>
      </c>
      <c r="BV876" s="41" t="str">
        <f t="shared" si="419"/>
        <v/>
      </c>
      <c r="BW876" s="41" t="str">
        <f t="shared" si="420"/>
        <v/>
      </c>
      <c r="BX876" s="41" t="str">
        <f t="shared" si="421"/>
        <v/>
      </c>
      <c r="BY876" s="41" t="str">
        <f t="shared" si="422"/>
        <v/>
      </c>
      <c r="BZ876" s="40" t="s">
        <v>32</v>
      </c>
      <c r="CA876" s="41">
        <f t="shared" si="423"/>
        <v>1.018</v>
      </c>
      <c r="CB876" s="35"/>
      <c r="CC876" s="36">
        <f>IF(D876&gt;Zisk!$D$10,"",E876*CA876)</f>
        <v>0</v>
      </c>
    </row>
    <row r="877" spans="2:81" x14ac:dyDescent="0.2">
      <c r="B877" s="28" t="str">
        <f>Zisk!B888</f>
        <v/>
      </c>
      <c r="C877" s="28">
        <f>Zisk!C888</f>
        <v>0</v>
      </c>
      <c r="D877" s="28">
        <f>Zisk!E888</f>
        <v>0</v>
      </c>
      <c r="E877" s="29">
        <f>Zisk!D888</f>
        <v>0</v>
      </c>
      <c r="F877" s="29"/>
      <c r="G877" s="28" t="str">
        <f t="shared" si="398"/>
        <v>(</v>
      </c>
      <c r="H877" s="28" t="str">
        <f t="shared" si="399"/>
        <v>1</v>
      </c>
      <c r="I877" s="28" t="str">
        <f t="shared" si="400"/>
        <v>+</v>
      </c>
      <c r="J877" s="30">
        <f>IF($D877&lt;=2021,VstupniParametry_SKRYT!$D$5,"")</f>
        <v>0.02</v>
      </c>
      <c r="K877" s="28" t="str">
        <f t="shared" si="401"/>
        <v>)</v>
      </c>
      <c r="L877" s="31">
        <f>IF($D877&lt;=2021,COUNTIF(Vypocet_SKRYT!T874:AS874,"&gt;=1"),"")</f>
        <v>0</v>
      </c>
      <c r="M877" s="32" t="str">
        <f t="shared" si="402"/>
        <v>x</v>
      </c>
      <c r="N877" s="28" t="str">
        <f t="shared" si="403"/>
        <v>(</v>
      </c>
      <c r="O877" s="28" t="str">
        <f t="shared" si="404"/>
        <v>1</v>
      </c>
      <c r="P877" s="28" t="str">
        <f t="shared" si="405"/>
        <v>+</v>
      </c>
      <c r="Q877" s="30">
        <f>IF($D877&lt;=2024,VstupniParametry_SKRYT!$D$6,"")</f>
        <v>0.06</v>
      </c>
      <c r="R877" s="28" t="str">
        <f t="shared" si="406"/>
        <v>)</v>
      </c>
      <c r="S877" s="31">
        <f>IF($D877&lt;=2024,COUNTIFS(Vypocet_SKRYT!AT874:AV874,"&gt;=1"),"")</f>
        <v>0</v>
      </c>
      <c r="T877" s="32" t="str">
        <f t="shared" si="407"/>
        <v>x</v>
      </c>
      <c r="U877" s="28" t="str">
        <f t="shared" si="408"/>
        <v>(</v>
      </c>
      <c r="V877" s="28" t="str">
        <f t="shared" si="409"/>
        <v>1</v>
      </c>
      <c r="W877" s="28" t="str">
        <f t="shared" si="410"/>
        <v>+</v>
      </c>
      <c r="X877" s="30">
        <f>IF($D877&lt;=2025,VstupniParametry_SKRYT!$D$9,"")</f>
        <v>1.7999999999999999E-2</v>
      </c>
      <c r="Y877" s="28" t="str">
        <f t="shared" si="411"/>
        <v>)</v>
      </c>
      <c r="Z877" s="31">
        <f>IF(AND(D877&lt;2025,2025&lt;=Zisk!$D$10),1,IF(D877=2025,0,""))</f>
        <v>1</v>
      </c>
      <c r="AA877" s="32" t="str">
        <f>IF(AND($D877&lt;=2025,Zisk!$D$10&gt;=2026),"x","")</f>
        <v/>
      </c>
      <c r="AB877" s="28" t="str">
        <f>IF(AND($D877&lt;=2026,Zisk!$D$10&gt;=2026),"(","")</f>
        <v/>
      </c>
      <c r="AC877" s="28" t="str">
        <f>IF(AND($D877&lt;=2026,Zisk!$D$10&gt;=2026),"1","")</f>
        <v/>
      </c>
      <c r="AD877" s="28" t="str">
        <f>IF(AND($D877&lt;=2026,Zisk!$D$10&gt;=2026),"+","")</f>
        <v/>
      </c>
      <c r="AE877" s="30" t="str">
        <f>IF(AND($D877&lt;=2026,Zisk!$D$10&gt;=2026),VstupniParametry_SKRYT!$D$10,"")</f>
        <v/>
      </c>
      <c r="AF877" s="28" t="str">
        <f>IF(AND($D877&lt;=2026,Zisk!$D$10&gt;=2026),")","")</f>
        <v/>
      </c>
      <c r="AG877" s="31" t="str">
        <f>IF(AND(D877&lt;2026,2026&lt;=Zisk!$D$10),1,IF(D877=2026,0,""))</f>
        <v/>
      </c>
      <c r="AH877" s="32" t="str">
        <f>IF(AND($D877&lt;=2026,Zisk!$D$10&gt;=2027),"x","")</f>
        <v/>
      </c>
      <c r="AI877" s="28" t="str">
        <f>IF(AND($D877&lt;=2027,Zisk!$D$10&gt;=2027),"(","")</f>
        <v/>
      </c>
      <c r="AJ877" s="28" t="str">
        <f>IF(AND($D877&lt;=2027,Zisk!$D$10&gt;=2027),"1","")</f>
        <v/>
      </c>
      <c r="AK877" s="28" t="str">
        <f>IF(AND($D877&lt;=2027,Zisk!$D$10&gt;=2027),"+","")</f>
        <v/>
      </c>
      <c r="AL877" s="30" t="str">
        <f>IF(AND($D877&lt;=2027,Zisk!$D$10&gt;=2027),VstupniParametry_SKRYT!$D$11,"")</f>
        <v/>
      </c>
      <c r="AM877" s="28" t="str">
        <f>IF(AND($D877&lt;=2027,Zisk!$D$10&gt;=2027),")","")</f>
        <v/>
      </c>
      <c r="AN877" s="31" t="str">
        <f>IF(AND(D877&lt;2027,2027&lt;=Zisk!$D$10),1,IF(D877=2027,0,""))</f>
        <v/>
      </c>
      <c r="AO877" s="32" t="str">
        <f>IF(AND($D877&lt;=2027,Zisk!$D$10&gt;=2028),"x","")</f>
        <v/>
      </c>
      <c r="AP877" s="28" t="str">
        <f>IF(AND($D877&lt;=2028,Zisk!$D$10&gt;=2028),"(","")</f>
        <v/>
      </c>
      <c r="AQ877" s="28" t="str">
        <f>IF(AND($D877&lt;=2028,Zisk!$D$10&gt;=2028),"1","")</f>
        <v/>
      </c>
      <c r="AR877" s="28" t="str">
        <f>IF(AND($D877&lt;=2028,Zisk!$D$10&gt;=2028),"+","")</f>
        <v/>
      </c>
      <c r="AS877" s="30" t="str">
        <f>IF(AND($D877&lt;=2028,Zisk!$D$10&gt;=2028),VstupniParametry_SKRYT!$D$12,"")</f>
        <v/>
      </c>
      <c r="AT877" s="28" t="str">
        <f>IF(AND($D877&lt;=2028,Zisk!$D$10&gt;=2028),")","")</f>
        <v/>
      </c>
      <c r="AU877" s="31" t="str">
        <f>IF(AND(D877&lt;2028,2028&lt;=Zisk!$D$10),1,IF(D877=2028,0,""))</f>
        <v/>
      </c>
      <c r="AV877" s="32" t="str">
        <f>IF(AND($D877&lt;=2028,Zisk!$D$10&gt;=2029),"x","")</f>
        <v/>
      </c>
      <c r="AW877" s="28" t="str">
        <f>IF(AND($D877&lt;=2029,Zisk!$D$10&gt;=2029),"(","")</f>
        <v/>
      </c>
      <c r="AX877" s="28" t="str">
        <f>IF(AND($D877&lt;=2029,Zisk!$D$10&gt;=2029),"1","")</f>
        <v/>
      </c>
      <c r="AY877" s="28" t="str">
        <f>IF(AND($D877&lt;=2029,Zisk!$D$10&gt;=2029),"+","")</f>
        <v/>
      </c>
      <c r="AZ877" s="30" t="str">
        <f>IF(AND($D877&lt;=2029,Zisk!$D$10&gt;=2029),VstupniParametry_SKRYT!$D$13,"")</f>
        <v/>
      </c>
      <c r="BA877" s="28" t="str">
        <f>IF(AND($D877&lt;=2029,Zisk!$D$10&gt;=2029),")","")</f>
        <v/>
      </c>
      <c r="BB877" s="31" t="str">
        <f>IF(AND(D877&lt;2029,2029&lt;=Zisk!$D$10),1,IF(D877=2029,0,""))</f>
        <v/>
      </c>
      <c r="BC877" s="32" t="str">
        <f>IF(AND($D877&lt;=2029,Zisk!$D$10&gt;=2030),"x","")</f>
        <v/>
      </c>
      <c r="BD877" s="28" t="str">
        <f>IF(AND($D877&lt;=2030,Zisk!$D$10&gt;=2030),"(","")</f>
        <v/>
      </c>
      <c r="BE877" s="28" t="str">
        <f>IF(AND($D877&lt;=2030,Zisk!$D$10&gt;=2030),"1","")</f>
        <v/>
      </c>
      <c r="BF877" s="28" t="str">
        <f>IF(AND($D877&lt;=2030,Zisk!$D$10&gt;=2030),"+","")</f>
        <v/>
      </c>
      <c r="BG877" s="30" t="str">
        <f>IF(AND($D877&lt;=2030,Zisk!$D$10&gt;=2030),VstupniParametry_SKRYT!$D$14,"")</f>
        <v/>
      </c>
      <c r="BH877" s="28" t="str">
        <f>IF(AND($D877&lt;=2030,Zisk!$D$10&gt;=2030),")","")</f>
        <v/>
      </c>
      <c r="BI877" s="31" t="str">
        <f>IF(AND(D877&lt;2030,2030&lt;=Zisk!$D$10),1,IF(D877=2030,0,""))</f>
        <v/>
      </c>
      <c r="BJ877" s="33" t="s">
        <v>32</v>
      </c>
      <c r="BK877" s="30">
        <f t="shared" si="424"/>
        <v>1</v>
      </c>
      <c r="BL877" s="28" t="str">
        <f t="shared" si="425"/>
        <v>x</v>
      </c>
      <c r="BM877" s="34">
        <f t="shared" si="426"/>
        <v>1</v>
      </c>
      <c r="BN877" s="30" t="str">
        <f t="shared" si="427"/>
        <v>x</v>
      </c>
      <c r="BO877" s="34">
        <f t="shared" si="412"/>
        <v>1.018</v>
      </c>
      <c r="BP877" s="34" t="str">
        <f t="shared" si="413"/>
        <v/>
      </c>
      <c r="BQ877" s="34" t="str">
        <f t="shared" si="414"/>
        <v/>
      </c>
      <c r="BR877" s="34" t="str">
        <f t="shared" si="415"/>
        <v/>
      </c>
      <c r="BS877" s="34" t="str">
        <f t="shared" si="416"/>
        <v/>
      </c>
      <c r="BT877" s="34" t="str">
        <f t="shared" si="417"/>
        <v/>
      </c>
      <c r="BU877" s="34" t="str">
        <f t="shared" si="418"/>
        <v/>
      </c>
      <c r="BV877" s="34" t="str">
        <f t="shared" si="419"/>
        <v/>
      </c>
      <c r="BW877" s="34" t="str">
        <f t="shared" si="420"/>
        <v/>
      </c>
      <c r="BX877" s="34" t="str">
        <f t="shared" si="421"/>
        <v/>
      </c>
      <c r="BY877" s="34" t="str">
        <f t="shared" si="422"/>
        <v/>
      </c>
      <c r="BZ877" s="33" t="s">
        <v>32</v>
      </c>
      <c r="CA877" s="34">
        <f t="shared" si="423"/>
        <v>1.018</v>
      </c>
      <c r="CB877" s="28"/>
      <c r="CC877" s="29">
        <f>IF(D877&gt;Zisk!$D$10,"",E877*CA877)</f>
        <v>0</v>
      </c>
    </row>
    <row r="878" spans="2:81" x14ac:dyDescent="0.2">
      <c r="B878" s="35" t="str">
        <f>Zisk!B889</f>
        <v/>
      </c>
      <c r="C878" s="35">
        <f>Zisk!C889</f>
        <v>0</v>
      </c>
      <c r="D878" s="35">
        <f>Zisk!E889</f>
        <v>0</v>
      </c>
      <c r="E878" s="36">
        <f>Zisk!D889</f>
        <v>0</v>
      </c>
      <c r="F878" s="36"/>
      <c r="G878" s="35" t="str">
        <f t="shared" si="398"/>
        <v>(</v>
      </c>
      <c r="H878" s="35" t="str">
        <f t="shared" si="399"/>
        <v>1</v>
      </c>
      <c r="I878" s="35" t="str">
        <f t="shared" si="400"/>
        <v>+</v>
      </c>
      <c r="J878" s="37">
        <f>IF($D878&lt;=2021,VstupniParametry_SKRYT!$D$5,"")</f>
        <v>0.02</v>
      </c>
      <c r="K878" s="35" t="str">
        <f t="shared" si="401"/>
        <v>)</v>
      </c>
      <c r="L878" s="38">
        <f>IF($D878&lt;=2021,COUNTIF(Vypocet_SKRYT!T875:AS875,"&gt;=1"),"")</f>
        <v>0</v>
      </c>
      <c r="M878" s="39" t="str">
        <f t="shared" si="402"/>
        <v>x</v>
      </c>
      <c r="N878" s="35" t="str">
        <f t="shared" si="403"/>
        <v>(</v>
      </c>
      <c r="O878" s="35" t="str">
        <f t="shared" si="404"/>
        <v>1</v>
      </c>
      <c r="P878" s="35" t="str">
        <f t="shared" si="405"/>
        <v>+</v>
      </c>
      <c r="Q878" s="37">
        <f>IF($D878&lt;=2024,VstupniParametry_SKRYT!$D$6,"")</f>
        <v>0.06</v>
      </c>
      <c r="R878" s="35" t="str">
        <f t="shared" si="406"/>
        <v>)</v>
      </c>
      <c r="S878" s="38">
        <f>IF($D878&lt;=2024,COUNTIFS(Vypocet_SKRYT!AT875:AV875,"&gt;=1"),"")</f>
        <v>0</v>
      </c>
      <c r="T878" s="39" t="str">
        <f t="shared" si="407"/>
        <v>x</v>
      </c>
      <c r="U878" s="35" t="str">
        <f t="shared" si="408"/>
        <v>(</v>
      </c>
      <c r="V878" s="35" t="str">
        <f t="shared" si="409"/>
        <v>1</v>
      </c>
      <c r="W878" s="35" t="str">
        <f t="shared" si="410"/>
        <v>+</v>
      </c>
      <c r="X878" s="37">
        <f>IF($D878&lt;=2025,VstupniParametry_SKRYT!$D$9,"")</f>
        <v>1.7999999999999999E-2</v>
      </c>
      <c r="Y878" s="35" t="str">
        <f t="shared" si="411"/>
        <v>)</v>
      </c>
      <c r="Z878" s="38">
        <f>IF(AND(D878&lt;2025,2025&lt;=Zisk!$D$10),1,IF(D878=2025,0,""))</f>
        <v>1</v>
      </c>
      <c r="AA878" s="39" t="str">
        <f>IF(AND($D878&lt;=2025,Zisk!$D$10&gt;=2026),"x","")</f>
        <v/>
      </c>
      <c r="AB878" s="35" t="str">
        <f>IF(AND($D878&lt;=2026,Zisk!$D$10&gt;=2026),"(","")</f>
        <v/>
      </c>
      <c r="AC878" s="35" t="str">
        <f>IF(AND($D878&lt;=2026,Zisk!$D$10&gt;=2026),"1","")</f>
        <v/>
      </c>
      <c r="AD878" s="35" t="str">
        <f>IF(AND($D878&lt;=2026,Zisk!$D$10&gt;=2026),"+","")</f>
        <v/>
      </c>
      <c r="AE878" s="37" t="str">
        <f>IF(AND($D878&lt;=2026,Zisk!$D$10&gt;=2026),VstupniParametry_SKRYT!$D$10,"")</f>
        <v/>
      </c>
      <c r="AF878" s="35" t="str">
        <f>IF(AND($D878&lt;=2026,Zisk!$D$10&gt;=2026),")","")</f>
        <v/>
      </c>
      <c r="AG878" s="38" t="str">
        <f>IF(AND(D878&lt;2026,2026&lt;=Zisk!$D$10),1,IF(D878=2026,0,""))</f>
        <v/>
      </c>
      <c r="AH878" s="39" t="str">
        <f>IF(AND($D878&lt;=2026,Zisk!$D$10&gt;=2027),"x","")</f>
        <v/>
      </c>
      <c r="AI878" s="35" t="str">
        <f>IF(AND($D878&lt;=2027,Zisk!$D$10&gt;=2027),"(","")</f>
        <v/>
      </c>
      <c r="AJ878" s="35" t="str">
        <f>IF(AND($D878&lt;=2027,Zisk!$D$10&gt;=2027),"1","")</f>
        <v/>
      </c>
      <c r="AK878" s="35" t="str">
        <f>IF(AND($D878&lt;=2027,Zisk!$D$10&gt;=2027),"+","")</f>
        <v/>
      </c>
      <c r="AL878" s="37" t="str">
        <f>IF(AND($D878&lt;=2027,Zisk!$D$10&gt;=2027),VstupniParametry_SKRYT!$D$11,"")</f>
        <v/>
      </c>
      <c r="AM878" s="35" t="str">
        <f>IF(AND($D878&lt;=2027,Zisk!$D$10&gt;=2027),")","")</f>
        <v/>
      </c>
      <c r="AN878" s="38" t="str">
        <f>IF(AND(D878&lt;2027,2027&lt;=Zisk!$D$10),1,IF(D878=2027,0,""))</f>
        <v/>
      </c>
      <c r="AO878" s="39" t="str">
        <f>IF(AND($D878&lt;=2027,Zisk!$D$10&gt;=2028),"x","")</f>
        <v/>
      </c>
      <c r="AP878" s="35" t="str">
        <f>IF(AND($D878&lt;=2028,Zisk!$D$10&gt;=2028),"(","")</f>
        <v/>
      </c>
      <c r="AQ878" s="35" t="str">
        <f>IF(AND($D878&lt;=2028,Zisk!$D$10&gt;=2028),"1","")</f>
        <v/>
      </c>
      <c r="AR878" s="35" t="str">
        <f>IF(AND($D878&lt;=2028,Zisk!$D$10&gt;=2028),"+","")</f>
        <v/>
      </c>
      <c r="AS878" s="37" t="str">
        <f>IF(AND($D878&lt;=2028,Zisk!$D$10&gt;=2028),VstupniParametry_SKRYT!$D$12,"")</f>
        <v/>
      </c>
      <c r="AT878" s="35" t="str">
        <f>IF(AND($D878&lt;=2028,Zisk!$D$10&gt;=2028),")","")</f>
        <v/>
      </c>
      <c r="AU878" s="38" t="str">
        <f>IF(AND(D878&lt;2028,2028&lt;=Zisk!$D$10),1,IF(D878=2028,0,""))</f>
        <v/>
      </c>
      <c r="AV878" s="39" t="str">
        <f>IF(AND($D878&lt;=2028,Zisk!$D$10&gt;=2029),"x","")</f>
        <v/>
      </c>
      <c r="AW878" s="35" t="str">
        <f>IF(AND($D878&lt;=2029,Zisk!$D$10&gt;=2029),"(","")</f>
        <v/>
      </c>
      <c r="AX878" s="35" t="str">
        <f>IF(AND($D878&lt;=2029,Zisk!$D$10&gt;=2029),"1","")</f>
        <v/>
      </c>
      <c r="AY878" s="35" t="str">
        <f>IF(AND($D878&lt;=2029,Zisk!$D$10&gt;=2029),"+","")</f>
        <v/>
      </c>
      <c r="AZ878" s="37" t="str">
        <f>IF(AND($D878&lt;=2029,Zisk!$D$10&gt;=2029),VstupniParametry_SKRYT!$D$13,"")</f>
        <v/>
      </c>
      <c r="BA878" s="35" t="str">
        <f>IF(AND($D878&lt;=2029,Zisk!$D$10&gt;=2029),")","")</f>
        <v/>
      </c>
      <c r="BB878" s="38" t="str">
        <f>IF(AND(D878&lt;2029,2029&lt;=Zisk!$D$10),1,IF(D878=2029,0,""))</f>
        <v/>
      </c>
      <c r="BC878" s="39" t="str">
        <f>IF(AND($D878&lt;=2029,Zisk!$D$10&gt;=2030),"x","")</f>
        <v/>
      </c>
      <c r="BD878" s="35" t="str">
        <f>IF(AND($D878&lt;=2030,Zisk!$D$10&gt;=2030),"(","")</f>
        <v/>
      </c>
      <c r="BE878" s="35" t="str">
        <f>IF(AND($D878&lt;=2030,Zisk!$D$10&gt;=2030),"1","")</f>
        <v/>
      </c>
      <c r="BF878" s="35" t="str">
        <f>IF(AND($D878&lt;=2030,Zisk!$D$10&gt;=2030),"+","")</f>
        <v/>
      </c>
      <c r="BG878" s="37" t="str">
        <f>IF(AND($D878&lt;=2030,Zisk!$D$10&gt;=2030),VstupniParametry_SKRYT!$D$14,"")</f>
        <v/>
      </c>
      <c r="BH878" s="35" t="str">
        <f>IF(AND($D878&lt;=2030,Zisk!$D$10&gt;=2030),")","")</f>
        <v/>
      </c>
      <c r="BI878" s="38" t="str">
        <f>IF(AND(D878&lt;2030,2030&lt;=Zisk!$D$10),1,IF(D878=2030,0,""))</f>
        <v/>
      </c>
      <c r="BJ878" s="40" t="s">
        <v>32</v>
      </c>
      <c r="BK878" s="37">
        <f t="shared" si="424"/>
        <v>1</v>
      </c>
      <c r="BL878" s="35" t="str">
        <f t="shared" si="425"/>
        <v>x</v>
      </c>
      <c r="BM878" s="41">
        <f t="shared" si="426"/>
        <v>1</v>
      </c>
      <c r="BN878" s="37" t="str">
        <f t="shared" si="427"/>
        <v>x</v>
      </c>
      <c r="BO878" s="41">
        <f t="shared" si="412"/>
        <v>1.018</v>
      </c>
      <c r="BP878" s="41" t="str">
        <f t="shared" si="413"/>
        <v/>
      </c>
      <c r="BQ878" s="41" t="str">
        <f t="shared" si="414"/>
        <v/>
      </c>
      <c r="BR878" s="41" t="str">
        <f t="shared" si="415"/>
        <v/>
      </c>
      <c r="BS878" s="41" t="str">
        <f t="shared" si="416"/>
        <v/>
      </c>
      <c r="BT878" s="41" t="str">
        <f t="shared" si="417"/>
        <v/>
      </c>
      <c r="BU878" s="41" t="str">
        <f t="shared" si="418"/>
        <v/>
      </c>
      <c r="BV878" s="41" t="str">
        <f t="shared" si="419"/>
        <v/>
      </c>
      <c r="BW878" s="41" t="str">
        <f t="shared" si="420"/>
        <v/>
      </c>
      <c r="BX878" s="41" t="str">
        <f t="shared" si="421"/>
        <v/>
      </c>
      <c r="BY878" s="41" t="str">
        <f t="shared" si="422"/>
        <v/>
      </c>
      <c r="BZ878" s="40" t="s">
        <v>32</v>
      </c>
      <c r="CA878" s="41">
        <f t="shared" si="423"/>
        <v>1.018</v>
      </c>
      <c r="CB878" s="35"/>
      <c r="CC878" s="36">
        <f>IF(D878&gt;Zisk!$D$10,"",E878*CA878)</f>
        <v>0</v>
      </c>
    </row>
    <row r="879" spans="2:81" x14ac:dyDescent="0.2">
      <c r="B879" s="28" t="str">
        <f>Zisk!B890</f>
        <v/>
      </c>
      <c r="C879" s="28">
        <f>Zisk!C890</f>
        <v>0</v>
      </c>
      <c r="D879" s="28">
        <f>Zisk!E890</f>
        <v>0</v>
      </c>
      <c r="E879" s="29">
        <f>Zisk!D890</f>
        <v>0</v>
      </c>
      <c r="F879" s="29"/>
      <c r="G879" s="28" t="str">
        <f t="shared" si="398"/>
        <v>(</v>
      </c>
      <c r="H879" s="28" t="str">
        <f t="shared" si="399"/>
        <v>1</v>
      </c>
      <c r="I879" s="28" t="str">
        <f t="shared" si="400"/>
        <v>+</v>
      </c>
      <c r="J879" s="30">
        <f>IF($D879&lt;=2021,VstupniParametry_SKRYT!$D$5,"")</f>
        <v>0.02</v>
      </c>
      <c r="K879" s="28" t="str">
        <f t="shared" si="401"/>
        <v>)</v>
      </c>
      <c r="L879" s="31">
        <f>IF($D879&lt;=2021,COUNTIF(Vypocet_SKRYT!T876:AS876,"&gt;=1"),"")</f>
        <v>0</v>
      </c>
      <c r="M879" s="32" t="str">
        <f t="shared" si="402"/>
        <v>x</v>
      </c>
      <c r="N879" s="28" t="str">
        <f t="shared" si="403"/>
        <v>(</v>
      </c>
      <c r="O879" s="28" t="str">
        <f t="shared" si="404"/>
        <v>1</v>
      </c>
      <c r="P879" s="28" t="str">
        <f t="shared" si="405"/>
        <v>+</v>
      </c>
      <c r="Q879" s="30">
        <f>IF($D879&lt;=2024,VstupniParametry_SKRYT!$D$6,"")</f>
        <v>0.06</v>
      </c>
      <c r="R879" s="28" t="str">
        <f t="shared" si="406"/>
        <v>)</v>
      </c>
      <c r="S879" s="31">
        <f>IF($D879&lt;=2024,COUNTIFS(Vypocet_SKRYT!AT876:AV876,"&gt;=1"),"")</f>
        <v>0</v>
      </c>
      <c r="T879" s="32" t="str">
        <f t="shared" si="407"/>
        <v>x</v>
      </c>
      <c r="U879" s="28" t="str">
        <f t="shared" si="408"/>
        <v>(</v>
      </c>
      <c r="V879" s="28" t="str">
        <f t="shared" si="409"/>
        <v>1</v>
      </c>
      <c r="W879" s="28" t="str">
        <f t="shared" si="410"/>
        <v>+</v>
      </c>
      <c r="X879" s="30">
        <f>IF($D879&lt;=2025,VstupniParametry_SKRYT!$D$9,"")</f>
        <v>1.7999999999999999E-2</v>
      </c>
      <c r="Y879" s="28" t="str">
        <f t="shared" si="411"/>
        <v>)</v>
      </c>
      <c r="Z879" s="31">
        <f>IF(AND(D879&lt;2025,2025&lt;=Zisk!$D$10),1,IF(D879=2025,0,""))</f>
        <v>1</v>
      </c>
      <c r="AA879" s="32" t="str">
        <f>IF(AND($D879&lt;=2025,Zisk!$D$10&gt;=2026),"x","")</f>
        <v/>
      </c>
      <c r="AB879" s="28" t="str">
        <f>IF(AND($D879&lt;=2026,Zisk!$D$10&gt;=2026),"(","")</f>
        <v/>
      </c>
      <c r="AC879" s="28" t="str">
        <f>IF(AND($D879&lt;=2026,Zisk!$D$10&gt;=2026),"1","")</f>
        <v/>
      </c>
      <c r="AD879" s="28" t="str">
        <f>IF(AND($D879&lt;=2026,Zisk!$D$10&gt;=2026),"+","")</f>
        <v/>
      </c>
      <c r="AE879" s="30" t="str">
        <f>IF(AND($D879&lt;=2026,Zisk!$D$10&gt;=2026),VstupniParametry_SKRYT!$D$10,"")</f>
        <v/>
      </c>
      <c r="AF879" s="28" t="str">
        <f>IF(AND($D879&lt;=2026,Zisk!$D$10&gt;=2026),")","")</f>
        <v/>
      </c>
      <c r="AG879" s="31" t="str">
        <f>IF(AND(D879&lt;2026,2026&lt;=Zisk!$D$10),1,IF(D879=2026,0,""))</f>
        <v/>
      </c>
      <c r="AH879" s="32" t="str">
        <f>IF(AND($D879&lt;=2026,Zisk!$D$10&gt;=2027),"x","")</f>
        <v/>
      </c>
      <c r="AI879" s="28" t="str">
        <f>IF(AND($D879&lt;=2027,Zisk!$D$10&gt;=2027),"(","")</f>
        <v/>
      </c>
      <c r="AJ879" s="28" t="str">
        <f>IF(AND($D879&lt;=2027,Zisk!$D$10&gt;=2027),"1","")</f>
        <v/>
      </c>
      <c r="AK879" s="28" t="str">
        <f>IF(AND($D879&lt;=2027,Zisk!$D$10&gt;=2027),"+","")</f>
        <v/>
      </c>
      <c r="AL879" s="30" t="str">
        <f>IF(AND($D879&lt;=2027,Zisk!$D$10&gt;=2027),VstupniParametry_SKRYT!$D$11,"")</f>
        <v/>
      </c>
      <c r="AM879" s="28" t="str">
        <f>IF(AND($D879&lt;=2027,Zisk!$D$10&gt;=2027),")","")</f>
        <v/>
      </c>
      <c r="AN879" s="31" t="str">
        <f>IF(AND(D879&lt;2027,2027&lt;=Zisk!$D$10),1,IF(D879=2027,0,""))</f>
        <v/>
      </c>
      <c r="AO879" s="32" t="str">
        <f>IF(AND($D879&lt;=2027,Zisk!$D$10&gt;=2028),"x","")</f>
        <v/>
      </c>
      <c r="AP879" s="28" t="str">
        <f>IF(AND($D879&lt;=2028,Zisk!$D$10&gt;=2028),"(","")</f>
        <v/>
      </c>
      <c r="AQ879" s="28" t="str">
        <f>IF(AND($D879&lt;=2028,Zisk!$D$10&gt;=2028),"1","")</f>
        <v/>
      </c>
      <c r="AR879" s="28" t="str">
        <f>IF(AND($D879&lt;=2028,Zisk!$D$10&gt;=2028),"+","")</f>
        <v/>
      </c>
      <c r="AS879" s="30" t="str">
        <f>IF(AND($D879&lt;=2028,Zisk!$D$10&gt;=2028),VstupniParametry_SKRYT!$D$12,"")</f>
        <v/>
      </c>
      <c r="AT879" s="28" t="str">
        <f>IF(AND($D879&lt;=2028,Zisk!$D$10&gt;=2028),")","")</f>
        <v/>
      </c>
      <c r="AU879" s="31" t="str">
        <f>IF(AND(D879&lt;2028,2028&lt;=Zisk!$D$10),1,IF(D879=2028,0,""))</f>
        <v/>
      </c>
      <c r="AV879" s="32" t="str">
        <f>IF(AND($D879&lt;=2028,Zisk!$D$10&gt;=2029),"x","")</f>
        <v/>
      </c>
      <c r="AW879" s="28" t="str">
        <f>IF(AND($D879&lt;=2029,Zisk!$D$10&gt;=2029),"(","")</f>
        <v/>
      </c>
      <c r="AX879" s="28" t="str">
        <f>IF(AND($D879&lt;=2029,Zisk!$D$10&gt;=2029),"1","")</f>
        <v/>
      </c>
      <c r="AY879" s="28" t="str">
        <f>IF(AND($D879&lt;=2029,Zisk!$D$10&gt;=2029),"+","")</f>
        <v/>
      </c>
      <c r="AZ879" s="30" t="str">
        <f>IF(AND($D879&lt;=2029,Zisk!$D$10&gt;=2029),VstupniParametry_SKRYT!$D$13,"")</f>
        <v/>
      </c>
      <c r="BA879" s="28" t="str">
        <f>IF(AND($D879&lt;=2029,Zisk!$D$10&gt;=2029),")","")</f>
        <v/>
      </c>
      <c r="BB879" s="31" t="str">
        <f>IF(AND(D879&lt;2029,2029&lt;=Zisk!$D$10),1,IF(D879=2029,0,""))</f>
        <v/>
      </c>
      <c r="BC879" s="32" t="str">
        <f>IF(AND($D879&lt;=2029,Zisk!$D$10&gt;=2030),"x","")</f>
        <v/>
      </c>
      <c r="BD879" s="28" t="str">
        <f>IF(AND($D879&lt;=2030,Zisk!$D$10&gt;=2030),"(","")</f>
        <v/>
      </c>
      <c r="BE879" s="28" t="str">
        <f>IF(AND($D879&lt;=2030,Zisk!$D$10&gt;=2030),"1","")</f>
        <v/>
      </c>
      <c r="BF879" s="28" t="str">
        <f>IF(AND($D879&lt;=2030,Zisk!$D$10&gt;=2030),"+","")</f>
        <v/>
      </c>
      <c r="BG879" s="30" t="str">
        <f>IF(AND($D879&lt;=2030,Zisk!$D$10&gt;=2030),VstupniParametry_SKRYT!$D$14,"")</f>
        <v/>
      </c>
      <c r="BH879" s="28" t="str">
        <f>IF(AND($D879&lt;=2030,Zisk!$D$10&gt;=2030),")","")</f>
        <v/>
      </c>
      <c r="BI879" s="31" t="str">
        <f>IF(AND(D879&lt;2030,2030&lt;=Zisk!$D$10),1,IF(D879=2030,0,""))</f>
        <v/>
      </c>
      <c r="BJ879" s="33" t="s">
        <v>32</v>
      </c>
      <c r="BK879" s="30">
        <f t="shared" si="424"/>
        <v>1</v>
      </c>
      <c r="BL879" s="28" t="str">
        <f t="shared" si="425"/>
        <v>x</v>
      </c>
      <c r="BM879" s="34">
        <f t="shared" si="426"/>
        <v>1</v>
      </c>
      <c r="BN879" s="30" t="str">
        <f t="shared" si="427"/>
        <v>x</v>
      </c>
      <c r="BO879" s="34">
        <f t="shared" si="412"/>
        <v>1.018</v>
      </c>
      <c r="BP879" s="34" t="str">
        <f t="shared" si="413"/>
        <v/>
      </c>
      <c r="BQ879" s="34" t="str">
        <f t="shared" si="414"/>
        <v/>
      </c>
      <c r="BR879" s="34" t="str">
        <f t="shared" si="415"/>
        <v/>
      </c>
      <c r="BS879" s="34" t="str">
        <f t="shared" si="416"/>
        <v/>
      </c>
      <c r="BT879" s="34" t="str">
        <f t="shared" si="417"/>
        <v/>
      </c>
      <c r="BU879" s="34" t="str">
        <f t="shared" si="418"/>
        <v/>
      </c>
      <c r="BV879" s="34" t="str">
        <f t="shared" si="419"/>
        <v/>
      </c>
      <c r="BW879" s="34" t="str">
        <f t="shared" si="420"/>
        <v/>
      </c>
      <c r="BX879" s="34" t="str">
        <f t="shared" si="421"/>
        <v/>
      </c>
      <c r="BY879" s="34" t="str">
        <f t="shared" si="422"/>
        <v/>
      </c>
      <c r="BZ879" s="33" t="s">
        <v>32</v>
      </c>
      <c r="CA879" s="34">
        <f t="shared" si="423"/>
        <v>1.018</v>
      </c>
      <c r="CB879" s="28"/>
      <c r="CC879" s="29">
        <f>IF(D879&gt;Zisk!$D$10,"",E879*CA879)</f>
        <v>0</v>
      </c>
    </row>
    <row r="880" spans="2:81" x14ac:dyDescent="0.2">
      <c r="B880" s="35" t="str">
        <f>Zisk!B891</f>
        <v/>
      </c>
      <c r="C880" s="35">
        <f>Zisk!C891</f>
        <v>0</v>
      </c>
      <c r="D880" s="35">
        <f>Zisk!E891</f>
        <v>0</v>
      </c>
      <c r="E880" s="36">
        <f>Zisk!D891</f>
        <v>0</v>
      </c>
      <c r="F880" s="36"/>
      <c r="G880" s="35" t="str">
        <f t="shared" si="398"/>
        <v>(</v>
      </c>
      <c r="H880" s="35" t="str">
        <f t="shared" si="399"/>
        <v>1</v>
      </c>
      <c r="I880" s="35" t="str">
        <f t="shared" si="400"/>
        <v>+</v>
      </c>
      <c r="J880" s="37">
        <f>IF($D880&lt;=2021,VstupniParametry_SKRYT!$D$5,"")</f>
        <v>0.02</v>
      </c>
      <c r="K880" s="35" t="str">
        <f t="shared" si="401"/>
        <v>)</v>
      </c>
      <c r="L880" s="38">
        <f>IF($D880&lt;=2021,COUNTIF(Vypocet_SKRYT!T877:AS877,"&gt;=1"),"")</f>
        <v>0</v>
      </c>
      <c r="M880" s="39" t="str">
        <f t="shared" si="402"/>
        <v>x</v>
      </c>
      <c r="N880" s="35" t="str">
        <f t="shared" si="403"/>
        <v>(</v>
      </c>
      <c r="O880" s="35" t="str">
        <f t="shared" si="404"/>
        <v>1</v>
      </c>
      <c r="P880" s="35" t="str">
        <f t="shared" si="405"/>
        <v>+</v>
      </c>
      <c r="Q880" s="37">
        <f>IF($D880&lt;=2024,VstupniParametry_SKRYT!$D$6,"")</f>
        <v>0.06</v>
      </c>
      <c r="R880" s="35" t="str">
        <f t="shared" si="406"/>
        <v>)</v>
      </c>
      <c r="S880" s="38">
        <f>IF($D880&lt;=2024,COUNTIFS(Vypocet_SKRYT!AT877:AV877,"&gt;=1"),"")</f>
        <v>0</v>
      </c>
      <c r="T880" s="39" t="str">
        <f t="shared" si="407"/>
        <v>x</v>
      </c>
      <c r="U880" s="35" t="str">
        <f t="shared" si="408"/>
        <v>(</v>
      </c>
      <c r="V880" s="35" t="str">
        <f t="shared" si="409"/>
        <v>1</v>
      </c>
      <c r="W880" s="35" t="str">
        <f t="shared" si="410"/>
        <v>+</v>
      </c>
      <c r="X880" s="37">
        <f>IF($D880&lt;=2025,VstupniParametry_SKRYT!$D$9,"")</f>
        <v>1.7999999999999999E-2</v>
      </c>
      <c r="Y880" s="35" t="str">
        <f t="shared" si="411"/>
        <v>)</v>
      </c>
      <c r="Z880" s="38">
        <f>IF(AND(D880&lt;2025,2025&lt;=Zisk!$D$10),1,IF(D880=2025,0,""))</f>
        <v>1</v>
      </c>
      <c r="AA880" s="39" t="str">
        <f>IF(AND($D880&lt;=2025,Zisk!$D$10&gt;=2026),"x","")</f>
        <v/>
      </c>
      <c r="AB880" s="35" t="str">
        <f>IF(AND($D880&lt;=2026,Zisk!$D$10&gt;=2026),"(","")</f>
        <v/>
      </c>
      <c r="AC880" s="35" t="str">
        <f>IF(AND($D880&lt;=2026,Zisk!$D$10&gt;=2026),"1","")</f>
        <v/>
      </c>
      <c r="AD880" s="35" t="str">
        <f>IF(AND($D880&lt;=2026,Zisk!$D$10&gt;=2026),"+","")</f>
        <v/>
      </c>
      <c r="AE880" s="37" t="str">
        <f>IF(AND($D880&lt;=2026,Zisk!$D$10&gt;=2026),VstupniParametry_SKRYT!$D$10,"")</f>
        <v/>
      </c>
      <c r="AF880" s="35" t="str">
        <f>IF(AND($D880&lt;=2026,Zisk!$D$10&gt;=2026),")","")</f>
        <v/>
      </c>
      <c r="AG880" s="38" t="str">
        <f>IF(AND(D880&lt;2026,2026&lt;=Zisk!$D$10),1,IF(D880=2026,0,""))</f>
        <v/>
      </c>
      <c r="AH880" s="39" t="str">
        <f>IF(AND($D880&lt;=2026,Zisk!$D$10&gt;=2027),"x","")</f>
        <v/>
      </c>
      <c r="AI880" s="35" t="str">
        <f>IF(AND($D880&lt;=2027,Zisk!$D$10&gt;=2027),"(","")</f>
        <v/>
      </c>
      <c r="AJ880" s="35" t="str">
        <f>IF(AND($D880&lt;=2027,Zisk!$D$10&gt;=2027),"1","")</f>
        <v/>
      </c>
      <c r="AK880" s="35" t="str">
        <f>IF(AND($D880&lt;=2027,Zisk!$D$10&gt;=2027),"+","")</f>
        <v/>
      </c>
      <c r="AL880" s="37" t="str">
        <f>IF(AND($D880&lt;=2027,Zisk!$D$10&gt;=2027),VstupniParametry_SKRYT!$D$11,"")</f>
        <v/>
      </c>
      <c r="AM880" s="35" t="str">
        <f>IF(AND($D880&lt;=2027,Zisk!$D$10&gt;=2027),")","")</f>
        <v/>
      </c>
      <c r="AN880" s="38" t="str">
        <f>IF(AND(D880&lt;2027,2027&lt;=Zisk!$D$10),1,IF(D880=2027,0,""))</f>
        <v/>
      </c>
      <c r="AO880" s="39" t="str">
        <f>IF(AND($D880&lt;=2027,Zisk!$D$10&gt;=2028),"x","")</f>
        <v/>
      </c>
      <c r="AP880" s="35" t="str">
        <f>IF(AND($D880&lt;=2028,Zisk!$D$10&gt;=2028),"(","")</f>
        <v/>
      </c>
      <c r="AQ880" s="35" t="str">
        <f>IF(AND($D880&lt;=2028,Zisk!$D$10&gt;=2028),"1","")</f>
        <v/>
      </c>
      <c r="AR880" s="35" t="str">
        <f>IF(AND($D880&lt;=2028,Zisk!$D$10&gt;=2028),"+","")</f>
        <v/>
      </c>
      <c r="AS880" s="37" t="str">
        <f>IF(AND($D880&lt;=2028,Zisk!$D$10&gt;=2028),VstupniParametry_SKRYT!$D$12,"")</f>
        <v/>
      </c>
      <c r="AT880" s="35" t="str">
        <f>IF(AND($D880&lt;=2028,Zisk!$D$10&gt;=2028),")","")</f>
        <v/>
      </c>
      <c r="AU880" s="38" t="str">
        <f>IF(AND(D880&lt;2028,2028&lt;=Zisk!$D$10),1,IF(D880=2028,0,""))</f>
        <v/>
      </c>
      <c r="AV880" s="39" t="str">
        <f>IF(AND($D880&lt;=2028,Zisk!$D$10&gt;=2029),"x","")</f>
        <v/>
      </c>
      <c r="AW880" s="35" t="str">
        <f>IF(AND($D880&lt;=2029,Zisk!$D$10&gt;=2029),"(","")</f>
        <v/>
      </c>
      <c r="AX880" s="35" t="str">
        <f>IF(AND($D880&lt;=2029,Zisk!$D$10&gt;=2029),"1","")</f>
        <v/>
      </c>
      <c r="AY880" s="35" t="str">
        <f>IF(AND($D880&lt;=2029,Zisk!$D$10&gt;=2029),"+","")</f>
        <v/>
      </c>
      <c r="AZ880" s="37" t="str">
        <f>IF(AND($D880&lt;=2029,Zisk!$D$10&gt;=2029),VstupniParametry_SKRYT!$D$13,"")</f>
        <v/>
      </c>
      <c r="BA880" s="35" t="str">
        <f>IF(AND($D880&lt;=2029,Zisk!$D$10&gt;=2029),")","")</f>
        <v/>
      </c>
      <c r="BB880" s="38" t="str">
        <f>IF(AND(D880&lt;2029,2029&lt;=Zisk!$D$10),1,IF(D880=2029,0,""))</f>
        <v/>
      </c>
      <c r="BC880" s="39" t="str">
        <f>IF(AND($D880&lt;=2029,Zisk!$D$10&gt;=2030),"x","")</f>
        <v/>
      </c>
      <c r="BD880" s="35" t="str">
        <f>IF(AND($D880&lt;=2030,Zisk!$D$10&gt;=2030),"(","")</f>
        <v/>
      </c>
      <c r="BE880" s="35" t="str">
        <f>IF(AND($D880&lt;=2030,Zisk!$D$10&gt;=2030),"1","")</f>
        <v/>
      </c>
      <c r="BF880" s="35" t="str">
        <f>IF(AND($D880&lt;=2030,Zisk!$D$10&gt;=2030),"+","")</f>
        <v/>
      </c>
      <c r="BG880" s="37" t="str">
        <f>IF(AND($D880&lt;=2030,Zisk!$D$10&gt;=2030),VstupniParametry_SKRYT!$D$14,"")</f>
        <v/>
      </c>
      <c r="BH880" s="35" t="str">
        <f>IF(AND($D880&lt;=2030,Zisk!$D$10&gt;=2030),")","")</f>
        <v/>
      </c>
      <c r="BI880" s="38" t="str">
        <f>IF(AND(D880&lt;2030,2030&lt;=Zisk!$D$10),1,IF(D880=2030,0,""))</f>
        <v/>
      </c>
      <c r="BJ880" s="40" t="s">
        <v>32</v>
      </c>
      <c r="BK880" s="37">
        <f t="shared" si="424"/>
        <v>1</v>
      </c>
      <c r="BL880" s="35" t="str">
        <f t="shared" si="425"/>
        <v>x</v>
      </c>
      <c r="BM880" s="41">
        <f t="shared" si="426"/>
        <v>1</v>
      </c>
      <c r="BN880" s="37" t="str">
        <f t="shared" si="427"/>
        <v>x</v>
      </c>
      <c r="BO880" s="41">
        <f t="shared" si="412"/>
        <v>1.018</v>
      </c>
      <c r="BP880" s="41" t="str">
        <f t="shared" si="413"/>
        <v/>
      </c>
      <c r="BQ880" s="41" t="str">
        <f t="shared" si="414"/>
        <v/>
      </c>
      <c r="BR880" s="41" t="str">
        <f t="shared" si="415"/>
        <v/>
      </c>
      <c r="BS880" s="41" t="str">
        <f t="shared" si="416"/>
        <v/>
      </c>
      <c r="BT880" s="41" t="str">
        <f t="shared" si="417"/>
        <v/>
      </c>
      <c r="BU880" s="41" t="str">
        <f t="shared" si="418"/>
        <v/>
      </c>
      <c r="BV880" s="41" t="str">
        <f t="shared" si="419"/>
        <v/>
      </c>
      <c r="BW880" s="41" t="str">
        <f t="shared" si="420"/>
        <v/>
      </c>
      <c r="BX880" s="41" t="str">
        <f t="shared" si="421"/>
        <v/>
      </c>
      <c r="BY880" s="41" t="str">
        <f t="shared" si="422"/>
        <v/>
      </c>
      <c r="BZ880" s="40" t="s">
        <v>32</v>
      </c>
      <c r="CA880" s="41">
        <f t="shared" si="423"/>
        <v>1.018</v>
      </c>
      <c r="CB880" s="35"/>
      <c r="CC880" s="36">
        <f>IF(D880&gt;Zisk!$D$10,"",E880*CA880)</f>
        <v>0</v>
      </c>
    </row>
    <row r="881" spans="2:81" x14ac:dyDescent="0.2">
      <c r="B881" s="28" t="str">
        <f>Zisk!B892</f>
        <v/>
      </c>
      <c r="C881" s="28">
        <f>Zisk!C892</f>
        <v>0</v>
      </c>
      <c r="D881" s="28">
        <f>Zisk!E892</f>
        <v>0</v>
      </c>
      <c r="E881" s="29">
        <f>Zisk!D892</f>
        <v>0</v>
      </c>
      <c r="F881" s="29"/>
      <c r="G881" s="28" t="str">
        <f t="shared" si="398"/>
        <v>(</v>
      </c>
      <c r="H881" s="28" t="str">
        <f t="shared" si="399"/>
        <v>1</v>
      </c>
      <c r="I881" s="28" t="str">
        <f t="shared" si="400"/>
        <v>+</v>
      </c>
      <c r="J881" s="30">
        <f>IF($D881&lt;=2021,VstupniParametry_SKRYT!$D$5,"")</f>
        <v>0.02</v>
      </c>
      <c r="K881" s="28" t="str">
        <f t="shared" si="401"/>
        <v>)</v>
      </c>
      <c r="L881" s="31">
        <f>IF($D881&lt;=2021,COUNTIF(Vypocet_SKRYT!T878:AS878,"&gt;=1"),"")</f>
        <v>0</v>
      </c>
      <c r="M881" s="32" t="str">
        <f t="shared" si="402"/>
        <v>x</v>
      </c>
      <c r="N881" s="28" t="str">
        <f t="shared" si="403"/>
        <v>(</v>
      </c>
      <c r="O881" s="28" t="str">
        <f t="shared" si="404"/>
        <v>1</v>
      </c>
      <c r="P881" s="28" t="str">
        <f t="shared" si="405"/>
        <v>+</v>
      </c>
      <c r="Q881" s="30">
        <f>IF($D881&lt;=2024,VstupniParametry_SKRYT!$D$6,"")</f>
        <v>0.06</v>
      </c>
      <c r="R881" s="28" t="str">
        <f t="shared" si="406"/>
        <v>)</v>
      </c>
      <c r="S881" s="31">
        <f>IF($D881&lt;=2024,COUNTIFS(Vypocet_SKRYT!AT878:AV878,"&gt;=1"),"")</f>
        <v>0</v>
      </c>
      <c r="T881" s="32" t="str">
        <f t="shared" si="407"/>
        <v>x</v>
      </c>
      <c r="U881" s="28" t="str">
        <f t="shared" si="408"/>
        <v>(</v>
      </c>
      <c r="V881" s="28" t="str">
        <f t="shared" si="409"/>
        <v>1</v>
      </c>
      <c r="W881" s="28" t="str">
        <f t="shared" si="410"/>
        <v>+</v>
      </c>
      <c r="X881" s="30">
        <f>IF($D881&lt;=2025,VstupniParametry_SKRYT!$D$9,"")</f>
        <v>1.7999999999999999E-2</v>
      </c>
      <c r="Y881" s="28" t="str">
        <f t="shared" si="411"/>
        <v>)</v>
      </c>
      <c r="Z881" s="31">
        <f>IF(AND(D881&lt;2025,2025&lt;=Zisk!$D$10),1,IF(D881=2025,0,""))</f>
        <v>1</v>
      </c>
      <c r="AA881" s="32" t="str">
        <f>IF(AND($D881&lt;=2025,Zisk!$D$10&gt;=2026),"x","")</f>
        <v/>
      </c>
      <c r="AB881" s="28" t="str">
        <f>IF(AND($D881&lt;=2026,Zisk!$D$10&gt;=2026),"(","")</f>
        <v/>
      </c>
      <c r="AC881" s="28" t="str">
        <f>IF(AND($D881&lt;=2026,Zisk!$D$10&gt;=2026),"1","")</f>
        <v/>
      </c>
      <c r="AD881" s="28" t="str">
        <f>IF(AND($D881&lt;=2026,Zisk!$D$10&gt;=2026),"+","")</f>
        <v/>
      </c>
      <c r="AE881" s="30" t="str">
        <f>IF(AND($D881&lt;=2026,Zisk!$D$10&gt;=2026),VstupniParametry_SKRYT!$D$10,"")</f>
        <v/>
      </c>
      <c r="AF881" s="28" t="str">
        <f>IF(AND($D881&lt;=2026,Zisk!$D$10&gt;=2026),")","")</f>
        <v/>
      </c>
      <c r="AG881" s="31" t="str">
        <f>IF(AND(D881&lt;2026,2026&lt;=Zisk!$D$10),1,IF(D881=2026,0,""))</f>
        <v/>
      </c>
      <c r="AH881" s="32" t="str">
        <f>IF(AND($D881&lt;=2026,Zisk!$D$10&gt;=2027),"x","")</f>
        <v/>
      </c>
      <c r="AI881" s="28" t="str">
        <f>IF(AND($D881&lt;=2027,Zisk!$D$10&gt;=2027),"(","")</f>
        <v/>
      </c>
      <c r="AJ881" s="28" t="str">
        <f>IF(AND($D881&lt;=2027,Zisk!$D$10&gt;=2027),"1","")</f>
        <v/>
      </c>
      <c r="AK881" s="28" t="str">
        <f>IF(AND($D881&lt;=2027,Zisk!$D$10&gt;=2027),"+","")</f>
        <v/>
      </c>
      <c r="AL881" s="30" t="str">
        <f>IF(AND($D881&lt;=2027,Zisk!$D$10&gt;=2027),VstupniParametry_SKRYT!$D$11,"")</f>
        <v/>
      </c>
      <c r="AM881" s="28" t="str">
        <f>IF(AND($D881&lt;=2027,Zisk!$D$10&gt;=2027),")","")</f>
        <v/>
      </c>
      <c r="AN881" s="31" t="str">
        <f>IF(AND(D881&lt;2027,2027&lt;=Zisk!$D$10),1,IF(D881=2027,0,""))</f>
        <v/>
      </c>
      <c r="AO881" s="32" t="str">
        <f>IF(AND($D881&lt;=2027,Zisk!$D$10&gt;=2028),"x","")</f>
        <v/>
      </c>
      <c r="AP881" s="28" t="str">
        <f>IF(AND($D881&lt;=2028,Zisk!$D$10&gt;=2028),"(","")</f>
        <v/>
      </c>
      <c r="AQ881" s="28" t="str">
        <f>IF(AND($D881&lt;=2028,Zisk!$D$10&gt;=2028),"1","")</f>
        <v/>
      </c>
      <c r="AR881" s="28" t="str">
        <f>IF(AND($D881&lt;=2028,Zisk!$D$10&gt;=2028),"+","")</f>
        <v/>
      </c>
      <c r="AS881" s="30" t="str">
        <f>IF(AND($D881&lt;=2028,Zisk!$D$10&gt;=2028),VstupniParametry_SKRYT!$D$12,"")</f>
        <v/>
      </c>
      <c r="AT881" s="28" t="str">
        <f>IF(AND($D881&lt;=2028,Zisk!$D$10&gt;=2028),")","")</f>
        <v/>
      </c>
      <c r="AU881" s="31" t="str">
        <f>IF(AND(D881&lt;2028,2028&lt;=Zisk!$D$10),1,IF(D881=2028,0,""))</f>
        <v/>
      </c>
      <c r="AV881" s="32" t="str">
        <f>IF(AND($D881&lt;=2028,Zisk!$D$10&gt;=2029),"x","")</f>
        <v/>
      </c>
      <c r="AW881" s="28" t="str">
        <f>IF(AND($D881&lt;=2029,Zisk!$D$10&gt;=2029),"(","")</f>
        <v/>
      </c>
      <c r="AX881" s="28" t="str">
        <f>IF(AND($D881&lt;=2029,Zisk!$D$10&gt;=2029),"1","")</f>
        <v/>
      </c>
      <c r="AY881" s="28" t="str">
        <f>IF(AND($D881&lt;=2029,Zisk!$D$10&gt;=2029),"+","")</f>
        <v/>
      </c>
      <c r="AZ881" s="30" t="str">
        <f>IF(AND($D881&lt;=2029,Zisk!$D$10&gt;=2029),VstupniParametry_SKRYT!$D$13,"")</f>
        <v/>
      </c>
      <c r="BA881" s="28" t="str">
        <f>IF(AND($D881&lt;=2029,Zisk!$D$10&gt;=2029),")","")</f>
        <v/>
      </c>
      <c r="BB881" s="31" t="str">
        <f>IF(AND(D881&lt;2029,2029&lt;=Zisk!$D$10),1,IF(D881=2029,0,""))</f>
        <v/>
      </c>
      <c r="BC881" s="32" t="str">
        <f>IF(AND($D881&lt;=2029,Zisk!$D$10&gt;=2030),"x","")</f>
        <v/>
      </c>
      <c r="BD881" s="28" t="str">
        <f>IF(AND($D881&lt;=2030,Zisk!$D$10&gt;=2030),"(","")</f>
        <v/>
      </c>
      <c r="BE881" s="28" t="str">
        <f>IF(AND($D881&lt;=2030,Zisk!$D$10&gt;=2030),"1","")</f>
        <v/>
      </c>
      <c r="BF881" s="28" t="str">
        <f>IF(AND($D881&lt;=2030,Zisk!$D$10&gt;=2030),"+","")</f>
        <v/>
      </c>
      <c r="BG881" s="30" t="str">
        <f>IF(AND($D881&lt;=2030,Zisk!$D$10&gt;=2030),VstupniParametry_SKRYT!$D$14,"")</f>
        <v/>
      </c>
      <c r="BH881" s="28" t="str">
        <f>IF(AND($D881&lt;=2030,Zisk!$D$10&gt;=2030),")","")</f>
        <v/>
      </c>
      <c r="BI881" s="31" t="str">
        <f>IF(AND(D881&lt;2030,2030&lt;=Zisk!$D$10),1,IF(D881=2030,0,""))</f>
        <v/>
      </c>
      <c r="BJ881" s="33" t="s">
        <v>32</v>
      </c>
      <c r="BK881" s="30">
        <f t="shared" si="424"/>
        <v>1</v>
      </c>
      <c r="BL881" s="28" t="str">
        <f t="shared" si="425"/>
        <v>x</v>
      </c>
      <c r="BM881" s="34">
        <f t="shared" si="426"/>
        <v>1</v>
      </c>
      <c r="BN881" s="30" t="str">
        <f t="shared" si="427"/>
        <v>x</v>
      </c>
      <c r="BO881" s="34">
        <f t="shared" si="412"/>
        <v>1.018</v>
      </c>
      <c r="BP881" s="34" t="str">
        <f t="shared" si="413"/>
        <v/>
      </c>
      <c r="BQ881" s="34" t="str">
        <f t="shared" si="414"/>
        <v/>
      </c>
      <c r="BR881" s="34" t="str">
        <f t="shared" si="415"/>
        <v/>
      </c>
      <c r="BS881" s="34" t="str">
        <f t="shared" si="416"/>
        <v/>
      </c>
      <c r="BT881" s="34" t="str">
        <f t="shared" si="417"/>
        <v/>
      </c>
      <c r="BU881" s="34" t="str">
        <f t="shared" si="418"/>
        <v/>
      </c>
      <c r="BV881" s="34" t="str">
        <f t="shared" si="419"/>
        <v/>
      </c>
      <c r="BW881" s="34" t="str">
        <f t="shared" si="420"/>
        <v/>
      </c>
      <c r="BX881" s="34" t="str">
        <f t="shared" si="421"/>
        <v/>
      </c>
      <c r="BY881" s="34" t="str">
        <f t="shared" si="422"/>
        <v/>
      </c>
      <c r="BZ881" s="33" t="s">
        <v>32</v>
      </c>
      <c r="CA881" s="34">
        <f t="shared" si="423"/>
        <v>1.018</v>
      </c>
      <c r="CB881" s="28"/>
      <c r="CC881" s="29">
        <f>IF(D881&gt;Zisk!$D$10,"",E881*CA881)</f>
        <v>0</v>
      </c>
    </row>
    <row r="882" spans="2:81" x14ac:dyDescent="0.2">
      <c r="B882" s="35" t="str">
        <f>Zisk!B893</f>
        <v/>
      </c>
      <c r="C882" s="35">
        <f>Zisk!C893</f>
        <v>0</v>
      </c>
      <c r="D882" s="35">
        <f>Zisk!E893</f>
        <v>0</v>
      </c>
      <c r="E882" s="36">
        <f>Zisk!D893</f>
        <v>0</v>
      </c>
      <c r="F882" s="36"/>
      <c r="G882" s="35" t="str">
        <f t="shared" si="398"/>
        <v>(</v>
      </c>
      <c r="H882" s="35" t="str">
        <f t="shared" si="399"/>
        <v>1</v>
      </c>
      <c r="I882" s="35" t="str">
        <f t="shared" si="400"/>
        <v>+</v>
      </c>
      <c r="J882" s="37">
        <f>IF($D882&lt;=2021,VstupniParametry_SKRYT!$D$5,"")</f>
        <v>0.02</v>
      </c>
      <c r="K882" s="35" t="str">
        <f t="shared" si="401"/>
        <v>)</v>
      </c>
      <c r="L882" s="38">
        <f>IF($D882&lt;=2021,COUNTIF(Vypocet_SKRYT!T879:AS879,"&gt;=1"),"")</f>
        <v>0</v>
      </c>
      <c r="M882" s="39" t="str">
        <f t="shared" si="402"/>
        <v>x</v>
      </c>
      <c r="N882" s="35" t="str">
        <f t="shared" si="403"/>
        <v>(</v>
      </c>
      <c r="O882" s="35" t="str">
        <f t="shared" si="404"/>
        <v>1</v>
      </c>
      <c r="P882" s="35" t="str">
        <f t="shared" si="405"/>
        <v>+</v>
      </c>
      <c r="Q882" s="37">
        <f>IF($D882&lt;=2024,VstupniParametry_SKRYT!$D$6,"")</f>
        <v>0.06</v>
      </c>
      <c r="R882" s="35" t="str">
        <f t="shared" si="406"/>
        <v>)</v>
      </c>
      <c r="S882" s="38">
        <f>IF($D882&lt;=2024,COUNTIFS(Vypocet_SKRYT!AT879:AV879,"&gt;=1"),"")</f>
        <v>0</v>
      </c>
      <c r="T882" s="39" t="str">
        <f t="shared" si="407"/>
        <v>x</v>
      </c>
      <c r="U882" s="35" t="str">
        <f t="shared" si="408"/>
        <v>(</v>
      </c>
      <c r="V882" s="35" t="str">
        <f t="shared" si="409"/>
        <v>1</v>
      </c>
      <c r="W882" s="35" t="str">
        <f t="shared" si="410"/>
        <v>+</v>
      </c>
      <c r="X882" s="37">
        <f>IF($D882&lt;=2025,VstupniParametry_SKRYT!$D$9,"")</f>
        <v>1.7999999999999999E-2</v>
      </c>
      <c r="Y882" s="35" t="str">
        <f t="shared" si="411"/>
        <v>)</v>
      </c>
      <c r="Z882" s="38">
        <f>IF(AND(D882&lt;2025,2025&lt;=Zisk!$D$10),1,IF(D882=2025,0,""))</f>
        <v>1</v>
      </c>
      <c r="AA882" s="39" t="str">
        <f>IF(AND($D882&lt;=2025,Zisk!$D$10&gt;=2026),"x","")</f>
        <v/>
      </c>
      <c r="AB882" s="35" t="str">
        <f>IF(AND($D882&lt;=2026,Zisk!$D$10&gt;=2026),"(","")</f>
        <v/>
      </c>
      <c r="AC882" s="35" t="str">
        <f>IF(AND($D882&lt;=2026,Zisk!$D$10&gt;=2026),"1","")</f>
        <v/>
      </c>
      <c r="AD882" s="35" t="str">
        <f>IF(AND($D882&lt;=2026,Zisk!$D$10&gt;=2026),"+","")</f>
        <v/>
      </c>
      <c r="AE882" s="37" t="str">
        <f>IF(AND($D882&lt;=2026,Zisk!$D$10&gt;=2026),VstupniParametry_SKRYT!$D$10,"")</f>
        <v/>
      </c>
      <c r="AF882" s="35" t="str">
        <f>IF(AND($D882&lt;=2026,Zisk!$D$10&gt;=2026),")","")</f>
        <v/>
      </c>
      <c r="AG882" s="38" t="str">
        <f>IF(AND(D882&lt;2026,2026&lt;=Zisk!$D$10),1,IF(D882=2026,0,""))</f>
        <v/>
      </c>
      <c r="AH882" s="39" t="str">
        <f>IF(AND($D882&lt;=2026,Zisk!$D$10&gt;=2027),"x","")</f>
        <v/>
      </c>
      <c r="AI882" s="35" t="str">
        <f>IF(AND($D882&lt;=2027,Zisk!$D$10&gt;=2027),"(","")</f>
        <v/>
      </c>
      <c r="AJ882" s="35" t="str">
        <f>IF(AND($D882&lt;=2027,Zisk!$D$10&gt;=2027),"1","")</f>
        <v/>
      </c>
      <c r="AK882" s="35" t="str">
        <f>IF(AND($D882&lt;=2027,Zisk!$D$10&gt;=2027),"+","")</f>
        <v/>
      </c>
      <c r="AL882" s="37" t="str">
        <f>IF(AND($D882&lt;=2027,Zisk!$D$10&gt;=2027),VstupniParametry_SKRYT!$D$11,"")</f>
        <v/>
      </c>
      <c r="AM882" s="35" t="str">
        <f>IF(AND($D882&lt;=2027,Zisk!$D$10&gt;=2027),")","")</f>
        <v/>
      </c>
      <c r="AN882" s="38" t="str">
        <f>IF(AND(D882&lt;2027,2027&lt;=Zisk!$D$10),1,IF(D882=2027,0,""))</f>
        <v/>
      </c>
      <c r="AO882" s="39" t="str">
        <f>IF(AND($D882&lt;=2027,Zisk!$D$10&gt;=2028),"x","")</f>
        <v/>
      </c>
      <c r="AP882" s="35" t="str">
        <f>IF(AND($D882&lt;=2028,Zisk!$D$10&gt;=2028),"(","")</f>
        <v/>
      </c>
      <c r="AQ882" s="35" t="str">
        <f>IF(AND($D882&lt;=2028,Zisk!$D$10&gt;=2028),"1","")</f>
        <v/>
      </c>
      <c r="AR882" s="35" t="str">
        <f>IF(AND($D882&lt;=2028,Zisk!$D$10&gt;=2028),"+","")</f>
        <v/>
      </c>
      <c r="AS882" s="37" t="str">
        <f>IF(AND($D882&lt;=2028,Zisk!$D$10&gt;=2028),VstupniParametry_SKRYT!$D$12,"")</f>
        <v/>
      </c>
      <c r="AT882" s="35" t="str">
        <f>IF(AND($D882&lt;=2028,Zisk!$D$10&gt;=2028),")","")</f>
        <v/>
      </c>
      <c r="AU882" s="38" t="str">
        <f>IF(AND(D882&lt;2028,2028&lt;=Zisk!$D$10),1,IF(D882=2028,0,""))</f>
        <v/>
      </c>
      <c r="AV882" s="39" t="str">
        <f>IF(AND($D882&lt;=2028,Zisk!$D$10&gt;=2029),"x","")</f>
        <v/>
      </c>
      <c r="AW882" s="35" t="str">
        <f>IF(AND($D882&lt;=2029,Zisk!$D$10&gt;=2029),"(","")</f>
        <v/>
      </c>
      <c r="AX882" s="35" t="str">
        <f>IF(AND($D882&lt;=2029,Zisk!$D$10&gt;=2029),"1","")</f>
        <v/>
      </c>
      <c r="AY882" s="35" t="str">
        <f>IF(AND($D882&lt;=2029,Zisk!$D$10&gt;=2029),"+","")</f>
        <v/>
      </c>
      <c r="AZ882" s="37" t="str">
        <f>IF(AND($D882&lt;=2029,Zisk!$D$10&gt;=2029),VstupniParametry_SKRYT!$D$13,"")</f>
        <v/>
      </c>
      <c r="BA882" s="35" t="str">
        <f>IF(AND($D882&lt;=2029,Zisk!$D$10&gt;=2029),")","")</f>
        <v/>
      </c>
      <c r="BB882" s="38" t="str">
        <f>IF(AND(D882&lt;2029,2029&lt;=Zisk!$D$10),1,IF(D882=2029,0,""))</f>
        <v/>
      </c>
      <c r="BC882" s="39" t="str">
        <f>IF(AND($D882&lt;=2029,Zisk!$D$10&gt;=2030),"x","")</f>
        <v/>
      </c>
      <c r="BD882" s="35" t="str">
        <f>IF(AND($D882&lt;=2030,Zisk!$D$10&gt;=2030),"(","")</f>
        <v/>
      </c>
      <c r="BE882" s="35" t="str">
        <f>IF(AND($D882&lt;=2030,Zisk!$D$10&gt;=2030),"1","")</f>
        <v/>
      </c>
      <c r="BF882" s="35" t="str">
        <f>IF(AND($D882&lt;=2030,Zisk!$D$10&gt;=2030),"+","")</f>
        <v/>
      </c>
      <c r="BG882" s="37" t="str">
        <f>IF(AND($D882&lt;=2030,Zisk!$D$10&gt;=2030),VstupniParametry_SKRYT!$D$14,"")</f>
        <v/>
      </c>
      <c r="BH882" s="35" t="str">
        <f>IF(AND($D882&lt;=2030,Zisk!$D$10&gt;=2030),")","")</f>
        <v/>
      </c>
      <c r="BI882" s="38" t="str">
        <f>IF(AND(D882&lt;2030,2030&lt;=Zisk!$D$10),1,IF(D882=2030,0,""))</f>
        <v/>
      </c>
      <c r="BJ882" s="40" t="s">
        <v>32</v>
      </c>
      <c r="BK882" s="37">
        <f t="shared" si="424"/>
        <v>1</v>
      </c>
      <c r="BL882" s="35" t="str">
        <f t="shared" si="425"/>
        <v>x</v>
      </c>
      <c r="BM882" s="41">
        <f t="shared" si="426"/>
        <v>1</v>
      </c>
      <c r="BN882" s="37" t="str">
        <f t="shared" si="427"/>
        <v>x</v>
      </c>
      <c r="BO882" s="41">
        <f t="shared" si="412"/>
        <v>1.018</v>
      </c>
      <c r="BP882" s="41" t="str">
        <f t="shared" si="413"/>
        <v/>
      </c>
      <c r="BQ882" s="41" t="str">
        <f t="shared" si="414"/>
        <v/>
      </c>
      <c r="BR882" s="41" t="str">
        <f t="shared" si="415"/>
        <v/>
      </c>
      <c r="BS882" s="41" t="str">
        <f t="shared" si="416"/>
        <v/>
      </c>
      <c r="BT882" s="41" t="str">
        <f t="shared" si="417"/>
        <v/>
      </c>
      <c r="BU882" s="41" t="str">
        <f t="shared" si="418"/>
        <v/>
      </c>
      <c r="BV882" s="41" t="str">
        <f t="shared" si="419"/>
        <v/>
      </c>
      <c r="BW882" s="41" t="str">
        <f t="shared" si="420"/>
        <v/>
      </c>
      <c r="BX882" s="41" t="str">
        <f t="shared" si="421"/>
        <v/>
      </c>
      <c r="BY882" s="41" t="str">
        <f t="shared" si="422"/>
        <v/>
      </c>
      <c r="BZ882" s="40" t="s">
        <v>32</v>
      </c>
      <c r="CA882" s="41">
        <f t="shared" si="423"/>
        <v>1.018</v>
      </c>
      <c r="CB882" s="35"/>
      <c r="CC882" s="36">
        <f>IF(D882&gt;Zisk!$D$10,"",E882*CA882)</f>
        <v>0</v>
      </c>
    </row>
    <row r="883" spans="2:81" x14ac:dyDescent="0.2">
      <c r="B883" s="28" t="str">
        <f>Zisk!B894</f>
        <v/>
      </c>
      <c r="C883" s="28">
        <f>Zisk!C894</f>
        <v>0</v>
      </c>
      <c r="D883" s="28">
        <f>Zisk!E894</f>
        <v>0</v>
      </c>
      <c r="E883" s="29">
        <f>Zisk!D894</f>
        <v>0</v>
      </c>
      <c r="F883" s="29"/>
      <c r="G883" s="28" t="str">
        <f t="shared" si="398"/>
        <v>(</v>
      </c>
      <c r="H883" s="28" t="str">
        <f t="shared" si="399"/>
        <v>1</v>
      </c>
      <c r="I883" s="28" t="str">
        <f t="shared" si="400"/>
        <v>+</v>
      </c>
      <c r="J883" s="30">
        <f>IF($D883&lt;=2021,VstupniParametry_SKRYT!$D$5,"")</f>
        <v>0.02</v>
      </c>
      <c r="K883" s="28" t="str">
        <f t="shared" si="401"/>
        <v>)</v>
      </c>
      <c r="L883" s="31">
        <f>IF($D883&lt;=2021,COUNTIF(Vypocet_SKRYT!T880:AS880,"&gt;=1"),"")</f>
        <v>0</v>
      </c>
      <c r="M883" s="32" t="str">
        <f t="shared" si="402"/>
        <v>x</v>
      </c>
      <c r="N883" s="28" t="str">
        <f t="shared" si="403"/>
        <v>(</v>
      </c>
      <c r="O883" s="28" t="str">
        <f t="shared" si="404"/>
        <v>1</v>
      </c>
      <c r="P883" s="28" t="str">
        <f t="shared" si="405"/>
        <v>+</v>
      </c>
      <c r="Q883" s="30">
        <f>IF($D883&lt;=2024,VstupniParametry_SKRYT!$D$6,"")</f>
        <v>0.06</v>
      </c>
      <c r="R883" s="28" t="str">
        <f t="shared" si="406"/>
        <v>)</v>
      </c>
      <c r="S883" s="31">
        <f>IF($D883&lt;=2024,COUNTIFS(Vypocet_SKRYT!AT880:AV880,"&gt;=1"),"")</f>
        <v>0</v>
      </c>
      <c r="T883" s="32" t="str">
        <f t="shared" si="407"/>
        <v>x</v>
      </c>
      <c r="U883" s="28" t="str">
        <f t="shared" si="408"/>
        <v>(</v>
      </c>
      <c r="V883" s="28" t="str">
        <f t="shared" si="409"/>
        <v>1</v>
      </c>
      <c r="W883" s="28" t="str">
        <f t="shared" si="410"/>
        <v>+</v>
      </c>
      <c r="X883" s="30">
        <f>IF($D883&lt;=2025,VstupniParametry_SKRYT!$D$9,"")</f>
        <v>1.7999999999999999E-2</v>
      </c>
      <c r="Y883" s="28" t="str">
        <f t="shared" si="411"/>
        <v>)</v>
      </c>
      <c r="Z883" s="31">
        <f>IF(AND(D883&lt;2025,2025&lt;=Zisk!$D$10),1,IF(D883=2025,0,""))</f>
        <v>1</v>
      </c>
      <c r="AA883" s="32" t="str">
        <f>IF(AND($D883&lt;=2025,Zisk!$D$10&gt;=2026),"x","")</f>
        <v/>
      </c>
      <c r="AB883" s="28" t="str">
        <f>IF(AND($D883&lt;=2026,Zisk!$D$10&gt;=2026),"(","")</f>
        <v/>
      </c>
      <c r="AC883" s="28" t="str">
        <f>IF(AND($D883&lt;=2026,Zisk!$D$10&gt;=2026),"1","")</f>
        <v/>
      </c>
      <c r="AD883" s="28" t="str">
        <f>IF(AND($D883&lt;=2026,Zisk!$D$10&gt;=2026),"+","")</f>
        <v/>
      </c>
      <c r="AE883" s="30" t="str">
        <f>IF(AND($D883&lt;=2026,Zisk!$D$10&gt;=2026),VstupniParametry_SKRYT!$D$10,"")</f>
        <v/>
      </c>
      <c r="AF883" s="28" t="str">
        <f>IF(AND($D883&lt;=2026,Zisk!$D$10&gt;=2026),")","")</f>
        <v/>
      </c>
      <c r="AG883" s="31" t="str">
        <f>IF(AND(D883&lt;2026,2026&lt;=Zisk!$D$10),1,IF(D883=2026,0,""))</f>
        <v/>
      </c>
      <c r="AH883" s="32" t="str">
        <f>IF(AND($D883&lt;=2026,Zisk!$D$10&gt;=2027),"x","")</f>
        <v/>
      </c>
      <c r="AI883" s="28" t="str">
        <f>IF(AND($D883&lt;=2027,Zisk!$D$10&gt;=2027),"(","")</f>
        <v/>
      </c>
      <c r="AJ883" s="28" t="str">
        <f>IF(AND($D883&lt;=2027,Zisk!$D$10&gt;=2027),"1","")</f>
        <v/>
      </c>
      <c r="AK883" s="28" t="str">
        <f>IF(AND($D883&lt;=2027,Zisk!$D$10&gt;=2027),"+","")</f>
        <v/>
      </c>
      <c r="AL883" s="30" t="str">
        <f>IF(AND($D883&lt;=2027,Zisk!$D$10&gt;=2027),VstupniParametry_SKRYT!$D$11,"")</f>
        <v/>
      </c>
      <c r="AM883" s="28" t="str">
        <f>IF(AND($D883&lt;=2027,Zisk!$D$10&gt;=2027),")","")</f>
        <v/>
      </c>
      <c r="AN883" s="31" t="str">
        <f>IF(AND(D883&lt;2027,2027&lt;=Zisk!$D$10),1,IF(D883=2027,0,""))</f>
        <v/>
      </c>
      <c r="AO883" s="32" t="str">
        <f>IF(AND($D883&lt;=2027,Zisk!$D$10&gt;=2028),"x","")</f>
        <v/>
      </c>
      <c r="AP883" s="28" t="str">
        <f>IF(AND($D883&lt;=2028,Zisk!$D$10&gt;=2028),"(","")</f>
        <v/>
      </c>
      <c r="AQ883" s="28" t="str">
        <f>IF(AND($D883&lt;=2028,Zisk!$D$10&gt;=2028),"1","")</f>
        <v/>
      </c>
      <c r="AR883" s="28" t="str">
        <f>IF(AND($D883&lt;=2028,Zisk!$D$10&gt;=2028),"+","")</f>
        <v/>
      </c>
      <c r="AS883" s="30" t="str">
        <f>IF(AND($D883&lt;=2028,Zisk!$D$10&gt;=2028),VstupniParametry_SKRYT!$D$12,"")</f>
        <v/>
      </c>
      <c r="AT883" s="28" t="str">
        <f>IF(AND($D883&lt;=2028,Zisk!$D$10&gt;=2028),")","")</f>
        <v/>
      </c>
      <c r="AU883" s="31" t="str">
        <f>IF(AND(D883&lt;2028,2028&lt;=Zisk!$D$10),1,IF(D883=2028,0,""))</f>
        <v/>
      </c>
      <c r="AV883" s="32" t="str">
        <f>IF(AND($D883&lt;=2028,Zisk!$D$10&gt;=2029),"x","")</f>
        <v/>
      </c>
      <c r="AW883" s="28" t="str">
        <f>IF(AND($D883&lt;=2029,Zisk!$D$10&gt;=2029),"(","")</f>
        <v/>
      </c>
      <c r="AX883" s="28" t="str">
        <f>IF(AND($D883&lt;=2029,Zisk!$D$10&gt;=2029),"1","")</f>
        <v/>
      </c>
      <c r="AY883" s="28" t="str">
        <f>IF(AND($D883&lt;=2029,Zisk!$D$10&gt;=2029),"+","")</f>
        <v/>
      </c>
      <c r="AZ883" s="30" t="str">
        <f>IF(AND($D883&lt;=2029,Zisk!$D$10&gt;=2029),VstupniParametry_SKRYT!$D$13,"")</f>
        <v/>
      </c>
      <c r="BA883" s="28" t="str">
        <f>IF(AND($D883&lt;=2029,Zisk!$D$10&gt;=2029),")","")</f>
        <v/>
      </c>
      <c r="BB883" s="31" t="str">
        <f>IF(AND(D883&lt;2029,2029&lt;=Zisk!$D$10),1,IF(D883=2029,0,""))</f>
        <v/>
      </c>
      <c r="BC883" s="32" t="str">
        <f>IF(AND($D883&lt;=2029,Zisk!$D$10&gt;=2030),"x","")</f>
        <v/>
      </c>
      <c r="BD883" s="28" t="str">
        <f>IF(AND($D883&lt;=2030,Zisk!$D$10&gt;=2030),"(","")</f>
        <v/>
      </c>
      <c r="BE883" s="28" t="str">
        <f>IF(AND($D883&lt;=2030,Zisk!$D$10&gt;=2030),"1","")</f>
        <v/>
      </c>
      <c r="BF883" s="28" t="str">
        <f>IF(AND($D883&lt;=2030,Zisk!$D$10&gt;=2030),"+","")</f>
        <v/>
      </c>
      <c r="BG883" s="30" t="str">
        <f>IF(AND($D883&lt;=2030,Zisk!$D$10&gt;=2030),VstupniParametry_SKRYT!$D$14,"")</f>
        <v/>
      </c>
      <c r="BH883" s="28" t="str">
        <f>IF(AND($D883&lt;=2030,Zisk!$D$10&gt;=2030),")","")</f>
        <v/>
      </c>
      <c r="BI883" s="31" t="str">
        <f>IF(AND(D883&lt;2030,2030&lt;=Zisk!$D$10),1,IF(D883=2030,0,""))</f>
        <v/>
      </c>
      <c r="BJ883" s="33" t="s">
        <v>32</v>
      </c>
      <c r="BK883" s="30">
        <f t="shared" si="424"/>
        <v>1</v>
      </c>
      <c r="BL883" s="28" t="str">
        <f t="shared" si="425"/>
        <v>x</v>
      </c>
      <c r="BM883" s="34">
        <f t="shared" si="426"/>
        <v>1</v>
      </c>
      <c r="BN883" s="30" t="str">
        <f t="shared" si="427"/>
        <v>x</v>
      </c>
      <c r="BO883" s="34">
        <f t="shared" si="412"/>
        <v>1.018</v>
      </c>
      <c r="BP883" s="34" t="str">
        <f t="shared" si="413"/>
        <v/>
      </c>
      <c r="BQ883" s="34" t="str">
        <f t="shared" si="414"/>
        <v/>
      </c>
      <c r="BR883" s="34" t="str">
        <f t="shared" si="415"/>
        <v/>
      </c>
      <c r="BS883" s="34" t="str">
        <f t="shared" si="416"/>
        <v/>
      </c>
      <c r="BT883" s="34" t="str">
        <f t="shared" si="417"/>
        <v/>
      </c>
      <c r="BU883" s="34" t="str">
        <f t="shared" si="418"/>
        <v/>
      </c>
      <c r="BV883" s="34" t="str">
        <f t="shared" si="419"/>
        <v/>
      </c>
      <c r="BW883" s="34" t="str">
        <f t="shared" si="420"/>
        <v/>
      </c>
      <c r="BX883" s="34" t="str">
        <f t="shared" si="421"/>
        <v/>
      </c>
      <c r="BY883" s="34" t="str">
        <f t="shared" si="422"/>
        <v/>
      </c>
      <c r="BZ883" s="33" t="s">
        <v>32</v>
      </c>
      <c r="CA883" s="34">
        <f t="shared" si="423"/>
        <v>1.018</v>
      </c>
      <c r="CB883" s="28"/>
      <c r="CC883" s="29">
        <f>IF(D883&gt;Zisk!$D$10,"",E883*CA883)</f>
        <v>0</v>
      </c>
    </row>
    <row r="884" spans="2:81" x14ac:dyDescent="0.2">
      <c r="B884" s="35" t="str">
        <f>Zisk!B895</f>
        <v/>
      </c>
      <c r="C884" s="35">
        <f>Zisk!C895</f>
        <v>0</v>
      </c>
      <c r="D884" s="35">
        <f>Zisk!E895</f>
        <v>0</v>
      </c>
      <c r="E884" s="36">
        <f>Zisk!D895</f>
        <v>0</v>
      </c>
      <c r="F884" s="36"/>
      <c r="G884" s="35" t="str">
        <f t="shared" si="398"/>
        <v>(</v>
      </c>
      <c r="H884" s="35" t="str">
        <f t="shared" si="399"/>
        <v>1</v>
      </c>
      <c r="I884" s="35" t="str">
        <f t="shared" si="400"/>
        <v>+</v>
      </c>
      <c r="J884" s="37">
        <f>IF($D884&lt;=2021,VstupniParametry_SKRYT!$D$5,"")</f>
        <v>0.02</v>
      </c>
      <c r="K884" s="35" t="str">
        <f t="shared" si="401"/>
        <v>)</v>
      </c>
      <c r="L884" s="38">
        <f>IF($D884&lt;=2021,COUNTIF(Vypocet_SKRYT!T881:AS881,"&gt;=1"),"")</f>
        <v>0</v>
      </c>
      <c r="M884" s="39" t="str">
        <f t="shared" si="402"/>
        <v>x</v>
      </c>
      <c r="N884" s="35" t="str">
        <f t="shared" si="403"/>
        <v>(</v>
      </c>
      <c r="O884" s="35" t="str">
        <f t="shared" si="404"/>
        <v>1</v>
      </c>
      <c r="P884" s="35" t="str">
        <f t="shared" si="405"/>
        <v>+</v>
      </c>
      <c r="Q884" s="37">
        <f>IF($D884&lt;=2024,VstupniParametry_SKRYT!$D$6,"")</f>
        <v>0.06</v>
      </c>
      <c r="R884" s="35" t="str">
        <f t="shared" si="406"/>
        <v>)</v>
      </c>
      <c r="S884" s="38">
        <f>IF($D884&lt;=2024,COUNTIFS(Vypocet_SKRYT!AT881:AV881,"&gt;=1"),"")</f>
        <v>0</v>
      </c>
      <c r="T884" s="39" t="str">
        <f t="shared" si="407"/>
        <v>x</v>
      </c>
      <c r="U884" s="35" t="str">
        <f t="shared" si="408"/>
        <v>(</v>
      </c>
      <c r="V884" s="35" t="str">
        <f t="shared" si="409"/>
        <v>1</v>
      </c>
      <c r="W884" s="35" t="str">
        <f t="shared" si="410"/>
        <v>+</v>
      </c>
      <c r="X884" s="37">
        <f>IF($D884&lt;=2025,VstupniParametry_SKRYT!$D$9,"")</f>
        <v>1.7999999999999999E-2</v>
      </c>
      <c r="Y884" s="35" t="str">
        <f t="shared" si="411"/>
        <v>)</v>
      </c>
      <c r="Z884" s="38">
        <f>IF(AND(D884&lt;2025,2025&lt;=Zisk!$D$10),1,IF(D884=2025,0,""))</f>
        <v>1</v>
      </c>
      <c r="AA884" s="39" t="str">
        <f>IF(AND($D884&lt;=2025,Zisk!$D$10&gt;=2026),"x","")</f>
        <v/>
      </c>
      <c r="AB884" s="35" t="str">
        <f>IF(AND($D884&lt;=2026,Zisk!$D$10&gt;=2026),"(","")</f>
        <v/>
      </c>
      <c r="AC884" s="35" t="str">
        <f>IF(AND($D884&lt;=2026,Zisk!$D$10&gt;=2026),"1","")</f>
        <v/>
      </c>
      <c r="AD884" s="35" t="str">
        <f>IF(AND($D884&lt;=2026,Zisk!$D$10&gt;=2026),"+","")</f>
        <v/>
      </c>
      <c r="AE884" s="37" t="str">
        <f>IF(AND($D884&lt;=2026,Zisk!$D$10&gt;=2026),VstupniParametry_SKRYT!$D$10,"")</f>
        <v/>
      </c>
      <c r="AF884" s="35" t="str">
        <f>IF(AND($D884&lt;=2026,Zisk!$D$10&gt;=2026),")","")</f>
        <v/>
      </c>
      <c r="AG884" s="38" t="str">
        <f>IF(AND(D884&lt;2026,2026&lt;=Zisk!$D$10),1,IF(D884=2026,0,""))</f>
        <v/>
      </c>
      <c r="AH884" s="39" t="str">
        <f>IF(AND($D884&lt;=2026,Zisk!$D$10&gt;=2027),"x","")</f>
        <v/>
      </c>
      <c r="AI884" s="35" t="str">
        <f>IF(AND($D884&lt;=2027,Zisk!$D$10&gt;=2027),"(","")</f>
        <v/>
      </c>
      <c r="AJ884" s="35" t="str">
        <f>IF(AND($D884&lt;=2027,Zisk!$D$10&gt;=2027),"1","")</f>
        <v/>
      </c>
      <c r="AK884" s="35" t="str">
        <f>IF(AND($D884&lt;=2027,Zisk!$D$10&gt;=2027),"+","")</f>
        <v/>
      </c>
      <c r="AL884" s="37" t="str">
        <f>IF(AND($D884&lt;=2027,Zisk!$D$10&gt;=2027),VstupniParametry_SKRYT!$D$11,"")</f>
        <v/>
      </c>
      <c r="AM884" s="35" t="str">
        <f>IF(AND($D884&lt;=2027,Zisk!$D$10&gt;=2027),")","")</f>
        <v/>
      </c>
      <c r="AN884" s="38" t="str">
        <f>IF(AND(D884&lt;2027,2027&lt;=Zisk!$D$10),1,IF(D884=2027,0,""))</f>
        <v/>
      </c>
      <c r="AO884" s="39" t="str">
        <f>IF(AND($D884&lt;=2027,Zisk!$D$10&gt;=2028),"x","")</f>
        <v/>
      </c>
      <c r="AP884" s="35" t="str">
        <f>IF(AND($D884&lt;=2028,Zisk!$D$10&gt;=2028),"(","")</f>
        <v/>
      </c>
      <c r="AQ884" s="35" t="str">
        <f>IF(AND($D884&lt;=2028,Zisk!$D$10&gt;=2028),"1","")</f>
        <v/>
      </c>
      <c r="AR884" s="35" t="str">
        <f>IF(AND($D884&lt;=2028,Zisk!$D$10&gt;=2028),"+","")</f>
        <v/>
      </c>
      <c r="AS884" s="37" t="str">
        <f>IF(AND($D884&lt;=2028,Zisk!$D$10&gt;=2028),VstupniParametry_SKRYT!$D$12,"")</f>
        <v/>
      </c>
      <c r="AT884" s="35" t="str">
        <f>IF(AND($D884&lt;=2028,Zisk!$D$10&gt;=2028),")","")</f>
        <v/>
      </c>
      <c r="AU884" s="38" t="str">
        <f>IF(AND(D884&lt;2028,2028&lt;=Zisk!$D$10),1,IF(D884=2028,0,""))</f>
        <v/>
      </c>
      <c r="AV884" s="39" t="str">
        <f>IF(AND($D884&lt;=2028,Zisk!$D$10&gt;=2029),"x","")</f>
        <v/>
      </c>
      <c r="AW884" s="35" t="str">
        <f>IF(AND($D884&lt;=2029,Zisk!$D$10&gt;=2029),"(","")</f>
        <v/>
      </c>
      <c r="AX884" s="35" t="str">
        <f>IF(AND($D884&lt;=2029,Zisk!$D$10&gt;=2029),"1","")</f>
        <v/>
      </c>
      <c r="AY884" s="35" t="str">
        <f>IF(AND($D884&lt;=2029,Zisk!$D$10&gt;=2029),"+","")</f>
        <v/>
      </c>
      <c r="AZ884" s="37" t="str">
        <f>IF(AND($D884&lt;=2029,Zisk!$D$10&gt;=2029),VstupniParametry_SKRYT!$D$13,"")</f>
        <v/>
      </c>
      <c r="BA884" s="35" t="str">
        <f>IF(AND($D884&lt;=2029,Zisk!$D$10&gt;=2029),")","")</f>
        <v/>
      </c>
      <c r="BB884" s="38" t="str">
        <f>IF(AND(D884&lt;2029,2029&lt;=Zisk!$D$10),1,IF(D884=2029,0,""))</f>
        <v/>
      </c>
      <c r="BC884" s="39" t="str">
        <f>IF(AND($D884&lt;=2029,Zisk!$D$10&gt;=2030),"x","")</f>
        <v/>
      </c>
      <c r="BD884" s="35" t="str">
        <f>IF(AND($D884&lt;=2030,Zisk!$D$10&gt;=2030),"(","")</f>
        <v/>
      </c>
      <c r="BE884" s="35" t="str">
        <f>IF(AND($D884&lt;=2030,Zisk!$D$10&gt;=2030),"1","")</f>
        <v/>
      </c>
      <c r="BF884" s="35" t="str">
        <f>IF(AND($D884&lt;=2030,Zisk!$D$10&gt;=2030),"+","")</f>
        <v/>
      </c>
      <c r="BG884" s="37" t="str">
        <f>IF(AND($D884&lt;=2030,Zisk!$D$10&gt;=2030),VstupniParametry_SKRYT!$D$14,"")</f>
        <v/>
      </c>
      <c r="BH884" s="35" t="str">
        <f>IF(AND($D884&lt;=2030,Zisk!$D$10&gt;=2030),")","")</f>
        <v/>
      </c>
      <c r="BI884" s="38" t="str">
        <f>IF(AND(D884&lt;2030,2030&lt;=Zisk!$D$10),1,IF(D884=2030,0,""))</f>
        <v/>
      </c>
      <c r="BJ884" s="40" t="s">
        <v>32</v>
      </c>
      <c r="BK884" s="37">
        <f t="shared" si="424"/>
        <v>1</v>
      </c>
      <c r="BL884" s="35" t="str">
        <f t="shared" si="425"/>
        <v>x</v>
      </c>
      <c r="BM884" s="41">
        <f t="shared" si="426"/>
        <v>1</v>
      </c>
      <c r="BN884" s="37" t="str">
        <f t="shared" si="427"/>
        <v>x</v>
      </c>
      <c r="BO884" s="41">
        <f t="shared" si="412"/>
        <v>1.018</v>
      </c>
      <c r="BP884" s="41" t="str">
        <f t="shared" si="413"/>
        <v/>
      </c>
      <c r="BQ884" s="41" t="str">
        <f t="shared" si="414"/>
        <v/>
      </c>
      <c r="BR884" s="41" t="str">
        <f t="shared" si="415"/>
        <v/>
      </c>
      <c r="BS884" s="41" t="str">
        <f t="shared" si="416"/>
        <v/>
      </c>
      <c r="BT884" s="41" t="str">
        <f t="shared" si="417"/>
        <v/>
      </c>
      <c r="BU884" s="41" t="str">
        <f t="shared" si="418"/>
        <v/>
      </c>
      <c r="BV884" s="41" t="str">
        <f t="shared" si="419"/>
        <v/>
      </c>
      <c r="BW884" s="41" t="str">
        <f t="shared" si="420"/>
        <v/>
      </c>
      <c r="BX884" s="41" t="str">
        <f t="shared" si="421"/>
        <v/>
      </c>
      <c r="BY884" s="41" t="str">
        <f t="shared" si="422"/>
        <v/>
      </c>
      <c r="BZ884" s="40" t="s">
        <v>32</v>
      </c>
      <c r="CA884" s="41">
        <f t="shared" si="423"/>
        <v>1.018</v>
      </c>
      <c r="CB884" s="35"/>
      <c r="CC884" s="36">
        <f>IF(D884&gt;Zisk!$D$10,"",E884*CA884)</f>
        <v>0</v>
      </c>
    </row>
    <row r="885" spans="2:81" x14ac:dyDescent="0.2">
      <c r="B885" s="28" t="str">
        <f>Zisk!B896</f>
        <v/>
      </c>
      <c r="C885" s="28">
        <f>Zisk!C896</f>
        <v>0</v>
      </c>
      <c r="D885" s="28">
        <f>Zisk!E896</f>
        <v>0</v>
      </c>
      <c r="E885" s="29">
        <f>Zisk!D896</f>
        <v>0</v>
      </c>
      <c r="F885" s="29"/>
      <c r="G885" s="28" t="str">
        <f t="shared" si="398"/>
        <v>(</v>
      </c>
      <c r="H885" s="28" t="str">
        <f t="shared" si="399"/>
        <v>1</v>
      </c>
      <c r="I885" s="28" t="str">
        <f t="shared" si="400"/>
        <v>+</v>
      </c>
      <c r="J885" s="30">
        <f>IF($D885&lt;=2021,VstupniParametry_SKRYT!$D$5,"")</f>
        <v>0.02</v>
      </c>
      <c r="K885" s="28" t="str">
        <f t="shared" si="401"/>
        <v>)</v>
      </c>
      <c r="L885" s="31">
        <f>IF($D885&lt;=2021,COUNTIF(Vypocet_SKRYT!T882:AS882,"&gt;=1"),"")</f>
        <v>0</v>
      </c>
      <c r="M885" s="32" t="str">
        <f t="shared" si="402"/>
        <v>x</v>
      </c>
      <c r="N885" s="28" t="str">
        <f t="shared" si="403"/>
        <v>(</v>
      </c>
      <c r="O885" s="28" t="str">
        <f t="shared" si="404"/>
        <v>1</v>
      </c>
      <c r="P885" s="28" t="str">
        <f t="shared" si="405"/>
        <v>+</v>
      </c>
      <c r="Q885" s="30">
        <f>IF($D885&lt;=2024,VstupniParametry_SKRYT!$D$6,"")</f>
        <v>0.06</v>
      </c>
      <c r="R885" s="28" t="str">
        <f t="shared" si="406"/>
        <v>)</v>
      </c>
      <c r="S885" s="31">
        <f>IF($D885&lt;=2024,COUNTIFS(Vypocet_SKRYT!AT882:AV882,"&gt;=1"),"")</f>
        <v>0</v>
      </c>
      <c r="T885" s="32" t="str">
        <f t="shared" si="407"/>
        <v>x</v>
      </c>
      <c r="U885" s="28" t="str">
        <f t="shared" si="408"/>
        <v>(</v>
      </c>
      <c r="V885" s="28" t="str">
        <f t="shared" si="409"/>
        <v>1</v>
      </c>
      <c r="W885" s="28" t="str">
        <f t="shared" si="410"/>
        <v>+</v>
      </c>
      <c r="X885" s="30">
        <f>IF($D885&lt;=2025,VstupniParametry_SKRYT!$D$9,"")</f>
        <v>1.7999999999999999E-2</v>
      </c>
      <c r="Y885" s="28" t="str">
        <f t="shared" si="411"/>
        <v>)</v>
      </c>
      <c r="Z885" s="31">
        <f>IF(AND(D885&lt;2025,2025&lt;=Zisk!$D$10),1,IF(D885=2025,0,""))</f>
        <v>1</v>
      </c>
      <c r="AA885" s="32" t="str">
        <f>IF(AND($D885&lt;=2025,Zisk!$D$10&gt;=2026),"x","")</f>
        <v/>
      </c>
      <c r="AB885" s="28" t="str">
        <f>IF(AND($D885&lt;=2026,Zisk!$D$10&gt;=2026),"(","")</f>
        <v/>
      </c>
      <c r="AC885" s="28" t="str">
        <f>IF(AND($D885&lt;=2026,Zisk!$D$10&gt;=2026),"1","")</f>
        <v/>
      </c>
      <c r="AD885" s="28" t="str">
        <f>IF(AND($D885&lt;=2026,Zisk!$D$10&gt;=2026),"+","")</f>
        <v/>
      </c>
      <c r="AE885" s="30" t="str">
        <f>IF(AND($D885&lt;=2026,Zisk!$D$10&gt;=2026),VstupniParametry_SKRYT!$D$10,"")</f>
        <v/>
      </c>
      <c r="AF885" s="28" t="str">
        <f>IF(AND($D885&lt;=2026,Zisk!$D$10&gt;=2026),")","")</f>
        <v/>
      </c>
      <c r="AG885" s="31" t="str">
        <f>IF(AND(D885&lt;2026,2026&lt;=Zisk!$D$10),1,IF(D885=2026,0,""))</f>
        <v/>
      </c>
      <c r="AH885" s="32" t="str">
        <f>IF(AND($D885&lt;=2026,Zisk!$D$10&gt;=2027),"x","")</f>
        <v/>
      </c>
      <c r="AI885" s="28" t="str">
        <f>IF(AND($D885&lt;=2027,Zisk!$D$10&gt;=2027),"(","")</f>
        <v/>
      </c>
      <c r="AJ885" s="28" t="str">
        <f>IF(AND($D885&lt;=2027,Zisk!$D$10&gt;=2027),"1","")</f>
        <v/>
      </c>
      <c r="AK885" s="28" t="str">
        <f>IF(AND($D885&lt;=2027,Zisk!$D$10&gt;=2027),"+","")</f>
        <v/>
      </c>
      <c r="AL885" s="30" t="str">
        <f>IF(AND($D885&lt;=2027,Zisk!$D$10&gt;=2027),VstupniParametry_SKRYT!$D$11,"")</f>
        <v/>
      </c>
      <c r="AM885" s="28" t="str">
        <f>IF(AND($D885&lt;=2027,Zisk!$D$10&gt;=2027),")","")</f>
        <v/>
      </c>
      <c r="AN885" s="31" t="str">
        <f>IF(AND(D885&lt;2027,2027&lt;=Zisk!$D$10),1,IF(D885=2027,0,""))</f>
        <v/>
      </c>
      <c r="AO885" s="32" t="str">
        <f>IF(AND($D885&lt;=2027,Zisk!$D$10&gt;=2028),"x","")</f>
        <v/>
      </c>
      <c r="AP885" s="28" t="str">
        <f>IF(AND($D885&lt;=2028,Zisk!$D$10&gt;=2028),"(","")</f>
        <v/>
      </c>
      <c r="AQ885" s="28" t="str">
        <f>IF(AND($D885&lt;=2028,Zisk!$D$10&gt;=2028),"1","")</f>
        <v/>
      </c>
      <c r="AR885" s="28" t="str">
        <f>IF(AND($D885&lt;=2028,Zisk!$D$10&gt;=2028),"+","")</f>
        <v/>
      </c>
      <c r="AS885" s="30" t="str">
        <f>IF(AND($D885&lt;=2028,Zisk!$D$10&gt;=2028),VstupniParametry_SKRYT!$D$12,"")</f>
        <v/>
      </c>
      <c r="AT885" s="28" t="str">
        <f>IF(AND($D885&lt;=2028,Zisk!$D$10&gt;=2028),")","")</f>
        <v/>
      </c>
      <c r="AU885" s="31" t="str">
        <f>IF(AND(D885&lt;2028,2028&lt;=Zisk!$D$10),1,IF(D885=2028,0,""))</f>
        <v/>
      </c>
      <c r="AV885" s="32" t="str">
        <f>IF(AND($D885&lt;=2028,Zisk!$D$10&gt;=2029),"x","")</f>
        <v/>
      </c>
      <c r="AW885" s="28" t="str">
        <f>IF(AND($D885&lt;=2029,Zisk!$D$10&gt;=2029),"(","")</f>
        <v/>
      </c>
      <c r="AX885" s="28" t="str">
        <f>IF(AND($D885&lt;=2029,Zisk!$D$10&gt;=2029),"1","")</f>
        <v/>
      </c>
      <c r="AY885" s="28" t="str">
        <f>IF(AND($D885&lt;=2029,Zisk!$D$10&gt;=2029),"+","")</f>
        <v/>
      </c>
      <c r="AZ885" s="30" t="str">
        <f>IF(AND($D885&lt;=2029,Zisk!$D$10&gt;=2029),VstupniParametry_SKRYT!$D$13,"")</f>
        <v/>
      </c>
      <c r="BA885" s="28" t="str">
        <f>IF(AND($D885&lt;=2029,Zisk!$D$10&gt;=2029),")","")</f>
        <v/>
      </c>
      <c r="BB885" s="31" t="str">
        <f>IF(AND(D885&lt;2029,2029&lt;=Zisk!$D$10),1,IF(D885=2029,0,""))</f>
        <v/>
      </c>
      <c r="BC885" s="32" t="str">
        <f>IF(AND($D885&lt;=2029,Zisk!$D$10&gt;=2030),"x","")</f>
        <v/>
      </c>
      <c r="BD885" s="28" t="str">
        <f>IF(AND($D885&lt;=2030,Zisk!$D$10&gt;=2030),"(","")</f>
        <v/>
      </c>
      <c r="BE885" s="28" t="str">
        <f>IF(AND($D885&lt;=2030,Zisk!$D$10&gt;=2030),"1","")</f>
        <v/>
      </c>
      <c r="BF885" s="28" t="str">
        <f>IF(AND($D885&lt;=2030,Zisk!$D$10&gt;=2030),"+","")</f>
        <v/>
      </c>
      <c r="BG885" s="30" t="str">
        <f>IF(AND($D885&lt;=2030,Zisk!$D$10&gt;=2030),VstupniParametry_SKRYT!$D$14,"")</f>
        <v/>
      </c>
      <c r="BH885" s="28" t="str">
        <f>IF(AND($D885&lt;=2030,Zisk!$D$10&gt;=2030),")","")</f>
        <v/>
      </c>
      <c r="BI885" s="31" t="str">
        <f>IF(AND(D885&lt;2030,2030&lt;=Zisk!$D$10),1,IF(D885=2030,0,""))</f>
        <v/>
      </c>
      <c r="BJ885" s="33" t="s">
        <v>32</v>
      </c>
      <c r="BK885" s="30">
        <f t="shared" si="424"/>
        <v>1</v>
      </c>
      <c r="BL885" s="28" t="str">
        <f t="shared" si="425"/>
        <v>x</v>
      </c>
      <c r="BM885" s="34">
        <f t="shared" si="426"/>
        <v>1</v>
      </c>
      <c r="BN885" s="30" t="str">
        <f t="shared" si="427"/>
        <v>x</v>
      </c>
      <c r="BO885" s="34">
        <f t="shared" si="412"/>
        <v>1.018</v>
      </c>
      <c r="BP885" s="34" t="str">
        <f t="shared" si="413"/>
        <v/>
      </c>
      <c r="BQ885" s="34" t="str">
        <f t="shared" si="414"/>
        <v/>
      </c>
      <c r="BR885" s="34" t="str">
        <f t="shared" si="415"/>
        <v/>
      </c>
      <c r="BS885" s="34" t="str">
        <f t="shared" si="416"/>
        <v/>
      </c>
      <c r="BT885" s="34" t="str">
        <f t="shared" si="417"/>
        <v/>
      </c>
      <c r="BU885" s="34" t="str">
        <f t="shared" si="418"/>
        <v/>
      </c>
      <c r="BV885" s="34" t="str">
        <f t="shared" si="419"/>
        <v/>
      </c>
      <c r="BW885" s="34" t="str">
        <f t="shared" si="420"/>
        <v/>
      </c>
      <c r="BX885" s="34" t="str">
        <f t="shared" si="421"/>
        <v/>
      </c>
      <c r="BY885" s="34" t="str">
        <f t="shared" si="422"/>
        <v/>
      </c>
      <c r="BZ885" s="33" t="s">
        <v>32</v>
      </c>
      <c r="CA885" s="34">
        <f t="shared" si="423"/>
        <v>1.018</v>
      </c>
      <c r="CB885" s="28"/>
      <c r="CC885" s="29">
        <f>IF(D885&gt;Zisk!$D$10,"",E885*CA885)</f>
        <v>0</v>
      </c>
    </row>
    <row r="886" spans="2:81" x14ac:dyDescent="0.2">
      <c r="B886" s="35" t="str">
        <f>Zisk!B897</f>
        <v/>
      </c>
      <c r="C886" s="35">
        <f>Zisk!C897</f>
        <v>0</v>
      </c>
      <c r="D886" s="35">
        <f>Zisk!E897</f>
        <v>0</v>
      </c>
      <c r="E886" s="36">
        <f>Zisk!D897</f>
        <v>0</v>
      </c>
      <c r="F886" s="36"/>
      <c r="G886" s="35" t="str">
        <f t="shared" si="398"/>
        <v>(</v>
      </c>
      <c r="H886" s="35" t="str">
        <f t="shared" si="399"/>
        <v>1</v>
      </c>
      <c r="I886" s="35" t="str">
        <f t="shared" si="400"/>
        <v>+</v>
      </c>
      <c r="J886" s="37">
        <f>IF($D886&lt;=2021,VstupniParametry_SKRYT!$D$5,"")</f>
        <v>0.02</v>
      </c>
      <c r="K886" s="35" t="str">
        <f t="shared" si="401"/>
        <v>)</v>
      </c>
      <c r="L886" s="38">
        <f>IF($D886&lt;=2021,COUNTIF(Vypocet_SKRYT!T883:AS883,"&gt;=1"),"")</f>
        <v>0</v>
      </c>
      <c r="M886" s="39" t="str">
        <f t="shared" si="402"/>
        <v>x</v>
      </c>
      <c r="N886" s="35" t="str">
        <f t="shared" si="403"/>
        <v>(</v>
      </c>
      <c r="O886" s="35" t="str">
        <f t="shared" si="404"/>
        <v>1</v>
      </c>
      <c r="P886" s="35" t="str">
        <f t="shared" si="405"/>
        <v>+</v>
      </c>
      <c r="Q886" s="37">
        <f>IF($D886&lt;=2024,VstupniParametry_SKRYT!$D$6,"")</f>
        <v>0.06</v>
      </c>
      <c r="R886" s="35" t="str">
        <f t="shared" si="406"/>
        <v>)</v>
      </c>
      <c r="S886" s="38">
        <f>IF($D886&lt;=2024,COUNTIFS(Vypocet_SKRYT!AT883:AV883,"&gt;=1"),"")</f>
        <v>0</v>
      </c>
      <c r="T886" s="39" t="str">
        <f t="shared" si="407"/>
        <v>x</v>
      </c>
      <c r="U886" s="35" t="str">
        <f t="shared" si="408"/>
        <v>(</v>
      </c>
      <c r="V886" s="35" t="str">
        <f t="shared" si="409"/>
        <v>1</v>
      </c>
      <c r="W886" s="35" t="str">
        <f t="shared" si="410"/>
        <v>+</v>
      </c>
      <c r="X886" s="37">
        <f>IF($D886&lt;=2025,VstupniParametry_SKRYT!$D$9,"")</f>
        <v>1.7999999999999999E-2</v>
      </c>
      <c r="Y886" s="35" t="str">
        <f t="shared" si="411"/>
        <v>)</v>
      </c>
      <c r="Z886" s="38">
        <f>IF(AND(D886&lt;2025,2025&lt;=Zisk!$D$10),1,IF(D886=2025,0,""))</f>
        <v>1</v>
      </c>
      <c r="AA886" s="39" t="str">
        <f>IF(AND($D886&lt;=2025,Zisk!$D$10&gt;=2026),"x","")</f>
        <v/>
      </c>
      <c r="AB886" s="35" t="str">
        <f>IF(AND($D886&lt;=2026,Zisk!$D$10&gt;=2026),"(","")</f>
        <v/>
      </c>
      <c r="AC886" s="35" t="str">
        <f>IF(AND($D886&lt;=2026,Zisk!$D$10&gt;=2026),"1","")</f>
        <v/>
      </c>
      <c r="AD886" s="35" t="str">
        <f>IF(AND($D886&lt;=2026,Zisk!$D$10&gt;=2026),"+","")</f>
        <v/>
      </c>
      <c r="AE886" s="37" t="str">
        <f>IF(AND($D886&lt;=2026,Zisk!$D$10&gt;=2026),VstupniParametry_SKRYT!$D$10,"")</f>
        <v/>
      </c>
      <c r="AF886" s="35" t="str">
        <f>IF(AND($D886&lt;=2026,Zisk!$D$10&gt;=2026),")","")</f>
        <v/>
      </c>
      <c r="AG886" s="38" t="str">
        <f>IF(AND(D886&lt;2026,2026&lt;=Zisk!$D$10),1,IF(D886=2026,0,""))</f>
        <v/>
      </c>
      <c r="AH886" s="39" t="str">
        <f>IF(AND($D886&lt;=2026,Zisk!$D$10&gt;=2027),"x","")</f>
        <v/>
      </c>
      <c r="AI886" s="35" t="str">
        <f>IF(AND($D886&lt;=2027,Zisk!$D$10&gt;=2027),"(","")</f>
        <v/>
      </c>
      <c r="AJ886" s="35" t="str">
        <f>IF(AND($D886&lt;=2027,Zisk!$D$10&gt;=2027),"1","")</f>
        <v/>
      </c>
      <c r="AK886" s="35" t="str">
        <f>IF(AND($D886&lt;=2027,Zisk!$D$10&gt;=2027),"+","")</f>
        <v/>
      </c>
      <c r="AL886" s="37" t="str">
        <f>IF(AND($D886&lt;=2027,Zisk!$D$10&gt;=2027),VstupniParametry_SKRYT!$D$11,"")</f>
        <v/>
      </c>
      <c r="AM886" s="35" t="str">
        <f>IF(AND($D886&lt;=2027,Zisk!$D$10&gt;=2027),")","")</f>
        <v/>
      </c>
      <c r="AN886" s="38" t="str">
        <f>IF(AND(D886&lt;2027,2027&lt;=Zisk!$D$10),1,IF(D886=2027,0,""))</f>
        <v/>
      </c>
      <c r="AO886" s="39" t="str">
        <f>IF(AND($D886&lt;=2027,Zisk!$D$10&gt;=2028),"x","")</f>
        <v/>
      </c>
      <c r="AP886" s="35" t="str">
        <f>IF(AND($D886&lt;=2028,Zisk!$D$10&gt;=2028),"(","")</f>
        <v/>
      </c>
      <c r="AQ886" s="35" t="str">
        <f>IF(AND($D886&lt;=2028,Zisk!$D$10&gt;=2028),"1","")</f>
        <v/>
      </c>
      <c r="AR886" s="35" t="str">
        <f>IF(AND($D886&lt;=2028,Zisk!$D$10&gt;=2028),"+","")</f>
        <v/>
      </c>
      <c r="AS886" s="37" t="str">
        <f>IF(AND($D886&lt;=2028,Zisk!$D$10&gt;=2028),VstupniParametry_SKRYT!$D$12,"")</f>
        <v/>
      </c>
      <c r="AT886" s="35" t="str">
        <f>IF(AND($D886&lt;=2028,Zisk!$D$10&gt;=2028),")","")</f>
        <v/>
      </c>
      <c r="AU886" s="38" t="str">
        <f>IF(AND(D886&lt;2028,2028&lt;=Zisk!$D$10),1,IF(D886=2028,0,""))</f>
        <v/>
      </c>
      <c r="AV886" s="39" t="str">
        <f>IF(AND($D886&lt;=2028,Zisk!$D$10&gt;=2029),"x","")</f>
        <v/>
      </c>
      <c r="AW886" s="35" t="str">
        <f>IF(AND($D886&lt;=2029,Zisk!$D$10&gt;=2029),"(","")</f>
        <v/>
      </c>
      <c r="AX886" s="35" t="str">
        <f>IF(AND($D886&lt;=2029,Zisk!$D$10&gt;=2029),"1","")</f>
        <v/>
      </c>
      <c r="AY886" s="35" t="str">
        <f>IF(AND($D886&lt;=2029,Zisk!$D$10&gt;=2029),"+","")</f>
        <v/>
      </c>
      <c r="AZ886" s="37" t="str">
        <f>IF(AND($D886&lt;=2029,Zisk!$D$10&gt;=2029),VstupniParametry_SKRYT!$D$13,"")</f>
        <v/>
      </c>
      <c r="BA886" s="35" t="str">
        <f>IF(AND($D886&lt;=2029,Zisk!$D$10&gt;=2029),")","")</f>
        <v/>
      </c>
      <c r="BB886" s="38" t="str">
        <f>IF(AND(D886&lt;2029,2029&lt;=Zisk!$D$10),1,IF(D886=2029,0,""))</f>
        <v/>
      </c>
      <c r="BC886" s="39" t="str">
        <f>IF(AND($D886&lt;=2029,Zisk!$D$10&gt;=2030),"x","")</f>
        <v/>
      </c>
      <c r="BD886" s="35" t="str">
        <f>IF(AND($D886&lt;=2030,Zisk!$D$10&gt;=2030),"(","")</f>
        <v/>
      </c>
      <c r="BE886" s="35" t="str">
        <f>IF(AND($D886&lt;=2030,Zisk!$D$10&gt;=2030),"1","")</f>
        <v/>
      </c>
      <c r="BF886" s="35" t="str">
        <f>IF(AND($D886&lt;=2030,Zisk!$D$10&gt;=2030),"+","")</f>
        <v/>
      </c>
      <c r="BG886" s="37" t="str">
        <f>IF(AND($D886&lt;=2030,Zisk!$D$10&gt;=2030),VstupniParametry_SKRYT!$D$14,"")</f>
        <v/>
      </c>
      <c r="BH886" s="35" t="str">
        <f>IF(AND($D886&lt;=2030,Zisk!$D$10&gt;=2030),")","")</f>
        <v/>
      </c>
      <c r="BI886" s="38" t="str">
        <f>IF(AND(D886&lt;2030,2030&lt;=Zisk!$D$10),1,IF(D886=2030,0,""))</f>
        <v/>
      </c>
      <c r="BJ886" s="40" t="s">
        <v>32</v>
      </c>
      <c r="BK886" s="37">
        <f t="shared" si="424"/>
        <v>1</v>
      </c>
      <c r="BL886" s="35" t="str">
        <f t="shared" si="425"/>
        <v>x</v>
      </c>
      <c r="BM886" s="41">
        <f t="shared" si="426"/>
        <v>1</v>
      </c>
      <c r="BN886" s="37" t="str">
        <f t="shared" si="427"/>
        <v>x</v>
      </c>
      <c r="BO886" s="41">
        <f t="shared" si="412"/>
        <v>1.018</v>
      </c>
      <c r="BP886" s="41" t="str">
        <f t="shared" si="413"/>
        <v/>
      </c>
      <c r="BQ886" s="41" t="str">
        <f t="shared" si="414"/>
        <v/>
      </c>
      <c r="BR886" s="41" t="str">
        <f t="shared" si="415"/>
        <v/>
      </c>
      <c r="BS886" s="41" t="str">
        <f t="shared" si="416"/>
        <v/>
      </c>
      <c r="BT886" s="41" t="str">
        <f t="shared" si="417"/>
        <v/>
      </c>
      <c r="BU886" s="41" t="str">
        <f t="shared" si="418"/>
        <v/>
      </c>
      <c r="BV886" s="41" t="str">
        <f t="shared" si="419"/>
        <v/>
      </c>
      <c r="BW886" s="41" t="str">
        <f t="shared" si="420"/>
        <v/>
      </c>
      <c r="BX886" s="41" t="str">
        <f t="shared" si="421"/>
        <v/>
      </c>
      <c r="BY886" s="41" t="str">
        <f t="shared" si="422"/>
        <v/>
      </c>
      <c r="BZ886" s="40" t="s">
        <v>32</v>
      </c>
      <c r="CA886" s="41">
        <f t="shared" si="423"/>
        <v>1.018</v>
      </c>
      <c r="CB886" s="35"/>
      <c r="CC886" s="36">
        <f>IF(D886&gt;Zisk!$D$10,"",E886*CA886)</f>
        <v>0</v>
      </c>
    </row>
    <row r="887" spans="2:81" x14ac:dyDescent="0.2">
      <c r="B887" s="28" t="str">
        <f>Zisk!B898</f>
        <v/>
      </c>
      <c r="C887" s="28">
        <f>Zisk!C898</f>
        <v>0</v>
      </c>
      <c r="D887" s="28">
        <f>Zisk!E898</f>
        <v>0</v>
      </c>
      <c r="E887" s="29">
        <f>Zisk!D898</f>
        <v>0</v>
      </c>
      <c r="F887" s="29"/>
      <c r="G887" s="28" t="str">
        <f t="shared" si="398"/>
        <v>(</v>
      </c>
      <c r="H887" s="28" t="str">
        <f t="shared" si="399"/>
        <v>1</v>
      </c>
      <c r="I887" s="28" t="str">
        <f t="shared" si="400"/>
        <v>+</v>
      </c>
      <c r="J887" s="30">
        <f>IF($D887&lt;=2021,VstupniParametry_SKRYT!$D$5,"")</f>
        <v>0.02</v>
      </c>
      <c r="K887" s="28" t="str">
        <f t="shared" si="401"/>
        <v>)</v>
      </c>
      <c r="L887" s="31">
        <f>IF($D887&lt;=2021,COUNTIF(Vypocet_SKRYT!T884:AS884,"&gt;=1"),"")</f>
        <v>0</v>
      </c>
      <c r="M887" s="32" t="str">
        <f t="shared" si="402"/>
        <v>x</v>
      </c>
      <c r="N887" s="28" t="str">
        <f t="shared" si="403"/>
        <v>(</v>
      </c>
      <c r="O887" s="28" t="str">
        <f t="shared" si="404"/>
        <v>1</v>
      </c>
      <c r="P887" s="28" t="str">
        <f t="shared" si="405"/>
        <v>+</v>
      </c>
      <c r="Q887" s="30">
        <f>IF($D887&lt;=2024,VstupniParametry_SKRYT!$D$6,"")</f>
        <v>0.06</v>
      </c>
      <c r="R887" s="28" t="str">
        <f t="shared" si="406"/>
        <v>)</v>
      </c>
      <c r="S887" s="31">
        <f>IF($D887&lt;=2024,COUNTIFS(Vypocet_SKRYT!AT884:AV884,"&gt;=1"),"")</f>
        <v>0</v>
      </c>
      <c r="T887" s="32" t="str">
        <f t="shared" si="407"/>
        <v>x</v>
      </c>
      <c r="U887" s="28" t="str">
        <f t="shared" si="408"/>
        <v>(</v>
      </c>
      <c r="V887" s="28" t="str">
        <f t="shared" si="409"/>
        <v>1</v>
      </c>
      <c r="W887" s="28" t="str">
        <f t="shared" si="410"/>
        <v>+</v>
      </c>
      <c r="X887" s="30">
        <f>IF($D887&lt;=2025,VstupniParametry_SKRYT!$D$9,"")</f>
        <v>1.7999999999999999E-2</v>
      </c>
      <c r="Y887" s="28" t="str">
        <f t="shared" si="411"/>
        <v>)</v>
      </c>
      <c r="Z887" s="31">
        <f>IF(AND(D887&lt;2025,2025&lt;=Zisk!$D$10),1,IF(D887=2025,0,""))</f>
        <v>1</v>
      </c>
      <c r="AA887" s="32" t="str">
        <f>IF(AND($D887&lt;=2025,Zisk!$D$10&gt;=2026),"x","")</f>
        <v/>
      </c>
      <c r="AB887" s="28" t="str">
        <f>IF(AND($D887&lt;=2026,Zisk!$D$10&gt;=2026),"(","")</f>
        <v/>
      </c>
      <c r="AC887" s="28" t="str">
        <f>IF(AND($D887&lt;=2026,Zisk!$D$10&gt;=2026),"1","")</f>
        <v/>
      </c>
      <c r="AD887" s="28" t="str">
        <f>IF(AND($D887&lt;=2026,Zisk!$D$10&gt;=2026),"+","")</f>
        <v/>
      </c>
      <c r="AE887" s="30" t="str">
        <f>IF(AND($D887&lt;=2026,Zisk!$D$10&gt;=2026),VstupniParametry_SKRYT!$D$10,"")</f>
        <v/>
      </c>
      <c r="AF887" s="28" t="str">
        <f>IF(AND($D887&lt;=2026,Zisk!$D$10&gt;=2026),")","")</f>
        <v/>
      </c>
      <c r="AG887" s="31" t="str">
        <f>IF(AND(D887&lt;2026,2026&lt;=Zisk!$D$10),1,IF(D887=2026,0,""))</f>
        <v/>
      </c>
      <c r="AH887" s="32" t="str">
        <f>IF(AND($D887&lt;=2026,Zisk!$D$10&gt;=2027),"x","")</f>
        <v/>
      </c>
      <c r="AI887" s="28" t="str">
        <f>IF(AND($D887&lt;=2027,Zisk!$D$10&gt;=2027),"(","")</f>
        <v/>
      </c>
      <c r="AJ887" s="28" t="str">
        <f>IF(AND($D887&lt;=2027,Zisk!$D$10&gt;=2027),"1","")</f>
        <v/>
      </c>
      <c r="AK887" s="28" t="str">
        <f>IF(AND($D887&lt;=2027,Zisk!$D$10&gt;=2027),"+","")</f>
        <v/>
      </c>
      <c r="AL887" s="30" t="str">
        <f>IF(AND($D887&lt;=2027,Zisk!$D$10&gt;=2027),VstupniParametry_SKRYT!$D$11,"")</f>
        <v/>
      </c>
      <c r="AM887" s="28" t="str">
        <f>IF(AND($D887&lt;=2027,Zisk!$D$10&gt;=2027),")","")</f>
        <v/>
      </c>
      <c r="AN887" s="31" t="str">
        <f>IF(AND(D887&lt;2027,2027&lt;=Zisk!$D$10),1,IF(D887=2027,0,""))</f>
        <v/>
      </c>
      <c r="AO887" s="32" t="str">
        <f>IF(AND($D887&lt;=2027,Zisk!$D$10&gt;=2028),"x","")</f>
        <v/>
      </c>
      <c r="AP887" s="28" t="str">
        <f>IF(AND($D887&lt;=2028,Zisk!$D$10&gt;=2028),"(","")</f>
        <v/>
      </c>
      <c r="AQ887" s="28" t="str">
        <f>IF(AND($D887&lt;=2028,Zisk!$D$10&gt;=2028),"1","")</f>
        <v/>
      </c>
      <c r="AR887" s="28" t="str">
        <f>IF(AND($D887&lt;=2028,Zisk!$D$10&gt;=2028),"+","")</f>
        <v/>
      </c>
      <c r="AS887" s="30" t="str">
        <f>IF(AND($D887&lt;=2028,Zisk!$D$10&gt;=2028),VstupniParametry_SKRYT!$D$12,"")</f>
        <v/>
      </c>
      <c r="AT887" s="28" t="str">
        <f>IF(AND($D887&lt;=2028,Zisk!$D$10&gt;=2028),")","")</f>
        <v/>
      </c>
      <c r="AU887" s="31" t="str">
        <f>IF(AND(D887&lt;2028,2028&lt;=Zisk!$D$10),1,IF(D887=2028,0,""))</f>
        <v/>
      </c>
      <c r="AV887" s="32" t="str">
        <f>IF(AND($D887&lt;=2028,Zisk!$D$10&gt;=2029),"x","")</f>
        <v/>
      </c>
      <c r="AW887" s="28" t="str">
        <f>IF(AND($D887&lt;=2029,Zisk!$D$10&gt;=2029),"(","")</f>
        <v/>
      </c>
      <c r="AX887" s="28" t="str">
        <f>IF(AND($D887&lt;=2029,Zisk!$D$10&gt;=2029),"1","")</f>
        <v/>
      </c>
      <c r="AY887" s="28" t="str">
        <f>IF(AND($D887&lt;=2029,Zisk!$D$10&gt;=2029),"+","")</f>
        <v/>
      </c>
      <c r="AZ887" s="30" t="str">
        <f>IF(AND($D887&lt;=2029,Zisk!$D$10&gt;=2029),VstupniParametry_SKRYT!$D$13,"")</f>
        <v/>
      </c>
      <c r="BA887" s="28" t="str">
        <f>IF(AND($D887&lt;=2029,Zisk!$D$10&gt;=2029),")","")</f>
        <v/>
      </c>
      <c r="BB887" s="31" t="str">
        <f>IF(AND(D887&lt;2029,2029&lt;=Zisk!$D$10),1,IF(D887=2029,0,""))</f>
        <v/>
      </c>
      <c r="BC887" s="32" t="str">
        <f>IF(AND($D887&lt;=2029,Zisk!$D$10&gt;=2030),"x","")</f>
        <v/>
      </c>
      <c r="BD887" s="28" t="str">
        <f>IF(AND($D887&lt;=2030,Zisk!$D$10&gt;=2030),"(","")</f>
        <v/>
      </c>
      <c r="BE887" s="28" t="str">
        <f>IF(AND($D887&lt;=2030,Zisk!$D$10&gt;=2030),"1","")</f>
        <v/>
      </c>
      <c r="BF887" s="28" t="str">
        <f>IF(AND($D887&lt;=2030,Zisk!$D$10&gt;=2030),"+","")</f>
        <v/>
      </c>
      <c r="BG887" s="30" t="str">
        <f>IF(AND($D887&lt;=2030,Zisk!$D$10&gt;=2030),VstupniParametry_SKRYT!$D$14,"")</f>
        <v/>
      </c>
      <c r="BH887" s="28" t="str">
        <f>IF(AND($D887&lt;=2030,Zisk!$D$10&gt;=2030),")","")</f>
        <v/>
      </c>
      <c r="BI887" s="31" t="str">
        <f>IF(AND(D887&lt;2030,2030&lt;=Zisk!$D$10),1,IF(D887=2030,0,""))</f>
        <v/>
      </c>
      <c r="BJ887" s="33" t="s">
        <v>32</v>
      </c>
      <c r="BK887" s="30">
        <f t="shared" si="424"/>
        <v>1</v>
      </c>
      <c r="BL887" s="28" t="str">
        <f t="shared" si="425"/>
        <v>x</v>
      </c>
      <c r="BM887" s="34">
        <f t="shared" si="426"/>
        <v>1</v>
      </c>
      <c r="BN887" s="30" t="str">
        <f t="shared" si="427"/>
        <v>x</v>
      </c>
      <c r="BO887" s="34">
        <f t="shared" si="412"/>
        <v>1.018</v>
      </c>
      <c r="BP887" s="34" t="str">
        <f t="shared" si="413"/>
        <v/>
      </c>
      <c r="BQ887" s="34" t="str">
        <f t="shared" si="414"/>
        <v/>
      </c>
      <c r="BR887" s="34" t="str">
        <f t="shared" si="415"/>
        <v/>
      </c>
      <c r="BS887" s="34" t="str">
        <f t="shared" si="416"/>
        <v/>
      </c>
      <c r="BT887" s="34" t="str">
        <f t="shared" si="417"/>
        <v/>
      </c>
      <c r="BU887" s="34" t="str">
        <f t="shared" si="418"/>
        <v/>
      </c>
      <c r="BV887" s="34" t="str">
        <f t="shared" si="419"/>
        <v/>
      </c>
      <c r="BW887" s="34" t="str">
        <f t="shared" si="420"/>
        <v/>
      </c>
      <c r="BX887" s="34" t="str">
        <f t="shared" si="421"/>
        <v/>
      </c>
      <c r="BY887" s="34" t="str">
        <f t="shared" si="422"/>
        <v/>
      </c>
      <c r="BZ887" s="33" t="s">
        <v>32</v>
      </c>
      <c r="CA887" s="34">
        <f t="shared" si="423"/>
        <v>1.018</v>
      </c>
      <c r="CB887" s="28"/>
      <c r="CC887" s="29">
        <f>IF(D887&gt;Zisk!$D$10,"",E887*CA887)</f>
        <v>0</v>
      </c>
    </row>
    <row r="888" spans="2:81" x14ac:dyDescent="0.2">
      <c r="B888" s="35" t="str">
        <f>Zisk!B899</f>
        <v/>
      </c>
      <c r="C888" s="35">
        <f>Zisk!C899</f>
        <v>0</v>
      </c>
      <c r="D888" s="35">
        <f>Zisk!E899</f>
        <v>0</v>
      </c>
      <c r="E888" s="36">
        <f>Zisk!D899</f>
        <v>0</v>
      </c>
      <c r="F888" s="36"/>
      <c r="G888" s="35" t="str">
        <f t="shared" si="398"/>
        <v>(</v>
      </c>
      <c r="H888" s="35" t="str">
        <f t="shared" si="399"/>
        <v>1</v>
      </c>
      <c r="I888" s="35" t="str">
        <f t="shared" si="400"/>
        <v>+</v>
      </c>
      <c r="J888" s="37">
        <f>IF($D888&lt;=2021,VstupniParametry_SKRYT!$D$5,"")</f>
        <v>0.02</v>
      </c>
      <c r="K888" s="35" t="str">
        <f t="shared" si="401"/>
        <v>)</v>
      </c>
      <c r="L888" s="38">
        <f>IF($D888&lt;=2021,COUNTIF(Vypocet_SKRYT!T885:AS885,"&gt;=1"),"")</f>
        <v>0</v>
      </c>
      <c r="M888" s="39" t="str">
        <f t="shared" si="402"/>
        <v>x</v>
      </c>
      <c r="N888" s="35" t="str">
        <f t="shared" si="403"/>
        <v>(</v>
      </c>
      <c r="O888" s="35" t="str">
        <f t="shared" si="404"/>
        <v>1</v>
      </c>
      <c r="P888" s="35" t="str">
        <f t="shared" si="405"/>
        <v>+</v>
      </c>
      <c r="Q888" s="37">
        <f>IF($D888&lt;=2024,VstupniParametry_SKRYT!$D$6,"")</f>
        <v>0.06</v>
      </c>
      <c r="R888" s="35" t="str">
        <f t="shared" si="406"/>
        <v>)</v>
      </c>
      <c r="S888" s="38">
        <f>IF($D888&lt;=2024,COUNTIFS(Vypocet_SKRYT!AT885:AV885,"&gt;=1"),"")</f>
        <v>0</v>
      </c>
      <c r="T888" s="39" t="str">
        <f t="shared" si="407"/>
        <v>x</v>
      </c>
      <c r="U888" s="35" t="str">
        <f t="shared" si="408"/>
        <v>(</v>
      </c>
      <c r="V888" s="35" t="str">
        <f t="shared" si="409"/>
        <v>1</v>
      </c>
      <c r="W888" s="35" t="str">
        <f t="shared" si="410"/>
        <v>+</v>
      </c>
      <c r="X888" s="37">
        <f>IF($D888&lt;=2025,VstupniParametry_SKRYT!$D$9,"")</f>
        <v>1.7999999999999999E-2</v>
      </c>
      <c r="Y888" s="35" t="str">
        <f t="shared" si="411"/>
        <v>)</v>
      </c>
      <c r="Z888" s="38">
        <f>IF(AND(D888&lt;2025,2025&lt;=Zisk!$D$10),1,IF(D888=2025,0,""))</f>
        <v>1</v>
      </c>
      <c r="AA888" s="39" t="str">
        <f>IF(AND($D888&lt;=2025,Zisk!$D$10&gt;=2026),"x","")</f>
        <v/>
      </c>
      <c r="AB888" s="35" t="str">
        <f>IF(AND($D888&lt;=2026,Zisk!$D$10&gt;=2026),"(","")</f>
        <v/>
      </c>
      <c r="AC888" s="35" t="str">
        <f>IF(AND($D888&lt;=2026,Zisk!$D$10&gt;=2026),"1","")</f>
        <v/>
      </c>
      <c r="AD888" s="35" t="str">
        <f>IF(AND($D888&lt;=2026,Zisk!$D$10&gt;=2026),"+","")</f>
        <v/>
      </c>
      <c r="AE888" s="37" t="str">
        <f>IF(AND($D888&lt;=2026,Zisk!$D$10&gt;=2026),VstupniParametry_SKRYT!$D$10,"")</f>
        <v/>
      </c>
      <c r="AF888" s="35" t="str">
        <f>IF(AND($D888&lt;=2026,Zisk!$D$10&gt;=2026),")","")</f>
        <v/>
      </c>
      <c r="AG888" s="38" t="str">
        <f>IF(AND(D888&lt;2026,2026&lt;=Zisk!$D$10),1,IF(D888=2026,0,""))</f>
        <v/>
      </c>
      <c r="AH888" s="39" t="str">
        <f>IF(AND($D888&lt;=2026,Zisk!$D$10&gt;=2027),"x","")</f>
        <v/>
      </c>
      <c r="AI888" s="35" t="str">
        <f>IF(AND($D888&lt;=2027,Zisk!$D$10&gt;=2027),"(","")</f>
        <v/>
      </c>
      <c r="AJ888" s="35" t="str">
        <f>IF(AND($D888&lt;=2027,Zisk!$D$10&gt;=2027),"1","")</f>
        <v/>
      </c>
      <c r="AK888" s="35" t="str">
        <f>IF(AND($D888&lt;=2027,Zisk!$D$10&gt;=2027),"+","")</f>
        <v/>
      </c>
      <c r="AL888" s="37" t="str">
        <f>IF(AND($D888&lt;=2027,Zisk!$D$10&gt;=2027),VstupniParametry_SKRYT!$D$11,"")</f>
        <v/>
      </c>
      <c r="AM888" s="35" t="str">
        <f>IF(AND($D888&lt;=2027,Zisk!$D$10&gt;=2027),")","")</f>
        <v/>
      </c>
      <c r="AN888" s="38" t="str">
        <f>IF(AND(D888&lt;2027,2027&lt;=Zisk!$D$10),1,IF(D888=2027,0,""))</f>
        <v/>
      </c>
      <c r="AO888" s="39" t="str">
        <f>IF(AND($D888&lt;=2027,Zisk!$D$10&gt;=2028),"x","")</f>
        <v/>
      </c>
      <c r="AP888" s="35" t="str">
        <f>IF(AND($D888&lt;=2028,Zisk!$D$10&gt;=2028),"(","")</f>
        <v/>
      </c>
      <c r="AQ888" s="35" t="str">
        <f>IF(AND($D888&lt;=2028,Zisk!$D$10&gt;=2028),"1","")</f>
        <v/>
      </c>
      <c r="AR888" s="35" t="str">
        <f>IF(AND($D888&lt;=2028,Zisk!$D$10&gt;=2028),"+","")</f>
        <v/>
      </c>
      <c r="AS888" s="37" t="str">
        <f>IF(AND($D888&lt;=2028,Zisk!$D$10&gt;=2028),VstupniParametry_SKRYT!$D$12,"")</f>
        <v/>
      </c>
      <c r="AT888" s="35" t="str">
        <f>IF(AND($D888&lt;=2028,Zisk!$D$10&gt;=2028),")","")</f>
        <v/>
      </c>
      <c r="AU888" s="38" t="str">
        <f>IF(AND(D888&lt;2028,2028&lt;=Zisk!$D$10),1,IF(D888=2028,0,""))</f>
        <v/>
      </c>
      <c r="AV888" s="39" t="str">
        <f>IF(AND($D888&lt;=2028,Zisk!$D$10&gt;=2029),"x","")</f>
        <v/>
      </c>
      <c r="AW888" s="35" t="str">
        <f>IF(AND($D888&lt;=2029,Zisk!$D$10&gt;=2029),"(","")</f>
        <v/>
      </c>
      <c r="AX888" s="35" t="str">
        <f>IF(AND($D888&lt;=2029,Zisk!$D$10&gt;=2029),"1","")</f>
        <v/>
      </c>
      <c r="AY888" s="35" t="str">
        <f>IF(AND($D888&lt;=2029,Zisk!$D$10&gt;=2029),"+","")</f>
        <v/>
      </c>
      <c r="AZ888" s="37" t="str">
        <f>IF(AND($D888&lt;=2029,Zisk!$D$10&gt;=2029),VstupniParametry_SKRYT!$D$13,"")</f>
        <v/>
      </c>
      <c r="BA888" s="35" t="str">
        <f>IF(AND($D888&lt;=2029,Zisk!$D$10&gt;=2029),")","")</f>
        <v/>
      </c>
      <c r="BB888" s="38" t="str">
        <f>IF(AND(D888&lt;2029,2029&lt;=Zisk!$D$10),1,IF(D888=2029,0,""))</f>
        <v/>
      </c>
      <c r="BC888" s="39" t="str">
        <f>IF(AND($D888&lt;=2029,Zisk!$D$10&gt;=2030),"x","")</f>
        <v/>
      </c>
      <c r="BD888" s="35" t="str">
        <f>IF(AND($D888&lt;=2030,Zisk!$D$10&gt;=2030),"(","")</f>
        <v/>
      </c>
      <c r="BE888" s="35" t="str">
        <f>IF(AND($D888&lt;=2030,Zisk!$D$10&gt;=2030),"1","")</f>
        <v/>
      </c>
      <c r="BF888" s="35" t="str">
        <f>IF(AND($D888&lt;=2030,Zisk!$D$10&gt;=2030),"+","")</f>
        <v/>
      </c>
      <c r="BG888" s="37" t="str">
        <f>IF(AND($D888&lt;=2030,Zisk!$D$10&gt;=2030),VstupniParametry_SKRYT!$D$14,"")</f>
        <v/>
      </c>
      <c r="BH888" s="35" t="str">
        <f>IF(AND($D888&lt;=2030,Zisk!$D$10&gt;=2030),")","")</f>
        <v/>
      </c>
      <c r="BI888" s="38" t="str">
        <f>IF(AND(D888&lt;2030,2030&lt;=Zisk!$D$10),1,IF(D888=2030,0,""))</f>
        <v/>
      </c>
      <c r="BJ888" s="40" t="s">
        <v>32</v>
      </c>
      <c r="BK888" s="37">
        <f t="shared" si="424"/>
        <v>1</v>
      </c>
      <c r="BL888" s="35" t="str">
        <f t="shared" si="425"/>
        <v>x</v>
      </c>
      <c r="BM888" s="41">
        <f t="shared" si="426"/>
        <v>1</v>
      </c>
      <c r="BN888" s="37" t="str">
        <f t="shared" si="427"/>
        <v>x</v>
      </c>
      <c r="BO888" s="41">
        <f t="shared" si="412"/>
        <v>1.018</v>
      </c>
      <c r="BP888" s="41" t="str">
        <f t="shared" si="413"/>
        <v/>
      </c>
      <c r="BQ888" s="41" t="str">
        <f t="shared" si="414"/>
        <v/>
      </c>
      <c r="BR888" s="41" t="str">
        <f t="shared" si="415"/>
        <v/>
      </c>
      <c r="BS888" s="41" t="str">
        <f t="shared" si="416"/>
        <v/>
      </c>
      <c r="BT888" s="41" t="str">
        <f t="shared" si="417"/>
        <v/>
      </c>
      <c r="BU888" s="41" t="str">
        <f t="shared" si="418"/>
        <v/>
      </c>
      <c r="BV888" s="41" t="str">
        <f t="shared" si="419"/>
        <v/>
      </c>
      <c r="BW888" s="41" t="str">
        <f t="shared" si="420"/>
        <v/>
      </c>
      <c r="BX888" s="41" t="str">
        <f t="shared" si="421"/>
        <v/>
      </c>
      <c r="BY888" s="41" t="str">
        <f t="shared" si="422"/>
        <v/>
      </c>
      <c r="BZ888" s="40" t="s">
        <v>32</v>
      </c>
      <c r="CA888" s="41">
        <f t="shared" si="423"/>
        <v>1.018</v>
      </c>
      <c r="CB888" s="35"/>
      <c r="CC888" s="36">
        <f>IF(D888&gt;Zisk!$D$10,"",E888*CA888)</f>
        <v>0</v>
      </c>
    </row>
    <row r="889" spans="2:81" x14ac:dyDescent="0.2">
      <c r="B889" s="28" t="str">
        <f>Zisk!B900</f>
        <v/>
      </c>
      <c r="C889" s="28">
        <f>Zisk!C900</f>
        <v>0</v>
      </c>
      <c r="D889" s="28">
        <f>Zisk!E900</f>
        <v>0</v>
      </c>
      <c r="E889" s="29">
        <f>Zisk!D900</f>
        <v>0</v>
      </c>
      <c r="F889" s="29"/>
      <c r="G889" s="28" t="str">
        <f t="shared" si="398"/>
        <v>(</v>
      </c>
      <c r="H889" s="28" t="str">
        <f t="shared" si="399"/>
        <v>1</v>
      </c>
      <c r="I889" s="28" t="str">
        <f t="shared" si="400"/>
        <v>+</v>
      </c>
      <c r="J889" s="30">
        <f>IF($D889&lt;=2021,VstupniParametry_SKRYT!$D$5,"")</f>
        <v>0.02</v>
      </c>
      <c r="K889" s="28" t="str">
        <f t="shared" si="401"/>
        <v>)</v>
      </c>
      <c r="L889" s="31">
        <f>IF($D889&lt;=2021,COUNTIF(Vypocet_SKRYT!T886:AS886,"&gt;=1"),"")</f>
        <v>0</v>
      </c>
      <c r="M889" s="32" t="str">
        <f t="shared" si="402"/>
        <v>x</v>
      </c>
      <c r="N889" s="28" t="str">
        <f t="shared" si="403"/>
        <v>(</v>
      </c>
      <c r="O889" s="28" t="str">
        <f t="shared" si="404"/>
        <v>1</v>
      </c>
      <c r="P889" s="28" t="str">
        <f t="shared" si="405"/>
        <v>+</v>
      </c>
      <c r="Q889" s="30">
        <f>IF($D889&lt;=2024,VstupniParametry_SKRYT!$D$6,"")</f>
        <v>0.06</v>
      </c>
      <c r="R889" s="28" t="str">
        <f t="shared" si="406"/>
        <v>)</v>
      </c>
      <c r="S889" s="31">
        <f>IF($D889&lt;=2024,COUNTIFS(Vypocet_SKRYT!AT886:AV886,"&gt;=1"),"")</f>
        <v>0</v>
      </c>
      <c r="T889" s="32" t="str">
        <f t="shared" si="407"/>
        <v>x</v>
      </c>
      <c r="U889" s="28" t="str">
        <f t="shared" si="408"/>
        <v>(</v>
      </c>
      <c r="V889" s="28" t="str">
        <f t="shared" si="409"/>
        <v>1</v>
      </c>
      <c r="W889" s="28" t="str">
        <f t="shared" si="410"/>
        <v>+</v>
      </c>
      <c r="X889" s="30">
        <f>IF($D889&lt;=2025,VstupniParametry_SKRYT!$D$9,"")</f>
        <v>1.7999999999999999E-2</v>
      </c>
      <c r="Y889" s="28" t="str">
        <f t="shared" si="411"/>
        <v>)</v>
      </c>
      <c r="Z889" s="31">
        <f>IF(AND(D889&lt;2025,2025&lt;=Zisk!$D$10),1,IF(D889=2025,0,""))</f>
        <v>1</v>
      </c>
      <c r="AA889" s="32" t="str">
        <f>IF(AND($D889&lt;=2025,Zisk!$D$10&gt;=2026),"x","")</f>
        <v/>
      </c>
      <c r="AB889" s="28" t="str">
        <f>IF(AND($D889&lt;=2026,Zisk!$D$10&gt;=2026),"(","")</f>
        <v/>
      </c>
      <c r="AC889" s="28" t="str">
        <f>IF(AND($D889&lt;=2026,Zisk!$D$10&gt;=2026),"1","")</f>
        <v/>
      </c>
      <c r="AD889" s="28" t="str">
        <f>IF(AND($D889&lt;=2026,Zisk!$D$10&gt;=2026),"+","")</f>
        <v/>
      </c>
      <c r="AE889" s="30" t="str">
        <f>IF(AND($D889&lt;=2026,Zisk!$D$10&gt;=2026),VstupniParametry_SKRYT!$D$10,"")</f>
        <v/>
      </c>
      <c r="AF889" s="28" t="str">
        <f>IF(AND($D889&lt;=2026,Zisk!$D$10&gt;=2026),")","")</f>
        <v/>
      </c>
      <c r="AG889" s="31" t="str">
        <f>IF(AND(D889&lt;2026,2026&lt;=Zisk!$D$10),1,IF(D889=2026,0,""))</f>
        <v/>
      </c>
      <c r="AH889" s="32" t="str">
        <f>IF(AND($D889&lt;=2026,Zisk!$D$10&gt;=2027),"x","")</f>
        <v/>
      </c>
      <c r="AI889" s="28" t="str">
        <f>IF(AND($D889&lt;=2027,Zisk!$D$10&gt;=2027),"(","")</f>
        <v/>
      </c>
      <c r="AJ889" s="28" t="str">
        <f>IF(AND($D889&lt;=2027,Zisk!$D$10&gt;=2027),"1","")</f>
        <v/>
      </c>
      <c r="AK889" s="28" t="str">
        <f>IF(AND($D889&lt;=2027,Zisk!$D$10&gt;=2027),"+","")</f>
        <v/>
      </c>
      <c r="AL889" s="30" t="str">
        <f>IF(AND($D889&lt;=2027,Zisk!$D$10&gt;=2027),VstupniParametry_SKRYT!$D$11,"")</f>
        <v/>
      </c>
      <c r="AM889" s="28" t="str">
        <f>IF(AND($D889&lt;=2027,Zisk!$D$10&gt;=2027),")","")</f>
        <v/>
      </c>
      <c r="AN889" s="31" t="str">
        <f>IF(AND(D889&lt;2027,2027&lt;=Zisk!$D$10),1,IF(D889=2027,0,""))</f>
        <v/>
      </c>
      <c r="AO889" s="32" t="str">
        <f>IF(AND($D889&lt;=2027,Zisk!$D$10&gt;=2028),"x","")</f>
        <v/>
      </c>
      <c r="AP889" s="28" t="str">
        <f>IF(AND($D889&lt;=2028,Zisk!$D$10&gt;=2028),"(","")</f>
        <v/>
      </c>
      <c r="AQ889" s="28" t="str">
        <f>IF(AND($D889&lt;=2028,Zisk!$D$10&gt;=2028),"1","")</f>
        <v/>
      </c>
      <c r="AR889" s="28" t="str">
        <f>IF(AND($D889&lt;=2028,Zisk!$D$10&gt;=2028),"+","")</f>
        <v/>
      </c>
      <c r="AS889" s="30" t="str">
        <f>IF(AND($D889&lt;=2028,Zisk!$D$10&gt;=2028),VstupniParametry_SKRYT!$D$12,"")</f>
        <v/>
      </c>
      <c r="AT889" s="28" t="str">
        <f>IF(AND($D889&lt;=2028,Zisk!$D$10&gt;=2028),")","")</f>
        <v/>
      </c>
      <c r="AU889" s="31" t="str">
        <f>IF(AND(D889&lt;2028,2028&lt;=Zisk!$D$10),1,IF(D889=2028,0,""))</f>
        <v/>
      </c>
      <c r="AV889" s="32" t="str">
        <f>IF(AND($D889&lt;=2028,Zisk!$D$10&gt;=2029),"x","")</f>
        <v/>
      </c>
      <c r="AW889" s="28" t="str">
        <f>IF(AND($D889&lt;=2029,Zisk!$D$10&gt;=2029),"(","")</f>
        <v/>
      </c>
      <c r="AX889" s="28" t="str">
        <f>IF(AND($D889&lt;=2029,Zisk!$D$10&gt;=2029),"1","")</f>
        <v/>
      </c>
      <c r="AY889" s="28" t="str">
        <f>IF(AND($D889&lt;=2029,Zisk!$D$10&gt;=2029),"+","")</f>
        <v/>
      </c>
      <c r="AZ889" s="30" t="str">
        <f>IF(AND($D889&lt;=2029,Zisk!$D$10&gt;=2029),VstupniParametry_SKRYT!$D$13,"")</f>
        <v/>
      </c>
      <c r="BA889" s="28" t="str">
        <f>IF(AND($D889&lt;=2029,Zisk!$D$10&gt;=2029),")","")</f>
        <v/>
      </c>
      <c r="BB889" s="31" t="str">
        <f>IF(AND(D889&lt;2029,2029&lt;=Zisk!$D$10),1,IF(D889=2029,0,""))</f>
        <v/>
      </c>
      <c r="BC889" s="32" t="str">
        <f>IF(AND($D889&lt;=2029,Zisk!$D$10&gt;=2030),"x","")</f>
        <v/>
      </c>
      <c r="BD889" s="28" t="str">
        <f>IF(AND($D889&lt;=2030,Zisk!$D$10&gt;=2030),"(","")</f>
        <v/>
      </c>
      <c r="BE889" s="28" t="str">
        <f>IF(AND($D889&lt;=2030,Zisk!$D$10&gt;=2030),"1","")</f>
        <v/>
      </c>
      <c r="BF889" s="28" t="str">
        <f>IF(AND($D889&lt;=2030,Zisk!$D$10&gt;=2030),"+","")</f>
        <v/>
      </c>
      <c r="BG889" s="30" t="str">
        <f>IF(AND($D889&lt;=2030,Zisk!$D$10&gt;=2030),VstupniParametry_SKRYT!$D$14,"")</f>
        <v/>
      </c>
      <c r="BH889" s="28" t="str">
        <f>IF(AND($D889&lt;=2030,Zisk!$D$10&gt;=2030),")","")</f>
        <v/>
      </c>
      <c r="BI889" s="31" t="str">
        <f>IF(AND(D889&lt;2030,2030&lt;=Zisk!$D$10),1,IF(D889=2030,0,""))</f>
        <v/>
      </c>
      <c r="BJ889" s="33" t="s">
        <v>32</v>
      </c>
      <c r="BK889" s="30">
        <f t="shared" si="424"/>
        <v>1</v>
      </c>
      <c r="BL889" s="28" t="str">
        <f t="shared" si="425"/>
        <v>x</v>
      </c>
      <c r="BM889" s="34">
        <f t="shared" si="426"/>
        <v>1</v>
      </c>
      <c r="BN889" s="30" t="str">
        <f t="shared" si="427"/>
        <v>x</v>
      </c>
      <c r="BO889" s="34">
        <f t="shared" si="412"/>
        <v>1.018</v>
      </c>
      <c r="BP889" s="34" t="str">
        <f t="shared" si="413"/>
        <v/>
      </c>
      <c r="BQ889" s="34" t="str">
        <f t="shared" si="414"/>
        <v/>
      </c>
      <c r="BR889" s="34" t="str">
        <f t="shared" si="415"/>
        <v/>
      </c>
      <c r="BS889" s="34" t="str">
        <f t="shared" si="416"/>
        <v/>
      </c>
      <c r="BT889" s="34" t="str">
        <f t="shared" si="417"/>
        <v/>
      </c>
      <c r="BU889" s="34" t="str">
        <f t="shared" si="418"/>
        <v/>
      </c>
      <c r="BV889" s="34" t="str">
        <f t="shared" si="419"/>
        <v/>
      </c>
      <c r="BW889" s="34" t="str">
        <f t="shared" si="420"/>
        <v/>
      </c>
      <c r="BX889" s="34" t="str">
        <f t="shared" si="421"/>
        <v/>
      </c>
      <c r="BY889" s="34" t="str">
        <f t="shared" si="422"/>
        <v/>
      </c>
      <c r="BZ889" s="33" t="s">
        <v>32</v>
      </c>
      <c r="CA889" s="34">
        <f t="shared" si="423"/>
        <v>1.018</v>
      </c>
      <c r="CB889" s="28"/>
      <c r="CC889" s="29">
        <f>IF(D889&gt;Zisk!$D$10,"",E889*CA889)</f>
        <v>0</v>
      </c>
    </row>
    <row r="890" spans="2:81" x14ac:dyDescent="0.2">
      <c r="B890" s="35" t="str">
        <f>Zisk!B901</f>
        <v/>
      </c>
      <c r="C890" s="35">
        <f>Zisk!C901</f>
        <v>0</v>
      </c>
      <c r="D890" s="35">
        <f>Zisk!E901</f>
        <v>0</v>
      </c>
      <c r="E890" s="36">
        <f>Zisk!D901</f>
        <v>0</v>
      </c>
      <c r="F890" s="36"/>
      <c r="G890" s="35" t="str">
        <f t="shared" si="398"/>
        <v>(</v>
      </c>
      <c r="H890" s="35" t="str">
        <f t="shared" si="399"/>
        <v>1</v>
      </c>
      <c r="I890" s="35" t="str">
        <f t="shared" si="400"/>
        <v>+</v>
      </c>
      <c r="J890" s="37">
        <f>IF($D890&lt;=2021,VstupniParametry_SKRYT!$D$5,"")</f>
        <v>0.02</v>
      </c>
      <c r="K890" s="35" t="str">
        <f t="shared" si="401"/>
        <v>)</v>
      </c>
      <c r="L890" s="38">
        <f>IF($D890&lt;=2021,COUNTIF(Vypocet_SKRYT!T887:AS887,"&gt;=1"),"")</f>
        <v>0</v>
      </c>
      <c r="M890" s="39" t="str">
        <f t="shared" si="402"/>
        <v>x</v>
      </c>
      <c r="N890" s="35" t="str">
        <f t="shared" si="403"/>
        <v>(</v>
      </c>
      <c r="O890" s="35" t="str">
        <f t="shared" si="404"/>
        <v>1</v>
      </c>
      <c r="P890" s="35" t="str">
        <f t="shared" si="405"/>
        <v>+</v>
      </c>
      <c r="Q890" s="37">
        <f>IF($D890&lt;=2024,VstupniParametry_SKRYT!$D$6,"")</f>
        <v>0.06</v>
      </c>
      <c r="R890" s="35" t="str">
        <f t="shared" si="406"/>
        <v>)</v>
      </c>
      <c r="S890" s="38">
        <f>IF($D890&lt;=2024,COUNTIFS(Vypocet_SKRYT!AT887:AV887,"&gt;=1"),"")</f>
        <v>0</v>
      </c>
      <c r="T890" s="39" t="str">
        <f t="shared" si="407"/>
        <v>x</v>
      </c>
      <c r="U890" s="35" t="str">
        <f t="shared" si="408"/>
        <v>(</v>
      </c>
      <c r="V890" s="35" t="str">
        <f t="shared" si="409"/>
        <v>1</v>
      </c>
      <c r="W890" s="35" t="str">
        <f t="shared" si="410"/>
        <v>+</v>
      </c>
      <c r="X890" s="37">
        <f>IF($D890&lt;=2025,VstupniParametry_SKRYT!$D$9,"")</f>
        <v>1.7999999999999999E-2</v>
      </c>
      <c r="Y890" s="35" t="str">
        <f t="shared" si="411"/>
        <v>)</v>
      </c>
      <c r="Z890" s="38">
        <f>IF(AND(D890&lt;2025,2025&lt;=Zisk!$D$10),1,IF(D890=2025,0,""))</f>
        <v>1</v>
      </c>
      <c r="AA890" s="39" t="str">
        <f>IF(AND($D890&lt;=2025,Zisk!$D$10&gt;=2026),"x","")</f>
        <v/>
      </c>
      <c r="AB890" s="35" t="str">
        <f>IF(AND($D890&lt;=2026,Zisk!$D$10&gt;=2026),"(","")</f>
        <v/>
      </c>
      <c r="AC890" s="35" t="str">
        <f>IF(AND($D890&lt;=2026,Zisk!$D$10&gt;=2026),"1","")</f>
        <v/>
      </c>
      <c r="AD890" s="35" t="str">
        <f>IF(AND($D890&lt;=2026,Zisk!$D$10&gt;=2026),"+","")</f>
        <v/>
      </c>
      <c r="AE890" s="37" t="str">
        <f>IF(AND($D890&lt;=2026,Zisk!$D$10&gt;=2026),VstupniParametry_SKRYT!$D$10,"")</f>
        <v/>
      </c>
      <c r="AF890" s="35" t="str">
        <f>IF(AND($D890&lt;=2026,Zisk!$D$10&gt;=2026),")","")</f>
        <v/>
      </c>
      <c r="AG890" s="38" t="str">
        <f>IF(AND(D890&lt;2026,2026&lt;=Zisk!$D$10),1,IF(D890=2026,0,""))</f>
        <v/>
      </c>
      <c r="AH890" s="39" t="str">
        <f>IF(AND($D890&lt;=2026,Zisk!$D$10&gt;=2027),"x","")</f>
        <v/>
      </c>
      <c r="AI890" s="35" t="str">
        <f>IF(AND($D890&lt;=2027,Zisk!$D$10&gt;=2027),"(","")</f>
        <v/>
      </c>
      <c r="AJ890" s="35" t="str">
        <f>IF(AND($D890&lt;=2027,Zisk!$D$10&gt;=2027),"1","")</f>
        <v/>
      </c>
      <c r="AK890" s="35" t="str">
        <f>IF(AND($D890&lt;=2027,Zisk!$D$10&gt;=2027),"+","")</f>
        <v/>
      </c>
      <c r="AL890" s="37" t="str">
        <f>IF(AND($D890&lt;=2027,Zisk!$D$10&gt;=2027),VstupniParametry_SKRYT!$D$11,"")</f>
        <v/>
      </c>
      <c r="AM890" s="35" t="str">
        <f>IF(AND($D890&lt;=2027,Zisk!$D$10&gt;=2027),")","")</f>
        <v/>
      </c>
      <c r="AN890" s="38" t="str">
        <f>IF(AND(D890&lt;2027,2027&lt;=Zisk!$D$10),1,IF(D890=2027,0,""))</f>
        <v/>
      </c>
      <c r="AO890" s="39" t="str">
        <f>IF(AND($D890&lt;=2027,Zisk!$D$10&gt;=2028),"x","")</f>
        <v/>
      </c>
      <c r="AP890" s="35" t="str">
        <f>IF(AND($D890&lt;=2028,Zisk!$D$10&gt;=2028),"(","")</f>
        <v/>
      </c>
      <c r="AQ890" s="35" t="str">
        <f>IF(AND($D890&lt;=2028,Zisk!$D$10&gt;=2028),"1","")</f>
        <v/>
      </c>
      <c r="AR890" s="35" t="str">
        <f>IF(AND($D890&lt;=2028,Zisk!$D$10&gt;=2028),"+","")</f>
        <v/>
      </c>
      <c r="AS890" s="37" t="str">
        <f>IF(AND($D890&lt;=2028,Zisk!$D$10&gt;=2028),VstupniParametry_SKRYT!$D$12,"")</f>
        <v/>
      </c>
      <c r="AT890" s="35" t="str">
        <f>IF(AND($D890&lt;=2028,Zisk!$D$10&gt;=2028),")","")</f>
        <v/>
      </c>
      <c r="AU890" s="38" t="str">
        <f>IF(AND(D890&lt;2028,2028&lt;=Zisk!$D$10),1,IF(D890=2028,0,""))</f>
        <v/>
      </c>
      <c r="AV890" s="39" t="str">
        <f>IF(AND($D890&lt;=2028,Zisk!$D$10&gt;=2029),"x","")</f>
        <v/>
      </c>
      <c r="AW890" s="35" t="str">
        <f>IF(AND($D890&lt;=2029,Zisk!$D$10&gt;=2029),"(","")</f>
        <v/>
      </c>
      <c r="AX890" s="35" t="str">
        <f>IF(AND($D890&lt;=2029,Zisk!$D$10&gt;=2029),"1","")</f>
        <v/>
      </c>
      <c r="AY890" s="35" t="str">
        <f>IF(AND($D890&lt;=2029,Zisk!$D$10&gt;=2029),"+","")</f>
        <v/>
      </c>
      <c r="AZ890" s="37" t="str">
        <f>IF(AND($D890&lt;=2029,Zisk!$D$10&gt;=2029),VstupniParametry_SKRYT!$D$13,"")</f>
        <v/>
      </c>
      <c r="BA890" s="35" t="str">
        <f>IF(AND($D890&lt;=2029,Zisk!$D$10&gt;=2029),")","")</f>
        <v/>
      </c>
      <c r="BB890" s="38" t="str">
        <f>IF(AND(D890&lt;2029,2029&lt;=Zisk!$D$10),1,IF(D890=2029,0,""))</f>
        <v/>
      </c>
      <c r="BC890" s="39" t="str">
        <f>IF(AND($D890&lt;=2029,Zisk!$D$10&gt;=2030),"x","")</f>
        <v/>
      </c>
      <c r="BD890" s="35" t="str">
        <f>IF(AND($D890&lt;=2030,Zisk!$D$10&gt;=2030),"(","")</f>
        <v/>
      </c>
      <c r="BE890" s="35" t="str">
        <f>IF(AND($D890&lt;=2030,Zisk!$D$10&gt;=2030),"1","")</f>
        <v/>
      </c>
      <c r="BF890" s="35" t="str">
        <f>IF(AND($D890&lt;=2030,Zisk!$D$10&gt;=2030),"+","")</f>
        <v/>
      </c>
      <c r="BG890" s="37" t="str">
        <f>IF(AND($D890&lt;=2030,Zisk!$D$10&gt;=2030),VstupniParametry_SKRYT!$D$14,"")</f>
        <v/>
      </c>
      <c r="BH890" s="35" t="str">
        <f>IF(AND($D890&lt;=2030,Zisk!$D$10&gt;=2030),")","")</f>
        <v/>
      </c>
      <c r="BI890" s="38" t="str">
        <f>IF(AND(D890&lt;2030,2030&lt;=Zisk!$D$10),1,IF(D890=2030,0,""))</f>
        <v/>
      </c>
      <c r="BJ890" s="40" t="s">
        <v>32</v>
      </c>
      <c r="BK890" s="37">
        <f t="shared" si="424"/>
        <v>1</v>
      </c>
      <c r="BL890" s="35" t="str">
        <f t="shared" si="425"/>
        <v>x</v>
      </c>
      <c r="BM890" s="41">
        <f t="shared" si="426"/>
        <v>1</v>
      </c>
      <c r="BN890" s="37" t="str">
        <f t="shared" si="427"/>
        <v>x</v>
      </c>
      <c r="BO890" s="41">
        <f t="shared" si="412"/>
        <v>1.018</v>
      </c>
      <c r="BP890" s="41" t="str">
        <f t="shared" si="413"/>
        <v/>
      </c>
      <c r="BQ890" s="41" t="str">
        <f t="shared" si="414"/>
        <v/>
      </c>
      <c r="BR890" s="41" t="str">
        <f t="shared" si="415"/>
        <v/>
      </c>
      <c r="BS890" s="41" t="str">
        <f t="shared" si="416"/>
        <v/>
      </c>
      <c r="BT890" s="41" t="str">
        <f t="shared" si="417"/>
        <v/>
      </c>
      <c r="BU890" s="41" t="str">
        <f t="shared" si="418"/>
        <v/>
      </c>
      <c r="BV890" s="41" t="str">
        <f t="shared" si="419"/>
        <v/>
      </c>
      <c r="BW890" s="41" t="str">
        <f t="shared" si="420"/>
        <v/>
      </c>
      <c r="BX890" s="41" t="str">
        <f t="shared" si="421"/>
        <v/>
      </c>
      <c r="BY890" s="41" t="str">
        <f t="shared" si="422"/>
        <v/>
      </c>
      <c r="BZ890" s="40" t="s">
        <v>32</v>
      </c>
      <c r="CA890" s="41">
        <f t="shared" si="423"/>
        <v>1.018</v>
      </c>
      <c r="CB890" s="35"/>
      <c r="CC890" s="36">
        <f>IF(D890&gt;Zisk!$D$10,"",E890*CA890)</f>
        <v>0</v>
      </c>
    </row>
    <row r="891" spans="2:81" x14ac:dyDescent="0.2">
      <c r="B891" s="28" t="str">
        <f>Zisk!B902</f>
        <v/>
      </c>
      <c r="C891" s="28">
        <f>Zisk!C902</f>
        <v>0</v>
      </c>
      <c r="D891" s="28">
        <f>Zisk!E902</f>
        <v>0</v>
      </c>
      <c r="E891" s="29">
        <f>Zisk!D902</f>
        <v>0</v>
      </c>
      <c r="F891" s="29"/>
      <c r="G891" s="28" t="str">
        <f t="shared" si="398"/>
        <v>(</v>
      </c>
      <c r="H891" s="28" t="str">
        <f t="shared" si="399"/>
        <v>1</v>
      </c>
      <c r="I891" s="28" t="str">
        <f t="shared" si="400"/>
        <v>+</v>
      </c>
      <c r="J891" s="30">
        <f>IF($D891&lt;=2021,VstupniParametry_SKRYT!$D$5,"")</f>
        <v>0.02</v>
      </c>
      <c r="K891" s="28" t="str">
        <f t="shared" si="401"/>
        <v>)</v>
      </c>
      <c r="L891" s="31">
        <f>IF($D891&lt;=2021,COUNTIF(Vypocet_SKRYT!T888:AS888,"&gt;=1"),"")</f>
        <v>0</v>
      </c>
      <c r="M891" s="32" t="str">
        <f t="shared" si="402"/>
        <v>x</v>
      </c>
      <c r="N891" s="28" t="str">
        <f t="shared" si="403"/>
        <v>(</v>
      </c>
      <c r="O891" s="28" t="str">
        <f t="shared" si="404"/>
        <v>1</v>
      </c>
      <c r="P891" s="28" t="str">
        <f t="shared" si="405"/>
        <v>+</v>
      </c>
      <c r="Q891" s="30">
        <f>IF($D891&lt;=2024,VstupniParametry_SKRYT!$D$6,"")</f>
        <v>0.06</v>
      </c>
      <c r="R891" s="28" t="str">
        <f t="shared" si="406"/>
        <v>)</v>
      </c>
      <c r="S891" s="31">
        <f>IF($D891&lt;=2024,COUNTIFS(Vypocet_SKRYT!AT888:AV888,"&gt;=1"),"")</f>
        <v>0</v>
      </c>
      <c r="T891" s="32" t="str">
        <f t="shared" si="407"/>
        <v>x</v>
      </c>
      <c r="U891" s="28" t="str">
        <f t="shared" si="408"/>
        <v>(</v>
      </c>
      <c r="V891" s="28" t="str">
        <f t="shared" si="409"/>
        <v>1</v>
      </c>
      <c r="W891" s="28" t="str">
        <f t="shared" si="410"/>
        <v>+</v>
      </c>
      <c r="X891" s="30">
        <f>IF($D891&lt;=2025,VstupniParametry_SKRYT!$D$9,"")</f>
        <v>1.7999999999999999E-2</v>
      </c>
      <c r="Y891" s="28" t="str">
        <f t="shared" si="411"/>
        <v>)</v>
      </c>
      <c r="Z891" s="31">
        <f>IF(AND(D891&lt;2025,2025&lt;=Zisk!$D$10),1,IF(D891=2025,0,""))</f>
        <v>1</v>
      </c>
      <c r="AA891" s="32" t="str">
        <f>IF(AND($D891&lt;=2025,Zisk!$D$10&gt;=2026),"x","")</f>
        <v/>
      </c>
      <c r="AB891" s="28" t="str">
        <f>IF(AND($D891&lt;=2026,Zisk!$D$10&gt;=2026),"(","")</f>
        <v/>
      </c>
      <c r="AC891" s="28" t="str">
        <f>IF(AND($D891&lt;=2026,Zisk!$D$10&gt;=2026),"1","")</f>
        <v/>
      </c>
      <c r="AD891" s="28" t="str">
        <f>IF(AND($D891&lt;=2026,Zisk!$D$10&gt;=2026),"+","")</f>
        <v/>
      </c>
      <c r="AE891" s="30" t="str">
        <f>IF(AND($D891&lt;=2026,Zisk!$D$10&gt;=2026),VstupniParametry_SKRYT!$D$10,"")</f>
        <v/>
      </c>
      <c r="AF891" s="28" t="str">
        <f>IF(AND($D891&lt;=2026,Zisk!$D$10&gt;=2026),")","")</f>
        <v/>
      </c>
      <c r="AG891" s="31" t="str">
        <f>IF(AND(D891&lt;2026,2026&lt;=Zisk!$D$10),1,IF(D891=2026,0,""))</f>
        <v/>
      </c>
      <c r="AH891" s="32" t="str">
        <f>IF(AND($D891&lt;=2026,Zisk!$D$10&gt;=2027),"x","")</f>
        <v/>
      </c>
      <c r="AI891" s="28" t="str">
        <f>IF(AND($D891&lt;=2027,Zisk!$D$10&gt;=2027),"(","")</f>
        <v/>
      </c>
      <c r="AJ891" s="28" t="str">
        <f>IF(AND($D891&lt;=2027,Zisk!$D$10&gt;=2027),"1","")</f>
        <v/>
      </c>
      <c r="AK891" s="28" t="str">
        <f>IF(AND($D891&lt;=2027,Zisk!$D$10&gt;=2027),"+","")</f>
        <v/>
      </c>
      <c r="AL891" s="30" t="str">
        <f>IF(AND($D891&lt;=2027,Zisk!$D$10&gt;=2027),VstupniParametry_SKRYT!$D$11,"")</f>
        <v/>
      </c>
      <c r="AM891" s="28" t="str">
        <f>IF(AND($D891&lt;=2027,Zisk!$D$10&gt;=2027),")","")</f>
        <v/>
      </c>
      <c r="AN891" s="31" t="str">
        <f>IF(AND(D891&lt;2027,2027&lt;=Zisk!$D$10),1,IF(D891=2027,0,""))</f>
        <v/>
      </c>
      <c r="AO891" s="32" t="str">
        <f>IF(AND($D891&lt;=2027,Zisk!$D$10&gt;=2028),"x","")</f>
        <v/>
      </c>
      <c r="AP891" s="28" t="str">
        <f>IF(AND($D891&lt;=2028,Zisk!$D$10&gt;=2028),"(","")</f>
        <v/>
      </c>
      <c r="AQ891" s="28" t="str">
        <f>IF(AND($D891&lt;=2028,Zisk!$D$10&gt;=2028),"1","")</f>
        <v/>
      </c>
      <c r="AR891" s="28" t="str">
        <f>IF(AND($D891&lt;=2028,Zisk!$D$10&gt;=2028),"+","")</f>
        <v/>
      </c>
      <c r="AS891" s="30" t="str">
        <f>IF(AND($D891&lt;=2028,Zisk!$D$10&gt;=2028),VstupniParametry_SKRYT!$D$12,"")</f>
        <v/>
      </c>
      <c r="AT891" s="28" t="str">
        <f>IF(AND($D891&lt;=2028,Zisk!$D$10&gt;=2028),")","")</f>
        <v/>
      </c>
      <c r="AU891" s="31" t="str">
        <f>IF(AND(D891&lt;2028,2028&lt;=Zisk!$D$10),1,IF(D891=2028,0,""))</f>
        <v/>
      </c>
      <c r="AV891" s="32" t="str">
        <f>IF(AND($D891&lt;=2028,Zisk!$D$10&gt;=2029),"x","")</f>
        <v/>
      </c>
      <c r="AW891" s="28" t="str">
        <f>IF(AND($D891&lt;=2029,Zisk!$D$10&gt;=2029),"(","")</f>
        <v/>
      </c>
      <c r="AX891" s="28" t="str">
        <f>IF(AND($D891&lt;=2029,Zisk!$D$10&gt;=2029),"1","")</f>
        <v/>
      </c>
      <c r="AY891" s="28" t="str">
        <f>IF(AND($D891&lt;=2029,Zisk!$D$10&gt;=2029),"+","")</f>
        <v/>
      </c>
      <c r="AZ891" s="30" t="str">
        <f>IF(AND($D891&lt;=2029,Zisk!$D$10&gt;=2029),VstupniParametry_SKRYT!$D$13,"")</f>
        <v/>
      </c>
      <c r="BA891" s="28" t="str">
        <f>IF(AND($D891&lt;=2029,Zisk!$D$10&gt;=2029),")","")</f>
        <v/>
      </c>
      <c r="BB891" s="31" t="str">
        <f>IF(AND(D891&lt;2029,2029&lt;=Zisk!$D$10),1,IF(D891=2029,0,""))</f>
        <v/>
      </c>
      <c r="BC891" s="32" t="str">
        <f>IF(AND($D891&lt;=2029,Zisk!$D$10&gt;=2030),"x","")</f>
        <v/>
      </c>
      <c r="BD891" s="28" t="str">
        <f>IF(AND($D891&lt;=2030,Zisk!$D$10&gt;=2030),"(","")</f>
        <v/>
      </c>
      <c r="BE891" s="28" t="str">
        <f>IF(AND($D891&lt;=2030,Zisk!$D$10&gt;=2030),"1","")</f>
        <v/>
      </c>
      <c r="BF891" s="28" t="str">
        <f>IF(AND($D891&lt;=2030,Zisk!$D$10&gt;=2030),"+","")</f>
        <v/>
      </c>
      <c r="BG891" s="30" t="str">
        <f>IF(AND($D891&lt;=2030,Zisk!$D$10&gt;=2030),VstupniParametry_SKRYT!$D$14,"")</f>
        <v/>
      </c>
      <c r="BH891" s="28" t="str">
        <f>IF(AND($D891&lt;=2030,Zisk!$D$10&gt;=2030),")","")</f>
        <v/>
      </c>
      <c r="BI891" s="31" t="str">
        <f>IF(AND(D891&lt;2030,2030&lt;=Zisk!$D$10),1,IF(D891=2030,0,""))</f>
        <v/>
      </c>
      <c r="BJ891" s="33" t="s">
        <v>32</v>
      </c>
      <c r="BK891" s="30">
        <f t="shared" si="424"/>
        <v>1</v>
      </c>
      <c r="BL891" s="28" t="str">
        <f t="shared" si="425"/>
        <v>x</v>
      </c>
      <c r="BM891" s="34">
        <f t="shared" si="426"/>
        <v>1</v>
      </c>
      <c r="BN891" s="30" t="str">
        <f t="shared" si="427"/>
        <v>x</v>
      </c>
      <c r="BO891" s="34">
        <f t="shared" si="412"/>
        <v>1.018</v>
      </c>
      <c r="BP891" s="34" t="str">
        <f t="shared" si="413"/>
        <v/>
      </c>
      <c r="BQ891" s="34" t="str">
        <f t="shared" si="414"/>
        <v/>
      </c>
      <c r="BR891" s="34" t="str">
        <f t="shared" si="415"/>
        <v/>
      </c>
      <c r="BS891" s="34" t="str">
        <f t="shared" si="416"/>
        <v/>
      </c>
      <c r="BT891" s="34" t="str">
        <f t="shared" si="417"/>
        <v/>
      </c>
      <c r="BU891" s="34" t="str">
        <f t="shared" si="418"/>
        <v/>
      </c>
      <c r="BV891" s="34" t="str">
        <f t="shared" si="419"/>
        <v/>
      </c>
      <c r="BW891" s="34" t="str">
        <f t="shared" si="420"/>
        <v/>
      </c>
      <c r="BX891" s="34" t="str">
        <f t="shared" si="421"/>
        <v/>
      </c>
      <c r="BY891" s="34" t="str">
        <f t="shared" si="422"/>
        <v/>
      </c>
      <c r="BZ891" s="33" t="s">
        <v>32</v>
      </c>
      <c r="CA891" s="34">
        <f t="shared" si="423"/>
        <v>1.018</v>
      </c>
      <c r="CB891" s="28"/>
      <c r="CC891" s="29">
        <f>IF(D891&gt;Zisk!$D$10,"",E891*CA891)</f>
        <v>0</v>
      </c>
    </row>
    <row r="892" spans="2:81" x14ac:dyDescent="0.2">
      <c r="B892" s="35" t="str">
        <f>Zisk!B903</f>
        <v/>
      </c>
      <c r="C892" s="35">
        <f>Zisk!C903</f>
        <v>0</v>
      </c>
      <c r="D892" s="35">
        <f>Zisk!E903</f>
        <v>0</v>
      </c>
      <c r="E892" s="36">
        <f>Zisk!D903</f>
        <v>0</v>
      </c>
      <c r="F892" s="36"/>
      <c r="G892" s="35" t="str">
        <f t="shared" si="398"/>
        <v>(</v>
      </c>
      <c r="H892" s="35" t="str">
        <f t="shared" si="399"/>
        <v>1</v>
      </c>
      <c r="I892" s="35" t="str">
        <f t="shared" si="400"/>
        <v>+</v>
      </c>
      <c r="J892" s="37">
        <f>IF($D892&lt;=2021,VstupniParametry_SKRYT!$D$5,"")</f>
        <v>0.02</v>
      </c>
      <c r="K892" s="35" t="str">
        <f t="shared" si="401"/>
        <v>)</v>
      </c>
      <c r="L892" s="38">
        <f>IF($D892&lt;=2021,COUNTIF(Vypocet_SKRYT!T889:AS889,"&gt;=1"),"")</f>
        <v>0</v>
      </c>
      <c r="M892" s="39" t="str">
        <f t="shared" si="402"/>
        <v>x</v>
      </c>
      <c r="N892" s="35" t="str">
        <f t="shared" si="403"/>
        <v>(</v>
      </c>
      <c r="O892" s="35" t="str">
        <f t="shared" si="404"/>
        <v>1</v>
      </c>
      <c r="P892" s="35" t="str">
        <f t="shared" si="405"/>
        <v>+</v>
      </c>
      <c r="Q892" s="37">
        <f>IF($D892&lt;=2024,VstupniParametry_SKRYT!$D$6,"")</f>
        <v>0.06</v>
      </c>
      <c r="R892" s="35" t="str">
        <f t="shared" si="406"/>
        <v>)</v>
      </c>
      <c r="S892" s="38">
        <f>IF($D892&lt;=2024,COUNTIFS(Vypocet_SKRYT!AT889:AV889,"&gt;=1"),"")</f>
        <v>0</v>
      </c>
      <c r="T892" s="39" t="str">
        <f t="shared" si="407"/>
        <v>x</v>
      </c>
      <c r="U892" s="35" t="str">
        <f t="shared" si="408"/>
        <v>(</v>
      </c>
      <c r="V892" s="35" t="str">
        <f t="shared" si="409"/>
        <v>1</v>
      </c>
      <c r="W892" s="35" t="str">
        <f t="shared" si="410"/>
        <v>+</v>
      </c>
      <c r="X892" s="37">
        <f>IF($D892&lt;=2025,VstupniParametry_SKRYT!$D$9,"")</f>
        <v>1.7999999999999999E-2</v>
      </c>
      <c r="Y892" s="35" t="str">
        <f t="shared" si="411"/>
        <v>)</v>
      </c>
      <c r="Z892" s="38">
        <f>IF(AND(D892&lt;2025,2025&lt;=Zisk!$D$10),1,IF(D892=2025,0,""))</f>
        <v>1</v>
      </c>
      <c r="AA892" s="39" t="str">
        <f>IF(AND($D892&lt;=2025,Zisk!$D$10&gt;=2026),"x","")</f>
        <v/>
      </c>
      <c r="AB892" s="35" t="str">
        <f>IF(AND($D892&lt;=2026,Zisk!$D$10&gt;=2026),"(","")</f>
        <v/>
      </c>
      <c r="AC892" s="35" t="str">
        <f>IF(AND($D892&lt;=2026,Zisk!$D$10&gt;=2026),"1","")</f>
        <v/>
      </c>
      <c r="AD892" s="35" t="str">
        <f>IF(AND($D892&lt;=2026,Zisk!$D$10&gt;=2026),"+","")</f>
        <v/>
      </c>
      <c r="AE892" s="37" t="str">
        <f>IF(AND($D892&lt;=2026,Zisk!$D$10&gt;=2026),VstupniParametry_SKRYT!$D$10,"")</f>
        <v/>
      </c>
      <c r="AF892" s="35" t="str">
        <f>IF(AND($D892&lt;=2026,Zisk!$D$10&gt;=2026),")","")</f>
        <v/>
      </c>
      <c r="AG892" s="38" t="str">
        <f>IF(AND(D892&lt;2026,2026&lt;=Zisk!$D$10),1,IF(D892=2026,0,""))</f>
        <v/>
      </c>
      <c r="AH892" s="39" t="str">
        <f>IF(AND($D892&lt;=2026,Zisk!$D$10&gt;=2027),"x","")</f>
        <v/>
      </c>
      <c r="AI892" s="35" t="str">
        <f>IF(AND($D892&lt;=2027,Zisk!$D$10&gt;=2027),"(","")</f>
        <v/>
      </c>
      <c r="AJ892" s="35" t="str">
        <f>IF(AND($D892&lt;=2027,Zisk!$D$10&gt;=2027),"1","")</f>
        <v/>
      </c>
      <c r="AK892" s="35" t="str">
        <f>IF(AND($D892&lt;=2027,Zisk!$D$10&gt;=2027),"+","")</f>
        <v/>
      </c>
      <c r="AL892" s="37" t="str">
        <f>IF(AND($D892&lt;=2027,Zisk!$D$10&gt;=2027),VstupniParametry_SKRYT!$D$11,"")</f>
        <v/>
      </c>
      <c r="AM892" s="35" t="str">
        <f>IF(AND($D892&lt;=2027,Zisk!$D$10&gt;=2027),")","")</f>
        <v/>
      </c>
      <c r="AN892" s="38" t="str">
        <f>IF(AND(D892&lt;2027,2027&lt;=Zisk!$D$10),1,IF(D892=2027,0,""))</f>
        <v/>
      </c>
      <c r="AO892" s="39" t="str">
        <f>IF(AND($D892&lt;=2027,Zisk!$D$10&gt;=2028),"x","")</f>
        <v/>
      </c>
      <c r="AP892" s="35" t="str">
        <f>IF(AND($D892&lt;=2028,Zisk!$D$10&gt;=2028),"(","")</f>
        <v/>
      </c>
      <c r="AQ892" s="35" t="str">
        <f>IF(AND($D892&lt;=2028,Zisk!$D$10&gt;=2028),"1","")</f>
        <v/>
      </c>
      <c r="AR892" s="35" t="str">
        <f>IF(AND($D892&lt;=2028,Zisk!$D$10&gt;=2028),"+","")</f>
        <v/>
      </c>
      <c r="AS892" s="37" t="str">
        <f>IF(AND($D892&lt;=2028,Zisk!$D$10&gt;=2028),VstupniParametry_SKRYT!$D$12,"")</f>
        <v/>
      </c>
      <c r="AT892" s="35" t="str">
        <f>IF(AND($D892&lt;=2028,Zisk!$D$10&gt;=2028),")","")</f>
        <v/>
      </c>
      <c r="AU892" s="38" t="str">
        <f>IF(AND(D892&lt;2028,2028&lt;=Zisk!$D$10),1,IF(D892=2028,0,""))</f>
        <v/>
      </c>
      <c r="AV892" s="39" t="str">
        <f>IF(AND($D892&lt;=2028,Zisk!$D$10&gt;=2029),"x","")</f>
        <v/>
      </c>
      <c r="AW892" s="35" t="str">
        <f>IF(AND($D892&lt;=2029,Zisk!$D$10&gt;=2029),"(","")</f>
        <v/>
      </c>
      <c r="AX892" s="35" t="str">
        <f>IF(AND($D892&lt;=2029,Zisk!$D$10&gt;=2029),"1","")</f>
        <v/>
      </c>
      <c r="AY892" s="35" t="str">
        <f>IF(AND($D892&lt;=2029,Zisk!$D$10&gt;=2029),"+","")</f>
        <v/>
      </c>
      <c r="AZ892" s="37" t="str">
        <f>IF(AND($D892&lt;=2029,Zisk!$D$10&gt;=2029),VstupniParametry_SKRYT!$D$13,"")</f>
        <v/>
      </c>
      <c r="BA892" s="35" t="str">
        <f>IF(AND($D892&lt;=2029,Zisk!$D$10&gt;=2029),")","")</f>
        <v/>
      </c>
      <c r="BB892" s="38" t="str">
        <f>IF(AND(D892&lt;2029,2029&lt;=Zisk!$D$10),1,IF(D892=2029,0,""))</f>
        <v/>
      </c>
      <c r="BC892" s="39" t="str">
        <f>IF(AND($D892&lt;=2029,Zisk!$D$10&gt;=2030),"x","")</f>
        <v/>
      </c>
      <c r="BD892" s="35" t="str">
        <f>IF(AND($D892&lt;=2030,Zisk!$D$10&gt;=2030),"(","")</f>
        <v/>
      </c>
      <c r="BE892" s="35" t="str">
        <f>IF(AND($D892&lt;=2030,Zisk!$D$10&gt;=2030),"1","")</f>
        <v/>
      </c>
      <c r="BF892" s="35" t="str">
        <f>IF(AND($D892&lt;=2030,Zisk!$D$10&gt;=2030),"+","")</f>
        <v/>
      </c>
      <c r="BG892" s="37" t="str">
        <f>IF(AND($D892&lt;=2030,Zisk!$D$10&gt;=2030),VstupniParametry_SKRYT!$D$14,"")</f>
        <v/>
      </c>
      <c r="BH892" s="35" t="str">
        <f>IF(AND($D892&lt;=2030,Zisk!$D$10&gt;=2030),")","")</f>
        <v/>
      </c>
      <c r="BI892" s="38" t="str">
        <f>IF(AND(D892&lt;2030,2030&lt;=Zisk!$D$10),1,IF(D892=2030,0,""))</f>
        <v/>
      </c>
      <c r="BJ892" s="40" t="s">
        <v>32</v>
      </c>
      <c r="BK892" s="37">
        <f t="shared" si="424"/>
        <v>1</v>
      </c>
      <c r="BL892" s="35" t="str">
        <f t="shared" si="425"/>
        <v>x</v>
      </c>
      <c r="BM892" s="41">
        <f t="shared" si="426"/>
        <v>1</v>
      </c>
      <c r="BN892" s="37" t="str">
        <f t="shared" si="427"/>
        <v>x</v>
      </c>
      <c r="BO892" s="41">
        <f t="shared" si="412"/>
        <v>1.018</v>
      </c>
      <c r="BP892" s="41" t="str">
        <f t="shared" si="413"/>
        <v/>
      </c>
      <c r="BQ892" s="41" t="str">
        <f t="shared" si="414"/>
        <v/>
      </c>
      <c r="BR892" s="41" t="str">
        <f t="shared" si="415"/>
        <v/>
      </c>
      <c r="BS892" s="41" t="str">
        <f t="shared" si="416"/>
        <v/>
      </c>
      <c r="BT892" s="41" t="str">
        <f t="shared" si="417"/>
        <v/>
      </c>
      <c r="BU892" s="41" t="str">
        <f t="shared" si="418"/>
        <v/>
      </c>
      <c r="BV892" s="41" t="str">
        <f t="shared" si="419"/>
        <v/>
      </c>
      <c r="BW892" s="41" t="str">
        <f t="shared" si="420"/>
        <v/>
      </c>
      <c r="BX892" s="41" t="str">
        <f t="shared" si="421"/>
        <v/>
      </c>
      <c r="BY892" s="41" t="str">
        <f t="shared" si="422"/>
        <v/>
      </c>
      <c r="BZ892" s="40" t="s">
        <v>32</v>
      </c>
      <c r="CA892" s="41">
        <f t="shared" si="423"/>
        <v>1.018</v>
      </c>
      <c r="CB892" s="35"/>
      <c r="CC892" s="36">
        <f>IF(D892&gt;Zisk!$D$10,"",E892*CA892)</f>
        <v>0</v>
      </c>
    </row>
    <row r="893" spans="2:81" x14ac:dyDescent="0.2">
      <c r="B893" s="28" t="str">
        <f>Zisk!B904</f>
        <v/>
      </c>
      <c r="C893" s="28">
        <f>Zisk!C904</f>
        <v>0</v>
      </c>
      <c r="D893" s="28">
        <f>Zisk!E904</f>
        <v>0</v>
      </c>
      <c r="E893" s="29">
        <f>Zisk!D904</f>
        <v>0</v>
      </c>
      <c r="F893" s="29"/>
      <c r="G893" s="28" t="str">
        <f t="shared" si="398"/>
        <v>(</v>
      </c>
      <c r="H893" s="28" t="str">
        <f t="shared" si="399"/>
        <v>1</v>
      </c>
      <c r="I893" s="28" t="str">
        <f t="shared" si="400"/>
        <v>+</v>
      </c>
      <c r="J893" s="30">
        <f>IF($D893&lt;=2021,VstupniParametry_SKRYT!$D$5,"")</f>
        <v>0.02</v>
      </c>
      <c r="K893" s="28" t="str">
        <f t="shared" si="401"/>
        <v>)</v>
      </c>
      <c r="L893" s="31">
        <f>IF($D893&lt;=2021,COUNTIF(Vypocet_SKRYT!T890:AS890,"&gt;=1"),"")</f>
        <v>0</v>
      </c>
      <c r="M893" s="32" t="str">
        <f t="shared" si="402"/>
        <v>x</v>
      </c>
      <c r="N893" s="28" t="str">
        <f t="shared" si="403"/>
        <v>(</v>
      </c>
      <c r="O893" s="28" t="str">
        <f t="shared" si="404"/>
        <v>1</v>
      </c>
      <c r="P893" s="28" t="str">
        <f t="shared" si="405"/>
        <v>+</v>
      </c>
      <c r="Q893" s="30">
        <f>IF($D893&lt;=2024,VstupniParametry_SKRYT!$D$6,"")</f>
        <v>0.06</v>
      </c>
      <c r="R893" s="28" t="str">
        <f t="shared" si="406"/>
        <v>)</v>
      </c>
      <c r="S893" s="31">
        <f>IF($D893&lt;=2024,COUNTIFS(Vypocet_SKRYT!AT890:AV890,"&gt;=1"),"")</f>
        <v>0</v>
      </c>
      <c r="T893" s="32" t="str">
        <f t="shared" si="407"/>
        <v>x</v>
      </c>
      <c r="U893" s="28" t="str">
        <f t="shared" si="408"/>
        <v>(</v>
      </c>
      <c r="V893" s="28" t="str">
        <f t="shared" si="409"/>
        <v>1</v>
      </c>
      <c r="W893" s="28" t="str">
        <f t="shared" si="410"/>
        <v>+</v>
      </c>
      <c r="X893" s="30">
        <f>IF($D893&lt;=2025,VstupniParametry_SKRYT!$D$9,"")</f>
        <v>1.7999999999999999E-2</v>
      </c>
      <c r="Y893" s="28" t="str">
        <f t="shared" si="411"/>
        <v>)</v>
      </c>
      <c r="Z893" s="31">
        <f>IF(AND(D893&lt;2025,2025&lt;=Zisk!$D$10),1,IF(D893=2025,0,""))</f>
        <v>1</v>
      </c>
      <c r="AA893" s="32" t="str">
        <f>IF(AND($D893&lt;=2025,Zisk!$D$10&gt;=2026),"x","")</f>
        <v/>
      </c>
      <c r="AB893" s="28" t="str">
        <f>IF(AND($D893&lt;=2026,Zisk!$D$10&gt;=2026),"(","")</f>
        <v/>
      </c>
      <c r="AC893" s="28" t="str">
        <f>IF(AND($D893&lt;=2026,Zisk!$D$10&gt;=2026),"1","")</f>
        <v/>
      </c>
      <c r="AD893" s="28" t="str">
        <f>IF(AND($D893&lt;=2026,Zisk!$D$10&gt;=2026),"+","")</f>
        <v/>
      </c>
      <c r="AE893" s="30" t="str">
        <f>IF(AND($D893&lt;=2026,Zisk!$D$10&gt;=2026),VstupniParametry_SKRYT!$D$10,"")</f>
        <v/>
      </c>
      <c r="AF893" s="28" t="str">
        <f>IF(AND($D893&lt;=2026,Zisk!$D$10&gt;=2026),")","")</f>
        <v/>
      </c>
      <c r="AG893" s="31" t="str">
        <f>IF(AND(D893&lt;2026,2026&lt;=Zisk!$D$10),1,IF(D893=2026,0,""))</f>
        <v/>
      </c>
      <c r="AH893" s="32" t="str">
        <f>IF(AND($D893&lt;=2026,Zisk!$D$10&gt;=2027),"x","")</f>
        <v/>
      </c>
      <c r="AI893" s="28" t="str">
        <f>IF(AND($D893&lt;=2027,Zisk!$D$10&gt;=2027),"(","")</f>
        <v/>
      </c>
      <c r="AJ893" s="28" t="str">
        <f>IF(AND($D893&lt;=2027,Zisk!$D$10&gt;=2027),"1","")</f>
        <v/>
      </c>
      <c r="AK893" s="28" t="str">
        <f>IF(AND($D893&lt;=2027,Zisk!$D$10&gt;=2027),"+","")</f>
        <v/>
      </c>
      <c r="AL893" s="30" t="str">
        <f>IF(AND($D893&lt;=2027,Zisk!$D$10&gt;=2027),VstupniParametry_SKRYT!$D$11,"")</f>
        <v/>
      </c>
      <c r="AM893" s="28" t="str">
        <f>IF(AND($D893&lt;=2027,Zisk!$D$10&gt;=2027),")","")</f>
        <v/>
      </c>
      <c r="AN893" s="31" t="str">
        <f>IF(AND(D893&lt;2027,2027&lt;=Zisk!$D$10),1,IF(D893=2027,0,""))</f>
        <v/>
      </c>
      <c r="AO893" s="32" t="str">
        <f>IF(AND($D893&lt;=2027,Zisk!$D$10&gt;=2028),"x","")</f>
        <v/>
      </c>
      <c r="AP893" s="28" t="str">
        <f>IF(AND($D893&lt;=2028,Zisk!$D$10&gt;=2028),"(","")</f>
        <v/>
      </c>
      <c r="AQ893" s="28" t="str">
        <f>IF(AND($D893&lt;=2028,Zisk!$D$10&gt;=2028),"1","")</f>
        <v/>
      </c>
      <c r="AR893" s="28" t="str">
        <f>IF(AND($D893&lt;=2028,Zisk!$D$10&gt;=2028),"+","")</f>
        <v/>
      </c>
      <c r="AS893" s="30" t="str">
        <f>IF(AND($D893&lt;=2028,Zisk!$D$10&gt;=2028),VstupniParametry_SKRYT!$D$12,"")</f>
        <v/>
      </c>
      <c r="AT893" s="28" t="str">
        <f>IF(AND($D893&lt;=2028,Zisk!$D$10&gt;=2028),")","")</f>
        <v/>
      </c>
      <c r="AU893" s="31" t="str">
        <f>IF(AND(D893&lt;2028,2028&lt;=Zisk!$D$10),1,IF(D893=2028,0,""))</f>
        <v/>
      </c>
      <c r="AV893" s="32" t="str">
        <f>IF(AND($D893&lt;=2028,Zisk!$D$10&gt;=2029),"x","")</f>
        <v/>
      </c>
      <c r="AW893" s="28" t="str">
        <f>IF(AND($D893&lt;=2029,Zisk!$D$10&gt;=2029),"(","")</f>
        <v/>
      </c>
      <c r="AX893" s="28" t="str">
        <f>IF(AND($D893&lt;=2029,Zisk!$D$10&gt;=2029),"1","")</f>
        <v/>
      </c>
      <c r="AY893" s="28" t="str">
        <f>IF(AND($D893&lt;=2029,Zisk!$D$10&gt;=2029),"+","")</f>
        <v/>
      </c>
      <c r="AZ893" s="30" t="str">
        <f>IF(AND($D893&lt;=2029,Zisk!$D$10&gt;=2029),VstupniParametry_SKRYT!$D$13,"")</f>
        <v/>
      </c>
      <c r="BA893" s="28" t="str">
        <f>IF(AND($D893&lt;=2029,Zisk!$D$10&gt;=2029),")","")</f>
        <v/>
      </c>
      <c r="BB893" s="31" t="str">
        <f>IF(AND(D893&lt;2029,2029&lt;=Zisk!$D$10),1,IF(D893=2029,0,""))</f>
        <v/>
      </c>
      <c r="BC893" s="32" t="str">
        <f>IF(AND($D893&lt;=2029,Zisk!$D$10&gt;=2030),"x","")</f>
        <v/>
      </c>
      <c r="BD893" s="28" t="str">
        <f>IF(AND($D893&lt;=2030,Zisk!$D$10&gt;=2030),"(","")</f>
        <v/>
      </c>
      <c r="BE893" s="28" t="str">
        <f>IF(AND($D893&lt;=2030,Zisk!$D$10&gt;=2030),"1","")</f>
        <v/>
      </c>
      <c r="BF893" s="28" t="str">
        <f>IF(AND($D893&lt;=2030,Zisk!$D$10&gt;=2030),"+","")</f>
        <v/>
      </c>
      <c r="BG893" s="30" t="str">
        <f>IF(AND($D893&lt;=2030,Zisk!$D$10&gt;=2030),VstupniParametry_SKRYT!$D$14,"")</f>
        <v/>
      </c>
      <c r="BH893" s="28" t="str">
        <f>IF(AND($D893&lt;=2030,Zisk!$D$10&gt;=2030),")","")</f>
        <v/>
      </c>
      <c r="BI893" s="31" t="str">
        <f>IF(AND(D893&lt;2030,2030&lt;=Zisk!$D$10),1,IF(D893=2030,0,""))</f>
        <v/>
      </c>
      <c r="BJ893" s="33" t="s">
        <v>32</v>
      </c>
      <c r="BK893" s="30">
        <f t="shared" si="424"/>
        <v>1</v>
      </c>
      <c r="BL893" s="28" t="str">
        <f t="shared" si="425"/>
        <v>x</v>
      </c>
      <c r="BM893" s="34">
        <f t="shared" si="426"/>
        <v>1</v>
      </c>
      <c r="BN893" s="30" t="str">
        <f t="shared" si="427"/>
        <v>x</v>
      </c>
      <c r="BO893" s="34">
        <f t="shared" si="412"/>
        <v>1.018</v>
      </c>
      <c r="BP893" s="34" t="str">
        <f t="shared" si="413"/>
        <v/>
      </c>
      <c r="BQ893" s="34" t="str">
        <f t="shared" si="414"/>
        <v/>
      </c>
      <c r="BR893" s="34" t="str">
        <f t="shared" si="415"/>
        <v/>
      </c>
      <c r="BS893" s="34" t="str">
        <f t="shared" si="416"/>
        <v/>
      </c>
      <c r="BT893" s="34" t="str">
        <f t="shared" si="417"/>
        <v/>
      </c>
      <c r="BU893" s="34" t="str">
        <f t="shared" si="418"/>
        <v/>
      </c>
      <c r="BV893" s="34" t="str">
        <f t="shared" si="419"/>
        <v/>
      </c>
      <c r="BW893" s="34" t="str">
        <f t="shared" si="420"/>
        <v/>
      </c>
      <c r="BX893" s="34" t="str">
        <f t="shared" si="421"/>
        <v/>
      </c>
      <c r="BY893" s="34" t="str">
        <f t="shared" si="422"/>
        <v/>
      </c>
      <c r="BZ893" s="33" t="s">
        <v>32</v>
      </c>
      <c r="CA893" s="34">
        <f t="shared" si="423"/>
        <v>1.018</v>
      </c>
      <c r="CB893" s="28"/>
      <c r="CC893" s="29">
        <f>IF(D893&gt;Zisk!$D$10,"",E893*CA893)</f>
        <v>0</v>
      </c>
    </row>
    <row r="894" spans="2:81" x14ac:dyDescent="0.2">
      <c r="B894" s="35" t="str">
        <f>Zisk!B905</f>
        <v/>
      </c>
      <c r="C894" s="35">
        <f>Zisk!C905</f>
        <v>0</v>
      </c>
      <c r="D894" s="35">
        <f>Zisk!E905</f>
        <v>0</v>
      </c>
      <c r="E894" s="36">
        <f>Zisk!D905</f>
        <v>0</v>
      </c>
      <c r="F894" s="36"/>
      <c r="G894" s="35" t="str">
        <f t="shared" si="398"/>
        <v>(</v>
      </c>
      <c r="H894" s="35" t="str">
        <f t="shared" si="399"/>
        <v>1</v>
      </c>
      <c r="I894" s="35" t="str">
        <f t="shared" si="400"/>
        <v>+</v>
      </c>
      <c r="J894" s="37">
        <f>IF($D894&lt;=2021,VstupniParametry_SKRYT!$D$5,"")</f>
        <v>0.02</v>
      </c>
      <c r="K894" s="35" t="str">
        <f t="shared" si="401"/>
        <v>)</v>
      </c>
      <c r="L894" s="38">
        <f>IF($D894&lt;=2021,COUNTIF(Vypocet_SKRYT!T891:AS891,"&gt;=1"),"")</f>
        <v>0</v>
      </c>
      <c r="M894" s="39" t="str">
        <f t="shared" si="402"/>
        <v>x</v>
      </c>
      <c r="N894" s="35" t="str">
        <f t="shared" si="403"/>
        <v>(</v>
      </c>
      <c r="O894" s="35" t="str">
        <f t="shared" si="404"/>
        <v>1</v>
      </c>
      <c r="P894" s="35" t="str">
        <f t="shared" si="405"/>
        <v>+</v>
      </c>
      <c r="Q894" s="37">
        <f>IF($D894&lt;=2024,VstupniParametry_SKRYT!$D$6,"")</f>
        <v>0.06</v>
      </c>
      <c r="R894" s="35" t="str">
        <f t="shared" si="406"/>
        <v>)</v>
      </c>
      <c r="S894" s="38">
        <f>IF($D894&lt;=2024,COUNTIFS(Vypocet_SKRYT!AT891:AV891,"&gt;=1"),"")</f>
        <v>0</v>
      </c>
      <c r="T894" s="39" t="str">
        <f t="shared" si="407"/>
        <v>x</v>
      </c>
      <c r="U894" s="35" t="str">
        <f t="shared" si="408"/>
        <v>(</v>
      </c>
      <c r="V894" s="35" t="str">
        <f t="shared" si="409"/>
        <v>1</v>
      </c>
      <c r="W894" s="35" t="str">
        <f t="shared" si="410"/>
        <v>+</v>
      </c>
      <c r="X894" s="37">
        <f>IF($D894&lt;=2025,VstupniParametry_SKRYT!$D$9,"")</f>
        <v>1.7999999999999999E-2</v>
      </c>
      <c r="Y894" s="35" t="str">
        <f t="shared" si="411"/>
        <v>)</v>
      </c>
      <c r="Z894" s="38">
        <f>IF(AND(D894&lt;2025,2025&lt;=Zisk!$D$10),1,IF(D894=2025,0,""))</f>
        <v>1</v>
      </c>
      <c r="AA894" s="39" t="str">
        <f>IF(AND($D894&lt;=2025,Zisk!$D$10&gt;=2026),"x","")</f>
        <v/>
      </c>
      <c r="AB894" s="35" t="str">
        <f>IF(AND($D894&lt;=2026,Zisk!$D$10&gt;=2026),"(","")</f>
        <v/>
      </c>
      <c r="AC894" s="35" t="str">
        <f>IF(AND($D894&lt;=2026,Zisk!$D$10&gt;=2026),"1","")</f>
        <v/>
      </c>
      <c r="AD894" s="35" t="str">
        <f>IF(AND($D894&lt;=2026,Zisk!$D$10&gt;=2026),"+","")</f>
        <v/>
      </c>
      <c r="AE894" s="37" t="str">
        <f>IF(AND($D894&lt;=2026,Zisk!$D$10&gt;=2026),VstupniParametry_SKRYT!$D$10,"")</f>
        <v/>
      </c>
      <c r="AF894" s="35" t="str">
        <f>IF(AND($D894&lt;=2026,Zisk!$D$10&gt;=2026),")","")</f>
        <v/>
      </c>
      <c r="AG894" s="38" t="str">
        <f>IF(AND(D894&lt;2026,2026&lt;=Zisk!$D$10),1,IF(D894=2026,0,""))</f>
        <v/>
      </c>
      <c r="AH894" s="39" t="str">
        <f>IF(AND($D894&lt;=2026,Zisk!$D$10&gt;=2027),"x","")</f>
        <v/>
      </c>
      <c r="AI894" s="35" t="str">
        <f>IF(AND($D894&lt;=2027,Zisk!$D$10&gt;=2027),"(","")</f>
        <v/>
      </c>
      <c r="AJ894" s="35" t="str">
        <f>IF(AND($D894&lt;=2027,Zisk!$D$10&gt;=2027),"1","")</f>
        <v/>
      </c>
      <c r="AK894" s="35" t="str">
        <f>IF(AND($D894&lt;=2027,Zisk!$D$10&gt;=2027),"+","")</f>
        <v/>
      </c>
      <c r="AL894" s="37" t="str">
        <f>IF(AND($D894&lt;=2027,Zisk!$D$10&gt;=2027),VstupniParametry_SKRYT!$D$11,"")</f>
        <v/>
      </c>
      <c r="AM894" s="35" t="str">
        <f>IF(AND($D894&lt;=2027,Zisk!$D$10&gt;=2027),")","")</f>
        <v/>
      </c>
      <c r="AN894" s="38" t="str">
        <f>IF(AND(D894&lt;2027,2027&lt;=Zisk!$D$10),1,IF(D894=2027,0,""))</f>
        <v/>
      </c>
      <c r="AO894" s="39" t="str">
        <f>IF(AND($D894&lt;=2027,Zisk!$D$10&gt;=2028),"x","")</f>
        <v/>
      </c>
      <c r="AP894" s="35" t="str">
        <f>IF(AND($D894&lt;=2028,Zisk!$D$10&gt;=2028),"(","")</f>
        <v/>
      </c>
      <c r="AQ894" s="35" t="str">
        <f>IF(AND($D894&lt;=2028,Zisk!$D$10&gt;=2028),"1","")</f>
        <v/>
      </c>
      <c r="AR894" s="35" t="str">
        <f>IF(AND($D894&lt;=2028,Zisk!$D$10&gt;=2028),"+","")</f>
        <v/>
      </c>
      <c r="AS894" s="37" t="str">
        <f>IF(AND($D894&lt;=2028,Zisk!$D$10&gt;=2028),VstupniParametry_SKRYT!$D$12,"")</f>
        <v/>
      </c>
      <c r="AT894" s="35" t="str">
        <f>IF(AND($D894&lt;=2028,Zisk!$D$10&gt;=2028),")","")</f>
        <v/>
      </c>
      <c r="AU894" s="38" t="str">
        <f>IF(AND(D894&lt;2028,2028&lt;=Zisk!$D$10),1,IF(D894=2028,0,""))</f>
        <v/>
      </c>
      <c r="AV894" s="39" t="str">
        <f>IF(AND($D894&lt;=2028,Zisk!$D$10&gt;=2029),"x","")</f>
        <v/>
      </c>
      <c r="AW894" s="35" t="str">
        <f>IF(AND($D894&lt;=2029,Zisk!$D$10&gt;=2029),"(","")</f>
        <v/>
      </c>
      <c r="AX894" s="35" t="str">
        <f>IF(AND($D894&lt;=2029,Zisk!$D$10&gt;=2029),"1","")</f>
        <v/>
      </c>
      <c r="AY894" s="35" t="str">
        <f>IF(AND($D894&lt;=2029,Zisk!$D$10&gt;=2029),"+","")</f>
        <v/>
      </c>
      <c r="AZ894" s="37" t="str">
        <f>IF(AND($D894&lt;=2029,Zisk!$D$10&gt;=2029),VstupniParametry_SKRYT!$D$13,"")</f>
        <v/>
      </c>
      <c r="BA894" s="35" t="str">
        <f>IF(AND($D894&lt;=2029,Zisk!$D$10&gt;=2029),")","")</f>
        <v/>
      </c>
      <c r="BB894" s="38" t="str">
        <f>IF(AND(D894&lt;2029,2029&lt;=Zisk!$D$10),1,IF(D894=2029,0,""))</f>
        <v/>
      </c>
      <c r="BC894" s="39" t="str">
        <f>IF(AND($D894&lt;=2029,Zisk!$D$10&gt;=2030),"x","")</f>
        <v/>
      </c>
      <c r="BD894" s="35" t="str">
        <f>IF(AND($D894&lt;=2030,Zisk!$D$10&gt;=2030),"(","")</f>
        <v/>
      </c>
      <c r="BE894" s="35" t="str">
        <f>IF(AND($D894&lt;=2030,Zisk!$D$10&gt;=2030),"1","")</f>
        <v/>
      </c>
      <c r="BF894" s="35" t="str">
        <f>IF(AND($D894&lt;=2030,Zisk!$D$10&gt;=2030),"+","")</f>
        <v/>
      </c>
      <c r="BG894" s="37" t="str">
        <f>IF(AND($D894&lt;=2030,Zisk!$D$10&gt;=2030),VstupniParametry_SKRYT!$D$14,"")</f>
        <v/>
      </c>
      <c r="BH894" s="35" t="str">
        <f>IF(AND($D894&lt;=2030,Zisk!$D$10&gt;=2030),")","")</f>
        <v/>
      </c>
      <c r="BI894" s="38" t="str">
        <f>IF(AND(D894&lt;2030,2030&lt;=Zisk!$D$10),1,IF(D894=2030,0,""))</f>
        <v/>
      </c>
      <c r="BJ894" s="40" t="s">
        <v>32</v>
      </c>
      <c r="BK894" s="37">
        <f t="shared" si="424"/>
        <v>1</v>
      </c>
      <c r="BL894" s="35" t="str">
        <f t="shared" si="425"/>
        <v>x</v>
      </c>
      <c r="BM894" s="41">
        <f t="shared" si="426"/>
        <v>1</v>
      </c>
      <c r="BN894" s="37" t="str">
        <f t="shared" si="427"/>
        <v>x</v>
      </c>
      <c r="BO894" s="41">
        <f t="shared" si="412"/>
        <v>1.018</v>
      </c>
      <c r="BP894" s="41" t="str">
        <f t="shared" si="413"/>
        <v/>
      </c>
      <c r="BQ894" s="41" t="str">
        <f t="shared" si="414"/>
        <v/>
      </c>
      <c r="BR894" s="41" t="str">
        <f t="shared" si="415"/>
        <v/>
      </c>
      <c r="BS894" s="41" t="str">
        <f t="shared" si="416"/>
        <v/>
      </c>
      <c r="BT894" s="41" t="str">
        <f t="shared" si="417"/>
        <v/>
      </c>
      <c r="BU894" s="41" t="str">
        <f t="shared" si="418"/>
        <v/>
      </c>
      <c r="BV894" s="41" t="str">
        <f t="shared" si="419"/>
        <v/>
      </c>
      <c r="BW894" s="41" t="str">
        <f t="shared" si="420"/>
        <v/>
      </c>
      <c r="BX894" s="41" t="str">
        <f t="shared" si="421"/>
        <v/>
      </c>
      <c r="BY894" s="41" t="str">
        <f t="shared" si="422"/>
        <v/>
      </c>
      <c r="BZ894" s="40" t="s">
        <v>32</v>
      </c>
      <c r="CA894" s="41">
        <f t="shared" si="423"/>
        <v>1.018</v>
      </c>
      <c r="CB894" s="35"/>
      <c r="CC894" s="36">
        <f>IF(D894&gt;Zisk!$D$10,"",E894*CA894)</f>
        <v>0</v>
      </c>
    </row>
    <row r="895" spans="2:81" x14ac:dyDescent="0.2">
      <c r="B895" s="28" t="str">
        <f>Zisk!B906</f>
        <v/>
      </c>
      <c r="C895" s="28">
        <f>Zisk!C906</f>
        <v>0</v>
      </c>
      <c r="D895" s="28">
        <f>Zisk!E906</f>
        <v>0</v>
      </c>
      <c r="E895" s="29">
        <f>Zisk!D906</f>
        <v>0</v>
      </c>
      <c r="F895" s="29"/>
      <c r="G895" s="28" t="str">
        <f t="shared" si="398"/>
        <v>(</v>
      </c>
      <c r="H895" s="28" t="str">
        <f t="shared" si="399"/>
        <v>1</v>
      </c>
      <c r="I895" s="28" t="str">
        <f t="shared" si="400"/>
        <v>+</v>
      </c>
      <c r="J895" s="30">
        <f>IF($D895&lt;=2021,VstupniParametry_SKRYT!$D$5,"")</f>
        <v>0.02</v>
      </c>
      <c r="K895" s="28" t="str">
        <f t="shared" si="401"/>
        <v>)</v>
      </c>
      <c r="L895" s="31">
        <f>IF($D895&lt;=2021,COUNTIF(Vypocet_SKRYT!T892:AS892,"&gt;=1"),"")</f>
        <v>0</v>
      </c>
      <c r="M895" s="32" t="str">
        <f t="shared" si="402"/>
        <v>x</v>
      </c>
      <c r="N895" s="28" t="str">
        <f t="shared" si="403"/>
        <v>(</v>
      </c>
      <c r="O895" s="28" t="str">
        <f t="shared" si="404"/>
        <v>1</v>
      </c>
      <c r="P895" s="28" t="str">
        <f t="shared" si="405"/>
        <v>+</v>
      </c>
      <c r="Q895" s="30">
        <f>IF($D895&lt;=2024,VstupniParametry_SKRYT!$D$6,"")</f>
        <v>0.06</v>
      </c>
      <c r="R895" s="28" t="str">
        <f t="shared" si="406"/>
        <v>)</v>
      </c>
      <c r="S895" s="31">
        <f>IF($D895&lt;=2024,COUNTIFS(Vypocet_SKRYT!AT892:AV892,"&gt;=1"),"")</f>
        <v>0</v>
      </c>
      <c r="T895" s="32" t="str">
        <f t="shared" si="407"/>
        <v>x</v>
      </c>
      <c r="U895" s="28" t="str">
        <f t="shared" si="408"/>
        <v>(</v>
      </c>
      <c r="V895" s="28" t="str">
        <f t="shared" si="409"/>
        <v>1</v>
      </c>
      <c r="W895" s="28" t="str">
        <f t="shared" si="410"/>
        <v>+</v>
      </c>
      <c r="X895" s="30">
        <f>IF($D895&lt;=2025,VstupniParametry_SKRYT!$D$9,"")</f>
        <v>1.7999999999999999E-2</v>
      </c>
      <c r="Y895" s="28" t="str">
        <f t="shared" si="411"/>
        <v>)</v>
      </c>
      <c r="Z895" s="31">
        <f>IF(AND(D895&lt;2025,2025&lt;=Zisk!$D$10),1,IF(D895=2025,0,""))</f>
        <v>1</v>
      </c>
      <c r="AA895" s="32" t="str">
        <f>IF(AND($D895&lt;=2025,Zisk!$D$10&gt;=2026),"x","")</f>
        <v/>
      </c>
      <c r="AB895" s="28" t="str">
        <f>IF(AND($D895&lt;=2026,Zisk!$D$10&gt;=2026),"(","")</f>
        <v/>
      </c>
      <c r="AC895" s="28" t="str">
        <f>IF(AND($D895&lt;=2026,Zisk!$D$10&gt;=2026),"1","")</f>
        <v/>
      </c>
      <c r="AD895" s="28" t="str">
        <f>IF(AND($D895&lt;=2026,Zisk!$D$10&gt;=2026),"+","")</f>
        <v/>
      </c>
      <c r="AE895" s="30" t="str">
        <f>IF(AND($D895&lt;=2026,Zisk!$D$10&gt;=2026),VstupniParametry_SKRYT!$D$10,"")</f>
        <v/>
      </c>
      <c r="AF895" s="28" t="str">
        <f>IF(AND($D895&lt;=2026,Zisk!$D$10&gt;=2026),")","")</f>
        <v/>
      </c>
      <c r="AG895" s="31" t="str">
        <f>IF(AND(D895&lt;2026,2026&lt;=Zisk!$D$10),1,IF(D895=2026,0,""))</f>
        <v/>
      </c>
      <c r="AH895" s="32" t="str">
        <f>IF(AND($D895&lt;=2026,Zisk!$D$10&gt;=2027),"x","")</f>
        <v/>
      </c>
      <c r="AI895" s="28" t="str">
        <f>IF(AND($D895&lt;=2027,Zisk!$D$10&gt;=2027),"(","")</f>
        <v/>
      </c>
      <c r="AJ895" s="28" t="str">
        <f>IF(AND($D895&lt;=2027,Zisk!$D$10&gt;=2027),"1","")</f>
        <v/>
      </c>
      <c r="AK895" s="28" t="str">
        <f>IF(AND($D895&lt;=2027,Zisk!$D$10&gt;=2027),"+","")</f>
        <v/>
      </c>
      <c r="AL895" s="30" t="str">
        <f>IF(AND($D895&lt;=2027,Zisk!$D$10&gt;=2027),VstupniParametry_SKRYT!$D$11,"")</f>
        <v/>
      </c>
      <c r="AM895" s="28" t="str">
        <f>IF(AND($D895&lt;=2027,Zisk!$D$10&gt;=2027),")","")</f>
        <v/>
      </c>
      <c r="AN895" s="31" t="str">
        <f>IF(AND(D895&lt;2027,2027&lt;=Zisk!$D$10),1,IF(D895=2027,0,""))</f>
        <v/>
      </c>
      <c r="AO895" s="32" t="str">
        <f>IF(AND($D895&lt;=2027,Zisk!$D$10&gt;=2028),"x","")</f>
        <v/>
      </c>
      <c r="AP895" s="28" t="str">
        <f>IF(AND($D895&lt;=2028,Zisk!$D$10&gt;=2028),"(","")</f>
        <v/>
      </c>
      <c r="AQ895" s="28" t="str">
        <f>IF(AND($D895&lt;=2028,Zisk!$D$10&gt;=2028),"1","")</f>
        <v/>
      </c>
      <c r="AR895" s="28" t="str">
        <f>IF(AND($D895&lt;=2028,Zisk!$D$10&gt;=2028),"+","")</f>
        <v/>
      </c>
      <c r="AS895" s="30" t="str">
        <f>IF(AND($D895&lt;=2028,Zisk!$D$10&gt;=2028),VstupniParametry_SKRYT!$D$12,"")</f>
        <v/>
      </c>
      <c r="AT895" s="28" t="str">
        <f>IF(AND($D895&lt;=2028,Zisk!$D$10&gt;=2028),")","")</f>
        <v/>
      </c>
      <c r="AU895" s="31" t="str">
        <f>IF(AND(D895&lt;2028,2028&lt;=Zisk!$D$10),1,IF(D895=2028,0,""))</f>
        <v/>
      </c>
      <c r="AV895" s="32" t="str">
        <f>IF(AND($D895&lt;=2028,Zisk!$D$10&gt;=2029),"x","")</f>
        <v/>
      </c>
      <c r="AW895" s="28" t="str">
        <f>IF(AND($D895&lt;=2029,Zisk!$D$10&gt;=2029),"(","")</f>
        <v/>
      </c>
      <c r="AX895" s="28" t="str">
        <f>IF(AND($D895&lt;=2029,Zisk!$D$10&gt;=2029),"1","")</f>
        <v/>
      </c>
      <c r="AY895" s="28" t="str">
        <f>IF(AND($D895&lt;=2029,Zisk!$D$10&gt;=2029),"+","")</f>
        <v/>
      </c>
      <c r="AZ895" s="30" t="str">
        <f>IF(AND($D895&lt;=2029,Zisk!$D$10&gt;=2029),VstupniParametry_SKRYT!$D$13,"")</f>
        <v/>
      </c>
      <c r="BA895" s="28" t="str">
        <f>IF(AND($D895&lt;=2029,Zisk!$D$10&gt;=2029),")","")</f>
        <v/>
      </c>
      <c r="BB895" s="31" t="str">
        <f>IF(AND(D895&lt;2029,2029&lt;=Zisk!$D$10),1,IF(D895=2029,0,""))</f>
        <v/>
      </c>
      <c r="BC895" s="32" t="str">
        <f>IF(AND($D895&lt;=2029,Zisk!$D$10&gt;=2030),"x","")</f>
        <v/>
      </c>
      <c r="BD895" s="28" t="str">
        <f>IF(AND($D895&lt;=2030,Zisk!$D$10&gt;=2030),"(","")</f>
        <v/>
      </c>
      <c r="BE895" s="28" t="str">
        <f>IF(AND($D895&lt;=2030,Zisk!$D$10&gt;=2030),"1","")</f>
        <v/>
      </c>
      <c r="BF895" s="28" t="str">
        <f>IF(AND($D895&lt;=2030,Zisk!$D$10&gt;=2030),"+","")</f>
        <v/>
      </c>
      <c r="BG895" s="30" t="str">
        <f>IF(AND($D895&lt;=2030,Zisk!$D$10&gt;=2030),VstupniParametry_SKRYT!$D$14,"")</f>
        <v/>
      </c>
      <c r="BH895" s="28" t="str">
        <f>IF(AND($D895&lt;=2030,Zisk!$D$10&gt;=2030),")","")</f>
        <v/>
      </c>
      <c r="BI895" s="31" t="str">
        <f>IF(AND(D895&lt;2030,2030&lt;=Zisk!$D$10),1,IF(D895=2030,0,""))</f>
        <v/>
      </c>
      <c r="BJ895" s="33" t="s">
        <v>32</v>
      </c>
      <c r="BK895" s="30">
        <f t="shared" si="424"/>
        <v>1</v>
      </c>
      <c r="BL895" s="28" t="str">
        <f t="shared" si="425"/>
        <v>x</v>
      </c>
      <c r="BM895" s="34">
        <f t="shared" si="426"/>
        <v>1</v>
      </c>
      <c r="BN895" s="30" t="str">
        <f t="shared" si="427"/>
        <v>x</v>
      </c>
      <c r="BO895" s="34">
        <f t="shared" si="412"/>
        <v>1.018</v>
      </c>
      <c r="BP895" s="34" t="str">
        <f t="shared" si="413"/>
        <v/>
      </c>
      <c r="BQ895" s="34" t="str">
        <f t="shared" si="414"/>
        <v/>
      </c>
      <c r="BR895" s="34" t="str">
        <f t="shared" si="415"/>
        <v/>
      </c>
      <c r="BS895" s="34" t="str">
        <f t="shared" si="416"/>
        <v/>
      </c>
      <c r="BT895" s="34" t="str">
        <f t="shared" si="417"/>
        <v/>
      </c>
      <c r="BU895" s="34" t="str">
        <f t="shared" si="418"/>
        <v/>
      </c>
      <c r="BV895" s="34" t="str">
        <f t="shared" si="419"/>
        <v/>
      </c>
      <c r="BW895" s="34" t="str">
        <f t="shared" si="420"/>
        <v/>
      </c>
      <c r="BX895" s="34" t="str">
        <f t="shared" si="421"/>
        <v/>
      </c>
      <c r="BY895" s="34" t="str">
        <f t="shared" si="422"/>
        <v/>
      </c>
      <c r="BZ895" s="33" t="s">
        <v>32</v>
      </c>
      <c r="CA895" s="34">
        <f t="shared" si="423"/>
        <v>1.018</v>
      </c>
      <c r="CB895" s="28"/>
      <c r="CC895" s="29">
        <f>IF(D895&gt;Zisk!$D$10,"",E895*CA895)</f>
        <v>0</v>
      </c>
    </row>
    <row r="896" spans="2:81" x14ac:dyDescent="0.2">
      <c r="B896" s="35" t="str">
        <f>Zisk!B907</f>
        <v/>
      </c>
      <c r="C896" s="35">
        <f>Zisk!C907</f>
        <v>0</v>
      </c>
      <c r="D896" s="35">
        <f>Zisk!E907</f>
        <v>0</v>
      </c>
      <c r="E896" s="36">
        <f>Zisk!D907</f>
        <v>0</v>
      </c>
      <c r="F896" s="36"/>
      <c r="G896" s="35" t="str">
        <f t="shared" si="398"/>
        <v>(</v>
      </c>
      <c r="H896" s="35" t="str">
        <f t="shared" si="399"/>
        <v>1</v>
      </c>
      <c r="I896" s="35" t="str">
        <f t="shared" si="400"/>
        <v>+</v>
      </c>
      <c r="J896" s="37">
        <f>IF($D896&lt;=2021,VstupniParametry_SKRYT!$D$5,"")</f>
        <v>0.02</v>
      </c>
      <c r="K896" s="35" t="str">
        <f t="shared" si="401"/>
        <v>)</v>
      </c>
      <c r="L896" s="38">
        <f>IF($D896&lt;=2021,COUNTIF(Vypocet_SKRYT!T893:AS893,"&gt;=1"),"")</f>
        <v>0</v>
      </c>
      <c r="M896" s="39" t="str">
        <f t="shared" si="402"/>
        <v>x</v>
      </c>
      <c r="N896" s="35" t="str">
        <f t="shared" si="403"/>
        <v>(</v>
      </c>
      <c r="O896" s="35" t="str">
        <f t="shared" si="404"/>
        <v>1</v>
      </c>
      <c r="P896" s="35" t="str">
        <f t="shared" si="405"/>
        <v>+</v>
      </c>
      <c r="Q896" s="37">
        <f>IF($D896&lt;=2024,VstupniParametry_SKRYT!$D$6,"")</f>
        <v>0.06</v>
      </c>
      <c r="R896" s="35" t="str">
        <f t="shared" si="406"/>
        <v>)</v>
      </c>
      <c r="S896" s="38">
        <f>IF($D896&lt;=2024,COUNTIFS(Vypocet_SKRYT!AT893:AV893,"&gt;=1"),"")</f>
        <v>0</v>
      </c>
      <c r="T896" s="39" t="str">
        <f t="shared" si="407"/>
        <v>x</v>
      </c>
      <c r="U896" s="35" t="str">
        <f t="shared" si="408"/>
        <v>(</v>
      </c>
      <c r="V896" s="35" t="str">
        <f t="shared" si="409"/>
        <v>1</v>
      </c>
      <c r="W896" s="35" t="str">
        <f t="shared" si="410"/>
        <v>+</v>
      </c>
      <c r="X896" s="37">
        <f>IF($D896&lt;=2025,VstupniParametry_SKRYT!$D$9,"")</f>
        <v>1.7999999999999999E-2</v>
      </c>
      <c r="Y896" s="35" t="str">
        <f t="shared" si="411"/>
        <v>)</v>
      </c>
      <c r="Z896" s="38">
        <f>IF(AND(D896&lt;2025,2025&lt;=Zisk!$D$10),1,IF(D896=2025,0,""))</f>
        <v>1</v>
      </c>
      <c r="AA896" s="39" t="str">
        <f>IF(AND($D896&lt;=2025,Zisk!$D$10&gt;=2026),"x","")</f>
        <v/>
      </c>
      <c r="AB896" s="35" t="str">
        <f>IF(AND($D896&lt;=2026,Zisk!$D$10&gt;=2026),"(","")</f>
        <v/>
      </c>
      <c r="AC896" s="35" t="str">
        <f>IF(AND($D896&lt;=2026,Zisk!$D$10&gt;=2026),"1","")</f>
        <v/>
      </c>
      <c r="AD896" s="35" t="str">
        <f>IF(AND($D896&lt;=2026,Zisk!$D$10&gt;=2026),"+","")</f>
        <v/>
      </c>
      <c r="AE896" s="37" t="str">
        <f>IF(AND($D896&lt;=2026,Zisk!$D$10&gt;=2026),VstupniParametry_SKRYT!$D$10,"")</f>
        <v/>
      </c>
      <c r="AF896" s="35" t="str">
        <f>IF(AND($D896&lt;=2026,Zisk!$D$10&gt;=2026),")","")</f>
        <v/>
      </c>
      <c r="AG896" s="38" t="str">
        <f>IF(AND(D896&lt;2026,2026&lt;=Zisk!$D$10),1,IF(D896=2026,0,""))</f>
        <v/>
      </c>
      <c r="AH896" s="39" t="str">
        <f>IF(AND($D896&lt;=2026,Zisk!$D$10&gt;=2027),"x","")</f>
        <v/>
      </c>
      <c r="AI896" s="35" t="str">
        <f>IF(AND($D896&lt;=2027,Zisk!$D$10&gt;=2027),"(","")</f>
        <v/>
      </c>
      <c r="AJ896" s="35" t="str">
        <f>IF(AND($D896&lt;=2027,Zisk!$D$10&gt;=2027),"1","")</f>
        <v/>
      </c>
      <c r="AK896" s="35" t="str">
        <f>IF(AND($D896&lt;=2027,Zisk!$D$10&gt;=2027),"+","")</f>
        <v/>
      </c>
      <c r="AL896" s="37" t="str">
        <f>IF(AND($D896&lt;=2027,Zisk!$D$10&gt;=2027),VstupniParametry_SKRYT!$D$11,"")</f>
        <v/>
      </c>
      <c r="AM896" s="35" t="str">
        <f>IF(AND($D896&lt;=2027,Zisk!$D$10&gt;=2027),")","")</f>
        <v/>
      </c>
      <c r="AN896" s="38" t="str">
        <f>IF(AND(D896&lt;2027,2027&lt;=Zisk!$D$10),1,IF(D896=2027,0,""))</f>
        <v/>
      </c>
      <c r="AO896" s="39" t="str">
        <f>IF(AND($D896&lt;=2027,Zisk!$D$10&gt;=2028),"x","")</f>
        <v/>
      </c>
      <c r="AP896" s="35" t="str">
        <f>IF(AND($D896&lt;=2028,Zisk!$D$10&gt;=2028),"(","")</f>
        <v/>
      </c>
      <c r="AQ896" s="35" t="str">
        <f>IF(AND($D896&lt;=2028,Zisk!$D$10&gt;=2028),"1","")</f>
        <v/>
      </c>
      <c r="AR896" s="35" t="str">
        <f>IF(AND($D896&lt;=2028,Zisk!$D$10&gt;=2028),"+","")</f>
        <v/>
      </c>
      <c r="AS896" s="37" t="str">
        <f>IF(AND($D896&lt;=2028,Zisk!$D$10&gt;=2028),VstupniParametry_SKRYT!$D$12,"")</f>
        <v/>
      </c>
      <c r="AT896" s="35" t="str">
        <f>IF(AND($D896&lt;=2028,Zisk!$D$10&gt;=2028),")","")</f>
        <v/>
      </c>
      <c r="AU896" s="38" t="str">
        <f>IF(AND(D896&lt;2028,2028&lt;=Zisk!$D$10),1,IF(D896=2028,0,""))</f>
        <v/>
      </c>
      <c r="AV896" s="39" t="str">
        <f>IF(AND($D896&lt;=2028,Zisk!$D$10&gt;=2029),"x","")</f>
        <v/>
      </c>
      <c r="AW896" s="35" t="str">
        <f>IF(AND($D896&lt;=2029,Zisk!$D$10&gt;=2029),"(","")</f>
        <v/>
      </c>
      <c r="AX896" s="35" t="str">
        <f>IF(AND($D896&lt;=2029,Zisk!$D$10&gt;=2029),"1","")</f>
        <v/>
      </c>
      <c r="AY896" s="35" t="str">
        <f>IF(AND($D896&lt;=2029,Zisk!$D$10&gt;=2029),"+","")</f>
        <v/>
      </c>
      <c r="AZ896" s="37" t="str">
        <f>IF(AND($D896&lt;=2029,Zisk!$D$10&gt;=2029),VstupniParametry_SKRYT!$D$13,"")</f>
        <v/>
      </c>
      <c r="BA896" s="35" t="str">
        <f>IF(AND($D896&lt;=2029,Zisk!$D$10&gt;=2029),")","")</f>
        <v/>
      </c>
      <c r="BB896" s="38" t="str">
        <f>IF(AND(D896&lt;2029,2029&lt;=Zisk!$D$10),1,IF(D896=2029,0,""))</f>
        <v/>
      </c>
      <c r="BC896" s="39" t="str">
        <f>IF(AND($D896&lt;=2029,Zisk!$D$10&gt;=2030),"x","")</f>
        <v/>
      </c>
      <c r="BD896" s="35" t="str">
        <f>IF(AND($D896&lt;=2030,Zisk!$D$10&gt;=2030),"(","")</f>
        <v/>
      </c>
      <c r="BE896" s="35" t="str">
        <f>IF(AND($D896&lt;=2030,Zisk!$D$10&gt;=2030),"1","")</f>
        <v/>
      </c>
      <c r="BF896" s="35" t="str">
        <f>IF(AND($D896&lt;=2030,Zisk!$D$10&gt;=2030),"+","")</f>
        <v/>
      </c>
      <c r="BG896" s="37" t="str">
        <f>IF(AND($D896&lt;=2030,Zisk!$D$10&gt;=2030),VstupniParametry_SKRYT!$D$14,"")</f>
        <v/>
      </c>
      <c r="BH896" s="35" t="str">
        <f>IF(AND($D896&lt;=2030,Zisk!$D$10&gt;=2030),")","")</f>
        <v/>
      </c>
      <c r="BI896" s="38" t="str">
        <f>IF(AND(D896&lt;2030,2030&lt;=Zisk!$D$10),1,IF(D896=2030,0,""))</f>
        <v/>
      </c>
      <c r="BJ896" s="40" t="s">
        <v>32</v>
      </c>
      <c r="BK896" s="37">
        <f t="shared" si="424"/>
        <v>1</v>
      </c>
      <c r="BL896" s="35" t="str">
        <f t="shared" si="425"/>
        <v>x</v>
      </c>
      <c r="BM896" s="41">
        <f t="shared" si="426"/>
        <v>1</v>
      </c>
      <c r="BN896" s="37" t="str">
        <f t="shared" si="427"/>
        <v>x</v>
      </c>
      <c r="BO896" s="41">
        <f t="shared" si="412"/>
        <v>1.018</v>
      </c>
      <c r="BP896" s="41" t="str">
        <f t="shared" si="413"/>
        <v/>
      </c>
      <c r="BQ896" s="41" t="str">
        <f t="shared" si="414"/>
        <v/>
      </c>
      <c r="BR896" s="41" t="str">
        <f t="shared" si="415"/>
        <v/>
      </c>
      <c r="BS896" s="41" t="str">
        <f t="shared" si="416"/>
        <v/>
      </c>
      <c r="BT896" s="41" t="str">
        <f t="shared" si="417"/>
        <v/>
      </c>
      <c r="BU896" s="41" t="str">
        <f t="shared" si="418"/>
        <v/>
      </c>
      <c r="BV896" s="41" t="str">
        <f t="shared" si="419"/>
        <v/>
      </c>
      <c r="BW896" s="41" t="str">
        <f t="shared" si="420"/>
        <v/>
      </c>
      <c r="BX896" s="41" t="str">
        <f t="shared" si="421"/>
        <v/>
      </c>
      <c r="BY896" s="41" t="str">
        <f t="shared" si="422"/>
        <v/>
      </c>
      <c r="BZ896" s="40" t="s">
        <v>32</v>
      </c>
      <c r="CA896" s="41">
        <f t="shared" si="423"/>
        <v>1.018</v>
      </c>
      <c r="CB896" s="35"/>
      <c r="CC896" s="36">
        <f>IF(D896&gt;Zisk!$D$10,"",E896*CA896)</f>
        <v>0</v>
      </c>
    </row>
    <row r="897" spans="2:81" x14ac:dyDescent="0.2">
      <c r="B897" s="28" t="str">
        <f>Zisk!B908</f>
        <v/>
      </c>
      <c r="C897" s="28">
        <f>Zisk!C908</f>
        <v>0</v>
      </c>
      <c r="D897" s="28">
        <f>Zisk!E908</f>
        <v>0</v>
      </c>
      <c r="E897" s="29">
        <f>Zisk!D908</f>
        <v>0</v>
      </c>
      <c r="F897" s="29"/>
      <c r="G897" s="28" t="str">
        <f t="shared" si="398"/>
        <v>(</v>
      </c>
      <c r="H897" s="28" t="str">
        <f t="shared" si="399"/>
        <v>1</v>
      </c>
      <c r="I897" s="28" t="str">
        <f t="shared" si="400"/>
        <v>+</v>
      </c>
      <c r="J897" s="30">
        <f>IF($D897&lt;=2021,VstupniParametry_SKRYT!$D$5,"")</f>
        <v>0.02</v>
      </c>
      <c r="K897" s="28" t="str">
        <f t="shared" si="401"/>
        <v>)</v>
      </c>
      <c r="L897" s="31">
        <f>IF($D897&lt;=2021,COUNTIF(Vypocet_SKRYT!T894:AS894,"&gt;=1"),"")</f>
        <v>0</v>
      </c>
      <c r="M897" s="32" t="str">
        <f t="shared" si="402"/>
        <v>x</v>
      </c>
      <c r="N897" s="28" t="str">
        <f t="shared" si="403"/>
        <v>(</v>
      </c>
      <c r="O897" s="28" t="str">
        <f t="shared" si="404"/>
        <v>1</v>
      </c>
      <c r="P897" s="28" t="str">
        <f t="shared" si="405"/>
        <v>+</v>
      </c>
      <c r="Q897" s="30">
        <f>IF($D897&lt;=2024,VstupniParametry_SKRYT!$D$6,"")</f>
        <v>0.06</v>
      </c>
      <c r="R897" s="28" t="str">
        <f t="shared" si="406"/>
        <v>)</v>
      </c>
      <c r="S897" s="31">
        <f>IF($D897&lt;=2024,COUNTIFS(Vypocet_SKRYT!AT894:AV894,"&gt;=1"),"")</f>
        <v>0</v>
      </c>
      <c r="T897" s="32" t="str">
        <f t="shared" si="407"/>
        <v>x</v>
      </c>
      <c r="U897" s="28" t="str">
        <f t="shared" si="408"/>
        <v>(</v>
      </c>
      <c r="V897" s="28" t="str">
        <f t="shared" si="409"/>
        <v>1</v>
      </c>
      <c r="W897" s="28" t="str">
        <f t="shared" si="410"/>
        <v>+</v>
      </c>
      <c r="X897" s="30">
        <f>IF($D897&lt;=2025,VstupniParametry_SKRYT!$D$9,"")</f>
        <v>1.7999999999999999E-2</v>
      </c>
      <c r="Y897" s="28" t="str">
        <f t="shared" si="411"/>
        <v>)</v>
      </c>
      <c r="Z897" s="31">
        <f>IF(AND(D897&lt;2025,2025&lt;=Zisk!$D$10),1,IF(D897=2025,0,""))</f>
        <v>1</v>
      </c>
      <c r="AA897" s="32" t="str">
        <f>IF(AND($D897&lt;=2025,Zisk!$D$10&gt;=2026),"x","")</f>
        <v/>
      </c>
      <c r="AB897" s="28" t="str">
        <f>IF(AND($D897&lt;=2026,Zisk!$D$10&gt;=2026),"(","")</f>
        <v/>
      </c>
      <c r="AC897" s="28" t="str">
        <f>IF(AND($D897&lt;=2026,Zisk!$D$10&gt;=2026),"1","")</f>
        <v/>
      </c>
      <c r="AD897" s="28" t="str">
        <f>IF(AND($D897&lt;=2026,Zisk!$D$10&gt;=2026),"+","")</f>
        <v/>
      </c>
      <c r="AE897" s="30" t="str">
        <f>IF(AND($D897&lt;=2026,Zisk!$D$10&gt;=2026),VstupniParametry_SKRYT!$D$10,"")</f>
        <v/>
      </c>
      <c r="AF897" s="28" t="str">
        <f>IF(AND($D897&lt;=2026,Zisk!$D$10&gt;=2026),")","")</f>
        <v/>
      </c>
      <c r="AG897" s="31" t="str">
        <f>IF(AND(D897&lt;2026,2026&lt;=Zisk!$D$10),1,IF(D897=2026,0,""))</f>
        <v/>
      </c>
      <c r="AH897" s="32" t="str">
        <f>IF(AND($D897&lt;=2026,Zisk!$D$10&gt;=2027),"x","")</f>
        <v/>
      </c>
      <c r="AI897" s="28" t="str">
        <f>IF(AND($D897&lt;=2027,Zisk!$D$10&gt;=2027),"(","")</f>
        <v/>
      </c>
      <c r="AJ897" s="28" t="str">
        <f>IF(AND($D897&lt;=2027,Zisk!$D$10&gt;=2027),"1","")</f>
        <v/>
      </c>
      <c r="AK897" s="28" t="str">
        <f>IF(AND($D897&lt;=2027,Zisk!$D$10&gt;=2027),"+","")</f>
        <v/>
      </c>
      <c r="AL897" s="30" t="str">
        <f>IF(AND($D897&lt;=2027,Zisk!$D$10&gt;=2027),VstupniParametry_SKRYT!$D$11,"")</f>
        <v/>
      </c>
      <c r="AM897" s="28" t="str">
        <f>IF(AND($D897&lt;=2027,Zisk!$D$10&gt;=2027),")","")</f>
        <v/>
      </c>
      <c r="AN897" s="31" t="str">
        <f>IF(AND(D897&lt;2027,2027&lt;=Zisk!$D$10),1,IF(D897=2027,0,""))</f>
        <v/>
      </c>
      <c r="AO897" s="32" t="str">
        <f>IF(AND($D897&lt;=2027,Zisk!$D$10&gt;=2028),"x","")</f>
        <v/>
      </c>
      <c r="AP897" s="28" t="str">
        <f>IF(AND($D897&lt;=2028,Zisk!$D$10&gt;=2028),"(","")</f>
        <v/>
      </c>
      <c r="AQ897" s="28" t="str">
        <f>IF(AND($D897&lt;=2028,Zisk!$D$10&gt;=2028),"1","")</f>
        <v/>
      </c>
      <c r="AR897" s="28" t="str">
        <f>IF(AND($D897&lt;=2028,Zisk!$D$10&gt;=2028),"+","")</f>
        <v/>
      </c>
      <c r="AS897" s="30" t="str">
        <f>IF(AND($D897&lt;=2028,Zisk!$D$10&gt;=2028),VstupniParametry_SKRYT!$D$12,"")</f>
        <v/>
      </c>
      <c r="AT897" s="28" t="str">
        <f>IF(AND($D897&lt;=2028,Zisk!$D$10&gt;=2028),")","")</f>
        <v/>
      </c>
      <c r="AU897" s="31" t="str">
        <f>IF(AND(D897&lt;2028,2028&lt;=Zisk!$D$10),1,IF(D897=2028,0,""))</f>
        <v/>
      </c>
      <c r="AV897" s="32" t="str">
        <f>IF(AND($D897&lt;=2028,Zisk!$D$10&gt;=2029),"x","")</f>
        <v/>
      </c>
      <c r="AW897" s="28" t="str">
        <f>IF(AND($D897&lt;=2029,Zisk!$D$10&gt;=2029),"(","")</f>
        <v/>
      </c>
      <c r="AX897" s="28" t="str">
        <f>IF(AND($D897&lt;=2029,Zisk!$D$10&gt;=2029),"1","")</f>
        <v/>
      </c>
      <c r="AY897" s="28" t="str">
        <f>IF(AND($D897&lt;=2029,Zisk!$D$10&gt;=2029),"+","")</f>
        <v/>
      </c>
      <c r="AZ897" s="30" t="str">
        <f>IF(AND($D897&lt;=2029,Zisk!$D$10&gt;=2029),VstupniParametry_SKRYT!$D$13,"")</f>
        <v/>
      </c>
      <c r="BA897" s="28" t="str">
        <f>IF(AND($D897&lt;=2029,Zisk!$D$10&gt;=2029),")","")</f>
        <v/>
      </c>
      <c r="BB897" s="31" t="str">
        <f>IF(AND(D897&lt;2029,2029&lt;=Zisk!$D$10),1,IF(D897=2029,0,""))</f>
        <v/>
      </c>
      <c r="BC897" s="32" t="str">
        <f>IF(AND($D897&lt;=2029,Zisk!$D$10&gt;=2030),"x","")</f>
        <v/>
      </c>
      <c r="BD897" s="28" t="str">
        <f>IF(AND($D897&lt;=2030,Zisk!$D$10&gt;=2030),"(","")</f>
        <v/>
      </c>
      <c r="BE897" s="28" t="str">
        <f>IF(AND($D897&lt;=2030,Zisk!$D$10&gt;=2030),"1","")</f>
        <v/>
      </c>
      <c r="BF897" s="28" t="str">
        <f>IF(AND($D897&lt;=2030,Zisk!$D$10&gt;=2030),"+","")</f>
        <v/>
      </c>
      <c r="BG897" s="30" t="str">
        <f>IF(AND($D897&lt;=2030,Zisk!$D$10&gt;=2030),VstupniParametry_SKRYT!$D$14,"")</f>
        <v/>
      </c>
      <c r="BH897" s="28" t="str">
        <f>IF(AND($D897&lt;=2030,Zisk!$D$10&gt;=2030),")","")</f>
        <v/>
      </c>
      <c r="BI897" s="31" t="str">
        <f>IF(AND(D897&lt;2030,2030&lt;=Zisk!$D$10),1,IF(D897=2030,0,""))</f>
        <v/>
      </c>
      <c r="BJ897" s="33" t="s">
        <v>32</v>
      </c>
      <c r="BK897" s="30">
        <f t="shared" si="424"/>
        <v>1</v>
      </c>
      <c r="BL897" s="28" t="str">
        <f t="shared" si="425"/>
        <v>x</v>
      </c>
      <c r="BM897" s="34">
        <f t="shared" si="426"/>
        <v>1</v>
      </c>
      <c r="BN897" s="30" t="str">
        <f t="shared" si="427"/>
        <v>x</v>
      </c>
      <c r="BO897" s="34">
        <f t="shared" si="412"/>
        <v>1.018</v>
      </c>
      <c r="BP897" s="34" t="str">
        <f t="shared" si="413"/>
        <v/>
      </c>
      <c r="BQ897" s="34" t="str">
        <f t="shared" si="414"/>
        <v/>
      </c>
      <c r="BR897" s="34" t="str">
        <f t="shared" si="415"/>
        <v/>
      </c>
      <c r="BS897" s="34" t="str">
        <f t="shared" si="416"/>
        <v/>
      </c>
      <c r="BT897" s="34" t="str">
        <f t="shared" si="417"/>
        <v/>
      </c>
      <c r="BU897" s="34" t="str">
        <f t="shared" si="418"/>
        <v/>
      </c>
      <c r="BV897" s="34" t="str">
        <f t="shared" si="419"/>
        <v/>
      </c>
      <c r="BW897" s="34" t="str">
        <f t="shared" si="420"/>
        <v/>
      </c>
      <c r="BX897" s="34" t="str">
        <f t="shared" si="421"/>
        <v/>
      </c>
      <c r="BY897" s="34" t="str">
        <f t="shared" si="422"/>
        <v/>
      </c>
      <c r="BZ897" s="33" t="s">
        <v>32</v>
      </c>
      <c r="CA897" s="34">
        <f t="shared" si="423"/>
        <v>1.018</v>
      </c>
      <c r="CB897" s="28"/>
      <c r="CC897" s="29">
        <f>IF(D897&gt;Zisk!$D$10,"",E897*CA897)</f>
        <v>0</v>
      </c>
    </row>
    <row r="898" spans="2:81" x14ac:dyDescent="0.2">
      <c r="B898" s="35" t="str">
        <f>Zisk!B909</f>
        <v/>
      </c>
      <c r="C898" s="35">
        <f>Zisk!C909</f>
        <v>0</v>
      </c>
      <c r="D898" s="35">
        <f>Zisk!E909</f>
        <v>0</v>
      </c>
      <c r="E898" s="36">
        <f>Zisk!D909</f>
        <v>0</v>
      </c>
      <c r="F898" s="36"/>
      <c r="G898" s="35" t="str">
        <f t="shared" si="398"/>
        <v>(</v>
      </c>
      <c r="H898" s="35" t="str">
        <f t="shared" si="399"/>
        <v>1</v>
      </c>
      <c r="I898" s="35" t="str">
        <f t="shared" si="400"/>
        <v>+</v>
      </c>
      <c r="J898" s="37">
        <f>IF($D898&lt;=2021,VstupniParametry_SKRYT!$D$5,"")</f>
        <v>0.02</v>
      </c>
      <c r="K898" s="35" t="str">
        <f t="shared" si="401"/>
        <v>)</v>
      </c>
      <c r="L898" s="38">
        <f>IF($D898&lt;=2021,COUNTIF(Vypocet_SKRYT!T895:AS895,"&gt;=1"),"")</f>
        <v>0</v>
      </c>
      <c r="M898" s="39" t="str">
        <f t="shared" si="402"/>
        <v>x</v>
      </c>
      <c r="N898" s="35" t="str">
        <f t="shared" si="403"/>
        <v>(</v>
      </c>
      <c r="O898" s="35" t="str">
        <f t="shared" si="404"/>
        <v>1</v>
      </c>
      <c r="P898" s="35" t="str">
        <f t="shared" si="405"/>
        <v>+</v>
      </c>
      <c r="Q898" s="37">
        <f>IF($D898&lt;=2024,VstupniParametry_SKRYT!$D$6,"")</f>
        <v>0.06</v>
      </c>
      <c r="R898" s="35" t="str">
        <f t="shared" si="406"/>
        <v>)</v>
      </c>
      <c r="S898" s="38">
        <f>IF($D898&lt;=2024,COUNTIFS(Vypocet_SKRYT!AT895:AV895,"&gt;=1"),"")</f>
        <v>0</v>
      </c>
      <c r="T898" s="39" t="str">
        <f t="shared" si="407"/>
        <v>x</v>
      </c>
      <c r="U898" s="35" t="str">
        <f t="shared" si="408"/>
        <v>(</v>
      </c>
      <c r="V898" s="35" t="str">
        <f t="shared" si="409"/>
        <v>1</v>
      </c>
      <c r="W898" s="35" t="str">
        <f t="shared" si="410"/>
        <v>+</v>
      </c>
      <c r="X898" s="37">
        <f>IF($D898&lt;=2025,VstupniParametry_SKRYT!$D$9,"")</f>
        <v>1.7999999999999999E-2</v>
      </c>
      <c r="Y898" s="35" t="str">
        <f t="shared" si="411"/>
        <v>)</v>
      </c>
      <c r="Z898" s="38">
        <f>IF(AND(D898&lt;2025,2025&lt;=Zisk!$D$10),1,IF(D898=2025,0,""))</f>
        <v>1</v>
      </c>
      <c r="AA898" s="39" t="str">
        <f>IF(AND($D898&lt;=2025,Zisk!$D$10&gt;=2026),"x","")</f>
        <v/>
      </c>
      <c r="AB898" s="35" t="str">
        <f>IF(AND($D898&lt;=2026,Zisk!$D$10&gt;=2026),"(","")</f>
        <v/>
      </c>
      <c r="AC898" s="35" t="str">
        <f>IF(AND($D898&lt;=2026,Zisk!$D$10&gt;=2026),"1","")</f>
        <v/>
      </c>
      <c r="AD898" s="35" t="str">
        <f>IF(AND($D898&lt;=2026,Zisk!$D$10&gt;=2026),"+","")</f>
        <v/>
      </c>
      <c r="AE898" s="37" t="str">
        <f>IF(AND($D898&lt;=2026,Zisk!$D$10&gt;=2026),VstupniParametry_SKRYT!$D$10,"")</f>
        <v/>
      </c>
      <c r="AF898" s="35" t="str">
        <f>IF(AND($D898&lt;=2026,Zisk!$D$10&gt;=2026),")","")</f>
        <v/>
      </c>
      <c r="AG898" s="38" t="str">
        <f>IF(AND(D898&lt;2026,2026&lt;=Zisk!$D$10),1,IF(D898=2026,0,""))</f>
        <v/>
      </c>
      <c r="AH898" s="39" t="str">
        <f>IF(AND($D898&lt;=2026,Zisk!$D$10&gt;=2027),"x","")</f>
        <v/>
      </c>
      <c r="AI898" s="35" t="str">
        <f>IF(AND($D898&lt;=2027,Zisk!$D$10&gt;=2027),"(","")</f>
        <v/>
      </c>
      <c r="AJ898" s="35" t="str">
        <f>IF(AND($D898&lt;=2027,Zisk!$D$10&gt;=2027),"1","")</f>
        <v/>
      </c>
      <c r="AK898" s="35" t="str">
        <f>IF(AND($D898&lt;=2027,Zisk!$D$10&gt;=2027),"+","")</f>
        <v/>
      </c>
      <c r="AL898" s="37" t="str">
        <f>IF(AND($D898&lt;=2027,Zisk!$D$10&gt;=2027),VstupniParametry_SKRYT!$D$11,"")</f>
        <v/>
      </c>
      <c r="AM898" s="35" t="str">
        <f>IF(AND($D898&lt;=2027,Zisk!$D$10&gt;=2027),")","")</f>
        <v/>
      </c>
      <c r="AN898" s="38" t="str">
        <f>IF(AND(D898&lt;2027,2027&lt;=Zisk!$D$10),1,IF(D898=2027,0,""))</f>
        <v/>
      </c>
      <c r="AO898" s="39" t="str">
        <f>IF(AND($D898&lt;=2027,Zisk!$D$10&gt;=2028),"x","")</f>
        <v/>
      </c>
      <c r="AP898" s="35" t="str">
        <f>IF(AND($D898&lt;=2028,Zisk!$D$10&gt;=2028),"(","")</f>
        <v/>
      </c>
      <c r="AQ898" s="35" t="str">
        <f>IF(AND($D898&lt;=2028,Zisk!$D$10&gt;=2028),"1","")</f>
        <v/>
      </c>
      <c r="AR898" s="35" t="str">
        <f>IF(AND($D898&lt;=2028,Zisk!$D$10&gt;=2028),"+","")</f>
        <v/>
      </c>
      <c r="AS898" s="37" t="str">
        <f>IF(AND($D898&lt;=2028,Zisk!$D$10&gt;=2028),VstupniParametry_SKRYT!$D$12,"")</f>
        <v/>
      </c>
      <c r="AT898" s="35" t="str">
        <f>IF(AND($D898&lt;=2028,Zisk!$D$10&gt;=2028),")","")</f>
        <v/>
      </c>
      <c r="AU898" s="38" t="str">
        <f>IF(AND(D898&lt;2028,2028&lt;=Zisk!$D$10),1,IF(D898=2028,0,""))</f>
        <v/>
      </c>
      <c r="AV898" s="39" t="str">
        <f>IF(AND($D898&lt;=2028,Zisk!$D$10&gt;=2029),"x","")</f>
        <v/>
      </c>
      <c r="AW898" s="35" t="str">
        <f>IF(AND($D898&lt;=2029,Zisk!$D$10&gt;=2029),"(","")</f>
        <v/>
      </c>
      <c r="AX898" s="35" t="str">
        <f>IF(AND($D898&lt;=2029,Zisk!$D$10&gt;=2029),"1","")</f>
        <v/>
      </c>
      <c r="AY898" s="35" t="str">
        <f>IF(AND($D898&lt;=2029,Zisk!$D$10&gt;=2029),"+","")</f>
        <v/>
      </c>
      <c r="AZ898" s="37" t="str">
        <f>IF(AND($D898&lt;=2029,Zisk!$D$10&gt;=2029),VstupniParametry_SKRYT!$D$13,"")</f>
        <v/>
      </c>
      <c r="BA898" s="35" t="str">
        <f>IF(AND($D898&lt;=2029,Zisk!$D$10&gt;=2029),")","")</f>
        <v/>
      </c>
      <c r="BB898" s="38" t="str">
        <f>IF(AND(D898&lt;2029,2029&lt;=Zisk!$D$10),1,IF(D898=2029,0,""))</f>
        <v/>
      </c>
      <c r="BC898" s="39" t="str">
        <f>IF(AND($D898&lt;=2029,Zisk!$D$10&gt;=2030),"x","")</f>
        <v/>
      </c>
      <c r="BD898" s="35" t="str">
        <f>IF(AND($D898&lt;=2030,Zisk!$D$10&gt;=2030),"(","")</f>
        <v/>
      </c>
      <c r="BE898" s="35" t="str">
        <f>IF(AND($D898&lt;=2030,Zisk!$D$10&gt;=2030),"1","")</f>
        <v/>
      </c>
      <c r="BF898" s="35" t="str">
        <f>IF(AND($D898&lt;=2030,Zisk!$D$10&gt;=2030),"+","")</f>
        <v/>
      </c>
      <c r="BG898" s="37" t="str">
        <f>IF(AND($D898&lt;=2030,Zisk!$D$10&gt;=2030),VstupniParametry_SKRYT!$D$14,"")</f>
        <v/>
      </c>
      <c r="BH898" s="35" t="str">
        <f>IF(AND($D898&lt;=2030,Zisk!$D$10&gt;=2030),")","")</f>
        <v/>
      </c>
      <c r="BI898" s="38" t="str">
        <f>IF(AND(D898&lt;2030,2030&lt;=Zisk!$D$10),1,IF(D898=2030,0,""))</f>
        <v/>
      </c>
      <c r="BJ898" s="40" t="s">
        <v>32</v>
      </c>
      <c r="BK898" s="37">
        <f t="shared" si="424"/>
        <v>1</v>
      </c>
      <c r="BL898" s="35" t="str">
        <f t="shared" si="425"/>
        <v>x</v>
      </c>
      <c r="BM898" s="41">
        <f t="shared" si="426"/>
        <v>1</v>
      </c>
      <c r="BN898" s="37" t="str">
        <f t="shared" si="427"/>
        <v>x</v>
      </c>
      <c r="BO898" s="41">
        <f t="shared" si="412"/>
        <v>1.018</v>
      </c>
      <c r="BP898" s="41" t="str">
        <f t="shared" si="413"/>
        <v/>
      </c>
      <c r="BQ898" s="41" t="str">
        <f t="shared" si="414"/>
        <v/>
      </c>
      <c r="BR898" s="41" t="str">
        <f t="shared" si="415"/>
        <v/>
      </c>
      <c r="BS898" s="41" t="str">
        <f t="shared" si="416"/>
        <v/>
      </c>
      <c r="BT898" s="41" t="str">
        <f t="shared" si="417"/>
        <v/>
      </c>
      <c r="BU898" s="41" t="str">
        <f t="shared" si="418"/>
        <v/>
      </c>
      <c r="BV898" s="41" t="str">
        <f t="shared" si="419"/>
        <v/>
      </c>
      <c r="BW898" s="41" t="str">
        <f t="shared" si="420"/>
        <v/>
      </c>
      <c r="BX898" s="41" t="str">
        <f t="shared" si="421"/>
        <v/>
      </c>
      <c r="BY898" s="41" t="str">
        <f t="shared" si="422"/>
        <v/>
      </c>
      <c r="BZ898" s="40" t="s">
        <v>32</v>
      </c>
      <c r="CA898" s="41">
        <f t="shared" si="423"/>
        <v>1.018</v>
      </c>
      <c r="CB898" s="35"/>
      <c r="CC898" s="36">
        <f>IF(D898&gt;Zisk!$D$10,"",E898*CA898)</f>
        <v>0</v>
      </c>
    </row>
    <row r="899" spans="2:81" x14ac:dyDescent="0.2">
      <c r="B899" s="28" t="str">
        <f>Zisk!B910</f>
        <v/>
      </c>
      <c r="C899" s="28">
        <f>Zisk!C910</f>
        <v>0</v>
      </c>
      <c r="D899" s="28">
        <f>Zisk!E910</f>
        <v>0</v>
      </c>
      <c r="E899" s="29">
        <f>Zisk!D910</f>
        <v>0</v>
      </c>
      <c r="F899" s="29"/>
      <c r="G899" s="28" t="str">
        <f t="shared" si="398"/>
        <v>(</v>
      </c>
      <c r="H899" s="28" t="str">
        <f t="shared" si="399"/>
        <v>1</v>
      </c>
      <c r="I899" s="28" t="str">
        <f t="shared" si="400"/>
        <v>+</v>
      </c>
      <c r="J899" s="30">
        <f>IF($D899&lt;=2021,VstupniParametry_SKRYT!$D$5,"")</f>
        <v>0.02</v>
      </c>
      <c r="K899" s="28" t="str">
        <f t="shared" si="401"/>
        <v>)</v>
      </c>
      <c r="L899" s="31">
        <f>IF($D899&lt;=2021,COUNTIF(Vypocet_SKRYT!T896:AS896,"&gt;=1"),"")</f>
        <v>0</v>
      </c>
      <c r="M899" s="32" t="str">
        <f t="shared" si="402"/>
        <v>x</v>
      </c>
      <c r="N899" s="28" t="str">
        <f t="shared" si="403"/>
        <v>(</v>
      </c>
      <c r="O899" s="28" t="str">
        <f t="shared" si="404"/>
        <v>1</v>
      </c>
      <c r="P899" s="28" t="str">
        <f t="shared" si="405"/>
        <v>+</v>
      </c>
      <c r="Q899" s="30">
        <f>IF($D899&lt;=2024,VstupniParametry_SKRYT!$D$6,"")</f>
        <v>0.06</v>
      </c>
      <c r="R899" s="28" t="str">
        <f t="shared" si="406"/>
        <v>)</v>
      </c>
      <c r="S899" s="31">
        <f>IF($D899&lt;=2024,COUNTIFS(Vypocet_SKRYT!AT896:AV896,"&gt;=1"),"")</f>
        <v>0</v>
      </c>
      <c r="T899" s="32" t="str">
        <f t="shared" si="407"/>
        <v>x</v>
      </c>
      <c r="U899" s="28" t="str">
        <f t="shared" si="408"/>
        <v>(</v>
      </c>
      <c r="V899" s="28" t="str">
        <f t="shared" si="409"/>
        <v>1</v>
      </c>
      <c r="W899" s="28" t="str">
        <f t="shared" si="410"/>
        <v>+</v>
      </c>
      <c r="X899" s="30">
        <f>IF($D899&lt;=2025,VstupniParametry_SKRYT!$D$9,"")</f>
        <v>1.7999999999999999E-2</v>
      </c>
      <c r="Y899" s="28" t="str">
        <f t="shared" si="411"/>
        <v>)</v>
      </c>
      <c r="Z899" s="31">
        <f>IF(AND(D899&lt;2025,2025&lt;=Zisk!$D$10),1,IF(D899=2025,0,""))</f>
        <v>1</v>
      </c>
      <c r="AA899" s="32" t="str">
        <f>IF(AND($D899&lt;=2025,Zisk!$D$10&gt;=2026),"x","")</f>
        <v/>
      </c>
      <c r="AB899" s="28" t="str">
        <f>IF(AND($D899&lt;=2026,Zisk!$D$10&gt;=2026),"(","")</f>
        <v/>
      </c>
      <c r="AC899" s="28" t="str">
        <f>IF(AND($D899&lt;=2026,Zisk!$D$10&gt;=2026),"1","")</f>
        <v/>
      </c>
      <c r="AD899" s="28" t="str">
        <f>IF(AND($D899&lt;=2026,Zisk!$D$10&gt;=2026),"+","")</f>
        <v/>
      </c>
      <c r="AE899" s="30" t="str">
        <f>IF(AND($D899&lt;=2026,Zisk!$D$10&gt;=2026),VstupniParametry_SKRYT!$D$10,"")</f>
        <v/>
      </c>
      <c r="AF899" s="28" t="str">
        <f>IF(AND($D899&lt;=2026,Zisk!$D$10&gt;=2026),")","")</f>
        <v/>
      </c>
      <c r="AG899" s="31" t="str">
        <f>IF(AND(D899&lt;2026,2026&lt;=Zisk!$D$10),1,IF(D899=2026,0,""))</f>
        <v/>
      </c>
      <c r="AH899" s="32" t="str">
        <f>IF(AND($D899&lt;=2026,Zisk!$D$10&gt;=2027),"x","")</f>
        <v/>
      </c>
      <c r="AI899" s="28" t="str">
        <f>IF(AND($D899&lt;=2027,Zisk!$D$10&gt;=2027),"(","")</f>
        <v/>
      </c>
      <c r="AJ899" s="28" t="str">
        <f>IF(AND($D899&lt;=2027,Zisk!$D$10&gt;=2027),"1","")</f>
        <v/>
      </c>
      <c r="AK899" s="28" t="str">
        <f>IF(AND($D899&lt;=2027,Zisk!$D$10&gt;=2027),"+","")</f>
        <v/>
      </c>
      <c r="AL899" s="30" t="str">
        <f>IF(AND($D899&lt;=2027,Zisk!$D$10&gt;=2027),VstupniParametry_SKRYT!$D$11,"")</f>
        <v/>
      </c>
      <c r="AM899" s="28" t="str">
        <f>IF(AND($D899&lt;=2027,Zisk!$D$10&gt;=2027),")","")</f>
        <v/>
      </c>
      <c r="AN899" s="31" t="str">
        <f>IF(AND(D899&lt;2027,2027&lt;=Zisk!$D$10),1,IF(D899=2027,0,""))</f>
        <v/>
      </c>
      <c r="AO899" s="32" t="str">
        <f>IF(AND($D899&lt;=2027,Zisk!$D$10&gt;=2028),"x","")</f>
        <v/>
      </c>
      <c r="AP899" s="28" t="str">
        <f>IF(AND($D899&lt;=2028,Zisk!$D$10&gt;=2028),"(","")</f>
        <v/>
      </c>
      <c r="AQ899" s="28" t="str">
        <f>IF(AND($D899&lt;=2028,Zisk!$D$10&gt;=2028),"1","")</f>
        <v/>
      </c>
      <c r="AR899" s="28" t="str">
        <f>IF(AND($D899&lt;=2028,Zisk!$D$10&gt;=2028),"+","")</f>
        <v/>
      </c>
      <c r="AS899" s="30" t="str">
        <f>IF(AND($D899&lt;=2028,Zisk!$D$10&gt;=2028),VstupniParametry_SKRYT!$D$12,"")</f>
        <v/>
      </c>
      <c r="AT899" s="28" t="str">
        <f>IF(AND($D899&lt;=2028,Zisk!$D$10&gt;=2028),")","")</f>
        <v/>
      </c>
      <c r="AU899" s="31" t="str">
        <f>IF(AND(D899&lt;2028,2028&lt;=Zisk!$D$10),1,IF(D899=2028,0,""))</f>
        <v/>
      </c>
      <c r="AV899" s="32" t="str">
        <f>IF(AND($D899&lt;=2028,Zisk!$D$10&gt;=2029),"x","")</f>
        <v/>
      </c>
      <c r="AW899" s="28" t="str">
        <f>IF(AND($D899&lt;=2029,Zisk!$D$10&gt;=2029),"(","")</f>
        <v/>
      </c>
      <c r="AX899" s="28" t="str">
        <f>IF(AND($D899&lt;=2029,Zisk!$D$10&gt;=2029),"1","")</f>
        <v/>
      </c>
      <c r="AY899" s="28" t="str">
        <f>IF(AND($D899&lt;=2029,Zisk!$D$10&gt;=2029),"+","")</f>
        <v/>
      </c>
      <c r="AZ899" s="30" t="str">
        <f>IF(AND($D899&lt;=2029,Zisk!$D$10&gt;=2029),VstupniParametry_SKRYT!$D$13,"")</f>
        <v/>
      </c>
      <c r="BA899" s="28" t="str">
        <f>IF(AND($D899&lt;=2029,Zisk!$D$10&gt;=2029),")","")</f>
        <v/>
      </c>
      <c r="BB899" s="31" t="str">
        <f>IF(AND(D899&lt;2029,2029&lt;=Zisk!$D$10),1,IF(D899=2029,0,""))</f>
        <v/>
      </c>
      <c r="BC899" s="32" t="str">
        <f>IF(AND($D899&lt;=2029,Zisk!$D$10&gt;=2030),"x","")</f>
        <v/>
      </c>
      <c r="BD899" s="28" t="str">
        <f>IF(AND($D899&lt;=2030,Zisk!$D$10&gt;=2030),"(","")</f>
        <v/>
      </c>
      <c r="BE899" s="28" t="str">
        <f>IF(AND($D899&lt;=2030,Zisk!$D$10&gt;=2030),"1","")</f>
        <v/>
      </c>
      <c r="BF899" s="28" t="str">
        <f>IF(AND($D899&lt;=2030,Zisk!$D$10&gt;=2030),"+","")</f>
        <v/>
      </c>
      <c r="BG899" s="30" t="str">
        <f>IF(AND($D899&lt;=2030,Zisk!$D$10&gt;=2030),VstupniParametry_SKRYT!$D$14,"")</f>
        <v/>
      </c>
      <c r="BH899" s="28" t="str">
        <f>IF(AND($D899&lt;=2030,Zisk!$D$10&gt;=2030),")","")</f>
        <v/>
      </c>
      <c r="BI899" s="31" t="str">
        <f>IF(AND(D899&lt;2030,2030&lt;=Zisk!$D$10),1,IF(D899=2030,0,""))</f>
        <v/>
      </c>
      <c r="BJ899" s="33" t="s">
        <v>32</v>
      </c>
      <c r="BK899" s="30">
        <f t="shared" si="424"/>
        <v>1</v>
      </c>
      <c r="BL899" s="28" t="str">
        <f t="shared" si="425"/>
        <v>x</v>
      </c>
      <c r="BM899" s="34">
        <f t="shared" si="426"/>
        <v>1</v>
      </c>
      <c r="BN899" s="30" t="str">
        <f t="shared" si="427"/>
        <v>x</v>
      </c>
      <c r="BO899" s="34">
        <f t="shared" si="412"/>
        <v>1.018</v>
      </c>
      <c r="BP899" s="34" t="str">
        <f t="shared" si="413"/>
        <v/>
      </c>
      <c r="BQ899" s="34" t="str">
        <f t="shared" si="414"/>
        <v/>
      </c>
      <c r="BR899" s="34" t="str">
        <f t="shared" si="415"/>
        <v/>
      </c>
      <c r="BS899" s="34" t="str">
        <f t="shared" si="416"/>
        <v/>
      </c>
      <c r="BT899" s="34" t="str">
        <f t="shared" si="417"/>
        <v/>
      </c>
      <c r="BU899" s="34" t="str">
        <f t="shared" si="418"/>
        <v/>
      </c>
      <c r="BV899" s="34" t="str">
        <f t="shared" si="419"/>
        <v/>
      </c>
      <c r="BW899" s="34" t="str">
        <f t="shared" si="420"/>
        <v/>
      </c>
      <c r="BX899" s="34" t="str">
        <f t="shared" si="421"/>
        <v/>
      </c>
      <c r="BY899" s="34" t="str">
        <f t="shared" si="422"/>
        <v/>
      </c>
      <c r="BZ899" s="33" t="s">
        <v>32</v>
      </c>
      <c r="CA899" s="34">
        <f t="shared" si="423"/>
        <v>1.018</v>
      </c>
      <c r="CB899" s="28"/>
      <c r="CC899" s="29">
        <f>IF(D899&gt;Zisk!$D$10,"",E899*CA899)</f>
        <v>0</v>
      </c>
    </row>
    <row r="900" spans="2:81" x14ac:dyDescent="0.2">
      <c r="B900" s="35" t="str">
        <f>Zisk!B911</f>
        <v/>
      </c>
      <c r="C900" s="35">
        <f>Zisk!C911</f>
        <v>0</v>
      </c>
      <c r="D900" s="35">
        <f>Zisk!E911</f>
        <v>0</v>
      </c>
      <c r="E900" s="36">
        <f>Zisk!D911</f>
        <v>0</v>
      </c>
      <c r="F900" s="36"/>
      <c r="G900" s="35" t="str">
        <f t="shared" si="398"/>
        <v>(</v>
      </c>
      <c r="H900" s="35" t="str">
        <f t="shared" si="399"/>
        <v>1</v>
      </c>
      <c r="I900" s="35" t="str">
        <f t="shared" si="400"/>
        <v>+</v>
      </c>
      <c r="J900" s="37">
        <f>IF($D900&lt;=2021,VstupniParametry_SKRYT!$D$5,"")</f>
        <v>0.02</v>
      </c>
      <c r="K900" s="35" t="str">
        <f t="shared" si="401"/>
        <v>)</v>
      </c>
      <c r="L900" s="38">
        <f>IF($D900&lt;=2021,COUNTIF(Vypocet_SKRYT!T897:AS897,"&gt;=1"),"")</f>
        <v>0</v>
      </c>
      <c r="M900" s="39" t="str">
        <f t="shared" si="402"/>
        <v>x</v>
      </c>
      <c r="N900" s="35" t="str">
        <f t="shared" si="403"/>
        <v>(</v>
      </c>
      <c r="O900" s="35" t="str">
        <f t="shared" si="404"/>
        <v>1</v>
      </c>
      <c r="P900" s="35" t="str">
        <f t="shared" si="405"/>
        <v>+</v>
      </c>
      <c r="Q900" s="37">
        <f>IF($D900&lt;=2024,VstupniParametry_SKRYT!$D$6,"")</f>
        <v>0.06</v>
      </c>
      <c r="R900" s="35" t="str">
        <f t="shared" si="406"/>
        <v>)</v>
      </c>
      <c r="S900" s="38">
        <f>IF($D900&lt;=2024,COUNTIFS(Vypocet_SKRYT!AT897:AV897,"&gt;=1"),"")</f>
        <v>0</v>
      </c>
      <c r="T900" s="39" t="str">
        <f t="shared" si="407"/>
        <v>x</v>
      </c>
      <c r="U900" s="35" t="str">
        <f t="shared" si="408"/>
        <v>(</v>
      </c>
      <c r="V900" s="35" t="str">
        <f t="shared" si="409"/>
        <v>1</v>
      </c>
      <c r="W900" s="35" t="str">
        <f t="shared" si="410"/>
        <v>+</v>
      </c>
      <c r="X900" s="37">
        <f>IF($D900&lt;=2025,VstupniParametry_SKRYT!$D$9,"")</f>
        <v>1.7999999999999999E-2</v>
      </c>
      <c r="Y900" s="35" t="str">
        <f t="shared" si="411"/>
        <v>)</v>
      </c>
      <c r="Z900" s="38">
        <f>IF(AND(D900&lt;2025,2025&lt;=Zisk!$D$10),1,IF(D900=2025,0,""))</f>
        <v>1</v>
      </c>
      <c r="AA900" s="39" t="str">
        <f>IF(AND($D900&lt;=2025,Zisk!$D$10&gt;=2026),"x","")</f>
        <v/>
      </c>
      <c r="AB900" s="35" t="str">
        <f>IF(AND($D900&lt;=2026,Zisk!$D$10&gt;=2026),"(","")</f>
        <v/>
      </c>
      <c r="AC900" s="35" t="str">
        <f>IF(AND($D900&lt;=2026,Zisk!$D$10&gt;=2026),"1","")</f>
        <v/>
      </c>
      <c r="AD900" s="35" t="str">
        <f>IF(AND($D900&lt;=2026,Zisk!$D$10&gt;=2026),"+","")</f>
        <v/>
      </c>
      <c r="AE900" s="37" t="str">
        <f>IF(AND($D900&lt;=2026,Zisk!$D$10&gt;=2026),VstupniParametry_SKRYT!$D$10,"")</f>
        <v/>
      </c>
      <c r="AF900" s="35" t="str">
        <f>IF(AND($D900&lt;=2026,Zisk!$D$10&gt;=2026),")","")</f>
        <v/>
      </c>
      <c r="AG900" s="38" t="str">
        <f>IF(AND(D900&lt;2026,2026&lt;=Zisk!$D$10),1,IF(D900=2026,0,""))</f>
        <v/>
      </c>
      <c r="AH900" s="39" t="str">
        <f>IF(AND($D900&lt;=2026,Zisk!$D$10&gt;=2027),"x","")</f>
        <v/>
      </c>
      <c r="AI900" s="35" t="str">
        <f>IF(AND($D900&lt;=2027,Zisk!$D$10&gt;=2027),"(","")</f>
        <v/>
      </c>
      <c r="AJ900" s="35" t="str">
        <f>IF(AND($D900&lt;=2027,Zisk!$D$10&gt;=2027),"1","")</f>
        <v/>
      </c>
      <c r="AK900" s="35" t="str">
        <f>IF(AND($D900&lt;=2027,Zisk!$D$10&gt;=2027),"+","")</f>
        <v/>
      </c>
      <c r="AL900" s="37" t="str">
        <f>IF(AND($D900&lt;=2027,Zisk!$D$10&gt;=2027),VstupniParametry_SKRYT!$D$11,"")</f>
        <v/>
      </c>
      <c r="AM900" s="35" t="str">
        <f>IF(AND($D900&lt;=2027,Zisk!$D$10&gt;=2027),")","")</f>
        <v/>
      </c>
      <c r="AN900" s="38" t="str">
        <f>IF(AND(D900&lt;2027,2027&lt;=Zisk!$D$10),1,IF(D900=2027,0,""))</f>
        <v/>
      </c>
      <c r="AO900" s="39" t="str">
        <f>IF(AND($D900&lt;=2027,Zisk!$D$10&gt;=2028),"x","")</f>
        <v/>
      </c>
      <c r="AP900" s="35" t="str">
        <f>IF(AND($D900&lt;=2028,Zisk!$D$10&gt;=2028),"(","")</f>
        <v/>
      </c>
      <c r="AQ900" s="35" t="str">
        <f>IF(AND($D900&lt;=2028,Zisk!$D$10&gt;=2028),"1","")</f>
        <v/>
      </c>
      <c r="AR900" s="35" t="str">
        <f>IF(AND($D900&lt;=2028,Zisk!$D$10&gt;=2028),"+","")</f>
        <v/>
      </c>
      <c r="AS900" s="37" t="str">
        <f>IF(AND($D900&lt;=2028,Zisk!$D$10&gt;=2028),VstupniParametry_SKRYT!$D$12,"")</f>
        <v/>
      </c>
      <c r="AT900" s="35" t="str">
        <f>IF(AND($D900&lt;=2028,Zisk!$D$10&gt;=2028),")","")</f>
        <v/>
      </c>
      <c r="AU900" s="38" t="str">
        <f>IF(AND(D900&lt;2028,2028&lt;=Zisk!$D$10),1,IF(D900=2028,0,""))</f>
        <v/>
      </c>
      <c r="AV900" s="39" t="str">
        <f>IF(AND($D900&lt;=2028,Zisk!$D$10&gt;=2029),"x","")</f>
        <v/>
      </c>
      <c r="AW900" s="35" t="str">
        <f>IF(AND($D900&lt;=2029,Zisk!$D$10&gt;=2029),"(","")</f>
        <v/>
      </c>
      <c r="AX900" s="35" t="str">
        <f>IF(AND($D900&lt;=2029,Zisk!$D$10&gt;=2029),"1","")</f>
        <v/>
      </c>
      <c r="AY900" s="35" t="str">
        <f>IF(AND($D900&lt;=2029,Zisk!$D$10&gt;=2029),"+","")</f>
        <v/>
      </c>
      <c r="AZ900" s="37" t="str">
        <f>IF(AND($D900&lt;=2029,Zisk!$D$10&gt;=2029),VstupniParametry_SKRYT!$D$13,"")</f>
        <v/>
      </c>
      <c r="BA900" s="35" t="str">
        <f>IF(AND($D900&lt;=2029,Zisk!$D$10&gt;=2029),")","")</f>
        <v/>
      </c>
      <c r="BB900" s="38" t="str">
        <f>IF(AND(D900&lt;2029,2029&lt;=Zisk!$D$10),1,IF(D900=2029,0,""))</f>
        <v/>
      </c>
      <c r="BC900" s="39" t="str">
        <f>IF(AND($D900&lt;=2029,Zisk!$D$10&gt;=2030),"x","")</f>
        <v/>
      </c>
      <c r="BD900" s="35" t="str">
        <f>IF(AND($D900&lt;=2030,Zisk!$D$10&gt;=2030),"(","")</f>
        <v/>
      </c>
      <c r="BE900" s="35" t="str">
        <f>IF(AND($D900&lt;=2030,Zisk!$D$10&gt;=2030),"1","")</f>
        <v/>
      </c>
      <c r="BF900" s="35" t="str">
        <f>IF(AND($D900&lt;=2030,Zisk!$D$10&gt;=2030),"+","")</f>
        <v/>
      </c>
      <c r="BG900" s="37" t="str">
        <f>IF(AND($D900&lt;=2030,Zisk!$D$10&gt;=2030),VstupniParametry_SKRYT!$D$14,"")</f>
        <v/>
      </c>
      <c r="BH900" s="35" t="str">
        <f>IF(AND($D900&lt;=2030,Zisk!$D$10&gt;=2030),")","")</f>
        <v/>
      </c>
      <c r="BI900" s="38" t="str">
        <f>IF(AND(D900&lt;2030,2030&lt;=Zisk!$D$10),1,IF(D900=2030,0,""))</f>
        <v/>
      </c>
      <c r="BJ900" s="40" t="s">
        <v>32</v>
      </c>
      <c r="BK900" s="37">
        <f t="shared" si="424"/>
        <v>1</v>
      </c>
      <c r="BL900" s="35" t="str">
        <f t="shared" si="425"/>
        <v>x</v>
      </c>
      <c r="BM900" s="41">
        <f t="shared" si="426"/>
        <v>1</v>
      </c>
      <c r="BN900" s="37" t="str">
        <f t="shared" si="427"/>
        <v>x</v>
      </c>
      <c r="BO900" s="41">
        <f t="shared" si="412"/>
        <v>1.018</v>
      </c>
      <c r="BP900" s="41" t="str">
        <f t="shared" si="413"/>
        <v/>
      </c>
      <c r="BQ900" s="41" t="str">
        <f t="shared" si="414"/>
        <v/>
      </c>
      <c r="BR900" s="41" t="str">
        <f t="shared" si="415"/>
        <v/>
      </c>
      <c r="BS900" s="41" t="str">
        <f t="shared" si="416"/>
        <v/>
      </c>
      <c r="BT900" s="41" t="str">
        <f t="shared" si="417"/>
        <v/>
      </c>
      <c r="BU900" s="41" t="str">
        <f t="shared" si="418"/>
        <v/>
      </c>
      <c r="BV900" s="41" t="str">
        <f t="shared" si="419"/>
        <v/>
      </c>
      <c r="BW900" s="41" t="str">
        <f t="shared" si="420"/>
        <v/>
      </c>
      <c r="BX900" s="41" t="str">
        <f t="shared" si="421"/>
        <v/>
      </c>
      <c r="BY900" s="41" t="str">
        <f t="shared" si="422"/>
        <v/>
      </c>
      <c r="BZ900" s="40" t="s">
        <v>32</v>
      </c>
      <c r="CA900" s="41">
        <f t="shared" si="423"/>
        <v>1.018</v>
      </c>
      <c r="CB900" s="35"/>
      <c r="CC900" s="36">
        <f>IF(D900&gt;Zisk!$D$10,"",E900*CA900)</f>
        <v>0</v>
      </c>
    </row>
    <row r="901" spans="2:81" x14ac:dyDescent="0.2">
      <c r="B901" s="28" t="str">
        <f>Zisk!B912</f>
        <v/>
      </c>
      <c r="C901" s="28">
        <f>Zisk!C912</f>
        <v>0</v>
      </c>
      <c r="D901" s="28">
        <f>Zisk!E912</f>
        <v>0</v>
      </c>
      <c r="E901" s="29">
        <f>Zisk!D912</f>
        <v>0</v>
      </c>
      <c r="F901" s="29"/>
      <c r="G901" s="28" t="str">
        <f t="shared" si="398"/>
        <v>(</v>
      </c>
      <c r="H901" s="28" t="str">
        <f t="shared" si="399"/>
        <v>1</v>
      </c>
      <c r="I901" s="28" t="str">
        <f t="shared" si="400"/>
        <v>+</v>
      </c>
      <c r="J901" s="30">
        <f>IF($D901&lt;=2021,VstupniParametry_SKRYT!$D$5,"")</f>
        <v>0.02</v>
      </c>
      <c r="K901" s="28" t="str">
        <f t="shared" si="401"/>
        <v>)</v>
      </c>
      <c r="L901" s="31">
        <f>IF($D901&lt;=2021,COUNTIF(Vypocet_SKRYT!T898:AS898,"&gt;=1"),"")</f>
        <v>0</v>
      </c>
      <c r="M901" s="32" t="str">
        <f t="shared" si="402"/>
        <v>x</v>
      </c>
      <c r="N901" s="28" t="str">
        <f t="shared" si="403"/>
        <v>(</v>
      </c>
      <c r="O901" s="28" t="str">
        <f t="shared" si="404"/>
        <v>1</v>
      </c>
      <c r="P901" s="28" t="str">
        <f t="shared" si="405"/>
        <v>+</v>
      </c>
      <c r="Q901" s="30">
        <f>IF($D901&lt;=2024,VstupniParametry_SKRYT!$D$6,"")</f>
        <v>0.06</v>
      </c>
      <c r="R901" s="28" t="str">
        <f t="shared" si="406"/>
        <v>)</v>
      </c>
      <c r="S901" s="31">
        <f>IF($D901&lt;=2024,COUNTIFS(Vypocet_SKRYT!AT898:AV898,"&gt;=1"),"")</f>
        <v>0</v>
      </c>
      <c r="T901" s="32" t="str">
        <f t="shared" si="407"/>
        <v>x</v>
      </c>
      <c r="U901" s="28" t="str">
        <f t="shared" si="408"/>
        <v>(</v>
      </c>
      <c r="V901" s="28" t="str">
        <f t="shared" si="409"/>
        <v>1</v>
      </c>
      <c r="W901" s="28" t="str">
        <f t="shared" si="410"/>
        <v>+</v>
      </c>
      <c r="X901" s="30">
        <f>IF($D901&lt;=2025,VstupniParametry_SKRYT!$D$9,"")</f>
        <v>1.7999999999999999E-2</v>
      </c>
      <c r="Y901" s="28" t="str">
        <f t="shared" si="411"/>
        <v>)</v>
      </c>
      <c r="Z901" s="31">
        <f>IF(AND(D901&lt;2025,2025&lt;=Zisk!$D$10),1,IF(D901=2025,0,""))</f>
        <v>1</v>
      </c>
      <c r="AA901" s="32" t="str">
        <f>IF(AND($D901&lt;=2025,Zisk!$D$10&gt;=2026),"x","")</f>
        <v/>
      </c>
      <c r="AB901" s="28" t="str">
        <f>IF(AND($D901&lt;=2026,Zisk!$D$10&gt;=2026),"(","")</f>
        <v/>
      </c>
      <c r="AC901" s="28" t="str">
        <f>IF(AND($D901&lt;=2026,Zisk!$D$10&gt;=2026),"1","")</f>
        <v/>
      </c>
      <c r="AD901" s="28" t="str">
        <f>IF(AND($D901&lt;=2026,Zisk!$D$10&gt;=2026),"+","")</f>
        <v/>
      </c>
      <c r="AE901" s="30" t="str">
        <f>IF(AND($D901&lt;=2026,Zisk!$D$10&gt;=2026),VstupniParametry_SKRYT!$D$10,"")</f>
        <v/>
      </c>
      <c r="AF901" s="28" t="str">
        <f>IF(AND($D901&lt;=2026,Zisk!$D$10&gt;=2026),")","")</f>
        <v/>
      </c>
      <c r="AG901" s="31" t="str">
        <f>IF(AND(D901&lt;2026,2026&lt;=Zisk!$D$10),1,IF(D901=2026,0,""))</f>
        <v/>
      </c>
      <c r="AH901" s="32" t="str">
        <f>IF(AND($D901&lt;=2026,Zisk!$D$10&gt;=2027),"x","")</f>
        <v/>
      </c>
      <c r="AI901" s="28" t="str">
        <f>IF(AND($D901&lt;=2027,Zisk!$D$10&gt;=2027),"(","")</f>
        <v/>
      </c>
      <c r="AJ901" s="28" t="str">
        <f>IF(AND($D901&lt;=2027,Zisk!$D$10&gt;=2027),"1","")</f>
        <v/>
      </c>
      <c r="AK901" s="28" t="str">
        <f>IF(AND($D901&lt;=2027,Zisk!$D$10&gt;=2027),"+","")</f>
        <v/>
      </c>
      <c r="AL901" s="30" t="str">
        <f>IF(AND($D901&lt;=2027,Zisk!$D$10&gt;=2027),VstupniParametry_SKRYT!$D$11,"")</f>
        <v/>
      </c>
      <c r="AM901" s="28" t="str">
        <f>IF(AND($D901&lt;=2027,Zisk!$D$10&gt;=2027),")","")</f>
        <v/>
      </c>
      <c r="AN901" s="31" t="str">
        <f>IF(AND(D901&lt;2027,2027&lt;=Zisk!$D$10),1,IF(D901=2027,0,""))</f>
        <v/>
      </c>
      <c r="AO901" s="32" t="str">
        <f>IF(AND($D901&lt;=2027,Zisk!$D$10&gt;=2028),"x","")</f>
        <v/>
      </c>
      <c r="AP901" s="28" t="str">
        <f>IF(AND($D901&lt;=2028,Zisk!$D$10&gt;=2028),"(","")</f>
        <v/>
      </c>
      <c r="AQ901" s="28" t="str">
        <f>IF(AND($D901&lt;=2028,Zisk!$D$10&gt;=2028),"1","")</f>
        <v/>
      </c>
      <c r="AR901" s="28" t="str">
        <f>IF(AND($D901&lt;=2028,Zisk!$D$10&gt;=2028),"+","")</f>
        <v/>
      </c>
      <c r="AS901" s="30" t="str">
        <f>IF(AND($D901&lt;=2028,Zisk!$D$10&gt;=2028),VstupniParametry_SKRYT!$D$12,"")</f>
        <v/>
      </c>
      <c r="AT901" s="28" t="str">
        <f>IF(AND($D901&lt;=2028,Zisk!$D$10&gt;=2028),")","")</f>
        <v/>
      </c>
      <c r="AU901" s="31" t="str">
        <f>IF(AND(D901&lt;2028,2028&lt;=Zisk!$D$10),1,IF(D901=2028,0,""))</f>
        <v/>
      </c>
      <c r="AV901" s="32" t="str">
        <f>IF(AND($D901&lt;=2028,Zisk!$D$10&gt;=2029),"x","")</f>
        <v/>
      </c>
      <c r="AW901" s="28" t="str">
        <f>IF(AND($D901&lt;=2029,Zisk!$D$10&gt;=2029),"(","")</f>
        <v/>
      </c>
      <c r="AX901" s="28" t="str">
        <f>IF(AND($D901&lt;=2029,Zisk!$D$10&gt;=2029),"1","")</f>
        <v/>
      </c>
      <c r="AY901" s="28" t="str">
        <f>IF(AND($D901&lt;=2029,Zisk!$D$10&gt;=2029),"+","")</f>
        <v/>
      </c>
      <c r="AZ901" s="30" t="str">
        <f>IF(AND($D901&lt;=2029,Zisk!$D$10&gt;=2029),VstupniParametry_SKRYT!$D$13,"")</f>
        <v/>
      </c>
      <c r="BA901" s="28" t="str">
        <f>IF(AND($D901&lt;=2029,Zisk!$D$10&gt;=2029),")","")</f>
        <v/>
      </c>
      <c r="BB901" s="31" t="str">
        <f>IF(AND(D901&lt;2029,2029&lt;=Zisk!$D$10),1,IF(D901=2029,0,""))</f>
        <v/>
      </c>
      <c r="BC901" s="32" t="str">
        <f>IF(AND($D901&lt;=2029,Zisk!$D$10&gt;=2030),"x","")</f>
        <v/>
      </c>
      <c r="BD901" s="28" t="str">
        <f>IF(AND($D901&lt;=2030,Zisk!$D$10&gt;=2030),"(","")</f>
        <v/>
      </c>
      <c r="BE901" s="28" t="str">
        <f>IF(AND($D901&lt;=2030,Zisk!$D$10&gt;=2030),"1","")</f>
        <v/>
      </c>
      <c r="BF901" s="28" t="str">
        <f>IF(AND($D901&lt;=2030,Zisk!$D$10&gt;=2030),"+","")</f>
        <v/>
      </c>
      <c r="BG901" s="30" t="str">
        <f>IF(AND($D901&lt;=2030,Zisk!$D$10&gt;=2030),VstupniParametry_SKRYT!$D$14,"")</f>
        <v/>
      </c>
      <c r="BH901" s="28" t="str">
        <f>IF(AND($D901&lt;=2030,Zisk!$D$10&gt;=2030),")","")</f>
        <v/>
      </c>
      <c r="BI901" s="31" t="str">
        <f>IF(AND(D901&lt;2030,2030&lt;=Zisk!$D$10),1,IF(D901=2030,0,""))</f>
        <v/>
      </c>
      <c r="BJ901" s="33" t="s">
        <v>32</v>
      </c>
      <c r="BK901" s="30">
        <f t="shared" si="424"/>
        <v>1</v>
      </c>
      <c r="BL901" s="28" t="str">
        <f t="shared" si="425"/>
        <v>x</v>
      </c>
      <c r="BM901" s="34">
        <f t="shared" si="426"/>
        <v>1</v>
      </c>
      <c r="BN901" s="30" t="str">
        <f t="shared" si="427"/>
        <v>x</v>
      </c>
      <c r="BO901" s="34">
        <f t="shared" si="412"/>
        <v>1.018</v>
      </c>
      <c r="BP901" s="34" t="str">
        <f t="shared" si="413"/>
        <v/>
      </c>
      <c r="BQ901" s="34" t="str">
        <f t="shared" si="414"/>
        <v/>
      </c>
      <c r="BR901" s="34" t="str">
        <f t="shared" si="415"/>
        <v/>
      </c>
      <c r="BS901" s="34" t="str">
        <f t="shared" si="416"/>
        <v/>
      </c>
      <c r="BT901" s="34" t="str">
        <f t="shared" si="417"/>
        <v/>
      </c>
      <c r="BU901" s="34" t="str">
        <f t="shared" si="418"/>
        <v/>
      </c>
      <c r="BV901" s="34" t="str">
        <f t="shared" si="419"/>
        <v/>
      </c>
      <c r="BW901" s="34" t="str">
        <f t="shared" si="420"/>
        <v/>
      </c>
      <c r="BX901" s="34" t="str">
        <f t="shared" si="421"/>
        <v/>
      </c>
      <c r="BY901" s="34" t="str">
        <f t="shared" si="422"/>
        <v/>
      </c>
      <c r="BZ901" s="33" t="s">
        <v>32</v>
      </c>
      <c r="CA901" s="34">
        <f t="shared" si="423"/>
        <v>1.018</v>
      </c>
      <c r="CB901" s="28"/>
      <c r="CC901" s="29">
        <f>IF(D901&gt;Zisk!$D$10,"",E901*CA901)</f>
        <v>0</v>
      </c>
    </row>
    <row r="902" spans="2:81" x14ac:dyDescent="0.2">
      <c r="B902" s="35" t="str">
        <f>Zisk!B913</f>
        <v/>
      </c>
      <c r="C902" s="35">
        <f>Zisk!C913</f>
        <v>0</v>
      </c>
      <c r="D902" s="35">
        <f>Zisk!E913</f>
        <v>0</v>
      </c>
      <c r="E902" s="36">
        <f>Zisk!D913</f>
        <v>0</v>
      </c>
      <c r="F902" s="36"/>
      <c r="G902" s="35" t="str">
        <f t="shared" si="398"/>
        <v>(</v>
      </c>
      <c r="H902" s="35" t="str">
        <f t="shared" si="399"/>
        <v>1</v>
      </c>
      <c r="I902" s="35" t="str">
        <f t="shared" si="400"/>
        <v>+</v>
      </c>
      <c r="J902" s="37">
        <f>IF($D902&lt;=2021,VstupniParametry_SKRYT!$D$5,"")</f>
        <v>0.02</v>
      </c>
      <c r="K902" s="35" t="str">
        <f t="shared" si="401"/>
        <v>)</v>
      </c>
      <c r="L902" s="38">
        <f>IF($D902&lt;=2021,COUNTIF(Vypocet_SKRYT!T899:AS899,"&gt;=1"),"")</f>
        <v>0</v>
      </c>
      <c r="M902" s="39" t="str">
        <f t="shared" si="402"/>
        <v>x</v>
      </c>
      <c r="N902" s="35" t="str">
        <f t="shared" si="403"/>
        <v>(</v>
      </c>
      <c r="O902" s="35" t="str">
        <f t="shared" si="404"/>
        <v>1</v>
      </c>
      <c r="P902" s="35" t="str">
        <f t="shared" si="405"/>
        <v>+</v>
      </c>
      <c r="Q902" s="37">
        <f>IF($D902&lt;=2024,VstupniParametry_SKRYT!$D$6,"")</f>
        <v>0.06</v>
      </c>
      <c r="R902" s="35" t="str">
        <f t="shared" si="406"/>
        <v>)</v>
      </c>
      <c r="S902" s="38">
        <f>IF($D902&lt;=2024,COUNTIFS(Vypocet_SKRYT!AT899:AV899,"&gt;=1"),"")</f>
        <v>0</v>
      </c>
      <c r="T902" s="39" t="str">
        <f t="shared" si="407"/>
        <v>x</v>
      </c>
      <c r="U902" s="35" t="str">
        <f t="shared" si="408"/>
        <v>(</v>
      </c>
      <c r="V902" s="35" t="str">
        <f t="shared" si="409"/>
        <v>1</v>
      </c>
      <c r="W902" s="35" t="str">
        <f t="shared" si="410"/>
        <v>+</v>
      </c>
      <c r="X902" s="37">
        <f>IF($D902&lt;=2025,VstupniParametry_SKRYT!$D$9,"")</f>
        <v>1.7999999999999999E-2</v>
      </c>
      <c r="Y902" s="35" t="str">
        <f t="shared" si="411"/>
        <v>)</v>
      </c>
      <c r="Z902" s="38">
        <f>IF(AND(D902&lt;2025,2025&lt;=Zisk!$D$10),1,IF(D902=2025,0,""))</f>
        <v>1</v>
      </c>
      <c r="AA902" s="39" t="str">
        <f>IF(AND($D902&lt;=2025,Zisk!$D$10&gt;=2026),"x","")</f>
        <v/>
      </c>
      <c r="AB902" s="35" t="str">
        <f>IF(AND($D902&lt;=2026,Zisk!$D$10&gt;=2026),"(","")</f>
        <v/>
      </c>
      <c r="AC902" s="35" t="str">
        <f>IF(AND($D902&lt;=2026,Zisk!$D$10&gt;=2026),"1","")</f>
        <v/>
      </c>
      <c r="AD902" s="35" t="str">
        <f>IF(AND($D902&lt;=2026,Zisk!$D$10&gt;=2026),"+","")</f>
        <v/>
      </c>
      <c r="AE902" s="37" t="str">
        <f>IF(AND($D902&lt;=2026,Zisk!$D$10&gt;=2026),VstupniParametry_SKRYT!$D$10,"")</f>
        <v/>
      </c>
      <c r="AF902" s="35" t="str">
        <f>IF(AND($D902&lt;=2026,Zisk!$D$10&gt;=2026),")","")</f>
        <v/>
      </c>
      <c r="AG902" s="38" t="str">
        <f>IF(AND(D902&lt;2026,2026&lt;=Zisk!$D$10),1,IF(D902=2026,0,""))</f>
        <v/>
      </c>
      <c r="AH902" s="39" t="str">
        <f>IF(AND($D902&lt;=2026,Zisk!$D$10&gt;=2027),"x","")</f>
        <v/>
      </c>
      <c r="AI902" s="35" t="str">
        <f>IF(AND($D902&lt;=2027,Zisk!$D$10&gt;=2027),"(","")</f>
        <v/>
      </c>
      <c r="AJ902" s="35" t="str">
        <f>IF(AND($D902&lt;=2027,Zisk!$D$10&gt;=2027),"1","")</f>
        <v/>
      </c>
      <c r="AK902" s="35" t="str">
        <f>IF(AND($D902&lt;=2027,Zisk!$D$10&gt;=2027),"+","")</f>
        <v/>
      </c>
      <c r="AL902" s="37" t="str">
        <f>IF(AND($D902&lt;=2027,Zisk!$D$10&gt;=2027),VstupniParametry_SKRYT!$D$11,"")</f>
        <v/>
      </c>
      <c r="AM902" s="35" t="str">
        <f>IF(AND($D902&lt;=2027,Zisk!$D$10&gt;=2027),")","")</f>
        <v/>
      </c>
      <c r="AN902" s="38" t="str">
        <f>IF(AND(D902&lt;2027,2027&lt;=Zisk!$D$10),1,IF(D902=2027,0,""))</f>
        <v/>
      </c>
      <c r="AO902" s="39" t="str">
        <f>IF(AND($D902&lt;=2027,Zisk!$D$10&gt;=2028),"x","")</f>
        <v/>
      </c>
      <c r="AP902" s="35" t="str">
        <f>IF(AND($D902&lt;=2028,Zisk!$D$10&gt;=2028),"(","")</f>
        <v/>
      </c>
      <c r="AQ902" s="35" t="str">
        <f>IF(AND($D902&lt;=2028,Zisk!$D$10&gt;=2028),"1","")</f>
        <v/>
      </c>
      <c r="AR902" s="35" t="str">
        <f>IF(AND($D902&lt;=2028,Zisk!$D$10&gt;=2028),"+","")</f>
        <v/>
      </c>
      <c r="AS902" s="37" t="str">
        <f>IF(AND($D902&lt;=2028,Zisk!$D$10&gt;=2028),VstupniParametry_SKRYT!$D$12,"")</f>
        <v/>
      </c>
      <c r="AT902" s="35" t="str">
        <f>IF(AND($D902&lt;=2028,Zisk!$D$10&gt;=2028),")","")</f>
        <v/>
      </c>
      <c r="AU902" s="38" t="str">
        <f>IF(AND(D902&lt;2028,2028&lt;=Zisk!$D$10),1,IF(D902=2028,0,""))</f>
        <v/>
      </c>
      <c r="AV902" s="39" t="str">
        <f>IF(AND($D902&lt;=2028,Zisk!$D$10&gt;=2029),"x","")</f>
        <v/>
      </c>
      <c r="AW902" s="35" t="str">
        <f>IF(AND($D902&lt;=2029,Zisk!$D$10&gt;=2029),"(","")</f>
        <v/>
      </c>
      <c r="AX902" s="35" t="str">
        <f>IF(AND($D902&lt;=2029,Zisk!$D$10&gt;=2029),"1","")</f>
        <v/>
      </c>
      <c r="AY902" s="35" t="str">
        <f>IF(AND($D902&lt;=2029,Zisk!$D$10&gt;=2029),"+","")</f>
        <v/>
      </c>
      <c r="AZ902" s="37" t="str">
        <f>IF(AND($D902&lt;=2029,Zisk!$D$10&gt;=2029),VstupniParametry_SKRYT!$D$13,"")</f>
        <v/>
      </c>
      <c r="BA902" s="35" t="str">
        <f>IF(AND($D902&lt;=2029,Zisk!$D$10&gt;=2029),")","")</f>
        <v/>
      </c>
      <c r="BB902" s="38" t="str">
        <f>IF(AND(D902&lt;2029,2029&lt;=Zisk!$D$10),1,IF(D902=2029,0,""))</f>
        <v/>
      </c>
      <c r="BC902" s="39" t="str">
        <f>IF(AND($D902&lt;=2029,Zisk!$D$10&gt;=2030),"x","")</f>
        <v/>
      </c>
      <c r="BD902" s="35" t="str">
        <f>IF(AND($D902&lt;=2030,Zisk!$D$10&gt;=2030),"(","")</f>
        <v/>
      </c>
      <c r="BE902" s="35" t="str">
        <f>IF(AND($D902&lt;=2030,Zisk!$D$10&gt;=2030),"1","")</f>
        <v/>
      </c>
      <c r="BF902" s="35" t="str">
        <f>IF(AND($D902&lt;=2030,Zisk!$D$10&gt;=2030),"+","")</f>
        <v/>
      </c>
      <c r="BG902" s="37" t="str">
        <f>IF(AND($D902&lt;=2030,Zisk!$D$10&gt;=2030),VstupniParametry_SKRYT!$D$14,"")</f>
        <v/>
      </c>
      <c r="BH902" s="35" t="str">
        <f>IF(AND($D902&lt;=2030,Zisk!$D$10&gt;=2030),")","")</f>
        <v/>
      </c>
      <c r="BI902" s="38" t="str">
        <f>IF(AND(D902&lt;2030,2030&lt;=Zisk!$D$10),1,IF(D902=2030,0,""))</f>
        <v/>
      </c>
      <c r="BJ902" s="40" t="s">
        <v>32</v>
      </c>
      <c r="BK902" s="37">
        <f t="shared" si="424"/>
        <v>1</v>
      </c>
      <c r="BL902" s="35" t="str">
        <f t="shared" si="425"/>
        <v>x</v>
      </c>
      <c r="BM902" s="41">
        <f t="shared" si="426"/>
        <v>1</v>
      </c>
      <c r="BN902" s="37" t="str">
        <f t="shared" si="427"/>
        <v>x</v>
      </c>
      <c r="BO902" s="41">
        <f t="shared" si="412"/>
        <v>1.018</v>
      </c>
      <c r="BP902" s="41" t="str">
        <f t="shared" si="413"/>
        <v/>
      </c>
      <c r="BQ902" s="41" t="str">
        <f t="shared" si="414"/>
        <v/>
      </c>
      <c r="BR902" s="41" t="str">
        <f t="shared" si="415"/>
        <v/>
      </c>
      <c r="BS902" s="41" t="str">
        <f t="shared" si="416"/>
        <v/>
      </c>
      <c r="BT902" s="41" t="str">
        <f t="shared" si="417"/>
        <v/>
      </c>
      <c r="BU902" s="41" t="str">
        <f t="shared" si="418"/>
        <v/>
      </c>
      <c r="BV902" s="41" t="str">
        <f t="shared" si="419"/>
        <v/>
      </c>
      <c r="BW902" s="41" t="str">
        <f t="shared" si="420"/>
        <v/>
      </c>
      <c r="BX902" s="41" t="str">
        <f t="shared" si="421"/>
        <v/>
      </c>
      <c r="BY902" s="41" t="str">
        <f t="shared" si="422"/>
        <v/>
      </c>
      <c r="BZ902" s="40" t="s">
        <v>32</v>
      </c>
      <c r="CA902" s="41">
        <f t="shared" si="423"/>
        <v>1.018</v>
      </c>
      <c r="CB902" s="35"/>
      <c r="CC902" s="36">
        <f>IF(D902&gt;Zisk!$D$10,"",E902*CA902)</f>
        <v>0</v>
      </c>
    </row>
    <row r="903" spans="2:81" x14ac:dyDescent="0.2">
      <c r="B903" s="28" t="str">
        <f>Zisk!B914</f>
        <v/>
      </c>
      <c r="C903" s="28">
        <f>Zisk!C914</f>
        <v>0</v>
      </c>
      <c r="D903" s="28">
        <f>Zisk!E914</f>
        <v>0</v>
      </c>
      <c r="E903" s="29">
        <f>Zisk!D914</f>
        <v>0</v>
      </c>
      <c r="F903" s="29"/>
      <c r="G903" s="28" t="str">
        <f t="shared" si="398"/>
        <v>(</v>
      </c>
      <c r="H903" s="28" t="str">
        <f t="shared" si="399"/>
        <v>1</v>
      </c>
      <c r="I903" s="28" t="str">
        <f t="shared" si="400"/>
        <v>+</v>
      </c>
      <c r="J903" s="30">
        <f>IF($D903&lt;=2021,VstupniParametry_SKRYT!$D$5,"")</f>
        <v>0.02</v>
      </c>
      <c r="K903" s="28" t="str">
        <f t="shared" si="401"/>
        <v>)</v>
      </c>
      <c r="L903" s="31">
        <f>IF($D903&lt;=2021,COUNTIF(Vypocet_SKRYT!T900:AS900,"&gt;=1"),"")</f>
        <v>0</v>
      </c>
      <c r="M903" s="32" t="str">
        <f t="shared" si="402"/>
        <v>x</v>
      </c>
      <c r="N903" s="28" t="str">
        <f t="shared" si="403"/>
        <v>(</v>
      </c>
      <c r="O903" s="28" t="str">
        <f t="shared" si="404"/>
        <v>1</v>
      </c>
      <c r="P903" s="28" t="str">
        <f t="shared" si="405"/>
        <v>+</v>
      </c>
      <c r="Q903" s="30">
        <f>IF($D903&lt;=2024,VstupniParametry_SKRYT!$D$6,"")</f>
        <v>0.06</v>
      </c>
      <c r="R903" s="28" t="str">
        <f t="shared" si="406"/>
        <v>)</v>
      </c>
      <c r="S903" s="31">
        <f>IF($D903&lt;=2024,COUNTIFS(Vypocet_SKRYT!AT900:AV900,"&gt;=1"),"")</f>
        <v>0</v>
      </c>
      <c r="T903" s="32" t="str">
        <f t="shared" si="407"/>
        <v>x</v>
      </c>
      <c r="U903" s="28" t="str">
        <f t="shared" si="408"/>
        <v>(</v>
      </c>
      <c r="V903" s="28" t="str">
        <f t="shared" si="409"/>
        <v>1</v>
      </c>
      <c r="W903" s="28" t="str">
        <f t="shared" si="410"/>
        <v>+</v>
      </c>
      <c r="X903" s="30">
        <f>IF($D903&lt;=2025,VstupniParametry_SKRYT!$D$9,"")</f>
        <v>1.7999999999999999E-2</v>
      </c>
      <c r="Y903" s="28" t="str">
        <f t="shared" si="411"/>
        <v>)</v>
      </c>
      <c r="Z903" s="31">
        <f>IF(AND(D903&lt;2025,2025&lt;=Zisk!$D$10),1,IF(D903=2025,0,""))</f>
        <v>1</v>
      </c>
      <c r="AA903" s="32" t="str">
        <f>IF(AND($D903&lt;=2025,Zisk!$D$10&gt;=2026),"x","")</f>
        <v/>
      </c>
      <c r="AB903" s="28" t="str">
        <f>IF(AND($D903&lt;=2026,Zisk!$D$10&gt;=2026),"(","")</f>
        <v/>
      </c>
      <c r="AC903" s="28" t="str">
        <f>IF(AND($D903&lt;=2026,Zisk!$D$10&gt;=2026),"1","")</f>
        <v/>
      </c>
      <c r="AD903" s="28" t="str">
        <f>IF(AND($D903&lt;=2026,Zisk!$D$10&gt;=2026),"+","")</f>
        <v/>
      </c>
      <c r="AE903" s="30" t="str">
        <f>IF(AND($D903&lt;=2026,Zisk!$D$10&gt;=2026),VstupniParametry_SKRYT!$D$10,"")</f>
        <v/>
      </c>
      <c r="AF903" s="28" t="str">
        <f>IF(AND($D903&lt;=2026,Zisk!$D$10&gt;=2026),")","")</f>
        <v/>
      </c>
      <c r="AG903" s="31" t="str">
        <f>IF(AND(D903&lt;2026,2026&lt;=Zisk!$D$10),1,IF(D903=2026,0,""))</f>
        <v/>
      </c>
      <c r="AH903" s="32" t="str">
        <f>IF(AND($D903&lt;=2026,Zisk!$D$10&gt;=2027),"x","")</f>
        <v/>
      </c>
      <c r="AI903" s="28" t="str">
        <f>IF(AND($D903&lt;=2027,Zisk!$D$10&gt;=2027),"(","")</f>
        <v/>
      </c>
      <c r="AJ903" s="28" t="str">
        <f>IF(AND($D903&lt;=2027,Zisk!$D$10&gt;=2027),"1","")</f>
        <v/>
      </c>
      <c r="AK903" s="28" t="str">
        <f>IF(AND($D903&lt;=2027,Zisk!$D$10&gt;=2027),"+","")</f>
        <v/>
      </c>
      <c r="AL903" s="30" t="str">
        <f>IF(AND($D903&lt;=2027,Zisk!$D$10&gt;=2027),VstupniParametry_SKRYT!$D$11,"")</f>
        <v/>
      </c>
      <c r="AM903" s="28" t="str">
        <f>IF(AND($D903&lt;=2027,Zisk!$D$10&gt;=2027),")","")</f>
        <v/>
      </c>
      <c r="AN903" s="31" t="str">
        <f>IF(AND(D903&lt;2027,2027&lt;=Zisk!$D$10),1,IF(D903=2027,0,""))</f>
        <v/>
      </c>
      <c r="AO903" s="32" t="str">
        <f>IF(AND($D903&lt;=2027,Zisk!$D$10&gt;=2028),"x","")</f>
        <v/>
      </c>
      <c r="AP903" s="28" t="str">
        <f>IF(AND($D903&lt;=2028,Zisk!$D$10&gt;=2028),"(","")</f>
        <v/>
      </c>
      <c r="AQ903" s="28" t="str">
        <f>IF(AND($D903&lt;=2028,Zisk!$D$10&gt;=2028),"1","")</f>
        <v/>
      </c>
      <c r="AR903" s="28" t="str">
        <f>IF(AND($D903&lt;=2028,Zisk!$D$10&gt;=2028),"+","")</f>
        <v/>
      </c>
      <c r="AS903" s="30" t="str">
        <f>IF(AND($D903&lt;=2028,Zisk!$D$10&gt;=2028),VstupniParametry_SKRYT!$D$12,"")</f>
        <v/>
      </c>
      <c r="AT903" s="28" t="str">
        <f>IF(AND($D903&lt;=2028,Zisk!$D$10&gt;=2028),")","")</f>
        <v/>
      </c>
      <c r="AU903" s="31" t="str">
        <f>IF(AND(D903&lt;2028,2028&lt;=Zisk!$D$10),1,IF(D903=2028,0,""))</f>
        <v/>
      </c>
      <c r="AV903" s="32" t="str">
        <f>IF(AND($D903&lt;=2028,Zisk!$D$10&gt;=2029),"x","")</f>
        <v/>
      </c>
      <c r="AW903" s="28" t="str">
        <f>IF(AND($D903&lt;=2029,Zisk!$D$10&gt;=2029),"(","")</f>
        <v/>
      </c>
      <c r="AX903" s="28" t="str">
        <f>IF(AND($D903&lt;=2029,Zisk!$D$10&gt;=2029),"1","")</f>
        <v/>
      </c>
      <c r="AY903" s="28" t="str">
        <f>IF(AND($D903&lt;=2029,Zisk!$D$10&gt;=2029),"+","")</f>
        <v/>
      </c>
      <c r="AZ903" s="30" t="str">
        <f>IF(AND($D903&lt;=2029,Zisk!$D$10&gt;=2029),VstupniParametry_SKRYT!$D$13,"")</f>
        <v/>
      </c>
      <c r="BA903" s="28" t="str">
        <f>IF(AND($D903&lt;=2029,Zisk!$D$10&gt;=2029),")","")</f>
        <v/>
      </c>
      <c r="BB903" s="31" t="str">
        <f>IF(AND(D903&lt;2029,2029&lt;=Zisk!$D$10),1,IF(D903=2029,0,""))</f>
        <v/>
      </c>
      <c r="BC903" s="32" t="str">
        <f>IF(AND($D903&lt;=2029,Zisk!$D$10&gt;=2030),"x","")</f>
        <v/>
      </c>
      <c r="BD903" s="28" t="str">
        <f>IF(AND($D903&lt;=2030,Zisk!$D$10&gt;=2030),"(","")</f>
        <v/>
      </c>
      <c r="BE903" s="28" t="str">
        <f>IF(AND($D903&lt;=2030,Zisk!$D$10&gt;=2030),"1","")</f>
        <v/>
      </c>
      <c r="BF903" s="28" t="str">
        <f>IF(AND($D903&lt;=2030,Zisk!$D$10&gt;=2030),"+","")</f>
        <v/>
      </c>
      <c r="BG903" s="30" t="str">
        <f>IF(AND($D903&lt;=2030,Zisk!$D$10&gt;=2030),VstupniParametry_SKRYT!$D$14,"")</f>
        <v/>
      </c>
      <c r="BH903" s="28" t="str">
        <f>IF(AND($D903&lt;=2030,Zisk!$D$10&gt;=2030),")","")</f>
        <v/>
      </c>
      <c r="BI903" s="31" t="str">
        <f>IF(AND(D903&lt;2030,2030&lt;=Zisk!$D$10),1,IF(D903=2030,0,""))</f>
        <v/>
      </c>
      <c r="BJ903" s="33" t="s">
        <v>32</v>
      </c>
      <c r="BK903" s="30">
        <f t="shared" si="424"/>
        <v>1</v>
      </c>
      <c r="BL903" s="28" t="str">
        <f t="shared" si="425"/>
        <v>x</v>
      </c>
      <c r="BM903" s="34">
        <f t="shared" si="426"/>
        <v>1</v>
      </c>
      <c r="BN903" s="30" t="str">
        <f t="shared" si="427"/>
        <v>x</v>
      </c>
      <c r="BO903" s="34">
        <f t="shared" si="412"/>
        <v>1.018</v>
      </c>
      <c r="BP903" s="34" t="str">
        <f t="shared" si="413"/>
        <v/>
      </c>
      <c r="BQ903" s="34" t="str">
        <f t="shared" si="414"/>
        <v/>
      </c>
      <c r="BR903" s="34" t="str">
        <f t="shared" si="415"/>
        <v/>
      </c>
      <c r="BS903" s="34" t="str">
        <f t="shared" si="416"/>
        <v/>
      </c>
      <c r="BT903" s="34" t="str">
        <f t="shared" si="417"/>
        <v/>
      </c>
      <c r="BU903" s="34" t="str">
        <f t="shared" si="418"/>
        <v/>
      </c>
      <c r="BV903" s="34" t="str">
        <f t="shared" si="419"/>
        <v/>
      </c>
      <c r="BW903" s="34" t="str">
        <f t="shared" si="420"/>
        <v/>
      </c>
      <c r="BX903" s="34" t="str">
        <f t="shared" si="421"/>
        <v/>
      </c>
      <c r="BY903" s="34" t="str">
        <f t="shared" si="422"/>
        <v/>
      </c>
      <c r="BZ903" s="33" t="s">
        <v>32</v>
      </c>
      <c r="CA903" s="34">
        <f t="shared" si="423"/>
        <v>1.018</v>
      </c>
      <c r="CB903" s="28"/>
      <c r="CC903" s="29">
        <f>IF(D903&gt;Zisk!$D$10,"",E903*CA903)</f>
        <v>0</v>
      </c>
    </row>
    <row r="904" spans="2:81" x14ac:dyDescent="0.2">
      <c r="B904" s="35" t="str">
        <f>Zisk!B915</f>
        <v/>
      </c>
      <c r="C904" s="35">
        <f>Zisk!C915</f>
        <v>0</v>
      </c>
      <c r="D904" s="35">
        <f>Zisk!E915</f>
        <v>0</v>
      </c>
      <c r="E904" s="36">
        <f>Zisk!D915</f>
        <v>0</v>
      </c>
      <c r="F904" s="36"/>
      <c r="G904" s="35" t="str">
        <f t="shared" si="398"/>
        <v>(</v>
      </c>
      <c r="H904" s="35" t="str">
        <f t="shared" si="399"/>
        <v>1</v>
      </c>
      <c r="I904" s="35" t="str">
        <f t="shared" si="400"/>
        <v>+</v>
      </c>
      <c r="J904" s="37">
        <f>IF($D904&lt;=2021,VstupniParametry_SKRYT!$D$5,"")</f>
        <v>0.02</v>
      </c>
      <c r="K904" s="35" t="str">
        <f t="shared" si="401"/>
        <v>)</v>
      </c>
      <c r="L904" s="38">
        <f>IF($D904&lt;=2021,COUNTIF(Vypocet_SKRYT!T901:AS901,"&gt;=1"),"")</f>
        <v>0</v>
      </c>
      <c r="M904" s="39" t="str">
        <f t="shared" si="402"/>
        <v>x</v>
      </c>
      <c r="N904" s="35" t="str">
        <f t="shared" si="403"/>
        <v>(</v>
      </c>
      <c r="O904" s="35" t="str">
        <f t="shared" si="404"/>
        <v>1</v>
      </c>
      <c r="P904" s="35" t="str">
        <f t="shared" si="405"/>
        <v>+</v>
      </c>
      <c r="Q904" s="37">
        <f>IF($D904&lt;=2024,VstupniParametry_SKRYT!$D$6,"")</f>
        <v>0.06</v>
      </c>
      <c r="R904" s="35" t="str">
        <f t="shared" si="406"/>
        <v>)</v>
      </c>
      <c r="S904" s="38">
        <f>IF($D904&lt;=2024,COUNTIFS(Vypocet_SKRYT!AT901:AV901,"&gt;=1"),"")</f>
        <v>0</v>
      </c>
      <c r="T904" s="39" t="str">
        <f t="shared" si="407"/>
        <v>x</v>
      </c>
      <c r="U904" s="35" t="str">
        <f t="shared" si="408"/>
        <v>(</v>
      </c>
      <c r="V904" s="35" t="str">
        <f t="shared" si="409"/>
        <v>1</v>
      </c>
      <c r="W904" s="35" t="str">
        <f t="shared" si="410"/>
        <v>+</v>
      </c>
      <c r="X904" s="37">
        <f>IF($D904&lt;=2025,VstupniParametry_SKRYT!$D$9,"")</f>
        <v>1.7999999999999999E-2</v>
      </c>
      <c r="Y904" s="35" t="str">
        <f t="shared" si="411"/>
        <v>)</v>
      </c>
      <c r="Z904" s="38">
        <f>IF(AND(D904&lt;2025,2025&lt;=Zisk!$D$10),1,IF(D904=2025,0,""))</f>
        <v>1</v>
      </c>
      <c r="AA904" s="39" t="str">
        <f>IF(AND($D904&lt;=2025,Zisk!$D$10&gt;=2026),"x","")</f>
        <v/>
      </c>
      <c r="AB904" s="35" t="str">
        <f>IF(AND($D904&lt;=2026,Zisk!$D$10&gt;=2026),"(","")</f>
        <v/>
      </c>
      <c r="AC904" s="35" t="str">
        <f>IF(AND($D904&lt;=2026,Zisk!$D$10&gt;=2026),"1","")</f>
        <v/>
      </c>
      <c r="AD904" s="35" t="str">
        <f>IF(AND($D904&lt;=2026,Zisk!$D$10&gt;=2026),"+","")</f>
        <v/>
      </c>
      <c r="AE904" s="37" t="str">
        <f>IF(AND($D904&lt;=2026,Zisk!$D$10&gt;=2026),VstupniParametry_SKRYT!$D$10,"")</f>
        <v/>
      </c>
      <c r="AF904" s="35" t="str">
        <f>IF(AND($D904&lt;=2026,Zisk!$D$10&gt;=2026),")","")</f>
        <v/>
      </c>
      <c r="AG904" s="38" t="str">
        <f>IF(AND(D904&lt;2026,2026&lt;=Zisk!$D$10),1,IF(D904=2026,0,""))</f>
        <v/>
      </c>
      <c r="AH904" s="39" t="str">
        <f>IF(AND($D904&lt;=2026,Zisk!$D$10&gt;=2027),"x","")</f>
        <v/>
      </c>
      <c r="AI904" s="35" t="str">
        <f>IF(AND($D904&lt;=2027,Zisk!$D$10&gt;=2027),"(","")</f>
        <v/>
      </c>
      <c r="AJ904" s="35" t="str">
        <f>IF(AND($D904&lt;=2027,Zisk!$D$10&gt;=2027),"1","")</f>
        <v/>
      </c>
      <c r="AK904" s="35" t="str">
        <f>IF(AND($D904&lt;=2027,Zisk!$D$10&gt;=2027),"+","")</f>
        <v/>
      </c>
      <c r="AL904" s="37" t="str">
        <f>IF(AND($D904&lt;=2027,Zisk!$D$10&gt;=2027),VstupniParametry_SKRYT!$D$11,"")</f>
        <v/>
      </c>
      <c r="AM904" s="35" t="str">
        <f>IF(AND($D904&lt;=2027,Zisk!$D$10&gt;=2027),")","")</f>
        <v/>
      </c>
      <c r="AN904" s="38" t="str">
        <f>IF(AND(D904&lt;2027,2027&lt;=Zisk!$D$10),1,IF(D904=2027,0,""))</f>
        <v/>
      </c>
      <c r="AO904" s="39" t="str">
        <f>IF(AND($D904&lt;=2027,Zisk!$D$10&gt;=2028),"x","")</f>
        <v/>
      </c>
      <c r="AP904" s="35" t="str">
        <f>IF(AND($D904&lt;=2028,Zisk!$D$10&gt;=2028),"(","")</f>
        <v/>
      </c>
      <c r="AQ904" s="35" t="str">
        <f>IF(AND($D904&lt;=2028,Zisk!$D$10&gt;=2028),"1","")</f>
        <v/>
      </c>
      <c r="AR904" s="35" t="str">
        <f>IF(AND($D904&lt;=2028,Zisk!$D$10&gt;=2028),"+","")</f>
        <v/>
      </c>
      <c r="AS904" s="37" t="str">
        <f>IF(AND($D904&lt;=2028,Zisk!$D$10&gt;=2028),VstupniParametry_SKRYT!$D$12,"")</f>
        <v/>
      </c>
      <c r="AT904" s="35" t="str">
        <f>IF(AND($D904&lt;=2028,Zisk!$D$10&gt;=2028),")","")</f>
        <v/>
      </c>
      <c r="AU904" s="38" t="str">
        <f>IF(AND(D904&lt;2028,2028&lt;=Zisk!$D$10),1,IF(D904=2028,0,""))</f>
        <v/>
      </c>
      <c r="AV904" s="39" t="str">
        <f>IF(AND($D904&lt;=2028,Zisk!$D$10&gt;=2029),"x","")</f>
        <v/>
      </c>
      <c r="AW904" s="35" t="str">
        <f>IF(AND($D904&lt;=2029,Zisk!$D$10&gt;=2029),"(","")</f>
        <v/>
      </c>
      <c r="AX904" s="35" t="str">
        <f>IF(AND($D904&lt;=2029,Zisk!$D$10&gt;=2029),"1","")</f>
        <v/>
      </c>
      <c r="AY904" s="35" t="str">
        <f>IF(AND($D904&lt;=2029,Zisk!$D$10&gt;=2029),"+","")</f>
        <v/>
      </c>
      <c r="AZ904" s="37" t="str">
        <f>IF(AND($D904&lt;=2029,Zisk!$D$10&gt;=2029),VstupniParametry_SKRYT!$D$13,"")</f>
        <v/>
      </c>
      <c r="BA904" s="35" t="str">
        <f>IF(AND($D904&lt;=2029,Zisk!$D$10&gt;=2029),")","")</f>
        <v/>
      </c>
      <c r="BB904" s="38" t="str">
        <f>IF(AND(D904&lt;2029,2029&lt;=Zisk!$D$10),1,IF(D904=2029,0,""))</f>
        <v/>
      </c>
      <c r="BC904" s="39" t="str">
        <f>IF(AND($D904&lt;=2029,Zisk!$D$10&gt;=2030),"x","")</f>
        <v/>
      </c>
      <c r="BD904" s="35" t="str">
        <f>IF(AND($D904&lt;=2030,Zisk!$D$10&gt;=2030),"(","")</f>
        <v/>
      </c>
      <c r="BE904" s="35" t="str">
        <f>IF(AND($D904&lt;=2030,Zisk!$D$10&gt;=2030),"1","")</f>
        <v/>
      </c>
      <c r="BF904" s="35" t="str">
        <f>IF(AND($D904&lt;=2030,Zisk!$D$10&gt;=2030),"+","")</f>
        <v/>
      </c>
      <c r="BG904" s="37" t="str">
        <f>IF(AND($D904&lt;=2030,Zisk!$D$10&gt;=2030),VstupniParametry_SKRYT!$D$14,"")</f>
        <v/>
      </c>
      <c r="BH904" s="35" t="str">
        <f>IF(AND($D904&lt;=2030,Zisk!$D$10&gt;=2030),")","")</f>
        <v/>
      </c>
      <c r="BI904" s="38" t="str">
        <f>IF(AND(D904&lt;2030,2030&lt;=Zisk!$D$10),1,IF(D904=2030,0,""))</f>
        <v/>
      </c>
      <c r="BJ904" s="40" t="s">
        <v>32</v>
      </c>
      <c r="BK904" s="37">
        <f t="shared" si="424"/>
        <v>1</v>
      </c>
      <c r="BL904" s="35" t="str">
        <f t="shared" si="425"/>
        <v>x</v>
      </c>
      <c r="BM904" s="41">
        <f t="shared" si="426"/>
        <v>1</v>
      </c>
      <c r="BN904" s="37" t="str">
        <f t="shared" si="427"/>
        <v>x</v>
      </c>
      <c r="BO904" s="41">
        <f t="shared" si="412"/>
        <v>1.018</v>
      </c>
      <c r="BP904" s="41" t="str">
        <f t="shared" si="413"/>
        <v/>
      </c>
      <c r="BQ904" s="41" t="str">
        <f t="shared" si="414"/>
        <v/>
      </c>
      <c r="BR904" s="41" t="str">
        <f t="shared" si="415"/>
        <v/>
      </c>
      <c r="BS904" s="41" t="str">
        <f t="shared" si="416"/>
        <v/>
      </c>
      <c r="BT904" s="41" t="str">
        <f t="shared" si="417"/>
        <v/>
      </c>
      <c r="BU904" s="41" t="str">
        <f t="shared" si="418"/>
        <v/>
      </c>
      <c r="BV904" s="41" t="str">
        <f t="shared" si="419"/>
        <v/>
      </c>
      <c r="BW904" s="41" t="str">
        <f t="shared" si="420"/>
        <v/>
      </c>
      <c r="BX904" s="41" t="str">
        <f t="shared" si="421"/>
        <v/>
      </c>
      <c r="BY904" s="41" t="str">
        <f t="shared" si="422"/>
        <v/>
      </c>
      <c r="BZ904" s="40" t="s">
        <v>32</v>
      </c>
      <c r="CA904" s="41">
        <f t="shared" si="423"/>
        <v>1.018</v>
      </c>
      <c r="CB904" s="35"/>
      <c r="CC904" s="36">
        <f>IF(D904&gt;Zisk!$D$10,"",E904*CA904)</f>
        <v>0</v>
      </c>
    </row>
    <row r="905" spans="2:81" x14ac:dyDescent="0.2">
      <c r="B905" s="28" t="str">
        <f>Zisk!B916</f>
        <v/>
      </c>
      <c r="C905" s="28">
        <f>Zisk!C916</f>
        <v>0</v>
      </c>
      <c r="D905" s="28">
        <f>Zisk!E916</f>
        <v>0</v>
      </c>
      <c r="E905" s="29">
        <f>Zisk!D916</f>
        <v>0</v>
      </c>
      <c r="F905" s="29"/>
      <c r="G905" s="28" t="str">
        <f t="shared" si="398"/>
        <v>(</v>
      </c>
      <c r="H905" s="28" t="str">
        <f t="shared" si="399"/>
        <v>1</v>
      </c>
      <c r="I905" s="28" t="str">
        <f t="shared" si="400"/>
        <v>+</v>
      </c>
      <c r="J905" s="30">
        <f>IF($D905&lt;=2021,VstupniParametry_SKRYT!$D$5,"")</f>
        <v>0.02</v>
      </c>
      <c r="K905" s="28" t="str">
        <f t="shared" si="401"/>
        <v>)</v>
      </c>
      <c r="L905" s="31">
        <f>IF($D905&lt;=2021,COUNTIF(Vypocet_SKRYT!T902:AS902,"&gt;=1"),"")</f>
        <v>0</v>
      </c>
      <c r="M905" s="32" t="str">
        <f t="shared" si="402"/>
        <v>x</v>
      </c>
      <c r="N905" s="28" t="str">
        <f t="shared" si="403"/>
        <v>(</v>
      </c>
      <c r="O905" s="28" t="str">
        <f t="shared" si="404"/>
        <v>1</v>
      </c>
      <c r="P905" s="28" t="str">
        <f t="shared" si="405"/>
        <v>+</v>
      </c>
      <c r="Q905" s="30">
        <f>IF($D905&lt;=2024,VstupniParametry_SKRYT!$D$6,"")</f>
        <v>0.06</v>
      </c>
      <c r="R905" s="28" t="str">
        <f t="shared" si="406"/>
        <v>)</v>
      </c>
      <c r="S905" s="31">
        <f>IF($D905&lt;=2024,COUNTIFS(Vypocet_SKRYT!AT902:AV902,"&gt;=1"),"")</f>
        <v>0</v>
      </c>
      <c r="T905" s="32" t="str">
        <f t="shared" si="407"/>
        <v>x</v>
      </c>
      <c r="U905" s="28" t="str">
        <f t="shared" si="408"/>
        <v>(</v>
      </c>
      <c r="V905" s="28" t="str">
        <f t="shared" si="409"/>
        <v>1</v>
      </c>
      <c r="W905" s="28" t="str">
        <f t="shared" si="410"/>
        <v>+</v>
      </c>
      <c r="X905" s="30">
        <f>IF($D905&lt;=2025,VstupniParametry_SKRYT!$D$9,"")</f>
        <v>1.7999999999999999E-2</v>
      </c>
      <c r="Y905" s="28" t="str">
        <f t="shared" si="411"/>
        <v>)</v>
      </c>
      <c r="Z905" s="31">
        <f>IF(AND(D905&lt;2025,2025&lt;=Zisk!$D$10),1,IF(D905=2025,0,""))</f>
        <v>1</v>
      </c>
      <c r="AA905" s="32" t="str">
        <f>IF(AND($D905&lt;=2025,Zisk!$D$10&gt;=2026),"x","")</f>
        <v/>
      </c>
      <c r="AB905" s="28" t="str">
        <f>IF(AND($D905&lt;=2026,Zisk!$D$10&gt;=2026),"(","")</f>
        <v/>
      </c>
      <c r="AC905" s="28" t="str">
        <f>IF(AND($D905&lt;=2026,Zisk!$D$10&gt;=2026),"1","")</f>
        <v/>
      </c>
      <c r="AD905" s="28" t="str">
        <f>IF(AND($D905&lt;=2026,Zisk!$D$10&gt;=2026),"+","")</f>
        <v/>
      </c>
      <c r="AE905" s="30" t="str">
        <f>IF(AND($D905&lt;=2026,Zisk!$D$10&gt;=2026),VstupniParametry_SKRYT!$D$10,"")</f>
        <v/>
      </c>
      <c r="AF905" s="28" t="str">
        <f>IF(AND($D905&lt;=2026,Zisk!$D$10&gt;=2026),")","")</f>
        <v/>
      </c>
      <c r="AG905" s="31" t="str">
        <f>IF(AND(D905&lt;2026,2026&lt;=Zisk!$D$10),1,IF(D905=2026,0,""))</f>
        <v/>
      </c>
      <c r="AH905" s="32" t="str">
        <f>IF(AND($D905&lt;=2026,Zisk!$D$10&gt;=2027),"x","")</f>
        <v/>
      </c>
      <c r="AI905" s="28" t="str">
        <f>IF(AND($D905&lt;=2027,Zisk!$D$10&gt;=2027),"(","")</f>
        <v/>
      </c>
      <c r="AJ905" s="28" t="str">
        <f>IF(AND($D905&lt;=2027,Zisk!$D$10&gt;=2027),"1","")</f>
        <v/>
      </c>
      <c r="AK905" s="28" t="str">
        <f>IF(AND($D905&lt;=2027,Zisk!$D$10&gt;=2027),"+","")</f>
        <v/>
      </c>
      <c r="AL905" s="30" t="str">
        <f>IF(AND($D905&lt;=2027,Zisk!$D$10&gt;=2027),VstupniParametry_SKRYT!$D$11,"")</f>
        <v/>
      </c>
      <c r="AM905" s="28" t="str">
        <f>IF(AND($D905&lt;=2027,Zisk!$D$10&gt;=2027),")","")</f>
        <v/>
      </c>
      <c r="AN905" s="31" t="str">
        <f>IF(AND(D905&lt;2027,2027&lt;=Zisk!$D$10),1,IF(D905=2027,0,""))</f>
        <v/>
      </c>
      <c r="AO905" s="32" t="str">
        <f>IF(AND($D905&lt;=2027,Zisk!$D$10&gt;=2028),"x","")</f>
        <v/>
      </c>
      <c r="AP905" s="28" t="str">
        <f>IF(AND($D905&lt;=2028,Zisk!$D$10&gt;=2028),"(","")</f>
        <v/>
      </c>
      <c r="AQ905" s="28" t="str">
        <f>IF(AND($D905&lt;=2028,Zisk!$D$10&gt;=2028),"1","")</f>
        <v/>
      </c>
      <c r="AR905" s="28" t="str">
        <f>IF(AND($D905&lt;=2028,Zisk!$D$10&gt;=2028),"+","")</f>
        <v/>
      </c>
      <c r="AS905" s="30" t="str">
        <f>IF(AND($D905&lt;=2028,Zisk!$D$10&gt;=2028),VstupniParametry_SKRYT!$D$12,"")</f>
        <v/>
      </c>
      <c r="AT905" s="28" t="str">
        <f>IF(AND($D905&lt;=2028,Zisk!$D$10&gt;=2028),")","")</f>
        <v/>
      </c>
      <c r="AU905" s="31" t="str">
        <f>IF(AND(D905&lt;2028,2028&lt;=Zisk!$D$10),1,IF(D905=2028,0,""))</f>
        <v/>
      </c>
      <c r="AV905" s="32" t="str">
        <f>IF(AND($D905&lt;=2028,Zisk!$D$10&gt;=2029),"x","")</f>
        <v/>
      </c>
      <c r="AW905" s="28" t="str">
        <f>IF(AND($D905&lt;=2029,Zisk!$D$10&gt;=2029),"(","")</f>
        <v/>
      </c>
      <c r="AX905" s="28" t="str">
        <f>IF(AND($D905&lt;=2029,Zisk!$D$10&gt;=2029),"1","")</f>
        <v/>
      </c>
      <c r="AY905" s="28" t="str">
        <f>IF(AND($D905&lt;=2029,Zisk!$D$10&gt;=2029),"+","")</f>
        <v/>
      </c>
      <c r="AZ905" s="30" t="str">
        <f>IF(AND($D905&lt;=2029,Zisk!$D$10&gt;=2029),VstupniParametry_SKRYT!$D$13,"")</f>
        <v/>
      </c>
      <c r="BA905" s="28" t="str">
        <f>IF(AND($D905&lt;=2029,Zisk!$D$10&gt;=2029),")","")</f>
        <v/>
      </c>
      <c r="BB905" s="31" t="str">
        <f>IF(AND(D905&lt;2029,2029&lt;=Zisk!$D$10),1,IF(D905=2029,0,""))</f>
        <v/>
      </c>
      <c r="BC905" s="32" t="str">
        <f>IF(AND($D905&lt;=2029,Zisk!$D$10&gt;=2030),"x","")</f>
        <v/>
      </c>
      <c r="BD905" s="28" t="str">
        <f>IF(AND($D905&lt;=2030,Zisk!$D$10&gt;=2030),"(","")</f>
        <v/>
      </c>
      <c r="BE905" s="28" t="str">
        <f>IF(AND($D905&lt;=2030,Zisk!$D$10&gt;=2030),"1","")</f>
        <v/>
      </c>
      <c r="BF905" s="28" t="str">
        <f>IF(AND($D905&lt;=2030,Zisk!$D$10&gt;=2030),"+","")</f>
        <v/>
      </c>
      <c r="BG905" s="30" t="str">
        <f>IF(AND($D905&lt;=2030,Zisk!$D$10&gt;=2030),VstupniParametry_SKRYT!$D$14,"")</f>
        <v/>
      </c>
      <c r="BH905" s="28" t="str">
        <f>IF(AND($D905&lt;=2030,Zisk!$D$10&gt;=2030),")","")</f>
        <v/>
      </c>
      <c r="BI905" s="31" t="str">
        <f>IF(AND(D905&lt;2030,2030&lt;=Zisk!$D$10),1,IF(D905=2030,0,""))</f>
        <v/>
      </c>
      <c r="BJ905" s="33" t="s">
        <v>32</v>
      </c>
      <c r="BK905" s="30">
        <f t="shared" si="424"/>
        <v>1</v>
      </c>
      <c r="BL905" s="28" t="str">
        <f t="shared" si="425"/>
        <v>x</v>
      </c>
      <c r="BM905" s="34">
        <f t="shared" si="426"/>
        <v>1</v>
      </c>
      <c r="BN905" s="30" t="str">
        <f t="shared" si="427"/>
        <v>x</v>
      </c>
      <c r="BO905" s="34">
        <f t="shared" si="412"/>
        <v>1.018</v>
      </c>
      <c r="BP905" s="34" t="str">
        <f t="shared" si="413"/>
        <v/>
      </c>
      <c r="BQ905" s="34" t="str">
        <f t="shared" si="414"/>
        <v/>
      </c>
      <c r="BR905" s="34" t="str">
        <f t="shared" si="415"/>
        <v/>
      </c>
      <c r="BS905" s="34" t="str">
        <f t="shared" si="416"/>
        <v/>
      </c>
      <c r="BT905" s="34" t="str">
        <f t="shared" si="417"/>
        <v/>
      </c>
      <c r="BU905" s="34" t="str">
        <f t="shared" si="418"/>
        <v/>
      </c>
      <c r="BV905" s="34" t="str">
        <f t="shared" si="419"/>
        <v/>
      </c>
      <c r="BW905" s="34" t="str">
        <f t="shared" si="420"/>
        <v/>
      </c>
      <c r="BX905" s="34" t="str">
        <f t="shared" si="421"/>
        <v/>
      </c>
      <c r="BY905" s="34" t="str">
        <f t="shared" si="422"/>
        <v/>
      </c>
      <c r="BZ905" s="33" t="s">
        <v>32</v>
      </c>
      <c r="CA905" s="34">
        <f t="shared" si="423"/>
        <v>1.018</v>
      </c>
      <c r="CB905" s="28"/>
      <c r="CC905" s="29">
        <f>IF(D905&gt;Zisk!$D$10,"",E905*CA905)</f>
        <v>0</v>
      </c>
    </row>
    <row r="906" spans="2:81" x14ac:dyDescent="0.2">
      <c r="B906" s="35" t="str">
        <f>Zisk!B917</f>
        <v/>
      </c>
      <c r="C906" s="35">
        <f>Zisk!C917</f>
        <v>0</v>
      </c>
      <c r="D906" s="35">
        <f>Zisk!E917</f>
        <v>0</v>
      </c>
      <c r="E906" s="36">
        <f>Zisk!D917</f>
        <v>0</v>
      </c>
      <c r="F906" s="36"/>
      <c r="G906" s="35" t="str">
        <f t="shared" si="398"/>
        <v>(</v>
      </c>
      <c r="H906" s="35" t="str">
        <f t="shared" si="399"/>
        <v>1</v>
      </c>
      <c r="I906" s="35" t="str">
        <f t="shared" si="400"/>
        <v>+</v>
      </c>
      <c r="J906" s="37">
        <f>IF($D906&lt;=2021,VstupniParametry_SKRYT!$D$5,"")</f>
        <v>0.02</v>
      </c>
      <c r="K906" s="35" t="str">
        <f t="shared" si="401"/>
        <v>)</v>
      </c>
      <c r="L906" s="38">
        <f>IF($D906&lt;=2021,COUNTIF(Vypocet_SKRYT!T903:AS903,"&gt;=1"),"")</f>
        <v>0</v>
      </c>
      <c r="M906" s="39" t="str">
        <f t="shared" si="402"/>
        <v>x</v>
      </c>
      <c r="N906" s="35" t="str">
        <f t="shared" si="403"/>
        <v>(</v>
      </c>
      <c r="O906" s="35" t="str">
        <f t="shared" si="404"/>
        <v>1</v>
      </c>
      <c r="P906" s="35" t="str">
        <f t="shared" si="405"/>
        <v>+</v>
      </c>
      <c r="Q906" s="37">
        <f>IF($D906&lt;=2024,VstupniParametry_SKRYT!$D$6,"")</f>
        <v>0.06</v>
      </c>
      <c r="R906" s="35" t="str">
        <f t="shared" si="406"/>
        <v>)</v>
      </c>
      <c r="S906" s="38">
        <f>IF($D906&lt;=2024,COUNTIFS(Vypocet_SKRYT!AT903:AV903,"&gt;=1"),"")</f>
        <v>0</v>
      </c>
      <c r="T906" s="39" t="str">
        <f t="shared" si="407"/>
        <v>x</v>
      </c>
      <c r="U906" s="35" t="str">
        <f t="shared" si="408"/>
        <v>(</v>
      </c>
      <c r="V906" s="35" t="str">
        <f t="shared" si="409"/>
        <v>1</v>
      </c>
      <c r="W906" s="35" t="str">
        <f t="shared" si="410"/>
        <v>+</v>
      </c>
      <c r="X906" s="37">
        <f>IF($D906&lt;=2025,VstupniParametry_SKRYT!$D$9,"")</f>
        <v>1.7999999999999999E-2</v>
      </c>
      <c r="Y906" s="35" t="str">
        <f t="shared" si="411"/>
        <v>)</v>
      </c>
      <c r="Z906" s="38">
        <f>IF(AND(D906&lt;2025,2025&lt;=Zisk!$D$10),1,IF(D906=2025,0,""))</f>
        <v>1</v>
      </c>
      <c r="AA906" s="39" t="str">
        <f>IF(AND($D906&lt;=2025,Zisk!$D$10&gt;=2026),"x","")</f>
        <v/>
      </c>
      <c r="AB906" s="35" t="str">
        <f>IF(AND($D906&lt;=2026,Zisk!$D$10&gt;=2026),"(","")</f>
        <v/>
      </c>
      <c r="AC906" s="35" t="str">
        <f>IF(AND($D906&lt;=2026,Zisk!$D$10&gt;=2026),"1","")</f>
        <v/>
      </c>
      <c r="AD906" s="35" t="str">
        <f>IF(AND($D906&lt;=2026,Zisk!$D$10&gt;=2026),"+","")</f>
        <v/>
      </c>
      <c r="AE906" s="37" t="str">
        <f>IF(AND($D906&lt;=2026,Zisk!$D$10&gt;=2026),VstupniParametry_SKRYT!$D$10,"")</f>
        <v/>
      </c>
      <c r="AF906" s="35" t="str">
        <f>IF(AND($D906&lt;=2026,Zisk!$D$10&gt;=2026),")","")</f>
        <v/>
      </c>
      <c r="AG906" s="38" t="str">
        <f>IF(AND(D906&lt;2026,2026&lt;=Zisk!$D$10),1,IF(D906=2026,0,""))</f>
        <v/>
      </c>
      <c r="AH906" s="39" t="str">
        <f>IF(AND($D906&lt;=2026,Zisk!$D$10&gt;=2027),"x","")</f>
        <v/>
      </c>
      <c r="AI906" s="35" t="str">
        <f>IF(AND($D906&lt;=2027,Zisk!$D$10&gt;=2027),"(","")</f>
        <v/>
      </c>
      <c r="AJ906" s="35" t="str">
        <f>IF(AND($D906&lt;=2027,Zisk!$D$10&gt;=2027),"1","")</f>
        <v/>
      </c>
      <c r="AK906" s="35" t="str">
        <f>IF(AND($D906&lt;=2027,Zisk!$D$10&gt;=2027),"+","")</f>
        <v/>
      </c>
      <c r="AL906" s="37" t="str">
        <f>IF(AND($D906&lt;=2027,Zisk!$D$10&gt;=2027),VstupniParametry_SKRYT!$D$11,"")</f>
        <v/>
      </c>
      <c r="AM906" s="35" t="str">
        <f>IF(AND($D906&lt;=2027,Zisk!$D$10&gt;=2027),")","")</f>
        <v/>
      </c>
      <c r="AN906" s="38" t="str">
        <f>IF(AND(D906&lt;2027,2027&lt;=Zisk!$D$10),1,IF(D906=2027,0,""))</f>
        <v/>
      </c>
      <c r="AO906" s="39" t="str">
        <f>IF(AND($D906&lt;=2027,Zisk!$D$10&gt;=2028),"x","")</f>
        <v/>
      </c>
      <c r="AP906" s="35" t="str">
        <f>IF(AND($D906&lt;=2028,Zisk!$D$10&gt;=2028),"(","")</f>
        <v/>
      </c>
      <c r="AQ906" s="35" t="str">
        <f>IF(AND($D906&lt;=2028,Zisk!$D$10&gt;=2028),"1","")</f>
        <v/>
      </c>
      <c r="AR906" s="35" t="str">
        <f>IF(AND($D906&lt;=2028,Zisk!$D$10&gt;=2028),"+","")</f>
        <v/>
      </c>
      <c r="AS906" s="37" t="str">
        <f>IF(AND($D906&lt;=2028,Zisk!$D$10&gt;=2028),VstupniParametry_SKRYT!$D$12,"")</f>
        <v/>
      </c>
      <c r="AT906" s="35" t="str">
        <f>IF(AND($D906&lt;=2028,Zisk!$D$10&gt;=2028),")","")</f>
        <v/>
      </c>
      <c r="AU906" s="38" t="str">
        <f>IF(AND(D906&lt;2028,2028&lt;=Zisk!$D$10),1,IF(D906=2028,0,""))</f>
        <v/>
      </c>
      <c r="AV906" s="39" t="str">
        <f>IF(AND($D906&lt;=2028,Zisk!$D$10&gt;=2029),"x","")</f>
        <v/>
      </c>
      <c r="AW906" s="35" t="str">
        <f>IF(AND($D906&lt;=2029,Zisk!$D$10&gt;=2029),"(","")</f>
        <v/>
      </c>
      <c r="AX906" s="35" t="str">
        <f>IF(AND($D906&lt;=2029,Zisk!$D$10&gt;=2029),"1","")</f>
        <v/>
      </c>
      <c r="AY906" s="35" t="str">
        <f>IF(AND($D906&lt;=2029,Zisk!$D$10&gt;=2029),"+","")</f>
        <v/>
      </c>
      <c r="AZ906" s="37" t="str">
        <f>IF(AND($D906&lt;=2029,Zisk!$D$10&gt;=2029),VstupniParametry_SKRYT!$D$13,"")</f>
        <v/>
      </c>
      <c r="BA906" s="35" t="str">
        <f>IF(AND($D906&lt;=2029,Zisk!$D$10&gt;=2029),")","")</f>
        <v/>
      </c>
      <c r="BB906" s="38" t="str">
        <f>IF(AND(D906&lt;2029,2029&lt;=Zisk!$D$10),1,IF(D906=2029,0,""))</f>
        <v/>
      </c>
      <c r="BC906" s="39" t="str">
        <f>IF(AND($D906&lt;=2029,Zisk!$D$10&gt;=2030),"x","")</f>
        <v/>
      </c>
      <c r="BD906" s="35" t="str">
        <f>IF(AND($D906&lt;=2030,Zisk!$D$10&gt;=2030),"(","")</f>
        <v/>
      </c>
      <c r="BE906" s="35" t="str">
        <f>IF(AND($D906&lt;=2030,Zisk!$D$10&gt;=2030),"1","")</f>
        <v/>
      </c>
      <c r="BF906" s="35" t="str">
        <f>IF(AND($D906&lt;=2030,Zisk!$D$10&gt;=2030),"+","")</f>
        <v/>
      </c>
      <c r="BG906" s="37" t="str">
        <f>IF(AND($D906&lt;=2030,Zisk!$D$10&gt;=2030),VstupniParametry_SKRYT!$D$14,"")</f>
        <v/>
      </c>
      <c r="BH906" s="35" t="str">
        <f>IF(AND($D906&lt;=2030,Zisk!$D$10&gt;=2030),")","")</f>
        <v/>
      </c>
      <c r="BI906" s="38" t="str">
        <f>IF(AND(D906&lt;2030,2030&lt;=Zisk!$D$10),1,IF(D906=2030,0,""))</f>
        <v/>
      </c>
      <c r="BJ906" s="40" t="s">
        <v>32</v>
      </c>
      <c r="BK906" s="37">
        <f t="shared" si="424"/>
        <v>1</v>
      </c>
      <c r="BL906" s="35" t="str">
        <f t="shared" si="425"/>
        <v>x</v>
      </c>
      <c r="BM906" s="41">
        <f t="shared" si="426"/>
        <v>1</v>
      </c>
      <c r="BN906" s="37" t="str">
        <f t="shared" si="427"/>
        <v>x</v>
      </c>
      <c r="BO906" s="41">
        <f t="shared" si="412"/>
        <v>1.018</v>
      </c>
      <c r="BP906" s="41" t="str">
        <f t="shared" si="413"/>
        <v/>
      </c>
      <c r="BQ906" s="41" t="str">
        <f t="shared" si="414"/>
        <v/>
      </c>
      <c r="BR906" s="41" t="str">
        <f t="shared" si="415"/>
        <v/>
      </c>
      <c r="BS906" s="41" t="str">
        <f t="shared" si="416"/>
        <v/>
      </c>
      <c r="BT906" s="41" t="str">
        <f t="shared" si="417"/>
        <v/>
      </c>
      <c r="BU906" s="41" t="str">
        <f t="shared" si="418"/>
        <v/>
      </c>
      <c r="BV906" s="41" t="str">
        <f t="shared" si="419"/>
        <v/>
      </c>
      <c r="BW906" s="41" t="str">
        <f t="shared" si="420"/>
        <v/>
      </c>
      <c r="BX906" s="41" t="str">
        <f t="shared" si="421"/>
        <v/>
      </c>
      <c r="BY906" s="41" t="str">
        <f t="shared" si="422"/>
        <v/>
      </c>
      <c r="BZ906" s="40" t="s">
        <v>32</v>
      </c>
      <c r="CA906" s="41">
        <f t="shared" si="423"/>
        <v>1.018</v>
      </c>
      <c r="CB906" s="35"/>
      <c r="CC906" s="36">
        <f>IF(D906&gt;Zisk!$D$10,"",E906*CA906)</f>
        <v>0</v>
      </c>
    </row>
    <row r="907" spans="2:81" x14ac:dyDescent="0.2">
      <c r="B907" s="28" t="str">
        <f>Zisk!B918</f>
        <v/>
      </c>
      <c r="C907" s="28">
        <f>Zisk!C918</f>
        <v>0</v>
      </c>
      <c r="D907" s="28">
        <f>Zisk!E918</f>
        <v>0</v>
      </c>
      <c r="E907" s="29">
        <f>Zisk!D918</f>
        <v>0</v>
      </c>
      <c r="F907" s="29"/>
      <c r="G907" s="28" t="str">
        <f t="shared" ref="G907:G970" si="428">IF($D907&lt;=2021,"(","")</f>
        <v>(</v>
      </c>
      <c r="H907" s="28" t="str">
        <f t="shared" ref="H907:H970" si="429">IF($D907&lt;=2021,"1","")</f>
        <v>1</v>
      </c>
      <c r="I907" s="28" t="str">
        <f t="shared" ref="I907:I970" si="430">IF($D907&lt;=2021,"+","")</f>
        <v>+</v>
      </c>
      <c r="J907" s="30">
        <f>IF($D907&lt;=2021,VstupniParametry_SKRYT!$D$5,"")</f>
        <v>0.02</v>
      </c>
      <c r="K907" s="28" t="str">
        <f t="shared" ref="K907:K970" si="431">IF($D907&lt;=2021,")","")</f>
        <v>)</v>
      </c>
      <c r="L907" s="31">
        <f>IF($D907&lt;=2021,COUNTIF(Vypocet_SKRYT!T904:AS904,"&gt;=1"),"")</f>
        <v>0</v>
      </c>
      <c r="M907" s="32" t="str">
        <f t="shared" ref="M907:M970" si="432">IF($D907&lt;=2021,"x","")</f>
        <v>x</v>
      </c>
      <c r="N907" s="28" t="str">
        <f t="shared" ref="N907:N970" si="433">IF($D907&lt;=2024,"(","")</f>
        <v>(</v>
      </c>
      <c r="O907" s="28" t="str">
        <f t="shared" ref="O907:O970" si="434">IF($D907&lt;=2024,"1","")</f>
        <v>1</v>
      </c>
      <c r="P907" s="28" t="str">
        <f t="shared" ref="P907:P970" si="435">IF($D907&lt;=2024,"+","")</f>
        <v>+</v>
      </c>
      <c r="Q907" s="30">
        <f>IF($D907&lt;=2024,VstupniParametry_SKRYT!$D$6,"")</f>
        <v>0.06</v>
      </c>
      <c r="R907" s="28" t="str">
        <f t="shared" ref="R907:R970" si="436">IF($D907&lt;=2024,")","")</f>
        <v>)</v>
      </c>
      <c r="S907" s="31">
        <f>IF($D907&lt;=2024,COUNTIFS(Vypocet_SKRYT!AT904:AV904,"&gt;=1"),"")</f>
        <v>0</v>
      </c>
      <c r="T907" s="32" t="str">
        <f t="shared" ref="T907:T970" si="437">IF($D907&lt;=2024,"x","")</f>
        <v>x</v>
      </c>
      <c r="U907" s="28" t="str">
        <f t="shared" ref="U907:U970" si="438">IF($D907&lt;=2025,"(","")</f>
        <v>(</v>
      </c>
      <c r="V907" s="28" t="str">
        <f t="shared" ref="V907:V970" si="439">IF($D907&lt;=2025,"1","")</f>
        <v>1</v>
      </c>
      <c r="W907" s="28" t="str">
        <f t="shared" ref="W907:W970" si="440">IF($D907&lt;=2025,"+","")</f>
        <v>+</v>
      </c>
      <c r="X907" s="30">
        <f>IF($D907&lt;=2025,VstupniParametry_SKRYT!$D$9,"")</f>
        <v>1.7999999999999999E-2</v>
      </c>
      <c r="Y907" s="28" t="str">
        <f t="shared" ref="Y907:Y970" si="441">IF($D907&lt;=2025,")","")</f>
        <v>)</v>
      </c>
      <c r="Z907" s="31">
        <f>IF(AND(D907&lt;2025,2025&lt;=Zisk!$D$10),1,IF(D907=2025,0,""))</f>
        <v>1</v>
      </c>
      <c r="AA907" s="32" t="str">
        <f>IF(AND($D907&lt;=2025,Zisk!$D$10&gt;=2026),"x","")</f>
        <v/>
      </c>
      <c r="AB907" s="28" t="str">
        <f>IF(AND($D907&lt;=2026,Zisk!$D$10&gt;=2026),"(","")</f>
        <v/>
      </c>
      <c r="AC907" s="28" t="str">
        <f>IF(AND($D907&lt;=2026,Zisk!$D$10&gt;=2026),"1","")</f>
        <v/>
      </c>
      <c r="AD907" s="28" t="str">
        <f>IF(AND($D907&lt;=2026,Zisk!$D$10&gt;=2026),"+","")</f>
        <v/>
      </c>
      <c r="AE907" s="30" t="str">
        <f>IF(AND($D907&lt;=2026,Zisk!$D$10&gt;=2026),VstupniParametry_SKRYT!$D$10,"")</f>
        <v/>
      </c>
      <c r="AF907" s="28" t="str">
        <f>IF(AND($D907&lt;=2026,Zisk!$D$10&gt;=2026),")","")</f>
        <v/>
      </c>
      <c r="AG907" s="31" t="str">
        <f>IF(AND(D907&lt;2026,2026&lt;=Zisk!$D$10),1,IF(D907=2026,0,""))</f>
        <v/>
      </c>
      <c r="AH907" s="32" t="str">
        <f>IF(AND($D907&lt;=2026,Zisk!$D$10&gt;=2027),"x","")</f>
        <v/>
      </c>
      <c r="AI907" s="28" t="str">
        <f>IF(AND($D907&lt;=2027,Zisk!$D$10&gt;=2027),"(","")</f>
        <v/>
      </c>
      <c r="AJ907" s="28" t="str">
        <f>IF(AND($D907&lt;=2027,Zisk!$D$10&gt;=2027),"1","")</f>
        <v/>
      </c>
      <c r="AK907" s="28" t="str">
        <f>IF(AND($D907&lt;=2027,Zisk!$D$10&gt;=2027),"+","")</f>
        <v/>
      </c>
      <c r="AL907" s="30" t="str">
        <f>IF(AND($D907&lt;=2027,Zisk!$D$10&gt;=2027),VstupniParametry_SKRYT!$D$11,"")</f>
        <v/>
      </c>
      <c r="AM907" s="28" t="str">
        <f>IF(AND($D907&lt;=2027,Zisk!$D$10&gt;=2027),")","")</f>
        <v/>
      </c>
      <c r="AN907" s="31" t="str">
        <f>IF(AND(D907&lt;2027,2027&lt;=Zisk!$D$10),1,IF(D907=2027,0,""))</f>
        <v/>
      </c>
      <c r="AO907" s="32" t="str">
        <f>IF(AND($D907&lt;=2027,Zisk!$D$10&gt;=2028),"x","")</f>
        <v/>
      </c>
      <c r="AP907" s="28" t="str">
        <f>IF(AND($D907&lt;=2028,Zisk!$D$10&gt;=2028),"(","")</f>
        <v/>
      </c>
      <c r="AQ907" s="28" t="str">
        <f>IF(AND($D907&lt;=2028,Zisk!$D$10&gt;=2028),"1","")</f>
        <v/>
      </c>
      <c r="AR907" s="28" t="str">
        <f>IF(AND($D907&lt;=2028,Zisk!$D$10&gt;=2028),"+","")</f>
        <v/>
      </c>
      <c r="AS907" s="30" t="str">
        <f>IF(AND($D907&lt;=2028,Zisk!$D$10&gt;=2028),VstupniParametry_SKRYT!$D$12,"")</f>
        <v/>
      </c>
      <c r="AT907" s="28" t="str">
        <f>IF(AND($D907&lt;=2028,Zisk!$D$10&gt;=2028),")","")</f>
        <v/>
      </c>
      <c r="AU907" s="31" t="str">
        <f>IF(AND(D907&lt;2028,2028&lt;=Zisk!$D$10),1,IF(D907=2028,0,""))</f>
        <v/>
      </c>
      <c r="AV907" s="32" t="str">
        <f>IF(AND($D907&lt;=2028,Zisk!$D$10&gt;=2029),"x","")</f>
        <v/>
      </c>
      <c r="AW907" s="28" t="str">
        <f>IF(AND($D907&lt;=2029,Zisk!$D$10&gt;=2029),"(","")</f>
        <v/>
      </c>
      <c r="AX907" s="28" t="str">
        <f>IF(AND($D907&lt;=2029,Zisk!$D$10&gt;=2029),"1","")</f>
        <v/>
      </c>
      <c r="AY907" s="28" t="str">
        <f>IF(AND($D907&lt;=2029,Zisk!$D$10&gt;=2029),"+","")</f>
        <v/>
      </c>
      <c r="AZ907" s="30" t="str">
        <f>IF(AND($D907&lt;=2029,Zisk!$D$10&gt;=2029),VstupniParametry_SKRYT!$D$13,"")</f>
        <v/>
      </c>
      <c r="BA907" s="28" t="str">
        <f>IF(AND($D907&lt;=2029,Zisk!$D$10&gt;=2029),")","")</f>
        <v/>
      </c>
      <c r="BB907" s="31" t="str">
        <f>IF(AND(D907&lt;2029,2029&lt;=Zisk!$D$10),1,IF(D907=2029,0,""))</f>
        <v/>
      </c>
      <c r="BC907" s="32" t="str">
        <f>IF(AND($D907&lt;=2029,Zisk!$D$10&gt;=2030),"x","")</f>
        <v/>
      </c>
      <c r="BD907" s="28" t="str">
        <f>IF(AND($D907&lt;=2030,Zisk!$D$10&gt;=2030),"(","")</f>
        <v/>
      </c>
      <c r="BE907" s="28" t="str">
        <f>IF(AND($D907&lt;=2030,Zisk!$D$10&gt;=2030),"1","")</f>
        <v/>
      </c>
      <c r="BF907" s="28" t="str">
        <f>IF(AND($D907&lt;=2030,Zisk!$D$10&gt;=2030),"+","")</f>
        <v/>
      </c>
      <c r="BG907" s="30" t="str">
        <f>IF(AND($D907&lt;=2030,Zisk!$D$10&gt;=2030),VstupniParametry_SKRYT!$D$14,"")</f>
        <v/>
      </c>
      <c r="BH907" s="28" t="str">
        <f>IF(AND($D907&lt;=2030,Zisk!$D$10&gt;=2030),")","")</f>
        <v/>
      </c>
      <c r="BI907" s="31" t="str">
        <f>IF(AND(D907&lt;2030,2030&lt;=Zisk!$D$10),1,IF(D907=2030,0,""))</f>
        <v/>
      </c>
      <c r="BJ907" s="33" t="s">
        <v>32</v>
      </c>
      <c r="BK907" s="30">
        <f t="shared" si="424"/>
        <v>1</v>
      </c>
      <c r="BL907" s="28" t="str">
        <f t="shared" si="425"/>
        <v>x</v>
      </c>
      <c r="BM907" s="34">
        <f t="shared" si="426"/>
        <v>1</v>
      </c>
      <c r="BN907" s="30" t="str">
        <f t="shared" si="427"/>
        <v>x</v>
      </c>
      <c r="BO907" s="34">
        <f t="shared" ref="BO907:BO970" si="442">IF(X907="","",IF(BO$8=$D907,1,(1+X907)^Z907))</f>
        <v>1.018</v>
      </c>
      <c r="BP907" s="34" t="str">
        <f t="shared" ref="BP907:BP970" si="443">AA907</f>
        <v/>
      </c>
      <c r="BQ907" s="34" t="str">
        <f t="shared" ref="BQ907:BQ970" si="444">IF(AE907="","",(1+AE907)^AG907)</f>
        <v/>
      </c>
      <c r="BR907" s="34" t="str">
        <f t="shared" ref="BR907:BR970" si="445">AH907</f>
        <v/>
      </c>
      <c r="BS907" s="34" t="str">
        <f t="shared" ref="BS907:BS970" si="446">IF(AL907="","",(1+AL907)^AN907)</f>
        <v/>
      </c>
      <c r="BT907" s="34" t="str">
        <f t="shared" ref="BT907:BT970" si="447">AO907</f>
        <v/>
      </c>
      <c r="BU907" s="34" t="str">
        <f t="shared" ref="BU907:BU970" si="448">IF(AS907="","",(1+AS907)^AU907)</f>
        <v/>
      </c>
      <c r="BV907" s="34" t="str">
        <f t="shared" ref="BV907:BV970" si="449">AV907</f>
        <v/>
      </c>
      <c r="BW907" s="34" t="str">
        <f t="shared" ref="BW907:BW970" si="450">IF(AZ907="","",(1+AZ907)^BB907)</f>
        <v/>
      </c>
      <c r="BX907" s="34" t="str">
        <f t="shared" ref="BX907:BX970" si="451">BC907</f>
        <v/>
      </c>
      <c r="BY907" s="34" t="str">
        <f t="shared" ref="BY907:BY970" si="452">IF(BG907="","",(1+BG907)^BI907)</f>
        <v/>
      </c>
      <c r="BZ907" s="33" t="s">
        <v>32</v>
      </c>
      <c r="CA907" s="34">
        <f t="shared" ref="CA907:CA970" si="453">IF(BK907="",1,BK907)*IF(BM907="",1,BM907)*IF(BO907="",1,BO907)*IF(BQ907="",1,BQ907)*IF(BS907="",1,BS907)*IF(BU907="",1,BU907)*IF(BW907="",1,BW907)*IF(BY907="",1,BY907)</f>
        <v>1.018</v>
      </c>
      <c r="CB907" s="28"/>
      <c r="CC907" s="29">
        <f>IF(D907&gt;Zisk!$D$10,"",E907*CA907)</f>
        <v>0</v>
      </c>
    </row>
    <row r="908" spans="2:81" x14ac:dyDescent="0.2">
      <c r="B908" s="35" t="str">
        <f>Zisk!B919</f>
        <v/>
      </c>
      <c r="C908" s="35">
        <f>Zisk!C919</f>
        <v>0</v>
      </c>
      <c r="D908" s="35">
        <f>Zisk!E919</f>
        <v>0</v>
      </c>
      <c r="E908" s="36">
        <f>Zisk!D919</f>
        <v>0</v>
      </c>
      <c r="F908" s="36"/>
      <c r="G908" s="35" t="str">
        <f t="shared" si="428"/>
        <v>(</v>
      </c>
      <c r="H908" s="35" t="str">
        <f t="shared" si="429"/>
        <v>1</v>
      </c>
      <c r="I908" s="35" t="str">
        <f t="shared" si="430"/>
        <v>+</v>
      </c>
      <c r="J908" s="37">
        <f>IF($D908&lt;=2021,VstupniParametry_SKRYT!$D$5,"")</f>
        <v>0.02</v>
      </c>
      <c r="K908" s="35" t="str">
        <f t="shared" si="431"/>
        <v>)</v>
      </c>
      <c r="L908" s="38">
        <f>IF($D908&lt;=2021,COUNTIF(Vypocet_SKRYT!T905:AS905,"&gt;=1"),"")</f>
        <v>0</v>
      </c>
      <c r="M908" s="39" t="str">
        <f t="shared" si="432"/>
        <v>x</v>
      </c>
      <c r="N908" s="35" t="str">
        <f t="shared" si="433"/>
        <v>(</v>
      </c>
      <c r="O908" s="35" t="str">
        <f t="shared" si="434"/>
        <v>1</v>
      </c>
      <c r="P908" s="35" t="str">
        <f t="shared" si="435"/>
        <v>+</v>
      </c>
      <c r="Q908" s="37">
        <f>IF($D908&lt;=2024,VstupniParametry_SKRYT!$D$6,"")</f>
        <v>0.06</v>
      </c>
      <c r="R908" s="35" t="str">
        <f t="shared" si="436"/>
        <v>)</v>
      </c>
      <c r="S908" s="38">
        <f>IF($D908&lt;=2024,COUNTIFS(Vypocet_SKRYT!AT905:AV905,"&gt;=1"),"")</f>
        <v>0</v>
      </c>
      <c r="T908" s="39" t="str">
        <f t="shared" si="437"/>
        <v>x</v>
      </c>
      <c r="U908" s="35" t="str">
        <f t="shared" si="438"/>
        <v>(</v>
      </c>
      <c r="V908" s="35" t="str">
        <f t="shared" si="439"/>
        <v>1</v>
      </c>
      <c r="W908" s="35" t="str">
        <f t="shared" si="440"/>
        <v>+</v>
      </c>
      <c r="X908" s="37">
        <f>IF($D908&lt;=2025,VstupniParametry_SKRYT!$D$9,"")</f>
        <v>1.7999999999999999E-2</v>
      </c>
      <c r="Y908" s="35" t="str">
        <f t="shared" si="441"/>
        <v>)</v>
      </c>
      <c r="Z908" s="38">
        <f>IF(AND(D908&lt;2025,2025&lt;=Zisk!$D$10),1,IF(D908=2025,0,""))</f>
        <v>1</v>
      </c>
      <c r="AA908" s="39" t="str">
        <f>IF(AND($D908&lt;=2025,Zisk!$D$10&gt;=2026),"x","")</f>
        <v/>
      </c>
      <c r="AB908" s="35" t="str">
        <f>IF(AND($D908&lt;=2026,Zisk!$D$10&gt;=2026),"(","")</f>
        <v/>
      </c>
      <c r="AC908" s="35" t="str">
        <f>IF(AND($D908&lt;=2026,Zisk!$D$10&gt;=2026),"1","")</f>
        <v/>
      </c>
      <c r="AD908" s="35" t="str">
        <f>IF(AND($D908&lt;=2026,Zisk!$D$10&gt;=2026),"+","")</f>
        <v/>
      </c>
      <c r="AE908" s="37" t="str">
        <f>IF(AND($D908&lt;=2026,Zisk!$D$10&gt;=2026),VstupniParametry_SKRYT!$D$10,"")</f>
        <v/>
      </c>
      <c r="AF908" s="35" t="str">
        <f>IF(AND($D908&lt;=2026,Zisk!$D$10&gt;=2026),")","")</f>
        <v/>
      </c>
      <c r="AG908" s="38" t="str">
        <f>IF(AND(D908&lt;2026,2026&lt;=Zisk!$D$10),1,IF(D908=2026,0,""))</f>
        <v/>
      </c>
      <c r="AH908" s="39" t="str">
        <f>IF(AND($D908&lt;=2026,Zisk!$D$10&gt;=2027),"x","")</f>
        <v/>
      </c>
      <c r="AI908" s="35" t="str">
        <f>IF(AND($D908&lt;=2027,Zisk!$D$10&gt;=2027),"(","")</f>
        <v/>
      </c>
      <c r="AJ908" s="35" t="str">
        <f>IF(AND($D908&lt;=2027,Zisk!$D$10&gt;=2027),"1","")</f>
        <v/>
      </c>
      <c r="AK908" s="35" t="str">
        <f>IF(AND($D908&lt;=2027,Zisk!$D$10&gt;=2027),"+","")</f>
        <v/>
      </c>
      <c r="AL908" s="37" t="str">
        <f>IF(AND($D908&lt;=2027,Zisk!$D$10&gt;=2027),VstupniParametry_SKRYT!$D$11,"")</f>
        <v/>
      </c>
      <c r="AM908" s="35" t="str">
        <f>IF(AND($D908&lt;=2027,Zisk!$D$10&gt;=2027),")","")</f>
        <v/>
      </c>
      <c r="AN908" s="38" t="str">
        <f>IF(AND(D908&lt;2027,2027&lt;=Zisk!$D$10),1,IF(D908=2027,0,""))</f>
        <v/>
      </c>
      <c r="AO908" s="39" t="str">
        <f>IF(AND($D908&lt;=2027,Zisk!$D$10&gt;=2028),"x","")</f>
        <v/>
      </c>
      <c r="AP908" s="35" t="str">
        <f>IF(AND($D908&lt;=2028,Zisk!$D$10&gt;=2028),"(","")</f>
        <v/>
      </c>
      <c r="AQ908" s="35" t="str">
        <f>IF(AND($D908&lt;=2028,Zisk!$D$10&gt;=2028),"1","")</f>
        <v/>
      </c>
      <c r="AR908" s="35" t="str">
        <f>IF(AND($D908&lt;=2028,Zisk!$D$10&gt;=2028),"+","")</f>
        <v/>
      </c>
      <c r="AS908" s="37" t="str">
        <f>IF(AND($D908&lt;=2028,Zisk!$D$10&gt;=2028),VstupniParametry_SKRYT!$D$12,"")</f>
        <v/>
      </c>
      <c r="AT908" s="35" t="str">
        <f>IF(AND($D908&lt;=2028,Zisk!$D$10&gt;=2028),")","")</f>
        <v/>
      </c>
      <c r="AU908" s="38" t="str">
        <f>IF(AND(D908&lt;2028,2028&lt;=Zisk!$D$10),1,IF(D908=2028,0,""))</f>
        <v/>
      </c>
      <c r="AV908" s="39" t="str">
        <f>IF(AND($D908&lt;=2028,Zisk!$D$10&gt;=2029),"x","")</f>
        <v/>
      </c>
      <c r="AW908" s="35" t="str">
        <f>IF(AND($D908&lt;=2029,Zisk!$D$10&gt;=2029),"(","")</f>
        <v/>
      </c>
      <c r="AX908" s="35" t="str">
        <f>IF(AND($D908&lt;=2029,Zisk!$D$10&gt;=2029),"1","")</f>
        <v/>
      </c>
      <c r="AY908" s="35" t="str">
        <f>IF(AND($D908&lt;=2029,Zisk!$D$10&gt;=2029),"+","")</f>
        <v/>
      </c>
      <c r="AZ908" s="37" t="str">
        <f>IF(AND($D908&lt;=2029,Zisk!$D$10&gt;=2029),VstupniParametry_SKRYT!$D$13,"")</f>
        <v/>
      </c>
      <c r="BA908" s="35" t="str">
        <f>IF(AND($D908&lt;=2029,Zisk!$D$10&gt;=2029),")","")</f>
        <v/>
      </c>
      <c r="BB908" s="38" t="str">
        <f>IF(AND(D908&lt;2029,2029&lt;=Zisk!$D$10),1,IF(D908=2029,0,""))</f>
        <v/>
      </c>
      <c r="BC908" s="39" t="str">
        <f>IF(AND($D908&lt;=2029,Zisk!$D$10&gt;=2030),"x","")</f>
        <v/>
      </c>
      <c r="BD908" s="35" t="str">
        <f>IF(AND($D908&lt;=2030,Zisk!$D$10&gt;=2030),"(","")</f>
        <v/>
      </c>
      <c r="BE908" s="35" t="str">
        <f>IF(AND($D908&lt;=2030,Zisk!$D$10&gt;=2030),"1","")</f>
        <v/>
      </c>
      <c r="BF908" s="35" t="str">
        <f>IF(AND($D908&lt;=2030,Zisk!$D$10&gt;=2030),"+","")</f>
        <v/>
      </c>
      <c r="BG908" s="37" t="str">
        <f>IF(AND($D908&lt;=2030,Zisk!$D$10&gt;=2030),VstupniParametry_SKRYT!$D$14,"")</f>
        <v/>
      </c>
      <c r="BH908" s="35" t="str">
        <f>IF(AND($D908&lt;=2030,Zisk!$D$10&gt;=2030),")","")</f>
        <v/>
      </c>
      <c r="BI908" s="38" t="str">
        <f>IF(AND(D908&lt;2030,2030&lt;=Zisk!$D$10),1,IF(D908=2030,0,""))</f>
        <v/>
      </c>
      <c r="BJ908" s="40" t="s">
        <v>32</v>
      </c>
      <c r="BK908" s="37">
        <f t="shared" ref="BK908:BK971" si="454">IF(J908="","",(1+J908)^L908)</f>
        <v>1</v>
      </c>
      <c r="BL908" s="35" t="str">
        <f t="shared" ref="BL908:BL971" si="455">M908</f>
        <v>x</v>
      </c>
      <c r="BM908" s="41">
        <f t="shared" ref="BM908:BM971" si="456">IF(J908="","",(1+Q908)^S908)</f>
        <v>1</v>
      </c>
      <c r="BN908" s="37" t="str">
        <f t="shared" ref="BN908:BN971" si="457">T908</f>
        <v>x</v>
      </c>
      <c r="BO908" s="41">
        <f t="shared" si="442"/>
        <v>1.018</v>
      </c>
      <c r="BP908" s="41" t="str">
        <f t="shared" si="443"/>
        <v/>
      </c>
      <c r="BQ908" s="41" t="str">
        <f t="shared" si="444"/>
        <v/>
      </c>
      <c r="BR908" s="41" t="str">
        <f t="shared" si="445"/>
        <v/>
      </c>
      <c r="BS908" s="41" t="str">
        <f t="shared" si="446"/>
        <v/>
      </c>
      <c r="BT908" s="41" t="str">
        <f t="shared" si="447"/>
        <v/>
      </c>
      <c r="BU908" s="41" t="str">
        <f t="shared" si="448"/>
        <v/>
      </c>
      <c r="BV908" s="41" t="str">
        <f t="shared" si="449"/>
        <v/>
      </c>
      <c r="BW908" s="41" t="str">
        <f t="shared" si="450"/>
        <v/>
      </c>
      <c r="BX908" s="41" t="str">
        <f t="shared" si="451"/>
        <v/>
      </c>
      <c r="BY908" s="41" t="str">
        <f t="shared" si="452"/>
        <v/>
      </c>
      <c r="BZ908" s="40" t="s">
        <v>32</v>
      </c>
      <c r="CA908" s="41">
        <f t="shared" si="453"/>
        <v>1.018</v>
      </c>
      <c r="CB908" s="35"/>
      <c r="CC908" s="36">
        <f>IF(D908&gt;Zisk!$D$10,"",E908*CA908)</f>
        <v>0</v>
      </c>
    </row>
    <row r="909" spans="2:81" x14ac:dyDescent="0.2">
      <c r="B909" s="28" t="str">
        <f>Zisk!B920</f>
        <v/>
      </c>
      <c r="C909" s="28">
        <f>Zisk!C920</f>
        <v>0</v>
      </c>
      <c r="D909" s="28">
        <f>Zisk!E920</f>
        <v>0</v>
      </c>
      <c r="E909" s="29">
        <f>Zisk!D920</f>
        <v>0</v>
      </c>
      <c r="F909" s="29"/>
      <c r="G909" s="28" t="str">
        <f t="shared" si="428"/>
        <v>(</v>
      </c>
      <c r="H909" s="28" t="str">
        <f t="shared" si="429"/>
        <v>1</v>
      </c>
      <c r="I909" s="28" t="str">
        <f t="shared" si="430"/>
        <v>+</v>
      </c>
      <c r="J909" s="30">
        <f>IF($D909&lt;=2021,VstupniParametry_SKRYT!$D$5,"")</f>
        <v>0.02</v>
      </c>
      <c r="K909" s="28" t="str">
        <f t="shared" si="431"/>
        <v>)</v>
      </c>
      <c r="L909" s="31">
        <f>IF($D909&lt;=2021,COUNTIF(Vypocet_SKRYT!T906:AS906,"&gt;=1"),"")</f>
        <v>0</v>
      </c>
      <c r="M909" s="32" t="str">
        <f t="shared" si="432"/>
        <v>x</v>
      </c>
      <c r="N909" s="28" t="str">
        <f t="shared" si="433"/>
        <v>(</v>
      </c>
      <c r="O909" s="28" t="str">
        <f t="shared" si="434"/>
        <v>1</v>
      </c>
      <c r="P909" s="28" t="str">
        <f t="shared" si="435"/>
        <v>+</v>
      </c>
      <c r="Q909" s="30">
        <f>IF($D909&lt;=2024,VstupniParametry_SKRYT!$D$6,"")</f>
        <v>0.06</v>
      </c>
      <c r="R909" s="28" t="str">
        <f t="shared" si="436"/>
        <v>)</v>
      </c>
      <c r="S909" s="31">
        <f>IF($D909&lt;=2024,COUNTIFS(Vypocet_SKRYT!AT906:AV906,"&gt;=1"),"")</f>
        <v>0</v>
      </c>
      <c r="T909" s="32" t="str">
        <f t="shared" si="437"/>
        <v>x</v>
      </c>
      <c r="U909" s="28" t="str">
        <f t="shared" si="438"/>
        <v>(</v>
      </c>
      <c r="V909" s="28" t="str">
        <f t="shared" si="439"/>
        <v>1</v>
      </c>
      <c r="W909" s="28" t="str">
        <f t="shared" si="440"/>
        <v>+</v>
      </c>
      <c r="X909" s="30">
        <f>IF($D909&lt;=2025,VstupniParametry_SKRYT!$D$9,"")</f>
        <v>1.7999999999999999E-2</v>
      </c>
      <c r="Y909" s="28" t="str">
        <f t="shared" si="441"/>
        <v>)</v>
      </c>
      <c r="Z909" s="31">
        <f>IF(AND(D909&lt;2025,2025&lt;=Zisk!$D$10),1,IF(D909=2025,0,""))</f>
        <v>1</v>
      </c>
      <c r="AA909" s="32" t="str">
        <f>IF(AND($D909&lt;=2025,Zisk!$D$10&gt;=2026),"x","")</f>
        <v/>
      </c>
      <c r="AB909" s="28" t="str">
        <f>IF(AND($D909&lt;=2026,Zisk!$D$10&gt;=2026),"(","")</f>
        <v/>
      </c>
      <c r="AC909" s="28" t="str">
        <f>IF(AND($D909&lt;=2026,Zisk!$D$10&gt;=2026),"1","")</f>
        <v/>
      </c>
      <c r="AD909" s="28" t="str">
        <f>IF(AND($D909&lt;=2026,Zisk!$D$10&gt;=2026),"+","")</f>
        <v/>
      </c>
      <c r="AE909" s="30" t="str">
        <f>IF(AND($D909&lt;=2026,Zisk!$D$10&gt;=2026),VstupniParametry_SKRYT!$D$10,"")</f>
        <v/>
      </c>
      <c r="AF909" s="28" t="str">
        <f>IF(AND($D909&lt;=2026,Zisk!$D$10&gt;=2026),")","")</f>
        <v/>
      </c>
      <c r="AG909" s="31" t="str">
        <f>IF(AND(D909&lt;2026,2026&lt;=Zisk!$D$10),1,IF(D909=2026,0,""))</f>
        <v/>
      </c>
      <c r="AH909" s="32" t="str">
        <f>IF(AND($D909&lt;=2026,Zisk!$D$10&gt;=2027),"x","")</f>
        <v/>
      </c>
      <c r="AI909" s="28" t="str">
        <f>IF(AND($D909&lt;=2027,Zisk!$D$10&gt;=2027),"(","")</f>
        <v/>
      </c>
      <c r="AJ909" s="28" t="str">
        <f>IF(AND($D909&lt;=2027,Zisk!$D$10&gt;=2027),"1","")</f>
        <v/>
      </c>
      <c r="AK909" s="28" t="str">
        <f>IF(AND($D909&lt;=2027,Zisk!$D$10&gt;=2027),"+","")</f>
        <v/>
      </c>
      <c r="AL909" s="30" t="str">
        <f>IF(AND($D909&lt;=2027,Zisk!$D$10&gt;=2027),VstupniParametry_SKRYT!$D$11,"")</f>
        <v/>
      </c>
      <c r="AM909" s="28" t="str">
        <f>IF(AND($D909&lt;=2027,Zisk!$D$10&gt;=2027),")","")</f>
        <v/>
      </c>
      <c r="AN909" s="31" t="str">
        <f>IF(AND(D909&lt;2027,2027&lt;=Zisk!$D$10),1,IF(D909=2027,0,""))</f>
        <v/>
      </c>
      <c r="AO909" s="32" t="str">
        <f>IF(AND($D909&lt;=2027,Zisk!$D$10&gt;=2028),"x","")</f>
        <v/>
      </c>
      <c r="AP909" s="28" t="str">
        <f>IF(AND($D909&lt;=2028,Zisk!$D$10&gt;=2028),"(","")</f>
        <v/>
      </c>
      <c r="AQ909" s="28" t="str">
        <f>IF(AND($D909&lt;=2028,Zisk!$D$10&gt;=2028),"1","")</f>
        <v/>
      </c>
      <c r="AR909" s="28" t="str">
        <f>IF(AND($D909&lt;=2028,Zisk!$D$10&gt;=2028),"+","")</f>
        <v/>
      </c>
      <c r="AS909" s="30" t="str">
        <f>IF(AND($D909&lt;=2028,Zisk!$D$10&gt;=2028),VstupniParametry_SKRYT!$D$12,"")</f>
        <v/>
      </c>
      <c r="AT909" s="28" t="str">
        <f>IF(AND($D909&lt;=2028,Zisk!$D$10&gt;=2028),")","")</f>
        <v/>
      </c>
      <c r="AU909" s="31" t="str">
        <f>IF(AND(D909&lt;2028,2028&lt;=Zisk!$D$10),1,IF(D909=2028,0,""))</f>
        <v/>
      </c>
      <c r="AV909" s="32" t="str">
        <f>IF(AND($D909&lt;=2028,Zisk!$D$10&gt;=2029),"x","")</f>
        <v/>
      </c>
      <c r="AW909" s="28" t="str">
        <f>IF(AND($D909&lt;=2029,Zisk!$D$10&gt;=2029),"(","")</f>
        <v/>
      </c>
      <c r="AX909" s="28" t="str">
        <f>IF(AND($D909&lt;=2029,Zisk!$D$10&gt;=2029),"1","")</f>
        <v/>
      </c>
      <c r="AY909" s="28" t="str">
        <f>IF(AND($D909&lt;=2029,Zisk!$D$10&gt;=2029),"+","")</f>
        <v/>
      </c>
      <c r="AZ909" s="30" t="str">
        <f>IF(AND($D909&lt;=2029,Zisk!$D$10&gt;=2029),VstupniParametry_SKRYT!$D$13,"")</f>
        <v/>
      </c>
      <c r="BA909" s="28" t="str">
        <f>IF(AND($D909&lt;=2029,Zisk!$D$10&gt;=2029),")","")</f>
        <v/>
      </c>
      <c r="BB909" s="31" t="str">
        <f>IF(AND(D909&lt;2029,2029&lt;=Zisk!$D$10),1,IF(D909=2029,0,""))</f>
        <v/>
      </c>
      <c r="BC909" s="32" t="str">
        <f>IF(AND($D909&lt;=2029,Zisk!$D$10&gt;=2030),"x","")</f>
        <v/>
      </c>
      <c r="BD909" s="28" t="str">
        <f>IF(AND($D909&lt;=2030,Zisk!$D$10&gt;=2030),"(","")</f>
        <v/>
      </c>
      <c r="BE909" s="28" t="str">
        <f>IF(AND($D909&lt;=2030,Zisk!$D$10&gt;=2030),"1","")</f>
        <v/>
      </c>
      <c r="BF909" s="28" t="str">
        <f>IF(AND($D909&lt;=2030,Zisk!$D$10&gt;=2030),"+","")</f>
        <v/>
      </c>
      <c r="BG909" s="30" t="str">
        <f>IF(AND($D909&lt;=2030,Zisk!$D$10&gt;=2030),VstupniParametry_SKRYT!$D$14,"")</f>
        <v/>
      </c>
      <c r="BH909" s="28" t="str">
        <f>IF(AND($D909&lt;=2030,Zisk!$D$10&gt;=2030),")","")</f>
        <v/>
      </c>
      <c r="BI909" s="31" t="str">
        <f>IF(AND(D909&lt;2030,2030&lt;=Zisk!$D$10),1,IF(D909=2030,0,""))</f>
        <v/>
      </c>
      <c r="BJ909" s="33" t="s">
        <v>32</v>
      </c>
      <c r="BK909" s="30">
        <f t="shared" si="454"/>
        <v>1</v>
      </c>
      <c r="BL909" s="28" t="str">
        <f t="shared" si="455"/>
        <v>x</v>
      </c>
      <c r="BM909" s="34">
        <f t="shared" si="456"/>
        <v>1</v>
      </c>
      <c r="BN909" s="30" t="str">
        <f t="shared" si="457"/>
        <v>x</v>
      </c>
      <c r="BO909" s="34">
        <f t="shared" si="442"/>
        <v>1.018</v>
      </c>
      <c r="BP909" s="34" t="str">
        <f t="shared" si="443"/>
        <v/>
      </c>
      <c r="BQ909" s="34" t="str">
        <f t="shared" si="444"/>
        <v/>
      </c>
      <c r="BR909" s="34" t="str">
        <f t="shared" si="445"/>
        <v/>
      </c>
      <c r="BS909" s="34" t="str">
        <f t="shared" si="446"/>
        <v/>
      </c>
      <c r="BT909" s="34" t="str">
        <f t="shared" si="447"/>
        <v/>
      </c>
      <c r="BU909" s="34" t="str">
        <f t="shared" si="448"/>
        <v/>
      </c>
      <c r="BV909" s="34" t="str">
        <f t="shared" si="449"/>
        <v/>
      </c>
      <c r="BW909" s="34" t="str">
        <f t="shared" si="450"/>
        <v/>
      </c>
      <c r="BX909" s="34" t="str">
        <f t="shared" si="451"/>
        <v/>
      </c>
      <c r="BY909" s="34" t="str">
        <f t="shared" si="452"/>
        <v/>
      </c>
      <c r="BZ909" s="33" t="s">
        <v>32</v>
      </c>
      <c r="CA909" s="34">
        <f t="shared" si="453"/>
        <v>1.018</v>
      </c>
      <c r="CB909" s="28"/>
      <c r="CC909" s="29">
        <f>IF(D909&gt;Zisk!$D$10,"",E909*CA909)</f>
        <v>0</v>
      </c>
    </row>
    <row r="910" spans="2:81" x14ac:dyDescent="0.2">
      <c r="B910" s="35" t="str">
        <f>Zisk!B921</f>
        <v/>
      </c>
      <c r="C910" s="35">
        <f>Zisk!C921</f>
        <v>0</v>
      </c>
      <c r="D910" s="35">
        <f>Zisk!E921</f>
        <v>0</v>
      </c>
      <c r="E910" s="36">
        <f>Zisk!D921</f>
        <v>0</v>
      </c>
      <c r="F910" s="36"/>
      <c r="G910" s="35" t="str">
        <f t="shared" si="428"/>
        <v>(</v>
      </c>
      <c r="H910" s="35" t="str">
        <f t="shared" si="429"/>
        <v>1</v>
      </c>
      <c r="I910" s="35" t="str">
        <f t="shared" si="430"/>
        <v>+</v>
      </c>
      <c r="J910" s="37">
        <f>IF($D910&lt;=2021,VstupniParametry_SKRYT!$D$5,"")</f>
        <v>0.02</v>
      </c>
      <c r="K910" s="35" t="str">
        <f t="shared" si="431"/>
        <v>)</v>
      </c>
      <c r="L910" s="38">
        <f>IF($D910&lt;=2021,COUNTIF(Vypocet_SKRYT!T907:AS907,"&gt;=1"),"")</f>
        <v>0</v>
      </c>
      <c r="M910" s="39" t="str">
        <f t="shared" si="432"/>
        <v>x</v>
      </c>
      <c r="N910" s="35" t="str">
        <f t="shared" si="433"/>
        <v>(</v>
      </c>
      <c r="O910" s="35" t="str">
        <f t="shared" si="434"/>
        <v>1</v>
      </c>
      <c r="P910" s="35" t="str">
        <f t="shared" si="435"/>
        <v>+</v>
      </c>
      <c r="Q910" s="37">
        <f>IF($D910&lt;=2024,VstupniParametry_SKRYT!$D$6,"")</f>
        <v>0.06</v>
      </c>
      <c r="R910" s="35" t="str">
        <f t="shared" si="436"/>
        <v>)</v>
      </c>
      <c r="S910" s="38">
        <f>IF($D910&lt;=2024,COUNTIFS(Vypocet_SKRYT!AT907:AV907,"&gt;=1"),"")</f>
        <v>0</v>
      </c>
      <c r="T910" s="39" t="str">
        <f t="shared" si="437"/>
        <v>x</v>
      </c>
      <c r="U910" s="35" t="str">
        <f t="shared" si="438"/>
        <v>(</v>
      </c>
      <c r="V910" s="35" t="str">
        <f t="shared" si="439"/>
        <v>1</v>
      </c>
      <c r="W910" s="35" t="str">
        <f t="shared" si="440"/>
        <v>+</v>
      </c>
      <c r="X910" s="37">
        <f>IF($D910&lt;=2025,VstupniParametry_SKRYT!$D$9,"")</f>
        <v>1.7999999999999999E-2</v>
      </c>
      <c r="Y910" s="35" t="str">
        <f t="shared" si="441"/>
        <v>)</v>
      </c>
      <c r="Z910" s="38">
        <f>IF(AND(D910&lt;2025,2025&lt;=Zisk!$D$10),1,IF(D910=2025,0,""))</f>
        <v>1</v>
      </c>
      <c r="AA910" s="39" t="str">
        <f>IF(AND($D910&lt;=2025,Zisk!$D$10&gt;=2026),"x","")</f>
        <v/>
      </c>
      <c r="AB910" s="35" t="str">
        <f>IF(AND($D910&lt;=2026,Zisk!$D$10&gt;=2026),"(","")</f>
        <v/>
      </c>
      <c r="AC910" s="35" t="str">
        <f>IF(AND($D910&lt;=2026,Zisk!$D$10&gt;=2026),"1","")</f>
        <v/>
      </c>
      <c r="AD910" s="35" t="str">
        <f>IF(AND($D910&lt;=2026,Zisk!$D$10&gt;=2026),"+","")</f>
        <v/>
      </c>
      <c r="AE910" s="37" t="str">
        <f>IF(AND($D910&lt;=2026,Zisk!$D$10&gt;=2026),VstupniParametry_SKRYT!$D$10,"")</f>
        <v/>
      </c>
      <c r="AF910" s="35" t="str">
        <f>IF(AND($D910&lt;=2026,Zisk!$D$10&gt;=2026),")","")</f>
        <v/>
      </c>
      <c r="AG910" s="38" t="str">
        <f>IF(AND(D910&lt;2026,2026&lt;=Zisk!$D$10),1,IF(D910=2026,0,""))</f>
        <v/>
      </c>
      <c r="AH910" s="39" t="str">
        <f>IF(AND($D910&lt;=2026,Zisk!$D$10&gt;=2027),"x","")</f>
        <v/>
      </c>
      <c r="AI910" s="35" t="str">
        <f>IF(AND($D910&lt;=2027,Zisk!$D$10&gt;=2027),"(","")</f>
        <v/>
      </c>
      <c r="AJ910" s="35" t="str">
        <f>IF(AND($D910&lt;=2027,Zisk!$D$10&gt;=2027),"1","")</f>
        <v/>
      </c>
      <c r="AK910" s="35" t="str">
        <f>IF(AND($D910&lt;=2027,Zisk!$D$10&gt;=2027),"+","")</f>
        <v/>
      </c>
      <c r="AL910" s="37" t="str">
        <f>IF(AND($D910&lt;=2027,Zisk!$D$10&gt;=2027),VstupniParametry_SKRYT!$D$11,"")</f>
        <v/>
      </c>
      <c r="AM910" s="35" t="str">
        <f>IF(AND($D910&lt;=2027,Zisk!$D$10&gt;=2027),")","")</f>
        <v/>
      </c>
      <c r="AN910" s="38" t="str">
        <f>IF(AND(D910&lt;2027,2027&lt;=Zisk!$D$10),1,IF(D910=2027,0,""))</f>
        <v/>
      </c>
      <c r="AO910" s="39" t="str">
        <f>IF(AND($D910&lt;=2027,Zisk!$D$10&gt;=2028),"x","")</f>
        <v/>
      </c>
      <c r="AP910" s="35" t="str">
        <f>IF(AND($D910&lt;=2028,Zisk!$D$10&gt;=2028),"(","")</f>
        <v/>
      </c>
      <c r="AQ910" s="35" t="str">
        <f>IF(AND($D910&lt;=2028,Zisk!$D$10&gt;=2028),"1","")</f>
        <v/>
      </c>
      <c r="AR910" s="35" t="str">
        <f>IF(AND($D910&lt;=2028,Zisk!$D$10&gt;=2028),"+","")</f>
        <v/>
      </c>
      <c r="AS910" s="37" t="str">
        <f>IF(AND($D910&lt;=2028,Zisk!$D$10&gt;=2028),VstupniParametry_SKRYT!$D$12,"")</f>
        <v/>
      </c>
      <c r="AT910" s="35" t="str">
        <f>IF(AND($D910&lt;=2028,Zisk!$D$10&gt;=2028),")","")</f>
        <v/>
      </c>
      <c r="AU910" s="38" t="str">
        <f>IF(AND(D910&lt;2028,2028&lt;=Zisk!$D$10),1,IF(D910=2028,0,""))</f>
        <v/>
      </c>
      <c r="AV910" s="39" t="str">
        <f>IF(AND($D910&lt;=2028,Zisk!$D$10&gt;=2029),"x","")</f>
        <v/>
      </c>
      <c r="AW910" s="35" t="str">
        <f>IF(AND($D910&lt;=2029,Zisk!$D$10&gt;=2029),"(","")</f>
        <v/>
      </c>
      <c r="AX910" s="35" t="str">
        <f>IF(AND($D910&lt;=2029,Zisk!$D$10&gt;=2029),"1","")</f>
        <v/>
      </c>
      <c r="AY910" s="35" t="str">
        <f>IF(AND($D910&lt;=2029,Zisk!$D$10&gt;=2029),"+","")</f>
        <v/>
      </c>
      <c r="AZ910" s="37" t="str">
        <f>IF(AND($D910&lt;=2029,Zisk!$D$10&gt;=2029),VstupniParametry_SKRYT!$D$13,"")</f>
        <v/>
      </c>
      <c r="BA910" s="35" t="str">
        <f>IF(AND($D910&lt;=2029,Zisk!$D$10&gt;=2029),")","")</f>
        <v/>
      </c>
      <c r="BB910" s="38" t="str">
        <f>IF(AND(D910&lt;2029,2029&lt;=Zisk!$D$10),1,IF(D910=2029,0,""))</f>
        <v/>
      </c>
      <c r="BC910" s="39" t="str">
        <f>IF(AND($D910&lt;=2029,Zisk!$D$10&gt;=2030),"x","")</f>
        <v/>
      </c>
      <c r="BD910" s="35" t="str">
        <f>IF(AND($D910&lt;=2030,Zisk!$D$10&gt;=2030),"(","")</f>
        <v/>
      </c>
      <c r="BE910" s="35" t="str">
        <f>IF(AND($D910&lt;=2030,Zisk!$D$10&gt;=2030),"1","")</f>
        <v/>
      </c>
      <c r="BF910" s="35" t="str">
        <f>IF(AND($D910&lt;=2030,Zisk!$D$10&gt;=2030),"+","")</f>
        <v/>
      </c>
      <c r="BG910" s="37" t="str">
        <f>IF(AND($D910&lt;=2030,Zisk!$D$10&gt;=2030),VstupniParametry_SKRYT!$D$14,"")</f>
        <v/>
      </c>
      <c r="BH910" s="35" t="str">
        <f>IF(AND($D910&lt;=2030,Zisk!$D$10&gt;=2030),")","")</f>
        <v/>
      </c>
      <c r="BI910" s="38" t="str">
        <f>IF(AND(D910&lt;2030,2030&lt;=Zisk!$D$10),1,IF(D910=2030,0,""))</f>
        <v/>
      </c>
      <c r="BJ910" s="40" t="s">
        <v>32</v>
      </c>
      <c r="BK910" s="37">
        <f t="shared" si="454"/>
        <v>1</v>
      </c>
      <c r="BL910" s="35" t="str">
        <f t="shared" si="455"/>
        <v>x</v>
      </c>
      <c r="BM910" s="41">
        <f t="shared" si="456"/>
        <v>1</v>
      </c>
      <c r="BN910" s="37" t="str">
        <f t="shared" si="457"/>
        <v>x</v>
      </c>
      <c r="BO910" s="41">
        <f t="shared" si="442"/>
        <v>1.018</v>
      </c>
      <c r="BP910" s="41" t="str">
        <f t="shared" si="443"/>
        <v/>
      </c>
      <c r="BQ910" s="41" t="str">
        <f t="shared" si="444"/>
        <v/>
      </c>
      <c r="BR910" s="41" t="str">
        <f t="shared" si="445"/>
        <v/>
      </c>
      <c r="BS910" s="41" t="str">
        <f t="shared" si="446"/>
        <v/>
      </c>
      <c r="BT910" s="41" t="str">
        <f t="shared" si="447"/>
        <v/>
      </c>
      <c r="BU910" s="41" t="str">
        <f t="shared" si="448"/>
        <v/>
      </c>
      <c r="BV910" s="41" t="str">
        <f t="shared" si="449"/>
        <v/>
      </c>
      <c r="BW910" s="41" t="str">
        <f t="shared" si="450"/>
        <v/>
      </c>
      <c r="BX910" s="41" t="str">
        <f t="shared" si="451"/>
        <v/>
      </c>
      <c r="BY910" s="41" t="str">
        <f t="shared" si="452"/>
        <v/>
      </c>
      <c r="BZ910" s="40" t="s">
        <v>32</v>
      </c>
      <c r="CA910" s="41">
        <f t="shared" si="453"/>
        <v>1.018</v>
      </c>
      <c r="CB910" s="35"/>
      <c r="CC910" s="36">
        <f>IF(D910&gt;Zisk!$D$10,"",E910*CA910)</f>
        <v>0</v>
      </c>
    </row>
    <row r="911" spans="2:81" x14ac:dyDescent="0.2">
      <c r="B911" s="28" t="str">
        <f>Zisk!B922</f>
        <v/>
      </c>
      <c r="C911" s="28">
        <f>Zisk!C922</f>
        <v>0</v>
      </c>
      <c r="D911" s="28">
        <f>Zisk!E922</f>
        <v>0</v>
      </c>
      <c r="E911" s="29">
        <f>Zisk!D922</f>
        <v>0</v>
      </c>
      <c r="F911" s="29"/>
      <c r="G911" s="28" t="str">
        <f t="shared" si="428"/>
        <v>(</v>
      </c>
      <c r="H911" s="28" t="str">
        <f t="shared" si="429"/>
        <v>1</v>
      </c>
      <c r="I911" s="28" t="str">
        <f t="shared" si="430"/>
        <v>+</v>
      </c>
      <c r="J911" s="30">
        <f>IF($D911&lt;=2021,VstupniParametry_SKRYT!$D$5,"")</f>
        <v>0.02</v>
      </c>
      <c r="K911" s="28" t="str">
        <f t="shared" si="431"/>
        <v>)</v>
      </c>
      <c r="L911" s="31">
        <f>IF($D911&lt;=2021,COUNTIF(Vypocet_SKRYT!T908:AS908,"&gt;=1"),"")</f>
        <v>0</v>
      </c>
      <c r="M911" s="32" t="str">
        <f t="shared" si="432"/>
        <v>x</v>
      </c>
      <c r="N911" s="28" t="str">
        <f t="shared" si="433"/>
        <v>(</v>
      </c>
      <c r="O911" s="28" t="str">
        <f t="shared" si="434"/>
        <v>1</v>
      </c>
      <c r="P911" s="28" t="str">
        <f t="shared" si="435"/>
        <v>+</v>
      </c>
      <c r="Q911" s="30">
        <f>IF($D911&lt;=2024,VstupniParametry_SKRYT!$D$6,"")</f>
        <v>0.06</v>
      </c>
      <c r="R911" s="28" t="str">
        <f t="shared" si="436"/>
        <v>)</v>
      </c>
      <c r="S911" s="31">
        <f>IF($D911&lt;=2024,COUNTIFS(Vypocet_SKRYT!AT908:AV908,"&gt;=1"),"")</f>
        <v>0</v>
      </c>
      <c r="T911" s="32" t="str">
        <f t="shared" si="437"/>
        <v>x</v>
      </c>
      <c r="U911" s="28" t="str">
        <f t="shared" si="438"/>
        <v>(</v>
      </c>
      <c r="V911" s="28" t="str">
        <f t="shared" si="439"/>
        <v>1</v>
      </c>
      <c r="W911" s="28" t="str">
        <f t="shared" si="440"/>
        <v>+</v>
      </c>
      <c r="X911" s="30">
        <f>IF($D911&lt;=2025,VstupniParametry_SKRYT!$D$9,"")</f>
        <v>1.7999999999999999E-2</v>
      </c>
      <c r="Y911" s="28" t="str">
        <f t="shared" si="441"/>
        <v>)</v>
      </c>
      <c r="Z911" s="31">
        <f>IF(AND(D911&lt;2025,2025&lt;=Zisk!$D$10),1,IF(D911=2025,0,""))</f>
        <v>1</v>
      </c>
      <c r="AA911" s="32" t="str">
        <f>IF(AND($D911&lt;=2025,Zisk!$D$10&gt;=2026),"x","")</f>
        <v/>
      </c>
      <c r="AB911" s="28" t="str">
        <f>IF(AND($D911&lt;=2026,Zisk!$D$10&gt;=2026),"(","")</f>
        <v/>
      </c>
      <c r="AC911" s="28" t="str">
        <f>IF(AND($D911&lt;=2026,Zisk!$D$10&gt;=2026),"1","")</f>
        <v/>
      </c>
      <c r="AD911" s="28" t="str">
        <f>IF(AND($D911&lt;=2026,Zisk!$D$10&gt;=2026),"+","")</f>
        <v/>
      </c>
      <c r="AE911" s="30" t="str">
        <f>IF(AND($D911&lt;=2026,Zisk!$D$10&gt;=2026),VstupniParametry_SKRYT!$D$10,"")</f>
        <v/>
      </c>
      <c r="AF911" s="28" t="str">
        <f>IF(AND($D911&lt;=2026,Zisk!$D$10&gt;=2026),")","")</f>
        <v/>
      </c>
      <c r="AG911" s="31" t="str">
        <f>IF(AND(D911&lt;2026,2026&lt;=Zisk!$D$10),1,IF(D911=2026,0,""))</f>
        <v/>
      </c>
      <c r="AH911" s="32" t="str">
        <f>IF(AND($D911&lt;=2026,Zisk!$D$10&gt;=2027),"x","")</f>
        <v/>
      </c>
      <c r="AI911" s="28" t="str">
        <f>IF(AND($D911&lt;=2027,Zisk!$D$10&gt;=2027),"(","")</f>
        <v/>
      </c>
      <c r="AJ911" s="28" t="str">
        <f>IF(AND($D911&lt;=2027,Zisk!$D$10&gt;=2027),"1","")</f>
        <v/>
      </c>
      <c r="AK911" s="28" t="str">
        <f>IF(AND($D911&lt;=2027,Zisk!$D$10&gt;=2027),"+","")</f>
        <v/>
      </c>
      <c r="AL911" s="30" t="str">
        <f>IF(AND($D911&lt;=2027,Zisk!$D$10&gt;=2027),VstupniParametry_SKRYT!$D$11,"")</f>
        <v/>
      </c>
      <c r="AM911" s="28" t="str">
        <f>IF(AND($D911&lt;=2027,Zisk!$D$10&gt;=2027),")","")</f>
        <v/>
      </c>
      <c r="AN911" s="31" t="str">
        <f>IF(AND(D911&lt;2027,2027&lt;=Zisk!$D$10),1,IF(D911=2027,0,""))</f>
        <v/>
      </c>
      <c r="AO911" s="32" t="str">
        <f>IF(AND($D911&lt;=2027,Zisk!$D$10&gt;=2028),"x","")</f>
        <v/>
      </c>
      <c r="AP911" s="28" t="str">
        <f>IF(AND($D911&lt;=2028,Zisk!$D$10&gt;=2028),"(","")</f>
        <v/>
      </c>
      <c r="AQ911" s="28" t="str">
        <f>IF(AND($D911&lt;=2028,Zisk!$D$10&gt;=2028),"1","")</f>
        <v/>
      </c>
      <c r="AR911" s="28" t="str">
        <f>IF(AND($D911&lt;=2028,Zisk!$D$10&gt;=2028),"+","")</f>
        <v/>
      </c>
      <c r="AS911" s="30" t="str">
        <f>IF(AND($D911&lt;=2028,Zisk!$D$10&gt;=2028),VstupniParametry_SKRYT!$D$12,"")</f>
        <v/>
      </c>
      <c r="AT911" s="28" t="str">
        <f>IF(AND($D911&lt;=2028,Zisk!$D$10&gt;=2028),")","")</f>
        <v/>
      </c>
      <c r="AU911" s="31" t="str">
        <f>IF(AND(D911&lt;2028,2028&lt;=Zisk!$D$10),1,IF(D911=2028,0,""))</f>
        <v/>
      </c>
      <c r="AV911" s="32" t="str">
        <f>IF(AND($D911&lt;=2028,Zisk!$D$10&gt;=2029),"x","")</f>
        <v/>
      </c>
      <c r="AW911" s="28" t="str">
        <f>IF(AND($D911&lt;=2029,Zisk!$D$10&gt;=2029),"(","")</f>
        <v/>
      </c>
      <c r="AX911" s="28" t="str">
        <f>IF(AND($D911&lt;=2029,Zisk!$D$10&gt;=2029),"1","")</f>
        <v/>
      </c>
      <c r="AY911" s="28" t="str">
        <f>IF(AND($D911&lt;=2029,Zisk!$D$10&gt;=2029),"+","")</f>
        <v/>
      </c>
      <c r="AZ911" s="30" t="str">
        <f>IF(AND($D911&lt;=2029,Zisk!$D$10&gt;=2029),VstupniParametry_SKRYT!$D$13,"")</f>
        <v/>
      </c>
      <c r="BA911" s="28" t="str">
        <f>IF(AND($D911&lt;=2029,Zisk!$D$10&gt;=2029),")","")</f>
        <v/>
      </c>
      <c r="BB911" s="31" t="str">
        <f>IF(AND(D911&lt;2029,2029&lt;=Zisk!$D$10),1,IF(D911=2029,0,""))</f>
        <v/>
      </c>
      <c r="BC911" s="32" t="str">
        <f>IF(AND($D911&lt;=2029,Zisk!$D$10&gt;=2030),"x","")</f>
        <v/>
      </c>
      <c r="BD911" s="28" t="str">
        <f>IF(AND($D911&lt;=2030,Zisk!$D$10&gt;=2030),"(","")</f>
        <v/>
      </c>
      <c r="BE911" s="28" t="str">
        <f>IF(AND($D911&lt;=2030,Zisk!$D$10&gt;=2030),"1","")</f>
        <v/>
      </c>
      <c r="BF911" s="28" t="str">
        <f>IF(AND($D911&lt;=2030,Zisk!$D$10&gt;=2030),"+","")</f>
        <v/>
      </c>
      <c r="BG911" s="30" t="str">
        <f>IF(AND($D911&lt;=2030,Zisk!$D$10&gt;=2030),VstupniParametry_SKRYT!$D$14,"")</f>
        <v/>
      </c>
      <c r="BH911" s="28" t="str">
        <f>IF(AND($D911&lt;=2030,Zisk!$D$10&gt;=2030),")","")</f>
        <v/>
      </c>
      <c r="BI911" s="31" t="str">
        <f>IF(AND(D911&lt;2030,2030&lt;=Zisk!$D$10),1,IF(D911=2030,0,""))</f>
        <v/>
      </c>
      <c r="BJ911" s="33" t="s">
        <v>32</v>
      </c>
      <c r="BK911" s="30">
        <f t="shared" si="454"/>
        <v>1</v>
      </c>
      <c r="BL911" s="28" t="str">
        <f t="shared" si="455"/>
        <v>x</v>
      </c>
      <c r="BM911" s="34">
        <f t="shared" si="456"/>
        <v>1</v>
      </c>
      <c r="BN911" s="30" t="str">
        <f t="shared" si="457"/>
        <v>x</v>
      </c>
      <c r="BO911" s="34">
        <f t="shared" si="442"/>
        <v>1.018</v>
      </c>
      <c r="BP911" s="34" t="str">
        <f t="shared" si="443"/>
        <v/>
      </c>
      <c r="BQ911" s="34" t="str">
        <f t="shared" si="444"/>
        <v/>
      </c>
      <c r="BR911" s="34" t="str">
        <f t="shared" si="445"/>
        <v/>
      </c>
      <c r="BS911" s="34" t="str">
        <f t="shared" si="446"/>
        <v/>
      </c>
      <c r="BT911" s="34" t="str">
        <f t="shared" si="447"/>
        <v/>
      </c>
      <c r="BU911" s="34" t="str">
        <f t="shared" si="448"/>
        <v/>
      </c>
      <c r="BV911" s="34" t="str">
        <f t="shared" si="449"/>
        <v/>
      </c>
      <c r="BW911" s="34" t="str">
        <f t="shared" si="450"/>
        <v/>
      </c>
      <c r="BX911" s="34" t="str">
        <f t="shared" si="451"/>
        <v/>
      </c>
      <c r="BY911" s="34" t="str">
        <f t="shared" si="452"/>
        <v/>
      </c>
      <c r="BZ911" s="33" t="s">
        <v>32</v>
      </c>
      <c r="CA911" s="34">
        <f t="shared" si="453"/>
        <v>1.018</v>
      </c>
      <c r="CB911" s="28"/>
      <c r="CC911" s="29">
        <f>IF(D911&gt;Zisk!$D$10,"",E911*CA911)</f>
        <v>0</v>
      </c>
    </row>
    <row r="912" spans="2:81" x14ac:dyDescent="0.2">
      <c r="B912" s="35" t="str">
        <f>Zisk!B923</f>
        <v/>
      </c>
      <c r="C912" s="35">
        <f>Zisk!C923</f>
        <v>0</v>
      </c>
      <c r="D912" s="35">
        <f>Zisk!E923</f>
        <v>0</v>
      </c>
      <c r="E912" s="36">
        <f>Zisk!D923</f>
        <v>0</v>
      </c>
      <c r="F912" s="36"/>
      <c r="G912" s="35" t="str">
        <f t="shared" si="428"/>
        <v>(</v>
      </c>
      <c r="H912" s="35" t="str">
        <f t="shared" si="429"/>
        <v>1</v>
      </c>
      <c r="I912" s="35" t="str">
        <f t="shared" si="430"/>
        <v>+</v>
      </c>
      <c r="J912" s="37">
        <f>IF($D912&lt;=2021,VstupniParametry_SKRYT!$D$5,"")</f>
        <v>0.02</v>
      </c>
      <c r="K912" s="35" t="str">
        <f t="shared" si="431"/>
        <v>)</v>
      </c>
      <c r="L912" s="38">
        <f>IF($D912&lt;=2021,COUNTIF(Vypocet_SKRYT!T909:AS909,"&gt;=1"),"")</f>
        <v>0</v>
      </c>
      <c r="M912" s="39" t="str">
        <f t="shared" si="432"/>
        <v>x</v>
      </c>
      <c r="N912" s="35" t="str">
        <f t="shared" si="433"/>
        <v>(</v>
      </c>
      <c r="O912" s="35" t="str">
        <f t="shared" si="434"/>
        <v>1</v>
      </c>
      <c r="P912" s="35" t="str">
        <f t="shared" si="435"/>
        <v>+</v>
      </c>
      <c r="Q912" s="37">
        <f>IF($D912&lt;=2024,VstupniParametry_SKRYT!$D$6,"")</f>
        <v>0.06</v>
      </c>
      <c r="R912" s="35" t="str">
        <f t="shared" si="436"/>
        <v>)</v>
      </c>
      <c r="S912" s="38">
        <f>IF($D912&lt;=2024,COUNTIFS(Vypocet_SKRYT!AT909:AV909,"&gt;=1"),"")</f>
        <v>0</v>
      </c>
      <c r="T912" s="39" t="str">
        <f t="shared" si="437"/>
        <v>x</v>
      </c>
      <c r="U912" s="35" t="str">
        <f t="shared" si="438"/>
        <v>(</v>
      </c>
      <c r="V912" s="35" t="str">
        <f t="shared" si="439"/>
        <v>1</v>
      </c>
      <c r="W912" s="35" t="str">
        <f t="shared" si="440"/>
        <v>+</v>
      </c>
      <c r="X912" s="37">
        <f>IF($D912&lt;=2025,VstupniParametry_SKRYT!$D$9,"")</f>
        <v>1.7999999999999999E-2</v>
      </c>
      <c r="Y912" s="35" t="str">
        <f t="shared" si="441"/>
        <v>)</v>
      </c>
      <c r="Z912" s="38">
        <f>IF(AND(D912&lt;2025,2025&lt;=Zisk!$D$10),1,IF(D912=2025,0,""))</f>
        <v>1</v>
      </c>
      <c r="AA912" s="39" t="str">
        <f>IF(AND($D912&lt;=2025,Zisk!$D$10&gt;=2026),"x","")</f>
        <v/>
      </c>
      <c r="AB912" s="35" t="str">
        <f>IF(AND($D912&lt;=2026,Zisk!$D$10&gt;=2026),"(","")</f>
        <v/>
      </c>
      <c r="AC912" s="35" t="str">
        <f>IF(AND($D912&lt;=2026,Zisk!$D$10&gt;=2026),"1","")</f>
        <v/>
      </c>
      <c r="AD912" s="35" t="str">
        <f>IF(AND($D912&lt;=2026,Zisk!$D$10&gt;=2026),"+","")</f>
        <v/>
      </c>
      <c r="AE912" s="37" t="str">
        <f>IF(AND($D912&lt;=2026,Zisk!$D$10&gt;=2026),VstupniParametry_SKRYT!$D$10,"")</f>
        <v/>
      </c>
      <c r="AF912" s="35" t="str">
        <f>IF(AND($D912&lt;=2026,Zisk!$D$10&gt;=2026),")","")</f>
        <v/>
      </c>
      <c r="AG912" s="38" t="str">
        <f>IF(AND(D912&lt;2026,2026&lt;=Zisk!$D$10),1,IF(D912=2026,0,""))</f>
        <v/>
      </c>
      <c r="AH912" s="39" t="str">
        <f>IF(AND($D912&lt;=2026,Zisk!$D$10&gt;=2027),"x","")</f>
        <v/>
      </c>
      <c r="AI912" s="35" t="str">
        <f>IF(AND($D912&lt;=2027,Zisk!$D$10&gt;=2027),"(","")</f>
        <v/>
      </c>
      <c r="AJ912" s="35" t="str">
        <f>IF(AND($D912&lt;=2027,Zisk!$D$10&gt;=2027),"1","")</f>
        <v/>
      </c>
      <c r="AK912" s="35" t="str">
        <f>IF(AND($D912&lt;=2027,Zisk!$D$10&gt;=2027),"+","")</f>
        <v/>
      </c>
      <c r="AL912" s="37" t="str">
        <f>IF(AND($D912&lt;=2027,Zisk!$D$10&gt;=2027),VstupniParametry_SKRYT!$D$11,"")</f>
        <v/>
      </c>
      <c r="AM912" s="35" t="str">
        <f>IF(AND($D912&lt;=2027,Zisk!$D$10&gt;=2027),")","")</f>
        <v/>
      </c>
      <c r="AN912" s="38" t="str">
        <f>IF(AND(D912&lt;2027,2027&lt;=Zisk!$D$10),1,IF(D912=2027,0,""))</f>
        <v/>
      </c>
      <c r="AO912" s="39" t="str">
        <f>IF(AND($D912&lt;=2027,Zisk!$D$10&gt;=2028),"x","")</f>
        <v/>
      </c>
      <c r="AP912" s="35" t="str">
        <f>IF(AND($D912&lt;=2028,Zisk!$D$10&gt;=2028),"(","")</f>
        <v/>
      </c>
      <c r="AQ912" s="35" t="str">
        <f>IF(AND($D912&lt;=2028,Zisk!$D$10&gt;=2028),"1","")</f>
        <v/>
      </c>
      <c r="AR912" s="35" t="str">
        <f>IF(AND($D912&lt;=2028,Zisk!$D$10&gt;=2028),"+","")</f>
        <v/>
      </c>
      <c r="AS912" s="37" t="str">
        <f>IF(AND($D912&lt;=2028,Zisk!$D$10&gt;=2028),VstupniParametry_SKRYT!$D$12,"")</f>
        <v/>
      </c>
      <c r="AT912" s="35" t="str">
        <f>IF(AND($D912&lt;=2028,Zisk!$D$10&gt;=2028),")","")</f>
        <v/>
      </c>
      <c r="AU912" s="38" t="str">
        <f>IF(AND(D912&lt;2028,2028&lt;=Zisk!$D$10),1,IF(D912=2028,0,""))</f>
        <v/>
      </c>
      <c r="AV912" s="39" t="str">
        <f>IF(AND($D912&lt;=2028,Zisk!$D$10&gt;=2029),"x","")</f>
        <v/>
      </c>
      <c r="AW912" s="35" t="str">
        <f>IF(AND($D912&lt;=2029,Zisk!$D$10&gt;=2029),"(","")</f>
        <v/>
      </c>
      <c r="AX912" s="35" t="str">
        <f>IF(AND($D912&lt;=2029,Zisk!$D$10&gt;=2029),"1","")</f>
        <v/>
      </c>
      <c r="AY912" s="35" t="str">
        <f>IF(AND($D912&lt;=2029,Zisk!$D$10&gt;=2029),"+","")</f>
        <v/>
      </c>
      <c r="AZ912" s="37" t="str">
        <f>IF(AND($D912&lt;=2029,Zisk!$D$10&gt;=2029),VstupniParametry_SKRYT!$D$13,"")</f>
        <v/>
      </c>
      <c r="BA912" s="35" t="str">
        <f>IF(AND($D912&lt;=2029,Zisk!$D$10&gt;=2029),")","")</f>
        <v/>
      </c>
      <c r="BB912" s="38" t="str">
        <f>IF(AND(D912&lt;2029,2029&lt;=Zisk!$D$10),1,IF(D912=2029,0,""))</f>
        <v/>
      </c>
      <c r="BC912" s="39" t="str">
        <f>IF(AND($D912&lt;=2029,Zisk!$D$10&gt;=2030),"x","")</f>
        <v/>
      </c>
      <c r="BD912" s="35" t="str">
        <f>IF(AND($D912&lt;=2030,Zisk!$D$10&gt;=2030),"(","")</f>
        <v/>
      </c>
      <c r="BE912" s="35" t="str">
        <f>IF(AND($D912&lt;=2030,Zisk!$D$10&gt;=2030),"1","")</f>
        <v/>
      </c>
      <c r="BF912" s="35" t="str">
        <f>IF(AND($D912&lt;=2030,Zisk!$D$10&gt;=2030),"+","")</f>
        <v/>
      </c>
      <c r="BG912" s="37" t="str">
        <f>IF(AND($D912&lt;=2030,Zisk!$D$10&gt;=2030),VstupniParametry_SKRYT!$D$14,"")</f>
        <v/>
      </c>
      <c r="BH912" s="35" t="str">
        <f>IF(AND($D912&lt;=2030,Zisk!$D$10&gt;=2030),")","")</f>
        <v/>
      </c>
      <c r="BI912" s="38" t="str">
        <f>IF(AND(D912&lt;2030,2030&lt;=Zisk!$D$10),1,IF(D912=2030,0,""))</f>
        <v/>
      </c>
      <c r="BJ912" s="40" t="s">
        <v>32</v>
      </c>
      <c r="BK912" s="37">
        <f t="shared" si="454"/>
        <v>1</v>
      </c>
      <c r="BL912" s="35" t="str">
        <f t="shared" si="455"/>
        <v>x</v>
      </c>
      <c r="BM912" s="41">
        <f t="shared" si="456"/>
        <v>1</v>
      </c>
      <c r="BN912" s="37" t="str">
        <f t="shared" si="457"/>
        <v>x</v>
      </c>
      <c r="BO912" s="41">
        <f t="shared" si="442"/>
        <v>1.018</v>
      </c>
      <c r="BP912" s="41" t="str">
        <f t="shared" si="443"/>
        <v/>
      </c>
      <c r="BQ912" s="41" t="str">
        <f t="shared" si="444"/>
        <v/>
      </c>
      <c r="BR912" s="41" t="str">
        <f t="shared" si="445"/>
        <v/>
      </c>
      <c r="BS912" s="41" t="str">
        <f t="shared" si="446"/>
        <v/>
      </c>
      <c r="BT912" s="41" t="str">
        <f t="shared" si="447"/>
        <v/>
      </c>
      <c r="BU912" s="41" t="str">
        <f t="shared" si="448"/>
        <v/>
      </c>
      <c r="BV912" s="41" t="str">
        <f t="shared" si="449"/>
        <v/>
      </c>
      <c r="BW912" s="41" t="str">
        <f t="shared" si="450"/>
        <v/>
      </c>
      <c r="BX912" s="41" t="str">
        <f t="shared" si="451"/>
        <v/>
      </c>
      <c r="BY912" s="41" t="str">
        <f t="shared" si="452"/>
        <v/>
      </c>
      <c r="BZ912" s="40" t="s">
        <v>32</v>
      </c>
      <c r="CA912" s="41">
        <f t="shared" si="453"/>
        <v>1.018</v>
      </c>
      <c r="CB912" s="35"/>
      <c r="CC912" s="36">
        <f>IF(D912&gt;Zisk!$D$10,"",E912*CA912)</f>
        <v>0</v>
      </c>
    </row>
    <row r="913" spans="2:81" x14ac:dyDescent="0.2">
      <c r="B913" s="28" t="str">
        <f>Zisk!B924</f>
        <v/>
      </c>
      <c r="C913" s="28">
        <f>Zisk!C924</f>
        <v>0</v>
      </c>
      <c r="D913" s="28">
        <f>Zisk!E924</f>
        <v>0</v>
      </c>
      <c r="E913" s="29">
        <f>Zisk!D924</f>
        <v>0</v>
      </c>
      <c r="F913" s="29"/>
      <c r="G913" s="28" t="str">
        <f t="shared" si="428"/>
        <v>(</v>
      </c>
      <c r="H913" s="28" t="str">
        <f t="shared" si="429"/>
        <v>1</v>
      </c>
      <c r="I913" s="28" t="str">
        <f t="shared" si="430"/>
        <v>+</v>
      </c>
      <c r="J913" s="30">
        <f>IF($D913&lt;=2021,VstupniParametry_SKRYT!$D$5,"")</f>
        <v>0.02</v>
      </c>
      <c r="K913" s="28" t="str">
        <f t="shared" si="431"/>
        <v>)</v>
      </c>
      <c r="L913" s="31">
        <f>IF($D913&lt;=2021,COUNTIF(Vypocet_SKRYT!T910:AS910,"&gt;=1"),"")</f>
        <v>0</v>
      </c>
      <c r="M913" s="32" t="str">
        <f t="shared" si="432"/>
        <v>x</v>
      </c>
      <c r="N913" s="28" t="str">
        <f t="shared" si="433"/>
        <v>(</v>
      </c>
      <c r="O913" s="28" t="str">
        <f t="shared" si="434"/>
        <v>1</v>
      </c>
      <c r="P913" s="28" t="str">
        <f t="shared" si="435"/>
        <v>+</v>
      </c>
      <c r="Q913" s="30">
        <f>IF($D913&lt;=2024,VstupniParametry_SKRYT!$D$6,"")</f>
        <v>0.06</v>
      </c>
      <c r="R913" s="28" t="str">
        <f t="shared" si="436"/>
        <v>)</v>
      </c>
      <c r="S913" s="31">
        <f>IF($D913&lt;=2024,COUNTIFS(Vypocet_SKRYT!AT910:AV910,"&gt;=1"),"")</f>
        <v>0</v>
      </c>
      <c r="T913" s="32" t="str">
        <f t="shared" si="437"/>
        <v>x</v>
      </c>
      <c r="U913" s="28" t="str">
        <f t="shared" si="438"/>
        <v>(</v>
      </c>
      <c r="V913" s="28" t="str">
        <f t="shared" si="439"/>
        <v>1</v>
      </c>
      <c r="W913" s="28" t="str">
        <f t="shared" si="440"/>
        <v>+</v>
      </c>
      <c r="X913" s="30">
        <f>IF($D913&lt;=2025,VstupniParametry_SKRYT!$D$9,"")</f>
        <v>1.7999999999999999E-2</v>
      </c>
      <c r="Y913" s="28" t="str">
        <f t="shared" si="441"/>
        <v>)</v>
      </c>
      <c r="Z913" s="31">
        <f>IF(AND(D913&lt;2025,2025&lt;=Zisk!$D$10),1,IF(D913=2025,0,""))</f>
        <v>1</v>
      </c>
      <c r="AA913" s="32" t="str">
        <f>IF(AND($D913&lt;=2025,Zisk!$D$10&gt;=2026),"x","")</f>
        <v/>
      </c>
      <c r="AB913" s="28" t="str">
        <f>IF(AND($D913&lt;=2026,Zisk!$D$10&gt;=2026),"(","")</f>
        <v/>
      </c>
      <c r="AC913" s="28" t="str">
        <f>IF(AND($D913&lt;=2026,Zisk!$D$10&gt;=2026),"1","")</f>
        <v/>
      </c>
      <c r="AD913" s="28" t="str">
        <f>IF(AND($D913&lt;=2026,Zisk!$D$10&gt;=2026),"+","")</f>
        <v/>
      </c>
      <c r="AE913" s="30" t="str">
        <f>IF(AND($D913&lt;=2026,Zisk!$D$10&gt;=2026),VstupniParametry_SKRYT!$D$10,"")</f>
        <v/>
      </c>
      <c r="AF913" s="28" t="str">
        <f>IF(AND($D913&lt;=2026,Zisk!$D$10&gt;=2026),")","")</f>
        <v/>
      </c>
      <c r="AG913" s="31" t="str">
        <f>IF(AND(D913&lt;2026,2026&lt;=Zisk!$D$10),1,IF(D913=2026,0,""))</f>
        <v/>
      </c>
      <c r="AH913" s="32" t="str">
        <f>IF(AND($D913&lt;=2026,Zisk!$D$10&gt;=2027),"x","")</f>
        <v/>
      </c>
      <c r="AI913" s="28" t="str">
        <f>IF(AND($D913&lt;=2027,Zisk!$D$10&gt;=2027),"(","")</f>
        <v/>
      </c>
      <c r="AJ913" s="28" t="str">
        <f>IF(AND($D913&lt;=2027,Zisk!$D$10&gt;=2027),"1","")</f>
        <v/>
      </c>
      <c r="AK913" s="28" t="str">
        <f>IF(AND($D913&lt;=2027,Zisk!$D$10&gt;=2027),"+","")</f>
        <v/>
      </c>
      <c r="AL913" s="30" t="str">
        <f>IF(AND($D913&lt;=2027,Zisk!$D$10&gt;=2027),VstupniParametry_SKRYT!$D$11,"")</f>
        <v/>
      </c>
      <c r="AM913" s="28" t="str">
        <f>IF(AND($D913&lt;=2027,Zisk!$D$10&gt;=2027),")","")</f>
        <v/>
      </c>
      <c r="AN913" s="31" t="str">
        <f>IF(AND(D913&lt;2027,2027&lt;=Zisk!$D$10),1,IF(D913=2027,0,""))</f>
        <v/>
      </c>
      <c r="AO913" s="32" t="str">
        <f>IF(AND($D913&lt;=2027,Zisk!$D$10&gt;=2028),"x","")</f>
        <v/>
      </c>
      <c r="AP913" s="28" t="str">
        <f>IF(AND($D913&lt;=2028,Zisk!$D$10&gt;=2028),"(","")</f>
        <v/>
      </c>
      <c r="AQ913" s="28" t="str">
        <f>IF(AND($D913&lt;=2028,Zisk!$D$10&gt;=2028),"1","")</f>
        <v/>
      </c>
      <c r="AR913" s="28" t="str">
        <f>IF(AND($D913&lt;=2028,Zisk!$D$10&gt;=2028),"+","")</f>
        <v/>
      </c>
      <c r="AS913" s="30" t="str">
        <f>IF(AND($D913&lt;=2028,Zisk!$D$10&gt;=2028),VstupniParametry_SKRYT!$D$12,"")</f>
        <v/>
      </c>
      <c r="AT913" s="28" t="str">
        <f>IF(AND($D913&lt;=2028,Zisk!$D$10&gt;=2028),")","")</f>
        <v/>
      </c>
      <c r="AU913" s="31" t="str">
        <f>IF(AND(D913&lt;2028,2028&lt;=Zisk!$D$10),1,IF(D913=2028,0,""))</f>
        <v/>
      </c>
      <c r="AV913" s="32" t="str">
        <f>IF(AND($D913&lt;=2028,Zisk!$D$10&gt;=2029),"x","")</f>
        <v/>
      </c>
      <c r="AW913" s="28" t="str">
        <f>IF(AND($D913&lt;=2029,Zisk!$D$10&gt;=2029),"(","")</f>
        <v/>
      </c>
      <c r="AX913" s="28" t="str">
        <f>IF(AND($D913&lt;=2029,Zisk!$D$10&gt;=2029),"1","")</f>
        <v/>
      </c>
      <c r="AY913" s="28" t="str">
        <f>IF(AND($D913&lt;=2029,Zisk!$D$10&gt;=2029),"+","")</f>
        <v/>
      </c>
      <c r="AZ913" s="30" t="str">
        <f>IF(AND($D913&lt;=2029,Zisk!$D$10&gt;=2029),VstupniParametry_SKRYT!$D$13,"")</f>
        <v/>
      </c>
      <c r="BA913" s="28" t="str">
        <f>IF(AND($D913&lt;=2029,Zisk!$D$10&gt;=2029),")","")</f>
        <v/>
      </c>
      <c r="BB913" s="31" t="str">
        <f>IF(AND(D913&lt;2029,2029&lt;=Zisk!$D$10),1,IF(D913=2029,0,""))</f>
        <v/>
      </c>
      <c r="BC913" s="32" t="str">
        <f>IF(AND($D913&lt;=2029,Zisk!$D$10&gt;=2030),"x","")</f>
        <v/>
      </c>
      <c r="BD913" s="28" t="str">
        <f>IF(AND($D913&lt;=2030,Zisk!$D$10&gt;=2030),"(","")</f>
        <v/>
      </c>
      <c r="BE913" s="28" t="str">
        <f>IF(AND($D913&lt;=2030,Zisk!$D$10&gt;=2030),"1","")</f>
        <v/>
      </c>
      <c r="BF913" s="28" t="str">
        <f>IF(AND($D913&lt;=2030,Zisk!$D$10&gt;=2030),"+","")</f>
        <v/>
      </c>
      <c r="BG913" s="30" t="str">
        <f>IF(AND($D913&lt;=2030,Zisk!$D$10&gt;=2030),VstupniParametry_SKRYT!$D$14,"")</f>
        <v/>
      </c>
      <c r="BH913" s="28" t="str">
        <f>IF(AND($D913&lt;=2030,Zisk!$D$10&gt;=2030),")","")</f>
        <v/>
      </c>
      <c r="BI913" s="31" t="str">
        <f>IF(AND(D913&lt;2030,2030&lt;=Zisk!$D$10),1,IF(D913=2030,0,""))</f>
        <v/>
      </c>
      <c r="BJ913" s="33" t="s">
        <v>32</v>
      </c>
      <c r="BK913" s="30">
        <f t="shared" si="454"/>
        <v>1</v>
      </c>
      <c r="BL913" s="28" t="str">
        <f t="shared" si="455"/>
        <v>x</v>
      </c>
      <c r="BM913" s="34">
        <f t="shared" si="456"/>
        <v>1</v>
      </c>
      <c r="BN913" s="30" t="str">
        <f t="shared" si="457"/>
        <v>x</v>
      </c>
      <c r="BO913" s="34">
        <f t="shared" si="442"/>
        <v>1.018</v>
      </c>
      <c r="BP913" s="34" t="str">
        <f t="shared" si="443"/>
        <v/>
      </c>
      <c r="BQ913" s="34" t="str">
        <f t="shared" si="444"/>
        <v/>
      </c>
      <c r="BR913" s="34" t="str">
        <f t="shared" si="445"/>
        <v/>
      </c>
      <c r="BS913" s="34" t="str">
        <f t="shared" si="446"/>
        <v/>
      </c>
      <c r="BT913" s="34" t="str">
        <f t="shared" si="447"/>
        <v/>
      </c>
      <c r="BU913" s="34" t="str">
        <f t="shared" si="448"/>
        <v/>
      </c>
      <c r="BV913" s="34" t="str">
        <f t="shared" si="449"/>
        <v/>
      </c>
      <c r="BW913" s="34" t="str">
        <f t="shared" si="450"/>
        <v/>
      </c>
      <c r="BX913" s="34" t="str">
        <f t="shared" si="451"/>
        <v/>
      </c>
      <c r="BY913" s="34" t="str">
        <f t="shared" si="452"/>
        <v/>
      </c>
      <c r="BZ913" s="33" t="s">
        <v>32</v>
      </c>
      <c r="CA913" s="34">
        <f t="shared" si="453"/>
        <v>1.018</v>
      </c>
      <c r="CB913" s="28"/>
      <c r="CC913" s="29">
        <f>IF(D913&gt;Zisk!$D$10,"",E913*CA913)</f>
        <v>0</v>
      </c>
    </row>
    <row r="914" spans="2:81" x14ac:dyDescent="0.2">
      <c r="B914" s="35" t="str">
        <f>Zisk!B925</f>
        <v/>
      </c>
      <c r="C914" s="35">
        <f>Zisk!C925</f>
        <v>0</v>
      </c>
      <c r="D914" s="35">
        <f>Zisk!E925</f>
        <v>0</v>
      </c>
      <c r="E914" s="36">
        <f>Zisk!D925</f>
        <v>0</v>
      </c>
      <c r="F914" s="36"/>
      <c r="G914" s="35" t="str">
        <f t="shared" si="428"/>
        <v>(</v>
      </c>
      <c r="H914" s="35" t="str">
        <f t="shared" si="429"/>
        <v>1</v>
      </c>
      <c r="I914" s="35" t="str">
        <f t="shared" si="430"/>
        <v>+</v>
      </c>
      <c r="J914" s="37">
        <f>IF($D914&lt;=2021,VstupniParametry_SKRYT!$D$5,"")</f>
        <v>0.02</v>
      </c>
      <c r="K914" s="35" t="str">
        <f t="shared" si="431"/>
        <v>)</v>
      </c>
      <c r="L914" s="38">
        <f>IF($D914&lt;=2021,COUNTIF(Vypocet_SKRYT!T911:AS911,"&gt;=1"),"")</f>
        <v>0</v>
      </c>
      <c r="M914" s="39" t="str">
        <f t="shared" si="432"/>
        <v>x</v>
      </c>
      <c r="N914" s="35" t="str">
        <f t="shared" si="433"/>
        <v>(</v>
      </c>
      <c r="O914" s="35" t="str">
        <f t="shared" si="434"/>
        <v>1</v>
      </c>
      <c r="P914" s="35" t="str">
        <f t="shared" si="435"/>
        <v>+</v>
      </c>
      <c r="Q914" s="37">
        <f>IF($D914&lt;=2024,VstupniParametry_SKRYT!$D$6,"")</f>
        <v>0.06</v>
      </c>
      <c r="R914" s="35" t="str">
        <f t="shared" si="436"/>
        <v>)</v>
      </c>
      <c r="S914" s="38">
        <f>IF($D914&lt;=2024,COUNTIFS(Vypocet_SKRYT!AT911:AV911,"&gt;=1"),"")</f>
        <v>0</v>
      </c>
      <c r="T914" s="39" t="str">
        <f t="shared" si="437"/>
        <v>x</v>
      </c>
      <c r="U914" s="35" t="str">
        <f t="shared" si="438"/>
        <v>(</v>
      </c>
      <c r="V914" s="35" t="str">
        <f t="shared" si="439"/>
        <v>1</v>
      </c>
      <c r="W914" s="35" t="str">
        <f t="shared" si="440"/>
        <v>+</v>
      </c>
      <c r="X914" s="37">
        <f>IF($D914&lt;=2025,VstupniParametry_SKRYT!$D$9,"")</f>
        <v>1.7999999999999999E-2</v>
      </c>
      <c r="Y914" s="35" t="str">
        <f t="shared" si="441"/>
        <v>)</v>
      </c>
      <c r="Z914" s="38">
        <f>IF(AND(D914&lt;2025,2025&lt;=Zisk!$D$10),1,IF(D914=2025,0,""))</f>
        <v>1</v>
      </c>
      <c r="AA914" s="39" t="str">
        <f>IF(AND($D914&lt;=2025,Zisk!$D$10&gt;=2026),"x","")</f>
        <v/>
      </c>
      <c r="AB914" s="35" t="str">
        <f>IF(AND($D914&lt;=2026,Zisk!$D$10&gt;=2026),"(","")</f>
        <v/>
      </c>
      <c r="AC914" s="35" t="str">
        <f>IF(AND($D914&lt;=2026,Zisk!$D$10&gt;=2026),"1","")</f>
        <v/>
      </c>
      <c r="AD914" s="35" t="str">
        <f>IF(AND($D914&lt;=2026,Zisk!$D$10&gt;=2026),"+","")</f>
        <v/>
      </c>
      <c r="AE914" s="37" t="str">
        <f>IF(AND($D914&lt;=2026,Zisk!$D$10&gt;=2026),VstupniParametry_SKRYT!$D$10,"")</f>
        <v/>
      </c>
      <c r="AF914" s="35" t="str">
        <f>IF(AND($D914&lt;=2026,Zisk!$D$10&gt;=2026),")","")</f>
        <v/>
      </c>
      <c r="AG914" s="38" t="str">
        <f>IF(AND(D914&lt;2026,2026&lt;=Zisk!$D$10),1,IF(D914=2026,0,""))</f>
        <v/>
      </c>
      <c r="AH914" s="39" t="str">
        <f>IF(AND($D914&lt;=2026,Zisk!$D$10&gt;=2027),"x","")</f>
        <v/>
      </c>
      <c r="AI914" s="35" t="str">
        <f>IF(AND($D914&lt;=2027,Zisk!$D$10&gt;=2027),"(","")</f>
        <v/>
      </c>
      <c r="AJ914" s="35" t="str">
        <f>IF(AND($D914&lt;=2027,Zisk!$D$10&gt;=2027),"1","")</f>
        <v/>
      </c>
      <c r="AK914" s="35" t="str">
        <f>IF(AND($D914&lt;=2027,Zisk!$D$10&gt;=2027),"+","")</f>
        <v/>
      </c>
      <c r="AL914" s="37" t="str">
        <f>IF(AND($D914&lt;=2027,Zisk!$D$10&gt;=2027),VstupniParametry_SKRYT!$D$11,"")</f>
        <v/>
      </c>
      <c r="AM914" s="35" t="str">
        <f>IF(AND($D914&lt;=2027,Zisk!$D$10&gt;=2027),")","")</f>
        <v/>
      </c>
      <c r="AN914" s="38" t="str">
        <f>IF(AND(D914&lt;2027,2027&lt;=Zisk!$D$10),1,IF(D914=2027,0,""))</f>
        <v/>
      </c>
      <c r="AO914" s="39" t="str">
        <f>IF(AND($D914&lt;=2027,Zisk!$D$10&gt;=2028),"x","")</f>
        <v/>
      </c>
      <c r="AP914" s="35" t="str">
        <f>IF(AND($D914&lt;=2028,Zisk!$D$10&gt;=2028),"(","")</f>
        <v/>
      </c>
      <c r="AQ914" s="35" t="str">
        <f>IF(AND($D914&lt;=2028,Zisk!$D$10&gt;=2028),"1","")</f>
        <v/>
      </c>
      <c r="AR914" s="35" t="str">
        <f>IF(AND($D914&lt;=2028,Zisk!$D$10&gt;=2028),"+","")</f>
        <v/>
      </c>
      <c r="AS914" s="37" t="str">
        <f>IF(AND($D914&lt;=2028,Zisk!$D$10&gt;=2028),VstupniParametry_SKRYT!$D$12,"")</f>
        <v/>
      </c>
      <c r="AT914" s="35" t="str">
        <f>IF(AND($D914&lt;=2028,Zisk!$D$10&gt;=2028),")","")</f>
        <v/>
      </c>
      <c r="AU914" s="38" t="str">
        <f>IF(AND(D914&lt;2028,2028&lt;=Zisk!$D$10),1,IF(D914=2028,0,""))</f>
        <v/>
      </c>
      <c r="AV914" s="39" t="str">
        <f>IF(AND($D914&lt;=2028,Zisk!$D$10&gt;=2029),"x","")</f>
        <v/>
      </c>
      <c r="AW914" s="35" t="str">
        <f>IF(AND($D914&lt;=2029,Zisk!$D$10&gt;=2029),"(","")</f>
        <v/>
      </c>
      <c r="AX914" s="35" t="str">
        <f>IF(AND($D914&lt;=2029,Zisk!$D$10&gt;=2029),"1","")</f>
        <v/>
      </c>
      <c r="AY914" s="35" t="str">
        <f>IF(AND($D914&lt;=2029,Zisk!$D$10&gt;=2029),"+","")</f>
        <v/>
      </c>
      <c r="AZ914" s="37" t="str">
        <f>IF(AND($D914&lt;=2029,Zisk!$D$10&gt;=2029),VstupniParametry_SKRYT!$D$13,"")</f>
        <v/>
      </c>
      <c r="BA914" s="35" t="str">
        <f>IF(AND($D914&lt;=2029,Zisk!$D$10&gt;=2029),")","")</f>
        <v/>
      </c>
      <c r="BB914" s="38" t="str">
        <f>IF(AND(D914&lt;2029,2029&lt;=Zisk!$D$10),1,IF(D914=2029,0,""))</f>
        <v/>
      </c>
      <c r="BC914" s="39" t="str">
        <f>IF(AND($D914&lt;=2029,Zisk!$D$10&gt;=2030),"x","")</f>
        <v/>
      </c>
      <c r="BD914" s="35" t="str">
        <f>IF(AND($D914&lt;=2030,Zisk!$D$10&gt;=2030),"(","")</f>
        <v/>
      </c>
      <c r="BE914" s="35" t="str">
        <f>IF(AND($D914&lt;=2030,Zisk!$D$10&gt;=2030),"1","")</f>
        <v/>
      </c>
      <c r="BF914" s="35" t="str">
        <f>IF(AND($D914&lt;=2030,Zisk!$D$10&gt;=2030),"+","")</f>
        <v/>
      </c>
      <c r="BG914" s="37" t="str">
        <f>IF(AND($D914&lt;=2030,Zisk!$D$10&gt;=2030),VstupniParametry_SKRYT!$D$14,"")</f>
        <v/>
      </c>
      <c r="BH914" s="35" t="str">
        <f>IF(AND($D914&lt;=2030,Zisk!$D$10&gt;=2030),")","")</f>
        <v/>
      </c>
      <c r="BI914" s="38" t="str">
        <f>IF(AND(D914&lt;2030,2030&lt;=Zisk!$D$10),1,IF(D914=2030,0,""))</f>
        <v/>
      </c>
      <c r="BJ914" s="40" t="s">
        <v>32</v>
      </c>
      <c r="BK914" s="37">
        <f t="shared" si="454"/>
        <v>1</v>
      </c>
      <c r="BL914" s="35" t="str">
        <f t="shared" si="455"/>
        <v>x</v>
      </c>
      <c r="BM914" s="41">
        <f t="shared" si="456"/>
        <v>1</v>
      </c>
      <c r="BN914" s="37" t="str">
        <f t="shared" si="457"/>
        <v>x</v>
      </c>
      <c r="BO914" s="41">
        <f t="shared" si="442"/>
        <v>1.018</v>
      </c>
      <c r="BP914" s="41" t="str">
        <f t="shared" si="443"/>
        <v/>
      </c>
      <c r="BQ914" s="41" t="str">
        <f t="shared" si="444"/>
        <v/>
      </c>
      <c r="BR914" s="41" t="str">
        <f t="shared" si="445"/>
        <v/>
      </c>
      <c r="BS914" s="41" t="str">
        <f t="shared" si="446"/>
        <v/>
      </c>
      <c r="BT914" s="41" t="str">
        <f t="shared" si="447"/>
        <v/>
      </c>
      <c r="BU914" s="41" t="str">
        <f t="shared" si="448"/>
        <v/>
      </c>
      <c r="BV914" s="41" t="str">
        <f t="shared" si="449"/>
        <v/>
      </c>
      <c r="BW914" s="41" t="str">
        <f t="shared" si="450"/>
        <v/>
      </c>
      <c r="BX914" s="41" t="str">
        <f t="shared" si="451"/>
        <v/>
      </c>
      <c r="BY914" s="41" t="str">
        <f t="shared" si="452"/>
        <v/>
      </c>
      <c r="BZ914" s="40" t="s">
        <v>32</v>
      </c>
      <c r="CA914" s="41">
        <f t="shared" si="453"/>
        <v>1.018</v>
      </c>
      <c r="CB914" s="35"/>
      <c r="CC914" s="36">
        <f>IF(D914&gt;Zisk!$D$10,"",E914*CA914)</f>
        <v>0</v>
      </c>
    </row>
    <row r="915" spans="2:81" x14ac:dyDescent="0.2">
      <c r="B915" s="28" t="str">
        <f>Zisk!B926</f>
        <v/>
      </c>
      <c r="C915" s="28">
        <f>Zisk!C926</f>
        <v>0</v>
      </c>
      <c r="D915" s="28">
        <f>Zisk!E926</f>
        <v>0</v>
      </c>
      <c r="E915" s="29">
        <f>Zisk!D926</f>
        <v>0</v>
      </c>
      <c r="F915" s="29"/>
      <c r="G915" s="28" t="str">
        <f t="shared" si="428"/>
        <v>(</v>
      </c>
      <c r="H915" s="28" t="str">
        <f t="shared" si="429"/>
        <v>1</v>
      </c>
      <c r="I915" s="28" t="str">
        <f t="shared" si="430"/>
        <v>+</v>
      </c>
      <c r="J915" s="30">
        <f>IF($D915&lt;=2021,VstupniParametry_SKRYT!$D$5,"")</f>
        <v>0.02</v>
      </c>
      <c r="K915" s="28" t="str">
        <f t="shared" si="431"/>
        <v>)</v>
      </c>
      <c r="L915" s="31">
        <f>IF($D915&lt;=2021,COUNTIF(Vypocet_SKRYT!T912:AS912,"&gt;=1"),"")</f>
        <v>0</v>
      </c>
      <c r="M915" s="32" t="str">
        <f t="shared" si="432"/>
        <v>x</v>
      </c>
      <c r="N915" s="28" t="str">
        <f t="shared" si="433"/>
        <v>(</v>
      </c>
      <c r="O915" s="28" t="str">
        <f t="shared" si="434"/>
        <v>1</v>
      </c>
      <c r="P915" s="28" t="str">
        <f t="shared" si="435"/>
        <v>+</v>
      </c>
      <c r="Q915" s="30">
        <f>IF($D915&lt;=2024,VstupniParametry_SKRYT!$D$6,"")</f>
        <v>0.06</v>
      </c>
      <c r="R915" s="28" t="str">
        <f t="shared" si="436"/>
        <v>)</v>
      </c>
      <c r="S915" s="31">
        <f>IF($D915&lt;=2024,COUNTIFS(Vypocet_SKRYT!AT912:AV912,"&gt;=1"),"")</f>
        <v>0</v>
      </c>
      <c r="T915" s="32" t="str">
        <f t="shared" si="437"/>
        <v>x</v>
      </c>
      <c r="U915" s="28" t="str">
        <f t="shared" si="438"/>
        <v>(</v>
      </c>
      <c r="V915" s="28" t="str">
        <f t="shared" si="439"/>
        <v>1</v>
      </c>
      <c r="W915" s="28" t="str">
        <f t="shared" si="440"/>
        <v>+</v>
      </c>
      <c r="X915" s="30">
        <f>IF($D915&lt;=2025,VstupniParametry_SKRYT!$D$9,"")</f>
        <v>1.7999999999999999E-2</v>
      </c>
      <c r="Y915" s="28" t="str">
        <f t="shared" si="441"/>
        <v>)</v>
      </c>
      <c r="Z915" s="31">
        <f>IF(AND(D915&lt;2025,2025&lt;=Zisk!$D$10),1,IF(D915=2025,0,""))</f>
        <v>1</v>
      </c>
      <c r="AA915" s="32" t="str">
        <f>IF(AND($D915&lt;=2025,Zisk!$D$10&gt;=2026),"x","")</f>
        <v/>
      </c>
      <c r="AB915" s="28" t="str">
        <f>IF(AND($D915&lt;=2026,Zisk!$D$10&gt;=2026),"(","")</f>
        <v/>
      </c>
      <c r="AC915" s="28" t="str">
        <f>IF(AND($D915&lt;=2026,Zisk!$D$10&gt;=2026),"1","")</f>
        <v/>
      </c>
      <c r="AD915" s="28" t="str">
        <f>IF(AND($D915&lt;=2026,Zisk!$D$10&gt;=2026),"+","")</f>
        <v/>
      </c>
      <c r="AE915" s="30" t="str">
        <f>IF(AND($D915&lt;=2026,Zisk!$D$10&gt;=2026),VstupniParametry_SKRYT!$D$10,"")</f>
        <v/>
      </c>
      <c r="AF915" s="28" t="str">
        <f>IF(AND($D915&lt;=2026,Zisk!$D$10&gt;=2026),")","")</f>
        <v/>
      </c>
      <c r="AG915" s="31" t="str">
        <f>IF(AND(D915&lt;2026,2026&lt;=Zisk!$D$10),1,IF(D915=2026,0,""))</f>
        <v/>
      </c>
      <c r="AH915" s="32" t="str">
        <f>IF(AND($D915&lt;=2026,Zisk!$D$10&gt;=2027),"x","")</f>
        <v/>
      </c>
      <c r="AI915" s="28" t="str">
        <f>IF(AND($D915&lt;=2027,Zisk!$D$10&gt;=2027),"(","")</f>
        <v/>
      </c>
      <c r="AJ915" s="28" t="str">
        <f>IF(AND($D915&lt;=2027,Zisk!$D$10&gt;=2027),"1","")</f>
        <v/>
      </c>
      <c r="AK915" s="28" t="str">
        <f>IF(AND($D915&lt;=2027,Zisk!$D$10&gt;=2027),"+","")</f>
        <v/>
      </c>
      <c r="AL915" s="30" t="str">
        <f>IF(AND($D915&lt;=2027,Zisk!$D$10&gt;=2027),VstupniParametry_SKRYT!$D$11,"")</f>
        <v/>
      </c>
      <c r="AM915" s="28" t="str">
        <f>IF(AND($D915&lt;=2027,Zisk!$D$10&gt;=2027),")","")</f>
        <v/>
      </c>
      <c r="AN915" s="31" t="str">
        <f>IF(AND(D915&lt;2027,2027&lt;=Zisk!$D$10),1,IF(D915=2027,0,""))</f>
        <v/>
      </c>
      <c r="AO915" s="32" t="str">
        <f>IF(AND($D915&lt;=2027,Zisk!$D$10&gt;=2028),"x","")</f>
        <v/>
      </c>
      <c r="AP915" s="28" t="str">
        <f>IF(AND($D915&lt;=2028,Zisk!$D$10&gt;=2028),"(","")</f>
        <v/>
      </c>
      <c r="AQ915" s="28" t="str">
        <f>IF(AND($D915&lt;=2028,Zisk!$D$10&gt;=2028),"1","")</f>
        <v/>
      </c>
      <c r="AR915" s="28" t="str">
        <f>IF(AND($D915&lt;=2028,Zisk!$D$10&gt;=2028),"+","")</f>
        <v/>
      </c>
      <c r="AS915" s="30" t="str">
        <f>IF(AND($D915&lt;=2028,Zisk!$D$10&gt;=2028),VstupniParametry_SKRYT!$D$12,"")</f>
        <v/>
      </c>
      <c r="AT915" s="28" t="str">
        <f>IF(AND($D915&lt;=2028,Zisk!$D$10&gt;=2028),")","")</f>
        <v/>
      </c>
      <c r="AU915" s="31" t="str">
        <f>IF(AND(D915&lt;2028,2028&lt;=Zisk!$D$10),1,IF(D915=2028,0,""))</f>
        <v/>
      </c>
      <c r="AV915" s="32" t="str">
        <f>IF(AND($D915&lt;=2028,Zisk!$D$10&gt;=2029),"x","")</f>
        <v/>
      </c>
      <c r="AW915" s="28" t="str">
        <f>IF(AND($D915&lt;=2029,Zisk!$D$10&gt;=2029),"(","")</f>
        <v/>
      </c>
      <c r="AX915" s="28" t="str">
        <f>IF(AND($D915&lt;=2029,Zisk!$D$10&gt;=2029),"1","")</f>
        <v/>
      </c>
      <c r="AY915" s="28" t="str">
        <f>IF(AND($D915&lt;=2029,Zisk!$D$10&gt;=2029),"+","")</f>
        <v/>
      </c>
      <c r="AZ915" s="30" t="str">
        <f>IF(AND($D915&lt;=2029,Zisk!$D$10&gt;=2029),VstupniParametry_SKRYT!$D$13,"")</f>
        <v/>
      </c>
      <c r="BA915" s="28" t="str">
        <f>IF(AND($D915&lt;=2029,Zisk!$D$10&gt;=2029),")","")</f>
        <v/>
      </c>
      <c r="BB915" s="31" t="str">
        <f>IF(AND(D915&lt;2029,2029&lt;=Zisk!$D$10),1,IF(D915=2029,0,""))</f>
        <v/>
      </c>
      <c r="BC915" s="32" t="str">
        <f>IF(AND($D915&lt;=2029,Zisk!$D$10&gt;=2030),"x","")</f>
        <v/>
      </c>
      <c r="BD915" s="28" t="str">
        <f>IF(AND($D915&lt;=2030,Zisk!$D$10&gt;=2030),"(","")</f>
        <v/>
      </c>
      <c r="BE915" s="28" t="str">
        <f>IF(AND($D915&lt;=2030,Zisk!$D$10&gt;=2030),"1","")</f>
        <v/>
      </c>
      <c r="BF915" s="28" t="str">
        <f>IF(AND($D915&lt;=2030,Zisk!$D$10&gt;=2030),"+","")</f>
        <v/>
      </c>
      <c r="BG915" s="30" t="str">
        <f>IF(AND($D915&lt;=2030,Zisk!$D$10&gt;=2030),VstupniParametry_SKRYT!$D$14,"")</f>
        <v/>
      </c>
      <c r="BH915" s="28" t="str">
        <f>IF(AND($D915&lt;=2030,Zisk!$D$10&gt;=2030),")","")</f>
        <v/>
      </c>
      <c r="BI915" s="31" t="str">
        <f>IF(AND(D915&lt;2030,2030&lt;=Zisk!$D$10),1,IF(D915=2030,0,""))</f>
        <v/>
      </c>
      <c r="BJ915" s="33" t="s">
        <v>32</v>
      </c>
      <c r="BK915" s="30">
        <f t="shared" si="454"/>
        <v>1</v>
      </c>
      <c r="BL915" s="28" t="str">
        <f t="shared" si="455"/>
        <v>x</v>
      </c>
      <c r="BM915" s="34">
        <f t="shared" si="456"/>
        <v>1</v>
      </c>
      <c r="BN915" s="30" t="str">
        <f t="shared" si="457"/>
        <v>x</v>
      </c>
      <c r="BO915" s="34">
        <f t="shared" si="442"/>
        <v>1.018</v>
      </c>
      <c r="BP915" s="34" t="str">
        <f t="shared" si="443"/>
        <v/>
      </c>
      <c r="BQ915" s="34" t="str">
        <f t="shared" si="444"/>
        <v/>
      </c>
      <c r="BR915" s="34" t="str">
        <f t="shared" si="445"/>
        <v/>
      </c>
      <c r="BS915" s="34" t="str">
        <f t="shared" si="446"/>
        <v/>
      </c>
      <c r="BT915" s="34" t="str">
        <f t="shared" si="447"/>
        <v/>
      </c>
      <c r="BU915" s="34" t="str">
        <f t="shared" si="448"/>
        <v/>
      </c>
      <c r="BV915" s="34" t="str">
        <f t="shared" si="449"/>
        <v/>
      </c>
      <c r="BW915" s="34" t="str">
        <f t="shared" si="450"/>
        <v/>
      </c>
      <c r="BX915" s="34" t="str">
        <f t="shared" si="451"/>
        <v/>
      </c>
      <c r="BY915" s="34" t="str">
        <f t="shared" si="452"/>
        <v/>
      </c>
      <c r="BZ915" s="33" t="s">
        <v>32</v>
      </c>
      <c r="CA915" s="34">
        <f t="shared" si="453"/>
        <v>1.018</v>
      </c>
      <c r="CB915" s="28"/>
      <c r="CC915" s="29">
        <f>IF(D915&gt;Zisk!$D$10,"",E915*CA915)</f>
        <v>0</v>
      </c>
    </row>
    <row r="916" spans="2:81" x14ac:dyDescent="0.2">
      <c r="B916" s="35" t="str">
        <f>Zisk!B927</f>
        <v/>
      </c>
      <c r="C916" s="35">
        <f>Zisk!C927</f>
        <v>0</v>
      </c>
      <c r="D916" s="35">
        <f>Zisk!E927</f>
        <v>0</v>
      </c>
      <c r="E916" s="36">
        <f>Zisk!D927</f>
        <v>0</v>
      </c>
      <c r="F916" s="36"/>
      <c r="G916" s="35" t="str">
        <f t="shared" si="428"/>
        <v>(</v>
      </c>
      <c r="H916" s="35" t="str">
        <f t="shared" si="429"/>
        <v>1</v>
      </c>
      <c r="I916" s="35" t="str">
        <f t="shared" si="430"/>
        <v>+</v>
      </c>
      <c r="J916" s="37">
        <f>IF($D916&lt;=2021,VstupniParametry_SKRYT!$D$5,"")</f>
        <v>0.02</v>
      </c>
      <c r="K916" s="35" t="str">
        <f t="shared" si="431"/>
        <v>)</v>
      </c>
      <c r="L916" s="38">
        <f>IF($D916&lt;=2021,COUNTIF(Vypocet_SKRYT!T913:AS913,"&gt;=1"),"")</f>
        <v>0</v>
      </c>
      <c r="M916" s="39" t="str">
        <f t="shared" si="432"/>
        <v>x</v>
      </c>
      <c r="N916" s="35" t="str">
        <f t="shared" si="433"/>
        <v>(</v>
      </c>
      <c r="O916" s="35" t="str">
        <f t="shared" si="434"/>
        <v>1</v>
      </c>
      <c r="P916" s="35" t="str">
        <f t="shared" si="435"/>
        <v>+</v>
      </c>
      <c r="Q916" s="37">
        <f>IF($D916&lt;=2024,VstupniParametry_SKRYT!$D$6,"")</f>
        <v>0.06</v>
      </c>
      <c r="R916" s="35" t="str">
        <f t="shared" si="436"/>
        <v>)</v>
      </c>
      <c r="S916" s="38">
        <f>IF($D916&lt;=2024,COUNTIFS(Vypocet_SKRYT!AT913:AV913,"&gt;=1"),"")</f>
        <v>0</v>
      </c>
      <c r="T916" s="39" t="str">
        <f t="shared" si="437"/>
        <v>x</v>
      </c>
      <c r="U916" s="35" t="str">
        <f t="shared" si="438"/>
        <v>(</v>
      </c>
      <c r="V916" s="35" t="str">
        <f t="shared" si="439"/>
        <v>1</v>
      </c>
      <c r="W916" s="35" t="str">
        <f t="shared" si="440"/>
        <v>+</v>
      </c>
      <c r="X916" s="37">
        <f>IF($D916&lt;=2025,VstupniParametry_SKRYT!$D$9,"")</f>
        <v>1.7999999999999999E-2</v>
      </c>
      <c r="Y916" s="35" t="str">
        <f t="shared" si="441"/>
        <v>)</v>
      </c>
      <c r="Z916" s="38">
        <f>IF(AND(D916&lt;2025,2025&lt;=Zisk!$D$10),1,IF(D916=2025,0,""))</f>
        <v>1</v>
      </c>
      <c r="AA916" s="39" t="str">
        <f>IF(AND($D916&lt;=2025,Zisk!$D$10&gt;=2026),"x","")</f>
        <v/>
      </c>
      <c r="AB916" s="35" t="str">
        <f>IF(AND($D916&lt;=2026,Zisk!$D$10&gt;=2026),"(","")</f>
        <v/>
      </c>
      <c r="AC916" s="35" t="str">
        <f>IF(AND($D916&lt;=2026,Zisk!$D$10&gt;=2026),"1","")</f>
        <v/>
      </c>
      <c r="AD916" s="35" t="str">
        <f>IF(AND($D916&lt;=2026,Zisk!$D$10&gt;=2026),"+","")</f>
        <v/>
      </c>
      <c r="AE916" s="37" t="str">
        <f>IF(AND($D916&lt;=2026,Zisk!$D$10&gt;=2026),VstupniParametry_SKRYT!$D$10,"")</f>
        <v/>
      </c>
      <c r="AF916" s="35" t="str">
        <f>IF(AND($D916&lt;=2026,Zisk!$D$10&gt;=2026),")","")</f>
        <v/>
      </c>
      <c r="AG916" s="38" t="str">
        <f>IF(AND(D916&lt;2026,2026&lt;=Zisk!$D$10),1,IF(D916=2026,0,""))</f>
        <v/>
      </c>
      <c r="AH916" s="39" t="str">
        <f>IF(AND($D916&lt;=2026,Zisk!$D$10&gt;=2027),"x","")</f>
        <v/>
      </c>
      <c r="AI916" s="35" t="str">
        <f>IF(AND($D916&lt;=2027,Zisk!$D$10&gt;=2027),"(","")</f>
        <v/>
      </c>
      <c r="AJ916" s="35" t="str">
        <f>IF(AND($D916&lt;=2027,Zisk!$D$10&gt;=2027),"1","")</f>
        <v/>
      </c>
      <c r="AK916" s="35" t="str">
        <f>IF(AND($D916&lt;=2027,Zisk!$D$10&gt;=2027),"+","")</f>
        <v/>
      </c>
      <c r="AL916" s="37" t="str">
        <f>IF(AND($D916&lt;=2027,Zisk!$D$10&gt;=2027),VstupniParametry_SKRYT!$D$11,"")</f>
        <v/>
      </c>
      <c r="AM916" s="35" t="str">
        <f>IF(AND($D916&lt;=2027,Zisk!$D$10&gt;=2027),")","")</f>
        <v/>
      </c>
      <c r="AN916" s="38" t="str">
        <f>IF(AND(D916&lt;2027,2027&lt;=Zisk!$D$10),1,IF(D916=2027,0,""))</f>
        <v/>
      </c>
      <c r="AO916" s="39" t="str">
        <f>IF(AND($D916&lt;=2027,Zisk!$D$10&gt;=2028),"x","")</f>
        <v/>
      </c>
      <c r="AP916" s="35" t="str">
        <f>IF(AND($D916&lt;=2028,Zisk!$D$10&gt;=2028),"(","")</f>
        <v/>
      </c>
      <c r="AQ916" s="35" t="str">
        <f>IF(AND($D916&lt;=2028,Zisk!$D$10&gt;=2028),"1","")</f>
        <v/>
      </c>
      <c r="AR916" s="35" t="str">
        <f>IF(AND($D916&lt;=2028,Zisk!$D$10&gt;=2028),"+","")</f>
        <v/>
      </c>
      <c r="AS916" s="37" t="str">
        <f>IF(AND($D916&lt;=2028,Zisk!$D$10&gt;=2028),VstupniParametry_SKRYT!$D$12,"")</f>
        <v/>
      </c>
      <c r="AT916" s="35" t="str">
        <f>IF(AND($D916&lt;=2028,Zisk!$D$10&gt;=2028),")","")</f>
        <v/>
      </c>
      <c r="AU916" s="38" t="str">
        <f>IF(AND(D916&lt;2028,2028&lt;=Zisk!$D$10),1,IF(D916=2028,0,""))</f>
        <v/>
      </c>
      <c r="AV916" s="39" t="str">
        <f>IF(AND($D916&lt;=2028,Zisk!$D$10&gt;=2029),"x","")</f>
        <v/>
      </c>
      <c r="AW916" s="35" t="str">
        <f>IF(AND($D916&lt;=2029,Zisk!$D$10&gt;=2029),"(","")</f>
        <v/>
      </c>
      <c r="AX916" s="35" t="str">
        <f>IF(AND($D916&lt;=2029,Zisk!$D$10&gt;=2029),"1","")</f>
        <v/>
      </c>
      <c r="AY916" s="35" t="str">
        <f>IF(AND($D916&lt;=2029,Zisk!$D$10&gt;=2029),"+","")</f>
        <v/>
      </c>
      <c r="AZ916" s="37" t="str">
        <f>IF(AND($D916&lt;=2029,Zisk!$D$10&gt;=2029),VstupniParametry_SKRYT!$D$13,"")</f>
        <v/>
      </c>
      <c r="BA916" s="35" t="str">
        <f>IF(AND($D916&lt;=2029,Zisk!$D$10&gt;=2029),")","")</f>
        <v/>
      </c>
      <c r="BB916" s="38" t="str">
        <f>IF(AND(D916&lt;2029,2029&lt;=Zisk!$D$10),1,IF(D916=2029,0,""))</f>
        <v/>
      </c>
      <c r="BC916" s="39" t="str">
        <f>IF(AND($D916&lt;=2029,Zisk!$D$10&gt;=2030),"x","")</f>
        <v/>
      </c>
      <c r="BD916" s="35" t="str">
        <f>IF(AND($D916&lt;=2030,Zisk!$D$10&gt;=2030),"(","")</f>
        <v/>
      </c>
      <c r="BE916" s="35" t="str">
        <f>IF(AND($D916&lt;=2030,Zisk!$D$10&gt;=2030),"1","")</f>
        <v/>
      </c>
      <c r="BF916" s="35" t="str">
        <f>IF(AND($D916&lt;=2030,Zisk!$D$10&gt;=2030),"+","")</f>
        <v/>
      </c>
      <c r="BG916" s="37" t="str">
        <f>IF(AND($D916&lt;=2030,Zisk!$D$10&gt;=2030),VstupniParametry_SKRYT!$D$14,"")</f>
        <v/>
      </c>
      <c r="BH916" s="35" t="str">
        <f>IF(AND($D916&lt;=2030,Zisk!$D$10&gt;=2030),")","")</f>
        <v/>
      </c>
      <c r="BI916" s="38" t="str">
        <f>IF(AND(D916&lt;2030,2030&lt;=Zisk!$D$10),1,IF(D916=2030,0,""))</f>
        <v/>
      </c>
      <c r="BJ916" s="40" t="s">
        <v>32</v>
      </c>
      <c r="BK916" s="37">
        <f t="shared" si="454"/>
        <v>1</v>
      </c>
      <c r="BL916" s="35" t="str">
        <f t="shared" si="455"/>
        <v>x</v>
      </c>
      <c r="BM916" s="41">
        <f t="shared" si="456"/>
        <v>1</v>
      </c>
      <c r="BN916" s="37" t="str">
        <f t="shared" si="457"/>
        <v>x</v>
      </c>
      <c r="BO916" s="41">
        <f t="shared" si="442"/>
        <v>1.018</v>
      </c>
      <c r="BP916" s="41" t="str">
        <f t="shared" si="443"/>
        <v/>
      </c>
      <c r="BQ916" s="41" t="str">
        <f t="shared" si="444"/>
        <v/>
      </c>
      <c r="BR916" s="41" t="str">
        <f t="shared" si="445"/>
        <v/>
      </c>
      <c r="BS916" s="41" t="str">
        <f t="shared" si="446"/>
        <v/>
      </c>
      <c r="BT916" s="41" t="str">
        <f t="shared" si="447"/>
        <v/>
      </c>
      <c r="BU916" s="41" t="str">
        <f t="shared" si="448"/>
        <v/>
      </c>
      <c r="BV916" s="41" t="str">
        <f t="shared" si="449"/>
        <v/>
      </c>
      <c r="BW916" s="41" t="str">
        <f t="shared" si="450"/>
        <v/>
      </c>
      <c r="BX916" s="41" t="str">
        <f t="shared" si="451"/>
        <v/>
      </c>
      <c r="BY916" s="41" t="str">
        <f t="shared" si="452"/>
        <v/>
      </c>
      <c r="BZ916" s="40" t="s">
        <v>32</v>
      </c>
      <c r="CA916" s="41">
        <f t="shared" si="453"/>
        <v>1.018</v>
      </c>
      <c r="CB916" s="35"/>
      <c r="CC916" s="36">
        <f>IF(D916&gt;Zisk!$D$10,"",E916*CA916)</f>
        <v>0</v>
      </c>
    </row>
    <row r="917" spans="2:81" x14ac:dyDescent="0.2">
      <c r="B917" s="28" t="str">
        <f>Zisk!B928</f>
        <v/>
      </c>
      <c r="C917" s="28">
        <f>Zisk!C928</f>
        <v>0</v>
      </c>
      <c r="D917" s="28">
        <f>Zisk!E928</f>
        <v>0</v>
      </c>
      <c r="E917" s="29">
        <f>Zisk!D928</f>
        <v>0</v>
      </c>
      <c r="F917" s="29"/>
      <c r="G917" s="28" t="str">
        <f t="shared" si="428"/>
        <v>(</v>
      </c>
      <c r="H917" s="28" t="str">
        <f t="shared" si="429"/>
        <v>1</v>
      </c>
      <c r="I917" s="28" t="str">
        <f t="shared" si="430"/>
        <v>+</v>
      </c>
      <c r="J917" s="30">
        <f>IF($D917&lt;=2021,VstupniParametry_SKRYT!$D$5,"")</f>
        <v>0.02</v>
      </c>
      <c r="K917" s="28" t="str">
        <f t="shared" si="431"/>
        <v>)</v>
      </c>
      <c r="L917" s="31">
        <f>IF($D917&lt;=2021,COUNTIF(Vypocet_SKRYT!T914:AS914,"&gt;=1"),"")</f>
        <v>0</v>
      </c>
      <c r="M917" s="32" t="str">
        <f t="shared" si="432"/>
        <v>x</v>
      </c>
      <c r="N917" s="28" t="str">
        <f t="shared" si="433"/>
        <v>(</v>
      </c>
      <c r="O917" s="28" t="str">
        <f t="shared" si="434"/>
        <v>1</v>
      </c>
      <c r="P917" s="28" t="str">
        <f t="shared" si="435"/>
        <v>+</v>
      </c>
      <c r="Q917" s="30">
        <f>IF($D917&lt;=2024,VstupniParametry_SKRYT!$D$6,"")</f>
        <v>0.06</v>
      </c>
      <c r="R917" s="28" t="str">
        <f t="shared" si="436"/>
        <v>)</v>
      </c>
      <c r="S917" s="31">
        <f>IF($D917&lt;=2024,COUNTIFS(Vypocet_SKRYT!AT914:AV914,"&gt;=1"),"")</f>
        <v>0</v>
      </c>
      <c r="T917" s="32" t="str">
        <f t="shared" si="437"/>
        <v>x</v>
      </c>
      <c r="U917" s="28" t="str">
        <f t="shared" si="438"/>
        <v>(</v>
      </c>
      <c r="V917" s="28" t="str">
        <f t="shared" si="439"/>
        <v>1</v>
      </c>
      <c r="W917" s="28" t="str">
        <f t="shared" si="440"/>
        <v>+</v>
      </c>
      <c r="X917" s="30">
        <f>IF($D917&lt;=2025,VstupniParametry_SKRYT!$D$9,"")</f>
        <v>1.7999999999999999E-2</v>
      </c>
      <c r="Y917" s="28" t="str">
        <f t="shared" si="441"/>
        <v>)</v>
      </c>
      <c r="Z917" s="31">
        <f>IF(AND(D917&lt;2025,2025&lt;=Zisk!$D$10),1,IF(D917=2025,0,""))</f>
        <v>1</v>
      </c>
      <c r="AA917" s="32" t="str">
        <f>IF(AND($D917&lt;=2025,Zisk!$D$10&gt;=2026),"x","")</f>
        <v/>
      </c>
      <c r="AB917" s="28" t="str">
        <f>IF(AND($D917&lt;=2026,Zisk!$D$10&gt;=2026),"(","")</f>
        <v/>
      </c>
      <c r="AC917" s="28" t="str">
        <f>IF(AND($D917&lt;=2026,Zisk!$D$10&gt;=2026),"1","")</f>
        <v/>
      </c>
      <c r="AD917" s="28" t="str">
        <f>IF(AND($D917&lt;=2026,Zisk!$D$10&gt;=2026),"+","")</f>
        <v/>
      </c>
      <c r="AE917" s="30" t="str">
        <f>IF(AND($D917&lt;=2026,Zisk!$D$10&gt;=2026),VstupniParametry_SKRYT!$D$10,"")</f>
        <v/>
      </c>
      <c r="AF917" s="28" t="str">
        <f>IF(AND($D917&lt;=2026,Zisk!$D$10&gt;=2026),")","")</f>
        <v/>
      </c>
      <c r="AG917" s="31" t="str">
        <f>IF(AND(D917&lt;2026,2026&lt;=Zisk!$D$10),1,IF(D917=2026,0,""))</f>
        <v/>
      </c>
      <c r="AH917" s="32" t="str">
        <f>IF(AND($D917&lt;=2026,Zisk!$D$10&gt;=2027),"x","")</f>
        <v/>
      </c>
      <c r="AI917" s="28" t="str">
        <f>IF(AND($D917&lt;=2027,Zisk!$D$10&gt;=2027),"(","")</f>
        <v/>
      </c>
      <c r="AJ917" s="28" t="str">
        <f>IF(AND($D917&lt;=2027,Zisk!$D$10&gt;=2027),"1","")</f>
        <v/>
      </c>
      <c r="AK917" s="28" t="str">
        <f>IF(AND($D917&lt;=2027,Zisk!$D$10&gt;=2027),"+","")</f>
        <v/>
      </c>
      <c r="AL917" s="30" t="str">
        <f>IF(AND($D917&lt;=2027,Zisk!$D$10&gt;=2027),VstupniParametry_SKRYT!$D$11,"")</f>
        <v/>
      </c>
      <c r="AM917" s="28" t="str">
        <f>IF(AND($D917&lt;=2027,Zisk!$D$10&gt;=2027),")","")</f>
        <v/>
      </c>
      <c r="AN917" s="31" t="str">
        <f>IF(AND(D917&lt;2027,2027&lt;=Zisk!$D$10),1,IF(D917=2027,0,""))</f>
        <v/>
      </c>
      <c r="AO917" s="32" t="str">
        <f>IF(AND($D917&lt;=2027,Zisk!$D$10&gt;=2028),"x","")</f>
        <v/>
      </c>
      <c r="AP917" s="28" t="str">
        <f>IF(AND($D917&lt;=2028,Zisk!$D$10&gt;=2028),"(","")</f>
        <v/>
      </c>
      <c r="AQ917" s="28" t="str">
        <f>IF(AND($D917&lt;=2028,Zisk!$D$10&gt;=2028),"1","")</f>
        <v/>
      </c>
      <c r="AR917" s="28" t="str">
        <f>IF(AND($D917&lt;=2028,Zisk!$D$10&gt;=2028),"+","")</f>
        <v/>
      </c>
      <c r="AS917" s="30" t="str">
        <f>IF(AND($D917&lt;=2028,Zisk!$D$10&gt;=2028),VstupniParametry_SKRYT!$D$12,"")</f>
        <v/>
      </c>
      <c r="AT917" s="28" t="str">
        <f>IF(AND($D917&lt;=2028,Zisk!$D$10&gt;=2028),")","")</f>
        <v/>
      </c>
      <c r="AU917" s="31" t="str">
        <f>IF(AND(D917&lt;2028,2028&lt;=Zisk!$D$10),1,IF(D917=2028,0,""))</f>
        <v/>
      </c>
      <c r="AV917" s="32" t="str">
        <f>IF(AND($D917&lt;=2028,Zisk!$D$10&gt;=2029),"x","")</f>
        <v/>
      </c>
      <c r="AW917" s="28" t="str">
        <f>IF(AND($D917&lt;=2029,Zisk!$D$10&gt;=2029),"(","")</f>
        <v/>
      </c>
      <c r="AX917" s="28" t="str">
        <f>IF(AND($D917&lt;=2029,Zisk!$D$10&gt;=2029),"1","")</f>
        <v/>
      </c>
      <c r="AY917" s="28" t="str">
        <f>IF(AND($D917&lt;=2029,Zisk!$D$10&gt;=2029),"+","")</f>
        <v/>
      </c>
      <c r="AZ917" s="30" t="str">
        <f>IF(AND($D917&lt;=2029,Zisk!$D$10&gt;=2029),VstupniParametry_SKRYT!$D$13,"")</f>
        <v/>
      </c>
      <c r="BA917" s="28" t="str">
        <f>IF(AND($D917&lt;=2029,Zisk!$D$10&gt;=2029),")","")</f>
        <v/>
      </c>
      <c r="BB917" s="31" t="str">
        <f>IF(AND(D917&lt;2029,2029&lt;=Zisk!$D$10),1,IF(D917=2029,0,""))</f>
        <v/>
      </c>
      <c r="BC917" s="32" t="str">
        <f>IF(AND($D917&lt;=2029,Zisk!$D$10&gt;=2030),"x","")</f>
        <v/>
      </c>
      <c r="BD917" s="28" t="str">
        <f>IF(AND($D917&lt;=2030,Zisk!$D$10&gt;=2030),"(","")</f>
        <v/>
      </c>
      <c r="BE917" s="28" t="str">
        <f>IF(AND($D917&lt;=2030,Zisk!$D$10&gt;=2030),"1","")</f>
        <v/>
      </c>
      <c r="BF917" s="28" t="str">
        <f>IF(AND($D917&lt;=2030,Zisk!$D$10&gt;=2030),"+","")</f>
        <v/>
      </c>
      <c r="BG917" s="30" t="str">
        <f>IF(AND($D917&lt;=2030,Zisk!$D$10&gt;=2030),VstupniParametry_SKRYT!$D$14,"")</f>
        <v/>
      </c>
      <c r="BH917" s="28" t="str">
        <f>IF(AND($D917&lt;=2030,Zisk!$D$10&gt;=2030),")","")</f>
        <v/>
      </c>
      <c r="BI917" s="31" t="str">
        <f>IF(AND(D917&lt;2030,2030&lt;=Zisk!$D$10),1,IF(D917=2030,0,""))</f>
        <v/>
      </c>
      <c r="BJ917" s="33" t="s">
        <v>32</v>
      </c>
      <c r="BK917" s="30">
        <f t="shared" si="454"/>
        <v>1</v>
      </c>
      <c r="BL917" s="28" t="str">
        <f t="shared" si="455"/>
        <v>x</v>
      </c>
      <c r="BM917" s="34">
        <f t="shared" si="456"/>
        <v>1</v>
      </c>
      <c r="BN917" s="30" t="str">
        <f t="shared" si="457"/>
        <v>x</v>
      </c>
      <c r="BO917" s="34">
        <f t="shared" si="442"/>
        <v>1.018</v>
      </c>
      <c r="BP917" s="34" t="str">
        <f t="shared" si="443"/>
        <v/>
      </c>
      <c r="BQ917" s="34" t="str">
        <f t="shared" si="444"/>
        <v/>
      </c>
      <c r="BR917" s="34" t="str">
        <f t="shared" si="445"/>
        <v/>
      </c>
      <c r="BS917" s="34" t="str">
        <f t="shared" si="446"/>
        <v/>
      </c>
      <c r="BT917" s="34" t="str">
        <f t="shared" si="447"/>
        <v/>
      </c>
      <c r="BU917" s="34" t="str">
        <f t="shared" si="448"/>
        <v/>
      </c>
      <c r="BV917" s="34" t="str">
        <f t="shared" si="449"/>
        <v/>
      </c>
      <c r="BW917" s="34" t="str">
        <f t="shared" si="450"/>
        <v/>
      </c>
      <c r="BX917" s="34" t="str">
        <f t="shared" si="451"/>
        <v/>
      </c>
      <c r="BY917" s="34" t="str">
        <f t="shared" si="452"/>
        <v/>
      </c>
      <c r="BZ917" s="33" t="s">
        <v>32</v>
      </c>
      <c r="CA917" s="34">
        <f t="shared" si="453"/>
        <v>1.018</v>
      </c>
      <c r="CB917" s="28"/>
      <c r="CC917" s="29">
        <f>IF(D917&gt;Zisk!$D$10,"",E917*CA917)</f>
        <v>0</v>
      </c>
    </row>
    <row r="918" spans="2:81" x14ac:dyDescent="0.2">
      <c r="B918" s="35" t="str">
        <f>Zisk!B929</f>
        <v/>
      </c>
      <c r="C918" s="35">
        <f>Zisk!C929</f>
        <v>0</v>
      </c>
      <c r="D918" s="35">
        <f>Zisk!E929</f>
        <v>0</v>
      </c>
      <c r="E918" s="36">
        <f>Zisk!D929</f>
        <v>0</v>
      </c>
      <c r="F918" s="36"/>
      <c r="G918" s="35" t="str">
        <f t="shared" si="428"/>
        <v>(</v>
      </c>
      <c r="H918" s="35" t="str">
        <f t="shared" si="429"/>
        <v>1</v>
      </c>
      <c r="I918" s="35" t="str">
        <f t="shared" si="430"/>
        <v>+</v>
      </c>
      <c r="J918" s="37">
        <f>IF($D918&lt;=2021,VstupniParametry_SKRYT!$D$5,"")</f>
        <v>0.02</v>
      </c>
      <c r="K918" s="35" t="str">
        <f t="shared" si="431"/>
        <v>)</v>
      </c>
      <c r="L918" s="38">
        <f>IF($D918&lt;=2021,COUNTIF(Vypocet_SKRYT!T915:AS915,"&gt;=1"),"")</f>
        <v>0</v>
      </c>
      <c r="M918" s="39" t="str">
        <f t="shared" si="432"/>
        <v>x</v>
      </c>
      <c r="N918" s="35" t="str">
        <f t="shared" si="433"/>
        <v>(</v>
      </c>
      <c r="O918" s="35" t="str">
        <f t="shared" si="434"/>
        <v>1</v>
      </c>
      <c r="P918" s="35" t="str">
        <f t="shared" si="435"/>
        <v>+</v>
      </c>
      <c r="Q918" s="37">
        <f>IF($D918&lt;=2024,VstupniParametry_SKRYT!$D$6,"")</f>
        <v>0.06</v>
      </c>
      <c r="R918" s="35" t="str">
        <f t="shared" si="436"/>
        <v>)</v>
      </c>
      <c r="S918" s="38">
        <f>IF($D918&lt;=2024,COUNTIFS(Vypocet_SKRYT!AT915:AV915,"&gt;=1"),"")</f>
        <v>0</v>
      </c>
      <c r="T918" s="39" t="str">
        <f t="shared" si="437"/>
        <v>x</v>
      </c>
      <c r="U918" s="35" t="str">
        <f t="shared" si="438"/>
        <v>(</v>
      </c>
      <c r="V918" s="35" t="str">
        <f t="shared" si="439"/>
        <v>1</v>
      </c>
      <c r="W918" s="35" t="str">
        <f t="shared" si="440"/>
        <v>+</v>
      </c>
      <c r="X918" s="37">
        <f>IF($D918&lt;=2025,VstupniParametry_SKRYT!$D$9,"")</f>
        <v>1.7999999999999999E-2</v>
      </c>
      <c r="Y918" s="35" t="str">
        <f t="shared" si="441"/>
        <v>)</v>
      </c>
      <c r="Z918" s="38">
        <f>IF(AND(D918&lt;2025,2025&lt;=Zisk!$D$10),1,IF(D918=2025,0,""))</f>
        <v>1</v>
      </c>
      <c r="AA918" s="39" t="str">
        <f>IF(AND($D918&lt;=2025,Zisk!$D$10&gt;=2026),"x","")</f>
        <v/>
      </c>
      <c r="AB918" s="35" t="str">
        <f>IF(AND($D918&lt;=2026,Zisk!$D$10&gt;=2026),"(","")</f>
        <v/>
      </c>
      <c r="AC918" s="35" t="str">
        <f>IF(AND($D918&lt;=2026,Zisk!$D$10&gt;=2026),"1","")</f>
        <v/>
      </c>
      <c r="AD918" s="35" t="str">
        <f>IF(AND($D918&lt;=2026,Zisk!$D$10&gt;=2026),"+","")</f>
        <v/>
      </c>
      <c r="AE918" s="37" t="str">
        <f>IF(AND($D918&lt;=2026,Zisk!$D$10&gt;=2026),VstupniParametry_SKRYT!$D$10,"")</f>
        <v/>
      </c>
      <c r="AF918" s="35" t="str">
        <f>IF(AND($D918&lt;=2026,Zisk!$D$10&gt;=2026),")","")</f>
        <v/>
      </c>
      <c r="AG918" s="38" t="str">
        <f>IF(AND(D918&lt;2026,2026&lt;=Zisk!$D$10),1,IF(D918=2026,0,""))</f>
        <v/>
      </c>
      <c r="AH918" s="39" t="str">
        <f>IF(AND($D918&lt;=2026,Zisk!$D$10&gt;=2027),"x","")</f>
        <v/>
      </c>
      <c r="AI918" s="35" t="str">
        <f>IF(AND($D918&lt;=2027,Zisk!$D$10&gt;=2027),"(","")</f>
        <v/>
      </c>
      <c r="AJ918" s="35" t="str">
        <f>IF(AND($D918&lt;=2027,Zisk!$D$10&gt;=2027),"1","")</f>
        <v/>
      </c>
      <c r="AK918" s="35" t="str">
        <f>IF(AND($D918&lt;=2027,Zisk!$D$10&gt;=2027),"+","")</f>
        <v/>
      </c>
      <c r="AL918" s="37" t="str">
        <f>IF(AND($D918&lt;=2027,Zisk!$D$10&gt;=2027),VstupniParametry_SKRYT!$D$11,"")</f>
        <v/>
      </c>
      <c r="AM918" s="35" t="str">
        <f>IF(AND($D918&lt;=2027,Zisk!$D$10&gt;=2027),")","")</f>
        <v/>
      </c>
      <c r="AN918" s="38" t="str">
        <f>IF(AND(D918&lt;2027,2027&lt;=Zisk!$D$10),1,IF(D918=2027,0,""))</f>
        <v/>
      </c>
      <c r="AO918" s="39" t="str">
        <f>IF(AND($D918&lt;=2027,Zisk!$D$10&gt;=2028),"x","")</f>
        <v/>
      </c>
      <c r="AP918" s="35" t="str">
        <f>IF(AND($D918&lt;=2028,Zisk!$D$10&gt;=2028),"(","")</f>
        <v/>
      </c>
      <c r="AQ918" s="35" t="str">
        <f>IF(AND($D918&lt;=2028,Zisk!$D$10&gt;=2028),"1","")</f>
        <v/>
      </c>
      <c r="AR918" s="35" t="str">
        <f>IF(AND($D918&lt;=2028,Zisk!$D$10&gt;=2028),"+","")</f>
        <v/>
      </c>
      <c r="AS918" s="37" t="str">
        <f>IF(AND($D918&lt;=2028,Zisk!$D$10&gt;=2028),VstupniParametry_SKRYT!$D$12,"")</f>
        <v/>
      </c>
      <c r="AT918" s="35" t="str">
        <f>IF(AND($D918&lt;=2028,Zisk!$D$10&gt;=2028),")","")</f>
        <v/>
      </c>
      <c r="AU918" s="38" t="str">
        <f>IF(AND(D918&lt;2028,2028&lt;=Zisk!$D$10),1,IF(D918=2028,0,""))</f>
        <v/>
      </c>
      <c r="AV918" s="39" t="str">
        <f>IF(AND($D918&lt;=2028,Zisk!$D$10&gt;=2029),"x","")</f>
        <v/>
      </c>
      <c r="AW918" s="35" t="str">
        <f>IF(AND($D918&lt;=2029,Zisk!$D$10&gt;=2029),"(","")</f>
        <v/>
      </c>
      <c r="AX918" s="35" t="str">
        <f>IF(AND($D918&lt;=2029,Zisk!$D$10&gt;=2029),"1","")</f>
        <v/>
      </c>
      <c r="AY918" s="35" t="str">
        <f>IF(AND($D918&lt;=2029,Zisk!$D$10&gt;=2029),"+","")</f>
        <v/>
      </c>
      <c r="AZ918" s="37" t="str">
        <f>IF(AND($D918&lt;=2029,Zisk!$D$10&gt;=2029),VstupniParametry_SKRYT!$D$13,"")</f>
        <v/>
      </c>
      <c r="BA918" s="35" t="str">
        <f>IF(AND($D918&lt;=2029,Zisk!$D$10&gt;=2029),")","")</f>
        <v/>
      </c>
      <c r="BB918" s="38" t="str">
        <f>IF(AND(D918&lt;2029,2029&lt;=Zisk!$D$10),1,IF(D918=2029,0,""))</f>
        <v/>
      </c>
      <c r="BC918" s="39" t="str">
        <f>IF(AND($D918&lt;=2029,Zisk!$D$10&gt;=2030),"x","")</f>
        <v/>
      </c>
      <c r="BD918" s="35" t="str">
        <f>IF(AND($D918&lt;=2030,Zisk!$D$10&gt;=2030),"(","")</f>
        <v/>
      </c>
      <c r="BE918" s="35" t="str">
        <f>IF(AND($D918&lt;=2030,Zisk!$D$10&gt;=2030),"1","")</f>
        <v/>
      </c>
      <c r="BF918" s="35" t="str">
        <f>IF(AND($D918&lt;=2030,Zisk!$D$10&gt;=2030),"+","")</f>
        <v/>
      </c>
      <c r="BG918" s="37" t="str">
        <f>IF(AND($D918&lt;=2030,Zisk!$D$10&gt;=2030),VstupniParametry_SKRYT!$D$14,"")</f>
        <v/>
      </c>
      <c r="BH918" s="35" t="str">
        <f>IF(AND($D918&lt;=2030,Zisk!$D$10&gt;=2030),")","")</f>
        <v/>
      </c>
      <c r="BI918" s="38" t="str">
        <f>IF(AND(D918&lt;2030,2030&lt;=Zisk!$D$10),1,IF(D918=2030,0,""))</f>
        <v/>
      </c>
      <c r="BJ918" s="40" t="s">
        <v>32</v>
      </c>
      <c r="BK918" s="37">
        <f t="shared" si="454"/>
        <v>1</v>
      </c>
      <c r="BL918" s="35" t="str">
        <f t="shared" si="455"/>
        <v>x</v>
      </c>
      <c r="BM918" s="41">
        <f t="shared" si="456"/>
        <v>1</v>
      </c>
      <c r="BN918" s="37" t="str">
        <f t="shared" si="457"/>
        <v>x</v>
      </c>
      <c r="BO918" s="41">
        <f t="shared" si="442"/>
        <v>1.018</v>
      </c>
      <c r="BP918" s="41" t="str">
        <f t="shared" si="443"/>
        <v/>
      </c>
      <c r="BQ918" s="41" t="str">
        <f t="shared" si="444"/>
        <v/>
      </c>
      <c r="BR918" s="41" t="str">
        <f t="shared" si="445"/>
        <v/>
      </c>
      <c r="BS918" s="41" t="str">
        <f t="shared" si="446"/>
        <v/>
      </c>
      <c r="BT918" s="41" t="str">
        <f t="shared" si="447"/>
        <v/>
      </c>
      <c r="BU918" s="41" t="str">
        <f t="shared" si="448"/>
        <v/>
      </c>
      <c r="BV918" s="41" t="str">
        <f t="shared" si="449"/>
        <v/>
      </c>
      <c r="BW918" s="41" t="str">
        <f t="shared" si="450"/>
        <v/>
      </c>
      <c r="BX918" s="41" t="str">
        <f t="shared" si="451"/>
        <v/>
      </c>
      <c r="BY918" s="41" t="str">
        <f t="shared" si="452"/>
        <v/>
      </c>
      <c r="BZ918" s="40" t="s">
        <v>32</v>
      </c>
      <c r="CA918" s="41">
        <f t="shared" si="453"/>
        <v>1.018</v>
      </c>
      <c r="CB918" s="35"/>
      <c r="CC918" s="36">
        <f>IF(D918&gt;Zisk!$D$10,"",E918*CA918)</f>
        <v>0</v>
      </c>
    </row>
    <row r="919" spans="2:81" x14ac:dyDescent="0.2">
      <c r="B919" s="28" t="str">
        <f>Zisk!B930</f>
        <v/>
      </c>
      <c r="C919" s="28">
        <f>Zisk!C930</f>
        <v>0</v>
      </c>
      <c r="D919" s="28">
        <f>Zisk!E930</f>
        <v>0</v>
      </c>
      <c r="E919" s="29">
        <f>Zisk!D930</f>
        <v>0</v>
      </c>
      <c r="F919" s="29"/>
      <c r="G919" s="28" t="str">
        <f t="shared" si="428"/>
        <v>(</v>
      </c>
      <c r="H919" s="28" t="str">
        <f t="shared" si="429"/>
        <v>1</v>
      </c>
      <c r="I919" s="28" t="str">
        <f t="shared" si="430"/>
        <v>+</v>
      </c>
      <c r="J919" s="30">
        <f>IF($D919&lt;=2021,VstupniParametry_SKRYT!$D$5,"")</f>
        <v>0.02</v>
      </c>
      <c r="K919" s="28" t="str">
        <f t="shared" si="431"/>
        <v>)</v>
      </c>
      <c r="L919" s="31">
        <f>IF($D919&lt;=2021,COUNTIF(Vypocet_SKRYT!T916:AS916,"&gt;=1"),"")</f>
        <v>0</v>
      </c>
      <c r="M919" s="32" t="str">
        <f t="shared" si="432"/>
        <v>x</v>
      </c>
      <c r="N919" s="28" t="str">
        <f t="shared" si="433"/>
        <v>(</v>
      </c>
      <c r="O919" s="28" t="str">
        <f t="shared" si="434"/>
        <v>1</v>
      </c>
      <c r="P919" s="28" t="str">
        <f t="shared" si="435"/>
        <v>+</v>
      </c>
      <c r="Q919" s="30">
        <f>IF($D919&lt;=2024,VstupniParametry_SKRYT!$D$6,"")</f>
        <v>0.06</v>
      </c>
      <c r="R919" s="28" t="str">
        <f t="shared" si="436"/>
        <v>)</v>
      </c>
      <c r="S919" s="31">
        <f>IF($D919&lt;=2024,COUNTIFS(Vypocet_SKRYT!AT916:AV916,"&gt;=1"),"")</f>
        <v>0</v>
      </c>
      <c r="T919" s="32" t="str">
        <f t="shared" si="437"/>
        <v>x</v>
      </c>
      <c r="U919" s="28" t="str">
        <f t="shared" si="438"/>
        <v>(</v>
      </c>
      <c r="V919" s="28" t="str">
        <f t="shared" si="439"/>
        <v>1</v>
      </c>
      <c r="W919" s="28" t="str">
        <f t="shared" si="440"/>
        <v>+</v>
      </c>
      <c r="X919" s="30">
        <f>IF($D919&lt;=2025,VstupniParametry_SKRYT!$D$9,"")</f>
        <v>1.7999999999999999E-2</v>
      </c>
      <c r="Y919" s="28" t="str">
        <f t="shared" si="441"/>
        <v>)</v>
      </c>
      <c r="Z919" s="31">
        <f>IF(AND(D919&lt;2025,2025&lt;=Zisk!$D$10),1,IF(D919=2025,0,""))</f>
        <v>1</v>
      </c>
      <c r="AA919" s="32" t="str">
        <f>IF(AND($D919&lt;=2025,Zisk!$D$10&gt;=2026),"x","")</f>
        <v/>
      </c>
      <c r="AB919" s="28" t="str">
        <f>IF(AND($D919&lt;=2026,Zisk!$D$10&gt;=2026),"(","")</f>
        <v/>
      </c>
      <c r="AC919" s="28" t="str">
        <f>IF(AND($D919&lt;=2026,Zisk!$D$10&gt;=2026),"1","")</f>
        <v/>
      </c>
      <c r="AD919" s="28" t="str">
        <f>IF(AND($D919&lt;=2026,Zisk!$D$10&gt;=2026),"+","")</f>
        <v/>
      </c>
      <c r="AE919" s="30" t="str">
        <f>IF(AND($D919&lt;=2026,Zisk!$D$10&gt;=2026),VstupniParametry_SKRYT!$D$10,"")</f>
        <v/>
      </c>
      <c r="AF919" s="28" t="str">
        <f>IF(AND($D919&lt;=2026,Zisk!$D$10&gt;=2026),")","")</f>
        <v/>
      </c>
      <c r="AG919" s="31" t="str">
        <f>IF(AND(D919&lt;2026,2026&lt;=Zisk!$D$10),1,IF(D919=2026,0,""))</f>
        <v/>
      </c>
      <c r="AH919" s="32" t="str">
        <f>IF(AND($D919&lt;=2026,Zisk!$D$10&gt;=2027),"x","")</f>
        <v/>
      </c>
      <c r="AI919" s="28" t="str">
        <f>IF(AND($D919&lt;=2027,Zisk!$D$10&gt;=2027),"(","")</f>
        <v/>
      </c>
      <c r="AJ919" s="28" t="str">
        <f>IF(AND($D919&lt;=2027,Zisk!$D$10&gt;=2027),"1","")</f>
        <v/>
      </c>
      <c r="AK919" s="28" t="str">
        <f>IF(AND($D919&lt;=2027,Zisk!$D$10&gt;=2027),"+","")</f>
        <v/>
      </c>
      <c r="AL919" s="30" t="str">
        <f>IF(AND($D919&lt;=2027,Zisk!$D$10&gt;=2027),VstupniParametry_SKRYT!$D$11,"")</f>
        <v/>
      </c>
      <c r="AM919" s="28" t="str">
        <f>IF(AND($D919&lt;=2027,Zisk!$D$10&gt;=2027),")","")</f>
        <v/>
      </c>
      <c r="AN919" s="31" t="str">
        <f>IF(AND(D919&lt;2027,2027&lt;=Zisk!$D$10),1,IF(D919=2027,0,""))</f>
        <v/>
      </c>
      <c r="AO919" s="32" t="str">
        <f>IF(AND($D919&lt;=2027,Zisk!$D$10&gt;=2028),"x","")</f>
        <v/>
      </c>
      <c r="AP919" s="28" t="str">
        <f>IF(AND($D919&lt;=2028,Zisk!$D$10&gt;=2028),"(","")</f>
        <v/>
      </c>
      <c r="AQ919" s="28" t="str">
        <f>IF(AND($D919&lt;=2028,Zisk!$D$10&gt;=2028),"1","")</f>
        <v/>
      </c>
      <c r="AR919" s="28" t="str">
        <f>IF(AND($D919&lt;=2028,Zisk!$D$10&gt;=2028),"+","")</f>
        <v/>
      </c>
      <c r="AS919" s="30" t="str">
        <f>IF(AND($D919&lt;=2028,Zisk!$D$10&gt;=2028),VstupniParametry_SKRYT!$D$12,"")</f>
        <v/>
      </c>
      <c r="AT919" s="28" t="str">
        <f>IF(AND($D919&lt;=2028,Zisk!$D$10&gt;=2028),")","")</f>
        <v/>
      </c>
      <c r="AU919" s="31" t="str">
        <f>IF(AND(D919&lt;2028,2028&lt;=Zisk!$D$10),1,IF(D919=2028,0,""))</f>
        <v/>
      </c>
      <c r="AV919" s="32" t="str">
        <f>IF(AND($D919&lt;=2028,Zisk!$D$10&gt;=2029),"x","")</f>
        <v/>
      </c>
      <c r="AW919" s="28" t="str">
        <f>IF(AND($D919&lt;=2029,Zisk!$D$10&gt;=2029),"(","")</f>
        <v/>
      </c>
      <c r="AX919" s="28" t="str">
        <f>IF(AND($D919&lt;=2029,Zisk!$D$10&gt;=2029),"1","")</f>
        <v/>
      </c>
      <c r="AY919" s="28" t="str">
        <f>IF(AND($D919&lt;=2029,Zisk!$D$10&gt;=2029),"+","")</f>
        <v/>
      </c>
      <c r="AZ919" s="30" t="str">
        <f>IF(AND($D919&lt;=2029,Zisk!$D$10&gt;=2029),VstupniParametry_SKRYT!$D$13,"")</f>
        <v/>
      </c>
      <c r="BA919" s="28" t="str">
        <f>IF(AND($D919&lt;=2029,Zisk!$D$10&gt;=2029),")","")</f>
        <v/>
      </c>
      <c r="BB919" s="31" t="str">
        <f>IF(AND(D919&lt;2029,2029&lt;=Zisk!$D$10),1,IF(D919=2029,0,""))</f>
        <v/>
      </c>
      <c r="BC919" s="32" t="str">
        <f>IF(AND($D919&lt;=2029,Zisk!$D$10&gt;=2030),"x","")</f>
        <v/>
      </c>
      <c r="BD919" s="28" t="str">
        <f>IF(AND($D919&lt;=2030,Zisk!$D$10&gt;=2030),"(","")</f>
        <v/>
      </c>
      <c r="BE919" s="28" t="str">
        <f>IF(AND($D919&lt;=2030,Zisk!$D$10&gt;=2030),"1","")</f>
        <v/>
      </c>
      <c r="BF919" s="28" t="str">
        <f>IF(AND($D919&lt;=2030,Zisk!$D$10&gt;=2030),"+","")</f>
        <v/>
      </c>
      <c r="BG919" s="30" t="str">
        <f>IF(AND($D919&lt;=2030,Zisk!$D$10&gt;=2030),VstupniParametry_SKRYT!$D$14,"")</f>
        <v/>
      </c>
      <c r="BH919" s="28" t="str">
        <f>IF(AND($D919&lt;=2030,Zisk!$D$10&gt;=2030),")","")</f>
        <v/>
      </c>
      <c r="BI919" s="31" t="str">
        <f>IF(AND(D919&lt;2030,2030&lt;=Zisk!$D$10),1,IF(D919=2030,0,""))</f>
        <v/>
      </c>
      <c r="BJ919" s="33" t="s">
        <v>32</v>
      </c>
      <c r="BK919" s="30">
        <f t="shared" si="454"/>
        <v>1</v>
      </c>
      <c r="BL919" s="28" t="str">
        <f t="shared" si="455"/>
        <v>x</v>
      </c>
      <c r="BM919" s="34">
        <f t="shared" si="456"/>
        <v>1</v>
      </c>
      <c r="BN919" s="30" t="str">
        <f t="shared" si="457"/>
        <v>x</v>
      </c>
      <c r="BO919" s="34">
        <f t="shared" si="442"/>
        <v>1.018</v>
      </c>
      <c r="BP919" s="34" t="str">
        <f t="shared" si="443"/>
        <v/>
      </c>
      <c r="BQ919" s="34" t="str">
        <f t="shared" si="444"/>
        <v/>
      </c>
      <c r="BR919" s="34" t="str">
        <f t="shared" si="445"/>
        <v/>
      </c>
      <c r="BS919" s="34" t="str">
        <f t="shared" si="446"/>
        <v/>
      </c>
      <c r="BT919" s="34" t="str">
        <f t="shared" si="447"/>
        <v/>
      </c>
      <c r="BU919" s="34" t="str">
        <f t="shared" si="448"/>
        <v/>
      </c>
      <c r="BV919" s="34" t="str">
        <f t="shared" si="449"/>
        <v/>
      </c>
      <c r="BW919" s="34" t="str">
        <f t="shared" si="450"/>
        <v/>
      </c>
      <c r="BX919" s="34" t="str">
        <f t="shared" si="451"/>
        <v/>
      </c>
      <c r="BY919" s="34" t="str">
        <f t="shared" si="452"/>
        <v/>
      </c>
      <c r="BZ919" s="33" t="s">
        <v>32</v>
      </c>
      <c r="CA919" s="34">
        <f t="shared" si="453"/>
        <v>1.018</v>
      </c>
      <c r="CB919" s="28"/>
      <c r="CC919" s="29">
        <f>IF(D919&gt;Zisk!$D$10,"",E919*CA919)</f>
        <v>0</v>
      </c>
    </row>
    <row r="920" spans="2:81" x14ac:dyDescent="0.2">
      <c r="B920" s="35" t="str">
        <f>Zisk!B931</f>
        <v/>
      </c>
      <c r="C920" s="35">
        <f>Zisk!C931</f>
        <v>0</v>
      </c>
      <c r="D920" s="35">
        <f>Zisk!E931</f>
        <v>0</v>
      </c>
      <c r="E920" s="36">
        <f>Zisk!D931</f>
        <v>0</v>
      </c>
      <c r="F920" s="36"/>
      <c r="G920" s="35" t="str">
        <f t="shared" si="428"/>
        <v>(</v>
      </c>
      <c r="H920" s="35" t="str">
        <f t="shared" si="429"/>
        <v>1</v>
      </c>
      <c r="I920" s="35" t="str">
        <f t="shared" si="430"/>
        <v>+</v>
      </c>
      <c r="J920" s="37">
        <f>IF($D920&lt;=2021,VstupniParametry_SKRYT!$D$5,"")</f>
        <v>0.02</v>
      </c>
      <c r="K920" s="35" t="str">
        <f t="shared" si="431"/>
        <v>)</v>
      </c>
      <c r="L920" s="38">
        <f>IF($D920&lt;=2021,COUNTIF(Vypocet_SKRYT!T917:AS917,"&gt;=1"),"")</f>
        <v>0</v>
      </c>
      <c r="M920" s="39" t="str">
        <f t="shared" si="432"/>
        <v>x</v>
      </c>
      <c r="N920" s="35" t="str">
        <f t="shared" si="433"/>
        <v>(</v>
      </c>
      <c r="O920" s="35" t="str">
        <f t="shared" si="434"/>
        <v>1</v>
      </c>
      <c r="P920" s="35" t="str">
        <f t="shared" si="435"/>
        <v>+</v>
      </c>
      <c r="Q920" s="37">
        <f>IF($D920&lt;=2024,VstupniParametry_SKRYT!$D$6,"")</f>
        <v>0.06</v>
      </c>
      <c r="R920" s="35" t="str">
        <f t="shared" si="436"/>
        <v>)</v>
      </c>
      <c r="S920" s="38">
        <f>IF($D920&lt;=2024,COUNTIFS(Vypocet_SKRYT!AT917:AV917,"&gt;=1"),"")</f>
        <v>0</v>
      </c>
      <c r="T920" s="39" t="str">
        <f t="shared" si="437"/>
        <v>x</v>
      </c>
      <c r="U920" s="35" t="str">
        <f t="shared" si="438"/>
        <v>(</v>
      </c>
      <c r="V920" s="35" t="str">
        <f t="shared" si="439"/>
        <v>1</v>
      </c>
      <c r="W920" s="35" t="str">
        <f t="shared" si="440"/>
        <v>+</v>
      </c>
      <c r="X920" s="37">
        <f>IF($D920&lt;=2025,VstupniParametry_SKRYT!$D$9,"")</f>
        <v>1.7999999999999999E-2</v>
      </c>
      <c r="Y920" s="35" t="str">
        <f t="shared" si="441"/>
        <v>)</v>
      </c>
      <c r="Z920" s="38">
        <f>IF(AND(D920&lt;2025,2025&lt;=Zisk!$D$10),1,IF(D920=2025,0,""))</f>
        <v>1</v>
      </c>
      <c r="AA920" s="39" t="str">
        <f>IF(AND($D920&lt;=2025,Zisk!$D$10&gt;=2026),"x","")</f>
        <v/>
      </c>
      <c r="AB920" s="35" t="str">
        <f>IF(AND($D920&lt;=2026,Zisk!$D$10&gt;=2026),"(","")</f>
        <v/>
      </c>
      <c r="AC920" s="35" t="str">
        <f>IF(AND($D920&lt;=2026,Zisk!$D$10&gt;=2026),"1","")</f>
        <v/>
      </c>
      <c r="AD920" s="35" t="str">
        <f>IF(AND($D920&lt;=2026,Zisk!$D$10&gt;=2026),"+","")</f>
        <v/>
      </c>
      <c r="AE920" s="37" t="str">
        <f>IF(AND($D920&lt;=2026,Zisk!$D$10&gt;=2026),VstupniParametry_SKRYT!$D$10,"")</f>
        <v/>
      </c>
      <c r="AF920" s="35" t="str">
        <f>IF(AND($D920&lt;=2026,Zisk!$D$10&gt;=2026),")","")</f>
        <v/>
      </c>
      <c r="AG920" s="38" t="str">
        <f>IF(AND(D920&lt;2026,2026&lt;=Zisk!$D$10),1,IF(D920=2026,0,""))</f>
        <v/>
      </c>
      <c r="AH920" s="39" t="str">
        <f>IF(AND($D920&lt;=2026,Zisk!$D$10&gt;=2027),"x","")</f>
        <v/>
      </c>
      <c r="AI920" s="35" t="str">
        <f>IF(AND($D920&lt;=2027,Zisk!$D$10&gt;=2027),"(","")</f>
        <v/>
      </c>
      <c r="AJ920" s="35" t="str">
        <f>IF(AND($D920&lt;=2027,Zisk!$D$10&gt;=2027),"1","")</f>
        <v/>
      </c>
      <c r="AK920" s="35" t="str">
        <f>IF(AND($D920&lt;=2027,Zisk!$D$10&gt;=2027),"+","")</f>
        <v/>
      </c>
      <c r="AL920" s="37" t="str">
        <f>IF(AND($D920&lt;=2027,Zisk!$D$10&gt;=2027),VstupniParametry_SKRYT!$D$11,"")</f>
        <v/>
      </c>
      <c r="AM920" s="35" t="str">
        <f>IF(AND($D920&lt;=2027,Zisk!$D$10&gt;=2027),")","")</f>
        <v/>
      </c>
      <c r="AN920" s="38" t="str">
        <f>IF(AND(D920&lt;2027,2027&lt;=Zisk!$D$10),1,IF(D920=2027,0,""))</f>
        <v/>
      </c>
      <c r="AO920" s="39" t="str">
        <f>IF(AND($D920&lt;=2027,Zisk!$D$10&gt;=2028),"x","")</f>
        <v/>
      </c>
      <c r="AP920" s="35" t="str">
        <f>IF(AND($D920&lt;=2028,Zisk!$D$10&gt;=2028),"(","")</f>
        <v/>
      </c>
      <c r="AQ920" s="35" t="str">
        <f>IF(AND($D920&lt;=2028,Zisk!$D$10&gt;=2028),"1","")</f>
        <v/>
      </c>
      <c r="AR920" s="35" t="str">
        <f>IF(AND($D920&lt;=2028,Zisk!$D$10&gt;=2028),"+","")</f>
        <v/>
      </c>
      <c r="AS920" s="37" t="str">
        <f>IF(AND($D920&lt;=2028,Zisk!$D$10&gt;=2028),VstupniParametry_SKRYT!$D$12,"")</f>
        <v/>
      </c>
      <c r="AT920" s="35" t="str">
        <f>IF(AND($D920&lt;=2028,Zisk!$D$10&gt;=2028),")","")</f>
        <v/>
      </c>
      <c r="AU920" s="38" t="str">
        <f>IF(AND(D920&lt;2028,2028&lt;=Zisk!$D$10),1,IF(D920=2028,0,""))</f>
        <v/>
      </c>
      <c r="AV920" s="39" t="str">
        <f>IF(AND($D920&lt;=2028,Zisk!$D$10&gt;=2029),"x","")</f>
        <v/>
      </c>
      <c r="AW920" s="35" t="str">
        <f>IF(AND($D920&lt;=2029,Zisk!$D$10&gt;=2029),"(","")</f>
        <v/>
      </c>
      <c r="AX920" s="35" t="str">
        <f>IF(AND($D920&lt;=2029,Zisk!$D$10&gt;=2029),"1","")</f>
        <v/>
      </c>
      <c r="AY920" s="35" t="str">
        <f>IF(AND($D920&lt;=2029,Zisk!$D$10&gt;=2029),"+","")</f>
        <v/>
      </c>
      <c r="AZ920" s="37" t="str">
        <f>IF(AND($D920&lt;=2029,Zisk!$D$10&gt;=2029),VstupniParametry_SKRYT!$D$13,"")</f>
        <v/>
      </c>
      <c r="BA920" s="35" t="str">
        <f>IF(AND($D920&lt;=2029,Zisk!$D$10&gt;=2029),")","")</f>
        <v/>
      </c>
      <c r="BB920" s="38" t="str">
        <f>IF(AND(D920&lt;2029,2029&lt;=Zisk!$D$10),1,IF(D920=2029,0,""))</f>
        <v/>
      </c>
      <c r="BC920" s="39" t="str">
        <f>IF(AND($D920&lt;=2029,Zisk!$D$10&gt;=2030),"x","")</f>
        <v/>
      </c>
      <c r="BD920" s="35" t="str">
        <f>IF(AND($D920&lt;=2030,Zisk!$D$10&gt;=2030),"(","")</f>
        <v/>
      </c>
      <c r="BE920" s="35" t="str">
        <f>IF(AND($D920&lt;=2030,Zisk!$D$10&gt;=2030),"1","")</f>
        <v/>
      </c>
      <c r="BF920" s="35" t="str">
        <f>IF(AND($D920&lt;=2030,Zisk!$D$10&gt;=2030),"+","")</f>
        <v/>
      </c>
      <c r="BG920" s="37" t="str">
        <f>IF(AND($D920&lt;=2030,Zisk!$D$10&gt;=2030),VstupniParametry_SKRYT!$D$14,"")</f>
        <v/>
      </c>
      <c r="BH920" s="35" t="str">
        <f>IF(AND($D920&lt;=2030,Zisk!$D$10&gt;=2030),")","")</f>
        <v/>
      </c>
      <c r="BI920" s="38" t="str">
        <f>IF(AND(D920&lt;2030,2030&lt;=Zisk!$D$10),1,IF(D920=2030,0,""))</f>
        <v/>
      </c>
      <c r="BJ920" s="40" t="s">
        <v>32</v>
      </c>
      <c r="BK920" s="37">
        <f t="shared" si="454"/>
        <v>1</v>
      </c>
      <c r="BL920" s="35" t="str">
        <f t="shared" si="455"/>
        <v>x</v>
      </c>
      <c r="BM920" s="41">
        <f t="shared" si="456"/>
        <v>1</v>
      </c>
      <c r="BN920" s="37" t="str">
        <f t="shared" si="457"/>
        <v>x</v>
      </c>
      <c r="BO920" s="41">
        <f t="shared" si="442"/>
        <v>1.018</v>
      </c>
      <c r="BP920" s="41" t="str">
        <f t="shared" si="443"/>
        <v/>
      </c>
      <c r="BQ920" s="41" t="str">
        <f t="shared" si="444"/>
        <v/>
      </c>
      <c r="BR920" s="41" t="str">
        <f t="shared" si="445"/>
        <v/>
      </c>
      <c r="BS920" s="41" t="str">
        <f t="shared" si="446"/>
        <v/>
      </c>
      <c r="BT920" s="41" t="str">
        <f t="shared" si="447"/>
        <v/>
      </c>
      <c r="BU920" s="41" t="str">
        <f t="shared" si="448"/>
        <v/>
      </c>
      <c r="BV920" s="41" t="str">
        <f t="shared" si="449"/>
        <v/>
      </c>
      <c r="BW920" s="41" t="str">
        <f t="shared" si="450"/>
        <v/>
      </c>
      <c r="BX920" s="41" t="str">
        <f t="shared" si="451"/>
        <v/>
      </c>
      <c r="BY920" s="41" t="str">
        <f t="shared" si="452"/>
        <v/>
      </c>
      <c r="BZ920" s="40" t="s">
        <v>32</v>
      </c>
      <c r="CA920" s="41">
        <f t="shared" si="453"/>
        <v>1.018</v>
      </c>
      <c r="CB920" s="35"/>
      <c r="CC920" s="36">
        <f>IF(D920&gt;Zisk!$D$10,"",E920*CA920)</f>
        <v>0</v>
      </c>
    </row>
    <row r="921" spans="2:81" x14ac:dyDescent="0.2">
      <c r="B921" s="28" t="str">
        <f>Zisk!B932</f>
        <v/>
      </c>
      <c r="C921" s="28">
        <f>Zisk!C932</f>
        <v>0</v>
      </c>
      <c r="D921" s="28">
        <f>Zisk!E932</f>
        <v>0</v>
      </c>
      <c r="E921" s="29">
        <f>Zisk!D932</f>
        <v>0</v>
      </c>
      <c r="F921" s="29"/>
      <c r="G921" s="28" t="str">
        <f t="shared" si="428"/>
        <v>(</v>
      </c>
      <c r="H921" s="28" t="str">
        <f t="shared" si="429"/>
        <v>1</v>
      </c>
      <c r="I921" s="28" t="str">
        <f t="shared" si="430"/>
        <v>+</v>
      </c>
      <c r="J921" s="30">
        <f>IF($D921&lt;=2021,VstupniParametry_SKRYT!$D$5,"")</f>
        <v>0.02</v>
      </c>
      <c r="K921" s="28" t="str">
        <f t="shared" si="431"/>
        <v>)</v>
      </c>
      <c r="L921" s="31">
        <f>IF($D921&lt;=2021,COUNTIF(Vypocet_SKRYT!T918:AS918,"&gt;=1"),"")</f>
        <v>0</v>
      </c>
      <c r="M921" s="32" t="str">
        <f t="shared" si="432"/>
        <v>x</v>
      </c>
      <c r="N921" s="28" t="str">
        <f t="shared" si="433"/>
        <v>(</v>
      </c>
      <c r="O921" s="28" t="str">
        <f t="shared" si="434"/>
        <v>1</v>
      </c>
      <c r="P921" s="28" t="str">
        <f t="shared" si="435"/>
        <v>+</v>
      </c>
      <c r="Q921" s="30">
        <f>IF($D921&lt;=2024,VstupniParametry_SKRYT!$D$6,"")</f>
        <v>0.06</v>
      </c>
      <c r="R921" s="28" t="str">
        <f t="shared" si="436"/>
        <v>)</v>
      </c>
      <c r="S921" s="31">
        <f>IF($D921&lt;=2024,COUNTIFS(Vypocet_SKRYT!AT918:AV918,"&gt;=1"),"")</f>
        <v>0</v>
      </c>
      <c r="T921" s="32" t="str">
        <f t="shared" si="437"/>
        <v>x</v>
      </c>
      <c r="U921" s="28" t="str">
        <f t="shared" si="438"/>
        <v>(</v>
      </c>
      <c r="V921" s="28" t="str">
        <f t="shared" si="439"/>
        <v>1</v>
      </c>
      <c r="W921" s="28" t="str">
        <f t="shared" si="440"/>
        <v>+</v>
      </c>
      <c r="X921" s="30">
        <f>IF($D921&lt;=2025,VstupniParametry_SKRYT!$D$9,"")</f>
        <v>1.7999999999999999E-2</v>
      </c>
      <c r="Y921" s="28" t="str">
        <f t="shared" si="441"/>
        <v>)</v>
      </c>
      <c r="Z921" s="31">
        <f>IF(AND(D921&lt;2025,2025&lt;=Zisk!$D$10),1,IF(D921=2025,0,""))</f>
        <v>1</v>
      </c>
      <c r="AA921" s="32" t="str">
        <f>IF(AND($D921&lt;=2025,Zisk!$D$10&gt;=2026),"x","")</f>
        <v/>
      </c>
      <c r="AB921" s="28" t="str">
        <f>IF(AND($D921&lt;=2026,Zisk!$D$10&gt;=2026),"(","")</f>
        <v/>
      </c>
      <c r="AC921" s="28" t="str">
        <f>IF(AND($D921&lt;=2026,Zisk!$D$10&gt;=2026),"1","")</f>
        <v/>
      </c>
      <c r="AD921" s="28" t="str">
        <f>IF(AND($D921&lt;=2026,Zisk!$D$10&gt;=2026),"+","")</f>
        <v/>
      </c>
      <c r="AE921" s="30" t="str">
        <f>IF(AND($D921&lt;=2026,Zisk!$D$10&gt;=2026),VstupniParametry_SKRYT!$D$10,"")</f>
        <v/>
      </c>
      <c r="AF921" s="28" t="str">
        <f>IF(AND($D921&lt;=2026,Zisk!$D$10&gt;=2026),")","")</f>
        <v/>
      </c>
      <c r="AG921" s="31" t="str">
        <f>IF(AND(D921&lt;2026,2026&lt;=Zisk!$D$10),1,IF(D921=2026,0,""))</f>
        <v/>
      </c>
      <c r="AH921" s="32" t="str">
        <f>IF(AND($D921&lt;=2026,Zisk!$D$10&gt;=2027),"x","")</f>
        <v/>
      </c>
      <c r="AI921" s="28" t="str">
        <f>IF(AND($D921&lt;=2027,Zisk!$D$10&gt;=2027),"(","")</f>
        <v/>
      </c>
      <c r="AJ921" s="28" t="str">
        <f>IF(AND($D921&lt;=2027,Zisk!$D$10&gt;=2027),"1","")</f>
        <v/>
      </c>
      <c r="AK921" s="28" t="str">
        <f>IF(AND($D921&lt;=2027,Zisk!$D$10&gt;=2027),"+","")</f>
        <v/>
      </c>
      <c r="AL921" s="30" t="str">
        <f>IF(AND($D921&lt;=2027,Zisk!$D$10&gt;=2027),VstupniParametry_SKRYT!$D$11,"")</f>
        <v/>
      </c>
      <c r="AM921" s="28" t="str">
        <f>IF(AND($D921&lt;=2027,Zisk!$D$10&gt;=2027),")","")</f>
        <v/>
      </c>
      <c r="AN921" s="31" t="str">
        <f>IF(AND(D921&lt;2027,2027&lt;=Zisk!$D$10),1,IF(D921=2027,0,""))</f>
        <v/>
      </c>
      <c r="AO921" s="32" t="str">
        <f>IF(AND($D921&lt;=2027,Zisk!$D$10&gt;=2028),"x","")</f>
        <v/>
      </c>
      <c r="AP921" s="28" t="str">
        <f>IF(AND($D921&lt;=2028,Zisk!$D$10&gt;=2028),"(","")</f>
        <v/>
      </c>
      <c r="AQ921" s="28" t="str">
        <f>IF(AND($D921&lt;=2028,Zisk!$D$10&gt;=2028),"1","")</f>
        <v/>
      </c>
      <c r="AR921" s="28" t="str">
        <f>IF(AND($D921&lt;=2028,Zisk!$D$10&gt;=2028),"+","")</f>
        <v/>
      </c>
      <c r="AS921" s="30" t="str">
        <f>IF(AND($D921&lt;=2028,Zisk!$D$10&gt;=2028),VstupniParametry_SKRYT!$D$12,"")</f>
        <v/>
      </c>
      <c r="AT921" s="28" t="str">
        <f>IF(AND($D921&lt;=2028,Zisk!$D$10&gt;=2028),")","")</f>
        <v/>
      </c>
      <c r="AU921" s="31" t="str">
        <f>IF(AND(D921&lt;2028,2028&lt;=Zisk!$D$10),1,IF(D921=2028,0,""))</f>
        <v/>
      </c>
      <c r="AV921" s="32" t="str">
        <f>IF(AND($D921&lt;=2028,Zisk!$D$10&gt;=2029),"x","")</f>
        <v/>
      </c>
      <c r="AW921" s="28" t="str">
        <f>IF(AND($D921&lt;=2029,Zisk!$D$10&gt;=2029),"(","")</f>
        <v/>
      </c>
      <c r="AX921" s="28" t="str">
        <f>IF(AND($D921&lt;=2029,Zisk!$D$10&gt;=2029),"1","")</f>
        <v/>
      </c>
      <c r="AY921" s="28" t="str">
        <f>IF(AND($D921&lt;=2029,Zisk!$D$10&gt;=2029),"+","")</f>
        <v/>
      </c>
      <c r="AZ921" s="30" t="str">
        <f>IF(AND($D921&lt;=2029,Zisk!$D$10&gt;=2029),VstupniParametry_SKRYT!$D$13,"")</f>
        <v/>
      </c>
      <c r="BA921" s="28" t="str">
        <f>IF(AND($D921&lt;=2029,Zisk!$D$10&gt;=2029),")","")</f>
        <v/>
      </c>
      <c r="BB921" s="31" t="str">
        <f>IF(AND(D921&lt;2029,2029&lt;=Zisk!$D$10),1,IF(D921=2029,0,""))</f>
        <v/>
      </c>
      <c r="BC921" s="32" t="str">
        <f>IF(AND($D921&lt;=2029,Zisk!$D$10&gt;=2030),"x","")</f>
        <v/>
      </c>
      <c r="BD921" s="28" t="str">
        <f>IF(AND($D921&lt;=2030,Zisk!$D$10&gt;=2030),"(","")</f>
        <v/>
      </c>
      <c r="BE921" s="28" t="str">
        <f>IF(AND($D921&lt;=2030,Zisk!$D$10&gt;=2030),"1","")</f>
        <v/>
      </c>
      <c r="BF921" s="28" t="str">
        <f>IF(AND($D921&lt;=2030,Zisk!$D$10&gt;=2030),"+","")</f>
        <v/>
      </c>
      <c r="BG921" s="30" t="str">
        <f>IF(AND($D921&lt;=2030,Zisk!$D$10&gt;=2030),VstupniParametry_SKRYT!$D$14,"")</f>
        <v/>
      </c>
      <c r="BH921" s="28" t="str">
        <f>IF(AND($D921&lt;=2030,Zisk!$D$10&gt;=2030),")","")</f>
        <v/>
      </c>
      <c r="BI921" s="31" t="str">
        <f>IF(AND(D921&lt;2030,2030&lt;=Zisk!$D$10),1,IF(D921=2030,0,""))</f>
        <v/>
      </c>
      <c r="BJ921" s="33" t="s">
        <v>32</v>
      </c>
      <c r="BK921" s="30">
        <f t="shared" si="454"/>
        <v>1</v>
      </c>
      <c r="BL921" s="28" t="str">
        <f t="shared" si="455"/>
        <v>x</v>
      </c>
      <c r="BM921" s="34">
        <f t="shared" si="456"/>
        <v>1</v>
      </c>
      <c r="BN921" s="30" t="str">
        <f t="shared" si="457"/>
        <v>x</v>
      </c>
      <c r="BO921" s="34">
        <f t="shared" si="442"/>
        <v>1.018</v>
      </c>
      <c r="BP921" s="34" t="str">
        <f t="shared" si="443"/>
        <v/>
      </c>
      <c r="BQ921" s="34" t="str">
        <f t="shared" si="444"/>
        <v/>
      </c>
      <c r="BR921" s="34" t="str">
        <f t="shared" si="445"/>
        <v/>
      </c>
      <c r="BS921" s="34" t="str">
        <f t="shared" si="446"/>
        <v/>
      </c>
      <c r="BT921" s="34" t="str">
        <f t="shared" si="447"/>
        <v/>
      </c>
      <c r="BU921" s="34" t="str">
        <f t="shared" si="448"/>
        <v/>
      </c>
      <c r="BV921" s="34" t="str">
        <f t="shared" si="449"/>
        <v/>
      </c>
      <c r="BW921" s="34" t="str">
        <f t="shared" si="450"/>
        <v/>
      </c>
      <c r="BX921" s="34" t="str">
        <f t="shared" si="451"/>
        <v/>
      </c>
      <c r="BY921" s="34" t="str">
        <f t="shared" si="452"/>
        <v/>
      </c>
      <c r="BZ921" s="33" t="s">
        <v>32</v>
      </c>
      <c r="CA921" s="34">
        <f t="shared" si="453"/>
        <v>1.018</v>
      </c>
      <c r="CB921" s="28"/>
      <c r="CC921" s="29">
        <f>IF(D921&gt;Zisk!$D$10,"",E921*CA921)</f>
        <v>0</v>
      </c>
    </row>
    <row r="922" spans="2:81" x14ac:dyDescent="0.2">
      <c r="B922" s="35" t="str">
        <f>Zisk!B933</f>
        <v/>
      </c>
      <c r="C922" s="35">
        <f>Zisk!C933</f>
        <v>0</v>
      </c>
      <c r="D922" s="35">
        <f>Zisk!E933</f>
        <v>0</v>
      </c>
      <c r="E922" s="36">
        <f>Zisk!D933</f>
        <v>0</v>
      </c>
      <c r="F922" s="36"/>
      <c r="G922" s="35" t="str">
        <f t="shared" si="428"/>
        <v>(</v>
      </c>
      <c r="H922" s="35" t="str">
        <f t="shared" si="429"/>
        <v>1</v>
      </c>
      <c r="I922" s="35" t="str">
        <f t="shared" si="430"/>
        <v>+</v>
      </c>
      <c r="J922" s="37">
        <f>IF($D922&lt;=2021,VstupniParametry_SKRYT!$D$5,"")</f>
        <v>0.02</v>
      </c>
      <c r="K922" s="35" t="str">
        <f t="shared" si="431"/>
        <v>)</v>
      </c>
      <c r="L922" s="38">
        <f>IF($D922&lt;=2021,COUNTIF(Vypocet_SKRYT!T919:AS919,"&gt;=1"),"")</f>
        <v>0</v>
      </c>
      <c r="M922" s="39" t="str">
        <f t="shared" si="432"/>
        <v>x</v>
      </c>
      <c r="N922" s="35" t="str">
        <f t="shared" si="433"/>
        <v>(</v>
      </c>
      <c r="O922" s="35" t="str">
        <f t="shared" si="434"/>
        <v>1</v>
      </c>
      <c r="P922" s="35" t="str">
        <f t="shared" si="435"/>
        <v>+</v>
      </c>
      <c r="Q922" s="37">
        <f>IF($D922&lt;=2024,VstupniParametry_SKRYT!$D$6,"")</f>
        <v>0.06</v>
      </c>
      <c r="R922" s="35" t="str">
        <f t="shared" si="436"/>
        <v>)</v>
      </c>
      <c r="S922" s="38">
        <f>IF($D922&lt;=2024,COUNTIFS(Vypocet_SKRYT!AT919:AV919,"&gt;=1"),"")</f>
        <v>0</v>
      </c>
      <c r="T922" s="39" t="str">
        <f t="shared" si="437"/>
        <v>x</v>
      </c>
      <c r="U922" s="35" t="str">
        <f t="shared" si="438"/>
        <v>(</v>
      </c>
      <c r="V922" s="35" t="str">
        <f t="shared" si="439"/>
        <v>1</v>
      </c>
      <c r="W922" s="35" t="str">
        <f t="shared" si="440"/>
        <v>+</v>
      </c>
      <c r="X922" s="37">
        <f>IF($D922&lt;=2025,VstupniParametry_SKRYT!$D$9,"")</f>
        <v>1.7999999999999999E-2</v>
      </c>
      <c r="Y922" s="35" t="str">
        <f t="shared" si="441"/>
        <v>)</v>
      </c>
      <c r="Z922" s="38">
        <f>IF(AND(D922&lt;2025,2025&lt;=Zisk!$D$10),1,IF(D922=2025,0,""))</f>
        <v>1</v>
      </c>
      <c r="AA922" s="39" t="str">
        <f>IF(AND($D922&lt;=2025,Zisk!$D$10&gt;=2026),"x","")</f>
        <v/>
      </c>
      <c r="AB922" s="35" t="str">
        <f>IF(AND($D922&lt;=2026,Zisk!$D$10&gt;=2026),"(","")</f>
        <v/>
      </c>
      <c r="AC922" s="35" t="str">
        <f>IF(AND($D922&lt;=2026,Zisk!$D$10&gt;=2026),"1","")</f>
        <v/>
      </c>
      <c r="AD922" s="35" t="str">
        <f>IF(AND($D922&lt;=2026,Zisk!$D$10&gt;=2026),"+","")</f>
        <v/>
      </c>
      <c r="AE922" s="37" t="str">
        <f>IF(AND($D922&lt;=2026,Zisk!$D$10&gt;=2026),VstupniParametry_SKRYT!$D$10,"")</f>
        <v/>
      </c>
      <c r="AF922" s="35" t="str">
        <f>IF(AND($D922&lt;=2026,Zisk!$D$10&gt;=2026),")","")</f>
        <v/>
      </c>
      <c r="AG922" s="38" t="str">
        <f>IF(AND(D922&lt;2026,2026&lt;=Zisk!$D$10),1,IF(D922=2026,0,""))</f>
        <v/>
      </c>
      <c r="AH922" s="39" t="str">
        <f>IF(AND($D922&lt;=2026,Zisk!$D$10&gt;=2027),"x","")</f>
        <v/>
      </c>
      <c r="AI922" s="35" t="str">
        <f>IF(AND($D922&lt;=2027,Zisk!$D$10&gt;=2027),"(","")</f>
        <v/>
      </c>
      <c r="AJ922" s="35" t="str">
        <f>IF(AND($D922&lt;=2027,Zisk!$D$10&gt;=2027),"1","")</f>
        <v/>
      </c>
      <c r="AK922" s="35" t="str">
        <f>IF(AND($D922&lt;=2027,Zisk!$D$10&gt;=2027),"+","")</f>
        <v/>
      </c>
      <c r="AL922" s="37" t="str">
        <f>IF(AND($D922&lt;=2027,Zisk!$D$10&gt;=2027),VstupniParametry_SKRYT!$D$11,"")</f>
        <v/>
      </c>
      <c r="AM922" s="35" t="str">
        <f>IF(AND($D922&lt;=2027,Zisk!$D$10&gt;=2027),")","")</f>
        <v/>
      </c>
      <c r="AN922" s="38" t="str">
        <f>IF(AND(D922&lt;2027,2027&lt;=Zisk!$D$10),1,IF(D922=2027,0,""))</f>
        <v/>
      </c>
      <c r="AO922" s="39" t="str">
        <f>IF(AND($D922&lt;=2027,Zisk!$D$10&gt;=2028),"x","")</f>
        <v/>
      </c>
      <c r="AP922" s="35" t="str">
        <f>IF(AND($D922&lt;=2028,Zisk!$D$10&gt;=2028),"(","")</f>
        <v/>
      </c>
      <c r="AQ922" s="35" t="str">
        <f>IF(AND($D922&lt;=2028,Zisk!$D$10&gt;=2028),"1","")</f>
        <v/>
      </c>
      <c r="AR922" s="35" t="str">
        <f>IF(AND($D922&lt;=2028,Zisk!$D$10&gt;=2028),"+","")</f>
        <v/>
      </c>
      <c r="AS922" s="37" t="str">
        <f>IF(AND($D922&lt;=2028,Zisk!$D$10&gt;=2028),VstupniParametry_SKRYT!$D$12,"")</f>
        <v/>
      </c>
      <c r="AT922" s="35" t="str">
        <f>IF(AND($D922&lt;=2028,Zisk!$D$10&gt;=2028),")","")</f>
        <v/>
      </c>
      <c r="AU922" s="38" t="str">
        <f>IF(AND(D922&lt;2028,2028&lt;=Zisk!$D$10),1,IF(D922=2028,0,""))</f>
        <v/>
      </c>
      <c r="AV922" s="39" t="str">
        <f>IF(AND($D922&lt;=2028,Zisk!$D$10&gt;=2029),"x","")</f>
        <v/>
      </c>
      <c r="AW922" s="35" t="str">
        <f>IF(AND($D922&lt;=2029,Zisk!$D$10&gt;=2029),"(","")</f>
        <v/>
      </c>
      <c r="AX922" s="35" t="str">
        <f>IF(AND($D922&lt;=2029,Zisk!$D$10&gt;=2029),"1","")</f>
        <v/>
      </c>
      <c r="AY922" s="35" t="str">
        <f>IF(AND($D922&lt;=2029,Zisk!$D$10&gt;=2029),"+","")</f>
        <v/>
      </c>
      <c r="AZ922" s="37" t="str">
        <f>IF(AND($D922&lt;=2029,Zisk!$D$10&gt;=2029),VstupniParametry_SKRYT!$D$13,"")</f>
        <v/>
      </c>
      <c r="BA922" s="35" t="str">
        <f>IF(AND($D922&lt;=2029,Zisk!$D$10&gt;=2029),")","")</f>
        <v/>
      </c>
      <c r="BB922" s="38" t="str">
        <f>IF(AND(D922&lt;2029,2029&lt;=Zisk!$D$10),1,IF(D922=2029,0,""))</f>
        <v/>
      </c>
      <c r="BC922" s="39" t="str">
        <f>IF(AND($D922&lt;=2029,Zisk!$D$10&gt;=2030),"x","")</f>
        <v/>
      </c>
      <c r="BD922" s="35" t="str">
        <f>IF(AND($D922&lt;=2030,Zisk!$D$10&gt;=2030),"(","")</f>
        <v/>
      </c>
      <c r="BE922" s="35" t="str">
        <f>IF(AND($D922&lt;=2030,Zisk!$D$10&gt;=2030),"1","")</f>
        <v/>
      </c>
      <c r="BF922" s="35" t="str">
        <f>IF(AND($D922&lt;=2030,Zisk!$D$10&gt;=2030),"+","")</f>
        <v/>
      </c>
      <c r="BG922" s="37" t="str">
        <f>IF(AND($D922&lt;=2030,Zisk!$D$10&gt;=2030),VstupniParametry_SKRYT!$D$14,"")</f>
        <v/>
      </c>
      <c r="BH922" s="35" t="str">
        <f>IF(AND($D922&lt;=2030,Zisk!$D$10&gt;=2030),")","")</f>
        <v/>
      </c>
      <c r="BI922" s="38" t="str">
        <f>IF(AND(D922&lt;2030,2030&lt;=Zisk!$D$10),1,IF(D922=2030,0,""))</f>
        <v/>
      </c>
      <c r="BJ922" s="40" t="s">
        <v>32</v>
      </c>
      <c r="BK922" s="37">
        <f t="shared" si="454"/>
        <v>1</v>
      </c>
      <c r="BL922" s="35" t="str">
        <f t="shared" si="455"/>
        <v>x</v>
      </c>
      <c r="BM922" s="41">
        <f t="shared" si="456"/>
        <v>1</v>
      </c>
      <c r="BN922" s="37" t="str">
        <f t="shared" si="457"/>
        <v>x</v>
      </c>
      <c r="BO922" s="41">
        <f t="shared" si="442"/>
        <v>1.018</v>
      </c>
      <c r="BP922" s="41" t="str">
        <f t="shared" si="443"/>
        <v/>
      </c>
      <c r="BQ922" s="41" t="str">
        <f t="shared" si="444"/>
        <v/>
      </c>
      <c r="BR922" s="41" t="str">
        <f t="shared" si="445"/>
        <v/>
      </c>
      <c r="BS922" s="41" t="str">
        <f t="shared" si="446"/>
        <v/>
      </c>
      <c r="BT922" s="41" t="str">
        <f t="shared" si="447"/>
        <v/>
      </c>
      <c r="BU922" s="41" t="str">
        <f t="shared" si="448"/>
        <v/>
      </c>
      <c r="BV922" s="41" t="str">
        <f t="shared" si="449"/>
        <v/>
      </c>
      <c r="BW922" s="41" t="str">
        <f t="shared" si="450"/>
        <v/>
      </c>
      <c r="BX922" s="41" t="str">
        <f t="shared" si="451"/>
        <v/>
      </c>
      <c r="BY922" s="41" t="str">
        <f t="shared" si="452"/>
        <v/>
      </c>
      <c r="BZ922" s="40" t="s">
        <v>32</v>
      </c>
      <c r="CA922" s="41">
        <f t="shared" si="453"/>
        <v>1.018</v>
      </c>
      <c r="CB922" s="35"/>
      <c r="CC922" s="36">
        <f>IF(D922&gt;Zisk!$D$10,"",E922*CA922)</f>
        <v>0</v>
      </c>
    </row>
    <row r="923" spans="2:81" x14ac:dyDescent="0.2">
      <c r="B923" s="28" t="str">
        <f>Zisk!B934</f>
        <v/>
      </c>
      <c r="C923" s="28">
        <f>Zisk!C934</f>
        <v>0</v>
      </c>
      <c r="D923" s="28">
        <f>Zisk!E934</f>
        <v>0</v>
      </c>
      <c r="E923" s="29">
        <f>Zisk!D934</f>
        <v>0</v>
      </c>
      <c r="F923" s="29"/>
      <c r="G923" s="28" t="str">
        <f t="shared" si="428"/>
        <v>(</v>
      </c>
      <c r="H923" s="28" t="str">
        <f t="shared" si="429"/>
        <v>1</v>
      </c>
      <c r="I923" s="28" t="str">
        <f t="shared" si="430"/>
        <v>+</v>
      </c>
      <c r="J923" s="30">
        <f>IF($D923&lt;=2021,VstupniParametry_SKRYT!$D$5,"")</f>
        <v>0.02</v>
      </c>
      <c r="K923" s="28" t="str">
        <f t="shared" si="431"/>
        <v>)</v>
      </c>
      <c r="L923" s="31">
        <f>IF($D923&lt;=2021,COUNTIF(Vypocet_SKRYT!T920:AS920,"&gt;=1"),"")</f>
        <v>0</v>
      </c>
      <c r="M923" s="32" t="str">
        <f t="shared" si="432"/>
        <v>x</v>
      </c>
      <c r="N923" s="28" t="str">
        <f t="shared" si="433"/>
        <v>(</v>
      </c>
      <c r="O923" s="28" t="str">
        <f t="shared" si="434"/>
        <v>1</v>
      </c>
      <c r="P923" s="28" t="str">
        <f t="shared" si="435"/>
        <v>+</v>
      </c>
      <c r="Q923" s="30">
        <f>IF($D923&lt;=2024,VstupniParametry_SKRYT!$D$6,"")</f>
        <v>0.06</v>
      </c>
      <c r="R923" s="28" t="str">
        <f t="shared" si="436"/>
        <v>)</v>
      </c>
      <c r="S923" s="31">
        <f>IF($D923&lt;=2024,COUNTIFS(Vypocet_SKRYT!AT920:AV920,"&gt;=1"),"")</f>
        <v>0</v>
      </c>
      <c r="T923" s="32" t="str">
        <f t="shared" si="437"/>
        <v>x</v>
      </c>
      <c r="U923" s="28" t="str">
        <f t="shared" si="438"/>
        <v>(</v>
      </c>
      <c r="V923" s="28" t="str">
        <f t="shared" si="439"/>
        <v>1</v>
      </c>
      <c r="W923" s="28" t="str">
        <f t="shared" si="440"/>
        <v>+</v>
      </c>
      <c r="X923" s="30">
        <f>IF($D923&lt;=2025,VstupniParametry_SKRYT!$D$9,"")</f>
        <v>1.7999999999999999E-2</v>
      </c>
      <c r="Y923" s="28" t="str">
        <f t="shared" si="441"/>
        <v>)</v>
      </c>
      <c r="Z923" s="31">
        <f>IF(AND(D923&lt;2025,2025&lt;=Zisk!$D$10),1,IF(D923=2025,0,""))</f>
        <v>1</v>
      </c>
      <c r="AA923" s="32" t="str">
        <f>IF(AND($D923&lt;=2025,Zisk!$D$10&gt;=2026),"x","")</f>
        <v/>
      </c>
      <c r="AB923" s="28" t="str">
        <f>IF(AND($D923&lt;=2026,Zisk!$D$10&gt;=2026),"(","")</f>
        <v/>
      </c>
      <c r="AC923" s="28" t="str">
        <f>IF(AND($D923&lt;=2026,Zisk!$D$10&gt;=2026),"1","")</f>
        <v/>
      </c>
      <c r="AD923" s="28" t="str">
        <f>IF(AND($D923&lt;=2026,Zisk!$D$10&gt;=2026),"+","")</f>
        <v/>
      </c>
      <c r="AE923" s="30" t="str">
        <f>IF(AND($D923&lt;=2026,Zisk!$D$10&gt;=2026),VstupniParametry_SKRYT!$D$10,"")</f>
        <v/>
      </c>
      <c r="AF923" s="28" t="str">
        <f>IF(AND($D923&lt;=2026,Zisk!$D$10&gt;=2026),")","")</f>
        <v/>
      </c>
      <c r="AG923" s="31" t="str">
        <f>IF(AND(D923&lt;2026,2026&lt;=Zisk!$D$10),1,IF(D923=2026,0,""))</f>
        <v/>
      </c>
      <c r="AH923" s="32" t="str">
        <f>IF(AND($D923&lt;=2026,Zisk!$D$10&gt;=2027),"x","")</f>
        <v/>
      </c>
      <c r="AI923" s="28" t="str">
        <f>IF(AND($D923&lt;=2027,Zisk!$D$10&gt;=2027),"(","")</f>
        <v/>
      </c>
      <c r="AJ923" s="28" t="str">
        <f>IF(AND($D923&lt;=2027,Zisk!$D$10&gt;=2027),"1","")</f>
        <v/>
      </c>
      <c r="AK923" s="28" t="str">
        <f>IF(AND($D923&lt;=2027,Zisk!$D$10&gt;=2027),"+","")</f>
        <v/>
      </c>
      <c r="AL923" s="30" t="str">
        <f>IF(AND($D923&lt;=2027,Zisk!$D$10&gt;=2027),VstupniParametry_SKRYT!$D$11,"")</f>
        <v/>
      </c>
      <c r="AM923" s="28" t="str">
        <f>IF(AND($D923&lt;=2027,Zisk!$D$10&gt;=2027),")","")</f>
        <v/>
      </c>
      <c r="AN923" s="31" t="str">
        <f>IF(AND(D923&lt;2027,2027&lt;=Zisk!$D$10),1,IF(D923=2027,0,""))</f>
        <v/>
      </c>
      <c r="AO923" s="32" t="str">
        <f>IF(AND($D923&lt;=2027,Zisk!$D$10&gt;=2028),"x","")</f>
        <v/>
      </c>
      <c r="AP923" s="28" t="str">
        <f>IF(AND($D923&lt;=2028,Zisk!$D$10&gt;=2028),"(","")</f>
        <v/>
      </c>
      <c r="AQ923" s="28" t="str">
        <f>IF(AND($D923&lt;=2028,Zisk!$D$10&gt;=2028),"1","")</f>
        <v/>
      </c>
      <c r="AR923" s="28" t="str">
        <f>IF(AND($D923&lt;=2028,Zisk!$D$10&gt;=2028),"+","")</f>
        <v/>
      </c>
      <c r="AS923" s="30" t="str">
        <f>IF(AND($D923&lt;=2028,Zisk!$D$10&gt;=2028),VstupniParametry_SKRYT!$D$12,"")</f>
        <v/>
      </c>
      <c r="AT923" s="28" t="str">
        <f>IF(AND($D923&lt;=2028,Zisk!$D$10&gt;=2028),")","")</f>
        <v/>
      </c>
      <c r="AU923" s="31" t="str">
        <f>IF(AND(D923&lt;2028,2028&lt;=Zisk!$D$10),1,IF(D923=2028,0,""))</f>
        <v/>
      </c>
      <c r="AV923" s="32" t="str">
        <f>IF(AND($D923&lt;=2028,Zisk!$D$10&gt;=2029),"x","")</f>
        <v/>
      </c>
      <c r="AW923" s="28" t="str">
        <f>IF(AND($D923&lt;=2029,Zisk!$D$10&gt;=2029),"(","")</f>
        <v/>
      </c>
      <c r="AX923" s="28" t="str">
        <f>IF(AND($D923&lt;=2029,Zisk!$D$10&gt;=2029),"1","")</f>
        <v/>
      </c>
      <c r="AY923" s="28" t="str">
        <f>IF(AND($D923&lt;=2029,Zisk!$D$10&gt;=2029),"+","")</f>
        <v/>
      </c>
      <c r="AZ923" s="30" t="str">
        <f>IF(AND($D923&lt;=2029,Zisk!$D$10&gt;=2029),VstupniParametry_SKRYT!$D$13,"")</f>
        <v/>
      </c>
      <c r="BA923" s="28" t="str">
        <f>IF(AND($D923&lt;=2029,Zisk!$D$10&gt;=2029),")","")</f>
        <v/>
      </c>
      <c r="BB923" s="31" t="str">
        <f>IF(AND(D923&lt;2029,2029&lt;=Zisk!$D$10),1,IF(D923=2029,0,""))</f>
        <v/>
      </c>
      <c r="BC923" s="32" t="str">
        <f>IF(AND($D923&lt;=2029,Zisk!$D$10&gt;=2030),"x","")</f>
        <v/>
      </c>
      <c r="BD923" s="28" t="str">
        <f>IF(AND($D923&lt;=2030,Zisk!$D$10&gt;=2030),"(","")</f>
        <v/>
      </c>
      <c r="BE923" s="28" t="str">
        <f>IF(AND($D923&lt;=2030,Zisk!$D$10&gt;=2030),"1","")</f>
        <v/>
      </c>
      <c r="BF923" s="28" t="str">
        <f>IF(AND($D923&lt;=2030,Zisk!$D$10&gt;=2030),"+","")</f>
        <v/>
      </c>
      <c r="BG923" s="30" t="str">
        <f>IF(AND($D923&lt;=2030,Zisk!$D$10&gt;=2030),VstupniParametry_SKRYT!$D$14,"")</f>
        <v/>
      </c>
      <c r="BH923" s="28" t="str">
        <f>IF(AND($D923&lt;=2030,Zisk!$D$10&gt;=2030),")","")</f>
        <v/>
      </c>
      <c r="BI923" s="31" t="str">
        <f>IF(AND(D923&lt;2030,2030&lt;=Zisk!$D$10),1,IF(D923=2030,0,""))</f>
        <v/>
      </c>
      <c r="BJ923" s="33" t="s">
        <v>32</v>
      </c>
      <c r="BK923" s="30">
        <f t="shared" si="454"/>
        <v>1</v>
      </c>
      <c r="BL923" s="28" t="str">
        <f t="shared" si="455"/>
        <v>x</v>
      </c>
      <c r="BM923" s="34">
        <f t="shared" si="456"/>
        <v>1</v>
      </c>
      <c r="BN923" s="30" t="str">
        <f t="shared" si="457"/>
        <v>x</v>
      </c>
      <c r="BO923" s="34">
        <f t="shared" si="442"/>
        <v>1.018</v>
      </c>
      <c r="BP923" s="34" t="str">
        <f t="shared" si="443"/>
        <v/>
      </c>
      <c r="BQ923" s="34" t="str">
        <f t="shared" si="444"/>
        <v/>
      </c>
      <c r="BR923" s="34" t="str">
        <f t="shared" si="445"/>
        <v/>
      </c>
      <c r="BS923" s="34" t="str">
        <f t="shared" si="446"/>
        <v/>
      </c>
      <c r="BT923" s="34" t="str">
        <f t="shared" si="447"/>
        <v/>
      </c>
      <c r="BU923" s="34" t="str">
        <f t="shared" si="448"/>
        <v/>
      </c>
      <c r="BV923" s="34" t="str">
        <f t="shared" si="449"/>
        <v/>
      </c>
      <c r="BW923" s="34" t="str">
        <f t="shared" si="450"/>
        <v/>
      </c>
      <c r="BX923" s="34" t="str">
        <f t="shared" si="451"/>
        <v/>
      </c>
      <c r="BY923" s="34" t="str">
        <f t="shared" si="452"/>
        <v/>
      </c>
      <c r="BZ923" s="33" t="s">
        <v>32</v>
      </c>
      <c r="CA923" s="34">
        <f t="shared" si="453"/>
        <v>1.018</v>
      </c>
      <c r="CB923" s="28"/>
      <c r="CC923" s="29">
        <f>IF(D923&gt;Zisk!$D$10,"",E923*CA923)</f>
        <v>0</v>
      </c>
    </row>
    <row r="924" spans="2:81" x14ac:dyDescent="0.2">
      <c r="B924" s="35" t="str">
        <f>Zisk!B935</f>
        <v/>
      </c>
      <c r="C924" s="35">
        <f>Zisk!C935</f>
        <v>0</v>
      </c>
      <c r="D924" s="35">
        <f>Zisk!E935</f>
        <v>0</v>
      </c>
      <c r="E924" s="36">
        <f>Zisk!D935</f>
        <v>0</v>
      </c>
      <c r="F924" s="36"/>
      <c r="G924" s="35" t="str">
        <f t="shared" si="428"/>
        <v>(</v>
      </c>
      <c r="H924" s="35" t="str">
        <f t="shared" si="429"/>
        <v>1</v>
      </c>
      <c r="I924" s="35" t="str">
        <f t="shared" si="430"/>
        <v>+</v>
      </c>
      <c r="J924" s="37">
        <f>IF($D924&lt;=2021,VstupniParametry_SKRYT!$D$5,"")</f>
        <v>0.02</v>
      </c>
      <c r="K924" s="35" t="str">
        <f t="shared" si="431"/>
        <v>)</v>
      </c>
      <c r="L924" s="38">
        <f>IF($D924&lt;=2021,COUNTIF(Vypocet_SKRYT!T921:AS921,"&gt;=1"),"")</f>
        <v>0</v>
      </c>
      <c r="M924" s="39" t="str">
        <f t="shared" si="432"/>
        <v>x</v>
      </c>
      <c r="N924" s="35" t="str">
        <f t="shared" si="433"/>
        <v>(</v>
      </c>
      <c r="O924" s="35" t="str">
        <f t="shared" si="434"/>
        <v>1</v>
      </c>
      <c r="P924" s="35" t="str">
        <f t="shared" si="435"/>
        <v>+</v>
      </c>
      <c r="Q924" s="37">
        <f>IF($D924&lt;=2024,VstupniParametry_SKRYT!$D$6,"")</f>
        <v>0.06</v>
      </c>
      <c r="R924" s="35" t="str">
        <f t="shared" si="436"/>
        <v>)</v>
      </c>
      <c r="S924" s="38">
        <f>IF($D924&lt;=2024,COUNTIFS(Vypocet_SKRYT!AT921:AV921,"&gt;=1"),"")</f>
        <v>0</v>
      </c>
      <c r="T924" s="39" t="str">
        <f t="shared" si="437"/>
        <v>x</v>
      </c>
      <c r="U924" s="35" t="str">
        <f t="shared" si="438"/>
        <v>(</v>
      </c>
      <c r="V924" s="35" t="str">
        <f t="shared" si="439"/>
        <v>1</v>
      </c>
      <c r="W924" s="35" t="str">
        <f t="shared" si="440"/>
        <v>+</v>
      </c>
      <c r="X924" s="37">
        <f>IF($D924&lt;=2025,VstupniParametry_SKRYT!$D$9,"")</f>
        <v>1.7999999999999999E-2</v>
      </c>
      <c r="Y924" s="35" t="str">
        <f t="shared" si="441"/>
        <v>)</v>
      </c>
      <c r="Z924" s="38">
        <f>IF(AND(D924&lt;2025,2025&lt;=Zisk!$D$10),1,IF(D924=2025,0,""))</f>
        <v>1</v>
      </c>
      <c r="AA924" s="39" t="str">
        <f>IF(AND($D924&lt;=2025,Zisk!$D$10&gt;=2026),"x","")</f>
        <v/>
      </c>
      <c r="AB924" s="35" t="str">
        <f>IF(AND($D924&lt;=2026,Zisk!$D$10&gt;=2026),"(","")</f>
        <v/>
      </c>
      <c r="AC924" s="35" t="str">
        <f>IF(AND($D924&lt;=2026,Zisk!$D$10&gt;=2026),"1","")</f>
        <v/>
      </c>
      <c r="AD924" s="35" t="str">
        <f>IF(AND($D924&lt;=2026,Zisk!$D$10&gt;=2026),"+","")</f>
        <v/>
      </c>
      <c r="AE924" s="37" t="str">
        <f>IF(AND($D924&lt;=2026,Zisk!$D$10&gt;=2026),VstupniParametry_SKRYT!$D$10,"")</f>
        <v/>
      </c>
      <c r="AF924" s="35" t="str">
        <f>IF(AND($D924&lt;=2026,Zisk!$D$10&gt;=2026),")","")</f>
        <v/>
      </c>
      <c r="AG924" s="38" t="str">
        <f>IF(AND(D924&lt;2026,2026&lt;=Zisk!$D$10),1,IF(D924=2026,0,""))</f>
        <v/>
      </c>
      <c r="AH924" s="39" t="str">
        <f>IF(AND($D924&lt;=2026,Zisk!$D$10&gt;=2027),"x","")</f>
        <v/>
      </c>
      <c r="AI924" s="35" t="str">
        <f>IF(AND($D924&lt;=2027,Zisk!$D$10&gt;=2027),"(","")</f>
        <v/>
      </c>
      <c r="AJ924" s="35" t="str">
        <f>IF(AND($D924&lt;=2027,Zisk!$D$10&gt;=2027),"1","")</f>
        <v/>
      </c>
      <c r="AK924" s="35" t="str">
        <f>IF(AND($D924&lt;=2027,Zisk!$D$10&gt;=2027),"+","")</f>
        <v/>
      </c>
      <c r="AL924" s="37" t="str">
        <f>IF(AND($D924&lt;=2027,Zisk!$D$10&gt;=2027),VstupniParametry_SKRYT!$D$11,"")</f>
        <v/>
      </c>
      <c r="AM924" s="35" t="str">
        <f>IF(AND($D924&lt;=2027,Zisk!$D$10&gt;=2027),")","")</f>
        <v/>
      </c>
      <c r="AN924" s="38" t="str">
        <f>IF(AND(D924&lt;2027,2027&lt;=Zisk!$D$10),1,IF(D924=2027,0,""))</f>
        <v/>
      </c>
      <c r="AO924" s="39" t="str">
        <f>IF(AND($D924&lt;=2027,Zisk!$D$10&gt;=2028),"x","")</f>
        <v/>
      </c>
      <c r="AP924" s="35" t="str">
        <f>IF(AND($D924&lt;=2028,Zisk!$D$10&gt;=2028),"(","")</f>
        <v/>
      </c>
      <c r="AQ924" s="35" t="str">
        <f>IF(AND($D924&lt;=2028,Zisk!$D$10&gt;=2028),"1","")</f>
        <v/>
      </c>
      <c r="AR924" s="35" t="str">
        <f>IF(AND($D924&lt;=2028,Zisk!$D$10&gt;=2028),"+","")</f>
        <v/>
      </c>
      <c r="AS924" s="37" t="str">
        <f>IF(AND($D924&lt;=2028,Zisk!$D$10&gt;=2028),VstupniParametry_SKRYT!$D$12,"")</f>
        <v/>
      </c>
      <c r="AT924" s="35" t="str">
        <f>IF(AND($D924&lt;=2028,Zisk!$D$10&gt;=2028),")","")</f>
        <v/>
      </c>
      <c r="AU924" s="38" t="str">
        <f>IF(AND(D924&lt;2028,2028&lt;=Zisk!$D$10),1,IF(D924=2028,0,""))</f>
        <v/>
      </c>
      <c r="AV924" s="39" t="str">
        <f>IF(AND($D924&lt;=2028,Zisk!$D$10&gt;=2029),"x","")</f>
        <v/>
      </c>
      <c r="AW924" s="35" t="str">
        <f>IF(AND($D924&lt;=2029,Zisk!$D$10&gt;=2029),"(","")</f>
        <v/>
      </c>
      <c r="AX924" s="35" t="str">
        <f>IF(AND($D924&lt;=2029,Zisk!$D$10&gt;=2029),"1","")</f>
        <v/>
      </c>
      <c r="AY924" s="35" t="str">
        <f>IF(AND($D924&lt;=2029,Zisk!$D$10&gt;=2029),"+","")</f>
        <v/>
      </c>
      <c r="AZ924" s="37" t="str">
        <f>IF(AND($D924&lt;=2029,Zisk!$D$10&gt;=2029),VstupniParametry_SKRYT!$D$13,"")</f>
        <v/>
      </c>
      <c r="BA924" s="35" t="str">
        <f>IF(AND($D924&lt;=2029,Zisk!$D$10&gt;=2029),")","")</f>
        <v/>
      </c>
      <c r="BB924" s="38" t="str">
        <f>IF(AND(D924&lt;2029,2029&lt;=Zisk!$D$10),1,IF(D924=2029,0,""))</f>
        <v/>
      </c>
      <c r="BC924" s="39" t="str">
        <f>IF(AND($D924&lt;=2029,Zisk!$D$10&gt;=2030),"x","")</f>
        <v/>
      </c>
      <c r="BD924" s="35" t="str">
        <f>IF(AND($D924&lt;=2030,Zisk!$D$10&gt;=2030),"(","")</f>
        <v/>
      </c>
      <c r="BE924" s="35" t="str">
        <f>IF(AND($D924&lt;=2030,Zisk!$D$10&gt;=2030),"1","")</f>
        <v/>
      </c>
      <c r="BF924" s="35" t="str">
        <f>IF(AND($D924&lt;=2030,Zisk!$D$10&gt;=2030),"+","")</f>
        <v/>
      </c>
      <c r="BG924" s="37" t="str">
        <f>IF(AND($D924&lt;=2030,Zisk!$D$10&gt;=2030),VstupniParametry_SKRYT!$D$14,"")</f>
        <v/>
      </c>
      <c r="BH924" s="35" t="str">
        <f>IF(AND($D924&lt;=2030,Zisk!$D$10&gt;=2030),")","")</f>
        <v/>
      </c>
      <c r="BI924" s="38" t="str">
        <f>IF(AND(D924&lt;2030,2030&lt;=Zisk!$D$10),1,IF(D924=2030,0,""))</f>
        <v/>
      </c>
      <c r="BJ924" s="40" t="s">
        <v>32</v>
      </c>
      <c r="BK924" s="37">
        <f t="shared" si="454"/>
        <v>1</v>
      </c>
      <c r="BL924" s="35" t="str">
        <f t="shared" si="455"/>
        <v>x</v>
      </c>
      <c r="BM924" s="41">
        <f t="shared" si="456"/>
        <v>1</v>
      </c>
      <c r="BN924" s="37" t="str">
        <f t="shared" si="457"/>
        <v>x</v>
      </c>
      <c r="BO924" s="41">
        <f t="shared" si="442"/>
        <v>1.018</v>
      </c>
      <c r="BP924" s="41" t="str">
        <f t="shared" si="443"/>
        <v/>
      </c>
      <c r="BQ924" s="41" t="str">
        <f t="shared" si="444"/>
        <v/>
      </c>
      <c r="BR924" s="41" t="str">
        <f t="shared" si="445"/>
        <v/>
      </c>
      <c r="BS924" s="41" t="str">
        <f t="shared" si="446"/>
        <v/>
      </c>
      <c r="BT924" s="41" t="str">
        <f t="shared" si="447"/>
        <v/>
      </c>
      <c r="BU924" s="41" t="str">
        <f t="shared" si="448"/>
        <v/>
      </c>
      <c r="BV924" s="41" t="str">
        <f t="shared" si="449"/>
        <v/>
      </c>
      <c r="BW924" s="41" t="str">
        <f t="shared" si="450"/>
        <v/>
      </c>
      <c r="BX924" s="41" t="str">
        <f t="shared" si="451"/>
        <v/>
      </c>
      <c r="BY924" s="41" t="str">
        <f t="shared" si="452"/>
        <v/>
      </c>
      <c r="BZ924" s="40" t="s">
        <v>32</v>
      </c>
      <c r="CA924" s="41">
        <f t="shared" si="453"/>
        <v>1.018</v>
      </c>
      <c r="CB924" s="35"/>
      <c r="CC924" s="36">
        <f>IF(D924&gt;Zisk!$D$10,"",E924*CA924)</f>
        <v>0</v>
      </c>
    </row>
    <row r="925" spans="2:81" x14ac:dyDescent="0.2">
      <c r="B925" s="28" t="str">
        <f>Zisk!B936</f>
        <v/>
      </c>
      <c r="C925" s="28">
        <f>Zisk!C936</f>
        <v>0</v>
      </c>
      <c r="D925" s="28">
        <f>Zisk!E936</f>
        <v>0</v>
      </c>
      <c r="E925" s="29">
        <f>Zisk!D936</f>
        <v>0</v>
      </c>
      <c r="F925" s="29"/>
      <c r="G925" s="28" t="str">
        <f t="shared" si="428"/>
        <v>(</v>
      </c>
      <c r="H925" s="28" t="str">
        <f t="shared" si="429"/>
        <v>1</v>
      </c>
      <c r="I925" s="28" t="str">
        <f t="shared" si="430"/>
        <v>+</v>
      </c>
      <c r="J925" s="30">
        <f>IF($D925&lt;=2021,VstupniParametry_SKRYT!$D$5,"")</f>
        <v>0.02</v>
      </c>
      <c r="K925" s="28" t="str">
        <f t="shared" si="431"/>
        <v>)</v>
      </c>
      <c r="L925" s="31">
        <f>IF($D925&lt;=2021,COUNTIF(Vypocet_SKRYT!T922:AS922,"&gt;=1"),"")</f>
        <v>0</v>
      </c>
      <c r="M925" s="32" t="str">
        <f t="shared" si="432"/>
        <v>x</v>
      </c>
      <c r="N925" s="28" t="str">
        <f t="shared" si="433"/>
        <v>(</v>
      </c>
      <c r="O925" s="28" t="str">
        <f t="shared" si="434"/>
        <v>1</v>
      </c>
      <c r="P925" s="28" t="str">
        <f t="shared" si="435"/>
        <v>+</v>
      </c>
      <c r="Q925" s="30">
        <f>IF($D925&lt;=2024,VstupniParametry_SKRYT!$D$6,"")</f>
        <v>0.06</v>
      </c>
      <c r="R925" s="28" t="str">
        <f t="shared" si="436"/>
        <v>)</v>
      </c>
      <c r="S925" s="31">
        <f>IF($D925&lt;=2024,COUNTIFS(Vypocet_SKRYT!AT922:AV922,"&gt;=1"),"")</f>
        <v>0</v>
      </c>
      <c r="T925" s="32" t="str">
        <f t="shared" si="437"/>
        <v>x</v>
      </c>
      <c r="U925" s="28" t="str">
        <f t="shared" si="438"/>
        <v>(</v>
      </c>
      <c r="V925" s="28" t="str">
        <f t="shared" si="439"/>
        <v>1</v>
      </c>
      <c r="W925" s="28" t="str">
        <f t="shared" si="440"/>
        <v>+</v>
      </c>
      <c r="X925" s="30">
        <f>IF($D925&lt;=2025,VstupniParametry_SKRYT!$D$9,"")</f>
        <v>1.7999999999999999E-2</v>
      </c>
      <c r="Y925" s="28" t="str">
        <f t="shared" si="441"/>
        <v>)</v>
      </c>
      <c r="Z925" s="31">
        <f>IF(AND(D925&lt;2025,2025&lt;=Zisk!$D$10),1,IF(D925=2025,0,""))</f>
        <v>1</v>
      </c>
      <c r="AA925" s="32" t="str">
        <f>IF(AND($D925&lt;=2025,Zisk!$D$10&gt;=2026),"x","")</f>
        <v/>
      </c>
      <c r="AB925" s="28" t="str">
        <f>IF(AND($D925&lt;=2026,Zisk!$D$10&gt;=2026),"(","")</f>
        <v/>
      </c>
      <c r="AC925" s="28" t="str">
        <f>IF(AND($D925&lt;=2026,Zisk!$D$10&gt;=2026),"1","")</f>
        <v/>
      </c>
      <c r="AD925" s="28" t="str">
        <f>IF(AND($D925&lt;=2026,Zisk!$D$10&gt;=2026),"+","")</f>
        <v/>
      </c>
      <c r="AE925" s="30" t="str">
        <f>IF(AND($D925&lt;=2026,Zisk!$D$10&gt;=2026),VstupniParametry_SKRYT!$D$10,"")</f>
        <v/>
      </c>
      <c r="AF925" s="28" t="str">
        <f>IF(AND($D925&lt;=2026,Zisk!$D$10&gt;=2026),")","")</f>
        <v/>
      </c>
      <c r="AG925" s="31" t="str">
        <f>IF(AND(D925&lt;2026,2026&lt;=Zisk!$D$10),1,IF(D925=2026,0,""))</f>
        <v/>
      </c>
      <c r="AH925" s="32" t="str">
        <f>IF(AND($D925&lt;=2026,Zisk!$D$10&gt;=2027),"x","")</f>
        <v/>
      </c>
      <c r="AI925" s="28" t="str">
        <f>IF(AND($D925&lt;=2027,Zisk!$D$10&gt;=2027),"(","")</f>
        <v/>
      </c>
      <c r="AJ925" s="28" t="str">
        <f>IF(AND($D925&lt;=2027,Zisk!$D$10&gt;=2027),"1","")</f>
        <v/>
      </c>
      <c r="AK925" s="28" t="str">
        <f>IF(AND($D925&lt;=2027,Zisk!$D$10&gt;=2027),"+","")</f>
        <v/>
      </c>
      <c r="AL925" s="30" t="str">
        <f>IF(AND($D925&lt;=2027,Zisk!$D$10&gt;=2027),VstupniParametry_SKRYT!$D$11,"")</f>
        <v/>
      </c>
      <c r="AM925" s="28" t="str">
        <f>IF(AND($D925&lt;=2027,Zisk!$D$10&gt;=2027),")","")</f>
        <v/>
      </c>
      <c r="AN925" s="31" t="str">
        <f>IF(AND(D925&lt;2027,2027&lt;=Zisk!$D$10),1,IF(D925=2027,0,""))</f>
        <v/>
      </c>
      <c r="AO925" s="32" t="str">
        <f>IF(AND($D925&lt;=2027,Zisk!$D$10&gt;=2028),"x","")</f>
        <v/>
      </c>
      <c r="AP925" s="28" t="str">
        <f>IF(AND($D925&lt;=2028,Zisk!$D$10&gt;=2028),"(","")</f>
        <v/>
      </c>
      <c r="AQ925" s="28" t="str">
        <f>IF(AND($D925&lt;=2028,Zisk!$D$10&gt;=2028),"1","")</f>
        <v/>
      </c>
      <c r="AR925" s="28" t="str">
        <f>IF(AND($D925&lt;=2028,Zisk!$D$10&gt;=2028),"+","")</f>
        <v/>
      </c>
      <c r="AS925" s="30" t="str">
        <f>IF(AND($D925&lt;=2028,Zisk!$D$10&gt;=2028),VstupniParametry_SKRYT!$D$12,"")</f>
        <v/>
      </c>
      <c r="AT925" s="28" t="str">
        <f>IF(AND($D925&lt;=2028,Zisk!$D$10&gt;=2028),")","")</f>
        <v/>
      </c>
      <c r="AU925" s="31" t="str">
        <f>IF(AND(D925&lt;2028,2028&lt;=Zisk!$D$10),1,IF(D925=2028,0,""))</f>
        <v/>
      </c>
      <c r="AV925" s="32" t="str">
        <f>IF(AND($D925&lt;=2028,Zisk!$D$10&gt;=2029),"x","")</f>
        <v/>
      </c>
      <c r="AW925" s="28" t="str">
        <f>IF(AND($D925&lt;=2029,Zisk!$D$10&gt;=2029),"(","")</f>
        <v/>
      </c>
      <c r="AX925" s="28" t="str">
        <f>IF(AND($D925&lt;=2029,Zisk!$D$10&gt;=2029),"1","")</f>
        <v/>
      </c>
      <c r="AY925" s="28" t="str">
        <f>IF(AND($D925&lt;=2029,Zisk!$D$10&gt;=2029),"+","")</f>
        <v/>
      </c>
      <c r="AZ925" s="30" t="str">
        <f>IF(AND($D925&lt;=2029,Zisk!$D$10&gt;=2029),VstupniParametry_SKRYT!$D$13,"")</f>
        <v/>
      </c>
      <c r="BA925" s="28" t="str">
        <f>IF(AND($D925&lt;=2029,Zisk!$D$10&gt;=2029),")","")</f>
        <v/>
      </c>
      <c r="BB925" s="31" t="str">
        <f>IF(AND(D925&lt;2029,2029&lt;=Zisk!$D$10),1,IF(D925=2029,0,""))</f>
        <v/>
      </c>
      <c r="BC925" s="32" t="str">
        <f>IF(AND($D925&lt;=2029,Zisk!$D$10&gt;=2030),"x","")</f>
        <v/>
      </c>
      <c r="BD925" s="28" t="str">
        <f>IF(AND($D925&lt;=2030,Zisk!$D$10&gt;=2030),"(","")</f>
        <v/>
      </c>
      <c r="BE925" s="28" t="str">
        <f>IF(AND($D925&lt;=2030,Zisk!$D$10&gt;=2030),"1","")</f>
        <v/>
      </c>
      <c r="BF925" s="28" t="str">
        <f>IF(AND($D925&lt;=2030,Zisk!$D$10&gt;=2030),"+","")</f>
        <v/>
      </c>
      <c r="BG925" s="30" t="str">
        <f>IF(AND($D925&lt;=2030,Zisk!$D$10&gt;=2030),VstupniParametry_SKRYT!$D$14,"")</f>
        <v/>
      </c>
      <c r="BH925" s="28" t="str">
        <f>IF(AND($D925&lt;=2030,Zisk!$D$10&gt;=2030),")","")</f>
        <v/>
      </c>
      <c r="BI925" s="31" t="str">
        <f>IF(AND(D925&lt;2030,2030&lt;=Zisk!$D$10),1,IF(D925=2030,0,""))</f>
        <v/>
      </c>
      <c r="BJ925" s="33" t="s">
        <v>32</v>
      </c>
      <c r="BK925" s="30">
        <f t="shared" si="454"/>
        <v>1</v>
      </c>
      <c r="BL925" s="28" t="str">
        <f t="shared" si="455"/>
        <v>x</v>
      </c>
      <c r="BM925" s="34">
        <f t="shared" si="456"/>
        <v>1</v>
      </c>
      <c r="BN925" s="30" t="str">
        <f t="shared" si="457"/>
        <v>x</v>
      </c>
      <c r="BO925" s="34">
        <f t="shared" si="442"/>
        <v>1.018</v>
      </c>
      <c r="BP925" s="34" t="str">
        <f t="shared" si="443"/>
        <v/>
      </c>
      <c r="BQ925" s="34" t="str">
        <f t="shared" si="444"/>
        <v/>
      </c>
      <c r="BR925" s="34" t="str">
        <f t="shared" si="445"/>
        <v/>
      </c>
      <c r="BS925" s="34" t="str">
        <f t="shared" si="446"/>
        <v/>
      </c>
      <c r="BT925" s="34" t="str">
        <f t="shared" si="447"/>
        <v/>
      </c>
      <c r="BU925" s="34" t="str">
        <f t="shared" si="448"/>
        <v/>
      </c>
      <c r="BV925" s="34" t="str">
        <f t="shared" si="449"/>
        <v/>
      </c>
      <c r="BW925" s="34" t="str">
        <f t="shared" si="450"/>
        <v/>
      </c>
      <c r="BX925" s="34" t="str">
        <f t="shared" si="451"/>
        <v/>
      </c>
      <c r="BY925" s="34" t="str">
        <f t="shared" si="452"/>
        <v/>
      </c>
      <c r="BZ925" s="33" t="s">
        <v>32</v>
      </c>
      <c r="CA925" s="34">
        <f t="shared" si="453"/>
        <v>1.018</v>
      </c>
      <c r="CB925" s="28"/>
      <c r="CC925" s="29">
        <f>IF(D925&gt;Zisk!$D$10,"",E925*CA925)</f>
        <v>0</v>
      </c>
    </row>
    <row r="926" spans="2:81" x14ac:dyDescent="0.2">
      <c r="B926" s="35" t="str">
        <f>Zisk!B937</f>
        <v/>
      </c>
      <c r="C926" s="35">
        <f>Zisk!C937</f>
        <v>0</v>
      </c>
      <c r="D926" s="35">
        <f>Zisk!E937</f>
        <v>0</v>
      </c>
      <c r="E926" s="36">
        <f>Zisk!D937</f>
        <v>0</v>
      </c>
      <c r="F926" s="36"/>
      <c r="G926" s="35" t="str">
        <f t="shared" si="428"/>
        <v>(</v>
      </c>
      <c r="H926" s="35" t="str">
        <f t="shared" si="429"/>
        <v>1</v>
      </c>
      <c r="I926" s="35" t="str">
        <f t="shared" si="430"/>
        <v>+</v>
      </c>
      <c r="J926" s="37">
        <f>IF($D926&lt;=2021,VstupniParametry_SKRYT!$D$5,"")</f>
        <v>0.02</v>
      </c>
      <c r="K926" s="35" t="str">
        <f t="shared" si="431"/>
        <v>)</v>
      </c>
      <c r="L926" s="38">
        <f>IF($D926&lt;=2021,COUNTIF(Vypocet_SKRYT!T923:AS923,"&gt;=1"),"")</f>
        <v>0</v>
      </c>
      <c r="M926" s="39" t="str">
        <f t="shared" si="432"/>
        <v>x</v>
      </c>
      <c r="N926" s="35" t="str">
        <f t="shared" si="433"/>
        <v>(</v>
      </c>
      <c r="O926" s="35" t="str">
        <f t="shared" si="434"/>
        <v>1</v>
      </c>
      <c r="P926" s="35" t="str">
        <f t="shared" si="435"/>
        <v>+</v>
      </c>
      <c r="Q926" s="37">
        <f>IF($D926&lt;=2024,VstupniParametry_SKRYT!$D$6,"")</f>
        <v>0.06</v>
      </c>
      <c r="R926" s="35" t="str">
        <f t="shared" si="436"/>
        <v>)</v>
      </c>
      <c r="S926" s="38">
        <f>IF($D926&lt;=2024,COUNTIFS(Vypocet_SKRYT!AT923:AV923,"&gt;=1"),"")</f>
        <v>0</v>
      </c>
      <c r="T926" s="39" t="str">
        <f t="shared" si="437"/>
        <v>x</v>
      </c>
      <c r="U926" s="35" t="str">
        <f t="shared" si="438"/>
        <v>(</v>
      </c>
      <c r="V926" s="35" t="str">
        <f t="shared" si="439"/>
        <v>1</v>
      </c>
      <c r="W926" s="35" t="str">
        <f t="shared" si="440"/>
        <v>+</v>
      </c>
      <c r="X926" s="37">
        <f>IF($D926&lt;=2025,VstupniParametry_SKRYT!$D$9,"")</f>
        <v>1.7999999999999999E-2</v>
      </c>
      <c r="Y926" s="35" t="str">
        <f t="shared" si="441"/>
        <v>)</v>
      </c>
      <c r="Z926" s="38">
        <f>IF(AND(D926&lt;2025,2025&lt;=Zisk!$D$10),1,IF(D926=2025,0,""))</f>
        <v>1</v>
      </c>
      <c r="AA926" s="39" t="str">
        <f>IF(AND($D926&lt;=2025,Zisk!$D$10&gt;=2026),"x","")</f>
        <v/>
      </c>
      <c r="AB926" s="35" t="str">
        <f>IF(AND($D926&lt;=2026,Zisk!$D$10&gt;=2026),"(","")</f>
        <v/>
      </c>
      <c r="AC926" s="35" t="str">
        <f>IF(AND($D926&lt;=2026,Zisk!$D$10&gt;=2026),"1","")</f>
        <v/>
      </c>
      <c r="AD926" s="35" t="str">
        <f>IF(AND($D926&lt;=2026,Zisk!$D$10&gt;=2026),"+","")</f>
        <v/>
      </c>
      <c r="AE926" s="37" t="str">
        <f>IF(AND($D926&lt;=2026,Zisk!$D$10&gt;=2026),VstupniParametry_SKRYT!$D$10,"")</f>
        <v/>
      </c>
      <c r="AF926" s="35" t="str">
        <f>IF(AND($D926&lt;=2026,Zisk!$D$10&gt;=2026),")","")</f>
        <v/>
      </c>
      <c r="AG926" s="38" t="str">
        <f>IF(AND(D926&lt;2026,2026&lt;=Zisk!$D$10),1,IF(D926=2026,0,""))</f>
        <v/>
      </c>
      <c r="AH926" s="39" t="str">
        <f>IF(AND($D926&lt;=2026,Zisk!$D$10&gt;=2027),"x","")</f>
        <v/>
      </c>
      <c r="AI926" s="35" t="str">
        <f>IF(AND($D926&lt;=2027,Zisk!$D$10&gt;=2027),"(","")</f>
        <v/>
      </c>
      <c r="AJ926" s="35" t="str">
        <f>IF(AND($D926&lt;=2027,Zisk!$D$10&gt;=2027),"1","")</f>
        <v/>
      </c>
      <c r="AK926" s="35" t="str">
        <f>IF(AND($D926&lt;=2027,Zisk!$D$10&gt;=2027),"+","")</f>
        <v/>
      </c>
      <c r="AL926" s="37" t="str">
        <f>IF(AND($D926&lt;=2027,Zisk!$D$10&gt;=2027),VstupniParametry_SKRYT!$D$11,"")</f>
        <v/>
      </c>
      <c r="AM926" s="35" t="str">
        <f>IF(AND($D926&lt;=2027,Zisk!$D$10&gt;=2027),")","")</f>
        <v/>
      </c>
      <c r="AN926" s="38" t="str">
        <f>IF(AND(D926&lt;2027,2027&lt;=Zisk!$D$10),1,IF(D926=2027,0,""))</f>
        <v/>
      </c>
      <c r="AO926" s="39" t="str">
        <f>IF(AND($D926&lt;=2027,Zisk!$D$10&gt;=2028),"x","")</f>
        <v/>
      </c>
      <c r="AP926" s="35" t="str">
        <f>IF(AND($D926&lt;=2028,Zisk!$D$10&gt;=2028),"(","")</f>
        <v/>
      </c>
      <c r="AQ926" s="35" t="str">
        <f>IF(AND($D926&lt;=2028,Zisk!$D$10&gt;=2028),"1","")</f>
        <v/>
      </c>
      <c r="AR926" s="35" t="str">
        <f>IF(AND($D926&lt;=2028,Zisk!$D$10&gt;=2028),"+","")</f>
        <v/>
      </c>
      <c r="AS926" s="37" t="str">
        <f>IF(AND($D926&lt;=2028,Zisk!$D$10&gt;=2028),VstupniParametry_SKRYT!$D$12,"")</f>
        <v/>
      </c>
      <c r="AT926" s="35" t="str">
        <f>IF(AND($D926&lt;=2028,Zisk!$D$10&gt;=2028),")","")</f>
        <v/>
      </c>
      <c r="AU926" s="38" t="str">
        <f>IF(AND(D926&lt;2028,2028&lt;=Zisk!$D$10),1,IF(D926=2028,0,""))</f>
        <v/>
      </c>
      <c r="AV926" s="39" t="str">
        <f>IF(AND($D926&lt;=2028,Zisk!$D$10&gt;=2029),"x","")</f>
        <v/>
      </c>
      <c r="AW926" s="35" t="str">
        <f>IF(AND($D926&lt;=2029,Zisk!$D$10&gt;=2029),"(","")</f>
        <v/>
      </c>
      <c r="AX926" s="35" t="str">
        <f>IF(AND($D926&lt;=2029,Zisk!$D$10&gt;=2029),"1","")</f>
        <v/>
      </c>
      <c r="AY926" s="35" t="str">
        <f>IF(AND($D926&lt;=2029,Zisk!$D$10&gt;=2029),"+","")</f>
        <v/>
      </c>
      <c r="AZ926" s="37" t="str">
        <f>IF(AND($D926&lt;=2029,Zisk!$D$10&gt;=2029),VstupniParametry_SKRYT!$D$13,"")</f>
        <v/>
      </c>
      <c r="BA926" s="35" t="str">
        <f>IF(AND($D926&lt;=2029,Zisk!$D$10&gt;=2029),")","")</f>
        <v/>
      </c>
      <c r="BB926" s="38" t="str">
        <f>IF(AND(D926&lt;2029,2029&lt;=Zisk!$D$10),1,IF(D926=2029,0,""))</f>
        <v/>
      </c>
      <c r="BC926" s="39" t="str">
        <f>IF(AND($D926&lt;=2029,Zisk!$D$10&gt;=2030),"x","")</f>
        <v/>
      </c>
      <c r="BD926" s="35" t="str">
        <f>IF(AND($D926&lt;=2030,Zisk!$D$10&gt;=2030),"(","")</f>
        <v/>
      </c>
      <c r="BE926" s="35" t="str">
        <f>IF(AND($D926&lt;=2030,Zisk!$D$10&gt;=2030),"1","")</f>
        <v/>
      </c>
      <c r="BF926" s="35" t="str">
        <f>IF(AND($D926&lt;=2030,Zisk!$D$10&gt;=2030),"+","")</f>
        <v/>
      </c>
      <c r="BG926" s="37" t="str">
        <f>IF(AND($D926&lt;=2030,Zisk!$D$10&gt;=2030),VstupniParametry_SKRYT!$D$14,"")</f>
        <v/>
      </c>
      <c r="BH926" s="35" t="str">
        <f>IF(AND($D926&lt;=2030,Zisk!$D$10&gt;=2030),")","")</f>
        <v/>
      </c>
      <c r="BI926" s="38" t="str">
        <f>IF(AND(D926&lt;2030,2030&lt;=Zisk!$D$10),1,IF(D926=2030,0,""))</f>
        <v/>
      </c>
      <c r="BJ926" s="40" t="s">
        <v>32</v>
      </c>
      <c r="BK926" s="37">
        <f t="shared" si="454"/>
        <v>1</v>
      </c>
      <c r="BL926" s="35" t="str">
        <f t="shared" si="455"/>
        <v>x</v>
      </c>
      <c r="BM926" s="41">
        <f t="shared" si="456"/>
        <v>1</v>
      </c>
      <c r="BN926" s="37" t="str">
        <f t="shared" si="457"/>
        <v>x</v>
      </c>
      <c r="BO926" s="41">
        <f t="shared" si="442"/>
        <v>1.018</v>
      </c>
      <c r="BP926" s="41" t="str">
        <f t="shared" si="443"/>
        <v/>
      </c>
      <c r="BQ926" s="41" t="str">
        <f t="shared" si="444"/>
        <v/>
      </c>
      <c r="BR926" s="41" t="str">
        <f t="shared" si="445"/>
        <v/>
      </c>
      <c r="BS926" s="41" t="str">
        <f t="shared" si="446"/>
        <v/>
      </c>
      <c r="BT926" s="41" t="str">
        <f t="shared" si="447"/>
        <v/>
      </c>
      <c r="BU926" s="41" t="str">
        <f t="shared" si="448"/>
        <v/>
      </c>
      <c r="BV926" s="41" t="str">
        <f t="shared" si="449"/>
        <v/>
      </c>
      <c r="BW926" s="41" t="str">
        <f t="shared" si="450"/>
        <v/>
      </c>
      <c r="BX926" s="41" t="str">
        <f t="shared" si="451"/>
        <v/>
      </c>
      <c r="BY926" s="41" t="str">
        <f t="shared" si="452"/>
        <v/>
      </c>
      <c r="BZ926" s="40" t="s">
        <v>32</v>
      </c>
      <c r="CA926" s="41">
        <f t="shared" si="453"/>
        <v>1.018</v>
      </c>
      <c r="CB926" s="35"/>
      <c r="CC926" s="36">
        <f>IF(D926&gt;Zisk!$D$10,"",E926*CA926)</f>
        <v>0</v>
      </c>
    </row>
    <row r="927" spans="2:81" x14ac:dyDescent="0.2">
      <c r="B927" s="28" t="str">
        <f>Zisk!B938</f>
        <v/>
      </c>
      <c r="C927" s="28">
        <f>Zisk!C938</f>
        <v>0</v>
      </c>
      <c r="D927" s="28">
        <f>Zisk!E938</f>
        <v>0</v>
      </c>
      <c r="E927" s="29">
        <f>Zisk!D938</f>
        <v>0</v>
      </c>
      <c r="F927" s="29"/>
      <c r="G927" s="28" t="str">
        <f t="shared" si="428"/>
        <v>(</v>
      </c>
      <c r="H927" s="28" t="str">
        <f t="shared" si="429"/>
        <v>1</v>
      </c>
      <c r="I927" s="28" t="str">
        <f t="shared" si="430"/>
        <v>+</v>
      </c>
      <c r="J927" s="30">
        <f>IF($D927&lt;=2021,VstupniParametry_SKRYT!$D$5,"")</f>
        <v>0.02</v>
      </c>
      <c r="K927" s="28" t="str">
        <f t="shared" si="431"/>
        <v>)</v>
      </c>
      <c r="L927" s="31">
        <f>IF($D927&lt;=2021,COUNTIF(Vypocet_SKRYT!T924:AS924,"&gt;=1"),"")</f>
        <v>0</v>
      </c>
      <c r="M927" s="32" t="str">
        <f t="shared" si="432"/>
        <v>x</v>
      </c>
      <c r="N927" s="28" t="str">
        <f t="shared" si="433"/>
        <v>(</v>
      </c>
      <c r="O927" s="28" t="str">
        <f t="shared" si="434"/>
        <v>1</v>
      </c>
      <c r="P927" s="28" t="str">
        <f t="shared" si="435"/>
        <v>+</v>
      </c>
      <c r="Q927" s="30">
        <f>IF($D927&lt;=2024,VstupniParametry_SKRYT!$D$6,"")</f>
        <v>0.06</v>
      </c>
      <c r="R927" s="28" t="str">
        <f t="shared" si="436"/>
        <v>)</v>
      </c>
      <c r="S927" s="31">
        <f>IF($D927&lt;=2024,COUNTIFS(Vypocet_SKRYT!AT924:AV924,"&gt;=1"),"")</f>
        <v>0</v>
      </c>
      <c r="T927" s="32" t="str">
        <f t="shared" si="437"/>
        <v>x</v>
      </c>
      <c r="U927" s="28" t="str">
        <f t="shared" si="438"/>
        <v>(</v>
      </c>
      <c r="V927" s="28" t="str">
        <f t="shared" si="439"/>
        <v>1</v>
      </c>
      <c r="W927" s="28" t="str">
        <f t="shared" si="440"/>
        <v>+</v>
      </c>
      <c r="X927" s="30">
        <f>IF($D927&lt;=2025,VstupniParametry_SKRYT!$D$9,"")</f>
        <v>1.7999999999999999E-2</v>
      </c>
      <c r="Y927" s="28" t="str">
        <f t="shared" si="441"/>
        <v>)</v>
      </c>
      <c r="Z927" s="31">
        <f>IF(AND(D927&lt;2025,2025&lt;=Zisk!$D$10),1,IF(D927=2025,0,""))</f>
        <v>1</v>
      </c>
      <c r="AA927" s="32" t="str">
        <f>IF(AND($D927&lt;=2025,Zisk!$D$10&gt;=2026),"x","")</f>
        <v/>
      </c>
      <c r="AB927" s="28" t="str">
        <f>IF(AND($D927&lt;=2026,Zisk!$D$10&gt;=2026),"(","")</f>
        <v/>
      </c>
      <c r="AC927" s="28" t="str">
        <f>IF(AND($D927&lt;=2026,Zisk!$D$10&gt;=2026),"1","")</f>
        <v/>
      </c>
      <c r="AD927" s="28" t="str">
        <f>IF(AND($D927&lt;=2026,Zisk!$D$10&gt;=2026),"+","")</f>
        <v/>
      </c>
      <c r="AE927" s="30" t="str">
        <f>IF(AND($D927&lt;=2026,Zisk!$D$10&gt;=2026),VstupniParametry_SKRYT!$D$10,"")</f>
        <v/>
      </c>
      <c r="AF927" s="28" t="str">
        <f>IF(AND($D927&lt;=2026,Zisk!$D$10&gt;=2026),")","")</f>
        <v/>
      </c>
      <c r="AG927" s="31" t="str">
        <f>IF(AND(D927&lt;2026,2026&lt;=Zisk!$D$10),1,IF(D927=2026,0,""))</f>
        <v/>
      </c>
      <c r="AH927" s="32" t="str">
        <f>IF(AND($D927&lt;=2026,Zisk!$D$10&gt;=2027),"x","")</f>
        <v/>
      </c>
      <c r="AI927" s="28" t="str">
        <f>IF(AND($D927&lt;=2027,Zisk!$D$10&gt;=2027),"(","")</f>
        <v/>
      </c>
      <c r="AJ927" s="28" t="str">
        <f>IF(AND($D927&lt;=2027,Zisk!$D$10&gt;=2027),"1","")</f>
        <v/>
      </c>
      <c r="AK927" s="28" t="str">
        <f>IF(AND($D927&lt;=2027,Zisk!$D$10&gt;=2027),"+","")</f>
        <v/>
      </c>
      <c r="AL927" s="30" t="str">
        <f>IF(AND($D927&lt;=2027,Zisk!$D$10&gt;=2027),VstupniParametry_SKRYT!$D$11,"")</f>
        <v/>
      </c>
      <c r="AM927" s="28" t="str">
        <f>IF(AND($D927&lt;=2027,Zisk!$D$10&gt;=2027),")","")</f>
        <v/>
      </c>
      <c r="AN927" s="31" t="str">
        <f>IF(AND(D927&lt;2027,2027&lt;=Zisk!$D$10),1,IF(D927=2027,0,""))</f>
        <v/>
      </c>
      <c r="AO927" s="32" t="str">
        <f>IF(AND($D927&lt;=2027,Zisk!$D$10&gt;=2028),"x","")</f>
        <v/>
      </c>
      <c r="AP927" s="28" t="str">
        <f>IF(AND($D927&lt;=2028,Zisk!$D$10&gt;=2028),"(","")</f>
        <v/>
      </c>
      <c r="AQ927" s="28" t="str">
        <f>IF(AND($D927&lt;=2028,Zisk!$D$10&gt;=2028),"1","")</f>
        <v/>
      </c>
      <c r="AR927" s="28" t="str">
        <f>IF(AND($D927&lt;=2028,Zisk!$D$10&gt;=2028),"+","")</f>
        <v/>
      </c>
      <c r="AS927" s="30" t="str">
        <f>IF(AND($D927&lt;=2028,Zisk!$D$10&gt;=2028),VstupniParametry_SKRYT!$D$12,"")</f>
        <v/>
      </c>
      <c r="AT927" s="28" t="str">
        <f>IF(AND($D927&lt;=2028,Zisk!$D$10&gt;=2028),")","")</f>
        <v/>
      </c>
      <c r="AU927" s="31" t="str">
        <f>IF(AND(D927&lt;2028,2028&lt;=Zisk!$D$10),1,IF(D927=2028,0,""))</f>
        <v/>
      </c>
      <c r="AV927" s="32" t="str">
        <f>IF(AND($D927&lt;=2028,Zisk!$D$10&gt;=2029),"x","")</f>
        <v/>
      </c>
      <c r="AW927" s="28" t="str">
        <f>IF(AND($D927&lt;=2029,Zisk!$D$10&gt;=2029),"(","")</f>
        <v/>
      </c>
      <c r="AX927" s="28" t="str">
        <f>IF(AND($D927&lt;=2029,Zisk!$D$10&gt;=2029),"1","")</f>
        <v/>
      </c>
      <c r="AY927" s="28" t="str">
        <f>IF(AND($D927&lt;=2029,Zisk!$D$10&gt;=2029),"+","")</f>
        <v/>
      </c>
      <c r="AZ927" s="30" t="str">
        <f>IF(AND($D927&lt;=2029,Zisk!$D$10&gt;=2029),VstupniParametry_SKRYT!$D$13,"")</f>
        <v/>
      </c>
      <c r="BA927" s="28" t="str">
        <f>IF(AND($D927&lt;=2029,Zisk!$D$10&gt;=2029),")","")</f>
        <v/>
      </c>
      <c r="BB927" s="31" t="str">
        <f>IF(AND(D927&lt;2029,2029&lt;=Zisk!$D$10),1,IF(D927=2029,0,""))</f>
        <v/>
      </c>
      <c r="BC927" s="32" t="str">
        <f>IF(AND($D927&lt;=2029,Zisk!$D$10&gt;=2030),"x","")</f>
        <v/>
      </c>
      <c r="BD927" s="28" t="str">
        <f>IF(AND($D927&lt;=2030,Zisk!$D$10&gt;=2030),"(","")</f>
        <v/>
      </c>
      <c r="BE927" s="28" t="str">
        <f>IF(AND($D927&lt;=2030,Zisk!$D$10&gt;=2030),"1","")</f>
        <v/>
      </c>
      <c r="BF927" s="28" t="str">
        <f>IF(AND($D927&lt;=2030,Zisk!$D$10&gt;=2030),"+","")</f>
        <v/>
      </c>
      <c r="BG927" s="30" t="str">
        <f>IF(AND($D927&lt;=2030,Zisk!$D$10&gt;=2030),VstupniParametry_SKRYT!$D$14,"")</f>
        <v/>
      </c>
      <c r="BH927" s="28" t="str">
        <f>IF(AND($D927&lt;=2030,Zisk!$D$10&gt;=2030),")","")</f>
        <v/>
      </c>
      <c r="BI927" s="31" t="str">
        <f>IF(AND(D927&lt;2030,2030&lt;=Zisk!$D$10),1,IF(D927=2030,0,""))</f>
        <v/>
      </c>
      <c r="BJ927" s="33" t="s">
        <v>32</v>
      </c>
      <c r="BK927" s="30">
        <f t="shared" si="454"/>
        <v>1</v>
      </c>
      <c r="BL927" s="28" t="str">
        <f t="shared" si="455"/>
        <v>x</v>
      </c>
      <c r="BM927" s="34">
        <f t="shared" si="456"/>
        <v>1</v>
      </c>
      <c r="BN927" s="30" t="str">
        <f t="shared" si="457"/>
        <v>x</v>
      </c>
      <c r="BO927" s="34">
        <f t="shared" si="442"/>
        <v>1.018</v>
      </c>
      <c r="BP927" s="34" t="str">
        <f t="shared" si="443"/>
        <v/>
      </c>
      <c r="BQ927" s="34" t="str">
        <f t="shared" si="444"/>
        <v/>
      </c>
      <c r="BR927" s="34" t="str">
        <f t="shared" si="445"/>
        <v/>
      </c>
      <c r="BS927" s="34" t="str">
        <f t="shared" si="446"/>
        <v/>
      </c>
      <c r="BT927" s="34" t="str">
        <f t="shared" si="447"/>
        <v/>
      </c>
      <c r="BU927" s="34" t="str">
        <f t="shared" si="448"/>
        <v/>
      </c>
      <c r="BV927" s="34" t="str">
        <f t="shared" si="449"/>
        <v/>
      </c>
      <c r="BW927" s="34" t="str">
        <f t="shared" si="450"/>
        <v/>
      </c>
      <c r="BX927" s="34" t="str">
        <f t="shared" si="451"/>
        <v/>
      </c>
      <c r="BY927" s="34" t="str">
        <f t="shared" si="452"/>
        <v/>
      </c>
      <c r="BZ927" s="33" t="s">
        <v>32</v>
      </c>
      <c r="CA927" s="34">
        <f t="shared" si="453"/>
        <v>1.018</v>
      </c>
      <c r="CB927" s="28"/>
      <c r="CC927" s="29">
        <f>IF(D927&gt;Zisk!$D$10,"",E927*CA927)</f>
        <v>0</v>
      </c>
    </row>
    <row r="928" spans="2:81" x14ac:dyDescent="0.2">
      <c r="B928" s="35" t="str">
        <f>Zisk!B939</f>
        <v/>
      </c>
      <c r="C928" s="35">
        <f>Zisk!C939</f>
        <v>0</v>
      </c>
      <c r="D928" s="35">
        <f>Zisk!E939</f>
        <v>0</v>
      </c>
      <c r="E928" s="36">
        <f>Zisk!D939</f>
        <v>0</v>
      </c>
      <c r="F928" s="36"/>
      <c r="G928" s="35" t="str">
        <f t="shared" si="428"/>
        <v>(</v>
      </c>
      <c r="H928" s="35" t="str">
        <f t="shared" si="429"/>
        <v>1</v>
      </c>
      <c r="I928" s="35" t="str">
        <f t="shared" si="430"/>
        <v>+</v>
      </c>
      <c r="J928" s="37">
        <f>IF($D928&lt;=2021,VstupniParametry_SKRYT!$D$5,"")</f>
        <v>0.02</v>
      </c>
      <c r="K928" s="35" t="str">
        <f t="shared" si="431"/>
        <v>)</v>
      </c>
      <c r="L928" s="38">
        <f>IF($D928&lt;=2021,COUNTIF(Vypocet_SKRYT!T925:AS925,"&gt;=1"),"")</f>
        <v>0</v>
      </c>
      <c r="M928" s="39" t="str">
        <f t="shared" si="432"/>
        <v>x</v>
      </c>
      <c r="N928" s="35" t="str">
        <f t="shared" si="433"/>
        <v>(</v>
      </c>
      <c r="O928" s="35" t="str">
        <f t="shared" si="434"/>
        <v>1</v>
      </c>
      <c r="P928" s="35" t="str">
        <f t="shared" si="435"/>
        <v>+</v>
      </c>
      <c r="Q928" s="37">
        <f>IF($D928&lt;=2024,VstupniParametry_SKRYT!$D$6,"")</f>
        <v>0.06</v>
      </c>
      <c r="R928" s="35" t="str">
        <f t="shared" si="436"/>
        <v>)</v>
      </c>
      <c r="S928" s="38">
        <f>IF($D928&lt;=2024,COUNTIFS(Vypocet_SKRYT!AT925:AV925,"&gt;=1"),"")</f>
        <v>0</v>
      </c>
      <c r="T928" s="39" t="str">
        <f t="shared" si="437"/>
        <v>x</v>
      </c>
      <c r="U928" s="35" t="str">
        <f t="shared" si="438"/>
        <v>(</v>
      </c>
      <c r="V928" s="35" t="str">
        <f t="shared" si="439"/>
        <v>1</v>
      </c>
      <c r="W928" s="35" t="str">
        <f t="shared" si="440"/>
        <v>+</v>
      </c>
      <c r="X928" s="37">
        <f>IF($D928&lt;=2025,VstupniParametry_SKRYT!$D$9,"")</f>
        <v>1.7999999999999999E-2</v>
      </c>
      <c r="Y928" s="35" t="str">
        <f t="shared" si="441"/>
        <v>)</v>
      </c>
      <c r="Z928" s="38">
        <f>IF(AND(D928&lt;2025,2025&lt;=Zisk!$D$10),1,IF(D928=2025,0,""))</f>
        <v>1</v>
      </c>
      <c r="AA928" s="39" t="str">
        <f>IF(AND($D928&lt;=2025,Zisk!$D$10&gt;=2026),"x","")</f>
        <v/>
      </c>
      <c r="AB928" s="35" t="str">
        <f>IF(AND($D928&lt;=2026,Zisk!$D$10&gt;=2026),"(","")</f>
        <v/>
      </c>
      <c r="AC928" s="35" t="str">
        <f>IF(AND($D928&lt;=2026,Zisk!$D$10&gt;=2026),"1","")</f>
        <v/>
      </c>
      <c r="AD928" s="35" t="str">
        <f>IF(AND($D928&lt;=2026,Zisk!$D$10&gt;=2026),"+","")</f>
        <v/>
      </c>
      <c r="AE928" s="37" t="str">
        <f>IF(AND($D928&lt;=2026,Zisk!$D$10&gt;=2026),VstupniParametry_SKRYT!$D$10,"")</f>
        <v/>
      </c>
      <c r="AF928" s="35" t="str">
        <f>IF(AND($D928&lt;=2026,Zisk!$D$10&gt;=2026),")","")</f>
        <v/>
      </c>
      <c r="AG928" s="38" t="str">
        <f>IF(AND(D928&lt;2026,2026&lt;=Zisk!$D$10),1,IF(D928=2026,0,""))</f>
        <v/>
      </c>
      <c r="AH928" s="39" t="str">
        <f>IF(AND($D928&lt;=2026,Zisk!$D$10&gt;=2027),"x","")</f>
        <v/>
      </c>
      <c r="AI928" s="35" t="str">
        <f>IF(AND($D928&lt;=2027,Zisk!$D$10&gt;=2027),"(","")</f>
        <v/>
      </c>
      <c r="AJ928" s="35" t="str">
        <f>IF(AND($D928&lt;=2027,Zisk!$D$10&gt;=2027),"1","")</f>
        <v/>
      </c>
      <c r="AK928" s="35" t="str">
        <f>IF(AND($D928&lt;=2027,Zisk!$D$10&gt;=2027),"+","")</f>
        <v/>
      </c>
      <c r="AL928" s="37" t="str">
        <f>IF(AND($D928&lt;=2027,Zisk!$D$10&gt;=2027),VstupniParametry_SKRYT!$D$11,"")</f>
        <v/>
      </c>
      <c r="AM928" s="35" t="str">
        <f>IF(AND($D928&lt;=2027,Zisk!$D$10&gt;=2027),")","")</f>
        <v/>
      </c>
      <c r="AN928" s="38" t="str">
        <f>IF(AND(D928&lt;2027,2027&lt;=Zisk!$D$10),1,IF(D928=2027,0,""))</f>
        <v/>
      </c>
      <c r="AO928" s="39" t="str">
        <f>IF(AND($D928&lt;=2027,Zisk!$D$10&gt;=2028),"x","")</f>
        <v/>
      </c>
      <c r="AP928" s="35" t="str">
        <f>IF(AND($D928&lt;=2028,Zisk!$D$10&gt;=2028),"(","")</f>
        <v/>
      </c>
      <c r="AQ928" s="35" t="str">
        <f>IF(AND($D928&lt;=2028,Zisk!$D$10&gt;=2028),"1","")</f>
        <v/>
      </c>
      <c r="AR928" s="35" t="str">
        <f>IF(AND($D928&lt;=2028,Zisk!$D$10&gt;=2028),"+","")</f>
        <v/>
      </c>
      <c r="AS928" s="37" t="str">
        <f>IF(AND($D928&lt;=2028,Zisk!$D$10&gt;=2028),VstupniParametry_SKRYT!$D$12,"")</f>
        <v/>
      </c>
      <c r="AT928" s="35" t="str">
        <f>IF(AND($D928&lt;=2028,Zisk!$D$10&gt;=2028),")","")</f>
        <v/>
      </c>
      <c r="AU928" s="38" t="str">
        <f>IF(AND(D928&lt;2028,2028&lt;=Zisk!$D$10),1,IF(D928=2028,0,""))</f>
        <v/>
      </c>
      <c r="AV928" s="39" t="str">
        <f>IF(AND($D928&lt;=2028,Zisk!$D$10&gt;=2029),"x","")</f>
        <v/>
      </c>
      <c r="AW928" s="35" t="str">
        <f>IF(AND($D928&lt;=2029,Zisk!$D$10&gt;=2029),"(","")</f>
        <v/>
      </c>
      <c r="AX928" s="35" t="str">
        <f>IF(AND($D928&lt;=2029,Zisk!$D$10&gt;=2029),"1","")</f>
        <v/>
      </c>
      <c r="AY928" s="35" t="str">
        <f>IF(AND($D928&lt;=2029,Zisk!$D$10&gt;=2029),"+","")</f>
        <v/>
      </c>
      <c r="AZ928" s="37" t="str">
        <f>IF(AND($D928&lt;=2029,Zisk!$D$10&gt;=2029),VstupniParametry_SKRYT!$D$13,"")</f>
        <v/>
      </c>
      <c r="BA928" s="35" t="str">
        <f>IF(AND($D928&lt;=2029,Zisk!$D$10&gt;=2029),")","")</f>
        <v/>
      </c>
      <c r="BB928" s="38" t="str">
        <f>IF(AND(D928&lt;2029,2029&lt;=Zisk!$D$10),1,IF(D928=2029,0,""))</f>
        <v/>
      </c>
      <c r="BC928" s="39" t="str">
        <f>IF(AND($D928&lt;=2029,Zisk!$D$10&gt;=2030),"x","")</f>
        <v/>
      </c>
      <c r="BD928" s="35" t="str">
        <f>IF(AND($D928&lt;=2030,Zisk!$D$10&gt;=2030),"(","")</f>
        <v/>
      </c>
      <c r="BE928" s="35" t="str">
        <f>IF(AND($D928&lt;=2030,Zisk!$D$10&gt;=2030),"1","")</f>
        <v/>
      </c>
      <c r="BF928" s="35" t="str">
        <f>IF(AND($D928&lt;=2030,Zisk!$D$10&gt;=2030),"+","")</f>
        <v/>
      </c>
      <c r="BG928" s="37" t="str">
        <f>IF(AND($D928&lt;=2030,Zisk!$D$10&gt;=2030),VstupniParametry_SKRYT!$D$14,"")</f>
        <v/>
      </c>
      <c r="BH928" s="35" t="str">
        <f>IF(AND($D928&lt;=2030,Zisk!$D$10&gt;=2030),")","")</f>
        <v/>
      </c>
      <c r="BI928" s="38" t="str">
        <f>IF(AND(D928&lt;2030,2030&lt;=Zisk!$D$10),1,IF(D928=2030,0,""))</f>
        <v/>
      </c>
      <c r="BJ928" s="40" t="s">
        <v>32</v>
      </c>
      <c r="BK928" s="37">
        <f t="shared" si="454"/>
        <v>1</v>
      </c>
      <c r="BL928" s="35" t="str">
        <f t="shared" si="455"/>
        <v>x</v>
      </c>
      <c r="BM928" s="41">
        <f t="shared" si="456"/>
        <v>1</v>
      </c>
      <c r="BN928" s="37" t="str">
        <f t="shared" si="457"/>
        <v>x</v>
      </c>
      <c r="BO928" s="41">
        <f t="shared" si="442"/>
        <v>1.018</v>
      </c>
      <c r="BP928" s="41" t="str">
        <f t="shared" si="443"/>
        <v/>
      </c>
      <c r="BQ928" s="41" t="str">
        <f t="shared" si="444"/>
        <v/>
      </c>
      <c r="BR928" s="41" t="str">
        <f t="shared" si="445"/>
        <v/>
      </c>
      <c r="BS928" s="41" t="str">
        <f t="shared" si="446"/>
        <v/>
      </c>
      <c r="BT928" s="41" t="str">
        <f t="shared" si="447"/>
        <v/>
      </c>
      <c r="BU928" s="41" t="str">
        <f t="shared" si="448"/>
        <v/>
      </c>
      <c r="BV928" s="41" t="str">
        <f t="shared" si="449"/>
        <v/>
      </c>
      <c r="BW928" s="41" t="str">
        <f t="shared" si="450"/>
        <v/>
      </c>
      <c r="BX928" s="41" t="str">
        <f t="shared" si="451"/>
        <v/>
      </c>
      <c r="BY928" s="41" t="str">
        <f t="shared" si="452"/>
        <v/>
      </c>
      <c r="BZ928" s="40" t="s">
        <v>32</v>
      </c>
      <c r="CA928" s="41">
        <f t="shared" si="453"/>
        <v>1.018</v>
      </c>
      <c r="CB928" s="35"/>
      <c r="CC928" s="36">
        <f>IF(D928&gt;Zisk!$D$10,"",E928*CA928)</f>
        <v>0</v>
      </c>
    </row>
    <row r="929" spans="2:81" x14ac:dyDescent="0.2">
      <c r="B929" s="28" t="str">
        <f>Zisk!B940</f>
        <v/>
      </c>
      <c r="C929" s="28">
        <f>Zisk!C940</f>
        <v>0</v>
      </c>
      <c r="D929" s="28">
        <f>Zisk!E940</f>
        <v>0</v>
      </c>
      <c r="E929" s="29">
        <f>Zisk!D940</f>
        <v>0</v>
      </c>
      <c r="F929" s="29"/>
      <c r="G929" s="28" t="str">
        <f t="shared" si="428"/>
        <v>(</v>
      </c>
      <c r="H929" s="28" t="str">
        <f t="shared" si="429"/>
        <v>1</v>
      </c>
      <c r="I929" s="28" t="str">
        <f t="shared" si="430"/>
        <v>+</v>
      </c>
      <c r="J929" s="30">
        <f>IF($D929&lt;=2021,VstupniParametry_SKRYT!$D$5,"")</f>
        <v>0.02</v>
      </c>
      <c r="K929" s="28" t="str">
        <f t="shared" si="431"/>
        <v>)</v>
      </c>
      <c r="L929" s="31">
        <f>IF($D929&lt;=2021,COUNTIF(Vypocet_SKRYT!T926:AS926,"&gt;=1"),"")</f>
        <v>0</v>
      </c>
      <c r="M929" s="32" t="str">
        <f t="shared" si="432"/>
        <v>x</v>
      </c>
      <c r="N929" s="28" t="str">
        <f t="shared" si="433"/>
        <v>(</v>
      </c>
      <c r="O929" s="28" t="str">
        <f t="shared" si="434"/>
        <v>1</v>
      </c>
      <c r="P929" s="28" t="str">
        <f t="shared" si="435"/>
        <v>+</v>
      </c>
      <c r="Q929" s="30">
        <f>IF($D929&lt;=2024,VstupniParametry_SKRYT!$D$6,"")</f>
        <v>0.06</v>
      </c>
      <c r="R929" s="28" t="str">
        <f t="shared" si="436"/>
        <v>)</v>
      </c>
      <c r="S929" s="31">
        <f>IF($D929&lt;=2024,COUNTIFS(Vypocet_SKRYT!AT926:AV926,"&gt;=1"),"")</f>
        <v>0</v>
      </c>
      <c r="T929" s="32" t="str">
        <f t="shared" si="437"/>
        <v>x</v>
      </c>
      <c r="U929" s="28" t="str">
        <f t="shared" si="438"/>
        <v>(</v>
      </c>
      <c r="V929" s="28" t="str">
        <f t="shared" si="439"/>
        <v>1</v>
      </c>
      <c r="W929" s="28" t="str">
        <f t="shared" si="440"/>
        <v>+</v>
      </c>
      <c r="X929" s="30">
        <f>IF($D929&lt;=2025,VstupniParametry_SKRYT!$D$9,"")</f>
        <v>1.7999999999999999E-2</v>
      </c>
      <c r="Y929" s="28" t="str">
        <f t="shared" si="441"/>
        <v>)</v>
      </c>
      <c r="Z929" s="31">
        <f>IF(AND(D929&lt;2025,2025&lt;=Zisk!$D$10),1,IF(D929=2025,0,""))</f>
        <v>1</v>
      </c>
      <c r="AA929" s="32" t="str">
        <f>IF(AND($D929&lt;=2025,Zisk!$D$10&gt;=2026),"x","")</f>
        <v/>
      </c>
      <c r="AB929" s="28" t="str">
        <f>IF(AND($D929&lt;=2026,Zisk!$D$10&gt;=2026),"(","")</f>
        <v/>
      </c>
      <c r="AC929" s="28" t="str">
        <f>IF(AND($D929&lt;=2026,Zisk!$D$10&gt;=2026),"1","")</f>
        <v/>
      </c>
      <c r="AD929" s="28" t="str">
        <f>IF(AND($D929&lt;=2026,Zisk!$D$10&gt;=2026),"+","")</f>
        <v/>
      </c>
      <c r="AE929" s="30" t="str">
        <f>IF(AND($D929&lt;=2026,Zisk!$D$10&gt;=2026),VstupniParametry_SKRYT!$D$10,"")</f>
        <v/>
      </c>
      <c r="AF929" s="28" t="str">
        <f>IF(AND($D929&lt;=2026,Zisk!$D$10&gt;=2026),")","")</f>
        <v/>
      </c>
      <c r="AG929" s="31" t="str">
        <f>IF(AND(D929&lt;2026,2026&lt;=Zisk!$D$10),1,IF(D929=2026,0,""))</f>
        <v/>
      </c>
      <c r="AH929" s="32" t="str">
        <f>IF(AND($D929&lt;=2026,Zisk!$D$10&gt;=2027),"x","")</f>
        <v/>
      </c>
      <c r="AI929" s="28" t="str">
        <f>IF(AND($D929&lt;=2027,Zisk!$D$10&gt;=2027),"(","")</f>
        <v/>
      </c>
      <c r="AJ929" s="28" t="str">
        <f>IF(AND($D929&lt;=2027,Zisk!$D$10&gt;=2027),"1","")</f>
        <v/>
      </c>
      <c r="AK929" s="28" t="str">
        <f>IF(AND($D929&lt;=2027,Zisk!$D$10&gt;=2027),"+","")</f>
        <v/>
      </c>
      <c r="AL929" s="30" t="str">
        <f>IF(AND($D929&lt;=2027,Zisk!$D$10&gt;=2027),VstupniParametry_SKRYT!$D$11,"")</f>
        <v/>
      </c>
      <c r="AM929" s="28" t="str">
        <f>IF(AND($D929&lt;=2027,Zisk!$D$10&gt;=2027),")","")</f>
        <v/>
      </c>
      <c r="AN929" s="31" t="str">
        <f>IF(AND(D929&lt;2027,2027&lt;=Zisk!$D$10),1,IF(D929=2027,0,""))</f>
        <v/>
      </c>
      <c r="AO929" s="32" t="str">
        <f>IF(AND($D929&lt;=2027,Zisk!$D$10&gt;=2028),"x","")</f>
        <v/>
      </c>
      <c r="AP929" s="28" t="str">
        <f>IF(AND($D929&lt;=2028,Zisk!$D$10&gt;=2028),"(","")</f>
        <v/>
      </c>
      <c r="AQ929" s="28" t="str">
        <f>IF(AND($D929&lt;=2028,Zisk!$D$10&gt;=2028),"1","")</f>
        <v/>
      </c>
      <c r="AR929" s="28" t="str">
        <f>IF(AND($D929&lt;=2028,Zisk!$D$10&gt;=2028),"+","")</f>
        <v/>
      </c>
      <c r="AS929" s="30" t="str">
        <f>IF(AND($D929&lt;=2028,Zisk!$D$10&gt;=2028),VstupniParametry_SKRYT!$D$12,"")</f>
        <v/>
      </c>
      <c r="AT929" s="28" t="str">
        <f>IF(AND($D929&lt;=2028,Zisk!$D$10&gt;=2028),")","")</f>
        <v/>
      </c>
      <c r="AU929" s="31" t="str">
        <f>IF(AND(D929&lt;2028,2028&lt;=Zisk!$D$10),1,IF(D929=2028,0,""))</f>
        <v/>
      </c>
      <c r="AV929" s="32" t="str">
        <f>IF(AND($D929&lt;=2028,Zisk!$D$10&gt;=2029),"x","")</f>
        <v/>
      </c>
      <c r="AW929" s="28" t="str">
        <f>IF(AND($D929&lt;=2029,Zisk!$D$10&gt;=2029),"(","")</f>
        <v/>
      </c>
      <c r="AX929" s="28" t="str">
        <f>IF(AND($D929&lt;=2029,Zisk!$D$10&gt;=2029),"1","")</f>
        <v/>
      </c>
      <c r="AY929" s="28" t="str">
        <f>IF(AND($D929&lt;=2029,Zisk!$D$10&gt;=2029),"+","")</f>
        <v/>
      </c>
      <c r="AZ929" s="30" t="str">
        <f>IF(AND($D929&lt;=2029,Zisk!$D$10&gt;=2029),VstupniParametry_SKRYT!$D$13,"")</f>
        <v/>
      </c>
      <c r="BA929" s="28" t="str">
        <f>IF(AND($D929&lt;=2029,Zisk!$D$10&gt;=2029),")","")</f>
        <v/>
      </c>
      <c r="BB929" s="31" t="str">
        <f>IF(AND(D929&lt;2029,2029&lt;=Zisk!$D$10),1,IF(D929=2029,0,""))</f>
        <v/>
      </c>
      <c r="BC929" s="32" t="str">
        <f>IF(AND($D929&lt;=2029,Zisk!$D$10&gt;=2030),"x","")</f>
        <v/>
      </c>
      <c r="BD929" s="28" t="str">
        <f>IF(AND($D929&lt;=2030,Zisk!$D$10&gt;=2030),"(","")</f>
        <v/>
      </c>
      <c r="BE929" s="28" t="str">
        <f>IF(AND($D929&lt;=2030,Zisk!$D$10&gt;=2030),"1","")</f>
        <v/>
      </c>
      <c r="BF929" s="28" t="str">
        <f>IF(AND($D929&lt;=2030,Zisk!$D$10&gt;=2030),"+","")</f>
        <v/>
      </c>
      <c r="BG929" s="30" t="str">
        <f>IF(AND($D929&lt;=2030,Zisk!$D$10&gt;=2030),VstupniParametry_SKRYT!$D$14,"")</f>
        <v/>
      </c>
      <c r="BH929" s="28" t="str">
        <f>IF(AND($D929&lt;=2030,Zisk!$D$10&gt;=2030),")","")</f>
        <v/>
      </c>
      <c r="BI929" s="31" t="str">
        <f>IF(AND(D929&lt;2030,2030&lt;=Zisk!$D$10),1,IF(D929=2030,0,""))</f>
        <v/>
      </c>
      <c r="BJ929" s="33" t="s">
        <v>32</v>
      </c>
      <c r="BK929" s="30">
        <f t="shared" si="454"/>
        <v>1</v>
      </c>
      <c r="BL929" s="28" t="str">
        <f t="shared" si="455"/>
        <v>x</v>
      </c>
      <c r="BM929" s="34">
        <f t="shared" si="456"/>
        <v>1</v>
      </c>
      <c r="BN929" s="30" t="str">
        <f t="shared" si="457"/>
        <v>x</v>
      </c>
      <c r="BO929" s="34">
        <f t="shared" si="442"/>
        <v>1.018</v>
      </c>
      <c r="BP929" s="34" t="str">
        <f t="shared" si="443"/>
        <v/>
      </c>
      <c r="BQ929" s="34" t="str">
        <f t="shared" si="444"/>
        <v/>
      </c>
      <c r="BR929" s="34" t="str">
        <f t="shared" si="445"/>
        <v/>
      </c>
      <c r="BS929" s="34" t="str">
        <f t="shared" si="446"/>
        <v/>
      </c>
      <c r="BT929" s="34" t="str">
        <f t="shared" si="447"/>
        <v/>
      </c>
      <c r="BU929" s="34" t="str">
        <f t="shared" si="448"/>
        <v/>
      </c>
      <c r="BV929" s="34" t="str">
        <f t="shared" si="449"/>
        <v/>
      </c>
      <c r="BW929" s="34" t="str">
        <f t="shared" si="450"/>
        <v/>
      </c>
      <c r="BX929" s="34" t="str">
        <f t="shared" si="451"/>
        <v/>
      </c>
      <c r="BY929" s="34" t="str">
        <f t="shared" si="452"/>
        <v/>
      </c>
      <c r="BZ929" s="33" t="s">
        <v>32</v>
      </c>
      <c r="CA929" s="34">
        <f t="shared" si="453"/>
        <v>1.018</v>
      </c>
      <c r="CB929" s="28"/>
      <c r="CC929" s="29">
        <f>IF(D929&gt;Zisk!$D$10,"",E929*CA929)</f>
        <v>0</v>
      </c>
    </row>
    <row r="930" spans="2:81" x14ac:dyDescent="0.2">
      <c r="B930" s="35" t="str">
        <f>Zisk!B941</f>
        <v/>
      </c>
      <c r="C930" s="35">
        <f>Zisk!C941</f>
        <v>0</v>
      </c>
      <c r="D930" s="35">
        <f>Zisk!E941</f>
        <v>0</v>
      </c>
      <c r="E930" s="36">
        <f>Zisk!D941</f>
        <v>0</v>
      </c>
      <c r="F930" s="36"/>
      <c r="G930" s="35" t="str">
        <f t="shared" si="428"/>
        <v>(</v>
      </c>
      <c r="H930" s="35" t="str">
        <f t="shared" si="429"/>
        <v>1</v>
      </c>
      <c r="I930" s="35" t="str">
        <f t="shared" si="430"/>
        <v>+</v>
      </c>
      <c r="J930" s="37">
        <f>IF($D930&lt;=2021,VstupniParametry_SKRYT!$D$5,"")</f>
        <v>0.02</v>
      </c>
      <c r="K930" s="35" t="str">
        <f t="shared" si="431"/>
        <v>)</v>
      </c>
      <c r="L930" s="38">
        <f>IF($D930&lt;=2021,COUNTIF(Vypocet_SKRYT!T927:AS927,"&gt;=1"),"")</f>
        <v>0</v>
      </c>
      <c r="M930" s="39" t="str">
        <f t="shared" si="432"/>
        <v>x</v>
      </c>
      <c r="N930" s="35" t="str">
        <f t="shared" si="433"/>
        <v>(</v>
      </c>
      <c r="O930" s="35" t="str">
        <f t="shared" si="434"/>
        <v>1</v>
      </c>
      <c r="P930" s="35" t="str">
        <f t="shared" si="435"/>
        <v>+</v>
      </c>
      <c r="Q930" s="37">
        <f>IF($D930&lt;=2024,VstupniParametry_SKRYT!$D$6,"")</f>
        <v>0.06</v>
      </c>
      <c r="R930" s="35" t="str">
        <f t="shared" si="436"/>
        <v>)</v>
      </c>
      <c r="S930" s="38">
        <f>IF($D930&lt;=2024,COUNTIFS(Vypocet_SKRYT!AT927:AV927,"&gt;=1"),"")</f>
        <v>0</v>
      </c>
      <c r="T930" s="39" t="str">
        <f t="shared" si="437"/>
        <v>x</v>
      </c>
      <c r="U930" s="35" t="str">
        <f t="shared" si="438"/>
        <v>(</v>
      </c>
      <c r="V930" s="35" t="str">
        <f t="shared" si="439"/>
        <v>1</v>
      </c>
      <c r="W930" s="35" t="str">
        <f t="shared" si="440"/>
        <v>+</v>
      </c>
      <c r="X930" s="37">
        <f>IF($D930&lt;=2025,VstupniParametry_SKRYT!$D$9,"")</f>
        <v>1.7999999999999999E-2</v>
      </c>
      <c r="Y930" s="35" t="str">
        <f t="shared" si="441"/>
        <v>)</v>
      </c>
      <c r="Z930" s="38">
        <f>IF(AND(D930&lt;2025,2025&lt;=Zisk!$D$10),1,IF(D930=2025,0,""))</f>
        <v>1</v>
      </c>
      <c r="AA930" s="39" t="str">
        <f>IF(AND($D930&lt;=2025,Zisk!$D$10&gt;=2026),"x","")</f>
        <v/>
      </c>
      <c r="AB930" s="35" t="str">
        <f>IF(AND($D930&lt;=2026,Zisk!$D$10&gt;=2026),"(","")</f>
        <v/>
      </c>
      <c r="AC930" s="35" t="str">
        <f>IF(AND($D930&lt;=2026,Zisk!$D$10&gt;=2026),"1","")</f>
        <v/>
      </c>
      <c r="AD930" s="35" t="str">
        <f>IF(AND($D930&lt;=2026,Zisk!$D$10&gt;=2026),"+","")</f>
        <v/>
      </c>
      <c r="AE930" s="37" t="str">
        <f>IF(AND($D930&lt;=2026,Zisk!$D$10&gt;=2026),VstupniParametry_SKRYT!$D$10,"")</f>
        <v/>
      </c>
      <c r="AF930" s="35" t="str">
        <f>IF(AND($D930&lt;=2026,Zisk!$D$10&gt;=2026),")","")</f>
        <v/>
      </c>
      <c r="AG930" s="38" t="str">
        <f>IF(AND(D930&lt;2026,2026&lt;=Zisk!$D$10),1,IF(D930=2026,0,""))</f>
        <v/>
      </c>
      <c r="AH930" s="39" t="str">
        <f>IF(AND($D930&lt;=2026,Zisk!$D$10&gt;=2027),"x","")</f>
        <v/>
      </c>
      <c r="AI930" s="35" t="str">
        <f>IF(AND($D930&lt;=2027,Zisk!$D$10&gt;=2027),"(","")</f>
        <v/>
      </c>
      <c r="AJ930" s="35" t="str">
        <f>IF(AND($D930&lt;=2027,Zisk!$D$10&gt;=2027),"1","")</f>
        <v/>
      </c>
      <c r="AK930" s="35" t="str">
        <f>IF(AND($D930&lt;=2027,Zisk!$D$10&gt;=2027),"+","")</f>
        <v/>
      </c>
      <c r="AL930" s="37" t="str">
        <f>IF(AND($D930&lt;=2027,Zisk!$D$10&gt;=2027),VstupniParametry_SKRYT!$D$11,"")</f>
        <v/>
      </c>
      <c r="AM930" s="35" t="str">
        <f>IF(AND($D930&lt;=2027,Zisk!$D$10&gt;=2027),")","")</f>
        <v/>
      </c>
      <c r="AN930" s="38" t="str">
        <f>IF(AND(D930&lt;2027,2027&lt;=Zisk!$D$10),1,IF(D930=2027,0,""))</f>
        <v/>
      </c>
      <c r="AO930" s="39" t="str">
        <f>IF(AND($D930&lt;=2027,Zisk!$D$10&gt;=2028),"x","")</f>
        <v/>
      </c>
      <c r="AP930" s="35" t="str">
        <f>IF(AND($D930&lt;=2028,Zisk!$D$10&gt;=2028),"(","")</f>
        <v/>
      </c>
      <c r="AQ930" s="35" t="str">
        <f>IF(AND($D930&lt;=2028,Zisk!$D$10&gt;=2028),"1","")</f>
        <v/>
      </c>
      <c r="AR930" s="35" t="str">
        <f>IF(AND($D930&lt;=2028,Zisk!$D$10&gt;=2028),"+","")</f>
        <v/>
      </c>
      <c r="AS930" s="37" t="str">
        <f>IF(AND($D930&lt;=2028,Zisk!$D$10&gt;=2028),VstupniParametry_SKRYT!$D$12,"")</f>
        <v/>
      </c>
      <c r="AT930" s="35" t="str">
        <f>IF(AND($D930&lt;=2028,Zisk!$D$10&gt;=2028),")","")</f>
        <v/>
      </c>
      <c r="AU930" s="38" t="str">
        <f>IF(AND(D930&lt;2028,2028&lt;=Zisk!$D$10),1,IF(D930=2028,0,""))</f>
        <v/>
      </c>
      <c r="AV930" s="39" t="str">
        <f>IF(AND($D930&lt;=2028,Zisk!$D$10&gt;=2029),"x","")</f>
        <v/>
      </c>
      <c r="AW930" s="35" t="str">
        <f>IF(AND($D930&lt;=2029,Zisk!$D$10&gt;=2029),"(","")</f>
        <v/>
      </c>
      <c r="AX930" s="35" t="str">
        <f>IF(AND($D930&lt;=2029,Zisk!$D$10&gt;=2029),"1","")</f>
        <v/>
      </c>
      <c r="AY930" s="35" t="str">
        <f>IF(AND($D930&lt;=2029,Zisk!$D$10&gt;=2029),"+","")</f>
        <v/>
      </c>
      <c r="AZ930" s="37" t="str">
        <f>IF(AND($D930&lt;=2029,Zisk!$D$10&gt;=2029),VstupniParametry_SKRYT!$D$13,"")</f>
        <v/>
      </c>
      <c r="BA930" s="35" t="str">
        <f>IF(AND($D930&lt;=2029,Zisk!$D$10&gt;=2029),")","")</f>
        <v/>
      </c>
      <c r="BB930" s="38" t="str">
        <f>IF(AND(D930&lt;2029,2029&lt;=Zisk!$D$10),1,IF(D930=2029,0,""))</f>
        <v/>
      </c>
      <c r="BC930" s="39" t="str">
        <f>IF(AND($D930&lt;=2029,Zisk!$D$10&gt;=2030),"x","")</f>
        <v/>
      </c>
      <c r="BD930" s="35" t="str">
        <f>IF(AND($D930&lt;=2030,Zisk!$D$10&gt;=2030),"(","")</f>
        <v/>
      </c>
      <c r="BE930" s="35" t="str">
        <f>IF(AND($D930&lt;=2030,Zisk!$D$10&gt;=2030),"1","")</f>
        <v/>
      </c>
      <c r="BF930" s="35" t="str">
        <f>IF(AND($D930&lt;=2030,Zisk!$D$10&gt;=2030),"+","")</f>
        <v/>
      </c>
      <c r="BG930" s="37" t="str">
        <f>IF(AND($D930&lt;=2030,Zisk!$D$10&gt;=2030),VstupniParametry_SKRYT!$D$14,"")</f>
        <v/>
      </c>
      <c r="BH930" s="35" t="str">
        <f>IF(AND($D930&lt;=2030,Zisk!$D$10&gt;=2030),")","")</f>
        <v/>
      </c>
      <c r="BI930" s="38" t="str">
        <f>IF(AND(D930&lt;2030,2030&lt;=Zisk!$D$10),1,IF(D930=2030,0,""))</f>
        <v/>
      </c>
      <c r="BJ930" s="40" t="s">
        <v>32</v>
      </c>
      <c r="BK930" s="37">
        <f t="shared" si="454"/>
        <v>1</v>
      </c>
      <c r="BL930" s="35" t="str">
        <f t="shared" si="455"/>
        <v>x</v>
      </c>
      <c r="BM930" s="41">
        <f t="shared" si="456"/>
        <v>1</v>
      </c>
      <c r="BN930" s="37" t="str">
        <f t="shared" si="457"/>
        <v>x</v>
      </c>
      <c r="BO930" s="41">
        <f t="shared" si="442"/>
        <v>1.018</v>
      </c>
      <c r="BP930" s="41" t="str">
        <f t="shared" si="443"/>
        <v/>
      </c>
      <c r="BQ930" s="41" t="str">
        <f t="shared" si="444"/>
        <v/>
      </c>
      <c r="BR930" s="41" t="str">
        <f t="shared" si="445"/>
        <v/>
      </c>
      <c r="BS930" s="41" t="str">
        <f t="shared" si="446"/>
        <v/>
      </c>
      <c r="BT930" s="41" t="str">
        <f t="shared" si="447"/>
        <v/>
      </c>
      <c r="BU930" s="41" t="str">
        <f t="shared" si="448"/>
        <v/>
      </c>
      <c r="BV930" s="41" t="str">
        <f t="shared" si="449"/>
        <v/>
      </c>
      <c r="BW930" s="41" t="str">
        <f t="shared" si="450"/>
        <v/>
      </c>
      <c r="BX930" s="41" t="str">
        <f t="shared" si="451"/>
        <v/>
      </c>
      <c r="BY930" s="41" t="str">
        <f t="shared" si="452"/>
        <v/>
      </c>
      <c r="BZ930" s="40" t="s">
        <v>32</v>
      </c>
      <c r="CA930" s="41">
        <f t="shared" si="453"/>
        <v>1.018</v>
      </c>
      <c r="CB930" s="35"/>
      <c r="CC930" s="36">
        <f>IF(D930&gt;Zisk!$D$10,"",E930*CA930)</f>
        <v>0</v>
      </c>
    </row>
    <row r="931" spans="2:81" x14ac:dyDescent="0.2">
      <c r="B931" s="28" t="str">
        <f>Zisk!B942</f>
        <v/>
      </c>
      <c r="C931" s="28">
        <f>Zisk!C942</f>
        <v>0</v>
      </c>
      <c r="D931" s="28">
        <f>Zisk!E942</f>
        <v>0</v>
      </c>
      <c r="E931" s="29">
        <f>Zisk!D942</f>
        <v>0</v>
      </c>
      <c r="F931" s="29"/>
      <c r="G931" s="28" t="str">
        <f t="shared" si="428"/>
        <v>(</v>
      </c>
      <c r="H931" s="28" t="str">
        <f t="shared" si="429"/>
        <v>1</v>
      </c>
      <c r="I931" s="28" t="str">
        <f t="shared" si="430"/>
        <v>+</v>
      </c>
      <c r="J931" s="30">
        <f>IF($D931&lt;=2021,VstupniParametry_SKRYT!$D$5,"")</f>
        <v>0.02</v>
      </c>
      <c r="K931" s="28" t="str">
        <f t="shared" si="431"/>
        <v>)</v>
      </c>
      <c r="L931" s="31">
        <f>IF($D931&lt;=2021,COUNTIF(Vypocet_SKRYT!T928:AS928,"&gt;=1"),"")</f>
        <v>0</v>
      </c>
      <c r="M931" s="32" t="str">
        <f t="shared" si="432"/>
        <v>x</v>
      </c>
      <c r="N931" s="28" t="str">
        <f t="shared" si="433"/>
        <v>(</v>
      </c>
      <c r="O931" s="28" t="str">
        <f t="shared" si="434"/>
        <v>1</v>
      </c>
      <c r="P931" s="28" t="str">
        <f t="shared" si="435"/>
        <v>+</v>
      </c>
      <c r="Q931" s="30">
        <f>IF($D931&lt;=2024,VstupniParametry_SKRYT!$D$6,"")</f>
        <v>0.06</v>
      </c>
      <c r="R931" s="28" t="str">
        <f t="shared" si="436"/>
        <v>)</v>
      </c>
      <c r="S931" s="31">
        <f>IF($D931&lt;=2024,COUNTIFS(Vypocet_SKRYT!AT928:AV928,"&gt;=1"),"")</f>
        <v>0</v>
      </c>
      <c r="T931" s="32" t="str">
        <f t="shared" si="437"/>
        <v>x</v>
      </c>
      <c r="U931" s="28" t="str">
        <f t="shared" si="438"/>
        <v>(</v>
      </c>
      <c r="V931" s="28" t="str">
        <f t="shared" si="439"/>
        <v>1</v>
      </c>
      <c r="W931" s="28" t="str">
        <f t="shared" si="440"/>
        <v>+</v>
      </c>
      <c r="X931" s="30">
        <f>IF($D931&lt;=2025,VstupniParametry_SKRYT!$D$9,"")</f>
        <v>1.7999999999999999E-2</v>
      </c>
      <c r="Y931" s="28" t="str">
        <f t="shared" si="441"/>
        <v>)</v>
      </c>
      <c r="Z931" s="31">
        <f>IF(AND(D931&lt;2025,2025&lt;=Zisk!$D$10),1,IF(D931=2025,0,""))</f>
        <v>1</v>
      </c>
      <c r="AA931" s="32" t="str">
        <f>IF(AND($D931&lt;=2025,Zisk!$D$10&gt;=2026),"x","")</f>
        <v/>
      </c>
      <c r="AB931" s="28" t="str">
        <f>IF(AND($D931&lt;=2026,Zisk!$D$10&gt;=2026),"(","")</f>
        <v/>
      </c>
      <c r="AC931" s="28" t="str">
        <f>IF(AND($D931&lt;=2026,Zisk!$D$10&gt;=2026),"1","")</f>
        <v/>
      </c>
      <c r="AD931" s="28" t="str">
        <f>IF(AND($D931&lt;=2026,Zisk!$D$10&gt;=2026),"+","")</f>
        <v/>
      </c>
      <c r="AE931" s="30" t="str">
        <f>IF(AND($D931&lt;=2026,Zisk!$D$10&gt;=2026),VstupniParametry_SKRYT!$D$10,"")</f>
        <v/>
      </c>
      <c r="AF931" s="28" t="str">
        <f>IF(AND($D931&lt;=2026,Zisk!$D$10&gt;=2026),")","")</f>
        <v/>
      </c>
      <c r="AG931" s="31" t="str">
        <f>IF(AND(D931&lt;2026,2026&lt;=Zisk!$D$10),1,IF(D931=2026,0,""))</f>
        <v/>
      </c>
      <c r="AH931" s="32" t="str">
        <f>IF(AND($D931&lt;=2026,Zisk!$D$10&gt;=2027),"x","")</f>
        <v/>
      </c>
      <c r="AI931" s="28" t="str">
        <f>IF(AND($D931&lt;=2027,Zisk!$D$10&gt;=2027),"(","")</f>
        <v/>
      </c>
      <c r="AJ931" s="28" t="str">
        <f>IF(AND($D931&lt;=2027,Zisk!$D$10&gt;=2027),"1","")</f>
        <v/>
      </c>
      <c r="AK931" s="28" t="str">
        <f>IF(AND($D931&lt;=2027,Zisk!$D$10&gt;=2027),"+","")</f>
        <v/>
      </c>
      <c r="AL931" s="30" t="str">
        <f>IF(AND($D931&lt;=2027,Zisk!$D$10&gt;=2027),VstupniParametry_SKRYT!$D$11,"")</f>
        <v/>
      </c>
      <c r="AM931" s="28" t="str">
        <f>IF(AND($D931&lt;=2027,Zisk!$D$10&gt;=2027),")","")</f>
        <v/>
      </c>
      <c r="AN931" s="31" t="str">
        <f>IF(AND(D931&lt;2027,2027&lt;=Zisk!$D$10),1,IF(D931=2027,0,""))</f>
        <v/>
      </c>
      <c r="AO931" s="32" t="str">
        <f>IF(AND($D931&lt;=2027,Zisk!$D$10&gt;=2028),"x","")</f>
        <v/>
      </c>
      <c r="AP931" s="28" t="str">
        <f>IF(AND($D931&lt;=2028,Zisk!$D$10&gt;=2028),"(","")</f>
        <v/>
      </c>
      <c r="AQ931" s="28" t="str">
        <f>IF(AND($D931&lt;=2028,Zisk!$D$10&gt;=2028),"1","")</f>
        <v/>
      </c>
      <c r="AR931" s="28" t="str">
        <f>IF(AND($D931&lt;=2028,Zisk!$D$10&gt;=2028),"+","")</f>
        <v/>
      </c>
      <c r="AS931" s="30" t="str">
        <f>IF(AND($D931&lt;=2028,Zisk!$D$10&gt;=2028),VstupniParametry_SKRYT!$D$12,"")</f>
        <v/>
      </c>
      <c r="AT931" s="28" t="str">
        <f>IF(AND($D931&lt;=2028,Zisk!$D$10&gt;=2028),")","")</f>
        <v/>
      </c>
      <c r="AU931" s="31" t="str">
        <f>IF(AND(D931&lt;2028,2028&lt;=Zisk!$D$10),1,IF(D931=2028,0,""))</f>
        <v/>
      </c>
      <c r="AV931" s="32" t="str">
        <f>IF(AND($D931&lt;=2028,Zisk!$D$10&gt;=2029),"x","")</f>
        <v/>
      </c>
      <c r="AW931" s="28" t="str">
        <f>IF(AND($D931&lt;=2029,Zisk!$D$10&gt;=2029),"(","")</f>
        <v/>
      </c>
      <c r="AX931" s="28" t="str">
        <f>IF(AND($D931&lt;=2029,Zisk!$D$10&gt;=2029),"1","")</f>
        <v/>
      </c>
      <c r="AY931" s="28" t="str">
        <f>IF(AND($D931&lt;=2029,Zisk!$D$10&gt;=2029),"+","")</f>
        <v/>
      </c>
      <c r="AZ931" s="30" t="str">
        <f>IF(AND($D931&lt;=2029,Zisk!$D$10&gt;=2029),VstupniParametry_SKRYT!$D$13,"")</f>
        <v/>
      </c>
      <c r="BA931" s="28" t="str">
        <f>IF(AND($D931&lt;=2029,Zisk!$D$10&gt;=2029),")","")</f>
        <v/>
      </c>
      <c r="BB931" s="31" t="str">
        <f>IF(AND(D931&lt;2029,2029&lt;=Zisk!$D$10),1,IF(D931=2029,0,""))</f>
        <v/>
      </c>
      <c r="BC931" s="32" t="str">
        <f>IF(AND($D931&lt;=2029,Zisk!$D$10&gt;=2030),"x","")</f>
        <v/>
      </c>
      <c r="BD931" s="28" t="str">
        <f>IF(AND($D931&lt;=2030,Zisk!$D$10&gt;=2030),"(","")</f>
        <v/>
      </c>
      <c r="BE931" s="28" t="str">
        <f>IF(AND($D931&lt;=2030,Zisk!$D$10&gt;=2030),"1","")</f>
        <v/>
      </c>
      <c r="BF931" s="28" t="str">
        <f>IF(AND($D931&lt;=2030,Zisk!$D$10&gt;=2030),"+","")</f>
        <v/>
      </c>
      <c r="BG931" s="30" t="str">
        <f>IF(AND($D931&lt;=2030,Zisk!$D$10&gt;=2030),VstupniParametry_SKRYT!$D$14,"")</f>
        <v/>
      </c>
      <c r="BH931" s="28" t="str">
        <f>IF(AND($D931&lt;=2030,Zisk!$D$10&gt;=2030),")","")</f>
        <v/>
      </c>
      <c r="BI931" s="31" t="str">
        <f>IF(AND(D931&lt;2030,2030&lt;=Zisk!$D$10),1,IF(D931=2030,0,""))</f>
        <v/>
      </c>
      <c r="BJ931" s="33" t="s">
        <v>32</v>
      </c>
      <c r="BK931" s="30">
        <f t="shared" si="454"/>
        <v>1</v>
      </c>
      <c r="BL931" s="28" t="str">
        <f t="shared" si="455"/>
        <v>x</v>
      </c>
      <c r="BM931" s="34">
        <f t="shared" si="456"/>
        <v>1</v>
      </c>
      <c r="BN931" s="30" t="str">
        <f t="shared" si="457"/>
        <v>x</v>
      </c>
      <c r="BO931" s="34">
        <f t="shared" si="442"/>
        <v>1.018</v>
      </c>
      <c r="BP931" s="34" t="str">
        <f t="shared" si="443"/>
        <v/>
      </c>
      <c r="BQ931" s="34" t="str">
        <f t="shared" si="444"/>
        <v/>
      </c>
      <c r="BR931" s="34" t="str">
        <f t="shared" si="445"/>
        <v/>
      </c>
      <c r="BS931" s="34" t="str">
        <f t="shared" si="446"/>
        <v/>
      </c>
      <c r="BT931" s="34" t="str">
        <f t="shared" si="447"/>
        <v/>
      </c>
      <c r="BU931" s="34" t="str">
        <f t="shared" si="448"/>
        <v/>
      </c>
      <c r="BV931" s="34" t="str">
        <f t="shared" si="449"/>
        <v/>
      </c>
      <c r="BW931" s="34" t="str">
        <f t="shared" si="450"/>
        <v/>
      </c>
      <c r="BX931" s="34" t="str">
        <f t="shared" si="451"/>
        <v/>
      </c>
      <c r="BY931" s="34" t="str">
        <f t="shared" si="452"/>
        <v/>
      </c>
      <c r="BZ931" s="33" t="s">
        <v>32</v>
      </c>
      <c r="CA931" s="34">
        <f t="shared" si="453"/>
        <v>1.018</v>
      </c>
      <c r="CB931" s="28"/>
      <c r="CC931" s="29">
        <f>IF(D931&gt;Zisk!$D$10,"",E931*CA931)</f>
        <v>0</v>
      </c>
    </row>
    <row r="932" spans="2:81" x14ac:dyDescent="0.2">
      <c r="B932" s="35" t="str">
        <f>Zisk!B943</f>
        <v/>
      </c>
      <c r="C932" s="35">
        <f>Zisk!C943</f>
        <v>0</v>
      </c>
      <c r="D932" s="35">
        <f>Zisk!E943</f>
        <v>0</v>
      </c>
      <c r="E932" s="36">
        <f>Zisk!D943</f>
        <v>0</v>
      </c>
      <c r="F932" s="36"/>
      <c r="G932" s="35" t="str">
        <f t="shared" si="428"/>
        <v>(</v>
      </c>
      <c r="H932" s="35" t="str">
        <f t="shared" si="429"/>
        <v>1</v>
      </c>
      <c r="I932" s="35" t="str">
        <f t="shared" si="430"/>
        <v>+</v>
      </c>
      <c r="J932" s="37">
        <f>IF($D932&lt;=2021,VstupniParametry_SKRYT!$D$5,"")</f>
        <v>0.02</v>
      </c>
      <c r="K932" s="35" t="str">
        <f t="shared" si="431"/>
        <v>)</v>
      </c>
      <c r="L932" s="38">
        <f>IF($D932&lt;=2021,COUNTIF(Vypocet_SKRYT!T929:AS929,"&gt;=1"),"")</f>
        <v>0</v>
      </c>
      <c r="M932" s="39" t="str">
        <f t="shared" si="432"/>
        <v>x</v>
      </c>
      <c r="N932" s="35" t="str">
        <f t="shared" si="433"/>
        <v>(</v>
      </c>
      <c r="O932" s="35" t="str">
        <f t="shared" si="434"/>
        <v>1</v>
      </c>
      <c r="P932" s="35" t="str">
        <f t="shared" si="435"/>
        <v>+</v>
      </c>
      <c r="Q932" s="37">
        <f>IF($D932&lt;=2024,VstupniParametry_SKRYT!$D$6,"")</f>
        <v>0.06</v>
      </c>
      <c r="R932" s="35" t="str">
        <f t="shared" si="436"/>
        <v>)</v>
      </c>
      <c r="S932" s="38">
        <f>IF($D932&lt;=2024,COUNTIFS(Vypocet_SKRYT!AT929:AV929,"&gt;=1"),"")</f>
        <v>0</v>
      </c>
      <c r="T932" s="39" t="str">
        <f t="shared" si="437"/>
        <v>x</v>
      </c>
      <c r="U932" s="35" t="str">
        <f t="shared" si="438"/>
        <v>(</v>
      </c>
      <c r="V932" s="35" t="str">
        <f t="shared" si="439"/>
        <v>1</v>
      </c>
      <c r="W932" s="35" t="str">
        <f t="shared" si="440"/>
        <v>+</v>
      </c>
      <c r="X932" s="37">
        <f>IF($D932&lt;=2025,VstupniParametry_SKRYT!$D$9,"")</f>
        <v>1.7999999999999999E-2</v>
      </c>
      <c r="Y932" s="35" t="str">
        <f t="shared" si="441"/>
        <v>)</v>
      </c>
      <c r="Z932" s="38">
        <f>IF(AND(D932&lt;2025,2025&lt;=Zisk!$D$10),1,IF(D932=2025,0,""))</f>
        <v>1</v>
      </c>
      <c r="AA932" s="39" t="str">
        <f>IF(AND($D932&lt;=2025,Zisk!$D$10&gt;=2026),"x","")</f>
        <v/>
      </c>
      <c r="AB932" s="35" t="str">
        <f>IF(AND($D932&lt;=2026,Zisk!$D$10&gt;=2026),"(","")</f>
        <v/>
      </c>
      <c r="AC932" s="35" t="str">
        <f>IF(AND($D932&lt;=2026,Zisk!$D$10&gt;=2026),"1","")</f>
        <v/>
      </c>
      <c r="AD932" s="35" t="str">
        <f>IF(AND($D932&lt;=2026,Zisk!$D$10&gt;=2026),"+","")</f>
        <v/>
      </c>
      <c r="AE932" s="37" t="str">
        <f>IF(AND($D932&lt;=2026,Zisk!$D$10&gt;=2026),VstupniParametry_SKRYT!$D$10,"")</f>
        <v/>
      </c>
      <c r="AF932" s="35" t="str">
        <f>IF(AND($D932&lt;=2026,Zisk!$D$10&gt;=2026),")","")</f>
        <v/>
      </c>
      <c r="AG932" s="38" t="str">
        <f>IF(AND(D932&lt;2026,2026&lt;=Zisk!$D$10),1,IF(D932=2026,0,""))</f>
        <v/>
      </c>
      <c r="AH932" s="39" t="str">
        <f>IF(AND($D932&lt;=2026,Zisk!$D$10&gt;=2027),"x","")</f>
        <v/>
      </c>
      <c r="AI932" s="35" t="str">
        <f>IF(AND($D932&lt;=2027,Zisk!$D$10&gt;=2027),"(","")</f>
        <v/>
      </c>
      <c r="AJ932" s="35" t="str">
        <f>IF(AND($D932&lt;=2027,Zisk!$D$10&gt;=2027),"1","")</f>
        <v/>
      </c>
      <c r="AK932" s="35" t="str">
        <f>IF(AND($D932&lt;=2027,Zisk!$D$10&gt;=2027),"+","")</f>
        <v/>
      </c>
      <c r="AL932" s="37" t="str">
        <f>IF(AND($D932&lt;=2027,Zisk!$D$10&gt;=2027),VstupniParametry_SKRYT!$D$11,"")</f>
        <v/>
      </c>
      <c r="AM932" s="35" t="str">
        <f>IF(AND($D932&lt;=2027,Zisk!$D$10&gt;=2027),")","")</f>
        <v/>
      </c>
      <c r="AN932" s="38" t="str">
        <f>IF(AND(D932&lt;2027,2027&lt;=Zisk!$D$10),1,IF(D932=2027,0,""))</f>
        <v/>
      </c>
      <c r="AO932" s="39" t="str">
        <f>IF(AND($D932&lt;=2027,Zisk!$D$10&gt;=2028),"x","")</f>
        <v/>
      </c>
      <c r="AP932" s="35" t="str">
        <f>IF(AND($D932&lt;=2028,Zisk!$D$10&gt;=2028),"(","")</f>
        <v/>
      </c>
      <c r="AQ932" s="35" t="str">
        <f>IF(AND($D932&lt;=2028,Zisk!$D$10&gt;=2028),"1","")</f>
        <v/>
      </c>
      <c r="AR932" s="35" t="str">
        <f>IF(AND($D932&lt;=2028,Zisk!$D$10&gt;=2028),"+","")</f>
        <v/>
      </c>
      <c r="AS932" s="37" t="str">
        <f>IF(AND($D932&lt;=2028,Zisk!$D$10&gt;=2028),VstupniParametry_SKRYT!$D$12,"")</f>
        <v/>
      </c>
      <c r="AT932" s="35" t="str">
        <f>IF(AND($D932&lt;=2028,Zisk!$D$10&gt;=2028),")","")</f>
        <v/>
      </c>
      <c r="AU932" s="38" t="str">
        <f>IF(AND(D932&lt;2028,2028&lt;=Zisk!$D$10),1,IF(D932=2028,0,""))</f>
        <v/>
      </c>
      <c r="AV932" s="39" t="str">
        <f>IF(AND($D932&lt;=2028,Zisk!$D$10&gt;=2029),"x","")</f>
        <v/>
      </c>
      <c r="AW932" s="35" t="str">
        <f>IF(AND($D932&lt;=2029,Zisk!$D$10&gt;=2029),"(","")</f>
        <v/>
      </c>
      <c r="AX932" s="35" t="str">
        <f>IF(AND($D932&lt;=2029,Zisk!$D$10&gt;=2029),"1","")</f>
        <v/>
      </c>
      <c r="AY932" s="35" t="str">
        <f>IF(AND($D932&lt;=2029,Zisk!$D$10&gt;=2029),"+","")</f>
        <v/>
      </c>
      <c r="AZ932" s="37" t="str">
        <f>IF(AND($D932&lt;=2029,Zisk!$D$10&gt;=2029),VstupniParametry_SKRYT!$D$13,"")</f>
        <v/>
      </c>
      <c r="BA932" s="35" t="str">
        <f>IF(AND($D932&lt;=2029,Zisk!$D$10&gt;=2029),")","")</f>
        <v/>
      </c>
      <c r="BB932" s="38" t="str">
        <f>IF(AND(D932&lt;2029,2029&lt;=Zisk!$D$10),1,IF(D932=2029,0,""))</f>
        <v/>
      </c>
      <c r="BC932" s="39" t="str">
        <f>IF(AND($D932&lt;=2029,Zisk!$D$10&gt;=2030),"x","")</f>
        <v/>
      </c>
      <c r="BD932" s="35" t="str">
        <f>IF(AND($D932&lt;=2030,Zisk!$D$10&gt;=2030),"(","")</f>
        <v/>
      </c>
      <c r="BE932" s="35" t="str">
        <f>IF(AND($D932&lt;=2030,Zisk!$D$10&gt;=2030),"1","")</f>
        <v/>
      </c>
      <c r="BF932" s="35" t="str">
        <f>IF(AND($D932&lt;=2030,Zisk!$D$10&gt;=2030),"+","")</f>
        <v/>
      </c>
      <c r="BG932" s="37" t="str">
        <f>IF(AND($D932&lt;=2030,Zisk!$D$10&gt;=2030),VstupniParametry_SKRYT!$D$14,"")</f>
        <v/>
      </c>
      <c r="BH932" s="35" t="str">
        <f>IF(AND($D932&lt;=2030,Zisk!$D$10&gt;=2030),")","")</f>
        <v/>
      </c>
      <c r="BI932" s="38" t="str">
        <f>IF(AND(D932&lt;2030,2030&lt;=Zisk!$D$10),1,IF(D932=2030,0,""))</f>
        <v/>
      </c>
      <c r="BJ932" s="40" t="s">
        <v>32</v>
      </c>
      <c r="BK932" s="37">
        <f t="shared" si="454"/>
        <v>1</v>
      </c>
      <c r="BL932" s="35" t="str">
        <f t="shared" si="455"/>
        <v>x</v>
      </c>
      <c r="BM932" s="41">
        <f t="shared" si="456"/>
        <v>1</v>
      </c>
      <c r="BN932" s="37" t="str">
        <f t="shared" si="457"/>
        <v>x</v>
      </c>
      <c r="BO932" s="41">
        <f t="shared" si="442"/>
        <v>1.018</v>
      </c>
      <c r="BP932" s="41" t="str">
        <f t="shared" si="443"/>
        <v/>
      </c>
      <c r="BQ932" s="41" t="str">
        <f t="shared" si="444"/>
        <v/>
      </c>
      <c r="BR932" s="41" t="str">
        <f t="shared" si="445"/>
        <v/>
      </c>
      <c r="BS932" s="41" t="str">
        <f t="shared" si="446"/>
        <v/>
      </c>
      <c r="BT932" s="41" t="str">
        <f t="shared" si="447"/>
        <v/>
      </c>
      <c r="BU932" s="41" t="str">
        <f t="shared" si="448"/>
        <v/>
      </c>
      <c r="BV932" s="41" t="str">
        <f t="shared" si="449"/>
        <v/>
      </c>
      <c r="BW932" s="41" t="str">
        <f t="shared" si="450"/>
        <v/>
      </c>
      <c r="BX932" s="41" t="str">
        <f t="shared" si="451"/>
        <v/>
      </c>
      <c r="BY932" s="41" t="str">
        <f t="shared" si="452"/>
        <v/>
      </c>
      <c r="BZ932" s="40" t="s">
        <v>32</v>
      </c>
      <c r="CA932" s="41">
        <f t="shared" si="453"/>
        <v>1.018</v>
      </c>
      <c r="CB932" s="35"/>
      <c r="CC932" s="36">
        <f>IF(D932&gt;Zisk!$D$10,"",E932*CA932)</f>
        <v>0</v>
      </c>
    </row>
    <row r="933" spans="2:81" x14ac:dyDescent="0.2">
      <c r="B933" s="28" t="str">
        <f>Zisk!B944</f>
        <v/>
      </c>
      <c r="C933" s="28">
        <f>Zisk!C944</f>
        <v>0</v>
      </c>
      <c r="D933" s="28">
        <f>Zisk!E944</f>
        <v>0</v>
      </c>
      <c r="E933" s="29">
        <f>Zisk!D944</f>
        <v>0</v>
      </c>
      <c r="F933" s="29"/>
      <c r="G933" s="28" t="str">
        <f t="shared" si="428"/>
        <v>(</v>
      </c>
      <c r="H933" s="28" t="str">
        <f t="shared" si="429"/>
        <v>1</v>
      </c>
      <c r="I933" s="28" t="str">
        <f t="shared" si="430"/>
        <v>+</v>
      </c>
      <c r="J933" s="30">
        <f>IF($D933&lt;=2021,VstupniParametry_SKRYT!$D$5,"")</f>
        <v>0.02</v>
      </c>
      <c r="K933" s="28" t="str">
        <f t="shared" si="431"/>
        <v>)</v>
      </c>
      <c r="L933" s="31">
        <f>IF($D933&lt;=2021,COUNTIF(Vypocet_SKRYT!T930:AS930,"&gt;=1"),"")</f>
        <v>0</v>
      </c>
      <c r="M933" s="32" t="str">
        <f t="shared" si="432"/>
        <v>x</v>
      </c>
      <c r="N933" s="28" t="str">
        <f t="shared" si="433"/>
        <v>(</v>
      </c>
      <c r="O933" s="28" t="str">
        <f t="shared" si="434"/>
        <v>1</v>
      </c>
      <c r="P933" s="28" t="str">
        <f t="shared" si="435"/>
        <v>+</v>
      </c>
      <c r="Q933" s="30">
        <f>IF($D933&lt;=2024,VstupniParametry_SKRYT!$D$6,"")</f>
        <v>0.06</v>
      </c>
      <c r="R933" s="28" t="str">
        <f t="shared" si="436"/>
        <v>)</v>
      </c>
      <c r="S933" s="31">
        <f>IF($D933&lt;=2024,COUNTIFS(Vypocet_SKRYT!AT930:AV930,"&gt;=1"),"")</f>
        <v>0</v>
      </c>
      <c r="T933" s="32" t="str">
        <f t="shared" si="437"/>
        <v>x</v>
      </c>
      <c r="U933" s="28" t="str">
        <f t="shared" si="438"/>
        <v>(</v>
      </c>
      <c r="V933" s="28" t="str">
        <f t="shared" si="439"/>
        <v>1</v>
      </c>
      <c r="W933" s="28" t="str">
        <f t="shared" si="440"/>
        <v>+</v>
      </c>
      <c r="X933" s="30">
        <f>IF($D933&lt;=2025,VstupniParametry_SKRYT!$D$9,"")</f>
        <v>1.7999999999999999E-2</v>
      </c>
      <c r="Y933" s="28" t="str">
        <f t="shared" si="441"/>
        <v>)</v>
      </c>
      <c r="Z933" s="31">
        <f>IF(AND(D933&lt;2025,2025&lt;=Zisk!$D$10),1,IF(D933=2025,0,""))</f>
        <v>1</v>
      </c>
      <c r="AA933" s="32" t="str">
        <f>IF(AND($D933&lt;=2025,Zisk!$D$10&gt;=2026),"x","")</f>
        <v/>
      </c>
      <c r="AB933" s="28" t="str">
        <f>IF(AND($D933&lt;=2026,Zisk!$D$10&gt;=2026),"(","")</f>
        <v/>
      </c>
      <c r="AC933" s="28" t="str">
        <f>IF(AND($D933&lt;=2026,Zisk!$D$10&gt;=2026),"1","")</f>
        <v/>
      </c>
      <c r="AD933" s="28" t="str">
        <f>IF(AND($D933&lt;=2026,Zisk!$D$10&gt;=2026),"+","")</f>
        <v/>
      </c>
      <c r="AE933" s="30" t="str">
        <f>IF(AND($D933&lt;=2026,Zisk!$D$10&gt;=2026),VstupniParametry_SKRYT!$D$10,"")</f>
        <v/>
      </c>
      <c r="AF933" s="28" t="str">
        <f>IF(AND($D933&lt;=2026,Zisk!$D$10&gt;=2026),")","")</f>
        <v/>
      </c>
      <c r="AG933" s="31" t="str">
        <f>IF(AND(D933&lt;2026,2026&lt;=Zisk!$D$10),1,IF(D933=2026,0,""))</f>
        <v/>
      </c>
      <c r="AH933" s="32" t="str">
        <f>IF(AND($D933&lt;=2026,Zisk!$D$10&gt;=2027),"x","")</f>
        <v/>
      </c>
      <c r="AI933" s="28" t="str">
        <f>IF(AND($D933&lt;=2027,Zisk!$D$10&gt;=2027),"(","")</f>
        <v/>
      </c>
      <c r="AJ933" s="28" t="str">
        <f>IF(AND($D933&lt;=2027,Zisk!$D$10&gt;=2027),"1","")</f>
        <v/>
      </c>
      <c r="AK933" s="28" t="str">
        <f>IF(AND($D933&lt;=2027,Zisk!$D$10&gt;=2027),"+","")</f>
        <v/>
      </c>
      <c r="AL933" s="30" t="str">
        <f>IF(AND($D933&lt;=2027,Zisk!$D$10&gt;=2027),VstupniParametry_SKRYT!$D$11,"")</f>
        <v/>
      </c>
      <c r="AM933" s="28" t="str">
        <f>IF(AND($D933&lt;=2027,Zisk!$D$10&gt;=2027),")","")</f>
        <v/>
      </c>
      <c r="AN933" s="31" t="str">
        <f>IF(AND(D933&lt;2027,2027&lt;=Zisk!$D$10),1,IF(D933=2027,0,""))</f>
        <v/>
      </c>
      <c r="AO933" s="32" t="str">
        <f>IF(AND($D933&lt;=2027,Zisk!$D$10&gt;=2028),"x","")</f>
        <v/>
      </c>
      <c r="AP933" s="28" t="str">
        <f>IF(AND($D933&lt;=2028,Zisk!$D$10&gt;=2028),"(","")</f>
        <v/>
      </c>
      <c r="AQ933" s="28" t="str">
        <f>IF(AND($D933&lt;=2028,Zisk!$D$10&gt;=2028),"1","")</f>
        <v/>
      </c>
      <c r="AR933" s="28" t="str">
        <f>IF(AND($D933&lt;=2028,Zisk!$D$10&gt;=2028),"+","")</f>
        <v/>
      </c>
      <c r="AS933" s="30" t="str">
        <f>IF(AND($D933&lt;=2028,Zisk!$D$10&gt;=2028),VstupniParametry_SKRYT!$D$12,"")</f>
        <v/>
      </c>
      <c r="AT933" s="28" t="str">
        <f>IF(AND($D933&lt;=2028,Zisk!$D$10&gt;=2028),")","")</f>
        <v/>
      </c>
      <c r="AU933" s="31" t="str">
        <f>IF(AND(D933&lt;2028,2028&lt;=Zisk!$D$10),1,IF(D933=2028,0,""))</f>
        <v/>
      </c>
      <c r="AV933" s="32" t="str">
        <f>IF(AND($D933&lt;=2028,Zisk!$D$10&gt;=2029),"x","")</f>
        <v/>
      </c>
      <c r="AW933" s="28" t="str">
        <f>IF(AND($D933&lt;=2029,Zisk!$D$10&gt;=2029),"(","")</f>
        <v/>
      </c>
      <c r="AX933" s="28" t="str">
        <f>IF(AND($D933&lt;=2029,Zisk!$D$10&gt;=2029),"1","")</f>
        <v/>
      </c>
      <c r="AY933" s="28" t="str">
        <f>IF(AND($D933&lt;=2029,Zisk!$D$10&gt;=2029),"+","")</f>
        <v/>
      </c>
      <c r="AZ933" s="30" t="str">
        <f>IF(AND($D933&lt;=2029,Zisk!$D$10&gt;=2029),VstupniParametry_SKRYT!$D$13,"")</f>
        <v/>
      </c>
      <c r="BA933" s="28" t="str">
        <f>IF(AND($D933&lt;=2029,Zisk!$D$10&gt;=2029),")","")</f>
        <v/>
      </c>
      <c r="BB933" s="31" t="str">
        <f>IF(AND(D933&lt;2029,2029&lt;=Zisk!$D$10),1,IF(D933=2029,0,""))</f>
        <v/>
      </c>
      <c r="BC933" s="32" t="str">
        <f>IF(AND($D933&lt;=2029,Zisk!$D$10&gt;=2030),"x","")</f>
        <v/>
      </c>
      <c r="BD933" s="28" t="str">
        <f>IF(AND($D933&lt;=2030,Zisk!$D$10&gt;=2030),"(","")</f>
        <v/>
      </c>
      <c r="BE933" s="28" t="str">
        <f>IF(AND($D933&lt;=2030,Zisk!$D$10&gt;=2030),"1","")</f>
        <v/>
      </c>
      <c r="BF933" s="28" t="str">
        <f>IF(AND($D933&lt;=2030,Zisk!$D$10&gt;=2030),"+","")</f>
        <v/>
      </c>
      <c r="BG933" s="30" t="str">
        <f>IF(AND($D933&lt;=2030,Zisk!$D$10&gt;=2030),VstupniParametry_SKRYT!$D$14,"")</f>
        <v/>
      </c>
      <c r="BH933" s="28" t="str">
        <f>IF(AND($D933&lt;=2030,Zisk!$D$10&gt;=2030),")","")</f>
        <v/>
      </c>
      <c r="BI933" s="31" t="str">
        <f>IF(AND(D933&lt;2030,2030&lt;=Zisk!$D$10),1,IF(D933=2030,0,""))</f>
        <v/>
      </c>
      <c r="BJ933" s="33" t="s">
        <v>32</v>
      </c>
      <c r="BK933" s="30">
        <f t="shared" si="454"/>
        <v>1</v>
      </c>
      <c r="BL933" s="28" t="str">
        <f t="shared" si="455"/>
        <v>x</v>
      </c>
      <c r="BM933" s="34">
        <f t="shared" si="456"/>
        <v>1</v>
      </c>
      <c r="BN933" s="30" t="str">
        <f t="shared" si="457"/>
        <v>x</v>
      </c>
      <c r="BO933" s="34">
        <f t="shared" si="442"/>
        <v>1.018</v>
      </c>
      <c r="BP933" s="34" t="str">
        <f t="shared" si="443"/>
        <v/>
      </c>
      <c r="BQ933" s="34" t="str">
        <f t="shared" si="444"/>
        <v/>
      </c>
      <c r="BR933" s="34" t="str">
        <f t="shared" si="445"/>
        <v/>
      </c>
      <c r="BS933" s="34" t="str">
        <f t="shared" si="446"/>
        <v/>
      </c>
      <c r="BT933" s="34" t="str">
        <f t="shared" si="447"/>
        <v/>
      </c>
      <c r="BU933" s="34" t="str">
        <f t="shared" si="448"/>
        <v/>
      </c>
      <c r="BV933" s="34" t="str">
        <f t="shared" si="449"/>
        <v/>
      </c>
      <c r="BW933" s="34" t="str">
        <f t="shared" si="450"/>
        <v/>
      </c>
      <c r="BX933" s="34" t="str">
        <f t="shared" si="451"/>
        <v/>
      </c>
      <c r="BY933" s="34" t="str">
        <f t="shared" si="452"/>
        <v/>
      </c>
      <c r="BZ933" s="33" t="s">
        <v>32</v>
      </c>
      <c r="CA933" s="34">
        <f t="shared" si="453"/>
        <v>1.018</v>
      </c>
      <c r="CB933" s="28"/>
      <c r="CC933" s="29">
        <f>IF(D933&gt;Zisk!$D$10,"",E933*CA933)</f>
        <v>0</v>
      </c>
    </row>
    <row r="934" spans="2:81" x14ac:dyDescent="0.2">
      <c r="B934" s="35" t="str">
        <f>Zisk!B945</f>
        <v/>
      </c>
      <c r="C934" s="35">
        <f>Zisk!C945</f>
        <v>0</v>
      </c>
      <c r="D934" s="35">
        <f>Zisk!E945</f>
        <v>0</v>
      </c>
      <c r="E934" s="36">
        <f>Zisk!D945</f>
        <v>0</v>
      </c>
      <c r="F934" s="36"/>
      <c r="G934" s="35" t="str">
        <f t="shared" si="428"/>
        <v>(</v>
      </c>
      <c r="H934" s="35" t="str">
        <f t="shared" si="429"/>
        <v>1</v>
      </c>
      <c r="I934" s="35" t="str">
        <f t="shared" si="430"/>
        <v>+</v>
      </c>
      <c r="J934" s="37">
        <f>IF($D934&lt;=2021,VstupniParametry_SKRYT!$D$5,"")</f>
        <v>0.02</v>
      </c>
      <c r="K934" s="35" t="str">
        <f t="shared" si="431"/>
        <v>)</v>
      </c>
      <c r="L934" s="38">
        <f>IF($D934&lt;=2021,COUNTIF(Vypocet_SKRYT!T931:AS931,"&gt;=1"),"")</f>
        <v>0</v>
      </c>
      <c r="M934" s="39" t="str">
        <f t="shared" si="432"/>
        <v>x</v>
      </c>
      <c r="N934" s="35" t="str">
        <f t="shared" si="433"/>
        <v>(</v>
      </c>
      <c r="O934" s="35" t="str">
        <f t="shared" si="434"/>
        <v>1</v>
      </c>
      <c r="P934" s="35" t="str">
        <f t="shared" si="435"/>
        <v>+</v>
      </c>
      <c r="Q934" s="37">
        <f>IF($D934&lt;=2024,VstupniParametry_SKRYT!$D$6,"")</f>
        <v>0.06</v>
      </c>
      <c r="R934" s="35" t="str">
        <f t="shared" si="436"/>
        <v>)</v>
      </c>
      <c r="S934" s="38">
        <f>IF($D934&lt;=2024,COUNTIFS(Vypocet_SKRYT!AT931:AV931,"&gt;=1"),"")</f>
        <v>0</v>
      </c>
      <c r="T934" s="39" t="str">
        <f t="shared" si="437"/>
        <v>x</v>
      </c>
      <c r="U934" s="35" t="str">
        <f t="shared" si="438"/>
        <v>(</v>
      </c>
      <c r="V934" s="35" t="str">
        <f t="shared" si="439"/>
        <v>1</v>
      </c>
      <c r="W934" s="35" t="str">
        <f t="shared" si="440"/>
        <v>+</v>
      </c>
      <c r="X934" s="37">
        <f>IF($D934&lt;=2025,VstupniParametry_SKRYT!$D$9,"")</f>
        <v>1.7999999999999999E-2</v>
      </c>
      <c r="Y934" s="35" t="str">
        <f t="shared" si="441"/>
        <v>)</v>
      </c>
      <c r="Z934" s="38">
        <f>IF(AND(D934&lt;2025,2025&lt;=Zisk!$D$10),1,IF(D934=2025,0,""))</f>
        <v>1</v>
      </c>
      <c r="AA934" s="39" t="str">
        <f>IF(AND($D934&lt;=2025,Zisk!$D$10&gt;=2026),"x","")</f>
        <v/>
      </c>
      <c r="AB934" s="35" t="str">
        <f>IF(AND($D934&lt;=2026,Zisk!$D$10&gt;=2026),"(","")</f>
        <v/>
      </c>
      <c r="AC934" s="35" t="str">
        <f>IF(AND($D934&lt;=2026,Zisk!$D$10&gt;=2026),"1","")</f>
        <v/>
      </c>
      <c r="AD934" s="35" t="str">
        <f>IF(AND($D934&lt;=2026,Zisk!$D$10&gt;=2026),"+","")</f>
        <v/>
      </c>
      <c r="AE934" s="37" t="str">
        <f>IF(AND($D934&lt;=2026,Zisk!$D$10&gt;=2026),VstupniParametry_SKRYT!$D$10,"")</f>
        <v/>
      </c>
      <c r="AF934" s="35" t="str">
        <f>IF(AND($D934&lt;=2026,Zisk!$D$10&gt;=2026),")","")</f>
        <v/>
      </c>
      <c r="AG934" s="38" t="str">
        <f>IF(AND(D934&lt;2026,2026&lt;=Zisk!$D$10),1,IF(D934=2026,0,""))</f>
        <v/>
      </c>
      <c r="AH934" s="39" t="str">
        <f>IF(AND($D934&lt;=2026,Zisk!$D$10&gt;=2027),"x","")</f>
        <v/>
      </c>
      <c r="AI934" s="35" t="str">
        <f>IF(AND($D934&lt;=2027,Zisk!$D$10&gt;=2027),"(","")</f>
        <v/>
      </c>
      <c r="AJ934" s="35" t="str">
        <f>IF(AND($D934&lt;=2027,Zisk!$D$10&gt;=2027),"1","")</f>
        <v/>
      </c>
      <c r="AK934" s="35" t="str">
        <f>IF(AND($D934&lt;=2027,Zisk!$D$10&gt;=2027),"+","")</f>
        <v/>
      </c>
      <c r="AL934" s="37" t="str">
        <f>IF(AND($D934&lt;=2027,Zisk!$D$10&gt;=2027),VstupniParametry_SKRYT!$D$11,"")</f>
        <v/>
      </c>
      <c r="AM934" s="35" t="str">
        <f>IF(AND($D934&lt;=2027,Zisk!$D$10&gt;=2027),")","")</f>
        <v/>
      </c>
      <c r="AN934" s="38" t="str">
        <f>IF(AND(D934&lt;2027,2027&lt;=Zisk!$D$10),1,IF(D934=2027,0,""))</f>
        <v/>
      </c>
      <c r="AO934" s="39" t="str">
        <f>IF(AND($D934&lt;=2027,Zisk!$D$10&gt;=2028),"x","")</f>
        <v/>
      </c>
      <c r="AP934" s="35" t="str">
        <f>IF(AND($D934&lt;=2028,Zisk!$D$10&gt;=2028),"(","")</f>
        <v/>
      </c>
      <c r="AQ934" s="35" t="str">
        <f>IF(AND($D934&lt;=2028,Zisk!$D$10&gt;=2028),"1","")</f>
        <v/>
      </c>
      <c r="AR934" s="35" t="str">
        <f>IF(AND($D934&lt;=2028,Zisk!$D$10&gt;=2028),"+","")</f>
        <v/>
      </c>
      <c r="AS934" s="37" t="str">
        <f>IF(AND($D934&lt;=2028,Zisk!$D$10&gt;=2028),VstupniParametry_SKRYT!$D$12,"")</f>
        <v/>
      </c>
      <c r="AT934" s="35" t="str">
        <f>IF(AND($D934&lt;=2028,Zisk!$D$10&gt;=2028),")","")</f>
        <v/>
      </c>
      <c r="AU934" s="38" t="str">
        <f>IF(AND(D934&lt;2028,2028&lt;=Zisk!$D$10),1,IF(D934=2028,0,""))</f>
        <v/>
      </c>
      <c r="AV934" s="39" t="str">
        <f>IF(AND($D934&lt;=2028,Zisk!$D$10&gt;=2029),"x","")</f>
        <v/>
      </c>
      <c r="AW934" s="35" t="str">
        <f>IF(AND($D934&lt;=2029,Zisk!$D$10&gt;=2029),"(","")</f>
        <v/>
      </c>
      <c r="AX934" s="35" t="str">
        <f>IF(AND($D934&lt;=2029,Zisk!$D$10&gt;=2029),"1","")</f>
        <v/>
      </c>
      <c r="AY934" s="35" t="str">
        <f>IF(AND($D934&lt;=2029,Zisk!$D$10&gt;=2029),"+","")</f>
        <v/>
      </c>
      <c r="AZ934" s="37" t="str">
        <f>IF(AND($D934&lt;=2029,Zisk!$D$10&gt;=2029),VstupniParametry_SKRYT!$D$13,"")</f>
        <v/>
      </c>
      <c r="BA934" s="35" t="str">
        <f>IF(AND($D934&lt;=2029,Zisk!$D$10&gt;=2029),")","")</f>
        <v/>
      </c>
      <c r="BB934" s="38" t="str">
        <f>IF(AND(D934&lt;2029,2029&lt;=Zisk!$D$10),1,IF(D934=2029,0,""))</f>
        <v/>
      </c>
      <c r="BC934" s="39" t="str">
        <f>IF(AND($D934&lt;=2029,Zisk!$D$10&gt;=2030),"x","")</f>
        <v/>
      </c>
      <c r="BD934" s="35" t="str">
        <f>IF(AND($D934&lt;=2030,Zisk!$D$10&gt;=2030),"(","")</f>
        <v/>
      </c>
      <c r="BE934" s="35" t="str">
        <f>IF(AND($D934&lt;=2030,Zisk!$D$10&gt;=2030),"1","")</f>
        <v/>
      </c>
      <c r="BF934" s="35" t="str">
        <f>IF(AND($D934&lt;=2030,Zisk!$D$10&gt;=2030),"+","")</f>
        <v/>
      </c>
      <c r="BG934" s="37" t="str">
        <f>IF(AND($D934&lt;=2030,Zisk!$D$10&gt;=2030),VstupniParametry_SKRYT!$D$14,"")</f>
        <v/>
      </c>
      <c r="BH934" s="35" t="str">
        <f>IF(AND($D934&lt;=2030,Zisk!$D$10&gt;=2030),")","")</f>
        <v/>
      </c>
      <c r="BI934" s="38" t="str">
        <f>IF(AND(D934&lt;2030,2030&lt;=Zisk!$D$10),1,IF(D934=2030,0,""))</f>
        <v/>
      </c>
      <c r="BJ934" s="40" t="s">
        <v>32</v>
      </c>
      <c r="BK934" s="37">
        <f t="shared" si="454"/>
        <v>1</v>
      </c>
      <c r="BL934" s="35" t="str">
        <f t="shared" si="455"/>
        <v>x</v>
      </c>
      <c r="BM934" s="41">
        <f t="shared" si="456"/>
        <v>1</v>
      </c>
      <c r="BN934" s="37" t="str">
        <f t="shared" si="457"/>
        <v>x</v>
      </c>
      <c r="BO934" s="41">
        <f t="shared" si="442"/>
        <v>1.018</v>
      </c>
      <c r="BP934" s="41" t="str">
        <f t="shared" si="443"/>
        <v/>
      </c>
      <c r="BQ934" s="41" t="str">
        <f t="shared" si="444"/>
        <v/>
      </c>
      <c r="BR934" s="41" t="str">
        <f t="shared" si="445"/>
        <v/>
      </c>
      <c r="BS934" s="41" t="str">
        <f t="shared" si="446"/>
        <v/>
      </c>
      <c r="BT934" s="41" t="str">
        <f t="shared" si="447"/>
        <v/>
      </c>
      <c r="BU934" s="41" t="str">
        <f t="shared" si="448"/>
        <v/>
      </c>
      <c r="BV934" s="41" t="str">
        <f t="shared" si="449"/>
        <v/>
      </c>
      <c r="BW934" s="41" t="str">
        <f t="shared" si="450"/>
        <v/>
      </c>
      <c r="BX934" s="41" t="str">
        <f t="shared" si="451"/>
        <v/>
      </c>
      <c r="BY934" s="41" t="str">
        <f t="shared" si="452"/>
        <v/>
      </c>
      <c r="BZ934" s="40" t="s">
        <v>32</v>
      </c>
      <c r="CA934" s="41">
        <f t="shared" si="453"/>
        <v>1.018</v>
      </c>
      <c r="CB934" s="35"/>
      <c r="CC934" s="36">
        <f>IF(D934&gt;Zisk!$D$10,"",E934*CA934)</f>
        <v>0</v>
      </c>
    </row>
    <row r="935" spans="2:81" x14ac:dyDescent="0.2">
      <c r="B935" s="28" t="str">
        <f>Zisk!B946</f>
        <v/>
      </c>
      <c r="C935" s="28">
        <f>Zisk!C946</f>
        <v>0</v>
      </c>
      <c r="D935" s="28">
        <f>Zisk!E946</f>
        <v>0</v>
      </c>
      <c r="E935" s="29">
        <f>Zisk!D946</f>
        <v>0</v>
      </c>
      <c r="F935" s="29"/>
      <c r="G935" s="28" t="str">
        <f t="shared" si="428"/>
        <v>(</v>
      </c>
      <c r="H935" s="28" t="str">
        <f t="shared" si="429"/>
        <v>1</v>
      </c>
      <c r="I935" s="28" t="str">
        <f t="shared" si="430"/>
        <v>+</v>
      </c>
      <c r="J935" s="30">
        <f>IF($D935&lt;=2021,VstupniParametry_SKRYT!$D$5,"")</f>
        <v>0.02</v>
      </c>
      <c r="K935" s="28" t="str">
        <f t="shared" si="431"/>
        <v>)</v>
      </c>
      <c r="L935" s="31">
        <f>IF($D935&lt;=2021,COUNTIF(Vypocet_SKRYT!T932:AS932,"&gt;=1"),"")</f>
        <v>0</v>
      </c>
      <c r="M935" s="32" t="str">
        <f t="shared" si="432"/>
        <v>x</v>
      </c>
      <c r="N935" s="28" t="str">
        <f t="shared" si="433"/>
        <v>(</v>
      </c>
      <c r="O935" s="28" t="str">
        <f t="shared" si="434"/>
        <v>1</v>
      </c>
      <c r="P935" s="28" t="str">
        <f t="shared" si="435"/>
        <v>+</v>
      </c>
      <c r="Q935" s="30">
        <f>IF($D935&lt;=2024,VstupniParametry_SKRYT!$D$6,"")</f>
        <v>0.06</v>
      </c>
      <c r="R935" s="28" t="str">
        <f t="shared" si="436"/>
        <v>)</v>
      </c>
      <c r="S935" s="31">
        <f>IF($D935&lt;=2024,COUNTIFS(Vypocet_SKRYT!AT932:AV932,"&gt;=1"),"")</f>
        <v>0</v>
      </c>
      <c r="T935" s="32" t="str">
        <f t="shared" si="437"/>
        <v>x</v>
      </c>
      <c r="U935" s="28" t="str">
        <f t="shared" si="438"/>
        <v>(</v>
      </c>
      <c r="V935" s="28" t="str">
        <f t="shared" si="439"/>
        <v>1</v>
      </c>
      <c r="W935" s="28" t="str">
        <f t="shared" si="440"/>
        <v>+</v>
      </c>
      <c r="X935" s="30">
        <f>IF($D935&lt;=2025,VstupniParametry_SKRYT!$D$9,"")</f>
        <v>1.7999999999999999E-2</v>
      </c>
      <c r="Y935" s="28" t="str">
        <f t="shared" si="441"/>
        <v>)</v>
      </c>
      <c r="Z935" s="31">
        <f>IF(AND(D935&lt;2025,2025&lt;=Zisk!$D$10),1,IF(D935=2025,0,""))</f>
        <v>1</v>
      </c>
      <c r="AA935" s="32" t="str">
        <f>IF(AND($D935&lt;=2025,Zisk!$D$10&gt;=2026),"x","")</f>
        <v/>
      </c>
      <c r="AB935" s="28" t="str">
        <f>IF(AND($D935&lt;=2026,Zisk!$D$10&gt;=2026),"(","")</f>
        <v/>
      </c>
      <c r="AC935" s="28" t="str">
        <f>IF(AND($D935&lt;=2026,Zisk!$D$10&gt;=2026),"1","")</f>
        <v/>
      </c>
      <c r="AD935" s="28" t="str">
        <f>IF(AND($D935&lt;=2026,Zisk!$D$10&gt;=2026),"+","")</f>
        <v/>
      </c>
      <c r="AE935" s="30" t="str">
        <f>IF(AND($D935&lt;=2026,Zisk!$D$10&gt;=2026),VstupniParametry_SKRYT!$D$10,"")</f>
        <v/>
      </c>
      <c r="AF935" s="28" t="str">
        <f>IF(AND($D935&lt;=2026,Zisk!$D$10&gt;=2026),")","")</f>
        <v/>
      </c>
      <c r="AG935" s="31" t="str">
        <f>IF(AND(D935&lt;2026,2026&lt;=Zisk!$D$10),1,IF(D935=2026,0,""))</f>
        <v/>
      </c>
      <c r="AH935" s="32" t="str">
        <f>IF(AND($D935&lt;=2026,Zisk!$D$10&gt;=2027),"x","")</f>
        <v/>
      </c>
      <c r="AI935" s="28" t="str">
        <f>IF(AND($D935&lt;=2027,Zisk!$D$10&gt;=2027),"(","")</f>
        <v/>
      </c>
      <c r="AJ935" s="28" t="str">
        <f>IF(AND($D935&lt;=2027,Zisk!$D$10&gt;=2027),"1","")</f>
        <v/>
      </c>
      <c r="AK935" s="28" t="str">
        <f>IF(AND($D935&lt;=2027,Zisk!$D$10&gt;=2027),"+","")</f>
        <v/>
      </c>
      <c r="AL935" s="30" t="str">
        <f>IF(AND($D935&lt;=2027,Zisk!$D$10&gt;=2027),VstupniParametry_SKRYT!$D$11,"")</f>
        <v/>
      </c>
      <c r="AM935" s="28" t="str">
        <f>IF(AND($D935&lt;=2027,Zisk!$D$10&gt;=2027),")","")</f>
        <v/>
      </c>
      <c r="AN935" s="31" t="str">
        <f>IF(AND(D935&lt;2027,2027&lt;=Zisk!$D$10),1,IF(D935=2027,0,""))</f>
        <v/>
      </c>
      <c r="AO935" s="32" t="str">
        <f>IF(AND($D935&lt;=2027,Zisk!$D$10&gt;=2028),"x","")</f>
        <v/>
      </c>
      <c r="AP935" s="28" t="str">
        <f>IF(AND($D935&lt;=2028,Zisk!$D$10&gt;=2028),"(","")</f>
        <v/>
      </c>
      <c r="AQ935" s="28" t="str">
        <f>IF(AND($D935&lt;=2028,Zisk!$D$10&gt;=2028),"1","")</f>
        <v/>
      </c>
      <c r="AR935" s="28" t="str">
        <f>IF(AND($D935&lt;=2028,Zisk!$D$10&gt;=2028),"+","")</f>
        <v/>
      </c>
      <c r="AS935" s="30" t="str">
        <f>IF(AND($D935&lt;=2028,Zisk!$D$10&gt;=2028),VstupniParametry_SKRYT!$D$12,"")</f>
        <v/>
      </c>
      <c r="AT935" s="28" t="str">
        <f>IF(AND($D935&lt;=2028,Zisk!$D$10&gt;=2028),")","")</f>
        <v/>
      </c>
      <c r="AU935" s="31" t="str">
        <f>IF(AND(D935&lt;2028,2028&lt;=Zisk!$D$10),1,IF(D935=2028,0,""))</f>
        <v/>
      </c>
      <c r="AV935" s="32" t="str">
        <f>IF(AND($D935&lt;=2028,Zisk!$D$10&gt;=2029),"x","")</f>
        <v/>
      </c>
      <c r="AW935" s="28" t="str">
        <f>IF(AND($D935&lt;=2029,Zisk!$D$10&gt;=2029),"(","")</f>
        <v/>
      </c>
      <c r="AX935" s="28" t="str">
        <f>IF(AND($D935&lt;=2029,Zisk!$D$10&gt;=2029),"1","")</f>
        <v/>
      </c>
      <c r="AY935" s="28" t="str">
        <f>IF(AND($D935&lt;=2029,Zisk!$D$10&gt;=2029),"+","")</f>
        <v/>
      </c>
      <c r="AZ935" s="30" t="str">
        <f>IF(AND($D935&lt;=2029,Zisk!$D$10&gt;=2029),VstupniParametry_SKRYT!$D$13,"")</f>
        <v/>
      </c>
      <c r="BA935" s="28" t="str">
        <f>IF(AND($D935&lt;=2029,Zisk!$D$10&gt;=2029),")","")</f>
        <v/>
      </c>
      <c r="BB935" s="31" t="str">
        <f>IF(AND(D935&lt;2029,2029&lt;=Zisk!$D$10),1,IF(D935=2029,0,""))</f>
        <v/>
      </c>
      <c r="BC935" s="32" t="str">
        <f>IF(AND($D935&lt;=2029,Zisk!$D$10&gt;=2030),"x","")</f>
        <v/>
      </c>
      <c r="BD935" s="28" t="str">
        <f>IF(AND($D935&lt;=2030,Zisk!$D$10&gt;=2030),"(","")</f>
        <v/>
      </c>
      <c r="BE935" s="28" t="str">
        <f>IF(AND($D935&lt;=2030,Zisk!$D$10&gt;=2030),"1","")</f>
        <v/>
      </c>
      <c r="BF935" s="28" t="str">
        <f>IF(AND($D935&lt;=2030,Zisk!$D$10&gt;=2030),"+","")</f>
        <v/>
      </c>
      <c r="BG935" s="30" t="str">
        <f>IF(AND($D935&lt;=2030,Zisk!$D$10&gt;=2030),VstupniParametry_SKRYT!$D$14,"")</f>
        <v/>
      </c>
      <c r="BH935" s="28" t="str">
        <f>IF(AND($D935&lt;=2030,Zisk!$D$10&gt;=2030),")","")</f>
        <v/>
      </c>
      <c r="BI935" s="31" t="str">
        <f>IF(AND(D935&lt;2030,2030&lt;=Zisk!$D$10),1,IF(D935=2030,0,""))</f>
        <v/>
      </c>
      <c r="BJ935" s="33" t="s">
        <v>32</v>
      </c>
      <c r="BK935" s="30">
        <f t="shared" si="454"/>
        <v>1</v>
      </c>
      <c r="BL935" s="28" t="str">
        <f t="shared" si="455"/>
        <v>x</v>
      </c>
      <c r="BM935" s="34">
        <f t="shared" si="456"/>
        <v>1</v>
      </c>
      <c r="BN935" s="30" t="str">
        <f t="shared" si="457"/>
        <v>x</v>
      </c>
      <c r="BO935" s="34">
        <f t="shared" si="442"/>
        <v>1.018</v>
      </c>
      <c r="BP935" s="34" t="str">
        <f t="shared" si="443"/>
        <v/>
      </c>
      <c r="BQ935" s="34" t="str">
        <f t="shared" si="444"/>
        <v/>
      </c>
      <c r="BR935" s="34" t="str">
        <f t="shared" si="445"/>
        <v/>
      </c>
      <c r="BS935" s="34" t="str">
        <f t="shared" si="446"/>
        <v/>
      </c>
      <c r="BT935" s="34" t="str">
        <f t="shared" si="447"/>
        <v/>
      </c>
      <c r="BU935" s="34" t="str">
        <f t="shared" si="448"/>
        <v/>
      </c>
      <c r="BV935" s="34" t="str">
        <f t="shared" si="449"/>
        <v/>
      </c>
      <c r="BW935" s="34" t="str">
        <f t="shared" si="450"/>
        <v/>
      </c>
      <c r="BX935" s="34" t="str">
        <f t="shared" si="451"/>
        <v/>
      </c>
      <c r="BY935" s="34" t="str">
        <f t="shared" si="452"/>
        <v/>
      </c>
      <c r="BZ935" s="33" t="s">
        <v>32</v>
      </c>
      <c r="CA935" s="34">
        <f t="shared" si="453"/>
        <v>1.018</v>
      </c>
      <c r="CB935" s="28"/>
      <c r="CC935" s="29">
        <f>IF(D935&gt;Zisk!$D$10,"",E935*CA935)</f>
        <v>0</v>
      </c>
    </row>
    <row r="936" spans="2:81" x14ac:dyDescent="0.2">
      <c r="B936" s="35" t="str">
        <f>Zisk!B947</f>
        <v/>
      </c>
      <c r="C936" s="35">
        <f>Zisk!C947</f>
        <v>0</v>
      </c>
      <c r="D936" s="35">
        <f>Zisk!E947</f>
        <v>0</v>
      </c>
      <c r="E936" s="36">
        <f>Zisk!D947</f>
        <v>0</v>
      </c>
      <c r="F936" s="36"/>
      <c r="G936" s="35" t="str">
        <f t="shared" si="428"/>
        <v>(</v>
      </c>
      <c r="H936" s="35" t="str">
        <f t="shared" si="429"/>
        <v>1</v>
      </c>
      <c r="I936" s="35" t="str">
        <f t="shared" si="430"/>
        <v>+</v>
      </c>
      <c r="J936" s="37">
        <f>IF($D936&lt;=2021,VstupniParametry_SKRYT!$D$5,"")</f>
        <v>0.02</v>
      </c>
      <c r="K936" s="35" t="str">
        <f t="shared" si="431"/>
        <v>)</v>
      </c>
      <c r="L936" s="38">
        <f>IF($D936&lt;=2021,COUNTIF(Vypocet_SKRYT!T933:AS933,"&gt;=1"),"")</f>
        <v>0</v>
      </c>
      <c r="M936" s="39" t="str">
        <f t="shared" si="432"/>
        <v>x</v>
      </c>
      <c r="N936" s="35" t="str">
        <f t="shared" si="433"/>
        <v>(</v>
      </c>
      <c r="O936" s="35" t="str">
        <f t="shared" si="434"/>
        <v>1</v>
      </c>
      <c r="P936" s="35" t="str">
        <f t="shared" si="435"/>
        <v>+</v>
      </c>
      <c r="Q936" s="37">
        <f>IF($D936&lt;=2024,VstupniParametry_SKRYT!$D$6,"")</f>
        <v>0.06</v>
      </c>
      <c r="R936" s="35" t="str">
        <f t="shared" si="436"/>
        <v>)</v>
      </c>
      <c r="S936" s="38">
        <f>IF($D936&lt;=2024,COUNTIFS(Vypocet_SKRYT!AT933:AV933,"&gt;=1"),"")</f>
        <v>0</v>
      </c>
      <c r="T936" s="39" t="str">
        <f t="shared" si="437"/>
        <v>x</v>
      </c>
      <c r="U936" s="35" t="str">
        <f t="shared" si="438"/>
        <v>(</v>
      </c>
      <c r="V936" s="35" t="str">
        <f t="shared" si="439"/>
        <v>1</v>
      </c>
      <c r="W936" s="35" t="str">
        <f t="shared" si="440"/>
        <v>+</v>
      </c>
      <c r="X936" s="37">
        <f>IF($D936&lt;=2025,VstupniParametry_SKRYT!$D$9,"")</f>
        <v>1.7999999999999999E-2</v>
      </c>
      <c r="Y936" s="35" t="str">
        <f t="shared" si="441"/>
        <v>)</v>
      </c>
      <c r="Z936" s="38">
        <f>IF(AND(D936&lt;2025,2025&lt;=Zisk!$D$10),1,IF(D936=2025,0,""))</f>
        <v>1</v>
      </c>
      <c r="AA936" s="39" t="str">
        <f>IF(AND($D936&lt;=2025,Zisk!$D$10&gt;=2026),"x","")</f>
        <v/>
      </c>
      <c r="AB936" s="35" t="str">
        <f>IF(AND($D936&lt;=2026,Zisk!$D$10&gt;=2026),"(","")</f>
        <v/>
      </c>
      <c r="AC936" s="35" t="str">
        <f>IF(AND($D936&lt;=2026,Zisk!$D$10&gt;=2026),"1","")</f>
        <v/>
      </c>
      <c r="AD936" s="35" t="str">
        <f>IF(AND($D936&lt;=2026,Zisk!$D$10&gt;=2026),"+","")</f>
        <v/>
      </c>
      <c r="AE936" s="37" t="str">
        <f>IF(AND($D936&lt;=2026,Zisk!$D$10&gt;=2026),VstupniParametry_SKRYT!$D$10,"")</f>
        <v/>
      </c>
      <c r="AF936" s="35" t="str">
        <f>IF(AND($D936&lt;=2026,Zisk!$D$10&gt;=2026),")","")</f>
        <v/>
      </c>
      <c r="AG936" s="38" t="str">
        <f>IF(AND(D936&lt;2026,2026&lt;=Zisk!$D$10),1,IF(D936=2026,0,""))</f>
        <v/>
      </c>
      <c r="AH936" s="39" t="str">
        <f>IF(AND($D936&lt;=2026,Zisk!$D$10&gt;=2027),"x","")</f>
        <v/>
      </c>
      <c r="AI936" s="35" t="str">
        <f>IF(AND($D936&lt;=2027,Zisk!$D$10&gt;=2027),"(","")</f>
        <v/>
      </c>
      <c r="AJ936" s="35" t="str">
        <f>IF(AND($D936&lt;=2027,Zisk!$D$10&gt;=2027),"1","")</f>
        <v/>
      </c>
      <c r="AK936" s="35" t="str">
        <f>IF(AND($D936&lt;=2027,Zisk!$D$10&gt;=2027),"+","")</f>
        <v/>
      </c>
      <c r="AL936" s="37" t="str">
        <f>IF(AND($D936&lt;=2027,Zisk!$D$10&gt;=2027),VstupniParametry_SKRYT!$D$11,"")</f>
        <v/>
      </c>
      <c r="AM936" s="35" t="str">
        <f>IF(AND($D936&lt;=2027,Zisk!$D$10&gt;=2027),")","")</f>
        <v/>
      </c>
      <c r="AN936" s="38" t="str">
        <f>IF(AND(D936&lt;2027,2027&lt;=Zisk!$D$10),1,IF(D936=2027,0,""))</f>
        <v/>
      </c>
      <c r="AO936" s="39" t="str">
        <f>IF(AND($D936&lt;=2027,Zisk!$D$10&gt;=2028),"x","")</f>
        <v/>
      </c>
      <c r="AP936" s="35" t="str">
        <f>IF(AND($D936&lt;=2028,Zisk!$D$10&gt;=2028),"(","")</f>
        <v/>
      </c>
      <c r="AQ936" s="35" t="str">
        <f>IF(AND($D936&lt;=2028,Zisk!$D$10&gt;=2028),"1","")</f>
        <v/>
      </c>
      <c r="AR936" s="35" t="str">
        <f>IF(AND($D936&lt;=2028,Zisk!$D$10&gt;=2028),"+","")</f>
        <v/>
      </c>
      <c r="AS936" s="37" t="str">
        <f>IF(AND($D936&lt;=2028,Zisk!$D$10&gt;=2028),VstupniParametry_SKRYT!$D$12,"")</f>
        <v/>
      </c>
      <c r="AT936" s="35" t="str">
        <f>IF(AND($D936&lt;=2028,Zisk!$D$10&gt;=2028),")","")</f>
        <v/>
      </c>
      <c r="AU936" s="38" t="str">
        <f>IF(AND(D936&lt;2028,2028&lt;=Zisk!$D$10),1,IF(D936=2028,0,""))</f>
        <v/>
      </c>
      <c r="AV936" s="39" t="str">
        <f>IF(AND($D936&lt;=2028,Zisk!$D$10&gt;=2029),"x","")</f>
        <v/>
      </c>
      <c r="AW936" s="35" t="str">
        <f>IF(AND($D936&lt;=2029,Zisk!$D$10&gt;=2029),"(","")</f>
        <v/>
      </c>
      <c r="AX936" s="35" t="str">
        <f>IF(AND($D936&lt;=2029,Zisk!$D$10&gt;=2029),"1","")</f>
        <v/>
      </c>
      <c r="AY936" s="35" t="str">
        <f>IF(AND($D936&lt;=2029,Zisk!$D$10&gt;=2029),"+","")</f>
        <v/>
      </c>
      <c r="AZ936" s="37" t="str">
        <f>IF(AND($D936&lt;=2029,Zisk!$D$10&gt;=2029),VstupniParametry_SKRYT!$D$13,"")</f>
        <v/>
      </c>
      <c r="BA936" s="35" t="str">
        <f>IF(AND($D936&lt;=2029,Zisk!$D$10&gt;=2029),")","")</f>
        <v/>
      </c>
      <c r="BB936" s="38" t="str">
        <f>IF(AND(D936&lt;2029,2029&lt;=Zisk!$D$10),1,IF(D936=2029,0,""))</f>
        <v/>
      </c>
      <c r="BC936" s="39" t="str">
        <f>IF(AND($D936&lt;=2029,Zisk!$D$10&gt;=2030),"x","")</f>
        <v/>
      </c>
      <c r="BD936" s="35" t="str">
        <f>IF(AND($D936&lt;=2030,Zisk!$D$10&gt;=2030),"(","")</f>
        <v/>
      </c>
      <c r="BE936" s="35" t="str">
        <f>IF(AND($D936&lt;=2030,Zisk!$D$10&gt;=2030),"1","")</f>
        <v/>
      </c>
      <c r="BF936" s="35" t="str">
        <f>IF(AND($D936&lt;=2030,Zisk!$D$10&gt;=2030),"+","")</f>
        <v/>
      </c>
      <c r="BG936" s="37" t="str">
        <f>IF(AND($D936&lt;=2030,Zisk!$D$10&gt;=2030),VstupniParametry_SKRYT!$D$14,"")</f>
        <v/>
      </c>
      <c r="BH936" s="35" t="str">
        <f>IF(AND($D936&lt;=2030,Zisk!$D$10&gt;=2030),")","")</f>
        <v/>
      </c>
      <c r="BI936" s="38" t="str">
        <f>IF(AND(D936&lt;2030,2030&lt;=Zisk!$D$10),1,IF(D936=2030,0,""))</f>
        <v/>
      </c>
      <c r="BJ936" s="40" t="s">
        <v>32</v>
      </c>
      <c r="BK936" s="37">
        <f t="shared" si="454"/>
        <v>1</v>
      </c>
      <c r="BL936" s="35" t="str">
        <f t="shared" si="455"/>
        <v>x</v>
      </c>
      <c r="BM936" s="41">
        <f t="shared" si="456"/>
        <v>1</v>
      </c>
      <c r="BN936" s="37" t="str">
        <f t="shared" si="457"/>
        <v>x</v>
      </c>
      <c r="BO936" s="41">
        <f t="shared" si="442"/>
        <v>1.018</v>
      </c>
      <c r="BP936" s="41" t="str">
        <f t="shared" si="443"/>
        <v/>
      </c>
      <c r="BQ936" s="41" t="str">
        <f t="shared" si="444"/>
        <v/>
      </c>
      <c r="BR936" s="41" t="str">
        <f t="shared" si="445"/>
        <v/>
      </c>
      <c r="BS936" s="41" t="str">
        <f t="shared" si="446"/>
        <v/>
      </c>
      <c r="BT936" s="41" t="str">
        <f t="shared" si="447"/>
        <v/>
      </c>
      <c r="BU936" s="41" t="str">
        <f t="shared" si="448"/>
        <v/>
      </c>
      <c r="BV936" s="41" t="str">
        <f t="shared" si="449"/>
        <v/>
      </c>
      <c r="BW936" s="41" t="str">
        <f t="shared" si="450"/>
        <v/>
      </c>
      <c r="BX936" s="41" t="str">
        <f t="shared" si="451"/>
        <v/>
      </c>
      <c r="BY936" s="41" t="str">
        <f t="shared" si="452"/>
        <v/>
      </c>
      <c r="BZ936" s="40" t="s">
        <v>32</v>
      </c>
      <c r="CA936" s="41">
        <f t="shared" si="453"/>
        <v>1.018</v>
      </c>
      <c r="CB936" s="35"/>
      <c r="CC936" s="36">
        <f>IF(D936&gt;Zisk!$D$10,"",E936*CA936)</f>
        <v>0</v>
      </c>
    </row>
    <row r="937" spans="2:81" x14ac:dyDescent="0.2">
      <c r="B937" s="28" t="str">
        <f>Zisk!B948</f>
        <v/>
      </c>
      <c r="C937" s="28">
        <f>Zisk!C948</f>
        <v>0</v>
      </c>
      <c r="D937" s="28">
        <f>Zisk!E948</f>
        <v>0</v>
      </c>
      <c r="E937" s="29">
        <f>Zisk!D948</f>
        <v>0</v>
      </c>
      <c r="F937" s="29"/>
      <c r="G937" s="28" t="str">
        <f t="shared" si="428"/>
        <v>(</v>
      </c>
      <c r="H937" s="28" t="str">
        <f t="shared" si="429"/>
        <v>1</v>
      </c>
      <c r="I937" s="28" t="str">
        <f t="shared" si="430"/>
        <v>+</v>
      </c>
      <c r="J937" s="30">
        <f>IF($D937&lt;=2021,VstupniParametry_SKRYT!$D$5,"")</f>
        <v>0.02</v>
      </c>
      <c r="K937" s="28" t="str">
        <f t="shared" si="431"/>
        <v>)</v>
      </c>
      <c r="L937" s="31">
        <f>IF($D937&lt;=2021,COUNTIF(Vypocet_SKRYT!T934:AS934,"&gt;=1"),"")</f>
        <v>0</v>
      </c>
      <c r="M937" s="32" t="str">
        <f t="shared" si="432"/>
        <v>x</v>
      </c>
      <c r="N937" s="28" t="str">
        <f t="shared" si="433"/>
        <v>(</v>
      </c>
      <c r="O937" s="28" t="str">
        <f t="shared" si="434"/>
        <v>1</v>
      </c>
      <c r="P937" s="28" t="str">
        <f t="shared" si="435"/>
        <v>+</v>
      </c>
      <c r="Q937" s="30">
        <f>IF($D937&lt;=2024,VstupniParametry_SKRYT!$D$6,"")</f>
        <v>0.06</v>
      </c>
      <c r="R937" s="28" t="str">
        <f t="shared" si="436"/>
        <v>)</v>
      </c>
      <c r="S937" s="31">
        <f>IF($D937&lt;=2024,COUNTIFS(Vypocet_SKRYT!AT934:AV934,"&gt;=1"),"")</f>
        <v>0</v>
      </c>
      <c r="T937" s="32" t="str">
        <f t="shared" si="437"/>
        <v>x</v>
      </c>
      <c r="U937" s="28" t="str">
        <f t="shared" si="438"/>
        <v>(</v>
      </c>
      <c r="V937" s="28" t="str">
        <f t="shared" si="439"/>
        <v>1</v>
      </c>
      <c r="W937" s="28" t="str">
        <f t="shared" si="440"/>
        <v>+</v>
      </c>
      <c r="X937" s="30">
        <f>IF($D937&lt;=2025,VstupniParametry_SKRYT!$D$9,"")</f>
        <v>1.7999999999999999E-2</v>
      </c>
      <c r="Y937" s="28" t="str">
        <f t="shared" si="441"/>
        <v>)</v>
      </c>
      <c r="Z937" s="31">
        <f>IF(AND(D937&lt;2025,2025&lt;=Zisk!$D$10),1,IF(D937=2025,0,""))</f>
        <v>1</v>
      </c>
      <c r="AA937" s="32" t="str">
        <f>IF(AND($D937&lt;=2025,Zisk!$D$10&gt;=2026),"x","")</f>
        <v/>
      </c>
      <c r="AB937" s="28" t="str">
        <f>IF(AND($D937&lt;=2026,Zisk!$D$10&gt;=2026),"(","")</f>
        <v/>
      </c>
      <c r="AC937" s="28" t="str">
        <f>IF(AND($D937&lt;=2026,Zisk!$D$10&gt;=2026),"1","")</f>
        <v/>
      </c>
      <c r="AD937" s="28" t="str">
        <f>IF(AND($D937&lt;=2026,Zisk!$D$10&gt;=2026),"+","")</f>
        <v/>
      </c>
      <c r="AE937" s="30" t="str">
        <f>IF(AND($D937&lt;=2026,Zisk!$D$10&gt;=2026),VstupniParametry_SKRYT!$D$10,"")</f>
        <v/>
      </c>
      <c r="AF937" s="28" t="str">
        <f>IF(AND($D937&lt;=2026,Zisk!$D$10&gt;=2026),")","")</f>
        <v/>
      </c>
      <c r="AG937" s="31" t="str">
        <f>IF(AND(D937&lt;2026,2026&lt;=Zisk!$D$10),1,IF(D937=2026,0,""))</f>
        <v/>
      </c>
      <c r="AH937" s="32" t="str">
        <f>IF(AND($D937&lt;=2026,Zisk!$D$10&gt;=2027),"x","")</f>
        <v/>
      </c>
      <c r="AI937" s="28" t="str">
        <f>IF(AND($D937&lt;=2027,Zisk!$D$10&gt;=2027),"(","")</f>
        <v/>
      </c>
      <c r="AJ937" s="28" t="str">
        <f>IF(AND($D937&lt;=2027,Zisk!$D$10&gt;=2027),"1","")</f>
        <v/>
      </c>
      <c r="AK937" s="28" t="str">
        <f>IF(AND($D937&lt;=2027,Zisk!$D$10&gt;=2027),"+","")</f>
        <v/>
      </c>
      <c r="AL937" s="30" t="str">
        <f>IF(AND($D937&lt;=2027,Zisk!$D$10&gt;=2027),VstupniParametry_SKRYT!$D$11,"")</f>
        <v/>
      </c>
      <c r="AM937" s="28" t="str">
        <f>IF(AND($D937&lt;=2027,Zisk!$D$10&gt;=2027),")","")</f>
        <v/>
      </c>
      <c r="AN937" s="31" t="str">
        <f>IF(AND(D937&lt;2027,2027&lt;=Zisk!$D$10),1,IF(D937=2027,0,""))</f>
        <v/>
      </c>
      <c r="AO937" s="32" t="str">
        <f>IF(AND($D937&lt;=2027,Zisk!$D$10&gt;=2028),"x","")</f>
        <v/>
      </c>
      <c r="AP937" s="28" t="str">
        <f>IF(AND($D937&lt;=2028,Zisk!$D$10&gt;=2028),"(","")</f>
        <v/>
      </c>
      <c r="AQ937" s="28" t="str">
        <f>IF(AND($D937&lt;=2028,Zisk!$D$10&gt;=2028),"1","")</f>
        <v/>
      </c>
      <c r="AR937" s="28" t="str">
        <f>IF(AND($D937&lt;=2028,Zisk!$D$10&gt;=2028),"+","")</f>
        <v/>
      </c>
      <c r="AS937" s="30" t="str">
        <f>IF(AND($D937&lt;=2028,Zisk!$D$10&gt;=2028),VstupniParametry_SKRYT!$D$12,"")</f>
        <v/>
      </c>
      <c r="AT937" s="28" t="str">
        <f>IF(AND($D937&lt;=2028,Zisk!$D$10&gt;=2028),")","")</f>
        <v/>
      </c>
      <c r="AU937" s="31" t="str">
        <f>IF(AND(D937&lt;2028,2028&lt;=Zisk!$D$10),1,IF(D937=2028,0,""))</f>
        <v/>
      </c>
      <c r="AV937" s="32" t="str">
        <f>IF(AND($D937&lt;=2028,Zisk!$D$10&gt;=2029),"x","")</f>
        <v/>
      </c>
      <c r="AW937" s="28" t="str">
        <f>IF(AND($D937&lt;=2029,Zisk!$D$10&gt;=2029),"(","")</f>
        <v/>
      </c>
      <c r="AX937" s="28" t="str">
        <f>IF(AND($D937&lt;=2029,Zisk!$D$10&gt;=2029),"1","")</f>
        <v/>
      </c>
      <c r="AY937" s="28" t="str">
        <f>IF(AND($D937&lt;=2029,Zisk!$D$10&gt;=2029),"+","")</f>
        <v/>
      </c>
      <c r="AZ937" s="30" t="str">
        <f>IF(AND($D937&lt;=2029,Zisk!$D$10&gt;=2029),VstupniParametry_SKRYT!$D$13,"")</f>
        <v/>
      </c>
      <c r="BA937" s="28" t="str">
        <f>IF(AND($D937&lt;=2029,Zisk!$D$10&gt;=2029),")","")</f>
        <v/>
      </c>
      <c r="BB937" s="31" t="str">
        <f>IF(AND(D937&lt;2029,2029&lt;=Zisk!$D$10),1,IF(D937=2029,0,""))</f>
        <v/>
      </c>
      <c r="BC937" s="32" t="str">
        <f>IF(AND($D937&lt;=2029,Zisk!$D$10&gt;=2030),"x","")</f>
        <v/>
      </c>
      <c r="BD937" s="28" t="str">
        <f>IF(AND($D937&lt;=2030,Zisk!$D$10&gt;=2030),"(","")</f>
        <v/>
      </c>
      <c r="BE937" s="28" t="str">
        <f>IF(AND($D937&lt;=2030,Zisk!$D$10&gt;=2030),"1","")</f>
        <v/>
      </c>
      <c r="BF937" s="28" t="str">
        <f>IF(AND($D937&lt;=2030,Zisk!$D$10&gt;=2030),"+","")</f>
        <v/>
      </c>
      <c r="BG937" s="30" t="str">
        <f>IF(AND($D937&lt;=2030,Zisk!$D$10&gt;=2030),VstupniParametry_SKRYT!$D$14,"")</f>
        <v/>
      </c>
      <c r="BH937" s="28" t="str">
        <f>IF(AND($D937&lt;=2030,Zisk!$D$10&gt;=2030),")","")</f>
        <v/>
      </c>
      <c r="BI937" s="31" t="str">
        <f>IF(AND(D937&lt;2030,2030&lt;=Zisk!$D$10),1,IF(D937=2030,0,""))</f>
        <v/>
      </c>
      <c r="BJ937" s="33" t="s">
        <v>32</v>
      </c>
      <c r="BK937" s="30">
        <f t="shared" si="454"/>
        <v>1</v>
      </c>
      <c r="BL937" s="28" t="str">
        <f t="shared" si="455"/>
        <v>x</v>
      </c>
      <c r="BM937" s="34">
        <f t="shared" si="456"/>
        <v>1</v>
      </c>
      <c r="BN937" s="30" t="str">
        <f t="shared" si="457"/>
        <v>x</v>
      </c>
      <c r="BO937" s="34">
        <f t="shared" si="442"/>
        <v>1.018</v>
      </c>
      <c r="BP937" s="34" t="str">
        <f t="shared" si="443"/>
        <v/>
      </c>
      <c r="BQ937" s="34" t="str">
        <f t="shared" si="444"/>
        <v/>
      </c>
      <c r="BR937" s="34" t="str">
        <f t="shared" si="445"/>
        <v/>
      </c>
      <c r="BS937" s="34" t="str">
        <f t="shared" si="446"/>
        <v/>
      </c>
      <c r="BT937" s="34" t="str">
        <f t="shared" si="447"/>
        <v/>
      </c>
      <c r="BU937" s="34" t="str">
        <f t="shared" si="448"/>
        <v/>
      </c>
      <c r="BV937" s="34" t="str">
        <f t="shared" si="449"/>
        <v/>
      </c>
      <c r="BW937" s="34" t="str">
        <f t="shared" si="450"/>
        <v/>
      </c>
      <c r="BX937" s="34" t="str">
        <f t="shared" si="451"/>
        <v/>
      </c>
      <c r="BY937" s="34" t="str">
        <f t="shared" si="452"/>
        <v/>
      </c>
      <c r="BZ937" s="33" t="s">
        <v>32</v>
      </c>
      <c r="CA937" s="34">
        <f t="shared" si="453"/>
        <v>1.018</v>
      </c>
      <c r="CB937" s="28"/>
      <c r="CC937" s="29">
        <f>IF(D937&gt;Zisk!$D$10,"",E937*CA937)</f>
        <v>0</v>
      </c>
    </row>
    <row r="938" spans="2:81" x14ac:dyDescent="0.2">
      <c r="B938" s="35" t="str">
        <f>Zisk!B949</f>
        <v/>
      </c>
      <c r="C938" s="35">
        <f>Zisk!C949</f>
        <v>0</v>
      </c>
      <c r="D938" s="35">
        <f>Zisk!E949</f>
        <v>0</v>
      </c>
      <c r="E938" s="36">
        <f>Zisk!D949</f>
        <v>0</v>
      </c>
      <c r="F938" s="36"/>
      <c r="G938" s="35" t="str">
        <f t="shared" si="428"/>
        <v>(</v>
      </c>
      <c r="H938" s="35" t="str">
        <f t="shared" si="429"/>
        <v>1</v>
      </c>
      <c r="I938" s="35" t="str">
        <f t="shared" si="430"/>
        <v>+</v>
      </c>
      <c r="J938" s="37">
        <f>IF($D938&lt;=2021,VstupniParametry_SKRYT!$D$5,"")</f>
        <v>0.02</v>
      </c>
      <c r="K938" s="35" t="str">
        <f t="shared" si="431"/>
        <v>)</v>
      </c>
      <c r="L938" s="38">
        <f>IF($D938&lt;=2021,COUNTIF(Vypocet_SKRYT!T935:AS935,"&gt;=1"),"")</f>
        <v>0</v>
      </c>
      <c r="M938" s="39" t="str">
        <f t="shared" si="432"/>
        <v>x</v>
      </c>
      <c r="N938" s="35" t="str">
        <f t="shared" si="433"/>
        <v>(</v>
      </c>
      <c r="O938" s="35" t="str">
        <f t="shared" si="434"/>
        <v>1</v>
      </c>
      <c r="P938" s="35" t="str">
        <f t="shared" si="435"/>
        <v>+</v>
      </c>
      <c r="Q938" s="37">
        <f>IF($D938&lt;=2024,VstupniParametry_SKRYT!$D$6,"")</f>
        <v>0.06</v>
      </c>
      <c r="R938" s="35" t="str">
        <f t="shared" si="436"/>
        <v>)</v>
      </c>
      <c r="S938" s="38">
        <f>IF($D938&lt;=2024,COUNTIFS(Vypocet_SKRYT!AT935:AV935,"&gt;=1"),"")</f>
        <v>0</v>
      </c>
      <c r="T938" s="39" t="str">
        <f t="shared" si="437"/>
        <v>x</v>
      </c>
      <c r="U938" s="35" t="str">
        <f t="shared" si="438"/>
        <v>(</v>
      </c>
      <c r="V938" s="35" t="str">
        <f t="shared" si="439"/>
        <v>1</v>
      </c>
      <c r="W938" s="35" t="str">
        <f t="shared" si="440"/>
        <v>+</v>
      </c>
      <c r="X938" s="37">
        <f>IF($D938&lt;=2025,VstupniParametry_SKRYT!$D$9,"")</f>
        <v>1.7999999999999999E-2</v>
      </c>
      <c r="Y938" s="35" t="str">
        <f t="shared" si="441"/>
        <v>)</v>
      </c>
      <c r="Z938" s="38">
        <f>IF(AND(D938&lt;2025,2025&lt;=Zisk!$D$10),1,IF(D938=2025,0,""))</f>
        <v>1</v>
      </c>
      <c r="AA938" s="39" t="str">
        <f>IF(AND($D938&lt;=2025,Zisk!$D$10&gt;=2026),"x","")</f>
        <v/>
      </c>
      <c r="AB938" s="35" t="str">
        <f>IF(AND($D938&lt;=2026,Zisk!$D$10&gt;=2026),"(","")</f>
        <v/>
      </c>
      <c r="AC938" s="35" t="str">
        <f>IF(AND($D938&lt;=2026,Zisk!$D$10&gt;=2026),"1","")</f>
        <v/>
      </c>
      <c r="AD938" s="35" t="str">
        <f>IF(AND($D938&lt;=2026,Zisk!$D$10&gt;=2026),"+","")</f>
        <v/>
      </c>
      <c r="AE938" s="37" t="str">
        <f>IF(AND($D938&lt;=2026,Zisk!$D$10&gt;=2026),VstupniParametry_SKRYT!$D$10,"")</f>
        <v/>
      </c>
      <c r="AF938" s="35" t="str">
        <f>IF(AND($D938&lt;=2026,Zisk!$D$10&gt;=2026),")","")</f>
        <v/>
      </c>
      <c r="AG938" s="38" t="str">
        <f>IF(AND(D938&lt;2026,2026&lt;=Zisk!$D$10),1,IF(D938=2026,0,""))</f>
        <v/>
      </c>
      <c r="AH938" s="39" t="str">
        <f>IF(AND($D938&lt;=2026,Zisk!$D$10&gt;=2027),"x","")</f>
        <v/>
      </c>
      <c r="AI938" s="35" t="str">
        <f>IF(AND($D938&lt;=2027,Zisk!$D$10&gt;=2027),"(","")</f>
        <v/>
      </c>
      <c r="AJ938" s="35" t="str">
        <f>IF(AND($D938&lt;=2027,Zisk!$D$10&gt;=2027),"1","")</f>
        <v/>
      </c>
      <c r="AK938" s="35" t="str">
        <f>IF(AND($D938&lt;=2027,Zisk!$D$10&gt;=2027),"+","")</f>
        <v/>
      </c>
      <c r="AL938" s="37" t="str">
        <f>IF(AND($D938&lt;=2027,Zisk!$D$10&gt;=2027),VstupniParametry_SKRYT!$D$11,"")</f>
        <v/>
      </c>
      <c r="AM938" s="35" t="str">
        <f>IF(AND($D938&lt;=2027,Zisk!$D$10&gt;=2027),")","")</f>
        <v/>
      </c>
      <c r="AN938" s="38" t="str">
        <f>IF(AND(D938&lt;2027,2027&lt;=Zisk!$D$10),1,IF(D938=2027,0,""))</f>
        <v/>
      </c>
      <c r="AO938" s="39" t="str">
        <f>IF(AND($D938&lt;=2027,Zisk!$D$10&gt;=2028),"x","")</f>
        <v/>
      </c>
      <c r="AP938" s="35" t="str">
        <f>IF(AND($D938&lt;=2028,Zisk!$D$10&gt;=2028),"(","")</f>
        <v/>
      </c>
      <c r="AQ938" s="35" t="str">
        <f>IF(AND($D938&lt;=2028,Zisk!$D$10&gt;=2028),"1","")</f>
        <v/>
      </c>
      <c r="AR938" s="35" t="str">
        <f>IF(AND($D938&lt;=2028,Zisk!$D$10&gt;=2028),"+","")</f>
        <v/>
      </c>
      <c r="AS938" s="37" t="str">
        <f>IF(AND($D938&lt;=2028,Zisk!$D$10&gt;=2028),VstupniParametry_SKRYT!$D$12,"")</f>
        <v/>
      </c>
      <c r="AT938" s="35" t="str">
        <f>IF(AND($D938&lt;=2028,Zisk!$D$10&gt;=2028),")","")</f>
        <v/>
      </c>
      <c r="AU938" s="38" t="str">
        <f>IF(AND(D938&lt;2028,2028&lt;=Zisk!$D$10),1,IF(D938=2028,0,""))</f>
        <v/>
      </c>
      <c r="AV938" s="39" t="str">
        <f>IF(AND($D938&lt;=2028,Zisk!$D$10&gt;=2029),"x","")</f>
        <v/>
      </c>
      <c r="AW938" s="35" t="str">
        <f>IF(AND($D938&lt;=2029,Zisk!$D$10&gt;=2029),"(","")</f>
        <v/>
      </c>
      <c r="AX938" s="35" t="str">
        <f>IF(AND($D938&lt;=2029,Zisk!$D$10&gt;=2029),"1","")</f>
        <v/>
      </c>
      <c r="AY938" s="35" t="str">
        <f>IF(AND($D938&lt;=2029,Zisk!$D$10&gt;=2029),"+","")</f>
        <v/>
      </c>
      <c r="AZ938" s="37" t="str">
        <f>IF(AND($D938&lt;=2029,Zisk!$D$10&gt;=2029),VstupniParametry_SKRYT!$D$13,"")</f>
        <v/>
      </c>
      <c r="BA938" s="35" t="str">
        <f>IF(AND($D938&lt;=2029,Zisk!$D$10&gt;=2029),")","")</f>
        <v/>
      </c>
      <c r="BB938" s="38" t="str">
        <f>IF(AND(D938&lt;2029,2029&lt;=Zisk!$D$10),1,IF(D938=2029,0,""))</f>
        <v/>
      </c>
      <c r="BC938" s="39" t="str">
        <f>IF(AND($D938&lt;=2029,Zisk!$D$10&gt;=2030),"x","")</f>
        <v/>
      </c>
      <c r="BD938" s="35" t="str">
        <f>IF(AND($D938&lt;=2030,Zisk!$D$10&gt;=2030),"(","")</f>
        <v/>
      </c>
      <c r="BE938" s="35" t="str">
        <f>IF(AND($D938&lt;=2030,Zisk!$D$10&gt;=2030),"1","")</f>
        <v/>
      </c>
      <c r="BF938" s="35" t="str">
        <f>IF(AND($D938&lt;=2030,Zisk!$D$10&gt;=2030),"+","")</f>
        <v/>
      </c>
      <c r="BG938" s="37" t="str">
        <f>IF(AND($D938&lt;=2030,Zisk!$D$10&gt;=2030),VstupniParametry_SKRYT!$D$14,"")</f>
        <v/>
      </c>
      <c r="BH938" s="35" t="str">
        <f>IF(AND($D938&lt;=2030,Zisk!$D$10&gt;=2030),")","")</f>
        <v/>
      </c>
      <c r="BI938" s="38" t="str">
        <f>IF(AND(D938&lt;2030,2030&lt;=Zisk!$D$10),1,IF(D938=2030,0,""))</f>
        <v/>
      </c>
      <c r="BJ938" s="40" t="s">
        <v>32</v>
      </c>
      <c r="BK938" s="37">
        <f t="shared" si="454"/>
        <v>1</v>
      </c>
      <c r="BL938" s="35" t="str">
        <f t="shared" si="455"/>
        <v>x</v>
      </c>
      <c r="BM938" s="41">
        <f t="shared" si="456"/>
        <v>1</v>
      </c>
      <c r="BN938" s="37" t="str">
        <f t="shared" si="457"/>
        <v>x</v>
      </c>
      <c r="BO938" s="41">
        <f t="shared" si="442"/>
        <v>1.018</v>
      </c>
      <c r="BP938" s="41" t="str">
        <f t="shared" si="443"/>
        <v/>
      </c>
      <c r="BQ938" s="41" t="str">
        <f t="shared" si="444"/>
        <v/>
      </c>
      <c r="BR938" s="41" t="str">
        <f t="shared" si="445"/>
        <v/>
      </c>
      <c r="BS938" s="41" t="str">
        <f t="shared" si="446"/>
        <v/>
      </c>
      <c r="BT938" s="41" t="str">
        <f t="shared" si="447"/>
        <v/>
      </c>
      <c r="BU938" s="41" t="str">
        <f t="shared" si="448"/>
        <v/>
      </c>
      <c r="BV938" s="41" t="str">
        <f t="shared" si="449"/>
        <v/>
      </c>
      <c r="BW938" s="41" t="str">
        <f t="shared" si="450"/>
        <v/>
      </c>
      <c r="BX938" s="41" t="str">
        <f t="shared" si="451"/>
        <v/>
      </c>
      <c r="BY938" s="41" t="str">
        <f t="shared" si="452"/>
        <v/>
      </c>
      <c r="BZ938" s="40" t="s">
        <v>32</v>
      </c>
      <c r="CA938" s="41">
        <f t="shared" si="453"/>
        <v>1.018</v>
      </c>
      <c r="CB938" s="35"/>
      <c r="CC938" s="36">
        <f>IF(D938&gt;Zisk!$D$10,"",E938*CA938)</f>
        <v>0</v>
      </c>
    </row>
    <row r="939" spans="2:81" x14ac:dyDescent="0.2">
      <c r="B939" s="28" t="str">
        <f>Zisk!B950</f>
        <v/>
      </c>
      <c r="C939" s="28">
        <f>Zisk!C950</f>
        <v>0</v>
      </c>
      <c r="D939" s="28">
        <f>Zisk!E950</f>
        <v>0</v>
      </c>
      <c r="E939" s="29">
        <f>Zisk!D950</f>
        <v>0</v>
      </c>
      <c r="F939" s="29"/>
      <c r="G939" s="28" t="str">
        <f t="shared" si="428"/>
        <v>(</v>
      </c>
      <c r="H939" s="28" t="str">
        <f t="shared" si="429"/>
        <v>1</v>
      </c>
      <c r="I939" s="28" t="str">
        <f t="shared" si="430"/>
        <v>+</v>
      </c>
      <c r="J939" s="30">
        <f>IF($D939&lt;=2021,VstupniParametry_SKRYT!$D$5,"")</f>
        <v>0.02</v>
      </c>
      <c r="K939" s="28" t="str">
        <f t="shared" si="431"/>
        <v>)</v>
      </c>
      <c r="L939" s="31">
        <f>IF($D939&lt;=2021,COUNTIF(Vypocet_SKRYT!T936:AS936,"&gt;=1"),"")</f>
        <v>0</v>
      </c>
      <c r="M939" s="32" t="str">
        <f t="shared" si="432"/>
        <v>x</v>
      </c>
      <c r="N939" s="28" t="str">
        <f t="shared" si="433"/>
        <v>(</v>
      </c>
      <c r="O939" s="28" t="str">
        <f t="shared" si="434"/>
        <v>1</v>
      </c>
      <c r="P939" s="28" t="str">
        <f t="shared" si="435"/>
        <v>+</v>
      </c>
      <c r="Q939" s="30">
        <f>IF($D939&lt;=2024,VstupniParametry_SKRYT!$D$6,"")</f>
        <v>0.06</v>
      </c>
      <c r="R939" s="28" t="str">
        <f t="shared" si="436"/>
        <v>)</v>
      </c>
      <c r="S939" s="31">
        <f>IF($D939&lt;=2024,COUNTIFS(Vypocet_SKRYT!AT936:AV936,"&gt;=1"),"")</f>
        <v>0</v>
      </c>
      <c r="T939" s="32" t="str">
        <f t="shared" si="437"/>
        <v>x</v>
      </c>
      <c r="U939" s="28" t="str">
        <f t="shared" si="438"/>
        <v>(</v>
      </c>
      <c r="V939" s="28" t="str">
        <f t="shared" si="439"/>
        <v>1</v>
      </c>
      <c r="W939" s="28" t="str">
        <f t="shared" si="440"/>
        <v>+</v>
      </c>
      <c r="X939" s="30">
        <f>IF($D939&lt;=2025,VstupniParametry_SKRYT!$D$9,"")</f>
        <v>1.7999999999999999E-2</v>
      </c>
      <c r="Y939" s="28" t="str">
        <f t="shared" si="441"/>
        <v>)</v>
      </c>
      <c r="Z939" s="31">
        <f>IF(AND(D939&lt;2025,2025&lt;=Zisk!$D$10),1,IF(D939=2025,0,""))</f>
        <v>1</v>
      </c>
      <c r="AA939" s="32" t="str">
        <f>IF(AND($D939&lt;=2025,Zisk!$D$10&gt;=2026),"x","")</f>
        <v/>
      </c>
      <c r="AB939" s="28" t="str">
        <f>IF(AND($D939&lt;=2026,Zisk!$D$10&gt;=2026),"(","")</f>
        <v/>
      </c>
      <c r="AC939" s="28" t="str">
        <f>IF(AND($D939&lt;=2026,Zisk!$D$10&gt;=2026),"1","")</f>
        <v/>
      </c>
      <c r="AD939" s="28" t="str">
        <f>IF(AND($D939&lt;=2026,Zisk!$D$10&gt;=2026),"+","")</f>
        <v/>
      </c>
      <c r="AE939" s="30" t="str">
        <f>IF(AND($D939&lt;=2026,Zisk!$D$10&gt;=2026),VstupniParametry_SKRYT!$D$10,"")</f>
        <v/>
      </c>
      <c r="AF939" s="28" t="str">
        <f>IF(AND($D939&lt;=2026,Zisk!$D$10&gt;=2026),")","")</f>
        <v/>
      </c>
      <c r="AG939" s="31" t="str">
        <f>IF(AND(D939&lt;2026,2026&lt;=Zisk!$D$10),1,IF(D939=2026,0,""))</f>
        <v/>
      </c>
      <c r="AH939" s="32" t="str">
        <f>IF(AND($D939&lt;=2026,Zisk!$D$10&gt;=2027),"x","")</f>
        <v/>
      </c>
      <c r="AI939" s="28" t="str">
        <f>IF(AND($D939&lt;=2027,Zisk!$D$10&gt;=2027),"(","")</f>
        <v/>
      </c>
      <c r="AJ939" s="28" t="str">
        <f>IF(AND($D939&lt;=2027,Zisk!$D$10&gt;=2027),"1","")</f>
        <v/>
      </c>
      <c r="AK939" s="28" t="str">
        <f>IF(AND($D939&lt;=2027,Zisk!$D$10&gt;=2027),"+","")</f>
        <v/>
      </c>
      <c r="AL939" s="30" t="str">
        <f>IF(AND($D939&lt;=2027,Zisk!$D$10&gt;=2027),VstupniParametry_SKRYT!$D$11,"")</f>
        <v/>
      </c>
      <c r="AM939" s="28" t="str">
        <f>IF(AND($D939&lt;=2027,Zisk!$D$10&gt;=2027),")","")</f>
        <v/>
      </c>
      <c r="AN939" s="31" t="str">
        <f>IF(AND(D939&lt;2027,2027&lt;=Zisk!$D$10),1,IF(D939=2027,0,""))</f>
        <v/>
      </c>
      <c r="AO939" s="32" t="str">
        <f>IF(AND($D939&lt;=2027,Zisk!$D$10&gt;=2028),"x","")</f>
        <v/>
      </c>
      <c r="AP939" s="28" t="str">
        <f>IF(AND($D939&lt;=2028,Zisk!$D$10&gt;=2028),"(","")</f>
        <v/>
      </c>
      <c r="AQ939" s="28" t="str">
        <f>IF(AND($D939&lt;=2028,Zisk!$D$10&gt;=2028),"1","")</f>
        <v/>
      </c>
      <c r="AR939" s="28" t="str">
        <f>IF(AND($D939&lt;=2028,Zisk!$D$10&gt;=2028),"+","")</f>
        <v/>
      </c>
      <c r="AS939" s="30" t="str">
        <f>IF(AND($D939&lt;=2028,Zisk!$D$10&gt;=2028),VstupniParametry_SKRYT!$D$12,"")</f>
        <v/>
      </c>
      <c r="AT939" s="28" t="str">
        <f>IF(AND($D939&lt;=2028,Zisk!$D$10&gt;=2028),")","")</f>
        <v/>
      </c>
      <c r="AU939" s="31" t="str">
        <f>IF(AND(D939&lt;2028,2028&lt;=Zisk!$D$10),1,IF(D939=2028,0,""))</f>
        <v/>
      </c>
      <c r="AV939" s="32" t="str">
        <f>IF(AND($D939&lt;=2028,Zisk!$D$10&gt;=2029),"x","")</f>
        <v/>
      </c>
      <c r="AW939" s="28" t="str">
        <f>IF(AND($D939&lt;=2029,Zisk!$D$10&gt;=2029),"(","")</f>
        <v/>
      </c>
      <c r="AX939" s="28" t="str">
        <f>IF(AND($D939&lt;=2029,Zisk!$D$10&gt;=2029),"1","")</f>
        <v/>
      </c>
      <c r="AY939" s="28" t="str">
        <f>IF(AND($D939&lt;=2029,Zisk!$D$10&gt;=2029),"+","")</f>
        <v/>
      </c>
      <c r="AZ939" s="30" t="str">
        <f>IF(AND($D939&lt;=2029,Zisk!$D$10&gt;=2029),VstupniParametry_SKRYT!$D$13,"")</f>
        <v/>
      </c>
      <c r="BA939" s="28" t="str">
        <f>IF(AND($D939&lt;=2029,Zisk!$D$10&gt;=2029),")","")</f>
        <v/>
      </c>
      <c r="BB939" s="31" t="str">
        <f>IF(AND(D939&lt;2029,2029&lt;=Zisk!$D$10),1,IF(D939=2029,0,""))</f>
        <v/>
      </c>
      <c r="BC939" s="32" t="str">
        <f>IF(AND($D939&lt;=2029,Zisk!$D$10&gt;=2030),"x","")</f>
        <v/>
      </c>
      <c r="BD939" s="28" t="str">
        <f>IF(AND($D939&lt;=2030,Zisk!$D$10&gt;=2030),"(","")</f>
        <v/>
      </c>
      <c r="BE939" s="28" t="str">
        <f>IF(AND($D939&lt;=2030,Zisk!$D$10&gt;=2030),"1","")</f>
        <v/>
      </c>
      <c r="BF939" s="28" t="str">
        <f>IF(AND($D939&lt;=2030,Zisk!$D$10&gt;=2030),"+","")</f>
        <v/>
      </c>
      <c r="BG939" s="30" t="str">
        <f>IF(AND($D939&lt;=2030,Zisk!$D$10&gt;=2030),VstupniParametry_SKRYT!$D$14,"")</f>
        <v/>
      </c>
      <c r="BH939" s="28" t="str">
        <f>IF(AND($D939&lt;=2030,Zisk!$D$10&gt;=2030),")","")</f>
        <v/>
      </c>
      <c r="BI939" s="31" t="str">
        <f>IF(AND(D939&lt;2030,2030&lt;=Zisk!$D$10),1,IF(D939=2030,0,""))</f>
        <v/>
      </c>
      <c r="BJ939" s="33" t="s">
        <v>32</v>
      </c>
      <c r="BK939" s="30">
        <f t="shared" si="454"/>
        <v>1</v>
      </c>
      <c r="BL939" s="28" t="str">
        <f t="shared" si="455"/>
        <v>x</v>
      </c>
      <c r="BM939" s="34">
        <f t="shared" si="456"/>
        <v>1</v>
      </c>
      <c r="BN939" s="30" t="str">
        <f t="shared" si="457"/>
        <v>x</v>
      </c>
      <c r="BO939" s="34">
        <f t="shared" si="442"/>
        <v>1.018</v>
      </c>
      <c r="BP939" s="34" t="str">
        <f t="shared" si="443"/>
        <v/>
      </c>
      <c r="BQ939" s="34" t="str">
        <f t="shared" si="444"/>
        <v/>
      </c>
      <c r="BR939" s="34" t="str">
        <f t="shared" si="445"/>
        <v/>
      </c>
      <c r="BS939" s="34" t="str">
        <f t="shared" si="446"/>
        <v/>
      </c>
      <c r="BT939" s="34" t="str">
        <f t="shared" si="447"/>
        <v/>
      </c>
      <c r="BU939" s="34" t="str">
        <f t="shared" si="448"/>
        <v/>
      </c>
      <c r="BV939" s="34" t="str">
        <f t="shared" si="449"/>
        <v/>
      </c>
      <c r="BW939" s="34" t="str">
        <f t="shared" si="450"/>
        <v/>
      </c>
      <c r="BX939" s="34" t="str">
        <f t="shared" si="451"/>
        <v/>
      </c>
      <c r="BY939" s="34" t="str">
        <f t="shared" si="452"/>
        <v/>
      </c>
      <c r="BZ939" s="33" t="s">
        <v>32</v>
      </c>
      <c r="CA939" s="34">
        <f t="shared" si="453"/>
        <v>1.018</v>
      </c>
      <c r="CB939" s="28"/>
      <c r="CC939" s="29">
        <f>IF(D939&gt;Zisk!$D$10,"",E939*CA939)</f>
        <v>0</v>
      </c>
    </row>
    <row r="940" spans="2:81" x14ac:dyDescent="0.2">
      <c r="B940" s="35" t="str">
        <f>Zisk!B951</f>
        <v/>
      </c>
      <c r="C940" s="35">
        <f>Zisk!C951</f>
        <v>0</v>
      </c>
      <c r="D940" s="35">
        <f>Zisk!E951</f>
        <v>0</v>
      </c>
      <c r="E940" s="36">
        <f>Zisk!D951</f>
        <v>0</v>
      </c>
      <c r="F940" s="36"/>
      <c r="G940" s="35" t="str">
        <f t="shared" si="428"/>
        <v>(</v>
      </c>
      <c r="H940" s="35" t="str">
        <f t="shared" si="429"/>
        <v>1</v>
      </c>
      <c r="I940" s="35" t="str">
        <f t="shared" si="430"/>
        <v>+</v>
      </c>
      <c r="J940" s="37">
        <f>IF($D940&lt;=2021,VstupniParametry_SKRYT!$D$5,"")</f>
        <v>0.02</v>
      </c>
      <c r="K940" s="35" t="str">
        <f t="shared" si="431"/>
        <v>)</v>
      </c>
      <c r="L940" s="38">
        <f>IF($D940&lt;=2021,COUNTIF(Vypocet_SKRYT!T937:AS937,"&gt;=1"),"")</f>
        <v>0</v>
      </c>
      <c r="M940" s="39" t="str">
        <f t="shared" si="432"/>
        <v>x</v>
      </c>
      <c r="N940" s="35" t="str">
        <f t="shared" si="433"/>
        <v>(</v>
      </c>
      <c r="O940" s="35" t="str">
        <f t="shared" si="434"/>
        <v>1</v>
      </c>
      <c r="P940" s="35" t="str">
        <f t="shared" si="435"/>
        <v>+</v>
      </c>
      <c r="Q940" s="37">
        <f>IF($D940&lt;=2024,VstupniParametry_SKRYT!$D$6,"")</f>
        <v>0.06</v>
      </c>
      <c r="R940" s="35" t="str">
        <f t="shared" si="436"/>
        <v>)</v>
      </c>
      <c r="S940" s="38">
        <f>IF($D940&lt;=2024,COUNTIFS(Vypocet_SKRYT!AT937:AV937,"&gt;=1"),"")</f>
        <v>0</v>
      </c>
      <c r="T940" s="39" t="str">
        <f t="shared" si="437"/>
        <v>x</v>
      </c>
      <c r="U940" s="35" t="str">
        <f t="shared" si="438"/>
        <v>(</v>
      </c>
      <c r="V940" s="35" t="str">
        <f t="shared" si="439"/>
        <v>1</v>
      </c>
      <c r="W940" s="35" t="str">
        <f t="shared" si="440"/>
        <v>+</v>
      </c>
      <c r="X940" s="37">
        <f>IF($D940&lt;=2025,VstupniParametry_SKRYT!$D$9,"")</f>
        <v>1.7999999999999999E-2</v>
      </c>
      <c r="Y940" s="35" t="str">
        <f t="shared" si="441"/>
        <v>)</v>
      </c>
      <c r="Z940" s="38">
        <f>IF(AND(D940&lt;2025,2025&lt;=Zisk!$D$10),1,IF(D940=2025,0,""))</f>
        <v>1</v>
      </c>
      <c r="AA940" s="39" t="str">
        <f>IF(AND($D940&lt;=2025,Zisk!$D$10&gt;=2026),"x","")</f>
        <v/>
      </c>
      <c r="AB940" s="35" t="str">
        <f>IF(AND($D940&lt;=2026,Zisk!$D$10&gt;=2026),"(","")</f>
        <v/>
      </c>
      <c r="AC940" s="35" t="str">
        <f>IF(AND($D940&lt;=2026,Zisk!$D$10&gt;=2026),"1","")</f>
        <v/>
      </c>
      <c r="AD940" s="35" t="str">
        <f>IF(AND($D940&lt;=2026,Zisk!$D$10&gt;=2026),"+","")</f>
        <v/>
      </c>
      <c r="AE940" s="37" t="str">
        <f>IF(AND($D940&lt;=2026,Zisk!$D$10&gt;=2026),VstupniParametry_SKRYT!$D$10,"")</f>
        <v/>
      </c>
      <c r="AF940" s="35" t="str">
        <f>IF(AND($D940&lt;=2026,Zisk!$D$10&gt;=2026),")","")</f>
        <v/>
      </c>
      <c r="AG940" s="38" t="str">
        <f>IF(AND(D940&lt;2026,2026&lt;=Zisk!$D$10),1,IF(D940=2026,0,""))</f>
        <v/>
      </c>
      <c r="AH940" s="39" t="str">
        <f>IF(AND($D940&lt;=2026,Zisk!$D$10&gt;=2027),"x","")</f>
        <v/>
      </c>
      <c r="AI940" s="35" t="str">
        <f>IF(AND($D940&lt;=2027,Zisk!$D$10&gt;=2027),"(","")</f>
        <v/>
      </c>
      <c r="AJ940" s="35" t="str">
        <f>IF(AND($D940&lt;=2027,Zisk!$D$10&gt;=2027),"1","")</f>
        <v/>
      </c>
      <c r="AK940" s="35" t="str">
        <f>IF(AND($D940&lt;=2027,Zisk!$D$10&gt;=2027),"+","")</f>
        <v/>
      </c>
      <c r="AL940" s="37" t="str">
        <f>IF(AND($D940&lt;=2027,Zisk!$D$10&gt;=2027),VstupniParametry_SKRYT!$D$11,"")</f>
        <v/>
      </c>
      <c r="AM940" s="35" t="str">
        <f>IF(AND($D940&lt;=2027,Zisk!$D$10&gt;=2027),")","")</f>
        <v/>
      </c>
      <c r="AN940" s="38" t="str">
        <f>IF(AND(D940&lt;2027,2027&lt;=Zisk!$D$10),1,IF(D940=2027,0,""))</f>
        <v/>
      </c>
      <c r="AO940" s="39" t="str">
        <f>IF(AND($D940&lt;=2027,Zisk!$D$10&gt;=2028),"x","")</f>
        <v/>
      </c>
      <c r="AP940" s="35" t="str">
        <f>IF(AND($D940&lt;=2028,Zisk!$D$10&gt;=2028),"(","")</f>
        <v/>
      </c>
      <c r="AQ940" s="35" t="str">
        <f>IF(AND($D940&lt;=2028,Zisk!$D$10&gt;=2028),"1","")</f>
        <v/>
      </c>
      <c r="AR940" s="35" t="str">
        <f>IF(AND($D940&lt;=2028,Zisk!$D$10&gt;=2028),"+","")</f>
        <v/>
      </c>
      <c r="AS940" s="37" t="str">
        <f>IF(AND($D940&lt;=2028,Zisk!$D$10&gt;=2028),VstupniParametry_SKRYT!$D$12,"")</f>
        <v/>
      </c>
      <c r="AT940" s="35" t="str">
        <f>IF(AND($D940&lt;=2028,Zisk!$D$10&gt;=2028),")","")</f>
        <v/>
      </c>
      <c r="AU940" s="38" t="str">
        <f>IF(AND(D940&lt;2028,2028&lt;=Zisk!$D$10),1,IF(D940=2028,0,""))</f>
        <v/>
      </c>
      <c r="AV940" s="39" t="str">
        <f>IF(AND($D940&lt;=2028,Zisk!$D$10&gt;=2029),"x","")</f>
        <v/>
      </c>
      <c r="AW940" s="35" t="str">
        <f>IF(AND($D940&lt;=2029,Zisk!$D$10&gt;=2029),"(","")</f>
        <v/>
      </c>
      <c r="AX940" s="35" t="str">
        <f>IF(AND($D940&lt;=2029,Zisk!$D$10&gt;=2029),"1","")</f>
        <v/>
      </c>
      <c r="AY940" s="35" t="str">
        <f>IF(AND($D940&lt;=2029,Zisk!$D$10&gt;=2029),"+","")</f>
        <v/>
      </c>
      <c r="AZ940" s="37" t="str">
        <f>IF(AND($D940&lt;=2029,Zisk!$D$10&gt;=2029),VstupniParametry_SKRYT!$D$13,"")</f>
        <v/>
      </c>
      <c r="BA940" s="35" t="str">
        <f>IF(AND($D940&lt;=2029,Zisk!$D$10&gt;=2029),")","")</f>
        <v/>
      </c>
      <c r="BB940" s="38" t="str">
        <f>IF(AND(D940&lt;2029,2029&lt;=Zisk!$D$10),1,IF(D940=2029,0,""))</f>
        <v/>
      </c>
      <c r="BC940" s="39" t="str">
        <f>IF(AND($D940&lt;=2029,Zisk!$D$10&gt;=2030),"x","")</f>
        <v/>
      </c>
      <c r="BD940" s="35" t="str">
        <f>IF(AND($D940&lt;=2030,Zisk!$D$10&gt;=2030),"(","")</f>
        <v/>
      </c>
      <c r="BE940" s="35" t="str">
        <f>IF(AND($D940&lt;=2030,Zisk!$D$10&gt;=2030),"1","")</f>
        <v/>
      </c>
      <c r="BF940" s="35" t="str">
        <f>IF(AND($D940&lt;=2030,Zisk!$D$10&gt;=2030),"+","")</f>
        <v/>
      </c>
      <c r="BG940" s="37" t="str">
        <f>IF(AND($D940&lt;=2030,Zisk!$D$10&gt;=2030),VstupniParametry_SKRYT!$D$14,"")</f>
        <v/>
      </c>
      <c r="BH940" s="35" t="str">
        <f>IF(AND($D940&lt;=2030,Zisk!$D$10&gt;=2030),")","")</f>
        <v/>
      </c>
      <c r="BI940" s="38" t="str">
        <f>IF(AND(D940&lt;2030,2030&lt;=Zisk!$D$10),1,IF(D940=2030,0,""))</f>
        <v/>
      </c>
      <c r="BJ940" s="40" t="s">
        <v>32</v>
      </c>
      <c r="BK940" s="37">
        <f t="shared" si="454"/>
        <v>1</v>
      </c>
      <c r="BL940" s="35" t="str">
        <f t="shared" si="455"/>
        <v>x</v>
      </c>
      <c r="BM940" s="41">
        <f t="shared" si="456"/>
        <v>1</v>
      </c>
      <c r="BN940" s="37" t="str">
        <f t="shared" si="457"/>
        <v>x</v>
      </c>
      <c r="BO940" s="41">
        <f t="shared" si="442"/>
        <v>1.018</v>
      </c>
      <c r="BP940" s="41" t="str">
        <f t="shared" si="443"/>
        <v/>
      </c>
      <c r="BQ940" s="41" t="str">
        <f t="shared" si="444"/>
        <v/>
      </c>
      <c r="BR940" s="41" t="str">
        <f t="shared" si="445"/>
        <v/>
      </c>
      <c r="BS940" s="41" t="str">
        <f t="shared" si="446"/>
        <v/>
      </c>
      <c r="BT940" s="41" t="str">
        <f t="shared" si="447"/>
        <v/>
      </c>
      <c r="BU940" s="41" t="str">
        <f t="shared" si="448"/>
        <v/>
      </c>
      <c r="BV940" s="41" t="str">
        <f t="shared" si="449"/>
        <v/>
      </c>
      <c r="BW940" s="41" t="str">
        <f t="shared" si="450"/>
        <v/>
      </c>
      <c r="BX940" s="41" t="str">
        <f t="shared" si="451"/>
        <v/>
      </c>
      <c r="BY940" s="41" t="str">
        <f t="shared" si="452"/>
        <v/>
      </c>
      <c r="BZ940" s="40" t="s">
        <v>32</v>
      </c>
      <c r="CA940" s="41">
        <f t="shared" si="453"/>
        <v>1.018</v>
      </c>
      <c r="CB940" s="35"/>
      <c r="CC940" s="36">
        <f>IF(D940&gt;Zisk!$D$10,"",E940*CA940)</f>
        <v>0</v>
      </c>
    </row>
    <row r="941" spans="2:81" x14ac:dyDescent="0.2">
      <c r="B941" s="28" t="str">
        <f>Zisk!B952</f>
        <v/>
      </c>
      <c r="C941" s="28">
        <f>Zisk!C952</f>
        <v>0</v>
      </c>
      <c r="D941" s="28">
        <f>Zisk!E952</f>
        <v>0</v>
      </c>
      <c r="E941" s="29">
        <f>Zisk!D952</f>
        <v>0</v>
      </c>
      <c r="F941" s="29"/>
      <c r="G941" s="28" t="str">
        <f t="shared" si="428"/>
        <v>(</v>
      </c>
      <c r="H941" s="28" t="str">
        <f t="shared" si="429"/>
        <v>1</v>
      </c>
      <c r="I941" s="28" t="str">
        <f t="shared" si="430"/>
        <v>+</v>
      </c>
      <c r="J941" s="30">
        <f>IF($D941&lt;=2021,VstupniParametry_SKRYT!$D$5,"")</f>
        <v>0.02</v>
      </c>
      <c r="K941" s="28" t="str">
        <f t="shared" si="431"/>
        <v>)</v>
      </c>
      <c r="L941" s="31">
        <f>IF($D941&lt;=2021,COUNTIF(Vypocet_SKRYT!T938:AS938,"&gt;=1"),"")</f>
        <v>0</v>
      </c>
      <c r="M941" s="32" t="str">
        <f t="shared" si="432"/>
        <v>x</v>
      </c>
      <c r="N941" s="28" t="str">
        <f t="shared" si="433"/>
        <v>(</v>
      </c>
      <c r="O941" s="28" t="str">
        <f t="shared" si="434"/>
        <v>1</v>
      </c>
      <c r="P941" s="28" t="str">
        <f t="shared" si="435"/>
        <v>+</v>
      </c>
      <c r="Q941" s="30">
        <f>IF($D941&lt;=2024,VstupniParametry_SKRYT!$D$6,"")</f>
        <v>0.06</v>
      </c>
      <c r="R941" s="28" t="str">
        <f t="shared" si="436"/>
        <v>)</v>
      </c>
      <c r="S941" s="31">
        <f>IF($D941&lt;=2024,COUNTIFS(Vypocet_SKRYT!AT938:AV938,"&gt;=1"),"")</f>
        <v>0</v>
      </c>
      <c r="T941" s="32" t="str">
        <f t="shared" si="437"/>
        <v>x</v>
      </c>
      <c r="U941" s="28" t="str">
        <f t="shared" si="438"/>
        <v>(</v>
      </c>
      <c r="V941" s="28" t="str">
        <f t="shared" si="439"/>
        <v>1</v>
      </c>
      <c r="W941" s="28" t="str">
        <f t="shared" si="440"/>
        <v>+</v>
      </c>
      <c r="X941" s="30">
        <f>IF($D941&lt;=2025,VstupniParametry_SKRYT!$D$9,"")</f>
        <v>1.7999999999999999E-2</v>
      </c>
      <c r="Y941" s="28" t="str">
        <f t="shared" si="441"/>
        <v>)</v>
      </c>
      <c r="Z941" s="31">
        <f>IF(AND(D941&lt;2025,2025&lt;=Zisk!$D$10),1,IF(D941=2025,0,""))</f>
        <v>1</v>
      </c>
      <c r="AA941" s="32" t="str">
        <f>IF(AND($D941&lt;=2025,Zisk!$D$10&gt;=2026),"x","")</f>
        <v/>
      </c>
      <c r="AB941" s="28" t="str">
        <f>IF(AND($D941&lt;=2026,Zisk!$D$10&gt;=2026),"(","")</f>
        <v/>
      </c>
      <c r="AC941" s="28" t="str">
        <f>IF(AND($D941&lt;=2026,Zisk!$D$10&gt;=2026),"1","")</f>
        <v/>
      </c>
      <c r="AD941" s="28" t="str">
        <f>IF(AND($D941&lt;=2026,Zisk!$D$10&gt;=2026),"+","")</f>
        <v/>
      </c>
      <c r="AE941" s="30" t="str">
        <f>IF(AND($D941&lt;=2026,Zisk!$D$10&gt;=2026),VstupniParametry_SKRYT!$D$10,"")</f>
        <v/>
      </c>
      <c r="AF941" s="28" t="str">
        <f>IF(AND($D941&lt;=2026,Zisk!$D$10&gt;=2026),")","")</f>
        <v/>
      </c>
      <c r="AG941" s="31" t="str">
        <f>IF(AND(D941&lt;2026,2026&lt;=Zisk!$D$10),1,IF(D941=2026,0,""))</f>
        <v/>
      </c>
      <c r="AH941" s="32" t="str">
        <f>IF(AND($D941&lt;=2026,Zisk!$D$10&gt;=2027),"x","")</f>
        <v/>
      </c>
      <c r="AI941" s="28" t="str">
        <f>IF(AND($D941&lt;=2027,Zisk!$D$10&gt;=2027),"(","")</f>
        <v/>
      </c>
      <c r="AJ941" s="28" t="str">
        <f>IF(AND($D941&lt;=2027,Zisk!$D$10&gt;=2027),"1","")</f>
        <v/>
      </c>
      <c r="AK941" s="28" t="str">
        <f>IF(AND($D941&lt;=2027,Zisk!$D$10&gt;=2027),"+","")</f>
        <v/>
      </c>
      <c r="AL941" s="30" t="str">
        <f>IF(AND($D941&lt;=2027,Zisk!$D$10&gt;=2027),VstupniParametry_SKRYT!$D$11,"")</f>
        <v/>
      </c>
      <c r="AM941" s="28" t="str">
        <f>IF(AND($D941&lt;=2027,Zisk!$D$10&gt;=2027),")","")</f>
        <v/>
      </c>
      <c r="AN941" s="31" t="str">
        <f>IF(AND(D941&lt;2027,2027&lt;=Zisk!$D$10),1,IF(D941=2027,0,""))</f>
        <v/>
      </c>
      <c r="AO941" s="32" t="str">
        <f>IF(AND($D941&lt;=2027,Zisk!$D$10&gt;=2028),"x","")</f>
        <v/>
      </c>
      <c r="AP941" s="28" t="str">
        <f>IF(AND($D941&lt;=2028,Zisk!$D$10&gt;=2028),"(","")</f>
        <v/>
      </c>
      <c r="AQ941" s="28" t="str">
        <f>IF(AND($D941&lt;=2028,Zisk!$D$10&gt;=2028),"1","")</f>
        <v/>
      </c>
      <c r="AR941" s="28" t="str">
        <f>IF(AND($D941&lt;=2028,Zisk!$D$10&gt;=2028),"+","")</f>
        <v/>
      </c>
      <c r="AS941" s="30" t="str">
        <f>IF(AND($D941&lt;=2028,Zisk!$D$10&gt;=2028),VstupniParametry_SKRYT!$D$12,"")</f>
        <v/>
      </c>
      <c r="AT941" s="28" t="str">
        <f>IF(AND($D941&lt;=2028,Zisk!$D$10&gt;=2028),")","")</f>
        <v/>
      </c>
      <c r="AU941" s="31" t="str">
        <f>IF(AND(D941&lt;2028,2028&lt;=Zisk!$D$10),1,IF(D941=2028,0,""))</f>
        <v/>
      </c>
      <c r="AV941" s="32" t="str">
        <f>IF(AND($D941&lt;=2028,Zisk!$D$10&gt;=2029),"x","")</f>
        <v/>
      </c>
      <c r="AW941" s="28" t="str">
        <f>IF(AND($D941&lt;=2029,Zisk!$D$10&gt;=2029),"(","")</f>
        <v/>
      </c>
      <c r="AX941" s="28" t="str">
        <f>IF(AND($D941&lt;=2029,Zisk!$D$10&gt;=2029),"1","")</f>
        <v/>
      </c>
      <c r="AY941" s="28" t="str">
        <f>IF(AND($D941&lt;=2029,Zisk!$D$10&gt;=2029),"+","")</f>
        <v/>
      </c>
      <c r="AZ941" s="30" t="str">
        <f>IF(AND($D941&lt;=2029,Zisk!$D$10&gt;=2029),VstupniParametry_SKRYT!$D$13,"")</f>
        <v/>
      </c>
      <c r="BA941" s="28" t="str">
        <f>IF(AND($D941&lt;=2029,Zisk!$D$10&gt;=2029),")","")</f>
        <v/>
      </c>
      <c r="BB941" s="31" t="str">
        <f>IF(AND(D941&lt;2029,2029&lt;=Zisk!$D$10),1,IF(D941=2029,0,""))</f>
        <v/>
      </c>
      <c r="BC941" s="32" t="str">
        <f>IF(AND($D941&lt;=2029,Zisk!$D$10&gt;=2030),"x","")</f>
        <v/>
      </c>
      <c r="BD941" s="28" t="str">
        <f>IF(AND($D941&lt;=2030,Zisk!$D$10&gt;=2030),"(","")</f>
        <v/>
      </c>
      <c r="BE941" s="28" t="str">
        <f>IF(AND($D941&lt;=2030,Zisk!$D$10&gt;=2030),"1","")</f>
        <v/>
      </c>
      <c r="BF941" s="28" t="str">
        <f>IF(AND($D941&lt;=2030,Zisk!$D$10&gt;=2030),"+","")</f>
        <v/>
      </c>
      <c r="BG941" s="30" t="str">
        <f>IF(AND($D941&lt;=2030,Zisk!$D$10&gt;=2030),VstupniParametry_SKRYT!$D$14,"")</f>
        <v/>
      </c>
      <c r="BH941" s="28" t="str">
        <f>IF(AND($D941&lt;=2030,Zisk!$D$10&gt;=2030),")","")</f>
        <v/>
      </c>
      <c r="BI941" s="31" t="str">
        <f>IF(AND(D941&lt;2030,2030&lt;=Zisk!$D$10),1,IF(D941=2030,0,""))</f>
        <v/>
      </c>
      <c r="BJ941" s="33" t="s">
        <v>32</v>
      </c>
      <c r="BK941" s="30">
        <f t="shared" si="454"/>
        <v>1</v>
      </c>
      <c r="BL941" s="28" t="str">
        <f t="shared" si="455"/>
        <v>x</v>
      </c>
      <c r="BM941" s="34">
        <f t="shared" si="456"/>
        <v>1</v>
      </c>
      <c r="BN941" s="30" t="str">
        <f t="shared" si="457"/>
        <v>x</v>
      </c>
      <c r="BO941" s="34">
        <f t="shared" si="442"/>
        <v>1.018</v>
      </c>
      <c r="BP941" s="34" t="str">
        <f t="shared" si="443"/>
        <v/>
      </c>
      <c r="BQ941" s="34" t="str">
        <f t="shared" si="444"/>
        <v/>
      </c>
      <c r="BR941" s="34" t="str">
        <f t="shared" si="445"/>
        <v/>
      </c>
      <c r="BS941" s="34" t="str">
        <f t="shared" si="446"/>
        <v/>
      </c>
      <c r="BT941" s="34" t="str">
        <f t="shared" si="447"/>
        <v/>
      </c>
      <c r="BU941" s="34" t="str">
        <f t="shared" si="448"/>
        <v/>
      </c>
      <c r="BV941" s="34" t="str">
        <f t="shared" si="449"/>
        <v/>
      </c>
      <c r="BW941" s="34" t="str">
        <f t="shared" si="450"/>
        <v/>
      </c>
      <c r="BX941" s="34" t="str">
        <f t="shared" si="451"/>
        <v/>
      </c>
      <c r="BY941" s="34" t="str">
        <f t="shared" si="452"/>
        <v/>
      </c>
      <c r="BZ941" s="33" t="s">
        <v>32</v>
      </c>
      <c r="CA941" s="34">
        <f t="shared" si="453"/>
        <v>1.018</v>
      </c>
      <c r="CB941" s="28"/>
      <c r="CC941" s="29">
        <f>IF(D941&gt;Zisk!$D$10,"",E941*CA941)</f>
        <v>0</v>
      </c>
    </row>
    <row r="942" spans="2:81" x14ac:dyDescent="0.2">
      <c r="B942" s="35" t="str">
        <f>Zisk!B953</f>
        <v/>
      </c>
      <c r="C942" s="35">
        <f>Zisk!C953</f>
        <v>0</v>
      </c>
      <c r="D942" s="35">
        <f>Zisk!E953</f>
        <v>0</v>
      </c>
      <c r="E942" s="36">
        <f>Zisk!D953</f>
        <v>0</v>
      </c>
      <c r="F942" s="36"/>
      <c r="G942" s="35" t="str">
        <f t="shared" si="428"/>
        <v>(</v>
      </c>
      <c r="H942" s="35" t="str">
        <f t="shared" si="429"/>
        <v>1</v>
      </c>
      <c r="I942" s="35" t="str">
        <f t="shared" si="430"/>
        <v>+</v>
      </c>
      <c r="J942" s="37">
        <f>IF($D942&lt;=2021,VstupniParametry_SKRYT!$D$5,"")</f>
        <v>0.02</v>
      </c>
      <c r="K942" s="35" t="str">
        <f t="shared" si="431"/>
        <v>)</v>
      </c>
      <c r="L942" s="38">
        <f>IF($D942&lt;=2021,COUNTIF(Vypocet_SKRYT!T939:AS939,"&gt;=1"),"")</f>
        <v>0</v>
      </c>
      <c r="M942" s="39" t="str">
        <f t="shared" si="432"/>
        <v>x</v>
      </c>
      <c r="N942" s="35" t="str">
        <f t="shared" si="433"/>
        <v>(</v>
      </c>
      <c r="O942" s="35" t="str">
        <f t="shared" si="434"/>
        <v>1</v>
      </c>
      <c r="P942" s="35" t="str">
        <f t="shared" si="435"/>
        <v>+</v>
      </c>
      <c r="Q942" s="37">
        <f>IF($D942&lt;=2024,VstupniParametry_SKRYT!$D$6,"")</f>
        <v>0.06</v>
      </c>
      <c r="R942" s="35" t="str">
        <f t="shared" si="436"/>
        <v>)</v>
      </c>
      <c r="S942" s="38">
        <f>IF($D942&lt;=2024,COUNTIFS(Vypocet_SKRYT!AT939:AV939,"&gt;=1"),"")</f>
        <v>0</v>
      </c>
      <c r="T942" s="39" t="str">
        <f t="shared" si="437"/>
        <v>x</v>
      </c>
      <c r="U942" s="35" t="str">
        <f t="shared" si="438"/>
        <v>(</v>
      </c>
      <c r="V942" s="35" t="str">
        <f t="shared" si="439"/>
        <v>1</v>
      </c>
      <c r="W942" s="35" t="str">
        <f t="shared" si="440"/>
        <v>+</v>
      </c>
      <c r="X942" s="37">
        <f>IF($D942&lt;=2025,VstupniParametry_SKRYT!$D$9,"")</f>
        <v>1.7999999999999999E-2</v>
      </c>
      <c r="Y942" s="35" t="str">
        <f t="shared" si="441"/>
        <v>)</v>
      </c>
      <c r="Z942" s="38">
        <f>IF(AND(D942&lt;2025,2025&lt;=Zisk!$D$10),1,IF(D942=2025,0,""))</f>
        <v>1</v>
      </c>
      <c r="AA942" s="39" t="str">
        <f>IF(AND($D942&lt;=2025,Zisk!$D$10&gt;=2026),"x","")</f>
        <v/>
      </c>
      <c r="AB942" s="35" t="str">
        <f>IF(AND($D942&lt;=2026,Zisk!$D$10&gt;=2026),"(","")</f>
        <v/>
      </c>
      <c r="AC942" s="35" t="str">
        <f>IF(AND($D942&lt;=2026,Zisk!$D$10&gt;=2026),"1","")</f>
        <v/>
      </c>
      <c r="AD942" s="35" t="str">
        <f>IF(AND($D942&lt;=2026,Zisk!$D$10&gt;=2026),"+","")</f>
        <v/>
      </c>
      <c r="AE942" s="37" t="str">
        <f>IF(AND($D942&lt;=2026,Zisk!$D$10&gt;=2026),VstupniParametry_SKRYT!$D$10,"")</f>
        <v/>
      </c>
      <c r="AF942" s="35" t="str">
        <f>IF(AND($D942&lt;=2026,Zisk!$D$10&gt;=2026),")","")</f>
        <v/>
      </c>
      <c r="AG942" s="38" t="str">
        <f>IF(AND(D942&lt;2026,2026&lt;=Zisk!$D$10),1,IF(D942=2026,0,""))</f>
        <v/>
      </c>
      <c r="AH942" s="39" t="str">
        <f>IF(AND($D942&lt;=2026,Zisk!$D$10&gt;=2027),"x","")</f>
        <v/>
      </c>
      <c r="AI942" s="35" t="str">
        <f>IF(AND($D942&lt;=2027,Zisk!$D$10&gt;=2027),"(","")</f>
        <v/>
      </c>
      <c r="AJ942" s="35" t="str">
        <f>IF(AND($D942&lt;=2027,Zisk!$D$10&gt;=2027),"1","")</f>
        <v/>
      </c>
      <c r="AK942" s="35" t="str">
        <f>IF(AND($D942&lt;=2027,Zisk!$D$10&gt;=2027),"+","")</f>
        <v/>
      </c>
      <c r="AL942" s="37" t="str">
        <f>IF(AND($D942&lt;=2027,Zisk!$D$10&gt;=2027),VstupniParametry_SKRYT!$D$11,"")</f>
        <v/>
      </c>
      <c r="AM942" s="35" t="str">
        <f>IF(AND($D942&lt;=2027,Zisk!$D$10&gt;=2027),")","")</f>
        <v/>
      </c>
      <c r="AN942" s="38" t="str">
        <f>IF(AND(D942&lt;2027,2027&lt;=Zisk!$D$10),1,IF(D942=2027,0,""))</f>
        <v/>
      </c>
      <c r="AO942" s="39" t="str">
        <f>IF(AND($D942&lt;=2027,Zisk!$D$10&gt;=2028),"x","")</f>
        <v/>
      </c>
      <c r="AP942" s="35" t="str">
        <f>IF(AND($D942&lt;=2028,Zisk!$D$10&gt;=2028),"(","")</f>
        <v/>
      </c>
      <c r="AQ942" s="35" t="str">
        <f>IF(AND($D942&lt;=2028,Zisk!$D$10&gt;=2028),"1","")</f>
        <v/>
      </c>
      <c r="AR942" s="35" t="str">
        <f>IF(AND($D942&lt;=2028,Zisk!$D$10&gt;=2028),"+","")</f>
        <v/>
      </c>
      <c r="AS942" s="37" t="str">
        <f>IF(AND($D942&lt;=2028,Zisk!$D$10&gt;=2028),VstupniParametry_SKRYT!$D$12,"")</f>
        <v/>
      </c>
      <c r="AT942" s="35" t="str">
        <f>IF(AND($D942&lt;=2028,Zisk!$D$10&gt;=2028),")","")</f>
        <v/>
      </c>
      <c r="AU942" s="38" t="str">
        <f>IF(AND(D942&lt;2028,2028&lt;=Zisk!$D$10),1,IF(D942=2028,0,""))</f>
        <v/>
      </c>
      <c r="AV942" s="39" t="str">
        <f>IF(AND($D942&lt;=2028,Zisk!$D$10&gt;=2029),"x","")</f>
        <v/>
      </c>
      <c r="AW942" s="35" t="str">
        <f>IF(AND($D942&lt;=2029,Zisk!$D$10&gt;=2029),"(","")</f>
        <v/>
      </c>
      <c r="AX942" s="35" t="str">
        <f>IF(AND($D942&lt;=2029,Zisk!$D$10&gt;=2029),"1","")</f>
        <v/>
      </c>
      <c r="AY942" s="35" t="str">
        <f>IF(AND($D942&lt;=2029,Zisk!$D$10&gt;=2029),"+","")</f>
        <v/>
      </c>
      <c r="AZ942" s="37" t="str">
        <f>IF(AND($D942&lt;=2029,Zisk!$D$10&gt;=2029),VstupniParametry_SKRYT!$D$13,"")</f>
        <v/>
      </c>
      <c r="BA942" s="35" t="str">
        <f>IF(AND($D942&lt;=2029,Zisk!$D$10&gt;=2029),")","")</f>
        <v/>
      </c>
      <c r="BB942" s="38" t="str">
        <f>IF(AND(D942&lt;2029,2029&lt;=Zisk!$D$10),1,IF(D942=2029,0,""))</f>
        <v/>
      </c>
      <c r="BC942" s="39" t="str">
        <f>IF(AND($D942&lt;=2029,Zisk!$D$10&gt;=2030),"x","")</f>
        <v/>
      </c>
      <c r="BD942" s="35" t="str">
        <f>IF(AND($D942&lt;=2030,Zisk!$D$10&gt;=2030),"(","")</f>
        <v/>
      </c>
      <c r="BE942" s="35" t="str">
        <f>IF(AND($D942&lt;=2030,Zisk!$D$10&gt;=2030),"1","")</f>
        <v/>
      </c>
      <c r="BF942" s="35" t="str">
        <f>IF(AND($D942&lt;=2030,Zisk!$D$10&gt;=2030),"+","")</f>
        <v/>
      </c>
      <c r="BG942" s="37" t="str">
        <f>IF(AND($D942&lt;=2030,Zisk!$D$10&gt;=2030),VstupniParametry_SKRYT!$D$14,"")</f>
        <v/>
      </c>
      <c r="BH942" s="35" t="str">
        <f>IF(AND($D942&lt;=2030,Zisk!$D$10&gt;=2030),")","")</f>
        <v/>
      </c>
      <c r="BI942" s="38" t="str">
        <f>IF(AND(D942&lt;2030,2030&lt;=Zisk!$D$10),1,IF(D942=2030,0,""))</f>
        <v/>
      </c>
      <c r="BJ942" s="40" t="s">
        <v>32</v>
      </c>
      <c r="BK942" s="37">
        <f t="shared" si="454"/>
        <v>1</v>
      </c>
      <c r="BL942" s="35" t="str">
        <f t="shared" si="455"/>
        <v>x</v>
      </c>
      <c r="BM942" s="41">
        <f t="shared" si="456"/>
        <v>1</v>
      </c>
      <c r="BN942" s="37" t="str">
        <f t="shared" si="457"/>
        <v>x</v>
      </c>
      <c r="BO942" s="41">
        <f t="shared" si="442"/>
        <v>1.018</v>
      </c>
      <c r="BP942" s="41" t="str">
        <f t="shared" si="443"/>
        <v/>
      </c>
      <c r="BQ942" s="41" t="str">
        <f t="shared" si="444"/>
        <v/>
      </c>
      <c r="BR942" s="41" t="str">
        <f t="shared" si="445"/>
        <v/>
      </c>
      <c r="BS942" s="41" t="str">
        <f t="shared" si="446"/>
        <v/>
      </c>
      <c r="BT942" s="41" t="str">
        <f t="shared" si="447"/>
        <v/>
      </c>
      <c r="BU942" s="41" t="str">
        <f t="shared" si="448"/>
        <v/>
      </c>
      <c r="BV942" s="41" t="str">
        <f t="shared" si="449"/>
        <v/>
      </c>
      <c r="BW942" s="41" t="str">
        <f t="shared" si="450"/>
        <v/>
      </c>
      <c r="BX942" s="41" t="str">
        <f t="shared" si="451"/>
        <v/>
      </c>
      <c r="BY942" s="41" t="str">
        <f t="shared" si="452"/>
        <v/>
      </c>
      <c r="BZ942" s="40" t="s">
        <v>32</v>
      </c>
      <c r="CA942" s="41">
        <f t="shared" si="453"/>
        <v>1.018</v>
      </c>
      <c r="CB942" s="35"/>
      <c r="CC942" s="36">
        <f>IF(D942&gt;Zisk!$D$10,"",E942*CA942)</f>
        <v>0</v>
      </c>
    </row>
    <row r="943" spans="2:81" x14ac:dyDescent="0.2">
      <c r="B943" s="28" t="str">
        <f>Zisk!B954</f>
        <v/>
      </c>
      <c r="C943" s="28">
        <f>Zisk!C954</f>
        <v>0</v>
      </c>
      <c r="D943" s="28">
        <f>Zisk!E954</f>
        <v>0</v>
      </c>
      <c r="E943" s="29">
        <f>Zisk!D954</f>
        <v>0</v>
      </c>
      <c r="F943" s="29"/>
      <c r="G943" s="28" t="str">
        <f t="shared" si="428"/>
        <v>(</v>
      </c>
      <c r="H943" s="28" t="str">
        <f t="shared" si="429"/>
        <v>1</v>
      </c>
      <c r="I943" s="28" t="str">
        <f t="shared" si="430"/>
        <v>+</v>
      </c>
      <c r="J943" s="30">
        <f>IF($D943&lt;=2021,VstupniParametry_SKRYT!$D$5,"")</f>
        <v>0.02</v>
      </c>
      <c r="K943" s="28" t="str">
        <f t="shared" si="431"/>
        <v>)</v>
      </c>
      <c r="L943" s="31">
        <f>IF($D943&lt;=2021,COUNTIF(Vypocet_SKRYT!T940:AS940,"&gt;=1"),"")</f>
        <v>0</v>
      </c>
      <c r="M943" s="32" t="str">
        <f t="shared" si="432"/>
        <v>x</v>
      </c>
      <c r="N943" s="28" t="str">
        <f t="shared" si="433"/>
        <v>(</v>
      </c>
      <c r="O943" s="28" t="str">
        <f t="shared" si="434"/>
        <v>1</v>
      </c>
      <c r="P943" s="28" t="str">
        <f t="shared" si="435"/>
        <v>+</v>
      </c>
      <c r="Q943" s="30">
        <f>IF($D943&lt;=2024,VstupniParametry_SKRYT!$D$6,"")</f>
        <v>0.06</v>
      </c>
      <c r="R943" s="28" t="str">
        <f t="shared" si="436"/>
        <v>)</v>
      </c>
      <c r="S943" s="31">
        <f>IF($D943&lt;=2024,COUNTIFS(Vypocet_SKRYT!AT940:AV940,"&gt;=1"),"")</f>
        <v>0</v>
      </c>
      <c r="T943" s="32" t="str">
        <f t="shared" si="437"/>
        <v>x</v>
      </c>
      <c r="U943" s="28" t="str">
        <f t="shared" si="438"/>
        <v>(</v>
      </c>
      <c r="V943" s="28" t="str">
        <f t="shared" si="439"/>
        <v>1</v>
      </c>
      <c r="W943" s="28" t="str">
        <f t="shared" si="440"/>
        <v>+</v>
      </c>
      <c r="X943" s="30">
        <f>IF($D943&lt;=2025,VstupniParametry_SKRYT!$D$9,"")</f>
        <v>1.7999999999999999E-2</v>
      </c>
      <c r="Y943" s="28" t="str">
        <f t="shared" si="441"/>
        <v>)</v>
      </c>
      <c r="Z943" s="31">
        <f>IF(AND(D943&lt;2025,2025&lt;=Zisk!$D$10),1,IF(D943=2025,0,""))</f>
        <v>1</v>
      </c>
      <c r="AA943" s="32" t="str">
        <f>IF(AND($D943&lt;=2025,Zisk!$D$10&gt;=2026),"x","")</f>
        <v/>
      </c>
      <c r="AB943" s="28" t="str">
        <f>IF(AND($D943&lt;=2026,Zisk!$D$10&gt;=2026),"(","")</f>
        <v/>
      </c>
      <c r="AC943" s="28" t="str">
        <f>IF(AND($D943&lt;=2026,Zisk!$D$10&gt;=2026),"1","")</f>
        <v/>
      </c>
      <c r="AD943" s="28" t="str">
        <f>IF(AND($D943&lt;=2026,Zisk!$D$10&gt;=2026),"+","")</f>
        <v/>
      </c>
      <c r="AE943" s="30" t="str">
        <f>IF(AND($D943&lt;=2026,Zisk!$D$10&gt;=2026),VstupniParametry_SKRYT!$D$10,"")</f>
        <v/>
      </c>
      <c r="AF943" s="28" t="str">
        <f>IF(AND($D943&lt;=2026,Zisk!$D$10&gt;=2026),")","")</f>
        <v/>
      </c>
      <c r="AG943" s="31" t="str">
        <f>IF(AND(D943&lt;2026,2026&lt;=Zisk!$D$10),1,IF(D943=2026,0,""))</f>
        <v/>
      </c>
      <c r="AH943" s="32" t="str">
        <f>IF(AND($D943&lt;=2026,Zisk!$D$10&gt;=2027),"x","")</f>
        <v/>
      </c>
      <c r="AI943" s="28" t="str">
        <f>IF(AND($D943&lt;=2027,Zisk!$D$10&gt;=2027),"(","")</f>
        <v/>
      </c>
      <c r="AJ943" s="28" t="str">
        <f>IF(AND($D943&lt;=2027,Zisk!$D$10&gt;=2027),"1","")</f>
        <v/>
      </c>
      <c r="AK943" s="28" t="str">
        <f>IF(AND($D943&lt;=2027,Zisk!$D$10&gt;=2027),"+","")</f>
        <v/>
      </c>
      <c r="AL943" s="30" t="str">
        <f>IF(AND($D943&lt;=2027,Zisk!$D$10&gt;=2027),VstupniParametry_SKRYT!$D$11,"")</f>
        <v/>
      </c>
      <c r="AM943" s="28" t="str">
        <f>IF(AND($D943&lt;=2027,Zisk!$D$10&gt;=2027),")","")</f>
        <v/>
      </c>
      <c r="AN943" s="31" t="str">
        <f>IF(AND(D943&lt;2027,2027&lt;=Zisk!$D$10),1,IF(D943=2027,0,""))</f>
        <v/>
      </c>
      <c r="AO943" s="32" t="str">
        <f>IF(AND($D943&lt;=2027,Zisk!$D$10&gt;=2028),"x","")</f>
        <v/>
      </c>
      <c r="AP943" s="28" t="str">
        <f>IF(AND($D943&lt;=2028,Zisk!$D$10&gt;=2028),"(","")</f>
        <v/>
      </c>
      <c r="AQ943" s="28" t="str">
        <f>IF(AND($D943&lt;=2028,Zisk!$D$10&gt;=2028),"1","")</f>
        <v/>
      </c>
      <c r="AR943" s="28" t="str">
        <f>IF(AND($D943&lt;=2028,Zisk!$D$10&gt;=2028),"+","")</f>
        <v/>
      </c>
      <c r="AS943" s="30" t="str">
        <f>IF(AND($D943&lt;=2028,Zisk!$D$10&gt;=2028),VstupniParametry_SKRYT!$D$12,"")</f>
        <v/>
      </c>
      <c r="AT943" s="28" t="str">
        <f>IF(AND($D943&lt;=2028,Zisk!$D$10&gt;=2028),")","")</f>
        <v/>
      </c>
      <c r="AU943" s="31" t="str">
        <f>IF(AND(D943&lt;2028,2028&lt;=Zisk!$D$10),1,IF(D943=2028,0,""))</f>
        <v/>
      </c>
      <c r="AV943" s="32" t="str">
        <f>IF(AND($D943&lt;=2028,Zisk!$D$10&gt;=2029),"x","")</f>
        <v/>
      </c>
      <c r="AW943" s="28" t="str">
        <f>IF(AND($D943&lt;=2029,Zisk!$D$10&gt;=2029),"(","")</f>
        <v/>
      </c>
      <c r="AX943" s="28" t="str">
        <f>IF(AND($D943&lt;=2029,Zisk!$D$10&gt;=2029),"1","")</f>
        <v/>
      </c>
      <c r="AY943" s="28" t="str">
        <f>IF(AND($D943&lt;=2029,Zisk!$D$10&gt;=2029),"+","")</f>
        <v/>
      </c>
      <c r="AZ943" s="30" t="str">
        <f>IF(AND($D943&lt;=2029,Zisk!$D$10&gt;=2029),VstupniParametry_SKRYT!$D$13,"")</f>
        <v/>
      </c>
      <c r="BA943" s="28" t="str">
        <f>IF(AND($D943&lt;=2029,Zisk!$D$10&gt;=2029),")","")</f>
        <v/>
      </c>
      <c r="BB943" s="31" t="str">
        <f>IF(AND(D943&lt;2029,2029&lt;=Zisk!$D$10),1,IF(D943=2029,0,""))</f>
        <v/>
      </c>
      <c r="BC943" s="32" t="str">
        <f>IF(AND($D943&lt;=2029,Zisk!$D$10&gt;=2030),"x","")</f>
        <v/>
      </c>
      <c r="BD943" s="28" t="str">
        <f>IF(AND($D943&lt;=2030,Zisk!$D$10&gt;=2030),"(","")</f>
        <v/>
      </c>
      <c r="BE943" s="28" t="str">
        <f>IF(AND($D943&lt;=2030,Zisk!$D$10&gt;=2030),"1","")</f>
        <v/>
      </c>
      <c r="BF943" s="28" t="str">
        <f>IF(AND($D943&lt;=2030,Zisk!$D$10&gt;=2030),"+","")</f>
        <v/>
      </c>
      <c r="BG943" s="30" t="str">
        <f>IF(AND($D943&lt;=2030,Zisk!$D$10&gt;=2030),VstupniParametry_SKRYT!$D$14,"")</f>
        <v/>
      </c>
      <c r="BH943" s="28" t="str">
        <f>IF(AND($D943&lt;=2030,Zisk!$D$10&gt;=2030),")","")</f>
        <v/>
      </c>
      <c r="BI943" s="31" t="str">
        <f>IF(AND(D943&lt;2030,2030&lt;=Zisk!$D$10),1,IF(D943=2030,0,""))</f>
        <v/>
      </c>
      <c r="BJ943" s="33" t="s">
        <v>32</v>
      </c>
      <c r="BK943" s="30">
        <f t="shared" si="454"/>
        <v>1</v>
      </c>
      <c r="BL943" s="28" t="str">
        <f t="shared" si="455"/>
        <v>x</v>
      </c>
      <c r="BM943" s="34">
        <f t="shared" si="456"/>
        <v>1</v>
      </c>
      <c r="BN943" s="30" t="str">
        <f t="shared" si="457"/>
        <v>x</v>
      </c>
      <c r="BO943" s="34">
        <f t="shared" si="442"/>
        <v>1.018</v>
      </c>
      <c r="BP943" s="34" t="str">
        <f t="shared" si="443"/>
        <v/>
      </c>
      <c r="BQ943" s="34" t="str">
        <f t="shared" si="444"/>
        <v/>
      </c>
      <c r="BR943" s="34" t="str">
        <f t="shared" si="445"/>
        <v/>
      </c>
      <c r="BS943" s="34" t="str">
        <f t="shared" si="446"/>
        <v/>
      </c>
      <c r="BT943" s="34" t="str">
        <f t="shared" si="447"/>
        <v/>
      </c>
      <c r="BU943" s="34" t="str">
        <f t="shared" si="448"/>
        <v/>
      </c>
      <c r="BV943" s="34" t="str">
        <f t="shared" si="449"/>
        <v/>
      </c>
      <c r="BW943" s="34" t="str">
        <f t="shared" si="450"/>
        <v/>
      </c>
      <c r="BX943" s="34" t="str">
        <f t="shared" si="451"/>
        <v/>
      </c>
      <c r="BY943" s="34" t="str">
        <f t="shared" si="452"/>
        <v/>
      </c>
      <c r="BZ943" s="33" t="s">
        <v>32</v>
      </c>
      <c r="CA943" s="34">
        <f t="shared" si="453"/>
        <v>1.018</v>
      </c>
      <c r="CB943" s="28"/>
      <c r="CC943" s="29">
        <f>IF(D943&gt;Zisk!$D$10,"",E943*CA943)</f>
        <v>0</v>
      </c>
    </row>
    <row r="944" spans="2:81" x14ac:dyDescent="0.2">
      <c r="B944" s="35" t="str">
        <f>Zisk!B955</f>
        <v/>
      </c>
      <c r="C944" s="35">
        <f>Zisk!C955</f>
        <v>0</v>
      </c>
      <c r="D944" s="35">
        <f>Zisk!E955</f>
        <v>0</v>
      </c>
      <c r="E944" s="36">
        <f>Zisk!D955</f>
        <v>0</v>
      </c>
      <c r="F944" s="36"/>
      <c r="G944" s="35" t="str">
        <f t="shared" si="428"/>
        <v>(</v>
      </c>
      <c r="H944" s="35" t="str">
        <f t="shared" si="429"/>
        <v>1</v>
      </c>
      <c r="I944" s="35" t="str">
        <f t="shared" si="430"/>
        <v>+</v>
      </c>
      <c r="J944" s="37">
        <f>IF($D944&lt;=2021,VstupniParametry_SKRYT!$D$5,"")</f>
        <v>0.02</v>
      </c>
      <c r="K944" s="35" t="str">
        <f t="shared" si="431"/>
        <v>)</v>
      </c>
      <c r="L944" s="38">
        <f>IF($D944&lt;=2021,COUNTIF(Vypocet_SKRYT!T941:AS941,"&gt;=1"),"")</f>
        <v>0</v>
      </c>
      <c r="M944" s="39" t="str">
        <f t="shared" si="432"/>
        <v>x</v>
      </c>
      <c r="N944" s="35" t="str">
        <f t="shared" si="433"/>
        <v>(</v>
      </c>
      <c r="O944" s="35" t="str">
        <f t="shared" si="434"/>
        <v>1</v>
      </c>
      <c r="P944" s="35" t="str">
        <f t="shared" si="435"/>
        <v>+</v>
      </c>
      <c r="Q944" s="37">
        <f>IF($D944&lt;=2024,VstupniParametry_SKRYT!$D$6,"")</f>
        <v>0.06</v>
      </c>
      <c r="R944" s="35" t="str">
        <f t="shared" si="436"/>
        <v>)</v>
      </c>
      <c r="S944" s="38">
        <f>IF($D944&lt;=2024,COUNTIFS(Vypocet_SKRYT!AT941:AV941,"&gt;=1"),"")</f>
        <v>0</v>
      </c>
      <c r="T944" s="39" t="str">
        <f t="shared" si="437"/>
        <v>x</v>
      </c>
      <c r="U944" s="35" t="str">
        <f t="shared" si="438"/>
        <v>(</v>
      </c>
      <c r="V944" s="35" t="str">
        <f t="shared" si="439"/>
        <v>1</v>
      </c>
      <c r="W944" s="35" t="str">
        <f t="shared" si="440"/>
        <v>+</v>
      </c>
      <c r="X944" s="37">
        <f>IF($D944&lt;=2025,VstupniParametry_SKRYT!$D$9,"")</f>
        <v>1.7999999999999999E-2</v>
      </c>
      <c r="Y944" s="35" t="str">
        <f t="shared" si="441"/>
        <v>)</v>
      </c>
      <c r="Z944" s="38">
        <f>IF(AND(D944&lt;2025,2025&lt;=Zisk!$D$10),1,IF(D944=2025,0,""))</f>
        <v>1</v>
      </c>
      <c r="AA944" s="39" t="str">
        <f>IF(AND($D944&lt;=2025,Zisk!$D$10&gt;=2026),"x","")</f>
        <v/>
      </c>
      <c r="AB944" s="35" t="str">
        <f>IF(AND($D944&lt;=2026,Zisk!$D$10&gt;=2026),"(","")</f>
        <v/>
      </c>
      <c r="AC944" s="35" t="str">
        <f>IF(AND($D944&lt;=2026,Zisk!$D$10&gt;=2026),"1","")</f>
        <v/>
      </c>
      <c r="AD944" s="35" t="str">
        <f>IF(AND($D944&lt;=2026,Zisk!$D$10&gt;=2026),"+","")</f>
        <v/>
      </c>
      <c r="AE944" s="37" t="str">
        <f>IF(AND($D944&lt;=2026,Zisk!$D$10&gt;=2026),VstupniParametry_SKRYT!$D$10,"")</f>
        <v/>
      </c>
      <c r="AF944" s="35" t="str">
        <f>IF(AND($D944&lt;=2026,Zisk!$D$10&gt;=2026),")","")</f>
        <v/>
      </c>
      <c r="AG944" s="38" t="str">
        <f>IF(AND(D944&lt;2026,2026&lt;=Zisk!$D$10),1,IF(D944=2026,0,""))</f>
        <v/>
      </c>
      <c r="AH944" s="39" t="str">
        <f>IF(AND($D944&lt;=2026,Zisk!$D$10&gt;=2027),"x","")</f>
        <v/>
      </c>
      <c r="AI944" s="35" t="str">
        <f>IF(AND($D944&lt;=2027,Zisk!$D$10&gt;=2027),"(","")</f>
        <v/>
      </c>
      <c r="AJ944" s="35" t="str">
        <f>IF(AND($D944&lt;=2027,Zisk!$D$10&gt;=2027),"1","")</f>
        <v/>
      </c>
      <c r="AK944" s="35" t="str">
        <f>IF(AND($D944&lt;=2027,Zisk!$D$10&gt;=2027),"+","")</f>
        <v/>
      </c>
      <c r="AL944" s="37" t="str">
        <f>IF(AND($D944&lt;=2027,Zisk!$D$10&gt;=2027),VstupniParametry_SKRYT!$D$11,"")</f>
        <v/>
      </c>
      <c r="AM944" s="35" t="str">
        <f>IF(AND($D944&lt;=2027,Zisk!$D$10&gt;=2027),")","")</f>
        <v/>
      </c>
      <c r="AN944" s="38" t="str">
        <f>IF(AND(D944&lt;2027,2027&lt;=Zisk!$D$10),1,IF(D944=2027,0,""))</f>
        <v/>
      </c>
      <c r="AO944" s="39" t="str">
        <f>IF(AND($D944&lt;=2027,Zisk!$D$10&gt;=2028),"x","")</f>
        <v/>
      </c>
      <c r="AP944" s="35" t="str">
        <f>IF(AND($D944&lt;=2028,Zisk!$D$10&gt;=2028),"(","")</f>
        <v/>
      </c>
      <c r="AQ944" s="35" t="str">
        <f>IF(AND($D944&lt;=2028,Zisk!$D$10&gt;=2028),"1","")</f>
        <v/>
      </c>
      <c r="AR944" s="35" t="str">
        <f>IF(AND($D944&lt;=2028,Zisk!$D$10&gt;=2028),"+","")</f>
        <v/>
      </c>
      <c r="AS944" s="37" t="str">
        <f>IF(AND($D944&lt;=2028,Zisk!$D$10&gt;=2028),VstupniParametry_SKRYT!$D$12,"")</f>
        <v/>
      </c>
      <c r="AT944" s="35" t="str">
        <f>IF(AND($D944&lt;=2028,Zisk!$D$10&gt;=2028),")","")</f>
        <v/>
      </c>
      <c r="AU944" s="38" t="str">
        <f>IF(AND(D944&lt;2028,2028&lt;=Zisk!$D$10),1,IF(D944=2028,0,""))</f>
        <v/>
      </c>
      <c r="AV944" s="39" t="str">
        <f>IF(AND($D944&lt;=2028,Zisk!$D$10&gt;=2029),"x","")</f>
        <v/>
      </c>
      <c r="AW944" s="35" t="str">
        <f>IF(AND($D944&lt;=2029,Zisk!$D$10&gt;=2029),"(","")</f>
        <v/>
      </c>
      <c r="AX944" s="35" t="str">
        <f>IF(AND($D944&lt;=2029,Zisk!$D$10&gt;=2029),"1","")</f>
        <v/>
      </c>
      <c r="AY944" s="35" t="str">
        <f>IF(AND($D944&lt;=2029,Zisk!$D$10&gt;=2029),"+","")</f>
        <v/>
      </c>
      <c r="AZ944" s="37" t="str">
        <f>IF(AND($D944&lt;=2029,Zisk!$D$10&gt;=2029),VstupniParametry_SKRYT!$D$13,"")</f>
        <v/>
      </c>
      <c r="BA944" s="35" t="str">
        <f>IF(AND($D944&lt;=2029,Zisk!$D$10&gt;=2029),")","")</f>
        <v/>
      </c>
      <c r="BB944" s="38" t="str">
        <f>IF(AND(D944&lt;2029,2029&lt;=Zisk!$D$10),1,IF(D944=2029,0,""))</f>
        <v/>
      </c>
      <c r="BC944" s="39" t="str">
        <f>IF(AND($D944&lt;=2029,Zisk!$D$10&gt;=2030),"x","")</f>
        <v/>
      </c>
      <c r="BD944" s="35" t="str">
        <f>IF(AND($D944&lt;=2030,Zisk!$D$10&gt;=2030),"(","")</f>
        <v/>
      </c>
      <c r="BE944" s="35" t="str">
        <f>IF(AND($D944&lt;=2030,Zisk!$D$10&gt;=2030),"1","")</f>
        <v/>
      </c>
      <c r="BF944" s="35" t="str">
        <f>IF(AND($D944&lt;=2030,Zisk!$D$10&gt;=2030),"+","")</f>
        <v/>
      </c>
      <c r="BG944" s="37" t="str">
        <f>IF(AND($D944&lt;=2030,Zisk!$D$10&gt;=2030),VstupniParametry_SKRYT!$D$14,"")</f>
        <v/>
      </c>
      <c r="BH944" s="35" t="str">
        <f>IF(AND($D944&lt;=2030,Zisk!$D$10&gt;=2030),")","")</f>
        <v/>
      </c>
      <c r="BI944" s="38" t="str">
        <f>IF(AND(D944&lt;2030,2030&lt;=Zisk!$D$10),1,IF(D944=2030,0,""))</f>
        <v/>
      </c>
      <c r="BJ944" s="40" t="s">
        <v>32</v>
      </c>
      <c r="BK944" s="37">
        <f t="shared" si="454"/>
        <v>1</v>
      </c>
      <c r="BL944" s="35" t="str">
        <f t="shared" si="455"/>
        <v>x</v>
      </c>
      <c r="BM944" s="41">
        <f t="shared" si="456"/>
        <v>1</v>
      </c>
      <c r="BN944" s="37" t="str">
        <f t="shared" si="457"/>
        <v>x</v>
      </c>
      <c r="BO944" s="41">
        <f t="shared" si="442"/>
        <v>1.018</v>
      </c>
      <c r="BP944" s="41" t="str">
        <f t="shared" si="443"/>
        <v/>
      </c>
      <c r="BQ944" s="41" t="str">
        <f t="shared" si="444"/>
        <v/>
      </c>
      <c r="BR944" s="41" t="str">
        <f t="shared" si="445"/>
        <v/>
      </c>
      <c r="BS944" s="41" t="str">
        <f t="shared" si="446"/>
        <v/>
      </c>
      <c r="BT944" s="41" t="str">
        <f t="shared" si="447"/>
        <v/>
      </c>
      <c r="BU944" s="41" t="str">
        <f t="shared" si="448"/>
        <v/>
      </c>
      <c r="BV944" s="41" t="str">
        <f t="shared" si="449"/>
        <v/>
      </c>
      <c r="BW944" s="41" t="str">
        <f t="shared" si="450"/>
        <v/>
      </c>
      <c r="BX944" s="41" t="str">
        <f t="shared" si="451"/>
        <v/>
      </c>
      <c r="BY944" s="41" t="str">
        <f t="shared" si="452"/>
        <v/>
      </c>
      <c r="BZ944" s="40" t="s">
        <v>32</v>
      </c>
      <c r="CA944" s="41">
        <f t="shared" si="453"/>
        <v>1.018</v>
      </c>
      <c r="CB944" s="35"/>
      <c r="CC944" s="36">
        <f>IF(D944&gt;Zisk!$D$10,"",E944*CA944)</f>
        <v>0</v>
      </c>
    </row>
    <row r="945" spans="2:81" x14ac:dyDescent="0.2">
      <c r="B945" s="28" t="str">
        <f>Zisk!B956</f>
        <v/>
      </c>
      <c r="C945" s="28">
        <f>Zisk!C956</f>
        <v>0</v>
      </c>
      <c r="D945" s="28">
        <f>Zisk!E956</f>
        <v>0</v>
      </c>
      <c r="E945" s="29">
        <f>Zisk!D956</f>
        <v>0</v>
      </c>
      <c r="F945" s="29"/>
      <c r="G945" s="28" t="str">
        <f t="shared" si="428"/>
        <v>(</v>
      </c>
      <c r="H945" s="28" t="str">
        <f t="shared" si="429"/>
        <v>1</v>
      </c>
      <c r="I945" s="28" t="str">
        <f t="shared" si="430"/>
        <v>+</v>
      </c>
      <c r="J945" s="30">
        <f>IF($D945&lt;=2021,VstupniParametry_SKRYT!$D$5,"")</f>
        <v>0.02</v>
      </c>
      <c r="K945" s="28" t="str">
        <f t="shared" si="431"/>
        <v>)</v>
      </c>
      <c r="L945" s="31">
        <f>IF($D945&lt;=2021,COUNTIF(Vypocet_SKRYT!T942:AS942,"&gt;=1"),"")</f>
        <v>0</v>
      </c>
      <c r="M945" s="32" t="str">
        <f t="shared" si="432"/>
        <v>x</v>
      </c>
      <c r="N945" s="28" t="str">
        <f t="shared" si="433"/>
        <v>(</v>
      </c>
      <c r="O945" s="28" t="str">
        <f t="shared" si="434"/>
        <v>1</v>
      </c>
      <c r="P945" s="28" t="str">
        <f t="shared" si="435"/>
        <v>+</v>
      </c>
      <c r="Q945" s="30">
        <f>IF($D945&lt;=2024,VstupniParametry_SKRYT!$D$6,"")</f>
        <v>0.06</v>
      </c>
      <c r="R945" s="28" t="str">
        <f t="shared" si="436"/>
        <v>)</v>
      </c>
      <c r="S945" s="31">
        <f>IF($D945&lt;=2024,COUNTIFS(Vypocet_SKRYT!AT942:AV942,"&gt;=1"),"")</f>
        <v>0</v>
      </c>
      <c r="T945" s="32" t="str">
        <f t="shared" si="437"/>
        <v>x</v>
      </c>
      <c r="U945" s="28" t="str">
        <f t="shared" si="438"/>
        <v>(</v>
      </c>
      <c r="V945" s="28" t="str">
        <f t="shared" si="439"/>
        <v>1</v>
      </c>
      <c r="W945" s="28" t="str">
        <f t="shared" si="440"/>
        <v>+</v>
      </c>
      <c r="X945" s="30">
        <f>IF($D945&lt;=2025,VstupniParametry_SKRYT!$D$9,"")</f>
        <v>1.7999999999999999E-2</v>
      </c>
      <c r="Y945" s="28" t="str">
        <f t="shared" si="441"/>
        <v>)</v>
      </c>
      <c r="Z945" s="31">
        <f>IF(AND(D945&lt;2025,2025&lt;=Zisk!$D$10),1,IF(D945=2025,0,""))</f>
        <v>1</v>
      </c>
      <c r="AA945" s="32" t="str">
        <f>IF(AND($D945&lt;=2025,Zisk!$D$10&gt;=2026),"x","")</f>
        <v/>
      </c>
      <c r="AB945" s="28" t="str">
        <f>IF(AND($D945&lt;=2026,Zisk!$D$10&gt;=2026),"(","")</f>
        <v/>
      </c>
      <c r="AC945" s="28" t="str">
        <f>IF(AND($D945&lt;=2026,Zisk!$D$10&gt;=2026),"1","")</f>
        <v/>
      </c>
      <c r="AD945" s="28" t="str">
        <f>IF(AND($D945&lt;=2026,Zisk!$D$10&gt;=2026),"+","")</f>
        <v/>
      </c>
      <c r="AE945" s="30" t="str">
        <f>IF(AND($D945&lt;=2026,Zisk!$D$10&gt;=2026),VstupniParametry_SKRYT!$D$10,"")</f>
        <v/>
      </c>
      <c r="AF945" s="28" t="str">
        <f>IF(AND($D945&lt;=2026,Zisk!$D$10&gt;=2026),")","")</f>
        <v/>
      </c>
      <c r="AG945" s="31" t="str">
        <f>IF(AND(D945&lt;2026,2026&lt;=Zisk!$D$10),1,IF(D945=2026,0,""))</f>
        <v/>
      </c>
      <c r="AH945" s="32" t="str">
        <f>IF(AND($D945&lt;=2026,Zisk!$D$10&gt;=2027),"x","")</f>
        <v/>
      </c>
      <c r="AI945" s="28" t="str">
        <f>IF(AND($D945&lt;=2027,Zisk!$D$10&gt;=2027),"(","")</f>
        <v/>
      </c>
      <c r="AJ945" s="28" t="str">
        <f>IF(AND($D945&lt;=2027,Zisk!$D$10&gt;=2027),"1","")</f>
        <v/>
      </c>
      <c r="AK945" s="28" t="str">
        <f>IF(AND($D945&lt;=2027,Zisk!$D$10&gt;=2027),"+","")</f>
        <v/>
      </c>
      <c r="AL945" s="30" t="str">
        <f>IF(AND($D945&lt;=2027,Zisk!$D$10&gt;=2027),VstupniParametry_SKRYT!$D$11,"")</f>
        <v/>
      </c>
      <c r="AM945" s="28" t="str">
        <f>IF(AND($D945&lt;=2027,Zisk!$D$10&gt;=2027),")","")</f>
        <v/>
      </c>
      <c r="AN945" s="31" t="str">
        <f>IF(AND(D945&lt;2027,2027&lt;=Zisk!$D$10),1,IF(D945=2027,0,""))</f>
        <v/>
      </c>
      <c r="AO945" s="32" t="str">
        <f>IF(AND($D945&lt;=2027,Zisk!$D$10&gt;=2028),"x","")</f>
        <v/>
      </c>
      <c r="AP945" s="28" t="str">
        <f>IF(AND($D945&lt;=2028,Zisk!$D$10&gt;=2028),"(","")</f>
        <v/>
      </c>
      <c r="AQ945" s="28" t="str">
        <f>IF(AND($D945&lt;=2028,Zisk!$D$10&gt;=2028),"1","")</f>
        <v/>
      </c>
      <c r="AR945" s="28" t="str">
        <f>IF(AND($D945&lt;=2028,Zisk!$D$10&gt;=2028),"+","")</f>
        <v/>
      </c>
      <c r="AS945" s="30" t="str">
        <f>IF(AND($D945&lt;=2028,Zisk!$D$10&gt;=2028),VstupniParametry_SKRYT!$D$12,"")</f>
        <v/>
      </c>
      <c r="AT945" s="28" t="str">
        <f>IF(AND($D945&lt;=2028,Zisk!$D$10&gt;=2028),")","")</f>
        <v/>
      </c>
      <c r="AU945" s="31" t="str">
        <f>IF(AND(D945&lt;2028,2028&lt;=Zisk!$D$10),1,IF(D945=2028,0,""))</f>
        <v/>
      </c>
      <c r="AV945" s="32" t="str">
        <f>IF(AND($D945&lt;=2028,Zisk!$D$10&gt;=2029),"x","")</f>
        <v/>
      </c>
      <c r="AW945" s="28" t="str">
        <f>IF(AND($D945&lt;=2029,Zisk!$D$10&gt;=2029),"(","")</f>
        <v/>
      </c>
      <c r="AX945" s="28" t="str">
        <f>IF(AND($D945&lt;=2029,Zisk!$D$10&gt;=2029),"1","")</f>
        <v/>
      </c>
      <c r="AY945" s="28" t="str">
        <f>IF(AND($D945&lt;=2029,Zisk!$D$10&gt;=2029),"+","")</f>
        <v/>
      </c>
      <c r="AZ945" s="30" t="str">
        <f>IF(AND($D945&lt;=2029,Zisk!$D$10&gt;=2029),VstupniParametry_SKRYT!$D$13,"")</f>
        <v/>
      </c>
      <c r="BA945" s="28" t="str">
        <f>IF(AND($D945&lt;=2029,Zisk!$D$10&gt;=2029),")","")</f>
        <v/>
      </c>
      <c r="BB945" s="31" t="str">
        <f>IF(AND(D945&lt;2029,2029&lt;=Zisk!$D$10),1,IF(D945=2029,0,""))</f>
        <v/>
      </c>
      <c r="BC945" s="32" t="str">
        <f>IF(AND($D945&lt;=2029,Zisk!$D$10&gt;=2030),"x","")</f>
        <v/>
      </c>
      <c r="BD945" s="28" t="str">
        <f>IF(AND($D945&lt;=2030,Zisk!$D$10&gt;=2030),"(","")</f>
        <v/>
      </c>
      <c r="BE945" s="28" t="str">
        <f>IF(AND($D945&lt;=2030,Zisk!$D$10&gt;=2030),"1","")</f>
        <v/>
      </c>
      <c r="BF945" s="28" t="str">
        <f>IF(AND($D945&lt;=2030,Zisk!$D$10&gt;=2030),"+","")</f>
        <v/>
      </c>
      <c r="BG945" s="30" t="str">
        <f>IF(AND($D945&lt;=2030,Zisk!$D$10&gt;=2030),VstupniParametry_SKRYT!$D$14,"")</f>
        <v/>
      </c>
      <c r="BH945" s="28" t="str">
        <f>IF(AND($D945&lt;=2030,Zisk!$D$10&gt;=2030),")","")</f>
        <v/>
      </c>
      <c r="BI945" s="31" t="str">
        <f>IF(AND(D945&lt;2030,2030&lt;=Zisk!$D$10),1,IF(D945=2030,0,""))</f>
        <v/>
      </c>
      <c r="BJ945" s="33" t="s">
        <v>32</v>
      </c>
      <c r="BK945" s="30">
        <f t="shared" si="454"/>
        <v>1</v>
      </c>
      <c r="BL945" s="28" t="str">
        <f t="shared" si="455"/>
        <v>x</v>
      </c>
      <c r="BM945" s="34">
        <f t="shared" si="456"/>
        <v>1</v>
      </c>
      <c r="BN945" s="30" t="str">
        <f t="shared" si="457"/>
        <v>x</v>
      </c>
      <c r="BO945" s="34">
        <f t="shared" si="442"/>
        <v>1.018</v>
      </c>
      <c r="BP945" s="34" t="str">
        <f t="shared" si="443"/>
        <v/>
      </c>
      <c r="BQ945" s="34" t="str">
        <f t="shared" si="444"/>
        <v/>
      </c>
      <c r="BR945" s="34" t="str">
        <f t="shared" si="445"/>
        <v/>
      </c>
      <c r="BS945" s="34" t="str">
        <f t="shared" si="446"/>
        <v/>
      </c>
      <c r="BT945" s="34" t="str">
        <f t="shared" si="447"/>
        <v/>
      </c>
      <c r="BU945" s="34" t="str">
        <f t="shared" si="448"/>
        <v/>
      </c>
      <c r="BV945" s="34" t="str">
        <f t="shared" si="449"/>
        <v/>
      </c>
      <c r="BW945" s="34" t="str">
        <f t="shared" si="450"/>
        <v/>
      </c>
      <c r="BX945" s="34" t="str">
        <f t="shared" si="451"/>
        <v/>
      </c>
      <c r="BY945" s="34" t="str">
        <f t="shared" si="452"/>
        <v/>
      </c>
      <c r="BZ945" s="33" t="s">
        <v>32</v>
      </c>
      <c r="CA945" s="34">
        <f t="shared" si="453"/>
        <v>1.018</v>
      </c>
      <c r="CB945" s="28"/>
      <c r="CC945" s="29">
        <f>IF(D945&gt;Zisk!$D$10,"",E945*CA945)</f>
        <v>0</v>
      </c>
    </row>
    <row r="946" spans="2:81" x14ac:dyDescent="0.2">
      <c r="B946" s="35" t="str">
        <f>Zisk!B957</f>
        <v/>
      </c>
      <c r="C946" s="35">
        <f>Zisk!C957</f>
        <v>0</v>
      </c>
      <c r="D946" s="35">
        <f>Zisk!E957</f>
        <v>0</v>
      </c>
      <c r="E946" s="36">
        <f>Zisk!D957</f>
        <v>0</v>
      </c>
      <c r="F946" s="36"/>
      <c r="G946" s="35" t="str">
        <f t="shared" si="428"/>
        <v>(</v>
      </c>
      <c r="H946" s="35" t="str">
        <f t="shared" si="429"/>
        <v>1</v>
      </c>
      <c r="I946" s="35" t="str">
        <f t="shared" si="430"/>
        <v>+</v>
      </c>
      <c r="J946" s="37">
        <f>IF($D946&lt;=2021,VstupniParametry_SKRYT!$D$5,"")</f>
        <v>0.02</v>
      </c>
      <c r="K946" s="35" t="str">
        <f t="shared" si="431"/>
        <v>)</v>
      </c>
      <c r="L946" s="38">
        <f>IF($D946&lt;=2021,COUNTIF(Vypocet_SKRYT!T943:AS943,"&gt;=1"),"")</f>
        <v>0</v>
      </c>
      <c r="M946" s="39" t="str">
        <f t="shared" si="432"/>
        <v>x</v>
      </c>
      <c r="N946" s="35" t="str">
        <f t="shared" si="433"/>
        <v>(</v>
      </c>
      <c r="O946" s="35" t="str">
        <f t="shared" si="434"/>
        <v>1</v>
      </c>
      <c r="P946" s="35" t="str">
        <f t="shared" si="435"/>
        <v>+</v>
      </c>
      <c r="Q946" s="37">
        <f>IF($D946&lt;=2024,VstupniParametry_SKRYT!$D$6,"")</f>
        <v>0.06</v>
      </c>
      <c r="R946" s="35" t="str">
        <f t="shared" si="436"/>
        <v>)</v>
      </c>
      <c r="S946" s="38">
        <f>IF($D946&lt;=2024,COUNTIFS(Vypocet_SKRYT!AT943:AV943,"&gt;=1"),"")</f>
        <v>0</v>
      </c>
      <c r="T946" s="39" t="str">
        <f t="shared" si="437"/>
        <v>x</v>
      </c>
      <c r="U946" s="35" t="str">
        <f t="shared" si="438"/>
        <v>(</v>
      </c>
      <c r="V946" s="35" t="str">
        <f t="shared" si="439"/>
        <v>1</v>
      </c>
      <c r="W946" s="35" t="str">
        <f t="shared" si="440"/>
        <v>+</v>
      </c>
      <c r="X946" s="37">
        <f>IF($D946&lt;=2025,VstupniParametry_SKRYT!$D$9,"")</f>
        <v>1.7999999999999999E-2</v>
      </c>
      <c r="Y946" s="35" t="str">
        <f t="shared" si="441"/>
        <v>)</v>
      </c>
      <c r="Z946" s="38">
        <f>IF(AND(D946&lt;2025,2025&lt;=Zisk!$D$10),1,IF(D946=2025,0,""))</f>
        <v>1</v>
      </c>
      <c r="AA946" s="39" t="str">
        <f>IF(AND($D946&lt;=2025,Zisk!$D$10&gt;=2026),"x","")</f>
        <v/>
      </c>
      <c r="AB946" s="35" t="str">
        <f>IF(AND($D946&lt;=2026,Zisk!$D$10&gt;=2026),"(","")</f>
        <v/>
      </c>
      <c r="AC946" s="35" t="str">
        <f>IF(AND($D946&lt;=2026,Zisk!$D$10&gt;=2026),"1","")</f>
        <v/>
      </c>
      <c r="AD946" s="35" t="str">
        <f>IF(AND($D946&lt;=2026,Zisk!$D$10&gt;=2026),"+","")</f>
        <v/>
      </c>
      <c r="AE946" s="37" t="str">
        <f>IF(AND($D946&lt;=2026,Zisk!$D$10&gt;=2026),VstupniParametry_SKRYT!$D$10,"")</f>
        <v/>
      </c>
      <c r="AF946" s="35" t="str">
        <f>IF(AND($D946&lt;=2026,Zisk!$D$10&gt;=2026),")","")</f>
        <v/>
      </c>
      <c r="AG946" s="38" t="str">
        <f>IF(AND(D946&lt;2026,2026&lt;=Zisk!$D$10),1,IF(D946=2026,0,""))</f>
        <v/>
      </c>
      <c r="AH946" s="39" t="str">
        <f>IF(AND($D946&lt;=2026,Zisk!$D$10&gt;=2027),"x","")</f>
        <v/>
      </c>
      <c r="AI946" s="35" t="str">
        <f>IF(AND($D946&lt;=2027,Zisk!$D$10&gt;=2027),"(","")</f>
        <v/>
      </c>
      <c r="AJ946" s="35" t="str">
        <f>IF(AND($D946&lt;=2027,Zisk!$D$10&gt;=2027),"1","")</f>
        <v/>
      </c>
      <c r="AK946" s="35" t="str">
        <f>IF(AND($D946&lt;=2027,Zisk!$D$10&gt;=2027),"+","")</f>
        <v/>
      </c>
      <c r="AL946" s="37" t="str">
        <f>IF(AND($D946&lt;=2027,Zisk!$D$10&gt;=2027),VstupniParametry_SKRYT!$D$11,"")</f>
        <v/>
      </c>
      <c r="AM946" s="35" t="str">
        <f>IF(AND($D946&lt;=2027,Zisk!$D$10&gt;=2027),")","")</f>
        <v/>
      </c>
      <c r="AN946" s="38" t="str">
        <f>IF(AND(D946&lt;2027,2027&lt;=Zisk!$D$10),1,IF(D946=2027,0,""))</f>
        <v/>
      </c>
      <c r="AO946" s="39" t="str">
        <f>IF(AND($D946&lt;=2027,Zisk!$D$10&gt;=2028),"x","")</f>
        <v/>
      </c>
      <c r="AP946" s="35" t="str">
        <f>IF(AND($D946&lt;=2028,Zisk!$D$10&gt;=2028),"(","")</f>
        <v/>
      </c>
      <c r="AQ946" s="35" t="str">
        <f>IF(AND($D946&lt;=2028,Zisk!$D$10&gt;=2028),"1","")</f>
        <v/>
      </c>
      <c r="AR946" s="35" t="str">
        <f>IF(AND($D946&lt;=2028,Zisk!$D$10&gt;=2028),"+","")</f>
        <v/>
      </c>
      <c r="AS946" s="37" t="str">
        <f>IF(AND($D946&lt;=2028,Zisk!$D$10&gt;=2028),VstupniParametry_SKRYT!$D$12,"")</f>
        <v/>
      </c>
      <c r="AT946" s="35" t="str">
        <f>IF(AND($D946&lt;=2028,Zisk!$D$10&gt;=2028),")","")</f>
        <v/>
      </c>
      <c r="AU946" s="38" t="str">
        <f>IF(AND(D946&lt;2028,2028&lt;=Zisk!$D$10),1,IF(D946=2028,0,""))</f>
        <v/>
      </c>
      <c r="AV946" s="39" t="str">
        <f>IF(AND($D946&lt;=2028,Zisk!$D$10&gt;=2029),"x","")</f>
        <v/>
      </c>
      <c r="AW946" s="35" t="str">
        <f>IF(AND($D946&lt;=2029,Zisk!$D$10&gt;=2029),"(","")</f>
        <v/>
      </c>
      <c r="AX946" s="35" t="str">
        <f>IF(AND($D946&lt;=2029,Zisk!$D$10&gt;=2029),"1","")</f>
        <v/>
      </c>
      <c r="AY946" s="35" t="str">
        <f>IF(AND($D946&lt;=2029,Zisk!$D$10&gt;=2029),"+","")</f>
        <v/>
      </c>
      <c r="AZ946" s="37" t="str">
        <f>IF(AND($D946&lt;=2029,Zisk!$D$10&gt;=2029),VstupniParametry_SKRYT!$D$13,"")</f>
        <v/>
      </c>
      <c r="BA946" s="35" t="str">
        <f>IF(AND($D946&lt;=2029,Zisk!$D$10&gt;=2029),")","")</f>
        <v/>
      </c>
      <c r="BB946" s="38" t="str">
        <f>IF(AND(D946&lt;2029,2029&lt;=Zisk!$D$10),1,IF(D946=2029,0,""))</f>
        <v/>
      </c>
      <c r="BC946" s="39" t="str">
        <f>IF(AND($D946&lt;=2029,Zisk!$D$10&gt;=2030),"x","")</f>
        <v/>
      </c>
      <c r="BD946" s="35" t="str">
        <f>IF(AND($D946&lt;=2030,Zisk!$D$10&gt;=2030),"(","")</f>
        <v/>
      </c>
      <c r="BE946" s="35" t="str">
        <f>IF(AND($D946&lt;=2030,Zisk!$D$10&gt;=2030),"1","")</f>
        <v/>
      </c>
      <c r="BF946" s="35" t="str">
        <f>IF(AND($D946&lt;=2030,Zisk!$D$10&gt;=2030),"+","")</f>
        <v/>
      </c>
      <c r="BG946" s="37" t="str">
        <f>IF(AND($D946&lt;=2030,Zisk!$D$10&gt;=2030),VstupniParametry_SKRYT!$D$14,"")</f>
        <v/>
      </c>
      <c r="BH946" s="35" t="str">
        <f>IF(AND($D946&lt;=2030,Zisk!$D$10&gt;=2030),")","")</f>
        <v/>
      </c>
      <c r="BI946" s="38" t="str">
        <f>IF(AND(D946&lt;2030,2030&lt;=Zisk!$D$10),1,IF(D946=2030,0,""))</f>
        <v/>
      </c>
      <c r="BJ946" s="40" t="s">
        <v>32</v>
      </c>
      <c r="BK946" s="37">
        <f t="shared" si="454"/>
        <v>1</v>
      </c>
      <c r="BL946" s="35" t="str">
        <f t="shared" si="455"/>
        <v>x</v>
      </c>
      <c r="BM946" s="41">
        <f t="shared" si="456"/>
        <v>1</v>
      </c>
      <c r="BN946" s="37" t="str">
        <f t="shared" si="457"/>
        <v>x</v>
      </c>
      <c r="BO946" s="41">
        <f t="shared" si="442"/>
        <v>1.018</v>
      </c>
      <c r="BP946" s="41" t="str">
        <f t="shared" si="443"/>
        <v/>
      </c>
      <c r="BQ946" s="41" t="str">
        <f t="shared" si="444"/>
        <v/>
      </c>
      <c r="BR946" s="41" t="str">
        <f t="shared" si="445"/>
        <v/>
      </c>
      <c r="BS946" s="41" t="str">
        <f t="shared" si="446"/>
        <v/>
      </c>
      <c r="BT946" s="41" t="str">
        <f t="shared" si="447"/>
        <v/>
      </c>
      <c r="BU946" s="41" t="str">
        <f t="shared" si="448"/>
        <v/>
      </c>
      <c r="BV946" s="41" t="str">
        <f t="shared" si="449"/>
        <v/>
      </c>
      <c r="BW946" s="41" t="str">
        <f t="shared" si="450"/>
        <v/>
      </c>
      <c r="BX946" s="41" t="str">
        <f t="shared" si="451"/>
        <v/>
      </c>
      <c r="BY946" s="41" t="str">
        <f t="shared" si="452"/>
        <v/>
      </c>
      <c r="BZ946" s="40" t="s">
        <v>32</v>
      </c>
      <c r="CA946" s="41">
        <f t="shared" si="453"/>
        <v>1.018</v>
      </c>
      <c r="CB946" s="35"/>
      <c r="CC946" s="36">
        <f>IF(D946&gt;Zisk!$D$10,"",E946*CA946)</f>
        <v>0</v>
      </c>
    </row>
    <row r="947" spans="2:81" x14ac:dyDescent="0.2">
      <c r="B947" s="28" t="str">
        <f>Zisk!B958</f>
        <v/>
      </c>
      <c r="C947" s="28">
        <f>Zisk!C958</f>
        <v>0</v>
      </c>
      <c r="D947" s="28">
        <f>Zisk!E958</f>
        <v>0</v>
      </c>
      <c r="E947" s="29">
        <f>Zisk!D958</f>
        <v>0</v>
      </c>
      <c r="F947" s="29"/>
      <c r="G947" s="28" t="str">
        <f t="shared" si="428"/>
        <v>(</v>
      </c>
      <c r="H947" s="28" t="str">
        <f t="shared" si="429"/>
        <v>1</v>
      </c>
      <c r="I947" s="28" t="str">
        <f t="shared" si="430"/>
        <v>+</v>
      </c>
      <c r="J947" s="30">
        <f>IF($D947&lt;=2021,VstupniParametry_SKRYT!$D$5,"")</f>
        <v>0.02</v>
      </c>
      <c r="K947" s="28" t="str">
        <f t="shared" si="431"/>
        <v>)</v>
      </c>
      <c r="L947" s="31">
        <f>IF($D947&lt;=2021,COUNTIF(Vypocet_SKRYT!T944:AS944,"&gt;=1"),"")</f>
        <v>0</v>
      </c>
      <c r="M947" s="32" t="str">
        <f t="shared" si="432"/>
        <v>x</v>
      </c>
      <c r="N947" s="28" t="str">
        <f t="shared" si="433"/>
        <v>(</v>
      </c>
      <c r="O947" s="28" t="str">
        <f t="shared" si="434"/>
        <v>1</v>
      </c>
      <c r="P947" s="28" t="str">
        <f t="shared" si="435"/>
        <v>+</v>
      </c>
      <c r="Q947" s="30">
        <f>IF($D947&lt;=2024,VstupniParametry_SKRYT!$D$6,"")</f>
        <v>0.06</v>
      </c>
      <c r="R947" s="28" t="str">
        <f t="shared" si="436"/>
        <v>)</v>
      </c>
      <c r="S947" s="31">
        <f>IF($D947&lt;=2024,COUNTIFS(Vypocet_SKRYT!AT944:AV944,"&gt;=1"),"")</f>
        <v>0</v>
      </c>
      <c r="T947" s="32" t="str">
        <f t="shared" si="437"/>
        <v>x</v>
      </c>
      <c r="U947" s="28" t="str">
        <f t="shared" si="438"/>
        <v>(</v>
      </c>
      <c r="V947" s="28" t="str">
        <f t="shared" si="439"/>
        <v>1</v>
      </c>
      <c r="W947" s="28" t="str">
        <f t="shared" si="440"/>
        <v>+</v>
      </c>
      <c r="X947" s="30">
        <f>IF($D947&lt;=2025,VstupniParametry_SKRYT!$D$9,"")</f>
        <v>1.7999999999999999E-2</v>
      </c>
      <c r="Y947" s="28" t="str">
        <f t="shared" si="441"/>
        <v>)</v>
      </c>
      <c r="Z947" s="31">
        <f>IF(AND(D947&lt;2025,2025&lt;=Zisk!$D$10),1,IF(D947=2025,0,""))</f>
        <v>1</v>
      </c>
      <c r="AA947" s="32" t="str">
        <f>IF(AND($D947&lt;=2025,Zisk!$D$10&gt;=2026),"x","")</f>
        <v/>
      </c>
      <c r="AB947" s="28" t="str">
        <f>IF(AND($D947&lt;=2026,Zisk!$D$10&gt;=2026),"(","")</f>
        <v/>
      </c>
      <c r="AC947" s="28" t="str">
        <f>IF(AND($D947&lt;=2026,Zisk!$D$10&gt;=2026),"1","")</f>
        <v/>
      </c>
      <c r="AD947" s="28" t="str">
        <f>IF(AND($D947&lt;=2026,Zisk!$D$10&gt;=2026),"+","")</f>
        <v/>
      </c>
      <c r="AE947" s="30" t="str">
        <f>IF(AND($D947&lt;=2026,Zisk!$D$10&gt;=2026),VstupniParametry_SKRYT!$D$10,"")</f>
        <v/>
      </c>
      <c r="AF947" s="28" t="str">
        <f>IF(AND($D947&lt;=2026,Zisk!$D$10&gt;=2026),")","")</f>
        <v/>
      </c>
      <c r="AG947" s="31" t="str">
        <f>IF(AND(D947&lt;2026,2026&lt;=Zisk!$D$10),1,IF(D947=2026,0,""))</f>
        <v/>
      </c>
      <c r="AH947" s="32" t="str">
        <f>IF(AND($D947&lt;=2026,Zisk!$D$10&gt;=2027),"x","")</f>
        <v/>
      </c>
      <c r="AI947" s="28" t="str">
        <f>IF(AND($D947&lt;=2027,Zisk!$D$10&gt;=2027),"(","")</f>
        <v/>
      </c>
      <c r="AJ947" s="28" t="str">
        <f>IF(AND($D947&lt;=2027,Zisk!$D$10&gt;=2027),"1","")</f>
        <v/>
      </c>
      <c r="AK947" s="28" t="str">
        <f>IF(AND($D947&lt;=2027,Zisk!$D$10&gt;=2027),"+","")</f>
        <v/>
      </c>
      <c r="AL947" s="30" t="str">
        <f>IF(AND($D947&lt;=2027,Zisk!$D$10&gt;=2027),VstupniParametry_SKRYT!$D$11,"")</f>
        <v/>
      </c>
      <c r="AM947" s="28" t="str">
        <f>IF(AND($D947&lt;=2027,Zisk!$D$10&gt;=2027),")","")</f>
        <v/>
      </c>
      <c r="AN947" s="31" t="str">
        <f>IF(AND(D947&lt;2027,2027&lt;=Zisk!$D$10),1,IF(D947=2027,0,""))</f>
        <v/>
      </c>
      <c r="AO947" s="32" t="str">
        <f>IF(AND($D947&lt;=2027,Zisk!$D$10&gt;=2028),"x","")</f>
        <v/>
      </c>
      <c r="AP947" s="28" t="str">
        <f>IF(AND($D947&lt;=2028,Zisk!$D$10&gt;=2028),"(","")</f>
        <v/>
      </c>
      <c r="AQ947" s="28" t="str">
        <f>IF(AND($D947&lt;=2028,Zisk!$D$10&gt;=2028),"1","")</f>
        <v/>
      </c>
      <c r="AR947" s="28" t="str">
        <f>IF(AND($D947&lt;=2028,Zisk!$D$10&gt;=2028),"+","")</f>
        <v/>
      </c>
      <c r="AS947" s="30" t="str">
        <f>IF(AND($D947&lt;=2028,Zisk!$D$10&gt;=2028),VstupniParametry_SKRYT!$D$12,"")</f>
        <v/>
      </c>
      <c r="AT947" s="28" t="str">
        <f>IF(AND($D947&lt;=2028,Zisk!$D$10&gt;=2028),")","")</f>
        <v/>
      </c>
      <c r="AU947" s="31" t="str">
        <f>IF(AND(D947&lt;2028,2028&lt;=Zisk!$D$10),1,IF(D947=2028,0,""))</f>
        <v/>
      </c>
      <c r="AV947" s="32" t="str">
        <f>IF(AND($D947&lt;=2028,Zisk!$D$10&gt;=2029),"x","")</f>
        <v/>
      </c>
      <c r="AW947" s="28" t="str">
        <f>IF(AND($D947&lt;=2029,Zisk!$D$10&gt;=2029),"(","")</f>
        <v/>
      </c>
      <c r="AX947" s="28" t="str">
        <f>IF(AND($D947&lt;=2029,Zisk!$D$10&gt;=2029),"1","")</f>
        <v/>
      </c>
      <c r="AY947" s="28" t="str">
        <f>IF(AND($D947&lt;=2029,Zisk!$D$10&gt;=2029),"+","")</f>
        <v/>
      </c>
      <c r="AZ947" s="30" t="str">
        <f>IF(AND($D947&lt;=2029,Zisk!$D$10&gt;=2029),VstupniParametry_SKRYT!$D$13,"")</f>
        <v/>
      </c>
      <c r="BA947" s="28" t="str">
        <f>IF(AND($D947&lt;=2029,Zisk!$D$10&gt;=2029),")","")</f>
        <v/>
      </c>
      <c r="BB947" s="31" t="str">
        <f>IF(AND(D947&lt;2029,2029&lt;=Zisk!$D$10),1,IF(D947=2029,0,""))</f>
        <v/>
      </c>
      <c r="BC947" s="32" t="str">
        <f>IF(AND($D947&lt;=2029,Zisk!$D$10&gt;=2030),"x","")</f>
        <v/>
      </c>
      <c r="BD947" s="28" t="str">
        <f>IF(AND($D947&lt;=2030,Zisk!$D$10&gt;=2030),"(","")</f>
        <v/>
      </c>
      <c r="BE947" s="28" t="str">
        <f>IF(AND($D947&lt;=2030,Zisk!$D$10&gt;=2030),"1","")</f>
        <v/>
      </c>
      <c r="BF947" s="28" t="str">
        <f>IF(AND($D947&lt;=2030,Zisk!$D$10&gt;=2030),"+","")</f>
        <v/>
      </c>
      <c r="BG947" s="30" t="str">
        <f>IF(AND($D947&lt;=2030,Zisk!$D$10&gt;=2030),VstupniParametry_SKRYT!$D$14,"")</f>
        <v/>
      </c>
      <c r="BH947" s="28" t="str">
        <f>IF(AND($D947&lt;=2030,Zisk!$D$10&gt;=2030),")","")</f>
        <v/>
      </c>
      <c r="BI947" s="31" t="str">
        <f>IF(AND(D947&lt;2030,2030&lt;=Zisk!$D$10),1,IF(D947=2030,0,""))</f>
        <v/>
      </c>
      <c r="BJ947" s="33" t="s">
        <v>32</v>
      </c>
      <c r="BK947" s="30">
        <f t="shared" si="454"/>
        <v>1</v>
      </c>
      <c r="BL947" s="28" t="str">
        <f t="shared" si="455"/>
        <v>x</v>
      </c>
      <c r="BM947" s="34">
        <f t="shared" si="456"/>
        <v>1</v>
      </c>
      <c r="BN947" s="30" t="str">
        <f t="shared" si="457"/>
        <v>x</v>
      </c>
      <c r="BO947" s="34">
        <f t="shared" si="442"/>
        <v>1.018</v>
      </c>
      <c r="BP947" s="34" t="str">
        <f t="shared" si="443"/>
        <v/>
      </c>
      <c r="BQ947" s="34" t="str">
        <f t="shared" si="444"/>
        <v/>
      </c>
      <c r="BR947" s="34" t="str">
        <f t="shared" si="445"/>
        <v/>
      </c>
      <c r="BS947" s="34" t="str">
        <f t="shared" si="446"/>
        <v/>
      </c>
      <c r="BT947" s="34" t="str">
        <f t="shared" si="447"/>
        <v/>
      </c>
      <c r="BU947" s="34" t="str">
        <f t="shared" si="448"/>
        <v/>
      </c>
      <c r="BV947" s="34" t="str">
        <f t="shared" si="449"/>
        <v/>
      </c>
      <c r="BW947" s="34" t="str">
        <f t="shared" si="450"/>
        <v/>
      </c>
      <c r="BX947" s="34" t="str">
        <f t="shared" si="451"/>
        <v/>
      </c>
      <c r="BY947" s="34" t="str">
        <f t="shared" si="452"/>
        <v/>
      </c>
      <c r="BZ947" s="33" t="s">
        <v>32</v>
      </c>
      <c r="CA947" s="34">
        <f t="shared" si="453"/>
        <v>1.018</v>
      </c>
      <c r="CB947" s="28"/>
      <c r="CC947" s="29">
        <f>IF(D947&gt;Zisk!$D$10,"",E947*CA947)</f>
        <v>0</v>
      </c>
    </row>
    <row r="948" spans="2:81" x14ac:dyDescent="0.2">
      <c r="B948" s="35" t="str">
        <f>Zisk!B959</f>
        <v/>
      </c>
      <c r="C948" s="35">
        <f>Zisk!C959</f>
        <v>0</v>
      </c>
      <c r="D948" s="35">
        <f>Zisk!E959</f>
        <v>0</v>
      </c>
      <c r="E948" s="36">
        <f>Zisk!D959</f>
        <v>0</v>
      </c>
      <c r="F948" s="36"/>
      <c r="G948" s="35" t="str">
        <f t="shared" si="428"/>
        <v>(</v>
      </c>
      <c r="H948" s="35" t="str">
        <f t="shared" si="429"/>
        <v>1</v>
      </c>
      <c r="I948" s="35" t="str">
        <f t="shared" si="430"/>
        <v>+</v>
      </c>
      <c r="J948" s="37">
        <f>IF($D948&lt;=2021,VstupniParametry_SKRYT!$D$5,"")</f>
        <v>0.02</v>
      </c>
      <c r="K948" s="35" t="str">
        <f t="shared" si="431"/>
        <v>)</v>
      </c>
      <c r="L948" s="38">
        <f>IF($D948&lt;=2021,COUNTIF(Vypocet_SKRYT!T945:AS945,"&gt;=1"),"")</f>
        <v>0</v>
      </c>
      <c r="M948" s="39" t="str">
        <f t="shared" si="432"/>
        <v>x</v>
      </c>
      <c r="N948" s="35" t="str">
        <f t="shared" si="433"/>
        <v>(</v>
      </c>
      <c r="O948" s="35" t="str">
        <f t="shared" si="434"/>
        <v>1</v>
      </c>
      <c r="P948" s="35" t="str">
        <f t="shared" si="435"/>
        <v>+</v>
      </c>
      <c r="Q948" s="37">
        <f>IF($D948&lt;=2024,VstupniParametry_SKRYT!$D$6,"")</f>
        <v>0.06</v>
      </c>
      <c r="R948" s="35" t="str">
        <f t="shared" si="436"/>
        <v>)</v>
      </c>
      <c r="S948" s="38">
        <f>IF($D948&lt;=2024,COUNTIFS(Vypocet_SKRYT!AT945:AV945,"&gt;=1"),"")</f>
        <v>0</v>
      </c>
      <c r="T948" s="39" t="str">
        <f t="shared" si="437"/>
        <v>x</v>
      </c>
      <c r="U948" s="35" t="str">
        <f t="shared" si="438"/>
        <v>(</v>
      </c>
      <c r="V948" s="35" t="str">
        <f t="shared" si="439"/>
        <v>1</v>
      </c>
      <c r="W948" s="35" t="str">
        <f t="shared" si="440"/>
        <v>+</v>
      </c>
      <c r="X948" s="37">
        <f>IF($D948&lt;=2025,VstupniParametry_SKRYT!$D$9,"")</f>
        <v>1.7999999999999999E-2</v>
      </c>
      <c r="Y948" s="35" t="str">
        <f t="shared" si="441"/>
        <v>)</v>
      </c>
      <c r="Z948" s="38">
        <f>IF(AND(D948&lt;2025,2025&lt;=Zisk!$D$10),1,IF(D948=2025,0,""))</f>
        <v>1</v>
      </c>
      <c r="AA948" s="39" t="str">
        <f>IF(AND($D948&lt;=2025,Zisk!$D$10&gt;=2026),"x","")</f>
        <v/>
      </c>
      <c r="AB948" s="35" t="str">
        <f>IF(AND($D948&lt;=2026,Zisk!$D$10&gt;=2026),"(","")</f>
        <v/>
      </c>
      <c r="AC948" s="35" t="str">
        <f>IF(AND($D948&lt;=2026,Zisk!$D$10&gt;=2026),"1","")</f>
        <v/>
      </c>
      <c r="AD948" s="35" t="str">
        <f>IF(AND($D948&lt;=2026,Zisk!$D$10&gt;=2026),"+","")</f>
        <v/>
      </c>
      <c r="AE948" s="37" t="str">
        <f>IF(AND($D948&lt;=2026,Zisk!$D$10&gt;=2026),VstupniParametry_SKRYT!$D$10,"")</f>
        <v/>
      </c>
      <c r="AF948" s="35" t="str">
        <f>IF(AND($D948&lt;=2026,Zisk!$D$10&gt;=2026),")","")</f>
        <v/>
      </c>
      <c r="AG948" s="38" t="str">
        <f>IF(AND(D948&lt;2026,2026&lt;=Zisk!$D$10),1,IF(D948=2026,0,""))</f>
        <v/>
      </c>
      <c r="AH948" s="39" t="str">
        <f>IF(AND($D948&lt;=2026,Zisk!$D$10&gt;=2027),"x","")</f>
        <v/>
      </c>
      <c r="AI948" s="35" t="str">
        <f>IF(AND($D948&lt;=2027,Zisk!$D$10&gt;=2027),"(","")</f>
        <v/>
      </c>
      <c r="AJ948" s="35" t="str">
        <f>IF(AND($D948&lt;=2027,Zisk!$D$10&gt;=2027),"1","")</f>
        <v/>
      </c>
      <c r="AK948" s="35" t="str">
        <f>IF(AND($D948&lt;=2027,Zisk!$D$10&gt;=2027),"+","")</f>
        <v/>
      </c>
      <c r="AL948" s="37" t="str">
        <f>IF(AND($D948&lt;=2027,Zisk!$D$10&gt;=2027),VstupniParametry_SKRYT!$D$11,"")</f>
        <v/>
      </c>
      <c r="AM948" s="35" t="str">
        <f>IF(AND($D948&lt;=2027,Zisk!$D$10&gt;=2027),")","")</f>
        <v/>
      </c>
      <c r="AN948" s="38" t="str">
        <f>IF(AND(D948&lt;2027,2027&lt;=Zisk!$D$10),1,IF(D948=2027,0,""))</f>
        <v/>
      </c>
      <c r="AO948" s="39" t="str">
        <f>IF(AND($D948&lt;=2027,Zisk!$D$10&gt;=2028),"x","")</f>
        <v/>
      </c>
      <c r="AP948" s="35" t="str">
        <f>IF(AND($D948&lt;=2028,Zisk!$D$10&gt;=2028),"(","")</f>
        <v/>
      </c>
      <c r="AQ948" s="35" t="str">
        <f>IF(AND($D948&lt;=2028,Zisk!$D$10&gt;=2028),"1","")</f>
        <v/>
      </c>
      <c r="AR948" s="35" t="str">
        <f>IF(AND($D948&lt;=2028,Zisk!$D$10&gt;=2028),"+","")</f>
        <v/>
      </c>
      <c r="AS948" s="37" t="str">
        <f>IF(AND($D948&lt;=2028,Zisk!$D$10&gt;=2028),VstupniParametry_SKRYT!$D$12,"")</f>
        <v/>
      </c>
      <c r="AT948" s="35" t="str">
        <f>IF(AND($D948&lt;=2028,Zisk!$D$10&gt;=2028),")","")</f>
        <v/>
      </c>
      <c r="AU948" s="38" t="str">
        <f>IF(AND(D948&lt;2028,2028&lt;=Zisk!$D$10),1,IF(D948=2028,0,""))</f>
        <v/>
      </c>
      <c r="AV948" s="39" t="str">
        <f>IF(AND($D948&lt;=2028,Zisk!$D$10&gt;=2029),"x","")</f>
        <v/>
      </c>
      <c r="AW948" s="35" t="str">
        <f>IF(AND($D948&lt;=2029,Zisk!$D$10&gt;=2029),"(","")</f>
        <v/>
      </c>
      <c r="AX948" s="35" t="str">
        <f>IF(AND($D948&lt;=2029,Zisk!$D$10&gt;=2029),"1","")</f>
        <v/>
      </c>
      <c r="AY948" s="35" t="str">
        <f>IF(AND($D948&lt;=2029,Zisk!$D$10&gt;=2029),"+","")</f>
        <v/>
      </c>
      <c r="AZ948" s="37" t="str">
        <f>IF(AND($D948&lt;=2029,Zisk!$D$10&gt;=2029),VstupniParametry_SKRYT!$D$13,"")</f>
        <v/>
      </c>
      <c r="BA948" s="35" t="str">
        <f>IF(AND($D948&lt;=2029,Zisk!$D$10&gt;=2029),")","")</f>
        <v/>
      </c>
      <c r="BB948" s="38" t="str">
        <f>IF(AND(D948&lt;2029,2029&lt;=Zisk!$D$10),1,IF(D948=2029,0,""))</f>
        <v/>
      </c>
      <c r="BC948" s="39" t="str">
        <f>IF(AND($D948&lt;=2029,Zisk!$D$10&gt;=2030),"x","")</f>
        <v/>
      </c>
      <c r="BD948" s="35" t="str">
        <f>IF(AND($D948&lt;=2030,Zisk!$D$10&gt;=2030),"(","")</f>
        <v/>
      </c>
      <c r="BE948" s="35" t="str">
        <f>IF(AND($D948&lt;=2030,Zisk!$D$10&gt;=2030),"1","")</f>
        <v/>
      </c>
      <c r="BF948" s="35" t="str">
        <f>IF(AND($D948&lt;=2030,Zisk!$D$10&gt;=2030),"+","")</f>
        <v/>
      </c>
      <c r="BG948" s="37" t="str">
        <f>IF(AND($D948&lt;=2030,Zisk!$D$10&gt;=2030),VstupniParametry_SKRYT!$D$14,"")</f>
        <v/>
      </c>
      <c r="BH948" s="35" t="str">
        <f>IF(AND($D948&lt;=2030,Zisk!$D$10&gt;=2030),")","")</f>
        <v/>
      </c>
      <c r="BI948" s="38" t="str">
        <f>IF(AND(D948&lt;2030,2030&lt;=Zisk!$D$10),1,IF(D948=2030,0,""))</f>
        <v/>
      </c>
      <c r="BJ948" s="40" t="s">
        <v>32</v>
      </c>
      <c r="BK948" s="37">
        <f t="shared" si="454"/>
        <v>1</v>
      </c>
      <c r="BL948" s="35" t="str">
        <f t="shared" si="455"/>
        <v>x</v>
      </c>
      <c r="BM948" s="41">
        <f t="shared" si="456"/>
        <v>1</v>
      </c>
      <c r="BN948" s="37" t="str">
        <f t="shared" si="457"/>
        <v>x</v>
      </c>
      <c r="BO948" s="41">
        <f t="shared" si="442"/>
        <v>1.018</v>
      </c>
      <c r="BP948" s="41" t="str">
        <f t="shared" si="443"/>
        <v/>
      </c>
      <c r="BQ948" s="41" t="str">
        <f t="shared" si="444"/>
        <v/>
      </c>
      <c r="BR948" s="41" t="str">
        <f t="shared" si="445"/>
        <v/>
      </c>
      <c r="BS948" s="41" t="str">
        <f t="shared" si="446"/>
        <v/>
      </c>
      <c r="BT948" s="41" t="str">
        <f t="shared" si="447"/>
        <v/>
      </c>
      <c r="BU948" s="41" t="str">
        <f t="shared" si="448"/>
        <v/>
      </c>
      <c r="BV948" s="41" t="str">
        <f t="shared" si="449"/>
        <v/>
      </c>
      <c r="BW948" s="41" t="str">
        <f t="shared" si="450"/>
        <v/>
      </c>
      <c r="BX948" s="41" t="str">
        <f t="shared" si="451"/>
        <v/>
      </c>
      <c r="BY948" s="41" t="str">
        <f t="shared" si="452"/>
        <v/>
      </c>
      <c r="BZ948" s="40" t="s">
        <v>32</v>
      </c>
      <c r="CA948" s="41">
        <f t="shared" si="453"/>
        <v>1.018</v>
      </c>
      <c r="CB948" s="35"/>
      <c r="CC948" s="36">
        <f>IF(D948&gt;Zisk!$D$10,"",E948*CA948)</f>
        <v>0</v>
      </c>
    </row>
    <row r="949" spans="2:81" x14ac:dyDescent="0.2">
      <c r="B949" s="28" t="str">
        <f>Zisk!B960</f>
        <v/>
      </c>
      <c r="C949" s="28">
        <f>Zisk!C960</f>
        <v>0</v>
      </c>
      <c r="D949" s="28">
        <f>Zisk!E960</f>
        <v>0</v>
      </c>
      <c r="E949" s="29">
        <f>Zisk!D960</f>
        <v>0</v>
      </c>
      <c r="F949" s="29"/>
      <c r="G949" s="28" t="str">
        <f t="shared" si="428"/>
        <v>(</v>
      </c>
      <c r="H949" s="28" t="str">
        <f t="shared" si="429"/>
        <v>1</v>
      </c>
      <c r="I949" s="28" t="str">
        <f t="shared" si="430"/>
        <v>+</v>
      </c>
      <c r="J949" s="30">
        <f>IF($D949&lt;=2021,VstupniParametry_SKRYT!$D$5,"")</f>
        <v>0.02</v>
      </c>
      <c r="K949" s="28" t="str">
        <f t="shared" si="431"/>
        <v>)</v>
      </c>
      <c r="L949" s="31">
        <f>IF($D949&lt;=2021,COUNTIF(Vypocet_SKRYT!T946:AS946,"&gt;=1"),"")</f>
        <v>0</v>
      </c>
      <c r="M949" s="32" t="str">
        <f t="shared" si="432"/>
        <v>x</v>
      </c>
      <c r="N949" s="28" t="str">
        <f t="shared" si="433"/>
        <v>(</v>
      </c>
      <c r="O949" s="28" t="str">
        <f t="shared" si="434"/>
        <v>1</v>
      </c>
      <c r="P949" s="28" t="str">
        <f t="shared" si="435"/>
        <v>+</v>
      </c>
      <c r="Q949" s="30">
        <f>IF($D949&lt;=2024,VstupniParametry_SKRYT!$D$6,"")</f>
        <v>0.06</v>
      </c>
      <c r="R949" s="28" t="str">
        <f t="shared" si="436"/>
        <v>)</v>
      </c>
      <c r="S949" s="31">
        <f>IF($D949&lt;=2024,COUNTIFS(Vypocet_SKRYT!AT946:AV946,"&gt;=1"),"")</f>
        <v>0</v>
      </c>
      <c r="T949" s="32" t="str">
        <f t="shared" si="437"/>
        <v>x</v>
      </c>
      <c r="U949" s="28" t="str">
        <f t="shared" si="438"/>
        <v>(</v>
      </c>
      <c r="V949" s="28" t="str">
        <f t="shared" si="439"/>
        <v>1</v>
      </c>
      <c r="W949" s="28" t="str">
        <f t="shared" si="440"/>
        <v>+</v>
      </c>
      <c r="X949" s="30">
        <f>IF($D949&lt;=2025,VstupniParametry_SKRYT!$D$9,"")</f>
        <v>1.7999999999999999E-2</v>
      </c>
      <c r="Y949" s="28" t="str">
        <f t="shared" si="441"/>
        <v>)</v>
      </c>
      <c r="Z949" s="31">
        <f>IF(AND(D949&lt;2025,2025&lt;=Zisk!$D$10),1,IF(D949=2025,0,""))</f>
        <v>1</v>
      </c>
      <c r="AA949" s="32" t="str">
        <f>IF(AND($D949&lt;=2025,Zisk!$D$10&gt;=2026),"x","")</f>
        <v/>
      </c>
      <c r="AB949" s="28" t="str">
        <f>IF(AND($D949&lt;=2026,Zisk!$D$10&gt;=2026),"(","")</f>
        <v/>
      </c>
      <c r="AC949" s="28" t="str">
        <f>IF(AND($D949&lt;=2026,Zisk!$D$10&gt;=2026),"1","")</f>
        <v/>
      </c>
      <c r="AD949" s="28" t="str">
        <f>IF(AND($D949&lt;=2026,Zisk!$D$10&gt;=2026),"+","")</f>
        <v/>
      </c>
      <c r="AE949" s="30" t="str">
        <f>IF(AND($D949&lt;=2026,Zisk!$D$10&gt;=2026),VstupniParametry_SKRYT!$D$10,"")</f>
        <v/>
      </c>
      <c r="AF949" s="28" t="str">
        <f>IF(AND($D949&lt;=2026,Zisk!$D$10&gt;=2026),")","")</f>
        <v/>
      </c>
      <c r="AG949" s="31" t="str">
        <f>IF(AND(D949&lt;2026,2026&lt;=Zisk!$D$10),1,IF(D949=2026,0,""))</f>
        <v/>
      </c>
      <c r="AH949" s="32" t="str">
        <f>IF(AND($D949&lt;=2026,Zisk!$D$10&gt;=2027),"x","")</f>
        <v/>
      </c>
      <c r="AI949" s="28" t="str">
        <f>IF(AND($D949&lt;=2027,Zisk!$D$10&gt;=2027),"(","")</f>
        <v/>
      </c>
      <c r="AJ949" s="28" t="str">
        <f>IF(AND($D949&lt;=2027,Zisk!$D$10&gt;=2027),"1","")</f>
        <v/>
      </c>
      <c r="AK949" s="28" t="str">
        <f>IF(AND($D949&lt;=2027,Zisk!$D$10&gt;=2027),"+","")</f>
        <v/>
      </c>
      <c r="AL949" s="30" t="str">
        <f>IF(AND($D949&lt;=2027,Zisk!$D$10&gt;=2027),VstupniParametry_SKRYT!$D$11,"")</f>
        <v/>
      </c>
      <c r="AM949" s="28" t="str">
        <f>IF(AND($D949&lt;=2027,Zisk!$D$10&gt;=2027),")","")</f>
        <v/>
      </c>
      <c r="AN949" s="31" t="str">
        <f>IF(AND(D949&lt;2027,2027&lt;=Zisk!$D$10),1,IF(D949=2027,0,""))</f>
        <v/>
      </c>
      <c r="AO949" s="32" t="str">
        <f>IF(AND($D949&lt;=2027,Zisk!$D$10&gt;=2028),"x","")</f>
        <v/>
      </c>
      <c r="AP949" s="28" t="str">
        <f>IF(AND($D949&lt;=2028,Zisk!$D$10&gt;=2028),"(","")</f>
        <v/>
      </c>
      <c r="AQ949" s="28" t="str">
        <f>IF(AND($D949&lt;=2028,Zisk!$D$10&gt;=2028),"1","")</f>
        <v/>
      </c>
      <c r="AR949" s="28" t="str">
        <f>IF(AND($D949&lt;=2028,Zisk!$D$10&gt;=2028),"+","")</f>
        <v/>
      </c>
      <c r="AS949" s="30" t="str">
        <f>IF(AND($D949&lt;=2028,Zisk!$D$10&gt;=2028),VstupniParametry_SKRYT!$D$12,"")</f>
        <v/>
      </c>
      <c r="AT949" s="28" t="str">
        <f>IF(AND($D949&lt;=2028,Zisk!$D$10&gt;=2028),")","")</f>
        <v/>
      </c>
      <c r="AU949" s="31" t="str">
        <f>IF(AND(D949&lt;2028,2028&lt;=Zisk!$D$10),1,IF(D949=2028,0,""))</f>
        <v/>
      </c>
      <c r="AV949" s="32" t="str">
        <f>IF(AND($D949&lt;=2028,Zisk!$D$10&gt;=2029),"x","")</f>
        <v/>
      </c>
      <c r="AW949" s="28" t="str">
        <f>IF(AND($D949&lt;=2029,Zisk!$D$10&gt;=2029),"(","")</f>
        <v/>
      </c>
      <c r="AX949" s="28" t="str">
        <f>IF(AND($D949&lt;=2029,Zisk!$D$10&gt;=2029),"1","")</f>
        <v/>
      </c>
      <c r="AY949" s="28" t="str">
        <f>IF(AND($D949&lt;=2029,Zisk!$D$10&gt;=2029),"+","")</f>
        <v/>
      </c>
      <c r="AZ949" s="30" t="str">
        <f>IF(AND($D949&lt;=2029,Zisk!$D$10&gt;=2029),VstupniParametry_SKRYT!$D$13,"")</f>
        <v/>
      </c>
      <c r="BA949" s="28" t="str">
        <f>IF(AND($D949&lt;=2029,Zisk!$D$10&gt;=2029),")","")</f>
        <v/>
      </c>
      <c r="BB949" s="31" t="str">
        <f>IF(AND(D949&lt;2029,2029&lt;=Zisk!$D$10),1,IF(D949=2029,0,""))</f>
        <v/>
      </c>
      <c r="BC949" s="32" t="str">
        <f>IF(AND($D949&lt;=2029,Zisk!$D$10&gt;=2030),"x","")</f>
        <v/>
      </c>
      <c r="BD949" s="28" t="str">
        <f>IF(AND($D949&lt;=2030,Zisk!$D$10&gt;=2030),"(","")</f>
        <v/>
      </c>
      <c r="BE949" s="28" t="str">
        <f>IF(AND($D949&lt;=2030,Zisk!$D$10&gt;=2030),"1","")</f>
        <v/>
      </c>
      <c r="BF949" s="28" t="str">
        <f>IF(AND($D949&lt;=2030,Zisk!$D$10&gt;=2030),"+","")</f>
        <v/>
      </c>
      <c r="BG949" s="30" t="str">
        <f>IF(AND($D949&lt;=2030,Zisk!$D$10&gt;=2030),VstupniParametry_SKRYT!$D$14,"")</f>
        <v/>
      </c>
      <c r="BH949" s="28" t="str">
        <f>IF(AND($D949&lt;=2030,Zisk!$D$10&gt;=2030),")","")</f>
        <v/>
      </c>
      <c r="BI949" s="31" t="str">
        <f>IF(AND(D949&lt;2030,2030&lt;=Zisk!$D$10),1,IF(D949=2030,0,""))</f>
        <v/>
      </c>
      <c r="BJ949" s="33" t="s">
        <v>32</v>
      </c>
      <c r="BK949" s="30">
        <f t="shared" si="454"/>
        <v>1</v>
      </c>
      <c r="BL949" s="28" t="str">
        <f t="shared" si="455"/>
        <v>x</v>
      </c>
      <c r="BM949" s="34">
        <f t="shared" si="456"/>
        <v>1</v>
      </c>
      <c r="BN949" s="30" t="str">
        <f t="shared" si="457"/>
        <v>x</v>
      </c>
      <c r="BO949" s="34">
        <f t="shared" si="442"/>
        <v>1.018</v>
      </c>
      <c r="BP949" s="34" t="str">
        <f t="shared" si="443"/>
        <v/>
      </c>
      <c r="BQ949" s="34" t="str">
        <f t="shared" si="444"/>
        <v/>
      </c>
      <c r="BR949" s="34" t="str">
        <f t="shared" si="445"/>
        <v/>
      </c>
      <c r="BS949" s="34" t="str">
        <f t="shared" si="446"/>
        <v/>
      </c>
      <c r="BT949" s="34" t="str">
        <f t="shared" si="447"/>
        <v/>
      </c>
      <c r="BU949" s="34" t="str">
        <f t="shared" si="448"/>
        <v/>
      </c>
      <c r="BV949" s="34" t="str">
        <f t="shared" si="449"/>
        <v/>
      </c>
      <c r="BW949" s="34" t="str">
        <f t="shared" si="450"/>
        <v/>
      </c>
      <c r="BX949" s="34" t="str">
        <f t="shared" si="451"/>
        <v/>
      </c>
      <c r="BY949" s="34" t="str">
        <f t="shared" si="452"/>
        <v/>
      </c>
      <c r="BZ949" s="33" t="s">
        <v>32</v>
      </c>
      <c r="CA949" s="34">
        <f t="shared" si="453"/>
        <v>1.018</v>
      </c>
      <c r="CB949" s="28"/>
      <c r="CC949" s="29">
        <f>IF(D949&gt;Zisk!$D$10,"",E949*CA949)</f>
        <v>0</v>
      </c>
    </row>
    <row r="950" spans="2:81" x14ac:dyDescent="0.2">
      <c r="B950" s="35" t="str">
        <f>Zisk!B961</f>
        <v/>
      </c>
      <c r="C950" s="35">
        <f>Zisk!C961</f>
        <v>0</v>
      </c>
      <c r="D950" s="35">
        <f>Zisk!E961</f>
        <v>0</v>
      </c>
      <c r="E950" s="36">
        <f>Zisk!D961</f>
        <v>0</v>
      </c>
      <c r="F950" s="36"/>
      <c r="G950" s="35" t="str">
        <f t="shared" si="428"/>
        <v>(</v>
      </c>
      <c r="H950" s="35" t="str">
        <f t="shared" si="429"/>
        <v>1</v>
      </c>
      <c r="I950" s="35" t="str">
        <f t="shared" si="430"/>
        <v>+</v>
      </c>
      <c r="J950" s="37">
        <f>IF($D950&lt;=2021,VstupniParametry_SKRYT!$D$5,"")</f>
        <v>0.02</v>
      </c>
      <c r="K950" s="35" t="str">
        <f t="shared" si="431"/>
        <v>)</v>
      </c>
      <c r="L950" s="38">
        <f>IF($D950&lt;=2021,COUNTIF(Vypocet_SKRYT!T947:AS947,"&gt;=1"),"")</f>
        <v>0</v>
      </c>
      <c r="M950" s="39" t="str">
        <f t="shared" si="432"/>
        <v>x</v>
      </c>
      <c r="N950" s="35" t="str">
        <f t="shared" si="433"/>
        <v>(</v>
      </c>
      <c r="O950" s="35" t="str">
        <f t="shared" si="434"/>
        <v>1</v>
      </c>
      <c r="P950" s="35" t="str">
        <f t="shared" si="435"/>
        <v>+</v>
      </c>
      <c r="Q950" s="37">
        <f>IF($D950&lt;=2024,VstupniParametry_SKRYT!$D$6,"")</f>
        <v>0.06</v>
      </c>
      <c r="R950" s="35" t="str">
        <f t="shared" si="436"/>
        <v>)</v>
      </c>
      <c r="S950" s="38">
        <f>IF($D950&lt;=2024,COUNTIFS(Vypocet_SKRYT!AT947:AV947,"&gt;=1"),"")</f>
        <v>0</v>
      </c>
      <c r="T950" s="39" t="str">
        <f t="shared" si="437"/>
        <v>x</v>
      </c>
      <c r="U950" s="35" t="str">
        <f t="shared" si="438"/>
        <v>(</v>
      </c>
      <c r="V950" s="35" t="str">
        <f t="shared" si="439"/>
        <v>1</v>
      </c>
      <c r="W950" s="35" t="str">
        <f t="shared" si="440"/>
        <v>+</v>
      </c>
      <c r="X950" s="37">
        <f>IF($D950&lt;=2025,VstupniParametry_SKRYT!$D$9,"")</f>
        <v>1.7999999999999999E-2</v>
      </c>
      <c r="Y950" s="35" t="str">
        <f t="shared" si="441"/>
        <v>)</v>
      </c>
      <c r="Z950" s="38">
        <f>IF(AND(D950&lt;2025,2025&lt;=Zisk!$D$10),1,IF(D950=2025,0,""))</f>
        <v>1</v>
      </c>
      <c r="AA950" s="39" t="str">
        <f>IF(AND($D950&lt;=2025,Zisk!$D$10&gt;=2026),"x","")</f>
        <v/>
      </c>
      <c r="AB950" s="35" t="str">
        <f>IF(AND($D950&lt;=2026,Zisk!$D$10&gt;=2026),"(","")</f>
        <v/>
      </c>
      <c r="AC950" s="35" t="str">
        <f>IF(AND($D950&lt;=2026,Zisk!$D$10&gt;=2026),"1","")</f>
        <v/>
      </c>
      <c r="AD950" s="35" t="str">
        <f>IF(AND($D950&lt;=2026,Zisk!$D$10&gt;=2026),"+","")</f>
        <v/>
      </c>
      <c r="AE950" s="37" t="str">
        <f>IF(AND($D950&lt;=2026,Zisk!$D$10&gt;=2026),VstupniParametry_SKRYT!$D$10,"")</f>
        <v/>
      </c>
      <c r="AF950" s="35" t="str">
        <f>IF(AND($D950&lt;=2026,Zisk!$D$10&gt;=2026),")","")</f>
        <v/>
      </c>
      <c r="AG950" s="38" t="str">
        <f>IF(AND(D950&lt;2026,2026&lt;=Zisk!$D$10),1,IF(D950=2026,0,""))</f>
        <v/>
      </c>
      <c r="AH950" s="39" t="str">
        <f>IF(AND($D950&lt;=2026,Zisk!$D$10&gt;=2027),"x","")</f>
        <v/>
      </c>
      <c r="AI950" s="35" t="str">
        <f>IF(AND($D950&lt;=2027,Zisk!$D$10&gt;=2027),"(","")</f>
        <v/>
      </c>
      <c r="AJ950" s="35" t="str">
        <f>IF(AND($D950&lt;=2027,Zisk!$D$10&gt;=2027),"1","")</f>
        <v/>
      </c>
      <c r="AK950" s="35" t="str">
        <f>IF(AND($D950&lt;=2027,Zisk!$D$10&gt;=2027),"+","")</f>
        <v/>
      </c>
      <c r="AL950" s="37" t="str">
        <f>IF(AND($D950&lt;=2027,Zisk!$D$10&gt;=2027),VstupniParametry_SKRYT!$D$11,"")</f>
        <v/>
      </c>
      <c r="AM950" s="35" t="str">
        <f>IF(AND($D950&lt;=2027,Zisk!$D$10&gt;=2027),")","")</f>
        <v/>
      </c>
      <c r="AN950" s="38" t="str">
        <f>IF(AND(D950&lt;2027,2027&lt;=Zisk!$D$10),1,IF(D950=2027,0,""))</f>
        <v/>
      </c>
      <c r="AO950" s="39" t="str">
        <f>IF(AND($D950&lt;=2027,Zisk!$D$10&gt;=2028),"x","")</f>
        <v/>
      </c>
      <c r="AP950" s="35" t="str">
        <f>IF(AND($D950&lt;=2028,Zisk!$D$10&gt;=2028),"(","")</f>
        <v/>
      </c>
      <c r="AQ950" s="35" t="str">
        <f>IF(AND($D950&lt;=2028,Zisk!$D$10&gt;=2028),"1","")</f>
        <v/>
      </c>
      <c r="AR950" s="35" t="str">
        <f>IF(AND($D950&lt;=2028,Zisk!$D$10&gt;=2028),"+","")</f>
        <v/>
      </c>
      <c r="AS950" s="37" t="str">
        <f>IF(AND($D950&lt;=2028,Zisk!$D$10&gt;=2028),VstupniParametry_SKRYT!$D$12,"")</f>
        <v/>
      </c>
      <c r="AT950" s="35" t="str">
        <f>IF(AND($D950&lt;=2028,Zisk!$D$10&gt;=2028),")","")</f>
        <v/>
      </c>
      <c r="AU950" s="38" t="str">
        <f>IF(AND(D950&lt;2028,2028&lt;=Zisk!$D$10),1,IF(D950=2028,0,""))</f>
        <v/>
      </c>
      <c r="AV950" s="39" t="str">
        <f>IF(AND($D950&lt;=2028,Zisk!$D$10&gt;=2029),"x","")</f>
        <v/>
      </c>
      <c r="AW950" s="35" t="str">
        <f>IF(AND($D950&lt;=2029,Zisk!$D$10&gt;=2029),"(","")</f>
        <v/>
      </c>
      <c r="AX950" s="35" t="str">
        <f>IF(AND($D950&lt;=2029,Zisk!$D$10&gt;=2029),"1","")</f>
        <v/>
      </c>
      <c r="AY950" s="35" t="str">
        <f>IF(AND($D950&lt;=2029,Zisk!$D$10&gt;=2029),"+","")</f>
        <v/>
      </c>
      <c r="AZ950" s="37" t="str">
        <f>IF(AND($D950&lt;=2029,Zisk!$D$10&gt;=2029),VstupniParametry_SKRYT!$D$13,"")</f>
        <v/>
      </c>
      <c r="BA950" s="35" t="str">
        <f>IF(AND($D950&lt;=2029,Zisk!$D$10&gt;=2029),")","")</f>
        <v/>
      </c>
      <c r="BB950" s="38" t="str">
        <f>IF(AND(D950&lt;2029,2029&lt;=Zisk!$D$10),1,IF(D950=2029,0,""))</f>
        <v/>
      </c>
      <c r="BC950" s="39" t="str">
        <f>IF(AND($D950&lt;=2029,Zisk!$D$10&gt;=2030),"x","")</f>
        <v/>
      </c>
      <c r="BD950" s="35" t="str">
        <f>IF(AND($D950&lt;=2030,Zisk!$D$10&gt;=2030),"(","")</f>
        <v/>
      </c>
      <c r="BE950" s="35" t="str">
        <f>IF(AND($D950&lt;=2030,Zisk!$D$10&gt;=2030),"1","")</f>
        <v/>
      </c>
      <c r="BF950" s="35" t="str">
        <f>IF(AND($D950&lt;=2030,Zisk!$D$10&gt;=2030),"+","")</f>
        <v/>
      </c>
      <c r="BG950" s="37" t="str">
        <f>IF(AND($D950&lt;=2030,Zisk!$D$10&gt;=2030),VstupniParametry_SKRYT!$D$14,"")</f>
        <v/>
      </c>
      <c r="BH950" s="35" t="str">
        <f>IF(AND($D950&lt;=2030,Zisk!$D$10&gt;=2030),")","")</f>
        <v/>
      </c>
      <c r="BI950" s="38" t="str">
        <f>IF(AND(D950&lt;2030,2030&lt;=Zisk!$D$10),1,IF(D950=2030,0,""))</f>
        <v/>
      </c>
      <c r="BJ950" s="40" t="s">
        <v>32</v>
      </c>
      <c r="BK950" s="37">
        <f t="shared" si="454"/>
        <v>1</v>
      </c>
      <c r="BL950" s="35" t="str">
        <f t="shared" si="455"/>
        <v>x</v>
      </c>
      <c r="BM950" s="41">
        <f t="shared" si="456"/>
        <v>1</v>
      </c>
      <c r="BN950" s="37" t="str">
        <f t="shared" si="457"/>
        <v>x</v>
      </c>
      <c r="BO950" s="41">
        <f t="shared" si="442"/>
        <v>1.018</v>
      </c>
      <c r="BP950" s="41" t="str">
        <f t="shared" si="443"/>
        <v/>
      </c>
      <c r="BQ950" s="41" t="str">
        <f t="shared" si="444"/>
        <v/>
      </c>
      <c r="BR950" s="41" t="str">
        <f t="shared" si="445"/>
        <v/>
      </c>
      <c r="BS950" s="41" t="str">
        <f t="shared" si="446"/>
        <v/>
      </c>
      <c r="BT950" s="41" t="str">
        <f t="shared" si="447"/>
        <v/>
      </c>
      <c r="BU950" s="41" t="str">
        <f t="shared" si="448"/>
        <v/>
      </c>
      <c r="BV950" s="41" t="str">
        <f t="shared" si="449"/>
        <v/>
      </c>
      <c r="BW950" s="41" t="str">
        <f t="shared" si="450"/>
        <v/>
      </c>
      <c r="BX950" s="41" t="str">
        <f t="shared" si="451"/>
        <v/>
      </c>
      <c r="BY950" s="41" t="str">
        <f t="shared" si="452"/>
        <v/>
      </c>
      <c r="BZ950" s="40" t="s">
        <v>32</v>
      </c>
      <c r="CA950" s="41">
        <f t="shared" si="453"/>
        <v>1.018</v>
      </c>
      <c r="CB950" s="35"/>
      <c r="CC950" s="36">
        <f>IF(D950&gt;Zisk!$D$10,"",E950*CA950)</f>
        <v>0</v>
      </c>
    </row>
    <row r="951" spans="2:81" x14ac:dyDescent="0.2">
      <c r="B951" s="28" t="str">
        <f>Zisk!B962</f>
        <v/>
      </c>
      <c r="C951" s="28">
        <f>Zisk!C962</f>
        <v>0</v>
      </c>
      <c r="D951" s="28">
        <f>Zisk!E962</f>
        <v>0</v>
      </c>
      <c r="E951" s="29">
        <f>Zisk!D962</f>
        <v>0</v>
      </c>
      <c r="F951" s="29"/>
      <c r="G951" s="28" t="str">
        <f t="shared" si="428"/>
        <v>(</v>
      </c>
      <c r="H951" s="28" t="str">
        <f t="shared" si="429"/>
        <v>1</v>
      </c>
      <c r="I951" s="28" t="str">
        <f t="shared" si="430"/>
        <v>+</v>
      </c>
      <c r="J951" s="30">
        <f>IF($D951&lt;=2021,VstupniParametry_SKRYT!$D$5,"")</f>
        <v>0.02</v>
      </c>
      <c r="K951" s="28" t="str">
        <f t="shared" si="431"/>
        <v>)</v>
      </c>
      <c r="L951" s="31">
        <f>IF($D951&lt;=2021,COUNTIF(Vypocet_SKRYT!T948:AS948,"&gt;=1"),"")</f>
        <v>0</v>
      </c>
      <c r="M951" s="32" t="str">
        <f t="shared" si="432"/>
        <v>x</v>
      </c>
      <c r="N951" s="28" t="str">
        <f t="shared" si="433"/>
        <v>(</v>
      </c>
      <c r="O951" s="28" t="str">
        <f t="shared" si="434"/>
        <v>1</v>
      </c>
      <c r="P951" s="28" t="str">
        <f t="shared" si="435"/>
        <v>+</v>
      </c>
      <c r="Q951" s="30">
        <f>IF($D951&lt;=2024,VstupniParametry_SKRYT!$D$6,"")</f>
        <v>0.06</v>
      </c>
      <c r="R951" s="28" t="str">
        <f t="shared" si="436"/>
        <v>)</v>
      </c>
      <c r="S951" s="31">
        <f>IF($D951&lt;=2024,COUNTIFS(Vypocet_SKRYT!AT948:AV948,"&gt;=1"),"")</f>
        <v>0</v>
      </c>
      <c r="T951" s="32" t="str">
        <f t="shared" si="437"/>
        <v>x</v>
      </c>
      <c r="U951" s="28" t="str">
        <f t="shared" si="438"/>
        <v>(</v>
      </c>
      <c r="V951" s="28" t="str">
        <f t="shared" si="439"/>
        <v>1</v>
      </c>
      <c r="W951" s="28" t="str">
        <f t="shared" si="440"/>
        <v>+</v>
      </c>
      <c r="X951" s="30">
        <f>IF($D951&lt;=2025,VstupniParametry_SKRYT!$D$9,"")</f>
        <v>1.7999999999999999E-2</v>
      </c>
      <c r="Y951" s="28" t="str">
        <f t="shared" si="441"/>
        <v>)</v>
      </c>
      <c r="Z951" s="31">
        <f>IF(AND(D951&lt;2025,2025&lt;=Zisk!$D$10),1,IF(D951=2025,0,""))</f>
        <v>1</v>
      </c>
      <c r="AA951" s="32" t="str">
        <f>IF(AND($D951&lt;=2025,Zisk!$D$10&gt;=2026),"x","")</f>
        <v/>
      </c>
      <c r="AB951" s="28" t="str">
        <f>IF(AND($D951&lt;=2026,Zisk!$D$10&gt;=2026),"(","")</f>
        <v/>
      </c>
      <c r="AC951" s="28" t="str">
        <f>IF(AND($D951&lt;=2026,Zisk!$D$10&gt;=2026),"1","")</f>
        <v/>
      </c>
      <c r="AD951" s="28" t="str">
        <f>IF(AND($D951&lt;=2026,Zisk!$D$10&gt;=2026),"+","")</f>
        <v/>
      </c>
      <c r="AE951" s="30" t="str">
        <f>IF(AND($D951&lt;=2026,Zisk!$D$10&gt;=2026),VstupniParametry_SKRYT!$D$10,"")</f>
        <v/>
      </c>
      <c r="AF951" s="28" t="str">
        <f>IF(AND($D951&lt;=2026,Zisk!$D$10&gt;=2026),")","")</f>
        <v/>
      </c>
      <c r="AG951" s="31" t="str">
        <f>IF(AND(D951&lt;2026,2026&lt;=Zisk!$D$10),1,IF(D951=2026,0,""))</f>
        <v/>
      </c>
      <c r="AH951" s="32" t="str">
        <f>IF(AND($D951&lt;=2026,Zisk!$D$10&gt;=2027),"x","")</f>
        <v/>
      </c>
      <c r="AI951" s="28" t="str">
        <f>IF(AND($D951&lt;=2027,Zisk!$D$10&gt;=2027),"(","")</f>
        <v/>
      </c>
      <c r="AJ951" s="28" t="str">
        <f>IF(AND($D951&lt;=2027,Zisk!$D$10&gt;=2027),"1","")</f>
        <v/>
      </c>
      <c r="AK951" s="28" t="str">
        <f>IF(AND($D951&lt;=2027,Zisk!$D$10&gt;=2027),"+","")</f>
        <v/>
      </c>
      <c r="AL951" s="30" t="str">
        <f>IF(AND($D951&lt;=2027,Zisk!$D$10&gt;=2027),VstupniParametry_SKRYT!$D$11,"")</f>
        <v/>
      </c>
      <c r="AM951" s="28" t="str">
        <f>IF(AND($D951&lt;=2027,Zisk!$D$10&gt;=2027),")","")</f>
        <v/>
      </c>
      <c r="AN951" s="31" t="str">
        <f>IF(AND(D951&lt;2027,2027&lt;=Zisk!$D$10),1,IF(D951=2027,0,""))</f>
        <v/>
      </c>
      <c r="AO951" s="32" t="str">
        <f>IF(AND($D951&lt;=2027,Zisk!$D$10&gt;=2028),"x","")</f>
        <v/>
      </c>
      <c r="AP951" s="28" t="str">
        <f>IF(AND($D951&lt;=2028,Zisk!$D$10&gt;=2028),"(","")</f>
        <v/>
      </c>
      <c r="AQ951" s="28" t="str">
        <f>IF(AND($D951&lt;=2028,Zisk!$D$10&gt;=2028),"1","")</f>
        <v/>
      </c>
      <c r="AR951" s="28" t="str">
        <f>IF(AND($D951&lt;=2028,Zisk!$D$10&gt;=2028),"+","")</f>
        <v/>
      </c>
      <c r="AS951" s="30" t="str">
        <f>IF(AND($D951&lt;=2028,Zisk!$D$10&gt;=2028),VstupniParametry_SKRYT!$D$12,"")</f>
        <v/>
      </c>
      <c r="AT951" s="28" t="str">
        <f>IF(AND($D951&lt;=2028,Zisk!$D$10&gt;=2028),")","")</f>
        <v/>
      </c>
      <c r="AU951" s="31" t="str">
        <f>IF(AND(D951&lt;2028,2028&lt;=Zisk!$D$10),1,IF(D951=2028,0,""))</f>
        <v/>
      </c>
      <c r="AV951" s="32" t="str">
        <f>IF(AND($D951&lt;=2028,Zisk!$D$10&gt;=2029),"x","")</f>
        <v/>
      </c>
      <c r="AW951" s="28" t="str">
        <f>IF(AND($D951&lt;=2029,Zisk!$D$10&gt;=2029),"(","")</f>
        <v/>
      </c>
      <c r="AX951" s="28" t="str">
        <f>IF(AND($D951&lt;=2029,Zisk!$D$10&gt;=2029),"1","")</f>
        <v/>
      </c>
      <c r="AY951" s="28" t="str">
        <f>IF(AND($D951&lt;=2029,Zisk!$D$10&gt;=2029),"+","")</f>
        <v/>
      </c>
      <c r="AZ951" s="30" t="str">
        <f>IF(AND($D951&lt;=2029,Zisk!$D$10&gt;=2029),VstupniParametry_SKRYT!$D$13,"")</f>
        <v/>
      </c>
      <c r="BA951" s="28" t="str">
        <f>IF(AND($D951&lt;=2029,Zisk!$D$10&gt;=2029),")","")</f>
        <v/>
      </c>
      <c r="BB951" s="31" t="str">
        <f>IF(AND(D951&lt;2029,2029&lt;=Zisk!$D$10),1,IF(D951=2029,0,""))</f>
        <v/>
      </c>
      <c r="BC951" s="32" t="str">
        <f>IF(AND($D951&lt;=2029,Zisk!$D$10&gt;=2030),"x","")</f>
        <v/>
      </c>
      <c r="BD951" s="28" t="str">
        <f>IF(AND($D951&lt;=2030,Zisk!$D$10&gt;=2030),"(","")</f>
        <v/>
      </c>
      <c r="BE951" s="28" t="str">
        <f>IF(AND($D951&lt;=2030,Zisk!$D$10&gt;=2030),"1","")</f>
        <v/>
      </c>
      <c r="BF951" s="28" t="str">
        <f>IF(AND($D951&lt;=2030,Zisk!$D$10&gt;=2030),"+","")</f>
        <v/>
      </c>
      <c r="BG951" s="30" t="str">
        <f>IF(AND($D951&lt;=2030,Zisk!$D$10&gt;=2030),VstupniParametry_SKRYT!$D$14,"")</f>
        <v/>
      </c>
      <c r="BH951" s="28" t="str">
        <f>IF(AND($D951&lt;=2030,Zisk!$D$10&gt;=2030),")","")</f>
        <v/>
      </c>
      <c r="BI951" s="31" t="str">
        <f>IF(AND(D951&lt;2030,2030&lt;=Zisk!$D$10),1,IF(D951=2030,0,""))</f>
        <v/>
      </c>
      <c r="BJ951" s="33" t="s">
        <v>32</v>
      </c>
      <c r="BK951" s="30">
        <f t="shared" si="454"/>
        <v>1</v>
      </c>
      <c r="BL951" s="28" t="str">
        <f t="shared" si="455"/>
        <v>x</v>
      </c>
      <c r="BM951" s="34">
        <f t="shared" si="456"/>
        <v>1</v>
      </c>
      <c r="BN951" s="30" t="str">
        <f t="shared" si="457"/>
        <v>x</v>
      </c>
      <c r="BO951" s="34">
        <f t="shared" si="442"/>
        <v>1.018</v>
      </c>
      <c r="BP951" s="34" t="str">
        <f t="shared" si="443"/>
        <v/>
      </c>
      <c r="BQ951" s="34" t="str">
        <f t="shared" si="444"/>
        <v/>
      </c>
      <c r="BR951" s="34" t="str">
        <f t="shared" si="445"/>
        <v/>
      </c>
      <c r="BS951" s="34" t="str">
        <f t="shared" si="446"/>
        <v/>
      </c>
      <c r="BT951" s="34" t="str">
        <f t="shared" si="447"/>
        <v/>
      </c>
      <c r="BU951" s="34" t="str">
        <f t="shared" si="448"/>
        <v/>
      </c>
      <c r="BV951" s="34" t="str">
        <f t="shared" si="449"/>
        <v/>
      </c>
      <c r="BW951" s="34" t="str">
        <f t="shared" si="450"/>
        <v/>
      </c>
      <c r="BX951" s="34" t="str">
        <f t="shared" si="451"/>
        <v/>
      </c>
      <c r="BY951" s="34" t="str">
        <f t="shared" si="452"/>
        <v/>
      </c>
      <c r="BZ951" s="33" t="s">
        <v>32</v>
      </c>
      <c r="CA951" s="34">
        <f t="shared" si="453"/>
        <v>1.018</v>
      </c>
      <c r="CB951" s="28"/>
      <c r="CC951" s="29">
        <f>IF(D951&gt;Zisk!$D$10,"",E951*CA951)</f>
        <v>0</v>
      </c>
    </row>
    <row r="952" spans="2:81" x14ac:dyDescent="0.2">
      <c r="B952" s="35" t="str">
        <f>Zisk!B963</f>
        <v/>
      </c>
      <c r="C952" s="35">
        <f>Zisk!C963</f>
        <v>0</v>
      </c>
      <c r="D952" s="35">
        <f>Zisk!E963</f>
        <v>0</v>
      </c>
      <c r="E952" s="36">
        <f>Zisk!D963</f>
        <v>0</v>
      </c>
      <c r="F952" s="36"/>
      <c r="G952" s="35" t="str">
        <f t="shared" si="428"/>
        <v>(</v>
      </c>
      <c r="H952" s="35" t="str">
        <f t="shared" si="429"/>
        <v>1</v>
      </c>
      <c r="I952" s="35" t="str">
        <f t="shared" si="430"/>
        <v>+</v>
      </c>
      <c r="J952" s="37">
        <f>IF($D952&lt;=2021,VstupniParametry_SKRYT!$D$5,"")</f>
        <v>0.02</v>
      </c>
      <c r="K952" s="35" t="str">
        <f t="shared" si="431"/>
        <v>)</v>
      </c>
      <c r="L952" s="38">
        <f>IF($D952&lt;=2021,COUNTIF(Vypocet_SKRYT!T949:AS949,"&gt;=1"),"")</f>
        <v>0</v>
      </c>
      <c r="M952" s="39" t="str">
        <f t="shared" si="432"/>
        <v>x</v>
      </c>
      <c r="N952" s="35" t="str">
        <f t="shared" si="433"/>
        <v>(</v>
      </c>
      <c r="O952" s="35" t="str">
        <f t="shared" si="434"/>
        <v>1</v>
      </c>
      <c r="P952" s="35" t="str">
        <f t="shared" si="435"/>
        <v>+</v>
      </c>
      <c r="Q952" s="37">
        <f>IF($D952&lt;=2024,VstupniParametry_SKRYT!$D$6,"")</f>
        <v>0.06</v>
      </c>
      <c r="R952" s="35" t="str">
        <f t="shared" si="436"/>
        <v>)</v>
      </c>
      <c r="S952" s="38">
        <f>IF($D952&lt;=2024,COUNTIFS(Vypocet_SKRYT!AT949:AV949,"&gt;=1"),"")</f>
        <v>0</v>
      </c>
      <c r="T952" s="39" t="str">
        <f t="shared" si="437"/>
        <v>x</v>
      </c>
      <c r="U952" s="35" t="str">
        <f t="shared" si="438"/>
        <v>(</v>
      </c>
      <c r="V952" s="35" t="str">
        <f t="shared" si="439"/>
        <v>1</v>
      </c>
      <c r="W952" s="35" t="str">
        <f t="shared" si="440"/>
        <v>+</v>
      </c>
      <c r="X952" s="37">
        <f>IF($D952&lt;=2025,VstupniParametry_SKRYT!$D$9,"")</f>
        <v>1.7999999999999999E-2</v>
      </c>
      <c r="Y952" s="35" t="str">
        <f t="shared" si="441"/>
        <v>)</v>
      </c>
      <c r="Z952" s="38">
        <f>IF(AND(D952&lt;2025,2025&lt;=Zisk!$D$10),1,IF(D952=2025,0,""))</f>
        <v>1</v>
      </c>
      <c r="AA952" s="39" t="str">
        <f>IF(AND($D952&lt;=2025,Zisk!$D$10&gt;=2026),"x","")</f>
        <v/>
      </c>
      <c r="AB952" s="35" t="str">
        <f>IF(AND($D952&lt;=2026,Zisk!$D$10&gt;=2026),"(","")</f>
        <v/>
      </c>
      <c r="AC952" s="35" t="str">
        <f>IF(AND($D952&lt;=2026,Zisk!$D$10&gt;=2026),"1","")</f>
        <v/>
      </c>
      <c r="AD952" s="35" t="str">
        <f>IF(AND($D952&lt;=2026,Zisk!$D$10&gt;=2026),"+","")</f>
        <v/>
      </c>
      <c r="AE952" s="37" t="str">
        <f>IF(AND($D952&lt;=2026,Zisk!$D$10&gt;=2026),VstupniParametry_SKRYT!$D$10,"")</f>
        <v/>
      </c>
      <c r="AF952" s="35" t="str">
        <f>IF(AND($D952&lt;=2026,Zisk!$D$10&gt;=2026),")","")</f>
        <v/>
      </c>
      <c r="AG952" s="38" t="str">
        <f>IF(AND(D952&lt;2026,2026&lt;=Zisk!$D$10),1,IF(D952=2026,0,""))</f>
        <v/>
      </c>
      <c r="AH952" s="39" t="str">
        <f>IF(AND($D952&lt;=2026,Zisk!$D$10&gt;=2027),"x","")</f>
        <v/>
      </c>
      <c r="AI952" s="35" t="str">
        <f>IF(AND($D952&lt;=2027,Zisk!$D$10&gt;=2027),"(","")</f>
        <v/>
      </c>
      <c r="AJ952" s="35" t="str">
        <f>IF(AND($D952&lt;=2027,Zisk!$D$10&gt;=2027),"1","")</f>
        <v/>
      </c>
      <c r="AK952" s="35" t="str">
        <f>IF(AND($D952&lt;=2027,Zisk!$D$10&gt;=2027),"+","")</f>
        <v/>
      </c>
      <c r="AL952" s="37" t="str">
        <f>IF(AND($D952&lt;=2027,Zisk!$D$10&gt;=2027),VstupniParametry_SKRYT!$D$11,"")</f>
        <v/>
      </c>
      <c r="AM952" s="35" t="str">
        <f>IF(AND($D952&lt;=2027,Zisk!$D$10&gt;=2027),")","")</f>
        <v/>
      </c>
      <c r="AN952" s="38" t="str">
        <f>IF(AND(D952&lt;2027,2027&lt;=Zisk!$D$10),1,IF(D952=2027,0,""))</f>
        <v/>
      </c>
      <c r="AO952" s="39" t="str">
        <f>IF(AND($D952&lt;=2027,Zisk!$D$10&gt;=2028),"x","")</f>
        <v/>
      </c>
      <c r="AP952" s="35" t="str">
        <f>IF(AND($D952&lt;=2028,Zisk!$D$10&gt;=2028),"(","")</f>
        <v/>
      </c>
      <c r="AQ952" s="35" t="str">
        <f>IF(AND($D952&lt;=2028,Zisk!$D$10&gt;=2028),"1","")</f>
        <v/>
      </c>
      <c r="AR952" s="35" t="str">
        <f>IF(AND($D952&lt;=2028,Zisk!$D$10&gt;=2028),"+","")</f>
        <v/>
      </c>
      <c r="AS952" s="37" t="str">
        <f>IF(AND($D952&lt;=2028,Zisk!$D$10&gt;=2028),VstupniParametry_SKRYT!$D$12,"")</f>
        <v/>
      </c>
      <c r="AT952" s="35" t="str">
        <f>IF(AND($D952&lt;=2028,Zisk!$D$10&gt;=2028),")","")</f>
        <v/>
      </c>
      <c r="AU952" s="38" t="str">
        <f>IF(AND(D952&lt;2028,2028&lt;=Zisk!$D$10),1,IF(D952=2028,0,""))</f>
        <v/>
      </c>
      <c r="AV952" s="39" t="str">
        <f>IF(AND($D952&lt;=2028,Zisk!$D$10&gt;=2029),"x","")</f>
        <v/>
      </c>
      <c r="AW952" s="35" t="str">
        <f>IF(AND($D952&lt;=2029,Zisk!$D$10&gt;=2029),"(","")</f>
        <v/>
      </c>
      <c r="AX952" s="35" t="str">
        <f>IF(AND($D952&lt;=2029,Zisk!$D$10&gt;=2029),"1","")</f>
        <v/>
      </c>
      <c r="AY952" s="35" t="str">
        <f>IF(AND($D952&lt;=2029,Zisk!$D$10&gt;=2029),"+","")</f>
        <v/>
      </c>
      <c r="AZ952" s="37" t="str">
        <f>IF(AND($D952&lt;=2029,Zisk!$D$10&gt;=2029),VstupniParametry_SKRYT!$D$13,"")</f>
        <v/>
      </c>
      <c r="BA952" s="35" t="str">
        <f>IF(AND($D952&lt;=2029,Zisk!$D$10&gt;=2029),")","")</f>
        <v/>
      </c>
      <c r="BB952" s="38" t="str">
        <f>IF(AND(D952&lt;2029,2029&lt;=Zisk!$D$10),1,IF(D952=2029,0,""))</f>
        <v/>
      </c>
      <c r="BC952" s="39" t="str">
        <f>IF(AND($D952&lt;=2029,Zisk!$D$10&gt;=2030),"x","")</f>
        <v/>
      </c>
      <c r="BD952" s="35" t="str">
        <f>IF(AND($D952&lt;=2030,Zisk!$D$10&gt;=2030),"(","")</f>
        <v/>
      </c>
      <c r="BE952" s="35" t="str">
        <f>IF(AND($D952&lt;=2030,Zisk!$D$10&gt;=2030),"1","")</f>
        <v/>
      </c>
      <c r="BF952" s="35" t="str">
        <f>IF(AND($D952&lt;=2030,Zisk!$D$10&gt;=2030),"+","")</f>
        <v/>
      </c>
      <c r="BG952" s="37" t="str">
        <f>IF(AND($D952&lt;=2030,Zisk!$D$10&gt;=2030),VstupniParametry_SKRYT!$D$14,"")</f>
        <v/>
      </c>
      <c r="BH952" s="35" t="str">
        <f>IF(AND($D952&lt;=2030,Zisk!$D$10&gt;=2030),")","")</f>
        <v/>
      </c>
      <c r="BI952" s="38" t="str">
        <f>IF(AND(D952&lt;2030,2030&lt;=Zisk!$D$10),1,IF(D952=2030,0,""))</f>
        <v/>
      </c>
      <c r="BJ952" s="40" t="s">
        <v>32</v>
      </c>
      <c r="BK952" s="37">
        <f t="shared" si="454"/>
        <v>1</v>
      </c>
      <c r="BL952" s="35" t="str">
        <f t="shared" si="455"/>
        <v>x</v>
      </c>
      <c r="BM952" s="41">
        <f t="shared" si="456"/>
        <v>1</v>
      </c>
      <c r="BN952" s="37" t="str">
        <f t="shared" si="457"/>
        <v>x</v>
      </c>
      <c r="BO952" s="41">
        <f t="shared" si="442"/>
        <v>1.018</v>
      </c>
      <c r="BP952" s="41" t="str">
        <f t="shared" si="443"/>
        <v/>
      </c>
      <c r="BQ952" s="41" t="str">
        <f t="shared" si="444"/>
        <v/>
      </c>
      <c r="BR952" s="41" t="str">
        <f t="shared" si="445"/>
        <v/>
      </c>
      <c r="BS952" s="41" t="str">
        <f t="shared" si="446"/>
        <v/>
      </c>
      <c r="BT952" s="41" t="str">
        <f t="shared" si="447"/>
        <v/>
      </c>
      <c r="BU952" s="41" t="str">
        <f t="shared" si="448"/>
        <v/>
      </c>
      <c r="BV952" s="41" t="str">
        <f t="shared" si="449"/>
        <v/>
      </c>
      <c r="BW952" s="41" t="str">
        <f t="shared" si="450"/>
        <v/>
      </c>
      <c r="BX952" s="41" t="str">
        <f t="shared" si="451"/>
        <v/>
      </c>
      <c r="BY952" s="41" t="str">
        <f t="shared" si="452"/>
        <v/>
      </c>
      <c r="BZ952" s="40" t="s">
        <v>32</v>
      </c>
      <c r="CA952" s="41">
        <f t="shared" si="453"/>
        <v>1.018</v>
      </c>
      <c r="CB952" s="35"/>
      <c r="CC952" s="36">
        <f>IF(D952&gt;Zisk!$D$10,"",E952*CA952)</f>
        <v>0</v>
      </c>
    </row>
    <row r="953" spans="2:81" x14ac:dyDescent="0.2">
      <c r="B953" s="28" t="str">
        <f>Zisk!B964</f>
        <v/>
      </c>
      <c r="C953" s="28">
        <f>Zisk!C964</f>
        <v>0</v>
      </c>
      <c r="D953" s="28">
        <f>Zisk!E964</f>
        <v>0</v>
      </c>
      <c r="E953" s="29">
        <f>Zisk!D964</f>
        <v>0</v>
      </c>
      <c r="F953" s="29"/>
      <c r="G953" s="28" t="str">
        <f t="shared" si="428"/>
        <v>(</v>
      </c>
      <c r="H953" s="28" t="str">
        <f t="shared" si="429"/>
        <v>1</v>
      </c>
      <c r="I953" s="28" t="str">
        <f t="shared" si="430"/>
        <v>+</v>
      </c>
      <c r="J953" s="30">
        <f>IF($D953&lt;=2021,VstupniParametry_SKRYT!$D$5,"")</f>
        <v>0.02</v>
      </c>
      <c r="K953" s="28" t="str">
        <f t="shared" si="431"/>
        <v>)</v>
      </c>
      <c r="L953" s="31">
        <f>IF($D953&lt;=2021,COUNTIF(Vypocet_SKRYT!T950:AS950,"&gt;=1"),"")</f>
        <v>0</v>
      </c>
      <c r="M953" s="32" t="str">
        <f t="shared" si="432"/>
        <v>x</v>
      </c>
      <c r="N953" s="28" t="str">
        <f t="shared" si="433"/>
        <v>(</v>
      </c>
      <c r="O953" s="28" t="str">
        <f t="shared" si="434"/>
        <v>1</v>
      </c>
      <c r="P953" s="28" t="str">
        <f t="shared" si="435"/>
        <v>+</v>
      </c>
      <c r="Q953" s="30">
        <f>IF($D953&lt;=2024,VstupniParametry_SKRYT!$D$6,"")</f>
        <v>0.06</v>
      </c>
      <c r="R953" s="28" t="str">
        <f t="shared" si="436"/>
        <v>)</v>
      </c>
      <c r="S953" s="31">
        <f>IF($D953&lt;=2024,COUNTIFS(Vypocet_SKRYT!AT950:AV950,"&gt;=1"),"")</f>
        <v>0</v>
      </c>
      <c r="T953" s="32" t="str">
        <f t="shared" si="437"/>
        <v>x</v>
      </c>
      <c r="U953" s="28" t="str">
        <f t="shared" si="438"/>
        <v>(</v>
      </c>
      <c r="V953" s="28" t="str">
        <f t="shared" si="439"/>
        <v>1</v>
      </c>
      <c r="W953" s="28" t="str">
        <f t="shared" si="440"/>
        <v>+</v>
      </c>
      <c r="X953" s="30">
        <f>IF($D953&lt;=2025,VstupniParametry_SKRYT!$D$9,"")</f>
        <v>1.7999999999999999E-2</v>
      </c>
      <c r="Y953" s="28" t="str">
        <f t="shared" si="441"/>
        <v>)</v>
      </c>
      <c r="Z953" s="31">
        <f>IF(AND(D953&lt;2025,2025&lt;=Zisk!$D$10),1,IF(D953=2025,0,""))</f>
        <v>1</v>
      </c>
      <c r="AA953" s="32" t="str">
        <f>IF(AND($D953&lt;=2025,Zisk!$D$10&gt;=2026),"x","")</f>
        <v/>
      </c>
      <c r="AB953" s="28" t="str">
        <f>IF(AND($D953&lt;=2026,Zisk!$D$10&gt;=2026),"(","")</f>
        <v/>
      </c>
      <c r="AC953" s="28" t="str">
        <f>IF(AND($D953&lt;=2026,Zisk!$D$10&gt;=2026),"1","")</f>
        <v/>
      </c>
      <c r="AD953" s="28" t="str">
        <f>IF(AND($D953&lt;=2026,Zisk!$D$10&gt;=2026),"+","")</f>
        <v/>
      </c>
      <c r="AE953" s="30" t="str">
        <f>IF(AND($D953&lt;=2026,Zisk!$D$10&gt;=2026),VstupniParametry_SKRYT!$D$10,"")</f>
        <v/>
      </c>
      <c r="AF953" s="28" t="str">
        <f>IF(AND($D953&lt;=2026,Zisk!$D$10&gt;=2026),")","")</f>
        <v/>
      </c>
      <c r="AG953" s="31" t="str">
        <f>IF(AND(D953&lt;2026,2026&lt;=Zisk!$D$10),1,IF(D953=2026,0,""))</f>
        <v/>
      </c>
      <c r="AH953" s="32" t="str">
        <f>IF(AND($D953&lt;=2026,Zisk!$D$10&gt;=2027),"x","")</f>
        <v/>
      </c>
      <c r="AI953" s="28" t="str">
        <f>IF(AND($D953&lt;=2027,Zisk!$D$10&gt;=2027),"(","")</f>
        <v/>
      </c>
      <c r="AJ953" s="28" t="str">
        <f>IF(AND($D953&lt;=2027,Zisk!$D$10&gt;=2027),"1","")</f>
        <v/>
      </c>
      <c r="AK953" s="28" t="str">
        <f>IF(AND($D953&lt;=2027,Zisk!$D$10&gt;=2027),"+","")</f>
        <v/>
      </c>
      <c r="AL953" s="30" t="str">
        <f>IF(AND($D953&lt;=2027,Zisk!$D$10&gt;=2027),VstupniParametry_SKRYT!$D$11,"")</f>
        <v/>
      </c>
      <c r="AM953" s="28" t="str">
        <f>IF(AND($D953&lt;=2027,Zisk!$D$10&gt;=2027),")","")</f>
        <v/>
      </c>
      <c r="AN953" s="31" t="str">
        <f>IF(AND(D953&lt;2027,2027&lt;=Zisk!$D$10),1,IF(D953=2027,0,""))</f>
        <v/>
      </c>
      <c r="AO953" s="32" t="str">
        <f>IF(AND($D953&lt;=2027,Zisk!$D$10&gt;=2028),"x","")</f>
        <v/>
      </c>
      <c r="AP953" s="28" t="str">
        <f>IF(AND($D953&lt;=2028,Zisk!$D$10&gt;=2028),"(","")</f>
        <v/>
      </c>
      <c r="AQ953" s="28" t="str">
        <f>IF(AND($D953&lt;=2028,Zisk!$D$10&gt;=2028),"1","")</f>
        <v/>
      </c>
      <c r="AR953" s="28" t="str">
        <f>IF(AND($D953&lt;=2028,Zisk!$D$10&gt;=2028),"+","")</f>
        <v/>
      </c>
      <c r="AS953" s="30" t="str">
        <f>IF(AND($D953&lt;=2028,Zisk!$D$10&gt;=2028),VstupniParametry_SKRYT!$D$12,"")</f>
        <v/>
      </c>
      <c r="AT953" s="28" t="str">
        <f>IF(AND($D953&lt;=2028,Zisk!$D$10&gt;=2028),")","")</f>
        <v/>
      </c>
      <c r="AU953" s="31" t="str">
        <f>IF(AND(D953&lt;2028,2028&lt;=Zisk!$D$10),1,IF(D953=2028,0,""))</f>
        <v/>
      </c>
      <c r="AV953" s="32" t="str">
        <f>IF(AND($D953&lt;=2028,Zisk!$D$10&gt;=2029),"x","")</f>
        <v/>
      </c>
      <c r="AW953" s="28" t="str">
        <f>IF(AND($D953&lt;=2029,Zisk!$D$10&gt;=2029),"(","")</f>
        <v/>
      </c>
      <c r="AX953" s="28" t="str">
        <f>IF(AND($D953&lt;=2029,Zisk!$D$10&gt;=2029),"1","")</f>
        <v/>
      </c>
      <c r="AY953" s="28" t="str">
        <f>IF(AND($D953&lt;=2029,Zisk!$D$10&gt;=2029),"+","")</f>
        <v/>
      </c>
      <c r="AZ953" s="30" t="str">
        <f>IF(AND($D953&lt;=2029,Zisk!$D$10&gt;=2029),VstupniParametry_SKRYT!$D$13,"")</f>
        <v/>
      </c>
      <c r="BA953" s="28" t="str">
        <f>IF(AND($D953&lt;=2029,Zisk!$D$10&gt;=2029),")","")</f>
        <v/>
      </c>
      <c r="BB953" s="31" t="str">
        <f>IF(AND(D953&lt;2029,2029&lt;=Zisk!$D$10),1,IF(D953=2029,0,""))</f>
        <v/>
      </c>
      <c r="BC953" s="32" t="str">
        <f>IF(AND($D953&lt;=2029,Zisk!$D$10&gt;=2030),"x","")</f>
        <v/>
      </c>
      <c r="BD953" s="28" t="str">
        <f>IF(AND($D953&lt;=2030,Zisk!$D$10&gt;=2030),"(","")</f>
        <v/>
      </c>
      <c r="BE953" s="28" t="str">
        <f>IF(AND($D953&lt;=2030,Zisk!$D$10&gt;=2030),"1","")</f>
        <v/>
      </c>
      <c r="BF953" s="28" t="str">
        <f>IF(AND($D953&lt;=2030,Zisk!$D$10&gt;=2030),"+","")</f>
        <v/>
      </c>
      <c r="BG953" s="30" t="str">
        <f>IF(AND($D953&lt;=2030,Zisk!$D$10&gt;=2030),VstupniParametry_SKRYT!$D$14,"")</f>
        <v/>
      </c>
      <c r="BH953" s="28" t="str">
        <f>IF(AND($D953&lt;=2030,Zisk!$D$10&gt;=2030),")","")</f>
        <v/>
      </c>
      <c r="BI953" s="31" t="str">
        <f>IF(AND(D953&lt;2030,2030&lt;=Zisk!$D$10),1,IF(D953=2030,0,""))</f>
        <v/>
      </c>
      <c r="BJ953" s="33" t="s">
        <v>32</v>
      </c>
      <c r="BK953" s="30">
        <f t="shared" si="454"/>
        <v>1</v>
      </c>
      <c r="BL953" s="28" t="str">
        <f t="shared" si="455"/>
        <v>x</v>
      </c>
      <c r="BM953" s="34">
        <f t="shared" si="456"/>
        <v>1</v>
      </c>
      <c r="BN953" s="30" t="str">
        <f t="shared" si="457"/>
        <v>x</v>
      </c>
      <c r="BO953" s="34">
        <f t="shared" si="442"/>
        <v>1.018</v>
      </c>
      <c r="BP953" s="34" t="str">
        <f t="shared" si="443"/>
        <v/>
      </c>
      <c r="BQ953" s="34" t="str">
        <f t="shared" si="444"/>
        <v/>
      </c>
      <c r="BR953" s="34" t="str">
        <f t="shared" si="445"/>
        <v/>
      </c>
      <c r="BS953" s="34" t="str">
        <f t="shared" si="446"/>
        <v/>
      </c>
      <c r="BT953" s="34" t="str">
        <f t="shared" si="447"/>
        <v/>
      </c>
      <c r="BU953" s="34" t="str">
        <f t="shared" si="448"/>
        <v/>
      </c>
      <c r="BV953" s="34" t="str">
        <f t="shared" si="449"/>
        <v/>
      </c>
      <c r="BW953" s="34" t="str">
        <f t="shared" si="450"/>
        <v/>
      </c>
      <c r="BX953" s="34" t="str">
        <f t="shared" si="451"/>
        <v/>
      </c>
      <c r="BY953" s="34" t="str">
        <f t="shared" si="452"/>
        <v/>
      </c>
      <c r="BZ953" s="33" t="s">
        <v>32</v>
      </c>
      <c r="CA953" s="34">
        <f t="shared" si="453"/>
        <v>1.018</v>
      </c>
      <c r="CB953" s="28"/>
      <c r="CC953" s="29">
        <f>IF(D953&gt;Zisk!$D$10,"",E953*CA953)</f>
        <v>0</v>
      </c>
    </row>
    <row r="954" spans="2:81" x14ac:dyDescent="0.2">
      <c r="B954" s="35" t="str">
        <f>Zisk!B965</f>
        <v/>
      </c>
      <c r="C954" s="35">
        <f>Zisk!C965</f>
        <v>0</v>
      </c>
      <c r="D954" s="35">
        <f>Zisk!E965</f>
        <v>0</v>
      </c>
      <c r="E954" s="36">
        <f>Zisk!D965</f>
        <v>0</v>
      </c>
      <c r="F954" s="36"/>
      <c r="G954" s="35" t="str">
        <f t="shared" si="428"/>
        <v>(</v>
      </c>
      <c r="H954" s="35" t="str">
        <f t="shared" si="429"/>
        <v>1</v>
      </c>
      <c r="I954" s="35" t="str">
        <f t="shared" si="430"/>
        <v>+</v>
      </c>
      <c r="J954" s="37">
        <f>IF($D954&lt;=2021,VstupniParametry_SKRYT!$D$5,"")</f>
        <v>0.02</v>
      </c>
      <c r="K954" s="35" t="str">
        <f t="shared" si="431"/>
        <v>)</v>
      </c>
      <c r="L954" s="38">
        <f>IF($D954&lt;=2021,COUNTIF(Vypocet_SKRYT!T951:AS951,"&gt;=1"),"")</f>
        <v>0</v>
      </c>
      <c r="M954" s="39" t="str">
        <f t="shared" si="432"/>
        <v>x</v>
      </c>
      <c r="N954" s="35" t="str">
        <f t="shared" si="433"/>
        <v>(</v>
      </c>
      <c r="O954" s="35" t="str">
        <f t="shared" si="434"/>
        <v>1</v>
      </c>
      <c r="P954" s="35" t="str">
        <f t="shared" si="435"/>
        <v>+</v>
      </c>
      <c r="Q954" s="37">
        <f>IF($D954&lt;=2024,VstupniParametry_SKRYT!$D$6,"")</f>
        <v>0.06</v>
      </c>
      <c r="R954" s="35" t="str">
        <f t="shared" si="436"/>
        <v>)</v>
      </c>
      <c r="S954" s="38">
        <f>IF($D954&lt;=2024,COUNTIFS(Vypocet_SKRYT!AT951:AV951,"&gt;=1"),"")</f>
        <v>0</v>
      </c>
      <c r="T954" s="39" t="str">
        <f t="shared" si="437"/>
        <v>x</v>
      </c>
      <c r="U954" s="35" t="str">
        <f t="shared" si="438"/>
        <v>(</v>
      </c>
      <c r="V954" s="35" t="str">
        <f t="shared" si="439"/>
        <v>1</v>
      </c>
      <c r="W954" s="35" t="str">
        <f t="shared" si="440"/>
        <v>+</v>
      </c>
      <c r="X954" s="37">
        <f>IF($D954&lt;=2025,VstupniParametry_SKRYT!$D$9,"")</f>
        <v>1.7999999999999999E-2</v>
      </c>
      <c r="Y954" s="35" t="str">
        <f t="shared" si="441"/>
        <v>)</v>
      </c>
      <c r="Z954" s="38">
        <f>IF(AND(D954&lt;2025,2025&lt;=Zisk!$D$10),1,IF(D954=2025,0,""))</f>
        <v>1</v>
      </c>
      <c r="AA954" s="39" t="str">
        <f>IF(AND($D954&lt;=2025,Zisk!$D$10&gt;=2026),"x","")</f>
        <v/>
      </c>
      <c r="AB954" s="35" t="str">
        <f>IF(AND($D954&lt;=2026,Zisk!$D$10&gt;=2026),"(","")</f>
        <v/>
      </c>
      <c r="AC954" s="35" t="str">
        <f>IF(AND($D954&lt;=2026,Zisk!$D$10&gt;=2026),"1","")</f>
        <v/>
      </c>
      <c r="AD954" s="35" t="str">
        <f>IF(AND($D954&lt;=2026,Zisk!$D$10&gt;=2026),"+","")</f>
        <v/>
      </c>
      <c r="AE954" s="37" t="str">
        <f>IF(AND($D954&lt;=2026,Zisk!$D$10&gt;=2026),VstupniParametry_SKRYT!$D$10,"")</f>
        <v/>
      </c>
      <c r="AF954" s="35" t="str">
        <f>IF(AND($D954&lt;=2026,Zisk!$D$10&gt;=2026),")","")</f>
        <v/>
      </c>
      <c r="AG954" s="38" t="str">
        <f>IF(AND(D954&lt;2026,2026&lt;=Zisk!$D$10),1,IF(D954=2026,0,""))</f>
        <v/>
      </c>
      <c r="AH954" s="39" t="str">
        <f>IF(AND($D954&lt;=2026,Zisk!$D$10&gt;=2027),"x","")</f>
        <v/>
      </c>
      <c r="AI954" s="35" t="str">
        <f>IF(AND($D954&lt;=2027,Zisk!$D$10&gt;=2027),"(","")</f>
        <v/>
      </c>
      <c r="AJ954" s="35" t="str">
        <f>IF(AND($D954&lt;=2027,Zisk!$D$10&gt;=2027),"1","")</f>
        <v/>
      </c>
      <c r="AK954" s="35" t="str">
        <f>IF(AND($D954&lt;=2027,Zisk!$D$10&gt;=2027),"+","")</f>
        <v/>
      </c>
      <c r="AL954" s="37" t="str">
        <f>IF(AND($D954&lt;=2027,Zisk!$D$10&gt;=2027),VstupniParametry_SKRYT!$D$11,"")</f>
        <v/>
      </c>
      <c r="AM954" s="35" t="str">
        <f>IF(AND($D954&lt;=2027,Zisk!$D$10&gt;=2027),")","")</f>
        <v/>
      </c>
      <c r="AN954" s="38" t="str">
        <f>IF(AND(D954&lt;2027,2027&lt;=Zisk!$D$10),1,IF(D954=2027,0,""))</f>
        <v/>
      </c>
      <c r="AO954" s="39" t="str">
        <f>IF(AND($D954&lt;=2027,Zisk!$D$10&gt;=2028),"x","")</f>
        <v/>
      </c>
      <c r="AP954" s="35" t="str">
        <f>IF(AND($D954&lt;=2028,Zisk!$D$10&gt;=2028),"(","")</f>
        <v/>
      </c>
      <c r="AQ954" s="35" t="str">
        <f>IF(AND($D954&lt;=2028,Zisk!$D$10&gt;=2028),"1","")</f>
        <v/>
      </c>
      <c r="AR954" s="35" t="str">
        <f>IF(AND($D954&lt;=2028,Zisk!$D$10&gt;=2028),"+","")</f>
        <v/>
      </c>
      <c r="AS954" s="37" t="str">
        <f>IF(AND($D954&lt;=2028,Zisk!$D$10&gt;=2028),VstupniParametry_SKRYT!$D$12,"")</f>
        <v/>
      </c>
      <c r="AT954" s="35" t="str">
        <f>IF(AND($D954&lt;=2028,Zisk!$D$10&gt;=2028),")","")</f>
        <v/>
      </c>
      <c r="AU954" s="38" t="str">
        <f>IF(AND(D954&lt;2028,2028&lt;=Zisk!$D$10),1,IF(D954=2028,0,""))</f>
        <v/>
      </c>
      <c r="AV954" s="39" t="str">
        <f>IF(AND($D954&lt;=2028,Zisk!$D$10&gt;=2029),"x","")</f>
        <v/>
      </c>
      <c r="AW954" s="35" t="str">
        <f>IF(AND($D954&lt;=2029,Zisk!$D$10&gt;=2029),"(","")</f>
        <v/>
      </c>
      <c r="AX954" s="35" t="str">
        <f>IF(AND($D954&lt;=2029,Zisk!$D$10&gt;=2029),"1","")</f>
        <v/>
      </c>
      <c r="AY954" s="35" t="str">
        <f>IF(AND($D954&lt;=2029,Zisk!$D$10&gt;=2029),"+","")</f>
        <v/>
      </c>
      <c r="AZ954" s="37" t="str">
        <f>IF(AND($D954&lt;=2029,Zisk!$D$10&gt;=2029),VstupniParametry_SKRYT!$D$13,"")</f>
        <v/>
      </c>
      <c r="BA954" s="35" t="str">
        <f>IF(AND($D954&lt;=2029,Zisk!$D$10&gt;=2029),")","")</f>
        <v/>
      </c>
      <c r="BB954" s="38" t="str">
        <f>IF(AND(D954&lt;2029,2029&lt;=Zisk!$D$10),1,IF(D954=2029,0,""))</f>
        <v/>
      </c>
      <c r="BC954" s="39" t="str">
        <f>IF(AND($D954&lt;=2029,Zisk!$D$10&gt;=2030),"x","")</f>
        <v/>
      </c>
      <c r="BD954" s="35" t="str">
        <f>IF(AND($D954&lt;=2030,Zisk!$D$10&gt;=2030),"(","")</f>
        <v/>
      </c>
      <c r="BE954" s="35" t="str">
        <f>IF(AND($D954&lt;=2030,Zisk!$D$10&gt;=2030),"1","")</f>
        <v/>
      </c>
      <c r="BF954" s="35" t="str">
        <f>IF(AND($D954&lt;=2030,Zisk!$D$10&gt;=2030),"+","")</f>
        <v/>
      </c>
      <c r="BG954" s="37" t="str">
        <f>IF(AND($D954&lt;=2030,Zisk!$D$10&gt;=2030),VstupniParametry_SKRYT!$D$14,"")</f>
        <v/>
      </c>
      <c r="BH954" s="35" t="str">
        <f>IF(AND($D954&lt;=2030,Zisk!$D$10&gt;=2030),")","")</f>
        <v/>
      </c>
      <c r="BI954" s="38" t="str">
        <f>IF(AND(D954&lt;2030,2030&lt;=Zisk!$D$10),1,IF(D954=2030,0,""))</f>
        <v/>
      </c>
      <c r="BJ954" s="40" t="s">
        <v>32</v>
      </c>
      <c r="BK954" s="37">
        <f t="shared" si="454"/>
        <v>1</v>
      </c>
      <c r="BL954" s="35" t="str">
        <f t="shared" si="455"/>
        <v>x</v>
      </c>
      <c r="BM954" s="41">
        <f t="shared" si="456"/>
        <v>1</v>
      </c>
      <c r="BN954" s="37" t="str">
        <f t="shared" si="457"/>
        <v>x</v>
      </c>
      <c r="BO954" s="41">
        <f t="shared" si="442"/>
        <v>1.018</v>
      </c>
      <c r="BP954" s="41" t="str">
        <f t="shared" si="443"/>
        <v/>
      </c>
      <c r="BQ954" s="41" t="str">
        <f t="shared" si="444"/>
        <v/>
      </c>
      <c r="BR954" s="41" t="str">
        <f t="shared" si="445"/>
        <v/>
      </c>
      <c r="BS954" s="41" t="str">
        <f t="shared" si="446"/>
        <v/>
      </c>
      <c r="BT954" s="41" t="str">
        <f t="shared" si="447"/>
        <v/>
      </c>
      <c r="BU954" s="41" t="str">
        <f t="shared" si="448"/>
        <v/>
      </c>
      <c r="BV954" s="41" t="str">
        <f t="shared" si="449"/>
        <v/>
      </c>
      <c r="BW954" s="41" t="str">
        <f t="shared" si="450"/>
        <v/>
      </c>
      <c r="BX954" s="41" t="str">
        <f t="shared" si="451"/>
        <v/>
      </c>
      <c r="BY954" s="41" t="str">
        <f t="shared" si="452"/>
        <v/>
      </c>
      <c r="BZ954" s="40" t="s">
        <v>32</v>
      </c>
      <c r="CA954" s="41">
        <f t="shared" si="453"/>
        <v>1.018</v>
      </c>
      <c r="CB954" s="35"/>
      <c r="CC954" s="36">
        <f>IF(D954&gt;Zisk!$D$10,"",E954*CA954)</f>
        <v>0</v>
      </c>
    </row>
    <row r="955" spans="2:81" x14ac:dyDescent="0.2">
      <c r="B955" s="28" t="str">
        <f>Zisk!B966</f>
        <v/>
      </c>
      <c r="C955" s="28">
        <f>Zisk!C966</f>
        <v>0</v>
      </c>
      <c r="D955" s="28">
        <f>Zisk!E966</f>
        <v>0</v>
      </c>
      <c r="E955" s="29">
        <f>Zisk!D966</f>
        <v>0</v>
      </c>
      <c r="F955" s="29"/>
      <c r="G955" s="28" t="str">
        <f t="shared" si="428"/>
        <v>(</v>
      </c>
      <c r="H955" s="28" t="str">
        <f t="shared" si="429"/>
        <v>1</v>
      </c>
      <c r="I955" s="28" t="str">
        <f t="shared" si="430"/>
        <v>+</v>
      </c>
      <c r="J955" s="30">
        <f>IF($D955&lt;=2021,VstupniParametry_SKRYT!$D$5,"")</f>
        <v>0.02</v>
      </c>
      <c r="K955" s="28" t="str">
        <f t="shared" si="431"/>
        <v>)</v>
      </c>
      <c r="L955" s="31">
        <f>IF($D955&lt;=2021,COUNTIF(Vypocet_SKRYT!T952:AS952,"&gt;=1"),"")</f>
        <v>0</v>
      </c>
      <c r="M955" s="32" t="str">
        <f t="shared" si="432"/>
        <v>x</v>
      </c>
      <c r="N955" s="28" t="str">
        <f t="shared" si="433"/>
        <v>(</v>
      </c>
      <c r="O955" s="28" t="str">
        <f t="shared" si="434"/>
        <v>1</v>
      </c>
      <c r="P955" s="28" t="str">
        <f t="shared" si="435"/>
        <v>+</v>
      </c>
      <c r="Q955" s="30">
        <f>IF($D955&lt;=2024,VstupniParametry_SKRYT!$D$6,"")</f>
        <v>0.06</v>
      </c>
      <c r="R955" s="28" t="str">
        <f t="shared" si="436"/>
        <v>)</v>
      </c>
      <c r="S955" s="31">
        <f>IF($D955&lt;=2024,COUNTIFS(Vypocet_SKRYT!AT952:AV952,"&gt;=1"),"")</f>
        <v>0</v>
      </c>
      <c r="T955" s="32" t="str">
        <f t="shared" si="437"/>
        <v>x</v>
      </c>
      <c r="U955" s="28" t="str">
        <f t="shared" si="438"/>
        <v>(</v>
      </c>
      <c r="V955" s="28" t="str">
        <f t="shared" si="439"/>
        <v>1</v>
      </c>
      <c r="W955" s="28" t="str">
        <f t="shared" si="440"/>
        <v>+</v>
      </c>
      <c r="X955" s="30">
        <f>IF($D955&lt;=2025,VstupniParametry_SKRYT!$D$9,"")</f>
        <v>1.7999999999999999E-2</v>
      </c>
      <c r="Y955" s="28" t="str">
        <f t="shared" si="441"/>
        <v>)</v>
      </c>
      <c r="Z955" s="31">
        <f>IF(AND(D955&lt;2025,2025&lt;=Zisk!$D$10),1,IF(D955=2025,0,""))</f>
        <v>1</v>
      </c>
      <c r="AA955" s="32" t="str">
        <f>IF(AND($D955&lt;=2025,Zisk!$D$10&gt;=2026),"x","")</f>
        <v/>
      </c>
      <c r="AB955" s="28" t="str">
        <f>IF(AND($D955&lt;=2026,Zisk!$D$10&gt;=2026),"(","")</f>
        <v/>
      </c>
      <c r="AC955" s="28" t="str">
        <f>IF(AND($D955&lt;=2026,Zisk!$D$10&gt;=2026),"1","")</f>
        <v/>
      </c>
      <c r="AD955" s="28" t="str">
        <f>IF(AND($D955&lt;=2026,Zisk!$D$10&gt;=2026),"+","")</f>
        <v/>
      </c>
      <c r="AE955" s="30" t="str">
        <f>IF(AND($D955&lt;=2026,Zisk!$D$10&gt;=2026),VstupniParametry_SKRYT!$D$10,"")</f>
        <v/>
      </c>
      <c r="AF955" s="28" t="str">
        <f>IF(AND($D955&lt;=2026,Zisk!$D$10&gt;=2026),")","")</f>
        <v/>
      </c>
      <c r="AG955" s="31" t="str">
        <f>IF(AND(D955&lt;2026,2026&lt;=Zisk!$D$10),1,IF(D955=2026,0,""))</f>
        <v/>
      </c>
      <c r="AH955" s="32" t="str">
        <f>IF(AND($D955&lt;=2026,Zisk!$D$10&gt;=2027),"x","")</f>
        <v/>
      </c>
      <c r="AI955" s="28" t="str">
        <f>IF(AND($D955&lt;=2027,Zisk!$D$10&gt;=2027),"(","")</f>
        <v/>
      </c>
      <c r="AJ955" s="28" t="str">
        <f>IF(AND($D955&lt;=2027,Zisk!$D$10&gt;=2027),"1","")</f>
        <v/>
      </c>
      <c r="AK955" s="28" t="str">
        <f>IF(AND($D955&lt;=2027,Zisk!$D$10&gt;=2027),"+","")</f>
        <v/>
      </c>
      <c r="AL955" s="30" t="str">
        <f>IF(AND($D955&lt;=2027,Zisk!$D$10&gt;=2027),VstupniParametry_SKRYT!$D$11,"")</f>
        <v/>
      </c>
      <c r="AM955" s="28" t="str">
        <f>IF(AND($D955&lt;=2027,Zisk!$D$10&gt;=2027),")","")</f>
        <v/>
      </c>
      <c r="AN955" s="31" t="str">
        <f>IF(AND(D955&lt;2027,2027&lt;=Zisk!$D$10),1,IF(D955=2027,0,""))</f>
        <v/>
      </c>
      <c r="AO955" s="32" t="str">
        <f>IF(AND($D955&lt;=2027,Zisk!$D$10&gt;=2028),"x","")</f>
        <v/>
      </c>
      <c r="AP955" s="28" t="str">
        <f>IF(AND($D955&lt;=2028,Zisk!$D$10&gt;=2028),"(","")</f>
        <v/>
      </c>
      <c r="AQ955" s="28" t="str">
        <f>IF(AND($D955&lt;=2028,Zisk!$D$10&gt;=2028),"1","")</f>
        <v/>
      </c>
      <c r="AR955" s="28" t="str">
        <f>IF(AND($D955&lt;=2028,Zisk!$D$10&gt;=2028),"+","")</f>
        <v/>
      </c>
      <c r="AS955" s="30" t="str">
        <f>IF(AND($D955&lt;=2028,Zisk!$D$10&gt;=2028),VstupniParametry_SKRYT!$D$12,"")</f>
        <v/>
      </c>
      <c r="AT955" s="28" t="str">
        <f>IF(AND($D955&lt;=2028,Zisk!$D$10&gt;=2028),")","")</f>
        <v/>
      </c>
      <c r="AU955" s="31" t="str">
        <f>IF(AND(D955&lt;2028,2028&lt;=Zisk!$D$10),1,IF(D955=2028,0,""))</f>
        <v/>
      </c>
      <c r="AV955" s="32" t="str">
        <f>IF(AND($D955&lt;=2028,Zisk!$D$10&gt;=2029),"x","")</f>
        <v/>
      </c>
      <c r="AW955" s="28" t="str">
        <f>IF(AND($D955&lt;=2029,Zisk!$D$10&gt;=2029),"(","")</f>
        <v/>
      </c>
      <c r="AX955" s="28" t="str">
        <f>IF(AND($D955&lt;=2029,Zisk!$D$10&gt;=2029),"1","")</f>
        <v/>
      </c>
      <c r="AY955" s="28" t="str">
        <f>IF(AND($D955&lt;=2029,Zisk!$D$10&gt;=2029),"+","")</f>
        <v/>
      </c>
      <c r="AZ955" s="30" t="str">
        <f>IF(AND($D955&lt;=2029,Zisk!$D$10&gt;=2029),VstupniParametry_SKRYT!$D$13,"")</f>
        <v/>
      </c>
      <c r="BA955" s="28" t="str">
        <f>IF(AND($D955&lt;=2029,Zisk!$D$10&gt;=2029),")","")</f>
        <v/>
      </c>
      <c r="BB955" s="31" t="str">
        <f>IF(AND(D955&lt;2029,2029&lt;=Zisk!$D$10),1,IF(D955=2029,0,""))</f>
        <v/>
      </c>
      <c r="BC955" s="32" t="str">
        <f>IF(AND($D955&lt;=2029,Zisk!$D$10&gt;=2030),"x","")</f>
        <v/>
      </c>
      <c r="BD955" s="28" t="str">
        <f>IF(AND($D955&lt;=2030,Zisk!$D$10&gt;=2030),"(","")</f>
        <v/>
      </c>
      <c r="BE955" s="28" t="str">
        <f>IF(AND($D955&lt;=2030,Zisk!$D$10&gt;=2030),"1","")</f>
        <v/>
      </c>
      <c r="BF955" s="28" t="str">
        <f>IF(AND($D955&lt;=2030,Zisk!$D$10&gt;=2030),"+","")</f>
        <v/>
      </c>
      <c r="BG955" s="30" t="str">
        <f>IF(AND($D955&lt;=2030,Zisk!$D$10&gt;=2030),VstupniParametry_SKRYT!$D$14,"")</f>
        <v/>
      </c>
      <c r="BH955" s="28" t="str">
        <f>IF(AND($D955&lt;=2030,Zisk!$D$10&gt;=2030),")","")</f>
        <v/>
      </c>
      <c r="BI955" s="31" t="str">
        <f>IF(AND(D955&lt;2030,2030&lt;=Zisk!$D$10),1,IF(D955=2030,0,""))</f>
        <v/>
      </c>
      <c r="BJ955" s="33" t="s">
        <v>32</v>
      </c>
      <c r="BK955" s="30">
        <f t="shared" si="454"/>
        <v>1</v>
      </c>
      <c r="BL955" s="28" t="str">
        <f t="shared" si="455"/>
        <v>x</v>
      </c>
      <c r="BM955" s="34">
        <f t="shared" si="456"/>
        <v>1</v>
      </c>
      <c r="BN955" s="30" t="str">
        <f t="shared" si="457"/>
        <v>x</v>
      </c>
      <c r="BO955" s="34">
        <f t="shared" si="442"/>
        <v>1.018</v>
      </c>
      <c r="BP955" s="34" t="str">
        <f t="shared" si="443"/>
        <v/>
      </c>
      <c r="BQ955" s="34" t="str">
        <f t="shared" si="444"/>
        <v/>
      </c>
      <c r="BR955" s="34" t="str">
        <f t="shared" si="445"/>
        <v/>
      </c>
      <c r="BS955" s="34" t="str">
        <f t="shared" si="446"/>
        <v/>
      </c>
      <c r="BT955" s="34" t="str">
        <f t="shared" si="447"/>
        <v/>
      </c>
      <c r="BU955" s="34" t="str">
        <f t="shared" si="448"/>
        <v/>
      </c>
      <c r="BV955" s="34" t="str">
        <f t="shared" si="449"/>
        <v/>
      </c>
      <c r="BW955" s="34" t="str">
        <f t="shared" si="450"/>
        <v/>
      </c>
      <c r="BX955" s="34" t="str">
        <f t="shared" si="451"/>
        <v/>
      </c>
      <c r="BY955" s="34" t="str">
        <f t="shared" si="452"/>
        <v/>
      </c>
      <c r="BZ955" s="33" t="s">
        <v>32</v>
      </c>
      <c r="CA955" s="34">
        <f t="shared" si="453"/>
        <v>1.018</v>
      </c>
      <c r="CB955" s="28"/>
      <c r="CC955" s="29">
        <f>IF(D955&gt;Zisk!$D$10,"",E955*CA955)</f>
        <v>0</v>
      </c>
    </row>
    <row r="956" spans="2:81" x14ac:dyDescent="0.2">
      <c r="B956" s="35" t="str">
        <f>Zisk!B967</f>
        <v/>
      </c>
      <c r="C956" s="35">
        <f>Zisk!C967</f>
        <v>0</v>
      </c>
      <c r="D956" s="35">
        <f>Zisk!E967</f>
        <v>0</v>
      </c>
      <c r="E956" s="36">
        <f>Zisk!D967</f>
        <v>0</v>
      </c>
      <c r="F956" s="36"/>
      <c r="G956" s="35" t="str">
        <f t="shared" si="428"/>
        <v>(</v>
      </c>
      <c r="H956" s="35" t="str">
        <f t="shared" si="429"/>
        <v>1</v>
      </c>
      <c r="I956" s="35" t="str">
        <f t="shared" si="430"/>
        <v>+</v>
      </c>
      <c r="J956" s="37">
        <f>IF($D956&lt;=2021,VstupniParametry_SKRYT!$D$5,"")</f>
        <v>0.02</v>
      </c>
      <c r="K956" s="35" t="str">
        <f t="shared" si="431"/>
        <v>)</v>
      </c>
      <c r="L956" s="38">
        <f>IF($D956&lt;=2021,COUNTIF(Vypocet_SKRYT!T953:AS953,"&gt;=1"),"")</f>
        <v>0</v>
      </c>
      <c r="M956" s="39" t="str">
        <f t="shared" si="432"/>
        <v>x</v>
      </c>
      <c r="N956" s="35" t="str">
        <f t="shared" si="433"/>
        <v>(</v>
      </c>
      <c r="O956" s="35" t="str">
        <f t="shared" si="434"/>
        <v>1</v>
      </c>
      <c r="P956" s="35" t="str">
        <f t="shared" si="435"/>
        <v>+</v>
      </c>
      <c r="Q956" s="37">
        <f>IF($D956&lt;=2024,VstupniParametry_SKRYT!$D$6,"")</f>
        <v>0.06</v>
      </c>
      <c r="R956" s="35" t="str">
        <f t="shared" si="436"/>
        <v>)</v>
      </c>
      <c r="S956" s="38">
        <f>IF($D956&lt;=2024,COUNTIFS(Vypocet_SKRYT!AT953:AV953,"&gt;=1"),"")</f>
        <v>0</v>
      </c>
      <c r="T956" s="39" t="str">
        <f t="shared" si="437"/>
        <v>x</v>
      </c>
      <c r="U956" s="35" t="str">
        <f t="shared" si="438"/>
        <v>(</v>
      </c>
      <c r="V956" s="35" t="str">
        <f t="shared" si="439"/>
        <v>1</v>
      </c>
      <c r="W956" s="35" t="str">
        <f t="shared" si="440"/>
        <v>+</v>
      </c>
      <c r="X956" s="37">
        <f>IF($D956&lt;=2025,VstupniParametry_SKRYT!$D$9,"")</f>
        <v>1.7999999999999999E-2</v>
      </c>
      <c r="Y956" s="35" t="str">
        <f t="shared" si="441"/>
        <v>)</v>
      </c>
      <c r="Z956" s="38">
        <f>IF(AND(D956&lt;2025,2025&lt;=Zisk!$D$10),1,IF(D956=2025,0,""))</f>
        <v>1</v>
      </c>
      <c r="AA956" s="39" t="str">
        <f>IF(AND($D956&lt;=2025,Zisk!$D$10&gt;=2026),"x","")</f>
        <v/>
      </c>
      <c r="AB956" s="35" t="str">
        <f>IF(AND($D956&lt;=2026,Zisk!$D$10&gt;=2026),"(","")</f>
        <v/>
      </c>
      <c r="AC956" s="35" t="str">
        <f>IF(AND($D956&lt;=2026,Zisk!$D$10&gt;=2026),"1","")</f>
        <v/>
      </c>
      <c r="AD956" s="35" t="str">
        <f>IF(AND($D956&lt;=2026,Zisk!$D$10&gt;=2026),"+","")</f>
        <v/>
      </c>
      <c r="AE956" s="37" t="str">
        <f>IF(AND($D956&lt;=2026,Zisk!$D$10&gt;=2026),VstupniParametry_SKRYT!$D$10,"")</f>
        <v/>
      </c>
      <c r="AF956" s="35" t="str">
        <f>IF(AND($D956&lt;=2026,Zisk!$D$10&gt;=2026),")","")</f>
        <v/>
      </c>
      <c r="AG956" s="38" t="str">
        <f>IF(AND(D956&lt;2026,2026&lt;=Zisk!$D$10),1,IF(D956=2026,0,""))</f>
        <v/>
      </c>
      <c r="AH956" s="39" t="str">
        <f>IF(AND($D956&lt;=2026,Zisk!$D$10&gt;=2027),"x","")</f>
        <v/>
      </c>
      <c r="AI956" s="35" t="str">
        <f>IF(AND($D956&lt;=2027,Zisk!$D$10&gt;=2027),"(","")</f>
        <v/>
      </c>
      <c r="AJ956" s="35" t="str">
        <f>IF(AND($D956&lt;=2027,Zisk!$D$10&gt;=2027),"1","")</f>
        <v/>
      </c>
      <c r="AK956" s="35" t="str">
        <f>IF(AND($D956&lt;=2027,Zisk!$D$10&gt;=2027),"+","")</f>
        <v/>
      </c>
      <c r="AL956" s="37" t="str">
        <f>IF(AND($D956&lt;=2027,Zisk!$D$10&gt;=2027),VstupniParametry_SKRYT!$D$11,"")</f>
        <v/>
      </c>
      <c r="AM956" s="35" t="str">
        <f>IF(AND($D956&lt;=2027,Zisk!$D$10&gt;=2027),")","")</f>
        <v/>
      </c>
      <c r="AN956" s="38" t="str">
        <f>IF(AND(D956&lt;2027,2027&lt;=Zisk!$D$10),1,IF(D956=2027,0,""))</f>
        <v/>
      </c>
      <c r="AO956" s="39" t="str">
        <f>IF(AND($D956&lt;=2027,Zisk!$D$10&gt;=2028),"x","")</f>
        <v/>
      </c>
      <c r="AP956" s="35" t="str">
        <f>IF(AND($D956&lt;=2028,Zisk!$D$10&gt;=2028),"(","")</f>
        <v/>
      </c>
      <c r="AQ956" s="35" t="str">
        <f>IF(AND($D956&lt;=2028,Zisk!$D$10&gt;=2028),"1","")</f>
        <v/>
      </c>
      <c r="AR956" s="35" t="str">
        <f>IF(AND($D956&lt;=2028,Zisk!$D$10&gt;=2028),"+","")</f>
        <v/>
      </c>
      <c r="AS956" s="37" t="str">
        <f>IF(AND($D956&lt;=2028,Zisk!$D$10&gt;=2028),VstupniParametry_SKRYT!$D$12,"")</f>
        <v/>
      </c>
      <c r="AT956" s="35" t="str">
        <f>IF(AND($D956&lt;=2028,Zisk!$D$10&gt;=2028),")","")</f>
        <v/>
      </c>
      <c r="AU956" s="38" t="str">
        <f>IF(AND(D956&lt;2028,2028&lt;=Zisk!$D$10),1,IF(D956=2028,0,""))</f>
        <v/>
      </c>
      <c r="AV956" s="39" t="str">
        <f>IF(AND($D956&lt;=2028,Zisk!$D$10&gt;=2029),"x","")</f>
        <v/>
      </c>
      <c r="AW956" s="35" t="str">
        <f>IF(AND($D956&lt;=2029,Zisk!$D$10&gt;=2029),"(","")</f>
        <v/>
      </c>
      <c r="AX956" s="35" t="str">
        <f>IF(AND($D956&lt;=2029,Zisk!$D$10&gt;=2029),"1","")</f>
        <v/>
      </c>
      <c r="AY956" s="35" t="str">
        <f>IF(AND($D956&lt;=2029,Zisk!$D$10&gt;=2029),"+","")</f>
        <v/>
      </c>
      <c r="AZ956" s="37" t="str">
        <f>IF(AND($D956&lt;=2029,Zisk!$D$10&gt;=2029),VstupniParametry_SKRYT!$D$13,"")</f>
        <v/>
      </c>
      <c r="BA956" s="35" t="str">
        <f>IF(AND($D956&lt;=2029,Zisk!$D$10&gt;=2029),")","")</f>
        <v/>
      </c>
      <c r="BB956" s="38" t="str">
        <f>IF(AND(D956&lt;2029,2029&lt;=Zisk!$D$10),1,IF(D956=2029,0,""))</f>
        <v/>
      </c>
      <c r="BC956" s="39" t="str">
        <f>IF(AND($D956&lt;=2029,Zisk!$D$10&gt;=2030),"x","")</f>
        <v/>
      </c>
      <c r="BD956" s="35" t="str">
        <f>IF(AND($D956&lt;=2030,Zisk!$D$10&gt;=2030),"(","")</f>
        <v/>
      </c>
      <c r="BE956" s="35" t="str">
        <f>IF(AND($D956&lt;=2030,Zisk!$D$10&gt;=2030),"1","")</f>
        <v/>
      </c>
      <c r="BF956" s="35" t="str">
        <f>IF(AND($D956&lt;=2030,Zisk!$D$10&gt;=2030),"+","")</f>
        <v/>
      </c>
      <c r="BG956" s="37" t="str">
        <f>IF(AND($D956&lt;=2030,Zisk!$D$10&gt;=2030),VstupniParametry_SKRYT!$D$14,"")</f>
        <v/>
      </c>
      <c r="BH956" s="35" t="str">
        <f>IF(AND($D956&lt;=2030,Zisk!$D$10&gt;=2030),")","")</f>
        <v/>
      </c>
      <c r="BI956" s="38" t="str">
        <f>IF(AND(D956&lt;2030,2030&lt;=Zisk!$D$10),1,IF(D956=2030,0,""))</f>
        <v/>
      </c>
      <c r="BJ956" s="40" t="s">
        <v>32</v>
      </c>
      <c r="BK956" s="37">
        <f t="shared" si="454"/>
        <v>1</v>
      </c>
      <c r="BL956" s="35" t="str">
        <f t="shared" si="455"/>
        <v>x</v>
      </c>
      <c r="BM956" s="41">
        <f t="shared" si="456"/>
        <v>1</v>
      </c>
      <c r="BN956" s="37" t="str">
        <f t="shared" si="457"/>
        <v>x</v>
      </c>
      <c r="BO956" s="41">
        <f t="shared" si="442"/>
        <v>1.018</v>
      </c>
      <c r="BP956" s="41" t="str">
        <f t="shared" si="443"/>
        <v/>
      </c>
      <c r="BQ956" s="41" t="str">
        <f t="shared" si="444"/>
        <v/>
      </c>
      <c r="BR956" s="41" t="str">
        <f t="shared" si="445"/>
        <v/>
      </c>
      <c r="BS956" s="41" t="str">
        <f t="shared" si="446"/>
        <v/>
      </c>
      <c r="BT956" s="41" t="str">
        <f t="shared" si="447"/>
        <v/>
      </c>
      <c r="BU956" s="41" t="str">
        <f t="shared" si="448"/>
        <v/>
      </c>
      <c r="BV956" s="41" t="str">
        <f t="shared" si="449"/>
        <v/>
      </c>
      <c r="BW956" s="41" t="str">
        <f t="shared" si="450"/>
        <v/>
      </c>
      <c r="BX956" s="41" t="str">
        <f t="shared" si="451"/>
        <v/>
      </c>
      <c r="BY956" s="41" t="str">
        <f t="shared" si="452"/>
        <v/>
      </c>
      <c r="BZ956" s="40" t="s">
        <v>32</v>
      </c>
      <c r="CA956" s="41">
        <f t="shared" si="453"/>
        <v>1.018</v>
      </c>
      <c r="CB956" s="35"/>
      <c r="CC956" s="36">
        <f>IF(D956&gt;Zisk!$D$10,"",E956*CA956)</f>
        <v>0</v>
      </c>
    </row>
    <row r="957" spans="2:81" x14ac:dyDescent="0.2">
      <c r="B957" s="28" t="str">
        <f>Zisk!B968</f>
        <v/>
      </c>
      <c r="C957" s="28">
        <f>Zisk!C968</f>
        <v>0</v>
      </c>
      <c r="D957" s="28">
        <f>Zisk!E968</f>
        <v>0</v>
      </c>
      <c r="E957" s="29">
        <f>Zisk!D968</f>
        <v>0</v>
      </c>
      <c r="F957" s="29"/>
      <c r="G957" s="28" t="str">
        <f t="shared" si="428"/>
        <v>(</v>
      </c>
      <c r="H957" s="28" t="str">
        <f t="shared" si="429"/>
        <v>1</v>
      </c>
      <c r="I957" s="28" t="str">
        <f t="shared" si="430"/>
        <v>+</v>
      </c>
      <c r="J957" s="30">
        <f>IF($D957&lt;=2021,VstupniParametry_SKRYT!$D$5,"")</f>
        <v>0.02</v>
      </c>
      <c r="K957" s="28" t="str">
        <f t="shared" si="431"/>
        <v>)</v>
      </c>
      <c r="L957" s="31">
        <f>IF($D957&lt;=2021,COUNTIF(Vypocet_SKRYT!T954:AS954,"&gt;=1"),"")</f>
        <v>0</v>
      </c>
      <c r="M957" s="32" t="str">
        <f t="shared" si="432"/>
        <v>x</v>
      </c>
      <c r="N957" s="28" t="str">
        <f t="shared" si="433"/>
        <v>(</v>
      </c>
      <c r="O957" s="28" t="str">
        <f t="shared" si="434"/>
        <v>1</v>
      </c>
      <c r="P957" s="28" t="str">
        <f t="shared" si="435"/>
        <v>+</v>
      </c>
      <c r="Q957" s="30">
        <f>IF($D957&lt;=2024,VstupniParametry_SKRYT!$D$6,"")</f>
        <v>0.06</v>
      </c>
      <c r="R957" s="28" t="str">
        <f t="shared" si="436"/>
        <v>)</v>
      </c>
      <c r="S957" s="31">
        <f>IF($D957&lt;=2024,COUNTIFS(Vypocet_SKRYT!AT954:AV954,"&gt;=1"),"")</f>
        <v>0</v>
      </c>
      <c r="T957" s="32" t="str">
        <f t="shared" si="437"/>
        <v>x</v>
      </c>
      <c r="U957" s="28" t="str">
        <f t="shared" si="438"/>
        <v>(</v>
      </c>
      <c r="V957" s="28" t="str">
        <f t="shared" si="439"/>
        <v>1</v>
      </c>
      <c r="W957" s="28" t="str">
        <f t="shared" si="440"/>
        <v>+</v>
      </c>
      <c r="X957" s="30">
        <f>IF($D957&lt;=2025,VstupniParametry_SKRYT!$D$9,"")</f>
        <v>1.7999999999999999E-2</v>
      </c>
      <c r="Y957" s="28" t="str">
        <f t="shared" si="441"/>
        <v>)</v>
      </c>
      <c r="Z957" s="31">
        <f>IF(AND(D957&lt;2025,2025&lt;=Zisk!$D$10),1,IF(D957=2025,0,""))</f>
        <v>1</v>
      </c>
      <c r="AA957" s="32" t="str">
        <f>IF(AND($D957&lt;=2025,Zisk!$D$10&gt;=2026),"x","")</f>
        <v/>
      </c>
      <c r="AB957" s="28" t="str">
        <f>IF(AND($D957&lt;=2026,Zisk!$D$10&gt;=2026),"(","")</f>
        <v/>
      </c>
      <c r="AC957" s="28" t="str">
        <f>IF(AND($D957&lt;=2026,Zisk!$D$10&gt;=2026),"1","")</f>
        <v/>
      </c>
      <c r="AD957" s="28" t="str">
        <f>IF(AND($D957&lt;=2026,Zisk!$D$10&gt;=2026),"+","")</f>
        <v/>
      </c>
      <c r="AE957" s="30" t="str">
        <f>IF(AND($D957&lt;=2026,Zisk!$D$10&gt;=2026),VstupniParametry_SKRYT!$D$10,"")</f>
        <v/>
      </c>
      <c r="AF957" s="28" t="str">
        <f>IF(AND($D957&lt;=2026,Zisk!$D$10&gt;=2026),")","")</f>
        <v/>
      </c>
      <c r="AG957" s="31" t="str">
        <f>IF(AND(D957&lt;2026,2026&lt;=Zisk!$D$10),1,IF(D957=2026,0,""))</f>
        <v/>
      </c>
      <c r="AH957" s="32" t="str">
        <f>IF(AND($D957&lt;=2026,Zisk!$D$10&gt;=2027),"x","")</f>
        <v/>
      </c>
      <c r="AI957" s="28" t="str">
        <f>IF(AND($D957&lt;=2027,Zisk!$D$10&gt;=2027),"(","")</f>
        <v/>
      </c>
      <c r="AJ957" s="28" t="str">
        <f>IF(AND($D957&lt;=2027,Zisk!$D$10&gt;=2027),"1","")</f>
        <v/>
      </c>
      <c r="AK957" s="28" t="str">
        <f>IF(AND($D957&lt;=2027,Zisk!$D$10&gt;=2027),"+","")</f>
        <v/>
      </c>
      <c r="AL957" s="30" t="str">
        <f>IF(AND($D957&lt;=2027,Zisk!$D$10&gt;=2027),VstupniParametry_SKRYT!$D$11,"")</f>
        <v/>
      </c>
      <c r="AM957" s="28" t="str">
        <f>IF(AND($D957&lt;=2027,Zisk!$D$10&gt;=2027),")","")</f>
        <v/>
      </c>
      <c r="AN957" s="31" t="str">
        <f>IF(AND(D957&lt;2027,2027&lt;=Zisk!$D$10),1,IF(D957=2027,0,""))</f>
        <v/>
      </c>
      <c r="AO957" s="32" t="str">
        <f>IF(AND($D957&lt;=2027,Zisk!$D$10&gt;=2028),"x","")</f>
        <v/>
      </c>
      <c r="AP957" s="28" t="str">
        <f>IF(AND($D957&lt;=2028,Zisk!$D$10&gt;=2028),"(","")</f>
        <v/>
      </c>
      <c r="AQ957" s="28" t="str">
        <f>IF(AND($D957&lt;=2028,Zisk!$D$10&gt;=2028),"1","")</f>
        <v/>
      </c>
      <c r="AR957" s="28" t="str">
        <f>IF(AND($D957&lt;=2028,Zisk!$D$10&gt;=2028),"+","")</f>
        <v/>
      </c>
      <c r="AS957" s="30" t="str">
        <f>IF(AND($D957&lt;=2028,Zisk!$D$10&gt;=2028),VstupniParametry_SKRYT!$D$12,"")</f>
        <v/>
      </c>
      <c r="AT957" s="28" t="str">
        <f>IF(AND($D957&lt;=2028,Zisk!$D$10&gt;=2028),")","")</f>
        <v/>
      </c>
      <c r="AU957" s="31" t="str">
        <f>IF(AND(D957&lt;2028,2028&lt;=Zisk!$D$10),1,IF(D957=2028,0,""))</f>
        <v/>
      </c>
      <c r="AV957" s="32" t="str">
        <f>IF(AND($D957&lt;=2028,Zisk!$D$10&gt;=2029),"x","")</f>
        <v/>
      </c>
      <c r="AW957" s="28" t="str">
        <f>IF(AND($D957&lt;=2029,Zisk!$D$10&gt;=2029),"(","")</f>
        <v/>
      </c>
      <c r="AX957" s="28" t="str">
        <f>IF(AND($D957&lt;=2029,Zisk!$D$10&gt;=2029),"1","")</f>
        <v/>
      </c>
      <c r="AY957" s="28" t="str">
        <f>IF(AND($D957&lt;=2029,Zisk!$D$10&gt;=2029),"+","")</f>
        <v/>
      </c>
      <c r="AZ957" s="30" t="str">
        <f>IF(AND($D957&lt;=2029,Zisk!$D$10&gt;=2029),VstupniParametry_SKRYT!$D$13,"")</f>
        <v/>
      </c>
      <c r="BA957" s="28" t="str">
        <f>IF(AND($D957&lt;=2029,Zisk!$D$10&gt;=2029),")","")</f>
        <v/>
      </c>
      <c r="BB957" s="31" t="str">
        <f>IF(AND(D957&lt;2029,2029&lt;=Zisk!$D$10),1,IF(D957=2029,0,""))</f>
        <v/>
      </c>
      <c r="BC957" s="32" t="str">
        <f>IF(AND($D957&lt;=2029,Zisk!$D$10&gt;=2030),"x","")</f>
        <v/>
      </c>
      <c r="BD957" s="28" t="str">
        <f>IF(AND($D957&lt;=2030,Zisk!$D$10&gt;=2030),"(","")</f>
        <v/>
      </c>
      <c r="BE957" s="28" t="str">
        <f>IF(AND($D957&lt;=2030,Zisk!$D$10&gt;=2030),"1","")</f>
        <v/>
      </c>
      <c r="BF957" s="28" t="str">
        <f>IF(AND($D957&lt;=2030,Zisk!$D$10&gt;=2030),"+","")</f>
        <v/>
      </c>
      <c r="BG957" s="30" t="str">
        <f>IF(AND($D957&lt;=2030,Zisk!$D$10&gt;=2030),VstupniParametry_SKRYT!$D$14,"")</f>
        <v/>
      </c>
      <c r="BH957" s="28" t="str">
        <f>IF(AND($D957&lt;=2030,Zisk!$D$10&gt;=2030),")","")</f>
        <v/>
      </c>
      <c r="BI957" s="31" t="str">
        <f>IF(AND(D957&lt;2030,2030&lt;=Zisk!$D$10),1,IF(D957=2030,0,""))</f>
        <v/>
      </c>
      <c r="BJ957" s="33" t="s">
        <v>32</v>
      </c>
      <c r="BK957" s="30">
        <f t="shared" si="454"/>
        <v>1</v>
      </c>
      <c r="BL957" s="28" t="str">
        <f t="shared" si="455"/>
        <v>x</v>
      </c>
      <c r="BM957" s="34">
        <f t="shared" si="456"/>
        <v>1</v>
      </c>
      <c r="BN957" s="30" t="str">
        <f t="shared" si="457"/>
        <v>x</v>
      </c>
      <c r="BO957" s="34">
        <f t="shared" si="442"/>
        <v>1.018</v>
      </c>
      <c r="BP957" s="34" t="str">
        <f t="shared" si="443"/>
        <v/>
      </c>
      <c r="BQ957" s="34" t="str">
        <f t="shared" si="444"/>
        <v/>
      </c>
      <c r="BR957" s="34" t="str">
        <f t="shared" si="445"/>
        <v/>
      </c>
      <c r="BS957" s="34" t="str">
        <f t="shared" si="446"/>
        <v/>
      </c>
      <c r="BT957" s="34" t="str">
        <f t="shared" si="447"/>
        <v/>
      </c>
      <c r="BU957" s="34" t="str">
        <f t="shared" si="448"/>
        <v/>
      </c>
      <c r="BV957" s="34" t="str">
        <f t="shared" si="449"/>
        <v/>
      </c>
      <c r="BW957" s="34" t="str">
        <f t="shared" si="450"/>
        <v/>
      </c>
      <c r="BX957" s="34" t="str">
        <f t="shared" si="451"/>
        <v/>
      </c>
      <c r="BY957" s="34" t="str">
        <f t="shared" si="452"/>
        <v/>
      </c>
      <c r="BZ957" s="33" t="s">
        <v>32</v>
      </c>
      <c r="CA957" s="34">
        <f t="shared" si="453"/>
        <v>1.018</v>
      </c>
      <c r="CB957" s="28"/>
      <c r="CC957" s="29">
        <f>IF(D957&gt;Zisk!$D$10,"",E957*CA957)</f>
        <v>0</v>
      </c>
    </row>
    <row r="958" spans="2:81" x14ac:dyDescent="0.2">
      <c r="B958" s="35" t="str">
        <f>Zisk!B969</f>
        <v/>
      </c>
      <c r="C958" s="35">
        <f>Zisk!C969</f>
        <v>0</v>
      </c>
      <c r="D958" s="35">
        <f>Zisk!E969</f>
        <v>0</v>
      </c>
      <c r="E958" s="36">
        <f>Zisk!D969</f>
        <v>0</v>
      </c>
      <c r="F958" s="36"/>
      <c r="G958" s="35" t="str">
        <f t="shared" si="428"/>
        <v>(</v>
      </c>
      <c r="H958" s="35" t="str">
        <f t="shared" si="429"/>
        <v>1</v>
      </c>
      <c r="I958" s="35" t="str">
        <f t="shared" si="430"/>
        <v>+</v>
      </c>
      <c r="J958" s="37">
        <f>IF($D958&lt;=2021,VstupniParametry_SKRYT!$D$5,"")</f>
        <v>0.02</v>
      </c>
      <c r="K958" s="35" t="str">
        <f t="shared" si="431"/>
        <v>)</v>
      </c>
      <c r="L958" s="38">
        <f>IF($D958&lt;=2021,COUNTIF(Vypocet_SKRYT!T955:AS955,"&gt;=1"),"")</f>
        <v>0</v>
      </c>
      <c r="M958" s="39" t="str">
        <f t="shared" si="432"/>
        <v>x</v>
      </c>
      <c r="N958" s="35" t="str">
        <f t="shared" si="433"/>
        <v>(</v>
      </c>
      <c r="O958" s="35" t="str">
        <f t="shared" si="434"/>
        <v>1</v>
      </c>
      <c r="P958" s="35" t="str">
        <f t="shared" si="435"/>
        <v>+</v>
      </c>
      <c r="Q958" s="37">
        <f>IF($D958&lt;=2024,VstupniParametry_SKRYT!$D$6,"")</f>
        <v>0.06</v>
      </c>
      <c r="R958" s="35" t="str">
        <f t="shared" si="436"/>
        <v>)</v>
      </c>
      <c r="S958" s="38">
        <f>IF($D958&lt;=2024,COUNTIFS(Vypocet_SKRYT!AT955:AV955,"&gt;=1"),"")</f>
        <v>0</v>
      </c>
      <c r="T958" s="39" t="str">
        <f t="shared" si="437"/>
        <v>x</v>
      </c>
      <c r="U958" s="35" t="str">
        <f t="shared" si="438"/>
        <v>(</v>
      </c>
      <c r="V958" s="35" t="str">
        <f t="shared" si="439"/>
        <v>1</v>
      </c>
      <c r="W958" s="35" t="str">
        <f t="shared" si="440"/>
        <v>+</v>
      </c>
      <c r="X958" s="37">
        <f>IF($D958&lt;=2025,VstupniParametry_SKRYT!$D$9,"")</f>
        <v>1.7999999999999999E-2</v>
      </c>
      <c r="Y958" s="35" t="str">
        <f t="shared" si="441"/>
        <v>)</v>
      </c>
      <c r="Z958" s="38">
        <f>IF(AND(D958&lt;2025,2025&lt;=Zisk!$D$10),1,IF(D958=2025,0,""))</f>
        <v>1</v>
      </c>
      <c r="AA958" s="39" t="str">
        <f>IF(AND($D958&lt;=2025,Zisk!$D$10&gt;=2026),"x","")</f>
        <v/>
      </c>
      <c r="AB958" s="35" t="str">
        <f>IF(AND($D958&lt;=2026,Zisk!$D$10&gt;=2026),"(","")</f>
        <v/>
      </c>
      <c r="AC958" s="35" t="str">
        <f>IF(AND($D958&lt;=2026,Zisk!$D$10&gt;=2026),"1","")</f>
        <v/>
      </c>
      <c r="AD958" s="35" t="str">
        <f>IF(AND($D958&lt;=2026,Zisk!$D$10&gt;=2026),"+","")</f>
        <v/>
      </c>
      <c r="AE958" s="37" t="str">
        <f>IF(AND($D958&lt;=2026,Zisk!$D$10&gt;=2026),VstupniParametry_SKRYT!$D$10,"")</f>
        <v/>
      </c>
      <c r="AF958" s="35" t="str">
        <f>IF(AND($D958&lt;=2026,Zisk!$D$10&gt;=2026),")","")</f>
        <v/>
      </c>
      <c r="AG958" s="38" t="str">
        <f>IF(AND(D958&lt;2026,2026&lt;=Zisk!$D$10),1,IF(D958=2026,0,""))</f>
        <v/>
      </c>
      <c r="AH958" s="39" t="str">
        <f>IF(AND($D958&lt;=2026,Zisk!$D$10&gt;=2027),"x","")</f>
        <v/>
      </c>
      <c r="AI958" s="35" t="str">
        <f>IF(AND($D958&lt;=2027,Zisk!$D$10&gt;=2027),"(","")</f>
        <v/>
      </c>
      <c r="AJ958" s="35" t="str">
        <f>IF(AND($D958&lt;=2027,Zisk!$D$10&gt;=2027),"1","")</f>
        <v/>
      </c>
      <c r="AK958" s="35" t="str">
        <f>IF(AND($D958&lt;=2027,Zisk!$D$10&gt;=2027),"+","")</f>
        <v/>
      </c>
      <c r="AL958" s="37" t="str">
        <f>IF(AND($D958&lt;=2027,Zisk!$D$10&gt;=2027),VstupniParametry_SKRYT!$D$11,"")</f>
        <v/>
      </c>
      <c r="AM958" s="35" t="str">
        <f>IF(AND($D958&lt;=2027,Zisk!$D$10&gt;=2027),")","")</f>
        <v/>
      </c>
      <c r="AN958" s="38" t="str">
        <f>IF(AND(D958&lt;2027,2027&lt;=Zisk!$D$10),1,IF(D958=2027,0,""))</f>
        <v/>
      </c>
      <c r="AO958" s="39" t="str">
        <f>IF(AND($D958&lt;=2027,Zisk!$D$10&gt;=2028),"x","")</f>
        <v/>
      </c>
      <c r="AP958" s="35" t="str">
        <f>IF(AND($D958&lt;=2028,Zisk!$D$10&gt;=2028),"(","")</f>
        <v/>
      </c>
      <c r="AQ958" s="35" t="str">
        <f>IF(AND($D958&lt;=2028,Zisk!$D$10&gt;=2028),"1","")</f>
        <v/>
      </c>
      <c r="AR958" s="35" t="str">
        <f>IF(AND($D958&lt;=2028,Zisk!$D$10&gt;=2028),"+","")</f>
        <v/>
      </c>
      <c r="AS958" s="37" t="str">
        <f>IF(AND($D958&lt;=2028,Zisk!$D$10&gt;=2028),VstupniParametry_SKRYT!$D$12,"")</f>
        <v/>
      </c>
      <c r="AT958" s="35" t="str">
        <f>IF(AND($D958&lt;=2028,Zisk!$D$10&gt;=2028),")","")</f>
        <v/>
      </c>
      <c r="AU958" s="38" t="str">
        <f>IF(AND(D958&lt;2028,2028&lt;=Zisk!$D$10),1,IF(D958=2028,0,""))</f>
        <v/>
      </c>
      <c r="AV958" s="39" t="str">
        <f>IF(AND($D958&lt;=2028,Zisk!$D$10&gt;=2029),"x","")</f>
        <v/>
      </c>
      <c r="AW958" s="35" t="str">
        <f>IF(AND($D958&lt;=2029,Zisk!$D$10&gt;=2029),"(","")</f>
        <v/>
      </c>
      <c r="AX958" s="35" t="str">
        <f>IF(AND($D958&lt;=2029,Zisk!$D$10&gt;=2029),"1","")</f>
        <v/>
      </c>
      <c r="AY958" s="35" t="str">
        <f>IF(AND($D958&lt;=2029,Zisk!$D$10&gt;=2029),"+","")</f>
        <v/>
      </c>
      <c r="AZ958" s="37" t="str">
        <f>IF(AND($D958&lt;=2029,Zisk!$D$10&gt;=2029),VstupniParametry_SKRYT!$D$13,"")</f>
        <v/>
      </c>
      <c r="BA958" s="35" t="str">
        <f>IF(AND($D958&lt;=2029,Zisk!$D$10&gt;=2029),")","")</f>
        <v/>
      </c>
      <c r="BB958" s="38" t="str">
        <f>IF(AND(D958&lt;2029,2029&lt;=Zisk!$D$10),1,IF(D958=2029,0,""))</f>
        <v/>
      </c>
      <c r="BC958" s="39" t="str">
        <f>IF(AND($D958&lt;=2029,Zisk!$D$10&gt;=2030),"x","")</f>
        <v/>
      </c>
      <c r="BD958" s="35" t="str">
        <f>IF(AND($D958&lt;=2030,Zisk!$D$10&gt;=2030),"(","")</f>
        <v/>
      </c>
      <c r="BE958" s="35" t="str">
        <f>IF(AND($D958&lt;=2030,Zisk!$D$10&gt;=2030),"1","")</f>
        <v/>
      </c>
      <c r="BF958" s="35" t="str">
        <f>IF(AND($D958&lt;=2030,Zisk!$D$10&gt;=2030),"+","")</f>
        <v/>
      </c>
      <c r="BG958" s="37" t="str">
        <f>IF(AND($D958&lt;=2030,Zisk!$D$10&gt;=2030),VstupniParametry_SKRYT!$D$14,"")</f>
        <v/>
      </c>
      <c r="BH958" s="35" t="str">
        <f>IF(AND($D958&lt;=2030,Zisk!$D$10&gt;=2030),")","")</f>
        <v/>
      </c>
      <c r="BI958" s="38" t="str">
        <f>IF(AND(D958&lt;2030,2030&lt;=Zisk!$D$10),1,IF(D958=2030,0,""))</f>
        <v/>
      </c>
      <c r="BJ958" s="40" t="s">
        <v>32</v>
      </c>
      <c r="BK958" s="37">
        <f t="shared" si="454"/>
        <v>1</v>
      </c>
      <c r="BL958" s="35" t="str">
        <f t="shared" si="455"/>
        <v>x</v>
      </c>
      <c r="BM958" s="41">
        <f t="shared" si="456"/>
        <v>1</v>
      </c>
      <c r="BN958" s="37" t="str">
        <f t="shared" si="457"/>
        <v>x</v>
      </c>
      <c r="BO958" s="41">
        <f t="shared" si="442"/>
        <v>1.018</v>
      </c>
      <c r="BP958" s="41" t="str">
        <f t="shared" si="443"/>
        <v/>
      </c>
      <c r="BQ958" s="41" t="str">
        <f t="shared" si="444"/>
        <v/>
      </c>
      <c r="BR958" s="41" t="str">
        <f t="shared" si="445"/>
        <v/>
      </c>
      <c r="BS958" s="41" t="str">
        <f t="shared" si="446"/>
        <v/>
      </c>
      <c r="BT958" s="41" t="str">
        <f t="shared" si="447"/>
        <v/>
      </c>
      <c r="BU958" s="41" t="str">
        <f t="shared" si="448"/>
        <v/>
      </c>
      <c r="BV958" s="41" t="str">
        <f t="shared" si="449"/>
        <v/>
      </c>
      <c r="BW958" s="41" t="str">
        <f t="shared" si="450"/>
        <v/>
      </c>
      <c r="BX958" s="41" t="str">
        <f t="shared" si="451"/>
        <v/>
      </c>
      <c r="BY958" s="41" t="str">
        <f t="shared" si="452"/>
        <v/>
      </c>
      <c r="BZ958" s="40" t="s">
        <v>32</v>
      </c>
      <c r="CA958" s="41">
        <f t="shared" si="453"/>
        <v>1.018</v>
      </c>
      <c r="CB958" s="35"/>
      <c r="CC958" s="36">
        <f>IF(D958&gt;Zisk!$D$10,"",E958*CA958)</f>
        <v>0</v>
      </c>
    </row>
    <row r="959" spans="2:81" x14ac:dyDescent="0.2">
      <c r="B959" s="28" t="str">
        <f>Zisk!B970</f>
        <v/>
      </c>
      <c r="C959" s="28">
        <f>Zisk!C970</f>
        <v>0</v>
      </c>
      <c r="D959" s="28">
        <f>Zisk!E970</f>
        <v>0</v>
      </c>
      <c r="E959" s="29">
        <f>Zisk!D970</f>
        <v>0</v>
      </c>
      <c r="F959" s="29"/>
      <c r="G959" s="28" t="str">
        <f t="shared" si="428"/>
        <v>(</v>
      </c>
      <c r="H959" s="28" t="str">
        <f t="shared" si="429"/>
        <v>1</v>
      </c>
      <c r="I959" s="28" t="str">
        <f t="shared" si="430"/>
        <v>+</v>
      </c>
      <c r="J959" s="30">
        <f>IF($D959&lt;=2021,VstupniParametry_SKRYT!$D$5,"")</f>
        <v>0.02</v>
      </c>
      <c r="K959" s="28" t="str">
        <f t="shared" si="431"/>
        <v>)</v>
      </c>
      <c r="L959" s="31">
        <f>IF($D959&lt;=2021,COUNTIF(Vypocet_SKRYT!T956:AS956,"&gt;=1"),"")</f>
        <v>0</v>
      </c>
      <c r="M959" s="32" t="str">
        <f t="shared" si="432"/>
        <v>x</v>
      </c>
      <c r="N959" s="28" t="str">
        <f t="shared" si="433"/>
        <v>(</v>
      </c>
      <c r="O959" s="28" t="str">
        <f t="shared" si="434"/>
        <v>1</v>
      </c>
      <c r="P959" s="28" t="str">
        <f t="shared" si="435"/>
        <v>+</v>
      </c>
      <c r="Q959" s="30">
        <f>IF($D959&lt;=2024,VstupniParametry_SKRYT!$D$6,"")</f>
        <v>0.06</v>
      </c>
      <c r="R959" s="28" t="str">
        <f t="shared" si="436"/>
        <v>)</v>
      </c>
      <c r="S959" s="31">
        <f>IF($D959&lt;=2024,COUNTIFS(Vypocet_SKRYT!AT956:AV956,"&gt;=1"),"")</f>
        <v>0</v>
      </c>
      <c r="T959" s="32" t="str">
        <f t="shared" si="437"/>
        <v>x</v>
      </c>
      <c r="U959" s="28" t="str">
        <f t="shared" si="438"/>
        <v>(</v>
      </c>
      <c r="V959" s="28" t="str">
        <f t="shared" si="439"/>
        <v>1</v>
      </c>
      <c r="W959" s="28" t="str">
        <f t="shared" si="440"/>
        <v>+</v>
      </c>
      <c r="X959" s="30">
        <f>IF($D959&lt;=2025,VstupniParametry_SKRYT!$D$9,"")</f>
        <v>1.7999999999999999E-2</v>
      </c>
      <c r="Y959" s="28" t="str">
        <f t="shared" si="441"/>
        <v>)</v>
      </c>
      <c r="Z959" s="31">
        <f>IF(AND(D959&lt;2025,2025&lt;=Zisk!$D$10),1,IF(D959=2025,0,""))</f>
        <v>1</v>
      </c>
      <c r="AA959" s="32" t="str">
        <f>IF(AND($D959&lt;=2025,Zisk!$D$10&gt;=2026),"x","")</f>
        <v/>
      </c>
      <c r="AB959" s="28" t="str">
        <f>IF(AND($D959&lt;=2026,Zisk!$D$10&gt;=2026),"(","")</f>
        <v/>
      </c>
      <c r="AC959" s="28" t="str">
        <f>IF(AND($D959&lt;=2026,Zisk!$D$10&gt;=2026),"1","")</f>
        <v/>
      </c>
      <c r="AD959" s="28" t="str">
        <f>IF(AND($D959&lt;=2026,Zisk!$D$10&gt;=2026),"+","")</f>
        <v/>
      </c>
      <c r="AE959" s="30" t="str">
        <f>IF(AND($D959&lt;=2026,Zisk!$D$10&gt;=2026),VstupniParametry_SKRYT!$D$10,"")</f>
        <v/>
      </c>
      <c r="AF959" s="28" t="str">
        <f>IF(AND($D959&lt;=2026,Zisk!$D$10&gt;=2026),")","")</f>
        <v/>
      </c>
      <c r="AG959" s="31" t="str">
        <f>IF(AND(D959&lt;2026,2026&lt;=Zisk!$D$10),1,IF(D959=2026,0,""))</f>
        <v/>
      </c>
      <c r="AH959" s="32" t="str">
        <f>IF(AND($D959&lt;=2026,Zisk!$D$10&gt;=2027),"x","")</f>
        <v/>
      </c>
      <c r="AI959" s="28" t="str">
        <f>IF(AND($D959&lt;=2027,Zisk!$D$10&gt;=2027),"(","")</f>
        <v/>
      </c>
      <c r="AJ959" s="28" t="str">
        <f>IF(AND($D959&lt;=2027,Zisk!$D$10&gt;=2027),"1","")</f>
        <v/>
      </c>
      <c r="AK959" s="28" t="str">
        <f>IF(AND($D959&lt;=2027,Zisk!$D$10&gt;=2027),"+","")</f>
        <v/>
      </c>
      <c r="AL959" s="30" t="str">
        <f>IF(AND($D959&lt;=2027,Zisk!$D$10&gt;=2027),VstupniParametry_SKRYT!$D$11,"")</f>
        <v/>
      </c>
      <c r="AM959" s="28" t="str">
        <f>IF(AND($D959&lt;=2027,Zisk!$D$10&gt;=2027),")","")</f>
        <v/>
      </c>
      <c r="AN959" s="31" t="str">
        <f>IF(AND(D959&lt;2027,2027&lt;=Zisk!$D$10),1,IF(D959=2027,0,""))</f>
        <v/>
      </c>
      <c r="AO959" s="32" t="str">
        <f>IF(AND($D959&lt;=2027,Zisk!$D$10&gt;=2028),"x","")</f>
        <v/>
      </c>
      <c r="AP959" s="28" t="str">
        <f>IF(AND($D959&lt;=2028,Zisk!$D$10&gt;=2028),"(","")</f>
        <v/>
      </c>
      <c r="AQ959" s="28" t="str">
        <f>IF(AND($D959&lt;=2028,Zisk!$D$10&gt;=2028),"1","")</f>
        <v/>
      </c>
      <c r="AR959" s="28" t="str">
        <f>IF(AND($D959&lt;=2028,Zisk!$D$10&gt;=2028),"+","")</f>
        <v/>
      </c>
      <c r="AS959" s="30" t="str">
        <f>IF(AND($D959&lt;=2028,Zisk!$D$10&gt;=2028),VstupniParametry_SKRYT!$D$12,"")</f>
        <v/>
      </c>
      <c r="AT959" s="28" t="str">
        <f>IF(AND($D959&lt;=2028,Zisk!$D$10&gt;=2028),")","")</f>
        <v/>
      </c>
      <c r="AU959" s="31" t="str">
        <f>IF(AND(D959&lt;2028,2028&lt;=Zisk!$D$10),1,IF(D959=2028,0,""))</f>
        <v/>
      </c>
      <c r="AV959" s="32" t="str">
        <f>IF(AND($D959&lt;=2028,Zisk!$D$10&gt;=2029),"x","")</f>
        <v/>
      </c>
      <c r="AW959" s="28" t="str">
        <f>IF(AND($D959&lt;=2029,Zisk!$D$10&gt;=2029),"(","")</f>
        <v/>
      </c>
      <c r="AX959" s="28" t="str">
        <f>IF(AND($D959&lt;=2029,Zisk!$D$10&gt;=2029),"1","")</f>
        <v/>
      </c>
      <c r="AY959" s="28" t="str">
        <f>IF(AND($D959&lt;=2029,Zisk!$D$10&gt;=2029),"+","")</f>
        <v/>
      </c>
      <c r="AZ959" s="30" t="str">
        <f>IF(AND($D959&lt;=2029,Zisk!$D$10&gt;=2029),VstupniParametry_SKRYT!$D$13,"")</f>
        <v/>
      </c>
      <c r="BA959" s="28" t="str">
        <f>IF(AND($D959&lt;=2029,Zisk!$D$10&gt;=2029),")","")</f>
        <v/>
      </c>
      <c r="BB959" s="31" t="str">
        <f>IF(AND(D959&lt;2029,2029&lt;=Zisk!$D$10),1,IF(D959=2029,0,""))</f>
        <v/>
      </c>
      <c r="BC959" s="32" t="str">
        <f>IF(AND($D959&lt;=2029,Zisk!$D$10&gt;=2030),"x","")</f>
        <v/>
      </c>
      <c r="BD959" s="28" t="str">
        <f>IF(AND($D959&lt;=2030,Zisk!$D$10&gt;=2030),"(","")</f>
        <v/>
      </c>
      <c r="BE959" s="28" t="str">
        <f>IF(AND($D959&lt;=2030,Zisk!$D$10&gt;=2030),"1","")</f>
        <v/>
      </c>
      <c r="BF959" s="28" t="str">
        <f>IF(AND($D959&lt;=2030,Zisk!$D$10&gt;=2030),"+","")</f>
        <v/>
      </c>
      <c r="BG959" s="30" t="str">
        <f>IF(AND($D959&lt;=2030,Zisk!$D$10&gt;=2030),VstupniParametry_SKRYT!$D$14,"")</f>
        <v/>
      </c>
      <c r="BH959" s="28" t="str">
        <f>IF(AND($D959&lt;=2030,Zisk!$D$10&gt;=2030),")","")</f>
        <v/>
      </c>
      <c r="BI959" s="31" t="str">
        <f>IF(AND(D959&lt;2030,2030&lt;=Zisk!$D$10),1,IF(D959=2030,0,""))</f>
        <v/>
      </c>
      <c r="BJ959" s="33" t="s">
        <v>32</v>
      </c>
      <c r="BK959" s="30">
        <f t="shared" si="454"/>
        <v>1</v>
      </c>
      <c r="BL959" s="28" t="str">
        <f t="shared" si="455"/>
        <v>x</v>
      </c>
      <c r="BM959" s="34">
        <f t="shared" si="456"/>
        <v>1</v>
      </c>
      <c r="BN959" s="30" t="str">
        <f t="shared" si="457"/>
        <v>x</v>
      </c>
      <c r="BO959" s="34">
        <f t="shared" si="442"/>
        <v>1.018</v>
      </c>
      <c r="BP959" s="34" t="str">
        <f t="shared" si="443"/>
        <v/>
      </c>
      <c r="BQ959" s="34" t="str">
        <f t="shared" si="444"/>
        <v/>
      </c>
      <c r="BR959" s="34" t="str">
        <f t="shared" si="445"/>
        <v/>
      </c>
      <c r="BS959" s="34" t="str">
        <f t="shared" si="446"/>
        <v/>
      </c>
      <c r="BT959" s="34" t="str">
        <f t="shared" si="447"/>
        <v/>
      </c>
      <c r="BU959" s="34" t="str">
        <f t="shared" si="448"/>
        <v/>
      </c>
      <c r="BV959" s="34" t="str">
        <f t="shared" si="449"/>
        <v/>
      </c>
      <c r="BW959" s="34" t="str">
        <f t="shared" si="450"/>
        <v/>
      </c>
      <c r="BX959" s="34" t="str">
        <f t="shared" si="451"/>
        <v/>
      </c>
      <c r="BY959" s="34" t="str">
        <f t="shared" si="452"/>
        <v/>
      </c>
      <c r="BZ959" s="33" t="s">
        <v>32</v>
      </c>
      <c r="CA959" s="34">
        <f t="shared" si="453"/>
        <v>1.018</v>
      </c>
      <c r="CB959" s="28"/>
      <c r="CC959" s="29">
        <f>IF(D959&gt;Zisk!$D$10,"",E959*CA959)</f>
        <v>0</v>
      </c>
    </row>
    <row r="960" spans="2:81" x14ac:dyDescent="0.2">
      <c r="B960" s="35" t="str">
        <f>Zisk!B971</f>
        <v/>
      </c>
      <c r="C960" s="35">
        <f>Zisk!C971</f>
        <v>0</v>
      </c>
      <c r="D960" s="35">
        <f>Zisk!E971</f>
        <v>0</v>
      </c>
      <c r="E960" s="36">
        <f>Zisk!D971</f>
        <v>0</v>
      </c>
      <c r="F960" s="36"/>
      <c r="G960" s="35" t="str">
        <f t="shared" si="428"/>
        <v>(</v>
      </c>
      <c r="H960" s="35" t="str">
        <f t="shared" si="429"/>
        <v>1</v>
      </c>
      <c r="I960" s="35" t="str">
        <f t="shared" si="430"/>
        <v>+</v>
      </c>
      <c r="J960" s="37">
        <f>IF($D960&lt;=2021,VstupniParametry_SKRYT!$D$5,"")</f>
        <v>0.02</v>
      </c>
      <c r="K960" s="35" t="str">
        <f t="shared" si="431"/>
        <v>)</v>
      </c>
      <c r="L960" s="38">
        <f>IF($D960&lt;=2021,COUNTIF(Vypocet_SKRYT!T957:AS957,"&gt;=1"),"")</f>
        <v>0</v>
      </c>
      <c r="M960" s="39" t="str">
        <f t="shared" si="432"/>
        <v>x</v>
      </c>
      <c r="N960" s="35" t="str">
        <f t="shared" si="433"/>
        <v>(</v>
      </c>
      <c r="O960" s="35" t="str">
        <f t="shared" si="434"/>
        <v>1</v>
      </c>
      <c r="P960" s="35" t="str">
        <f t="shared" si="435"/>
        <v>+</v>
      </c>
      <c r="Q960" s="37">
        <f>IF($D960&lt;=2024,VstupniParametry_SKRYT!$D$6,"")</f>
        <v>0.06</v>
      </c>
      <c r="R960" s="35" t="str">
        <f t="shared" si="436"/>
        <v>)</v>
      </c>
      <c r="S960" s="38">
        <f>IF($D960&lt;=2024,COUNTIFS(Vypocet_SKRYT!AT957:AV957,"&gt;=1"),"")</f>
        <v>0</v>
      </c>
      <c r="T960" s="39" t="str">
        <f t="shared" si="437"/>
        <v>x</v>
      </c>
      <c r="U960" s="35" t="str">
        <f t="shared" si="438"/>
        <v>(</v>
      </c>
      <c r="V960" s="35" t="str">
        <f t="shared" si="439"/>
        <v>1</v>
      </c>
      <c r="W960" s="35" t="str">
        <f t="shared" si="440"/>
        <v>+</v>
      </c>
      <c r="X960" s="37">
        <f>IF($D960&lt;=2025,VstupniParametry_SKRYT!$D$9,"")</f>
        <v>1.7999999999999999E-2</v>
      </c>
      <c r="Y960" s="35" t="str">
        <f t="shared" si="441"/>
        <v>)</v>
      </c>
      <c r="Z960" s="38">
        <f>IF(AND(D960&lt;2025,2025&lt;=Zisk!$D$10),1,IF(D960=2025,0,""))</f>
        <v>1</v>
      </c>
      <c r="AA960" s="39" t="str">
        <f>IF(AND($D960&lt;=2025,Zisk!$D$10&gt;=2026),"x","")</f>
        <v/>
      </c>
      <c r="AB960" s="35" t="str">
        <f>IF(AND($D960&lt;=2026,Zisk!$D$10&gt;=2026),"(","")</f>
        <v/>
      </c>
      <c r="AC960" s="35" t="str">
        <f>IF(AND($D960&lt;=2026,Zisk!$D$10&gt;=2026),"1","")</f>
        <v/>
      </c>
      <c r="AD960" s="35" t="str">
        <f>IF(AND($D960&lt;=2026,Zisk!$D$10&gt;=2026),"+","")</f>
        <v/>
      </c>
      <c r="AE960" s="37" t="str">
        <f>IF(AND($D960&lt;=2026,Zisk!$D$10&gt;=2026),VstupniParametry_SKRYT!$D$10,"")</f>
        <v/>
      </c>
      <c r="AF960" s="35" t="str">
        <f>IF(AND($D960&lt;=2026,Zisk!$D$10&gt;=2026),")","")</f>
        <v/>
      </c>
      <c r="AG960" s="38" t="str">
        <f>IF(AND(D960&lt;2026,2026&lt;=Zisk!$D$10),1,IF(D960=2026,0,""))</f>
        <v/>
      </c>
      <c r="AH960" s="39" t="str">
        <f>IF(AND($D960&lt;=2026,Zisk!$D$10&gt;=2027),"x","")</f>
        <v/>
      </c>
      <c r="AI960" s="35" t="str">
        <f>IF(AND($D960&lt;=2027,Zisk!$D$10&gt;=2027),"(","")</f>
        <v/>
      </c>
      <c r="AJ960" s="35" t="str">
        <f>IF(AND($D960&lt;=2027,Zisk!$D$10&gt;=2027),"1","")</f>
        <v/>
      </c>
      <c r="AK960" s="35" t="str">
        <f>IF(AND($D960&lt;=2027,Zisk!$D$10&gt;=2027),"+","")</f>
        <v/>
      </c>
      <c r="AL960" s="37" t="str">
        <f>IF(AND($D960&lt;=2027,Zisk!$D$10&gt;=2027),VstupniParametry_SKRYT!$D$11,"")</f>
        <v/>
      </c>
      <c r="AM960" s="35" t="str">
        <f>IF(AND($D960&lt;=2027,Zisk!$D$10&gt;=2027),")","")</f>
        <v/>
      </c>
      <c r="AN960" s="38" t="str">
        <f>IF(AND(D960&lt;2027,2027&lt;=Zisk!$D$10),1,IF(D960=2027,0,""))</f>
        <v/>
      </c>
      <c r="AO960" s="39" t="str">
        <f>IF(AND($D960&lt;=2027,Zisk!$D$10&gt;=2028),"x","")</f>
        <v/>
      </c>
      <c r="AP960" s="35" t="str">
        <f>IF(AND($D960&lt;=2028,Zisk!$D$10&gt;=2028),"(","")</f>
        <v/>
      </c>
      <c r="AQ960" s="35" t="str">
        <f>IF(AND($D960&lt;=2028,Zisk!$D$10&gt;=2028),"1","")</f>
        <v/>
      </c>
      <c r="AR960" s="35" t="str">
        <f>IF(AND($D960&lt;=2028,Zisk!$D$10&gt;=2028),"+","")</f>
        <v/>
      </c>
      <c r="AS960" s="37" t="str">
        <f>IF(AND($D960&lt;=2028,Zisk!$D$10&gt;=2028),VstupniParametry_SKRYT!$D$12,"")</f>
        <v/>
      </c>
      <c r="AT960" s="35" t="str">
        <f>IF(AND($D960&lt;=2028,Zisk!$D$10&gt;=2028),")","")</f>
        <v/>
      </c>
      <c r="AU960" s="38" t="str">
        <f>IF(AND(D960&lt;2028,2028&lt;=Zisk!$D$10),1,IF(D960=2028,0,""))</f>
        <v/>
      </c>
      <c r="AV960" s="39" t="str">
        <f>IF(AND($D960&lt;=2028,Zisk!$D$10&gt;=2029),"x","")</f>
        <v/>
      </c>
      <c r="AW960" s="35" t="str">
        <f>IF(AND($D960&lt;=2029,Zisk!$D$10&gt;=2029),"(","")</f>
        <v/>
      </c>
      <c r="AX960" s="35" t="str">
        <f>IF(AND($D960&lt;=2029,Zisk!$D$10&gt;=2029),"1","")</f>
        <v/>
      </c>
      <c r="AY960" s="35" t="str">
        <f>IF(AND($D960&lt;=2029,Zisk!$D$10&gt;=2029),"+","")</f>
        <v/>
      </c>
      <c r="AZ960" s="37" t="str">
        <f>IF(AND($D960&lt;=2029,Zisk!$D$10&gt;=2029),VstupniParametry_SKRYT!$D$13,"")</f>
        <v/>
      </c>
      <c r="BA960" s="35" t="str">
        <f>IF(AND($D960&lt;=2029,Zisk!$D$10&gt;=2029),")","")</f>
        <v/>
      </c>
      <c r="BB960" s="38" t="str">
        <f>IF(AND(D960&lt;2029,2029&lt;=Zisk!$D$10),1,IF(D960=2029,0,""))</f>
        <v/>
      </c>
      <c r="BC960" s="39" t="str">
        <f>IF(AND($D960&lt;=2029,Zisk!$D$10&gt;=2030),"x","")</f>
        <v/>
      </c>
      <c r="BD960" s="35" t="str">
        <f>IF(AND($D960&lt;=2030,Zisk!$D$10&gt;=2030),"(","")</f>
        <v/>
      </c>
      <c r="BE960" s="35" t="str">
        <f>IF(AND($D960&lt;=2030,Zisk!$D$10&gt;=2030),"1","")</f>
        <v/>
      </c>
      <c r="BF960" s="35" t="str">
        <f>IF(AND($D960&lt;=2030,Zisk!$D$10&gt;=2030),"+","")</f>
        <v/>
      </c>
      <c r="BG960" s="37" t="str">
        <f>IF(AND($D960&lt;=2030,Zisk!$D$10&gt;=2030),VstupniParametry_SKRYT!$D$14,"")</f>
        <v/>
      </c>
      <c r="BH960" s="35" t="str">
        <f>IF(AND($D960&lt;=2030,Zisk!$D$10&gt;=2030),")","")</f>
        <v/>
      </c>
      <c r="BI960" s="38" t="str">
        <f>IF(AND(D960&lt;2030,2030&lt;=Zisk!$D$10),1,IF(D960=2030,0,""))</f>
        <v/>
      </c>
      <c r="BJ960" s="40" t="s">
        <v>32</v>
      </c>
      <c r="BK960" s="37">
        <f t="shared" si="454"/>
        <v>1</v>
      </c>
      <c r="BL960" s="35" t="str">
        <f t="shared" si="455"/>
        <v>x</v>
      </c>
      <c r="BM960" s="41">
        <f t="shared" si="456"/>
        <v>1</v>
      </c>
      <c r="BN960" s="37" t="str">
        <f t="shared" si="457"/>
        <v>x</v>
      </c>
      <c r="BO960" s="41">
        <f t="shared" si="442"/>
        <v>1.018</v>
      </c>
      <c r="BP960" s="41" t="str">
        <f t="shared" si="443"/>
        <v/>
      </c>
      <c r="BQ960" s="41" t="str">
        <f t="shared" si="444"/>
        <v/>
      </c>
      <c r="BR960" s="41" t="str">
        <f t="shared" si="445"/>
        <v/>
      </c>
      <c r="BS960" s="41" t="str">
        <f t="shared" si="446"/>
        <v/>
      </c>
      <c r="BT960" s="41" t="str">
        <f t="shared" si="447"/>
        <v/>
      </c>
      <c r="BU960" s="41" t="str">
        <f t="shared" si="448"/>
        <v/>
      </c>
      <c r="BV960" s="41" t="str">
        <f t="shared" si="449"/>
        <v/>
      </c>
      <c r="BW960" s="41" t="str">
        <f t="shared" si="450"/>
        <v/>
      </c>
      <c r="BX960" s="41" t="str">
        <f t="shared" si="451"/>
        <v/>
      </c>
      <c r="BY960" s="41" t="str">
        <f t="shared" si="452"/>
        <v/>
      </c>
      <c r="BZ960" s="40" t="s">
        <v>32</v>
      </c>
      <c r="CA960" s="41">
        <f t="shared" si="453"/>
        <v>1.018</v>
      </c>
      <c r="CB960" s="35"/>
      <c r="CC960" s="36">
        <f>IF(D960&gt;Zisk!$D$10,"",E960*CA960)</f>
        <v>0</v>
      </c>
    </row>
    <row r="961" spans="2:81" x14ac:dyDescent="0.2">
      <c r="B961" s="28" t="str">
        <f>Zisk!B972</f>
        <v/>
      </c>
      <c r="C961" s="28">
        <f>Zisk!C972</f>
        <v>0</v>
      </c>
      <c r="D961" s="28">
        <f>Zisk!E972</f>
        <v>0</v>
      </c>
      <c r="E961" s="29">
        <f>Zisk!D972</f>
        <v>0</v>
      </c>
      <c r="F961" s="29"/>
      <c r="G961" s="28" t="str">
        <f t="shared" si="428"/>
        <v>(</v>
      </c>
      <c r="H961" s="28" t="str">
        <f t="shared" si="429"/>
        <v>1</v>
      </c>
      <c r="I961" s="28" t="str">
        <f t="shared" si="430"/>
        <v>+</v>
      </c>
      <c r="J961" s="30">
        <f>IF($D961&lt;=2021,VstupniParametry_SKRYT!$D$5,"")</f>
        <v>0.02</v>
      </c>
      <c r="K961" s="28" t="str">
        <f t="shared" si="431"/>
        <v>)</v>
      </c>
      <c r="L961" s="31">
        <f>IF($D961&lt;=2021,COUNTIF(Vypocet_SKRYT!T958:AS958,"&gt;=1"),"")</f>
        <v>0</v>
      </c>
      <c r="M961" s="32" t="str">
        <f t="shared" si="432"/>
        <v>x</v>
      </c>
      <c r="N961" s="28" t="str">
        <f t="shared" si="433"/>
        <v>(</v>
      </c>
      <c r="O961" s="28" t="str">
        <f t="shared" si="434"/>
        <v>1</v>
      </c>
      <c r="P961" s="28" t="str">
        <f t="shared" si="435"/>
        <v>+</v>
      </c>
      <c r="Q961" s="30">
        <f>IF($D961&lt;=2024,VstupniParametry_SKRYT!$D$6,"")</f>
        <v>0.06</v>
      </c>
      <c r="R961" s="28" t="str">
        <f t="shared" si="436"/>
        <v>)</v>
      </c>
      <c r="S961" s="31">
        <f>IF($D961&lt;=2024,COUNTIFS(Vypocet_SKRYT!AT958:AV958,"&gt;=1"),"")</f>
        <v>0</v>
      </c>
      <c r="T961" s="32" t="str">
        <f t="shared" si="437"/>
        <v>x</v>
      </c>
      <c r="U961" s="28" t="str">
        <f t="shared" si="438"/>
        <v>(</v>
      </c>
      <c r="V961" s="28" t="str">
        <f t="shared" si="439"/>
        <v>1</v>
      </c>
      <c r="W961" s="28" t="str">
        <f t="shared" si="440"/>
        <v>+</v>
      </c>
      <c r="X961" s="30">
        <f>IF($D961&lt;=2025,VstupniParametry_SKRYT!$D$9,"")</f>
        <v>1.7999999999999999E-2</v>
      </c>
      <c r="Y961" s="28" t="str">
        <f t="shared" si="441"/>
        <v>)</v>
      </c>
      <c r="Z961" s="31">
        <f>IF(AND(D961&lt;2025,2025&lt;=Zisk!$D$10),1,IF(D961=2025,0,""))</f>
        <v>1</v>
      </c>
      <c r="AA961" s="32" t="str">
        <f>IF(AND($D961&lt;=2025,Zisk!$D$10&gt;=2026),"x","")</f>
        <v/>
      </c>
      <c r="AB961" s="28" t="str">
        <f>IF(AND($D961&lt;=2026,Zisk!$D$10&gt;=2026),"(","")</f>
        <v/>
      </c>
      <c r="AC961" s="28" t="str">
        <f>IF(AND($D961&lt;=2026,Zisk!$D$10&gt;=2026),"1","")</f>
        <v/>
      </c>
      <c r="AD961" s="28" t="str">
        <f>IF(AND($D961&lt;=2026,Zisk!$D$10&gt;=2026),"+","")</f>
        <v/>
      </c>
      <c r="AE961" s="30" t="str">
        <f>IF(AND($D961&lt;=2026,Zisk!$D$10&gt;=2026),VstupniParametry_SKRYT!$D$10,"")</f>
        <v/>
      </c>
      <c r="AF961" s="28" t="str">
        <f>IF(AND($D961&lt;=2026,Zisk!$D$10&gt;=2026),")","")</f>
        <v/>
      </c>
      <c r="AG961" s="31" t="str">
        <f>IF(AND(D961&lt;2026,2026&lt;=Zisk!$D$10),1,IF(D961=2026,0,""))</f>
        <v/>
      </c>
      <c r="AH961" s="32" t="str">
        <f>IF(AND($D961&lt;=2026,Zisk!$D$10&gt;=2027),"x","")</f>
        <v/>
      </c>
      <c r="AI961" s="28" t="str">
        <f>IF(AND($D961&lt;=2027,Zisk!$D$10&gt;=2027),"(","")</f>
        <v/>
      </c>
      <c r="AJ961" s="28" t="str">
        <f>IF(AND($D961&lt;=2027,Zisk!$D$10&gt;=2027),"1","")</f>
        <v/>
      </c>
      <c r="AK961" s="28" t="str">
        <f>IF(AND($D961&lt;=2027,Zisk!$D$10&gt;=2027),"+","")</f>
        <v/>
      </c>
      <c r="AL961" s="30" t="str">
        <f>IF(AND($D961&lt;=2027,Zisk!$D$10&gt;=2027),VstupniParametry_SKRYT!$D$11,"")</f>
        <v/>
      </c>
      <c r="AM961" s="28" t="str">
        <f>IF(AND($D961&lt;=2027,Zisk!$D$10&gt;=2027),")","")</f>
        <v/>
      </c>
      <c r="AN961" s="31" t="str">
        <f>IF(AND(D961&lt;2027,2027&lt;=Zisk!$D$10),1,IF(D961=2027,0,""))</f>
        <v/>
      </c>
      <c r="AO961" s="32" t="str">
        <f>IF(AND($D961&lt;=2027,Zisk!$D$10&gt;=2028),"x","")</f>
        <v/>
      </c>
      <c r="AP961" s="28" t="str">
        <f>IF(AND($D961&lt;=2028,Zisk!$D$10&gt;=2028),"(","")</f>
        <v/>
      </c>
      <c r="AQ961" s="28" t="str">
        <f>IF(AND($D961&lt;=2028,Zisk!$D$10&gt;=2028),"1","")</f>
        <v/>
      </c>
      <c r="AR961" s="28" t="str">
        <f>IF(AND($D961&lt;=2028,Zisk!$D$10&gt;=2028),"+","")</f>
        <v/>
      </c>
      <c r="AS961" s="30" t="str">
        <f>IF(AND($D961&lt;=2028,Zisk!$D$10&gt;=2028),VstupniParametry_SKRYT!$D$12,"")</f>
        <v/>
      </c>
      <c r="AT961" s="28" t="str">
        <f>IF(AND($D961&lt;=2028,Zisk!$D$10&gt;=2028),")","")</f>
        <v/>
      </c>
      <c r="AU961" s="31" t="str">
        <f>IF(AND(D961&lt;2028,2028&lt;=Zisk!$D$10),1,IF(D961=2028,0,""))</f>
        <v/>
      </c>
      <c r="AV961" s="32" t="str">
        <f>IF(AND($D961&lt;=2028,Zisk!$D$10&gt;=2029),"x","")</f>
        <v/>
      </c>
      <c r="AW961" s="28" t="str">
        <f>IF(AND($D961&lt;=2029,Zisk!$D$10&gt;=2029),"(","")</f>
        <v/>
      </c>
      <c r="AX961" s="28" t="str">
        <f>IF(AND($D961&lt;=2029,Zisk!$D$10&gt;=2029),"1","")</f>
        <v/>
      </c>
      <c r="AY961" s="28" t="str">
        <f>IF(AND($D961&lt;=2029,Zisk!$D$10&gt;=2029),"+","")</f>
        <v/>
      </c>
      <c r="AZ961" s="30" t="str">
        <f>IF(AND($D961&lt;=2029,Zisk!$D$10&gt;=2029),VstupniParametry_SKRYT!$D$13,"")</f>
        <v/>
      </c>
      <c r="BA961" s="28" t="str">
        <f>IF(AND($D961&lt;=2029,Zisk!$D$10&gt;=2029),")","")</f>
        <v/>
      </c>
      <c r="BB961" s="31" t="str">
        <f>IF(AND(D961&lt;2029,2029&lt;=Zisk!$D$10),1,IF(D961=2029,0,""))</f>
        <v/>
      </c>
      <c r="BC961" s="32" t="str">
        <f>IF(AND($D961&lt;=2029,Zisk!$D$10&gt;=2030),"x","")</f>
        <v/>
      </c>
      <c r="BD961" s="28" t="str">
        <f>IF(AND($D961&lt;=2030,Zisk!$D$10&gt;=2030),"(","")</f>
        <v/>
      </c>
      <c r="BE961" s="28" t="str">
        <f>IF(AND($D961&lt;=2030,Zisk!$D$10&gt;=2030),"1","")</f>
        <v/>
      </c>
      <c r="BF961" s="28" t="str">
        <f>IF(AND($D961&lt;=2030,Zisk!$D$10&gt;=2030),"+","")</f>
        <v/>
      </c>
      <c r="BG961" s="30" t="str">
        <f>IF(AND($D961&lt;=2030,Zisk!$D$10&gt;=2030),VstupniParametry_SKRYT!$D$14,"")</f>
        <v/>
      </c>
      <c r="BH961" s="28" t="str">
        <f>IF(AND($D961&lt;=2030,Zisk!$D$10&gt;=2030),")","")</f>
        <v/>
      </c>
      <c r="BI961" s="31" t="str">
        <f>IF(AND(D961&lt;2030,2030&lt;=Zisk!$D$10),1,IF(D961=2030,0,""))</f>
        <v/>
      </c>
      <c r="BJ961" s="33" t="s">
        <v>32</v>
      </c>
      <c r="BK961" s="30">
        <f t="shared" si="454"/>
        <v>1</v>
      </c>
      <c r="BL961" s="28" t="str">
        <f t="shared" si="455"/>
        <v>x</v>
      </c>
      <c r="BM961" s="34">
        <f t="shared" si="456"/>
        <v>1</v>
      </c>
      <c r="BN961" s="30" t="str">
        <f t="shared" si="457"/>
        <v>x</v>
      </c>
      <c r="BO961" s="34">
        <f t="shared" si="442"/>
        <v>1.018</v>
      </c>
      <c r="BP961" s="34" t="str">
        <f t="shared" si="443"/>
        <v/>
      </c>
      <c r="BQ961" s="34" t="str">
        <f t="shared" si="444"/>
        <v/>
      </c>
      <c r="BR961" s="34" t="str">
        <f t="shared" si="445"/>
        <v/>
      </c>
      <c r="BS961" s="34" t="str">
        <f t="shared" si="446"/>
        <v/>
      </c>
      <c r="BT961" s="34" t="str">
        <f t="shared" si="447"/>
        <v/>
      </c>
      <c r="BU961" s="34" t="str">
        <f t="shared" si="448"/>
        <v/>
      </c>
      <c r="BV961" s="34" t="str">
        <f t="shared" si="449"/>
        <v/>
      </c>
      <c r="BW961" s="34" t="str">
        <f t="shared" si="450"/>
        <v/>
      </c>
      <c r="BX961" s="34" t="str">
        <f t="shared" si="451"/>
        <v/>
      </c>
      <c r="BY961" s="34" t="str">
        <f t="shared" si="452"/>
        <v/>
      </c>
      <c r="BZ961" s="33" t="s">
        <v>32</v>
      </c>
      <c r="CA961" s="34">
        <f t="shared" si="453"/>
        <v>1.018</v>
      </c>
      <c r="CB961" s="28"/>
      <c r="CC961" s="29">
        <f>IF(D961&gt;Zisk!$D$10,"",E961*CA961)</f>
        <v>0</v>
      </c>
    </row>
    <row r="962" spans="2:81" x14ac:dyDescent="0.2">
      <c r="B962" s="35" t="str">
        <f>Zisk!B973</f>
        <v/>
      </c>
      <c r="C962" s="35">
        <f>Zisk!C973</f>
        <v>0</v>
      </c>
      <c r="D962" s="35">
        <f>Zisk!E973</f>
        <v>0</v>
      </c>
      <c r="E962" s="36">
        <f>Zisk!D973</f>
        <v>0</v>
      </c>
      <c r="F962" s="36"/>
      <c r="G962" s="35" t="str">
        <f t="shared" si="428"/>
        <v>(</v>
      </c>
      <c r="H962" s="35" t="str">
        <f t="shared" si="429"/>
        <v>1</v>
      </c>
      <c r="I962" s="35" t="str">
        <f t="shared" si="430"/>
        <v>+</v>
      </c>
      <c r="J962" s="37">
        <f>IF($D962&lt;=2021,VstupniParametry_SKRYT!$D$5,"")</f>
        <v>0.02</v>
      </c>
      <c r="K962" s="35" t="str">
        <f t="shared" si="431"/>
        <v>)</v>
      </c>
      <c r="L962" s="38">
        <f>IF($D962&lt;=2021,COUNTIF(Vypocet_SKRYT!T959:AS959,"&gt;=1"),"")</f>
        <v>0</v>
      </c>
      <c r="M962" s="39" t="str">
        <f t="shared" si="432"/>
        <v>x</v>
      </c>
      <c r="N962" s="35" t="str">
        <f t="shared" si="433"/>
        <v>(</v>
      </c>
      <c r="O962" s="35" t="str">
        <f t="shared" si="434"/>
        <v>1</v>
      </c>
      <c r="P962" s="35" t="str">
        <f t="shared" si="435"/>
        <v>+</v>
      </c>
      <c r="Q962" s="37">
        <f>IF($D962&lt;=2024,VstupniParametry_SKRYT!$D$6,"")</f>
        <v>0.06</v>
      </c>
      <c r="R962" s="35" t="str">
        <f t="shared" si="436"/>
        <v>)</v>
      </c>
      <c r="S962" s="38">
        <f>IF($D962&lt;=2024,COUNTIFS(Vypocet_SKRYT!AT959:AV959,"&gt;=1"),"")</f>
        <v>0</v>
      </c>
      <c r="T962" s="39" t="str">
        <f t="shared" si="437"/>
        <v>x</v>
      </c>
      <c r="U962" s="35" t="str">
        <f t="shared" si="438"/>
        <v>(</v>
      </c>
      <c r="V962" s="35" t="str">
        <f t="shared" si="439"/>
        <v>1</v>
      </c>
      <c r="W962" s="35" t="str">
        <f t="shared" si="440"/>
        <v>+</v>
      </c>
      <c r="X962" s="37">
        <f>IF($D962&lt;=2025,VstupniParametry_SKRYT!$D$9,"")</f>
        <v>1.7999999999999999E-2</v>
      </c>
      <c r="Y962" s="35" t="str">
        <f t="shared" si="441"/>
        <v>)</v>
      </c>
      <c r="Z962" s="38">
        <f>IF(AND(D962&lt;2025,2025&lt;=Zisk!$D$10),1,IF(D962=2025,0,""))</f>
        <v>1</v>
      </c>
      <c r="AA962" s="39" t="str">
        <f>IF(AND($D962&lt;=2025,Zisk!$D$10&gt;=2026),"x","")</f>
        <v/>
      </c>
      <c r="AB962" s="35" t="str">
        <f>IF(AND($D962&lt;=2026,Zisk!$D$10&gt;=2026),"(","")</f>
        <v/>
      </c>
      <c r="AC962" s="35" t="str">
        <f>IF(AND($D962&lt;=2026,Zisk!$D$10&gt;=2026),"1","")</f>
        <v/>
      </c>
      <c r="AD962" s="35" t="str">
        <f>IF(AND($D962&lt;=2026,Zisk!$D$10&gt;=2026),"+","")</f>
        <v/>
      </c>
      <c r="AE962" s="37" t="str">
        <f>IF(AND($D962&lt;=2026,Zisk!$D$10&gt;=2026),VstupniParametry_SKRYT!$D$10,"")</f>
        <v/>
      </c>
      <c r="AF962" s="35" t="str">
        <f>IF(AND($D962&lt;=2026,Zisk!$D$10&gt;=2026),")","")</f>
        <v/>
      </c>
      <c r="AG962" s="38" t="str">
        <f>IF(AND(D962&lt;2026,2026&lt;=Zisk!$D$10),1,IF(D962=2026,0,""))</f>
        <v/>
      </c>
      <c r="AH962" s="39" t="str">
        <f>IF(AND($D962&lt;=2026,Zisk!$D$10&gt;=2027),"x","")</f>
        <v/>
      </c>
      <c r="AI962" s="35" t="str">
        <f>IF(AND($D962&lt;=2027,Zisk!$D$10&gt;=2027),"(","")</f>
        <v/>
      </c>
      <c r="AJ962" s="35" t="str">
        <f>IF(AND($D962&lt;=2027,Zisk!$D$10&gt;=2027),"1","")</f>
        <v/>
      </c>
      <c r="AK962" s="35" t="str">
        <f>IF(AND($D962&lt;=2027,Zisk!$D$10&gt;=2027),"+","")</f>
        <v/>
      </c>
      <c r="AL962" s="37" t="str">
        <f>IF(AND($D962&lt;=2027,Zisk!$D$10&gt;=2027),VstupniParametry_SKRYT!$D$11,"")</f>
        <v/>
      </c>
      <c r="AM962" s="35" t="str">
        <f>IF(AND($D962&lt;=2027,Zisk!$D$10&gt;=2027),")","")</f>
        <v/>
      </c>
      <c r="AN962" s="38" t="str">
        <f>IF(AND(D962&lt;2027,2027&lt;=Zisk!$D$10),1,IF(D962=2027,0,""))</f>
        <v/>
      </c>
      <c r="AO962" s="39" t="str">
        <f>IF(AND($D962&lt;=2027,Zisk!$D$10&gt;=2028),"x","")</f>
        <v/>
      </c>
      <c r="AP962" s="35" t="str">
        <f>IF(AND($D962&lt;=2028,Zisk!$D$10&gt;=2028),"(","")</f>
        <v/>
      </c>
      <c r="AQ962" s="35" t="str">
        <f>IF(AND($D962&lt;=2028,Zisk!$D$10&gt;=2028),"1","")</f>
        <v/>
      </c>
      <c r="AR962" s="35" t="str">
        <f>IF(AND($D962&lt;=2028,Zisk!$D$10&gt;=2028),"+","")</f>
        <v/>
      </c>
      <c r="AS962" s="37" t="str">
        <f>IF(AND($D962&lt;=2028,Zisk!$D$10&gt;=2028),VstupniParametry_SKRYT!$D$12,"")</f>
        <v/>
      </c>
      <c r="AT962" s="35" t="str">
        <f>IF(AND($D962&lt;=2028,Zisk!$D$10&gt;=2028),")","")</f>
        <v/>
      </c>
      <c r="AU962" s="38" t="str">
        <f>IF(AND(D962&lt;2028,2028&lt;=Zisk!$D$10),1,IF(D962=2028,0,""))</f>
        <v/>
      </c>
      <c r="AV962" s="39" t="str">
        <f>IF(AND($D962&lt;=2028,Zisk!$D$10&gt;=2029),"x","")</f>
        <v/>
      </c>
      <c r="AW962" s="35" t="str">
        <f>IF(AND($D962&lt;=2029,Zisk!$D$10&gt;=2029),"(","")</f>
        <v/>
      </c>
      <c r="AX962" s="35" t="str">
        <f>IF(AND($D962&lt;=2029,Zisk!$D$10&gt;=2029),"1","")</f>
        <v/>
      </c>
      <c r="AY962" s="35" t="str">
        <f>IF(AND($D962&lt;=2029,Zisk!$D$10&gt;=2029),"+","")</f>
        <v/>
      </c>
      <c r="AZ962" s="37" t="str">
        <f>IF(AND($D962&lt;=2029,Zisk!$D$10&gt;=2029),VstupniParametry_SKRYT!$D$13,"")</f>
        <v/>
      </c>
      <c r="BA962" s="35" t="str">
        <f>IF(AND($D962&lt;=2029,Zisk!$D$10&gt;=2029),")","")</f>
        <v/>
      </c>
      <c r="BB962" s="38" t="str">
        <f>IF(AND(D962&lt;2029,2029&lt;=Zisk!$D$10),1,IF(D962=2029,0,""))</f>
        <v/>
      </c>
      <c r="BC962" s="39" t="str">
        <f>IF(AND($D962&lt;=2029,Zisk!$D$10&gt;=2030),"x","")</f>
        <v/>
      </c>
      <c r="BD962" s="35" t="str">
        <f>IF(AND($D962&lt;=2030,Zisk!$D$10&gt;=2030),"(","")</f>
        <v/>
      </c>
      <c r="BE962" s="35" t="str">
        <f>IF(AND($D962&lt;=2030,Zisk!$D$10&gt;=2030),"1","")</f>
        <v/>
      </c>
      <c r="BF962" s="35" t="str">
        <f>IF(AND($D962&lt;=2030,Zisk!$D$10&gt;=2030),"+","")</f>
        <v/>
      </c>
      <c r="BG962" s="37" t="str">
        <f>IF(AND($D962&lt;=2030,Zisk!$D$10&gt;=2030),VstupniParametry_SKRYT!$D$14,"")</f>
        <v/>
      </c>
      <c r="BH962" s="35" t="str">
        <f>IF(AND($D962&lt;=2030,Zisk!$D$10&gt;=2030),")","")</f>
        <v/>
      </c>
      <c r="BI962" s="38" t="str">
        <f>IF(AND(D962&lt;2030,2030&lt;=Zisk!$D$10),1,IF(D962=2030,0,""))</f>
        <v/>
      </c>
      <c r="BJ962" s="40" t="s">
        <v>32</v>
      </c>
      <c r="BK962" s="37">
        <f t="shared" si="454"/>
        <v>1</v>
      </c>
      <c r="BL962" s="35" t="str">
        <f t="shared" si="455"/>
        <v>x</v>
      </c>
      <c r="BM962" s="41">
        <f t="shared" si="456"/>
        <v>1</v>
      </c>
      <c r="BN962" s="37" t="str">
        <f t="shared" si="457"/>
        <v>x</v>
      </c>
      <c r="BO962" s="41">
        <f t="shared" si="442"/>
        <v>1.018</v>
      </c>
      <c r="BP962" s="41" t="str">
        <f t="shared" si="443"/>
        <v/>
      </c>
      <c r="BQ962" s="41" t="str">
        <f t="shared" si="444"/>
        <v/>
      </c>
      <c r="BR962" s="41" t="str">
        <f t="shared" si="445"/>
        <v/>
      </c>
      <c r="BS962" s="41" t="str">
        <f t="shared" si="446"/>
        <v/>
      </c>
      <c r="BT962" s="41" t="str">
        <f t="shared" si="447"/>
        <v/>
      </c>
      <c r="BU962" s="41" t="str">
        <f t="shared" si="448"/>
        <v/>
      </c>
      <c r="BV962" s="41" t="str">
        <f t="shared" si="449"/>
        <v/>
      </c>
      <c r="BW962" s="41" t="str">
        <f t="shared" si="450"/>
        <v/>
      </c>
      <c r="BX962" s="41" t="str">
        <f t="shared" si="451"/>
        <v/>
      </c>
      <c r="BY962" s="41" t="str">
        <f t="shared" si="452"/>
        <v/>
      </c>
      <c r="BZ962" s="40" t="s">
        <v>32</v>
      </c>
      <c r="CA962" s="41">
        <f t="shared" si="453"/>
        <v>1.018</v>
      </c>
      <c r="CB962" s="35"/>
      <c r="CC962" s="36">
        <f>IF(D962&gt;Zisk!$D$10,"",E962*CA962)</f>
        <v>0</v>
      </c>
    </row>
    <row r="963" spans="2:81" x14ac:dyDescent="0.2">
      <c r="B963" s="28" t="str">
        <f>Zisk!B974</f>
        <v/>
      </c>
      <c r="C963" s="28">
        <f>Zisk!C974</f>
        <v>0</v>
      </c>
      <c r="D963" s="28">
        <f>Zisk!E974</f>
        <v>0</v>
      </c>
      <c r="E963" s="29">
        <f>Zisk!D974</f>
        <v>0</v>
      </c>
      <c r="F963" s="29"/>
      <c r="G963" s="28" t="str">
        <f t="shared" si="428"/>
        <v>(</v>
      </c>
      <c r="H963" s="28" t="str">
        <f t="shared" si="429"/>
        <v>1</v>
      </c>
      <c r="I963" s="28" t="str">
        <f t="shared" si="430"/>
        <v>+</v>
      </c>
      <c r="J963" s="30">
        <f>IF($D963&lt;=2021,VstupniParametry_SKRYT!$D$5,"")</f>
        <v>0.02</v>
      </c>
      <c r="K963" s="28" t="str">
        <f t="shared" si="431"/>
        <v>)</v>
      </c>
      <c r="L963" s="31">
        <f>IF($D963&lt;=2021,COUNTIF(Vypocet_SKRYT!T960:AS960,"&gt;=1"),"")</f>
        <v>0</v>
      </c>
      <c r="M963" s="32" t="str">
        <f t="shared" si="432"/>
        <v>x</v>
      </c>
      <c r="N963" s="28" t="str">
        <f t="shared" si="433"/>
        <v>(</v>
      </c>
      <c r="O963" s="28" t="str">
        <f t="shared" si="434"/>
        <v>1</v>
      </c>
      <c r="P963" s="28" t="str">
        <f t="shared" si="435"/>
        <v>+</v>
      </c>
      <c r="Q963" s="30">
        <f>IF($D963&lt;=2024,VstupniParametry_SKRYT!$D$6,"")</f>
        <v>0.06</v>
      </c>
      <c r="R963" s="28" t="str">
        <f t="shared" si="436"/>
        <v>)</v>
      </c>
      <c r="S963" s="31">
        <f>IF($D963&lt;=2024,COUNTIFS(Vypocet_SKRYT!AT960:AV960,"&gt;=1"),"")</f>
        <v>0</v>
      </c>
      <c r="T963" s="32" t="str">
        <f t="shared" si="437"/>
        <v>x</v>
      </c>
      <c r="U963" s="28" t="str">
        <f t="shared" si="438"/>
        <v>(</v>
      </c>
      <c r="V963" s="28" t="str">
        <f t="shared" si="439"/>
        <v>1</v>
      </c>
      <c r="W963" s="28" t="str">
        <f t="shared" si="440"/>
        <v>+</v>
      </c>
      <c r="X963" s="30">
        <f>IF($D963&lt;=2025,VstupniParametry_SKRYT!$D$9,"")</f>
        <v>1.7999999999999999E-2</v>
      </c>
      <c r="Y963" s="28" t="str">
        <f t="shared" si="441"/>
        <v>)</v>
      </c>
      <c r="Z963" s="31">
        <f>IF(AND(D963&lt;2025,2025&lt;=Zisk!$D$10),1,IF(D963=2025,0,""))</f>
        <v>1</v>
      </c>
      <c r="AA963" s="32" t="str">
        <f>IF(AND($D963&lt;=2025,Zisk!$D$10&gt;=2026),"x","")</f>
        <v/>
      </c>
      <c r="AB963" s="28" t="str">
        <f>IF(AND($D963&lt;=2026,Zisk!$D$10&gt;=2026),"(","")</f>
        <v/>
      </c>
      <c r="AC963" s="28" t="str">
        <f>IF(AND($D963&lt;=2026,Zisk!$D$10&gt;=2026),"1","")</f>
        <v/>
      </c>
      <c r="AD963" s="28" t="str">
        <f>IF(AND($D963&lt;=2026,Zisk!$D$10&gt;=2026),"+","")</f>
        <v/>
      </c>
      <c r="AE963" s="30" t="str">
        <f>IF(AND($D963&lt;=2026,Zisk!$D$10&gt;=2026),VstupniParametry_SKRYT!$D$10,"")</f>
        <v/>
      </c>
      <c r="AF963" s="28" t="str">
        <f>IF(AND($D963&lt;=2026,Zisk!$D$10&gt;=2026),")","")</f>
        <v/>
      </c>
      <c r="AG963" s="31" t="str">
        <f>IF(AND(D963&lt;2026,2026&lt;=Zisk!$D$10),1,IF(D963=2026,0,""))</f>
        <v/>
      </c>
      <c r="AH963" s="32" t="str">
        <f>IF(AND($D963&lt;=2026,Zisk!$D$10&gt;=2027),"x","")</f>
        <v/>
      </c>
      <c r="AI963" s="28" t="str">
        <f>IF(AND($D963&lt;=2027,Zisk!$D$10&gt;=2027),"(","")</f>
        <v/>
      </c>
      <c r="AJ963" s="28" t="str">
        <f>IF(AND($D963&lt;=2027,Zisk!$D$10&gt;=2027),"1","")</f>
        <v/>
      </c>
      <c r="AK963" s="28" t="str">
        <f>IF(AND($D963&lt;=2027,Zisk!$D$10&gt;=2027),"+","")</f>
        <v/>
      </c>
      <c r="AL963" s="30" t="str">
        <f>IF(AND($D963&lt;=2027,Zisk!$D$10&gt;=2027),VstupniParametry_SKRYT!$D$11,"")</f>
        <v/>
      </c>
      <c r="AM963" s="28" t="str">
        <f>IF(AND($D963&lt;=2027,Zisk!$D$10&gt;=2027),")","")</f>
        <v/>
      </c>
      <c r="AN963" s="31" t="str">
        <f>IF(AND(D963&lt;2027,2027&lt;=Zisk!$D$10),1,IF(D963=2027,0,""))</f>
        <v/>
      </c>
      <c r="AO963" s="32" t="str">
        <f>IF(AND($D963&lt;=2027,Zisk!$D$10&gt;=2028),"x","")</f>
        <v/>
      </c>
      <c r="AP963" s="28" t="str">
        <f>IF(AND($D963&lt;=2028,Zisk!$D$10&gt;=2028),"(","")</f>
        <v/>
      </c>
      <c r="AQ963" s="28" t="str">
        <f>IF(AND($D963&lt;=2028,Zisk!$D$10&gt;=2028),"1","")</f>
        <v/>
      </c>
      <c r="AR963" s="28" t="str">
        <f>IF(AND($D963&lt;=2028,Zisk!$D$10&gt;=2028),"+","")</f>
        <v/>
      </c>
      <c r="AS963" s="30" t="str">
        <f>IF(AND($D963&lt;=2028,Zisk!$D$10&gt;=2028),VstupniParametry_SKRYT!$D$12,"")</f>
        <v/>
      </c>
      <c r="AT963" s="28" t="str">
        <f>IF(AND($D963&lt;=2028,Zisk!$D$10&gt;=2028),")","")</f>
        <v/>
      </c>
      <c r="AU963" s="31" t="str">
        <f>IF(AND(D963&lt;2028,2028&lt;=Zisk!$D$10),1,IF(D963=2028,0,""))</f>
        <v/>
      </c>
      <c r="AV963" s="32" t="str">
        <f>IF(AND($D963&lt;=2028,Zisk!$D$10&gt;=2029),"x","")</f>
        <v/>
      </c>
      <c r="AW963" s="28" t="str">
        <f>IF(AND($D963&lt;=2029,Zisk!$D$10&gt;=2029),"(","")</f>
        <v/>
      </c>
      <c r="AX963" s="28" t="str">
        <f>IF(AND($D963&lt;=2029,Zisk!$D$10&gt;=2029),"1","")</f>
        <v/>
      </c>
      <c r="AY963" s="28" t="str">
        <f>IF(AND($D963&lt;=2029,Zisk!$D$10&gt;=2029),"+","")</f>
        <v/>
      </c>
      <c r="AZ963" s="30" t="str">
        <f>IF(AND($D963&lt;=2029,Zisk!$D$10&gt;=2029),VstupniParametry_SKRYT!$D$13,"")</f>
        <v/>
      </c>
      <c r="BA963" s="28" t="str">
        <f>IF(AND($D963&lt;=2029,Zisk!$D$10&gt;=2029),")","")</f>
        <v/>
      </c>
      <c r="BB963" s="31" t="str">
        <f>IF(AND(D963&lt;2029,2029&lt;=Zisk!$D$10),1,IF(D963=2029,0,""))</f>
        <v/>
      </c>
      <c r="BC963" s="32" t="str">
        <f>IF(AND($D963&lt;=2029,Zisk!$D$10&gt;=2030),"x","")</f>
        <v/>
      </c>
      <c r="BD963" s="28" t="str">
        <f>IF(AND($D963&lt;=2030,Zisk!$D$10&gt;=2030),"(","")</f>
        <v/>
      </c>
      <c r="BE963" s="28" t="str">
        <f>IF(AND($D963&lt;=2030,Zisk!$D$10&gt;=2030),"1","")</f>
        <v/>
      </c>
      <c r="BF963" s="28" t="str">
        <f>IF(AND($D963&lt;=2030,Zisk!$D$10&gt;=2030),"+","")</f>
        <v/>
      </c>
      <c r="BG963" s="30" t="str">
        <f>IF(AND($D963&lt;=2030,Zisk!$D$10&gt;=2030),VstupniParametry_SKRYT!$D$14,"")</f>
        <v/>
      </c>
      <c r="BH963" s="28" t="str">
        <f>IF(AND($D963&lt;=2030,Zisk!$D$10&gt;=2030),")","")</f>
        <v/>
      </c>
      <c r="BI963" s="31" t="str">
        <f>IF(AND(D963&lt;2030,2030&lt;=Zisk!$D$10),1,IF(D963=2030,0,""))</f>
        <v/>
      </c>
      <c r="BJ963" s="33" t="s">
        <v>32</v>
      </c>
      <c r="BK963" s="30">
        <f t="shared" si="454"/>
        <v>1</v>
      </c>
      <c r="BL963" s="28" t="str">
        <f t="shared" si="455"/>
        <v>x</v>
      </c>
      <c r="BM963" s="34">
        <f t="shared" si="456"/>
        <v>1</v>
      </c>
      <c r="BN963" s="30" t="str">
        <f t="shared" si="457"/>
        <v>x</v>
      </c>
      <c r="BO963" s="34">
        <f t="shared" si="442"/>
        <v>1.018</v>
      </c>
      <c r="BP963" s="34" t="str">
        <f t="shared" si="443"/>
        <v/>
      </c>
      <c r="BQ963" s="34" t="str">
        <f t="shared" si="444"/>
        <v/>
      </c>
      <c r="BR963" s="34" t="str">
        <f t="shared" si="445"/>
        <v/>
      </c>
      <c r="BS963" s="34" t="str">
        <f t="shared" si="446"/>
        <v/>
      </c>
      <c r="BT963" s="34" t="str">
        <f t="shared" si="447"/>
        <v/>
      </c>
      <c r="BU963" s="34" t="str">
        <f t="shared" si="448"/>
        <v/>
      </c>
      <c r="BV963" s="34" t="str">
        <f t="shared" si="449"/>
        <v/>
      </c>
      <c r="BW963" s="34" t="str">
        <f t="shared" si="450"/>
        <v/>
      </c>
      <c r="BX963" s="34" t="str">
        <f t="shared" si="451"/>
        <v/>
      </c>
      <c r="BY963" s="34" t="str">
        <f t="shared" si="452"/>
        <v/>
      </c>
      <c r="BZ963" s="33" t="s">
        <v>32</v>
      </c>
      <c r="CA963" s="34">
        <f t="shared" si="453"/>
        <v>1.018</v>
      </c>
      <c r="CB963" s="28"/>
      <c r="CC963" s="29">
        <f>IF(D963&gt;Zisk!$D$10,"",E963*CA963)</f>
        <v>0</v>
      </c>
    </row>
    <row r="964" spans="2:81" x14ac:dyDescent="0.2">
      <c r="B964" s="35" t="str">
        <f>Zisk!B975</f>
        <v/>
      </c>
      <c r="C964" s="35">
        <f>Zisk!C975</f>
        <v>0</v>
      </c>
      <c r="D964" s="35">
        <f>Zisk!E975</f>
        <v>0</v>
      </c>
      <c r="E964" s="36">
        <f>Zisk!D975</f>
        <v>0</v>
      </c>
      <c r="F964" s="36"/>
      <c r="G964" s="35" t="str">
        <f t="shared" si="428"/>
        <v>(</v>
      </c>
      <c r="H964" s="35" t="str">
        <f t="shared" si="429"/>
        <v>1</v>
      </c>
      <c r="I964" s="35" t="str">
        <f t="shared" si="430"/>
        <v>+</v>
      </c>
      <c r="J964" s="37">
        <f>IF($D964&lt;=2021,VstupniParametry_SKRYT!$D$5,"")</f>
        <v>0.02</v>
      </c>
      <c r="K964" s="35" t="str">
        <f t="shared" si="431"/>
        <v>)</v>
      </c>
      <c r="L964" s="38">
        <f>IF($D964&lt;=2021,COUNTIF(Vypocet_SKRYT!T961:AS961,"&gt;=1"),"")</f>
        <v>0</v>
      </c>
      <c r="M964" s="39" t="str">
        <f t="shared" si="432"/>
        <v>x</v>
      </c>
      <c r="N964" s="35" t="str">
        <f t="shared" si="433"/>
        <v>(</v>
      </c>
      <c r="O964" s="35" t="str">
        <f t="shared" si="434"/>
        <v>1</v>
      </c>
      <c r="P964" s="35" t="str">
        <f t="shared" si="435"/>
        <v>+</v>
      </c>
      <c r="Q964" s="37">
        <f>IF($D964&lt;=2024,VstupniParametry_SKRYT!$D$6,"")</f>
        <v>0.06</v>
      </c>
      <c r="R964" s="35" t="str">
        <f t="shared" si="436"/>
        <v>)</v>
      </c>
      <c r="S964" s="38">
        <f>IF($D964&lt;=2024,COUNTIFS(Vypocet_SKRYT!AT961:AV961,"&gt;=1"),"")</f>
        <v>0</v>
      </c>
      <c r="T964" s="39" t="str">
        <f t="shared" si="437"/>
        <v>x</v>
      </c>
      <c r="U964" s="35" t="str">
        <f t="shared" si="438"/>
        <v>(</v>
      </c>
      <c r="V964" s="35" t="str">
        <f t="shared" si="439"/>
        <v>1</v>
      </c>
      <c r="W964" s="35" t="str">
        <f t="shared" si="440"/>
        <v>+</v>
      </c>
      <c r="X964" s="37">
        <f>IF($D964&lt;=2025,VstupniParametry_SKRYT!$D$9,"")</f>
        <v>1.7999999999999999E-2</v>
      </c>
      <c r="Y964" s="35" t="str">
        <f t="shared" si="441"/>
        <v>)</v>
      </c>
      <c r="Z964" s="38">
        <f>IF(AND(D964&lt;2025,2025&lt;=Zisk!$D$10),1,IF(D964=2025,0,""))</f>
        <v>1</v>
      </c>
      <c r="AA964" s="39" t="str">
        <f>IF(AND($D964&lt;=2025,Zisk!$D$10&gt;=2026),"x","")</f>
        <v/>
      </c>
      <c r="AB964" s="35" t="str">
        <f>IF(AND($D964&lt;=2026,Zisk!$D$10&gt;=2026),"(","")</f>
        <v/>
      </c>
      <c r="AC964" s="35" t="str">
        <f>IF(AND($D964&lt;=2026,Zisk!$D$10&gt;=2026),"1","")</f>
        <v/>
      </c>
      <c r="AD964" s="35" t="str">
        <f>IF(AND($D964&lt;=2026,Zisk!$D$10&gt;=2026),"+","")</f>
        <v/>
      </c>
      <c r="AE964" s="37" t="str">
        <f>IF(AND($D964&lt;=2026,Zisk!$D$10&gt;=2026),VstupniParametry_SKRYT!$D$10,"")</f>
        <v/>
      </c>
      <c r="AF964" s="35" t="str">
        <f>IF(AND($D964&lt;=2026,Zisk!$D$10&gt;=2026),")","")</f>
        <v/>
      </c>
      <c r="AG964" s="38" t="str">
        <f>IF(AND(D964&lt;2026,2026&lt;=Zisk!$D$10),1,IF(D964=2026,0,""))</f>
        <v/>
      </c>
      <c r="AH964" s="39" t="str">
        <f>IF(AND($D964&lt;=2026,Zisk!$D$10&gt;=2027),"x","")</f>
        <v/>
      </c>
      <c r="AI964" s="35" t="str">
        <f>IF(AND($D964&lt;=2027,Zisk!$D$10&gt;=2027),"(","")</f>
        <v/>
      </c>
      <c r="AJ964" s="35" t="str">
        <f>IF(AND($D964&lt;=2027,Zisk!$D$10&gt;=2027),"1","")</f>
        <v/>
      </c>
      <c r="AK964" s="35" t="str">
        <f>IF(AND($D964&lt;=2027,Zisk!$D$10&gt;=2027),"+","")</f>
        <v/>
      </c>
      <c r="AL964" s="37" t="str">
        <f>IF(AND($D964&lt;=2027,Zisk!$D$10&gt;=2027),VstupniParametry_SKRYT!$D$11,"")</f>
        <v/>
      </c>
      <c r="AM964" s="35" t="str">
        <f>IF(AND($D964&lt;=2027,Zisk!$D$10&gt;=2027),")","")</f>
        <v/>
      </c>
      <c r="AN964" s="38" t="str">
        <f>IF(AND(D964&lt;2027,2027&lt;=Zisk!$D$10),1,IF(D964=2027,0,""))</f>
        <v/>
      </c>
      <c r="AO964" s="39" t="str">
        <f>IF(AND($D964&lt;=2027,Zisk!$D$10&gt;=2028),"x","")</f>
        <v/>
      </c>
      <c r="AP964" s="35" t="str">
        <f>IF(AND($D964&lt;=2028,Zisk!$D$10&gt;=2028),"(","")</f>
        <v/>
      </c>
      <c r="AQ964" s="35" t="str">
        <f>IF(AND($D964&lt;=2028,Zisk!$D$10&gt;=2028),"1","")</f>
        <v/>
      </c>
      <c r="AR964" s="35" t="str">
        <f>IF(AND($D964&lt;=2028,Zisk!$D$10&gt;=2028),"+","")</f>
        <v/>
      </c>
      <c r="AS964" s="37" t="str">
        <f>IF(AND($D964&lt;=2028,Zisk!$D$10&gt;=2028),VstupniParametry_SKRYT!$D$12,"")</f>
        <v/>
      </c>
      <c r="AT964" s="35" t="str">
        <f>IF(AND($D964&lt;=2028,Zisk!$D$10&gt;=2028),")","")</f>
        <v/>
      </c>
      <c r="AU964" s="38" t="str">
        <f>IF(AND(D964&lt;2028,2028&lt;=Zisk!$D$10),1,IF(D964=2028,0,""))</f>
        <v/>
      </c>
      <c r="AV964" s="39" t="str">
        <f>IF(AND($D964&lt;=2028,Zisk!$D$10&gt;=2029),"x","")</f>
        <v/>
      </c>
      <c r="AW964" s="35" t="str">
        <f>IF(AND($D964&lt;=2029,Zisk!$D$10&gt;=2029),"(","")</f>
        <v/>
      </c>
      <c r="AX964" s="35" t="str">
        <f>IF(AND($D964&lt;=2029,Zisk!$D$10&gt;=2029),"1","")</f>
        <v/>
      </c>
      <c r="AY964" s="35" t="str">
        <f>IF(AND($D964&lt;=2029,Zisk!$D$10&gt;=2029),"+","")</f>
        <v/>
      </c>
      <c r="AZ964" s="37" t="str">
        <f>IF(AND($D964&lt;=2029,Zisk!$D$10&gt;=2029),VstupniParametry_SKRYT!$D$13,"")</f>
        <v/>
      </c>
      <c r="BA964" s="35" t="str">
        <f>IF(AND($D964&lt;=2029,Zisk!$D$10&gt;=2029),")","")</f>
        <v/>
      </c>
      <c r="BB964" s="38" t="str">
        <f>IF(AND(D964&lt;2029,2029&lt;=Zisk!$D$10),1,IF(D964=2029,0,""))</f>
        <v/>
      </c>
      <c r="BC964" s="39" t="str">
        <f>IF(AND($D964&lt;=2029,Zisk!$D$10&gt;=2030),"x","")</f>
        <v/>
      </c>
      <c r="BD964" s="35" t="str">
        <f>IF(AND($D964&lt;=2030,Zisk!$D$10&gt;=2030),"(","")</f>
        <v/>
      </c>
      <c r="BE964" s="35" t="str">
        <f>IF(AND($D964&lt;=2030,Zisk!$D$10&gt;=2030),"1","")</f>
        <v/>
      </c>
      <c r="BF964" s="35" t="str">
        <f>IF(AND($D964&lt;=2030,Zisk!$D$10&gt;=2030),"+","")</f>
        <v/>
      </c>
      <c r="BG964" s="37" t="str">
        <f>IF(AND($D964&lt;=2030,Zisk!$D$10&gt;=2030),VstupniParametry_SKRYT!$D$14,"")</f>
        <v/>
      </c>
      <c r="BH964" s="35" t="str">
        <f>IF(AND($D964&lt;=2030,Zisk!$D$10&gt;=2030),")","")</f>
        <v/>
      </c>
      <c r="BI964" s="38" t="str">
        <f>IF(AND(D964&lt;2030,2030&lt;=Zisk!$D$10),1,IF(D964=2030,0,""))</f>
        <v/>
      </c>
      <c r="BJ964" s="40" t="s">
        <v>32</v>
      </c>
      <c r="BK964" s="37">
        <f t="shared" si="454"/>
        <v>1</v>
      </c>
      <c r="BL964" s="35" t="str">
        <f t="shared" si="455"/>
        <v>x</v>
      </c>
      <c r="BM964" s="41">
        <f t="shared" si="456"/>
        <v>1</v>
      </c>
      <c r="BN964" s="37" t="str">
        <f t="shared" si="457"/>
        <v>x</v>
      </c>
      <c r="BO964" s="41">
        <f t="shared" si="442"/>
        <v>1.018</v>
      </c>
      <c r="BP964" s="41" t="str">
        <f t="shared" si="443"/>
        <v/>
      </c>
      <c r="BQ964" s="41" t="str">
        <f t="shared" si="444"/>
        <v/>
      </c>
      <c r="BR964" s="41" t="str">
        <f t="shared" si="445"/>
        <v/>
      </c>
      <c r="BS964" s="41" t="str">
        <f t="shared" si="446"/>
        <v/>
      </c>
      <c r="BT964" s="41" t="str">
        <f t="shared" si="447"/>
        <v/>
      </c>
      <c r="BU964" s="41" t="str">
        <f t="shared" si="448"/>
        <v/>
      </c>
      <c r="BV964" s="41" t="str">
        <f t="shared" si="449"/>
        <v/>
      </c>
      <c r="BW964" s="41" t="str">
        <f t="shared" si="450"/>
        <v/>
      </c>
      <c r="BX964" s="41" t="str">
        <f t="shared" si="451"/>
        <v/>
      </c>
      <c r="BY964" s="41" t="str">
        <f t="shared" si="452"/>
        <v/>
      </c>
      <c r="BZ964" s="40" t="s">
        <v>32</v>
      </c>
      <c r="CA964" s="41">
        <f t="shared" si="453"/>
        <v>1.018</v>
      </c>
      <c r="CB964" s="35"/>
      <c r="CC964" s="36">
        <f>IF(D964&gt;Zisk!$D$10,"",E964*CA964)</f>
        <v>0</v>
      </c>
    </row>
    <row r="965" spans="2:81" x14ac:dyDescent="0.2">
      <c r="B965" s="28" t="str">
        <f>Zisk!B976</f>
        <v/>
      </c>
      <c r="C965" s="28">
        <f>Zisk!C976</f>
        <v>0</v>
      </c>
      <c r="D965" s="28">
        <f>Zisk!E976</f>
        <v>0</v>
      </c>
      <c r="E965" s="29">
        <f>Zisk!D976</f>
        <v>0</v>
      </c>
      <c r="F965" s="29"/>
      <c r="G965" s="28" t="str">
        <f t="shared" si="428"/>
        <v>(</v>
      </c>
      <c r="H965" s="28" t="str">
        <f t="shared" si="429"/>
        <v>1</v>
      </c>
      <c r="I965" s="28" t="str">
        <f t="shared" si="430"/>
        <v>+</v>
      </c>
      <c r="J965" s="30">
        <f>IF($D965&lt;=2021,VstupniParametry_SKRYT!$D$5,"")</f>
        <v>0.02</v>
      </c>
      <c r="K965" s="28" t="str">
        <f t="shared" si="431"/>
        <v>)</v>
      </c>
      <c r="L965" s="31">
        <f>IF($D965&lt;=2021,COUNTIF(Vypocet_SKRYT!T962:AS962,"&gt;=1"),"")</f>
        <v>0</v>
      </c>
      <c r="M965" s="32" t="str">
        <f t="shared" si="432"/>
        <v>x</v>
      </c>
      <c r="N965" s="28" t="str">
        <f t="shared" si="433"/>
        <v>(</v>
      </c>
      <c r="O965" s="28" t="str">
        <f t="shared" si="434"/>
        <v>1</v>
      </c>
      <c r="P965" s="28" t="str">
        <f t="shared" si="435"/>
        <v>+</v>
      </c>
      <c r="Q965" s="30">
        <f>IF($D965&lt;=2024,VstupniParametry_SKRYT!$D$6,"")</f>
        <v>0.06</v>
      </c>
      <c r="R965" s="28" t="str">
        <f t="shared" si="436"/>
        <v>)</v>
      </c>
      <c r="S965" s="31">
        <f>IF($D965&lt;=2024,COUNTIFS(Vypocet_SKRYT!AT962:AV962,"&gt;=1"),"")</f>
        <v>0</v>
      </c>
      <c r="T965" s="32" t="str">
        <f t="shared" si="437"/>
        <v>x</v>
      </c>
      <c r="U965" s="28" t="str">
        <f t="shared" si="438"/>
        <v>(</v>
      </c>
      <c r="V965" s="28" t="str">
        <f t="shared" si="439"/>
        <v>1</v>
      </c>
      <c r="W965" s="28" t="str">
        <f t="shared" si="440"/>
        <v>+</v>
      </c>
      <c r="X965" s="30">
        <f>IF($D965&lt;=2025,VstupniParametry_SKRYT!$D$9,"")</f>
        <v>1.7999999999999999E-2</v>
      </c>
      <c r="Y965" s="28" t="str">
        <f t="shared" si="441"/>
        <v>)</v>
      </c>
      <c r="Z965" s="31">
        <f>IF(AND(D965&lt;2025,2025&lt;=Zisk!$D$10),1,IF(D965=2025,0,""))</f>
        <v>1</v>
      </c>
      <c r="AA965" s="32" t="str">
        <f>IF(AND($D965&lt;=2025,Zisk!$D$10&gt;=2026),"x","")</f>
        <v/>
      </c>
      <c r="AB965" s="28" t="str">
        <f>IF(AND($D965&lt;=2026,Zisk!$D$10&gt;=2026),"(","")</f>
        <v/>
      </c>
      <c r="AC965" s="28" t="str">
        <f>IF(AND($D965&lt;=2026,Zisk!$D$10&gt;=2026),"1","")</f>
        <v/>
      </c>
      <c r="AD965" s="28" t="str">
        <f>IF(AND($D965&lt;=2026,Zisk!$D$10&gt;=2026),"+","")</f>
        <v/>
      </c>
      <c r="AE965" s="30" t="str">
        <f>IF(AND($D965&lt;=2026,Zisk!$D$10&gt;=2026),VstupniParametry_SKRYT!$D$10,"")</f>
        <v/>
      </c>
      <c r="AF965" s="28" t="str">
        <f>IF(AND($D965&lt;=2026,Zisk!$D$10&gt;=2026),")","")</f>
        <v/>
      </c>
      <c r="AG965" s="31" t="str">
        <f>IF(AND(D965&lt;2026,2026&lt;=Zisk!$D$10),1,IF(D965=2026,0,""))</f>
        <v/>
      </c>
      <c r="AH965" s="32" t="str">
        <f>IF(AND($D965&lt;=2026,Zisk!$D$10&gt;=2027),"x","")</f>
        <v/>
      </c>
      <c r="AI965" s="28" t="str">
        <f>IF(AND($D965&lt;=2027,Zisk!$D$10&gt;=2027),"(","")</f>
        <v/>
      </c>
      <c r="AJ965" s="28" t="str">
        <f>IF(AND($D965&lt;=2027,Zisk!$D$10&gt;=2027),"1","")</f>
        <v/>
      </c>
      <c r="AK965" s="28" t="str">
        <f>IF(AND($D965&lt;=2027,Zisk!$D$10&gt;=2027),"+","")</f>
        <v/>
      </c>
      <c r="AL965" s="30" t="str">
        <f>IF(AND($D965&lt;=2027,Zisk!$D$10&gt;=2027),VstupniParametry_SKRYT!$D$11,"")</f>
        <v/>
      </c>
      <c r="AM965" s="28" t="str">
        <f>IF(AND($D965&lt;=2027,Zisk!$D$10&gt;=2027),")","")</f>
        <v/>
      </c>
      <c r="AN965" s="31" t="str">
        <f>IF(AND(D965&lt;2027,2027&lt;=Zisk!$D$10),1,IF(D965=2027,0,""))</f>
        <v/>
      </c>
      <c r="AO965" s="32" t="str">
        <f>IF(AND($D965&lt;=2027,Zisk!$D$10&gt;=2028),"x","")</f>
        <v/>
      </c>
      <c r="AP965" s="28" t="str">
        <f>IF(AND($D965&lt;=2028,Zisk!$D$10&gt;=2028),"(","")</f>
        <v/>
      </c>
      <c r="AQ965" s="28" t="str">
        <f>IF(AND($D965&lt;=2028,Zisk!$D$10&gt;=2028),"1","")</f>
        <v/>
      </c>
      <c r="AR965" s="28" t="str">
        <f>IF(AND($D965&lt;=2028,Zisk!$D$10&gt;=2028),"+","")</f>
        <v/>
      </c>
      <c r="AS965" s="30" t="str">
        <f>IF(AND($D965&lt;=2028,Zisk!$D$10&gt;=2028),VstupniParametry_SKRYT!$D$12,"")</f>
        <v/>
      </c>
      <c r="AT965" s="28" t="str">
        <f>IF(AND($D965&lt;=2028,Zisk!$D$10&gt;=2028),")","")</f>
        <v/>
      </c>
      <c r="AU965" s="31" t="str">
        <f>IF(AND(D965&lt;2028,2028&lt;=Zisk!$D$10),1,IF(D965=2028,0,""))</f>
        <v/>
      </c>
      <c r="AV965" s="32" t="str">
        <f>IF(AND($D965&lt;=2028,Zisk!$D$10&gt;=2029),"x","")</f>
        <v/>
      </c>
      <c r="AW965" s="28" t="str">
        <f>IF(AND($D965&lt;=2029,Zisk!$D$10&gt;=2029),"(","")</f>
        <v/>
      </c>
      <c r="AX965" s="28" t="str">
        <f>IF(AND($D965&lt;=2029,Zisk!$D$10&gt;=2029),"1","")</f>
        <v/>
      </c>
      <c r="AY965" s="28" t="str">
        <f>IF(AND($D965&lt;=2029,Zisk!$D$10&gt;=2029),"+","")</f>
        <v/>
      </c>
      <c r="AZ965" s="30" t="str">
        <f>IF(AND($D965&lt;=2029,Zisk!$D$10&gt;=2029),VstupniParametry_SKRYT!$D$13,"")</f>
        <v/>
      </c>
      <c r="BA965" s="28" t="str">
        <f>IF(AND($D965&lt;=2029,Zisk!$D$10&gt;=2029),")","")</f>
        <v/>
      </c>
      <c r="BB965" s="31" t="str">
        <f>IF(AND(D965&lt;2029,2029&lt;=Zisk!$D$10),1,IF(D965=2029,0,""))</f>
        <v/>
      </c>
      <c r="BC965" s="32" t="str">
        <f>IF(AND($D965&lt;=2029,Zisk!$D$10&gt;=2030),"x","")</f>
        <v/>
      </c>
      <c r="BD965" s="28" t="str">
        <f>IF(AND($D965&lt;=2030,Zisk!$D$10&gt;=2030),"(","")</f>
        <v/>
      </c>
      <c r="BE965" s="28" t="str">
        <f>IF(AND($D965&lt;=2030,Zisk!$D$10&gt;=2030),"1","")</f>
        <v/>
      </c>
      <c r="BF965" s="28" t="str">
        <f>IF(AND($D965&lt;=2030,Zisk!$D$10&gt;=2030),"+","")</f>
        <v/>
      </c>
      <c r="BG965" s="30" t="str">
        <f>IF(AND($D965&lt;=2030,Zisk!$D$10&gt;=2030),VstupniParametry_SKRYT!$D$14,"")</f>
        <v/>
      </c>
      <c r="BH965" s="28" t="str">
        <f>IF(AND($D965&lt;=2030,Zisk!$D$10&gt;=2030),")","")</f>
        <v/>
      </c>
      <c r="BI965" s="31" t="str">
        <f>IF(AND(D965&lt;2030,2030&lt;=Zisk!$D$10),1,IF(D965=2030,0,""))</f>
        <v/>
      </c>
      <c r="BJ965" s="33" t="s">
        <v>32</v>
      </c>
      <c r="BK965" s="30">
        <f t="shared" si="454"/>
        <v>1</v>
      </c>
      <c r="BL965" s="28" t="str">
        <f t="shared" si="455"/>
        <v>x</v>
      </c>
      <c r="BM965" s="34">
        <f t="shared" si="456"/>
        <v>1</v>
      </c>
      <c r="BN965" s="30" t="str">
        <f t="shared" si="457"/>
        <v>x</v>
      </c>
      <c r="BO965" s="34">
        <f t="shared" si="442"/>
        <v>1.018</v>
      </c>
      <c r="BP965" s="34" t="str">
        <f t="shared" si="443"/>
        <v/>
      </c>
      <c r="BQ965" s="34" t="str">
        <f t="shared" si="444"/>
        <v/>
      </c>
      <c r="BR965" s="34" t="str">
        <f t="shared" si="445"/>
        <v/>
      </c>
      <c r="BS965" s="34" t="str">
        <f t="shared" si="446"/>
        <v/>
      </c>
      <c r="BT965" s="34" t="str">
        <f t="shared" si="447"/>
        <v/>
      </c>
      <c r="BU965" s="34" t="str">
        <f t="shared" si="448"/>
        <v/>
      </c>
      <c r="BV965" s="34" t="str">
        <f t="shared" si="449"/>
        <v/>
      </c>
      <c r="BW965" s="34" t="str">
        <f t="shared" si="450"/>
        <v/>
      </c>
      <c r="BX965" s="34" t="str">
        <f t="shared" si="451"/>
        <v/>
      </c>
      <c r="BY965" s="34" t="str">
        <f t="shared" si="452"/>
        <v/>
      </c>
      <c r="BZ965" s="33" t="s">
        <v>32</v>
      </c>
      <c r="CA965" s="34">
        <f t="shared" si="453"/>
        <v>1.018</v>
      </c>
      <c r="CB965" s="28"/>
      <c r="CC965" s="29">
        <f>IF(D965&gt;Zisk!$D$10,"",E965*CA965)</f>
        <v>0</v>
      </c>
    </row>
    <row r="966" spans="2:81" x14ac:dyDescent="0.2">
      <c r="B966" s="35" t="str">
        <f>Zisk!B977</f>
        <v/>
      </c>
      <c r="C966" s="35">
        <f>Zisk!C977</f>
        <v>0</v>
      </c>
      <c r="D966" s="35">
        <f>Zisk!E977</f>
        <v>0</v>
      </c>
      <c r="E966" s="36">
        <f>Zisk!D977</f>
        <v>0</v>
      </c>
      <c r="F966" s="36"/>
      <c r="G966" s="35" t="str">
        <f t="shared" si="428"/>
        <v>(</v>
      </c>
      <c r="H966" s="35" t="str">
        <f t="shared" si="429"/>
        <v>1</v>
      </c>
      <c r="I966" s="35" t="str">
        <f t="shared" si="430"/>
        <v>+</v>
      </c>
      <c r="J966" s="37">
        <f>IF($D966&lt;=2021,VstupniParametry_SKRYT!$D$5,"")</f>
        <v>0.02</v>
      </c>
      <c r="K966" s="35" t="str">
        <f t="shared" si="431"/>
        <v>)</v>
      </c>
      <c r="L966" s="38">
        <f>IF($D966&lt;=2021,COUNTIF(Vypocet_SKRYT!T963:AS963,"&gt;=1"),"")</f>
        <v>0</v>
      </c>
      <c r="M966" s="39" t="str">
        <f t="shared" si="432"/>
        <v>x</v>
      </c>
      <c r="N966" s="35" t="str">
        <f t="shared" si="433"/>
        <v>(</v>
      </c>
      <c r="O966" s="35" t="str">
        <f t="shared" si="434"/>
        <v>1</v>
      </c>
      <c r="P966" s="35" t="str">
        <f t="shared" si="435"/>
        <v>+</v>
      </c>
      <c r="Q966" s="37">
        <f>IF($D966&lt;=2024,VstupniParametry_SKRYT!$D$6,"")</f>
        <v>0.06</v>
      </c>
      <c r="R966" s="35" t="str">
        <f t="shared" si="436"/>
        <v>)</v>
      </c>
      <c r="S966" s="38">
        <f>IF($D966&lt;=2024,COUNTIFS(Vypocet_SKRYT!AT963:AV963,"&gt;=1"),"")</f>
        <v>0</v>
      </c>
      <c r="T966" s="39" t="str">
        <f t="shared" si="437"/>
        <v>x</v>
      </c>
      <c r="U966" s="35" t="str">
        <f t="shared" si="438"/>
        <v>(</v>
      </c>
      <c r="V966" s="35" t="str">
        <f t="shared" si="439"/>
        <v>1</v>
      </c>
      <c r="W966" s="35" t="str">
        <f t="shared" si="440"/>
        <v>+</v>
      </c>
      <c r="X966" s="37">
        <f>IF($D966&lt;=2025,VstupniParametry_SKRYT!$D$9,"")</f>
        <v>1.7999999999999999E-2</v>
      </c>
      <c r="Y966" s="35" t="str">
        <f t="shared" si="441"/>
        <v>)</v>
      </c>
      <c r="Z966" s="38">
        <f>IF(AND(D966&lt;2025,2025&lt;=Zisk!$D$10),1,IF(D966=2025,0,""))</f>
        <v>1</v>
      </c>
      <c r="AA966" s="39" t="str">
        <f>IF(AND($D966&lt;=2025,Zisk!$D$10&gt;=2026),"x","")</f>
        <v/>
      </c>
      <c r="AB966" s="35" t="str">
        <f>IF(AND($D966&lt;=2026,Zisk!$D$10&gt;=2026),"(","")</f>
        <v/>
      </c>
      <c r="AC966" s="35" t="str">
        <f>IF(AND($D966&lt;=2026,Zisk!$D$10&gt;=2026),"1","")</f>
        <v/>
      </c>
      <c r="AD966" s="35" t="str">
        <f>IF(AND($D966&lt;=2026,Zisk!$D$10&gt;=2026),"+","")</f>
        <v/>
      </c>
      <c r="AE966" s="37" t="str">
        <f>IF(AND($D966&lt;=2026,Zisk!$D$10&gt;=2026),VstupniParametry_SKRYT!$D$10,"")</f>
        <v/>
      </c>
      <c r="AF966" s="35" t="str">
        <f>IF(AND($D966&lt;=2026,Zisk!$D$10&gt;=2026),")","")</f>
        <v/>
      </c>
      <c r="AG966" s="38" t="str">
        <f>IF(AND(D966&lt;2026,2026&lt;=Zisk!$D$10),1,IF(D966=2026,0,""))</f>
        <v/>
      </c>
      <c r="AH966" s="39" t="str">
        <f>IF(AND($D966&lt;=2026,Zisk!$D$10&gt;=2027),"x","")</f>
        <v/>
      </c>
      <c r="AI966" s="35" t="str">
        <f>IF(AND($D966&lt;=2027,Zisk!$D$10&gt;=2027),"(","")</f>
        <v/>
      </c>
      <c r="AJ966" s="35" t="str">
        <f>IF(AND($D966&lt;=2027,Zisk!$D$10&gt;=2027),"1","")</f>
        <v/>
      </c>
      <c r="AK966" s="35" t="str">
        <f>IF(AND($D966&lt;=2027,Zisk!$D$10&gt;=2027),"+","")</f>
        <v/>
      </c>
      <c r="AL966" s="37" t="str">
        <f>IF(AND($D966&lt;=2027,Zisk!$D$10&gt;=2027),VstupniParametry_SKRYT!$D$11,"")</f>
        <v/>
      </c>
      <c r="AM966" s="35" t="str">
        <f>IF(AND($D966&lt;=2027,Zisk!$D$10&gt;=2027),")","")</f>
        <v/>
      </c>
      <c r="AN966" s="38" t="str">
        <f>IF(AND(D966&lt;2027,2027&lt;=Zisk!$D$10),1,IF(D966=2027,0,""))</f>
        <v/>
      </c>
      <c r="AO966" s="39" t="str">
        <f>IF(AND($D966&lt;=2027,Zisk!$D$10&gt;=2028),"x","")</f>
        <v/>
      </c>
      <c r="AP966" s="35" t="str">
        <f>IF(AND($D966&lt;=2028,Zisk!$D$10&gt;=2028),"(","")</f>
        <v/>
      </c>
      <c r="AQ966" s="35" t="str">
        <f>IF(AND($D966&lt;=2028,Zisk!$D$10&gt;=2028),"1","")</f>
        <v/>
      </c>
      <c r="AR966" s="35" t="str">
        <f>IF(AND($D966&lt;=2028,Zisk!$D$10&gt;=2028),"+","")</f>
        <v/>
      </c>
      <c r="AS966" s="37" t="str">
        <f>IF(AND($D966&lt;=2028,Zisk!$D$10&gt;=2028),VstupniParametry_SKRYT!$D$12,"")</f>
        <v/>
      </c>
      <c r="AT966" s="35" t="str">
        <f>IF(AND($D966&lt;=2028,Zisk!$D$10&gt;=2028),")","")</f>
        <v/>
      </c>
      <c r="AU966" s="38" t="str">
        <f>IF(AND(D966&lt;2028,2028&lt;=Zisk!$D$10),1,IF(D966=2028,0,""))</f>
        <v/>
      </c>
      <c r="AV966" s="39" t="str">
        <f>IF(AND($D966&lt;=2028,Zisk!$D$10&gt;=2029),"x","")</f>
        <v/>
      </c>
      <c r="AW966" s="35" t="str">
        <f>IF(AND($D966&lt;=2029,Zisk!$D$10&gt;=2029),"(","")</f>
        <v/>
      </c>
      <c r="AX966" s="35" t="str">
        <f>IF(AND($D966&lt;=2029,Zisk!$D$10&gt;=2029),"1","")</f>
        <v/>
      </c>
      <c r="AY966" s="35" t="str">
        <f>IF(AND($D966&lt;=2029,Zisk!$D$10&gt;=2029),"+","")</f>
        <v/>
      </c>
      <c r="AZ966" s="37" t="str">
        <f>IF(AND($D966&lt;=2029,Zisk!$D$10&gt;=2029),VstupniParametry_SKRYT!$D$13,"")</f>
        <v/>
      </c>
      <c r="BA966" s="35" t="str">
        <f>IF(AND($D966&lt;=2029,Zisk!$D$10&gt;=2029),")","")</f>
        <v/>
      </c>
      <c r="BB966" s="38" t="str">
        <f>IF(AND(D966&lt;2029,2029&lt;=Zisk!$D$10),1,IF(D966=2029,0,""))</f>
        <v/>
      </c>
      <c r="BC966" s="39" t="str">
        <f>IF(AND($D966&lt;=2029,Zisk!$D$10&gt;=2030),"x","")</f>
        <v/>
      </c>
      <c r="BD966" s="35" t="str">
        <f>IF(AND($D966&lt;=2030,Zisk!$D$10&gt;=2030),"(","")</f>
        <v/>
      </c>
      <c r="BE966" s="35" t="str">
        <f>IF(AND($D966&lt;=2030,Zisk!$D$10&gt;=2030),"1","")</f>
        <v/>
      </c>
      <c r="BF966" s="35" t="str">
        <f>IF(AND($D966&lt;=2030,Zisk!$D$10&gt;=2030),"+","")</f>
        <v/>
      </c>
      <c r="BG966" s="37" t="str">
        <f>IF(AND($D966&lt;=2030,Zisk!$D$10&gt;=2030),VstupniParametry_SKRYT!$D$14,"")</f>
        <v/>
      </c>
      <c r="BH966" s="35" t="str">
        <f>IF(AND($D966&lt;=2030,Zisk!$D$10&gt;=2030),")","")</f>
        <v/>
      </c>
      <c r="BI966" s="38" t="str">
        <f>IF(AND(D966&lt;2030,2030&lt;=Zisk!$D$10),1,IF(D966=2030,0,""))</f>
        <v/>
      </c>
      <c r="BJ966" s="40" t="s">
        <v>32</v>
      </c>
      <c r="BK966" s="37">
        <f t="shared" si="454"/>
        <v>1</v>
      </c>
      <c r="BL966" s="35" t="str">
        <f t="shared" si="455"/>
        <v>x</v>
      </c>
      <c r="BM966" s="41">
        <f t="shared" si="456"/>
        <v>1</v>
      </c>
      <c r="BN966" s="37" t="str">
        <f t="shared" si="457"/>
        <v>x</v>
      </c>
      <c r="BO966" s="41">
        <f t="shared" si="442"/>
        <v>1.018</v>
      </c>
      <c r="BP966" s="41" t="str">
        <f t="shared" si="443"/>
        <v/>
      </c>
      <c r="BQ966" s="41" t="str">
        <f t="shared" si="444"/>
        <v/>
      </c>
      <c r="BR966" s="41" t="str">
        <f t="shared" si="445"/>
        <v/>
      </c>
      <c r="BS966" s="41" t="str">
        <f t="shared" si="446"/>
        <v/>
      </c>
      <c r="BT966" s="41" t="str">
        <f t="shared" si="447"/>
        <v/>
      </c>
      <c r="BU966" s="41" t="str">
        <f t="shared" si="448"/>
        <v/>
      </c>
      <c r="BV966" s="41" t="str">
        <f t="shared" si="449"/>
        <v/>
      </c>
      <c r="BW966" s="41" t="str">
        <f t="shared" si="450"/>
        <v/>
      </c>
      <c r="BX966" s="41" t="str">
        <f t="shared" si="451"/>
        <v/>
      </c>
      <c r="BY966" s="41" t="str">
        <f t="shared" si="452"/>
        <v/>
      </c>
      <c r="BZ966" s="40" t="s">
        <v>32</v>
      </c>
      <c r="CA966" s="41">
        <f t="shared" si="453"/>
        <v>1.018</v>
      </c>
      <c r="CB966" s="35"/>
      <c r="CC966" s="36">
        <f>IF(D966&gt;Zisk!$D$10,"",E966*CA966)</f>
        <v>0</v>
      </c>
    </row>
    <row r="967" spans="2:81" x14ac:dyDescent="0.2">
      <c r="B967" s="28" t="str">
        <f>Zisk!B978</f>
        <v/>
      </c>
      <c r="C967" s="28">
        <f>Zisk!C978</f>
        <v>0</v>
      </c>
      <c r="D967" s="28">
        <f>Zisk!E978</f>
        <v>0</v>
      </c>
      <c r="E967" s="29">
        <f>Zisk!D978</f>
        <v>0</v>
      </c>
      <c r="F967" s="29"/>
      <c r="G967" s="28" t="str">
        <f t="shared" si="428"/>
        <v>(</v>
      </c>
      <c r="H967" s="28" t="str">
        <f t="shared" si="429"/>
        <v>1</v>
      </c>
      <c r="I967" s="28" t="str">
        <f t="shared" si="430"/>
        <v>+</v>
      </c>
      <c r="J967" s="30">
        <f>IF($D967&lt;=2021,VstupniParametry_SKRYT!$D$5,"")</f>
        <v>0.02</v>
      </c>
      <c r="K967" s="28" t="str">
        <f t="shared" si="431"/>
        <v>)</v>
      </c>
      <c r="L967" s="31">
        <f>IF($D967&lt;=2021,COUNTIF(Vypocet_SKRYT!T964:AS964,"&gt;=1"),"")</f>
        <v>0</v>
      </c>
      <c r="M967" s="32" t="str">
        <f t="shared" si="432"/>
        <v>x</v>
      </c>
      <c r="N967" s="28" t="str">
        <f t="shared" si="433"/>
        <v>(</v>
      </c>
      <c r="O967" s="28" t="str">
        <f t="shared" si="434"/>
        <v>1</v>
      </c>
      <c r="P967" s="28" t="str">
        <f t="shared" si="435"/>
        <v>+</v>
      </c>
      <c r="Q967" s="30">
        <f>IF($D967&lt;=2024,VstupniParametry_SKRYT!$D$6,"")</f>
        <v>0.06</v>
      </c>
      <c r="R967" s="28" t="str">
        <f t="shared" si="436"/>
        <v>)</v>
      </c>
      <c r="S967" s="31">
        <f>IF($D967&lt;=2024,COUNTIFS(Vypocet_SKRYT!AT964:AV964,"&gt;=1"),"")</f>
        <v>0</v>
      </c>
      <c r="T967" s="32" t="str">
        <f t="shared" si="437"/>
        <v>x</v>
      </c>
      <c r="U967" s="28" t="str">
        <f t="shared" si="438"/>
        <v>(</v>
      </c>
      <c r="V967" s="28" t="str">
        <f t="shared" si="439"/>
        <v>1</v>
      </c>
      <c r="W967" s="28" t="str">
        <f t="shared" si="440"/>
        <v>+</v>
      </c>
      <c r="X967" s="30">
        <f>IF($D967&lt;=2025,VstupniParametry_SKRYT!$D$9,"")</f>
        <v>1.7999999999999999E-2</v>
      </c>
      <c r="Y967" s="28" t="str">
        <f t="shared" si="441"/>
        <v>)</v>
      </c>
      <c r="Z967" s="31">
        <f>IF(AND(D967&lt;2025,2025&lt;=Zisk!$D$10),1,IF(D967=2025,0,""))</f>
        <v>1</v>
      </c>
      <c r="AA967" s="32" t="str">
        <f>IF(AND($D967&lt;=2025,Zisk!$D$10&gt;=2026),"x","")</f>
        <v/>
      </c>
      <c r="AB967" s="28" t="str">
        <f>IF(AND($D967&lt;=2026,Zisk!$D$10&gt;=2026),"(","")</f>
        <v/>
      </c>
      <c r="AC967" s="28" t="str">
        <f>IF(AND($D967&lt;=2026,Zisk!$D$10&gt;=2026),"1","")</f>
        <v/>
      </c>
      <c r="AD967" s="28" t="str">
        <f>IF(AND($D967&lt;=2026,Zisk!$D$10&gt;=2026),"+","")</f>
        <v/>
      </c>
      <c r="AE967" s="30" t="str">
        <f>IF(AND($D967&lt;=2026,Zisk!$D$10&gt;=2026),VstupniParametry_SKRYT!$D$10,"")</f>
        <v/>
      </c>
      <c r="AF967" s="28" t="str">
        <f>IF(AND($D967&lt;=2026,Zisk!$D$10&gt;=2026),")","")</f>
        <v/>
      </c>
      <c r="AG967" s="31" t="str">
        <f>IF(AND(D967&lt;2026,2026&lt;=Zisk!$D$10),1,IF(D967=2026,0,""))</f>
        <v/>
      </c>
      <c r="AH967" s="32" t="str">
        <f>IF(AND($D967&lt;=2026,Zisk!$D$10&gt;=2027),"x","")</f>
        <v/>
      </c>
      <c r="AI967" s="28" t="str">
        <f>IF(AND($D967&lt;=2027,Zisk!$D$10&gt;=2027),"(","")</f>
        <v/>
      </c>
      <c r="AJ967" s="28" t="str">
        <f>IF(AND($D967&lt;=2027,Zisk!$D$10&gt;=2027),"1","")</f>
        <v/>
      </c>
      <c r="AK967" s="28" t="str">
        <f>IF(AND($D967&lt;=2027,Zisk!$D$10&gt;=2027),"+","")</f>
        <v/>
      </c>
      <c r="AL967" s="30" t="str">
        <f>IF(AND($D967&lt;=2027,Zisk!$D$10&gt;=2027),VstupniParametry_SKRYT!$D$11,"")</f>
        <v/>
      </c>
      <c r="AM967" s="28" t="str">
        <f>IF(AND($D967&lt;=2027,Zisk!$D$10&gt;=2027),")","")</f>
        <v/>
      </c>
      <c r="AN967" s="31" t="str">
        <f>IF(AND(D967&lt;2027,2027&lt;=Zisk!$D$10),1,IF(D967=2027,0,""))</f>
        <v/>
      </c>
      <c r="AO967" s="32" t="str">
        <f>IF(AND($D967&lt;=2027,Zisk!$D$10&gt;=2028),"x","")</f>
        <v/>
      </c>
      <c r="AP967" s="28" t="str">
        <f>IF(AND($D967&lt;=2028,Zisk!$D$10&gt;=2028),"(","")</f>
        <v/>
      </c>
      <c r="AQ967" s="28" t="str">
        <f>IF(AND($D967&lt;=2028,Zisk!$D$10&gt;=2028),"1","")</f>
        <v/>
      </c>
      <c r="AR967" s="28" t="str">
        <f>IF(AND($D967&lt;=2028,Zisk!$D$10&gt;=2028),"+","")</f>
        <v/>
      </c>
      <c r="AS967" s="30" t="str">
        <f>IF(AND($D967&lt;=2028,Zisk!$D$10&gt;=2028),VstupniParametry_SKRYT!$D$12,"")</f>
        <v/>
      </c>
      <c r="AT967" s="28" t="str">
        <f>IF(AND($D967&lt;=2028,Zisk!$D$10&gt;=2028),")","")</f>
        <v/>
      </c>
      <c r="AU967" s="31" t="str">
        <f>IF(AND(D967&lt;2028,2028&lt;=Zisk!$D$10),1,IF(D967=2028,0,""))</f>
        <v/>
      </c>
      <c r="AV967" s="32" t="str">
        <f>IF(AND($D967&lt;=2028,Zisk!$D$10&gt;=2029),"x","")</f>
        <v/>
      </c>
      <c r="AW967" s="28" t="str">
        <f>IF(AND($D967&lt;=2029,Zisk!$D$10&gt;=2029),"(","")</f>
        <v/>
      </c>
      <c r="AX967" s="28" t="str">
        <f>IF(AND($D967&lt;=2029,Zisk!$D$10&gt;=2029),"1","")</f>
        <v/>
      </c>
      <c r="AY967" s="28" t="str">
        <f>IF(AND($D967&lt;=2029,Zisk!$D$10&gt;=2029),"+","")</f>
        <v/>
      </c>
      <c r="AZ967" s="30" t="str">
        <f>IF(AND($D967&lt;=2029,Zisk!$D$10&gt;=2029),VstupniParametry_SKRYT!$D$13,"")</f>
        <v/>
      </c>
      <c r="BA967" s="28" t="str">
        <f>IF(AND($D967&lt;=2029,Zisk!$D$10&gt;=2029),")","")</f>
        <v/>
      </c>
      <c r="BB967" s="31" t="str">
        <f>IF(AND(D967&lt;2029,2029&lt;=Zisk!$D$10),1,IF(D967=2029,0,""))</f>
        <v/>
      </c>
      <c r="BC967" s="32" t="str">
        <f>IF(AND($D967&lt;=2029,Zisk!$D$10&gt;=2030),"x","")</f>
        <v/>
      </c>
      <c r="BD967" s="28" t="str">
        <f>IF(AND($D967&lt;=2030,Zisk!$D$10&gt;=2030),"(","")</f>
        <v/>
      </c>
      <c r="BE967" s="28" t="str">
        <f>IF(AND($D967&lt;=2030,Zisk!$D$10&gt;=2030),"1","")</f>
        <v/>
      </c>
      <c r="BF967" s="28" t="str">
        <f>IF(AND($D967&lt;=2030,Zisk!$D$10&gt;=2030),"+","")</f>
        <v/>
      </c>
      <c r="BG967" s="30" t="str">
        <f>IF(AND($D967&lt;=2030,Zisk!$D$10&gt;=2030),VstupniParametry_SKRYT!$D$14,"")</f>
        <v/>
      </c>
      <c r="BH967" s="28" t="str">
        <f>IF(AND($D967&lt;=2030,Zisk!$D$10&gt;=2030),")","")</f>
        <v/>
      </c>
      <c r="BI967" s="31" t="str">
        <f>IF(AND(D967&lt;2030,2030&lt;=Zisk!$D$10),1,IF(D967=2030,0,""))</f>
        <v/>
      </c>
      <c r="BJ967" s="33" t="s">
        <v>32</v>
      </c>
      <c r="BK967" s="30">
        <f t="shared" si="454"/>
        <v>1</v>
      </c>
      <c r="BL967" s="28" t="str">
        <f t="shared" si="455"/>
        <v>x</v>
      </c>
      <c r="BM967" s="34">
        <f t="shared" si="456"/>
        <v>1</v>
      </c>
      <c r="BN967" s="30" t="str">
        <f t="shared" si="457"/>
        <v>x</v>
      </c>
      <c r="BO967" s="34">
        <f t="shared" si="442"/>
        <v>1.018</v>
      </c>
      <c r="BP967" s="34" t="str">
        <f t="shared" si="443"/>
        <v/>
      </c>
      <c r="BQ967" s="34" t="str">
        <f t="shared" si="444"/>
        <v/>
      </c>
      <c r="BR967" s="34" t="str">
        <f t="shared" si="445"/>
        <v/>
      </c>
      <c r="BS967" s="34" t="str">
        <f t="shared" si="446"/>
        <v/>
      </c>
      <c r="BT967" s="34" t="str">
        <f t="shared" si="447"/>
        <v/>
      </c>
      <c r="BU967" s="34" t="str">
        <f t="shared" si="448"/>
        <v/>
      </c>
      <c r="BV967" s="34" t="str">
        <f t="shared" si="449"/>
        <v/>
      </c>
      <c r="BW967" s="34" t="str">
        <f t="shared" si="450"/>
        <v/>
      </c>
      <c r="BX967" s="34" t="str">
        <f t="shared" si="451"/>
        <v/>
      </c>
      <c r="BY967" s="34" t="str">
        <f t="shared" si="452"/>
        <v/>
      </c>
      <c r="BZ967" s="33" t="s">
        <v>32</v>
      </c>
      <c r="CA967" s="34">
        <f t="shared" si="453"/>
        <v>1.018</v>
      </c>
      <c r="CB967" s="28"/>
      <c r="CC967" s="29">
        <f>IF(D967&gt;Zisk!$D$10,"",E967*CA967)</f>
        <v>0</v>
      </c>
    </row>
    <row r="968" spans="2:81" x14ac:dyDescent="0.2">
      <c r="B968" s="35" t="str">
        <f>Zisk!B979</f>
        <v/>
      </c>
      <c r="C968" s="35">
        <f>Zisk!C979</f>
        <v>0</v>
      </c>
      <c r="D968" s="35">
        <f>Zisk!E979</f>
        <v>0</v>
      </c>
      <c r="E968" s="36">
        <f>Zisk!D979</f>
        <v>0</v>
      </c>
      <c r="F968" s="36"/>
      <c r="G968" s="35" t="str">
        <f t="shared" si="428"/>
        <v>(</v>
      </c>
      <c r="H968" s="35" t="str">
        <f t="shared" si="429"/>
        <v>1</v>
      </c>
      <c r="I968" s="35" t="str">
        <f t="shared" si="430"/>
        <v>+</v>
      </c>
      <c r="J968" s="37">
        <f>IF($D968&lt;=2021,VstupniParametry_SKRYT!$D$5,"")</f>
        <v>0.02</v>
      </c>
      <c r="K968" s="35" t="str">
        <f t="shared" si="431"/>
        <v>)</v>
      </c>
      <c r="L968" s="38">
        <f>IF($D968&lt;=2021,COUNTIF(Vypocet_SKRYT!T965:AS965,"&gt;=1"),"")</f>
        <v>0</v>
      </c>
      <c r="M968" s="39" t="str">
        <f t="shared" si="432"/>
        <v>x</v>
      </c>
      <c r="N968" s="35" t="str">
        <f t="shared" si="433"/>
        <v>(</v>
      </c>
      <c r="O968" s="35" t="str">
        <f t="shared" si="434"/>
        <v>1</v>
      </c>
      <c r="P968" s="35" t="str">
        <f t="shared" si="435"/>
        <v>+</v>
      </c>
      <c r="Q968" s="37">
        <f>IF($D968&lt;=2024,VstupniParametry_SKRYT!$D$6,"")</f>
        <v>0.06</v>
      </c>
      <c r="R968" s="35" t="str">
        <f t="shared" si="436"/>
        <v>)</v>
      </c>
      <c r="S968" s="38">
        <f>IF($D968&lt;=2024,COUNTIFS(Vypocet_SKRYT!AT965:AV965,"&gt;=1"),"")</f>
        <v>0</v>
      </c>
      <c r="T968" s="39" t="str">
        <f t="shared" si="437"/>
        <v>x</v>
      </c>
      <c r="U968" s="35" t="str">
        <f t="shared" si="438"/>
        <v>(</v>
      </c>
      <c r="V968" s="35" t="str">
        <f t="shared" si="439"/>
        <v>1</v>
      </c>
      <c r="W968" s="35" t="str">
        <f t="shared" si="440"/>
        <v>+</v>
      </c>
      <c r="X968" s="37">
        <f>IF($D968&lt;=2025,VstupniParametry_SKRYT!$D$9,"")</f>
        <v>1.7999999999999999E-2</v>
      </c>
      <c r="Y968" s="35" t="str">
        <f t="shared" si="441"/>
        <v>)</v>
      </c>
      <c r="Z968" s="38">
        <f>IF(AND(D968&lt;2025,2025&lt;=Zisk!$D$10),1,IF(D968=2025,0,""))</f>
        <v>1</v>
      </c>
      <c r="AA968" s="39" t="str">
        <f>IF(AND($D968&lt;=2025,Zisk!$D$10&gt;=2026),"x","")</f>
        <v/>
      </c>
      <c r="AB968" s="35" t="str">
        <f>IF(AND($D968&lt;=2026,Zisk!$D$10&gt;=2026),"(","")</f>
        <v/>
      </c>
      <c r="AC968" s="35" t="str">
        <f>IF(AND($D968&lt;=2026,Zisk!$D$10&gt;=2026),"1","")</f>
        <v/>
      </c>
      <c r="AD968" s="35" t="str">
        <f>IF(AND($D968&lt;=2026,Zisk!$D$10&gt;=2026),"+","")</f>
        <v/>
      </c>
      <c r="AE968" s="37" t="str">
        <f>IF(AND($D968&lt;=2026,Zisk!$D$10&gt;=2026),VstupniParametry_SKRYT!$D$10,"")</f>
        <v/>
      </c>
      <c r="AF968" s="35" t="str">
        <f>IF(AND($D968&lt;=2026,Zisk!$D$10&gt;=2026),")","")</f>
        <v/>
      </c>
      <c r="AG968" s="38" t="str">
        <f>IF(AND(D968&lt;2026,2026&lt;=Zisk!$D$10),1,IF(D968=2026,0,""))</f>
        <v/>
      </c>
      <c r="AH968" s="39" t="str">
        <f>IF(AND($D968&lt;=2026,Zisk!$D$10&gt;=2027),"x","")</f>
        <v/>
      </c>
      <c r="AI968" s="35" t="str">
        <f>IF(AND($D968&lt;=2027,Zisk!$D$10&gt;=2027),"(","")</f>
        <v/>
      </c>
      <c r="AJ968" s="35" t="str">
        <f>IF(AND($D968&lt;=2027,Zisk!$D$10&gt;=2027),"1","")</f>
        <v/>
      </c>
      <c r="AK968" s="35" t="str">
        <f>IF(AND($D968&lt;=2027,Zisk!$D$10&gt;=2027),"+","")</f>
        <v/>
      </c>
      <c r="AL968" s="37" t="str">
        <f>IF(AND($D968&lt;=2027,Zisk!$D$10&gt;=2027),VstupniParametry_SKRYT!$D$11,"")</f>
        <v/>
      </c>
      <c r="AM968" s="35" t="str">
        <f>IF(AND($D968&lt;=2027,Zisk!$D$10&gt;=2027),")","")</f>
        <v/>
      </c>
      <c r="AN968" s="38" t="str">
        <f>IF(AND(D968&lt;2027,2027&lt;=Zisk!$D$10),1,IF(D968=2027,0,""))</f>
        <v/>
      </c>
      <c r="AO968" s="39" t="str">
        <f>IF(AND($D968&lt;=2027,Zisk!$D$10&gt;=2028),"x","")</f>
        <v/>
      </c>
      <c r="AP968" s="35" t="str">
        <f>IF(AND($D968&lt;=2028,Zisk!$D$10&gt;=2028),"(","")</f>
        <v/>
      </c>
      <c r="AQ968" s="35" t="str">
        <f>IF(AND($D968&lt;=2028,Zisk!$D$10&gt;=2028),"1","")</f>
        <v/>
      </c>
      <c r="AR968" s="35" t="str">
        <f>IF(AND($D968&lt;=2028,Zisk!$D$10&gt;=2028),"+","")</f>
        <v/>
      </c>
      <c r="AS968" s="37" t="str">
        <f>IF(AND($D968&lt;=2028,Zisk!$D$10&gt;=2028),VstupniParametry_SKRYT!$D$12,"")</f>
        <v/>
      </c>
      <c r="AT968" s="35" t="str">
        <f>IF(AND($D968&lt;=2028,Zisk!$D$10&gt;=2028),")","")</f>
        <v/>
      </c>
      <c r="AU968" s="38" t="str">
        <f>IF(AND(D968&lt;2028,2028&lt;=Zisk!$D$10),1,IF(D968=2028,0,""))</f>
        <v/>
      </c>
      <c r="AV968" s="39" t="str">
        <f>IF(AND($D968&lt;=2028,Zisk!$D$10&gt;=2029),"x","")</f>
        <v/>
      </c>
      <c r="AW968" s="35" t="str">
        <f>IF(AND($D968&lt;=2029,Zisk!$D$10&gt;=2029),"(","")</f>
        <v/>
      </c>
      <c r="AX968" s="35" t="str">
        <f>IF(AND($D968&lt;=2029,Zisk!$D$10&gt;=2029),"1","")</f>
        <v/>
      </c>
      <c r="AY968" s="35" t="str">
        <f>IF(AND($D968&lt;=2029,Zisk!$D$10&gt;=2029),"+","")</f>
        <v/>
      </c>
      <c r="AZ968" s="37" t="str">
        <f>IF(AND($D968&lt;=2029,Zisk!$D$10&gt;=2029),VstupniParametry_SKRYT!$D$13,"")</f>
        <v/>
      </c>
      <c r="BA968" s="35" t="str">
        <f>IF(AND($D968&lt;=2029,Zisk!$D$10&gt;=2029),")","")</f>
        <v/>
      </c>
      <c r="BB968" s="38" t="str">
        <f>IF(AND(D968&lt;2029,2029&lt;=Zisk!$D$10),1,IF(D968=2029,0,""))</f>
        <v/>
      </c>
      <c r="BC968" s="39" t="str">
        <f>IF(AND($D968&lt;=2029,Zisk!$D$10&gt;=2030),"x","")</f>
        <v/>
      </c>
      <c r="BD968" s="35" t="str">
        <f>IF(AND($D968&lt;=2030,Zisk!$D$10&gt;=2030),"(","")</f>
        <v/>
      </c>
      <c r="BE968" s="35" t="str">
        <f>IF(AND($D968&lt;=2030,Zisk!$D$10&gt;=2030),"1","")</f>
        <v/>
      </c>
      <c r="BF968" s="35" t="str">
        <f>IF(AND($D968&lt;=2030,Zisk!$D$10&gt;=2030),"+","")</f>
        <v/>
      </c>
      <c r="BG968" s="37" t="str">
        <f>IF(AND($D968&lt;=2030,Zisk!$D$10&gt;=2030),VstupniParametry_SKRYT!$D$14,"")</f>
        <v/>
      </c>
      <c r="BH968" s="35" t="str">
        <f>IF(AND($D968&lt;=2030,Zisk!$D$10&gt;=2030),")","")</f>
        <v/>
      </c>
      <c r="BI968" s="38" t="str">
        <f>IF(AND(D968&lt;2030,2030&lt;=Zisk!$D$10),1,IF(D968=2030,0,""))</f>
        <v/>
      </c>
      <c r="BJ968" s="40" t="s">
        <v>32</v>
      </c>
      <c r="BK968" s="37">
        <f t="shared" si="454"/>
        <v>1</v>
      </c>
      <c r="BL968" s="35" t="str">
        <f t="shared" si="455"/>
        <v>x</v>
      </c>
      <c r="BM968" s="41">
        <f t="shared" si="456"/>
        <v>1</v>
      </c>
      <c r="BN968" s="37" t="str">
        <f t="shared" si="457"/>
        <v>x</v>
      </c>
      <c r="BO968" s="41">
        <f t="shared" si="442"/>
        <v>1.018</v>
      </c>
      <c r="BP968" s="41" t="str">
        <f t="shared" si="443"/>
        <v/>
      </c>
      <c r="BQ968" s="41" t="str">
        <f t="shared" si="444"/>
        <v/>
      </c>
      <c r="BR968" s="41" t="str">
        <f t="shared" si="445"/>
        <v/>
      </c>
      <c r="BS968" s="41" t="str">
        <f t="shared" si="446"/>
        <v/>
      </c>
      <c r="BT968" s="41" t="str">
        <f t="shared" si="447"/>
        <v/>
      </c>
      <c r="BU968" s="41" t="str">
        <f t="shared" si="448"/>
        <v/>
      </c>
      <c r="BV968" s="41" t="str">
        <f t="shared" si="449"/>
        <v/>
      </c>
      <c r="BW968" s="41" t="str">
        <f t="shared" si="450"/>
        <v/>
      </c>
      <c r="BX968" s="41" t="str">
        <f t="shared" si="451"/>
        <v/>
      </c>
      <c r="BY968" s="41" t="str">
        <f t="shared" si="452"/>
        <v/>
      </c>
      <c r="BZ968" s="40" t="s">
        <v>32</v>
      </c>
      <c r="CA968" s="41">
        <f t="shared" si="453"/>
        <v>1.018</v>
      </c>
      <c r="CB968" s="35"/>
      <c r="CC968" s="36">
        <f>IF(D968&gt;Zisk!$D$10,"",E968*CA968)</f>
        <v>0</v>
      </c>
    </row>
    <row r="969" spans="2:81" x14ac:dyDescent="0.2">
      <c r="B969" s="28" t="str">
        <f>Zisk!B980</f>
        <v/>
      </c>
      <c r="C969" s="28">
        <f>Zisk!C980</f>
        <v>0</v>
      </c>
      <c r="D969" s="28">
        <f>Zisk!E980</f>
        <v>0</v>
      </c>
      <c r="E969" s="29">
        <f>Zisk!D980</f>
        <v>0</v>
      </c>
      <c r="F969" s="29"/>
      <c r="G969" s="28" t="str">
        <f t="shared" si="428"/>
        <v>(</v>
      </c>
      <c r="H969" s="28" t="str">
        <f t="shared" si="429"/>
        <v>1</v>
      </c>
      <c r="I969" s="28" t="str">
        <f t="shared" si="430"/>
        <v>+</v>
      </c>
      <c r="J969" s="30">
        <f>IF($D969&lt;=2021,VstupniParametry_SKRYT!$D$5,"")</f>
        <v>0.02</v>
      </c>
      <c r="K969" s="28" t="str">
        <f t="shared" si="431"/>
        <v>)</v>
      </c>
      <c r="L969" s="31">
        <f>IF($D969&lt;=2021,COUNTIF(Vypocet_SKRYT!T966:AS966,"&gt;=1"),"")</f>
        <v>0</v>
      </c>
      <c r="M969" s="32" t="str">
        <f t="shared" si="432"/>
        <v>x</v>
      </c>
      <c r="N969" s="28" t="str">
        <f t="shared" si="433"/>
        <v>(</v>
      </c>
      <c r="O969" s="28" t="str">
        <f t="shared" si="434"/>
        <v>1</v>
      </c>
      <c r="P969" s="28" t="str">
        <f t="shared" si="435"/>
        <v>+</v>
      </c>
      <c r="Q969" s="30">
        <f>IF($D969&lt;=2024,VstupniParametry_SKRYT!$D$6,"")</f>
        <v>0.06</v>
      </c>
      <c r="R969" s="28" t="str">
        <f t="shared" si="436"/>
        <v>)</v>
      </c>
      <c r="S969" s="31">
        <f>IF($D969&lt;=2024,COUNTIFS(Vypocet_SKRYT!AT966:AV966,"&gt;=1"),"")</f>
        <v>0</v>
      </c>
      <c r="T969" s="32" t="str">
        <f t="shared" si="437"/>
        <v>x</v>
      </c>
      <c r="U969" s="28" t="str">
        <f t="shared" si="438"/>
        <v>(</v>
      </c>
      <c r="V969" s="28" t="str">
        <f t="shared" si="439"/>
        <v>1</v>
      </c>
      <c r="W969" s="28" t="str">
        <f t="shared" si="440"/>
        <v>+</v>
      </c>
      <c r="X969" s="30">
        <f>IF($D969&lt;=2025,VstupniParametry_SKRYT!$D$9,"")</f>
        <v>1.7999999999999999E-2</v>
      </c>
      <c r="Y969" s="28" t="str">
        <f t="shared" si="441"/>
        <v>)</v>
      </c>
      <c r="Z969" s="31">
        <f>IF(AND(D969&lt;2025,2025&lt;=Zisk!$D$10),1,IF(D969=2025,0,""))</f>
        <v>1</v>
      </c>
      <c r="AA969" s="32" t="str">
        <f>IF(AND($D969&lt;=2025,Zisk!$D$10&gt;=2026),"x","")</f>
        <v/>
      </c>
      <c r="AB969" s="28" t="str">
        <f>IF(AND($D969&lt;=2026,Zisk!$D$10&gt;=2026),"(","")</f>
        <v/>
      </c>
      <c r="AC969" s="28" t="str">
        <f>IF(AND($D969&lt;=2026,Zisk!$D$10&gt;=2026),"1","")</f>
        <v/>
      </c>
      <c r="AD969" s="28" t="str">
        <f>IF(AND($D969&lt;=2026,Zisk!$D$10&gt;=2026),"+","")</f>
        <v/>
      </c>
      <c r="AE969" s="30" t="str">
        <f>IF(AND($D969&lt;=2026,Zisk!$D$10&gt;=2026),VstupniParametry_SKRYT!$D$10,"")</f>
        <v/>
      </c>
      <c r="AF969" s="28" t="str">
        <f>IF(AND($D969&lt;=2026,Zisk!$D$10&gt;=2026),")","")</f>
        <v/>
      </c>
      <c r="AG969" s="31" t="str">
        <f>IF(AND(D969&lt;2026,2026&lt;=Zisk!$D$10),1,IF(D969=2026,0,""))</f>
        <v/>
      </c>
      <c r="AH969" s="32" t="str">
        <f>IF(AND($D969&lt;=2026,Zisk!$D$10&gt;=2027),"x","")</f>
        <v/>
      </c>
      <c r="AI969" s="28" t="str">
        <f>IF(AND($D969&lt;=2027,Zisk!$D$10&gt;=2027),"(","")</f>
        <v/>
      </c>
      <c r="AJ969" s="28" t="str">
        <f>IF(AND($D969&lt;=2027,Zisk!$D$10&gt;=2027),"1","")</f>
        <v/>
      </c>
      <c r="AK969" s="28" t="str">
        <f>IF(AND($D969&lt;=2027,Zisk!$D$10&gt;=2027),"+","")</f>
        <v/>
      </c>
      <c r="AL969" s="30" t="str">
        <f>IF(AND($D969&lt;=2027,Zisk!$D$10&gt;=2027),VstupniParametry_SKRYT!$D$11,"")</f>
        <v/>
      </c>
      <c r="AM969" s="28" t="str">
        <f>IF(AND($D969&lt;=2027,Zisk!$D$10&gt;=2027),")","")</f>
        <v/>
      </c>
      <c r="AN969" s="31" t="str">
        <f>IF(AND(D969&lt;2027,2027&lt;=Zisk!$D$10),1,IF(D969=2027,0,""))</f>
        <v/>
      </c>
      <c r="AO969" s="32" t="str">
        <f>IF(AND($D969&lt;=2027,Zisk!$D$10&gt;=2028),"x","")</f>
        <v/>
      </c>
      <c r="AP969" s="28" t="str">
        <f>IF(AND($D969&lt;=2028,Zisk!$D$10&gt;=2028),"(","")</f>
        <v/>
      </c>
      <c r="AQ969" s="28" t="str">
        <f>IF(AND($D969&lt;=2028,Zisk!$D$10&gt;=2028),"1","")</f>
        <v/>
      </c>
      <c r="AR969" s="28" t="str">
        <f>IF(AND($D969&lt;=2028,Zisk!$D$10&gt;=2028),"+","")</f>
        <v/>
      </c>
      <c r="AS969" s="30" t="str">
        <f>IF(AND($D969&lt;=2028,Zisk!$D$10&gt;=2028),VstupniParametry_SKRYT!$D$12,"")</f>
        <v/>
      </c>
      <c r="AT969" s="28" t="str">
        <f>IF(AND($D969&lt;=2028,Zisk!$D$10&gt;=2028),")","")</f>
        <v/>
      </c>
      <c r="AU969" s="31" t="str">
        <f>IF(AND(D969&lt;2028,2028&lt;=Zisk!$D$10),1,IF(D969=2028,0,""))</f>
        <v/>
      </c>
      <c r="AV969" s="32" t="str">
        <f>IF(AND($D969&lt;=2028,Zisk!$D$10&gt;=2029),"x","")</f>
        <v/>
      </c>
      <c r="AW969" s="28" t="str">
        <f>IF(AND($D969&lt;=2029,Zisk!$D$10&gt;=2029),"(","")</f>
        <v/>
      </c>
      <c r="AX969" s="28" t="str">
        <f>IF(AND($D969&lt;=2029,Zisk!$D$10&gt;=2029),"1","")</f>
        <v/>
      </c>
      <c r="AY969" s="28" t="str">
        <f>IF(AND($D969&lt;=2029,Zisk!$D$10&gt;=2029),"+","")</f>
        <v/>
      </c>
      <c r="AZ969" s="30" t="str">
        <f>IF(AND($D969&lt;=2029,Zisk!$D$10&gt;=2029),VstupniParametry_SKRYT!$D$13,"")</f>
        <v/>
      </c>
      <c r="BA969" s="28" t="str">
        <f>IF(AND($D969&lt;=2029,Zisk!$D$10&gt;=2029),")","")</f>
        <v/>
      </c>
      <c r="BB969" s="31" t="str">
        <f>IF(AND(D969&lt;2029,2029&lt;=Zisk!$D$10),1,IF(D969=2029,0,""))</f>
        <v/>
      </c>
      <c r="BC969" s="32" t="str">
        <f>IF(AND($D969&lt;=2029,Zisk!$D$10&gt;=2030),"x","")</f>
        <v/>
      </c>
      <c r="BD969" s="28" t="str">
        <f>IF(AND($D969&lt;=2030,Zisk!$D$10&gt;=2030),"(","")</f>
        <v/>
      </c>
      <c r="BE969" s="28" t="str">
        <f>IF(AND($D969&lt;=2030,Zisk!$D$10&gt;=2030),"1","")</f>
        <v/>
      </c>
      <c r="BF969" s="28" t="str">
        <f>IF(AND($D969&lt;=2030,Zisk!$D$10&gt;=2030),"+","")</f>
        <v/>
      </c>
      <c r="BG969" s="30" t="str">
        <f>IF(AND($D969&lt;=2030,Zisk!$D$10&gt;=2030),VstupniParametry_SKRYT!$D$14,"")</f>
        <v/>
      </c>
      <c r="BH969" s="28" t="str">
        <f>IF(AND($D969&lt;=2030,Zisk!$D$10&gt;=2030),")","")</f>
        <v/>
      </c>
      <c r="BI969" s="31" t="str">
        <f>IF(AND(D969&lt;2030,2030&lt;=Zisk!$D$10),1,IF(D969=2030,0,""))</f>
        <v/>
      </c>
      <c r="BJ969" s="33" t="s">
        <v>32</v>
      </c>
      <c r="BK969" s="30">
        <f t="shared" si="454"/>
        <v>1</v>
      </c>
      <c r="BL969" s="28" t="str">
        <f t="shared" si="455"/>
        <v>x</v>
      </c>
      <c r="BM969" s="34">
        <f t="shared" si="456"/>
        <v>1</v>
      </c>
      <c r="BN969" s="30" t="str">
        <f t="shared" si="457"/>
        <v>x</v>
      </c>
      <c r="BO969" s="34">
        <f t="shared" si="442"/>
        <v>1.018</v>
      </c>
      <c r="BP969" s="34" t="str">
        <f t="shared" si="443"/>
        <v/>
      </c>
      <c r="BQ969" s="34" t="str">
        <f t="shared" si="444"/>
        <v/>
      </c>
      <c r="BR969" s="34" t="str">
        <f t="shared" si="445"/>
        <v/>
      </c>
      <c r="BS969" s="34" t="str">
        <f t="shared" si="446"/>
        <v/>
      </c>
      <c r="BT969" s="34" t="str">
        <f t="shared" si="447"/>
        <v/>
      </c>
      <c r="BU969" s="34" t="str">
        <f t="shared" si="448"/>
        <v/>
      </c>
      <c r="BV969" s="34" t="str">
        <f t="shared" si="449"/>
        <v/>
      </c>
      <c r="BW969" s="34" t="str">
        <f t="shared" si="450"/>
        <v/>
      </c>
      <c r="BX969" s="34" t="str">
        <f t="shared" si="451"/>
        <v/>
      </c>
      <c r="BY969" s="34" t="str">
        <f t="shared" si="452"/>
        <v/>
      </c>
      <c r="BZ969" s="33" t="s">
        <v>32</v>
      </c>
      <c r="CA969" s="34">
        <f t="shared" si="453"/>
        <v>1.018</v>
      </c>
      <c r="CB969" s="28"/>
      <c r="CC969" s="29">
        <f>IF(D969&gt;Zisk!$D$10,"",E969*CA969)</f>
        <v>0</v>
      </c>
    </row>
    <row r="970" spans="2:81" x14ac:dyDescent="0.2">
      <c r="B970" s="35" t="str">
        <f>Zisk!B981</f>
        <v/>
      </c>
      <c r="C970" s="35">
        <f>Zisk!C981</f>
        <v>0</v>
      </c>
      <c r="D970" s="35">
        <f>Zisk!E981</f>
        <v>0</v>
      </c>
      <c r="E970" s="36">
        <f>Zisk!D981</f>
        <v>0</v>
      </c>
      <c r="F970" s="36"/>
      <c r="G970" s="35" t="str">
        <f t="shared" si="428"/>
        <v>(</v>
      </c>
      <c r="H970" s="35" t="str">
        <f t="shared" si="429"/>
        <v>1</v>
      </c>
      <c r="I970" s="35" t="str">
        <f t="shared" si="430"/>
        <v>+</v>
      </c>
      <c r="J970" s="37">
        <f>IF($D970&lt;=2021,VstupniParametry_SKRYT!$D$5,"")</f>
        <v>0.02</v>
      </c>
      <c r="K970" s="35" t="str">
        <f t="shared" si="431"/>
        <v>)</v>
      </c>
      <c r="L970" s="38">
        <f>IF($D970&lt;=2021,COUNTIF(Vypocet_SKRYT!T967:AS967,"&gt;=1"),"")</f>
        <v>0</v>
      </c>
      <c r="M970" s="39" t="str">
        <f t="shared" si="432"/>
        <v>x</v>
      </c>
      <c r="N970" s="35" t="str">
        <f t="shared" si="433"/>
        <v>(</v>
      </c>
      <c r="O970" s="35" t="str">
        <f t="shared" si="434"/>
        <v>1</v>
      </c>
      <c r="P970" s="35" t="str">
        <f t="shared" si="435"/>
        <v>+</v>
      </c>
      <c r="Q970" s="37">
        <f>IF($D970&lt;=2024,VstupniParametry_SKRYT!$D$6,"")</f>
        <v>0.06</v>
      </c>
      <c r="R970" s="35" t="str">
        <f t="shared" si="436"/>
        <v>)</v>
      </c>
      <c r="S970" s="38">
        <f>IF($D970&lt;=2024,COUNTIFS(Vypocet_SKRYT!AT967:AV967,"&gt;=1"),"")</f>
        <v>0</v>
      </c>
      <c r="T970" s="39" t="str">
        <f t="shared" si="437"/>
        <v>x</v>
      </c>
      <c r="U970" s="35" t="str">
        <f t="shared" si="438"/>
        <v>(</v>
      </c>
      <c r="V970" s="35" t="str">
        <f t="shared" si="439"/>
        <v>1</v>
      </c>
      <c r="W970" s="35" t="str">
        <f t="shared" si="440"/>
        <v>+</v>
      </c>
      <c r="X970" s="37">
        <f>IF($D970&lt;=2025,VstupniParametry_SKRYT!$D$9,"")</f>
        <v>1.7999999999999999E-2</v>
      </c>
      <c r="Y970" s="35" t="str">
        <f t="shared" si="441"/>
        <v>)</v>
      </c>
      <c r="Z970" s="38">
        <f>IF(AND(D970&lt;2025,2025&lt;=Zisk!$D$10),1,IF(D970=2025,0,""))</f>
        <v>1</v>
      </c>
      <c r="AA970" s="39" t="str">
        <f>IF(AND($D970&lt;=2025,Zisk!$D$10&gt;=2026),"x","")</f>
        <v/>
      </c>
      <c r="AB970" s="35" t="str">
        <f>IF(AND($D970&lt;=2026,Zisk!$D$10&gt;=2026),"(","")</f>
        <v/>
      </c>
      <c r="AC970" s="35" t="str">
        <f>IF(AND($D970&lt;=2026,Zisk!$D$10&gt;=2026),"1","")</f>
        <v/>
      </c>
      <c r="AD970" s="35" t="str">
        <f>IF(AND($D970&lt;=2026,Zisk!$D$10&gt;=2026),"+","")</f>
        <v/>
      </c>
      <c r="AE970" s="37" t="str">
        <f>IF(AND($D970&lt;=2026,Zisk!$D$10&gt;=2026),VstupniParametry_SKRYT!$D$10,"")</f>
        <v/>
      </c>
      <c r="AF970" s="35" t="str">
        <f>IF(AND($D970&lt;=2026,Zisk!$D$10&gt;=2026),")","")</f>
        <v/>
      </c>
      <c r="AG970" s="38" t="str">
        <f>IF(AND(D970&lt;2026,2026&lt;=Zisk!$D$10),1,IF(D970=2026,0,""))</f>
        <v/>
      </c>
      <c r="AH970" s="39" t="str">
        <f>IF(AND($D970&lt;=2026,Zisk!$D$10&gt;=2027),"x","")</f>
        <v/>
      </c>
      <c r="AI970" s="35" t="str">
        <f>IF(AND($D970&lt;=2027,Zisk!$D$10&gt;=2027),"(","")</f>
        <v/>
      </c>
      <c r="AJ970" s="35" t="str">
        <f>IF(AND($D970&lt;=2027,Zisk!$D$10&gt;=2027),"1","")</f>
        <v/>
      </c>
      <c r="AK970" s="35" t="str">
        <f>IF(AND($D970&lt;=2027,Zisk!$D$10&gt;=2027),"+","")</f>
        <v/>
      </c>
      <c r="AL970" s="37" t="str">
        <f>IF(AND($D970&lt;=2027,Zisk!$D$10&gt;=2027),VstupniParametry_SKRYT!$D$11,"")</f>
        <v/>
      </c>
      <c r="AM970" s="35" t="str">
        <f>IF(AND($D970&lt;=2027,Zisk!$D$10&gt;=2027),")","")</f>
        <v/>
      </c>
      <c r="AN970" s="38" t="str">
        <f>IF(AND(D970&lt;2027,2027&lt;=Zisk!$D$10),1,IF(D970=2027,0,""))</f>
        <v/>
      </c>
      <c r="AO970" s="39" t="str">
        <f>IF(AND($D970&lt;=2027,Zisk!$D$10&gt;=2028),"x","")</f>
        <v/>
      </c>
      <c r="AP970" s="35" t="str">
        <f>IF(AND($D970&lt;=2028,Zisk!$D$10&gt;=2028),"(","")</f>
        <v/>
      </c>
      <c r="AQ970" s="35" t="str">
        <f>IF(AND($D970&lt;=2028,Zisk!$D$10&gt;=2028),"1","")</f>
        <v/>
      </c>
      <c r="AR970" s="35" t="str">
        <f>IF(AND($D970&lt;=2028,Zisk!$D$10&gt;=2028),"+","")</f>
        <v/>
      </c>
      <c r="AS970" s="37" t="str">
        <f>IF(AND($D970&lt;=2028,Zisk!$D$10&gt;=2028),VstupniParametry_SKRYT!$D$12,"")</f>
        <v/>
      </c>
      <c r="AT970" s="35" t="str">
        <f>IF(AND($D970&lt;=2028,Zisk!$D$10&gt;=2028),")","")</f>
        <v/>
      </c>
      <c r="AU970" s="38" t="str">
        <f>IF(AND(D970&lt;2028,2028&lt;=Zisk!$D$10),1,IF(D970=2028,0,""))</f>
        <v/>
      </c>
      <c r="AV970" s="39" t="str">
        <f>IF(AND($D970&lt;=2028,Zisk!$D$10&gt;=2029),"x","")</f>
        <v/>
      </c>
      <c r="AW970" s="35" t="str">
        <f>IF(AND($D970&lt;=2029,Zisk!$D$10&gt;=2029),"(","")</f>
        <v/>
      </c>
      <c r="AX970" s="35" t="str">
        <f>IF(AND($D970&lt;=2029,Zisk!$D$10&gt;=2029),"1","")</f>
        <v/>
      </c>
      <c r="AY970" s="35" t="str">
        <f>IF(AND($D970&lt;=2029,Zisk!$D$10&gt;=2029),"+","")</f>
        <v/>
      </c>
      <c r="AZ970" s="37" t="str">
        <f>IF(AND($D970&lt;=2029,Zisk!$D$10&gt;=2029),VstupniParametry_SKRYT!$D$13,"")</f>
        <v/>
      </c>
      <c r="BA970" s="35" t="str">
        <f>IF(AND($D970&lt;=2029,Zisk!$D$10&gt;=2029),")","")</f>
        <v/>
      </c>
      <c r="BB970" s="38" t="str">
        <f>IF(AND(D970&lt;2029,2029&lt;=Zisk!$D$10),1,IF(D970=2029,0,""))</f>
        <v/>
      </c>
      <c r="BC970" s="39" t="str">
        <f>IF(AND($D970&lt;=2029,Zisk!$D$10&gt;=2030),"x","")</f>
        <v/>
      </c>
      <c r="BD970" s="35" t="str">
        <f>IF(AND($D970&lt;=2030,Zisk!$D$10&gt;=2030),"(","")</f>
        <v/>
      </c>
      <c r="BE970" s="35" t="str">
        <f>IF(AND($D970&lt;=2030,Zisk!$D$10&gt;=2030),"1","")</f>
        <v/>
      </c>
      <c r="BF970" s="35" t="str">
        <f>IF(AND($D970&lt;=2030,Zisk!$D$10&gt;=2030),"+","")</f>
        <v/>
      </c>
      <c r="BG970" s="37" t="str">
        <f>IF(AND($D970&lt;=2030,Zisk!$D$10&gt;=2030),VstupniParametry_SKRYT!$D$14,"")</f>
        <v/>
      </c>
      <c r="BH970" s="35" t="str">
        <f>IF(AND($D970&lt;=2030,Zisk!$D$10&gt;=2030),")","")</f>
        <v/>
      </c>
      <c r="BI970" s="38" t="str">
        <f>IF(AND(D970&lt;2030,2030&lt;=Zisk!$D$10),1,IF(D970=2030,0,""))</f>
        <v/>
      </c>
      <c r="BJ970" s="40" t="s">
        <v>32</v>
      </c>
      <c r="BK970" s="37">
        <f t="shared" si="454"/>
        <v>1</v>
      </c>
      <c r="BL970" s="35" t="str">
        <f t="shared" si="455"/>
        <v>x</v>
      </c>
      <c r="BM970" s="41">
        <f t="shared" si="456"/>
        <v>1</v>
      </c>
      <c r="BN970" s="37" t="str">
        <f t="shared" si="457"/>
        <v>x</v>
      </c>
      <c r="BO970" s="41">
        <f t="shared" si="442"/>
        <v>1.018</v>
      </c>
      <c r="BP970" s="41" t="str">
        <f t="shared" si="443"/>
        <v/>
      </c>
      <c r="BQ970" s="41" t="str">
        <f t="shared" si="444"/>
        <v/>
      </c>
      <c r="BR970" s="41" t="str">
        <f t="shared" si="445"/>
        <v/>
      </c>
      <c r="BS970" s="41" t="str">
        <f t="shared" si="446"/>
        <v/>
      </c>
      <c r="BT970" s="41" t="str">
        <f t="shared" si="447"/>
        <v/>
      </c>
      <c r="BU970" s="41" t="str">
        <f t="shared" si="448"/>
        <v/>
      </c>
      <c r="BV970" s="41" t="str">
        <f t="shared" si="449"/>
        <v/>
      </c>
      <c r="BW970" s="41" t="str">
        <f t="shared" si="450"/>
        <v/>
      </c>
      <c r="BX970" s="41" t="str">
        <f t="shared" si="451"/>
        <v/>
      </c>
      <c r="BY970" s="41" t="str">
        <f t="shared" si="452"/>
        <v/>
      </c>
      <c r="BZ970" s="40" t="s">
        <v>32</v>
      </c>
      <c r="CA970" s="41">
        <f t="shared" si="453"/>
        <v>1.018</v>
      </c>
      <c r="CB970" s="35"/>
      <c r="CC970" s="36">
        <f>IF(D970&gt;Zisk!$D$10,"",E970*CA970)</f>
        <v>0</v>
      </c>
    </row>
    <row r="971" spans="2:81" x14ac:dyDescent="0.2">
      <c r="B971" s="28" t="str">
        <f>Zisk!B982</f>
        <v/>
      </c>
      <c r="C971" s="28">
        <f>Zisk!C982</f>
        <v>0</v>
      </c>
      <c r="D971" s="28">
        <f>Zisk!E982</f>
        <v>0</v>
      </c>
      <c r="E971" s="29">
        <f>Zisk!D982</f>
        <v>0</v>
      </c>
      <c r="F971" s="29"/>
      <c r="G971" s="28" t="str">
        <f t="shared" ref="G971:G1020" si="458">IF($D971&lt;=2021,"(","")</f>
        <v>(</v>
      </c>
      <c r="H971" s="28" t="str">
        <f t="shared" ref="H971:H1020" si="459">IF($D971&lt;=2021,"1","")</f>
        <v>1</v>
      </c>
      <c r="I971" s="28" t="str">
        <f t="shared" ref="I971:I1020" si="460">IF($D971&lt;=2021,"+","")</f>
        <v>+</v>
      </c>
      <c r="J971" s="30">
        <f>IF($D971&lt;=2021,VstupniParametry_SKRYT!$D$5,"")</f>
        <v>0.02</v>
      </c>
      <c r="K971" s="28" t="str">
        <f t="shared" ref="K971:K1020" si="461">IF($D971&lt;=2021,")","")</f>
        <v>)</v>
      </c>
      <c r="L971" s="31">
        <f>IF($D971&lt;=2021,COUNTIF(Vypocet_SKRYT!T968:AS968,"&gt;=1"),"")</f>
        <v>0</v>
      </c>
      <c r="M971" s="32" t="str">
        <f t="shared" ref="M971:M1020" si="462">IF($D971&lt;=2021,"x","")</f>
        <v>x</v>
      </c>
      <c r="N971" s="28" t="str">
        <f t="shared" ref="N971:N1020" si="463">IF($D971&lt;=2024,"(","")</f>
        <v>(</v>
      </c>
      <c r="O971" s="28" t="str">
        <f t="shared" ref="O971:O1020" si="464">IF($D971&lt;=2024,"1","")</f>
        <v>1</v>
      </c>
      <c r="P971" s="28" t="str">
        <f t="shared" ref="P971:P1020" si="465">IF($D971&lt;=2024,"+","")</f>
        <v>+</v>
      </c>
      <c r="Q971" s="30">
        <f>IF($D971&lt;=2024,VstupniParametry_SKRYT!$D$6,"")</f>
        <v>0.06</v>
      </c>
      <c r="R971" s="28" t="str">
        <f t="shared" ref="R971:R1020" si="466">IF($D971&lt;=2024,")","")</f>
        <v>)</v>
      </c>
      <c r="S971" s="31">
        <f>IF($D971&lt;=2024,COUNTIFS(Vypocet_SKRYT!AT968:AV968,"&gt;=1"),"")</f>
        <v>0</v>
      </c>
      <c r="T971" s="32" t="str">
        <f t="shared" ref="T971:T1020" si="467">IF($D971&lt;=2024,"x","")</f>
        <v>x</v>
      </c>
      <c r="U971" s="28" t="str">
        <f t="shared" ref="U971:U1020" si="468">IF($D971&lt;=2025,"(","")</f>
        <v>(</v>
      </c>
      <c r="V971" s="28" t="str">
        <f t="shared" ref="V971:V1020" si="469">IF($D971&lt;=2025,"1","")</f>
        <v>1</v>
      </c>
      <c r="W971" s="28" t="str">
        <f t="shared" ref="W971:W1020" si="470">IF($D971&lt;=2025,"+","")</f>
        <v>+</v>
      </c>
      <c r="X971" s="30">
        <f>IF($D971&lt;=2025,VstupniParametry_SKRYT!$D$9,"")</f>
        <v>1.7999999999999999E-2</v>
      </c>
      <c r="Y971" s="28" t="str">
        <f t="shared" ref="Y971:Y1020" si="471">IF($D971&lt;=2025,")","")</f>
        <v>)</v>
      </c>
      <c r="Z971" s="31">
        <f>IF(AND(D971&lt;2025,2025&lt;=Zisk!$D$10),1,IF(D971=2025,0,""))</f>
        <v>1</v>
      </c>
      <c r="AA971" s="32" t="str">
        <f>IF(AND($D971&lt;=2025,Zisk!$D$10&gt;=2026),"x","")</f>
        <v/>
      </c>
      <c r="AB971" s="28" t="str">
        <f>IF(AND($D971&lt;=2026,Zisk!$D$10&gt;=2026),"(","")</f>
        <v/>
      </c>
      <c r="AC971" s="28" t="str">
        <f>IF(AND($D971&lt;=2026,Zisk!$D$10&gt;=2026),"1","")</f>
        <v/>
      </c>
      <c r="AD971" s="28" t="str">
        <f>IF(AND($D971&lt;=2026,Zisk!$D$10&gt;=2026),"+","")</f>
        <v/>
      </c>
      <c r="AE971" s="30" t="str">
        <f>IF(AND($D971&lt;=2026,Zisk!$D$10&gt;=2026),VstupniParametry_SKRYT!$D$10,"")</f>
        <v/>
      </c>
      <c r="AF971" s="28" t="str">
        <f>IF(AND($D971&lt;=2026,Zisk!$D$10&gt;=2026),")","")</f>
        <v/>
      </c>
      <c r="AG971" s="31" t="str">
        <f>IF(AND(D971&lt;2026,2026&lt;=Zisk!$D$10),1,IF(D971=2026,0,""))</f>
        <v/>
      </c>
      <c r="AH971" s="32" t="str">
        <f>IF(AND($D971&lt;=2026,Zisk!$D$10&gt;=2027),"x","")</f>
        <v/>
      </c>
      <c r="AI971" s="28" t="str">
        <f>IF(AND($D971&lt;=2027,Zisk!$D$10&gt;=2027),"(","")</f>
        <v/>
      </c>
      <c r="AJ971" s="28" t="str">
        <f>IF(AND($D971&lt;=2027,Zisk!$D$10&gt;=2027),"1","")</f>
        <v/>
      </c>
      <c r="AK971" s="28" t="str">
        <f>IF(AND($D971&lt;=2027,Zisk!$D$10&gt;=2027),"+","")</f>
        <v/>
      </c>
      <c r="AL971" s="30" t="str">
        <f>IF(AND($D971&lt;=2027,Zisk!$D$10&gt;=2027),VstupniParametry_SKRYT!$D$11,"")</f>
        <v/>
      </c>
      <c r="AM971" s="28" t="str">
        <f>IF(AND($D971&lt;=2027,Zisk!$D$10&gt;=2027),")","")</f>
        <v/>
      </c>
      <c r="AN971" s="31" t="str">
        <f>IF(AND(D971&lt;2027,2027&lt;=Zisk!$D$10),1,IF(D971=2027,0,""))</f>
        <v/>
      </c>
      <c r="AO971" s="32" t="str">
        <f>IF(AND($D971&lt;=2027,Zisk!$D$10&gt;=2028),"x","")</f>
        <v/>
      </c>
      <c r="AP971" s="28" t="str">
        <f>IF(AND($D971&lt;=2028,Zisk!$D$10&gt;=2028),"(","")</f>
        <v/>
      </c>
      <c r="AQ971" s="28" t="str">
        <f>IF(AND($D971&lt;=2028,Zisk!$D$10&gt;=2028),"1","")</f>
        <v/>
      </c>
      <c r="AR971" s="28" t="str">
        <f>IF(AND($D971&lt;=2028,Zisk!$D$10&gt;=2028),"+","")</f>
        <v/>
      </c>
      <c r="AS971" s="30" t="str">
        <f>IF(AND($D971&lt;=2028,Zisk!$D$10&gt;=2028),VstupniParametry_SKRYT!$D$12,"")</f>
        <v/>
      </c>
      <c r="AT971" s="28" t="str">
        <f>IF(AND($D971&lt;=2028,Zisk!$D$10&gt;=2028),")","")</f>
        <v/>
      </c>
      <c r="AU971" s="31" t="str">
        <f>IF(AND(D971&lt;2028,2028&lt;=Zisk!$D$10),1,IF(D971=2028,0,""))</f>
        <v/>
      </c>
      <c r="AV971" s="32" t="str">
        <f>IF(AND($D971&lt;=2028,Zisk!$D$10&gt;=2029),"x","")</f>
        <v/>
      </c>
      <c r="AW971" s="28" t="str">
        <f>IF(AND($D971&lt;=2029,Zisk!$D$10&gt;=2029),"(","")</f>
        <v/>
      </c>
      <c r="AX971" s="28" t="str">
        <f>IF(AND($D971&lt;=2029,Zisk!$D$10&gt;=2029),"1","")</f>
        <v/>
      </c>
      <c r="AY971" s="28" t="str">
        <f>IF(AND($D971&lt;=2029,Zisk!$D$10&gt;=2029),"+","")</f>
        <v/>
      </c>
      <c r="AZ971" s="30" t="str">
        <f>IF(AND($D971&lt;=2029,Zisk!$D$10&gt;=2029),VstupniParametry_SKRYT!$D$13,"")</f>
        <v/>
      </c>
      <c r="BA971" s="28" t="str">
        <f>IF(AND($D971&lt;=2029,Zisk!$D$10&gt;=2029),")","")</f>
        <v/>
      </c>
      <c r="BB971" s="31" t="str">
        <f>IF(AND(D971&lt;2029,2029&lt;=Zisk!$D$10),1,IF(D971=2029,0,""))</f>
        <v/>
      </c>
      <c r="BC971" s="32" t="str">
        <f>IF(AND($D971&lt;=2029,Zisk!$D$10&gt;=2030),"x","")</f>
        <v/>
      </c>
      <c r="BD971" s="28" t="str">
        <f>IF(AND($D971&lt;=2030,Zisk!$D$10&gt;=2030),"(","")</f>
        <v/>
      </c>
      <c r="BE971" s="28" t="str">
        <f>IF(AND($D971&lt;=2030,Zisk!$D$10&gt;=2030),"1","")</f>
        <v/>
      </c>
      <c r="BF971" s="28" t="str">
        <f>IF(AND($D971&lt;=2030,Zisk!$D$10&gt;=2030),"+","")</f>
        <v/>
      </c>
      <c r="BG971" s="30" t="str">
        <f>IF(AND($D971&lt;=2030,Zisk!$D$10&gt;=2030),VstupniParametry_SKRYT!$D$14,"")</f>
        <v/>
      </c>
      <c r="BH971" s="28" t="str">
        <f>IF(AND($D971&lt;=2030,Zisk!$D$10&gt;=2030),")","")</f>
        <v/>
      </c>
      <c r="BI971" s="31" t="str">
        <f>IF(AND(D971&lt;2030,2030&lt;=Zisk!$D$10),1,IF(D971=2030,0,""))</f>
        <v/>
      </c>
      <c r="BJ971" s="33" t="s">
        <v>32</v>
      </c>
      <c r="BK971" s="30">
        <f t="shared" si="454"/>
        <v>1</v>
      </c>
      <c r="BL971" s="28" t="str">
        <f t="shared" si="455"/>
        <v>x</v>
      </c>
      <c r="BM971" s="34">
        <f t="shared" si="456"/>
        <v>1</v>
      </c>
      <c r="BN971" s="30" t="str">
        <f t="shared" si="457"/>
        <v>x</v>
      </c>
      <c r="BO971" s="34">
        <f t="shared" ref="BO971:BO1020" si="472">IF(X971="","",IF(BO$8=$D971,1,(1+X971)^Z971))</f>
        <v>1.018</v>
      </c>
      <c r="BP971" s="34" t="str">
        <f t="shared" ref="BP971:BP1020" si="473">AA971</f>
        <v/>
      </c>
      <c r="BQ971" s="34" t="str">
        <f t="shared" ref="BQ971:BQ1020" si="474">IF(AE971="","",(1+AE971)^AG971)</f>
        <v/>
      </c>
      <c r="BR971" s="34" t="str">
        <f t="shared" ref="BR971:BR1020" si="475">AH971</f>
        <v/>
      </c>
      <c r="BS971" s="34" t="str">
        <f t="shared" ref="BS971:BS1020" si="476">IF(AL971="","",(1+AL971)^AN971)</f>
        <v/>
      </c>
      <c r="BT971" s="34" t="str">
        <f t="shared" ref="BT971:BT1020" si="477">AO971</f>
        <v/>
      </c>
      <c r="BU971" s="34" t="str">
        <f t="shared" ref="BU971:BU1020" si="478">IF(AS971="","",(1+AS971)^AU971)</f>
        <v/>
      </c>
      <c r="BV971" s="34" t="str">
        <f t="shared" ref="BV971:BV1020" si="479">AV971</f>
        <v/>
      </c>
      <c r="BW971" s="34" t="str">
        <f t="shared" ref="BW971:BW1020" si="480">IF(AZ971="","",(1+AZ971)^BB971)</f>
        <v/>
      </c>
      <c r="BX971" s="34" t="str">
        <f t="shared" ref="BX971:BX1020" si="481">BC971</f>
        <v/>
      </c>
      <c r="BY971" s="34" t="str">
        <f t="shared" ref="BY971:BY1020" si="482">IF(BG971="","",(1+BG971)^BI971)</f>
        <v/>
      </c>
      <c r="BZ971" s="33" t="s">
        <v>32</v>
      </c>
      <c r="CA971" s="34">
        <f t="shared" ref="CA971:CA1020" si="483">IF(BK971="",1,BK971)*IF(BM971="",1,BM971)*IF(BO971="",1,BO971)*IF(BQ971="",1,BQ971)*IF(BS971="",1,BS971)*IF(BU971="",1,BU971)*IF(BW971="",1,BW971)*IF(BY971="",1,BY971)</f>
        <v>1.018</v>
      </c>
      <c r="CB971" s="28"/>
      <c r="CC971" s="29">
        <f>IF(D971&gt;Zisk!$D$10,"",E971*CA971)</f>
        <v>0</v>
      </c>
    </row>
    <row r="972" spans="2:81" x14ac:dyDescent="0.2">
      <c r="B972" s="35" t="str">
        <f>Zisk!B983</f>
        <v/>
      </c>
      <c r="C972" s="35">
        <f>Zisk!C983</f>
        <v>0</v>
      </c>
      <c r="D972" s="35">
        <f>Zisk!E983</f>
        <v>0</v>
      </c>
      <c r="E972" s="36">
        <f>Zisk!D983</f>
        <v>0</v>
      </c>
      <c r="F972" s="36"/>
      <c r="G972" s="35" t="str">
        <f t="shared" si="458"/>
        <v>(</v>
      </c>
      <c r="H972" s="35" t="str">
        <f t="shared" si="459"/>
        <v>1</v>
      </c>
      <c r="I972" s="35" t="str">
        <f t="shared" si="460"/>
        <v>+</v>
      </c>
      <c r="J972" s="37">
        <f>IF($D972&lt;=2021,VstupniParametry_SKRYT!$D$5,"")</f>
        <v>0.02</v>
      </c>
      <c r="K972" s="35" t="str">
        <f t="shared" si="461"/>
        <v>)</v>
      </c>
      <c r="L972" s="38">
        <f>IF($D972&lt;=2021,COUNTIF(Vypocet_SKRYT!T969:AS969,"&gt;=1"),"")</f>
        <v>0</v>
      </c>
      <c r="M972" s="39" t="str">
        <f t="shared" si="462"/>
        <v>x</v>
      </c>
      <c r="N972" s="35" t="str">
        <f t="shared" si="463"/>
        <v>(</v>
      </c>
      <c r="O972" s="35" t="str">
        <f t="shared" si="464"/>
        <v>1</v>
      </c>
      <c r="P972" s="35" t="str">
        <f t="shared" si="465"/>
        <v>+</v>
      </c>
      <c r="Q972" s="37">
        <f>IF($D972&lt;=2024,VstupniParametry_SKRYT!$D$6,"")</f>
        <v>0.06</v>
      </c>
      <c r="R972" s="35" t="str">
        <f t="shared" si="466"/>
        <v>)</v>
      </c>
      <c r="S972" s="38">
        <f>IF($D972&lt;=2024,COUNTIFS(Vypocet_SKRYT!AT969:AV969,"&gt;=1"),"")</f>
        <v>0</v>
      </c>
      <c r="T972" s="39" t="str">
        <f t="shared" si="467"/>
        <v>x</v>
      </c>
      <c r="U972" s="35" t="str">
        <f t="shared" si="468"/>
        <v>(</v>
      </c>
      <c r="V972" s="35" t="str">
        <f t="shared" si="469"/>
        <v>1</v>
      </c>
      <c r="W972" s="35" t="str">
        <f t="shared" si="470"/>
        <v>+</v>
      </c>
      <c r="X972" s="37">
        <f>IF($D972&lt;=2025,VstupniParametry_SKRYT!$D$9,"")</f>
        <v>1.7999999999999999E-2</v>
      </c>
      <c r="Y972" s="35" t="str">
        <f t="shared" si="471"/>
        <v>)</v>
      </c>
      <c r="Z972" s="38">
        <f>IF(AND(D972&lt;2025,2025&lt;=Zisk!$D$10),1,IF(D972=2025,0,""))</f>
        <v>1</v>
      </c>
      <c r="AA972" s="39" t="str">
        <f>IF(AND($D972&lt;=2025,Zisk!$D$10&gt;=2026),"x","")</f>
        <v/>
      </c>
      <c r="AB972" s="35" t="str">
        <f>IF(AND($D972&lt;=2026,Zisk!$D$10&gt;=2026),"(","")</f>
        <v/>
      </c>
      <c r="AC972" s="35" t="str">
        <f>IF(AND($D972&lt;=2026,Zisk!$D$10&gt;=2026),"1","")</f>
        <v/>
      </c>
      <c r="AD972" s="35" t="str">
        <f>IF(AND($D972&lt;=2026,Zisk!$D$10&gt;=2026),"+","")</f>
        <v/>
      </c>
      <c r="AE972" s="37" t="str">
        <f>IF(AND($D972&lt;=2026,Zisk!$D$10&gt;=2026),VstupniParametry_SKRYT!$D$10,"")</f>
        <v/>
      </c>
      <c r="AF972" s="35" t="str">
        <f>IF(AND($D972&lt;=2026,Zisk!$D$10&gt;=2026),")","")</f>
        <v/>
      </c>
      <c r="AG972" s="38" t="str">
        <f>IF(AND(D972&lt;2026,2026&lt;=Zisk!$D$10),1,IF(D972=2026,0,""))</f>
        <v/>
      </c>
      <c r="AH972" s="39" t="str">
        <f>IF(AND($D972&lt;=2026,Zisk!$D$10&gt;=2027),"x","")</f>
        <v/>
      </c>
      <c r="AI972" s="35" t="str">
        <f>IF(AND($D972&lt;=2027,Zisk!$D$10&gt;=2027),"(","")</f>
        <v/>
      </c>
      <c r="AJ972" s="35" t="str">
        <f>IF(AND($D972&lt;=2027,Zisk!$D$10&gt;=2027),"1","")</f>
        <v/>
      </c>
      <c r="AK972" s="35" t="str">
        <f>IF(AND($D972&lt;=2027,Zisk!$D$10&gt;=2027),"+","")</f>
        <v/>
      </c>
      <c r="AL972" s="37" t="str">
        <f>IF(AND($D972&lt;=2027,Zisk!$D$10&gt;=2027),VstupniParametry_SKRYT!$D$11,"")</f>
        <v/>
      </c>
      <c r="AM972" s="35" t="str">
        <f>IF(AND($D972&lt;=2027,Zisk!$D$10&gt;=2027),")","")</f>
        <v/>
      </c>
      <c r="AN972" s="38" t="str">
        <f>IF(AND(D972&lt;2027,2027&lt;=Zisk!$D$10),1,IF(D972=2027,0,""))</f>
        <v/>
      </c>
      <c r="AO972" s="39" t="str">
        <f>IF(AND($D972&lt;=2027,Zisk!$D$10&gt;=2028),"x","")</f>
        <v/>
      </c>
      <c r="AP972" s="35" t="str">
        <f>IF(AND($D972&lt;=2028,Zisk!$D$10&gt;=2028),"(","")</f>
        <v/>
      </c>
      <c r="AQ972" s="35" t="str">
        <f>IF(AND($D972&lt;=2028,Zisk!$D$10&gt;=2028),"1","")</f>
        <v/>
      </c>
      <c r="AR972" s="35" t="str">
        <f>IF(AND($D972&lt;=2028,Zisk!$D$10&gt;=2028),"+","")</f>
        <v/>
      </c>
      <c r="AS972" s="37" t="str">
        <f>IF(AND($D972&lt;=2028,Zisk!$D$10&gt;=2028),VstupniParametry_SKRYT!$D$12,"")</f>
        <v/>
      </c>
      <c r="AT972" s="35" t="str">
        <f>IF(AND($D972&lt;=2028,Zisk!$D$10&gt;=2028),")","")</f>
        <v/>
      </c>
      <c r="AU972" s="38" t="str">
        <f>IF(AND(D972&lt;2028,2028&lt;=Zisk!$D$10),1,IF(D972=2028,0,""))</f>
        <v/>
      </c>
      <c r="AV972" s="39" t="str">
        <f>IF(AND($D972&lt;=2028,Zisk!$D$10&gt;=2029),"x","")</f>
        <v/>
      </c>
      <c r="AW972" s="35" t="str">
        <f>IF(AND($D972&lt;=2029,Zisk!$D$10&gt;=2029),"(","")</f>
        <v/>
      </c>
      <c r="AX972" s="35" t="str">
        <f>IF(AND($D972&lt;=2029,Zisk!$D$10&gt;=2029),"1","")</f>
        <v/>
      </c>
      <c r="AY972" s="35" t="str">
        <f>IF(AND($D972&lt;=2029,Zisk!$D$10&gt;=2029),"+","")</f>
        <v/>
      </c>
      <c r="AZ972" s="37" t="str">
        <f>IF(AND($D972&lt;=2029,Zisk!$D$10&gt;=2029),VstupniParametry_SKRYT!$D$13,"")</f>
        <v/>
      </c>
      <c r="BA972" s="35" t="str">
        <f>IF(AND($D972&lt;=2029,Zisk!$D$10&gt;=2029),")","")</f>
        <v/>
      </c>
      <c r="BB972" s="38" t="str">
        <f>IF(AND(D972&lt;2029,2029&lt;=Zisk!$D$10),1,IF(D972=2029,0,""))</f>
        <v/>
      </c>
      <c r="BC972" s="39" t="str">
        <f>IF(AND($D972&lt;=2029,Zisk!$D$10&gt;=2030),"x","")</f>
        <v/>
      </c>
      <c r="BD972" s="35" t="str">
        <f>IF(AND($D972&lt;=2030,Zisk!$D$10&gt;=2030),"(","")</f>
        <v/>
      </c>
      <c r="BE972" s="35" t="str">
        <f>IF(AND($D972&lt;=2030,Zisk!$D$10&gt;=2030),"1","")</f>
        <v/>
      </c>
      <c r="BF972" s="35" t="str">
        <f>IF(AND($D972&lt;=2030,Zisk!$D$10&gt;=2030),"+","")</f>
        <v/>
      </c>
      <c r="BG972" s="37" t="str">
        <f>IF(AND($D972&lt;=2030,Zisk!$D$10&gt;=2030),VstupniParametry_SKRYT!$D$14,"")</f>
        <v/>
      </c>
      <c r="BH972" s="35" t="str">
        <f>IF(AND($D972&lt;=2030,Zisk!$D$10&gt;=2030),")","")</f>
        <v/>
      </c>
      <c r="BI972" s="38" t="str">
        <f>IF(AND(D972&lt;2030,2030&lt;=Zisk!$D$10),1,IF(D972=2030,0,""))</f>
        <v/>
      </c>
      <c r="BJ972" s="40" t="s">
        <v>32</v>
      </c>
      <c r="BK972" s="37">
        <f t="shared" ref="BK972:BK1020" si="484">IF(J972="","",(1+J972)^L972)</f>
        <v>1</v>
      </c>
      <c r="BL972" s="35" t="str">
        <f t="shared" ref="BL972:BL1020" si="485">M972</f>
        <v>x</v>
      </c>
      <c r="BM972" s="41">
        <f t="shared" ref="BM972:BM1020" si="486">IF(J972="","",(1+Q972)^S972)</f>
        <v>1</v>
      </c>
      <c r="BN972" s="37" t="str">
        <f t="shared" ref="BN972:BN1020" si="487">T972</f>
        <v>x</v>
      </c>
      <c r="BO972" s="41">
        <f t="shared" si="472"/>
        <v>1.018</v>
      </c>
      <c r="BP972" s="41" t="str">
        <f t="shared" si="473"/>
        <v/>
      </c>
      <c r="BQ972" s="41" t="str">
        <f t="shared" si="474"/>
        <v/>
      </c>
      <c r="BR972" s="41" t="str">
        <f t="shared" si="475"/>
        <v/>
      </c>
      <c r="BS972" s="41" t="str">
        <f t="shared" si="476"/>
        <v/>
      </c>
      <c r="BT972" s="41" t="str">
        <f t="shared" si="477"/>
        <v/>
      </c>
      <c r="BU972" s="41" t="str">
        <f t="shared" si="478"/>
        <v/>
      </c>
      <c r="BV972" s="41" t="str">
        <f t="shared" si="479"/>
        <v/>
      </c>
      <c r="BW972" s="41" t="str">
        <f t="shared" si="480"/>
        <v/>
      </c>
      <c r="BX972" s="41" t="str">
        <f t="shared" si="481"/>
        <v/>
      </c>
      <c r="BY972" s="41" t="str">
        <f t="shared" si="482"/>
        <v/>
      </c>
      <c r="BZ972" s="40" t="s">
        <v>32</v>
      </c>
      <c r="CA972" s="41">
        <f t="shared" si="483"/>
        <v>1.018</v>
      </c>
      <c r="CB972" s="35"/>
      <c r="CC972" s="36">
        <f>IF(D972&gt;Zisk!$D$10,"",E972*CA972)</f>
        <v>0</v>
      </c>
    </row>
    <row r="973" spans="2:81" x14ac:dyDescent="0.2">
      <c r="B973" s="28" t="str">
        <f>Zisk!B984</f>
        <v/>
      </c>
      <c r="C973" s="28">
        <f>Zisk!C984</f>
        <v>0</v>
      </c>
      <c r="D973" s="28">
        <f>Zisk!E984</f>
        <v>0</v>
      </c>
      <c r="E973" s="29">
        <f>Zisk!D984</f>
        <v>0</v>
      </c>
      <c r="F973" s="29"/>
      <c r="G973" s="28" t="str">
        <f t="shared" si="458"/>
        <v>(</v>
      </c>
      <c r="H973" s="28" t="str">
        <f t="shared" si="459"/>
        <v>1</v>
      </c>
      <c r="I973" s="28" t="str">
        <f t="shared" si="460"/>
        <v>+</v>
      </c>
      <c r="J973" s="30">
        <f>IF($D973&lt;=2021,VstupniParametry_SKRYT!$D$5,"")</f>
        <v>0.02</v>
      </c>
      <c r="K973" s="28" t="str">
        <f t="shared" si="461"/>
        <v>)</v>
      </c>
      <c r="L973" s="31">
        <f>IF($D973&lt;=2021,COUNTIF(Vypocet_SKRYT!T970:AS970,"&gt;=1"),"")</f>
        <v>0</v>
      </c>
      <c r="M973" s="32" t="str">
        <f t="shared" si="462"/>
        <v>x</v>
      </c>
      <c r="N973" s="28" t="str">
        <f t="shared" si="463"/>
        <v>(</v>
      </c>
      <c r="O973" s="28" t="str">
        <f t="shared" si="464"/>
        <v>1</v>
      </c>
      <c r="P973" s="28" t="str">
        <f t="shared" si="465"/>
        <v>+</v>
      </c>
      <c r="Q973" s="30">
        <f>IF($D973&lt;=2024,VstupniParametry_SKRYT!$D$6,"")</f>
        <v>0.06</v>
      </c>
      <c r="R973" s="28" t="str">
        <f t="shared" si="466"/>
        <v>)</v>
      </c>
      <c r="S973" s="31">
        <f>IF($D973&lt;=2024,COUNTIFS(Vypocet_SKRYT!AT970:AV970,"&gt;=1"),"")</f>
        <v>0</v>
      </c>
      <c r="T973" s="32" t="str">
        <f t="shared" si="467"/>
        <v>x</v>
      </c>
      <c r="U973" s="28" t="str">
        <f t="shared" si="468"/>
        <v>(</v>
      </c>
      <c r="V973" s="28" t="str">
        <f t="shared" si="469"/>
        <v>1</v>
      </c>
      <c r="W973" s="28" t="str">
        <f t="shared" si="470"/>
        <v>+</v>
      </c>
      <c r="X973" s="30">
        <f>IF($D973&lt;=2025,VstupniParametry_SKRYT!$D$9,"")</f>
        <v>1.7999999999999999E-2</v>
      </c>
      <c r="Y973" s="28" t="str">
        <f t="shared" si="471"/>
        <v>)</v>
      </c>
      <c r="Z973" s="31">
        <f>IF(AND(D973&lt;2025,2025&lt;=Zisk!$D$10),1,IF(D973=2025,0,""))</f>
        <v>1</v>
      </c>
      <c r="AA973" s="32" t="str">
        <f>IF(AND($D973&lt;=2025,Zisk!$D$10&gt;=2026),"x","")</f>
        <v/>
      </c>
      <c r="AB973" s="28" t="str">
        <f>IF(AND($D973&lt;=2026,Zisk!$D$10&gt;=2026),"(","")</f>
        <v/>
      </c>
      <c r="AC973" s="28" t="str">
        <f>IF(AND($D973&lt;=2026,Zisk!$D$10&gt;=2026),"1","")</f>
        <v/>
      </c>
      <c r="AD973" s="28" t="str">
        <f>IF(AND($D973&lt;=2026,Zisk!$D$10&gt;=2026),"+","")</f>
        <v/>
      </c>
      <c r="AE973" s="30" t="str">
        <f>IF(AND($D973&lt;=2026,Zisk!$D$10&gt;=2026),VstupniParametry_SKRYT!$D$10,"")</f>
        <v/>
      </c>
      <c r="AF973" s="28" t="str">
        <f>IF(AND($D973&lt;=2026,Zisk!$D$10&gt;=2026),")","")</f>
        <v/>
      </c>
      <c r="AG973" s="31" t="str">
        <f>IF(AND(D973&lt;2026,2026&lt;=Zisk!$D$10),1,IF(D973=2026,0,""))</f>
        <v/>
      </c>
      <c r="AH973" s="32" t="str">
        <f>IF(AND($D973&lt;=2026,Zisk!$D$10&gt;=2027),"x","")</f>
        <v/>
      </c>
      <c r="AI973" s="28" t="str">
        <f>IF(AND($D973&lt;=2027,Zisk!$D$10&gt;=2027),"(","")</f>
        <v/>
      </c>
      <c r="AJ973" s="28" t="str">
        <f>IF(AND($D973&lt;=2027,Zisk!$D$10&gt;=2027),"1","")</f>
        <v/>
      </c>
      <c r="AK973" s="28" t="str">
        <f>IF(AND($D973&lt;=2027,Zisk!$D$10&gt;=2027),"+","")</f>
        <v/>
      </c>
      <c r="AL973" s="30" t="str">
        <f>IF(AND($D973&lt;=2027,Zisk!$D$10&gt;=2027),VstupniParametry_SKRYT!$D$11,"")</f>
        <v/>
      </c>
      <c r="AM973" s="28" t="str">
        <f>IF(AND($D973&lt;=2027,Zisk!$D$10&gt;=2027),")","")</f>
        <v/>
      </c>
      <c r="AN973" s="31" t="str">
        <f>IF(AND(D973&lt;2027,2027&lt;=Zisk!$D$10),1,IF(D973=2027,0,""))</f>
        <v/>
      </c>
      <c r="AO973" s="32" t="str">
        <f>IF(AND($D973&lt;=2027,Zisk!$D$10&gt;=2028),"x","")</f>
        <v/>
      </c>
      <c r="AP973" s="28" t="str">
        <f>IF(AND($D973&lt;=2028,Zisk!$D$10&gt;=2028),"(","")</f>
        <v/>
      </c>
      <c r="AQ973" s="28" t="str">
        <f>IF(AND($D973&lt;=2028,Zisk!$D$10&gt;=2028),"1","")</f>
        <v/>
      </c>
      <c r="AR973" s="28" t="str">
        <f>IF(AND($D973&lt;=2028,Zisk!$D$10&gt;=2028),"+","")</f>
        <v/>
      </c>
      <c r="AS973" s="30" t="str">
        <f>IF(AND($D973&lt;=2028,Zisk!$D$10&gt;=2028),VstupniParametry_SKRYT!$D$12,"")</f>
        <v/>
      </c>
      <c r="AT973" s="28" t="str">
        <f>IF(AND($D973&lt;=2028,Zisk!$D$10&gt;=2028),")","")</f>
        <v/>
      </c>
      <c r="AU973" s="31" t="str">
        <f>IF(AND(D973&lt;2028,2028&lt;=Zisk!$D$10),1,IF(D973=2028,0,""))</f>
        <v/>
      </c>
      <c r="AV973" s="32" t="str">
        <f>IF(AND($D973&lt;=2028,Zisk!$D$10&gt;=2029),"x","")</f>
        <v/>
      </c>
      <c r="AW973" s="28" t="str">
        <f>IF(AND($D973&lt;=2029,Zisk!$D$10&gt;=2029),"(","")</f>
        <v/>
      </c>
      <c r="AX973" s="28" t="str">
        <f>IF(AND($D973&lt;=2029,Zisk!$D$10&gt;=2029),"1","")</f>
        <v/>
      </c>
      <c r="AY973" s="28" t="str">
        <f>IF(AND($D973&lt;=2029,Zisk!$D$10&gt;=2029),"+","")</f>
        <v/>
      </c>
      <c r="AZ973" s="30" t="str">
        <f>IF(AND($D973&lt;=2029,Zisk!$D$10&gt;=2029),VstupniParametry_SKRYT!$D$13,"")</f>
        <v/>
      </c>
      <c r="BA973" s="28" t="str">
        <f>IF(AND($D973&lt;=2029,Zisk!$D$10&gt;=2029),")","")</f>
        <v/>
      </c>
      <c r="BB973" s="31" t="str">
        <f>IF(AND(D973&lt;2029,2029&lt;=Zisk!$D$10),1,IF(D973=2029,0,""))</f>
        <v/>
      </c>
      <c r="BC973" s="32" t="str">
        <f>IF(AND($D973&lt;=2029,Zisk!$D$10&gt;=2030),"x","")</f>
        <v/>
      </c>
      <c r="BD973" s="28" t="str">
        <f>IF(AND($D973&lt;=2030,Zisk!$D$10&gt;=2030),"(","")</f>
        <v/>
      </c>
      <c r="BE973" s="28" t="str">
        <f>IF(AND($D973&lt;=2030,Zisk!$D$10&gt;=2030),"1","")</f>
        <v/>
      </c>
      <c r="BF973" s="28" t="str">
        <f>IF(AND($D973&lt;=2030,Zisk!$D$10&gt;=2030),"+","")</f>
        <v/>
      </c>
      <c r="BG973" s="30" t="str">
        <f>IF(AND($D973&lt;=2030,Zisk!$D$10&gt;=2030),VstupniParametry_SKRYT!$D$14,"")</f>
        <v/>
      </c>
      <c r="BH973" s="28" t="str">
        <f>IF(AND($D973&lt;=2030,Zisk!$D$10&gt;=2030),")","")</f>
        <v/>
      </c>
      <c r="BI973" s="31" t="str">
        <f>IF(AND(D973&lt;2030,2030&lt;=Zisk!$D$10),1,IF(D973=2030,0,""))</f>
        <v/>
      </c>
      <c r="BJ973" s="33" t="s">
        <v>32</v>
      </c>
      <c r="BK973" s="30">
        <f t="shared" si="484"/>
        <v>1</v>
      </c>
      <c r="BL973" s="28" t="str">
        <f t="shared" si="485"/>
        <v>x</v>
      </c>
      <c r="BM973" s="34">
        <f t="shared" si="486"/>
        <v>1</v>
      </c>
      <c r="BN973" s="30" t="str">
        <f t="shared" si="487"/>
        <v>x</v>
      </c>
      <c r="BO973" s="34">
        <f t="shared" si="472"/>
        <v>1.018</v>
      </c>
      <c r="BP973" s="34" t="str">
        <f t="shared" si="473"/>
        <v/>
      </c>
      <c r="BQ973" s="34" t="str">
        <f t="shared" si="474"/>
        <v/>
      </c>
      <c r="BR973" s="34" t="str">
        <f t="shared" si="475"/>
        <v/>
      </c>
      <c r="BS973" s="34" t="str">
        <f t="shared" si="476"/>
        <v/>
      </c>
      <c r="BT973" s="34" t="str">
        <f t="shared" si="477"/>
        <v/>
      </c>
      <c r="BU973" s="34" t="str">
        <f t="shared" si="478"/>
        <v/>
      </c>
      <c r="BV973" s="34" t="str">
        <f t="shared" si="479"/>
        <v/>
      </c>
      <c r="BW973" s="34" t="str">
        <f t="shared" si="480"/>
        <v/>
      </c>
      <c r="BX973" s="34" t="str">
        <f t="shared" si="481"/>
        <v/>
      </c>
      <c r="BY973" s="34" t="str">
        <f t="shared" si="482"/>
        <v/>
      </c>
      <c r="BZ973" s="33" t="s">
        <v>32</v>
      </c>
      <c r="CA973" s="34">
        <f t="shared" si="483"/>
        <v>1.018</v>
      </c>
      <c r="CB973" s="28"/>
      <c r="CC973" s="29">
        <f>IF(D973&gt;Zisk!$D$10,"",E973*CA973)</f>
        <v>0</v>
      </c>
    </row>
    <row r="974" spans="2:81" x14ac:dyDescent="0.2">
      <c r="B974" s="35" t="str">
        <f>Zisk!B985</f>
        <v/>
      </c>
      <c r="C974" s="35">
        <f>Zisk!C985</f>
        <v>0</v>
      </c>
      <c r="D974" s="35">
        <f>Zisk!E985</f>
        <v>0</v>
      </c>
      <c r="E974" s="36">
        <f>Zisk!D985</f>
        <v>0</v>
      </c>
      <c r="F974" s="36"/>
      <c r="G974" s="35" t="str">
        <f t="shared" si="458"/>
        <v>(</v>
      </c>
      <c r="H974" s="35" t="str">
        <f t="shared" si="459"/>
        <v>1</v>
      </c>
      <c r="I974" s="35" t="str">
        <f t="shared" si="460"/>
        <v>+</v>
      </c>
      <c r="J974" s="37">
        <f>IF($D974&lt;=2021,VstupniParametry_SKRYT!$D$5,"")</f>
        <v>0.02</v>
      </c>
      <c r="K974" s="35" t="str">
        <f t="shared" si="461"/>
        <v>)</v>
      </c>
      <c r="L974" s="38">
        <f>IF($D974&lt;=2021,COUNTIF(Vypocet_SKRYT!T971:AS971,"&gt;=1"),"")</f>
        <v>0</v>
      </c>
      <c r="M974" s="39" t="str">
        <f t="shared" si="462"/>
        <v>x</v>
      </c>
      <c r="N974" s="35" t="str">
        <f t="shared" si="463"/>
        <v>(</v>
      </c>
      <c r="O974" s="35" t="str">
        <f t="shared" si="464"/>
        <v>1</v>
      </c>
      <c r="P974" s="35" t="str">
        <f t="shared" si="465"/>
        <v>+</v>
      </c>
      <c r="Q974" s="37">
        <f>IF($D974&lt;=2024,VstupniParametry_SKRYT!$D$6,"")</f>
        <v>0.06</v>
      </c>
      <c r="R974" s="35" t="str">
        <f t="shared" si="466"/>
        <v>)</v>
      </c>
      <c r="S974" s="38">
        <f>IF($D974&lt;=2024,COUNTIFS(Vypocet_SKRYT!AT971:AV971,"&gt;=1"),"")</f>
        <v>0</v>
      </c>
      <c r="T974" s="39" t="str">
        <f t="shared" si="467"/>
        <v>x</v>
      </c>
      <c r="U974" s="35" t="str">
        <f t="shared" si="468"/>
        <v>(</v>
      </c>
      <c r="V974" s="35" t="str">
        <f t="shared" si="469"/>
        <v>1</v>
      </c>
      <c r="W974" s="35" t="str">
        <f t="shared" si="470"/>
        <v>+</v>
      </c>
      <c r="X974" s="37">
        <f>IF($D974&lt;=2025,VstupniParametry_SKRYT!$D$9,"")</f>
        <v>1.7999999999999999E-2</v>
      </c>
      <c r="Y974" s="35" t="str">
        <f t="shared" si="471"/>
        <v>)</v>
      </c>
      <c r="Z974" s="38">
        <f>IF(AND(D974&lt;2025,2025&lt;=Zisk!$D$10),1,IF(D974=2025,0,""))</f>
        <v>1</v>
      </c>
      <c r="AA974" s="39" t="str">
        <f>IF(AND($D974&lt;=2025,Zisk!$D$10&gt;=2026),"x","")</f>
        <v/>
      </c>
      <c r="AB974" s="35" t="str">
        <f>IF(AND($D974&lt;=2026,Zisk!$D$10&gt;=2026),"(","")</f>
        <v/>
      </c>
      <c r="AC974" s="35" t="str">
        <f>IF(AND($D974&lt;=2026,Zisk!$D$10&gt;=2026),"1","")</f>
        <v/>
      </c>
      <c r="AD974" s="35" t="str">
        <f>IF(AND($D974&lt;=2026,Zisk!$D$10&gt;=2026),"+","")</f>
        <v/>
      </c>
      <c r="AE974" s="37" t="str">
        <f>IF(AND($D974&lt;=2026,Zisk!$D$10&gt;=2026),VstupniParametry_SKRYT!$D$10,"")</f>
        <v/>
      </c>
      <c r="AF974" s="35" t="str">
        <f>IF(AND($D974&lt;=2026,Zisk!$D$10&gt;=2026),")","")</f>
        <v/>
      </c>
      <c r="AG974" s="38" t="str">
        <f>IF(AND(D974&lt;2026,2026&lt;=Zisk!$D$10),1,IF(D974=2026,0,""))</f>
        <v/>
      </c>
      <c r="AH974" s="39" t="str">
        <f>IF(AND($D974&lt;=2026,Zisk!$D$10&gt;=2027),"x","")</f>
        <v/>
      </c>
      <c r="AI974" s="35" t="str">
        <f>IF(AND($D974&lt;=2027,Zisk!$D$10&gt;=2027),"(","")</f>
        <v/>
      </c>
      <c r="AJ974" s="35" t="str">
        <f>IF(AND($D974&lt;=2027,Zisk!$D$10&gt;=2027),"1","")</f>
        <v/>
      </c>
      <c r="AK974" s="35" t="str">
        <f>IF(AND($D974&lt;=2027,Zisk!$D$10&gt;=2027),"+","")</f>
        <v/>
      </c>
      <c r="AL974" s="37" t="str">
        <f>IF(AND($D974&lt;=2027,Zisk!$D$10&gt;=2027),VstupniParametry_SKRYT!$D$11,"")</f>
        <v/>
      </c>
      <c r="AM974" s="35" t="str">
        <f>IF(AND($D974&lt;=2027,Zisk!$D$10&gt;=2027),")","")</f>
        <v/>
      </c>
      <c r="AN974" s="38" t="str">
        <f>IF(AND(D974&lt;2027,2027&lt;=Zisk!$D$10),1,IF(D974=2027,0,""))</f>
        <v/>
      </c>
      <c r="AO974" s="39" t="str">
        <f>IF(AND($D974&lt;=2027,Zisk!$D$10&gt;=2028),"x","")</f>
        <v/>
      </c>
      <c r="AP974" s="35" t="str">
        <f>IF(AND($D974&lt;=2028,Zisk!$D$10&gt;=2028),"(","")</f>
        <v/>
      </c>
      <c r="AQ974" s="35" t="str">
        <f>IF(AND($D974&lt;=2028,Zisk!$D$10&gt;=2028),"1","")</f>
        <v/>
      </c>
      <c r="AR974" s="35" t="str">
        <f>IF(AND($D974&lt;=2028,Zisk!$D$10&gt;=2028),"+","")</f>
        <v/>
      </c>
      <c r="AS974" s="37" t="str">
        <f>IF(AND($D974&lt;=2028,Zisk!$D$10&gt;=2028),VstupniParametry_SKRYT!$D$12,"")</f>
        <v/>
      </c>
      <c r="AT974" s="35" t="str">
        <f>IF(AND($D974&lt;=2028,Zisk!$D$10&gt;=2028),")","")</f>
        <v/>
      </c>
      <c r="AU974" s="38" t="str">
        <f>IF(AND(D974&lt;2028,2028&lt;=Zisk!$D$10),1,IF(D974=2028,0,""))</f>
        <v/>
      </c>
      <c r="AV974" s="39" t="str">
        <f>IF(AND($D974&lt;=2028,Zisk!$D$10&gt;=2029),"x","")</f>
        <v/>
      </c>
      <c r="AW974" s="35" t="str">
        <f>IF(AND($D974&lt;=2029,Zisk!$D$10&gt;=2029),"(","")</f>
        <v/>
      </c>
      <c r="AX974" s="35" t="str">
        <f>IF(AND($D974&lt;=2029,Zisk!$D$10&gt;=2029),"1","")</f>
        <v/>
      </c>
      <c r="AY974" s="35" t="str">
        <f>IF(AND($D974&lt;=2029,Zisk!$D$10&gt;=2029),"+","")</f>
        <v/>
      </c>
      <c r="AZ974" s="37" t="str">
        <f>IF(AND($D974&lt;=2029,Zisk!$D$10&gt;=2029),VstupniParametry_SKRYT!$D$13,"")</f>
        <v/>
      </c>
      <c r="BA974" s="35" t="str">
        <f>IF(AND($D974&lt;=2029,Zisk!$D$10&gt;=2029),")","")</f>
        <v/>
      </c>
      <c r="BB974" s="38" t="str">
        <f>IF(AND(D974&lt;2029,2029&lt;=Zisk!$D$10),1,IF(D974=2029,0,""))</f>
        <v/>
      </c>
      <c r="BC974" s="39" t="str">
        <f>IF(AND($D974&lt;=2029,Zisk!$D$10&gt;=2030),"x","")</f>
        <v/>
      </c>
      <c r="BD974" s="35" t="str">
        <f>IF(AND($D974&lt;=2030,Zisk!$D$10&gt;=2030),"(","")</f>
        <v/>
      </c>
      <c r="BE974" s="35" t="str">
        <f>IF(AND($D974&lt;=2030,Zisk!$D$10&gt;=2030),"1","")</f>
        <v/>
      </c>
      <c r="BF974" s="35" t="str">
        <f>IF(AND($D974&lt;=2030,Zisk!$D$10&gt;=2030),"+","")</f>
        <v/>
      </c>
      <c r="BG974" s="37" t="str">
        <f>IF(AND($D974&lt;=2030,Zisk!$D$10&gt;=2030),VstupniParametry_SKRYT!$D$14,"")</f>
        <v/>
      </c>
      <c r="BH974" s="35" t="str">
        <f>IF(AND($D974&lt;=2030,Zisk!$D$10&gt;=2030),")","")</f>
        <v/>
      </c>
      <c r="BI974" s="38" t="str">
        <f>IF(AND(D974&lt;2030,2030&lt;=Zisk!$D$10),1,IF(D974=2030,0,""))</f>
        <v/>
      </c>
      <c r="BJ974" s="40" t="s">
        <v>32</v>
      </c>
      <c r="BK974" s="37">
        <f t="shared" si="484"/>
        <v>1</v>
      </c>
      <c r="BL974" s="35" t="str">
        <f t="shared" si="485"/>
        <v>x</v>
      </c>
      <c r="BM974" s="41">
        <f t="shared" si="486"/>
        <v>1</v>
      </c>
      <c r="BN974" s="37" t="str">
        <f t="shared" si="487"/>
        <v>x</v>
      </c>
      <c r="BO974" s="41">
        <f t="shared" si="472"/>
        <v>1.018</v>
      </c>
      <c r="BP974" s="41" t="str">
        <f t="shared" si="473"/>
        <v/>
      </c>
      <c r="BQ974" s="41" t="str">
        <f t="shared" si="474"/>
        <v/>
      </c>
      <c r="BR974" s="41" t="str">
        <f t="shared" si="475"/>
        <v/>
      </c>
      <c r="BS974" s="41" t="str">
        <f t="shared" si="476"/>
        <v/>
      </c>
      <c r="BT974" s="41" t="str">
        <f t="shared" si="477"/>
        <v/>
      </c>
      <c r="BU974" s="41" t="str">
        <f t="shared" si="478"/>
        <v/>
      </c>
      <c r="BV974" s="41" t="str">
        <f t="shared" si="479"/>
        <v/>
      </c>
      <c r="BW974" s="41" t="str">
        <f t="shared" si="480"/>
        <v/>
      </c>
      <c r="BX974" s="41" t="str">
        <f t="shared" si="481"/>
        <v/>
      </c>
      <c r="BY974" s="41" t="str">
        <f t="shared" si="482"/>
        <v/>
      </c>
      <c r="BZ974" s="40" t="s">
        <v>32</v>
      </c>
      <c r="CA974" s="41">
        <f t="shared" si="483"/>
        <v>1.018</v>
      </c>
      <c r="CB974" s="35"/>
      <c r="CC974" s="36">
        <f>IF(D974&gt;Zisk!$D$10,"",E974*CA974)</f>
        <v>0</v>
      </c>
    </row>
    <row r="975" spans="2:81" x14ac:dyDescent="0.2">
      <c r="B975" s="28" t="str">
        <f>Zisk!B986</f>
        <v/>
      </c>
      <c r="C975" s="28">
        <f>Zisk!C986</f>
        <v>0</v>
      </c>
      <c r="D975" s="28">
        <f>Zisk!E986</f>
        <v>0</v>
      </c>
      <c r="E975" s="29">
        <f>Zisk!D986</f>
        <v>0</v>
      </c>
      <c r="F975" s="29"/>
      <c r="G975" s="28" t="str">
        <f t="shared" si="458"/>
        <v>(</v>
      </c>
      <c r="H975" s="28" t="str">
        <f t="shared" si="459"/>
        <v>1</v>
      </c>
      <c r="I975" s="28" t="str">
        <f t="shared" si="460"/>
        <v>+</v>
      </c>
      <c r="J975" s="30">
        <f>IF($D975&lt;=2021,VstupniParametry_SKRYT!$D$5,"")</f>
        <v>0.02</v>
      </c>
      <c r="K975" s="28" t="str">
        <f t="shared" si="461"/>
        <v>)</v>
      </c>
      <c r="L975" s="31">
        <f>IF($D975&lt;=2021,COUNTIF(Vypocet_SKRYT!T972:AS972,"&gt;=1"),"")</f>
        <v>0</v>
      </c>
      <c r="M975" s="32" t="str">
        <f t="shared" si="462"/>
        <v>x</v>
      </c>
      <c r="N975" s="28" t="str">
        <f t="shared" si="463"/>
        <v>(</v>
      </c>
      <c r="O975" s="28" t="str">
        <f t="shared" si="464"/>
        <v>1</v>
      </c>
      <c r="P975" s="28" t="str">
        <f t="shared" si="465"/>
        <v>+</v>
      </c>
      <c r="Q975" s="30">
        <f>IF($D975&lt;=2024,VstupniParametry_SKRYT!$D$6,"")</f>
        <v>0.06</v>
      </c>
      <c r="R975" s="28" t="str">
        <f t="shared" si="466"/>
        <v>)</v>
      </c>
      <c r="S975" s="31">
        <f>IF($D975&lt;=2024,COUNTIFS(Vypocet_SKRYT!AT972:AV972,"&gt;=1"),"")</f>
        <v>0</v>
      </c>
      <c r="T975" s="32" t="str">
        <f t="shared" si="467"/>
        <v>x</v>
      </c>
      <c r="U975" s="28" t="str">
        <f t="shared" si="468"/>
        <v>(</v>
      </c>
      <c r="V975" s="28" t="str">
        <f t="shared" si="469"/>
        <v>1</v>
      </c>
      <c r="W975" s="28" t="str">
        <f t="shared" si="470"/>
        <v>+</v>
      </c>
      <c r="X975" s="30">
        <f>IF($D975&lt;=2025,VstupniParametry_SKRYT!$D$9,"")</f>
        <v>1.7999999999999999E-2</v>
      </c>
      <c r="Y975" s="28" t="str">
        <f t="shared" si="471"/>
        <v>)</v>
      </c>
      <c r="Z975" s="31">
        <f>IF(AND(D975&lt;2025,2025&lt;=Zisk!$D$10),1,IF(D975=2025,0,""))</f>
        <v>1</v>
      </c>
      <c r="AA975" s="32" t="str">
        <f>IF(AND($D975&lt;=2025,Zisk!$D$10&gt;=2026),"x","")</f>
        <v/>
      </c>
      <c r="AB975" s="28" t="str">
        <f>IF(AND($D975&lt;=2026,Zisk!$D$10&gt;=2026),"(","")</f>
        <v/>
      </c>
      <c r="AC975" s="28" t="str">
        <f>IF(AND($D975&lt;=2026,Zisk!$D$10&gt;=2026),"1","")</f>
        <v/>
      </c>
      <c r="AD975" s="28" t="str">
        <f>IF(AND($D975&lt;=2026,Zisk!$D$10&gt;=2026),"+","")</f>
        <v/>
      </c>
      <c r="AE975" s="30" t="str">
        <f>IF(AND($D975&lt;=2026,Zisk!$D$10&gt;=2026),VstupniParametry_SKRYT!$D$10,"")</f>
        <v/>
      </c>
      <c r="AF975" s="28" t="str">
        <f>IF(AND($D975&lt;=2026,Zisk!$D$10&gt;=2026),")","")</f>
        <v/>
      </c>
      <c r="AG975" s="31" t="str">
        <f>IF(AND(D975&lt;2026,2026&lt;=Zisk!$D$10),1,IF(D975=2026,0,""))</f>
        <v/>
      </c>
      <c r="AH975" s="32" t="str">
        <f>IF(AND($D975&lt;=2026,Zisk!$D$10&gt;=2027),"x","")</f>
        <v/>
      </c>
      <c r="AI975" s="28" t="str">
        <f>IF(AND($D975&lt;=2027,Zisk!$D$10&gt;=2027),"(","")</f>
        <v/>
      </c>
      <c r="AJ975" s="28" t="str">
        <f>IF(AND($D975&lt;=2027,Zisk!$D$10&gt;=2027),"1","")</f>
        <v/>
      </c>
      <c r="AK975" s="28" t="str">
        <f>IF(AND($D975&lt;=2027,Zisk!$D$10&gt;=2027),"+","")</f>
        <v/>
      </c>
      <c r="AL975" s="30" t="str">
        <f>IF(AND($D975&lt;=2027,Zisk!$D$10&gt;=2027),VstupniParametry_SKRYT!$D$11,"")</f>
        <v/>
      </c>
      <c r="AM975" s="28" t="str">
        <f>IF(AND($D975&lt;=2027,Zisk!$D$10&gt;=2027),")","")</f>
        <v/>
      </c>
      <c r="AN975" s="31" t="str">
        <f>IF(AND(D975&lt;2027,2027&lt;=Zisk!$D$10),1,IF(D975=2027,0,""))</f>
        <v/>
      </c>
      <c r="AO975" s="32" t="str">
        <f>IF(AND($D975&lt;=2027,Zisk!$D$10&gt;=2028),"x","")</f>
        <v/>
      </c>
      <c r="AP975" s="28" t="str">
        <f>IF(AND($D975&lt;=2028,Zisk!$D$10&gt;=2028),"(","")</f>
        <v/>
      </c>
      <c r="AQ975" s="28" t="str">
        <f>IF(AND($D975&lt;=2028,Zisk!$D$10&gt;=2028),"1","")</f>
        <v/>
      </c>
      <c r="AR975" s="28" t="str">
        <f>IF(AND($D975&lt;=2028,Zisk!$D$10&gt;=2028),"+","")</f>
        <v/>
      </c>
      <c r="AS975" s="30" t="str">
        <f>IF(AND($D975&lt;=2028,Zisk!$D$10&gt;=2028),VstupniParametry_SKRYT!$D$12,"")</f>
        <v/>
      </c>
      <c r="AT975" s="28" t="str">
        <f>IF(AND($D975&lt;=2028,Zisk!$D$10&gt;=2028),")","")</f>
        <v/>
      </c>
      <c r="AU975" s="31" t="str">
        <f>IF(AND(D975&lt;2028,2028&lt;=Zisk!$D$10),1,IF(D975=2028,0,""))</f>
        <v/>
      </c>
      <c r="AV975" s="32" t="str">
        <f>IF(AND($D975&lt;=2028,Zisk!$D$10&gt;=2029),"x","")</f>
        <v/>
      </c>
      <c r="AW975" s="28" t="str">
        <f>IF(AND($D975&lt;=2029,Zisk!$D$10&gt;=2029),"(","")</f>
        <v/>
      </c>
      <c r="AX975" s="28" t="str">
        <f>IF(AND($D975&lt;=2029,Zisk!$D$10&gt;=2029),"1","")</f>
        <v/>
      </c>
      <c r="AY975" s="28" t="str">
        <f>IF(AND($D975&lt;=2029,Zisk!$D$10&gt;=2029),"+","")</f>
        <v/>
      </c>
      <c r="AZ975" s="30" t="str">
        <f>IF(AND($D975&lt;=2029,Zisk!$D$10&gt;=2029),VstupniParametry_SKRYT!$D$13,"")</f>
        <v/>
      </c>
      <c r="BA975" s="28" t="str">
        <f>IF(AND($D975&lt;=2029,Zisk!$D$10&gt;=2029),")","")</f>
        <v/>
      </c>
      <c r="BB975" s="31" t="str">
        <f>IF(AND(D975&lt;2029,2029&lt;=Zisk!$D$10),1,IF(D975=2029,0,""))</f>
        <v/>
      </c>
      <c r="BC975" s="32" t="str">
        <f>IF(AND($D975&lt;=2029,Zisk!$D$10&gt;=2030),"x","")</f>
        <v/>
      </c>
      <c r="BD975" s="28" t="str">
        <f>IF(AND($D975&lt;=2030,Zisk!$D$10&gt;=2030),"(","")</f>
        <v/>
      </c>
      <c r="BE975" s="28" t="str">
        <f>IF(AND($D975&lt;=2030,Zisk!$D$10&gt;=2030),"1","")</f>
        <v/>
      </c>
      <c r="BF975" s="28" t="str">
        <f>IF(AND($D975&lt;=2030,Zisk!$D$10&gt;=2030),"+","")</f>
        <v/>
      </c>
      <c r="BG975" s="30" t="str">
        <f>IF(AND($D975&lt;=2030,Zisk!$D$10&gt;=2030),VstupniParametry_SKRYT!$D$14,"")</f>
        <v/>
      </c>
      <c r="BH975" s="28" t="str">
        <f>IF(AND($D975&lt;=2030,Zisk!$D$10&gt;=2030),")","")</f>
        <v/>
      </c>
      <c r="BI975" s="31" t="str">
        <f>IF(AND(D975&lt;2030,2030&lt;=Zisk!$D$10),1,IF(D975=2030,0,""))</f>
        <v/>
      </c>
      <c r="BJ975" s="33" t="s">
        <v>32</v>
      </c>
      <c r="BK975" s="30">
        <f t="shared" si="484"/>
        <v>1</v>
      </c>
      <c r="BL975" s="28" t="str">
        <f t="shared" si="485"/>
        <v>x</v>
      </c>
      <c r="BM975" s="34">
        <f t="shared" si="486"/>
        <v>1</v>
      </c>
      <c r="BN975" s="30" t="str">
        <f t="shared" si="487"/>
        <v>x</v>
      </c>
      <c r="BO975" s="34">
        <f t="shared" si="472"/>
        <v>1.018</v>
      </c>
      <c r="BP975" s="34" t="str">
        <f t="shared" si="473"/>
        <v/>
      </c>
      <c r="BQ975" s="34" t="str">
        <f t="shared" si="474"/>
        <v/>
      </c>
      <c r="BR975" s="34" t="str">
        <f t="shared" si="475"/>
        <v/>
      </c>
      <c r="BS975" s="34" t="str">
        <f t="shared" si="476"/>
        <v/>
      </c>
      <c r="BT975" s="34" t="str">
        <f t="shared" si="477"/>
        <v/>
      </c>
      <c r="BU975" s="34" t="str">
        <f t="shared" si="478"/>
        <v/>
      </c>
      <c r="BV975" s="34" t="str">
        <f t="shared" si="479"/>
        <v/>
      </c>
      <c r="BW975" s="34" t="str">
        <f t="shared" si="480"/>
        <v/>
      </c>
      <c r="BX975" s="34" t="str">
        <f t="shared" si="481"/>
        <v/>
      </c>
      <c r="BY975" s="34" t="str">
        <f t="shared" si="482"/>
        <v/>
      </c>
      <c r="BZ975" s="33" t="s">
        <v>32</v>
      </c>
      <c r="CA975" s="34">
        <f t="shared" si="483"/>
        <v>1.018</v>
      </c>
      <c r="CB975" s="28"/>
      <c r="CC975" s="29">
        <f>IF(D975&gt;Zisk!$D$10,"",E975*CA975)</f>
        <v>0</v>
      </c>
    </row>
    <row r="976" spans="2:81" x14ac:dyDescent="0.2">
      <c r="B976" s="35" t="str">
        <f>Zisk!B987</f>
        <v/>
      </c>
      <c r="C976" s="35">
        <f>Zisk!C987</f>
        <v>0</v>
      </c>
      <c r="D976" s="35">
        <f>Zisk!E987</f>
        <v>0</v>
      </c>
      <c r="E976" s="36">
        <f>Zisk!D987</f>
        <v>0</v>
      </c>
      <c r="F976" s="36"/>
      <c r="G976" s="35" t="str">
        <f t="shared" si="458"/>
        <v>(</v>
      </c>
      <c r="H976" s="35" t="str">
        <f t="shared" si="459"/>
        <v>1</v>
      </c>
      <c r="I976" s="35" t="str">
        <f t="shared" si="460"/>
        <v>+</v>
      </c>
      <c r="J976" s="37">
        <f>IF($D976&lt;=2021,VstupniParametry_SKRYT!$D$5,"")</f>
        <v>0.02</v>
      </c>
      <c r="K976" s="35" t="str">
        <f t="shared" si="461"/>
        <v>)</v>
      </c>
      <c r="L976" s="38">
        <f>IF($D976&lt;=2021,COUNTIF(Vypocet_SKRYT!T973:AS973,"&gt;=1"),"")</f>
        <v>0</v>
      </c>
      <c r="M976" s="39" t="str">
        <f t="shared" si="462"/>
        <v>x</v>
      </c>
      <c r="N976" s="35" t="str">
        <f t="shared" si="463"/>
        <v>(</v>
      </c>
      <c r="O976" s="35" t="str">
        <f t="shared" si="464"/>
        <v>1</v>
      </c>
      <c r="P976" s="35" t="str">
        <f t="shared" si="465"/>
        <v>+</v>
      </c>
      <c r="Q976" s="37">
        <f>IF($D976&lt;=2024,VstupniParametry_SKRYT!$D$6,"")</f>
        <v>0.06</v>
      </c>
      <c r="R976" s="35" t="str">
        <f t="shared" si="466"/>
        <v>)</v>
      </c>
      <c r="S976" s="38">
        <f>IF($D976&lt;=2024,COUNTIFS(Vypocet_SKRYT!AT973:AV973,"&gt;=1"),"")</f>
        <v>0</v>
      </c>
      <c r="T976" s="39" t="str">
        <f t="shared" si="467"/>
        <v>x</v>
      </c>
      <c r="U976" s="35" t="str">
        <f t="shared" si="468"/>
        <v>(</v>
      </c>
      <c r="V976" s="35" t="str">
        <f t="shared" si="469"/>
        <v>1</v>
      </c>
      <c r="W976" s="35" t="str">
        <f t="shared" si="470"/>
        <v>+</v>
      </c>
      <c r="X976" s="37">
        <f>IF($D976&lt;=2025,VstupniParametry_SKRYT!$D$9,"")</f>
        <v>1.7999999999999999E-2</v>
      </c>
      <c r="Y976" s="35" t="str">
        <f t="shared" si="471"/>
        <v>)</v>
      </c>
      <c r="Z976" s="38">
        <f>IF(AND(D976&lt;2025,2025&lt;=Zisk!$D$10),1,IF(D976=2025,0,""))</f>
        <v>1</v>
      </c>
      <c r="AA976" s="39" t="str">
        <f>IF(AND($D976&lt;=2025,Zisk!$D$10&gt;=2026),"x","")</f>
        <v/>
      </c>
      <c r="AB976" s="35" t="str">
        <f>IF(AND($D976&lt;=2026,Zisk!$D$10&gt;=2026),"(","")</f>
        <v/>
      </c>
      <c r="AC976" s="35" t="str">
        <f>IF(AND($D976&lt;=2026,Zisk!$D$10&gt;=2026),"1","")</f>
        <v/>
      </c>
      <c r="AD976" s="35" t="str">
        <f>IF(AND($D976&lt;=2026,Zisk!$D$10&gt;=2026),"+","")</f>
        <v/>
      </c>
      <c r="AE976" s="37" t="str">
        <f>IF(AND($D976&lt;=2026,Zisk!$D$10&gt;=2026),VstupniParametry_SKRYT!$D$10,"")</f>
        <v/>
      </c>
      <c r="AF976" s="35" t="str">
        <f>IF(AND($D976&lt;=2026,Zisk!$D$10&gt;=2026),")","")</f>
        <v/>
      </c>
      <c r="AG976" s="38" t="str">
        <f>IF(AND(D976&lt;2026,2026&lt;=Zisk!$D$10),1,IF(D976=2026,0,""))</f>
        <v/>
      </c>
      <c r="AH976" s="39" t="str">
        <f>IF(AND($D976&lt;=2026,Zisk!$D$10&gt;=2027),"x","")</f>
        <v/>
      </c>
      <c r="AI976" s="35" t="str">
        <f>IF(AND($D976&lt;=2027,Zisk!$D$10&gt;=2027),"(","")</f>
        <v/>
      </c>
      <c r="AJ976" s="35" t="str">
        <f>IF(AND($D976&lt;=2027,Zisk!$D$10&gt;=2027),"1","")</f>
        <v/>
      </c>
      <c r="AK976" s="35" t="str">
        <f>IF(AND($D976&lt;=2027,Zisk!$D$10&gt;=2027),"+","")</f>
        <v/>
      </c>
      <c r="AL976" s="37" t="str">
        <f>IF(AND($D976&lt;=2027,Zisk!$D$10&gt;=2027),VstupniParametry_SKRYT!$D$11,"")</f>
        <v/>
      </c>
      <c r="AM976" s="35" t="str">
        <f>IF(AND($D976&lt;=2027,Zisk!$D$10&gt;=2027),")","")</f>
        <v/>
      </c>
      <c r="AN976" s="38" t="str">
        <f>IF(AND(D976&lt;2027,2027&lt;=Zisk!$D$10),1,IF(D976=2027,0,""))</f>
        <v/>
      </c>
      <c r="AO976" s="39" t="str">
        <f>IF(AND($D976&lt;=2027,Zisk!$D$10&gt;=2028),"x","")</f>
        <v/>
      </c>
      <c r="AP976" s="35" t="str">
        <f>IF(AND($D976&lt;=2028,Zisk!$D$10&gt;=2028),"(","")</f>
        <v/>
      </c>
      <c r="AQ976" s="35" t="str">
        <f>IF(AND($D976&lt;=2028,Zisk!$D$10&gt;=2028),"1","")</f>
        <v/>
      </c>
      <c r="AR976" s="35" t="str">
        <f>IF(AND($D976&lt;=2028,Zisk!$D$10&gt;=2028),"+","")</f>
        <v/>
      </c>
      <c r="AS976" s="37" t="str">
        <f>IF(AND($D976&lt;=2028,Zisk!$D$10&gt;=2028),VstupniParametry_SKRYT!$D$12,"")</f>
        <v/>
      </c>
      <c r="AT976" s="35" t="str">
        <f>IF(AND($D976&lt;=2028,Zisk!$D$10&gt;=2028),")","")</f>
        <v/>
      </c>
      <c r="AU976" s="38" t="str">
        <f>IF(AND(D976&lt;2028,2028&lt;=Zisk!$D$10),1,IF(D976=2028,0,""))</f>
        <v/>
      </c>
      <c r="AV976" s="39" t="str">
        <f>IF(AND($D976&lt;=2028,Zisk!$D$10&gt;=2029),"x","")</f>
        <v/>
      </c>
      <c r="AW976" s="35" t="str">
        <f>IF(AND($D976&lt;=2029,Zisk!$D$10&gt;=2029),"(","")</f>
        <v/>
      </c>
      <c r="AX976" s="35" t="str">
        <f>IF(AND($D976&lt;=2029,Zisk!$D$10&gt;=2029),"1","")</f>
        <v/>
      </c>
      <c r="AY976" s="35" t="str">
        <f>IF(AND($D976&lt;=2029,Zisk!$D$10&gt;=2029),"+","")</f>
        <v/>
      </c>
      <c r="AZ976" s="37" t="str">
        <f>IF(AND($D976&lt;=2029,Zisk!$D$10&gt;=2029),VstupniParametry_SKRYT!$D$13,"")</f>
        <v/>
      </c>
      <c r="BA976" s="35" t="str">
        <f>IF(AND($D976&lt;=2029,Zisk!$D$10&gt;=2029),")","")</f>
        <v/>
      </c>
      <c r="BB976" s="38" t="str">
        <f>IF(AND(D976&lt;2029,2029&lt;=Zisk!$D$10),1,IF(D976=2029,0,""))</f>
        <v/>
      </c>
      <c r="BC976" s="39" t="str">
        <f>IF(AND($D976&lt;=2029,Zisk!$D$10&gt;=2030),"x","")</f>
        <v/>
      </c>
      <c r="BD976" s="35" t="str">
        <f>IF(AND($D976&lt;=2030,Zisk!$D$10&gt;=2030),"(","")</f>
        <v/>
      </c>
      <c r="BE976" s="35" t="str">
        <f>IF(AND($D976&lt;=2030,Zisk!$D$10&gt;=2030),"1","")</f>
        <v/>
      </c>
      <c r="BF976" s="35" t="str">
        <f>IF(AND($D976&lt;=2030,Zisk!$D$10&gt;=2030),"+","")</f>
        <v/>
      </c>
      <c r="BG976" s="37" t="str">
        <f>IF(AND($D976&lt;=2030,Zisk!$D$10&gt;=2030),VstupniParametry_SKRYT!$D$14,"")</f>
        <v/>
      </c>
      <c r="BH976" s="35" t="str">
        <f>IF(AND($D976&lt;=2030,Zisk!$D$10&gt;=2030),")","")</f>
        <v/>
      </c>
      <c r="BI976" s="38" t="str">
        <f>IF(AND(D976&lt;2030,2030&lt;=Zisk!$D$10),1,IF(D976=2030,0,""))</f>
        <v/>
      </c>
      <c r="BJ976" s="40" t="s">
        <v>32</v>
      </c>
      <c r="BK976" s="37">
        <f t="shared" si="484"/>
        <v>1</v>
      </c>
      <c r="BL976" s="35" t="str">
        <f t="shared" si="485"/>
        <v>x</v>
      </c>
      <c r="BM976" s="41">
        <f t="shared" si="486"/>
        <v>1</v>
      </c>
      <c r="BN976" s="37" t="str">
        <f t="shared" si="487"/>
        <v>x</v>
      </c>
      <c r="BO976" s="41">
        <f t="shared" si="472"/>
        <v>1.018</v>
      </c>
      <c r="BP976" s="41" t="str">
        <f t="shared" si="473"/>
        <v/>
      </c>
      <c r="BQ976" s="41" t="str">
        <f t="shared" si="474"/>
        <v/>
      </c>
      <c r="BR976" s="41" t="str">
        <f t="shared" si="475"/>
        <v/>
      </c>
      <c r="BS976" s="41" t="str">
        <f t="shared" si="476"/>
        <v/>
      </c>
      <c r="BT976" s="41" t="str">
        <f t="shared" si="477"/>
        <v/>
      </c>
      <c r="BU976" s="41" t="str">
        <f t="shared" si="478"/>
        <v/>
      </c>
      <c r="BV976" s="41" t="str">
        <f t="shared" si="479"/>
        <v/>
      </c>
      <c r="BW976" s="41" t="str">
        <f t="shared" si="480"/>
        <v/>
      </c>
      <c r="BX976" s="41" t="str">
        <f t="shared" si="481"/>
        <v/>
      </c>
      <c r="BY976" s="41" t="str">
        <f t="shared" si="482"/>
        <v/>
      </c>
      <c r="BZ976" s="40" t="s">
        <v>32</v>
      </c>
      <c r="CA976" s="41">
        <f t="shared" si="483"/>
        <v>1.018</v>
      </c>
      <c r="CB976" s="35"/>
      <c r="CC976" s="36">
        <f>IF(D976&gt;Zisk!$D$10,"",E976*CA976)</f>
        <v>0</v>
      </c>
    </row>
    <row r="977" spans="2:81" x14ac:dyDescent="0.2">
      <c r="B977" s="28" t="str">
        <f>Zisk!B988</f>
        <v/>
      </c>
      <c r="C977" s="28">
        <f>Zisk!C988</f>
        <v>0</v>
      </c>
      <c r="D977" s="28">
        <f>Zisk!E988</f>
        <v>0</v>
      </c>
      <c r="E977" s="29">
        <f>Zisk!D988</f>
        <v>0</v>
      </c>
      <c r="F977" s="29"/>
      <c r="G977" s="28" t="str">
        <f t="shared" si="458"/>
        <v>(</v>
      </c>
      <c r="H977" s="28" t="str">
        <f t="shared" si="459"/>
        <v>1</v>
      </c>
      <c r="I977" s="28" t="str">
        <f t="shared" si="460"/>
        <v>+</v>
      </c>
      <c r="J977" s="30">
        <f>IF($D977&lt;=2021,VstupniParametry_SKRYT!$D$5,"")</f>
        <v>0.02</v>
      </c>
      <c r="K977" s="28" t="str">
        <f t="shared" si="461"/>
        <v>)</v>
      </c>
      <c r="L977" s="31">
        <f>IF($D977&lt;=2021,COUNTIF(Vypocet_SKRYT!T974:AS974,"&gt;=1"),"")</f>
        <v>0</v>
      </c>
      <c r="M977" s="32" t="str">
        <f t="shared" si="462"/>
        <v>x</v>
      </c>
      <c r="N977" s="28" t="str">
        <f t="shared" si="463"/>
        <v>(</v>
      </c>
      <c r="O977" s="28" t="str">
        <f t="shared" si="464"/>
        <v>1</v>
      </c>
      <c r="P977" s="28" t="str">
        <f t="shared" si="465"/>
        <v>+</v>
      </c>
      <c r="Q977" s="30">
        <f>IF($D977&lt;=2024,VstupniParametry_SKRYT!$D$6,"")</f>
        <v>0.06</v>
      </c>
      <c r="R977" s="28" t="str">
        <f t="shared" si="466"/>
        <v>)</v>
      </c>
      <c r="S977" s="31">
        <f>IF($D977&lt;=2024,COUNTIFS(Vypocet_SKRYT!AT974:AV974,"&gt;=1"),"")</f>
        <v>0</v>
      </c>
      <c r="T977" s="32" t="str">
        <f t="shared" si="467"/>
        <v>x</v>
      </c>
      <c r="U977" s="28" t="str">
        <f t="shared" si="468"/>
        <v>(</v>
      </c>
      <c r="V977" s="28" t="str">
        <f t="shared" si="469"/>
        <v>1</v>
      </c>
      <c r="W977" s="28" t="str">
        <f t="shared" si="470"/>
        <v>+</v>
      </c>
      <c r="X977" s="30">
        <f>IF($D977&lt;=2025,VstupniParametry_SKRYT!$D$9,"")</f>
        <v>1.7999999999999999E-2</v>
      </c>
      <c r="Y977" s="28" t="str">
        <f t="shared" si="471"/>
        <v>)</v>
      </c>
      <c r="Z977" s="31">
        <f>IF(AND(D977&lt;2025,2025&lt;=Zisk!$D$10),1,IF(D977=2025,0,""))</f>
        <v>1</v>
      </c>
      <c r="AA977" s="32" t="str">
        <f>IF(AND($D977&lt;=2025,Zisk!$D$10&gt;=2026),"x","")</f>
        <v/>
      </c>
      <c r="AB977" s="28" t="str">
        <f>IF(AND($D977&lt;=2026,Zisk!$D$10&gt;=2026),"(","")</f>
        <v/>
      </c>
      <c r="AC977" s="28" t="str">
        <f>IF(AND($D977&lt;=2026,Zisk!$D$10&gt;=2026),"1","")</f>
        <v/>
      </c>
      <c r="AD977" s="28" t="str">
        <f>IF(AND($D977&lt;=2026,Zisk!$D$10&gt;=2026),"+","")</f>
        <v/>
      </c>
      <c r="AE977" s="30" t="str">
        <f>IF(AND($D977&lt;=2026,Zisk!$D$10&gt;=2026),VstupniParametry_SKRYT!$D$10,"")</f>
        <v/>
      </c>
      <c r="AF977" s="28" t="str">
        <f>IF(AND($D977&lt;=2026,Zisk!$D$10&gt;=2026),")","")</f>
        <v/>
      </c>
      <c r="AG977" s="31" t="str">
        <f>IF(AND(D977&lt;2026,2026&lt;=Zisk!$D$10),1,IF(D977=2026,0,""))</f>
        <v/>
      </c>
      <c r="AH977" s="32" t="str">
        <f>IF(AND($D977&lt;=2026,Zisk!$D$10&gt;=2027),"x","")</f>
        <v/>
      </c>
      <c r="AI977" s="28" t="str">
        <f>IF(AND($D977&lt;=2027,Zisk!$D$10&gt;=2027),"(","")</f>
        <v/>
      </c>
      <c r="AJ977" s="28" t="str">
        <f>IF(AND($D977&lt;=2027,Zisk!$D$10&gt;=2027),"1","")</f>
        <v/>
      </c>
      <c r="AK977" s="28" t="str">
        <f>IF(AND($D977&lt;=2027,Zisk!$D$10&gt;=2027),"+","")</f>
        <v/>
      </c>
      <c r="AL977" s="30" t="str">
        <f>IF(AND($D977&lt;=2027,Zisk!$D$10&gt;=2027),VstupniParametry_SKRYT!$D$11,"")</f>
        <v/>
      </c>
      <c r="AM977" s="28" t="str">
        <f>IF(AND($D977&lt;=2027,Zisk!$D$10&gt;=2027),")","")</f>
        <v/>
      </c>
      <c r="AN977" s="31" t="str">
        <f>IF(AND(D977&lt;2027,2027&lt;=Zisk!$D$10),1,IF(D977=2027,0,""))</f>
        <v/>
      </c>
      <c r="AO977" s="32" t="str">
        <f>IF(AND($D977&lt;=2027,Zisk!$D$10&gt;=2028),"x","")</f>
        <v/>
      </c>
      <c r="AP977" s="28" t="str">
        <f>IF(AND($D977&lt;=2028,Zisk!$D$10&gt;=2028),"(","")</f>
        <v/>
      </c>
      <c r="AQ977" s="28" t="str">
        <f>IF(AND($D977&lt;=2028,Zisk!$D$10&gt;=2028),"1","")</f>
        <v/>
      </c>
      <c r="AR977" s="28" t="str">
        <f>IF(AND($D977&lt;=2028,Zisk!$D$10&gt;=2028),"+","")</f>
        <v/>
      </c>
      <c r="AS977" s="30" t="str">
        <f>IF(AND($D977&lt;=2028,Zisk!$D$10&gt;=2028),VstupniParametry_SKRYT!$D$12,"")</f>
        <v/>
      </c>
      <c r="AT977" s="28" t="str">
        <f>IF(AND($D977&lt;=2028,Zisk!$D$10&gt;=2028),")","")</f>
        <v/>
      </c>
      <c r="AU977" s="31" t="str">
        <f>IF(AND(D977&lt;2028,2028&lt;=Zisk!$D$10),1,IF(D977=2028,0,""))</f>
        <v/>
      </c>
      <c r="AV977" s="32" t="str">
        <f>IF(AND($D977&lt;=2028,Zisk!$D$10&gt;=2029),"x","")</f>
        <v/>
      </c>
      <c r="AW977" s="28" t="str">
        <f>IF(AND($D977&lt;=2029,Zisk!$D$10&gt;=2029),"(","")</f>
        <v/>
      </c>
      <c r="AX977" s="28" t="str">
        <f>IF(AND($D977&lt;=2029,Zisk!$D$10&gt;=2029),"1","")</f>
        <v/>
      </c>
      <c r="AY977" s="28" t="str">
        <f>IF(AND($D977&lt;=2029,Zisk!$D$10&gt;=2029),"+","")</f>
        <v/>
      </c>
      <c r="AZ977" s="30" t="str">
        <f>IF(AND($D977&lt;=2029,Zisk!$D$10&gt;=2029),VstupniParametry_SKRYT!$D$13,"")</f>
        <v/>
      </c>
      <c r="BA977" s="28" t="str">
        <f>IF(AND($D977&lt;=2029,Zisk!$D$10&gt;=2029),")","")</f>
        <v/>
      </c>
      <c r="BB977" s="31" t="str">
        <f>IF(AND(D977&lt;2029,2029&lt;=Zisk!$D$10),1,IF(D977=2029,0,""))</f>
        <v/>
      </c>
      <c r="BC977" s="32" t="str">
        <f>IF(AND($D977&lt;=2029,Zisk!$D$10&gt;=2030),"x","")</f>
        <v/>
      </c>
      <c r="BD977" s="28" t="str">
        <f>IF(AND($D977&lt;=2030,Zisk!$D$10&gt;=2030),"(","")</f>
        <v/>
      </c>
      <c r="BE977" s="28" t="str">
        <f>IF(AND($D977&lt;=2030,Zisk!$D$10&gt;=2030),"1","")</f>
        <v/>
      </c>
      <c r="BF977" s="28" t="str">
        <f>IF(AND($D977&lt;=2030,Zisk!$D$10&gt;=2030),"+","")</f>
        <v/>
      </c>
      <c r="BG977" s="30" t="str">
        <f>IF(AND($D977&lt;=2030,Zisk!$D$10&gt;=2030),VstupniParametry_SKRYT!$D$14,"")</f>
        <v/>
      </c>
      <c r="BH977" s="28" t="str">
        <f>IF(AND($D977&lt;=2030,Zisk!$D$10&gt;=2030),")","")</f>
        <v/>
      </c>
      <c r="BI977" s="31" t="str">
        <f>IF(AND(D977&lt;2030,2030&lt;=Zisk!$D$10),1,IF(D977=2030,0,""))</f>
        <v/>
      </c>
      <c r="BJ977" s="33" t="s">
        <v>32</v>
      </c>
      <c r="BK977" s="30">
        <f t="shared" si="484"/>
        <v>1</v>
      </c>
      <c r="BL977" s="28" t="str">
        <f t="shared" si="485"/>
        <v>x</v>
      </c>
      <c r="BM977" s="34">
        <f t="shared" si="486"/>
        <v>1</v>
      </c>
      <c r="BN977" s="30" t="str">
        <f t="shared" si="487"/>
        <v>x</v>
      </c>
      <c r="BO977" s="34">
        <f t="shared" si="472"/>
        <v>1.018</v>
      </c>
      <c r="BP977" s="34" t="str">
        <f t="shared" si="473"/>
        <v/>
      </c>
      <c r="BQ977" s="34" t="str">
        <f t="shared" si="474"/>
        <v/>
      </c>
      <c r="BR977" s="34" t="str">
        <f t="shared" si="475"/>
        <v/>
      </c>
      <c r="BS977" s="34" t="str">
        <f t="shared" si="476"/>
        <v/>
      </c>
      <c r="BT977" s="34" t="str">
        <f t="shared" si="477"/>
        <v/>
      </c>
      <c r="BU977" s="34" t="str">
        <f t="shared" si="478"/>
        <v/>
      </c>
      <c r="BV977" s="34" t="str">
        <f t="shared" si="479"/>
        <v/>
      </c>
      <c r="BW977" s="34" t="str">
        <f t="shared" si="480"/>
        <v/>
      </c>
      <c r="BX977" s="34" t="str">
        <f t="shared" si="481"/>
        <v/>
      </c>
      <c r="BY977" s="34" t="str">
        <f t="shared" si="482"/>
        <v/>
      </c>
      <c r="BZ977" s="33" t="s">
        <v>32</v>
      </c>
      <c r="CA977" s="34">
        <f t="shared" si="483"/>
        <v>1.018</v>
      </c>
      <c r="CB977" s="28"/>
      <c r="CC977" s="29">
        <f>IF(D977&gt;Zisk!$D$10,"",E977*CA977)</f>
        <v>0</v>
      </c>
    </row>
    <row r="978" spans="2:81" x14ac:dyDescent="0.2">
      <c r="B978" s="35" t="str">
        <f>Zisk!B989</f>
        <v/>
      </c>
      <c r="C978" s="35">
        <f>Zisk!C989</f>
        <v>0</v>
      </c>
      <c r="D978" s="35">
        <f>Zisk!E989</f>
        <v>0</v>
      </c>
      <c r="E978" s="36">
        <f>Zisk!D989</f>
        <v>0</v>
      </c>
      <c r="F978" s="36"/>
      <c r="G978" s="35" t="str">
        <f t="shared" si="458"/>
        <v>(</v>
      </c>
      <c r="H978" s="35" t="str">
        <f t="shared" si="459"/>
        <v>1</v>
      </c>
      <c r="I978" s="35" t="str">
        <f t="shared" si="460"/>
        <v>+</v>
      </c>
      <c r="J978" s="37">
        <f>IF($D978&lt;=2021,VstupniParametry_SKRYT!$D$5,"")</f>
        <v>0.02</v>
      </c>
      <c r="K978" s="35" t="str">
        <f t="shared" si="461"/>
        <v>)</v>
      </c>
      <c r="L978" s="38">
        <f>IF($D978&lt;=2021,COUNTIF(Vypocet_SKRYT!T975:AS975,"&gt;=1"),"")</f>
        <v>0</v>
      </c>
      <c r="M978" s="39" t="str">
        <f t="shared" si="462"/>
        <v>x</v>
      </c>
      <c r="N978" s="35" t="str">
        <f t="shared" si="463"/>
        <v>(</v>
      </c>
      <c r="O978" s="35" t="str">
        <f t="shared" si="464"/>
        <v>1</v>
      </c>
      <c r="P978" s="35" t="str">
        <f t="shared" si="465"/>
        <v>+</v>
      </c>
      <c r="Q978" s="37">
        <f>IF($D978&lt;=2024,VstupniParametry_SKRYT!$D$6,"")</f>
        <v>0.06</v>
      </c>
      <c r="R978" s="35" t="str">
        <f t="shared" si="466"/>
        <v>)</v>
      </c>
      <c r="S978" s="38">
        <f>IF($D978&lt;=2024,COUNTIFS(Vypocet_SKRYT!AT975:AV975,"&gt;=1"),"")</f>
        <v>0</v>
      </c>
      <c r="T978" s="39" t="str">
        <f t="shared" si="467"/>
        <v>x</v>
      </c>
      <c r="U978" s="35" t="str">
        <f t="shared" si="468"/>
        <v>(</v>
      </c>
      <c r="V978" s="35" t="str">
        <f t="shared" si="469"/>
        <v>1</v>
      </c>
      <c r="W978" s="35" t="str">
        <f t="shared" si="470"/>
        <v>+</v>
      </c>
      <c r="X978" s="37">
        <f>IF($D978&lt;=2025,VstupniParametry_SKRYT!$D$9,"")</f>
        <v>1.7999999999999999E-2</v>
      </c>
      <c r="Y978" s="35" t="str">
        <f t="shared" si="471"/>
        <v>)</v>
      </c>
      <c r="Z978" s="38">
        <f>IF(AND(D978&lt;2025,2025&lt;=Zisk!$D$10),1,IF(D978=2025,0,""))</f>
        <v>1</v>
      </c>
      <c r="AA978" s="39" t="str">
        <f>IF(AND($D978&lt;=2025,Zisk!$D$10&gt;=2026),"x","")</f>
        <v/>
      </c>
      <c r="AB978" s="35" t="str">
        <f>IF(AND($D978&lt;=2026,Zisk!$D$10&gt;=2026),"(","")</f>
        <v/>
      </c>
      <c r="AC978" s="35" t="str">
        <f>IF(AND($D978&lt;=2026,Zisk!$D$10&gt;=2026),"1","")</f>
        <v/>
      </c>
      <c r="AD978" s="35" t="str">
        <f>IF(AND($D978&lt;=2026,Zisk!$D$10&gt;=2026),"+","")</f>
        <v/>
      </c>
      <c r="AE978" s="37" t="str">
        <f>IF(AND($D978&lt;=2026,Zisk!$D$10&gt;=2026),VstupniParametry_SKRYT!$D$10,"")</f>
        <v/>
      </c>
      <c r="AF978" s="35" t="str">
        <f>IF(AND($D978&lt;=2026,Zisk!$D$10&gt;=2026),")","")</f>
        <v/>
      </c>
      <c r="AG978" s="38" t="str">
        <f>IF(AND(D978&lt;2026,2026&lt;=Zisk!$D$10),1,IF(D978=2026,0,""))</f>
        <v/>
      </c>
      <c r="AH978" s="39" t="str">
        <f>IF(AND($D978&lt;=2026,Zisk!$D$10&gt;=2027),"x","")</f>
        <v/>
      </c>
      <c r="AI978" s="35" t="str">
        <f>IF(AND($D978&lt;=2027,Zisk!$D$10&gt;=2027),"(","")</f>
        <v/>
      </c>
      <c r="AJ978" s="35" t="str">
        <f>IF(AND($D978&lt;=2027,Zisk!$D$10&gt;=2027),"1","")</f>
        <v/>
      </c>
      <c r="AK978" s="35" t="str">
        <f>IF(AND($D978&lt;=2027,Zisk!$D$10&gt;=2027),"+","")</f>
        <v/>
      </c>
      <c r="AL978" s="37" t="str">
        <f>IF(AND($D978&lt;=2027,Zisk!$D$10&gt;=2027),VstupniParametry_SKRYT!$D$11,"")</f>
        <v/>
      </c>
      <c r="AM978" s="35" t="str">
        <f>IF(AND($D978&lt;=2027,Zisk!$D$10&gt;=2027),")","")</f>
        <v/>
      </c>
      <c r="AN978" s="38" t="str">
        <f>IF(AND(D978&lt;2027,2027&lt;=Zisk!$D$10),1,IF(D978=2027,0,""))</f>
        <v/>
      </c>
      <c r="AO978" s="39" t="str">
        <f>IF(AND($D978&lt;=2027,Zisk!$D$10&gt;=2028),"x","")</f>
        <v/>
      </c>
      <c r="AP978" s="35" t="str">
        <f>IF(AND($D978&lt;=2028,Zisk!$D$10&gt;=2028),"(","")</f>
        <v/>
      </c>
      <c r="AQ978" s="35" t="str">
        <f>IF(AND($D978&lt;=2028,Zisk!$D$10&gt;=2028),"1","")</f>
        <v/>
      </c>
      <c r="AR978" s="35" t="str">
        <f>IF(AND($D978&lt;=2028,Zisk!$D$10&gt;=2028),"+","")</f>
        <v/>
      </c>
      <c r="AS978" s="37" t="str">
        <f>IF(AND($D978&lt;=2028,Zisk!$D$10&gt;=2028),VstupniParametry_SKRYT!$D$12,"")</f>
        <v/>
      </c>
      <c r="AT978" s="35" t="str">
        <f>IF(AND($D978&lt;=2028,Zisk!$D$10&gt;=2028),")","")</f>
        <v/>
      </c>
      <c r="AU978" s="38" t="str">
        <f>IF(AND(D978&lt;2028,2028&lt;=Zisk!$D$10),1,IF(D978=2028,0,""))</f>
        <v/>
      </c>
      <c r="AV978" s="39" t="str">
        <f>IF(AND($D978&lt;=2028,Zisk!$D$10&gt;=2029),"x","")</f>
        <v/>
      </c>
      <c r="AW978" s="35" t="str">
        <f>IF(AND($D978&lt;=2029,Zisk!$D$10&gt;=2029),"(","")</f>
        <v/>
      </c>
      <c r="AX978" s="35" t="str">
        <f>IF(AND($D978&lt;=2029,Zisk!$D$10&gt;=2029),"1","")</f>
        <v/>
      </c>
      <c r="AY978" s="35" t="str">
        <f>IF(AND($D978&lt;=2029,Zisk!$D$10&gt;=2029),"+","")</f>
        <v/>
      </c>
      <c r="AZ978" s="37" t="str">
        <f>IF(AND($D978&lt;=2029,Zisk!$D$10&gt;=2029),VstupniParametry_SKRYT!$D$13,"")</f>
        <v/>
      </c>
      <c r="BA978" s="35" t="str">
        <f>IF(AND($D978&lt;=2029,Zisk!$D$10&gt;=2029),")","")</f>
        <v/>
      </c>
      <c r="BB978" s="38" t="str">
        <f>IF(AND(D978&lt;2029,2029&lt;=Zisk!$D$10),1,IF(D978=2029,0,""))</f>
        <v/>
      </c>
      <c r="BC978" s="39" t="str">
        <f>IF(AND($D978&lt;=2029,Zisk!$D$10&gt;=2030),"x","")</f>
        <v/>
      </c>
      <c r="BD978" s="35" t="str">
        <f>IF(AND($D978&lt;=2030,Zisk!$D$10&gt;=2030),"(","")</f>
        <v/>
      </c>
      <c r="BE978" s="35" t="str">
        <f>IF(AND($D978&lt;=2030,Zisk!$D$10&gt;=2030),"1","")</f>
        <v/>
      </c>
      <c r="BF978" s="35" t="str">
        <f>IF(AND($D978&lt;=2030,Zisk!$D$10&gt;=2030),"+","")</f>
        <v/>
      </c>
      <c r="BG978" s="37" t="str">
        <f>IF(AND($D978&lt;=2030,Zisk!$D$10&gt;=2030),VstupniParametry_SKRYT!$D$14,"")</f>
        <v/>
      </c>
      <c r="BH978" s="35" t="str">
        <f>IF(AND($D978&lt;=2030,Zisk!$D$10&gt;=2030),")","")</f>
        <v/>
      </c>
      <c r="BI978" s="38" t="str">
        <f>IF(AND(D978&lt;2030,2030&lt;=Zisk!$D$10),1,IF(D978=2030,0,""))</f>
        <v/>
      </c>
      <c r="BJ978" s="40" t="s">
        <v>32</v>
      </c>
      <c r="BK978" s="37">
        <f t="shared" si="484"/>
        <v>1</v>
      </c>
      <c r="BL978" s="35" t="str">
        <f t="shared" si="485"/>
        <v>x</v>
      </c>
      <c r="BM978" s="41">
        <f t="shared" si="486"/>
        <v>1</v>
      </c>
      <c r="BN978" s="37" t="str">
        <f t="shared" si="487"/>
        <v>x</v>
      </c>
      <c r="BO978" s="41">
        <f t="shared" si="472"/>
        <v>1.018</v>
      </c>
      <c r="BP978" s="41" t="str">
        <f t="shared" si="473"/>
        <v/>
      </c>
      <c r="BQ978" s="41" t="str">
        <f t="shared" si="474"/>
        <v/>
      </c>
      <c r="BR978" s="41" t="str">
        <f t="shared" si="475"/>
        <v/>
      </c>
      <c r="BS978" s="41" t="str">
        <f t="shared" si="476"/>
        <v/>
      </c>
      <c r="BT978" s="41" t="str">
        <f t="shared" si="477"/>
        <v/>
      </c>
      <c r="BU978" s="41" t="str">
        <f t="shared" si="478"/>
        <v/>
      </c>
      <c r="BV978" s="41" t="str">
        <f t="shared" si="479"/>
        <v/>
      </c>
      <c r="BW978" s="41" t="str">
        <f t="shared" si="480"/>
        <v/>
      </c>
      <c r="BX978" s="41" t="str">
        <f t="shared" si="481"/>
        <v/>
      </c>
      <c r="BY978" s="41" t="str">
        <f t="shared" si="482"/>
        <v/>
      </c>
      <c r="BZ978" s="40" t="s">
        <v>32</v>
      </c>
      <c r="CA978" s="41">
        <f t="shared" si="483"/>
        <v>1.018</v>
      </c>
      <c r="CB978" s="35"/>
      <c r="CC978" s="36">
        <f>IF(D978&gt;Zisk!$D$10,"",E978*CA978)</f>
        <v>0</v>
      </c>
    </row>
    <row r="979" spans="2:81" x14ac:dyDescent="0.2">
      <c r="B979" s="28" t="str">
        <f>Zisk!B990</f>
        <v/>
      </c>
      <c r="C979" s="28">
        <f>Zisk!C990</f>
        <v>0</v>
      </c>
      <c r="D979" s="28">
        <f>Zisk!E990</f>
        <v>0</v>
      </c>
      <c r="E979" s="29">
        <f>Zisk!D990</f>
        <v>0</v>
      </c>
      <c r="F979" s="29"/>
      <c r="G979" s="28" t="str">
        <f t="shared" si="458"/>
        <v>(</v>
      </c>
      <c r="H979" s="28" t="str">
        <f t="shared" si="459"/>
        <v>1</v>
      </c>
      <c r="I979" s="28" t="str">
        <f t="shared" si="460"/>
        <v>+</v>
      </c>
      <c r="J979" s="30">
        <f>IF($D979&lt;=2021,VstupniParametry_SKRYT!$D$5,"")</f>
        <v>0.02</v>
      </c>
      <c r="K979" s="28" t="str">
        <f t="shared" si="461"/>
        <v>)</v>
      </c>
      <c r="L979" s="31">
        <f>IF($D979&lt;=2021,COUNTIF(Vypocet_SKRYT!T976:AS976,"&gt;=1"),"")</f>
        <v>0</v>
      </c>
      <c r="M979" s="32" t="str">
        <f t="shared" si="462"/>
        <v>x</v>
      </c>
      <c r="N979" s="28" t="str">
        <f t="shared" si="463"/>
        <v>(</v>
      </c>
      <c r="O979" s="28" t="str">
        <f t="shared" si="464"/>
        <v>1</v>
      </c>
      <c r="P979" s="28" t="str">
        <f t="shared" si="465"/>
        <v>+</v>
      </c>
      <c r="Q979" s="30">
        <f>IF($D979&lt;=2024,VstupniParametry_SKRYT!$D$6,"")</f>
        <v>0.06</v>
      </c>
      <c r="R979" s="28" t="str">
        <f t="shared" si="466"/>
        <v>)</v>
      </c>
      <c r="S979" s="31">
        <f>IF($D979&lt;=2024,COUNTIFS(Vypocet_SKRYT!AT976:AV976,"&gt;=1"),"")</f>
        <v>0</v>
      </c>
      <c r="T979" s="32" t="str">
        <f t="shared" si="467"/>
        <v>x</v>
      </c>
      <c r="U979" s="28" t="str">
        <f t="shared" si="468"/>
        <v>(</v>
      </c>
      <c r="V979" s="28" t="str">
        <f t="shared" si="469"/>
        <v>1</v>
      </c>
      <c r="W979" s="28" t="str">
        <f t="shared" si="470"/>
        <v>+</v>
      </c>
      <c r="X979" s="30">
        <f>IF($D979&lt;=2025,VstupniParametry_SKRYT!$D$9,"")</f>
        <v>1.7999999999999999E-2</v>
      </c>
      <c r="Y979" s="28" t="str">
        <f t="shared" si="471"/>
        <v>)</v>
      </c>
      <c r="Z979" s="31">
        <f>IF(AND(D979&lt;2025,2025&lt;=Zisk!$D$10),1,IF(D979=2025,0,""))</f>
        <v>1</v>
      </c>
      <c r="AA979" s="32" t="str">
        <f>IF(AND($D979&lt;=2025,Zisk!$D$10&gt;=2026),"x","")</f>
        <v/>
      </c>
      <c r="AB979" s="28" t="str">
        <f>IF(AND($D979&lt;=2026,Zisk!$D$10&gt;=2026),"(","")</f>
        <v/>
      </c>
      <c r="AC979" s="28" t="str">
        <f>IF(AND($D979&lt;=2026,Zisk!$D$10&gt;=2026),"1","")</f>
        <v/>
      </c>
      <c r="AD979" s="28" t="str">
        <f>IF(AND($D979&lt;=2026,Zisk!$D$10&gt;=2026),"+","")</f>
        <v/>
      </c>
      <c r="AE979" s="30" t="str">
        <f>IF(AND($D979&lt;=2026,Zisk!$D$10&gt;=2026),VstupniParametry_SKRYT!$D$10,"")</f>
        <v/>
      </c>
      <c r="AF979" s="28" t="str">
        <f>IF(AND($D979&lt;=2026,Zisk!$D$10&gt;=2026),")","")</f>
        <v/>
      </c>
      <c r="AG979" s="31" t="str">
        <f>IF(AND(D979&lt;2026,2026&lt;=Zisk!$D$10),1,IF(D979=2026,0,""))</f>
        <v/>
      </c>
      <c r="AH979" s="32" t="str">
        <f>IF(AND($D979&lt;=2026,Zisk!$D$10&gt;=2027),"x","")</f>
        <v/>
      </c>
      <c r="AI979" s="28" t="str">
        <f>IF(AND($D979&lt;=2027,Zisk!$D$10&gt;=2027),"(","")</f>
        <v/>
      </c>
      <c r="AJ979" s="28" t="str">
        <f>IF(AND($D979&lt;=2027,Zisk!$D$10&gt;=2027),"1","")</f>
        <v/>
      </c>
      <c r="AK979" s="28" t="str">
        <f>IF(AND($D979&lt;=2027,Zisk!$D$10&gt;=2027),"+","")</f>
        <v/>
      </c>
      <c r="AL979" s="30" t="str">
        <f>IF(AND($D979&lt;=2027,Zisk!$D$10&gt;=2027),VstupniParametry_SKRYT!$D$11,"")</f>
        <v/>
      </c>
      <c r="AM979" s="28" t="str">
        <f>IF(AND($D979&lt;=2027,Zisk!$D$10&gt;=2027),")","")</f>
        <v/>
      </c>
      <c r="AN979" s="31" t="str">
        <f>IF(AND(D979&lt;2027,2027&lt;=Zisk!$D$10),1,IF(D979=2027,0,""))</f>
        <v/>
      </c>
      <c r="AO979" s="32" t="str">
        <f>IF(AND($D979&lt;=2027,Zisk!$D$10&gt;=2028),"x","")</f>
        <v/>
      </c>
      <c r="AP979" s="28" t="str">
        <f>IF(AND($D979&lt;=2028,Zisk!$D$10&gt;=2028),"(","")</f>
        <v/>
      </c>
      <c r="AQ979" s="28" t="str">
        <f>IF(AND($D979&lt;=2028,Zisk!$D$10&gt;=2028),"1","")</f>
        <v/>
      </c>
      <c r="AR979" s="28" t="str">
        <f>IF(AND($D979&lt;=2028,Zisk!$D$10&gt;=2028),"+","")</f>
        <v/>
      </c>
      <c r="AS979" s="30" t="str">
        <f>IF(AND($D979&lt;=2028,Zisk!$D$10&gt;=2028),VstupniParametry_SKRYT!$D$12,"")</f>
        <v/>
      </c>
      <c r="AT979" s="28" t="str">
        <f>IF(AND($D979&lt;=2028,Zisk!$D$10&gt;=2028),")","")</f>
        <v/>
      </c>
      <c r="AU979" s="31" t="str">
        <f>IF(AND(D979&lt;2028,2028&lt;=Zisk!$D$10),1,IF(D979=2028,0,""))</f>
        <v/>
      </c>
      <c r="AV979" s="32" t="str">
        <f>IF(AND($D979&lt;=2028,Zisk!$D$10&gt;=2029),"x","")</f>
        <v/>
      </c>
      <c r="AW979" s="28" t="str">
        <f>IF(AND($D979&lt;=2029,Zisk!$D$10&gt;=2029),"(","")</f>
        <v/>
      </c>
      <c r="AX979" s="28" t="str">
        <f>IF(AND($D979&lt;=2029,Zisk!$D$10&gt;=2029),"1","")</f>
        <v/>
      </c>
      <c r="AY979" s="28" t="str">
        <f>IF(AND($D979&lt;=2029,Zisk!$D$10&gt;=2029),"+","")</f>
        <v/>
      </c>
      <c r="AZ979" s="30" t="str">
        <f>IF(AND($D979&lt;=2029,Zisk!$D$10&gt;=2029),VstupniParametry_SKRYT!$D$13,"")</f>
        <v/>
      </c>
      <c r="BA979" s="28" t="str">
        <f>IF(AND($D979&lt;=2029,Zisk!$D$10&gt;=2029),")","")</f>
        <v/>
      </c>
      <c r="BB979" s="31" t="str">
        <f>IF(AND(D979&lt;2029,2029&lt;=Zisk!$D$10),1,IF(D979=2029,0,""))</f>
        <v/>
      </c>
      <c r="BC979" s="32" t="str">
        <f>IF(AND($D979&lt;=2029,Zisk!$D$10&gt;=2030),"x","")</f>
        <v/>
      </c>
      <c r="BD979" s="28" t="str">
        <f>IF(AND($D979&lt;=2030,Zisk!$D$10&gt;=2030),"(","")</f>
        <v/>
      </c>
      <c r="BE979" s="28" t="str">
        <f>IF(AND($D979&lt;=2030,Zisk!$D$10&gt;=2030),"1","")</f>
        <v/>
      </c>
      <c r="BF979" s="28" t="str">
        <f>IF(AND($D979&lt;=2030,Zisk!$D$10&gt;=2030),"+","")</f>
        <v/>
      </c>
      <c r="BG979" s="30" t="str">
        <f>IF(AND($D979&lt;=2030,Zisk!$D$10&gt;=2030),VstupniParametry_SKRYT!$D$14,"")</f>
        <v/>
      </c>
      <c r="BH979" s="28" t="str">
        <f>IF(AND($D979&lt;=2030,Zisk!$D$10&gt;=2030),")","")</f>
        <v/>
      </c>
      <c r="BI979" s="31" t="str">
        <f>IF(AND(D979&lt;2030,2030&lt;=Zisk!$D$10),1,IF(D979=2030,0,""))</f>
        <v/>
      </c>
      <c r="BJ979" s="33" t="s">
        <v>32</v>
      </c>
      <c r="BK979" s="30">
        <f t="shared" si="484"/>
        <v>1</v>
      </c>
      <c r="BL979" s="28" t="str">
        <f t="shared" si="485"/>
        <v>x</v>
      </c>
      <c r="BM979" s="34">
        <f t="shared" si="486"/>
        <v>1</v>
      </c>
      <c r="BN979" s="30" t="str">
        <f t="shared" si="487"/>
        <v>x</v>
      </c>
      <c r="BO979" s="34">
        <f t="shared" si="472"/>
        <v>1.018</v>
      </c>
      <c r="BP979" s="34" t="str">
        <f t="shared" si="473"/>
        <v/>
      </c>
      <c r="BQ979" s="34" t="str">
        <f t="shared" si="474"/>
        <v/>
      </c>
      <c r="BR979" s="34" t="str">
        <f t="shared" si="475"/>
        <v/>
      </c>
      <c r="BS979" s="34" t="str">
        <f t="shared" si="476"/>
        <v/>
      </c>
      <c r="BT979" s="34" t="str">
        <f t="shared" si="477"/>
        <v/>
      </c>
      <c r="BU979" s="34" t="str">
        <f t="shared" si="478"/>
        <v/>
      </c>
      <c r="BV979" s="34" t="str">
        <f t="shared" si="479"/>
        <v/>
      </c>
      <c r="BW979" s="34" t="str">
        <f t="shared" si="480"/>
        <v/>
      </c>
      <c r="BX979" s="34" t="str">
        <f t="shared" si="481"/>
        <v/>
      </c>
      <c r="BY979" s="34" t="str">
        <f t="shared" si="482"/>
        <v/>
      </c>
      <c r="BZ979" s="33" t="s">
        <v>32</v>
      </c>
      <c r="CA979" s="34">
        <f t="shared" si="483"/>
        <v>1.018</v>
      </c>
      <c r="CB979" s="28"/>
      <c r="CC979" s="29">
        <f>IF(D979&gt;Zisk!$D$10,"",E979*CA979)</f>
        <v>0</v>
      </c>
    </row>
    <row r="980" spans="2:81" x14ac:dyDescent="0.2">
      <c r="B980" s="35" t="str">
        <f>Zisk!B991</f>
        <v/>
      </c>
      <c r="C980" s="35">
        <f>Zisk!C991</f>
        <v>0</v>
      </c>
      <c r="D980" s="35">
        <f>Zisk!E991</f>
        <v>0</v>
      </c>
      <c r="E980" s="36">
        <f>Zisk!D991</f>
        <v>0</v>
      </c>
      <c r="F980" s="36"/>
      <c r="G980" s="35" t="str">
        <f t="shared" si="458"/>
        <v>(</v>
      </c>
      <c r="H980" s="35" t="str">
        <f t="shared" si="459"/>
        <v>1</v>
      </c>
      <c r="I980" s="35" t="str">
        <f t="shared" si="460"/>
        <v>+</v>
      </c>
      <c r="J980" s="37">
        <f>IF($D980&lt;=2021,VstupniParametry_SKRYT!$D$5,"")</f>
        <v>0.02</v>
      </c>
      <c r="K980" s="35" t="str">
        <f t="shared" si="461"/>
        <v>)</v>
      </c>
      <c r="L980" s="38">
        <f>IF($D980&lt;=2021,COUNTIF(Vypocet_SKRYT!T977:AS977,"&gt;=1"),"")</f>
        <v>0</v>
      </c>
      <c r="M980" s="39" t="str">
        <f t="shared" si="462"/>
        <v>x</v>
      </c>
      <c r="N980" s="35" t="str">
        <f t="shared" si="463"/>
        <v>(</v>
      </c>
      <c r="O980" s="35" t="str">
        <f t="shared" si="464"/>
        <v>1</v>
      </c>
      <c r="P980" s="35" t="str">
        <f t="shared" si="465"/>
        <v>+</v>
      </c>
      <c r="Q980" s="37">
        <f>IF($D980&lt;=2024,VstupniParametry_SKRYT!$D$6,"")</f>
        <v>0.06</v>
      </c>
      <c r="R980" s="35" t="str">
        <f t="shared" si="466"/>
        <v>)</v>
      </c>
      <c r="S980" s="38">
        <f>IF($D980&lt;=2024,COUNTIFS(Vypocet_SKRYT!AT977:AV977,"&gt;=1"),"")</f>
        <v>0</v>
      </c>
      <c r="T980" s="39" t="str">
        <f t="shared" si="467"/>
        <v>x</v>
      </c>
      <c r="U980" s="35" t="str">
        <f t="shared" si="468"/>
        <v>(</v>
      </c>
      <c r="V980" s="35" t="str">
        <f t="shared" si="469"/>
        <v>1</v>
      </c>
      <c r="W980" s="35" t="str">
        <f t="shared" si="470"/>
        <v>+</v>
      </c>
      <c r="X980" s="37">
        <f>IF($D980&lt;=2025,VstupniParametry_SKRYT!$D$9,"")</f>
        <v>1.7999999999999999E-2</v>
      </c>
      <c r="Y980" s="35" t="str">
        <f t="shared" si="471"/>
        <v>)</v>
      </c>
      <c r="Z980" s="38">
        <f>IF(AND(D980&lt;2025,2025&lt;=Zisk!$D$10),1,IF(D980=2025,0,""))</f>
        <v>1</v>
      </c>
      <c r="AA980" s="39" t="str">
        <f>IF(AND($D980&lt;=2025,Zisk!$D$10&gt;=2026),"x","")</f>
        <v/>
      </c>
      <c r="AB980" s="35" t="str">
        <f>IF(AND($D980&lt;=2026,Zisk!$D$10&gt;=2026),"(","")</f>
        <v/>
      </c>
      <c r="AC980" s="35" t="str">
        <f>IF(AND($D980&lt;=2026,Zisk!$D$10&gt;=2026),"1","")</f>
        <v/>
      </c>
      <c r="AD980" s="35" t="str">
        <f>IF(AND($D980&lt;=2026,Zisk!$D$10&gt;=2026),"+","")</f>
        <v/>
      </c>
      <c r="AE980" s="37" t="str">
        <f>IF(AND($D980&lt;=2026,Zisk!$D$10&gt;=2026),VstupniParametry_SKRYT!$D$10,"")</f>
        <v/>
      </c>
      <c r="AF980" s="35" t="str">
        <f>IF(AND($D980&lt;=2026,Zisk!$D$10&gt;=2026),")","")</f>
        <v/>
      </c>
      <c r="AG980" s="38" t="str">
        <f>IF(AND(D980&lt;2026,2026&lt;=Zisk!$D$10),1,IF(D980=2026,0,""))</f>
        <v/>
      </c>
      <c r="AH980" s="39" t="str">
        <f>IF(AND($D980&lt;=2026,Zisk!$D$10&gt;=2027),"x","")</f>
        <v/>
      </c>
      <c r="AI980" s="35" t="str">
        <f>IF(AND($D980&lt;=2027,Zisk!$D$10&gt;=2027),"(","")</f>
        <v/>
      </c>
      <c r="AJ980" s="35" t="str">
        <f>IF(AND($D980&lt;=2027,Zisk!$D$10&gt;=2027),"1","")</f>
        <v/>
      </c>
      <c r="AK980" s="35" t="str">
        <f>IF(AND($D980&lt;=2027,Zisk!$D$10&gt;=2027),"+","")</f>
        <v/>
      </c>
      <c r="AL980" s="37" t="str">
        <f>IF(AND($D980&lt;=2027,Zisk!$D$10&gt;=2027),VstupniParametry_SKRYT!$D$11,"")</f>
        <v/>
      </c>
      <c r="AM980" s="35" t="str">
        <f>IF(AND($D980&lt;=2027,Zisk!$D$10&gt;=2027),")","")</f>
        <v/>
      </c>
      <c r="AN980" s="38" t="str">
        <f>IF(AND(D980&lt;2027,2027&lt;=Zisk!$D$10),1,IF(D980=2027,0,""))</f>
        <v/>
      </c>
      <c r="AO980" s="39" t="str">
        <f>IF(AND($D980&lt;=2027,Zisk!$D$10&gt;=2028),"x","")</f>
        <v/>
      </c>
      <c r="AP980" s="35" t="str">
        <f>IF(AND($D980&lt;=2028,Zisk!$D$10&gt;=2028),"(","")</f>
        <v/>
      </c>
      <c r="AQ980" s="35" t="str">
        <f>IF(AND($D980&lt;=2028,Zisk!$D$10&gt;=2028),"1","")</f>
        <v/>
      </c>
      <c r="AR980" s="35" t="str">
        <f>IF(AND($D980&lt;=2028,Zisk!$D$10&gt;=2028),"+","")</f>
        <v/>
      </c>
      <c r="AS980" s="37" t="str">
        <f>IF(AND($D980&lt;=2028,Zisk!$D$10&gt;=2028),VstupniParametry_SKRYT!$D$12,"")</f>
        <v/>
      </c>
      <c r="AT980" s="35" t="str">
        <f>IF(AND($D980&lt;=2028,Zisk!$D$10&gt;=2028),")","")</f>
        <v/>
      </c>
      <c r="AU980" s="38" t="str">
        <f>IF(AND(D980&lt;2028,2028&lt;=Zisk!$D$10),1,IF(D980=2028,0,""))</f>
        <v/>
      </c>
      <c r="AV980" s="39" t="str">
        <f>IF(AND($D980&lt;=2028,Zisk!$D$10&gt;=2029),"x","")</f>
        <v/>
      </c>
      <c r="AW980" s="35" t="str">
        <f>IF(AND($D980&lt;=2029,Zisk!$D$10&gt;=2029),"(","")</f>
        <v/>
      </c>
      <c r="AX980" s="35" t="str">
        <f>IF(AND($D980&lt;=2029,Zisk!$D$10&gt;=2029),"1","")</f>
        <v/>
      </c>
      <c r="AY980" s="35" t="str">
        <f>IF(AND($D980&lt;=2029,Zisk!$D$10&gt;=2029),"+","")</f>
        <v/>
      </c>
      <c r="AZ980" s="37" t="str">
        <f>IF(AND($D980&lt;=2029,Zisk!$D$10&gt;=2029),VstupniParametry_SKRYT!$D$13,"")</f>
        <v/>
      </c>
      <c r="BA980" s="35" t="str">
        <f>IF(AND($D980&lt;=2029,Zisk!$D$10&gt;=2029),")","")</f>
        <v/>
      </c>
      <c r="BB980" s="38" t="str">
        <f>IF(AND(D980&lt;2029,2029&lt;=Zisk!$D$10),1,IF(D980=2029,0,""))</f>
        <v/>
      </c>
      <c r="BC980" s="39" t="str">
        <f>IF(AND($D980&lt;=2029,Zisk!$D$10&gt;=2030),"x","")</f>
        <v/>
      </c>
      <c r="BD980" s="35" t="str">
        <f>IF(AND($D980&lt;=2030,Zisk!$D$10&gt;=2030),"(","")</f>
        <v/>
      </c>
      <c r="BE980" s="35" t="str">
        <f>IF(AND($D980&lt;=2030,Zisk!$D$10&gt;=2030),"1","")</f>
        <v/>
      </c>
      <c r="BF980" s="35" t="str">
        <f>IF(AND($D980&lt;=2030,Zisk!$D$10&gt;=2030),"+","")</f>
        <v/>
      </c>
      <c r="BG980" s="37" t="str">
        <f>IF(AND($D980&lt;=2030,Zisk!$D$10&gt;=2030),VstupniParametry_SKRYT!$D$14,"")</f>
        <v/>
      </c>
      <c r="BH980" s="35" t="str">
        <f>IF(AND($D980&lt;=2030,Zisk!$D$10&gt;=2030),")","")</f>
        <v/>
      </c>
      <c r="BI980" s="38" t="str">
        <f>IF(AND(D980&lt;2030,2030&lt;=Zisk!$D$10),1,IF(D980=2030,0,""))</f>
        <v/>
      </c>
      <c r="BJ980" s="40" t="s">
        <v>32</v>
      </c>
      <c r="BK980" s="37">
        <f t="shared" si="484"/>
        <v>1</v>
      </c>
      <c r="BL980" s="35" t="str">
        <f t="shared" si="485"/>
        <v>x</v>
      </c>
      <c r="BM980" s="41">
        <f t="shared" si="486"/>
        <v>1</v>
      </c>
      <c r="BN980" s="37" t="str">
        <f t="shared" si="487"/>
        <v>x</v>
      </c>
      <c r="BO980" s="41">
        <f t="shared" si="472"/>
        <v>1.018</v>
      </c>
      <c r="BP980" s="41" t="str">
        <f t="shared" si="473"/>
        <v/>
      </c>
      <c r="BQ980" s="41" t="str">
        <f t="shared" si="474"/>
        <v/>
      </c>
      <c r="BR980" s="41" t="str">
        <f t="shared" si="475"/>
        <v/>
      </c>
      <c r="BS980" s="41" t="str">
        <f t="shared" si="476"/>
        <v/>
      </c>
      <c r="BT980" s="41" t="str">
        <f t="shared" si="477"/>
        <v/>
      </c>
      <c r="BU980" s="41" t="str">
        <f t="shared" si="478"/>
        <v/>
      </c>
      <c r="BV980" s="41" t="str">
        <f t="shared" si="479"/>
        <v/>
      </c>
      <c r="BW980" s="41" t="str">
        <f t="shared" si="480"/>
        <v/>
      </c>
      <c r="BX980" s="41" t="str">
        <f t="shared" si="481"/>
        <v/>
      </c>
      <c r="BY980" s="41" t="str">
        <f t="shared" si="482"/>
        <v/>
      </c>
      <c r="BZ980" s="40" t="s">
        <v>32</v>
      </c>
      <c r="CA980" s="41">
        <f t="shared" si="483"/>
        <v>1.018</v>
      </c>
      <c r="CB980" s="35"/>
      <c r="CC980" s="36">
        <f>IF(D980&gt;Zisk!$D$10,"",E980*CA980)</f>
        <v>0</v>
      </c>
    </row>
    <row r="981" spans="2:81" x14ac:dyDescent="0.2">
      <c r="B981" s="28" t="str">
        <f>Zisk!B992</f>
        <v/>
      </c>
      <c r="C981" s="28">
        <f>Zisk!C992</f>
        <v>0</v>
      </c>
      <c r="D981" s="28">
        <f>Zisk!E992</f>
        <v>0</v>
      </c>
      <c r="E981" s="29">
        <f>Zisk!D992</f>
        <v>0</v>
      </c>
      <c r="F981" s="29"/>
      <c r="G981" s="28" t="str">
        <f t="shared" si="458"/>
        <v>(</v>
      </c>
      <c r="H981" s="28" t="str">
        <f t="shared" si="459"/>
        <v>1</v>
      </c>
      <c r="I981" s="28" t="str">
        <f t="shared" si="460"/>
        <v>+</v>
      </c>
      <c r="J981" s="30">
        <f>IF($D981&lt;=2021,VstupniParametry_SKRYT!$D$5,"")</f>
        <v>0.02</v>
      </c>
      <c r="K981" s="28" t="str">
        <f t="shared" si="461"/>
        <v>)</v>
      </c>
      <c r="L981" s="31">
        <f>IF($D981&lt;=2021,COUNTIF(Vypocet_SKRYT!T978:AS978,"&gt;=1"),"")</f>
        <v>0</v>
      </c>
      <c r="M981" s="32" t="str">
        <f t="shared" si="462"/>
        <v>x</v>
      </c>
      <c r="N981" s="28" t="str">
        <f t="shared" si="463"/>
        <v>(</v>
      </c>
      <c r="O981" s="28" t="str">
        <f t="shared" si="464"/>
        <v>1</v>
      </c>
      <c r="P981" s="28" t="str">
        <f t="shared" si="465"/>
        <v>+</v>
      </c>
      <c r="Q981" s="30">
        <f>IF($D981&lt;=2024,VstupniParametry_SKRYT!$D$6,"")</f>
        <v>0.06</v>
      </c>
      <c r="R981" s="28" t="str">
        <f t="shared" si="466"/>
        <v>)</v>
      </c>
      <c r="S981" s="31">
        <f>IF($D981&lt;=2024,COUNTIFS(Vypocet_SKRYT!AT978:AV978,"&gt;=1"),"")</f>
        <v>0</v>
      </c>
      <c r="T981" s="32" t="str">
        <f t="shared" si="467"/>
        <v>x</v>
      </c>
      <c r="U981" s="28" t="str">
        <f t="shared" si="468"/>
        <v>(</v>
      </c>
      <c r="V981" s="28" t="str">
        <f t="shared" si="469"/>
        <v>1</v>
      </c>
      <c r="W981" s="28" t="str">
        <f t="shared" si="470"/>
        <v>+</v>
      </c>
      <c r="X981" s="30">
        <f>IF($D981&lt;=2025,VstupniParametry_SKRYT!$D$9,"")</f>
        <v>1.7999999999999999E-2</v>
      </c>
      <c r="Y981" s="28" t="str">
        <f t="shared" si="471"/>
        <v>)</v>
      </c>
      <c r="Z981" s="31">
        <f>IF(AND(D981&lt;2025,2025&lt;=Zisk!$D$10),1,IF(D981=2025,0,""))</f>
        <v>1</v>
      </c>
      <c r="AA981" s="32" t="str">
        <f>IF(AND($D981&lt;=2025,Zisk!$D$10&gt;=2026),"x","")</f>
        <v/>
      </c>
      <c r="AB981" s="28" t="str">
        <f>IF(AND($D981&lt;=2026,Zisk!$D$10&gt;=2026),"(","")</f>
        <v/>
      </c>
      <c r="AC981" s="28" t="str">
        <f>IF(AND($D981&lt;=2026,Zisk!$D$10&gt;=2026),"1","")</f>
        <v/>
      </c>
      <c r="AD981" s="28" t="str">
        <f>IF(AND($D981&lt;=2026,Zisk!$D$10&gt;=2026),"+","")</f>
        <v/>
      </c>
      <c r="AE981" s="30" t="str">
        <f>IF(AND($D981&lt;=2026,Zisk!$D$10&gt;=2026),VstupniParametry_SKRYT!$D$10,"")</f>
        <v/>
      </c>
      <c r="AF981" s="28" t="str">
        <f>IF(AND($D981&lt;=2026,Zisk!$D$10&gt;=2026),")","")</f>
        <v/>
      </c>
      <c r="AG981" s="31" t="str">
        <f>IF(AND(D981&lt;2026,2026&lt;=Zisk!$D$10),1,IF(D981=2026,0,""))</f>
        <v/>
      </c>
      <c r="AH981" s="32" t="str">
        <f>IF(AND($D981&lt;=2026,Zisk!$D$10&gt;=2027),"x","")</f>
        <v/>
      </c>
      <c r="AI981" s="28" t="str">
        <f>IF(AND($D981&lt;=2027,Zisk!$D$10&gt;=2027),"(","")</f>
        <v/>
      </c>
      <c r="AJ981" s="28" t="str">
        <f>IF(AND($D981&lt;=2027,Zisk!$D$10&gt;=2027),"1","")</f>
        <v/>
      </c>
      <c r="AK981" s="28" t="str">
        <f>IF(AND($D981&lt;=2027,Zisk!$D$10&gt;=2027),"+","")</f>
        <v/>
      </c>
      <c r="AL981" s="30" t="str">
        <f>IF(AND($D981&lt;=2027,Zisk!$D$10&gt;=2027),VstupniParametry_SKRYT!$D$11,"")</f>
        <v/>
      </c>
      <c r="AM981" s="28" t="str">
        <f>IF(AND($D981&lt;=2027,Zisk!$D$10&gt;=2027),")","")</f>
        <v/>
      </c>
      <c r="AN981" s="31" t="str">
        <f>IF(AND(D981&lt;2027,2027&lt;=Zisk!$D$10),1,IF(D981=2027,0,""))</f>
        <v/>
      </c>
      <c r="AO981" s="32" t="str">
        <f>IF(AND($D981&lt;=2027,Zisk!$D$10&gt;=2028),"x","")</f>
        <v/>
      </c>
      <c r="AP981" s="28" t="str">
        <f>IF(AND($D981&lt;=2028,Zisk!$D$10&gt;=2028),"(","")</f>
        <v/>
      </c>
      <c r="AQ981" s="28" t="str">
        <f>IF(AND($D981&lt;=2028,Zisk!$D$10&gt;=2028),"1","")</f>
        <v/>
      </c>
      <c r="AR981" s="28" t="str">
        <f>IF(AND($D981&lt;=2028,Zisk!$D$10&gt;=2028),"+","")</f>
        <v/>
      </c>
      <c r="AS981" s="30" t="str">
        <f>IF(AND($D981&lt;=2028,Zisk!$D$10&gt;=2028),VstupniParametry_SKRYT!$D$12,"")</f>
        <v/>
      </c>
      <c r="AT981" s="28" t="str">
        <f>IF(AND($D981&lt;=2028,Zisk!$D$10&gt;=2028),")","")</f>
        <v/>
      </c>
      <c r="AU981" s="31" t="str">
        <f>IF(AND(D981&lt;2028,2028&lt;=Zisk!$D$10),1,IF(D981=2028,0,""))</f>
        <v/>
      </c>
      <c r="AV981" s="32" t="str">
        <f>IF(AND($D981&lt;=2028,Zisk!$D$10&gt;=2029),"x","")</f>
        <v/>
      </c>
      <c r="AW981" s="28" t="str">
        <f>IF(AND($D981&lt;=2029,Zisk!$D$10&gt;=2029),"(","")</f>
        <v/>
      </c>
      <c r="AX981" s="28" t="str">
        <f>IF(AND($D981&lt;=2029,Zisk!$D$10&gt;=2029),"1","")</f>
        <v/>
      </c>
      <c r="AY981" s="28" t="str">
        <f>IF(AND($D981&lt;=2029,Zisk!$D$10&gt;=2029),"+","")</f>
        <v/>
      </c>
      <c r="AZ981" s="30" t="str">
        <f>IF(AND($D981&lt;=2029,Zisk!$D$10&gt;=2029),VstupniParametry_SKRYT!$D$13,"")</f>
        <v/>
      </c>
      <c r="BA981" s="28" t="str">
        <f>IF(AND($D981&lt;=2029,Zisk!$D$10&gt;=2029),")","")</f>
        <v/>
      </c>
      <c r="BB981" s="31" t="str">
        <f>IF(AND(D981&lt;2029,2029&lt;=Zisk!$D$10),1,IF(D981=2029,0,""))</f>
        <v/>
      </c>
      <c r="BC981" s="32" t="str">
        <f>IF(AND($D981&lt;=2029,Zisk!$D$10&gt;=2030),"x","")</f>
        <v/>
      </c>
      <c r="BD981" s="28" t="str">
        <f>IF(AND($D981&lt;=2030,Zisk!$D$10&gt;=2030),"(","")</f>
        <v/>
      </c>
      <c r="BE981" s="28" t="str">
        <f>IF(AND($D981&lt;=2030,Zisk!$D$10&gt;=2030),"1","")</f>
        <v/>
      </c>
      <c r="BF981" s="28" t="str">
        <f>IF(AND($D981&lt;=2030,Zisk!$D$10&gt;=2030),"+","")</f>
        <v/>
      </c>
      <c r="BG981" s="30" t="str">
        <f>IF(AND($D981&lt;=2030,Zisk!$D$10&gt;=2030),VstupniParametry_SKRYT!$D$14,"")</f>
        <v/>
      </c>
      <c r="BH981" s="28" t="str">
        <f>IF(AND($D981&lt;=2030,Zisk!$D$10&gt;=2030),")","")</f>
        <v/>
      </c>
      <c r="BI981" s="31" t="str">
        <f>IF(AND(D981&lt;2030,2030&lt;=Zisk!$D$10),1,IF(D981=2030,0,""))</f>
        <v/>
      </c>
      <c r="BJ981" s="33" t="s">
        <v>32</v>
      </c>
      <c r="BK981" s="30">
        <f t="shared" si="484"/>
        <v>1</v>
      </c>
      <c r="BL981" s="28" t="str">
        <f t="shared" si="485"/>
        <v>x</v>
      </c>
      <c r="BM981" s="34">
        <f t="shared" si="486"/>
        <v>1</v>
      </c>
      <c r="BN981" s="30" t="str">
        <f t="shared" si="487"/>
        <v>x</v>
      </c>
      <c r="BO981" s="34">
        <f t="shared" si="472"/>
        <v>1.018</v>
      </c>
      <c r="BP981" s="34" t="str">
        <f t="shared" si="473"/>
        <v/>
      </c>
      <c r="BQ981" s="34" t="str">
        <f t="shared" si="474"/>
        <v/>
      </c>
      <c r="BR981" s="34" t="str">
        <f t="shared" si="475"/>
        <v/>
      </c>
      <c r="BS981" s="34" t="str">
        <f t="shared" si="476"/>
        <v/>
      </c>
      <c r="BT981" s="34" t="str">
        <f t="shared" si="477"/>
        <v/>
      </c>
      <c r="BU981" s="34" t="str">
        <f t="shared" si="478"/>
        <v/>
      </c>
      <c r="BV981" s="34" t="str">
        <f t="shared" si="479"/>
        <v/>
      </c>
      <c r="BW981" s="34" t="str">
        <f t="shared" si="480"/>
        <v/>
      </c>
      <c r="BX981" s="34" t="str">
        <f t="shared" si="481"/>
        <v/>
      </c>
      <c r="BY981" s="34" t="str">
        <f t="shared" si="482"/>
        <v/>
      </c>
      <c r="BZ981" s="33" t="s">
        <v>32</v>
      </c>
      <c r="CA981" s="34">
        <f t="shared" si="483"/>
        <v>1.018</v>
      </c>
      <c r="CB981" s="28"/>
      <c r="CC981" s="29">
        <f>IF(D981&gt;Zisk!$D$10,"",E981*CA981)</f>
        <v>0</v>
      </c>
    </row>
    <row r="982" spans="2:81" x14ac:dyDescent="0.2">
      <c r="B982" s="35" t="str">
        <f>Zisk!B993</f>
        <v/>
      </c>
      <c r="C982" s="35">
        <f>Zisk!C993</f>
        <v>0</v>
      </c>
      <c r="D982" s="35">
        <f>Zisk!E993</f>
        <v>0</v>
      </c>
      <c r="E982" s="36">
        <f>Zisk!D993</f>
        <v>0</v>
      </c>
      <c r="F982" s="36"/>
      <c r="G982" s="35" t="str">
        <f t="shared" si="458"/>
        <v>(</v>
      </c>
      <c r="H982" s="35" t="str">
        <f t="shared" si="459"/>
        <v>1</v>
      </c>
      <c r="I982" s="35" t="str">
        <f t="shared" si="460"/>
        <v>+</v>
      </c>
      <c r="J982" s="37">
        <f>IF($D982&lt;=2021,VstupniParametry_SKRYT!$D$5,"")</f>
        <v>0.02</v>
      </c>
      <c r="K982" s="35" t="str">
        <f t="shared" si="461"/>
        <v>)</v>
      </c>
      <c r="L982" s="38">
        <f>IF($D982&lt;=2021,COUNTIF(Vypocet_SKRYT!T979:AS979,"&gt;=1"),"")</f>
        <v>0</v>
      </c>
      <c r="M982" s="39" t="str">
        <f t="shared" si="462"/>
        <v>x</v>
      </c>
      <c r="N982" s="35" t="str">
        <f t="shared" si="463"/>
        <v>(</v>
      </c>
      <c r="O982" s="35" t="str">
        <f t="shared" si="464"/>
        <v>1</v>
      </c>
      <c r="P982" s="35" t="str">
        <f t="shared" si="465"/>
        <v>+</v>
      </c>
      <c r="Q982" s="37">
        <f>IF($D982&lt;=2024,VstupniParametry_SKRYT!$D$6,"")</f>
        <v>0.06</v>
      </c>
      <c r="R982" s="35" t="str">
        <f t="shared" si="466"/>
        <v>)</v>
      </c>
      <c r="S982" s="38">
        <f>IF($D982&lt;=2024,COUNTIFS(Vypocet_SKRYT!AT979:AV979,"&gt;=1"),"")</f>
        <v>0</v>
      </c>
      <c r="T982" s="39" t="str">
        <f t="shared" si="467"/>
        <v>x</v>
      </c>
      <c r="U982" s="35" t="str">
        <f t="shared" si="468"/>
        <v>(</v>
      </c>
      <c r="V982" s="35" t="str">
        <f t="shared" si="469"/>
        <v>1</v>
      </c>
      <c r="W982" s="35" t="str">
        <f t="shared" si="470"/>
        <v>+</v>
      </c>
      <c r="X982" s="37">
        <f>IF($D982&lt;=2025,VstupniParametry_SKRYT!$D$9,"")</f>
        <v>1.7999999999999999E-2</v>
      </c>
      <c r="Y982" s="35" t="str">
        <f t="shared" si="471"/>
        <v>)</v>
      </c>
      <c r="Z982" s="38">
        <f>IF(AND(D982&lt;2025,2025&lt;=Zisk!$D$10),1,IF(D982=2025,0,""))</f>
        <v>1</v>
      </c>
      <c r="AA982" s="39" t="str">
        <f>IF(AND($D982&lt;=2025,Zisk!$D$10&gt;=2026),"x","")</f>
        <v/>
      </c>
      <c r="AB982" s="35" t="str">
        <f>IF(AND($D982&lt;=2026,Zisk!$D$10&gt;=2026),"(","")</f>
        <v/>
      </c>
      <c r="AC982" s="35" t="str">
        <f>IF(AND($D982&lt;=2026,Zisk!$D$10&gt;=2026),"1","")</f>
        <v/>
      </c>
      <c r="AD982" s="35" t="str">
        <f>IF(AND($D982&lt;=2026,Zisk!$D$10&gt;=2026),"+","")</f>
        <v/>
      </c>
      <c r="AE982" s="37" t="str">
        <f>IF(AND($D982&lt;=2026,Zisk!$D$10&gt;=2026),VstupniParametry_SKRYT!$D$10,"")</f>
        <v/>
      </c>
      <c r="AF982" s="35" t="str">
        <f>IF(AND($D982&lt;=2026,Zisk!$D$10&gt;=2026),")","")</f>
        <v/>
      </c>
      <c r="AG982" s="38" t="str">
        <f>IF(AND(D982&lt;2026,2026&lt;=Zisk!$D$10),1,IF(D982=2026,0,""))</f>
        <v/>
      </c>
      <c r="AH982" s="39" t="str">
        <f>IF(AND($D982&lt;=2026,Zisk!$D$10&gt;=2027),"x","")</f>
        <v/>
      </c>
      <c r="AI982" s="35" t="str">
        <f>IF(AND($D982&lt;=2027,Zisk!$D$10&gt;=2027),"(","")</f>
        <v/>
      </c>
      <c r="AJ982" s="35" t="str">
        <f>IF(AND($D982&lt;=2027,Zisk!$D$10&gt;=2027),"1","")</f>
        <v/>
      </c>
      <c r="AK982" s="35" t="str">
        <f>IF(AND($D982&lt;=2027,Zisk!$D$10&gt;=2027),"+","")</f>
        <v/>
      </c>
      <c r="AL982" s="37" t="str">
        <f>IF(AND($D982&lt;=2027,Zisk!$D$10&gt;=2027),VstupniParametry_SKRYT!$D$11,"")</f>
        <v/>
      </c>
      <c r="AM982" s="35" t="str">
        <f>IF(AND($D982&lt;=2027,Zisk!$D$10&gt;=2027),")","")</f>
        <v/>
      </c>
      <c r="AN982" s="38" t="str">
        <f>IF(AND(D982&lt;2027,2027&lt;=Zisk!$D$10),1,IF(D982=2027,0,""))</f>
        <v/>
      </c>
      <c r="AO982" s="39" t="str">
        <f>IF(AND($D982&lt;=2027,Zisk!$D$10&gt;=2028),"x","")</f>
        <v/>
      </c>
      <c r="AP982" s="35" t="str">
        <f>IF(AND($D982&lt;=2028,Zisk!$D$10&gt;=2028),"(","")</f>
        <v/>
      </c>
      <c r="AQ982" s="35" t="str">
        <f>IF(AND($D982&lt;=2028,Zisk!$D$10&gt;=2028),"1","")</f>
        <v/>
      </c>
      <c r="AR982" s="35" t="str">
        <f>IF(AND($D982&lt;=2028,Zisk!$D$10&gt;=2028),"+","")</f>
        <v/>
      </c>
      <c r="AS982" s="37" t="str">
        <f>IF(AND($D982&lt;=2028,Zisk!$D$10&gt;=2028),VstupniParametry_SKRYT!$D$12,"")</f>
        <v/>
      </c>
      <c r="AT982" s="35" t="str">
        <f>IF(AND($D982&lt;=2028,Zisk!$D$10&gt;=2028),")","")</f>
        <v/>
      </c>
      <c r="AU982" s="38" t="str">
        <f>IF(AND(D982&lt;2028,2028&lt;=Zisk!$D$10),1,IF(D982=2028,0,""))</f>
        <v/>
      </c>
      <c r="AV982" s="39" t="str">
        <f>IF(AND($D982&lt;=2028,Zisk!$D$10&gt;=2029),"x","")</f>
        <v/>
      </c>
      <c r="AW982" s="35" t="str">
        <f>IF(AND($D982&lt;=2029,Zisk!$D$10&gt;=2029),"(","")</f>
        <v/>
      </c>
      <c r="AX982" s="35" t="str">
        <f>IF(AND($D982&lt;=2029,Zisk!$D$10&gt;=2029),"1","")</f>
        <v/>
      </c>
      <c r="AY982" s="35" t="str">
        <f>IF(AND($D982&lt;=2029,Zisk!$D$10&gt;=2029),"+","")</f>
        <v/>
      </c>
      <c r="AZ982" s="37" t="str">
        <f>IF(AND($D982&lt;=2029,Zisk!$D$10&gt;=2029),VstupniParametry_SKRYT!$D$13,"")</f>
        <v/>
      </c>
      <c r="BA982" s="35" t="str">
        <f>IF(AND($D982&lt;=2029,Zisk!$D$10&gt;=2029),")","")</f>
        <v/>
      </c>
      <c r="BB982" s="38" t="str">
        <f>IF(AND(D982&lt;2029,2029&lt;=Zisk!$D$10),1,IF(D982=2029,0,""))</f>
        <v/>
      </c>
      <c r="BC982" s="39" t="str">
        <f>IF(AND($D982&lt;=2029,Zisk!$D$10&gt;=2030),"x","")</f>
        <v/>
      </c>
      <c r="BD982" s="35" t="str">
        <f>IF(AND($D982&lt;=2030,Zisk!$D$10&gt;=2030),"(","")</f>
        <v/>
      </c>
      <c r="BE982" s="35" t="str">
        <f>IF(AND($D982&lt;=2030,Zisk!$D$10&gt;=2030),"1","")</f>
        <v/>
      </c>
      <c r="BF982" s="35" t="str">
        <f>IF(AND($D982&lt;=2030,Zisk!$D$10&gt;=2030),"+","")</f>
        <v/>
      </c>
      <c r="BG982" s="37" t="str">
        <f>IF(AND($D982&lt;=2030,Zisk!$D$10&gt;=2030),VstupniParametry_SKRYT!$D$14,"")</f>
        <v/>
      </c>
      <c r="BH982" s="35" t="str">
        <f>IF(AND($D982&lt;=2030,Zisk!$D$10&gt;=2030),")","")</f>
        <v/>
      </c>
      <c r="BI982" s="38" t="str">
        <f>IF(AND(D982&lt;2030,2030&lt;=Zisk!$D$10),1,IF(D982=2030,0,""))</f>
        <v/>
      </c>
      <c r="BJ982" s="40" t="s">
        <v>32</v>
      </c>
      <c r="BK982" s="37">
        <f t="shared" si="484"/>
        <v>1</v>
      </c>
      <c r="BL982" s="35" t="str">
        <f t="shared" si="485"/>
        <v>x</v>
      </c>
      <c r="BM982" s="41">
        <f t="shared" si="486"/>
        <v>1</v>
      </c>
      <c r="BN982" s="37" t="str">
        <f t="shared" si="487"/>
        <v>x</v>
      </c>
      <c r="BO982" s="41">
        <f t="shared" si="472"/>
        <v>1.018</v>
      </c>
      <c r="BP982" s="41" t="str">
        <f t="shared" si="473"/>
        <v/>
      </c>
      <c r="BQ982" s="41" t="str">
        <f t="shared" si="474"/>
        <v/>
      </c>
      <c r="BR982" s="41" t="str">
        <f t="shared" si="475"/>
        <v/>
      </c>
      <c r="BS982" s="41" t="str">
        <f t="shared" si="476"/>
        <v/>
      </c>
      <c r="BT982" s="41" t="str">
        <f t="shared" si="477"/>
        <v/>
      </c>
      <c r="BU982" s="41" t="str">
        <f t="shared" si="478"/>
        <v/>
      </c>
      <c r="BV982" s="41" t="str">
        <f t="shared" si="479"/>
        <v/>
      </c>
      <c r="BW982" s="41" t="str">
        <f t="shared" si="480"/>
        <v/>
      </c>
      <c r="BX982" s="41" t="str">
        <f t="shared" si="481"/>
        <v/>
      </c>
      <c r="BY982" s="41" t="str">
        <f t="shared" si="482"/>
        <v/>
      </c>
      <c r="BZ982" s="40" t="s">
        <v>32</v>
      </c>
      <c r="CA982" s="41">
        <f t="shared" si="483"/>
        <v>1.018</v>
      </c>
      <c r="CB982" s="35"/>
      <c r="CC982" s="36">
        <f>IF(D982&gt;Zisk!$D$10,"",E982*CA982)</f>
        <v>0</v>
      </c>
    </row>
    <row r="983" spans="2:81" x14ac:dyDescent="0.2">
      <c r="B983" s="28" t="str">
        <f>Zisk!B994</f>
        <v/>
      </c>
      <c r="C983" s="28">
        <f>Zisk!C994</f>
        <v>0</v>
      </c>
      <c r="D983" s="28">
        <f>Zisk!E994</f>
        <v>0</v>
      </c>
      <c r="E983" s="29">
        <f>Zisk!D994</f>
        <v>0</v>
      </c>
      <c r="F983" s="29"/>
      <c r="G983" s="28" t="str">
        <f t="shared" si="458"/>
        <v>(</v>
      </c>
      <c r="H983" s="28" t="str">
        <f t="shared" si="459"/>
        <v>1</v>
      </c>
      <c r="I983" s="28" t="str">
        <f t="shared" si="460"/>
        <v>+</v>
      </c>
      <c r="J983" s="30">
        <f>IF($D983&lt;=2021,VstupniParametry_SKRYT!$D$5,"")</f>
        <v>0.02</v>
      </c>
      <c r="K983" s="28" t="str">
        <f t="shared" si="461"/>
        <v>)</v>
      </c>
      <c r="L983" s="31">
        <f>IF($D983&lt;=2021,COUNTIF(Vypocet_SKRYT!T980:AS980,"&gt;=1"),"")</f>
        <v>0</v>
      </c>
      <c r="M983" s="32" t="str">
        <f t="shared" si="462"/>
        <v>x</v>
      </c>
      <c r="N983" s="28" t="str">
        <f t="shared" si="463"/>
        <v>(</v>
      </c>
      <c r="O983" s="28" t="str">
        <f t="shared" si="464"/>
        <v>1</v>
      </c>
      <c r="P983" s="28" t="str">
        <f t="shared" si="465"/>
        <v>+</v>
      </c>
      <c r="Q983" s="30">
        <f>IF($D983&lt;=2024,VstupniParametry_SKRYT!$D$6,"")</f>
        <v>0.06</v>
      </c>
      <c r="R983" s="28" t="str">
        <f t="shared" si="466"/>
        <v>)</v>
      </c>
      <c r="S983" s="31">
        <f>IF($D983&lt;=2024,COUNTIFS(Vypocet_SKRYT!AT980:AV980,"&gt;=1"),"")</f>
        <v>0</v>
      </c>
      <c r="T983" s="32" t="str">
        <f t="shared" si="467"/>
        <v>x</v>
      </c>
      <c r="U983" s="28" t="str">
        <f t="shared" si="468"/>
        <v>(</v>
      </c>
      <c r="V983" s="28" t="str">
        <f t="shared" si="469"/>
        <v>1</v>
      </c>
      <c r="W983" s="28" t="str">
        <f t="shared" si="470"/>
        <v>+</v>
      </c>
      <c r="X983" s="30">
        <f>IF($D983&lt;=2025,VstupniParametry_SKRYT!$D$9,"")</f>
        <v>1.7999999999999999E-2</v>
      </c>
      <c r="Y983" s="28" t="str">
        <f t="shared" si="471"/>
        <v>)</v>
      </c>
      <c r="Z983" s="31">
        <f>IF(AND(D983&lt;2025,2025&lt;=Zisk!$D$10),1,IF(D983=2025,0,""))</f>
        <v>1</v>
      </c>
      <c r="AA983" s="32" t="str">
        <f>IF(AND($D983&lt;=2025,Zisk!$D$10&gt;=2026),"x","")</f>
        <v/>
      </c>
      <c r="AB983" s="28" t="str">
        <f>IF(AND($D983&lt;=2026,Zisk!$D$10&gt;=2026),"(","")</f>
        <v/>
      </c>
      <c r="AC983" s="28" t="str">
        <f>IF(AND($D983&lt;=2026,Zisk!$D$10&gt;=2026),"1","")</f>
        <v/>
      </c>
      <c r="AD983" s="28" t="str">
        <f>IF(AND($D983&lt;=2026,Zisk!$D$10&gt;=2026),"+","")</f>
        <v/>
      </c>
      <c r="AE983" s="30" t="str">
        <f>IF(AND($D983&lt;=2026,Zisk!$D$10&gt;=2026),VstupniParametry_SKRYT!$D$10,"")</f>
        <v/>
      </c>
      <c r="AF983" s="28" t="str">
        <f>IF(AND($D983&lt;=2026,Zisk!$D$10&gt;=2026),")","")</f>
        <v/>
      </c>
      <c r="AG983" s="31" t="str">
        <f>IF(AND(D983&lt;2026,2026&lt;=Zisk!$D$10),1,IF(D983=2026,0,""))</f>
        <v/>
      </c>
      <c r="AH983" s="32" t="str">
        <f>IF(AND($D983&lt;=2026,Zisk!$D$10&gt;=2027),"x","")</f>
        <v/>
      </c>
      <c r="AI983" s="28" t="str">
        <f>IF(AND($D983&lt;=2027,Zisk!$D$10&gt;=2027),"(","")</f>
        <v/>
      </c>
      <c r="AJ983" s="28" t="str">
        <f>IF(AND($D983&lt;=2027,Zisk!$D$10&gt;=2027),"1","")</f>
        <v/>
      </c>
      <c r="AK983" s="28" t="str">
        <f>IF(AND($D983&lt;=2027,Zisk!$D$10&gt;=2027),"+","")</f>
        <v/>
      </c>
      <c r="AL983" s="30" t="str">
        <f>IF(AND($D983&lt;=2027,Zisk!$D$10&gt;=2027),VstupniParametry_SKRYT!$D$11,"")</f>
        <v/>
      </c>
      <c r="AM983" s="28" t="str">
        <f>IF(AND($D983&lt;=2027,Zisk!$D$10&gt;=2027),")","")</f>
        <v/>
      </c>
      <c r="AN983" s="31" t="str">
        <f>IF(AND(D983&lt;2027,2027&lt;=Zisk!$D$10),1,IF(D983=2027,0,""))</f>
        <v/>
      </c>
      <c r="AO983" s="32" t="str">
        <f>IF(AND($D983&lt;=2027,Zisk!$D$10&gt;=2028),"x","")</f>
        <v/>
      </c>
      <c r="AP983" s="28" t="str">
        <f>IF(AND($D983&lt;=2028,Zisk!$D$10&gt;=2028),"(","")</f>
        <v/>
      </c>
      <c r="AQ983" s="28" t="str">
        <f>IF(AND($D983&lt;=2028,Zisk!$D$10&gt;=2028),"1","")</f>
        <v/>
      </c>
      <c r="AR983" s="28" t="str">
        <f>IF(AND($D983&lt;=2028,Zisk!$D$10&gt;=2028),"+","")</f>
        <v/>
      </c>
      <c r="AS983" s="30" t="str">
        <f>IF(AND($D983&lt;=2028,Zisk!$D$10&gt;=2028),VstupniParametry_SKRYT!$D$12,"")</f>
        <v/>
      </c>
      <c r="AT983" s="28" t="str">
        <f>IF(AND($D983&lt;=2028,Zisk!$D$10&gt;=2028),")","")</f>
        <v/>
      </c>
      <c r="AU983" s="31" t="str">
        <f>IF(AND(D983&lt;2028,2028&lt;=Zisk!$D$10),1,IF(D983=2028,0,""))</f>
        <v/>
      </c>
      <c r="AV983" s="32" t="str">
        <f>IF(AND($D983&lt;=2028,Zisk!$D$10&gt;=2029),"x","")</f>
        <v/>
      </c>
      <c r="AW983" s="28" t="str">
        <f>IF(AND($D983&lt;=2029,Zisk!$D$10&gt;=2029),"(","")</f>
        <v/>
      </c>
      <c r="AX983" s="28" t="str">
        <f>IF(AND($D983&lt;=2029,Zisk!$D$10&gt;=2029),"1","")</f>
        <v/>
      </c>
      <c r="AY983" s="28" t="str">
        <f>IF(AND($D983&lt;=2029,Zisk!$D$10&gt;=2029),"+","")</f>
        <v/>
      </c>
      <c r="AZ983" s="30" t="str">
        <f>IF(AND($D983&lt;=2029,Zisk!$D$10&gt;=2029),VstupniParametry_SKRYT!$D$13,"")</f>
        <v/>
      </c>
      <c r="BA983" s="28" t="str">
        <f>IF(AND($D983&lt;=2029,Zisk!$D$10&gt;=2029),")","")</f>
        <v/>
      </c>
      <c r="BB983" s="31" t="str">
        <f>IF(AND(D983&lt;2029,2029&lt;=Zisk!$D$10),1,IF(D983=2029,0,""))</f>
        <v/>
      </c>
      <c r="BC983" s="32" t="str">
        <f>IF(AND($D983&lt;=2029,Zisk!$D$10&gt;=2030),"x","")</f>
        <v/>
      </c>
      <c r="BD983" s="28" t="str">
        <f>IF(AND($D983&lt;=2030,Zisk!$D$10&gt;=2030),"(","")</f>
        <v/>
      </c>
      <c r="BE983" s="28" t="str">
        <f>IF(AND($D983&lt;=2030,Zisk!$D$10&gt;=2030),"1","")</f>
        <v/>
      </c>
      <c r="BF983" s="28" t="str">
        <f>IF(AND($D983&lt;=2030,Zisk!$D$10&gt;=2030),"+","")</f>
        <v/>
      </c>
      <c r="BG983" s="30" t="str">
        <f>IF(AND($D983&lt;=2030,Zisk!$D$10&gt;=2030),VstupniParametry_SKRYT!$D$14,"")</f>
        <v/>
      </c>
      <c r="BH983" s="28" t="str">
        <f>IF(AND($D983&lt;=2030,Zisk!$D$10&gt;=2030),")","")</f>
        <v/>
      </c>
      <c r="BI983" s="31" t="str">
        <f>IF(AND(D983&lt;2030,2030&lt;=Zisk!$D$10),1,IF(D983=2030,0,""))</f>
        <v/>
      </c>
      <c r="BJ983" s="33" t="s">
        <v>32</v>
      </c>
      <c r="BK983" s="30">
        <f t="shared" si="484"/>
        <v>1</v>
      </c>
      <c r="BL983" s="28" t="str">
        <f t="shared" si="485"/>
        <v>x</v>
      </c>
      <c r="BM983" s="34">
        <f t="shared" si="486"/>
        <v>1</v>
      </c>
      <c r="BN983" s="30" t="str">
        <f t="shared" si="487"/>
        <v>x</v>
      </c>
      <c r="BO983" s="34">
        <f t="shared" si="472"/>
        <v>1.018</v>
      </c>
      <c r="BP983" s="34" t="str">
        <f t="shared" si="473"/>
        <v/>
      </c>
      <c r="BQ983" s="34" t="str">
        <f t="shared" si="474"/>
        <v/>
      </c>
      <c r="BR983" s="34" t="str">
        <f t="shared" si="475"/>
        <v/>
      </c>
      <c r="BS983" s="34" t="str">
        <f t="shared" si="476"/>
        <v/>
      </c>
      <c r="BT983" s="34" t="str">
        <f t="shared" si="477"/>
        <v/>
      </c>
      <c r="BU983" s="34" t="str">
        <f t="shared" si="478"/>
        <v/>
      </c>
      <c r="BV983" s="34" t="str">
        <f t="shared" si="479"/>
        <v/>
      </c>
      <c r="BW983" s="34" t="str">
        <f t="shared" si="480"/>
        <v/>
      </c>
      <c r="BX983" s="34" t="str">
        <f t="shared" si="481"/>
        <v/>
      </c>
      <c r="BY983" s="34" t="str">
        <f t="shared" si="482"/>
        <v/>
      </c>
      <c r="BZ983" s="33" t="s">
        <v>32</v>
      </c>
      <c r="CA983" s="34">
        <f t="shared" si="483"/>
        <v>1.018</v>
      </c>
      <c r="CB983" s="28"/>
      <c r="CC983" s="29">
        <f>IF(D983&gt;Zisk!$D$10,"",E983*CA983)</f>
        <v>0</v>
      </c>
    </row>
    <row r="984" spans="2:81" x14ac:dyDescent="0.2">
      <c r="B984" s="35" t="str">
        <f>Zisk!B995</f>
        <v/>
      </c>
      <c r="C984" s="35">
        <f>Zisk!C995</f>
        <v>0</v>
      </c>
      <c r="D984" s="35">
        <f>Zisk!E995</f>
        <v>0</v>
      </c>
      <c r="E984" s="36">
        <f>Zisk!D995</f>
        <v>0</v>
      </c>
      <c r="F984" s="36"/>
      <c r="G984" s="35" t="str">
        <f t="shared" si="458"/>
        <v>(</v>
      </c>
      <c r="H984" s="35" t="str">
        <f t="shared" si="459"/>
        <v>1</v>
      </c>
      <c r="I984" s="35" t="str">
        <f t="shared" si="460"/>
        <v>+</v>
      </c>
      <c r="J984" s="37">
        <f>IF($D984&lt;=2021,VstupniParametry_SKRYT!$D$5,"")</f>
        <v>0.02</v>
      </c>
      <c r="K984" s="35" t="str">
        <f t="shared" si="461"/>
        <v>)</v>
      </c>
      <c r="L984" s="38">
        <f>IF($D984&lt;=2021,COUNTIF(Vypocet_SKRYT!T981:AS981,"&gt;=1"),"")</f>
        <v>0</v>
      </c>
      <c r="M984" s="39" t="str">
        <f t="shared" si="462"/>
        <v>x</v>
      </c>
      <c r="N984" s="35" t="str">
        <f t="shared" si="463"/>
        <v>(</v>
      </c>
      <c r="O984" s="35" t="str">
        <f t="shared" si="464"/>
        <v>1</v>
      </c>
      <c r="P984" s="35" t="str">
        <f t="shared" si="465"/>
        <v>+</v>
      </c>
      <c r="Q984" s="37">
        <f>IF($D984&lt;=2024,VstupniParametry_SKRYT!$D$6,"")</f>
        <v>0.06</v>
      </c>
      <c r="R984" s="35" t="str">
        <f t="shared" si="466"/>
        <v>)</v>
      </c>
      <c r="S984" s="38">
        <f>IF($D984&lt;=2024,COUNTIFS(Vypocet_SKRYT!AT981:AV981,"&gt;=1"),"")</f>
        <v>0</v>
      </c>
      <c r="T984" s="39" t="str">
        <f t="shared" si="467"/>
        <v>x</v>
      </c>
      <c r="U984" s="35" t="str">
        <f t="shared" si="468"/>
        <v>(</v>
      </c>
      <c r="V984" s="35" t="str">
        <f t="shared" si="469"/>
        <v>1</v>
      </c>
      <c r="W984" s="35" t="str">
        <f t="shared" si="470"/>
        <v>+</v>
      </c>
      <c r="X984" s="37">
        <f>IF($D984&lt;=2025,VstupniParametry_SKRYT!$D$9,"")</f>
        <v>1.7999999999999999E-2</v>
      </c>
      <c r="Y984" s="35" t="str">
        <f t="shared" si="471"/>
        <v>)</v>
      </c>
      <c r="Z984" s="38">
        <f>IF(AND(D984&lt;2025,2025&lt;=Zisk!$D$10),1,IF(D984=2025,0,""))</f>
        <v>1</v>
      </c>
      <c r="AA984" s="39" t="str">
        <f>IF(AND($D984&lt;=2025,Zisk!$D$10&gt;=2026),"x","")</f>
        <v/>
      </c>
      <c r="AB984" s="35" t="str">
        <f>IF(AND($D984&lt;=2026,Zisk!$D$10&gt;=2026),"(","")</f>
        <v/>
      </c>
      <c r="AC984" s="35" t="str">
        <f>IF(AND($D984&lt;=2026,Zisk!$D$10&gt;=2026),"1","")</f>
        <v/>
      </c>
      <c r="AD984" s="35" t="str">
        <f>IF(AND($D984&lt;=2026,Zisk!$D$10&gt;=2026),"+","")</f>
        <v/>
      </c>
      <c r="AE984" s="37" t="str">
        <f>IF(AND($D984&lt;=2026,Zisk!$D$10&gt;=2026),VstupniParametry_SKRYT!$D$10,"")</f>
        <v/>
      </c>
      <c r="AF984" s="35" t="str">
        <f>IF(AND($D984&lt;=2026,Zisk!$D$10&gt;=2026),")","")</f>
        <v/>
      </c>
      <c r="AG984" s="38" t="str">
        <f>IF(AND(D984&lt;2026,2026&lt;=Zisk!$D$10),1,IF(D984=2026,0,""))</f>
        <v/>
      </c>
      <c r="AH984" s="39" t="str">
        <f>IF(AND($D984&lt;=2026,Zisk!$D$10&gt;=2027),"x","")</f>
        <v/>
      </c>
      <c r="AI984" s="35" t="str">
        <f>IF(AND($D984&lt;=2027,Zisk!$D$10&gt;=2027),"(","")</f>
        <v/>
      </c>
      <c r="AJ984" s="35" t="str">
        <f>IF(AND($D984&lt;=2027,Zisk!$D$10&gt;=2027),"1","")</f>
        <v/>
      </c>
      <c r="AK984" s="35" t="str">
        <f>IF(AND($D984&lt;=2027,Zisk!$D$10&gt;=2027),"+","")</f>
        <v/>
      </c>
      <c r="AL984" s="37" t="str">
        <f>IF(AND($D984&lt;=2027,Zisk!$D$10&gt;=2027),VstupniParametry_SKRYT!$D$11,"")</f>
        <v/>
      </c>
      <c r="AM984" s="35" t="str">
        <f>IF(AND($D984&lt;=2027,Zisk!$D$10&gt;=2027),")","")</f>
        <v/>
      </c>
      <c r="AN984" s="38" t="str">
        <f>IF(AND(D984&lt;2027,2027&lt;=Zisk!$D$10),1,IF(D984=2027,0,""))</f>
        <v/>
      </c>
      <c r="AO984" s="39" t="str">
        <f>IF(AND($D984&lt;=2027,Zisk!$D$10&gt;=2028),"x","")</f>
        <v/>
      </c>
      <c r="AP984" s="35" t="str">
        <f>IF(AND($D984&lt;=2028,Zisk!$D$10&gt;=2028),"(","")</f>
        <v/>
      </c>
      <c r="AQ984" s="35" t="str">
        <f>IF(AND($D984&lt;=2028,Zisk!$D$10&gt;=2028),"1","")</f>
        <v/>
      </c>
      <c r="AR984" s="35" t="str">
        <f>IF(AND($D984&lt;=2028,Zisk!$D$10&gt;=2028),"+","")</f>
        <v/>
      </c>
      <c r="AS984" s="37" t="str">
        <f>IF(AND($D984&lt;=2028,Zisk!$D$10&gt;=2028),VstupniParametry_SKRYT!$D$12,"")</f>
        <v/>
      </c>
      <c r="AT984" s="35" t="str">
        <f>IF(AND($D984&lt;=2028,Zisk!$D$10&gt;=2028),")","")</f>
        <v/>
      </c>
      <c r="AU984" s="38" t="str">
        <f>IF(AND(D984&lt;2028,2028&lt;=Zisk!$D$10),1,IF(D984=2028,0,""))</f>
        <v/>
      </c>
      <c r="AV984" s="39" t="str">
        <f>IF(AND($D984&lt;=2028,Zisk!$D$10&gt;=2029),"x","")</f>
        <v/>
      </c>
      <c r="AW984" s="35" t="str">
        <f>IF(AND($D984&lt;=2029,Zisk!$D$10&gt;=2029),"(","")</f>
        <v/>
      </c>
      <c r="AX984" s="35" t="str">
        <f>IF(AND($D984&lt;=2029,Zisk!$D$10&gt;=2029),"1","")</f>
        <v/>
      </c>
      <c r="AY984" s="35" t="str">
        <f>IF(AND($D984&lt;=2029,Zisk!$D$10&gt;=2029),"+","")</f>
        <v/>
      </c>
      <c r="AZ984" s="37" t="str">
        <f>IF(AND($D984&lt;=2029,Zisk!$D$10&gt;=2029),VstupniParametry_SKRYT!$D$13,"")</f>
        <v/>
      </c>
      <c r="BA984" s="35" t="str">
        <f>IF(AND($D984&lt;=2029,Zisk!$D$10&gt;=2029),")","")</f>
        <v/>
      </c>
      <c r="BB984" s="38" t="str">
        <f>IF(AND(D984&lt;2029,2029&lt;=Zisk!$D$10),1,IF(D984=2029,0,""))</f>
        <v/>
      </c>
      <c r="BC984" s="39" t="str">
        <f>IF(AND($D984&lt;=2029,Zisk!$D$10&gt;=2030),"x","")</f>
        <v/>
      </c>
      <c r="BD984" s="35" t="str">
        <f>IF(AND($D984&lt;=2030,Zisk!$D$10&gt;=2030),"(","")</f>
        <v/>
      </c>
      <c r="BE984" s="35" t="str">
        <f>IF(AND($D984&lt;=2030,Zisk!$D$10&gt;=2030),"1","")</f>
        <v/>
      </c>
      <c r="BF984" s="35" t="str">
        <f>IF(AND($D984&lt;=2030,Zisk!$D$10&gt;=2030),"+","")</f>
        <v/>
      </c>
      <c r="BG984" s="37" t="str">
        <f>IF(AND($D984&lt;=2030,Zisk!$D$10&gt;=2030),VstupniParametry_SKRYT!$D$14,"")</f>
        <v/>
      </c>
      <c r="BH984" s="35" t="str">
        <f>IF(AND($D984&lt;=2030,Zisk!$D$10&gt;=2030),")","")</f>
        <v/>
      </c>
      <c r="BI984" s="38" t="str">
        <f>IF(AND(D984&lt;2030,2030&lt;=Zisk!$D$10),1,IF(D984=2030,0,""))</f>
        <v/>
      </c>
      <c r="BJ984" s="40" t="s">
        <v>32</v>
      </c>
      <c r="BK984" s="37">
        <f t="shared" si="484"/>
        <v>1</v>
      </c>
      <c r="BL984" s="35" t="str">
        <f t="shared" si="485"/>
        <v>x</v>
      </c>
      <c r="BM984" s="41">
        <f t="shared" si="486"/>
        <v>1</v>
      </c>
      <c r="BN984" s="37" t="str">
        <f t="shared" si="487"/>
        <v>x</v>
      </c>
      <c r="BO984" s="41">
        <f t="shared" si="472"/>
        <v>1.018</v>
      </c>
      <c r="BP984" s="41" t="str">
        <f t="shared" si="473"/>
        <v/>
      </c>
      <c r="BQ984" s="41" t="str">
        <f t="shared" si="474"/>
        <v/>
      </c>
      <c r="BR984" s="41" t="str">
        <f t="shared" si="475"/>
        <v/>
      </c>
      <c r="BS984" s="41" t="str">
        <f t="shared" si="476"/>
        <v/>
      </c>
      <c r="BT984" s="41" t="str">
        <f t="shared" si="477"/>
        <v/>
      </c>
      <c r="BU984" s="41" t="str">
        <f t="shared" si="478"/>
        <v/>
      </c>
      <c r="BV984" s="41" t="str">
        <f t="shared" si="479"/>
        <v/>
      </c>
      <c r="BW984" s="41" t="str">
        <f t="shared" si="480"/>
        <v/>
      </c>
      <c r="BX984" s="41" t="str">
        <f t="shared" si="481"/>
        <v/>
      </c>
      <c r="BY984" s="41" t="str">
        <f t="shared" si="482"/>
        <v/>
      </c>
      <c r="BZ984" s="40" t="s">
        <v>32</v>
      </c>
      <c r="CA984" s="41">
        <f t="shared" si="483"/>
        <v>1.018</v>
      </c>
      <c r="CB984" s="35"/>
      <c r="CC984" s="36">
        <f>IF(D984&gt;Zisk!$D$10,"",E984*CA984)</f>
        <v>0</v>
      </c>
    </row>
    <row r="985" spans="2:81" x14ac:dyDescent="0.2">
      <c r="B985" s="28" t="str">
        <f>Zisk!B996</f>
        <v/>
      </c>
      <c r="C985" s="28">
        <f>Zisk!C996</f>
        <v>0</v>
      </c>
      <c r="D985" s="28">
        <f>Zisk!E996</f>
        <v>0</v>
      </c>
      <c r="E985" s="29">
        <f>Zisk!D996</f>
        <v>0</v>
      </c>
      <c r="F985" s="29"/>
      <c r="G985" s="28" t="str">
        <f t="shared" si="458"/>
        <v>(</v>
      </c>
      <c r="H985" s="28" t="str">
        <f t="shared" si="459"/>
        <v>1</v>
      </c>
      <c r="I985" s="28" t="str">
        <f t="shared" si="460"/>
        <v>+</v>
      </c>
      <c r="J985" s="30">
        <f>IF($D985&lt;=2021,VstupniParametry_SKRYT!$D$5,"")</f>
        <v>0.02</v>
      </c>
      <c r="K985" s="28" t="str">
        <f t="shared" si="461"/>
        <v>)</v>
      </c>
      <c r="L985" s="31">
        <f>IF($D985&lt;=2021,COUNTIF(Vypocet_SKRYT!T982:AS982,"&gt;=1"),"")</f>
        <v>0</v>
      </c>
      <c r="M985" s="32" t="str">
        <f t="shared" si="462"/>
        <v>x</v>
      </c>
      <c r="N985" s="28" t="str">
        <f t="shared" si="463"/>
        <v>(</v>
      </c>
      <c r="O985" s="28" t="str">
        <f t="shared" si="464"/>
        <v>1</v>
      </c>
      <c r="P985" s="28" t="str">
        <f t="shared" si="465"/>
        <v>+</v>
      </c>
      <c r="Q985" s="30">
        <f>IF($D985&lt;=2024,VstupniParametry_SKRYT!$D$6,"")</f>
        <v>0.06</v>
      </c>
      <c r="R985" s="28" t="str">
        <f t="shared" si="466"/>
        <v>)</v>
      </c>
      <c r="S985" s="31">
        <f>IF($D985&lt;=2024,COUNTIFS(Vypocet_SKRYT!AT982:AV982,"&gt;=1"),"")</f>
        <v>0</v>
      </c>
      <c r="T985" s="32" t="str">
        <f t="shared" si="467"/>
        <v>x</v>
      </c>
      <c r="U985" s="28" t="str">
        <f t="shared" si="468"/>
        <v>(</v>
      </c>
      <c r="V985" s="28" t="str">
        <f t="shared" si="469"/>
        <v>1</v>
      </c>
      <c r="W985" s="28" t="str">
        <f t="shared" si="470"/>
        <v>+</v>
      </c>
      <c r="X985" s="30">
        <f>IF($D985&lt;=2025,VstupniParametry_SKRYT!$D$9,"")</f>
        <v>1.7999999999999999E-2</v>
      </c>
      <c r="Y985" s="28" t="str">
        <f t="shared" si="471"/>
        <v>)</v>
      </c>
      <c r="Z985" s="31">
        <f>IF(AND(D985&lt;2025,2025&lt;=Zisk!$D$10),1,IF(D985=2025,0,""))</f>
        <v>1</v>
      </c>
      <c r="AA985" s="32" t="str">
        <f>IF(AND($D985&lt;=2025,Zisk!$D$10&gt;=2026),"x","")</f>
        <v/>
      </c>
      <c r="AB985" s="28" t="str">
        <f>IF(AND($D985&lt;=2026,Zisk!$D$10&gt;=2026),"(","")</f>
        <v/>
      </c>
      <c r="AC985" s="28" t="str">
        <f>IF(AND($D985&lt;=2026,Zisk!$D$10&gt;=2026),"1","")</f>
        <v/>
      </c>
      <c r="AD985" s="28" t="str">
        <f>IF(AND($D985&lt;=2026,Zisk!$D$10&gt;=2026),"+","")</f>
        <v/>
      </c>
      <c r="AE985" s="30" t="str">
        <f>IF(AND($D985&lt;=2026,Zisk!$D$10&gt;=2026),VstupniParametry_SKRYT!$D$10,"")</f>
        <v/>
      </c>
      <c r="AF985" s="28" t="str">
        <f>IF(AND($D985&lt;=2026,Zisk!$D$10&gt;=2026),")","")</f>
        <v/>
      </c>
      <c r="AG985" s="31" t="str">
        <f>IF(AND(D985&lt;2026,2026&lt;=Zisk!$D$10),1,IF(D985=2026,0,""))</f>
        <v/>
      </c>
      <c r="AH985" s="32" t="str">
        <f>IF(AND($D985&lt;=2026,Zisk!$D$10&gt;=2027),"x","")</f>
        <v/>
      </c>
      <c r="AI985" s="28" t="str">
        <f>IF(AND($D985&lt;=2027,Zisk!$D$10&gt;=2027),"(","")</f>
        <v/>
      </c>
      <c r="AJ985" s="28" t="str">
        <f>IF(AND($D985&lt;=2027,Zisk!$D$10&gt;=2027),"1","")</f>
        <v/>
      </c>
      <c r="AK985" s="28" t="str">
        <f>IF(AND($D985&lt;=2027,Zisk!$D$10&gt;=2027),"+","")</f>
        <v/>
      </c>
      <c r="AL985" s="30" t="str">
        <f>IF(AND($D985&lt;=2027,Zisk!$D$10&gt;=2027),VstupniParametry_SKRYT!$D$11,"")</f>
        <v/>
      </c>
      <c r="AM985" s="28" t="str">
        <f>IF(AND($D985&lt;=2027,Zisk!$D$10&gt;=2027),")","")</f>
        <v/>
      </c>
      <c r="AN985" s="31" t="str">
        <f>IF(AND(D985&lt;2027,2027&lt;=Zisk!$D$10),1,IF(D985=2027,0,""))</f>
        <v/>
      </c>
      <c r="AO985" s="32" t="str">
        <f>IF(AND($D985&lt;=2027,Zisk!$D$10&gt;=2028),"x","")</f>
        <v/>
      </c>
      <c r="AP985" s="28" t="str">
        <f>IF(AND($D985&lt;=2028,Zisk!$D$10&gt;=2028),"(","")</f>
        <v/>
      </c>
      <c r="AQ985" s="28" t="str">
        <f>IF(AND($D985&lt;=2028,Zisk!$D$10&gt;=2028),"1","")</f>
        <v/>
      </c>
      <c r="AR985" s="28" t="str">
        <f>IF(AND($D985&lt;=2028,Zisk!$D$10&gt;=2028),"+","")</f>
        <v/>
      </c>
      <c r="AS985" s="30" t="str">
        <f>IF(AND($D985&lt;=2028,Zisk!$D$10&gt;=2028),VstupniParametry_SKRYT!$D$12,"")</f>
        <v/>
      </c>
      <c r="AT985" s="28" t="str">
        <f>IF(AND($D985&lt;=2028,Zisk!$D$10&gt;=2028),")","")</f>
        <v/>
      </c>
      <c r="AU985" s="31" t="str">
        <f>IF(AND(D985&lt;2028,2028&lt;=Zisk!$D$10),1,IF(D985=2028,0,""))</f>
        <v/>
      </c>
      <c r="AV985" s="32" t="str">
        <f>IF(AND($D985&lt;=2028,Zisk!$D$10&gt;=2029),"x","")</f>
        <v/>
      </c>
      <c r="AW985" s="28" t="str">
        <f>IF(AND($D985&lt;=2029,Zisk!$D$10&gt;=2029),"(","")</f>
        <v/>
      </c>
      <c r="AX985" s="28" t="str">
        <f>IF(AND($D985&lt;=2029,Zisk!$D$10&gt;=2029),"1","")</f>
        <v/>
      </c>
      <c r="AY985" s="28" t="str">
        <f>IF(AND($D985&lt;=2029,Zisk!$D$10&gt;=2029),"+","")</f>
        <v/>
      </c>
      <c r="AZ985" s="30" t="str">
        <f>IF(AND($D985&lt;=2029,Zisk!$D$10&gt;=2029),VstupniParametry_SKRYT!$D$13,"")</f>
        <v/>
      </c>
      <c r="BA985" s="28" t="str">
        <f>IF(AND($D985&lt;=2029,Zisk!$D$10&gt;=2029),")","")</f>
        <v/>
      </c>
      <c r="BB985" s="31" t="str">
        <f>IF(AND(D985&lt;2029,2029&lt;=Zisk!$D$10),1,IF(D985=2029,0,""))</f>
        <v/>
      </c>
      <c r="BC985" s="32" t="str">
        <f>IF(AND($D985&lt;=2029,Zisk!$D$10&gt;=2030),"x","")</f>
        <v/>
      </c>
      <c r="BD985" s="28" t="str">
        <f>IF(AND($D985&lt;=2030,Zisk!$D$10&gt;=2030),"(","")</f>
        <v/>
      </c>
      <c r="BE985" s="28" t="str">
        <f>IF(AND($D985&lt;=2030,Zisk!$D$10&gt;=2030),"1","")</f>
        <v/>
      </c>
      <c r="BF985" s="28" t="str">
        <f>IF(AND($D985&lt;=2030,Zisk!$D$10&gt;=2030),"+","")</f>
        <v/>
      </c>
      <c r="BG985" s="30" t="str">
        <f>IF(AND($D985&lt;=2030,Zisk!$D$10&gt;=2030),VstupniParametry_SKRYT!$D$14,"")</f>
        <v/>
      </c>
      <c r="BH985" s="28" t="str">
        <f>IF(AND($D985&lt;=2030,Zisk!$D$10&gt;=2030),")","")</f>
        <v/>
      </c>
      <c r="BI985" s="31" t="str">
        <f>IF(AND(D985&lt;2030,2030&lt;=Zisk!$D$10),1,IF(D985=2030,0,""))</f>
        <v/>
      </c>
      <c r="BJ985" s="33" t="s">
        <v>32</v>
      </c>
      <c r="BK985" s="30">
        <f t="shared" si="484"/>
        <v>1</v>
      </c>
      <c r="BL985" s="28" t="str">
        <f t="shared" si="485"/>
        <v>x</v>
      </c>
      <c r="BM985" s="34">
        <f t="shared" si="486"/>
        <v>1</v>
      </c>
      <c r="BN985" s="30" t="str">
        <f t="shared" si="487"/>
        <v>x</v>
      </c>
      <c r="BO985" s="34">
        <f t="shared" si="472"/>
        <v>1.018</v>
      </c>
      <c r="BP985" s="34" t="str">
        <f t="shared" si="473"/>
        <v/>
      </c>
      <c r="BQ985" s="34" t="str">
        <f t="shared" si="474"/>
        <v/>
      </c>
      <c r="BR985" s="34" t="str">
        <f t="shared" si="475"/>
        <v/>
      </c>
      <c r="BS985" s="34" t="str">
        <f t="shared" si="476"/>
        <v/>
      </c>
      <c r="BT985" s="34" t="str">
        <f t="shared" si="477"/>
        <v/>
      </c>
      <c r="BU985" s="34" t="str">
        <f t="shared" si="478"/>
        <v/>
      </c>
      <c r="BV985" s="34" t="str">
        <f t="shared" si="479"/>
        <v/>
      </c>
      <c r="BW985" s="34" t="str">
        <f t="shared" si="480"/>
        <v/>
      </c>
      <c r="BX985" s="34" t="str">
        <f t="shared" si="481"/>
        <v/>
      </c>
      <c r="BY985" s="34" t="str">
        <f t="shared" si="482"/>
        <v/>
      </c>
      <c r="BZ985" s="33" t="s">
        <v>32</v>
      </c>
      <c r="CA985" s="34">
        <f t="shared" si="483"/>
        <v>1.018</v>
      </c>
      <c r="CB985" s="28"/>
      <c r="CC985" s="29">
        <f>IF(D985&gt;Zisk!$D$10,"",E985*CA985)</f>
        <v>0</v>
      </c>
    </row>
    <row r="986" spans="2:81" x14ac:dyDescent="0.2">
      <c r="B986" s="35" t="str">
        <f>Zisk!B997</f>
        <v/>
      </c>
      <c r="C986" s="35">
        <f>Zisk!C997</f>
        <v>0</v>
      </c>
      <c r="D986" s="35">
        <f>Zisk!E997</f>
        <v>0</v>
      </c>
      <c r="E986" s="36">
        <f>Zisk!D997</f>
        <v>0</v>
      </c>
      <c r="F986" s="36"/>
      <c r="G986" s="35" t="str">
        <f t="shared" si="458"/>
        <v>(</v>
      </c>
      <c r="H986" s="35" t="str">
        <f t="shared" si="459"/>
        <v>1</v>
      </c>
      <c r="I986" s="35" t="str">
        <f t="shared" si="460"/>
        <v>+</v>
      </c>
      <c r="J986" s="37">
        <f>IF($D986&lt;=2021,VstupniParametry_SKRYT!$D$5,"")</f>
        <v>0.02</v>
      </c>
      <c r="K986" s="35" t="str">
        <f t="shared" si="461"/>
        <v>)</v>
      </c>
      <c r="L986" s="38">
        <f>IF($D986&lt;=2021,COUNTIF(Vypocet_SKRYT!T983:AS983,"&gt;=1"),"")</f>
        <v>0</v>
      </c>
      <c r="M986" s="39" t="str">
        <f t="shared" si="462"/>
        <v>x</v>
      </c>
      <c r="N986" s="35" t="str">
        <f t="shared" si="463"/>
        <v>(</v>
      </c>
      <c r="O986" s="35" t="str">
        <f t="shared" si="464"/>
        <v>1</v>
      </c>
      <c r="P986" s="35" t="str">
        <f t="shared" si="465"/>
        <v>+</v>
      </c>
      <c r="Q986" s="37">
        <f>IF($D986&lt;=2024,VstupniParametry_SKRYT!$D$6,"")</f>
        <v>0.06</v>
      </c>
      <c r="R986" s="35" t="str">
        <f t="shared" si="466"/>
        <v>)</v>
      </c>
      <c r="S986" s="38">
        <f>IF($D986&lt;=2024,COUNTIFS(Vypocet_SKRYT!AT983:AV983,"&gt;=1"),"")</f>
        <v>0</v>
      </c>
      <c r="T986" s="39" t="str">
        <f t="shared" si="467"/>
        <v>x</v>
      </c>
      <c r="U986" s="35" t="str">
        <f t="shared" si="468"/>
        <v>(</v>
      </c>
      <c r="V986" s="35" t="str">
        <f t="shared" si="469"/>
        <v>1</v>
      </c>
      <c r="W986" s="35" t="str">
        <f t="shared" si="470"/>
        <v>+</v>
      </c>
      <c r="X986" s="37">
        <f>IF($D986&lt;=2025,VstupniParametry_SKRYT!$D$9,"")</f>
        <v>1.7999999999999999E-2</v>
      </c>
      <c r="Y986" s="35" t="str">
        <f t="shared" si="471"/>
        <v>)</v>
      </c>
      <c r="Z986" s="38">
        <f>IF(AND(D986&lt;2025,2025&lt;=Zisk!$D$10),1,IF(D986=2025,0,""))</f>
        <v>1</v>
      </c>
      <c r="AA986" s="39" t="str">
        <f>IF(AND($D986&lt;=2025,Zisk!$D$10&gt;=2026),"x","")</f>
        <v/>
      </c>
      <c r="AB986" s="35" t="str">
        <f>IF(AND($D986&lt;=2026,Zisk!$D$10&gt;=2026),"(","")</f>
        <v/>
      </c>
      <c r="AC986" s="35" t="str">
        <f>IF(AND($D986&lt;=2026,Zisk!$D$10&gt;=2026),"1","")</f>
        <v/>
      </c>
      <c r="AD986" s="35" t="str">
        <f>IF(AND($D986&lt;=2026,Zisk!$D$10&gt;=2026),"+","")</f>
        <v/>
      </c>
      <c r="AE986" s="37" t="str">
        <f>IF(AND($D986&lt;=2026,Zisk!$D$10&gt;=2026),VstupniParametry_SKRYT!$D$10,"")</f>
        <v/>
      </c>
      <c r="AF986" s="35" t="str">
        <f>IF(AND($D986&lt;=2026,Zisk!$D$10&gt;=2026),")","")</f>
        <v/>
      </c>
      <c r="AG986" s="38" t="str">
        <f>IF(AND(D986&lt;2026,2026&lt;=Zisk!$D$10),1,IF(D986=2026,0,""))</f>
        <v/>
      </c>
      <c r="AH986" s="39" t="str">
        <f>IF(AND($D986&lt;=2026,Zisk!$D$10&gt;=2027),"x","")</f>
        <v/>
      </c>
      <c r="AI986" s="35" t="str">
        <f>IF(AND($D986&lt;=2027,Zisk!$D$10&gt;=2027),"(","")</f>
        <v/>
      </c>
      <c r="AJ986" s="35" t="str">
        <f>IF(AND($D986&lt;=2027,Zisk!$D$10&gt;=2027),"1","")</f>
        <v/>
      </c>
      <c r="AK986" s="35" t="str">
        <f>IF(AND($D986&lt;=2027,Zisk!$D$10&gt;=2027),"+","")</f>
        <v/>
      </c>
      <c r="AL986" s="37" t="str">
        <f>IF(AND($D986&lt;=2027,Zisk!$D$10&gt;=2027),VstupniParametry_SKRYT!$D$11,"")</f>
        <v/>
      </c>
      <c r="AM986" s="35" t="str">
        <f>IF(AND($D986&lt;=2027,Zisk!$D$10&gt;=2027),")","")</f>
        <v/>
      </c>
      <c r="AN986" s="38" t="str">
        <f>IF(AND(D986&lt;2027,2027&lt;=Zisk!$D$10),1,IF(D986=2027,0,""))</f>
        <v/>
      </c>
      <c r="AO986" s="39" t="str">
        <f>IF(AND($D986&lt;=2027,Zisk!$D$10&gt;=2028),"x","")</f>
        <v/>
      </c>
      <c r="AP986" s="35" t="str">
        <f>IF(AND($D986&lt;=2028,Zisk!$D$10&gt;=2028),"(","")</f>
        <v/>
      </c>
      <c r="AQ986" s="35" t="str">
        <f>IF(AND($D986&lt;=2028,Zisk!$D$10&gt;=2028),"1","")</f>
        <v/>
      </c>
      <c r="AR986" s="35" t="str">
        <f>IF(AND($D986&lt;=2028,Zisk!$D$10&gt;=2028),"+","")</f>
        <v/>
      </c>
      <c r="AS986" s="37" t="str">
        <f>IF(AND($D986&lt;=2028,Zisk!$D$10&gt;=2028),VstupniParametry_SKRYT!$D$12,"")</f>
        <v/>
      </c>
      <c r="AT986" s="35" t="str">
        <f>IF(AND($D986&lt;=2028,Zisk!$D$10&gt;=2028),")","")</f>
        <v/>
      </c>
      <c r="AU986" s="38" t="str">
        <f>IF(AND(D986&lt;2028,2028&lt;=Zisk!$D$10),1,IF(D986=2028,0,""))</f>
        <v/>
      </c>
      <c r="AV986" s="39" t="str">
        <f>IF(AND($D986&lt;=2028,Zisk!$D$10&gt;=2029),"x","")</f>
        <v/>
      </c>
      <c r="AW986" s="35" t="str">
        <f>IF(AND($D986&lt;=2029,Zisk!$D$10&gt;=2029),"(","")</f>
        <v/>
      </c>
      <c r="AX986" s="35" t="str">
        <f>IF(AND($D986&lt;=2029,Zisk!$D$10&gt;=2029),"1","")</f>
        <v/>
      </c>
      <c r="AY986" s="35" t="str">
        <f>IF(AND($D986&lt;=2029,Zisk!$D$10&gt;=2029),"+","")</f>
        <v/>
      </c>
      <c r="AZ986" s="37" t="str">
        <f>IF(AND($D986&lt;=2029,Zisk!$D$10&gt;=2029),VstupniParametry_SKRYT!$D$13,"")</f>
        <v/>
      </c>
      <c r="BA986" s="35" t="str">
        <f>IF(AND($D986&lt;=2029,Zisk!$D$10&gt;=2029),")","")</f>
        <v/>
      </c>
      <c r="BB986" s="38" t="str">
        <f>IF(AND(D986&lt;2029,2029&lt;=Zisk!$D$10),1,IF(D986=2029,0,""))</f>
        <v/>
      </c>
      <c r="BC986" s="39" t="str">
        <f>IF(AND($D986&lt;=2029,Zisk!$D$10&gt;=2030),"x","")</f>
        <v/>
      </c>
      <c r="BD986" s="35" t="str">
        <f>IF(AND($D986&lt;=2030,Zisk!$D$10&gt;=2030),"(","")</f>
        <v/>
      </c>
      <c r="BE986" s="35" t="str">
        <f>IF(AND($D986&lt;=2030,Zisk!$D$10&gt;=2030),"1","")</f>
        <v/>
      </c>
      <c r="BF986" s="35" t="str">
        <f>IF(AND($D986&lt;=2030,Zisk!$D$10&gt;=2030),"+","")</f>
        <v/>
      </c>
      <c r="BG986" s="37" t="str">
        <f>IF(AND($D986&lt;=2030,Zisk!$D$10&gt;=2030),VstupniParametry_SKRYT!$D$14,"")</f>
        <v/>
      </c>
      <c r="BH986" s="35" t="str">
        <f>IF(AND($D986&lt;=2030,Zisk!$D$10&gt;=2030),")","")</f>
        <v/>
      </c>
      <c r="BI986" s="38" t="str">
        <f>IF(AND(D986&lt;2030,2030&lt;=Zisk!$D$10),1,IF(D986=2030,0,""))</f>
        <v/>
      </c>
      <c r="BJ986" s="40" t="s">
        <v>32</v>
      </c>
      <c r="BK986" s="37">
        <f t="shared" si="484"/>
        <v>1</v>
      </c>
      <c r="BL986" s="35" t="str">
        <f t="shared" si="485"/>
        <v>x</v>
      </c>
      <c r="BM986" s="41">
        <f t="shared" si="486"/>
        <v>1</v>
      </c>
      <c r="BN986" s="37" t="str">
        <f t="shared" si="487"/>
        <v>x</v>
      </c>
      <c r="BO986" s="41">
        <f t="shared" si="472"/>
        <v>1.018</v>
      </c>
      <c r="BP986" s="41" t="str">
        <f t="shared" si="473"/>
        <v/>
      </c>
      <c r="BQ986" s="41" t="str">
        <f t="shared" si="474"/>
        <v/>
      </c>
      <c r="BR986" s="41" t="str">
        <f t="shared" si="475"/>
        <v/>
      </c>
      <c r="BS986" s="41" t="str">
        <f t="shared" si="476"/>
        <v/>
      </c>
      <c r="BT986" s="41" t="str">
        <f t="shared" si="477"/>
        <v/>
      </c>
      <c r="BU986" s="41" t="str">
        <f t="shared" si="478"/>
        <v/>
      </c>
      <c r="BV986" s="41" t="str">
        <f t="shared" si="479"/>
        <v/>
      </c>
      <c r="BW986" s="41" t="str">
        <f t="shared" si="480"/>
        <v/>
      </c>
      <c r="BX986" s="41" t="str">
        <f t="shared" si="481"/>
        <v/>
      </c>
      <c r="BY986" s="41" t="str">
        <f t="shared" si="482"/>
        <v/>
      </c>
      <c r="BZ986" s="40" t="s">
        <v>32</v>
      </c>
      <c r="CA986" s="41">
        <f t="shared" si="483"/>
        <v>1.018</v>
      </c>
      <c r="CB986" s="35"/>
      <c r="CC986" s="36">
        <f>IF(D986&gt;Zisk!$D$10,"",E986*CA986)</f>
        <v>0</v>
      </c>
    </row>
    <row r="987" spans="2:81" x14ac:dyDescent="0.2">
      <c r="B987" s="28" t="str">
        <f>Zisk!B998</f>
        <v/>
      </c>
      <c r="C987" s="28">
        <f>Zisk!C998</f>
        <v>0</v>
      </c>
      <c r="D987" s="28">
        <f>Zisk!E998</f>
        <v>0</v>
      </c>
      <c r="E987" s="29">
        <f>Zisk!D998</f>
        <v>0</v>
      </c>
      <c r="F987" s="29"/>
      <c r="G987" s="28" t="str">
        <f t="shared" si="458"/>
        <v>(</v>
      </c>
      <c r="H987" s="28" t="str">
        <f t="shared" si="459"/>
        <v>1</v>
      </c>
      <c r="I987" s="28" t="str">
        <f t="shared" si="460"/>
        <v>+</v>
      </c>
      <c r="J987" s="30">
        <f>IF($D987&lt;=2021,VstupniParametry_SKRYT!$D$5,"")</f>
        <v>0.02</v>
      </c>
      <c r="K987" s="28" t="str">
        <f t="shared" si="461"/>
        <v>)</v>
      </c>
      <c r="L987" s="31">
        <f>IF($D987&lt;=2021,COUNTIF(Vypocet_SKRYT!T984:AS984,"&gt;=1"),"")</f>
        <v>0</v>
      </c>
      <c r="M987" s="32" t="str">
        <f t="shared" si="462"/>
        <v>x</v>
      </c>
      <c r="N987" s="28" t="str">
        <f t="shared" si="463"/>
        <v>(</v>
      </c>
      <c r="O987" s="28" t="str">
        <f t="shared" si="464"/>
        <v>1</v>
      </c>
      <c r="P987" s="28" t="str">
        <f t="shared" si="465"/>
        <v>+</v>
      </c>
      <c r="Q987" s="30">
        <f>IF($D987&lt;=2024,VstupniParametry_SKRYT!$D$6,"")</f>
        <v>0.06</v>
      </c>
      <c r="R987" s="28" t="str">
        <f t="shared" si="466"/>
        <v>)</v>
      </c>
      <c r="S987" s="31">
        <f>IF($D987&lt;=2024,COUNTIFS(Vypocet_SKRYT!AT984:AV984,"&gt;=1"),"")</f>
        <v>0</v>
      </c>
      <c r="T987" s="32" t="str">
        <f t="shared" si="467"/>
        <v>x</v>
      </c>
      <c r="U987" s="28" t="str">
        <f t="shared" si="468"/>
        <v>(</v>
      </c>
      <c r="V987" s="28" t="str">
        <f t="shared" si="469"/>
        <v>1</v>
      </c>
      <c r="W987" s="28" t="str">
        <f t="shared" si="470"/>
        <v>+</v>
      </c>
      <c r="X987" s="30">
        <f>IF($D987&lt;=2025,VstupniParametry_SKRYT!$D$9,"")</f>
        <v>1.7999999999999999E-2</v>
      </c>
      <c r="Y987" s="28" t="str">
        <f t="shared" si="471"/>
        <v>)</v>
      </c>
      <c r="Z987" s="31">
        <f>IF(AND(D987&lt;2025,2025&lt;=Zisk!$D$10),1,IF(D987=2025,0,""))</f>
        <v>1</v>
      </c>
      <c r="AA987" s="32" t="str">
        <f>IF(AND($D987&lt;=2025,Zisk!$D$10&gt;=2026),"x","")</f>
        <v/>
      </c>
      <c r="AB987" s="28" t="str">
        <f>IF(AND($D987&lt;=2026,Zisk!$D$10&gt;=2026),"(","")</f>
        <v/>
      </c>
      <c r="AC987" s="28" t="str">
        <f>IF(AND($D987&lt;=2026,Zisk!$D$10&gt;=2026),"1","")</f>
        <v/>
      </c>
      <c r="AD987" s="28" t="str">
        <f>IF(AND($D987&lt;=2026,Zisk!$D$10&gt;=2026),"+","")</f>
        <v/>
      </c>
      <c r="AE987" s="30" t="str">
        <f>IF(AND($D987&lt;=2026,Zisk!$D$10&gt;=2026),VstupniParametry_SKRYT!$D$10,"")</f>
        <v/>
      </c>
      <c r="AF987" s="28" t="str">
        <f>IF(AND($D987&lt;=2026,Zisk!$D$10&gt;=2026),")","")</f>
        <v/>
      </c>
      <c r="AG987" s="31" t="str">
        <f>IF(AND(D987&lt;2026,2026&lt;=Zisk!$D$10),1,IF(D987=2026,0,""))</f>
        <v/>
      </c>
      <c r="AH987" s="32" t="str">
        <f>IF(AND($D987&lt;=2026,Zisk!$D$10&gt;=2027),"x","")</f>
        <v/>
      </c>
      <c r="AI987" s="28" t="str">
        <f>IF(AND($D987&lt;=2027,Zisk!$D$10&gt;=2027),"(","")</f>
        <v/>
      </c>
      <c r="AJ987" s="28" t="str">
        <f>IF(AND($D987&lt;=2027,Zisk!$D$10&gt;=2027),"1","")</f>
        <v/>
      </c>
      <c r="AK987" s="28" t="str">
        <f>IF(AND($D987&lt;=2027,Zisk!$D$10&gt;=2027),"+","")</f>
        <v/>
      </c>
      <c r="AL987" s="30" t="str">
        <f>IF(AND($D987&lt;=2027,Zisk!$D$10&gt;=2027),VstupniParametry_SKRYT!$D$11,"")</f>
        <v/>
      </c>
      <c r="AM987" s="28" t="str">
        <f>IF(AND($D987&lt;=2027,Zisk!$D$10&gt;=2027),")","")</f>
        <v/>
      </c>
      <c r="AN987" s="31" t="str">
        <f>IF(AND(D987&lt;2027,2027&lt;=Zisk!$D$10),1,IF(D987=2027,0,""))</f>
        <v/>
      </c>
      <c r="AO987" s="32" t="str">
        <f>IF(AND($D987&lt;=2027,Zisk!$D$10&gt;=2028),"x","")</f>
        <v/>
      </c>
      <c r="AP987" s="28" t="str">
        <f>IF(AND($D987&lt;=2028,Zisk!$D$10&gt;=2028),"(","")</f>
        <v/>
      </c>
      <c r="AQ987" s="28" t="str">
        <f>IF(AND($D987&lt;=2028,Zisk!$D$10&gt;=2028),"1","")</f>
        <v/>
      </c>
      <c r="AR987" s="28" t="str">
        <f>IF(AND($D987&lt;=2028,Zisk!$D$10&gt;=2028),"+","")</f>
        <v/>
      </c>
      <c r="AS987" s="30" t="str">
        <f>IF(AND($D987&lt;=2028,Zisk!$D$10&gt;=2028),VstupniParametry_SKRYT!$D$12,"")</f>
        <v/>
      </c>
      <c r="AT987" s="28" t="str">
        <f>IF(AND($D987&lt;=2028,Zisk!$D$10&gt;=2028),")","")</f>
        <v/>
      </c>
      <c r="AU987" s="31" t="str">
        <f>IF(AND(D987&lt;2028,2028&lt;=Zisk!$D$10),1,IF(D987=2028,0,""))</f>
        <v/>
      </c>
      <c r="AV987" s="32" t="str">
        <f>IF(AND($D987&lt;=2028,Zisk!$D$10&gt;=2029),"x","")</f>
        <v/>
      </c>
      <c r="AW987" s="28" t="str">
        <f>IF(AND($D987&lt;=2029,Zisk!$D$10&gt;=2029),"(","")</f>
        <v/>
      </c>
      <c r="AX987" s="28" t="str">
        <f>IF(AND($D987&lt;=2029,Zisk!$D$10&gt;=2029),"1","")</f>
        <v/>
      </c>
      <c r="AY987" s="28" t="str">
        <f>IF(AND($D987&lt;=2029,Zisk!$D$10&gt;=2029),"+","")</f>
        <v/>
      </c>
      <c r="AZ987" s="30" t="str">
        <f>IF(AND($D987&lt;=2029,Zisk!$D$10&gt;=2029),VstupniParametry_SKRYT!$D$13,"")</f>
        <v/>
      </c>
      <c r="BA987" s="28" t="str">
        <f>IF(AND($D987&lt;=2029,Zisk!$D$10&gt;=2029),")","")</f>
        <v/>
      </c>
      <c r="BB987" s="31" t="str">
        <f>IF(AND(D987&lt;2029,2029&lt;=Zisk!$D$10),1,IF(D987=2029,0,""))</f>
        <v/>
      </c>
      <c r="BC987" s="32" t="str">
        <f>IF(AND($D987&lt;=2029,Zisk!$D$10&gt;=2030),"x","")</f>
        <v/>
      </c>
      <c r="BD987" s="28" t="str">
        <f>IF(AND($D987&lt;=2030,Zisk!$D$10&gt;=2030),"(","")</f>
        <v/>
      </c>
      <c r="BE987" s="28" t="str">
        <f>IF(AND($D987&lt;=2030,Zisk!$D$10&gt;=2030),"1","")</f>
        <v/>
      </c>
      <c r="BF987" s="28" t="str">
        <f>IF(AND($D987&lt;=2030,Zisk!$D$10&gt;=2030),"+","")</f>
        <v/>
      </c>
      <c r="BG987" s="30" t="str">
        <f>IF(AND($D987&lt;=2030,Zisk!$D$10&gt;=2030),VstupniParametry_SKRYT!$D$14,"")</f>
        <v/>
      </c>
      <c r="BH987" s="28" t="str">
        <f>IF(AND($D987&lt;=2030,Zisk!$D$10&gt;=2030),")","")</f>
        <v/>
      </c>
      <c r="BI987" s="31" t="str">
        <f>IF(AND(D987&lt;2030,2030&lt;=Zisk!$D$10),1,IF(D987=2030,0,""))</f>
        <v/>
      </c>
      <c r="BJ987" s="33" t="s">
        <v>32</v>
      </c>
      <c r="BK987" s="30">
        <f t="shared" si="484"/>
        <v>1</v>
      </c>
      <c r="BL987" s="28" t="str">
        <f t="shared" si="485"/>
        <v>x</v>
      </c>
      <c r="BM987" s="34">
        <f t="shared" si="486"/>
        <v>1</v>
      </c>
      <c r="BN987" s="30" t="str">
        <f t="shared" si="487"/>
        <v>x</v>
      </c>
      <c r="BO987" s="34">
        <f t="shared" si="472"/>
        <v>1.018</v>
      </c>
      <c r="BP987" s="34" t="str">
        <f t="shared" si="473"/>
        <v/>
      </c>
      <c r="BQ987" s="34" t="str">
        <f t="shared" si="474"/>
        <v/>
      </c>
      <c r="BR987" s="34" t="str">
        <f t="shared" si="475"/>
        <v/>
      </c>
      <c r="BS987" s="34" t="str">
        <f t="shared" si="476"/>
        <v/>
      </c>
      <c r="BT987" s="34" t="str">
        <f t="shared" si="477"/>
        <v/>
      </c>
      <c r="BU987" s="34" t="str">
        <f t="shared" si="478"/>
        <v/>
      </c>
      <c r="BV987" s="34" t="str">
        <f t="shared" si="479"/>
        <v/>
      </c>
      <c r="BW987" s="34" t="str">
        <f t="shared" si="480"/>
        <v/>
      </c>
      <c r="BX987" s="34" t="str">
        <f t="shared" si="481"/>
        <v/>
      </c>
      <c r="BY987" s="34" t="str">
        <f t="shared" si="482"/>
        <v/>
      </c>
      <c r="BZ987" s="33" t="s">
        <v>32</v>
      </c>
      <c r="CA987" s="34">
        <f t="shared" si="483"/>
        <v>1.018</v>
      </c>
      <c r="CB987" s="28"/>
      <c r="CC987" s="29">
        <f>IF(D987&gt;Zisk!$D$10,"",E987*CA987)</f>
        <v>0</v>
      </c>
    </row>
    <row r="988" spans="2:81" x14ac:dyDescent="0.2">
      <c r="B988" s="35" t="str">
        <f>Zisk!B999</f>
        <v/>
      </c>
      <c r="C988" s="35">
        <f>Zisk!C999</f>
        <v>0</v>
      </c>
      <c r="D988" s="35">
        <f>Zisk!E999</f>
        <v>0</v>
      </c>
      <c r="E988" s="36">
        <f>Zisk!D999</f>
        <v>0</v>
      </c>
      <c r="F988" s="36"/>
      <c r="G988" s="35" t="str">
        <f t="shared" si="458"/>
        <v>(</v>
      </c>
      <c r="H988" s="35" t="str">
        <f t="shared" si="459"/>
        <v>1</v>
      </c>
      <c r="I988" s="35" t="str">
        <f t="shared" si="460"/>
        <v>+</v>
      </c>
      <c r="J988" s="37">
        <f>IF($D988&lt;=2021,VstupniParametry_SKRYT!$D$5,"")</f>
        <v>0.02</v>
      </c>
      <c r="K988" s="35" t="str">
        <f t="shared" si="461"/>
        <v>)</v>
      </c>
      <c r="L988" s="38">
        <f>IF($D988&lt;=2021,COUNTIF(Vypocet_SKRYT!T985:AS985,"&gt;=1"),"")</f>
        <v>0</v>
      </c>
      <c r="M988" s="39" t="str">
        <f t="shared" si="462"/>
        <v>x</v>
      </c>
      <c r="N988" s="35" t="str">
        <f t="shared" si="463"/>
        <v>(</v>
      </c>
      <c r="O988" s="35" t="str">
        <f t="shared" si="464"/>
        <v>1</v>
      </c>
      <c r="P988" s="35" t="str">
        <f t="shared" si="465"/>
        <v>+</v>
      </c>
      <c r="Q988" s="37">
        <f>IF($D988&lt;=2024,VstupniParametry_SKRYT!$D$6,"")</f>
        <v>0.06</v>
      </c>
      <c r="R988" s="35" t="str">
        <f t="shared" si="466"/>
        <v>)</v>
      </c>
      <c r="S988" s="38">
        <f>IF($D988&lt;=2024,COUNTIFS(Vypocet_SKRYT!AT985:AV985,"&gt;=1"),"")</f>
        <v>0</v>
      </c>
      <c r="T988" s="39" t="str">
        <f t="shared" si="467"/>
        <v>x</v>
      </c>
      <c r="U988" s="35" t="str">
        <f t="shared" si="468"/>
        <v>(</v>
      </c>
      <c r="V988" s="35" t="str">
        <f t="shared" si="469"/>
        <v>1</v>
      </c>
      <c r="W988" s="35" t="str">
        <f t="shared" si="470"/>
        <v>+</v>
      </c>
      <c r="X988" s="37">
        <f>IF($D988&lt;=2025,VstupniParametry_SKRYT!$D$9,"")</f>
        <v>1.7999999999999999E-2</v>
      </c>
      <c r="Y988" s="35" t="str">
        <f t="shared" si="471"/>
        <v>)</v>
      </c>
      <c r="Z988" s="38">
        <f>IF(AND(D988&lt;2025,2025&lt;=Zisk!$D$10),1,IF(D988=2025,0,""))</f>
        <v>1</v>
      </c>
      <c r="AA988" s="39" t="str">
        <f>IF(AND($D988&lt;=2025,Zisk!$D$10&gt;=2026),"x","")</f>
        <v/>
      </c>
      <c r="AB988" s="35" t="str">
        <f>IF(AND($D988&lt;=2026,Zisk!$D$10&gt;=2026),"(","")</f>
        <v/>
      </c>
      <c r="AC988" s="35" t="str">
        <f>IF(AND($D988&lt;=2026,Zisk!$D$10&gt;=2026),"1","")</f>
        <v/>
      </c>
      <c r="AD988" s="35" t="str">
        <f>IF(AND($D988&lt;=2026,Zisk!$D$10&gt;=2026),"+","")</f>
        <v/>
      </c>
      <c r="AE988" s="37" t="str">
        <f>IF(AND($D988&lt;=2026,Zisk!$D$10&gt;=2026),VstupniParametry_SKRYT!$D$10,"")</f>
        <v/>
      </c>
      <c r="AF988" s="35" t="str">
        <f>IF(AND($D988&lt;=2026,Zisk!$D$10&gt;=2026),")","")</f>
        <v/>
      </c>
      <c r="AG988" s="38" t="str">
        <f>IF(AND(D988&lt;2026,2026&lt;=Zisk!$D$10),1,IF(D988=2026,0,""))</f>
        <v/>
      </c>
      <c r="AH988" s="39" t="str">
        <f>IF(AND($D988&lt;=2026,Zisk!$D$10&gt;=2027),"x","")</f>
        <v/>
      </c>
      <c r="AI988" s="35" t="str">
        <f>IF(AND($D988&lt;=2027,Zisk!$D$10&gt;=2027),"(","")</f>
        <v/>
      </c>
      <c r="AJ988" s="35" t="str">
        <f>IF(AND($D988&lt;=2027,Zisk!$D$10&gt;=2027),"1","")</f>
        <v/>
      </c>
      <c r="AK988" s="35" t="str">
        <f>IF(AND($D988&lt;=2027,Zisk!$D$10&gt;=2027),"+","")</f>
        <v/>
      </c>
      <c r="AL988" s="37" t="str">
        <f>IF(AND($D988&lt;=2027,Zisk!$D$10&gt;=2027),VstupniParametry_SKRYT!$D$11,"")</f>
        <v/>
      </c>
      <c r="AM988" s="35" t="str">
        <f>IF(AND($D988&lt;=2027,Zisk!$D$10&gt;=2027),")","")</f>
        <v/>
      </c>
      <c r="AN988" s="38" t="str">
        <f>IF(AND(D988&lt;2027,2027&lt;=Zisk!$D$10),1,IF(D988=2027,0,""))</f>
        <v/>
      </c>
      <c r="AO988" s="39" t="str">
        <f>IF(AND($D988&lt;=2027,Zisk!$D$10&gt;=2028),"x","")</f>
        <v/>
      </c>
      <c r="AP988" s="35" t="str">
        <f>IF(AND($D988&lt;=2028,Zisk!$D$10&gt;=2028),"(","")</f>
        <v/>
      </c>
      <c r="AQ988" s="35" t="str">
        <f>IF(AND($D988&lt;=2028,Zisk!$D$10&gt;=2028),"1","")</f>
        <v/>
      </c>
      <c r="AR988" s="35" t="str">
        <f>IF(AND($D988&lt;=2028,Zisk!$D$10&gt;=2028),"+","")</f>
        <v/>
      </c>
      <c r="AS988" s="37" t="str">
        <f>IF(AND($D988&lt;=2028,Zisk!$D$10&gt;=2028),VstupniParametry_SKRYT!$D$12,"")</f>
        <v/>
      </c>
      <c r="AT988" s="35" t="str">
        <f>IF(AND($D988&lt;=2028,Zisk!$D$10&gt;=2028),")","")</f>
        <v/>
      </c>
      <c r="AU988" s="38" t="str">
        <f>IF(AND(D988&lt;2028,2028&lt;=Zisk!$D$10),1,IF(D988=2028,0,""))</f>
        <v/>
      </c>
      <c r="AV988" s="39" t="str">
        <f>IF(AND($D988&lt;=2028,Zisk!$D$10&gt;=2029),"x","")</f>
        <v/>
      </c>
      <c r="AW988" s="35" t="str">
        <f>IF(AND($D988&lt;=2029,Zisk!$D$10&gt;=2029),"(","")</f>
        <v/>
      </c>
      <c r="AX988" s="35" t="str">
        <f>IF(AND($D988&lt;=2029,Zisk!$D$10&gt;=2029),"1","")</f>
        <v/>
      </c>
      <c r="AY988" s="35" t="str">
        <f>IF(AND($D988&lt;=2029,Zisk!$D$10&gt;=2029),"+","")</f>
        <v/>
      </c>
      <c r="AZ988" s="37" t="str">
        <f>IF(AND($D988&lt;=2029,Zisk!$D$10&gt;=2029),VstupniParametry_SKRYT!$D$13,"")</f>
        <v/>
      </c>
      <c r="BA988" s="35" t="str">
        <f>IF(AND($D988&lt;=2029,Zisk!$D$10&gt;=2029),")","")</f>
        <v/>
      </c>
      <c r="BB988" s="38" t="str">
        <f>IF(AND(D988&lt;2029,2029&lt;=Zisk!$D$10),1,IF(D988=2029,0,""))</f>
        <v/>
      </c>
      <c r="BC988" s="39" t="str">
        <f>IF(AND($D988&lt;=2029,Zisk!$D$10&gt;=2030),"x","")</f>
        <v/>
      </c>
      <c r="BD988" s="35" t="str">
        <f>IF(AND($D988&lt;=2030,Zisk!$D$10&gt;=2030),"(","")</f>
        <v/>
      </c>
      <c r="BE988" s="35" t="str">
        <f>IF(AND($D988&lt;=2030,Zisk!$D$10&gt;=2030),"1","")</f>
        <v/>
      </c>
      <c r="BF988" s="35" t="str">
        <f>IF(AND($D988&lt;=2030,Zisk!$D$10&gt;=2030),"+","")</f>
        <v/>
      </c>
      <c r="BG988" s="37" t="str">
        <f>IF(AND($D988&lt;=2030,Zisk!$D$10&gt;=2030),VstupniParametry_SKRYT!$D$14,"")</f>
        <v/>
      </c>
      <c r="BH988" s="35" t="str">
        <f>IF(AND($D988&lt;=2030,Zisk!$D$10&gt;=2030),")","")</f>
        <v/>
      </c>
      <c r="BI988" s="38" t="str">
        <f>IF(AND(D988&lt;2030,2030&lt;=Zisk!$D$10),1,IF(D988=2030,0,""))</f>
        <v/>
      </c>
      <c r="BJ988" s="40" t="s">
        <v>32</v>
      </c>
      <c r="BK988" s="37">
        <f t="shared" si="484"/>
        <v>1</v>
      </c>
      <c r="BL988" s="35" t="str">
        <f t="shared" si="485"/>
        <v>x</v>
      </c>
      <c r="BM988" s="41">
        <f t="shared" si="486"/>
        <v>1</v>
      </c>
      <c r="BN988" s="37" t="str">
        <f t="shared" si="487"/>
        <v>x</v>
      </c>
      <c r="BO988" s="41">
        <f t="shared" si="472"/>
        <v>1.018</v>
      </c>
      <c r="BP988" s="41" t="str">
        <f t="shared" si="473"/>
        <v/>
      </c>
      <c r="BQ988" s="41" t="str">
        <f t="shared" si="474"/>
        <v/>
      </c>
      <c r="BR988" s="41" t="str">
        <f t="shared" si="475"/>
        <v/>
      </c>
      <c r="BS988" s="41" t="str">
        <f t="shared" si="476"/>
        <v/>
      </c>
      <c r="BT988" s="41" t="str">
        <f t="shared" si="477"/>
        <v/>
      </c>
      <c r="BU988" s="41" t="str">
        <f t="shared" si="478"/>
        <v/>
      </c>
      <c r="BV988" s="41" t="str">
        <f t="shared" si="479"/>
        <v/>
      </c>
      <c r="BW988" s="41" t="str">
        <f t="shared" si="480"/>
        <v/>
      </c>
      <c r="BX988" s="41" t="str">
        <f t="shared" si="481"/>
        <v/>
      </c>
      <c r="BY988" s="41" t="str">
        <f t="shared" si="482"/>
        <v/>
      </c>
      <c r="BZ988" s="40" t="s">
        <v>32</v>
      </c>
      <c r="CA988" s="41">
        <f t="shared" si="483"/>
        <v>1.018</v>
      </c>
      <c r="CB988" s="35"/>
      <c r="CC988" s="36">
        <f>IF(D988&gt;Zisk!$D$10,"",E988*CA988)</f>
        <v>0</v>
      </c>
    </row>
    <row r="989" spans="2:81" x14ac:dyDescent="0.2">
      <c r="B989" s="28" t="str">
        <f>Zisk!B1000</f>
        <v/>
      </c>
      <c r="C989" s="28">
        <f>Zisk!C1000</f>
        <v>0</v>
      </c>
      <c r="D989" s="28">
        <f>Zisk!E1000</f>
        <v>0</v>
      </c>
      <c r="E989" s="29">
        <f>Zisk!D1000</f>
        <v>0</v>
      </c>
      <c r="F989" s="29"/>
      <c r="G989" s="28" t="str">
        <f t="shared" si="458"/>
        <v>(</v>
      </c>
      <c r="H989" s="28" t="str">
        <f t="shared" si="459"/>
        <v>1</v>
      </c>
      <c r="I989" s="28" t="str">
        <f t="shared" si="460"/>
        <v>+</v>
      </c>
      <c r="J989" s="30">
        <f>IF($D989&lt;=2021,VstupniParametry_SKRYT!$D$5,"")</f>
        <v>0.02</v>
      </c>
      <c r="K989" s="28" t="str">
        <f t="shared" si="461"/>
        <v>)</v>
      </c>
      <c r="L989" s="31">
        <f>IF($D989&lt;=2021,COUNTIF(Vypocet_SKRYT!T986:AS986,"&gt;=1"),"")</f>
        <v>0</v>
      </c>
      <c r="M989" s="32" t="str">
        <f t="shared" si="462"/>
        <v>x</v>
      </c>
      <c r="N989" s="28" t="str">
        <f t="shared" si="463"/>
        <v>(</v>
      </c>
      <c r="O989" s="28" t="str">
        <f t="shared" si="464"/>
        <v>1</v>
      </c>
      <c r="P989" s="28" t="str">
        <f t="shared" si="465"/>
        <v>+</v>
      </c>
      <c r="Q989" s="30">
        <f>IF($D989&lt;=2024,VstupniParametry_SKRYT!$D$6,"")</f>
        <v>0.06</v>
      </c>
      <c r="R989" s="28" t="str">
        <f t="shared" si="466"/>
        <v>)</v>
      </c>
      <c r="S989" s="31">
        <f>IF($D989&lt;=2024,COUNTIFS(Vypocet_SKRYT!AT986:AV986,"&gt;=1"),"")</f>
        <v>0</v>
      </c>
      <c r="T989" s="32" t="str">
        <f t="shared" si="467"/>
        <v>x</v>
      </c>
      <c r="U989" s="28" t="str">
        <f t="shared" si="468"/>
        <v>(</v>
      </c>
      <c r="V989" s="28" t="str">
        <f t="shared" si="469"/>
        <v>1</v>
      </c>
      <c r="W989" s="28" t="str">
        <f t="shared" si="470"/>
        <v>+</v>
      </c>
      <c r="X989" s="30">
        <f>IF($D989&lt;=2025,VstupniParametry_SKRYT!$D$9,"")</f>
        <v>1.7999999999999999E-2</v>
      </c>
      <c r="Y989" s="28" t="str">
        <f t="shared" si="471"/>
        <v>)</v>
      </c>
      <c r="Z989" s="31">
        <f>IF(AND(D989&lt;2025,2025&lt;=Zisk!$D$10),1,IF(D989=2025,0,""))</f>
        <v>1</v>
      </c>
      <c r="AA989" s="32" t="str">
        <f>IF(AND($D989&lt;=2025,Zisk!$D$10&gt;=2026),"x","")</f>
        <v/>
      </c>
      <c r="AB989" s="28" t="str">
        <f>IF(AND($D989&lt;=2026,Zisk!$D$10&gt;=2026),"(","")</f>
        <v/>
      </c>
      <c r="AC989" s="28" t="str">
        <f>IF(AND($D989&lt;=2026,Zisk!$D$10&gt;=2026),"1","")</f>
        <v/>
      </c>
      <c r="AD989" s="28" t="str">
        <f>IF(AND($D989&lt;=2026,Zisk!$D$10&gt;=2026),"+","")</f>
        <v/>
      </c>
      <c r="AE989" s="30" t="str">
        <f>IF(AND($D989&lt;=2026,Zisk!$D$10&gt;=2026),VstupniParametry_SKRYT!$D$10,"")</f>
        <v/>
      </c>
      <c r="AF989" s="28" t="str">
        <f>IF(AND($D989&lt;=2026,Zisk!$D$10&gt;=2026),")","")</f>
        <v/>
      </c>
      <c r="AG989" s="31" t="str">
        <f>IF(AND(D989&lt;2026,2026&lt;=Zisk!$D$10),1,IF(D989=2026,0,""))</f>
        <v/>
      </c>
      <c r="AH989" s="32" t="str">
        <f>IF(AND($D989&lt;=2026,Zisk!$D$10&gt;=2027),"x","")</f>
        <v/>
      </c>
      <c r="AI989" s="28" t="str">
        <f>IF(AND($D989&lt;=2027,Zisk!$D$10&gt;=2027),"(","")</f>
        <v/>
      </c>
      <c r="AJ989" s="28" t="str">
        <f>IF(AND($D989&lt;=2027,Zisk!$D$10&gt;=2027),"1","")</f>
        <v/>
      </c>
      <c r="AK989" s="28" t="str">
        <f>IF(AND($D989&lt;=2027,Zisk!$D$10&gt;=2027),"+","")</f>
        <v/>
      </c>
      <c r="AL989" s="30" t="str">
        <f>IF(AND($D989&lt;=2027,Zisk!$D$10&gt;=2027),VstupniParametry_SKRYT!$D$11,"")</f>
        <v/>
      </c>
      <c r="AM989" s="28" t="str">
        <f>IF(AND($D989&lt;=2027,Zisk!$D$10&gt;=2027),")","")</f>
        <v/>
      </c>
      <c r="AN989" s="31" t="str">
        <f>IF(AND(D989&lt;2027,2027&lt;=Zisk!$D$10),1,IF(D989=2027,0,""))</f>
        <v/>
      </c>
      <c r="AO989" s="32" t="str">
        <f>IF(AND($D989&lt;=2027,Zisk!$D$10&gt;=2028),"x","")</f>
        <v/>
      </c>
      <c r="AP989" s="28" t="str">
        <f>IF(AND($D989&lt;=2028,Zisk!$D$10&gt;=2028),"(","")</f>
        <v/>
      </c>
      <c r="AQ989" s="28" t="str">
        <f>IF(AND($D989&lt;=2028,Zisk!$D$10&gt;=2028),"1","")</f>
        <v/>
      </c>
      <c r="AR989" s="28" t="str">
        <f>IF(AND($D989&lt;=2028,Zisk!$D$10&gt;=2028),"+","")</f>
        <v/>
      </c>
      <c r="AS989" s="30" t="str">
        <f>IF(AND($D989&lt;=2028,Zisk!$D$10&gt;=2028),VstupniParametry_SKRYT!$D$12,"")</f>
        <v/>
      </c>
      <c r="AT989" s="28" t="str">
        <f>IF(AND($D989&lt;=2028,Zisk!$D$10&gt;=2028),")","")</f>
        <v/>
      </c>
      <c r="AU989" s="31" t="str">
        <f>IF(AND(D989&lt;2028,2028&lt;=Zisk!$D$10),1,IF(D989=2028,0,""))</f>
        <v/>
      </c>
      <c r="AV989" s="32" t="str">
        <f>IF(AND($D989&lt;=2028,Zisk!$D$10&gt;=2029),"x","")</f>
        <v/>
      </c>
      <c r="AW989" s="28" t="str">
        <f>IF(AND($D989&lt;=2029,Zisk!$D$10&gt;=2029),"(","")</f>
        <v/>
      </c>
      <c r="AX989" s="28" t="str">
        <f>IF(AND($D989&lt;=2029,Zisk!$D$10&gt;=2029),"1","")</f>
        <v/>
      </c>
      <c r="AY989" s="28" t="str">
        <f>IF(AND($D989&lt;=2029,Zisk!$D$10&gt;=2029),"+","")</f>
        <v/>
      </c>
      <c r="AZ989" s="30" t="str">
        <f>IF(AND($D989&lt;=2029,Zisk!$D$10&gt;=2029),VstupniParametry_SKRYT!$D$13,"")</f>
        <v/>
      </c>
      <c r="BA989" s="28" t="str">
        <f>IF(AND($D989&lt;=2029,Zisk!$D$10&gt;=2029),")","")</f>
        <v/>
      </c>
      <c r="BB989" s="31" t="str">
        <f>IF(AND(D989&lt;2029,2029&lt;=Zisk!$D$10),1,IF(D989=2029,0,""))</f>
        <v/>
      </c>
      <c r="BC989" s="32" t="str">
        <f>IF(AND($D989&lt;=2029,Zisk!$D$10&gt;=2030),"x","")</f>
        <v/>
      </c>
      <c r="BD989" s="28" t="str">
        <f>IF(AND($D989&lt;=2030,Zisk!$D$10&gt;=2030),"(","")</f>
        <v/>
      </c>
      <c r="BE989" s="28" t="str">
        <f>IF(AND($D989&lt;=2030,Zisk!$D$10&gt;=2030),"1","")</f>
        <v/>
      </c>
      <c r="BF989" s="28" t="str">
        <f>IF(AND($D989&lt;=2030,Zisk!$D$10&gt;=2030),"+","")</f>
        <v/>
      </c>
      <c r="BG989" s="30" t="str">
        <f>IF(AND($D989&lt;=2030,Zisk!$D$10&gt;=2030),VstupniParametry_SKRYT!$D$14,"")</f>
        <v/>
      </c>
      <c r="BH989" s="28" t="str">
        <f>IF(AND($D989&lt;=2030,Zisk!$D$10&gt;=2030),")","")</f>
        <v/>
      </c>
      <c r="BI989" s="31" t="str">
        <f>IF(AND(D989&lt;2030,2030&lt;=Zisk!$D$10),1,IF(D989=2030,0,""))</f>
        <v/>
      </c>
      <c r="BJ989" s="33" t="s">
        <v>32</v>
      </c>
      <c r="BK989" s="30">
        <f t="shared" si="484"/>
        <v>1</v>
      </c>
      <c r="BL989" s="28" t="str">
        <f t="shared" si="485"/>
        <v>x</v>
      </c>
      <c r="BM989" s="34">
        <f t="shared" si="486"/>
        <v>1</v>
      </c>
      <c r="BN989" s="30" t="str">
        <f t="shared" si="487"/>
        <v>x</v>
      </c>
      <c r="BO989" s="34">
        <f t="shared" si="472"/>
        <v>1.018</v>
      </c>
      <c r="BP989" s="34" t="str">
        <f t="shared" si="473"/>
        <v/>
      </c>
      <c r="BQ989" s="34" t="str">
        <f t="shared" si="474"/>
        <v/>
      </c>
      <c r="BR989" s="34" t="str">
        <f t="shared" si="475"/>
        <v/>
      </c>
      <c r="BS989" s="34" t="str">
        <f t="shared" si="476"/>
        <v/>
      </c>
      <c r="BT989" s="34" t="str">
        <f t="shared" si="477"/>
        <v/>
      </c>
      <c r="BU989" s="34" t="str">
        <f t="shared" si="478"/>
        <v/>
      </c>
      <c r="BV989" s="34" t="str">
        <f t="shared" si="479"/>
        <v/>
      </c>
      <c r="BW989" s="34" t="str">
        <f t="shared" si="480"/>
        <v/>
      </c>
      <c r="BX989" s="34" t="str">
        <f t="shared" si="481"/>
        <v/>
      </c>
      <c r="BY989" s="34" t="str">
        <f t="shared" si="482"/>
        <v/>
      </c>
      <c r="BZ989" s="33" t="s">
        <v>32</v>
      </c>
      <c r="CA989" s="34">
        <f t="shared" si="483"/>
        <v>1.018</v>
      </c>
      <c r="CB989" s="28"/>
      <c r="CC989" s="29">
        <f>IF(D989&gt;Zisk!$D$10,"",E989*CA989)</f>
        <v>0</v>
      </c>
    </row>
    <row r="990" spans="2:81" x14ac:dyDescent="0.2">
      <c r="B990" s="35" t="str">
        <f>Zisk!B1001</f>
        <v/>
      </c>
      <c r="C990" s="35">
        <f>Zisk!C1001</f>
        <v>0</v>
      </c>
      <c r="D990" s="35">
        <f>Zisk!E1001</f>
        <v>0</v>
      </c>
      <c r="E990" s="36">
        <f>Zisk!D1001</f>
        <v>0</v>
      </c>
      <c r="F990" s="36"/>
      <c r="G990" s="35" t="str">
        <f t="shared" si="458"/>
        <v>(</v>
      </c>
      <c r="H990" s="35" t="str">
        <f t="shared" si="459"/>
        <v>1</v>
      </c>
      <c r="I990" s="35" t="str">
        <f t="shared" si="460"/>
        <v>+</v>
      </c>
      <c r="J990" s="37">
        <f>IF($D990&lt;=2021,VstupniParametry_SKRYT!$D$5,"")</f>
        <v>0.02</v>
      </c>
      <c r="K990" s="35" t="str">
        <f t="shared" si="461"/>
        <v>)</v>
      </c>
      <c r="L990" s="38">
        <f>IF($D990&lt;=2021,COUNTIF(Vypocet_SKRYT!T987:AS987,"&gt;=1"),"")</f>
        <v>0</v>
      </c>
      <c r="M990" s="39" t="str">
        <f t="shared" si="462"/>
        <v>x</v>
      </c>
      <c r="N990" s="35" t="str">
        <f t="shared" si="463"/>
        <v>(</v>
      </c>
      <c r="O990" s="35" t="str">
        <f t="shared" si="464"/>
        <v>1</v>
      </c>
      <c r="P990" s="35" t="str">
        <f t="shared" si="465"/>
        <v>+</v>
      </c>
      <c r="Q990" s="37">
        <f>IF($D990&lt;=2024,VstupniParametry_SKRYT!$D$6,"")</f>
        <v>0.06</v>
      </c>
      <c r="R990" s="35" t="str">
        <f t="shared" si="466"/>
        <v>)</v>
      </c>
      <c r="S990" s="38">
        <f>IF($D990&lt;=2024,COUNTIFS(Vypocet_SKRYT!AT987:AV987,"&gt;=1"),"")</f>
        <v>0</v>
      </c>
      <c r="T990" s="39" t="str">
        <f t="shared" si="467"/>
        <v>x</v>
      </c>
      <c r="U990" s="35" t="str">
        <f t="shared" si="468"/>
        <v>(</v>
      </c>
      <c r="V990" s="35" t="str">
        <f t="shared" si="469"/>
        <v>1</v>
      </c>
      <c r="W990" s="35" t="str">
        <f t="shared" si="470"/>
        <v>+</v>
      </c>
      <c r="X990" s="37">
        <f>IF($D990&lt;=2025,VstupniParametry_SKRYT!$D$9,"")</f>
        <v>1.7999999999999999E-2</v>
      </c>
      <c r="Y990" s="35" t="str">
        <f t="shared" si="471"/>
        <v>)</v>
      </c>
      <c r="Z990" s="38">
        <f>IF(AND(D990&lt;2025,2025&lt;=Zisk!$D$10),1,IF(D990=2025,0,""))</f>
        <v>1</v>
      </c>
      <c r="AA990" s="39" t="str">
        <f>IF(AND($D990&lt;=2025,Zisk!$D$10&gt;=2026),"x","")</f>
        <v/>
      </c>
      <c r="AB990" s="35" t="str">
        <f>IF(AND($D990&lt;=2026,Zisk!$D$10&gt;=2026),"(","")</f>
        <v/>
      </c>
      <c r="AC990" s="35" t="str">
        <f>IF(AND($D990&lt;=2026,Zisk!$D$10&gt;=2026),"1","")</f>
        <v/>
      </c>
      <c r="AD990" s="35" t="str">
        <f>IF(AND($D990&lt;=2026,Zisk!$D$10&gt;=2026),"+","")</f>
        <v/>
      </c>
      <c r="AE990" s="37" t="str">
        <f>IF(AND($D990&lt;=2026,Zisk!$D$10&gt;=2026),VstupniParametry_SKRYT!$D$10,"")</f>
        <v/>
      </c>
      <c r="AF990" s="35" t="str">
        <f>IF(AND($D990&lt;=2026,Zisk!$D$10&gt;=2026),")","")</f>
        <v/>
      </c>
      <c r="AG990" s="38" t="str">
        <f>IF(AND(D990&lt;2026,2026&lt;=Zisk!$D$10),1,IF(D990=2026,0,""))</f>
        <v/>
      </c>
      <c r="AH990" s="39" t="str">
        <f>IF(AND($D990&lt;=2026,Zisk!$D$10&gt;=2027),"x","")</f>
        <v/>
      </c>
      <c r="AI990" s="35" t="str">
        <f>IF(AND($D990&lt;=2027,Zisk!$D$10&gt;=2027),"(","")</f>
        <v/>
      </c>
      <c r="AJ990" s="35" t="str">
        <f>IF(AND($D990&lt;=2027,Zisk!$D$10&gt;=2027),"1","")</f>
        <v/>
      </c>
      <c r="AK990" s="35" t="str">
        <f>IF(AND($D990&lt;=2027,Zisk!$D$10&gt;=2027),"+","")</f>
        <v/>
      </c>
      <c r="AL990" s="37" t="str">
        <f>IF(AND($D990&lt;=2027,Zisk!$D$10&gt;=2027),VstupniParametry_SKRYT!$D$11,"")</f>
        <v/>
      </c>
      <c r="AM990" s="35" t="str">
        <f>IF(AND($D990&lt;=2027,Zisk!$D$10&gt;=2027),")","")</f>
        <v/>
      </c>
      <c r="AN990" s="38" t="str">
        <f>IF(AND(D990&lt;2027,2027&lt;=Zisk!$D$10),1,IF(D990=2027,0,""))</f>
        <v/>
      </c>
      <c r="AO990" s="39" t="str">
        <f>IF(AND($D990&lt;=2027,Zisk!$D$10&gt;=2028),"x","")</f>
        <v/>
      </c>
      <c r="AP990" s="35" t="str">
        <f>IF(AND($D990&lt;=2028,Zisk!$D$10&gt;=2028),"(","")</f>
        <v/>
      </c>
      <c r="AQ990" s="35" t="str">
        <f>IF(AND($D990&lt;=2028,Zisk!$D$10&gt;=2028),"1","")</f>
        <v/>
      </c>
      <c r="AR990" s="35" t="str">
        <f>IF(AND($D990&lt;=2028,Zisk!$D$10&gt;=2028),"+","")</f>
        <v/>
      </c>
      <c r="AS990" s="37" t="str">
        <f>IF(AND($D990&lt;=2028,Zisk!$D$10&gt;=2028),VstupniParametry_SKRYT!$D$12,"")</f>
        <v/>
      </c>
      <c r="AT990" s="35" t="str">
        <f>IF(AND($D990&lt;=2028,Zisk!$D$10&gt;=2028),")","")</f>
        <v/>
      </c>
      <c r="AU990" s="38" t="str">
        <f>IF(AND(D990&lt;2028,2028&lt;=Zisk!$D$10),1,IF(D990=2028,0,""))</f>
        <v/>
      </c>
      <c r="AV990" s="39" t="str">
        <f>IF(AND($D990&lt;=2028,Zisk!$D$10&gt;=2029),"x","")</f>
        <v/>
      </c>
      <c r="AW990" s="35" t="str">
        <f>IF(AND($D990&lt;=2029,Zisk!$D$10&gt;=2029),"(","")</f>
        <v/>
      </c>
      <c r="AX990" s="35" t="str">
        <f>IF(AND($D990&lt;=2029,Zisk!$D$10&gt;=2029),"1","")</f>
        <v/>
      </c>
      <c r="AY990" s="35" t="str">
        <f>IF(AND($D990&lt;=2029,Zisk!$D$10&gt;=2029),"+","")</f>
        <v/>
      </c>
      <c r="AZ990" s="37" t="str">
        <f>IF(AND($D990&lt;=2029,Zisk!$D$10&gt;=2029),VstupniParametry_SKRYT!$D$13,"")</f>
        <v/>
      </c>
      <c r="BA990" s="35" t="str">
        <f>IF(AND($D990&lt;=2029,Zisk!$D$10&gt;=2029),")","")</f>
        <v/>
      </c>
      <c r="BB990" s="38" t="str">
        <f>IF(AND(D990&lt;2029,2029&lt;=Zisk!$D$10),1,IF(D990=2029,0,""))</f>
        <v/>
      </c>
      <c r="BC990" s="39" t="str">
        <f>IF(AND($D990&lt;=2029,Zisk!$D$10&gt;=2030),"x","")</f>
        <v/>
      </c>
      <c r="BD990" s="35" t="str">
        <f>IF(AND($D990&lt;=2030,Zisk!$D$10&gt;=2030),"(","")</f>
        <v/>
      </c>
      <c r="BE990" s="35" t="str">
        <f>IF(AND($D990&lt;=2030,Zisk!$D$10&gt;=2030),"1","")</f>
        <v/>
      </c>
      <c r="BF990" s="35" t="str">
        <f>IF(AND($D990&lt;=2030,Zisk!$D$10&gt;=2030),"+","")</f>
        <v/>
      </c>
      <c r="BG990" s="37" t="str">
        <f>IF(AND($D990&lt;=2030,Zisk!$D$10&gt;=2030),VstupniParametry_SKRYT!$D$14,"")</f>
        <v/>
      </c>
      <c r="BH990" s="35" t="str">
        <f>IF(AND($D990&lt;=2030,Zisk!$D$10&gt;=2030),")","")</f>
        <v/>
      </c>
      <c r="BI990" s="38" t="str">
        <f>IF(AND(D990&lt;2030,2030&lt;=Zisk!$D$10),1,IF(D990=2030,0,""))</f>
        <v/>
      </c>
      <c r="BJ990" s="40" t="s">
        <v>32</v>
      </c>
      <c r="BK990" s="37">
        <f t="shared" si="484"/>
        <v>1</v>
      </c>
      <c r="BL990" s="35" t="str">
        <f t="shared" si="485"/>
        <v>x</v>
      </c>
      <c r="BM990" s="41">
        <f t="shared" si="486"/>
        <v>1</v>
      </c>
      <c r="BN990" s="37" t="str">
        <f t="shared" si="487"/>
        <v>x</v>
      </c>
      <c r="BO990" s="41">
        <f t="shared" si="472"/>
        <v>1.018</v>
      </c>
      <c r="BP990" s="41" t="str">
        <f t="shared" si="473"/>
        <v/>
      </c>
      <c r="BQ990" s="41" t="str">
        <f t="shared" si="474"/>
        <v/>
      </c>
      <c r="BR990" s="41" t="str">
        <f t="shared" si="475"/>
        <v/>
      </c>
      <c r="BS990" s="41" t="str">
        <f t="shared" si="476"/>
        <v/>
      </c>
      <c r="BT990" s="41" t="str">
        <f t="shared" si="477"/>
        <v/>
      </c>
      <c r="BU990" s="41" t="str">
        <f t="shared" si="478"/>
        <v/>
      </c>
      <c r="BV990" s="41" t="str">
        <f t="shared" si="479"/>
        <v/>
      </c>
      <c r="BW990" s="41" t="str">
        <f t="shared" si="480"/>
        <v/>
      </c>
      <c r="BX990" s="41" t="str">
        <f t="shared" si="481"/>
        <v/>
      </c>
      <c r="BY990" s="41" t="str">
        <f t="shared" si="482"/>
        <v/>
      </c>
      <c r="BZ990" s="40" t="s">
        <v>32</v>
      </c>
      <c r="CA990" s="41">
        <f t="shared" si="483"/>
        <v>1.018</v>
      </c>
      <c r="CB990" s="35"/>
      <c r="CC990" s="36">
        <f>IF(D990&gt;Zisk!$D$10,"",E990*CA990)</f>
        <v>0</v>
      </c>
    </row>
    <row r="991" spans="2:81" x14ac:dyDescent="0.2">
      <c r="B991" s="28" t="str">
        <f>Zisk!B1002</f>
        <v/>
      </c>
      <c r="C991" s="28">
        <f>Zisk!C1002</f>
        <v>0</v>
      </c>
      <c r="D991" s="28">
        <f>Zisk!E1002</f>
        <v>0</v>
      </c>
      <c r="E991" s="29">
        <f>Zisk!D1002</f>
        <v>0</v>
      </c>
      <c r="F991" s="29"/>
      <c r="G991" s="28" t="str">
        <f t="shared" si="458"/>
        <v>(</v>
      </c>
      <c r="H991" s="28" t="str">
        <f t="shared" si="459"/>
        <v>1</v>
      </c>
      <c r="I991" s="28" t="str">
        <f t="shared" si="460"/>
        <v>+</v>
      </c>
      <c r="J991" s="30">
        <f>IF($D991&lt;=2021,VstupniParametry_SKRYT!$D$5,"")</f>
        <v>0.02</v>
      </c>
      <c r="K991" s="28" t="str">
        <f t="shared" si="461"/>
        <v>)</v>
      </c>
      <c r="L991" s="31">
        <f>IF($D991&lt;=2021,COUNTIF(Vypocet_SKRYT!T988:AS988,"&gt;=1"),"")</f>
        <v>0</v>
      </c>
      <c r="M991" s="32" t="str">
        <f t="shared" si="462"/>
        <v>x</v>
      </c>
      <c r="N991" s="28" t="str">
        <f t="shared" si="463"/>
        <v>(</v>
      </c>
      <c r="O991" s="28" t="str">
        <f t="shared" si="464"/>
        <v>1</v>
      </c>
      <c r="P991" s="28" t="str">
        <f t="shared" si="465"/>
        <v>+</v>
      </c>
      <c r="Q991" s="30">
        <f>IF($D991&lt;=2024,VstupniParametry_SKRYT!$D$6,"")</f>
        <v>0.06</v>
      </c>
      <c r="R991" s="28" t="str">
        <f t="shared" si="466"/>
        <v>)</v>
      </c>
      <c r="S991" s="31">
        <f>IF($D991&lt;=2024,COUNTIFS(Vypocet_SKRYT!AT988:AV988,"&gt;=1"),"")</f>
        <v>0</v>
      </c>
      <c r="T991" s="32" t="str">
        <f t="shared" si="467"/>
        <v>x</v>
      </c>
      <c r="U991" s="28" t="str">
        <f t="shared" si="468"/>
        <v>(</v>
      </c>
      <c r="V991" s="28" t="str">
        <f t="shared" si="469"/>
        <v>1</v>
      </c>
      <c r="W991" s="28" t="str">
        <f t="shared" si="470"/>
        <v>+</v>
      </c>
      <c r="X991" s="30">
        <f>IF($D991&lt;=2025,VstupniParametry_SKRYT!$D$9,"")</f>
        <v>1.7999999999999999E-2</v>
      </c>
      <c r="Y991" s="28" t="str">
        <f t="shared" si="471"/>
        <v>)</v>
      </c>
      <c r="Z991" s="31">
        <f>IF(AND(D991&lt;2025,2025&lt;=Zisk!$D$10),1,IF(D991=2025,0,""))</f>
        <v>1</v>
      </c>
      <c r="AA991" s="32" t="str">
        <f>IF(AND($D991&lt;=2025,Zisk!$D$10&gt;=2026),"x","")</f>
        <v/>
      </c>
      <c r="AB991" s="28" t="str">
        <f>IF(AND($D991&lt;=2026,Zisk!$D$10&gt;=2026),"(","")</f>
        <v/>
      </c>
      <c r="AC991" s="28" t="str">
        <f>IF(AND($D991&lt;=2026,Zisk!$D$10&gt;=2026),"1","")</f>
        <v/>
      </c>
      <c r="AD991" s="28" t="str">
        <f>IF(AND($D991&lt;=2026,Zisk!$D$10&gt;=2026),"+","")</f>
        <v/>
      </c>
      <c r="AE991" s="30" t="str">
        <f>IF(AND($D991&lt;=2026,Zisk!$D$10&gt;=2026),VstupniParametry_SKRYT!$D$10,"")</f>
        <v/>
      </c>
      <c r="AF991" s="28" t="str">
        <f>IF(AND($D991&lt;=2026,Zisk!$D$10&gt;=2026),")","")</f>
        <v/>
      </c>
      <c r="AG991" s="31" t="str">
        <f>IF(AND(D991&lt;2026,2026&lt;=Zisk!$D$10),1,IF(D991=2026,0,""))</f>
        <v/>
      </c>
      <c r="AH991" s="32" t="str">
        <f>IF(AND($D991&lt;=2026,Zisk!$D$10&gt;=2027),"x","")</f>
        <v/>
      </c>
      <c r="AI991" s="28" t="str">
        <f>IF(AND($D991&lt;=2027,Zisk!$D$10&gt;=2027),"(","")</f>
        <v/>
      </c>
      <c r="AJ991" s="28" t="str">
        <f>IF(AND($D991&lt;=2027,Zisk!$D$10&gt;=2027),"1","")</f>
        <v/>
      </c>
      <c r="AK991" s="28" t="str">
        <f>IF(AND($D991&lt;=2027,Zisk!$D$10&gt;=2027),"+","")</f>
        <v/>
      </c>
      <c r="AL991" s="30" t="str">
        <f>IF(AND($D991&lt;=2027,Zisk!$D$10&gt;=2027),VstupniParametry_SKRYT!$D$11,"")</f>
        <v/>
      </c>
      <c r="AM991" s="28" t="str">
        <f>IF(AND($D991&lt;=2027,Zisk!$D$10&gt;=2027),")","")</f>
        <v/>
      </c>
      <c r="AN991" s="31" t="str">
        <f>IF(AND(D991&lt;2027,2027&lt;=Zisk!$D$10),1,IF(D991=2027,0,""))</f>
        <v/>
      </c>
      <c r="AO991" s="32" t="str">
        <f>IF(AND($D991&lt;=2027,Zisk!$D$10&gt;=2028),"x","")</f>
        <v/>
      </c>
      <c r="AP991" s="28" t="str">
        <f>IF(AND($D991&lt;=2028,Zisk!$D$10&gt;=2028),"(","")</f>
        <v/>
      </c>
      <c r="AQ991" s="28" t="str">
        <f>IF(AND($D991&lt;=2028,Zisk!$D$10&gt;=2028),"1","")</f>
        <v/>
      </c>
      <c r="AR991" s="28" t="str">
        <f>IF(AND($D991&lt;=2028,Zisk!$D$10&gt;=2028),"+","")</f>
        <v/>
      </c>
      <c r="AS991" s="30" t="str">
        <f>IF(AND($D991&lt;=2028,Zisk!$D$10&gt;=2028),VstupniParametry_SKRYT!$D$12,"")</f>
        <v/>
      </c>
      <c r="AT991" s="28" t="str">
        <f>IF(AND($D991&lt;=2028,Zisk!$D$10&gt;=2028),")","")</f>
        <v/>
      </c>
      <c r="AU991" s="31" t="str">
        <f>IF(AND(D991&lt;2028,2028&lt;=Zisk!$D$10),1,IF(D991=2028,0,""))</f>
        <v/>
      </c>
      <c r="AV991" s="32" t="str">
        <f>IF(AND($D991&lt;=2028,Zisk!$D$10&gt;=2029),"x","")</f>
        <v/>
      </c>
      <c r="AW991" s="28" t="str">
        <f>IF(AND($D991&lt;=2029,Zisk!$D$10&gt;=2029),"(","")</f>
        <v/>
      </c>
      <c r="AX991" s="28" t="str">
        <f>IF(AND($D991&lt;=2029,Zisk!$D$10&gt;=2029),"1","")</f>
        <v/>
      </c>
      <c r="AY991" s="28" t="str">
        <f>IF(AND($D991&lt;=2029,Zisk!$D$10&gt;=2029),"+","")</f>
        <v/>
      </c>
      <c r="AZ991" s="30" t="str">
        <f>IF(AND($D991&lt;=2029,Zisk!$D$10&gt;=2029),VstupniParametry_SKRYT!$D$13,"")</f>
        <v/>
      </c>
      <c r="BA991" s="28" t="str">
        <f>IF(AND($D991&lt;=2029,Zisk!$D$10&gt;=2029),")","")</f>
        <v/>
      </c>
      <c r="BB991" s="31" t="str">
        <f>IF(AND(D991&lt;2029,2029&lt;=Zisk!$D$10),1,IF(D991=2029,0,""))</f>
        <v/>
      </c>
      <c r="BC991" s="32" t="str">
        <f>IF(AND($D991&lt;=2029,Zisk!$D$10&gt;=2030),"x","")</f>
        <v/>
      </c>
      <c r="BD991" s="28" t="str">
        <f>IF(AND($D991&lt;=2030,Zisk!$D$10&gt;=2030),"(","")</f>
        <v/>
      </c>
      <c r="BE991" s="28" t="str">
        <f>IF(AND($D991&lt;=2030,Zisk!$D$10&gt;=2030),"1","")</f>
        <v/>
      </c>
      <c r="BF991" s="28" t="str">
        <f>IF(AND($D991&lt;=2030,Zisk!$D$10&gt;=2030),"+","")</f>
        <v/>
      </c>
      <c r="BG991" s="30" t="str">
        <f>IF(AND($D991&lt;=2030,Zisk!$D$10&gt;=2030),VstupniParametry_SKRYT!$D$14,"")</f>
        <v/>
      </c>
      <c r="BH991" s="28" t="str">
        <f>IF(AND($D991&lt;=2030,Zisk!$D$10&gt;=2030),")","")</f>
        <v/>
      </c>
      <c r="BI991" s="31" t="str">
        <f>IF(AND(D991&lt;2030,2030&lt;=Zisk!$D$10),1,IF(D991=2030,0,""))</f>
        <v/>
      </c>
      <c r="BJ991" s="33" t="s">
        <v>32</v>
      </c>
      <c r="BK991" s="30">
        <f t="shared" si="484"/>
        <v>1</v>
      </c>
      <c r="BL991" s="28" t="str">
        <f t="shared" si="485"/>
        <v>x</v>
      </c>
      <c r="BM991" s="34">
        <f t="shared" si="486"/>
        <v>1</v>
      </c>
      <c r="BN991" s="30" t="str">
        <f t="shared" si="487"/>
        <v>x</v>
      </c>
      <c r="BO991" s="34">
        <f t="shared" si="472"/>
        <v>1.018</v>
      </c>
      <c r="BP991" s="34" t="str">
        <f t="shared" si="473"/>
        <v/>
      </c>
      <c r="BQ991" s="34" t="str">
        <f t="shared" si="474"/>
        <v/>
      </c>
      <c r="BR991" s="34" t="str">
        <f t="shared" si="475"/>
        <v/>
      </c>
      <c r="BS991" s="34" t="str">
        <f t="shared" si="476"/>
        <v/>
      </c>
      <c r="BT991" s="34" t="str">
        <f t="shared" si="477"/>
        <v/>
      </c>
      <c r="BU991" s="34" t="str">
        <f t="shared" si="478"/>
        <v/>
      </c>
      <c r="BV991" s="34" t="str">
        <f t="shared" si="479"/>
        <v/>
      </c>
      <c r="BW991" s="34" t="str">
        <f t="shared" si="480"/>
        <v/>
      </c>
      <c r="BX991" s="34" t="str">
        <f t="shared" si="481"/>
        <v/>
      </c>
      <c r="BY991" s="34" t="str">
        <f t="shared" si="482"/>
        <v/>
      </c>
      <c r="BZ991" s="33" t="s">
        <v>32</v>
      </c>
      <c r="CA991" s="34">
        <f t="shared" si="483"/>
        <v>1.018</v>
      </c>
      <c r="CB991" s="28"/>
      <c r="CC991" s="29">
        <f>IF(D991&gt;Zisk!$D$10,"",E991*CA991)</f>
        <v>0</v>
      </c>
    </row>
    <row r="992" spans="2:81" x14ac:dyDescent="0.2">
      <c r="B992" s="35" t="str">
        <f>Zisk!B1003</f>
        <v/>
      </c>
      <c r="C992" s="35">
        <f>Zisk!C1003</f>
        <v>0</v>
      </c>
      <c r="D992" s="35">
        <f>Zisk!E1003</f>
        <v>0</v>
      </c>
      <c r="E992" s="36">
        <f>Zisk!D1003</f>
        <v>0</v>
      </c>
      <c r="F992" s="36"/>
      <c r="G992" s="35" t="str">
        <f t="shared" si="458"/>
        <v>(</v>
      </c>
      <c r="H992" s="35" t="str">
        <f t="shared" si="459"/>
        <v>1</v>
      </c>
      <c r="I992" s="35" t="str">
        <f t="shared" si="460"/>
        <v>+</v>
      </c>
      <c r="J992" s="37">
        <f>IF($D992&lt;=2021,VstupniParametry_SKRYT!$D$5,"")</f>
        <v>0.02</v>
      </c>
      <c r="K992" s="35" t="str">
        <f t="shared" si="461"/>
        <v>)</v>
      </c>
      <c r="L992" s="38">
        <f>IF($D992&lt;=2021,COUNTIF(Vypocet_SKRYT!T989:AS989,"&gt;=1"),"")</f>
        <v>0</v>
      </c>
      <c r="M992" s="39" t="str">
        <f t="shared" si="462"/>
        <v>x</v>
      </c>
      <c r="N992" s="35" t="str">
        <f t="shared" si="463"/>
        <v>(</v>
      </c>
      <c r="O992" s="35" t="str">
        <f t="shared" si="464"/>
        <v>1</v>
      </c>
      <c r="P992" s="35" t="str">
        <f t="shared" si="465"/>
        <v>+</v>
      </c>
      <c r="Q992" s="37">
        <f>IF($D992&lt;=2024,VstupniParametry_SKRYT!$D$6,"")</f>
        <v>0.06</v>
      </c>
      <c r="R992" s="35" t="str">
        <f t="shared" si="466"/>
        <v>)</v>
      </c>
      <c r="S992" s="38">
        <f>IF($D992&lt;=2024,COUNTIFS(Vypocet_SKRYT!AT989:AV989,"&gt;=1"),"")</f>
        <v>0</v>
      </c>
      <c r="T992" s="39" t="str">
        <f t="shared" si="467"/>
        <v>x</v>
      </c>
      <c r="U992" s="35" t="str">
        <f t="shared" si="468"/>
        <v>(</v>
      </c>
      <c r="V992" s="35" t="str">
        <f t="shared" si="469"/>
        <v>1</v>
      </c>
      <c r="W992" s="35" t="str">
        <f t="shared" si="470"/>
        <v>+</v>
      </c>
      <c r="X992" s="37">
        <f>IF($D992&lt;=2025,VstupniParametry_SKRYT!$D$9,"")</f>
        <v>1.7999999999999999E-2</v>
      </c>
      <c r="Y992" s="35" t="str">
        <f t="shared" si="471"/>
        <v>)</v>
      </c>
      <c r="Z992" s="38">
        <f>IF(AND(D992&lt;2025,2025&lt;=Zisk!$D$10),1,IF(D992=2025,0,""))</f>
        <v>1</v>
      </c>
      <c r="AA992" s="39" t="str">
        <f>IF(AND($D992&lt;=2025,Zisk!$D$10&gt;=2026),"x","")</f>
        <v/>
      </c>
      <c r="AB992" s="35" t="str">
        <f>IF(AND($D992&lt;=2026,Zisk!$D$10&gt;=2026),"(","")</f>
        <v/>
      </c>
      <c r="AC992" s="35" t="str">
        <f>IF(AND($D992&lt;=2026,Zisk!$D$10&gt;=2026),"1","")</f>
        <v/>
      </c>
      <c r="AD992" s="35" t="str">
        <f>IF(AND($D992&lt;=2026,Zisk!$D$10&gt;=2026),"+","")</f>
        <v/>
      </c>
      <c r="AE992" s="37" t="str">
        <f>IF(AND($D992&lt;=2026,Zisk!$D$10&gt;=2026),VstupniParametry_SKRYT!$D$10,"")</f>
        <v/>
      </c>
      <c r="AF992" s="35" t="str">
        <f>IF(AND($D992&lt;=2026,Zisk!$D$10&gt;=2026),")","")</f>
        <v/>
      </c>
      <c r="AG992" s="38" t="str">
        <f>IF(AND(D992&lt;2026,2026&lt;=Zisk!$D$10),1,IF(D992=2026,0,""))</f>
        <v/>
      </c>
      <c r="AH992" s="39" t="str">
        <f>IF(AND($D992&lt;=2026,Zisk!$D$10&gt;=2027),"x","")</f>
        <v/>
      </c>
      <c r="AI992" s="35" t="str">
        <f>IF(AND($D992&lt;=2027,Zisk!$D$10&gt;=2027),"(","")</f>
        <v/>
      </c>
      <c r="AJ992" s="35" t="str">
        <f>IF(AND($D992&lt;=2027,Zisk!$D$10&gt;=2027),"1","")</f>
        <v/>
      </c>
      <c r="AK992" s="35" t="str">
        <f>IF(AND($D992&lt;=2027,Zisk!$D$10&gt;=2027),"+","")</f>
        <v/>
      </c>
      <c r="AL992" s="37" t="str">
        <f>IF(AND($D992&lt;=2027,Zisk!$D$10&gt;=2027),VstupniParametry_SKRYT!$D$11,"")</f>
        <v/>
      </c>
      <c r="AM992" s="35" t="str">
        <f>IF(AND($D992&lt;=2027,Zisk!$D$10&gt;=2027),")","")</f>
        <v/>
      </c>
      <c r="AN992" s="38" t="str">
        <f>IF(AND(D992&lt;2027,2027&lt;=Zisk!$D$10),1,IF(D992=2027,0,""))</f>
        <v/>
      </c>
      <c r="AO992" s="39" t="str">
        <f>IF(AND($D992&lt;=2027,Zisk!$D$10&gt;=2028),"x","")</f>
        <v/>
      </c>
      <c r="AP992" s="35" t="str">
        <f>IF(AND($D992&lt;=2028,Zisk!$D$10&gt;=2028),"(","")</f>
        <v/>
      </c>
      <c r="AQ992" s="35" t="str">
        <f>IF(AND($D992&lt;=2028,Zisk!$D$10&gt;=2028),"1","")</f>
        <v/>
      </c>
      <c r="AR992" s="35" t="str">
        <f>IF(AND($D992&lt;=2028,Zisk!$D$10&gt;=2028),"+","")</f>
        <v/>
      </c>
      <c r="AS992" s="37" t="str">
        <f>IF(AND($D992&lt;=2028,Zisk!$D$10&gt;=2028),VstupniParametry_SKRYT!$D$12,"")</f>
        <v/>
      </c>
      <c r="AT992" s="35" t="str">
        <f>IF(AND($D992&lt;=2028,Zisk!$D$10&gt;=2028),")","")</f>
        <v/>
      </c>
      <c r="AU992" s="38" t="str">
        <f>IF(AND(D992&lt;2028,2028&lt;=Zisk!$D$10),1,IF(D992=2028,0,""))</f>
        <v/>
      </c>
      <c r="AV992" s="39" t="str">
        <f>IF(AND($D992&lt;=2028,Zisk!$D$10&gt;=2029),"x","")</f>
        <v/>
      </c>
      <c r="AW992" s="35" t="str">
        <f>IF(AND($D992&lt;=2029,Zisk!$D$10&gt;=2029),"(","")</f>
        <v/>
      </c>
      <c r="AX992" s="35" t="str">
        <f>IF(AND($D992&lt;=2029,Zisk!$D$10&gt;=2029),"1","")</f>
        <v/>
      </c>
      <c r="AY992" s="35" t="str">
        <f>IF(AND($D992&lt;=2029,Zisk!$D$10&gt;=2029),"+","")</f>
        <v/>
      </c>
      <c r="AZ992" s="37" t="str">
        <f>IF(AND($D992&lt;=2029,Zisk!$D$10&gt;=2029),VstupniParametry_SKRYT!$D$13,"")</f>
        <v/>
      </c>
      <c r="BA992" s="35" t="str">
        <f>IF(AND($D992&lt;=2029,Zisk!$D$10&gt;=2029),")","")</f>
        <v/>
      </c>
      <c r="BB992" s="38" t="str">
        <f>IF(AND(D992&lt;2029,2029&lt;=Zisk!$D$10),1,IF(D992=2029,0,""))</f>
        <v/>
      </c>
      <c r="BC992" s="39" t="str">
        <f>IF(AND($D992&lt;=2029,Zisk!$D$10&gt;=2030),"x","")</f>
        <v/>
      </c>
      <c r="BD992" s="35" t="str">
        <f>IF(AND($D992&lt;=2030,Zisk!$D$10&gt;=2030),"(","")</f>
        <v/>
      </c>
      <c r="BE992" s="35" t="str">
        <f>IF(AND($D992&lt;=2030,Zisk!$D$10&gt;=2030),"1","")</f>
        <v/>
      </c>
      <c r="BF992" s="35" t="str">
        <f>IF(AND($D992&lt;=2030,Zisk!$D$10&gt;=2030),"+","")</f>
        <v/>
      </c>
      <c r="BG992" s="37" t="str">
        <f>IF(AND($D992&lt;=2030,Zisk!$D$10&gt;=2030),VstupniParametry_SKRYT!$D$14,"")</f>
        <v/>
      </c>
      <c r="BH992" s="35" t="str">
        <f>IF(AND($D992&lt;=2030,Zisk!$D$10&gt;=2030),")","")</f>
        <v/>
      </c>
      <c r="BI992" s="38" t="str">
        <f>IF(AND(D992&lt;2030,2030&lt;=Zisk!$D$10),1,IF(D992=2030,0,""))</f>
        <v/>
      </c>
      <c r="BJ992" s="40" t="s">
        <v>32</v>
      </c>
      <c r="BK992" s="37">
        <f t="shared" si="484"/>
        <v>1</v>
      </c>
      <c r="BL992" s="35" t="str">
        <f t="shared" si="485"/>
        <v>x</v>
      </c>
      <c r="BM992" s="41">
        <f t="shared" si="486"/>
        <v>1</v>
      </c>
      <c r="BN992" s="37" t="str">
        <f t="shared" si="487"/>
        <v>x</v>
      </c>
      <c r="BO992" s="41">
        <f t="shared" si="472"/>
        <v>1.018</v>
      </c>
      <c r="BP992" s="41" t="str">
        <f t="shared" si="473"/>
        <v/>
      </c>
      <c r="BQ992" s="41" t="str">
        <f t="shared" si="474"/>
        <v/>
      </c>
      <c r="BR992" s="41" t="str">
        <f t="shared" si="475"/>
        <v/>
      </c>
      <c r="BS992" s="41" t="str">
        <f t="shared" si="476"/>
        <v/>
      </c>
      <c r="BT992" s="41" t="str">
        <f t="shared" si="477"/>
        <v/>
      </c>
      <c r="BU992" s="41" t="str">
        <f t="shared" si="478"/>
        <v/>
      </c>
      <c r="BV992" s="41" t="str">
        <f t="shared" si="479"/>
        <v/>
      </c>
      <c r="BW992" s="41" t="str">
        <f t="shared" si="480"/>
        <v/>
      </c>
      <c r="BX992" s="41" t="str">
        <f t="shared" si="481"/>
        <v/>
      </c>
      <c r="BY992" s="41" t="str">
        <f t="shared" si="482"/>
        <v/>
      </c>
      <c r="BZ992" s="40" t="s">
        <v>32</v>
      </c>
      <c r="CA992" s="41">
        <f t="shared" si="483"/>
        <v>1.018</v>
      </c>
      <c r="CB992" s="35"/>
      <c r="CC992" s="36">
        <f>IF(D992&gt;Zisk!$D$10,"",E992*CA992)</f>
        <v>0</v>
      </c>
    </row>
    <row r="993" spans="2:81" x14ac:dyDescent="0.2">
      <c r="B993" s="28" t="str">
        <f>Zisk!B1004</f>
        <v/>
      </c>
      <c r="C993" s="28">
        <f>Zisk!C1004</f>
        <v>0</v>
      </c>
      <c r="D993" s="28">
        <f>Zisk!E1004</f>
        <v>0</v>
      </c>
      <c r="E993" s="29">
        <f>Zisk!D1004</f>
        <v>0</v>
      </c>
      <c r="F993" s="29"/>
      <c r="G993" s="28" t="str">
        <f t="shared" si="458"/>
        <v>(</v>
      </c>
      <c r="H993" s="28" t="str">
        <f t="shared" si="459"/>
        <v>1</v>
      </c>
      <c r="I993" s="28" t="str">
        <f t="shared" si="460"/>
        <v>+</v>
      </c>
      <c r="J993" s="30">
        <f>IF($D993&lt;=2021,VstupniParametry_SKRYT!$D$5,"")</f>
        <v>0.02</v>
      </c>
      <c r="K993" s="28" t="str">
        <f t="shared" si="461"/>
        <v>)</v>
      </c>
      <c r="L993" s="31">
        <f>IF($D993&lt;=2021,COUNTIF(Vypocet_SKRYT!T990:AS990,"&gt;=1"),"")</f>
        <v>0</v>
      </c>
      <c r="M993" s="32" t="str">
        <f t="shared" si="462"/>
        <v>x</v>
      </c>
      <c r="N993" s="28" t="str">
        <f t="shared" si="463"/>
        <v>(</v>
      </c>
      <c r="O993" s="28" t="str">
        <f t="shared" si="464"/>
        <v>1</v>
      </c>
      <c r="P993" s="28" t="str">
        <f t="shared" si="465"/>
        <v>+</v>
      </c>
      <c r="Q993" s="30">
        <f>IF($D993&lt;=2024,VstupniParametry_SKRYT!$D$6,"")</f>
        <v>0.06</v>
      </c>
      <c r="R993" s="28" t="str">
        <f t="shared" si="466"/>
        <v>)</v>
      </c>
      <c r="S993" s="31">
        <f>IF($D993&lt;=2024,COUNTIFS(Vypocet_SKRYT!AT990:AV990,"&gt;=1"),"")</f>
        <v>0</v>
      </c>
      <c r="T993" s="32" t="str">
        <f t="shared" si="467"/>
        <v>x</v>
      </c>
      <c r="U993" s="28" t="str">
        <f t="shared" si="468"/>
        <v>(</v>
      </c>
      <c r="V993" s="28" t="str">
        <f t="shared" si="469"/>
        <v>1</v>
      </c>
      <c r="W993" s="28" t="str">
        <f t="shared" si="470"/>
        <v>+</v>
      </c>
      <c r="X993" s="30">
        <f>IF($D993&lt;=2025,VstupniParametry_SKRYT!$D$9,"")</f>
        <v>1.7999999999999999E-2</v>
      </c>
      <c r="Y993" s="28" t="str">
        <f t="shared" si="471"/>
        <v>)</v>
      </c>
      <c r="Z993" s="31">
        <f>IF(AND(D993&lt;2025,2025&lt;=Zisk!$D$10),1,IF(D993=2025,0,""))</f>
        <v>1</v>
      </c>
      <c r="AA993" s="32" t="str">
        <f>IF(AND($D993&lt;=2025,Zisk!$D$10&gt;=2026),"x","")</f>
        <v/>
      </c>
      <c r="AB993" s="28" t="str">
        <f>IF(AND($D993&lt;=2026,Zisk!$D$10&gt;=2026),"(","")</f>
        <v/>
      </c>
      <c r="AC993" s="28" t="str">
        <f>IF(AND($D993&lt;=2026,Zisk!$D$10&gt;=2026),"1","")</f>
        <v/>
      </c>
      <c r="AD993" s="28" t="str">
        <f>IF(AND($D993&lt;=2026,Zisk!$D$10&gt;=2026),"+","")</f>
        <v/>
      </c>
      <c r="AE993" s="30" t="str">
        <f>IF(AND($D993&lt;=2026,Zisk!$D$10&gt;=2026),VstupniParametry_SKRYT!$D$10,"")</f>
        <v/>
      </c>
      <c r="AF993" s="28" t="str">
        <f>IF(AND($D993&lt;=2026,Zisk!$D$10&gt;=2026),")","")</f>
        <v/>
      </c>
      <c r="AG993" s="31" t="str">
        <f>IF(AND(D993&lt;2026,2026&lt;=Zisk!$D$10),1,IF(D993=2026,0,""))</f>
        <v/>
      </c>
      <c r="AH993" s="32" t="str">
        <f>IF(AND($D993&lt;=2026,Zisk!$D$10&gt;=2027),"x","")</f>
        <v/>
      </c>
      <c r="AI993" s="28" t="str">
        <f>IF(AND($D993&lt;=2027,Zisk!$D$10&gt;=2027),"(","")</f>
        <v/>
      </c>
      <c r="AJ993" s="28" t="str">
        <f>IF(AND($D993&lt;=2027,Zisk!$D$10&gt;=2027),"1","")</f>
        <v/>
      </c>
      <c r="AK993" s="28" t="str">
        <f>IF(AND($D993&lt;=2027,Zisk!$D$10&gt;=2027),"+","")</f>
        <v/>
      </c>
      <c r="AL993" s="30" t="str">
        <f>IF(AND($D993&lt;=2027,Zisk!$D$10&gt;=2027),VstupniParametry_SKRYT!$D$11,"")</f>
        <v/>
      </c>
      <c r="AM993" s="28" t="str">
        <f>IF(AND($D993&lt;=2027,Zisk!$D$10&gt;=2027),")","")</f>
        <v/>
      </c>
      <c r="AN993" s="31" t="str">
        <f>IF(AND(D993&lt;2027,2027&lt;=Zisk!$D$10),1,IF(D993=2027,0,""))</f>
        <v/>
      </c>
      <c r="AO993" s="32" t="str">
        <f>IF(AND($D993&lt;=2027,Zisk!$D$10&gt;=2028),"x","")</f>
        <v/>
      </c>
      <c r="AP993" s="28" t="str">
        <f>IF(AND($D993&lt;=2028,Zisk!$D$10&gt;=2028),"(","")</f>
        <v/>
      </c>
      <c r="AQ993" s="28" t="str">
        <f>IF(AND($D993&lt;=2028,Zisk!$D$10&gt;=2028),"1","")</f>
        <v/>
      </c>
      <c r="AR993" s="28" t="str">
        <f>IF(AND($D993&lt;=2028,Zisk!$D$10&gt;=2028),"+","")</f>
        <v/>
      </c>
      <c r="AS993" s="30" t="str">
        <f>IF(AND($D993&lt;=2028,Zisk!$D$10&gt;=2028),VstupniParametry_SKRYT!$D$12,"")</f>
        <v/>
      </c>
      <c r="AT993" s="28" t="str">
        <f>IF(AND($D993&lt;=2028,Zisk!$D$10&gt;=2028),")","")</f>
        <v/>
      </c>
      <c r="AU993" s="31" t="str">
        <f>IF(AND(D993&lt;2028,2028&lt;=Zisk!$D$10),1,IF(D993=2028,0,""))</f>
        <v/>
      </c>
      <c r="AV993" s="32" t="str">
        <f>IF(AND($D993&lt;=2028,Zisk!$D$10&gt;=2029),"x","")</f>
        <v/>
      </c>
      <c r="AW993" s="28" t="str">
        <f>IF(AND($D993&lt;=2029,Zisk!$D$10&gt;=2029),"(","")</f>
        <v/>
      </c>
      <c r="AX993" s="28" t="str">
        <f>IF(AND($D993&lt;=2029,Zisk!$D$10&gt;=2029),"1","")</f>
        <v/>
      </c>
      <c r="AY993" s="28" t="str">
        <f>IF(AND($D993&lt;=2029,Zisk!$D$10&gt;=2029),"+","")</f>
        <v/>
      </c>
      <c r="AZ993" s="30" t="str">
        <f>IF(AND($D993&lt;=2029,Zisk!$D$10&gt;=2029),VstupniParametry_SKRYT!$D$13,"")</f>
        <v/>
      </c>
      <c r="BA993" s="28" t="str">
        <f>IF(AND($D993&lt;=2029,Zisk!$D$10&gt;=2029),")","")</f>
        <v/>
      </c>
      <c r="BB993" s="31" t="str">
        <f>IF(AND(D993&lt;2029,2029&lt;=Zisk!$D$10),1,IF(D993=2029,0,""))</f>
        <v/>
      </c>
      <c r="BC993" s="32" t="str">
        <f>IF(AND($D993&lt;=2029,Zisk!$D$10&gt;=2030),"x","")</f>
        <v/>
      </c>
      <c r="BD993" s="28" t="str">
        <f>IF(AND($D993&lt;=2030,Zisk!$D$10&gt;=2030),"(","")</f>
        <v/>
      </c>
      <c r="BE993" s="28" t="str">
        <f>IF(AND($D993&lt;=2030,Zisk!$D$10&gt;=2030),"1","")</f>
        <v/>
      </c>
      <c r="BF993" s="28" t="str">
        <f>IF(AND($D993&lt;=2030,Zisk!$D$10&gt;=2030),"+","")</f>
        <v/>
      </c>
      <c r="BG993" s="30" t="str">
        <f>IF(AND($D993&lt;=2030,Zisk!$D$10&gt;=2030),VstupniParametry_SKRYT!$D$14,"")</f>
        <v/>
      </c>
      <c r="BH993" s="28" t="str">
        <f>IF(AND($D993&lt;=2030,Zisk!$D$10&gt;=2030),")","")</f>
        <v/>
      </c>
      <c r="BI993" s="31" t="str">
        <f>IF(AND(D993&lt;2030,2030&lt;=Zisk!$D$10),1,IF(D993=2030,0,""))</f>
        <v/>
      </c>
      <c r="BJ993" s="33" t="s">
        <v>32</v>
      </c>
      <c r="BK993" s="30">
        <f t="shared" si="484"/>
        <v>1</v>
      </c>
      <c r="BL993" s="28" t="str">
        <f t="shared" si="485"/>
        <v>x</v>
      </c>
      <c r="BM993" s="34">
        <f t="shared" si="486"/>
        <v>1</v>
      </c>
      <c r="BN993" s="30" t="str">
        <f t="shared" si="487"/>
        <v>x</v>
      </c>
      <c r="BO993" s="34">
        <f t="shared" si="472"/>
        <v>1.018</v>
      </c>
      <c r="BP993" s="34" t="str">
        <f t="shared" si="473"/>
        <v/>
      </c>
      <c r="BQ993" s="34" t="str">
        <f t="shared" si="474"/>
        <v/>
      </c>
      <c r="BR993" s="34" t="str">
        <f t="shared" si="475"/>
        <v/>
      </c>
      <c r="BS993" s="34" t="str">
        <f t="shared" si="476"/>
        <v/>
      </c>
      <c r="BT993" s="34" t="str">
        <f t="shared" si="477"/>
        <v/>
      </c>
      <c r="BU993" s="34" t="str">
        <f t="shared" si="478"/>
        <v/>
      </c>
      <c r="BV993" s="34" t="str">
        <f t="shared" si="479"/>
        <v/>
      </c>
      <c r="BW993" s="34" t="str">
        <f t="shared" si="480"/>
        <v/>
      </c>
      <c r="BX993" s="34" t="str">
        <f t="shared" si="481"/>
        <v/>
      </c>
      <c r="BY993" s="34" t="str">
        <f t="shared" si="482"/>
        <v/>
      </c>
      <c r="BZ993" s="33" t="s">
        <v>32</v>
      </c>
      <c r="CA993" s="34">
        <f t="shared" si="483"/>
        <v>1.018</v>
      </c>
      <c r="CB993" s="28"/>
      <c r="CC993" s="29">
        <f>IF(D993&gt;Zisk!$D$10,"",E993*CA993)</f>
        <v>0</v>
      </c>
    </row>
    <row r="994" spans="2:81" x14ac:dyDescent="0.2">
      <c r="B994" s="35" t="str">
        <f>Zisk!B1005</f>
        <v/>
      </c>
      <c r="C994" s="35">
        <f>Zisk!C1005</f>
        <v>0</v>
      </c>
      <c r="D994" s="35">
        <f>Zisk!E1005</f>
        <v>0</v>
      </c>
      <c r="E994" s="36">
        <f>Zisk!D1005</f>
        <v>0</v>
      </c>
      <c r="F994" s="36"/>
      <c r="G994" s="35" t="str">
        <f t="shared" si="458"/>
        <v>(</v>
      </c>
      <c r="H994" s="35" t="str">
        <f t="shared" si="459"/>
        <v>1</v>
      </c>
      <c r="I994" s="35" t="str">
        <f t="shared" si="460"/>
        <v>+</v>
      </c>
      <c r="J994" s="37">
        <f>IF($D994&lt;=2021,VstupniParametry_SKRYT!$D$5,"")</f>
        <v>0.02</v>
      </c>
      <c r="K994" s="35" t="str">
        <f t="shared" si="461"/>
        <v>)</v>
      </c>
      <c r="L994" s="38">
        <f>IF($D994&lt;=2021,COUNTIF(Vypocet_SKRYT!T991:AS991,"&gt;=1"),"")</f>
        <v>0</v>
      </c>
      <c r="M994" s="39" t="str">
        <f t="shared" si="462"/>
        <v>x</v>
      </c>
      <c r="N994" s="35" t="str">
        <f t="shared" si="463"/>
        <v>(</v>
      </c>
      <c r="O994" s="35" t="str">
        <f t="shared" si="464"/>
        <v>1</v>
      </c>
      <c r="P994" s="35" t="str">
        <f t="shared" si="465"/>
        <v>+</v>
      </c>
      <c r="Q994" s="37">
        <f>IF($D994&lt;=2024,VstupniParametry_SKRYT!$D$6,"")</f>
        <v>0.06</v>
      </c>
      <c r="R994" s="35" t="str">
        <f t="shared" si="466"/>
        <v>)</v>
      </c>
      <c r="S994" s="38">
        <f>IF($D994&lt;=2024,COUNTIFS(Vypocet_SKRYT!AT991:AV991,"&gt;=1"),"")</f>
        <v>0</v>
      </c>
      <c r="T994" s="39" t="str">
        <f t="shared" si="467"/>
        <v>x</v>
      </c>
      <c r="U994" s="35" t="str">
        <f t="shared" si="468"/>
        <v>(</v>
      </c>
      <c r="V994" s="35" t="str">
        <f t="shared" si="469"/>
        <v>1</v>
      </c>
      <c r="W994" s="35" t="str">
        <f t="shared" si="470"/>
        <v>+</v>
      </c>
      <c r="X994" s="37">
        <f>IF($D994&lt;=2025,VstupniParametry_SKRYT!$D$9,"")</f>
        <v>1.7999999999999999E-2</v>
      </c>
      <c r="Y994" s="35" t="str">
        <f t="shared" si="471"/>
        <v>)</v>
      </c>
      <c r="Z994" s="38">
        <f>IF(AND(D994&lt;2025,2025&lt;=Zisk!$D$10),1,IF(D994=2025,0,""))</f>
        <v>1</v>
      </c>
      <c r="AA994" s="39" t="str">
        <f>IF(AND($D994&lt;=2025,Zisk!$D$10&gt;=2026),"x","")</f>
        <v/>
      </c>
      <c r="AB994" s="35" t="str">
        <f>IF(AND($D994&lt;=2026,Zisk!$D$10&gt;=2026),"(","")</f>
        <v/>
      </c>
      <c r="AC994" s="35" t="str">
        <f>IF(AND($D994&lt;=2026,Zisk!$D$10&gt;=2026),"1","")</f>
        <v/>
      </c>
      <c r="AD994" s="35" t="str">
        <f>IF(AND($D994&lt;=2026,Zisk!$D$10&gt;=2026),"+","")</f>
        <v/>
      </c>
      <c r="AE994" s="37" t="str">
        <f>IF(AND($D994&lt;=2026,Zisk!$D$10&gt;=2026),VstupniParametry_SKRYT!$D$10,"")</f>
        <v/>
      </c>
      <c r="AF994" s="35" t="str">
        <f>IF(AND($D994&lt;=2026,Zisk!$D$10&gt;=2026),")","")</f>
        <v/>
      </c>
      <c r="AG994" s="38" t="str">
        <f>IF(AND(D994&lt;2026,2026&lt;=Zisk!$D$10),1,IF(D994=2026,0,""))</f>
        <v/>
      </c>
      <c r="AH994" s="39" t="str">
        <f>IF(AND($D994&lt;=2026,Zisk!$D$10&gt;=2027),"x","")</f>
        <v/>
      </c>
      <c r="AI994" s="35" t="str">
        <f>IF(AND($D994&lt;=2027,Zisk!$D$10&gt;=2027),"(","")</f>
        <v/>
      </c>
      <c r="AJ994" s="35" t="str">
        <f>IF(AND($D994&lt;=2027,Zisk!$D$10&gt;=2027),"1","")</f>
        <v/>
      </c>
      <c r="AK994" s="35" t="str">
        <f>IF(AND($D994&lt;=2027,Zisk!$D$10&gt;=2027),"+","")</f>
        <v/>
      </c>
      <c r="AL994" s="37" t="str">
        <f>IF(AND($D994&lt;=2027,Zisk!$D$10&gt;=2027),VstupniParametry_SKRYT!$D$11,"")</f>
        <v/>
      </c>
      <c r="AM994" s="35" t="str">
        <f>IF(AND($D994&lt;=2027,Zisk!$D$10&gt;=2027),")","")</f>
        <v/>
      </c>
      <c r="AN994" s="38" t="str">
        <f>IF(AND(D994&lt;2027,2027&lt;=Zisk!$D$10),1,IF(D994=2027,0,""))</f>
        <v/>
      </c>
      <c r="AO994" s="39" t="str">
        <f>IF(AND($D994&lt;=2027,Zisk!$D$10&gt;=2028),"x","")</f>
        <v/>
      </c>
      <c r="AP994" s="35" t="str">
        <f>IF(AND($D994&lt;=2028,Zisk!$D$10&gt;=2028),"(","")</f>
        <v/>
      </c>
      <c r="AQ994" s="35" t="str">
        <f>IF(AND($D994&lt;=2028,Zisk!$D$10&gt;=2028),"1","")</f>
        <v/>
      </c>
      <c r="AR994" s="35" t="str">
        <f>IF(AND($D994&lt;=2028,Zisk!$D$10&gt;=2028),"+","")</f>
        <v/>
      </c>
      <c r="AS994" s="37" t="str">
        <f>IF(AND($D994&lt;=2028,Zisk!$D$10&gt;=2028),VstupniParametry_SKRYT!$D$12,"")</f>
        <v/>
      </c>
      <c r="AT994" s="35" t="str">
        <f>IF(AND($D994&lt;=2028,Zisk!$D$10&gt;=2028),")","")</f>
        <v/>
      </c>
      <c r="AU994" s="38" t="str">
        <f>IF(AND(D994&lt;2028,2028&lt;=Zisk!$D$10),1,IF(D994=2028,0,""))</f>
        <v/>
      </c>
      <c r="AV994" s="39" t="str">
        <f>IF(AND($D994&lt;=2028,Zisk!$D$10&gt;=2029),"x","")</f>
        <v/>
      </c>
      <c r="AW994" s="35" t="str">
        <f>IF(AND($D994&lt;=2029,Zisk!$D$10&gt;=2029),"(","")</f>
        <v/>
      </c>
      <c r="AX994" s="35" t="str">
        <f>IF(AND($D994&lt;=2029,Zisk!$D$10&gt;=2029),"1","")</f>
        <v/>
      </c>
      <c r="AY994" s="35" t="str">
        <f>IF(AND($D994&lt;=2029,Zisk!$D$10&gt;=2029),"+","")</f>
        <v/>
      </c>
      <c r="AZ994" s="37" t="str">
        <f>IF(AND($D994&lt;=2029,Zisk!$D$10&gt;=2029),VstupniParametry_SKRYT!$D$13,"")</f>
        <v/>
      </c>
      <c r="BA994" s="35" t="str">
        <f>IF(AND($D994&lt;=2029,Zisk!$D$10&gt;=2029),")","")</f>
        <v/>
      </c>
      <c r="BB994" s="38" t="str">
        <f>IF(AND(D994&lt;2029,2029&lt;=Zisk!$D$10),1,IF(D994=2029,0,""))</f>
        <v/>
      </c>
      <c r="BC994" s="39" t="str">
        <f>IF(AND($D994&lt;=2029,Zisk!$D$10&gt;=2030),"x","")</f>
        <v/>
      </c>
      <c r="BD994" s="35" t="str">
        <f>IF(AND($D994&lt;=2030,Zisk!$D$10&gt;=2030),"(","")</f>
        <v/>
      </c>
      <c r="BE994" s="35" t="str">
        <f>IF(AND($D994&lt;=2030,Zisk!$D$10&gt;=2030),"1","")</f>
        <v/>
      </c>
      <c r="BF994" s="35" t="str">
        <f>IF(AND($D994&lt;=2030,Zisk!$D$10&gt;=2030),"+","")</f>
        <v/>
      </c>
      <c r="BG994" s="37" t="str">
        <f>IF(AND($D994&lt;=2030,Zisk!$D$10&gt;=2030),VstupniParametry_SKRYT!$D$14,"")</f>
        <v/>
      </c>
      <c r="BH994" s="35" t="str">
        <f>IF(AND($D994&lt;=2030,Zisk!$D$10&gt;=2030),")","")</f>
        <v/>
      </c>
      <c r="BI994" s="38" t="str">
        <f>IF(AND(D994&lt;2030,2030&lt;=Zisk!$D$10),1,IF(D994=2030,0,""))</f>
        <v/>
      </c>
      <c r="BJ994" s="40" t="s">
        <v>32</v>
      </c>
      <c r="BK994" s="37">
        <f t="shared" si="484"/>
        <v>1</v>
      </c>
      <c r="BL994" s="35" t="str">
        <f t="shared" si="485"/>
        <v>x</v>
      </c>
      <c r="BM994" s="41">
        <f t="shared" si="486"/>
        <v>1</v>
      </c>
      <c r="BN994" s="37" t="str">
        <f t="shared" si="487"/>
        <v>x</v>
      </c>
      <c r="BO994" s="41">
        <f t="shared" si="472"/>
        <v>1.018</v>
      </c>
      <c r="BP994" s="41" t="str">
        <f t="shared" si="473"/>
        <v/>
      </c>
      <c r="BQ994" s="41" t="str">
        <f t="shared" si="474"/>
        <v/>
      </c>
      <c r="BR994" s="41" t="str">
        <f t="shared" si="475"/>
        <v/>
      </c>
      <c r="BS994" s="41" t="str">
        <f t="shared" si="476"/>
        <v/>
      </c>
      <c r="BT994" s="41" t="str">
        <f t="shared" si="477"/>
        <v/>
      </c>
      <c r="BU994" s="41" t="str">
        <f t="shared" si="478"/>
        <v/>
      </c>
      <c r="BV994" s="41" t="str">
        <f t="shared" si="479"/>
        <v/>
      </c>
      <c r="BW994" s="41" t="str">
        <f t="shared" si="480"/>
        <v/>
      </c>
      <c r="BX994" s="41" t="str">
        <f t="shared" si="481"/>
        <v/>
      </c>
      <c r="BY994" s="41" t="str">
        <f t="shared" si="482"/>
        <v/>
      </c>
      <c r="BZ994" s="40" t="s">
        <v>32</v>
      </c>
      <c r="CA994" s="41">
        <f t="shared" si="483"/>
        <v>1.018</v>
      </c>
      <c r="CB994" s="35"/>
      <c r="CC994" s="36">
        <f>IF(D994&gt;Zisk!$D$10,"",E994*CA994)</f>
        <v>0</v>
      </c>
    </row>
    <row r="995" spans="2:81" x14ac:dyDescent="0.2">
      <c r="B995" s="28" t="str">
        <f>Zisk!B1006</f>
        <v/>
      </c>
      <c r="C995" s="28">
        <f>Zisk!C1006</f>
        <v>0</v>
      </c>
      <c r="D995" s="28">
        <f>Zisk!E1006</f>
        <v>0</v>
      </c>
      <c r="E995" s="29">
        <f>Zisk!D1006</f>
        <v>0</v>
      </c>
      <c r="F995" s="29"/>
      <c r="G995" s="28" t="str">
        <f t="shared" si="458"/>
        <v>(</v>
      </c>
      <c r="H995" s="28" t="str">
        <f t="shared" si="459"/>
        <v>1</v>
      </c>
      <c r="I995" s="28" t="str">
        <f t="shared" si="460"/>
        <v>+</v>
      </c>
      <c r="J995" s="30">
        <f>IF($D995&lt;=2021,VstupniParametry_SKRYT!$D$5,"")</f>
        <v>0.02</v>
      </c>
      <c r="K995" s="28" t="str">
        <f t="shared" si="461"/>
        <v>)</v>
      </c>
      <c r="L995" s="31">
        <f>IF($D995&lt;=2021,COUNTIF(Vypocet_SKRYT!T992:AS992,"&gt;=1"),"")</f>
        <v>0</v>
      </c>
      <c r="M995" s="32" t="str">
        <f t="shared" si="462"/>
        <v>x</v>
      </c>
      <c r="N995" s="28" t="str">
        <f t="shared" si="463"/>
        <v>(</v>
      </c>
      <c r="O995" s="28" t="str">
        <f t="shared" si="464"/>
        <v>1</v>
      </c>
      <c r="P995" s="28" t="str">
        <f t="shared" si="465"/>
        <v>+</v>
      </c>
      <c r="Q995" s="30">
        <f>IF($D995&lt;=2024,VstupniParametry_SKRYT!$D$6,"")</f>
        <v>0.06</v>
      </c>
      <c r="R995" s="28" t="str">
        <f t="shared" si="466"/>
        <v>)</v>
      </c>
      <c r="S995" s="31">
        <f>IF($D995&lt;=2024,COUNTIFS(Vypocet_SKRYT!AT992:AV992,"&gt;=1"),"")</f>
        <v>0</v>
      </c>
      <c r="T995" s="32" t="str">
        <f t="shared" si="467"/>
        <v>x</v>
      </c>
      <c r="U995" s="28" t="str">
        <f t="shared" si="468"/>
        <v>(</v>
      </c>
      <c r="V995" s="28" t="str">
        <f t="shared" si="469"/>
        <v>1</v>
      </c>
      <c r="W995" s="28" t="str">
        <f t="shared" si="470"/>
        <v>+</v>
      </c>
      <c r="X995" s="30">
        <f>IF($D995&lt;=2025,VstupniParametry_SKRYT!$D$9,"")</f>
        <v>1.7999999999999999E-2</v>
      </c>
      <c r="Y995" s="28" t="str">
        <f t="shared" si="471"/>
        <v>)</v>
      </c>
      <c r="Z995" s="31">
        <f>IF(AND(D995&lt;2025,2025&lt;=Zisk!$D$10),1,IF(D995=2025,0,""))</f>
        <v>1</v>
      </c>
      <c r="AA995" s="32" t="str">
        <f>IF(AND($D995&lt;=2025,Zisk!$D$10&gt;=2026),"x","")</f>
        <v/>
      </c>
      <c r="AB995" s="28" t="str">
        <f>IF(AND($D995&lt;=2026,Zisk!$D$10&gt;=2026),"(","")</f>
        <v/>
      </c>
      <c r="AC995" s="28" t="str">
        <f>IF(AND($D995&lt;=2026,Zisk!$D$10&gt;=2026),"1","")</f>
        <v/>
      </c>
      <c r="AD995" s="28" t="str">
        <f>IF(AND($D995&lt;=2026,Zisk!$D$10&gt;=2026),"+","")</f>
        <v/>
      </c>
      <c r="AE995" s="30" t="str">
        <f>IF(AND($D995&lt;=2026,Zisk!$D$10&gt;=2026),VstupniParametry_SKRYT!$D$10,"")</f>
        <v/>
      </c>
      <c r="AF995" s="28" t="str">
        <f>IF(AND($D995&lt;=2026,Zisk!$D$10&gt;=2026),")","")</f>
        <v/>
      </c>
      <c r="AG995" s="31" t="str">
        <f>IF(AND(D995&lt;2026,2026&lt;=Zisk!$D$10),1,IF(D995=2026,0,""))</f>
        <v/>
      </c>
      <c r="AH995" s="32" t="str">
        <f>IF(AND($D995&lt;=2026,Zisk!$D$10&gt;=2027),"x","")</f>
        <v/>
      </c>
      <c r="AI995" s="28" t="str">
        <f>IF(AND($D995&lt;=2027,Zisk!$D$10&gt;=2027),"(","")</f>
        <v/>
      </c>
      <c r="AJ995" s="28" t="str">
        <f>IF(AND($D995&lt;=2027,Zisk!$D$10&gt;=2027),"1","")</f>
        <v/>
      </c>
      <c r="AK995" s="28" t="str">
        <f>IF(AND($D995&lt;=2027,Zisk!$D$10&gt;=2027),"+","")</f>
        <v/>
      </c>
      <c r="AL995" s="30" t="str">
        <f>IF(AND($D995&lt;=2027,Zisk!$D$10&gt;=2027),VstupniParametry_SKRYT!$D$11,"")</f>
        <v/>
      </c>
      <c r="AM995" s="28" t="str">
        <f>IF(AND($D995&lt;=2027,Zisk!$D$10&gt;=2027),")","")</f>
        <v/>
      </c>
      <c r="AN995" s="31" t="str">
        <f>IF(AND(D995&lt;2027,2027&lt;=Zisk!$D$10),1,IF(D995=2027,0,""))</f>
        <v/>
      </c>
      <c r="AO995" s="32" t="str">
        <f>IF(AND($D995&lt;=2027,Zisk!$D$10&gt;=2028),"x","")</f>
        <v/>
      </c>
      <c r="AP995" s="28" t="str">
        <f>IF(AND($D995&lt;=2028,Zisk!$D$10&gt;=2028),"(","")</f>
        <v/>
      </c>
      <c r="AQ995" s="28" t="str">
        <f>IF(AND($D995&lt;=2028,Zisk!$D$10&gt;=2028),"1","")</f>
        <v/>
      </c>
      <c r="AR995" s="28" t="str">
        <f>IF(AND($D995&lt;=2028,Zisk!$D$10&gt;=2028),"+","")</f>
        <v/>
      </c>
      <c r="AS995" s="30" t="str">
        <f>IF(AND($D995&lt;=2028,Zisk!$D$10&gt;=2028),VstupniParametry_SKRYT!$D$12,"")</f>
        <v/>
      </c>
      <c r="AT995" s="28" t="str">
        <f>IF(AND($D995&lt;=2028,Zisk!$D$10&gt;=2028),")","")</f>
        <v/>
      </c>
      <c r="AU995" s="31" t="str">
        <f>IF(AND(D995&lt;2028,2028&lt;=Zisk!$D$10),1,IF(D995=2028,0,""))</f>
        <v/>
      </c>
      <c r="AV995" s="32" t="str">
        <f>IF(AND($D995&lt;=2028,Zisk!$D$10&gt;=2029),"x","")</f>
        <v/>
      </c>
      <c r="AW995" s="28" t="str">
        <f>IF(AND($D995&lt;=2029,Zisk!$D$10&gt;=2029),"(","")</f>
        <v/>
      </c>
      <c r="AX995" s="28" t="str">
        <f>IF(AND($D995&lt;=2029,Zisk!$D$10&gt;=2029),"1","")</f>
        <v/>
      </c>
      <c r="AY995" s="28" t="str">
        <f>IF(AND($D995&lt;=2029,Zisk!$D$10&gt;=2029),"+","")</f>
        <v/>
      </c>
      <c r="AZ995" s="30" t="str">
        <f>IF(AND($D995&lt;=2029,Zisk!$D$10&gt;=2029),VstupniParametry_SKRYT!$D$13,"")</f>
        <v/>
      </c>
      <c r="BA995" s="28" t="str">
        <f>IF(AND($D995&lt;=2029,Zisk!$D$10&gt;=2029),")","")</f>
        <v/>
      </c>
      <c r="BB995" s="31" t="str">
        <f>IF(AND(D995&lt;2029,2029&lt;=Zisk!$D$10),1,IF(D995=2029,0,""))</f>
        <v/>
      </c>
      <c r="BC995" s="32" t="str">
        <f>IF(AND($D995&lt;=2029,Zisk!$D$10&gt;=2030),"x","")</f>
        <v/>
      </c>
      <c r="BD995" s="28" t="str">
        <f>IF(AND($D995&lt;=2030,Zisk!$D$10&gt;=2030),"(","")</f>
        <v/>
      </c>
      <c r="BE995" s="28" t="str">
        <f>IF(AND($D995&lt;=2030,Zisk!$D$10&gt;=2030),"1","")</f>
        <v/>
      </c>
      <c r="BF995" s="28" t="str">
        <f>IF(AND($D995&lt;=2030,Zisk!$D$10&gt;=2030),"+","")</f>
        <v/>
      </c>
      <c r="BG995" s="30" t="str">
        <f>IF(AND($D995&lt;=2030,Zisk!$D$10&gt;=2030),VstupniParametry_SKRYT!$D$14,"")</f>
        <v/>
      </c>
      <c r="BH995" s="28" t="str">
        <f>IF(AND($D995&lt;=2030,Zisk!$D$10&gt;=2030),")","")</f>
        <v/>
      </c>
      <c r="BI995" s="31" t="str">
        <f>IF(AND(D995&lt;2030,2030&lt;=Zisk!$D$10),1,IF(D995=2030,0,""))</f>
        <v/>
      </c>
      <c r="BJ995" s="33" t="s">
        <v>32</v>
      </c>
      <c r="BK995" s="30">
        <f t="shared" si="484"/>
        <v>1</v>
      </c>
      <c r="BL995" s="28" t="str">
        <f t="shared" si="485"/>
        <v>x</v>
      </c>
      <c r="BM995" s="34">
        <f t="shared" si="486"/>
        <v>1</v>
      </c>
      <c r="BN995" s="30" t="str">
        <f t="shared" si="487"/>
        <v>x</v>
      </c>
      <c r="BO995" s="34">
        <f t="shared" si="472"/>
        <v>1.018</v>
      </c>
      <c r="BP995" s="34" t="str">
        <f t="shared" si="473"/>
        <v/>
      </c>
      <c r="BQ995" s="34" t="str">
        <f t="shared" si="474"/>
        <v/>
      </c>
      <c r="BR995" s="34" t="str">
        <f t="shared" si="475"/>
        <v/>
      </c>
      <c r="BS995" s="34" t="str">
        <f t="shared" si="476"/>
        <v/>
      </c>
      <c r="BT995" s="34" t="str">
        <f t="shared" si="477"/>
        <v/>
      </c>
      <c r="BU995" s="34" t="str">
        <f t="shared" si="478"/>
        <v/>
      </c>
      <c r="BV995" s="34" t="str">
        <f t="shared" si="479"/>
        <v/>
      </c>
      <c r="BW995" s="34" t="str">
        <f t="shared" si="480"/>
        <v/>
      </c>
      <c r="BX995" s="34" t="str">
        <f t="shared" si="481"/>
        <v/>
      </c>
      <c r="BY995" s="34" t="str">
        <f t="shared" si="482"/>
        <v/>
      </c>
      <c r="BZ995" s="33" t="s">
        <v>32</v>
      </c>
      <c r="CA995" s="34">
        <f t="shared" si="483"/>
        <v>1.018</v>
      </c>
      <c r="CB995" s="28"/>
      <c r="CC995" s="29">
        <f>IF(D995&gt;Zisk!$D$10,"",E995*CA995)</f>
        <v>0</v>
      </c>
    </row>
    <row r="996" spans="2:81" x14ac:dyDescent="0.2">
      <c r="B996" s="35" t="str">
        <f>Zisk!B1007</f>
        <v/>
      </c>
      <c r="C996" s="35">
        <f>Zisk!C1007</f>
        <v>0</v>
      </c>
      <c r="D996" s="35">
        <f>Zisk!E1007</f>
        <v>0</v>
      </c>
      <c r="E996" s="36">
        <f>Zisk!D1007</f>
        <v>0</v>
      </c>
      <c r="F996" s="36"/>
      <c r="G996" s="35" t="str">
        <f t="shared" si="458"/>
        <v>(</v>
      </c>
      <c r="H996" s="35" t="str">
        <f t="shared" si="459"/>
        <v>1</v>
      </c>
      <c r="I996" s="35" t="str">
        <f t="shared" si="460"/>
        <v>+</v>
      </c>
      <c r="J996" s="37">
        <f>IF($D996&lt;=2021,VstupniParametry_SKRYT!$D$5,"")</f>
        <v>0.02</v>
      </c>
      <c r="K996" s="35" t="str">
        <f t="shared" si="461"/>
        <v>)</v>
      </c>
      <c r="L996" s="38">
        <f>IF($D996&lt;=2021,COUNTIF(Vypocet_SKRYT!T993:AS993,"&gt;=1"),"")</f>
        <v>0</v>
      </c>
      <c r="M996" s="39" t="str">
        <f t="shared" si="462"/>
        <v>x</v>
      </c>
      <c r="N996" s="35" t="str">
        <f t="shared" si="463"/>
        <v>(</v>
      </c>
      <c r="O996" s="35" t="str">
        <f t="shared" si="464"/>
        <v>1</v>
      </c>
      <c r="P996" s="35" t="str">
        <f t="shared" si="465"/>
        <v>+</v>
      </c>
      <c r="Q996" s="37">
        <f>IF($D996&lt;=2024,VstupniParametry_SKRYT!$D$6,"")</f>
        <v>0.06</v>
      </c>
      <c r="R996" s="35" t="str">
        <f t="shared" si="466"/>
        <v>)</v>
      </c>
      <c r="S996" s="38">
        <f>IF($D996&lt;=2024,COUNTIFS(Vypocet_SKRYT!AT993:AV993,"&gt;=1"),"")</f>
        <v>0</v>
      </c>
      <c r="T996" s="39" t="str">
        <f t="shared" si="467"/>
        <v>x</v>
      </c>
      <c r="U996" s="35" t="str">
        <f t="shared" si="468"/>
        <v>(</v>
      </c>
      <c r="V996" s="35" t="str">
        <f t="shared" si="469"/>
        <v>1</v>
      </c>
      <c r="W996" s="35" t="str">
        <f t="shared" si="470"/>
        <v>+</v>
      </c>
      <c r="X996" s="37">
        <f>IF($D996&lt;=2025,VstupniParametry_SKRYT!$D$9,"")</f>
        <v>1.7999999999999999E-2</v>
      </c>
      <c r="Y996" s="35" t="str">
        <f t="shared" si="471"/>
        <v>)</v>
      </c>
      <c r="Z996" s="38">
        <f>IF(AND(D996&lt;2025,2025&lt;=Zisk!$D$10),1,IF(D996=2025,0,""))</f>
        <v>1</v>
      </c>
      <c r="AA996" s="39" t="str">
        <f>IF(AND($D996&lt;=2025,Zisk!$D$10&gt;=2026),"x","")</f>
        <v/>
      </c>
      <c r="AB996" s="35" t="str">
        <f>IF(AND($D996&lt;=2026,Zisk!$D$10&gt;=2026),"(","")</f>
        <v/>
      </c>
      <c r="AC996" s="35" t="str">
        <f>IF(AND($D996&lt;=2026,Zisk!$D$10&gt;=2026),"1","")</f>
        <v/>
      </c>
      <c r="AD996" s="35" t="str">
        <f>IF(AND($D996&lt;=2026,Zisk!$D$10&gt;=2026),"+","")</f>
        <v/>
      </c>
      <c r="AE996" s="37" t="str">
        <f>IF(AND($D996&lt;=2026,Zisk!$D$10&gt;=2026),VstupniParametry_SKRYT!$D$10,"")</f>
        <v/>
      </c>
      <c r="AF996" s="35" t="str">
        <f>IF(AND($D996&lt;=2026,Zisk!$D$10&gt;=2026),")","")</f>
        <v/>
      </c>
      <c r="AG996" s="38" t="str">
        <f>IF(AND(D996&lt;2026,2026&lt;=Zisk!$D$10),1,IF(D996=2026,0,""))</f>
        <v/>
      </c>
      <c r="AH996" s="39" t="str">
        <f>IF(AND($D996&lt;=2026,Zisk!$D$10&gt;=2027),"x","")</f>
        <v/>
      </c>
      <c r="AI996" s="35" t="str">
        <f>IF(AND($D996&lt;=2027,Zisk!$D$10&gt;=2027),"(","")</f>
        <v/>
      </c>
      <c r="AJ996" s="35" t="str">
        <f>IF(AND($D996&lt;=2027,Zisk!$D$10&gt;=2027),"1","")</f>
        <v/>
      </c>
      <c r="AK996" s="35" t="str">
        <f>IF(AND($D996&lt;=2027,Zisk!$D$10&gt;=2027),"+","")</f>
        <v/>
      </c>
      <c r="AL996" s="37" t="str">
        <f>IF(AND($D996&lt;=2027,Zisk!$D$10&gt;=2027),VstupniParametry_SKRYT!$D$11,"")</f>
        <v/>
      </c>
      <c r="AM996" s="35" t="str">
        <f>IF(AND($D996&lt;=2027,Zisk!$D$10&gt;=2027),")","")</f>
        <v/>
      </c>
      <c r="AN996" s="38" t="str">
        <f>IF(AND(D996&lt;2027,2027&lt;=Zisk!$D$10),1,IF(D996=2027,0,""))</f>
        <v/>
      </c>
      <c r="AO996" s="39" t="str">
        <f>IF(AND($D996&lt;=2027,Zisk!$D$10&gt;=2028),"x","")</f>
        <v/>
      </c>
      <c r="AP996" s="35" t="str">
        <f>IF(AND($D996&lt;=2028,Zisk!$D$10&gt;=2028),"(","")</f>
        <v/>
      </c>
      <c r="AQ996" s="35" t="str">
        <f>IF(AND($D996&lt;=2028,Zisk!$D$10&gt;=2028),"1","")</f>
        <v/>
      </c>
      <c r="AR996" s="35" t="str">
        <f>IF(AND($D996&lt;=2028,Zisk!$D$10&gt;=2028),"+","")</f>
        <v/>
      </c>
      <c r="AS996" s="37" t="str">
        <f>IF(AND($D996&lt;=2028,Zisk!$D$10&gt;=2028),VstupniParametry_SKRYT!$D$12,"")</f>
        <v/>
      </c>
      <c r="AT996" s="35" t="str">
        <f>IF(AND($D996&lt;=2028,Zisk!$D$10&gt;=2028),")","")</f>
        <v/>
      </c>
      <c r="AU996" s="38" t="str">
        <f>IF(AND(D996&lt;2028,2028&lt;=Zisk!$D$10),1,IF(D996=2028,0,""))</f>
        <v/>
      </c>
      <c r="AV996" s="39" t="str">
        <f>IF(AND($D996&lt;=2028,Zisk!$D$10&gt;=2029),"x","")</f>
        <v/>
      </c>
      <c r="AW996" s="35" t="str">
        <f>IF(AND($D996&lt;=2029,Zisk!$D$10&gt;=2029),"(","")</f>
        <v/>
      </c>
      <c r="AX996" s="35" t="str">
        <f>IF(AND($D996&lt;=2029,Zisk!$D$10&gt;=2029),"1","")</f>
        <v/>
      </c>
      <c r="AY996" s="35" t="str">
        <f>IF(AND($D996&lt;=2029,Zisk!$D$10&gt;=2029),"+","")</f>
        <v/>
      </c>
      <c r="AZ996" s="37" t="str">
        <f>IF(AND($D996&lt;=2029,Zisk!$D$10&gt;=2029),VstupniParametry_SKRYT!$D$13,"")</f>
        <v/>
      </c>
      <c r="BA996" s="35" t="str">
        <f>IF(AND($D996&lt;=2029,Zisk!$D$10&gt;=2029),")","")</f>
        <v/>
      </c>
      <c r="BB996" s="38" t="str">
        <f>IF(AND(D996&lt;2029,2029&lt;=Zisk!$D$10),1,IF(D996=2029,0,""))</f>
        <v/>
      </c>
      <c r="BC996" s="39" t="str">
        <f>IF(AND($D996&lt;=2029,Zisk!$D$10&gt;=2030),"x","")</f>
        <v/>
      </c>
      <c r="BD996" s="35" t="str">
        <f>IF(AND($D996&lt;=2030,Zisk!$D$10&gt;=2030),"(","")</f>
        <v/>
      </c>
      <c r="BE996" s="35" t="str">
        <f>IF(AND($D996&lt;=2030,Zisk!$D$10&gt;=2030),"1","")</f>
        <v/>
      </c>
      <c r="BF996" s="35" t="str">
        <f>IF(AND($D996&lt;=2030,Zisk!$D$10&gt;=2030),"+","")</f>
        <v/>
      </c>
      <c r="BG996" s="37" t="str">
        <f>IF(AND($D996&lt;=2030,Zisk!$D$10&gt;=2030),VstupniParametry_SKRYT!$D$14,"")</f>
        <v/>
      </c>
      <c r="BH996" s="35" t="str">
        <f>IF(AND($D996&lt;=2030,Zisk!$D$10&gt;=2030),")","")</f>
        <v/>
      </c>
      <c r="BI996" s="38" t="str">
        <f>IF(AND(D996&lt;2030,2030&lt;=Zisk!$D$10),1,IF(D996=2030,0,""))</f>
        <v/>
      </c>
      <c r="BJ996" s="40" t="s">
        <v>32</v>
      </c>
      <c r="BK996" s="37">
        <f t="shared" si="484"/>
        <v>1</v>
      </c>
      <c r="BL996" s="35" t="str">
        <f t="shared" si="485"/>
        <v>x</v>
      </c>
      <c r="BM996" s="41">
        <f t="shared" si="486"/>
        <v>1</v>
      </c>
      <c r="BN996" s="37" t="str">
        <f t="shared" si="487"/>
        <v>x</v>
      </c>
      <c r="BO996" s="41">
        <f t="shared" si="472"/>
        <v>1.018</v>
      </c>
      <c r="BP996" s="41" t="str">
        <f t="shared" si="473"/>
        <v/>
      </c>
      <c r="BQ996" s="41" t="str">
        <f t="shared" si="474"/>
        <v/>
      </c>
      <c r="BR996" s="41" t="str">
        <f t="shared" si="475"/>
        <v/>
      </c>
      <c r="BS996" s="41" t="str">
        <f t="shared" si="476"/>
        <v/>
      </c>
      <c r="BT996" s="41" t="str">
        <f t="shared" si="477"/>
        <v/>
      </c>
      <c r="BU996" s="41" t="str">
        <f t="shared" si="478"/>
        <v/>
      </c>
      <c r="BV996" s="41" t="str">
        <f t="shared" si="479"/>
        <v/>
      </c>
      <c r="BW996" s="41" t="str">
        <f t="shared" si="480"/>
        <v/>
      </c>
      <c r="BX996" s="41" t="str">
        <f t="shared" si="481"/>
        <v/>
      </c>
      <c r="BY996" s="41" t="str">
        <f t="shared" si="482"/>
        <v/>
      </c>
      <c r="BZ996" s="40" t="s">
        <v>32</v>
      </c>
      <c r="CA996" s="41">
        <f t="shared" si="483"/>
        <v>1.018</v>
      </c>
      <c r="CB996" s="35"/>
      <c r="CC996" s="36">
        <f>IF(D996&gt;Zisk!$D$10,"",E996*CA996)</f>
        <v>0</v>
      </c>
    </row>
    <row r="997" spans="2:81" x14ac:dyDescent="0.2">
      <c r="B997" s="28" t="str">
        <f>Zisk!B1008</f>
        <v/>
      </c>
      <c r="C997" s="28">
        <f>Zisk!C1008</f>
        <v>0</v>
      </c>
      <c r="D997" s="28">
        <f>Zisk!E1008</f>
        <v>0</v>
      </c>
      <c r="E997" s="29">
        <f>Zisk!D1008</f>
        <v>0</v>
      </c>
      <c r="F997" s="29"/>
      <c r="G997" s="28" t="str">
        <f t="shared" si="458"/>
        <v>(</v>
      </c>
      <c r="H997" s="28" t="str">
        <f t="shared" si="459"/>
        <v>1</v>
      </c>
      <c r="I997" s="28" t="str">
        <f t="shared" si="460"/>
        <v>+</v>
      </c>
      <c r="J997" s="30">
        <f>IF($D997&lt;=2021,VstupniParametry_SKRYT!$D$5,"")</f>
        <v>0.02</v>
      </c>
      <c r="K997" s="28" t="str">
        <f t="shared" si="461"/>
        <v>)</v>
      </c>
      <c r="L997" s="31">
        <f>IF($D997&lt;=2021,COUNTIF(Vypocet_SKRYT!T994:AS994,"&gt;=1"),"")</f>
        <v>0</v>
      </c>
      <c r="M997" s="32" t="str">
        <f t="shared" si="462"/>
        <v>x</v>
      </c>
      <c r="N997" s="28" t="str">
        <f t="shared" si="463"/>
        <v>(</v>
      </c>
      <c r="O997" s="28" t="str">
        <f t="shared" si="464"/>
        <v>1</v>
      </c>
      <c r="P997" s="28" t="str">
        <f t="shared" si="465"/>
        <v>+</v>
      </c>
      <c r="Q997" s="30">
        <f>IF($D997&lt;=2024,VstupniParametry_SKRYT!$D$6,"")</f>
        <v>0.06</v>
      </c>
      <c r="R997" s="28" t="str">
        <f t="shared" si="466"/>
        <v>)</v>
      </c>
      <c r="S997" s="31">
        <f>IF($D997&lt;=2024,COUNTIFS(Vypocet_SKRYT!AT994:AV994,"&gt;=1"),"")</f>
        <v>0</v>
      </c>
      <c r="T997" s="32" t="str">
        <f t="shared" si="467"/>
        <v>x</v>
      </c>
      <c r="U997" s="28" t="str">
        <f t="shared" si="468"/>
        <v>(</v>
      </c>
      <c r="V997" s="28" t="str">
        <f t="shared" si="469"/>
        <v>1</v>
      </c>
      <c r="W997" s="28" t="str">
        <f t="shared" si="470"/>
        <v>+</v>
      </c>
      <c r="X997" s="30">
        <f>IF($D997&lt;=2025,VstupniParametry_SKRYT!$D$9,"")</f>
        <v>1.7999999999999999E-2</v>
      </c>
      <c r="Y997" s="28" t="str">
        <f t="shared" si="471"/>
        <v>)</v>
      </c>
      <c r="Z997" s="31">
        <f>IF(AND(D997&lt;2025,2025&lt;=Zisk!$D$10),1,IF(D997=2025,0,""))</f>
        <v>1</v>
      </c>
      <c r="AA997" s="32" t="str">
        <f>IF(AND($D997&lt;=2025,Zisk!$D$10&gt;=2026),"x","")</f>
        <v/>
      </c>
      <c r="AB997" s="28" t="str">
        <f>IF(AND($D997&lt;=2026,Zisk!$D$10&gt;=2026),"(","")</f>
        <v/>
      </c>
      <c r="AC997" s="28" t="str">
        <f>IF(AND($D997&lt;=2026,Zisk!$D$10&gt;=2026),"1","")</f>
        <v/>
      </c>
      <c r="AD997" s="28" t="str">
        <f>IF(AND($D997&lt;=2026,Zisk!$D$10&gt;=2026),"+","")</f>
        <v/>
      </c>
      <c r="AE997" s="30" t="str">
        <f>IF(AND($D997&lt;=2026,Zisk!$D$10&gt;=2026),VstupniParametry_SKRYT!$D$10,"")</f>
        <v/>
      </c>
      <c r="AF997" s="28" t="str">
        <f>IF(AND($D997&lt;=2026,Zisk!$D$10&gt;=2026),")","")</f>
        <v/>
      </c>
      <c r="AG997" s="31" t="str">
        <f>IF(AND(D997&lt;2026,2026&lt;=Zisk!$D$10),1,IF(D997=2026,0,""))</f>
        <v/>
      </c>
      <c r="AH997" s="32" t="str">
        <f>IF(AND($D997&lt;=2026,Zisk!$D$10&gt;=2027),"x","")</f>
        <v/>
      </c>
      <c r="AI997" s="28" t="str">
        <f>IF(AND($D997&lt;=2027,Zisk!$D$10&gt;=2027),"(","")</f>
        <v/>
      </c>
      <c r="AJ997" s="28" t="str">
        <f>IF(AND($D997&lt;=2027,Zisk!$D$10&gt;=2027),"1","")</f>
        <v/>
      </c>
      <c r="AK997" s="28" t="str">
        <f>IF(AND($D997&lt;=2027,Zisk!$D$10&gt;=2027),"+","")</f>
        <v/>
      </c>
      <c r="AL997" s="30" t="str">
        <f>IF(AND($D997&lt;=2027,Zisk!$D$10&gt;=2027),VstupniParametry_SKRYT!$D$11,"")</f>
        <v/>
      </c>
      <c r="AM997" s="28" t="str">
        <f>IF(AND($D997&lt;=2027,Zisk!$D$10&gt;=2027),")","")</f>
        <v/>
      </c>
      <c r="AN997" s="31" t="str">
        <f>IF(AND(D997&lt;2027,2027&lt;=Zisk!$D$10),1,IF(D997=2027,0,""))</f>
        <v/>
      </c>
      <c r="AO997" s="32" t="str">
        <f>IF(AND($D997&lt;=2027,Zisk!$D$10&gt;=2028),"x","")</f>
        <v/>
      </c>
      <c r="AP997" s="28" t="str">
        <f>IF(AND($D997&lt;=2028,Zisk!$D$10&gt;=2028),"(","")</f>
        <v/>
      </c>
      <c r="AQ997" s="28" t="str">
        <f>IF(AND($D997&lt;=2028,Zisk!$D$10&gt;=2028),"1","")</f>
        <v/>
      </c>
      <c r="AR997" s="28" t="str">
        <f>IF(AND($D997&lt;=2028,Zisk!$D$10&gt;=2028),"+","")</f>
        <v/>
      </c>
      <c r="AS997" s="30" t="str">
        <f>IF(AND($D997&lt;=2028,Zisk!$D$10&gt;=2028),VstupniParametry_SKRYT!$D$12,"")</f>
        <v/>
      </c>
      <c r="AT997" s="28" t="str">
        <f>IF(AND($D997&lt;=2028,Zisk!$D$10&gt;=2028),")","")</f>
        <v/>
      </c>
      <c r="AU997" s="31" t="str">
        <f>IF(AND(D997&lt;2028,2028&lt;=Zisk!$D$10),1,IF(D997=2028,0,""))</f>
        <v/>
      </c>
      <c r="AV997" s="32" t="str">
        <f>IF(AND($D997&lt;=2028,Zisk!$D$10&gt;=2029),"x","")</f>
        <v/>
      </c>
      <c r="AW997" s="28" t="str">
        <f>IF(AND($D997&lt;=2029,Zisk!$D$10&gt;=2029),"(","")</f>
        <v/>
      </c>
      <c r="AX997" s="28" t="str">
        <f>IF(AND($D997&lt;=2029,Zisk!$D$10&gt;=2029),"1","")</f>
        <v/>
      </c>
      <c r="AY997" s="28" t="str">
        <f>IF(AND($D997&lt;=2029,Zisk!$D$10&gt;=2029),"+","")</f>
        <v/>
      </c>
      <c r="AZ997" s="30" t="str">
        <f>IF(AND($D997&lt;=2029,Zisk!$D$10&gt;=2029),VstupniParametry_SKRYT!$D$13,"")</f>
        <v/>
      </c>
      <c r="BA997" s="28" t="str">
        <f>IF(AND($D997&lt;=2029,Zisk!$D$10&gt;=2029),")","")</f>
        <v/>
      </c>
      <c r="BB997" s="31" t="str">
        <f>IF(AND(D997&lt;2029,2029&lt;=Zisk!$D$10),1,IF(D997=2029,0,""))</f>
        <v/>
      </c>
      <c r="BC997" s="32" t="str">
        <f>IF(AND($D997&lt;=2029,Zisk!$D$10&gt;=2030),"x","")</f>
        <v/>
      </c>
      <c r="BD997" s="28" t="str">
        <f>IF(AND($D997&lt;=2030,Zisk!$D$10&gt;=2030),"(","")</f>
        <v/>
      </c>
      <c r="BE997" s="28" t="str">
        <f>IF(AND($D997&lt;=2030,Zisk!$D$10&gt;=2030),"1","")</f>
        <v/>
      </c>
      <c r="BF997" s="28" t="str">
        <f>IF(AND($D997&lt;=2030,Zisk!$D$10&gt;=2030),"+","")</f>
        <v/>
      </c>
      <c r="BG997" s="30" t="str">
        <f>IF(AND($D997&lt;=2030,Zisk!$D$10&gt;=2030),VstupniParametry_SKRYT!$D$14,"")</f>
        <v/>
      </c>
      <c r="BH997" s="28" t="str">
        <f>IF(AND($D997&lt;=2030,Zisk!$D$10&gt;=2030),")","")</f>
        <v/>
      </c>
      <c r="BI997" s="31" t="str">
        <f>IF(AND(D997&lt;2030,2030&lt;=Zisk!$D$10),1,IF(D997=2030,0,""))</f>
        <v/>
      </c>
      <c r="BJ997" s="33" t="s">
        <v>32</v>
      </c>
      <c r="BK997" s="30">
        <f t="shared" si="484"/>
        <v>1</v>
      </c>
      <c r="BL997" s="28" t="str">
        <f t="shared" si="485"/>
        <v>x</v>
      </c>
      <c r="BM997" s="34">
        <f t="shared" si="486"/>
        <v>1</v>
      </c>
      <c r="BN997" s="30" t="str">
        <f t="shared" si="487"/>
        <v>x</v>
      </c>
      <c r="BO997" s="34">
        <f t="shared" si="472"/>
        <v>1.018</v>
      </c>
      <c r="BP997" s="34" t="str">
        <f t="shared" si="473"/>
        <v/>
      </c>
      <c r="BQ997" s="34" t="str">
        <f t="shared" si="474"/>
        <v/>
      </c>
      <c r="BR997" s="34" t="str">
        <f t="shared" si="475"/>
        <v/>
      </c>
      <c r="BS997" s="34" t="str">
        <f t="shared" si="476"/>
        <v/>
      </c>
      <c r="BT997" s="34" t="str">
        <f t="shared" si="477"/>
        <v/>
      </c>
      <c r="BU997" s="34" t="str">
        <f t="shared" si="478"/>
        <v/>
      </c>
      <c r="BV997" s="34" t="str">
        <f t="shared" si="479"/>
        <v/>
      </c>
      <c r="BW997" s="34" t="str">
        <f t="shared" si="480"/>
        <v/>
      </c>
      <c r="BX997" s="34" t="str">
        <f t="shared" si="481"/>
        <v/>
      </c>
      <c r="BY997" s="34" t="str">
        <f t="shared" si="482"/>
        <v/>
      </c>
      <c r="BZ997" s="33" t="s">
        <v>32</v>
      </c>
      <c r="CA997" s="34">
        <f t="shared" si="483"/>
        <v>1.018</v>
      </c>
      <c r="CB997" s="28"/>
      <c r="CC997" s="29">
        <f>IF(D997&gt;Zisk!$D$10,"",E997*CA997)</f>
        <v>0</v>
      </c>
    </row>
    <row r="998" spans="2:81" x14ac:dyDescent="0.2">
      <c r="B998" s="35" t="str">
        <f>Zisk!B1009</f>
        <v/>
      </c>
      <c r="C998" s="35">
        <f>Zisk!C1009</f>
        <v>0</v>
      </c>
      <c r="D998" s="35">
        <f>Zisk!E1009</f>
        <v>0</v>
      </c>
      <c r="E998" s="36">
        <f>Zisk!D1009</f>
        <v>0</v>
      </c>
      <c r="F998" s="36"/>
      <c r="G998" s="35" t="str">
        <f t="shared" si="458"/>
        <v>(</v>
      </c>
      <c r="H998" s="35" t="str">
        <f t="shared" si="459"/>
        <v>1</v>
      </c>
      <c r="I998" s="35" t="str">
        <f t="shared" si="460"/>
        <v>+</v>
      </c>
      <c r="J998" s="37">
        <f>IF($D998&lt;=2021,VstupniParametry_SKRYT!$D$5,"")</f>
        <v>0.02</v>
      </c>
      <c r="K998" s="35" t="str">
        <f t="shared" si="461"/>
        <v>)</v>
      </c>
      <c r="L998" s="38">
        <f>IF($D998&lt;=2021,COUNTIF(Vypocet_SKRYT!T995:AS995,"&gt;=1"),"")</f>
        <v>0</v>
      </c>
      <c r="M998" s="39" t="str">
        <f t="shared" si="462"/>
        <v>x</v>
      </c>
      <c r="N998" s="35" t="str">
        <f t="shared" si="463"/>
        <v>(</v>
      </c>
      <c r="O998" s="35" t="str">
        <f t="shared" si="464"/>
        <v>1</v>
      </c>
      <c r="P998" s="35" t="str">
        <f t="shared" si="465"/>
        <v>+</v>
      </c>
      <c r="Q998" s="37">
        <f>IF($D998&lt;=2024,VstupniParametry_SKRYT!$D$6,"")</f>
        <v>0.06</v>
      </c>
      <c r="R998" s="35" t="str">
        <f t="shared" si="466"/>
        <v>)</v>
      </c>
      <c r="S998" s="38">
        <f>IF($D998&lt;=2024,COUNTIFS(Vypocet_SKRYT!AT995:AV995,"&gt;=1"),"")</f>
        <v>0</v>
      </c>
      <c r="T998" s="39" t="str">
        <f t="shared" si="467"/>
        <v>x</v>
      </c>
      <c r="U998" s="35" t="str">
        <f t="shared" si="468"/>
        <v>(</v>
      </c>
      <c r="V998" s="35" t="str">
        <f t="shared" si="469"/>
        <v>1</v>
      </c>
      <c r="W998" s="35" t="str">
        <f t="shared" si="470"/>
        <v>+</v>
      </c>
      <c r="X998" s="37">
        <f>IF($D998&lt;=2025,VstupniParametry_SKRYT!$D$9,"")</f>
        <v>1.7999999999999999E-2</v>
      </c>
      <c r="Y998" s="35" t="str">
        <f t="shared" si="471"/>
        <v>)</v>
      </c>
      <c r="Z998" s="38">
        <f>IF(AND(D998&lt;2025,2025&lt;=Zisk!$D$10),1,IF(D998=2025,0,""))</f>
        <v>1</v>
      </c>
      <c r="AA998" s="39" t="str">
        <f>IF(AND($D998&lt;=2025,Zisk!$D$10&gt;=2026),"x","")</f>
        <v/>
      </c>
      <c r="AB998" s="35" t="str">
        <f>IF(AND($D998&lt;=2026,Zisk!$D$10&gt;=2026),"(","")</f>
        <v/>
      </c>
      <c r="AC998" s="35" t="str">
        <f>IF(AND($D998&lt;=2026,Zisk!$D$10&gt;=2026),"1","")</f>
        <v/>
      </c>
      <c r="AD998" s="35" t="str">
        <f>IF(AND($D998&lt;=2026,Zisk!$D$10&gt;=2026),"+","")</f>
        <v/>
      </c>
      <c r="AE998" s="37" t="str">
        <f>IF(AND($D998&lt;=2026,Zisk!$D$10&gt;=2026),VstupniParametry_SKRYT!$D$10,"")</f>
        <v/>
      </c>
      <c r="AF998" s="35" t="str">
        <f>IF(AND($D998&lt;=2026,Zisk!$D$10&gt;=2026),")","")</f>
        <v/>
      </c>
      <c r="AG998" s="38" t="str">
        <f>IF(AND(D998&lt;2026,2026&lt;=Zisk!$D$10),1,IF(D998=2026,0,""))</f>
        <v/>
      </c>
      <c r="AH998" s="39" t="str">
        <f>IF(AND($D998&lt;=2026,Zisk!$D$10&gt;=2027),"x","")</f>
        <v/>
      </c>
      <c r="AI998" s="35" t="str">
        <f>IF(AND($D998&lt;=2027,Zisk!$D$10&gt;=2027),"(","")</f>
        <v/>
      </c>
      <c r="AJ998" s="35" t="str">
        <f>IF(AND($D998&lt;=2027,Zisk!$D$10&gt;=2027),"1","")</f>
        <v/>
      </c>
      <c r="AK998" s="35" t="str">
        <f>IF(AND($D998&lt;=2027,Zisk!$D$10&gt;=2027),"+","")</f>
        <v/>
      </c>
      <c r="AL998" s="37" t="str">
        <f>IF(AND($D998&lt;=2027,Zisk!$D$10&gt;=2027),VstupniParametry_SKRYT!$D$11,"")</f>
        <v/>
      </c>
      <c r="AM998" s="35" t="str">
        <f>IF(AND($D998&lt;=2027,Zisk!$D$10&gt;=2027),")","")</f>
        <v/>
      </c>
      <c r="AN998" s="38" t="str">
        <f>IF(AND(D998&lt;2027,2027&lt;=Zisk!$D$10),1,IF(D998=2027,0,""))</f>
        <v/>
      </c>
      <c r="AO998" s="39" t="str">
        <f>IF(AND($D998&lt;=2027,Zisk!$D$10&gt;=2028),"x","")</f>
        <v/>
      </c>
      <c r="AP998" s="35" t="str">
        <f>IF(AND($D998&lt;=2028,Zisk!$D$10&gt;=2028),"(","")</f>
        <v/>
      </c>
      <c r="AQ998" s="35" t="str">
        <f>IF(AND($D998&lt;=2028,Zisk!$D$10&gt;=2028),"1","")</f>
        <v/>
      </c>
      <c r="AR998" s="35" t="str">
        <f>IF(AND($D998&lt;=2028,Zisk!$D$10&gt;=2028),"+","")</f>
        <v/>
      </c>
      <c r="AS998" s="37" t="str">
        <f>IF(AND($D998&lt;=2028,Zisk!$D$10&gt;=2028),VstupniParametry_SKRYT!$D$12,"")</f>
        <v/>
      </c>
      <c r="AT998" s="35" t="str">
        <f>IF(AND($D998&lt;=2028,Zisk!$D$10&gt;=2028),")","")</f>
        <v/>
      </c>
      <c r="AU998" s="38" t="str">
        <f>IF(AND(D998&lt;2028,2028&lt;=Zisk!$D$10),1,IF(D998=2028,0,""))</f>
        <v/>
      </c>
      <c r="AV998" s="39" t="str">
        <f>IF(AND($D998&lt;=2028,Zisk!$D$10&gt;=2029),"x","")</f>
        <v/>
      </c>
      <c r="AW998" s="35" t="str">
        <f>IF(AND($D998&lt;=2029,Zisk!$D$10&gt;=2029),"(","")</f>
        <v/>
      </c>
      <c r="AX998" s="35" t="str">
        <f>IF(AND($D998&lt;=2029,Zisk!$D$10&gt;=2029),"1","")</f>
        <v/>
      </c>
      <c r="AY998" s="35" t="str">
        <f>IF(AND($D998&lt;=2029,Zisk!$D$10&gt;=2029),"+","")</f>
        <v/>
      </c>
      <c r="AZ998" s="37" t="str">
        <f>IF(AND($D998&lt;=2029,Zisk!$D$10&gt;=2029),VstupniParametry_SKRYT!$D$13,"")</f>
        <v/>
      </c>
      <c r="BA998" s="35" t="str">
        <f>IF(AND($D998&lt;=2029,Zisk!$D$10&gt;=2029),")","")</f>
        <v/>
      </c>
      <c r="BB998" s="38" t="str">
        <f>IF(AND(D998&lt;2029,2029&lt;=Zisk!$D$10),1,IF(D998=2029,0,""))</f>
        <v/>
      </c>
      <c r="BC998" s="39" t="str">
        <f>IF(AND($D998&lt;=2029,Zisk!$D$10&gt;=2030),"x","")</f>
        <v/>
      </c>
      <c r="BD998" s="35" t="str">
        <f>IF(AND($D998&lt;=2030,Zisk!$D$10&gt;=2030),"(","")</f>
        <v/>
      </c>
      <c r="BE998" s="35" t="str">
        <f>IF(AND($D998&lt;=2030,Zisk!$D$10&gt;=2030),"1","")</f>
        <v/>
      </c>
      <c r="BF998" s="35" t="str">
        <f>IF(AND($D998&lt;=2030,Zisk!$D$10&gt;=2030),"+","")</f>
        <v/>
      </c>
      <c r="BG998" s="37" t="str">
        <f>IF(AND($D998&lt;=2030,Zisk!$D$10&gt;=2030),VstupniParametry_SKRYT!$D$14,"")</f>
        <v/>
      </c>
      <c r="BH998" s="35" t="str">
        <f>IF(AND($D998&lt;=2030,Zisk!$D$10&gt;=2030),")","")</f>
        <v/>
      </c>
      <c r="BI998" s="38" t="str">
        <f>IF(AND(D998&lt;2030,2030&lt;=Zisk!$D$10),1,IF(D998=2030,0,""))</f>
        <v/>
      </c>
      <c r="BJ998" s="40" t="s">
        <v>32</v>
      </c>
      <c r="BK998" s="37">
        <f t="shared" si="484"/>
        <v>1</v>
      </c>
      <c r="BL998" s="35" t="str">
        <f t="shared" si="485"/>
        <v>x</v>
      </c>
      <c r="BM998" s="41">
        <f t="shared" si="486"/>
        <v>1</v>
      </c>
      <c r="BN998" s="37" t="str">
        <f t="shared" si="487"/>
        <v>x</v>
      </c>
      <c r="BO998" s="41">
        <f t="shared" si="472"/>
        <v>1.018</v>
      </c>
      <c r="BP998" s="41" t="str">
        <f t="shared" si="473"/>
        <v/>
      </c>
      <c r="BQ998" s="41" t="str">
        <f t="shared" si="474"/>
        <v/>
      </c>
      <c r="BR998" s="41" t="str">
        <f t="shared" si="475"/>
        <v/>
      </c>
      <c r="BS998" s="41" t="str">
        <f t="shared" si="476"/>
        <v/>
      </c>
      <c r="BT998" s="41" t="str">
        <f t="shared" si="477"/>
        <v/>
      </c>
      <c r="BU998" s="41" t="str">
        <f t="shared" si="478"/>
        <v/>
      </c>
      <c r="BV998" s="41" t="str">
        <f t="shared" si="479"/>
        <v/>
      </c>
      <c r="BW998" s="41" t="str">
        <f t="shared" si="480"/>
        <v/>
      </c>
      <c r="BX998" s="41" t="str">
        <f t="shared" si="481"/>
        <v/>
      </c>
      <c r="BY998" s="41" t="str">
        <f t="shared" si="482"/>
        <v/>
      </c>
      <c r="BZ998" s="40" t="s">
        <v>32</v>
      </c>
      <c r="CA998" s="41">
        <f t="shared" si="483"/>
        <v>1.018</v>
      </c>
      <c r="CB998" s="35"/>
      <c r="CC998" s="36">
        <f>IF(D998&gt;Zisk!$D$10,"",E998*CA998)</f>
        <v>0</v>
      </c>
    </row>
    <row r="999" spans="2:81" x14ac:dyDescent="0.2">
      <c r="B999" s="28" t="str">
        <f>Zisk!B1010</f>
        <v/>
      </c>
      <c r="C999" s="28">
        <f>Zisk!C1010</f>
        <v>0</v>
      </c>
      <c r="D999" s="28">
        <f>Zisk!E1010</f>
        <v>0</v>
      </c>
      <c r="E999" s="29">
        <f>Zisk!D1010</f>
        <v>0</v>
      </c>
      <c r="F999" s="29"/>
      <c r="G999" s="28" t="str">
        <f t="shared" si="458"/>
        <v>(</v>
      </c>
      <c r="H999" s="28" t="str">
        <f t="shared" si="459"/>
        <v>1</v>
      </c>
      <c r="I999" s="28" t="str">
        <f t="shared" si="460"/>
        <v>+</v>
      </c>
      <c r="J999" s="30">
        <f>IF($D999&lt;=2021,VstupniParametry_SKRYT!$D$5,"")</f>
        <v>0.02</v>
      </c>
      <c r="K999" s="28" t="str">
        <f t="shared" si="461"/>
        <v>)</v>
      </c>
      <c r="L999" s="31">
        <f>IF($D999&lt;=2021,COUNTIF(Vypocet_SKRYT!T996:AS996,"&gt;=1"),"")</f>
        <v>0</v>
      </c>
      <c r="M999" s="32" t="str">
        <f t="shared" si="462"/>
        <v>x</v>
      </c>
      <c r="N999" s="28" t="str">
        <f t="shared" si="463"/>
        <v>(</v>
      </c>
      <c r="O999" s="28" t="str">
        <f t="shared" si="464"/>
        <v>1</v>
      </c>
      <c r="P999" s="28" t="str">
        <f t="shared" si="465"/>
        <v>+</v>
      </c>
      <c r="Q999" s="30">
        <f>IF($D999&lt;=2024,VstupniParametry_SKRYT!$D$6,"")</f>
        <v>0.06</v>
      </c>
      <c r="R999" s="28" t="str">
        <f t="shared" si="466"/>
        <v>)</v>
      </c>
      <c r="S999" s="31">
        <f>IF($D999&lt;=2024,COUNTIFS(Vypocet_SKRYT!AT996:AV996,"&gt;=1"),"")</f>
        <v>0</v>
      </c>
      <c r="T999" s="32" t="str">
        <f t="shared" si="467"/>
        <v>x</v>
      </c>
      <c r="U999" s="28" t="str">
        <f t="shared" si="468"/>
        <v>(</v>
      </c>
      <c r="V999" s="28" t="str">
        <f t="shared" si="469"/>
        <v>1</v>
      </c>
      <c r="W999" s="28" t="str">
        <f t="shared" si="470"/>
        <v>+</v>
      </c>
      <c r="X999" s="30">
        <f>IF($D999&lt;=2025,VstupniParametry_SKRYT!$D$9,"")</f>
        <v>1.7999999999999999E-2</v>
      </c>
      <c r="Y999" s="28" t="str">
        <f t="shared" si="471"/>
        <v>)</v>
      </c>
      <c r="Z999" s="31">
        <f>IF(AND(D999&lt;2025,2025&lt;=Zisk!$D$10),1,IF(D999=2025,0,""))</f>
        <v>1</v>
      </c>
      <c r="AA999" s="32" t="str">
        <f>IF(AND($D999&lt;=2025,Zisk!$D$10&gt;=2026),"x","")</f>
        <v/>
      </c>
      <c r="AB999" s="28" t="str">
        <f>IF(AND($D999&lt;=2026,Zisk!$D$10&gt;=2026),"(","")</f>
        <v/>
      </c>
      <c r="AC999" s="28" t="str">
        <f>IF(AND($D999&lt;=2026,Zisk!$D$10&gt;=2026),"1","")</f>
        <v/>
      </c>
      <c r="AD999" s="28" t="str">
        <f>IF(AND($D999&lt;=2026,Zisk!$D$10&gt;=2026),"+","")</f>
        <v/>
      </c>
      <c r="AE999" s="30" t="str">
        <f>IF(AND($D999&lt;=2026,Zisk!$D$10&gt;=2026),VstupniParametry_SKRYT!$D$10,"")</f>
        <v/>
      </c>
      <c r="AF999" s="28" t="str">
        <f>IF(AND($D999&lt;=2026,Zisk!$D$10&gt;=2026),")","")</f>
        <v/>
      </c>
      <c r="AG999" s="31" t="str">
        <f>IF(AND(D999&lt;2026,2026&lt;=Zisk!$D$10),1,IF(D999=2026,0,""))</f>
        <v/>
      </c>
      <c r="AH999" s="32" t="str">
        <f>IF(AND($D999&lt;=2026,Zisk!$D$10&gt;=2027),"x","")</f>
        <v/>
      </c>
      <c r="AI999" s="28" t="str">
        <f>IF(AND($D999&lt;=2027,Zisk!$D$10&gt;=2027),"(","")</f>
        <v/>
      </c>
      <c r="AJ999" s="28" t="str">
        <f>IF(AND($D999&lt;=2027,Zisk!$D$10&gt;=2027),"1","")</f>
        <v/>
      </c>
      <c r="AK999" s="28" t="str">
        <f>IF(AND($D999&lt;=2027,Zisk!$D$10&gt;=2027),"+","")</f>
        <v/>
      </c>
      <c r="AL999" s="30" t="str">
        <f>IF(AND($D999&lt;=2027,Zisk!$D$10&gt;=2027),VstupniParametry_SKRYT!$D$11,"")</f>
        <v/>
      </c>
      <c r="AM999" s="28" t="str">
        <f>IF(AND($D999&lt;=2027,Zisk!$D$10&gt;=2027),")","")</f>
        <v/>
      </c>
      <c r="AN999" s="31" t="str">
        <f>IF(AND(D999&lt;2027,2027&lt;=Zisk!$D$10),1,IF(D999=2027,0,""))</f>
        <v/>
      </c>
      <c r="AO999" s="32" t="str">
        <f>IF(AND($D999&lt;=2027,Zisk!$D$10&gt;=2028),"x","")</f>
        <v/>
      </c>
      <c r="AP999" s="28" t="str">
        <f>IF(AND($D999&lt;=2028,Zisk!$D$10&gt;=2028),"(","")</f>
        <v/>
      </c>
      <c r="AQ999" s="28" t="str">
        <f>IF(AND($D999&lt;=2028,Zisk!$D$10&gt;=2028),"1","")</f>
        <v/>
      </c>
      <c r="AR999" s="28" t="str">
        <f>IF(AND($D999&lt;=2028,Zisk!$D$10&gt;=2028),"+","")</f>
        <v/>
      </c>
      <c r="AS999" s="30" t="str">
        <f>IF(AND($D999&lt;=2028,Zisk!$D$10&gt;=2028),VstupniParametry_SKRYT!$D$12,"")</f>
        <v/>
      </c>
      <c r="AT999" s="28" t="str">
        <f>IF(AND($D999&lt;=2028,Zisk!$D$10&gt;=2028),")","")</f>
        <v/>
      </c>
      <c r="AU999" s="31" t="str">
        <f>IF(AND(D999&lt;2028,2028&lt;=Zisk!$D$10),1,IF(D999=2028,0,""))</f>
        <v/>
      </c>
      <c r="AV999" s="32" t="str">
        <f>IF(AND($D999&lt;=2028,Zisk!$D$10&gt;=2029),"x","")</f>
        <v/>
      </c>
      <c r="AW999" s="28" t="str">
        <f>IF(AND($D999&lt;=2029,Zisk!$D$10&gt;=2029),"(","")</f>
        <v/>
      </c>
      <c r="AX999" s="28" t="str">
        <f>IF(AND($D999&lt;=2029,Zisk!$D$10&gt;=2029),"1","")</f>
        <v/>
      </c>
      <c r="AY999" s="28" t="str">
        <f>IF(AND($D999&lt;=2029,Zisk!$D$10&gt;=2029),"+","")</f>
        <v/>
      </c>
      <c r="AZ999" s="30" t="str">
        <f>IF(AND($D999&lt;=2029,Zisk!$D$10&gt;=2029),VstupniParametry_SKRYT!$D$13,"")</f>
        <v/>
      </c>
      <c r="BA999" s="28" t="str">
        <f>IF(AND($D999&lt;=2029,Zisk!$D$10&gt;=2029),")","")</f>
        <v/>
      </c>
      <c r="BB999" s="31" t="str">
        <f>IF(AND(D999&lt;2029,2029&lt;=Zisk!$D$10),1,IF(D999=2029,0,""))</f>
        <v/>
      </c>
      <c r="BC999" s="32" t="str">
        <f>IF(AND($D999&lt;=2029,Zisk!$D$10&gt;=2030),"x","")</f>
        <v/>
      </c>
      <c r="BD999" s="28" t="str">
        <f>IF(AND($D999&lt;=2030,Zisk!$D$10&gt;=2030),"(","")</f>
        <v/>
      </c>
      <c r="BE999" s="28" t="str">
        <f>IF(AND($D999&lt;=2030,Zisk!$D$10&gt;=2030),"1","")</f>
        <v/>
      </c>
      <c r="BF999" s="28" t="str">
        <f>IF(AND($D999&lt;=2030,Zisk!$D$10&gt;=2030),"+","")</f>
        <v/>
      </c>
      <c r="BG999" s="30" t="str">
        <f>IF(AND($D999&lt;=2030,Zisk!$D$10&gt;=2030),VstupniParametry_SKRYT!$D$14,"")</f>
        <v/>
      </c>
      <c r="BH999" s="28" t="str">
        <f>IF(AND($D999&lt;=2030,Zisk!$D$10&gt;=2030),")","")</f>
        <v/>
      </c>
      <c r="BI999" s="31" t="str">
        <f>IF(AND(D999&lt;2030,2030&lt;=Zisk!$D$10),1,IF(D999=2030,0,""))</f>
        <v/>
      </c>
      <c r="BJ999" s="33" t="s">
        <v>32</v>
      </c>
      <c r="BK999" s="30">
        <f t="shared" si="484"/>
        <v>1</v>
      </c>
      <c r="BL999" s="28" t="str">
        <f t="shared" si="485"/>
        <v>x</v>
      </c>
      <c r="BM999" s="34">
        <f t="shared" si="486"/>
        <v>1</v>
      </c>
      <c r="BN999" s="30" t="str">
        <f t="shared" si="487"/>
        <v>x</v>
      </c>
      <c r="BO999" s="34">
        <f t="shared" si="472"/>
        <v>1.018</v>
      </c>
      <c r="BP999" s="34" t="str">
        <f t="shared" si="473"/>
        <v/>
      </c>
      <c r="BQ999" s="34" t="str">
        <f t="shared" si="474"/>
        <v/>
      </c>
      <c r="BR999" s="34" t="str">
        <f t="shared" si="475"/>
        <v/>
      </c>
      <c r="BS999" s="34" t="str">
        <f t="shared" si="476"/>
        <v/>
      </c>
      <c r="BT999" s="34" t="str">
        <f t="shared" si="477"/>
        <v/>
      </c>
      <c r="BU999" s="34" t="str">
        <f t="shared" si="478"/>
        <v/>
      </c>
      <c r="BV999" s="34" t="str">
        <f t="shared" si="479"/>
        <v/>
      </c>
      <c r="BW999" s="34" t="str">
        <f t="shared" si="480"/>
        <v/>
      </c>
      <c r="BX999" s="34" t="str">
        <f t="shared" si="481"/>
        <v/>
      </c>
      <c r="BY999" s="34" t="str">
        <f t="shared" si="482"/>
        <v/>
      </c>
      <c r="BZ999" s="33" t="s">
        <v>32</v>
      </c>
      <c r="CA999" s="34">
        <f t="shared" si="483"/>
        <v>1.018</v>
      </c>
      <c r="CB999" s="28"/>
      <c r="CC999" s="29">
        <f>IF(D999&gt;Zisk!$D$10,"",E999*CA999)</f>
        <v>0</v>
      </c>
    </row>
    <row r="1000" spans="2:81" x14ac:dyDescent="0.2">
      <c r="B1000" s="35" t="str">
        <f>Zisk!B1011</f>
        <v/>
      </c>
      <c r="C1000" s="35">
        <f>Zisk!C1011</f>
        <v>0</v>
      </c>
      <c r="D1000" s="35">
        <f>Zisk!E1011</f>
        <v>0</v>
      </c>
      <c r="E1000" s="36">
        <f>Zisk!D1011</f>
        <v>0</v>
      </c>
      <c r="F1000" s="36"/>
      <c r="G1000" s="35" t="str">
        <f t="shared" si="458"/>
        <v>(</v>
      </c>
      <c r="H1000" s="35" t="str">
        <f t="shared" si="459"/>
        <v>1</v>
      </c>
      <c r="I1000" s="35" t="str">
        <f t="shared" si="460"/>
        <v>+</v>
      </c>
      <c r="J1000" s="37">
        <f>IF($D1000&lt;=2021,VstupniParametry_SKRYT!$D$5,"")</f>
        <v>0.02</v>
      </c>
      <c r="K1000" s="35" t="str">
        <f t="shared" si="461"/>
        <v>)</v>
      </c>
      <c r="L1000" s="38">
        <f>IF($D1000&lt;=2021,COUNTIF(Vypocet_SKRYT!T997:AS997,"&gt;=1"),"")</f>
        <v>0</v>
      </c>
      <c r="M1000" s="39" t="str">
        <f t="shared" si="462"/>
        <v>x</v>
      </c>
      <c r="N1000" s="35" t="str">
        <f t="shared" si="463"/>
        <v>(</v>
      </c>
      <c r="O1000" s="35" t="str">
        <f t="shared" si="464"/>
        <v>1</v>
      </c>
      <c r="P1000" s="35" t="str">
        <f t="shared" si="465"/>
        <v>+</v>
      </c>
      <c r="Q1000" s="37">
        <f>IF($D1000&lt;=2024,VstupniParametry_SKRYT!$D$6,"")</f>
        <v>0.06</v>
      </c>
      <c r="R1000" s="35" t="str">
        <f t="shared" si="466"/>
        <v>)</v>
      </c>
      <c r="S1000" s="38">
        <f>IF($D1000&lt;=2024,COUNTIFS(Vypocet_SKRYT!AT997:AV997,"&gt;=1"),"")</f>
        <v>0</v>
      </c>
      <c r="T1000" s="39" t="str">
        <f t="shared" si="467"/>
        <v>x</v>
      </c>
      <c r="U1000" s="35" t="str">
        <f t="shared" si="468"/>
        <v>(</v>
      </c>
      <c r="V1000" s="35" t="str">
        <f t="shared" si="469"/>
        <v>1</v>
      </c>
      <c r="W1000" s="35" t="str">
        <f t="shared" si="470"/>
        <v>+</v>
      </c>
      <c r="X1000" s="37">
        <f>IF($D1000&lt;=2025,VstupniParametry_SKRYT!$D$9,"")</f>
        <v>1.7999999999999999E-2</v>
      </c>
      <c r="Y1000" s="35" t="str">
        <f t="shared" si="471"/>
        <v>)</v>
      </c>
      <c r="Z1000" s="38">
        <f>IF(AND(D1000&lt;2025,2025&lt;=Zisk!$D$10),1,IF(D1000=2025,0,""))</f>
        <v>1</v>
      </c>
      <c r="AA1000" s="39" t="str">
        <f>IF(AND($D1000&lt;=2025,Zisk!$D$10&gt;=2026),"x","")</f>
        <v/>
      </c>
      <c r="AB1000" s="35" t="str">
        <f>IF(AND($D1000&lt;=2026,Zisk!$D$10&gt;=2026),"(","")</f>
        <v/>
      </c>
      <c r="AC1000" s="35" t="str">
        <f>IF(AND($D1000&lt;=2026,Zisk!$D$10&gt;=2026),"1","")</f>
        <v/>
      </c>
      <c r="AD1000" s="35" t="str">
        <f>IF(AND($D1000&lt;=2026,Zisk!$D$10&gt;=2026),"+","")</f>
        <v/>
      </c>
      <c r="AE1000" s="37" t="str">
        <f>IF(AND($D1000&lt;=2026,Zisk!$D$10&gt;=2026),VstupniParametry_SKRYT!$D$10,"")</f>
        <v/>
      </c>
      <c r="AF1000" s="35" t="str">
        <f>IF(AND($D1000&lt;=2026,Zisk!$D$10&gt;=2026),")","")</f>
        <v/>
      </c>
      <c r="AG1000" s="38" t="str">
        <f>IF(AND(D1000&lt;2026,2026&lt;=Zisk!$D$10),1,IF(D1000=2026,0,""))</f>
        <v/>
      </c>
      <c r="AH1000" s="39" t="str">
        <f>IF(AND($D1000&lt;=2026,Zisk!$D$10&gt;=2027),"x","")</f>
        <v/>
      </c>
      <c r="AI1000" s="35" t="str">
        <f>IF(AND($D1000&lt;=2027,Zisk!$D$10&gt;=2027),"(","")</f>
        <v/>
      </c>
      <c r="AJ1000" s="35" t="str">
        <f>IF(AND($D1000&lt;=2027,Zisk!$D$10&gt;=2027),"1","")</f>
        <v/>
      </c>
      <c r="AK1000" s="35" t="str">
        <f>IF(AND($D1000&lt;=2027,Zisk!$D$10&gt;=2027),"+","")</f>
        <v/>
      </c>
      <c r="AL1000" s="37" t="str">
        <f>IF(AND($D1000&lt;=2027,Zisk!$D$10&gt;=2027),VstupniParametry_SKRYT!$D$11,"")</f>
        <v/>
      </c>
      <c r="AM1000" s="35" t="str">
        <f>IF(AND($D1000&lt;=2027,Zisk!$D$10&gt;=2027),")","")</f>
        <v/>
      </c>
      <c r="AN1000" s="38" t="str">
        <f>IF(AND(D1000&lt;2027,2027&lt;=Zisk!$D$10),1,IF(D1000=2027,0,""))</f>
        <v/>
      </c>
      <c r="AO1000" s="39" t="str">
        <f>IF(AND($D1000&lt;=2027,Zisk!$D$10&gt;=2028),"x","")</f>
        <v/>
      </c>
      <c r="AP1000" s="35" t="str">
        <f>IF(AND($D1000&lt;=2028,Zisk!$D$10&gt;=2028),"(","")</f>
        <v/>
      </c>
      <c r="AQ1000" s="35" t="str">
        <f>IF(AND($D1000&lt;=2028,Zisk!$D$10&gt;=2028),"1","")</f>
        <v/>
      </c>
      <c r="AR1000" s="35" t="str">
        <f>IF(AND($D1000&lt;=2028,Zisk!$D$10&gt;=2028),"+","")</f>
        <v/>
      </c>
      <c r="AS1000" s="37" t="str">
        <f>IF(AND($D1000&lt;=2028,Zisk!$D$10&gt;=2028),VstupniParametry_SKRYT!$D$12,"")</f>
        <v/>
      </c>
      <c r="AT1000" s="35" t="str">
        <f>IF(AND($D1000&lt;=2028,Zisk!$D$10&gt;=2028),")","")</f>
        <v/>
      </c>
      <c r="AU1000" s="38" t="str">
        <f>IF(AND(D1000&lt;2028,2028&lt;=Zisk!$D$10),1,IF(D1000=2028,0,""))</f>
        <v/>
      </c>
      <c r="AV1000" s="39" t="str">
        <f>IF(AND($D1000&lt;=2028,Zisk!$D$10&gt;=2029),"x","")</f>
        <v/>
      </c>
      <c r="AW1000" s="35" t="str">
        <f>IF(AND($D1000&lt;=2029,Zisk!$D$10&gt;=2029),"(","")</f>
        <v/>
      </c>
      <c r="AX1000" s="35" t="str">
        <f>IF(AND($D1000&lt;=2029,Zisk!$D$10&gt;=2029),"1","")</f>
        <v/>
      </c>
      <c r="AY1000" s="35" t="str">
        <f>IF(AND($D1000&lt;=2029,Zisk!$D$10&gt;=2029),"+","")</f>
        <v/>
      </c>
      <c r="AZ1000" s="37" t="str">
        <f>IF(AND($D1000&lt;=2029,Zisk!$D$10&gt;=2029),VstupniParametry_SKRYT!$D$13,"")</f>
        <v/>
      </c>
      <c r="BA1000" s="35" t="str">
        <f>IF(AND($D1000&lt;=2029,Zisk!$D$10&gt;=2029),")","")</f>
        <v/>
      </c>
      <c r="BB1000" s="38" t="str">
        <f>IF(AND(D1000&lt;2029,2029&lt;=Zisk!$D$10),1,IF(D1000=2029,0,""))</f>
        <v/>
      </c>
      <c r="BC1000" s="39" t="str">
        <f>IF(AND($D1000&lt;=2029,Zisk!$D$10&gt;=2030),"x","")</f>
        <v/>
      </c>
      <c r="BD1000" s="35" t="str">
        <f>IF(AND($D1000&lt;=2030,Zisk!$D$10&gt;=2030),"(","")</f>
        <v/>
      </c>
      <c r="BE1000" s="35" t="str">
        <f>IF(AND($D1000&lt;=2030,Zisk!$D$10&gt;=2030),"1","")</f>
        <v/>
      </c>
      <c r="BF1000" s="35" t="str">
        <f>IF(AND($D1000&lt;=2030,Zisk!$D$10&gt;=2030),"+","")</f>
        <v/>
      </c>
      <c r="BG1000" s="37" t="str">
        <f>IF(AND($D1000&lt;=2030,Zisk!$D$10&gt;=2030),VstupniParametry_SKRYT!$D$14,"")</f>
        <v/>
      </c>
      <c r="BH1000" s="35" t="str">
        <f>IF(AND($D1000&lt;=2030,Zisk!$D$10&gt;=2030),")","")</f>
        <v/>
      </c>
      <c r="BI1000" s="38" t="str">
        <f>IF(AND(D1000&lt;2030,2030&lt;=Zisk!$D$10),1,IF(D1000=2030,0,""))</f>
        <v/>
      </c>
      <c r="BJ1000" s="40" t="s">
        <v>32</v>
      </c>
      <c r="BK1000" s="37">
        <f t="shared" si="484"/>
        <v>1</v>
      </c>
      <c r="BL1000" s="35" t="str">
        <f t="shared" si="485"/>
        <v>x</v>
      </c>
      <c r="BM1000" s="41">
        <f t="shared" si="486"/>
        <v>1</v>
      </c>
      <c r="BN1000" s="37" t="str">
        <f t="shared" si="487"/>
        <v>x</v>
      </c>
      <c r="BO1000" s="41">
        <f t="shared" si="472"/>
        <v>1.018</v>
      </c>
      <c r="BP1000" s="41" t="str">
        <f t="shared" si="473"/>
        <v/>
      </c>
      <c r="BQ1000" s="41" t="str">
        <f t="shared" si="474"/>
        <v/>
      </c>
      <c r="BR1000" s="41" t="str">
        <f t="shared" si="475"/>
        <v/>
      </c>
      <c r="BS1000" s="41" t="str">
        <f t="shared" si="476"/>
        <v/>
      </c>
      <c r="BT1000" s="41" t="str">
        <f t="shared" si="477"/>
        <v/>
      </c>
      <c r="BU1000" s="41" t="str">
        <f t="shared" si="478"/>
        <v/>
      </c>
      <c r="BV1000" s="41" t="str">
        <f t="shared" si="479"/>
        <v/>
      </c>
      <c r="BW1000" s="41" t="str">
        <f t="shared" si="480"/>
        <v/>
      </c>
      <c r="BX1000" s="41" t="str">
        <f t="shared" si="481"/>
        <v/>
      </c>
      <c r="BY1000" s="41" t="str">
        <f t="shared" si="482"/>
        <v/>
      </c>
      <c r="BZ1000" s="40" t="s">
        <v>32</v>
      </c>
      <c r="CA1000" s="41">
        <f t="shared" si="483"/>
        <v>1.018</v>
      </c>
      <c r="CB1000" s="35"/>
      <c r="CC1000" s="36">
        <f>IF(D1000&gt;Zisk!$D$10,"",E1000*CA1000)</f>
        <v>0</v>
      </c>
    </row>
    <row r="1001" spans="2:81" x14ac:dyDescent="0.2">
      <c r="B1001" s="28" t="str">
        <f>Zisk!B1012</f>
        <v/>
      </c>
      <c r="C1001" s="28">
        <f>Zisk!C1012</f>
        <v>0</v>
      </c>
      <c r="D1001" s="28">
        <f>Zisk!E1012</f>
        <v>0</v>
      </c>
      <c r="E1001" s="29">
        <f>Zisk!D1012</f>
        <v>0</v>
      </c>
      <c r="F1001" s="29"/>
      <c r="G1001" s="28" t="str">
        <f t="shared" si="458"/>
        <v>(</v>
      </c>
      <c r="H1001" s="28" t="str">
        <f t="shared" si="459"/>
        <v>1</v>
      </c>
      <c r="I1001" s="28" t="str">
        <f t="shared" si="460"/>
        <v>+</v>
      </c>
      <c r="J1001" s="30">
        <f>IF($D1001&lt;=2021,VstupniParametry_SKRYT!$D$5,"")</f>
        <v>0.02</v>
      </c>
      <c r="K1001" s="28" t="str">
        <f t="shared" si="461"/>
        <v>)</v>
      </c>
      <c r="L1001" s="31">
        <f>IF($D1001&lt;=2021,COUNTIF(Vypocet_SKRYT!T998:AS998,"&gt;=1"),"")</f>
        <v>0</v>
      </c>
      <c r="M1001" s="32" t="str">
        <f t="shared" si="462"/>
        <v>x</v>
      </c>
      <c r="N1001" s="28" t="str">
        <f t="shared" si="463"/>
        <v>(</v>
      </c>
      <c r="O1001" s="28" t="str">
        <f t="shared" si="464"/>
        <v>1</v>
      </c>
      <c r="P1001" s="28" t="str">
        <f t="shared" si="465"/>
        <v>+</v>
      </c>
      <c r="Q1001" s="30">
        <f>IF($D1001&lt;=2024,VstupniParametry_SKRYT!$D$6,"")</f>
        <v>0.06</v>
      </c>
      <c r="R1001" s="28" t="str">
        <f t="shared" si="466"/>
        <v>)</v>
      </c>
      <c r="S1001" s="31">
        <f>IF($D1001&lt;=2024,COUNTIFS(Vypocet_SKRYT!AT998:AV998,"&gt;=1"),"")</f>
        <v>0</v>
      </c>
      <c r="T1001" s="32" t="str">
        <f t="shared" si="467"/>
        <v>x</v>
      </c>
      <c r="U1001" s="28" t="str">
        <f t="shared" si="468"/>
        <v>(</v>
      </c>
      <c r="V1001" s="28" t="str">
        <f t="shared" si="469"/>
        <v>1</v>
      </c>
      <c r="W1001" s="28" t="str">
        <f t="shared" si="470"/>
        <v>+</v>
      </c>
      <c r="X1001" s="30">
        <f>IF($D1001&lt;=2025,VstupniParametry_SKRYT!$D$9,"")</f>
        <v>1.7999999999999999E-2</v>
      </c>
      <c r="Y1001" s="28" t="str">
        <f t="shared" si="471"/>
        <v>)</v>
      </c>
      <c r="Z1001" s="31">
        <f>IF(AND(D1001&lt;2025,2025&lt;=Zisk!$D$10),1,IF(D1001=2025,0,""))</f>
        <v>1</v>
      </c>
      <c r="AA1001" s="32" t="str">
        <f>IF(AND($D1001&lt;=2025,Zisk!$D$10&gt;=2026),"x","")</f>
        <v/>
      </c>
      <c r="AB1001" s="28" t="str">
        <f>IF(AND($D1001&lt;=2026,Zisk!$D$10&gt;=2026),"(","")</f>
        <v/>
      </c>
      <c r="AC1001" s="28" t="str">
        <f>IF(AND($D1001&lt;=2026,Zisk!$D$10&gt;=2026),"1","")</f>
        <v/>
      </c>
      <c r="AD1001" s="28" t="str">
        <f>IF(AND($D1001&lt;=2026,Zisk!$D$10&gt;=2026),"+","")</f>
        <v/>
      </c>
      <c r="AE1001" s="30" t="str">
        <f>IF(AND($D1001&lt;=2026,Zisk!$D$10&gt;=2026),VstupniParametry_SKRYT!$D$10,"")</f>
        <v/>
      </c>
      <c r="AF1001" s="28" t="str">
        <f>IF(AND($D1001&lt;=2026,Zisk!$D$10&gt;=2026),")","")</f>
        <v/>
      </c>
      <c r="AG1001" s="31" t="str">
        <f>IF(AND(D1001&lt;2026,2026&lt;=Zisk!$D$10),1,IF(D1001=2026,0,""))</f>
        <v/>
      </c>
      <c r="AH1001" s="32" t="str">
        <f>IF(AND($D1001&lt;=2026,Zisk!$D$10&gt;=2027),"x","")</f>
        <v/>
      </c>
      <c r="AI1001" s="28" t="str">
        <f>IF(AND($D1001&lt;=2027,Zisk!$D$10&gt;=2027),"(","")</f>
        <v/>
      </c>
      <c r="AJ1001" s="28" t="str">
        <f>IF(AND($D1001&lt;=2027,Zisk!$D$10&gt;=2027),"1","")</f>
        <v/>
      </c>
      <c r="AK1001" s="28" t="str">
        <f>IF(AND($D1001&lt;=2027,Zisk!$D$10&gt;=2027),"+","")</f>
        <v/>
      </c>
      <c r="AL1001" s="30" t="str">
        <f>IF(AND($D1001&lt;=2027,Zisk!$D$10&gt;=2027),VstupniParametry_SKRYT!$D$11,"")</f>
        <v/>
      </c>
      <c r="AM1001" s="28" t="str">
        <f>IF(AND($D1001&lt;=2027,Zisk!$D$10&gt;=2027),")","")</f>
        <v/>
      </c>
      <c r="AN1001" s="31" t="str">
        <f>IF(AND(D1001&lt;2027,2027&lt;=Zisk!$D$10),1,IF(D1001=2027,0,""))</f>
        <v/>
      </c>
      <c r="AO1001" s="32" t="str">
        <f>IF(AND($D1001&lt;=2027,Zisk!$D$10&gt;=2028),"x","")</f>
        <v/>
      </c>
      <c r="AP1001" s="28" t="str">
        <f>IF(AND($D1001&lt;=2028,Zisk!$D$10&gt;=2028),"(","")</f>
        <v/>
      </c>
      <c r="AQ1001" s="28" t="str">
        <f>IF(AND($D1001&lt;=2028,Zisk!$D$10&gt;=2028),"1","")</f>
        <v/>
      </c>
      <c r="AR1001" s="28" t="str">
        <f>IF(AND($D1001&lt;=2028,Zisk!$D$10&gt;=2028),"+","")</f>
        <v/>
      </c>
      <c r="AS1001" s="30" t="str">
        <f>IF(AND($D1001&lt;=2028,Zisk!$D$10&gt;=2028),VstupniParametry_SKRYT!$D$12,"")</f>
        <v/>
      </c>
      <c r="AT1001" s="28" t="str">
        <f>IF(AND($D1001&lt;=2028,Zisk!$D$10&gt;=2028),")","")</f>
        <v/>
      </c>
      <c r="AU1001" s="31" t="str">
        <f>IF(AND(D1001&lt;2028,2028&lt;=Zisk!$D$10),1,IF(D1001=2028,0,""))</f>
        <v/>
      </c>
      <c r="AV1001" s="32" t="str">
        <f>IF(AND($D1001&lt;=2028,Zisk!$D$10&gt;=2029),"x","")</f>
        <v/>
      </c>
      <c r="AW1001" s="28" t="str">
        <f>IF(AND($D1001&lt;=2029,Zisk!$D$10&gt;=2029),"(","")</f>
        <v/>
      </c>
      <c r="AX1001" s="28" t="str">
        <f>IF(AND($D1001&lt;=2029,Zisk!$D$10&gt;=2029),"1","")</f>
        <v/>
      </c>
      <c r="AY1001" s="28" t="str">
        <f>IF(AND($D1001&lt;=2029,Zisk!$D$10&gt;=2029),"+","")</f>
        <v/>
      </c>
      <c r="AZ1001" s="30" t="str">
        <f>IF(AND($D1001&lt;=2029,Zisk!$D$10&gt;=2029),VstupniParametry_SKRYT!$D$13,"")</f>
        <v/>
      </c>
      <c r="BA1001" s="28" t="str">
        <f>IF(AND($D1001&lt;=2029,Zisk!$D$10&gt;=2029),")","")</f>
        <v/>
      </c>
      <c r="BB1001" s="31" t="str">
        <f>IF(AND(D1001&lt;2029,2029&lt;=Zisk!$D$10),1,IF(D1001=2029,0,""))</f>
        <v/>
      </c>
      <c r="BC1001" s="32" t="str">
        <f>IF(AND($D1001&lt;=2029,Zisk!$D$10&gt;=2030),"x","")</f>
        <v/>
      </c>
      <c r="BD1001" s="28" t="str">
        <f>IF(AND($D1001&lt;=2030,Zisk!$D$10&gt;=2030),"(","")</f>
        <v/>
      </c>
      <c r="BE1001" s="28" t="str">
        <f>IF(AND($D1001&lt;=2030,Zisk!$D$10&gt;=2030),"1","")</f>
        <v/>
      </c>
      <c r="BF1001" s="28" t="str">
        <f>IF(AND($D1001&lt;=2030,Zisk!$D$10&gt;=2030),"+","")</f>
        <v/>
      </c>
      <c r="BG1001" s="30" t="str">
        <f>IF(AND($D1001&lt;=2030,Zisk!$D$10&gt;=2030),VstupniParametry_SKRYT!$D$14,"")</f>
        <v/>
      </c>
      <c r="BH1001" s="28" t="str">
        <f>IF(AND($D1001&lt;=2030,Zisk!$D$10&gt;=2030),")","")</f>
        <v/>
      </c>
      <c r="BI1001" s="31" t="str">
        <f>IF(AND(D1001&lt;2030,2030&lt;=Zisk!$D$10),1,IF(D1001=2030,0,""))</f>
        <v/>
      </c>
      <c r="BJ1001" s="33" t="s">
        <v>32</v>
      </c>
      <c r="BK1001" s="30">
        <f t="shared" si="484"/>
        <v>1</v>
      </c>
      <c r="BL1001" s="28" t="str">
        <f t="shared" si="485"/>
        <v>x</v>
      </c>
      <c r="BM1001" s="34">
        <f t="shared" si="486"/>
        <v>1</v>
      </c>
      <c r="BN1001" s="30" t="str">
        <f t="shared" si="487"/>
        <v>x</v>
      </c>
      <c r="BO1001" s="34">
        <f t="shared" si="472"/>
        <v>1.018</v>
      </c>
      <c r="BP1001" s="34" t="str">
        <f t="shared" si="473"/>
        <v/>
      </c>
      <c r="BQ1001" s="34" t="str">
        <f t="shared" si="474"/>
        <v/>
      </c>
      <c r="BR1001" s="34" t="str">
        <f t="shared" si="475"/>
        <v/>
      </c>
      <c r="BS1001" s="34" t="str">
        <f t="shared" si="476"/>
        <v/>
      </c>
      <c r="BT1001" s="34" t="str">
        <f t="shared" si="477"/>
        <v/>
      </c>
      <c r="BU1001" s="34" t="str">
        <f t="shared" si="478"/>
        <v/>
      </c>
      <c r="BV1001" s="34" t="str">
        <f t="shared" si="479"/>
        <v/>
      </c>
      <c r="BW1001" s="34" t="str">
        <f t="shared" si="480"/>
        <v/>
      </c>
      <c r="BX1001" s="34" t="str">
        <f t="shared" si="481"/>
        <v/>
      </c>
      <c r="BY1001" s="34" t="str">
        <f t="shared" si="482"/>
        <v/>
      </c>
      <c r="BZ1001" s="33" t="s">
        <v>32</v>
      </c>
      <c r="CA1001" s="34">
        <f t="shared" si="483"/>
        <v>1.018</v>
      </c>
      <c r="CB1001" s="28"/>
      <c r="CC1001" s="29">
        <f>IF(D1001&gt;Zisk!$D$10,"",E1001*CA1001)</f>
        <v>0</v>
      </c>
    </row>
    <row r="1002" spans="2:81" x14ac:dyDescent="0.2">
      <c r="B1002" s="35" t="str">
        <f>Zisk!B1013</f>
        <v/>
      </c>
      <c r="C1002" s="35">
        <f>Zisk!C1013</f>
        <v>0</v>
      </c>
      <c r="D1002" s="35">
        <f>Zisk!E1013</f>
        <v>0</v>
      </c>
      <c r="E1002" s="36">
        <f>Zisk!D1013</f>
        <v>0</v>
      </c>
      <c r="F1002" s="36"/>
      <c r="G1002" s="35" t="str">
        <f t="shared" si="458"/>
        <v>(</v>
      </c>
      <c r="H1002" s="35" t="str">
        <f t="shared" si="459"/>
        <v>1</v>
      </c>
      <c r="I1002" s="35" t="str">
        <f t="shared" si="460"/>
        <v>+</v>
      </c>
      <c r="J1002" s="37">
        <f>IF($D1002&lt;=2021,VstupniParametry_SKRYT!$D$5,"")</f>
        <v>0.02</v>
      </c>
      <c r="K1002" s="35" t="str">
        <f t="shared" si="461"/>
        <v>)</v>
      </c>
      <c r="L1002" s="38">
        <f>IF($D1002&lt;=2021,COUNTIF(Vypocet_SKRYT!T999:AS999,"&gt;=1"),"")</f>
        <v>0</v>
      </c>
      <c r="M1002" s="39" t="str">
        <f t="shared" si="462"/>
        <v>x</v>
      </c>
      <c r="N1002" s="35" t="str">
        <f t="shared" si="463"/>
        <v>(</v>
      </c>
      <c r="O1002" s="35" t="str">
        <f t="shared" si="464"/>
        <v>1</v>
      </c>
      <c r="P1002" s="35" t="str">
        <f t="shared" si="465"/>
        <v>+</v>
      </c>
      <c r="Q1002" s="37">
        <f>IF($D1002&lt;=2024,VstupniParametry_SKRYT!$D$6,"")</f>
        <v>0.06</v>
      </c>
      <c r="R1002" s="35" t="str">
        <f t="shared" si="466"/>
        <v>)</v>
      </c>
      <c r="S1002" s="38">
        <f>IF($D1002&lt;=2024,COUNTIFS(Vypocet_SKRYT!AT999:AV999,"&gt;=1"),"")</f>
        <v>0</v>
      </c>
      <c r="T1002" s="39" t="str">
        <f t="shared" si="467"/>
        <v>x</v>
      </c>
      <c r="U1002" s="35" t="str">
        <f t="shared" si="468"/>
        <v>(</v>
      </c>
      <c r="V1002" s="35" t="str">
        <f t="shared" si="469"/>
        <v>1</v>
      </c>
      <c r="W1002" s="35" t="str">
        <f t="shared" si="470"/>
        <v>+</v>
      </c>
      <c r="X1002" s="37">
        <f>IF($D1002&lt;=2025,VstupniParametry_SKRYT!$D$9,"")</f>
        <v>1.7999999999999999E-2</v>
      </c>
      <c r="Y1002" s="35" t="str">
        <f t="shared" si="471"/>
        <v>)</v>
      </c>
      <c r="Z1002" s="38">
        <f>IF(AND(D1002&lt;2025,2025&lt;=Zisk!$D$10),1,IF(D1002=2025,0,""))</f>
        <v>1</v>
      </c>
      <c r="AA1002" s="39" t="str">
        <f>IF(AND($D1002&lt;=2025,Zisk!$D$10&gt;=2026),"x","")</f>
        <v/>
      </c>
      <c r="AB1002" s="35" t="str">
        <f>IF(AND($D1002&lt;=2026,Zisk!$D$10&gt;=2026),"(","")</f>
        <v/>
      </c>
      <c r="AC1002" s="35" t="str">
        <f>IF(AND($D1002&lt;=2026,Zisk!$D$10&gt;=2026),"1","")</f>
        <v/>
      </c>
      <c r="AD1002" s="35" t="str">
        <f>IF(AND($D1002&lt;=2026,Zisk!$D$10&gt;=2026),"+","")</f>
        <v/>
      </c>
      <c r="AE1002" s="37" t="str">
        <f>IF(AND($D1002&lt;=2026,Zisk!$D$10&gt;=2026),VstupniParametry_SKRYT!$D$10,"")</f>
        <v/>
      </c>
      <c r="AF1002" s="35" t="str">
        <f>IF(AND($D1002&lt;=2026,Zisk!$D$10&gt;=2026),")","")</f>
        <v/>
      </c>
      <c r="AG1002" s="38" t="str">
        <f>IF(AND(D1002&lt;2026,2026&lt;=Zisk!$D$10),1,IF(D1002=2026,0,""))</f>
        <v/>
      </c>
      <c r="AH1002" s="39" t="str">
        <f>IF(AND($D1002&lt;=2026,Zisk!$D$10&gt;=2027),"x","")</f>
        <v/>
      </c>
      <c r="AI1002" s="35" t="str">
        <f>IF(AND($D1002&lt;=2027,Zisk!$D$10&gt;=2027),"(","")</f>
        <v/>
      </c>
      <c r="AJ1002" s="35" t="str">
        <f>IF(AND($D1002&lt;=2027,Zisk!$D$10&gt;=2027),"1","")</f>
        <v/>
      </c>
      <c r="AK1002" s="35" t="str">
        <f>IF(AND($D1002&lt;=2027,Zisk!$D$10&gt;=2027),"+","")</f>
        <v/>
      </c>
      <c r="AL1002" s="37" t="str">
        <f>IF(AND($D1002&lt;=2027,Zisk!$D$10&gt;=2027),VstupniParametry_SKRYT!$D$11,"")</f>
        <v/>
      </c>
      <c r="AM1002" s="35" t="str">
        <f>IF(AND($D1002&lt;=2027,Zisk!$D$10&gt;=2027),")","")</f>
        <v/>
      </c>
      <c r="AN1002" s="38" t="str">
        <f>IF(AND(D1002&lt;2027,2027&lt;=Zisk!$D$10),1,IF(D1002=2027,0,""))</f>
        <v/>
      </c>
      <c r="AO1002" s="39" t="str">
        <f>IF(AND($D1002&lt;=2027,Zisk!$D$10&gt;=2028),"x","")</f>
        <v/>
      </c>
      <c r="AP1002" s="35" t="str">
        <f>IF(AND($D1002&lt;=2028,Zisk!$D$10&gt;=2028),"(","")</f>
        <v/>
      </c>
      <c r="AQ1002" s="35" t="str">
        <f>IF(AND($D1002&lt;=2028,Zisk!$D$10&gt;=2028),"1","")</f>
        <v/>
      </c>
      <c r="AR1002" s="35" t="str">
        <f>IF(AND($D1002&lt;=2028,Zisk!$D$10&gt;=2028),"+","")</f>
        <v/>
      </c>
      <c r="AS1002" s="37" t="str">
        <f>IF(AND($D1002&lt;=2028,Zisk!$D$10&gt;=2028),VstupniParametry_SKRYT!$D$12,"")</f>
        <v/>
      </c>
      <c r="AT1002" s="35" t="str">
        <f>IF(AND($D1002&lt;=2028,Zisk!$D$10&gt;=2028),")","")</f>
        <v/>
      </c>
      <c r="AU1002" s="38" t="str">
        <f>IF(AND(D1002&lt;2028,2028&lt;=Zisk!$D$10),1,IF(D1002=2028,0,""))</f>
        <v/>
      </c>
      <c r="AV1002" s="39" t="str">
        <f>IF(AND($D1002&lt;=2028,Zisk!$D$10&gt;=2029),"x","")</f>
        <v/>
      </c>
      <c r="AW1002" s="35" t="str">
        <f>IF(AND($D1002&lt;=2029,Zisk!$D$10&gt;=2029),"(","")</f>
        <v/>
      </c>
      <c r="AX1002" s="35" t="str">
        <f>IF(AND($D1002&lt;=2029,Zisk!$D$10&gt;=2029),"1","")</f>
        <v/>
      </c>
      <c r="AY1002" s="35" t="str">
        <f>IF(AND($D1002&lt;=2029,Zisk!$D$10&gt;=2029),"+","")</f>
        <v/>
      </c>
      <c r="AZ1002" s="37" t="str">
        <f>IF(AND($D1002&lt;=2029,Zisk!$D$10&gt;=2029),VstupniParametry_SKRYT!$D$13,"")</f>
        <v/>
      </c>
      <c r="BA1002" s="35" t="str">
        <f>IF(AND($D1002&lt;=2029,Zisk!$D$10&gt;=2029),")","")</f>
        <v/>
      </c>
      <c r="BB1002" s="38" t="str">
        <f>IF(AND(D1002&lt;2029,2029&lt;=Zisk!$D$10),1,IF(D1002=2029,0,""))</f>
        <v/>
      </c>
      <c r="BC1002" s="39" t="str">
        <f>IF(AND($D1002&lt;=2029,Zisk!$D$10&gt;=2030),"x","")</f>
        <v/>
      </c>
      <c r="BD1002" s="35" t="str">
        <f>IF(AND($D1002&lt;=2030,Zisk!$D$10&gt;=2030),"(","")</f>
        <v/>
      </c>
      <c r="BE1002" s="35" t="str">
        <f>IF(AND($D1002&lt;=2030,Zisk!$D$10&gt;=2030),"1","")</f>
        <v/>
      </c>
      <c r="BF1002" s="35" t="str">
        <f>IF(AND($D1002&lt;=2030,Zisk!$D$10&gt;=2030),"+","")</f>
        <v/>
      </c>
      <c r="BG1002" s="37" t="str">
        <f>IF(AND($D1002&lt;=2030,Zisk!$D$10&gt;=2030),VstupniParametry_SKRYT!$D$14,"")</f>
        <v/>
      </c>
      <c r="BH1002" s="35" t="str">
        <f>IF(AND($D1002&lt;=2030,Zisk!$D$10&gt;=2030),")","")</f>
        <v/>
      </c>
      <c r="BI1002" s="38" t="str">
        <f>IF(AND(D1002&lt;2030,2030&lt;=Zisk!$D$10),1,IF(D1002=2030,0,""))</f>
        <v/>
      </c>
      <c r="BJ1002" s="40" t="s">
        <v>32</v>
      </c>
      <c r="BK1002" s="37">
        <f t="shared" si="484"/>
        <v>1</v>
      </c>
      <c r="BL1002" s="35" t="str">
        <f t="shared" si="485"/>
        <v>x</v>
      </c>
      <c r="BM1002" s="41">
        <f t="shared" si="486"/>
        <v>1</v>
      </c>
      <c r="BN1002" s="37" t="str">
        <f t="shared" si="487"/>
        <v>x</v>
      </c>
      <c r="BO1002" s="41">
        <f t="shared" si="472"/>
        <v>1.018</v>
      </c>
      <c r="BP1002" s="41" t="str">
        <f t="shared" si="473"/>
        <v/>
      </c>
      <c r="BQ1002" s="41" t="str">
        <f t="shared" si="474"/>
        <v/>
      </c>
      <c r="BR1002" s="41" t="str">
        <f t="shared" si="475"/>
        <v/>
      </c>
      <c r="BS1002" s="41" t="str">
        <f t="shared" si="476"/>
        <v/>
      </c>
      <c r="BT1002" s="41" t="str">
        <f t="shared" si="477"/>
        <v/>
      </c>
      <c r="BU1002" s="41" t="str">
        <f t="shared" si="478"/>
        <v/>
      </c>
      <c r="BV1002" s="41" t="str">
        <f t="shared" si="479"/>
        <v/>
      </c>
      <c r="BW1002" s="41" t="str">
        <f t="shared" si="480"/>
        <v/>
      </c>
      <c r="BX1002" s="41" t="str">
        <f t="shared" si="481"/>
        <v/>
      </c>
      <c r="BY1002" s="41" t="str">
        <f t="shared" si="482"/>
        <v/>
      </c>
      <c r="BZ1002" s="40" t="s">
        <v>32</v>
      </c>
      <c r="CA1002" s="41">
        <f t="shared" si="483"/>
        <v>1.018</v>
      </c>
      <c r="CB1002" s="35"/>
      <c r="CC1002" s="36">
        <f>IF(D1002&gt;Zisk!$D$10,"",E1002*CA1002)</f>
        <v>0</v>
      </c>
    </row>
    <row r="1003" spans="2:81" x14ac:dyDescent="0.2">
      <c r="B1003" s="28" t="str">
        <f>Zisk!B1014</f>
        <v/>
      </c>
      <c r="C1003" s="28">
        <f>Zisk!C1014</f>
        <v>0</v>
      </c>
      <c r="D1003" s="28">
        <f>Zisk!E1014</f>
        <v>0</v>
      </c>
      <c r="E1003" s="29">
        <f>Zisk!D1014</f>
        <v>0</v>
      </c>
      <c r="F1003" s="29"/>
      <c r="G1003" s="28" t="str">
        <f t="shared" si="458"/>
        <v>(</v>
      </c>
      <c r="H1003" s="28" t="str">
        <f t="shared" si="459"/>
        <v>1</v>
      </c>
      <c r="I1003" s="28" t="str">
        <f t="shared" si="460"/>
        <v>+</v>
      </c>
      <c r="J1003" s="30">
        <f>IF($D1003&lt;=2021,VstupniParametry_SKRYT!$D$5,"")</f>
        <v>0.02</v>
      </c>
      <c r="K1003" s="28" t="str">
        <f t="shared" si="461"/>
        <v>)</v>
      </c>
      <c r="L1003" s="31">
        <f>IF($D1003&lt;=2021,COUNTIF(Vypocet_SKRYT!T1000:AS1000,"&gt;=1"),"")</f>
        <v>0</v>
      </c>
      <c r="M1003" s="32" t="str">
        <f t="shared" si="462"/>
        <v>x</v>
      </c>
      <c r="N1003" s="28" t="str">
        <f t="shared" si="463"/>
        <v>(</v>
      </c>
      <c r="O1003" s="28" t="str">
        <f t="shared" si="464"/>
        <v>1</v>
      </c>
      <c r="P1003" s="28" t="str">
        <f t="shared" si="465"/>
        <v>+</v>
      </c>
      <c r="Q1003" s="30">
        <f>IF($D1003&lt;=2024,VstupniParametry_SKRYT!$D$6,"")</f>
        <v>0.06</v>
      </c>
      <c r="R1003" s="28" t="str">
        <f t="shared" si="466"/>
        <v>)</v>
      </c>
      <c r="S1003" s="31">
        <f>IF($D1003&lt;=2024,COUNTIFS(Vypocet_SKRYT!AT1000:AV1000,"&gt;=1"),"")</f>
        <v>0</v>
      </c>
      <c r="T1003" s="32" t="str">
        <f t="shared" si="467"/>
        <v>x</v>
      </c>
      <c r="U1003" s="28" t="str">
        <f t="shared" si="468"/>
        <v>(</v>
      </c>
      <c r="V1003" s="28" t="str">
        <f t="shared" si="469"/>
        <v>1</v>
      </c>
      <c r="W1003" s="28" t="str">
        <f t="shared" si="470"/>
        <v>+</v>
      </c>
      <c r="X1003" s="30">
        <f>IF($D1003&lt;=2025,VstupniParametry_SKRYT!$D$9,"")</f>
        <v>1.7999999999999999E-2</v>
      </c>
      <c r="Y1003" s="28" t="str">
        <f t="shared" si="471"/>
        <v>)</v>
      </c>
      <c r="Z1003" s="31">
        <f>IF(AND(D1003&lt;2025,2025&lt;=Zisk!$D$10),1,IF(D1003=2025,0,""))</f>
        <v>1</v>
      </c>
      <c r="AA1003" s="32" t="str">
        <f>IF(AND($D1003&lt;=2025,Zisk!$D$10&gt;=2026),"x","")</f>
        <v/>
      </c>
      <c r="AB1003" s="28" t="str">
        <f>IF(AND($D1003&lt;=2026,Zisk!$D$10&gt;=2026),"(","")</f>
        <v/>
      </c>
      <c r="AC1003" s="28" t="str">
        <f>IF(AND($D1003&lt;=2026,Zisk!$D$10&gt;=2026),"1","")</f>
        <v/>
      </c>
      <c r="AD1003" s="28" t="str">
        <f>IF(AND($D1003&lt;=2026,Zisk!$D$10&gt;=2026),"+","")</f>
        <v/>
      </c>
      <c r="AE1003" s="30" t="str">
        <f>IF(AND($D1003&lt;=2026,Zisk!$D$10&gt;=2026),VstupniParametry_SKRYT!$D$10,"")</f>
        <v/>
      </c>
      <c r="AF1003" s="28" t="str">
        <f>IF(AND($D1003&lt;=2026,Zisk!$D$10&gt;=2026),")","")</f>
        <v/>
      </c>
      <c r="AG1003" s="31" t="str">
        <f>IF(AND(D1003&lt;2026,2026&lt;=Zisk!$D$10),1,IF(D1003=2026,0,""))</f>
        <v/>
      </c>
      <c r="AH1003" s="32" t="str">
        <f>IF(AND($D1003&lt;=2026,Zisk!$D$10&gt;=2027),"x","")</f>
        <v/>
      </c>
      <c r="AI1003" s="28" t="str">
        <f>IF(AND($D1003&lt;=2027,Zisk!$D$10&gt;=2027),"(","")</f>
        <v/>
      </c>
      <c r="AJ1003" s="28" t="str">
        <f>IF(AND($D1003&lt;=2027,Zisk!$D$10&gt;=2027),"1","")</f>
        <v/>
      </c>
      <c r="AK1003" s="28" t="str">
        <f>IF(AND($D1003&lt;=2027,Zisk!$D$10&gt;=2027),"+","")</f>
        <v/>
      </c>
      <c r="AL1003" s="30" t="str">
        <f>IF(AND($D1003&lt;=2027,Zisk!$D$10&gt;=2027),VstupniParametry_SKRYT!$D$11,"")</f>
        <v/>
      </c>
      <c r="AM1003" s="28" t="str">
        <f>IF(AND($D1003&lt;=2027,Zisk!$D$10&gt;=2027),")","")</f>
        <v/>
      </c>
      <c r="AN1003" s="31" t="str">
        <f>IF(AND(D1003&lt;2027,2027&lt;=Zisk!$D$10),1,IF(D1003=2027,0,""))</f>
        <v/>
      </c>
      <c r="AO1003" s="32" t="str">
        <f>IF(AND($D1003&lt;=2027,Zisk!$D$10&gt;=2028),"x","")</f>
        <v/>
      </c>
      <c r="AP1003" s="28" t="str">
        <f>IF(AND($D1003&lt;=2028,Zisk!$D$10&gt;=2028),"(","")</f>
        <v/>
      </c>
      <c r="AQ1003" s="28" t="str">
        <f>IF(AND($D1003&lt;=2028,Zisk!$D$10&gt;=2028),"1","")</f>
        <v/>
      </c>
      <c r="AR1003" s="28" t="str">
        <f>IF(AND($D1003&lt;=2028,Zisk!$D$10&gt;=2028),"+","")</f>
        <v/>
      </c>
      <c r="AS1003" s="30" t="str">
        <f>IF(AND($D1003&lt;=2028,Zisk!$D$10&gt;=2028),VstupniParametry_SKRYT!$D$12,"")</f>
        <v/>
      </c>
      <c r="AT1003" s="28" t="str">
        <f>IF(AND($D1003&lt;=2028,Zisk!$D$10&gt;=2028),")","")</f>
        <v/>
      </c>
      <c r="AU1003" s="31" t="str">
        <f>IF(AND(D1003&lt;2028,2028&lt;=Zisk!$D$10),1,IF(D1003=2028,0,""))</f>
        <v/>
      </c>
      <c r="AV1003" s="32" t="str">
        <f>IF(AND($D1003&lt;=2028,Zisk!$D$10&gt;=2029),"x","")</f>
        <v/>
      </c>
      <c r="AW1003" s="28" t="str">
        <f>IF(AND($D1003&lt;=2029,Zisk!$D$10&gt;=2029),"(","")</f>
        <v/>
      </c>
      <c r="AX1003" s="28" t="str">
        <f>IF(AND($D1003&lt;=2029,Zisk!$D$10&gt;=2029),"1","")</f>
        <v/>
      </c>
      <c r="AY1003" s="28" t="str">
        <f>IF(AND($D1003&lt;=2029,Zisk!$D$10&gt;=2029),"+","")</f>
        <v/>
      </c>
      <c r="AZ1003" s="30" t="str">
        <f>IF(AND($D1003&lt;=2029,Zisk!$D$10&gt;=2029),VstupniParametry_SKRYT!$D$13,"")</f>
        <v/>
      </c>
      <c r="BA1003" s="28" t="str">
        <f>IF(AND($D1003&lt;=2029,Zisk!$D$10&gt;=2029),")","")</f>
        <v/>
      </c>
      <c r="BB1003" s="31" t="str">
        <f>IF(AND(D1003&lt;2029,2029&lt;=Zisk!$D$10),1,IF(D1003=2029,0,""))</f>
        <v/>
      </c>
      <c r="BC1003" s="32" t="str">
        <f>IF(AND($D1003&lt;=2029,Zisk!$D$10&gt;=2030),"x","")</f>
        <v/>
      </c>
      <c r="BD1003" s="28" t="str">
        <f>IF(AND($D1003&lt;=2030,Zisk!$D$10&gt;=2030),"(","")</f>
        <v/>
      </c>
      <c r="BE1003" s="28" t="str">
        <f>IF(AND($D1003&lt;=2030,Zisk!$D$10&gt;=2030),"1","")</f>
        <v/>
      </c>
      <c r="BF1003" s="28" t="str">
        <f>IF(AND($D1003&lt;=2030,Zisk!$D$10&gt;=2030),"+","")</f>
        <v/>
      </c>
      <c r="BG1003" s="30" t="str">
        <f>IF(AND($D1003&lt;=2030,Zisk!$D$10&gt;=2030),VstupniParametry_SKRYT!$D$14,"")</f>
        <v/>
      </c>
      <c r="BH1003" s="28" t="str">
        <f>IF(AND($D1003&lt;=2030,Zisk!$D$10&gt;=2030),")","")</f>
        <v/>
      </c>
      <c r="BI1003" s="31" t="str">
        <f>IF(AND(D1003&lt;2030,2030&lt;=Zisk!$D$10),1,IF(D1003=2030,0,""))</f>
        <v/>
      </c>
      <c r="BJ1003" s="33" t="s">
        <v>32</v>
      </c>
      <c r="BK1003" s="30">
        <f t="shared" si="484"/>
        <v>1</v>
      </c>
      <c r="BL1003" s="28" t="str">
        <f t="shared" si="485"/>
        <v>x</v>
      </c>
      <c r="BM1003" s="34">
        <f t="shared" si="486"/>
        <v>1</v>
      </c>
      <c r="BN1003" s="30" t="str">
        <f t="shared" si="487"/>
        <v>x</v>
      </c>
      <c r="BO1003" s="34">
        <f t="shared" si="472"/>
        <v>1.018</v>
      </c>
      <c r="BP1003" s="34" t="str">
        <f t="shared" si="473"/>
        <v/>
      </c>
      <c r="BQ1003" s="34" t="str">
        <f t="shared" si="474"/>
        <v/>
      </c>
      <c r="BR1003" s="34" t="str">
        <f t="shared" si="475"/>
        <v/>
      </c>
      <c r="BS1003" s="34" t="str">
        <f t="shared" si="476"/>
        <v/>
      </c>
      <c r="BT1003" s="34" t="str">
        <f t="shared" si="477"/>
        <v/>
      </c>
      <c r="BU1003" s="34" t="str">
        <f t="shared" si="478"/>
        <v/>
      </c>
      <c r="BV1003" s="34" t="str">
        <f t="shared" si="479"/>
        <v/>
      </c>
      <c r="BW1003" s="34" t="str">
        <f t="shared" si="480"/>
        <v/>
      </c>
      <c r="BX1003" s="34" t="str">
        <f t="shared" si="481"/>
        <v/>
      </c>
      <c r="BY1003" s="34" t="str">
        <f t="shared" si="482"/>
        <v/>
      </c>
      <c r="BZ1003" s="33" t="s">
        <v>32</v>
      </c>
      <c r="CA1003" s="34">
        <f t="shared" si="483"/>
        <v>1.018</v>
      </c>
      <c r="CB1003" s="28"/>
      <c r="CC1003" s="29">
        <f>IF(D1003&gt;Zisk!$D$10,"",E1003*CA1003)</f>
        <v>0</v>
      </c>
    </row>
    <row r="1004" spans="2:81" x14ac:dyDescent="0.2">
      <c r="B1004" s="35" t="str">
        <f>Zisk!B1015</f>
        <v/>
      </c>
      <c r="C1004" s="35">
        <f>Zisk!C1015</f>
        <v>0</v>
      </c>
      <c r="D1004" s="35">
        <f>Zisk!E1015</f>
        <v>0</v>
      </c>
      <c r="E1004" s="36">
        <f>Zisk!D1015</f>
        <v>0</v>
      </c>
      <c r="F1004" s="36"/>
      <c r="G1004" s="35" t="str">
        <f t="shared" si="458"/>
        <v>(</v>
      </c>
      <c r="H1004" s="35" t="str">
        <f t="shared" si="459"/>
        <v>1</v>
      </c>
      <c r="I1004" s="35" t="str">
        <f t="shared" si="460"/>
        <v>+</v>
      </c>
      <c r="J1004" s="37">
        <f>IF($D1004&lt;=2021,VstupniParametry_SKRYT!$D$5,"")</f>
        <v>0.02</v>
      </c>
      <c r="K1004" s="35" t="str">
        <f t="shared" si="461"/>
        <v>)</v>
      </c>
      <c r="L1004" s="38">
        <f>IF($D1004&lt;=2021,COUNTIF(Vypocet_SKRYT!T1001:AS1001,"&gt;=1"),"")</f>
        <v>0</v>
      </c>
      <c r="M1004" s="39" t="str">
        <f t="shared" si="462"/>
        <v>x</v>
      </c>
      <c r="N1004" s="35" t="str">
        <f t="shared" si="463"/>
        <v>(</v>
      </c>
      <c r="O1004" s="35" t="str">
        <f t="shared" si="464"/>
        <v>1</v>
      </c>
      <c r="P1004" s="35" t="str">
        <f t="shared" si="465"/>
        <v>+</v>
      </c>
      <c r="Q1004" s="37">
        <f>IF($D1004&lt;=2024,VstupniParametry_SKRYT!$D$6,"")</f>
        <v>0.06</v>
      </c>
      <c r="R1004" s="35" t="str">
        <f t="shared" si="466"/>
        <v>)</v>
      </c>
      <c r="S1004" s="38">
        <f>IF($D1004&lt;=2024,COUNTIFS(Vypocet_SKRYT!AT1001:AV1001,"&gt;=1"),"")</f>
        <v>0</v>
      </c>
      <c r="T1004" s="39" t="str">
        <f t="shared" si="467"/>
        <v>x</v>
      </c>
      <c r="U1004" s="35" t="str">
        <f t="shared" si="468"/>
        <v>(</v>
      </c>
      <c r="V1004" s="35" t="str">
        <f t="shared" si="469"/>
        <v>1</v>
      </c>
      <c r="W1004" s="35" t="str">
        <f t="shared" si="470"/>
        <v>+</v>
      </c>
      <c r="X1004" s="37">
        <f>IF($D1004&lt;=2025,VstupniParametry_SKRYT!$D$9,"")</f>
        <v>1.7999999999999999E-2</v>
      </c>
      <c r="Y1004" s="35" t="str">
        <f t="shared" si="471"/>
        <v>)</v>
      </c>
      <c r="Z1004" s="38">
        <f>IF(AND(D1004&lt;2025,2025&lt;=Zisk!$D$10),1,IF(D1004=2025,0,""))</f>
        <v>1</v>
      </c>
      <c r="AA1004" s="39" t="str">
        <f>IF(AND($D1004&lt;=2025,Zisk!$D$10&gt;=2026),"x","")</f>
        <v/>
      </c>
      <c r="AB1004" s="35" t="str">
        <f>IF(AND($D1004&lt;=2026,Zisk!$D$10&gt;=2026),"(","")</f>
        <v/>
      </c>
      <c r="AC1004" s="35" t="str">
        <f>IF(AND($D1004&lt;=2026,Zisk!$D$10&gt;=2026),"1","")</f>
        <v/>
      </c>
      <c r="AD1004" s="35" t="str">
        <f>IF(AND($D1004&lt;=2026,Zisk!$D$10&gt;=2026),"+","")</f>
        <v/>
      </c>
      <c r="AE1004" s="37" t="str">
        <f>IF(AND($D1004&lt;=2026,Zisk!$D$10&gt;=2026),VstupniParametry_SKRYT!$D$10,"")</f>
        <v/>
      </c>
      <c r="AF1004" s="35" t="str">
        <f>IF(AND($D1004&lt;=2026,Zisk!$D$10&gt;=2026),")","")</f>
        <v/>
      </c>
      <c r="AG1004" s="38" t="str">
        <f>IF(AND(D1004&lt;2026,2026&lt;=Zisk!$D$10),1,IF(D1004=2026,0,""))</f>
        <v/>
      </c>
      <c r="AH1004" s="39" t="str">
        <f>IF(AND($D1004&lt;=2026,Zisk!$D$10&gt;=2027),"x","")</f>
        <v/>
      </c>
      <c r="AI1004" s="35" t="str">
        <f>IF(AND($D1004&lt;=2027,Zisk!$D$10&gt;=2027),"(","")</f>
        <v/>
      </c>
      <c r="AJ1004" s="35" t="str">
        <f>IF(AND($D1004&lt;=2027,Zisk!$D$10&gt;=2027),"1","")</f>
        <v/>
      </c>
      <c r="AK1004" s="35" t="str">
        <f>IF(AND($D1004&lt;=2027,Zisk!$D$10&gt;=2027),"+","")</f>
        <v/>
      </c>
      <c r="AL1004" s="37" t="str">
        <f>IF(AND($D1004&lt;=2027,Zisk!$D$10&gt;=2027),VstupniParametry_SKRYT!$D$11,"")</f>
        <v/>
      </c>
      <c r="AM1004" s="35" t="str">
        <f>IF(AND($D1004&lt;=2027,Zisk!$D$10&gt;=2027),")","")</f>
        <v/>
      </c>
      <c r="AN1004" s="38" t="str">
        <f>IF(AND(D1004&lt;2027,2027&lt;=Zisk!$D$10),1,IF(D1004=2027,0,""))</f>
        <v/>
      </c>
      <c r="AO1004" s="39" t="str">
        <f>IF(AND($D1004&lt;=2027,Zisk!$D$10&gt;=2028),"x","")</f>
        <v/>
      </c>
      <c r="AP1004" s="35" t="str">
        <f>IF(AND($D1004&lt;=2028,Zisk!$D$10&gt;=2028),"(","")</f>
        <v/>
      </c>
      <c r="AQ1004" s="35" t="str">
        <f>IF(AND($D1004&lt;=2028,Zisk!$D$10&gt;=2028),"1","")</f>
        <v/>
      </c>
      <c r="AR1004" s="35" t="str">
        <f>IF(AND($D1004&lt;=2028,Zisk!$D$10&gt;=2028),"+","")</f>
        <v/>
      </c>
      <c r="AS1004" s="37" t="str">
        <f>IF(AND($D1004&lt;=2028,Zisk!$D$10&gt;=2028),VstupniParametry_SKRYT!$D$12,"")</f>
        <v/>
      </c>
      <c r="AT1004" s="35" t="str">
        <f>IF(AND($D1004&lt;=2028,Zisk!$D$10&gt;=2028),")","")</f>
        <v/>
      </c>
      <c r="AU1004" s="38" t="str">
        <f>IF(AND(D1004&lt;2028,2028&lt;=Zisk!$D$10),1,IF(D1004=2028,0,""))</f>
        <v/>
      </c>
      <c r="AV1004" s="39" t="str">
        <f>IF(AND($D1004&lt;=2028,Zisk!$D$10&gt;=2029),"x","")</f>
        <v/>
      </c>
      <c r="AW1004" s="35" t="str">
        <f>IF(AND($D1004&lt;=2029,Zisk!$D$10&gt;=2029),"(","")</f>
        <v/>
      </c>
      <c r="AX1004" s="35" t="str">
        <f>IF(AND($D1004&lt;=2029,Zisk!$D$10&gt;=2029),"1","")</f>
        <v/>
      </c>
      <c r="AY1004" s="35" t="str">
        <f>IF(AND($D1004&lt;=2029,Zisk!$D$10&gt;=2029),"+","")</f>
        <v/>
      </c>
      <c r="AZ1004" s="37" t="str">
        <f>IF(AND($D1004&lt;=2029,Zisk!$D$10&gt;=2029),VstupniParametry_SKRYT!$D$13,"")</f>
        <v/>
      </c>
      <c r="BA1004" s="35" t="str">
        <f>IF(AND($D1004&lt;=2029,Zisk!$D$10&gt;=2029),")","")</f>
        <v/>
      </c>
      <c r="BB1004" s="38" t="str">
        <f>IF(AND(D1004&lt;2029,2029&lt;=Zisk!$D$10),1,IF(D1004=2029,0,""))</f>
        <v/>
      </c>
      <c r="BC1004" s="39" t="str">
        <f>IF(AND($D1004&lt;=2029,Zisk!$D$10&gt;=2030),"x","")</f>
        <v/>
      </c>
      <c r="BD1004" s="35" t="str">
        <f>IF(AND($D1004&lt;=2030,Zisk!$D$10&gt;=2030),"(","")</f>
        <v/>
      </c>
      <c r="BE1004" s="35" t="str">
        <f>IF(AND($D1004&lt;=2030,Zisk!$D$10&gt;=2030),"1","")</f>
        <v/>
      </c>
      <c r="BF1004" s="35" t="str">
        <f>IF(AND($D1004&lt;=2030,Zisk!$D$10&gt;=2030),"+","")</f>
        <v/>
      </c>
      <c r="BG1004" s="37" t="str">
        <f>IF(AND($D1004&lt;=2030,Zisk!$D$10&gt;=2030),VstupniParametry_SKRYT!$D$14,"")</f>
        <v/>
      </c>
      <c r="BH1004" s="35" t="str">
        <f>IF(AND($D1004&lt;=2030,Zisk!$D$10&gt;=2030),")","")</f>
        <v/>
      </c>
      <c r="BI1004" s="38" t="str">
        <f>IF(AND(D1004&lt;2030,2030&lt;=Zisk!$D$10),1,IF(D1004=2030,0,""))</f>
        <v/>
      </c>
      <c r="BJ1004" s="40" t="s">
        <v>32</v>
      </c>
      <c r="BK1004" s="37">
        <f t="shared" si="484"/>
        <v>1</v>
      </c>
      <c r="BL1004" s="35" t="str">
        <f t="shared" si="485"/>
        <v>x</v>
      </c>
      <c r="BM1004" s="41">
        <f t="shared" si="486"/>
        <v>1</v>
      </c>
      <c r="BN1004" s="37" t="str">
        <f t="shared" si="487"/>
        <v>x</v>
      </c>
      <c r="BO1004" s="41">
        <f t="shared" si="472"/>
        <v>1.018</v>
      </c>
      <c r="BP1004" s="41" t="str">
        <f t="shared" si="473"/>
        <v/>
      </c>
      <c r="BQ1004" s="41" t="str">
        <f t="shared" si="474"/>
        <v/>
      </c>
      <c r="BR1004" s="41" t="str">
        <f t="shared" si="475"/>
        <v/>
      </c>
      <c r="BS1004" s="41" t="str">
        <f t="shared" si="476"/>
        <v/>
      </c>
      <c r="BT1004" s="41" t="str">
        <f t="shared" si="477"/>
        <v/>
      </c>
      <c r="BU1004" s="41" t="str">
        <f t="shared" si="478"/>
        <v/>
      </c>
      <c r="BV1004" s="41" t="str">
        <f t="shared" si="479"/>
        <v/>
      </c>
      <c r="BW1004" s="41" t="str">
        <f t="shared" si="480"/>
        <v/>
      </c>
      <c r="BX1004" s="41" t="str">
        <f t="shared" si="481"/>
        <v/>
      </c>
      <c r="BY1004" s="41" t="str">
        <f t="shared" si="482"/>
        <v/>
      </c>
      <c r="BZ1004" s="40" t="s">
        <v>32</v>
      </c>
      <c r="CA1004" s="41">
        <f t="shared" si="483"/>
        <v>1.018</v>
      </c>
      <c r="CB1004" s="35"/>
      <c r="CC1004" s="36">
        <f>IF(D1004&gt;Zisk!$D$10,"",E1004*CA1004)</f>
        <v>0</v>
      </c>
    </row>
    <row r="1005" spans="2:81" x14ac:dyDescent="0.2">
      <c r="B1005" s="28" t="str">
        <f>Zisk!B1016</f>
        <v/>
      </c>
      <c r="C1005" s="28">
        <f>Zisk!C1016</f>
        <v>0</v>
      </c>
      <c r="D1005" s="28">
        <f>Zisk!E1016</f>
        <v>0</v>
      </c>
      <c r="E1005" s="29">
        <f>Zisk!D1016</f>
        <v>0</v>
      </c>
      <c r="F1005" s="29"/>
      <c r="G1005" s="28" t="str">
        <f t="shared" si="458"/>
        <v>(</v>
      </c>
      <c r="H1005" s="28" t="str">
        <f t="shared" si="459"/>
        <v>1</v>
      </c>
      <c r="I1005" s="28" t="str">
        <f t="shared" si="460"/>
        <v>+</v>
      </c>
      <c r="J1005" s="30">
        <f>IF($D1005&lt;=2021,VstupniParametry_SKRYT!$D$5,"")</f>
        <v>0.02</v>
      </c>
      <c r="K1005" s="28" t="str">
        <f t="shared" si="461"/>
        <v>)</v>
      </c>
      <c r="L1005" s="31">
        <f>IF($D1005&lt;=2021,COUNTIF(Vypocet_SKRYT!T1002:AS1002,"&gt;=1"),"")</f>
        <v>0</v>
      </c>
      <c r="M1005" s="32" t="str">
        <f t="shared" si="462"/>
        <v>x</v>
      </c>
      <c r="N1005" s="28" t="str">
        <f t="shared" si="463"/>
        <v>(</v>
      </c>
      <c r="O1005" s="28" t="str">
        <f t="shared" si="464"/>
        <v>1</v>
      </c>
      <c r="P1005" s="28" t="str">
        <f t="shared" si="465"/>
        <v>+</v>
      </c>
      <c r="Q1005" s="30">
        <f>IF($D1005&lt;=2024,VstupniParametry_SKRYT!$D$6,"")</f>
        <v>0.06</v>
      </c>
      <c r="R1005" s="28" t="str">
        <f t="shared" si="466"/>
        <v>)</v>
      </c>
      <c r="S1005" s="31">
        <f>IF($D1005&lt;=2024,COUNTIFS(Vypocet_SKRYT!AT1002:AV1002,"&gt;=1"),"")</f>
        <v>0</v>
      </c>
      <c r="T1005" s="32" t="str">
        <f t="shared" si="467"/>
        <v>x</v>
      </c>
      <c r="U1005" s="28" t="str">
        <f t="shared" si="468"/>
        <v>(</v>
      </c>
      <c r="V1005" s="28" t="str">
        <f t="shared" si="469"/>
        <v>1</v>
      </c>
      <c r="W1005" s="28" t="str">
        <f t="shared" si="470"/>
        <v>+</v>
      </c>
      <c r="X1005" s="30">
        <f>IF($D1005&lt;=2025,VstupniParametry_SKRYT!$D$9,"")</f>
        <v>1.7999999999999999E-2</v>
      </c>
      <c r="Y1005" s="28" t="str">
        <f t="shared" si="471"/>
        <v>)</v>
      </c>
      <c r="Z1005" s="31">
        <f>IF(AND(D1005&lt;2025,2025&lt;=Zisk!$D$10),1,IF(D1005=2025,0,""))</f>
        <v>1</v>
      </c>
      <c r="AA1005" s="32" t="str">
        <f>IF(AND($D1005&lt;=2025,Zisk!$D$10&gt;=2026),"x","")</f>
        <v/>
      </c>
      <c r="AB1005" s="28" t="str">
        <f>IF(AND($D1005&lt;=2026,Zisk!$D$10&gt;=2026),"(","")</f>
        <v/>
      </c>
      <c r="AC1005" s="28" t="str">
        <f>IF(AND($D1005&lt;=2026,Zisk!$D$10&gt;=2026),"1","")</f>
        <v/>
      </c>
      <c r="AD1005" s="28" t="str">
        <f>IF(AND($D1005&lt;=2026,Zisk!$D$10&gt;=2026),"+","")</f>
        <v/>
      </c>
      <c r="AE1005" s="30" t="str">
        <f>IF(AND($D1005&lt;=2026,Zisk!$D$10&gt;=2026),VstupniParametry_SKRYT!$D$10,"")</f>
        <v/>
      </c>
      <c r="AF1005" s="28" t="str">
        <f>IF(AND($D1005&lt;=2026,Zisk!$D$10&gt;=2026),")","")</f>
        <v/>
      </c>
      <c r="AG1005" s="31" t="str">
        <f>IF(AND(D1005&lt;2026,2026&lt;=Zisk!$D$10),1,IF(D1005=2026,0,""))</f>
        <v/>
      </c>
      <c r="AH1005" s="32" t="str">
        <f>IF(AND($D1005&lt;=2026,Zisk!$D$10&gt;=2027),"x","")</f>
        <v/>
      </c>
      <c r="AI1005" s="28" t="str">
        <f>IF(AND($D1005&lt;=2027,Zisk!$D$10&gt;=2027),"(","")</f>
        <v/>
      </c>
      <c r="AJ1005" s="28" t="str">
        <f>IF(AND($D1005&lt;=2027,Zisk!$D$10&gt;=2027),"1","")</f>
        <v/>
      </c>
      <c r="AK1005" s="28" t="str">
        <f>IF(AND($D1005&lt;=2027,Zisk!$D$10&gt;=2027),"+","")</f>
        <v/>
      </c>
      <c r="AL1005" s="30" t="str">
        <f>IF(AND($D1005&lt;=2027,Zisk!$D$10&gt;=2027),VstupniParametry_SKRYT!$D$11,"")</f>
        <v/>
      </c>
      <c r="AM1005" s="28" t="str">
        <f>IF(AND($D1005&lt;=2027,Zisk!$D$10&gt;=2027),")","")</f>
        <v/>
      </c>
      <c r="AN1005" s="31" t="str">
        <f>IF(AND(D1005&lt;2027,2027&lt;=Zisk!$D$10),1,IF(D1005=2027,0,""))</f>
        <v/>
      </c>
      <c r="AO1005" s="32" t="str">
        <f>IF(AND($D1005&lt;=2027,Zisk!$D$10&gt;=2028),"x","")</f>
        <v/>
      </c>
      <c r="AP1005" s="28" t="str">
        <f>IF(AND($D1005&lt;=2028,Zisk!$D$10&gt;=2028),"(","")</f>
        <v/>
      </c>
      <c r="AQ1005" s="28" t="str">
        <f>IF(AND($D1005&lt;=2028,Zisk!$D$10&gt;=2028),"1","")</f>
        <v/>
      </c>
      <c r="AR1005" s="28" t="str">
        <f>IF(AND($D1005&lt;=2028,Zisk!$D$10&gt;=2028),"+","")</f>
        <v/>
      </c>
      <c r="AS1005" s="30" t="str">
        <f>IF(AND($D1005&lt;=2028,Zisk!$D$10&gt;=2028),VstupniParametry_SKRYT!$D$12,"")</f>
        <v/>
      </c>
      <c r="AT1005" s="28" t="str">
        <f>IF(AND($D1005&lt;=2028,Zisk!$D$10&gt;=2028),")","")</f>
        <v/>
      </c>
      <c r="AU1005" s="31" t="str">
        <f>IF(AND(D1005&lt;2028,2028&lt;=Zisk!$D$10),1,IF(D1005=2028,0,""))</f>
        <v/>
      </c>
      <c r="AV1005" s="32" t="str">
        <f>IF(AND($D1005&lt;=2028,Zisk!$D$10&gt;=2029),"x","")</f>
        <v/>
      </c>
      <c r="AW1005" s="28" t="str">
        <f>IF(AND($D1005&lt;=2029,Zisk!$D$10&gt;=2029),"(","")</f>
        <v/>
      </c>
      <c r="AX1005" s="28" t="str">
        <f>IF(AND($D1005&lt;=2029,Zisk!$D$10&gt;=2029),"1","")</f>
        <v/>
      </c>
      <c r="AY1005" s="28" t="str">
        <f>IF(AND($D1005&lt;=2029,Zisk!$D$10&gt;=2029),"+","")</f>
        <v/>
      </c>
      <c r="AZ1005" s="30" t="str">
        <f>IF(AND($D1005&lt;=2029,Zisk!$D$10&gt;=2029),VstupniParametry_SKRYT!$D$13,"")</f>
        <v/>
      </c>
      <c r="BA1005" s="28" t="str">
        <f>IF(AND($D1005&lt;=2029,Zisk!$D$10&gt;=2029),")","")</f>
        <v/>
      </c>
      <c r="BB1005" s="31" t="str">
        <f>IF(AND(D1005&lt;2029,2029&lt;=Zisk!$D$10),1,IF(D1005=2029,0,""))</f>
        <v/>
      </c>
      <c r="BC1005" s="32" t="str">
        <f>IF(AND($D1005&lt;=2029,Zisk!$D$10&gt;=2030),"x","")</f>
        <v/>
      </c>
      <c r="BD1005" s="28" t="str">
        <f>IF(AND($D1005&lt;=2030,Zisk!$D$10&gt;=2030),"(","")</f>
        <v/>
      </c>
      <c r="BE1005" s="28" t="str">
        <f>IF(AND($D1005&lt;=2030,Zisk!$D$10&gt;=2030),"1","")</f>
        <v/>
      </c>
      <c r="BF1005" s="28" t="str">
        <f>IF(AND($D1005&lt;=2030,Zisk!$D$10&gt;=2030),"+","")</f>
        <v/>
      </c>
      <c r="BG1005" s="30" t="str">
        <f>IF(AND($D1005&lt;=2030,Zisk!$D$10&gt;=2030),VstupniParametry_SKRYT!$D$14,"")</f>
        <v/>
      </c>
      <c r="BH1005" s="28" t="str">
        <f>IF(AND($D1005&lt;=2030,Zisk!$D$10&gt;=2030),")","")</f>
        <v/>
      </c>
      <c r="BI1005" s="31" t="str">
        <f>IF(AND(D1005&lt;2030,2030&lt;=Zisk!$D$10),1,IF(D1005=2030,0,""))</f>
        <v/>
      </c>
      <c r="BJ1005" s="33" t="s">
        <v>32</v>
      </c>
      <c r="BK1005" s="30">
        <f t="shared" si="484"/>
        <v>1</v>
      </c>
      <c r="BL1005" s="28" t="str">
        <f t="shared" si="485"/>
        <v>x</v>
      </c>
      <c r="BM1005" s="34">
        <f t="shared" si="486"/>
        <v>1</v>
      </c>
      <c r="BN1005" s="30" t="str">
        <f t="shared" si="487"/>
        <v>x</v>
      </c>
      <c r="BO1005" s="34">
        <f t="shared" si="472"/>
        <v>1.018</v>
      </c>
      <c r="BP1005" s="34" t="str">
        <f t="shared" si="473"/>
        <v/>
      </c>
      <c r="BQ1005" s="34" t="str">
        <f t="shared" si="474"/>
        <v/>
      </c>
      <c r="BR1005" s="34" t="str">
        <f t="shared" si="475"/>
        <v/>
      </c>
      <c r="BS1005" s="34" t="str">
        <f t="shared" si="476"/>
        <v/>
      </c>
      <c r="BT1005" s="34" t="str">
        <f t="shared" si="477"/>
        <v/>
      </c>
      <c r="BU1005" s="34" t="str">
        <f t="shared" si="478"/>
        <v/>
      </c>
      <c r="BV1005" s="34" t="str">
        <f t="shared" si="479"/>
        <v/>
      </c>
      <c r="BW1005" s="34" t="str">
        <f t="shared" si="480"/>
        <v/>
      </c>
      <c r="BX1005" s="34" t="str">
        <f t="shared" si="481"/>
        <v/>
      </c>
      <c r="BY1005" s="34" t="str">
        <f t="shared" si="482"/>
        <v/>
      </c>
      <c r="BZ1005" s="33" t="s">
        <v>32</v>
      </c>
      <c r="CA1005" s="34">
        <f t="shared" si="483"/>
        <v>1.018</v>
      </c>
      <c r="CB1005" s="28"/>
      <c r="CC1005" s="29">
        <f>IF(D1005&gt;Zisk!$D$10,"",E1005*CA1005)</f>
        <v>0</v>
      </c>
    </row>
    <row r="1006" spans="2:81" x14ac:dyDescent="0.2">
      <c r="B1006" s="35" t="str">
        <f>Zisk!B1017</f>
        <v/>
      </c>
      <c r="C1006" s="35">
        <f>Zisk!C1017</f>
        <v>0</v>
      </c>
      <c r="D1006" s="35">
        <f>Zisk!E1017</f>
        <v>0</v>
      </c>
      <c r="E1006" s="36">
        <f>Zisk!D1017</f>
        <v>0</v>
      </c>
      <c r="F1006" s="36"/>
      <c r="G1006" s="35" t="str">
        <f t="shared" si="458"/>
        <v>(</v>
      </c>
      <c r="H1006" s="35" t="str">
        <f t="shared" si="459"/>
        <v>1</v>
      </c>
      <c r="I1006" s="35" t="str">
        <f t="shared" si="460"/>
        <v>+</v>
      </c>
      <c r="J1006" s="37">
        <f>IF($D1006&lt;=2021,VstupniParametry_SKRYT!$D$5,"")</f>
        <v>0.02</v>
      </c>
      <c r="K1006" s="35" t="str">
        <f t="shared" si="461"/>
        <v>)</v>
      </c>
      <c r="L1006" s="38">
        <f>IF($D1006&lt;=2021,COUNTIF(Vypocet_SKRYT!T1003:AS1003,"&gt;=1"),"")</f>
        <v>0</v>
      </c>
      <c r="M1006" s="39" t="str">
        <f t="shared" si="462"/>
        <v>x</v>
      </c>
      <c r="N1006" s="35" t="str">
        <f t="shared" si="463"/>
        <v>(</v>
      </c>
      <c r="O1006" s="35" t="str">
        <f t="shared" si="464"/>
        <v>1</v>
      </c>
      <c r="P1006" s="35" t="str">
        <f t="shared" si="465"/>
        <v>+</v>
      </c>
      <c r="Q1006" s="37">
        <f>IF($D1006&lt;=2024,VstupniParametry_SKRYT!$D$6,"")</f>
        <v>0.06</v>
      </c>
      <c r="R1006" s="35" t="str">
        <f t="shared" si="466"/>
        <v>)</v>
      </c>
      <c r="S1006" s="38">
        <f>IF($D1006&lt;=2024,COUNTIFS(Vypocet_SKRYT!AT1003:AV1003,"&gt;=1"),"")</f>
        <v>0</v>
      </c>
      <c r="T1006" s="39" t="str">
        <f t="shared" si="467"/>
        <v>x</v>
      </c>
      <c r="U1006" s="35" t="str">
        <f t="shared" si="468"/>
        <v>(</v>
      </c>
      <c r="V1006" s="35" t="str">
        <f t="shared" si="469"/>
        <v>1</v>
      </c>
      <c r="W1006" s="35" t="str">
        <f t="shared" si="470"/>
        <v>+</v>
      </c>
      <c r="X1006" s="37">
        <f>IF($D1006&lt;=2025,VstupniParametry_SKRYT!$D$9,"")</f>
        <v>1.7999999999999999E-2</v>
      </c>
      <c r="Y1006" s="35" t="str">
        <f t="shared" si="471"/>
        <v>)</v>
      </c>
      <c r="Z1006" s="38">
        <f>IF(AND(D1006&lt;2025,2025&lt;=Zisk!$D$10),1,IF(D1006=2025,0,""))</f>
        <v>1</v>
      </c>
      <c r="AA1006" s="39" t="str">
        <f>IF(AND($D1006&lt;=2025,Zisk!$D$10&gt;=2026),"x","")</f>
        <v/>
      </c>
      <c r="AB1006" s="35" t="str">
        <f>IF(AND($D1006&lt;=2026,Zisk!$D$10&gt;=2026),"(","")</f>
        <v/>
      </c>
      <c r="AC1006" s="35" t="str">
        <f>IF(AND($D1006&lt;=2026,Zisk!$D$10&gt;=2026),"1","")</f>
        <v/>
      </c>
      <c r="AD1006" s="35" t="str">
        <f>IF(AND($D1006&lt;=2026,Zisk!$D$10&gt;=2026),"+","")</f>
        <v/>
      </c>
      <c r="AE1006" s="37" t="str">
        <f>IF(AND($D1006&lt;=2026,Zisk!$D$10&gt;=2026),VstupniParametry_SKRYT!$D$10,"")</f>
        <v/>
      </c>
      <c r="AF1006" s="35" t="str">
        <f>IF(AND($D1006&lt;=2026,Zisk!$D$10&gt;=2026),")","")</f>
        <v/>
      </c>
      <c r="AG1006" s="38" t="str">
        <f>IF(AND(D1006&lt;2026,2026&lt;=Zisk!$D$10),1,IF(D1006=2026,0,""))</f>
        <v/>
      </c>
      <c r="AH1006" s="39" t="str">
        <f>IF(AND($D1006&lt;=2026,Zisk!$D$10&gt;=2027),"x","")</f>
        <v/>
      </c>
      <c r="AI1006" s="35" t="str">
        <f>IF(AND($D1006&lt;=2027,Zisk!$D$10&gt;=2027),"(","")</f>
        <v/>
      </c>
      <c r="AJ1006" s="35" t="str">
        <f>IF(AND($D1006&lt;=2027,Zisk!$D$10&gt;=2027),"1","")</f>
        <v/>
      </c>
      <c r="AK1006" s="35" t="str">
        <f>IF(AND($D1006&lt;=2027,Zisk!$D$10&gt;=2027),"+","")</f>
        <v/>
      </c>
      <c r="AL1006" s="37" t="str">
        <f>IF(AND($D1006&lt;=2027,Zisk!$D$10&gt;=2027),VstupniParametry_SKRYT!$D$11,"")</f>
        <v/>
      </c>
      <c r="AM1006" s="35" t="str">
        <f>IF(AND($D1006&lt;=2027,Zisk!$D$10&gt;=2027),")","")</f>
        <v/>
      </c>
      <c r="AN1006" s="38" t="str">
        <f>IF(AND(D1006&lt;2027,2027&lt;=Zisk!$D$10),1,IF(D1006=2027,0,""))</f>
        <v/>
      </c>
      <c r="AO1006" s="39" t="str">
        <f>IF(AND($D1006&lt;=2027,Zisk!$D$10&gt;=2028),"x","")</f>
        <v/>
      </c>
      <c r="AP1006" s="35" t="str">
        <f>IF(AND($D1006&lt;=2028,Zisk!$D$10&gt;=2028),"(","")</f>
        <v/>
      </c>
      <c r="AQ1006" s="35" t="str">
        <f>IF(AND($D1006&lt;=2028,Zisk!$D$10&gt;=2028),"1","")</f>
        <v/>
      </c>
      <c r="AR1006" s="35" t="str">
        <f>IF(AND($D1006&lt;=2028,Zisk!$D$10&gt;=2028),"+","")</f>
        <v/>
      </c>
      <c r="AS1006" s="37" t="str">
        <f>IF(AND($D1006&lt;=2028,Zisk!$D$10&gt;=2028),VstupniParametry_SKRYT!$D$12,"")</f>
        <v/>
      </c>
      <c r="AT1006" s="35" t="str">
        <f>IF(AND($D1006&lt;=2028,Zisk!$D$10&gt;=2028),")","")</f>
        <v/>
      </c>
      <c r="AU1006" s="38" t="str">
        <f>IF(AND(D1006&lt;2028,2028&lt;=Zisk!$D$10),1,IF(D1006=2028,0,""))</f>
        <v/>
      </c>
      <c r="AV1006" s="39" t="str">
        <f>IF(AND($D1006&lt;=2028,Zisk!$D$10&gt;=2029),"x","")</f>
        <v/>
      </c>
      <c r="AW1006" s="35" t="str">
        <f>IF(AND($D1006&lt;=2029,Zisk!$D$10&gt;=2029),"(","")</f>
        <v/>
      </c>
      <c r="AX1006" s="35" t="str">
        <f>IF(AND($D1006&lt;=2029,Zisk!$D$10&gt;=2029),"1","")</f>
        <v/>
      </c>
      <c r="AY1006" s="35" t="str">
        <f>IF(AND($D1006&lt;=2029,Zisk!$D$10&gt;=2029),"+","")</f>
        <v/>
      </c>
      <c r="AZ1006" s="37" t="str">
        <f>IF(AND($D1006&lt;=2029,Zisk!$D$10&gt;=2029),VstupniParametry_SKRYT!$D$13,"")</f>
        <v/>
      </c>
      <c r="BA1006" s="35" t="str">
        <f>IF(AND($D1006&lt;=2029,Zisk!$D$10&gt;=2029),")","")</f>
        <v/>
      </c>
      <c r="BB1006" s="38" t="str">
        <f>IF(AND(D1006&lt;2029,2029&lt;=Zisk!$D$10),1,IF(D1006=2029,0,""))</f>
        <v/>
      </c>
      <c r="BC1006" s="39" t="str">
        <f>IF(AND($D1006&lt;=2029,Zisk!$D$10&gt;=2030),"x","")</f>
        <v/>
      </c>
      <c r="BD1006" s="35" t="str">
        <f>IF(AND($D1006&lt;=2030,Zisk!$D$10&gt;=2030),"(","")</f>
        <v/>
      </c>
      <c r="BE1006" s="35" t="str">
        <f>IF(AND($D1006&lt;=2030,Zisk!$D$10&gt;=2030),"1","")</f>
        <v/>
      </c>
      <c r="BF1006" s="35" t="str">
        <f>IF(AND($D1006&lt;=2030,Zisk!$D$10&gt;=2030),"+","")</f>
        <v/>
      </c>
      <c r="BG1006" s="37" t="str">
        <f>IF(AND($D1006&lt;=2030,Zisk!$D$10&gt;=2030),VstupniParametry_SKRYT!$D$14,"")</f>
        <v/>
      </c>
      <c r="BH1006" s="35" t="str">
        <f>IF(AND($D1006&lt;=2030,Zisk!$D$10&gt;=2030),")","")</f>
        <v/>
      </c>
      <c r="BI1006" s="38" t="str">
        <f>IF(AND(D1006&lt;2030,2030&lt;=Zisk!$D$10),1,IF(D1006=2030,0,""))</f>
        <v/>
      </c>
      <c r="BJ1006" s="40" t="s">
        <v>32</v>
      </c>
      <c r="BK1006" s="37">
        <f t="shared" si="484"/>
        <v>1</v>
      </c>
      <c r="BL1006" s="35" t="str">
        <f t="shared" si="485"/>
        <v>x</v>
      </c>
      <c r="BM1006" s="41">
        <f t="shared" si="486"/>
        <v>1</v>
      </c>
      <c r="BN1006" s="37" t="str">
        <f t="shared" si="487"/>
        <v>x</v>
      </c>
      <c r="BO1006" s="41">
        <f t="shared" si="472"/>
        <v>1.018</v>
      </c>
      <c r="BP1006" s="41" t="str">
        <f t="shared" si="473"/>
        <v/>
      </c>
      <c r="BQ1006" s="41" t="str">
        <f t="shared" si="474"/>
        <v/>
      </c>
      <c r="BR1006" s="41" t="str">
        <f t="shared" si="475"/>
        <v/>
      </c>
      <c r="BS1006" s="41" t="str">
        <f t="shared" si="476"/>
        <v/>
      </c>
      <c r="BT1006" s="41" t="str">
        <f t="shared" si="477"/>
        <v/>
      </c>
      <c r="BU1006" s="41" t="str">
        <f t="shared" si="478"/>
        <v/>
      </c>
      <c r="BV1006" s="41" t="str">
        <f t="shared" si="479"/>
        <v/>
      </c>
      <c r="BW1006" s="41" t="str">
        <f t="shared" si="480"/>
        <v/>
      </c>
      <c r="BX1006" s="41" t="str">
        <f t="shared" si="481"/>
        <v/>
      </c>
      <c r="BY1006" s="41" t="str">
        <f t="shared" si="482"/>
        <v/>
      </c>
      <c r="BZ1006" s="40" t="s">
        <v>32</v>
      </c>
      <c r="CA1006" s="41">
        <f t="shared" si="483"/>
        <v>1.018</v>
      </c>
      <c r="CB1006" s="35"/>
      <c r="CC1006" s="36">
        <f>IF(D1006&gt;Zisk!$D$10,"",E1006*CA1006)</f>
        <v>0</v>
      </c>
    </row>
    <row r="1007" spans="2:81" x14ac:dyDescent="0.2">
      <c r="B1007" s="28" t="str">
        <f>Zisk!B1018</f>
        <v/>
      </c>
      <c r="C1007" s="28">
        <f>Zisk!C1018</f>
        <v>0</v>
      </c>
      <c r="D1007" s="28">
        <f>Zisk!E1018</f>
        <v>0</v>
      </c>
      <c r="E1007" s="29">
        <f>Zisk!D1018</f>
        <v>0</v>
      </c>
      <c r="F1007" s="29"/>
      <c r="G1007" s="28" t="str">
        <f t="shared" si="458"/>
        <v>(</v>
      </c>
      <c r="H1007" s="28" t="str">
        <f t="shared" si="459"/>
        <v>1</v>
      </c>
      <c r="I1007" s="28" t="str">
        <f t="shared" si="460"/>
        <v>+</v>
      </c>
      <c r="J1007" s="30">
        <f>IF($D1007&lt;=2021,VstupniParametry_SKRYT!$D$5,"")</f>
        <v>0.02</v>
      </c>
      <c r="K1007" s="28" t="str">
        <f t="shared" si="461"/>
        <v>)</v>
      </c>
      <c r="L1007" s="31">
        <f>IF($D1007&lt;=2021,COUNTIF(Vypocet_SKRYT!T1004:AS1004,"&gt;=1"),"")</f>
        <v>0</v>
      </c>
      <c r="M1007" s="32" t="str">
        <f t="shared" si="462"/>
        <v>x</v>
      </c>
      <c r="N1007" s="28" t="str">
        <f t="shared" si="463"/>
        <v>(</v>
      </c>
      <c r="O1007" s="28" t="str">
        <f t="shared" si="464"/>
        <v>1</v>
      </c>
      <c r="P1007" s="28" t="str">
        <f t="shared" si="465"/>
        <v>+</v>
      </c>
      <c r="Q1007" s="30">
        <f>IF($D1007&lt;=2024,VstupniParametry_SKRYT!$D$6,"")</f>
        <v>0.06</v>
      </c>
      <c r="R1007" s="28" t="str">
        <f t="shared" si="466"/>
        <v>)</v>
      </c>
      <c r="S1007" s="31">
        <f>IF($D1007&lt;=2024,COUNTIFS(Vypocet_SKRYT!AT1004:AV1004,"&gt;=1"),"")</f>
        <v>0</v>
      </c>
      <c r="T1007" s="32" t="str">
        <f t="shared" si="467"/>
        <v>x</v>
      </c>
      <c r="U1007" s="28" t="str">
        <f t="shared" si="468"/>
        <v>(</v>
      </c>
      <c r="V1007" s="28" t="str">
        <f t="shared" si="469"/>
        <v>1</v>
      </c>
      <c r="W1007" s="28" t="str">
        <f t="shared" si="470"/>
        <v>+</v>
      </c>
      <c r="X1007" s="30">
        <f>IF($D1007&lt;=2025,VstupniParametry_SKRYT!$D$9,"")</f>
        <v>1.7999999999999999E-2</v>
      </c>
      <c r="Y1007" s="28" t="str">
        <f t="shared" si="471"/>
        <v>)</v>
      </c>
      <c r="Z1007" s="31">
        <f>IF(AND(D1007&lt;2025,2025&lt;=Zisk!$D$10),1,IF(D1007=2025,0,""))</f>
        <v>1</v>
      </c>
      <c r="AA1007" s="32" t="str">
        <f>IF(AND($D1007&lt;=2025,Zisk!$D$10&gt;=2026),"x","")</f>
        <v/>
      </c>
      <c r="AB1007" s="28" t="str">
        <f>IF(AND($D1007&lt;=2026,Zisk!$D$10&gt;=2026),"(","")</f>
        <v/>
      </c>
      <c r="AC1007" s="28" t="str">
        <f>IF(AND($D1007&lt;=2026,Zisk!$D$10&gt;=2026),"1","")</f>
        <v/>
      </c>
      <c r="AD1007" s="28" t="str">
        <f>IF(AND($D1007&lt;=2026,Zisk!$D$10&gt;=2026),"+","")</f>
        <v/>
      </c>
      <c r="AE1007" s="30" t="str">
        <f>IF(AND($D1007&lt;=2026,Zisk!$D$10&gt;=2026),VstupniParametry_SKRYT!$D$10,"")</f>
        <v/>
      </c>
      <c r="AF1007" s="28" t="str">
        <f>IF(AND($D1007&lt;=2026,Zisk!$D$10&gt;=2026),")","")</f>
        <v/>
      </c>
      <c r="AG1007" s="31" t="str">
        <f>IF(AND(D1007&lt;2026,2026&lt;=Zisk!$D$10),1,IF(D1007=2026,0,""))</f>
        <v/>
      </c>
      <c r="AH1007" s="32" t="str">
        <f>IF(AND($D1007&lt;=2026,Zisk!$D$10&gt;=2027),"x","")</f>
        <v/>
      </c>
      <c r="AI1007" s="28" t="str">
        <f>IF(AND($D1007&lt;=2027,Zisk!$D$10&gt;=2027),"(","")</f>
        <v/>
      </c>
      <c r="AJ1007" s="28" t="str">
        <f>IF(AND($D1007&lt;=2027,Zisk!$D$10&gt;=2027),"1","")</f>
        <v/>
      </c>
      <c r="AK1007" s="28" t="str">
        <f>IF(AND($D1007&lt;=2027,Zisk!$D$10&gt;=2027),"+","")</f>
        <v/>
      </c>
      <c r="AL1007" s="30" t="str">
        <f>IF(AND($D1007&lt;=2027,Zisk!$D$10&gt;=2027),VstupniParametry_SKRYT!$D$11,"")</f>
        <v/>
      </c>
      <c r="AM1007" s="28" t="str">
        <f>IF(AND($D1007&lt;=2027,Zisk!$D$10&gt;=2027),")","")</f>
        <v/>
      </c>
      <c r="AN1007" s="31" t="str">
        <f>IF(AND(D1007&lt;2027,2027&lt;=Zisk!$D$10),1,IF(D1007=2027,0,""))</f>
        <v/>
      </c>
      <c r="AO1007" s="32" t="str">
        <f>IF(AND($D1007&lt;=2027,Zisk!$D$10&gt;=2028),"x","")</f>
        <v/>
      </c>
      <c r="AP1007" s="28" t="str">
        <f>IF(AND($D1007&lt;=2028,Zisk!$D$10&gt;=2028),"(","")</f>
        <v/>
      </c>
      <c r="AQ1007" s="28" t="str">
        <f>IF(AND($D1007&lt;=2028,Zisk!$D$10&gt;=2028),"1","")</f>
        <v/>
      </c>
      <c r="AR1007" s="28" t="str">
        <f>IF(AND($D1007&lt;=2028,Zisk!$D$10&gt;=2028),"+","")</f>
        <v/>
      </c>
      <c r="AS1007" s="30" t="str">
        <f>IF(AND($D1007&lt;=2028,Zisk!$D$10&gt;=2028),VstupniParametry_SKRYT!$D$12,"")</f>
        <v/>
      </c>
      <c r="AT1007" s="28" t="str">
        <f>IF(AND($D1007&lt;=2028,Zisk!$D$10&gt;=2028),")","")</f>
        <v/>
      </c>
      <c r="AU1007" s="31" t="str">
        <f>IF(AND(D1007&lt;2028,2028&lt;=Zisk!$D$10),1,IF(D1007=2028,0,""))</f>
        <v/>
      </c>
      <c r="AV1007" s="32" t="str">
        <f>IF(AND($D1007&lt;=2028,Zisk!$D$10&gt;=2029),"x","")</f>
        <v/>
      </c>
      <c r="AW1007" s="28" t="str">
        <f>IF(AND($D1007&lt;=2029,Zisk!$D$10&gt;=2029),"(","")</f>
        <v/>
      </c>
      <c r="AX1007" s="28" t="str">
        <f>IF(AND($D1007&lt;=2029,Zisk!$D$10&gt;=2029),"1","")</f>
        <v/>
      </c>
      <c r="AY1007" s="28" t="str">
        <f>IF(AND($D1007&lt;=2029,Zisk!$D$10&gt;=2029),"+","")</f>
        <v/>
      </c>
      <c r="AZ1007" s="30" t="str">
        <f>IF(AND($D1007&lt;=2029,Zisk!$D$10&gt;=2029),VstupniParametry_SKRYT!$D$13,"")</f>
        <v/>
      </c>
      <c r="BA1007" s="28" t="str">
        <f>IF(AND($D1007&lt;=2029,Zisk!$D$10&gt;=2029),")","")</f>
        <v/>
      </c>
      <c r="BB1007" s="31" t="str">
        <f>IF(AND(D1007&lt;2029,2029&lt;=Zisk!$D$10),1,IF(D1007=2029,0,""))</f>
        <v/>
      </c>
      <c r="BC1007" s="32" t="str">
        <f>IF(AND($D1007&lt;=2029,Zisk!$D$10&gt;=2030),"x","")</f>
        <v/>
      </c>
      <c r="BD1007" s="28" t="str">
        <f>IF(AND($D1007&lt;=2030,Zisk!$D$10&gt;=2030),"(","")</f>
        <v/>
      </c>
      <c r="BE1007" s="28" t="str">
        <f>IF(AND($D1007&lt;=2030,Zisk!$D$10&gt;=2030),"1","")</f>
        <v/>
      </c>
      <c r="BF1007" s="28" t="str">
        <f>IF(AND($D1007&lt;=2030,Zisk!$D$10&gt;=2030),"+","")</f>
        <v/>
      </c>
      <c r="BG1007" s="30" t="str">
        <f>IF(AND($D1007&lt;=2030,Zisk!$D$10&gt;=2030),VstupniParametry_SKRYT!$D$14,"")</f>
        <v/>
      </c>
      <c r="BH1007" s="28" t="str">
        <f>IF(AND($D1007&lt;=2030,Zisk!$D$10&gt;=2030),")","")</f>
        <v/>
      </c>
      <c r="BI1007" s="31" t="str">
        <f>IF(AND(D1007&lt;2030,2030&lt;=Zisk!$D$10),1,IF(D1007=2030,0,""))</f>
        <v/>
      </c>
      <c r="BJ1007" s="33" t="s">
        <v>32</v>
      </c>
      <c r="BK1007" s="30">
        <f t="shared" si="484"/>
        <v>1</v>
      </c>
      <c r="BL1007" s="28" t="str">
        <f t="shared" si="485"/>
        <v>x</v>
      </c>
      <c r="BM1007" s="34">
        <f t="shared" si="486"/>
        <v>1</v>
      </c>
      <c r="BN1007" s="30" t="str">
        <f t="shared" si="487"/>
        <v>x</v>
      </c>
      <c r="BO1007" s="34">
        <f t="shared" si="472"/>
        <v>1.018</v>
      </c>
      <c r="BP1007" s="34" t="str">
        <f t="shared" si="473"/>
        <v/>
      </c>
      <c r="BQ1007" s="34" t="str">
        <f t="shared" si="474"/>
        <v/>
      </c>
      <c r="BR1007" s="34" t="str">
        <f t="shared" si="475"/>
        <v/>
      </c>
      <c r="BS1007" s="34" t="str">
        <f t="shared" si="476"/>
        <v/>
      </c>
      <c r="BT1007" s="34" t="str">
        <f t="shared" si="477"/>
        <v/>
      </c>
      <c r="BU1007" s="34" t="str">
        <f t="shared" si="478"/>
        <v/>
      </c>
      <c r="BV1007" s="34" t="str">
        <f t="shared" si="479"/>
        <v/>
      </c>
      <c r="BW1007" s="34" t="str">
        <f t="shared" si="480"/>
        <v/>
      </c>
      <c r="BX1007" s="34" t="str">
        <f t="shared" si="481"/>
        <v/>
      </c>
      <c r="BY1007" s="34" t="str">
        <f t="shared" si="482"/>
        <v/>
      </c>
      <c r="BZ1007" s="33" t="s">
        <v>32</v>
      </c>
      <c r="CA1007" s="34">
        <f t="shared" si="483"/>
        <v>1.018</v>
      </c>
      <c r="CB1007" s="28"/>
      <c r="CC1007" s="29">
        <f>IF(D1007&gt;Zisk!$D$10,"",E1007*CA1007)</f>
        <v>0</v>
      </c>
    </row>
    <row r="1008" spans="2:81" x14ac:dyDescent="0.2">
      <c r="B1008" s="35" t="str">
        <f>Zisk!B1019</f>
        <v/>
      </c>
      <c r="C1008" s="35">
        <f>Zisk!C1019</f>
        <v>0</v>
      </c>
      <c r="D1008" s="35">
        <f>Zisk!E1019</f>
        <v>0</v>
      </c>
      <c r="E1008" s="36">
        <f>Zisk!D1019</f>
        <v>0</v>
      </c>
      <c r="F1008" s="36"/>
      <c r="G1008" s="35" t="str">
        <f t="shared" si="458"/>
        <v>(</v>
      </c>
      <c r="H1008" s="35" t="str">
        <f t="shared" si="459"/>
        <v>1</v>
      </c>
      <c r="I1008" s="35" t="str">
        <f t="shared" si="460"/>
        <v>+</v>
      </c>
      <c r="J1008" s="37">
        <f>IF($D1008&lt;=2021,VstupniParametry_SKRYT!$D$5,"")</f>
        <v>0.02</v>
      </c>
      <c r="K1008" s="35" t="str">
        <f t="shared" si="461"/>
        <v>)</v>
      </c>
      <c r="L1008" s="38">
        <f>IF($D1008&lt;=2021,COUNTIF(Vypocet_SKRYT!T1005:AS1005,"&gt;=1"),"")</f>
        <v>0</v>
      </c>
      <c r="M1008" s="39" t="str">
        <f t="shared" si="462"/>
        <v>x</v>
      </c>
      <c r="N1008" s="35" t="str">
        <f t="shared" si="463"/>
        <v>(</v>
      </c>
      <c r="O1008" s="35" t="str">
        <f t="shared" si="464"/>
        <v>1</v>
      </c>
      <c r="P1008" s="35" t="str">
        <f t="shared" si="465"/>
        <v>+</v>
      </c>
      <c r="Q1008" s="37">
        <f>IF($D1008&lt;=2024,VstupniParametry_SKRYT!$D$6,"")</f>
        <v>0.06</v>
      </c>
      <c r="R1008" s="35" t="str">
        <f t="shared" si="466"/>
        <v>)</v>
      </c>
      <c r="S1008" s="38">
        <f>IF($D1008&lt;=2024,COUNTIFS(Vypocet_SKRYT!AT1005:AV1005,"&gt;=1"),"")</f>
        <v>0</v>
      </c>
      <c r="T1008" s="39" t="str">
        <f t="shared" si="467"/>
        <v>x</v>
      </c>
      <c r="U1008" s="35" t="str">
        <f t="shared" si="468"/>
        <v>(</v>
      </c>
      <c r="V1008" s="35" t="str">
        <f t="shared" si="469"/>
        <v>1</v>
      </c>
      <c r="W1008" s="35" t="str">
        <f t="shared" si="470"/>
        <v>+</v>
      </c>
      <c r="X1008" s="37">
        <f>IF($D1008&lt;=2025,VstupniParametry_SKRYT!$D$9,"")</f>
        <v>1.7999999999999999E-2</v>
      </c>
      <c r="Y1008" s="35" t="str">
        <f t="shared" si="471"/>
        <v>)</v>
      </c>
      <c r="Z1008" s="38">
        <f>IF(AND(D1008&lt;2025,2025&lt;=Zisk!$D$10),1,IF(D1008=2025,0,""))</f>
        <v>1</v>
      </c>
      <c r="AA1008" s="39" t="str">
        <f>IF(AND($D1008&lt;=2025,Zisk!$D$10&gt;=2026),"x","")</f>
        <v/>
      </c>
      <c r="AB1008" s="35" t="str">
        <f>IF(AND($D1008&lt;=2026,Zisk!$D$10&gt;=2026),"(","")</f>
        <v/>
      </c>
      <c r="AC1008" s="35" t="str">
        <f>IF(AND($D1008&lt;=2026,Zisk!$D$10&gt;=2026),"1","")</f>
        <v/>
      </c>
      <c r="AD1008" s="35" t="str">
        <f>IF(AND($D1008&lt;=2026,Zisk!$D$10&gt;=2026),"+","")</f>
        <v/>
      </c>
      <c r="AE1008" s="37" t="str">
        <f>IF(AND($D1008&lt;=2026,Zisk!$D$10&gt;=2026),VstupniParametry_SKRYT!$D$10,"")</f>
        <v/>
      </c>
      <c r="AF1008" s="35" t="str">
        <f>IF(AND($D1008&lt;=2026,Zisk!$D$10&gt;=2026),")","")</f>
        <v/>
      </c>
      <c r="AG1008" s="38" t="str">
        <f>IF(AND(D1008&lt;2026,2026&lt;=Zisk!$D$10),1,IF(D1008=2026,0,""))</f>
        <v/>
      </c>
      <c r="AH1008" s="39" t="str">
        <f>IF(AND($D1008&lt;=2026,Zisk!$D$10&gt;=2027),"x","")</f>
        <v/>
      </c>
      <c r="AI1008" s="35" t="str">
        <f>IF(AND($D1008&lt;=2027,Zisk!$D$10&gt;=2027),"(","")</f>
        <v/>
      </c>
      <c r="AJ1008" s="35" t="str">
        <f>IF(AND($D1008&lt;=2027,Zisk!$D$10&gt;=2027),"1","")</f>
        <v/>
      </c>
      <c r="AK1008" s="35" t="str">
        <f>IF(AND($D1008&lt;=2027,Zisk!$D$10&gt;=2027),"+","")</f>
        <v/>
      </c>
      <c r="AL1008" s="37" t="str">
        <f>IF(AND($D1008&lt;=2027,Zisk!$D$10&gt;=2027),VstupniParametry_SKRYT!$D$11,"")</f>
        <v/>
      </c>
      <c r="AM1008" s="35" t="str">
        <f>IF(AND($D1008&lt;=2027,Zisk!$D$10&gt;=2027),")","")</f>
        <v/>
      </c>
      <c r="AN1008" s="38" t="str">
        <f>IF(AND(D1008&lt;2027,2027&lt;=Zisk!$D$10),1,IF(D1008=2027,0,""))</f>
        <v/>
      </c>
      <c r="AO1008" s="39" t="str">
        <f>IF(AND($D1008&lt;=2027,Zisk!$D$10&gt;=2028),"x","")</f>
        <v/>
      </c>
      <c r="AP1008" s="35" t="str">
        <f>IF(AND($D1008&lt;=2028,Zisk!$D$10&gt;=2028),"(","")</f>
        <v/>
      </c>
      <c r="AQ1008" s="35" t="str">
        <f>IF(AND($D1008&lt;=2028,Zisk!$D$10&gt;=2028),"1","")</f>
        <v/>
      </c>
      <c r="AR1008" s="35" t="str">
        <f>IF(AND($D1008&lt;=2028,Zisk!$D$10&gt;=2028),"+","")</f>
        <v/>
      </c>
      <c r="AS1008" s="37" t="str">
        <f>IF(AND($D1008&lt;=2028,Zisk!$D$10&gt;=2028),VstupniParametry_SKRYT!$D$12,"")</f>
        <v/>
      </c>
      <c r="AT1008" s="35" t="str">
        <f>IF(AND($D1008&lt;=2028,Zisk!$D$10&gt;=2028),")","")</f>
        <v/>
      </c>
      <c r="AU1008" s="38" t="str">
        <f>IF(AND(D1008&lt;2028,2028&lt;=Zisk!$D$10),1,IF(D1008=2028,0,""))</f>
        <v/>
      </c>
      <c r="AV1008" s="39" t="str">
        <f>IF(AND($D1008&lt;=2028,Zisk!$D$10&gt;=2029),"x","")</f>
        <v/>
      </c>
      <c r="AW1008" s="35" t="str">
        <f>IF(AND($D1008&lt;=2029,Zisk!$D$10&gt;=2029),"(","")</f>
        <v/>
      </c>
      <c r="AX1008" s="35" t="str">
        <f>IF(AND($D1008&lt;=2029,Zisk!$D$10&gt;=2029),"1","")</f>
        <v/>
      </c>
      <c r="AY1008" s="35" t="str">
        <f>IF(AND($D1008&lt;=2029,Zisk!$D$10&gt;=2029),"+","")</f>
        <v/>
      </c>
      <c r="AZ1008" s="37" t="str">
        <f>IF(AND($D1008&lt;=2029,Zisk!$D$10&gt;=2029),VstupniParametry_SKRYT!$D$13,"")</f>
        <v/>
      </c>
      <c r="BA1008" s="35" t="str">
        <f>IF(AND($D1008&lt;=2029,Zisk!$D$10&gt;=2029),")","")</f>
        <v/>
      </c>
      <c r="BB1008" s="38" t="str">
        <f>IF(AND(D1008&lt;2029,2029&lt;=Zisk!$D$10),1,IF(D1008=2029,0,""))</f>
        <v/>
      </c>
      <c r="BC1008" s="39" t="str">
        <f>IF(AND($D1008&lt;=2029,Zisk!$D$10&gt;=2030),"x","")</f>
        <v/>
      </c>
      <c r="BD1008" s="35" t="str">
        <f>IF(AND($D1008&lt;=2030,Zisk!$D$10&gt;=2030),"(","")</f>
        <v/>
      </c>
      <c r="BE1008" s="35" t="str">
        <f>IF(AND($D1008&lt;=2030,Zisk!$D$10&gt;=2030),"1","")</f>
        <v/>
      </c>
      <c r="BF1008" s="35" t="str">
        <f>IF(AND($D1008&lt;=2030,Zisk!$D$10&gt;=2030),"+","")</f>
        <v/>
      </c>
      <c r="BG1008" s="37" t="str">
        <f>IF(AND($D1008&lt;=2030,Zisk!$D$10&gt;=2030),VstupniParametry_SKRYT!$D$14,"")</f>
        <v/>
      </c>
      <c r="BH1008" s="35" t="str">
        <f>IF(AND($D1008&lt;=2030,Zisk!$D$10&gt;=2030),")","")</f>
        <v/>
      </c>
      <c r="BI1008" s="38" t="str">
        <f>IF(AND(D1008&lt;2030,2030&lt;=Zisk!$D$10),1,IF(D1008=2030,0,""))</f>
        <v/>
      </c>
      <c r="BJ1008" s="40" t="s">
        <v>32</v>
      </c>
      <c r="BK1008" s="37">
        <f t="shared" si="484"/>
        <v>1</v>
      </c>
      <c r="BL1008" s="35" t="str">
        <f t="shared" si="485"/>
        <v>x</v>
      </c>
      <c r="BM1008" s="41">
        <f t="shared" si="486"/>
        <v>1</v>
      </c>
      <c r="BN1008" s="37" t="str">
        <f t="shared" si="487"/>
        <v>x</v>
      </c>
      <c r="BO1008" s="41">
        <f t="shared" si="472"/>
        <v>1.018</v>
      </c>
      <c r="BP1008" s="41" t="str">
        <f t="shared" si="473"/>
        <v/>
      </c>
      <c r="BQ1008" s="41" t="str">
        <f t="shared" si="474"/>
        <v/>
      </c>
      <c r="BR1008" s="41" t="str">
        <f t="shared" si="475"/>
        <v/>
      </c>
      <c r="BS1008" s="41" t="str">
        <f t="shared" si="476"/>
        <v/>
      </c>
      <c r="BT1008" s="41" t="str">
        <f t="shared" si="477"/>
        <v/>
      </c>
      <c r="BU1008" s="41" t="str">
        <f t="shared" si="478"/>
        <v/>
      </c>
      <c r="BV1008" s="41" t="str">
        <f t="shared" si="479"/>
        <v/>
      </c>
      <c r="BW1008" s="41" t="str">
        <f t="shared" si="480"/>
        <v/>
      </c>
      <c r="BX1008" s="41" t="str">
        <f t="shared" si="481"/>
        <v/>
      </c>
      <c r="BY1008" s="41" t="str">
        <f t="shared" si="482"/>
        <v/>
      </c>
      <c r="BZ1008" s="40" t="s">
        <v>32</v>
      </c>
      <c r="CA1008" s="41">
        <f t="shared" si="483"/>
        <v>1.018</v>
      </c>
      <c r="CB1008" s="35"/>
      <c r="CC1008" s="36">
        <f>IF(D1008&gt;Zisk!$D$10,"",E1008*CA1008)</f>
        <v>0</v>
      </c>
    </row>
    <row r="1009" spans="2:81" x14ac:dyDescent="0.2">
      <c r="B1009" s="28" t="str">
        <f>Zisk!B1020</f>
        <v/>
      </c>
      <c r="C1009" s="28">
        <f>Zisk!C1020</f>
        <v>0</v>
      </c>
      <c r="D1009" s="28">
        <f>Zisk!E1020</f>
        <v>0</v>
      </c>
      <c r="E1009" s="29">
        <f>Zisk!D1020</f>
        <v>0</v>
      </c>
      <c r="F1009" s="29"/>
      <c r="G1009" s="28" t="str">
        <f t="shared" si="458"/>
        <v>(</v>
      </c>
      <c r="H1009" s="28" t="str">
        <f t="shared" si="459"/>
        <v>1</v>
      </c>
      <c r="I1009" s="28" t="str">
        <f t="shared" si="460"/>
        <v>+</v>
      </c>
      <c r="J1009" s="30">
        <f>IF($D1009&lt;=2021,VstupniParametry_SKRYT!$D$5,"")</f>
        <v>0.02</v>
      </c>
      <c r="K1009" s="28" t="str">
        <f t="shared" si="461"/>
        <v>)</v>
      </c>
      <c r="L1009" s="31">
        <f>IF($D1009&lt;=2021,COUNTIF(Vypocet_SKRYT!T1006:AS1006,"&gt;=1"),"")</f>
        <v>0</v>
      </c>
      <c r="M1009" s="32" t="str">
        <f t="shared" si="462"/>
        <v>x</v>
      </c>
      <c r="N1009" s="28" t="str">
        <f t="shared" si="463"/>
        <v>(</v>
      </c>
      <c r="O1009" s="28" t="str">
        <f t="shared" si="464"/>
        <v>1</v>
      </c>
      <c r="P1009" s="28" t="str">
        <f t="shared" si="465"/>
        <v>+</v>
      </c>
      <c r="Q1009" s="30">
        <f>IF($D1009&lt;=2024,VstupniParametry_SKRYT!$D$6,"")</f>
        <v>0.06</v>
      </c>
      <c r="R1009" s="28" t="str">
        <f t="shared" si="466"/>
        <v>)</v>
      </c>
      <c r="S1009" s="31">
        <f>IF($D1009&lt;=2024,COUNTIFS(Vypocet_SKRYT!AT1006:AV1006,"&gt;=1"),"")</f>
        <v>0</v>
      </c>
      <c r="T1009" s="32" t="str">
        <f t="shared" si="467"/>
        <v>x</v>
      </c>
      <c r="U1009" s="28" t="str">
        <f t="shared" si="468"/>
        <v>(</v>
      </c>
      <c r="V1009" s="28" t="str">
        <f t="shared" si="469"/>
        <v>1</v>
      </c>
      <c r="W1009" s="28" t="str">
        <f t="shared" si="470"/>
        <v>+</v>
      </c>
      <c r="X1009" s="30">
        <f>IF($D1009&lt;=2025,VstupniParametry_SKRYT!$D$9,"")</f>
        <v>1.7999999999999999E-2</v>
      </c>
      <c r="Y1009" s="28" t="str">
        <f t="shared" si="471"/>
        <v>)</v>
      </c>
      <c r="Z1009" s="31">
        <f>IF(AND(D1009&lt;2025,2025&lt;=Zisk!$D$10),1,IF(D1009=2025,0,""))</f>
        <v>1</v>
      </c>
      <c r="AA1009" s="32" t="str">
        <f>IF(AND($D1009&lt;=2025,Zisk!$D$10&gt;=2026),"x","")</f>
        <v/>
      </c>
      <c r="AB1009" s="28" t="str">
        <f>IF(AND($D1009&lt;=2026,Zisk!$D$10&gt;=2026),"(","")</f>
        <v/>
      </c>
      <c r="AC1009" s="28" t="str">
        <f>IF(AND($D1009&lt;=2026,Zisk!$D$10&gt;=2026),"1","")</f>
        <v/>
      </c>
      <c r="AD1009" s="28" t="str">
        <f>IF(AND($D1009&lt;=2026,Zisk!$D$10&gt;=2026),"+","")</f>
        <v/>
      </c>
      <c r="AE1009" s="30" t="str">
        <f>IF(AND($D1009&lt;=2026,Zisk!$D$10&gt;=2026),VstupniParametry_SKRYT!$D$10,"")</f>
        <v/>
      </c>
      <c r="AF1009" s="28" t="str">
        <f>IF(AND($D1009&lt;=2026,Zisk!$D$10&gt;=2026),")","")</f>
        <v/>
      </c>
      <c r="AG1009" s="31" t="str">
        <f>IF(AND(D1009&lt;2026,2026&lt;=Zisk!$D$10),1,IF(D1009=2026,0,""))</f>
        <v/>
      </c>
      <c r="AH1009" s="32" t="str">
        <f>IF(AND($D1009&lt;=2026,Zisk!$D$10&gt;=2027),"x","")</f>
        <v/>
      </c>
      <c r="AI1009" s="28" t="str">
        <f>IF(AND($D1009&lt;=2027,Zisk!$D$10&gt;=2027),"(","")</f>
        <v/>
      </c>
      <c r="AJ1009" s="28" t="str">
        <f>IF(AND($D1009&lt;=2027,Zisk!$D$10&gt;=2027),"1","")</f>
        <v/>
      </c>
      <c r="AK1009" s="28" t="str">
        <f>IF(AND($D1009&lt;=2027,Zisk!$D$10&gt;=2027),"+","")</f>
        <v/>
      </c>
      <c r="AL1009" s="30" t="str">
        <f>IF(AND($D1009&lt;=2027,Zisk!$D$10&gt;=2027),VstupniParametry_SKRYT!$D$11,"")</f>
        <v/>
      </c>
      <c r="AM1009" s="28" t="str">
        <f>IF(AND($D1009&lt;=2027,Zisk!$D$10&gt;=2027),")","")</f>
        <v/>
      </c>
      <c r="AN1009" s="31" t="str">
        <f>IF(AND(D1009&lt;2027,2027&lt;=Zisk!$D$10),1,IF(D1009=2027,0,""))</f>
        <v/>
      </c>
      <c r="AO1009" s="32" t="str">
        <f>IF(AND($D1009&lt;=2027,Zisk!$D$10&gt;=2028),"x","")</f>
        <v/>
      </c>
      <c r="AP1009" s="28" t="str">
        <f>IF(AND($D1009&lt;=2028,Zisk!$D$10&gt;=2028),"(","")</f>
        <v/>
      </c>
      <c r="AQ1009" s="28" t="str">
        <f>IF(AND($D1009&lt;=2028,Zisk!$D$10&gt;=2028),"1","")</f>
        <v/>
      </c>
      <c r="AR1009" s="28" t="str">
        <f>IF(AND($D1009&lt;=2028,Zisk!$D$10&gt;=2028),"+","")</f>
        <v/>
      </c>
      <c r="AS1009" s="30" t="str">
        <f>IF(AND($D1009&lt;=2028,Zisk!$D$10&gt;=2028),VstupniParametry_SKRYT!$D$12,"")</f>
        <v/>
      </c>
      <c r="AT1009" s="28" t="str">
        <f>IF(AND($D1009&lt;=2028,Zisk!$D$10&gt;=2028),")","")</f>
        <v/>
      </c>
      <c r="AU1009" s="31" t="str">
        <f>IF(AND(D1009&lt;2028,2028&lt;=Zisk!$D$10),1,IF(D1009=2028,0,""))</f>
        <v/>
      </c>
      <c r="AV1009" s="32" t="str">
        <f>IF(AND($D1009&lt;=2028,Zisk!$D$10&gt;=2029),"x","")</f>
        <v/>
      </c>
      <c r="AW1009" s="28" t="str">
        <f>IF(AND($D1009&lt;=2029,Zisk!$D$10&gt;=2029),"(","")</f>
        <v/>
      </c>
      <c r="AX1009" s="28" t="str">
        <f>IF(AND($D1009&lt;=2029,Zisk!$D$10&gt;=2029),"1","")</f>
        <v/>
      </c>
      <c r="AY1009" s="28" t="str">
        <f>IF(AND($D1009&lt;=2029,Zisk!$D$10&gt;=2029),"+","")</f>
        <v/>
      </c>
      <c r="AZ1009" s="30" t="str">
        <f>IF(AND($D1009&lt;=2029,Zisk!$D$10&gt;=2029),VstupniParametry_SKRYT!$D$13,"")</f>
        <v/>
      </c>
      <c r="BA1009" s="28" t="str">
        <f>IF(AND($D1009&lt;=2029,Zisk!$D$10&gt;=2029),")","")</f>
        <v/>
      </c>
      <c r="BB1009" s="31" t="str">
        <f>IF(AND(D1009&lt;2029,2029&lt;=Zisk!$D$10),1,IF(D1009=2029,0,""))</f>
        <v/>
      </c>
      <c r="BC1009" s="32" t="str">
        <f>IF(AND($D1009&lt;=2029,Zisk!$D$10&gt;=2030),"x","")</f>
        <v/>
      </c>
      <c r="BD1009" s="28" t="str">
        <f>IF(AND($D1009&lt;=2030,Zisk!$D$10&gt;=2030),"(","")</f>
        <v/>
      </c>
      <c r="BE1009" s="28" t="str">
        <f>IF(AND($D1009&lt;=2030,Zisk!$D$10&gt;=2030),"1","")</f>
        <v/>
      </c>
      <c r="BF1009" s="28" t="str">
        <f>IF(AND($D1009&lt;=2030,Zisk!$D$10&gt;=2030),"+","")</f>
        <v/>
      </c>
      <c r="BG1009" s="30" t="str">
        <f>IF(AND($D1009&lt;=2030,Zisk!$D$10&gt;=2030),VstupniParametry_SKRYT!$D$14,"")</f>
        <v/>
      </c>
      <c r="BH1009" s="28" t="str">
        <f>IF(AND($D1009&lt;=2030,Zisk!$D$10&gt;=2030),")","")</f>
        <v/>
      </c>
      <c r="BI1009" s="31" t="str">
        <f>IF(AND(D1009&lt;2030,2030&lt;=Zisk!$D$10),1,IF(D1009=2030,0,""))</f>
        <v/>
      </c>
      <c r="BJ1009" s="33" t="s">
        <v>32</v>
      </c>
      <c r="BK1009" s="30">
        <f t="shared" si="484"/>
        <v>1</v>
      </c>
      <c r="BL1009" s="28" t="str">
        <f t="shared" si="485"/>
        <v>x</v>
      </c>
      <c r="BM1009" s="34">
        <f t="shared" si="486"/>
        <v>1</v>
      </c>
      <c r="BN1009" s="30" t="str">
        <f t="shared" si="487"/>
        <v>x</v>
      </c>
      <c r="BO1009" s="34">
        <f t="shared" si="472"/>
        <v>1.018</v>
      </c>
      <c r="BP1009" s="34" t="str">
        <f t="shared" si="473"/>
        <v/>
      </c>
      <c r="BQ1009" s="34" t="str">
        <f t="shared" si="474"/>
        <v/>
      </c>
      <c r="BR1009" s="34" t="str">
        <f t="shared" si="475"/>
        <v/>
      </c>
      <c r="BS1009" s="34" t="str">
        <f t="shared" si="476"/>
        <v/>
      </c>
      <c r="BT1009" s="34" t="str">
        <f t="shared" si="477"/>
        <v/>
      </c>
      <c r="BU1009" s="34" t="str">
        <f t="shared" si="478"/>
        <v/>
      </c>
      <c r="BV1009" s="34" t="str">
        <f t="shared" si="479"/>
        <v/>
      </c>
      <c r="BW1009" s="34" t="str">
        <f t="shared" si="480"/>
        <v/>
      </c>
      <c r="BX1009" s="34" t="str">
        <f t="shared" si="481"/>
        <v/>
      </c>
      <c r="BY1009" s="34" t="str">
        <f t="shared" si="482"/>
        <v/>
      </c>
      <c r="BZ1009" s="33" t="s">
        <v>32</v>
      </c>
      <c r="CA1009" s="34">
        <f t="shared" si="483"/>
        <v>1.018</v>
      </c>
      <c r="CB1009" s="28"/>
      <c r="CC1009" s="29">
        <f>IF(D1009&gt;Zisk!$D$10,"",E1009*CA1009)</f>
        <v>0</v>
      </c>
    </row>
    <row r="1010" spans="2:81" x14ac:dyDescent="0.2">
      <c r="B1010" s="35" t="str">
        <f>Zisk!B1021</f>
        <v/>
      </c>
      <c r="C1010" s="35">
        <f>Zisk!C1021</f>
        <v>0</v>
      </c>
      <c r="D1010" s="35">
        <f>Zisk!E1021</f>
        <v>0</v>
      </c>
      <c r="E1010" s="36">
        <f>Zisk!D1021</f>
        <v>0</v>
      </c>
      <c r="F1010" s="36"/>
      <c r="G1010" s="35" t="str">
        <f t="shared" si="458"/>
        <v>(</v>
      </c>
      <c r="H1010" s="35" t="str">
        <f t="shared" si="459"/>
        <v>1</v>
      </c>
      <c r="I1010" s="35" t="str">
        <f t="shared" si="460"/>
        <v>+</v>
      </c>
      <c r="J1010" s="37">
        <f>IF($D1010&lt;=2021,VstupniParametry_SKRYT!$D$5,"")</f>
        <v>0.02</v>
      </c>
      <c r="K1010" s="35" t="str">
        <f t="shared" si="461"/>
        <v>)</v>
      </c>
      <c r="L1010" s="38">
        <f>IF($D1010&lt;=2021,COUNTIF(Vypocet_SKRYT!T1007:AS1007,"&gt;=1"),"")</f>
        <v>0</v>
      </c>
      <c r="M1010" s="39" t="str">
        <f t="shared" si="462"/>
        <v>x</v>
      </c>
      <c r="N1010" s="35" t="str">
        <f t="shared" si="463"/>
        <v>(</v>
      </c>
      <c r="O1010" s="35" t="str">
        <f t="shared" si="464"/>
        <v>1</v>
      </c>
      <c r="P1010" s="35" t="str">
        <f t="shared" si="465"/>
        <v>+</v>
      </c>
      <c r="Q1010" s="37">
        <f>IF($D1010&lt;=2024,VstupniParametry_SKRYT!$D$6,"")</f>
        <v>0.06</v>
      </c>
      <c r="R1010" s="35" t="str">
        <f t="shared" si="466"/>
        <v>)</v>
      </c>
      <c r="S1010" s="38">
        <f>IF($D1010&lt;=2024,COUNTIFS(Vypocet_SKRYT!AT1007:AV1007,"&gt;=1"),"")</f>
        <v>0</v>
      </c>
      <c r="T1010" s="39" t="str">
        <f t="shared" si="467"/>
        <v>x</v>
      </c>
      <c r="U1010" s="35" t="str">
        <f t="shared" si="468"/>
        <v>(</v>
      </c>
      <c r="V1010" s="35" t="str">
        <f t="shared" si="469"/>
        <v>1</v>
      </c>
      <c r="W1010" s="35" t="str">
        <f t="shared" si="470"/>
        <v>+</v>
      </c>
      <c r="X1010" s="37">
        <f>IF($D1010&lt;=2025,VstupniParametry_SKRYT!$D$9,"")</f>
        <v>1.7999999999999999E-2</v>
      </c>
      <c r="Y1010" s="35" t="str">
        <f t="shared" si="471"/>
        <v>)</v>
      </c>
      <c r="Z1010" s="38">
        <f>IF(AND(D1010&lt;2025,2025&lt;=Zisk!$D$10),1,IF(D1010=2025,0,""))</f>
        <v>1</v>
      </c>
      <c r="AA1010" s="39" t="str">
        <f>IF(AND($D1010&lt;=2025,Zisk!$D$10&gt;=2026),"x","")</f>
        <v/>
      </c>
      <c r="AB1010" s="35" t="str">
        <f>IF(AND($D1010&lt;=2026,Zisk!$D$10&gt;=2026),"(","")</f>
        <v/>
      </c>
      <c r="AC1010" s="35" t="str">
        <f>IF(AND($D1010&lt;=2026,Zisk!$D$10&gt;=2026),"1","")</f>
        <v/>
      </c>
      <c r="AD1010" s="35" t="str">
        <f>IF(AND($D1010&lt;=2026,Zisk!$D$10&gt;=2026),"+","")</f>
        <v/>
      </c>
      <c r="AE1010" s="37" t="str">
        <f>IF(AND($D1010&lt;=2026,Zisk!$D$10&gt;=2026),VstupniParametry_SKRYT!$D$10,"")</f>
        <v/>
      </c>
      <c r="AF1010" s="35" t="str">
        <f>IF(AND($D1010&lt;=2026,Zisk!$D$10&gt;=2026),")","")</f>
        <v/>
      </c>
      <c r="AG1010" s="38" t="str">
        <f>IF(AND(D1010&lt;2026,2026&lt;=Zisk!$D$10),1,IF(D1010=2026,0,""))</f>
        <v/>
      </c>
      <c r="AH1010" s="39" t="str">
        <f>IF(AND($D1010&lt;=2026,Zisk!$D$10&gt;=2027),"x","")</f>
        <v/>
      </c>
      <c r="AI1010" s="35" t="str">
        <f>IF(AND($D1010&lt;=2027,Zisk!$D$10&gt;=2027),"(","")</f>
        <v/>
      </c>
      <c r="AJ1010" s="35" t="str">
        <f>IF(AND($D1010&lt;=2027,Zisk!$D$10&gt;=2027),"1","")</f>
        <v/>
      </c>
      <c r="AK1010" s="35" t="str">
        <f>IF(AND($D1010&lt;=2027,Zisk!$D$10&gt;=2027),"+","")</f>
        <v/>
      </c>
      <c r="AL1010" s="37" t="str">
        <f>IF(AND($D1010&lt;=2027,Zisk!$D$10&gt;=2027),VstupniParametry_SKRYT!$D$11,"")</f>
        <v/>
      </c>
      <c r="AM1010" s="35" t="str">
        <f>IF(AND($D1010&lt;=2027,Zisk!$D$10&gt;=2027),")","")</f>
        <v/>
      </c>
      <c r="AN1010" s="38" t="str">
        <f>IF(AND(D1010&lt;2027,2027&lt;=Zisk!$D$10),1,IF(D1010=2027,0,""))</f>
        <v/>
      </c>
      <c r="AO1010" s="39" t="str">
        <f>IF(AND($D1010&lt;=2027,Zisk!$D$10&gt;=2028),"x","")</f>
        <v/>
      </c>
      <c r="AP1010" s="35" t="str">
        <f>IF(AND($D1010&lt;=2028,Zisk!$D$10&gt;=2028),"(","")</f>
        <v/>
      </c>
      <c r="AQ1010" s="35" t="str">
        <f>IF(AND($D1010&lt;=2028,Zisk!$D$10&gt;=2028),"1","")</f>
        <v/>
      </c>
      <c r="AR1010" s="35" t="str">
        <f>IF(AND($D1010&lt;=2028,Zisk!$D$10&gt;=2028),"+","")</f>
        <v/>
      </c>
      <c r="AS1010" s="37" t="str">
        <f>IF(AND($D1010&lt;=2028,Zisk!$D$10&gt;=2028),VstupniParametry_SKRYT!$D$12,"")</f>
        <v/>
      </c>
      <c r="AT1010" s="35" t="str">
        <f>IF(AND($D1010&lt;=2028,Zisk!$D$10&gt;=2028),")","")</f>
        <v/>
      </c>
      <c r="AU1010" s="38" t="str">
        <f>IF(AND(D1010&lt;2028,2028&lt;=Zisk!$D$10),1,IF(D1010=2028,0,""))</f>
        <v/>
      </c>
      <c r="AV1010" s="39" t="str">
        <f>IF(AND($D1010&lt;=2028,Zisk!$D$10&gt;=2029),"x","")</f>
        <v/>
      </c>
      <c r="AW1010" s="35" t="str">
        <f>IF(AND($D1010&lt;=2029,Zisk!$D$10&gt;=2029),"(","")</f>
        <v/>
      </c>
      <c r="AX1010" s="35" t="str">
        <f>IF(AND($D1010&lt;=2029,Zisk!$D$10&gt;=2029),"1","")</f>
        <v/>
      </c>
      <c r="AY1010" s="35" t="str">
        <f>IF(AND($D1010&lt;=2029,Zisk!$D$10&gt;=2029),"+","")</f>
        <v/>
      </c>
      <c r="AZ1010" s="37" t="str">
        <f>IF(AND($D1010&lt;=2029,Zisk!$D$10&gt;=2029),VstupniParametry_SKRYT!$D$13,"")</f>
        <v/>
      </c>
      <c r="BA1010" s="35" t="str">
        <f>IF(AND($D1010&lt;=2029,Zisk!$D$10&gt;=2029),")","")</f>
        <v/>
      </c>
      <c r="BB1010" s="38" t="str">
        <f>IF(AND(D1010&lt;2029,2029&lt;=Zisk!$D$10),1,IF(D1010=2029,0,""))</f>
        <v/>
      </c>
      <c r="BC1010" s="39" t="str">
        <f>IF(AND($D1010&lt;=2029,Zisk!$D$10&gt;=2030),"x","")</f>
        <v/>
      </c>
      <c r="BD1010" s="35" t="str">
        <f>IF(AND($D1010&lt;=2030,Zisk!$D$10&gt;=2030),"(","")</f>
        <v/>
      </c>
      <c r="BE1010" s="35" t="str">
        <f>IF(AND($D1010&lt;=2030,Zisk!$D$10&gt;=2030),"1","")</f>
        <v/>
      </c>
      <c r="BF1010" s="35" t="str">
        <f>IF(AND($D1010&lt;=2030,Zisk!$D$10&gt;=2030),"+","")</f>
        <v/>
      </c>
      <c r="BG1010" s="37" t="str">
        <f>IF(AND($D1010&lt;=2030,Zisk!$D$10&gt;=2030),VstupniParametry_SKRYT!$D$14,"")</f>
        <v/>
      </c>
      <c r="BH1010" s="35" t="str">
        <f>IF(AND($D1010&lt;=2030,Zisk!$D$10&gt;=2030),")","")</f>
        <v/>
      </c>
      <c r="BI1010" s="38" t="str">
        <f>IF(AND(D1010&lt;2030,2030&lt;=Zisk!$D$10),1,IF(D1010=2030,0,""))</f>
        <v/>
      </c>
      <c r="BJ1010" s="40" t="s">
        <v>32</v>
      </c>
      <c r="BK1010" s="37">
        <f t="shared" si="484"/>
        <v>1</v>
      </c>
      <c r="BL1010" s="35" t="str">
        <f t="shared" si="485"/>
        <v>x</v>
      </c>
      <c r="BM1010" s="41">
        <f t="shared" si="486"/>
        <v>1</v>
      </c>
      <c r="BN1010" s="37" t="str">
        <f t="shared" si="487"/>
        <v>x</v>
      </c>
      <c r="BO1010" s="41">
        <f t="shared" si="472"/>
        <v>1.018</v>
      </c>
      <c r="BP1010" s="41" t="str">
        <f t="shared" si="473"/>
        <v/>
      </c>
      <c r="BQ1010" s="41" t="str">
        <f t="shared" si="474"/>
        <v/>
      </c>
      <c r="BR1010" s="41" t="str">
        <f t="shared" si="475"/>
        <v/>
      </c>
      <c r="BS1010" s="41" t="str">
        <f t="shared" si="476"/>
        <v/>
      </c>
      <c r="BT1010" s="41" t="str">
        <f t="shared" si="477"/>
        <v/>
      </c>
      <c r="BU1010" s="41" t="str">
        <f t="shared" si="478"/>
        <v/>
      </c>
      <c r="BV1010" s="41" t="str">
        <f t="shared" si="479"/>
        <v/>
      </c>
      <c r="BW1010" s="41" t="str">
        <f t="shared" si="480"/>
        <v/>
      </c>
      <c r="BX1010" s="41" t="str">
        <f t="shared" si="481"/>
        <v/>
      </c>
      <c r="BY1010" s="41" t="str">
        <f t="shared" si="482"/>
        <v/>
      </c>
      <c r="BZ1010" s="40" t="s">
        <v>32</v>
      </c>
      <c r="CA1010" s="41">
        <f t="shared" si="483"/>
        <v>1.018</v>
      </c>
      <c r="CB1010" s="35"/>
      <c r="CC1010" s="36">
        <f>IF(D1010&gt;Zisk!$D$10,"",E1010*CA1010)</f>
        <v>0</v>
      </c>
    </row>
    <row r="1011" spans="2:81" x14ac:dyDescent="0.2">
      <c r="B1011" s="28" t="str">
        <f>Zisk!B1022</f>
        <v/>
      </c>
      <c r="C1011" s="28">
        <f>Zisk!C1022</f>
        <v>0</v>
      </c>
      <c r="D1011" s="28">
        <f>Zisk!E1022</f>
        <v>0</v>
      </c>
      <c r="E1011" s="29">
        <f>Zisk!D1022</f>
        <v>0</v>
      </c>
      <c r="F1011" s="29"/>
      <c r="G1011" s="28" t="str">
        <f t="shared" si="458"/>
        <v>(</v>
      </c>
      <c r="H1011" s="28" t="str">
        <f t="shared" si="459"/>
        <v>1</v>
      </c>
      <c r="I1011" s="28" t="str">
        <f t="shared" si="460"/>
        <v>+</v>
      </c>
      <c r="J1011" s="30">
        <f>IF($D1011&lt;=2021,VstupniParametry_SKRYT!$D$5,"")</f>
        <v>0.02</v>
      </c>
      <c r="K1011" s="28" t="str">
        <f t="shared" si="461"/>
        <v>)</v>
      </c>
      <c r="L1011" s="31">
        <f>IF($D1011&lt;=2021,COUNTIF(Vypocet_SKRYT!T1008:AS1008,"&gt;=1"),"")</f>
        <v>0</v>
      </c>
      <c r="M1011" s="32" t="str">
        <f t="shared" si="462"/>
        <v>x</v>
      </c>
      <c r="N1011" s="28" t="str">
        <f t="shared" si="463"/>
        <v>(</v>
      </c>
      <c r="O1011" s="28" t="str">
        <f t="shared" si="464"/>
        <v>1</v>
      </c>
      <c r="P1011" s="28" t="str">
        <f t="shared" si="465"/>
        <v>+</v>
      </c>
      <c r="Q1011" s="30">
        <f>IF($D1011&lt;=2024,VstupniParametry_SKRYT!$D$6,"")</f>
        <v>0.06</v>
      </c>
      <c r="R1011" s="28" t="str">
        <f t="shared" si="466"/>
        <v>)</v>
      </c>
      <c r="S1011" s="31">
        <f>IF($D1011&lt;=2024,COUNTIFS(Vypocet_SKRYT!AT1008:AV1008,"&gt;=1"),"")</f>
        <v>0</v>
      </c>
      <c r="T1011" s="32" t="str">
        <f t="shared" si="467"/>
        <v>x</v>
      </c>
      <c r="U1011" s="28" t="str">
        <f t="shared" si="468"/>
        <v>(</v>
      </c>
      <c r="V1011" s="28" t="str">
        <f t="shared" si="469"/>
        <v>1</v>
      </c>
      <c r="W1011" s="28" t="str">
        <f t="shared" si="470"/>
        <v>+</v>
      </c>
      <c r="X1011" s="30">
        <f>IF($D1011&lt;=2025,VstupniParametry_SKRYT!$D$9,"")</f>
        <v>1.7999999999999999E-2</v>
      </c>
      <c r="Y1011" s="28" t="str">
        <f t="shared" si="471"/>
        <v>)</v>
      </c>
      <c r="Z1011" s="31">
        <f>IF(AND(D1011&lt;2025,2025&lt;=Zisk!$D$10),1,IF(D1011=2025,0,""))</f>
        <v>1</v>
      </c>
      <c r="AA1011" s="32" t="str">
        <f>IF(AND($D1011&lt;=2025,Zisk!$D$10&gt;=2026),"x","")</f>
        <v/>
      </c>
      <c r="AB1011" s="28" t="str">
        <f>IF(AND($D1011&lt;=2026,Zisk!$D$10&gt;=2026),"(","")</f>
        <v/>
      </c>
      <c r="AC1011" s="28" t="str">
        <f>IF(AND($D1011&lt;=2026,Zisk!$D$10&gt;=2026),"1","")</f>
        <v/>
      </c>
      <c r="AD1011" s="28" t="str">
        <f>IF(AND($D1011&lt;=2026,Zisk!$D$10&gt;=2026),"+","")</f>
        <v/>
      </c>
      <c r="AE1011" s="30" t="str">
        <f>IF(AND($D1011&lt;=2026,Zisk!$D$10&gt;=2026),VstupniParametry_SKRYT!$D$10,"")</f>
        <v/>
      </c>
      <c r="AF1011" s="28" t="str">
        <f>IF(AND($D1011&lt;=2026,Zisk!$D$10&gt;=2026),")","")</f>
        <v/>
      </c>
      <c r="AG1011" s="31" t="str">
        <f>IF(AND(D1011&lt;2026,2026&lt;=Zisk!$D$10),1,IF(D1011=2026,0,""))</f>
        <v/>
      </c>
      <c r="AH1011" s="32" t="str">
        <f>IF(AND($D1011&lt;=2026,Zisk!$D$10&gt;=2027),"x","")</f>
        <v/>
      </c>
      <c r="AI1011" s="28" t="str">
        <f>IF(AND($D1011&lt;=2027,Zisk!$D$10&gt;=2027),"(","")</f>
        <v/>
      </c>
      <c r="AJ1011" s="28" t="str">
        <f>IF(AND($D1011&lt;=2027,Zisk!$D$10&gt;=2027),"1","")</f>
        <v/>
      </c>
      <c r="AK1011" s="28" t="str">
        <f>IF(AND($D1011&lt;=2027,Zisk!$D$10&gt;=2027),"+","")</f>
        <v/>
      </c>
      <c r="AL1011" s="30" t="str">
        <f>IF(AND($D1011&lt;=2027,Zisk!$D$10&gt;=2027),VstupniParametry_SKRYT!$D$11,"")</f>
        <v/>
      </c>
      <c r="AM1011" s="28" t="str">
        <f>IF(AND($D1011&lt;=2027,Zisk!$D$10&gt;=2027),")","")</f>
        <v/>
      </c>
      <c r="AN1011" s="31" t="str">
        <f>IF(AND(D1011&lt;2027,2027&lt;=Zisk!$D$10),1,IF(D1011=2027,0,""))</f>
        <v/>
      </c>
      <c r="AO1011" s="32" t="str">
        <f>IF(AND($D1011&lt;=2027,Zisk!$D$10&gt;=2028),"x","")</f>
        <v/>
      </c>
      <c r="AP1011" s="28" t="str">
        <f>IF(AND($D1011&lt;=2028,Zisk!$D$10&gt;=2028),"(","")</f>
        <v/>
      </c>
      <c r="AQ1011" s="28" t="str">
        <f>IF(AND($D1011&lt;=2028,Zisk!$D$10&gt;=2028),"1","")</f>
        <v/>
      </c>
      <c r="AR1011" s="28" t="str">
        <f>IF(AND($D1011&lt;=2028,Zisk!$D$10&gt;=2028),"+","")</f>
        <v/>
      </c>
      <c r="AS1011" s="30" t="str">
        <f>IF(AND($D1011&lt;=2028,Zisk!$D$10&gt;=2028),VstupniParametry_SKRYT!$D$12,"")</f>
        <v/>
      </c>
      <c r="AT1011" s="28" t="str">
        <f>IF(AND($D1011&lt;=2028,Zisk!$D$10&gt;=2028),")","")</f>
        <v/>
      </c>
      <c r="AU1011" s="31" t="str">
        <f>IF(AND(D1011&lt;2028,2028&lt;=Zisk!$D$10),1,IF(D1011=2028,0,""))</f>
        <v/>
      </c>
      <c r="AV1011" s="32" t="str">
        <f>IF(AND($D1011&lt;=2028,Zisk!$D$10&gt;=2029),"x","")</f>
        <v/>
      </c>
      <c r="AW1011" s="28" t="str">
        <f>IF(AND($D1011&lt;=2029,Zisk!$D$10&gt;=2029),"(","")</f>
        <v/>
      </c>
      <c r="AX1011" s="28" t="str">
        <f>IF(AND($D1011&lt;=2029,Zisk!$D$10&gt;=2029),"1","")</f>
        <v/>
      </c>
      <c r="AY1011" s="28" t="str">
        <f>IF(AND($D1011&lt;=2029,Zisk!$D$10&gt;=2029),"+","")</f>
        <v/>
      </c>
      <c r="AZ1011" s="30" t="str">
        <f>IF(AND($D1011&lt;=2029,Zisk!$D$10&gt;=2029),VstupniParametry_SKRYT!$D$13,"")</f>
        <v/>
      </c>
      <c r="BA1011" s="28" t="str">
        <f>IF(AND($D1011&lt;=2029,Zisk!$D$10&gt;=2029),")","")</f>
        <v/>
      </c>
      <c r="BB1011" s="31" t="str">
        <f>IF(AND(D1011&lt;2029,2029&lt;=Zisk!$D$10),1,IF(D1011=2029,0,""))</f>
        <v/>
      </c>
      <c r="BC1011" s="32" t="str">
        <f>IF(AND($D1011&lt;=2029,Zisk!$D$10&gt;=2030),"x","")</f>
        <v/>
      </c>
      <c r="BD1011" s="28" t="str">
        <f>IF(AND($D1011&lt;=2030,Zisk!$D$10&gt;=2030),"(","")</f>
        <v/>
      </c>
      <c r="BE1011" s="28" t="str">
        <f>IF(AND($D1011&lt;=2030,Zisk!$D$10&gt;=2030),"1","")</f>
        <v/>
      </c>
      <c r="BF1011" s="28" t="str">
        <f>IF(AND($D1011&lt;=2030,Zisk!$D$10&gt;=2030),"+","")</f>
        <v/>
      </c>
      <c r="BG1011" s="30" t="str">
        <f>IF(AND($D1011&lt;=2030,Zisk!$D$10&gt;=2030),VstupniParametry_SKRYT!$D$14,"")</f>
        <v/>
      </c>
      <c r="BH1011" s="28" t="str">
        <f>IF(AND($D1011&lt;=2030,Zisk!$D$10&gt;=2030),")","")</f>
        <v/>
      </c>
      <c r="BI1011" s="31" t="str">
        <f>IF(AND(D1011&lt;2030,2030&lt;=Zisk!$D$10),1,IF(D1011=2030,0,""))</f>
        <v/>
      </c>
      <c r="BJ1011" s="33" t="s">
        <v>32</v>
      </c>
      <c r="BK1011" s="30">
        <f t="shared" si="484"/>
        <v>1</v>
      </c>
      <c r="BL1011" s="28" t="str">
        <f t="shared" si="485"/>
        <v>x</v>
      </c>
      <c r="BM1011" s="34">
        <f t="shared" si="486"/>
        <v>1</v>
      </c>
      <c r="BN1011" s="30" t="str">
        <f t="shared" si="487"/>
        <v>x</v>
      </c>
      <c r="BO1011" s="34">
        <f t="shared" si="472"/>
        <v>1.018</v>
      </c>
      <c r="BP1011" s="34" t="str">
        <f t="shared" si="473"/>
        <v/>
      </c>
      <c r="BQ1011" s="34" t="str">
        <f t="shared" si="474"/>
        <v/>
      </c>
      <c r="BR1011" s="34" t="str">
        <f t="shared" si="475"/>
        <v/>
      </c>
      <c r="BS1011" s="34" t="str">
        <f t="shared" si="476"/>
        <v/>
      </c>
      <c r="BT1011" s="34" t="str">
        <f t="shared" si="477"/>
        <v/>
      </c>
      <c r="BU1011" s="34" t="str">
        <f t="shared" si="478"/>
        <v/>
      </c>
      <c r="BV1011" s="34" t="str">
        <f t="shared" si="479"/>
        <v/>
      </c>
      <c r="BW1011" s="34" t="str">
        <f t="shared" si="480"/>
        <v/>
      </c>
      <c r="BX1011" s="34" t="str">
        <f t="shared" si="481"/>
        <v/>
      </c>
      <c r="BY1011" s="34" t="str">
        <f t="shared" si="482"/>
        <v/>
      </c>
      <c r="BZ1011" s="33" t="s">
        <v>32</v>
      </c>
      <c r="CA1011" s="34">
        <f t="shared" si="483"/>
        <v>1.018</v>
      </c>
      <c r="CB1011" s="28"/>
      <c r="CC1011" s="29">
        <f>IF(D1011&gt;Zisk!$D$10,"",E1011*CA1011)</f>
        <v>0</v>
      </c>
    </row>
    <row r="1012" spans="2:81" x14ac:dyDescent="0.2">
      <c r="B1012" s="35" t="str">
        <f>Zisk!B1023</f>
        <v/>
      </c>
      <c r="C1012" s="35">
        <f>Zisk!C1023</f>
        <v>0</v>
      </c>
      <c r="D1012" s="35">
        <f>Zisk!E1023</f>
        <v>0</v>
      </c>
      <c r="E1012" s="36">
        <f>Zisk!D1023</f>
        <v>0</v>
      </c>
      <c r="F1012" s="36"/>
      <c r="G1012" s="35" t="str">
        <f t="shared" si="458"/>
        <v>(</v>
      </c>
      <c r="H1012" s="35" t="str">
        <f t="shared" si="459"/>
        <v>1</v>
      </c>
      <c r="I1012" s="35" t="str">
        <f t="shared" si="460"/>
        <v>+</v>
      </c>
      <c r="J1012" s="37">
        <f>IF($D1012&lt;=2021,VstupniParametry_SKRYT!$D$5,"")</f>
        <v>0.02</v>
      </c>
      <c r="K1012" s="35" t="str">
        <f t="shared" si="461"/>
        <v>)</v>
      </c>
      <c r="L1012" s="38">
        <f>IF($D1012&lt;=2021,COUNTIF(Vypocet_SKRYT!T1009:AS1009,"&gt;=1"),"")</f>
        <v>0</v>
      </c>
      <c r="M1012" s="39" t="str">
        <f t="shared" si="462"/>
        <v>x</v>
      </c>
      <c r="N1012" s="35" t="str">
        <f t="shared" si="463"/>
        <v>(</v>
      </c>
      <c r="O1012" s="35" t="str">
        <f t="shared" si="464"/>
        <v>1</v>
      </c>
      <c r="P1012" s="35" t="str">
        <f t="shared" si="465"/>
        <v>+</v>
      </c>
      <c r="Q1012" s="37">
        <f>IF($D1012&lt;=2024,VstupniParametry_SKRYT!$D$6,"")</f>
        <v>0.06</v>
      </c>
      <c r="R1012" s="35" t="str">
        <f t="shared" si="466"/>
        <v>)</v>
      </c>
      <c r="S1012" s="38">
        <f>IF($D1012&lt;=2024,COUNTIFS(Vypocet_SKRYT!AT1009:AV1009,"&gt;=1"),"")</f>
        <v>0</v>
      </c>
      <c r="T1012" s="39" t="str">
        <f t="shared" si="467"/>
        <v>x</v>
      </c>
      <c r="U1012" s="35" t="str">
        <f t="shared" si="468"/>
        <v>(</v>
      </c>
      <c r="V1012" s="35" t="str">
        <f t="shared" si="469"/>
        <v>1</v>
      </c>
      <c r="W1012" s="35" t="str">
        <f t="shared" si="470"/>
        <v>+</v>
      </c>
      <c r="X1012" s="37">
        <f>IF($D1012&lt;=2025,VstupniParametry_SKRYT!$D$9,"")</f>
        <v>1.7999999999999999E-2</v>
      </c>
      <c r="Y1012" s="35" t="str">
        <f t="shared" si="471"/>
        <v>)</v>
      </c>
      <c r="Z1012" s="38">
        <f>IF(AND(D1012&lt;2025,2025&lt;=Zisk!$D$10),1,IF(D1012=2025,0,""))</f>
        <v>1</v>
      </c>
      <c r="AA1012" s="39" t="str">
        <f>IF(AND($D1012&lt;=2025,Zisk!$D$10&gt;=2026),"x","")</f>
        <v/>
      </c>
      <c r="AB1012" s="35" t="str">
        <f>IF(AND($D1012&lt;=2026,Zisk!$D$10&gt;=2026),"(","")</f>
        <v/>
      </c>
      <c r="AC1012" s="35" t="str">
        <f>IF(AND($D1012&lt;=2026,Zisk!$D$10&gt;=2026),"1","")</f>
        <v/>
      </c>
      <c r="AD1012" s="35" t="str">
        <f>IF(AND($D1012&lt;=2026,Zisk!$D$10&gt;=2026),"+","")</f>
        <v/>
      </c>
      <c r="AE1012" s="37" t="str">
        <f>IF(AND($D1012&lt;=2026,Zisk!$D$10&gt;=2026),VstupniParametry_SKRYT!$D$10,"")</f>
        <v/>
      </c>
      <c r="AF1012" s="35" t="str">
        <f>IF(AND($D1012&lt;=2026,Zisk!$D$10&gt;=2026),")","")</f>
        <v/>
      </c>
      <c r="AG1012" s="38" t="str">
        <f>IF(AND(D1012&lt;2026,2026&lt;=Zisk!$D$10),1,IF(D1012=2026,0,""))</f>
        <v/>
      </c>
      <c r="AH1012" s="39" t="str">
        <f>IF(AND($D1012&lt;=2026,Zisk!$D$10&gt;=2027),"x","")</f>
        <v/>
      </c>
      <c r="AI1012" s="35" t="str">
        <f>IF(AND($D1012&lt;=2027,Zisk!$D$10&gt;=2027),"(","")</f>
        <v/>
      </c>
      <c r="AJ1012" s="35" t="str">
        <f>IF(AND($D1012&lt;=2027,Zisk!$D$10&gt;=2027),"1","")</f>
        <v/>
      </c>
      <c r="AK1012" s="35" t="str">
        <f>IF(AND($D1012&lt;=2027,Zisk!$D$10&gt;=2027),"+","")</f>
        <v/>
      </c>
      <c r="AL1012" s="37" t="str">
        <f>IF(AND($D1012&lt;=2027,Zisk!$D$10&gt;=2027),VstupniParametry_SKRYT!$D$11,"")</f>
        <v/>
      </c>
      <c r="AM1012" s="35" t="str">
        <f>IF(AND($D1012&lt;=2027,Zisk!$D$10&gt;=2027),")","")</f>
        <v/>
      </c>
      <c r="AN1012" s="38" t="str">
        <f>IF(AND(D1012&lt;2027,2027&lt;=Zisk!$D$10),1,IF(D1012=2027,0,""))</f>
        <v/>
      </c>
      <c r="AO1012" s="39" t="str">
        <f>IF(AND($D1012&lt;=2027,Zisk!$D$10&gt;=2028),"x","")</f>
        <v/>
      </c>
      <c r="AP1012" s="35" t="str">
        <f>IF(AND($D1012&lt;=2028,Zisk!$D$10&gt;=2028),"(","")</f>
        <v/>
      </c>
      <c r="AQ1012" s="35" t="str">
        <f>IF(AND($D1012&lt;=2028,Zisk!$D$10&gt;=2028),"1","")</f>
        <v/>
      </c>
      <c r="AR1012" s="35" t="str">
        <f>IF(AND($D1012&lt;=2028,Zisk!$D$10&gt;=2028),"+","")</f>
        <v/>
      </c>
      <c r="AS1012" s="37" t="str">
        <f>IF(AND($D1012&lt;=2028,Zisk!$D$10&gt;=2028),VstupniParametry_SKRYT!$D$12,"")</f>
        <v/>
      </c>
      <c r="AT1012" s="35" t="str">
        <f>IF(AND($D1012&lt;=2028,Zisk!$D$10&gt;=2028),")","")</f>
        <v/>
      </c>
      <c r="AU1012" s="38" t="str">
        <f>IF(AND(D1012&lt;2028,2028&lt;=Zisk!$D$10),1,IF(D1012=2028,0,""))</f>
        <v/>
      </c>
      <c r="AV1012" s="39" t="str">
        <f>IF(AND($D1012&lt;=2028,Zisk!$D$10&gt;=2029),"x","")</f>
        <v/>
      </c>
      <c r="AW1012" s="35" t="str">
        <f>IF(AND($D1012&lt;=2029,Zisk!$D$10&gt;=2029),"(","")</f>
        <v/>
      </c>
      <c r="AX1012" s="35" t="str">
        <f>IF(AND($D1012&lt;=2029,Zisk!$D$10&gt;=2029),"1","")</f>
        <v/>
      </c>
      <c r="AY1012" s="35" t="str">
        <f>IF(AND($D1012&lt;=2029,Zisk!$D$10&gt;=2029),"+","")</f>
        <v/>
      </c>
      <c r="AZ1012" s="37" t="str">
        <f>IF(AND($D1012&lt;=2029,Zisk!$D$10&gt;=2029),VstupniParametry_SKRYT!$D$13,"")</f>
        <v/>
      </c>
      <c r="BA1012" s="35" t="str">
        <f>IF(AND($D1012&lt;=2029,Zisk!$D$10&gt;=2029),")","")</f>
        <v/>
      </c>
      <c r="BB1012" s="38" t="str">
        <f>IF(AND(D1012&lt;2029,2029&lt;=Zisk!$D$10),1,IF(D1012=2029,0,""))</f>
        <v/>
      </c>
      <c r="BC1012" s="39" t="str">
        <f>IF(AND($D1012&lt;=2029,Zisk!$D$10&gt;=2030),"x","")</f>
        <v/>
      </c>
      <c r="BD1012" s="35" t="str">
        <f>IF(AND($D1012&lt;=2030,Zisk!$D$10&gt;=2030),"(","")</f>
        <v/>
      </c>
      <c r="BE1012" s="35" t="str">
        <f>IF(AND($D1012&lt;=2030,Zisk!$D$10&gt;=2030),"1","")</f>
        <v/>
      </c>
      <c r="BF1012" s="35" t="str">
        <f>IF(AND($D1012&lt;=2030,Zisk!$D$10&gt;=2030),"+","")</f>
        <v/>
      </c>
      <c r="BG1012" s="37" t="str">
        <f>IF(AND($D1012&lt;=2030,Zisk!$D$10&gt;=2030),VstupniParametry_SKRYT!$D$14,"")</f>
        <v/>
      </c>
      <c r="BH1012" s="35" t="str">
        <f>IF(AND($D1012&lt;=2030,Zisk!$D$10&gt;=2030),")","")</f>
        <v/>
      </c>
      <c r="BI1012" s="38" t="str">
        <f>IF(AND(D1012&lt;2030,2030&lt;=Zisk!$D$10),1,IF(D1012=2030,0,""))</f>
        <v/>
      </c>
      <c r="BJ1012" s="40" t="s">
        <v>32</v>
      </c>
      <c r="BK1012" s="37">
        <f t="shared" si="484"/>
        <v>1</v>
      </c>
      <c r="BL1012" s="35" t="str">
        <f t="shared" si="485"/>
        <v>x</v>
      </c>
      <c r="BM1012" s="41">
        <f t="shared" si="486"/>
        <v>1</v>
      </c>
      <c r="BN1012" s="37" t="str">
        <f t="shared" si="487"/>
        <v>x</v>
      </c>
      <c r="BO1012" s="41">
        <f t="shared" si="472"/>
        <v>1.018</v>
      </c>
      <c r="BP1012" s="41" t="str">
        <f t="shared" si="473"/>
        <v/>
      </c>
      <c r="BQ1012" s="41" t="str">
        <f t="shared" si="474"/>
        <v/>
      </c>
      <c r="BR1012" s="41" t="str">
        <f t="shared" si="475"/>
        <v/>
      </c>
      <c r="BS1012" s="41" t="str">
        <f t="shared" si="476"/>
        <v/>
      </c>
      <c r="BT1012" s="41" t="str">
        <f t="shared" si="477"/>
        <v/>
      </c>
      <c r="BU1012" s="41" t="str">
        <f t="shared" si="478"/>
        <v/>
      </c>
      <c r="BV1012" s="41" t="str">
        <f t="shared" si="479"/>
        <v/>
      </c>
      <c r="BW1012" s="41" t="str">
        <f t="shared" si="480"/>
        <v/>
      </c>
      <c r="BX1012" s="41" t="str">
        <f t="shared" si="481"/>
        <v/>
      </c>
      <c r="BY1012" s="41" t="str">
        <f t="shared" si="482"/>
        <v/>
      </c>
      <c r="BZ1012" s="40" t="s">
        <v>32</v>
      </c>
      <c r="CA1012" s="41">
        <f t="shared" si="483"/>
        <v>1.018</v>
      </c>
      <c r="CB1012" s="35"/>
      <c r="CC1012" s="36">
        <f>IF(D1012&gt;Zisk!$D$10,"",E1012*CA1012)</f>
        <v>0</v>
      </c>
    </row>
    <row r="1013" spans="2:81" x14ac:dyDescent="0.2">
      <c r="B1013" s="28" t="str">
        <f>Zisk!B1024</f>
        <v/>
      </c>
      <c r="C1013" s="28">
        <f>Zisk!C1024</f>
        <v>0</v>
      </c>
      <c r="D1013" s="28">
        <f>Zisk!E1024</f>
        <v>0</v>
      </c>
      <c r="E1013" s="29">
        <f>Zisk!D1024</f>
        <v>0</v>
      </c>
      <c r="F1013" s="29"/>
      <c r="G1013" s="28" t="str">
        <f t="shared" si="458"/>
        <v>(</v>
      </c>
      <c r="H1013" s="28" t="str">
        <f t="shared" si="459"/>
        <v>1</v>
      </c>
      <c r="I1013" s="28" t="str">
        <f t="shared" si="460"/>
        <v>+</v>
      </c>
      <c r="J1013" s="30">
        <f>IF($D1013&lt;=2021,VstupniParametry_SKRYT!$D$5,"")</f>
        <v>0.02</v>
      </c>
      <c r="K1013" s="28" t="str">
        <f t="shared" si="461"/>
        <v>)</v>
      </c>
      <c r="L1013" s="31">
        <f>IF($D1013&lt;=2021,COUNTIF(Vypocet_SKRYT!T1010:AS1010,"&gt;=1"),"")</f>
        <v>0</v>
      </c>
      <c r="M1013" s="32" t="str">
        <f t="shared" si="462"/>
        <v>x</v>
      </c>
      <c r="N1013" s="28" t="str">
        <f t="shared" si="463"/>
        <v>(</v>
      </c>
      <c r="O1013" s="28" t="str">
        <f t="shared" si="464"/>
        <v>1</v>
      </c>
      <c r="P1013" s="28" t="str">
        <f t="shared" si="465"/>
        <v>+</v>
      </c>
      <c r="Q1013" s="30">
        <f>IF($D1013&lt;=2024,VstupniParametry_SKRYT!$D$6,"")</f>
        <v>0.06</v>
      </c>
      <c r="R1013" s="28" t="str">
        <f t="shared" si="466"/>
        <v>)</v>
      </c>
      <c r="S1013" s="31">
        <f>IF($D1013&lt;=2024,COUNTIFS(Vypocet_SKRYT!AT1010:AV1010,"&gt;=1"),"")</f>
        <v>0</v>
      </c>
      <c r="T1013" s="32" t="str">
        <f t="shared" si="467"/>
        <v>x</v>
      </c>
      <c r="U1013" s="28" t="str">
        <f t="shared" si="468"/>
        <v>(</v>
      </c>
      <c r="V1013" s="28" t="str">
        <f t="shared" si="469"/>
        <v>1</v>
      </c>
      <c r="W1013" s="28" t="str">
        <f t="shared" si="470"/>
        <v>+</v>
      </c>
      <c r="X1013" s="30">
        <f>IF($D1013&lt;=2025,VstupniParametry_SKRYT!$D$9,"")</f>
        <v>1.7999999999999999E-2</v>
      </c>
      <c r="Y1013" s="28" t="str">
        <f t="shared" si="471"/>
        <v>)</v>
      </c>
      <c r="Z1013" s="31">
        <f>IF(AND(D1013&lt;2025,2025&lt;=Zisk!$D$10),1,IF(D1013=2025,0,""))</f>
        <v>1</v>
      </c>
      <c r="AA1013" s="32" t="str">
        <f>IF(AND($D1013&lt;=2025,Zisk!$D$10&gt;=2026),"x","")</f>
        <v/>
      </c>
      <c r="AB1013" s="28" t="str">
        <f>IF(AND($D1013&lt;=2026,Zisk!$D$10&gt;=2026),"(","")</f>
        <v/>
      </c>
      <c r="AC1013" s="28" t="str">
        <f>IF(AND($D1013&lt;=2026,Zisk!$D$10&gt;=2026),"1","")</f>
        <v/>
      </c>
      <c r="AD1013" s="28" t="str">
        <f>IF(AND($D1013&lt;=2026,Zisk!$D$10&gt;=2026),"+","")</f>
        <v/>
      </c>
      <c r="AE1013" s="30" t="str">
        <f>IF(AND($D1013&lt;=2026,Zisk!$D$10&gt;=2026),VstupniParametry_SKRYT!$D$10,"")</f>
        <v/>
      </c>
      <c r="AF1013" s="28" t="str">
        <f>IF(AND($D1013&lt;=2026,Zisk!$D$10&gt;=2026),")","")</f>
        <v/>
      </c>
      <c r="AG1013" s="31" t="str">
        <f>IF(AND(D1013&lt;2026,2026&lt;=Zisk!$D$10),1,IF(D1013=2026,0,""))</f>
        <v/>
      </c>
      <c r="AH1013" s="32" t="str">
        <f>IF(AND($D1013&lt;=2026,Zisk!$D$10&gt;=2027),"x","")</f>
        <v/>
      </c>
      <c r="AI1013" s="28" t="str">
        <f>IF(AND($D1013&lt;=2027,Zisk!$D$10&gt;=2027),"(","")</f>
        <v/>
      </c>
      <c r="AJ1013" s="28" t="str">
        <f>IF(AND($D1013&lt;=2027,Zisk!$D$10&gt;=2027),"1","")</f>
        <v/>
      </c>
      <c r="AK1013" s="28" t="str">
        <f>IF(AND($D1013&lt;=2027,Zisk!$D$10&gt;=2027),"+","")</f>
        <v/>
      </c>
      <c r="AL1013" s="30" t="str">
        <f>IF(AND($D1013&lt;=2027,Zisk!$D$10&gt;=2027),VstupniParametry_SKRYT!$D$11,"")</f>
        <v/>
      </c>
      <c r="AM1013" s="28" t="str">
        <f>IF(AND($D1013&lt;=2027,Zisk!$D$10&gt;=2027),")","")</f>
        <v/>
      </c>
      <c r="AN1013" s="31" t="str">
        <f>IF(AND(D1013&lt;2027,2027&lt;=Zisk!$D$10),1,IF(D1013=2027,0,""))</f>
        <v/>
      </c>
      <c r="AO1013" s="32" t="str">
        <f>IF(AND($D1013&lt;=2027,Zisk!$D$10&gt;=2028),"x","")</f>
        <v/>
      </c>
      <c r="AP1013" s="28" t="str">
        <f>IF(AND($D1013&lt;=2028,Zisk!$D$10&gt;=2028),"(","")</f>
        <v/>
      </c>
      <c r="AQ1013" s="28" t="str">
        <f>IF(AND($D1013&lt;=2028,Zisk!$D$10&gt;=2028),"1","")</f>
        <v/>
      </c>
      <c r="AR1013" s="28" t="str">
        <f>IF(AND($D1013&lt;=2028,Zisk!$D$10&gt;=2028),"+","")</f>
        <v/>
      </c>
      <c r="AS1013" s="30" t="str">
        <f>IF(AND($D1013&lt;=2028,Zisk!$D$10&gt;=2028),VstupniParametry_SKRYT!$D$12,"")</f>
        <v/>
      </c>
      <c r="AT1013" s="28" t="str">
        <f>IF(AND($D1013&lt;=2028,Zisk!$D$10&gt;=2028),")","")</f>
        <v/>
      </c>
      <c r="AU1013" s="31" t="str">
        <f>IF(AND(D1013&lt;2028,2028&lt;=Zisk!$D$10),1,IF(D1013=2028,0,""))</f>
        <v/>
      </c>
      <c r="AV1013" s="32" t="str">
        <f>IF(AND($D1013&lt;=2028,Zisk!$D$10&gt;=2029),"x","")</f>
        <v/>
      </c>
      <c r="AW1013" s="28" t="str">
        <f>IF(AND($D1013&lt;=2029,Zisk!$D$10&gt;=2029),"(","")</f>
        <v/>
      </c>
      <c r="AX1013" s="28" t="str">
        <f>IF(AND($D1013&lt;=2029,Zisk!$D$10&gt;=2029),"1","")</f>
        <v/>
      </c>
      <c r="AY1013" s="28" t="str">
        <f>IF(AND($D1013&lt;=2029,Zisk!$D$10&gt;=2029),"+","")</f>
        <v/>
      </c>
      <c r="AZ1013" s="30" t="str">
        <f>IF(AND($D1013&lt;=2029,Zisk!$D$10&gt;=2029),VstupniParametry_SKRYT!$D$13,"")</f>
        <v/>
      </c>
      <c r="BA1013" s="28" t="str">
        <f>IF(AND($D1013&lt;=2029,Zisk!$D$10&gt;=2029),")","")</f>
        <v/>
      </c>
      <c r="BB1013" s="31" t="str">
        <f>IF(AND(D1013&lt;2029,2029&lt;=Zisk!$D$10),1,IF(D1013=2029,0,""))</f>
        <v/>
      </c>
      <c r="BC1013" s="32" t="str">
        <f>IF(AND($D1013&lt;=2029,Zisk!$D$10&gt;=2030),"x","")</f>
        <v/>
      </c>
      <c r="BD1013" s="28" t="str">
        <f>IF(AND($D1013&lt;=2030,Zisk!$D$10&gt;=2030),"(","")</f>
        <v/>
      </c>
      <c r="BE1013" s="28" t="str">
        <f>IF(AND($D1013&lt;=2030,Zisk!$D$10&gt;=2030),"1","")</f>
        <v/>
      </c>
      <c r="BF1013" s="28" t="str">
        <f>IF(AND($D1013&lt;=2030,Zisk!$D$10&gt;=2030),"+","")</f>
        <v/>
      </c>
      <c r="BG1013" s="30" t="str">
        <f>IF(AND($D1013&lt;=2030,Zisk!$D$10&gt;=2030),VstupniParametry_SKRYT!$D$14,"")</f>
        <v/>
      </c>
      <c r="BH1013" s="28" t="str">
        <f>IF(AND($D1013&lt;=2030,Zisk!$D$10&gt;=2030),")","")</f>
        <v/>
      </c>
      <c r="BI1013" s="31" t="str">
        <f>IF(AND(D1013&lt;2030,2030&lt;=Zisk!$D$10),1,IF(D1013=2030,0,""))</f>
        <v/>
      </c>
      <c r="BJ1013" s="33" t="s">
        <v>32</v>
      </c>
      <c r="BK1013" s="30">
        <f t="shared" si="484"/>
        <v>1</v>
      </c>
      <c r="BL1013" s="28" t="str">
        <f t="shared" si="485"/>
        <v>x</v>
      </c>
      <c r="BM1013" s="34">
        <f t="shared" si="486"/>
        <v>1</v>
      </c>
      <c r="BN1013" s="30" t="str">
        <f t="shared" si="487"/>
        <v>x</v>
      </c>
      <c r="BO1013" s="34">
        <f t="shared" si="472"/>
        <v>1.018</v>
      </c>
      <c r="BP1013" s="34" t="str">
        <f t="shared" si="473"/>
        <v/>
      </c>
      <c r="BQ1013" s="34" t="str">
        <f t="shared" si="474"/>
        <v/>
      </c>
      <c r="BR1013" s="34" t="str">
        <f t="shared" si="475"/>
        <v/>
      </c>
      <c r="BS1013" s="34" t="str">
        <f t="shared" si="476"/>
        <v/>
      </c>
      <c r="BT1013" s="34" t="str">
        <f t="shared" si="477"/>
        <v/>
      </c>
      <c r="BU1013" s="34" t="str">
        <f t="shared" si="478"/>
        <v/>
      </c>
      <c r="BV1013" s="34" t="str">
        <f t="shared" si="479"/>
        <v/>
      </c>
      <c r="BW1013" s="34" t="str">
        <f t="shared" si="480"/>
        <v/>
      </c>
      <c r="BX1013" s="34" t="str">
        <f t="shared" si="481"/>
        <v/>
      </c>
      <c r="BY1013" s="34" t="str">
        <f t="shared" si="482"/>
        <v/>
      </c>
      <c r="BZ1013" s="33" t="s">
        <v>32</v>
      </c>
      <c r="CA1013" s="34">
        <f t="shared" si="483"/>
        <v>1.018</v>
      </c>
      <c r="CB1013" s="28"/>
      <c r="CC1013" s="29">
        <f>IF(D1013&gt;Zisk!$D$10,"",E1013*CA1013)</f>
        <v>0</v>
      </c>
    </row>
    <row r="1014" spans="2:81" x14ac:dyDescent="0.2">
      <c r="B1014" s="35" t="str">
        <f>Zisk!B1025</f>
        <v/>
      </c>
      <c r="C1014" s="35">
        <f>Zisk!C1025</f>
        <v>0</v>
      </c>
      <c r="D1014" s="35">
        <f>Zisk!E1025</f>
        <v>0</v>
      </c>
      <c r="E1014" s="36">
        <f>Zisk!D1025</f>
        <v>0</v>
      </c>
      <c r="F1014" s="36"/>
      <c r="G1014" s="35" t="str">
        <f t="shared" si="458"/>
        <v>(</v>
      </c>
      <c r="H1014" s="35" t="str">
        <f t="shared" si="459"/>
        <v>1</v>
      </c>
      <c r="I1014" s="35" t="str">
        <f t="shared" si="460"/>
        <v>+</v>
      </c>
      <c r="J1014" s="37">
        <f>IF($D1014&lt;=2021,VstupniParametry_SKRYT!$D$5,"")</f>
        <v>0.02</v>
      </c>
      <c r="K1014" s="35" t="str">
        <f t="shared" si="461"/>
        <v>)</v>
      </c>
      <c r="L1014" s="38">
        <f>IF($D1014&lt;=2021,COUNTIF(Vypocet_SKRYT!T1011:AS1011,"&gt;=1"),"")</f>
        <v>0</v>
      </c>
      <c r="M1014" s="39" t="str">
        <f t="shared" si="462"/>
        <v>x</v>
      </c>
      <c r="N1014" s="35" t="str">
        <f t="shared" si="463"/>
        <v>(</v>
      </c>
      <c r="O1014" s="35" t="str">
        <f t="shared" si="464"/>
        <v>1</v>
      </c>
      <c r="P1014" s="35" t="str">
        <f t="shared" si="465"/>
        <v>+</v>
      </c>
      <c r="Q1014" s="37">
        <f>IF($D1014&lt;=2024,VstupniParametry_SKRYT!$D$6,"")</f>
        <v>0.06</v>
      </c>
      <c r="R1014" s="35" t="str">
        <f t="shared" si="466"/>
        <v>)</v>
      </c>
      <c r="S1014" s="38">
        <f>IF($D1014&lt;=2024,COUNTIFS(Vypocet_SKRYT!AT1011:AV1011,"&gt;=1"),"")</f>
        <v>0</v>
      </c>
      <c r="T1014" s="39" t="str">
        <f t="shared" si="467"/>
        <v>x</v>
      </c>
      <c r="U1014" s="35" t="str">
        <f t="shared" si="468"/>
        <v>(</v>
      </c>
      <c r="V1014" s="35" t="str">
        <f t="shared" si="469"/>
        <v>1</v>
      </c>
      <c r="W1014" s="35" t="str">
        <f t="shared" si="470"/>
        <v>+</v>
      </c>
      <c r="X1014" s="37">
        <f>IF($D1014&lt;=2025,VstupniParametry_SKRYT!$D$9,"")</f>
        <v>1.7999999999999999E-2</v>
      </c>
      <c r="Y1014" s="35" t="str">
        <f t="shared" si="471"/>
        <v>)</v>
      </c>
      <c r="Z1014" s="38">
        <f>IF(AND(D1014&lt;2025,2025&lt;=Zisk!$D$10),1,IF(D1014=2025,0,""))</f>
        <v>1</v>
      </c>
      <c r="AA1014" s="39" t="str">
        <f>IF(AND($D1014&lt;=2025,Zisk!$D$10&gt;=2026),"x","")</f>
        <v/>
      </c>
      <c r="AB1014" s="35" t="str">
        <f>IF(AND($D1014&lt;=2026,Zisk!$D$10&gt;=2026),"(","")</f>
        <v/>
      </c>
      <c r="AC1014" s="35" t="str">
        <f>IF(AND($D1014&lt;=2026,Zisk!$D$10&gt;=2026),"1","")</f>
        <v/>
      </c>
      <c r="AD1014" s="35" t="str">
        <f>IF(AND($D1014&lt;=2026,Zisk!$D$10&gt;=2026),"+","")</f>
        <v/>
      </c>
      <c r="AE1014" s="37" t="str">
        <f>IF(AND($D1014&lt;=2026,Zisk!$D$10&gt;=2026),VstupniParametry_SKRYT!$D$10,"")</f>
        <v/>
      </c>
      <c r="AF1014" s="35" t="str">
        <f>IF(AND($D1014&lt;=2026,Zisk!$D$10&gt;=2026),")","")</f>
        <v/>
      </c>
      <c r="AG1014" s="38" t="str">
        <f>IF(AND(D1014&lt;2026,2026&lt;=Zisk!$D$10),1,IF(D1014=2026,0,""))</f>
        <v/>
      </c>
      <c r="AH1014" s="39" t="str">
        <f>IF(AND($D1014&lt;=2026,Zisk!$D$10&gt;=2027),"x","")</f>
        <v/>
      </c>
      <c r="AI1014" s="35" t="str">
        <f>IF(AND($D1014&lt;=2027,Zisk!$D$10&gt;=2027),"(","")</f>
        <v/>
      </c>
      <c r="AJ1014" s="35" t="str">
        <f>IF(AND($D1014&lt;=2027,Zisk!$D$10&gt;=2027),"1","")</f>
        <v/>
      </c>
      <c r="AK1014" s="35" t="str">
        <f>IF(AND($D1014&lt;=2027,Zisk!$D$10&gt;=2027),"+","")</f>
        <v/>
      </c>
      <c r="AL1014" s="37" t="str">
        <f>IF(AND($D1014&lt;=2027,Zisk!$D$10&gt;=2027),VstupniParametry_SKRYT!$D$11,"")</f>
        <v/>
      </c>
      <c r="AM1014" s="35" t="str">
        <f>IF(AND($D1014&lt;=2027,Zisk!$D$10&gt;=2027),")","")</f>
        <v/>
      </c>
      <c r="AN1014" s="38" t="str">
        <f>IF(AND(D1014&lt;2027,2027&lt;=Zisk!$D$10),1,IF(D1014=2027,0,""))</f>
        <v/>
      </c>
      <c r="AO1014" s="39" t="str">
        <f>IF(AND($D1014&lt;=2027,Zisk!$D$10&gt;=2028),"x","")</f>
        <v/>
      </c>
      <c r="AP1014" s="35" t="str">
        <f>IF(AND($D1014&lt;=2028,Zisk!$D$10&gt;=2028),"(","")</f>
        <v/>
      </c>
      <c r="AQ1014" s="35" t="str">
        <f>IF(AND($D1014&lt;=2028,Zisk!$D$10&gt;=2028),"1","")</f>
        <v/>
      </c>
      <c r="AR1014" s="35" t="str">
        <f>IF(AND($D1014&lt;=2028,Zisk!$D$10&gt;=2028),"+","")</f>
        <v/>
      </c>
      <c r="AS1014" s="37" t="str">
        <f>IF(AND($D1014&lt;=2028,Zisk!$D$10&gt;=2028),VstupniParametry_SKRYT!$D$12,"")</f>
        <v/>
      </c>
      <c r="AT1014" s="35" t="str">
        <f>IF(AND($D1014&lt;=2028,Zisk!$D$10&gt;=2028),")","")</f>
        <v/>
      </c>
      <c r="AU1014" s="38" t="str">
        <f>IF(AND(D1014&lt;2028,2028&lt;=Zisk!$D$10),1,IF(D1014=2028,0,""))</f>
        <v/>
      </c>
      <c r="AV1014" s="39" t="str">
        <f>IF(AND($D1014&lt;=2028,Zisk!$D$10&gt;=2029),"x","")</f>
        <v/>
      </c>
      <c r="AW1014" s="35" t="str">
        <f>IF(AND($D1014&lt;=2029,Zisk!$D$10&gt;=2029),"(","")</f>
        <v/>
      </c>
      <c r="AX1014" s="35" t="str">
        <f>IF(AND($D1014&lt;=2029,Zisk!$D$10&gt;=2029),"1","")</f>
        <v/>
      </c>
      <c r="AY1014" s="35" t="str">
        <f>IF(AND($D1014&lt;=2029,Zisk!$D$10&gt;=2029),"+","")</f>
        <v/>
      </c>
      <c r="AZ1014" s="37" t="str">
        <f>IF(AND($D1014&lt;=2029,Zisk!$D$10&gt;=2029),VstupniParametry_SKRYT!$D$13,"")</f>
        <v/>
      </c>
      <c r="BA1014" s="35" t="str">
        <f>IF(AND($D1014&lt;=2029,Zisk!$D$10&gt;=2029),")","")</f>
        <v/>
      </c>
      <c r="BB1014" s="38" t="str">
        <f>IF(AND(D1014&lt;2029,2029&lt;=Zisk!$D$10),1,IF(D1014=2029,0,""))</f>
        <v/>
      </c>
      <c r="BC1014" s="39" t="str">
        <f>IF(AND($D1014&lt;=2029,Zisk!$D$10&gt;=2030),"x","")</f>
        <v/>
      </c>
      <c r="BD1014" s="35" t="str">
        <f>IF(AND($D1014&lt;=2030,Zisk!$D$10&gt;=2030),"(","")</f>
        <v/>
      </c>
      <c r="BE1014" s="35" t="str">
        <f>IF(AND($D1014&lt;=2030,Zisk!$D$10&gt;=2030),"1","")</f>
        <v/>
      </c>
      <c r="BF1014" s="35" t="str">
        <f>IF(AND($D1014&lt;=2030,Zisk!$D$10&gt;=2030),"+","")</f>
        <v/>
      </c>
      <c r="BG1014" s="37" t="str">
        <f>IF(AND($D1014&lt;=2030,Zisk!$D$10&gt;=2030),VstupniParametry_SKRYT!$D$14,"")</f>
        <v/>
      </c>
      <c r="BH1014" s="35" t="str">
        <f>IF(AND($D1014&lt;=2030,Zisk!$D$10&gt;=2030),")","")</f>
        <v/>
      </c>
      <c r="BI1014" s="38" t="str">
        <f>IF(AND(D1014&lt;2030,2030&lt;=Zisk!$D$10),1,IF(D1014=2030,0,""))</f>
        <v/>
      </c>
      <c r="BJ1014" s="40" t="s">
        <v>32</v>
      </c>
      <c r="BK1014" s="37">
        <f t="shared" si="484"/>
        <v>1</v>
      </c>
      <c r="BL1014" s="35" t="str">
        <f t="shared" si="485"/>
        <v>x</v>
      </c>
      <c r="BM1014" s="41">
        <f t="shared" si="486"/>
        <v>1</v>
      </c>
      <c r="BN1014" s="37" t="str">
        <f t="shared" si="487"/>
        <v>x</v>
      </c>
      <c r="BO1014" s="41">
        <f t="shared" si="472"/>
        <v>1.018</v>
      </c>
      <c r="BP1014" s="41" t="str">
        <f t="shared" si="473"/>
        <v/>
      </c>
      <c r="BQ1014" s="41" t="str">
        <f t="shared" si="474"/>
        <v/>
      </c>
      <c r="BR1014" s="41" t="str">
        <f t="shared" si="475"/>
        <v/>
      </c>
      <c r="BS1014" s="41" t="str">
        <f t="shared" si="476"/>
        <v/>
      </c>
      <c r="BT1014" s="41" t="str">
        <f t="shared" si="477"/>
        <v/>
      </c>
      <c r="BU1014" s="41" t="str">
        <f t="shared" si="478"/>
        <v/>
      </c>
      <c r="BV1014" s="41" t="str">
        <f t="shared" si="479"/>
        <v/>
      </c>
      <c r="BW1014" s="41" t="str">
        <f t="shared" si="480"/>
        <v/>
      </c>
      <c r="BX1014" s="41" t="str">
        <f t="shared" si="481"/>
        <v/>
      </c>
      <c r="BY1014" s="41" t="str">
        <f t="shared" si="482"/>
        <v/>
      </c>
      <c r="BZ1014" s="40" t="s">
        <v>32</v>
      </c>
      <c r="CA1014" s="41">
        <f t="shared" si="483"/>
        <v>1.018</v>
      </c>
      <c r="CB1014" s="35"/>
      <c r="CC1014" s="36">
        <f>IF(D1014&gt;Zisk!$D$10,"",E1014*CA1014)</f>
        <v>0</v>
      </c>
    </row>
    <row r="1015" spans="2:81" x14ac:dyDescent="0.2">
      <c r="B1015" s="28" t="str">
        <f>Zisk!B1026</f>
        <v/>
      </c>
      <c r="C1015" s="28">
        <f>Zisk!C1026</f>
        <v>0</v>
      </c>
      <c r="D1015" s="28">
        <f>Zisk!E1026</f>
        <v>0</v>
      </c>
      <c r="E1015" s="29">
        <f>Zisk!D1026</f>
        <v>0</v>
      </c>
      <c r="F1015" s="29"/>
      <c r="G1015" s="28" t="str">
        <f t="shared" si="458"/>
        <v>(</v>
      </c>
      <c r="H1015" s="28" t="str">
        <f t="shared" si="459"/>
        <v>1</v>
      </c>
      <c r="I1015" s="28" t="str">
        <f t="shared" si="460"/>
        <v>+</v>
      </c>
      <c r="J1015" s="30">
        <f>IF($D1015&lt;=2021,VstupniParametry_SKRYT!$D$5,"")</f>
        <v>0.02</v>
      </c>
      <c r="K1015" s="28" t="str">
        <f t="shared" si="461"/>
        <v>)</v>
      </c>
      <c r="L1015" s="31">
        <f>IF($D1015&lt;=2021,COUNTIF(Vypocet_SKRYT!T1012:AS1012,"&gt;=1"),"")</f>
        <v>0</v>
      </c>
      <c r="M1015" s="32" t="str">
        <f t="shared" si="462"/>
        <v>x</v>
      </c>
      <c r="N1015" s="28" t="str">
        <f t="shared" si="463"/>
        <v>(</v>
      </c>
      <c r="O1015" s="28" t="str">
        <f t="shared" si="464"/>
        <v>1</v>
      </c>
      <c r="P1015" s="28" t="str">
        <f t="shared" si="465"/>
        <v>+</v>
      </c>
      <c r="Q1015" s="30">
        <f>IF($D1015&lt;=2024,VstupniParametry_SKRYT!$D$6,"")</f>
        <v>0.06</v>
      </c>
      <c r="R1015" s="28" t="str">
        <f t="shared" si="466"/>
        <v>)</v>
      </c>
      <c r="S1015" s="31">
        <f>IF($D1015&lt;=2024,COUNTIFS(Vypocet_SKRYT!AT1012:AV1012,"&gt;=1"),"")</f>
        <v>0</v>
      </c>
      <c r="T1015" s="32" t="str">
        <f t="shared" si="467"/>
        <v>x</v>
      </c>
      <c r="U1015" s="28" t="str">
        <f t="shared" si="468"/>
        <v>(</v>
      </c>
      <c r="V1015" s="28" t="str">
        <f t="shared" si="469"/>
        <v>1</v>
      </c>
      <c r="W1015" s="28" t="str">
        <f t="shared" si="470"/>
        <v>+</v>
      </c>
      <c r="X1015" s="30">
        <f>IF($D1015&lt;=2025,VstupniParametry_SKRYT!$D$9,"")</f>
        <v>1.7999999999999999E-2</v>
      </c>
      <c r="Y1015" s="28" t="str">
        <f t="shared" si="471"/>
        <v>)</v>
      </c>
      <c r="Z1015" s="31">
        <f>IF(AND(D1015&lt;2025,2025&lt;=Zisk!$D$10),1,IF(D1015=2025,0,""))</f>
        <v>1</v>
      </c>
      <c r="AA1015" s="32" t="str">
        <f>IF(AND($D1015&lt;=2025,Zisk!$D$10&gt;=2026),"x","")</f>
        <v/>
      </c>
      <c r="AB1015" s="28" t="str">
        <f>IF(AND($D1015&lt;=2026,Zisk!$D$10&gt;=2026),"(","")</f>
        <v/>
      </c>
      <c r="AC1015" s="28" t="str">
        <f>IF(AND($D1015&lt;=2026,Zisk!$D$10&gt;=2026),"1","")</f>
        <v/>
      </c>
      <c r="AD1015" s="28" t="str">
        <f>IF(AND($D1015&lt;=2026,Zisk!$D$10&gt;=2026),"+","")</f>
        <v/>
      </c>
      <c r="AE1015" s="30" t="str">
        <f>IF(AND($D1015&lt;=2026,Zisk!$D$10&gt;=2026),VstupniParametry_SKRYT!$D$10,"")</f>
        <v/>
      </c>
      <c r="AF1015" s="28" t="str">
        <f>IF(AND($D1015&lt;=2026,Zisk!$D$10&gt;=2026),")","")</f>
        <v/>
      </c>
      <c r="AG1015" s="31" t="str">
        <f>IF(AND(D1015&lt;2026,2026&lt;=Zisk!$D$10),1,IF(D1015=2026,0,""))</f>
        <v/>
      </c>
      <c r="AH1015" s="32" t="str">
        <f>IF(AND($D1015&lt;=2026,Zisk!$D$10&gt;=2027),"x","")</f>
        <v/>
      </c>
      <c r="AI1015" s="28" t="str">
        <f>IF(AND($D1015&lt;=2027,Zisk!$D$10&gt;=2027),"(","")</f>
        <v/>
      </c>
      <c r="AJ1015" s="28" t="str">
        <f>IF(AND($D1015&lt;=2027,Zisk!$D$10&gt;=2027),"1","")</f>
        <v/>
      </c>
      <c r="AK1015" s="28" t="str">
        <f>IF(AND($D1015&lt;=2027,Zisk!$D$10&gt;=2027),"+","")</f>
        <v/>
      </c>
      <c r="AL1015" s="30" t="str">
        <f>IF(AND($D1015&lt;=2027,Zisk!$D$10&gt;=2027),VstupniParametry_SKRYT!$D$11,"")</f>
        <v/>
      </c>
      <c r="AM1015" s="28" t="str">
        <f>IF(AND($D1015&lt;=2027,Zisk!$D$10&gt;=2027),")","")</f>
        <v/>
      </c>
      <c r="AN1015" s="31" t="str">
        <f>IF(AND(D1015&lt;2027,2027&lt;=Zisk!$D$10),1,IF(D1015=2027,0,""))</f>
        <v/>
      </c>
      <c r="AO1015" s="32" t="str">
        <f>IF(AND($D1015&lt;=2027,Zisk!$D$10&gt;=2028),"x","")</f>
        <v/>
      </c>
      <c r="AP1015" s="28" t="str">
        <f>IF(AND($D1015&lt;=2028,Zisk!$D$10&gt;=2028),"(","")</f>
        <v/>
      </c>
      <c r="AQ1015" s="28" t="str">
        <f>IF(AND($D1015&lt;=2028,Zisk!$D$10&gt;=2028),"1","")</f>
        <v/>
      </c>
      <c r="AR1015" s="28" t="str">
        <f>IF(AND($D1015&lt;=2028,Zisk!$D$10&gt;=2028),"+","")</f>
        <v/>
      </c>
      <c r="AS1015" s="30" t="str">
        <f>IF(AND($D1015&lt;=2028,Zisk!$D$10&gt;=2028),VstupniParametry_SKRYT!$D$12,"")</f>
        <v/>
      </c>
      <c r="AT1015" s="28" t="str">
        <f>IF(AND($D1015&lt;=2028,Zisk!$D$10&gt;=2028),")","")</f>
        <v/>
      </c>
      <c r="AU1015" s="31" t="str">
        <f>IF(AND(D1015&lt;2028,2028&lt;=Zisk!$D$10),1,IF(D1015=2028,0,""))</f>
        <v/>
      </c>
      <c r="AV1015" s="32" t="str">
        <f>IF(AND($D1015&lt;=2028,Zisk!$D$10&gt;=2029),"x","")</f>
        <v/>
      </c>
      <c r="AW1015" s="28" t="str">
        <f>IF(AND($D1015&lt;=2029,Zisk!$D$10&gt;=2029),"(","")</f>
        <v/>
      </c>
      <c r="AX1015" s="28" t="str">
        <f>IF(AND($D1015&lt;=2029,Zisk!$D$10&gt;=2029),"1","")</f>
        <v/>
      </c>
      <c r="AY1015" s="28" t="str">
        <f>IF(AND($D1015&lt;=2029,Zisk!$D$10&gt;=2029),"+","")</f>
        <v/>
      </c>
      <c r="AZ1015" s="30" t="str">
        <f>IF(AND($D1015&lt;=2029,Zisk!$D$10&gt;=2029),VstupniParametry_SKRYT!$D$13,"")</f>
        <v/>
      </c>
      <c r="BA1015" s="28" t="str">
        <f>IF(AND($D1015&lt;=2029,Zisk!$D$10&gt;=2029),")","")</f>
        <v/>
      </c>
      <c r="BB1015" s="31" t="str">
        <f>IF(AND(D1015&lt;2029,2029&lt;=Zisk!$D$10),1,IF(D1015=2029,0,""))</f>
        <v/>
      </c>
      <c r="BC1015" s="32" t="str">
        <f>IF(AND($D1015&lt;=2029,Zisk!$D$10&gt;=2030),"x","")</f>
        <v/>
      </c>
      <c r="BD1015" s="28" t="str">
        <f>IF(AND($D1015&lt;=2030,Zisk!$D$10&gt;=2030),"(","")</f>
        <v/>
      </c>
      <c r="BE1015" s="28" t="str">
        <f>IF(AND($D1015&lt;=2030,Zisk!$D$10&gt;=2030),"1","")</f>
        <v/>
      </c>
      <c r="BF1015" s="28" t="str">
        <f>IF(AND($D1015&lt;=2030,Zisk!$D$10&gt;=2030),"+","")</f>
        <v/>
      </c>
      <c r="BG1015" s="30" t="str">
        <f>IF(AND($D1015&lt;=2030,Zisk!$D$10&gt;=2030),VstupniParametry_SKRYT!$D$14,"")</f>
        <v/>
      </c>
      <c r="BH1015" s="28" t="str">
        <f>IF(AND($D1015&lt;=2030,Zisk!$D$10&gt;=2030),")","")</f>
        <v/>
      </c>
      <c r="BI1015" s="31" t="str">
        <f>IF(AND(D1015&lt;2030,2030&lt;=Zisk!$D$10),1,IF(D1015=2030,0,""))</f>
        <v/>
      </c>
      <c r="BJ1015" s="33" t="s">
        <v>32</v>
      </c>
      <c r="BK1015" s="30">
        <f t="shared" si="484"/>
        <v>1</v>
      </c>
      <c r="BL1015" s="28" t="str">
        <f t="shared" si="485"/>
        <v>x</v>
      </c>
      <c r="BM1015" s="34">
        <f t="shared" si="486"/>
        <v>1</v>
      </c>
      <c r="BN1015" s="30" t="str">
        <f t="shared" si="487"/>
        <v>x</v>
      </c>
      <c r="BO1015" s="34">
        <f t="shared" si="472"/>
        <v>1.018</v>
      </c>
      <c r="BP1015" s="34" t="str">
        <f t="shared" si="473"/>
        <v/>
      </c>
      <c r="BQ1015" s="34" t="str">
        <f t="shared" si="474"/>
        <v/>
      </c>
      <c r="BR1015" s="34" t="str">
        <f t="shared" si="475"/>
        <v/>
      </c>
      <c r="BS1015" s="34" t="str">
        <f t="shared" si="476"/>
        <v/>
      </c>
      <c r="BT1015" s="34" t="str">
        <f t="shared" si="477"/>
        <v/>
      </c>
      <c r="BU1015" s="34" t="str">
        <f t="shared" si="478"/>
        <v/>
      </c>
      <c r="BV1015" s="34" t="str">
        <f t="shared" si="479"/>
        <v/>
      </c>
      <c r="BW1015" s="34" t="str">
        <f t="shared" si="480"/>
        <v/>
      </c>
      <c r="BX1015" s="34" t="str">
        <f t="shared" si="481"/>
        <v/>
      </c>
      <c r="BY1015" s="34" t="str">
        <f t="shared" si="482"/>
        <v/>
      </c>
      <c r="BZ1015" s="33" t="s">
        <v>32</v>
      </c>
      <c r="CA1015" s="34">
        <f t="shared" si="483"/>
        <v>1.018</v>
      </c>
      <c r="CB1015" s="28"/>
      <c r="CC1015" s="29">
        <f>IF(D1015&gt;Zisk!$D$10,"",E1015*CA1015)</f>
        <v>0</v>
      </c>
    </row>
    <row r="1016" spans="2:81" x14ac:dyDescent="0.2">
      <c r="B1016" s="35" t="str">
        <f>Zisk!B1027</f>
        <v/>
      </c>
      <c r="C1016" s="35">
        <f>Zisk!C1027</f>
        <v>0</v>
      </c>
      <c r="D1016" s="35">
        <f>Zisk!E1027</f>
        <v>0</v>
      </c>
      <c r="E1016" s="36">
        <f>Zisk!D1027</f>
        <v>0</v>
      </c>
      <c r="F1016" s="36"/>
      <c r="G1016" s="35" t="str">
        <f t="shared" si="458"/>
        <v>(</v>
      </c>
      <c r="H1016" s="35" t="str">
        <f t="shared" si="459"/>
        <v>1</v>
      </c>
      <c r="I1016" s="35" t="str">
        <f t="shared" si="460"/>
        <v>+</v>
      </c>
      <c r="J1016" s="37">
        <f>IF($D1016&lt;=2021,VstupniParametry_SKRYT!$D$5,"")</f>
        <v>0.02</v>
      </c>
      <c r="K1016" s="35" t="str">
        <f t="shared" si="461"/>
        <v>)</v>
      </c>
      <c r="L1016" s="38">
        <f>IF($D1016&lt;=2021,COUNTIF(Vypocet_SKRYT!T1013:AS1013,"&gt;=1"),"")</f>
        <v>0</v>
      </c>
      <c r="M1016" s="39" t="str">
        <f t="shared" si="462"/>
        <v>x</v>
      </c>
      <c r="N1016" s="35" t="str">
        <f t="shared" si="463"/>
        <v>(</v>
      </c>
      <c r="O1016" s="35" t="str">
        <f t="shared" si="464"/>
        <v>1</v>
      </c>
      <c r="P1016" s="35" t="str">
        <f t="shared" si="465"/>
        <v>+</v>
      </c>
      <c r="Q1016" s="37">
        <f>IF($D1016&lt;=2024,VstupniParametry_SKRYT!$D$6,"")</f>
        <v>0.06</v>
      </c>
      <c r="R1016" s="35" t="str">
        <f t="shared" si="466"/>
        <v>)</v>
      </c>
      <c r="S1016" s="38">
        <f>IF($D1016&lt;=2024,COUNTIFS(Vypocet_SKRYT!AT1013:AV1013,"&gt;=1"),"")</f>
        <v>0</v>
      </c>
      <c r="T1016" s="39" t="str">
        <f t="shared" si="467"/>
        <v>x</v>
      </c>
      <c r="U1016" s="35" t="str">
        <f t="shared" si="468"/>
        <v>(</v>
      </c>
      <c r="V1016" s="35" t="str">
        <f t="shared" si="469"/>
        <v>1</v>
      </c>
      <c r="W1016" s="35" t="str">
        <f t="shared" si="470"/>
        <v>+</v>
      </c>
      <c r="X1016" s="37">
        <f>IF($D1016&lt;=2025,VstupniParametry_SKRYT!$D$9,"")</f>
        <v>1.7999999999999999E-2</v>
      </c>
      <c r="Y1016" s="35" t="str">
        <f t="shared" si="471"/>
        <v>)</v>
      </c>
      <c r="Z1016" s="38">
        <f>IF(AND(D1016&lt;2025,2025&lt;=Zisk!$D$10),1,IF(D1016=2025,0,""))</f>
        <v>1</v>
      </c>
      <c r="AA1016" s="39" t="str">
        <f>IF(AND($D1016&lt;=2025,Zisk!$D$10&gt;=2026),"x","")</f>
        <v/>
      </c>
      <c r="AB1016" s="35" t="str">
        <f>IF(AND($D1016&lt;=2026,Zisk!$D$10&gt;=2026),"(","")</f>
        <v/>
      </c>
      <c r="AC1016" s="35" t="str">
        <f>IF(AND($D1016&lt;=2026,Zisk!$D$10&gt;=2026),"1","")</f>
        <v/>
      </c>
      <c r="AD1016" s="35" t="str">
        <f>IF(AND($D1016&lt;=2026,Zisk!$D$10&gt;=2026),"+","")</f>
        <v/>
      </c>
      <c r="AE1016" s="37" t="str">
        <f>IF(AND($D1016&lt;=2026,Zisk!$D$10&gt;=2026),VstupniParametry_SKRYT!$D$10,"")</f>
        <v/>
      </c>
      <c r="AF1016" s="35" t="str">
        <f>IF(AND($D1016&lt;=2026,Zisk!$D$10&gt;=2026),")","")</f>
        <v/>
      </c>
      <c r="AG1016" s="38" t="str">
        <f>IF(AND(D1016&lt;2026,2026&lt;=Zisk!$D$10),1,IF(D1016=2026,0,""))</f>
        <v/>
      </c>
      <c r="AH1016" s="39" t="str">
        <f>IF(AND($D1016&lt;=2026,Zisk!$D$10&gt;=2027),"x","")</f>
        <v/>
      </c>
      <c r="AI1016" s="35" t="str">
        <f>IF(AND($D1016&lt;=2027,Zisk!$D$10&gt;=2027),"(","")</f>
        <v/>
      </c>
      <c r="AJ1016" s="35" t="str">
        <f>IF(AND($D1016&lt;=2027,Zisk!$D$10&gt;=2027),"1","")</f>
        <v/>
      </c>
      <c r="AK1016" s="35" t="str">
        <f>IF(AND($D1016&lt;=2027,Zisk!$D$10&gt;=2027),"+","")</f>
        <v/>
      </c>
      <c r="AL1016" s="37" t="str">
        <f>IF(AND($D1016&lt;=2027,Zisk!$D$10&gt;=2027),VstupniParametry_SKRYT!$D$11,"")</f>
        <v/>
      </c>
      <c r="AM1016" s="35" t="str">
        <f>IF(AND($D1016&lt;=2027,Zisk!$D$10&gt;=2027),")","")</f>
        <v/>
      </c>
      <c r="AN1016" s="38" t="str">
        <f>IF(AND(D1016&lt;2027,2027&lt;=Zisk!$D$10),1,IF(D1016=2027,0,""))</f>
        <v/>
      </c>
      <c r="AO1016" s="39" t="str">
        <f>IF(AND($D1016&lt;=2027,Zisk!$D$10&gt;=2028),"x","")</f>
        <v/>
      </c>
      <c r="AP1016" s="35" t="str">
        <f>IF(AND($D1016&lt;=2028,Zisk!$D$10&gt;=2028),"(","")</f>
        <v/>
      </c>
      <c r="AQ1016" s="35" t="str">
        <f>IF(AND($D1016&lt;=2028,Zisk!$D$10&gt;=2028),"1","")</f>
        <v/>
      </c>
      <c r="AR1016" s="35" t="str">
        <f>IF(AND($D1016&lt;=2028,Zisk!$D$10&gt;=2028),"+","")</f>
        <v/>
      </c>
      <c r="AS1016" s="37" t="str">
        <f>IF(AND($D1016&lt;=2028,Zisk!$D$10&gt;=2028),VstupniParametry_SKRYT!$D$12,"")</f>
        <v/>
      </c>
      <c r="AT1016" s="35" t="str">
        <f>IF(AND($D1016&lt;=2028,Zisk!$D$10&gt;=2028),")","")</f>
        <v/>
      </c>
      <c r="AU1016" s="38" t="str">
        <f>IF(AND(D1016&lt;2028,2028&lt;=Zisk!$D$10),1,IF(D1016=2028,0,""))</f>
        <v/>
      </c>
      <c r="AV1016" s="39" t="str">
        <f>IF(AND($D1016&lt;=2028,Zisk!$D$10&gt;=2029),"x","")</f>
        <v/>
      </c>
      <c r="AW1016" s="35" t="str">
        <f>IF(AND($D1016&lt;=2029,Zisk!$D$10&gt;=2029),"(","")</f>
        <v/>
      </c>
      <c r="AX1016" s="35" t="str">
        <f>IF(AND($D1016&lt;=2029,Zisk!$D$10&gt;=2029),"1","")</f>
        <v/>
      </c>
      <c r="AY1016" s="35" t="str">
        <f>IF(AND($D1016&lt;=2029,Zisk!$D$10&gt;=2029),"+","")</f>
        <v/>
      </c>
      <c r="AZ1016" s="37" t="str">
        <f>IF(AND($D1016&lt;=2029,Zisk!$D$10&gt;=2029),VstupniParametry_SKRYT!$D$13,"")</f>
        <v/>
      </c>
      <c r="BA1016" s="35" t="str">
        <f>IF(AND($D1016&lt;=2029,Zisk!$D$10&gt;=2029),")","")</f>
        <v/>
      </c>
      <c r="BB1016" s="38" t="str">
        <f>IF(AND(D1016&lt;2029,2029&lt;=Zisk!$D$10),1,IF(D1016=2029,0,""))</f>
        <v/>
      </c>
      <c r="BC1016" s="39" t="str">
        <f>IF(AND($D1016&lt;=2029,Zisk!$D$10&gt;=2030),"x","")</f>
        <v/>
      </c>
      <c r="BD1016" s="35" t="str">
        <f>IF(AND($D1016&lt;=2030,Zisk!$D$10&gt;=2030),"(","")</f>
        <v/>
      </c>
      <c r="BE1016" s="35" t="str">
        <f>IF(AND($D1016&lt;=2030,Zisk!$D$10&gt;=2030),"1","")</f>
        <v/>
      </c>
      <c r="BF1016" s="35" t="str">
        <f>IF(AND($D1016&lt;=2030,Zisk!$D$10&gt;=2030),"+","")</f>
        <v/>
      </c>
      <c r="BG1016" s="37" t="str">
        <f>IF(AND($D1016&lt;=2030,Zisk!$D$10&gt;=2030),VstupniParametry_SKRYT!$D$14,"")</f>
        <v/>
      </c>
      <c r="BH1016" s="35" t="str">
        <f>IF(AND($D1016&lt;=2030,Zisk!$D$10&gt;=2030),")","")</f>
        <v/>
      </c>
      <c r="BI1016" s="38" t="str">
        <f>IF(AND(D1016&lt;2030,2030&lt;=Zisk!$D$10),1,IF(D1016=2030,0,""))</f>
        <v/>
      </c>
      <c r="BJ1016" s="40" t="s">
        <v>32</v>
      </c>
      <c r="BK1016" s="37">
        <f t="shared" si="484"/>
        <v>1</v>
      </c>
      <c r="BL1016" s="35" t="str">
        <f t="shared" si="485"/>
        <v>x</v>
      </c>
      <c r="BM1016" s="41">
        <f t="shared" si="486"/>
        <v>1</v>
      </c>
      <c r="BN1016" s="37" t="str">
        <f t="shared" si="487"/>
        <v>x</v>
      </c>
      <c r="BO1016" s="41">
        <f t="shared" si="472"/>
        <v>1.018</v>
      </c>
      <c r="BP1016" s="41" t="str">
        <f t="shared" si="473"/>
        <v/>
      </c>
      <c r="BQ1016" s="41" t="str">
        <f t="shared" si="474"/>
        <v/>
      </c>
      <c r="BR1016" s="41" t="str">
        <f t="shared" si="475"/>
        <v/>
      </c>
      <c r="BS1016" s="41" t="str">
        <f t="shared" si="476"/>
        <v/>
      </c>
      <c r="BT1016" s="41" t="str">
        <f t="shared" si="477"/>
        <v/>
      </c>
      <c r="BU1016" s="41" t="str">
        <f t="shared" si="478"/>
        <v/>
      </c>
      <c r="BV1016" s="41" t="str">
        <f t="shared" si="479"/>
        <v/>
      </c>
      <c r="BW1016" s="41" t="str">
        <f t="shared" si="480"/>
        <v/>
      </c>
      <c r="BX1016" s="41" t="str">
        <f t="shared" si="481"/>
        <v/>
      </c>
      <c r="BY1016" s="41" t="str">
        <f t="shared" si="482"/>
        <v/>
      </c>
      <c r="BZ1016" s="40" t="s">
        <v>32</v>
      </c>
      <c r="CA1016" s="41">
        <f t="shared" si="483"/>
        <v>1.018</v>
      </c>
      <c r="CB1016" s="35"/>
      <c r="CC1016" s="36">
        <f>IF(D1016&gt;Zisk!$D$10,"",E1016*CA1016)</f>
        <v>0</v>
      </c>
    </row>
    <row r="1017" spans="2:81" x14ac:dyDescent="0.2">
      <c r="B1017" s="28" t="str">
        <f>Zisk!B1028</f>
        <v/>
      </c>
      <c r="C1017" s="28">
        <f>Zisk!C1028</f>
        <v>0</v>
      </c>
      <c r="D1017" s="28">
        <f>Zisk!E1028</f>
        <v>0</v>
      </c>
      <c r="E1017" s="29">
        <f>Zisk!D1028</f>
        <v>0</v>
      </c>
      <c r="F1017" s="29"/>
      <c r="G1017" s="28" t="str">
        <f t="shared" si="458"/>
        <v>(</v>
      </c>
      <c r="H1017" s="28" t="str">
        <f t="shared" si="459"/>
        <v>1</v>
      </c>
      <c r="I1017" s="28" t="str">
        <f t="shared" si="460"/>
        <v>+</v>
      </c>
      <c r="J1017" s="30">
        <f>IF($D1017&lt;=2021,VstupniParametry_SKRYT!$D$5,"")</f>
        <v>0.02</v>
      </c>
      <c r="K1017" s="28" t="str">
        <f t="shared" si="461"/>
        <v>)</v>
      </c>
      <c r="L1017" s="31">
        <f>IF($D1017&lt;=2021,COUNTIF(Vypocet_SKRYT!T1014:AS1014,"&gt;=1"),"")</f>
        <v>0</v>
      </c>
      <c r="M1017" s="32" t="str">
        <f t="shared" si="462"/>
        <v>x</v>
      </c>
      <c r="N1017" s="28" t="str">
        <f t="shared" si="463"/>
        <v>(</v>
      </c>
      <c r="O1017" s="28" t="str">
        <f t="shared" si="464"/>
        <v>1</v>
      </c>
      <c r="P1017" s="28" t="str">
        <f t="shared" si="465"/>
        <v>+</v>
      </c>
      <c r="Q1017" s="30">
        <f>IF($D1017&lt;=2024,VstupniParametry_SKRYT!$D$6,"")</f>
        <v>0.06</v>
      </c>
      <c r="R1017" s="28" t="str">
        <f t="shared" si="466"/>
        <v>)</v>
      </c>
      <c r="S1017" s="31">
        <f>IF($D1017&lt;=2024,COUNTIFS(Vypocet_SKRYT!AT1014:AV1014,"&gt;=1"),"")</f>
        <v>0</v>
      </c>
      <c r="T1017" s="32" t="str">
        <f t="shared" si="467"/>
        <v>x</v>
      </c>
      <c r="U1017" s="28" t="str">
        <f t="shared" si="468"/>
        <v>(</v>
      </c>
      <c r="V1017" s="28" t="str">
        <f t="shared" si="469"/>
        <v>1</v>
      </c>
      <c r="W1017" s="28" t="str">
        <f t="shared" si="470"/>
        <v>+</v>
      </c>
      <c r="X1017" s="30">
        <f>IF($D1017&lt;=2025,VstupniParametry_SKRYT!$D$9,"")</f>
        <v>1.7999999999999999E-2</v>
      </c>
      <c r="Y1017" s="28" t="str">
        <f t="shared" si="471"/>
        <v>)</v>
      </c>
      <c r="Z1017" s="31">
        <f>IF(AND(D1017&lt;2025,2025&lt;=Zisk!$D$10),1,IF(D1017=2025,0,""))</f>
        <v>1</v>
      </c>
      <c r="AA1017" s="32" t="str">
        <f>IF(AND($D1017&lt;=2025,Zisk!$D$10&gt;=2026),"x","")</f>
        <v/>
      </c>
      <c r="AB1017" s="28" t="str">
        <f>IF(AND($D1017&lt;=2026,Zisk!$D$10&gt;=2026),"(","")</f>
        <v/>
      </c>
      <c r="AC1017" s="28" t="str">
        <f>IF(AND($D1017&lt;=2026,Zisk!$D$10&gt;=2026),"1","")</f>
        <v/>
      </c>
      <c r="AD1017" s="28" t="str">
        <f>IF(AND($D1017&lt;=2026,Zisk!$D$10&gt;=2026),"+","")</f>
        <v/>
      </c>
      <c r="AE1017" s="30" t="str">
        <f>IF(AND($D1017&lt;=2026,Zisk!$D$10&gt;=2026),VstupniParametry_SKRYT!$D$10,"")</f>
        <v/>
      </c>
      <c r="AF1017" s="28" t="str">
        <f>IF(AND($D1017&lt;=2026,Zisk!$D$10&gt;=2026),")","")</f>
        <v/>
      </c>
      <c r="AG1017" s="31" t="str">
        <f>IF(AND(D1017&lt;2026,2026&lt;=Zisk!$D$10),1,IF(D1017=2026,0,""))</f>
        <v/>
      </c>
      <c r="AH1017" s="32" t="str">
        <f>IF(AND($D1017&lt;=2026,Zisk!$D$10&gt;=2027),"x","")</f>
        <v/>
      </c>
      <c r="AI1017" s="28" t="str">
        <f>IF(AND($D1017&lt;=2027,Zisk!$D$10&gt;=2027),"(","")</f>
        <v/>
      </c>
      <c r="AJ1017" s="28" t="str">
        <f>IF(AND($D1017&lt;=2027,Zisk!$D$10&gt;=2027),"1","")</f>
        <v/>
      </c>
      <c r="AK1017" s="28" t="str">
        <f>IF(AND($D1017&lt;=2027,Zisk!$D$10&gt;=2027),"+","")</f>
        <v/>
      </c>
      <c r="AL1017" s="30" t="str">
        <f>IF(AND($D1017&lt;=2027,Zisk!$D$10&gt;=2027),VstupniParametry_SKRYT!$D$11,"")</f>
        <v/>
      </c>
      <c r="AM1017" s="28" t="str">
        <f>IF(AND($D1017&lt;=2027,Zisk!$D$10&gt;=2027),")","")</f>
        <v/>
      </c>
      <c r="AN1017" s="31" t="str">
        <f>IF(AND(D1017&lt;2027,2027&lt;=Zisk!$D$10),1,IF(D1017=2027,0,""))</f>
        <v/>
      </c>
      <c r="AO1017" s="32" t="str">
        <f>IF(AND($D1017&lt;=2027,Zisk!$D$10&gt;=2028),"x","")</f>
        <v/>
      </c>
      <c r="AP1017" s="28" t="str">
        <f>IF(AND($D1017&lt;=2028,Zisk!$D$10&gt;=2028),"(","")</f>
        <v/>
      </c>
      <c r="AQ1017" s="28" t="str">
        <f>IF(AND($D1017&lt;=2028,Zisk!$D$10&gt;=2028),"1","")</f>
        <v/>
      </c>
      <c r="AR1017" s="28" t="str">
        <f>IF(AND($D1017&lt;=2028,Zisk!$D$10&gt;=2028),"+","")</f>
        <v/>
      </c>
      <c r="AS1017" s="30" t="str">
        <f>IF(AND($D1017&lt;=2028,Zisk!$D$10&gt;=2028),VstupniParametry_SKRYT!$D$12,"")</f>
        <v/>
      </c>
      <c r="AT1017" s="28" t="str">
        <f>IF(AND($D1017&lt;=2028,Zisk!$D$10&gt;=2028),")","")</f>
        <v/>
      </c>
      <c r="AU1017" s="31" t="str">
        <f>IF(AND(D1017&lt;2028,2028&lt;=Zisk!$D$10),1,IF(D1017=2028,0,""))</f>
        <v/>
      </c>
      <c r="AV1017" s="32" t="str">
        <f>IF(AND($D1017&lt;=2028,Zisk!$D$10&gt;=2029),"x","")</f>
        <v/>
      </c>
      <c r="AW1017" s="28" t="str">
        <f>IF(AND($D1017&lt;=2029,Zisk!$D$10&gt;=2029),"(","")</f>
        <v/>
      </c>
      <c r="AX1017" s="28" t="str">
        <f>IF(AND($D1017&lt;=2029,Zisk!$D$10&gt;=2029),"1","")</f>
        <v/>
      </c>
      <c r="AY1017" s="28" t="str">
        <f>IF(AND($D1017&lt;=2029,Zisk!$D$10&gt;=2029),"+","")</f>
        <v/>
      </c>
      <c r="AZ1017" s="30" t="str">
        <f>IF(AND($D1017&lt;=2029,Zisk!$D$10&gt;=2029),VstupniParametry_SKRYT!$D$13,"")</f>
        <v/>
      </c>
      <c r="BA1017" s="28" t="str">
        <f>IF(AND($D1017&lt;=2029,Zisk!$D$10&gt;=2029),")","")</f>
        <v/>
      </c>
      <c r="BB1017" s="31" t="str">
        <f>IF(AND(D1017&lt;2029,2029&lt;=Zisk!$D$10),1,IF(D1017=2029,0,""))</f>
        <v/>
      </c>
      <c r="BC1017" s="32" t="str">
        <f>IF(AND($D1017&lt;=2029,Zisk!$D$10&gt;=2030),"x","")</f>
        <v/>
      </c>
      <c r="BD1017" s="28" t="str">
        <f>IF(AND($D1017&lt;=2030,Zisk!$D$10&gt;=2030),"(","")</f>
        <v/>
      </c>
      <c r="BE1017" s="28" t="str">
        <f>IF(AND($D1017&lt;=2030,Zisk!$D$10&gt;=2030),"1","")</f>
        <v/>
      </c>
      <c r="BF1017" s="28" t="str">
        <f>IF(AND($D1017&lt;=2030,Zisk!$D$10&gt;=2030),"+","")</f>
        <v/>
      </c>
      <c r="BG1017" s="30" t="str">
        <f>IF(AND($D1017&lt;=2030,Zisk!$D$10&gt;=2030),VstupniParametry_SKRYT!$D$14,"")</f>
        <v/>
      </c>
      <c r="BH1017" s="28" t="str">
        <f>IF(AND($D1017&lt;=2030,Zisk!$D$10&gt;=2030),")","")</f>
        <v/>
      </c>
      <c r="BI1017" s="31" t="str">
        <f>IF(AND(D1017&lt;2030,2030&lt;=Zisk!$D$10),1,IF(D1017=2030,0,""))</f>
        <v/>
      </c>
      <c r="BJ1017" s="33" t="s">
        <v>32</v>
      </c>
      <c r="BK1017" s="30">
        <f t="shared" si="484"/>
        <v>1</v>
      </c>
      <c r="BL1017" s="28" t="str">
        <f t="shared" si="485"/>
        <v>x</v>
      </c>
      <c r="BM1017" s="34">
        <f t="shared" si="486"/>
        <v>1</v>
      </c>
      <c r="BN1017" s="30" t="str">
        <f t="shared" si="487"/>
        <v>x</v>
      </c>
      <c r="BO1017" s="34">
        <f t="shared" si="472"/>
        <v>1.018</v>
      </c>
      <c r="BP1017" s="34" t="str">
        <f t="shared" si="473"/>
        <v/>
      </c>
      <c r="BQ1017" s="34" t="str">
        <f t="shared" si="474"/>
        <v/>
      </c>
      <c r="BR1017" s="34" t="str">
        <f t="shared" si="475"/>
        <v/>
      </c>
      <c r="BS1017" s="34" t="str">
        <f t="shared" si="476"/>
        <v/>
      </c>
      <c r="BT1017" s="34" t="str">
        <f t="shared" si="477"/>
        <v/>
      </c>
      <c r="BU1017" s="34" t="str">
        <f t="shared" si="478"/>
        <v/>
      </c>
      <c r="BV1017" s="34" t="str">
        <f t="shared" si="479"/>
        <v/>
      </c>
      <c r="BW1017" s="34" t="str">
        <f t="shared" si="480"/>
        <v/>
      </c>
      <c r="BX1017" s="34" t="str">
        <f t="shared" si="481"/>
        <v/>
      </c>
      <c r="BY1017" s="34" t="str">
        <f t="shared" si="482"/>
        <v/>
      </c>
      <c r="BZ1017" s="33" t="s">
        <v>32</v>
      </c>
      <c r="CA1017" s="34">
        <f t="shared" si="483"/>
        <v>1.018</v>
      </c>
      <c r="CB1017" s="28"/>
      <c r="CC1017" s="29">
        <f>IF(D1017&gt;Zisk!$D$10,"",E1017*CA1017)</f>
        <v>0</v>
      </c>
    </row>
    <row r="1018" spans="2:81" x14ac:dyDescent="0.2">
      <c r="B1018" s="35" t="str">
        <f>Zisk!B1029</f>
        <v/>
      </c>
      <c r="C1018" s="35">
        <f>Zisk!C1029</f>
        <v>0</v>
      </c>
      <c r="D1018" s="35">
        <f>Zisk!E1029</f>
        <v>0</v>
      </c>
      <c r="E1018" s="36">
        <f>Zisk!D1029</f>
        <v>0</v>
      </c>
      <c r="F1018" s="36"/>
      <c r="G1018" s="35" t="str">
        <f t="shared" si="458"/>
        <v>(</v>
      </c>
      <c r="H1018" s="35" t="str">
        <f t="shared" si="459"/>
        <v>1</v>
      </c>
      <c r="I1018" s="35" t="str">
        <f t="shared" si="460"/>
        <v>+</v>
      </c>
      <c r="J1018" s="37">
        <f>IF($D1018&lt;=2021,VstupniParametry_SKRYT!$D$5,"")</f>
        <v>0.02</v>
      </c>
      <c r="K1018" s="35" t="str">
        <f t="shared" si="461"/>
        <v>)</v>
      </c>
      <c r="L1018" s="38">
        <f>IF($D1018&lt;=2021,COUNTIF(Vypocet_SKRYT!T1015:AS1015,"&gt;=1"),"")</f>
        <v>0</v>
      </c>
      <c r="M1018" s="39" t="str">
        <f t="shared" si="462"/>
        <v>x</v>
      </c>
      <c r="N1018" s="35" t="str">
        <f t="shared" si="463"/>
        <v>(</v>
      </c>
      <c r="O1018" s="35" t="str">
        <f t="shared" si="464"/>
        <v>1</v>
      </c>
      <c r="P1018" s="35" t="str">
        <f t="shared" si="465"/>
        <v>+</v>
      </c>
      <c r="Q1018" s="37">
        <f>IF($D1018&lt;=2024,VstupniParametry_SKRYT!$D$6,"")</f>
        <v>0.06</v>
      </c>
      <c r="R1018" s="35" t="str">
        <f t="shared" si="466"/>
        <v>)</v>
      </c>
      <c r="S1018" s="38">
        <f>IF($D1018&lt;=2024,COUNTIFS(Vypocet_SKRYT!AT1015:AV1015,"&gt;=1"),"")</f>
        <v>0</v>
      </c>
      <c r="T1018" s="39" t="str">
        <f t="shared" si="467"/>
        <v>x</v>
      </c>
      <c r="U1018" s="35" t="str">
        <f t="shared" si="468"/>
        <v>(</v>
      </c>
      <c r="V1018" s="35" t="str">
        <f t="shared" si="469"/>
        <v>1</v>
      </c>
      <c r="W1018" s="35" t="str">
        <f t="shared" si="470"/>
        <v>+</v>
      </c>
      <c r="X1018" s="37">
        <f>IF($D1018&lt;=2025,VstupniParametry_SKRYT!$D$9,"")</f>
        <v>1.7999999999999999E-2</v>
      </c>
      <c r="Y1018" s="35" t="str">
        <f t="shared" si="471"/>
        <v>)</v>
      </c>
      <c r="Z1018" s="38">
        <f>IF(AND(D1018&lt;2025,2025&lt;=Zisk!$D$10),1,IF(D1018=2025,0,""))</f>
        <v>1</v>
      </c>
      <c r="AA1018" s="39" t="str">
        <f>IF(AND($D1018&lt;=2025,Zisk!$D$10&gt;=2026),"x","")</f>
        <v/>
      </c>
      <c r="AB1018" s="35" t="str">
        <f>IF(AND($D1018&lt;=2026,Zisk!$D$10&gt;=2026),"(","")</f>
        <v/>
      </c>
      <c r="AC1018" s="35" t="str">
        <f>IF(AND($D1018&lt;=2026,Zisk!$D$10&gt;=2026),"1","")</f>
        <v/>
      </c>
      <c r="AD1018" s="35" t="str">
        <f>IF(AND($D1018&lt;=2026,Zisk!$D$10&gt;=2026),"+","")</f>
        <v/>
      </c>
      <c r="AE1018" s="37" t="str">
        <f>IF(AND($D1018&lt;=2026,Zisk!$D$10&gt;=2026),VstupniParametry_SKRYT!$D$10,"")</f>
        <v/>
      </c>
      <c r="AF1018" s="35" t="str">
        <f>IF(AND($D1018&lt;=2026,Zisk!$D$10&gt;=2026),")","")</f>
        <v/>
      </c>
      <c r="AG1018" s="38" t="str">
        <f>IF(AND(D1018&lt;2026,2026&lt;=Zisk!$D$10),1,IF(D1018=2026,0,""))</f>
        <v/>
      </c>
      <c r="AH1018" s="39" t="str">
        <f>IF(AND($D1018&lt;=2026,Zisk!$D$10&gt;=2027),"x","")</f>
        <v/>
      </c>
      <c r="AI1018" s="35" t="str">
        <f>IF(AND($D1018&lt;=2027,Zisk!$D$10&gt;=2027),"(","")</f>
        <v/>
      </c>
      <c r="AJ1018" s="35" t="str">
        <f>IF(AND($D1018&lt;=2027,Zisk!$D$10&gt;=2027),"1","")</f>
        <v/>
      </c>
      <c r="AK1018" s="35" t="str">
        <f>IF(AND($D1018&lt;=2027,Zisk!$D$10&gt;=2027),"+","")</f>
        <v/>
      </c>
      <c r="AL1018" s="37" t="str">
        <f>IF(AND($D1018&lt;=2027,Zisk!$D$10&gt;=2027),VstupniParametry_SKRYT!$D$11,"")</f>
        <v/>
      </c>
      <c r="AM1018" s="35" t="str">
        <f>IF(AND($D1018&lt;=2027,Zisk!$D$10&gt;=2027),")","")</f>
        <v/>
      </c>
      <c r="AN1018" s="38" t="str">
        <f>IF(AND(D1018&lt;2027,2027&lt;=Zisk!$D$10),1,IF(D1018=2027,0,""))</f>
        <v/>
      </c>
      <c r="AO1018" s="39" t="str">
        <f>IF(AND($D1018&lt;=2027,Zisk!$D$10&gt;=2028),"x","")</f>
        <v/>
      </c>
      <c r="AP1018" s="35" t="str">
        <f>IF(AND($D1018&lt;=2028,Zisk!$D$10&gt;=2028),"(","")</f>
        <v/>
      </c>
      <c r="AQ1018" s="35" t="str">
        <f>IF(AND($D1018&lt;=2028,Zisk!$D$10&gt;=2028),"1","")</f>
        <v/>
      </c>
      <c r="AR1018" s="35" t="str">
        <f>IF(AND($D1018&lt;=2028,Zisk!$D$10&gt;=2028),"+","")</f>
        <v/>
      </c>
      <c r="AS1018" s="37" t="str">
        <f>IF(AND($D1018&lt;=2028,Zisk!$D$10&gt;=2028),VstupniParametry_SKRYT!$D$12,"")</f>
        <v/>
      </c>
      <c r="AT1018" s="35" t="str">
        <f>IF(AND($D1018&lt;=2028,Zisk!$D$10&gt;=2028),")","")</f>
        <v/>
      </c>
      <c r="AU1018" s="38" t="str">
        <f>IF(AND(D1018&lt;2028,2028&lt;=Zisk!$D$10),1,IF(D1018=2028,0,""))</f>
        <v/>
      </c>
      <c r="AV1018" s="39" t="str">
        <f>IF(AND($D1018&lt;=2028,Zisk!$D$10&gt;=2029),"x","")</f>
        <v/>
      </c>
      <c r="AW1018" s="35" t="str">
        <f>IF(AND($D1018&lt;=2029,Zisk!$D$10&gt;=2029),"(","")</f>
        <v/>
      </c>
      <c r="AX1018" s="35" t="str">
        <f>IF(AND($D1018&lt;=2029,Zisk!$D$10&gt;=2029),"1","")</f>
        <v/>
      </c>
      <c r="AY1018" s="35" t="str">
        <f>IF(AND($D1018&lt;=2029,Zisk!$D$10&gt;=2029),"+","")</f>
        <v/>
      </c>
      <c r="AZ1018" s="37" t="str">
        <f>IF(AND($D1018&lt;=2029,Zisk!$D$10&gt;=2029),VstupniParametry_SKRYT!$D$13,"")</f>
        <v/>
      </c>
      <c r="BA1018" s="35" t="str">
        <f>IF(AND($D1018&lt;=2029,Zisk!$D$10&gt;=2029),")","")</f>
        <v/>
      </c>
      <c r="BB1018" s="38" t="str">
        <f>IF(AND(D1018&lt;2029,2029&lt;=Zisk!$D$10),1,IF(D1018=2029,0,""))</f>
        <v/>
      </c>
      <c r="BC1018" s="39" t="str">
        <f>IF(AND($D1018&lt;=2029,Zisk!$D$10&gt;=2030),"x","")</f>
        <v/>
      </c>
      <c r="BD1018" s="35" t="str">
        <f>IF(AND($D1018&lt;=2030,Zisk!$D$10&gt;=2030),"(","")</f>
        <v/>
      </c>
      <c r="BE1018" s="35" t="str">
        <f>IF(AND($D1018&lt;=2030,Zisk!$D$10&gt;=2030),"1","")</f>
        <v/>
      </c>
      <c r="BF1018" s="35" t="str">
        <f>IF(AND($D1018&lt;=2030,Zisk!$D$10&gt;=2030),"+","")</f>
        <v/>
      </c>
      <c r="BG1018" s="37" t="str">
        <f>IF(AND($D1018&lt;=2030,Zisk!$D$10&gt;=2030),VstupniParametry_SKRYT!$D$14,"")</f>
        <v/>
      </c>
      <c r="BH1018" s="35" t="str">
        <f>IF(AND($D1018&lt;=2030,Zisk!$D$10&gt;=2030),")","")</f>
        <v/>
      </c>
      <c r="BI1018" s="38" t="str">
        <f>IF(AND(D1018&lt;2030,2030&lt;=Zisk!$D$10),1,IF(D1018=2030,0,""))</f>
        <v/>
      </c>
      <c r="BJ1018" s="40" t="s">
        <v>32</v>
      </c>
      <c r="BK1018" s="37">
        <f t="shared" si="484"/>
        <v>1</v>
      </c>
      <c r="BL1018" s="35" t="str">
        <f t="shared" si="485"/>
        <v>x</v>
      </c>
      <c r="BM1018" s="41">
        <f t="shared" si="486"/>
        <v>1</v>
      </c>
      <c r="BN1018" s="37" t="str">
        <f t="shared" si="487"/>
        <v>x</v>
      </c>
      <c r="BO1018" s="41">
        <f t="shared" si="472"/>
        <v>1.018</v>
      </c>
      <c r="BP1018" s="41" t="str">
        <f t="shared" si="473"/>
        <v/>
      </c>
      <c r="BQ1018" s="41" t="str">
        <f t="shared" si="474"/>
        <v/>
      </c>
      <c r="BR1018" s="41" t="str">
        <f t="shared" si="475"/>
        <v/>
      </c>
      <c r="BS1018" s="41" t="str">
        <f t="shared" si="476"/>
        <v/>
      </c>
      <c r="BT1018" s="41" t="str">
        <f t="shared" si="477"/>
        <v/>
      </c>
      <c r="BU1018" s="41" t="str">
        <f t="shared" si="478"/>
        <v/>
      </c>
      <c r="BV1018" s="41" t="str">
        <f t="shared" si="479"/>
        <v/>
      </c>
      <c r="BW1018" s="41" t="str">
        <f t="shared" si="480"/>
        <v/>
      </c>
      <c r="BX1018" s="41" t="str">
        <f t="shared" si="481"/>
        <v/>
      </c>
      <c r="BY1018" s="41" t="str">
        <f t="shared" si="482"/>
        <v/>
      </c>
      <c r="BZ1018" s="40" t="s">
        <v>32</v>
      </c>
      <c r="CA1018" s="41">
        <f t="shared" si="483"/>
        <v>1.018</v>
      </c>
      <c r="CB1018" s="35"/>
      <c r="CC1018" s="36">
        <f>IF(D1018&gt;Zisk!$D$10,"",E1018*CA1018)</f>
        <v>0</v>
      </c>
    </row>
    <row r="1019" spans="2:81" x14ac:dyDescent="0.2">
      <c r="B1019" s="28" t="str">
        <f>Zisk!B1030</f>
        <v/>
      </c>
      <c r="C1019" s="28">
        <f>Zisk!C1030</f>
        <v>0</v>
      </c>
      <c r="D1019" s="28">
        <f>Zisk!E1030</f>
        <v>0</v>
      </c>
      <c r="E1019" s="29">
        <f>Zisk!D1030</f>
        <v>0</v>
      </c>
      <c r="F1019" s="29"/>
      <c r="G1019" s="28" t="str">
        <f t="shared" si="458"/>
        <v>(</v>
      </c>
      <c r="H1019" s="28" t="str">
        <f t="shared" si="459"/>
        <v>1</v>
      </c>
      <c r="I1019" s="28" t="str">
        <f t="shared" si="460"/>
        <v>+</v>
      </c>
      <c r="J1019" s="30">
        <f>IF($D1019&lt;=2021,VstupniParametry_SKRYT!$D$5,"")</f>
        <v>0.02</v>
      </c>
      <c r="K1019" s="28" t="str">
        <f t="shared" si="461"/>
        <v>)</v>
      </c>
      <c r="L1019" s="31">
        <f>IF($D1019&lt;=2021,COUNTIF(Vypocet_SKRYT!T1016:AS1016,"&gt;=1"),"")</f>
        <v>0</v>
      </c>
      <c r="M1019" s="32" t="str">
        <f t="shared" si="462"/>
        <v>x</v>
      </c>
      <c r="N1019" s="28" t="str">
        <f t="shared" si="463"/>
        <v>(</v>
      </c>
      <c r="O1019" s="28" t="str">
        <f t="shared" si="464"/>
        <v>1</v>
      </c>
      <c r="P1019" s="28" t="str">
        <f t="shared" si="465"/>
        <v>+</v>
      </c>
      <c r="Q1019" s="30">
        <f>IF($D1019&lt;=2024,VstupniParametry_SKRYT!$D$6,"")</f>
        <v>0.06</v>
      </c>
      <c r="R1019" s="28" t="str">
        <f t="shared" si="466"/>
        <v>)</v>
      </c>
      <c r="S1019" s="31">
        <f>IF($D1019&lt;=2024,COUNTIFS(Vypocet_SKRYT!AT1016:AV1016,"&gt;=1"),"")</f>
        <v>0</v>
      </c>
      <c r="T1019" s="32" t="str">
        <f t="shared" si="467"/>
        <v>x</v>
      </c>
      <c r="U1019" s="28" t="str">
        <f t="shared" si="468"/>
        <v>(</v>
      </c>
      <c r="V1019" s="28" t="str">
        <f t="shared" si="469"/>
        <v>1</v>
      </c>
      <c r="W1019" s="28" t="str">
        <f t="shared" si="470"/>
        <v>+</v>
      </c>
      <c r="X1019" s="30">
        <f>IF($D1019&lt;=2025,VstupniParametry_SKRYT!$D$9,"")</f>
        <v>1.7999999999999999E-2</v>
      </c>
      <c r="Y1019" s="28" t="str">
        <f t="shared" si="471"/>
        <v>)</v>
      </c>
      <c r="Z1019" s="31">
        <f>IF(AND(D1019&lt;2025,2025&lt;=Zisk!$D$10),1,IF(D1019=2025,0,""))</f>
        <v>1</v>
      </c>
      <c r="AA1019" s="32" t="str">
        <f>IF(AND($D1019&lt;=2025,Zisk!$D$10&gt;=2026),"x","")</f>
        <v/>
      </c>
      <c r="AB1019" s="28" t="str">
        <f>IF(AND($D1019&lt;=2026,Zisk!$D$10&gt;=2026),"(","")</f>
        <v/>
      </c>
      <c r="AC1019" s="28" t="str">
        <f>IF(AND($D1019&lt;=2026,Zisk!$D$10&gt;=2026),"1","")</f>
        <v/>
      </c>
      <c r="AD1019" s="28" t="str">
        <f>IF(AND($D1019&lt;=2026,Zisk!$D$10&gt;=2026),"+","")</f>
        <v/>
      </c>
      <c r="AE1019" s="30" t="str">
        <f>IF(AND($D1019&lt;=2026,Zisk!$D$10&gt;=2026),VstupniParametry_SKRYT!$D$10,"")</f>
        <v/>
      </c>
      <c r="AF1019" s="28" t="str">
        <f>IF(AND($D1019&lt;=2026,Zisk!$D$10&gt;=2026),")","")</f>
        <v/>
      </c>
      <c r="AG1019" s="31" t="str">
        <f>IF(AND(D1019&lt;2026,2026&lt;=Zisk!$D$10),1,IF(D1019=2026,0,""))</f>
        <v/>
      </c>
      <c r="AH1019" s="32" t="str">
        <f>IF(AND($D1019&lt;=2026,Zisk!$D$10&gt;=2027),"x","")</f>
        <v/>
      </c>
      <c r="AI1019" s="28" t="str">
        <f>IF(AND($D1019&lt;=2027,Zisk!$D$10&gt;=2027),"(","")</f>
        <v/>
      </c>
      <c r="AJ1019" s="28" t="str">
        <f>IF(AND($D1019&lt;=2027,Zisk!$D$10&gt;=2027),"1","")</f>
        <v/>
      </c>
      <c r="AK1019" s="28" t="str">
        <f>IF(AND($D1019&lt;=2027,Zisk!$D$10&gt;=2027),"+","")</f>
        <v/>
      </c>
      <c r="AL1019" s="30" t="str">
        <f>IF(AND($D1019&lt;=2027,Zisk!$D$10&gt;=2027),VstupniParametry_SKRYT!$D$11,"")</f>
        <v/>
      </c>
      <c r="AM1019" s="28" t="str">
        <f>IF(AND($D1019&lt;=2027,Zisk!$D$10&gt;=2027),")","")</f>
        <v/>
      </c>
      <c r="AN1019" s="31" t="str">
        <f>IF(AND(D1019&lt;2027,2027&lt;=Zisk!$D$10),1,IF(D1019=2027,0,""))</f>
        <v/>
      </c>
      <c r="AO1019" s="32" t="str">
        <f>IF(AND($D1019&lt;=2027,Zisk!$D$10&gt;=2028),"x","")</f>
        <v/>
      </c>
      <c r="AP1019" s="28" t="str">
        <f>IF(AND($D1019&lt;=2028,Zisk!$D$10&gt;=2028),"(","")</f>
        <v/>
      </c>
      <c r="AQ1019" s="28" t="str">
        <f>IF(AND($D1019&lt;=2028,Zisk!$D$10&gt;=2028),"1","")</f>
        <v/>
      </c>
      <c r="AR1019" s="28" t="str">
        <f>IF(AND($D1019&lt;=2028,Zisk!$D$10&gt;=2028),"+","")</f>
        <v/>
      </c>
      <c r="AS1019" s="30" t="str">
        <f>IF(AND($D1019&lt;=2028,Zisk!$D$10&gt;=2028),VstupniParametry_SKRYT!$D$12,"")</f>
        <v/>
      </c>
      <c r="AT1019" s="28" t="str">
        <f>IF(AND($D1019&lt;=2028,Zisk!$D$10&gt;=2028),")","")</f>
        <v/>
      </c>
      <c r="AU1019" s="31" t="str">
        <f>IF(AND(D1019&lt;2028,2028&lt;=Zisk!$D$10),1,IF(D1019=2028,0,""))</f>
        <v/>
      </c>
      <c r="AV1019" s="32" t="str">
        <f>IF(AND($D1019&lt;=2028,Zisk!$D$10&gt;=2029),"x","")</f>
        <v/>
      </c>
      <c r="AW1019" s="28" t="str">
        <f>IF(AND($D1019&lt;=2029,Zisk!$D$10&gt;=2029),"(","")</f>
        <v/>
      </c>
      <c r="AX1019" s="28" t="str">
        <f>IF(AND($D1019&lt;=2029,Zisk!$D$10&gt;=2029),"1","")</f>
        <v/>
      </c>
      <c r="AY1019" s="28" t="str">
        <f>IF(AND($D1019&lt;=2029,Zisk!$D$10&gt;=2029),"+","")</f>
        <v/>
      </c>
      <c r="AZ1019" s="30" t="str">
        <f>IF(AND($D1019&lt;=2029,Zisk!$D$10&gt;=2029),VstupniParametry_SKRYT!$D$13,"")</f>
        <v/>
      </c>
      <c r="BA1019" s="28" t="str">
        <f>IF(AND($D1019&lt;=2029,Zisk!$D$10&gt;=2029),")","")</f>
        <v/>
      </c>
      <c r="BB1019" s="31" t="str">
        <f>IF(AND(D1019&lt;2029,2029&lt;=Zisk!$D$10),1,IF(D1019=2029,0,""))</f>
        <v/>
      </c>
      <c r="BC1019" s="32" t="str">
        <f>IF(AND($D1019&lt;=2029,Zisk!$D$10&gt;=2030),"x","")</f>
        <v/>
      </c>
      <c r="BD1019" s="28" t="str">
        <f>IF(AND($D1019&lt;=2030,Zisk!$D$10&gt;=2030),"(","")</f>
        <v/>
      </c>
      <c r="BE1019" s="28" t="str">
        <f>IF(AND($D1019&lt;=2030,Zisk!$D$10&gt;=2030),"1","")</f>
        <v/>
      </c>
      <c r="BF1019" s="28" t="str">
        <f>IF(AND($D1019&lt;=2030,Zisk!$D$10&gt;=2030),"+","")</f>
        <v/>
      </c>
      <c r="BG1019" s="30" t="str">
        <f>IF(AND($D1019&lt;=2030,Zisk!$D$10&gt;=2030),VstupniParametry_SKRYT!$D$14,"")</f>
        <v/>
      </c>
      <c r="BH1019" s="28" t="str">
        <f>IF(AND($D1019&lt;=2030,Zisk!$D$10&gt;=2030),")","")</f>
        <v/>
      </c>
      <c r="BI1019" s="31" t="str">
        <f>IF(AND(D1019&lt;2030,2030&lt;=Zisk!$D$10),1,IF(D1019=2030,0,""))</f>
        <v/>
      </c>
      <c r="BJ1019" s="33" t="s">
        <v>32</v>
      </c>
      <c r="BK1019" s="30">
        <f t="shared" si="484"/>
        <v>1</v>
      </c>
      <c r="BL1019" s="28" t="str">
        <f t="shared" si="485"/>
        <v>x</v>
      </c>
      <c r="BM1019" s="34">
        <f t="shared" si="486"/>
        <v>1</v>
      </c>
      <c r="BN1019" s="30" t="str">
        <f t="shared" si="487"/>
        <v>x</v>
      </c>
      <c r="BO1019" s="34">
        <f t="shared" si="472"/>
        <v>1.018</v>
      </c>
      <c r="BP1019" s="34" t="str">
        <f t="shared" si="473"/>
        <v/>
      </c>
      <c r="BQ1019" s="34" t="str">
        <f t="shared" si="474"/>
        <v/>
      </c>
      <c r="BR1019" s="34" t="str">
        <f t="shared" si="475"/>
        <v/>
      </c>
      <c r="BS1019" s="34" t="str">
        <f t="shared" si="476"/>
        <v/>
      </c>
      <c r="BT1019" s="34" t="str">
        <f t="shared" si="477"/>
        <v/>
      </c>
      <c r="BU1019" s="34" t="str">
        <f t="shared" si="478"/>
        <v/>
      </c>
      <c r="BV1019" s="34" t="str">
        <f t="shared" si="479"/>
        <v/>
      </c>
      <c r="BW1019" s="34" t="str">
        <f t="shared" si="480"/>
        <v/>
      </c>
      <c r="BX1019" s="34" t="str">
        <f t="shared" si="481"/>
        <v/>
      </c>
      <c r="BY1019" s="34" t="str">
        <f t="shared" si="482"/>
        <v/>
      </c>
      <c r="BZ1019" s="33" t="s">
        <v>32</v>
      </c>
      <c r="CA1019" s="34">
        <f t="shared" si="483"/>
        <v>1.018</v>
      </c>
      <c r="CB1019" s="28"/>
      <c r="CC1019" s="29">
        <f>IF(D1019&gt;Zisk!$D$10,"",E1019*CA1019)</f>
        <v>0</v>
      </c>
    </row>
    <row r="1020" spans="2:81" x14ac:dyDescent="0.2">
      <c r="B1020" s="35" t="str">
        <f>Zisk!B1031</f>
        <v/>
      </c>
      <c r="C1020" s="35">
        <f>Zisk!C1031</f>
        <v>0</v>
      </c>
      <c r="D1020" s="35">
        <f>Zisk!E1031</f>
        <v>0</v>
      </c>
      <c r="E1020" s="36">
        <f>Zisk!D1031</f>
        <v>0</v>
      </c>
      <c r="F1020" s="36"/>
      <c r="G1020" s="35" t="str">
        <f t="shared" si="458"/>
        <v>(</v>
      </c>
      <c r="H1020" s="35" t="str">
        <f t="shared" si="459"/>
        <v>1</v>
      </c>
      <c r="I1020" s="35" t="str">
        <f t="shared" si="460"/>
        <v>+</v>
      </c>
      <c r="J1020" s="37">
        <f>IF($D1020&lt;=2021,VstupniParametry_SKRYT!$D$5,"")</f>
        <v>0.02</v>
      </c>
      <c r="K1020" s="35" t="str">
        <f t="shared" si="461"/>
        <v>)</v>
      </c>
      <c r="L1020" s="38">
        <f>IF($D1020&lt;=2021,COUNTIF(Vypocet_SKRYT!T1017:AS1017,"&gt;=1"),"")</f>
        <v>0</v>
      </c>
      <c r="M1020" s="39" t="str">
        <f t="shared" si="462"/>
        <v>x</v>
      </c>
      <c r="N1020" s="35" t="str">
        <f t="shared" si="463"/>
        <v>(</v>
      </c>
      <c r="O1020" s="35" t="str">
        <f t="shared" si="464"/>
        <v>1</v>
      </c>
      <c r="P1020" s="35" t="str">
        <f t="shared" si="465"/>
        <v>+</v>
      </c>
      <c r="Q1020" s="37">
        <f>IF($D1020&lt;=2024,VstupniParametry_SKRYT!$D$6,"")</f>
        <v>0.06</v>
      </c>
      <c r="R1020" s="35" t="str">
        <f t="shared" si="466"/>
        <v>)</v>
      </c>
      <c r="S1020" s="38">
        <f>IF($D1020&lt;=2024,COUNTIFS(Vypocet_SKRYT!AT1017:AV1017,"&gt;=1"),"")</f>
        <v>0</v>
      </c>
      <c r="T1020" s="39" t="str">
        <f t="shared" si="467"/>
        <v>x</v>
      </c>
      <c r="U1020" s="35" t="str">
        <f t="shared" si="468"/>
        <v>(</v>
      </c>
      <c r="V1020" s="35" t="str">
        <f t="shared" si="469"/>
        <v>1</v>
      </c>
      <c r="W1020" s="35" t="str">
        <f t="shared" si="470"/>
        <v>+</v>
      </c>
      <c r="X1020" s="37">
        <f>IF($D1020&lt;=2025,VstupniParametry_SKRYT!$D$9,"")</f>
        <v>1.7999999999999999E-2</v>
      </c>
      <c r="Y1020" s="35" t="str">
        <f t="shared" si="471"/>
        <v>)</v>
      </c>
      <c r="Z1020" s="38">
        <f>IF(AND(D1020&lt;2025,2025&lt;=Zisk!$D$10),1,IF(D1020=2025,0,""))</f>
        <v>1</v>
      </c>
      <c r="AA1020" s="39" t="str">
        <f>IF(AND($D1020&lt;=2025,Zisk!$D$10&gt;=2026),"x","")</f>
        <v/>
      </c>
      <c r="AB1020" s="35" t="str">
        <f>IF(AND($D1020&lt;=2026,Zisk!$D$10&gt;=2026),"(","")</f>
        <v/>
      </c>
      <c r="AC1020" s="35" t="str">
        <f>IF(AND($D1020&lt;=2026,Zisk!$D$10&gt;=2026),"1","")</f>
        <v/>
      </c>
      <c r="AD1020" s="35" t="str">
        <f>IF(AND($D1020&lt;=2026,Zisk!$D$10&gt;=2026),"+","")</f>
        <v/>
      </c>
      <c r="AE1020" s="37" t="str">
        <f>IF(AND($D1020&lt;=2026,Zisk!$D$10&gt;=2026),VstupniParametry_SKRYT!$D$10,"")</f>
        <v/>
      </c>
      <c r="AF1020" s="35" t="str">
        <f>IF(AND($D1020&lt;=2026,Zisk!$D$10&gt;=2026),")","")</f>
        <v/>
      </c>
      <c r="AG1020" s="38" t="str">
        <f>IF(AND(D1020&lt;2026,2026&lt;=Zisk!$D$10),1,IF(D1020=2026,0,""))</f>
        <v/>
      </c>
      <c r="AH1020" s="39" t="str">
        <f>IF(AND($D1020&lt;=2026,Zisk!$D$10&gt;=2027),"x","")</f>
        <v/>
      </c>
      <c r="AI1020" s="35" t="str">
        <f>IF(AND($D1020&lt;=2027,Zisk!$D$10&gt;=2027),"(","")</f>
        <v/>
      </c>
      <c r="AJ1020" s="35" t="str">
        <f>IF(AND($D1020&lt;=2027,Zisk!$D$10&gt;=2027),"1","")</f>
        <v/>
      </c>
      <c r="AK1020" s="35" t="str">
        <f>IF(AND($D1020&lt;=2027,Zisk!$D$10&gt;=2027),"+","")</f>
        <v/>
      </c>
      <c r="AL1020" s="37" t="str">
        <f>IF(AND($D1020&lt;=2027,Zisk!$D$10&gt;=2027),VstupniParametry_SKRYT!$D$11,"")</f>
        <v/>
      </c>
      <c r="AM1020" s="35" t="str">
        <f>IF(AND($D1020&lt;=2027,Zisk!$D$10&gt;=2027),")","")</f>
        <v/>
      </c>
      <c r="AN1020" s="38" t="str">
        <f>IF(AND(D1020&lt;2027,2027&lt;=Zisk!$D$10),1,IF(D1020=2027,0,""))</f>
        <v/>
      </c>
      <c r="AO1020" s="39" t="str">
        <f>IF(AND($D1020&lt;=2027,Zisk!$D$10&gt;=2028),"x","")</f>
        <v/>
      </c>
      <c r="AP1020" s="35" t="str">
        <f>IF(AND($D1020&lt;=2028,Zisk!$D$10&gt;=2028),"(","")</f>
        <v/>
      </c>
      <c r="AQ1020" s="35" t="str">
        <f>IF(AND($D1020&lt;=2028,Zisk!$D$10&gt;=2028),"1","")</f>
        <v/>
      </c>
      <c r="AR1020" s="35" t="str">
        <f>IF(AND($D1020&lt;=2028,Zisk!$D$10&gt;=2028),"+","")</f>
        <v/>
      </c>
      <c r="AS1020" s="37" t="str">
        <f>IF(AND($D1020&lt;=2028,Zisk!$D$10&gt;=2028),VstupniParametry_SKRYT!$D$12,"")</f>
        <v/>
      </c>
      <c r="AT1020" s="35" t="str">
        <f>IF(AND($D1020&lt;=2028,Zisk!$D$10&gt;=2028),")","")</f>
        <v/>
      </c>
      <c r="AU1020" s="38" t="str">
        <f>IF(AND(D1020&lt;2028,2028&lt;=Zisk!$D$10),1,IF(D1020=2028,0,""))</f>
        <v/>
      </c>
      <c r="AV1020" s="39" t="str">
        <f>IF(AND($D1020&lt;=2028,Zisk!$D$10&gt;=2029),"x","")</f>
        <v/>
      </c>
      <c r="AW1020" s="35" t="str">
        <f>IF(AND($D1020&lt;=2029,Zisk!$D$10&gt;=2029),"(","")</f>
        <v/>
      </c>
      <c r="AX1020" s="35" t="str">
        <f>IF(AND($D1020&lt;=2029,Zisk!$D$10&gt;=2029),"1","")</f>
        <v/>
      </c>
      <c r="AY1020" s="35" t="str">
        <f>IF(AND($D1020&lt;=2029,Zisk!$D$10&gt;=2029),"+","")</f>
        <v/>
      </c>
      <c r="AZ1020" s="37" t="str">
        <f>IF(AND($D1020&lt;=2029,Zisk!$D$10&gt;=2029),VstupniParametry_SKRYT!$D$13,"")</f>
        <v/>
      </c>
      <c r="BA1020" s="35" t="str">
        <f>IF(AND($D1020&lt;=2029,Zisk!$D$10&gt;=2029),")","")</f>
        <v/>
      </c>
      <c r="BB1020" s="38" t="str">
        <f>IF(AND(D1020&lt;2029,2029&lt;=Zisk!$D$10),1,IF(D1020=2029,0,""))</f>
        <v/>
      </c>
      <c r="BC1020" s="39" t="str">
        <f>IF(AND($D1020&lt;=2029,Zisk!$D$10&gt;=2030),"x","")</f>
        <v/>
      </c>
      <c r="BD1020" s="35" t="str">
        <f>IF(AND($D1020&lt;=2030,Zisk!$D$10&gt;=2030),"(","")</f>
        <v/>
      </c>
      <c r="BE1020" s="35" t="str">
        <f>IF(AND($D1020&lt;=2030,Zisk!$D$10&gt;=2030),"1","")</f>
        <v/>
      </c>
      <c r="BF1020" s="35" t="str">
        <f>IF(AND($D1020&lt;=2030,Zisk!$D$10&gt;=2030),"+","")</f>
        <v/>
      </c>
      <c r="BG1020" s="37" t="str">
        <f>IF(AND($D1020&lt;=2030,Zisk!$D$10&gt;=2030),VstupniParametry_SKRYT!$D$14,"")</f>
        <v/>
      </c>
      <c r="BH1020" s="35" t="str">
        <f>IF(AND($D1020&lt;=2030,Zisk!$D$10&gt;=2030),")","")</f>
        <v/>
      </c>
      <c r="BI1020" s="38" t="str">
        <f>IF(AND(D1020&lt;2030,2030&lt;=Zisk!$D$10),1,IF(D1020=2030,0,""))</f>
        <v/>
      </c>
      <c r="BJ1020" s="40" t="s">
        <v>32</v>
      </c>
      <c r="BK1020" s="37">
        <f t="shared" si="484"/>
        <v>1</v>
      </c>
      <c r="BL1020" s="35" t="str">
        <f t="shared" si="485"/>
        <v>x</v>
      </c>
      <c r="BM1020" s="41">
        <f t="shared" si="486"/>
        <v>1</v>
      </c>
      <c r="BN1020" s="37" t="str">
        <f t="shared" si="487"/>
        <v>x</v>
      </c>
      <c r="BO1020" s="41">
        <f t="shared" si="472"/>
        <v>1.018</v>
      </c>
      <c r="BP1020" s="41" t="str">
        <f t="shared" si="473"/>
        <v/>
      </c>
      <c r="BQ1020" s="41" t="str">
        <f t="shared" si="474"/>
        <v/>
      </c>
      <c r="BR1020" s="41" t="str">
        <f t="shared" si="475"/>
        <v/>
      </c>
      <c r="BS1020" s="41" t="str">
        <f t="shared" si="476"/>
        <v/>
      </c>
      <c r="BT1020" s="41" t="str">
        <f t="shared" si="477"/>
        <v/>
      </c>
      <c r="BU1020" s="41" t="str">
        <f t="shared" si="478"/>
        <v/>
      </c>
      <c r="BV1020" s="41" t="str">
        <f t="shared" si="479"/>
        <v/>
      </c>
      <c r="BW1020" s="41" t="str">
        <f t="shared" si="480"/>
        <v/>
      </c>
      <c r="BX1020" s="41" t="str">
        <f t="shared" si="481"/>
        <v/>
      </c>
      <c r="BY1020" s="41" t="str">
        <f t="shared" si="482"/>
        <v/>
      </c>
      <c r="BZ1020" s="40" t="s">
        <v>32</v>
      </c>
      <c r="CA1020" s="41">
        <f t="shared" si="483"/>
        <v>1.018</v>
      </c>
      <c r="CB1020" s="35"/>
      <c r="CC1020" s="36">
        <f>IF(D1020&gt;Zisk!$D$10,"",E1020*CA1020)</f>
        <v>0</v>
      </c>
    </row>
  </sheetData>
  <mergeCells count="8">
    <mergeCell ref="AW8:BB8"/>
    <mergeCell ref="BD8:BI8"/>
    <mergeCell ref="G8:L8"/>
    <mergeCell ref="N8:S8"/>
    <mergeCell ref="U8:Z8"/>
    <mergeCell ref="AB8:AG8"/>
    <mergeCell ref="AI8:AN8"/>
    <mergeCell ref="AP8:AU8"/>
  </mergeCells>
  <conditionalFormatting sqref="B9:CC1020">
    <cfRule type="expression" dxfId="0" priority="1">
      <formula>$E9&gt;0</formula>
    </cfRule>
  </conditionalFormatting>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9465E-3F64-4A3E-9A7B-4623E476326E}">
  <dimension ref="B2:EB1017"/>
  <sheetViews>
    <sheetView workbookViewId="0">
      <pane xSplit="8" ySplit="5" topLeftCell="T6" activePane="bottomRight" state="frozen"/>
      <selection pane="topRight" activeCell="F1" sqref="F1"/>
      <selection pane="bottomLeft" activeCell="A6" sqref="A6"/>
      <selection pane="bottomRight" activeCell="AS30" sqref="AS30"/>
    </sheetView>
  </sheetViews>
  <sheetFormatPr defaultRowHeight="14.25" x14ac:dyDescent="0.2"/>
  <cols>
    <col min="2" max="2" width="10.5" customWidth="1"/>
    <col min="3" max="3" width="14.25" customWidth="1"/>
    <col min="4" max="7" width="15.875" customWidth="1"/>
    <col min="8" max="9" width="17" customWidth="1"/>
    <col min="125" max="125" width="16.25" customWidth="1"/>
    <col min="126" max="126" width="11.5" customWidth="1"/>
    <col min="131" max="131" width="17.875" customWidth="1"/>
    <col min="132" max="132" width="19.5" customWidth="1"/>
    <col min="133" max="133" width="14.125" customWidth="1"/>
  </cols>
  <sheetData>
    <row r="2" spans="2:132" ht="15" x14ac:dyDescent="0.25">
      <c r="B2" s="11" t="s">
        <v>1</v>
      </c>
      <c r="E2" s="66">
        <f>Zisk!D10</f>
        <v>2025</v>
      </c>
    </row>
    <row r="3" spans="2:132" x14ac:dyDescent="0.2">
      <c r="T3" s="121" t="s">
        <v>33</v>
      </c>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2" t="s">
        <v>34</v>
      </c>
      <c r="AU3" s="122"/>
      <c r="AV3" s="122"/>
      <c r="AW3" s="45" t="s">
        <v>35</v>
      </c>
      <c r="AX3" s="46" t="s">
        <v>36</v>
      </c>
      <c r="AY3" s="47" t="s">
        <v>37</v>
      </c>
      <c r="AZ3" s="48" t="s">
        <v>38</v>
      </c>
      <c r="BA3" s="49" t="s">
        <v>39</v>
      </c>
      <c r="BB3" s="45" t="s">
        <v>40</v>
      </c>
      <c r="BC3" s="123" t="s">
        <v>41</v>
      </c>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row>
    <row r="4" spans="2:132" x14ac:dyDescent="0.2">
      <c r="T4" s="50">
        <v>1996</v>
      </c>
      <c r="U4" s="50">
        <v>1997</v>
      </c>
      <c r="V4" s="50">
        <v>1998</v>
      </c>
      <c r="W4" s="50">
        <v>1999</v>
      </c>
      <c r="X4" s="50">
        <v>2000</v>
      </c>
      <c r="Y4" s="50">
        <v>2001</v>
      </c>
      <c r="Z4" s="50">
        <v>2002</v>
      </c>
      <c r="AA4" s="50">
        <v>2003</v>
      </c>
      <c r="AB4" s="50">
        <v>2004</v>
      </c>
      <c r="AC4" s="50">
        <v>2005</v>
      </c>
      <c r="AD4" s="50">
        <v>2006</v>
      </c>
      <c r="AE4" s="50">
        <v>2007</v>
      </c>
      <c r="AF4" s="50">
        <v>2008</v>
      </c>
      <c r="AG4" s="50">
        <v>2009</v>
      </c>
      <c r="AH4" s="50">
        <v>2010</v>
      </c>
      <c r="AI4" s="50">
        <v>2011</v>
      </c>
      <c r="AJ4" s="50">
        <v>2012</v>
      </c>
      <c r="AK4" s="50">
        <v>2013</v>
      </c>
      <c r="AL4" s="50">
        <v>2014</v>
      </c>
      <c r="AM4" s="50">
        <v>2015</v>
      </c>
      <c r="AN4" s="50">
        <v>2016</v>
      </c>
      <c r="AO4" s="50">
        <v>2017</v>
      </c>
      <c r="AP4" s="50">
        <v>2018</v>
      </c>
      <c r="AQ4" s="50">
        <v>2019</v>
      </c>
      <c r="AR4" s="50">
        <v>2020</v>
      </c>
      <c r="AS4" s="50">
        <v>2021</v>
      </c>
      <c r="AT4" s="51">
        <v>2022</v>
      </c>
      <c r="AU4" s="51">
        <v>2023</v>
      </c>
      <c r="AV4" s="51">
        <v>2024</v>
      </c>
      <c r="AW4" s="52">
        <v>2025</v>
      </c>
      <c r="AX4" s="53">
        <v>2026</v>
      </c>
      <c r="AY4" s="54">
        <v>2027</v>
      </c>
      <c r="AZ4" s="55">
        <v>2028</v>
      </c>
      <c r="BA4" s="56">
        <v>2029</v>
      </c>
      <c r="BB4" s="52">
        <v>2030</v>
      </c>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row>
    <row r="5" spans="2:132" ht="38.25" x14ac:dyDescent="0.2">
      <c r="B5" s="21" t="s">
        <v>26</v>
      </c>
      <c r="C5" s="21" t="s">
        <v>7</v>
      </c>
      <c r="D5" s="21" t="s">
        <v>8</v>
      </c>
      <c r="E5" s="21" t="str">
        <f>"Stáří v roce "&amp;$E$2</f>
        <v>Stáří v roce 2025</v>
      </c>
      <c r="F5" s="21" t="s">
        <v>42</v>
      </c>
      <c r="G5" s="21" t="s">
        <v>43</v>
      </c>
      <c r="H5" s="21" t="s">
        <v>44</v>
      </c>
      <c r="I5" s="21"/>
      <c r="J5" s="22" t="s">
        <v>45</v>
      </c>
      <c r="K5" s="22" t="s">
        <v>46</v>
      </c>
      <c r="L5" s="22" t="s">
        <v>47</v>
      </c>
      <c r="M5" s="22" t="s">
        <v>48</v>
      </c>
      <c r="N5" s="22" t="s">
        <v>49</v>
      </c>
      <c r="O5" s="22" t="s">
        <v>50</v>
      </c>
      <c r="P5" s="22" t="s">
        <v>51</v>
      </c>
      <c r="Q5" s="22" t="s">
        <v>52</v>
      </c>
      <c r="R5" s="22" t="s">
        <v>53</v>
      </c>
      <c r="S5" s="22" t="s">
        <v>54</v>
      </c>
      <c r="T5" s="57" t="s">
        <v>55</v>
      </c>
      <c r="U5" s="57" t="s">
        <v>56</v>
      </c>
      <c r="V5" s="57" t="s">
        <v>57</v>
      </c>
      <c r="W5" s="57" t="s">
        <v>58</v>
      </c>
      <c r="X5" s="57" t="s">
        <v>59</v>
      </c>
      <c r="Y5" s="57" t="s">
        <v>60</v>
      </c>
      <c r="Z5" s="57" t="s">
        <v>61</v>
      </c>
      <c r="AA5" s="57" t="s">
        <v>62</v>
      </c>
      <c r="AB5" s="57" t="s">
        <v>63</v>
      </c>
      <c r="AC5" s="57" t="s">
        <v>64</v>
      </c>
      <c r="AD5" s="57" t="s">
        <v>65</v>
      </c>
      <c r="AE5" s="57" t="s">
        <v>66</v>
      </c>
      <c r="AF5" s="57" t="s">
        <v>67</v>
      </c>
      <c r="AG5" s="57" t="s">
        <v>68</v>
      </c>
      <c r="AH5" s="57" t="s">
        <v>69</v>
      </c>
      <c r="AI5" s="57" t="s">
        <v>70</v>
      </c>
      <c r="AJ5" s="57" t="s">
        <v>71</v>
      </c>
      <c r="AK5" s="57" t="s">
        <v>72</v>
      </c>
      <c r="AL5" s="57" t="s">
        <v>73</v>
      </c>
      <c r="AM5" s="57" t="s">
        <v>74</v>
      </c>
      <c r="AN5" s="57" t="s">
        <v>75</v>
      </c>
      <c r="AO5" s="57" t="s">
        <v>76</v>
      </c>
      <c r="AP5" s="57" t="s">
        <v>77</v>
      </c>
      <c r="AQ5" s="57" t="s">
        <v>78</v>
      </c>
      <c r="AR5" s="57" t="s">
        <v>79</v>
      </c>
      <c r="AS5" s="57" t="s">
        <v>80</v>
      </c>
      <c r="AT5" s="58" t="s">
        <v>81</v>
      </c>
      <c r="AU5" s="58" t="s">
        <v>82</v>
      </c>
      <c r="AV5" s="58" t="s">
        <v>83</v>
      </c>
      <c r="AW5" s="59" t="s">
        <v>84</v>
      </c>
      <c r="AX5" s="60" t="s">
        <v>85</v>
      </c>
      <c r="AY5" s="61" t="s">
        <v>86</v>
      </c>
      <c r="AZ5" s="62" t="s">
        <v>87</v>
      </c>
      <c r="BA5" s="63" t="s">
        <v>88</v>
      </c>
      <c r="BB5" s="59" t="s">
        <v>89</v>
      </c>
      <c r="BC5" s="65">
        <v>1996</v>
      </c>
      <c r="BD5" s="65">
        <v>1997</v>
      </c>
      <c r="BE5" s="65">
        <v>1998</v>
      </c>
      <c r="BF5" s="65">
        <v>1999</v>
      </c>
      <c r="BG5" s="65">
        <v>2000</v>
      </c>
      <c r="BH5" s="65">
        <v>2001</v>
      </c>
      <c r="BI5" s="65">
        <v>2002</v>
      </c>
      <c r="BJ5" s="65">
        <v>2003</v>
      </c>
      <c r="BK5" s="65">
        <v>2004</v>
      </c>
      <c r="BL5" s="65">
        <v>2005</v>
      </c>
      <c r="BM5" s="65">
        <v>2006</v>
      </c>
      <c r="BN5" s="65">
        <v>2007</v>
      </c>
      <c r="BO5" s="65">
        <v>2008</v>
      </c>
      <c r="BP5" s="65">
        <v>2009</v>
      </c>
      <c r="BQ5" s="65">
        <v>2010</v>
      </c>
      <c r="BR5" s="65">
        <v>2011</v>
      </c>
      <c r="BS5" s="65">
        <v>2012</v>
      </c>
      <c r="BT5" s="65">
        <v>2013</v>
      </c>
      <c r="BU5" s="65">
        <v>2014</v>
      </c>
      <c r="BV5" s="65">
        <v>2015</v>
      </c>
      <c r="BW5" s="65">
        <v>2016</v>
      </c>
      <c r="BX5" s="65">
        <v>2017</v>
      </c>
      <c r="BY5" s="65">
        <v>2018</v>
      </c>
      <c r="BZ5" s="65">
        <v>2019</v>
      </c>
      <c r="CA5" s="65">
        <v>2020</v>
      </c>
      <c r="CB5" s="65">
        <v>2021</v>
      </c>
      <c r="CC5" s="65">
        <v>2022</v>
      </c>
      <c r="CD5" s="65">
        <v>2023</v>
      </c>
      <c r="CE5" s="65">
        <v>2024</v>
      </c>
      <c r="CF5" s="65">
        <v>2025</v>
      </c>
      <c r="CG5" s="65">
        <v>2026</v>
      </c>
      <c r="CH5" s="65">
        <v>2027</v>
      </c>
      <c r="CI5" s="65">
        <v>2028</v>
      </c>
      <c r="CJ5" s="65">
        <v>2029</v>
      </c>
      <c r="CK5" s="65">
        <v>2030</v>
      </c>
      <c r="CL5" s="23">
        <v>1996</v>
      </c>
      <c r="CM5" s="23">
        <v>1997</v>
      </c>
      <c r="CN5" s="23">
        <v>1998</v>
      </c>
      <c r="CO5" s="23">
        <v>1999</v>
      </c>
      <c r="CP5" s="23">
        <v>2000</v>
      </c>
      <c r="CQ5" s="23">
        <v>2001</v>
      </c>
      <c r="CR5" s="23">
        <v>2002</v>
      </c>
      <c r="CS5" s="23">
        <v>2003</v>
      </c>
      <c r="CT5" s="23">
        <v>2004</v>
      </c>
      <c r="CU5" s="23">
        <v>2005</v>
      </c>
      <c r="CV5" s="23">
        <v>2006</v>
      </c>
      <c r="CW5" s="23">
        <v>2007</v>
      </c>
      <c r="CX5" s="23">
        <v>2008</v>
      </c>
      <c r="CY5" s="23">
        <v>2009</v>
      </c>
      <c r="CZ5" s="23">
        <v>2010</v>
      </c>
      <c r="DA5" s="23">
        <v>2011</v>
      </c>
      <c r="DB5" s="23">
        <v>2012</v>
      </c>
      <c r="DC5" s="23">
        <v>2013</v>
      </c>
      <c r="DD5" s="23">
        <v>2014</v>
      </c>
      <c r="DE5" s="23">
        <v>2015</v>
      </c>
      <c r="DF5" s="23">
        <v>2016</v>
      </c>
      <c r="DG5" s="23">
        <v>2017</v>
      </c>
      <c r="DH5" s="23">
        <v>2018</v>
      </c>
      <c r="DI5" s="23">
        <v>2019</v>
      </c>
      <c r="DJ5" s="23">
        <v>2020</v>
      </c>
      <c r="DK5" s="23">
        <v>2021</v>
      </c>
      <c r="DL5" s="23">
        <v>2022</v>
      </c>
      <c r="DM5" s="23">
        <v>2023</v>
      </c>
      <c r="DN5" s="23">
        <v>2024</v>
      </c>
      <c r="DO5" s="23">
        <v>2025</v>
      </c>
      <c r="DP5" s="23">
        <v>2026</v>
      </c>
      <c r="DQ5" s="23">
        <v>2027</v>
      </c>
      <c r="DR5" s="23">
        <v>2028</v>
      </c>
      <c r="DS5" s="23">
        <v>2029</v>
      </c>
      <c r="DT5" s="23">
        <v>2030</v>
      </c>
      <c r="DU5" s="67" t="s">
        <v>90</v>
      </c>
      <c r="DV5" s="67" t="s">
        <v>91</v>
      </c>
      <c r="DW5" s="67" t="s">
        <v>92</v>
      </c>
      <c r="DX5" s="23" t="s">
        <v>90</v>
      </c>
      <c r="DY5" s="23" t="s">
        <v>91</v>
      </c>
      <c r="DZ5" s="23" t="s">
        <v>92</v>
      </c>
      <c r="EA5" s="24" t="s">
        <v>93</v>
      </c>
      <c r="EB5" s="24" t="s">
        <v>31</v>
      </c>
    </row>
    <row r="6" spans="2:132" x14ac:dyDescent="0.2">
      <c r="B6">
        <v>1</v>
      </c>
      <c r="C6" s="3">
        <f>Zisk!D20</f>
        <v>0</v>
      </c>
      <c r="D6">
        <f>Zisk!E20</f>
        <v>0</v>
      </c>
      <c r="E6" s="66" t="str">
        <f>IF(D6=0,"",$E$2-$D6)</f>
        <v/>
      </c>
      <c r="F6" t="str">
        <f>IF(D6=0,"",IF($E6&lt;29,$E6,29))</f>
        <v/>
      </c>
      <c r="G6" s="66" t="str">
        <f>IF(D6=0,"",($E$2-$F6)+1)</f>
        <v/>
      </c>
      <c r="J6">
        <f>VstupniParametry_SKRYT!$D$5</f>
        <v>0.02</v>
      </c>
      <c r="K6">
        <f>VstupniParametry_SKRYT!$D$6</f>
        <v>0.06</v>
      </c>
      <c r="L6">
        <f>VstupniParametry_SKRYT!$D$7</f>
        <v>0.06</v>
      </c>
      <c r="M6">
        <f>VstupniParametry_SKRYT!$D$8</f>
        <v>0.06</v>
      </c>
      <c r="N6">
        <f>VstupniParametry_SKRYT!$D$9</f>
        <v>1.7999999999999999E-2</v>
      </c>
      <c r="O6" s="27">
        <f>VstupniParametry_SKRYT!$D$10</f>
        <v>0.01</v>
      </c>
      <c r="P6" s="27">
        <f>VstupniParametry_SKRYT!$D$11</f>
        <v>0.01</v>
      </c>
      <c r="Q6" s="27">
        <f>VstupniParametry_SKRYT!$D$12</f>
        <v>0.01</v>
      </c>
      <c r="R6" s="27">
        <f>VstupniParametry_SKRYT!$D$13</f>
        <v>0.01</v>
      </c>
      <c r="S6" s="27">
        <f>VstupniParametry_SKRYT!$D$14</f>
        <v>0.01</v>
      </c>
      <c r="T6">
        <f>IF($G6=T$4,1,IF(T$4&lt;$G6,0,S6+1))</f>
        <v>0</v>
      </c>
      <c r="U6">
        <f t="shared" ref="U6:AS6" si="0">IF($G6=U$4,1,IF(U$4&lt;$G6,0,T6+1))</f>
        <v>0</v>
      </c>
      <c r="V6">
        <f t="shared" si="0"/>
        <v>0</v>
      </c>
      <c r="W6">
        <f t="shared" si="0"/>
        <v>0</v>
      </c>
      <c r="X6">
        <f t="shared" si="0"/>
        <v>0</v>
      </c>
      <c r="Y6">
        <f t="shared" si="0"/>
        <v>0</v>
      </c>
      <c r="Z6">
        <f t="shared" si="0"/>
        <v>0</v>
      </c>
      <c r="AA6">
        <f t="shared" si="0"/>
        <v>0</v>
      </c>
      <c r="AB6">
        <f t="shared" si="0"/>
        <v>0</v>
      </c>
      <c r="AC6">
        <f t="shared" si="0"/>
        <v>0</v>
      </c>
      <c r="AD6">
        <f t="shared" si="0"/>
        <v>0</v>
      </c>
      <c r="AE6">
        <f t="shared" si="0"/>
        <v>0</v>
      </c>
      <c r="AF6">
        <f t="shared" si="0"/>
        <v>0</v>
      </c>
      <c r="AG6">
        <f t="shared" si="0"/>
        <v>0</v>
      </c>
      <c r="AH6">
        <f t="shared" si="0"/>
        <v>0</v>
      </c>
      <c r="AI6">
        <f t="shared" si="0"/>
        <v>0</v>
      </c>
      <c r="AJ6">
        <f t="shared" si="0"/>
        <v>0</v>
      </c>
      <c r="AK6">
        <f t="shared" si="0"/>
        <v>0</v>
      </c>
      <c r="AL6">
        <f t="shared" si="0"/>
        <v>0</v>
      </c>
      <c r="AM6">
        <f t="shared" si="0"/>
        <v>0</v>
      </c>
      <c r="AN6">
        <f t="shared" si="0"/>
        <v>0</v>
      </c>
      <c r="AO6">
        <f t="shared" si="0"/>
        <v>0</v>
      </c>
      <c r="AP6">
        <f t="shared" si="0"/>
        <v>0</v>
      </c>
      <c r="AQ6">
        <f t="shared" si="0"/>
        <v>0</v>
      </c>
      <c r="AR6">
        <f t="shared" si="0"/>
        <v>0</v>
      </c>
      <c r="AS6">
        <f t="shared" si="0"/>
        <v>0</v>
      </c>
      <c r="AT6">
        <f>IF($G6&lt;=AT$4,1,0)</f>
        <v>0</v>
      </c>
      <c r="AU6">
        <f>IF($G6&lt;AU$4,AT6+1,IF(AU$4=$G6,1,0))</f>
        <v>0</v>
      </c>
      <c r="AV6">
        <f>IF($G6&lt;AV$4,AU6+1,IF(AV$4=$G6,1,0))</f>
        <v>0</v>
      </c>
      <c r="AW6">
        <f>IF($G6&lt;=AW$4,1,0)</f>
        <v>0</v>
      </c>
      <c r="AX6">
        <f>IF(AX$4&gt;$E$2,0,IF($G6&lt;AX$4,AW6+1,IF(AX$4=$G6,1,0)))</f>
        <v>0</v>
      </c>
      <c r="AY6">
        <f t="shared" ref="AY6:BB6" si="1">IF(AY$4&gt;$E$2,0,IF($G6&lt;AY$4,AX6+1,IF(AY$4=$G6,1,0)))</f>
        <v>0</v>
      </c>
      <c r="AZ6">
        <f t="shared" si="1"/>
        <v>0</v>
      </c>
      <c r="BA6">
        <f t="shared" si="1"/>
        <v>0</v>
      </c>
      <c r="BB6">
        <f t="shared" si="1"/>
        <v>0</v>
      </c>
      <c r="BC6">
        <f>T6</f>
        <v>0</v>
      </c>
      <c r="BD6">
        <f t="shared" ref="BD6:CB6" si="2">U6</f>
        <v>0</v>
      </c>
      <c r="BE6">
        <f t="shared" si="2"/>
        <v>0</v>
      </c>
      <c r="BF6">
        <f t="shared" si="2"/>
        <v>0</v>
      </c>
      <c r="BG6">
        <f t="shared" si="2"/>
        <v>0</v>
      </c>
      <c r="BH6">
        <f t="shared" si="2"/>
        <v>0</v>
      </c>
      <c r="BI6">
        <f t="shared" si="2"/>
        <v>0</v>
      </c>
      <c r="BJ6">
        <f t="shared" si="2"/>
        <v>0</v>
      </c>
      <c r="BK6">
        <f t="shared" si="2"/>
        <v>0</v>
      </c>
      <c r="BL6">
        <f t="shared" si="2"/>
        <v>0</v>
      </c>
      <c r="BM6">
        <f t="shared" si="2"/>
        <v>0</v>
      </c>
      <c r="BN6">
        <f t="shared" si="2"/>
        <v>0</v>
      </c>
      <c r="BO6">
        <f t="shared" si="2"/>
        <v>0</v>
      </c>
      <c r="BP6">
        <f t="shared" si="2"/>
        <v>0</v>
      </c>
      <c r="BQ6">
        <f t="shared" si="2"/>
        <v>0</v>
      </c>
      <c r="BR6">
        <f t="shared" si="2"/>
        <v>0</v>
      </c>
      <c r="BS6">
        <f t="shared" si="2"/>
        <v>0</v>
      </c>
      <c r="BT6">
        <f t="shared" si="2"/>
        <v>0</v>
      </c>
      <c r="BU6">
        <f t="shared" si="2"/>
        <v>0</v>
      </c>
      <c r="BV6">
        <f t="shared" si="2"/>
        <v>0</v>
      </c>
      <c r="BW6">
        <f t="shared" si="2"/>
        <v>0</v>
      </c>
      <c r="BX6">
        <f t="shared" si="2"/>
        <v>0</v>
      </c>
      <c r="BY6">
        <f t="shared" si="2"/>
        <v>0</v>
      </c>
      <c r="BZ6">
        <f t="shared" si="2"/>
        <v>0</v>
      </c>
      <c r="CA6">
        <f t="shared" si="2"/>
        <v>0</v>
      </c>
      <c r="CB6">
        <f t="shared" si="2"/>
        <v>0</v>
      </c>
      <c r="CC6">
        <f>CB6+AT6</f>
        <v>0</v>
      </c>
      <c r="CD6">
        <f>CB6+AU6</f>
        <v>0</v>
      </c>
      <c r="CE6">
        <f>CB6+AV6</f>
        <v>0</v>
      </c>
      <c r="CF6">
        <f>$CE6+AW6</f>
        <v>0</v>
      </c>
      <c r="CG6">
        <f t="shared" ref="CG6:CK6" si="3">$CE6+AX6</f>
        <v>0</v>
      </c>
      <c r="CH6">
        <f t="shared" si="3"/>
        <v>0</v>
      </c>
      <c r="CI6">
        <f t="shared" si="3"/>
        <v>0</v>
      </c>
      <c r="CJ6">
        <f t="shared" si="3"/>
        <v>0</v>
      </c>
      <c r="CK6">
        <f t="shared" si="3"/>
        <v>0</v>
      </c>
      <c r="CL6" t="str">
        <f t="shared" ref="CL6:DK6" si="4">IF(T6=0,"",1+$J$6)</f>
        <v/>
      </c>
      <c r="CM6" t="str">
        <f t="shared" si="4"/>
        <v/>
      </c>
      <c r="CN6" t="str">
        <f t="shared" si="4"/>
        <v/>
      </c>
      <c r="CO6" t="str">
        <f t="shared" si="4"/>
        <v/>
      </c>
      <c r="CP6" t="str">
        <f t="shared" si="4"/>
        <v/>
      </c>
      <c r="CQ6" t="str">
        <f t="shared" si="4"/>
        <v/>
      </c>
      <c r="CR6" t="str">
        <f t="shared" si="4"/>
        <v/>
      </c>
      <c r="CS6" t="str">
        <f t="shared" si="4"/>
        <v/>
      </c>
      <c r="CT6" t="str">
        <f t="shared" si="4"/>
        <v/>
      </c>
      <c r="CU6" t="str">
        <f t="shared" si="4"/>
        <v/>
      </c>
      <c r="CV6" t="str">
        <f t="shared" si="4"/>
        <v/>
      </c>
      <c r="CW6" t="str">
        <f t="shared" si="4"/>
        <v/>
      </c>
      <c r="CX6" t="str">
        <f t="shared" si="4"/>
        <v/>
      </c>
      <c r="CY6" t="str">
        <f t="shared" si="4"/>
        <v/>
      </c>
      <c r="CZ6" t="str">
        <f t="shared" si="4"/>
        <v/>
      </c>
      <c r="DA6" t="str">
        <f t="shared" si="4"/>
        <v/>
      </c>
      <c r="DB6" t="str">
        <f t="shared" si="4"/>
        <v/>
      </c>
      <c r="DC6" t="str">
        <f t="shared" si="4"/>
        <v/>
      </c>
      <c r="DD6" t="str">
        <f t="shared" si="4"/>
        <v/>
      </c>
      <c r="DE6" t="str">
        <f t="shared" si="4"/>
        <v/>
      </c>
      <c r="DF6" t="str">
        <f t="shared" si="4"/>
        <v/>
      </c>
      <c r="DG6" t="str">
        <f t="shared" si="4"/>
        <v/>
      </c>
      <c r="DH6" t="str">
        <f t="shared" si="4"/>
        <v/>
      </c>
      <c r="DI6" t="str">
        <f t="shared" si="4"/>
        <v/>
      </c>
      <c r="DJ6" t="str">
        <f t="shared" si="4"/>
        <v/>
      </c>
      <c r="DK6" t="str">
        <f t="shared" si="4"/>
        <v/>
      </c>
      <c r="DL6" t="str">
        <f t="shared" ref="DL6:DT6" si="5">IF(AT6=0,"",1+K6)</f>
        <v/>
      </c>
      <c r="DM6" t="str">
        <f t="shared" si="5"/>
        <v/>
      </c>
      <c r="DN6" t="str">
        <f t="shared" si="5"/>
        <v/>
      </c>
      <c r="DO6" t="str">
        <f t="shared" si="5"/>
        <v/>
      </c>
      <c r="DP6" t="str">
        <f t="shared" si="5"/>
        <v/>
      </c>
      <c r="DQ6" t="str">
        <f t="shared" si="5"/>
        <v/>
      </c>
      <c r="DR6" t="str">
        <f t="shared" si="5"/>
        <v/>
      </c>
      <c r="DS6" t="str">
        <f t="shared" si="5"/>
        <v/>
      </c>
      <c r="DT6" t="str">
        <f t="shared" si="5"/>
        <v/>
      </c>
      <c r="DU6">
        <f>PRODUCT(CL6:DK6)</f>
        <v>0</v>
      </c>
      <c r="DV6">
        <f>PRODUCT(DL6:DN6)</f>
        <v>0</v>
      </c>
      <c r="DW6">
        <f>PRODUCT(DO6:DT6)</f>
        <v>0</v>
      </c>
      <c r="DX6" t="str">
        <f>IF(DU6=0,"",DU6)</f>
        <v/>
      </c>
      <c r="DY6" t="str">
        <f>IF(DV6=0,"",DV6)</f>
        <v/>
      </c>
      <c r="DZ6" t="str">
        <f>IF(DW6=0,"",DW6)</f>
        <v/>
      </c>
      <c r="EA6" s="5">
        <f>IF(D6=$E$2,1,PRODUCT(DX6:DZ6))</f>
        <v>0</v>
      </c>
      <c r="EB6" s="3">
        <f t="shared" ref="EB6" si="6">C6*EA6</f>
        <v>0</v>
      </c>
    </row>
    <row r="7" spans="2:132" x14ac:dyDescent="0.2">
      <c r="B7" s="25">
        <v>2</v>
      </c>
      <c r="C7" s="26">
        <f>Zisk!D21</f>
        <v>0</v>
      </c>
      <c r="D7">
        <f>Zisk!E21</f>
        <v>0</v>
      </c>
      <c r="E7" s="66" t="str">
        <f t="shared" ref="E7:E8" si="7">IF(D7=0,"",$E$2-$D7)</f>
        <v/>
      </c>
      <c r="F7" t="str">
        <f t="shared" ref="F7:F8" si="8">IF(D7=0,"",IF($E7&lt;29,$E7,29))</f>
        <v/>
      </c>
      <c r="G7" s="66" t="str">
        <f t="shared" ref="G7:G8" si="9">IF(D7=0,"",($E$2-$F7)+1)</f>
        <v/>
      </c>
      <c r="H7" s="25"/>
      <c r="I7" s="25"/>
      <c r="J7">
        <f>VstupniParametry_SKRYT!$D$5</f>
        <v>0.02</v>
      </c>
      <c r="K7">
        <f>VstupniParametry_SKRYT!$D$6</f>
        <v>0.06</v>
      </c>
      <c r="L7">
        <f>VstupniParametry_SKRYT!$D$7</f>
        <v>0.06</v>
      </c>
      <c r="M7">
        <f>VstupniParametry_SKRYT!$D$8</f>
        <v>0.06</v>
      </c>
      <c r="N7">
        <f>VstupniParametry_SKRYT!$D$9</f>
        <v>1.7999999999999999E-2</v>
      </c>
      <c r="O7" s="27">
        <f>VstupniParametry_SKRYT!$D$10</f>
        <v>0.01</v>
      </c>
      <c r="P7" s="27">
        <f>VstupniParametry_SKRYT!$D$11</f>
        <v>0.01</v>
      </c>
      <c r="Q7" s="27">
        <f>VstupniParametry_SKRYT!$D$12</f>
        <v>0.01</v>
      </c>
      <c r="R7" s="27">
        <f>VstupniParametry_SKRYT!$D$13</f>
        <v>0.01</v>
      </c>
      <c r="S7" s="27">
        <f>VstupniParametry_SKRYT!$D$14</f>
        <v>0.01</v>
      </c>
      <c r="T7">
        <f t="shared" ref="T7:T8" si="10">IF($G7=T$4,1,IF(T$4&lt;$G7,0,S7+1))</f>
        <v>0</v>
      </c>
      <c r="U7">
        <f t="shared" ref="U7:U8" si="11">IF($G7=U$4,1,IF(U$4&lt;$G7,0,T7+1))</f>
        <v>0</v>
      </c>
      <c r="V7">
        <f t="shared" ref="V7:V8" si="12">IF($G7=V$4,1,IF(V$4&lt;$G7,0,U7+1))</f>
        <v>0</v>
      </c>
      <c r="W7">
        <f t="shared" ref="W7:W8" si="13">IF($G7=W$4,1,IF(W$4&lt;$G7,0,V7+1))</f>
        <v>0</v>
      </c>
      <c r="X7">
        <f t="shared" ref="X7:X8" si="14">IF($G7=X$4,1,IF(X$4&lt;$G7,0,W7+1))</f>
        <v>0</v>
      </c>
      <c r="Y7">
        <f t="shared" ref="Y7:Y8" si="15">IF($G7=Y$4,1,IF(Y$4&lt;$G7,0,X7+1))</f>
        <v>0</v>
      </c>
      <c r="Z7">
        <f t="shared" ref="Z7:Z8" si="16">IF($G7=Z$4,1,IF(Z$4&lt;$G7,0,Y7+1))</f>
        <v>0</v>
      </c>
      <c r="AA7">
        <f t="shared" ref="AA7:AA8" si="17">IF($G7=AA$4,1,IF(AA$4&lt;$G7,0,Z7+1))</f>
        <v>0</v>
      </c>
      <c r="AB7">
        <f t="shared" ref="AB7:AB8" si="18">IF($G7=AB$4,1,IF(AB$4&lt;$G7,0,AA7+1))</f>
        <v>0</v>
      </c>
      <c r="AC7">
        <f t="shared" ref="AC7:AC8" si="19">IF($G7=AC$4,1,IF(AC$4&lt;$G7,0,AB7+1))</f>
        <v>0</v>
      </c>
      <c r="AD7">
        <f t="shared" ref="AD7:AD8" si="20">IF($G7=AD$4,1,IF(AD$4&lt;$G7,0,AC7+1))</f>
        <v>0</v>
      </c>
      <c r="AE7">
        <f t="shared" ref="AE7:AE8" si="21">IF($G7=AE$4,1,IF(AE$4&lt;$G7,0,AD7+1))</f>
        <v>0</v>
      </c>
      <c r="AF7">
        <f t="shared" ref="AF7:AF8" si="22">IF($G7=AF$4,1,IF(AF$4&lt;$G7,0,AE7+1))</f>
        <v>0</v>
      </c>
      <c r="AG7">
        <f t="shared" ref="AG7:AG8" si="23">IF($G7=AG$4,1,IF(AG$4&lt;$G7,0,AF7+1))</f>
        <v>0</v>
      </c>
      <c r="AH7">
        <f t="shared" ref="AH7:AH8" si="24">IF($G7=AH$4,1,IF(AH$4&lt;$G7,0,AG7+1))</f>
        <v>0</v>
      </c>
      <c r="AI7">
        <f t="shared" ref="AI7:AI8" si="25">IF($G7=AI$4,1,IF(AI$4&lt;$G7,0,AH7+1))</f>
        <v>0</v>
      </c>
      <c r="AJ7">
        <f t="shared" ref="AJ7:AJ8" si="26">IF($G7=AJ$4,1,IF(AJ$4&lt;$G7,0,AI7+1))</f>
        <v>0</v>
      </c>
      <c r="AK7">
        <f t="shared" ref="AK7:AK8" si="27">IF($G7=AK$4,1,IF(AK$4&lt;$G7,0,AJ7+1))</f>
        <v>0</v>
      </c>
      <c r="AL7">
        <f t="shared" ref="AL7:AL8" si="28">IF($G7=AL$4,1,IF(AL$4&lt;$G7,0,AK7+1))</f>
        <v>0</v>
      </c>
      <c r="AM7">
        <f t="shared" ref="AM7:AM8" si="29">IF($G7=AM$4,1,IF(AM$4&lt;$G7,0,AL7+1))</f>
        <v>0</v>
      </c>
      <c r="AN7">
        <f t="shared" ref="AN7:AN8" si="30">IF($G7=AN$4,1,IF(AN$4&lt;$G7,0,AM7+1))</f>
        <v>0</v>
      </c>
      <c r="AO7">
        <f t="shared" ref="AO7:AO8" si="31">IF($G7=AO$4,1,IF(AO$4&lt;$G7,0,AN7+1))</f>
        <v>0</v>
      </c>
      <c r="AP7">
        <f t="shared" ref="AP7:AP8" si="32">IF($G7=AP$4,1,IF(AP$4&lt;$G7,0,AO7+1))</f>
        <v>0</v>
      </c>
      <c r="AQ7">
        <f t="shared" ref="AQ7:AQ8" si="33">IF($G7=AQ$4,1,IF(AQ$4&lt;$G7,0,AP7+1))</f>
        <v>0</v>
      </c>
      <c r="AR7">
        <f t="shared" ref="AR7:AR8" si="34">IF($G7=AR$4,1,IF(AR$4&lt;$G7,0,AQ7+1))</f>
        <v>0</v>
      </c>
      <c r="AS7">
        <f t="shared" ref="AS7:AS8" si="35">IF($G7=AS$4,1,IF(AS$4&lt;$G7,0,AR7+1))</f>
        <v>0</v>
      </c>
      <c r="AT7">
        <f t="shared" ref="AT7:AT70" si="36">IF($G7&lt;=AT$4,1,0)</f>
        <v>0</v>
      </c>
      <c r="AU7">
        <f t="shared" ref="AU7:AV8" si="37">IF($G7&lt;AU$4,AT7+1,IF(AU$4=$G7,1,0))</f>
        <v>0</v>
      </c>
      <c r="AV7">
        <f t="shared" si="37"/>
        <v>0</v>
      </c>
      <c r="AW7">
        <f t="shared" ref="AW7:AW70" si="38">IF($G7&lt;=AW$4,1,0)</f>
        <v>0</v>
      </c>
      <c r="AX7">
        <f t="shared" ref="AX7:AX8" si="39">IF(AX$4&gt;$E$2,0,IF($G7&lt;AX$4,AW7+1,IF(AX$4=$G7,1,0)))</f>
        <v>0</v>
      </c>
      <c r="AY7">
        <f t="shared" ref="AY7:AY8" si="40">IF(AY$4&gt;$E$2,0,IF($G7&lt;AY$4,AX7+1,IF(AY$4=$G7,1,0)))</f>
        <v>0</v>
      </c>
      <c r="AZ7">
        <f t="shared" ref="AZ7:AZ8" si="41">IF(AZ$4&gt;$E$2,0,IF($G7&lt;AZ$4,AY7+1,IF(AZ$4=$G7,1,0)))</f>
        <v>0</v>
      </c>
      <c r="BA7">
        <f t="shared" ref="BA7:BA8" si="42">IF(BA$4&gt;$E$2,0,IF($G7&lt;BA$4,AZ7+1,IF(BA$4=$G7,1,0)))</f>
        <v>0</v>
      </c>
      <c r="BB7">
        <f t="shared" ref="BB7:BB8" si="43">IF(BB$4&gt;$E$2,0,IF($G7&lt;BB$4,BA7+1,IF(BB$4=$G7,1,0)))</f>
        <v>0</v>
      </c>
      <c r="BC7">
        <f t="shared" ref="BC7:BC8" si="44">T7</f>
        <v>0</v>
      </c>
      <c r="BD7">
        <f t="shared" ref="BD7:BD8" si="45">U7</f>
        <v>0</v>
      </c>
      <c r="BE7">
        <f t="shared" ref="BE7:BE8" si="46">V7</f>
        <v>0</v>
      </c>
      <c r="BF7">
        <f t="shared" ref="BF7:BF8" si="47">W7</f>
        <v>0</v>
      </c>
      <c r="BG7">
        <f t="shared" ref="BG7:BG8" si="48">X7</f>
        <v>0</v>
      </c>
      <c r="BH7">
        <f t="shared" ref="BH7:BH8" si="49">Y7</f>
        <v>0</v>
      </c>
      <c r="BI7">
        <f t="shared" ref="BI7:BI8" si="50">Z7</f>
        <v>0</v>
      </c>
      <c r="BJ7">
        <f t="shared" ref="BJ7:BJ8" si="51">AA7</f>
        <v>0</v>
      </c>
      <c r="BK7">
        <f t="shared" ref="BK7:BK8" si="52">AB7</f>
        <v>0</v>
      </c>
      <c r="BL7">
        <f t="shared" ref="BL7:BL8" si="53">AC7</f>
        <v>0</v>
      </c>
      <c r="BM7">
        <f t="shared" ref="BM7:BM8" si="54">AD7</f>
        <v>0</v>
      </c>
      <c r="BN7">
        <f t="shared" ref="BN7:BN8" si="55">AE7</f>
        <v>0</v>
      </c>
      <c r="BO7">
        <f t="shared" ref="BO7:BO8" si="56">AF7</f>
        <v>0</v>
      </c>
      <c r="BP7">
        <f t="shared" ref="BP7:BP8" si="57">AG7</f>
        <v>0</v>
      </c>
      <c r="BQ7">
        <f t="shared" ref="BQ7:BQ8" si="58">AH7</f>
        <v>0</v>
      </c>
      <c r="BR7">
        <f t="shared" ref="BR7:BR8" si="59">AI7</f>
        <v>0</v>
      </c>
      <c r="BS7">
        <f t="shared" ref="BS7:BS8" si="60">AJ7</f>
        <v>0</v>
      </c>
      <c r="BT7">
        <f t="shared" ref="BT7:BT8" si="61">AK7</f>
        <v>0</v>
      </c>
      <c r="BU7">
        <f t="shared" ref="BU7:BU8" si="62">AL7</f>
        <v>0</v>
      </c>
      <c r="BV7">
        <f t="shared" ref="BV7:BV8" si="63">AM7</f>
        <v>0</v>
      </c>
      <c r="BW7">
        <f t="shared" ref="BW7:BW8" si="64">AN7</f>
        <v>0</v>
      </c>
      <c r="BX7">
        <f t="shared" ref="BX7:BX8" si="65">AO7</f>
        <v>0</v>
      </c>
      <c r="BY7">
        <f t="shared" ref="BY7:BY8" si="66">AP7</f>
        <v>0</v>
      </c>
      <c r="BZ7">
        <f t="shared" ref="BZ7:BZ8" si="67">AQ7</f>
        <v>0</v>
      </c>
      <c r="CA7">
        <f t="shared" ref="CA7:CA8" si="68">AR7</f>
        <v>0</v>
      </c>
      <c r="CB7">
        <f t="shared" ref="CB7:CB8" si="69">AS7</f>
        <v>0</v>
      </c>
      <c r="CC7">
        <f t="shared" ref="CC7:CC8" si="70">CB7+AT7</f>
        <v>0</v>
      </c>
      <c r="CD7">
        <f t="shared" ref="CD7:CD8" si="71">CB7+AU7</f>
        <v>0</v>
      </c>
      <c r="CE7">
        <f t="shared" ref="CE7:CE8" si="72">CB7+AV7</f>
        <v>0</v>
      </c>
      <c r="CF7">
        <f t="shared" ref="CF7:CF8" si="73">$CE7+AW7</f>
        <v>0</v>
      </c>
      <c r="CG7">
        <f t="shared" ref="CG7:CG8" si="74">$CE7+AX7</f>
        <v>0</v>
      </c>
      <c r="CH7">
        <f t="shared" ref="CH7:CH8" si="75">$CE7+AY7</f>
        <v>0</v>
      </c>
      <c r="CI7">
        <f t="shared" ref="CI7:CI8" si="76">$CE7+AZ7</f>
        <v>0</v>
      </c>
      <c r="CJ7">
        <f t="shared" ref="CJ7:CJ8" si="77">$CE7+BA7</f>
        <v>0</v>
      </c>
      <c r="CK7">
        <f t="shared" ref="CK7:CK8" si="78">$CE7+BB7</f>
        <v>0</v>
      </c>
      <c r="CL7" t="str">
        <f t="shared" ref="CL7:CL8" si="79">IF(T7=0,"",1+$J$6)</f>
        <v/>
      </c>
      <c r="CM7" t="str">
        <f t="shared" ref="CM7:CM8" si="80">IF(U7=0,"",1+$J$6)</f>
        <v/>
      </c>
      <c r="CN7" t="str">
        <f t="shared" ref="CN7:CN8" si="81">IF(V7=0,"",1+$J$6)</f>
        <v/>
      </c>
      <c r="CO7" t="str">
        <f t="shared" ref="CO7:CO8" si="82">IF(W7=0,"",1+$J$6)</f>
        <v/>
      </c>
      <c r="CP7" t="str">
        <f t="shared" ref="CP7:CP8" si="83">IF(X7=0,"",1+$J$6)</f>
        <v/>
      </c>
      <c r="CQ7" t="str">
        <f t="shared" ref="CQ7:CQ8" si="84">IF(Y7=0,"",1+$J$6)</f>
        <v/>
      </c>
      <c r="CR7" t="str">
        <f t="shared" ref="CR7:CR8" si="85">IF(Z7=0,"",1+$J$6)</f>
        <v/>
      </c>
      <c r="CS7" t="str">
        <f t="shared" ref="CS7:CS8" si="86">IF(AA7=0,"",1+$J$6)</f>
        <v/>
      </c>
      <c r="CT7" t="str">
        <f t="shared" ref="CT7:CT8" si="87">IF(AB7=0,"",1+$J$6)</f>
        <v/>
      </c>
      <c r="CU7" t="str">
        <f t="shared" ref="CU7:CU8" si="88">IF(AC7=0,"",1+$J$6)</f>
        <v/>
      </c>
      <c r="CV7" t="str">
        <f t="shared" ref="CV7:CV8" si="89">IF(AD7=0,"",1+$J$6)</f>
        <v/>
      </c>
      <c r="CW7" t="str">
        <f t="shared" ref="CW7:CW8" si="90">IF(AE7=0,"",1+$J$6)</f>
        <v/>
      </c>
      <c r="CX7" t="str">
        <f t="shared" ref="CX7:CX8" si="91">IF(AF7=0,"",1+$J$6)</f>
        <v/>
      </c>
      <c r="CY7" t="str">
        <f t="shared" ref="CY7:CY8" si="92">IF(AG7=0,"",1+$J$6)</f>
        <v/>
      </c>
      <c r="CZ7" t="str">
        <f t="shared" ref="CZ7:CZ8" si="93">IF(AH7=0,"",1+$J$6)</f>
        <v/>
      </c>
      <c r="DA7" t="str">
        <f t="shared" ref="DA7:DA8" si="94">IF(AI7=0,"",1+$J$6)</f>
        <v/>
      </c>
      <c r="DB7" t="str">
        <f t="shared" ref="DB7:DB8" si="95">IF(AJ7=0,"",1+$J$6)</f>
        <v/>
      </c>
      <c r="DC7" t="str">
        <f t="shared" ref="DC7:DC8" si="96">IF(AK7=0,"",1+$J$6)</f>
        <v/>
      </c>
      <c r="DD7" t="str">
        <f t="shared" ref="DD7:DD8" si="97">IF(AL7=0,"",1+$J$6)</f>
        <v/>
      </c>
      <c r="DE7" t="str">
        <f t="shared" ref="DE7:DE8" si="98">IF(AM7=0,"",1+$J$6)</f>
        <v/>
      </c>
      <c r="DF7" t="str">
        <f t="shared" ref="DF7:DF8" si="99">IF(AN7=0,"",1+$J$6)</f>
        <v/>
      </c>
      <c r="DG7" t="str">
        <f t="shared" ref="DG7:DG8" si="100">IF(AO7=0,"",1+$J$6)</f>
        <v/>
      </c>
      <c r="DH7" t="str">
        <f t="shared" ref="DH7:DH8" si="101">IF(AP7=0,"",1+$J$6)</f>
        <v/>
      </c>
      <c r="DI7" t="str">
        <f t="shared" ref="DI7:DI8" si="102">IF(AQ7=0,"",1+$J$6)</f>
        <v/>
      </c>
      <c r="DJ7" t="str">
        <f t="shared" ref="DJ7:DJ8" si="103">IF(AR7=0,"",1+$J$6)</f>
        <v/>
      </c>
      <c r="DK7" t="str">
        <f t="shared" ref="DK7:DK8" si="104">IF(AS7=0,"",1+$J$6)</f>
        <v/>
      </c>
      <c r="DL7" t="str">
        <f t="shared" ref="DL7:DL8" si="105">IF(AT7=0,"",1+K7)</f>
        <v/>
      </c>
      <c r="DM7" t="str">
        <f t="shared" ref="DM7:DM8" si="106">IF(AU7=0,"",1+L7)</f>
        <v/>
      </c>
      <c r="DN7" t="str">
        <f t="shared" ref="DN7:DN8" si="107">IF(AV7=0,"",1+M7)</f>
        <v/>
      </c>
      <c r="DO7" t="str">
        <f t="shared" ref="DO7:DO8" si="108">IF(AW7=0,"",1+N7)</f>
        <v/>
      </c>
      <c r="DP7" t="str">
        <f t="shared" ref="DP7:DP8" si="109">IF(AX7=0,"",1+O7)</f>
        <v/>
      </c>
      <c r="DQ7" t="str">
        <f t="shared" ref="DQ7:DQ8" si="110">IF(AY7=0,"",1+P7)</f>
        <v/>
      </c>
      <c r="DR7" t="str">
        <f t="shared" ref="DR7:DR8" si="111">IF(AZ7=0,"",1+Q7)</f>
        <v/>
      </c>
      <c r="DS7" t="str">
        <f t="shared" ref="DS7:DS8" si="112">IF(BA7=0,"",1+R7)</f>
        <v/>
      </c>
      <c r="DT7" t="str">
        <f t="shared" ref="DT7:DT8" si="113">IF(BB7=0,"",1+S7)</f>
        <v/>
      </c>
      <c r="DU7">
        <f t="shared" ref="DU7:DU8" si="114">PRODUCT(CL7:DK7)</f>
        <v>0</v>
      </c>
      <c r="DV7">
        <f t="shared" ref="DV7:DV8" si="115">PRODUCT(DL7:DN7)</f>
        <v>0</v>
      </c>
      <c r="DW7">
        <f t="shared" ref="DW7:DW8" si="116">PRODUCT(DO7:DT7)</f>
        <v>0</v>
      </c>
      <c r="DX7" t="str">
        <f t="shared" ref="DX7:DX8" si="117">IF(DU7=0,"",DU7)</f>
        <v/>
      </c>
      <c r="DY7" t="str">
        <f t="shared" ref="DY7:DY8" si="118">IF(DV7=0,"",DV7)</f>
        <v/>
      </c>
      <c r="DZ7" t="str">
        <f t="shared" ref="DZ7:DZ8" si="119">IF(DW7=0,"",DW7)</f>
        <v/>
      </c>
      <c r="EA7" s="5">
        <f t="shared" ref="EA7:EA8" si="120">IF(D7=$E$2,1,PRODUCT(DX7:DZ7))</f>
        <v>0</v>
      </c>
      <c r="EB7" s="3">
        <f t="shared" ref="EB7:EB8" si="121">C7*EA7</f>
        <v>0</v>
      </c>
    </row>
    <row r="8" spans="2:132" x14ac:dyDescent="0.2">
      <c r="B8">
        <v>3</v>
      </c>
      <c r="C8" s="3">
        <f>Zisk!D22</f>
        <v>0</v>
      </c>
      <c r="D8">
        <f>Zisk!E22</f>
        <v>0</v>
      </c>
      <c r="E8" s="66" t="str">
        <f t="shared" si="7"/>
        <v/>
      </c>
      <c r="F8" t="str">
        <f t="shared" si="8"/>
        <v/>
      </c>
      <c r="G8" s="66" t="str">
        <f t="shared" si="9"/>
        <v/>
      </c>
      <c r="J8">
        <f>VstupniParametry_SKRYT!$D$5</f>
        <v>0.02</v>
      </c>
      <c r="K8">
        <f>VstupniParametry_SKRYT!$D$6</f>
        <v>0.06</v>
      </c>
      <c r="L8">
        <f>VstupniParametry_SKRYT!$D$7</f>
        <v>0.06</v>
      </c>
      <c r="M8">
        <f>VstupniParametry_SKRYT!$D$8</f>
        <v>0.06</v>
      </c>
      <c r="N8">
        <f>VstupniParametry_SKRYT!$D$9</f>
        <v>1.7999999999999999E-2</v>
      </c>
      <c r="O8" s="27">
        <f>VstupniParametry_SKRYT!$D$10</f>
        <v>0.01</v>
      </c>
      <c r="P8" s="27">
        <f>VstupniParametry_SKRYT!$D$11</f>
        <v>0.01</v>
      </c>
      <c r="Q8" s="27">
        <f>VstupniParametry_SKRYT!$D$12</f>
        <v>0.01</v>
      </c>
      <c r="R8" s="27">
        <f>VstupniParametry_SKRYT!$D$13</f>
        <v>0.01</v>
      </c>
      <c r="S8" s="27">
        <f>VstupniParametry_SKRYT!$D$14</f>
        <v>0.01</v>
      </c>
      <c r="T8">
        <f t="shared" si="10"/>
        <v>0</v>
      </c>
      <c r="U8">
        <f t="shared" si="11"/>
        <v>0</v>
      </c>
      <c r="V8">
        <f t="shared" si="12"/>
        <v>0</v>
      </c>
      <c r="W8">
        <f t="shared" si="13"/>
        <v>0</v>
      </c>
      <c r="X8">
        <f t="shared" si="14"/>
        <v>0</v>
      </c>
      <c r="Y8">
        <f t="shared" si="15"/>
        <v>0</v>
      </c>
      <c r="Z8">
        <f t="shared" si="16"/>
        <v>0</v>
      </c>
      <c r="AA8">
        <f t="shared" si="17"/>
        <v>0</v>
      </c>
      <c r="AB8">
        <f t="shared" si="18"/>
        <v>0</v>
      </c>
      <c r="AC8">
        <f t="shared" si="19"/>
        <v>0</v>
      </c>
      <c r="AD8">
        <f t="shared" si="20"/>
        <v>0</v>
      </c>
      <c r="AE8">
        <f t="shared" si="21"/>
        <v>0</v>
      </c>
      <c r="AF8">
        <f t="shared" si="22"/>
        <v>0</v>
      </c>
      <c r="AG8">
        <f t="shared" si="23"/>
        <v>0</v>
      </c>
      <c r="AH8">
        <f t="shared" si="24"/>
        <v>0</v>
      </c>
      <c r="AI8">
        <f t="shared" si="25"/>
        <v>0</v>
      </c>
      <c r="AJ8">
        <f t="shared" si="26"/>
        <v>0</v>
      </c>
      <c r="AK8">
        <f t="shared" si="27"/>
        <v>0</v>
      </c>
      <c r="AL8">
        <f t="shared" si="28"/>
        <v>0</v>
      </c>
      <c r="AM8">
        <f t="shared" si="29"/>
        <v>0</v>
      </c>
      <c r="AN8">
        <f t="shared" si="30"/>
        <v>0</v>
      </c>
      <c r="AO8">
        <f t="shared" si="31"/>
        <v>0</v>
      </c>
      <c r="AP8">
        <f t="shared" si="32"/>
        <v>0</v>
      </c>
      <c r="AQ8">
        <f t="shared" si="33"/>
        <v>0</v>
      </c>
      <c r="AR8">
        <f t="shared" si="34"/>
        <v>0</v>
      </c>
      <c r="AS8">
        <f t="shared" si="35"/>
        <v>0</v>
      </c>
      <c r="AT8">
        <f t="shared" si="36"/>
        <v>0</v>
      </c>
      <c r="AU8">
        <f t="shared" si="37"/>
        <v>0</v>
      </c>
      <c r="AV8">
        <f t="shared" si="37"/>
        <v>0</v>
      </c>
      <c r="AW8">
        <f t="shared" si="38"/>
        <v>0</v>
      </c>
      <c r="AX8">
        <f t="shared" si="39"/>
        <v>0</v>
      </c>
      <c r="AY8">
        <f t="shared" si="40"/>
        <v>0</v>
      </c>
      <c r="AZ8">
        <f t="shared" si="41"/>
        <v>0</v>
      </c>
      <c r="BA8">
        <f t="shared" si="42"/>
        <v>0</v>
      </c>
      <c r="BB8">
        <f t="shared" si="43"/>
        <v>0</v>
      </c>
      <c r="BC8">
        <f t="shared" si="44"/>
        <v>0</v>
      </c>
      <c r="BD8">
        <f t="shared" si="45"/>
        <v>0</v>
      </c>
      <c r="BE8">
        <f t="shared" si="46"/>
        <v>0</v>
      </c>
      <c r="BF8">
        <f t="shared" si="47"/>
        <v>0</v>
      </c>
      <c r="BG8">
        <f t="shared" si="48"/>
        <v>0</v>
      </c>
      <c r="BH8">
        <f t="shared" si="49"/>
        <v>0</v>
      </c>
      <c r="BI8">
        <f t="shared" si="50"/>
        <v>0</v>
      </c>
      <c r="BJ8">
        <f t="shared" si="51"/>
        <v>0</v>
      </c>
      <c r="BK8">
        <f t="shared" si="52"/>
        <v>0</v>
      </c>
      <c r="BL8">
        <f t="shared" si="53"/>
        <v>0</v>
      </c>
      <c r="BM8">
        <f t="shared" si="54"/>
        <v>0</v>
      </c>
      <c r="BN8">
        <f t="shared" si="55"/>
        <v>0</v>
      </c>
      <c r="BO8">
        <f t="shared" si="56"/>
        <v>0</v>
      </c>
      <c r="BP8">
        <f t="shared" si="57"/>
        <v>0</v>
      </c>
      <c r="BQ8">
        <f t="shared" si="58"/>
        <v>0</v>
      </c>
      <c r="BR8">
        <f t="shared" si="59"/>
        <v>0</v>
      </c>
      <c r="BS8">
        <f t="shared" si="60"/>
        <v>0</v>
      </c>
      <c r="BT8">
        <f t="shared" si="61"/>
        <v>0</v>
      </c>
      <c r="BU8">
        <f t="shared" si="62"/>
        <v>0</v>
      </c>
      <c r="BV8">
        <f t="shared" si="63"/>
        <v>0</v>
      </c>
      <c r="BW8">
        <f t="shared" si="64"/>
        <v>0</v>
      </c>
      <c r="BX8">
        <f t="shared" si="65"/>
        <v>0</v>
      </c>
      <c r="BY8">
        <f t="shared" si="66"/>
        <v>0</v>
      </c>
      <c r="BZ8">
        <f t="shared" si="67"/>
        <v>0</v>
      </c>
      <c r="CA8">
        <f t="shared" si="68"/>
        <v>0</v>
      </c>
      <c r="CB8">
        <f t="shared" si="69"/>
        <v>0</v>
      </c>
      <c r="CC8">
        <f t="shared" si="70"/>
        <v>0</v>
      </c>
      <c r="CD8">
        <f t="shared" si="71"/>
        <v>0</v>
      </c>
      <c r="CE8">
        <f t="shared" si="72"/>
        <v>0</v>
      </c>
      <c r="CF8">
        <f t="shared" si="73"/>
        <v>0</v>
      </c>
      <c r="CG8">
        <f t="shared" si="74"/>
        <v>0</v>
      </c>
      <c r="CH8">
        <f t="shared" si="75"/>
        <v>0</v>
      </c>
      <c r="CI8">
        <f t="shared" si="76"/>
        <v>0</v>
      </c>
      <c r="CJ8">
        <f t="shared" si="77"/>
        <v>0</v>
      </c>
      <c r="CK8">
        <f t="shared" si="78"/>
        <v>0</v>
      </c>
      <c r="CL8" t="str">
        <f t="shared" si="79"/>
        <v/>
      </c>
      <c r="CM8" t="str">
        <f t="shared" si="80"/>
        <v/>
      </c>
      <c r="CN8" t="str">
        <f t="shared" si="81"/>
        <v/>
      </c>
      <c r="CO8" t="str">
        <f t="shared" si="82"/>
        <v/>
      </c>
      <c r="CP8" t="str">
        <f t="shared" si="83"/>
        <v/>
      </c>
      <c r="CQ8" t="str">
        <f t="shared" si="84"/>
        <v/>
      </c>
      <c r="CR8" t="str">
        <f t="shared" si="85"/>
        <v/>
      </c>
      <c r="CS8" t="str">
        <f t="shared" si="86"/>
        <v/>
      </c>
      <c r="CT8" t="str">
        <f t="shared" si="87"/>
        <v/>
      </c>
      <c r="CU8" t="str">
        <f t="shared" si="88"/>
        <v/>
      </c>
      <c r="CV8" t="str">
        <f t="shared" si="89"/>
        <v/>
      </c>
      <c r="CW8" t="str">
        <f t="shared" si="90"/>
        <v/>
      </c>
      <c r="CX8" t="str">
        <f t="shared" si="91"/>
        <v/>
      </c>
      <c r="CY8" t="str">
        <f t="shared" si="92"/>
        <v/>
      </c>
      <c r="CZ8" t="str">
        <f t="shared" si="93"/>
        <v/>
      </c>
      <c r="DA8" t="str">
        <f t="shared" si="94"/>
        <v/>
      </c>
      <c r="DB8" t="str">
        <f t="shared" si="95"/>
        <v/>
      </c>
      <c r="DC8" t="str">
        <f t="shared" si="96"/>
        <v/>
      </c>
      <c r="DD8" t="str">
        <f t="shared" si="97"/>
        <v/>
      </c>
      <c r="DE8" t="str">
        <f t="shared" si="98"/>
        <v/>
      </c>
      <c r="DF8" t="str">
        <f t="shared" si="99"/>
        <v/>
      </c>
      <c r="DG8" t="str">
        <f t="shared" si="100"/>
        <v/>
      </c>
      <c r="DH8" t="str">
        <f t="shared" si="101"/>
        <v/>
      </c>
      <c r="DI8" t="str">
        <f t="shared" si="102"/>
        <v/>
      </c>
      <c r="DJ8" t="str">
        <f t="shared" si="103"/>
        <v/>
      </c>
      <c r="DK8" t="str">
        <f t="shared" si="104"/>
        <v/>
      </c>
      <c r="DL8" t="str">
        <f t="shared" si="105"/>
        <v/>
      </c>
      <c r="DM8" t="str">
        <f t="shared" si="106"/>
        <v/>
      </c>
      <c r="DN8" t="str">
        <f t="shared" si="107"/>
        <v/>
      </c>
      <c r="DO8" t="str">
        <f t="shared" si="108"/>
        <v/>
      </c>
      <c r="DP8" t="str">
        <f t="shared" si="109"/>
        <v/>
      </c>
      <c r="DQ8" t="str">
        <f t="shared" si="110"/>
        <v/>
      </c>
      <c r="DR8" t="str">
        <f t="shared" si="111"/>
        <v/>
      </c>
      <c r="DS8" t="str">
        <f t="shared" si="112"/>
        <v/>
      </c>
      <c r="DT8" t="str">
        <f t="shared" si="113"/>
        <v/>
      </c>
      <c r="DU8">
        <f t="shared" si="114"/>
        <v>0</v>
      </c>
      <c r="DV8">
        <f t="shared" si="115"/>
        <v>0</v>
      </c>
      <c r="DW8">
        <f t="shared" si="116"/>
        <v>0</v>
      </c>
      <c r="DX8" t="str">
        <f t="shared" si="117"/>
        <v/>
      </c>
      <c r="DY8" t="str">
        <f t="shared" si="118"/>
        <v/>
      </c>
      <c r="DZ8" t="str">
        <f t="shared" si="119"/>
        <v/>
      </c>
      <c r="EA8" s="5">
        <f t="shared" si="120"/>
        <v>0</v>
      </c>
      <c r="EB8" s="3">
        <f t="shared" si="121"/>
        <v>0</v>
      </c>
    </row>
    <row r="9" spans="2:132" x14ac:dyDescent="0.2">
      <c r="B9" s="25">
        <v>4</v>
      </c>
      <c r="C9" s="26">
        <f>Zisk!D23</f>
        <v>0</v>
      </c>
      <c r="D9">
        <f>Zisk!E23</f>
        <v>0</v>
      </c>
      <c r="E9" s="66" t="str">
        <f t="shared" ref="E9:E72" si="122">IF(D9=0,"",$E$2-$D9)</f>
        <v/>
      </c>
      <c r="F9" t="str">
        <f t="shared" ref="F9:F72" si="123">IF(D9=0,"",IF($E9&lt;29,$E9,29))</f>
        <v/>
      </c>
      <c r="G9" s="66" t="str">
        <f t="shared" ref="G9:G72" si="124">IF(D9=0,"",($E$2-$F9)+1)</f>
        <v/>
      </c>
      <c r="H9" s="25"/>
      <c r="I9" s="25"/>
      <c r="J9">
        <f>VstupniParametry_SKRYT!$D$5</f>
        <v>0.02</v>
      </c>
      <c r="K9">
        <f>VstupniParametry_SKRYT!$D$6</f>
        <v>0.06</v>
      </c>
      <c r="L9">
        <f>VstupniParametry_SKRYT!$D$7</f>
        <v>0.06</v>
      </c>
      <c r="M9">
        <f>VstupniParametry_SKRYT!$D$8</f>
        <v>0.06</v>
      </c>
      <c r="N9">
        <f>VstupniParametry_SKRYT!$D$9</f>
        <v>1.7999999999999999E-2</v>
      </c>
      <c r="O9" s="27">
        <f>VstupniParametry_SKRYT!$D$10</f>
        <v>0.01</v>
      </c>
      <c r="P9" s="27">
        <f>VstupniParametry_SKRYT!$D$11</f>
        <v>0.01</v>
      </c>
      <c r="Q9" s="27">
        <f>VstupniParametry_SKRYT!$D$12</f>
        <v>0.01</v>
      </c>
      <c r="R9" s="27">
        <f>VstupniParametry_SKRYT!$D$13</f>
        <v>0.01</v>
      </c>
      <c r="S9" s="27">
        <f>VstupniParametry_SKRYT!$D$14</f>
        <v>0.01</v>
      </c>
      <c r="T9">
        <f t="shared" ref="T9:T72" si="125">IF($G9=T$4,1,IF(T$4&lt;$G9,0,S9+1))</f>
        <v>0</v>
      </c>
      <c r="U9">
        <f t="shared" ref="U9:U72" si="126">IF($G9=U$4,1,IF(U$4&lt;$G9,0,T9+1))</f>
        <v>0</v>
      </c>
      <c r="V9">
        <f t="shared" ref="V9:V72" si="127">IF($G9=V$4,1,IF(V$4&lt;$G9,0,U9+1))</f>
        <v>0</v>
      </c>
      <c r="W9">
        <f t="shared" ref="W9:W72" si="128">IF($G9=W$4,1,IF(W$4&lt;$G9,0,V9+1))</f>
        <v>0</v>
      </c>
      <c r="X9">
        <f t="shared" ref="X9:X72" si="129">IF($G9=X$4,1,IF(X$4&lt;$G9,0,W9+1))</f>
        <v>0</v>
      </c>
      <c r="Y9">
        <f t="shared" ref="Y9:Y72" si="130">IF($G9=Y$4,1,IF(Y$4&lt;$G9,0,X9+1))</f>
        <v>0</v>
      </c>
      <c r="Z9">
        <f t="shared" ref="Z9:Z72" si="131">IF($G9=Z$4,1,IF(Z$4&lt;$G9,0,Y9+1))</f>
        <v>0</v>
      </c>
      <c r="AA9">
        <f t="shared" ref="AA9:AA72" si="132">IF($G9=AA$4,1,IF(AA$4&lt;$G9,0,Z9+1))</f>
        <v>0</v>
      </c>
      <c r="AB9">
        <f t="shared" ref="AB9:AB72" si="133">IF($G9=AB$4,1,IF(AB$4&lt;$G9,0,AA9+1))</f>
        <v>0</v>
      </c>
      <c r="AC9">
        <f t="shared" ref="AC9:AC72" si="134">IF($G9=AC$4,1,IF(AC$4&lt;$G9,0,AB9+1))</f>
        <v>0</v>
      </c>
      <c r="AD9">
        <f t="shared" ref="AD9:AD72" si="135">IF($G9=AD$4,1,IF(AD$4&lt;$G9,0,AC9+1))</f>
        <v>0</v>
      </c>
      <c r="AE9">
        <f t="shared" ref="AE9:AE72" si="136">IF($G9=AE$4,1,IF(AE$4&lt;$G9,0,AD9+1))</f>
        <v>0</v>
      </c>
      <c r="AF9">
        <f t="shared" ref="AF9:AF72" si="137">IF($G9=AF$4,1,IF(AF$4&lt;$G9,0,AE9+1))</f>
        <v>0</v>
      </c>
      <c r="AG9">
        <f t="shared" ref="AG9:AG72" si="138">IF($G9=AG$4,1,IF(AG$4&lt;$G9,0,AF9+1))</f>
        <v>0</v>
      </c>
      <c r="AH9">
        <f t="shared" ref="AH9:AH72" si="139">IF($G9=AH$4,1,IF(AH$4&lt;$G9,0,AG9+1))</f>
        <v>0</v>
      </c>
      <c r="AI9">
        <f t="shared" ref="AI9:AI72" si="140">IF($G9=AI$4,1,IF(AI$4&lt;$G9,0,AH9+1))</f>
        <v>0</v>
      </c>
      <c r="AJ9">
        <f t="shared" ref="AJ9:AJ72" si="141">IF($G9=AJ$4,1,IF(AJ$4&lt;$G9,0,AI9+1))</f>
        <v>0</v>
      </c>
      <c r="AK9">
        <f t="shared" ref="AK9:AK72" si="142">IF($G9=AK$4,1,IF(AK$4&lt;$G9,0,AJ9+1))</f>
        <v>0</v>
      </c>
      <c r="AL9">
        <f t="shared" ref="AL9:AL72" si="143">IF($G9=AL$4,1,IF(AL$4&lt;$G9,0,AK9+1))</f>
        <v>0</v>
      </c>
      <c r="AM9">
        <f t="shared" ref="AM9:AM72" si="144">IF($G9=AM$4,1,IF(AM$4&lt;$G9,0,AL9+1))</f>
        <v>0</v>
      </c>
      <c r="AN9">
        <f t="shared" ref="AN9:AN72" si="145">IF($G9=AN$4,1,IF(AN$4&lt;$G9,0,AM9+1))</f>
        <v>0</v>
      </c>
      <c r="AO9">
        <f t="shared" ref="AO9:AO72" si="146">IF($G9=AO$4,1,IF(AO$4&lt;$G9,0,AN9+1))</f>
        <v>0</v>
      </c>
      <c r="AP9">
        <f t="shared" ref="AP9:AP72" si="147">IF($G9=AP$4,1,IF(AP$4&lt;$G9,0,AO9+1))</f>
        <v>0</v>
      </c>
      <c r="AQ9">
        <f t="shared" ref="AQ9:AQ72" si="148">IF($G9=AQ$4,1,IF(AQ$4&lt;$G9,0,AP9+1))</f>
        <v>0</v>
      </c>
      <c r="AR9">
        <f t="shared" ref="AR9:AR72" si="149">IF($G9=AR$4,1,IF(AR$4&lt;$G9,0,AQ9+1))</f>
        <v>0</v>
      </c>
      <c r="AS9">
        <f t="shared" ref="AS9:AS72" si="150">IF($G9=AS$4,1,IF(AS$4&lt;$G9,0,AR9+1))</f>
        <v>0</v>
      </c>
      <c r="AT9">
        <f t="shared" si="36"/>
        <v>0</v>
      </c>
      <c r="AU9">
        <f t="shared" ref="AU9:AU72" si="151">IF($G9&lt;AU$4,AT9+1,IF(AU$4=$G9,1,0))</f>
        <v>0</v>
      </c>
      <c r="AV9">
        <f t="shared" ref="AV9:AV72" si="152">IF($G9&lt;AV$4,AU9+1,IF(AV$4=$G9,1,0))</f>
        <v>0</v>
      </c>
      <c r="AW9">
        <f t="shared" si="38"/>
        <v>0</v>
      </c>
      <c r="AX9">
        <f t="shared" ref="AX9:AX72" si="153">IF(AX$4&gt;$E$2,0,IF($G9&lt;AX$4,AW9+1,IF(AX$4=$G9,1,0)))</f>
        <v>0</v>
      </c>
      <c r="AY9">
        <f t="shared" ref="AY9:AY72" si="154">IF(AY$4&gt;$E$2,0,IF($G9&lt;AY$4,AX9+1,IF(AY$4=$G9,1,0)))</f>
        <v>0</v>
      </c>
      <c r="AZ9">
        <f t="shared" ref="AZ9:AZ72" si="155">IF(AZ$4&gt;$E$2,0,IF($G9&lt;AZ$4,AY9+1,IF(AZ$4=$G9,1,0)))</f>
        <v>0</v>
      </c>
      <c r="BA9">
        <f t="shared" ref="BA9:BA72" si="156">IF(BA$4&gt;$E$2,0,IF($G9&lt;BA$4,AZ9+1,IF(BA$4=$G9,1,0)))</f>
        <v>0</v>
      </c>
      <c r="BB9">
        <f t="shared" ref="BB9:BB72" si="157">IF(BB$4&gt;$E$2,0,IF($G9&lt;BB$4,BA9+1,IF(BB$4=$G9,1,0)))</f>
        <v>0</v>
      </c>
      <c r="BC9">
        <f t="shared" ref="BC9:BC72" si="158">T9</f>
        <v>0</v>
      </c>
      <c r="BD9">
        <f t="shared" ref="BD9:BD72" si="159">U9</f>
        <v>0</v>
      </c>
      <c r="BE9">
        <f t="shared" ref="BE9:BE72" si="160">V9</f>
        <v>0</v>
      </c>
      <c r="BF9">
        <f t="shared" ref="BF9:BF72" si="161">W9</f>
        <v>0</v>
      </c>
      <c r="BG9">
        <f t="shared" ref="BG9:BG72" si="162">X9</f>
        <v>0</v>
      </c>
      <c r="BH9">
        <f t="shared" ref="BH9:BH72" si="163">Y9</f>
        <v>0</v>
      </c>
      <c r="BI9">
        <f t="shared" ref="BI9:BI72" si="164">Z9</f>
        <v>0</v>
      </c>
      <c r="BJ9">
        <f t="shared" ref="BJ9:BJ72" si="165">AA9</f>
        <v>0</v>
      </c>
      <c r="BK9">
        <f t="shared" ref="BK9:BK72" si="166">AB9</f>
        <v>0</v>
      </c>
      <c r="BL9">
        <f t="shared" ref="BL9:BL72" si="167">AC9</f>
        <v>0</v>
      </c>
      <c r="BM9">
        <f t="shared" ref="BM9:BM72" si="168">AD9</f>
        <v>0</v>
      </c>
      <c r="BN9">
        <f t="shared" ref="BN9:BN72" si="169">AE9</f>
        <v>0</v>
      </c>
      <c r="BO9">
        <f t="shared" ref="BO9:BO72" si="170">AF9</f>
        <v>0</v>
      </c>
      <c r="BP9">
        <f t="shared" ref="BP9:BP72" si="171">AG9</f>
        <v>0</v>
      </c>
      <c r="BQ9">
        <f t="shared" ref="BQ9:BQ72" si="172">AH9</f>
        <v>0</v>
      </c>
      <c r="BR9">
        <f t="shared" ref="BR9:BR72" si="173">AI9</f>
        <v>0</v>
      </c>
      <c r="BS9">
        <f t="shared" ref="BS9:BS72" si="174">AJ9</f>
        <v>0</v>
      </c>
      <c r="BT9">
        <f t="shared" ref="BT9:BT72" si="175">AK9</f>
        <v>0</v>
      </c>
      <c r="BU9">
        <f t="shared" ref="BU9:BU72" si="176">AL9</f>
        <v>0</v>
      </c>
      <c r="BV9">
        <f t="shared" ref="BV9:BV72" si="177">AM9</f>
        <v>0</v>
      </c>
      <c r="BW9">
        <f t="shared" ref="BW9:BW72" si="178">AN9</f>
        <v>0</v>
      </c>
      <c r="BX9">
        <f t="shared" ref="BX9:BX72" si="179">AO9</f>
        <v>0</v>
      </c>
      <c r="BY9">
        <f t="shared" ref="BY9:BY72" si="180">AP9</f>
        <v>0</v>
      </c>
      <c r="BZ9">
        <f t="shared" ref="BZ9:BZ72" si="181">AQ9</f>
        <v>0</v>
      </c>
      <c r="CA9">
        <f t="shared" ref="CA9:CA72" si="182">AR9</f>
        <v>0</v>
      </c>
      <c r="CB9">
        <f t="shared" ref="CB9:CB72" si="183">AS9</f>
        <v>0</v>
      </c>
      <c r="CC9">
        <f t="shared" ref="CC9:CC72" si="184">CB9+AT9</f>
        <v>0</v>
      </c>
      <c r="CD9">
        <f t="shared" ref="CD9:CD72" si="185">CB9+AU9</f>
        <v>0</v>
      </c>
      <c r="CE9">
        <f t="shared" ref="CE9:CE72" si="186">CB9+AV9</f>
        <v>0</v>
      </c>
      <c r="CF9">
        <f t="shared" ref="CF9:CF72" si="187">$CE9+AW9</f>
        <v>0</v>
      </c>
      <c r="CG9">
        <f t="shared" ref="CG9:CG72" si="188">$CE9+AX9</f>
        <v>0</v>
      </c>
      <c r="CH9">
        <f t="shared" ref="CH9:CH72" si="189">$CE9+AY9</f>
        <v>0</v>
      </c>
      <c r="CI9">
        <f t="shared" ref="CI9:CI72" si="190">$CE9+AZ9</f>
        <v>0</v>
      </c>
      <c r="CJ9">
        <f t="shared" ref="CJ9:CJ72" si="191">$CE9+BA9</f>
        <v>0</v>
      </c>
      <c r="CK9">
        <f t="shared" ref="CK9:CK72" si="192">$CE9+BB9</f>
        <v>0</v>
      </c>
      <c r="CL9" t="str">
        <f t="shared" ref="CL9:CL72" si="193">IF(T9=0,"",1+$J$6)</f>
        <v/>
      </c>
      <c r="CM9" t="str">
        <f t="shared" ref="CM9:CM72" si="194">IF(U9=0,"",1+$J$6)</f>
        <v/>
      </c>
      <c r="CN9" t="str">
        <f t="shared" ref="CN9:CN72" si="195">IF(V9=0,"",1+$J$6)</f>
        <v/>
      </c>
      <c r="CO9" t="str">
        <f t="shared" ref="CO9:CO72" si="196">IF(W9=0,"",1+$J$6)</f>
        <v/>
      </c>
      <c r="CP9" t="str">
        <f t="shared" ref="CP9:CP72" si="197">IF(X9=0,"",1+$J$6)</f>
        <v/>
      </c>
      <c r="CQ9" t="str">
        <f t="shared" ref="CQ9:CQ72" si="198">IF(Y9=0,"",1+$J$6)</f>
        <v/>
      </c>
      <c r="CR9" t="str">
        <f t="shared" ref="CR9:CR72" si="199">IF(Z9=0,"",1+$J$6)</f>
        <v/>
      </c>
      <c r="CS9" t="str">
        <f t="shared" ref="CS9:CS72" si="200">IF(AA9=0,"",1+$J$6)</f>
        <v/>
      </c>
      <c r="CT9" t="str">
        <f t="shared" ref="CT9:CT72" si="201">IF(AB9=0,"",1+$J$6)</f>
        <v/>
      </c>
      <c r="CU9" t="str">
        <f t="shared" ref="CU9:CU72" si="202">IF(AC9=0,"",1+$J$6)</f>
        <v/>
      </c>
      <c r="CV9" t="str">
        <f t="shared" ref="CV9:CV72" si="203">IF(AD9=0,"",1+$J$6)</f>
        <v/>
      </c>
      <c r="CW9" t="str">
        <f t="shared" ref="CW9:CW72" si="204">IF(AE9=0,"",1+$J$6)</f>
        <v/>
      </c>
      <c r="CX9" t="str">
        <f t="shared" ref="CX9:CX72" si="205">IF(AF9=0,"",1+$J$6)</f>
        <v/>
      </c>
      <c r="CY9" t="str">
        <f t="shared" ref="CY9:CY72" si="206">IF(AG9=0,"",1+$J$6)</f>
        <v/>
      </c>
      <c r="CZ9" t="str">
        <f t="shared" ref="CZ9:CZ72" si="207">IF(AH9=0,"",1+$J$6)</f>
        <v/>
      </c>
      <c r="DA9" t="str">
        <f t="shared" ref="DA9:DA72" si="208">IF(AI9=0,"",1+$J$6)</f>
        <v/>
      </c>
      <c r="DB9" t="str">
        <f t="shared" ref="DB9:DB72" si="209">IF(AJ9=0,"",1+$J$6)</f>
        <v/>
      </c>
      <c r="DC9" t="str">
        <f t="shared" ref="DC9:DC72" si="210">IF(AK9=0,"",1+$J$6)</f>
        <v/>
      </c>
      <c r="DD9" t="str">
        <f t="shared" ref="DD9:DD72" si="211">IF(AL9=0,"",1+$J$6)</f>
        <v/>
      </c>
      <c r="DE9" t="str">
        <f t="shared" ref="DE9:DE72" si="212">IF(AM9=0,"",1+$J$6)</f>
        <v/>
      </c>
      <c r="DF9" t="str">
        <f t="shared" ref="DF9:DF72" si="213">IF(AN9=0,"",1+$J$6)</f>
        <v/>
      </c>
      <c r="DG9" t="str">
        <f t="shared" ref="DG9:DG72" si="214">IF(AO9=0,"",1+$J$6)</f>
        <v/>
      </c>
      <c r="DH9" t="str">
        <f t="shared" ref="DH9:DH72" si="215">IF(AP9=0,"",1+$J$6)</f>
        <v/>
      </c>
      <c r="DI9" t="str">
        <f t="shared" ref="DI9:DI72" si="216">IF(AQ9=0,"",1+$J$6)</f>
        <v/>
      </c>
      <c r="DJ9" t="str">
        <f t="shared" ref="DJ9:DJ72" si="217">IF(AR9=0,"",1+$J$6)</f>
        <v/>
      </c>
      <c r="DK9" t="str">
        <f t="shared" ref="DK9:DK72" si="218">IF(AS9=0,"",1+$J$6)</f>
        <v/>
      </c>
      <c r="DL9" t="str">
        <f t="shared" ref="DL9:DL72" si="219">IF(AT9=0,"",1+K9)</f>
        <v/>
      </c>
      <c r="DM9" t="str">
        <f t="shared" ref="DM9:DM72" si="220">IF(AU9=0,"",1+L9)</f>
        <v/>
      </c>
      <c r="DN9" t="str">
        <f t="shared" ref="DN9:DN72" si="221">IF(AV9=0,"",1+M9)</f>
        <v/>
      </c>
      <c r="DO9" t="str">
        <f t="shared" ref="DO9:DO72" si="222">IF(AW9=0,"",1+N9)</f>
        <v/>
      </c>
      <c r="DP9" t="str">
        <f t="shared" ref="DP9:DP72" si="223">IF(AX9=0,"",1+O9)</f>
        <v/>
      </c>
      <c r="DQ9" t="str">
        <f t="shared" ref="DQ9:DQ72" si="224">IF(AY9=0,"",1+P9)</f>
        <v/>
      </c>
      <c r="DR9" t="str">
        <f t="shared" ref="DR9:DR72" si="225">IF(AZ9=0,"",1+Q9)</f>
        <v/>
      </c>
      <c r="DS9" t="str">
        <f t="shared" ref="DS9:DS72" si="226">IF(BA9=0,"",1+R9)</f>
        <v/>
      </c>
      <c r="DT9" t="str">
        <f t="shared" ref="DT9:DT72" si="227">IF(BB9=0,"",1+S9)</f>
        <v/>
      </c>
      <c r="DU9">
        <f t="shared" ref="DU9:DU72" si="228">PRODUCT(CL9:DK9)</f>
        <v>0</v>
      </c>
      <c r="DV9">
        <f t="shared" ref="DV9:DV72" si="229">PRODUCT(DL9:DN9)</f>
        <v>0</v>
      </c>
      <c r="DW9">
        <f t="shared" ref="DW9:DW72" si="230">PRODUCT(DO9:DT9)</f>
        <v>0</v>
      </c>
      <c r="DX9" t="str">
        <f t="shared" ref="DX9:DX72" si="231">IF(DU9=0,"",DU9)</f>
        <v/>
      </c>
      <c r="DY9" t="str">
        <f t="shared" ref="DY9:DY72" si="232">IF(DV9=0,"",DV9)</f>
        <v/>
      </c>
      <c r="DZ9" t="str">
        <f t="shared" ref="DZ9:DZ72" si="233">IF(DW9=0,"",DW9)</f>
        <v/>
      </c>
      <c r="EA9" s="5">
        <f t="shared" ref="EA9:EA72" si="234">IF(D9=$E$2,1,PRODUCT(DX9:DZ9))</f>
        <v>0</v>
      </c>
      <c r="EB9" s="3">
        <f t="shared" ref="EB9:EB72" si="235">C9*EA9</f>
        <v>0</v>
      </c>
    </row>
    <row r="10" spans="2:132" x14ac:dyDescent="0.2">
      <c r="B10">
        <v>5</v>
      </c>
      <c r="C10" s="3">
        <f>Zisk!D24</f>
        <v>0</v>
      </c>
      <c r="D10">
        <f>Zisk!E24</f>
        <v>0</v>
      </c>
      <c r="E10" s="66" t="str">
        <f t="shared" si="122"/>
        <v/>
      </c>
      <c r="F10" t="str">
        <f t="shared" si="123"/>
        <v/>
      </c>
      <c r="G10" s="66" t="str">
        <f t="shared" si="124"/>
        <v/>
      </c>
      <c r="J10">
        <f>VstupniParametry_SKRYT!$D$5</f>
        <v>0.02</v>
      </c>
      <c r="K10">
        <f>VstupniParametry_SKRYT!$D$6</f>
        <v>0.06</v>
      </c>
      <c r="L10">
        <f>VstupniParametry_SKRYT!$D$7</f>
        <v>0.06</v>
      </c>
      <c r="M10">
        <f>VstupniParametry_SKRYT!$D$8</f>
        <v>0.06</v>
      </c>
      <c r="N10">
        <f>VstupniParametry_SKRYT!$D$9</f>
        <v>1.7999999999999999E-2</v>
      </c>
      <c r="O10" s="27">
        <f>VstupniParametry_SKRYT!$D$10</f>
        <v>0.01</v>
      </c>
      <c r="P10" s="27">
        <f>VstupniParametry_SKRYT!$D$11</f>
        <v>0.01</v>
      </c>
      <c r="Q10" s="27">
        <f>VstupniParametry_SKRYT!$D$12</f>
        <v>0.01</v>
      </c>
      <c r="R10" s="27">
        <f>VstupniParametry_SKRYT!$D$13</f>
        <v>0.01</v>
      </c>
      <c r="S10" s="27">
        <f>VstupniParametry_SKRYT!$D$14</f>
        <v>0.01</v>
      </c>
      <c r="T10">
        <f t="shared" si="125"/>
        <v>0</v>
      </c>
      <c r="U10">
        <f t="shared" si="126"/>
        <v>0</v>
      </c>
      <c r="V10">
        <f t="shared" si="127"/>
        <v>0</v>
      </c>
      <c r="W10">
        <f t="shared" si="128"/>
        <v>0</v>
      </c>
      <c r="X10">
        <f t="shared" si="129"/>
        <v>0</v>
      </c>
      <c r="Y10">
        <f t="shared" si="130"/>
        <v>0</v>
      </c>
      <c r="Z10">
        <f t="shared" si="131"/>
        <v>0</v>
      </c>
      <c r="AA10">
        <f t="shared" si="132"/>
        <v>0</v>
      </c>
      <c r="AB10">
        <f t="shared" si="133"/>
        <v>0</v>
      </c>
      <c r="AC10">
        <f t="shared" si="134"/>
        <v>0</v>
      </c>
      <c r="AD10">
        <f t="shared" si="135"/>
        <v>0</v>
      </c>
      <c r="AE10">
        <f t="shared" si="136"/>
        <v>0</v>
      </c>
      <c r="AF10">
        <f t="shared" si="137"/>
        <v>0</v>
      </c>
      <c r="AG10">
        <f t="shared" si="138"/>
        <v>0</v>
      </c>
      <c r="AH10">
        <f t="shared" si="139"/>
        <v>0</v>
      </c>
      <c r="AI10">
        <f t="shared" si="140"/>
        <v>0</v>
      </c>
      <c r="AJ10">
        <f t="shared" si="141"/>
        <v>0</v>
      </c>
      <c r="AK10">
        <f t="shared" si="142"/>
        <v>0</v>
      </c>
      <c r="AL10">
        <f t="shared" si="143"/>
        <v>0</v>
      </c>
      <c r="AM10">
        <f t="shared" si="144"/>
        <v>0</v>
      </c>
      <c r="AN10">
        <f t="shared" si="145"/>
        <v>0</v>
      </c>
      <c r="AO10">
        <f t="shared" si="146"/>
        <v>0</v>
      </c>
      <c r="AP10">
        <f t="shared" si="147"/>
        <v>0</v>
      </c>
      <c r="AQ10">
        <f t="shared" si="148"/>
        <v>0</v>
      </c>
      <c r="AR10">
        <f t="shared" si="149"/>
        <v>0</v>
      </c>
      <c r="AS10">
        <f t="shared" si="150"/>
        <v>0</v>
      </c>
      <c r="AT10">
        <f t="shared" si="36"/>
        <v>0</v>
      </c>
      <c r="AU10">
        <f t="shared" si="151"/>
        <v>0</v>
      </c>
      <c r="AV10">
        <f t="shared" si="152"/>
        <v>0</v>
      </c>
      <c r="AW10">
        <f t="shared" si="38"/>
        <v>0</v>
      </c>
      <c r="AX10">
        <f t="shared" si="153"/>
        <v>0</v>
      </c>
      <c r="AY10">
        <f t="shared" si="154"/>
        <v>0</v>
      </c>
      <c r="AZ10">
        <f t="shared" si="155"/>
        <v>0</v>
      </c>
      <c r="BA10">
        <f t="shared" si="156"/>
        <v>0</v>
      </c>
      <c r="BB10">
        <f t="shared" si="157"/>
        <v>0</v>
      </c>
      <c r="BC10">
        <f t="shared" si="158"/>
        <v>0</v>
      </c>
      <c r="BD10">
        <f t="shared" si="159"/>
        <v>0</v>
      </c>
      <c r="BE10">
        <f t="shared" si="160"/>
        <v>0</v>
      </c>
      <c r="BF10">
        <f t="shared" si="161"/>
        <v>0</v>
      </c>
      <c r="BG10">
        <f t="shared" si="162"/>
        <v>0</v>
      </c>
      <c r="BH10">
        <f t="shared" si="163"/>
        <v>0</v>
      </c>
      <c r="BI10">
        <f t="shared" si="164"/>
        <v>0</v>
      </c>
      <c r="BJ10">
        <f t="shared" si="165"/>
        <v>0</v>
      </c>
      <c r="BK10">
        <f t="shared" si="166"/>
        <v>0</v>
      </c>
      <c r="BL10">
        <f t="shared" si="167"/>
        <v>0</v>
      </c>
      <c r="BM10">
        <f t="shared" si="168"/>
        <v>0</v>
      </c>
      <c r="BN10">
        <f t="shared" si="169"/>
        <v>0</v>
      </c>
      <c r="BO10">
        <f t="shared" si="170"/>
        <v>0</v>
      </c>
      <c r="BP10">
        <f t="shared" si="171"/>
        <v>0</v>
      </c>
      <c r="BQ10">
        <f t="shared" si="172"/>
        <v>0</v>
      </c>
      <c r="BR10">
        <f t="shared" si="173"/>
        <v>0</v>
      </c>
      <c r="BS10">
        <f t="shared" si="174"/>
        <v>0</v>
      </c>
      <c r="BT10">
        <f t="shared" si="175"/>
        <v>0</v>
      </c>
      <c r="BU10">
        <f t="shared" si="176"/>
        <v>0</v>
      </c>
      <c r="BV10">
        <f t="shared" si="177"/>
        <v>0</v>
      </c>
      <c r="BW10">
        <f t="shared" si="178"/>
        <v>0</v>
      </c>
      <c r="BX10">
        <f t="shared" si="179"/>
        <v>0</v>
      </c>
      <c r="BY10">
        <f t="shared" si="180"/>
        <v>0</v>
      </c>
      <c r="BZ10">
        <f t="shared" si="181"/>
        <v>0</v>
      </c>
      <c r="CA10">
        <f t="shared" si="182"/>
        <v>0</v>
      </c>
      <c r="CB10">
        <f t="shared" si="183"/>
        <v>0</v>
      </c>
      <c r="CC10">
        <f t="shared" si="184"/>
        <v>0</v>
      </c>
      <c r="CD10">
        <f t="shared" si="185"/>
        <v>0</v>
      </c>
      <c r="CE10">
        <f t="shared" si="186"/>
        <v>0</v>
      </c>
      <c r="CF10">
        <f t="shared" si="187"/>
        <v>0</v>
      </c>
      <c r="CG10">
        <f t="shared" si="188"/>
        <v>0</v>
      </c>
      <c r="CH10">
        <f t="shared" si="189"/>
        <v>0</v>
      </c>
      <c r="CI10">
        <f t="shared" si="190"/>
        <v>0</v>
      </c>
      <c r="CJ10">
        <f t="shared" si="191"/>
        <v>0</v>
      </c>
      <c r="CK10">
        <f t="shared" si="192"/>
        <v>0</v>
      </c>
      <c r="CL10" t="str">
        <f t="shared" si="193"/>
        <v/>
      </c>
      <c r="CM10" t="str">
        <f t="shared" si="194"/>
        <v/>
      </c>
      <c r="CN10" t="str">
        <f t="shared" si="195"/>
        <v/>
      </c>
      <c r="CO10" t="str">
        <f t="shared" si="196"/>
        <v/>
      </c>
      <c r="CP10" t="str">
        <f t="shared" si="197"/>
        <v/>
      </c>
      <c r="CQ10" t="str">
        <f t="shared" si="198"/>
        <v/>
      </c>
      <c r="CR10" t="str">
        <f t="shared" si="199"/>
        <v/>
      </c>
      <c r="CS10" t="str">
        <f t="shared" si="200"/>
        <v/>
      </c>
      <c r="CT10" t="str">
        <f t="shared" si="201"/>
        <v/>
      </c>
      <c r="CU10" t="str">
        <f t="shared" si="202"/>
        <v/>
      </c>
      <c r="CV10" t="str">
        <f t="shared" si="203"/>
        <v/>
      </c>
      <c r="CW10" t="str">
        <f t="shared" si="204"/>
        <v/>
      </c>
      <c r="CX10" t="str">
        <f t="shared" si="205"/>
        <v/>
      </c>
      <c r="CY10" t="str">
        <f t="shared" si="206"/>
        <v/>
      </c>
      <c r="CZ10" t="str">
        <f t="shared" si="207"/>
        <v/>
      </c>
      <c r="DA10" t="str">
        <f t="shared" si="208"/>
        <v/>
      </c>
      <c r="DB10" t="str">
        <f t="shared" si="209"/>
        <v/>
      </c>
      <c r="DC10" t="str">
        <f t="shared" si="210"/>
        <v/>
      </c>
      <c r="DD10" t="str">
        <f t="shared" si="211"/>
        <v/>
      </c>
      <c r="DE10" t="str">
        <f t="shared" si="212"/>
        <v/>
      </c>
      <c r="DF10" t="str">
        <f t="shared" si="213"/>
        <v/>
      </c>
      <c r="DG10" t="str">
        <f t="shared" si="214"/>
        <v/>
      </c>
      <c r="DH10" t="str">
        <f t="shared" si="215"/>
        <v/>
      </c>
      <c r="DI10" t="str">
        <f t="shared" si="216"/>
        <v/>
      </c>
      <c r="DJ10" t="str">
        <f t="shared" si="217"/>
        <v/>
      </c>
      <c r="DK10" t="str">
        <f t="shared" si="218"/>
        <v/>
      </c>
      <c r="DL10" t="str">
        <f t="shared" si="219"/>
        <v/>
      </c>
      <c r="DM10" t="str">
        <f t="shared" si="220"/>
        <v/>
      </c>
      <c r="DN10" t="str">
        <f t="shared" si="221"/>
        <v/>
      </c>
      <c r="DO10" t="str">
        <f t="shared" si="222"/>
        <v/>
      </c>
      <c r="DP10" t="str">
        <f t="shared" si="223"/>
        <v/>
      </c>
      <c r="DQ10" t="str">
        <f t="shared" si="224"/>
        <v/>
      </c>
      <c r="DR10" t="str">
        <f t="shared" si="225"/>
        <v/>
      </c>
      <c r="DS10" t="str">
        <f t="shared" si="226"/>
        <v/>
      </c>
      <c r="DT10" t="str">
        <f t="shared" si="227"/>
        <v/>
      </c>
      <c r="DU10">
        <f t="shared" si="228"/>
        <v>0</v>
      </c>
      <c r="DV10">
        <f t="shared" si="229"/>
        <v>0</v>
      </c>
      <c r="DW10">
        <f t="shared" si="230"/>
        <v>0</v>
      </c>
      <c r="DX10" t="str">
        <f t="shared" si="231"/>
        <v/>
      </c>
      <c r="DY10" t="str">
        <f t="shared" si="232"/>
        <v/>
      </c>
      <c r="DZ10" t="str">
        <f t="shared" si="233"/>
        <v/>
      </c>
      <c r="EA10" s="5">
        <f t="shared" si="234"/>
        <v>0</v>
      </c>
      <c r="EB10" s="3">
        <f t="shared" si="235"/>
        <v>0</v>
      </c>
    </row>
    <row r="11" spans="2:132" x14ac:dyDescent="0.2">
      <c r="B11" s="25">
        <v>6</v>
      </c>
      <c r="C11" s="26">
        <f>Zisk!D25</f>
        <v>0</v>
      </c>
      <c r="D11">
        <f>Zisk!E25</f>
        <v>0</v>
      </c>
      <c r="E11" s="66" t="str">
        <f t="shared" si="122"/>
        <v/>
      </c>
      <c r="F11" t="str">
        <f t="shared" si="123"/>
        <v/>
      </c>
      <c r="G11" s="66" t="str">
        <f t="shared" si="124"/>
        <v/>
      </c>
      <c r="H11" s="25"/>
      <c r="I11" s="25"/>
      <c r="J11">
        <f>VstupniParametry_SKRYT!$D$5</f>
        <v>0.02</v>
      </c>
      <c r="K11">
        <f>VstupniParametry_SKRYT!$D$6</f>
        <v>0.06</v>
      </c>
      <c r="L11">
        <f>VstupniParametry_SKRYT!$D$7</f>
        <v>0.06</v>
      </c>
      <c r="M11">
        <f>VstupniParametry_SKRYT!$D$8</f>
        <v>0.06</v>
      </c>
      <c r="N11">
        <f>VstupniParametry_SKRYT!$D$9</f>
        <v>1.7999999999999999E-2</v>
      </c>
      <c r="O11" s="27">
        <f>VstupniParametry_SKRYT!$D$10</f>
        <v>0.01</v>
      </c>
      <c r="P11" s="27">
        <f>VstupniParametry_SKRYT!$D$11</f>
        <v>0.01</v>
      </c>
      <c r="Q11" s="27">
        <f>VstupniParametry_SKRYT!$D$12</f>
        <v>0.01</v>
      </c>
      <c r="R11" s="27">
        <f>VstupniParametry_SKRYT!$D$13</f>
        <v>0.01</v>
      </c>
      <c r="S11" s="27">
        <f>VstupniParametry_SKRYT!$D$14</f>
        <v>0.01</v>
      </c>
      <c r="T11">
        <f t="shared" si="125"/>
        <v>0</v>
      </c>
      <c r="U11">
        <f t="shared" si="126"/>
        <v>0</v>
      </c>
      <c r="V11">
        <f t="shared" si="127"/>
        <v>0</v>
      </c>
      <c r="W11">
        <f t="shared" si="128"/>
        <v>0</v>
      </c>
      <c r="X11">
        <f t="shared" si="129"/>
        <v>0</v>
      </c>
      <c r="Y11">
        <f t="shared" si="130"/>
        <v>0</v>
      </c>
      <c r="Z11">
        <f t="shared" si="131"/>
        <v>0</v>
      </c>
      <c r="AA11">
        <f t="shared" si="132"/>
        <v>0</v>
      </c>
      <c r="AB11">
        <f t="shared" si="133"/>
        <v>0</v>
      </c>
      <c r="AC11">
        <f t="shared" si="134"/>
        <v>0</v>
      </c>
      <c r="AD11">
        <f t="shared" si="135"/>
        <v>0</v>
      </c>
      <c r="AE11">
        <f t="shared" si="136"/>
        <v>0</v>
      </c>
      <c r="AF11">
        <f t="shared" si="137"/>
        <v>0</v>
      </c>
      <c r="AG11">
        <f t="shared" si="138"/>
        <v>0</v>
      </c>
      <c r="AH11">
        <f t="shared" si="139"/>
        <v>0</v>
      </c>
      <c r="AI11">
        <f t="shared" si="140"/>
        <v>0</v>
      </c>
      <c r="AJ11">
        <f t="shared" si="141"/>
        <v>0</v>
      </c>
      <c r="AK11">
        <f t="shared" si="142"/>
        <v>0</v>
      </c>
      <c r="AL11">
        <f t="shared" si="143"/>
        <v>0</v>
      </c>
      <c r="AM11">
        <f t="shared" si="144"/>
        <v>0</v>
      </c>
      <c r="AN11">
        <f t="shared" si="145"/>
        <v>0</v>
      </c>
      <c r="AO11">
        <f t="shared" si="146"/>
        <v>0</v>
      </c>
      <c r="AP11">
        <f t="shared" si="147"/>
        <v>0</v>
      </c>
      <c r="AQ11">
        <f t="shared" si="148"/>
        <v>0</v>
      </c>
      <c r="AR11">
        <f t="shared" si="149"/>
        <v>0</v>
      </c>
      <c r="AS11">
        <f t="shared" si="150"/>
        <v>0</v>
      </c>
      <c r="AT11">
        <f t="shared" si="36"/>
        <v>0</v>
      </c>
      <c r="AU11">
        <f t="shared" si="151"/>
        <v>0</v>
      </c>
      <c r="AV11">
        <f t="shared" si="152"/>
        <v>0</v>
      </c>
      <c r="AW11">
        <f t="shared" si="38"/>
        <v>0</v>
      </c>
      <c r="AX11">
        <f t="shared" si="153"/>
        <v>0</v>
      </c>
      <c r="AY11">
        <f t="shared" si="154"/>
        <v>0</v>
      </c>
      <c r="AZ11">
        <f t="shared" si="155"/>
        <v>0</v>
      </c>
      <c r="BA11">
        <f t="shared" si="156"/>
        <v>0</v>
      </c>
      <c r="BB11">
        <f t="shared" si="157"/>
        <v>0</v>
      </c>
      <c r="BC11">
        <f t="shared" si="158"/>
        <v>0</v>
      </c>
      <c r="BD11">
        <f t="shared" si="159"/>
        <v>0</v>
      </c>
      <c r="BE11">
        <f t="shared" si="160"/>
        <v>0</v>
      </c>
      <c r="BF11">
        <f t="shared" si="161"/>
        <v>0</v>
      </c>
      <c r="BG11">
        <f t="shared" si="162"/>
        <v>0</v>
      </c>
      <c r="BH11">
        <f t="shared" si="163"/>
        <v>0</v>
      </c>
      <c r="BI11">
        <f t="shared" si="164"/>
        <v>0</v>
      </c>
      <c r="BJ11">
        <f t="shared" si="165"/>
        <v>0</v>
      </c>
      <c r="BK11">
        <f t="shared" si="166"/>
        <v>0</v>
      </c>
      <c r="BL11">
        <f t="shared" si="167"/>
        <v>0</v>
      </c>
      <c r="BM11">
        <f t="shared" si="168"/>
        <v>0</v>
      </c>
      <c r="BN11">
        <f t="shared" si="169"/>
        <v>0</v>
      </c>
      <c r="BO11">
        <f t="shared" si="170"/>
        <v>0</v>
      </c>
      <c r="BP11">
        <f t="shared" si="171"/>
        <v>0</v>
      </c>
      <c r="BQ11">
        <f t="shared" si="172"/>
        <v>0</v>
      </c>
      <c r="BR11">
        <f t="shared" si="173"/>
        <v>0</v>
      </c>
      <c r="BS11">
        <f t="shared" si="174"/>
        <v>0</v>
      </c>
      <c r="BT11">
        <f t="shared" si="175"/>
        <v>0</v>
      </c>
      <c r="BU11">
        <f t="shared" si="176"/>
        <v>0</v>
      </c>
      <c r="BV11">
        <f t="shared" si="177"/>
        <v>0</v>
      </c>
      <c r="BW11">
        <f t="shared" si="178"/>
        <v>0</v>
      </c>
      <c r="BX11">
        <f t="shared" si="179"/>
        <v>0</v>
      </c>
      <c r="BY11">
        <f t="shared" si="180"/>
        <v>0</v>
      </c>
      <c r="BZ11">
        <f t="shared" si="181"/>
        <v>0</v>
      </c>
      <c r="CA11">
        <f t="shared" si="182"/>
        <v>0</v>
      </c>
      <c r="CB11">
        <f t="shared" si="183"/>
        <v>0</v>
      </c>
      <c r="CC11">
        <f t="shared" si="184"/>
        <v>0</v>
      </c>
      <c r="CD11">
        <f t="shared" si="185"/>
        <v>0</v>
      </c>
      <c r="CE11">
        <f t="shared" si="186"/>
        <v>0</v>
      </c>
      <c r="CF11">
        <f t="shared" si="187"/>
        <v>0</v>
      </c>
      <c r="CG11">
        <f t="shared" si="188"/>
        <v>0</v>
      </c>
      <c r="CH11">
        <f t="shared" si="189"/>
        <v>0</v>
      </c>
      <c r="CI11">
        <f t="shared" si="190"/>
        <v>0</v>
      </c>
      <c r="CJ11">
        <f t="shared" si="191"/>
        <v>0</v>
      </c>
      <c r="CK11">
        <f t="shared" si="192"/>
        <v>0</v>
      </c>
      <c r="CL11" t="str">
        <f t="shared" si="193"/>
        <v/>
      </c>
      <c r="CM11" t="str">
        <f t="shared" si="194"/>
        <v/>
      </c>
      <c r="CN11" t="str">
        <f t="shared" si="195"/>
        <v/>
      </c>
      <c r="CO11" t="str">
        <f t="shared" si="196"/>
        <v/>
      </c>
      <c r="CP11" t="str">
        <f t="shared" si="197"/>
        <v/>
      </c>
      <c r="CQ11" t="str">
        <f t="shared" si="198"/>
        <v/>
      </c>
      <c r="CR11" t="str">
        <f t="shared" si="199"/>
        <v/>
      </c>
      <c r="CS11" t="str">
        <f t="shared" si="200"/>
        <v/>
      </c>
      <c r="CT11" t="str">
        <f t="shared" si="201"/>
        <v/>
      </c>
      <c r="CU11" t="str">
        <f t="shared" si="202"/>
        <v/>
      </c>
      <c r="CV11" t="str">
        <f t="shared" si="203"/>
        <v/>
      </c>
      <c r="CW11" t="str">
        <f t="shared" si="204"/>
        <v/>
      </c>
      <c r="CX11" t="str">
        <f t="shared" si="205"/>
        <v/>
      </c>
      <c r="CY11" t="str">
        <f t="shared" si="206"/>
        <v/>
      </c>
      <c r="CZ11" t="str">
        <f t="shared" si="207"/>
        <v/>
      </c>
      <c r="DA11" t="str">
        <f t="shared" si="208"/>
        <v/>
      </c>
      <c r="DB11" t="str">
        <f t="shared" si="209"/>
        <v/>
      </c>
      <c r="DC11" t="str">
        <f t="shared" si="210"/>
        <v/>
      </c>
      <c r="DD11" t="str">
        <f t="shared" si="211"/>
        <v/>
      </c>
      <c r="DE11" t="str">
        <f t="shared" si="212"/>
        <v/>
      </c>
      <c r="DF11" t="str">
        <f t="shared" si="213"/>
        <v/>
      </c>
      <c r="DG11" t="str">
        <f t="shared" si="214"/>
        <v/>
      </c>
      <c r="DH11" t="str">
        <f t="shared" si="215"/>
        <v/>
      </c>
      <c r="DI11" t="str">
        <f t="shared" si="216"/>
        <v/>
      </c>
      <c r="DJ11" t="str">
        <f t="shared" si="217"/>
        <v/>
      </c>
      <c r="DK11" t="str">
        <f t="shared" si="218"/>
        <v/>
      </c>
      <c r="DL11" t="str">
        <f t="shared" si="219"/>
        <v/>
      </c>
      <c r="DM11" t="str">
        <f t="shared" si="220"/>
        <v/>
      </c>
      <c r="DN11" t="str">
        <f t="shared" si="221"/>
        <v/>
      </c>
      <c r="DO11" t="str">
        <f t="shared" si="222"/>
        <v/>
      </c>
      <c r="DP11" t="str">
        <f t="shared" si="223"/>
        <v/>
      </c>
      <c r="DQ11" t="str">
        <f t="shared" si="224"/>
        <v/>
      </c>
      <c r="DR11" t="str">
        <f t="shared" si="225"/>
        <v/>
      </c>
      <c r="DS11" t="str">
        <f t="shared" si="226"/>
        <v/>
      </c>
      <c r="DT11" t="str">
        <f t="shared" si="227"/>
        <v/>
      </c>
      <c r="DU11">
        <f t="shared" si="228"/>
        <v>0</v>
      </c>
      <c r="DV11">
        <f t="shared" si="229"/>
        <v>0</v>
      </c>
      <c r="DW11">
        <f t="shared" si="230"/>
        <v>0</v>
      </c>
      <c r="DX11" t="str">
        <f t="shared" si="231"/>
        <v/>
      </c>
      <c r="DY11" t="str">
        <f t="shared" si="232"/>
        <v/>
      </c>
      <c r="DZ11" t="str">
        <f t="shared" si="233"/>
        <v/>
      </c>
      <c r="EA11" s="5">
        <f t="shared" si="234"/>
        <v>0</v>
      </c>
      <c r="EB11" s="3">
        <f t="shared" si="235"/>
        <v>0</v>
      </c>
    </row>
    <row r="12" spans="2:132" x14ac:dyDescent="0.2">
      <c r="B12">
        <v>7</v>
      </c>
      <c r="C12" s="3">
        <f>Zisk!D26</f>
        <v>0</v>
      </c>
      <c r="D12">
        <f>Zisk!E26</f>
        <v>0</v>
      </c>
      <c r="E12" s="66" t="str">
        <f t="shared" si="122"/>
        <v/>
      </c>
      <c r="F12" t="str">
        <f t="shared" si="123"/>
        <v/>
      </c>
      <c r="G12" s="66" t="str">
        <f t="shared" si="124"/>
        <v/>
      </c>
      <c r="J12">
        <f>VstupniParametry_SKRYT!$D$5</f>
        <v>0.02</v>
      </c>
      <c r="K12">
        <f>VstupniParametry_SKRYT!$D$6</f>
        <v>0.06</v>
      </c>
      <c r="L12">
        <f>VstupniParametry_SKRYT!$D$7</f>
        <v>0.06</v>
      </c>
      <c r="M12">
        <f>VstupniParametry_SKRYT!$D$8</f>
        <v>0.06</v>
      </c>
      <c r="N12">
        <f>VstupniParametry_SKRYT!$D$9</f>
        <v>1.7999999999999999E-2</v>
      </c>
      <c r="O12" s="27">
        <f>VstupniParametry_SKRYT!$D$10</f>
        <v>0.01</v>
      </c>
      <c r="P12" s="27">
        <f>VstupniParametry_SKRYT!$D$11</f>
        <v>0.01</v>
      </c>
      <c r="Q12" s="27">
        <f>VstupniParametry_SKRYT!$D$12</f>
        <v>0.01</v>
      </c>
      <c r="R12" s="27">
        <f>VstupniParametry_SKRYT!$D$13</f>
        <v>0.01</v>
      </c>
      <c r="S12" s="27">
        <f>VstupniParametry_SKRYT!$D$14</f>
        <v>0.01</v>
      </c>
      <c r="T12">
        <f t="shared" si="125"/>
        <v>0</v>
      </c>
      <c r="U12">
        <f t="shared" si="126"/>
        <v>0</v>
      </c>
      <c r="V12">
        <f t="shared" si="127"/>
        <v>0</v>
      </c>
      <c r="W12">
        <f t="shared" si="128"/>
        <v>0</v>
      </c>
      <c r="X12">
        <f t="shared" si="129"/>
        <v>0</v>
      </c>
      <c r="Y12">
        <f t="shared" si="130"/>
        <v>0</v>
      </c>
      <c r="Z12">
        <f t="shared" si="131"/>
        <v>0</v>
      </c>
      <c r="AA12">
        <f t="shared" si="132"/>
        <v>0</v>
      </c>
      <c r="AB12">
        <f t="shared" si="133"/>
        <v>0</v>
      </c>
      <c r="AC12">
        <f t="shared" si="134"/>
        <v>0</v>
      </c>
      <c r="AD12">
        <f t="shared" si="135"/>
        <v>0</v>
      </c>
      <c r="AE12">
        <f t="shared" si="136"/>
        <v>0</v>
      </c>
      <c r="AF12">
        <f t="shared" si="137"/>
        <v>0</v>
      </c>
      <c r="AG12">
        <f t="shared" si="138"/>
        <v>0</v>
      </c>
      <c r="AH12">
        <f t="shared" si="139"/>
        <v>0</v>
      </c>
      <c r="AI12">
        <f t="shared" si="140"/>
        <v>0</v>
      </c>
      <c r="AJ12">
        <f t="shared" si="141"/>
        <v>0</v>
      </c>
      <c r="AK12">
        <f t="shared" si="142"/>
        <v>0</v>
      </c>
      <c r="AL12">
        <f t="shared" si="143"/>
        <v>0</v>
      </c>
      <c r="AM12">
        <f t="shared" si="144"/>
        <v>0</v>
      </c>
      <c r="AN12">
        <f t="shared" si="145"/>
        <v>0</v>
      </c>
      <c r="AO12">
        <f t="shared" si="146"/>
        <v>0</v>
      </c>
      <c r="AP12">
        <f t="shared" si="147"/>
        <v>0</v>
      </c>
      <c r="AQ12">
        <f t="shared" si="148"/>
        <v>0</v>
      </c>
      <c r="AR12">
        <f t="shared" si="149"/>
        <v>0</v>
      </c>
      <c r="AS12">
        <f t="shared" si="150"/>
        <v>0</v>
      </c>
      <c r="AT12">
        <f t="shared" si="36"/>
        <v>0</v>
      </c>
      <c r="AU12">
        <f t="shared" si="151"/>
        <v>0</v>
      </c>
      <c r="AV12">
        <f t="shared" si="152"/>
        <v>0</v>
      </c>
      <c r="AW12">
        <f t="shared" si="38"/>
        <v>0</v>
      </c>
      <c r="AX12">
        <f t="shared" si="153"/>
        <v>0</v>
      </c>
      <c r="AY12">
        <f t="shared" si="154"/>
        <v>0</v>
      </c>
      <c r="AZ12">
        <f t="shared" si="155"/>
        <v>0</v>
      </c>
      <c r="BA12">
        <f t="shared" si="156"/>
        <v>0</v>
      </c>
      <c r="BB12">
        <f t="shared" si="157"/>
        <v>0</v>
      </c>
      <c r="BC12">
        <f t="shared" si="158"/>
        <v>0</v>
      </c>
      <c r="BD12">
        <f t="shared" si="159"/>
        <v>0</v>
      </c>
      <c r="BE12">
        <f t="shared" si="160"/>
        <v>0</v>
      </c>
      <c r="BF12">
        <f t="shared" si="161"/>
        <v>0</v>
      </c>
      <c r="BG12">
        <f t="shared" si="162"/>
        <v>0</v>
      </c>
      <c r="BH12">
        <f t="shared" si="163"/>
        <v>0</v>
      </c>
      <c r="BI12">
        <f t="shared" si="164"/>
        <v>0</v>
      </c>
      <c r="BJ12">
        <f t="shared" si="165"/>
        <v>0</v>
      </c>
      <c r="BK12">
        <f t="shared" si="166"/>
        <v>0</v>
      </c>
      <c r="BL12">
        <f t="shared" si="167"/>
        <v>0</v>
      </c>
      <c r="BM12">
        <f t="shared" si="168"/>
        <v>0</v>
      </c>
      <c r="BN12">
        <f t="shared" si="169"/>
        <v>0</v>
      </c>
      <c r="BO12">
        <f t="shared" si="170"/>
        <v>0</v>
      </c>
      <c r="BP12">
        <f t="shared" si="171"/>
        <v>0</v>
      </c>
      <c r="BQ12">
        <f t="shared" si="172"/>
        <v>0</v>
      </c>
      <c r="BR12">
        <f t="shared" si="173"/>
        <v>0</v>
      </c>
      <c r="BS12">
        <f t="shared" si="174"/>
        <v>0</v>
      </c>
      <c r="BT12">
        <f t="shared" si="175"/>
        <v>0</v>
      </c>
      <c r="BU12">
        <f t="shared" si="176"/>
        <v>0</v>
      </c>
      <c r="BV12">
        <f t="shared" si="177"/>
        <v>0</v>
      </c>
      <c r="BW12">
        <f t="shared" si="178"/>
        <v>0</v>
      </c>
      <c r="BX12">
        <f t="shared" si="179"/>
        <v>0</v>
      </c>
      <c r="BY12">
        <f t="shared" si="180"/>
        <v>0</v>
      </c>
      <c r="BZ12">
        <f t="shared" si="181"/>
        <v>0</v>
      </c>
      <c r="CA12">
        <f t="shared" si="182"/>
        <v>0</v>
      </c>
      <c r="CB12">
        <f t="shared" si="183"/>
        <v>0</v>
      </c>
      <c r="CC12">
        <f t="shared" si="184"/>
        <v>0</v>
      </c>
      <c r="CD12">
        <f t="shared" si="185"/>
        <v>0</v>
      </c>
      <c r="CE12">
        <f t="shared" si="186"/>
        <v>0</v>
      </c>
      <c r="CF12">
        <f t="shared" si="187"/>
        <v>0</v>
      </c>
      <c r="CG12">
        <f t="shared" si="188"/>
        <v>0</v>
      </c>
      <c r="CH12">
        <f t="shared" si="189"/>
        <v>0</v>
      </c>
      <c r="CI12">
        <f t="shared" si="190"/>
        <v>0</v>
      </c>
      <c r="CJ12">
        <f t="shared" si="191"/>
        <v>0</v>
      </c>
      <c r="CK12">
        <f t="shared" si="192"/>
        <v>0</v>
      </c>
      <c r="CL12" t="str">
        <f t="shared" si="193"/>
        <v/>
      </c>
      <c r="CM12" t="str">
        <f t="shared" si="194"/>
        <v/>
      </c>
      <c r="CN12" t="str">
        <f t="shared" si="195"/>
        <v/>
      </c>
      <c r="CO12" t="str">
        <f t="shared" si="196"/>
        <v/>
      </c>
      <c r="CP12" t="str">
        <f t="shared" si="197"/>
        <v/>
      </c>
      <c r="CQ12" t="str">
        <f t="shared" si="198"/>
        <v/>
      </c>
      <c r="CR12" t="str">
        <f t="shared" si="199"/>
        <v/>
      </c>
      <c r="CS12" t="str">
        <f t="shared" si="200"/>
        <v/>
      </c>
      <c r="CT12" t="str">
        <f t="shared" si="201"/>
        <v/>
      </c>
      <c r="CU12" t="str">
        <f t="shared" si="202"/>
        <v/>
      </c>
      <c r="CV12" t="str">
        <f t="shared" si="203"/>
        <v/>
      </c>
      <c r="CW12" t="str">
        <f t="shared" si="204"/>
        <v/>
      </c>
      <c r="CX12" t="str">
        <f t="shared" si="205"/>
        <v/>
      </c>
      <c r="CY12" t="str">
        <f t="shared" si="206"/>
        <v/>
      </c>
      <c r="CZ12" t="str">
        <f t="shared" si="207"/>
        <v/>
      </c>
      <c r="DA12" t="str">
        <f t="shared" si="208"/>
        <v/>
      </c>
      <c r="DB12" t="str">
        <f t="shared" si="209"/>
        <v/>
      </c>
      <c r="DC12" t="str">
        <f t="shared" si="210"/>
        <v/>
      </c>
      <c r="DD12" t="str">
        <f t="shared" si="211"/>
        <v/>
      </c>
      <c r="DE12" t="str">
        <f t="shared" si="212"/>
        <v/>
      </c>
      <c r="DF12" t="str">
        <f t="shared" si="213"/>
        <v/>
      </c>
      <c r="DG12" t="str">
        <f t="shared" si="214"/>
        <v/>
      </c>
      <c r="DH12" t="str">
        <f t="shared" si="215"/>
        <v/>
      </c>
      <c r="DI12" t="str">
        <f t="shared" si="216"/>
        <v/>
      </c>
      <c r="DJ12" t="str">
        <f t="shared" si="217"/>
        <v/>
      </c>
      <c r="DK12" t="str">
        <f t="shared" si="218"/>
        <v/>
      </c>
      <c r="DL12" t="str">
        <f t="shared" si="219"/>
        <v/>
      </c>
      <c r="DM12" t="str">
        <f t="shared" si="220"/>
        <v/>
      </c>
      <c r="DN12" t="str">
        <f t="shared" si="221"/>
        <v/>
      </c>
      <c r="DO12" t="str">
        <f t="shared" si="222"/>
        <v/>
      </c>
      <c r="DP12" t="str">
        <f t="shared" si="223"/>
        <v/>
      </c>
      <c r="DQ12" t="str">
        <f t="shared" si="224"/>
        <v/>
      </c>
      <c r="DR12" t="str">
        <f t="shared" si="225"/>
        <v/>
      </c>
      <c r="DS12" t="str">
        <f t="shared" si="226"/>
        <v/>
      </c>
      <c r="DT12" t="str">
        <f t="shared" si="227"/>
        <v/>
      </c>
      <c r="DU12">
        <f t="shared" si="228"/>
        <v>0</v>
      </c>
      <c r="DV12">
        <f t="shared" si="229"/>
        <v>0</v>
      </c>
      <c r="DW12">
        <f t="shared" si="230"/>
        <v>0</v>
      </c>
      <c r="DX12" t="str">
        <f t="shared" si="231"/>
        <v/>
      </c>
      <c r="DY12" t="str">
        <f t="shared" si="232"/>
        <v/>
      </c>
      <c r="DZ12" t="str">
        <f t="shared" si="233"/>
        <v/>
      </c>
      <c r="EA12" s="5">
        <f t="shared" si="234"/>
        <v>0</v>
      </c>
      <c r="EB12" s="3">
        <f t="shared" si="235"/>
        <v>0</v>
      </c>
    </row>
    <row r="13" spans="2:132" x14ac:dyDescent="0.2">
      <c r="B13" s="25">
        <v>8</v>
      </c>
      <c r="C13" s="26">
        <f>Zisk!D27</f>
        <v>0</v>
      </c>
      <c r="D13">
        <f>Zisk!E27</f>
        <v>0</v>
      </c>
      <c r="E13" s="66" t="str">
        <f t="shared" si="122"/>
        <v/>
      </c>
      <c r="F13" t="str">
        <f t="shared" si="123"/>
        <v/>
      </c>
      <c r="G13" s="66" t="str">
        <f t="shared" si="124"/>
        <v/>
      </c>
      <c r="H13" s="25"/>
      <c r="I13" s="25"/>
      <c r="J13">
        <f>VstupniParametry_SKRYT!$D$5</f>
        <v>0.02</v>
      </c>
      <c r="K13">
        <f>VstupniParametry_SKRYT!$D$6</f>
        <v>0.06</v>
      </c>
      <c r="L13">
        <f>VstupniParametry_SKRYT!$D$7</f>
        <v>0.06</v>
      </c>
      <c r="M13">
        <f>VstupniParametry_SKRYT!$D$8</f>
        <v>0.06</v>
      </c>
      <c r="N13">
        <f>VstupniParametry_SKRYT!$D$9</f>
        <v>1.7999999999999999E-2</v>
      </c>
      <c r="O13" s="27">
        <f>VstupniParametry_SKRYT!$D$10</f>
        <v>0.01</v>
      </c>
      <c r="P13" s="27">
        <f>VstupniParametry_SKRYT!$D$11</f>
        <v>0.01</v>
      </c>
      <c r="Q13" s="27">
        <f>VstupniParametry_SKRYT!$D$12</f>
        <v>0.01</v>
      </c>
      <c r="R13" s="27">
        <f>VstupniParametry_SKRYT!$D$13</f>
        <v>0.01</v>
      </c>
      <c r="S13" s="27">
        <f>VstupniParametry_SKRYT!$D$14</f>
        <v>0.01</v>
      </c>
      <c r="T13">
        <f t="shared" si="125"/>
        <v>0</v>
      </c>
      <c r="U13">
        <f t="shared" si="126"/>
        <v>0</v>
      </c>
      <c r="V13">
        <f t="shared" si="127"/>
        <v>0</v>
      </c>
      <c r="W13">
        <f t="shared" si="128"/>
        <v>0</v>
      </c>
      <c r="X13">
        <f t="shared" si="129"/>
        <v>0</v>
      </c>
      <c r="Y13">
        <f t="shared" si="130"/>
        <v>0</v>
      </c>
      <c r="Z13">
        <f t="shared" si="131"/>
        <v>0</v>
      </c>
      <c r="AA13">
        <f t="shared" si="132"/>
        <v>0</v>
      </c>
      <c r="AB13">
        <f t="shared" si="133"/>
        <v>0</v>
      </c>
      <c r="AC13">
        <f t="shared" si="134"/>
        <v>0</v>
      </c>
      <c r="AD13">
        <f t="shared" si="135"/>
        <v>0</v>
      </c>
      <c r="AE13">
        <f t="shared" si="136"/>
        <v>0</v>
      </c>
      <c r="AF13">
        <f t="shared" si="137"/>
        <v>0</v>
      </c>
      <c r="AG13">
        <f t="shared" si="138"/>
        <v>0</v>
      </c>
      <c r="AH13">
        <f t="shared" si="139"/>
        <v>0</v>
      </c>
      <c r="AI13">
        <f t="shared" si="140"/>
        <v>0</v>
      </c>
      <c r="AJ13">
        <f t="shared" si="141"/>
        <v>0</v>
      </c>
      <c r="AK13">
        <f t="shared" si="142"/>
        <v>0</v>
      </c>
      <c r="AL13">
        <f t="shared" si="143"/>
        <v>0</v>
      </c>
      <c r="AM13">
        <f t="shared" si="144"/>
        <v>0</v>
      </c>
      <c r="AN13">
        <f t="shared" si="145"/>
        <v>0</v>
      </c>
      <c r="AO13">
        <f t="shared" si="146"/>
        <v>0</v>
      </c>
      <c r="AP13">
        <f t="shared" si="147"/>
        <v>0</v>
      </c>
      <c r="AQ13">
        <f t="shared" si="148"/>
        <v>0</v>
      </c>
      <c r="AR13">
        <f t="shared" si="149"/>
        <v>0</v>
      </c>
      <c r="AS13">
        <f t="shared" si="150"/>
        <v>0</v>
      </c>
      <c r="AT13">
        <f t="shared" si="36"/>
        <v>0</v>
      </c>
      <c r="AU13">
        <f t="shared" si="151"/>
        <v>0</v>
      </c>
      <c r="AV13">
        <f t="shared" si="152"/>
        <v>0</v>
      </c>
      <c r="AW13">
        <f t="shared" si="38"/>
        <v>0</v>
      </c>
      <c r="AX13">
        <f t="shared" si="153"/>
        <v>0</v>
      </c>
      <c r="AY13">
        <f t="shared" si="154"/>
        <v>0</v>
      </c>
      <c r="AZ13">
        <f t="shared" si="155"/>
        <v>0</v>
      </c>
      <c r="BA13">
        <f t="shared" si="156"/>
        <v>0</v>
      </c>
      <c r="BB13">
        <f t="shared" si="157"/>
        <v>0</v>
      </c>
      <c r="BC13">
        <f t="shared" si="158"/>
        <v>0</v>
      </c>
      <c r="BD13">
        <f t="shared" si="159"/>
        <v>0</v>
      </c>
      <c r="BE13">
        <f t="shared" si="160"/>
        <v>0</v>
      </c>
      <c r="BF13">
        <f t="shared" si="161"/>
        <v>0</v>
      </c>
      <c r="BG13">
        <f t="shared" si="162"/>
        <v>0</v>
      </c>
      <c r="BH13">
        <f t="shared" si="163"/>
        <v>0</v>
      </c>
      <c r="BI13">
        <f t="shared" si="164"/>
        <v>0</v>
      </c>
      <c r="BJ13">
        <f t="shared" si="165"/>
        <v>0</v>
      </c>
      <c r="BK13">
        <f t="shared" si="166"/>
        <v>0</v>
      </c>
      <c r="BL13">
        <f t="shared" si="167"/>
        <v>0</v>
      </c>
      <c r="BM13">
        <f t="shared" si="168"/>
        <v>0</v>
      </c>
      <c r="BN13">
        <f t="shared" si="169"/>
        <v>0</v>
      </c>
      <c r="BO13">
        <f t="shared" si="170"/>
        <v>0</v>
      </c>
      <c r="BP13">
        <f t="shared" si="171"/>
        <v>0</v>
      </c>
      <c r="BQ13">
        <f t="shared" si="172"/>
        <v>0</v>
      </c>
      <c r="BR13">
        <f t="shared" si="173"/>
        <v>0</v>
      </c>
      <c r="BS13">
        <f t="shared" si="174"/>
        <v>0</v>
      </c>
      <c r="BT13">
        <f t="shared" si="175"/>
        <v>0</v>
      </c>
      <c r="BU13">
        <f t="shared" si="176"/>
        <v>0</v>
      </c>
      <c r="BV13">
        <f t="shared" si="177"/>
        <v>0</v>
      </c>
      <c r="BW13">
        <f t="shared" si="178"/>
        <v>0</v>
      </c>
      <c r="BX13">
        <f t="shared" si="179"/>
        <v>0</v>
      </c>
      <c r="BY13">
        <f t="shared" si="180"/>
        <v>0</v>
      </c>
      <c r="BZ13">
        <f t="shared" si="181"/>
        <v>0</v>
      </c>
      <c r="CA13">
        <f t="shared" si="182"/>
        <v>0</v>
      </c>
      <c r="CB13">
        <f t="shared" si="183"/>
        <v>0</v>
      </c>
      <c r="CC13">
        <f t="shared" si="184"/>
        <v>0</v>
      </c>
      <c r="CD13">
        <f t="shared" si="185"/>
        <v>0</v>
      </c>
      <c r="CE13">
        <f t="shared" si="186"/>
        <v>0</v>
      </c>
      <c r="CF13">
        <f t="shared" si="187"/>
        <v>0</v>
      </c>
      <c r="CG13">
        <f t="shared" si="188"/>
        <v>0</v>
      </c>
      <c r="CH13">
        <f t="shared" si="189"/>
        <v>0</v>
      </c>
      <c r="CI13">
        <f t="shared" si="190"/>
        <v>0</v>
      </c>
      <c r="CJ13">
        <f t="shared" si="191"/>
        <v>0</v>
      </c>
      <c r="CK13">
        <f t="shared" si="192"/>
        <v>0</v>
      </c>
      <c r="CL13" t="str">
        <f t="shared" si="193"/>
        <v/>
      </c>
      <c r="CM13" t="str">
        <f t="shared" si="194"/>
        <v/>
      </c>
      <c r="CN13" t="str">
        <f t="shared" si="195"/>
        <v/>
      </c>
      <c r="CO13" t="str">
        <f t="shared" si="196"/>
        <v/>
      </c>
      <c r="CP13" t="str">
        <f t="shared" si="197"/>
        <v/>
      </c>
      <c r="CQ13" t="str">
        <f t="shared" si="198"/>
        <v/>
      </c>
      <c r="CR13" t="str">
        <f t="shared" si="199"/>
        <v/>
      </c>
      <c r="CS13" t="str">
        <f t="shared" si="200"/>
        <v/>
      </c>
      <c r="CT13" t="str">
        <f t="shared" si="201"/>
        <v/>
      </c>
      <c r="CU13" t="str">
        <f t="shared" si="202"/>
        <v/>
      </c>
      <c r="CV13" t="str">
        <f t="shared" si="203"/>
        <v/>
      </c>
      <c r="CW13" t="str">
        <f t="shared" si="204"/>
        <v/>
      </c>
      <c r="CX13" t="str">
        <f t="shared" si="205"/>
        <v/>
      </c>
      <c r="CY13" t="str">
        <f t="shared" si="206"/>
        <v/>
      </c>
      <c r="CZ13" t="str">
        <f t="shared" si="207"/>
        <v/>
      </c>
      <c r="DA13" t="str">
        <f t="shared" si="208"/>
        <v/>
      </c>
      <c r="DB13" t="str">
        <f t="shared" si="209"/>
        <v/>
      </c>
      <c r="DC13" t="str">
        <f t="shared" si="210"/>
        <v/>
      </c>
      <c r="DD13" t="str">
        <f t="shared" si="211"/>
        <v/>
      </c>
      <c r="DE13" t="str">
        <f t="shared" si="212"/>
        <v/>
      </c>
      <c r="DF13" t="str">
        <f t="shared" si="213"/>
        <v/>
      </c>
      <c r="DG13" t="str">
        <f t="shared" si="214"/>
        <v/>
      </c>
      <c r="DH13" t="str">
        <f t="shared" si="215"/>
        <v/>
      </c>
      <c r="DI13" t="str">
        <f t="shared" si="216"/>
        <v/>
      </c>
      <c r="DJ13" t="str">
        <f t="shared" si="217"/>
        <v/>
      </c>
      <c r="DK13" t="str">
        <f t="shared" si="218"/>
        <v/>
      </c>
      <c r="DL13" t="str">
        <f t="shared" si="219"/>
        <v/>
      </c>
      <c r="DM13" t="str">
        <f t="shared" si="220"/>
        <v/>
      </c>
      <c r="DN13" t="str">
        <f t="shared" si="221"/>
        <v/>
      </c>
      <c r="DO13" t="str">
        <f t="shared" si="222"/>
        <v/>
      </c>
      <c r="DP13" t="str">
        <f t="shared" si="223"/>
        <v/>
      </c>
      <c r="DQ13" t="str">
        <f t="shared" si="224"/>
        <v/>
      </c>
      <c r="DR13" t="str">
        <f t="shared" si="225"/>
        <v/>
      </c>
      <c r="DS13" t="str">
        <f t="shared" si="226"/>
        <v/>
      </c>
      <c r="DT13" t="str">
        <f t="shared" si="227"/>
        <v/>
      </c>
      <c r="DU13">
        <f t="shared" si="228"/>
        <v>0</v>
      </c>
      <c r="DV13">
        <f t="shared" si="229"/>
        <v>0</v>
      </c>
      <c r="DW13">
        <f t="shared" si="230"/>
        <v>0</v>
      </c>
      <c r="DX13" t="str">
        <f t="shared" si="231"/>
        <v/>
      </c>
      <c r="DY13" t="str">
        <f t="shared" si="232"/>
        <v/>
      </c>
      <c r="DZ13" t="str">
        <f t="shared" si="233"/>
        <v/>
      </c>
      <c r="EA13" s="5">
        <f t="shared" si="234"/>
        <v>0</v>
      </c>
      <c r="EB13" s="3">
        <f t="shared" si="235"/>
        <v>0</v>
      </c>
    </row>
    <row r="14" spans="2:132" x14ac:dyDescent="0.2">
      <c r="B14">
        <v>9</v>
      </c>
      <c r="C14" s="3">
        <f>Zisk!D28</f>
        <v>0</v>
      </c>
      <c r="D14">
        <f>Zisk!E28</f>
        <v>0</v>
      </c>
      <c r="E14" s="66" t="str">
        <f t="shared" si="122"/>
        <v/>
      </c>
      <c r="F14" t="str">
        <f t="shared" si="123"/>
        <v/>
      </c>
      <c r="G14" s="66" t="str">
        <f t="shared" si="124"/>
        <v/>
      </c>
      <c r="J14">
        <f>VstupniParametry_SKRYT!$D$5</f>
        <v>0.02</v>
      </c>
      <c r="K14">
        <f>VstupniParametry_SKRYT!$D$6</f>
        <v>0.06</v>
      </c>
      <c r="L14">
        <f>VstupniParametry_SKRYT!$D$7</f>
        <v>0.06</v>
      </c>
      <c r="M14">
        <f>VstupniParametry_SKRYT!$D$8</f>
        <v>0.06</v>
      </c>
      <c r="N14">
        <f>VstupniParametry_SKRYT!$D$9</f>
        <v>1.7999999999999999E-2</v>
      </c>
      <c r="O14" s="27">
        <f>VstupniParametry_SKRYT!$D$10</f>
        <v>0.01</v>
      </c>
      <c r="P14" s="27">
        <f>VstupniParametry_SKRYT!$D$11</f>
        <v>0.01</v>
      </c>
      <c r="Q14" s="27">
        <f>VstupniParametry_SKRYT!$D$12</f>
        <v>0.01</v>
      </c>
      <c r="R14" s="27">
        <f>VstupniParametry_SKRYT!$D$13</f>
        <v>0.01</v>
      </c>
      <c r="S14" s="27">
        <f>VstupniParametry_SKRYT!$D$14</f>
        <v>0.01</v>
      </c>
      <c r="T14">
        <f t="shared" si="125"/>
        <v>0</v>
      </c>
      <c r="U14">
        <f t="shared" si="126"/>
        <v>0</v>
      </c>
      <c r="V14">
        <f t="shared" si="127"/>
        <v>0</v>
      </c>
      <c r="W14">
        <f t="shared" si="128"/>
        <v>0</v>
      </c>
      <c r="X14">
        <f t="shared" si="129"/>
        <v>0</v>
      </c>
      <c r="Y14">
        <f t="shared" si="130"/>
        <v>0</v>
      </c>
      <c r="Z14">
        <f t="shared" si="131"/>
        <v>0</v>
      </c>
      <c r="AA14">
        <f t="shared" si="132"/>
        <v>0</v>
      </c>
      <c r="AB14">
        <f t="shared" si="133"/>
        <v>0</v>
      </c>
      <c r="AC14">
        <f t="shared" si="134"/>
        <v>0</v>
      </c>
      <c r="AD14">
        <f t="shared" si="135"/>
        <v>0</v>
      </c>
      <c r="AE14">
        <f t="shared" si="136"/>
        <v>0</v>
      </c>
      <c r="AF14">
        <f t="shared" si="137"/>
        <v>0</v>
      </c>
      <c r="AG14">
        <f t="shared" si="138"/>
        <v>0</v>
      </c>
      <c r="AH14">
        <f t="shared" si="139"/>
        <v>0</v>
      </c>
      <c r="AI14">
        <f t="shared" si="140"/>
        <v>0</v>
      </c>
      <c r="AJ14">
        <f t="shared" si="141"/>
        <v>0</v>
      </c>
      <c r="AK14">
        <f t="shared" si="142"/>
        <v>0</v>
      </c>
      <c r="AL14">
        <f t="shared" si="143"/>
        <v>0</v>
      </c>
      <c r="AM14">
        <f t="shared" si="144"/>
        <v>0</v>
      </c>
      <c r="AN14">
        <f t="shared" si="145"/>
        <v>0</v>
      </c>
      <c r="AO14">
        <f t="shared" si="146"/>
        <v>0</v>
      </c>
      <c r="AP14">
        <f t="shared" si="147"/>
        <v>0</v>
      </c>
      <c r="AQ14">
        <f t="shared" si="148"/>
        <v>0</v>
      </c>
      <c r="AR14">
        <f t="shared" si="149"/>
        <v>0</v>
      </c>
      <c r="AS14">
        <f t="shared" si="150"/>
        <v>0</v>
      </c>
      <c r="AT14">
        <f t="shared" si="36"/>
        <v>0</v>
      </c>
      <c r="AU14">
        <f t="shared" si="151"/>
        <v>0</v>
      </c>
      <c r="AV14">
        <f t="shared" si="152"/>
        <v>0</v>
      </c>
      <c r="AW14">
        <f t="shared" si="38"/>
        <v>0</v>
      </c>
      <c r="AX14">
        <f t="shared" si="153"/>
        <v>0</v>
      </c>
      <c r="AY14">
        <f t="shared" si="154"/>
        <v>0</v>
      </c>
      <c r="AZ14">
        <f t="shared" si="155"/>
        <v>0</v>
      </c>
      <c r="BA14">
        <f t="shared" si="156"/>
        <v>0</v>
      </c>
      <c r="BB14">
        <f t="shared" si="157"/>
        <v>0</v>
      </c>
      <c r="BC14">
        <f t="shared" si="158"/>
        <v>0</v>
      </c>
      <c r="BD14">
        <f t="shared" si="159"/>
        <v>0</v>
      </c>
      <c r="BE14">
        <f t="shared" si="160"/>
        <v>0</v>
      </c>
      <c r="BF14">
        <f t="shared" si="161"/>
        <v>0</v>
      </c>
      <c r="BG14">
        <f t="shared" si="162"/>
        <v>0</v>
      </c>
      <c r="BH14">
        <f t="shared" si="163"/>
        <v>0</v>
      </c>
      <c r="BI14">
        <f t="shared" si="164"/>
        <v>0</v>
      </c>
      <c r="BJ14">
        <f t="shared" si="165"/>
        <v>0</v>
      </c>
      <c r="BK14">
        <f t="shared" si="166"/>
        <v>0</v>
      </c>
      <c r="BL14">
        <f t="shared" si="167"/>
        <v>0</v>
      </c>
      <c r="BM14">
        <f t="shared" si="168"/>
        <v>0</v>
      </c>
      <c r="BN14">
        <f t="shared" si="169"/>
        <v>0</v>
      </c>
      <c r="BO14">
        <f t="shared" si="170"/>
        <v>0</v>
      </c>
      <c r="BP14">
        <f t="shared" si="171"/>
        <v>0</v>
      </c>
      <c r="BQ14">
        <f t="shared" si="172"/>
        <v>0</v>
      </c>
      <c r="BR14">
        <f t="shared" si="173"/>
        <v>0</v>
      </c>
      <c r="BS14">
        <f t="shared" si="174"/>
        <v>0</v>
      </c>
      <c r="BT14">
        <f t="shared" si="175"/>
        <v>0</v>
      </c>
      <c r="BU14">
        <f t="shared" si="176"/>
        <v>0</v>
      </c>
      <c r="BV14">
        <f t="shared" si="177"/>
        <v>0</v>
      </c>
      <c r="BW14">
        <f t="shared" si="178"/>
        <v>0</v>
      </c>
      <c r="BX14">
        <f t="shared" si="179"/>
        <v>0</v>
      </c>
      <c r="BY14">
        <f t="shared" si="180"/>
        <v>0</v>
      </c>
      <c r="BZ14">
        <f t="shared" si="181"/>
        <v>0</v>
      </c>
      <c r="CA14">
        <f t="shared" si="182"/>
        <v>0</v>
      </c>
      <c r="CB14">
        <f t="shared" si="183"/>
        <v>0</v>
      </c>
      <c r="CC14">
        <f t="shared" si="184"/>
        <v>0</v>
      </c>
      <c r="CD14">
        <f t="shared" si="185"/>
        <v>0</v>
      </c>
      <c r="CE14">
        <f t="shared" si="186"/>
        <v>0</v>
      </c>
      <c r="CF14">
        <f t="shared" si="187"/>
        <v>0</v>
      </c>
      <c r="CG14">
        <f t="shared" si="188"/>
        <v>0</v>
      </c>
      <c r="CH14">
        <f t="shared" si="189"/>
        <v>0</v>
      </c>
      <c r="CI14">
        <f t="shared" si="190"/>
        <v>0</v>
      </c>
      <c r="CJ14">
        <f t="shared" si="191"/>
        <v>0</v>
      </c>
      <c r="CK14">
        <f t="shared" si="192"/>
        <v>0</v>
      </c>
      <c r="CL14" t="str">
        <f t="shared" si="193"/>
        <v/>
      </c>
      <c r="CM14" t="str">
        <f t="shared" si="194"/>
        <v/>
      </c>
      <c r="CN14" t="str">
        <f t="shared" si="195"/>
        <v/>
      </c>
      <c r="CO14" t="str">
        <f t="shared" si="196"/>
        <v/>
      </c>
      <c r="CP14" t="str">
        <f t="shared" si="197"/>
        <v/>
      </c>
      <c r="CQ14" t="str">
        <f t="shared" si="198"/>
        <v/>
      </c>
      <c r="CR14" t="str">
        <f t="shared" si="199"/>
        <v/>
      </c>
      <c r="CS14" t="str">
        <f t="shared" si="200"/>
        <v/>
      </c>
      <c r="CT14" t="str">
        <f t="shared" si="201"/>
        <v/>
      </c>
      <c r="CU14" t="str">
        <f t="shared" si="202"/>
        <v/>
      </c>
      <c r="CV14" t="str">
        <f t="shared" si="203"/>
        <v/>
      </c>
      <c r="CW14" t="str">
        <f t="shared" si="204"/>
        <v/>
      </c>
      <c r="CX14" t="str">
        <f t="shared" si="205"/>
        <v/>
      </c>
      <c r="CY14" t="str">
        <f t="shared" si="206"/>
        <v/>
      </c>
      <c r="CZ14" t="str">
        <f t="shared" si="207"/>
        <v/>
      </c>
      <c r="DA14" t="str">
        <f t="shared" si="208"/>
        <v/>
      </c>
      <c r="DB14" t="str">
        <f t="shared" si="209"/>
        <v/>
      </c>
      <c r="DC14" t="str">
        <f t="shared" si="210"/>
        <v/>
      </c>
      <c r="DD14" t="str">
        <f t="shared" si="211"/>
        <v/>
      </c>
      <c r="DE14" t="str">
        <f t="shared" si="212"/>
        <v/>
      </c>
      <c r="DF14" t="str">
        <f t="shared" si="213"/>
        <v/>
      </c>
      <c r="DG14" t="str">
        <f t="shared" si="214"/>
        <v/>
      </c>
      <c r="DH14" t="str">
        <f t="shared" si="215"/>
        <v/>
      </c>
      <c r="DI14" t="str">
        <f t="shared" si="216"/>
        <v/>
      </c>
      <c r="DJ14" t="str">
        <f t="shared" si="217"/>
        <v/>
      </c>
      <c r="DK14" t="str">
        <f t="shared" si="218"/>
        <v/>
      </c>
      <c r="DL14" t="str">
        <f t="shared" si="219"/>
        <v/>
      </c>
      <c r="DM14" t="str">
        <f t="shared" si="220"/>
        <v/>
      </c>
      <c r="DN14" t="str">
        <f t="shared" si="221"/>
        <v/>
      </c>
      <c r="DO14" t="str">
        <f t="shared" si="222"/>
        <v/>
      </c>
      <c r="DP14" t="str">
        <f t="shared" si="223"/>
        <v/>
      </c>
      <c r="DQ14" t="str">
        <f t="shared" si="224"/>
        <v/>
      </c>
      <c r="DR14" t="str">
        <f t="shared" si="225"/>
        <v/>
      </c>
      <c r="DS14" t="str">
        <f t="shared" si="226"/>
        <v/>
      </c>
      <c r="DT14" t="str">
        <f t="shared" si="227"/>
        <v/>
      </c>
      <c r="DU14">
        <f t="shared" si="228"/>
        <v>0</v>
      </c>
      <c r="DV14">
        <f t="shared" si="229"/>
        <v>0</v>
      </c>
      <c r="DW14">
        <f t="shared" si="230"/>
        <v>0</v>
      </c>
      <c r="DX14" t="str">
        <f t="shared" si="231"/>
        <v/>
      </c>
      <c r="DY14" t="str">
        <f t="shared" si="232"/>
        <v/>
      </c>
      <c r="DZ14" t="str">
        <f t="shared" si="233"/>
        <v/>
      </c>
      <c r="EA14" s="5">
        <f t="shared" si="234"/>
        <v>0</v>
      </c>
      <c r="EB14" s="3">
        <f t="shared" si="235"/>
        <v>0</v>
      </c>
    </row>
    <row r="15" spans="2:132" x14ac:dyDescent="0.2">
      <c r="B15" s="25">
        <v>10</v>
      </c>
      <c r="C15" s="26">
        <f>Zisk!D29</f>
        <v>0</v>
      </c>
      <c r="D15">
        <f>Zisk!E29</f>
        <v>0</v>
      </c>
      <c r="E15" s="66" t="str">
        <f t="shared" si="122"/>
        <v/>
      </c>
      <c r="F15" t="str">
        <f t="shared" si="123"/>
        <v/>
      </c>
      <c r="G15" s="66" t="str">
        <f t="shared" si="124"/>
        <v/>
      </c>
      <c r="H15" s="25"/>
      <c r="I15" s="25"/>
      <c r="J15">
        <f>VstupniParametry_SKRYT!$D$5</f>
        <v>0.02</v>
      </c>
      <c r="K15">
        <f>VstupniParametry_SKRYT!$D$6</f>
        <v>0.06</v>
      </c>
      <c r="L15">
        <f>VstupniParametry_SKRYT!$D$7</f>
        <v>0.06</v>
      </c>
      <c r="M15">
        <f>VstupniParametry_SKRYT!$D$8</f>
        <v>0.06</v>
      </c>
      <c r="N15">
        <f>VstupniParametry_SKRYT!$D$9</f>
        <v>1.7999999999999999E-2</v>
      </c>
      <c r="O15" s="27">
        <f>VstupniParametry_SKRYT!$D$10</f>
        <v>0.01</v>
      </c>
      <c r="P15" s="27">
        <f>VstupniParametry_SKRYT!$D$11</f>
        <v>0.01</v>
      </c>
      <c r="Q15" s="27">
        <f>VstupniParametry_SKRYT!$D$12</f>
        <v>0.01</v>
      </c>
      <c r="R15" s="27">
        <f>VstupniParametry_SKRYT!$D$13</f>
        <v>0.01</v>
      </c>
      <c r="S15" s="27">
        <f>VstupniParametry_SKRYT!$D$14</f>
        <v>0.01</v>
      </c>
      <c r="T15">
        <f t="shared" si="125"/>
        <v>0</v>
      </c>
      <c r="U15">
        <f t="shared" si="126"/>
        <v>0</v>
      </c>
      <c r="V15">
        <f t="shared" si="127"/>
        <v>0</v>
      </c>
      <c r="W15">
        <f t="shared" si="128"/>
        <v>0</v>
      </c>
      <c r="X15">
        <f t="shared" si="129"/>
        <v>0</v>
      </c>
      <c r="Y15">
        <f t="shared" si="130"/>
        <v>0</v>
      </c>
      <c r="Z15">
        <f t="shared" si="131"/>
        <v>0</v>
      </c>
      <c r="AA15">
        <f t="shared" si="132"/>
        <v>0</v>
      </c>
      <c r="AB15">
        <f t="shared" si="133"/>
        <v>0</v>
      </c>
      <c r="AC15">
        <f t="shared" si="134"/>
        <v>0</v>
      </c>
      <c r="AD15">
        <f t="shared" si="135"/>
        <v>0</v>
      </c>
      <c r="AE15">
        <f t="shared" si="136"/>
        <v>0</v>
      </c>
      <c r="AF15">
        <f t="shared" si="137"/>
        <v>0</v>
      </c>
      <c r="AG15">
        <f t="shared" si="138"/>
        <v>0</v>
      </c>
      <c r="AH15">
        <f t="shared" si="139"/>
        <v>0</v>
      </c>
      <c r="AI15">
        <f t="shared" si="140"/>
        <v>0</v>
      </c>
      <c r="AJ15">
        <f t="shared" si="141"/>
        <v>0</v>
      </c>
      <c r="AK15">
        <f t="shared" si="142"/>
        <v>0</v>
      </c>
      <c r="AL15">
        <f t="shared" si="143"/>
        <v>0</v>
      </c>
      <c r="AM15">
        <f t="shared" si="144"/>
        <v>0</v>
      </c>
      <c r="AN15">
        <f t="shared" si="145"/>
        <v>0</v>
      </c>
      <c r="AO15">
        <f t="shared" si="146"/>
        <v>0</v>
      </c>
      <c r="AP15">
        <f t="shared" si="147"/>
        <v>0</v>
      </c>
      <c r="AQ15">
        <f t="shared" si="148"/>
        <v>0</v>
      </c>
      <c r="AR15">
        <f t="shared" si="149"/>
        <v>0</v>
      </c>
      <c r="AS15">
        <f t="shared" si="150"/>
        <v>0</v>
      </c>
      <c r="AT15">
        <f t="shared" si="36"/>
        <v>0</v>
      </c>
      <c r="AU15">
        <f t="shared" si="151"/>
        <v>0</v>
      </c>
      <c r="AV15">
        <f t="shared" si="152"/>
        <v>0</v>
      </c>
      <c r="AW15">
        <f t="shared" si="38"/>
        <v>0</v>
      </c>
      <c r="AX15">
        <f t="shared" si="153"/>
        <v>0</v>
      </c>
      <c r="AY15">
        <f t="shared" si="154"/>
        <v>0</v>
      </c>
      <c r="AZ15">
        <f t="shared" si="155"/>
        <v>0</v>
      </c>
      <c r="BA15">
        <f t="shared" si="156"/>
        <v>0</v>
      </c>
      <c r="BB15">
        <f t="shared" si="157"/>
        <v>0</v>
      </c>
      <c r="BC15">
        <f t="shared" si="158"/>
        <v>0</v>
      </c>
      <c r="BD15">
        <f t="shared" si="159"/>
        <v>0</v>
      </c>
      <c r="BE15">
        <f t="shared" si="160"/>
        <v>0</v>
      </c>
      <c r="BF15">
        <f t="shared" si="161"/>
        <v>0</v>
      </c>
      <c r="BG15">
        <f t="shared" si="162"/>
        <v>0</v>
      </c>
      <c r="BH15">
        <f t="shared" si="163"/>
        <v>0</v>
      </c>
      <c r="BI15">
        <f t="shared" si="164"/>
        <v>0</v>
      </c>
      <c r="BJ15">
        <f t="shared" si="165"/>
        <v>0</v>
      </c>
      <c r="BK15">
        <f t="shared" si="166"/>
        <v>0</v>
      </c>
      <c r="BL15">
        <f t="shared" si="167"/>
        <v>0</v>
      </c>
      <c r="BM15">
        <f t="shared" si="168"/>
        <v>0</v>
      </c>
      <c r="BN15">
        <f t="shared" si="169"/>
        <v>0</v>
      </c>
      <c r="BO15">
        <f t="shared" si="170"/>
        <v>0</v>
      </c>
      <c r="BP15">
        <f t="shared" si="171"/>
        <v>0</v>
      </c>
      <c r="BQ15">
        <f t="shared" si="172"/>
        <v>0</v>
      </c>
      <c r="BR15">
        <f t="shared" si="173"/>
        <v>0</v>
      </c>
      <c r="BS15">
        <f t="shared" si="174"/>
        <v>0</v>
      </c>
      <c r="BT15">
        <f t="shared" si="175"/>
        <v>0</v>
      </c>
      <c r="BU15">
        <f t="shared" si="176"/>
        <v>0</v>
      </c>
      <c r="BV15">
        <f t="shared" si="177"/>
        <v>0</v>
      </c>
      <c r="BW15">
        <f t="shared" si="178"/>
        <v>0</v>
      </c>
      <c r="BX15">
        <f t="shared" si="179"/>
        <v>0</v>
      </c>
      <c r="BY15">
        <f t="shared" si="180"/>
        <v>0</v>
      </c>
      <c r="BZ15">
        <f t="shared" si="181"/>
        <v>0</v>
      </c>
      <c r="CA15">
        <f t="shared" si="182"/>
        <v>0</v>
      </c>
      <c r="CB15">
        <f t="shared" si="183"/>
        <v>0</v>
      </c>
      <c r="CC15">
        <f t="shared" si="184"/>
        <v>0</v>
      </c>
      <c r="CD15">
        <f t="shared" si="185"/>
        <v>0</v>
      </c>
      <c r="CE15">
        <f t="shared" si="186"/>
        <v>0</v>
      </c>
      <c r="CF15">
        <f t="shared" si="187"/>
        <v>0</v>
      </c>
      <c r="CG15">
        <f t="shared" si="188"/>
        <v>0</v>
      </c>
      <c r="CH15">
        <f t="shared" si="189"/>
        <v>0</v>
      </c>
      <c r="CI15">
        <f t="shared" si="190"/>
        <v>0</v>
      </c>
      <c r="CJ15">
        <f t="shared" si="191"/>
        <v>0</v>
      </c>
      <c r="CK15">
        <f t="shared" si="192"/>
        <v>0</v>
      </c>
      <c r="CL15" t="str">
        <f t="shared" si="193"/>
        <v/>
      </c>
      <c r="CM15" t="str">
        <f t="shared" si="194"/>
        <v/>
      </c>
      <c r="CN15" t="str">
        <f t="shared" si="195"/>
        <v/>
      </c>
      <c r="CO15" t="str">
        <f t="shared" si="196"/>
        <v/>
      </c>
      <c r="CP15" t="str">
        <f t="shared" si="197"/>
        <v/>
      </c>
      <c r="CQ15" t="str">
        <f t="shared" si="198"/>
        <v/>
      </c>
      <c r="CR15" t="str">
        <f t="shared" si="199"/>
        <v/>
      </c>
      <c r="CS15" t="str">
        <f t="shared" si="200"/>
        <v/>
      </c>
      <c r="CT15" t="str">
        <f t="shared" si="201"/>
        <v/>
      </c>
      <c r="CU15" t="str">
        <f t="shared" si="202"/>
        <v/>
      </c>
      <c r="CV15" t="str">
        <f t="shared" si="203"/>
        <v/>
      </c>
      <c r="CW15" t="str">
        <f t="shared" si="204"/>
        <v/>
      </c>
      <c r="CX15" t="str">
        <f t="shared" si="205"/>
        <v/>
      </c>
      <c r="CY15" t="str">
        <f t="shared" si="206"/>
        <v/>
      </c>
      <c r="CZ15" t="str">
        <f t="shared" si="207"/>
        <v/>
      </c>
      <c r="DA15" t="str">
        <f t="shared" si="208"/>
        <v/>
      </c>
      <c r="DB15" t="str">
        <f t="shared" si="209"/>
        <v/>
      </c>
      <c r="DC15" t="str">
        <f t="shared" si="210"/>
        <v/>
      </c>
      <c r="DD15" t="str">
        <f t="shared" si="211"/>
        <v/>
      </c>
      <c r="DE15" t="str">
        <f t="shared" si="212"/>
        <v/>
      </c>
      <c r="DF15" t="str">
        <f t="shared" si="213"/>
        <v/>
      </c>
      <c r="DG15" t="str">
        <f t="shared" si="214"/>
        <v/>
      </c>
      <c r="DH15" t="str">
        <f t="shared" si="215"/>
        <v/>
      </c>
      <c r="DI15" t="str">
        <f t="shared" si="216"/>
        <v/>
      </c>
      <c r="DJ15" t="str">
        <f t="shared" si="217"/>
        <v/>
      </c>
      <c r="DK15" t="str">
        <f t="shared" si="218"/>
        <v/>
      </c>
      <c r="DL15" t="str">
        <f t="shared" si="219"/>
        <v/>
      </c>
      <c r="DM15" t="str">
        <f t="shared" si="220"/>
        <v/>
      </c>
      <c r="DN15" t="str">
        <f t="shared" si="221"/>
        <v/>
      </c>
      <c r="DO15" t="str">
        <f t="shared" si="222"/>
        <v/>
      </c>
      <c r="DP15" t="str">
        <f t="shared" si="223"/>
        <v/>
      </c>
      <c r="DQ15" t="str">
        <f t="shared" si="224"/>
        <v/>
      </c>
      <c r="DR15" t="str">
        <f t="shared" si="225"/>
        <v/>
      </c>
      <c r="DS15" t="str">
        <f t="shared" si="226"/>
        <v/>
      </c>
      <c r="DT15" t="str">
        <f t="shared" si="227"/>
        <v/>
      </c>
      <c r="DU15">
        <f t="shared" si="228"/>
        <v>0</v>
      </c>
      <c r="DV15">
        <f t="shared" si="229"/>
        <v>0</v>
      </c>
      <c r="DW15">
        <f t="shared" si="230"/>
        <v>0</v>
      </c>
      <c r="DX15" t="str">
        <f t="shared" si="231"/>
        <v/>
      </c>
      <c r="DY15" t="str">
        <f t="shared" si="232"/>
        <v/>
      </c>
      <c r="DZ15" t="str">
        <f t="shared" si="233"/>
        <v/>
      </c>
      <c r="EA15" s="5">
        <f t="shared" si="234"/>
        <v>0</v>
      </c>
      <c r="EB15" s="3">
        <f t="shared" si="235"/>
        <v>0</v>
      </c>
    </row>
    <row r="16" spans="2:132" x14ac:dyDescent="0.2">
      <c r="B16">
        <v>11</v>
      </c>
      <c r="C16" s="3">
        <f>Zisk!D30</f>
        <v>0</v>
      </c>
      <c r="D16">
        <f>Zisk!E30</f>
        <v>0</v>
      </c>
      <c r="E16" s="66" t="str">
        <f t="shared" si="122"/>
        <v/>
      </c>
      <c r="F16" t="str">
        <f t="shared" si="123"/>
        <v/>
      </c>
      <c r="G16" s="66" t="str">
        <f t="shared" si="124"/>
        <v/>
      </c>
      <c r="J16">
        <f>VstupniParametry_SKRYT!$D$5</f>
        <v>0.02</v>
      </c>
      <c r="K16">
        <f>VstupniParametry_SKRYT!$D$6</f>
        <v>0.06</v>
      </c>
      <c r="L16">
        <f>VstupniParametry_SKRYT!$D$7</f>
        <v>0.06</v>
      </c>
      <c r="M16">
        <f>VstupniParametry_SKRYT!$D$8</f>
        <v>0.06</v>
      </c>
      <c r="N16">
        <f>VstupniParametry_SKRYT!$D$9</f>
        <v>1.7999999999999999E-2</v>
      </c>
      <c r="O16" s="27">
        <f>VstupniParametry_SKRYT!$D$10</f>
        <v>0.01</v>
      </c>
      <c r="P16" s="27">
        <f>VstupniParametry_SKRYT!$D$11</f>
        <v>0.01</v>
      </c>
      <c r="Q16" s="27">
        <f>VstupniParametry_SKRYT!$D$12</f>
        <v>0.01</v>
      </c>
      <c r="R16" s="27">
        <f>VstupniParametry_SKRYT!$D$13</f>
        <v>0.01</v>
      </c>
      <c r="S16" s="27">
        <f>VstupniParametry_SKRYT!$D$14</f>
        <v>0.01</v>
      </c>
      <c r="T16">
        <f t="shared" si="125"/>
        <v>0</v>
      </c>
      <c r="U16">
        <f t="shared" si="126"/>
        <v>0</v>
      </c>
      <c r="V16">
        <f t="shared" si="127"/>
        <v>0</v>
      </c>
      <c r="W16">
        <f t="shared" si="128"/>
        <v>0</v>
      </c>
      <c r="X16">
        <f t="shared" si="129"/>
        <v>0</v>
      </c>
      <c r="Y16">
        <f t="shared" si="130"/>
        <v>0</v>
      </c>
      <c r="Z16">
        <f t="shared" si="131"/>
        <v>0</v>
      </c>
      <c r="AA16">
        <f t="shared" si="132"/>
        <v>0</v>
      </c>
      <c r="AB16">
        <f t="shared" si="133"/>
        <v>0</v>
      </c>
      <c r="AC16">
        <f t="shared" si="134"/>
        <v>0</v>
      </c>
      <c r="AD16">
        <f t="shared" si="135"/>
        <v>0</v>
      </c>
      <c r="AE16">
        <f t="shared" si="136"/>
        <v>0</v>
      </c>
      <c r="AF16">
        <f t="shared" si="137"/>
        <v>0</v>
      </c>
      <c r="AG16">
        <f t="shared" si="138"/>
        <v>0</v>
      </c>
      <c r="AH16">
        <f t="shared" si="139"/>
        <v>0</v>
      </c>
      <c r="AI16">
        <f t="shared" si="140"/>
        <v>0</v>
      </c>
      <c r="AJ16">
        <f t="shared" si="141"/>
        <v>0</v>
      </c>
      <c r="AK16">
        <f t="shared" si="142"/>
        <v>0</v>
      </c>
      <c r="AL16">
        <f t="shared" si="143"/>
        <v>0</v>
      </c>
      <c r="AM16">
        <f t="shared" si="144"/>
        <v>0</v>
      </c>
      <c r="AN16">
        <f t="shared" si="145"/>
        <v>0</v>
      </c>
      <c r="AO16">
        <f t="shared" si="146"/>
        <v>0</v>
      </c>
      <c r="AP16">
        <f t="shared" si="147"/>
        <v>0</v>
      </c>
      <c r="AQ16">
        <f t="shared" si="148"/>
        <v>0</v>
      </c>
      <c r="AR16">
        <f t="shared" si="149"/>
        <v>0</v>
      </c>
      <c r="AS16">
        <f t="shared" si="150"/>
        <v>0</v>
      </c>
      <c r="AT16">
        <f t="shared" si="36"/>
        <v>0</v>
      </c>
      <c r="AU16">
        <f t="shared" si="151"/>
        <v>0</v>
      </c>
      <c r="AV16">
        <f t="shared" si="152"/>
        <v>0</v>
      </c>
      <c r="AW16">
        <f t="shared" si="38"/>
        <v>0</v>
      </c>
      <c r="AX16">
        <f t="shared" si="153"/>
        <v>0</v>
      </c>
      <c r="AY16">
        <f t="shared" si="154"/>
        <v>0</v>
      </c>
      <c r="AZ16">
        <f t="shared" si="155"/>
        <v>0</v>
      </c>
      <c r="BA16">
        <f t="shared" si="156"/>
        <v>0</v>
      </c>
      <c r="BB16">
        <f t="shared" si="157"/>
        <v>0</v>
      </c>
      <c r="BC16">
        <f t="shared" si="158"/>
        <v>0</v>
      </c>
      <c r="BD16">
        <f t="shared" si="159"/>
        <v>0</v>
      </c>
      <c r="BE16">
        <f t="shared" si="160"/>
        <v>0</v>
      </c>
      <c r="BF16">
        <f t="shared" si="161"/>
        <v>0</v>
      </c>
      <c r="BG16">
        <f t="shared" si="162"/>
        <v>0</v>
      </c>
      <c r="BH16">
        <f t="shared" si="163"/>
        <v>0</v>
      </c>
      <c r="BI16">
        <f t="shared" si="164"/>
        <v>0</v>
      </c>
      <c r="BJ16">
        <f t="shared" si="165"/>
        <v>0</v>
      </c>
      <c r="BK16">
        <f t="shared" si="166"/>
        <v>0</v>
      </c>
      <c r="BL16">
        <f t="shared" si="167"/>
        <v>0</v>
      </c>
      <c r="BM16">
        <f t="shared" si="168"/>
        <v>0</v>
      </c>
      <c r="BN16">
        <f t="shared" si="169"/>
        <v>0</v>
      </c>
      <c r="BO16">
        <f t="shared" si="170"/>
        <v>0</v>
      </c>
      <c r="BP16">
        <f t="shared" si="171"/>
        <v>0</v>
      </c>
      <c r="BQ16">
        <f t="shared" si="172"/>
        <v>0</v>
      </c>
      <c r="BR16">
        <f t="shared" si="173"/>
        <v>0</v>
      </c>
      <c r="BS16">
        <f t="shared" si="174"/>
        <v>0</v>
      </c>
      <c r="BT16">
        <f t="shared" si="175"/>
        <v>0</v>
      </c>
      <c r="BU16">
        <f t="shared" si="176"/>
        <v>0</v>
      </c>
      <c r="BV16">
        <f t="shared" si="177"/>
        <v>0</v>
      </c>
      <c r="BW16">
        <f t="shared" si="178"/>
        <v>0</v>
      </c>
      <c r="BX16">
        <f t="shared" si="179"/>
        <v>0</v>
      </c>
      <c r="BY16">
        <f t="shared" si="180"/>
        <v>0</v>
      </c>
      <c r="BZ16">
        <f t="shared" si="181"/>
        <v>0</v>
      </c>
      <c r="CA16">
        <f t="shared" si="182"/>
        <v>0</v>
      </c>
      <c r="CB16">
        <f t="shared" si="183"/>
        <v>0</v>
      </c>
      <c r="CC16">
        <f t="shared" si="184"/>
        <v>0</v>
      </c>
      <c r="CD16">
        <f t="shared" si="185"/>
        <v>0</v>
      </c>
      <c r="CE16">
        <f t="shared" si="186"/>
        <v>0</v>
      </c>
      <c r="CF16">
        <f t="shared" si="187"/>
        <v>0</v>
      </c>
      <c r="CG16">
        <f t="shared" si="188"/>
        <v>0</v>
      </c>
      <c r="CH16">
        <f t="shared" si="189"/>
        <v>0</v>
      </c>
      <c r="CI16">
        <f t="shared" si="190"/>
        <v>0</v>
      </c>
      <c r="CJ16">
        <f t="shared" si="191"/>
        <v>0</v>
      </c>
      <c r="CK16">
        <f t="shared" si="192"/>
        <v>0</v>
      </c>
      <c r="CL16" t="str">
        <f t="shared" si="193"/>
        <v/>
      </c>
      <c r="CM16" t="str">
        <f t="shared" si="194"/>
        <v/>
      </c>
      <c r="CN16" t="str">
        <f t="shared" si="195"/>
        <v/>
      </c>
      <c r="CO16" t="str">
        <f t="shared" si="196"/>
        <v/>
      </c>
      <c r="CP16" t="str">
        <f t="shared" si="197"/>
        <v/>
      </c>
      <c r="CQ16" t="str">
        <f t="shared" si="198"/>
        <v/>
      </c>
      <c r="CR16" t="str">
        <f t="shared" si="199"/>
        <v/>
      </c>
      <c r="CS16" t="str">
        <f t="shared" si="200"/>
        <v/>
      </c>
      <c r="CT16" t="str">
        <f t="shared" si="201"/>
        <v/>
      </c>
      <c r="CU16" t="str">
        <f t="shared" si="202"/>
        <v/>
      </c>
      <c r="CV16" t="str">
        <f t="shared" si="203"/>
        <v/>
      </c>
      <c r="CW16" t="str">
        <f t="shared" si="204"/>
        <v/>
      </c>
      <c r="CX16" t="str">
        <f t="shared" si="205"/>
        <v/>
      </c>
      <c r="CY16" t="str">
        <f t="shared" si="206"/>
        <v/>
      </c>
      <c r="CZ16" t="str">
        <f t="shared" si="207"/>
        <v/>
      </c>
      <c r="DA16" t="str">
        <f t="shared" si="208"/>
        <v/>
      </c>
      <c r="DB16" t="str">
        <f t="shared" si="209"/>
        <v/>
      </c>
      <c r="DC16" t="str">
        <f t="shared" si="210"/>
        <v/>
      </c>
      <c r="DD16" t="str">
        <f t="shared" si="211"/>
        <v/>
      </c>
      <c r="DE16" t="str">
        <f t="shared" si="212"/>
        <v/>
      </c>
      <c r="DF16" t="str">
        <f t="shared" si="213"/>
        <v/>
      </c>
      <c r="DG16" t="str">
        <f t="shared" si="214"/>
        <v/>
      </c>
      <c r="DH16" t="str">
        <f t="shared" si="215"/>
        <v/>
      </c>
      <c r="DI16" t="str">
        <f t="shared" si="216"/>
        <v/>
      </c>
      <c r="DJ16" t="str">
        <f t="shared" si="217"/>
        <v/>
      </c>
      <c r="DK16" t="str">
        <f t="shared" si="218"/>
        <v/>
      </c>
      <c r="DL16" t="str">
        <f t="shared" si="219"/>
        <v/>
      </c>
      <c r="DM16" t="str">
        <f t="shared" si="220"/>
        <v/>
      </c>
      <c r="DN16" t="str">
        <f t="shared" si="221"/>
        <v/>
      </c>
      <c r="DO16" t="str">
        <f t="shared" si="222"/>
        <v/>
      </c>
      <c r="DP16" t="str">
        <f t="shared" si="223"/>
        <v/>
      </c>
      <c r="DQ16" t="str">
        <f t="shared" si="224"/>
        <v/>
      </c>
      <c r="DR16" t="str">
        <f t="shared" si="225"/>
        <v/>
      </c>
      <c r="DS16" t="str">
        <f t="shared" si="226"/>
        <v/>
      </c>
      <c r="DT16" t="str">
        <f t="shared" si="227"/>
        <v/>
      </c>
      <c r="DU16">
        <f t="shared" si="228"/>
        <v>0</v>
      </c>
      <c r="DV16">
        <f t="shared" si="229"/>
        <v>0</v>
      </c>
      <c r="DW16">
        <f t="shared" si="230"/>
        <v>0</v>
      </c>
      <c r="DX16" t="str">
        <f t="shared" si="231"/>
        <v/>
      </c>
      <c r="DY16" t="str">
        <f t="shared" si="232"/>
        <v/>
      </c>
      <c r="DZ16" t="str">
        <f t="shared" si="233"/>
        <v/>
      </c>
      <c r="EA16" s="5">
        <f t="shared" si="234"/>
        <v>0</v>
      </c>
      <c r="EB16" s="3">
        <f t="shared" si="235"/>
        <v>0</v>
      </c>
    </row>
    <row r="17" spans="2:132" x14ac:dyDescent="0.2">
      <c r="B17" s="25">
        <v>12</v>
      </c>
      <c r="C17" s="26">
        <f>Zisk!D31</f>
        <v>0</v>
      </c>
      <c r="D17">
        <f>Zisk!E31</f>
        <v>0</v>
      </c>
      <c r="E17" s="66" t="str">
        <f t="shared" si="122"/>
        <v/>
      </c>
      <c r="F17" t="str">
        <f t="shared" si="123"/>
        <v/>
      </c>
      <c r="G17" s="66" t="str">
        <f t="shared" si="124"/>
        <v/>
      </c>
      <c r="H17" s="25"/>
      <c r="I17" s="25"/>
      <c r="J17">
        <f>VstupniParametry_SKRYT!$D$5</f>
        <v>0.02</v>
      </c>
      <c r="K17">
        <f>VstupniParametry_SKRYT!$D$6</f>
        <v>0.06</v>
      </c>
      <c r="L17">
        <f>VstupniParametry_SKRYT!$D$7</f>
        <v>0.06</v>
      </c>
      <c r="M17">
        <f>VstupniParametry_SKRYT!$D$8</f>
        <v>0.06</v>
      </c>
      <c r="N17">
        <f>VstupniParametry_SKRYT!$D$9</f>
        <v>1.7999999999999999E-2</v>
      </c>
      <c r="O17" s="27">
        <f>VstupniParametry_SKRYT!$D$10</f>
        <v>0.01</v>
      </c>
      <c r="P17" s="27">
        <f>VstupniParametry_SKRYT!$D$11</f>
        <v>0.01</v>
      </c>
      <c r="Q17" s="27">
        <f>VstupniParametry_SKRYT!$D$12</f>
        <v>0.01</v>
      </c>
      <c r="R17" s="27">
        <f>VstupniParametry_SKRYT!$D$13</f>
        <v>0.01</v>
      </c>
      <c r="S17" s="27">
        <f>VstupniParametry_SKRYT!$D$14</f>
        <v>0.01</v>
      </c>
      <c r="T17">
        <f t="shared" si="125"/>
        <v>0</v>
      </c>
      <c r="U17">
        <f t="shared" si="126"/>
        <v>0</v>
      </c>
      <c r="V17">
        <f t="shared" si="127"/>
        <v>0</v>
      </c>
      <c r="W17">
        <f t="shared" si="128"/>
        <v>0</v>
      </c>
      <c r="X17">
        <f t="shared" si="129"/>
        <v>0</v>
      </c>
      <c r="Y17">
        <f t="shared" si="130"/>
        <v>0</v>
      </c>
      <c r="Z17">
        <f t="shared" si="131"/>
        <v>0</v>
      </c>
      <c r="AA17">
        <f t="shared" si="132"/>
        <v>0</v>
      </c>
      <c r="AB17">
        <f t="shared" si="133"/>
        <v>0</v>
      </c>
      <c r="AC17">
        <f t="shared" si="134"/>
        <v>0</v>
      </c>
      <c r="AD17">
        <f t="shared" si="135"/>
        <v>0</v>
      </c>
      <c r="AE17">
        <f t="shared" si="136"/>
        <v>0</v>
      </c>
      <c r="AF17">
        <f t="shared" si="137"/>
        <v>0</v>
      </c>
      <c r="AG17">
        <f t="shared" si="138"/>
        <v>0</v>
      </c>
      <c r="AH17">
        <f t="shared" si="139"/>
        <v>0</v>
      </c>
      <c r="AI17">
        <f t="shared" si="140"/>
        <v>0</v>
      </c>
      <c r="AJ17">
        <f t="shared" si="141"/>
        <v>0</v>
      </c>
      <c r="AK17">
        <f t="shared" si="142"/>
        <v>0</v>
      </c>
      <c r="AL17">
        <f t="shared" si="143"/>
        <v>0</v>
      </c>
      <c r="AM17">
        <f t="shared" si="144"/>
        <v>0</v>
      </c>
      <c r="AN17">
        <f t="shared" si="145"/>
        <v>0</v>
      </c>
      <c r="AO17">
        <f t="shared" si="146"/>
        <v>0</v>
      </c>
      <c r="AP17">
        <f t="shared" si="147"/>
        <v>0</v>
      </c>
      <c r="AQ17">
        <f t="shared" si="148"/>
        <v>0</v>
      </c>
      <c r="AR17">
        <f t="shared" si="149"/>
        <v>0</v>
      </c>
      <c r="AS17">
        <f t="shared" si="150"/>
        <v>0</v>
      </c>
      <c r="AT17">
        <f t="shared" si="36"/>
        <v>0</v>
      </c>
      <c r="AU17">
        <f t="shared" si="151"/>
        <v>0</v>
      </c>
      <c r="AV17">
        <f t="shared" si="152"/>
        <v>0</v>
      </c>
      <c r="AW17">
        <f t="shared" si="38"/>
        <v>0</v>
      </c>
      <c r="AX17">
        <f t="shared" si="153"/>
        <v>0</v>
      </c>
      <c r="AY17">
        <f t="shared" si="154"/>
        <v>0</v>
      </c>
      <c r="AZ17">
        <f t="shared" si="155"/>
        <v>0</v>
      </c>
      <c r="BA17">
        <f t="shared" si="156"/>
        <v>0</v>
      </c>
      <c r="BB17">
        <f t="shared" si="157"/>
        <v>0</v>
      </c>
      <c r="BC17">
        <f t="shared" si="158"/>
        <v>0</v>
      </c>
      <c r="BD17">
        <f t="shared" si="159"/>
        <v>0</v>
      </c>
      <c r="BE17">
        <f t="shared" si="160"/>
        <v>0</v>
      </c>
      <c r="BF17">
        <f t="shared" si="161"/>
        <v>0</v>
      </c>
      <c r="BG17">
        <f t="shared" si="162"/>
        <v>0</v>
      </c>
      <c r="BH17">
        <f t="shared" si="163"/>
        <v>0</v>
      </c>
      <c r="BI17">
        <f t="shared" si="164"/>
        <v>0</v>
      </c>
      <c r="BJ17">
        <f t="shared" si="165"/>
        <v>0</v>
      </c>
      <c r="BK17">
        <f t="shared" si="166"/>
        <v>0</v>
      </c>
      <c r="BL17">
        <f t="shared" si="167"/>
        <v>0</v>
      </c>
      <c r="BM17">
        <f t="shared" si="168"/>
        <v>0</v>
      </c>
      <c r="BN17">
        <f t="shared" si="169"/>
        <v>0</v>
      </c>
      <c r="BO17">
        <f t="shared" si="170"/>
        <v>0</v>
      </c>
      <c r="BP17">
        <f t="shared" si="171"/>
        <v>0</v>
      </c>
      <c r="BQ17">
        <f t="shared" si="172"/>
        <v>0</v>
      </c>
      <c r="BR17">
        <f t="shared" si="173"/>
        <v>0</v>
      </c>
      <c r="BS17">
        <f t="shared" si="174"/>
        <v>0</v>
      </c>
      <c r="BT17">
        <f t="shared" si="175"/>
        <v>0</v>
      </c>
      <c r="BU17">
        <f t="shared" si="176"/>
        <v>0</v>
      </c>
      <c r="BV17">
        <f t="shared" si="177"/>
        <v>0</v>
      </c>
      <c r="BW17">
        <f t="shared" si="178"/>
        <v>0</v>
      </c>
      <c r="BX17">
        <f t="shared" si="179"/>
        <v>0</v>
      </c>
      <c r="BY17">
        <f t="shared" si="180"/>
        <v>0</v>
      </c>
      <c r="BZ17">
        <f t="shared" si="181"/>
        <v>0</v>
      </c>
      <c r="CA17">
        <f t="shared" si="182"/>
        <v>0</v>
      </c>
      <c r="CB17">
        <f t="shared" si="183"/>
        <v>0</v>
      </c>
      <c r="CC17">
        <f t="shared" si="184"/>
        <v>0</v>
      </c>
      <c r="CD17">
        <f t="shared" si="185"/>
        <v>0</v>
      </c>
      <c r="CE17">
        <f t="shared" si="186"/>
        <v>0</v>
      </c>
      <c r="CF17">
        <f t="shared" si="187"/>
        <v>0</v>
      </c>
      <c r="CG17">
        <f t="shared" si="188"/>
        <v>0</v>
      </c>
      <c r="CH17">
        <f t="shared" si="189"/>
        <v>0</v>
      </c>
      <c r="CI17">
        <f t="shared" si="190"/>
        <v>0</v>
      </c>
      <c r="CJ17">
        <f t="shared" si="191"/>
        <v>0</v>
      </c>
      <c r="CK17">
        <f t="shared" si="192"/>
        <v>0</v>
      </c>
      <c r="CL17" t="str">
        <f t="shared" si="193"/>
        <v/>
      </c>
      <c r="CM17" t="str">
        <f t="shared" si="194"/>
        <v/>
      </c>
      <c r="CN17" t="str">
        <f t="shared" si="195"/>
        <v/>
      </c>
      <c r="CO17" t="str">
        <f t="shared" si="196"/>
        <v/>
      </c>
      <c r="CP17" t="str">
        <f t="shared" si="197"/>
        <v/>
      </c>
      <c r="CQ17" t="str">
        <f t="shared" si="198"/>
        <v/>
      </c>
      <c r="CR17" t="str">
        <f t="shared" si="199"/>
        <v/>
      </c>
      <c r="CS17" t="str">
        <f t="shared" si="200"/>
        <v/>
      </c>
      <c r="CT17" t="str">
        <f t="shared" si="201"/>
        <v/>
      </c>
      <c r="CU17" t="str">
        <f t="shared" si="202"/>
        <v/>
      </c>
      <c r="CV17" t="str">
        <f t="shared" si="203"/>
        <v/>
      </c>
      <c r="CW17" t="str">
        <f t="shared" si="204"/>
        <v/>
      </c>
      <c r="CX17" t="str">
        <f t="shared" si="205"/>
        <v/>
      </c>
      <c r="CY17" t="str">
        <f t="shared" si="206"/>
        <v/>
      </c>
      <c r="CZ17" t="str">
        <f t="shared" si="207"/>
        <v/>
      </c>
      <c r="DA17" t="str">
        <f t="shared" si="208"/>
        <v/>
      </c>
      <c r="DB17" t="str">
        <f t="shared" si="209"/>
        <v/>
      </c>
      <c r="DC17" t="str">
        <f t="shared" si="210"/>
        <v/>
      </c>
      <c r="DD17" t="str">
        <f t="shared" si="211"/>
        <v/>
      </c>
      <c r="DE17" t="str">
        <f t="shared" si="212"/>
        <v/>
      </c>
      <c r="DF17" t="str">
        <f t="shared" si="213"/>
        <v/>
      </c>
      <c r="DG17" t="str">
        <f t="shared" si="214"/>
        <v/>
      </c>
      <c r="DH17" t="str">
        <f t="shared" si="215"/>
        <v/>
      </c>
      <c r="DI17" t="str">
        <f t="shared" si="216"/>
        <v/>
      </c>
      <c r="DJ17" t="str">
        <f t="shared" si="217"/>
        <v/>
      </c>
      <c r="DK17" t="str">
        <f t="shared" si="218"/>
        <v/>
      </c>
      <c r="DL17" t="str">
        <f t="shared" si="219"/>
        <v/>
      </c>
      <c r="DM17" t="str">
        <f t="shared" si="220"/>
        <v/>
      </c>
      <c r="DN17" t="str">
        <f t="shared" si="221"/>
        <v/>
      </c>
      <c r="DO17" t="str">
        <f t="shared" si="222"/>
        <v/>
      </c>
      <c r="DP17" t="str">
        <f t="shared" si="223"/>
        <v/>
      </c>
      <c r="DQ17" t="str">
        <f t="shared" si="224"/>
        <v/>
      </c>
      <c r="DR17" t="str">
        <f t="shared" si="225"/>
        <v/>
      </c>
      <c r="DS17" t="str">
        <f t="shared" si="226"/>
        <v/>
      </c>
      <c r="DT17" t="str">
        <f t="shared" si="227"/>
        <v/>
      </c>
      <c r="DU17">
        <f t="shared" si="228"/>
        <v>0</v>
      </c>
      <c r="DV17">
        <f t="shared" si="229"/>
        <v>0</v>
      </c>
      <c r="DW17">
        <f t="shared" si="230"/>
        <v>0</v>
      </c>
      <c r="DX17" t="str">
        <f t="shared" si="231"/>
        <v/>
      </c>
      <c r="DY17" t="str">
        <f t="shared" si="232"/>
        <v/>
      </c>
      <c r="DZ17" t="str">
        <f t="shared" si="233"/>
        <v/>
      </c>
      <c r="EA17" s="5">
        <f t="shared" si="234"/>
        <v>0</v>
      </c>
      <c r="EB17" s="3">
        <f t="shared" si="235"/>
        <v>0</v>
      </c>
    </row>
    <row r="18" spans="2:132" x14ac:dyDescent="0.2">
      <c r="B18">
        <v>13</v>
      </c>
      <c r="C18" s="3">
        <f>Zisk!D32</f>
        <v>0</v>
      </c>
      <c r="D18">
        <f>Zisk!E32</f>
        <v>0</v>
      </c>
      <c r="E18" s="66" t="str">
        <f t="shared" si="122"/>
        <v/>
      </c>
      <c r="F18" t="str">
        <f t="shared" si="123"/>
        <v/>
      </c>
      <c r="G18" s="66" t="str">
        <f t="shared" si="124"/>
        <v/>
      </c>
      <c r="J18">
        <f>VstupniParametry_SKRYT!$D$5</f>
        <v>0.02</v>
      </c>
      <c r="K18">
        <f>VstupniParametry_SKRYT!$D$6</f>
        <v>0.06</v>
      </c>
      <c r="L18">
        <f>VstupniParametry_SKRYT!$D$7</f>
        <v>0.06</v>
      </c>
      <c r="M18">
        <f>VstupniParametry_SKRYT!$D$8</f>
        <v>0.06</v>
      </c>
      <c r="N18">
        <f>VstupniParametry_SKRYT!$D$9</f>
        <v>1.7999999999999999E-2</v>
      </c>
      <c r="O18" s="27">
        <f>VstupniParametry_SKRYT!$D$10</f>
        <v>0.01</v>
      </c>
      <c r="P18" s="27">
        <f>VstupniParametry_SKRYT!$D$11</f>
        <v>0.01</v>
      </c>
      <c r="Q18" s="27">
        <f>VstupniParametry_SKRYT!$D$12</f>
        <v>0.01</v>
      </c>
      <c r="R18" s="27">
        <f>VstupniParametry_SKRYT!$D$13</f>
        <v>0.01</v>
      </c>
      <c r="S18" s="27">
        <f>VstupniParametry_SKRYT!$D$14</f>
        <v>0.01</v>
      </c>
      <c r="T18">
        <f t="shared" si="125"/>
        <v>0</v>
      </c>
      <c r="U18">
        <f t="shared" si="126"/>
        <v>0</v>
      </c>
      <c r="V18">
        <f t="shared" si="127"/>
        <v>0</v>
      </c>
      <c r="W18">
        <f t="shared" si="128"/>
        <v>0</v>
      </c>
      <c r="X18">
        <f t="shared" si="129"/>
        <v>0</v>
      </c>
      <c r="Y18">
        <f t="shared" si="130"/>
        <v>0</v>
      </c>
      <c r="Z18">
        <f t="shared" si="131"/>
        <v>0</v>
      </c>
      <c r="AA18">
        <f t="shared" si="132"/>
        <v>0</v>
      </c>
      <c r="AB18">
        <f t="shared" si="133"/>
        <v>0</v>
      </c>
      <c r="AC18">
        <f t="shared" si="134"/>
        <v>0</v>
      </c>
      <c r="AD18">
        <f t="shared" si="135"/>
        <v>0</v>
      </c>
      <c r="AE18">
        <f t="shared" si="136"/>
        <v>0</v>
      </c>
      <c r="AF18">
        <f t="shared" si="137"/>
        <v>0</v>
      </c>
      <c r="AG18">
        <f t="shared" si="138"/>
        <v>0</v>
      </c>
      <c r="AH18">
        <f t="shared" si="139"/>
        <v>0</v>
      </c>
      <c r="AI18">
        <f t="shared" si="140"/>
        <v>0</v>
      </c>
      <c r="AJ18">
        <f t="shared" si="141"/>
        <v>0</v>
      </c>
      <c r="AK18">
        <f t="shared" si="142"/>
        <v>0</v>
      </c>
      <c r="AL18">
        <f t="shared" si="143"/>
        <v>0</v>
      </c>
      <c r="AM18">
        <f t="shared" si="144"/>
        <v>0</v>
      </c>
      <c r="AN18">
        <f t="shared" si="145"/>
        <v>0</v>
      </c>
      <c r="AO18">
        <f t="shared" si="146"/>
        <v>0</v>
      </c>
      <c r="AP18">
        <f t="shared" si="147"/>
        <v>0</v>
      </c>
      <c r="AQ18">
        <f t="shared" si="148"/>
        <v>0</v>
      </c>
      <c r="AR18">
        <f t="shared" si="149"/>
        <v>0</v>
      </c>
      <c r="AS18">
        <f t="shared" si="150"/>
        <v>0</v>
      </c>
      <c r="AT18">
        <f t="shared" si="36"/>
        <v>0</v>
      </c>
      <c r="AU18">
        <f t="shared" si="151"/>
        <v>0</v>
      </c>
      <c r="AV18">
        <f t="shared" si="152"/>
        <v>0</v>
      </c>
      <c r="AW18">
        <f t="shared" si="38"/>
        <v>0</v>
      </c>
      <c r="AX18">
        <f t="shared" si="153"/>
        <v>0</v>
      </c>
      <c r="AY18">
        <f t="shared" si="154"/>
        <v>0</v>
      </c>
      <c r="AZ18">
        <f t="shared" si="155"/>
        <v>0</v>
      </c>
      <c r="BA18">
        <f t="shared" si="156"/>
        <v>0</v>
      </c>
      <c r="BB18">
        <f t="shared" si="157"/>
        <v>0</v>
      </c>
      <c r="BC18">
        <f t="shared" si="158"/>
        <v>0</v>
      </c>
      <c r="BD18">
        <f t="shared" si="159"/>
        <v>0</v>
      </c>
      <c r="BE18">
        <f t="shared" si="160"/>
        <v>0</v>
      </c>
      <c r="BF18">
        <f t="shared" si="161"/>
        <v>0</v>
      </c>
      <c r="BG18">
        <f t="shared" si="162"/>
        <v>0</v>
      </c>
      <c r="BH18">
        <f t="shared" si="163"/>
        <v>0</v>
      </c>
      <c r="BI18">
        <f t="shared" si="164"/>
        <v>0</v>
      </c>
      <c r="BJ18">
        <f t="shared" si="165"/>
        <v>0</v>
      </c>
      <c r="BK18">
        <f t="shared" si="166"/>
        <v>0</v>
      </c>
      <c r="BL18">
        <f t="shared" si="167"/>
        <v>0</v>
      </c>
      <c r="BM18">
        <f t="shared" si="168"/>
        <v>0</v>
      </c>
      <c r="BN18">
        <f t="shared" si="169"/>
        <v>0</v>
      </c>
      <c r="BO18">
        <f t="shared" si="170"/>
        <v>0</v>
      </c>
      <c r="BP18">
        <f t="shared" si="171"/>
        <v>0</v>
      </c>
      <c r="BQ18">
        <f t="shared" si="172"/>
        <v>0</v>
      </c>
      <c r="BR18">
        <f t="shared" si="173"/>
        <v>0</v>
      </c>
      <c r="BS18">
        <f t="shared" si="174"/>
        <v>0</v>
      </c>
      <c r="BT18">
        <f t="shared" si="175"/>
        <v>0</v>
      </c>
      <c r="BU18">
        <f t="shared" si="176"/>
        <v>0</v>
      </c>
      <c r="BV18">
        <f t="shared" si="177"/>
        <v>0</v>
      </c>
      <c r="BW18">
        <f t="shared" si="178"/>
        <v>0</v>
      </c>
      <c r="BX18">
        <f t="shared" si="179"/>
        <v>0</v>
      </c>
      <c r="BY18">
        <f t="shared" si="180"/>
        <v>0</v>
      </c>
      <c r="BZ18">
        <f t="shared" si="181"/>
        <v>0</v>
      </c>
      <c r="CA18">
        <f t="shared" si="182"/>
        <v>0</v>
      </c>
      <c r="CB18">
        <f t="shared" si="183"/>
        <v>0</v>
      </c>
      <c r="CC18">
        <f t="shared" si="184"/>
        <v>0</v>
      </c>
      <c r="CD18">
        <f t="shared" si="185"/>
        <v>0</v>
      </c>
      <c r="CE18">
        <f t="shared" si="186"/>
        <v>0</v>
      </c>
      <c r="CF18">
        <f t="shared" si="187"/>
        <v>0</v>
      </c>
      <c r="CG18">
        <f t="shared" si="188"/>
        <v>0</v>
      </c>
      <c r="CH18">
        <f t="shared" si="189"/>
        <v>0</v>
      </c>
      <c r="CI18">
        <f t="shared" si="190"/>
        <v>0</v>
      </c>
      <c r="CJ18">
        <f t="shared" si="191"/>
        <v>0</v>
      </c>
      <c r="CK18">
        <f t="shared" si="192"/>
        <v>0</v>
      </c>
      <c r="CL18" t="str">
        <f t="shared" si="193"/>
        <v/>
      </c>
      <c r="CM18" t="str">
        <f t="shared" si="194"/>
        <v/>
      </c>
      <c r="CN18" t="str">
        <f t="shared" si="195"/>
        <v/>
      </c>
      <c r="CO18" t="str">
        <f t="shared" si="196"/>
        <v/>
      </c>
      <c r="CP18" t="str">
        <f t="shared" si="197"/>
        <v/>
      </c>
      <c r="CQ18" t="str">
        <f t="shared" si="198"/>
        <v/>
      </c>
      <c r="CR18" t="str">
        <f t="shared" si="199"/>
        <v/>
      </c>
      <c r="CS18" t="str">
        <f t="shared" si="200"/>
        <v/>
      </c>
      <c r="CT18" t="str">
        <f t="shared" si="201"/>
        <v/>
      </c>
      <c r="CU18" t="str">
        <f t="shared" si="202"/>
        <v/>
      </c>
      <c r="CV18" t="str">
        <f t="shared" si="203"/>
        <v/>
      </c>
      <c r="CW18" t="str">
        <f t="shared" si="204"/>
        <v/>
      </c>
      <c r="CX18" t="str">
        <f t="shared" si="205"/>
        <v/>
      </c>
      <c r="CY18" t="str">
        <f t="shared" si="206"/>
        <v/>
      </c>
      <c r="CZ18" t="str">
        <f t="shared" si="207"/>
        <v/>
      </c>
      <c r="DA18" t="str">
        <f t="shared" si="208"/>
        <v/>
      </c>
      <c r="DB18" t="str">
        <f t="shared" si="209"/>
        <v/>
      </c>
      <c r="DC18" t="str">
        <f t="shared" si="210"/>
        <v/>
      </c>
      <c r="DD18" t="str">
        <f t="shared" si="211"/>
        <v/>
      </c>
      <c r="DE18" t="str">
        <f t="shared" si="212"/>
        <v/>
      </c>
      <c r="DF18" t="str">
        <f t="shared" si="213"/>
        <v/>
      </c>
      <c r="DG18" t="str">
        <f t="shared" si="214"/>
        <v/>
      </c>
      <c r="DH18" t="str">
        <f t="shared" si="215"/>
        <v/>
      </c>
      <c r="DI18" t="str">
        <f t="shared" si="216"/>
        <v/>
      </c>
      <c r="DJ18" t="str">
        <f t="shared" si="217"/>
        <v/>
      </c>
      <c r="DK18" t="str">
        <f t="shared" si="218"/>
        <v/>
      </c>
      <c r="DL18" t="str">
        <f t="shared" si="219"/>
        <v/>
      </c>
      <c r="DM18" t="str">
        <f t="shared" si="220"/>
        <v/>
      </c>
      <c r="DN18" t="str">
        <f t="shared" si="221"/>
        <v/>
      </c>
      <c r="DO18" t="str">
        <f t="shared" si="222"/>
        <v/>
      </c>
      <c r="DP18" t="str">
        <f t="shared" si="223"/>
        <v/>
      </c>
      <c r="DQ18" t="str">
        <f t="shared" si="224"/>
        <v/>
      </c>
      <c r="DR18" t="str">
        <f t="shared" si="225"/>
        <v/>
      </c>
      <c r="DS18" t="str">
        <f t="shared" si="226"/>
        <v/>
      </c>
      <c r="DT18" t="str">
        <f t="shared" si="227"/>
        <v/>
      </c>
      <c r="DU18">
        <f t="shared" si="228"/>
        <v>0</v>
      </c>
      <c r="DV18">
        <f t="shared" si="229"/>
        <v>0</v>
      </c>
      <c r="DW18">
        <f t="shared" si="230"/>
        <v>0</v>
      </c>
      <c r="DX18" t="str">
        <f t="shared" si="231"/>
        <v/>
      </c>
      <c r="DY18" t="str">
        <f t="shared" si="232"/>
        <v/>
      </c>
      <c r="DZ18" t="str">
        <f t="shared" si="233"/>
        <v/>
      </c>
      <c r="EA18" s="5">
        <f t="shared" si="234"/>
        <v>0</v>
      </c>
      <c r="EB18" s="3">
        <f t="shared" si="235"/>
        <v>0</v>
      </c>
    </row>
    <row r="19" spans="2:132" x14ac:dyDescent="0.2">
      <c r="B19" s="25">
        <v>14</v>
      </c>
      <c r="C19" s="26">
        <f>Zisk!D33</f>
        <v>0</v>
      </c>
      <c r="D19">
        <f>Zisk!E33</f>
        <v>0</v>
      </c>
      <c r="E19" s="66" t="str">
        <f t="shared" si="122"/>
        <v/>
      </c>
      <c r="F19" t="str">
        <f t="shared" si="123"/>
        <v/>
      </c>
      <c r="G19" s="66" t="str">
        <f t="shared" si="124"/>
        <v/>
      </c>
      <c r="H19" s="25"/>
      <c r="I19" s="25"/>
      <c r="J19">
        <f>VstupniParametry_SKRYT!$D$5</f>
        <v>0.02</v>
      </c>
      <c r="K19">
        <f>VstupniParametry_SKRYT!$D$6</f>
        <v>0.06</v>
      </c>
      <c r="L19">
        <f>VstupniParametry_SKRYT!$D$7</f>
        <v>0.06</v>
      </c>
      <c r="M19">
        <f>VstupniParametry_SKRYT!$D$8</f>
        <v>0.06</v>
      </c>
      <c r="N19">
        <f>VstupniParametry_SKRYT!$D$9</f>
        <v>1.7999999999999999E-2</v>
      </c>
      <c r="O19" s="27">
        <f>VstupniParametry_SKRYT!$D$10</f>
        <v>0.01</v>
      </c>
      <c r="P19" s="27">
        <f>VstupniParametry_SKRYT!$D$11</f>
        <v>0.01</v>
      </c>
      <c r="Q19" s="27">
        <f>VstupniParametry_SKRYT!$D$12</f>
        <v>0.01</v>
      </c>
      <c r="R19" s="27">
        <f>VstupniParametry_SKRYT!$D$13</f>
        <v>0.01</v>
      </c>
      <c r="S19" s="27">
        <f>VstupniParametry_SKRYT!$D$14</f>
        <v>0.01</v>
      </c>
      <c r="T19">
        <f t="shared" si="125"/>
        <v>0</v>
      </c>
      <c r="U19">
        <f t="shared" si="126"/>
        <v>0</v>
      </c>
      <c r="V19">
        <f t="shared" si="127"/>
        <v>0</v>
      </c>
      <c r="W19">
        <f t="shared" si="128"/>
        <v>0</v>
      </c>
      <c r="X19">
        <f t="shared" si="129"/>
        <v>0</v>
      </c>
      <c r="Y19">
        <f t="shared" si="130"/>
        <v>0</v>
      </c>
      <c r="Z19">
        <f t="shared" si="131"/>
        <v>0</v>
      </c>
      <c r="AA19">
        <f t="shared" si="132"/>
        <v>0</v>
      </c>
      <c r="AB19">
        <f t="shared" si="133"/>
        <v>0</v>
      </c>
      <c r="AC19">
        <f t="shared" si="134"/>
        <v>0</v>
      </c>
      <c r="AD19">
        <f t="shared" si="135"/>
        <v>0</v>
      </c>
      <c r="AE19">
        <f t="shared" si="136"/>
        <v>0</v>
      </c>
      <c r="AF19">
        <f t="shared" si="137"/>
        <v>0</v>
      </c>
      <c r="AG19">
        <f t="shared" si="138"/>
        <v>0</v>
      </c>
      <c r="AH19">
        <f t="shared" si="139"/>
        <v>0</v>
      </c>
      <c r="AI19">
        <f t="shared" si="140"/>
        <v>0</v>
      </c>
      <c r="AJ19">
        <f t="shared" si="141"/>
        <v>0</v>
      </c>
      <c r="AK19">
        <f t="shared" si="142"/>
        <v>0</v>
      </c>
      <c r="AL19">
        <f t="shared" si="143"/>
        <v>0</v>
      </c>
      <c r="AM19">
        <f t="shared" si="144"/>
        <v>0</v>
      </c>
      <c r="AN19">
        <f t="shared" si="145"/>
        <v>0</v>
      </c>
      <c r="AO19">
        <f t="shared" si="146"/>
        <v>0</v>
      </c>
      <c r="AP19">
        <f t="shared" si="147"/>
        <v>0</v>
      </c>
      <c r="AQ19">
        <f t="shared" si="148"/>
        <v>0</v>
      </c>
      <c r="AR19">
        <f t="shared" si="149"/>
        <v>0</v>
      </c>
      <c r="AS19">
        <f t="shared" si="150"/>
        <v>0</v>
      </c>
      <c r="AT19">
        <f t="shared" si="36"/>
        <v>0</v>
      </c>
      <c r="AU19">
        <f t="shared" si="151"/>
        <v>0</v>
      </c>
      <c r="AV19">
        <f t="shared" si="152"/>
        <v>0</v>
      </c>
      <c r="AW19">
        <f t="shared" si="38"/>
        <v>0</v>
      </c>
      <c r="AX19">
        <f t="shared" si="153"/>
        <v>0</v>
      </c>
      <c r="AY19">
        <f t="shared" si="154"/>
        <v>0</v>
      </c>
      <c r="AZ19">
        <f t="shared" si="155"/>
        <v>0</v>
      </c>
      <c r="BA19">
        <f t="shared" si="156"/>
        <v>0</v>
      </c>
      <c r="BB19">
        <f t="shared" si="157"/>
        <v>0</v>
      </c>
      <c r="BC19">
        <f t="shared" si="158"/>
        <v>0</v>
      </c>
      <c r="BD19">
        <f t="shared" si="159"/>
        <v>0</v>
      </c>
      <c r="BE19">
        <f t="shared" si="160"/>
        <v>0</v>
      </c>
      <c r="BF19">
        <f t="shared" si="161"/>
        <v>0</v>
      </c>
      <c r="BG19">
        <f t="shared" si="162"/>
        <v>0</v>
      </c>
      <c r="BH19">
        <f t="shared" si="163"/>
        <v>0</v>
      </c>
      <c r="BI19">
        <f t="shared" si="164"/>
        <v>0</v>
      </c>
      <c r="BJ19">
        <f t="shared" si="165"/>
        <v>0</v>
      </c>
      <c r="BK19">
        <f t="shared" si="166"/>
        <v>0</v>
      </c>
      <c r="BL19">
        <f t="shared" si="167"/>
        <v>0</v>
      </c>
      <c r="BM19">
        <f t="shared" si="168"/>
        <v>0</v>
      </c>
      <c r="BN19">
        <f t="shared" si="169"/>
        <v>0</v>
      </c>
      <c r="BO19">
        <f t="shared" si="170"/>
        <v>0</v>
      </c>
      <c r="BP19">
        <f t="shared" si="171"/>
        <v>0</v>
      </c>
      <c r="BQ19">
        <f t="shared" si="172"/>
        <v>0</v>
      </c>
      <c r="BR19">
        <f t="shared" si="173"/>
        <v>0</v>
      </c>
      <c r="BS19">
        <f t="shared" si="174"/>
        <v>0</v>
      </c>
      <c r="BT19">
        <f t="shared" si="175"/>
        <v>0</v>
      </c>
      <c r="BU19">
        <f t="shared" si="176"/>
        <v>0</v>
      </c>
      <c r="BV19">
        <f t="shared" si="177"/>
        <v>0</v>
      </c>
      <c r="BW19">
        <f t="shared" si="178"/>
        <v>0</v>
      </c>
      <c r="BX19">
        <f t="shared" si="179"/>
        <v>0</v>
      </c>
      <c r="BY19">
        <f t="shared" si="180"/>
        <v>0</v>
      </c>
      <c r="BZ19">
        <f t="shared" si="181"/>
        <v>0</v>
      </c>
      <c r="CA19">
        <f t="shared" si="182"/>
        <v>0</v>
      </c>
      <c r="CB19">
        <f t="shared" si="183"/>
        <v>0</v>
      </c>
      <c r="CC19">
        <f t="shared" si="184"/>
        <v>0</v>
      </c>
      <c r="CD19">
        <f t="shared" si="185"/>
        <v>0</v>
      </c>
      <c r="CE19">
        <f t="shared" si="186"/>
        <v>0</v>
      </c>
      <c r="CF19">
        <f t="shared" si="187"/>
        <v>0</v>
      </c>
      <c r="CG19">
        <f t="shared" si="188"/>
        <v>0</v>
      </c>
      <c r="CH19">
        <f t="shared" si="189"/>
        <v>0</v>
      </c>
      <c r="CI19">
        <f t="shared" si="190"/>
        <v>0</v>
      </c>
      <c r="CJ19">
        <f t="shared" si="191"/>
        <v>0</v>
      </c>
      <c r="CK19">
        <f t="shared" si="192"/>
        <v>0</v>
      </c>
      <c r="CL19" t="str">
        <f t="shared" si="193"/>
        <v/>
      </c>
      <c r="CM19" t="str">
        <f t="shared" si="194"/>
        <v/>
      </c>
      <c r="CN19" t="str">
        <f t="shared" si="195"/>
        <v/>
      </c>
      <c r="CO19" t="str">
        <f t="shared" si="196"/>
        <v/>
      </c>
      <c r="CP19" t="str">
        <f t="shared" si="197"/>
        <v/>
      </c>
      <c r="CQ19" t="str">
        <f t="shared" si="198"/>
        <v/>
      </c>
      <c r="CR19" t="str">
        <f t="shared" si="199"/>
        <v/>
      </c>
      <c r="CS19" t="str">
        <f t="shared" si="200"/>
        <v/>
      </c>
      <c r="CT19" t="str">
        <f t="shared" si="201"/>
        <v/>
      </c>
      <c r="CU19" t="str">
        <f t="shared" si="202"/>
        <v/>
      </c>
      <c r="CV19" t="str">
        <f t="shared" si="203"/>
        <v/>
      </c>
      <c r="CW19" t="str">
        <f t="shared" si="204"/>
        <v/>
      </c>
      <c r="CX19" t="str">
        <f t="shared" si="205"/>
        <v/>
      </c>
      <c r="CY19" t="str">
        <f t="shared" si="206"/>
        <v/>
      </c>
      <c r="CZ19" t="str">
        <f t="shared" si="207"/>
        <v/>
      </c>
      <c r="DA19" t="str">
        <f t="shared" si="208"/>
        <v/>
      </c>
      <c r="DB19" t="str">
        <f t="shared" si="209"/>
        <v/>
      </c>
      <c r="DC19" t="str">
        <f t="shared" si="210"/>
        <v/>
      </c>
      <c r="DD19" t="str">
        <f t="shared" si="211"/>
        <v/>
      </c>
      <c r="DE19" t="str">
        <f t="shared" si="212"/>
        <v/>
      </c>
      <c r="DF19" t="str">
        <f t="shared" si="213"/>
        <v/>
      </c>
      <c r="DG19" t="str">
        <f t="shared" si="214"/>
        <v/>
      </c>
      <c r="DH19" t="str">
        <f t="shared" si="215"/>
        <v/>
      </c>
      <c r="DI19" t="str">
        <f t="shared" si="216"/>
        <v/>
      </c>
      <c r="DJ19" t="str">
        <f t="shared" si="217"/>
        <v/>
      </c>
      <c r="DK19" t="str">
        <f t="shared" si="218"/>
        <v/>
      </c>
      <c r="DL19" t="str">
        <f t="shared" si="219"/>
        <v/>
      </c>
      <c r="DM19" t="str">
        <f t="shared" si="220"/>
        <v/>
      </c>
      <c r="DN19" t="str">
        <f t="shared" si="221"/>
        <v/>
      </c>
      <c r="DO19" t="str">
        <f t="shared" si="222"/>
        <v/>
      </c>
      <c r="DP19" t="str">
        <f t="shared" si="223"/>
        <v/>
      </c>
      <c r="DQ19" t="str">
        <f t="shared" si="224"/>
        <v/>
      </c>
      <c r="DR19" t="str">
        <f t="shared" si="225"/>
        <v/>
      </c>
      <c r="DS19" t="str">
        <f t="shared" si="226"/>
        <v/>
      </c>
      <c r="DT19" t="str">
        <f t="shared" si="227"/>
        <v/>
      </c>
      <c r="DU19">
        <f t="shared" si="228"/>
        <v>0</v>
      </c>
      <c r="DV19">
        <f t="shared" si="229"/>
        <v>0</v>
      </c>
      <c r="DW19">
        <f t="shared" si="230"/>
        <v>0</v>
      </c>
      <c r="DX19" t="str">
        <f t="shared" si="231"/>
        <v/>
      </c>
      <c r="DY19" t="str">
        <f t="shared" si="232"/>
        <v/>
      </c>
      <c r="DZ19" t="str">
        <f t="shared" si="233"/>
        <v/>
      </c>
      <c r="EA19" s="5">
        <f t="shared" si="234"/>
        <v>0</v>
      </c>
      <c r="EB19" s="3">
        <f t="shared" si="235"/>
        <v>0</v>
      </c>
    </row>
    <row r="20" spans="2:132" x14ac:dyDescent="0.2">
      <c r="B20">
        <v>15</v>
      </c>
      <c r="C20" s="3">
        <f>Zisk!D34</f>
        <v>0</v>
      </c>
      <c r="D20">
        <f>Zisk!E34</f>
        <v>0</v>
      </c>
      <c r="E20" s="66" t="str">
        <f t="shared" si="122"/>
        <v/>
      </c>
      <c r="F20" t="str">
        <f t="shared" si="123"/>
        <v/>
      </c>
      <c r="G20" s="66" t="str">
        <f t="shared" si="124"/>
        <v/>
      </c>
      <c r="J20">
        <f>VstupniParametry_SKRYT!$D$5</f>
        <v>0.02</v>
      </c>
      <c r="K20">
        <f>VstupniParametry_SKRYT!$D$6</f>
        <v>0.06</v>
      </c>
      <c r="L20">
        <f>VstupniParametry_SKRYT!$D$7</f>
        <v>0.06</v>
      </c>
      <c r="M20">
        <f>VstupniParametry_SKRYT!$D$8</f>
        <v>0.06</v>
      </c>
      <c r="N20">
        <f>VstupniParametry_SKRYT!$D$9</f>
        <v>1.7999999999999999E-2</v>
      </c>
      <c r="O20" s="27">
        <f>VstupniParametry_SKRYT!$D$10</f>
        <v>0.01</v>
      </c>
      <c r="P20" s="27">
        <f>VstupniParametry_SKRYT!$D$11</f>
        <v>0.01</v>
      </c>
      <c r="Q20" s="27">
        <f>VstupniParametry_SKRYT!$D$12</f>
        <v>0.01</v>
      </c>
      <c r="R20" s="27">
        <f>VstupniParametry_SKRYT!$D$13</f>
        <v>0.01</v>
      </c>
      <c r="S20" s="27">
        <f>VstupniParametry_SKRYT!$D$14</f>
        <v>0.01</v>
      </c>
      <c r="T20">
        <f t="shared" si="125"/>
        <v>0</v>
      </c>
      <c r="U20">
        <f t="shared" si="126"/>
        <v>0</v>
      </c>
      <c r="V20">
        <f t="shared" si="127"/>
        <v>0</v>
      </c>
      <c r="W20">
        <f t="shared" si="128"/>
        <v>0</v>
      </c>
      <c r="X20">
        <f t="shared" si="129"/>
        <v>0</v>
      </c>
      <c r="Y20">
        <f t="shared" si="130"/>
        <v>0</v>
      </c>
      <c r="Z20">
        <f t="shared" si="131"/>
        <v>0</v>
      </c>
      <c r="AA20">
        <f t="shared" si="132"/>
        <v>0</v>
      </c>
      <c r="AB20">
        <f t="shared" si="133"/>
        <v>0</v>
      </c>
      <c r="AC20">
        <f t="shared" si="134"/>
        <v>0</v>
      </c>
      <c r="AD20">
        <f t="shared" si="135"/>
        <v>0</v>
      </c>
      <c r="AE20">
        <f t="shared" si="136"/>
        <v>0</v>
      </c>
      <c r="AF20">
        <f t="shared" si="137"/>
        <v>0</v>
      </c>
      <c r="AG20">
        <f t="shared" si="138"/>
        <v>0</v>
      </c>
      <c r="AH20">
        <f t="shared" si="139"/>
        <v>0</v>
      </c>
      <c r="AI20">
        <f t="shared" si="140"/>
        <v>0</v>
      </c>
      <c r="AJ20">
        <f t="shared" si="141"/>
        <v>0</v>
      </c>
      <c r="AK20">
        <f t="shared" si="142"/>
        <v>0</v>
      </c>
      <c r="AL20">
        <f t="shared" si="143"/>
        <v>0</v>
      </c>
      <c r="AM20">
        <f t="shared" si="144"/>
        <v>0</v>
      </c>
      <c r="AN20">
        <f t="shared" si="145"/>
        <v>0</v>
      </c>
      <c r="AO20">
        <f t="shared" si="146"/>
        <v>0</v>
      </c>
      <c r="AP20">
        <f t="shared" si="147"/>
        <v>0</v>
      </c>
      <c r="AQ20">
        <f t="shared" si="148"/>
        <v>0</v>
      </c>
      <c r="AR20">
        <f t="shared" si="149"/>
        <v>0</v>
      </c>
      <c r="AS20">
        <f t="shared" si="150"/>
        <v>0</v>
      </c>
      <c r="AT20">
        <f t="shared" si="36"/>
        <v>0</v>
      </c>
      <c r="AU20">
        <f t="shared" si="151"/>
        <v>0</v>
      </c>
      <c r="AV20">
        <f t="shared" si="152"/>
        <v>0</v>
      </c>
      <c r="AW20">
        <f t="shared" si="38"/>
        <v>0</v>
      </c>
      <c r="AX20">
        <f t="shared" si="153"/>
        <v>0</v>
      </c>
      <c r="AY20">
        <f t="shared" si="154"/>
        <v>0</v>
      </c>
      <c r="AZ20">
        <f t="shared" si="155"/>
        <v>0</v>
      </c>
      <c r="BA20">
        <f t="shared" si="156"/>
        <v>0</v>
      </c>
      <c r="BB20">
        <f t="shared" si="157"/>
        <v>0</v>
      </c>
      <c r="BC20">
        <f t="shared" si="158"/>
        <v>0</v>
      </c>
      <c r="BD20">
        <f t="shared" si="159"/>
        <v>0</v>
      </c>
      <c r="BE20">
        <f t="shared" si="160"/>
        <v>0</v>
      </c>
      <c r="BF20">
        <f t="shared" si="161"/>
        <v>0</v>
      </c>
      <c r="BG20">
        <f t="shared" si="162"/>
        <v>0</v>
      </c>
      <c r="BH20">
        <f t="shared" si="163"/>
        <v>0</v>
      </c>
      <c r="BI20">
        <f t="shared" si="164"/>
        <v>0</v>
      </c>
      <c r="BJ20">
        <f t="shared" si="165"/>
        <v>0</v>
      </c>
      <c r="BK20">
        <f t="shared" si="166"/>
        <v>0</v>
      </c>
      <c r="BL20">
        <f t="shared" si="167"/>
        <v>0</v>
      </c>
      <c r="BM20">
        <f t="shared" si="168"/>
        <v>0</v>
      </c>
      <c r="BN20">
        <f t="shared" si="169"/>
        <v>0</v>
      </c>
      <c r="BO20">
        <f t="shared" si="170"/>
        <v>0</v>
      </c>
      <c r="BP20">
        <f t="shared" si="171"/>
        <v>0</v>
      </c>
      <c r="BQ20">
        <f t="shared" si="172"/>
        <v>0</v>
      </c>
      <c r="BR20">
        <f t="shared" si="173"/>
        <v>0</v>
      </c>
      <c r="BS20">
        <f t="shared" si="174"/>
        <v>0</v>
      </c>
      <c r="BT20">
        <f t="shared" si="175"/>
        <v>0</v>
      </c>
      <c r="BU20">
        <f t="shared" si="176"/>
        <v>0</v>
      </c>
      <c r="BV20">
        <f t="shared" si="177"/>
        <v>0</v>
      </c>
      <c r="BW20">
        <f t="shared" si="178"/>
        <v>0</v>
      </c>
      <c r="BX20">
        <f t="shared" si="179"/>
        <v>0</v>
      </c>
      <c r="BY20">
        <f t="shared" si="180"/>
        <v>0</v>
      </c>
      <c r="BZ20">
        <f t="shared" si="181"/>
        <v>0</v>
      </c>
      <c r="CA20">
        <f t="shared" si="182"/>
        <v>0</v>
      </c>
      <c r="CB20">
        <f t="shared" si="183"/>
        <v>0</v>
      </c>
      <c r="CC20">
        <f t="shared" si="184"/>
        <v>0</v>
      </c>
      <c r="CD20">
        <f t="shared" si="185"/>
        <v>0</v>
      </c>
      <c r="CE20">
        <f t="shared" si="186"/>
        <v>0</v>
      </c>
      <c r="CF20">
        <f t="shared" si="187"/>
        <v>0</v>
      </c>
      <c r="CG20">
        <f t="shared" si="188"/>
        <v>0</v>
      </c>
      <c r="CH20">
        <f t="shared" si="189"/>
        <v>0</v>
      </c>
      <c r="CI20">
        <f t="shared" si="190"/>
        <v>0</v>
      </c>
      <c r="CJ20">
        <f t="shared" si="191"/>
        <v>0</v>
      </c>
      <c r="CK20">
        <f t="shared" si="192"/>
        <v>0</v>
      </c>
      <c r="CL20" t="str">
        <f t="shared" si="193"/>
        <v/>
      </c>
      <c r="CM20" t="str">
        <f t="shared" si="194"/>
        <v/>
      </c>
      <c r="CN20" t="str">
        <f t="shared" si="195"/>
        <v/>
      </c>
      <c r="CO20" t="str">
        <f t="shared" si="196"/>
        <v/>
      </c>
      <c r="CP20" t="str">
        <f t="shared" si="197"/>
        <v/>
      </c>
      <c r="CQ20" t="str">
        <f t="shared" si="198"/>
        <v/>
      </c>
      <c r="CR20" t="str">
        <f t="shared" si="199"/>
        <v/>
      </c>
      <c r="CS20" t="str">
        <f t="shared" si="200"/>
        <v/>
      </c>
      <c r="CT20" t="str">
        <f t="shared" si="201"/>
        <v/>
      </c>
      <c r="CU20" t="str">
        <f t="shared" si="202"/>
        <v/>
      </c>
      <c r="CV20" t="str">
        <f t="shared" si="203"/>
        <v/>
      </c>
      <c r="CW20" t="str">
        <f t="shared" si="204"/>
        <v/>
      </c>
      <c r="CX20" t="str">
        <f t="shared" si="205"/>
        <v/>
      </c>
      <c r="CY20" t="str">
        <f t="shared" si="206"/>
        <v/>
      </c>
      <c r="CZ20" t="str">
        <f t="shared" si="207"/>
        <v/>
      </c>
      <c r="DA20" t="str">
        <f t="shared" si="208"/>
        <v/>
      </c>
      <c r="DB20" t="str">
        <f t="shared" si="209"/>
        <v/>
      </c>
      <c r="DC20" t="str">
        <f t="shared" si="210"/>
        <v/>
      </c>
      <c r="DD20" t="str">
        <f t="shared" si="211"/>
        <v/>
      </c>
      <c r="DE20" t="str">
        <f t="shared" si="212"/>
        <v/>
      </c>
      <c r="DF20" t="str">
        <f t="shared" si="213"/>
        <v/>
      </c>
      <c r="DG20" t="str">
        <f t="shared" si="214"/>
        <v/>
      </c>
      <c r="DH20" t="str">
        <f t="shared" si="215"/>
        <v/>
      </c>
      <c r="DI20" t="str">
        <f t="shared" si="216"/>
        <v/>
      </c>
      <c r="DJ20" t="str">
        <f t="shared" si="217"/>
        <v/>
      </c>
      <c r="DK20" t="str">
        <f t="shared" si="218"/>
        <v/>
      </c>
      <c r="DL20" t="str">
        <f t="shared" si="219"/>
        <v/>
      </c>
      <c r="DM20" t="str">
        <f t="shared" si="220"/>
        <v/>
      </c>
      <c r="DN20" t="str">
        <f t="shared" si="221"/>
        <v/>
      </c>
      <c r="DO20" t="str">
        <f t="shared" si="222"/>
        <v/>
      </c>
      <c r="DP20" t="str">
        <f t="shared" si="223"/>
        <v/>
      </c>
      <c r="DQ20" t="str">
        <f t="shared" si="224"/>
        <v/>
      </c>
      <c r="DR20" t="str">
        <f t="shared" si="225"/>
        <v/>
      </c>
      <c r="DS20" t="str">
        <f t="shared" si="226"/>
        <v/>
      </c>
      <c r="DT20" t="str">
        <f t="shared" si="227"/>
        <v/>
      </c>
      <c r="DU20">
        <f t="shared" si="228"/>
        <v>0</v>
      </c>
      <c r="DV20">
        <f t="shared" si="229"/>
        <v>0</v>
      </c>
      <c r="DW20">
        <f t="shared" si="230"/>
        <v>0</v>
      </c>
      <c r="DX20" t="str">
        <f t="shared" si="231"/>
        <v/>
      </c>
      <c r="DY20" t="str">
        <f t="shared" si="232"/>
        <v/>
      </c>
      <c r="DZ20" t="str">
        <f t="shared" si="233"/>
        <v/>
      </c>
      <c r="EA20" s="5">
        <f t="shared" si="234"/>
        <v>0</v>
      </c>
      <c r="EB20" s="3">
        <f t="shared" si="235"/>
        <v>0</v>
      </c>
    </row>
    <row r="21" spans="2:132" x14ac:dyDescent="0.2">
      <c r="B21" s="25">
        <v>16</v>
      </c>
      <c r="C21" s="26">
        <f>Zisk!D35</f>
        <v>0</v>
      </c>
      <c r="D21">
        <f>Zisk!E35</f>
        <v>0</v>
      </c>
      <c r="E21" s="66" t="str">
        <f t="shared" si="122"/>
        <v/>
      </c>
      <c r="F21" t="str">
        <f t="shared" si="123"/>
        <v/>
      </c>
      <c r="G21" s="66" t="str">
        <f t="shared" si="124"/>
        <v/>
      </c>
      <c r="H21" s="25"/>
      <c r="I21" s="25"/>
      <c r="J21">
        <f>VstupniParametry_SKRYT!$D$5</f>
        <v>0.02</v>
      </c>
      <c r="K21">
        <f>VstupniParametry_SKRYT!$D$6</f>
        <v>0.06</v>
      </c>
      <c r="L21">
        <f>VstupniParametry_SKRYT!$D$7</f>
        <v>0.06</v>
      </c>
      <c r="M21">
        <f>VstupniParametry_SKRYT!$D$8</f>
        <v>0.06</v>
      </c>
      <c r="N21">
        <f>VstupniParametry_SKRYT!$D$9</f>
        <v>1.7999999999999999E-2</v>
      </c>
      <c r="O21" s="27">
        <f>VstupniParametry_SKRYT!$D$10</f>
        <v>0.01</v>
      </c>
      <c r="P21" s="27">
        <f>VstupniParametry_SKRYT!$D$11</f>
        <v>0.01</v>
      </c>
      <c r="Q21" s="27">
        <f>VstupniParametry_SKRYT!$D$12</f>
        <v>0.01</v>
      </c>
      <c r="R21" s="27">
        <f>VstupniParametry_SKRYT!$D$13</f>
        <v>0.01</v>
      </c>
      <c r="S21" s="27">
        <f>VstupniParametry_SKRYT!$D$14</f>
        <v>0.01</v>
      </c>
      <c r="T21">
        <f t="shared" si="125"/>
        <v>0</v>
      </c>
      <c r="U21">
        <f t="shared" si="126"/>
        <v>0</v>
      </c>
      <c r="V21">
        <f t="shared" si="127"/>
        <v>0</v>
      </c>
      <c r="W21">
        <f t="shared" si="128"/>
        <v>0</v>
      </c>
      <c r="X21">
        <f t="shared" si="129"/>
        <v>0</v>
      </c>
      <c r="Y21">
        <f t="shared" si="130"/>
        <v>0</v>
      </c>
      <c r="Z21">
        <f t="shared" si="131"/>
        <v>0</v>
      </c>
      <c r="AA21">
        <f t="shared" si="132"/>
        <v>0</v>
      </c>
      <c r="AB21">
        <f t="shared" si="133"/>
        <v>0</v>
      </c>
      <c r="AC21">
        <f t="shared" si="134"/>
        <v>0</v>
      </c>
      <c r="AD21">
        <f t="shared" si="135"/>
        <v>0</v>
      </c>
      <c r="AE21">
        <f t="shared" si="136"/>
        <v>0</v>
      </c>
      <c r="AF21">
        <f t="shared" si="137"/>
        <v>0</v>
      </c>
      <c r="AG21">
        <f t="shared" si="138"/>
        <v>0</v>
      </c>
      <c r="AH21">
        <f t="shared" si="139"/>
        <v>0</v>
      </c>
      <c r="AI21">
        <f t="shared" si="140"/>
        <v>0</v>
      </c>
      <c r="AJ21">
        <f t="shared" si="141"/>
        <v>0</v>
      </c>
      <c r="AK21">
        <f t="shared" si="142"/>
        <v>0</v>
      </c>
      <c r="AL21">
        <f t="shared" si="143"/>
        <v>0</v>
      </c>
      <c r="AM21">
        <f t="shared" si="144"/>
        <v>0</v>
      </c>
      <c r="AN21">
        <f t="shared" si="145"/>
        <v>0</v>
      </c>
      <c r="AO21">
        <f t="shared" si="146"/>
        <v>0</v>
      </c>
      <c r="AP21">
        <f t="shared" si="147"/>
        <v>0</v>
      </c>
      <c r="AQ21">
        <f t="shared" si="148"/>
        <v>0</v>
      </c>
      <c r="AR21">
        <f t="shared" si="149"/>
        <v>0</v>
      </c>
      <c r="AS21">
        <f t="shared" si="150"/>
        <v>0</v>
      </c>
      <c r="AT21">
        <f t="shared" si="36"/>
        <v>0</v>
      </c>
      <c r="AU21">
        <f t="shared" si="151"/>
        <v>0</v>
      </c>
      <c r="AV21">
        <f t="shared" si="152"/>
        <v>0</v>
      </c>
      <c r="AW21">
        <f t="shared" si="38"/>
        <v>0</v>
      </c>
      <c r="AX21">
        <f t="shared" si="153"/>
        <v>0</v>
      </c>
      <c r="AY21">
        <f t="shared" si="154"/>
        <v>0</v>
      </c>
      <c r="AZ21">
        <f t="shared" si="155"/>
        <v>0</v>
      </c>
      <c r="BA21">
        <f t="shared" si="156"/>
        <v>0</v>
      </c>
      <c r="BB21">
        <f t="shared" si="157"/>
        <v>0</v>
      </c>
      <c r="BC21">
        <f t="shared" si="158"/>
        <v>0</v>
      </c>
      <c r="BD21">
        <f t="shared" si="159"/>
        <v>0</v>
      </c>
      <c r="BE21">
        <f t="shared" si="160"/>
        <v>0</v>
      </c>
      <c r="BF21">
        <f t="shared" si="161"/>
        <v>0</v>
      </c>
      <c r="BG21">
        <f t="shared" si="162"/>
        <v>0</v>
      </c>
      <c r="BH21">
        <f t="shared" si="163"/>
        <v>0</v>
      </c>
      <c r="BI21">
        <f t="shared" si="164"/>
        <v>0</v>
      </c>
      <c r="BJ21">
        <f t="shared" si="165"/>
        <v>0</v>
      </c>
      <c r="BK21">
        <f t="shared" si="166"/>
        <v>0</v>
      </c>
      <c r="BL21">
        <f t="shared" si="167"/>
        <v>0</v>
      </c>
      <c r="BM21">
        <f t="shared" si="168"/>
        <v>0</v>
      </c>
      <c r="BN21">
        <f t="shared" si="169"/>
        <v>0</v>
      </c>
      <c r="BO21">
        <f t="shared" si="170"/>
        <v>0</v>
      </c>
      <c r="BP21">
        <f t="shared" si="171"/>
        <v>0</v>
      </c>
      <c r="BQ21">
        <f t="shared" si="172"/>
        <v>0</v>
      </c>
      <c r="BR21">
        <f t="shared" si="173"/>
        <v>0</v>
      </c>
      <c r="BS21">
        <f t="shared" si="174"/>
        <v>0</v>
      </c>
      <c r="BT21">
        <f t="shared" si="175"/>
        <v>0</v>
      </c>
      <c r="BU21">
        <f t="shared" si="176"/>
        <v>0</v>
      </c>
      <c r="BV21">
        <f t="shared" si="177"/>
        <v>0</v>
      </c>
      <c r="BW21">
        <f t="shared" si="178"/>
        <v>0</v>
      </c>
      <c r="BX21">
        <f t="shared" si="179"/>
        <v>0</v>
      </c>
      <c r="BY21">
        <f t="shared" si="180"/>
        <v>0</v>
      </c>
      <c r="BZ21">
        <f t="shared" si="181"/>
        <v>0</v>
      </c>
      <c r="CA21">
        <f t="shared" si="182"/>
        <v>0</v>
      </c>
      <c r="CB21">
        <f t="shared" si="183"/>
        <v>0</v>
      </c>
      <c r="CC21">
        <f t="shared" si="184"/>
        <v>0</v>
      </c>
      <c r="CD21">
        <f t="shared" si="185"/>
        <v>0</v>
      </c>
      <c r="CE21">
        <f t="shared" si="186"/>
        <v>0</v>
      </c>
      <c r="CF21">
        <f t="shared" si="187"/>
        <v>0</v>
      </c>
      <c r="CG21">
        <f t="shared" si="188"/>
        <v>0</v>
      </c>
      <c r="CH21">
        <f t="shared" si="189"/>
        <v>0</v>
      </c>
      <c r="CI21">
        <f t="shared" si="190"/>
        <v>0</v>
      </c>
      <c r="CJ21">
        <f t="shared" si="191"/>
        <v>0</v>
      </c>
      <c r="CK21">
        <f t="shared" si="192"/>
        <v>0</v>
      </c>
      <c r="CL21" t="str">
        <f t="shared" si="193"/>
        <v/>
      </c>
      <c r="CM21" t="str">
        <f t="shared" si="194"/>
        <v/>
      </c>
      <c r="CN21" t="str">
        <f t="shared" si="195"/>
        <v/>
      </c>
      <c r="CO21" t="str">
        <f t="shared" si="196"/>
        <v/>
      </c>
      <c r="CP21" t="str">
        <f t="shared" si="197"/>
        <v/>
      </c>
      <c r="CQ21" t="str">
        <f t="shared" si="198"/>
        <v/>
      </c>
      <c r="CR21" t="str">
        <f t="shared" si="199"/>
        <v/>
      </c>
      <c r="CS21" t="str">
        <f t="shared" si="200"/>
        <v/>
      </c>
      <c r="CT21" t="str">
        <f t="shared" si="201"/>
        <v/>
      </c>
      <c r="CU21" t="str">
        <f t="shared" si="202"/>
        <v/>
      </c>
      <c r="CV21" t="str">
        <f t="shared" si="203"/>
        <v/>
      </c>
      <c r="CW21" t="str">
        <f t="shared" si="204"/>
        <v/>
      </c>
      <c r="CX21" t="str">
        <f t="shared" si="205"/>
        <v/>
      </c>
      <c r="CY21" t="str">
        <f t="shared" si="206"/>
        <v/>
      </c>
      <c r="CZ21" t="str">
        <f t="shared" si="207"/>
        <v/>
      </c>
      <c r="DA21" t="str">
        <f t="shared" si="208"/>
        <v/>
      </c>
      <c r="DB21" t="str">
        <f t="shared" si="209"/>
        <v/>
      </c>
      <c r="DC21" t="str">
        <f t="shared" si="210"/>
        <v/>
      </c>
      <c r="DD21" t="str">
        <f t="shared" si="211"/>
        <v/>
      </c>
      <c r="DE21" t="str">
        <f t="shared" si="212"/>
        <v/>
      </c>
      <c r="DF21" t="str">
        <f t="shared" si="213"/>
        <v/>
      </c>
      <c r="DG21" t="str">
        <f t="shared" si="214"/>
        <v/>
      </c>
      <c r="DH21" t="str">
        <f t="shared" si="215"/>
        <v/>
      </c>
      <c r="DI21" t="str">
        <f t="shared" si="216"/>
        <v/>
      </c>
      <c r="DJ21" t="str">
        <f t="shared" si="217"/>
        <v/>
      </c>
      <c r="DK21" t="str">
        <f t="shared" si="218"/>
        <v/>
      </c>
      <c r="DL21" t="str">
        <f t="shared" si="219"/>
        <v/>
      </c>
      <c r="DM21" t="str">
        <f t="shared" si="220"/>
        <v/>
      </c>
      <c r="DN21" t="str">
        <f t="shared" si="221"/>
        <v/>
      </c>
      <c r="DO21" t="str">
        <f t="shared" si="222"/>
        <v/>
      </c>
      <c r="DP21" t="str">
        <f t="shared" si="223"/>
        <v/>
      </c>
      <c r="DQ21" t="str">
        <f t="shared" si="224"/>
        <v/>
      </c>
      <c r="DR21" t="str">
        <f t="shared" si="225"/>
        <v/>
      </c>
      <c r="DS21" t="str">
        <f t="shared" si="226"/>
        <v/>
      </c>
      <c r="DT21" t="str">
        <f t="shared" si="227"/>
        <v/>
      </c>
      <c r="DU21">
        <f t="shared" si="228"/>
        <v>0</v>
      </c>
      <c r="DV21">
        <f t="shared" si="229"/>
        <v>0</v>
      </c>
      <c r="DW21">
        <f t="shared" si="230"/>
        <v>0</v>
      </c>
      <c r="DX21" t="str">
        <f t="shared" si="231"/>
        <v/>
      </c>
      <c r="DY21" t="str">
        <f t="shared" si="232"/>
        <v/>
      </c>
      <c r="DZ21" t="str">
        <f t="shared" si="233"/>
        <v/>
      </c>
      <c r="EA21" s="5">
        <f t="shared" si="234"/>
        <v>0</v>
      </c>
      <c r="EB21" s="3">
        <f t="shared" si="235"/>
        <v>0</v>
      </c>
    </row>
    <row r="22" spans="2:132" x14ac:dyDescent="0.2">
      <c r="B22">
        <v>17</v>
      </c>
      <c r="C22" s="3">
        <f>Zisk!D36</f>
        <v>0</v>
      </c>
      <c r="D22">
        <f>Zisk!E36</f>
        <v>0</v>
      </c>
      <c r="E22" s="66" t="str">
        <f t="shared" si="122"/>
        <v/>
      </c>
      <c r="F22" t="str">
        <f t="shared" si="123"/>
        <v/>
      </c>
      <c r="G22" s="66" t="str">
        <f t="shared" si="124"/>
        <v/>
      </c>
      <c r="J22">
        <f>VstupniParametry_SKRYT!$D$5</f>
        <v>0.02</v>
      </c>
      <c r="K22">
        <f>VstupniParametry_SKRYT!$D$6</f>
        <v>0.06</v>
      </c>
      <c r="L22">
        <f>VstupniParametry_SKRYT!$D$7</f>
        <v>0.06</v>
      </c>
      <c r="M22">
        <f>VstupniParametry_SKRYT!$D$8</f>
        <v>0.06</v>
      </c>
      <c r="N22">
        <f>VstupniParametry_SKRYT!$D$9</f>
        <v>1.7999999999999999E-2</v>
      </c>
      <c r="O22" s="27">
        <f>VstupniParametry_SKRYT!$D$10</f>
        <v>0.01</v>
      </c>
      <c r="P22" s="27">
        <f>VstupniParametry_SKRYT!$D$11</f>
        <v>0.01</v>
      </c>
      <c r="Q22" s="27">
        <f>VstupniParametry_SKRYT!$D$12</f>
        <v>0.01</v>
      </c>
      <c r="R22" s="27">
        <f>VstupniParametry_SKRYT!$D$13</f>
        <v>0.01</v>
      </c>
      <c r="S22" s="27">
        <f>VstupniParametry_SKRYT!$D$14</f>
        <v>0.01</v>
      </c>
      <c r="T22">
        <f t="shared" si="125"/>
        <v>0</v>
      </c>
      <c r="U22">
        <f t="shared" si="126"/>
        <v>0</v>
      </c>
      <c r="V22">
        <f t="shared" si="127"/>
        <v>0</v>
      </c>
      <c r="W22">
        <f t="shared" si="128"/>
        <v>0</v>
      </c>
      <c r="X22">
        <f t="shared" si="129"/>
        <v>0</v>
      </c>
      <c r="Y22">
        <f t="shared" si="130"/>
        <v>0</v>
      </c>
      <c r="Z22">
        <f t="shared" si="131"/>
        <v>0</v>
      </c>
      <c r="AA22">
        <f t="shared" si="132"/>
        <v>0</v>
      </c>
      <c r="AB22">
        <f t="shared" si="133"/>
        <v>0</v>
      </c>
      <c r="AC22">
        <f t="shared" si="134"/>
        <v>0</v>
      </c>
      <c r="AD22">
        <f t="shared" si="135"/>
        <v>0</v>
      </c>
      <c r="AE22">
        <f t="shared" si="136"/>
        <v>0</v>
      </c>
      <c r="AF22">
        <f t="shared" si="137"/>
        <v>0</v>
      </c>
      <c r="AG22">
        <f t="shared" si="138"/>
        <v>0</v>
      </c>
      <c r="AH22">
        <f t="shared" si="139"/>
        <v>0</v>
      </c>
      <c r="AI22">
        <f t="shared" si="140"/>
        <v>0</v>
      </c>
      <c r="AJ22">
        <f t="shared" si="141"/>
        <v>0</v>
      </c>
      <c r="AK22">
        <f t="shared" si="142"/>
        <v>0</v>
      </c>
      <c r="AL22">
        <f t="shared" si="143"/>
        <v>0</v>
      </c>
      <c r="AM22">
        <f t="shared" si="144"/>
        <v>0</v>
      </c>
      <c r="AN22">
        <f t="shared" si="145"/>
        <v>0</v>
      </c>
      <c r="AO22">
        <f t="shared" si="146"/>
        <v>0</v>
      </c>
      <c r="AP22">
        <f t="shared" si="147"/>
        <v>0</v>
      </c>
      <c r="AQ22">
        <f t="shared" si="148"/>
        <v>0</v>
      </c>
      <c r="AR22">
        <f t="shared" si="149"/>
        <v>0</v>
      </c>
      <c r="AS22">
        <f t="shared" si="150"/>
        <v>0</v>
      </c>
      <c r="AT22">
        <f t="shared" si="36"/>
        <v>0</v>
      </c>
      <c r="AU22">
        <f t="shared" si="151"/>
        <v>0</v>
      </c>
      <c r="AV22">
        <f t="shared" si="152"/>
        <v>0</v>
      </c>
      <c r="AW22">
        <f t="shared" si="38"/>
        <v>0</v>
      </c>
      <c r="AX22">
        <f t="shared" si="153"/>
        <v>0</v>
      </c>
      <c r="AY22">
        <f t="shared" si="154"/>
        <v>0</v>
      </c>
      <c r="AZ22">
        <f t="shared" si="155"/>
        <v>0</v>
      </c>
      <c r="BA22">
        <f t="shared" si="156"/>
        <v>0</v>
      </c>
      <c r="BB22">
        <f t="shared" si="157"/>
        <v>0</v>
      </c>
      <c r="BC22">
        <f t="shared" si="158"/>
        <v>0</v>
      </c>
      <c r="BD22">
        <f t="shared" si="159"/>
        <v>0</v>
      </c>
      <c r="BE22">
        <f t="shared" si="160"/>
        <v>0</v>
      </c>
      <c r="BF22">
        <f t="shared" si="161"/>
        <v>0</v>
      </c>
      <c r="BG22">
        <f t="shared" si="162"/>
        <v>0</v>
      </c>
      <c r="BH22">
        <f t="shared" si="163"/>
        <v>0</v>
      </c>
      <c r="BI22">
        <f t="shared" si="164"/>
        <v>0</v>
      </c>
      <c r="BJ22">
        <f t="shared" si="165"/>
        <v>0</v>
      </c>
      <c r="BK22">
        <f t="shared" si="166"/>
        <v>0</v>
      </c>
      <c r="BL22">
        <f t="shared" si="167"/>
        <v>0</v>
      </c>
      <c r="BM22">
        <f t="shared" si="168"/>
        <v>0</v>
      </c>
      <c r="BN22">
        <f t="shared" si="169"/>
        <v>0</v>
      </c>
      <c r="BO22">
        <f t="shared" si="170"/>
        <v>0</v>
      </c>
      <c r="BP22">
        <f t="shared" si="171"/>
        <v>0</v>
      </c>
      <c r="BQ22">
        <f t="shared" si="172"/>
        <v>0</v>
      </c>
      <c r="BR22">
        <f t="shared" si="173"/>
        <v>0</v>
      </c>
      <c r="BS22">
        <f t="shared" si="174"/>
        <v>0</v>
      </c>
      <c r="BT22">
        <f t="shared" si="175"/>
        <v>0</v>
      </c>
      <c r="BU22">
        <f t="shared" si="176"/>
        <v>0</v>
      </c>
      <c r="BV22">
        <f t="shared" si="177"/>
        <v>0</v>
      </c>
      <c r="BW22">
        <f t="shared" si="178"/>
        <v>0</v>
      </c>
      <c r="BX22">
        <f t="shared" si="179"/>
        <v>0</v>
      </c>
      <c r="BY22">
        <f t="shared" si="180"/>
        <v>0</v>
      </c>
      <c r="BZ22">
        <f t="shared" si="181"/>
        <v>0</v>
      </c>
      <c r="CA22">
        <f t="shared" si="182"/>
        <v>0</v>
      </c>
      <c r="CB22">
        <f t="shared" si="183"/>
        <v>0</v>
      </c>
      <c r="CC22">
        <f t="shared" si="184"/>
        <v>0</v>
      </c>
      <c r="CD22">
        <f t="shared" si="185"/>
        <v>0</v>
      </c>
      <c r="CE22">
        <f t="shared" si="186"/>
        <v>0</v>
      </c>
      <c r="CF22">
        <f t="shared" si="187"/>
        <v>0</v>
      </c>
      <c r="CG22">
        <f t="shared" si="188"/>
        <v>0</v>
      </c>
      <c r="CH22">
        <f t="shared" si="189"/>
        <v>0</v>
      </c>
      <c r="CI22">
        <f t="shared" si="190"/>
        <v>0</v>
      </c>
      <c r="CJ22">
        <f t="shared" si="191"/>
        <v>0</v>
      </c>
      <c r="CK22">
        <f t="shared" si="192"/>
        <v>0</v>
      </c>
      <c r="CL22" t="str">
        <f t="shared" si="193"/>
        <v/>
      </c>
      <c r="CM22" t="str">
        <f t="shared" si="194"/>
        <v/>
      </c>
      <c r="CN22" t="str">
        <f t="shared" si="195"/>
        <v/>
      </c>
      <c r="CO22" t="str">
        <f t="shared" si="196"/>
        <v/>
      </c>
      <c r="CP22" t="str">
        <f t="shared" si="197"/>
        <v/>
      </c>
      <c r="CQ22" t="str">
        <f t="shared" si="198"/>
        <v/>
      </c>
      <c r="CR22" t="str">
        <f t="shared" si="199"/>
        <v/>
      </c>
      <c r="CS22" t="str">
        <f t="shared" si="200"/>
        <v/>
      </c>
      <c r="CT22" t="str">
        <f t="shared" si="201"/>
        <v/>
      </c>
      <c r="CU22" t="str">
        <f t="shared" si="202"/>
        <v/>
      </c>
      <c r="CV22" t="str">
        <f t="shared" si="203"/>
        <v/>
      </c>
      <c r="CW22" t="str">
        <f t="shared" si="204"/>
        <v/>
      </c>
      <c r="CX22" t="str">
        <f t="shared" si="205"/>
        <v/>
      </c>
      <c r="CY22" t="str">
        <f t="shared" si="206"/>
        <v/>
      </c>
      <c r="CZ22" t="str">
        <f t="shared" si="207"/>
        <v/>
      </c>
      <c r="DA22" t="str">
        <f t="shared" si="208"/>
        <v/>
      </c>
      <c r="DB22" t="str">
        <f t="shared" si="209"/>
        <v/>
      </c>
      <c r="DC22" t="str">
        <f t="shared" si="210"/>
        <v/>
      </c>
      <c r="DD22" t="str">
        <f t="shared" si="211"/>
        <v/>
      </c>
      <c r="DE22" t="str">
        <f t="shared" si="212"/>
        <v/>
      </c>
      <c r="DF22" t="str">
        <f t="shared" si="213"/>
        <v/>
      </c>
      <c r="DG22" t="str">
        <f t="shared" si="214"/>
        <v/>
      </c>
      <c r="DH22" t="str">
        <f t="shared" si="215"/>
        <v/>
      </c>
      <c r="DI22" t="str">
        <f t="shared" si="216"/>
        <v/>
      </c>
      <c r="DJ22" t="str">
        <f t="shared" si="217"/>
        <v/>
      </c>
      <c r="DK22" t="str">
        <f t="shared" si="218"/>
        <v/>
      </c>
      <c r="DL22" t="str">
        <f t="shared" si="219"/>
        <v/>
      </c>
      <c r="DM22" t="str">
        <f t="shared" si="220"/>
        <v/>
      </c>
      <c r="DN22" t="str">
        <f t="shared" si="221"/>
        <v/>
      </c>
      <c r="DO22" t="str">
        <f t="shared" si="222"/>
        <v/>
      </c>
      <c r="DP22" t="str">
        <f t="shared" si="223"/>
        <v/>
      </c>
      <c r="DQ22" t="str">
        <f t="shared" si="224"/>
        <v/>
      </c>
      <c r="DR22" t="str">
        <f t="shared" si="225"/>
        <v/>
      </c>
      <c r="DS22" t="str">
        <f t="shared" si="226"/>
        <v/>
      </c>
      <c r="DT22" t="str">
        <f t="shared" si="227"/>
        <v/>
      </c>
      <c r="DU22">
        <f t="shared" si="228"/>
        <v>0</v>
      </c>
      <c r="DV22">
        <f t="shared" si="229"/>
        <v>0</v>
      </c>
      <c r="DW22">
        <f t="shared" si="230"/>
        <v>0</v>
      </c>
      <c r="DX22" t="str">
        <f t="shared" si="231"/>
        <v/>
      </c>
      <c r="DY22" t="str">
        <f t="shared" si="232"/>
        <v/>
      </c>
      <c r="DZ22" t="str">
        <f t="shared" si="233"/>
        <v/>
      </c>
      <c r="EA22" s="5">
        <f t="shared" si="234"/>
        <v>0</v>
      </c>
      <c r="EB22" s="3">
        <f t="shared" si="235"/>
        <v>0</v>
      </c>
    </row>
    <row r="23" spans="2:132" x14ac:dyDescent="0.2">
      <c r="B23" s="25">
        <v>18</v>
      </c>
      <c r="C23" s="26">
        <f>Zisk!D37</f>
        <v>0</v>
      </c>
      <c r="D23">
        <f>Zisk!E37</f>
        <v>0</v>
      </c>
      <c r="E23" s="66" t="str">
        <f t="shared" si="122"/>
        <v/>
      </c>
      <c r="F23" t="str">
        <f t="shared" si="123"/>
        <v/>
      </c>
      <c r="G23" s="66" t="str">
        <f t="shared" si="124"/>
        <v/>
      </c>
      <c r="H23" s="25"/>
      <c r="I23" s="25"/>
      <c r="J23">
        <f>VstupniParametry_SKRYT!$D$5</f>
        <v>0.02</v>
      </c>
      <c r="K23">
        <f>VstupniParametry_SKRYT!$D$6</f>
        <v>0.06</v>
      </c>
      <c r="L23">
        <f>VstupniParametry_SKRYT!$D$7</f>
        <v>0.06</v>
      </c>
      <c r="M23">
        <f>VstupniParametry_SKRYT!$D$8</f>
        <v>0.06</v>
      </c>
      <c r="N23">
        <f>VstupniParametry_SKRYT!$D$9</f>
        <v>1.7999999999999999E-2</v>
      </c>
      <c r="O23" s="27">
        <f>VstupniParametry_SKRYT!$D$10</f>
        <v>0.01</v>
      </c>
      <c r="P23" s="27">
        <f>VstupniParametry_SKRYT!$D$11</f>
        <v>0.01</v>
      </c>
      <c r="Q23" s="27">
        <f>VstupniParametry_SKRYT!$D$12</f>
        <v>0.01</v>
      </c>
      <c r="R23" s="27">
        <f>VstupniParametry_SKRYT!$D$13</f>
        <v>0.01</v>
      </c>
      <c r="S23" s="27">
        <f>VstupniParametry_SKRYT!$D$14</f>
        <v>0.01</v>
      </c>
      <c r="T23">
        <f t="shared" si="125"/>
        <v>0</v>
      </c>
      <c r="U23">
        <f t="shared" si="126"/>
        <v>0</v>
      </c>
      <c r="V23">
        <f t="shared" si="127"/>
        <v>0</v>
      </c>
      <c r="W23">
        <f t="shared" si="128"/>
        <v>0</v>
      </c>
      <c r="X23">
        <f t="shared" si="129"/>
        <v>0</v>
      </c>
      <c r="Y23">
        <f t="shared" si="130"/>
        <v>0</v>
      </c>
      <c r="Z23">
        <f t="shared" si="131"/>
        <v>0</v>
      </c>
      <c r="AA23">
        <f t="shared" si="132"/>
        <v>0</v>
      </c>
      <c r="AB23">
        <f t="shared" si="133"/>
        <v>0</v>
      </c>
      <c r="AC23">
        <f t="shared" si="134"/>
        <v>0</v>
      </c>
      <c r="AD23">
        <f t="shared" si="135"/>
        <v>0</v>
      </c>
      <c r="AE23">
        <f t="shared" si="136"/>
        <v>0</v>
      </c>
      <c r="AF23">
        <f t="shared" si="137"/>
        <v>0</v>
      </c>
      <c r="AG23">
        <f t="shared" si="138"/>
        <v>0</v>
      </c>
      <c r="AH23">
        <f t="shared" si="139"/>
        <v>0</v>
      </c>
      <c r="AI23">
        <f t="shared" si="140"/>
        <v>0</v>
      </c>
      <c r="AJ23">
        <f t="shared" si="141"/>
        <v>0</v>
      </c>
      <c r="AK23">
        <f t="shared" si="142"/>
        <v>0</v>
      </c>
      <c r="AL23">
        <f t="shared" si="143"/>
        <v>0</v>
      </c>
      <c r="AM23">
        <f t="shared" si="144"/>
        <v>0</v>
      </c>
      <c r="AN23">
        <f t="shared" si="145"/>
        <v>0</v>
      </c>
      <c r="AO23">
        <f t="shared" si="146"/>
        <v>0</v>
      </c>
      <c r="AP23">
        <f t="shared" si="147"/>
        <v>0</v>
      </c>
      <c r="AQ23">
        <f t="shared" si="148"/>
        <v>0</v>
      </c>
      <c r="AR23">
        <f t="shared" si="149"/>
        <v>0</v>
      </c>
      <c r="AS23">
        <f t="shared" si="150"/>
        <v>0</v>
      </c>
      <c r="AT23">
        <f t="shared" si="36"/>
        <v>0</v>
      </c>
      <c r="AU23">
        <f t="shared" si="151"/>
        <v>0</v>
      </c>
      <c r="AV23">
        <f t="shared" si="152"/>
        <v>0</v>
      </c>
      <c r="AW23">
        <f t="shared" si="38"/>
        <v>0</v>
      </c>
      <c r="AX23">
        <f t="shared" si="153"/>
        <v>0</v>
      </c>
      <c r="AY23">
        <f t="shared" si="154"/>
        <v>0</v>
      </c>
      <c r="AZ23">
        <f t="shared" si="155"/>
        <v>0</v>
      </c>
      <c r="BA23">
        <f t="shared" si="156"/>
        <v>0</v>
      </c>
      <c r="BB23">
        <f t="shared" si="157"/>
        <v>0</v>
      </c>
      <c r="BC23">
        <f t="shared" si="158"/>
        <v>0</v>
      </c>
      <c r="BD23">
        <f t="shared" si="159"/>
        <v>0</v>
      </c>
      <c r="BE23">
        <f t="shared" si="160"/>
        <v>0</v>
      </c>
      <c r="BF23">
        <f t="shared" si="161"/>
        <v>0</v>
      </c>
      <c r="BG23">
        <f t="shared" si="162"/>
        <v>0</v>
      </c>
      <c r="BH23">
        <f t="shared" si="163"/>
        <v>0</v>
      </c>
      <c r="BI23">
        <f t="shared" si="164"/>
        <v>0</v>
      </c>
      <c r="BJ23">
        <f t="shared" si="165"/>
        <v>0</v>
      </c>
      <c r="BK23">
        <f t="shared" si="166"/>
        <v>0</v>
      </c>
      <c r="BL23">
        <f t="shared" si="167"/>
        <v>0</v>
      </c>
      <c r="BM23">
        <f t="shared" si="168"/>
        <v>0</v>
      </c>
      <c r="BN23">
        <f t="shared" si="169"/>
        <v>0</v>
      </c>
      <c r="BO23">
        <f t="shared" si="170"/>
        <v>0</v>
      </c>
      <c r="BP23">
        <f t="shared" si="171"/>
        <v>0</v>
      </c>
      <c r="BQ23">
        <f t="shared" si="172"/>
        <v>0</v>
      </c>
      <c r="BR23">
        <f t="shared" si="173"/>
        <v>0</v>
      </c>
      <c r="BS23">
        <f t="shared" si="174"/>
        <v>0</v>
      </c>
      <c r="BT23">
        <f t="shared" si="175"/>
        <v>0</v>
      </c>
      <c r="BU23">
        <f t="shared" si="176"/>
        <v>0</v>
      </c>
      <c r="BV23">
        <f t="shared" si="177"/>
        <v>0</v>
      </c>
      <c r="BW23">
        <f t="shared" si="178"/>
        <v>0</v>
      </c>
      <c r="BX23">
        <f t="shared" si="179"/>
        <v>0</v>
      </c>
      <c r="BY23">
        <f t="shared" si="180"/>
        <v>0</v>
      </c>
      <c r="BZ23">
        <f t="shared" si="181"/>
        <v>0</v>
      </c>
      <c r="CA23">
        <f t="shared" si="182"/>
        <v>0</v>
      </c>
      <c r="CB23">
        <f t="shared" si="183"/>
        <v>0</v>
      </c>
      <c r="CC23">
        <f t="shared" si="184"/>
        <v>0</v>
      </c>
      <c r="CD23">
        <f t="shared" si="185"/>
        <v>0</v>
      </c>
      <c r="CE23">
        <f t="shared" si="186"/>
        <v>0</v>
      </c>
      <c r="CF23">
        <f t="shared" si="187"/>
        <v>0</v>
      </c>
      <c r="CG23">
        <f t="shared" si="188"/>
        <v>0</v>
      </c>
      <c r="CH23">
        <f t="shared" si="189"/>
        <v>0</v>
      </c>
      <c r="CI23">
        <f t="shared" si="190"/>
        <v>0</v>
      </c>
      <c r="CJ23">
        <f t="shared" si="191"/>
        <v>0</v>
      </c>
      <c r="CK23">
        <f t="shared" si="192"/>
        <v>0</v>
      </c>
      <c r="CL23" t="str">
        <f t="shared" si="193"/>
        <v/>
      </c>
      <c r="CM23" t="str">
        <f t="shared" si="194"/>
        <v/>
      </c>
      <c r="CN23" t="str">
        <f t="shared" si="195"/>
        <v/>
      </c>
      <c r="CO23" t="str">
        <f t="shared" si="196"/>
        <v/>
      </c>
      <c r="CP23" t="str">
        <f t="shared" si="197"/>
        <v/>
      </c>
      <c r="CQ23" t="str">
        <f t="shared" si="198"/>
        <v/>
      </c>
      <c r="CR23" t="str">
        <f t="shared" si="199"/>
        <v/>
      </c>
      <c r="CS23" t="str">
        <f t="shared" si="200"/>
        <v/>
      </c>
      <c r="CT23" t="str">
        <f t="shared" si="201"/>
        <v/>
      </c>
      <c r="CU23" t="str">
        <f t="shared" si="202"/>
        <v/>
      </c>
      <c r="CV23" t="str">
        <f t="shared" si="203"/>
        <v/>
      </c>
      <c r="CW23" t="str">
        <f t="shared" si="204"/>
        <v/>
      </c>
      <c r="CX23" t="str">
        <f t="shared" si="205"/>
        <v/>
      </c>
      <c r="CY23" t="str">
        <f t="shared" si="206"/>
        <v/>
      </c>
      <c r="CZ23" t="str">
        <f t="shared" si="207"/>
        <v/>
      </c>
      <c r="DA23" t="str">
        <f t="shared" si="208"/>
        <v/>
      </c>
      <c r="DB23" t="str">
        <f t="shared" si="209"/>
        <v/>
      </c>
      <c r="DC23" t="str">
        <f t="shared" si="210"/>
        <v/>
      </c>
      <c r="DD23" t="str">
        <f t="shared" si="211"/>
        <v/>
      </c>
      <c r="DE23" t="str">
        <f t="shared" si="212"/>
        <v/>
      </c>
      <c r="DF23" t="str">
        <f t="shared" si="213"/>
        <v/>
      </c>
      <c r="DG23" t="str">
        <f t="shared" si="214"/>
        <v/>
      </c>
      <c r="DH23" t="str">
        <f t="shared" si="215"/>
        <v/>
      </c>
      <c r="DI23" t="str">
        <f t="shared" si="216"/>
        <v/>
      </c>
      <c r="DJ23" t="str">
        <f t="shared" si="217"/>
        <v/>
      </c>
      <c r="DK23" t="str">
        <f t="shared" si="218"/>
        <v/>
      </c>
      <c r="DL23" t="str">
        <f t="shared" si="219"/>
        <v/>
      </c>
      <c r="DM23" t="str">
        <f t="shared" si="220"/>
        <v/>
      </c>
      <c r="DN23" t="str">
        <f t="shared" si="221"/>
        <v/>
      </c>
      <c r="DO23" t="str">
        <f t="shared" si="222"/>
        <v/>
      </c>
      <c r="DP23" t="str">
        <f t="shared" si="223"/>
        <v/>
      </c>
      <c r="DQ23" t="str">
        <f t="shared" si="224"/>
        <v/>
      </c>
      <c r="DR23" t="str">
        <f t="shared" si="225"/>
        <v/>
      </c>
      <c r="DS23" t="str">
        <f t="shared" si="226"/>
        <v/>
      </c>
      <c r="DT23" t="str">
        <f t="shared" si="227"/>
        <v/>
      </c>
      <c r="DU23">
        <f t="shared" si="228"/>
        <v>0</v>
      </c>
      <c r="DV23">
        <f t="shared" si="229"/>
        <v>0</v>
      </c>
      <c r="DW23">
        <f t="shared" si="230"/>
        <v>0</v>
      </c>
      <c r="DX23" t="str">
        <f t="shared" si="231"/>
        <v/>
      </c>
      <c r="DY23" t="str">
        <f t="shared" si="232"/>
        <v/>
      </c>
      <c r="DZ23" t="str">
        <f t="shared" si="233"/>
        <v/>
      </c>
      <c r="EA23" s="5">
        <f t="shared" si="234"/>
        <v>0</v>
      </c>
      <c r="EB23" s="3">
        <f t="shared" si="235"/>
        <v>0</v>
      </c>
    </row>
    <row r="24" spans="2:132" x14ac:dyDescent="0.2">
      <c r="B24">
        <v>19</v>
      </c>
      <c r="C24" s="3">
        <f>Zisk!D38</f>
        <v>0</v>
      </c>
      <c r="D24">
        <f>Zisk!E38</f>
        <v>0</v>
      </c>
      <c r="E24" s="66" t="str">
        <f t="shared" si="122"/>
        <v/>
      </c>
      <c r="F24" t="str">
        <f t="shared" si="123"/>
        <v/>
      </c>
      <c r="G24" s="66" t="str">
        <f t="shared" si="124"/>
        <v/>
      </c>
      <c r="J24">
        <f>VstupniParametry_SKRYT!$D$5</f>
        <v>0.02</v>
      </c>
      <c r="K24">
        <f>VstupniParametry_SKRYT!$D$6</f>
        <v>0.06</v>
      </c>
      <c r="L24">
        <f>VstupniParametry_SKRYT!$D$7</f>
        <v>0.06</v>
      </c>
      <c r="M24">
        <f>VstupniParametry_SKRYT!$D$8</f>
        <v>0.06</v>
      </c>
      <c r="N24">
        <f>VstupniParametry_SKRYT!$D$9</f>
        <v>1.7999999999999999E-2</v>
      </c>
      <c r="O24" s="27">
        <f>VstupniParametry_SKRYT!$D$10</f>
        <v>0.01</v>
      </c>
      <c r="P24" s="27">
        <f>VstupniParametry_SKRYT!$D$11</f>
        <v>0.01</v>
      </c>
      <c r="Q24" s="27">
        <f>VstupniParametry_SKRYT!$D$12</f>
        <v>0.01</v>
      </c>
      <c r="R24" s="27">
        <f>VstupniParametry_SKRYT!$D$13</f>
        <v>0.01</v>
      </c>
      <c r="S24" s="27">
        <f>VstupniParametry_SKRYT!$D$14</f>
        <v>0.01</v>
      </c>
      <c r="T24">
        <f t="shared" si="125"/>
        <v>0</v>
      </c>
      <c r="U24">
        <f t="shared" si="126"/>
        <v>0</v>
      </c>
      <c r="V24">
        <f t="shared" si="127"/>
        <v>0</v>
      </c>
      <c r="W24">
        <f t="shared" si="128"/>
        <v>0</v>
      </c>
      <c r="X24">
        <f t="shared" si="129"/>
        <v>0</v>
      </c>
      <c r="Y24">
        <f t="shared" si="130"/>
        <v>0</v>
      </c>
      <c r="Z24">
        <f t="shared" si="131"/>
        <v>0</v>
      </c>
      <c r="AA24">
        <f t="shared" si="132"/>
        <v>0</v>
      </c>
      <c r="AB24">
        <f t="shared" si="133"/>
        <v>0</v>
      </c>
      <c r="AC24">
        <f t="shared" si="134"/>
        <v>0</v>
      </c>
      <c r="AD24">
        <f t="shared" si="135"/>
        <v>0</v>
      </c>
      <c r="AE24">
        <f t="shared" si="136"/>
        <v>0</v>
      </c>
      <c r="AF24">
        <f t="shared" si="137"/>
        <v>0</v>
      </c>
      <c r="AG24">
        <f t="shared" si="138"/>
        <v>0</v>
      </c>
      <c r="AH24">
        <f t="shared" si="139"/>
        <v>0</v>
      </c>
      <c r="AI24">
        <f t="shared" si="140"/>
        <v>0</v>
      </c>
      <c r="AJ24">
        <f t="shared" si="141"/>
        <v>0</v>
      </c>
      <c r="AK24">
        <f t="shared" si="142"/>
        <v>0</v>
      </c>
      <c r="AL24">
        <f t="shared" si="143"/>
        <v>0</v>
      </c>
      <c r="AM24">
        <f t="shared" si="144"/>
        <v>0</v>
      </c>
      <c r="AN24">
        <f t="shared" si="145"/>
        <v>0</v>
      </c>
      <c r="AO24">
        <f t="shared" si="146"/>
        <v>0</v>
      </c>
      <c r="AP24">
        <f t="shared" si="147"/>
        <v>0</v>
      </c>
      <c r="AQ24">
        <f t="shared" si="148"/>
        <v>0</v>
      </c>
      <c r="AR24">
        <f t="shared" si="149"/>
        <v>0</v>
      </c>
      <c r="AS24">
        <f t="shared" si="150"/>
        <v>0</v>
      </c>
      <c r="AT24">
        <f t="shared" si="36"/>
        <v>0</v>
      </c>
      <c r="AU24">
        <f t="shared" si="151"/>
        <v>0</v>
      </c>
      <c r="AV24">
        <f t="shared" si="152"/>
        <v>0</v>
      </c>
      <c r="AW24">
        <f t="shared" si="38"/>
        <v>0</v>
      </c>
      <c r="AX24">
        <f t="shared" si="153"/>
        <v>0</v>
      </c>
      <c r="AY24">
        <f t="shared" si="154"/>
        <v>0</v>
      </c>
      <c r="AZ24">
        <f t="shared" si="155"/>
        <v>0</v>
      </c>
      <c r="BA24">
        <f t="shared" si="156"/>
        <v>0</v>
      </c>
      <c r="BB24">
        <f t="shared" si="157"/>
        <v>0</v>
      </c>
      <c r="BC24">
        <f t="shared" si="158"/>
        <v>0</v>
      </c>
      <c r="BD24">
        <f t="shared" si="159"/>
        <v>0</v>
      </c>
      <c r="BE24">
        <f t="shared" si="160"/>
        <v>0</v>
      </c>
      <c r="BF24">
        <f t="shared" si="161"/>
        <v>0</v>
      </c>
      <c r="BG24">
        <f t="shared" si="162"/>
        <v>0</v>
      </c>
      <c r="BH24">
        <f t="shared" si="163"/>
        <v>0</v>
      </c>
      <c r="BI24">
        <f t="shared" si="164"/>
        <v>0</v>
      </c>
      <c r="BJ24">
        <f t="shared" si="165"/>
        <v>0</v>
      </c>
      <c r="BK24">
        <f t="shared" si="166"/>
        <v>0</v>
      </c>
      <c r="BL24">
        <f t="shared" si="167"/>
        <v>0</v>
      </c>
      <c r="BM24">
        <f t="shared" si="168"/>
        <v>0</v>
      </c>
      <c r="BN24">
        <f t="shared" si="169"/>
        <v>0</v>
      </c>
      <c r="BO24">
        <f t="shared" si="170"/>
        <v>0</v>
      </c>
      <c r="BP24">
        <f t="shared" si="171"/>
        <v>0</v>
      </c>
      <c r="BQ24">
        <f t="shared" si="172"/>
        <v>0</v>
      </c>
      <c r="BR24">
        <f t="shared" si="173"/>
        <v>0</v>
      </c>
      <c r="BS24">
        <f t="shared" si="174"/>
        <v>0</v>
      </c>
      <c r="BT24">
        <f t="shared" si="175"/>
        <v>0</v>
      </c>
      <c r="BU24">
        <f t="shared" si="176"/>
        <v>0</v>
      </c>
      <c r="BV24">
        <f t="shared" si="177"/>
        <v>0</v>
      </c>
      <c r="BW24">
        <f t="shared" si="178"/>
        <v>0</v>
      </c>
      <c r="BX24">
        <f t="shared" si="179"/>
        <v>0</v>
      </c>
      <c r="BY24">
        <f t="shared" si="180"/>
        <v>0</v>
      </c>
      <c r="BZ24">
        <f t="shared" si="181"/>
        <v>0</v>
      </c>
      <c r="CA24">
        <f t="shared" si="182"/>
        <v>0</v>
      </c>
      <c r="CB24">
        <f t="shared" si="183"/>
        <v>0</v>
      </c>
      <c r="CC24">
        <f t="shared" si="184"/>
        <v>0</v>
      </c>
      <c r="CD24">
        <f t="shared" si="185"/>
        <v>0</v>
      </c>
      <c r="CE24">
        <f t="shared" si="186"/>
        <v>0</v>
      </c>
      <c r="CF24">
        <f t="shared" si="187"/>
        <v>0</v>
      </c>
      <c r="CG24">
        <f t="shared" si="188"/>
        <v>0</v>
      </c>
      <c r="CH24">
        <f t="shared" si="189"/>
        <v>0</v>
      </c>
      <c r="CI24">
        <f t="shared" si="190"/>
        <v>0</v>
      </c>
      <c r="CJ24">
        <f t="shared" si="191"/>
        <v>0</v>
      </c>
      <c r="CK24">
        <f t="shared" si="192"/>
        <v>0</v>
      </c>
      <c r="CL24" t="str">
        <f t="shared" si="193"/>
        <v/>
      </c>
      <c r="CM24" t="str">
        <f t="shared" si="194"/>
        <v/>
      </c>
      <c r="CN24" t="str">
        <f t="shared" si="195"/>
        <v/>
      </c>
      <c r="CO24" t="str">
        <f t="shared" si="196"/>
        <v/>
      </c>
      <c r="CP24" t="str">
        <f t="shared" si="197"/>
        <v/>
      </c>
      <c r="CQ24" t="str">
        <f t="shared" si="198"/>
        <v/>
      </c>
      <c r="CR24" t="str">
        <f t="shared" si="199"/>
        <v/>
      </c>
      <c r="CS24" t="str">
        <f t="shared" si="200"/>
        <v/>
      </c>
      <c r="CT24" t="str">
        <f t="shared" si="201"/>
        <v/>
      </c>
      <c r="CU24" t="str">
        <f t="shared" si="202"/>
        <v/>
      </c>
      <c r="CV24" t="str">
        <f t="shared" si="203"/>
        <v/>
      </c>
      <c r="CW24" t="str">
        <f t="shared" si="204"/>
        <v/>
      </c>
      <c r="CX24" t="str">
        <f t="shared" si="205"/>
        <v/>
      </c>
      <c r="CY24" t="str">
        <f t="shared" si="206"/>
        <v/>
      </c>
      <c r="CZ24" t="str">
        <f t="shared" si="207"/>
        <v/>
      </c>
      <c r="DA24" t="str">
        <f t="shared" si="208"/>
        <v/>
      </c>
      <c r="DB24" t="str">
        <f t="shared" si="209"/>
        <v/>
      </c>
      <c r="DC24" t="str">
        <f t="shared" si="210"/>
        <v/>
      </c>
      <c r="DD24" t="str">
        <f t="shared" si="211"/>
        <v/>
      </c>
      <c r="DE24" t="str">
        <f t="shared" si="212"/>
        <v/>
      </c>
      <c r="DF24" t="str">
        <f t="shared" si="213"/>
        <v/>
      </c>
      <c r="DG24" t="str">
        <f t="shared" si="214"/>
        <v/>
      </c>
      <c r="DH24" t="str">
        <f t="shared" si="215"/>
        <v/>
      </c>
      <c r="DI24" t="str">
        <f t="shared" si="216"/>
        <v/>
      </c>
      <c r="DJ24" t="str">
        <f t="shared" si="217"/>
        <v/>
      </c>
      <c r="DK24" t="str">
        <f t="shared" si="218"/>
        <v/>
      </c>
      <c r="DL24" t="str">
        <f t="shared" si="219"/>
        <v/>
      </c>
      <c r="DM24" t="str">
        <f t="shared" si="220"/>
        <v/>
      </c>
      <c r="DN24" t="str">
        <f t="shared" si="221"/>
        <v/>
      </c>
      <c r="DO24" t="str">
        <f t="shared" si="222"/>
        <v/>
      </c>
      <c r="DP24" t="str">
        <f t="shared" si="223"/>
        <v/>
      </c>
      <c r="DQ24" t="str">
        <f t="shared" si="224"/>
        <v/>
      </c>
      <c r="DR24" t="str">
        <f t="shared" si="225"/>
        <v/>
      </c>
      <c r="DS24" t="str">
        <f t="shared" si="226"/>
        <v/>
      </c>
      <c r="DT24" t="str">
        <f t="shared" si="227"/>
        <v/>
      </c>
      <c r="DU24">
        <f t="shared" si="228"/>
        <v>0</v>
      </c>
      <c r="DV24">
        <f t="shared" si="229"/>
        <v>0</v>
      </c>
      <c r="DW24">
        <f t="shared" si="230"/>
        <v>0</v>
      </c>
      <c r="DX24" t="str">
        <f t="shared" si="231"/>
        <v/>
      </c>
      <c r="DY24" t="str">
        <f t="shared" si="232"/>
        <v/>
      </c>
      <c r="DZ24" t="str">
        <f t="shared" si="233"/>
        <v/>
      </c>
      <c r="EA24" s="5">
        <f t="shared" si="234"/>
        <v>0</v>
      </c>
      <c r="EB24" s="3">
        <f t="shared" si="235"/>
        <v>0</v>
      </c>
    </row>
    <row r="25" spans="2:132" x14ac:dyDescent="0.2">
      <c r="B25" s="25">
        <v>20</v>
      </c>
      <c r="C25" s="26">
        <f>Zisk!D39</f>
        <v>0</v>
      </c>
      <c r="D25">
        <f>Zisk!E39</f>
        <v>0</v>
      </c>
      <c r="E25" s="66" t="str">
        <f t="shared" si="122"/>
        <v/>
      </c>
      <c r="F25" t="str">
        <f t="shared" si="123"/>
        <v/>
      </c>
      <c r="G25" s="66" t="str">
        <f t="shared" si="124"/>
        <v/>
      </c>
      <c r="H25" s="25"/>
      <c r="I25" s="25"/>
      <c r="J25">
        <f>VstupniParametry_SKRYT!$D$5</f>
        <v>0.02</v>
      </c>
      <c r="K25">
        <f>VstupniParametry_SKRYT!$D$6</f>
        <v>0.06</v>
      </c>
      <c r="L25">
        <f>VstupniParametry_SKRYT!$D$7</f>
        <v>0.06</v>
      </c>
      <c r="M25">
        <f>VstupniParametry_SKRYT!$D$8</f>
        <v>0.06</v>
      </c>
      <c r="N25">
        <f>VstupniParametry_SKRYT!$D$9</f>
        <v>1.7999999999999999E-2</v>
      </c>
      <c r="O25" s="27">
        <f>VstupniParametry_SKRYT!$D$10</f>
        <v>0.01</v>
      </c>
      <c r="P25" s="27">
        <f>VstupniParametry_SKRYT!$D$11</f>
        <v>0.01</v>
      </c>
      <c r="Q25" s="27">
        <f>VstupniParametry_SKRYT!$D$12</f>
        <v>0.01</v>
      </c>
      <c r="R25" s="27">
        <f>VstupniParametry_SKRYT!$D$13</f>
        <v>0.01</v>
      </c>
      <c r="S25" s="27">
        <f>VstupniParametry_SKRYT!$D$14</f>
        <v>0.01</v>
      </c>
      <c r="T25">
        <f t="shared" si="125"/>
        <v>0</v>
      </c>
      <c r="U25">
        <f t="shared" si="126"/>
        <v>0</v>
      </c>
      <c r="V25">
        <f t="shared" si="127"/>
        <v>0</v>
      </c>
      <c r="W25">
        <f t="shared" si="128"/>
        <v>0</v>
      </c>
      <c r="X25">
        <f t="shared" si="129"/>
        <v>0</v>
      </c>
      <c r="Y25">
        <f t="shared" si="130"/>
        <v>0</v>
      </c>
      <c r="Z25">
        <f t="shared" si="131"/>
        <v>0</v>
      </c>
      <c r="AA25">
        <f t="shared" si="132"/>
        <v>0</v>
      </c>
      <c r="AB25">
        <f t="shared" si="133"/>
        <v>0</v>
      </c>
      <c r="AC25">
        <f t="shared" si="134"/>
        <v>0</v>
      </c>
      <c r="AD25">
        <f t="shared" si="135"/>
        <v>0</v>
      </c>
      <c r="AE25">
        <f t="shared" si="136"/>
        <v>0</v>
      </c>
      <c r="AF25">
        <f t="shared" si="137"/>
        <v>0</v>
      </c>
      <c r="AG25">
        <f t="shared" si="138"/>
        <v>0</v>
      </c>
      <c r="AH25">
        <f t="shared" si="139"/>
        <v>0</v>
      </c>
      <c r="AI25">
        <f t="shared" si="140"/>
        <v>0</v>
      </c>
      <c r="AJ25">
        <f t="shared" si="141"/>
        <v>0</v>
      </c>
      <c r="AK25">
        <f t="shared" si="142"/>
        <v>0</v>
      </c>
      <c r="AL25">
        <f t="shared" si="143"/>
        <v>0</v>
      </c>
      <c r="AM25">
        <f t="shared" si="144"/>
        <v>0</v>
      </c>
      <c r="AN25">
        <f t="shared" si="145"/>
        <v>0</v>
      </c>
      <c r="AO25">
        <f t="shared" si="146"/>
        <v>0</v>
      </c>
      <c r="AP25">
        <f t="shared" si="147"/>
        <v>0</v>
      </c>
      <c r="AQ25">
        <f t="shared" si="148"/>
        <v>0</v>
      </c>
      <c r="AR25">
        <f t="shared" si="149"/>
        <v>0</v>
      </c>
      <c r="AS25">
        <f t="shared" si="150"/>
        <v>0</v>
      </c>
      <c r="AT25">
        <f t="shared" si="36"/>
        <v>0</v>
      </c>
      <c r="AU25">
        <f t="shared" si="151"/>
        <v>0</v>
      </c>
      <c r="AV25">
        <f t="shared" si="152"/>
        <v>0</v>
      </c>
      <c r="AW25">
        <f t="shared" si="38"/>
        <v>0</v>
      </c>
      <c r="AX25">
        <f t="shared" si="153"/>
        <v>0</v>
      </c>
      <c r="AY25">
        <f t="shared" si="154"/>
        <v>0</v>
      </c>
      <c r="AZ25">
        <f t="shared" si="155"/>
        <v>0</v>
      </c>
      <c r="BA25">
        <f t="shared" si="156"/>
        <v>0</v>
      </c>
      <c r="BB25">
        <f t="shared" si="157"/>
        <v>0</v>
      </c>
      <c r="BC25">
        <f t="shared" si="158"/>
        <v>0</v>
      </c>
      <c r="BD25">
        <f t="shared" si="159"/>
        <v>0</v>
      </c>
      <c r="BE25">
        <f t="shared" si="160"/>
        <v>0</v>
      </c>
      <c r="BF25">
        <f t="shared" si="161"/>
        <v>0</v>
      </c>
      <c r="BG25">
        <f t="shared" si="162"/>
        <v>0</v>
      </c>
      <c r="BH25">
        <f t="shared" si="163"/>
        <v>0</v>
      </c>
      <c r="BI25">
        <f t="shared" si="164"/>
        <v>0</v>
      </c>
      <c r="BJ25">
        <f t="shared" si="165"/>
        <v>0</v>
      </c>
      <c r="BK25">
        <f t="shared" si="166"/>
        <v>0</v>
      </c>
      <c r="BL25">
        <f t="shared" si="167"/>
        <v>0</v>
      </c>
      <c r="BM25">
        <f t="shared" si="168"/>
        <v>0</v>
      </c>
      <c r="BN25">
        <f t="shared" si="169"/>
        <v>0</v>
      </c>
      <c r="BO25">
        <f t="shared" si="170"/>
        <v>0</v>
      </c>
      <c r="BP25">
        <f t="shared" si="171"/>
        <v>0</v>
      </c>
      <c r="BQ25">
        <f t="shared" si="172"/>
        <v>0</v>
      </c>
      <c r="BR25">
        <f t="shared" si="173"/>
        <v>0</v>
      </c>
      <c r="BS25">
        <f t="shared" si="174"/>
        <v>0</v>
      </c>
      <c r="BT25">
        <f t="shared" si="175"/>
        <v>0</v>
      </c>
      <c r="BU25">
        <f t="shared" si="176"/>
        <v>0</v>
      </c>
      <c r="BV25">
        <f t="shared" si="177"/>
        <v>0</v>
      </c>
      <c r="BW25">
        <f t="shared" si="178"/>
        <v>0</v>
      </c>
      <c r="BX25">
        <f t="shared" si="179"/>
        <v>0</v>
      </c>
      <c r="BY25">
        <f t="shared" si="180"/>
        <v>0</v>
      </c>
      <c r="BZ25">
        <f t="shared" si="181"/>
        <v>0</v>
      </c>
      <c r="CA25">
        <f t="shared" si="182"/>
        <v>0</v>
      </c>
      <c r="CB25">
        <f t="shared" si="183"/>
        <v>0</v>
      </c>
      <c r="CC25">
        <f t="shared" si="184"/>
        <v>0</v>
      </c>
      <c r="CD25">
        <f t="shared" si="185"/>
        <v>0</v>
      </c>
      <c r="CE25">
        <f t="shared" si="186"/>
        <v>0</v>
      </c>
      <c r="CF25">
        <f t="shared" si="187"/>
        <v>0</v>
      </c>
      <c r="CG25">
        <f t="shared" si="188"/>
        <v>0</v>
      </c>
      <c r="CH25">
        <f t="shared" si="189"/>
        <v>0</v>
      </c>
      <c r="CI25">
        <f t="shared" si="190"/>
        <v>0</v>
      </c>
      <c r="CJ25">
        <f t="shared" si="191"/>
        <v>0</v>
      </c>
      <c r="CK25">
        <f t="shared" si="192"/>
        <v>0</v>
      </c>
      <c r="CL25" t="str">
        <f t="shared" si="193"/>
        <v/>
      </c>
      <c r="CM25" t="str">
        <f t="shared" si="194"/>
        <v/>
      </c>
      <c r="CN25" t="str">
        <f t="shared" si="195"/>
        <v/>
      </c>
      <c r="CO25" t="str">
        <f t="shared" si="196"/>
        <v/>
      </c>
      <c r="CP25" t="str">
        <f t="shared" si="197"/>
        <v/>
      </c>
      <c r="CQ25" t="str">
        <f t="shared" si="198"/>
        <v/>
      </c>
      <c r="CR25" t="str">
        <f t="shared" si="199"/>
        <v/>
      </c>
      <c r="CS25" t="str">
        <f t="shared" si="200"/>
        <v/>
      </c>
      <c r="CT25" t="str">
        <f t="shared" si="201"/>
        <v/>
      </c>
      <c r="CU25" t="str">
        <f t="shared" si="202"/>
        <v/>
      </c>
      <c r="CV25" t="str">
        <f t="shared" si="203"/>
        <v/>
      </c>
      <c r="CW25" t="str">
        <f t="shared" si="204"/>
        <v/>
      </c>
      <c r="CX25" t="str">
        <f t="shared" si="205"/>
        <v/>
      </c>
      <c r="CY25" t="str">
        <f t="shared" si="206"/>
        <v/>
      </c>
      <c r="CZ25" t="str">
        <f t="shared" si="207"/>
        <v/>
      </c>
      <c r="DA25" t="str">
        <f t="shared" si="208"/>
        <v/>
      </c>
      <c r="DB25" t="str">
        <f t="shared" si="209"/>
        <v/>
      </c>
      <c r="DC25" t="str">
        <f t="shared" si="210"/>
        <v/>
      </c>
      <c r="DD25" t="str">
        <f t="shared" si="211"/>
        <v/>
      </c>
      <c r="DE25" t="str">
        <f t="shared" si="212"/>
        <v/>
      </c>
      <c r="DF25" t="str">
        <f t="shared" si="213"/>
        <v/>
      </c>
      <c r="DG25" t="str">
        <f t="shared" si="214"/>
        <v/>
      </c>
      <c r="DH25" t="str">
        <f t="shared" si="215"/>
        <v/>
      </c>
      <c r="DI25" t="str">
        <f t="shared" si="216"/>
        <v/>
      </c>
      <c r="DJ25" t="str">
        <f t="shared" si="217"/>
        <v/>
      </c>
      <c r="DK25" t="str">
        <f t="shared" si="218"/>
        <v/>
      </c>
      <c r="DL25" t="str">
        <f t="shared" si="219"/>
        <v/>
      </c>
      <c r="DM25" t="str">
        <f t="shared" si="220"/>
        <v/>
      </c>
      <c r="DN25" t="str">
        <f t="shared" si="221"/>
        <v/>
      </c>
      <c r="DO25" t="str">
        <f t="shared" si="222"/>
        <v/>
      </c>
      <c r="DP25" t="str">
        <f t="shared" si="223"/>
        <v/>
      </c>
      <c r="DQ25" t="str">
        <f t="shared" si="224"/>
        <v/>
      </c>
      <c r="DR25" t="str">
        <f t="shared" si="225"/>
        <v/>
      </c>
      <c r="DS25" t="str">
        <f t="shared" si="226"/>
        <v/>
      </c>
      <c r="DT25" t="str">
        <f t="shared" si="227"/>
        <v/>
      </c>
      <c r="DU25">
        <f t="shared" si="228"/>
        <v>0</v>
      </c>
      <c r="DV25">
        <f t="shared" si="229"/>
        <v>0</v>
      </c>
      <c r="DW25">
        <f t="shared" si="230"/>
        <v>0</v>
      </c>
      <c r="DX25" t="str">
        <f t="shared" si="231"/>
        <v/>
      </c>
      <c r="DY25" t="str">
        <f t="shared" si="232"/>
        <v/>
      </c>
      <c r="DZ25" t="str">
        <f t="shared" si="233"/>
        <v/>
      </c>
      <c r="EA25" s="5">
        <f t="shared" si="234"/>
        <v>0</v>
      </c>
      <c r="EB25" s="3">
        <f t="shared" si="235"/>
        <v>0</v>
      </c>
    </row>
    <row r="26" spans="2:132" x14ac:dyDescent="0.2">
      <c r="B26">
        <v>21</v>
      </c>
      <c r="C26" s="3">
        <f>Zisk!D40</f>
        <v>0</v>
      </c>
      <c r="D26">
        <f>Zisk!E40</f>
        <v>0</v>
      </c>
      <c r="E26" s="66" t="str">
        <f t="shared" si="122"/>
        <v/>
      </c>
      <c r="F26" t="str">
        <f t="shared" si="123"/>
        <v/>
      </c>
      <c r="G26" s="66" t="str">
        <f t="shared" si="124"/>
        <v/>
      </c>
      <c r="J26">
        <f>VstupniParametry_SKRYT!$D$5</f>
        <v>0.02</v>
      </c>
      <c r="K26">
        <f>VstupniParametry_SKRYT!$D$6</f>
        <v>0.06</v>
      </c>
      <c r="L26">
        <f>VstupniParametry_SKRYT!$D$7</f>
        <v>0.06</v>
      </c>
      <c r="M26">
        <f>VstupniParametry_SKRYT!$D$8</f>
        <v>0.06</v>
      </c>
      <c r="N26">
        <f>VstupniParametry_SKRYT!$D$9</f>
        <v>1.7999999999999999E-2</v>
      </c>
      <c r="O26" s="27">
        <f>VstupniParametry_SKRYT!$D$10</f>
        <v>0.01</v>
      </c>
      <c r="P26" s="27">
        <f>VstupniParametry_SKRYT!$D$11</f>
        <v>0.01</v>
      </c>
      <c r="Q26" s="27">
        <f>VstupniParametry_SKRYT!$D$12</f>
        <v>0.01</v>
      </c>
      <c r="R26" s="27">
        <f>VstupniParametry_SKRYT!$D$13</f>
        <v>0.01</v>
      </c>
      <c r="S26" s="27">
        <f>VstupniParametry_SKRYT!$D$14</f>
        <v>0.01</v>
      </c>
      <c r="T26">
        <f t="shared" si="125"/>
        <v>0</v>
      </c>
      <c r="U26">
        <f t="shared" si="126"/>
        <v>0</v>
      </c>
      <c r="V26">
        <f t="shared" si="127"/>
        <v>0</v>
      </c>
      <c r="W26">
        <f t="shared" si="128"/>
        <v>0</v>
      </c>
      <c r="X26">
        <f t="shared" si="129"/>
        <v>0</v>
      </c>
      <c r="Y26">
        <f t="shared" si="130"/>
        <v>0</v>
      </c>
      <c r="Z26">
        <f t="shared" si="131"/>
        <v>0</v>
      </c>
      <c r="AA26">
        <f t="shared" si="132"/>
        <v>0</v>
      </c>
      <c r="AB26">
        <f t="shared" si="133"/>
        <v>0</v>
      </c>
      <c r="AC26">
        <f t="shared" si="134"/>
        <v>0</v>
      </c>
      <c r="AD26">
        <f t="shared" si="135"/>
        <v>0</v>
      </c>
      <c r="AE26">
        <f t="shared" si="136"/>
        <v>0</v>
      </c>
      <c r="AF26">
        <f t="shared" si="137"/>
        <v>0</v>
      </c>
      <c r="AG26">
        <f t="shared" si="138"/>
        <v>0</v>
      </c>
      <c r="AH26">
        <f t="shared" si="139"/>
        <v>0</v>
      </c>
      <c r="AI26">
        <f t="shared" si="140"/>
        <v>0</v>
      </c>
      <c r="AJ26">
        <f t="shared" si="141"/>
        <v>0</v>
      </c>
      <c r="AK26">
        <f t="shared" si="142"/>
        <v>0</v>
      </c>
      <c r="AL26">
        <f t="shared" si="143"/>
        <v>0</v>
      </c>
      <c r="AM26">
        <f t="shared" si="144"/>
        <v>0</v>
      </c>
      <c r="AN26">
        <f t="shared" si="145"/>
        <v>0</v>
      </c>
      <c r="AO26">
        <f t="shared" si="146"/>
        <v>0</v>
      </c>
      <c r="AP26">
        <f t="shared" si="147"/>
        <v>0</v>
      </c>
      <c r="AQ26">
        <f t="shared" si="148"/>
        <v>0</v>
      </c>
      <c r="AR26">
        <f t="shared" si="149"/>
        <v>0</v>
      </c>
      <c r="AS26">
        <f t="shared" si="150"/>
        <v>0</v>
      </c>
      <c r="AT26">
        <f t="shared" si="36"/>
        <v>0</v>
      </c>
      <c r="AU26">
        <f t="shared" si="151"/>
        <v>0</v>
      </c>
      <c r="AV26">
        <f t="shared" si="152"/>
        <v>0</v>
      </c>
      <c r="AW26">
        <f t="shared" si="38"/>
        <v>0</v>
      </c>
      <c r="AX26">
        <f t="shared" si="153"/>
        <v>0</v>
      </c>
      <c r="AY26">
        <f t="shared" si="154"/>
        <v>0</v>
      </c>
      <c r="AZ26">
        <f t="shared" si="155"/>
        <v>0</v>
      </c>
      <c r="BA26">
        <f t="shared" si="156"/>
        <v>0</v>
      </c>
      <c r="BB26">
        <f t="shared" si="157"/>
        <v>0</v>
      </c>
      <c r="BC26">
        <f t="shared" si="158"/>
        <v>0</v>
      </c>
      <c r="BD26">
        <f t="shared" si="159"/>
        <v>0</v>
      </c>
      <c r="BE26">
        <f t="shared" si="160"/>
        <v>0</v>
      </c>
      <c r="BF26">
        <f t="shared" si="161"/>
        <v>0</v>
      </c>
      <c r="BG26">
        <f t="shared" si="162"/>
        <v>0</v>
      </c>
      <c r="BH26">
        <f t="shared" si="163"/>
        <v>0</v>
      </c>
      <c r="BI26">
        <f t="shared" si="164"/>
        <v>0</v>
      </c>
      <c r="BJ26">
        <f t="shared" si="165"/>
        <v>0</v>
      </c>
      <c r="BK26">
        <f t="shared" si="166"/>
        <v>0</v>
      </c>
      <c r="BL26">
        <f t="shared" si="167"/>
        <v>0</v>
      </c>
      <c r="BM26">
        <f t="shared" si="168"/>
        <v>0</v>
      </c>
      <c r="BN26">
        <f t="shared" si="169"/>
        <v>0</v>
      </c>
      <c r="BO26">
        <f t="shared" si="170"/>
        <v>0</v>
      </c>
      <c r="BP26">
        <f t="shared" si="171"/>
        <v>0</v>
      </c>
      <c r="BQ26">
        <f t="shared" si="172"/>
        <v>0</v>
      </c>
      <c r="BR26">
        <f t="shared" si="173"/>
        <v>0</v>
      </c>
      <c r="BS26">
        <f t="shared" si="174"/>
        <v>0</v>
      </c>
      <c r="BT26">
        <f t="shared" si="175"/>
        <v>0</v>
      </c>
      <c r="BU26">
        <f t="shared" si="176"/>
        <v>0</v>
      </c>
      <c r="BV26">
        <f t="shared" si="177"/>
        <v>0</v>
      </c>
      <c r="BW26">
        <f t="shared" si="178"/>
        <v>0</v>
      </c>
      <c r="BX26">
        <f t="shared" si="179"/>
        <v>0</v>
      </c>
      <c r="BY26">
        <f t="shared" si="180"/>
        <v>0</v>
      </c>
      <c r="BZ26">
        <f t="shared" si="181"/>
        <v>0</v>
      </c>
      <c r="CA26">
        <f t="shared" si="182"/>
        <v>0</v>
      </c>
      <c r="CB26">
        <f t="shared" si="183"/>
        <v>0</v>
      </c>
      <c r="CC26">
        <f t="shared" si="184"/>
        <v>0</v>
      </c>
      <c r="CD26">
        <f t="shared" si="185"/>
        <v>0</v>
      </c>
      <c r="CE26">
        <f t="shared" si="186"/>
        <v>0</v>
      </c>
      <c r="CF26">
        <f t="shared" si="187"/>
        <v>0</v>
      </c>
      <c r="CG26">
        <f t="shared" si="188"/>
        <v>0</v>
      </c>
      <c r="CH26">
        <f t="shared" si="189"/>
        <v>0</v>
      </c>
      <c r="CI26">
        <f t="shared" si="190"/>
        <v>0</v>
      </c>
      <c r="CJ26">
        <f t="shared" si="191"/>
        <v>0</v>
      </c>
      <c r="CK26">
        <f t="shared" si="192"/>
        <v>0</v>
      </c>
      <c r="CL26" t="str">
        <f t="shared" si="193"/>
        <v/>
      </c>
      <c r="CM26" t="str">
        <f t="shared" si="194"/>
        <v/>
      </c>
      <c r="CN26" t="str">
        <f t="shared" si="195"/>
        <v/>
      </c>
      <c r="CO26" t="str">
        <f t="shared" si="196"/>
        <v/>
      </c>
      <c r="CP26" t="str">
        <f t="shared" si="197"/>
        <v/>
      </c>
      <c r="CQ26" t="str">
        <f t="shared" si="198"/>
        <v/>
      </c>
      <c r="CR26" t="str">
        <f t="shared" si="199"/>
        <v/>
      </c>
      <c r="CS26" t="str">
        <f t="shared" si="200"/>
        <v/>
      </c>
      <c r="CT26" t="str">
        <f t="shared" si="201"/>
        <v/>
      </c>
      <c r="CU26" t="str">
        <f t="shared" si="202"/>
        <v/>
      </c>
      <c r="CV26" t="str">
        <f t="shared" si="203"/>
        <v/>
      </c>
      <c r="CW26" t="str">
        <f t="shared" si="204"/>
        <v/>
      </c>
      <c r="CX26" t="str">
        <f t="shared" si="205"/>
        <v/>
      </c>
      <c r="CY26" t="str">
        <f t="shared" si="206"/>
        <v/>
      </c>
      <c r="CZ26" t="str">
        <f t="shared" si="207"/>
        <v/>
      </c>
      <c r="DA26" t="str">
        <f t="shared" si="208"/>
        <v/>
      </c>
      <c r="DB26" t="str">
        <f t="shared" si="209"/>
        <v/>
      </c>
      <c r="DC26" t="str">
        <f t="shared" si="210"/>
        <v/>
      </c>
      <c r="DD26" t="str">
        <f t="shared" si="211"/>
        <v/>
      </c>
      <c r="DE26" t="str">
        <f t="shared" si="212"/>
        <v/>
      </c>
      <c r="DF26" t="str">
        <f t="shared" si="213"/>
        <v/>
      </c>
      <c r="DG26" t="str">
        <f t="shared" si="214"/>
        <v/>
      </c>
      <c r="DH26" t="str">
        <f t="shared" si="215"/>
        <v/>
      </c>
      <c r="DI26" t="str">
        <f t="shared" si="216"/>
        <v/>
      </c>
      <c r="DJ26" t="str">
        <f t="shared" si="217"/>
        <v/>
      </c>
      <c r="DK26" t="str">
        <f t="shared" si="218"/>
        <v/>
      </c>
      <c r="DL26" t="str">
        <f t="shared" si="219"/>
        <v/>
      </c>
      <c r="DM26" t="str">
        <f t="shared" si="220"/>
        <v/>
      </c>
      <c r="DN26" t="str">
        <f t="shared" si="221"/>
        <v/>
      </c>
      <c r="DO26" t="str">
        <f t="shared" si="222"/>
        <v/>
      </c>
      <c r="DP26" t="str">
        <f t="shared" si="223"/>
        <v/>
      </c>
      <c r="DQ26" t="str">
        <f t="shared" si="224"/>
        <v/>
      </c>
      <c r="DR26" t="str">
        <f t="shared" si="225"/>
        <v/>
      </c>
      <c r="DS26" t="str">
        <f t="shared" si="226"/>
        <v/>
      </c>
      <c r="DT26" t="str">
        <f t="shared" si="227"/>
        <v/>
      </c>
      <c r="DU26">
        <f t="shared" si="228"/>
        <v>0</v>
      </c>
      <c r="DV26">
        <f t="shared" si="229"/>
        <v>0</v>
      </c>
      <c r="DW26">
        <f t="shared" si="230"/>
        <v>0</v>
      </c>
      <c r="DX26" t="str">
        <f t="shared" si="231"/>
        <v/>
      </c>
      <c r="DY26" t="str">
        <f t="shared" si="232"/>
        <v/>
      </c>
      <c r="DZ26" t="str">
        <f t="shared" si="233"/>
        <v/>
      </c>
      <c r="EA26" s="5">
        <f t="shared" si="234"/>
        <v>0</v>
      </c>
      <c r="EB26" s="3">
        <f t="shared" si="235"/>
        <v>0</v>
      </c>
    </row>
    <row r="27" spans="2:132" x14ac:dyDescent="0.2">
      <c r="B27" s="25">
        <v>22</v>
      </c>
      <c r="C27" s="26">
        <f>Zisk!D41</f>
        <v>0</v>
      </c>
      <c r="D27">
        <f>Zisk!E41</f>
        <v>0</v>
      </c>
      <c r="E27" s="66" t="str">
        <f t="shared" si="122"/>
        <v/>
      </c>
      <c r="F27" t="str">
        <f t="shared" si="123"/>
        <v/>
      </c>
      <c r="G27" s="66" t="str">
        <f t="shared" si="124"/>
        <v/>
      </c>
      <c r="H27" s="25"/>
      <c r="I27" s="25"/>
      <c r="J27">
        <f>VstupniParametry_SKRYT!$D$5</f>
        <v>0.02</v>
      </c>
      <c r="K27">
        <f>VstupniParametry_SKRYT!$D$6</f>
        <v>0.06</v>
      </c>
      <c r="L27">
        <f>VstupniParametry_SKRYT!$D$7</f>
        <v>0.06</v>
      </c>
      <c r="M27">
        <f>VstupniParametry_SKRYT!$D$8</f>
        <v>0.06</v>
      </c>
      <c r="N27">
        <f>VstupniParametry_SKRYT!$D$9</f>
        <v>1.7999999999999999E-2</v>
      </c>
      <c r="O27" s="27">
        <f>VstupniParametry_SKRYT!$D$10</f>
        <v>0.01</v>
      </c>
      <c r="P27" s="27">
        <f>VstupniParametry_SKRYT!$D$11</f>
        <v>0.01</v>
      </c>
      <c r="Q27" s="27">
        <f>VstupniParametry_SKRYT!$D$12</f>
        <v>0.01</v>
      </c>
      <c r="R27" s="27">
        <f>VstupniParametry_SKRYT!$D$13</f>
        <v>0.01</v>
      </c>
      <c r="S27" s="27">
        <f>VstupniParametry_SKRYT!$D$14</f>
        <v>0.01</v>
      </c>
      <c r="T27">
        <f t="shared" si="125"/>
        <v>0</v>
      </c>
      <c r="U27">
        <f t="shared" si="126"/>
        <v>0</v>
      </c>
      <c r="V27">
        <f t="shared" si="127"/>
        <v>0</v>
      </c>
      <c r="W27">
        <f t="shared" si="128"/>
        <v>0</v>
      </c>
      <c r="X27">
        <f t="shared" si="129"/>
        <v>0</v>
      </c>
      <c r="Y27">
        <f t="shared" si="130"/>
        <v>0</v>
      </c>
      <c r="Z27">
        <f t="shared" si="131"/>
        <v>0</v>
      </c>
      <c r="AA27">
        <f t="shared" si="132"/>
        <v>0</v>
      </c>
      <c r="AB27">
        <f t="shared" si="133"/>
        <v>0</v>
      </c>
      <c r="AC27">
        <f t="shared" si="134"/>
        <v>0</v>
      </c>
      <c r="AD27">
        <f t="shared" si="135"/>
        <v>0</v>
      </c>
      <c r="AE27">
        <f t="shared" si="136"/>
        <v>0</v>
      </c>
      <c r="AF27">
        <f t="shared" si="137"/>
        <v>0</v>
      </c>
      <c r="AG27">
        <f t="shared" si="138"/>
        <v>0</v>
      </c>
      <c r="AH27">
        <f t="shared" si="139"/>
        <v>0</v>
      </c>
      <c r="AI27">
        <f t="shared" si="140"/>
        <v>0</v>
      </c>
      <c r="AJ27">
        <f t="shared" si="141"/>
        <v>0</v>
      </c>
      <c r="AK27">
        <f t="shared" si="142"/>
        <v>0</v>
      </c>
      <c r="AL27">
        <f t="shared" si="143"/>
        <v>0</v>
      </c>
      <c r="AM27">
        <f t="shared" si="144"/>
        <v>0</v>
      </c>
      <c r="AN27">
        <f t="shared" si="145"/>
        <v>0</v>
      </c>
      <c r="AO27">
        <f t="shared" si="146"/>
        <v>0</v>
      </c>
      <c r="AP27">
        <f t="shared" si="147"/>
        <v>0</v>
      </c>
      <c r="AQ27">
        <f t="shared" si="148"/>
        <v>0</v>
      </c>
      <c r="AR27">
        <f t="shared" si="149"/>
        <v>0</v>
      </c>
      <c r="AS27">
        <f t="shared" si="150"/>
        <v>0</v>
      </c>
      <c r="AT27">
        <f t="shared" si="36"/>
        <v>0</v>
      </c>
      <c r="AU27">
        <f t="shared" si="151"/>
        <v>0</v>
      </c>
      <c r="AV27">
        <f t="shared" si="152"/>
        <v>0</v>
      </c>
      <c r="AW27">
        <f t="shared" si="38"/>
        <v>0</v>
      </c>
      <c r="AX27">
        <f t="shared" si="153"/>
        <v>0</v>
      </c>
      <c r="AY27">
        <f t="shared" si="154"/>
        <v>0</v>
      </c>
      <c r="AZ27">
        <f t="shared" si="155"/>
        <v>0</v>
      </c>
      <c r="BA27">
        <f t="shared" si="156"/>
        <v>0</v>
      </c>
      <c r="BB27">
        <f t="shared" si="157"/>
        <v>0</v>
      </c>
      <c r="BC27">
        <f t="shared" si="158"/>
        <v>0</v>
      </c>
      <c r="BD27">
        <f t="shared" si="159"/>
        <v>0</v>
      </c>
      <c r="BE27">
        <f t="shared" si="160"/>
        <v>0</v>
      </c>
      <c r="BF27">
        <f t="shared" si="161"/>
        <v>0</v>
      </c>
      <c r="BG27">
        <f t="shared" si="162"/>
        <v>0</v>
      </c>
      <c r="BH27">
        <f t="shared" si="163"/>
        <v>0</v>
      </c>
      <c r="BI27">
        <f t="shared" si="164"/>
        <v>0</v>
      </c>
      <c r="BJ27">
        <f t="shared" si="165"/>
        <v>0</v>
      </c>
      <c r="BK27">
        <f t="shared" si="166"/>
        <v>0</v>
      </c>
      <c r="BL27">
        <f t="shared" si="167"/>
        <v>0</v>
      </c>
      <c r="BM27">
        <f t="shared" si="168"/>
        <v>0</v>
      </c>
      <c r="BN27">
        <f t="shared" si="169"/>
        <v>0</v>
      </c>
      <c r="BO27">
        <f t="shared" si="170"/>
        <v>0</v>
      </c>
      <c r="BP27">
        <f t="shared" si="171"/>
        <v>0</v>
      </c>
      <c r="BQ27">
        <f t="shared" si="172"/>
        <v>0</v>
      </c>
      <c r="BR27">
        <f t="shared" si="173"/>
        <v>0</v>
      </c>
      <c r="BS27">
        <f t="shared" si="174"/>
        <v>0</v>
      </c>
      <c r="BT27">
        <f t="shared" si="175"/>
        <v>0</v>
      </c>
      <c r="BU27">
        <f t="shared" si="176"/>
        <v>0</v>
      </c>
      <c r="BV27">
        <f t="shared" si="177"/>
        <v>0</v>
      </c>
      <c r="BW27">
        <f t="shared" si="178"/>
        <v>0</v>
      </c>
      <c r="BX27">
        <f t="shared" si="179"/>
        <v>0</v>
      </c>
      <c r="BY27">
        <f t="shared" si="180"/>
        <v>0</v>
      </c>
      <c r="BZ27">
        <f t="shared" si="181"/>
        <v>0</v>
      </c>
      <c r="CA27">
        <f t="shared" si="182"/>
        <v>0</v>
      </c>
      <c r="CB27">
        <f t="shared" si="183"/>
        <v>0</v>
      </c>
      <c r="CC27">
        <f t="shared" si="184"/>
        <v>0</v>
      </c>
      <c r="CD27">
        <f t="shared" si="185"/>
        <v>0</v>
      </c>
      <c r="CE27">
        <f t="shared" si="186"/>
        <v>0</v>
      </c>
      <c r="CF27">
        <f t="shared" si="187"/>
        <v>0</v>
      </c>
      <c r="CG27">
        <f t="shared" si="188"/>
        <v>0</v>
      </c>
      <c r="CH27">
        <f t="shared" si="189"/>
        <v>0</v>
      </c>
      <c r="CI27">
        <f t="shared" si="190"/>
        <v>0</v>
      </c>
      <c r="CJ27">
        <f t="shared" si="191"/>
        <v>0</v>
      </c>
      <c r="CK27">
        <f t="shared" si="192"/>
        <v>0</v>
      </c>
      <c r="CL27" t="str">
        <f t="shared" si="193"/>
        <v/>
      </c>
      <c r="CM27" t="str">
        <f t="shared" si="194"/>
        <v/>
      </c>
      <c r="CN27" t="str">
        <f t="shared" si="195"/>
        <v/>
      </c>
      <c r="CO27" t="str">
        <f t="shared" si="196"/>
        <v/>
      </c>
      <c r="CP27" t="str">
        <f t="shared" si="197"/>
        <v/>
      </c>
      <c r="CQ27" t="str">
        <f t="shared" si="198"/>
        <v/>
      </c>
      <c r="CR27" t="str">
        <f t="shared" si="199"/>
        <v/>
      </c>
      <c r="CS27" t="str">
        <f t="shared" si="200"/>
        <v/>
      </c>
      <c r="CT27" t="str">
        <f t="shared" si="201"/>
        <v/>
      </c>
      <c r="CU27" t="str">
        <f t="shared" si="202"/>
        <v/>
      </c>
      <c r="CV27" t="str">
        <f t="shared" si="203"/>
        <v/>
      </c>
      <c r="CW27" t="str">
        <f t="shared" si="204"/>
        <v/>
      </c>
      <c r="CX27" t="str">
        <f t="shared" si="205"/>
        <v/>
      </c>
      <c r="CY27" t="str">
        <f t="shared" si="206"/>
        <v/>
      </c>
      <c r="CZ27" t="str">
        <f t="shared" si="207"/>
        <v/>
      </c>
      <c r="DA27" t="str">
        <f t="shared" si="208"/>
        <v/>
      </c>
      <c r="DB27" t="str">
        <f t="shared" si="209"/>
        <v/>
      </c>
      <c r="DC27" t="str">
        <f t="shared" si="210"/>
        <v/>
      </c>
      <c r="DD27" t="str">
        <f t="shared" si="211"/>
        <v/>
      </c>
      <c r="DE27" t="str">
        <f t="shared" si="212"/>
        <v/>
      </c>
      <c r="DF27" t="str">
        <f t="shared" si="213"/>
        <v/>
      </c>
      <c r="DG27" t="str">
        <f t="shared" si="214"/>
        <v/>
      </c>
      <c r="DH27" t="str">
        <f t="shared" si="215"/>
        <v/>
      </c>
      <c r="DI27" t="str">
        <f t="shared" si="216"/>
        <v/>
      </c>
      <c r="DJ27" t="str">
        <f t="shared" si="217"/>
        <v/>
      </c>
      <c r="DK27" t="str">
        <f t="shared" si="218"/>
        <v/>
      </c>
      <c r="DL27" t="str">
        <f t="shared" si="219"/>
        <v/>
      </c>
      <c r="DM27" t="str">
        <f t="shared" si="220"/>
        <v/>
      </c>
      <c r="DN27" t="str">
        <f t="shared" si="221"/>
        <v/>
      </c>
      <c r="DO27" t="str">
        <f t="shared" si="222"/>
        <v/>
      </c>
      <c r="DP27" t="str">
        <f t="shared" si="223"/>
        <v/>
      </c>
      <c r="DQ27" t="str">
        <f t="shared" si="224"/>
        <v/>
      </c>
      <c r="DR27" t="str">
        <f t="shared" si="225"/>
        <v/>
      </c>
      <c r="DS27" t="str">
        <f t="shared" si="226"/>
        <v/>
      </c>
      <c r="DT27" t="str">
        <f t="shared" si="227"/>
        <v/>
      </c>
      <c r="DU27">
        <f t="shared" si="228"/>
        <v>0</v>
      </c>
      <c r="DV27">
        <f t="shared" si="229"/>
        <v>0</v>
      </c>
      <c r="DW27">
        <f t="shared" si="230"/>
        <v>0</v>
      </c>
      <c r="DX27" t="str">
        <f t="shared" si="231"/>
        <v/>
      </c>
      <c r="DY27" t="str">
        <f t="shared" si="232"/>
        <v/>
      </c>
      <c r="DZ27" t="str">
        <f t="shared" si="233"/>
        <v/>
      </c>
      <c r="EA27" s="5">
        <f t="shared" si="234"/>
        <v>0</v>
      </c>
      <c r="EB27" s="3">
        <f t="shared" si="235"/>
        <v>0</v>
      </c>
    </row>
    <row r="28" spans="2:132" x14ac:dyDescent="0.2">
      <c r="B28">
        <v>23</v>
      </c>
      <c r="C28" s="3">
        <f>Zisk!D42</f>
        <v>0</v>
      </c>
      <c r="D28">
        <f>Zisk!E42</f>
        <v>0</v>
      </c>
      <c r="E28" s="66" t="str">
        <f t="shared" si="122"/>
        <v/>
      </c>
      <c r="F28" t="str">
        <f t="shared" si="123"/>
        <v/>
      </c>
      <c r="G28" s="66" t="str">
        <f t="shared" si="124"/>
        <v/>
      </c>
      <c r="J28">
        <f>VstupniParametry_SKRYT!$D$5</f>
        <v>0.02</v>
      </c>
      <c r="K28">
        <f>VstupniParametry_SKRYT!$D$6</f>
        <v>0.06</v>
      </c>
      <c r="L28">
        <f>VstupniParametry_SKRYT!$D$7</f>
        <v>0.06</v>
      </c>
      <c r="M28">
        <f>VstupniParametry_SKRYT!$D$8</f>
        <v>0.06</v>
      </c>
      <c r="N28">
        <f>VstupniParametry_SKRYT!$D$9</f>
        <v>1.7999999999999999E-2</v>
      </c>
      <c r="O28" s="27">
        <f>VstupniParametry_SKRYT!$D$10</f>
        <v>0.01</v>
      </c>
      <c r="P28" s="27">
        <f>VstupniParametry_SKRYT!$D$11</f>
        <v>0.01</v>
      </c>
      <c r="Q28" s="27">
        <f>VstupniParametry_SKRYT!$D$12</f>
        <v>0.01</v>
      </c>
      <c r="R28" s="27">
        <f>VstupniParametry_SKRYT!$D$13</f>
        <v>0.01</v>
      </c>
      <c r="S28" s="27">
        <f>VstupniParametry_SKRYT!$D$14</f>
        <v>0.01</v>
      </c>
      <c r="T28">
        <f t="shared" si="125"/>
        <v>0</v>
      </c>
      <c r="U28">
        <f t="shared" si="126"/>
        <v>0</v>
      </c>
      <c r="V28">
        <f t="shared" si="127"/>
        <v>0</v>
      </c>
      <c r="W28">
        <f t="shared" si="128"/>
        <v>0</v>
      </c>
      <c r="X28">
        <f t="shared" si="129"/>
        <v>0</v>
      </c>
      <c r="Y28">
        <f t="shared" si="130"/>
        <v>0</v>
      </c>
      <c r="Z28">
        <f t="shared" si="131"/>
        <v>0</v>
      </c>
      <c r="AA28">
        <f t="shared" si="132"/>
        <v>0</v>
      </c>
      <c r="AB28">
        <f t="shared" si="133"/>
        <v>0</v>
      </c>
      <c r="AC28">
        <f t="shared" si="134"/>
        <v>0</v>
      </c>
      <c r="AD28">
        <f t="shared" si="135"/>
        <v>0</v>
      </c>
      <c r="AE28">
        <f t="shared" si="136"/>
        <v>0</v>
      </c>
      <c r="AF28">
        <f t="shared" si="137"/>
        <v>0</v>
      </c>
      <c r="AG28">
        <f t="shared" si="138"/>
        <v>0</v>
      </c>
      <c r="AH28">
        <f t="shared" si="139"/>
        <v>0</v>
      </c>
      <c r="AI28">
        <f t="shared" si="140"/>
        <v>0</v>
      </c>
      <c r="AJ28">
        <f t="shared" si="141"/>
        <v>0</v>
      </c>
      <c r="AK28">
        <f t="shared" si="142"/>
        <v>0</v>
      </c>
      <c r="AL28">
        <f t="shared" si="143"/>
        <v>0</v>
      </c>
      <c r="AM28">
        <f t="shared" si="144"/>
        <v>0</v>
      </c>
      <c r="AN28">
        <f t="shared" si="145"/>
        <v>0</v>
      </c>
      <c r="AO28">
        <f t="shared" si="146"/>
        <v>0</v>
      </c>
      <c r="AP28">
        <f t="shared" si="147"/>
        <v>0</v>
      </c>
      <c r="AQ28">
        <f t="shared" si="148"/>
        <v>0</v>
      </c>
      <c r="AR28">
        <f t="shared" si="149"/>
        <v>0</v>
      </c>
      <c r="AS28">
        <f t="shared" si="150"/>
        <v>0</v>
      </c>
      <c r="AT28">
        <f t="shared" si="36"/>
        <v>0</v>
      </c>
      <c r="AU28">
        <f t="shared" si="151"/>
        <v>0</v>
      </c>
      <c r="AV28">
        <f t="shared" si="152"/>
        <v>0</v>
      </c>
      <c r="AW28">
        <f t="shared" si="38"/>
        <v>0</v>
      </c>
      <c r="AX28">
        <f t="shared" si="153"/>
        <v>0</v>
      </c>
      <c r="AY28">
        <f t="shared" si="154"/>
        <v>0</v>
      </c>
      <c r="AZ28">
        <f t="shared" si="155"/>
        <v>0</v>
      </c>
      <c r="BA28">
        <f t="shared" si="156"/>
        <v>0</v>
      </c>
      <c r="BB28">
        <f t="shared" si="157"/>
        <v>0</v>
      </c>
      <c r="BC28">
        <f t="shared" si="158"/>
        <v>0</v>
      </c>
      <c r="BD28">
        <f t="shared" si="159"/>
        <v>0</v>
      </c>
      <c r="BE28">
        <f t="shared" si="160"/>
        <v>0</v>
      </c>
      <c r="BF28">
        <f t="shared" si="161"/>
        <v>0</v>
      </c>
      <c r="BG28">
        <f t="shared" si="162"/>
        <v>0</v>
      </c>
      <c r="BH28">
        <f t="shared" si="163"/>
        <v>0</v>
      </c>
      <c r="BI28">
        <f t="shared" si="164"/>
        <v>0</v>
      </c>
      <c r="BJ28">
        <f t="shared" si="165"/>
        <v>0</v>
      </c>
      <c r="BK28">
        <f t="shared" si="166"/>
        <v>0</v>
      </c>
      <c r="BL28">
        <f t="shared" si="167"/>
        <v>0</v>
      </c>
      <c r="BM28">
        <f t="shared" si="168"/>
        <v>0</v>
      </c>
      <c r="BN28">
        <f t="shared" si="169"/>
        <v>0</v>
      </c>
      <c r="BO28">
        <f t="shared" si="170"/>
        <v>0</v>
      </c>
      <c r="BP28">
        <f t="shared" si="171"/>
        <v>0</v>
      </c>
      <c r="BQ28">
        <f t="shared" si="172"/>
        <v>0</v>
      </c>
      <c r="BR28">
        <f t="shared" si="173"/>
        <v>0</v>
      </c>
      <c r="BS28">
        <f t="shared" si="174"/>
        <v>0</v>
      </c>
      <c r="BT28">
        <f t="shared" si="175"/>
        <v>0</v>
      </c>
      <c r="BU28">
        <f t="shared" si="176"/>
        <v>0</v>
      </c>
      <c r="BV28">
        <f t="shared" si="177"/>
        <v>0</v>
      </c>
      <c r="BW28">
        <f t="shared" si="178"/>
        <v>0</v>
      </c>
      <c r="BX28">
        <f t="shared" si="179"/>
        <v>0</v>
      </c>
      <c r="BY28">
        <f t="shared" si="180"/>
        <v>0</v>
      </c>
      <c r="BZ28">
        <f t="shared" si="181"/>
        <v>0</v>
      </c>
      <c r="CA28">
        <f t="shared" si="182"/>
        <v>0</v>
      </c>
      <c r="CB28">
        <f t="shared" si="183"/>
        <v>0</v>
      </c>
      <c r="CC28">
        <f t="shared" si="184"/>
        <v>0</v>
      </c>
      <c r="CD28">
        <f t="shared" si="185"/>
        <v>0</v>
      </c>
      <c r="CE28">
        <f t="shared" si="186"/>
        <v>0</v>
      </c>
      <c r="CF28">
        <f t="shared" si="187"/>
        <v>0</v>
      </c>
      <c r="CG28">
        <f t="shared" si="188"/>
        <v>0</v>
      </c>
      <c r="CH28">
        <f t="shared" si="189"/>
        <v>0</v>
      </c>
      <c r="CI28">
        <f t="shared" si="190"/>
        <v>0</v>
      </c>
      <c r="CJ28">
        <f t="shared" si="191"/>
        <v>0</v>
      </c>
      <c r="CK28">
        <f t="shared" si="192"/>
        <v>0</v>
      </c>
      <c r="CL28" t="str">
        <f t="shared" si="193"/>
        <v/>
      </c>
      <c r="CM28" t="str">
        <f t="shared" si="194"/>
        <v/>
      </c>
      <c r="CN28" t="str">
        <f t="shared" si="195"/>
        <v/>
      </c>
      <c r="CO28" t="str">
        <f t="shared" si="196"/>
        <v/>
      </c>
      <c r="CP28" t="str">
        <f t="shared" si="197"/>
        <v/>
      </c>
      <c r="CQ28" t="str">
        <f t="shared" si="198"/>
        <v/>
      </c>
      <c r="CR28" t="str">
        <f t="shared" si="199"/>
        <v/>
      </c>
      <c r="CS28" t="str">
        <f t="shared" si="200"/>
        <v/>
      </c>
      <c r="CT28" t="str">
        <f t="shared" si="201"/>
        <v/>
      </c>
      <c r="CU28" t="str">
        <f t="shared" si="202"/>
        <v/>
      </c>
      <c r="CV28" t="str">
        <f t="shared" si="203"/>
        <v/>
      </c>
      <c r="CW28" t="str">
        <f t="shared" si="204"/>
        <v/>
      </c>
      <c r="CX28" t="str">
        <f t="shared" si="205"/>
        <v/>
      </c>
      <c r="CY28" t="str">
        <f t="shared" si="206"/>
        <v/>
      </c>
      <c r="CZ28" t="str">
        <f t="shared" si="207"/>
        <v/>
      </c>
      <c r="DA28" t="str">
        <f t="shared" si="208"/>
        <v/>
      </c>
      <c r="DB28" t="str">
        <f t="shared" si="209"/>
        <v/>
      </c>
      <c r="DC28" t="str">
        <f t="shared" si="210"/>
        <v/>
      </c>
      <c r="DD28" t="str">
        <f t="shared" si="211"/>
        <v/>
      </c>
      <c r="DE28" t="str">
        <f t="shared" si="212"/>
        <v/>
      </c>
      <c r="DF28" t="str">
        <f t="shared" si="213"/>
        <v/>
      </c>
      <c r="DG28" t="str">
        <f t="shared" si="214"/>
        <v/>
      </c>
      <c r="DH28" t="str">
        <f t="shared" si="215"/>
        <v/>
      </c>
      <c r="DI28" t="str">
        <f t="shared" si="216"/>
        <v/>
      </c>
      <c r="DJ28" t="str">
        <f t="shared" si="217"/>
        <v/>
      </c>
      <c r="DK28" t="str">
        <f t="shared" si="218"/>
        <v/>
      </c>
      <c r="DL28" t="str">
        <f t="shared" si="219"/>
        <v/>
      </c>
      <c r="DM28" t="str">
        <f t="shared" si="220"/>
        <v/>
      </c>
      <c r="DN28" t="str">
        <f t="shared" si="221"/>
        <v/>
      </c>
      <c r="DO28" t="str">
        <f t="shared" si="222"/>
        <v/>
      </c>
      <c r="DP28" t="str">
        <f t="shared" si="223"/>
        <v/>
      </c>
      <c r="DQ28" t="str">
        <f t="shared" si="224"/>
        <v/>
      </c>
      <c r="DR28" t="str">
        <f t="shared" si="225"/>
        <v/>
      </c>
      <c r="DS28" t="str">
        <f t="shared" si="226"/>
        <v/>
      </c>
      <c r="DT28" t="str">
        <f t="shared" si="227"/>
        <v/>
      </c>
      <c r="DU28">
        <f t="shared" si="228"/>
        <v>0</v>
      </c>
      <c r="DV28">
        <f t="shared" si="229"/>
        <v>0</v>
      </c>
      <c r="DW28">
        <f t="shared" si="230"/>
        <v>0</v>
      </c>
      <c r="DX28" t="str">
        <f t="shared" si="231"/>
        <v/>
      </c>
      <c r="DY28" t="str">
        <f t="shared" si="232"/>
        <v/>
      </c>
      <c r="DZ28" t="str">
        <f t="shared" si="233"/>
        <v/>
      </c>
      <c r="EA28" s="5">
        <f t="shared" si="234"/>
        <v>0</v>
      </c>
      <c r="EB28" s="3">
        <f t="shared" si="235"/>
        <v>0</v>
      </c>
    </row>
    <row r="29" spans="2:132" x14ac:dyDescent="0.2">
      <c r="B29" s="25">
        <v>24</v>
      </c>
      <c r="C29" s="26">
        <f>Zisk!D43</f>
        <v>0</v>
      </c>
      <c r="D29">
        <f>Zisk!E43</f>
        <v>0</v>
      </c>
      <c r="E29" s="66" t="str">
        <f t="shared" si="122"/>
        <v/>
      </c>
      <c r="F29" t="str">
        <f t="shared" si="123"/>
        <v/>
      </c>
      <c r="G29" s="66" t="str">
        <f t="shared" si="124"/>
        <v/>
      </c>
      <c r="H29" s="25"/>
      <c r="I29" s="25"/>
      <c r="J29">
        <f>VstupniParametry_SKRYT!$D$5</f>
        <v>0.02</v>
      </c>
      <c r="K29">
        <f>VstupniParametry_SKRYT!$D$6</f>
        <v>0.06</v>
      </c>
      <c r="L29">
        <f>VstupniParametry_SKRYT!$D$7</f>
        <v>0.06</v>
      </c>
      <c r="M29">
        <f>VstupniParametry_SKRYT!$D$8</f>
        <v>0.06</v>
      </c>
      <c r="N29">
        <f>VstupniParametry_SKRYT!$D$9</f>
        <v>1.7999999999999999E-2</v>
      </c>
      <c r="O29" s="27">
        <f>VstupniParametry_SKRYT!$D$10</f>
        <v>0.01</v>
      </c>
      <c r="P29" s="27">
        <f>VstupniParametry_SKRYT!$D$11</f>
        <v>0.01</v>
      </c>
      <c r="Q29" s="27">
        <f>VstupniParametry_SKRYT!$D$12</f>
        <v>0.01</v>
      </c>
      <c r="R29" s="27">
        <f>VstupniParametry_SKRYT!$D$13</f>
        <v>0.01</v>
      </c>
      <c r="S29" s="27">
        <f>VstupniParametry_SKRYT!$D$14</f>
        <v>0.01</v>
      </c>
      <c r="T29">
        <f t="shared" si="125"/>
        <v>0</v>
      </c>
      <c r="U29">
        <f t="shared" si="126"/>
        <v>0</v>
      </c>
      <c r="V29">
        <f t="shared" si="127"/>
        <v>0</v>
      </c>
      <c r="W29">
        <f t="shared" si="128"/>
        <v>0</v>
      </c>
      <c r="X29">
        <f t="shared" si="129"/>
        <v>0</v>
      </c>
      <c r="Y29">
        <f t="shared" si="130"/>
        <v>0</v>
      </c>
      <c r="Z29">
        <f t="shared" si="131"/>
        <v>0</v>
      </c>
      <c r="AA29">
        <f t="shared" si="132"/>
        <v>0</v>
      </c>
      <c r="AB29">
        <f t="shared" si="133"/>
        <v>0</v>
      </c>
      <c r="AC29">
        <f t="shared" si="134"/>
        <v>0</v>
      </c>
      <c r="AD29">
        <f t="shared" si="135"/>
        <v>0</v>
      </c>
      <c r="AE29">
        <f t="shared" si="136"/>
        <v>0</v>
      </c>
      <c r="AF29">
        <f t="shared" si="137"/>
        <v>0</v>
      </c>
      <c r="AG29">
        <f t="shared" si="138"/>
        <v>0</v>
      </c>
      <c r="AH29">
        <f t="shared" si="139"/>
        <v>0</v>
      </c>
      <c r="AI29">
        <f t="shared" si="140"/>
        <v>0</v>
      </c>
      <c r="AJ29">
        <f t="shared" si="141"/>
        <v>0</v>
      </c>
      <c r="AK29">
        <f t="shared" si="142"/>
        <v>0</v>
      </c>
      <c r="AL29">
        <f t="shared" si="143"/>
        <v>0</v>
      </c>
      <c r="AM29">
        <f t="shared" si="144"/>
        <v>0</v>
      </c>
      <c r="AN29">
        <f t="shared" si="145"/>
        <v>0</v>
      </c>
      <c r="AO29">
        <f t="shared" si="146"/>
        <v>0</v>
      </c>
      <c r="AP29">
        <f t="shared" si="147"/>
        <v>0</v>
      </c>
      <c r="AQ29">
        <f t="shared" si="148"/>
        <v>0</v>
      </c>
      <c r="AR29">
        <f t="shared" si="149"/>
        <v>0</v>
      </c>
      <c r="AS29">
        <f t="shared" si="150"/>
        <v>0</v>
      </c>
      <c r="AT29">
        <f t="shared" si="36"/>
        <v>0</v>
      </c>
      <c r="AU29">
        <f t="shared" si="151"/>
        <v>0</v>
      </c>
      <c r="AV29">
        <f t="shared" si="152"/>
        <v>0</v>
      </c>
      <c r="AW29">
        <f t="shared" si="38"/>
        <v>0</v>
      </c>
      <c r="AX29">
        <f t="shared" si="153"/>
        <v>0</v>
      </c>
      <c r="AY29">
        <f t="shared" si="154"/>
        <v>0</v>
      </c>
      <c r="AZ29">
        <f t="shared" si="155"/>
        <v>0</v>
      </c>
      <c r="BA29">
        <f t="shared" si="156"/>
        <v>0</v>
      </c>
      <c r="BB29">
        <f t="shared" si="157"/>
        <v>0</v>
      </c>
      <c r="BC29">
        <f t="shared" si="158"/>
        <v>0</v>
      </c>
      <c r="BD29">
        <f t="shared" si="159"/>
        <v>0</v>
      </c>
      <c r="BE29">
        <f t="shared" si="160"/>
        <v>0</v>
      </c>
      <c r="BF29">
        <f t="shared" si="161"/>
        <v>0</v>
      </c>
      <c r="BG29">
        <f t="shared" si="162"/>
        <v>0</v>
      </c>
      <c r="BH29">
        <f t="shared" si="163"/>
        <v>0</v>
      </c>
      <c r="BI29">
        <f t="shared" si="164"/>
        <v>0</v>
      </c>
      <c r="BJ29">
        <f t="shared" si="165"/>
        <v>0</v>
      </c>
      <c r="BK29">
        <f t="shared" si="166"/>
        <v>0</v>
      </c>
      <c r="BL29">
        <f t="shared" si="167"/>
        <v>0</v>
      </c>
      <c r="BM29">
        <f t="shared" si="168"/>
        <v>0</v>
      </c>
      <c r="BN29">
        <f t="shared" si="169"/>
        <v>0</v>
      </c>
      <c r="BO29">
        <f t="shared" si="170"/>
        <v>0</v>
      </c>
      <c r="BP29">
        <f t="shared" si="171"/>
        <v>0</v>
      </c>
      <c r="BQ29">
        <f t="shared" si="172"/>
        <v>0</v>
      </c>
      <c r="BR29">
        <f t="shared" si="173"/>
        <v>0</v>
      </c>
      <c r="BS29">
        <f t="shared" si="174"/>
        <v>0</v>
      </c>
      <c r="BT29">
        <f t="shared" si="175"/>
        <v>0</v>
      </c>
      <c r="BU29">
        <f t="shared" si="176"/>
        <v>0</v>
      </c>
      <c r="BV29">
        <f t="shared" si="177"/>
        <v>0</v>
      </c>
      <c r="BW29">
        <f t="shared" si="178"/>
        <v>0</v>
      </c>
      <c r="BX29">
        <f t="shared" si="179"/>
        <v>0</v>
      </c>
      <c r="BY29">
        <f t="shared" si="180"/>
        <v>0</v>
      </c>
      <c r="BZ29">
        <f t="shared" si="181"/>
        <v>0</v>
      </c>
      <c r="CA29">
        <f t="shared" si="182"/>
        <v>0</v>
      </c>
      <c r="CB29">
        <f t="shared" si="183"/>
        <v>0</v>
      </c>
      <c r="CC29">
        <f t="shared" si="184"/>
        <v>0</v>
      </c>
      <c r="CD29">
        <f t="shared" si="185"/>
        <v>0</v>
      </c>
      <c r="CE29">
        <f t="shared" si="186"/>
        <v>0</v>
      </c>
      <c r="CF29">
        <f t="shared" si="187"/>
        <v>0</v>
      </c>
      <c r="CG29">
        <f t="shared" si="188"/>
        <v>0</v>
      </c>
      <c r="CH29">
        <f t="shared" si="189"/>
        <v>0</v>
      </c>
      <c r="CI29">
        <f t="shared" si="190"/>
        <v>0</v>
      </c>
      <c r="CJ29">
        <f t="shared" si="191"/>
        <v>0</v>
      </c>
      <c r="CK29">
        <f t="shared" si="192"/>
        <v>0</v>
      </c>
      <c r="CL29" t="str">
        <f t="shared" si="193"/>
        <v/>
      </c>
      <c r="CM29" t="str">
        <f t="shared" si="194"/>
        <v/>
      </c>
      <c r="CN29" t="str">
        <f t="shared" si="195"/>
        <v/>
      </c>
      <c r="CO29" t="str">
        <f t="shared" si="196"/>
        <v/>
      </c>
      <c r="CP29" t="str">
        <f t="shared" si="197"/>
        <v/>
      </c>
      <c r="CQ29" t="str">
        <f t="shared" si="198"/>
        <v/>
      </c>
      <c r="CR29" t="str">
        <f t="shared" si="199"/>
        <v/>
      </c>
      <c r="CS29" t="str">
        <f t="shared" si="200"/>
        <v/>
      </c>
      <c r="CT29" t="str">
        <f t="shared" si="201"/>
        <v/>
      </c>
      <c r="CU29" t="str">
        <f t="shared" si="202"/>
        <v/>
      </c>
      <c r="CV29" t="str">
        <f t="shared" si="203"/>
        <v/>
      </c>
      <c r="CW29" t="str">
        <f t="shared" si="204"/>
        <v/>
      </c>
      <c r="CX29" t="str">
        <f t="shared" si="205"/>
        <v/>
      </c>
      <c r="CY29" t="str">
        <f t="shared" si="206"/>
        <v/>
      </c>
      <c r="CZ29" t="str">
        <f t="shared" si="207"/>
        <v/>
      </c>
      <c r="DA29" t="str">
        <f t="shared" si="208"/>
        <v/>
      </c>
      <c r="DB29" t="str">
        <f t="shared" si="209"/>
        <v/>
      </c>
      <c r="DC29" t="str">
        <f t="shared" si="210"/>
        <v/>
      </c>
      <c r="DD29" t="str">
        <f t="shared" si="211"/>
        <v/>
      </c>
      <c r="DE29" t="str">
        <f t="shared" si="212"/>
        <v/>
      </c>
      <c r="DF29" t="str">
        <f t="shared" si="213"/>
        <v/>
      </c>
      <c r="DG29" t="str">
        <f t="shared" si="214"/>
        <v/>
      </c>
      <c r="DH29" t="str">
        <f t="shared" si="215"/>
        <v/>
      </c>
      <c r="DI29" t="str">
        <f t="shared" si="216"/>
        <v/>
      </c>
      <c r="DJ29" t="str">
        <f t="shared" si="217"/>
        <v/>
      </c>
      <c r="DK29" t="str">
        <f t="shared" si="218"/>
        <v/>
      </c>
      <c r="DL29" t="str">
        <f t="shared" si="219"/>
        <v/>
      </c>
      <c r="DM29" t="str">
        <f t="shared" si="220"/>
        <v/>
      </c>
      <c r="DN29" t="str">
        <f t="shared" si="221"/>
        <v/>
      </c>
      <c r="DO29" t="str">
        <f t="shared" si="222"/>
        <v/>
      </c>
      <c r="DP29" t="str">
        <f t="shared" si="223"/>
        <v/>
      </c>
      <c r="DQ29" t="str">
        <f t="shared" si="224"/>
        <v/>
      </c>
      <c r="DR29" t="str">
        <f t="shared" si="225"/>
        <v/>
      </c>
      <c r="DS29" t="str">
        <f t="shared" si="226"/>
        <v/>
      </c>
      <c r="DT29" t="str">
        <f t="shared" si="227"/>
        <v/>
      </c>
      <c r="DU29">
        <f t="shared" si="228"/>
        <v>0</v>
      </c>
      <c r="DV29">
        <f t="shared" si="229"/>
        <v>0</v>
      </c>
      <c r="DW29">
        <f t="shared" si="230"/>
        <v>0</v>
      </c>
      <c r="DX29" t="str">
        <f t="shared" si="231"/>
        <v/>
      </c>
      <c r="DY29" t="str">
        <f t="shared" si="232"/>
        <v/>
      </c>
      <c r="DZ29" t="str">
        <f t="shared" si="233"/>
        <v/>
      </c>
      <c r="EA29" s="5">
        <f t="shared" si="234"/>
        <v>0</v>
      </c>
      <c r="EB29" s="3">
        <f t="shared" si="235"/>
        <v>0</v>
      </c>
    </row>
    <row r="30" spans="2:132" x14ac:dyDescent="0.2">
      <c r="B30">
        <v>25</v>
      </c>
      <c r="C30" s="3">
        <f>Zisk!D44</f>
        <v>0</v>
      </c>
      <c r="D30">
        <f>Zisk!E44</f>
        <v>0</v>
      </c>
      <c r="E30" s="66" t="str">
        <f t="shared" si="122"/>
        <v/>
      </c>
      <c r="F30" t="str">
        <f t="shared" si="123"/>
        <v/>
      </c>
      <c r="G30" s="66" t="str">
        <f t="shared" si="124"/>
        <v/>
      </c>
      <c r="J30">
        <f>VstupniParametry_SKRYT!$D$5</f>
        <v>0.02</v>
      </c>
      <c r="K30">
        <f>VstupniParametry_SKRYT!$D$6</f>
        <v>0.06</v>
      </c>
      <c r="L30">
        <f>VstupniParametry_SKRYT!$D$7</f>
        <v>0.06</v>
      </c>
      <c r="M30">
        <f>VstupniParametry_SKRYT!$D$8</f>
        <v>0.06</v>
      </c>
      <c r="N30">
        <f>VstupniParametry_SKRYT!$D$9</f>
        <v>1.7999999999999999E-2</v>
      </c>
      <c r="O30" s="27">
        <f>VstupniParametry_SKRYT!$D$10</f>
        <v>0.01</v>
      </c>
      <c r="P30" s="27">
        <f>VstupniParametry_SKRYT!$D$11</f>
        <v>0.01</v>
      </c>
      <c r="Q30" s="27">
        <f>VstupniParametry_SKRYT!$D$12</f>
        <v>0.01</v>
      </c>
      <c r="R30" s="27">
        <f>VstupniParametry_SKRYT!$D$13</f>
        <v>0.01</v>
      </c>
      <c r="S30" s="27">
        <f>VstupniParametry_SKRYT!$D$14</f>
        <v>0.01</v>
      </c>
      <c r="T30">
        <f t="shared" si="125"/>
        <v>0</v>
      </c>
      <c r="U30">
        <f t="shared" si="126"/>
        <v>0</v>
      </c>
      <c r="V30">
        <f t="shared" si="127"/>
        <v>0</v>
      </c>
      <c r="W30">
        <f t="shared" si="128"/>
        <v>0</v>
      </c>
      <c r="X30">
        <f t="shared" si="129"/>
        <v>0</v>
      </c>
      <c r="Y30">
        <f t="shared" si="130"/>
        <v>0</v>
      </c>
      <c r="Z30">
        <f t="shared" si="131"/>
        <v>0</v>
      </c>
      <c r="AA30">
        <f t="shared" si="132"/>
        <v>0</v>
      </c>
      <c r="AB30">
        <f t="shared" si="133"/>
        <v>0</v>
      </c>
      <c r="AC30">
        <f t="shared" si="134"/>
        <v>0</v>
      </c>
      <c r="AD30">
        <f t="shared" si="135"/>
        <v>0</v>
      </c>
      <c r="AE30">
        <f t="shared" si="136"/>
        <v>0</v>
      </c>
      <c r="AF30">
        <f t="shared" si="137"/>
        <v>0</v>
      </c>
      <c r="AG30">
        <f t="shared" si="138"/>
        <v>0</v>
      </c>
      <c r="AH30">
        <f t="shared" si="139"/>
        <v>0</v>
      </c>
      <c r="AI30">
        <f t="shared" si="140"/>
        <v>0</v>
      </c>
      <c r="AJ30">
        <f t="shared" si="141"/>
        <v>0</v>
      </c>
      <c r="AK30">
        <f t="shared" si="142"/>
        <v>0</v>
      </c>
      <c r="AL30">
        <f t="shared" si="143"/>
        <v>0</v>
      </c>
      <c r="AM30">
        <f t="shared" si="144"/>
        <v>0</v>
      </c>
      <c r="AN30">
        <f t="shared" si="145"/>
        <v>0</v>
      </c>
      <c r="AO30">
        <f t="shared" si="146"/>
        <v>0</v>
      </c>
      <c r="AP30">
        <f t="shared" si="147"/>
        <v>0</v>
      </c>
      <c r="AQ30">
        <f t="shared" si="148"/>
        <v>0</v>
      </c>
      <c r="AR30">
        <f t="shared" si="149"/>
        <v>0</v>
      </c>
      <c r="AS30">
        <f t="shared" si="150"/>
        <v>0</v>
      </c>
      <c r="AT30">
        <f t="shared" si="36"/>
        <v>0</v>
      </c>
      <c r="AU30">
        <f t="shared" si="151"/>
        <v>0</v>
      </c>
      <c r="AV30">
        <f t="shared" si="152"/>
        <v>0</v>
      </c>
      <c r="AW30">
        <f t="shared" si="38"/>
        <v>0</v>
      </c>
      <c r="AX30">
        <f t="shared" si="153"/>
        <v>0</v>
      </c>
      <c r="AY30">
        <f t="shared" si="154"/>
        <v>0</v>
      </c>
      <c r="AZ30">
        <f t="shared" si="155"/>
        <v>0</v>
      </c>
      <c r="BA30">
        <f t="shared" si="156"/>
        <v>0</v>
      </c>
      <c r="BB30">
        <f t="shared" si="157"/>
        <v>0</v>
      </c>
      <c r="BC30">
        <f t="shared" si="158"/>
        <v>0</v>
      </c>
      <c r="BD30">
        <f t="shared" si="159"/>
        <v>0</v>
      </c>
      <c r="BE30">
        <f t="shared" si="160"/>
        <v>0</v>
      </c>
      <c r="BF30">
        <f t="shared" si="161"/>
        <v>0</v>
      </c>
      <c r="BG30">
        <f t="shared" si="162"/>
        <v>0</v>
      </c>
      <c r="BH30">
        <f t="shared" si="163"/>
        <v>0</v>
      </c>
      <c r="BI30">
        <f t="shared" si="164"/>
        <v>0</v>
      </c>
      <c r="BJ30">
        <f t="shared" si="165"/>
        <v>0</v>
      </c>
      <c r="BK30">
        <f t="shared" si="166"/>
        <v>0</v>
      </c>
      <c r="BL30">
        <f t="shared" si="167"/>
        <v>0</v>
      </c>
      <c r="BM30">
        <f t="shared" si="168"/>
        <v>0</v>
      </c>
      <c r="BN30">
        <f t="shared" si="169"/>
        <v>0</v>
      </c>
      <c r="BO30">
        <f t="shared" si="170"/>
        <v>0</v>
      </c>
      <c r="BP30">
        <f t="shared" si="171"/>
        <v>0</v>
      </c>
      <c r="BQ30">
        <f t="shared" si="172"/>
        <v>0</v>
      </c>
      <c r="BR30">
        <f t="shared" si="173"/>
        <v>0</v>
      </c>
      <c r="BS30">
        <f t="shared" si="174"/>
        <v>0</v>
      </c>
      <c r="BT30">
        <f t="shared" si="175"/>
        <v>0</v>
      </c>
      <c r="BU30">
        <f t="shared" si="176"/>
        <v>0</v>
      </c>
      <c r="BV30">
        <f t="shared" si="177"/>
        <v>0</v>
      </c>
      <c r="BW30">
        <f t="shared" si="178"/>
        <v>0</v>
      </c>
      <c r="BX30">
        <f t="shared" si="179"/>
        <v>0</v>
      </c>
      <c r="BY30">
        <f t="shared" si="180"/>
        <v>0</v>
      </c>
      <c r="BZ30">
        <f t="shared" si="181"/>
        <v>0</v>
      </c>
      <c r="CA30">
        <f t="shared" si="182"/>
        <v>0</v>
      </c>
      <c r="CB30">
        <f t="shared" si="183"/>
        <v>0</v>
      </c>
      <c r="CC30">
        <f t="shared" si="184"/>
        <v>0</v>
      </c>
      <c r="CD30">
        <f t="shared" si="185"/>
        <v>0</v>
      </c>
      <c r="CE30">
        <f t="shared" si="186"/>
        <v>0</v>
      </c>
      <c r="CF30">
        <f t="shared" si="187"/>
        <v>0</v>
      </c>
      <c r="CG30">
        <f t="shared" si="188"/>
        <v>0</v>
      </c>
      <c r="CH30">
        <f t="shared" si="189"/>
        <v>0</v>
      </c>
      <c r="CI30">
        <f t="shared" si="190"/>
        <v>0</v>
      </c>
      <c r="CJ30">
        <f t="shared" si="191"/>
        <v>0</v>
      </c>
      <c r="CK30">
        <f t="shared" si="192"/>
        <v>0</v>
      </c>
      <c r="CL30" t="str">
        <f t="shared" si="193"/>
        <v/>
      </c>
      <c r="CM30" t="str">
        <f t="shared" si="194"/>
        <v/>
      </c>
      <c r="CN30" t="str">
        <f t="shared" si="195"/>
        <v/>
      </c>
      <c r="CO30" t="str">
        <f t="shared" si="196"/>
        <v/>
      </c>
      <c r="CP30" t="str">
        <f t="shared" si="197"/>
        <v/>
      </c>
      <c r="CQ30" t="str">
        <f t="shared" si="198"/>
        <v/>
      </c>
      <c r="CR30" t="str">
        <f t="shared" si="199"/>
        <v/>
      </c>
      <c r="CS30" t="str">
        <f t="shared" si="200"/>
        <v/>
      </c>
      <c r="CT30" t="str">
        <f t="shared" si="201"/>
        <v/>
      </c>
      <c r="CU30" t="str">
        <f t="shared" si="202"/>
        <v/>
      </c>
      <c r="CV30" t="str">
        <f t="shared" si="203"/>
        <v/>
      </c>
      <c r="CW30" t="str">
        <f t="shared" si="204"/>
        <v/>
      </c>
      <c r="CX30" t="str">
        <f t="shared" si="205"/>
        <v/>
      </c>
      <c r="CY30" t="str">
        <f t="shared" si="206"/>
        <v/>
      </c>
      <c r="CZ30" t="str">
        <f t="shared" si="207"/>
        <v/>
      </c>
      <c r="DA30" t="str">
        <f t="shared" si="208"/>
        <v/>
      </c>
      <c r="DB30" t="str">
        <f t="shared" si="209"/>
        <v/>
      </c>
      <c r="DC30" t="str">
        <f t="shared" si="210"/>
        <v/>
      </c>
      <c r="DD30" t="str">
        <f t="shared" si="211"/>
        <v/>
      </c>
      <c r="DE30" t="str">
        <f t="shared" si="212"/>
        <v/>
      </c>
      <c r="DF30" t="str">
        <f t="shared" si="213"/>
        <v/>
      </c>
      <c r="DG30" t="str">
        <f t="shared" si="214"/>
        <v/>
      </c>
      <c r="DH30" t="str">
        <f t="shared" si="215"/>
        <v/>
      </c>
      <c r="DI30" t="str">
        <f t="shared" si="216"/>
        <v/>
      </c>
      <c r="DJ30" t="str">
        <f t="shared" si="217"/>
        <v/>
      </c>
      <c r="DK30" t="str">
        <f t="shared" si="218"/>
        <v/>
      </c>
      <c r="DL30" t="str">
        <f t="shared" si="219"/>
        <v/>
      </c>
      <c r="DM30" t="str">
        <f t="shared" si="220"/>
        <v/>
      </c>
      <c r="DN30" t="str">
        <f t="shared" si="221"/>
        <v/>
      </c>
      <c r="DO30" t="str">
        <f t="shared" si="222"/>
        <v/>
      </c>
      <c r="DP30" t="str">
        <f t="shared" si="223"/>
        <v/>
      </c>
      <c r="DQ30" t="str">
        <f t="shared" si="224"/>
        <v/>
      </c>
      <c r="DR30" t="str">
        <f t="shared" si="225"/>
        <v/>
      </c>
      <c r="DS30" t="str">
        <f t="shared" si="226"/>
        <v/>
      </c>
      <c r="DT30" t="str">
        <f t="shared" si="227"/>
        <v/>
      </c>
      <c r="DU30">
        <f t="shared" si="228"/>
        <v>0</v>
      </c>
      <c r="DV30">
        <f t="shared" si="229"/>
        <v>0</v>
      </c>
      <c r="DW30">
        <f t="shared" si="230"/>
        <v>0</v>
      </c>
      <c r="DX30" t="str">
        <f t="shared" si="231"/>
        <v/>
      </c>
      <c r="DY30" t="str">
        <f t="shared" si="232"/>
        <v/>
      </c>
      <c r="DZ30" t="str">
        <f t="shared" si="233"/>
        <v/>
      </c>
      <c r="EA30" s="5">
        <f t="shared" si="234"/>
        <v>0</v>
      </c>
      <c r="EB30" s="3">
        <f t="shared" si="235"/>
        <v>0</v>
      </c>
    </row>
    <row r="31" spans="2:132" x14ac:dyDescent="0.2">
      <c r="B31" s="25">
        <v>26</v>
      </c>
      <c r="C31" s="26">
        <f>Zisk!D45</f>
        <v>0</v>
      </c>
      <c r="D31">
        <f>Zisk!E45</f>
        <v>0</v>
      </c>
      <c r="E31" s="66" t="str">
        <f t="shared" si="122"/>
        <v/>
      </c>
      <c r="F31" t="str">
        <f t="shared" si="123"/>
        <v/>
      </c>
      <c r="G31" s="66" t="str">
        <f t="shared" si="124"/>
        <v/>
      </c>
      <c r="H31" s="25"/>
      <c r="I31" s="25"/>
      <c r="J31">
        <f>VstupniParametry_SKRYT!$D$5</f>
        <v>0.02</v>
      </c>
      <c r="K31">
        <f>VstupniParametry_SKRYT!$D$6</f>
        <v>0.06</v>
      </c>
      <c r="L31">
        <f>VstupniParametry_SKRYT!$D$7</f>
        <v>0.06</v>
      </c>
      <c r="M31">
        <f>VstupniParametry_SKRYT!$D$8</f>
        <v>0.06</v>
      </c>
      <c r="N31">
        <f>VstupniParametry_SKRYT!$D$9</f>
        <v>1.7999999999999999E-2</v>
      </c>
      <c r="O31" s="27">
        <f>VstupniParametry_SKRYT!$D$10</f>
        <v>0.01</v>
      </c>
      <c r="P31" s="27">
        <f>VstupniParametry_SKRYT!$D$11</f>
        <v>0.01</v>
      </c>
      <c r="Q31" s="27">
        <f>VstupniParametry_SKRYT!$D$12</f>
        <v>0.01</v>
      </c>
      <c r="R31" s="27">
        <f>VstupniParametry_SKRYT!$D$13</f>
        <v>0.01</v>
      </c>
      <c r="S31" s="27">
        <f>VstupniParametry_SKRYT!$D$14</f>
        <v>0.01</v>
      </c>
      <c r="T31">
        <f t="shared" si="125"/>
        <v>0</v>
      </c>
      <c r="U31">
        <f t="shared" si="126"/>
        <v>0</v>
      </c>
      <c r="V31">
        <f t="shared" si="127"/>
        <v>0</v>
      </c>
      <c r="W31">
        <f t="shared" si="128"/>
        <v>0</v>
      </c>
      <c r="X31">
        <f t="shared" si="129"/>
        <v>0</v>
      </c>
      <c r="Y31">
        <f t="shared" si="130"/>
        <v>0</v>
      </c>
      <c r="Z31">
        <f t="shared" si="131"/>
        <v>0</v>
      </c>
      <c r="AA31">
        <f t="shared" si="132"/>
        <v>0</v>
      </c>
      <c r="AB31">
        <f t="shared" si="133"/>
        <v>0</v>
      </c>
      <c r="AC31">
        <f t="shared" si="134"/>
        <v>0</v>
      </c>
      <c r="AD31">
        <f t="shared" si="135"/>
        <v>0</v>
      </c>
      <c r="AE31">
        <f t="shared" si="136"/>
        <v>0</v>
      </c>
      <c r="AF31">
        <f t="shared" si="137"/>
        <v>0</v>
      </c>
      <c r="AG31">
        <f t="shared" si="138"/>
        <v>0</v>
      </c>
      <c r="AH31">
        <f t="shared" si="139"/>
        <v>0</v>
      </c>
      <c r="AI31">
        <f t="shared" si="140"/>
        <v>0</v>
      </c>
      <c r="AJ31">
        <f t="shared" si="141"/>
        <v>0</v>
      </c>
      <c r="AK31">
        <f t="shared" si="142"/>
        <v>0</v>
      </c>
      <c r="AL31">
        <f t="shared" si="143"/>
        <v>0</v>
      </c>
      <c r="AM31">
        <f t="shared" si="144"/>
        <v>0</v>
      </c>
      <c r="AN31">
        <f t="shared" si="145"/>
        <v>0</v>
      </c>
      <c r="AO31">
        <f t="shared" si="146"/>
        <v>0</v>
      </c>
      <c r="AP31">
        <f t="shared" si="147"/>
        <v>0</v>
      </c>
      <c r="AQ31">
        <f t="shared" si="148"/>
        <v>0</v>
      </c>
      <c r="AR31">
        <f t="shared" si="149"/>
        <v>0</v>
      </c>
      <c r="AS31">
        <f t="shared" si="150"/>
        <v>0</v>
      </c>
      <c r="AT31">
        <f t="shared" si="36"/>
        <v>0</v>
      </c>
      <c r="AU31">
        <f t="shared" si="151"/>
        <v>0</v>
      </c>
      <c r="AV31">
        <f t="shared" si="152"/>
        <v>0</v>
      </c>
      <c r="AW31">
        <f t="shared" si="38"/>
        <v>0</v>
      </c>
      <c r="AX31">
        <f t="shared" si="153"/>
        <v>0</v>
      </c>
      <c r="AY31">
        <f t="shared" si="154"/>
        <v>0</v>
      </c>
      <c r="AZ31">
        <f t="shared" si="155"/>
        <v>0</v>
      </c>
      <c r="BA31">
        <f t="shared" si="156"/>
        <v>0</v>
      </c>
      <c r="BB31">
        <f t="shared" si="157"/>
        <v>0</v>
      </c>
      <c r="BC31">
        <f t="shared" si="158"/>
        <v>0</v>
      </c>
      <c r="BD31">
        <f t="shared" si="159"/>
        <v>0</v>
      </c>
      <c r="BE31">
        <f t="shared" si="160"/>
        <v>0</v>
      </c>
      <c r="BF31">
        <f t="shared" si="161"/>
        <v>0</v>
      </c>
      <c r="BG31">
        <f t="shared" si="162"/>
        <v>0</v>
      </c>
      <c r="BH31">
        <f t="shared" si="163"/>
        <v>0</v>
      </c>
      <c r="BI31">
        <f t="shared" si="164"/>
        <v>0</v>
      </c>
      <c r="BJ31">
        <f t="shared" si="165"/>
        <v>0</v>
      </c>
      <c r="BK31">
        <f t="shared" si="166"/>
        <v>0</v>
      </c>
      <c r="BL31">
        <f t="shared" si="167"/>
        <v>0</v>
      </c>
      <c r="BM31">
        <f t="shared" si="168"/>
        <v>0</v>
      </c>
      <c r="BN31">
        <f t="shared" si="169"/>
        <v>0</v>
      </c>
      <c r="BO31">
        <f t="shared" si="170"/>
        <v>0</v>
      </c>
      <c r="BP31">
        <f t="shared" si="171"/>
        <v>0</v>
      </c>
      <c r="BQ31">
        <f t="shared" si="172"/>
        <v>0</v>
      </c>
      <c r="BR31">
        <f t="shared" si="173"/>
        <v>0</v>
      </c>
      <c r="BS31">
        <f t="shared" si="174"/>
        <v>0</v>
      </c>
      <c r="BT31">
        <f t="shared" si="175"/>
        <v>0</v>
      </c>
      <c r="BU31">
        <f t="shared" si="176"/>
        <v>0</v>
      </c>
      <c r="BV31">
        <f t="shared" si="177"/>
        <v>0</v>
      </c>
      <c r="BW31">
        <f t="shared" si="178"/>
        <v>0</v>
      </c>
      <c r="BX31">
        <f t="shared" si="179"/>
        <v>0</v>
      </c>
      <c r="BY31">
        <f t="shared" si="180"/>
        <v>0</v>
      </c>
      <c r="BZ31">
        <f t="shared" si="181"/>
        <v>0</v>
      </c>
      <c r="CA31">
        <f t="shared" si="182"/>
        <v>0</v>
      </c>
      <c r="CB31">
        <f t="shared" si="183"/>
        <v>0</v>
      </c>
      <c r="CC31">
        <f t="shared" si="184"/>
        <v>0</v>
      </c>
      <c r="CD31">
        <f t="shared" si="185"/>
        <v>0</v>
      </c>
      <c r="CE31">
        <f t="shared" si="186"/>
        <v>0</v>
      </c>
      <c r="CF31">
        <f t="shared" si="187"/>
        <v>0</v>
      </c>
      <c r="CG31">
        <f t="shared" si="188"/>
        <v>0</v>
      </c>
      <c r="CH31">
        <f t="shared" si="189"/>
        <v>0</v>
      </c>
      <c r="CI31">
        <f t="shared" si="190"/>
        <v>0</v>
      </c>
      <c r="CJ31">
        <f t="shared" si="191"/>
        <v>0</v>
      </c>
      <c r="CK31">
        <f t="shared" si="192"/>
        <v>0</v>
      </c>
      <c r="CL31" t="str">
        <f t="shared" si="193"/>
        <v/>
      </c>
      <c r="CM31" t="str">
        <f t="shared" si="194"/>
        <v/>
      </c>
      <c r="CN31" t="str">
        <f t="shared" si="195"/>
        <v/>
      </c>
      <c r="CO31" t="str">
        <f t="shared" si="196"/>
        <v/>
      </c>
      <c r="CP31" t="str">
        <f t="shared" si="197"/>
        <v/>
      </c>
      <c r="CQ31" t="str">
        <f t="shared" si="198"/>
        <v/>
      </c>
      <c r="CR31" t="str">
        <f t="shared" si="199"/>
        <v/>
      </c>
      <c r="CS31" t="str">
        <f t="shared" si="200"/>
        <v/>
      </c>
      <c r="CT31" t="str">
        <f t="shared" si="201"/>
        <v/>
      </c>
      <c r="CU31" t="str">
        <f t="shared" si="202"/>
        <v/>
      </c>
      <c r="CV31" t="str">
        <f t="shared" si="203"/>
        <v/>
      </c>
      <c r="CW31" t="str">
        <f t="shared" si="204"/>
        <v/>
      </c>
      <c r="CX31" t="str">
        <f t="shared" si="205"/>
        <v/>
      </c>
      <c r="CY31" t="str">
        <f t="shared" si="206"/>
        <v/>
      </c>
      <c r="CZ31" t="str">
        <f t="shared" si="207"/>
        <v/>
      </c>
      <c r="DA31" t="str">
        <f t="shared" si="208"/>
        <v/>
      </c>
      <c r="DB31" t="str">
        <f t="shared" si="209"/>
        <v/>
      </c>
      <c r="DC31" t="str">
        <f t="shared" si="210"/>
        <v/>
      </c>
      <c r="DD31" t="str">
        <f t="shared" si="211"/>
        <v/>
      </c>
      <c r="DE31" t="str">
        <f t="shared" si="212"/>
        <v/>
      </c>
      <c r="DF31" t="str">
        <f t="shared" si="213"/>
        <v/>
      </c>
      <c r="DG31" t="str">
        <f t="shared" si="214"/>
        <v/>
      </c>
      <c r="DH31" t="str">
        <f t="shared" si="215"/>
        <v/>
      </c>
      <c r="DI31" t="str">
        <f t="shared" si="216"/>
        <v/>
      </c>
      <c r="DJ31" t="str">
        <f t="shared" si="217"/>
        <v/>
      </c>
      <c r="DK31" t="str">
        <f t="shared" si="218"/>
        <v/>
      </c>
      <c r="DL31" t="str">
        <f t="shared" si="219"/>
        <v/>
      </c>
      <c r="DM31" t="str">
        <f t="shared" si="220"/>
        <v/>
      </c>
      <c r="DN31" t="str">
        <f t="shared" si="221"/>
        <v/>
      </c>
      <c r="DO31" t="str">
        <f t="shared" si="222"/>
        <v/>
      </c>
      <c r="DP31" t="str">
        <f t="shared" si="223"/>
        <v/>
      </c>
      <c r="DQ31" t="str">
        <f t="shared" si="224"/>
        <v/>
      </c>
      <c r="DR31" t="str">
        <f t="shared" si="225"/>
        <v/>
      </c>
      <c r="DS31" t="str">
        <f t="shared" si="226"/>
        <v/>
      </c>
      <c r="DT31" t="str">
        <f t="shared" si="227"/>
        <v/>
      </c>
      <c r="DU31">
        <f t="shared" si="228"/>
        <v>0</v>
      </c>
      <c r="DV31">
        <f t="shared" si="229"/>
        <v>0</v>
      </c>
      <c r="DW31">
        <f t="shared" si="230"/>
        <v>0</v>
      </c>
      <c r="DX31" t="str">
        <f t="shared" si="231"/>
        <v/>
      </c>
      <c r="DY31" t="str">
        <f t="shared" si="232"/>
        <v/>
      </c>
      <c r="DZ31" t="str">
        <f t="shared" si="233"/>
        <v/>
      </c>
      <c r="EA31" s="5">
        <f t="shared" si="234"/>
        <v>0</v>
      </c>
      <c r="EB31" s="3">
        <f t="shared" si="235"/>
        <v>0</v>
      </c>
    </row>
    <row r="32" spans="2:132" x14ac:dyDescent="0.2">
      <c r="B32">
        <v>27</v>
      </c>
      <c r="C32" s="3">
        <f>Zisk!D46</f>
        <v>0</v>
      </c>
      <c r="D32">
        <f>Zisk!E46</f>
        <v>0</v>
      </c>
      <c r="E32" s="66" t="str">
        <f t="shared" si="122"/>
        <v/>
      </c>
      <c r="F32" t="str">
        <f t="shared" si="123"/>
        <v/>
      </c>
      <c r="G32" s="66" t="str">
        <f t="shared" si="124"/>
        <v/>
      </c>
      <c r="J32">
        <f>VstupniParametry_SKRYT!$D$5</f>
        <v>0.02</v>
      </c>
      <c r="K32">
        <f>VstupniParametry_SKRYT!$D$6</f>
        <v>0.06</v>
      </c>
      <c r="L32">
        <f>VstupniParametry_SKRYT!$D$7</f>
        <v>0.06</v>
      </c>
      <c r="M32">
        <f>VstupniParametry_SKRYT!$D$8</f>
        <v>0.06</v>
      </c>
      <c r="N32">
        <f>VstupniParametry_SKRYT!$D$9</f>
        <v>1.7999999999999999E-2</v>
      </c>
      <c r="O32" s="27">
        <f>VstupniParametry_SKRYT!$D$10</f>
        <v>0.01</v>
      </c>
      <c r="P32" s="27">
        <f>VstupniParametry_SKRYT!$D$11</f>
        <v>0.01</v>
      </c>
      <c r="Q32" s="27">
        <f>VstupniParametry_SKRYT!$D$12</f>
        <v>0.01</v>
      </c>
      <c r="R32" s="27">
        <f>VstupniParametry_SKRYT!$D$13</f>
        <v>0.01</v>
      </c>
      <c r="S32" s="27">
        <f>VstupniParametry_SKRYT!$D$14</f>
        <v>0.01</v>
      </c>
      <c r="T32">
        <f t="shared" si="125"/>
        <v>0</v>
      </c>
      <c r="U32">
        <f t="shared" si="126"/>
        <v>0</v>
      </c>
      <c r="V32">
        <f t="shared" si="127"/>
        <v>0</v>
      </c>
      <c r="W32">
        <f t="shared" si="128"/>
        <v>0</v>
      </c>
      <c r="X32">
        <f t="shared" si="129"/>
        <v>0</v>
      </c>
      <c r="Y32">
        <f t="shared" si="130"/>
        <v>0</v>
      </c>
      <c r="Z32">
        <f t="shared" si="131"/>
        <v>0</v>
      </c>
      <c r="AA32">
        <f t="shared" si="132"/>
        <v>0</v>
      </c>
      <c r="AB32">
        <f t="shared" si="133"/>
        <v>0</v>
      </c>
      <c r="AC32">
        <f t="shared" si="134"/>
        <v>0</v>
      </c>
      <c r="AD32">
        <f t="shared" si="135"/>
        <v>0</v>
      </c>
      <c r="AE32">
        <f t="shared" si="136"/>
        <v>0</v>
      </c>
      <c r="AF32">
        <f t="shared" si="137"/>
        <v>0</v>
      </c>
      <c r="AG32">
        <f t="shared" si="138"/>
        <v>0</v>
      </c>
      <c r="AH32">
        <f t="shared" si="139"/>
        <v>0</v>
      </c>
      <c r="AI32">
        <f t="shared" si="140"/>
        <v>0</v>
      </c>
      <c r="AJ32">
        <f t="shared" si="141"/>
        <v>0</v>
      </c>
      <c r="AK32">
        <f t="shared" si="142"/>
        <v>0</v>
      </c>
      <c r="AL32">
        <f t="shared" si="143"/>
        <v>0</v>
      </c>
      <c r="AM32">
        <f t="shared" si="144"/>
        <v>0</v>
      </c>
      <c r="AN32">
        <f t="shared" si="145"/>
        <v>0</v>
      </c>
      <c r="AO32">
        <f t="shared" si="146"/>
        <v>0</v>
      </c>
      <c r="AP32">
        <f t="shared" si="147"/>
        <v>0</v>
      </c>
      <c r="AQ32">
        <f t="shared" si="148"/>
        <v>0</v>
      </c>
      <c r="AR32">
        <f t="shared" si="149"/>
        <v>0</v>
      </c>
      <c r="AS32">
        <f t="shared" si="150"/>
        <v>0</v>
      </c>
      <c r="AT32">
        <f t="shared" si="36"/>
        <v>0</v>
      </c>
      <c r="AU32">
        <f t="shared" si="151"/>
        <v>0</v>
      </c>
      <c r="AV32">
        <f t="shared" si="152"/>
        <v>0</v>
      </c>
      <c r="AW32">
        <f t="shared" si="38"/>
        <v>0</v>
      </c>
      <c r="AX32">
        <f t="shared" si="153"/>
        <v>0</v>
      </c>
      <c r="AY32">
        <f t="shared" si="154"/>
        <v>0</v>
      </c>
      <c r="AZ32">
        <f t="shared" si="155"/>
        <v>0</v>
      </c>
      <c r="BA32">
        <f t="shared" si="156"/>
        <v>0</v>
      </c>
      <c r="BB32">
        <f t="shared" si="157"/>
        <v>0</v>
      </c>
      <c r="BC32">
        <f t="shared" si="158"/>
        <v>0</v>
      </c>
      <c r="BD32">
        <f t="shared" si="159"/>
        <v>0</v>
      </c>
      <c r="BE32">
        <f t="shared" si="160"/>
        <v>0</v>
      </c>
      <c r="BF32">
        <f t="shared" si="161"/>
        <v>0</v>
      </c>
      <c r="BG32">
        <f t="shared" si="162"/>
        <v>0</v>
      </c>
      <c r="BH32">
        <f t="shared" si="163"/>
        <v>0</v>
      </c>
      <c r="BI32">
        <f t="shared" si="164"/>
        <v>0</v>
      </c>
      <c r="BJ32">
        <f t="shared" si="165"/>
        <v>0</v>
      </c>
      <c r="BK32">
        <f t="shared" si="166"/>
        <v>0</v>
      </c>
      <c r="BL32">
        <f t="shared" si="167"/>
        <v>0</v>
      </c>
      <c r="BM32">
        <f t="shared" si="168"/>
        <v>0</v>
      </c>
      <c r="BN32">
        <f t="shared" si="169"/>
        <v>0</v>
      </c>
      <c r="BO32">
        <f t="shared" si="170"/>
        <v>0</v>
      </c>
      <c r="BP32">
        <f t="shared" si="171"/>
        <v>0</v>
      </c>
      <c r="BQ32">
        <f t="shared" si="172"/>
        <v>0</v>
      </c>
      <c r="BR32">
        <f t="shared" si="173"/>
        <v>0</v>
      </c>
      <c r="BS32">
        <f t="shared" si="174"/>
        <v>0</v>
      </c>
      <c r="BT32">
        <f t="shared" si="175"/>
        <v>0</v>
      </c>
      <c r="BU32">
        <f t="shared" si="176"/>
        <v>0</v>
      </c>
      <c r="BV32">
        <f t="shared" si="177"/>
        <v>0</v>
      </c>
      <c r="BW32">
        <f t="shared" si="178"/>
        <v>0</v>
      </c>
      <c r="BX32">
        <f t="shared" si="179"/>
        <v>0</v>
      </c>
      <c r="BY32">
        <f t="shared" si="180"/>
        <v>0</v>
      </c>
      <c r="BZ32">
        <f t="shared" si="181"/>
        <v>0</v>
      </c>
      <c r="CA32">
        <f t="shared" si="182"/>
        <v>0</v>
      </c>
      <c r="CB32">
        <f t="shared" si="183"/>
        <v>0</v>
      </c>
      <c r="CC32">
        <f t="shared" si="184"/>
        <v>0</v>
      </c>
      <c r="CD32">
        <f t="shared" si="185"/>
        <v>0</v>
      </c>
      <c r="CE32">
        <f t="shared" si="186"/>
        <v>0</v>
      </c>
      <c r="CF32">
        <f t="shared" si="187"/>
        <v>0</v>
      </c>
      <c r="CG32">
        <f t="shared" si="188"/>
        <v>0</v>
      </c>
      <c r="CH32">
        <f t="shared" si="189"/>
        <v>0</v>
      </c>
      <c r="CI32">
        <f t="shared" si="190"/>
        <v>0</v>
      </c>
      <c r="CJ32">
        <f t="shared" si="191"/>
        <v>0</v>
      </c>
      <c r="CK32">
        <f t="shared" si="192"/>
        <v>0</v>
      </c>
      <c r="CL32" t="str">
        <f t="shared" si="193"/>
        <v/>
      </c>
      <c r="CM32" t="str">
        <f t="shared" si="194"/>
        <v/>
      </c>
      <c r="CN32" t="str">
        <f t="shared" si="195"/>
        <v/>
      </c>
      <c r="CO32" t="str">
        <f t="shared" si="196"/>
        <v/>
      </c>
      <c r="CP32" t="str">
        <f t="shared" si="197"/>
        <v/>
      </c>
      <c r="CQ32" t="str">
        <f t="shared" si="198"/>
        <v/>
      </c>
      <c r="CR32" t="str">
        <f t="shared" si="199"/>
        <v/>
      </c>
      <c r="CS32" t="str">
        <f t="shared" si="200"/>
        <v/>
      </c>
      <c r="CT32" t="str">
        <f t="shared" si="201"/>
        <v/>
      </c>
      <c r="CU32" t="str">
        <f t="shared" si="202"/>
        <v/>
      </c>
      <c r="CV32" t="str">
        <f t="shared" si="203"/>
        <v/>
      </c>
      <c r="CW32" t="str">
        <f t="shared" si="204"/>
        <v/>
      </c>
      <c r="CX32" t="str">
        <f t="shared" si="205"/>
        <v/>
      </c>
      <c r="CY32" t="str">
        <f t="shared" si="206"/>
        <v/>
      </c>
      <c r="CZ32" t="str">
        <f t="shared" si="207"/>
        <v/>
      </c>
      <c r="DA32" t="str">
        <f t="shared" si="208"/>
        <v/>
      </c>
      <c r="DB32" t="str">
        <f t="shared" si="209"/>
        <v/>
      </c>
      <c r="DC32" t="str">
        <f t="shared" si="210"/>
        <v/>
      </c>
      <c r="DD32" t="str">
        <f t="shared" si="211"/>
        <v/>
      </c>
      <c r="DE32" t="str">
        <f t="shared" si="212"/>
        <v/>
      </c>
      <c r="DF32" t="str">
        <f t="shared" si="213"/>
        <v/>
      </c>
      <c r="DG32" t="str">
        <f t="shared" si="214"/>
        <v/>
      </c>
      <c r="DH32" t="str">
        <f t="shared" si="215"/>
        <v/>
      </c>
      <c r="DI32" t="str">
        <f t="shared" si="216"/>
        <v/>
      </c>
      <c r="DJ32" t="str">
        <f t="shared" si="217"/>
        <v/>
      </c>
      <c r="DK32" t="str">
        <f t="shared" si="218"/>
        <v/>
      </c>
      <c r="DL32" t="str">
        <f t="shared" si="219"/>
        <v/>
      </c>
      <c r="DM32" t="str">
        <f t="shared" si="220"/>
        <v/>
      </c>
      <c r="DN32" t="str">
        <f t="shared" si="221"/>
        <v/>
      </c>
      <c r="DO32" t="str">
        <f t="shared" si="222"/>
        <v/>
      </c>
      <c r="DP32" t="str">
        <f t="shared" si="223"/>
        <v/>
      </c>
      <c r="DQ32" t="str">
        <f t="shared" si="224"/>
        <v/>
      </c>
      <c r="DR32" t="str">
        <f t="shared" si="225"/>
        <v/>
      </c>
      <c r="DS32" t="str">
        <f t="shared" si="226"/>
        <v/>
      </c>
      <c r="DT32" t="str">
        <f t="shared" si="227"/>
        <v/>
      </c>
      <c r="DU32">
        <f t="shared" si="228"/>
        <v>0</v>
      </c>
      <c r="DV32">
        <f t="shared" si="229"/>
        <v>0</v>
      </c>
      <c r="DW32">
        <f t="shared" si="230"/>
        <v>0</v>
      </c>
      <c r="DX32" t="str">
        <f t="shared" si="231"/>
        <v/>
      </c>
      <c r="DY32" t="str">
        <f t="shared" si="232"/>
        <v/>
      </c>
      <c r="DZ32" t="str">
        <f t="shared" si="233"/>
        <v/>
      </c>
      <c r="EA32" s="5">
        <f t="shared" si="234"/>
        <v>0</v>
      </c>
      <c r="EB32" s="3">
        <f t="shared" si="235"/>
        <v>0</v>
      </c>
    </row>
    <row r="33" spans="2:132" x14ac:dyDescent="0.2">
      <c r="B33" s="25">
        <v>28</v>
      </c>
      <c r="C33" s="26">
        <f>Zisk!D47</f>
        <v>0</v>
      </c>
      <c r="D33">
        <f>Zisk!E47</f>
        <v>0</v>
      </c>
      <c r="E33" s="66" t="str">
        <f t="shared" si="122"/>
        <v/>
      </c>
      <c r="F33" t="str">
        <f t="shared" si="123"/>
        <v/>
      </c>
      <c r="G33" s="66" t="str">
        <f t="shared" si="124"/>
        <v/>
      </c>
      <c r="H33" s="25"/>
      <c r="I33" s="25"/>
      <c r="J33">
        <f>VstupniParametry_SKRYT!$D$5</f>
        <v>0.02</v>
      </c>
      <c r="K33">
        <f>VstupniParametry_SKRYT!$D$6</f>
        <v>0.06</v>
      </c>
      <c r="L33">
        <f>VstupniParametry_SKRYT!$D$7</f>
        <v>0.06</v>
      </c>
      <c r="M33">
        <f>VstupniParametry_SKRYT!$D$8</f>
        <v>0.06</v>
      </c>
      <c r="N33">
        <f>VstupniParametry_SKRYT!$D$9</f>
        <v>1.7999999999999999E-2</v>
      </c>
      <c r="O33" s="27">
        <f>VstupniParametry_SKRYT!$D$10</f>
        <v>0.01</v>
      </c>
      <c r="P33" s="27">
        <f>VstupniParametry_SKRYT!$D$11</f>
        <v>0.01</v>
      </c>
      <c r="Q33" s="27">
        <f>VstupniParametry_SKRYT!$D$12</f>
        <v>0.01</v>
      </c>
      <c r="R33" s="27">
        <f>VstupniParametry_SKRYT!$D$13</f>
        <v>0.01</v>
      </c>
      <c r="S33" s="27">
        <f>VstupniParametry_SKRYT!$D$14</f>
        <v>0.01</v>
      </c>
      <c r="T33">
        <f t="shared" si="125"/>
        <v>0</v>
      </c>
      <c r="U33">
        <f t="shared" si="126"/>
        <v>0</v>
      </c>
      <c r="V33">
        <f t="shared" si="127"/>
        <v>0</v>
      </c>
      <c r="W33">
        <f t="shared" si="128"/>
        <v>0</v>
      </c>
      <c r="X33">
        <f t="shared" si="129"/>
        <v>0</v>
      </c>
      <c r="Y33">
        <f t="shared" si="130"/>
        <v>0</v>
      </c>
      <c r="Z33">
        <f t="shared" si="131"/>
        <v>0</v>
      </c>
      <c r="AA33">
        <f t="shared" si="132"/>
        <v>0</v>
      </c>
      <c r="AB33">
        <f t="shared" si="133"/>
        <v>0</v>
      </c>
      <c r="AC33">
        <f t="shared" si="134"/>
        <v>0</v>
      </c>
      <c r="AD33">
        <f t="shared" si="135"/>
        <v>0</v>
      </c>
      <c r="AE33">
        <f t="shared" si="136"/>
        <v>0</v>
      </c>
      <c r="AF33">
        <f t="shared" si="137"/>
        <v>0</v>
      </c>
      <c r="AG33">
        <f t="shared" si="138"/>
        <v>0</v>
      </c>
      <c r="AH33">
        <f t="shared" si="139"/>
        <v>0</v>
      </c>
      <c r="AI33">
        <f t="shared" si="140"/>
        <v>0</v>
      </c>
      <c r="AJ33">
        <f t="shared" si="141"/>
        <v>0</v>
      </c>
      <c r="AK33">
        <f t="shared" si="142"/>
        <v>0</v>
      </c>
      <c r="AL33">
        <f t="shared" si="143"/>
        <v>0</v>
      </c>
      <c r="AM33">
        <f t="shared" si="144"/>
        <v>0</v>
      </c>
      <c r="AN33">
        <f t="shared" si="145"/>
        <v>0</v>
      </c>
      <c r="AO33">
        <f t="shared" si="146"/>
        <v>0</v>
      </c>
      <c r="AP33">
        <f t="shared" si="147"/>
        <v>0</v>
      </c>
      <c r="AQ33">
        <f t="shared" si="148"/>
        <v>0</v>
      </c>
      <c r="AR33">
        <f t="shared" si="149"/>
        <v>0</v>
      </c>
      <c r="AS33">
        <f t="shared" si="150"/>
        <v>0</v>
      </c>
      <c r="AT33">
        <f t="shared" si="36"/>
        <v>0</v>
      </c>
      <c r="AU33">
        <f t="shared" si="151"/>
        <v>0</v>
      </c>
      <c r="AV33">
        <f t="shared" si="152"/>
        <v>0</v>
      </c>
      <c r="AW33">
        <f t="shared" si="38"/>
        <v>0</v>
      </c>
      <c r="AX33">
        <f t="shared" si="153"/>
        <v>0</v>
      </c>
      <c r="AY33">
        <f t="shared" si="154"/>
        <v>0</v>
      </c>
      <c r="AZ33">
        <f t="shared" si="155"/>
        <v>0</v>
      </c>
      <c r="BA33">
        <f t="shared" si="156"/>
        <v>0</v>
      </c>
      <c r="BB33">
        <f t="shared" si="157"/>
        <v>0</v>
      </c>
      <c r="BC33">
        <f t="shared" si="158"/>
        <v>0</v>
      </c>
      <c r="BD33">
        <f t="shared" si="159"/>
        <v>0</v>
      </c>
      <c r="BE33">
        <f t="shared" si="160"/>
        <v>0</v>
      </c>
      <c r="BF33">
        <f t="shared" si="161"/>
        <v>0</v>
      </c>
      <c r="BG33">
        <f t="shared" si="162"/>
        <v>0</v>
      </c>
      <c r="BH33">
        <f t="shared" si="163"/>
        <v>0</v>
      </c>
      <c r="BI33">
        <f t="shared" si="164"/>
        <v>0</v>
      </c>
      <c r="BJ33">
        <f t="shared" si="165"/>
        <v>0</v>
      </c>
      <c r="BK33">
        <f t="shared" si="166"/>
        <v>0</v>
      </c>
      <c r="BL33">
        <f t="shared" si="167"/>
        <v>0</v>
      </c>
      <c r="BM33">
        <f t="shared" si="168"/>
        <v>0</v>
      </c>
      <c r="BN33">
        <f t="shared" si="169"/>
        <v>0</v>
      </c>
      <c r="BO33">
        <f t="shared" si="170"/>
        <v>0</v>
      </c>
      <c r="BP33">
        <f t="shared" si="171"/>
        <v>0</v>
      </c>
      <c r="BQ33">
        <f t="shared" si="172"/>
        <v>0</v>
      </c>
      <c r="BR33">
        <f t="shared" si="173"/>
        <v>0</v>
      </c>
      <c r="BS33">
        <f t="shared" si="174"/>
        <v>0</v>
      </c>
      <c r="BT33">
        <f t="shared" si="175"/>
        <v>0</v>
      </c>
      <c r="BU33">
        <f t="shared" si="176"/>
        <v>0</v>
      </c>
      <c r="BV33">
        <f t="shared" si="177"/>
        <v>0</v>
      </c>
      <c r="BW33">
        <f t="shared" si="178"/>
        <v>0</v>
      </c>
      <c r="BX33">
        <f t="shared" si="179"/>
        <v>0</v>
      </c>
      <c r="BY33">
        <f t="shared" si="180"/>
        <v>0</v>
      </c>
      <c r="BZ33">
        <f t="shared" si="181"/>
        <v>0</v>
      </c>
      <c r="CA33">
        <f t="shared" si="182"/>
        <v>0</v>
      </c>
      <c r="CB33">
        <f t="shared" si="183"/>
        <v>0</v>
      </c>
      <c r="CC33">
        <f t="shared" si="184"/>
        <v>0</v>
      </c>
      <c r="CD33">
        <f t="shared" si="185"/>
        <v>0</v>
      </c>
      <c r="CE33">
        <f t="shared" si="186"/>
        <v>0</v>
      </c>
      <c r="CF33">
        <f t="shared" si="187"/>
        <v>0</v>
      </c>
      <c r="CG33">
        <f t="shared" si="188"/>
        <v>0</v>
      </c>
      <c r="CH33">
        <f t="shared" si="189"/>
        <v>0</v>
      </c>
      <c r="CI33">
        <f t="shared" si="190"/>
        <v>0</v>
      </c>
      <c r="CJ33">
        <f t="shared" si="191"/>
        <v>0</v>
      </c>
      <c r="CK33">
        <f t="shared" si="192"/>
        <v>0</v>
      </c>
      <c r="CL33" t="str">
        <f t="shared" si="193"/>
        <v/>
      </c>
      <c r="CM33" t="str">
        <f t="shared" si="194"/>
        <v/>
      </c>
      <c r="CN33" t="str">
        <f t="shared" si="195"/>
        <v/>
      </c>
      <c r="CO33" t="str">
        <f t="shared" si="196"/>
        <v/>
      </c>
      <c r="CP33" t="str">
        <f t="shared" si="197"/>
        <v/>
      </c>
      <c r="CQ33" t="str">
        <f t="shared" si="198"/>
        <v/>
      </c>
      <c r="CR33" t="str">
        <f t="shared" si="199"/>
        <v/>
      </c>
      <c r="CS33" t="str">
        <f t="shared" si="200"/>
        <v/>
      </c>
      <c r="CT33" t="str">
        <f t="shared" si="201"/>
        <v/>
      </c>
      <c r="CU33" t="str">
        <f t="shared" si="202"/>
        <v/>
      </c>
      <c r="CV33" t="str">
        <f t="shared" si="203"/>
        <v/>
      </c>
      <c r="CW33" t="str">
        <f t="shared" si="204"/>
        <v/>
      </c>
      <c r="CX33" t="str">
        <f t="shared" si="205"/>
        <v/>
      </c>
      <c r="CY33" t="str">
        <f t="shared" si="206"/>
        <v/>
      </c>
      <c r="CZ33" t="str">
        <f t="shared" si="207"/>
        <v/>
      </c>
      <c r="DA33" t="str">
        <f t="shared" si="208"/>
        <v/>
      </c>
      <c r="DB33" t="str">
        <f t="shared" si="209"/>
        <v/>
      </c>
      <c r="DC33" t="str">
        <f t="shared" si="210"/>
        <v/>
      </c>
      <c r="DD33" t="str">
        <f t="shared" si="211"/>
        <v/>
      </c>
      <c r="DE33" t="str">
        <f t="shared" si="212"/>
        <v/>
      </c>
      <c r="DF33" t="str">
        <f t="shared" si="213"/>
        <v/>
      </c>
      <c r="DG33" t="str">
        <f t="shared" si="214"/>
        <v/>
      </c>
      <c r="DH33" t="str">
        <f t="shared" si="215"/>
        <v/>
      </c>
      <c r="DI33" t="str">
        <f t="shared" si="216"/>
        <v/>
      </c>
      <c r="DJ33" t="str">
        <f t="shared" si="217"/>
        <v/>
      </c>
      <c r="DK33" t="str">
        <f t="shared" si="218"/>
        <v/>
      </c>
      <c r="DL33" t="str">
        <f t="shared" si="219"/>
        <v/>
      </c>
      <c r="DM33" t="str">
        <f t="shared" si="220"/>
        <v/>
      </c>
      <c r="DN33" t="str">
        <f t="shared" si="221"/>
        <v/>
      </c>
      <c r="DO33" t="str">
        <f t="shared" si="222"/>
        <v/>
      </c>
      <c r="DP33" t="str">
        <f t="shared" si="223"/>
        <v/>
      </c>
      <c r="DQ33" t="str">
        <f t="shared" si="224"/>
        <v/>
      </c>
      <c r="DR33" t="str">
        <f t="shared" si="225"/>
        <v/>
      </c>
      <c r="DS33" t="str">
        <f t="shared" si="226"/>
        <v/>
      </c>
      <c r="DT33" t="str">
        <f t="shared" si="227"/>
        <v/>
      </c>
      <c r="DU33">
        <f t="shared" si="228"/>
        <v>0</v>
      </c>
      <c r="DV33">
        <f t="shared" si="229"/>
        <v>0</v>
      </c>
      <c r="DW33">
        <f t="shared" si="230"/>
        <v>0</v>
      </c>
      <c r="DX33" t="str">
        <f t="shared" si="231"/>
        <v/>
      </c>
      <c r="DY33" t="str">
        <f t="shared" si="232"/>
        <v/>
      </c>
      <c r="DZ33" t="str">
        <f t="shared" si="233"/>
        <v/>
      </c>
      <c r="EA33" s="5">
        <f t="shared" si="234"/>
        <v>0</v>
      </c>
      <c r="EB33" s="3">
        <f t="shared" si="235"/>
        <v>0</v>
      </c>
    </row>
    <row r="34" spans="2:132" x14ac:dyDescent="0.2">
      <c r="B34">
        <v>29</v>
      </c>
      <c r="C34" s="3">
        <f>Zisk!D48</f>
        <v>0</v>
      </c>
      <c r="D34">
        <f>Zisk!E48</f>
        <v>0</v>
      </c>
      <c r="E34" s="66" t="str">
        <f t="shared" si="122"/>
        <v/>
      </c>
      <c r="F34" t="str">
        <f t="shared" si="123"/>
        <v/>
      </c>
      <c r="G34" s="66" t="str">
        <f t="shared" si="124"/>
        <v/>
      </c>
      <c r="J34">
        <f>VstupniParametry_SKRYT!$D$5</f>
        <v>0.02</v>
      </c>
      <c r="K34">
        <f>VstupniParametry_SKRYT!$D$6</f>
        <v>0.06</v>
      </c>
      <c r="L34">
        <f>VstupniParametry_SKRYT!$D$7</f>
        <v>0.06</v>
      </c>
      <c r="M34">
        <f>VstupniParametry_SKRYT!$D$8</f>
        <v>0.06</v>
      </c>
      <c r="N34">
        <f>VstupniParametry_SKRYT!$D$9</f>
        <v>1.7999999999999999E-2</v>
      </c>
      <c r="O34" s="27">
        <f>VstupniParametry_SKRYT!$D$10</f>
        <v>0.01</v>
      </c>
      <c r="P34" s="27">
        <f>VstupniParametry_SKRYT!$D$11</f>
        <v>0.01</v>
      </c>
      <c r="Q34" s="27">
        <f>VstupniParametry_SKRYT!$D$12</f>
        <v>0.01</v>
      </c>
      <c r="R34" s="27">
        <f>VstupniParametry_SKRYT!$D$13</f>
        <v>0.01</v>
      </c>
      <c r="S34" s="27">
        <f>VstupniParametry_SKRYT!$D$14</f>
        <v>0.01</v>
      </c>
      <c r="T34">
        <f t="shared" si="125"/>
        <v>0</v>
      </c>
      <c r="U34">
        <f t="shared" si="126"/>
        <v>0</v>
      </c>
      <c r="V34">
        <f t="shared" si="127"/>
        <v>0</v>
      </c>
      <c r="W34">
        <f t="shared" si="128"/>
        <v>0</v>
      </c>
      <c r="X34">
        <f t="shared" si="129"/>
        <v>0</v>
      </c>
      <c r="Y34">
        <f t="shared" si="130"/>
        <v>0</v>
      </c>
      <c r="Z34">
        <f t="shared" si="131"/>
        <v>0</v>
      </c>
      <c r="AA34">
        <f t="shared" si="132"/>
        <v>0</v>
      </c>
      <c r="AB34">
        <f t="shared" si="133"/>
        <v>0</v>
      </c>
      <c r="AC34">
        <f t="shared" si="134"/>
        <v>0</v>
      </c>
      <c r="AD34">
        <f t="shared" si="135"/>
        <v>0</v>
      </c>
      <c r="AE34">
        <f t="shared" si="136"/>
        <v>0</v>
      </c>
      <c r="AF34">
        <f t="shared" si="137"/>
        <v>0</v>
      </c>
      <c r="AG34">
        <f t="shared" si="138"/>
        <v>0</v>
      </c>
      <c r="AH34">
        <f t="shared" si="139"/>
        <v>0</v>
      </c>
      <c r="AI34">
        <f t="shared" si="140"/>
        <v>0</v>
      </c>
      <c r="AJ34">
        <f t="shared" si="141"/>
        <v>0</v>
      </c>
      <c r="AK34">
        <f t="shared" si="142"/>
        <v>0</v>
      </c>
      <c r="AL34">
        <f t="shared" si="143"/>
        <v>0</v>
      </c>
      <c r="AM34">
        <f t="shared" si="144"/>
        <v>0</v>
      </c>
      <c r="AN34">
        <f t="shared" si="145"/>
        <v>0</v>
      </c>
      <c r="AO34">
        <f t="shared" si="146"/>
        <v>0</v>
      </c>
      <c r="AP34">
        <f t="shared" si="147"/>
        <v>0</v>
      </c>
      <c r="AQ34">
        <f t="shared" si="148"/>
        <v>0</v>
      </c>
      <c r="AR34">
        <f t="shared" si="149"/>
        <v>0</v>
      </c>
      <c r="AS34">
        <f t="shared" si="150"/>
        <v>0</v>
      </c>
      <c r="AT34">
        <f t="shared" si="36"/>
        <v>0</v>
      </c>
      <c r="AU34">
        <f t="shared" si="151"/>
        <v>0</v>
      </c>
      <c r="AV34">
        <f t="shared" si="152"/>
        <v>0</v>
      </c>
      <c r="AW34">
        <f t="shared" si="38"/>
        <v>0</v>
      </c>
      <c r="AX34">
        <f t="shared" si="153"/>
        <v>0</v>
      </c>
      <c r="AY34">
        <f t="shared" si="154"/>
        <v>0</v>
      </c>
      <c r="AZ34">
        <f t="shared" si="155"/>
        <v>0</v>
      </c>
      <c r="BA34">
        <f t="shared" si="156"/>
        <v>0</v>
      </c>
      <c r="BB34">
        <f t="shared" si="157"/>
        <v>0</v>
      </c>
      <c r="BC34">
        <f t="shared" si="158"/>
        <v>0</v>
      </c>
      <c r="BD34">
        <f t="shared" si="159"/>
        <v>0</v>
      </c>
      <c r="BE34">
        <f t="shared" si="160"/>
        <v>0</v>
      </c>
      <c r="BF34">
        <f t="shared" si="161"/>
        <v>0</v>
      </c>
      <c r="BG34">
        <f t="shared" si="162"/>
        <v>0</v>
      </c>
      <c r="BH34">
        <f t="shared" si="163"/>
        <v>0</v>
      </c>
      <c r="BI34">
        <f t="shared" si="164"/>
        <v>0</v>
      </c>
      <c r="BJ34">
        <f t="shared" si="165"/>
        <v>0</v>
      </c>
      <c r="BK34">
        <f t="shared" si="166"/>
        <v>0</v>
      </c>
      <c r="BL34">
        <f t="shared" si="167"/>
        <v>0</v>
      </c>
      <c r="BM34">
        <f t="shared" si="168"/>
        <v>0</v>
      </c>
      <c r="BN34">
        <f t="shared" si="169"/>
        <v>0</v>
      </c>
      <c r="BO34">
        <f t="shared" si="170"/>
        <v>0</v>
      </c>
      <c r="BP34">
        <f t="shared" si="171"/>
        <v>0</v>
      </c>
      <c r="BQ34">
        <f t="shared" si="172"/>
        <v>0</v>
      </c>
      <c r="BR34">
        <f t="shared" si="173"/>
        <v>0</v>
      </c>
      <c r="BS34">
        <f t="shared" si="174"/>
        <v>0</v>
      </c>
      <c r="BT34">
        <f t="shared" si="175"/>
        <v>0</v>
      </c>
      <c r="BU34">
        <f t="shared" si="176"/>
        <v>0</v>
      </c>
      <c r="BV34">
        <f t="shared" si="177"/>
        <v>0</v>
      </c>
      <c r="BW34">
        <f t="shared" si="178"/>
        <v>0</v>
      </c>
      <c r="BX34">
        <f t="shared" si="179"/>
        <v>0</v>
      </c>
      <c r="BY34">
        <f t="shared" si="180"/>
        <v>0</v>
      </c>
      <c r="BZ34">
        <f t="shared" si="181"/>
        <v>0</v>
      </c>
      <c r="CA34">
        <f t="shared" si="182"/>
        <v>0</v>
      </c>
      <c r="CB34">
        <f t="shared" si="183"/>
        <v>0</v>
      </c>
      <c r="CC34">
        <f t="shared" si="184"/>
        <v>0</v>
      </c>
      <c r="CD34">
        <f t="shared" si="185"/>
        <v>0</v>
      </c>
      <c r="CE34">
        <f t="shared" si="186"/>
        <v>0</v>
      </c>
      <c r="CF34">
        <f t="shared" si="187"/>
        <v>0</v>
      </c>
      <c r="CG34">
        <f t="shared" si="188"/>
        <v>0</v>
      </c>
      <c r="CH34">
        <f t="shared" si="189"/>
        <v>0</v>
      </c>
      <c r="CI34">
        <f t="shared" si="190"/>
        <v>0</v>
      </c>
      <c r="CJ34">
        <f t="shared" si="191"/>
        <v>0</v>
      </c>
      <c r="CK34">
        <f t="shared" si="192"/>
        <v>0</v>
      </c>
      <c r="CL34" t="str">
        <f t="shared" si="193"/>
        <v/>
      </c>
      <c r="CM34" t="str">
        <f t="shared" si="194"/>
        <v/>
      </c>
      <c r="CN34" t="str">
        <f t="shared" si="195"/>
        <v/>
      </c>
      <c r="CO34" t="str">
        <f t="shared" si="196"/>
        <v/>
      </c>
      <c r="CP34" t="str">
        <f t="shared" si="197"/>
        <v/>
      </c>
      <c r="CQ34" t="str">
        <f t="shared" si="198"/>
        <v/>
      </c>
      <c r="CR34" t="str">
        <f t="shared" si="199"/>
        <v/>
      </c>
      <c r="CS34" t="str">
        <f t="shared" si="200"/>
        <v/>
      </c>
      <c r="CT34" t="str">
        <f t="shared" si="201"/>
        <v/>
      </c>
      <c r="CU34" t="str">
        <f t="shared" si="202"/>
        <v/>
      </c>
      <c r="CV34" t="str">
        <f t="shared" si="203"/>
        <v/>
      </c>
      <c r="CW34" t="str">
        <f t="shared" si="204"/>
        <v/>
      </c>
      <c r="CX34" t="str">
        <f t="shared" si="205"/>
        <v/>
      </c>
      <c r="CY34" t="str">
        <f t="shared" si="206"/>
        <v/>
      </c>
      <c r="CZ34" t="str">
        <f t="shared" si="207"/>
        <v/>
      </c>
      <c r="DA34" t="str">
        <f t="shared" si="208"/>
        <v/>
      </c>
      <c r="DB34" t="str">
        <f t="shared" si="209"/>
        <v/>
      </c>
      <c r="DC34" t="str">
        <f t="shared" si="210"/>
        <v/>
      </c>
      <c r="DD34" t="str">
        <f t="shared" si="211"/>
        <v/>
      </c>
      <c r="DE34" t="str">
        <f t="shared" si="212"/>
        <v/>
      </c>
      <c r="DF34" t="str">
        <f t="shared" si="213"/>
        <v/>
      </c>
      <c r="DG34" t="str">
        <f t="shared" si="214"/>
        <v/>
      </c>
      <c r="DH34" t="str">
        <f t="shared" si="215"/>
        <v/>
      </c>
      <c r="DI34" t="str">
        <f t="shared" si="216"/>
        <v/>
      </c>
      <c r="DJ34" t="str">
        <f t="shared" si="217"/>
        <v/>
      </c>
      <c r="DK34" t="str">
        <f t="shared" si="218"/>
        <v/>
      </c>
      <c r="DL34" t="str">
        <f t="shared" si="219"/>
        <v/>
      </c>
      <c r="DM34" t="str">
        <f t="shared" si="220"/>
        <v/>
      </c>
      <c r="DN34" t="str">
        <f t="shared" si="221"/>
        <v/>
      </c>
      <c r="DO34" t="str">
        <f t="shared" si="222"/>
        <v/>
      </c>
      <c r="DP34" t="str">
        <f t="shared" si="223"/>
        <v/>
      </c>
      <c r="DQ34" t="str">
        <f t="shared" si="224"/>
        <v/>
      </c>
      <c r="DR34" t="str">
        <f t="shared" si="225"/>
        <v/>
      </c>
      <c r="DS34" t="str">
        <f t="shared" si="226"/>
        <v/>
      </c>
      <c r="DT34" t="str">
        <f t="shared" si="227"/>
        <v/>
      </c>
      <c r="DU34">
        <f t="shared" si="228"/>
        <v>0</v>
      </c>
      <c r="DV34">
        <f t="shared" si="229"/>
        <v>0</v>
      </c>
      <c r="DW34">
        <f t="shared" si="230"/>
        <v>0</v>
      </c>
      <c r="DX34" t="str">
        <f t="shared" si="231"/>
        <v/>
      </c>
      <c r="DY34" t="str">
        <f t="shared" si="232"/>
        <v/>
      </c>
      <c r="DZ34" t="str">
        <f t="shared" si="233"/>
        <v/>
      </c>
      <c r="EA34" s="5">
        <f t="shared" si="234"/>
        <v>0</v>
      </c>
      <c r="EB34" s="3">
        <f t="shared" si="235"/>
        <v>0</v>
      </c>
    </row>
    <row r="35" spans="2:132" x14ac:dyDescent="0.2">
      <c r="B35" s="25">
        <v>30</v>
      </c>
      <c r="C35" s="26">
        <f>Zisk!D49</f>
        <v>0</v>
      </c>
      <c r="D35">
        <f>Zisk!E49</f>
        <v>0</v>
      </c>
      <c r="E35" s="66" t="str">
        <f t="shared" si="122"/>
        <v/>
      </c>
      <c r="F35" t="str">
        <f t="shared" si="123"/>
        <v/>
      </c>
      <c r="G35" s="66" t="str">
        <f t="shared" si="124"/>
        <v/>
      </c>
      <c r="H35" s="25"/>
      <c r="I35" s="25"/>
      <c r="J35">
        <f>VstupniParametry_SKRYT!$D$5</f>
        <v>0.02</v>
      </c>
      <c r="K35">
        <f>VstupniParametry_SKRYT!$D$6</f>
        <v>0.06</v>
      </c>
      <c r="L35">
        <f>VstupniParametry_SKRYT!$D$7</f>
        <v>0.06</v>
      </c>
      <c r="M35">
        <f>VstupniParametry_SKRYT!$D$8</f>
        <v>0.06</v>
      </c>
      <c r="N35">
        <f>VstupniParametry_SKRYT!$D$9</f>
        <v>1.7999999999999999E-2</v>
      </c>
      <c r="O35" s="27">
        <f>VstupniParametry_SKRYT!$D$10</f>
        <v>0.01</v>
      </c>
      <c r="P35" s="27">
        <f>VstupniParametry_SKRYT!$D$11</f>
        <v>0.01</v>
      </c>
      <c r="Q35" s="27">
        <f>VstupniParametry_SKRYT!$D$12</f>
        <v>0.01</v>
      </c>
      <c r="R35" s="27">
        <f>VstupniParametry_SKRYT!$D$13</f>
        <v>0.01</v>
      </c>
      <c r="S35" s="27">
        <f>VstupniParametry_SKRYT!$D$14</f>
        <v>0.01</v>
      </c>
      <c r="T35">
        <f t="shared" si="125"/>
        <v>0</v>
      </c>
      <c r="U35">
        <f t="shared" si="126"/>
        <v>0</v>
      </c>
      <c r="V35">
        <f t="shared" si="127"/>
        <v>0</v>
      </c>
      <c r="W35">
        <f t="shared" si="128"/>
        <v>0</v>
      </c>
      <c r="X35">
        <f t="shared" si="129"/>
        <v>0</v>
      </c>
      <c r="Y35">
        <f t="shared" si="130"/>
        <v>0</v>
      </c>
      <c r="Z35">
        <f t="shared" si="131"/>
        <v>0</v>
      </c>
      <c r="AA35">
        <f t="shared" si="132"/>
        <v>0</v>
      </c>
      <c r="AB35">
        <f t="shared" si="133"/>
        <v>0</v>
      </c>
      <c r="AC35">
        <f t="shared" si="134"/>
        <v>0</v>
      </c>
      <c r="AD35">
        <f t="shared" si="135"/>
        <v>0</v>
      </c>
      <c r="AE35">
        <f t="shared" si="136"/>
        <v>0</v>
      </c>
      <c r="AF35">
        <f t="shared" si="137"/>
        <v>0</v>
      </c>
      <c r="AG35">
        <f t="shared" si="138"/>
        <v>0</v>
      </c>
      <c r="AH35">
        <f t="shared" si="139"/>
        <v>0</v>
      </c>
      <c r="AI35">
        <f t="shared" si="140"/>
        <v>0</v>
      </c>
      <c r="AJ35">
        <f t="shared" si="141"/>
        <v>0</v>
      </c>
      <c r="AK35">
        <f t="shared" si="142"/>
        <v>0</v>
      </c>
      <c r="AL35">
        <f t="shared" si="143"/>
        <v>0</v>
      </c>
      <c r="AM35">
        <f t="shared" si="144"/>
        <v>0</v>
      </c>
      <c r="AN35">
        <f t="shared" si="145"/>
        <v>0</v>
      </c>
      <c r="AO35">
        <f t="shared" si="146"/>
        <v>0</v>
      </c>
      <c r="AP35">
        <f t="shared" si="147"/>
        <v>0</v>
      </c>
      <c r="AQ35">
        <f t="shared" si="148"/>
        <v>0</v>
      </c>
      <c r="AR35">
        <f t="shared" si="149"/>
        <v>0</v>
      </c>
      <c r="AS35">
        <f t="shared" si="150"/>
        <v>0</v>
      </c>
      <c r="AT35">
        <f t="shared" si="36"/>
        <v>0</v>
      </c>
      <c r="AU35">
        <f t="shared" si="151"/>
        <v>0</v>
      </c>
      <c r="AV35">
        <f t="shared" si="152"/>
        <v>0</v>
      </c>
      <c r="AW35">
        <f t="shared" si="38"/>
        <v>0</v>
      </c>
      <c r="AX35">
        <f t="shared" si="153"/>
        <v>0</v>
      </c>
      <c r="AY35">
        <f t="shared" si="154"/>
        <v>0</v>
      </c>
      <c r="AZ35">
        <f t="shared" si="155"/>
        <v>0</v>
      </c>
      <c r="BA35">
        <f t="shared" si="156"/>
        <v>0</v>
      </c>
      <c r="BB35">
        <f t="shared" si="157"/>
        <v>0</v>
      </c>
      <c r="BC35">
        <f t="shared" si="158"/>
        <v>0</v>
      </c>
      <c r="BD35">
        <f t="shared" si="159"/>
        <v>0</v>
      </c>
      <c r="BE35">
        <f t="shared" si="160"/>
        <v>0</v>
      </c>
      <c r="BF35">
        <f t="shared" si="161"/>
        <v>0</v>
      </c>
      <c r="BG35">
        <f t="shared" si="162"/>
        <v>0</v>
      </c>
      <c r="BH35">
        <f t="shared" si="163"/>
        <v>0</v>
      </c>
      <c r="BI35">
        <f t="shared" si="164"/>
        <v>0</v>
      </c>
      <c r="BJ35">
        <f t="shared" si="165"/>
        <v>0</v>
      </c>
      <c r="BK35">
        <f t="shared" si="166"/>
        <v>0</v>
      </c>
      <c r="BL35">
        <f t="shared" si="167"/>
        <v>0</v>
      </c>
      <c r="BM35">
        <f t="shared" si="168"/>
        <v>0</v>
      </c>
      <c r="BN35">
        <f t="shared" si="169"/>
        <v>0</v>
      </c>
      <c r="BO35">
        <f t="shared" si="170"/>
        <v>0</v>
      </c>
      <c r="BP35">
        <f t="shared" si="171"/>
        <v>0</v>
      </c>
      <c r="BQ35">
        <f t="shared" si="172"/>
        <v>0</v>
      </c>
      <c r="BR35">
        <f t="shared" si="173"/>
        <v>0</v>
      </c>
      <c r="BS35">
        <f t="shared" si="174"/>
        <v>0</v>
      </c>
      <c r="BT35">
        <f t="shared" si="175"/>
        <v>0</v>
      </c>
      <c r="BU35">
        <f t="shared" si="176"/>
        <v>0</v>
      </c>
      <c r="BV35">
        <f t="shared" si="177"/>
        <v>0</v>
      </c>
      <c r="BW35">
        <f t="shared" si="178"/>
        <v>0</v>
      </c>
      <c r="BX35">
        <f t="shared" si="179"/>
        <v>0</v>
      </c>
      <c r="BY35">
        <f t="shared" si="180"/>
        <v>0</v>
      </c>
      <c r="BZ35">
        <f t="shared" si="181"/>
        <v>0</v>
      </c>
      <c r="CA35">
        <f t="shared" si="182"/>
        <v>0</v>
      </c>
      <c r="CB35">
        <f t="shared" si="183"/>
        <v>0</v>
      </c>
      <c r="CC35">
        <f t="shared" si="184"/>
        <v>0</v>
      </c>
      <c r="CD35">
        <f t="shared" si="185"/>
        <v>0</v>
      </c>
      <c r="CE35">
        <f t="shared" si="186"/>
        <v>0</v>
      </c>
      <c r="CF35">
        <f t="shared" si="187"/>
        <v>0</v>
      </c>
      <c r="CG35">
        <f t="shared" si="188"/>
        <v>0</v>
      </c>
      <c r="CH35">
        <f t="shared" si="189"/>
        <v>0</v>
      </c>
      <c r="CI35">
        <f t="shared" si="190"/>
        <v>0</v>
      </c>
      <c r="CJ35">
        <f t="shared" si="191"/>
        <v>0</v>
      </c>
      <c r="CK35">
        <f t="shared" si="192"/>
        <v>0</v>
      </c>
      <c r="CL35" t="str">
        <f t="shared" si="193"/>
        <v/>
      </c>
      <c r="CM35" t="str">
        <f t="shared" si="194"/>
        <v/>
      </c>
      <c r="CN35" t="str">
        <f t="shared" si="195"/>
        <v/>
      </c>
      <c r="CO35" t="str">
        <f t="shared" si="196"/>
        <v/>
      </c>
      <c r="CP35" t="str">
        <f t="shared" si="197"/>
        <v/>
      </c>
      <c r="CQ35" t="str">
        <f t="shared" si="198"/>
        <v/>
      </c>
      <c r="CR35" t="str">
        <f t="shared" si="199"/>
        <v/>
      </c>
      <c r="CS35" t="str">
        <f t="shared" si="200"/>
        <v/>
      </c>
      <c r="CT35" t="str">
        <f t="shared" si="201"/>
        <v/>
      </c>
      <c r="CU35" t="str">
        <f t="shared" si="202"/>
        <v/>
      </c>
      <c r="CV35" t="str">
        <f t="shared" si="203"/>
        <v/>
      </c>
      <c r="CW35" t="str">
        <f t="shared" si="204"/>
        <v/>
      </c>
      <c r="CX35" t="str">
        <f t="shared" si="205"/>
        <v/>
      </c>
      <c r="CY35" t="str">
        <f t="shared" si="206"/>
        <v/>
      </c>
      <c r="CZ35" t="str">
        <f t="shared" si="207"/>
        <v/>
      </c>
      <c r="DA35" t="str">
        <f t="shared" si="208"/>
        <v/>
      </c>
      <c r="DB35" t="str">
        <f t="shared" si="209"/>
        <v/>
      </c>
      <c r="DC35" t="str">
        <f t="shared" si="210"/>
        <v/>
      </c>
      <c r="DD35" t="str">
        <f t="shared" si="211"/>
        <v/>
      </c>
      <c r="DE35" t="str">
        <f t="shared" si="212"/>
        <v/>
      </c>
      <c r="DF35" t="str">
        <f t="shared" si="213"/>
        <v/>
      </c>
      <c r="DG35" t="str">
        <f t="shared" si="214"/>
        <v/>
      </c>
      <c r="DH35" t="str">
        <f t="shared" si="215"/>
        <v/>
      </c>
      <c r="DI35" t="str">
        <f t="shared" si="216"/>
        <v/>
      </c>
      <c r="DJ35" t="str">
        <f t="shared" si="217"/>
        <v/>
      </c>
      <c r="DK35" t="str">
        <f t="shared" si="218"/>
        <v/>
      </c>
      <c r="DL35" t="str">
        <f t="shared" si="219"/>
        <v/>
      </c>
      <c r="DM35" t="str">
        <f t="shared" si="220"/>
        <v/>
      </c>
      <c r="DN35" t="str">
        <f t="shared" si="221"/>
        <v/>
      </c>
      <c r="DO35" t="str">
        <f t="shared" si="222"/>
        <v/>
      </c>
      <c r="DP35" t="str">
        <f t="shared" si="223"/>
        <v/>
      </c>
      <c r="DQ35" t="str">
        <f t="shared" si="224"/>
        <v/>
      </c>
      <c r="DR35" t="str">
        <f t="shared" si="225"/>
        <v/>
      </c>
      <c r="DS35" t="str">
        <f t="shared" si="226"/>
        <v/>
      </c>
      <c r="DT35" t="str">
        <f t="shared" si="227"/>
        <v/>
      </c>
      <c r="DU35">
        <f t="shared" si="228"/>
        <v>0</v>
      </c>
      <c r="DV35">
        <f t="shared" si="229"/>
        <v>0</v>
      </c>
      <c r="DW35">
        <f t="shared" si="230"/>
        <v>0</v>
      </c>
      <c r="DX35" t="str">
        <f t="shared" si="231"/>
        <v/>
      </c>
      <c r="DY35" t="str">
        <f t="shared" si="232"/>
        <v/>
      </c>
      <c r="DZ35" t="str">
        <f t="shared" si="233"/>
        <v/>
      </c>
      <c r="EA35" s="5">
        <f t="shared" si="234"/>
        <v>0</v>
      </c>
      <c r="EB35" s="3">
        <f t="shared" si="235"/>
        <v>0</v>
      </c>
    </row>
    <row r="36" spans="2:132" x14ac:dyDescent="0.2">
      <c r="B36">
        <v>31</v>
      </c>
      <c r="C36" s="3">
        <f>Zisk!D50</f>
        <v>0</v>
      </c>
      <c r="D36">
        <f>Zisk!E50</f>
        <v>0</v>
      </c>
      <c r="E36" s="66" t="str">
        <f t="shared" si="122"/>
        <v/>
      </c>
      <c r="F36" t="str">
        <f t="shared" si="123"/>
        <v/>
      </c>
      <c r="G36" s="66" t="str">
        <f t="shared" si="124"/>
        <v/>
      </c>
      <c r="J36">
        <f>VstupniParametry_SKRYT!$D$5</f>
        <v>0.02</v>
      </c>
      <c r="K36">
        <f>VstupniParametry_SKRYT!$D$6</f>
        <v>0.06</v>
      </c>
      <c r="L36">
        <f>VstupniParametry_SKRYT!$D$7</f>
        <v>0.06</v>
      </c>
      <c r="M36">
        <f>VstupniParametry_SKRYT!$D$8</f>
        <v>0.06</v>
      </c>
      <c r="N36">
        <f>VstupniParametry_SKRYT!$D$9</f>
        <v>1.7999999999999999E-2</v>
      </c>
      <c r="O36" s="27">
        <f>VstupniParametry_SKRYT!$D$10</f>
        <v>0.01</v>
      </c>
      <c r="P36" s="27">
        <f>VstupniParametry_SKRYT!$D$11</f>
        <v>0.01</v>
      </c>
      <c r="Q36" s="27">
        <f>VstupniParametry_SKRYT!$D$12</f>
        <v>0.01</v>
      </c>
      <c r="R36" s="27">
        <f>VstupniParametry_SKRYT!$D$13</f>
        <v>0.01</v>
      </c>
      <c r="S36" s="27">
        <f>VstupniParametry_SKRYT!$D$14</f>
        <v>0.01</v>
      </c>
      <c r="T36">
        <f t="shared" si="125"/>
        <v>0</v>
      </c>
      <c r="U36">
        <f t="shared" si="126"/>
        <v>0</v>
      </c>
      <c r="V36">
        <f t="shared" si="127"/>
        <v>0</v>
      </c>
      <c r="W36">
        <f t="shared" si="128"/>
        <v>0</v>
      </c>
      <c r="X36">
        <f t="shared" si="129"/>
        <v>0</v>
      </c>
      <c r="Y36">
        <f t="shared" si="130"/>
        <v>0</v>
      </c>
      <c r="Z36">
        <f t="shared" si="131"/>
        <v>0</v>
      </c>
      <c r="AA36">
        <f t="shared" si="132"/>
        <v>0</v>
      </c>
      <c r="AB36">
        <f t="shared" si="133"/>
        <v>0</v>
      </c>
      <c r="AC36">
        <f t="shared" si="134"/>
        <v>0</v>
      </c>
      <c r="AD36">
        <f t="shared" si="135"/>
        <v>0</v>
      </c>
      <c r="AE36">
        <f t="shared" si="136"/>
        <v>0</v>
      </c>
      <c r="AF36">
        <f t="shared" si="137"/>
        <v>0</v>
      </c>
      <c r="AG36">
        <f t="shared" si="138"/>
        <v>0</v>
      </c>
      <c r="AH36">
        <f t="shared" si="139"/>
        <v>0</v>
      </c>
      <c r="AI36">
        <f t="shared" si="140"/>
        <v>0</v>
      </c>
      <c r="AJ36">
        <f t="shared" si="141"/>
        <v>0</v>
      </c>
      <c r="AK36">
        <f t="shared" si="142"/>
        <v>0</v>
      </c>
      <c r="AL36">
        <f t="shared" si="143"/>
        <v>0</v>
      </c>
      <c r="AM36">
        <f t="shared" si="144"/>
        <v>0</v>
      </c>
      <c r="AN36">
        <f t="shared" si="145"/>
        <v>0</v>
      </c>
      <c r="AO36">
        <f t="shared" si="146"/>
        <v>0</v>
      </c>
      <c r="AP36">
        <f t="shared" si="147"/>
        <v>0</v>
      </c>
      <c r="AQ36">
        <f t="shared" si="148"/>
        <v>0</v>
      </c>
      <c r="AR36">
        <f t="shared" si="149"/>
        <v>0</v>
      </c>
      <c r="AS36">
        <f t="shared" si="150"/>
        <v>0</v>
      </c>
      <c r="AT36">
        <f t="shared" si="36"/>
        <v>0</v>
      </c>
      <c r="AU36">
        <f t="shared" si="151"/>
        <v>0</v>
      </c>
      <c r="AV36">
        <f t="shared" si="152"/>
        <v>0</v>
      </c>
      <c r="AW36">
        <f t="shared" si="38"/>
        <v>0</v>
      </c>
      <c r="AX36">
        <f t="shared" si="153"/>
        <v>0</v>
      </c>
      <c r="AY36">
        <f t="shared" si="154"/>
        <v>0</v>
      </c>
      <c r="AZ36">
        <f t="shared" si="155"/>
        <v>0</v>
      </c>
      <c r="BA36">
        <f t="shared" si="156"/>
        <v>0</v>
      </c>
      <c r="BB36">
        <f t="shared" si="157"/>
        <v>0</v>
      </c>
      <c r="BC36">
        <f t="shared" si="158"/>
        <v>0</v>
      </c>
      <c r="BD36">
        <f t="shared" si="159"/>
        <v>0</v>
      </c>
      <c r="BE36">
        <f t="shared" si="160"/>
        <v>0</v>
      </c>
      <c r="BF36">
        <f t="shared" si="161"/>
        <v>0</v>
      </c>
      <c r="BG36">
        <f t="shared" si="162"/>
        <v>0</v>
      </c>
      <c r="BH36">
        <f t="shared" si="163"/>
        <v>0</v>
      </c>
      <c r="BI36">
        <f t="shared" si="164"/>
        <v>0</v>
      </c>
      <c r="BJ36">
        <f t="shared" si="165"/>
        <v>0</v>
      </c>
      <c r="BK36">
        <f t="shared" si="166"/>
        <v>0</v>
      </c>
      <c r="BL36">
        <f t="shared" si="167"/>
        <v>0</v>
      </c>
      <c r="BM36">
        <f t="shared" si="168"/>
        <v>0</v>
      </c>
      <c r="BN36">
        <f t="shared" si="169"/>
        <v>0</v>
      </c>
      <c r="BO36">
        <f t="shared" si="170"/>
        <v>0</v>
      </c>
      <c r="BP36">
        <f t="shared" si="171"/>
        <v>0</v>
      </c>
      <c r="BQ36">
        <f t="shared" si="172"/>
        <v>0</v>
      </c>
      <c r="BR36">
        <f t="shared" si="173"/>
        <v>0</v>
      </c>
      <c r="BS36">
        <f t="shared" si="174"/>
        <v>0</v>
      </c>
      <c r="BT36">
        <f t="shared" si="175"/>
        <v>0</v>
      </c>
      <c r="BU36">
        <f t="shared" si="176"/>
        <v>0</v>
      </c>
      <c r="BV36">
        <f t="shared" si="177"/>
        <v>0</v>
      </c>
      <c r="BW36">
        <f t="shared" si="178"/>
        <v>0</v>
      </c>
      <c r="BX36">
        <f t="shared" si="179"/>
        <v>0</v>
      </c>
      <c r="BY36">
        <f t="shared" si="180"/>
        <v>0</v>
      </c>
      <c r="BZ36">
        <f t="shared" si="181"/>
        <v>0</v>
      </c>
      <c r="CA36">
        <f t="shared" si="182"/>
        <v>0</v>
      </c>
      <c r="CB36">
        <f t="shared" si="183"/>
        <v>0</v>
      </c>
      <c r="CC36">
        <f t="shared" si="184"/>
        <v>0</v>
      </c>
      <c r="CD36">
        <f t="shared" si="185"/>
        <v>0</v>
      </c>
      <c r="CE36">
        <f t="shared" si="186"/>
        <v>0</v>
      </c>
      <c r="CF36">
        <f t="shared" si="187"/>
        <v>0</v>
      </c>
      <c r="CG36">
        <f t="shared" si="188"/>
        <v>0</v>
      </c>
      <c r="CH36">
        <f t="shared" si="189"/>
        <v>0</v>
      </c>
      <c r="CI36">
        <f t="shared" si="190"/>
        <v>0</v>
      </c>
      <c r="CJ36">
        <f t="shared" si="191"/>
        <v>0</v>
      </c>
      <c r="CK36">
        <f t="shared" si="192"/>
        <v>0</v>
      </c>
      <c r="CL36" t="str">
        <f t="shared" si="193"/>
        <v/>
      </c>
      <c r="CM36" t="str">
        <f t="shared" si="194"/>
        <v/>
      </c>
      <c r="CN36" t="str">
        <f t="shared" si="195"/>
        <v/>
      </c>
      <c r="CO36" t="str">
        <f t="shared" si="196"/>
        <v/>
      </c>
      <c r="CP36" t="str">
        <f t="shared" si="197"/>
        <v/>
      </c>
      <c r="CQ36" t="str">
        <f t="shared" si="198"/>
        <v/>
      </c>
      <c r="CR36" t="str">
        <f t="shared" si="199"/>
        <v/>
      </c>
      <c r="CS36" t="str">
        <f t="shared" si="200"/>
        <v/>
      </c>
      <c r="CT36" t="str">
        <f t="shared" si="201"/>
        <v/>
      </c>
      <c r="CU36" t="str">
        <f t="shared" si="202"/>
        <v/>
      </c>
      <c r="CV36" t="str">
        <f t="shared" si="203"/>
        <v/>
      </c>
      <c r="CW36" t="str">
        <f t="shared" si="204"/>
        <v/>
      </c>
      <c r="CX36" t="str">
        <f t="shared" si="205"/>
        <v/>
      </c>
      <c r="CY36" t="str">
        <f t="shared" si="206"/>
        <v/>
      </c>
      <c r="CZ36" t="str">
        <f t="shared" si="207"/>
        <v/>
      </c>
      <c r="DA36" t="str">
        <f t="shared" si="208"/>
        <v/>
      </c>
      <c r="DB36" t="str">
        <f t="shared" si="209"/>
        <v/>
      </c>
      <c r="DC36" t="str">
        <f t="shared" si="210"/>
        <v/>
      </c>
      <c r="DD36" t="str">
        <f t="shared" si="211"/>
        <v/>
      </c>
      <c r="DE36" t="str">
        <f t="shared" si="212"/>
        <v/>
      </c>
      <c r="DF36" t="str">
        <f t="shared" si="213"/>
        <v/>
      </c>
      <c r="DG36" t="str">
        <f t="shared" si="214"/>
        <v/>
      </c>
      <c r="DH36" t="str">
        <f t="shared" si="215"/>
        <v/>
      </c>
      <c r="DI36" t="str">
        <f t="shared" si="216"/>
        <v/>
      </c>
      <c r="DJ36" t="str">
        <f t="shared" si="217"/>
        <v/>
      </c>
      <c r="DK36" t="str">
        <f t="shared" si="218"/>
        <v/>
      </c>
      <c r="DL36" t="str">
        <f t="shared" si="219"/>
        <v/>
      </c>
      <c r="DM36" t="str">
        <f t="shared" si="220"/>
        <v/>
      </c>
      <c r="DN36" t="str">
        <f t="shared" si="221"/>
        <v/>
      </c>
      <c r="DO36" t="str">
        <f t="shared" si="222"/>
        <v/>
      </c>
      <c r="DP36" t="str">
        <f t="shared" si="223"/>
        <v/>
      </c>
      <c r="DQ36" t="str">
        <f t="shared" si="224"/>
        <v/>
      </c>
      <c r="DR36" t="str">
        <f t="shared" si="225"/>
        <v/>
      </c>
      <c r="DS36" t="str">
        <f t="shared" si="226"/>
        <v/>
      </c>
      <c r="DT36" t="str">
        <f t="shared" si="227"/>
        <v/>
      </c>
      <c r="DU36">
        <f t="shared" si="228"/>
        <v>0</v>
      </c>
      <c r="DV36">
        <f t="shared" si="229"/>
        <v>0</v>
      </c>
      <c r="DW36">
        <f t="shared" si="230"/>
        <v>0</v>
      </c>
      <c r="DX36" t="str">
        <f t="shared" si="231"/>
        <v/>
      </c>
      <c r="DY36" t="str">
        <f t="shared" si="232"/>
        <v/>
      </c>
      <c r="DZ36" t="str">
        <f t="shared" si="233"/>
        <v/>
      </c>
      <c r="EA36" s="5">
        <f t="shared" si="234"/>
        <v>0</v>
      </c>
      <c r="EB36" s="3">
        <f t="shared" si="235"/>
        <v>0</v>
      </c>
    </row>
    <row r="37" spans="2:132" x14ac:dyDescent="0.2">
      <c r="B37" s="25">
        <v>32</v>
      </c>
      <c r="C37" s="26">
        <f>Zisk!D51</f>
        <v>0</v>
      </c>
      <c r="D37">
        <f>Zisk!E51</f>
        <v>0</v>
      </c>
      <c r="E37" s="66" t="str">
        <f t="shared" si="122"/>
        <v/>
      </c>
      <c r="F37" t="str">
        <f t="shared" si="123"/>
        <v/>
      </c>
      <c r="G37" s="66" t="str">
        <f t="shared" si="124"/>
        <v/>
      </c>
      <c r="H37" s="25"/>
      <c r="I37" s="25"/>
      <c r="J37">
        <f>VstupniParametry_SKRYT!$D$5</f>
        <v>0.02</v>
      </c>
      <c r="K37">
        <f>VstupniParametry_SKRYT!$D$6</f>
        <v>0.06</v>
      </c>
      <c r="L37">
        <f>VstupniParametry_SKRYT!$D$7</f>
        <v>0.06</v>
      </c>
      <c r="M37">
        <f>VstupniParametry_SKRYT!$D$8</f>
        <v>0.06</v>
      </c>
      <c r="N37">
        <f>VstupniParametry_SKRYT!$D$9</f>
        <v>1.7999999999999999E-2</v>
      </c>
      <c r="O37" s="27">
        <f>VstupniParametry_SKRYT!$D$10</f>
        <v>0.01</v>
      </c>
      <c r="P37" s="27">
        <f>VstupniParametry_SKRYT!$D$11</f>
        <v>0.01</v>
      </c>
      <c r="Q37" s="27">
        <f>VstupniParametry_SKRYT!$D$12</f>
        <v>0.01</v>
      </c>
      <c r="R37" s="27">
        <f>VstupniParametry_SKRYT!$D$13</f>
        <v>0.01</v>
      </c>
      <c r="S37" s="27">
        <f>VstupniParametry_SKRYT!$D$14</f>
        <v>0.01</v>
      </c>
      <c r="T37">
        <f t="shared" si="125"/>
        <v>0</v>
      </c>
      <c r="U37">
        <f t="shared" si="126"/>
        <v>0</v>
      </c>
      <c r="V37">
        <f t="shared" si="127"/>
        <v>0</v>
      </c>
      <c r="W37">
        <f t="shared" si="128"/>
        <v>0</v>
      </c>
      <c r="X37">
        <f t="shared" si="129"/>
        <v>0</v>
      </c>
      <c r="Y37">
        <f t="shared" si="130"/>
        <v>0</v>
      </c>
      <c r="Z37">
        <f t="shared" si="131"/>
        <v>0</v>
      </c>
      <c r="AA37">
        <f t="shared" si="132"/>
        <v>0</v>
      </c>
      <c r="AB37">
        <f t="shared" si="133"/>
        <v>0</v>
      </c>
      <c r="AC37">
        <f t="shared" si="134"/>
        <v>0</v>
      </c>
      <c r="AD37">
        <f t="shared" si="135"/>
        <v>0</v>
      </c>
      <c r="AE37">
        <f t="shared" si="136"/>
        <v>0</v>
      </c>
      <c r="AF37">
        <f t="shared" si="137"/>
        <v>0</v>
      </c>
      <c r="AG37">
        <f t="shared" si="138"/>
        <v>0</v>
      </c>
      <c r="AH37">
        <f t="shared" si="139"/>
        <v>0</v>
      </c>
      <c r="AI37">
        <f t="shared" si="140"/>
        <v>0</v>
      </c>
      <c r="AJ37">
        <f t="shared" si="141"/>
        <v>0</v>
      </c>
      <c r="AK37">
        <f t="shared" si="142"/>
        <v>0</v>
      </c>
      <c r="AL37">
        <f t="shared" si="143"/>
        <v>0</v>
      </c>
      <c r="AM37">
        <f t="shared" si="144"/>
        <v>0</v>
      </c>
      <c r="AN37">
        <f t="shared" si="145"/>
        <v>0</v>
      </c>
      <c r="AO37">
        <f t="shared" si="146"/>
        <v>0</v>
      </c>
      <c r="AP37">
        <f t="shared" si="147"/>
        <v>0</v>
      </c>
      <c r="AQ37">
        <f t="shared" si="148"/>
        <v>0</v>
      </c>
      <c r="AR37">
        <f t="shared" si="149"/>
        <v>0</v>
      </c>
      <c r="AS37">
        <f t="shared" si="150"/>
        <v>0</v>
      </c>
      <c r="AT37">
        <f t="shared" si="36"/>
        <v>0</v>
      </c>
      <c r="AU37">
        <f t="shared" si="151"/>
        <v>0</v>
      </c>
      <c r="AV37">
        <f t="shared" si="152"/>
        <v>0</v>
      </c>
      <c r="AW37">
        <f t="shared" si="38"/>
        <v>0</v>
      </c>
      <c r="AX37">
        <f t="shared" si="153"/>
        <v>0</v>
      </c>
      <c r="AY37">
        <f t="shared" si="154"/>
        <v>0</v>
      </c>
      <c r="AZ37">
        <f t="shared" si="155"/>
        <v>0</v>
      </c>
      <c r="BA37">
        <f t="shared" si="156"/>
        <v>0</v>
      </c>
      <c r="BB37">
        <f t="shared" si="157"/>
        <v>0</v>
      </c>
      <c r="BC37">
        <f t="shared" si="158"/>
        <v>0</v>
      </c>
      <c r="BD37">
        <f t="shared" si="159"/>
        <v>0</v>
      </c>
      <c r="BE37">
        <f t="shared" si="160"/>
        <v>0</v>
      </c>
      <c r="BF37">
        <f t="shared" si="161"/>
        <v>0</v>
      </c>
      <c r="BG37">
        <f t="shared" si="162"/>
        <v>0</v>
      </c>
      <c r="BH37">
        <f t="shared" si="163"/>
        <v>0</v>
      </c>
      <c r="BI37">
        <f t="shared" si="164"/>
        <v>0</v>
      </c>
      <c r="BJ37">
        <f t="shared" si="165"/>
        <v>0</v>
      </c>
      <c r="BK37">
        <f t="shared" si="166"/>
        <v>0</v>
      </c>
      <c r="BL37">
        <f t="shared" si="167"/>
        <v>0</v>
      </c>
      <c r="BM37">
        <f t="shared" si="168"/>
        <v>0</v>
      </c>
      <c r="BN37">
        <f t="shared" si="169"/>
        <v>0</v>
      </c>
      <c r="BO37">
        <f t="shared" si="170"/>
        <v>0</v>
      </c>
      <c r="BP37">
        <f t="shared" si="171"/>
        <v>0</v>
      </c>
      <c r="BQ37">
        <f t="shared" si="172"/>
        <v>0</v>
      </c>
      <c r="BR37">
        <f t="shared" si="173"/>
        <v>0</v>
      </c>
      <c r="BS37">
        <f t="shared" si="174"/>
        <v>0</v>
      </c>
      <c r="BT37">
        <f t="shared" si="175"/>
        <v>0</v>
      </c>
      <c r="BU37">
        <f t="shared" si="176"/>
        <v>0</v>
      </c>
      <c r="BV37">
        <f t="shared" si="177"/>
        <v>0</v>
      </c>
      <c r="BW37">
        <f t="shared" si="178"/>
        <v>0</v>
      </c>
      <c r="BX37">
        <f t="shared" si="179"/>
        <v>0</v>
      </c>
      <c r="BY37">
        <f t="shared" si="180"/>
        <v>0</v>
      </c>
      <c r="BZ37">
        <f t="shared" si="181"/>
        <v>0</v>
      </c>
      <c r="CA37">
        <f t="shared" si="182"/>
        <v>0</v>
      </c>
      <c r="CB37">
        <f t="shared" si="183"/>
        <v>0</v>
      </c>
      <c r="CC37">
        <f t="shared" si="184"/>
        <v>0</v>
      </c>
      <c r="CD37">
        <f t="shared" si="185"/>
        <v>0</v>
      </c>
      <c r="CE37">
        <f t="shared" si="186"/>
        <v>0</v>
      </c>
      <c r="CF37">
        <f t="shared" si="187"/>
        <v>0</v>
      </c>
      <c r="CG37">
        <f t="shared" si="188"/>
        <v>0</v>
      </c>
      <c r="CH37">
        <f t="shared" si="189"/>
        <v>0</v>
      </c>
      <c r="CI37">
        <f t="shared" si="190"/>
        <v>0</v>
      </c>
      <c r="CJ37">
        <f t="shared" si="191"/>
        <v>0</v>
      </c>
      <c r="CK37">
        <f t="shared" si="192"/>
        <v>0</v>
      </c>
      <c r="CL37" t="str">
        <f t="shared" si="193"/>
        <v/>
      </c>
      <c r="CM37" t="str">
        <f t="shared" si="194"/>
        <v/>
      </c>
      <c r="CN37" t="str">
        <f t="shared" si="195"/>
        <v/>
      </c>
      <c r="CO37" t="str">
        <f t="shared" si="196"/>
        <v/>
      </c>
      <c r="CP37" t="str">
        <f t="shared" si="197"/>
        <v/>
      </c>
      <c r="CQ37" t="str">
        <f t="shared" si="198"/>
        <v/>
      </c>
      <c r="CR37" t="str">
        <f t="shared" si="199"/>
        <v/>
      </c>
      <c r="CS37" t="str">
        <f t="shared" si="200"/>
        <v/>
      </c>
      <c r="CT37" t="str">
        <f t="shared" si="201"/>
        <v/>
      </c>
      <c r="CU37" t="str">
        <f t="shared" si="202"/>
        <v/>
      </c>
      <c r="CV37" t="str">
        <f t="shared" si="203"/>
        <v/>
      </c>
      <c r="CW37" t="str">
        <f t="shared" si="204"/>
        <v/>
      </c>
      <c r="CX37" t="str">
        <f t="shared" si="205"/>
        <v/>
      </c>
      <c r="CY37" t="str">
        <f t="shared" si="206"/>
        <v/>
      </c>
      <c r="CZ37" t="str">
        <f t="shared" si="207"/>
        <v/>
      </c>
      <c r="DA37" t="str">
        <f t="shared" si="208"/>
        <v/>
      </c>
      <c r="DB37" t="str">
        <f t="shared" si="209"/>
        <v/>
      </c>
      <c r="DC37" t="str">
        <f t="shared" si="210"/>
        <v/>
      </c>
      <c r="DD37" t="str">
        <f t="shared" si="211"/>
        <v/>
      </c>
      <c r="DE37" t="str">
        <f t="shared" si="212"/>
        <v/>
      </c>
      <c r="DF37" t="str">
        <f t="shared" si="213"/>
        <v/>
      </c>
      <c r="DG37" t="str">
        <f t="shared" si="214"/>
        <v/>
      </c>
      <c r="DH37" t="str">
        <f t="shared" si="215"/>
        <v/>
      </c>
      <c r="DI37" t="str">
        <f t="shared" si="216"/>
        <v/>
      </c>
      <c r="DJ37" t="str">
        <f t="shared" si="217"/>
        <v/>
      </c>
      <c r="DK37" t="str">
        <f t="shared" si="218"/>
        <v/>
      </c>
      <c r="DL37" t="str">
        <f t="shared" si="219"/>
        <v/>
      </c>
      <c r="DM37" t="str">
        <f t="shared" si="220"/>
        <v/>
      </c>
      <c r="DN37" t="str">
        <f t="shared" si="221"/>
        <v/>
      </c>
      <c r="DO37" t="str">
        <f t="shared" si="222"/>
        <v/>
      </c>
      <c r="DP37" t="str">
        <f t="shared" si="223"/>
        <v/>
      </c>
      <c r="DQ37" t="str">
        <f t="shared" si="224"/>
        <v/>
      </c>
      <c r="DR37" t="str">
        <f t="shared" si="225"/>
        <v/>
      </c>
      <c r="DS37" t="str">
        <f t="shared" si="226"/>
        <v/>
      </c>
      <c r="DT37" t="str">
        <f t="shared" si="227"/>
        <v/>
      </c>
      <c r="DU37">
        <f t="shared" si="228"/>
        <v>0</v>
      </c>
      <c r="DV37">
        <f t="shared" si="229"/>
        <v>0</v>
      </c>
      <c r="DW37">
        <f t="shared" si="230"/>
        <v>0</v>
      </c>
      <c r="DX37" t="str">
        <f t="shared" si="231"/>
        <v/>
      </c>
      <c r="DY37" t="str">
        <f t="shared" si="232"/>
        <v/>
      </c>
      <c r="DZ37" t="str">
        <f t="shared" si="233"/>
        <v/>
      </c>
      <c r="EA37" s="5">
        <f t="shared" si="234"/>
        <v>0</v>
      </c>
      <c r="EB37" s="3">
        <f t="shared" si="235"/>
        <v>0</v>
      </c>
    </row>
    <row r="38" spans="2:132" x14ac:dyDescent="0.2">
      <c r="B38">
        <v>33</v>
      </c>
      <c r="C38" s="3">
        <f>Zisk!D52</f>
        <v>0</v>
      </c>
      <c r="D38">
        <f>Zisk!E52</f>
        <v>0</v>
      </c>
      <c r="E38" s="66" t="str">
        <f t="shared" si="122"/>
        <v/>
      </c>
      <c r="F38" t="str">
        <f t="shared" si="123"/>
        <v/>
      </c>
      <c r="G38" s="66" t="str">
        <f t="shared" si="124"/>
        <v/>
      </c>
      <c r="J38">
        <f>VstupniParametry_SKRYT!$D$5</f>
        <v>0.02</v>
      </c>
      <c r="K38">
        <f>VstupniParametry_SKRYT!$D$6</f>
        <v>0.06</v>
      </c>
      <c r="L38">
        <f>VstupniParametry_SKRYT!$D$7</f>
        <v>0.06</v>
      </c>
      <c r="M38">
        <f>VstupniParametry_SKRYT!$D$8</f>
        <v>0.06</v>
      </c>
      <c r="N38">
        <f>VstupniParametry_SKRYT!$D$9</f>
        <v>1.7999999999999999E-2</v>
      </c>
      <c r="O38" s="27">
        <f>VstupniParametry_SKRYT!$D$10</f>
        <v>0.01</v>
      </c>
      <c r="P38" s="27">
        <f>VstupniParametry_SKRYT!$D$11</f>
        <v>0.01</v>
      </c>
      <c r="Q38" s="27">
        <f>VstupniParametry_SKRYT!$D$12</f>
        <v>0.01</v>
      </c>
      <c r="R38" s="27">
        <f>VstupniParametry_SKRYT!$D$13</f>
        <v>0.01</v>
      </c>
      <c r="S38" s="27">
        <f>VstupniParametry_SKRYT!$D$14</f>
        <v>0.01</v>
      </c>
      <c r="T38">
        <f t="shared" si="125"/>
        <v>0</v>
      </c>
      <c r="U38">
        <f t="shared" si="126"/>
        <v>0</v>
      </c>
      <c r="V38">
        <f t="shared" si="127"/>
        <v>0</v>
      </c>
      <c r="W38">
        <f t="shared" si="128"/>
        <v>0</v>
      </c>
      <c r="X38">
        <f t="shared" si="129"/>
        <v>0</v>
      </c>
      <c r="Y38">
        <f t="shared" si="130"/>
        <v>0</v>
      </c>
      <c r="Z38">
        <f t="shared" si="131"/>
        <v>0</v>
      </c>
      <c r="AA38">
        <f t="shared" si="132"/>
        <v>0</v>
      </c>
      <c r="AB38">
        <f t="shared" si="133"/>
        <v>0</v>
      </c>
      <c r="AC38">
        <f t="shared" si="134"/>
        <v>0</v>
      </c>
      <c r="AD38">
        <f t="shared" si="135"/>
        <v>0</v>
      </c>
      <c r="AE38">
        <f t="shared" si="136"/>
        <v>0</v>
      </c>
      <c r="AF38">
        <f t="shared" si="137"/>
        <v>0</v>
      </c>
      <c r="AG38">
        <f t="shared" si="138"/>
        <v>0</v>
      </c>
      <c r="AH38">
        <f t="shared" si="139"/>
        <v>0</v>
      </c>
      <c r="AI38">
        <f t="shared" si="140"/>
        <v>0</v>
      </c>
      <c r="AJ38">
        <f t="shared" si="141"/>
        <v>0</v>
      </c>
      <c r="AK38">
        <f t="shared" si="142"/>
        <v>0</v>
      </c>
      <c r="AL38">
        <f t="shared" si="143"/>
        <v>0</v>
      </c>
      <c r="AM38">
        <f t="shared" si="144"/>
        <v>0</v>
      </c>
      <c r="AN38">
        <f t="shared" si="145"/>
        <v>0</v>
      </c>
      <c r="AO38">
        <f t="shared" si="146"/>
        <v>0</v>
      </c>
      <c r="AP38">
        <f t="shared" si="147"/>
        <v>0</v>
      </c>
      <c r="AQ38">
        <f t="shared" si="148"/>
        <v>0</v>
      </c>
      <c r="AR38">
        <f t="shared" si="149"/>
        <v>0</v>
      </c>
      <c r="AS38">
        <f t="shared" si="150"/>
        <v>0</v>
      </c>
      <c r="AT38">
        <f t="shared" si="36"/>
        <v>0</v>
      </c>
      <c r="AU38">
        <f t="shared" si="151"/>
        <v>0</v>
      </c>
      <c r="AV38">
        <f t="shared" si="152"/>
        <v>0</v>
      </c>
      <c r="AW38">
        <f t="shared" si="38"/>
        <v>0</v>
      </c>
      <c r="AX38">
        <f t="shared" si="153"/>
        <v>0</v>
      </c>
      <c r="AY38">
        <f t="shared" si="154"/>
        <v>0</v>
      </c>
      <c r="AZ38">
        <f t="shared" si="155"/>
        <v>0</v>
      </c>
      <c r="BA38">
        <f t="shared" si="156"/>
        <v>0</v>
      </c>
      <c r="BB38">
        <f t="shared" si="157"/>
        <v>0</v>
      </c>
      <c r="BC38">
        <f t="shared" si="158"/>
        <v>0</v>
      </c>
      <c r="BD38">
        <f t="shared" si="159"/>
        <v>0</v>
      </c>
      <c r="BE38">
        <f t="shared" si="160"/>
        <v>0</v>
      </c>
      <c r="BF38">
        <f t="shared" si="161"/>
        <v>0</v>
      </c>
      <c r="BG38">
        <f t="shared" si="162"/>
        <v>0</v>
      </c>
      <c r="BH38">
        <f t="shared" si="163"/>
        <v>0</v>
      </c>
      <c r="BI38">
        <f t="shared" si="164"/>
        <v>0</v>
      </c>
      <c r="BJ38">
        <f t="shared" si="165"/>
        <v>0</v>
      </c>
      <c r="BK38">
        <f t="shared" si="166"/>
        <v>0</v>
      </c>
      <c r="BL38">
        <f t="shared" si="167"/>
        <v>0</v>
      </c>
      <c r="BM38">
        <f t="shared" si="168"/>
        <v>0</v>
      </c>
      <c r="BN38">
        <f t="shared" si="169"/>
        <v>0</v>
      </c>
      <c r="BO38">
        <f t="shared" si="170"/>
        <v>0</v>
      </c>
      <c r="BP38">
        <f t="shared" si="171"/>
        <v>0</v>
      </c>
      <c r="BQ38">
        <f t="shared" si="172"/>
        <v>0</v>
      </c>
      <c r="BR38">
        <f t="shared" si="173"/>
        <v>0</v>
      </c>
      <c r="BS38">
        <f t="shared" si="174"/>
        <v>0</v>
      </c>
      <c r="BT38">
        <f t="shared" si="175"/>
        <v>0</v>
      </c>
      <c r="BU38">
        <f t="shared" si="176"/>
        <v>0</v>
      </c>
      <c r="BV38">
        <f t="shared" si="177"/>
        <v>0</v>
      </c>
      <c r="BW38">
        <f t="shared" si="178"/>
        <v>0</v>
      </c>
      <c r="BX38">
        <f t="shared" si="179"/>
        <v>0</v>
      </c>
      <c r="BY38">
        <f t="shared" si="180"/>
        <v>0</v>
      </c>
      <c r="BZ38">
        <f t="shared" si="181"/>
        <v>0</v>
      </c>
      <c r="CA38">
        <f t="shared" si="182"/>
        <v>0</v>
      </c>
      <c r="CB38">
        <f t="shared" si="183"/>
        <v>0</v>
      </c>
      <c r="CC38">
        <f t="shared" si="184"/>
        <v>0</v>
      </c>
      <c r="CD38">
        <f t="shared" si="185"/>
        <v>0</v>
      </c>
      <c r="CE38">
        <f t="shared" si="186"/>
        <v>0</v>
      </c>
      <c r="CF38">
        <f t="shared" si="187"/>
        <v>0</v>
      </c>
      <c r="CG38">
        <f t="shared" si="188"/>
        <v>0</v>
      </c>
      <c r="CH38">
        <f t="shared" si="189"/>
        <v>0</v>
      </c>
      <c r="CI38">
        <f t="shared" si="190"/>
        <v>0</v>
      </c>
      <c r="CJ38">
        <f t="shared" si="191"/>
        <v>0</v>
      </c>
      <c r="CK38">
        <f t="shared" si="192"/>
        <v>0</v>
      </c>
      <c r="CL38" t="str">
        <f t="shared" si="193"/>
        <v/>
      </c>
      <c r="CM38" t="str">
        <f t="shared" si="194"/>
        <v/>
      </c>
      <c r="CN38" t="str">
        <f t="shared" si="195"/>
        <v/>
      </c>
      <c r="CO38" t="str">
        <f t="shared" si="196"/>
        <v/>
      </c>
      <c r="CP38" t="str">
        <f t="shared" si="197"/>
        <v/>
      </c>
      <c r="CQ38" t="str">
        <f t="shared" si="198"/>
        <v/>
      </c>
      <c r="CR38" t="str">
        <f t="shared" si="199"/>
        <v/>
      </c>
      <c r="CS38" t="str">
        <f t="shared" si="200"/>
        <v/>
      </c>
      <c r="CT38" t="str">
        <f t="shared" si="201"/>
        <v/>
      </c>
      <c r="CU38" t="str">
        <f t="shared" si="202"/>
        <v/>
      </c>
      <c r="CV38" t="str">
        <f t="shared" si="203"/>
        <v/>
      </c>
      <c r="CW38" t="str">
        <f t="shared" si="204"/>
        <v/>
      </c>
      <c r="CX38" t="str">
        <f t="shared" si="205"/>
        <v/>
      </c>
      <c r="CY38" t="str">
        <f t="shared" si="206"/>
        <v/>
      </c>
      <c r="CZ38" t="str">
        <f t="shared" si="207"/>
        <v/>
      </c>
      <c r="DA38" t="str">
        <f t="shared" si="208"/>
        <v/>
      </c>
      <c r="DB38" t="str">
        <f t="shared" si="209"/>
        <v/>
      </c>
      <c r="DC38" t="str">
        <f t="shared" si="210"/>
        <v/>
      </c>
      <c r="DD38" t="str">
        <f t="shared" si="211"/>
        <v/>
      </c>
      <c r="DE38" t="str">
        <f t="shared" si="212"/>
        <v/>
      </c>
      <c r="DF38" t="str">
        <f t="shared" si="213"/>
        <v/>
      </c>
      <c r="DG38" t="str">
        <f t="shared" si="214"/>
        <v/>
      </c>
      <c r="DH38" t="str">
        <f t="shared" si="215"/>
        <v/>
      </c>
      <c r="DI38" t="str">
        <f t="shared" si="216"/>
        <v/>
      </c>
      <c r="DJ38" t="str">
        <f t="shared" si="217"/>
        <v/>
      </c>
      <c r="DK38" t="str">
        <f t="shared" si="218"/>
        <v/>
      </c>
      <c r="DL38" t="str">
        <f t="shared" si="219"/>
        <v/>
      </c>
      <c r="DM38" t="str">
        <f t="shared" si="220"/>
        <v/>
      </c>
      <c r="DN38" t="str">
        <f t="shared" si="221"/>
        <v/>
      </c>
      <c r="DO38" t="str">
        <f t="shared" si="222"/>
        <v/>
      </c>
      <c r="DP38" t="str">
        <f t="shared" si="223"/>
        <v/>
      </c>
      <c r="DQ38" t="str">
        <f t="shared" si="224"/>
        <v/>
      </c>
      <c r="DR38" t="str">
        <f t="shared" si="225"/>
        <v/>
      </c>
      <c r="DS38" t="str">
        <f t="shared" si="226"/>
        <v/>
      </c>
      <c r="DT38" t="str">
        <f t="shared" si="227"/>
        <v/>
      </c>
      <c r="DU38">
        <f t="shared" si="228"/>
        <v>0</v>
      </c>
      <c r="DV38">
        <f t="shared" si="229"/>
        <v>0</v>
      </c>
      <c r="DW38">
        <f t="shared" si="230"/>
        <v>0</v>
      </c>
      <c r="DX38" t="str">
        <f t="shared" si="231"/>
        <v/>
      </c>
      <c r="DY38" t="str">
        <f t="shared" si="232"/>
        <v/>
      </c>
      <c r="DZ38" t="str">
        <f t="shared" si="233"/>
        <v/>
      </c>
      <c r="EA38" s="5">
        <f t="shared" si="234"/>
        <v>0</v>
      </c>
      <c r="EB38" s="3">
        <f t="shared" si="235"/>
        <v>0</v>
      </c>
    </row>
    <row r="39" spans="2:132" x14ac:dyDescent="0.2">
      <c r="B39" s="25">
        <v>34</v>
      </c>
      <c r="C39" s="26">
        <f>Zisk!D53</f>
        <v>0</v>
      </c>
      <c r="D39">
        <f>Zisk!E53</f>
        <v>0</v>
      </c>
      <c r="E39" s="66" t="str">
        <f t="shared" si="122"/>
        <v/>
      </c>
      <c r="F39" t="str">
        <f t="shared" si="123"/>
        <v/>
      </c>
      <c r="G39" s="66" t="str">
        <f t="shared" si="124"/>
        <v/>
      </c>
      <c r="H39" s="25"/>
      <c r="I39" s="25"/>
      <c r="J39">
        <f>VstupniParametry_SKRYT!$D$5</f>
        <v>0.02</v>
      </c>
      <c r="K39">
        <f>VstupniParametry_SKRYT!$D$6</f>
        <v>0.06</v>
      </c>
      <c r="L39">
        <f>VstupniParametry_SKRYT!$D$7</f>
        <v>0.06</v>
      </c>
      <c r="M39">
        <f>VstupniParametry_SKRYT!$D$8</f>
        <v>0.06</v>
      </c>
      <c r="N39">
        <f>VstupniParametry_SKRYT!$D$9</f>
        <v>1.7999999999999999E-2</v>
      </c>
      <c r="O39" s="27">
        <f>VstupniParametry_SKRYT!$D$10</f>
        <v>0.01</v>
      </c>
      <c r="P39" s="27">
        <f>VstupniParametry_SKRYT!$D$11</f>
        <v>0.01</v>
      </c>
      <c r="Q39" s="27">
        <f>VstupniParametry_SKRYT!$D$12</f>
        <v>0.01</v>
      </c>
      <c r="R39" s="27">
        <f>VstupniParametry_SKRYT!$D$13</f>
        <v>0.01</v>
      </c>
      <c r="S39" s="27">
        <f>VstupniParametry_SKRYT!$D$14</f>
        <v>0.01</v>
      </c>
      <c r="T39">
        <f t="shared" si="125"/>
        <v>0</v>
      </c>
      <c r="U39">
        <f t="shared" si="126"/>
        <v>0</v>
      </c>
      <c r="V39">
        <f t="shared" si="127"/>
        <v>0</v>
      </c>
      <c r="W39">
        <f t="shared" si="128"/>
        <v>0</v>
      </c>
      <c r="X39">
        <f t="shared" si="129"/>
        <v>0</v>
      </c>
      <c r="Y39">
        <f t="shared" si="130"/>
        <v>0</v>
      </c>
      <c r="Z39">
        <f t="shared" si="131"/>
        <v>0</v>
      </c>
      <c r="AA39">
        <f t="shared" si="132"/>
        <v>0</v>
      </c>
      <c r="AB39">
        <f t="shared" si="133"/>
        <v>0</v>
      </c>
      <c r="AC39">
        <f t="shared" si="134"/>
        <v>0</v>
      </c>
      <c r="AD39">
        <f t="shared" si="135"/>
        <v>0</v>
      </c>
      <c r="AE39">
        <f t="shared" si="136"/>
        <v>0</v>
      </c>
      <c r="AF39">
        <f t="shared" si="137"/>
        <v>0</v>
      </c>
      <c r="AG39">
        <f t="shared" si="138"/>
        <v>0</v>
      </c>
      <c r="AH39">
        <f t="shared" si="139"/>
        <v>0</v>
      </c>
      <c r="AI39">
        <f t="shared" si="140"/>
        <v>0</v>
      </c>
      <c r="AJ39">
        <f t="shared" si="141"/>
        <v>0</v>
      </c>
      <c r="AK39">
        <f t="shared" si="142"/>
        <v>0</v>
      </c>
      <c r="AL39">
        <f t="shared" si="143"/>
        <v>0</v>
      </c>
      <c r="AM39">
        <f t="shared" si="144"/>
        <v>0</v>
      </c>
      <c r="AN39">
        <f t="shared" si="145"/>
        <v>0</v>
      </c>
      <c r="AO39">
        <f t="shared" si="146"/>
        <v>0</v>
      </c>
      <c r="AP39">
        <f t="shared" si="147"/>
        <v>0</v>
      </c>
      <c r="AQ39">
        <f t="shared" si="148"/>
        <v>0</v>
      </c>
      <c r="AR39">
        <f t="shared" si="149"/>
        <v>0</v>
      </c>
      <c r="AS39">
        <f t="shared" si="150"/>
        <v>0</v>
      </c>
      <c r="AT39">
        <f t="shared" si="36"/>
        <v>0</v>
      </c>
      <c r="AU39">
        <f t="shared" si="151"/>
        <v>0</v>
      </c>
      <c r="AV39">
        <f t="shared" si="152"/>
        <v>0</v>
      </c>
      <c r="AW39">
        <f t="shared" si="38"/>
        <v>0</v>
      </c>
      <c r="AX39">
        <f t="shared" si="153"/>
        <v>0</v>
      </c>
      <c r="AY39">
        <f t="shared" si="154"/>
        <v>0</v>
      </c>
      <c r="AZ39">
        <f t="shared" si="155"/>
        <v>0</v>
      </c>
      <c r="BA39">
        <f t="shared" si="156"/>
        <v>0</v>
      </c>
      <c r="BB39">
        <f t="shared" si="157"/>
        <v>0</v>
      </c>
      <c r="BC39">
        <f t="shared" si="158"/>
        <v>0</v>
      </c>
      <c r="BD39">
        <f t="shared" si="159"/>
        <v>0</v>
      </c>
      <c r="BE39">
        <f t="shared" si="160"/>
        <v>0</v>
      </c>
      <c r="BF39">
        <f t="shared" si="161"/>
        <v>0</v>
      </c>
      <c r="BG39">
        <f t="shared" si="162"/>
        <v>0</v>
      </c>
      <c r="BH39">
        <f t="shared" si="163"/>
        <v>0</v>
      </c>
      <c r="BI39">
        <f t="shared" si="164"/>
        <v>0</v>
      </c>
      <c r="BJ39">
        <f t="shared" si="165"/>
        <v>0</v>
      </c>
      <c r="BK39">
        <f t="shared" si="166"/>
        <v>0</v>
      </c>
      <c r="BL39">
        <f t="shared" si="167"/>
        <v>0</v>
      </c>
      <c r="BM39">
        <f t="shared" si="168"/>
        <v>0</v>
      </c>
      <c r="BN39">
        <f t="shared" si="169"/>
        <v>0</v>
      </c>
      <c r="BO39">
        <f t="shared" si="170"/>
        <v>0</v>
      </c>
      <c r="BP39">
        <f t="shared" si="171"/>
        <v>0</v>
      </c>
      <c r="BQ39">
        <f t="shared" si="172"/>
        <v>0</v>
      </c>
      <c r="BR39">
        <f t="shared" si="173"/>
        <v>0</v>
      </c>
      <c r="BS39">
        <f t="shared" si="174"/>
        <v>0</v>
      </c>
      <c r="BT39">
        <f t="shared" si="175"/>
        <v>0</v>
      </c>
      <c r="BU39">
        <f t="shared" si="176"/>
        <v>0</v>
      </c>
      <c r="BV39">
        <f t="shared" si="177"/>
        <v>0</v>
      </c>
      <c r="BW39">
        <f t="shared" si="178"/>
        <v>0</v>
      </c>
      <c r="BX39">
        <f t="shared" si="179"/>
        <v>0</v>
      </c>
      <c r="BY39">
        <f t="shared" si="180"/>
        <v>0</v>
      </c>
      <c r="BZ39">
        <f t="shared" si="181"/>
        <v>0</v>
      </c>
      <c r="CA39">
        <f t="shared" si="182"/>
        <v>0</v>
      </c>
      <c r="CB39">
        <f t="shared" si="183"/>
        <v>0</v>
      </c>
      <c r="CC39">
        <f t="shared" si="184"/>
        <v>0</v>
      </c>
      <c r="CD39">
        <f t="shared" si="185"/>
        <v>0</v>
      </c>
      <c r="CE39">
        <f t="shared" si="186"/>
        <v>0</v>
      </c>
      <c r="CF39">
        <f t="shared" si="187"/>
        <v>0</v>
      </c>
      <c r="CG39">
        <f t="shared" si="188"/>
        <v>0</v>
      </c>
      <c r="CH39">
        <f t="shared" si="189"/>
        <v>0</v>
      </c>
      <c r="CI39">
        <f t="shared" si="190"/>
        <v>0</v>
      </c>
      <c r="CJ39">
        <f t="shared" si="191"/>
        <v>0</v>
      </c>
      <c r="CK39">
        <f t="shared" si="192"/>
        <v>0</v>
      </c>
      <c r="CL39" t="str">
        <f t="shared" si="193"/>
        <v/>
      </c>
      <c r="CM39" t="str">
        <f t="shared" si="194"/>
        <v/>
      </c>
      <c r="CN39" t="str">
        <f t="shared" si="195"/>
        <v/>
      </c>
      <c r="CO39" t="str">
        <f t="shared" si="196"/>
        <v/>
      </c>
      <c r="CP39" t="str">
        <f t="shared" si="197"/>
        <v/>
      </c>
      <c r="CQ39" t="str">
        <f t="shared" si="198"/>
        <v/>
      </c>
      <c r="CR39" t="str">
        <f t="shared" si="199"/>
        <v/>
      </c>
      <c r="CS39" t="str">
        <f t="shared" si="200"/>
        <v/>
      </c>
      <c r="CT39" t="str">
        <f t="shared" si="201"/>
        <v/>
      </c>
      <c r="CU39" t="str">
        <f t="shared" si="202"/>
        <v/>
      </c>
      <c r="CV39" t="str">
        <f t="shared" si="203"/>
        <v/>
      </c>
      <c r="CW39" t="str">
        <f t="shared" si="204"/>
        <v/>
      </c>
      <c r="CX39" t="str">
        <f t="shared" si="205"/>
        <v/>
      </c>
      <c r="CY39" t="str">
        <f t="shared" si="206"/>
        <v/>
      </c>
      <c r="CZ39" t="str">
        <f t="shared" si="207"/>
        <v/>
      </c>
      <c r="DA39" t="str">
        <f t="shared" si="208"/>
        <v/>
      </c>
      <c r="DB39" t="str">
        <f t="shared" si="209"/>
        <v/>
      </c>
      <c r="DC39" t="str">
        <f t="shared" si="210"/>
        <v/>
      </c>
      <c r="DD39" t="str">
        <f t="shared" si="211"/>
        <v/>
      </c>
      <c r="DE39" t="str">
        <f t="shared" si="212"/>
        <v/>
      </c>
      <c r="DF39" t="str">
        <f t="shared" si="213"/>
        <v/>
      </c>
      <c r="DG39" t="str">
        <f t="shared" si="214"/>
        <v/>
      </c>
      <c r="DH39" t="str">
        <f t="shared" si="215"/>
        <v/>
      </c>
      <c r="DI39" t="str">
        <f t="shared" si="216"/>
        <v/>
      </c>
      <c r="DJ39" t="str">
        <f t="shared" si="217"/>
        <v/>
      </c>
      <c r="DK39" t="str">
        <f t="shared" si="218"/>
        <v/>
      </c>
      <c r="DL39" t="str">
        <f t="shared" si="219"/>
        <v/>
      </c>
      <c r="DM39" t="str">
        <f t="shared" si="220"/>
        <v/>
      </c>
      <c r="DN39" t="str">
        <f t="shared" si="221"/>
        <v/>
      </c>
      <c r="DO39" t="str">
        <f t="shared" si="222"/>
        <v/>
      </c>
      <c r="DP39" t="str">
        <f t="shared" si="223"/>
        <v/>
      </c>
      <c r="DQ39" t="str">
        <f t="shared" si="224"/>
        <v/>
      </c>
      <c r="DR39" t="str">
        <f t="shared" si="225"/>
        <v/>
      </c>
      <c r="DS39" t="str">
        <f t="shared" si="226"/>
        <v/>
      </c>
      <c r="DT39" t="str">
        <f t="shared" si="227"/>
        <v/>
      </c>
      <c r="DU39">
        <f t="shared" si="228"/>
        <v>0</v>
      </c>
      <c r="DV39">
        <f t="shared" si="229"/>
        <v>0</v>
      </c>
      <c r="DW39">
        <f t="shared" si="230"/>
        <v>0</v>
      </c>
      <c r="DX39" t="str">
        <f t="shared" si="231"/>
        <v/>
      </c>
      <c r="DY39" t="str">
        <f t="shared" si="232"/>
        <v/>
      </c>
      <c r="DZ39" t="str">
        <f t="shared" si="233"/>
        <v/>
      </c>
      <c r="EA39" s="5">
        <f t="shared" si="234"/>
        <v>0</v>
      </c>
      <c r="EB39" s="3">
        <f t="shared" si="235"/>
        <v>0</v>
      </c>
    </row>
    <row r="40" spans="2:132" x14ac:dyDescent="0.2">
      <c r="B40">
        <v>35</v>
      </c>
      <c r="C40" s="3">
        <f>Zisk!D54</f>
        <v>0</v>
      </c>
      <c r="D40">
        <f>Zisk!E54</f>
        <v>0</v>
      </c>
      <c r="E40" s="66" t="str">
        <f t="shared" si="122"/>
        <v/>
      </c>
      <c r="F40" t="str">
        <f t="shared" si="123"/>
        <v/>
      </c>
      <c r="G40" s="66" t="str">
        <f t="shared" si="124"/>
        <v/>
      </c>
      <c r="J40">
        <f>VstupniParametry_SKRYT!$D$5</f>
        <v>0.02</v>
      </c>
      <c r="K40">
        <f>VstupniParametry_SKRYT!$D$6</f>
        <v>0.06</v>
      </c>
      <c r="L40">
        <f>VstupniParametry_SKRYT!$D$7</f>
        <v>0.06</v>
      </c>
      <c r="M40">
        <f>VstupniParametry_SKRYT!$D$8</f>
        <v>0.06</v>
      </c>
      <c r="N40">
        <f>VstupniParametry_SKRYT!$D$9</f>
        <v>1.7999999999999999E-2</v>
      </c>
      <c r="O40" s="27">
        <f>VstupniParametry_SKRYT!$D$10</f>
        <v>0.01</v>
      </c>
      <c r="P40" s="27">
        <f>VstupniParametry_SKRYT!$D$11</f>
        <v>0.01</v>
      </c>
      <c r="Q40" s="27">
        <f>VstupniParametry_SKRYT!$D$12</f>
        <v>0.01</v>
      </c>
      <c r="R40" s="27">
        <f>VstupniParametry_SKRYT!$D$13</f>
        <v>0.01</v>
      </c>
      <c r="S40" s="27">
        <f>VstupniParametry_SKRYT!$D$14</f>
        <v>0.01</v>
      </c>
      <c r="T40">
        <f t="shared" si="125"/>
        <v>0</v>
      </c>
      <c r="U40">
        <f t="shared" si="126"/>
        <v>0</v>
      </c>
      <c r="V40">
        <f t="shared" si="127"/>
        <v>0</v>
      </c>
      <c r="W40">
        <f t="shared" si="128"/>
        <v>0</v>
      </c>
      <c r="X40">
        <f t="shared" si="129"/>
        <v>0</v>
      </c>
      <c r="Y40">
        <f t="shared" si="130"/>
        <v>0</v>
      </c>
      <c r="Z40">
        <f t="shared" si="131"/>
        <v>0</v>
      </c>
      <c r="AA40">
        <f t="shared" si="132"/>
        <v>0</v>
      </c>
      <c r="AB40">
        <f t="shared" si="133"/>
        <v>0</v>
      </c>
      <c r="AC40">
        <f t="shared" si="134"/>
        <v>0</v>
      </c>
      <c r="AD40">
        <f t="shared" si="135"/>
        <v>0</v>
      </c>
      <c r="AE40">
        <f t="shared" si="136"/>
        <v>0</v>
      </c>
      <c r="AF40">
        <f t="shared" si="137"/>
        <v>0</v>
      </c>
      <c r="AG40">
        <f t="shared" si="138"/>
        <v>0</v>
      </c>
      <c r="AH40">
        <f t="shared" si="139"/>
        <v>0</v>
      </c>
      <c r="AI40">
        <f t="shared" si="140"/>
        <v>0</v>
      </c>
      <c r="AJ40">
        <f t="shared" si="141"/>
        <v>0</v>
      </c>
      <c r="AK40">
        <f t="shared" si="142"/>
        <v>0</v>
      </c>
      <c r="AL40">
        <f t="shared" si="143"/>
        <v>0</v>
      </c>
      <c r="AM40">
        <f t="shared" si="144"/>
        <v>0</v>
      </c>
      <c r="AN40">
        <f t="shared" si="145"/>
        <v>0</v>
      </c>
      <c r="AO40">
        <f t="shared" si="146"/>
        <v>0</v>
      </c>
      <c r="AP40">
        <f t="shared" si="147"/>
        <v>0</v>
      </c>
      <c r="AQ40">
        <f t="shared" si="148"/>
        <v>0</v>
      </c>
      <c r="AR40">
        <f t="shared" si="149"/>
        <v>0</v>
      </c>
      <c r="AS40">
        <f t="shared" si="150"/>
        <v>0</v>
      </c>
      <c r="AT40">
        <f t="shared" si="36"/>
        <v>0</v>
      </c>
      <c r="AU40">
        <f t="shared" si="151"/>
        <v>0</v>
      </c>
      <c r="AV40">
        <f t="shared" si="152"/>
        <v>0</v>
      </c>
      <c r="AW40">
        <f t="shared" si="38"/>
        <v>0</v>
      </c>
      <c r="AX40">
        <f t="shared" si="153"/>
        <v>0</v>
      </c>
      <c r="AY40">
        <f t="shared" si="154"/>
        <v>0</v>
      </c>
      <c r="AZ40">
        <f t="shared" si="155"/>
        <v>0</v>
      </c>
      <c r="BA40">
        <f t="shared" si="156"/>
        <v>0</v>
      </c>
      <c r="BB40">
        <f t="shared" si="157"/>
        <v>0</v>
      </c>
      <c r="BC40">
        <f t="shared" si="158"/>
        <v>0</v>
      </c>
      <c r="BD40">
        <f t="shared" si="159"/>
        <v>0</v>
      </c>
      <c r="BE40">
        <f t="shared" si="160"/>
        <v>0</v>
      </c>
      <c r="BF40">
        <f t="shared" si="161"/>
        <v>0</v>
      </c>
      <c r="BG40">
        <f t="shared" si="162"/>
        <v>0</v>
      </c>
      <c r="BH40">
        <f t="shared" si="163"/>
        <v>0</v>
      </c>
      <c r="BI40">
        <f t="shared" si="164"/>
        <v>0</v>
      </c>
      <c r="BJ40">
        <f t="shared" si="165"/>
        <v>0</v>
      </c>
      <c r="BK40">
        <f t="shared" si="166"/>
        <v>0</v>
      </c>
      <c r="BL40">
        <f t="shared" si="167"/>
        <v>0</v>
      </c>
      <c r="BM40">
        <f t="shared" si="168"/>
        <v>0</v>
      </c>
      <c r="BN40">
        <f t="shared" si="169"/>
        <v>0</v>
      </c>
      <c r="BO40">
        <f t="shared" si="170"/>
        <v>0</v>
      </c>
      <c r="BP40">
        <f t="shared" si="171"/>
        <v>0</v>
      </c>
      <c r="BQ40">
        <f t="shared" si="172"/>
        <v>0</v>
      </c>
      <c r="BR40">
        <f t="shared" si="173"/>
        <v>0</v>
      </c>
      <c r="BS40">
        <f t="shared" si="174"/>
        <v>0</v>
      </c>
      <c r="BT40">
        <f t="shared" si="175"/>
        <v>0</v>
      </c>
      <c r="BU40">
        <f t="shared" si="176"/>
        <v>0</v>
      </c>
      <c r="BV40">
        <f t="shared" si="177"/>
        <v>0</v>
      </c>
      <c r="BW40">
        <f t="shared" si="178"/>
        <v>0</v>
      </c>
      <c r="BX40">
        <f t="shared" si="179"/>
        <v>0</v>
      </c>
      <c r="BY40">
        <f t="shared" si="180"/>
        <v>0</v>
      </c>
      <c r="BZ40">
        <f t="shared" si="181"/>
        <v>0</v>
      </c>
      <c r="CA40">
        <f t="shared" si="182"/>
        <v>0</v>
      </c>
      <c r="CB40">
        <f t="shared" si="183"/>
        <v>0</v>
      </c>
      <c r="CC40">
        <f t="shared" si="184"/>
        <v>0</v>
      </c>
      <c r="CD40">
        <f t="shared" si="185"/>
        <v>0</v>
      </c>
      <c r="CE40">
        <f t="shared" si="186"/>
        <v>0</v>
      </c>
      <c r="CF40">
        <f t="shared" si="187"/>
        <v>0</v>
      </c>
      <c r="CG40">
        <f t="shared" si="188"/>
        <v>0</v>
      </c>
      <c r="CH40">
        <f t="shared" si="189"/>
        <v>0</v>
      </c>
      <c r="CI40">
        <f t="shared" si="190"/>
        <v>0</v>
      </c>
      <c r="CJ40">
        <f t="shared" si="191"/>
        <v>0</v>
      </c>
      <c r="CK40">
        <f t="shared" si="192"/>
        <v>0</v>
      </c>
      <c r="CL40" t="str">
        <f t="shared" si="193"/>
        <v/>
      </c>
      <c r="CM40" t="str">
        <f t="shared" si="194"/>
        <v/>
      </c>
      <c r="CN40" t="str">
        <f t="shared" si="195"/>
        <v/>
      </c>
      <c r="CO40" t="str">
        <f t="shared" si="196"/>
        <v/>
      </c>
      <c r="CP40" t="str">
        <f t="shared" si="197"/>
        <v/>
      </c>
      <c r="CQ40" t="str">
        <f t="shared" si="198"/>
        <v/>
      </c>
      <c r="CR40" t="str">
        <f t="shared" si="199"/>
        <v/>
      </c>
      <c r="CS40" t="str">
        <f t="shared" si="200"/>
        <v/>
      </c>
      <c r="CT40" t="str">
        <f t="shared" si="201"/>
        <v/>
      </c>
      <c r="CU40" t="str">
        <f t="shared" si="202"/>
        <v/>
      </c>
      <c r="CV40" t="str">
        <f t="shared" si="203"/>
        <v/>
      </c>
      <c r="CW40" t="str">
        <f t="shared" si="204"/>
        <v/>
      </c>
      <c r="CX40" t="str">
        <f t="shared" si="205"/>
        <v/>
      </c>
      <c r="CY40" t="str">
        <f t="shared" si="206"/>
        <v/>
      </c>
      <c r="CZ40" t="str">
        <f t="shared" si="207"/>
        <v/>
      </c>
      <c r="DA40" t="str">
        <f t="shared" si="208"/>
        <v/>
      </c>
      <c r="DB40" t="str">
        <f t="shared" si="209"/>
        <v/>
      </c>
      <c r="DC40" t="str">
        <f t="shared" si="210"/>
        <v/>
      </c>
      <c r="DD40" t="str">
        <f t="shared" si="211"/>
        <v/>
      </c>
      <c r="DE40" t="str">
        <f t="shared" si="212"/>
        <v/>
      </c>
      <c r="DF40" t="str">
        <f t="shared" si="213"/>
        <v/>
      </c>
      <c r="DG40" t="str">
        <f t="shared" si="214"/>
        <v/>
      </c>
      <c r="DH40" t="str">
        <f t="shared" si="215"/>
        <v/>
      </c>
      <c r="DI40" t="str">
        <f t="shared" si="216"/>
        <v/>
      </c>
      <c r="DJ40" t="str">
        <f t="shared" si="217"/>
        <v/>
      </c>
      <c r="DK40" t="str">
        <f t="shared" si="218"/>
        <v/>
      </c>
      <c r="DL40" t="str">
        <f t="shared" si="219"/>
        <v/>
      </c>
      <c r="DM40" t="str">
        <f t="shared" si="220"/>
        <v/>
      </c>
      <c r="DN40" t="str">
        <f t="shared" si="221"/>
        <v/>
      </c>
      <c r="DO40" t="str">
        <f t="shared" si="222"/>
        <v/>
      </c>
      <c r="DP40" t="str">
        <f t="shared" si="223"/>
        <v/>
      </c>
      <c r="DQ40" t="str">
        <f t="shared" si="224"/>
        <v/>
      </c>
      <c r="DR40" t="str">
        <f t="shared" si="225"/>
        <v/>
      </c>
      <c r="DS40" t="str">
        <f t="shared" si="226"/>
        <v/>
      </c>
      <c r="DT40" t="str">
        <f t="shared" si="227"/>
        <v/>
      </c>
      <c r="DU40">
        <f t="shared" si="228"/>
        <v>0</v>
      </c>
      <c r="DV40">
        <f t="shared" si="229"/>
        <v>0</v>
      </c>
      <c r="DW40">
        <f t="shared" si="230"/>
        <v>0</v>
      </c>
      <c r="DX40" t="str">
        <f t="shared" si="231"/>
        <v/>
      </c>
      <c r="DY40" t="str">
        <f t="shared" si="232"/>
        <v/>
      </c>
      <c r="DZ40" t="str">
        <f t="shared" si="233"/>
        <v/>
      </c>
      <c r="EA40" s="5">
        <f t="shared" si="234"/>
        <v>0</v>
      </c>
      <c r="EB40" s="3">
        <f t="shared" si="235"/>
        <v>0</v>
      </c>
    </row>
    <row r="41" spans="2:132" x14ac:dyDescent="0.2">
      <c r="B41" s="25">
        <v>36</v>
      </c>
      <c r="C41" s="26">
        <f>Zisk!D55</f>
        <v>0</v>
      </c>
      <c r="D41">
        <f>Zisk!E55</f>
        <v>0</v>
      </c>
      <c r="E41" s="66" t="str">
        <f t="shared" si="122"/>
        <v/>
      </c>
      <c r="F41" t="str">
        <f t="shared" si="123"/>
        <v/>
      </c>
      <c r="G41" s="66" t="str">
        <f t="shared" si="124"/>
        <v/>
      </c>
      <c r="H41" s="25"/>
      <c r="I41" s="25"/>
      <c r="J41">
        <f>VstupniParametry_SKRYT!$D$5</f>
        <v>0.02</v>
      </c>
      <c r="K41">
        <f>VstupniParametry_SKRYT!$D$6</f>
        <v>0.06</v>
      </c>
      <c r="L41">
        <f>VstupniParametry_SKRYT!$D$7</f>
        <v>0.06</v>
      </c>
      <c r="M41">
        <f>VstupniParametry_SKRYT!$D$8</f>
        <v>0.06</v>
      </c>
      <c r="N41">
        <f>VstupniParametry_SKRYT!$D$9</f>
        <v>1.7999999999999999E-2</v>
      </c>
      <c r="O41" s="27">
        <f>VstupniParametry_SKRYT!$D$10</f>
        <v>0.01</v>
      </c>
      <c r="P41" s="27">
        <f>VstupniParametry_SKRYT!$D$11</f>
        <v>0.01</v>
      </c>
      <c r="Q41" s="27">
        <f>VstupniParametry_SKRYT!$D$12</f>
        <v>0.01</v>
      </c>
      <c r="R41" s="27">
        <f>VstupniParametry_SKRYT!$D$13</f>
        <v>0.01</v>
      </c>
      <c r="S41" s="27">
        <f>VstupniParametry_SKRYT!$D$14</f>
        <v>0.01</v>
      </c>
      <c r="T41">
        <f t="shared" si="125"/>
        <v>0</v>
      </c>
      <c r="U41">
        <f t="shared" si="126"/>
        <v>0</v>
      </c>
      <c r="V41">
        <f t="shared" si="127"/>
        <v>0</v>
      </c>
      <c r="W41">
        <f t="shared" si="128"/>
        <v>0</v>
      </c>
      <c r="X41">
        <f t="shared" si="129"/>
        <v>0</v>
      </c>
      <c r="Y41">
        <f t="shared" si="130"/>
        <v>0</v>
      </c>
      <c r="Z41">
        <f t="shared" si="131"/>
        <v>0</v>
      </c>
      <c r="AA41">
        <f t="shared" si="132"/>
        <v>0</v>
      </c>
      <c r="AB41">
        <f t="shared" si="133"/>
        <v>0</v>
      </c>
      <c r="AC41">
        <f t="shared" si="134"/>
        <v>0</v>
      </c>
      <c r="AD41">
        <f t="shared" si="135"/>
        <v>0</v>
      </c>
      <c r="AE41">
        <f t="shared" si="136"/>
        <v>0</v>
      </c>
      <c r="AF41">
        <f t="shared" si="137"/>
        <v>0</v>
      </c>
      <c r="AG41">
        <f t="shared" si="138"/>
        <v>0</v>
      </c>
      <c r="AH41">
        <f t="shared" si="139"/>
        <v>0</v>
      </c>
      <c r="AI41">
        <f t="shared" si="140"/>
        <v>0</v>
      </c>
      <c r="AJ41">
        <f t="shared" si="141"/>
        <v>0</v>
      </c>
      <c r="AK41">
        <f t="shared" si="142"/>
        <v>0</v>
      </c>
      <c r="AL41">
        <f t="shared" si="143"/>
        <v>0</v>
      </c>
      <c r="AM41">
        <f t="shared" si="144"/>
        <v>0</v>
      </c>
      <c r="AN41">
        <f t="shared" si="145"/>
        <v>0</v>
      </c>
      <c r="AO41">
        <f t="shared" si="146"/>
        <v>0</v>
      </c>
      <c r="AP41">
        <f t="shared" si="147"/>
        <v>0</v>
      </c>
      <c r="AQ41">
        <f t="shared" si="148"/>
        <v>0</v>
      </c>
      <c r="AR41">
        <f t="shared" si="149"/>
        <v>0</v>
      </c>
      <c r="AS41">
        <f t="shared" si="150"/>
        <v>0</v>
      </c>
      <c r="AT41">
        <f t="shared" si="36"/>
        <v>0</v>
      </c>
      <c r="AU41">
        <f t="shared" si="151"/>
        <v>0</v>
      </c>
      <c r="AV41">
        <f t="shared" si="152"/>
        <v>0</v>
      </c>
      <c r="AW41">
        <f t="shared" si="38"/>
        <v>0</v>
      </c>
      <c r="AX41">
        <f t="shared" si="153"/>
        <v>0</v>
      </c>
      <c r="AY41">
        <f t="shared" si="154"/>
        <v>0</v>
      </c>
      <c r="AZ41">
        <f t="shared" si="155"/>
        <v>0</v>
      </c>
      <c r="BA41">
        <f t="shared" si="156"/>
        <v>0</v>
      </c>
      <c r="BB41">
        <f t="shared" si="157"/>
        <v>0</v>
      </c>
      <c r="BC41">
        <f t="shared" si="158"/>
        <v>0</v>
      </c>
      <c r="BD41">
        <f t="shared" si="159"/>
        <v>0</v>
      </c>
      <c r="BE41">
        <f t="shared" si="160"/>
        <v>0</v>
      </c>
      <c r="BF41">
        <f t="shared" si="161"/>
        <v>0</v>
      </c>
      <c r="BG41">
        <f t="shared" si="162"/>
        <v>0</v>
      </c>
      <c r="BH41">
        <f t="shared" si="163"/>
        <v>0</v>
      </c>
      <c r="BI41">
        <f t="shared" si="164"/>
        <v>0</v>
      </c>
      <c r="BJ41">
        <f t="shared" si="165"/>
        <v>0</v>
      </c>
      <c r="BK41">
        <f t="shared" si="166"/>
        <v>0</v>
      </c>
      <c r="BL41">
        <f t="shared" si="167"/>
        <v>0</v>
      </c>
      <c r="BM41">
        <f t="shared" si="168"/>
        <v>0</v>
      </c>
      <c r="BN41">
        <f t="shared" si="169"/>
        <v>0</v>
      </c>
      <c r="BO41">
        <f t="shared" si="170"/>
        <v>0</v>
      </c>
      <c r="BP41">
        <f t="shared" si="171"/>
        <v>0</v>
      </c>
      <c r="BQ41">
        <f t="shared" si="172"/>
        <v>0</v>
      </c>
      <c r="BR41">
        <f t="shared" si="173"/>
        <v>0</v>
      </c>
      <c r="BS41">
        <f t="shared" si="174"/>
        <v>0</v>
      </c>
      <c r="BT41">
        <f t="shared" si="175"/>
        <v>0</v>
      </c>
      <c r="BU41">
        <f t="shared" si="176"/>
        <v>0</v>
      </c>
      <c r="BV41">
        <f t="shared" si="177"/>
        <v>0</v>
      </c>
      <c r="BW41">
        <f t="shared" si="178"/>
        <v>0</v>
      </c>
      <c r="BX41">
        <f t="shared" si="179"/>
        <v>0</v>
      </c>
      <c r="BY41">
        <f t="shared" si="180"/>
        <v>0</v>
      </c>
      <c r="BZ41">
        <f t="shared" si="181"/>
        <v>0</v>
      </c>
      <c r="CA41">
        <f t="shared" si="182"/>
        <v>0</v>
      </c>
      <c r="CB41">
        <f t="shared" si="183"/>
        <v>0</v>
      </c>
      <c r="CC41">
        <f t="shared" si="184"/>
        <v>0</v>
      </c>
      <c r="CD41">
        <f t="shared" si="185"/>
        <v>0</v>
      </c>
      <c r="CE41">
        <f t="shared" si="186"/>
        <v>0</v>
      </c>
      <c r="CF41">
        <f t="shared" si="187"/>
        <v>0</v>
      </c>
      <c r="CG41">
        <f t="shared" si="188"/>
        <v>0</v>
      </c>
      <c r="CH41">
        <f t="shared" si="189"/>
        <v>0</v>
      </c>
      <c r="CI41">
        <f t="shared" si="190"/>
        <v>0</v>
      </c>
      <c r="CJ41">
        <f t="shared" si="191"/>
        <v>0</v>
      </c>
      <c r="CK41">
        <f t="shared" si="192"/>
        <v>0</v>
      </c>
      <c r="CL41" t="str">
        <f t="shared" si="193"/>
        <v/>
      </c>
      <c r="CM41" t="str">
        <f t="shared" si="194"/>
        <v/>
      </c>
      <c r="CN41" t="str">
        <f t="shared" si="195"/>
        <v/>
      </c>
      <c r="CO41" t="str">
        <f t="shared" si="196"/>
        <v/>
      </c>
      <c r="CP41" t="str">
        <f t="shared" si="197"/>
        <v/>
      </c>
      <c r="CQ41" t="str">
        <f t="shared" si="198"/>
        <v/>
      </c>
      <c r="CR41" t="str">
        <f t="shared" si="199"/>
        <v/>
      </c>
      <c r="CS41" t="str">
        <f t="shared" si="200"/>
        <v/>
      </c>
      <c r="CT41" t="str">
        <f t="shared" si="201"/>
        <v/>
      </c>
      <c r="CU41" t="str">
        <f t="shared" si="202"/>
        <v/>
      </c>
      <c r="CV41" t="str">
        <f t="shared" si="203"/>
        <v/>
      </c>
      <c r="CW41" t="str">
        <f t="shared" si="204"/>
        <v/>
      </c>
      <c r="CX41" t="str">
        <f t="shared" si="205"/>
        <v/>
      </c>
      <c r="CY41" t="str">
        <f t="shared" si="206"/>
        <v/>
      </c>
      <c r="CZ41" t="str">
        <f t="shared" si="207"/>
        <v/>
      </c>
      <c r="DA41" t="str">
        <f t="shared" si="208"/>
        <v/>
      </c>
      <c r="DB41" t="str">
        <f t="shared" si="209"/>
        <v/>
      </c>
      <c r="DC41" t="str">
        <f t="shared" si="210"/>
        <v/>
      </c>
      <c r="DD41" t="str">
        <f t="shared" si="211"/>
        <v/>
      </c>
      <c r="DE41" t="str">
        <f t="shared" si="212"/>
        <v/>
      </c>
      <c r="DF41" t="str">
        <f t="shared" si="213"/>
        <v/>
      </c>
      <c r="DG41" t="str">
        <f t="shared" si="214"/>
        <v/>
      </c>
      <c r="DH41" t="str">
        <f t="shared" si="215"/>
        <v/>
      </c>
      <c r="DI41" t="str">
        <f t="shared" si="216"/>
        <v/>
      </c>
      <c r="DJ41" t="str">
        <f t="shared" si="217"/>
        <v/>
      </c>
      <c r="DK41" t="str">
        <f t="shared" si="218"/>
        <v/>
      </c>
      <c r="DL41" t="str">
        <f t="shared" si="219"/>
        <v/>
      </c>
      <c r="DM41" t="str">
        <f t="shared" si="220"/>
        <v/>
      </c>
      <c r="DN41" t="str">
        <f t="shared" si="221"/>
        <v/>
      </c>
      <c r="DO41" t="str">
        <f t="shared" si="222"/>
        <v/>
      </c>
      <c r="DP41" t="str">
        <f t="shared" si="223"/>
        <v/>
      </c>
      <c r="DQ41" t="str">
        <f t="shared" si="224"/>
        <v/>
      </c>
      <c r="DR41" t="str">
        <f t="shared" si="225"/>
        <v/>
      </c>
      <c r="DS41" t="str">
        <f t="shared" si="226"/>
        <v/>
      </c>
      <c r="DT41" t="str">
        <f t="shared" si="227"/>
        <v/>
      </c>
      <c r="DU41">
        <f t="shared" si="228"/>
        <v>0</v>
      </c>
      <c r="DV41">
        <f t="shared" si="229"/>
        <v>0</v>
      </c>
      <c r="DW41">
        <f t="shared" si="230"/>
        <v>0</v>
      </c>
      <c r="DX41" t="str">
        <f t="shared" si="231"/>
        <v/>
      </c>
      <c r="DY41" t="str">
        <f t="shared" si="232"/>
        <v/>
      </c>
      <c r="DZ41" t="str">
        <f t="shared" si="233"/>
        <v/>
      </c>
      <c r="EA41" s="5">
        <f t="shared" si="234"/>
        <v>0</v>
      </c>
      <c r="EB41" s="3">
        <f t="shared" si="235"/>
        <v>0</v>
      </c>
    </row>
    <row r="42" spans="2:132" x14ac:dyDescent="0.2">
      <c r="B42">
        <v>37</v>
      </c>
      <c r="C42" s="3">
        <f>Zisk!D56</f>
        <v>0</v>
      </c>
      <c r="D42">
        <f>Zisk!E56</f>
        <v>0</v>
      </c>
      <c r="E42" s="66" t="str">
        <f t="shared" si="122"/>
        <v/>
      </c>
      <c r="F42" t="str">
        <f t="shared" si="123"/>
        <v/>
      </c>
      <c r="G42" s="66" t="str">
        <f t="shared" si="124"/>
        <v/>
      </c>
      <c r="J42">
        <f>VstupniParametry_SKRYT!$D$5</f>
        <v>0.02</v>
      </c>
      <c r="K42">
        <f>VstupniParametry_SKRYT!$D$6</f>
        <v>0.06</v>
      </c>
      <c r="L42">
        <f>VstupniParametry_SKRYT!$D$7</f>
        <v>0.06</v>
      </c>
      <c r="M42">
        <f>VstupniParametry_SKRYT!$D$8</f>
        <v>0.06</v>
      </c>
      <c r="N42">
        <f>VstupniParametry_SKRYT!$D$9</f>
        <v>1.7999999999999999E-2</v>
      </c>
      <c r="O42" s="27">
        <f>VstupniParametry_SKRYT!$D$10</f>
        <v>0.01</v>
      </c>
      <c r="P42" s="27">
        <f>VstupniParametry_SKRYT!$D$11</f>
        <v>0.01</v>
      </c>
      <c r="Q42" s="27">
        <f>VstupniParametry_SKRYT!$D$12</f>
        <v>0.01</v>
      </c>
      <c r="R42" s="27">
        <f>VstupniParametry_SKRYT!$D$13</f>
        <v>0.01</v>
      </c>
      <c r="S42" s="27">
        <f>VstupniParametry_SKRYT!$D$14</f>
        <v>0.01</v>
      </c>
      <c r="T42">
        <f t="shared" si="125"/>
        <v>0</v>
      </c>
      <c r="U42">
        <f t="shared" si="126"/>
        <v>0</v>
      </c>
      <c r="V42">
        <f t="shared" si="127"/>
        <v>0</v>
      </c>
      <c r="W42">
        <f t="shared" si="128"/>
        <v>0</v>
      </c>
      <c r="X42">
        <f t="shared" si="129"/>
        <v>0</v>
      </c>
      <c r="Y42">
        <f t="shared" si="130"/>
        <v>0</v>
      </c>
      <c r="Z42">
        <f t="shared" si="131"/>
        <v>0</v>
      </c>
      <c r="AA42">
        <f t="shared" si="132"/>
        <v>0</v>
      </c>
      <c r="AB42">
        <f t="shared" si="133"/>
        <v>0</v>
      </c>
      <c r="AC42">
        <f t="shared" si="134"/>
        <v>0</v>
      </c>
      <c r="AD42">
        <f t="shared" si="135"/>
        <v>0</v>
      </c>
      <c r="AE42">
        <f t="shared" si="136"/>
        <v>0</v>
      </c>
      <c r="AF42">
        <f t="shared" si="137"/>
        <v>0</v>
      </c>
      <c r="AG42">
        <f t="shared" si="138"/>
        <v>0</v>
      </c>
      <c r="AH42">
        <f t="shared" si="139"/>
        <v>0</v>
      </c>
      <c r="AI42">
        <f t="shared" si="140"/>
        <v>0</v>
      </c>
      <c r="AJ42">
        <f t="shared" si="141"/>
        <v>0</v>
      </c>
      <c r="AK42">
        <f t="shared" si="142"/>
        <v>0</v>
      </c>
      <c r="AL42">
        <f t="shared" si="143"/>
        <v>0</v>
      </c>
      <c r="AM42">
        <f t="shared" si="144"/>
        <v>0</v>
      </c>
      <c r="AN42">
        <f t="shared" si="145"/>
        <v>0</v>
      </c>
      <c r="AO42">
        <f t="shared" si="146"/>
        <v>0</v>
      </c>
      <c r="AP42">
        <f t="shared" si="147"/>
        <v>0</v>
      </c>
      <c r="AQ42">
        <f t="shared" si="148"/>
        <v>0</v>
      </c>
      <c r="AR42">
        <f t="shared" si="149"/>
        <v>0</v>
      </c>
      <c r="AS42">
        <f t="shared" si="150"/>
        <v>0</v>
      </c>
      <c r="AT42">
        <f t="shared" si="36"/>
        <v>0</v>
      </c>
      <c r="AU42">
        <f t="shared" si="151"/>
        <v>0</v>
      </c>
      <c r="AV42">
        <f t="shared" si="152"/>
        <v>0</v>
      </c>
      <c r="AW42">
        <f t="shared" si="38"/>
        <v>0</v>
      </c>
      <c r="AX42">
        <f t="shared" si="153"/>
        <v>0</v>
      </c>
      <c r="AY42">
        <f t="shared" si="154"/>
        <v>0</v>
      </c>
      <c r="AZ42">
        <f t="shared" si="155"/>
        <v>0</v>
      </c>
      <c r="BA42">
        <f t="shared" si="156"/>
        <v>0</v>
      </c>
      <c r="BB42">
        <f t="shared" si="157"/>
        <v>0</v>
      </c>
      <c r="BC42">
        <f t="shared" si="158"/>
        <v>0</v>
      </c>
      <c r="BD42">
        <f t="shared" si="159"/>
        <v>0</v>
      </c>
      <c r="BE42">
        <f t="shared" si="160"/>
        <v>0</v>
      </c>
      <c r="BF42">
        <f t="shared" si="161"/>
        <v>0</v>
      </c>
      <c r="BG42">
        <f t="shared" si="162"/>
        <v>0</v>
      </c>
      <c r="BH42">
        <f t="shared" si="163"/>
        <v>0</v>
      </c>
      <c r="BI42">
        <f t="shared" si="164"/>
        <v>0</v>
      </c>
      <c r="BJ42">
        <f t="shared" si="165"/>
        <v>0</v>
      </c>
      <c r="BK42">
        <f t="shared" si="166"/>
        <v>0</v>
      </c>
      <c r="BL42">
        <f t="shared" si="167"/>
        <v>0</v>
      </c>
      <c r="BM42">
        <f t="shared" si="168"/>
        <v>0</v>
      </c>
      <c r="BN42">
        <f t="shared" si="169"/>
        <v>0</v>
      </c>
      <c r="BO42">
        <f t="shared" si="170"/>
        <v>0</v>
      </c>
      <c r="BP42">
        <f t="shared" si="171"/>
        <v>0</v>
      </c>
      <c r="BQ42">
        <f t="shared" si="172"/>
        <v>0</v>
      </c>
      <c r="BR42">
        <f t="shared" si="173"/>
        <v>0</v>
      </c>
      <c r="BS42">
        <f t="shared" si="174"/>
        <v>0</v>
      </c>
      <c r="BT42">
        <f t="shared" si="175"/>
        <v>0</v>
      </c>
      <c r="BU42">
        <f t="shared" si="176"/>
        <v>0</v>
      </c>
      <c r="BV42">
        <f t="shared" si="177"/>
        <v>0</v>
      </c>
      <c r="BW42">
        <f t="shared" si="178"/>
        <v>0</v>
      </c>
      <c r="BX42">
        <f t="shared" si="179"/>
        <v>0</v>
      </c>
      <c r="BY42">
        <f t="shared" si="180"/>
        <v>0</v>
      </c>
      <c r="BZ42">
        <f t="shared" si="181"/>
        <v>0</v>
      </c>
      <c r="CA42">
        <f t="shared" si="182"/>
        <v>0</v>
      </c>
      <c r="CB42">
        <f t="shared" si="183"/>
        <v>0</v>
      </c>
      <c r="CC42">
        <f t="shared" si="184"/>
        <v>0</v>
      </c>
      <c r="CD42">
        <f t="shared" si="185"/>
        <v>0</v>
      </c>
      <c r="CE42">
        <f t="shared" si="186"/>
        <v>0</v>
      </c>
      <c r="CF42">
        <f t="shared" si="187"/>
        <v>0</v>
      </c>
      <c r="CG42">
        <f t="shared" si="188"/>
        <v>0</v>
      </c>
      <c r="CH42">
        <f t="shared" si="189"/>
        <v>0</v>
      </c>
      <c r="CI42">
        <f t="shared" si="190"/>
        <v>0</v>
      </c>
      <c r="CJ42">
        <f t="shared" si="191"/>
        <v>0</v>
      </c>
      <c r="CK42">
        <f t="shared" si="192"/>
        <v>0</v>
      </c>
      <c r="CL42" t="str">
        <f t="shared" si="193"/>
        <v/>
      </c>
      <c r="CM42" t="str">
        <f t="shared" si="194"/>
        <v/>
      </c>
      <c r="CN42" t="str">
        <f t="shared" si="195"/>
        <v/>
      </c>
      <c r="CO42" t="str">
        <f t="shared" si="196"/>
        <v/>
      </c>
      <c r="CP42" t="str">
        <f t="shared" si="197"/>
        <v/>
      </c>
      <c r="CQ42" t="str">
        <f t="shared" si="198"/>
        <v/>
      </c>
      <c r="CR42" t="str">
        <f t="shared" si="199"/>
        <v/>
      </c>
      <c r="CS42" t="str">
        <f t="shared" si="200"/>
        <v/>
      </c>
      <c r="CT42" t="str">
        <f t="shared" si="201"/>
        <v/>
      </c>
      <c r="CU42" t="str">
        <f t="shared" si="202"/>
        <v/>
      </c>
      <c r="CV42" t="str">
        <f t="shared" si="203"/>
        <v/>
      </c>
      <c r="CW42" t="str">
        <f t="shared" si="204"/>
        <v/>
      </c>
      <c r="CX42" t="str">
        <f t="shared" si="205"/>
        <v/>
      </c>
      <c r="CY42" t="str">
        <f t="shared" si="206"/>
        <v/>
      </c>
      <c r="CZ42" t="str">
        <f t="shared" si="207"/>
        <v/>
      </c>
      <c r="DA42" t="str">
        <f t="shared" si="208"/>
        <v/>
      </c>
      <c r="DB42" t="str">
        <f t="shared" si="209"/>
        <v/>
      </c>
      <c r="DC42" t="str">
        <f t="shared" si="210"/>
        <v/>
      </c>
      <c r="DD42" t="str">
        <f t="shared" si="211"/>
        <v/>
      </c>
      <c r="DE42" t="str">
        <f t="shared" si="212"/>
        <v/>
      </c>
      <c r="DF42" t="str">
        <f t="shared" si="213"/>
        <v/>
      </c>
      <c r="DG42" t="str">
        <f t="shared" si="214"/>
        <v/>
      </c>
      <c r="DH42" t="str">
        <f t="shared" si="215"/>
        <v/>
      </c>
      <c r="DI42" t="str">
        <f t="shared" si="216"/>
        <v/>
      </c>
      <c r="DJ42" t="str">
        <f t="shared" si="217"/>
        <v/>
      </c>
      <c r="DK42" t="str">
        <f t="shared" si="218"/>
        <v/>
      </c>
      <c r="DL42" t="str">
        <f t="shared" si="219"/>
        <v/>
      </c>
      <c r="DM42" t="str">
        <f t="shared" si="220"/>
        <v/>
      </c>
      <c r="DN42" t="str">
        <f t="shared" si="221"/>
        <v/>
      </c>
      <c r="DO42" t="str">
        <f t="shared" si="222"/>
        <v/>
      </c>
      <c r="DP42" t="str">
        <f t="shared" si="223"/>
        <v/>
      </c>
      <c r="DQ42" t="str">
        <f t="shared" si="224"/>
        <v/>
      </c>
      <c r="DR42" t="str">
        <f t="shared" si="225"/>
        <v/>
      </c>
      <c r="DS42" t="str">
        <f t="shared" si="226"/>
        <v/>
      </c>
      <c r="DT42" t="str">
        <f t="shared" si="227"/>
        <v/>
      </c>
      <c r="DU42">
        <f t="shared" si="228"/>
        <v>0</v>
      </c>
      <c r="DV42">
        <f t="shared" si="229"/>
        <v>0</v>
      </c>
      <c r="DW42">
        <f t="shared" si="230"/>
        <v>0</v>
      </c>
      <c r="DX42" t="str">
        <f t="shared" si="231"/>
        <v/>
      </c>
      <c r="DY42" t="str">
        <f t="shared" si="232"/>
        <v/>
      </c>
      <c r="DZ42" t="str">
        <f t="shared" si="233"/>
        <v/>
      </c>
      <c r="EA42" s="5">
        <f t="shared" si="234"/>
        <v>0</v>
      </c>
      <c r="EB42" s="3">
        <f t="shared" si="235"/>
        <v>0</v>
      </c>
    </row>
    <row r="43" spans="2:132" x14ac:dyDescent="0.2">
      <c r="B43" s="25">
        <v>38</v>
      </c>
      <c r="C43" s="26">
        <f>Zisk!D57</f>
        <v>0</v>
      </c>
      <c r="D43">
        <f>Zisk!E57</f>
        <v>0</v>
      </c>
      <c r="E43" s="66" t="str">
        <f t="shared" si="122"/>
        <v/>
      </c>
      <c r="F43" t="str">
        <f t="shared" si="123"/>
        <v/>
      </c>
      <c r="G43" s="66" t="str">
        <f t="shared" si="124"/>
        <v/>
      </c>
      <c r="H43" s="25"/>
      <c r="I43" s="25"/>
      <c r="J43">
        <f>VstupniParametry_SKRYT!$D$5</f>
        <v>0.02</v>
      </c>
      <c r="K43">
        <f>VstupniParametry_SKRYT!$D$6</f>
        <v>0.06</v>
      </c>
      <c r="L43">
        <f>VstupniParametry_SKRYT!$D$7</f>
        <v>0.06</v>
      </c>
      <c r="M43">
        <f>VstupniParametry_SKRYT!$D$8</f>
        <v>0.06</v>
      </c>
      <c r="N43">
        <f>VstupniParametry_SKRYT!$D$9</f>
        <v>1.7999999999999999E-2</v>
      </c>
      <c r="O43" s="27">
        <f>VstupniParametry_SKRYT!$D$10</f>
        <v>0.01</v>
      </c>
      <c r="P43" s="27">
        <f>VstupniParametry_SKRYT!$D$11</f>
        <v>0.01</v>
      </c>
      <c r="Q43" s="27">
        <f>VstupniParametry_SKRYT!$D$12</f>
        <v>0.01</v>
      </c>
      <c r="R43" s="27">
        <f>VstupniParametry_SKRYT!$D$13</f>
        <v>0.01</v>
      </c>
      <c r="S43" s="27">
        <f>VstupniParametry_SKRYT!$D$14</f>
        <v>0.01</v>
      </c>
      <c r="T43">
        <f t="shared" si="125"/>
        <v>0</v>
      </c>
      <c r="U43">
        <f t="shared" si="126"/>
        <v>0</v>
      </c>
      <c r="V43">
        <f t="shared" si="127"/>
        <v>0</v>
      </c>
      <c r="W43">
        <f t="shared" si="128"/>
        <v>0</v>
      </c>
      <c r="X43">
        <f t="shared" si="129"/>
        <v>0</v>
      </c>
      <c r="Y43">
        <f t="shared" si="130"/>
        <v>0</v>
      </c>
      <c r="Z43">
        <f t="shared" si="131"/>
        <v>0</v>
      </c>
      <c r="AA43">
        <f t="shared" si="132"/>
        <v>0</v>
      </c>
      <c r="AB43">
        <f t="shared" si="133"/>
        <v>0</v>
      </c>
      <c r="AC43">
        <f t="shared" si="134"/>
        <v>0</v>
      </c>
      <c r="AD43">
        <f t="shared" si="135"/>
        <v>0</v>
      </c>
      <c r="AE43">
        <f t="shared" si="136"/>
        <v>0</v>
      </c>
      <c r="AF43">
        <f t="shared" si="137"/>
        <v>0</v>
      </c>
      <c r="AG43">
        <f t="shared" si="138"/>
        <v>0</v>
      </c>
      <c r="AH43">
        <f t="shared" si="139"/>
        <v>0</v>
      </c>
      <c r="AI43">
        <f t="shared" si="140"/>
        <v>0</v>
      </c>
      <c r="AJ43">
        <f t="shared" si="141"/>
        <v>0</v>
      </c>
      <c r="AK43">
        <f t="shared" si="142"/>
        <v>0</v>
      </c>
      <c r="AL43">
        <f t="shared" si="143"/>
        <v>0</v>
      </c>
      <c r="AM43">
        <f t="shared" si="144"/>
        <v>0</v>
      </c>
      <c r="AN43">
        <f t="shared" si="145"/>
        <v>0</v>
      </c>
      <c r="AO43">
        <f t="shared" si="146"/>
        <v>0</v>
      </c>
      <c r="AP43">
        <f t="shared" si="147"/>
        <v>0</v>
      </c>
      <c r="AQ43">
        <f t="shared" si="148"/>
        <v>0</v>
      </c>
      <c r="AR43">
        <f t="shared" si="149"/>
        <v>0</v>
      </c>
      <c r="AS43">
        <f t="shared" si="150"/>
        <v>0</v>
      </c>
      <c r="AT43">
        <f t="shared" si="36"/>
        <v>0</v>
      </c>
      <c r="AU43">
        <f t="shared" si="151"/>
        <v>0</v>
      </c>
      <c r="AV43">
        <f t="shared" si="152"/>
        <v>0</v>
      </c>
      <c r="AW43">
        <f t="shared" si="38"/>
        <v>0</v>
      </c>
      <c r="AX43">
        <f t="shared" si="153"/>
        <v>0</v>
      </c>
      <c r="AY43">
        <f t="shared" si="154"/>
        <v>0</v>
      </c>
      <c r="AZ43">
        <f t="shared" si="155"/>
        <v>0</v>
      </c>
      <c r="BA43">
        <f t="shared" si="156"/>
        <v>0</v>
      </c>
      <c r="BB43">
        <f t="shared" si="157"/>
        <v>0</v>
      </c>
      <c r="BC43">
        <f t="shared" si="158"/>
        <v>0</v>
      </c>
      <c r="BD43">
        <f t="shared" si="159"/>
        <v>0</v>
      </c>
      <c r="BE43">
        <f t="shared" si="160"/>
        <v>0</v>
      </c>
      <c r="BF43">
        <f t="shared" si="161"/>
        <v>0</v>
      </c>
      <c r="BG43">
        <f t="shared" si="162"/>
        <v>0</v>
      </c>
      <c r="BH43">
        <f t="shared" si="163"/>
        <v>0</v>
      </c>
      <c r="BI43">
        <f t="shared" si="164"/>
        <v>0</v>
      </c>
      <c r="BJ43">
        <f t="shared" si="165"/>
        <v>0</v>
      </c>
      <c r="BK43">
        <f t="shared" si="166"/>
        <v>0</v>
      </c>
      <c r="BL43">
        <f t="shared" si="167"/>
        <v>0</v>
      </c>
      <c r="BM43">
        <f t="shared" si="168"/>
        <v>0</v>
      </c>
      <c r="BN43">
        <f t="shared" si="169"/>
        <v>0</v>
      </c>
      <c r="BO43">
        <f t="shared" si="170"/>
        <v>0</v>
      </c>
      <c r="BP43">
        <f t="shared" si="171"/>
        <v>0</v>
      </c>
      <c r="BQ43">
        <f t="shared" si="172"/>
        <v>0</v>
      </c>
      <c r="BR43">
        <f t="shared" si="173"/>
        <v>0</v>
      </c>
      <c r="BS43">
        <f t="shared" si="174"/>
        <v>0</v>
      </c>
      <c r="BT43">
        <f t="shared" si="175"/>
        <v>0</v>
      </c>
      <c r="BU43">
        <f t="shared" si="176"/>
        <v>0</v>
      </c>
      <c r="BV43">
        <f t="shared" si="177"/>
        <v>0</v>
      </c>
      <c r="BW43">
        <f t="shared" si="178"/>
        <v>0</v>
      </c>
      <c r="BX43">
        <f t="shared" si="179"/>
        <v>0</v>
      </c>
      <c r="BY43">
        <f t="shared" si="180"/>
        <v>0</v>
      </c>
      <c r="BZ43">
        <f t="shared" si="181"/>
        <v>0</v>
      </c>
      <c r="CA43">
        <f t="shared" si="182"/>
        <v>0</v>
      </c>
      <c r="CB43">
        <f t="shared" si="183"/>
        <v>0</v>
      </c>
      <c r="CC43">
        <f t="shared" si="184"/>
        <v>0</v>
      </c>
      <c r="CD43">
        <f t="shared" si="185"/>
        <v>0</v>
      </c>
      <c r="CE43">
        <f t="shared" si="186"/>
        <v>0</v>
      </c>
      <c r="CF43">
        <f t="shared" si="187"/>
        <v>0</v>
      </c>
      <c r="CG43">
        <f t="shared" si="188"/>
        <v>0</v>
      </c>
      <c r="CH43">
        <f t="shared" si="189"/>
        <v>0</v>
      </c>
      <c r="CI43">
        <f t="shared" si="190"/>
        <v>0</v>
      </c>
      <c r="CJ43">
        <f t="shared" si="191"/>
        <v>0</v>
      </c>
      <c r="CK43">
        <f t="shared" si="192"/>
        <v>0</v>
      </c>
      <c r="CL43" t="str">
        <f t="shared" si="193"/>
        <v/>
      </c>
      <c r="CM43" t="str">
        <f t="shared" si="194"/>
        <v/>
      </c>
      <c r="CN43" t="str">
        <f t="shared" si="195"/>
        <v/>
      </c>
      <c r="CO43" t="str">
        <f t="shared" si="196"/>
        <v/>
      </c>
      <c r="CP43" t="str">
        <f t="shared" si="197"/>
        <v/>
      </c>
      <c r="CQ43" t="str">
        <f t="shared" si="198"/>
        <v/>
      </c>
      <c r="CR43" t="str">
        <f t="shared" si="199"/>
        <v/>
      </c>
      <c r="CS43" t="str">
        <f t="shared" si="200"/>
        <v/>
      </c>
      <c r="CT43" t="str">
        <f t="shared" si="201"/>
        <v/>
      </c>
      <c r="CU43" t="str">
        <f t="shared" si="202"/>
        <v/>
      </c>
      <c r="CV43" t="str">
        <f t="shared" si="203"/>
        <v/>
      </c>
      <c r="CW43" t="str">
        <f t="shared" si="204"/>
        <v/>
      </c>
      <c r="CX43" t="str">
        <f t="shared" si="205"/>
        <v/>
      </c>
      <c r="CY43" t="str">
        <f t="shared" si="206"/>
        <v/>
      </c>
      <c r="CZ43" t="str">
        <f t="shared" si="207"/>
        <v/>
      </c>
      <c r="DA43" t="str">
        <f t="shared" si="208"/>
        <v/>
      </c>
      <c r="DB43" t="str">
        <f t="shared" si="209"/>
        <v/>
      </c>
      <c r="DC43" t="str">
        <f t="shared" si="210"/>
        <v/>
      </c>
      <c r="DD43" t="str">
        <f t="shared" si="211"/>
        <v/>
      </c>
      <c r="DE43" t="str">
        <f t="shared" si="212"/>
        <v/>
      </c>
      <c r="DF43" t="str">
        <f t="shared" si="213"/>
        <v/>
      </c>
      <c r="DG43" t="str">
        <f t="shared" si="214"/>
        <v/>
      </c>
      <c r="DH43" t="str">
        <f t="shared" si="215"/>
        <v/>
      </c>
      <c r="DI43" t="str">
        <f t="shared" si="216"/>
        <v/>
      </c>
      <c r="DJ43" t="str">
        <f t="shared" si="217"/>
        <v/>
      </c>
      <c r="DK43" t="str">
        <f t="shared" si="218"/>
        <v/>
      </c>
      <c r="DL43" t="str">
        <f t="shared" si="219"/>
        <v/>
      </c>
      <c r="DM43" t="str">
        <f t="shared" si="220"/>
        <v/>
      </c>
      <c r="DN43" t="str">
        <f t="shared" si="221"/>
        <v/>
      </c>
      <c r="DO43" t="str">
        <f t="shared" si="222"/>
        <v/>
      </c>
      <c r="DP43" t="str">
        <f t="shared" si="223"/>
        <v/>
      </c>
      <c r="DQ43" t="str">
        <f t="shared" si="224"/>
        <v/>
      </c>
      <c r="DR43" t="str">
        <f t="shared" si="225"/>
        <v/>
      </c>
      <c r="DS43" t="str">
        <f t="shared" si="226"/>
        <v/>
      </c>
      <c r="DT43" t="str">
        <f t="shared" si="227"/>
        <v/>
      </c>
      <c r="DU43">
        <f t="shared" si="228"/>
        <v>0</v>
      </c>
      <c r="DV43">
        <f t="shared" si="229"/>
        <v>0</v>
      </c>
      <c r="DW43">
        <f t="shared" si="230"/>
        <v>0</v>
      </c>
      <c r="DX43" t="str">
        <f t="shared" si="231"/>
        <v/>
      </c>
      <c r="DY43" t="str">
        <f t="shared" si="232"/>
        <v/>
      </c>
      <c r="DZ43" t="str">
        <f t="shared" si="233"/>
        <v/>
      </c>
      <c r="EA43" s="5">
        <f t="shared" si="234"/>
        <v>0</v>
      </c>
      <c r="EB43" s="3">
        <f t="shared" si="235"/>
        <v>0</v>
      </c>
    </row>
    <row r="44" spans="2:132" x14ac:dyDescent="0.2">
      <c r="B44">
        <v>39</v>
      </c>
      <c r="C44" s="3">
        <f>Zisk!D58</f>
        <v>0</v>
      </c>
      <c r="D44">
        <f>Zisk!E58</f>
        <v>0</v>
      </c>
      <c r="E44" s="66" t="str">
        <f t="shared" si="122"/>
        <v/>
      </c>
      <c r="F44" t="str">
        <f t="shared" si="123"/>
        <v/>
      </c>
      <c r="G44" s="66" t="str">
        <f t="shared" si="124"/>
        <v/>
      </c>
      <c r="J44">
        <f>VstupniParametry_SKRYT!$D$5</f>
        <v>0.02</v>
      </c>
      <c r="K44">
        <f>VstupniParametry_SKRYT!$D$6</f>
        <v>0.06</v>
      </c>
      <c r="L44">
        <f>VstupniParametry_SKRYT!$D$7</f>
        <v>0.06</v>
      </c>
      <c r="M44">
        <f>VstupniParametry_SKRYT!$D$8</f>
        <v>0.06</v>
      </c>
      <c r="N44">
        <f>VstupniParametry_SKRYT!$D$9</f>
        <v>1.7999999999999999E-2</v>
      </c>
      <c r="O44" s="27">
        <f>VstupniParametry_SKRYT!$D$10</f>
        <v>0.01</v>
      </c>
      <c r="P44" s="27">
        <f>VstupniParametry_SKRYT!$D$11</f>
        <v>0.01</v>
      </c>
      <c r="Q44" s="27">
        <f>VstupniParametry_SKRYT!$D$12</f>
        <v>0.01</v>
      </c>
      <c r="R44" s="27">
        <f>VstupniParametry_SKRYT!$D$13</f>
        <v>0.01</v>
      </c>
      <c r="S44" s="27">
        <f>VstupniParametry_SKRYT!$D$14</f>
        <v>0.01</v>
      </c>
      <c r="T44">
        <f t="shared" si="125"/>
        <v>0</v>
      </c>
      <c r="U44">
        <f t="shared" si="126"/>
        <v>0</v>
      </c>
      <c r="V44">
        <f t="shared" si="127"/>
        <v>0</v>
      </c>
      <c r="W44">
        <f t="shared" si="128"/>
        <v>0</v>
      </c>
      <c r="X44">
        <f t="shared" si="129"/>
        <v>0</v>
      </c>
      <c r="Y44">
        <f t="shared" si="130"/>
        <v>0</v>
      </c>
      <c r="Z44">
        <f t="shared" si="131"/>
        <v>0</v>
      </c>
      <c r="AA44">
        <f t="shared" si="132"/>
        <v>0</v>
      </c>
      <c r="AB44">
        <f t="shared" si="133"/>
        <v>0</v>
      </c>
      <c r="AC44">
        <f t="shared" si="134"/>
        <v>0</v>
      </c>
      <c r="AD44">
        <f t="shared" si="135"/>
        <v>0</v>
      </c>
      <c r="AE44">
        <f t="shared" si="136"/>
        <v>0</v>
      </c>
      <c r="AF44">
        <f t="shared" si="137"/>
        <v>0</v>
      </c>
      <c r="AG44">
        <f t="shared" si="138"/>
        <v>0</v>
      </c>
      <c r="AH44">
        <f t="shared" si="139"/>
        <v>0</v>
      </c>
      <c r="AI44">
        <f t="shared" si="140"/>
        <v>0</v>
      </c>
      <c r="AJ44">
        <f t="shared" si="141"/>
        <v>0</v>
      </c>
      <c r="AK44">
        <f t="shared" si="142"/>
        <v>0</v>
      </c>
      <c r="AL44">
        <f t="shared" si="143"/>
        <v>0</v>
      </c>
      <c r="AM44">
        <f t="shared" si="144"/>
        <v>0</v>
      </c>
      <c r="AN44">
        <f t="shared" si="145"/>
        <v>0</v>
      </c>
      <c r="AO44">
        <f t="shared" si="146"/>
        <v>0</v>
      </c>
      <c r="AP44">
        <f t="shared" si="147"/>
        <v>0</v>
      </c>
      <c r="AQ44">
        <f t="shared" si="148"/>
        <v>0</v>
      </c>
      <c r="AR44">
        <f t="shared" si="149"/>
        <v>0</v>
      </c>
      <c r="AS44">
        <f t="shared" si="150"/>
        <v>0</v>
      </c>
      <c r="AT44">
        <f t="shared" si="36"/>
        <v>0</v>
      </c>
      <c r="AU44">
        <f t="shared" si="151"/>
        <v>0</v>
      </c>
      <c r="AV44">
        <f t="shared" si="152"/>
        <v>0</v>
      </c>
      <c r="AW44">
        <f t="shared" si="38"/>
        <v>0</v>
      </c>
      <c r="AX44">
        <f t="shared" si="153"/>
        <v>0</v>
      </c>
      <c r="AY44">
        <f t="shared" si="154"/>
        <v>0</v>
      </c>
      <c r="AZ44">
        <f t="shared" si="155"/>
        <v>0</v>
      </c>
      <c r="BA44">
        <f t="shared" si="156"/>
        <v>0</v>
      </c>
      <c r="BB44">
        <f t="shared" si="157"/>
        <v>0</v>
      </c>
      <c r="BC44">
        <f t="shared" si="158"/>
        <v>0</v>
      </c>
      <c r="BD44">
        <f t="shared" si="159"/>
        <v>0</v>
      </c>
      <c r="BE44">
        <f t="shared" si="160"/>
        <v>0</v>
      </c>
      <c r="BF44">
        <f t="shared" si="161"/>
        <v>0</v>
      </c>
      <c r="BG44">
        <f t="shared" si="162"/>
        <v>0</v>
      </c>
      <c r="BH44">
        <f t="shared" si="163"/>
        <v>0</v>
      </c>
      <c r="BI44">
        <f t="shared" si="164"/>
        <v>0</v>
      </c>
      <c r="BJ44">
        <f t="shared" si="165"/>
        <v>0</v>
      </c>
      <c r="BK44">
        <f t="shared" si="166"/>
        <v>0</v>
      </c>
      <c r="BL44">
        <f t="shared" si="167"/>
        <v>0</v>
      </c>
      <c r="BM44">
        <f t="shared" si="168"/>
        <v>0</v>
      </c>
      <c r="BN44">
        <f t="shared" si="169"/>
        <v>0</v>
      </c>
      <c r="BO44">
        <f t="shared" si="170"/>
        <v>0</v>
      </c>
      <c r="BP44">
        <f t="shared" si="171"/>
        <v>0</v>
      </c>
      <c r="BQ44">
        <f t="shared" si="172"/>
        <v>0</v>
      </c>
      <c r="BR44">
        <f t="shared" si="173"/>
        <v>0</v>
      </c>
      <c r="BS44">
        <f t="shared" si="174"/>
        <v>0</v>
      </c>
      <c r="BT44">
        <f t="shared" si="175"/>
        <v>0</v>
      </c>
      <c r="BU44">
        <f t="shared" si="176"/>
        <v>0</v>
      </c>
      <c r="BV44">
        <f t="shared" si="177"/>
        <v>0</v>
      </c>
      <c r="BW44">
        <f t="shared" si="178"/>
        <v>0</v>
      </c>
      <c r="BX44">
        <f t="shared" si="179"/>
        <v>0</v>
      </c>
      <c r="BY44">
        <f t="shared" si="180"/>
        <v>0</v>
      </c>
      <c r="BZ44">
        <f t="shared" si="181"/>
        <v>0</v>
      </c>
      <c r="CA44">
        <f t="shared" si="182"/>
        <v>0</v>
      </c>
      <c r="CB44">
        <f t="shared" si="183"/>
        <v>0</v>
      </c>
      <c r="CC44">
        <f t="shared" si="184"/>
        <v>0</v>
      </c>
      <c r="CD44">
        <f t="shared" si="185"/>
        <v>0</v>
      </c>
      <c r="CE44">
        <f t="shared" si="186"/>
        <v>0</v>
      </c>
      <c r="CF44">
        <f t="shared" si="187"/>
        <v>0</v>
      </c>
      <c r="CG44">
        <f t="shared" si="188"/>
        <v>0</v>
      </c>
      <c r="CH44">
        <f t="shared" si="189"/>
        <v>0</v>
      </c>
      <c r="CI44">
        <f t="shared" si="190"/>
        <v>0</v>
      </c>
      <c r="CJ44">
        <f t="shared" si="191"/>
        <v>0</v>
      </c>
      <c r="CK44">
        <f t="shared" si="192"/>
        <v>0</v>
      </c>
      <c r="CL44" t="str">
        <f t="shared" si="193"/>
        <v/>
      </c>
      <c r="CM44" t="str">
        <f t="shared" si="194"/>
        <v/>
      </c>
      <c r="CN44" t="str">
        <f t="shared" si="195"/>
        <v/>
      </c>
      <c r="CO44" t="str">
        <f t="shared" si="196"/>
        <v/>
      </c>
      <c r="CP44" t="str">
        <f t="shared" si="197"/>
        <v/>
      </c>
      <c r="CQ44" t="str">
        <f t="shared" si="198"/>
        <v/>
      </c>
      <c r="CR44" t="str">
        <f t="shared" si="199"/>
        <v/>
      </c>
      <c r="CS44" t="str">
        <f t="shared" si="200"/>
        <v/>
      </c>
      <c r="CT44" t="str">
        <f t="shared" si="201"/>
        <v/>
      </c>
      <c r="CU44" t="str">
        <f t="shared" si="202"/>
        <v/>
      </c>
      <c r="CV44" t="str">
        <f t="shared" si="203"/>
        <v/>
      </c>
      <c r="CW44" t="str">
        <f t="shared" si="204"/>
        <v/>
      </c>
      <c r="CX44" t="str">
        <f t="shared" si="205"/>
        <v/>
      </c>
      <c r="CY44" t="str">
        <f t="shared" si="206"/>
        <v/>
      </c>
      <c r="CZ44" t="str">
        <f t="shared" si="207"/>
        <v/>
      </c>
      <c r="DA44" t="str">
        <f t="shared" si="208"/>
        <v/>
      </c>
      <c r="DB44" t="str">
        <f t="shared" si="209"/>
        <v/>
      </c>
      <c r="DC44" t="str">
        <f t="shared" si="210"/>
        <v/>
      </c>
      <c r="DD44" t="str">
        <f t="shared" si="211"/>
        <v/>
      </c>
      <c r="DE44" t="str">
        <f t="shared" si="212"/>
        <v/>
      </c>
      <c r="DF44" t="str">
        <f t="shared" si="213"/>
        <v/>
      </c>
      <c r="DG44" t="str">
        <f t="shared" si="214"/>
        <v/>
      </c>
      <c r="DH44" t="str">
        <f t="shared" si="215"/>
        <v/>
      </c>
      <c r="DI44" t="str">
        <f t="shared" si="216"/>
        <v/>
      </c>
      <c r="DJ44" t="str">
        <f t="shared" si="217"/>
        <v/>
      </c>
      <c r="DK44" t="str">
        <f t="shared" si="218"/>
        <v/>
      </c>
      <c r="DL44" t="str">
        <f t="shared" si="219"/>
        <v/>
      </c>
      <c r="DM44" t="str">
        <f t="shared" si="220"/>
        <v/>
      </c>
      <c r="DN44" t="str">
        <f t="shared" si="221"/>
        <v/>
      </c>
      <c r="DO44" t="str">
        <f t="shared" si="222"/>
        <v/>
      </c>
      <c r="DP44" t="str">
        <f t="shared" si="223"/>
        <v/>
      </c>
      <c r="DQ44" t="str">
        <f t="shared" si="224"/>
        <v/>
      </c>
      <c r="DR44" t="str">
        <f t="shared" si="225"/>
        <v/>
      </c>
      <c r="DS44" t="str">
        <f t="shared" si="226"/>
        <v/>
      </c>
      <c r="DT44" t="str">
        <f t="shared" si="227"/>
        <v/>
      </c>
      <c r="DU44">
        <f t="shared" si="228"/>
        <v>0</v>
      </c>
      <c r="DV44">
        <f t="shared" si="229"/>
        <v>0</v>
      </c>
      <c r="DW44">
        <f t="shared" si="230"/>
        <v>0</v>
      </c>
      <c r="DX44" t="str">
        <f t="shared" si="231"/>
        <v/>
      </c>
      <c r="DY44" t="str">
        <f t="shared" si="232"/>
        <v/>
      </c>
      <c r="DZ44" t="str">
        <f t="shared" si="233"/>
        <v/>
      </c>
      <c r="EA44" s="5">
        <f t="shared" si="234"/>
        <v>0</v>
      </c>
      <c r="EB44" s="3">
        <f t="shared" si="235"/>
        <v>0</v>
      </c>
    </row>
    <row r="45" spans="2:132" x14ac:dyDescent="0.2">
      <c r="B45" s="25">
        <v>40</v>
      </c>
      <c r="C45" s="26">
        <f>Zisk!D59</f>
        <v>0</v>
      </c>
      <c r="D45">
        <f>Zisk!E59</f>
        <v>0</v>
      </c>
      <c r="E45" s="66" t="str">
        <f t="shared" si="122"/>
        <v/>
      </c>
      <c r="F45" t="str">
        <f t="shared" si="123"/>
        <v/>
      </c>
      <c r="G45" s="66" t="str">
        <f t="shared" si="124"/>
        <v/>
      </c>
      <c r="H45" s="25"/>
      <c r="I45" s="25"/>
      <c r="J45">
        <f>VstupniParametry_SKRYT!$D$5</f>
        <v>0.02</v>
      </c>
      <c r="K45">
        <f>VstupniParametry_SKRYT!$D$6</f>
        <v>0.06</v>
      </c>
      <c r="L45">
        <f>VstupniParametry_SKRYT!$D$7</f>
        <v>0.06</v>
      </c>
      <c r="M45">
        <f>VstupniParametry_SKRYT!$D$8</f>
        <v>0.06</v>
      </c>
      <c r="N45">
        <f>VstupniParametry_SKRYT!$D$9</f>
        <v>1.7999999999999999E-2</v>
      </c>
      <c r="O45" s="27">
        <f>VstupniParametry_SKRYT!$D$10</f>
        <v>0.01</v>
      </c>
      <c r="P45" s="27">
        <f>VstupniParametry_SKRYT!$D$11</f>
        <v>0.01</v>
      </c>
      <c r="Q45" s="27">
        <f>VstupniParametry_SKRYT!$D$12</f>
        <v>0.01</v>
      </c>
      <c r="R45" s="27">
        <f>VstupniParametry_SKRYT!$D$13</f>
        <v>0.01</v>
      </c>
      <c r="S45" s="27">
        <f>VstupniParametry_SKRYT!$D$14</f>
        <v>0.01</v>
      </c>
      <c r="T45">
        <f t="shared" si="125"/>
        <v>0</v>
      </c>
      <c r="U45">
        <f t="shared" si="126"/>
        <v>0</v>
      </c>
      <c r="V45">
        <f t="shared" si="127"/>
        <v>0</v>
      </c>
      <c r="W45">
        <f t="shared" si="128"/>
        <v>0</v>
      </c>
      <c r="X45">
        <f t="shared" si="129"/>
        <v>0</v>
      </c>
      <c r="Y45">
        <f t="shared" si="130"/>
        <v>0</v>
      </c>
      <c r="Z45">
        <f t="shared" si="131"/>
        <v>0</v>
      </c>
      <c r="AA45">
        <f t="shared" si="132"/>
        <v>0</v>
      </c>
      <c r="AB45">
        <f t="shared" si="133"/>
        <v>0</v>
      </c>
      <c r="AC45">
        <f t="shared" si="134"/>
        <v>0</v>
      </c>
      <c r="AD45">
        <f t="shared" si="135"/>
        <v>0</v>
      </c>
      <c r="AE45">
        <f t="shared" si="136"/>
        <v>0</v>
      </c>
      <c r="AF45">
        <f t="shared" si="137"/>
        <v>0</v>
      </c>
      <c r="AG45">
        <f t="shared" si="138"/>
        <v>0</v>
      </c>
      <c r="AH45">
        <f t="shared" si="139"/>
        <v>0</v>
      </c>
      <c r="AI45">
        <f t="shared" si="140"/>
        <v>0</v>
      </c>
      <c r="AJ45">
        <f t="shared" si="141"/>
        <v>0</v>
      </c>
      <c r="AK45">
        <f t="shared" si="142"/>
        <v>0</v>
      </c>
      <c r="AL45">
        <f t="shared" si="143"/>
        <v>0</v>
      </c>
      <c r="AM45">
        <f t="shared" si="144"/>
        <v>0</v>
      </c>
      <c r="AN45">
        <f t="shared" si="145"/>
        <v>0</v>
      </c>
      <c r="AO45">
        <f t="shared" si="146"/>
        <v>0</v>
      </c>
      <c r="AP45">
        <f t="shared" si="147"/>
        <v>0</v>
      </c>
      <c r="AQ45">
        <f t="shared" si="148"/>
        <v>0</v>
      </c>
      <c r="AR45">
        <f t="shared" si="149"/>
        <v>0</v>
      </c>
      <c r="AS45">
        <f t="shared" si="150"/>
        <v>0</v>
      </c>
      <c r="AT45">
        <f t="shared" si="36"/>
        <v>0</v>
      </c>
      <c r="AU45">
        <f t="shared" si="151"/>
        <v>0</v>
      </c>
      <c r="AV45">
        <f t="shared" si="152"/>
        <v>0</v>
      </c>
      <c r="AW45">
        <f t="shared" si="38"/>
        <v>0</v>
      </c>
      <c r="AX45">
        <f t="shared" si="153"/>
        <v>0</v>
      </c>
      <c r="AY45">
        <f t="shared" si="154"/>
        <v>0</v>
      </c>
      <c r="AZ45">
        <f t="shared" si="155"/>
        <v>0</v>
      </c>
      <c r="BA45">
        <f t="shared" si="156"/>
        <v>0</v>
      </c>
      <c r="BB45">
        <f t="shared" si="157"/>
        <v>0</v>
      </c>
      <c r="BC45">
        <f t="shared" si="158"/>
        <v>0</v>
      </c>
      <c r="BD45">
        <f t="shared" si="159"/>
        <v>0</v>
      </c>
      <c r="BE45">
        <f t="shared" si="160"/>
        <v>0</v>
      </c>
      <c r="BF45">
        <f t="shared" si="161"/>
        <v>0</v>
      </c>
      <c r="BG45">
        <f t="shared" si="162"/>
        <v>0</v>
      </c>
      <c r="BH45">
        <f t="shared" si="163"/>
        <v>0</v>
      </c>
      <c r="BI45">
        <f t="shared" si="164"/>
        <v>0</v>
      </c>
      <c r="BJ45">
        <f t="shared" si="165"/>
        <v>0</v>
      </c>
      <c r="BK45">
        <f t="shared" si="166"/>
        <v>0</v>
      </c>
      <c r="BL45">
        <f t="shared" si="167"/>
        <v>0</v>
      </c>
      <c r="BM45">
        <f t="shared" si="168"/>
        <v>0</v>
      </c>
      <c r="BN45">
        <f t="shared" si="169"/>
        <v>0</v>
      </c>
      <c r="BO45">
        <f t="shared" si="170"/>
        <v>0</v>
      </c>
      <c r="BP45">
        <f t="shared" si="171"/>
        <v>0</v>
      </c>
      <c r="BQ45">
        <f t="shared" si="172"/>
        <v>0</v>
      </c>
      <c r="BR45">
        <f t="shared" si="173"/>
        <v>0</v>
      </c>
      <c r="BS45">
        <f t="shared" si="174"/>
        <v>0</v>
      </c>
      <c r="BT45">
        <f t="shared" si="175"/>
        <v>0</v>
      </c>
      <c r="BU45">
        <f t="shared" si="176"/>
        <v>0</v>
      </c>
      <c r="BV45">
        <f t="shared" si="177"/>
        <v>0</v>
      </c>
      <c r="BW45">
        <f t="shared" si="178"/>
        <v>0</v>
      </c>
      <c r="BX45">
        <f t="shared" si="179"/>
        <v>0</v>
      </c>
      <c r="BY45">
        <f t="shared" si="180"/>
        <v>0</v>
      </c>
      <c r="BZ45">
        <f t="shared" si="181"/>
        <v>0</v>
      </c>
      <c r="CA45">
        <f t="shared" si="182"/>
        <v>0</v>
      </c>
      <c r="CB45">
        <f t="shared" si="183"/>
        <v>0</v>
      </c>
      <c r="CC45">
        <f t="shared" si="184"/>
        <v>0</v>
      </c>
      <c r="CD45">
        <f t="shared" si="185"/>
        <v>0</v>
      </c>
      <c r="CE45">
        <f t="shared" si="186"/>
        <v>0</v>
      </c>
      <c r="CF45">
        <f t="shared" si="187"/>
        <v>0</v>
      </c>
      <c r="CG45">
        <f t="shared" si="188"/>
        <v>0</v>
      </c>
      <c r="CH45">
        <f t="shared" si="189"/>
        <v>0</v>
      </c>
      <c r="CI45">
        <f t="shared" si="190"/>
        <v>0</v>
      </c>
      <c r="CJ45">
        <f t="shared" si="191"/>
        <v>0</v>
      </c>
      <c r="CK45">
        <f t="shared" si="192"/>
        <v>0</v>
      </c>
      <c r="CL45" t="str">
        <f t="shared" si="193"/>
        <v/>
      </c>
      <c r="CM45" t="str">
        <f t="shared" si="194"/>
        <v/>
      </c>
      <c r="CN45" t="str">
        <f t="shared" si="195"/>
        <v/>
      </c>
      <c r="CO45" t="str">
        <f t="shared" si="196"/>
        <v/>
      </c>
      <c r="CP45" t="str">
        <f t="shared" si="197"/>
        <v/>
      </c>
      <c r="CQ45" t="str">
        <f t="shared" si="198"/>
        <v/>
      </c>
      <c r="CR45" t="str">
        <f t="shared" si="199"/>
        <v/>
      </c>
      <c r="CS45" t="str">
        <f t="shared" si="200"/>
        <v/>
      </c>
      <c r="CT45" t="str">
        <f t="shared" si="201"/>
        <v/>
      </c>
      <c r="CU45" t="str">
        <f t="shared" si="202"/>
        <v/>
      </c>
      <c r="CV45" t="str">
        <f t="shared" si="203"/>
        <v/>
      </c>
      <c r="CW45" t="str">
        <f t="shared" si="204"/>
        <v/>
      </c>
      <c r="CX45" t="str">
        <f t="shared" si="205"/>
        <v/>
      </c>
      <c r="CY45" t="str">
        <f t="shared" si="206"/>
        <v/>
      </c>
      <c r="CZ45" t="str">
        <f t="shared" si="207"/>
        <v/>
      </c>
      <c r="DA45" t="str">
        <f t="shared" si="208"/>
        <v/>
      </c>
      <c r="DB45" t="str">
        <f t="shared" si="209"/>
        <v/>
      </c>
      <c r="DC45" t="str">
        <f t="shared" si="210"/>
        <v/>
      </c>
      <c r="DD45" t="str">
        <f t="shared" si="211"/>
        <v/>
      </c>
      <c r="DE45" t="str">
        <f t="shared" si="212"/>
        <v/>
      </c>
      <c r="DF45" t="str">
        <f t="shared" si="213"/>
        <v/>
      </c>
      <c r="DG45" t="str">
        <f t="shared" si="214"/>
        <v/>
      </c>
      <c r="DH45" t="str">
        <f t="shared" si="215"/>
        <v/>
      </c>
      <c r="DI45" t="str">
        <f t="shared" si="216"/>
        <v/>
      </c>
      <c r="DJ45" t="str">
        <f t="shared" si="217"/>
        <v/>
      </c>
      <c r="DK45" t="str">
        <f t="shared" si="218"/>
        <v/>
      </c>
      <c r="DL45" t="str">
        <f t="shared" si="219"/>
        <v/>
      </c>
      <c r="DM45" t="str">
        <f t="shared" si="220"/>
        <v/>
      </c>
      <c r="DN45" t="str">
        <f t="shared" si="221"/>
        <v/>
      </c>
      <c r="DO45" t="str">
        <f t="shared" si="222"/>
        <v/>
      </c>
      <c r="DP45" t="str">
        <f t="shared" si="223"/>
        <v/>
      </c>
      <c r="DQ45" t="str">
        <f t="shared" si="224"/>
        <v/>
      </c>
      <c r="DR45" t="str">
        <f t="shared" si="225"/>
        <v/>
      </c>
      <c r="DS45" t="str">
        <f t="shared" si="226"/>
        <v/>
      </c>
      <c r="DT45" t="str">
        <f t="shared" si="227"/>
        <v/>
      </c>
      <c r="DU45">
        <f t="shared" si="228"/>
        <v>0</v>
      </c>
      <c r="DV45">
        <f t="shared" si="229"/>
        <v>0</v>
      </c>
      <c r="DW45">
        <f t="shared" si="230"/>
        <v>0</v>
      </c>
      <c r="DX45" t="str">
        <f t="shared" si="231"/>
        <v/>
      </c>
      <c r="DY45" t="str">
        <f t="shared" si="232"/>
        <v/>
      </c>
      <c r="DZ45" t="str">
        <f t="shared" si="233"/>
        <v/>
      </c>
      <c r="EA45" s="5">
        <f t="shared" si="234"/>
        <v>0</v>
      </c>
      <c r="EB45" s="3">
        <f t="shared" si="235"/>
        <v>0</v>
      </c>
    </row>
    <row r="46" spans="2:132" x14ac:dyDescent="0.2">
      <c r="B46">
        <v>41</v>
      </c>
      <c r="C46" s="3">
        <f>Zisk!D60</f>
        <v>0</v>
      </c>
      <c r="D46">
        <f>Zisk!E60</f>
        <v>0</v>
      </c>
      <c r="E46" s="66" t="str">
        <f t="shared" si="122"/>
        <v/>
      </c>
      <c r="F46" t="str">
        <f t="shared" si="123"/>
        <v/>
      </c>
      <c r="G46" s="66" t="str">
        <f t="shared" si="124"/>
        <v/>
      </c>
      <c r="J46">
        <f>VstupniParametry_SKRYT!$D$5</f>
        <v>0.02</v>
      </c>
      <c r="K46">
        <f>VstupniParametry_SKRYT!$D$6</f>
        <v>0.06</v>
      </c>
      <c r="L46">
        <f>VstupniParametry_SKRYT!$D$7</f>
        <v>0.06</v>
      </c>
      <c r="M46">
        <f>VstupniParametry_SKRYT!$D$8</f>
        <v>0.06</v>
      </c>
      <c r="N46">
        <f>VstupniParametry_SKRYT!$D$9</f>
        <v>1.7999999999999999E-2</v>
      </c>
      <c r="O46" s="27">
        <f>VstupniParametry_SKRYT!$D$10</f>
        <v>0.01</v>
      </c>
      <c r="P46" s="27">
        <f>VstupniParametry_SKRYT!$D$11</f>
        <v>0.01</v>
      </c>
      <c r="Q46" s="27">
        <f>VstupniParametry_SKRYT!$D$12</f>
        <v>0.01</v>
      </c>
      <c r="R46" s="27">
        <f>VstupniParametry_SKRYT!$D$13</f>
        <v>0.01</v>
      </c>
      <c r="S46" s="27">
        <f>VstupniParametry_SKRYT!$D$14</f>
        <v>0.01</v>
      </c>
      <c r="T46">
        <f t="shared" si="125"/>
        <v>0</v>
      </c>
      <c r="U46">
        <f t="shared" si="126"/>
        <v>0</v>
      </c>
      <c r="V46">
        <f t="shared" si="127"/>
        <v>0</v>
      </c>
      <c r="W46">
        <f t="shared" si="128"/>
        <v>0</v>
      </c>
      <c r="X46">
        <f t="shared" si="129"/>
        <v>0</v>
      </c>
      <c r="Y46">
        <f t="shared" si="130"/>
        <v>0</v>
      </c>
      <c r="Z46">
        <f t="shared" si="131"/>
        <v>0</v>
      </c>
      <c r="AA46">
        <f t="shared" si="132"/>
        <v>0</v>
      </c>
      <c r="AB46">
        <f t="shared" si="133"/>
        <v>0</v>
      </c>
      <c r="AC46">
        <f t="shared" si="134"/>
        <v>0</v>
      </c>
      <c r="AD46">
        <f t="shared" si="135"/>
        <v>0</v>
      </c>
      <c r="AE46">
        <f t="shared" si="136"/>
        <v>0</v>
      </c>
      <c r="AF46">
        <f t="shared" si="137"/>
        <v>0</v>
      </c>
      <c r="AG46">
        <f t="shared" si="138"/>
        <v>0</v>
      </c>
      <c r="AH46">
        <f t="shared" si="139"/>
        <v>0</v>
      </c>
      <c r="AI46">
        <f t="shared" si="140"/>
        <v>0</v>
      </c>
      <c r="AJ46">
        <f t="shared" si="141"/>
        <v>0</v>
      </c>
      <c r="AK46">
        <f t="shared" si="142"/>
        <v>0</v>
      </c>
      <c r="AL46">
        <f t="shared" si="143"/>
        <v>0</v>
      </c>
      <c r="AM46">
        <f t="shared" si="144"/>
        <v>0</v>
      </c>
      <c r="AN46">
        <f t="shared" si="145"/>
        <v>0</v>
      </c>
      <c r="AO46">
        <f t="shared" si="146"/>
        <v>0</v>
      </c>
      <c r="AP46">
        <f t="shared" si="147"/>
        <v>0</v>
      </c>
      <c r="AQ46">
        <f t="shared" si="148"/>
        <v>0</v>
      </c>
      <c r="AR46">
        <f t="shared" si="149"/>
        <v>0</v>
      </c>
      <c r="AS46">
        <f t="shared" si="150"/>
        <v>0</v>
      </c>
      <c r="AT46">
        <f t="shared" si="36"/>
        <v>0</v>
      </c>
      <c r="AU46">
        <f t="shared" si="151"/>
        <v>0</v>
      </c>
      <c r="AV46">
        <f t="shared" si="152"/>
        <v>0</v>
      </c>
      <c r="AW46">
        <f t="shared" si="38"/>
        <v>0</v>
      </c>
      <c r="AX46">
        <f t="shared" si="153"/>
        <v>0</v>
      </c>
      <c r="AY46">
        <f t="shared" si="154"/>
        <v>0</v>
      </c>
      <c r="AZ46">
        <f t="shared" si="155"/>
        <v>0</v>
      </c>
      <c r="BA46">
        <f t="shared" si="156"/>
        <v>0</v>
      </c>
      <c r="BB46">
        <f t="shared" si="157"/>
        <v>0</v>
      </c>
      <c r="BC46">
        <f t="shared" si="158"/>
        <v>0</v>
      </c>
      <c r="BD46">
        <f t="shared" si="159"/>
        <v>0</v>
      </c>
      <c r="BE46">
        <f t="shared" si="160"/>
        <v>0</v>
      </c>
      <c r="BF46">
        <f t="shared" si="161"/>
        <v>0</v>
      </c>
      <c r="BG46">
        <f t="shared" si="162"/>
        <v>0</v>
      </c>
      <c r="BH46">
        <f t="shared" si="163"/>
        <v>0</v>
      </c>
      <c r="BI46">
        <f t="shared" si="164"/>
        <v>0</v>
      </c>
      <c r="BJ46">
        <f t="shared" si="165"/>
        <v>0</v>
      </c>
      <c r="BK46">
        <f t="shared" si="166"/>
        <v>0</v>
      </c>
      <c r="BL46">
        <f t="shared" si="167"/>
        <v>0</v>
      </c>
      <c r="BM46">
        <f t="shared" si="168"/>
        <v>0</v>
      </c>
      <c r="BN46">
        <f t="shared" si="169"/>
        <v>0</v>
      </c>
      <c r="BO46">
        <f t="shared" si="170"/>
        <v>0</v>
      </c>
      <c r="BP46">
        <f t="shared" si="171"/>
        <v>0</v>
      </c>
      <c r="BQ46">
        <f t="shared" si="172"/>
        <v>0</v>
      </c>
      <c r="BR46">
        <f t="shared" si="173"/>
        <v>0</v>
      </c>
      <c r="BS46">
        <f t="shared" si="174"/>
        <v>0</v>
      </c>
      <c r="BT46">
        <f t="shared" si="175"/>
        <v>0</v>
      </c>
      <c r="BU46">
        <f t="shared" si="176"/>
        <v>0</v>
      </c>
      <c r="BV46">
        <f t="shared" si="177"/>
        <v>0</v>
      </c>
      <c r="BW46">
        <f t="shared" si="178"/>
        <v>0</v>
      </c>
      <c r="BX46">
        <f t="shared" si="179"/>
        <v>0</v>
      </c>
      <c r="BY46">
        <f t="shared" si="180"/>
        <v>0</v>
      </c>
      <c r="BZ46">
        <f t="shared" si="181"/>
        <v>0</v>
      </c>
      <c r="CA46">
        <f t="shared" si="182"/>
        <v>0</v>
      </c>
      <c r="CB46">
        <f t="shared" si="183"/>
        <v>0</v>
      </c>
      <c r="CC46">
        <f t="shared" si="184"/>
        <v>0</v>
      </c>
      <c r="CD46">
        <f t="shared" si="185"/>
        <v>0</v>
      </c>
      <c r="CE46">
        <f t="shared" si="186"/>
        <v>0</v>
      </c>
      <c r="CF46">
        <f t="shared" si="187"/>
        <v>0</v>
      </c>
      <c r="CG46">
        <f t="shared" si="188"/>
        <v>0</v>
      </c>
      <c r="CH46">
        <f t="shared" si="189"/>
        <v>0</v>
      </c>
      <c r="CI46">
        <f t="shared" si="190"/>
        <v>0</v>
      </c>
      <c r="CJ46">
        <f t="shared" si="191"/>
        <v>0</v>
      </c>
      <c r="CK46">
        <f t="shared" si="192"/>
        <v>0</v>
      </c>
      <c r="CL46" t="str">
        <f t="shared" si="193"/>
        <v/>
      </c>
      <c r="CM46" t="str">
        <f t="shared" si="194"/>
        <v/>
      </c>
      <c r="CN46" t="str">
        <f t="shared" si="195"/>
        <v/>
      </c>
      <c r="CO46" t="str">
        <f t="shared" si="196"/>
        <v/>
      </c>
      <c r="CP46" t="str">
        <f t="shared" si="197"/>
        <v/>
      </c>
      <c r="CQ46" t="str">
        <f t="shared" si="198"/>
        <v/>
      </c>
      <c r="CR46" t="str">
        <f t="shared" si="199"/>
        <v/>
      </c>
      <c r="CS46" t="str">
        <f t="shared" si="200"/>
        <v/>
      </c>
      <c r="CT46" t="str">
        <f t="shared" si="201"/>
        <v/>
      </c>
      <c r="CU46" t="str">
        <f t="shared" si="202"/>
        <v/>
      </c>
      <c r="CV46" t="str">
        <f t="shared" si="203"/>
        <v/>
      </c>
      <c r="CW46" t="str">
        <f t="shared" si="204"/>
        <v/>
      </c>
      <c r="CX46" t="str">
        <f t="shared" si="205"/>
        <v/>
      </c>
      <c r="CY46" t="str">
        <f t="shared" si="206"/>
        <v/>
      </c>
      <c r="CZ46" t="str">
        <f t="shared" si="207"/>
        <v/>
      </c>
      <c r="DA46" t="str">
        <f t="shared" si="208"/>
        <v/>
      </c>
      <c r="DB46" t="str">
        <f t="shared" si="209"/>
        <v/>
      </c>
      <c r="DC46" t="str">
        <f t="shared" si="210"/>
        <v/>
      </c>
      <c r="DD46" t="str">
        <f t="shared" si="211"/>
        <v/>
      </c>
      <c r="DE46" t="str">
        <f t="shared" si="212"/>
        <v/>
      </c>
      <c r="DF46" t="str">
        <f t="shared" si="213"/>
        <v/>
      </c>
      <c r="DG46" t="str">
        <f t="shared" si="214"/>
        <v/>
      </c>
      <c r="DH46" t="str">
        <f t="shared" si="215"/>
        <v/>
      </c>
      <c r="DI46" t="str">
        <f t="shared" si="216"/>
        <v/>
      </c>
      <c r="DJ46" t="str">
        <f t="shared" si="217"/>
        <v/>
      </c>
      <c r="DK46" t="str">
        <f t="shared" si="218"/>
        <v/>
      </c>
      <c r="DL46" t="str">
        <f t="shared" si="219"/>
        <v/>
      </c>
      <c r="DM46" t="str">
        <f t="shared" si="220"/>
        <v/>
      </c>
      <c r="DN46" t="str">
        <f t="shared" si="221"/>
        <v/>
      </c>
      <c r="DO46" t="str">
        <f t="shared" si="222"/>
        <v/>
      </c>
      <c r="DP46" t="str">
        <f t="shared" si="223"/>
        <v/>
      </c>
      <c r="DQ46" t="str">
        <f t="shared" si="224"/>
        <v/>
      </c>
      <c r="DR46" t="str">
        <f t="shared" si="225"/>
        <v/>
      </c>
      <c r="DS46" t="str">
        <f t="shared" si="226"/>
        <v/>
      </c>
      <c r="DT46" t="str">
        <f t="shared" si="227"/>
        <v/>
      </c>
      <c r="DU46">
        <f t="shared" si="228"/>
        <v>0</v>
      </c>
      <c r="DV46">
        <f t="shared" si="229"/>
        <v>0</v>
      </c>
      <c r="DW46">
        <f t="shared" si="230"/>
        <v>0</v>
      </c>
      <c r="DX46" t="str">
        <f t="shared" si="231"/>
        <v/>
      </c>
      <c r="DY46" t="str">
        <f t="shared" si="232"/>
        <v/>
      </c>
      <c r="DZ46" t="str">
        <f t="shared" si="233"/>
        <v/>
      </c>
      <c r="EA46" s="5">
        <f t="shared" si="234"/>
        <v>0</v>
      </c>
      <c r="EB46" s="3">
        <f t="shared" si="235"/>
        <v>0</v>
      </c>
    </row>
    <row r="47" spans="2:132" x14ac:dyDescent="0.2">
      <c r="B47" s="25">
        <v>42</v>
      </c>
      <c r="C47" s="26">
        <f>Zisk!D61</f>
        <v>0</v>
      </c>
      <c r="D47">
        <f>Zisk!E61</f>
        <v>0</v>
      </c>
      <c r="E47" s="66" t="str">
        <f t="shared" si="122"/>
        <v/>
      </c>
      <c r="F47" t="str">
        <f t="shared" si="123"/>
        <v/>
      </c>
      <c r="G47" s="66" t="str">
        <f t="shared" si="124"/>
        <v/>
      </c>
      <c r="H47" s="25"/>
      <c r="I47" s="25"/>
      <c r="J47">
        <f>VstupniParametry_SKRYT!$D$5</f>
        <v>0.02</v>
      </c>
      <c r="K47">
        <f>VstupniParametry_SKRYT!$D$6</f>
        <v>0.06</v>
      </c>
      <c r="L47">
        <f>VstupniParametry_SKRYT!$D$7</f>
        <v>0.06</v>
      </c>
      <c r="M47">
        <f>VstupniParametry_SKRYT!$D$8</f>
        <v>0.06</v>
      </c>
      <c r="N47">
        <f>VstupniParametry_SKRYT!$D$9</f>
        <v>1.7999999999999999E-2</v>
      </c>
      <c r="O47" s="27">
        <f>VstupniParametry_SKRYT!$D$10</f>
        <v>0.01</v>
      </c>
      <c r="P47" s="27">
        <f>VstupniParametry_SKRYT!$D$11</f>
        <v>0.01</v>
      </c>
      <c r="Q47" s="27">
        <f>VstupniParametry_SKRYT!$D$12</f>
        <v>0.01</v>
      </c>
      <c r="R47" s="27">
        <f>VstupniParametry_SKRYT!$D$13</f>
        <v>0.01</v>
      </c>
      <c r="S47" s="27">
        <f>VstupniParametry_SKRYT!$D$14</f>
        <v>0.01</v>
      </c>
      <c r="T47">
        <f t="shared" si="125"/>
        <v>0</v>
      </c>
      <c r="U47">
        <f t="shared" si="126"/>
        <v>0</v>
      </c>
      <c r="V47">
        <f t="shared" si="127"/>
        <v>0</v>
      </c>
      <c r="W47">
        <f t="shared" si="128"/>
        <v>0</v>
      </c>
      <c r="X47">
        <f t="shared" si="129"/>
        <v>0</v>
      </c>
      <c r="Y47">
        <f t="shared" si="130"/>
        <v>0</v>
      </c>
      <c r="Z47">
        <f t="shared" si="131"/>
        <v>0</v>
      </c>
      <c r="AA47">
        <f t="shared" si="132"/>
        <v>0</v>
      </c>
      <c r="AB47">
        <f t="shared" si="133"/>
        <v>0</v>
      </c>
      <c r="AC47">
        <f t="shared" si="134"/>
        <v>0</v>
      </c>
      <c r="AD47">
        <f t="shared" si="135"/>
        <v>0</v>
      </c>
      <c r="AE47">
        <f t="shared" si="136"/>
        <v>0</v>
      </c>
      <c r="AF47">
        <f t="shared" si="137"/>
        <v>0</v>
      </c>
      <c r="AG47">
        <f t="shared" si="138"/>
        <v>0</v>
      </c>
      <c r="AH47">
        <f t="shared" si="139"/>
        <v>0</v>
      </c>
      <c r="AI47">
        <f t="shared" si="140"/>
        <v>0</v>
      </c>
      <c r="AJ47">
        <f t="shared" si="141"/>
        <v>0</v>
      </c>
      <c r="AK47">
        <f t="shared" si="142"/>
        <v>0</v>
      </c>
      <c r="AL47">
        <f t="shared" si="143"/>
        <v>0</v>
      </c>
      <c r="AM47">
        <f t="shared" si="144"/>
        <v>0</v>
      </c>
      <c r="AN47">
        <f t="shared" si="145"/>
        <v>0</v>
      </c>
      <c r="AO47">
        <f t="shared" si="146"/>
        <v>0</v>
      </c>
      <c r="AP47">
        <f t="shared" si="147"/>
        <v>0</v>
      </c>
      <c r="AQ47">
        <f t="shared" si="148"/>
        <v>0</v>
      </c>
      <c r="AR47">
        <f t="shared" si="149"/>
        <v>0</v>
      </c>
      <c r="AS47">
        <f t="shared" si="150"/>
        <v>0</v>
      </c>
      <c r="AT47">
        <f t="shared" si="36"/>
        <v>0</v>
      </c>
      <c r="AU47">
        <f t="shared" si="151"/>
        <v>0</v>
      </c>
      <c r="AV47">
        <f t="shared" si="152"/>
        <v>0</v>
      </c>
      <c r="AW47">
        <f t="shared" si="38"/>
        <v>0</v>
      </c>
      <c r="AX47">
        <f t="shared" si="153"/>
        <v>0</v>
      </c>
      <c r="AY47">
        <f t="shared" si="154"/>
        <v>0</v>
      </c>
      <c r="AZ47">
        <f t="shared" si="155"/>
        <v>0</v>
      </c>
      <c r="BA47">
        <f t="shared" si="156"/>
        <v>0</v>
      </c>
      <c r="BB47">
        <f t="shared" si="157"/>
        <v>0</v>
      </c>
      <c r="BC47">
        <f t="shared" si="158"/>
        <v>0</v>
      </c>
      <c r="BD47">
        <f t="shared" si="159"/>
        <v>0</v>
      </c>
      <c r="BE47">
        <f t="shared" si="160"/>
        <v>0</v>
      </c>
      <c r="BF47">
        <f t="shared" si="161"/>
        <v>0</v>
      </c>
      <c r="BG47">
        <f t="shared" si="162"/>
        <v>0</v>
      </c>
      <c r="BH47">
        <f t="shared" si="163"/>
        <v>0</v>
      </c>
      <c r="BI47">
        <f t="shared" si="164"/>
        <v>0</v>
      </c>
      <c r="BJ47">
        <f t="shared" si="165"/>
        <v>0</v>
      </c>
      <c r="BK47">
        <f t="shared" si="166"/>
        <v>0</v>
      </c>
      <c r="BL47">
        <f t="shared" si="167"/>
        <v>0</v>
      </c>
      <c r="BM47">
        <f t="shared" si="168"/>
        <v>0</v>
      </c>
      <c r="BN47">
        <f t="shared" si="169"/>
        <v>0</v>
      </c>
      <c r="BO47">
        <f t="shared" si="170"/>
        <v>0</v>
      </c>
      <c r="BP47">
        <f t="shared" si="171"/>
        <v>0</v>
      </c>
      <c r="BQ47">
        <f t="shared" si="172"/>
        <v>0</v>
      </c>
      <c r="BR47">
        <f t="shared" si="173"/>
        <v>0</v>
      </c>
      <c r="BS47">
        <f t="shared" si="174"/>
        <v>0</v>
      </c>
      <c r="BT47">
        <f t="shared" si="175"/>
        <v>0</v>
      </c>
      <c r="BU47">
        <f t="shared" si="176"/>
        <v>0</v>
      </c>
      <c r="BV47">
        <f t="shared" si="177"/>
        <v>0</v>
      </c>
      <c r="BW47">
        <f t="shared" si="178"/>
        <v>0</v>
      </c>
      <c r="BX47">
        <f t="shared" si="179"/>
        <v>0</v>
      </c>
      <c r="BY47">
        <f t="shared" si="180"/>
        <v>0</v>
      </c>
      <c r="BZ47">
        <f t="shared" si="181"/>
        <v>0</v>
      </c>
      <c r="CA47">
        <f t="shared" si="182"/>
        <v>0</v>
      </c>
      <c r="CB47">
        <f t="shared" si="183"/>
        <v>0</v>
      </c>
      <c r="CC47">
        <f t="shared" si="184"/>
        <v>0</v>
      </c>
      <c r="CD47">
        <f t="shared" si="185"/>
        <v>0</v>
      </c>
      <c r="CE47">
        <f t="shared" si="186"/>
        <v>0</v>
      </c>
      <c r="CF47">
        <f t="shared" si="187"/>
        <v>0</v>
      </c>
      <c r="CG47">
        <f t="shared" si="188"/>
        <v>0</v>
      </c>
      <c r="CH47">
        <f t="shared" si="189"/>
        <v>0</v>
      </c>
      <c r="CI47">
        <f t="shared" si="190"/>
        <v>0</v>
      </c>
      <c r="CJ47">
        <f t="shared" si="191"/>
        <v>0</v>
      </c>
      <c r="CK47">
        <f t="shared" si="192"/>
        <v>0</v>
      </c>
      <c r="CL47" t="str">
        <f t="shared" si="193"/>
        <v/>
      </c>
      <c r="CM47" t="str">
        <f t="shared" si="194"/>
        <v/>
      </c>
      <c r="CN47" t="str">
        <f t="shared" si="195"/>
        <v/>
      </c>
      <c r="CO47" t="str">
        <f t="shared" si="196"/>
        <v/>
      </c>
      <c r="CP47" t="str">
        <f t="shared" si="197"/>
        <v/>
      </c>
      <c r="CQ47" t="str">
        <f t="shared" si="198"/>
        <v/>
      </c>
      <c r="CR47" t="str">
        <f t="shared" si="199"/>
        <v/>
      </c>
      <c r="CS47" t="str">
        <f t="shared" si="200"/>
        <v/>
      </c>
      <c r="CT47" t="str">
        <f t="shared" si="201"/>
        <v/>
      </c>
      <c r="CU47" t="str">
        <f t="shared" si="202"/>
        <v/>
      </c>
      <c r="CV47" t="str">
        <f t="shared" si="203"/>
        <v/>
      </c>
      <c r="CW47" t="str">
        <f t="shared" si="204"/>
        <v/>
      </c>
      <c r="CX47" t="str">
        <f t="shared" si="205"/>
        <v/>
      </c>
      <c r="CY47" t="str">
        <f t="shared" si="206"/>
        <v/>
      </c>
      <c r="CZ47" t="str">
        <f t="shared" si="207"/>
        <v/>
      </c>
      <c r="DA47" t="str">
        <f t="shared" si="208"/>
        <v/>
      </c>
      <c r="DB47" t="str">
        <f t="shared" si="209"/>
        <v/>
      </c>
      <c r="DC47" t="str">
        <f t="shared" si="210"/>
        <v/>
      </c>
      <c r="DD47" t="str">
        <f t="shared" si="211"/>
        <v/>
      </c>
      <c r="DE47" t="str">
        <f t="shared" si="212"/>
        <v/>
      </c>
      <c r="DF47" t="str">
        <f t="shared" si="213"/>
        <v/>
      </c>
      <c r="DG47" t="str">
        <f t="shared" si="214"/>
        <v/>
      </c>
      <c r="DH47" t="str">
        <f t="shared" si="215"/>
        <v/>
      </c>
      <c r="DI47" t="str">
        <f t="shared" si="216"/>
        <v/>
      </c>
      <c r="DJ47" t="str">
        <f t="shared" si="217"/>
        <v/>
      </c>
      <c r="DK47" t="str">
        <f t="shared" si="218"/>
        <v/>
      </c>
      <c r="DL47" t="str">
        <f t="shared" si="219"/>
        <v/>
      </c>
      <c r="DM47" t="str">
        <f t="shared" si="220"/>
        <v/>
      </c>
      <c r="DN47" t="str">
        <f t="shared" si="221"/>
        <v/>
      </c>
      <c r="DO47" t="str">
        <f t="shared" si="222"/>
        <v/>
      </c>
      <c r="DP47" t="str">
        <f t="shared" si="223"/>
        <v/>
      </c>
      <c r="DQ47" t="str">
        <f t="shared" si="224"/>
        <v/>
      </c>
      <c r="DR47" t="str">
        <f t="shared" si="225"/>
        <v/>
      </c>
      <c r="DS47" t="str">
        <f t="shared" si="226"/>
        <v/>
      </c>
      <c r="DT47" t="str">
        <f t="shared" si="227"/>
        <v/>
      </c>
      <c r="DU47">
        <f t="shared" si="228"/>
        <v>0</v>
      </c>
      <c r="DV47">
        <f t="shared" si="229"/>
        <v>0</v>
      </c>
      <c r="DW47">
        <f t="shared" si="230"/>
        <v>0</v>
      </c>
      <c r="DX47" t="str">
        <f t="shared" si="231"/>
        <v/>
      </c>
      <c r="DY47" t="str">
        <f t="shared" si="232"/>
        <v/>
      </c>
      <c r="DZ47" t="str">
        <f t="shared" si="233"/>
        <v/>
      </c>
      <c r="EA47" s="5">
        <f t="shared" si="234"/>
        <v>0</v>
      </c>
      <c r="EB47" s="3">
        <f t="shared" si="235"/>
        <v>0</v>
      </c>
    </row>
    <row r="48" spans="2:132" x14ac:dyDescent="0.2">
      <c r="B48">
        <v>43</v>
      </c>
      <c r="C48" s="3">
        <f>Zisk!D62</f>
        <v>0</v>
      </c>
      <c r="D48">
        <f>Zisk!E62</f>
        <v>0</v>
      </c>
      <c r="E48" s="66" t="str">
        <f t="shared" si="122"/>
        <v/>
      </c>
      <c r="F48" t="str">
        <f t="shared" si="123"/>
        <v/>
      </c>
      <c r="G48" s="66" t="str">
        <f t="shared" si="124"/>
        <v/>
      </c>
      <c r="J48">
        <f>VstupniParametry_SKRYT!$D$5</f>
        <v>0.02</v>
      </c>
      <c r="K48">
        <f>VstupniParametry_SKRYT!$D$6</f>
        <v>0.06</v>
      </c>
      <c r="L48">
        <f>VstupniParametry_SKRYT!$D$7</f>
        <v>0.06</v>
      </c>
      <c r="M48">
        <f>VstupniParametry_SKRYT!$D$8</f>
        <v>0.06</v>
      </c>
      <c r="N48">
        <f>VstupniParametry_SKRYT!$D$9</f>
        <v>1.7999999999999999E-2</v>
      </c>
      <c r="O48" s="27">
        <f>VstupniParametry_SKRYT!$D$10</f>
        <v>0.01</v>
      </c>
      <c r="P48" s="27">
        <f>VstupniParametry_SKRYT!$D$11</f>
        <v>0.01</v>
      </c>
      <c r="Q48" s="27">
        <f>VstupniParametry_SKRYT!$D$12</f>
        <v>0.01</v>
      </c>
      <c r="R48" s="27">
        <f>VstupniParametry_SKRYT!$D$13</f>
        <v>0.01</v>
      </c>
      <c r="S48" s="27">
        <f>VstupniParametry_SKRYT!$D$14</f>
        <v>0.01</v>
      </c>
      <c r="T48">
        <f t="shared" si="125"/>
        <v>0</v>
      </c>
      <c r="U48">
        <f t="shared" si="126"/>
        <v>0</v>
      </c>
      <c r="V48">
        <f t="shared" si="127"/>
        <v>0</v>
      </c>
      <c r="W48">
        <f t="shared" si="128"/>
        <v>0</v>
      </c>
      <c r="X48">
        <f t="shared" si="129"/>
        <v>0</v>
      </c>
      <c r="Y48">
        <f t="shared" si="130"/>
        <v>0</v>
      </c>
      <c r="Z48">
        <f t="shared" si="131"/>
        <v>0</v>
      </c>
      <c r="AA48">
        <f t="shared" si="132"/>
        <v>0</v>
      </c>
      <c r="AB48">
        <f t="shared" si="133"/>
        <v>0</v>
      </c>
      <c r="AC48">
        <f t="shared" si="134"/>
        <v>0</v>
      </c>
      <c r="AD48">
        <f t="shared" si="135"/>
        <v>0</v>
      </c>
      <c r="AE48">
        <f t="shared" si="136"/>
        <v>0</v>
      </c>
      <c r="AF48">
        <f t="shared" si="137"/>
        <v>0</v>
      </c>
      <c r="AG48">
        <f t="shared" si="138"/>
        <v>0</v>
      </c>
      <c r="AH48">
        <f t="shared" si="139"/>
        <v>0</v>
      </c>
      <c r="AI48">
        <f t="shared" si="140"/>
        <v>0</v>
      </c>
      <c r="AJ48">
        <f t="shared" si="141"/>
        <v>0</v>
      </c>
      <c r="AK48">
        <f t="shared" si="142"/>
        <v>0</v>
      </c>
      <c r="AL48">
        <f t="shared" si="143"/>
        <v>0</v>
      </c>
      <c r="AM48">
        <f t="shared" si="144"/>
        <v>0</v>
      </c>
      <c r="AN48">
        <f t="shared" si="145"/>
        <v>0</v>
      </c>
      <c r="AO48">
        <f t="shared" si="146"/>
        <v>0</v>
      </c>
      <c r="AP48">
        <f t="shared" si="147"/>
        <v>0</v>
      </c>
      <c r="AQ48">
        <f t="shared" si="148"/>
        <v>0</v>
      </c>
      <c r="AR48">
        <f t="shared" si="149"/>
        <v>0</v>
      </c>
      <c r="AS48">
        <f t="shared" si="150"/>
        <v>0</v>
      </c>
      <c r="AT48">
        <f t="shared" si="36"/>
        <v>0</v>
      </c>
      <c r="AU48">
        <f t="shared" si="151"/>
        <v>0</v>
      </c>
      <c r="AV48">
        <f t="shared" si="152"/>
        <v>0</v>
      </c>
      <c r="AW48">
        <f t="shared" si="38"/>
        <v>0</v>
      </c>
      <c r="AX48">
        <f t="shared" si="153"/>
        <v>0</v>
      </c>
      <c r="AY48">
        <f t="shared" si="154"/>
        <v>0</v>
      </c>
      <c r="AZ48">
        <f t="shared" si="155"/>
        <v>0</v>
      </c>
      <c r="BA48">
        <f t="shared" si="156"/>
        <v>0</v>
      </c>
      <c r="BB48">
        <f t="shared" si="157"/>
        <v>0</v>
      </c>
      <c r="BC48">
        <f t="shared" si="158"/>
        <v>0</v>
      </c>
      <c r="BD48">
        <f t="shared" si="159"/>
        <v>0</v>
      </c>
      <c r="BE48">
        <f t="shared" si="160"/>
        <v>0</v>
      </c>
      <c r="BF48">
        <f t="shared" si="161"/>
        <v>0</v>
      </c>
      <c r="BG48">
        <f t="shared" si="162"/>
        <v>0</v>
      </c>
      <c r="BH48">
        <f t="shared" si="163"/>
        <v>0</v>
      </c>
      <c r="BI48">
        <f t="shared" si="164"/>
        <v>0</v>
      </c>
      <c r="BJ48">
        <f t="shared" si="165"/>
        <v>0</v>
      </c>
      <c r="BK48">
        <f t="shared" si="166"/>
        <v>0</v>
      </c>
      <c r="BL48">
        <f t="shared" si="167"/>
        <v>0</v>
      </c>
      <c r="BM48">
        <f t="shared" si="168"/>
        <v>0</v>
      </c>
      <c r="BN48">
        <f t="shared" si="169"/>
        <v>0</v>
      </c>
      <c r="BO48">
        <f t="shared" si="170"/>
        <v>0</v>
      </c>
      <c r="BP48">
        <f t="shared" si="171"/>
        <v>0</v>
      </c>
      <c r="BQ48">
        <f t="shared" si="172"/>
        <v>0</v>
      </c>
      <c r="BR48">
        <f t="shared" si="173"/>
        <v>0</v>
      </c>
      <c r="BS48">
        <f t="shared" si="174"/>
        <v>0</v>
      </c>
      <c r="BT48">
        <f t="shared" si="175"/>
        <v>0</v>
      </c>
      <c r="BU48">
        <f t="shared" si="176"/>
        <v>0</v>
      </c>
      <c r="BV48">
        <f t="shared" si="177"/>
        <v>0</v>
      </c>
      <c r="BW48">
        <f t="shared" si="178"/>
        <v>0</v>
      </c>
      <c r="BX48">
        <f t="shared" si="179"/>
        <v>0</v>
      </c>
      <c r="BY48">
        <f t="shared" si="180"/>
        <v>0</v>
      </c>
      <c r="BZ48">
        <f t="shared" si="181"/>
        <v>0</v>
      </c>
      <c r="CA48">
        <f t="shared" si="182"/>
        <v>0</v>
      </c>
      <c r="CB48">
        <f t="shared" si="183"/>
        <v>0</v>
      </c>
      <c r="CC48">
        <f t="shared" si="184"/>
        <v>0</v>
      </c>
      <c r="CD48">
        <f t="shared" si="185"/>
        <v>0</v>
      </c>
      <c r="CE48">
        <f t="shared" si="186"/>
        <v>0</v>
      </c>
      <c r="CF48">
        <f t="shared" si="187"/>
        <v>0</v>
      </c>
      <c r="CG48">
        <f t="shared" si="188"/>
        <v>0</v>
      </c>
      <c r="CH48">
        <f t="shared" si="189"/>
        <v>0</v>
      </c>
      <c r="CI48">
        <f t="shared" si="190"/>
        <v>0</v>
      </c>
      <c r="CJ48">
        <f t="shared" si="191"/>
        <v>0</v>
      </c>
      <c r="CK48">
        <f t="shared" si="192"/>
        <v>0</v>
      </c>
      <c r="CL48" t="str">
        <f t="shared" si="193"/>
        <v/>
      </c>
      <c r="CM48" t="str">
        <f t="shared" si="194"/>
        <v/>
      </c>
      <c r="CN48" t="str">
        <f t="shared" si="195"/>
        <v/>
      </c>
      <c r="CO48" t="str">
        <f t="shared" si="196"/>
        <v/>
      </c>
      <c r="CP48" t="str">
        <f t="shared" si="197"/>
        <v/>
      </c>
      <c r="CQ48" t="str">
        <f t="shared" si="198"/>
        <v/>
      </c>
      <c r="CR48" t="str">
        <f t="shared" si="199"/>
        <v/>
      </c>
      <c r="CS48" t="str">
        <f t="shared" si="200"/>
        <v/>
      </c>
      <c r="CT48" t="str">
        <f t="shared" si="201"/>
        <v/>
      </c>
      <c r="CU48" t="str">
        <f t="shared" si="202"/>
        <v/>
      </c>
      <c r="CV48" t="str">
        <f t="shared" si="203"/>
        <v/>
      </c>
      <c r="CW48" t="str">
        <f t="shared" si="204"/>
        <v/>
      </c>
      <c r="CX48" t="str">
        <f t="shared" si="205"/>
        <v/>
      </c>
      <c r="CY48" t="str">
        <f t="shared" si="206"/>
        <v/>
      </c>
      <c r="CZ48" t="str">
        <f t="shared" si="207"/>
        <v/>
      </c>
      <c r="DA48" t="str">
        <f t="shared" si="208"/>
        <v/>
      </c>
      <c r="DB48" t="str">
        <f t="shared" si="209"/>
        <v/>
      </c>
      <c r="DC48" t="str">
        <f t="shared" si="210"/>
        <v/>
      </c>
      <c r="DD48" t="str">
        <f t="shared" si="211"/>
        <v/>
      </c>
      <c r="DE48" t="str">
        <f t="shared" si="212"/>
        <v/>
      </c>
      <c r="DF48" t="str">
        <f t="shared" si="213"/>
        <v/>
      </c>
      <c r="DG48" t="str">
        <f t="shared" si="214"/>
        <v/>
      </c>
      <c r="DH48" t="str">
        <f t="shared" si="215"/>
        <v/>
      </c>
      <c r="DI48" t="str">
        <f t="shared" si="216"/>
        <v/>
      </c>
      <c r="DJ48" t="str">
        <f t="shared" si="217"/>
        <v/>
      </c>
      <c r="DK48" t="str">
        <f t="shared" si="218"/>
        <v/>
      </c>
      <c r="DL48" t="str">
        <f t="shared" si="219"/>
        <v/>
      </c>
      <c r="DM48" t="str">
        <f t="shared" si="220"/>
        <v/>
      </c>
      <c r="DN48" t="str">
        <f t="shared" si="221"/>
        <v/>
      </c>
      <c r="DO48" t="str">
        <f t="shared" si="222"/>
        <v/>
      </c>
      <c r="DP48" t="str">
        <f t="shared" si="223"/>
        <v/>
      </c>
      <c r="DQ48" t="str">
        <f t="shared" si="224"/>
        <v/>
      </c>
      <c r="DR48" t="str">
        <f t="shared" si="225"/>
        <v/>
      </c>
      <c r="DS48" t="str">
        <f t="shared" si="226"/>
        <v/>
      </c>
      <c r="DT48" t="str">
        <f t="shared" si="227"/>
        <v/>
      </c>
      <c r="DU48">
        <f t="shared" si="228"/>
        <v>0</v>
      </c>
      <c r="DV48">
        <f t="shared" si="229"/>
        <v>0</v>
      </c>
      <c r="DW48">
        <f t="shared" si="230"/>
        <v>0</v>
      </c>
      <c r="DX48" t="str">
        <f t="shared" si="231"/>
        <v/>
      </c>
      <c r="DY48" t="str">
        <f t="shared" si="232"/>
        <v/>
      </c>
      <c r="DZ48" t="str">
        <f t="shared" si="233"/>
        <v/>
      </c>
      <c r="EA48" s="5">
        <f t="shared" si="234"/>
        <v>0</v>
      </c>
      <c r="EB48" s="3">
        <f t="shared" si="235"/>
        <v>0</v>
      </c>
    </row>
    <row r="49" spans="2:132" x14ac:dyDescent="0.2">
      <c r="B49" s="25">
        <v>44</v>
      </c>
      <c r="C49" s="26">
        <f>Zisk!D63</f>
        <v>0</v>
      </c>
      <c r="D49">
        <f>Zisk!E63</f>
        <v>0</v>
      </c>
      <c r="E49" s="66" t="str">
        <f t="shared" si="122"/>
        <v/>
      </c>
      <c r="F49" t="str">
        <f t="shared" si="123"/>
        <v/>
      </c>
      <c r="G49" s="66" t="str">
        <f t="shared" si="124"/>
        <v/>
      </c>
      <c r="H49" s="25"/>
      <c r="I49" s="25"/>
      <c r="J49">
        <f>VstupniParametry_SKRYT!$D$5</f>
        <v>0.02</v>
      </c>
      <c r="K49">
        <f>VstupniParametry_SKRYT!$D$6</f>
        <v>0.06</v>
      </c>
      <c r="L49">
        <f>VstupniParametry_SKRYT!$D$7</f>
        <v>0.06</v>
      </c>
      <c r="M49">
        <f>VstupniParametry_SKRYT!$D$8</f>
        <v>0.06</v>
      </c>
      <c r="N49">
        <f>VstupniParametry_SKRYT!$D$9</f>
        <v>1.7999999999999999E-2</v>
      </c>
      <c r="O49" s="27">
        <f>VstupniParametry_SKRYT!$D$10</f>
        <v>0.01</v>
      </c>
      <c r="P49" s="27">
        <f>VstupniParametry_SKRYT!$D$11</f>
        <v>0.01</v>
      </c>
      <c r="Q49" s="27">
        <f>VstupniParametry_SKRYT!$D$12</f>
        <v>0.01</v>
      </c>
      <c r="R49" s="27">
        <f>VstupniParametry_SKRYT!$D$13</f>
        <v>0.01</v>
      </c>
      <c r="S49" s="27">
        <f>VstupniParametry_SKRYT!$D$14</f>
        <v>0.01</v>
      </c>
      <c r="T49">
        <f t="shared" si="125"/>
        <v>0</v>
      </c>
      <c r="U49">
        <f t="shared" si="126"/>
        <v>0</v>
      </c>
      <c r="V49">
        <f t="shared" si="127"/>
        <v>0</v>
      </c>
      <c r="W49">
        <f t="shared" si="128"/>
        <v>0</v>
      </c>
      <c r="X49">
        <f t="shared" si="129"/>
        <v>0</v>
      </c>
      <c r="Y49">
        <f t="shared" si="130"/>
        <v>0</v>
      </c>
      <c r="Z49">
        <f t="shared" si="131"/>
        <v>0</v>
      </c>
      <c r="AA49">
        <f t="shared" si="132"/>
        <v>0</v>
      </c>
      <c r="AB49">
        <f t="shared" si="133"/>
        <v>0</v>
      </c>
      <c r="AC49">
        <f t="shared" si="134"/>
        <v>0</v>
      </c>
      <c r="AD49">
        <f t="shared" si="135"/>
        <v>0</v>
      </c>
      <c r="AE49">
        <f t="shared" si="136"/>
        <v>0</v>
      </c>
      <c r="AF49">
        <f t="shared" si="137"/>
        <v>0</v>
      </c>
      <c r="AG49">
        <f t="shared" si="138"/>
        <v>0</v>
      </c>
      <c r="AH49">
        <f t="shared" si="139"/>
        <v>0</v>
      </c>
      <c r="AI49">
        <f t="shared" si="140"/>
        <v>0</v>
      </c>
      <c r="AJ49">
        <f t="shared" si="141"/>
        <v>0</v>
      </c>
      <c r="AK49">
        <f t="shared" si="142"/>
        <v>0</v>
      </c>
      <c r="AL49">
        <f t="shared" si="143"/>
        <v>0</v>
      </c>
      <c r="AM49">
        <f t="shared" si="144"/>
        <v>0</v>
      </c>
      <c r="AN49">
        <f t="shared" si="145"/>
        <v>0</v>
      </c>
      <c r="AO49">
        <f t="shared" si="146"/>
        <v>0</v>
      </c>
      <c r="AP49">
        <f t="shared" si="147"/>
        <v>0</v>
      </c>
      <c r="AQ49">
        <f t="shared" si="148"/>
        <v>0</v>
      </c>
      <c r="AR49">
        <f t="shared" si="149"/>
        <v>0</v>
      </c>
      <c r="AS49">
        <f t="shared" si="150"/>
        <v>0</v>
      </c>
      <c r="AT49">
        <f t="shared" si="36"/>
        <v>0</v>
      </c>
      <c r="AU49">
        <f t="shared" si="151"/>
        <v>0</v>
      </c>
      <c r="AV49">
        <f t="shared" si="152"/>
        <v>0</v>
      </c>
      <c r="AW49">
        <f t="shared" si="38"/>
        <v>0</v>
      </c>
      <c r="AX49">
        <f t="shared" si="153"/>
        <v>0</v>
      </c>
      <c r="AY49">
        <f t="shared" si="154"/>
        <v>0</v>
      </c>
      <c r="AZ49">
        <f t="shared" si="155"/>
        <v>0</v>
      </c>
      <c r="BA49">
        <f t="shared" si="156"/>
        <v>0</v>
      </c>
      <c r="BB49">
        <f t="shared" si="157"/>
        <v>0</v>
      </c>
      <c r="BC49">
        <f t="shared" si="158"/>
        <v>0</v>
      </c>
      <c r="BD49">
        <f t="shared" si="159"/>
        <v>0</v>
      </c>
      <c r="BE49">
        <f t="shared" si="160"/>
        <v>0</v>
      </c>
      <c r="BF49">
        <f t="shared" si="161"/>
        <v>0</v>
      </c>
      <c r="BG49">
        <f t="shared" si="162"/>
        <v>0</v>
      </c>
      <c r="BH49">
        <f t="shared" si="163"/>
        <v>0</v>
      </c>
      <c r="BI49">
        <f t="shared" si="164"/>
        <v>0</v>
      </c>
      <c r="BJ49">
        <f t="shared" si="165"/>
        <v>0</v>
      </c>
      <c r="BK49">
        <f t="shared" si="166"/>
        <v>0</v>
      </c>
      <c r="BL49">
        <f t="shared" si="167"/>
        <v>0</v>
      </c>
      <c r="BM49">
        <f t="shared" si="168"/>
        <v>0</v>
      </c>
      <c r="BN49">
        <f t="shared" si="169"/>
        <v>0</v>
      </c>
      <c r="BO49">
        <f t="shared" si="170"/>
        <v>0</v>
      </c>
      <c r="BP49">
        <f t="shared" si="171"/>
        <v>0</v>
      </c>
      <c r="BQ49">
        <f t="shared" si="172"/>
        <v>0</v>
      </c>
      <c r="BR49">
        <f t="shared" si="173"/>
        <v>0</v>
      </c>
      <c r="BS49">
        <f t="shared" si="174"/>
        <v>0</v>
      </c>
      <c r="BT49">
        <f t="shared" si="175"/>
        <v>0</v>
      </c>
      <c r="BU49">
        <f t="shared" si="176"/>
        <v>0</v>
      </c>
      <c r="BV49">
        <f t="shared" si="177"/>
        <v>0</v>
      </c>
      <c r="BW49">
        <f t="shared" si="178"/>
        <v>0</v>
      </c>
      <c r="BX49">
        <f t="shared" si="179"/>
        <v>0</v>
      </c>
      <c r="BY49">
        <f t="shared" si="180"/>
        <v>0</v>
      </c>
      <c r="BZ49">
        <f t="shared" si="181"/>
        <v>0</v>
      </c>
      <c r="CA49">
        <f t="shared" si="182"/>
        <v>0</v>
      </c>
      <c r="CB49">
        <f t="shared" si="183"/>
        <v>0</v>
      </c>
      <c r="CC49">
        <f t="shared" si="184"/>
        <v>0</v>
      </c>
      <c r="CD49">
        <f t="shared" si="185"/>
        <v>0</v>
      </c>
      <c r="CE49">
        <f t="shared" si="186"/>
        <v>0</v>
      </c>
      <c r="CF49">
        <f t="shared" si="187"/>
        <v>0</v>
      </c>
      <c r="CG49">
        <f t="shared" si="188"/>
        <v>0</v>
      </c>
      <c r="CH49">
        <f t="shared" si="189"/>
        <v>0</v>
      </c>
      <c r="CI49">
        <f t="shared" si="190"/>
        <v>0</v>
      </c>
      <c r="CJ49">
        <f t="shared" si="191"/>
        <v>0</v>
      </c>
      <c r="CK49">
        <f t="shared" si="192"/>
        <v>0</v>
      </c>
      <c r="CL49" t="str">
        <f t="shared" si="193"/>
        <v/>
      </c>
      <c r="CM49" t="str">
        <f t="shared" si="194"/>
        <v/>
      </c>
      <c r="CN49" t="str">
        <f t="shared" si="195"/>
        <v/>
      </c>
      <c r="CO49" t="str">
        <f t="shared" si="196"/>
        <v/>
      </c>
      <c r="CP49" t="str">
        <f t="shared" si="197"/>
        <v/>
      </c>
      <c r="CQ49" t="str">
        <f t="shared" si="198"/>
        <v/>
      </c>
      <c r="CR49" t="str">
        <f t="shared" si="199"/>
        <v/>
      </c>
      <c r="CS49" t="str">
        <f t="shared" si="200"/>
        <v/>
      </c>
      <c r="CT49" t="str">
        <f t="shared" si="201"/>
        <v/>
      </c>
      <c r="CU49" t="str">
        <f t="shared" si="202"/>
        <v/>
      </c>
      <c r="CV49" t="str">
        <f t="shared" si="203"/>
        <v/>
      </c>
      <c r="CW49" t="str">
        <f t="shared" si="204"/>
        <v/>
      </c>
      <c r="CX49" t="str">
        <f t="shared" si="205"/>
        <v/>
      </c>
      <c r="CY49" t="str">
        <f t="shared" si="206"/>
        <v/>
      </c>
      <c r="CZ49" t="str">
        <f t="shared" si="207"/>
        <v/>
      </c>
      <c r="DA49" t="str">
        <f t="shared" si="208"/>
        <v/>
      </c>
      <c r="DB49" t="str">
        <f t="shared" si="209"/>
        <v/>
      </c>
      <c r="DC49" t="str">
        <f t="shared" si="210"/>
        <v/>
      </c>
      <c r="DD49" t="str">
        <f t="shared" si="211"/>
        <v/>
      </c>
      <c r="DE49" t="str">
        <f t="shared" si="212"/>
        <v/>
      </c>
      <c r="DF49" t="str">
        <f t="shared" si="213"/>
        <v/>
      </c>
      <c r="DG49" t="str">
        <f t="shared" si="214"/>
        <v/>
      </c>
      <c r="DH49" t="str">
        <f t="shared" si="215"/>
        <v/>
      </c>
      <c r="DI49" t="str">
        <f t="shared" si="216"/>
        <v/>
      </c>
      <c r="DJ49" t="str">
        <f t="shared" si="217"/>
        <v/>
      </c>
      <c r="DK49" t="str">
        <f t="shared" si="218"/>
        <v/>
      </c>
      <c r="DL49" t="str">
        <f t="shared" si="219"/>
        <v/>
      </c>
      <c r="DM49" t="str">
        <f t="shared" si="220"/>
        <v/>
      </c>
      <c r="DN49" t="str">
        <f t="shared" si="221"/>
        <v/>
      </c>
      <c r="DO49" t="str">
        <f t="shared" si="222"/>
        <v/>
      </c>
      <c r="DP49" t="str">
        <f t="shared" si="223"/>
        <v/>
      </c>
      <c r="DQ49" t="str">
        <f t="shared" si="224"/>
        <v/>
      </c>
      <c r="DR49" t="str">
        <f t="shared" si="225"/>
        <v/>
      </c>
      <c r="DS49" t="str">
        <f t="shared" si="226"/>
        <v/>
      </c>
      <c r="DT49" t="str">
        <f t="shared" si="227"/>
        <v/>
      </c>
      <c r="DU49">
        <f t="shared" si="228"/>
        <v>0</v>
      </c>
      <c r="DV49">
        <f t="shared" si="229"/>
        <v>0</v>
      </c>
      <c r="DW49">
        <f t="shared" si="230"/>
        <v>0</v>
      </c>
      <c r="DX49" t="str">
        <f t="shared" si="231"/>
        <v/>
      </c>
      <c r="DY49" t="str">
        <f t="shared" si="232"/>
        <v/>
      </c>
      <c r="DZ49" t="str">
        <f t="shared" si="233"/>
        <v/>
      </c>
      <c r="EA49" s="5">
        <f t="shared" si="234"/>
        <v>0</v>
      </c>
      <c r="EB49" s="3">
        <f t="shared" si="235"/>
        <v>0</v>
      </c>
    </row>
    <row r="50" spans="2:132" x14ac:dyDescent="0.2">
      <c r="B50">
        <v>45</v>
      </c>
      <c r="C50" s="3">
        <f>Zisk!D64</f>
        <v>0</v>
      </c>
      <c r="D50">
        <f>Zisk!E64</f>
        <v>0</v>
      </c>
      <c r="E50" s="66" t="str">
        <f t="shared" si="122"/>
        <v/>
      </c>
      <c r="F50" t="str">
        <f t="shared" si="123"/>
        <v/>
      </c>
      <c r="G50" s="66" t="str">
        <f t="shared" si="124"/>
        <v/>
      </c>
      <c r="J50">
        <f>VstupniParametry_SKRYT!$D$5</f>
        <v>0.02</v>
      </c>
      <c r="K50">
        <f>VstupniParametry_SKRYT!$D$6</f>
        <v>0.06</v>
      </c>
      <c r="L50">
        <f>VstupniParametry_SKRYT!$D$7</f>
        <v>0.06</v>
      </c>
      <c r="M50">
        <f>VstupniParametry_SKRYT!$D$8</f>
        <v>0.06</v>
      </c>
      <c r="N50">
        <f>VstupniParametry_SKRYT!$D$9</f>
        <v>1.7999999999999999E-2</v>
      </c>
      <c r="O50" s="27">
        <f>VstupniParametry_SKRYT!$D$10</f>
        <v>0.01</v>
      </c>
      <c r="P50" s="27">
        <f>VstupniParametry_SKRYT!$D$11</f>
        <v>0.01</v>
      </c>
      <c r="Q50" s="27">
        <f>VstupniParametry_SKRYT!$D$12</f>
        <v>0.01</v>
      </c>
      <c r="R50" s="27">
        <f>VstupniParametry_SKRYT!$D$13</f>
        <v>0.01</v>
      </c>
      <c r="S50" s="27">
        <f>VstupniParametry_SKRYT!$D$14</f>
        <v>0.01</v>
      </c>
      <c r="T50">
        <f t="shared" si="125"/>
        <v>0</v>
      </c>
      <c r="U50">
        <f t="shared" si="126"/>
        <v>0</v>
      </c>
      <c r="V50">
        <f t="shared" si="127"/>
        <v>0</v>
      </c>
      <c r="W50">
        <f t="shared" si="128"/>
        <v>0</v>
      </c>
      <c r="X50">
        <f t="shared" si="129"/>
        <v>0</v>
      </c>
      <c r="Y50">
        <f t="shared" si="130"/>
        <v>0</v>
      </c>
      <c r="Z50">
        <f t="shared" si="131"/>
        <v>0</v>
      </c>
      <c r="AA50">
        <f t="shared" si="132"/>
        <v>0</v>
      </c>
      <c r="AB50">
        <f t="shared" si="133"/>
        <v>0</v>
      </c>
      <c r="AC50">
        <f t="shared" si="134"/>
        <v>0</v>
      </c>
      <c r="AD50">
        <f t="shared" si="135"/>
        <v>0</v>
      </c>
      <c r="AE50">
        <f t="shared" si="136"/>
        <v>0</v>
      </c>
      <c r="AF50">
        <f t="shared" si="137"/>
        <v>0</v>
      </c>
      <c r="AG50">
        <f t="shared" si="138"/>
        <v>0</v>
      </c>
      <c r="AH50">
        <f t="shared" si="139"/>
        <v>0</v>
      </c>
      <c r="AI50">
        <f t="shared" si="140"/>
        <v>0</v>
      </c>
      <c r="AJ50">
        <f t="shared" si="141"/>
        <v>0</v>
      </c>
      <c r="AK50">
        <f t="shared" si="142"/>
        <v>0</v>
      </c>
      <c r="AL50">
        <f t="shared" si="143"/>
        <v>0</v>
      </c>
      <c r="AM50">
        <f t="shared" si="144"/>
        <v>0</v>
      </c>
      <c r="AN50">
        <f t="shared" si="145"/>
        <v>0</v>
      </c>
      <c r="AO50">
        <f t="shared" si="146"/>
        <v>0</v>
      </c>
      <c r="AP50">
        <f t="shared" si="147"/>
        <v>0</v>
      </c>
      <c r="AQ50">
        <f t="shared" si="148"/>
        <v>0</v>
      </c>
      <c r="AR50">
        <f t="shared" si="149"/>
        <v>0</v>
      </c>
      <c r="AS50">
        <f t="shared" si="150"/>
        <v>0</v>
      </c>
      <c r="AT50">
        <f t="shared" si="36"/>
        <v>0</v>
      </c>
      <c r="AU50">
        <f t="shared" si="151"/>
        <v>0</v>
      </c>
      <c r="AV50">
        <f t="shared" si="152"/>
        <v>0</v>
      </c>
      <c r="AW50">
        <f t="shared" si="38"/>
        <v>0</v>
      </c>
      <c r="AX50">
        <f t="shared" si="153"/>
        <v>0</v>
      </c>
      <c r="AY50">
        <f t="shared" si="154"/>
        <v>0</v>
      </c>
      <c r="AZ50">
        <f t="shared" si="155"/>
        <v>0</v>
      </c>
      <c r="BA50">
        <f t="shared" si="156"/>
        <v>0</v>
      </c>
      <c r="BB50">
        <f t="shared" si="157"/>
        <v>0</v>
      </c>
      <c r="BC50">
        <f t="shared" si="158"/>
        <v>0</v>
      </c>
      <c r="BD50">
        <f t="shared" si="159"/>
        <v>0</v>
      </c>
      <c r="BE50">
        <f t="shared" si="160"/>
        <v>0</v>
      </c>
      <c r="BF50">
        <f t="shared" si="161"/>
        <v>0</v>
      </c>
      <c r="BG50">
        <f t="shared" si="162"/>
        <v>0</v>
      </c>
      <c r="BH50">
        <f t="shared" si="163"/>
        <v>0</v>
      </c>
      <c r="BI50">
        <f t="shared" si="164"/>
        <v>0</v>
      </c>
      <c r="BJ50">
        <f t="shared" si="165"/>
        <v>0</v>
      </c>
      <c r="BK50">
        <f t="shared" si="166"/>
        <v>0</v>
      </c>
      <c r="BL50">
        <f t="shared" si="167"/>
        <v>0</v>
      </c>
      <c r="BM50">
        <f t="shared" si="168"/>
        <v>0</v>
      </c>
      <c r="BN50">
        <f t="shared" si="169"/>
        <v>0</v>
      </c>
      <c r="BO50">
        <f t="shared" si="170"/>
        <v>0</v>
      </c>
      <c r="BP50">
        <f t="shared" si="171"/>
        <v>0</v>
      </c>
      <c r="BQ50">
        <f t="shared" si="172"/>
        <v>0</v>
      </c>
      <c r="BR50">
        <f t="shared" si="173"/>
        <v>0</v>
      </c>
      <c r="BS50">
        <f t="shared" si="174"/>
        <v>0</v>
      </c>
      <c r="BT50">
        <f t="shared" si="175"/>
        <v>0</v>
      </c>
      <c r="BU50">
        <f t="shared" si="176"/>
        <v>0</v>
      </c>
      <c r="BV50">
        <f t="shared" si="177"/>
        <v>0</v>
      </c>
      <c r="BW50">
        <f t="shared" si="178"/>
        <v>0</v>
      </c>
      <c r="BX50">
        <f t="shared" si="179"/>
        <v>0</v>
      </c>
      <c r="BY50">
        <f t="shared" si="180"/>
        <v>0</v>
      </c>
      <c r="BZ50">
        <f t="shared" si="181"/>
        <v>0</v>
      </c>
      <c r="CA50">
        <f t="shared" si="182"/>
        <v>0</v>
      </c>
      <c r="CB50">
        <f t="shared" si="183"/>
        <v>0</v>
      </c>
      <c r="CC50">
        <f t="shared" si="184"/>
        <v>0</v>
      </c>
      <c r="CD50">
        <f t="shared" si="185"/>
        <v>0</v>
      </c>
      <c r="CE50">
        <f t="shared" si="186"/>
        <v>0</v>
      </c>
      <c r="CF50">
        <f t="shared" si="187"/>
        <v>0</v>
      </c>
      <c r="CG50">
        <f t="shared" si="188"/>
        <v>0</v>
      </c>
      <c r="CH50">
        <f t="shared" si="189"/>
        <v>0</v>
      </c>
      <c r="CI50">
        <f t="shared" si="190"/>
        <v>0</v>
      </c>
      <c r="CJ50">
        <f t="shared" si="191"/>
        <v>0</v>
      </c>
      <c r="CK50">
        <f t="shared" si="192"/>
        <v>0</v>
      </c>
      <c r="CL50" t="str">
        <f t="shared" si="193"/>
        <v/>
      </c>
      <c r="CM50" t="str">
        <f t="shared" si="194"/>
        <v/>
      </c>
      <c r="CN50" t="str">
        <f t="shared" si="195"/>
        <v/>
      </c>
      <c r="CO50" t="str">
        <f t="shared" si="196"/>
        <v/>
      </c>
      <c r="CP50" t="str">
        <f t="shared" si="197"/>
        <v/>
      </c>
      <c r="CQ50" t="str">
        <f t="shared" si="198"/>
        <v/>
      </c>
      <c r="CR50" t="str">
        <f t="shared" si="199"/>
        <v/>
      </c>
      <c r="CS50" t="str">
        <f t="shared" si="200"/>
        <v/>
      </c>
      <c r="CT50" t="str">
        <f t="shared" si="201"/>
        <v/>
      </c>
      <c r="CU50" t="str">
        <f t="shared" si="202"/>
        <v/>
      </c>
      <c r="CV50" t="str">
        <f t="shared" si="203"/>
        <v/>
      </c>
      <c r="CW50" t="str">
        <f t="shared" si="204"/>
        <v/>
      </c>
      <c r="CX50" t="str">
        <f t="shared" si="205"/>
        <v/>
      </c>
      <c r="CY50" t="str">
        <f t="shared" si="206"/>
        <v/>
      </c>
      <c r="CZ50" t="str">
        <f t="shared" si="207"/>
        <v/>
      </c>
      <c r="DA50" t="str">
        <f t="shared" si="208"/>
        <v/>
      </c>
      <c r="DB50" t="str">
        <f t="shared" si="209"/>
        <v/>
      </c>
      <c r="DC50" t="str">
        <f t="shared" si="210"/>
        <v/>
      </c>
      <c r="DD50" t="str">
        <f t="shared" si="211"/>
        <v/>
      </c>
      <c r="DE50" t="str">
        <f t="shared" si="212"/>
        <v/>
      </c>
      <c r="DF50" t="str">
        <f t="shared" si="213"/>
        <v/>
      </c>
      <c r="DG50" t="str">
        <f t="shared" si="214"/>
        <v/>
      </c>
      <c r="DH50" t="str">
        <f t="shared" si="215"/>
        <v/>
      </c>
      <c r="DI50" t="str">
        <f t="shared" si="216"/>
        <v/>
      </c>
      <c r="DJ50" t="str">
        <f t="shared" si="217"/>
        <v/>
      </c>
      <c r="DK50" t="str">
        <f t="shared" si="218"/>
        <v/>
      </c>
      <c r="DL50" t="str">
        <f t="shared" si="219"/>
        <v/>
      </c>
      <c r="DM50" t="str">
        <f t="shared" si="220"/>
        <v/>
      </c>
      <c r="DN50" t="str">
        <f t="shared" si="221"/>
        <v/>
      </c>
      <c r="DO50" t="str">
        <f t="shared" si="222"/>
        <v/>
      </c>
      <c r="DP50" t="str">
        <f t="shared" si="223"/>
        <v/>
      </c>
      <c r="DQ50" t="str">
        <f t="shared" si="224"/>
        <v/>
      </c>
      <c r="DR50" t="str">
        <f t="shared" si="225"/>
        <v/>
      </c>
      <c r="DS50" t="str">
        <f t="shared" si="226"/>
        <v/>
      </c>
      <c r="DT50" t="str">
        <f t="shared" si="227"/>
        <v/>
      </c>
      <c r="DU50">
        <f t="shared" si="228"/>
        <v>0</v>
      </c>
      <c r="DV50">
        <f t="shared" si="229"/>
        <v>0</v>
      </c>
      <c r="DW50">
        <f t="shared" si="230"/>
        <v>0</v>
      </c>
      <c r="DX50" t="str">
        <f t="shared" si="231"/>
        <v/>
      </c>
      <c r="DY50" t="str">
        <f t="shared" si="232"/>
        <v/>
      </c>
      <c r="DZ50" t="str">
        <f t="shared" si="233"/>
        <v/>
      </c>
      <c r="EA50" s="5">
        <f t="shared" si="234"/>
        <v>0</v>
      </c>
      <c r="EB50" s="3">
        <f t="shared" si="235"/>
        <v>0</v>
      </c>
    </row>
    <row r="51" spans="2:132" x14ac:dyDescent="0.2">
      <c r="B51" s="25">
        <v>46</v>
      </c>
      <c r="C51" s="26">
        <f>Zisk!D65</f>
        <v>0</v>
      </c>
      <c r="D51">
        <f>Zisk!E65</f>
        <v>0</v>
      </c>
      <c r="E51" s="66" t="str">
        <f t="shared" si="122"/>
        <v/>
      </c>
      <c r="F51" t="str">
        <f t="shared" si="123"/>
        <v/>
      </c>
      <c r="G51" s="66" t="str">
        <f t="shared" si="124"/>
        <v/>
      </c>
      <c r="H51" s="25"/>
      <c r="I51" s="25"/>
      <c r="J51">
        <f>VstupniParametry_SKRYT!$D$5</f>
        <v>0.02</v>
      </c>
      <c r="K51">
        <f>VstupniParametry_SKRYT!$D$6</f>
        <v>0.06</v>
      </c>
      <c r="L51">
        <f>VstupniParametry_SKRYT!$D$7</f>
        <v>0.06</v>
      </c>
      <c r="M51">
        <f>VstupniParametry_SKRYT!$D$8</f>
        <v>0.06</v>
      </c>
      <c r="N51">
        <f>VstupniParametry_SKRYT!$D$9</f>
        <v>1.7999999999999999E-2</v>
      </c>
      <c r="O51" s="27">
        <f>VstupniParametry_SKRYT!$D$10</f>
        <v>0.01</v>
      </c>
      <c r="P51" s="27">
        <f>VstupniParametry_SKRYT!$D$11</f>
        <v>0.01</v>
      </c>
      <c r="Q51" s="27">
        <f>VstupniParametry_SKRYT!$D$12</f>
        <v>0.01</v>
      </c>
      <c r="R51" s="27">
        <f>VstupniParametry_SKRYT!$D$13</f>
        <v>0.01</v>
      </c>
      <c r="S51" s="27">
        <f>VstupniParametry_SKRYT!$D$14</f>
        <v>0.01</v>
      </c>
      <c r="T51">
        <f t="shared" si="125"/>
        <v>0</v>
      </c>
      <c r="U51">
        <f t="shared" si="126"/>
        <v>0</v>
      </c>
      <c r="V51">
        <f t="shared" si="127"/>
        <v>0</v>
      </c>
      <c r="W51">
        <f t="shared" si="128"/>
        <v>0</v>
      </c>
      <c r="X51">
        <f t="shared" si="129"/>
        <v>0</v>
      </c>
      <c r="Y51">
        <f t="shared" si="130"/>
        <v>0</v>
      </c>
      <c r="Z51">
        <f t="shared" si="131"/>
        <v>0</v>
      </c>
      <c r="AA51">
        <f t="shared" si="132"/>
        <v>0</v>
      </c>
      <c r="AB51">
        <f t="shared" si="133"/>
        <v>0</v>
      </c>
      <c r="AC51">
        <f t="shared" si="134"/>
        <v>0</v>
      </c>
      <c r="AD51">
        <f t="shared" si="135"/>
        <v>0</v>
      </c>
      <c r="AE51">
        <f t="shared" si="136"/>
        <v>0</v>
      </c>
      <c r="AF51">
        <f t="shared" si="137"/>
        <v>0</v>
      </c>
      <c r="AG51">
        <f t="shared" si="138"/>
        <v>0</v>
      </c>
      <c r="AH51">
        <f t="shared" si="139"/>
        <v>0</v>
      </c>
      <c r="AI51">
        <f t="shared" si="140"/>
        <v>0</v>
      </c>
      <c r="AJ51">
        <f t="shared" si="141"/>
        <v>0</v>
      </c>
      <c r="AK51">
        <f t="shared" si="142"/>
        <v>0</v>
      </c>
      <c r="AL51">
        <f t="shared" si="143"/>
        <v>0</v>
      </c>
      <c r="AM51">
        <f t="shared" si="144"/>
        <v>0</v>
      </c>
      <c r="AN51">
        <f t="shared" si="145"/>
        <v>0</v>
      </c>
      <c r="AO51">
        <f t="shared" si="146"/>
        <v>0</v>
      </c>
      <c r="AP51">
        <f t="shared" si="147"/>
        <v>0</v>
      </c>
      <c r="AQ51">
        <f t="shared" si="148"/>
        <v>0</v>
      </c>
      <c r="AR51">
        <f t="shared" si="149"/>
        <v>0</v>
      </c>
      <c r="AS51">
        <f t="shared" si="150"/>
        <v>0</v>
      </c>
      <c r="AT51">
        <f t="shared" si="36"/>
        <v>0</v>
      </c>
      <c r="AU51">
        <f t="shared" si="151"/>
        <v>0</v>
      </c>
      <c r="AV51">
        <f t="shared" si="152"/>
        <v>0</v>
      </c>
      <c r="AW51">
        <f t="shared" si="38"/>
        <v>0</v>
      </c>
      <c r="AX51">
        <f t="shared" si="153"/>
        <v>0</v>
      </c>
      <c r="AY51">
        <f t="shared" si="154"/>
        <v>0</v>
      </c>
      <c r="AZ51">
        <f t="shared" si="155"/>
        <v>0</v>
      </c>
      <c r="BA51">
        <f t="shared" si="156"/>
        <v>0</v>
      </c>
      <c r="BB51">
        <f t="shared" si="157"/>
        <v>0</v>
      </c>
      <c r="BC51">
        <f t="shared" si="158"/>
        <v>0</v>
      </c>
      <c r="BD51">
        <f t="shared" si="159"/>
        <v>0</v>
      </c>
      <c r="BE51">
        <f t="shared" si="160"/>
        <v>0</v>
      </c>
      <c r="BF51">
        <f t="shared" si="161"/>
        <v>0</v>
      </c>
      <c r="BG51">
        <f t="shared" si="162"/>
        <v>0</v>
      </c>
      <c r="BH51">
        <f t="shared" si="163"/>
        <v>0</v>
      </c>
      <c r="BI51">
        <f t="shared" si="164"/>
        <v>0</v>
      </c>
      <c r="BJ51">
        <f t="shared" si="165"/>
        <v>0</v>
      </c>
      <c r="BK51">
        <f t="shared" si="166"/>
        <v>0</v>
      </c>
      <c r="BL51">
        <f t="shared" si="167"/>
        <v>0</v>
      </c>
      <c r="BM51">
        <f t="shared" si="168"/>
        <v>0</v>
      </c>
      <c r="BN51">
        <f t="shared" si="169"/>
        <v>0</v>
      </c>
      <c r="BO51">
        <f t="shared" si="170"/>
        <v>0</v>
      </c>
      <c r="BP51">
        <f t="shared" si="171"/>
        <v>0</v>
      </c>
      <c r="BQ51">
        <f t="shared" si="172"/>
        <v>0</v>
      </c>
      <c r="BR51">
        <f t="shared" si="173"/>
        <v>0</v>
      </c>
      <c r="BS51">
        <f t="shared" si="174"/>
        <v>0</v>
      </c>
      <c r="BT51">
        <f t="shared" si="175"/>
        <v>0</v>
      </c>
      <c r="BU51">
        <f t="shared" si="176"/>
        <v>0</v>
      </c>
      <c r="BV51">
        <f t="shared" si="177"/>
        <v>0</v>
      </c>
      <c r="BW51">
        <f t="shared" si="178"/>
        <v>0</v>
      </c>
      <c r="BX51">
        <f t="shared" si="179"/>
        <v>0</v>
      </c>
      <c r="BY51">
        <f t="shared" si="180"/>
        <v>0</v>
      </c>
      <c r="BZ51">
        <f t="shared" si="181"/>
        <v>0</v>
      </c>
      <c r="CA51">
        <f t="shared" si="182"/>
        <v>0</v>
      </c>
      <c r="CB51">
        <f t="shared" si="183"/>
        <v>0</v>
      </c>
      <c r="CC51">
        <f t="shared" si="184"/>
        <v>0</v>
      </c>
      <c r="CD51">
        <f t="shared" si="185"/>
        <v>0</v>
      </c>
      <c r="CE51">
        <f t="shared" si="186"/>
        <v>0</v>
      </c>
      <c r="CF51">
        <f t="shared" si="187"/>
        <v>0</v>
      </c>
      <c r="CG51">
        <f t="shared" si="188"/>
        <v>0</v>
      </c>
      <c r="CH51">
        <f t="shared" si="189"/>
        <v>0</v>
      </c>
      <c r="CI51">
        <f t="shared" si="190"/>
        <v>0</v>
      </c>
      <c r="CJ51">
        <f t="shared" si="191"/>
        <v>0</v>
      </c>
      <c r="CK51">
        <f t="shared" si="192"/>
        <v>0</v>
      </c>
      <c r="CL51" t="str">
        <f t="shared" si="193"/>
        <v/>
      </c>
      <c r="CM51" t="str">
        <f t="shared" si="194"/>
        <v/>
      </c>
      <c r="CN51" t="str">
        <f t="shared" si="195"/>
        <v/>
      </c>
      <c r="CO51" t="str">
        <f t="shared" si="196"/>
        <v/>
      </c>
      <c r="CP51" t="str">
        <f t="shared" si="197"/>
        <v/>
      </c>
      <c r="CQ51" t="str">
        <f t="shared" si="198"/>
        <v/>
      </c>
      <c r="CR51" t="str">
        <f t="shared" si="199"/>
        <v/>
      </c>
      <c r="CS51" t="str">
        <f t="shared" si="200"/>
        <v/>
      </c>
      <c r="CT51" t="str">
        <f t="shared" si="201"/>
        <v/>
      </c>
      <c r="CU51" t="str">
        <f t="shared" si="202"/>
        <v/>
      </c>
      <c r="CV51" t="str">
        <f t="shared" si="203"/>
        <v/>
      </c>
      <c r="CW51" t="str">
        <f t="shared" si="204"/>
        <v/>
      </c>
      <c r="CX51" t="str">
        <f t="shared" si="205"/>
        <v/>
      </c>
      <c r="CY51" t="str">
        <f t="shared" si="206"/>
        <v/>
      </c>
      <c r="CZ51" t="str">
        <f t="shared" si="207"/>
        <v/>
      </c>
      <c r="DA51" t="str">
        <f t="shared" si="208"/>
        <v/>
      </c>
      <c r="DB51" t="str">
        <f t="shared" si="209"/>
        <v/>
      </c>
      <c r="DC51" t="str">
        <f t="shared" si="210"/>
        <v/>
      </c>
      <c r="DD51" t="str">
        <f t="shared" si="211"/>
        <v/>
      </c>
      <c r="DE51" t="str">
        <f t="shared" si="212"/>
        <v/>
      </c>
      <c r="DF51" t="str">
        <f t="shared" si="213"/>
        <v/>
      </c>
      <c r="DG51" t="str">
        <f t="shared" si="214"/>
        <v/>
      </c>
      <c r="DH51" t="str">
        <f t="shared" si="215"/>
        <v/>
      </c>
      <c r="DI51" t="str">
        <f t="shared" si="216"/>
        <v/>
      </c>
      <c r="DJ51" t="str">
        <f t="shared" si="217"/>
        <v/>
      </c>
      <c r="DK51" t="str">
        <f t="shared" si="218"/>
        <v/>
      </c>
      <c r="DL51" t="str">
        <f t="shared" si="219"/>
        <v/>
      </c>
      <c r="DM51" t="str">
        <f t="shared" si="220"/>
        <v/>
      </c>
      <c r="DN51" t="str">
        <f t="shared" si="221"/>
        <v/>
      </c>
      <c r="DO51" t="str">
        <f t="shared" si="222"/>
        <v/>
      </c>
      <c r="DP51" t="str">
        <f t="shared" si="223"/>
        <v/>
      </c>
      <c r="DQ51" t="str">
        <f t="shared" si="224"/>
        <v/>
      </c>
      <c r="DR51" t="str">
        <f t="shared" si="225"/>
        <v/>
      </c>
      <c r="DS51" t="str">
        <f t="shared" si="226"/>
        <v/>
      </c>
      <c r="DT51" t="str">
        <f t="shared" si="227"/>
        <v/>
      </c>
      <c r="DU51">
        <f t="shared" si="228"/>
        <v>0</v>
      </c>
      <c r="DV51">
        <f t="shared" si="229"/>
        <v>0</v>
      </c>
      <c r="DW51">
        <f t="shared" si="230"/>
        <v>0</v>
      </c>
      <c r="DX51" t="str">
        <f t="shared" si="231"/>
        <v/>
      </c>
      <c r="DY51" t="str">
        <f t="shared" si="232"/>
        <v/>
      </c>
      <c r="DZ51" t="str">
        <f t="shared" si="233"/>
        <v/>
      </c>
      <c r="EA51" s="5">
        <f t="shared" si="234"/>
        <v>0</v>
      </c>
      <c r="EB51" s="3">
        <f t="shared" si="235"/>
        <v>0</v>
      </c>
    </row>
    <row r="52" spans="2:132" x14ac:dyDescent="0.2">
      <c r="B52">
        <v>47</v>
      </c>
      <c r="C52" s="3">
        <f>Zisk!D66</f>
        <v>0</v>
      </c>
      <c r="D52">
        <f>Zisk!E66</f>
        <v>0</v>
      </c>
      <c r="E52" s="66" t="str">
        <f t="shared" si="122"/>
        <v/>
      </c>
      <c r="F52" t="str">
        <f t="shared" si="123"/>
        <v/>
      </c>
      <c r="G52" s="66" t="str">
        <f t="shared" si="124"/>
        <v/>
      </c>
      <c r="J52">
        <f>VstupniParametry_SKRYT!$D$5</f>
        <v>0.02</v>
      </c>
      <c r="K52">
        <f>VstupniParametry_SKRYT!$D$6</f>
        <v>0.06</v>
      </c>
      <c r="L52">
        <f>VstupniParametry_SKRYT!$D$7</f>
        <v>0.06</v>
      </c>
      <c r="M52">
        <f>VstupniParametry_SKRYT!$D$8</f>
        <v>0.06</v>
      </c>
      <c r="N52">
        <f>VstupniParametry_SKRYT!$D$9</f>
        <v>1.7999999999999999E-2</v>
      </c>
      <c r="O52" s="27">
        <f>VstupniParametry_SKRYT!$D$10</f>
        <v>0.01</v>
      </c>
      <c r="P52" s="27">
        <f>VstupniParametry_SKRYT!$D$11</f>
        <v>0.01</v>
      </c>
      <c r="Q52" s="27">
        <f>VstupniParametry_SKRYT!$D$12</f>
        <v>0.01</v>
      </c>
      <c r="R52" s="27">
        <f>VstupniParametry_SKRYT!$D$13</f>
        <v>0.01</v>
      </c>
      <c r="S52" s="27">
        <f>VstupniParametry_SKRYT!$D$14</f>
        <v>0.01</v>
      </c>
      <c r="T52">
        <f t="shared" si="125"/>
        <v>0</v>
      </c>
      <c r="U52">
        <f t="shared" si="126"/>
        <v>0</v>
      </c>
      <c r="V52">
        <f t="shared" si="127"/>
        <v>0</v>
      </c>
      <c r="W52">
        <f t="shared" si="128"/>
        <v>0</v>
      </c>
      <c r="X52">
        <f t="shared" si="129"/>
        <v>0</v>
      </c>
      <c r="Y52">
        <f t="shared" si="130"/>
        <v>0</v>
      </c>
      <c r="Z52">
        <f t="shared" si="131"/>
        <v>0</v>
      </c>
      <c r="AA52">
        <f t="shared" si="132"/>
        <v>0</v>
      </c>
      <c r="AB52">
        <f t="shared" si="133"/>
        <v>0</v>
      </c>
      <c r="AC52">
        <f t="shared" si="134"/>
        <v>0</v>
      </c>
      <c r="AD52">
        <f t="shared" si="135"/>
        <v>0</v>
      </c>
      <c r="AE52">
        <f t="shared" si="136"/>
        <v>0</v>
      </c>
      <c r="AF52">
        <f t="shared" si="137"/>
        <v>0</v>
      </c>
      <c r="AG52">
        <f t="shared" si="138"/>
        <v>0</v>
      </c>
      <c r="AH52">
        <f t="shared" si="139"/>
        <v>0</v>
      </c>
      <c r="AI52">
        <f t="shared" si="140"/>
        <v>0</v>
      </c>
      <c r="AJ52">
        <f t="shared" si="141"/>
        <v>0</v>
      </c>
      <c r="AK52">
        <f t="shared" si="142"/>
        <v>0</v>
      </c>
      <c r="AL52">
        <f t="shared" si="143"/>
        <v>0</v>
      </c>
      <c r="AM52">
        <f t="shared" si="144"/>
        <v>0</v>
      </c>
      <c r="AN52">
        <f t="shared" si="145"/>
        <v>0</v>
      </c>
      <c r="AO52">
        <f t="shared" si="146"/>
        <v>0</v>
      </c>
      <c r="AP52">
        <f t="shared" si="147"/>
        <v>0</v>
      </c>
      <c r="AQ52">
        <f t="shared" si="148"/>
        <v>0</v>
      </c>
      <c r="AR52">
        <f t="shared" si="149"/>
        <v>0</v>
      </c>
      <c r="AS52">
        <f t="shared" si="150"/>
        <v>0</v>
      </c>
      <c r="AT52">
        <f t="shared" si="36"/>
        <v>0</v>
      </c>
      <c r="AU52">
        <f t="shared" si="151"/>
        <v>0</v>
      </c>
      <c r="AV52">
        <f t="shared" si="152"/>
        <v>0</v>
      </c>
      <c r="AW52">
        <f t="shared" si="38"/>
        <v>0</v>
      </c>
      <c r="AX52">
        <f t="shared" si="153"/>
        <v>0</v>
      </c>
      <c r="AY52">
        <f t="shared" si="154"/>
        <v>0</v>
      </c>
      <c r="AZ52">
        <f t="shared" si="155"/>
        <v>0</v>
      </c>
      <c r="BA52">
        <f t="shared" si="156"/>
        <v>0</v>
      </c>
      <c r="BB52">
        <f t="shared" si="157"/>
        <v>0</v>
      </c>
      <c r="BC52">
        <f t="shared" si="158"/>
        <v>0</v>
      </c>
      <c r="BD52">
        <f t="shared" si="159"/>
        <v>0</v>
      </c>
      <c r="BE52">
        <f t="shared" si="160"/>
        <v>0</v>
      </c>
      <c r="BF52">
        <f t="shared" si="161"/>
        <v>0</v>
      </c>
      <c r="BG52">
        <f t="shared" si="162"/>
        <v>0</v>
      </c>
      <c r="BH52">
        <f t="shared" si="163"/>
        <v>0</v>
      </c>
      <c r="BI52">
        <f t="shared" si="164"/>
        <v>0</v>
      </c>
      <c r="BJ52">
        <f t="shared" si="165"/>
        <v>0</v>
      </c>
      <c r="BK52">
        <f t="shared" si="166"/>
        <v>0</v>
      </c>
      <c r="BL52">
        <f t="shared" si="167"/>
        <v>0</v>
      </c>
      <c r="BM52">
        <f t="shared" si="168"/>
        <v>0</v>
      </c>
      <c r="BN52">
        <f t="shared" si="169"/>
        <v>0</v>
      </c>
      <c r="BO52">
        <f t="shared" si="170"/>
        <v>0</v>
      </c>
      <c r="BP52">
        <f t="shared" si="171"/>
        <v>0</v>
      </c>
      <c r="BQ52">
        <f t="shared" si="172"/>
        <v>0</v>
      </c>
      <c r="BR52">
        <f t="shared" si="173"/>
        <v>0</v>
      </c>
      <c r="BS52">
        <f t="shared" si="174"/>
        <v>0</v>
      </c>
      <c r="BT52">
        <f t="shared" si="175"/>
        <v>0</v>
      </c>
      <c r="BU52">
        <f t="shared" si="176"/>
        <v>0</v>
      </c>
      <c r="BV52">
        <f t="shared" si="177"/>
        <v>0</v>
      </c>
      <c r="BW52">
        <f t="shared" si="178"/>
        <v>0</v>
      </c>
      <c r="BX52">
        <f t="shared" si="179"/>
        <v>0</v>
      </c>
      <c r="BY52">
        <f t="shared" si="180"/>
        <v>0</v>
      </c>
      <c r="BZ52">
        <f t="shared" si="181"/>
        <v>0</v>
      </c>
      <c r="CA52">
        <f t="shared" si="182"/>
        <v>0</v>
      </c>
      <c r="CB52">
        <f t="shared" si="183"/>
        <v>0</v>
      </c>
      <c r="CC52">
        <f t="shared" si="184"/>
        <v>0</v>
      </c>
      <c r="CD52">
        <f t="shared" si="185"/>
        <v>0</v>
      </c>
      <c r="CE52">
        <f t="shared" si="186"/>
        <v>0</v>
      </c>
      <c r="CF52">
        <f t="shared" si="187"/>
        <v>0</v>
      </c>
      <c r="CG52">
        <f t="shared" si="188"/>
        <v>0</v>
      </c>
      <c r="CH52">
        <f t="shared" si="189"/>
        <v>0</v>
      </c>
      <c r="CI52">
        <f t="shared" si="190"/>
        <v>0</v>
      </c>
      <c r="CJ52">
        <f t="shared" si="191"/>
        <v>0</v>
      </c>
      <c r="CK52">
        <f t="shared" si="192"/>
        <v>0</v>
      </c>
      <c r="CL52" t="str">
        <f t="shared" si="193"/>
        <v/>
      </c>
      <c r="CM52" t="str">
        <f t="shared" si="194"/>
        <v/>
      </c>
      <c r="CN52" t="str">
        <f t="shared" si="195"/>
        <v/>
      </c>
      <c r="CO52" t="str">
        <f t="shared" si="196"/>
        <v/>
      </c>
      <c r="CP52" t="str">
        <f t="shared" si="197"/>
        <v/>
      </c>
      <c r="CQ52" t="str">
        <f t="shared" si="198"/>
        <v/>
      </c>
      <c r="CR52" t="str">
        <f t="shared" si="199"/>
        <v/>
      </c>
      <c r="CS52" t="str">
        <f t="shared" si="200"/>
        <v/>
      </c>
      <c r="CT52" t="str">
        <f t="shared" si="201"/>
        <v/>
      </c>
      <c r="CU52" t="str">
        <f t="shared" si="202"/>
        <v/>
      </c>
      <c r="CV52" t="str">
        <f t="shared" si="203"/>
        <v/>
      </c>
      <c r="CW52" t="str">
        <f t="shared" si="204"/>
        <v/>
      </c>
      <c r="CX52" t="str">
        <f t="shared" si="205"/>
        <v/>
      </c>
      <c r="CY52" t="str">
        <f t="shared" si="206"/>
        <v/>
      </c>
      <c r="CZ52" t="str">
        <f t="shared" si="207"/>
        <v/>
      </c>
      <c r="DA52" t="str">
        <f t="shared" si="208"/>
        <v/>
      </c>
      <c r="DB52" t="str">
        <f t="shared" si="209"/>
        <v/>
      </c>
      <c r="DC52" t="str">
        <f t="shared" si="210"/>
        <v/>
      </c>
      <c r="DD52" t="str">
        <f t="shared" si="211"/>
        <v/>
      </c>
      <c r="DE52" t="str">
        <f t="shared" si="212"/>
        <v/>
      </c>
      <c r="DF52" t="str">
        <f t="shared" si="213"/>
        <v/>
      </c>
      <c r="DG52" t="str">
        <f t="shared" si="214"/>
        <v/>
      </c>
      <c r="DH52" t="str">
        <f t="shared" si="215"/>
        <v/>
      </c>
      <c r="DI52" t="str">
        <f t="shared" si="216"/>
        <v/>
      </c>
      <c r="DJ52" t="str">
        <f t="shared" si="217"/>
        <v/>
      </c>
      <c r="DK52" t="str">
        <f t="shared" si="218"/>
        <v/>
      </c>
      <c r="DL52" t="str">
        <f t="shared" si="219"/>
        <v/>
      </c>
      <c r="DM52" t="str">
        <f t="shared" si="220"/>
        <v/>
      </c>
      <c r="DN52" t="str">
        <f t="shared" si="221"/>
        <v/>
      </c>
      <c r="DO52" t="str">
        <f t="shared" si="222"/>
        <v/>
      </c>
      <c r="DP52" t="str">
        <f t="shared" si="223"/>
        <v/>
      </c>
      <c r="DQ52" t="str">
        <f t="shared" si="224"/>
        <v/>
      </c>
      <c r="DR52" t="str">
        <f t="shared" si="225"/>
        <v/>
      </c>
      <c r="DS52" t="str">
        <f t="shared" si="226"/>
        <v/>
      </c>
      <c r="DT52" t="str">
        <f t="shared" si="227"/>
        <v/>
      </c>
      <c r="DU52">
        <f t="shared" si="228"/>
        <v>0</v>
      </c>
      <c r="DV52">
        <f t="shared" si="229"/>
        <v>0</v>
      </c>
      <c r="DW52">
        <f t="shared" si="230"/>
        <v>0</v>
      </c>
      <c r="DX52" t="str">
        <f t="shared" si="231"/>
        <v/>
      </c>
      <c r="DY52" t="str">
        <f t="shared" si="232"/>
        <v/>
      </c>
      <c r="DZ52" t="str">
        <f t="shared" si="233"/>
        <v/>
      </c>
      <c r="EA52" s="5">
        <f t="shared" si="234"/>
        <v>0</v>
      </c>
      <c r="EB52" s="3">
        <f t="shared" si="235"/>
        <v>0</v>
      </c>
    </row>
    <row r="53" spans="2:132" x14ac:dyDescent="0.2">
      <c r="B53" s="25">
        <v>48</v>
      </c>
      <c r="C53" s="26">
        <f>Zisk!D67</f>
        <v>0</v>
      </c>
      <c r="D53">
        <f>Zisk!E67</f>
        <v>0</v>
      </c>
      <c r="E53" s="66" t="str">
        <f t="shared" si="122"/>
        <v/>
      </c>
      <c r="F53" t="str">
        <f t="shared" si="123"/>
        <v/>
      </c>
      <c r="G53" s="66" t="str">
        <f t="shared" si="124"/>
        <v/>
      </c>
      <c r="H53" s="25"/>
      <c r="I53" s="25"/>
      <c r="J53">
        <f>VstupniParametry_SKRYT!$D$5</f>
        <v>0.02</v>
      </c>
      <c r="K53">
        <f>VstupniParametry_SKRYT!$D$6</f>
        <v>0.06</v>
      </c>
      <c r="L53">
        <f>VstupniParametry_SKRYT!$D$7</f>
        <v>0.06</v>
      </c>
      <c r="M53">
        <f>VstupniParametry_SKRYT!$D$8</f>
        <v>0.06</v>
      </c>
      <c r="N53">
        <f>VstupniParametry_SKRYT!$D$9</f>
        <v>1.7999999999999999E-2</v>
      </c>
      <c r="O53" s="27">
        <f>VstupniParametry_SKRYT!$D$10</f>
        <v>0.01</v>
      </c>
      <c r="P53" s="27">
        <f>VstupniParametry_SKRYT!$D$11</f>
        <v>0.01</v>
      </c>
      <c r="Q53" s="27">
        <f>VstupniParametry_SKRYT!$D$12</f>
        <v>0.01</v>
      </c>
      <c r="R53" s="27">
        <f>VstupniParametry_SKRYT!$D$13</f>
        <v>0.01</v>
      </c>
      <c r="S53" s="27">
        <f>VstupniParametry_SKRYT!$D$14</f>
        <v>0.01</v>
      </c>
      <c r="T53">
        <f t="shared" si="125"/>
        <v>0</v>
      </c>
      <c r="U53">
        <f t="shared" si="126"/>
        <v>0</v>
      </c>
      <c r="V53">
        <f t="shared" si="127"/>
        <v>0</v>
      </c>
      <c r="W53">
        <f t="shared" si="128"/>
        <v>0</v>
      </c>
      <c r="X53">
        <f t="shared" si="129"/>
        <v>0</v>
      </c>
      <c r="Y53">
        <f t="shared" si="130"/>
        <v>0</v>
      </c>
      <c r="Z53">
        <f t="shared" si="131"/>
        <v>0</v>
      </c>
      <c r="AA53">
        <f t="shared" si="132"/>
        <v>0</v>
      </c>
      <c r="AB53">
        <f t="shared" si="133"/>
        <v>0</v>
      </c>
      <c r="AC53">
        <f t="shared" si="134"/>
        <v>0</v>
      </c>
      <c r="AD53">
        <f t="shared" si="135"/>
        <v>0</v>
      </c>
      <c r="AE53">
        <f t="shared" si="136"/>
        <v>0</v>
      </c>
      <c r="AF53">
        <f t="shared" si="137"/>
        <v>0</v>
      </c>
      <c r="AG53">
        <f t="shared" si="138"/>
        <v>0</v>
      </c>
      <c r="AH53">
        <f t="shared" si="139"/>
        <v>0</v>
      </c>
      <c r="AI53">
        <f t="shared" si="140"/>
        <v>0</v>
      </c>
      <c r="AJ53">
        <f t="shared" si="141"/>
        <v>0</v>
      </c>
      <c r="AK53">
        <f t="shared" si="142"/>
        <v>0</v>
      </c>
      <c r="AL53">
        <f t="shared" si="143"/>
        <v>0</v>
      </c>
      <c r="AM53">
        <f t="shared" si="144"/>
        <v>0</v>
      </c>
      <c r="AN53">
        <f t="shared" si="145"/>
        <v>0</v>
      </c>
      <c r="AO53">
        <f t="shared" si="146"/>
        <v>0</v>
      </c>
      <c r="AP53">
        <f t="shared" si="147"/>
        <v>0</v>
      </c>
      <c r="AQ53">
        <f t="shared" si="148"/>
        <v>0</v>
      </c>
      <c r="AR53">
        <f t="shared" si="149"/>
        <v>0</v>
      </c>
      <c r="AS53">
        <f t="shared" si="150"/>
        <v>0</v>
      </c>
      <c r="AT53">
        <f t="shared" si="36"/>
        <v>0</v>
      </c>
      <c r="AU53">
        <f t="shared" si="151"/>
        <v>0</v>
      </c>
      <c r="AV53">
        <f t="shared" si="152"/>
        <v>0</v>
      </c>
      <c r="AW53">
        <f t="shared" si="38"/>
        <v>0</v>
      </c>
      <c r="AX53">
        <f t="shared" si="153"/>
        <v>0</v>
      </c>
      <c r="AY53">
        <f t="shared" si="154"/>
        <v>0</v>
      </c>
      <c r="AZ53">
        <f t="shared" si="155"/>
        <v>0</v>
      </c>
      <c r="BA53">
        <f t="shared" si="156"/>
        <v>0</v>
      </c>
      <c r="BB53">
        <f t="shared" si="157"/>
        <v>0</v>
      </c>
      <c r="BC53">
        <f t="shared" si="158"/>
        <v>0</v>
      </c>
      <c r="BD53">
        <f t="shared" si="159"/>
        <v>0</v>
      </c>
      <c r="BE53">
        <f t="shared" si="160"/>
        <v>0</v>
      </c>
      <c r="BF53">
        <f t="shared" si="161"/>
        <v>0</v>
      </c>
      <c r="BG53">
        <f t="shared" si="162"/>
        <v>0</v>
      </c>
      <c r="BH53">
        <f t="shared" si="163"/>
        <v>0</v>
      </c>
      <c r="BI53">
        <f t="shared" si="164"/>
        <v>0</v>
      </c>
      <c r="BJ53">
        <f t="shared" si="165"/>
        <v>0</v>
      </c>
      <c r="BK53">
        <f t="shared" si="166"/>
        <v>0</v>
      </c>
      <c r="BL53">
        <f t="shared" si="167"/>
        <v>0</v>
      </c>
      <c r="BM53">
        <f t="shared" si="168"/>
        <v>0</v>
      </c>
      <c r="BN53">
        <f t="shared" si="169"/>
        <v>0</v>
      </c>
      <c r="BO53">
        <f t="shared" si="170"/>
        <v>0</v>
      </c>
      <c r="BP53">
        <f t="shared" si="171"/>
        <v>0</v>
      </c>
      <c r="BQ53">
        <f t="shared" si="172"/>
        <v>0</v>
      </c>
      <c r="BR53">
        <f t="shared" si="173"/>
        <v>0</v>
      </c>
      <c r="BS53">
        <f t="shared" si="174"/>
        <v>0</v>
      </c>
      <c r="BT53">
        <f t="shared" si="175"/>
        <v>0</v>
      </c>
      <c r="BU53">
        <f t="shared" si="176"/>
        <v>0</v>
      </c>
      <c r="BV53">
        <f t="shared" si="177"/>
        <v>0</v>
      </c>
      <c r="BW53">
        <f t="shared" si="178"/>
        <v>0</v>
      </c>
      <c r="BX53">
        <f t="shared" si="179"/>
        <v>0</v>
      </c>
      <c r="BY53">
        <f t="shared" si="180"/>
        <v>0</v>
      </c>
      <c r="BZ53">
        <f t="shared" si="181"/>
        <v>0</v>
      </c>
      <c r="CA53">
        <f t="shared" si="182"/>
        <v>0</v>
      </c>
      <c r="CB53">
        <f t="shared" si="183"/>
        <v>0</v>
      </c>
      <c r="CC53">
        <f t="shared" si="184"/>
        <v>0</v>
      </c>
      <c r="CD53">
        <f t="shared" si="185"/>
        <v>0</v>
      </c>
      <c r="CE53">
        <f t="shared" si="186"/>
        <v>0</v>
      </c>
      <c r="CF53">
        <f t="shared" si="187"/>
        <v>0</v>
      </c>
      <c r="CG53">
        <f t="shared" si="188"/>
        <v>0</v>
      </c>
      <c r="CH53">
        <f t="shared" si="189"/>
        <v>0</v>
      </c>
      <c r="CI53">
        <f t="shared" si="190"/>
        <v>0</v>
      </c>
      <c r="CJ53">
        <f t="shared" si="191"/>
        <v>0</v>
      </c>
      <c r="CK53">
        <f t="shared" si="192"/>
        <v>0</v>
      </c>
      <c r="CL53" t="str">
        <f t="shared" si="193"/>
        <v/>
      </c>
      <c r="CM53" t="str">
        <f t="shared" si="194"/>
        <v/>
      </c>
      <c r="CN53" t="str">
        <f t="shared" si="195"/>
        <v/>
      </c>
      <c r="CO53" t="str">
        <f t="shared" si="196"/>
        <v/>
      </c>
      <c r="CP53" t="str">
        <f t="shared" si="197"/>
        <v/>
      </c>
      <c r="CQ53" t="str">
        <f t="shared" si="198"/>
        <v/>
      </c>
      <c r="CR53" t="str">
        <f t="shared" si="199"/>
        <v/>
      </c>
      <c r="CS53" t="str">
        <f t="shared" si="200"/>
        <v/>
      </c>
      <c r="CT53" t="str">
        <f t="shared" si="201"/>
        <v/>
      </c>
      <c r="CU53" t="str">
        <f t="shared" si="202"/>
        <v/>
      </c>
      <c r="CV53" t="str">
        <f t="shared" si="203"/>
        <v/>
      </c>
      <c r="CW53" t="str">
        <f t="shared" si="204"/>
        <v/>
      </c>
      <c r="CX53" t="str">
        <f t="shared" si="205"/>
        <v/>
      </c>
      <c r="CY53" t="str">
        <f t="shared" si="206"/>
        <v/>
      </c>
      <c r="CZ53" t="str">
        <f t="shared" si="207"/>
        <v/>
      </c>
      <c r="DA53" t="str">
        <f t="shared" si="208"/>
        <v/>
      </c>
      <c r="DB53" t="str">
        <f t="shared" si="209"/>
        <v/>
      </c>
      <c r="DC53" t="str">
        <f t="shared" si="210"/>
        <v/>
      </c>
      <c r="DD53" t="str">
        <f t="shared" si="211"/>
        <v/>
      </c>
      <c r="DE53" t="str">
        <f t="shared" si="212"/>
        <v/>
      </c>
      <c r="DF53" t="str">
        <f t="shared" si="213"/>
        <v/>
      </c>
      <c r="DG53" t="str">
        <f t="shared" si="214"/>
        <v/>
      </c>
      <c r="DH53" t="str">
        <f t="shared" si="215"/>
        <v/>
      </c>
      <c r="DI53" t="str">
        <f t="shared" si="216"/>
        <v/>
      </c>
      <c r="DJ53" t="str">
        <f t="shared" si="217"/>
        <v/>
      </c>
      <c r="DK53" t="str">
        <f t="shared" si="218"/>
        <v/>
      </c>
      <c r="DL53" t="str">
        <f t="shared" si="219"/>
        <v/>
      </c>
      <c r="DM53" t="str">
        <f t="shared" si="220"/>
        <v/>
      </c>
      <c r="DN53" t="str">
        <f t="shared" si="221"/>
        <v/>
      </c>
      <c r="DO53" t="str">
        <f t="shared" si="222"/>
        <v/>
      </c>
      <c r="DP53" t="str">
        <f t="shared" si="223"/>
        <v/>
      </c>
      <c r="DQ53" t="str">
        <f t="shared" si="224"/>
        <v/>
      </c>
      <c r="DR53" t="str">
        <f t="shared" si="225"/>
        <v/>
      </c>
      <c r="DS53" t="str">
        <f t="shared" si="226"/>
        <v/>
      </c>
      <c r="DT53" t="str">
        <f t="shared" si="227"/>
        <v/>
      </c>
      <c r="DU53">
        <f t="shared" si="228"/>
        <v>0</v>
      </c>
      <c r="DV53">
        <f t="shared" si="229"/>
        <v>0</v>
      </c>
      <c r="DW53">
        <f t="shared" si="230"/>
        <v>0</v>
      </c>
      <c r="DX53" t="str">
        <f t="shared" si="231"/>
        <v/>
      </c>
      <c r="DY53" t="str">
        <f t="shared" si="232"/>
        <v/>
      </c>
      <c r="DZ53" t="str">
        <f t="shared" si="233"/>
        <v/>
      </c>
      <c r="EA53" s="5">
        <f t="shared" si="234"/>
        <v>0</v>
      </c>
      <c r="EB53" s="3">
        <f t="shared" si="235"/>
        <v>0</v>
      </c>
    </row>
    <row r="54" spans="2:132" x14ac:dyDescent="0.2">
      <c r="B54">
        <v>49</v>
      </c>
      <c r="C54" s="3">
        <f>Zisk!D68</f>
        <v>0</v>
      </c>
      <c r="D54">
        <f>Zisk!E68</f>
        <v>0</v>
      </c>
      <c r="E54" s="66" t="str">
        <f t="shared" si="122"/>
        <v/>
      </c>
      <c r="F54" t="str">
        <f t="shared" si="123"/>
        <v/>
      </c>
      <c r="G54" s="66" t="str">
        <f t="shared" si="124"/>
        <v/>
      </c>
      <c r="J54">
        <f>VstupniParametry_SKRYT!$D$5</f>
        <v>0.02</v>
      </c>
      <c r="K54">
        <f>VstupniParametry_SKRYT!$D$6</f>
        <v>0.06</v>
      </c>
      <c r="L54">
        <f>VstupniParametry_SKRYT!$D$7</f>
        <v>0.06</v>
      </c>
      <c r="M54">
        <f>VstupniParametry_SKRYT!$D$8</f>
        <v>0.06</v>
      </c>
      <c r="N54">
        <f>VstupniParametry_SKRYT!$D$9</f>
        <v>1.7999999999999999E-2</v>
      </c>
      <c r="O54" s="27">
        <f>VstupniParametry_SKRYT!$D$10</f>
        <v>0.01</v>
      </c>
      <c r="P54" s="27">
        <f>VstupniParametry_SKRYT!$D$11</f>
        <v>0.01</v>
      </c>
      <c r="Q54" s="27">
        <f>VstupniParametry_SKRYT!$D$12</f>
        <v>0.01</v>
      </c>
      <c r="R54" s="27">
        <f>VstupniParametry_SKRYT!$D$13</f>
        <v>0.01</v>
      </c>
      <c r="S54" s="27">
        <f>VstupniParametry_SKRYT!$D$14</f>
        <v>0.01</v>
      </c>
      <c r="T54">
        <f t="shared" si="125"/>
        <v>0</v>
      </c>
      <c r="U54">
        <f t="shared" si="126"/>
        <v>0</v>
      </c>
      <c r="V54">
        <f t="shared" si="127"/>
        <v>0</v>
      </c>
      <c r="W54">
        <f t="shared" si="128"/>
        <v>0</v>
      </c>
      <c r="X54">
        <f t="shared" si="129"/>
        <v>0</v>
      </c>
      <c r="Y54">
        <f t="shared" si="130"/>
        <v>0</v>
      </c>
      <c r="Z54">
        <f t="shared" si="131"/>
        <v>0</v>
      </c>
      <c r="AA54">
        <f t="shared" si="132"/>
        <v>0</v>
      </c>
      <c r="AB54">
        <f t="shared" si="133"/>
        <v>0</v>
      </c>
      <c r="AC54">
        <f t="shared" si="134"/>
        <v>0</v>
      </c>
      <c r="AD54">
        <f t="shared" si="135"/>
        <v>0</v>
      </c>
      <c r="AE54">
        <f t="shared" si="136"/>
        <v>0</v>
      </c>
      <c r="AF54">
        <f t="shared" si="137"/>
        <v>0</v>
      </c>
      <c r="AG54">
        <f t="shared" si="138"/>
        <v>0</v>
      </c>
      <c r="AH54">
        <f t="shared" si="139"/>
        <v>0</v>
      </c>
      <c r="AI54">
        <f t="shared" si="140"/>
        <v>0</v>
      </c>
      <c r="AJ54">
        <f t="shared" si="141"/>
        <v>0</v>
      </c>
      <c r="AK54">
        <f t="shared" si="142"/>
        <v>0</v>
      </c>
      <c r="AL54">
        <f t="shared" si="143"/>
        <v>0</v>
      </c>
      <c r="AM54">
        <f t="shared" si="144"/>
        <v>0</v>
      </c>
      <c r="AN54">
        <f t="shared" si="145"/>
        <v>0</v>
      </c>
      <c r="AO54">
        <f t="shared" si="146"/>
        <v>0</v>
      </c>
      <c r="AP54">
        <f t="shared" si="147"/>
        <v>0</v>
      </c>
      <c r="AQ54">
        <f t="shared" si="148"/>
        <v>0</v>
      </c>
      <c r="AR54">
        <f t="shared" si="149"/>
        <v>0</v>
      </c>
      <c r="AS54">
        <f t="shared" si="150"/>
        <v>0</v>
      </c>
      <c r="AT54">
        <f t="shared" si="36"/>
        <v>0</v>
      </c>
      <c r="AU54">
        <f t="shared" si="151"/>
        <v>0</v>
      </c>
      <c r="AV54">
        <f t="shared" si="152"/>
        <v>0</v>
      </c>
      <c r="AW54">
        <f t="shared" si="38"/>
        <v>0</v>
      </c>
      <c r="AX54">
        <f t="shared" si="153"/>
        <v>0</v>
      </c>
      <c r="AY54">
        <f t="shared" si="154"/>
        <v>0</v>
      </c>
      <c r="AZ54">
        <f t="shared" si="155"/>
        <v>0</v>
      </c>
      <c r="BA54">
        <f t="shared" si="156"/>
        <v>0</v>
      </c>
      <c r="BB54">
        <f t="shared" si="157"/>
        <v>0</v>
      </c>
      <c r="BC54">
        <f t="shared" si="158"/>
        <v>0</v>
      </c>
      <c r="BD54">
        <f t="shared" si="159"/>
        <v>0</v>
      </c>
      <c r="BE54">
        <f t="shared" si="160"/>
        <v>0</v>
      </c>
      <c r="BF54">
        <f t="shared" si="161"/>
        <v>0</v>
      </c>
      <c r="BG54">
        <f t="shared" si="162"/>
        <v>0</v>
      </c>
      <c r="BH54">
        <f t="shared" si="163"/>
        <v>0</v>
      </c>
      <c r="BI54">
        <f t="shared" si="164"/>
        <v>0</v>
      </c>
      <c r="BJ54">
        <f t="shared" si="165"/>
        <v>0</v>
      </c>
      <c r="BK54">
        <f t="shared" si="166"/>
        <v>0</v>
      </c>
      <c r="BL54">
        <f t="shared" si="167"/>
        <v>0</v>
      </c>
      <c r="BM54">
        <f t="shared" si="168"/>
        <v>0</v>
      </c>
      <c r="BN54">
        <f t="shared" si="169"/>
        <v>0</v>
      </c>
      <c r="BO54">
        <f t="shared" si="170"/>
        <v>0</v>
      </c>
      <c r="BP54">
        <f t="shared" si="171"/>
        <v>0</v>
      </c>
      <c r="BQ54">
        <f t="shared" si="172"/>
        <v>0</v>
      </c>
      <c r="BR54">
        <f t="shared" si="173"/>
        <v>0</v>
      </c>
      <c r="BS54">
        <f t="shared" si="174"/>
        <v>0</v>
      </c>
      <c r="BT54">
        <f t="shared" si="175"/>
        <v>0</v>
      </c>
      <c r="BU54">
        <f t="shared" si="176"/>
        <v>0</v>
      </c>
      <c r="BV54">
        <f t="shared" si="177"/>
        <v>0</v>
      </c>
      <c r="BW54">
        <f t="shared" si="178"/>
        <v>0</v>
      </c>
      <c r="BX54">
        <f t="shared" si="179"/>
        <v>0</v>
      </c>
      <c r="BY54">
        <f t="shared" si="180"/>
        <v>0</v>
      </c>
      <c r="BZ54">
        <f t="shared" si="181"/>
        <v>0</v>
      </c>
      <c r="CA54">
        <f t="shared" si="182"/>
        <v>0</v>
      </c>
      <c r="CB54">
        <f t="shared" si="183"/>
        <v>0</v>
      </c>
      <c r="CC54">
        <f t="shared" si="184"/>
        <v>0</v>
      </c>
      <c r="CD54">
        <f t="shared" si="185"/>
        <v>0</v>
      </c>
      <c r="CE54">
        <f t="shared" si="186"/>
        <v>0</v>
      </c>
      <c r="CF54">
        <f t="shared" si="187"/>
        <v>0</v>
      </c>
      <c r="CG54">
        <f t="shared" si="188"/>
        <v>0</v>
      </c>
      <c r="CH54">
        <f t="shared" si="189"/>
        <v>0</v>
      </c>
      <c r="CI54">
        <f t="shared" si="190"/>
        <v>0</v>
      </c>
      <c r="CJ54">
        <f t="shared" si="191"/>
        <v>0</v>
      </c>
      <c r="CK54">
        <f t="shared" si="192"/>
        <v>0</v>
      </c>
      <c r="CL54" t="str">
        <f t="shared" si="193"/>
        <v/>
      </c>
      <c r="CM54" t="str">
        <f t="shared" si="194"/>
        <v/>
      </c>
      <c r="CN54" t="str">
        <f t="shared" si="195"/>
        <v/>
      </c>
      <c r="CO54" t="str">
        <f t="shared" si="196"/>
        <v/>
      </c>
      <c r="CP54" t="str">
        <f t="shared" si="197"/>
        <v/>
      </c>
      <c r="CQ54" t="str">
        <f t="shared" si="198"/>
        <v/>
      </c>
      <c r="CR54" t="str">
        <f t="shared" si="199"/>
        <v/>
      </c>
      <c r="CS54" t="str">
        <f t="shared" si="200"/>
        <v/>
      </c>
      <c r="CT54" t="str">
        <f t="shared" si="201"/>
        <v/>
      </c>
      <c r="CU54" t="str">
        <f t="shared" si="202"/>
        <v/>
      </c>
      <c r="CV54" t="str">
        <f t="shared" si="203"/>
        <v/>
      </c>
      <c r="CW54" t="str">
        <f t="shared" si="204"/>
        <v/>
      </c>
      <c r="CX54" t="str">
        <f t="shared" si="205"/>
        <v/>
      </c>
      <c r="CY54" t="str">
        <f t="shared" si="206"/>
        <v/>
      </c>
      <c r="CZ54" t="str">
        <f t="shared" si="207"/>
        <v/>
      </c>
      <c r="DA54" t="str">
        <f t="shared" si="208"/>
        <v/>
      </c>
      <c r="DB54" t="str">
        <f t="shared" si="209"/>
        <v/>
      </c>
      <c r="DC54" t="str">
        <f t="shared" si="210"/>
        <v/>
      </c>
      <c r="DD54" t="str">
        <f t="shared" si="211"/>
        <v/>
      </c>
      <c r="DE54" t="str">
        <f t="shared" si="212"/>
        <v/>
      </c>
      <c r="DF54" t="str">
        <f t="shared" si="213"/>
        <v/>
      </c>
      <c r="DG54" t="str">
        <f t="shared" si="214"/>
        <v/>
      </c>
      <c r="DH54" t="str">
        <f t="shared" si="215"/>
        <v/>
      </c>
      <c r="DI54" t="str">
        <f t="shared" si="216"/>
        <v/>
      </c>
      <c r="DJ54" t="str">
        <f t="shared" si="217"/>
        <v/>
      </c>
      <c r="DK54" t="str">
        <f t="shared" si="218"/>
        <v/>
      </c>
      <c r="DL54" t="str">
        <f t="shared" si="219"/>
        <v/>
      </c>
      <c r="DM54" t="str">
        <f t="shared" si="220"/>
        <v/>
      </c>
      <c r="DN54" t="str">
        <f t="shared" si="221"/>
        <v/>
      </c>
      <c r="DO54" t="str">
        <f t="shared" si="222"/>
        <v/>
      </c>
      <c r="DP54" t="str">
        <f t="shared" si="223"/>
        <v/>
      </c>
      <c r="DQ54" t="str">
        <f t="shared" si="224"/>
        <v/>
      </c>
      <c r="DR54" t="str">
        <f t="shared" si="225"/>
        <v/>
      </c>
      <c r="DS54" t="str">
        <f t="shared" si="226"/>
        <v/>
      </c>
      <c r="DT54" t="str">
        <f t="shared" si="227"/>
        <v/>
      </c>
      <c r="DU54">
        <f t="shared" si="228"/>
        <v>0</v>
      </c>
      <c r="DV54">
        <f t="shared" si="229"/>
        <v>0</v>
      </c>
      <c r="DW54">
        <f t="shared" si="230"/>
        <v>0</v>
      </c>
      <c r="DX54" t="str">
        <f t="shared" si="231"/>
        <v/>
      </c>
      <c r="DY54" t="str">
        <f t="shared" si="232"/>
        <v/>
      </c>
      <c r="DZ54" t="str">
        <f t="shared" si="233"/>
        <v/>
      </c>
      <c r="EA54" s="5">
        <f t="shared" si="234"/>
        <v>0</v>
      </c>
      <c r="EB54" s="3">
        <f t="shared" si="235"/>
        <v>0</v>
      </c>
    </row>
    <row r="55" spans="2:132" x14ac:dyDescent="0.2">
      <c r="B55" s="25">
        <v>50</v>
      </c>
      <c r="C55" s="26">
        <f>Zisk!D69</f>
        <v>0</v>
      </c>
      <c r="D55">
        <f>Zisk!E69</f>
        <v>0</v>
      </c>
      <c r="E55" s="66" t="str">
        <f t="shared" si="122"/>
        <v/>
      </c>
      <c r="F55" t="str">
        <f t="shared" si="123"/>
        <v/>
      </c>
      <c r="G55" s="66" t="str">
        <f t="shared" si="124"/>
        <v/>
      </c>
      <c r="H55" s="25"/>
      <c r="I55" s="25"/>
      <c r="J55">
        <f>VstupniParametry_SKRYT!$D$5</f>
        <v>0.02</v>
      </c>
      <c r="K55">
        <f>VstupniParametry_SKRYT!$D$6</f>
        <v>0.06</v>
      </c>
      <c r="L55">
        <f>VstupniParametry_SKRYT!$D$7</f>
        <v>0.06</v>
      </c>
      <c r="M55">
        <f>VstupniParametry_SKRYT!$D$8</f>
        <v>0.06</v>
      </c>
      <c r="N55">
        <f>VstupniParametry_SKRYT!$D$9</f>
        <v>1.7999999999999999E-2</v>
      </c>
      <c r="O55" s="27">
        <f>VstupniParametry_SKRYT!$D$10</f>
        <v>0.01</v>
      </c>
      <c r="P55" s="27">
        <f>VstupniParametry_SKRYT!$D$11</f>
        <v>0.01</v>
      </c>
      <c r="Q55" s="27">
        <f>VstupniParametry_SKRYT!$D$12</f>
        <v>0.01</v>
      </c>
      <c r="R55" s="27">
        <f>VstupniParametry_SKRYT!$D$13</f>
        <v>0.01</v>
      </c>
      <c r="S55" s="27">
        <f>VstupniParametry_SKRYT!$D$14</f>
        <v>0.01</v>
      </c>
      <c r="T55">
        <f t="shared" si="125"/>
        <v>0</v>
      </c>
      <c r="U55">
        <f t="shared" si="126"/>
        <v>0</v>
      </c>
      <c r="V55">
        <f t="shared" si="127"/>
        <v>0</v>
      </c>
      <c r="W55">
        <f t="shared" si="128"/>
        <v>0</v>
      </c>
      <c r="X55">
        <f t="shared" si="129"/>
        <v>0</v>
      </c>
      <c r="Y55">
        <f t="shared" si="130"/>
        <v>0</v>
      </c>
      <c r="Z55">
        <f t="shared" si="131"/>
        <v>0</v>
      </c>
      <c r="AA55">
        <f t="shared" si="132"/>
        <v>0</v>
      </c>
      <c r="AB55">
        <f t="shared" si="133"/>
        <v>0</v>
      </c>
      <c r="AC55">
        <f t="shared" si="134"/>
        <v>0</v>
      </c>
      <c r="AD55">
        <f t="shared" si="135"/>
        <v>0</v>
      </c>
      <c r="AE55">
        <f t="shared" si="136"/>
        <v>0</v>
      </c>
      <c r="AF55">
        <f t="shared" si="137"/>
        <v>0</v>
      </c>
      <c r="AG55">
        <f t="shared" si="138"/>
        <v>0</v>
      </c>
      <c r="AH55">
        <f t="shared" si="139"/>
        <v>0</v>
      </c>
      <c r="AI55">
        <f t="shared" si="140"/>
        <v>0</v>
      </c>
      <c r="AJ55">
        <f t="shared" si="141"/>
        <v>0</v>
      </c>
      <c r="AK55">
        <f t="shared" si="142"/>
        <v>0</v>
      </c>
      <c r="AL55">
        <f t="shared" si="143"/>
        <v>0</v>
      </c>
      <c r="AM55">
        <f t="shared" si="144"/>
        <v>0</v>
      </c>
      <c r="AN55">
        <f t="shared" si="145"/>
        <v>0</v>
      </c>
      <c r="AO55">
        <f t="shared" si="146"/>
        <v>0</v>
      </c>
      <c r="AP55">
        <f t="shared" si="147"/>
        <v>0</v>
      </c>
      <c r="AQ55">
        <f t="shared" si="148"/>
        <v>0</v>
      </c>
      <c r="AR55">
        <f t="shared" si="149"/>
        <v>0</v>
      </c>
      <c r="AS55">
        <f t="shared" si="150"/>
        <v>0</v>
      </c>
      <c r="AT55">
        <f t="shared" si="36"/>
        <v>0</v>
      </c>
      <c r="AU55">
        <f t="shared" si="151"/>
        <v>0</v>
      </c>
      <c r="AV55">
        <f t="shared" si="152"/>
        <v>0</v>
      </c>
      <c r="AW55">
        <f t="shared" si="38"/>
        <v>0</v>
      </c>
      <c r="AX55">
        <f t="shared" si="153"/>
        <v>0</v>
      </c>
      <c r="AY55">
        <f t="shared" si="154"/>
        <v>0</v>
      </c>
      <c r="AZ55">
        <f t="shared" si="155"/>
        <v>0</v>
      </c>
      <c r="BA55">
        <f t="shared" si="156"/>
        <v>0</v>
      </c>
      <c r="BB55">
        <f t="shared" si="157"/>
        <v>0</v>
      </c>
      <c r="BC55">
        <f t="shared" si="158"/>
        <v>0</v>
      </c>
      <c r="BD55">
        <f t="shared" si="159"/>
        <v>0</v>
      </c>
      <c r="BE55">
        <f t="shared" si="160"/>
        <v>0</v>
      </c>
      <c r="BF55">
        <f t="shared" si="161"/>
        <v>0</v>
      </c>
      <c r="BG55">
        <f t="shared" si="162"/>
        <v>0</v>
      </c>
      <c r="BH55">
        <f t="shared" si="163"/>
        <v>0</v>
      </c>
      <c r="BI55">
        <f t="shared" si="164"/>
        <v>0</v>
      </c>
      <c r="BJ55">
        <f t="shared" si="165"/>
        <v>0</v>
      </c>
      <c r="BK55">
        <f t="shared" si="166"/>
        <v>0</v>
      </c>
      <c r="BL55">
        <f t="shared" si="167"/>
        <v>0</v>
      </c>
      <c r="BM55">
        <f t="shared" si="168"/>
        <v>0</v>
      </c>
      <c r="BN55">
        <f t="shared" si="169"/>
        <v>0</v>
      </c>
      <c r="BO55">
        <f t="shared" si="170"/>
        <v>0</v>
      </c>
      <c r="BP55">
        <f t="shared" si="171"/>
        <v>0</v>
      </c>
      <c r="BQ55">
        <f t="shared" si="172"/>
        <v>0</v>
      </c>
      <c r="BR55">
        <f t="shared" si="173"/>
        <v>0</v>
      </c>
      <c r="BS55">
        <f t="shared" si="174"/>
        <v>0</v>
      </c>
      <c r="BT55">
        <f t="shared" si="175"/>
        <v>0</v>
      </c>
      <c r="BU55">
        <f t="shared" si="176"/>
        <v>0</v>
      </c>
      <c r="BV55">
        <f t="shared" si="177"/>
        <v>0</v>
      </c>
      <c r="BW55">
        <f t="shared" si="178"/>
        <v>0</v>
      </c>
      <c r="BX55">
        <f t="shared" si="179"/>
        <v>0</v>
      </c>
      <c r="BY55">
        <f t="shared" si="180"/>
        <v>0</v>
      </c>
      <c r="BZ55">
        <f t="shared" si="181"/>
        <v>0</v>
      </c>
      <c r="CA55">
        <f t="shared" si="182"/>
        <v>0</v>
      </c>
      <c r="CB55">
        <f t="shared" si="183"/>
        <v>0</v>
      </c>
      <c r="CC55">
        <f t="shared" si="184"/>
        <v>0</v>
      </c>
      <c r="CD55">
        <f t="shared" si="185"/>
        <v>0</v>
      </c>
      <c r="CE55">
        <f t="shared" si="186"/>
        <v>0</v>
      </c>
      <c r="CF55">
        <f t="shared" si="187"/>
        <v>0</v>
      </c>
      <c r="CG55">
        <f t="shared" si="188"/>
        <v>0</v>
      </c>
      <c r="CH55">
        <f t="shared" si="189"/>
        <v>0</v>
      </c>
      <c r="CI55">
        <f t="shared" si="190"/>
        <v>0</v>
      </c>
      <c r="CJ55">
        <f t="shared" si="191"/>
        <v>0</v>
      </c>
      <c r="CK55">
        <f t="shared" si="192"/>
        <v>0</v>
      </c>
      <c r="CL55" t="str">
        <f t="shared" si="193"/>
        <v/>
      </c>
      <c r="CM55" t="str">
        <f t="shared" si="194"/>
        <v/>
      </c>
      <c r="CN55" t="str">
        <f t="shared" si="195"/>
        <v/>
      </c>
      <c r="CO55" t="str">
        <f t="shared" si="196"/>
        <v/>
      </c>
      <c r="CP55" t="str">
        <f t="shared" si="197"/>
        <v/>
      </c>
      <c r="CQ55" t="str">
        <f t="shared" si="198"/>
        <v/>
      </c>
      <c r="CR55" t="str">
        <f t="shared" si="199"/>
        <v/>
      </c>
      <c r="CS55" t="str">
        <f t="shared" si="200"/>
        <v/>
      </c>
      <c r="CT55" t="str">
        <f t="shared" si="201"/>
        <v/>
      </c>
      <c r="CU55" t="str">
        <f t="shared" si="202"/>
        <v/>
      </c>
      <c r="CV55" t="str">
        <f t="shared" si="203"/>
        <v/>
      </c>
      <c r="CW55" t="str">
        <f t="shared" si="204"/>
        <v/>
      </c>
      <c r="CX55" t="str">
        <f t="shared" si="205"/>
        <v/>
      </c>
      <c r="CY55" t="str">
        <f t="shared" si="206"/>
        <v/>
      </c>
      <c r="CZ55" t="str">
        <f t="shared" si="207"/>
        <v/>
      </c>
      <c r="DA55" t="str">
        <f t="shared" si="208"/>
        <v/>
      </c>
      <c r="DB55" t="str">
        <f t="shared" si="209"/>
        <v/>
      </c>
      <c r="DC55" t="str">
        <f t="shared" si="210"/>
        <v/>
      </c>
      <c r="DD55" t="str">
        <f t="shared" si="211"/>
        <v/>
      </c>
      <c r="DE55" t="str">
        <f t="shared" si="212"/>
        <v/>
      </c>
      <c r="DF55" t="str">
        <f t="shared" si="213"/>
        <v/>
      </c>
      <c r="DG55" t="str">
        <f t="shared" si="214"/>
        <v/>
      </c>
      <c r="DH55" t="str">
        <f t="shared" si="215"/>
        <v/>
      </c>
      <c r="DI55" t="str">
        <f t="shared" si="216"/>
        <v/>
      </c>
      <c r="DJ55" t="str">
        <f t="shared" si="217"/>
        <v/>
      </c>
      <c r="DK55" t="str">
        <f t="shared" si="218"/>
        <v/>
      </c>
      <c r="DL55" t="str">
        <f t="shared" si="219"/>
        <v/>
      </c>
      <c r="DM55" t="str">
        <f t="shared" si="220"/>
        <v/>
      </c>
      <c r="DN55" t="str">
        <f t="shared" si="221"/>
        <v/>
      </c>
      <c r="DO55" t="str">
        <f t="shared" si="222"/>
        <v/>
      </c>
      <c r="DP55" t="str">
        <f t="shared" si="223"/>
        <v/>
      </c>
      <c r="DQ55" t="str">
        <f t="shared" si="224"/>
        <v/>
      </c>
      <c r="DR55" t="str">
        <f t="shared" si="225"/>
        <v/>
      </c>
      <c r="DS55" t="str">
        <f t="shared" si="226"/>
        <v/>
      </c>
      <c r="DT55" t="str">
        <f t="shared" si="227"/>
        <v/>
      </c>
      <c r="DU55">
        <f t="shared" si="228"/>
        <v>0</v>
      </c>
      <c r="DV55">
        <f t="shared" si="229"/>
        <v>0</v>
      </c>
      <c r="DW55">
        <f t="shared" si="230"/>
        <v>0</v>
      </c>
      <c r="DX55" t="str">
        <f t="shared" si="231"/>
        <v/>
      </c>
      <c r="DY55" t="str">
        <f t="shared" si="232"/>
        <v/>
      </c>
      <c r="DZ55" t="str">
        <f t="shared" si="233"/>
        <v/>
      </c>
      <c r="EA55" s="5">
        <f t="shared" si="234"/>
        <v>0</v>
      </c>
      <c r="EB55" s="3">
        <f t="shared" si="235"/>
        <v>0</v>
      </c>
    </row>
    <row r="56" spans="2:132" x14ac:dyDescent="0.2">
      <c r="B56">
        <v>51</v>
      </c>
      <c r="C56" s="3">
        <f>Zisk!D70</f>
        <v>0</v>
      </c>
      <c r="D56">
        <f>Zisk!E70</f>
        <v>0</v>
      </c>
      <c r="E56" s="66" t="str">
        <f t="shared" si="122"/>
        <v/>
      </c>
      <c r="F56" t="str">
        <f t="shared" si="123"/>
        <v/>
      </c>
      <c r="G56" s="66" t="str">
        <f t="shared" si="124"/>
        <v/>
      </c>
      <c r="J56">
        <f>VstupniParametry_SKRYT!$D$5</f>
        <v>0.02</v>
      </c>
      <c r="K56">
        <f>VstupniParametry_SKRYT!$D$6</f>
        <v>0.06</v>
      </c>
      <c r="L56">
        <f>VstupniParametry_SKRYT!$D$7</f>
        <v>0.06</v>
      </c>
      <c r="M56">
        <f>VstupniParametry_SKRYT!$D$8</f>
        <v>0.06</v>
      </c>
      <c r="N56">
        <f>VstupniParametry_SKRYT!$D$9</f>
        <v>1.7999999999999999E-2</v>
      </c>
      <c r="O56" s="27">
        <f>VstupniParametry_SKRYT!$D$10</f>
        <v>0.01</v>
      </c>
      <c r="P56" s="27">
        <f>VstupniParametry_SKRYT!$D$11</f>
        <v>0.01</v>
      </c>
      <c r="Q56" s="27">
        <f>VstupniParametry_SKRYT!$D$12</f>
        <v>0.01</v>
      </c>
      <c r="R56" s="27">
        <f>VstupniParametry_SKRYT!$D$13</f>
        <v>0.01</v>
      </c>
      <c r="S56" s="27">
        <f>VstupniParametry_SKRYT!$D$14</f>
        <v>0.01</v>
      </c>
      <c r="T56">
        <f t="shared" si="125"/>
        <v>0</v>
      </c>
      <c r="U56">
        <f t="shared" si="126"/>
        <v>0</v>
      </c>
      <c r="V56">
        <f t="shared" si="127"/>
        <v>0</v>
      </c>
      <c r="W56">
        <f t="shared" si="128"/>
        <v>0</v>
      </c>
      <c r="X56">
        <f t="shared" si="129"/>
        <v>0</v>
      </c>
      <c r="Y56">
        <f t="shared" si="130"/>
        <v>0</v>
      </c>
      <c r="Z56">
        <f t="shared" si="131"/>
        <v>0</v>
      </c>
      <c r="AA56">
        <f t="shared" si="132"/>
        <v>0</v>
      </c>
      <c r="AB56">
        <f t="shared" si="133"/>
        <v>0</v>
      </c>
      <c r="AC56">
        <f t="shared" si="134"/>
        <v>0</v>
      </c>
      <c r="AD56">
        <f t="shared" si="135"/>
        <v>0</v>
      </c>
      <c r="AE56">
        <f t="shared" si="136"/>
        <v>0</v>
      </c>
      <c r="AF56">
        <f t="shared" si="137"/>
        <v>0</v>
      </c>
      <c r="AG56">
        <f t="shared" si="138"/>
        <v>0</v>
      </c>
      <c r="AH56">
        <f t="shared" si="139"/>
        <v>0</v>
      </c>
      <c r="AI56">
        <f t="shared" si="140"/>
        <v>0</v>
      </c>
      <c r="AJ56">
        <f t="shared" si="141"/>
        <v>0</v>
      </c>
      <c r="AK56">
        <f t="shared" si="142"/>
        <v>0</v>
      </c>
      <c r="AL56">
        <f t="shared" si="143"/>
        <v>0</v>
      </c>
      <c r="AM56">
        <f t="shared" si="144"/>
        <v>0</v>
      </c>
      <c r="AN56">
        <f t="shared" si="145"/>
        <v>0</v>
      </c>
      <c r="AO56">
        <f t="shared" si="146"/>
        <v>0</v>
      </c>
      <c r="AP56">
        <f t="shared" si="147"/>
        <v>0</v>
      </c>
      <c r="AQ56">
        <f t="shared" si="148"/>
        <v>0</v>
      </c>
      <c r="AR56">
        <f t="shared" si="149"/>
        <v>0</v>
      </c>
      <c r="AS56">
        <f t="shared" si="150"/>
        <v>0</v>
      </c>
      <c r="AT56">
        <f t="shared" si="36"/>
        <v>0</v>
      </c>
      <c r="AU56">
        <f t="shared" si="151"/>
        <v>0</v>
      </c>
      <c r="AV56">
        <f t="shared" si="152"/>
        <v>0</v>
      </c>
      <c r="AW56">
        <f t="shared" si="38"/>
        <v>0</v>
      </c>
      <c r="AX56">
        <f t="shared" si="153"/>
        <v>0</v>
      </c>
      <c r="AY56">
        <f t="shared" si="154"/>
        <v>0</v>
      </c>
      <c r="AZ56">
        <f t="shared" si="155"/>
        <v>0</v>
      </c>
      <c r="BA56">
        <f t="shared" si="156"/>
        <v>0</v>
      </c>
      <c r="BB56">
        <f t="shared" si="157"/>
        <v>0</v>
      </c>
      <c r="BC56">
        <f t="shared" si="158"/>
        <v>0</v>
      </c>
      <c r="BD56">
        <f t="shared" si="159"/>
        <v>0</v>
      </c>
      <c r="BE56">
        <f t="shared" si="160"/>
        <v>0</v>
      </c>
      <c r="BF56">
        <f t="shared" si="161"/>
        <v>0</v>
      </c>
      <c r="BG56">
        <f t="shared" si="162"/>
        <v>0</v>
      </c>
      <c r="BH56">
        <f t="shared" si="163"/>
        <v>0</v>
      </c>
      <c r="BI56">
        <f t="shared" si="164"/>
        <v>0</v>
      </c>
      <c r="BJ56">
        <f t="shared" si="165"/>
        <v>0</v>
      </c>
      <c r="BK56">
        <f t="shared" si="166"/>
        <v>0</v>
      </c>
      <c r="BL56">
        <f t="shared" si="167"/>
        <v>0</v>
      </c>
      <c r="BM56">
        <f t="shared" si="168"/>
        <v>0</v>
      </c>
      <c r="BN56">
        <f t="shared" si="169"/>
        <v>0</v>
      </c>
      <c r="BO56">
        <f t="shared" si="170"/>
        <v>0</v>
      </c>
      <c r="BP56">
        <f t="shared" si="171"/>
        <v>0</v>
      </c>
      <c r="BQ56">
        <f t="shared" si="172"/>
        <v>0</v>
      </c>
      <c r="BR56">
        <f t="shared" si="173"/>
        <v>0</v>
      </c>
      <c r="BS56">
        <f t="shared" si="174"/>
        <v>0</v>
      </c>
      <c r="BT56">
        <f t="shared" si="175"/>
        <v>0</v>
      </c>
      <c r="BU56">
        <f t="shared" si="176"/>
        <v>0</v>
      </c>
      <c r="BV56">
        <f t="shared" si="177"/>
        <v>0</v>
      </c>
      <c r="BW56">
        <f t="shared" si="178"/>
        <v>0</v>
      </c>
      <c r="BX56">
        <f t="shared" si="179"/>
        <v>0</v>
      </c>
      <c r="BY56">
        <f t="shared" si="180"/>
        <v>0</v>
      </c>
      <c r="BZ56">
        <f t="shared" si="181"/>
        <v>0</v>
      </c>
      <c r="CA56">
        <f t="shared" si="182"/>
        <v>0</v>
      </c>
      <c r="CB56">
        <f t="shared" si="183"/>
        <v>0</v>
      </c>
      <c r="CC56">
        <f t="shared" si="184"/>
        <v>0</v>
      </c>
      <c r="CD56">
        <f t="shared" si="185"/>
        <v>0</v>
      </c>
      <c r="CE56">
        <f t="shared" si="186"/>
        <v>0</v>
      </c>
      <c r="CF56">
        <f t="shared" si="187"/>
        <v>0</v>
      </c>
      <c r="CG56">
        <f t="shared" si="188"/>
        <v>0</v>
      </c>
      <c r="CH56">
        <f t="shared" si="189"/>
        <v>0</v>
      </c>
      <c r="CI56">
        <f t="shared" si="190"/>
        <v>0</v>
      </c>
      <c r="CJ56">
        <f t="shared" si="191"/>
        <v>0</v>
      </c>
      <c r="CK56">
        <f t="shared" si="192"/>
        <v>0</v>
      </c>
      <c r="CL56" t="str">
        <f t="shared" si="193"/>
        <v/>
      </c>
      <c r="CM56" t="str">
        <f t="shared" si="194"/>
        <v/>
      </c>
      <c r="CN56" t="str">
        <f t="shared" si="195"/>
        <v/>
      </c>
      <c r="CO56" t="str">
        <f t="shared" si="196"/>
        <v/>
      </c>
      <c r="CP56" t="str">
        <f t="shared" si="197"/>
        <v/>
      </c>
      <c r="CQ56" t="str">
        <f t="shared" si="198"/>
        <v/>
      </c>
      <c r="CR56" t="str">
        <f t="shared" si="199"/>
        <v/>
      </c>
      <c r="CS56" t="str">
        <f t="shared" si="200"/>
        <v/>
      </c>
      <c r="CT56" t="str">
        <f t="shared" si="201"/>
        <v/>
      </c>
      <c r="CU56" t="str">
        <f t="shared" si="202"/>
        <v/>
      </c>
      <c r="CV56" t="str">
        <f t="shared" si="203"/>
        <v/>
      </c>
      <c r="CW56" t="str">
        <f t="shared" si="204"/>
        <v/>
      </c>
      <c r="CX56" t="str">
        <f t="shared" si="205"/>
        <v/>
      </c>
      <c r="CY56" t="str">
        <f t="shared" si="206"/>
        <v/>
      </c>
      <c r="CZ56" t="str">
        <f t="shared" si="207"/>
        <v/>
      </c>
      <c r="DA56" t="str">
        <f t="shared" si="208"/>
        <v/>
      </c>
      <c r="DB56" t="str">
        <f t="shared" si="209"/>
        <v/>
      </c>
      <c r="DC56" t="str">
        <f t="shared" si="210"/>
        <v/>
      </c>
      <c r="DD56" t="str">
        <f t="shared" si="211"/>
        <v/>
      </c>
      <c r="DE56" t="str">
        <f t="shared" si="212"/>
        <v/>
      </c>
      <c r="DF56" t="str">
        <f t="shared" si="213"/>
        <v/>
      </c>
      <c r="DG56" t="str">
        <f t="shared" si="214"/>
        <v/>
      </c>
      <c r="DH56" t="str">
        <f t="shared" si="215"/>
        <v/>
      </c>
      <c r="DI56" t="str">
        <f t="shared" si="216"/>
        <v/>
      </c>
      <c r="DJ56" t="str">
        <f t="shared" si="217"/>
        <v/>
      </c>
      <c r="DK56" t="str">
        <f t="shared" si="218"/>
        <v/>
      </c>
      <c r="DL56" t="str">
        <f t="shared" si="219"/>
        <v/>
      </c>
      <c r="DM56" t="str">
        <f t="shared" si="220"/>
        <v/>
      </c>
      <c r="DN56" t="str">
        <f t="shared" si="221"/>
        <v/>
      </c>
      <c r="DO56" t="str">
        <f t="shared" si="222"/>
        <v/>
      </c>
      <c r="DP56" t="str">
        <f t="shared" si="223"/>
        <v/>
      </c>
      <c r="DQ56" t="str">
        <f t="shared" si="224"/>
        <v/>
      </c>
      <c r="DR56" t="str">
        <f t="shared" si="225"/>
        <v/>
      </c>
      <c r="DS56" t="str">
        <f t="shared" si="226"/>
        <v/>
      </c>
      <c r="DT56" t="str">
        <f t="shared" si="227"/>
        <v/>
      </c>
      <c r="DU56">
        <f t="shared" si="228"/>
        <v>0</v>
      </c>
      <c r="DV56">
        <f t="shared" si="229"/>
        <v>0</v>
      </c>
      <c r="DW56">
        <f t="shared" si="230"/>
        <v>0</v>
      </c>
      <c r="DX56" t="str">
        <f t="shared" si="231"/>
        <v/>
      </c>
      <c r="DY56" t="str">
        <f t="shared" si="232"/>
        <v/>
      </c>
      <c r="DZ56" t="str">
        <f t="shared" si="233"/>
        <v/>
      </c>
      <c r="EA56" s="5">
        <f t="shared" si="234"/>
        <v>0</v>
      </c>
      <c r="EB56" s="3">
        <f t="shared" si="235"/>
        <v>0</v>
      </c>
    </row>
    <row r="57" spans="2:132" x14ac:dyDescent="0.2">
      <c r="B57" s="25">
        <v>52</v>
      </c>
      <c r="C57" s="26">
        <f>Zisk!D71</f>
        <v>0</v>
      </c>
      <c r="D57">
        <f>Zisk!E71</f>
        <v>0</v>
      </c>
      <c r="E57" s="66" t="str">
        <f t="shared" si="122"/>
        <v/>
      </c>
      <c r="F57" t="str">
        <f t="shared" si="123"/>
        <v/>
      </c>
      <c r="G57" s="66" t="str">
        <f t="shared" si="124"/>
        <v/>
      </c>
      <c r="H57" s="25"/>
      <c r="I57" s="25"/>
      <c r="J57">
        <f>VstupniParametry_SKRYT!$D$5</f>
        <v>0.02</v>
      </c>
      <c r="K57">
        <f>VstupniParametry_SKRYT!$D$6</f>
        <v>0.06</v>
      </c>
      <c r="L57">
        <f>VstupniParametry_SKRYT!$D$7</f>
        <v>0.06</v>
      </c>
      <c r="M57">
        <f>VstupniParametry_SKRYT!$D$8</f>
        <v>0.06</v>
      </c>
      <c r="N57">
        <f>VstupniParametry_SKRYT!$D$9</f>
        <v>1.7999999999999999E-2</v>
      </c>
      <c r="O57" s="27">
        <f>VstupniParametry_SKRYT!$D$10</f>
        <v>0.01</v>
      </c>
      <c r="P57" s="27">
        <f>VstupniParametry_SKRYT!$D$11</f>
        <v>0.01</v>
      </c>
      <c r="Q57" s="27">
        <f>VstupniParametry_SKRYT!$D$12</f>
        <v>0.01</v>
      </c>
      <c r="R57" s="27">
        <f>VstupniParametry_SKRYT!$D$13</f>
        <v>0.01</v>
      </c>
      <c r="S57" s="27">
        <f>VstupniParametry_SKRYT!$D$14</f>
        <v>0.01</v>
      </c>
      <c r="T57">
        <f t="shared" si="125"/>
        <v>0</v>
      </c>
      <c r="U57">
        <f t="shared" si="126"/>
        <v>0</v>
      </c>
      <c r="V57">
        <f t="shared" si="127"/>
        <v>0</v>
      </c>
      <c r="W57">
        <f t="shared" si="128"/>
        <v>0</v>
      </c>
      <c r="X57">
        <f t="shared" si="129"/>
        <v>0</v>
      </c>
      <c r="Y57">
        <f t="shared" si="130"/>
        <v>0</v>
      </c>
      <c r="Z57">
        <f t="shared" si="131"/>
        <v>0</v>
      </c>
      <c r="AA57">
        <f t="shared" si="132"/>
        <v>0</v>
      </c>
      <c r="AB57">
        <f t="shared" si="133"/>
        <v>0</v>
      </c>
      <c r="AC57">
        <f t="shared" si="134"/>
        <v>0</v>
      </c>
      <c r="AD57">
        <f t="shared" si="135"/>
        <v>0</v>
      </c>
      <c r="AE57">
        <f t="shared" si="136"/>
        <v>0</v>
      </c>
      <c r="AF57">
        <f t="shared" si="137"/>
        <v>0</v>
      </c>
      <c r="AG57">
        <f t="shared" si="138"/>
        <v>0</v>
      </c>
      <c r="AH57">
        <f t="shared" si="139"/>
        <v>0</v>
      </c>
      <c r="AI57">
        <f t="shared" si="140"/>
        <v>0</v>
      </c>
      <c r="AJ57">
        <f t="shared" si="141"/>
        <v>0</v>
      </c>
      <c r="AK57">
        <f t="shared" si="142"/>
        <v>0</v>
      </c>
      <c r="AL57">
        <f t="shared" si="143"/>
        <v>0</v>
      </c>
      <c r="AM57">
        <f t="shared" si="144"/>
        <v>0</v>
      </c>
      <c r="AN57">
        <f t="shared" si="145"/>
        <v>0</v>
      </c>
      <c r="AO57">
        <f t="shared" si="146"/>
        <v>0</v>
      </c>
      <c r="AP57">
        <f t="shared" si="147"/>
        <v>0</v>
      </c>
      <c r="AQ57">
        <f t="shared" si="148"/>
        <v>0</v>
      </c>
      <c r="AR57">
        <f t="shared" si="149"/>
        <v>0</v>
      </c>
      <c r="AS57">
        <f t="shared" si="150"/>
        <v>0</v>
      </c>
      <c r="AT57">
        <f t="shared" si="36"/>
        <v>0</v>
      </c>
      <c r="AU57">
        <f t="shared" si="151"/>
        <v>0</v>
      </c>
      <c r="AV57">
        <f t="shared" si="152"/>
        <v>0</v>
      </c>
      <c r="AW57">
        <f t="shared" si="38"/>
        <v>0</v>
      </c>
      <c r="AX57">
        <f t="shared" si="153"/>
        <v>0</v>
      </c>
      <c r="AY57">
        <f t="shared" si="154"/>
        <v>0</v>
      </c>
      <c r="AZ57">
        <f t="shared" si="155"/>
        <v>0</v>
      </c>
      <c r="BA57">
        <f t="shared" si="156"/>
        <v>0</v>
      </c>
      <c r="BB57">
        <f t="shared" si="157"/>
        <v>0</v>
      </c>
      <c r="BC57">
        <f t="shared" si="158"/>
        <v>0</v>
      </c>
      <c r="BD57">
        <f t="shared" si="159"/>
        <v>0</v>
      </c>
      <c r="BE57">
        <f t="shared" si="160"/>
        <v>0</v>
      </c>
      <c r="BF57">
        <f t="shared" si="161"/>
        <v>0</v>
      </c>
      <c r="BG57">
        <f t="shared" si="162"/>
        <v>0</v>
      </c>
      <c r="BH57">
        <f t="shared" si="163"/>
        <v>0</v>
      </c>
      <c r="BI57">
        <f t="shared" si="164"/>
        <v>0</v>
      </c>
      <c r="BJ57">
        <f t="shared" si="165"/>
        <v>0</v>
      </c>
      <c r="BK57">
        <f t="shared" si="166"/>
        <v>0</v>
      </c>
      <c r="BL57">
        <f t="shared" si="167"/>
        <v>0</v>
      </c>
      <c r="BM57">
        <f t="shared" si="168"/>
        <v>0</v>
      </c>
      <c r="BN57">
        <f t="shared" si="169"/>
        <v>0</v>
      </c>
      <c r="BO57">
        <f t="shared" si="170"/>
        <v>0</v>
      </c>
      <c r="BP57">
        <f t="shared" si="171"/>
        <v>0</v>
      </c>
      <c r="BQ57">
        <f t="shared" si="172"/>
        <v>0</v>
      </c>
      <c r="BR57">
        <f t="shared" si="173"/>
        <v>0</v>
      </c>
      <c r="BS57">
        <f t="shared" si="174"/>
        <v>0</v>
      </c>
      <c r="BT57">
        <f t="shared" si="175"/>
        <v>0</v>
      </c>
      <c r="BU57">
        <f t="shared" si="176"/>
        <v>0</v>
      </c>
      <c r="BV57">
        <f t="shared" si="177"/>
        <v>0</v>
      </c>
      <c r="BW57">
        <f t="shared" si="178"/>
        <v>0</v>
      </c>
      <c r="BX57">
        <f t="shared" si="179"/>
        <v>0</v>
      </c>
      <c r="BY57">
        <f t="shared" si="180"/>
        <v>0</v>
      </c>
      <c r="BZ57">
        <f t="shared" si="181"/>
        <v>0</v>
      </c>
      <c r="CA57">
        <f t="shared" si="182"/>
        <v>0</v>
      </c>
      <c r="CB57">
        <f t="shared" si="183"/>
        <v>0</v>
      </c>
      <c r="CC57">
        <f t="shared" si="184"/>
        <v>0</v>
      </c>
      <c r="CD57">
        <f t="shared" si="185"/>
        <v>0</v>
      </c>
      <c r="CE57">
        <f t="shared" si="186"/>
        <v>0</v>
      </c>
      <c r="CF57">
        <f t="shared" si="187"/>
        <v>0</v>
      </c>
      <c r="CG57">
        <f t="shared" si="188"/>
        <v>0</v>
      </c>
      <c r="CH57">
        <f t="shared" si="189"/>
        <v>0</v>
      </c>
      <c r="CI57">
        <f t="shared" si="190"/>
        <v>0</v>
      </c>
      <c r="CJ57">
        <f t="shared" si="191"/>
        <v>0</v>
      </c>
      <c r="CK57">
        <f t="shared" si="192"/>
        <v>0</v>
      </c>
      <c r="CL57" t="str">
        <f t="shared" si="193"/>
        <v/>
      </c>
      <c r="CM57" t="str">
        <f t="shared" si="194"/>
        <v/>
      </c>
      <c r="CN57" t="str">
        <f t="shared" si="195"/>
        <v/>
      </c>
      <c r="CO57" t="str">
        <f t="shared" si="196"/>
        <v/>
      </c>
      <c r="CP57" t="str">
        <f t="shared" si="197"/>
        <v/>
      </c>
      <c r="CQ57" t="str">
        <f t="shared" si="198"/>
        <v/>
      </c>
      <c r="CR57" t="str">
        <f t="shared" si="199"/>
        <v/>
      </c>
      <c r="CS57" t="str">
        <f t="shared" si="200"/>
        <v/>
      </c>
      <c r="CT57" t="str">
        <f t="shared" si="201"/>
        <v/>
      </c>
      <c r="CU57" t="str">
        <f t="shared" si="202"/>
        <v/>
      </c>
      <c r="CV57" t="str">
        <f t="shared" si="203"/>
        <v/>
      </c>
      <c r="CW57" t="str">
        <f t="shared" si="204"/>
        <v/>
      </c>
      <c r="CX57" t="str">
        <f t="shared" si="205"/>
        <v/>
      </c>
      <c r="CY57" t="str">
        <f t="shared" si="206"/>
        <v/>
      </c>
      <c r="CZ57" t="str">
        <f t="shared" si="207"/>
        <v/>
      </c>
      <c r="DA57" t="str">
        <f t="shared" si="208"/>
        <v/>
      </c>
      <c r="DB57" t="str">
        <f t="shared" si="209"/>
        <v/>
      </c>
      <c r="DC57" t="str">
        <f t="shared" si="210"/>
        <v/>
      </c>
      <c r="DD57" t="str">
        <f t="shared" si="211"/>
        <v/>
      </c>
      <c r="DE57" t="str">
        <f t="shared" si="212"/>
        <v/>
      </c>
      <c r="DF57" t="str">
        <f t="shared" si="213"/>
        <v/>
      </c>
      <c r="DG57" t="str">
        <f t="shared" si="214"/>
        <v/>
      </c>
      <c r="DH57" t="str">
        <f t="shared" si="215"/>
        <v/>
      </c>
      <c r="DI57" t="str">
        <f t="shared" si="216"/>
        <v/>
      </c>
      <c r="DJ57" t="str">
        <f t="shared" si="217"/>
        <v/>
      </c>
      <c r="DK57" t="str">
        <f t="shared" si="218"/>
        <v/>
      </c>
      <c r="DL57" t="str">
        <f t="shared" si="219"/>
        <v/>
      </c>
      <c r="DM57" t="str">
        <f t="shared" si="220"/>
        <v/>
      </c>
      <c r="DN57" t="str">
        <f t="shared" si="221"/>
        <v/>
      </c>
      <c r="DO57" t="str">
        <f t="shared" si="222"/>
        <v/>
      </c>
      <c r="DP57" t="str">
        <f t="shared" si="223"/>
        <v/>
      </c>
      <c r="DQ57" t="str">
        <f t="shared" si="224"/>
        <v/>
      </c>
      <c r="DR57" t="str">
        <f t="shared" si="225"/>
        <v/>
      </c>
      <c r="DS57" t="str">
        <f t="shared" si="226"/>
        <v/>
      </c>
      <c r="DT57" t="str">
        <f t="shared" si="227"/>
        <v/>
      </c>
      <c r="DU57">
        <f t="shared" si="228"/>
        <v>0</v>
      </c>
      <c r="DV57">
        <f t="shared" si="229"/>
        <v>0</v>
      </c>
      <c r="DW57">
        <f t="shared" si="230"/>
        <v>0</v>
      </c>
      <c r="DX57" t="str">
        <f t="shared" si="231"/>
        <v/>
      </c>
      <c r="DY57" t="str">
        <f t="shared" si="232"/>
        <v/>
      </c>
      <c r="DZ57" t="str">
        <f t="shared" si="233"/>
        <v/>
      </c>
      <c r="EA57" s="5">
        <f t="shared" si="234"/>
        <v>0</v>
      </c>
      <c r="EB57" s="3">
        <f t="shared" si="235"/>
        <v>0</v>
      </c>
    </row>
    <row r="58" spans="2:132" x14ac:dyDescent="0.2">
      <c r="B58">
        <v>53</v>
      </c>
      <c r="C58" s="3">
        <f>Zisk!D72</f>
        <v>0</v>
      </c>
      <c r="D58">
        <f>Zisk!E72</f>
        <v>0</v>
      </c>
      <c r="E58" s="66" t="str">
        <f t="shared" si="122"/>
        <v/>
      </c>
      <c r="F58" t="str">
        <f t="shared" si="123"/>
        <v/>
      </c>
      <c r="G58" s="66" t="str">
        <f t="shared" si="124"/>
        <v/>
      </c>
      <c r="J58">
        <f>VstupniParametry_SKRYT!$D$5</f>
        <v>0.02</v>
      </c>
      <c r="K58">
        <f>VstupniParametry_SKRYT!$D$6</f>
        <v>0.06</v>
      </c>
      <c r="L58">
        <f>VstupniParametry_SKRYT!$D$7</f>
        <v>0.06</v>
      </c>
      <c r="M58">
        <f>VstupniParametry_SKRYT!$D$8</f>
        <v>0.06</v>
      </c>
      <c r="N58">
        <f>VstupniParametry_SKRYT!$D$9</f>
        <v>1.7999999999999999E-2</v>
      </c>
      <c r="O58" s="27">
        <f>VstupniParametry_SKRYT!$D$10</f>
        <v>0.01</v>
      </c>
      <c r="P58" s="27">
        <f>VstupniParametry_SKRYT!$D$11</f>
        <v>0.01</v>
      </c>
      <c r="Q58" s="27">
        <f>VstupniParametry_SKRYT!$D$12</f>
        <v>0.01</v>
      </c>
      <c r="R58" s="27">
        <f>VstupniParametry_SKRYT!$D$13</f>
        <v>0.01</v>
      </c>
      <c r="S58" s="27">
        <f>VstupniParametry_SKRYT!$D$14</f>
        <v>0.01</v>
      </c>
      <c r="T58">
        <f t="shared" si="125"/>
        <v>0</v>
      </c>
      <c r="U58">
        <f t="shared" si="126"/>
        <v>0</v>
      </c>
      <c r="V58">
        <f t="shared" si="127"/>
        <v>0</v>
      </c>
      <c r="W58">
        <f t="shared" si="128"/>
        <v>0</v>
      </c>
      <c r="X58">
        <f t="shared" si="129"/>
        <v>0</v>
      </c>
      <c r="Y58">
        <f t="shared" si="130"/>
        <v>0</v>
      </c>
      <c r="Z58">
        <f t="shared" si="131"/>
        <v>0</v>
      </c>
      <c r="AA58">
        <f t="shared" si="132"/>
        <v>0</v>
      </c>
      <c r="AB58">
        <f t="shared" si="133"/>
        <v>0</v>
      </c>
      <c r="AC58">
        <f t="shared" si="134"/>
        <v>0</v>
      </c>
      <c r="AD58">
        <f t="shared" si="135"/>
        <v>0</v>
      </c>
      <c r="AE58">
        <f t="shared" si="136"/>
        <v>0</v>
      </c>
      <c r="AF58">
        <f t="shared" si="137"/>
        <v>0</v>
      </c>
      <c r="AG58">
        <f t="shared" si="138"/>
        <v>0</v>
      </c>
      <c r="AH58">
        <f t="shared" si="139"/>
        <v>0</v>
      </c>
      <c r="AI58">
        <f t="shared" si="140"/>
        <v>0</v>
      </c>
      <c r="AJ58">
        <f t="shared" si="141"/>
        <v>0</v>
      </c>
      <c r="AK58">
        <f t="shared" si="142"/>
        <v>0</v>
      </c>
      <c r="AL58">
        <f t="shared" si="143"/>
        <v>0</v>
      </c>
      <c r="AM58">
        <f t="shared" si="144"/>
        <v>0</v>
      </c>
      <c r="AN58">
        <f t="shared" si="145"/>
        <v>0</v>
      </c>
      <c r="AO58">
        <f t="shared" si="146"/>
        <v>0</v>
      </c>
      <c r="AP58">
        <f t="shared" si="147"/>
        <v>0</v>
      </c>
      <c r="AQ58">
        <f t="shared" si="148"/>
        <v>0</v>
      </c>
      <c r="AR58">
        <f t="shared" si="149"/>
        <v>0</v>
      </c>
      <c r="AS58">
        <f t="shared" si="150"/>
        <v>0</v>
      </c>
      <c r="AT58">
        <f t="shared" si="36"/>
        <v>0</v>
      </c>
      <c r="AU58">
        <f t="shared" si="151"/>
        <v>0</v>
      </c>
      <c r="AV58">
        <f t="shared" si="152"/>
        <v>0</v>
      </c>
      <c r="AW58">
        <f t="shared" si="38"/>
        <v>0</v>
      </c>
      <c r="AX58">
        <f t="shared" si="153"/>
        <v>0</v>
      </c>
      <c r="AY58">
        <f t="shared" si="154"/>
        <v>0</v>
      </c>
      <c r="AZ58">
        <f t="shared" si="155"/>
        <v>0</v>
      </c>
      <c r="BA58">
        <f t="shared" si="156"/>
        <v>0</v>
      </c>
      <c r="BB58">
        <f t="shared" si="157"/>
        <v>0</v>
      </c>
      <c r="BC58">
        <f t="shared" si="158"/>
        <v>0</v>
      </c>
      <c r="BD58">
        <f t="shared" si="159"/>
        <v>0</v>
      </c>
      <c r="BE58">
        <f t="shared" si="160"/>
        <v>0</v>
      </c>
      <c r="BF58">
        <f t="shared" si="161"/>
        <v>0</v>
      </c>
      <c r="BG58">
        <f t="shared" si="162"/>
        <v>0</v>
      </c>
      <c r="BH58">
        <f t="shared" si="163"/>
        <v>0</v>
      </c>
      <c r="BI58">
        <f t="shared" si="164"/>
        <v>0</v>
      </c>
      <c r="BJ58">
        <f t="shared" si="165"/>
        <v>0</v>
      </c>
      <c r="BK58">
        <f t="shared" si="166"/>
        <v>0</v>
      </c>
      <c r="BL58">
        <f t="shared" si="167"/>
        <v>0</v>
      </c>
      <c r="BM58">
        <f t="shared" si="168"/>
        <v>0</v>
      </c>
      <c r="BN58">
        <f t="shared" si="169"/>
        <v>0</v>
      </c>
      <c r="BO58">
        <f t="shared" si="170"/>
        <v>0</v>
      </c>
      <c r="BP58">
        <f t="shared" si="171"/>
        <v>0</v>
      </c>
      <c r="BQ58">
        <f t="shared" si="172"/>
        <v>0</v>
      </c>
      <c r="BR58">
        <f t="shared" si="173"/>
        <v>0</v>
      </c>
      <c r="BS58">
        <f t="shared" si="174"/>
        <v>0</v>
      </c>
      <c r="BT58">
        <f t="shared" si="175"/>
        <v>0</v>
      </c>
      <c r="BU58">
        <f t="shared" si="176"/>
        <v>0</v>
      </c>
      <c r="BV58">
        <f t="shared" si="177"/>
        <v>0</v>
      </c>
      <c r="BW58">
        <f t="shared" si="178"/>
        <v>0</v>
      </c>
      <c r="BX58">
        <f t="shared" si="179"/>
        <v>0</v>
      </c>
      <c r="BY58">
        <f t="shared" si="180"/>
        <v>0</v>
      </c>
      <c r="BZ58">
        <f t="shared" si="181"/>
        <v>0</v>
      </c>
      <c r="CA58">
        <f t="shared" si="182"/>
        <v>0</v>
      </c>
      <c r="CB58">
        <f t="shared" si="183"/>
        <v>0</v>
      </c>
      <c r="CC58">
        <f t="shared" si="184"/>
        <v>0</v>
      </c>
      <c r="CD58">
        <f t="shared" si="185"/>
        <v>0</v>
      </c>
      <c r="CE58">
        <f t="shared" si="186"/>
        <v>0</v>
      </c>
      <c r="CF58">
        <f t="shared" si="187"/>
        <v>0</v>
      </c>
      <c r="CG58">
        <f t="shared" si="188"/>
        <v>0</v>
      </c>
      <c r="CH58">
        <f t="shared" si="189"/>
        <v>0</v>
      </c>
      <c r="CI58">
        <f t="shared" si="190"/>
        <v>0</v>
      </c>
      <c r="CJ58">
        <f t="shared" si="191"/>
        <v>0</v>
      </c>
      <c r="CK58">
        <f t="shared" si="192"/>
        <v>0</v>
      </c>
      <c r="CL58" t="str">
        <f t="shared" si="193"/>
        <v/>
      </c>
      <c r="CM58" t="str">
        <f t="shared" si="194"/>
        <v/>
      </c>
      <c r="CN58" t="str">
        <f t="shared" si="195"/>
        <v/>
      </c>
      <c r="CO58" t="str">
        <f t="shared" si="196"/>
        <v/>
      </c>
      <c r="CP58" t="str">
        <f t="shared" si="197"/>
        <v/>
      </c>
      <c r="CQ58" t="str">
        <f t="shared" si="198"/>
        <v/>
      </c>
      <c r="CR58" t="str">
        <f t="shared" si="199"/>
        <v/>
      </c>
      <c r="CS58" t="str">
        <f t="shared" si="200"/>
        <v/>
      </c>
      <c r="CT58" t="str">
        <f t="shared" si="201"/>
        <v/>
      </c>
      <c r="CU58" t="str">
        <f t="shared" si="202"/>
        <v/>
      </c>
      <c r="CV58" t="str">
        <f t="shared" si="203"/>
        <v/>
      </c>
      <c r="CW58" t="str">
        <f t="shared" si="204"/>
        <v/>
      </c>
      <c r="CX58" t="str">
        <f t="shared" si="205"/>
        <v/>
      </c>
      <c r="CY58" t="str">
        <f t="shared" si="206"/>
        <v/>
      </c>
      <c r="CZ58" t="str">
        <f t="shared" si="207"/>
        <v/>
      </c>
      <c r="DA58" t="str">
        <f t="shared" si="208"/>
        <v/>
      </c>
      <c r="DB58" t="str">
        <f t="shared" si="209"/>
        <v/>
      </c>
      <c r="DC58" t="str">
        <f t="shared" si="210"/>
        <v/>
      </c>
      <c r="DD58" t="str">
        <f t="shared" si="211"/>
        <v/>
      </c>
      <c r="DE58" t="str">
        <f t="shared" si="212"/>
        <v/>
      </c>
      <c r="DF58" t="str">
        <f t="shared" si="213"/>
        <v/>
      </c>
      <c r="DG58" t="str">
        <f t="shared" si="214"/>
        <v/>
      </c>
      <c r="DH58" t="str">
        <f t="shared" si="215"/>
        <v/>
      </c>
      <c r="DI58" t="str">
        <f t="shared" si="216"/>
        <v/>
      </c>
      <c r="DJ58" t="str">
        <f t="shared" si="217"/>
        <v/>
      </c>
      <c r="DK58" t="str">
        <f t="shared" si="218"/>
        <v/>
      </c>
      <c r="DL58" t="str">
        <f t="shared" si="219"/>
        <v/>
      </c>
      <c r="DM58" t="str">
        <f t="shared" si="220"/>
        <v/>
      </c>
      <c r="DN58" t="str">
        <f t="shared" si="221"/>
        <v/>
      </c>
      <c r="DO58" t="str">
        <f t="shared" si="222"/>
        <v/>
      </c>
      <c r="DP58" t="str">
        <f t="shared" si="223"/>
        <v/>
      </c>
      <c r="DQ58" t="str">
        <f t="shared" si="224"/>
        <v/>
      </c>
      <c r="DR58" t="str">
        <f t="shared" si="225"/>
        <v/>
      </c>
      <c r="DS58" t="str">
        <f t="shared" si="226"/>
        <v/>
      </c>
      <c r="DT58" t="str">
        <f t="shared" si="227"/>
        <v/>
      </c>
      <c r="DU58">
        <f t="shared" si="228"/>
        <v>0</v>
      </c>
      <c r="DV58">
        <f t="shared" si="229"/>
        <v>0</v>
      </c>
      <c r="DW58">
        <f t="shared" si="230"/>
        <v>0</v>
      </c>
      <c r="DX58" t="str">
        <f t="shared" si="231"/>
        <v/>
      </c>
      <c r="DY58" t="str">
        <f t="shared" si="232"/>
        <v/>
      </c>
      <c r="DZ58" t="str">
        <f t="shared" si="233"/>
        <v/>
      </c>
      <c r="EA58" s="5">
        <f t="shared" si="234"/>
        <v>0</v>
      </c>
      <c r="EB58" s="3">
        <f t="shared" si="235"/>
        <v>0</v>
      </c>
    </row>
    <row r="59" spans="2:132" x14ac:dyDescent="0.2">
      <c r="B59" s="25">
        <v>54</v>
      </c>
      <c r="C59" s="26">
        <f>Zisk!D73</f>
        <v>0</v>
      </c>
      <c r="D59">
        <f>Zisk!E73</f>
        <v>0</v>
      </c>
      <c r="E59" s="66" t="str">
        <f t="shared" si="122"/>
        <v/>
      </c>
      <c r="F59" t="str">
        <f t="shared" si="123"/>
        <v/>
      </c>
      <c r="G59" s="66" t="str">
        <f t="shared" si="124"/>
        <v/>
      </c>
      <c r="H59" s="25"/>
      <c r="I59" s="25"/>
      <c r="J59">
        <f>VstupniParametry_SKRYT!$D$5</f>
        <v>0.02</v>
      </c>
      <c r="K59">
        <f>VstupniParametry_SKRYT!$D$6</f>
        <v>0.06</v>
      </c>
      <c r="L59">
        <f>VstupniParametry_SKRYT!$D$7</f>
        <v>0.06</v>
      </c>
      <c r="M59">
        <f>VstupniParametry_SKRYT!$D$8</f>
        <v>0.06</v>
      </c>
      <c r="N59">
        <f>VstupniParametry_SKRYT!$D$9</f>
        <v>1.7999999999999999E-2</v>
      </c>
      <c r="O59" s="27">
        <f>VstupniParametry_SKRYT!$D$10</f>
        <v>0.01</v>
      </c>
      <c r="P59" s="27">
        <f>VstupniParametry_SKRYT!$D$11</f>
        <v>0.01</v>
      </c>
      <c r="Q59" s="27">
        <f>VstupniParametry_SKRYT!$D$12</f>
        <v>0.01</v>
      </c>
      <c r="R59" s="27">
        <f>VstupniParametry_SKRYT!$D$13</f>
        <v>0.01</v>
      </c>
      <c r="S59" s="27">
        <f>VstupniParametry_SKRYT!$D$14</f>
        <v>0.01</v>
      </c>
      <c r="T59">
        <f t="shared" si="125"/>
        <v>0</v>
      </c>
      <c r="U59">
        <f t="shared" si="126"/>
        <v>0</v>
      </c>
      <c r="V59">
        <f t="shared" si="127"/>
        <v>0</v>
      </c>
      <c r="W59">
        <f t="shared" si="128"/>
        <v>0</v>
      </c>
      <c r="X59">
        <f t="shared" si="129"/>
        <v>0</v>
      </c>
      <c r="Y59">
        <f t="shared" si="130"/>
        <v>0</v>
      </c>
      <c r="Z59">
        <f t="shared" si="131"/>
        <v>0</v>
      </c>
      <c r="AA59">
        <f t="shared" si="132"/>
        <v>0</v>
      </c>
      <c r="AB59">
        <f t="shared" si="133"/>
        <v>0</v>
      </c>
      <c r="AC59">
        <f t="shared" si="134"/>
        <v>0</v>
      </c>
      <c r="AD59">
        <f t="shared" si="135"/>
        <v>0</v>
      </c>
      <c r="AE59">
        <f t="shared" si="136"/>
        <v>0</v>
      </c>
      <c r="AF59">
        <f t="shared" si="137"/>
        <v>0</v>
      </c>
      <c r="AG59">
        <f t="shared" si="138"/>
        <v>0</v>
      </c>
      <c r="AH59">
        <f t="shared" si="139"/>
        <v>0</v>
      </c>
      <c r="AI59">
        <f t="shared" si="140"/>
        <v>0</v>
      </c>
      <c r="AJ59">
        <f t="shared" si="141"/>
        <v>0</v>
      </c>
      <c r="AK59">
        <f t="shared" si="142"/>
        <v>0</v>
      </c>
      <c r="AL59">
        <f t="shared" si="143"/>
        <v>0</v>
      </c>
      <c r="AM59">
        <f t="shared" si="144"/>
        <v>0</v>
      </c>
      <c r="AN59">
        <f t="shared" si="145"/>
        <v>0</v>
      </c>
      <c r="AO59">
        <f t="shared" si="146"/>
        <v>0</v>
      </c>
      <c r="AP59">
        <f t="shared" si="147"/>
        <v>0</v>
      </c>
      <c r="AQ59">
        <f t="shared" si="148"/>
        <v>0</v>
      </c>
      <c r="AR59">
        <f t="shared" si="149"/>
        <v>0</v>
      </c>
      <c r="AS59">
        <f t="shared" si="150"/>
        <v>0</v>
      </c>
      <c r="AT59">
        <f t="shared" si="36"/>
        <v>0</v>
      </c>
      <c r="AU59">
        <f t="shared" si="151"/>
        <v>0</v>
      </c>
      <c r="AV59">
        <f t="shared" si="152"/>
        <v>0</v>
      </c>
      <c r="AW59">
        <f t="shared" si="38"/>
        <v>0</v>
      </c>
      <c r="AX59">
        <f t="shared" si="153"/>
        <v>0</v>
      </c>
      <c r="AY59">
        <f t="shared" si="154"/>
        <v>0</v>
      </c>
      <c r="AZ59">
        <f t="shared" si="155"/>
        <v>0</v>
      </c>
      <c r="BA59">
        <f t="shared" si="156"/>
        <v>0</v>
      </c>
      <c r="BB59">
        <f t="shared" si="157"/>
        <v>0</v>
      </c>
      <c r="BC59">
        <f t="shared" si="158"/>
        <v>0</v>
      </c>
      <c r="BD59">
        <f t="shared" si="159"/>
        <v>0</v>
      </c>
      <c r="BE59">
        <f t="shared" si="160"/>
        <v>0</v>
      </c>
      <c r="BF59">
        <f t="shared" si="161"/>
        <v>0</v>
      </c>
      <c r="BG59">
        <f t="shared" si="162"/>
        <v>0</v>
      </c>
      <c r="BH59">
        <f t="shared" si="163"/>
        <v>0</v>
      </c>
      <c r="BI59">
        <f t="shared" si="164"/>
        <v>0</v>
      </c>
      <c r="BJ59">
        <f t="shared" si="165"/>
        <v>0</v>
      </c>
      <c r="BK59">
        <f t="shared" si="166"/>
        <v>0</v>
      </c>
      <c r="BL59">
        <f t="shared" si="167"/>
        <v>0</v>
      </c>
      <c r="BM59">
        <f t="shared" si="168"/>
        <v>0</v>
      </c>
      <c r="BN59">
        <f t="shared" si="169"/>
        <v>0</v>
      </c>
      <c r="BO59">
        <f t="shared" si="170"/>
        <v>0</v>
      </c>
      <c r="BP59">
        <f t="shared" si="171"/>
        <v>0</v>
      </c>
      <c r="BQ59">
        <f t="shared" si="172"/>
        <v>0</v>
      </c>
      <c r="BR59">
        <f t="shared" si="173"/>
        <v>0</v>
      </c>
      <c r="BS59">
        <f t="shared" si="174"/>
        <v>0</v>
      </c>
      <c r="BT59">
        <f t="shared" si="175"/>
        <v>0</v>
      </c>
      <c r="BU59">
        <f t="shared" si="176"/>
        <v>0</v>
      </c>
      <c r="BV59">
        <f t="shared" si="177"/>
        <v>0</v>
      </c>
      <c r="BW59">
        <f t="shared" si="178"/>
        <v>0</v>
      </c>
      <c r="BX59">
        <f t="shared" si="179"/>
        <v>0</v>
      </c>
      <c r="BY59">
        <f t="shared" si="180"/>
        <v>0</v>
      </c>
      <c r="BZ59">
        <f t="shared" si="181"/>
        <v>0</v>
      </c>
      <c r="CA59">
        <f t="shared" si="182"/>
        <v>0</v>
      </c>
      <c r="CB59">
        <f t="shared" si="183"/>
        <v>0</v>
      </c>
      <c r="CC59">
        <f t="shared" si="184"/>
        <v>0</v>
      </c>
      <c r="CD59">
        <f t="shared" si="185"/>
        <v>0</v>
      </c>
      <c r="CE59">
        <f t="shared" si="186"/>
        <v>0</v>
      </c>
      <c r="CF59">
        <f t="shared" si="187"/>
        <v>0</v>
      </c>
      <c r="CG59">
        <f t="shared" si="188"/>
        <v>0</v>
      </c>
      <c r="CH59">
        <f t="shared" si="189"/>
        <v>0</v>
      </c>
      <c r="CI59">
        <f t="shared" si="190"/>
        <v>0</v>
      </c>
      <c r="CJ59">
        <f t="shared" si="191"/>
        <v>0</v>
      </c>
      <c r="CK59">
        <f t="shared" si="192"/>
        <v>0</v>
      </c>
      <c r="CL59" t="str">
        <f t="shared" si="193"/>
        <v/>
      </c>
      <c r="CM59" t="str">
        <f t="shared" si="194"/>
        <v/>
      </c>
      <c r="CN59" t="str">
        <f t="shared" si="195"/>
        <v/>
      </c>
      <c r="CO59" t="str">
        <f t="shared" si="196"/>
        <v/>
      </c>
      <c r="CP59" t="str">
        <f t="shared" si="197"/>
        <v/>
      </c>
      <c r="CQ59" t="str">
        <f t="shared" si="198"/>
        <v/>
      </c>
      <c r="CR59" t="str">
        <f t="shared" si="199"/>
        <v/>
      </c>
      <c r="CS59" t="str">
        <f t="shared" si="200"/>
        <v/>
      </c>
      <c r="CT59" t="str">
        <f t="shared" si="201"/>
        <v/>
      </c>
      <c r="CU59" t="str">
        <f t="shared" si="202"/>
        <v/>
      </c>
      <c r="CV59" t="str">
        <f t="shared" si="203"/>
        <v/>
      </c>
      <c r="CW59" t="str">
        <f t="shared" si="204"/>
        <v/>
      </c>
      <c r="CX59" t="str">
        <f t="shared" si="205"/>
        <v/>
      </c>
      <c r="CY59" t="str">
        <f t="shared" si="206"/>
        <v/>
      </c>
      <c r="CZ59" t="str">
        <f t="shared" si="207"/>
        <v/>
      </c>
      <c r="DA59" t="str">
        <f t="shared" si="208"/>
        <v/>
      </c>
      <c r="DB59" t="str">
        <f t="shared" si="209"/>
        <v/>
      </c>
      <c r="DC59" t="str">
        <f t="shared" si="210"/>
        <v/>
      </c>
      <c r="DD59" t="str">
        <f t="shared" si="211"/>
        <v/>
      </c>
      <c r="DE59" t="str">
        <f t="shared" si="212"/>
        <v/>
      </c>
      <c r="DF59" t="str">
        <f t="shared" si="213"/>
        <v/>
      </c>
      <c r="DG59" t="str">
        <f t="shared" si="214"/>
        <v/>
      </c>
      <c r="DH59" t="str">
        <f t="shared" si="215"/>
        <v/>
      </c>
      <c r="DI59" t="str">
        <f t="shared" si="216"/>
        <v/>
      </c>
      <c r="DJ59" t="str">
        <f t="shared" si="217"/>
        <v/>
      </c>
      <c r="DK59" t="str">
        <f t="shared" si="218"/>
        <v/>
      </c>
      <c r="DL59" t="str">
        <f t="shared" si="219"/>
        <v/>
      </c>
      <c r="DM59" t="str">
        <f t="shared" si="220"/>
        <v/>
      </c>
      <c r="DN59" t="str">
        <f t="shared" si="221"/>
        <v/>
      </c>
      <c r="DO59" t="str">
        <f t="shared" si="222"/>
        <v/>
      </c>
      <c r="DP59" t="str">
        <f t="shared" si="223"/>
        <v/>
      </c>
      <c r="DQ59" t="str">
        <f t="shared" si="224"/>
        <v/>
      </c>
      <c r="DR59" t="str">
        <f t="shared" si="225"/>
        <v/>
      </c>
      <c r="DS59" t="str">
        <f t="shared" si="226"/>
        <v/>
      </c>
      <c r="DT59" t="str">
        <f t="shared" si="227"/>
        <v/>
      </c>
      <c r="DU59">
        <f t="shared" si="228"/>
        <v>0</v>
      </c>
      <c r="DV59">
        <f t="shared" si="229"/>
        <v>0</v>
      </c>
      <c r="DW59">
        <f t="shared" si="230"/>
        <v>0</v>
      </c>
      <c r="DX59" t="str">
        <f t="shared" si="231"/>
        <v/>
      </c>
      <c r="DY59" t="str">
        <f t="shared" si="232"/>
        <v/>
      </c>
      <c r="DZ59" t="str">
        <f t="shared" si="233"/>
        <v/>
      </c>
      <c r="EA59" s="5">
        <f t="shared" si="234"/>
        <v>0</v>
      </c>
      <c r="EB59" s="3">
        <f t="shared" si="235"/>
        <v>0</v>
      </c>
    </row>
    <row r="60" spans="2:132" x14ac:dyDescent="0.2">
      <c r="B60">
        <v>55</v>
      </c>
      <c r="C60" s="3">
        <f>Zisk!D74</f>
        <v>0</v>
      </c>
      <c r="D60">
        <f>Zisk!E74</f>
        <v>0</v>
      </c>
      <c r="E60" s="66" t="str">
        <f t="shared" si="122"/>
        <v/>
      </c>
      <c r="F60" t="str">
        <f t="shared" si="123"/>
        <v/>
      </c>
      <c r="G60" s="66" t="str">
        <f t="shared" si="124"/>
        <v/>
      </c>
      <c r="J60">
        <f>VstupniParametry_SKRYT!$D$5</f>
        <v>0.02</v>
      </c>
      <c r="K60">
        <f>VstupniParametry_SKRYT!$D$6</f>
        <v>0.06</v>
      </c>
      <c r="L60">
        <f>VstupniParametry_SKRYT!$D$7</f>
        <v>0.06</v>
      </c>
      <c r="M60">
        <f>VstupniParametry_SKRYT!$D$8</f>
        <v>0.06</v>
      </c>
      <c r="N60">
        <f>VstupniParametry_SKRYT!$D$9</f>
        <v>1.7999999999999999E-2</v>
      </c>
      <c r="O60" s="27">
        <f>VstupniParametry_SKRYT!$D$10</f>
        <v>0.01</v>
      </c>
      <c r="P60" s="27">
        <f>VstupniParametry_SKRYT!$D$11</f>
        <v>0.01</v>
      </c>
      <c r="Q60" s="27">
        <f>VstupniParametry_SKRYT!$D$12</f>
        <v>0.01</v>
      </c>
      <c r="R60" s="27">
        <f>VstupniParametry_SKRYT!$D$13</f>
        <v>0.01</v>
      </c>
      <c r="S60" s="27">
        <f>VstupniParametry_SKRYT!$D$14</f>
        <v>0.01</v>
      </c>
      <c r="T60">
        <f t="shared" si="125"/>
        <v>0</v>
      </c>
      <c r="U60">
        <f t="shared" si="126"/>
        <v>0</v>
      </c>
      <c r="V60">
        <f t="shared" si="127"/>
        <v>0</v>
      </c>
      <c r="W60">
        <f t="shared" si="128"/>
        <v>0</v>
      </c>
      <c r="X60">
        <f t="shared" si="129"/>
        <v>0</v>
      </c>
      <c r="Y60">
        <f t="shared" si="130"/>
        <v>0</v>
      </c>
      <c r="Z60">
        <f t="shared" si="131"/>
        <v>0</v>
      </c>
      <c r="AA60">
        <f t="shared" si="132"/>
        <v>0</v>
      </c>
      <c r="AB60">
        <f t="shared" si="133"/>
        <v>0</v>
      </c>
      <c r="AC60">
        <f t="shared" si="134"/>
        <v>0</v>
      </c>
      <c r="AD60">
        <f t="shared" si="135"/>
        <v>0</v>
      </c>
      <c r="AE60">
        <f t="shared" si="136"/>
        <v>0</v>
      </c>
      <c r="AF60">
        <f t="shared" si="137"/>
        <v>0</v>
      </c>
      <c r="AG60">
        <f t="shared" si="138"/>
        <v>0</v>
      </c>
      <c r="AH60">
        <f t="shared" si="139"/>
        <v>0</v>
      </c>
      <c r="AI60">
        <f t="shared" si="140"/>
        <v>0</v>
      </c>
      <c r="AJ60">
        <f t="shared" si="141"/>
        <v>0</v>
      </c>
      <c r="AK60">
        <f t="shared" si="142"/>
        <v>0</v>
      </c>
      <c r="AL60">
        <f t="shared" si="143"/>
        <v>0</v>
      </c>
      <c r="AM60">
        <f t="shared" si="144"/>
        <v>0</v>
      </c>
      <c r="AN60">
        <f t="shared" si="145"/>
        <v>0</v>
      </c>
      <c r="AO60">
        <f t="shared" si="146"/>
        <v>0</v>
      </c>
      <c r="AP60">
        <f t="shared" si="147"/>
        <v>0</v>
      </c>
      <c r="AQ60">
        <f t="shared" si="148"/>
        <v>0</v>
      </c>
      <c r="AR60">
        <f t="shared" si="149"/>
        <v>0</v>
      </c>
      <c r="AS60">
        <f t="shared" si="150"/>
        <v>0</v>
      </c>
      <c r="AT60">
        <f t="shared" si="36"/>
        <v>0</v>
      </c>
      <c r="AU60">
        <f t="shared" si="151"/>
        <v>0</v>
      </c>
      <c r="AV60">
        <f t="shared" si="152"/>
        <v>0</v>
      </c>
      <c r="AW60">
        <f t="shared" si="38"/>
        <v>0</v>
      </c>
      <c r="AX60">
        <f t="shared" si="153"/>
        <v>0</v>
      </c>
      <c r="AY60">
        <f t="shared" si="154"/>
        <v>0</v>
      </c>
      <c r="AZ60">
        <f t="shared" si="155"/>
        <v>0</v>
      </c>
      <c r="BA60">
        <f t="shared" si="156"/>
        <v>0</v>
      </c>
      <c r="BB60">
        <f t="shared" si="157"/>
        <v>0</v>
      </c>
      <c r="BC60">
        <f t="shared" si="158"/>
        <v>0</v>
      </c>
      <c r="BD60">
        <f t="shared" si="159"/>
        <v>0</v>
      </c>
      <c r="BE60">
        <f t="shared" si="160"/>
        <v>0</v>
      </c>
      <c r="BF60">
        <f t="shared" si="161"/>
        <v>0</v>
      </c>
      <c r="BG60">
        <f t="shared" si="162"/>
        <v>0</v>
      </c>
      <c r="BH60">
        <f t="shared" si="163"/>
        <v>0</v>
      </c>
      <c r="BI60">
        <f t="shared" si="164"/>
        <v>0</v>
      </c>
      <c r="BJ60">
        <f t="shared" si="165"/>
        <v>0</v>
      </c>
      <c r="BK60">
        <f t="shared" si="166"/>
        <v>0</v>
      </c>
      <c r="BL60">
        <f t="shared" si="167"/>
        <v>0</v>
      </c>
      <c r="BM60">
        <f t="shared" si="168"/>
        <v>0</v>
      </c>
      <c r="BN60">
        <f t="shared" si="169"/>
        <v>0</v>
      </c>
      <c r="BO60">
        <f t="shared" si="170"/>
        <v>0</v>
      </c>
      <c r="BP60">
        <f t="shared" si="171"/>
        <v>0</v>
      </c>
      <c r="BQ60">
        <f t="shared" si="172"/>
        <v>0</v>
      </c>
      <c r="BR60">
        <f t="shared" si="173"/>
        <v>0</v>
      </c>
      <c r="BS60">
        <f t="shared" si="174"/>
        <v>0</v>
      </c>
      <c r="BT60">
        <f t="shared" si="175"/>
        <v>0</v>
      </c>
      <c r="BU60">
        <f t="shared" si="176"/>
        <v>0</v>
      </c>
      <c r="BV60">
        <f t="shared" si="177"/>
        <v>0</v>
      </c>
      <c r="BW60">
        <f t="shared" si="178"/>
        <v>0</v>
      </c>
      <c r="BX60">
        <f t="shared" si="179"/>
        <v>0</v>
      </c>
      <c r="BY60">
        <f t="shared" si="180"/>
        <v>0</v>
      </c>
      <c r="BZ60">
        <f t="shared" si="181"/>
        <v>0</v>
      </c>
      <c r="CA60">
        <f t="shared" si="182"/>
        <v>0</v>
      </c>
      <c r="CB60">
        <f t="shared" si="183"/>
        <v>0</v>
      </c>
      <c r="CC60">
        <f t="shared" si="184"/>
        <v>0</v>
      </c>
      <c r="CD60">
        <f t="shared" si="185"/>
        <v>0</v>
      </c>
      <c r="CE60">
        <f t="shared" si="186"/>
        <v>0</v>
      </c>
      <c r="CF60">
        <f t="shared" si="187"/>
        <v>0</v>
      </c>
      <c r="CG60">
        <f t="shared" si="188"/>
        <v>0</v>
      </c>
      <c r="CH60">
        <f t="shared" si="189"/>
        <v>0</v>
      </c>
      <c r="CI60">
        <f t="shared" si="190"/>
        <v>0</v>
      </c>
      <c r="CJ60">
        <f t="shared" si="191"/>
        <v>0</v>
      </c>
      <c r="CK60">
        <f t="shared" si="192"/>
        <v>0</v>
      </c>
      <c r="CL60" t="str">
        <f t="shared" si="193"/>
        <v/>
      </c>
      <c r="CM60" t="str">
        <f t="shared" si="194"/>
        <v/>
      </c>
      <c r="CN60" t="str">
        <f t="shared" si="195"/>
        <v/>
      </c>
      <c r="CO60" t="str">
        <f t="shared" si="196"/>
        <v/>
      </c>
      <c r="CP60" t="str">
        <f t="shared" si="197"/>
        <v/>
      </c>
      <c r="CQ60" t="str">
        <f t="shared" si="198"/>
        <v/>
      </c>
      <c r="CR60" t="str">
        <f t="shared" si="199"/>
        <v/>
      </c>
      <c r="CS60" t="str">
        <f t="shared" si="200"/>
        <v/>
      </c>
      <c r="CT60" t="str">
        <f t="shared" si="201"/>
        <v/>
      </c>
      <c r="CU60" t="str">
        <f t="shared" si="202"/>
        <v/>
      </c>
      <c r="CV60" t="str">
        <f t="shared" si="203"/>
        <v/>
      </c>
      <c r="CW60" t="str">
        <f t="shared" si="204"/>
        <v/>
      </c>
      <c r="CX60" t="str">
        <f t="shared" si="205"/>
        <v/>
      </c>
      <c r="CY60" t="str">
        <f t="shared" si="206"/>
        <v/>
      </c>
      <c r="CZ60" t="str">
        <f t="shared" si="207"/>
        <v/>
      </c>
      <c r="DA60" t="str">
        <f t="shared" si="208"/>
        <v/>
      </c>
      <c r="DB60" t="str">
        <f t="shared" si="209"/>
        <v/>
      </c>
      <c r="DC60" t="str">
        <f t="shared" si="210"/>
        <v/>
      </c>
      <c r="DD60" t="str">
        <f t="shared" si="211"/>
        <v/>
      </c>
      <c r="DE60" t="str">
        <f t="shared" si="212"/>
        <v/>
      </c>
      <c r="DF60" t="str">
        <f t="shared" si="213"/>
        <v/>
      </c>
      <c r="DG60" t="str">
        <f t="shared" si="214"/>
        <v/>
      </c>
      <c r="DH60" t="str">
        <f t="shared" si="215"/>
        <v/>
      </c>
      <c r="DI60" t="str">
        <f t="shared" si="216"/>
        <v/>
      </c>
      <c r="DJ60" t="str">
        <f t="shared" si="217"/>
        <v/>
      </c>
      <c r="DK60" t="str">
        <f t="shared" si="218"/>
        <v/>
      </c>
      <c r="DL60" t="str">
        <f t="shared" si="219"/>
        <v/>
      </c>
      <c r="DM60" t="str">
        <f t="shared" si="220"/>
        <v/>
      </c>
      <c r="DN60" t="str">
        <f t="shared" si="221"/>
        <v/>
      </c>
      <c r="DO60" t="str">
        <f t="shared" si="222"/>
        <v/>
      </c>
      <c r="DP60" t="str">
        <f t="shared" si="223"/>
        <v/>
      </c>
      <c r="DQ60" t="str">
        <f t="shared" si="224"/>
        <v/>
      </c>
      <c r="DR60" t="str">
        <f t="shared" si="225"/>
        <v/>
      </c>
      <c r="DS60" t="str">
        <f t="shared" si="226"/>
        <v/>
      </c>
      <c r="DT60" t="str">
        <f t="shared" si="227"/>
        <v/>
      </c>
      <c r="DU60">
        <f t="shared" si="228"/>
        <v>0</v>
      </c>
      <c r="DV60">
        <f t="shared" si="229"/>
        <v>0</v>
      </c>
      <c r="DW60">
        <f t="shared" si="230"/>
        <v>0</v>
      </c>
      <c r="DX60" t="str">
        <f t="shared" si="231"/>
        <v/>
      </c>
      <c r="DY60" t="str">
        <f t="shared" si="232"/>
        <v/>
      </c>
      <c r="DZ60" t="str">
        <f t="shared" si="233"/>
        <v/>
      </c>
      <c r="EA60" s="5">
        <f t="shared" si="234"/>
        <v>0</v>
      </c>
      <c r="EB60" s="3">
        <f t="shared" si="235"/>
        <v>0</v>
      </c>
    </row>
    <row r="61" spans="2:132" x14ac:dyDescent="0.2">
      <c r="B61" s="25">
        <v>56</v>
      </c>
      <c r="C61" s="26">
        <f>Zisk!D75</f>
        <v>0</v>
      </c>
      <c r="D61">
        <f>Zisk!E75</f>
        <v>0</v>
      </c>
      <c r="E61" s="66" t="str">
        <f t="shared" si="122"/>
        <v/>
      </c>
      <c r="F61" t="str">
        <f t="shared" si="123"/>
        <v/>
      </c>
      <c r="G61" s="66" t="str">
        <f t="shared" si="124"/>
        <v/>
      </c>
      <c r="H61" s="25"/>
      <c r="I61" s="25"/>
      <c r="J61">
        <f>VstupniParametry_SKRYT!$D$5</f>
        <v>0.02</v>
      </c>
      <c r="K61">
        <f>VstupniParametry_SKRYT!$D$6</f>
        <v>0.06</v>
      </c>
      <c r="L61">
        <f>VstupniParametry_SKRYT!$D$7</f>
        <v>0.06</v>
      </c>
      <c r="M61">
        <f>VstupniParametry_SKRYT!$D$8</f>
        <v>0.06</v>
      </c>
      <c r="N61">
        <f>VstupniParametry_SKRYT!$D$9</f>
        <v>1.7999999999999999E-2</v>
      </c>
      <c r="O61" s="27">
        <f>VstupniParametry_SKRYT!$D$10</f>
        <v>0.01</v>
      </c>
      <c r="P61" s="27">
        <f>VstupniParametry_SKRYT!$D$11</f>
        <v>0.01</v>
      </c>
      <c r="Q61" s="27">
        <f>VstupniParametry_SKRYT!$D$12</f>
        <v>0.01</v>
      </c>
      <c r="R61" s="27">
        <f>VstupniParametry_SKRYT!$D$13</f>
        <v>0.01</v>
      </c>
      <c r="S61" s="27">
        <f>VstupniParametry_SKRYT!$D$14</f>
        <v>0.01</v>
      </c>
      <c r="T61">
        <f t="shared" si="125"/>
        <v>0</v>
      </c>
      <c r="U61">
        <f t="shared" si="126"/>
        <v>0</v>
      </c>
      <c r="V61">
        <f t="shared" si="127"/>
        <v>0</v>
      </c>
      <c r="W61">
        <f t="shared" si="128"/>
        <v>0</v>
      </c>
      <c r="X61">
        <f t="shared" si="129"/>
        <v>0</v>
      </c>
      <c r="Y61">
        <f t="shared" si="130"/>
        <v>0</v>
      </c>
      <c r="Z61">
        <f t="shared" si="131"/>
        <v>0</v>
      </c>
      <c r="AA61">
        <f t="shared" si="132"/>
        <v>0</v>
      </c>
      <c r="AB61">
        <f t="shared" si="133"/>
        <v>0</v>
      </c>
      <c r="AC61">
        <f t="shared" si="134"/>
        <v>0</v>
      </c>
      <c r="AD61">
        <f t="shared" si="135"/>
        <v>0</v>
      </c>
      <c r="AE61">
        <f t="shared" si="136"/>
        <v>0</v>
      </c>
      <c r="AF61">
        <f t="shared" si="137"/>
        <v>0</v>
      </c>
      <c r="AG61">
        <f t="shared" si="138"/>
        <v>0</v>
      </c>
      <c r="AH61">
        <f t="shared" si="139"/>
        <v>0</v>
      </c>
      <c r="AI61">
        <f t="shared" si="140"/>
        <v>0</v>
      </c>
      <c r="AJ61">
        <f t="shared" si="141"/>
        <v>0</v>
      </c>
      <c r="AK61">
        <f t="shared" si="142"/>
        <v>0</v>
      </c>
      <c r="AL61">
        <f t="shared" si="143"/>
        <v>0</v>
      </c>
      <c r="AM61">
        <f t="shared" si="144"/>
        <v>0</v>
      </c>
      <c r="AN61">
        <f t="shared" si="145"/>
        <v>0</v>
      </c>
      <c r="AO61">
        <f t="shared" si="146"/>
        <v>0</v>
      </c>
      <c r="AP61">
        <f t="shared" si="147"/>
        <v>0</v>
      </c>
      <c r="AQ61">
        <f t="shared" si="148"/>
        <v>0</v>
      </c>
      <c r="AR61">
        <f t="shared" si="149"/>
        <v>0</v>
      </c>
      <c r="AS61">
        <f t="shared" si="150"/>
        <v>0</v>
      </c>
      <c r="AT61">
        <f t="shared" si="36"/>
        <v>0</v>
      </c>
      <c r="AU61">
        <f t="shared" si="151"/>
        <v>0</v>
      </c>
      <c r="AV61">
        <f t="shared" si="152"/>
        <v>0</v>
      </c>
      <c r="AW61">
        <f t="shared" si="38"/>
        <v>0</v>
      </c>
      <c r="AX61">
        <f t="shared" si="153"/>
        <v>0</v>
      </c>
      <c r="AY61">
        <f t="shared" si="154"/>
        <v>0</v>
      </c>
      <c r="AZ61">
        <f t="shared" si="155"/>
        <v>0</v>
      </c>
      <c r="BA61">
        <f t="shared" si="156"/>
        <v>0</v>
      </c>
      <c r="BB61">
        <f t="shared" si="157"/>
        <v>0</v>
      </c>
      <c r="BC61">
        <f t="shared" si="158"/>
        <v>0</v>
      </c>
      <c r="BD61">
        <f t="shared" si="159"/>
        <v>0</v>
      </c>
      <c r="BE61">
        <f t="shared" si="160"/>
        <v>0</v>
      </c>
      <c r="BF61">
        <f t="shared" si="161"/>
        <v>0</v>
      </c>
      <c r="BG61">
        <f t="shared" si="162"/>
        <v>0</v>
      </c>
      <c r="BH61">
        <f t="shared" si="163"/>
        <v>0</v>
      </c>
      <c r="BI61">
        <f t="shared" si="164"/>
        <v>0</v>
      </c>
      <c r="BJ61">
        <f t="shared" si="165"/>
        <v>0</v>
      </c>
      <c r="BK61">
        <f t="shared" si="166"/>
        <v>0</v>
      </c>
      <c r="BL61">
        <f t="shared" si="167"/>
        <v>0</v>
      </c>
      <c r="BM61">
        <f t="shared" si="168"/>
        <v>0</v>
      </c>
      <c r="BN61">
        <f t="shared" si="169"/>
        <v>0</v>
      </c>
      <c r="BO61">
        <f t="shared" si="170"/>
        <v>0</v>
      </c>
      <c r="BP61">
        <f t="shared" si="171"/>
        <v>0</v>
      </c>
      <c r="BQ61">
        <f t="shared" si="172"/>
        <v>0</v>
      </c>
      <c r="BR61">
        <f t="shared" si="173"/>
        <v>0</v>
      </c>
      <c r="BS61">
        <f t="shared" si="174"/>
        <v>0</v>
      </c>
      <c r="BT61">
        <f t="shared" si="175"/>
        <v>0</v>
      </c>
      <c r="BU61">
        <f t="shared" si="176"/>
        <v>0</v>
      </c>
      <c r="BV61">
        <f t="shared" si="177"/>
        <v>0</v>
      </c>
      <c r="BW61">
        <f t="shared" si="178"/>
        <v>0</v>
      </c>
      <c r="BX61">
        <f t="shared" si="179"/>
        <v>0</v>
      </c>
      <c r="BY61">
        <f t="shared" si="180"/>
        <v>0</v>
      </c>
      <c r="BZ61">
        <f t="shared" si="181"/>
        <v>0</v>
      </c>
      <c r="CA61">
        <f t="shared" si="182"/>
        <v>0</v>
      </c>
      <c r="CB61">
        <f t="shared" si="183"/>
        <v>0</v>
      </c>
      <c r="CC61">
        <f t="shared" si="184"/>
        <v>0</v>
      </c>
      <c r="CD61">
        <f t="shared" si="185"/>
        <v>0</v>
      </c>
      <c r="CE61">
        <f t="shared" si="186"/>
        <v>0</v>
      </c>
      <c r="CF61">
        <f t="shared" si="187"/>
        <v>0</v>
      </c>
      <c r="CG61">
        <f t="shared" si="188"/>
        <v>0</v>
      </c>
      <c r="CH61">
        <f t="shared" si="189"/>
        <v>0</v>
      </c>
      <c r="CI61">
        <f t="shared" si="190"/>
        <v>0</v>
      </c>
      <c r="CJ61">
        <f t="shared" si="191"/>
        <v>0</v>
      </c>
      <c r="CK61">
        <f t="shared" si="192"/>
        <v>0</v>
      </c>
      <c r="CL61" t="str">
        <f t="shared" si="193"/>
        <v/>
      </c>
      <c r="CM61" t="str">
        <f t="shared" si="194"/>
        <v/>
      </c>
      <c r="CN61" t="str">
        <f t="shared" si="195"/>
        <v/>
      </c>
      <c r="CO61" t="str">
        <f t="shared" si="196"/>
        <v/>
      </c>
      <c r="CP61" t="str">
        <f t="shared" si="197"/>
        <v/>
      </c>
      <c r="CQ61" t="str">
        <f t="shared" si="198"/>
        <v/>
      </c>
      <c r="CR61" t="str">
        <f t="shared" si="199"/>
        <v/>
      </c>
      <c r="CS61" t="str">
        <f t="shared" si="200"/>
        <v/>
      </c>
      <c r="CT61" t="str">
        <f t="shared" si="201"/>
        <v/>
      </c>
      <c r="CU61" t="str">
        <f t="shared" si="202"/>
        <v/>
      </c>
      <c r="CV61" t="str">
        <f t="shared" si="203"/>
        <v/>
      </c>
      <c r="CW61" t="str">
        <f t="shared" si="204"/>
        <v/>
      </c>
      <c r="CX61" t="str">
        <f t="shared" si="205"/>
        <v/>
      </c>
      <c r="CY61" t="str">
        <f t="shared" si="206"/>
        <v/>
      </c>
      <c r="CZ61" t="str">
        <f t="shared" si="207"/>
        <v/>
      </c>
      <c r="DA61" t="str">
        <f t="shared" si="208"/>
        <v/>
      </c>
      <c r="DB61" t="str">
        <f t="shared" si="209"/>
        <v/>
      </c>
      <c r="DC61" t="str">
        <f t="shared" si="210"/>
        <v/>
      </c>
      <c r="DD61" t="str">
        <f t="shared" si="211"/>
        <v/>
      </c>
      <c r="DE61" t="str">
        <f t="shared" si="212"/>
        <v/>
      </c>
      <c r="DF61" t="str">
        <f t="shared" si="213"/>
        <v/>
      </c>
      <c r="DG61" t="str">
        <f t="shared" si="214"/>
        <v/>
      </c>
      <c r="DH61" t="str">
        <f t="shared" si="215"/>
        <v/>
      </c>
      <c r="DI61" t="str">
        <f t="shared" si="216"/>
        <v/>
      </c>
      <c r="DJ61" t="str">
        <f t="shared" si="217"/>
        <v/>
      </c>
      <c r="DK61" t="str">
        <f t="shared" si="218"/>
        <v/>
      </c>
      <c r="DL61" t="str">
        <f t="shared" si="219"/>
        <v/>
      </c>
      <c r="DM61" t="str">
        <f t="shared" si="220"/>
        <v/>
      </c>
      <c r="DN61" t="str">
        <f t="shared" si="221"/>
        <v/>
      </c>
      <c r="DO61" t="str">
        <f t="shared" si="222"/>
        <v/>
      </c>
      <c r="DP61" t="str">
        <f t="shared" si="223"/>
        <v/>
      </c>
      <c r="DQ61" t="str">
        <f t="shared" si="224"/>
        <v/>
      </c>
      <c r="DR61" t="str">
        <f t="shared" si="225"/>
        <v/>
      </c>
      <c r="DS61" t="str">
        <f t="shared" si="226"/>
        <v/>
      </c>
      <c r="DT61" t="str">
        <f t="shared" si="227"/>
        <v/>
      </c>
      <c r="DU61">
        <f t="shared" si="228"/>
        <v>0</v>
      </c>
      <c r="DV61">
        <f t="shared" si="229"/>
        <v>0</v>
      </c>
      <c r="DW61">
        <f t="shared" si="230"/>
        <v>0</v>
      </c>
      <c r="DX61" t="str">
        <f t="shared" si="231"/>
        <v/>
      </c>
      <c r="DY61" t="str">
        <f t="shared" si="232"/>
        <v/>
      </c>
      <c r="DZ61" t="str">
        <f t="shared" si="233"/>
        <v/>
      </c>
      <c r="EA61" s="5">
        <f t="shared" si="234"/>
        <v>0</v>
      </c>
      <c r="EB61" s="3">
        <f t="shared" si="235"/>
        <v>0</v>
      </c>
    </row>
    <row r="62" spans="2:132" x14ac:dyDescent="0.2">
      <c r="B62">
        <v>57</v>
      </c>
      <c r="C62" s="3">
        <f>Zisk!D76</f>
        <v>0</v>
      </c>
      <c r="D62">
        <f>Zisk!E76</f>
        <v>0</v>
      </c>
      <c r="E62" s="66" t="str">
        <f t="shared" si="122"/>
        <v/>
      </c>
      <c r="F62" t="str">
        <f t="shared" si="123"/>
        <v/>
      </c>
      <c r="G62" s="66" t="str">
        <f t="shared" si="124"/>
        <v/>
      </c>
      <c r="J62">
        <f>VstupniParametry_SKRYT!$D$5</f>
        <v>0.02</v>
      </c>
      <c r="K62">
        <f>VstupniParametry_SKRYT!$D$6</f>
        <v>0.06</v>
      </c>
      <c r="L62">
        <f>VstupniParametry_SKRYT!$D$7</f>
        <v>0.06</v>
      </c>
      <c r="M62">
        <f>VstupniParametry_SKRYT!$D$8</f>
        <v>0.06</v>
      </c>
      <c r="N62">
        <f>VstupniParametry_SKRYT!$D$9</f>
        <v>1.7999999999999999E-2</v>
      </c>
      <c r="O62" s="27">
        <f>VstupniParametry_SKRYT!$D$10</f>
        <v>0.01</v>
      </c>
      <c r="P62" s="27">
        <f>VstupniParametry_SKRYT!$D$11</f>
        <v>0.01</v>
      </c>
      <c r="Q62" s="27">
        <f>VstupniParametry_SKRYT!$D$12</f>
        <v>0.01</v>
      </c>
      <c r="R62" s="27">
        <f>VstupniParametry_SKRYT!$D$13</f>
        <v>0.01</v>
      </c>
      <c r="S62" s="27">
        <f>VstupniParametry_SKRYT!$D$14</f>
        <v>0.01</v>
      </c>
      <c r="T62">
        <f t="shared" si="125"/>
        <v>0</v>
      </c>
      <c r="U62">
        <f t="shared" si="126"/>
        <v>0</v>
      </c>
      <c r="V62">
        <f t="shared" si="127"/>
        <v>0</v>
      </c>
      <c r="W62">
        <f t="shared" si="128"/>
        <v>0</v>
      </c>
      <c r="X62">
        <f t="shared" si="129"/>
        <v>0</v>
      </c>
      <c r="Y62">
        <f t="shared" si="130"/>
        <v>0</v>
      </c>
      <c r="Z62">
        <f t="shared" si="131"/>
        <v>0</v>
      </c>
      <c r="AA62">
        <f t="shared" si="132"/>
        <v>0</v>
      </c>
      <c r="AB62">
        <f t="shared" si="133"/>
        <v>0</v>
      </c>
      <c r="AC62">
        <f t="shared" si="134"/>
        <v>0</v>
      </c>
      <c r="AD62">
        <f t="shared" si="135"/>
        <v>0</v>
      </c>
      <c r="AE62">
        <f t="shared" si="136"/>
        <v>0</v>
      </c>
      <c r="AF62">
        <f t="shared" si="137"/>
        <v>0</v>
      </c>
      <c r="AG62">
        <f t="shared" si="138"/>
        <v>0</v>
      </c>
      <c r="AH62">
        <f t="shared" si="139"/>
        <v>0</v>
      </c>
      <c r="AI62">
        <f t="shared" si="140"/>
        <v>0</v>
      </c>
      <c r="AJ62">
        <f t="shared" si="141"/>
        <v>0</v>
      </c>
      <c r="AK62">
        <f t="shared" si="142"/>
        <v>0</v>
      </c>
      <c r="AL62">
        <f t="shared" si="143"/>
        <v>0</v>
      </c>
      <c r="AM62">
        <f t="shared" si="144"/>
        <v>0</v>
      </c>
      <c r="AN62">
        <f t="shared" si="145"/>
        <v>0</v>
      </c>
      <c r="AO62">
        <f t="shared" si="146"/>
        <v>0</v>
      </c>
      <c r="AP62">
        <f t="shared" si="147"/>
        <v>0</v>
      </c>
      <c r="AQ62">
        <f t="shared" si="148"/>
        <v>0</v>
      </c>
      <c r="AR62">
        <f t="shared" si="149"/>
        <v>0</v>
      </c>
      <c r="AS62">
        <f t="shared" si="150"/>
        <v>0</v>
      </c>
      <c r="AT62">
        <f t="shared" si="36"/>
        <v>0</v>
      </c>
      <c r="AU62">
        <f t="shared" si="151"/>
        <v>0</v>
      </c>
      <c r="AV62">
        <f t="shared" si="152"/>
        <v>0</v>
      </c>
      <c r="AW62">
        <f t="shared" si="38"/>
        <v>0</v>
      </c>
      <c r="AX62">
        <f t="shared" si="153"/>
        <v>0</v>
      </c>
      <c r="AY62">
        <f t="shared" si="154"/>
        <v>0</v>
      </c>
      <c r="AZ62">
        <f t="shared" si="155"/>
        <v>0</v>
      </c>
      <c r="BA62">
        <f t="shared" si="156"/>
        <v>0</v>
      </c>
      <c r="BB62">
        <f t="shared" si="157"/>
        <v>0</v>
      </c>
      <c r="BC62">
        <f t="shared" si="158"/>
        <v>0</v>
      </c>
      <c r="BD62">
        <f t="shared" si="159"/>
        <v>0</v>
      </c>
      <c r="BE62">
        <f t="shared" si="160"/>
        <v>0</v>
      </c>
      <c r="BF62">
        <f t="shared" si="161"/>
        <v>0</v>
      </c>
      <c r="BG62">
        <f t="shared" si="162"/>
        <v>0</v>
      </c>
      <c r="BH62">
        <f t="shared" si="163"/>
        <v>0</v>
      </c>
      <c r="BI62">
        <f t="shared" si="164"/>
        <v>0</v>
      </c>
      <c r="BJ62">
        <f t="shared" si="165"/>
        <v>0</v>
      </c>
      <c r="BK62">
        <f t="shared" si="166"/>
        <v>0</v>
      </c>
      <c r="BL62">
        <f t="shared" si="167"/>
        <v>0</v>
      </c>
      <c r="BM62">
        <f t="shared" si="168"/>
        <v>0</v>
      </c>
      <c r="BN62">
        <f t="shared" si="169"/>
        <v>0</v>
      </c>
      <c r="BO62">
        <f t="shared" si="170"/>
        <v>0</v>
      </c>
      <c r="BP62">
        <f t="shared" si="171"/>
        <v>0</v>
      </c>
      <c r="BQ62">
        <f t="shared" si="172"/>
        <v>0</v>
      </c>
      <c r="BR62">
        <f t="shared" si="173"/>
        <v>0</v>
      </c>
      <c r="BS62">
        <f t="shared" si="174"/>
        <v>0</v>
      </c>
      <c r="BT62">
        <f t="shared" si="175"/>
        <v>0</v>
      </c>
      <c r="BU62">
        <f t="shared" si="176"/>
        <v>0</v>
      </c>
      <c r="BV62">
        <f t="shared" si="177"/>
        <v>0</v>
      </c>
      <c r="BW62">
        <f t="shared" si="178"/>
        <v>0</v>
      </c>
      <c r="BX62">
        <f t="shared" si="179"/>
        <v>0</v>
      </c>
      <c r="BY62">
        <f t="shared" si="180"/>
        <v>0</v>
      </c>
      <c r="BZ62">
        <f t="shared" si="181"/>
        <v>0</v>
      </c>
      <c r="CA62">
        <f t="shared" si="182"/>
        <v>0</v>
      </c>
      <c r="CB62">
        <f t="shared" si="183"/>
        <v>0</v>
      </c>
      <c r="CC62">
        <f t="shared" si="184"/>
        <v>0</v>
      </c>
      <c r="CD62">
        <f t="shared" si="185"/>
        <v>0</v>
      </c>
      <c r="CE62">
        <f t="shared" si="186"/>
        <v>0</v>
      </c>
      <c r="CF62">
        <f t="shared" si="187"/>
        <v>0</v>
      </c>
      <c r="CG62">
        <f t="shared" si="188"/>
        <v>0</v>
      </c>
      <c r="CH62">
        <f t="shared" si="189"/>
        <v>0</v>
      </c>
      <c r="CI62">
        <f t="shared" si="190"/>
        <v>0</v>
      </c>
      <c r="CJ62">
        <f t="shared" si="191"/>
        <v>0</v>
      </c>
      <c r="CK62">
        <f t="shared" si="192"/>
        <v>0</v>
      </c>
      <c r="CL62" t="str">
        <f t="shared" si="193"/>
        <v/>
      </c>
      <c r="CM62" t="str">
        <f t="shared" si="194"/>
        <v/>
      </c>
      <c r="CN62" t="str">
        <f t="shared" si="195"/>
        <v/>
      </c>
      <c r="CO62" t="str">
        <f t="shared" si="196"/>
        <v/>
      </c>
      <c r="CP62" t="str">
        <f t="shared" si="197"/>
        <v/>
      </c>
      <c r="CQ62" t="str">
        <f t="shared" si="198"/>
        <v/>
      </c>
      <c r="CR62" t="str">
        <f t="shared" si="199"/>
        <v/>
      </c>
      <c r="CS62" t="str">
        <f t="shared" si="200"/>
        <v/>
      </c>
      <c r="CT62" t="str">
        <f t="shared" si="201"/>
        <v/>
      </c>
      <c r="CU62" t="str">
        <f t="shared" si="202"/>
        <v/>
      </c>
      <c r="CV62" t="str">
        <f t="shared" si="203"/>
        <v/>
      </c>
      <c r="CW62" t="str">
        <f t="shared" si="204"/>
        <v/>
      </c>
      <c r="CX62" t="str">
        <f t="shared" si="205"/>
        <v/>
      </c>
      <c r="CY62" t="str">
        <f t="shared" si="206"/>
        <v/>
      </c>
      <c r="CZ62" t="str">
        <f t="shared" si="207"/>
        <v/>
      </c>
      <c r="DA62" t="str">
        <f t="shared" si="208"/>
        <v/>
      </c>
      <c r="DB62" t="str">
        <f t="shared" si="209"/>
        <v/>
      </c>
      <c r="DC62" t="str">
        <f t="shared" si="210"/>
        <v/>
      </c>
      <c r="DD62" t="str">
        <f t="shared" si="211"/>
        <v/>
      </c>
      <c r="DE62" t="str">
        <f t="shared" si="212"/>
        <v/>
      </c>
      <c r="DF62" t="str">
        <f t="shared" si="213"/>
        <v/>
      </c>
      <c r="DG62" t="str">
        <f t="shared" si="214"/>
        <v/>
      </c>
      <c r="DH62" t="str">
        <f t="shared" si="215"/>
        <v/>
      </c>
      <c r="DI62" t="str">
        <f t="shared" si="216"/>
        <v/>
      </c>
      <c r="DJ62" t="str">
        <f t="shared" si="217"/>
        <v/>
      </c>
      <c r="DK62" t="str">
        <f t="shared" si="218"/>
        <v/>
      </c>
      <c r="DL62" t="str">
        <f t="shared" si="219"/>
        <v/>
      </c>
      <c r="DM62" t="str">
        <f t="shared" si="220"/>
        <v/>
      </c>
      <c r="DN62" t="str">
        <f t="shared" si="221"/>
        <v/>
      </c>
      <c r="DO62" t="str">
        <f t="shared" si="222"/>
        <v/>
      </c>
      <c r="DP62" t="str">
        <f t="shared" si="223"/>
        <v/>
      </c>
      <c r="DQ62" t="str">
        <f t="shared" si="224"/>
        <v/>
      </c>
      <c r="DR62" t="str">
        <f t="shared" si="225"/>
        <v/>
      </c>
      <c r="DS62" t="str">
        <f t="shared" si="226"/>
        <v/>
      </c>
      <c r="DT62" t="str">
        <f t="shared" si="227"/>
        <v/>
      </c>
      <c r="DU62">
        <f t="shared" si="228"/>
        <v>0</v>
      </c>
      <c r="DV62">
        <f t="shared" si="229"/>
        <v>0</v>
      </c>
      <c r="DW62">
        <f t="shared" si="230"/>
        <v>0</v>
      </c>
      <c r="DX62" t="str">
        <f t="shared" si="231"/>
        <v/>
      </c>
      <c r="DY62" t="str">
        <f t="shared" si="232"/>
        <v/>
      </c>
      <c r="DZ62" t="str">
        <f t="shared" si="233"/>
        <v/>
      </c>
      <c r="EA62" s="5">
        <f t="shared" si="234"/>
        <v>0</v>
      </c>
      <c r="EB62" s="3">
        <f t="shared" si="235"/>
        <v>0</v>
      </c>
    </row>
    <row r="63" spans="2:132" x14ac:dyDescent="0.2">
      <c r="B63" s="25">
        <v>58</v>
      </c>
      <c r="C63" s="26">
        <f>Zisk!D77</f>
        <v>0</v>
      </c>
      <c r="D63">
        <f>Zisk!E77</f>
        <v>0</v>
      </c>
      <c r="E63" s="66" t="str">
        <f t="shared" si="122"/>
        <v/>
      </c>
      <c r="F63" t="str">
        <f t="shared" si="123"/>
        <v/>
      </c>
      <c r="G63" s="66" t="str">
        <f t="shared" si="124"/>
        <v/>
      </c>
      <c r="H63" s="25"/>
      <c r="I63" s="25"/>
      <c r="J63">
        <f>VstupniParametry_SKRYT!$D$5</f>
        <v>0.02</v>
      </c>
      <c r="K63">
        <f>VstupniParametry_SKRYT!$D$6</f>
        <v>0.06</v>
      </c>
      <c r="L63">
        <f>VstupniParametry_SKRYT!$D$7</f>
        <v>0.06</v>
      </c>
      <c r="M63">
        <f>VstupniParametry_SKRYT!$D$8</f>
        <v>0.06</v>
      </c>
      <c r="N63">
        <f>VstupniParametry_SKRYT!$D$9</f>
        <v>1.7999999999999999E-2</v>
      </c>
      <c r="O63" s="27">
        <f>VstupniParametry_SKRYT!$D$10</f>
        <v>0.01</v>
      </c>
      <c r="P63" s="27">
        <f>VstupniParametry_SKRYT!$D$11</f>
        <v>0.01</v>
      </c>
      <c r="Q63" s="27">
        <f>VstupniParametry_SKRYT!$D$12</f>
        <v>0.01</v>
      </c>
      <c r="R63" s="27">
        <f>VstupniParametry_SKRYT!$D$13</f>
        <v>0.01</v>
      </c>
      <c r="S63" s="27">
        <f>VstupniParametry_SKRYT!$D$14</f>
        <v>0.01</v>
      </c>
      <c r="T63">
        <f t="shared" si="125"/>
        <v>0</v>
      </c>
      <c r="U63">
        <f t="shared" si="126"/>
        <v>0</v>
      </c>
      <c r="V63">
        <f t="shared" si="127"/>
        <v>0</v>
      </c>
      <c r="W63">
        <f t="shared" si="128"/>
        <v>0</v>
      </c>
      <c r="X63">
        <f t="shared" si="129"/>
        <v>0</v>
      </c>
      <c r="Y63">
        <f t="shared" si="130"/>
        <v>0</v>
      </c>
      <c r="Z63">
        <f t="shared" si="131"/>
        <v>0</v>
      </c>
      <c r="AA63">
        <f t="shared" si="132"/>
        <v>0</v>
      </c>
      <c r="AB63">
        <f t="shared" si="133"/>
        <v>0</v>
      </c>
      <c r="AC63">
        <f t="shared" si="134"/>
        <v>0</v>
      </c>
      <c r="AD63">
        <f t="shared" si="135"/>
        <v>0</v>
      </c>
      <c r="AE63">
        <f t="shared" si="136"/>
        <v>0</v>
      </c>
      <c r="AF63">
        <f t="shared" si="137"/>
        <v>0</v>
      </c>
      <c r="AG63">
        <f t="shared" si="138"/>
        <v>0</v>
      </c>
      <c r="AH63">
        <f t="shared" si="139"/>
        <v>0</v>
      </c>
      <c r="AI63">
        <f t="shared" si="140"/>
        <v>0</v>
      </c>
      <c r="AJ63">
        <f t="shared" si="141"/>
        <v>0</v>
      </c>
      <c r="AK63">
        <f t="shared" si="142"/>
        <v>0</v>
      </c>
      <c r="AL63">
        <f t="shared" si="143"/>
        <v>0</v>
      </c>
      <c r="AM63">
        <f t="shared" si="144"/>
        <v>0</v>
      </c>
      <c r="AN63">
        <f t="shared" si="145"/>
        <v>0</v>
      </c>
      <c r="AO63">
        <f t="shared" si="146"/>
        <v>0</v>
      </c>
      <c r="AP63">
        <f t="shared" si="147"/>
        <v>0</v>
      </c>
      <c r="AQ63">
        <f t="shared" si="148"/>
        <v>0</v>
      </c>
      <c r="AR63">
        <f t="shared" si="149"/>
        <v>0</v>
      </c>
      <c r="AS63">
        <f t="shared" si="150"/>
        <v>0</v>
      </c>
      <c r="AT63">
        <f t="shared" si="36"/>
        <v>0</v>
      </c>
      <c r="AU63">
        <f t="shared" si="151"/>
        <v>0</v>
      </c>
      <c r="AV63">
        <f t="shared" si="152"/>
        <v>0</v>
      </c>
      <c r="AW63">
        <f t="shared" si="38"/>
        <v>0</v>
      </c>
      <c r="AX63">
        <f t="shared" si="153"/>
        <v>0</v>
      </c>
      <c r="AY63">
        <f t="shared" si="154"/>
        <v>0</v>
      </c>
      <c r="AZ63">
        <f t="shared" si="155"/>
        <v>0</v>
      </c>
      <c r="BA63">
        <f t="shared" si="156"/>
        <v>0</v>
      </c>
      <c r="BB63">
        <f t="shared" si="157"/>
        <v>0</v>
      </c>
      <c r="BC63">
        <f t="shared" si="158"/>
        <v>0</v>
      </c>
      <c r="BD63">
        <f t="shared" si="159"/>
        <v>0</v>
      </c>
      <c r="BE63">
        <f t="shared" si="160"/>
        <v>0</v>
      </c>
      <c r="BF63">
        <f t="shared" si="161"/>
        <v>0</v>
      </c>
      <c r="BG63">
        <f t="shared" si="162"/>
        <v>0</v>
      </c>
      <c r="BH63">
        <f t="shared" si="163"/>
        <v>0</v>
      </c>
      <c r="BI63">
        <f t="shared" si="164"/>
        <v>0</v>
      </c>
      <c r="BJ63">
        <f t="shared" si="165"/>
        <v>0</v>
      </c>
      <c r="BK63">
        <f t="shared" si="166"/>
        <v>0</v>
      </c>
      <c r="BL63">
        <f t="shared" si="167"/>
        <v>0</v>
      </c>
      <c r="BM63">
        <f t="shared" si="168"/>
        <v>0</v>
      </c>
      <c r="BN63">
        <f t="shared" si="169"/>
        <v>0</v>
      </c>
      <c r="BO63">
        <f t="shared" si="170"/>
        <v>0</v>
      </c>
      <c r="BP63">
        <f t="shared" si="171"/>
        <v>0</v>
      </c>
      <c r="BQ63">
        <f t="shared" si="172"/>
        <v>0</v>
      </c>
      <c r="BR63">
        <f t="shared" si="173"/>
        <v>0</v>
      </c>
      <c r="BS63">
        <f t="shared" si="174"/>
        <v>0</v>
      </c>
      <c r="BT63">
        <f t="shared" si="175"/>
        <v>0</v>
      </c>
      <c r="BU63">
        <f t="shared" si="176"/>
        <v>0</v>
      </c>
      <c r="BV63">
        <f t="shared" si="177"/>
        <v>0</v>
      </c>
      <c r="BW63">
        <f t="shared" si="178"/>
        <v>0</v>
      </c>
      <c r="BX63">
        <f t="shared" si="179"/>
        <v>0</v>
      </c>
      <c r="BY63">
        <f t="shared" si="180"/>
        <v>0</v>
      </c>
      <c r="BZ63">
        <f t="shared" si="181"/>
        <v>0</v>
      </c>
      <c r="CA63">
        <f t="shared" si="182"/>
        <v>0</v>
      </c>
      <c r="CB63">
        <f t="shared" si="183"/>
        <v>0</v>
      </c>
      <c r="CC63">
        <f t="shared" si="184"/>
        <v>0</v>
      </c>
      <c r="CD63">
        <f t="shared" si="185"/>
        <v>0</v>
      </c>
      <c r="CE63">
        <f t="shared" si="186"/>
        <v>0</v>
      </c>
      <c r="CF63">
        <f t="shared" si="187"/>
        <v>0</v>
      </c>
      <c r="CG63">
        <f t="shared" si="188"/>
        <v>0</v>
      </c>
      <c r="CH63">
        <f t="shared" si="189"/>
        <v>0</v>
      </c>
      <c r="CI63">
        <f t="shared" si="190"/>
        <v>0</v>
      </c>
      <c r="CJ63">
        <f t="shared" si="191"/>
        <v>0</v>
      </c>
      <c r="CK63">
        <f t="shared" si="192"/>
        <v>0</v>
      </c>
      <c r="CL63" t="str">
        <f t="shared" si="193"/>
        <v/>
      </c>
      <c r="CM63" t="str">
        <f t="shared" si="194"/>
        <v/>
      </c>
      <c r="CN63" t="str">
        <f t="shared" si="195"/>
        <v/>
      </c>
      <c r="CO63" t="str">
        <f t="shared" si="196"/>
        <v/>
      </c>
      <c r="CP63" t="str">
        <f t="shared" si="197"/>
        <v/>
      </c>
      <c r="CQ63" t="str">
        <f t="shared" si="198"/>
        <v/>
      </c>
      <c r="CR63" t="str">
        <f t="shared" si="199"/>
        <v/>
      </c>
      <c r="CS63" t="str">
        <f t="shared" si="200"/>
        <v/>
      </c>
      <c r="CT63" t="str">
        <f t="shared" si="201"/>
        <v/>
      </c>
      <c r="CU63" t="str">
        <f t="shared" si="202"/>
        <v/>
      </c>
      <c r="CV63" t="str">
        <f t="shared" si="203"/>
        <v/>
      </c>
      <c r="CW63" t="str">
        <f t="shared" si="204"/>
        <v/>
      </c>
      <c r="CX63" t="str">
        <f t="shared" si="205"/>
        <v/>
      </c>
      <c r="CY63" t="str">
        <f t="shared" si="206"/>
        <v/>
      </c>
      <c r="CZ63" t="str">
        <f t="shared" si="207"/>
        <v/>
      </c>
      <c r="DA63" t="str">
        <f t="shared" si="208"/>
        <v/>
      </c>
      <c r="DB63" t="str">
        <f t="shared" si="209"/>
        <v/>
      </c>
      <c r="DC63" t="str">
        <f t="shared" si="210"/>
        <v/>
      </c>
      <c r="DD63" t="str">
        <f t="shared" si="211"/>
        <v/>
      </c>
      <c r="DE63" t="str">
        <f t="shared" si="212"/>
        <v/>
      </c>
      <c r="DF63" t="str">
        <f t="shared" si="213"/>
        <v/>
      </c>
      <c r="DG63" t="str">
        <f t="shared" si="214"/>
        <v/>
      </c>
      <c r="DH63" t="str">
        <f t="shared" si="215"/>
        <v/>
      </c>
      <c r="DI63" t="str">
        <f t="shared" si="216"/>
        <v/>
      </c>
      <c r="DJ63" t="str">
        <f t="shared" si="217"/>
        <v/>
      </c>
      <c r="DK63" t="str">
        <f t="shared" si="218"/>
        <v/>
      </c>
      <c r="DL63" t="str">
        <f t="shared" si="219"/>
        <v/>
      </c>
      <c r="DM63" t="str">
        <f t="shared" si="220"/>
        <v/>
      </c>
      <c r="DN63" t="str">
        <f t="shared" si="221"/>
        <v/>
      </c>
      <c r="DO63" t="str">
        <f t="shared" si="222"/>
        <v/>
      </c>
      <c r="DP63" t="str">
        <f t="shared" si="223"/>
        <v/>
      </c>
      <c r="DQ63" t="str">
        <f t="shared" si="224"/>
        <v/>
      </c>
      <c r="DR63" t="str">
        <f t="shared" si="225"/>
        <v/>
      </c>
      <c r="DS63" t="str">
        <f t="shared" si="226"/>
        <v/>
      </c>
      <c r="DT63" t="str">
        <f t="shared" si="227"/>
        <v/>
      </c>
      <c r="DU63">
        <f t="shared" si="228"/>
        <v>0</v>
      </c>
      <c r="DV63">
        <f t="shared" si="229"/>
        <v>0</v>
      </c>
      <c r="DW63">
        <f t="shared" si="230"/>
        <v>0</v>
      </c>
      <c r="DX63" t="str">
        <f t="shared" si="231"/>
        <v/>
      </c>
      <c r="DY63" t="str">
        <f t="shared" si="232"/>
        <v/>
      </c>
      <c r="DZ63" t="str">
        <f t="shared" si="233"/>
        <v/>
      </c>
      <c r="EA63" s="5">
        <f t="shared" si="234"/>
        <v>0</v>
      </c>
      <c r="EB63" s="3">
        <f t="shared" si="235"/>
        <v>0</v>
      </c>
    </row>
    <row r="64" spans="2:132" x14ac:dyDescent="0.2">
      <c r="B64">
        <v>59</v>
      </c>
      <c r="C64" s="3">
        <f>Zisk!D78</f>
        <v>0</v>
      </c>
      <c r="D64">
        <f>Zisk!E78</f>
        <v>0</v>
      </c>
      <c r="E64" s="66" t="str">
        <f t="shared" si="122"/>
        <v/>
      </c>
      <c r="F64" t="str">
        <f t="shared" si="123"/>
        <v/>
      </c>
      <c r="G64" s="66" t="str">
        <f t="shared" si="124"/>
        <v/>
      </c>
      <c r="J64">
        <f>VstupniParametry_SKRYT!$D$5</f>
        <v>0.02</v>
      </c>
      <c r="K64">
        <f>VstupniParametry_SKRYT!$D$6</f>
        <v>0.06</v>
      </c>
      <c r="L64">
        <f>VstupniParametry_SKRYT!$D$7</f>
        <v>0.06</v>
      </c>
      <c r="M64">
        <f>VstupniParametry_SKRYT!$D$8</f>
        <v>0.06</v>
      </c>
      <c r="N64">
        <f>VstupniParametry_SKRYT!$D$9</f>
        <v>1.7999999999999999E-2</v>
      </c>
      <c r="O64" s="27">
        <f>VstupniParametry_SKRYT!$D$10</f>
        <v>0.01</v>
      </c>
      <c r="P64" s="27">
        <f>VstupniParametry_SKRYT!$D$11</f>
        <v>0.01</v>
      </c>
      <c r="Q64" s="27">
        <f>VstupniParametry_SKRYT!$D$12</f>
        <v>0.01</v>
      </c>
      <c r="R64" s="27">
        <f>VstupniParametry_SKRYT!$D$13</f>
        <v>0.01</v>
      </c>
      <c r="S64" s="27">
        <f>VstupniParametry_SKRYT!$D$14</f>
        <v>0.01</v>
      </c>
      <c r="T64">
        <f t="shared" si="125"/>
        <v>0</v>
      </c>
      <c r="U64">
        <f t="shared" si="126"/>
        <v>0</v>
      </c>
      <c r="V64">
        <f t="shared" si="127"/>
        <v>0</v>
      </c>
      <c r="W64">
        <f t="shared" si="128"/>
        <v>0</v>
      </c>
      <c r="X64">
        <f t="shared" si="129"/>
        <v>0</v>
      </c>
      <c r="Y64">
        <f t="shared" si="130"/>
        <v>0</v>
      </c>
      <c r="Z64">
        <f t="shared" si="131"/>
        <v>0</v>
      </c>
      <c r="AA64">
        <f t="shared" si="132"/>
        <v>0</v>
      </c>
      <c r="AB64">
        <f t="shared" si="133"/>
        <v>0</v>
      </c>
      <c r="AC64">
        <f t="shared" si="134"/>
        <v>0</v>
      </c>
      <c r="AD64">
        <f t="shared" si="135"/>
        <v>0</v>
      </c>
      <c r="AE64">
        <f t="shared" si="136"/>
        <v>0</v>
      </c>
      <c r="AF64">
        <f t="shared" si="137"/>
        <v>0</v>
      </c>
      <c r="AG64">
        <f t="shared" si="138"/>
        <v>0</v>
      </c>
      <c r="AH64">
        <f t="shared" si="139"/>
        <v>0</v>
      </c>
      <c r="AI64">
        <f t="shared" si="140"/>
        <v>0</v>
      </c>
      <c r="AJ64">
        <f t="shared" si="141"/>
        <v>0</v>
      </c>
      <c r="AK64">
        <f t="shared" si="142"/>
        <v>0</v>
      </c>
      <c r="AL64">
        <f t="shared" si="143"/>
        <v>0</v>
      </c>
      <c r="AM64">
        <f t="shared" si="144"/>
        <v>0</v>
      </c>
      <c r="AN64">
        <f t="shared" si="145"/>
        <v>0</v>
      </c>
      <c r="AO64">
        <f t="shared" si="146"/>
        <v>0</v>
      </c>
      <c r="AP64">
        <f t="shared" si="147"/>
        <v>0</v>
      </c>
      <c r="AQ64">
        <f t="shared" si="148"/>
        <v>0</v>
      </c>
      <c r="AR64">
        <f t="shared" si="149"/>
        <v>0</v>
      </c>
      <c r="AS64">
        <f t="shared" si="150"/>
        <v>0</v>
      </c>
      <c r="AT64">
        <f t="shared" si="36"/>
        <v>0</v>
      </c>
      <c r="AU64">
        <f t="shared" si="151"/>
        <v>0</v>
      </c>
      <c r="AV64">
        <f t="shared" si="152"/>
        <v>0</v>
      </c>
      <c r="AW64">
        <f t="shared" si="38"/>
        <v>0</v>
      </c>
      <c r="AX64">
        <f t="shared" si="153"/>
        <v>0</v>
      </c>
      <c r="AY64">
        <f t="shared" si="154"/>
        <v>0</v>
      </c>
      <c r="AZ64">
        <f t="shared" si="155"/>
        <v>0</v>
      </c>
      <c r="BA64">
        <f t="shared" si="156"/>
        <v>0</v>
      </c>
      <c r="BB64">
        <f t="shared" si="157"/>
        <v>0</v>
      </c>
      <c r="BC64">
        <f t="shared" si="158"/>
        <v>0</v>
      </c>
      <c r="BD64">
        <f t="shared" si="159"/>
        <v>0</v>
      </c>
      <c r="BE64">
        <f t="shared" si="160"/>
        <v>0</v>
      </c>
      <c r="BF64">
        <f t="shared" si="161"/>
        <v>0</v>
      </c>
      <c r="BG64">
        <f t="shared" si="162"/>
        <v>0</v>
      </c>
      <c r="BH64">
        <f t="shared" si="163"/>
        <v>0</v>
      </c>
      <c r="BI64">
        <f t="shared" si="164"/>
        <v>0</v>
      </c>
      <c r="BJ64">
        <f t="shared" si="165"/>
        <v>0</v>
      </c>
      <c r="BK64">
        <f t="shared" si="166"/>
        <v>0</v>
      </c>
      <c r="BL64">
        <f t="shared" si="167"/>
        <v>0</v>
      </c>
      <c r="BM64">
        <f t="shared" si="168"/>
        <v>0</v>
      </c>
      <c r="BN64">
        <f t="shared" si="169"/>
        <v>0</v>
      </c>
      <c r="BO64">
        <f t="shared" si="170"/>
        <v>0</v>
      </c>
      <c r="BP64">
        <f t="shared" si="171"/>
        <v>0</v>
      </c>
      <c r="BQ64">
        <f t="shared" si="172"/>
        <v>0</v>
      </c>
      <c r="BR64">
        <f t="shared" si="173"/>
        <v>0</v>
      </c>
      <c r="BS64">
        <f t="shared" si="174"/>
        <v>0</v>
      </c>
      <c r="BT64">
        <f t="shared" si="175"/>
        <v>0</v>
      </c>
      <c r="BU64">
        <f t="shared" si="176"/>
        <v>0</v>
      </c>
      <c r="BV64">
        <f t="shared" si="177"/>
        <v>0</v>
      </c>
      <c r="BW64">
        <f t="shared" si="178"/>
        <v>0</v>
      </c>
      <c r="BX64">
        <f t="shared" si="179"/>
        <v>0</v>
      </c>
      <c r="BY64">
        <f t="shared" si="180"/>
        <v>0</v>
      </c>
      <c r="BZ64">
        <f t="shared" si="181"/>
        <v>0</v>
      </c>
      <c r="CA64">
        <f t="shared" si="182"/>
        <v>0</v>
      </c>
      <c r="CB64">
        <f t="shared" si="183"/>
        <v>0</v>
      </c>
      <c r="CC64">
        <f t="shared" si="184"/>
        <v>0</v>
      </c>
      <c r="CD64">
        <f t="shared" si="185"/>
        <v>0</v>
      </c>
      <c r="CE64">
        <f t="shared" si="186"/>
        <v>0</v>
      </c>
      <c r="CF64">
        <f t="shared" si="187"/>
        <v>0</v>
      </c>
      <c r="CG64">
        <f t="shared" si="188"/>
        <v>0</v>
      </c>
      <c r="CH64">
        <f t="shared" si="189"/>
        <v>0</v>
      </c>
      <c r="CI64">
        <f t="shared" si="190"/>
        <v>0</v>
      </c>
      <c r="CJ64">
        <f t="shared" si="191"/>
        <v>0</v>
      </c>
      <c r="CK64">
        <f t="shared" si="192"/>
        <v>0</v>
      </c>
      <c r="CL64" t="str">
        <f t="shared" si="193"/>
        <v/>
      </c>
      <c r="CM64" t="str">
        <f t="shared" si="194"/>
        <v/>
      </c>
      <c r="CN64" t="str">
        <f t="shared" si="195"/>
        <v/>
      </c>
      <c r="CO64" t="str">
        <f t="shared" si="196"/>
        <v/>
      </c>
      <c r="CP64" t="str">
        <f t="shared" si="197"/>
        <v/>
      </c>
      <c r="CQ64" t="str">
        <f t="shared" si="198"/>
        <v/>
      </c>
      <c r="CR64" t="str">
        <f t="shared" si="199"/>
        <v/>
      </c>
      <c r="CS64" t="str">
        <f t="shared" si="200"/>
        <v/>
      </c>
      <c r="CT64" t="str">
        <f t="shared" si="201"/>
        <v/>
      </c>
      <c r="CU64" t="str">
        <f t="shared" si="202"/>
        <v/>
      </c>
      <c r="CV64" t="str">
        <f t="shared" si="203"/>
        <v/>
      </c>
      <c r="CW64" t="str">
        <f t="shared" si="204"/>
        <v/>
      </c>
      <c r="CX64" t="str">
        <f t="shared" si="205"/>
        <v/>
      </c>
      <c r="CY64" t="str">
        <f t="shared" si="206"/>
        <v/>
      </c>
      <c r="CZ64" t="str">
        <f t="shared" si="207"/>
        <v/>
      </c>
      <c r="DA64" t="str">
        <f t="shared" si="208"/>
        <v/>
      </c>
      <c r="DB64" t="str">
        <f t="shared" si="209"/>
        <v/>
      </c>
      <c r="DC64" t="str">
        <f t="shared" si="210"/>
        <v/>
      </c>
      <c r="DD64" t="str">
        <f t="shared" si="211"/>
        <v/>
      </c>
      <c r="DE64" t="str">
        <f t="shared" si="212"/>
        <v/>
      </c>
      <c r="DF64" t="str">
        <f t="shared" si="213"/>
        <v/>
      </c>
      <c r="DG64" t="str">
        <f t="shared" si="214"/>
        <v/>
      </c>
      <c r="DH64" t="str">
        <f t="shared" si="215"/>
        <v/>
      </c>
      <c r="DI64" t="str">
        <f t="shared" si="216"/>
        <v/>
      </c>
      <c r="DJ64" t="str">
        <f t="shared" si="217"/>
        <v/>
      </c>
      <c r="DK64" t="str">
        <f t="shared" si="218"/>
        <v/>
      </c>
      <c r="DL64" t="str">
        <f t="shared" si="219"/>
        <v/>
      </c>
      <c r="DM64" t="str">
        <f t="shared" si="220"/>
        <v/>
      </c>
      <c r="DN64" t="str">
        <f t="shared" si="221"/>
        <v/>
      </c>
      <c r="DO64" t="str">
        <f t="shared" si="222"/>
        <v/>
      </c>
      <c r="DP64" t="str">
        <f t="shared" si="223"/>
        <v/>
      </c>
      <c r="DQ64" t="str">
        <f t="shared" si="224"/>
        <v/>
      </c>
      <c r="DR64" t="str">
        <f t="shared" si="225"/>
        <v/>
      </c>
      <c r="DS64" t="str">
        <f t="shared" si="226"/>
        <v/>
      </c>
      <c r="DT64" t="str">
        <f t="shared" si="227"/>
        <v/>
      </c>
      <c r="DU64">
        <f t="shared" si="228"/>
        <v>0</v>
      </c>
      <c r="DV64">
        <f t="shared" si="229"/>
        <v>0</v>
      </c>
      <c r="DW64">
        <f t="shared" si="230"/>
        <v>0</v>
      </c>
      <c r="DX64" t="str">
        <f t="shared" si="231"/>
        <v/>
      </c>
      <c r="DY64" t="str">
        <f t="shared" si="232"/>
        <v/>
      </c>
      <c r="DZ64" t="str">
        <f t="shared" si="233"/>
        <v/>
      </c>
      <c r="EA64" s="5">
        <f t="shared" si="234"/>
        <v>0</v>
      </c>
      <c r="EB64" s="3">
        <f t="shared" si="235"/>
        <v>0</v>
      </c>
    </row>
    <row r="65" spans="2:132" x14ac:dyDescent="0.2">
      <c r="B65" s="25">
        <v>60</v>
      </c>
      <c r="C65" s="26">
        <f>Zisk!D79</f>
        <v>0</v>
      </c>
      <c r="D65">
        <f>Zisk!E79</f>
        <v>0</v>
      </c>
      <c r="E65" s="66" t="str">
        <f t="shared" si="122"/>
        <v/>
      </c>
      <c r="F65" t="str">
        <f t="shared" si="123"/>
        <v/>
      </c>
      <c r="G65" s="66" t="str">
        <f t="shared" si="124"/>
        <v/>
      </c>
      <c r="H65" s="25"/>
      <c r="I65" s="25"/>
      <c r="J65">
        <f>VstupniParametry_SKRYT!$D$5</f>
        <v>0.02</v>
      </c>
      <c r="K65">
        <f>VstupniParametry_SKRYT!$D$6</f>
        <v>0.06</v>
      </c>
      <c r="L65">
        <f>VstupniParametry_SKRYT!$D$7</f>
        <v>0.06</v>
      </c>
      <c r="M65">
        <f>VstupniParametry_SKRYT!$D$8</f>
        <v>0.06</v>
      </c>
      <c r="N65">
        <f>VstupniParametry_SKRYT!$D$9</f>
        <v>1.7999999999999999E-2</v>
      </c>
      <c r="O65" s="27">
        <f>VstupniParametry_SKRYT!$D$10</f>
        <v>0.01</v>
      </c>
      <c r="P65" s="27">
        <f>VstupniParametry_SKRYT!$D$11</f>
        <v>0.01</v>
      </c>
      <c r="Q65" s="27">
        <f>VstupniParametry_SKRYT!$D$12</f>
        <v>0.01</v>
      </c>
      <c r="R65" s="27">
        <f>VstupniParametry_SKRYT!$D$13</f>
        <v>0.01</v>
      </c>
      <c r="S65" s="27">
        <f>VstupniParametry_SKRYT!$D$14</f>
        <v>0.01</v>
      </c>
      <c r="T65">
        <f t="shared" si="125"/>
        <v>0</v>
      </c>
      <c r="U65">
        <f t="shared" si="126"/>
        <v>0</v>
      </c>
      <c r="V65">
        <f t="shared" si="127"/>
        <v>0</v>
      </c>
      <c r="W65">
        <f t="shared" si="128"/>
        <v>0</v>
      </c>
      <c r="X65">
        <f t="shared" si="129"/>
        <v>0</v>
      </c>
      <c r="Y65">
        <f t="shared" si="130"/>
        <v>0</v>
      </c>
      <c r="Z65">
        <f t="shared" si="131"/>
        <v>0</v>
      </c>
      <c r="AA65">
        <f t="shared" si="132"/>
        <v>0</v>
      </c>
      <c r="AB65">
        <f t="shared" si="133"/>
        <v>0</v>
      </c>
      <c r="AC65">
        <f t="shared" si="134"/>
        <v>0</v>
      </c>
      <c r="AD65">
        <f t="shared" si="135"/>
        <v>0</v>
      </c>
      <c r="AE65">
        <f t="shared" si="136"/>
        <v>0</v>
      </c>
      <c r="AF65">
        <f t="shared" si="137"/>
        <v>0</v>
      </c>
      <c r="AG65">
        <f t="shared" si="138"/>
        <v>0</v>
      </c>
      <c r="AH65">
        <f t="shared" si="139"/>
        <v>0</v>
      </c>
      <c r="AI65">
        <f t="shared" si="140"/>
        <v>0</v>
      </c>
      <c r="AJ65">
        <f t="shared" si="141"/>
        <v>0</v>
      </c>
      <c r="AK65">
        <f t="shared" si="142"/>
        <v>0</v>
      </c>
      <c r="AL65">
        <f t="shared" si="143"/>
        <v>0</v>
      </c>
      <c r="AM65">
        <f t="shared" si="144"/>
        <v>0</v>
      </c>
      <c r="AN65">
        <f t="shared" si="145"/>
        <v>0</v>
      </c>
      <c r="AO65">
        <f t="shared" si="146"/>
        <v>0</v>
      </c>
      <c r="AP65">
        <f t="shared" si="147"/>
        <v>0</v>
      </c>
      <c r="AQ65">
        <f t="shared" si="148"/>
        <v>0</v>
      </c>
      <c r="AR65">
        <f t="shared" si="149"/>
        <v>0</v>
      </c>
      <c r="AS65">
        <f t="shared" si="150"/>
        <v>0</v>
      </c>
      <c r="AT65">
        <f t="shared" si="36"/>
        <v>0</v>
      </c>
      <c r="AU65">
        <f t="shared" si="151"/>
        <v>0</v>
      </c>
      <c r="AV65">
        <f t="shared" si="152"/>
        <v>0</v>
      </c>
      <c r="AW65">
        <f t="shared" si="38"/>
        <v>0</v>
      </c>
      <c r="AX65">
        <f t="shared" si="153"/>
        <v>0</v>
      </c>
      <c r="AY65">
        <f t="shared" si="154"/>
        <v>0</v>
      </c>
      <c r="AZ65">
        <f t="shared" si="155"/>
        <v>0</v>
      </c>
      <c r="BA65">
        <f t="shared" si="156"/>
        <v>0</v>
      </c>
      <c r="BB65">
        <f t="shared" si="157"/>
        <v>0</v>
      </c>
      <c r="BC65">
        <f t="shared" si="158"/>
        <v>0</v>
      </c>
      <c r="BD65">
        <f t="shared" si="159"/>
        <v>0</v>
      </c>
      <c r="BE65">
        <f t="shared" si="160"/>
        <v>0</v>
      </c>
      <c r="BF65">
        <f t="shared" si="161"/>
        <v>0</v>
      </c>
      <c r="BG65">
        <f t="shared" si="162"/>
        <v>0</v>
      </c>
      <c r="BH65">
        <f t="shared" si="163"/>
        <v>0</v>
      </c>
      <c r="BI65">
        <f t="shared" si="164"/>
        <v>0</v>
      </c>
      <c r="BJ65">
        <f t="shared" si="165"/>
        <v>0</v>
      </c>
      <c r="BK65">
        <f t="shared" si="166"/>
        <v>0</v>
      </c>
      <c r="BL65">
        <f t="shared" si="167"/>
        <v>0</v>
      </c>
      <c r="BM65">
        <f t="shared" si="168"/>
        <v>0</v>
      </c>
      <c r="BN65">
        <f t="shared" si="169"/>
        <v>0</v>
      </c>
      <c r="BO65">
        <f t="shared" si="170"/>
        <v>0</v>
      </c>
      <c r="BP65">
        <f t="shared" si="171"/>
        <v>0</v>
      </c>
      <c r="BQ65">
        <f t="shared" si="172"/>
        <v>0</v>
      </c>
      <c r="BR65">
        <f t="shared" si="173"/>
        <v>0</v>
      </c>
      <c r="BS65">
        <f t="shared" si="174"/>
        <v>0</v>
      </c>
      <c r="BT65">
        <f t="shared" si="175"/>
        <v>0</v>
      </c>
      <c r="BU65">
        <f t="shared" si="176"/>
        <v>0</v>
      </c>
      <c r="BV65">
        <f t="shared" si="177"/>
        <v>0</v>
      </c>
      <c r="BW65">
        <f t="shared" si="178"/>
        <v>0</v>
      </c>
      <c r="BX65">
        <f t="shared" si="179"/>
        <v>0</v>
      </c>
      <c r="BY65">
        <f t="shared" si="180"/>
        <v>0</v>
      </c>
      <c r="BZ65">
        <f t="shared" si="181"/>
        <v>0</v>
      </c>
      <c r="CA65">
        <f t="shared" si="182"/>
        <v>0</v>
      </c>
      <c r="CB65">
        <f t="shared" si="183"/>
        <v>0</v>
      </c>
      <c r="CC65">
        <f t="shared" si="184"/>
        <v>0</v>
      </c>
      <c r="CD65">
        <f t="shared" si="185"/>
        <v>0</v>
      </c>
      <c r="CE65">
        <f t="shared" si="186"/>
        <v>0</v>
      </c>
      <c r="CF65">
        <f t="shared" si="187"/>
        <v>0</v>
      </c>
      <c r="CG65">
        <f t="shared" si="188"/>
        <v>0</v>
      </c>
      <c r="CH65">
        <f t="shared" si="189"/>
        <v>0</v>
      </c>
      <c r="CI65">
        <f t="shared" si="190"/>
        <v>0</v>
      </c>
      <c r="CJ65">
        <f t="shared" si="191"/>
        <v>0</v>
      </c>
      <c r="CK65">
        <f t="shared" si="192"/>
        <v>0</v>
      </c>
      <c r="CL65" t="str">
        <f t="shared" si="193"/>
        <v/>
      </c>
      <c r="CM65" t="str">
        <f t="shared" si="194"/>
        <v/>
      </c>
      <c r="CN65" t="str">
        <f t="shared" si="195"/>
        <v/>
      </c>
      <c r="CO65" t="str">
        <f t="shared" si="196"/>
        <v/>
      </c>
      <c r="CP65" t="str">
        <f t="shared" si="197"/>
        <v/>
      </c>
      <c r="CQ65" t="str">
        <f t="shared" si="198"/>
        <v/>
      </c>
      <c r="CR65" t="str">
        <f t="shared" si="199"/>
        <v/>
      </c>
      <c r="CS65" t="str">
        <f t="shared" si="200"/>
        <v/>
      </c>
      <c r="CT65" t="str">
        <f t="shared" si="201"/>
        <v/>
      </c>
      <c r="CU65" t="str">
        <f t="shared" si="202"/>
        <v/>
      </c>
      <c r="CV65" t="str">
        <f t="shared" si="203"/>
        <v/>
      </c>
      <c r="CW65" t="str">
        <f t="shared" si="204"/>
        <v/>
      </c>
      <c r="CX65" t="str">
        <f t="shared" si="205"/>
        <v/>
      </c>
      <c r="CY65" t="str">
        <f t="shared" si="206"/>
        <v/>
      </c>
      <c r="CZ65" t="str">
        <f t="shared" si="207"/>
        <v/>
      </c>
      <c r="DA65" t="str">
        <f t="shared" si="208"/>
        <v/>
      </c>
      <c r="DB65" t="str">
        <f t="shared" si="209"/>
        <v/>
      </c>
      <c r="DC65" t="str">
        <f t="shared" si="210"/>
        <v/>
      </c>
      <c r="DD65" t="str">
        <f t="shared" si="211"/>
        <v/>
      </c>
      <c r="DE65" t="str">
        <f t="shared" si="212"/>
        <v/>
      </c>
      <c r="DF65" t="str">
        <f t="shared" si="213"/>
        <v/>
      </c>
      <c r="DG65" t="str">
        <f t="shared" si="214"/>
        <v/>
      </c>
      <c r="DH65" t="str">
        <f t="shared" si="215"/>
        <v/>
      </c>
      <c r="DI65" t="str">
        <f t="shared" si="216"/>
        <v/>
      </c>
      <c r="DJ65" t="str">
        <f t="shared" si="217"/>
        <v/>
      </c>
      <c r="DK65" t="str">
        <f t="shared" si="218"/>
        <v/>
      </c>
      <c r="DL65" t="str">
        <f t="shared" si="219"/>
        <v/>
      </c>
      <c r="DM65" t="str">
        <f t="shared" si="220"/>
        <v/>
      </c>
      <c r="DN65" t="str">
        <f t="shared" si="221"/>
        <v/>
      </c>
      <c r="DO65" t="str">
        <f t="shared" si="222"/>
        <v/>
      </c>
      <c r="DP65" t="str">
        <f t="shared" si="223"/>
        <v/>
      </c>
      <c r="DQ65" t="str">
        <f t="shared" si="224"/>
        <v/>
      </c>
      <c r="DR65" t="str">
        <f t="shared" si="225"/>
        <v/>
      </c>
      <c r="DS65" t="str">
        <f t="shared" si="226"/>
        <v/>
      </c>
      <c r="DT65" t="str">
        <f t="shared" si="227"/>
        <v/>
      </c>
      <c r="DU65">
        <f t="shared" si="228"/>
        <v>0</v>
      </c>
      <c r="DV65">
        <f t="shared" si="229"/>
        <v>0</v>
      </c>
      <c r="DW65">
        <f t="shared" si="230"/>
        <v>0</v>
      </c>
      <c r="DX65" t="str">
        <f t="shared" si="231"/>
        <v/>
      </c>
      <c r="DY65" t="str">
        <f t="shared" si="232"/>
        <v/>
      </c>
      <c r="DZ65" t="str">
        <f t="shared" si="233"/>
        <v/>
      </c>
      <c r="EA65" s="5">
        <f t="shared" si="234"/>
        <v>0</v>
      </c>
      <c r="EB65" s="3">
        <f t="shared" si="235"/>
        <v>0</v>
      </c>
    </row>
    <row r="66" spans="2:132" x14ac:dyDescent="0.2">
      <c r="B66">
        <v>61</v>
      </c>
      <c r="C66" s="3">
        <f>Zisk!D80</f>
        <v>0</v>
      </c>
      <c r="D66">
        <f>Zisk!E80</f>
        <v>0</v>
      </c>
      <c r="E66" s="66" t="str">
        <f t="shared" si="122"/>
        <v/>
      </c>
      <c r="F66" t="str">
        <f t="shared" si="123"/>
        <v/>
      </c>
      <c r="G66" s="66" t="str">
        <f t="shared" si="124"/>
        <v/>
      </c>
      <c r="J66">
        <f>VstupniParametry_SKRYT!$D$5</f>
        <v>0.02</v>
      </c>
      <c r="K66">
        <f>VstupniParametry_SKRYT!$D$6</f>
        <v>0.06</v>
      </c>
      <c r="L66">
        <f>VstupniParametry_SKRYT!$D$7</f>
        <v>0.06</v>
      </c>
      <c r="M66">
        <f>VstupniParametry_SKRYT!$D$8</f>
        <v>0.06</v>
      </c>
      <c r="N66">
        <f>VstupniParametry_SKRYT!$D$9</f>
        <v>1.7999999999999999E-2</v>
      </c>
      <c r="O66" s="27">
        <f>VstupniParametry_SKRYT!$D$10</f>
        <v>0.01</v>
      </c>
      <c r="P66" s="27">
        <f>VstupniParametry_SKRYT!$D$11</f>
        <v>0.01</v>
      </c>
      <c r="Q66" s="27">
        <f>VstupniParametry_SKRYT!$D$12</f>
        <v>0.01</v>
      </c>
      <c r="R66" s="27">
        <f>VstupniParametry_SKRYT!$D$13</f>
        <v>0.01</v>
      </c>
      <c r="S66" s="27">
        <f>VstupniParametry_SKRYT!$D$14</f>
        <v>0.01</v>
      </c>
      <c r="T66">
        <f t="shared" si="125"/>
        <v>0</v>
      </c>
      <c r="U66">
        <f t="shared" si="126"/>
        <v>0</v>
      </c>
      <c r="V66">
        <f t="shared" si="127"/>
        <v>0</v>
      </c>
      <c r="W66">
        <f t="shared" si="128"/>
        <v>0</v>
      </c>
      <c r="X66">
        <f t="shared" si="129"/>
        <v>0</v>
      </c>
      <c r="Y66">
        <f t="shared" si="130"/>
        <v>0</v>
      </c>
      <c r="Z66">
        <f t="shared" si="131"/>
        <v>0</v>
      </c>
      <c r="AA66">
        <f t="shared" si="132"/>
        <v>0</v>
      </c>
      <c r="AB66">
        <f t="shared" si="133"/>
        <v>0</v>
      </c>
      <c r="AC66">
        <f t="shared" si="134"/>
        <v>0</v>
      </c>
      <c r="AD66">
        <f t="shared" si="135"/>
        <v>0</v>
      </c>
      <c r="AE66">
        <f t="shared" si="136"/>
        <v>0</v>
      </c>
      <c r="AF66">
        <f t="shared" si="137"/>
        <v>0</v>
      </c>
      <c r="AG66">
        <f t="shared" si="138"/>
        <v>0</v>
      </c>
      <c r="AH66">
        <f t="shared" si="139"/>
        <v>0</v>
      </c>
      <c r="AI66">
        <f t="shared" si="140"/>
        <v>0</v>
      </c>
      <c r="AJ66">
        <f t="shared" si="141"/>
        <v>0</v>
      </c>
      <c r="AK66">
        <f t="shared" si="142"/>
        <v>0</v>
      </c>
      <c r="AL66">
        <f t="shared" si="143"/>
        <v>0</v>
      </c>
      <c r="AM66">
        <f t="shared" si="144"/>
        <v>0</v>
      </c>
      <c r="AN66">
        <f t="shared" si="145"/>
        <v>0</v>
      </c>
      <c r="AO66">
        <f t="shared" si="146"/>
        <v>0</v>
      </c>
      <c r="AP66">
        <f t="shared" si="147"/>
        <v>0</v>
      </c>
      <c r="AQ66">
        <f t="shared" si="148"/>
        <v>0</v>
      </c>
      <c r="AR66">
        <f t="shared" si="149"/>
        <v>0</v>
      </c>
      <c r="AS66">
        <f t="shared" si="150"/>
        <v>0</v>
      </c>
      <c r="AT66">
        <f t="shared" si="36"/>
        <v>0</v>
      </c>
      <c r="AU66">
        <f t="shared" si="151"/>
        <v>0</v>
      </c>
      <c r="AV66">
        <f t="shared" si="152"/>
        <v>0</v>
      </c>
      <c r="AW66">
        <f t="shared" si="38"/>
        <v>0</v>
      </c>
      <c r="AX66">
        <f t="shared" si="153"/>
        <v>0</v>
      </c>
      <c r="AY66">
        <f t="shared" si="154"/>
        <v>0</v>
      </c>
      <c r="AZ66">
        <f t="shared" si="155"/>
        <v>0</v>
      </c>
      <c r="BA66">
        <f t="shared" si="156"/>
        <v>0</v>
      </c>
      <c r="BB66">
        <f t="shared" si="157"/>
        <v>0</v>
      </c>
      <c r="BC66">
        <f t="shared" si="158"/>
        <v>0</v>
      </c>
      <c r="BD66">
        <f t="shared" si="159"/>
        <v>0</v>
      </c>
      <c r="BE66">
        <f t="shared" si="160"/>
        <v>0</v>
      </c>
      <c r="BF66">
        <f t="shared" si="161"/>
        <v>0</v>
      </c>
      <c r="BG66">
        <f t="shared" si="162"/>
        <v>0</v>
      </c>
      <c r="BH66">
        <f t="shared" si="163"/>
        <v>0</v>
      </c>
      <c r="BI66">
        <f t="shared" si="164"/>
        <v>0</v>
      </c>
      <c r="BJ66">
        <f t="shared" si="165"/>
        <v>0</v>
      </c>
      <c r="BK66">
        <f t="shared" si="166"/>
        <v>0</v>
      </c>
      <c r="BL66">
        <f t="shared" si="167"/>
        <v>0</v>
      </c>
      <c r="BM66">
        <f t="shared" si="168"/>
        <v>0</v>
      </c>
      <c r="BN66">
        <f t="shared" si="169"/>
        <v>0</v>
      </c>
      <c r="BO66">
        <f t="shared" si="170"/>
        <v>0</v>
      </c>
      <c r="BP66">
        <f t="shared" si="171"/>
        <v>0</v>
      </c>
      <c r="BQ66">
        <f t="shared" si="172"/>
        <v>0</v>
      </c>
      <c r="BR66">
        <f t="shared" si="173"/>
        <v>0</v>
      </c>
      <c r="BS66">
        <f t="shared" si="174"/>
        <v>0</v>
      </c>
      <c r="BT66">
        <f t="shared" si="175"/>
        <v>0</v>
      </c>
      <c r="BU66">
        <f t="shared" si="176"/>
        <v>0</v>
      </c>
      <c r="BV66">
        <f t="shared" si="177"/>
        <v>0</v>
      </c>
      <c r="BW66">
        <f t="shared" si="178"/>
        <v>0</v>
      </c>
      <c r="BX66">
        <f t="shared" si="179"/>
        <v>0</v>
      </c>
      <c r="BY66">
        <f t="shared" si="180"/>
        <v>0</v>
      </c>
      <c r="BZ66">
        <f t="shared" si="181"/>
        <v>0</v>
      </c>
      <c r="CA66">
        <f t="shared" si="182"/>
        <v>0</v>
      </c>
      <c r="CB66">
        <f t="shared" si="183"/>
        <v>0</v>
      </c>
      <c r="CC66">
        <f t="shared" si="184"/>
        <v>0</v>
      </c>
      <c r="CD66">
        <f t="shared" si="185"/>
        <v>0</v>
      </c>
      <c r="CE66">
        <f t="shared" si="186"/>
        <v>0</v>
      </c>
      <c r="CF66">
        <f t="shared" si="187"/>
        <v>0</v>
      </c>
      <c r="CG66">
        <f t="shared" si="188"/>
        <v>0</v>
      </c>
      <c r="CH66">
        <f t="shared" si="189"/>
        <v>0</v>
      </c>
      <c r="CI66">
        <f t="shared" si="190"/>
        <v>0</v>
      </c>
      <c r="CJ66">
        <f t="shared" si="191"/>
        <v>0</v>
      </c>
      <c r="CK66">
        <f t="shared" si="192"/>
        <v>0</v>
      </c>
      <c r="CL66" t="str">
        <f t="shared" si="193"/>
        <v/>
      </c>
      <c r="CM66" t="str">
        <f t="shared" si="194"/>
        <v/>
      </c>
      <c r="CN66" t="str">
        <f t="shared" si="195"/>
        <v/>
      </c>
      <c r="CO66" t="str">
        <f t="shared" si="196"/>
        <v/>
      </c>
      <c r="CP66" t="str">
        <f t="shared" si="197"/>
        <v/>
      </c>
      <c r="CQ66" t="str">
        <f t="shared" si="198"/>
        <v/>
      </c>
      <c r="CR66" t="str">
        <f t="shared" si="199"/>
        <v/>
      </c>
      <c r="CS66" t="str">
        <f t="shared" si="200"/>
        <v/>
      </c>
      <c r="CT66" t="str">
        <f t="shared" si="201"/>
        <v/>
      </c>
      <c r="CU66" t="str">
        <f t="shared" si="202"/>
        <v/>
      </c>
      <c r="CV66" t="str">
        <f t="shared" si="203"/>
        <v/>
      </c>
      <c r="CW66" t="str">
        <f t="shared" si="204"/>
        <v/>
      </c>
      <c r="CX66" t="str">
        <f t="shared" si="205"/>
        <v/>
      </c>
      <c r="CY66" t="str">
        <f t="shared" si="206"/>
        <v/>
      </c>
      <c r="CZ66" t="str">
        <f t="shared" si="207"/>
        <v/>
      </c>
      <c r="DA66" t="str">
        <f t="shared" si="208"/>
        <v/>
      </c>
      <c r="DB66" t="str">
        <f t="shared" si="209"/>
        <v/>
      </c>
      <c r="DC66" t="str">
        <f t="shared" si="210"/>
        <v/>
      </c>
      <c r="DD66" t="str">
        <f t="shared" si="211"/>
        <v/>
      </c>
      <c r="DE66" t="str">
        <f t="shared" si="212"/>
        <v/>
      </c>
      <c r="DF66" t="str">
        <f t="shared" si="213"/>
        <v/>
      </c>
      <c r="DG66" t="str">
        <f t="shared" si="214"/>
        <v/>
      </c>
      <c r="DH66" t="str">
        <f t="shared" si="215"/>
        <v/>
      </c>
      <c r="DI66" t="str">
        <f t="shared" si="216"/>
        <v/>
      </c>
      <c r="DJ66" t="str">
        <f t="shared" si="217"/>
        <v/>
      </c>
      <c r="DK66" t="str">
        <f t="shared" si="218"/>
        <v/>
      </c>
      <c r="DL66" t="str">
        <f t="shared" si="219"/>
        <v/>
      </c>
      <c r="DM66" t="str">
        <f t="shared" si="220"/>
        <v/>
      </c>
      <c r="DN66" t="str">
        <f t="shared" si="221"/>
        <v/>
      </c>
      <c r="DO66" t="str">
        <f t="shared" si="222"/>
        <v/>
      </c>
      <c r="DP66" t="str">
        <f t="shared" si="223"/>
        <v/>
      </c>
      <c r="DQ66" t="str">
        <f t="shared" si="224"/>
        <v/>
      </c>
      <c r="DR66" t="str">
        <f t="shared" si="225"/>
        <v/>
      </c>
      <c r="DS66" t="str">
        <f t="shared" si="226"/>
        <v/>
      </c>
      <c r="DT66" t="str">
        <f t="shared" si="227"/>
        <v/>
      </c>
      <c r="DU66">
        <f t="shared" si="228"/>
        <v>0</v>
      </c>
      <c r="DV66">
        <f t="shared" si="229"/>
        <v>0</v>
      </c>
      <c r="DW66">
        <f t="shared" si="230"/>
        <v>0</v>
      </c>
      <c r="DX66" t="str">
        <f t="shared" si="231"/>
        <v/>
      </c>
      <c r="DY66" t="str">
        <f t="shared" si="232"/>
        <v/>
      </c>
      <c r="DZ66" t="str">
        <f t="shared" si="233"/>
        <v/>
      </c>
      <c r="EA66" s="5">
        <f t="shared" si="234"/>
        <v>0</v>
      </c>
      <c r="EB66" s="3">
        <f t="shared" si="235"/>
        <v>0</v>
      </c>
    </row>
    <row r="67" spans="2:132" x14ac:dyDescent="0.2">
      <c r="B67" s="25">
        <v>62</v>
      </c>
      <c r="C67" s="26">
        <f>Zisk!D81</f>
        <v>0</v>
      </c>
      <c r="D67">
        <f>Zisk!E81</f>
        <v>0</v>
      </c>
      <c r="E67" s="66" t="str">
        <f t="shared" si="122"/>
        <v/>
      </c>
      <c r="F67" t="str">
        <f t="shared" si="123"/>
        <v/>
      </c>
      <c r="G67" s="66" t="str">
        <f t="shared" si="124"/>
        <v/>
      </c>
      <c r="H67" s="25"/>
      <c r="I67" s="25"/>
      <c r="J67">
        <f>VstupniParametry_SKRYT!$D$5</f>
        <v>0.02</v>
      </c>
      <c r="K67">
        <f>VstupniParametry_SKRYT!$D$6</f>
        <v>0.06</v>
      </c>
      <c r="L67">
        <f>VstupniParametry_SKRYT!$D$7</f>
        <v>0.06</v>
      </c>
      <c r="M67">
        <f>VstupniParametry_SKRYT!$D$8</f>
        <v>0.06</v>
      </c>
      <c r="N67">
        <f>VstupniParametry_SKRYT!$D$9</f>
        <v>1.7999999999999999E-2</v>
      </c>
      <c r="O67" s="27">
        <f>VstupniParametry_SKRYT!$D$10</f>
        <v>0.01</v>
      </c>
      <c r="P67" s="27">
        <f>VstupniParametry_SKRYT!$D$11</f>
        <v>0.01</v>
      </c>
      <c r="Q67" s="27">
        <f>VstupniParametry_SKRYT!$D$12</f>
        <v>0.01</v>
      </c>
      <c r="R67" s="27">
        <f>VstupniParametry_SKRYT!$D$13</f>
        <v>0.01</v>
      </c>
      <c r="S67" s="27">
        <f>VstupniParametry_SKRYT!$D$14</f>
        <v>0.01</v>
      </c>
      <c r="T67">
        <f t="shared" si="125"/>
        <v>0</v>
      </c>
      <c r="U67">
        <f t="shared" si="126"/>
        <v>0</v>
      </c>
      <c r="V67">
        <f t="shared" si="127"/>
        <v>0</v>
      </c>
      <c r="W67">
        <f t="shared" si="128"/>
        <v>0</v>
      </c>
      <c r="X67">
        <f t="shared" si="129"/>
        <v>0</v>
      </c>
      <c r="Y67">
        <f t="shared" si="130"/>
        <v>0</v>
      </c>
      <c r="Z67">
        <f t="shared" si="131"/>
        <v>0</v>
      </c>
      <c r="AA67">
        <f t="shared" si="132"/>
        <v>0</v>
      </c>
      <c r="AB67">
        <f t="shared" si="133"/>
        <v>0</v>
      </c>
      <c r="AC67">
        <f t="shared" si="134"/>
        <v>0</v>
      </c>
      <c r="AD67">
        <f t="shared" si="135"/>
        <v>0</v>
      </c>
      <c r="AE67">
        <f t="shared" si="136"/>
        <v>0</v>
      </c>
      <c r="AF67">
        <f t="shared" si="137"/>
        <v>0</v>
      </c>
      <c r="AG67">
        <f t="shared" si="138"/>
        <v>0</v>
      </c>
      <c r="AH67">
        <f t="shared" si="139"/>
        <v>0</v>
      </c>
      <c r="AI67">
        <f t="shared" si="140"/>
        <v>0</v>
      </c>
      <c r="AJ67">
        <f t="shared" si="141"/>
        <v>0</v>
      </c>
      <c r="AK67">
        <f t="shared" si="142"/>
        <v>0</v>
      </c>
      <c r="AL67">
        <f t="shared" si="143"/>
        <v>0</v>
      </c>
      <c r="AM67">
        <f t="shared" si="144"/>
        <v>0</v>
      </c>
      <c r="AN67">
        <f t="shared" si="145"/>
        <v>0</v>
      </c>
      <c r="AO67">
        <f t="shared" si="146"/>
        <v>0</v>
      </c>
      <c r="AP67">
        <f t="shared" si="147"/>
        <v>0</v>
      </c>
      <c r="AQ67">
        <f t="shared" si="148"/>
        <v>0</v>
      </c>
      <c r="AR67">
        <f t="shared" si="149"/>
        <v>0</v>
      </c>
      <c r="AS67">
        <f t="shared" si="150"/>
        <v>0</v>
      </c>
      <c r="AT67">
        <f t="shared" si="36"/>
        <v>0</v>
      </c>
      <c r="AU67">
        <f t="shared" si="151"/>
        <v>0</v>
      </c>
      <c r="AV67">
        <f t="shared" si="152"/>
        <v>0</v>
      </c>
      <c r="AW67">
        <f t="shared" si="38"/>
        <v>0</v>
      </c>
      <c r="AX67">
        <f t="shared" si="153"/>
        <v>0</v>
      </c>
      <c r="AY67">
        <f t="shared" si="154"/>
        <v>0</v>
      </c>
      <c r="AZ67">
        <f t="shared" si="155"/>
        <v>0</v>
      </c>
      <c r="BA67">
        <f t="shared" si="156"/>
        <v>0</v>
      </c>
      <c r="BB67">
        <f t="shared" si="157"/>
        <v>0</v>
      </c>
      <c r="BC67">
        <f t="shared" si="158"/>
        <v>0</v>
      </c>
      <c r="BD67">
        <f t="shared" si="159"/>
        <v>0</v>
      </c>
      <c r="BE67">
        <f t="shared" si="160"/>
        <v>0</v>
      </c>
      <c r="BF67">
        <f t="shared" si="161"/>
        <v>0</v>
      </c>
      <c r="BG67">
        <f t="shared" si="162"/>
        <v>0</v>
      </c>
      <c r="BH67">
        <f t="shared" si="163"/>
        <v>0</v>
      </c>
      <c r="BI67">
        <f t="shared" si="164"/>
        <v>0</v>
      </c>
      <c r="BJ67">
        <f t="shared" si="165"/>
        <v>0</v>
      </c>
      <c r="BK67">
        <f t="shared" si="166"/>
        <v>0</v>
      </c>
      <c r="BL67">
        <f t="shared" si="167"/>
        <v>0</v>
      </c>
      <c r="BM67">
        <f t="shared" si="168"/>
        <v>0</v>
      </c>
      <c r="BN67">
        <f t="shared" si="169"/>
        <v>0</v>
      </c>
      <c r="BO67">
        <f t="shared" si="170"/>
        <v>0</v>
      </c>
      <c r="BP67">
        <f t="shared" si="171"/>
        <v>0</v>
      </c>
      <c r="BQ67">
        <f t="shared" si="172"/>
        <v>0</v>
      </c>
      <c r="BR67">
        <f t="shared" si="173"/>
        <v>0</v>
      </c>
      <c r="BS67">
        <f t="shared" si="174"/>
        <v>0</v>
      </c>
      <c r="BT67">
        <f t="shared" si="175"/>
        <v>0</v>
      </c>
      <c r="BU67">
        <f t="shared" si="176"/>
        <v>0</v>
      </c>
      <c r="BV67">
        <f t="shared" si="177"/>
        <v>0</v>
      </c>
      <c r="BW67">
        <f t="shared" si="178"/>
        <v>0</v>
      </c>
      <c r="BX67">
        <f t="shared" si="179"/>
        <v>0</v>
      </c>
      <c r="BY67">
        <f t="shared" si="180"/>
        <v>0</v>
      </c>
      <c r="BZ67">
        <f t="shared" si="181"/>
        <v>0</v>
      </c>
      <c r="CA67">
        <f t="shared" si="182"/>
        <v>0</v>
      </c>
      <c r="CB67">
        <f t="shared" si="183"/>
        <v>0</v>
      </c>
      <c r="CC67">
        <f t="shared" si="184"/>
        <v>0</v>
      </c>
      <c r="CD67">
        <f t="shared" si="185"/>
        <v>0</v>
      </c>
      <c r="CE67">
        <f t="shared" si="186"/>
        <v>0</v>
      </c>
      <c r="CF67">
        <f t="shared" si="187"/>
        <v>0</v>
      </c>
      <c r="CG67">
        <f t="shared" si="188"/>
        <v>0</v>
      </c>
      <c r="CH67">
        <f t="shared" si="189"/>
        <v>0</v>
      </c>
      <c r="CI67">
        <f t="shared" si="190"/>
        <v>0</v>
      </c>
      <c r="CJ67">
        <f t="shared" si="191"/>
        <v>0</v>
      </c>
      <c r="CK67">
        <f t="shared" si="192"/>
        <v>0</v>
      </c>
      <c r="CL67" t="str">
        <f t="shared" si="193"/>
        <v/>
      </c>
      <c r="CM67" t="str">
        <f t="shared" si="194"/>
        <v/>
      </c>
      <c r="CN67" t="str">
        <f t="shared" si="195"/>
        <v/>
      </c>
      <c r="CO67" t="str">
        <f t="shared" si="196"/>
        <v/>
      </c>
      <c r="CP67" t="str">
        <f t="shared" si="197"/>
        <v/>
      </c>
      <c r="CQ67" t="str">
        <f t="shared" si="198"/>
        <v/>
      </c>
      <c r="CR67" t="str">
        <f t="shared" si="199"/>
        <v/>
      </c>
      <c r="CS67" t="str">
        <f t="shared" si="200"/>
        <v/>
      </c>
      <c r="CT67" t="str">
        <f t="shared" si="201"/>
        <v/>
      </c>
      <c r="CU67" t="str">
        <f t="shared" si="202"/>
        <v/>
      </c>
      <c r="CV67" t="str">
        <f t="shared" si="203"/>
        <v/>
      </c>
      <c r="CW67" t="str">
        <f t="shared" si="204"/>
        <v/>
      </c>
      <c r="CX67" t="str">
        <f t="shared" si="205"/>
        <v/>
      </c>
      <c r="CY67" t="str">
        <f t="shared" si="206"/>
        <v/>
      </c>
      <c r="CZ67" t="str">
        <f t="shared" si="207"/>
        <v/>
      </c>
      <c r="DA67" t="str">
        <f t="shared" si="208"/>
        <v/>
      </c>
      <c r="DB67" t="str">
        <f t="shared" si="209"/>
        <v/>
      </c>
      <c r="DC67" t="str">
        <f t="shared" si="210"/>
        <v/>
      </c>
      <c r="DD67" t="str">
        <f t="shared" si="211"/>
        <v/>
      </c>
      <c r="DE67" t="str">
        <f t="shared" si="212"/>
        <v/>
      </c>
      <c r="DF67" t="str">
        <f t="shared" si="213"/>
        <v/>
      </c>
      <c r="DG67" t="str">
        <f t="shared" si="214"/>
        <v/>
      </c>
      <c r="DH67" t="str">
        <f t="shared" si="215"/>
        <v/>
      </c>
      <c r="DI67" t="str">
        <f t="shared" si="216"/>
        <v/>
      </c>
      <c r="DJ67" t="str">
        <f t="shared" si="217"/>
        <v/>
      </c>
      <c r="DK67" t="str">
        <f t="shared" si="218"/>
        <v/>
      </c>
      <c r="DL67" t="str">
        <f t="shared" si="219"/>
        <v/>
      </c>
      <c r="DM67" t="str">
        <f t="shared" si="220"/>
        <v/>
      </c>
      <c r="DN67" t="str">
        <f t="shared" si="221"/>
        <v/>
      </c>
      <c r="DO67" t="str">
        <f t="shared" si="222"/>
        <v/>
      </c>
      <c r="DP67" t="str">
        <f t="shared" si="223"/>
        <v/>
      </c>
      <c r="DQ67" t="str">
        <f t="shared" si="224"/>
        <v/>
      </c>
      <c r="DR67" t="str">
        <f t="shared" si="225"/>
        <v/>
      </c>
      <c r="DS67" t="str">
        <f t="shared" si="226"/>
        <v/>
      </c>
      <c r="DT67" t="str">
        <f t="shared" si="227"/>
        <v/>
      </c>
      <c r="DU67">
        <f t="shared" si="228"/>
        <v>0</v>
      </c>
      <c r="DV67">
        <f t="shared" si="229"/>
        <v>0</v>
      </c>
      <c r="DW67">
        <f t="shared" si="230"/>
        <v>0</v>
      </c>
      <c r="DX67" t="str">
        <f t="shared" si="231"/>
        <v/>
      </c>
      <c r="DY67" t="str">
        <f t="shared" si="232"/>
        <v/>
      </c>
      <c r="DZ67" t="str">
        <f t="shared" si="233"/>
        <v/>
      </c>
      <c r="EA67" s="5">
        <f t="shared" si="234"/>
        <v>0</v>
      </c>
      <c r="EB67" s="3">
        <f t="shared" si="235"/>
        <v>0</v>
      </c>
    </row>
    <row r="68" spans="2:132" x14ac:dyDescent="0.2">
      <c r="B68">
        <v>63</v>
      </c>
      <c r="C68" s="3">
        <f>Zisk!D82</f>
        <v>0</v>
      </c>
      <c r="D68">
        <f>Zisk!E82</f>
        <v>0</v>
      </c>
      <c r="E68" s="66" t="str">
        <f t="shared" si="122"/>
        <v/>
      </c>
      <c r="F68" t="str">
        <f t="shared" si="123"/>
        <v/>
      </c>
      <c r="G68" s="66" t="str">
        <f t="shared" si="124"/>
        <v/>
      </c>
      <c r="J68">
        <f>VstupniParametry_SKRYT!$D$5</f>
        <v>0.02</v>
      </c>
      <c r="K68">
        <f>VstupniParametry_SKRYT!$D$6</f>
        <v>0.06</v>
      </c>
      <c r="L68">
        <f>VstupniParametry_SKRYT!$D$7</f>
        <v>0.06</v>
      </c>
      <c r="M68">
        <f>VstupniParametry_SKRYT!$D$8</f>
        <v>0.06</v>
      </c>
      <c r="N68">
        <f>VstupniParametry_SKRYT!$D$9</f>
        <v>1.7999999999999999E-2</v>
      </c>
      <c r="O68" s="27">
        <f>VstupniParametry_SKRYT!$D$10</f>
        <v>0.01</v>
      </c>
      <c r="P68" s="27">
        <f>VstupniParametry_SKRYT!$D$11</f>
        <v>0.01</v>
      </c>
      <c r="Q68" s="27">
        <f>VstupniParametry_SKRYT!$D$12</f>
        <v>0.01</v>
      </c>
      <c r="R68" s="27">
        <f>VstupniParametry_SKRYT!$D$13</f>
        <v>0.01</v>
      </c>
      <c r="S68" s="27">
        <f>VstupniParametry_SKRYT!$D$14</f>
        <v>0.01</v>
      </c>
      <c r="T68">
        <f t="shared" si="125"/>
        <v>0</v>
      </c>
      <c r="U68">
        <f t="shared" si="126"/>
        <v>0</v>
      </c>
      <c r="V68">
        <f t="shared" si="127"/>
        <v>0</v>
      </c>
      <c r="W68">
        <f t="shared" si="128"/>
        <v>0</v>
      </c>
      <c r="X68">
        <f t="shared" si="129"/>
        <v>0</v>
      </c>
      <c r="Y68">
        <f t="shared" si="130"/>
        <v>0</v>
      </c>
      <c r="Z68">
        <f t="shared" si="131"/>
        <v>0</v>
      </c>
      <c r="AA68">
        <f t="shared" si="132"/>
        <v>0</v>
      </c>
      <c r="AB68">
        <f t="shared" si="133"/>
        <v>0</v>
      </c>
      <c r="AC68">
        <f t="shared" si="134"/>
        <v>0</v>
      </c>
      <c r="AD68">
        <f t="shared" si="135"/>
        <v>0</v>
      </c>
      <c r="AE68">
        <f t="shared" si="136"/>
        <v>0</v>
      </c>
      <c r="AF68">
        <f t="shared" si="137"/>
        <v>0</v>
      </c>
      <c r="AG68">
        <f t="shared" si="138"/>
        <v>0</v>
      </c>
      <c r="AH68">
        <f t="shared" si="139"/>
        <v>0</v>
      </c>
      <c r="AI68">
        <f t="shared" si="140"/>
        <v>0</v>
      </c>
      <c r="AJ68">
        <f t="shared" si="141"/>
        <v>0</v>
      </c>
      <c r="AK68">
        <f t="shared" si="142"/>
        <v>0</v>
      </c>
      <c r="AL68">
        <f t="shared" si="143"/>
        <v>0</v>
      </c>
      <c r="AM68">
        <f t="shared" si="144"/>
        <v>0</v>
      </c>
      <c r="AN68">
        <f t="shared" si="145"/>
        <v>0</v>
      </c>
      <c r="AO68">
        <f t="shared" si="146"/>
        <v>0</v>
      </c>
      <c r="AP68">
        <f t="shared" si="147"/>
        <v>0</v>
      </c>
      <c r="AQ68">
        <f t="shared" si="148"/>
        <v>0</v>
      </c>
      <c r="AR68">
        <f t="shared" si="149"/>
        <v>0</v>
      </c>
      <c r="AS68">
        <f t="shared" si="150"/>
        <v>0</v>
      </c>
      <c r="AT68">
        <f t="shared" si="36"/>
        <v>0</v>
      </c>
      <c r="AU68">
        <f t="shared" si="151"/>
        <v>0</v>
      </c>
      <c r="AV68">
        <f t="shared" si="152"/>
        <v>0</v>
      </c>
      <c r="AW68">
        <f t="shared" si="38"/>
        <v>0</v>
      </c>
      <c r="AX68">
        <f t="shared" si="153"/>
        <v>0</v>
      </c>
      <c r="AY68">
        <f t="shared" si="154"/>
        <v>0</v>
      </c>
      <c r="AZ68">
        <f t="shared" si="155"/>
        <v>0</v>
      </c>
      <c r="BA68">
        <f t="shared" si="156"/>
        <v>0</v>
      </c>
      <c r="BB68">
        <f t="shared" si="157"/>
        <v>0</v>
      </c>
      <c r="BC68">
        <f t="shared" si="158"/>
        <v>0</v>
      </c>
      <c r="BD68">
        <f t="shared" si="159"/>
        <v>0</v>
      </c>
      <c r="BE68">
        <f t="shared" si="160"/>
        <v>0</v>
      </c>
      <c r="BF68">
        <f t="shared" si="161"/>
        <v>0</v>
      </c>
      <c r="BG68">
        <f t="shared" si="162"/>
        <v>0</v>
      </c>
      <c r="BH68">
        <f t="shared" si="163"/>
        <v>0</v>
      </c>
      <c r="BI68">
        <f t="shared" si="164"/>
        <v>0</v>
      </c>
      <c r="BJ68">
        <f t="shared" si="165"/>
        <v>0</v>
      </c>
      <c r="BK68">
        <f t="shared" si="166"/>
        <v>0</v>
      </c>
      <c r="BL68">
        <f t="shared" si="167"/>
        <v>0</v>
      </c>
      <c r="BM68">
        <f t="shared" si="168"/>
        <v>0</v>
      </c>
      <c r="BN68">
        <f t="shared" si="169"/>
        <v>0</v>
      </c>
      <c r="BO68">
        <f t="shared" si="170"/>
        <v>0</v>
      </c>
      <c r="BP68">
        <f t="shared" si="171"/>
        <v>0</v>
      </c>
      <c r="BQ68">
        <f t="shared" si="172"/>
        <v>0</v>
      </c>
      <c r="BR68">
        <f t="shared" si="173"/>
        <v>0</v>
      </c>
      <c r="BS68">
        <f t="shared" si="174"/>
        <v>0</v>
      </c>
      <c r="BT68">
        <f t="shared" si="175"/>
        <v>0</v>
      </c>
      <c r="BU68">
        <f t="shared" si="176"/>
        <v>0</v>
      </c>
      <c r="BV68">
        <f t="shared" si="177"/>
        <v>0</v>
      </c>
      <c r="BW68">
        <f t="shared" si="178"/>
        <v>0</v>
      </c>
      <c r="BX68">
        <f t="shared" si="179"/>
        <v>0</v>
      </c>
      <c r="BY68">
        <f t="shared" si="180"/>
        <v>0</v>
      </c>
      <c r="BZ68">
        <f t="shared" si="181"/>
        <v>0</v>
      </c>
      <c r="CA68">
        <f t="shared" si="182"/>
        <v>0</v>
      </c>
      <c r="CB68">
        <f t="shared" si="183"/>
        <v>0</v>
      </c>
      <c r="CC68">
        <f t="shared" si="184"/>
        <v>0</v>
      </c>
      <c r="CD68">
        <f t="shared" si="185"/>
        <v>0</v>
      </c>
      <c r="CE68">
        <f t="shared" si="186"/>
        <v>0</v>
      </c>
      <c r="CF68">
        <f t="shared" si="187"/>
        <v>0</v>
      </c>
      <c r="CG68">
        <f t="shared" si="188"/>
        <v>0</v>
      </c>
      <c r="CH68">
        <f t="shared" si="189"/>
        <v>0</v>
      </c>
      <c r="CI68">
        <f t="shared" si="190"/>
        <v>0</v>
      </c>
      <c r="CJ68">
        <f t="shared" si="191"/>
        <v>0</v>
      </c>
      <c r="CK68">
        <f t="shared" si="192"/>
        <v>0</v>
      </c>
      <c r="CL68" t="str">
        <f t="shared" si="193"/>
        <v/>
      </c>
      <c r="CM68" t="str">
        <f t="shared" si="194"/>
        <v/>
      </c>
      <c r="CN68" t="str">
        <f t="shared" si="195"/>
        <v/>
      </c>
      <c r="CO68" t="str">
        <f t="shared" si="196"/>
        <v/>
      </c>
      <c r="CP68" t="str">
        <f t="shared" si="197"/>
        <v/>
      </c>
      <c r="CQ68" t="str">
        <f t="shared" si="198"/>
        <v/>
      </c>
      <c r="CR68" t="str">
        <f t="shared" si="199"/>
        <v/>
      </c>
      <c r="CS68" t="str">
        <f t="shared" si="200"/>
        <v/>
      </c>
      <c r="CT68" t="str">
        <f t="shared" si="201"/>
        <v/>
      </c>
      <c r="CU68" t="str">
        <f t="shared" si="202"/>
        <v/>
      </c>
      <c r="CV68" t="str">
        <f t="shared" si="203"/>
        <v/>
      </c>
      <c r="CW68" t="str">
        <f t="shared" si="204"/>
        <v/>
      </c>
      <c r="CX68" t="str">
        <f t="shared" si="205"/>
        <v/>
      </c>
      <c r="CY68" t="str">
        <f t="shared" si="206"/>
        <v/>
      </c>
      <c r="CZ68" t="str">
        <f t="shared" si="207"/>
        <v/>
      </c>
      <c r="DA68" t="str">
        <f t="shared" si="208"/>
        <v/>
      </c>
      <c r="DB68" t="str">
        <f t="shared" si="209"/>
        <v/>
      </c>
      <c r="DC68" t="str">
        <f t="shared" si="210"/>
        <v/>
      </c>
      <c r="DD68" t="str">
        <f t="shared" si="211"/>
        <v/>
      </c>
      <c r="DE68" t="str">
        <f t="shared" si="212"/>
        <v/>
      </c>
      <c r="DF68" t="str">
        <f t="shared" si="213"/>
        <v/>
      </c>
      <c r="DG68" t="str">
        <f t="shared" si="214"/>
        <v/>
      </c>
      <c r="DH68" t="str">
        <f t="shared" si="215"/>
        <v/>
      </c>
      <c r="DI68" t="str">
        <f t="shared" si="216"/>
        <v/>
      </c>
      <c r="DJ68" t="str">
        <f t="shared" si="217"/>
        <v/>
      </c>
      <c r="DK68" t="str">
        <f t="shared" si="218"/>
        <v/>
      </c>
      <c r="DL68" t="str">
        <f t="shared" si="219"/>
        <v/>
      </c>
      <c r="DM68" t="str">
        <f t="shared" si="220"/>
        <v/>
      </c>
      <c r="DN68" t="str">
        <f t="shared" si="221"/>
        <v/>
      </c>
      <c r="DO68" t="str">
        <f t="shared" si="222"/>
        <v/>
      </c>
      <c r="DP68" t="str">
        <f t="shared" si="223"/>
        <v/>
      </c>
      <c r="DQ68" t="str">
        <f t="shared" si="224"/>
        <v/>
      </c>
      <c r="DR68" t="str">
        <f t="shared" si="225"/>
        <v/>
      </c>
      <c r="DS68" t="str">
        <f t="shared" si="226"/>
        <v/>
      </c>
      <c r="DT68" t="str">
        <f t="shared" si="227"/>
        <v/>
      </c>
      <c r="DU68">
        <f t="shared" si="228"/>
        <v>0</v>
      </c>
      <c r="DV68">
        <f t="shared" si="229"/>
        <v>0</v>
      </c>
      <c r="DW68">
        <f t="shared" si="230"/>
        <v>0</v>
      </c>
      <c r="DX68" t="str">
        <f t="shared" si="231"/>
        <v/>
      </c>
      <c r="DY68" t="str">
        <f t="shared" si="232"/>
        <v/>
      </c>
      <c r="DZ68" t="str">
        <f t="shared" si="233"/>
        <v/>
      </c>
      <c r="EA68" s="5">
        <f t="shared" si="234"/>
        <v>0</v>
      </c>
      <c r="EB68" s="3">
        <f t="shared" si="235"/>
        <v>0</v>
      </c>
    </row>
    <row r="69" spans="2:132" x14ac:dyDescent="0.2">
      <c r="B69" s="25">
        <v>64</v>
      </c>
      <c r="C69" s="26">
        <f>Zisk!D83</f>
        <v>0</v>
      </c>
      <c r="D69">
        <f>Zisk!E83</f>
        <v>0</v>
      </c>
      <c r="E69" s="66" t="str">
        <f t="shared" si="122"/>
        <v/>
      </c>
      <c r="F69" t="str">
        <f t="shared" si="123"/>
        <v/>
      </c>
      <c r="G69" s="66" t="str">
        <f t="shared" si="124"/>
        <v/>
      </c>
      <c r="H69" s="25"/>
      <c r="I69" s="25"/>
      <c r="J69">
        <f>VstupniParametry_SKRYT!$D$5</f>
        <v>0.02</v>
      </c>
      <c r="K69">
        <f>VstupniParametry_SKRYT!$D$6</f>
        <v>0.06</v>
      </c>
      <c r="L69">
        <f>VstupniParametry_SKRYT!$D$7</f>
        <v>0.06</v>
      </c>
      <c r="M69">
        <f>VstupniParametry_SKRYT!$D$8</f>
        <v>0.06</v>
      </c>
      <c r="N69">
        <f>VstupniParametry_SKRYT!$D$9</f>
        <v>1.7999999999999999E-2</v>
      </c>
      <c r="O69" s="27">
        <f>VstupniParametry_SKRYT!$D$10</f>
        <v>0.01</v>
      </c>
      <c r="P69" s="27">
        <f>VstupniParametry_SKRYT!$D$11</f>
        <v>0.01</v>
      </c>
      <c r="Q69" s="27">
        <f>VstupniParametry_SKRYT!$D$12</f>
        <v>0.01</v>
      </c>
      <c r="R69" s="27">
        <f>VstupniParametry_SKRYT!$D$13</f>
        <v>0.01</v>
      </c>
      <c r="S69" s="27">
        <f>VstupniParametry_SKRYT!$D$14</f>
        <v>0.01</v>
      </c>
      <c r="T69">
        <f t="shared" si="125"/>
        <v>0</v>
      </c>
      <c r="U69">
        <f t="shared" si="126"/>
        <v>0</v>
      </c>
      <c r="V69">
        <f t="shared" si="127"/>
        <v>0</v>
      </c>
      <c r="W69">
        <f t="shared" si="128"/>
        <v>0</v>
      </c>
      <c r="X69">
        <f t="shared" si="129"/>
        <v>0</v>
      </c>
      <c r="Y69">
        <f t="shared" si="130"/>
        <v>0</v>
      </c>
      <c r="Z69">
        <f t="shared" si="131"/>
        <v>0</v>
      </c>
      <c r="AA69">
        <f t="shared" si="132"/>
        <v>0</v>
      </c>
      <c r="AB69">
        <f t="shared" si="133"/>
        <v>0</v>
      </c>
      <c r="AC69">
        <f t="shared" si="134"/>
        <v>0</v>
      </c>
      <c r="AD69">
        <f t="shared" si="135"/>
        <v>0</v>
      </c>
      <c r="AE69">
        <f t="shared" si="136"/>
        <v>0</v>
      </c>
      <c r="AF69">
        <f t="shared" si="137"/>
        <v>0</v>
      </c>
      <c r="AG69">
        <f t="shared" si="138"/>
        <v>0</v>
      </c>
      <c r="AH69">
        <f t="shared" si="139"/>
        <v>0</v>
      </c>
      <c r="AI69">
        <f t="shared" si="140"/>
        <v>0</v>
      </c>
      <c r="AJ69">
        <f t="shared" si="141"/>
        <v>0</v>
      </c>
      <c r="AK69">
        <f t="shared" si="142"/>
        <v>0</v>
      </c>
      <c r="AL69">
        <f t="shared" si="143"/>
        <v>0</v>
      </c>
      <c r="AM69">
        <f t="shared" si="144"/>
        <v>0</v>
      </c>
      <c r="AN69">
        <f t="shared" si="145"/>
        <v>0</v>
      </c>
      <c r="AO69">
        <f t="shared" si="146"/>
        <v>0</v>
      </c>
      <c r="AP69">
        <f t="shared" si="147"/>
        <v>0</v>
      </c>
      <c r="AQ69">
        <f t="shared" si="148"/>
        <v>0</v>
      </c>
      <c r="AR69">
        <f t="shared" si="149"/>
        <v>0</v>
      </c>
      <c r="AS69">
        <f t="shared" si="150"/>
        <v>0</v>
      </c>
      <c r="AT69">
        <f t="shared" si="36"/>
        <v>0</v>
      </c>
      <c r="AU69">
        <f t="shared" si="151"/>
        <v>0</v>
      </c>
      <c r="AV69">
        <f t="shared" si="152"/>
        <v>0</v>
      </c>
      <c r="AW69">
        <f t="shared" si="38"/>
        <v>0</v>
      </c>
      <c r="AX69">
        <f t="shared" si="153"/>
        <v>0</v>
      </c>
      <c r="AY69">
        <f t="shared" si="154"/>
        <v>0</v>
      </c>
      <c r="AZ69">
        <f t="shared" si="155"/>
        <v>0</v>
      </c>
      <c r="BA69">
        <f t="shared" si="156"/>
        <v>0</v>
      </c>
      <c r="BB69">
        <f t="shared" si="157"/>
        <v>0</v>
      </c>
      <c r="BC69">
        <f t="shared" si="158"/>
        <v>0</v>
      </c>
      <c r="BD69">
        <f t="shared" si="159"/>
        <v>0</v>
      </c>
      <c r="BE69">
        <f t="shared" si="160"/>
        <v>0</v>
      </c>
      <c r="BF69">
        <f t="shared" si="161"/>
        <v>0</v>
      </c>
      <c r="BG69">
        <f t="shared" si="162"/>
        <v>0</v>
      </c>
      <c r="BH69">
        <f t="shared" si="163"/>
        <v>0</v>
      </c>
      <c r="BI69">
        <f t="shared" si="164"/>
        <v>0</v>
      </c>
      <c r="BJ69">
        <f t="shared" si="165"/>
        <v>0</v>
      </c>
      <c r="BK69">
        <f t="shared" si="166"/>
        <v>0</v>
      </c>
      <c r="BL69">
        <f t="shared" si="167"/>
        <v>0</v>
      </c>
      <c r="BM69">
        <f t="shared" si="168"/>
        <v>0</v>
      </c>
      <c r="BN69">
        <f t="shared" si="169"/>
        <v>0</v>
      </c>
      <c r="BO69">
        <f t="shared" si="170"/>
        <v>0</v>
      </c>
      <c r="BP69">
        <f t="shared" si="171"/>
        <v>0</v>
      </c>
      <c r="BQ69">
        <f t="shared" si="172"/>
        <v>0</v>
      </c>
      <c r="BR69">
        <f t="shared" si="173"/>
        <v>0</v>
      </c>
      <c r="BS69">
        <f t="shared" si="174"/>
        <v>0</v>
      </c>
      <c r="BT69">
        <f t="shared" si="175"/>
        <v>0</v>
      </c>
      <c r="BU69">
        <f t="shared" si="176"/>
        <v>0</v>
      </c>
      <c r="BV69">
        <f t="shared" si="177"/>
        <v>0</v>
      </c>
      <c r="BW69">
        <f t="shared" si="178"/>
        <v>0</v>
      </c>
      <c r="BX69">
        <f t="shared" si="179"/>
        <v>0</v>
      </c>
      <c r="BY69">
        <f t="shared" si="180"/>
        <v>0</v>
      </c>
      <c r="BZ69">
        <f t="shared" si="181"/>
        <v>0</v>
      </c>
      <c r="CA69">
        <f t="shared" si="182"/>
        <v>0</v>
      </c>
      <c r="CB69">
        <f t="shared" si="183"/>
        <v>0</v>
      </c>
      <c r="CC69">
        <f t="shared" si="184"/>
        <v>0</v>
      </c>
      <c r="CD69">
        <f t="shared" si="185"/>
        <v>0</v>
      </c>
      <c r="CE69">
        <f t="shared" si="186"/>
        <v>0</v>
      </c>
      <c r="CF69">
        <f t="shared" si="187"/>
        <v>0</v>
      </c>
      <c r="CG69">
        <f t="shared" si="188"/>
        <v>0</v>
      </c>
      <c r="CH69">
        <f t="shared" si="189"/>
        <v>0</v>
      </c>
      <c r="CI69">
        <f t="shared" si="190"/>
        <v>0</v>
      </c>
      <c r="CJ69">
        <f t="shared" si="191"/>
        <v>0</v>
      </c>
      <c r="CK69">
        <f t="shared" si="192"/>
        <v>0</v>
      </c>
      <c r="CL69" t="str">
        <f t="shared" si="193"/>
        <v/>
      </c>
      <c r="CM69" t="str">
        <f t="shared" si="194"/>
        <v/>
      </c>
      <c r="CN69" t="str">
        <f t="shared" si="195"/>
        <v/>
      </c>
      <c r="CO69" t="str">
        <f t="shared" si="196"/>
        <v/>
      </c>
      <c r="CP69" t="str">
        <f t="shared" si="197"/>
        <v/>
      </c>
      <c r="CQ69" t="str">
        <f t="shared" si="198"/>
        <v/>
      </c>
      <c r="CR69" t="str">
        <f t="shared" si="199"/>
        <v/>
      </c>
      <c r="CS69" t="str">
        <f t="shared" si="200"/>
        <v/>
      </c>
      <c r="CT69" t="str">
        <f t="shared" si="201"/>
        <v/>
      </c>
      <c r="CU69" t="str">
        <f t="shared" si="202"/>
        <v/>
      </c>
      <c r="CV69" t="str">
        <f t="shared" si="203"/>
        <v/>
      </c>
      <c r="CW69" t="str">
        <f t="shared" si="204"/>
        <v/>
      </c>
      <c r="CX69" t="str">
        <f t="shared" si="205"/>
        <v/>
      </c>
      <c r="CY69" t="str">
        <f t="shared" si="206"/>
        <v/>
      </c>
      <c r="CZ69" t="str">
        <f t="shared" si="207"/>
        <v/>
      </c>
      <c r="DA69" t="str">
        <f t="shared" si="208"/>
        <v/>
      </c>
      <c r="DB69" t="str">
        <f t="shared" si="209"/>
        <v/>
      </c>
      <c r="DC69" t="str">
        <f t="shared" si="210"/>
        <v/>
      </c>
      <c r="DD69" t="str">
        <f t="shared" si="211"/>
        <v/>
      </c>
      <c r="DE69" t="str">
        <f t="shared" si="212"/>
        <v/>
      </c>
      <c r="DF69" t="str">
        <f t="shared" si="213"/>
        <v/>
      </c>
      <c r="DG69" t="str">
        <f t="shared" si="214"/>
        <v/>
      </c>
      <c r="DH69" t="str">
        <f t="shared" si="215"/>
        <v/>
      </c>
      <c r="DI69" t="str">
        <f t="shared" si="216"/>
        <v/>
      </c>
      <c r="DJ69" t="str">
        <f t="shared" si="217"/>
        <v/>
      </c>
      <c r="DK69" t="str">
        <f t="shared" si="218"/>
        <v/>
      </c>
      <c r="DL69" t="str">
        <f t="shared" si="219"/>
        <v/>
      </c>
      <c r="DM69" t="str">
        <f t="shared" si="220"/>
        <v/>
      </c>
      <c r="DN69" t="str">
        <f t="shared" si="221"/>
        <v/>
      </c>
      <c r="DO69" t="str">
        <f t="shared" si="222"/>
        <v/>
      </c>
      <c r="DP69" t="str">
        <f t="shared" si="223"/>
        <v/>
      </c>
      <c r="DQ69" t="str">
        <f t="shared" si="224"/>
        <v/>
      </c>
      <c r="DR69" t="str">
        <f t="shared" si="225"/>
        <v/>
      </c>
      <c r="DS69" t="str">
        <f t="shared" si="226"/>
        <v/>
      </c>
      <c r="DT69" t="str">
        <f t="shared" si="227"/>
        <v/>
      </c>
      <c r="DU69">
        <f t="shared" si="228"/>
        <v>0</v>
      </c>
      <c r="DV69">
        <f t="shared" si="229"/>
        <v>0</v>
      </c>
      <c r="DW69">
        <f t="shared" si="230"/>
        <v>0</v>
      </c>
      <c r="DX69" t="str">
        <f t="shared" si="231"/>
        <v/>
      </c>
      <c r="DY69" t="str">
        <f t="shared" si="232"/>
        <v/>
      </c>
      <c r="DZ69" t="str">
        <f t="shared" si="233"/>
        <v/>
      </c>
      <c r="EA69" s="5">
        <f t="shared" si="234"/>
        <v>0</v>
      </c>
      <c r="EB69" s="3">
        <f t="shared" si="235"/>
        <v>0</v>
      </c>
    </row>
    <row r="70" spans="2:132" x14ac:dyDescent="0.2">
      <c r="B70">
        <v>65</v>
      </c>
      <c r="C70" s="3">
        <f>Zisk!D84</f>
        <v>0</v>
      </c>
      <c r="D70">
        <f>Zisk!E84</f>
        <v>0</v>
      </c>
      <c r="E70" s="66" t="str">
        <f t="shared" si="122"/>
        <v/>
      </c>
      <c r="F70" t="str">
        <f t="shared" si="123"/>
        <v/>
      </c>
      <c r="G70" s="66" t="str">
        <f t="shared" si="124"/>
        <v/>
      </c>
      <c r="J70">
        <f>VstupniParametry_SKRYT!$D$5</f>
        <v>0.02</v>
      </c>
      <c r="K70">
        <f>VstupniParametry_SKRYT!$D$6</f>
        <v>0.06</v>
      </c>
      <c r="L70">
        <f>VstupniParametry_SKRYT!$D$7</f>
        <v>0.06</v>
      </c>
      <c r="M70">
        <f>VstupniParametry_SKRYT!$D$8</f>
        <v>0.06</v>
      </c>
      <c r="N70">
        <f>VstupniParametry_SKRYT!$D$9</f>
        <v>1.7999999999999999E-2</v>
      </c>
      <c r="O70" s="27">
        <f>VstupniParametry_SKRYT!$D$10</f>
        <v>0.01</v>
      </c>
      <c r="P70" s="27">
        <f>VstupniParametry_SKRYT!$D$11</f>
        <v>0.01</v>
      </c>
      <c r="Q70" s="27">
        <f>VstupniParametry_SKRYT!$D$12</f>
        <v>0.01</v>
      </c>
      <c r="R70" s="27">
        <f>VstupniParametry_SKRYT!$D$13</f>
        <v>0.01</v>
      </c>
      <c r="S70" s="27">
        <f>VstupniParametry_SKRYT!$D$14</f>
        <v>0.01</v>
      </c>
      <c r="T70">
        <f t="shared" si="125"/>
        <v>0</v>
      </c>
      <c r="U70">
        <f t="shared" si="126"/>
        <v>0</v>
      </c>
      <c r="V70">
        <f t="shared" si="127"/>
        <v>0</v>
      </c>
      <c r="W70">
        <f t="shared" si="128"/>
        <v>0</v>
      </c>
      <c r="X70">
        <f t="shared" si="129"/>
        <v>0</v>
      </c>
      <c r="Y70">
        <f t="shared" si="130"/>
        <v>0</v>
      </c>
      <c r="Z70">
        <f t="shared" si="131"/>
        <v>0</v>
      </c>
      <c r="AA70">
        <f t="shared" si="132"/>
        <v>0</v>
      </c>
      <c r="AB70">
        <f t="shared" si="133"/>
        <v>0</v>
      </c>
      <c r="AC70">
        <f t="shared" si="134"/>
        <v>0</v>
      </c>
      <c r="AD70">
        <f t="shared" si="135"/>
        <v>0</v>
      </c>
      <c r="AE70">
        <f t="shared" si="136"/>
        <v>0</v>
      </c>
      <c r="AF70">
        <f t="shared" si="137"/>
        <v>0</v>
      </c>
      <c r="AG70">
        <f t="shared" si="138"/>
        <v>0</v>
      </c>
      <c r="AH70">
        <f t="shared" si="139"/>
        <v>0</v>
      </c>
      <c r="AI70">
        <f t="shared" si="140"/>
        <v>0</v>
      </c>
      <c r="AJ70">
        <f t="shared" si="141"/>
        <v>0</v>
      </c>
      <c r="AK70">
        <f t="shared" si="142"/>
        <v>0</v>
      </c>
      <c r="AL70">
        <f t="shared" si="143"/>
        <v>0</v>
      </c>
      <c r="AM70">
        <f t="shared" si="144"/>
        <v>0</v>
      </c>
      <c r="AN70">
        <f t="shared" si="145"/>
        <v>0</v>
      </c>
      <c r="AO70">
        <f t="shared" si="146"/>
        <v>0</v>
      </c>
      <c r="AP70">
        <f t="shared" si="147"/>
        <v>0</v>
      </c>
      <c r="AQ70">
        <f t="shared" si="148"/>
        <v>0</v>
      </c>
      <c r="AR70">
        <f t="shared" si="149"/>
        <v>0</v>
      </c>
      <c r="AS70">
        <f t="shared" si="150"/>
        <v>0</v>
      </c>
      <c r="AT70">
        <f t="shared" si="36"/>
        <v>0</v>
      </c>
      <c r="AU70">
        <f t="shared" si="151"/>
        <v>0</v>
      </c>
      <c r="AV70">
        <f t="shared" si="152"/>
        <v>0</v>
      </c>
      <c r="AW70">
        <f t="shared" si="38"/>
        <v>0</v>
      </c>
      <c r="AX70">
        <f t="shared" si="153"/>
        <v>0</v>
      </c>
      <c r="AY70">
        <f t="shared" si="154"/>
        <v>0</v>
      </c>
      <c r="AZ70">
        <f t="shared" si="155"/>
        <v>0</v>
      </c>
      <c r="BA70">
        <f t="shared" si="156"/>
        <v>0</v>
      </c>
      <c r="BB70">
        <f t="shared" si="157"/>
        <v>0</v>
      </c>
      <c r="BC70">
        <f t="shared" si="158"/>
        <v>0</v>
      </c>
      <c r="BD70">
        <f t="shared" si="159"/>
        <v>0</v>
      </c>
      <c r="BE70">
        <f t="shared" si="160"/>
        <v>0</v>
      </c>
      <c r="BF70">
        <f t="shared" si="161"/>
        <v>0</v>
      </c>
      <c r="BG70">
        <f t="shared" si="162"/>
        <v>0</v>
      </c>
      <c r="BH70">
        <f t="shared" si="163"/>
        <v>0</v>
      </c>
      <c r="BI70">
        <f t="shared" si="164"/>
        <v>0</v>
      </c>
      <c r="BJ70">
        <f t="shared" si="165"/>
        <v>0</v>
      </c>
      <c r="BK70">
        <f t="shared" si="166"/>
        <v>0</v>
      </c>
      <c r="BL70">
        <f t="shared" si="167"/>
        <v>0</v>
      </c>
      <c r="BM70">
        <f t="shared" si="168"/>
        <v>0</v>
      </c>
      <c r="BN70">
        <f t="shared" si="169"/>
        <v>0</v>
      </c>
      <c r="BO70">
        <f t="shared" si="170"/>
        <v>0</v>
      </c>
      <c r="BP70">
        <f t="shared" si="171"/>
        <v>0</v>
      </c>
      <c r="BQ70">
        <f t="shared" si="172"/>
        <v>0</v>
      </c>
      <c r="BR70">
        <f t="shared" si="173"/>
        <v>0</v>
      </c>
      <c r="BS70">
        <f t="shared" si="174"/>
        <v>0</v>
      </c>
      <c r="BT70">
        <f t="shared" si="175"/>
        <v>0</v>
      </c>
      <c r="BU70">
        <f t="shared" si="176"/>
        <v>0</v>
      </c>
      <c r="BV70">
        <f t="shared" si="177"/>
        <v>0</v>
      </c>
      <c r="BW70">
        <f t="shared" si="178"/>
        <v>0</v>
      </c>
      <c r="BX70">
        <f t="shared" si="179"/>
        <v>0</v>
      </c>
      <c r="BY70">
        <f t="shared" si="180"/>
        <v>0</v>
      </c>
      <c r="BZ70">
        <f t="shared" si="181"/>
        <v>0</v>
      </c>
      <c r="CA70">
        <f t="shared" si="182"/>
        <v>0</v>
      </c>
      <c r="CB70">
        <f t="shared" si="183"/>
        <v>0</v>
      </c>
      <c r="CC70">
        <f t="shared" si="184"/>
        <v>0</v>
      </c>
      <c r="CD70">
        <f t="shared" si="185"/>
        <v>0</v>
      </c>
      <c r="CE70">
        <f t="shared" si="186"/>
        <v>0</v>
      </c>
      <c r="CF70">
        <f t="shared" si="187"/>
        <v>0</v>
      </c>
      <c r="CG70">
        <f t="shared" si="188"/>
        <v>0</v>
      </c>
      <c r="CH70">
        <f t="shared" si="189"/>
        <v>0</v>
      </c>
      <c r="CI70">
        <f t="shared" si="190"/>
        <v>0</v>
      </c>
      <c r="CJ70">
        <f t="shared" si="191"/>
        <v>0</v>
      </c>
      <c r="CK70">
        <f t="shared" si="192"/>
        <v>0</v>
      </c>
      <c r="CL70" t="str">
        <f t="shared" si="193"/>
        <v/>
      </c>
      <c r="CM70" t="str">
        <f t="shared" si="194"/>
        <v/>
      </c>
      <c r="CN70" t="str">
        <f t="shared" si="195"/>
        <v/>
      </c>
      <c r="CO70" t="str">
        <f t="shared" si="196"/>
        <v/>
      </c>
      <c r="CP70" t="str">
        <f t="shared" si="197"/>
        <v/>
      </c>
      <c r="CQ70" t="str">
        <f t="shared" si="198"/>
        <v/>
      </c>
      <c r="CR70" t="str">
        <f t="shared" si="199"/>
        <v/>
      </c>
      <c r="CS70" t="str">
        <f t="shared" si="200"/>
        <v/>
      </c>
      <c r="CT70" t="str">
        <f t="shared" si="201"/>
        <v/>
      </c>
      <c r="CU70" t="str">
        <f t="shared" si="202"/>
        <v/>
      </c>
      <c r="CV70" t="str">
        <f t="shared" si="203"/>
        <v/>
      </c>
      <c r="CW70" t="str">
        <f t="shared" si="204"/>
        <v/>
      </c>
      <c r="CX70" t="str">
        <f t="shared" si="205"/>
        <v/>
      </c>
      <c r="CY70" t="str">
        <f t="shared" si="206"/>
        <v/>
      </c>
      <c r="CZ70" t="str">
        <f t="shared" si="207"/>
        <v/>
      </c>
      <c r="DA70" t="str">
        <f t="shared" si="208"/>
        <v/>
      </c>
      <c r="DB70" t="str">
        <f t="shared" si="209"/>
        <v/>
      </c>
      <c r="DC70" t="str">
        <f t="shared" si="210"/>
        <v/>
      </c>
      <c r="DD70" t="str">
        <f t="shared" si="211"/>
        <v/>
      </c>
      <c r="DE70" t="str">
        <f t="shared" si="212"/>
        <v/>
      </c>
      <c r="DF70" t="str">
        <f t="shared" si="213"/>
        <v/>
      </c>
      <c r="DG70" t="str">
        <f t="shared" si="214"/>
        <v/>
      </c>
      <c r="DH70" t="str">
        <f t="shared" si="215"/>
        <v/>
      </c>
      <c r="DI70" t="str">
        <f t="shared" si="216"/>
        <v/>
      </c>
      <c r="DJ70" t="str">
        <f t="shared" si="217"/>
        <v/>
      </c>
      <c r="DK70" t="str">
        <f t="shared" si="218"/>
        <v/>
      </c>
      <c r="DL70" t="str">
        <f t="shared" si="219"/>
        <v/>
      </c>
      <c r="DM70" t="str">
        <f t="shared" si="220"/>
        <v/>
      </c>
      <c r="DN70" t="str">
        <f t="shared" si="221"/>
        <v/>
      </c>
      <c r="DO70" t="str">
        <f t="shared" si="222"/>
        <v/>
      </c>
      <c r="DP70" t="str">
        <f t="shared" si="223"/>
        <v/>
      </c>
      <c r="DQ70" t="str">
        <f t="shared" si="224"/>
        <v/>
      </c>
      <c r="DR70" t="str">
        <f t="shared" si="225"/>
        <v/>
      </c>
      <c r="DS70" t="str">
        <f t="shared" si="226"/>
        <v/>
      </c>
      <c r="DT70" t="str">
        <f t="shared" si="227"/>
        <v/>
      </c>
      <c r="DU70">
        <f t="shared" si="228"/>
        <v>0</v>
      </c>
      <c r="DV70">
        <f t="shared" si="229"/>
        <v>0</v>
      </c>
      <c r="DW70">
        <f t="shared" si="230"/>
        <v>0</v>
      </c>
      <c r="DX70" t="str">
        <f t="shared" si="231"/>
        <v/>
      </c>
      <c r="DY70" t="str">
        <f t="shared" si="232"/>
        <v/>
      </c>
      <c r="DZ70" t="str">
        <f t="shared" si="233"/>
        <v/>
      </c>
      <c r="EA70" s="5">
        <f t="shared" si="234"/>
        <v>0</v>
      </c>
      <c r="EB70" s="3">
        <f t="shared" si="235"/>
        <v>0</v>
      </c>
    </row>
    <row r="71" spans="2:132" x14ac:dyDescent="0.2">
      <c r="B71" s="25">
        <v>66</v>
      </c>
      <c r="C71" s="26">
        <f>Zisk!D85</f>
        <v>0</v>
      </c>
      <c r="D71">
        <f>Zisk!E85</f>
        <v>0</v>
      </c>
      <c r="E71" s="66" t="str">
        <f t="shared" si="122"/>
        <v/>
      </c>
      <c r="F71" t="str">
        <f t="shared" si="123"/>
        <v/>
      </c>
      <c r="G71" s="66" t="str">
        <f t="shared" si="124"/>
        <v/>
      </c>
      <c r="H71" s="25"/>
      <c r="I71" s="25"/>
      <c r="J71">
        <f>VstupniParametry_SKRYT!$D$5</f>
        <v>0.02</v>
      </c>
      <c r="K71">
        <f>VstupniParametry_SKRYT!$D$6</f>
        <v>0.06</v>
      </c>
      <c r="L71">
        <f>VstupniParametry_SKRYT!$D$7</f>
        <v>0.06</v>
      </c>
      <c r="M71">
        <f>VstupniParametry_SKRYT!$D$8</f>
        <v>0.06</v>
      </c>
      <c r="N71">
        <f>VstupniParametry_SKRYT!$D$9</f>
        <v>1.7999999999999999E-2</v>
      </c>
      <c r="O71" s="27">
        <f>VstupniParametry_SKRYT!$D$10</f>
        <v>0.01</v>
      </c>
      <c r="P71" s="27">
        <f>VstupniParametry_SKRYT!$D$11</f>
        <v>0.01</v>
      </c>
      <c r="Q71" s="27">
        <f>VstupniParametry_SKRYT!$D$12</f>
        <v>0.01</v>
      </c>
      <c r="R71" s="27">
        <f>VstupniParametry_SKRYT!$D$13</f>
        <v>0.01</v>
      </c>
      <c r="S71" s="27">
        <f>VstupniParametry_SKRYT!$D$14</f>
        <v>0.01</v>
      </c>
      <c r="T71">
        <f t="shared" si="125"/>
        <v>0</v>
      </c>
      <c r="U71">
        <f t="shared" si="126"/>
        <v>0</v>
      </c>
      <c r="V71">
        <f t="shared" si="127"/>
        <v>0</v>
      </c>
      <c r="W71">
        <f t="shared" si="128"/>
        <v>0</v>
      </c>
      <c r="X71">
        <f t="shared" si="129"/>
        <v>0</v>
      </c>
      <c r="Y71">
        <f t="shared" si="130"/>
        <v>0</v>
      </c>
      <c r="Z71">
        <f t="shared" si="131"/>
        <v>0</v>
      </c>
      <c r="AA71">
        <f t="shared" si="132"/>
        <v>0</v>
      </c>
      <c r="AB71">
        <f t="shared" si="133"/>
        <v>0</v>
      </c>
      <c r="AC71">
        <f t="shared" si="134"/>
        <v>0</v>
      </c>
      <c r="AD71">
        <f t="shared" si="135"/>
        <v>0</v>
      </c>
      <c r="AE71">
        <f t="shared" si="136"/>
        <v>0</v>
      </c>
      <c r="AF71">
        <f t="shared" si="137"/>
        <v>0</v>
      </c>
      <c r="AG71">
        <f t="shared" si="138"/>
        <v>0</v>
      </c>
      <c r="AH71">
        <f t="shared" si="139"/>
        <v>0</v>
      </c>
      <c r="AI71">
        <f t="shared" si="140"/>
        <v>0</v>
      </c>
      <c r="AJ71">
        <f t="shared" si="141"/>
        <v>0</v>
      </c>
      <c r="AK71">
        <f t="shared" si="142"/>
        <v>0</v>
      </c>
      <c r="AL71">
        <f t="shared" si="143"/>
        <v>0</v>
      </c>
      <c r="AM71">
        <f t="shared" si="144"/>
        <v>0</v>
      </c>
      <c r="AN71">
        <f t="shared" si="145"/>
        <v>0</v>
      </c>
      <c r="AO71">
        <f t="shared" si="146"/>
        <v>0</v>
      </c>
      <c r="AP71">
        <f t="shared" si="147"/>
        <v>0</v>
      </c>
      <c r="AQ71">
        <f t="shared" si="148"/>
        <v>0</v>
      </c>
      <c r="AR71">
        <f t="shared" si="149"/>
        <v>0</v>
      </c>
      <c r="AS71">
        <f t="shared" si="150"/>
        <v>0</v>
      </c>
      <c r="AT71">
        <f t="shared" ref="AT71:AT134" si="236">IF($G71&lt;=AT$4,1,0)</f>
        <v>0</v>
      </c>
      <c r="AU71">
        <f t="shared" si="151"/>
        <v>0</v>
      </c>
      <c r="AV71">
        <f t="shared" si="152"/>
        <v>0</v>
      </c>
      <c r="AW71">
        <f t="shared" ref="AW71:AW134" si="237">IF($G71&lt;=AW$4,1,0)</f>
        <v>0</v>
      </c>
      <c r="AX71">
        <f t="shared" si="153"/>
        <v>0</v>
      </c>
      <c r="AY71">
        <f t="shared" si="154"/>
        <v>0</v>
      </c>
      <c r="AZ71">
        <f t="shared" si="155"/>
        <v>0</v>
      </c>
      <c r="BA71">
        <f t="shared" si="156"/>
        <v>0</v>
      </c>
      <c r="BB71">
        <f t="shared" si="157"/>
        <v>0</v>
      </c>
      <c r="BC71">
        <f t="shared" si="158"/>
        <v>0</v>
      </c>
      <c r="BD71">
        <f t="shared" si="159"/>
        <v>0</v>
      </c>
      <c r="BE71">
        <f t="shared" si="160"/>
        <v>0</v>
      </c>
      <c r="BF71">
        <f t="shared" si="161"/>
        <v>0</v>
      </c>
      <c r="BG71">
        <f t="shared" si="162"/>
        <v>0</v>
      </c>
      <c r="BH71">
        <f t="shared" si="163"/>
        <v>0</v>
      </c>
      <c r="BI71">
        <f t="shared" si="164"/>
        <v>0</v>
      </c>
      <c r="BJ71">
        <f t="shared" si="165"/>
        <v>0</v>
      </c>
      <c r="BK71">
        <f t="shared" si="166"/>
        <v>0</v>
      </c>
      <c r="BL71">
        <f t="shared" si="167"/>
        <v>0</v>
      </c>
      <c r="BM71">
        <f t="shared" si="168"/>
        <v>0</v>
      </c>
      <c r="BN71">
        <f t="shared" si="169"/>
        <v>0</v>
      </c>
      <c r="BO71">
        <f t="shared" si="170"/>
        <v>0</v>
      </c>
      <c r="BP71">
        <f t="shared" si="171"/>
        <v>0</v>
      </c>
      <c r="BQ71">
        <f t="shared" si="172"/>
        <v>0</v>
      </c>
      <c r="BR71">
        <f t="shared" si="173"/>
        <v>0</v>
      </c>
      <c r="BS71">
        <f t="shared" si="174"/>
        <v>0</v>
      </c>
      <c r="BT71">
        <f t="shared" si="175"/>
        <v>0</v>
      </c>
      <c r="BU71">
        <f t="shared" si="176"/>
        <v>0</v>
      </c>
      <c r="BV71">
        <f t="shared" si="177"/>
        <v>0</v>
      </c>
      <c r="BW71">
        <f t="shared" si="178"/>
        <v>0</v>
      </c>
      <c r="BX71">
        <f t="shared" si="179"/>
        <v>0</v>
      </c>
      <c r="BY71">
        <f t="shared" si="180"/>
        <v>0</v>
      </c>
      <c r="BZ71">
        <f t="shared" si="181"/>
        <v>0</v>
      </c>
      <c r="CA71">
        <f t="shared" si="182"/>
        <v>0</v>
      </c>
      <c r="CB71">
        <f t="shared" si="183"/>
        <v>0</v>
      </c>
      <c r="CC71">
        <f t="shared" si="184"/>
        <v>0</v>
      </c>
      <c r="CD71">
        <f t="shared" si="185"/>
        <v>0</v>
      </c>
      <c r="CE71">
        <f t="shared" si="186"/>
        <v>0</v>
      </c>
      <c r="CF71">
        <f t="shared" si="187"/>
        <v>0</v>
      </c>
      <c r="CG71">
        <f t="shared" si="188"/>
        <v>0</v>
      </c>
      <c r="CH71">
        <f t="shared" si="189"/>
        <v>0</v>
      </c>
      <c r="CI71">
        <f t="shared" si="190"/>
        <v>0</v>
      </c>
      <c r="CJ71">
        <f t="shared" si="191"/>
        <v>0</v>
      </c>
      <c r="CK71">
        <f t="shared" si="192"/>
        <v>0</v>
      </c>
      <c r="CL71" t="str">
        <f t="shared" si="193"/>
        <v/>
      </c>
      <c r="CM71" t="str">
        <f t="shared" si="194"/>
        <v/>
      </c>
      <c r="CN71" t="str">
        <f t="shared" si="195"/>
        <v/>
      </c>
      <c r="CO71" t="str">
        <f t="shared" si="196"/>
        <v/>
      </c>
      <c r="CP71" t="str">
        <f t="shared" si="197"/>
        <v/>
      </c>
      <c r="CQ71" t="str">
        <f t="shared" si="198"/>
        <v/>
      </c>
      <c r="CR71" t="str">
        <f t="shared" si="199"/>
        <v/>
      </c>
      <c r="CS71" t="str">
        <f t="shared" si="200"/>
        <v/>
      </c>
      <c r="CT71" t="str">
        <f t="shared" si="201"/>
        <v/>
      </c>
      <c r="CU71" t="str">
        <f t="shared" si="202"/>
        <v/>
      </c>
      <c r="CV71" t="str">
        <f t="shared" si="203"/>
        <v/>
      </c>
      <c r="CW71" t="str">
        <f t="shared" si="204"/>
        <v/>
      </c>
      <c r="CX71" t="str">
        <f t="shared" si="205"/>
        <v/>
      </c>
      <c r="CY71" t="str">
        <f t="shared" si="206"/>
        <v/>
      </c>
      <c r="CZ71" t="str">
        <f t="shared" si="207"/>
        <v/>
      </c>
      <c r="DA71" t="str">
        <f t="shared" si="208"/>
        <v/>
      </c>
      <c r="DB71" t="str">
        <f t="shared" si="209"/>
        <v/>
      </c>
      <c r="DC71" t="str">
        <f t="shared" si="210"/>
        <v/>
      </c>
      <c r="DD71" t="str">
        <f t="shared" si="211"/>
        <v/>
      </c>
      <c r="DE71" t="str">
        <f t="shared" si="212"/>
        <v/>
      </c>
      <c r="DF71" t="str">
        <f t="shared" si="213"/>
        <v/>
      </c>
      <c r="DG71" t="str">
        <f t="shared" si="214"/>
        <v/>
      </c>
      <c r="DH71" t="str">
        <f t="shared" si="215"/>
        <v/>
      </c>
      <c r="DI71" t="str">
        <f t="shared" si="216"/>
        <v/>
      </c>
      <c r="DJ71" t="str">
        <f t="shared" si="217"/>
        <v/>
      </c>
      <c r="DK71" t="str">
        <f t="shared" si="218"/>
        <v/>
      </c>
      <c r="DL71" t="str">
        <f t="shared" si="219"/>
        <v/>
      </c>
      <c r="DM71" t="str">
        <f t="shared" si="220"/>
        <v/>
      </c>
      <c r="DN71" t="str">
        <f t="shared" si="221"/>
        <v/>
      </c>
      <c r="DO71" t="str">
        <f t="shared" si="222"/>
        <v/>
      </c>
      <c r="DP71" t="str">
        <f t="shared" si="223"/>
        <v/>
      </c>
      <c r="DQ71" t="str">
        <f t="shared" si="224"/>
        <v/>
      </c>
      <c r="DR71" t="str">
        <f t="shared" si="225"/>
        <v/>
      </c>
      <c r="DS71" t="str">
        <f t="shared" si="226"/>
        <v/>
      </c>
      <c r="DT71" t="str">
        <f t="shared" si="227"/>
        <v/>
      </c>
      <c r="DU71">
        <f t="shared" si="228"/>
        <v>0</v>
      </c>
      <c r="DV71">
        <f t="shared" si="229"/>
        <v>0</v>
      </c>
      <c r="DW71">
        <f t="shared" si="230"/>
        <v>0</v>
      </c>
      <c r="DX71" t="str">
        <f t="shared" si="231"/>
        <v/>
      </c>
      <c r="DY71" t="str">
        <f t="shared" si="232"/>
        <v/>
      </c>
      <c r="DZ71" t="str">
        <f t="shared" si="233"/>
        <v/>
      </c>
      <c r="EA71" s="5">
        <f t="shared" si="234"/>
        <v>0</v>
      </c>
      <c r="EB71" s="3">
        <f t="shared" si="235"/>
        <v>0</v>
      </c>
    </row>
    <row r="72" spans="2:132" x14ac:dyDescent="0.2">
      <c r="B72">
        <v>67</v>
      </c>
      <c r="C72" s="3">
        <f>Zisk!D86</f>
        <v>0</v>
      </c>
      <c r="D72">
        <f>Zisk!E86</f>
        <v>0</v>
      </c>
      <c r="E72" s="66" t="str">
        <f t="shared" si="122"/>
        <v/>
      </c>
      <c r="F72" t="str">
        <f t="shared" si="123"/>
        <v/>
      </c>
      <c r="G72" s="66" t="str">
        <f t="shared" si="124"/>
        <v/>
      </c>
      <c r="J72">
        <f>VstupniParametry_SKRYT!$D$5</f>
        <v>0.02</v>
      </c>
      <c r="K72">
        <f>VstupniParametry_SKRYT!$D$6</f>
        <v>0.06</v>
      </c>
      <c r="L72">
        <f>VstupniParametry_SKRYT!$D$7</f>
        <v>0.06</v>
      </c>
      <c r="M72">
        <f>VstupniParametry_SKRYT!$D$8</f>
        <v>0.06</v>
      </c>
      <c r="N72">
        <f>VstupniParametry_SKRYT!$D$9</f>
        <v>1.7999999999999999E-2</v>
      </c>
      <c r="O72" s="27">
        <f>VstupniParametry_SKRYT!$D$10</f>
        <v>0.01</v>
      </c>
      <c r="P72" s="27">
        <f>VstupniParametry_SKRYT!$D$11</f>
        <v>0.01</v>
      </c>
      <c r="Q72" s="27">
        <f>VstupniParametry_SKRYT!$D$12</f>
        <v>0.01</v>
      </c>
      <c r="R72" s="27">
        <f>VstupniParametry_SKRYT!$D$13</f>
        <v>0.01</v>
      </c>
      <c r="S72" s="27">
        <f>VstupniParametry_SKRYT!$D$14</f>
        <v>0.01</v>
      </c>
      <c r="T72">
        <f t="shared" si="125"/>
        <v>0</v>
      </c>
      <c r="U72">
        <f t="shared" si="126"/>
        <v>0</v>
      </c>
      <c r="V72">
        <f t="shared" si="127"/>
        <v>0</v>
      </c>
      <c r="W72">
        <f t="shared" si="128"/>
        <v>0</v>
      </c>
      <c r="X72">
        <f t="shared" si="129"/>
        <v>0</v>
      </c>
      <c r="Y72">
        <f t="shared" si="130"/>
        <v>0</v>
      </c>
      <c r="Z72">
        <f t="shared" si="131"/>
        <v>0</v>
      </c>
      <c r="AA72">
        <f t="shared" si="132"/>
        <v>0</v>
      </c>
      <c r="AB72">
        <f t="shared" si="133"/>
        <v>0</v>
      </c>
      <c r="AC72">
        <f t="shared" si="134"/>
        <v>0</v>
      </c>
      <c r="AD72">
        <f t="shared" si="135"/>
        <v>0</v>
      </c>
      <c r="AE72">
        <f t="shared" si="136"/>
        <v>0</v>
      </c>
      <c r="AF72">
        <f t="shared" si="137"/>
        <v>0</v>
      </c>
      <c r="AG72">
        <f t="shared" si="138"/>
        <v>0</v>
      </c>
      <c r="AH72">
        <f t="shared" si="139"/>
        <v>0</v>
      </c>
      <c r="AI72">
        <f t="shared" si="140"/>
        <v>0</v>
      </c>
      <c r="AJ72">
        <f t="shared" si="141"/>
        <v>0</v>
      </c>
      <c r="AK72">
        <f t="shared" si="142"/>
        <v>0</v>
      </c>
      <c r="AL72">
        <f t="shared" si="143"/>
        <v>0</v>
      </c>
      <c r="AM72">
        <f t="shared" si="144"/>
        <v>0</v>
      </c>
      <c r="AN72">
        <f t="shared" si="145"/>
        <v>0</v>
      </c>
      <c r="AO72">
        <f t="shared" si="146"/>
        <v>0</v>
      </c>
      <c r="AP72">
        <f t="shared" si="147"/>
        <v>0</v>
      </c>
      <c r="AQ72">
        <f t="shared" si="148"/>
        <v>0</v>
      </c>
      <c r="AR72">
        <f t="shared" si="149"/>
        <v>0</v>
      </c>
      <c r="AS72">
        <f t="shared" si="150"/>
        <v>0</v>
      </c>
      <c r="AT72">
        <f t="shared" si="236"/>
        <v>0</v>
      </c>
      <c r="AU72">
        <f t="shared" si="151"/>
        <v>0</v>
      </c>
      <c r="AV72">
        <f t="shared" si="152"/>
        <v>0</v>
      </c>
      <c r="AW72">
        <f t="shared" si="237"/>
        <v>0</v>
      </c>
      <c r="AX72">
        <f t="shared" si="153"/>
        <v>0</v>
      </c>
      <c r="AY72">
        <f t="shared" si="154"/>
        <v>0</v>
      </c>
      <c r="AZ72">
        <f t="shared" si="155"/>
        <v>0</v>
      </c>
      <c r="BA72">
        <f t="shared" si="156"/>
        <v>0</v>
      </c>
      <c r="BB72">
        <f t="shared" si="157"/>
        <v>0</v>
      </c>
      <c r="BC72">
        <f t="shared" si="158"/>
        <v>0</v>
      </c>
      <c r="BD72">
        <f t="shared" si="159"/>
        <v>0</v>
      </c>
      <c r="BE72">
        <f t="shared" si="160"/>
        <v>0</v>
      </c>
      <c r="BF72">
        <f t="shared" si="161"/>
        <v>0</v>
      </c>
      <c r="BG72">
        <f t="shared" si="162"/>
        <v>0</v>
      </c>
      <c r="BH72">
        <f t="shared" si="163"/>
        <v>0</v>
      </c>
      <c r="BI72">
        <f t="shared" si="164"/>
        <v>0</v>
      </c>
      <c r="BJ72">
        <f t="shared" si="165"/>
        <v>0</v>
      </c>
      <c r="BK72">
        <f t="shared" si="166"/>
        <v>0</v>
      </c>
      <c r="BL72">
        <f t="shared" si="167"/>
        <v>0</v>
      </c>
      <c r="BM72">
        <f t="shared" si="168"/>
        <v>0</v>
      </c>
      <c r="BN72">
        <f t="shared" si="169"/>
        <v>0</v>
      </c>
      <c r="BO72">
        <f t="shared" si="170"/>
        <v>0</v>
      </c>
      <c r="BP72">
        <f t="shared" si="171"/>
        <v>0</v>
      </c>
      <c r="BQ72">
        <f t="shared" si="172"/>
        <v>0</v>
      </c>
      <c r="BR72">
        <f t="shared" si="173"/>
        <v>0</v>
      </c>
      <c r="BS72">
        <f t="shared" si="174"/>
        <v>0</v>
      </c>
      <c r="BT72">
        <f t="shared" si="175"/>
        <v>0</v>
      </c>
      <c r="BU72">
        <f t="shared" si="176"/>
        <v>0</v>
      </c>
      <c r="BV72">
        <f t="shared" si="177"/>
        <v>0</v>
      </c>
      <c r="BW72">
        <f t="shared" si="178"/>
        <v>0</v>
      </c>
      <c r="BX72">
        <f t="shared" si="179"/>
        <v>0</v>
      </c>
      <c r="BY72">
        <f t="shared" si="180"/>
        <v>0</v>
      </c>
      <c r="BZ72">
        <f t="shared" si="181"/>
        <v>0</v>
      </c>
      <c r="CA72">
        <f t="shared" si="182"/>
        <v>0</v>
      </c>
      <c r="CB72">
        <f t="shared" si="183"/>
        <v>0</v>
      </c>
      <c r="CC72">
        <f t="shared" si="184"/>
        <v>0</v>
      </c>
      <c r="CD72">
        <f t="shared" si="185"/>
        <v>0</v>
      </c>
      <c r="CE72">
        <f t="shared" si="186"/>
        <v>0</v>
      </c>
      <c r="CF72">
        <f t="shared" si="187"/>
        <v>0</v>
      </c>
      <c r="CG72">
        <f t="shared" si="188"/>
        <v>0</v>
      </c>
      <c r="CH72">
        <f t="shared" si="189"/>
        <v>0</v>
      </c>
      <c r="CI72">
        <f t="shared" si="190"/>
        <v>0</v>
      </c>
      <c r="CJ72">
        <f t="shared" si="191"/>
        <v>0</v>
      </c>
      <c r="CK72">
        <f t="shared" si="192"/>
        <v>0</v>
      </c>
      <c r="CL72" t="str">
        <f t="shared" si="193"/>
        <v/>
      </c>
      <c r="CM72" t="str">
        <f t="shared" si="194"/>
        <v/>
      </c>
      <c r="CN72" t="str">
        <f t="shared" si="195"/>
        <v/>
      </c>
      <c r="CO72" t="str">
        <f t="shared" si="196"/>
        <v/>
      </c>
      <c r="CP72" t="str">
        <f t="shared" si="197"/>
        <v/>
      </c>
      <c r="CQ72" t="str">
        <f t="shared" si="198"/>
        <v/>
      </c>
      <c r="CR72" t="str">
        <f t="shared" si="199"/>
        <v/>
      </c>
      <c r="CS72" t="str">
        <f t="shared" si="200"/>
        <v/>
      </c>
      <c r="CT72" t="str">
        <f t="shared" si="201"/>
        <v/>
      </c>
      <c r="CU72" t="str">
        <f t="shared" si="202"/>
        <v/>
      </c>
      <c r="CV72" t="str">
        <f t="shared" si="203"/>
        <v/>
      </c>
      <c r="CW72" t="str">
        <f t="shared" si="204"/>
        <v/>
      </c>
      <c r="CX72" t="str">
        <f t="shared" si="205"/>
        <v/>
      </c>
      <c r="CY72" t="str">
        <f t="shared" si="206"/>
        <v/>
      </c>
      <c r="CZ72" t="str">
        <f t="shared" si="207"/>
        <v/>
      </c>
      <c r="DA72" t="str">
        <f t="shared" si="208"/>
        <v/>
      </c>
      <c r="DB72" t="str">
        <f t="shared" si="209"/>
        <v/>
      </c>
      <c r="DC72" t="str">
        <f t="shared" si="210"/>
        <v/>
      </c>
      <c r="DD72" t="str">
        <f t="shared" si="211"/>
        <v/>
      </c>
      <c r="DE72" t="str">
        <f t="shared" si="212"/>
        <v/>
      </c>
      <c r="DF72" t="str">
        <f t="shared" si="213"/>
        <v/>
      </c>
      <c r="DG72" t="str">
        <f t="shared" si="214"/>
        <v/>
      </c>
      <c r="DH72" t="str">
        <f t="shared" si="215"/>
        <v/>
      </c>
      <c r="DI72" t="str">
        <f t="shared" si="216"/>
        <v/>
      </c>
      <c r="DJ72" t="str">
        <f t="shared" si="217"/>
        <v/>
      </c>
      <c r="DK72" t="str">
        <f t="shared" si="218"/>
        <v/>
      </c>
      <c r="DL72" t="str">
        <f t="shared" si="219"/>
        <v/>
      </c>
      <c r="DM72" t="str">
        <f t="shared" si="220"/>
        <v/>
      </c>
      <c r="DN72" t="str">
        <f t="shared" si="221"/>
        <v/>
      </c>
      <c r="DO72" t="str">
        <f t="shared" si="222"/>
        <v/>
      </c>
      <c r="DP72" t="str">
        <f t="shared" si="223"/>
        <v/>
      </c>
      <c r="DQ72" t="str">
        <f t="shared" si="224"/>
        <v/>
      </c>
      <c r="DR72" t="str">
        <f t="shared" si="225"/>
        <v/>
      </c>
      <c r="DS72" t="str">
        <f t="shared" si="226"/>
        <v/>
      </c>
      <c r="DT72" t="str">
        <f t="shared" si="227"/>
        <v/>
      </c>
      <c r="DU72">
        <f t="shared" si="228"/>
        <v>0</v>
      </c>
      <c r="DV72">
        <f t="shared" si="229"/>
        <v>0</v>
      </c>
      <c r="DW72">
        <f t="shared" si="230"/>
        <v>0</v>
      </c>
      <c r="DX72" t="str">
        <f t="shared" si="231"/>
        <v/>
      </c>
      <c r="DY72" t="str">
        <f t="shared" si="232"/>
        <v/>
      </c>
      <c r="DZ72" t="str">
        <f t="shared" si="233"/>
        <v/>
      </c>
      <c r="EA72" s="5">
        <f t="shared" si="234"/>
        <v>0</v>
      </c>
      <c r="EB72" s="3">
        <f t="shared" si="235"/>
        <v>0</v>
      </c>
    </row>
    <row r="73" spans="2:132" x14ac:dyDescent="0.2">
      <c r="B73" s="25">
        <v>68</v>
      </c>
      <c r="C73" s="26">
        <f>Zisk!D87</f>
        <v>0</v>
      </c>
      <c r="D73">
        <f>Zisk!E87</f>
        <v>0</v>
      </c>
      <c r="E73" s="66" t="str">
        <f t="shared" ref="E73:E136" si="238">IF(D73=0,"",$E$2-$D73)</f>
        <v/>
      </c>
      <c r="F73" t="str">
        <f t="shared" ref="F73:F136" si="239">IF(D73=0,"",IF($E73&lt;29,$E73,29))</f>
        <v/>
      </c>
      <c r="G73" s="66" t="str">
        <f t="shared" ref="G73:G136" si="240">IF(D73=0,"",($E$2-$F73)+1)</f>
        <v/>
      </c>
      <c r="H73" s="25"/>
      <c r="I73" s="25"/>
      <c r="J73">
        <f>VstupniParametry_SKRYT!$D$5</f>
        <v>0.02</v>
      </c>
      <c r="K73">
        <f>VstupniParametry_SKRYT!$D$6</f>
        <v>0.06</v>
      </c>
      <c r="L73">
        <f>VstupniParametry_SKRYT!$D$7</f>
        <v>0.06</v>
      </c>
      <c r="M73">
        <f>VstupniParametry_SKRYT!$D$8</f>
        <v>0.06</v>
      </c>
      <c r="N73">
        <f>VstupniParametry_SKRYT!$D$9</f>
        <v>1.7999999999999999E-2</v>
      </c>
      <c r="O73" s="27">
        <f>VstupniParametry_SKRYT!$D$10</f>
        <v>0.01</v>
      </c>
      <c r="P73" s="27">
        <f>VstupniParametry_SKRYT!$D$11</f>
        <v>0.01</v>
      </c>
      <c r="Q73" s="27">
        <f>VstupniParametry_SKRYT!$D$12</f>
        <v>0.01</v>
      </c>
      <c r="R73" s="27">
        <f>VstupniParametry_SKRYT!$D$13</f>
        <v>0.01</v>
      </c>
      <c r="S73" s="27">
        <f>VstupniParametry_SKRYT!$D$14</f>
        <v>0.01</v>
      </c>
      <c r="T73">
        <f t="shared" ref="T73:T136" si="241">IF($G73=T$4,1,IF(T$4&lt;$G73,0,S73+1))</f>
        <v>0</v>
      </c>
      <c r="U73">
        <f t="shared" ref="U73:U136" si="242">IF($G73=U$4,1,IF(U$4&lt;$G73,0,T73+1))</f>
        <v>0</v>
      </c>
      <c r="V73">
        <f t="shared" ref="V73:V136" si="243">IF($G73=V$4,1,IF(V$4&lt;$G73,0,U73+1))</f>
        <v>0</v>
      </c>
      <c r="W73">
        <f t="shared" ref="W73:W136" si="244">IF($G73=W$4,1,IF(W$4&lt;$G73,0,V73+1))</f>
        <v>0</v>
      </c>
      <c r="X73">
        <f t="shared" ref="X73:X136" si="245">IF($G73=X$4,1,IF(X$4&lt;$G73,0,W73+1))</f>
        <v>0</v>
      </c>
      <c r="Y73">
        <f t="shared" ref="Y73:Y136" si="246">IF($G73=Y$4,1,IF(Y$4&lt;$G73,0,X73+1))</f>
        <v>0</v>
      </c>
      <c r="Z73">
        <f t="shared" ref="Z73:Z136" si="247">IF($G73=Z$4,1,IF(Z$4&lt;$G73,0,Y73+1))</f>
        <v>0</v>
      </c>
      <c r="AA73">
        <f t="shared" ref="AA73:AA136" si="248">IF($G73=AA$4,1,IF(AA$4&lt;$G73,0,Z73+1))</f>
        <v>0</v>
      </c>
      <c r="AB73">
        <f t="shared" ref="AB73:AB136" si="249">IF($G73=AB$4,1,IF(AB$4&lt;$G73,0,AA73+1))</f>
        <v>0</v>
      </c>
      <c r="AC73">
        <f t="shared" ref="AC73:AC136" si="250">IF($G73=AC$4,1,IF(AC$4&lt;$G73,0,AB73+1))</f>
        <v>0</v>
      </c>
      <c r="AD73">
        <f t="shared" ref="AD73:AD136" si="251">IF($G73=AD$4,1,IF(AD$4&lt;$G73,0,AC73+1))</f>
        <v>0</v>
      </c>
      <c r="AE73">
        <f t="shared" ref="AE73:AE136" si="252">IF($G73=AE$4,1,IF(AE$4&lt;$G73,0,AD73+1))</f>
        <v>0</v>
      </c>
      <c r="AF73">
        <f t="shared" ref="AF73:AF136" si="253">IF($G73=AF$4,1,IF(AF$4&lt;$G73,0,AE73+1))</f>
        <v>0</v>
      </c>
      <c r="AG73">
        <f t="shared" ref="AG73:AG136" si="254">IF($G73=AG$4,1,IF(AG$4&lt;$G73,0,AF73+1))</f>
        <v>0</v>
      </c>
      <c r="AH73">
        <f t="shared" ref="AH73:AH136" si="255">IF($G73=AH$4,1,IF(AH$4&lt;$G73,0,AG73+1))</f>
        <v>0</v>
      </c>
      <c r="AI73">
        <f t="shared" ref="AI73:AI136" si="256">IF($G73=AI$4,1,IF(AI$4&lt;$G73,0,AH73+1))</f>
        <v>0</v>
      </c>
      <c r="AJ73">
        <f t="shared" ref="AJ73:AJ136" si="257">IF($G73=AJ$4,1,IF(AJ$4&lt;$G73,0,AI73+1))</f>
        <v>0</v>
      </c>
      <c r="AK73">
        <f t="shared" ref="AK73:AK136" si="258">IF($G73=AK$4,1,IF(AK$4&lt;$G73,0,AJ73+1))</f>
        <v>0</v>
      </c>
      <c r="AL73">
        <f t="shared" ref="AL73:AL136" si="259">IF($G73=AL$4,1,IF(AL$4&lt;$G73,0,AK73+1))</f>
        <v>0</v>
      </c>
      <c r="AM73">
        <f t="shared" ref="AM73:AM136" si="260">IF($G73=AM$4,1,IF(AM$4&lt;$G73,0,AL73+1))</f>
        <v>0</v>
      </c>
      <c r="AN73">
        <f t="shared" ref="AN73:AN136" si="261">IF($G73=AN$4,1,IF(AN$4&lt;$G73,0,AM73+1))</f>
        <v>0</v>
      </c>
      <c r="AO73">
        <f t="shared" ref="AO73:AO136" si="262">IF($G73=AO$4,1,IF(AO$4&lt;$G73,0,AN73+1))</f>
        <v>0</v>
      </c>
      <c r="AP73">
        <f t="shared" ref="AP73:AP136" si="263">IF($G73=AP$4,1,IF(AP$4&lt;$G73,0,AO73+1))</f>
        <v>0</v>
      </c>
      <c r="AQ73">
        <f t="shared" ref="AQ73:AQ136" si="264">IF($G73=AQ$4,1,IF(AQ$4&lt;$G73,0,AP73+1))</f>
        <v>0</v>
      </c>
      <c r="AR73">
        <f t="shared" ref="AR73:AR136" si="265">IF($G73=AR$4,1,IF(AR$4&lt;$G73,0,AQ73+1))</f>
        <v>0</v>
      </c>
      <c r="AS73">
        <f t="shared" ref="AS73:AS136" si="266">IF($G73=AS$4,1,IF(AS$4&lt;$G73,0,AR73+1))</f>
        <v>0</v>
      </c>
      <c r="AT73">
        <f t="shared" si="236"/>
        <v>0</v>
      </c>
      <c r="AU73">
        <f t="shared" ref="AU73:AU136" si="267">IF($G73&lt;AU$4,AT73+1,IF(AU$4=$G73,1,0))</f>
        <v>0</v>
      </c>
      <c r="AV73">
        <f t="shared" ref="AV73:AV136" si="268">IF($G73&lt;AV$4,AU73+1,IF(AV$4=$G73,1,0))</f>
        <v>0</v>
      </c>
      <c r="AW73">
        <f t="shared" si="237"/>
        <v>0</v>
      </c>
      <c r="AX73">
        <f t="shared" ref="AX73:AX136" si="269">IF(AX$4&gt;$E$2,0,IF($G73&lt;AX$4,AW73+1,IF(AX$4=$G73,1,0)))</f>
        <v>0</v>
      </c>
      <c r="AY73">
        <f t="shared" ref="AY73:AY136" si="270">IF(AY$4&gt;$E$2,0,IF($G73&lt;AY$4,AX73+1,IF(AY$4=$G73,1,0)))</f>
        <v>0</v>
      </c>
      <c r="AZ73">
        <f t="shared" ref="AZ73:AZ136" si="271">IF(AZ$4&gt;$E$2,0,IF($G73&lt;AZ$4,AY73+1,IF(AZ$4=$G73,1,0)))</f>
        <v>0</v>
      </c>
      <c r="BA73">
        <f t="shared" ref="BA73:BA136" si="272">IF(BA$4&gt;$E$2,0,IF($G73&lt;BA$4,AZ73+1,IF(BA$4=$G73,1,0)))</f>
        <v>0</v>
      </c>
      <c r="BB73">
        <f t="shared" ref="BB73:BB136" si="273">IF(BB$4&gt;$E$2,0,IF($G73&lt;BB$4,BA73+1,IF(BB$4=$G73,1,0)))</f>
        <v>0</v>
      </c>
      <c r="BC73">
        <f t="shared" ref="BC73:BC136" si="274">T73</f>
        <v>0</v>
      </c>
      <c r="BD73">
        <f t="shared" ref="BD73:BD136" si="275">U73</f>
        <v>0</v>
      </c>
      <c r="BE73">
        <f t="shared" ref="BE73:BE136" si="276">V73</f>
        <v>0</v>
      </c>
      <c r="BF73">
        <f t="shared" ref="BF73:BF136" si="277">W73</f>
        <v>0</v>
      </c>
      <c r="BG73">
        <f t="shared" ref="BG73:BG136" si="278">X73</f>
        <v>0</v>
      </c>
      <c r="BH73">
        <f t="shared" ref="BH73:BH136" si="279">Y73</f>
        <v>0</v>
      </c>
      <c r="BI73">
        <f t="shared" ref="BI73:BI136" si="280">Z73</f>
        <v>0</v>
      </c>
      <c r="BJ73">
        <f t="shared" ref="BJ73:BJ136" si="281">AA73</f>
        <v>0</v>
      </c>
      <c r="BK73">
        <f t="shared" ref="BK73:BK136" si="282">AB73</f>
        <v>0</v>
      </c>
      <c r="BL73">
        <f t="shared" ref="BL73:BL136" si="283">AC73</f>
        <v>0</v>
      </c>
      <c r="BM73">
        <f t="shared" ref="BM73:BM136" si="284">AD73</f>
        <v>0</v>
      </c>
      <c r="BN73">
        <f t="shared" ref="BN73:BN136" si="285">AE73</f>
        <v>0</v>
      </c>
      <c r="BO73">
        <f t="shared" ref="BO73:BO136" si="286">AF73</f>
        <v>0</v>
      </c>
      <c r="BP73">
        <f t="shared" ref="BP73:BP136" si="287">AG73</f>
        <v>0</v>
      </c>
      <c r="BQ73">
        <f t="shared" ref="BQ73:BQ136" si="288">AH73</f>
        <v>0</v>
      </c>
      <c r="BR73">
        <f t="shared" ref="BR73:BR136" si="289">AI73</f>
        <v>0</v>
      </c>
      <c r="BS73">
        <f t="shared" ref="BS73:BS136" si="290">AJ73</f>
        <v>0</v>
      </c>
      <c r="BT73">
        <f t="shared" ref="BT73:BT136" si="291">AK73</f>
        <v>0</v>
      </c>
      <c r="BU73">
        <f t="shared" ref="BU73:BU136" si="292">AL73</f>
        <v>0</v>
      </c>
      <c r="BV73">
        <f t="shared" ref="BV73:BV136" si="293">AM73</f>
        <v>0</v>
      </c>
      <c r="BW73">
        <f t="shared" ref="BW73:BW136" si="294">AN73</f>
        <v>0</v>
      </c>
      <c r="BX73">
        <f t="shared" ref="BX73:BX136" si="295">AO73</f>
        <v>0</v>
      </c>
      <c r="BY73">
        <f t="shared" ref="BY73:BY136" si="296">AP73</f>
        <v>0</v>
      </c>
      <c r="BZ73">
        <f t="shared" ref="BZ73:BZ136" si="297">AQ73</f>
        <v>0</v>
      </c>
      <c r="CA73">
        <f t="shared" ref="CA73:CA136" si="298">AR73</f>
        <v>0</v>
      </c>
      <c r="CB73">
        <f t="shared" ref="CB73:CB136" si="299">AS73</f>
        <v>0</v>
      </c>
      <c r="CC73">
        <f t="shared" ref="CC73:CC136" si="300">CB73+AT73</f>
        <v>0</v>
      </c>
      <c r="CD73">
        <f t="shared" ref="CD73:CD136" si="301">CB73+AU73</f>
        <v>0</v>
      </c>
      <c r="CE73">
        <f t="shared" ref="CE73:CE136" si="302">CB73+AV73</f>
        <v>0</v>
      </c>
      <c r="CF73">
        <f t="shared" ref="CF73:CF136" si="303">$CE73+AW73</f>
        <v>0</v>
      </c>
      <c r="CG73">
        <f t="shared" ref="CG73:CG136" si="304">$CE73+AX73</f>
        <v>0</v>
      </c>
      <c r="CH73">
        <f t="shared" ref="CH73:CH136" si="305">$CE73+AY73</f>
        <v>0</v>
      </c>
      <c r="CI73">
        <f t="shared" ref="CI73:CI136" si="306">$CE73+AZ73</f>
        <v>0</v>
      </c>
      <c r="CJ73">
        <f t="shared" ref="CJ73:CJ136" si="307">$CE73+BA73</f>
        <v>0</v>
      </c>
      <c r="CK73">
        <f t="shared" ref="CK73:CK136" si="308">$CE73+BB73</f>
        <v>0</v>
      </c>
      <c r="CL73" t="str">
        <f t="shared" ref="CL73:CL136" si="309">IF(T73=0,"",1+$J$6)</f>
        <v/>
      </c>
      <c r="CM73" t="str">
        <f t="shared" ref="CM73:CM136" si="310">IF(U73=0,"",1+$J$6)</f>
        <v/>
      </c>
      <c r="CN73" t="str">
        <f t="shared" ref="CN73:CN136" si="311">IF(V73=0,"",1+$J$6)</f>
        <v/>
      </c>
      <c r="CO73" t="str">
        <f t="shared" ref="CO73:CO136" si="312">IF(W73=0,"",1+$J$6)</f>
        <v/>
      </c>
      <c r="CP73" t="str">
        <f t="shared" ref="CP73:CP136" si="313">IF(X73=0,"",1+$J$6)</f>
        <v/>
      </c>
      <c r="CQ73" t="str">
        <f t="shared" ref="CQ73:CQ136" si="314">IF(Y73=0,"",1+$J$6)</f>
        <v/>
      </c>
      <c r="CR73" t="str">
        <f t="shared" ref="CR73:CR136" si="315">IF(Z73=0,"",1+$J$6)</f>
        <v/>
      </c>
      <c r="CS73" t="str">
        <f t="shared" ref="CS73:CS136" si="316">IF(AA73=0,"",1+$J$6)</f>
        <v/>
      </c>
      <c r="CT73" t="str">
        <f t="shared" ref="CT73:CT136" si="317">IF(AB73=0,"",1+$J$6)</f>
        <v/>
      </c>
      <c r="CU73" t="str">
        <f t="shared" ref="CU73:CU136" si="318">IF(AC73=0,"",1+$J$6)</f>
        <v/>
      </c>
      <c r="CV73" t="str">
        <f t="shared" ref="CV73:CV136" si="319">IF(AD73=0,"",1+$J$6)</f>
        <v/>
      </c>
      <c r="CW73" t="str">
        <f t="shared" ref="CW73:CW136" si="320">IF(AE73=0,"",1+$J$6)</f>
        <v/>
      </c>
      <c r="CX73" t="str">
        <f t="shared" ref="CX73:CX136" si="321">IF(AF73=0,"",1+$J$6)</f>
        <v/>
      </c>
      <c r="CY73" t="str">
        <f t="shared" ref="CY73:CY136" si="322">IF(AG73=0,"",1+$J$6)</f>
        <v/>
      </c>
      <c r="CZ73" t="str">
        <f t="shared" ref="CZ73:CZ136" si="323">IF(AH73=0,"",1+$J$6)</f>
        <v/>
      </c>
      <c r="DA73" t="str">
        <f t="shared" ref="DA73:DA136" si="324">IF(AI73=0,"",1+$J$6)</f>
        <v/>
      </c>
      <c r="DB73" t="str">
        <f t="shared" ref="DB73:DB136" si="325">IF(AJ73=0,"",1+$J$6)</f>
        <v/>
      </c>
      <c r="DC73" t="str">
        <f t="shared" ref="DC73:DC136" si="326">IF(AK73=0,"",1+$J$6)</f>
        <v/>
      </c>
      <c r="DD73" t="str">
        <f t="shared" ref="DD73:DD136" si="327">IF(AL73=0,"",1+$J$6)</f>
        <v/>
      </c>
      <c r="DE73" t="str">
        <f t="shared" ref="DE73:DE136" si="328">IF(AM73=0,"",1+$J$6)</f>
        <v/>
      </c>
      <c r="DF73" t="str">
        <f t="shared" ref="DF73:DF136" si="329">IF(AN73=0,"",1+$J$6)</f>
        <v/>
      </c>
      <c r="DG73" t="str">
        <f t="shared" ref="DG73:DG136" si="330">IF(AO73=0,"",1+$J$6)</f>
        <v/>
      </c>
      <c r="DH73" t="str">
        <f t="shared" ref="DH73:DH136" si="331">IF(AP73=0,"",1+$J$6)</f>
        <v/>
      </c>
      <c r="DI73" t="str">
        <f t="shared" ref="DI73:DI136" si="332">IF(AQ73=0,"",1+$J$6)</f>
        <v/>
      </c>
      <c r="DJ73" t="str">
        <f t="shared" ref="DJ73:DJ136" si="333">IF(AR73=0,"",1+$J$6)</f>
        <v/>
      </c>
      <c r="DK73" t="str">
        <f t="shared" ref="DK73:DK136" si="334">IF(AS73=0,"",1+$J$6)</f>
        <v/>
      </c>
      <c r="DL73" t="str">
        <f t="shared" ref="DL73:DL136" si="335">IF(AT73=0,"",1+K73)</f>
        <v/>
      </c>
      <c r="DM73" t="str">
        <f t="shared" ref="DM73:DM136" si="336">IF(AU73=0,"",1+L73)</f>
        <v/>
      </c>
      <c r="DN73" t="str">
        <f t="shared" ref="DN73:DN136" si="337">IF(AV73=0,"",1+M73)</f>
        <v/>
      </c>
      <c r="DO73" t="str">
        <f t="shared" ref="DO73:DO136" si="338">IF(AW73=0,"",1+N73)</f>
        <v/>
      </c>
      <c r="DP73" t="str">
        <f t="shared" ref="DP73:DP136" si="339">IF(AX73=0,"",1+O73)</f>
        <v/>
      </c>
      <c r="DQ73" t="str">
        <f t="shared" ref="DQ73:DQ136" si="340">IF(AY73=0,"",1+P73)</f>
        <v/>
      </c>
      <c r="DR73" t="str">
        <f t="shared" ref="DR73:DR136" si="341">IF(AZ73=0,"",1+Q73)</f>
        <v/>
      </c>
      <c r="DS73" t="str">
        <f t="shared" ref="DS73:DS136" si="342">IF(BA73=0,"",1+R73)</f>
        <v/>
      </c>
      <c r="DT73" t="str">
        <f t="shared" ref="DT73:DT136" si="343">IF(BB73=0,"",1+S73)</f>
        <v/>
      </c>
      <c r="DU73">
        <f t="shared" ref="DU73:DU136" si="344">PRODUCT(CL73:DK73)</f>
        <v>0</v>
      </c>
      <c r="DV73">
        <f t="shared" ref="DV73:DV136" si="345">PRODUCT(DL73:DN73)</f>
        <v>0</v>
      </c>
      <c r="DW73">
        <f t="shared" ref="DW73:DW136" si="346">PRODUCT(DO73:DT73)</f>
        <v>0</v>
      </c>
      <c r="DX73" t="str">
        <f t="shared" ref="DX73:DX136" si="347">IF(DU73=0,"",DU73)</f>
        <v/>
      </c>
      <c r="DY73" t="str">
        <f t="shared" ref="DY73:DY136" si="348">IF(DV73=0,"",DV73)</f>
        <v/>
      </c>
      <c r="DZ73" t="str">
        <f t="shared" ref="DZ73:DZ136" si="349">IF(DW73=0,"",DW73)</f>
        <v/>
      </c>
      <c r="EA73" s="5">
        <f t="shared" ref="EA73:EA136" si="350">IF(D73=$E$2,1,PRODUCT(DX73:DZ73))</f>
        <v>0</v>
      </c>
      <c r="EB73" s="3">
        <f t="shared" ref="EB73:EB136" si="351">C73*EA73</f>
        <v>0</v>
      </c>
    </row>
    <row r="74" spans="2:132" x14ac:dyDescent="0.2">
      <c r="B74">
        <v>69</v>
      </c>
      <c r="C74" s="3">
        <f>Zisk!D88</f>
        <v>0</v>
      </c>
      <c r="D74">
        <f>Zisk!E88</f>
        <v>0</v>
      </c>
      <c r="E74" s="66" t="str">
        <f t="shared" si="238"/>
        <v/>
      </c>
      <c r="F74" t="str">
        <f t="shared" si="239"/>
        <v/>
      </c>
      <c r="G74" s="66" t="str">
        <f t="shared" si="240"/>
        <v/>
      </c>
      <c r="J74">
        <f>VstupniParametry_SKRYT!$D$5</f>
        <v>0.02</v>
      </c>
      <c r="K74">
        <f>VstupniParametry_SKRYT!$D$6</f>
        <v>0.06</v>
      </c>
      <c r="L74">
        <f>VstupniParametry_SKRYT!$D$7</f>
        <v>0.06</v>
      </c>
      <c r="M74">
        <f>VstupniParametry_SKRYT!$D$8</f>
        <v>0.06</v>
      </c>
      <c r="N74">
        <f>VstupniParametry_SKRYT!$D$9</f>
        <v>1.7999999999999999E-2</v>
      </c>
      <c r="O74" s="27">
        <f>VstupniParametry_SKRYT!$D$10</f>
        <v>0.01</v>
      </c>
      <c r="P74" s="27">
        <f>VstupniParametry_SKRYT!$D$11</f>
        <v>0.01</v>
      </c>
      <c r="Q74" s="27">
        <f>VstupniParametry_SKRYT!$D$12</f>
        <v>0.01</v>
      </c>
      <c r="R74" s="27">
        <f>VstupniParametry_SKRYT!$D$13</f>
        <v>0.01</v>
      </c>
      <c r="S74" s="27">
        <f>VstupniParametry_SKRYT!$D$14</f>
        <v>0.01</v>
      </c>
      <c r="T74">
        <f t="shared" si="241"/>
        <v>0</v>
      </c>
      <c r="U74">
        <f t="shared" si="242"/>
        <v>0</v>
      </c>
      <c r="V74">
        <f t="shared" si="243"/>
        <v>0</v>
      </c>
      <c r="W74">
        <f t="shared" si="244"/>
        <v>0</v>
      </c>
      <c r="X74">
        <f t="shared" si="245"/>
        <v>0</v>
      </c>
      <c r="Y74">
        <f t="shared" si="246"/>
        <v>0</v>
      </c>
      <c r="Z74">
        <f t="shared" si="247"/>
        <v>0</v>
      </c>
      <c r="AA74">
        <f t="shared" si="248"/>
        <v>0</v>
      </c>
      <c r="AB74">
        <f t="shared" si="249"/>
        <v>0</v>
      </c>
      <c r="AC74">
        <f t="shared" si="250"/>
        <v>0</v>
      </c>
      <c r="AD74">
        <f t="shared" si="251"/>
        <v>0</v>
      </c>
      <c r="AE74">
        <f t="shared" si="252"/>
        <v>0</v>
      </c>
      <c r="AF74">
        <f t="shared" si="253"/>
        <v>0</v>
      </c>
      <c r="AG74">
        <f t="shared" si="254"/>
        <v>0</v>
      </c>
      <c r="AH74">
        <f t="shared" si="255"/>
        <v>0</v>
      </c>
      <c r="AI74">
        <f t="shared" si="256"/>
        <v>0</v>
      </c>
      <c r="AJ74">
        <f t="shared" si="257"/>
        <v>0</v>
      </c>
      <c r="AK74">
        <f t="shared" si="258"/>
        <v>0</v>
      </c>
      <c r="AL74">
        <f t="shared" si="259"/>
        <v>0</v>
      </c>
      <c r="AM74">
        <f t="shared" si="260"/>
        <v>0</v>
      </c>
      <c r="AN74">
        <f t="shared" si="261"/>
        <v>0</v>
      </c>
      <c r="AO74">
        <f t="shared" si="262"/>
        <v>0</v>
      </c>
      <c r="AP74">
        <f t="shared" si="263"/>
        <v>0</v>
      </c>
      <c r="AQ74">
        <f t="shared" si="264"/>
        <v>0</v>
      </c>
      <c r="AR74">
        <f t="shared" si="265"/>
        <v>0</v>
      </c>
      <c r="AS74">
        <f t="shared" si="266"/>
        <v>0</v>
      </c>
      <c r="AT74">
        <f t="shared" si="236"/>
        <v>0</v>
      </c>
      <c r="AU74">
        <f t="shared" si="267"/>
        <v>0</v>
      </c>
      <c r="AV74">
        <f t="shared" si="268"/>
        <v>0</v>
      </c>
      <c r="AW74">
        <f t="shared" si="237"/>
        <v>0</v>
      </c>
      <c r="AX74">
        <f t="shared" si="269"/>
        <v>0</v>
      </c>
      <c r="AY74">
        <f t="shared" si="270"/>
        <v>0</v>
      </c>
      <c r="AZ74">
        <f t="shared" si="271"/>
        <v>0</v>
      </c>
      <c r="BA74">
        <f t="shared" si="272"/>
        <v>0</v>
      </c>
      <c r="BB74">
        <f t="shared" si="273"/>
        <v>0</v>
      </c>
      <c r="BC74">
        <f t="shared" si="274"/>
        <v>0</v>
      </c>
      <c r="BD74">
        <f t="shared" si="275"/>
        <v>0</v>
      </c>
      <c r="BE74">
        <f t="shared" si="276"/>
        <v>0</v>
      </c>
      <c r="BF74">
        <f t="shared" si="277"/>
        <v>0</v>
      </c>
      <c r="BG74">
        <f t="shared" si="278"/>
        <v>0</v>
      </c>
      <c r="BH74">
        <f t="shared" si="279"/>
        <v>0</v>
      </c>
      <c r="BI74">
        <f t="shared" si="280"/>
        <v>0</v>
      </c>
      <c r="BJ74">
        <f t="shared" si="281"/>
        <v>0</v>
      </c>
      <c r="BK74">
        <f t="shared" si="282"/>
        <v>0</v>
      </c>
      <c r="BL74">
        <f t="shared" si="283"/>
        <v>0</v>
      </c>
      <c r="BM74">
        <f t="shared" si="284"/>
        <v>0</v>
      </c>
      <c r="BN74">
        <f t="shared" si="285"/>
        <v>0</v>
      </c>
      <c r="BO74">
        <f t="shared" si="286"/>
        <v>0</v>
      </c>
      <c r="BP74">
        <f t="shared" si="287"/>
        <v>0</v>
      </c>
      <c r="BQ74">
        <f t="shared" si="288"/>
        <v>0</v>
      </c>
      <c r="BR74">
        <f t="shared" si="289"/>
        <v>0</v>
      </c>
      <c r="BS74">
        <f t="shared" si="290"/>
        <v>0</v>
      </c>
      <c r="BT74">
        <f t="shared" si="291"/>
        <v>0</v>
      </c>
      <c r="BU74">
        <f t="shared" si="292"/>
        <v>0</v>
      </c>
      <c r="BV74">
        <f t="shared" si="293"/>
        <v>0</v>
      </c>
      <c r="BW74">
        <f t="shared" si="294"/>
        <v>0</v>
      </c>
      <c r="BX74">
        <f t="shared" si="295"/>
        <v>0</v>
      </c>
      <c r="BY74">
        <f t="shared" si="296"/>
        <v>0</v>
      </c>
      <c r="BZ74">
        <f t="shared" si="297"/>
        <v>0</v>
      </c>
      <c r="CA74">
        <f t="shared" si="298"/>
        <v>0</v>
      </c>
      <c r="CB74">
        <f t="shared" si="299"/>
        <v>0</v>
      </c>
      <c r="CC74">
        <f t="shared" si="300"/>
        <v>0</v>
      </c>
      <c r="CD74">
        <f t="shared" si="301"/>
        <v>0</v>
      </c>
      <c r="CE74">
        <f t="shared" si="302"/>
        <v>0</v>
      </c>
      <c r="CF74">
        <f t="shared" si="303"/>
        <v>0</v>
      </c>
      <c r="CG74">
        <f t="shared" si="304"/>
        <v>0</v>
      </c>
      <c r="CH74">
        <f t="shared" si="305"/>
        <v>0</v>
      </c>
      <c r="CI74">
        <f t="shared" si="306"/>
        <v>0</v>
      </c>
      <c r="CJ74">
        <f t="shared" si="307"/>
        <v>0</v>
      </c>
      <c r="CK74">
        <f t="shared" si="308"/>
        <v>0</v>
      </c>
      <c r="CL74" t="str">
        <f t="shared" si="309"/>
        <v/>
      </c>
      <c r="CM74" t="str">
        <f t="shared" si="310"/>
        <v/>
      </c>
      <c r="CN74" t="str">
        <f t="shared" si="311"/>
        <v/>
      </c>
      <c r="CO74" t="str">
        <f t="shared" si="312"/>
        <v/>
      </c>
      <c r="CP74" t="str">
        <f t="shared" si="313"/>
        <v/>
      </c>
      <c r="CQ74" t="str">
        <f t="shared" si="314"/>
        <v/>
      </c>
      <c r="CR74" t="str">
        <f t="shared" si="315"/>
        <v/>
      </c>
      <c r="CS74" t="str">
        <f t="shared" si="316"/>
        <v/>
      </c>
      <c r="CT74" t="str">
        <f t="shared" si="317"/>
        <v/>
      </c>
      <c r="CU74" t="str">
        <f t="shared" si="318"/>
        <v/>
      </c>
      <c r="CV74" t="str">
        <f t="shared" si="319"/>
        <v/>
      </c>
      <c r="CW74" t="str">
        <f t="shared" si="320"/>
        <v/>
      </c>
      <c r="CX74" t="str">
        <f t="shared" si="321"/>
        <v/>
      </c>
      <c r="CY74" t="str">
        <f t="shared" si="322"/>
        <v/>
      </c>
      <c r="CZ74" t="str">
        <f t="shared" si="323"/>
        <v/>
      </c>
      <c r="DA74" t="str">
        <f t="shared" si="324"/>
        <v/>
      </c>
      <c r="DB74" t="str">
        <f t="shared" si="325"/>
        <v/>
      </c>
      <c r="DC74" t="str">
        <f t="shared" si="326"/>
        <v/>
      </c>
      <c r="DD74" t="str">
        <f t="shared" si="327"/>
        <v/>
      </c>
      <c r="DE74" t="str">
        <f t="shared" si="328"/>
        <v/>
      </c>
      <c r="DF74" t="str">
        <f t="shared" si="329"/>
        <v/>
      </c>
      <c r="DG74" t="str">
        <f t="shared" si="330"/>
        <v/>
      </c>
      <c r="DH74" t="str">
        <f t="shared" si="331"/>
        <v/>
      </c>
      <c r="DI74" t="str">
        <f t="shared" si="332"/>
        <v/>
      </c>
      <c r="DJ74" t="str">
        <f t="shared" si="333"/>
        <v/>
      </c>
      <c r="DK74" t="str">
        <f t="shared" si="334"/>
        <v/>
      </c>
      <c r="DL74" t="str">
        <f t="shared" si="335"/>
        <v/>
      </c>
      <c r="DM74" t="str">
        <f t="shared" si="336"/>
        <v/>
      </c>
      <c r="DN74" t="str">
        <f t="shared" si="337"/>
        <v/>
      </c>
      <c r="DO74" t="str">
        <f t="shared" si="338"/>
        <v/>
      </c>
      <c r="DP74" t="str">
        <f t="shared" si="339"/>
        <v/>
      </c>
      <c r="DQ74" t="str">
        <f t="shared" si="340"/>
        <v/>
      </c>
      <c r="DR74" t="str">
        <f t="shared" si="341"/>
        <v/>
      </c>
      <c r="DS74" t="str">
        <f t="shared" si="342"/>
        <v/>
      </c>
      <c r="DT74" t="str">
        <f t="shared" si="343"/>
        <v/>
      </c>
      <c r="DU74">
        <f t="shared" si="344"/>
        <v>0</v>
      </c>
      <c r="DV74">
        <f t="shared" si="345"/>
        <v>0</v>
      </c>
      <c r="DW74">
        <f t="shared" si="346"/>
        <v>0</v>
      </c>
      <c r="DX74" t="str">
        <f t="shared" si="347"/>
        <v/>
      </c>
      <c r="DY74" t="str">
        <f t="shared" si="348"/>
        <v/>
      </c>
      <c r="DZ74" t="str">
        <f t="shared" si="349"/>
        <v/>
      </c>
      <c r="EA74" s="5">
        <f t="shared" si="350"/>
        <v>0</v>
      </c>
      <c r="EB74" s="3">
        <f t="shared" si="351"/>
        <v>0</v>
      </c>
    </row>
    <row r="75" spans="2:132" x14ac:dyDescent="0.2">
      <c r="B75" s="25">
        <v>70</v>
      </c>
      <c r="C75" s="26">
        <f>Zisk!D89</f>
        <v>0</v>
      </c>
      <c r="D75">
        <f>Zisk!E89</f>
        <v>0</v>
      </c>
      <c r="E75" s="66" t="str">
        <f t="shared" si="238"/>
        <v/>
      </c>
      <c r="F75" t="str">
        <f t="shared" si="239"/>
        <v/>
      </c>
      <c r="G75" s="66" t="str">
        <f t="shared" si="240"/>
        <v/>
      </c>
      <c r="H75" s="25"/>
      <c r="I75" s="25"/>
      <c r="J75">
        <f>VstupniParametry_SKRYT!$D$5</f>
        <v>0.02</v>
      </c>
      <c r="K75">
        <f>VstupniParametry_SKRYT!$D$6</f>
        <v>0.06</v>
      </c>
      <c r="L75">
        <f>VstupniParametry_SKRYT!$D$7</f>
        <v>0.06</v>
      </c>
      <c r="M75">
        <f>VstupniParametry_SKRYT!$D$8</f>
        <v>0.06</v>
      </c>
      <c r="N75">
        <f>VstupniParametry_SKRYT!$D$9</f>
        <v>1.7999999999999999E-2</v>
      </c>
      <c r="O75" s="27">
        <f>VstupniParametry_SKRYT!$D$10</f>
        <v>0.01</v>
      </c>
      <c r="P75" s="27">
        <f>VstupniParametry_SKRYT!$D$11</f>
        <v>0.01</v>
      </c>
      <c r="Q75" s="27">
        <f>VstupniParametry_SKRYT!$D$12</f>
        <v>0.01</v>
      </c>
      <c r="R75" s="27">
        <f>VstupniParametry_SKRYT!$D$13</f>
        <v>0.01</v>
      </c>
      <c r="S75" s="27">
        <f>VstupniParametry_SKRYT!$D$14</f>
        <v>0.01</v>
      </c>
      <c r="T75">
        <f t="shared" si="241"/>
        <v>0</v>
      </c>
      <c r="U75">
        <f t="shared" si="242"/>
        <v>0</v>
      </c>
      <c r="V75">
        <f t="shared" si="243"/>
        <v>0</v>
      </c>
      <c r="W75">
        <f t="shared" si="244"/>
        <v>0</v>
      </c>
      <c r="X75">
        <f t="shared" si="245"/>
        <v>0</v>
      </c>
      <c r="Y75">
        <f t="shared" si="246"/>
        <v>0</v>
      </c>
      <c r="Z75">
        <f t="shared" si="247"/>
        <v>0</v>
      </c>
      <c r="AA75">
        <f t="shared" si="248"/>
        <v>0</v>
      </c>
      <c r="AB75">
        <f t="shared" si="249"/>
        <v>0</v>
      </c>
      <c r="AC75">
        <f t="shared" si="250"/>
        <v>0</v>
      </c>
      <c r="AD75">
        <f t="shared" si="251"/>
        <v>0</v>
      </c>
      <c r="AE75">
        <f t="shared" si="252"/>
        <v>0</v>
      </c>
      <c r="AF75">
        <f t="shared" si="253"/>
        <v>0</v>
      </c>
      <c r="AG75">
        <f t="shared" si="254"/>
        <v>0</v>
      </c>
      <c r="AH75">
        <f t="shared" si="255"/>
        <v>0</v>
      </c>
      <c r="AI75">
        <f t="shared" si="256"/>
        <v>0</v>
      </c>
      <c r="AJ75">
        <f t="shared" si="257"/>
        <v>0</v>
      </c>
      <c r="AK75">
        <f t="shared" si="258"/>
        <v>0</v>
      </c>
      <c r="AL75">
        <f t="shared" si="259"/>
        <v>0</v>
      </c>
      <c r="AM75">
        <f t="shared" si="260"/>
        <v>0</v>
      </c>
      <c r="AN75">
        <f t="shared" si="261"/>
        <v>0</v>
      </c>
      <c r="AO75">
        <f t="shared" si="262"/>
        <v>0</v>
      </c>
      <c r="AP75">
        <f t="shared" si="263"/>
        <v>0</v>
      </c>
      <c r="AQ75">
        <f t="shared" si="264"/>
        <v>0</v>
      </c>
      <c r="AR75">
        <f t="shared" si="265"/>
        <v>0</v>
      </c>
      <c r="AS75">
        <f t="shared" si="266"/>
        <v>0</v>
      </c>
      <c r="AT75">
        <f t="shared" si="236"/>
        <v>0</v>
      </c>
      <c r="AU75">
        <f t="shared" si="267"/>
        <v>0</v>
      </c>
      <c r="AV75">
        <f t="shared" si="268"/>
        <v>0</v>
      </c>
      <c r="AW75">
        <f t="shared" si="237"/>
        <v>0</v>
      </c>
      <c r="AX75">
        <f t="shared" si="269"/>
        <v>0</v>
      </c>
      <c r="AY75">
        <f t="shared" si="270"/>
        <v>0</v>
      </c>
      <c r="AZ75">
        <f t="shared" si="271"/>
        <v>0</v>
      </c>
      <c r="BA75">
        <f t="shared" si="272"/>
        <v>0</v>
      </c>
      <c r="BB75">
        <f t="shared" si="273"/>
        <v>0</v>
      </c>
      <c r="BC75">
        <f t="shared" si="274"/>
        <v>0</v>
      </c>
      <c r="BD75">
        <f t="shared" si="275"/>
        <v>0</v>
      </c>
      <c r="BE75">
        <f t="shared" si="276"/>
        <v>0</v>
      </c>
      <c r="BF75">
        <f t="shared" si="277"/>
        <v>0</v>
      </c>
      <c r="BG75">
        <f t="shared" si="278"/>
        <v>0</v>
      </c>
      <c r="BH75">
        <f t="shared" si="279"/>
        <v>0</v>
      </c>
      <c r="BI75">
        <f t="shared" si="280"/>
        <v>0</v>
      </c>
      <c r="BJ75">
        <f t="shared" si="281"/>
        <v>0</v>
      </c>
      <c r="BK75">
        <f t="shared" si="282"/>
        <v>0</v>
      </c>
      <c r="BL75">
        <f t="shared" si="283"/>
        <v>0</v>
      </c>
      <c r="BM75">
        <f t="shared" si="284"/>
        <v>0</v>
      </c>
      <c r="BN75">
        <f t="shared" si="285"/>
        <v>0</v>
      </c>
      <c r="BO75">
        <f t="shared" si="286"/>
        <v>0</v>
      </c>
      <c r="BP75">
        <f t="shared" si="287"/>
        <v>0</v>
      </c>
      <c r="BQ75">
        <f t="shared" si="288"/>
        <v>0</v>
      </c>
      <c r="BR75">
        <f t="shared" si="289"/>
        <v>0</v>
      </c>
      <c r="BS75">
        <f t="shared" si="290"/>
        <v>0</v>
      </c>
      <c r="BT75">
        <f t="shared" si="291"/>
        <v>0</v>
      </c>
      <c r="BU75">
        <f t="shared" si="292"/>
        <v>0</v>
      </c>
      <c r="BV75">
        <f t="shared" si="293"/>
        <v>0</v>
      </c>
      <c r="BW75">
        <f t="shared" si="294"/>
        <v>0</v>
      </c>
      <c r="BX75">
        <f t="shared" si="295"/>
        <v>0</v>
      </c>
      <c r="BY75">
        <f t="shared" si="296"/>
        <v>0</v>
      </c>
      <c r="BZ75">
        <f t="shared" si="297"/>
        <v>0</v>
      </c>
      <c r="CA75">
        <f t="shared" si="298"/>
        <v>0</v>
      </c>
      <c r="CB75">
        <f t="shared" si="299"/>
        <v>0</v>
      </c>
      <c r="CC75">
        <f t="shared" si="300"/>
        <v>0</v>
      </c>
      <c r="CD75">
        <f t="shared" si="301"/>
        <v>0</v>
      </c>
      <c r="CE75">
        <f t="shared" si="302"/>
        <v>0</v>
      </c>
      <c r="CF75">
        <f t="shared" si="303"/>
        <v>0</v>
      </c>
      <c r="CG75">
        <f t="shared" si="304"/>
        <v>0</v>
      </c>
      <c r="CH75">
        <f t="shared" si="305"/>
        <v>0</v>
      </c>
      <c r="CI75">
        <f t="shared" si="306"/>
        <v>0</v>
      </c>
      <c r="CJ75">
        <f t="shared" si="307"/>
        <v>0</v>
      </c>
      <c r="CK75">
        <f t="shared" si="308"/>
        <v>0</v>
      </c>
      <c r="CL75" t="str">
        <f t="shared" si="309"/>
        <v/>
      </c>
      <c r="CM75" t="str">
        <f t="shared" si="310"/>
        <v/>
      </c>
      <c r="CN75" t="str">
        <f t="shared" si="311"/>
        <v/>
      </c>
      <c r="CO75" t="str">
        <f t="shared" si="312"/>
        <v/>
      </c>
      <c r="CP75" t="str">
        <f t="shared" si="313"/>
        <v/>
      </c>
      <c r="CQ75" t="str">
        <f t="shared" si="314"/>
        <v/>
      </c>
      <c r="CR75" t="str">
        <f t="shared" si="315"/>
        <v/>
      </c>
      <c r="CS75" t="str">
        <f t="shared" si="316"/>
        <v/>
      </c>
      <c r="CT75" t="str">
        <f t="shared" si="317"/>
        <v/>
      </c>
      <c r="CU75" t="str">
        <f t="shared" si="318"/>
        <v/>
      </c>
      <c r="CV75" t="str">
        <f t="shared" si="319"/>
        <v/>
      </c>
      <c r="CW75" t="str">
        <f t="shared" si="320"/>
        <v/>
      </c>
      <c r="CX75" t="str">
        <f t="shared" si="321"/>
        <v/>
      </c>
      <c r="CY75" t="str">
        <f t="shared" si="322"/>
        <v/>
      </c>
      <c r="CZ75" t="str">
        <f t="shared" si="323"/>
        <v/>
      </c>
      <c r="DA75" t="str">
        <f t="shared" si="324"/>
        <v/>
      </c>
      <c r="DB75" t="str">
        <f t="shared" si="325"/>
        <v/>
      </c>
      <c r="DC75" t="str">
        <f t="shared" si="326"/>
        <v/>
      </c>
      <c r="DD75" t="str">
        <f t="shared" si="327"/>
        <v/>
      </c>
      <c r="DE75" t="str">
        <f t="shared" si="328"/>
        <v/>
      </c>
      <c r="DF75" t="str">
        <f t="shared" si="329"/>
        <v/>
      </c>
      <c r="DG75" t="str">
        <f t="shared" si="330"/>
        <v/>
      </c>
      <c r="DH75" t="str">
        <f t="shared" si="331"/>
        <v/>
      </c>
      <c r="DI75" t="str">
        <f t="shared" si="332"/>
        <v/>
      </c>
      <c r="DJ75" t="str">
        <f t="shared" si="333"/>
        <v/>
      </c>
      <c r="DK75" t="str">
        <f t="shared" si="334"/>
        <v/>
      </c>
      <c r="DL75" t="str">
        <f t="shared" si="335"/>
        <v/>
      </c>
      <c r="DM75" t="str">
        <f t="shared" si="336"/>
        <v/>
      </c>
      <c r="DN75" t="str">
        <f t="shared" si="337"/>
        <v/>
      </c>
      <c r="DO75" t="str">
        <f t="shared" si="338"/>
        <v/>
      </c>
      <c r="DP75" t="str">
        <f t="shared" si="339"/>
        <v/>
      </c>
      <c r="DQ75" t="str">
        <f t="shared" si="340"/>
        <v/>
      </c>
      <c r="DR75" t="str">
        <f t="shared" si="341"/>
        <v/>
      </c>
      <c r="DS75" t="str">
        <f t="shared" si="342"/>
        <v/>
      </c>
      <c r="DT75" t="str">
        <f t="shared" si="343"/>
        <v/>
      </c>
      <c r="DU75">
        <f t="shared" si="344"/>
        <v>0</v>
      </c>
      <c r="DV75">
        <f t="shared" si="345"/>
        <v>0</v>
      </c>
      <c r="DW75">
        <f t="shared" si="346"/>
        <v>0</v>
      </c>
      <c r="DX75" t="str">
        <f t="shared" si="347"/>
        <v/>
      </c>
      <c r="DY75" t="str">
        <f t="shared" si="348"/>
        <v/>
      </c>
      <c r="DZ75" t="str">
        <f t="shared" si="349"/>
        <v/>
      </c>
      <c r="EA75" s="5">
        <f t="shared" si="350"/>
        <v>0</v>
      </c>
      <c r="EB75" s="3">
        <f t="shared" si="351"/>
        <v>0</v>
      </c>
    </row>
    <row r="76" spans="2:132" x14ac:dyDescent="0.2">
      <c r="B76">
        <v>71</v>
      </c>
      <c r="C76" s="3">
        <f>Zisk!D90</f>
        <v>0</v>
      </c>
      <c r="D76">
        <f>Zisk!E90</f>
        <v>0</v>
      </c>
      <c r="E76" s="66" t="str">
        <f t="shared" si="238"/>
        <v/>
      </c>
      <c r="F76" t="str">
        <f t="shared" si="239"/>
        <v/>
      </c>
      <c r="G76" s="66" t="str">
        <f t="shared" si="240"/>
        <v/>
      </c>
      <c r="J76">
        <f>VstupniParametry_SKRYT!$D$5</f>
        <v>0.02</v>
      </c>
      <c r="K76">
        <f>VstupniParametry_SKRYT!$D$6</f>
        <v>0.06</v>
      </c>
      <c r="L76">
        <f>VstupniParametry_SKRYT!$D$7</f>
        <v>0.06</v>
      </c>
      <c r="M76">
        <f>VstupniParametry_SKRYT!$D$8</f>
        <v>0.06</v>
      </c>
      <c r="N76">
        <f>VstupniParametry_SKRYT!$D$9</f>
        <v>1.7999999999999999E-2</v>
      </c>
      <c r="O76" s="27">
        <f>VstupniParametry_SKRYT!$D$10</f>
        <v>0.01</v>
      </c>
      <c r="P76" s="27">
        <f>VstupniParametry_SKRYT!$D$11</f>
        <v>0.01</v>
      </c>
      <c r="Q76" s="27">
        <f>VstupniParametry_SKRYT!$D$12</f>
        <v>0.01</v>
      </c>
      <c r="R76" s="27">
        <f>VstupniParametry_SKRYT!$D$13</f>
        <v>0.01</v>
      </c>
      <c r="S76" s="27">
        <f>VstupniParametry_SKRYT!$D$14</f>
        <v>0.01</v>
      </c>
      <c r="T76">
        <f t="shared" si="241"/>
        <v>0</v>
      </c>
      <c r="U76">
        <f t="shared" si="242"/>
        <v>0</v>
      </c>
      <c r="V76">
        <f t="shared" si="243"/>
        <v>0</v>
      </c>
      <c r="W76">
        <f t="shared" si="244"/>
        <v>0</v>
      </c>
      <c r="X76">
        <f t="shared" si="245"/>
        <v>0</v>
      </c>
      <c r="Y76">
        <f t="shared" si="246"/>
        <v>0</v>
      </c>
      <c r="Z76">
        <f t="shared" si="247"/>
        <v>0</v>
      </c>
      <c r="AA76">
        <f t="shared" si="248"/>
        <v>0</v>
      </c>
      <c r="AB76">
        <f t="shared" si="249"/>
        <v>0</v>
      </c>
      <c r="AC76">
        <f t="shared" si="250"/>
        <v>0</v>
      </c>
      <c r="AD76">
        <f t="shared" si="251"/>
        <v>0</v>
      </c>
      <c r="AE76">
        <f t="shared" si="252"/>
        <v>0</v>
      </c>
      <c r="AF76">
        <f t="shared" si="253"/>
        <v>0</v>
      </c>
      <c r="AG76">
        <f t="shared" si="254"/>
        <v>0</v>
      </c>
      <c r="AH76">
        <f t="shared" si="255"/>
        <v>0</v>
      </c>
      <c r="AI76">
        <f t="shared" si="256"/>
        <v>0</v>
      </c>
      <c r="AJ76">
        <f t="shared" si="257"/>
        <v>0</v>
      </c>
      <c r="AK76">
        <f t="shared" si="258"/>
        <v>0</v>
      </c>
      <c r="AL76">
        <f t="shared" si="259"/>
        <v>0</v>
      </c>
      <c r="AM76">
        <f t="shared" si="260"/>
        <v>0</v>
      </c>
      <c r="AN76">
        <f t="shared" si="261"/>
        <v>0</v>
      </c>
      <c r="AO76">
        <f t="shared" si="262"/>
        <v>0</v>
      </c>
      <c r="AP76">
        <f t="shared" si="263"/>
        <v>0</v>
      </c>
      <c r="AQ76">
        <f t="shared" si="264"/>
        <v>0</v>
      </c>
      <c r="AR76">
        <f t="shared" si="265"/>
        <v>0</v>
      </c>
      <c r="AS76">
        <f t="shared" si="266"/>
        <v>0</v>
      </c>
      <c r="AT76">
        <f t="shared" si="236"/>
        <v>0</v>
      </c>
      <c r="AU76">
        <f t="shared" si="267"/>
        <v>0</v>
      </c>
      <c r="AV76">
        <f t="shared" si="268"/>
        <v>0</v>
      </c>
      <c r="AW76">
        <f t="shared" si="237"/>
        <v>0</v>
      </c>
      <c r="AX76">
        <f t="shared" si="269"/>
        <v>0</v>
      </c>
      <c r="AY76">
        <f t="shared" si="270"/>
        <v>0</v>
      </c>
      <c r="AZ76">
        <f t="shared" si="271"/>
        <v>0</v>
      </c>
      <c r="BA76">
        <f t="shared" si="272"/>
        <v>0</v>
      </c>
      <c r="BB76">
        <f t="shared" si="273"/>
        <v>0</v>
      </c>
      <c r="BC76">
        <f t="shared" si="274"/>
        <v>0</v>
      </c>
      <c r="BD76">
        <f t="shared" si="275"/>
        <v>0</v>
      </c>
      <c r="BE76">
        <f t="shared" si="276"/>
        <v>0</v>
      </c>
      <c r="BF76">
        <f t="shared" si="277"/>
        <v>0</v>
      </c>
      <c r="BG76">
        <f t="shared" si="278"/>
        <v>0</v>
      </c>
      <c r="BH76">
        <f t="shared" si="279"/>
        <v>0</v>
      </c>
      <c r="BI76">
        <f t="shared" si="280"/>
        <v>0</v>
      </c>
      <c r="BJ76">
        <f t="shared" si="281"/>
        <v>0</v>
      </c>
      <c r="BK76">
        <f t="shared" si="282"/>
        <v>0</v>
      </c>
      <c r="BL76">
        <f t="shared" si="283"/>
        <v>0</v>
      </c>
      <c r="BM76">
        <f t="shared" si="284"/>
        <v>0</v>
      </c>
      <c r="BN76">
        <f t="shared" si="285"/>
        <v>0</v>
      </c>
      <c r="BO76">
        <f t="shared" si="286"/>
        <v>0</v>
      </c>
      <c r="BP76">
        <f t="shared" si="287"/>
        <v>0</v>
      </c>
      <c r="BQ76">
        <f t="shared" si="288"/>
        <v>0</v>
      </c>
      <c r="BR76">
        <f t="shared" si="289"/>
        <v>0</v>
      </c>
      <c r="BS76">
        <f t="shared" si="290"/>
        <v>0</v>
      </c>
      <c r="BT76">
        <f t="shared" si="291"/>
        <v>0</v>
      </c>
      <c r="BU76">
        <f t="shared" si="292"/>
        <v>0</v>
      </c>
      <c r="BV76">
        <f t="shared" si="293"/>
        <v>0</v>
      </c>
      <c r="BW76">
        <f t="shared" si="294"/>
        <v>0</v>
      </c>
      <c r="BX76">
        <f t="shared" si="295"/>
        <v>0</v>
      </c>
      <c r="BY76">
        <f t="shared" si="296"/>
        <v>0</v>
      </c>
      <c r="BZ76">
        <f t="shared" si="297"/>
        <v>0</v>
      </c>
      <c r="CA76">
        <f t="shared" si="298"/>
        <v>0</v>
      </c>
      <c r="CB76">
        <f t="shared" si="299"/>
        <v>0</v>
      </c>
      <c r="CC76">
        <f t="shared" si="300"/>
        <v>0</v>
      </c>
      <c r="CD76">
        <f t="shared" si="301"/>
        <v>0</v>
      </c>
      <c r="CE76">
        <f t="shared" si="302"/>
        <v>0</v>
      </c>
      <c r="CF76">
        <f t="shared" si="303"/>
        <v>0</v>
      </c>
      <c r="CG76">
        <f t="shared" si="304"/>
        <v>0</v>
      </c>
      <c r="CH76">
        <f t="shared" si="305"/>
        <v>0</v>
      </c>
      <c r="CI76">
        <f t="shared" si="306"/>
        <v>0</v>
      </c>
      <c r="CJ76">
        <f t="shared" si="307"/>
        <v>0</v>
      </c>
      <c r="CK76">
        <f t="shared" si="308"/>
        <v>0</v>
      </c>
      <c r="CL76" t="str">
        <f t="shared" si="309"/>
        <v/>
      </c>
      <c r="CM76" t="str">
        <f t="shared" si="310"/>
        <v/>
      </c>
      <c r="CN76" t="str">
        <f t="shared" si="311"/>
        <v/>
      </c>
      <c r="CO76" t="str">
        <f t="shared" si="312"/>
        <v/>
      </c>
      <c r="CP76" t="str">
        <f t="shared" si="313"/>
        <v/>
      </c>
      <c r="CQ76" t="str">
        <f t="shared" si="314"/>
        <v/>
      </c>
      <c r="CR76" t="str">
        <f t="shared" si="315"/>
        <v/>
      </c>
      <c r="CS76" t="str">
        <f t="shared" si="316"/>
        <v/>
      </c>
      <c r="CT76" t="str">
        <f t="shared" si="317"/>
        <v/>
      </c>
      <c r="CU76" t="str">
        <f t="shared" si="318"/>
        <v/>
      </c>
      <c r="CV76" t="str">
        <f t="shared" si="319"/>
        <v/>
      </c>
      <c r="CW76" t="str">
        <f t="shared" si="320"/>
        <v/>
      </c>
      <c r="CX76" t="str">
        <f t="shared" si="321"/>
        <v/>
      </c>
      <c r="CY76" t="str">
        <f t="shared" si="322"/>
        <v/>
      </c>
      <c r="CZ76" t="str">
        <f t="shared" si="323"/>
        <v/>
      </c>
      <c r="DA76" t="str">
        <f t="shared" si="324"/>
        <v/>
      </c>
      <c r="DB76" t="str">
        <f t="shared" si="325"/>
        <v/>
      </c>
      <c r="DC76" t="str">
        <f t="shared" si="326"/>
        <v/>
      </c>
      <c r="DD76" t="str">
        <f t="shared" si="327"/>
        <v/>
      </c>
      <c r="DE76" t="str">
        <f t="shared" si="328"/>
        <v/>
      </c>
      <c r="DF76" t="str">
        <f t="shared" si="329"/>
        <v/>
      </c>
      <c r="DG76" t="str">
        <f t="shared" si="330"/>
        <v/>
      </c>
      <c r="DH76" t="str">
        <f t="shared" si="331"/>
        <v/>
      </c>
      <c r="DI76" t="str">
        <f t="shared" si="332"/>
        <v/>
      </c>
      <c r="DJ76" t="str">
        <f t="shared" si="333"/>
        <v/>
      </c>
      <c r="DK76" t="str">
        <f t="shared" si="334"/>
        <v/>
      </c>
      <c r="DL76" t="str">
        <f t="shared" si="335"/>
        <v/>
      </c>
      <c r="DM76" t="str">
        <f t="shared" si="336"/>
        <v/>
      </c>
      <c r="DN76" t="str">
        <f t="shared" si="337"/>
        <v/>
      </c>
      <c r="DO76" t="str">
        <f t="shared" si="338"/>
        <v/>
      </c>
      <c r="DP76" t="str">
        <f t="shared" si="339"/>
        <v/>
      </c>
      <c r="DQ76" t="str">
        <f t="shared" si="340"/>
        <v/>
      </c>
      <c r="DR76" t="str">
        <f t="shared" si="341"/>
        <v/>
      </c>
      <c r="DS76" t="str">
        <f t="shared" si="342"/>
        <v/>
      </c>
      <c r="DT76" t="str">
        <f t="shared" si="343"/>
        <v/>
      </c>
      <c r="DU76">
        <f t="shared" si="344"/>
        <v>0</v>
      </c>
      <c r="DV76">
        <f t="shared" si="345"/>
        <v>0</v>
      </c>
      <c r="DW76">
        <f t="shared" si="346"/>
        <v>0</v>
      </c>
      <c r="DX76" t="str">
        <f t="shared" si="347"/>
        <v/>
      </c>
      <c r="DY76" t="str">
        <f t="shared" si="348"/>
        <v/>
      </c>
      <c r="DZ76" t="str">
        <f t="shared" si="349"/>
        <v/>
      </c>
      <c r="EA76" s="5">
        <f t="shared" si="350"/>
        <v>0</v>
      </c>
      <c r="EB76" s="3">
        <f t="shared" si="351"/>
        <v>0</v>
      </c>
    </row>
    <row r="77" spans="2:132" x14ac:dyDescent="0.2">
      <c r="B77" s="25">
        <v>72</v>
      </c>
      <c r="C77" s="26">
        <f>Zisk!D91</f>
        <v>0</v>
      </c>
      <c r="D77">
        <f>Zisk!E91</f>
        <v>0</v>
      </c>
      <c r="E77" s="66" t="str">
        <f t="shared" si="238"/>
        <v/>
      </c>
      <c r="F77" t="str">
        <f t="shared" si="239"/>
        <v/>
      </c>
      <c r="G77" s="66" t="str">
        <f t="shared" si="240"/>
        <v/>
      </c>
      <c r="H77" s="25"/>
      <c r="I77" s="25"/>
      <c r="J77">
        <f>VstupniParametry_SKRYT!$D$5</f>
        <v>0.02</v>
      </c>
      <c r="K77">
        <f>VstupniParametry_SKRYT!$D$6</f>
        <v>0.06</v>
      </c>
      <c r="L77">
        <f>VstupniParametry_SKRYT!$D$7</f>
        <v>0.06</v>
      </c>
      <c r="M77">
        <f>VstupniParametry_SKRYT!$D$8</f>
        <v>0.06</v>
      </c>
      <c r="N77">
        <f>VstupniParametry_SKRYT!$D$9</f>
        <v>1.7999999999999999E-2</v>
      </c>
      <c r="O77" s="27">
        <f>VstupniParametry_SKRYT!$D$10</f>
        <v>0.01</v>
      </c>
      <c r="P77" s="27">
        <f>VstupniParametry_SKRYT!$D$11</f>
        <v>0.01</v>
      </c>
      <c r="Q77" s="27">
        <f>VstupniParametry_SKRYT!$D$12</f>
        <v>0.01</v>
      </c>
      <c r="R77" s="27">
        <f>VstupniParametry_SKRYT!$D$13</f>
        <v>0.01</v>
      </c>
      <c r="S77" s="27">
        <f>VstupniParametry_SKRYT!$D$14</f>
        <v>0.01</v>
      </c>
      <c r="T77">
        <f t="shared" si="241"/>
        <v>0</v>
      </c>
      <c r="U77">
        <f t="shared" si="242"/>
        <v>0</v>
      </c>
      <c r="V77">
        <f t="shared" si="243"/>
        <v>0</v>
      </c>
      <c r="W77">
        <f t="shared" si="244"/>
        <v>0</v>
      </c>
      <c r="X77">
        <f t="shared" si="245"/>
        <v>0</v>
      </c>
      <c r="Y77">
        <f t="shared" si="246"/>
        <v>0</v>
      </c>
      <c r="Z77">
        <f t="shared" si="247"/>
        <v>0</v>
      </c>
      <c r="AA77">
        <f t="shared" si="248"/>
        <v>0</v>
      </c>
      <c r="AB77">
        <f t="shared" si="249"/>
        <v>0</v>
      </c>
      <c r="AC77">
        <f t="shared" si="250"/>
        <v>0</v>
      </c>
      <c r="AD77">
        <f t="shared" si="251"/>
        <v>0</v>
      </c>
      <c r="AE77">
        <f t="shared" si="252"/>
        <v>0</v>
      </c>
      <c r="AF77">
        <f t="shared" si="253"/>
        <v>0</v>
      </c>
      <c r="AG77">
        <f t="shared" si="254"/>
        <v>0</v>
      </c>
      <c r="AH77">
        <f t="shared" si="255"/>
        <v>0</v>
      </c>
      <c r="AI77">
        <f t="shared" si="256"/>
        <v>0</v>
      </c>
      <c r="AJ77">
        <f t="shared" si="257"/>
        <v>0</v>
      </c>
      <c r="AK77">
        <f t="shared" si="258"/>
        <v>0</v>
      </c>
      <c r="AL77">
        <f t="shared" si="259"/>
        <v>0</v>
      </c>
      <c r="AM77">
        <f t="shared" si="260"/>
        <v>0</v>
      </c>
      <c r="AN77">
        <f t="shared" si="261"/>
        <v>0</v>
      </c>
      <c r="AO77">
        <f t="shared" si="262"/>
        <v>0</v>
      </c>
      <c r="AP77">
        <f t="shared" si="263"/>
        <v>0</v>
      </c>
      <c r="AQ77">
        <f t="shared" si="264"/>
        <v>0</v>
      </c>
      <c r="AR77">
        <f t="shared" si="265"/>
        <v>0</v>
      </c>
      <c r="AS77">
        <f t="shared" si="266"/>
        <v>0</v>
      </c>
      <c r="AT77">
        <f t="shared" si="236"/>
        <v>0</v>
      </c>
      <c r="AU77">
        <f t="shared" si="267"/>
        <v>0</v>
      </c>
      <c r="AV77">
        <f t="shared" si="268"/>
        <v>0</v>
      </c>
      <c r="AW77">
        <f t="shared" si="237"/>
        <v>0</v>
      </c>
      <c r="AX77">
        <f t="shared" si="269"/>
        <v>0</v>
      </c>
      <c r="AY77">
        <f t="shared" si="270"/>
        <v>0</v>
      </c>
      <c r="AZ77">
        <f t="shared" si="271"/>
        <v>0</v>
      </c>
      <c r="BA77">
        <f t="shared" si="272"/>
        <v>0</v>
      </c>
      <c r="BB77">
        <f t="shared" si="273"/>
        <v>0</v>
      </c>
      <c r="BC77">
        <f t="shared" si="274"/>
        <v>0</v>
      </c>
      <c r="BD77">
        <f t="shared" si="275"/>
        <v>0</v>
      </c>
      <c r="BE77">
        <f t="shared" si="276"/>
        <v>0</v>
      </c>
      <c r="BF77">
        <f t="shared" si="277"/>
        <v>0</v>
      </c>
      <c r="BG77">
        <f t="shared" si="278"/>
        <v>0</v>
      </c>
      <c r="BH77">
        <f t="shared" si="279"/>
        <v>0</v>
      </c>
      <c r="BI77">
        <f t="shared" si="280"/>
        <v>0</v>
      </c>
      <c r="BJ77">
        <f t="shared" si="281"/>
        <v>0</v>
      </c>
      <c r="BK77">
        <f t="shared" si="282"/>
        <v>0</v>
      </c>
      <c r="BL77">
        <f t="shared" si="283"/>
        <v>0</v>
      </c>
      <c r="BM77">
        <f t="shared" si="284"/>
        <v>0</v>
      </c>
      <c r="BN77">
        <f t="shared" si="285"/>
        <v>0</v>
      </c>
      <c r="BO77">
        <f t="shared" si="286"/>
        <v>0</v>
      </c>
      <c r="BP77">
        <f t="shared" si="287"/>
        <v>0</v>
      </c>
      <c r="BQ77">
        <f t="shared" si="288"/>
        <v>0</v>
      </c>
      <c r="BR77">
        <f t="shared" si="289"/>
        <v>0</v>
      </c>
      <c r="BS77">
        <f t="shared" si="290"/>
        <v>0</v>
      </c>
      <c r="BT77">
        <f t="shared" si="291"/>
        <v>0</v>
      </c>
      <c r="BU77">
        <f t="shared" si="292"/>
        <v>0</v>
      </c>
      <c r="BV77">
        <f t="shared" si="293"/>
        <v>0</v>
      </c>
      <c r="BW77">
        <f t="shared" si="294"/>
        <v>0</v>
      </c>
      <c r="BX77">
        <f t="shared" si="295"/>
        <v>0</v>
      </c>
      <c r="BY77">
        <f t="shared" si="296"/>
        <v>0</v>
      </c>
      <c r="BZ77">
        <f t="shared" si="297"/>
        <v>0</v>
      </c>
      <c r="CA77">
        <f t="shared" si="298"/>
        <v>0</v>
      </c>
      <c r="CB77">
        <f t="shared" si="299"/>
        <v>0</v>
      </c>
      <c r="CC77">
        <f t="shared" si="300"/>
        <v>0</v>
      </c>
      <c r="CD77">
        <f t="shared" si="301"/>
        <v>0</v>
      </c>
      <c r="CE77">
        <f t="shared" si="302"/>
        <v>0</v>
      </c>
      <c r="CF77">
        <f t="shared" si="303"/>
        <v>0</v>
      </c>
      <c r="CG77">
        <f t="shared" si="304"/>
        <v>0</v>
      </c>
      <c r="CH77">
        <f t="shared" si="305"/>
        <v>0</v>
      </c>
      <c r="CI77">
        <f t="shared" si="306"/>
        <v>0</v>
      </c>
      <c r="CJ77">
        <f t="shared" si="307"/>
        <v>0</v>
      </c>
      <c r="CK77">
        <f t="shared" si="308"/>
        <v>0</v>
      </c>
      <c r="CL77" t="str">
        <f t="shared" si="309"/>
        <v/>
      </c>
      <c r="CM77" t="str">
        <f t="shared" si="310"/>
        <v/>
      </c>
      <c r="CN77" t="str">
        <f t="shared" si="311"/>
        <v/>
      </c>
      <c r="CO77" t="str">
        <f t="shared" si="312"/>
        <v/>
      </c>
      <c r="CP77" t="str">
        <f t="shared" si="313"/>
        <v/>
      </c>
      <c r="CQ77" t="str">
        <f t="shared" si="314"/>
        <v/>
      </c>
      <c r="CR77" t="str">
        <f t="shared" si="315"/>
        <v/>
      </c>
      <c r="CS77" t="str">
        <f t="shared" si="316"/>
        <v/>
      </c>
      <c r="CT77" t="str">
        <f t="shared" si="317"/>
        <v/>
      </c>
      <c r="CU77" t="str">
        <f t="shared" si="318"/>
        <v/>
      </c>
      <c r="CV77" t="str">
        <f t="shared" si="319"/>
        <v/>
      </c>
      <c r="CW77" t="str">
        <f t="shared" si="320"/>
        <v/>
      </c>
      <c r="CX77" t="str">
        <f t="shared" si="321"/>
        <v/>
      </c>
      <c r="CY77" t="str">
        <f t="shared" si="322"/>
        <v/>
      </c>
      <c r="CZ77" t="str">
        <f t="shared" si="323"/>
        <v/>
      </c>
      <c r="DA77" t="str">
        <f t="shared" si="324"/>
        <v/>
      </c>
      <c r="DB77" t="str">
        <f t="shared" si="325"/>
        <v/>
      </c>
      <c r="DC77" t="str">
        <f t="shared" si="326"/>
        <v/>
      </c>
      <c r="DD77" t="str">
        <f t="shared" si="327"/>
        <v/>
      </c>
      <c r="DE77" t="str">
        <f t="shared" si="328"/>
        <v/>
      </c>
      <c r="DF77" t="str">
        <f t="shared" si="329"/>
        <v/>
      </c>
      <c r="DG77" t="str">
        <f t="shared" si="330"/>
        <v/>
      </c>
      <c r="DH77" t="str">
        <f t="shared" si="331"/>
        <v/>
      </c>
      <c r="DI77" t="str">
        <f t="shared" si="332"/>
        <v/>
      </c>
      <c r="DJ77" t="str">
        <f t="shared" si="333"/>
        <v/>
      </c>
      <c r="DK77" t="str">
        <f t="shared" si="334"/>
        <v/>
      </c>
      <c r="DL77" t="str">
        <f t="shared" si="335"/>
        <v/>
      </c>
      <c r="DM77" t="str">
        <f t="shared" si="336"/>
        <v/>
      </c>
      <c r="DN77" t="str">
        <f t="shared" si="337"/>
        <v/>
      </c>
      <c r="DO77" t="str">
        <f t="shared" si="338"/>
        <v/>
      </c>
      <c r="DP77" t="str">
        <f t="shared" si="339"/>
        <v/>
      </c>
      <c r="DQ77" t="str">
        <f t="shared" si="340"/>
        <v/>
      </c>
      <c r="DR77" t="str">
        <f t="shared" si="341"/>
        <v/>
      </c>
      <c r="DS77" t="str">
        <f t="shared" si="342"/>
        <v/>
      </c>
      <c r="DT77" t="str">
        <f t="shared" si="343"/>
        <v/>
      </c>
      <c r="DU77">
        <f t="shared" si="344"/>
        <v>0</v>
      </c>
      <c r="DV77">
        <f t="shared" si="345"/>
        <v>0</v>
      </c>
      <c r="DW77">
        <f t="shared" si="346"/>
        <v>0</v>
      </c>
      <c r="DX77" t="str">
        <f t="shared" si="347"/>
        <v/>
      </c>
      <c r="DY77" t="str">
        <f t="shared" si="348"/>
        <v/>
      </c>
      <c r="DZ77" t="str">
        <f t="shared" si="349"/>
        <v/>
      </c>
      <c r="EA77" s="5">
        <f t="shared" si="350"/>
        <v>0</v>
      </c>
      <c r="EB77" s="3">
        <f t="shared" si="351"/>
        <v>0</v>
      </c>
    </row>
    <row r="78" spans="2:132" x14ac:dyDescent="0.2">
      <c r="B78">
        <v>73</v>
      </c>
      <c r="C78" s="3">
        <f>Zisk!D92</f>
        <v>0</v>
      </c>
      <c r="D78">
        <f>Zisk!E92</f>
        <v>0</v>
      </c>
      <c r="E78" s="66" t="str">
        <f t="shared" si="238"/>
        <v/>
      </c>
      <c r="F78" t="str">
        <f t="shared" si="239"/>
        <v/>
      </c>
      <c r="G78" s="66" t="str">
        <f t="shared" si="240"/>
        <v/>
      </c>
      <c r="J78">
        <f>VstupniParametry_SKRYT!$D$5</f>
        <v>0.02</v>
      </c>
      <c r="K78">
        <f>VstupniParametry_SKRYT!$D$6</f>
        <v>0.06</v>
      </c>
      <c r="L78">
        <f>VstupniParametry_SKRYT!$D$7</f>
        <v>0.06</v>
      </c>
      <c r="M78">
        <f>VstupniParametry_SKRYT!$D$8</f>
        <v>0.06</v>
      </c>
      <c r="N78">
        <f>VstupniParametry_SKRYT!$D$9</f>
        <v>1.7999999999999999E-2</v>
      </c>
      <c r="O78" s="27">
        <f>VstupniParametry_SKRYT!$D$10</f>
        <v>0.01</v>
      </c>
      <c r="P78" s="27">
        <f>VstupniParametry_SKRYT!$D$11</f>
        <v>0.01</v>
      </c>
      <c r="Q78" s="27">
        <f>VstupniParametry_SKRYT!$D$12</f>
        <v>0.01</v>
      </c>
      <c r="R78" s="27">
        <f>VstupniParametry_SKRYT!$D$13</f>
        <v>0.01</v>
      </c>
      <c r="S78" s="27">
        <f>VstupniParametry_SKRYT!$D$14</f>
        <v>0.01</v>
      </c>
      <c r="T78">
        <f t="shared" si="241"/>
        <v>0</v>
      </c>
      <c r="U78">
        <f t="shared" si="242"/>
        <v>0</v>
      </c>
      <c r="V78">
        <f t="shared" si="243"/>
        <v>0</v>
      </c>
      <c r="W78">
        <f t="shared" si="244"/>
        <v>0</v>
      </c>
      <c r="X78">
        <f t="shared" si="245"/>
        <v>0</v>
      </c>
      <c r="Y78">
        <f t="shared" si="246"/>
        <v>0</v>
      </c>
      <c r="Z78">
        <f t="shared" si="247"/>
        <v>0</v>
      </c>
      <c r="AA78">
        <f t="shared" si="248"/>
        <v>0</v>
      </c>
      <c r="AB78">
        <f t="shared" si="249"/>
        <v>0</v>
      </c>
      <c r="AC78">
        <f t="shared" si="250"/>
        <v>0</v>
      </c>
      <c r="AD78">
        <f t="shared" si="251"/>
        <v>0</v>
      </c>
      <c r="AE78">
        <f t="shared" si="252"/>
        <v>0</v>
      </c>
      <c r="AF78">
        <f t="shared" si="253"/>
        <v>0</v>
      </c>
      <c r="AG78">
        <f t="shared" si="254"/>
        <v>0</v>
      </c>
      <c r="AH78">
        <f t="shared" si="255"/>
        <v>0</v>
      </c>
      <c r="AI78">
        <f t="shared" si="256"/>
        <v>0</v>
      </c>
      <c r="AJ78">
        <f t="shared" si="257"/>
        <v>0</v>
      </c>
      <c r="AK78">
        <f t="shared" si="258"/>
        <v>0</v>
      </c>
      <c r="AL78">
        <f t="shared" si="259"/>
        <v>0</v>
      </c>
      <c r="AM78">
        <f t="shared" si="260"/>
        <v>0</v>
      </c>
      <c r="AN78">
        <f t="shared" si="261"/>
        <v>0</v>
      </c>
      <c r="AO78">
        <f t="shared" si="262"/>
        <v>0</v>
      </c>
      <c r="AP78">
        <f t="shared" si="263"/>
        <v>0</v>
      </c>
      <c r="AQ78">
        <f t="shared" si="264"/>
        <v>0</v>
      </c>
      <c r="AR78">
        <f t="shared" si="265"/>
        <v>0</v>
      </c>
      <c r="AS78">
        <f t="shared" si="266"/>
        <v>0</v>
      </c>
      <c r="AT78">
        <f t="shared" si="236"/>
        <v>0</v>
      </c>
      <c r="AU78">
        <f t="shared" si="267"/>
        <v>0</v>
      </c>
      <c r="AV78">
        <f t="shared" si="268"/>
        <v>0</v>
      </c>
      <c r="AW78">
        <f t="shared" si="237"/>
        <v>0</v>
      </c>
      <c r="AX78">
        <f t="shared" si="269"/>
        <v>0</v>
      </c>
      <c r="AY78">
        <f t="shared" si="270"/>
        <v>0</v>
      </c>
      <c r="AZ78">
        <f t="shared" si="271"/>
        <v>0</v>
      </c>
      <c r="BA78">
        <f t="shared" si="272"/>
        <v>0</v>
      </c>
      <c r="BB78">
        <f t="shared" si="273"/>
        <v>0</v>
      </c>
      <c r="BC78">
        <f t="shared" si="274"/>
        <v>0</v>
      </c>
      <c r="BD78">
        <f t="shared" si="275"/>
        <v>0</v>
      </c>
      <c r="BE78">
        <f t="shared" si="276"/>
        <v>0</v>
      </c>
      <c r="BF78">
        <f t="shared" si="277"/>
        <v>0</v>
      </c>
      <c r="BG78">
        <f t="shared" si="278"/>
        <v>0</v>
      </c>
      <c r="BH78">
        <f t="shared" si="279"/>
        <v>0</v>
      </c>
      <c r="BI78">
        <f t="shared" si="280"/>
        <v>0</v>
      </c>
      <c r="BJ78">
        <f t="shared" si="281"/>
        <v>0</v>
      </c>
      <c r="BK78">
        <f t="shared" si="282"/>
        <v>0</v>
      </c>
      <c r="BL78">
        <f t="shared" si="283"/>
        <v>0</v>
      </c>
      <c r="BM78">
        <f t="shared" si="284"/>
        <v>0</v>
      </c>
      <c r="BN78">
        <f t="shared" si="285"/>
        <v>0</v>
      </c>
      <c r="BO78">
        <f t="shared" si="286"/>
        <v>0</v>
      </c>
      <c r="BP78">
        <f t="shared" si="287"/>
        <v>0</v>
      </c>
      <c r="BQ78">
        <f t="shared" si="288"/>
        <v>0</v>
      </c>
      <c r="BR78">
        <f t="shared" si="289"/>
        <v>0</v>
      </c>
      <c r="BS78">
        <f t="shared" si="290"/>
        <v>0</v>
      </c>
      <c r="BT78">
        <f t="shared" si="291"/>
        <v>0</v>
      </c>
      <c r="BU78">
        <f t="shared" si="292"/>
        <v>0</v>
      </c>
      <c r="BV78">
        <f t="shared" si="293"/>
        <v>0</v>
      </c>
      <c r="BW78">
        <f t="shared" si="294"/>
        <v>0</v>
      </c>
      <c r="BX78">
        <f t="shared" si="295"/>
        <v>0</v>
      </c>
      <c r="BY78">
        <f t="shared" si="296"/>
        <v>0</v>
      </c>
      <c r="BZ78">
        <f t="shared" si="297"/>
        <v>0</v>
      </c>
      <c r="CA78">
        <f t="shared" si="298"/>
        <v>0</v>
      </c>
      <c r="CB78">
        <f t="shared" si="299"/>
        <v>0</v>
      </c>
      <c r="CC78">
        <f t="shared" si="300"/>
        <v>0</v>
      </c>
      <c r="CD78">
        <f t="shared" si="301"/>
        <v>0</v>
      </c>
      <c r="CE78">
        <f t="shared" si="302"/>
        <v>0</v>
      </c>
      <c r="CF78">
        <f t="shared" si="303"/>
        <v>0</v>
      </c>
      <c r="CG78">
        <f t="shared" si="304"/>
        <v>0</v>
      </c>
      <c r="CH78">
        <f t="shared" si="305"/>
        <v>0</v>
      </c>
      <c r="CI78">
        <f t="shared" si="306"/>
        <v>0</v>
      </c>
      <c r="CJ78">
        <f t="shared" si="307"/>
        <v>0</v>
      </c>
      <c r="CK78">
        <f t="shared" si="308"/>
        <v>0</v>
      </c>
      <c r="CL78" t="str">
        <f t="shared" si="309"/>
        <v/>
      </c>
      <c r="CM78" t="str">
        <f t="shared" si="310"/>
        <v/>
      </c>
      <c r="CN78" t="str">
        <f t="shared" si="311"/>
        <v/>
      </c>
      <c r="CO78" t="str">
        <f t="shared" si="312"/>
        <v/>
      </c>
      <c r="CP78" t="str">
        <f t="shared" si="313"/>
        <v/>
      </c>
      <c r="CQ78" t="str">
        <f t="shared" si="314"/>
        <v/>
      </c>
      <c r="CR78" t="str">
        <f t="shared" si="315"/>
        <v/>
      </c>
      <c r="CS78" t="str">
        <f t="shared" si="316"/>
        <v/>
      </c>
      <c r="CT78" t="str">
        <f t="shared" si="317"/>
        <v/>
      </c>
      <c r="CU78" t="str">
        <f t="shared" si="318"/>
        <v/>
      </c>
      <c r="CV78" t="str">
        <f t="shared" si="319"/>
        <v/>
      </c>
      <c r="CW78" t="str">
        <f t="shared" si="320"/>
        <v/>
      </c>
      <c r="CX78" t="str">
        <f t="shared" si="321"/>
        <v/>
      </c>
      <c r="CY78" t="str">
        <f t="shared" si="322"/>
        <v/>
      </c>
      <c r="CZ78" t="str">
        <f t="shared" si="323"/>
        <v/>
      </c>
      <c r="DA78" t="str">
        <f t="shared" si="324"/>
        <v/>
      </c>
      <c r="DB78" t="str">
        <f t="shared" si="325"/>
        <v/>
      </c>
      <c r="DC78" t="str">
        <f t="shared" si="326"/>
        <v/>
      </c>
      <c r="DD78" t="str">
        <f t="shared" si="327"/>
        <v/>
      </c>
      <c r="DE78" t="str">
        <f t="shared" si="328"/>
        <v/>
      </c>
      <c r="DF78" t="str">
        <f t="shared" si="329"/>
        <v/>
      </c>
      <c r="DG78" t="str">
        <f t="shared" si="330"/>
        <v/>
      </c>
      <c r="DH78" t="str">
        <f t="shared" si="331"/>
        <v/>
      </c>
      <c r="DI78" t="str">
        <f t="shared" si="332"/>
        <v/>
      </c>
      <c r="DJ78" t="str">
        <f t="shared" si="333"/>
        <v/>
      </c>
      <c r="DK78" t="str">
        <f t="shared" si="334"/>
        <v/>
      </c>
      <c r="DL78" t="str">
        <f t="shared" si="335"/>
        <v/>
      </c>
      <c r="DM78" t="str">
        <f t="shared" si="336"/>
        <v/>
      </c>
      <c r="DN78" t="str">
        <f t="shared" si="337"/>
        <v/>
      </c>
      <c r="DO78" t="str">
        <f t="shared" si="338"/>
        <v/>
      </c>
      <c r="DP78" t="str">
        <f t="shared" si="339"/>
        <v/>
      </c>
      <c r="DQ78" t="str">
        <f t="shared" si="340"/>
        <v/>
      </c>
      <c r="DR78" t="str">
        <f t="shared" si="341"/>
        <v/>
      </c>
      <c r="DS78" t="str">
        <f t="shared" si="342"/>
        <v/>
      </c>
      <c r="DT78" t="str">
        <f t="shared" si="343"/>
        <v/>
      </c>
      <c r="DU78">
        <f t="shared" si="344"/>
        <v>0</v>
      </c>
      <c r="DV78">
        <f t="shared" si="345"/>
        <v>0</v>
      </c>
      <c r="DW78">
        <f t="shared" si="346"/>
        <v>0</v>
      </c>
      <c r="DX78" t="str">
        <f t="shared" si="347"/>
        <v/>
      </c>
      <c r="DY78" t="str">
        <f t="shared" si="348"/>
        <v/>
      </c>
      <c r="DZ78" t="str">
        <f t="shared" si="349"/>
        <v/>
      </c>
      <c r="EA78" s="5">
        <f t="shared" si="350"/>
        <v>0</v>
      </c>
      <c r="EB78" s="3">
        <f t="shared" si="351"/>
        <v>0</v>
      </c>
    </row>
    <row r="79" spans="2:132" x14ac:dyDescent="0.2">
      <c r="B79" s="25">
        <v>74</v>
      </c>
      <c r="C79" s="26">
        <f>Zisk!D93</f>
        <v>0</v>
      </c>
      <c r="D79">
        <f>Zisk!E93</f>
        <v>0</v>
      </c>
      <c r="E79" s="66" t="str">
        <f t="shared" si="238"/>
        <v/>
      </c>
      <c r="F79" t="str">
        <f t="shared" si="239"/>
        <v/>
      </c>
      <c r="G79" s="66" t="str">
        <f t="shared" si="240"/>
        <v/>
      </c>
      <c r="H79" s="25"/>
      <c r="I79" s="25"/>
      <c r="J79">
        <f>VstupniParametry_SKRYT!$D$5</f>
        <v>0.02</v>
      </c>
      <c r="K79">
        <f>VstupniParametry_SKRYT!$D$6</f>
        <v>0.06</v>
      </c>
      <c r="L79">
        <f>VstupniParametry_SKRYT!$D$7</f>
        <v>0.06</v>
      </c>
      <c r="M79">
        <f>VstupniParametry_SKRYT!$D$8</f>
        <v>0.06</v>
      </c>
      <c r="N79">
        <f>VstupniParametry_SKRYT!$D$9</f>
        <v>1.7999999999999999E-2</v>
      </c>
      <c r="O79" s="27">
        <f>VstupniParametry_SKRYT!$D$10</f>
        <v>0.01</v>
      </c>
      <c r="P79" s="27">
        <f>VstupniParametry_SKRYT!$D$11</f>
        <v>0.01</v>
      </c>
      <c r="Q79" s="27">
        <f>VstupniParametry_SKRYT!$D$12</f>
        <v>0.01</v>
      </c>
      <c r="R79" s="27">
        <f>VstupniParametry_SKRYT!$D$13</f>
        <v>0.01</v>
      </c>
      <c r="S79" s="27">
        <f>VstupniParametry_SKRYT!$D$14</f>
        <v>0.01</v>
      </c>
      <c r="T79">
        <f t="shared" si="241"/>
        <v>0</v>
      </c>
      <c r="U79">
        <f t="shared" si="242"/>
        <v>0</v>
      </c>
      <c r="V79">
        <f t="shared" si="243"/>
        <v>0</v>
      </c>
      <c r="W79">
        <f t="shared" si="244"/>
        <v>0</v>
      </c>
      <c r="X79">
        <f t="shared" si="245"/>
        <v>0</v>
      </c>
      <c r="Y79">
        <f t="shared" si="246"/>
        <v>0</v>
      </c>
      <c r="Z79">
        <f t="shared" si="247"/>
        <v>0</v>
      </c>
      <c r="AA79">
        <f t="shared" si="248"/>
        <v>0</v>
      </c>
      <c r="AB79">
        <f t="shared" si="249"/>
        <v>0</v>
      </c>
      <c r="AC79">
        <f t="shared" si="250"/>
        <v>0</v>
      </c>
      <c r="AD79">
        <f t="shared" si="251"/>
        <v>0</v>
      </c>
      <c r="AE79">
        <f t="shared" si="252"/>
        <v>0</v>
      </c>
      <c r="AF79">
        <f t="shared" si="253"/>
        <v>0</v>
      </c>
      <c r="AG79">
        <f t="shared" si="254"/>
        <v>0</v>
      </c>
      <c r="AH79">
        <f t="shared" si="255"/>
        <v>0</v>
      </c>
      <c r="AI79">
        <f t="shared" si="256"/>
        <v>0</v>
      </c>
      <c r="AJ79">
        <f t="shared" si="257"/>
        <v>0</v>
      </c>
      <c r="AK79">
        <f t="shared" si="258"/>
        <v>0</v>
      </c>
      <c r="AL79">
        <f t="shared" si="259"/>
        <v>0</v>
      </c>
      <c r="AM79">
        <f t="shared" si="260"/>
        <v>0</v>
      </c>
      <c r="AN79">
        <f t="shared" si="261"/>
        <v>0</v>
      </c>
      <c r="AO79">
        <f t="shared" si="262"/>
        <v>0</v>
      </c>
      <c r="AP79">
        <f t="shared" si="263"/>
        <v>0</v>
      </c>
      <c r="AQ79">
        <f t="shared" si="264"/>
        <v>0</v>
      </c>
      <c r="AR79">
        <f t="shared" si="265"/>
        <v>0</v>
      </c>
      <c r="AS79">
        <f t="shared" si="266"/>
        <v>0</v>
      </c>
      <c r="AT79">
        <f t="shared" si="236"/>
        <v>0</v>
      </c>
      <c r="AU79">
        <f t="shared" si="267"/>
        <v>0</v>
      </c>
      <c r="AV79">
        <f t="shared" si="268"/>
        <v>0</v>
      </c>
      <c r="AW79">
        <f t="shared" si="237"/>
        <v>0</v>
      </c>
      <c r="AX79">
        <f t="shared" si="269"/>
        <v>0</v>
      </c>
      <c r="AY79">
        <f t="shared" si="270"/>
        <v>0</v>
      </c>
      <c r="AZ79">
        <f t="shared" si="271"/>
        <v>0</v>
      </c>
      <c r="BA79">
        <f t="shared" si="272"/>
        <v>0</v>
      </c>
      <c r="BB79">
        <f t="shared" si="273"/>
        <v>0</v>
      </c>
      <c r="BC79">
        <f t="shared" si="274"/>
        <v>0</v>
      </c>
      <c r="BD79">
        <f t="shared" si="275"/>
        <v>0</v>
      </c>
      <c r="BE79">
        <f t="shared" si="276"/>
        <v>0</v>
      </c>
      <c r="BF79">
        <f t="shared" si="277"/>
        <v>0</v>
      </c>
      <c r="BG79">
        <f t="shared" si="278"/>
        <v>0</v>
      </c>
      <c r="BH79">
        <f t="shared" si="279"/>
        <v>0</v>
      </c>
      <c r="BI79">
        <f t="shared" si="280"/>
        <v>0</v>
      </c>
      <c r="BJ79">
        <f t="shared" si="281"/>
        <v>0</v>
      </c>
      <c r="BK79">
        <f t="shared" si="282"/>
        <v>0</v>
      </c>
      <c r="BL79">
        <f t="shared" si="283"/>
        <v>0</v>
      </c>
      <c r="BM79">
        <f t="shared" si="284"/>
        <v>0</v>
      </c>
      <c r="BN79">
        <f t="shared" si="285"/>
        <v>0</v>
      </c>
      <c r="BO79">
        <f t="shared" si="286"/>
        <v>0</v>
      </c>
      <c r="BP79">
        <f t="shared" si="287"/>
        <v>0</v>
      </c>
      <c r="BQ79">
        <f t="shared" si="288"/>
        <v>0</v>
      </c>
      <c r="BR79">
        <f t="shared" si="289"/>
        <v>0</v>
      </c>
      <c r="BS79">
        <f t="shared" si="290"/>
        <v>0</v>
      </c>
      <c r="BT79">
        <f t="shared" si="291"/>
        <v>0</v>
      </c>
      <c r="BU79">
        <f t="shared" si="292"/>
        <v>0</v>
      </c>
      <c r="BV79">
        <f t="shared" si="293"/>
        <v>0</v>
      </c>
      <c r="BW79">
        <f t="shared" si="294"/>
        <v>0</v>
      </c>
      <c r="BX79">
        <f t="shared" si="295"/>
        <v>0</v>
      </c>
      <c r="BY79">
        <f t="shared" si="296"/>
        <v>0</v>
      </c>
      <c r="BZ79">
        <f t="shared" si="297"/>
        <v>0</v>
      </c>
      <c r="CA79">
        <f t="shared" si="298"/>
        <v>0</v>
      </c>
      <c r="CB79">
        <f t="shared" si="299"/>
        <v>0</v>
      </c>
      <c r="CC79">
        <f t="shared" si="300"/>
        <v>0</v>
      </c>
      <c r="CD79">
        <f t="shared" si="301"/>
        <v>0</v>
      </c>
      <c r="CE79">
        <f t="shared" si="302"/>
        <v>0</v>
      </c>
      <c r="CF79">
        <f t="shared" si="303"/>
        <v>0</v>
      </c>
      <c r="CG79">
        <f t="shared" si="304"/>
        <v>0</v>
      </c>
      <c r="CH79">
        <f t="shared" si="305"/>
        <v>0</v>
      </c>
      <c r="CI79">
        <f t="shared" si="306"/>
        <v>0</v>
      </c>
      <c r="CJ79">
        <f t="shared" si="307"/>
        <v>0</v>
      </c>
      <c r="CK79">
        <f t="shared" si="308"/>
        <v>0</v>
      </c>
      <c r="CL79" t="str">
        <f t="shared" si="309"/>
        <v/>
      </c>
      <c r="CM79" t="str">
        <f t="shared" si="310"/>
        <v/>
      </c>
      <c r="CN79" t="str">
        <f t="shared" si="311"/>
        <v/>
      </c>
      <c r="CO79" t="str">
        <f t="shared" si="312"/>
        <v/>
      </c>
      <c r="CP79" t="str">
        <f t="shared" si="313"/>
        <v/>
      </c>
      <c r="CQ79" t="str">
        <f t="shared" si="314"/>
        <v/>
      </c>
      <c r="CR79" t="str">
        <f t="shared" si="315"/>
        <v/>
      </c>
      <c r="CS79" t="str">
        <f t="shared" si="316"/>
        <v/>
      </c>
      <c r="CT79" t="str">
        <f t="shared" si="317"/>
        <v/>
      </c>
      <c r="CU79" t="str">
        <f t="shared" si="318"/>
        <v/>
      </c>
      <c r="CV79" t="str">
        <f t="shared" si="319"/>
        <v/>
      </c>
      <c r="CW79" t="str">
        <f t="shared" si="320"/>
        <v/>
      </c>
      <c r="CX79" t="str">
        <f t="shared" si="321"/>
        <v/>
      </c>
      <c r="CY79" t="str">
        <f t="shared" si="322"/>
        <v/>
      </c>
      <c r="CZ79" t="str">
        <f t="shared" si="323"/>
        <v/>
      </c>
      <c r="DA79" t="str">
        <f t="shared" si="324"/>
        <v/>
      </c>
      <c r="DB79" t="str">
        <f t="shared" si="325"/>
        <v/>
      </c>
      <c r="DC79" t="str">
        <f t="shared" si="326"/>
        <v/>
      </c>
      <c r="DD79" t="str">
        <f t="shared" si="327"/>
        <v/>
      </c>
      <c r="DE79" t="str">
        <f t="shared" si="328"/>
        <v/>
      </c>
      <c r="DF79" t="str">
        <f t="shared" si="329"/>
        <v/>
      </c>
      <c r="DG79" t="str">
        <f t="shared" si="330"/>
        <v/>
      </c>
      <c r="DH79" t="str">
        <f t="shared" si="331"/>
        <v/>
      </c>
      <c r="DI79" t="str">
        <f t="shared" si="332"/>
        <v/>
      </c>
      <c r="DJ79" t="str">
        <f t="shared" si="333"/>
        <v/>
      </c>
      <c r="DK79" t="str">
        <f t="shared" si="334"/>
        <v/>
      </c>
      <c r="DL79" t="str">
        <f t="shared" si="335"/>
        <v/>
      </c>
      <c r="DM79" t="str">
        <f t="shared" si="336"/>
        <v/>
      </c>
      <c r="DN79" t="str">
        <f t="shared" si="337"/>
        <v/>
      </c>
      <c r="DO79" t="str">
        <f t="shared" si="338"/>
        <v/>
      </c>
      <c r="DP79" t="str">
        <f t="shared" si="339"/>
        <v/>
      </c>
      <c r="DQ79" t="str">
        <f t="shared" si="340"/>
        <v/>
      </c>
      <c r="DR79" t="str">
        <f t="shared" si="341"/>
        <v/>
      </c>
      <c r="DS79" t="str">
        <f t="shared" si="342"/>
        <v/>
      </c>
      <c r="DT79" t="str">
        <f t="shared" si="343"/>
        <v/>
      </c>
      <c r="DU79">
        <f t="shared" si="344"/>
        <v>0</v>
      </c>
      <c r="DV79">
        <f t="shared" si="345"/>
        <v>0</v>
      </c>
      <c r="DW79">
        <f t="shared" si="346"/>
        <v>0</v>
      </c>
      <c r="DX79" t="str">
        <f t="shared" si="347"/>
        <v/>
      </c>
      <c r="DY79" t="str">
        <f t="shared" si="348"/>
        <v/>
      </c>
      <c r="DZ79" t="str">
        <f t="shared" si="349"/>
        <v/>
      </c>
      <c r="EA79" s="5">
        <f t="shared" si="350"/>
        <v>0</v>
      </c>
      <c r="EB79" s="3">
        <f t="shared" si="351"/>
        <v>0</v>
      </c>
    </row>
    <row r="80" spans="2:132" x14ac:dyDescent="0.2">
      <c r="B80">
        <v>75</v>
      </c>
      <c r="C80" s="3">
        <f>Zisk!D94</f>
        <v>0</v>
      </c>
      <c r="D80">
        <f>Zisk!E94</f>
        <v>0</v>
      </c>
      <c r="E80" s="66" t="str">
        <f t="shared" si="238"/>
        <v/>
      </c>
      <c r="F80" t="str">
        <f t="shared" si="239"/>
        <v/>
      </c>
      <c r="G80" s="66" t="str">
        <f t="shared" si="240"/>
        <v/>
      </c>
      <c r="J80">
        <f>VstupniParametry_SKRYT!$D$5</f>
        <v>0.02</v>
      </c>
      <c r="K80">
        <f>VstupniParametry_SKRYT!$D$6</f>
        <v>0.06</v>
      </c>
      <c r="L80">
        <f>VstupniParametry_SKRYT!$D$7</f>
        <v>0.06</v>
      </c>
      <c r="M80">
        <f>VstupniParametry_SKRYT!$D$8</f>
        <v>0.06</v>
      </c>
      <c r="N80">
        <f>VstupniParametry_SKRYT!$D$9</f>
        <v>1.7999999999999999E-2</v>
      </c>
      <c r="O80" s="27">
        <f>VstupniParametry_SKRYT!$D$10</f>
        <v>0.01</v>
      </c>
      <c r="P80" s="27">
        <f>VstupniParametry_SKRYT!$D$11</f>
        <v>0.01</v>
      </c>
      <c r="Q80" s="27">
        <f>VstupniParametry_SKRYT!$D$12</f>
        <v>0.01</v>
      </c>
      <c r="R80" s="27">
        <f>VstupniParametry_SKRYT!$D$13</f>
        <v>0.01</v>
      </c>
      <c r="S80" s="27">
        <f>VstupniParametry_SKRYT!$D$14</f>
        <v>0.01</v>
      </c>
      <c r="T80">
        <f t="shared" si="241"/>
        <v>0</v>
      </c>
      <c r="U80">
        <f t="shared" si="242"/>
        <v>0</v>
      </c>
      <c r="V80">
        <f t="shared" si="243"/>
        <v>0</v>
      </c>
      <c r="W80">
        <f t="shared" si="244"/>
        <v>0</v>
      </c>
      <c r="X80">
        <f t="shared" si="245"/>
        <v>0</v>
      </c>
      <c r="Y80">
        <f t="shared" si="246"/>
        <v>0</v>
      </c>
      <c r="Z80">
        <f t="shared" si="247"/>
        <v>0</v>
      </c>
      <c r="AA80">
        <f t="shared" si="248"/>
        <v>0</v>
      </c>
      <c r="AB80">
        <f t="shared" si="249"/>
        <v>0</v>
      </c>
      <c r="AC80">
        <f t="shared" si="250"/>
        <v>0</v>
      </c>
      <c r="AD80">
        <f t="shared" si="251"/>
        <v>0</v>
      </c>
      <c r="AE80">
        <f t="shared" si="252"/>
        <v>0</v>
      </c>
      <c r="AF80">
        <f t="shared" si="253"/>
        <v>0</v>
      </c>
      <c r="AG80">
        <f t="shared" si="254"/>
        <v>0</v>
      </c>
      <c r="AH80">
        <f t="shared" si="255"/>
        <v>0</v>
      </c>
      <c r="AI80">
        <f t="shared" si="256"/>
        <v>0</v>
      </c>
      <c r="AJ80">
        <f t="shared" si="257"/>
        <v>0</v>
      </c>
      <c r="AK80">
        <f t="shared" si="258"/>
        <v>0</v>
      </c>
      <c r="AL80">
        <f t="shared" si="259"/>
        <v>0</v>
      </c>
      <c r="AM80">
        <f t="shared" si="260"/>
        <v>0</v>
      </c>
      <c r="AN80">
        <f t="shared" si="261"/>
        <v>0</v>
      </c>
      <c r="AO80">
        <f t="shared" si="262"/>
        <v>0</v>
      </c>
      <c r="AP80">
        <f t="shared" si="263"/>
        <v>0</v>
      </c>
      <c r="AQ80">
        <f t="shared" si="264"/>
        <v>0</v>
      </c>
      <c r="AR80">
        <f t="shared" si="265"/>
        <v>0</v>
      </c>
      <c r="AS80">
        <f t="shared" si="266"/>
        <v>0</v>
      </c>
      <c r="AT80">
        <f t="shared" si="236"/>
        <v>0</v>
      </c>
      <c r="AU80">
        <f t="shared" si="267"/>
        <v>0</v>
      </c>
      <c r="AV80">
        <f t="shared" si="268"/>
        <v>0</v>
      </c>
      <c r="AW80">
        <f t="shared" si="237"/>
        <v>0</v>
      </c>
      <c r="AX80">
        <f t="shared" si="269"/>
        <v>0</v>
      </c>
      <c r="AY80">
        <f t="shared" si="270"/>
        <v>0</v>
      </c>
      <c r="AZ80">
        <f t="shared" si="271"/>
        <v>0</v>
      </c>
      <c r="BA80">
        <f t="shared" si="272"/>
        <v>0</v>
      </c>
      <c r="BB80">
        <f t="shared" si="273"/>
        <v>0</v>
      </c>
      <c r="BC80">
        <f t="shared" si="274"/>
        <v>0</v>
      </c>
      <c r="BD80">
        <f t="shared" si="275"/>
        <v>0</v>
      </c>
      <c r="BE80">
        <f t="shared" si="276"/>
        <v>0</v>
      </c>
      <c r="BF80">
        <f t="shared" si="277"/>
        <v>0</v>
      </c>
      <c r="BG80">
        <f t="shared" si="278"/>
        <v>0</v>
      </c>
      <c r="BH80">
        <f t="shared" si="279"/>
        <v>0</v>
      </c>
      <c r="BI80">
        <f t="shared" si="280"/>
        <v>0</v>
      </c>
      <c r="BJ80">
        <f t="shared" si="281"/>
        <v>0</v>
      </c>
      <c r="BK80">
        <f t="shared" si="282"/>
        <v>0</v>
      </c>
      <c r="BL80">
        <f t="shared" si="283"/>
        <v>0</v>
      </c>
      <c r="BM80">
        <f t="shared" si="284"/>
        <v>0</v>
      </c>
      <c r="BN80">
        <f t="shared" si="285"/>
        <v>0</v>
      </c>
      <c r="BO80">
        <f t="shared" si="286"/>
        <v>0</v>
      </c>
      <c r="BP80">
        <f t="shared" si="287"/>
        <v>0</v>
      </c>
      <c r="BQ80">
        <f t="shared" si="288"/>
        <v>0</v>
      </c>
      <c r="BR80">
        <f t="shared" si="289"/>
        <v>0</v>
      </c>
      <c r="BS80">
        <f t="shared" si="290"/>
        <v>0</v>
      </c>
      <c r="BT80">
        <f t="shared" si="291"/>
        <v>0</v>
      </c>
      <c r="BU80">
        <f t="shared" si="292"/>
        <v>0</v>
      </c>
      <c r="BV80">
        <f t="shared" si="293"/>
        <v>0</v>
      </c>
      <c r="BW80">
        <f t="shared" si="294"/>
        <v>0</v>
      </c>
      <c r="BX80">
        <f t="shared" si="295"/>
        <v>0</v>
      </c>
      <c r="BY80">
        <f t="shared" si="296"/>
        <v>0</v>
      </c>
      <c r="BZ80">
        <f t="shared" si="297"/>
        <v>0</v>
      </c>
      <c r="CA80">
        <f t="shared" si="298"/>
        <v>0</v>
      </c>
      <c r="CB80">
        <f t="shared" si="299"/>
        <v>0</v>
      </c>
      <c r="CC80">
        <f t="shared" si="300"/>
        <v>0</v>
      </c>
      <c r="CD80">
        <f t="shared" si="301"/>
        <v>0</v>
      </c>
      <c r="CE80">
        <f t="shared" si="302"/>
        <v>0</v>
      </c>
      <c r="CF80">
        <f t="shared" si="303"/>
        <v>0</v>
      </c>
      <c r="CG80">
        <f t="shared" si="304"/>
        <v>0</v>
      </c>
      <c r="CH80">
        <f t="shared" si="305"/>
        <v>0</v>
      </c>
      <c r="CI80">
        <f t="shared" si="306"/>
        <v>0</v>
      </c>
      <c r="CJ80">
        <f t="shared" si="307"/>
        <v>0</v>
      </c>
      <c r="CK80">
        <f t="shared" si="308"/>
        <v>0</v>
      </c>
      <c r="CL80" t="str">
        <f t="shared" si="309"/>
        <v/>
      </c>
      <c r="CM80" t="str">
        <f t="shared" si="310"/>
        <v/>
      </c>
      <c r="CN80" t="str">
        <f t="shared" si="311"/>
        <v/>
      </c>
      <c r="CO80" t="str">
        <f t="shared" si="312"/>
        <v/>
      </c>
      <c r="CP80" t="str">
        <f t="shared" si="313"/>
        <v/>
      </c>
      <c r="CQ80" t="str">
        <f t="shared" si="314"/>
        <v/>
      </c>
      <c r="CR80" t="str">
        <f t="shared" si="315"/>
        <v/>
      </c>
      <c r="CS80" t="str">
        <f t="shared" si="316"/>
        <v/>
      </c>
      <c r="CT80" t="str">
        <f t="shared" si="317"/>
        <v/>
      </c>
      <c r="CU80" t="str">
        <f t="shared" si="318"/>
        <v/>
      </c>
      <c r="CV80" t="str">
        <f t="shared" si="319"/>
        <v/>
      </c>
      <c r="CW80" t="str">
        <f t="shared" si="320"/>
        <v/>
      </c>
      <c r="CX80" t="str">
        <f t="shared" si="321"/>
        <v/>
      </c>
      <c r="CY80" t="str">
        <f t="shared" si="322"/>
        <v/>
      </c>
      <c r="CZ80" t="str">
        <f t="shared" si="323"/>
        <v/>
      </c>
      <c r="DA80" t="str">
        <f t="shared" si="324"/>
        <v/>
      </c>
      <c r="DB80" t="str">
        <f t="shared" si="325"/>
        <v/>
      </c>
      <c r="DC80" t="str">
        <f t="shared" si="326"/>
        <v/>
      </c>
      <c r="DD80" t="str">
        <f t="shared" si="327"/>
        <v/>
      </c>
      <c r="DE80" t="str">
        <f t="shared" si="328"/>
        <v/>
      </c>
      <c r="DF80" t="str">
        <f t="shared" si="329"/>
        <v/>
      </c>
      <c r="DG80" t="str">
        <f t="shared" si="330"/>
        <v/>
      </c>
      <c r="DH80" t="str">
        <f t="shared" si="331"/>
        <v/>
      </c>
      <c r="DI80" t="str">
        <f t="shared" si="332"/>
        <v/>
      </c>
      <c r="DJ80" t="str">
        <f t="shared" si="333"/>
        <v/>
      </c>
      <c r="DK80" t="str">
        <f t="shared" si="334"/>
        <v/>
      </c>
      <c r="DL80" t="str">
        <f t="shared" si="335"/>
        <v/>
      </c>
      <c r="DM80" t="str">
        <f t="shared" si="336"/>
        <v/>
      </c>
      <c r="DN80" t="str">
        <f t="shared" si="337"/>
        <v/>
      </c>
      <c r="DO80" t="str">
        <f t="shared" si="338"/>
        <v/>
      </c>
      <c r="DP80" t="str">
        <f t="shared" si="339"/>
        <v/>
      </c>
      <c r="DQ80" t="str">
        <f t="shared" si="340"/>
        <v/>
      </c>
      <c r="DR80" t="str">
        <f t="shared" si="341"/>
        <v/>
      </c>
      <c r="DS80" t="str">
        <f t="shared" si="342"/>
        <v/>
      </c>
      <c r="DT80" t="str">
        <f t="shared" si="343"/>
        <v/>
      </c>
      <c r="DU80">
        <f t="shared" si="344"/>
        <v>0</v>
      </c>
      <c r="DV80">
        <f t="shared" si="345"/>
        <v>0</v>
      </c>
      <c r="DW80">
        <f t="shared" si="346"/>
        <v>0</v>
      </c>
      <c r="DX80" t="str">
        <f t="shared" si="347"/>
        <v/>
      </c>
      <c r="DY80" t="str">
        <f t="shared" si="348"/>
        <v/>
      </c>
      <c r="DZ80" t="str">
        <f t="shared" si="349"/>
        <v/>
      </c>
      <c r="EA80" s="5">
        <f t="shared" si="350"/>
        <v>0</v>
      </c>
      <c r="EB80" s="3">
        <f t="shared" si="351"/>
        <v>0</v>
      </c>
    </row>
    <row r="81" spans="2:132" x14ac:dyDescent="0.2">
      <c r="B81" s="25">
        <v>76</v>
      </c>
      <c r="C81" s="26">
        <f>Zisk!D95</f>
        <v>0</v>
      </c>
      <c r="D81">
        <f>Zisk!E95</f>
        <v>0</v>
      </c>
      <c r="E81" s="66" t="str">
        <f t="shared" si="238"/>
        <v/>
      </c>
      <c r="F81" t="str">
        <f t="shared" si="239"/>
        <v/>
      </c>
      <c r="G81" s="66" t="str">
        <f t="shared" si="240"/>
        <v/>
      </c>
      <c r="H81" s="25"/>
      <c r="I81" s="25"/>
      <c r="J81">
        <f>VstupniParametry_SKRYT!$D$5</f>
        <v>0.02</v>
      </c>
      <c r="K81">
        <f>VstupniParametry_SKRYT!$D$6</f>
        <v>0.06</v>
      </c>
      <c r="L81">
        <f>VstupniParametry_SKRYT!$D$7</f>
        <v>0.06</v>
      </c>
      <c r="M81">
        <f>VstupniParametry_SKRYT!$D$8</f>
        <v>0.06</v>
      </c>
      <c r="N81">
        <f>VstupniParametry_SKRYT!$D$9</f>
        <v>1.7999999999999999E-2</v>
      </c>
      <c r="O81" s="27">
        <f>VstupniParametry_SKRYT!$D$10</f>
        <v>0.01</v>
      </c>
      <c r="P81" s="27">
        <f>VstupniParametry_SKRYT!$D$11</f>
        <v>0.01</v>
      </c>
      <c r="Q81" s="27">
        <f>VstupniParametry_SKRYT!$D$12</f>
        <v>0.01</v>
      </c>
      <c r="R81" s="27">
        <f>VstupniParametry_SKRYT!$D$13</f>
        <v>0.01</v>
      </c>
      <c r="S81" s="27">
        <f>VstupniParametry_SKRYT!$D$14</f>
        <v>0.01</v>
      </c>
      <c r="T81">
        <f t="shared" si="241"/>
        <v>0</v>
      </c>
      <c r="U81">
        <f t="shared" si="242"/>
        <v>0</v>
      </c>
      <c r="V81">
        <f t="shared" si="243"/>
        <v>0</v>
      </c>
      <c r="W81">
        <f t="shared" si="244"/>
        <v>0</v>
      </c>
      <c r="X81">
        <f t="shared" si="245"/>
        <v>0</v>
      </c>
      <c r="Y81">
        <f t="shared" si="246"/>
        <v>0</v>
      </c>
      <c r="Z81">
        <f t="shared" si="247"/>
        <v>0</v>
      </c>
      <c r="AA81">
        <f t="shared" si="248"/>
        <v>0</v>
      </c>
      <c r="AB81">
        <f t="shared" si="249"/>
        <v>0</v>
      </c>
      <c r="AC81">
        <f t="shared" si="250"/>
        <v>0</v>
      </c>
      <c r="AD81">
        <f t="shared" si="251"/>
        <v>0</v>
      </c>
      <c r="AE81">
        <f t="shared" si="252"/>
        <v>0</v>
      </c>
      <c r="AF81">
        <f t="shared" si="253"/>
        <v>0</v>
      </c>
      <c r="AG81">
        <f t="shared" si="254"/>
        <v>0</v>
      </c>
      <c r="AH81">
        <f t="shared" si="255"/>
        <v>0</v>
      </c>
      <c r="AI81">
        <f t="shared" si="256"/>
        <v>0</v>
      </c>
      <c r="AJ81">
        <f t="shared" si="257"/>
        <v>0</v>
      </c>
      <c r="AK81">
        <f t="shared" si="258"/>
        <v>0</v>
      </c>
      <c r="AL81">
        <f t="shared" si="259"/>
        <v>0</v>
      </c>
      <c r="AM81">
        <f t="shared" si="260"/>
        <v>0</v>
      </c>
      <c r="AN81">
        <f t="shared" si="261"/>
        <v>0</v>
      </c>
      <c r="AO81">
        <f t="shared" si="262"/>
        <v>0</v>
      </c>
      <c r="AP81">
        <f t="shared" si="263"/>
        <v>0</v>
      </c>
      <c r="AQ81">
        <f t="shared" si="264"/>
        <v>0</v>
      </c>
      <c r="AR81">
        <f t="shared" si="265"/>
        <v>0</v>
      </c>
      <c r="AS81">
        <f t="shared" si="266"/>
        <v>0</v>
      </c>
      <c r="AT81">
        <f t="shared" si="236"/>
        <v>0</v>
      </c>
      <c r="AU81">
        <f t="shared" si="267"/>
        <v>0</v>
      </c>
      <c r="AV81">
        <f t="shared" si="268"/>
        <v>0</v>
      </c>
      <c r="AW81">
        <f t="shared" si="237"/>
        <v>0</v>
      </c>
      <c r="AX81">
        <f t="shared" si="269"/>
        <v>0</v>
      </c>
      <c r="AY81">
        <f t="shared" si="270"/>
        <v>0</v>
      </c>
      <c r="AZ81">
        <f t="shared" si="271"/>
        <v>0</v>
      </c>
      <c r="BA81">
        <f t="shared" si="272"/>
        <v>0</v>
      </c>
      <c r="BB81">
        <f t="shared" si="273"/>
        <v>0</v>
      </c>
      <c r="BC81">
        <f t="shared" si="274"/>
        <v>0</v>
      </c>
      <c r="BD81">
        <f t="shared" si="275"/>
        <v>0</v>
      </c>
      <c r="BE81">
        <f t="shared" si="276"/>
        <v>0</v>
      </c>
      <c r="BF81">
        <f t="shared" si="277"/>
        <v>0</v>
      </c>
      <c r="BG81">
        <f t="shared" si="278"/>
        <v>0</v>
      </c>
      <c r="BH81">
        <f t="shared" si="279"/>
        <v>0</v>
      </c>
      <c r="BI81">
        <f t="shared" si="280"/>
        <v>0</v>
      </c>
      <c r="BJ81">
        <f t="shared" si="281"/>
        <v>0</v>
      </c>
      <c r="BK81">
        <f t="shared" si="282"/>
        <v>0</v>
      </c>
      <c r="BL81">
        <f t="shared" si="283"/>
        <v>0</v>
      </c>
      <c r="BM81">
        <f t="shared" si="284"/>
        <v>0</v>
      </c>
      <c r="BN81">
        <f t="shared" si="285"/>
        <v>0</v>
      </c>
      <c r="BO81">
        <f t="shared" si="286"/>
        <v>0</v>
      </c>
      <c r="BP81">
        <f t="shared" si="287"/>
        <v>0</v>
      </c>
      <c r="BQ81">
        <f t="shared" si="288"/>
        <v>0</v>
      </c>
      <c r="BR81">
        <f t="shared" si="289"/>
        <v>0</v>
      </c>
      <c r="BS81">
        <f t="shared" si="290"/>
        <v>0</v>
      </c>
      <c r="BT81">
        <f t="shared" si="291"/>
        <v>0</v>
      </c>
      <c r="BU81">
        <f t="shared" si="292"/>
        <v>0</v>
      </c>
      <c r="BV81">
        <f t="shared" si="293"/>
        <v>0</v>
      </c>
      <c r="BW81">
        <f t="shared" si="294"/>
        <v>0</v>
      </c>
      <c r="BX81">
        <f t="shared" si="295"/>
        <v>0</v>
      </c>
      <c r="BY81">
        <f t="shared" si="296"/>
        <v>0</v>
      </c>
      <c r="BZ81">
        <f t="shared" si="297"/>
        <v>0</v>
      </c>
      <c r="CA81">
        <f t="shared" si="298"/>
        <v>0</v>
      </c>
      <c r="CB81">
        <f t="shared" si="299"/>
        <v>0</v>
      </c>
      <c r="CC81">
        <f t="shared" si="300"/>
        <v>0</v>
      </c>
      <c r="CD81">
        <f t="shared" si="301"/>
        <v>0</v>
      </c>
      <c r="CE81">
        <f t="shared" si="302"/>
        <v>0</v>
      </c>
      <c r="CF81">
        <f t="shared" si="303"/>
        <v>0</v>
      </c>
      <c r="CG81">
        <f t="shared" si="304"/>
        <v>0</v>
      </c>
      <c r="CH81">
        <f t="shared" si="305"/>
        <v>0</v>
      </c>
      <c r="CI81">
        <f t="shared" si="306"/>
        <v>0</v>
      </c>
      <c r="CJ81">
        <f t="shared" si="307"/>
        <v>0</v>
      </c>
      <c r="CK81">
        <f t="shared" si="308"/>
        <v>0</v>
      </c>
      <c r="CL81" t="str">
        <f t="shared" si="309"/>
        <v/>
      </c>
      <c r="CM81" t="str">
        <f t="shared" si="310"/>
        <v/>
      </c>
      <c r="CN81" t="str">
        <f t="shared" si="311"/>
        <v/>
      </c>
      <c r="CO81" t="str">
        <f t="shared" si="312"/>
        <v/>
      </c>
      <c r="CP81" t="str">
        <f t="shared" si="313"/>
        <v/>
      </c>
      <c r="CQ81" t="str">
        <f t="shared" si="314"/>
        <v/>
      </c>
      <c r="CR81" t="str">
        <f t="shared" si="315"/>
        <v/>
      </c>
      <c r="CS81" t="str">
        <f t="shared" si="316"/>
        <v/>
      </c>
      <c r="CT81" t="str">
        <f t="shared" si="317"/>
        <v/>
      </c>
      <c r="CU81" t="str">
        <f t="shared" si="318"/>
        <v/>
      </c>
      <c r="CV81" t="str">
        <f t="shared" si="319"/>
        <v/>
      </c>
      <c r="CW81" t="str">
        <f t="shared" si="320"/>
        <v/>
      </c>
      <c r="CX81" t="str">
        <f t="shared" si="321"/>
        <v/>
      </c>
      <c r="CY81" t="str">
        <f t="shared" si="322"/>
        <v/>
      </c>
      <c r="CZ81" t="str">
        <f t="shared" si="323"/>
        <v/>
      </c>
      <c r="DA81" t="str">
        <f t="shared" si="324"/>
        <v/>
      </c>
      <c r="DB81" t="str">
        <f t="shared" si="325"/>
        <v/>
      </c>
      <c r="DC81" t="str">
        <f t="shared" si="326"/>
        <v/>
      </c>
      <c r="DD81" t="str">
        <f t="shared" si="327"/>
        <v/>
      </c>
      <c r="DE81" t="str">
        <f t="shared" si="328"/>
        <v/>
      </c>
      <c r="DF81" t="str">
        <f t="shared" si="329"/>
        <v/>
      </c>
      <c r="DG81" t="str">
        <f t="shared" si="330"/>
        <v/>
      </c>
      <c r="DH81" t="str">
        <f t="shared" si="331"/>
        <v/>
      </c>
      <c r="DI81" t="str">
        <f t="shared" si="332"/>
        <v/>
      </c>
      <c r="DJ81" t="str">
        <f t="shared" si="333"/>
        <v/>
      </c>
      <c r="DK81" t="str">
        <f t="shared" si="334"/>
        <v/>
      </c>
      <c r="DL81" t="str">
        <f t="shared" si="335"/>
        <v/>
      </c>
      <c r="DM81" t="str">
        <f t="shared" si="336"/>
        <v/>
      </c>
      <c r="DN81" t="str">
        <f t="shared" si="337"/>
        <v/>
      </c>
      <c r="DO81" t="str">
        <f t="shared" si="338"/>
        <v/>
      </c>
      <c r="DP81" t="str">
        <f t="shared" si="339"/>
        <v/>
      </c>
      <c r="DQ81" t="str">
        <f t="shared" si="340"/>
        <v/>
      </c>
      <c r="DR81" t="str">
        <f t="shared" si="341"/>
        <v/>
      </c>
      <c r="DS81" t="str">
        <f t="shared" si="342"/>
        <v/>
      </c>
      <c r="DT81" t="str">
        <f t="shared" si="343"/>
        <v/>
      </c>
      <c r="DU81">
        <f t="shared" si="344"/>
        <v>0</v>
      </c>
      <c r="DV81">
        <f t="shared" si="345"/>
        <v>0</v>
      </c>
      <c r="DW81">
        <f t="shared" si="346"/>
        <v>0</v>
      </c>
      <c r="DX81" t="str">
        <f t="shared" si="347"/>
        <v/>
      </c>
      <c r="DY81" t="str">
        <f t="shared" si="348"/>
        <v/>
      </c>
      <c r="DZ81" t="str">
        <f t="shared" si="349"/>
        <v/>
      </c>
      <c r="EA81" s="5">
        <f t="shared" si="350"/>
        <v>0</v>
      </c>
      <c r="EB81" s="3">
        <f t="shared" si="351"/>
        <v>0</v>
      </c>
    </row>
    <row r="82" spans="2:132" x14ac:dyDescent="0.2">
      <c r="B82">
        <v>77</v>
      </c>
      <c r="C82" s="3">
        <f>Zisk!D96</f>
        <v>0</v>
      </c>
      <c r="D82">
        <f>Zisk!E96</f>
        <v>0</v>
      </c>
      <c r="E82" s="66" t="str">
        <f t="shared" si="238"/>
        <v/>
      </c>
      <c r="F82" t="str">
        <f t="shared" si="239"/>
        <v/>
      </c>
      <c r="G82" s="66" t="str">
        <f t="shared" si="240"/>
        <v/>
      </c>
      <c r="J82">
        <f>VstupniParametry_SKRYT!$D$5</f>
        <v>0.02</v>
      </c>
      <c r="K82">
        <f>VstupniParametry_SKRYT!$D$6</f>
        <v>0.06</v>
      </c>
      <c r="L82">
        <f>VstupniParametry_SKRYT!$D$7</f>
        <v>0.06</v>
      </c>
      <c r="M82">
        <f>VstupniParametry_SKRYT!$D$8</f>
        <v>0.06</v>
      </c>
      <c r="N82">
        <f>VstupniParametry_SKRYT!$D$9</f>
        <v>1.7999999999999999E-2</v>
      </c>
      <c r="O82" s="27">
        <f>VstupniParametry_SKRYT!$D$10</f>
        <v>0.01</v>
      </c>
      <c r="P82" s="27">
        <f>VstupniParametry_SKRYT!$D$11</f>
        <v>0.01</v>
      </c>
      <c r="Q82" s="27">
        <f>VstupniParametry_SKRYT!$D$12</f>
        <v>0.01</v>
      </c>
      <c r="R82" s="27">
        <f>VstupniParametry_SKRYT!$D$13</f>
        <v>0.01</v>
      </c>
      <c r="S82" s="27">
        <f>VstupniParametry_SKRYT!$D$14</f>
        <v>0.01</v>
      </c>
      <c r="T82">
        <f t="shared" si="241"/>
        <v>0</v>
      </c>
      <c r="U82">
        <f t="shared" si="242"/>
        <v>0</v>
      </c>
      <c r="V82">
        <f t="shared" si="243"/>
        <v>0</v>
      </c>
      <c r="W82">
        <f t="shared" si="244"/>
        <v>0</v>
      </c>
      <c r="X82">
        <f t="shared" si="245"/>
        <v>0</v>
      </c>
      <c r="Y82">
        <f t="shared" si="246"/>
        <v>0</v>
      </c>
      <c r="Z82">
        <f t="shared" si="247"/>
        <v>0</v>
      </c>
      <c r="AA82">
        <f t="shared" si="248"/>
        <v>0</v>
      </c>
      <c r="AB82">
        <f t="shared" si="249"/>
        <v>0</v>
      </c>
      <c r="AC82">
        <f t="shared" si="250"/>
        <v>0</v>
      </c>
      <c r="AD82">
        <f t="shared" si="251"/>
        <v>0</v>
      </c>
      <c r="AE82">
        <f t="shared" si="252"/>
        <v>0</v>
      </c>
      <c r="AF82">
        <f t="shared" si="253"/>
        <v>0</v>
      </c>
      <c r="AG82">
        <f t="shared" si="254"/>
        <v>0</v>
      </c>
      <c r="AH82">
        <f t="shared" si="255"/>
        <v>0</v>
      </c>
      <c r="AI82">
        <f t="shared" si="256"/>
        <v>0</v>
      </c>
      <c r="AJ82">
        <f t="shared" si="257"/>
        <v>0</v>
      </c>
      <c r="AK82">
        <f t="shared" si="258"/>
        <v>0</v>
      </c>
      <c r="AL82">
        <f t="shared" si="259"/>
        <v>0</v>
      </c>
      <c r="AM82">
        <f t="shared" si="260"/>
        <v>0</v>
      </c>
      <c r="AN82">
        <f t="shared" si="261"/>
        <v>0</v>
      </c>
      <c r="AO82">
        <f t="shared" si="262"/>
        <v>0</v>
      </c>
      <c r="AP82">
        <f t="shared" si="263"/>
        <v>0</v>
      </c>
      <c r="AQ82">
        <f t="shared" si="264"/>
        <v>0</v>
      </c>
      <c r="AR82">
        <f t="shared" si="265"/>
        <v>0</v>
      </c>
      <c r="AS82">
        <f t="shared" si="266"/>
        <v>0</v>
      </c>
      <c r="AT82">
        <f t="shared" si="236"/>
        <v>0</v>
      </c>
      <c r="AU82">
        <f t="shared" si="267"/>
        <v>0</v>
      </c>
      <c r="AV82">
        <f t="shared" si="268"/>
        <v>0</v>
      </c>
      <c r="AW82">
        <f t="shared" si="237"/>
        <v>0</v>
      </c>
      <c r="AX82">
        <f t="shared" si="269"/>
        <v>0</v>
      </c>
      <c r="AY82">
        <f t="shared" si="270"/>
        <v>0</v>
      </c>
      <c r="AZ82">
        <f t="shared" si="271"/>
        <v>0</v>
      </c>
      <c r="BA82">
        <f t="shared" si="272"/>
        <v>0</v>
      </c>
      <c r="BB82">
        <f t="shared" si="273"/>
        <v>0</v>
      </c>
      <c r="BC82">
        <f t="shared" si="274"/>
        <v>0</v>
      </c>
      <c r="BD82">
        <f t="shared" si="275"/>
        <v>0</v>
      </c>
      <c r="BE82">
        <f t="shared" si="276"/>
        <v>0</v>
      </c>
      <c r="BF82">
        <f t="shared" si="277"/>
        <v>0</v>
      </c>
      <c r="BG82">
        <f t="shared" si="278"/>
        <v>0</v>
      </c>
      <c r="BH82">
        <f t="shared" si="279"/>
        <v>0</v>
      </c>
      <c r="BI82">
        <f t="shared" si="280"/>
        <v>0</v>
      </c>
      <c r="BJ82">
        <f t="shared" si="281"/>
        <v>0</v>
      </c>
      <c r="BK82">
        <f t="shared" si="282"/>
        <v>0</v>
      </c>
      <c r="BL82">
        <f t="shared" si="283"/>
        <v>0</v>
      </c>
      <c r="BM82">
        <f t="shared" si="284"/>
        <v>0</v>
      </c>
      <c r="BN82">
        <f t="shared" si="285"/>
        <v>0</v>
      </c>
      <c r="BO82">
        <f t="shared" si="286"/>
        <v>0</v>
      </c>
      <c r="BP82">
        <f t="shared" si="287"/>
        <v>0</v>
      </c>
      <c r="BQ82">
        <f t="shared" si="288"/>
        <v>0</v>
      </c>
      <c r="BR82">
        <f t="shared" si="289"/>
        <v>0</v>
      </c>
      <c r="BS82">
        <f t="shared" si="290"/>
        <v>0</v>
      </c>
      <c r="BT82">
        <f t="shared" si="291"/>
        <v>0</v>
      </c>
      <c r="BU82">
        <f t="shared" si="292"/>
        <v>0</v>
      </c>
      <c r="BV82">
        <f t="shared" si="293"/>
        <v>0</v>
      </c>
      <c r="BW82">
        <f t="shared" si="294"/>
        <v>0</v>
      </c>
      <c r="BX82">
        <f t="shared" si="295"/>
        <v>0</v>
      </c>
      <c r="BY82">
        <f t="shared" si="296"/>
        <v>0</v>
      </c>
      <c r="BZ82">
        <f t="shared" si="297"/>
        <v>0</v>
      </c>
      <c r="CA82">
        <f t="shared" si="298"/>
        <v>0</v>
      </c>
      <c r="CB82">
        <f t="shared" si="299"/>
        <v>0</v>
      </c>
      <c r="CC82">
        <f t="shared" si="300"/>
        <v>0</v>
      </c>
      <c r="CD82">
        <f t="shared" si="301"/>
        <v>0</v>
      </c>
      <c r="CE82">
        <f t="shared" si="302"/>
        <v>0</v>
      </c>
      <c r="CF82">
        <f t="shared" si="303"/>
        <v>0</v>
      </c>
      <c r="CG82">
        <f t="shared" si="304"/>
        <v>0</v>
      </c>
      <c r="CH82">
        <f t="shared" si="305"/>
        <v>0</v>
      </c>
      <c r="CI82">
        <f t="shared" si="306"/>
        <v>0</v>
      </c>
      <c r="CJ82">
        <f t="shared" si="307"/>
        <v>0</v>
      </c>
      <c r="CK82">
        <f t="shared" si="308"/>
        <v>0</v>
      </c>
      <c r="CL82" t="str">
        <f t="shared" si="309"/>
        <v/>
      </c>
      <c r="CM82" t="str">
        <f t="shared" si="310"/>
        <v/>
      </c>
      <c r="CN82" t="str">
        <f t="shared" si="311"/>
        <v/>
      </c>
      <c r="CO82" t="str">
        <f t="shared" si="312"/>
        <v/>
      </c>
      <c r="CP82" t="str">
        <f t="shared" si="313"/>
        <v/>
      </c>
      <c r="CQ82" t="str">
        <f t="shared" si="314"/>
        <v/>
      </c>
      <c r="CR82" t="str">
        <f t="shared" si="315"/>
        <v/>
      </c>
      <c r="CS82" t="str">
        <f t="shared" si="316"/>
        <v/>
      </c>
      <c r="CT82" t="str">
        <f t="shared" si="317"/>
        <v/>
      </c>
      <c r="CU82" t="str">
        <f t="shared" si="318"/>
        <v/>
      </c>
      <c r="CV82" t="str">
        <f t="shared" si="319"/>
        <v/>
      </c>
      <c r="CW82" t="str">
        <f t="shared" si="320"/>
        <v/>
      </c>
      <c r="CX82" t="str">
        <f t="shared" si="321"/>
        <v/>
      </c>
      <c r="CY82" t="str">
        <f t="shared" si="322"/>
        <v/>
      </c>
      <c r="CZ82" t="str">
        <f t="shared" si="323"/>
        <v/>
      </c>
      <c r="DA82" t="str">
        <f t="shared" si="324"/>
        <v/>
      </c>
      <c r="DB82" t="str">
        <f t="shared" si="325"/>
        <v/>
      </c>
      <c r="DC82" t="str">
        <f t="shared" si="326"/>
        <v/>
      </c>
      <c r="DD82" t="str">
        <f t="shared" si="327"/>
        <v/>
      </c>
      <c r="DE82" t="str">
        <f t="shared" si="328"/>
        <v/>
      </c>
      <c r="DF82" t="str">
        <f t="shared" si="329"/>
        <v/>
      </c>
      <c r="DG82" t="str">
        <f t="shared" si="330"/>
        <v/>
      </c>
      <c r="DH82" t="str">
        <f t="shared" si="331"/>
        <v/>
      </c>
      <c r="DI82" t="str">
        <f t="shared" si="332"/>
        <v/>
      </c>
      <c r="DJ82" t="str">
        <f t="shared" si="333"/>
        <v/>
      </c>
      <c r="DK82" t="str">
        <f t="shared" si="334"/>
        <v/>
      </c>
      <c r="DL82" t="str">
        <f t="shared" si="335"/>
        <v/>
      </c>
      <c r="DM82" t="str">
        <f t="shared" si="336"/>
        <v/>
      </c>
      <c r="DN82" t="str">
        <f t="shared" si="337"/>
        <v/>
      </c>
      <c r="DO82" t="str">
        <f t="shared" si="338"/>
        <v/>
      </c>
      <c r="DP82" t="str">
        <f t="shared" si="339"/>
        <v/>
      </c>
      <c r="DQ82" t="str">
        <f t="shared" si="340"/>
        <v/>
      </c>
      <c r="DR82" t="str">
        <f t="shared" si="341"/>
        <v/>
      </c>
      <c r="DS82" t="str">
        <f t="shared" si="342"/>
        <v/>
      </c>
      <c r="DT82" t="str">
        <f t="shared" si="343"/>
        <v/>
      </c>
      <c r="DU82">
        <f t="shared" si="344"/>
        <v>0</v>
      </c>
      <c r="DV82">
        <f t="shared" si="345"/>
        <v>0</v>
      </c>
      <c r="DW82">
        <f t="shared" si="346"/>
        <v>0</v>
      </c>
      <c r="DX82" t="str">
        <f t="shared" si="347"/>
        <v/>
      </c>
      <c r="DY82" t="str">
        <f t="shared" si="348"/>
        <v/>
      </c>
      <c r="DZ82" t="str">
        <f t="shared" si="349"/>
        <v/>
      </c>
      <c r="EA82" s="5">
        <f t="shared" si="350"/>
        <v>0</v>
      </c>
      <c r="EB82" s="3">
        <f t="shared" si="351"/>
        <v>0</v>
      </c>
    </row>
    <row r="83" spans="2:132" x14ac:dyDescent="0.2">
      <c r="B83" s="25">
        <v>78</v>
      </c>
      <c r="C83" s="26">
        <f>Zisk!D97</f>
        <v>0</v>
      </c>
      <c r="D83">
        <f>Zisk!E97</f>
        <v>0</v>
      </c>
      <c r="E83" s="66" t="str">
        <f t="shared" si="238"/>
        <v/>
      </c>
      <c r="F83" t="str">
        <f t="shared" si="239"/>
        <v/>
      </c>
      <c r="G83" s="66" t="str">
        <f t="shared" si="240"/>
        <v/>
      </c>
      <c r="H83" s="25"/>
      <c r="I83" s="25"/>
      <c r="J83">
        <f>VstupniParametry_SKRYT!$D$5</f>
        <v>0.02</v>
      </c>
      <c r="K83">
        <f>VstupniParametry_SKRYT!$D$6</f>
        <v>0.06</v>
      </c>
      <c r="L83">
        <f>VstupniParametry_SKRYT!$D$7</f>
        <v>0.06</v>
      </c>
      <c r="M83">
        <f>VstupniParametry_SKRYT!$D$8</f>
        <v>0.06</v>
      </c>
      <c r="N83">
        <f>VstupniParametry_SKRYT!$D$9</f>
        <v>1.7999999999999999E-2</v>
      </c>
      <c r="O83" s="27">
        <f>VstupniParametry_SKRYT!$D$10</f>
        <v>0.01</v>
      </c>
      <c r="P83" s="27">
        <f>VstupniParametry_SKRYT!$D$11</f>
        <v>0.01</v>
      </c>
      <c r="Q83" s="27">
        <f>VstupniParametry_SKRYT!$D$12</f>
        <v>0.01</v>
      </c>
      <c r="R83" s="27">
        <f>VstupniParametry_SKRYT!$D$13</f>
        <v>0.01</v>
      </c>
      <c r="S83" s="27">
        <f>VstupniParametry_SKRYT!$D$14</f>
        <v>0.01</v>
      </c>
      <c r="T83">
        <f t="shared" si="241"/>
        <v>0</v>
      </c>
      <c r="U83">
        <f t="shared" si="242"/>
        <v>0</v>
      </c>
      <c r="V83">
        <f t="shared" si="243"/>
        <v>0</v>
      </c>
      <c r="W83">
        <f t="shared" si="244"/>
        <v>0</v>
      </c>
      <c r="X83">
        <f t="shared" si="245"/>
        <v>0</v>
      </c>
      <c r="Y83">
        <f t="shared" si="246"/>
        <v>0</v>
      </c>
      <c r="Z83">
        <f t="shared" si="247"/>
        <v>0</v>
      </c>
      <c r="AA83">
        <f t="shared" si="248"/>
        <v>0</v>
      </c>
      <c r="AB83">
        <f t="shared" si="249"/>
        <v>0</v>
      </c>
      <c r="AC83">
        <f t="shared" si="250"/>
        <v>0</v>
      </c>
      <c r="AD83">
        <f t="shared" si="251"/>
        <v>0</v>
      </c>
      <c r="AE83">
        <f t="shared" si="252"/>
        <v>0</v>
      </c>
      <c r="AF83">
        <f t="shared" si="253"/>
        <v>0</v>
      </c>
      <c r="AG83">
        <f t="shared" si="254"/>
        <v>0</v>
      </c>
      <c r="AH83">
        <f t="shared" si="255"/>
        <v>0</v>
      </c>
      <c r="AI83">
        <f t="shared" si="256"/>
        <v>0</v>
      </c>
      <c r="AJ83">
        <f t="shared" si="257"/>
        <v>0</v>
      </c>
      <c r="AK83">
        <f t="shared" si="258"/>
        <v>0</v>
      </c>
      <c r="AL83">
        <f t="shared" si="259"/>
        <v>0</v>
      </c>
      <c r="AM83">
        <f t="shared" si="260"/>
        <v>0</v>
      </c>
      <c r="AN83">
        <f t="shared" si="261"/>
        <v>0</v>
      </c>
      <c r="AO83">
        <f t="shared" si="262"/>
        <v>0</v>
      </c>
      <c r="AP83">
        <f t="shared" si="263"/>
        <v>0</v>
      </c>
      <c r="AQ83">
        <f t="shared" si="264"/>
        <v>0</v>
      </c>
      <c r="AR83">
        <f t="shared" si="265"/>
        <v>0</v>
      </c>
      <c r="AS83">
        <f t="shared" si="266"/>
        <v>0</v>
      </c>
      <c r="AT83">
        <f t="shared" si="236"/>
        <v>0</v>
      </c>
      <c r="AU83">
        <f t="shared" si="267"/>
        <v>0</v>
      </c>
      <c r="AV83">
        <f t="shared" si="268"/>
        <v>0</v>
      </c>
      <c r="AW83">
        <f t="shared" si="237"/>
        <v>0</v>
      </c>
      <c r="AX83">
        <f t="shared" si="269"/>
        <v>0</v>
      </c>
      <c r="AY83">
        <f t="shared" si="270"/>
        <v>0</v>
      </c>
      <c r="AZ83">
        <f t="shared" si="271"/>
        <v>0</v>
      </c>
      <c r="BA83">
        <f t="shared" si="272"/>
        <v>0</v>
      </c>
      <c r="BB83">
        <f t="shared" si="273"/>
        <v>0</v>
      </c>
      <c r="BC83">
        <f t="shared" si="274"/>
        <v>0</v>
      </c>
      <c r="BD83">
        <f t="shared" si="275"/>
        <v>0</v>
      </c>
      <c r="BE83">
        <f t="shared" si="276"/>
        <v>0</v>
      </c>
      <c r="BF83">
        <f t="shared" si="277"/>
        <v>0</v>
      </c>
      <c r="BG83">
        <f t="shared" si="278"/>
        <v>0</v>
      </c>
      <c r="BH83">
        <f t="shared" si="279"/>
        <v>0</v>
      </c>
      <c r="BI83">
        <f t="shared" si="280"/>
        <v>0</v>
      </c>
      <c r="BJ83">
        <f t="shared" si="281"/>
        <v>0</v>
      </c>
      <c r="BK83">
        <f t="shared" si="282"/>
        <v>0</v>
      </c>
      <c r="BL83">
        <f t="shared" si="283"/>
        <v>0</v>
      </c>
      <c r="BM83">
        <f t="shared" si="284"/>
        <v>0</v>
      </c>
      <c r="BN83">
        <f t="shared" si="285"/>
        <v>0</v>
      </c>
      <c r="BO83">
        <f t="shared" si="286"/>
        <v>0</v>
      </c>
      <c r="BP83">
        <f t="shared" si="287"/>
        <v>0</v>
      </c>
      <c r="BQ83">
        <f t="shared" si="288"/>
        <v>0</v>
      </c>
      <c r="BR83">
        <f t="shared" si="289"/>
        <v>0</v>
      </c>
      <c r="BS83">
        <f t="shared" si="290"/>
        <v>0</v>
      </c>
      <c r="BT83">
        <f t="shared" si="291"/>
        <v>0</v>
      </c>
      <c r="BU83">
        <f t="shared" si="292"/>
        <v>0</v>
      </c>
      <c r="BV83">
        <f t="shared" si="293"/>
        <v>0</v>
      </c>
      <c r="BW83">
        <f t="shared" si="294"/>
        <v>0</v>
      </c>
      <c r="BX83">
        <f t="shared" si="295"/>
        <v>0</v>
      </c>
      <c r="BY83">
        <f t="shared" si="296"/>
        <v>0</v>
      </c>
      <c r="BZ83">
        <f t="shared" si="297"/>
        <v>0</v>
      </c>
      <c r="CA83">
        <f t="shared" si="298"/>
        <v>0</v>
      </c>
      <c r="CB83">
        <f t="shared" si="299"/>
        <v>0</v>
      </c>
      <c r="CC83">
        <f t="shared" si="300"/>
        <v>0</v>
      </c>
      <c r="CD83">
        <f t="shared" si="301"/>
        <v>0</v>
      </c>
      <c r="CE83">
        <f t="shared" si="302"/>
        <v>0</v>
      </c>
      <c r="CF83">
        <f t="shared" si="303"/>
        <v>0</v>
      </c>
      <c r="CG83">
        <f t="shared" si="304"/>
        <v>0</v>
      </c>
      <c r="CH83">
        <f t="shared" si="305"/>
        <v>0</v>
      </c>
      <c r="CI83">
        <f t="shared" si="306"/>
        <v>0</v>
      </c>
      <c r="CJ83">
        <f t="shared" si="307"/>
        <v>0</v>
      </c>
      <c r="CK83">
        <f t="shared" si="308"/>
        <v>0</v>
      </c>
      <c r="CL83" t="str">
        <f t="shared" si="309"/>
        <v/>
      </c>
      <c r="CM83" t="str">
        <f t="shared" si="310"/>
        <v/>
      </c>
      <c r="CN83" t="str">
        <f t="shared" si="311"/>
        <v/>
      </c>
      <c r="CO83" t="str">
        <f t="shared" si="312"/>
        <v/>
      </c>
      <c r="CP83" t="str">
        <f t="shared" si="313"/>
        <v/>
      </c>
      <c r="CQ83" t="str">
        <f t="shared" si="314"/>
        <v/>
      </c>
      <c r="CR83" t="str">
        <f t="shared" si="315"/>
        <v/>
      </c>
      <c r="CS83" t="str">
        <f t="shared" si="316"/>
        <v/>
      </c>
      <c r="CT83" t="str">
        <f t="shared" si="317"/>
        <v/>
      </c>
      <c r="CU83" t="str">
        <f t="shared" si="318"/>
        <v/>
      </c>
      <c r="CV83" t="str">
        <f t="shared" si="319"/>
        <v/>
      </c>
      <c r="CW83" t="str">
        <f t="shared" si="320"/>
        <v/>
      </c>
      <c r="CX83" t="str">
        <f t="shared" si="321"/>
        <v/>
      </c>
      <c r="CY83" t="str">
        <f t="shared" si="322"/>
        <v/>
      </c>
      <c r="CZ83" t="str">
        <f t="shared" si="323"/>
        <v/>
      </c>
      <c r="DA83" t="str">
        <f t="shared" si="324"/>
        <v/>
      </c>
      <c r="DB83" t="str">
        <f t="shared" si="325"/>
        <v/>
      </c>
      <c r="DC83" t="str">
        <f t="shared" si="326"/>
        <v/>
      </c>
      <c r="DD83" t="str">
        <f t="shared" si="327"/>
        <v/>
      </c>
      <c r="DE83" t="str">
        <f t="shared" si="328"/>
        <v/>
      </c>
      <c r="DF83" t="str">
        <f t="shared" si="329"/>
        <v/>
      </c>
      <c r="DG83" t="str">
        <f t="shared" si="330"/>
        <v/>
      </c>
      <c r="DH83" t="str">
        <f t="shared" si="331"/>
        <v/>
      </c>
      <c r="DI83" t="str">
        <f t="shared" si="332"/>
        <v/>
      </c>
      <c r="DJ83" t="str">
        <f t="shared" si="333"/>
        <v/>
      </c>
      <c r="DK83" t="str">
        <f t="shared" si="334"/>
        <v/>
      </c>
      <c r="DL83" t="str">
        <f t="shared" si="335"/>
        <v/>
      </c>
      <c r="DM83" t="str">
        <f t="shared" si="336"/>
        <v/>
      </c>
      <c r="DN83" t="str">
        <f t="shared" si="337"/>
        <v/>
      </c>
      <c r="DO83" t="str">
        <f t="shared" si="338"/>
        <v/>
      </c>
      <c r="DP83" t="str">
        <f t="shared" si="339"/>
        <v/>
      </c>
      <c r="DQ83" t="str">
        <f t="shared" si="340"/>
        <v/>
      </c>
      <c r="DR83" t="str">
        <f t="shared" si="341"/>
        <v/>
      </c>
      <c r="DS83" t="str">
        <f t="shared" si="342"/>
        <v/>
      </c>
      <c r="DT83" t="str">
        <f t="shared" si="343"/>
        <v/>
      </c>
      <c r="DU83">
        <f t="shared" si="344"/>
        <v>0</v>
      </c>
      <c r="DV83">
        <f t="shared" si="345"/>
        <v>0</v>
      </c>
      <c r="DW83">
        <f t="shared" si="346"/>
        <v>0</v>
      </c>
      <c r="DX83" t="str">
        <f t="shared" si="347"/>
        <v/>
      </c>
      <c r="DY83" t="str">
        <f t="shared" si="348"/>
        <v/>
      </c>
      <c r="DZ83" t="str">
        <f t="shared" si="349"/>
        <v/>
      </c>
      <c r="EA83" s="5">
        <f t="shared" si="350"/>
        <v>0</v>
      </c>
      <c r="EB83" s="3">
        <f t="shared" si="351"/>
        <v>0</v>
      </c>
    </row>
    <row r="84" spans="2:132" x14ac:dyDescent="0.2">
      <c r="B84">
        <v>79</v>
      </c>
      <c r="C84" s="3">
        <f>Zisk!D98</f>
        <v>0</v>
      </c>
      <c r="D84">
        <f>Zisk!E98</f>
        <v>0</v>
      </c>
      <c r="E84" s="66" t="str">
        <f t="shared" si="238"/>
        <v/>
      </c>
      <c r="F84" t="str">
        <f t="shared" si="239"/>
        <v/>
      </c>
      <c r="G84" s="66" t="str">
        <f t="shared" si="240"/>
        <v/>
      </c>
      <c r="J84">
        <f>VstupniParametry_SKRYT!$D$5</f>
        <v>0.02</v>
      </c>
      <c r="K84">
        <f>VstupniParametry_SKRYT!$D$6</f>
        <v>0.06</v>
      </c>
      <c r="L84">
        <f>VstupniParametry_SKRYT!$D$7</f>
        <v>0.06</v>
      </c>
      <c r="M84">
        <f>VstupniParametry_SKRYT!$D$8</f>
        <v>0.06</v>
      </c>
      <c r="N84">
        <f>VstupniParametry_SKRYT!$D$9</f>
        <v>1.7999999999999999E-2</v>
      </c>
      <c r="O84" s="27">
        <f>VstupniParametry_SKRYT!$D$10</f>
        <v>0.01</v>
      </c>
      <c r="P84" s="27">
        <f>VstupniParametry_SKRYT!$D$11</f>
        <v>0.01</v>
      </c>
      <c r="Q84" s="27">
        <f>VstupniParametry_SKRYT!$D$12</f>
        <v>0.01</v>
      </c>
      <c r="R84" s="27">
        <f>VstupniParametry_SKRYT!$D$13</f>
        <v>0.01</v>
      </c>
      <c r="S84" s="27">
        <f>VstupniParametry_SKRYT!$D$14</f>
        <v>0.01</v>
      </c>
      <c r="T84">
        <f t="shared" si="241"/>
        <v>0</v>
      </c>
      <c r="U84">
        <f t="shared" si="242"/>
        <v>0</v>
      </c>
      <c r="V84">
        <f t="shared" si="243"/>
        <v>0</v>
      </c>
      <c r="W84">
        <f t="shared" si="244"/>
        <v>0</v>
      </c>
      <c r="X84">
        <f t="shared" si="245"/>
        <v>0</v>
      </c>
      <c r="Y84">
        <f t="shared" si="246"/>
        <v>0</v>
      </c>
      <c r="Z84">
        <f t="shared" si="247"/>
        <v>0</v>
      </c>
      <c r="AA84">
        <f t="shared" si="248"/>
        <v>0</v>
      </c>
      <c r="AB84">
        <f t="shared" si="249"/>
        <v>0</v>
      </c>
      <c r="AC84">
        <f t="shared" si="250"/>
        <v>0</v>
      </c>
      <c r="AD84">
        <f t="shared" si="251"/>
        <v>0</v>
      </c>
      <c r="AE84">
        <f t="shared" si="252"/>
        <v>0</v>
      </c>
      <c r="AF84">
        <f t="shared" si="253"/>
        <v>0</v>
      </c>
      <c r="AG84">
        <f t="shared" si="254"/>
        <v>0</v>
      </c>
      <c r="AH84">
        <f t="shared" si="255"/>
        <v>0</v>
      </c>
      <c r="AI84">
        <f t="shared" si="256"/>
        <v>0</v>
      </c>
      <c r="AJ84">
        <f t="shared" si="257"/>
        <v>0</v>
      </c>
      <c r="AK84">
        <f t="shared" si="258"/>
        <v>0</v>
      </c>
      <c r="AL84">
        <f t="shared" si="259"/>
        <v>0</v>
      </c>
      <c r="AM84">
        <f t="shared" si="260"/>
        <v>0</v>
      </c>
      <c r="AN84">
        <f t="shared" si="261"/>
        <v>0</v>
      </c>
      <c r="AO84">
        <f t="shared" si="262"/>
        <v>0</v>
      </c>
      <c r="AP84">
        <f t="shared" si="263"/>
        <v>0</v>
      </c>
      <c r="AQ84">
        <f t="shared" si="264"/>
        <v>0</v>
      </c>
      <c r="AR84">
        <f t="shared" si="265"/>
        <v>0</v>
      </c>
      <c r="AS84">
        <f t="shared" si="266"/>
        <v>0</v>
      </c>
      <c r="AT84">
        <f t="shared" si="236"/>
        <v>0</v>
      </c>
      <c r="AU84">
        <f t="shared" si="267"/>
        <v>0</v>
      </c>
      <c r="AV84">
        <f t="shared" si="268"/>
        <v>0</v>
      </c>
      <c r="AW84">
        <f t="shared" si="237"/>
        <v>0</v>
      </c>
      <c r="AX84">
        <f t="shared" si="269"/>
        <v>0</v>
      </c>
      <c r="AY84">
        <f t="shared" si="270"/>
        <v>0</v>
      </c>
      <c r="AZ84">
        <f t="shared" si="271"/>
        <v>0</v>
      </c>
      <c r="BA84">
        <f t="shared" si="272"/>
        <v>0</v>
      </c>
      <c r="BB84">
        <f t="shared" si="273"/>
        <v>0</v>
      </c>
      <c r="BC84">
        <f t="shared" si="274"/>
        <v>0</v>
      </c>
      <c r="BD84">
        <f t="shared" si="275"/>
        <v>0</v>
      </c>
      <c r="BE84">
        <f t="shared" si="276"/>
        <v>0</v>
      </c>
      <c r="BF84">
        <f t="shared" si="277"/>
        <v>0</v>
      </c>
      <c r="BG84">
        <f t="shared" si="278"/>
        <v>0</v>
      </c>
      <c r="BH84">
        <f t="shared" si="279"/>
        <v>0</v>
      </c>
      <c r="BI84">
        <f t="shared" si="280"/>
        <v>0</v>
      </c>
      <c r="BJ84">
        <f t="shared" si="281"/>
        <v>0</v>
      </c>
      <c r="BK84">
        <f t="shared" si="282"/>
        <v>0</v>
      </c>
      <c r="BL84">
        <f t="shared" si="283"/>
        <v>0</v>
      </c>
      <c r="BM84">
        <f t="shared" si="284"/>
        <v>0</v>
      </c>
      <c r="BN84">
        <f t="shared" si="285"/>
        <v>0</v>
      </c>
      <c r="BO84">
        <f t="shared" si="286"/>
        <v>0</v>
      </c>
      <c r="BP84">
        <f t="shared" si="287"/>
        <v>0</v>
      </c>
      <c r="BQ84">
        <f t="shared" si="288"/>
        <v>0</v>
      </c>
      <c r="BR84">
        <f t="shared" si="289"/>
        <v>0</v>
      </c>
      <c r="BS84">
        <f t="shared" si="290"/>
        <v>0</v>
      </c>
      <c r="BT84">
        <f t="shared" si="291"/>
        <v>0</v>
      </c>
      <c r="BU84">
        <f t="shared" si="292"/>
        <v>0</v>
      </c>
      <c r="BV84">
        <f t="shared" si="293"/>
        <v>0</v>
      </c>
      <c r="BW84">
        <f t="shared" si="294"/>
        <v>0</v>
      </c>
      <c r="BX84">
        <f t="shared" si="295"/>
        <v>0</v>
      </c>
      <c r="BY84">
        <f t="shared" si="296"/>
        <v>0</v>
      </c>
      <c r="BZ84">
        <f t="shared" si="297"/>
        <v>0</v>
      </c>
      <c r="CA84">
        <f t="shared" si="298"/>
        <v>0</v>
      </c>
      <c r="CB84">
        <f t="shared" si="299"/>
        <v>0</v>
      </c>
      <c r="CC84">
        <f t="shared" si="300"/>
        <v>0</v>
      </c>
      <c r="CD84">
        <f t="shared" si="301"/>
        <v>0</v>
      </c>
      <c r="CE84">
        <f t="shared" si="302"/>
        <v>0</v>
      </c>
      <c r="CF84">
        <f t="shared" si="303"/>
        <v>0</v>
      </c>
      <c r="CG84">
        <f t="shared" si="304"/>
        <v>0</v>
      </c>
      <c r="CH84">
        <f t="shared" si="305"/>
        <v>0</v>
      </c>
      <c r="CI84">
        <f t="shared" si="306"/>
        <v>0</v>
      </c>
      <c r="CJ84">
        <f t="shared" si="307"/>
        <v>0</v>
      </c>
      <c r="CK84">
        <f t="shared" si="308"/>
        <v>0</v>
      </c>
      <c r="CL84" t="str">
        <f t="shared" si="309"/>
        <v/>
      </c>
      <c r="CM84" t="str">
        <f t="shared" si="310"/>
        <v/>
      </c>
      <c r="CN84" t="str">
        <f t="shared" si="311"/>
        <v/>
      </c>
      <c r="CO84" t="str">
        <f t="shared" si="312"/>
        <v/>
      </c>
      <c r="CP84" t="str">
        <f t="shared" si="313"/>
        <v/>
      </c>
      <c r="CQ84" t="str">
        <f t="shared" si="314"/>
        <v/>
      </c>
      <c r="CR84" t="str">
        <f t="shared" si="315"/>
        <v/>
      </c>
      <c r="CS84" t="str">
        <f t="shared" si="316"/>
        <v/>
      </c>
      <c r="CT84" t="str">
        <f t="shared" si="317"/>
        <v/>
      </c>
      <c r="CU84" t="str">
        <f t="shared" si="318"/>
        <v/>
      </c>
      <c r="CV84" t="str">
        <f t="shared" si="319"/>
        <v/>
      </c>
      <c r="CW84" t="str">
        <f t="shared" si="320"/>
        <v/>
      </c>
      <c r="CX84" t="str">
        <f t="shared" si="321"/>
        <v/>
      </c>
      <c r="CY84" t="str">
        <f t="shared" si="322"/>
        <v/>
      </c>
      <c r="CZ84" t="str">
        <f t="shared" si="323"/>
        <v/>
      </c>
      <c r="DA84" t="str">
        <f t="shared" si="324"/>
        <v/>
      </c>
      <c r="DB84" t="str">
        <f t="shared" si="325"/>
        <v/>
      </c>
      <c r="DC84" t="str">
        <f t="shared" si="326"/>
        <v/>
      </c>
      <c r="DD84" t="str">
        <f t="shared" si="327"/>
        <v/>
      </c>
      <c r="DE84" t="str">
        <f t="shared" si="328"/>
        <v/>
      </c>
      <c r="DF84" t="str">
        <f t="shared" si="329"/>
        <v/>
      </c>
      <c r="DG84" t="str">
        <f t="shared" si="330"/>
        <v/>
      </c>
      <c r="DH84" t="str">
        <f t="shared" si="331"/>
        <v/>
      </c>
      <c r="DI84" t="str">
        <f t="shared" si="332"/>
        <v/>
      </c>
      <c r="DJ84" t="str">
        <f t="shared" si="333"/>
        <v/>
      </c>
      <c r="DK84" t="str">
        <f t="shared" si="334"/>
        <v/>
      </c>
      <c r="DL84" t="str">
        <f t="shared" si="335"/>
        <v/>
      </c>
      <c r="DM84" t="str">
        <f t="shared" si="336"/>
        <v/>
      </c>
      <c r="DN84" t="str">
        <f t="shared" si="337"/>
        <v/>
      </c>
      <c r="DO84" t="str">
        <f t="shared" si="338"/>
        <v/>
      </c>
      <c r="DP84" t="str">
        <f t="shared" si="339"/>
        <v/>
      </c>
      <c r="DQ84" t="str">
        <f t="shared" si="340"/>
        <v/>
      </c>
      <c r="DR84" t="str">
        <f t="shared" si="341"/>
        <v/>
      </c>
      <c r="DS84" t="str">
        <f t="shared" si="342"/>
        <v/>
      </c>
      <c r="DT84" t="str">
        <f t="shared" si="343"/>
        <v/>
      </c>
      <c r="DU84">
        <f t="shared" si="344"/>
        <v>0</v>
      </c>
      <c r="DV84">
        <f t="shared" si="345"/>
        <v>0</v>
      </c>
      <c r="DW84">
        <f t="shared" si="346"/>
        <v>0</v>
      </c>
      <c r="DX84" t="str">
        <f t="shared" si="347"/>
        <v/>
      </c>
      <c r="DY84" t="str">
        <f t="shared" si="348"/>
        <v/>
      </c>
      <c r="DZ84" t="str">
        <f t="shared" si="349"/>
        <v/>
      </c>
      <c r="EA84" s="5">
        <f t="shared" si="350"/>
        <v>0</v>
      </c>
      <c r="EB84" s="3">
        <f t="shared" si="351"/>
        <v>0</v>
      </c>
    </row>
    <row r="85" spans="2:132" x14ac:dyDescent="0.2">
      <c r="B85" s="25">
        <v>80</v>
      </c>
      <c r="C85" s="26">
        <f>Zisk!D99</f>
        <v>0</v>
      </c>
      <c r="D85">
        <f>Zisk!E99</f>
        <v>0</v>
      </c>
      <c r="E85" s="66" t="str">
        <f t="shared" si="238"/>
        <v/>
      </c>
      <c r="F85" t="str">
        <f t="shared" si="239"/>
        <v/>
      </c>
      <c r="G85" s="66" t="str">
        <f t="shared" si="240"/>
        <v/>
      </c>
      <c r="H85" s="25"/>
      <c r="I85" s="25"/>
      <c r="J85">
        <f>VstupniParametry_SKRYT!$D$5</f>
        <v>0.02</v>
      </c>
      <c r="K85">
        <f>VstupniParametry_SKRYT!$D$6</f>
        <v>0.06</v>
      </c>
      <c r="L85">
        <f>VstupniParametry_SKRYT!$D$7</f>
        <v>0.06</v>
      </c>
      <c r="M85">
        <f>VstupniParametry_SKRYT!$D$8</f>
        <v>0.06</v>
      </c>
      <c r="N85">
        <f>VstupniParametry_SKRYT!$D$9</f>
        <v>1.7999999999999999E-2</v>
      </c>
      <c r="O85" s="27">
        <f>VstupniParametry_SKRYT!$D$10</f>
        <v>0.01</v>
      </c>
      <c r="P85" s="27">
        <f>VstupniParametry_SKRYT!$D$11</f>
        <v>0.01</v>
      </c>
      <c r="Q85" s="27">
        <f>VstupniParametry_SKRYT!$D$12</f>
        <v>0.01</v>
      </c>
      <c r="R85" s="27">
        <f>VstupniParametry_SKRYT!$D$13</f>
        <v>0.01</v>
      </c>
      <c r="S85" s="27">
        <f>VstupniParametry_SKRYT!$D$14</f>
        <v>0.01</v>
      </c>
      <c r="T85">
        <f t="shared" si="241"/>
        <v>0</v>
      </c>
      <c r="U85">
        <f t="shared" si="242"/>
        <v>0</v>
      </c>
      <c r="V85">
        <f t="shared" si="243"/>
        <v>0</v>
      </c>
      <c r="W85">
        <f t="shared" si="244"/>
        <v>0</v>
      </c>
      <c r="X85">
        <f t="shared" si="245"/>
        <v>0</v>
      </c>
      <c r="Y85">
        <f t="shared" si="246"/>
        <v>0</v>
      </c>
      <c r="Z85">
        <f t="shared" si="247"/>
        <v>0</v>
      </c>
      <c r="AA85">
        <f t="shared" si="248"/>
        <v>0</v>
      </c>
      <c r="AB85">
        <f t="shared" si="249"/>
        <v>0</v>
      </c>
      <c r="AC85">
        <f t="shared" si="250"/>
        <v>0</v>
      </c>
      <c r="AD85">
        <f t="shared" si="251"/>
        <v>0</v>
      </c>
      <c r="AE85">
        <f t="shared" si="252"/>
        <v>0</v>
      </c>
      <c r="AF85">
        <f t="shared" si="253"/>
        <v>0</v>
      </c>
      <c r="AG85">
        <f t="shared" si="254"/>
        <v>0</v>
      </c>
      <c r="AH85">
        <f t="shared" si="255"/>
        <v>0</v>
      </c>
      <c r="AI85">
        <f t="shared" si="256"/>
        <v>0</v>
      </c>
      <c r="AJ85">
        <f t="shared" si="257"/>
        <v>0</v>
      </c>
      <c r="AK85">
        <f t="shared" si="258"/>
        <v>0</v>
      </c>
      <c r="AL85">
        <f t="shared" si="259"/>
        <v>0</v>
      </c>
      <c r="AM85">
        <f t="shared" si="260"/>
        <v>0</v>
      </c>
      <c r="AN85">
        <f t="shared" si="261"/>
        <v>0</v>
      </c>
      <c r="AO85">
        <f t="shared" si="262"/>
        <v>0</v>
      </c>
      <c r="AP85">
        <f t="shared" si="263"/>
        <v>0</v>
      </c>
      <c r="AQ85">
        <f t="shared" si="264"/>
        <v>0</v>
      </c>
      <c r="AR85">
        <f t="shared" si="265"/>
        <v>0</v>
      </c>
      <c r="AS85">
        <f t="shared" si="266"/>
        <v>0</v>
      </c>
      <c r="AT85">
        <f t="shared" si="236"/>
        <v>0</v>
      </c>
      <c r="AU85">
        <f t="shared" si="267"/>
        <v>0</v>
      </c>
      <c r="AV85">
        <f t="shared" si="268"/>
        <v>0</v>
      </c>
      <c r="AW85">
        <f t="shared" si="237"/>
        <v>0</v>
      </c>
      <c r="AX85">
        <f t="shared" si="269"/>
        <v>0</v>
      </c>
      <c r="AY85">
        <f t="shared" si="270"/>
        <v>0</v>
      </c>
      <c r="AZ85">
        <f t="shared" si="271"/>
        <v>0</v>
      </c>
      <c r="BA85">
        <f t="shared" si="272"/>
        <v>0</v>
      </c>
      <c r="BB85">
        <f t="shared" si="273"/>
        <v>0</v>
      </c>
      <c r="BC85">
        <f t="shared" si="274"/>
        <v>0</v>
      </c>
      <c r="BD85">
        <f t="shared" si="275"/>
        <v>0</v>
      </c>
      <c r="BE85">
        <f t="shared" si="276"/>
        <v>0</v>
      </c>
      <c r="BF85">
        <f t="shared" si="277"/>
        <v>0</v>
      </c>
      <c r="BG85">
        <f t="shared" si="278"/>
        <v>0</v>
      </c>
      <c r="BH85">
        <f t="shared" si="279"/>
        <v>0</v>
      </c>
      <c r="BI85">
        <f t="shared" si="280"/>
        <v>0</v>
      </c>
      <c r="BJ85">
        <f t="shared" si="281"/>
        <v>0</v>
      </c>
      <c r="BK85">
        <f t="shared" si="282"/>
        <v>0</v>
      </c>
      <c r="BL85">
        <f t="shared" si="283"/>
        <v>0</v>
      </c>
      <c r="BM85">
        <f t="shared" si="284"/>
        <v>0</v>
      </c>
      <c r="BN85">
        <f t="shared" si="285"/>
        <v>0</v>
      </c>
      <c r="BO85">
        <f t="shared" si="286"/>
        <v>0</v>
      </c>
      <c r="BP85">
        <f t="shared" si="287"/>
        <v>0</v>
      </c>
      <c r="BQ85">
        <f t="shared" si="288"/>
        <v>0</v>
      </c>
      <c r="BR85">
        <f t="shared" si="289"/>
        <v>0</v>
      </c>
      <c r="BS85">
        <f t="shared" si="290"/>
        <v>0</v>
      </c>
      <c r="BT85">
        <f t="shared" si="291"/>
        <v>0</v>
      </c>
      <c r="BU85">
        <f t="shared" si="292"/>
        <v>0</v>
      </c>
      <c r="BV85">
        <f t="shared" si="293"/>
        <v>0</v>
      </c>
      <c r="BW85">
        <f t="shared" si="294"/>
        <v>0</v>
      </c>
      <c r="BX85">
        <f t="shared" si="295"/>
        <v>0</v>
      </c>
      <c r="BY85">
        <f t="shared" si="296"/>
        <v>0</v>
      </c>
      <c r="BZ85">
        <f t="shared" si="297"/>
        <v>0</v>
      </c>
      <c r="CA85">
        <f t="shared" si="298"/>
        <v>0</v>
      </c>
      <c r="CB85">
        <f t="shared" si="299"/>
        <v>0</v>
      </c>
      <c r="CC85">
        <f t="shared" si="300"/>
        <v>0</v>
      </c>
      <c r="CD85">
        <f t="shared" si="301"/>
        <v>0</v>
      </c>
      <c r="CE85">
        <f t="shared" si="302"/>
        <v>0</v>
      </c>
      <c r="CF85">
        <f t="shared" si="303"/>
        <v>0</v>
      </c>
      <c r="CG85">
        <f t="shared" si="304"/>
        <v>0</v>
      </c>
      <c r="CH85">
        <f t="shared" si="305"/>
        <v>0</v>
      </c>
      <c r="CI85">
        <f t="shared" si="306"/>
        <v>0</v>
      </c>
      <c r="CJ85">
        <f t="shared" si="307"/>
        <v>0</v>
      </c>
      <c r="CK85">
        <f t="shared" si="308"/>
        <v>0</v>
      </c>
      <c r="CL85" t="str">
        <f t="shared" si="309"/>
        <v/>
      </c>
      <c r="CM85" t="str">
        <f t="shared" si="310"/>
        <v/>
      </c>
      <c r="CN85" t="str">
        <f t="shared" si="311"/>
        <v/>
      </c>
      <c r="CO85" t="str">
        <f t="shared" si="312"/>
        <v/>
      </c>
      <c r="CP85" t="str">
        <f t="shared" si="313"/>
        <v/>
      </c>
      <c r="CQ85" t="str">
        <f t="shared" si="314"/>
        <v/>
      </c>
      <c r="CR85" t="str">
        <f t="shared" si="315"/>
        <v/>
      </c>
      <c r="CS85" t="str">
        <f t="shared" si="316"/>
        <v/>
      </c>
      <c r="CT85" t="str">
        <f t="shared" si="317"/>
        <v/>
      </c>
      <c r="CU85" t="str">
        <f t="shared" si="318"/>
        <v/>
      </c>
      <c r="CV85" t="str">
        <f t="shared" si="319"/>
        <v/>
      </c>
      <c r="CW85" t="str">
        <f t="shared" si="320"/>
        <v/>
      </c>
      <c r="CX85" t="str">
        <f t="shared" si="321"/>
        <v/>
      </c>
      <c r="CY85" t="str">
        <f t="shared" si="322"/>
        <v/>
      </c>
      <c r="CZ85" t="str">
        <f t="shared" si="323"/>
        <v/>
      </c>
      <c r="DA85" t="str">
        <f t="shared" si="324"/>
        <v/>
      </c>
      <c r="DB85" t="str">
        <f t="shared" si="325"/>
        <v/>
      </c>
      <c r="DC85" t="str">
        <f t="shared" si="326"/>
        <v/>
      </c>
      <c r="DD85" t="str">
        <f t="shared" si="327"/>
        <v/>
      </c>
      <c r="DE85" t="str">
        <f t="shared" si="328"/>
        <v/>
      </c>
      <c r="DF85" t="str">
        <f t="shared" si="329"/>
        <v/>
      </c>
      <c r="DG85" t="str">
        <f t="shared" si="330"/>
        <v/>
      </c>
      <c r="DH85" t="str">
        <f t="shared" si="331"/>
        <v/>
      </c>
      <c r="DI85" t="str">
        <f t="shared" si="332"/>
        <v/>
      </c>
      <c r="DJ85" t="str">
        <f t="shared" si="333"/>
        <v/>
      </c>
      <c r="DK85" t="str">
        <f t="shared" si="334"/>
        <v/>
      </c>
      <c r="DL85" t="str">
        <f t="shared" si="335"/>
        <v/>
      </c>
      <c r="DM85" t="str">
        <f t="shared" si="336"/>
        <v/>
      </c>
      <c r="DN85" t="str">
        <f t="shared" si="337"/>
        <v/>
      </c>
      <c r="DO85" t="str">
        <f t="shared" si="338"/>
        <v/>
      </c>
      <c r="DP85" t="str">
        <f t="shared" si="339"/>
        <v/>
      </c>
      <c r="DQ85" t="str">
        <f t="shared" si="340"/>
        <v/>
      </c>
      <c r="DR85" t="str">
        <f t="shared" si="341"/>
        <v/>
      </c>
      <c r="DS85" t="str">
        <f t="shared" si="342"/>
        <v/>
      </c>
      <c r="DT85" t="str">
        <f t="shared" si="343"/>
        <v/>
      </c>
      <c r="DU85">
        <f t="shared" si="344"/>
        <v>0</v>
      </c>
      <c r="DV85">
        <f t="shared" si="345"/>
        <v>0</v>
      </c>
      <c r="DW85">
        <f t="shared" si="346"/>
        <v>0</v>
      </c>
      <c r="DX85" t="str">
        <f t="shared" si="347"/>
        <v/>
      </c>
      <c r="DY85" t="str">
        <f t="shared" si="348"/>
        <v/>
      </c>
      <c r="DZ85" t="str">
        <f t="shared" si="349"/>
        <v/>
      </c>
      <c r="EA85" s="5">
        <f t="shared" si="350"/>
        <v>0</v>
      </c>
      <c r="EB85" s="3">
        <f t="shared" si="351"/>
        <v>0</v>
      </c>
    </row>
    <row r="86" spans="2:132" x14ac:dyDescent="0.2">
      <c r="B86">
        <v>81</v>
      </c>
      <c r="C86" s="3">
        <f>Zisk!D100</f>
        <v>0</v>
      </c>
      <c r="D86">
        <f>Zisk!E100</f>
        <v>0</v>
      </c>
      <c r="E86" s="66" t="str">
        <f t="shared" si="238"/>
        <v/>
      </c>
      <c r="F86" t="str">
        <f t="shared" si="239"/>
        <v/>
      </c>
      <c r="G86" s="66" t="str">
        <f t="shared" si="240"/>
        <v/>
      </c>
      <c r="J86">
        <f>VstupniParametry_SKRYT!$D$5</f>
        <v>0.02</v>
      </c>
      <c r="K86">
        <f>VstupniParametry_SKRYT!$D$6</f>
        <v>0.06</v>
      </c>
      <c r="L86">
        <f>VstupniParametry_SKRYT!$D$7</f>
        <v>0.06</v>
      </c>
      <c r="M86">
        <f>VstupniParametry_SKRYT!$D$8</f>
        <v>0.06</v>
      </c>
      <c r="N86">
        <f>VstupniParametry_SKRYT!$D$9</f>
        <v>1.7999999999999999E-2</v>
      </c>
      <c r="O86" s="27">
        <f>VstupniParametry_SKRYT!$D$10</f>
        <v>0.01</v>
      </c>
      <c r="P86" s="27">
        <f>VstupniParametry_SKRYT!$D$11</f>
        <v>0.01</v>
      </c>
      <c r="Q86" s="27">
        <f>VstupniParametry_SKRYT!$D$12</f>
        <v>0.01</v>
      </c>
      <c r="R86" s="27">
        <f>VstupniParametry_SKRYT!$D$13</f>
        <v>0.01</v>
      </c>
      <c r="S86" s="27">
        <f>VstupniParametry_SKRYT!$D$14</f>
        <v>0.01</v>
      </c>
      <c r="T86">
        <f t="shared" si="241"/>
        <v>0</v>
      </c>
      <c r="U86">
        <f t="shared" si="242"/>
        <v>0</v>
      </c>
      <c r="V86">
        <f t="shared" si="243"/>
        <v>0</v>
      </c>
      <c r="W86">
        <f t="shared" si="244"/>
        <v>0</v>
      </c>
      <c r="X86">
        <f t="shared" si="245"/>
        <v>0</v>
      </c>
      <c r="Y86">
        <f t="shared" si="246"/>
        <v>0</v>
      </c>
      <c r="Z86">
        <f t="shared" si="247"/>
        <v>0</v>
      </c>
      <c r="AA86">
        <f t="shared" si="248"/>
        <v>0</v>
      </c>
      <c r="AB86">
        <f t="shared" si="249"/>
        <v>0</v>
      </c>
      <c r="AC86">
        <f t="shared" si="250"/>
        <v>0</v>
      </c>
      <c r="AD86">
        <f t="shared" si="251"/>
        <v>0</v>
      </c>
      <c r="AE86">
        <f t="shared" si="252"/>
        <v>0</v>
      </c>
      <c r="AF86">
        <f t="shared" si="253"/>
        <v>0</v>
      </c>
      <c r="AG86">
        <f t="shared" si="254"/>
        <v>0</v>
      </c>
      <c r="AH86">
        <f t="shared" si="255"/>
        <v>0</v>
      </c>
      <c r="AI86">
        <f t="shared" si="256"/>
        <v>0</v>
      </c>
      <c r="AJ86">
        <f t="shared" si="257"/>
        <v>0</v>
      </c>
      <c r="AK86">
        <f t="shared" si="258"/>
        <v>0</v>
      </c>
      <c r="AL86">
        <f t="shared" si="259"/>
        <v>0</v>
      </c>
      <c r="AM86">
        <f t="shared" si="260"/>
        <v>0</v>
      </c>
      <c r="AN86">
        <f t="shared" si="261"/>
        <v>0</v>
      </c>
      <c r="AO86">
        <f t="shared" si="262"/>
        <v>0</v>
      </c>
      <c r="AP86">
        <f t="shared" si="263"/>
        <v>0</v>
      </c>
      <c r="AQ86">
        <f t="shared" si="264"/>
        <v>0</v>
      </c>
      <c r="AR86">
        <f t="shared" si="265"/>
        <v>0</v>
      </c>
      <c r="AS86">
        <f t="shared" si="266"/>
        <v>0</v>
      </c>
      <c r="AT86">
        <f t="shared" si="236"/>
        <v>0</v>
      </c>
      <c r="AU86">
        <f t="shared" si="267"/>
        <v>0</v>
      </c>
      <c r="AV86">
        <f t="shared" si="268"/>
        <v>0</v>
      </c>
      <c r="AW86">
        <f t="shared" si="237"/>
        <v>0</v>
      </c>
      <c r="AX86">
        <f t="shared" si="269"/>
        <v>0</v>
      </c>
      <c r="AY86">
        <f t="shared" si="270"/>
        <v>0</v>
      </c>
      <c r="AZ86">
        <f t="shared" si="271"/>
        <v>0</v>
      </c>
      <c r="BA86">
        <f t="shared" si="272"/>
        <v>0</v>
      </c>
      <c r="BB86">
        <f t="shared" si="273"/>
        <v>0</v>
      </c>
      <c r="BC86">
        <f t="shared" si="274"/>
        <v>0</v>
      </c>
      <c r="BD86">
        <f t="shared" si="275"/>
        <v>0</v>
      </c>
      <c r="BE86">
        <f t="shared" si="276"/>
        <v>0</v>
      </c>
      <c r="BF86">
        <f t="shared" si="277"/>
        <v>0</v>
      </c>
      <c r="BG86">
        <f t="shared" si="278"/>
        <v>0</v>
      </c>
      <c r="BH86">
        <f t="shared" si="279"/>
        <v>0</v>
      </c>
      <c r="BI86">
        <f t="shared" si="280"/>
        <v>0</v>
      </c>
      <c r="BJ86">
        <f t="shared" si="281"/>
        <v>0</v>
      </c>
      <c r="BK86">
        <f t="shared" si="282"/>
        <v>0</v>
      </c>
      <c r="BL86">
        <f t="shared" si="283"/>
        <v>0</v>
      </c>
      <c r="BM86">
        <f t="shared" si="284"/>
        <v>0</v>
      </c>
      <c r="BN86">
        <f t="shared" si="285"/>
        <v>0</v>
      </c>
      <c r="BO86">
        <f t="shared" si="286"/>
        <v>0</v>
      </c>
      <c r="BP86">
        <f t="shared" si="287"/>
        <v>0</v>
      </c>
      <c r="BQ86">
        <f t="shared" si="288"/>
        <v>0</v>
      </c>
      <c r="BR86">
        <f t="shared" si="289"/>
        <v>0</v>
      </c>
      <c r="BS86">
        <f t="shared" si="290"/>
        <v>0</v>
      </c>
      <c r="BT86">
        <f t="shared" si="291"/>
        <v>0</v>
      </c>
      <c r="BU86">
        <f t="shared" si="292"/>
        <v>0</v>
      </c>
      <c r="BV86">
        <f t="shared" si="293"/>
        <v>0</v>
      </c>
      <c r="BW86">
        <f t="shared" si="294"/>
        <v>0</v>
      </c>
      <c r="BX86">
        <f t="shared" si="295"/>
        <v>0</v>
      </c>
      <c r="BY86">
        <f t="shared" si="296"/>
        <v>0</v>
      </c>
      <c r="BZ86">
        <f t="shared" si="297"/>
        <v>0</v>
      </c>
      <c r="CA86">
        <f t="shared" si="298"/>
        <v>0</v>
      </c>
      <c r="CB86">
        <f t="shared" si="299"/>
        <v>0</v>
      </c>
      <c r="CC86">
        <f t="shared" si="300"/>
        <v>0</v>
      </c>
      <c r="CD86">
        <f t="shared" si="301"/>
        <v>0</v>
      </c>
      <c r="CE86">
        <f t="shared" si="302"/>
        <v>0</v>
      </c>
      <c r="CF86">
        <f t="shared" si="303"/>
        <v>0</v>
      </c>
      <c r="CG86">
        <f t="shared" si="304"/>
        <v>0</v>
      </c>
      <c r="CH86">
        <f t="shared" si="305"/>
        <v>0</v>
      </c>
      <c r="CI86">
        <f t="shared" si="306"/>
        <v>0</v>
      </c>
      <c r="CJ86">
        <f t="shared" si="307"/>
        <v>0</v>
      </c>
      <c r="CK86">
        <f t="shared" si="308"/>
        <v>0</v>
      </c>
      <c r="CL86" t="str">
        <f t="shared" si="309"/>
        <v/>
      </c>
      <c r="CM86" t="str">
        <f t="shared" si="310"/>
        <v/>
      </c>
      <c r="CN86" t="str">
        <f t="shared" si="311"/>
        <v/>
      </c>
      <c r="CO86" t="str">
        <f t="shared" si="312"/>
        <v/>
      </c>
      <c r="CP86" t="str">
        <f t="shared" si="313"/>
        <v/>
      </c>
      <c r="CQ86" t="str">
        <f t="shared" si="314"/>
        <v/>
      </c>
      <c r="CR86" t="str">
        <f t="shared" si="315"/>
        <v/>
      </c>
      <c r="CS86" t="str">
        <f t="shared" si="316"/>
        <v/>
      </c>
      <c r="CT86" t="str">
        <f t="shared" si="317"/>
        <v/>
      </c>
      <c r="CU86" t="str">
        <f t="shared" si="318"/>
        <v/>
      </c>
      <c r="CV86" t="str">
        <f t="shared" si="319"/>
        <v/>
      </c>
      <c r="CW86" t="str">
        <f t="shared" si="320"/>
        <v/>
      </c>
      <c r="CX86" t="str">
        <f t="shared" si="321"/>
        <v/>
      </c>
      <c r="CY86" t="str">
        <f t="shared" si="322"/>
        <v/>
      </c>
      <c r="CZ86" t="str">
        <f t="shared" si="323"/>
        <v/>
      </c>
      <c r="DA86" t="str">
        <f t="shared" si="324"/>
        <v/>
      </c>
      <c r="DB86" t="str">
        <f t="shared" si="325"/>
        <v/>
      </c>
      <c r="DC86" t="str">
        <f t="shared" si="326"/>
        <v/>
      </c>
      <c r="DD86" t="str">
        <f t="shared" si="327"/>
        <v/>
      </c>
      <c r="DE86" t="str">
        <f t="shared" si="328"/>
        <v/>
      </c>
      <c r="DF86" t="str">
        <f t="shared" si="329"/>
        <v/>
      </c>
      <c r="DG86" t="str">
        <f t="shared" si="330"/>
        <v/>
      </c>
      <c r="DH86" t="str">
        <f t="shared" si="331"/>
        <v/>
      </c>
      <c r="DI86" t="str">
        <f t="shared" si="332"/>
        <v/>
      </c>
      <c r="DJ86" t="str">
        <f t="shared" si="333"/>
        <v/>
      </c>
      <c r="DK86" t="str">
        <f t="shared" si="334"/>
        <v/>
      </c>
      <c r="DL86" t="str">
        <f t="shared" si="335"/>
        <v/>
      </c>
      <c r="DM86" t="str">
        <f t="shared" si="336"/>
        <v/>
      </c>
      <c r="DN86" t="str">
        <f t="shared" si="337"/>
        <v/>
      </c>
      <c r="DO86" t="str">
        <f t="shared" si="338"/>
        <v/>
      </c>
      <c r="DP86" t="str">
        <f t="shared" si="339"/>
        <v/>
      </c>
      <c r="DQ86" t="str">
        <f t="shared" si="340"/>
        <v/>
      </c>
      <c r="DR86" t="str">
        <f t="shared" si="341"/>
        <v/>
      </c>
      <c r="DS86" t="str">
        <f t="shared" si="342"/>
        <v/>
      </c>
      <c r="DT86" t="str">
        <f t="shared" si="343"/>
        <v/>
      </c>
      <c r="DU86">
        <f t="shared" si="344"/>
        <v>0</v>
      </c>
      <c r="DV86">
        <f t="shared" si="345"/>
        <v>0</v>
      </c>
      <c r="DW86">
        <f t="shared" si="346"/>
        <v>0</v>
      </c>
      <c r="DX86" t="str">
        <f t="shared" si="347"/>
        <v/>
      </c>
      <c r="DY86" t="str">
        <f t="shared" si="348"/>
        <v/>
      </c>
      <c r="DZ86" t="str">
        <f t="shared" si="349"/>
        <v/>
      </c>
      <c r="EA86" s="5">
        <f t="shared" si="350"/>
        <v>0</v>
      </c>
      <c r="EB86" s="3">
        <f t="shared" si="351"/>
        <v>0</v>
      </c>
    </row>
    <row r="87" spans="2:132" x14ac:dyDescent="0.2">
      <c r="B87" s="25">
        <v>82</v>
      </c>
      <c r="C87" s="26">
        <f>Zisk!D101</f>
        <v>0</v>
      </c>
      <c r="D87">
        <f>Zisk!E101</f>
        <v>0</v>
      </c>
      <c r="E87" s="66" t="str">
        <f t="shared" si="238"/>
        <v/>
      </c>
      <c r="F87" t="str">
        <f t="shared" si="239"/>
        <v/>
      </c>
      <c r="G87" s="66" t="str">
        <f t="shared" si="240"/>
        <v/>
      </c>
      <c r="H87" s="25"/>
      <c r="I87" s="25"/>
      <c r="J87">
        <f>VstupniParametry_SKRYT!$D$5</f>
        <v>0.02</v>
      </c>
      <c r="K87">
        <f>VstupniParametry_SKRYT!$D$6</f>
        <v>0.06</v>
      </c>
      <c r="L87">
        <f>VstupniParametry_SKRYT!$D$7</f>
        <v>0.06</v>
      </c>
      <c r="M87">
        <f>VstupniParametry_SKRYT!$D$8</f>
        <v>0.06</v>
      </c>
      <c r="N87">
        <f>VstupniParametry_SKRYT!$D$9</f>
        <v>1.7999999999999999E-2</v>
      </c>
      <c r="O87" s="27">
        <f>VstupniParametry_SKRYT!$D$10</f>
        <v>0.01</v>
      </c>
      <c r="P87" s="27">
        <f>VstupniParametry_SKRYT!$D$11</f>
        <v>0.01</v>
      </c>
      <c r="Q87" s="27">
        <f>VstupniParametry_SKRYT!$D$12</f>
        <v>0.01</v>
      </c>
      <c r="R87" s="27">
        <f>VstupniParametry_SKRYT!$D$13</f>
        <v>0.01</v>
      </c>
      <c r="S87" s="27">
        <f>VstupniParametry_SKRYT!$D$14</f>
        <v>0.01</v>
      </c>
      <c r="T87">
        <f t="shared" si="241"/>
        <v>0</v>
      </c>
      <c r="U87">
        <f t="shared" si="242"/>
        <v>0</v>
      </c>
      <c r="V87">
        <f t="shared" si="243"/>
        <v>0</v>
      </c>
      <c r="W87">
        <f t="shared" si="244"/>
        <v>0</v>
      </c>
      <c r="X87">
        <f t="shared" si="245"/>
        <v>0</v>
      </c>
      <c r="Y87">
        <f t="shared" si="246"/>
        <v>0</v>
      </c>
      <c r="Z87">
        <f t="shared" si="247"/>
        <v>0</v>
      </c>
      <c r="AA87">
        <f t="shared" si="248"/>
        <v>0</v>
      </c>
      <c r="AB87">
        <f t="shared" si="249"/>
        <v>0</v>
      </c>
      <c r="AC87">
        <f t="shared" si="250"/>
        <v>0</v>
      </c>
      <c r="AD87">
        <f t="shared" si="251"/>
        <v>0</v>
      </c>
      <c r="AE87">
        <f t="shared" si="252"/>
        <v>0</v>
      </c>
      <c r="AF87">
        <f t="shared" si="253"/>
        <v>0</v>
      </c>
      <c r="AG87">
        <f t="shared" si="254"/>
        <v>0</v>
      </c>
      <c r="AH87">
        <f t="shared" si="255"/>
        <v>0</v>
      </c>
      <c r="AI87">
        <f t="shared" si="256"/>
        <v>0</v>
      </c>
      <c r="AJ87">
        <f t="shared" si="257"/>
        <v>0</v>
      </c>
      <c r="AK87">
        <f t="shared" si="258"/>
        <v>0</v>
      </c>
      <c r="AL87">
        <f t="shared" si="259"/>
        <v>0</v>
      </c>
      <c r="AM87">
        <f t="shared" si="260"/>
        <v>0</v>
      </c>
      <c r="AN87">
        <f t="shared" si="261"/>
        <v>0</v>
      </c>
      <c r="AO87">
        <f t="shared" si="262"/>
        <v>0</v>
      </c>
      <c r="AP87">
        <f t="shared" si="263"/>
        <v>0</v>
      </c>
      <c r="AQ87">
        <f t="shared" si="264"/>
        <v>0</v>
      </c>
      <c r="AR87">
        <f t="shared" si="265"/>
        <v>0</v>
      </c>
      <c r="AS87">
        <f t="shared" si="266"/>
        <v>0</v>
      </c>
      <c r="AT87">
        <f t="shared" si="236"/>
        <v>0</v>
      </c>
      <c r="AU87">
        <f t="shared" si="267"/>
        <v>0</v>
      </c>
      <c r="AV87">
        <f t="shared" si="268"/>
        <v>0</v>
      </c>
      <c r="AW87">
        <f t="shared" si="237"/>
        <v>0</v>
      </c>
      <c r="AX87">
        <f t="shared" si="269"/>
        <v>0</v>
      </c>
      <c r="AY87">
        <f t="shared" si="270"/>
        <v>0</v>
      </c>
      <c r="AZ87">
        <f t="shared" si="271"/>
        <v>0</v>
      </c>
      <c r="BA87">
        <f t="shared" si="272"/>
        <v>0</v>
      </c>
      <c r="BB87">
        <f t="shared" si="273"/>
        <v>0</v>
      </c>
      <c r="BC87">
        <f t="shared" si="274"/>
        <v>0</v>
      </c>
      <c r="BD87">
        <f t="shared" si="275"/>
        <v>0</v>
      </c>
      <c r="BE87">
        <f t="shared" si="276"/>
        <v>0</v>
      </c>
      <c r="BF87">
        <f t="shared" si="277"/>
        <v>0</v>
      </c>
      <c r="BG87">
        <f t="shared" si="278"/>
        <v>0</v>
      </c>
      <c r="BH87">
        <f t="shared" si="279"/>
        <v>0</v>
      </c>
      <c r="BI87">
        <f t="shared" si="280"/>
        <v>0</v>
      </c>
      <c r="BJ87">
        <f t="shared" si="281"/>
        <v>0</v>
      </c>
      <c r="BK87">
        <f t="shared" si="282"/>
        <v>0</v>
      </c>
      <c r="BL87">
        <f t="shared" si="283"/>
        <v>0</v>
      </c>
      <c r="BM87">
        <f t="shared" si="284"/>
        <v>0</v>
      </c>
      <c r="BN87">
        <f t="shared" si="285"/>
        <v>0</v>
      </c>
      <c r="BO87">
        <f t="shared" si="286"/>
        <v>0</v>
      </c>
      <c r="BP87">
        <f t="shared" si="287"/>
        <v>0</v>
      </c>
      <c r="BQ87">
        <f t="shared" si="288"/>
        <v>0</v>
      </c>
      <c r="BR87">
        <f t="shared" si="289"/>
        <v>0</v>
      </c>
      <c r="BS87">
        <f t="shared" si="290"/>
        <v>0</v>
      </c>
      <c r="BT87">
        <f t="shared" si="291"/>
        <v>0</v>
      </c>
      <c r="BU87">
        <f t="shared" si="292"/>
        <v>0</v>
      </c>
      <c r="BV87">
        <f t="shared" si="293"/>
        <v>0</v>
      </c>
      <c r="BW87">
        <f t="shared" si="294"/>
        <v>0</v>
      </c>
      <c r="BX87">
        <f t="shared" si="295"/>
        <v>0</v>
      </c>
      <c r="BY87">
        <f t="shared" si="296"/>
        <v>0</v>
      </c>
      <c r="BZ87">
        <f t="shared" si="297"/>
        <v>0</v>
      </c>
      <c r="CA87">
        <f t="shared" si="298"/>
        <v>0</v>
      </c>
      <c r="CB87">
        <f t="shared" si="299"/>
        <v>0</v>
      </c>
      <c r="CC87">
        <f t="shared" si="300"/>
        <v>0</v>
      </c>
      <c r="CD87">
        <f t="shared" si="301"/>
        <v>0</v>
      </c>
      <c r="CE87">
        <f t="shared" si="302"/>
        <v>0</v>
      </c>
      <c r="CF87">
        <f t="shared" si="303"/>
        <v>0</v>
      </c>
      <c r="CG87">
        <f t="shared" si="304"/>
        <v>0</v>
      </c>
      <c r="CH87">
        <f t="shared" si="305"/>
        <v>0</v>
      </c>
      <c r="CI87">
        <f t="shared" si="306"/>
        <v>0</v>
      </c>
      <c r="CJ87">
        <f t="shared" si="307"/>
        <v>0</v>
      </c>
      <c r="CK87">
        <f t="shared" si="308"/>
        <v>0</v>
      </c>
      <c r="CL87" t="str">
        <f t="shared" si="309"/>
        <v/>
      </c>
      <c r="CM87" t="str">
        <f t="shared" si="310"/>
        <v/>
      </c>
      <c r="CN87" t="str">
        <f t="shared" si="311"/>
        <v/>
      </c>
      <c r="CO87" t="str">
        <f t="shared" si="312"/>
        <v/>
      </c>
      <c r="CP87" t="str">
        <f t="shared" si="313"/>
        <v/>
      </c>
      <c r="CQ87" t="str">
        <f t="shared" si="314"/>
        <v/>
      </c>
      <c r="CR87" t="str">
        <f t="shared" si="315"/>
        <v/>
      </c>
      <c r="CS87" t="str">
        <f t="shared" si="316"/>
        <v/>
      </c>
      <c r="CT87" t="str">
        <f t="shared" si="317"/>
        <v/>
      </c>
      <c r="CU87" t="str">
        <f t="shared" si="318"/>
        <v/>
      </c>
      <c r="CV87" t="str">
        <f t="shared" si="319"/>
        <v/>
      </c>
      <c r="CW87" t="str">
        <f t="shared" si="320"/>
        <v/>
      </c>
      <c r="CX87" t="str">
        <f t="shared" si="321"/>
        <v/>
      </c>
      <c r="CY87" t="str">
        <f t="shared" si="322"/>
        <v/>
      </c>
      <c r="CZ87" t="str">
        <f t="shared" si="323"/>
        <v/>
      </c>
      <c r="DA87" t="str">
        <f t="shared" si="324"/>
        <v/>
      </c>
      <c r="DB87" t="str">
        <f t="shared" si="325"/>
        <v/>
      </c>
      <c r="DC87" t="str">
        <f t="shared" si="326"/>
        <v/>
      </c>
      <c r="DD87" t="str">
        <f t="shared" si="327"/>
        <v/>
      </c>
      <c r="DE87" t="str">
        <f t="shared" si="328"/>
        <v/>
      </c>
      <c r="DF87" t="str">
        <f t="shared" si="329"/>
        <v/>
      </c>
      <c r="DG87" t="str">
        <f t="shared" si="330"/>
        <v/>
      </c>
      <c r="DH87" t="str">
        <f t="shared" si="331"/>
        <v/>
      </c>
      <c r="DI87" t="str">
        <f t="shared" si="332"/>
        <v/>
      </c>
      <c r="DJ87" t="str">
        <f t="shared" si="333"/>
        <v/>
      </c>
      <c r="DK87" t="str">
        <f t="shared" si="334"/>
        <v/>
      </c>
      <c r="DL87" t="str">
        <f t="shared" si="335"/>
        <v/>
      </c>
      <c r="DM87" t="str">
        <f t="shared" si="336"/>
        <v/>
      </c>
      <c r="DN87" t="str">
        <f t="shared" si="337"/>
        <v/>
      </c>
      <c r="DO87" t="str">
        <f t="shared" si="338"/>
        <v/>
      </c>
      <c r="DP87" t="str">
        <f t="shared" si="339"/>
        <v/>
      </c>
      <c r="DQ87" t="str">
        <f t="shared" si="340"/>
        <v/>
      </c>
      <c r="DR87" t="str">
        <f t="shared" si="341"/>
        <v/>
      </c>
      <c r="DS87" t="str">
        <f t="shared" si="342"/>
        <v/>
      </c>
      <c r="DT87" t="str">
        <f t="shared" si="343"/>
        <v/>
      </c>
      <c r="DU87">
        <f t="shared" si="344"/>
        <v>0</v>
      </c>
      <c r="DV87">
        <f t="shared" si="345"/>
        <v>0</v>
      </c>
      <c r="DW87">
        <f t="shared" si="346"/>
        <v>0</v>
      </c>
      <c r="DX87" t="str">
        <f t="shared" si="347"/>
        <v/>
      </c>
      <c r="DY87" t="str">
        <f t="shared" si="348"/>
        <v/>
      </c>
      <c r="DZ87" t="str">
        <f t="shared" si="349"/>
        <v/>
      </c>
      <c r="EA87" s="5">
        <f t="shared" si="350"/>
        <v>0</v>
      </c>
      <c r="EB87" s="3">
        <f t="shared" si="351"/>
        <v>0</v>
      </c>
    </row>
    <row r="88" spans="2:132" x14ac:dyDescent="0.2">
      <c r="B88">
        <v>83</v>
      </c>
      <c r="C88" s="3">
        <f>Zisk!D102</f>
        <v>0</v>
      </c>
      <c r="D88">
        <f>Zisk!E102</f>
        <v>0</v>
      </c>
      <c r="E88" s="66" t="str">
        <f t="shared" si="238"/>
        <v/>
      </c>
      <c r="F88" t="str">
        <f t="shared" si="239"/>
        <v/>
      </c>
      <c r="G88" s="66" t="str">
        <f t="shared" si="240"/>
        <v/>
      </c>
      <c r="J88">
        <f>VstupniParametry_SKRYT!$D$5</f>
        <v>0.02</v>
      </c>
      <c r="K88">
        <f>VstupniParametry_SKRYT!$D$6</f>
        <v>0.06</v>
      </c>
      <c r="L88">
        <f>VstupniParametry_SKRYT!$D$7</f>
        <v>0.06</v>
      </c>
      <c r="M88">
        <f>VstupniParametry_SKRYT!$D$8</f>
        <v>0.06</v>
      </c>
      <c r="N88">
        <f>VstupniParametry_SKRYT!$D$9</f>
        <v>1.7999999999999999E-2</v>
      </c>
      <c r="O88" s="27">
        <f>VstupniParametry_SKRYT!$D$10</f>
        <v>0.01</v>
      </c>
      <c r="P88" s="27">
        <f>VstupniParametry_SKRYT!$D$11</f>
        <v>0.01</v>
      </c>
      <c r="Q88" s="27">
        <f>VstupniParametry_SKRYT!$D$12</f>
        <v>0.01</v>
      </c>
      <c r="R88" s="27">
        <f>VstupniParametry_SKRYT!$D$13</f>
        <v>0.01</v>
      </c>
      <c r="S88" s="27">
        <f>VstupniParametry_SKRYT!$D$14</f>
        <v>0.01</v>
      </c>
      <c r="T88">
        <f t="shared" si="241"/>
        <v>0</v>
      </c>
      <c r="U88">
        <f t="shared" si="242"/>
        <v>0</v>
      </c>
      <c r="V88">
        <f t="shared" si="243"/>
        <v>0</v>
      </c>
      <c r="W88">
        <f t="shared" si="244"/>
        <v>0</v>
      </c>
      <c r="X88">
        <f t="shared" si="245"/>
        <v>0</v>
      </c>
      <c r="Y88">
        <f t="shared" si="246"/>
        <v>0</v>
      </c>
      <c r="Z88">
        <f t="shared" si="247"/>
        <v>0</v>
      </c>
      <c r="AA88">
        <f t="shared" si="248"/>
        <v>0</v>
      </c>
      <c r="AB88">
        <f t="shared" si="249"/>
        <v>0</v>
      </c>
      <c r="AC88">
        <f t="shared" si="250"/>
        <v>0</v>
      </c>
      <c r="AD88">
        <f t="shared" si="251"/>
        <v>0</v>
      </c>
      <c r="AE88">
        <f t="shared" si="252"/>
        <v>0</v>
      </c>
      <c r="AF88">
        <f t="shared" si="253"/>
        <v>0</v>
      </c>
      <c r="AG88">
        <f t="shared" si="254"/>
        <v>0</v>
      </c>
      <c r="AH88">
        <f t="shared" si="255"/>
        <v>0</v>
      </c>
      <c r="AI88">
        <f t="shared" si="256"/>
        <v>0</v>
      </c>
      <c r="AJ88">
        <f t="shared" si="257"/>
        <v>0</v>
      </c>
      <c r="AK88">
        <f t="shared" si="258"/>
        <v>0</v>
      </c>
      <c r="AL88">
        <f t="shared" si="259"/>
        <v>0</v>
      </c>
      <c r="AM88">
        <f t="shared" si="260"/>
        <v>0</v>
      </c>
      <c r="AN88">
        <f t="shared" si="261"/>
        <v>0</v>
      </c>
      <c r="AO88">
        <f t="shared" si="262"/>
        <v>0</v>
      </c>
      <c r="AP88">
        <f t="shared" si="263"/>
        <v>0</v>
      </c>
      <c r="AQ88">
        <f t="shared" si="264"/>
        <v>0</v>
      </c>
      <c r="AR88">
        <f t="shared" si="265"/>
        <v>0</v>
      </c>
      <c r="AS88">
        <f t="shared" si="266"/>
        <v>0</v>
      </c>
      <c r="AT88">
        <f t="shared" si="236"/>
        <v>0</v>
      </c>
      <c r="AU88">
        <f t="shared" si="267"/>
        <v>0</v>
      </c>
      <c r="AV88">
        <f t="shared" si="268"/>
        <v>0</v>
      </c>
      <c r="AW88">
        <f t="shared" si="237"/>
        <v>0</v>
      </c>
      <c r="AX88">
        <f t="shared" si="269"/>
        <v>0</v>
      </c>
      <c r="AY88">
        <f t="shared" si="270"/>
        <v>0</v>
      </c>
      <c r="AZ88">
        <f t="shared" si="271"/>
        <v>0</v>
      </c>
      <c r="BA88">
        <f t="shared" si="272"/>
        <v>0</v>
      </c>
      <c r="BB88">
        <f t="shared" si="273"/>
        <v>0</v>
      </c>
      <c r="BC88">
        <f t="shared" si="274"/>
        <v>0</v>
      </c>
      <c r="BD88">
        <f t="shared" si="275"/>
        <v>0</v>
      </c>
      <c r="BE88">
        <f t="shared" si="276"/>
        <v>0</v>
      </c>
      <c r="BF88">
        <f t="shared" si="277"/>
        <v>0</v>
      </c>
      <c r="BG88">
        <f t="shared" si="278"/>
        <v>0</v>
      </c>
      <c r="BH88">
        <f t="shared" si="279"/>
        <v>0</v>
      </c>
      <c r="BI88">
        <f t="shared" si="280"/>
        <v>0</v>
      </c>
      <c r="BJ88">
        <f t="shared" si="281"/>
        <v>0</v>
      </c>
      <c r="BK88">
        <f t="shared" si="282"/>
        <v>0</v>
      </c>
      <c r="BL88">
        <f t="shared" si="283"/>
        <v>0</v>
      </c>
      <c r="BM88">
        <f t="shared" si="284"/>
        <v>0</v>
      </c>
      <c r="BN88">
        <f t="shared" si="285"/>
        <v>0</v>
      </c>
      <c r="BO88">
        <f t="shared" si="286"/>
        <v>0</v>
      </c>
      <c r="BP88">
        <f t="shared" si="287"/>
        <v>0</v>
      </c>
      <c r="BQ88">
        <f t="shared" si="288"/>
        <v>0</v>
      </c>
      <c r="BR88">
        <f t="shared" si="289"/>
        <v>0</v>
      </c>
      <c r="BS88">
        <f t="shared" si="290"/>
        <v>0</v>
      </c>
      <c r="BT88">
        <f t="shared" si="291"/>
        <v>0</v>
      </c>
      <c r="BU88">
        <f t="shared" si="292"/>
        <v>0</v>
      </c>
      <c r="BV88">
        <f t="shared" si="293"/>
        <v>0</v>
      </c>
      <c r="BW88">
        <f t="shared" si="294"/>
        <v>0</v>
      </c>
      <c r="BX88">
        <f t="shared" si="295"/>
        <v>0</v>
      </c>
      <c r="BY88">
        <f t="shared" si="296"/>
        <v>0</v>
      </c>
      <c r="BZ88">
        <f t="shared" si="297"/>
        <v>0</v>
      </c>
      <c r="CA88">
        <f t="shared" si="298"/>
        <v>0</v>
      </c>
      <c r="CB88">
        <f t="shared" si="299"/>
        <v>0</v>
      </c>
      <c r="CC88">
        <f t="shared" si="300"/>
        <v>0</v>
      </c>
      <c r="CD88">
        <f t="shared" si="301"/>
        <v>0</v>
      </c>
      <c r="CE88">
        <f t="shared" si="302"/>
        <v>0</v>
      </c>
      <c r="CF88">
        <f t="shared" si="303"/>
        <v>0</v>
      </c>
      <c r="CG88">
        <f t="shared" si="304"/>
        <v>0</v>
      </c>
      <c r="CH88">
        <f t="shared" si="305"/>
        <v>0</v>
      </c>
      <c r="CI88">
        <f t="shared" si="306"/>
        <v>0</v>
      </c>
      <c r="CJ88">
        <f t="shared" si="307"/>
        <v>0</v>
      </c>
      <c r="CK88">
        <f t="shared" si="308"/>
        <v>0</v>
      </c>
      <c r="CL88" t="str">
        <f t="shared" si="309"/>
        <v/>
      </c>
      <c r="CM88" t="str">
        <f t="shared" si="310"/>
        <v/>
      </c>
      <c r="CN88" t="str">
        <f t="shared" si="311"/>
        <v/>
      </c>
      <c r="CO88" t="str">
        <f t="shared" si="312"/>
        <v/>
      </c>
      <c r="CP88" t="str">
        <f t="shared" si="313"/>
        <v/>
      </c>
      <c r="CQ88" t="str">
        <f t="shared" si="314"/>
        <v/>
      </c>
      <c r="CR88" t="str">
        <f t="shared" si="315"/>
        <v/>
      </c>
      <c r="CS88" t="str">
        <f t="shared" si="316"/>
        <v/>
      </c>
      <c r="CT88" t="str">
        <f t="shared" si="317"/>
        <v/>
      </c>
      <c r="CU88" t="str">
        <f t="shared" si="318"/>
        <v/>
      </c>
      <c r="CV88" t="str">
        <f t="shared" si="319"/>
        <v/>
      </c>
      <c r="CW88" t="str">
        <f t="shared" si="320"/>
        <v/>
      </c>
      <c r="CX88" t="str">
        <f t="shared" si="321"/>
        <v/>
      </c>
      <c r="CY88" t="str">
        <f t="shared" si="322"/>
        <v/>
      </c>
      <c r="CZ88" t="str">
        <f t="shared" si="323"/>
        <v/>
      </c>
      <c r="DA88" t="str">
        <f t="shared" si="324"/>
        <v/>
      </c>
      <c r="DB88" t="str">
        <f t="shared" si="325"/>
        <v/>
      </c>
      <c r="DC88" t="str">
        <f t="shared" si="326"/>
        <v/>
      </c>
      <c r="DD88" t="str">
        <f t="shared" si="327"/>
        <v/>
      </c>
      <c r="DE88" t="str">
        <f t="shared" si="328"/>
        <v/>
      </c>
      <c r="DF88" t="str">
        <f t="shared" si="329"/>
        <v/>
      </c>
      <c r="DG88" t="str">
        <f t="shared" si="330"/>
        <v/>
      </c>
      <c r="DH88" t="str">
        <f t="shared" si="331"/>
        <v/>
      </c>
      <c r="DI88" t="str">
        <f t="shared" si="332"/>
        <v/>
      </c>
      <c r="DJ88" t="str">
        <f t="shared" si="333"/>
        <v/>
      </c>
      <c r="DK88" t="str">
        <f t="shared" si="334"/>
        <v/>
      </c>
      <c r="DL88" t="str">
        <f t="shared" si="335"/>
        <v/>
      </c>
      <c r="DM88" t="str">
        <f t="shared" si="336"/>
        <v/>
      </c>
      <c r="DN88" t="str">
        <f t="shared" si="337"/>
        <v/>
      </c>
      <c r="DO88" t="str">
        <f t="shared" si="338"/>
        <v/>
      </c>
      <c r="DP88" t="str">
        <f t="shared" si="339"/>
        <v/>
      </c>
      <c r="DQ88" t="str">
        <f t="shared" si="340"/>
        <v/>
      </c>
      <c r="DR88" t="str">
        <f t="shared" si="341"/>
        <v/>
      </c>
      <c r="DS88" t="str">
        <f t="shared" si="342"/>
        <v/>
      </c>
      <c r="DT88" t="str">
        <f t="shared" si="343"/>
        <v/>
      </c>
      <c r="DU88">
        <f t="shared" si="344"/>
        <v>0</v>
      </c>
      <c r="DV88">
        <f t="shared" si="345"/>
        <v>0</v>
      </c>
      <c r="DW88">
        <f t="shared" si="346"/>
        <v>0</v>
      </c>
      <c r="DX88" t="str">
        <f t="shared" si="347"/>
        <v/>
      </c>
      <c r="DY88" t="str">
        <f t="shared" si="348"/>
        <v/>
      </c>
      <c r="DZ88" t="str">
        <f t="shared" si="349"/>
        <v/>
      </c>
      <c r="EA88" s="5">
        <f t="shared" si="350"/>
        <v>0</v>
      </c>
      <c r="EB88" s="3">
        <f t="shared" si="351"/>
        <v>0</v>
      </c>
    </row>
    <row r="89" spans="2:132" x14ac:dyDescent="0.2">
      <c r="B89" s="25">
        <v>84</v>
      </c>
      <c r="C89" s="26">
        <f>Zisk!D103</f>
        <v>0</v>
      </c>
      <c r="D89">
        <f>Zisk!E103</f>
        <v>0</v>
      </c>
      <c r="E89" s="66" t="str">
        <f t="shared" si="238"/>
        <v/>
      </c>
      <c r="F89" t="str">
        <f t="shared" si="239"/>
        <v/>
      </c>
      <c r="G89" s="66" t="str">
        <f t="shared" si="240"/>
        <v/>
      </c>
      <c r="H89" s="25"/>
      <c r="I89" s="25"/>
      <c r="J89">
        <f>VstupniParametry_SKRYT!$D$5</f>
        <v>0.02</v>
      </c>
      <c r="K89">
        <f>VstupniParametry_SKRYT!$D$6</f>
        <v>0.06</v>
      </c>
      <c r="L89">
        <f>VstupniParametry_SKRYT!$D$7</f>
        <v>0.06</v>
      </c>
      <c r="M89">
        <f>VstupniParametry_SKRYT!$D$8</f>
        <v>0.06</v>
      </c>
      <c r="N89">
        <f>VstupniParametry_SKRYT!$D$9</f>
        <v>1.7999999999999999E-2</v>
      </c>
      <c r="O89" s="27">
        <f>VstupniParametry_SKRYT!$D$10</f>
        <v>0.01</v>
      </c>
      <c r="P89" s="27">
        <f>VstupniParametry_SKRYT!$D$11</f>
        <v>0.01</v>
      </c>
      <c r="Q89" s="27">
        <f>VstupniParametry_SKRYT!$D$12</f>
        <v>0.01</v>
      </c>
      <c r="R89" s="27">
        <f>VstupniParametry_SKRYT!$D$13</f>
        <v>0.01</v>
      </c>
      <c r="S89" s="27">
        <f>VstupniParametry_SKRYT!$D$14</f>
        <v>0.01</v>
      </c>
      <c r="T89">
        <f t="shared" si="241"/>
        <v>0</v>
      </c>
      <c r="U89">
        <f t="shared" si="242"/>
        <v>0</v>
      </c>
      <c r="V89">
        <f t="shared" si="243"/>
        <v>0</v>
      </c>
      <c r="W89">
        <f t="shared" si="244"/>
        <v>0</v>
      </c>
      <c r="X89">
        <f t="shared" si="245"/>
        <v>0</v>
      </c>
      <c r="Y89">
        <f t="shared" si="246"/>
        <v>0</v>
      </c>
      <c r="Z89">
        <f t="shared" si="247"/>
        <v>0</v>
      </c>
      <c r="AA89">
        <f t="shared" si="248"/>
        <v>0</v>
      </c>
      <c r="AB89">
        <f t="shared" si="249"/>
        <v>0</v>
      </c>
      <c r="AC89">
        <f t="shared" si="250"/>
        <v>0</v>
      </c>
      <c r="AD89">
        <f t="shared" si="251"/>
        <v>0</v>
      </c>
      <c r="AE89">
        <f t="shared" si="252"/>
        <v>0</v>
      </c>
      <c r="AF89">
        <f t="shared" si="253"/>
        <v>0</v>
      </c>
      <c r="AG89">
        <f t="shared" si="254"/>
        <v>0</v>
      </c>
      <c r="AH89">
        <f t="shared" si="255"/>
        <v>0</v>
      </c>
      <c r="AI89">
        <f t="shared" si="256"/>
        <v>0</v>
      </c>
      <c r="AJ89">
        <f t="shared" si="257"/>
        <v>0</v>
      </c>
      <c r="AK89">
        <f t="shared" si="258"/>
        <v>0</v>
      </c>
      <c r="AL89">
        <f t="shared" si="259"/>
        <v>0</v>
      </c>
      <c r="AM89">
        <f t="shared" si="260"/>
        <v>0</v>
      </c>
      <c r="AN89">
        <f t="shared" si="261"/>
        <v>0</v>
      </c>
      <c r="AO89">
        <f t="shared" si="262"/>
        <v>0</v>
      </c>
      <c r="AP89">
        <f t="shared" si="263"/>
        <v>0</v>
      </c>
      <c r="AQ89">
        <f t="shared" si="264"/>
        <v>0</v>
      </c>
      <c r="AR89">
        <f t="shared" si="265"/>
        <v>0</v>
      </c>
      <c r="AS89">
        <f t="shared" si="266"/>
        <v>0</v>
      </c>
      <c r="AT89">
        <f t="shared" si="236"/>
        <v>0</v>
      </c>
      <c r="AU89">
        <f t="shared" si="267"/>
        <v>0</v>
      </c>
      <c r="AV89">
        <f t="shared" si="268"/>
        <v>0</v>
      </c>
      <c r="AW89">
        <f t="shared" si="237"/>
        <v>0</v>
      </c>
      <c r="AX89">
        <f t="shared" si="269"/>
        <v>0</v>
      </c>
      <c r="AY89">
        <f t="shared" si="270"/>
        <v>0</v>
      </c>
      <c r="AZ89">
        <f t="shared" si="271"/>
        <v>0</v>
      </c>
      <c r="BA89">
        <f t="shared" si="272"/>
        <v>0</v>
      </c>
      <c r="BB89">
        <f t="shared" si="273"/>
        <v>0</v>
      </c>
      <c r="BC89">
        <f t="shared" si="274"/>
        <v>0</v>
      </c>
      <c r="BD89">
        <f t="shared" si="275"/>
        <v>0</v>
      </c>
      <c r="BE89">
        <f t="shared" si="276"/>
        <v>0</v>
      </c>
      <c r="BF89">
        <f t="shared" si="277"/>
        <v>0</v>
      </c>
      <c r="BG89">
        <f t="shared" si="278"/>
        <v>0</v>
      </c>
      <c r="BH89">
        <f t="shared" si="279"/>
        <v>0</v>
      </c>
      <c r="BI89">
        <f t="shared" si="280"/>
        <v>0</v>
      </c>
      <c r="BJ89">
        <f t="shared" si="281"/>
        <v>0</v>
      </c>
      <c r="BK89">
        <f t="shared" si="282"/>
        <v>0</v>
      </c>
      <c r="BL89">
        <f t="shared" si="283"/>
        <v>0</v>
      </c>
      <c r="BM89">
        <f t="shared" si="284"/>
        <v>0</v>
      </c>
      <c r="BN89">
        <f t="shared" si="285"/>
        <v>0</v>
      </c>
      <c r="BO89">
        <f t="shared" si="286"/>
        <v>0</v>
      </c>
      <c r="BP89">
        <f t="shared" si="287"/>
        <v>0</v>
      </c>
      <c r="BQ89">
        <f t="shared" si="288"/>
        <v>0</v>
      </c>
      <c r="BR89">
        <f t="shared" si="289"/>
        <v>0</v>
      </c>
      <c r="BS89">
        <f t="shared" si="290"/>
        <v>0</v>
      </c>
      <c r="BT89">
        <f t="shared" si="291"/>
        <v>0</v>
      </c>
      <c r="BU89">
        <f t="shared" si="292"/>
        <v>0</v>
      </c>
      <c r="BV89">
        <f t="shared" si="293"/>
        <v>0</v>
      </c>
      <c r="BW89">
        <f t="shared" si="294"/>
        <v>0</v>
      </c>
      <c r="BX89">
        <f t="shared" si="295"/>
        <v>0</v>
      </c>
      <c r="BY89">
        <f t="shared" si="296"/>
        <v>0</v>
      </c>
      <c r="BZ89">
        <f t="shared" si="297"/>
        <v>0</v>
      </c>
      <c r="CA89">
        <f t="shared" si="298"/>
        <v>0</v>
      </c>
      <c r="CB89">
        <f t="shared" si="299"/>
        <v>0</v>
      </c>
      <c r="CC89">
        <f t="shared" si="300"/>
        <v>0</v>
      </c>
      <c r="CD89">
        <f t="shared" si="301"/>
        <v>0</v>
      </c>
      <c r="CE89">
        <f t="shared" si="302"/>
        <v>0</v>
      </c>
      <c r="CF89">
        <f t="shared" si="303"/>
        <v>0</v>
      </c>
      <c r="CG89">
        <f t="shared" si="304"/>
        <v>0</v>
      </c>
      <c r="CH89">
        <f t="shared" si="305"/>
        <v>0</v>
      </c>
      <c r="CI89">
        <f t="shared" si="306"/>
        <v>0</v>
      </c>
      <c r="CJ89">
        <f t="shared" si="307"/>
        <v>0</v>
      </c>
      <c r="CK89">
        <f t="shared" si="308"/>
        <v>0</v>
      </c>
      <c r="CL89" t="str">
        <f t="shared" si="309"/>
        <v/>
      </c>
      <c r="CM89" t="str">
        <f t="shared" si="310"/>
        <v/>
      </c>
      <c r="CN89" t="str">
        <f t="shared" si="311"/>
        <v/>
      </c>
      <c r="CO89" t="str">
        <f t="shared" si="312"/>
        <v/>
      </c>
      <c r="CP89" t="str">
        <f t="shared" si="313"/>
        <v/>
      </c>
      <c r="CQ89" t="str">
        <f t="shared" si="314"/>
        <v/>
      </c>
      <c r="CR89" t="str">
        <f t="shared" si="315"/>
        <v/>
      </c>
      <c r="CS89" t="str">
        <f t="shared" si="316"/>
        <v/>
      </c>
      <c r="CT89" t="str">
        <f t="shared" si="317"/>
        <v/>
      </c>
      <c r="CU89" t="str">
        <f t="shared" si="318"/>
        <v/>
      </c>
      <c r="CV89" t="str">
        <f t="shared" si="319"/>
        <v/>
      </c>
      <c r="CW89" t="str">
        <f t="shared" si="320"/>
        <v/>
      </c>
      <c r="CX89" t="str">
        <f t="shared" si="321"/>
        <v/>
      </c>
      <c r="CY89" t="str">
        <f t="shared" si="322"/>
        <v/>
      </c>
      <c r="CZ89" t="str">
        <f t="shared" si="323"/>
        <v/>
      </c>
      <c r="DA89" t="str">
        <f t="shared" si="324"/>
        <v/>
      </c>
      <c r="DB89" t="str">
        <f t="shared" si="325"/>
        <v/>
      </c>
      <c r="DC89" t="str">
        <f t="shared" si="326"/>
        <v/>
      </c>
      <c r="DD89" t="str">
        <f t="shared" si="327"/>
        <v/>
      </c>
      <c r="DE89" t="str">
        <f t="shared" si="328"/>
        <v/>
      </c>
      <c r="DF89" t="str">
        <f t="shared" si="329"/>
        <v/>
      </c>
      <c r="DG89" t="str">
        <f t="shared" si="330"/>
        <v/>
      </c>
      <c r="DH89" t="str">
        <f t="shared" si="331"/>
        <v/>
      </c>
      <c r="DI89" t="str">
        <f t="shared" si="332"/>
        <v/>
      </c>
      <c r="DJ89" t="str">
        <f t="shared" si="333"/>
        <v/>
      </c>
      <c r="DK89" t="str">
        <f t="shared" si="334"/>
        <v/>
      </c>
      <c r="DL89" t="str">
        <f t="shared" si="335"/>
        <v/>
      </c>
      <c r="DM89" t="str">
        <f t="shared" si="336"/>
        <v/>
      </c>
      <c r="DN89" t="str">
        <f t="shared" si="337"/>
        <v/>
      </c>
      <c r="DO89" t="str">
        <f t="shared" si="338"/>
        <v/>
      </c>
      <c r="DP89" t="str">
        <f t="shared" si="339"/>
        <v/>
      </c>
      <c r="DQ89" t="str">
        <f t="shared" si="340"/>
        <v/>
      </c>
      <c r="DR89" t="str">
        <f t="shared" si="341"/>
        <v/>
      </c>
      <c r="DS89" t="str">
        <f t="shared" si="342"/>
        <v/>
      </c>
      <c r="DT89" t="str">
        <f t="shared" si="343"/>
        <v/>
      </c>
      <c r="DU89">
        <f t="shared" si="344"/>
        <v>0</v>
      </c>
      <c r="DV89">
        <f t="shared" si="345"/>
        <v>0</v>
      </c>
      <c r="DW89">
        <f t="shared" si="346"/>
        <v>0</v>
      </c>
      <c r="DX89" t="str">
        <f t="shared" si="347"/>
        <v/>
      </c>
      <c r="DY89" t="str">
        <f t="shared" si="348"/>
        <v/>
      </c>
      <c r="DZ89" t="str">
        <f t="shared" si="349"/>
        <v/>
      </c>
      <c r="EA89" s="5">
        <f t="shared" si="350"/>
        <v>0</v>
      </c>
      <c r="EB89" s="3">
        <f t="shared" si="351"/>
        <v>0</v>
      </c>
    </row>
    <row r="90" spans="2:132" x14ac:dyDescent="0.2">
      <c r="B90">
        <v>85</v>
      </c>
      <c r="C90" s="3">
        <f>Zisk!D104</f>
        <v>0</v>
      </c>
      <c r="D90">
        <f>Zisk!E104</f>
        <v>0</v>
      </c>
      <c r="E90" s="66" t="str">
        <f t="shared" si="238"/>
        <v/>
      </c>
      <c r="F90" t="str">
        <f t="shared" si="239"/>
        <v/>
      </c>
      <c r="G90" s="66" t="str">
        <f t="shared" si="240"/>
        <v/>
      </c>
      <c r="J90">
        <f>VstupniParametry_SKRYT!$D$5</f>
        <v>0.02</v>
      </c>
      <c r="K90">
        <f>VstupniParametry_SKRYT!$D$6</f>
        <v>0.06</v>
      </c>
      <c r="L90">
        <f>VstupniParametry_SKRYT!$D$7</f>
        <v>0.06</v>
      </c>
      <c r="M90">
        <f>VstupniParametry_SKRYT!$D$8</f>
        <v>0.06</v>
      </c>
      <c r="N90">
        <f>VstupniParametry_SKRYT!$D$9</f>
        <v>1.7999999999999999E-2</v>
      </c>
      <c r="O90" s="27">
        <f>VstupniParametry_SKRYT!$D$10</f>
        <v>0.01</v>
      </c>
      <c r="P90" s="27">
        <f>VstupniParametry_SKRYT!$D$11</f>
        <v>0.01</v>
      </c>
      <c r="Q90" s="27">
        <f>VstupniParametry_SKRYT!$D$12</f>
        <v>0.01</v>
      </c>
      <c r="R90" s="27">
        <f>VstupniParametry_SKRYT!$D$13</f>
        <v>0.01</v>
      </c>
      <c r="S90" s="27">
        <f>VstupniParametry_SKRYT!$D$14</f>
        <v>0.01</v>
      </c>
      <c r="T90">
        <f t="shared" si="241"/>
        <v>0</v>
      </c>
      <c r="U90">
        <f t="shared" si="242"/>
        <v>0</v>
      </c>
      <c r="V90">
        <f t="shared" si="243"/>
        <v>0</v>
      </c>
      <c r="W90">
        <f t="shared" si="244"/>
        <v>0</v>
      </c>
      <c r="X90">
        <f t="shared" si="245"/>
        <v>0</v>
      </c>
      <c r="Y90">
        <f t="shared" si="246"/>
        <v>0</v>
      </c>
      <c r="Z90">
        <f t="shared" si="247"/>
        <v>0</v>
      </c>
      <c r="AA90">
        <f t="shared" si="248"/>
        <v>0</v>
      </c>
      <c r="AB90">
        <f t="shared" si="249"/>
        <v>0</v>
      </c>
      <c r="AC90">
        <f t="shared" si="250"/>
        <v>0</v>
      </c>
      <c r="AD90">
        <f t="shared" si="251"/>
        <v>0</v>
      </c>
      <c r="AE90">
        <f t="shared" si="252"/>
        <v>0</v>
      </c>
      <c r="AF90">
        <f t="shared" si="253"/>
        <v>0</v>
      </c>
      <c r="AG90">
        <f t="shared" si="254"/>
        <v>0</v>
      </c>
      <c r="AH90">
        <f t="shared" si="255"/>
        <v>0</v>
      </c>
      <c r="AI90">
        <f t="shared" si="256"/>
        <v>0</v>
      </c>
      <c r="AJ90">
        <f t="shared" si="257"/>
        <v>0</v>
      </c>
      <c r="AK90">
        <f t="shared" si="258"/>
        <v>0</v>
      </c>
      <c r="AL90">
        <f t="shared" si="259"/>
        <v>0</v>
      </c>
      <c r="AM90">
        <f t="shared" si="260"/>
        <v>0</v>
      </c>
      <c r="AN90">
        <f t="shared" si="261"/>
        <v>0</v>
      </c>
      <c r="AO90">
        <f t="shared" si="262"/>
        <v>0</v>
      </c>
      <c r="AP90">
        <f t="shared" si="263"/>
        <v>0</v>
      </c>
      <c r="AQ90">
        <f t="shared" si="264"/>
        <v>0</v>
      </c>
      <c r="AR90">
        <f t="shared" si="265"/>
        <v>0</v>
      </c>
      <c r="AS90">
        <f t="shared" si="266"/>
        <v>0</v>
      </c>
      <c r="AT90">
        <f t="shared" si="236"/>
        <v>0</v>
      </c>
      <c r="AU90">
        <f t="shared" si="267"/>
        <v>0</v>
      </c>
      <c r="AV90">
        <f t="shared" si="268"/>
        <v>0</v>
      </c>
      <c r="AW90">
        <f t="shared" si="237"/>
        <v>0</v>
      </c>
      <c r="AX90">
        <f t="shared" si="269"/>
        <v>0</v>
      </c>
      <c r="AY90">
        <f t="shared" si="270"/>
        <v>0</v>
      </c>
      <c r="AZ90">
        <f t="shared" si="271"/>
        <v>0</v>
      </c>
      <c r="BA90">
        <f t="shared" si="272"/>
        <v>0</v>
      </c>
      <c r="BB90">
        <f t="shared" si="273"/>
        <v>0</v>
      </c>
      <c r="BC90">
        <f t="shared" si="274"/>
        <v>0</v>
      </c>
      <c r="BD90">
        <f t="shared" si="275"/>
        <v>0</v>
      </c>
      <c r="BE90">
        <f t="shared" si="276"/>
        <v>0</v>
      </c>
      <c r="BF90">
        <f t="shared" si="277"/>
        <v>0</v>
      </c>
      <c r="BG90">
        <f t="shared" si="278"/>
        <v>0</v>
      </c>
      <c r="BH90">
        <f t="shared" si="279"/>
        <v>0</v>
      </c>
      <c r="BI90">
        <f t="shared" si="280"/>
        <v>0</v>
      </c>
      <c r="BJ90">
        <f t="shared" si="281"/>
        <v>0</v>
      </c>
      <c r="BK90">
        <f t="shared" si="282"/>
        <v>0</v>
      </c>
      <c r="BL90">
        <f t="shared" si="283"/>
        <v>0</v>
      </c>
      <c r="BM90">
        <f t="shared" si="284"/>
        <v>0</v>
      </c>
      <c r="BN90">
        <f t="shared" si="285"/>
        <v>0</v>
      </c>
      <c r="BO90">
        <f t="shared" si="286"/>
        <v>0</v>
      </c>
      <c r="BP90">
        <f t="shared" si="287"/>
        <v>0</v>
      </c>
      <c r="BQ90">
        <f t="shared" si="288"/>
        <v>0</v>
      </c>
      <c r="BR90">
        <f t="shared" si="289"/>
        <v>0</v>
      </c>
      <c r="BS90">
        <f t="shared" si="290"/>
        <v>0</v>
      </c>
      <c r="BT90">
        <f t="shared" si="291"/>
        <v>0</v>
      </c>
      <c r="BU90">
        <f t="shared" si="292"/>
        <v>0</v>
      </c>
      <c r="BV90">
        <f t="shared" si="293"/>
        <v>0</v>
      </c>
      <c r="BW90">
        <f t="shared" si="294"/>
        <v>0</v>
      </c>
      <c r="BX90">
        <f t="shared" si="295"/>
        <v>0</v>
      </c>
      <c r="BY90">
        <f t="shared" si="296"/>
        <v>0</v>
      </c>
      <c r="BZ90">
        <f t="shared" si="297"/>
        <v>0</v>
      </c>
      <c r="CA90">
        <f t="shared" si="298"/>
        <v>0</v>
      </c>
      <c r="CB90">
        <f t="shared" si="299"/>
        <v>0</v>
      </c>
      <c r="CC90">
        <f t="shared" si="300"/>
        <v>0</v>
      </c>
      <c r="CD90">
        <f t="shared" si="301"/>
        <v>0</v>
      </c>
      <c r="CE90">
        <f t="shared" si="302"/>
        <v>0</v>
      </c>
      <c r="CF90">
        <f t="shared" si="303"/>
        <v>0</v>
      </c>
      <c r="CG90">
        <f t="shared" si="304"/>
        <v>0</v>
      </c>
      <c r="CH90">
        <f t="shared" si="305"/>
        <v>0</v>
      </c>
      <c r="CI90">
        <f t="shared" si="306"/>
        <v>0</v>
      </c>
      <c r="CJ90">
        <f t="shared" si="307"/>
        <v>0</v>
      </c>
      <c r="CK90">
        <f t="shared" si="308"/>
        <v>0</v>
      </c>
      <c r="CL90" t="str">
        <f t="shared" si="309"/>
        <v/>
      </c>
      <c r="CM90" t="str">
        <f t="shared" si="310"/>
        <v/>
      </c>
      <c r="CN90" t="str">
        <f t="shared" si="311"/>
        <v/>
      </c>
      <c r="CO90" t="str">
        <f t="shared" si="312"/>
        <v/>
      </c>
      <c r="CP90" t="str">
        <f t="shared" si="313"/>
        <v/>
      </c>
      <c r="CQ90" t="str">
        <f t="shared" si="314"/>
        <v/>
      </c>
      <c r="CR90" t="str">
        <f t="shared" si="315"/>
        <v/>
      </c>
      <c r="CS90" t="str">
        <f t="shared" si="316"/>
        <v/>
      </c>
      <c r="CT90" t="str">
        <f t="shared" si="317"/>
        <v/>
      </c>
      <c r="CU90" t="str">
        <f t="shared" si="318"/>
        <v/>
      </c>
      <c r="CV90" t="str">
        <f t="shared" si="319"/>
        <v/>
      </c>
      <c r="CW90" t="str">
        <f t="shared" si="320"/>
        <v/>
      </c>
      <c r="CX90" t="str">
        <f t="shared" si="321"/>
        <v/>
      </c>
      <c r="CY90" t="str">
        <f t="shared" si="322"/>
        <v/>
      </c>
      <c r="CZ90" t="str">
        <f t="shared" si="323"/>
        <v/>
      </c>
      <c r="DA90" t="str">
        <f t="shared" si="324"/>
        <v/>
      </c>
      <c r="DB90" t="str">
        <f t="shared" si="325"/>
        <v/>
      </c>
      <c r="DC90" t="str">
        <f t="shared" si="326"/>
        <v/>
      </c>
      <c r="DD90" t="str">
        <f t="shared" si="327"/>
        <v/>
      </c>
      <c r="DE90" t="str">
        <f t="shared" si="328"/>
        <v/>
      </c>
      <c r="DF90" t="str">
        <f t="shared" si="329"/>
        <v/>
      </c>
      <c r="DG90" t="str">
        <f t="shared" si="330"/>
        <v/>
      </c>
      <c r="DH90" t="str">
        <f t="shared" si="331"/>
        <v/>
      </c>
      <c r="DI90" t="str">
        <f t="shared" si="332"/>
        <v/>
      </c>
      <c r="DJ90" t="str">
        <f t="shared" si="333"/>
        <v/>
      </c>
      <c r="DK90" t="str">
        <f t="shared" si="334"/>
        <v/>
      </c>
      <c r="DL90" t="str">
        <f t="shared" si="335"/>
        <v/>
      </c>
      <c r="DM90" t="str">
        <f t="shared" si="336"/>
        <v/>
      </c>
      <c r="DN90" t="str">
        <f t="shared" si="337"/>
        <v/>
      </c>
      <c r="DO90" t="str">
        <f t="shared" si="338"/>
        <v/>
      </c>
      <c r="DP90" t="str">
        <f t="shared" si="339"/>
        <v/>
      </c>
      <c r="DQ90" t="str">
        <f t="shared" si="340"/>
        <v/>
      </c>
      <c r="DR90" t="str">
        <f t="shared" si="341"/>
        <v/>
      </c>
      <c r="DS90" t="str">
        <f t="shared" si="342"/>
        <v/>
      </c>
      <c r="DT90" t="str">
        <f t="shared" si="343"/>
        <v/>
      </c>
      <c r="DU90">
        <f t="shared" si="344"/>
        <v>0</v>
      </c>
      <c r="DV90">
        <f t="shared" si="345"/>
        <v>0</v>
      </c>
      <c r="DW90">
        <f t="shared" si="346"/>
        <v>0</v>
      </c>
      <c r="DX90" t="str">
        <f t="shared" si="347"/>
        <v/>
      </c>
      <c r="DY90" t="str">
        <f t="shared" si="348"/>
        <v/>
      </c>
      <c r="DZ90" t="str">
        <f t="shared" si="349"/>
        <v/>
      </c>
      <c r="EA90" s="5">
        <f t="shared" si="350"/>
        <v>0</v>
      </c>
      <c r="EB90" s="3">
        <f t="shared" si="351"/>
        <v>0</v>
      </c>
    </row>
    <row r="91" spans="2:132" x14ac:dyDescent="0.2">
      <c r="B91" s="25">
        <v>86</v>
      </c>
      <c r="C91" s="26">
        <f>Zisk!D105</f>
        <v>0</v>
      </c>
      <c r="D91">
        <f>Zisk!E105</f>
        <v>0</v>
      </c>
      <c r="E91" s="66" t="str">
        <f t="shared" si="238"/>
        <v/>
      </c>
      <c r="F91" t="str">
        <f t="shared" si="239"/>
        <v/>
      </c>
      <c r="G91" s="66" t="str">
        <f t="shared" si="240"/>
        <v/>
      </c>
      <c r="H91" s="25"/>
      <c r="I91" s="25"/>
      <c r="J91">
        <f>VstupniParametry_SKRYT!$D$5</f>
        <v>0.02</v>
      </c>
      <c r="K91">
        <f>VstupniParametry_SKRYT!$D$6</f>
        <v>0.06</v>
      </c>
      <c r="L91">
        <f>VstupniParametry_SKRYT!$D$7</f>
        <v>0.06</v>
      </c>
      <c r="M91">
        <f>VstupniParametry_SKRYT!$D$8</f>
        <v>0.06</v>
      </c>
      <c r="N91">
        <f>VstupniParametry_SKRYT!$D$9</f>
        <v>1.7999999999999999E-2</v>
      </c>
      <c r="O91" s="27">
        <f>VstupniParametry_SKRYT!$D$10</f>
        <v>0.01</v>
      </c>
      <c r="P91" s="27">
        <f>VstupniParametry_SKRYT!$D$11</f>
        <v>0.01</v>
      </c>
      <c r="Q91" s="27">
        <f>VstupniParametry_SKRYT!$D$12</f>
        <v>0.01</v>
      </c>
      <c r="R91" s="27">
        <f>VstupniParametry_SKRYT!$D$13</f>
        <v>0.01</v>
      </c>
      <c r="S91" s="27">
        <f>VstupniParametry_SKRYT!$D$14</f>
        <v>0.01</v>
      </c>
      <c r="T91">
        <f t="shared" si="241"/>
        <v>0</v>
      </c>
      <c r="U91">
        <f t="shared" si="242"/>
        <v>0</v>
      </c>
      <c r="V91">
        <f t="shared" si="243"/>
        <v>0</v>
      </c>
      <c r="W91">
        <f t="shared" si="244"/>
        <v>0</v>
      </c>
      <c r="X91">
        <f t="shared" si="245"/>
        <v>0</v>
      </c>
      <c r="Y91">
        <f t="shared" si="246"/>
        <v>0</v>
      </c>
      <c r="Z91">
        <f t="shared" si="247"/>
        <v>0</v>
      </c>
      <c r="AA91">
        <f t="shared" si="248"/>
        <v>0</v>
      </c>
      <c r="AB91">
        <f t="shared" si="249"/>
        <v>0</v>
      </c>
      <c r="AC91">
        <f t="shared" si="250"/>
        <v>0</v>
      </c>
      <c r="AD91">
        <f t="shared" si="251"/>
        <v>0</v>
      </c>
      <c r="AE91">
        <f t="shared" si="252"/>
        <v>0</v>
      </c>
      <c r="AF91">
        <f t="shared" si="253"/>
        <v>0</v>
      </c>
      <c r="AG91">
        <f t="shared" si="254"/>
        <v>0</v>
      </c>
      <c r="AH91">
        <f t="shared" si="255"/>
        <v>0</v>
      </c>
      <c r="AI91">
        <f t="shared" si="256"/>
        <v>0</v>
      </c>
      <c r="AJ91">
        <f t="shared" si="257"/>
        <v>0</v>
      </c>
      <c r="AK91">
        <f t="shared" si="258"/>
        <v>0</v>
      </c>
      <c r="AL91">
        <f t="shared" si="259"/>
        <v>0</v>
      </c>
      <c r="AM91">
        <f t="shared" si="260"/>
        <v>0</v>
      </c>
      <c r="AN91">
        <f t="shared" si="261"/>
        <v>0</v>
      </c>
      <c r="AO91">
        <f t="shared" si="262"/>
        <v>0</v>
      </c>
      <c r="AP91">
        <f t="shared" si="263"/>
        <v>0</v>
      </c>
      <c r="AQ91">
        <f t="shared" si="264"/>
        <v>0</v>
      </c>
      <c r="AR91">
        <f t="shared" si="265"/>
        <v>0</v>
      </c>
      <c r="AS91">
        <f t="shared" si="266"/>
        <v>0</v>
      </c>
      <c r="AT91">
        <f t="shared" si="236"/>
        <v>0</v>
      </c>
      <c r="AU91">
        <f t="shared" si="267"/>
        <v>0</v>
      </c>
      <c r="AV91">
        <f t="shared" si="268"/>
        <v>0</v>
      </c>
      <c r="AW91">
        <f t="shared" si="237"/>
        <v>0</v>
      </c>
      <c r="AX91">
        <f t="shared" si="269"/>
        <v>0</v>
      </c>
      <c r="AY91">
        <f t="shared" si="270"/>
        <v>0</v>
      </c>
      <c r="AZ91">
        <f t="shared" si="271"/>
        <v>0</v>
      </c>
      <c r="BA91">
        <f t="shared" si="272"/>
        <v>0</v>
      </c>
      <c r="BB91">
        <f t="shared" si="273"/>
        <v>0</v>
      </c>
      <c r="BC91">
        <f t="shared" si="274"/>
        <v>0</v>
      </c>
      <c r="BD91">
        <f t="shared" si="275"/>
        <v>0</v>
      </c>
      <c r="BE91">
        <f t="shared" si="276"/>
        <v>0</v>
      </c>
      <c r="BF91">
        <f t="shared" si="277"/>
        <v>0</v>
      </c>
      <c r="BG91">
        <f t="shared" si="278"/>
        <v>0</v>
      </c>
      <c r="BH91">
        <f t="shared" si="279"/>
        <v>0</v>
      </c>
      <c r="BI91">
        <f t="shared" si="280"/>
        <v>0</v>
      </c>
      <c r="BJ91">
        <f t="shared" si="281"/>
        <v>0</v>
      </c>
      <c r="BK91">
        <f t="shared" si="282"/>
        <v>0</v>
      </c>
      <c r="BL91">
        <f t="shared" si="283"/>
        <v>0</v>
      </c>
      <c r="BM91">
        <f t="shared" si="284"/>
        <v>0</v>
      </c>
      <c r="BN91">
        <f t="shared" si="285"/>
        <v>0</v>
      </c>
      <c r="BO91">
        <f t="shared" si="286"/>
        <v>0</v>
      </c>
      <c r="BP91">
        <f t="shared" si="287"/>
        <v>0</v>
      </c>
      <c r="BQ91">
        <f t="shared" si="288"/>
        <v>0</v>
      </c>
      <c r="BR91">
        <f t="shared" si="289"/>
        <v>0</v>
      </c>
      <c r="BS91">
        <f t="shared" si="290"/>
        <v>0</v>
      </c>
      <c r="BT91">
        <f t="shared" si="291"/>
        <v>0</v>
      </c>
      <c r="BU91">
        <f t="shared" si="292"/>
        <v>0</v>
      </c>
      <c r="BV91">
        <f t="shared" si="293"/>
        <v>0</v>
      </c>
      <c r="BW91">
        <f t="shared" si="294"/>
        <v>0</v>
      </c>
      <c r="BX91">
        <f t="shared" si="295"/>
        <v>0</v>
      </c>
      <c r="BY91">
        <f t="shared" si="296"/>
        <v>0</v>
      </c>
      <c r="BZ91">
        <f t="shared" si="297"/>
        <v>0</v>
      </c>
      <c r="CA91">
        <f t="shared" si="298"/>
        <v>0</v>
      </c>
      <c r="CB91">
        <f t="shared" si="299"/>
        <v>0</v>
      </c>
      <c r="CC91">
        <f t="shared" si="300"/>
        <v>0</v>
      </c>
      <c r="CD91">
        <f t="shared" si="301"/>
        <v>0</v>
      </c>
      <c r="CE91">
        <f t="shared" si="302"/>
        <v>0</v>
      </c>
      <c r="CF91">
        <f t="shared" si="303"/>
        <v>0</v>
      </c>
      <c r="CG91">
        <f t="shared" si="304"/>
        <v>0</v>
      </c>
      <c r="CH91">
        <f t="shared" si="305"/>
        <v>0</v>
      </c>
      <c r="CI91">
        <f t="shared" si="306"/>
        <v>0</v>
      </c>
      <c r="CJ91">
        <f t="shared" si="307"/>
        <v>0</v>
      </c>
      <c r="CK91">
        <f t="shared" si="308"/>
        <v>0</v>
      </c>
      <c r="CL91" t="str">
        <f t="shared" si="309"/>
        <v/>
      </c>
      <c r="CM91" t="str">
        <f t="shared" si="310"/>
        <v/>
      </c>
      <c r="CN91" t="str">
        <f t="shared" si="311"/>
        <v/>
      </c>
      <c r="CO91" t="str">
        <f t="shared" si="312"/>
        <v/>
      </c>
      <c r="CP91" t="str">
        <f t="shared" si="313"/>
        <v/>
      </c>
      <c r="CQ91" t="str">
        <f t="shared" si="314"/>
        <v/>
      </c>
      <c r="CR91" t="str">
        <f t="shared" si="315"/>
        <v/>
      </c>
      <c r="CS91" t="str">
        <f t="shared" si="316"/>
        <v/>
      </c>
      <c r="CT91" t="str">
        <f t="shared" si="317"/>
        <v/>
      </c>
      <c r="CU91" t="str">
        <f t="shared" si="318"/>
        <v/>
      </c>
      <c r="CV91" t="str">
        <f t="shared" si="319"/>
        <v/>
      </c>
      <c r="CW91" t="str">
        <f t="shared" si="320"/>
        <v/>
      </c>
      <c r="CX91" t="str">
        <f t="shared" si="321"/>
        <v/>
      </c>
      <c r="CY91" t="str">
        <f t="shared" si="322"/>
        <v/>
      </c>
      <c r="CZ91" t="str">
        <f t="shared" si="323"/>
        <v/>
      </c>
      <c r="DA91" t="str">
        <f t="shared" si="324"/>
        <v/>
      </c>
      <c r="DB91" t="str">
        <f t="shared" si="325"/>
        <v/>
      </c>
      <c r="DC91" t="str">
        <f t="shared" si="326"/>
        <v/>
      </c>
      <c r="DD91" t="str">
        <f t="shared" si="327"/>
        <v/>
      </c>
      <c r="DE91" t="str">
        <f t="shared" si="328"/>
        <v/>
      </c>
      <c r="DF91" t="str">
        <f t="shared" si="329"/>
        <v/>
      </c>
      <c r="DG91" t="str">
        <f t="shared" si="330"/>
        <v/>
      </c>
      <c r="DH91" t="str">
        <f t="shared" si="331"/>
        <v/>
      </c>
      <c r="DI91" t="str">
        <f t="shared" si="332"/>
        <v/>
      </c>
      <c r="DJ91" t="str">
        <f t="shared" si="333"/>
        <v/>
      </c>
      <c r="DK91" t="str">
        <f t="shared" si="334"/>
        <v/>
      </c>
      <c r="DL91" t="str">
        <f t="shared" si="335"/>
        <v/>
      </c>
      <c r="DM91" t="str">
        <f t="shared" si="336"/>
        <v/>
      </c>
      <c r="DN91" t="str">
        <f t="shared" si="337"/>
        <v/>
      </c>
      <c r="DO91" t="str">
        <f t="shared" si="338"/>
        <v/>
      </c>
      <c r="DP91" t="str">
        <f t="shared" si="339"/>
        <v/>
      </c>
      <c r="DQ91" t="str">
        <f t="shared" si="340"/>
        <v/>
      </c>
      <c r="DR91" t="str">
        <f t="shared" si="341"/>
        <v/>
      </c>
      <c r="DS91" t="str">
        <f t="shared" si="342"/>
        <v/>
      </c>
      <c r="DT91" t="str">
        <f t="shared" si="343"/>
        <v/>
      </c>
      <c r="DU91">
        <f t="shared" si="344"/>
        <v>0</v>
      </c>
      <c r="DV91">
        <f t="shared" si="345"/>
        <v>0</v>
      </c>
      <c r="DW91">
        <f t="shared" si="346"/>
        <v>0</v>
      </c>
      <c r="DX91" t="str">
        <f t="shared" si="347"/>
        <v/>
      </c>
      <c r="DY91" t="str">
        <f t="shared" si="348"/>
        <v/>
      </c>
      <c r="DZ91" t="str">
        <f t="shared" si="349"/>
        <v/>
      </c>
      <c r="EA91" s="5">
        <f t="shared" si="350"/>
        <v>0</v>
      </c>
      <c r="EB91" s="3">
        <f t="shared" si="351"/>
        <v>0</v>
      </c>
    </row>
    <row r="92" spans="2:132" x14ac:dyDescent="0.2">
      <c r="B92">
        <v>87</v>
      </c>
      <c r="C92" s="3">
        <f>Zisk!D106</f>
        <v>0</v>
      </c>
      <c r="D92">
        <f>Zisk!E106</f>
        <v>0</v>
      </c>
      <c r="E92" s="66" t="str">
        <f t="shared" si="238"/>
        <v/>
      </c>
      <c r="F92" t="str">
        <f t="shared" si="239"/>
        <v/>
      </c>
      <c r="G92" s="66" t="str">
        <f t="shared" si="240"/>
        <v/>
      </c>
      <c r="J92">
        <f>VstupniParametry_SKRYT!$D$5</f>
        <v>0.02</v>
      </c>
      <c r="K92">
        <f>VstupniParametry_SKRYT!$D$6</f>
        <v>0.06</v>
      </c>
      <c r="L92">
        <f>VstupniParametry_SKRYT!$D$7</f>
        <v>0.06</v>
      </c>
      <c r="M92">
        <f>VstupniParametry_SKRYT!$D$8</f>
        <v>0.06</v>
      </c>
      <c r="N92">
        <f>VstupniParametry_SKRYT!$D$9</f>
        <v>1.7999999999999999E-2</v>
      </c>
      <c r="O92" s="27">
        <f>VstupniParametry_SKRYT!$D$10</f>
        <v>0.01</v>
      </c>
      <c r="P92" s="27">
        <f>VstupniParametry_SKRYT!$D$11</f>
        <v>0.01</v>
      </c>
      <c r="Q92" s="27">
        <f>VstupniParametry_SKRYT!$D$12</f>
        <v>0.01</v>
      </c>
      <c r="R92" s="27">
        <f>VstupniParametry_SKRYT!$D$13</f>
        <v>0.01</v>
      </c>
      <c r="S92" s="27">
        <f>VstupniParametry_SKRYT!$D$14</f>
        <v>0.01</v>
      </c>
      <c r="T92">
        <f t="shared" si="241"/>
        <v>0</v>
      </c>
      <c r="U92">
        <f t="shared" si="242"/>
        <v>0</v>
      </c>
      <c r="V92">
        <f t="shared" si="243"/>
        <v>0</v>
      </c>
      <c r="W92">
        <f t="shared" si="244"/>
        <v>0</v>
      </c>
      <c r="X92">
        <f t="shared" si="245"/>
        <v>0</v>
      </c>
      <c r="Y92">
        <f t="shared" si="246"/>
        <v>0</v>
      </c>
      <c r="Z92">
        <f t="shared" si="247"/>
        <v>0</v>
      </c>
      <c r="AA92">
        <f t="shared" si="248"/>
        <v>0</v>
      </c>
      <c r="AB92">
        <f t="shared" si="249"/>
        <v>0</v>
      </c>
      <c r="AC92">
        <f t="shared" si="250"/>
        <v>0</v>
      </c>
      <c r="AD92">
        <f t="shared" si="251"/>
        <v>0</v>
      </c>
      <c r="AE92">
        <f t="shared" si="252"/>
        <v>0</v>
      </c>
      <c r="AF92">
        <f t="shared" si="253"/>
        <v>0</v>
      </c>
      <c r="AG92">
        <f t="shared" si="254"/>
        <v>0</v>
      </c>
      <c r="AH92">
        <f t="shared" si="255"/>
        <v>0</v>
      </c>
      <c r="AI92">
        <f t="shared" si="256"/>
        <v>0</v>
      </c>
      <c r="AJ92">
        <f t="shared" si="257"/>
        <v>0</v>
      </c>
      <c r="AK92">
        <f t="shared" si="258"/>
        <v>0</v>
      </c>
      <c r="AL92">
        <f t="shared" si="259"/>
        <v>0</v>
      </c>
      <c r="AM92">
        <f t="shared" si="260"/>
        <v>0</v>
      </c>
      <c r="AN92">
        <f t="shared" si="261"/>
        <v>0</v>
      </c>
      <c r="AO92">
        <f t="shared" si="262"/>
        <v>0</v>
      </c>
      <c r="AP92">
        <f t="shared" si="263"/>
        <v>0</v>
      </c>
      <c r="AQ92">
        <f t="shared" si="264"/>
        <v>0</v>
      </c>
      <c r="AR92">
        <f t="shared" si="265"/>
        <v>0</v>
      </c>
      <c r="AS92">
        <f t="shared" si="266"/>
        <v>0</v>
      </c>
      <c r="AT92">
        <f t="shared" si="236"/>
        <v>0</v>
      </c>
      <c r="AU92">
        <f t="shared" si="267"/>
        <v>0</v>
      </c>
      <c r="AV92">
        <f t="shared" si="268"/>
        <v>0</v>
      </c>
      <c r="AW92">
        <f t="shared" si="237"/>
        <v>0</v>
      </c>
      <c r="AX92">
        <f t="shared" si="269"/>
        <v>0</v>
      </c>
      <c r="AY92">
        <f t="shared" si="270"/>
        <v>0</v>
      </c>
      <c r="AZ92">
        <f t="shared" si="271"/>
        <v>0</v>
      </c>
      <c r="BA92">
        <f t="shared" si="272"/>
        <v>0</v>
      </c>
      <c r="BB92">
        <f t="shared" si="273"/>
        <v>0</v>
      </c>
      <c r="BC92">
        <f t="shared" si="274"/>
        <v>0</v>
      </c>
      <c r="BD92">
        <f t="shared" si="275"/>
        <v>0</v>
      </c>
      <c r="BE92">
        <f t="shared" si="276"/>
        <v>0</v>
      </c>
      <c r="BF92">
        <f t="shared" si="277"/>
        <v>0</v>
      </c>
      <c r="BG92">
        <f t="shared" si="278"/>
        <v>0</v>
      </c>
      <c r="BH92">
        <f t="shared" si="279"/>
        <v>0</v>
      </c>
      <c r="BI92">
        <f t="shared" si="280"/>
        <v>0</v>
      </c>
      <c r="BJ92">
        <f t="shared" si="281"/>
        <v>0</v>
      </c>
      <c r="BK92">
        <f t="shared" si="282"/>
        <v>0</v>
      </c>
      <c r="BL92">
        <f t="shared" si="283"/>
        <v>0</v>
      </c>
      <c r="BM92">
        <f t="shared" si="284"/>
        <v>0</v>
      </c>
      <c r="BN92">
        <f t="shared" si="285"/>
        <v>0</v>
      </c>
      <c r="BO92">
        <f t="shared" si="286"/>
        <v>0</v>
      </c>
      <c r="BP92">
        <f t="shared" si="287"/>
        <v>0</v>
      </c>
      <c r="BQ92">
        <f t="shared" si="288"/>
        <v>0</v>
      </c>
      <c r="BR92">
        <f t="shared" si="289"/>
        <v>0</v>
      </c>
      <c r="BS92">
        <f t="shared" si="290"/>
        <v>0</v>
      </c>
      <c r="BT92">
        <f t="shared" si="291"/>
        <v>0</v>
      </c>
      <c r="BU92">
        <f t="shared" si="292"/>
        <v>0</v>
      </c>
      <c r="BV92">
        <f t="shared" si="293"/>
        <v>0</v>
      </c>
      <c r="BW92">
        <f t="shared" si="294"/>
        <v>0</v>
      </c>
      <c r="BX92">
        <f t="shared" si="295"/>
        <v>0</v>
      </c>
      <c r="BY92">
        <f t="shared" si="296"/>
        <v>0</v>
      </c>
      <c r="BZ92">
        <f t="shared" si="297"/>
        <v>0</v>
      </c>
      <c r="CA92">
        <f t="shared" si="298"/>
        <v>0</v>
      </c>
      <c r="CB92">
        <f t="shared" si="299"/>
        <v>0</v>
      </c>
      <c r="CC92">
        <f t="shared" si="300"/>
        <v>0</v>
      </c>
      <c r="CD92">
        <f t="shared" si="301"/>
        <v>0</v>
      </c>
      <c r="CE92">
        <f t="shared" si="302"/>
        <v>0</v>
      </c>
      <c r="CF92">
        <f t="shared" si="303"/>
        <v>0</v>
      </c>
      <c r="CG92">
        <f t="shared" si="304"/>
        <v>0</v>
      </c>
      <c r="CH92">
        <f t="shared" si="305"/>
        <v>0</v>
      </c>
      <c r="CI92">
        <f t="shared" si="306"/>
        <v>0</v>
      </c>
      <c r="CJ92">
        <f t="shared" si="307"/>
        <v>0</v>
      </c>
      <c r="CK92">
        <f t="shared" si="308"/>
        <v>0</v>
      </c>
      <c r="CL92" t="str">
        <f t="shared" si="309"/>
        <v/>
      </c>
      <c r="CM92" t="str">
        <f t="shared" si="310"/>
        <v/>
      </c>
      <c r="CN92" t="str">
        <f t="shared" si="311"/>
        <v/>
      </c>
      <c r="CO92" t="str">
        <f t="shared" si="312"/>
        <v/>
      </c>
      <c r="CP92" t="str">
        <f t="shared" si="313"/>
        <v/>
      </c>
      <c r="CQ92" t="str">
        <f t="shared" si="314"/>
        <v/>
      </c>
      <c r="CR92" t="str">
        <f t="shared" si="315"/>
        <v/>
      </c>
      <c r="CS92" t="str">
        <f t="shared" si="316"/>
        <v/>
      </c>
      <c r="CT92" t="str">
        <f t="shared" si="317"/>
        <v/>
      </c>
      <c r="CU92" t="str">
        <f t="shared" si="318"/>
        <v/>
      </c>
      <c r="CV92" t="str">
        <f t="shared" si="319"/>
        <v/>
      </c>
      <c r="CW92" t="str">
        <f t="shared" si="320"/>
        <v/>
      </c>
      <c r="CX92" t="str">
        <f t="shared" si="321"/>
        <v/>
      </c>
      <c r="CY92" t="str">
        <f t="shared" si="322"/>
        <v/>
      </c>
      <c r="CZ92" t="str">
        <f t="shared" si="323"/>
        <v/>
      </c>
      <c r="DA92" t="str">
        <f t="shared" si="324"/>
        <v/>
      </c>
      <c r="DB92" t="str">
        <f t="shared" si="325"/>
        <v/>
      </c>
      <c r="DC92" t="str">
        <f t="shared" si="326"/>
        <v/>
      </c>
      <c r="DD92" t="str">
        <f t="shared" si="327"/>
        <v/>
      </c>
      <c r="DE92" t="str">
        <f t="shared" si="328"/>
        <v/>
      </c>
      <c r="DF92" t="str">
        <f t="shared" si="329"/>
        <v/>
      </c>
      <c r="DG92" t="str">
        <f t="shared" si="330"/>
        <v/>
      </c>
      <c r="DH92" t="str">
        <f t="shared" si="331"/>
        <v/>
      </c>
      <c r="DI92" t="str">
        <f t="shared" si="332"/>
        <v/>
      </c>
      <c r="DJ92" t="str">
        <f t="shared" si="333"/>
        <v/>
      </c>
      <c r="DK92" t="str">
        <f t="shared" si="334"/>
        <v/>
      </c>
      <c r="DL92" t="str">
        <f t="shared" si="335"/>
        <v/>
      </c>
      <c r="DM92" t="str">
        <f t="shared" si="336"/>
        <v/>
      </c>
      <c r="DN92" t="str">
        <f t="shared" si="337"/>
        <v/>
      </c>
      <c r="DO92" t="str">
        <f t="shared" si="338"/>
        <v/>
      </c>
      <c r="DP92" t="str">
        <f t="shared" si="339"/>
        <v/>
      </c>
      <c r="DQ92" t="str">
        <f t="shared" si="340"/>
        <v/>
      </c>
      <c r="DR92" t="str">
        <f t="shared" si="341"/>
        <v/>
      </c>
      <c r="DS92" t="str">
        <f t="shared" si="342"/>
        <v/>
      </c>
      <c r="DT92" t="str">
        <f t="shared" si="343"/>
        <v/>
      </c>
      <c r="DU92">
        <f t="shared" si="344"/>
        <v>0</v>
      </c>
      <c r="DV92">
        <f t="shared" si="345"/>
        <v>0</v>
      </c>
      <c r="DW92">
        <f t="shared" si="346"/>
        <v>0</v>
      </c>
      <c r="DX92" t="str">
        <f t="shared" si="347"/>
        <v/>
      </c>
      <c r="DY92" t="str">
        <f t="shared" si="348"/>
        <v/>
      </c>
      <c r="DZ92" t="str">
        <f t="shared" si="349"/>
        <v/>
      </c>
      <c r="EA92" s="5">
        <f t="shared" si="350"/>
        <v>0</v>
      </c>
      <c r="EB92" s="3">
        <f t="shared" si="351"/>
        <v>0</v>
      </c>
    </row>
    <row r="93" spans="2:132" x14ac:dyDescent="0.2">
      <c r="B93" s="25">
        <v>88</v>
      </c>
      <c r="C93" s="26">
        <f>Zisk!D107</f>
        <v>0</v>
      </c>
      <c r="D93">
        <f>Zisk!E107</f>
        <v>0</v>
      </c>
      <c r="E93" s="66" t="str">
        <f t="shared" si="238"/>
        <v/>
      </c>
      <c r="F93" t="str">
        <f t="shared" si="239"/>
        <v/>
      </c>
      <c r="G93" s="66" t="str">
        <f t="shared" si="240"/>
        <v/>
      </c>
      <c r="H93" s="25"/>
      <c r="I93" s="25"/>
      <c r="J93">
        <f>VstupniParametry_SKRYT!$D$5</f>
        <v>0.02</v>
      </c>
      <c r="K93">
        <f>VstupniParametry_SKRYT!$D$6</f>
        <v>0.06</v>
      </c>
      <c r="L93">
        <f>VstupniParametry_SKRYT!$D$7</f>
        <v>0.06</v>
      </c>
      <c r="M93">
        <f>VstupniParametry_SKRYT!$D$8</f>
        <v>0.06</v>
      </c>
      <c r="N93">
        <f>VstupniParametry_SKRYT!$D$9</f>
        <v>1.7999999999999999E-2</v>
      </c>
      <c r="O93" s="27">
        <f>VstupniParametry_SKRYT!$D$10</f>
        <v>0.01</v>
      </c>
      <c r="P93" s="27">
        <f>VstupniParametry_SKRYT!$D$11</f>
        <v>0.01</v>
      </c>
      <c r="Q93" s="27">
        <f>VstupniParametry_SKRYT!$D$12</f>
        <v>0.01</v>
      </c>
      <c r="R93" s="27">
        <f>VstupniParametry_SKRYT!$D$13</f>
        <v>0.01</v>
      </c>
      <c r="S93" s="27">
        <f>VstupniParametry_SKRYT!$D$14</f>
        <v>0.01</v>
      </c>
      <c r="T93">
        <f t="shared" si="241"/>
        <v>0</v>
      </c>
      <c r="U93">
        <f t="shared" si="242"/>
        <v>0</v>
      </c>
      <c r="V93">
        <f t="shared" si="243"/>
        <v>0</v>
      </c>
      <c r="W93">
        <f t="shared" si="244"/>
        <v>0</v>
      </c>
      <c r="X93">
        <f t="shared" si="245"/>
        <v>0</v>
      </c>
      <c r="Y93">
        <f t="shared" si="246"/>
        <v>0</v>
      </c>
      <c r="Z93">
        <f t="shared" si="247"/>
        <v>0</v>
      </c>
      <c r="AA93">
        <f t="shared" si="248"/>
        <v>0</v>
      </c>
      <c r="AB93">
        <f t="shared" si="249"/>
        <v>0</v>
      </c>
      <c r="AC93">
        <f t="shared" si="250"/>
        <v>0</v>
      </c>
      <c r="AD93">
        <f t="shared" si="251"/>
        <v>0</v>
      </c>
      <c r="AE93">
        <f t="shared" si="252"/>
        <v>0</v>
      </c>
      <c r="AF93">
        <f t="shared" si="253"/>
        <v>0</v>
      </c>
      <c r="AG93">
        <f t="shared" si="254"/>
        <v>0</v>
      </c>
      <c r="AH93">
        <f t="shared" si="255"/>
        <v>0</v>
      </c>
      <c r="AI93">
        <f t="shared" si="256"/>
        <v>0</v>
      </c>
      <c r="AJ93">
        <f t="shared" si="257"/>
        <v>0</v>
      </c>
      <c r="AK93">
        <f t="shared" si="258"/>
        <v>0</v>
      </c>
      <c r="AL93">
        <f t="shared" si="259"/>
        <v>0</v>
      </c>
      <c r="AM93">
        <f t="shared" si="260"/>
        <v>0</v>
      </c>
      <c r="AN93">
        <f t="shared" si="261"/>
        <v>0</v>
      </c>
      <c r="AO93">
        <f t="shared" si="262"/>
        <v>0</v>
      </c>
      <c r="AP93">
        <f t="shared" si="263"/>
        <v>0</v>
      </c>
      <c r="AQ93">
        <f t="shared" si="264"/>
        <v>0</v>
      </c>
      <c r="AR93">
        <f t="shared" si="265"/>
        <v>0</v>
      </c>
      <c r="AS93">
        <f t="shared" si="266"/>
        <v>0</v>
      </c>
      <c r="AT93">
        <f t="shared" si="236"/>
        <v>0</v>
      </c>
      <c r="AU93">
        <f t="shared" si="267"/>
        <v>0</v>
      </c>
      <c r="AV93">
        <f t="shared" si="268"/>
        <v>0</v>
      </c>
      <c r="AW93">
        <f t="shared" si="237"/>
        <v>0</v>
      </c>
      <c r="AX93">
        <f t="shared" si="269"/>
        <v>0</v>
      </c>
      <c r="AY93">
        <f t="shared" si="270"/>
        <v>0</v>
      </c>
      <c r="AZ93">
        <f t="shared" si="271"/>
        <v>0</v>
      </c>
      <c r="BA93">
        <f t="shared" si="272"/>
        <v>0</v>
      </c>
      <c r="BB93">
        <f t="shared" si="273"/>
        <v>0</v>
      </c>
      <c r="BC93">
        <f t="shared" si="274"/>
        <v>0</v>
      </c>
      <c r="BD93">
        <f t="shared" si="275"/>
        <v>0</v>
      </c>
      <c r="BE93">
        <f t="shared" si="276"/>
        <v>0</v>
      </c>
      <c r="BF93">
        <f t="shared" si="277"/>
        <v>0</v>
      </c>
      <c r="BG93">
        <f t="shared" si="278"/>
        <v>0</v>
      </c>
      <c r="BH93">
        <f t="shared" si="279"/>
        <v>0</v>
      </c>
      <c r="BI93">
        <f t="shared" si="280"/>
        <v>0</v>
      </c>
      <c r="BJ93">
        <f t="shared" si="281"/>
        <v>0</v>
      </c>
      <c r="BK93">
        <f t="shared" si="282"/>
        <v>0</v>
      </c>
      <c r="BL93">
        <f t="shared" si="283"/>
        <v>0</v>
      </c>
      <c r="BM93">
        <f t="shared" si="284"/>
        <v>0</v>
      </c>
      <c r="BN93">
        <f t="shared" si="285"/>
        <v>0</v>
      </c>
      <c r="BO93">
        <f t="shared" si="286"/>
        <v>0</v>
      </c>
      <c r="BP93">
        <f t="shared" si="287"/>
        <v>0</v>
      </c>
      <c r="BQ93">
        <f t="shared" si="288"/>
        <v>0</v>
      </c>
      <c r="BR93">
        <f t="shared" si="289"/>
        <v>0</v>
      </c>
      <c r="BS93">
        <f t="shared" si="290"/>
        <v>0</v>
      </c>
      <c r="BT93">
        <f t="shared" si="291"/>
        <v>0</v>
      </c>
      <c r="BU93">
        <f t="shared" si="292"/>
        <v>0</v>
      </c>
      <c r="BV93">
        <f t="shared" si="293"/>
        <v>0</v>
      </c>
      <c r="BW93">
        <f t="shared" si="294"/>
        <v>0</v>
      </c>
      <c r="BX93">
        <f t="shared" si="295"/>
        <v>0</v>
      </c>
      <c r="BY93">
        <f t="shared" si="296"/>
        <v>0</v>
      </c>
      <c r="BZ93">
        <f t="shared" si="297"/>
        <v>0</v>
      </c>
      <c r="CA93">
        <f t="shared" si="298"/>
        <v>0</v>
      </c>
      <c r="CB93">
        <f t="shared" si="299"/>
        <v>0</v>
      </c>
      <c r="CC93">
        <f t="shared" si="300"/>
        <v>0</v>
      </c>
      <c r="CD93">
        <f t="shared" si="301"/>
        <v>0</v>
      </c>
      <c r="CE93">
        <f t="shared" si="302"/>
        <v>0</v>
      </c>
      <c r="CF93">
        <f t="shared" si="303"/>
        <v>0</v>
      </c>
      <c r="CG93">
        <f t="shared" si="304"/>
        <v>0</v>
      </c>
      <c r="CH93">
        <f t="shared" si="305"/>
        <v>0</v>
      </c>
      <c r="CI93">
        <f t="shared" si="306"/>
        <v>0</v>
      </c>
      <c r="CJ93">
        <f t="shared" si="307"/>
        <v>0</v>
      </c>
      <c r="CK93">
        <f t="shared" si="308"/>
        <v>0</v>
      </c>
      <c r="CL93" t="str">
        <f t="shared" si="309"/>
        <v/>
      </c>
      <c r="CM93" t="str">
        <f t="shared" si="310"/>
        <v/>
      </c>
      <c r="CN93" t="str">
        <f t="shared" si="311"/>
        <v/>
      </c>
      <c r="CO93" t="str">
        <f t="shared" si="312"/>
        <v/>
      </c>
      <c r="CP93" t="str">
        <f t="shared" si="313"/>
        <v/>
      </c>
      <c r="CQ93" t="str">
        <f t="shared" si="314"/>
        <v/>
      </c>
      <c r="CR93" t="str">
        <f t="shared" si="315"/>
        <v/>
      </c>
      <c r="CS93" t="str">
        <f t="shared" si="316"/>
        <v/>
      </c>
      <c r="CT93" t="str">
        <f t="shared" si="317"/>
        <v/>
      </c>
      <c r="CU93" t="str">
        <f t="shared" si="318"/>
        <v/>
      </c>
      <c r="CV93" t="str">
        <f t="shared" si="319"/>
        <v/>
      </c>
      <c r="CW93" t="str">
        <f t="shared" si="320"/>
        <v/>
      </c>
      <c r="CX93" t="str">
        <f t="shared" si="321"/>
        <v/>
      </c>
      <c r="CY93" t="str">
        <f t="shared" si="322"/>
        <v/>
      </c>
      <c r="CZ93" t="str">
        <f t="shared" si="323"/>
        <v/>
      </c>
      <c r="DA93" t="str">
        <f t="shared" si="324"/>
        <v/>
      </c>
      <c r="DB93" t="str">
        <f t="shared" si="325"/>
        <v/>
      </c>
      <c r="DC93" t="str">
        <f t="shared" si="326"/>
        <v/>
      </c>
      <c r="DD93" t="str">
        <f t="shared" si="327"/>
        <v/>
      </c>
      <c r="DE93" t="str">
        <f t="shared" si="328"/>
        <v/>
      </c>
      <c r="DF93" t="str">
        <f t="shared" si="329"/>
        <v/>
      </c>
      <c r="DG93" t="str">
        <f t="shared" si="330"/>
        <v/>
      </c>
      <c r="DH93" t="str">
        <f t="shared" si="331"/>
        <v/>
      </c>
      <c r="DI93" t="str">
        <f t="shared" si="332"/>
        <v/>
      </c>
      <c r="DJ93" t="str">
        <f t="shared" si="333"/>
        <v/>
      </c>
      <c r="DK93" t="str">
        <f t="shared" si="334"/>
        <v/>
      </c>
      <c r="DL93" t="str">
        <f t="shared" si="335"/>
        <v/>
      </c>
      <c r="DM93" t="str">
        <f t="shared" si="336"/>
        <v/>
      </c>
      <c r="DN93" t="str">
        <f t="shared" si="337"/>
        <v/>
      </c>
      <c r="DO93" t="str">
        <f t="shared" si="338"/>
        <v/>
      </c>
      <c r="DP93" t="str">
        <f t="shared" si="339"/>
        <v/>
      </c>
      <c r="DQ93" t="str">
        <f t="shared" si="340"/>
        <v/>
      </c>
      <c r="DR93" t="str">
        <f t="shared" si="341"/>
        <v/>
      </c>
      <c r="DS93" t="str">
        <f t="shared" si="342"/>
        <v/>
      </c>
      <c r="DT93" t="str">
        <f t="shared" si="343"/>
        <v/>
      </c>
      <c r="DU93">
        <f t="shared" si="344"/>
        <v>0</v>
      </c>
      <c r="DV93">
        <f t="shared" si="345"/>
        <v>0</v>
      </c>
      <c r="DW93">
        <f t="shared" si="346"/>
        <v>0</v>
      </c>
      <c r="DX93" t="str">
        <f t="shared" si="347"/>
        <v/>
      </c>
      <c r="DY93" t="str">
        <f t="shared" si="348"/>
        <v/>
      </c>
      <c r="DZ93" t="str">
        <f t="shared" si="349"/>
        <v/>
      </c>
      <c r="EA93" s="5">
        <f t="shared" si="350"/>
        <v>0</v>
      </c>
      <c r="EB93" s="3">
        <f t="shared" si="351"/>
        <v>0</v>
      </c>
    </row>
    <row r="94" spans="2:132" x14ac:dyDescent="0.2">
      <c r="B94">
        <v>89</v>
      </c>
      <c r="C94" s="3">
        <f>Zisk!D108</f>
        <v>0</v>
      </c>
      <c r="D94">
        <f>Zisk!E108</f>
        <v>0</v>
      </c>
      <c r="E94" s="66" t="str">
        <f t="shared" si="238"/>
        <v/>
      </c>
      <c r="F94" t="str">
        <f t="shared" si="239"/>
        <v/>
      </c>
      <c r="G94" s="66" t="str">
        <f t="shared" si="240"/>
        <v/>
      </c>
      <c r="J94">
        <f>VstupniParametry_SKRYT!$D$5</f>
        <v>0.02</v>
      </c>
      <c r="K94">
        <f>VstupniParametry_SKRYT!$D$6</f>
        <v>0.06</v>
      </c>
      <c r="L94">
        <f>VstupniParametry_SKRYT!$D$7</f>
        <v>0.06</v>
      </c>
      <c r="M94">
        <f>VstupniParametry_SKRYT!$D$8</f>
        <v>0.06</v>
      </c>
      <c r="N94">
        <f>VstupniParametry_SKRYT!$D$9</f>
        <v>1.7999999999999999E-2</v>
      </c>
      <c r="O94" s="27">
        <f>VstupniParametry_SKRYT!$D$10</f>
        <v>0.01</v>
      </c>
      <c r="P94" s="27">
        <f>VstupniParametry_SKRYT!$D$11</f>
        <v>0.01</v>
      </c>
      <c r="Q94" s="27">
        <f>VstupniParametry_SKRYT!$D$12</f>
        <v>0.01</v>
      </c>
      <c r="R94" s="27">
        <f>VstupniParametry_SKRYT!$D$13</f>
        <v>0.01</v>
      </c>
      <c r="S94" s="27">
        <f>VstupniParametry_SKRYT!$D$14</f>
        <v>0.01</v>
      </c>
      <c r="T94">
        <f t="shared" si="241"/>
        <v>0</v>
      </c>
      <c r="U94">
        <f t="shared" si="242"/>
        <v>0</v>
      </c>
      <c r="V94">
        <f t="shared" si="243"/>
        <v>0</v>
      </c>
      <c r="W94">
        <f t="shared" si="244"/>
        <v>0</v>
      </c>
      <c r="X94">
        <f t="shared" si="245"/>
        <v>0</v>
      </c>
      <c r="Y94">
        <f t="shared" si="246"/>
        <v>0</v>
      </c>
      <c r="Z94">
        <f t="shared" si="247"/>
        <v>0</v>
      </c>
      <c r="AA94">
        <f t="shared" si="248"/>
        <v>0</v>
      </c>
      <c r="AB94">
        <f t="shared" si="249"/>
        <v>0</v>
      </c>
      <c r="AC94">
        <f t="shared" si="250"/>
        <v>0</v>
      </c>
      <c r="AD94">
        <f t="shared" si="251"/>
        <v>0</v>
      </c>
      <c r="AE94">
        <f t="shared" si="252"/>
        <v>0</v>
      </c>
      <c r="AF94">
        <f t="shared" si="253"/>
        <v>0</v>
      </c>
      <c r="AG94">
        <f t="shared" si="254"/>
        <v>0</v>
      </c>
      <c r="AH94">
        <f t="shared" si="255"/>
        <v>0</v>
      </c>
      <c r="AI94">
        <f t="shared" si="256"/>
        <v>0</v>
      </c>
      <c r="AJ94">
        <f t="shared" si="257"/>
        <v>0</v>
      </c>
      <c r="AK94">
        <f t="shared" si="258"/>
        <v>0</v>
      </c>
      <c r="AL94">
        <f t="shared" si="259"/>
        <v>0</v>
      </c>
      <c r="AM94">
        <f t="shared" si="260"/>
        <v>0</v>
      </c>
      <c r="AN94">
        <f t="shared" si="261"/>
        <v>0</v>
      </c>
      <c r="AO94">
        <f t="shared" si="262"/>
        <v>0</v>
      </c>
      <c r="AP94">
        <f t="shared" si="263"/>
        <v>0</v>
      </c>
      <c r="AQ94">
        <f t="shared" si="264"/>
        <v>0</v>
      </c>
      <c r="AR94">
        <f t="shared" si="265"/>
        <v>0</v>
      </c>
      <c r="AS94">
        <f t="shared" si="266"/>
        <v>0</v>
      </c>
      <c r="AT94">
        <f t="shared" si="236"/>
        <v>0</v>
      </c>
      <c r="AU94">
        <f t="shared" si="267"/>
        <v>0</v>
      </c>
      <c r="AV94">
        <f t="shared" si="268"/>
        <v>0</v>
      </c>
      <c r="AW94">
        <f t="shared" si="237"/>
        <v>0</v>
      </c>
      <c r="AX94">
        <f t="shared" si="269"/>
        <v>0</v>
      </c>
      <c r="AY94">
        <f t="shared" si="270"/>
        <v>0</v>
      </c>
      <c r="AZ94">
        <f t="shared" si="271"/>
        <v>0</v>
      </c>
      <c r="BA94">
        <f t="shared" si="272"/>
        <v>0</v>
      </c>
      <c r="BB94">
        <f t="shared" si="273"/>
        <v>0</v>
      </c>
      <c r="BC94">
        <f t="shared" si="274"/>
        <v>0</v>
      </c>
      <c r="BD94">
        <f t="shared" si="275"/>
        <v>0</v>
      </c>
      <c r="BE94">
        <f t="shared" si="276"/>
        <v>0</v>
      </c>
      <c r="BF94">
        <f t="shared" si="277"/>
        <v>0</v>
      </c>
      <c r="BG94">
        <f t="shared" si="278"/>
        <v>0</v>
      </c>
      <c r="BH94">
        <f t="shared" si="279"/>
        <v>0</v>
      </c>
      <c r="BI94">
        <f t="shared" si="280"/>
        <v>0</v>
      </c>
      <c r="BJ94">
        <f t="shared" si="281"/>
        <v>0</v>
      </c>
      <c r="BK94">
        <f t="shared" si="282"/>
        <v>0</v>
      </c>
      <c r="BL94">
        <f t="shared" si="283"/>
        <v>0</v>
      </c>
      <c r="BM94">
        <f t="shared" si="284"/>
        <v>0</v>
      </c>
      <c r="BN94">
        <f t="shared" si="285"/>
        <v>0</v>
      </c>
      <c r="BO94">
        <f t="shared" si="286"/>
        <v>0</v>
      </c>
      <c r="BP94">
        <f t="shared" si="287"/>
        <v>0</v>
      </c>
      <c r="BQ94">
        <f t="shared" si="288"/>
        <v>0</v>
      </c>
      <c r="BR94">
        <f t="shared" si="289"/>
        <v>0</v>
      </c>
      <c r="BS94">
        <f t="shared" si="290"/>
        <v>0</v>
      </c>
      <c r="BT94">
        <f t="shared" si="291"/>
        <v>0</v>
      </c>
      <c r="BU94">
        <f t="shared" si="292"/>
        <v>0</v>
      </c>
      <c r="BV94">
        <f t="shared" si="293"/>
        <v>0</v>
      </c>
      <c r="BW94">
        <f t="shared" si="294"/>
        <v>0</v>
      </c>
      <c r="BX94">
        <f t="shared" si="295"/>
        <v>0</v>
      </c>
      <c r="BY94">
        <f t="shared" si="296"/>
        <v>0</v>
      </c>
      <c r="BZ94">
        <f t="shared" si="297"/>
        <v>0</v>
      </c>
      <c r="CA94">
        <f t="shared" si="298"/>
        <v>0</v>
      </c>
      <c r="CB94">
        <f t="shared" si="299"/>
        <v>0</v>
      </c>
      <c r="CC94">
        <f t="shared" si="300"/>
        <v>0</v>
      </c>
      <c r="CD94">
        <f t="shared" si="301"/>
        <v>0</v>
      </c>
      <c r="CE94">
        <f t="shared" si="302"/>
        <v>0</v>
      </c>
      <c r="CF94">
        <f t="shared" si="303"/>
        <v>0</v>
      </c>
      <c r="CG94">
        <f t="shared" si="304"/>
        <v>0</v>
      </c>
      <c r="CH94">
        <f t="shared" si="305"/>
        <v>0</v>
      </c>
      <c r="CI94">
        <f t="shared" si="306"/>
        <v>0</v>
      </c>
      <c r="CJ94">
        <f t="shared" si="307"/>
        <v>0</v>
      </c>
      <c r="CK94">
        <f t="shared" si="308"/>
        <v>0</v>
      </c>
      <c r="CL94" t="str">
        <f t="shared" si="309"/>
        <v/>
      </c>
      <c r="CM94" t="str">
        <f t="shared" si="310"/>
        <v/>
      </c>
      <c r="CN94" t="str">
        <f t="shared" si="311"/>
        <v/>
      </c>
      <c r="CO94" t="str">
        <f t="shared" si="312"/>
        <v/>
      </c>
      <c r="CP94" t="str">
        <f t="shared" si="313"/>
        <v/>
      </c>
      <c r="CQ94" t="str">
        <f t="shared" si="314"/>
        <v/>
      </c>
      <c r="CR94" t="str">
        <f t="shared" si="315"/>
        <v/>
      </c>
      <c r="CS94" t="str">
        <f t="shared" si="316"/>
        <v/>
      </c>
      <c r="CT94" t="str">
        <f t="shared" si="317"/>
        <v/>
      </c>
      <c r="CU94" t="str">
        <f t="shared" si="318"/>
        <v/>
      </c>
      <c r="CV94" t="str">
        <f t="shared" si="319"/>
        <v/>
      </c>
      <c r="CW94" t="str">
        <f t="shared" si="320"/>
        <v/>
      </c>
      <c r="CX94" t="str">
        <f t="shared" si="321"/>
        <v/>
      </c>
      <c r="CY94" t="str">
        <f t="shared" si="322"/>
        <v/>
      </c>
      <c r="CZ94" t="str">
        <f t="shared" si="323"/>
        <v/>
      </c>
      <c r="DA94" t="str">
        <f t="shared" si="324"/>
        <v/>
      </c>
      <c r="DB94" t="str">
        <f t="shared" si="325"/>
        <v/>
      </c>
      <c r="DC94" t="str">
        <f t="shared" si="326"/>
        <v/>
      </c>
      <c r="DD94" t="str">
        <f t="shared" si="327"/>
        <v/>
      </c>
      <c r="DE94" t="str">
        <f t="shared" si="328"/>
        <v/>
      </c>
      <c r="DF94" t="str">
        <f t="shared" si="329"/>
        <v/>
      </c>
      <c r="DG94" t="str">
        <f t="shared" si="330"/>
        <v/>
      </c>
      <c r="DH94" t="str">
        <f t="shared" si="331"/>
        <v/>
      </c>
      <c r="DI94" t="str">
        <f t="shared" si="332"/>
        <v/>
      </c>
      <c r="DJ94" t="str">
        <f t="shared" si="333"/>
        <v/>
      </c>
      <c r="DK94" t="str">
        <f t="shared" si="334"/>
        <v/>
      </c>
      <c r="DL94" t="str">
        <f t="shared" si="335"/>
        <v/>
      </c>
      <c r="DM94" t="str">
        <f t="shared" si="336"/>
        <v/>
      </c>
      <c r="DN94" t="str">
        <f t="shared" si="337"/>
        <v/>
      </c>
      <c r="DO94" t="str">
        <f t="shared" si="338"/>
        <v/>
      </c>
      <c r="DP94" t="str">
        <f t="shared" si="339"/>
        <v/>
      </c>
      <c r="DQ94" t="str">
        <f t="shared" si="340"/>
        <v/>
      </c>
      <c r="DR94" t="str">
        <f t="shared" si="341"/>
        <v/>
      </c>
      <c r="DS94" t="str">
        <f t="shared" si="342"/>
        <v/>
      </c>
      <c r="DT94" t="str">
        <f t="shared" si="343"/>
        <v/>
      </c>
      <c r="DU94">
        <f t="shared" si="344"/>
        <v>0</v>
      </c>
      <c r="DV94">
        <f t="shared" si="345"/>
        <v>0</v>
      </c>
      <c r="DW94">
        <f t="shared" si="346"/>
        <v>0</v>
      </c>
      <c r="DX94" t="str">
        <f t="shared" si="347"/>
        <v/>
      </c>
      <c r="DY94" t="str">
        <f t="shared" si="348"/>
        <v/>
      </c>
      <c r="DZ94" t="str">
        <f t="shared" si="349"/>
        <v/>
      </c>
      <c r="EA94" s="5">
        <f t="shared" si="350"/>
        <v>0</v>
      </c>
      <c r="EB94" s="3">
        <f t="shared" si="351"/>
        <v>0</v>
      </c>
    </row>
    <row r="95" spans="2:132" x14ac:dyDescent="0.2">
      <c r="B95" s="25">
        <v>90</v>
      </c>
      <c r="C95" s="26">
        <f>Zisk!D109</f>
        <v>0</v>
      </c>
      <c r="D95">
        <f>Zisk!E109</f>
        <v>0</v>
      </c>
      <c r="E95" s="66" t="str">
        <f t="shared" si="238"/>
        <v/>
      </c>
      <c r="F95" t="str">
        <f t="shared" si="239"/>
        <v/>
      </c>
      <c r="G95" s="66" t="str">
        <f t="shared" si="240"/>
        <v/>
      </c>
      <c r="H95" s="25"/>
      <c r="I95" s="25"/>
      <c r="J95">
        <f>VstupniParametry_SKRYT!$D$5</f>
        <v>0.02</v>
      </c>
      <c r="K95">
        <f>VstupniParametry_SKRYT!$D$6</f>
        <v>0.06</v>
      </c>
      <c r="L95">
        <f>VstupniParametry_SKRYT!$D$7</f>
        <v>0.06</v>
      </c>
      <c r="M95">
        <f>VstupniParametry_SKRYT!$D$8</f>
        <v>0.06</v>
      </c>
      <c r="N95">
        <f>VstupniParametry_SKRYT!$D$9</f>
        <v>1.7999999999999999E-2</v>
      </c>
      <c r="O95" s="27">
        <f>VstupniParametry_SKRYT!$D$10</f>
        <v>0.01</v>
      </c>
      <c r="P95" s="27">
        <f>VstupniParametry_SKRYT!$D$11</f>
        <v>0.01</v>
      </c>
      <c r="Q95" s="27">
        <f>VstupniParametry_SKRYT!$D$12</f>
        <v>0.01</v>
      </c>
      <c r="R95" s="27">
        <f>VstupniParametry_SKRYT!$D$13</f>
        <v>0.01</v>
      </c>
      <c r="S95" s="27">
        <f>VstupniParametry_SKRYT!$D$14</f>
        <v>0.01</v>
      </c>
      <c r="T95">
        <f t="shared" si="241"/>
        <v>0</v>
      </c>
      <c r="U95">
        <f t="shared" si="242"/>
        <v>0</v>
      </c>
      <c r="V95">
        <f t="shared" si="243"/>
        <v>0</v>
      </c>
      <c r="W95">
        <f t="shared" si="244"/>
        <v>0</v>
      </c>
      <c r="X95">
        <f t="shared" si="245"/>
        <v>0</v>
      </c>
      <c r="Y95">
        <f t="shared" si="246"/>
        <v>0</v>
      </c>
      <c r="Z95">
        <f t="shared" si="247"/>
        <v>0</v>
      </c>
      <c r="AA95">
        <f t="shared" si="248"/>
        <v>0</v>
      </c>
      <c r="AB95">
        <f t="shared" si="249"/>
        <v>0</v>
      </c>
      <c r="AC95">
        <f t="shared" si="250"/>
        <v>0</v>
      </c>
      <c r="AD95">
        <f t="shared" si="251"/>
        <v>0</v>
      </c>
      <c r="AE95">
        <f t="shared" si="252"/>
        <v>0</v>
      </c>
      <c r="AF95">
        <f t="shared" si="253"/>
        <v>0</v>
      </c>
      <c r="AG95">
        <f t="shared" si="254"/>
        <v>0</v>
      </c>
      <c r="AH95">
        <f t="shared" si="255"/>
        <v>0</v>
      </c>
      <c r="AI95">
        <f t="shared" si="256"/>
        <v>0</v>
      </c>
      <c r="AJ95">
        <f t="shared" si="257"/>
        <v>0</v>
      </c>
      <c r="AK95">
        <f t="shared" si="258"/>
        <v>0</v>
      </c>
      <c r="AL95">
        <f t="shared" si="259"/>
        <v>0</v>
      </c>
      <c r="AM95">
        <f t="shared" si="260"/>
        <v>0</v>
      </c>
      <c r="AN95">
        <f t="shared" si="261"/>
        <v>0</v>
      </c>
      <c r="AO95">
        <f t="shared" si="262"/>
        <v>0</v>
      </c>
      <c r="AP95">
        <f t="shared" si="263"/>
        <v>0</v>
      </c>
      <c r="AQ95">
        <f t="shared" si="264"/>
        <v>0</v>
      </c>
      <c r="AR95">
        <f t="shared" si="265"/>
        <v>0</v>
      </c>
      <c r="AS95">
        <f t="shared" si="266"/>
        <v>0</v>
      </c>
      <c r="AT95">
        <f t="shared" si="236"/>
        <v>0</v>
      </c>
      <c r="AU95">
        <f t="shared" si="267"/>
        <v>0</v>
      </c>
      <c r="AV95">
        <f t="shared" si="268"/>
        <v>0</v>
      </c>
      <c r="AW95">
        <f t="shared" si="237"/>
        <v>0</v>
      </c>
      <c r="AX95">
        <f t="shared" si="269"/>
        <v>0</v>
      </c>
      <c r="AY95">
        <f t="shared" si="270"/>
        <v>0</v>
      </c>
      <c r="AZ95">
        <f t="shared" si="271"/>
        <v>0</v>
      </c>
      <c r="BA95">
        <f t="shared" si="272"/>
        <v>0</v>
      </c>
      <c r="BB95">
        <f t="shared" si="273"/>
        <v>0</v>
      </c>
      <c r="BC95">
        <f t="shared" si="274"/>
        <v>0</v>
      </c>
      <c r="BD95">
        <f t="shared" si="275"/>
        <v>0</v>
      </c>
      <c r="BE95">
        <f t="shared" si="276"/>
        <v>0</v>
      </c>
      <c r="BF95">
        <f t="shared" si="277"/>
        <v>0</v>
      </c>
      <c r="BG95">
        <f t="shared" si="278"/>
        <v>0</v>
      </c>
      <c r="BH95">
        <f t="shared" si="279"/>
        <v>0</v>
      </c>
      <c r="BI95">
        <f t="shared" si="280"/>
        <v>0</v>
      </c>
      <c r="BJ95">
        <f t="shared" si="281"/>
        <v>0</v>
      </c>
      <c r="BK95">
        <f t="shared" si="282"/>
        <v>0</v>
      </c>
      <c r="BL95">
        <f t="shared" si="283"/>
        <v>0</v>
      </c>
      <c r="BM95">
        <f t="shared" si="284"/>
        <v>0</v>
      </c>
      <c r="BN95">
        <f t="shared" si="285"/>
        <v>0</v>
      </c>
      <c r="BO95">
        <f t="shared" si="286"/>
        <v>0</v>
      </c>
      <c r="BP95">
        <f t="shared" si="287"/>
        <v>0</v>
      </c>
      <c r="BQ95">
        <f t="shared" si="288"/>
        <v>0</v>
      </c>
      <c r="BR95">
        <f t="shared" si="289"/>
        <v>0</v>
      </c>
      <c r="BS95">
        <f t="shared" si="290"/>
        <v>0</v>
      </c>
      <c r="BT95">
        <f t="shared" si="291"/>
        <v>0</v>
      </c>
      <c r="BU95">
        <f t="shared" si="292"/>
        <v>0</v>
      </c>
      <c r="BV95">
        <f t="shared" si="293"/>
        <v>0</v>
      </c>
      <c r="BW95">
        <f t="shared" si="294"/>
        <v>0</v>
      </c>
      <c r="BX95">
        <f t="shared" si="295"/>
        <v>0</v>
      </c>
      <c r="BY95">
        <f t="shared" si="296"/>
        <v>0</v>
      </c>
      <c r="BZ95">
        <f t="shared" si="297"/>
        <v>0</v>
      </c>
      <c r="CA95">
        <f t="shared" si="298"/>
        <v>0</v>
      </c>
      <c r="CB95">
        <f t="shared" si="299"/>
        <v>0</v>
      </c>
      <c r="CC95">
        <f t="shared" si="300"/>
        <v>0</v>
      </c>
      <c r="CD95">
        <f t="shared" si="301"/>
        <v>0</v>
      </c>
      <c r="CE95">
        <f t="shared" si="302"/>
        <v>0</v>
      </c>
      <c r="CF95">
        <f t="shared" si="303"/>
        <v>0</v>
      </c>
      <c r="CG95">
        <f t="shared" si="304"/>
        <v>0</v>
      </c>
      <c r="CH95">
        <f t="shared" si="305"/>
        <v>0</v>
      </c>
      <c r="CI95">
        <f t="shared" si="306"/>
        <v>0</v>
      </c>
      <c r="CJ95">
        <f t="shared" si="307"/>
        <v>0</v>
      </c>
      <c r="CK95">
        <f t="shared" si="308"/>
        <v>0</v>
      </c>
      <c r="CL95" t="str">
        <f t="shared" si="309"/>
        <v/>
      </c>
      <c r="CM95" t="str">
        <f t="shared" si="310"/>
        <v/>
      </c>
      <c r="CN95" t="str">
        <f t="shared" si="311"/>
        <v/>
      </c>
      <c r="CO95" t="str">
        <f t="shared" si="312"/>
        <v/>
      </c>
      <c r="CP95" t="str">
        <f t="shared" si="313"/>
        <v/>
      </c>
      <c r="CQ95" t="str">
        <f t="shared" si="314"/>
        <v/>
      </c>
      <c r="CR95" t="str">
        <f t="shared" si="315"/>
        <v/>
      </c>
      <c r="CS95" t="str">
        <f t="shared" si="316"/>
        <v/>
      </c>
      <c r="CT95" t="str">
        <f t="shared" si="317"/>
        <v/>
      </c>
      <c r="CU95" t="str">
        <f t="shared" si="318"/>
        <v/>
      </c>
      <c r="CV95" t="str">
        <f t="shared" si="319"/>
        <v/>
      </c>
      <c r="CW95" t="str">
        <f t="shared" si="320"/>
        <v/>
      </c>
      <c r="CX95" t="str">
        <f t="shared" si="321"/>
        <v/>
      </c>
      <c r="CY95" t="str">
        <f t="shared" si="322"/>
        <v/>
      </c>
      <c r="CZ95" t="str">
        <f t="shared" si="323"/>
        <v/>
      </c>
      <c r="DA95" t="str">
        <f t="shared" si="324"/>
        <v/>
      </c>
      <c r="DB95" t="str">
        <f t="shared" si="325"/>
        <v/>
      </c>
      <c r="DC95" t="str">
        <f t="shared" si="326"/>
        <v/>
      </c>
      <c r="DD95" t="str">
        <f t="shared" si="327"/>
        <v/>
      </c>
      <c r="DE95" t="str">
        <f t="shared" si="328"/>
        <v/>
      </c>
      <c r="DF95" t="str">
        <f t="shared" si="329"/>
        <v/>
      </c>
      <c r="DG95" t="str">
        <f t="shared" si="330"/>
        <v/>
      </c>
      <c r="DH95" t="str">
        <f t="shared" si="331"/>
        <v/>
      </c>
      <c r="DI95" t="str">
        <f t="shared" si="332"/>
        <v/>
      </c>
      <c r="DJ95" t="str">
        <f t="shared" si="333"/>
        <v/>
      </c>
      <c r="DK95" t="str">
        <f t="shared" si="334"/>
        <v/>
      </c>
      <c r="DL95" t="str">
        <f t="shared" si="335"/>
        <v/>
      </c>
      <c r="DM95" t="str">
        <f t="shared" si="336"/>
        <v/>
      </c>
      <c r="DN95" t="str">
        <f t="shared" si="337"/>
        <v/>
      </c>
      <c r="DO95" t="str">
        <f t="shared" si="338"/>
        <v/>
      </c>
      <c r="DP95" t="str">
        <f t="shared" si="339"/>
        <v/>
      </c>
      <c r="DQ95" t="str">
        <f t="shared" si="340"/>
        <v/>
      </c>
      <c r="DR95" t="str">
        <f t="shared" si="341"/>
        <v/>
      </c>
      <c r="DS95" t="str">
        <f t="shared" si="342"/>
        <v/>
      </c>
      <c r="DT95" t="str">
        <f t="shared" si="343"/>
        <v/>
      </c>
      <c r="DU95">
        <f t="shared" si="344"/>
        <v>0</v>
      </c>
      <c r="DV95">
        <f t="shared" si="345"/>
        <v>0</v>
      </c>
      <c r="DW95">
        <f t="shared" si="346"/>
        <v>0</v>
      </c>
      <c r="DX95" t="str">
        <f t="shared" si="347"/>
        <v/>
      </c>
      <c r="DY95" t="str">
        <f t="shared" si="348"/>
        <v/>
      </c>
      <c r="DZ95" t="str">
        <f t="shared" si="349"/>
        <v/>
      </c>
      <c r="EA95" s="5">
        <f t="shared" si="350"/>
        <v>0</v>
      </c>
      <c r="EB95" s="3">
        <f t="shared" si="351"/>
        <v>0</v>
      </c>
    </row>
    <row r="96" spans="2:132" x14ac:dyDescent="0.2">
      <c r="B96">
        <v>91</v>
      </c>
      <c r="C96" s="3">
        <f>Zisk!D110</f>
        <v>0</v>
      </c>
      <c r="D96">
        <f>Zisk!E110</f>
        <v>0</v>
      </c>
      <c r="E96" s="66" t="str">
        <f t="shared" si="238"/>
        <v/>
      </c>
      <c r="F96" t="str">
        <f t="shared" si="239"/>
        <v/>
      </c>
      <c r="G96" s="66" t="str">
        <f t="shared" si="240"/>
        <v/>
      </c>
      <c r="J96">
        <f>VstupniParametry_SKRYT!$D$5</f>
        <v>0.02</v>
      </c>
      <c r="K96">
        <f>VstupniParametry_SKRYT!$D$6</f>
        <v>0.06</v>
      </c>
      <c r="L96">
        <f>VstupniParametry_SKRYT!$D$7</f>
        <v>0.06</v>
      </c>
      <c r="M96">
        <f>VstupniParametry_SKRYT!$D$8</f>
        <v>0.06</v>
      </c>
      <c r="N96">
        <f>VstupniParametry_SKRYT!$D$9</f>
        <v>1.7999999999999999E-2</v>
      </c>
      <c r="O96" s="27">
        <f>VstupniParametry_SKRYT!$D$10</f>
        <v>0.01</v>
      </c>
      <c r="P96" s="27">
        <f>VstupniParametry_SKRYT!$D$11</f>
        <v>0.01</v>
      </c>
      <c r="Q96" s="27">
        <f>VstupniParametry_SKRYT!$D$12</f>
        <v>0.01</v>
      </c>
      <c r="R96" s="27">
        <f>VstupniParametry_SKRYT!$D$13</f>
        <v>0.01</v>
      </c>
      <c r="S96" s="27">
        <f>VstupniParametry_SKRYT!$D$14</f>
        <v>0.01</v>
      </c>
      <c r="T96">
        <f t="shared" si="241"/>
        <v>0</v>
      </c>
      <c r="U96">
        <f t="shared" si="242"/>
        <v>0</v>
      </c>
      <c r="V96">
        <f t="shared" si="243"/>
        <v>0</v>
      </c>
      <c r="W96">
        <f t="shared" si="244"/>
        <v>0</v>
      </c>
      <c r="X96">
        <f t="shared" si="245"/>
        <v>0</v>
      </c>
      <c r="Y96">
        <f t="shared" si="246"/>
        <v>0</v>
      </c>
      <c r="Z96">
        <f t="shared" si="247"/>
        <v>0</v>
      </c>
      <c r="AA96">
        <f t="shared" si="248"/>
        <v>0</v>
      </c>
      <c r="AB96">
        <f t="shared" si="249"/>
        <v>0</v>
      </c>
      <c r="AC96">
        <f t="shared" si="250"/>
        <v>0</v>
      </c>
      <c r="AD96">
        <f t="shared" si="251"/>
        <v>0</v>
      </c>
      <c r="AE96">
        <f t="shared" si="252"/>
        <v>0</v>
      </c>
      <c r="AF96">
        <f t="shared" si="253"/>
        <v>0</v>
      </c>
      <c r="AG96">
        <f t="shared" si="254"/>
        <v>0</v>
      </c>
      <c r="AH96">
        <f t="shared" si="255"/>
        <v>0</v>
      </c>
      <c r="AI96">
        <f t="shared" si="256"/>
        <v>0</v>
      </c>
      <c r="AJ96">
        <f t="shared" si="257"/>
        <v>0</v>
      </c>
      <c r="AK96">
        <f t="shared" si="258"/>
        <v>0</v>
      </c>
      <c r="AL96">
        <f t="shared" si="259"/>
        <v>0</v>
      </c>
      <c r="AM96">
        <f t="shared" si="260"/>
        <v>0</v>
      </c>
      <c r="AN96">
        <f t="shared" si="261"/>
        <v>0</v>
      </c>
      <c r="AO96">
        <f t="shared" si="262"/>
        <v>0</v>
      </c>
      <c r="AP96">
        <f t="shared" si="263"/>
        <v>0</v>
      </c>
      <c r="AQ96">
        <f t="shared" si="264"/>
        <v>0</v>
      </c>
      <c r="AR96">
        <f t="shared" si="265"/>
        <v>0</v>
      </c>
      <c r="AS96">
        <f t="shared" si="266"/>
        <v>0</v>
      </c>
      <c r="AT96">
        <f t="shared" si="236"/>
        <v>0</v>
      </c>
      <c r="AU96">
        <f t="shared" si="267"/>
        <v>0</v>
      </c>
      <c r="AV96">
        <f t="shared" si="268"/>
        <v>0</v>
      </c>
      <c r="AW96">
        <f t="shared" si="237"/>
        <v>0</v>
      </c>
      <c r="AX96">
        <f t="shared" si="269"/>
        <v>0</v>
      </c>
      <c r="AY96">
        <f t="shared" si="270"/>
        <v>0</v>
      </c>
      <c r="AZ96">
        <f t="shared" si="271"/>
        <v>0</v>
      </c>
      <c r="BA96">
        <f t="shared" si="272"/>
        <v>0</v>
      </c>
      <c r="BB96">
        <f t="shared" si="273"/>
        <v>0</v>
      </c>
      <c r="BC96">
        <f t="shared" si="274"/>
        <v>0</v>
      </c>
      <c r="BD96">
        <f t="shared" si="275"/>
        <v>0</v>
      </c>
      <c r="BE96">
        <f t="shared" si="276"/>
        <v>0</v>
      </c>
      <c r="BF96">
        <f t="shared" si="277"/>
        <v>0</v>
      </c>
      <c r="BG96">
        <f t="shared" si="278"/>
        <v>0</v>
      </c>
      <c r="BH96">
        <f t="shared" si="279"/>
        <v>0</v>
      </c>
      <c r="BI96">
        <f t="shared" si="280"/>
        <v>0</v>
      </c>
      <c r="BJ96">
        <f t="shared" si="281"/>
        <v>0</v>
      </c>
      <c r="BK96">
        <f t="shared" si="282"/>
        <v>0</v>
      </c>
      <c r="BL96">
        <f t="shared" si="283"/>
        <v>0</v>
      </c>
      <c r="BM96">
        <f t="shared" si="284"/>
        <v>0</v>
      </c>
      <c r="BN96">
        <f t="shared" si="285"/>
        <v>0</v>
      </c>
      <c r="BO96">
        <f t="shared" si="286"/>
        <v>0</v>
      </c>
      <c r="BP96">
        <f t="shared" si="287"/>
        <v>0</v>
      </c>
      <c r="BQ96">
        <f t="shared" si="288"/>
        <v>0</v>
      </c>
      <c r="BR96">
        <f t="shared" si="289"/>
        <v>0</v>
      </c>
      <c r="BS96">
        <f t="shared" si="290"/>
        <v>0</v>
      </c>
      <c r="BT96">
        <f t="shared" si="291"/>
        <v>0</v>
      </c>
      <c r="BU96">
        <f t="shared" si="292"/>
        <v>0</v>
      </c>
      <c r="BV96">
        <f t="shared" si="293"/>
        <v>0</v>
      </c>
      <c r="BW96">
        <f t="shared" si="294"/>
        <v>0</v>
      </c>
      <c r="BX96">
        <f t="shared" si="295"/>
        <v>0</v>
      </c>
      <c r="BY96">
        <f t="shared" si="296"/>
        <v>0</v>
      </c>
      <c r="BZ96">
        <f t="shared" si="297"/>
        <v>0</v>
      </c>
      <c r="CA96">
        <f t="shared" si="298"/>
        <v>0</v>
      </c>
      <c r="CB96">
        <f t="shared" si="299"/>
        <v>0</v>
      </c>
      <c r="CC96">
        <f t="shared" si="300"/>
        <v>0</v>
      </c>
      <c r="CD96">
        <f t="shared" si="301"/>
        <v>0</v>
      </c>
      <c r="CE96">
        <f t="shared" si="302"/>
        <v>0</v>
      </c>
      <c r="CF96">
        <f t="shared" si="303"/>
        <v>0</v>
      </c>
      <c r="CG96">
        <f t="shared" si="304"/>
        <v>0</v>
      </c>
      <c r="CH96">
        <f t="shared" si="305"/>
        <v>0</v>
      </c>
      <c r="CI96">
        <f t="shared" si="306"/>
        <v>0</v>
      </c>
      <c r="CJ96">
        <f t="shared" si="307"/>
        <v>0</v>
      </c>
      <c r="CK96">
        <f t="shared" si="308"/>
        <v>0</v>
      </c>
      <c r="CL96" t="str">
        <f t="shared" si="309"/>
        <v/>
      </c>
      <c r="CM96" t="str">
        <f t="shared" si="310"/>
        <v/>
      </c>
      <c r="CN96" t="str">
        <f t="shared" si="311"/>
        <v/>
      </c>
      <c r="CO96" t="str">
        <f t="shared" si="312"/>
        <v/>
      </c>
      <c r="CP96" t="str">
        <f t="shared" si="313"/>
        <v/>
      </c>
      <c r="CQ96" t="str">
        <f t="shared" si="314"/>
        <v/>
      </c>
      <c r="CR96" t="str">
        <f t="shared" si="315"/>
        <v/>
      </c>
      <c r="CS96" t="str">
        <f t="shared" si="316"/>
        <v/>
      </c>
      <c r="CT96" t="str">
        <f t="shared" si="317"/>
        <v/>
      </c>
      <c r="CU96" t="str">
        <f t="shared" si="318"/>
        <v/>
      </c>
      <c r="CV96" t="str">
        <f t="shared" si="319"/>
        <v/>
      </c>
      <c r="CW96" t="str">
        <f t="shared" si="320"/>
        <v/>
      </c>
      <c r="CX96" t="str">
        <f t="shared" si="321"/>
        <v/>
      </c>
      <c r="CY96" t="str">
        <f t="shared" si="322"/>
        <v/>
      </c>
      <c r="CZ96" t="str">
        <f t="shared" si="323"/>
        <v/>
      </c>
      <c r="DA96" t="str">
        <f t="shared" si="324"/>
        <v/>
      </c>
      <c r="DB96" t="str">
        <f t="shared" si="325"/>
        <v/>
      </c>
      <c r="DC96" t="str">
        <f t="shared" si="326"/>
        <v/>
      </c>
      <c r="DD96" t="str">
        <f t="shared" si="327"/>
        <v/>
      </c>
      <c r="DE96" t="str">
        <f t="shared" si="328"/>
        <v/>
      </c>
      <c r="DF96" t="str">
        <f t="shared" si="329"/>
        <v/>
      </c>
      <c r="DG96" t="str">
        <f t="shared" si="330"/>
        <v/>
      </c>
      <c r="DH96" t="str">
        <f t="shared" si="331"/>
        <v/>
      </c>
      <c r="DI96" t="str">
        <f t="shared" si="332"/>
        <v/>
      </c>
      <c r="DJ96" t="str">
        <f t="shared" si="333"/>
        <v/>
      </c>
      <c r="DK96" t="str">
        <f t="shared" si="334"/>
        <v/>
      </c>
      <c r="DL96" t="str">
        <f t="shared" si="335"/>
        <v/>
      </c>
      <c r="DM96" t="str">
        <f t="shared" si="336"/>
        <v/>
      </c>
      <c r="DN96" t="str">
        <f t="shared" si="337"/>
        <v/>
      </c>
      <c r="DO96" t="str">
        <f t="shared" si="338"/>
        <v/>
      </c>
      <c r="DP96" t="str">
        <f t="shared" si="339"/>
        <v/>
      </c>
      <c r="DQ96" t="str">
        <f t="shared" si="340"/>
        <v/>
      </c>
      <c r="DR96" t="str">
        <f t="shared" si="341"/>
        <v/>
      </c>
      <c r="DS96" t="str">
        <f t="shared" si="342"/>
        <v/>
      </c>
      <c r="DT96" t="str">
        <f t="shared" si="343"/>
        <v/>
      </c>
      <c r="DU96">
        <f t="shared" si="344"/>
        <v>0</v>
      </c>
      <c r="DV96">
        <f t="shared" si="345"/>
        <v>0</v>
      </c>
      <c r="DW96">
        <f t="shared" si="346"/>
        <v>0</v>
      </c>
      <c r="DX96" t="str">
        <f t="shared" si="347"/>
        <v/>
      </c>
      <c r="DY96" t="str">
        <f t="shared" si="348"/>
        <v/>
      </c>
      <c r="DZ96" t="str">
        <f t="shared" si="349"/>
        <v/>
      </c>
      <c r="EA96" s="5">
        <f t="shared" si="350"/>
        <v>0</v>
      </c>
      <c r="EB96" s="3">
        <f t="shared" si="351"/>
        <v>0</v>
      </c>
    </row>
    <row r="97" spans="2:132" x14ac:dyDescent="0.2">
      <c r="B97" s="25">
        <v>92</v>
      </c>
      <c r="C97" s="26">
        <f>Zisk!D111</f>
        <v>0</v>
      </c>
      <c r="D97">
        <f>Zisk!E111</f>
        <v>0</v>
      </c>
      <c r="E97" s="66" t="str">
        <f t="shared" si="238"/>
        <v/>
      </c>
      <c r="F97" t="str">
        <f t="shared" si="239"/>
        <v/>
      </c>
      <c r="G97" s="66" t="str">
        <f t="shared" si="240"/>
        <v/>
      </c>
      <c r="H97" s="25"/>
      <c r="I97" s="25"/>
      <c r="J97">
        <f>VstupniParametry_SKRYT!$D$5</f>
        <v>0.02</v>
      </c>
      <c r="K97">
        <f>VstupniParametry_SKRYT!$D$6</f>
        <v>0.06</v>
      </c>
      <c r="L97">
        <f>VstupniParametry_SKRYT!$D$7</f>
        <v>0.06</v>
      </c>
      <c r="M97">
        <f>VstupniParametry_SKRYT!$D$8</f>
        <v>0.06</v>
      </c>
      <c r="N97">
        <f>VstupniParametry_SKRYT!$D$9</f>
        <v>1.7999999999999999E-2</v>
      </c>
      <c r="O97" s="27">
        <f>VstupniParametry_SKRYT!$D$10</f>
        <v>0.01</v>
      </c>
      <c r="P97" s="27">
        <f>VstupniParametry_SKRYT!$D$11</f>
        <v>0.01</v>
      </c>
      <c r="Q97" s="27">
        <f>VstupniParametry_SKRYT!$D$12</f>
        <v>0.01</v>
      </c>
      <c r="R97" s="27">
        <f>VstupniParametry_SKRYT!$D$13</f>
        <v>0.01</v>
      </c>
      <c r="S97" s="27">
        <f>VstupniParametry_SKRYT!$D$14</f>
        <v>0.01</v>
      </c>
      <c r="T97">
        <f t="shared" si="241"/>
        <v>0</v>
      </c>
      <c r="U97">
        <f t="shared" si="242"/>
        <v>0</v>
      </c>
      <c r="V97">
        <f t="shared" si="243"/>
        <v>0</v>
      </c>
      <c r="W97">
        <f t="shared" si="244"/>
        <v>0</v>
      </c>
      <c r="X97">
        <f t="shared" si="245"/>
        <v>0</v>
      </c>
      <c r="Y97">
        <f t="shared" si="246"/>
        <v>0</v>
      </c>
      <c r="Z97">
        <f t="shared" si="247"/>
        <v>0</v>
      </c>
      <c r="AA97">
        <f t="shared" si="248"/>
        <v>0</v>
      </c>
      <c r="AB97">
        <f t="shared" si="249"/>
        <v>0</v>
      </c>
      <c r="AC97">
        <f t="shared" si="250"/>
        <v>0</v>
      </c>
      <c r="AD97">
        <f t="shared" si="251"/>
        <v>0</v>
      </c>
      <c r="AE97">
        <f t="shared" si="252"/>
        <v>0</v>
      </c>
      <c r="AF97">
        <f t="shared" si="253"/>
        <v>0</v>
      </c>
      <c r="AG97">
        <f t="shared" si="254"/>
        <v>0</v>
      </c>
      <c r="AH97">
        <f t="shared" si="255"/>
        <v>0</v>
      </c>
      <c r="AI97">
        <f t="shared" si="256"/>
        <v>0</v>
      </c>
      <c r="AJ97">
        <f t="shared" si="257"/>
        <v>0</v>
      </c>
      <c r="AK97">
        <f t="shared" si="258"/>
        <v>0</v>
      </c>
      <c r="AL97">
        <f t="shared" si="259"/>
        <v>0</v>
      </c>
      <c r="AM97">
        <f t="shared" si="260"/>
        <v>0</v>
      </c>
      <c r="AN97">
        <f t="shared" si="261"/>
        <v>0</v>
      </c>
      <c r="AO97">
        <f t="shared" si="262"/>
        <v>0</v>
      </c>
      <c r="AP97">
        <f t="shared" si="263"/>
        <v>0</v>
      </c>
      <c r="AQ97">
        <f t="shared" si="264"/>
        <v>0</v>
      </c>
      <c r="AR97">
        <f t="shared" si="265"/>
        <v>0</v>
      </c>
      <c r="AS97">
        <f t="shared" si="266"/>
        <v>0</v>
      </c>
      <c r="AT97">
        <f t="shared" si="236"/>
        <v>0</v>
      </c>
      <c r="AU97">
        <f t="shared" si="267"/>
        <v>0</v>
      </c>
      <c r="AV97">
        <f t="shared" si="268"/>
        <v>0</v>
      </c>
      <c r="AW97">
        <f t="shared" si="237"/>
        <v>0</v>
      </c>
      <c r="AX97">
        <f t="shared" si="269"/>
        <v>0</v>
      </c>
      <c r="AY97">
        <f t="shared" si="270"/>
        <v>0</v>
      </c>
      <c r="AZ97">
        <f t="shared" si="271"/>
        <v>0</v>
      </c>
      <c r="BA97">
        <f t="shared" si="272"/>
        <v>0</v>
      </c>
      <c r="BB97">
        <f t="shared" si="273"/>
        <v>0</v>
      </c>
      <c r="BC97">
        <f t="shared" si="274"/>
        <v>0</v>
      </c>
      <c r="BD97">
        <f t="shared" si="275"/>
        <v>0</v>
      </c>
      <c r="BE97">
        <f t="shared" si="276"/>
        <v>0</v>
      </c>
      <c r="BF97">
        <f t="shared" si="277"/>
        <v>0</v>
      </c>
      <c r="BG97">
        <f t="shared" si="278"/>
        <v>0</v>
      </c>
      <c r="BH97">
        <f t="shared" si="279"/>
        <v>0</v>
      </c>
      <c r="BI97">
        <f t="shared" si="280"/>
        <v>0</v>
      </c>
      <c r="BJ97">
        <f t="shared" si="281"/>
        <v>0</v>
      </c>
      <c r="BK97">
        <f t="shared" si="282"/>
        <v>0</v>
      </c>
      <c r="BL97">
        <f t="shared" si="283"/>
        <v>0</v>
      </c>
      <c r="BM97">
        <f t="shared" si="284"/>
        <v>0</v>
      </c>
      <c r="BN97">
        <f t="shared" si="285"/>
        <v>0</v>
      </c>
      <c r="BO97">
        <f t="shared" si="286"/>
        <v>0</v>
      </c>
      <c r="BP97">
        <f t="shared" si="287"/>
        <v>0</v>
      </c>
      <c r="BQ97">
        <f t="shared" si="288"/>
        <v>0</v>
      </c>
      <c r="BR97">
        <f t="shared" si="289"/>
        <v>0</v>
      </c>
      <c r="BS97">
        <f t="shared" si="290"/>
        <v>0</v>
      </c>
      <c r="BT97">
        <f t="shared" si="291"/>
        <v>0</v>
      </c>
      <c r="BU97">
        <f t="shared" si="292"/>
        <v>0</v>
      </c>
      <c r="BV97">
        <f t="shared" si="293"/>
        <v>0</v>
      </c>
      <c r="BW97">
        <f t="shared" si="294"/>
        <v>0</v>
      </c>
      <c r="BX97">
        <f t="shared" si="295"/>
        <v>0</v>
      </c>
      <c r="BY97">
        <f t="shared" si="296"/>
        <v>0</v>
      </c>
      <c r="BZ97">
        <f t="shared" si="297"/>
        <v>0</v>
      </c>
      <c r="CA97">
        <f t="shared" si="298"/>
        <v>0</v>
      </c>
      <c r="CB97">
        <f t="shared" si="299"/>
        <v>0</v>
      </c>
      <c r="CC97">
        <f t="shared" si="300"/>
        <v>0</v>
      </c>
      <c r="CD97">
        <f t="shared" si="301"/>
        <v>0</v>
      </c>
      <c r="CE97">
        <f t="shared" si="302"/>
        <v>0</v>
      </c>
      <c r="CF97">
        <f t="shared" si="303"/>
        <v>0</v>
      </c>
      <c r="CG97">
        <f t="shared" si="304"/>
        <v>0</v>
      </c>
      <c r="CH97">
        <f t="shared" si="305"/>
        <v>0</v>
      </c>
      <c r="CI97">
        <f t="shared" si="306"/>
        <v>0</v>
      </c>
      <c r="CJ97">
        <f t="shared" si="307"/>
        <v>0</v>
      </c>
      <c r="CK97">
        <f t="shared" si="308"/>
        <v>0</v>
      </c>
      <c r="CL97" t="str">
        <f t="shared" si="309"/>
        <v/>
      </c>
      <c r="CM97" t="str">
        <f t="shared" si="310"/>
        <v/>
      </c>
      <c r="CN97" t="str">
        <f t="shared" si="311"/>
        <v/>
      </c>
      <c r="CO97" t="str">
        <f t="shared" si="312"/>
        <v/>
      </c>
      <c r="CP97" t="str">
        <f t="shared" si="313"/>
        <v/>
      </c>
      <c r="CQ97" t="str">
        <f t="shared" si="314"/>
        <v/>
      </c>
      <c r="CR97" t="str">
        <f t="shared" si="315"/>
        <v/>
      </c>
      <c r="CS97" t="str">
        <f t="shared" si="316"/>
        <v/>
      </c>
      <c r="CT97" t="str">
        <f t="shared" si="317"/>
        <v/>
      </c>
      <c r="CU97" t="str">
        <f t="shared" si="318"/>
        <v/>
      </c>
      <c r="CV97" t="str">
        <f t="shared" si="319"/>
        <v/>
      </c>
      <c r="CW97" t="str">
        <f t="shared" si="320"/>
        <v/>
      </c>
      <c r="CX97" t="str">
        <f t="shared" si="321"/>
        <v/>
      </c>
      <c r="CY97" t="str">
        <f t="shared" si="322"/>
        <v/>
      </c>
      <c r="CZ97" t="str">
        <f t="shared" si="323"/>
        <v/>
      </c>
      <c r="DA97" t="str">
        <f t="shared" si="324"/>
        <v/>
      </c>
      <c r="DB97" t="str">
        <f t="shared" si="325"/>
        <v/>
      </c>
      <c r="DC97" t="str">
        <f t="shared" si="326"/>
        <v/>
      </c>
      <c r="DD97" t="str">
        <f t="shared" si="327"/>
        <v/>
      </c>
      <c r="DE97" t="str">
        <f t="shared" si="328"/>
        <v/>
      </c>
      <c r="DF97" t="str">
        <f t="shared" si="329"/>
        <v/>
      </c>
      <c r="DG97" t="str">
        <f t="shared" si="330"/>
        <v/>
      </c>
      <c r="DH97" t="str">
        <f t="shared" si="331"/>
        <v/>
      </c>
      <c r="DI97" t="str">
        <f t="shared" si="332"/>
        <v/>
      </c>
      <c r="DJ97" t="str">
        <f t="shared" si="333"/>
        <v/>
      </c>
      <c r="DK97" t="str">
        <f t="shared" si="334"/>
        <v/>
      </c>
      <c r="DL97" t="str">
        <f t="shared" si="335"/>
        <v/>
      </c>
      <c r="DM97" t="str">
        <f t="shared" si="336"/>
        <v/>
      </c>
      <c r="DN97" t="str">
        <f t="shared" si="337"/>
        <v/>
      </c>
      <c r="DO97" t="str">
        <f t="shared" si="338"/>
        <v/>
      </c>
      <c r="DP97" t="str">
        <f t="shared" si="339"/>
        <v/>
      </c>
      <c r="DQ97" t="str">
        <f t="shared" si="340"/>
        <v/>
      </c>
      <c r="DR97" t="str">
        <f t="shared" si="341"/>
        <v/>
      </c>
      <c r="DS97" t="str">
        <f t="shared" si="342"/>
        <v/>
      </c>
      <c r="DT97" t="str">
        <f t="shared" si="343"/>
        <v/>
      </c>
      <c r="DU97">
        <f t="shared" si="344"/>
        <v>0</v>
      </c>
      <c r="DV97">
        <f t="shared" si="345"/>
        <v>0</v>
      </c>
      <c r="DW97">
        <f t="shared" si="346"/>
        <v>0</v>
      </c>
      <c r="DX97" t="str">
        <f t="shared" si="347"/>
        <v/>
      </c>
      <c r="DY97" t="str">
        <f t="shared" si="348"/>
        <v/>
      </c>
      <c r="DZ97" t="str">
        <f t="shared" si="349"/>
        <v/>
      </c>
      <c r="EA97" s="5">
        <f t="shared" si="350"/>
        <v>0</v>
      </c>
      <c r="EB97" s="3">
        <f t="shared" si="351"/>
        <v>0</v>
      </c>
    </row>
    <row r="98" spans="2:132" x14ac:dyDescent="0.2">
      <c r="B98">
        <v>93</v>
      </c>
      <c r="C98" s="3">
        <f>Zisk!D112</f>
        <v>0</v>
      </c>
      <c r="D98">
        <f>Zisk!E112</f>
        <v>0</v>
      </c>
      <c r="E98" s="66" t="str">
        <f t="shared" si="238"/>
        <v/>
      </c>
      <c r="F98" t="str">
        <f t="shared" si="239"/>
        <v/>
      </c>
      <c r="G98" s="66" t="str">
        <f t="shared" si="240"/>
        <v/>
      </c>
      <c r="J98">
        <f>VstupniParametry_SKRYT!$D$5</f>
        <v>0.02</v>
      </c>
      <c r="K98">
        <f>VstupniParametry_SKRYT!$D$6</f>
        <v>0.06</v>
      </c>
      <c r="L98">
        <f>VstupniParametry_SKRYT!$D$7</f>
        <v>0.06</v>
      </c>
      <c r="M98">
        <f>VstupniParametry_SKRYT!$D$8</f>
        <v>0.06</v>
      </c>
      <c r="N98">
        <f>VstupniParametry_SKRYT!$D$9</f>
        <v>1.7999999999999999E-2</v>
      </c>
      <c r="O98" s="27">
        <f>VstupniParametry_SKRYT!$D$10</f>
        <v>0.01</v>
      </c>
      <c r="P98" s="27">
        <f>VstupniParametry_SKRYT!$D$11</f>
        <v>0.01</v>
      </c>
      <c r="Q98" s="27">
        <f>VstupniParametry_SKRYT!$D$12</f>
        <v>0.01</v>
      </c>
      <c r="R98" s="27">
        <f>VstupniParametry_SKRYT!$D$13</f>
        <v>0.01</v>
      </c>
      <c r="S98" s="27">
        <f>VstupniParametry_SKRYT!$D$14</f>
        <v>0.01</v>
      </c>
      <c r="T98">
        <f t="shared" si="241"/>
        <v>0</v>
      </c>
      <c r="U98">
        <f t="shared" si="242"/>
        <v>0</v>
      </c>
      <c r="V98">
        <f t="shared" si="243"/>
        <v>0</v>
      </c>
      <c r="W98">
        <f t="shared" si="244"/>
        <v>0</v>
      </c>
      <c r="X98">
        <f t="shared" si="245"/>
        <v>0</v>
      </c>
      <c r="Y98">
        <f t="shared" si="246"/>
        <v>0</v>
      </c>
      <c r="Z98">
        <f t="shared" si="247"/>
        <v>0</v>
      </c>
      <c r="AA98">
        <f t="shared" si="248"/>
        <v>0</v>
      </c>
      <c r="AB98">
        <f t="shared" si="249"/>
        <v>0</v>
      </c>
      <c r="AC98">
        <f t="shared" si="250"/>
        <v>0</v>
      </c>
      <c r="AD98">
        <f t="shared" si="251"/>
        <v>0</v>
      </c>
      <c r="AE98">
        <f t="shared" si="252"/>
        <v>0</v>
      </c>
      <c r="AF98">
        <f t="shared" si="253"/>
        <v>0</v>
      </c>
      <c r="AG98">
        <f t="shared" si="254"/>
        <v>0</v>
      </c>
      <c r="AH98">
        <f t="shared" si="255"/>
        <v>0</v>
      </c>
      <c r="AI98">
        <f t="shared" si="256"/>
        <v>0</v>
      </c>
      <c r="AJ98">
        <f t="shared" si="257"/>
        <v>0</v>
      </c>
      <c r="AK98">
        <f t="shared" si="258"/>
        <v>0</v>
      </c>
      <c r="AL98">
        <f t="shared" si="259"/>
        <v>0</v>
      </c>
      <c r="AM98">
        <f t="shared" si="260"/>
        <v>0</v>
      </c>
      <c r="AN98">
        <f t="shared" si="261"/>
        <v>0</v>
      </c>
      <c r="AO98">
        <f t="shared" si="262"/>
        <v>0</v>
      </c>
      <c r="AP98">
        <f t="shared" si="263"/>
        <v>0</v>
      </c>
      <c r="AQ98">
        <f t="shared" si="264"/>
        <v>0</v>
      </c>
      <c r="AR98">
        <f t="shared" si="265"/>
        <v>0</v>
      </c>
      <c r="AS98">
        <f t="shared" si="266"/>
        <v>0</v>
      </c>
      <c r="AT98">
        <f t="shared" si="236"/>
        <v>0</v>
      </c>
      <c r="AU98">
        <f t="shared" si="267"/>
        <v>0</v>
      </c>
      <c r="AV98">
        <f t="shared" si="268"/>
        <v>0</v>
      </c>
      <c r="AW98">
        <f t="shared" si="237"/>
        <v>0</v>
      </c>
      <c r="AX98">
        <f t="shared" si="269"/>
        <v>0</v>
      </c>
      <c r="AY98">
        <f t="shared" si="270"/>
        <v>0</v>
      </c>
      <c r="AZ98">
        <f t="shared" si="271"/>
        <v>0</v>
      </c>
      <c r="BA98">
        <f t="shared" si="272"/>
        <v>0</v>
      </c>
      <c r="BB98">
        <f t="shared" si="273"/>
        <v>0</v>
      </c>
      <c r="BC98">
        <f t="shared" si="274"/>
        <v>0</v>
      </c>
      <c r="BD98">
        <f t="shared" si="275"/>
        <v>0</v>
      </c>
      <c r="BE98">
        <f t="shared" si="276"/>
        <v>0</v>
      </c>
      <c r="BF98">
        <f t="shared" si="277"/>
        <v>0</v>
      </c>
      <c r="BG98">
        <f t="shared" si="278"/>
        <v>0</v>
      </c>
      <c r="BH98">
        <f t="shared" si="279"/>
        <v>0</v>
      </c>
      <c r="BI98">
        <f t="shared" si="280"/>
        <v>0</v>
      </c>
      <c r="BJ98">
        <f t="shared" si="281"/>
        <v>0</v>
      </c>
      <c r="BK98">
        <f t="shared" si="282"/>
        <v>0</v>
      </c>
      <c r="BL98">
        <f t="shared" si="283"/>
        <v>0</v>
      </c>
      <c r="BM98">
        <f t="shared" si="284"/>
        <v>0</v>
      </c>
      <c r="BN98">
        <f t="shared" si="285"/>
        <v>0</v>
      </c>
      <c r="BO98">
        <f t="shared" si="286"/>
        <v>0</v>
      </c>
      <c r="BP98">
        <f t="shared" si="287"/>
        <v>0</v>
      </c>
      <c r="BQ98">
        <f t="shared" si="288"/>
        <v>0</v>
      </c>
      <c r="BR98">
        <f t="shared" si="289"/>
        <v>0</v>
      </c>
      <c r="BS98">
        <f t="shared" si="290"/>
        <v>0</v>
      </c>
      <c r="BT98">
        <f t="shared" si="291"/>
        <v>0</v>
      </c>
      <c r="BU98">
        <f t="shared" si="292"/>
        <v>0</v>
      </c>
      <c r="BV98">
        <f t="shared" si="293"/>
        <v>0</v>
      </c>
      <c r="BW98">
        <f t="shared" si="294"/>
        <v>0</v>
      </c>
      <c r="BX98">
        <f t="shared" si="295"/>
        <v>0</v>
      </c>
      <c r="BY98">
        <f t="shared" si="296"/>
        <v>0</v>
      </c>
      <c r="BZ98">
        <f t="shared" si="297"/>
        <v>0</v>
      </c>
      <c r="CA98">
        <f t="shared" si="298"/>
        <v>0</v>
      </c>
      <c r="CB98">
        <f t="shared" si="299"/>
        <v>0</v>
      </c>
      <c r="CC98">
        <f t="shared" si="300"/>
        <v>0</v>
      </c>
      <c r="CD98">
        <f t="shared" si="301"/>
        <v>0</v>
      </c>
      <c r="CE98">
        <f t="shared" si="302"/>
        <v>0</v>
      </c>
      <c r="CF98">
        <f t="shared" si="303"/>
        <v>0</v>
      </c>
      <c r="CG98">
        <f t="shared" si="304"/>
        <v>0</v>
      </c>
      <c r="CH98">
        <f t="shared" si="305"/>
        <v>0</v>
      </c>
      <c r="CI98">
        <f t="shared" si="306"/>
        <v>0</v>
      </c>
      <c r="CJ98">
        <f t="shared" si="307"/>
        <v>0</v>
      </c>
      <c r="CK98">
        <f t="shared" si="308"/>
        <v>0</v>
      </c>
      <c r="CL98" t="str">
        <f t="shared" si="309"/>
        <v/>
      </c>
      <c r="CM98" t="str">
        <f t="shared" si="310"/>
        <v/>
      </c>
      <c r="CN98" t="str">
        <f t="shared" si="311"/>
        <v/>
      </c>
      <c r="CO98" t="str">
        <f t="shared" si="312"/>
        <v/>
      </c>
      <c r="CP98" t="str">
        <f t="shared" si="313"/>
        <v/>
      </c>
      <c r="CQ98" t="str">
        <f t="shared" si="314"/>
        <v/>
      </c>
      <c r="CR98" t="str">
        <f t="shared" si="315"/>
        <v/>
      </c>
      <c r="CS98" t="str">
        <f t="shared" si="316"/>
        <v/>
      </c>
      <c r="CT98" t="str">
        <f t="shared" si="317"/>
        <v/>
      </c>
      <c r="CU98" t="str">
        <f t="shared" si="318"/>
        <v/>
      </c>
      <c r="CV98" t="str">
        <f t="shared" si="319"/>
        <v/>
      </c>
      <c r="CW98" t="str">
        <f t="shared" si="320"/>
        <v/>
      </c>
      <c r="CX98" t="str">
        <f t="shared" si="321"/>
        <v/>
      </c>
      <c r="CY98" t="str">
        <f t="shared" si="322"/>
        <v/>
      </c>
      <c r="CZ98" t="str">
        <f t="shared" si="323"/>
        <v/>
      </c>
      <c r="DA98" t="str">
        <f t="shared" si="324"/>
        <v/>
      </c>
      <c r="DB98" t="str">
        <f t="shared" si="325"/>
        <v/>
      </c>
      <c r="DC98" t="str">
        <f t="shared" si="326"/>
        <v/>
      </c>
      <c r="DD98" t="str">
        <f t="shared" si="327"/>
        <v/>
      </c>
      <c r="DE98" t="str">
        <f t="shared" si="328"/>
        <v/>
      </c>
      <c r="DF98" t="str">
        <f t="shared" si="329"/>
        <v/>
      </c>
      <c r="DG98" t="str">
        <f t="shared" si="330"/>
        <v/>
      </c>
      <c r="DH98" t="str">
        <f t="shared" si="331"/>
        <v/>
      </c>
      <c r="DI98" t="str">
        <f t="shared" si="332"/>
        <v/>
      </c>
      <c r="DJ98" t="str">
        <f t="shared" si="333"/>
        <v/>
      </c>
      <c r="DK98" t="str">
        <f t="shared" si="334"/>
        <v/>
      </c>
      <c r="DL98" t="str">
        <f t="shared" si="335"/>
        <v/>
      </c>
      <c r="DM98" t="str">
        <f t="shared" si="336"/>
        <v/>
      </c>
      <c r="DN98" t="str">
        <f t="shared" si="337"/>
        <v/>
      </c>
      <c r="DO98" t="str">
        <f t="shared" si="338"/>
        <v/>
      </c>
      <c r="DP98" t="str">
        <f t="shared" si="339"/>
        <v/>
      </c>
      <c r="DQ98" t="str">
        <f t="shared" si="340"/>
        <v/>
      </c>
      <c r="DR98" t="str">
        <f t="shared" si="341"/>
        <v/>
      </c>
      <c r="DS98" t="str">
        <f t="shared" si="342"/>
        <v/>
      </c>
      <c r="DT98" t="str">
        <f t="shared" si="343"/>
        <v/>
      </c>
      <c r="DU98">
        <f t="shared" si="344"/>
        <v>0</v>
      </c>
      <c r="DV98">
        <f t="shared" si="345"/>
        <v>0</v>
      </c>
      <c r="DW98">
        <f t="shared" si="346"/>
        <v>0</v>
      </c>
      <c r="DX98" t="str">
        <f t="shared" si="347"/>
        <v/>
      </c>
      <c r="DY98" t="str">
        <f t="shared" si="348"/>
        <v/>
      </c>
      <c r="DZ98" t="str">
        <f t="shared" si="349"/>
        <v/>
      </c>
      <c r="EA98" s="5">
        <f t="shared" si="350"/>
        <v>0</v>
      </c>
      <c r="EB98" s="3">
        <f t="shared" si="351"/>
        <v>0</v>
      </c>
    </row>
    <row r="99" spans="2:132" x14ac:dyDescent="0.2">
      <c r="B99" s="25">
        <v>94</v>
      </c>
      <c r="C99" s="26">
        <f>Zisk!D113</f>
        <v>0</v>
      </c>
      <c r="D99">
        <f>Zisk!E113</f>
        <v>0</v>
      </c>
      <c r="E99" s="66" t="str">
        <f t="shared" si="238"/>
        <v/>
      </c>
      <c r="F99" t="str">
        <f t="shared" si="239"/>
        <v/>
      </c>
      <c r="G99" s="66" t="str">
        <f t="shared" si="240"/>
        <v/>
      </c>
      <c r="H99" s="25"/>
      <c r="I99" s="25"/>
      <c r="J99">
        <f>VstupniParametry_SKRYT!$D$5</f>
        <v>0.02</v>
      </c>
      <c r="K99">
        <f>VstupniParametry_SKRYT!$D$6</f>
        <v>0.06</v>
      </c>
      <c r="L99">
        <f>VstupniParametry_SKRYT!$D$7</f>
        <v>0.06</v>
      </c>
      <c r="M99">
        <f>VstupniParametry_SKRYT!$D$8</f>
        <v>0.06</v>
      </c>
      <c r="N99">
        <f>VstupniParametry_SKRYT!$D$9</f>
        <v>1.7999999999999999E-2</v>
      </c>
      <c r="O99" s="27">
        <f>VstupniParametry_SKRYT!$D$10</f>
        <v>0.01</v>
      </c>
      <c r="P99" s="27">
        <f>VstupniParametry_SKRYT!$D$11</f>
        <v>0.01</v>
      </c>
      <c r="Q99" s="27">
        <f>VstupniParametry_SKRYT!$D$12</f>
        <v>0.01</v>
      </c>
      <c r="R99" s="27">
        <f>VstupniParametry_SKRYT!$D$13</f>
        <v>0.01</v>
      </c>
      <c r="S99" s="27">
        <f>VstupniParametry_SKRYT!$D$14</f>
        <v>0.01</v>
      </c>
      <c r="T99">
        <f t="shared" si="241"/>
        <v>0</v>
      </c>
      <c r="U99">
        <f t="shared" si="242"/>
        <v>0</v>
      </c>
      <c r="V99">
        <f t="shared" si="243"/>
        <v>0</v>
      </c>
      <c r="W99">
        <f t="shared" si="244"/>
        <v>0</v>
      </c>
      <c r="X99">
        <f t="shared" si="245"/>
        <v>0</v>
      </c>
      <c r="Y99">
        <f t="shared" si="246"/>
        <v>0</v>
      </c>
      <c r="Z99">
        <f t="shared" si="247"/>
        <v>0</v>
      </c>
      <c r="AA99">
        <f t="shared" si="248"/>
        <v>0</v>
      </c>
      <c r="AB99">
        <f t="shared" si="249"/>
        <v>0</v>
      </c>
      <c r="AC99">
        <f t="shared" si="250"/>
        <v>0</v>
      </c>
      <c r="AD99">
        <f t="shared" si="251"/>
        <v>0</v>
      </c>
      <c r="AE99">
        <f t="shared" si="252"/>
        <v>0</v>
      </c>
      <c r="AF99">
        <f t="shared" si="253"/>
        <v>0</v>
      </c>
      <c r="AG99">
        <f t="shared" si="254"/>
        <v>0</v>
      </c>
      <c r="AH99">
        <f t="shared" si="255"/>
        <v>0</v>
      </c>
      <c r="AI99">
        <f t="shared" si="256"/>
        <v>0</v>
      </c>
      <c r="AJ99">
        <f t="shared" si="257"/>
        <v>0</v>
      </c>
      <c r="AK99">
        <f t="shared" si="258"/>
        <v>0</v>
      </c>
      <c r="AL99">
        <f t="shared" si="259"/>
        <v>0</v>
      </c>
      <c r="AM99">
        <f t="shared" si="260"/>
        <v>0</v>
      </c>
      <c r="AN99">
        <f t="shared" si="261"/>
        <v>0</v>
      </c>
      <c r="AO99">
        <f t="shared" si="262"/>
        <v>0</v>
      </c>
      <c r="AP99">
        <f t="shared" si="263"/>
        <v>0</v>
      </c>
      <c r="AQ99">
        <f t="shared" si="264"/>
        <v>0</v>
      </c>
      <c r="AR99">
        <f t="shared" si="265"/>
        <v>0</v>
      </c>
      <c r="AS99">
        <f t="shared" si="266"/>
        <v>0</v>
      </c>
      <c r="AT99">
        <f t="shared" si="236"/>
        <v>0</v>
      </c>
      <c r="AU99">
        <f t="shared" si="267"/>
        <v>0</v>
      </c>
      <c r="AV99">
        <f t="shared" si="268"/>
        <v>0</v>
      </c>
      <c r="AW99">
        <f t="shared" si="237"/>
        <v>0</v>
      </c>
      <c r="AX99">
        <f t="shared" si="269"/>
        <v>0</v>
      </c>
      <c r="AY99">
        <f t="shared" si="270"/>
        <v>0</v>
      </c>
      <c r="AZ99">
        <f t="shared" si="271"/>
        <v>0</v>
      </c>
      <c r="BA99">
        <f t="shared" si="272"/>
        <v>0</v>
      </c>
      <c r="BB99">
        <f t="shared" si="273"/>
        <v>0</v>
      </c>
      <c r="BC99">
        <f t="shared" si="274"/>
        <v>0</v>
      </c>
      <c r="BD99">
        <f t="shared" si="275"/>
        <v>0</v>
      </c>
      <c r="BE99">
        <f t="shared" si="276"/>
        <v>0</v>
      </c>
      <c r="BF99">
        <f t="shared" si="277"/>
        <v>0</v>
      </c>
      <c r="BG99">
        <f t="shared" si="278"/>
        <v>0</v>
      </c>
      <c r="BH99">
        <f t="shared" si="279"/>
        <v>0</v>
      </c>
      <c r="BI99">
        <f t="shared" si="280"/>
        <v>0</v>
      </c>
      <c r="BJ99">
        <f t="shared" si="281"/>
        <v>0</v>
      </c>
      <c r="BK99">
        <f t="shared" si="282"/>
        <v>0</v>
      </c>
      <c r="BL99">
        <f t="shared" si="283"/>
        <v>0</v>
      </c>
      <c r="BM99">
        <f t="shared" si="284"/>
        <v>0</v>
      </c>
      <c r="BN99">
        <f t="shared" si="285"/>
        <v>0</v>
      </c>
      <c r="BO99">
        <f t="shared" si="286"/>
        <v>0</v>
      </c>
      <c r="BP99">
        <f t="shared" si="287"/>
        <v>0</v>
      </c>
      <c r="BQ99">
        <f t="shared" si="288"/>
        <v>0</v>
      </c>
      <c r="BR99">
        <f t="shared" si="289"/>
        <v>0</v>
      </c>
      <c r="BS99">
        <f t="shared" si="290"/>
        <v>0</v>
      </c>
      <c r="BT99">
        <f t="shared" si="291"/>
        <v>0</v>
      </c>
      <c r="BU99">
        <f t="shared" si="292"/>
        <v>0</v>
      </c>
      <c r="BV99">
        <f t="shared" si="293"/>
        <v>0</v>
      </c>
      <c r="BW99">
        <f t="shared" si="294"/>
        <v>0</v>
      </c>
      <c r="BX99">
        <f t="shared" si="295"/>
        <v>0</v>
      </c>
      <c r="BY99">
        <f t="shared" si="296"/>
        <v>0</v>
      </c>
      <c r="BZ99">
        <f t="shared" si="297"/>
        <v>0</v>
      </c>
      <c r="CA99">
        <f t="shared" si="298"/>
        <v>0</v>
      </c>
      <c r="CB99">
        <f t="shared" si="299"/>
        <v>0</v>
      </c>
      <c r="CC99">
        <f t="shared" si="300"/>
        <v>0</v>
      </c>
      <c r="CD99">
        <f t="shared" si="301"/>
        <v>0</v>
      </c>
      <c r="CE99">
        <f t="shared" si="302"/>
        <v>0</v>
      </c>
      <c r="CF99">
        <f t="shared" si="303"/>
        <v>0</v>
      </c>
      <c r="CG99">
        <f t="shared" si="304"/>
        <v>0</v>
      </c>
      <c r="CH99">
        <f t="shared" si="305"/>
        <v>0</v>
      </c>
      <c r="CI99">
        <f t="shared" si="306"/>
        <v>0</v>
      </c>
      <c r="CJ99">
        <f t="shared" si="307"/>
        <v>0</v>
      </c>
      <c r="CK99">
        <f t="shared" si="308"/>
        <v>0</v>
      </c>
      <c r="CL99" t="str">
        <f t="shared" si="309"/>
        <v/>
      </c>
      <c r="CM99" t="str">
        <f t="shared" si="310"/>
        <v/>
      </c>
      <c r="CN99" t="str">
        <f t="shared" si="311"/>
        <v/>
      </c>
      <c r="CO99" t="str">
        <f t="shared" si="312"/>
        <v/>
      </c>
      <c r="CP99" t="str">
        <f t="shared" si="313"/>
        <v/>
      </c>
      <c r="CQ99" t="str">
        <f t="shared" si="314"/>
        <v/>
      </c>
      <c r="CR99" t="str">
        <f t="shared" si="315"/>
        <v/>
      </c>
      <c r="CS99" t="str">
        <f t="shared" si="316"/>
        <v/>
      </c>
      <c r="CT99" t="str">
        <f t="shared" si="317"/>
        <v/>
      </c>
      <c r="CU99" t="str">
        <f t="shared" si="318"/>
        <v/>
      </c>
      <c r="CV99" t="str">
        <f t="shared" si="319"/>
        <v/>
      </c>
      <c r="CW99" t="str">
        <f t="shared" si="320"/>
        <v/>
      </c>
      <c r="CX99" t="str">
        <f t="shared" si="321"/>
        <v/>
      </c>
      <c r="CY99" t="str">
        <f t="shared" si="322"/>
        <v/>
      </c>
      <c r="CZ99" t="str">
        <f t="shared" si="323"/>
        <v/>
      </c>
      <c r="DA99" t="str">
        <f t="shared" si="324"/>
        <v/>
      </c>
      <c r="DB99" t="str">
        <f t="shared" si="325"/>
        <v/>
      </c>
      <c r="DC99" t="str">
        <f t="shared" si="326"/>
        <v/>
      </c>
      <c r="DD99" t="str">
        <f t="shared" si="327"/>
        <v/>
      </c>
      <c r="DE99" t="str">
        <f t="shared" si="328"/>
        <v/>
      </c>
      <c r="DF99" t="str">
        <f t="shared" si="329"/>
        <v/>
      </c>
      <c r="DG99" t="str">
        <f t="shared" si="330"/>
        <v/>
      </c>
      <c r="DH99" t="str">
        <f t="shared" si="331"/>
        <v/>
      </c>
      <c r="DI99" t="str">
        <f t="shared" si="332"/>
        <v/>
      </c>
      <c r="DJ99" t="str">
        <f t="shared" si="333"/>
        <v/>
      </c>
      <c r="DK99" t="str">
        <f t="shared" si="334"/>
        <v/>
      </c>
      <c r="DL99" t="str">
        <f t="shared" si="335"/>
        <v/>
      </c>
      <c r="DM99" t="str">
        <f t="shared" si="336"/>
        <v/>
      </c>
      <c r="DN99" t="str">
        <f t="shared" si="337"/>
        <v/>
      </c>
      <c r="DO99" t="str">
        <f t="shared" si="338"/>
        <v/>
      </c>
      <c r="DP99" t="str">
        <f t="shared" si="339"/>
        <v/>
      </c>
      <c r="DQ99" t="str">
        <f t="shared" si="340"/>
        <v/>
      </c>
      <c r="DR99" t="str">
        <f t="shared" si="341"/>
        <v/>
      </c>
      <c r="DS99" t="str">
        <f t="shared" si="342"/>
        <v/>
      </c>
      <c r="DT99" t="str">
        <f t="shared" si="343"/>
        <v/>
      </c>
      <c r="DU99">
        <f t="shared" si="344"/>
        <v>0</v>
      </c>
      <c r="DV99">
        <f t="shared" si="345"/>
        <v>0</v>
      </c>
      <c r="DW99">
        <f t="shared" si="346"/>
        <v>0</v>
      </c>
      <c r="DX99" t="str">
        <f t="shared" si="347"/>
        <v/>
      </c>
      <c r="DY99" t="str">
        <f t="shared" si="348"/>
        <v/>
      </c>
      <c r="DZ99" t="str">
        <f t="shared" si="349"/>
        <v/>
      </c>
      <c r="EA99" s="5">
        <f t="shared" si="350"/>
        <v>0</v>
      </c>
      <c r="EB99" s="3">
        <f t="shared" si="351"/>
        <v>0</v>
      </c>
    </row>
    <row r="100" spans="2:132" x14ac:dyDescent="0.2">
      <c r="B100">
        <v>95</v>
      </c>
      <c r="C100" s="3">
        <f>Zisk!D114</f>
        <v>0</v>
      </c>
      <c r="D100">
        <f>Zisk!E114</f>
        <v>0</v>
      </c>
      <c r="E100" s="66" t="str">
        <f t="shared" si="238"/>
        <v/>
      </c>
      <c r="F100" t="str">
        <f t="shared" si="239"/>
        <v/>
      </c>
      <c r="G100" s="66" t="str">
        <f t="shared" si="240"/>
        <v/>
      </c>
      <c r="J100">
        <f>VstupniParametry_SKRYT!$D$5</f>
        <v>0.02</v>
      </c>
      <c r="K100">
        <f>VstupniParametry_SKRYT!$D$6</f>
        <v>0.06</v>
      </c>
      <c r="L100">
        <f>VstupniParametry_SKRYT!$D$7</f>
        <v>0.06</v>
      </c>
      <c r="M100">
        <f>VstupniParametry_SKRYT!$D$8</f>
        <v>0.06</v>
      </c>
      <c r="N100">
        <f>VstupniParametry_SKRYT!$D$9</f>
        <v>1.7999999999999999E-2</v>
      </c>
      <c r="O100" s="27">
        <f>VstupniParametry_SKRYT!$D$10</f>
        <v>0.01</v>
      </c>
      <c r="P100" s="27">
        <f>VstupniParametry_SKRYT!$D$11</f>
        <v>0.01</v>
      </c>
      <c r="Q100" s="27">
        <f>VstupniParametry_SKRYT!$D$12</f>
        <v>0.01</v>
      </c>
      <c r="R100" s="27">
        <f>VstupniParametry_SKRYT!$D$13</f>
        <v>0.01</v>
      </c>
      <c r="S100" s="27">
        <f>VstupniParametry_SKRYT!$D$14</f>
        <v>0.01</v>
      </c>
      <c r="T100">
        <f t="shared" si="241"/>
        <v>0</v>
      </c>
      <c r="U100">
        <f t="shared" si="242"/>
        <v>0</v>
      </c>
      <c r="V100">
        <f t="shared" si="243"/>
        <v>0</v>
      </c>
      <c r="W100">
        <f t="shared" si="244"/>
        <v>0</v>
      </c>
      <c r="X100">
        <f t="shared" si="245"/>
        <v>0</v>
      </c>
      <c r="Y100">
        <f t="shared" si="246"/>
        <v>0</v>
      </c>
      <c r="Z100">
        <f t="shared" si="247"/>
        <v>0</v>
      </c>
      <c r="AA100">
        <f t="shared" si="248"/>
        <v>0</v>
      </c>
      <c r="AB100">
        <f t="shared" si="249"/>
        <v>0</v>
      </c>
      <c r="AC100">
        <f t="shared" si="250"/>
        <v>0</v>
      </c>
      <c r="AD100">
        <f t="shared" si="251"/>
        <v>0</v>
      </c>
      <c r="AE100">
        <f t="shared" si="252"/>
        <v>0</v>
      </c>
      <c r="AF100">
        <f t="shared" si="253"/>
        <v>0</v>
      </c>
      <c r="AG100">
        <f t="shared" si="254"/>
        <v>0</v>
      </c>
      <c r="AH100">
        <f t="shared" si="255"/>
        <v>0</v>
      </c>
      <c r="AI100">
        <f t="shared" si="256"/>
        <v>0</v>
      </c>
      <c r="AJ100">
        <f t="shared" si="257"/>
        <v>0</v>
      </c>
      <c r="AK100">
        <f t="shared" si="258"/>
        <v>0</v>
      </c>
      <c r="AL100">
        <f t="shared" si="259"/>
        <v>0</v>
      </c>
      <c r="AM100">
        <f t="shared" si="260"/>
        <v>0</v>
      </c>
      <c r="AN100">
        <f t="shared" si="261"/>
        <v>0</v>
      </c>
      <c r="AO100">
        <f t="shared" si="262"/>
        <v>0</v>
      </c>
      <c r="AP100">
        <f t="shared" si="263"/>
        <v>0</v>
      </c>
      <c r="AQ100">
        <f t="shared" si="264"/>
        <v>0</v>
      </c>
      <c r="AR100">
        <f t="shared" si="265"/>
        <v>0</v>
      </c>
      <c r="AS100">
        <f t="shared" si="266"/>
        <v>0</v>
      </c>
      <c r="AT100">
        <f t="shared" si="236"/>
        <v>0</v>
      </c>
      <c r="AU100">
        <f t="shared" si="267"/>
        <v>0</v>
      </c>
      <c r="AV100">
        <f t="shared" si="268"/>
        <v>0</v>
      </c>
      <c r="AW100">
        <f t="shared" si="237"/>
        <v>0</v>
      </c>
      <c r="AX100">
        <f t="shared" si="269"/>
        <v>0</v>
      </c>
      <c r="AY100">
        <f t="shared" si="270"/>
        <v>0</v>
      </c>
      <c r="AZ100">
        <f t="shared" si="271"/>
        <v>0</v>
      </c>
      <c r="BA100">
        <f t="shared" si="272"/>
        <v>0</v>
      </c>
      <c r="BB100">
        <f t="shared" si="273"/>
        <v>0</v>
      </c>
      <c r="BC100">
        <f t="shared" si="274"/>
        <v>0</v>
      </c>
      <c r="BD100">
        <f t="shared" si="275"/>
        <v>0</v>
      </c>
      <c r="BE100">
        <f t="shared" si="276"/>
        <v>0</v>
      </c>
      <c r="BF100">
        <f t="shared" si="277"/>
        <v>0</v>
      </c>
      <c r="BG100">
        <f t="shared" si="278"/>
        <v>0</v>
      </c>
      <c r="BH100">
        <f t="shared" si="279"/>
        <v>0</v>
      </c>
      <c r="BI100">
        <f t="shared" si="280"/>
        <v>0</v>
      </c>
      <c r="BJ100">
        <f t="shared" si="281"/>
        <v>0</v>
      </c>
      <c r="BK100">
        <f t="shared" si="282"/>
        <v>0</v>
      </c>
      <c r="BL100">
        <f t="shared" si="283"/>
        <v>0</v>
      </c>
      <c r="BM100">
        <f t="shared" si="284"/>
        <v>0</v>
      </c>
      <c r="BN100">
        <f t="shared" si="285"/>
        <v>0</v>
      </c>
      <c r="BO100">
        <f t="shared" si="286"/>
        <v>0</v>
      </c>
      <c r="BP100">
        <f t="shared" si="287"/>
        <v>0</v>
      </c>
      <c r="BQ100">
        <f t="shared" si="288"/>
        <v>0</v>
      </c>
      <c r="BR100">
        <f t="shared" si="289"/>
        <v>0</v>
      </c>
      <c r="BS100">
        <f t="shared" si="290"/>
        <v>0</v>
      </c>
      <c r="BT100">
        <f t="shared" si="291"/>
        <v>0</v>
      </c>
      <c r="BU100">
        <f t="shared" si="292"/>
        <v>0</v>
      </c>
      <c r="BV100">
        <f t="shared" si="293"/>
        <v>0</v>
      </c>
      <c r="BW100">
        <f t="shared" si="294"/>
        <v>0</v>
      </c>
      <c r="BX100">
        <f t="shared" si="295"/>
        <v>0</v>
      </c>
      <c r="BY100">
        <f t="shared" si="296"/>
        <v>0</v>
      </c>
      <c r="BZ100">
        <f t="shared" si="297"/>
        <v>0</v>
      </c>
      <c r="CA100">
        <f t="shared" si="298"/>
        <v>0</v>
      </c>
      <c r="CB100">
        <f t="shared" si="299"/>
        <v>0</v>
      </c>
      <c r="CC100">
        <f t="shared" si="300"/>
        <v>0</v>
      </c>
      <c r="CD100">
        <f t="shared" si="301"/>
        <v>0</v>
      </c>
      <c r="CE100">
        <f t="shared" si="302"/>
        <v>0</v>
      </c>
      <c r="CF100">
        <f t="shared" si="303"/>
        <v>0</v>
      </c>
      <c r="CG100">
        <f t="shared" si="304"/>
        <v>0</v>
      </c>
      <c r="CH100">
        <f t="shared" si="305"/>
        <v>0</v>
      </c>
      <c r="CI100">
        <f t="shared" si="306"/>
        <v>0</v>
      </c>
      <c r="CJ100">
        <f t="shared" si="307"/>
        <v>0</v>
      </c>
      <c r="CK100">
        <f t="shared" si="308"/>
        <v>0</v>
      </c>
      <c r="CL100" t="str">
        <f t="shared" si="309"/>
        <v/>
      </c>
      <c r="CM100" t="str">
        <f t="shared" si="310"/>
        <v/>
      </c>
      <c r="CN100" t="str">
        <f t="shared" si="311"/>
        <v/>
      </c>
      <c r="CO100" t="str">
        <f t="shared" si="312"/>
        <v/>
      </c>
      <c r="CP100" t="str">
        <f t="shared" si="313"/>
        <v/>
      </c>
      <c r="CQ100" t="str">
        <f t="shared" si="314"/>
        <v/>
      </c>
      <c r="CR100" t="str">
        <f t="shared" si="315"/>
        <v/>
      </c>
      <c r="CS100" t="str">
        <f t="shared" si="316"/>
        <v/>
      </c>
      <c r="CT100" t="str">
        <f t="shared" si="317"/>
        <v/>
      </c>
      <c r="CU100" t="str">
        <f t="shared" si="318"/>
        <v/>
      </c>
      <c r="CV100" t="str">
        <f t="shared" si="319"/>
        <v/>
      </c>
      <c r="CW100" t="str">
        <f t="shared" si="320"/>
        <v/>
      </c>
      <c r="CX100" t="str">
        <f t="shared" si="321"/>
        <v/>
      </c>
      <c r="CY100" t="str">
        <f t="shared" si="322"/>
        <v/>
      </c>
      <c r="CZ100" t="str">
        <f t="shared" si="323"/>
        <v/>
      </c>
      <c r="DA100" t="str">
        <f t="shared" si="324"/>
        <v/>
      </c>
      <c r="DB100" t="str">
        <f t="shared" si="325"/>
        <v/>
      </c>
      <c r="DC100" t="str">
        <f t="shared" si="326"/>
        <v/>
      </c>
      <c r="DD100" t="str">
        <f t="shared" si="327"/>
        <v/>
      </c>
      <c r="DE100" t="str">
        <f t="shared" si="328"/>
        <v/>
      </c>
      <c r="DF100" t="str">
        <f t="shared" si="329"/>
        <v/>
      </c>
      <c r="DG100" t="str">
        <f t="shared" si="330"/>
        <v/>
      </c>
      <c r="DH100" t="str">
        <f t="shared" si="331"/>
        <v/>
      </c>
      <c r="DI100" t="str">
        <f t="shared" si="332"/>
        <v/>
      </c>
      <c r="DJ100" t="str">
        <f t="shared" si="333"/>
        <v/>
      </c>
      <c r="DK100" t="str">
        <f t="shared" si="334"/>
        <v/>
      </c>
      <c r="DL100" t="str">
        <f t="shared" si="335"/>
        <v/>
      </c>
      <c r="DM100" t="str">
        <f t="shared" si="336"/>
        <v/>
      </c>
      <c r="DN100" t="str">
        <f t="shared" si="337"/>
        <v/>
      </c>
      <c r="DO100" t="str">
        <f t="shared" si="338"/>
        <v/>
      </c>
      <c r="DP100" t="str">
        <f t="shared" si="339"/>
        <v/>
      </c>
      <c r="DQ100" t="str">
        <f t="shared" si="340"/>
        <v/>
      </c>
      <c r="DR100" t="str">
        <f t="shared" si="341"/>
        <v/>
      </c>
      <c r="DS100" t="str">
        <f t="shared" si="342"/>
        <v/>
      </c>
      <c r="DT100" t="str">
        <f t="shared" si="343"/>
        <v/>
      </c>
      <c r="DU100">
        <f t="shared" si="344"/>
        <v>0</v>
      </c>
      <c r="DV100">
        <f t="shared" si="345"/>
        <v>0</v>
      </c>
      <c r="DW100">
        <f t="shared" si="346"/>
        <v>0</v>
      </c>
      <c r="DX100" t="str">
        <f t="shared" si="347"/>
        <v/>
      </c>
      <c r="DY100" t="str">
        <f t="shared" si="348"/>
        <v/>
      </c>
      <c r="DZ100" t="str">
        <f t="shared" si="349"/>
        <v/>
      </c>
      <c r="EA100" s="5">
        <f t="shared" si="350"/>
        <v>0</v>
      </c>
      <c r="EB100" s="3">
        <f t="shared" si="351"/>
        <v>0</v>
      </c>
    </row>
    <row r="101" spans="2:132" x14ac:dyDescent="0.2">
      <c r="B101" s="25">
        <v>96</v>
      </c>
      <c r="C101" s="26">
        <f>Zisk!D115</f>
        <v>0</v>
      </c>
      <c r="D101">
        <f>Zisk!E115</f>
        <v>0</v>
      </c>
      <c r="E101" s="66" t="str">
        <f t="shared" si="238"/>
        <v/>
      </c>
      <c r="F101" t="str">
        <f t="shared" si="239"/>
        <v/>
      </c>
      <c r="G101" s="66" t="str">
        <f t="shared" si="240"/>
        <v/>
      </c>
      <c r="H101" s="25"/>
      <c r="I101" s="25"/>
      <c r="J101">
        <f>VstupniParametry_SKRYT!$D$5</f>
        <v>0.02</v>
      </c>
      <c r="K101">
        <f>VstupniParametry_SKRYT!$D$6</f>
        <v>0.06</v>
      </c>
      <c r="L101">
        <f>VstupniParametry_SKRYT!$D$7</f>
        <v>0.06</v>
      </c>
      <c r="M101">
        <f>VstupniParametry_SKRYT!$D$8</f>
        <v>0.06</v>
      </c>
      <c r="N101">
        <f>VstupniParametry_SKRYT!$D$9</f>
        <v>1.7999999999999999E-2</v>
      </c>
      <c r="O101" s="27">
        <f>VstupniParametry_SKRYT!$D$10</f>
        <v>0.01</v>
      </c>
      <c r="P101" s="27">
        <f>VstupniParametry_SKRYT!$D$11</f>
        <v>0.01</v>
      </c>
      <c r="Q101" s="27">
        <f>VstupniParametry_SKRYT!$D$12</f>
        <v>0.01</v>
      </c>
      <c r="R101" s="27">
        <f>VstupniParametry_SKRYT!$D$13</f>
        <v>0.01</v>
      </c>
      <c r="S101" s="27">
        <f>VstupniParametry_SKRYT!$D$14</f>
        <v>0.01</v>
      </c>
      <c r="T101">
        <f t="shared" si="241"/>
        <v>0</v>
      </c>
      <c r="U101">
        <f t="shared" si="242"/>
        <v>0</v>
      </c>
      <c r="V101">
        <f t="shared" si="243"/>
        <v>0</v>
      </c>
      <c r="W101">
        <f t="shared" si="244"/>
        <v>0</v>
      </c>
      <c r="X101">
        <f t="shared" si="245"/>
        <v>0</v>
      </c>
      <c r="Y101">
        <f t="shared" si="246"/>
        <v>0</v>
      </c>
      <c r="Z101">
        <f t="shared" si="247"/>
        <v>0</v>
      </c>
      <c r="AA101">
        <f t="shared" si="248"/>
        <v>0</v>
      </c>
      <c r="AB101">
        <f t="shared" si="249"/>
        <v>0</v>
      </c>
      <c r="AC101">
        <f t="shared" si="250"/>
        <v>0</v>
      </c>
      <c r="AD101">
        <f t="shared" si="251"/>
        <v>0</v>
      </c>
      <c r="AE101">
        <f t="shared" si="252"/>
        <v>0</v>
      </c>
      <c r="AF101">
        <f t="shared" si="253"/>
        <v>0</v>
      </c>
      <c r="AG101">
        <f t="shared" si="254"/>
        <v>0</v>
      </c>
      <c r="AH101">
        <f t="shared" si="255"/>
        <v>0</v>
      </c>
      <c r="AI101">
        <f t="shared" si="256"/>
        <v>0</v>
      </c>
      <c r="AJ101">
        <f t="shared" si="257"/>
        <v>0</v>
      </c>
      <c r="AK101">
        <f t="shared" si="258"/>
        <v>0</v>
      </c>
      <c r="AL101">
        <f t="shared" si="259"/>
        <v>0</v>
      </c>
      <c r="AM101">
        <f t="shared" si="260"/>
        <v>0</v>
      </c>
      <c r="AN101">
        <f t="shared" si="261"/>
        <v>0</v>
      </c>
      <c r="AO101">
        <f t="shared" si="262"/>
        <v>0</v>
      </c>
      <c r="AP101">
        <f t="shared" si="263"/>
        <v>0</v>
      </c>
      <c r="AQ101">
        <f t="shared" si="264"/>
        <v>0</v>
      </c>
      <c r="AR101">
        <f t="shared" si="265"/>
        <v>0</v>
      </c>
      <c r="AS101">
        <f t="shared" si="266"/>
        <v>0</v>
      </c>
      <c r="AT101">
        <f t="shared" si="236"/>
        <v>0</v>
      </c>
      <c r="AU101">
        <f t="shared" si="267"/>
        <v>0</v>
      </c>
      <c r="AV101">
        <f t="shared" si="268"/>
        <v>0</v>
      </c>
      <c r="AW101">
        <f t="shared" si="237"/>
        <v>0</v>
      </c>
      <c r="AX101">
        <f t="shared" si="269"/>
        <v>0</v>
      </c>
      <c r="AY101">
        <f t="shared" si="270"/>
        <v>0</v>
      </c>
      <c r="AZ101">
        <f t="shared" si="271"/>
        <v>0</v>
      </c>
      <c r="BA101">
        <f t="shared" si="272"/>
        <v>0</v>
      </c>
      <c r="BB101">
        <f t="shared" si="273"/>
        <v>0</v>
      </c>
      <c r="BC101">
        <f t="shared" si="274"/>
        <v>0</v>
      </c>
      <c r="BD101">
        <f t="shared" si="275"/>
        <v>0</v>
      </c>
      <c r="BE101">
        <f t="shared" si="276"/>
        <v>0</v>
      </c>
      <c r="BF101">
        <f t="shared" si="277"/>
        <v>0</v>
      </c>
      <c r="BG101">
        <f t="shared" si="278"/>
        <v>0</v>
      </c>
      <c r="BH101">
        <f t="shared" si="279"/>
        <v>0</v>
      </c>
      <c r="BI101">
        <f t="shared" si="280"/>
        <v>0</v>
      </c>
      <c r="BJ101">
        <f t="shared" si="281"/>
        <v>0</v>
      </c>
      <c r="BK101">
        <f t="shared" si="282"/>
        <v>0</v>
      </c>
      <c r="BL101">
        <f t="shared" si="283"/>
        <v>0</v>
      </c>
      <c r="BM101">
        <f t="shared" si="284"/>
        <v>0</v>
      </c>
      <c r="BN101">
        <f t="shared" si="285"/>
        <v>0</v>
      </c>
      <c r="BO101">
        <f t="shared" si="286"/>
        <v>0</v>
      </c>
      <c r="BP101">
        <f t="shared" si="287"/>
        <v>0</v>
      </c>
      <c r="BQ101">
        <f t="shared" si="288"/>
        <v>0</v>
      </c>
      <c r="BR101">
        <f t="shared" si="289"/>
        <v>0</v>
      </c>
      <c r="BS101">
        <f t="shared" si="290"/>
        <v>0</v>
      </c>
      <c r="BT101">
        <f t="shared" si="291"/>
        <v>0</v>
      </c>
      <c r="BU101">
        <f t="shared" si="292"/>
        <v>0</v>
      </c>
      <c r="BV101">
        <f t="shared" si="293"/>
        <v>0</v>
      </c>
      <c r="BW101">
        <f t="shared" si="294"/>
        <v>0</v>
      </c>
      <c r="BX101">
        <f t="shared" si="295"/>
        <v>0</v>
      </c>
      <c r="BY101">
        <f t="shared" si="296"/>
        <v>0</v>
      </c>
      <c r="BZ101">
        <f t="shared" si="297"/>
        <v>0</v>
      </c>
      <c r="CA101">
        <f t="shared" si="298"/>
        <v>0</v>
      </c>
      <c r="CB101">
        <f t="shared" si="299"/>
        <v>0</v>
      </c>
      <c r="CC101">
        <f t="shared" si="300"/>
        <v>0</v>
      </c>
      <c r="CD101">
        <f t="shared" si="301"/>
        <v>0</v>
      </c>
      <c r="CE101">
        <f t="shared" si="302"/>
        <v>0</v>
      </c>
      <c r="CF101">
        <f t="shared" si="303"/>
        <v>0</v>
      </c>
      <c r="CG101">
        <f t="shared" si="304"/>
        <v>0</v>
      </c>
      <c r="CH101">
        <f t="shared" si="305"/>
        <v>0</v>
      </c>
      <c r="CI101">
        <f t="shared" si="306"/>
        <v>0</v>
      </c>
      <c r="CJ101">
        <f t="shared" si="307"/>
        <v>0</v>
      </c>
      <c r="CK101">
        <f t="shared" si="308"/>
        <v>0</v>
      </c>
      <c r="CL101" t="str">
        <f t="shared" si="309"/>
        <v/>
      </c>
      <c r="CM101" t="str">
        <f t="shared" si="310"/>
        <v/>
      </c>
      <c r="CN101" t="str">
        <f t="shared" si="311"/>
        <v/>
      </c>
      <c r="CO101" t="str">
        <f t="shared" si="312"/>
        <v/>
      </c>
      <c r="CP101" t="str">
        <f t="shared" si="313"/>
        <v/>
      </c>
      <c r="CQ101" t="str">
        <f t="shared" si="314"/>
        <v/>
      </c>
      <c r="CR101" t="str">
        <f t="shared" si="315"/>
        <v/>
      </c>
      <c r="CS101" t="str">
        <f t="shared" si="316"/>
        <v/>
      </c>
      <c r="CT101" t="str">
        <f t="shared" si="317"/>
        <v/>
      </c>
      <c r="CU101" t="str">
        <f t="shared" si="318"/>
        <v/>
      </c>
      <c r="CV101" t="str">
        <f t="shared" si="319"/>
        <v/>
      </c>
      <c r="CW101" t="str">
        <f t="shared" si="320"/>
        <v/>
      </c>
      <c r="CX101" t="str">
        <f t="shared" si="321"/>
        <v/>
      </c>
      <c r="CY101" t="str">
        <f t="shared" si="322"/>
        <v/>
      </c>
      <c r="CZ101" t="str">
        <f t="shared" si="323"/>
        <v/>
      </c>
      <c r="DA101" t="str">
        <f t="shared" si="324"/>
        <v/>
      </c>
      <c r="DB101" t="str">
        <f t="shared" si="325"/>
        <v/>
      </c>
      <c r="DC101" t="str">
        <f t="shared" si="326"/>
        <v/>
      </c>
      <c r="DD101" t="str">
        <f t="shared" si="327"/>
        <v/>
      </c>
      <c r="DE101" t="str">
        <f t="shared" si="328"/>
        <v/>
      </c>
      <c r="DF101" t="str">
        <f t="shared" si="329"/>
        <v/>
      </c>
      <c r="DG101" t="str">
        <f t="shared" si="330"/>
        <v/>
      </c>
      <c r="DH101" t="str">
        <f t="shared" si="331"/>
        <v/>
      </c>
      <c r="DI101" t="str">
        <f t="shared" si="332"/>
        <v/>
      </c>
      <c r="DJ101" t="str">
        <f t="shared" si="333"/>
        <v/>
      </c>
      <c r="DK101" t="str">
        <f t="shared" si="334"/>
        <v/>
      </c>
      <c r="DL101" t="str">
        <f t="shared" si="335"/>
        <v/>
      </c>
      <c r="DM101" t="str">
        <f t="shared" si="336"/>
        <v/>
      </c>
      <c r="DN101" t="str">
        <f t="shared" si="337"/>
        <v/>
      </c>
      <c r="DO101" t="str">
        <f t="shared" si="338"/>
        <v/>
      </c>
      <c r="DP101" t="str">
        <f t="shared" si="339"/>
        <v/>
      </c>
      <c r="DQ101" t="str">
        <f t="shared" si="340"/>
        <v/>
      </c>
      <c r="DR101" t="str">
        <f t="shared" si="341"/>
        <v/>
      </c>
      <c r="DS101" t="str">
        <f t="shared" si="342"/>
        <v/>
      </c>
      <c r="DT101" t="str">
        <f t="shared" si="343"/>
        <v/>
      </c>
      <c r="DU101">
        <f t="shared" si="344"/>
        <v>0</v>
      </c>
      <c r="DV101">
        <f t="shared" si="345"/>
        <v>0</v>
      </c>
      <c r="DW101">
        <f t="shared" si="346"/>
        <v>0</v>
      </c>
      <c r="DX101" t="str">
        <f t="shared" si="347"/>
        <v/>
      </c>
      <c r="DY101" t="str">
        <f t="shared" si="348"/>
        <v/>
      </c>
      <c r="DZ101" t="str">
        <f t="shared" si="349"/>
        <v/>
      </c>
      <c r="EA101" s="5">
        <f t="shared" si="350"/>
        <v>0</v>
      </c>
      <c r="EB101" s="3">
        <f t="shared" si="351"/>
        <v>0</v>
      </c>
    </row>
    <row r="102" spans="2:132" x14ac:dyDescent="0.2">
      <c r="B102">
        <v>97</v>
      </c>
      <c r="C102" s="3">
        <f>Zisk!D116</f>
        <v>0</v>
      </c>
      <c r="D102">
        <f>Zisk!E116</f>
        <v>0</v>
      </c>
      <c r="E102" s="66" t="str">
        <f t="shared" si="238"/>
        <v/>
      </c>
      <c r="F102" t="str">
        <f t="shared" si="239"/>
        <v/>
      </c>
      <c r="G102" s="66" t="str">
        <f t="shared" si="240"/>
        <v/>
      </c>
      <c r="J102">
        <f>VstupniParametry_SKRYT!$D$5</f>
        <v>0.02</v>
      </c>
      <c r="K102">
        <f>VstupniParametry_SKRYT!$D$6</f>
        <v>0.06</v>
      </c>
      <c r="L102">
        <f>VstupniParametry_SKRYT!$D$7</f>
        <v>0.06</v>
      </c>
      <c r="M102">
        <f>VstupniParametry_SKRYT!$D$8</f>
        <v>0.06</v>
      </c>
      <c r="N102">
        <f>VstupniParametry_SKRYT!$D$9</f>
        <v>1.7999999999999999E-2</v>
      </c>
      <c r="O102" s="27">
        <f>VstupniParametry_SKRYT!$D$10</f>
        <v>0.01</v>
      </c>
      <c r="P102" s="27">
        <f>VstupniParametry_SKRYT!$D$11</f>
        <v>0.01</v>
      </c>
      <c r="Q102" s="27">
        <f>VstupniParametry_SKRYT!$D$12</f>
        <v>0.01</v>
      </c>
      <c r="R102" s="27">
        <f>VstupniParametry_SKRYT!$D$13</f>
        <v>0.01</v>
      </c>
      <c r="S102" s="27">
        <f>VstupniParametry_SKRYT!$D$14</f>
        <v>0.01</v>
      </c>
      <c r="T102">
        <f t="shared" si="241"/>
        <v>0</v>
      </c>
      <c r="U102">
        <f t="shared" si="242"/>
        <v>0</v>
      </c>
      <c r="V102">
        <f t="shared" si="243"/>
        <v>0</v>
      </c>
      <c r="W102">
        <f t="shared" si="244"/>
        <v>0</v>
      </c>
      <c r="X102">
        <f t="shared" si="245"/>
        <v>0</v>
      </c>
      <c r="Y102">
        <f t="shared" si="246"/>
        <v>0</v>
      </c>
      <c r="Z102">
        <f t="shared" si="247"/>
        <v>0</v>
      </c>
      <c r="AA102">
        <f t="shared" si="248"/>
        <v>0</v>
      </c>
      <c r="AB102">
        <f t="shared" si="249"/>
        <v>0</v>
      </c>
      <c r="AC102">
        <f t="shared" si="250"/>
        <v>0</v>
      </c>
      <c r="AD102">
        <f t="shared" si="251"/>
        <v>0</v>
      </c>
      <c r="AE102">
        <f t="shared" si="252"/>
        <v>0</v>
      </c>
      <c r="AF102">
        <f t="shared" si="253"/>
        <v>0</v>
      </c>
      <c r="AG102">
        <f t="shared" si="254"/>
        <v>0</v>
      </c>
      <c r="AH102">
        <f t="shared" si="255"/>
        <v>0</v>
      </c>
      <c r="AI102">
        <f t="shared" si="256"/>
        <v>0</v>
      </c>
      <c r="AJ102">
        <f t="shared" si="257"/>
        <v>0</v>
      </c>
      <c r="AK102">
        <f t="shared" si="258"/>
        <v>0</v>
      </c>
      <c r="AL102">
        <f t="shared" si="259"/>
        <v>0</v>
      </c>
      <c r="AM102">
        <f t="shared" si="260"/>
        <v>0</v>
      </c>
      <c r="AN102">
        <f t="shared" si="261"/>
        <v>0</v>
      </c>
      <c r="AO102">
        <f t="shared" si="262"/>
        <v>0</v>
      </c>
      <c r="AP102">
        <f t="shared" si="263"/>
        <v>0</v>
      </c>
      <c r="AQ102">
        <f t="shared" si="264"/>
        <v>0</v>
      </c>
      <c r="AR102">
        <f t="shared" si="265"/>
        <v>0</v>
      </c>
      <c r="AS102">
        <f t="shared" si="266"/>
        <v>0</v>
      </c>
      <c r="AT102">
        <f t="shared" si="236"/>
        <v>0</v>
      </c>
      <c r="AU102">
        <f t="shared" si="267"/>
        <v>0</v>
      </c>
      <c r="AV102">
        <f t="shared" si="268"/>
        <v>0</v>
      </c>
      <c r="AW102">
        <f t="shared" si="237"/>
        <v>0</v>
      </c>
      <c r="AX102">
        <f t="shared" si="269"/>
        <v>0</v>
      </c>
      <c r="AY102">
        <f t="shared" si="270"/>
        <v>0</v>
      </c>
      <c r="AZ102">
        <f t="shared" si="271"/>
        <v>0</v>
      </c>
      <c r="BA102">
        <f t="shared" si="272"/>
        <v>0</v>
      </c>
      <c r="BB102">
        <f t="shared" si="273"/>
        <v>0</v>
      </c>
      <c r="BC102">
        <f t="shared" si="274"/>
        <v>0</v>
      </c>
      <c r="BD102">
        <f t="shared" si="275"/>
        <v>0</v>
      </c>
      <c r="BE102">
        <f t="shared" si="276"/>
        <v>0</v>
      </c>
      <c r="BF102">
        <f t="shared" si="277"/>
        <v>0</v>
      </c>
      <c r="BG102">
        <f t="shared" si="278"/>
        <v>0</v>
      </c>
      <c r="BH102">
        <f t="shared" si="279"/>
        <v>0</v>
      </c>
      <c r="BI102">
        <f t="shared" si="280"/>
        <v>0</v>
      </c>
      <c r="BJ102">
        <f t="shared" si="281"/>
        <v>0</v>
      </c>
      <c r="BK102">
        <f t="shared" si="282"/>
        <v>0</v>
      </c>
      <c r="BL102">
        <f t="shared" si="283"/>
        <v>0</v>
      </c>
      <c r="BM102">
        <f t="shared" si="284"/>
        <v>0</v>
      </c>
      <c r="BN102">
        <f t="shared" si="285"/>
        <v>0</v>
      </c>
      <c r="BO102">
        <f t="shared" si="286"/>
        <v>0</v>
      </c>
      <c r="BP102">
        <f t="shared" si="287"/>
        <v>0</v>
      </c>
      <c r="BQ102">
        <f t="shared" si="288"/>
        <v>0</v>
      </c>
      <c r="BR102">
        <f t="shared" si="289"/>
        <v>0</v>
      </c>
      <c r="BS102">
        <f t="shared" si="290"/>
        <v>0</v>
      </c>
      <c r="BT102">
        <f t="shared" si="291"/>
        <v>0</v>
      </c>
      <c r="BU102">
        <f t="shared" si="292"/>
        <v>0</v>
      </c>
      <c r="BV102">
        <f t="shared" si="293"/>
        <v>0</v>
      </c>
      <c r="BW102">
        <f t="shared" si="294"/>
        <v>0</v>
      </c>
      <c r="BX102">
        <f t="shared" si="295"/>
        <v>0</v>
      </c>
      <c r="BY102">
        <f t="shared" si="296"/>
        <v>0</v>
      </c>
      <c r="BZ102">
        <f t="shared" si="297"/>
        <v>0</v>
      </c>
      <c r="CA102">
        <f t="shared" si="298"/>
        <v>0</v>
      </c>
      <c r="CB102">
        <f t="shared" si="299"/>
        <v>0</v>
      </c>
      <c r="CC102">
        <f t="shared" si="300"/>
        <v>0</v>
      </c>
      <c r="CD102">
        <f t="shared" si="301"/>
        <v>0</v>
      </c>
      <c r="CE102">
        <f t="shared" si="302"/>
        <v>0</v>
      </c>
      <c r="CF102">
        <f t="shared" si="303"/>
        <v>0</v>
      </c>
      <c r="CG102">
        <f t="shared" si="304"/>
        <v>0</v>
      </c>
      <c r="CH102">
        <f t="shared" si="305"/>
        <v>0</v>
      </c>
      <c r="CI102">
        <f t="shared" si="306"/>
        <v>0</v>
      </c>
      <c r="CJ102">
        <f t="shared" si="307"/>
        <v>0</v>
      </c>
      <c r="CK102">
        <f t="shared" si="308"/>
        <v>0</v>
      </c>
      <c r="CL102" t="str">
        <f t="shared" si="309"/>
        <v/>
      </c>
      <c r="CM102" t="str">
        <f t="shared" si="310"/>
        <v/>
      </c>
      <c r="CN102" t="str">
        <f t="shared" si="311"/>
        <v/>
      </c>
      <c r="CO102" t="str">
        <f t="shared" si="312"/>
        <v/>
      </c>
      <c r="CP102" t="str">
        <f t="shared" si="313"/>
        <v/>
      </c>
      <c r="CQ102" t="str">
        <f t="shared" si="314"/>
        <v/>
      </c>
      <c r="CR102" t="str">
        <f t="shared" si="315"/>
        <v/>
      </c>
      <c r="CS102" t="str">
        <f t="shared" si="316"/>
        <v/>
      </c>
      <c r="CT102" t="str">
        <f t="shared" si="317"/>
        <v/>
      </c>
      <c r="CU102" t="str">
        <f t="shared" si="318"/>
        <v/>
      </c>
      <c r="CV102" t="str">
        <f t="shared" si="319"/>
        <v/>
      </c>
      <c r="CW102" t="str">
        <f t="shared" si="320"/>
        <v/>
      </c>
      <c r="CX102" t="str">
        <f t="shared" si="321"/>
        <v/>
      </c>
      <c r="CY102" t="str">
        <f t="shared" si="322"/>
        <v/>
      </c>
      <c r="CZ102" t="str">
        <f t="shared" si="323"/>
        <v/>
      </c>
      <c r="DA102" t="str">
        <f t="shared" si="324"/>
        <v/>
      </c>
      <c r="DB102" t="str">
        <f t="shared" si="325"/>
        <v/>
      </c>
      <c r="DC102" t="str">
        <f t="shared" si="326"/>
        <v/>
      </c>
      <c r="DD102" t="str">
        <f t="shared" si="327"/>
        <v/>
      </c>
      <c r="DE102" t="str">
        <f t="shared" si="328"/>
        <v/>
      </c>
      <c r="DF102" t="str">
        <f t="shared" si="329"/>
        <v/>
      </c>
      <c r="DG102" t="str">
        <f t="shared" si="330"/>
        <v/>
      </c>
      <c r="DH102" t="str">
        <f t="shared" si="331"/>
        <v/>
      </c>
      <c r="DI102" t="str">
        <f t="shared" si="332"/>
        <v/>
      </c>
      <c r="DJ102" t="str">
        <f t="shared" si="333"/>
        <v/>
      </c>
      <c r="DK102" t="str">
        <f t="shared" si="334"/>
        <v/>
      </c>
      <c r="DL102" t="str">
        <f t="shared" si="335"/>
        <v/>
      </c>
      <c r="DM102" t="str">
        <f t="shared" si="336"/>
        <v/>
      </c>
      <c r="DN102" t="str">
        <f t="shared" si="337"/>
        <v/>
      </c>
      <c r="DO102" t="str">
        <f t="shared" si="338"/>
        <v/>
      </c>
      <c r="DP102" t="str">
        <f t="shared" si="339"/>
        <v/>
      </c>
      <c r="DQ102" t="str">
        <f t="shared" si="340"/>
        <v/>
      </c>
      <c r="DR102" t="str">
        <f t="shared" si="341"/>
        <v/>
      </c>
      <c r="DS102" t="str">
        <f t="shared" si="342"/>
        <v/>
      </c>
      <c r="DT102" t="str">
        <f t="shared" si="343"/>
        <v/>
      </c>
      <c r="DU102">
        <f t="shared" si="344"/>
        <v>0</v>
      </c>
      <c r="DV102">
        <f t="shared" si="345"/>
        <v>0</v>
      </c>
      <c r="DW102">
        <f t="shared" si="346"/>
        <v>0</v>
      </c>
      <c r="DX102" t="str">
        <f t="shared" si="347"/>
        <v/>
      </c>
      <c r="DY102" t="str">
        <f t="shared" si="348"/>
        <v/>
      </c>
      <c r="DZ102" t="str">
        <f t="shared" si="349"/>
        <v/>
      </c>
      <c r="EA102" s="5">
        <f t="shared" si="350"/>
        <v>0</v>
      </c>
      <c r="EB102" s="3">
        <f t="shared" si="351"/>
        <v>0</v>
      </c>
    </row>
    <row r="103" spans="2:132" x14ac:dyDescent="0.2">
      <c r="B103" s="25">
        <v>98</v>
      </c>
      <c r="C103" s="26">
        <f>Zisk!D117</f>
        <v>0</v>
      </c>
      <c r="D103">
        <f>Zisk!E117</f>
        <v>0</v>
      </c>
      <c r="E103" s="66" t="str">
        <f t="shared" si="238"/>
        <v/>
      </c>
      <c r="F103" t="str">
        <f t="shared" si="239"/>
        <v/>
      </c>
      <c r="G103" s="66" t="str">
        <f t="shared" si="240"/>
        <v/>
      </c>
      <c r="H103" s="25"/>
      <c r="I103" s="25"/>
      <c r="J103">
        <f>VstupniParametry_SKRYT!$D$5</f>
        <v>0.02</v>
      </c>
      <c r="K103">
        <f>VstupniParametry_SKRYT!$D$6</f>
        <v>0.06</v>
      </c>
      <c r="L103">
        <f>VstupniParametry_SKRYT!$D$7</f>
        <v>0.06</v>
      </c>
      <c r="M103">
        <f>VstupniParametry_SKRYT!$D$8</f>
        <v>0.06</v>
      </c>
      <c r="N103">
        <f>VstupniParametry_SKRYT!$D$9</f>
        <v>1.7999999999999999E-2</v>
      </c>
      <c r="O103" s="27">
        <f>VstupniParametry_SKRYT!$D$10</f>
        <v>0.01</v>
      </c>
      <c r="P103" s="27">
        <f>VstupniParametry_SKRYT!$D$11</f>
        <v>0.01</v>
      </c>
      <c r="Q103" s="27">
        <f>VstupniParametry_SKRYT!$D$12</f>
        <v>0.01</v>
      </c>
      <c r="R103" s="27">
        <f>VstupniParametry_SKRYT!$D$13</f>
        <v>0.01</v>
      </c>
      <c r="S103" s="27">
        <f>VstupniParametry_SKRYT!$D$14</f>
        <v>0.01</v>
      </c>
      <c r="T103">
        <f t="shared" si="241"/>
        <v>0</v>
      </c>
      <c r="U103">
        <f t="shared" si="242"/>
        <v>0</v>
      </c>
      <c r="V103">
        <f t="shared" si="243"/>
        <v>0</v>
      </c>
      <c r="W103">
        <f t="shared" si="244"/>
        <v>0</v>
      </c>
      <c r="X103">
        <f t="shared" si="245"/>
        <v>0</v>
      </c>
      <c r="Y103">
        <f t="shared" si="246"/>
        <v>0</v>
      </c>
      <c r="Z103">
        <f t="shared" si="247"/>
        <v>0</v>
      </c>
      <c r="AA103">
        <f t="shared" si="248"/>
        <v>0</v>
      </c>
      <c r="AB103">
        <f t="shared" si="249"/>
        <v>0</v>
      </c>
      <c r="AC103">
        <f t="shared" si="250"/>
        <v>0</v>
      </c>
      <c r="AD103">
        <f t="shared" si="251"/>
        <v>0</v>
      </c>
      <c r="AE103">
        <f t="shared" si="252"/>
        <v>0</v>
      </c>
      <c r="AF103">
        <f t="shared" si="253"/>
        <v>0</v>
      </c>
      <c r="AG103">
        <f t="shared" si="254"/>
        <v>0</v>
      </c>
      <c r="AH103">
        <f t="shared" si="255"/>
        <v>0</v>
      </c>
      <c r="AI103">
        <f t="shared" si="256"/>
        <v>0</v>
      </c>
      <c r="AJ103">
        <f t="shared" si="257"/>
        <v>0</v>
      </c>
      <c r="AK103">
        <f t="shared" si="258"/>
        <v>0</v>
      </c>
      <c r="AL103">
        <f t="shared" si="259"/>
        <v>0</v>
      </c>
      <c r="AM103">
        <f t="shared" si="260"/>
        <v>0</v>
      </c>
      <c r="AN103">
        <f t="shared" si="261"/>
        <v>0</v>
      </c>
      <c r="AO103">
        <f t="shared" si="262"/>
        <v>0</v>
      </c>
      <c r="AP103">
        <f t="shared" si="263"/>
        <v>0</v>
      </c>
      <c r="AQ103">
        <f t="shared" si="264"/>
        <v>0</v>
      </c>
      <c r="AR103">
        <f t="shared" si="265"/>
        <v>0</v>
      </c>
      <c r="AS103">
        <f t="shared" si="266"/>
        <v>0</v>
      </c>
      <c r="AT103">
        <f t="shared" si="236"/>
        <v>0</v>
      </c>
      <c r="AU103">
        <f t="shared" si="267"/>
        <v>0</v>
      </c>
      <c r="AV103">
        <f t="shared" si="268"/>
        <v>0</v>
      </c>
      <c r="AW103">
        <f t="shared" si="237"/>
        <v>0</v>
      </c>
      <c r="AX103">
        <f t="shared" si="269"/>
        <v>0</v>
      </c>
      <c r="AY103">
        <f t="shared" si="270"/>
        <v>0</v>
      </c>
      <c r="AZ103">
        <f t="shared" si="271"/>
        <v>0</v>
      </c>
      <c r="BA103">
        <f t="shared" si="272"/>
        <v>0</v>
      </c>
      <c r="BB103">
        <f t="shared" si="273"/>
        <v>0</v>
      </c>
      <c r="BC103">
        <f t="shared" si="274"/>
        <v>0</v>
      </c>
      <c r="BD103">
        <f t="shared" si="275"/>
        <v>0</v>
      </c>
      <c r="BE103">
        <f t="shared" si="276"/>
        <v>0</v>
      </c>
      <c r="BF103">
        <f t="shared" si="277"/>
        <v>0</v>
      </c>
      <c r="BG103">
        <f t="shared" si="278"/>
        <v>0</v>
      </c>
      <c r="BH103">
        <f t="shared" si="279"/>
        <v>0</v>
      </c>
      <c r="BI103">
        <f t="shared" si="280"/>
        <v>0</v>
      </c>
      <c r="BJ103">
        <f t="shared" si="281"/>
        <v>0</v>
      </c>
      <c r="BK103">
        <f t="shared" si="282"/>
        <v>0</v>
      </c>
      <c r="BL103">
        <f t="shared" si="283"/>
        <v>0</v>
      </c>
      <c r="BM103">
        <f t="shared" si="284"/>
        <v>0</v>
      </c>
      <c r="BN103">
        <f t="shared" si="285"/>
        <v>0</v>
      </c>
      <c r="BO103">
        <f t="shared" si="286"/>
        <v>0</v>
      </c>
      <c r="BP103">
        <f t="shared" si="287"/>
        <v>0</v>
      </c>
      <c r="BQ103">
        <f t="shared" si="288"/>
        <v>0</v>
      </c>
      <c r="BR103">
        <f t="shared" si="289"/>
        <v>0</v>
      </c>
      <c r="BS103">
        <f t="shared" si="290"/>
        <v>0</v>
      </c>
      <c r="BT103">
        <f t="shared" si="291"/>
        <v>0</v>
      </c>
      <c r="BU103">
        <f t="shared" si="292"/>
        <v>0</v>
      </c>
      <c r="BV103">
        <f t="shared" si="293"/>
        <v>0</v>
      </c>
      <c r="BW103">
        <f t="shared" si="294"/>
        <v>0</v>
      </c>
      <c r="BX103">
        <f t="shared" si="295"/>
        <v>0</v>
      </c>
      <c r="BY103">
        <f t="shared" si="296"/>
        <v>0</v>
      </c>
      <c r="BZ103">
        <f t="shared" si="297"/>
        <v>0</v>
      </c>
      <c r="CA103">
        <f t="shared" si="298"/>
        <v>0</v>
      </c>
      <c r="CB103">
        <f t="shared" si="299"/>
        <v>0</v>
      </c>
      <c r="CC103">
        <f t="shared" si="300"/>
        <v>0</v>
      </c>
      <c r="CD103">
        <f t="shared" si="301"/>
        <v>0</v>
      </c>
      <c r="CE103">
        <f t="shared" si="302"/>
        <v>0</v>
      </c>
      <c r="CF103">
        <f t="shared" si="303"/>
        <v>0</v>
      </c>
      <c r="CG103">
        <f t="shared" si="304"/>
        <v>0</v>
      </c>
      <c r="CH103">
        <f t="shared" si="305"/>
        <v>0</v>
      </c>
      <c r="CI103">
        <f t="shared" si="306"/>
        <v>0</v>
      </c>
      <c r="CJ103">
        <f t="shared" si="307"/>
        <v>0</v>
      </c>
      <c r="CK103">
        <f t="shared" si="308"/>
        <v>0</v>
      </c>
      <c r="CL103" t="str">
        <f t="shared" si="309"/>
        <v/>
      </c>
      <c r="CM103" t="str">
        <f t="shared" si="310"/>
        <v/>
      </c>
      <c r="CN103" t="str">
        <f t="shared" si="311"/>
        <v/>
      </c>
      <c r="CO103" t="str">
        <f t="shared" si="312"/>
        <v/>
      </c>
      <c r="CP103" t="str">
        <f t="shared" si="313"/>
        <v/>
      </c>
      <c r="CQ103" t="str">
        <f t="shared" si="314"/>
        <v/>
      </c>
      <c r="CR103" t="str">
        <f t="shared" si="315"/>
        <v/>
      </c>
      <c r="CS103" t="str">
        <f t="shared" si="316"/>
        <v/>
      </c>
      <c r="CT103" t="str">
        <f t="shared" si="317"/>
        <v/>
      </c>
      <c r="CU103" t="str">
        <f t="shared" si="318"/>
        <v/>
      </c>
      <c r="CV103" t="str">
        <f t="shared" si="319"/>
        <v/>
      </c>
      <c r="CW103" t="str">
        <f t="shared" si="320"/>
        <v/>
      </c>
      <c r="CX103" t="str">
        <f t="shared" si="321"/>
        <v/>
      </c>
      <c r="CY103" t="str">
        <f t="shared" si="322"/>
        <v/>
      </c>
      <c r="CZ103" t="str">
        <f t="shared" si="323"/>
        <v/>
      </c>
      <c r="DA103" t="str">
        <f t="shared" si="324"/>
        <v/>
      </c>
      <c r="DB103" t="str">
        <f t="shared" si="325"/>
        <v/>
      </c>
      <c r="DC103" t="str">
        <f t="shared" si="326"/>
        <v/>
      </c>
      <c r="DD103" t="str">
        <f t="shared" si="327"/>
        <v/>
      </c>
      <c r="DE103" t="str">
        <f t="shared" si="328"/>
        <v/>
      </c>
      <c r="DF103" t="str">
        <f t="shared" si="329"/>
        <v/>
      </c>
      <c r="DG103" t="str">
        <f t="shared" si="330"/>
        <v/>
      </c>
      <c r="DH103" t="str">
        <f t="shared" si="331"/>
        <v/>
      </c>
      <c r="DI103" t="str">
        <f t="shared" si="332"/>
        <v/>
      </c>
      <c r="DJ103" t="str">
        <f t="shared" si="333"/>
        <v/>
      </c>
      <c r="DK103" t="str">
        <f t="shared" si="334"/>
        <v/>
      </c>
      <c r="DL103" t="str">
        <f t="shared" si="335"/>
        <v/>
      </c>
      <c r="DM103" t="str">
        <f t="shared" si="336"/>
        <v/>
      </c>
      <c r="DN103" t="str">
        <f t="shared" si="337"/>
        <v/>
      </c>
      <c r="DO103" t="str">
        <f t="shared" si="338"/>
        <v/>
      </c>
      <c r="DP103" t="str">
        <f t="shared" si="339"/>
        <v/>
      </c>
      <c r="DQ103" t="str">
        <f t="shared" si="340"/>
        <v/>
      </c>
      <c r="DR103" t="str">
        <f t="shared" si="341"/>
        <v/>
      </c>
      <c r="DS103" t="str">
        <f t="shared" si="342"/>
        <v/>
      </c>
      <c r="DT103" t="str">
        <f t="shared" si="343"/>
        <v/>
      </c>
      <c r="DU103">
        <f t="shared" si="344"/>
        <v>0</v>
      </c>
      <c r="DV103">
        <f t="shared" si="345"/>
        <v>0</v>
      </c>
      <c r="DW103">
        <f t="shared" si="346"/>
        <v>0</v>
      </c>
      <c r="DX103" t="str">
        <f t="shared" si="347"/>
        <v/>
      </c>
      <c r="DY103" t="str">
        <f t="shared" si="348"/>
        <v/>
      </c>
      <c r="DZ103" t="str">
        <f t="shared" si="349"/>
        <v/>
      </c>
      <c r="EA103" s="5">
        <f t="shared" si="350"/>
        <v>0</v>
      </c>
      <c r="EB103" s="3">
        <f t="shared" si="351"/>
        <v>0</v>
      </c>
    </row>
    <row r="104" spans="2:132" x14ac:dyDescent="0.2">
      <c r="B104">
        <v>99</v>
      </c>
      <c r="C104" s="3">
        <f>Zisk!D118</f>
        <v>0</v>
      </c>
      <c r="D104">
        <f>Zisk!E118</f>
        <v>0</v>
      </c>
      <c r="E104" s="66" t="str">
        <f t="shared" si="238"/>
        <v/>
      </c>
      <c r="F104" t="str">
        <f t="shared" si="239"/>
        <v/>
      </c>
      <c r="G104" s="66" t="str">
        <f t="shared" si="240"/>
        <v/>
      </c>
      <c r="J104">
        <f>VstupniParametry_SKRYT!$D$5</f>
        <v>0.02</v>
      </c>
      <c r="K104">
        <f>VstupniParametry_SKRYT!$D$6</f>
        <v>0.06</v>
      </c>
      <c r="L104">
        <f>VstupniParametry_SKRYT!$D$7</f>
        <v>0.06</v>
      </c>
      <c r="M104">
        <f>VstupniParametry_SKRYT!$D$8</f>
        <v>0.06</v>
      </c>
      <c r="N104">
        <f>VstupniParametry_SKRYT!$D$9</f>
        <v>1.7999999999999999E-2</v>
      </c>
      <c r="O104" s="27">
        <f>VstupniParametry_SKRYT!$D$10</f>
        <v>0.01</v>
      </c>
      <c r="P104" s="27">
        <f>VstupniParametry_SKRYT!$D$11</f>
        <v>0.01</v>
      </c>
      <c r="Q104" s="27">
        <f>VstupniParametry_SKRYT!$D$12</f>
        <v>0.01</v>
      </c>
      <c r="R104" s="27">
        <f>VstupniParametry_SKRYT!$D$13</f>
        <v>0.01</v>
      </c>
      <c r="S104" s="27">
        <f>VstupniParametry_SKRYT!$D$14</f>
        <v>0.01</v>
      </c>
      <c r="T104">
        <f t="shared" si="241"/>
        <v>0</v>
      </c>
      <c r="U104">
        <f t="shared" si="242"/>
        <v>0</v>
      </c>
      <c r="V104">
        <f t="shared" si="243"/>
        <v>0</v>
      </c>
      <c r="W104">
        <f t="shared" si="244"/>
        <v>0</v>
      </c>
      <c r="X104">
        <f t="shared" si="245"/>
        <v>0</v>
      </c>
      <c r="Y104">
        <f t="shared" si="246"/>
        <v>0</v>
      </c>
      <c r="Z104">
        <f t="shared" si="247"/>
        <v>0</v>
      </c>
      <c r="AA104">
        <f t="shared" si="248"/>
        <v>0</v>
      </c>
      <c r="AB104">
        <f t="shared" si="249"/>
        <v>0</v>
      </c>
      <c r="AC104">
        <f t="shared" si="250"/>
        <v>0</v>
      </c>
      <c r="AD104">
        <f t="shared" si="251"/>
        <v>0</v>
      </c>
      <c r="AE104">
        <f t="shared" si="252"/>
        <v>0</v>
      </c>
      <c r="AF104">
        <f t="shared" si="253"/>
        <v>0</v>
      </c>
      <c r="AG104">
        <f t="shared" si="254"/>
        <v>0</v>
      </c>
      <c r="AH104">
        <f t="shared" si="255"/>
        <v>0</v>
      </c>
      <c r="AI104">
        <f t="shared" si="256"/>
        <v>0</v>
      </c>
      <c r="AJ104">
        <f t="shared" si="257"/>
        <v>0</v>
      </c>
      <c r="AK104">
        <f t="shared" si="258"/>
        <v>0</v>
      </c>
      <c r="AL104">
        <f t="shared" si="259"/>
        <v>0</v>
      </c>
      <c r="AM104">
        <f t="shared" si="260"/>
        <v>0</v>
      </c>
      <c r="AN104">
        <f t="shared" si="261"/>
        <v>0</v>
      </c>
      <c r="AO104">
        <f t="shared" si="262"/>
        <v>0</v>
      </c>
      <c r="AP104">
        <f t="shared" si="263"/>
        <v>0</v>
      </c>
      <c r="AQ104">
        <f t="shared" si="264"/>
        <v>0</v>
      </c>
      <c r="AR104">
        <f t="shared" si="265"/>
        <v>0</v>
      </c>
      <c r="AS104">
        <f t="shared" si="266"/>
        <v>0</v>
      </c>
      <c r="AT104">
        <f t="shared" si="236"/>
        <v>0</v>
      </c>
      <c r="AU104">
        <f t="shared" si="267"/>
        <v>0</v>
      </c>
      <c r="AV104">
        <f t="shared" si="268"/>
        <v>0</v>
      </c>
      <c r="AW104">
        <f t="shared" si="237"/>
        <v>0</v>
      </c>
      <c r="AX104">
        <f t="shared" si="269"/>
        <v>0</v>
      </c>
      <c r="AY104">
        <f t="shared" si="270"/>
        <v>0</v>
      </c>
      <c r="AZ104">
        <f t="shared" si="271"/>
        <v>0</v>
      </c>
      <c r="BA104">
        <f t="shared" si="272"/>
        <v>0</v>
      </c>
      <c r="BB104">
        <f t="shared" si="273"/>
        <v>0</v>
      </c>
      <c r="BC104">
        <f t="shared" si="274"/>
        <v>0</v>
      </c>
      <c r="BD104">
        <f t="shared" si="275"/>
        <v>0</v>
      </c>
      <c r="BE104">
        <f t="shared" si="276"/>
        <v>0</v>
      </c>
      <c r="BF104">
        <f t="shared" si="277"/>
        <v>0</v>
      </c>
      <c r="BG104">
        <f t="shared" si="278"/>
        <v>0</v>
      </c>
      <c r="BH104">
        <f t="shared" si="279"/>
        <v>0</v>
      </c>
      <c r="BI104">
        <f t="shared" si="280"/>
        <v>0</v>
      </c>
      <c r="BJ104">
        <f t="shared" si="281"/>
        <v>0</v>
      </c>
      <c r="BK104">
        <f t="shared" si="282"/>
        <v>0</v>
      </c>
      <c r="BL104">
        <f t="shared" si="283"/>
        <v>0</v>
      </c>
      <c r="BM104">
        <f t="shared" si="284"/>
        <v>0</v>
      </c>
      <c r="BN104">
        <f t="shared" si="285"/>
        <v>0</v>
      </c>
      <c r="BO104">
        <f t="shared" si="286"/>
        <v>0</v>
      </c>
      <c r="BP104">
        <f t="shared" si="287"/>
        <v>0</v>
      </c>
      <c r="BQ104">
        <f t="shared" si="288"/>
        <v>0</v>
      </c>
      <c r="BR104">
        <f t="shared" si="289"/>
        <v>0</v>
      </c>
      <c r="BS104">
        <f t="shared" si="290"/>
        <v>0</v>
      </c>
      <c r="BT104">
        <f t="shared" si="291"/>
        <v>0</v>
      </c>
      <c r="BU104">
        <f t="shared" si="292"/>
        <v>0</v>
      </c>
      <c r="BV104">
        <f t="shared" si="293"/>
        <v>0</v>
      </c>
      <c r="BW104">
        <f t="shared" si="294"/>
        <v>0</v>
      </c>
      <c r="BX104">
        <f t="shared" si="295"/>
        <v>0</v>
      </c>
      <c r="BY104">
        <f t="shared" si="296"/>
        <v>0</v>
      </c>
      <c r="BZ104">
        <f t="shared" si="297"/>
        <v>0</v>
      </c>
      <c r="CA104">
        <f t="shared" si="298"/>
        <v>0</v>
      </c>
      <c r="CB104">
        <f t="shared" si="299"/>
        <v>0</v>
      </c>
      <c r="CC104">
        <f t="shared" si="300"/>
        <v>0</v>
      </c>
      <c r="CD104">
        <f t="shared" si="301"/>
        <v>0</v>
      </c>
      <c r="CE104">
        <f t="shared" si="302"/>
        <v>0</v>
      </c>
      <c r="CF104">
        <f t="shared" si="303"/>
        <v>0</v>
      </c>
      <c r="CG104">
        <f t="shared" si="304"/>
        <v>0</v>
      </c>
      <c r="CH104">
        <f t="shared" si="305"/>
        <v>0</v>
      </c>
      <c r="CI104">
        <f t="shared" si="306"/>
        <v>0</v>
      </c>
      <c r="CJ104">
        <f t="shared" si="307"/>
        <v>0</v>
      </c>
      <c r="CK104">
        <f t="shared" si="308"/>
        <v>0</v>
      </c>
      <c r="CL104" t="str">
        <f t="shared" si="309"/>
        <v/>
      </c>
      <c r="CM104" t="str">
        <f t="shared" si="310"/>
        <v/>
      </c>
      <c r="CN104" t="str">
        <f t="shared" si="311"/>
        <v/>
      </c>
      <c r="CO104" t="str">
        <f t="shared" si="312"/>
        <v/>
      </c>
      <c r="CP104" t="str">
        <f t="shared" si="313"/>
        <v/>
      </c>
      <c r="CQ104" t="str">
        <f t="shared" si="314"/>
        <v/>
      </c>
      <c r="CR104" t="str">
        <f t="shared" si="315"/>
        <v/>
      </c>
      <c r="CS104" t="str">
        <f t="shared" si="316"/>
        <v/>
      </c>
      <c r="CT104" t="str">
        <f t="shared" si="317"/>
        <v/>
      </c>
      <c r="CU104" t="str">
        <f t="shared" si="318"/>
        <v/>
      </c>
      <c r="CV104" t="str">
        <f t="shared" si="319"/>
        <v/>
      </c>
      <c r="CW104" t="str">
        <f t="shared" si="320"/>
        <v/>
      </c>
      <c r="CX104" t="str">
        <f t="shared" si="321"/>
        <v/>
      </c>
      <c r="CY104" t="str">
        <f t="shared" si="322"/>
        <v/>
      </c>
      <c r="CZ104" t="str">
        <f t="shared" si="323"/>
        <v/>
      </c>
      <c r="DA104" t="str">
        <f t="shared" si="324"/>
        <v/>
      </c>
      <c r="DB104" t="str">
        <f t="shared" si="325"/>
        <v/>
      </c>
      <c r="DC104" t="str">
        <f t="shared" si="326"/>
        <v/>
      </c>
      <c r="DD104" t="str">
        <f t="shared" si="327"/>
        <v/>
      </c>
      <c r="DE104" t="str">
        <f t="shared" si="328"/>
        <v/>
      </c>
      <c r="DF104" t="str">
        <f t="shared" si="329"/>
        <v/>
      </c>
      <c r="DG104" t="str">
        <f t="shared" si="330"/>
        <v/>
      </c>
      <c r="DH104" t="str">
        <f t="shared" si="331"/>
        <v/>
      </c>
      <c r="DI104" t="str">
        <f t="shared" si="332"/>
        <v/>
      </c>
      <c r="DJ104" t="str">
        <f t="shared" si="333"/>
        <v/>
      </c>
      <c r="DK104" t="str">
        <f t="shared" si="334"/>
        <v/>
      </c>
      <c r="DL104" t="str">
        <f t="shared" si="335"/>
        <v/>
      </c>
      <c r="DM104" t="str">
        <f t="shared" si="336"/>
        <v/>
      </c>
      <c r="DN104" t="str">
        <f t="shared" si="337"/>
        <v/>
      </c>
      <c r="DO104" t="str">
        <f t="shared" si="338"/>
        <v/>
      </c>
      <c r="DP104" t="str">
        <f t="shared" si="339"/>
        <v/>
      </c>
      <c r="DQ104" t="str">
        <f t="shared" si="340"/>
        <v/>
      </c>
      <c r="DR104" t="str">
        <f t="shared" si="341"/>
        <v/>
      </c>
      <c r="DS104" t="str">
        <f t="shared" si="342"/>
        <v/>
      </c>
      <c r="DT104" t="str">
        <f t="shared" si="343"/>
        <v/>
      </c>
      <c r="DU104">
        <f t="shared" si="344"/>
        <v>0</v>
      </c>
      <c r="DV104">
        <f t="shared" si="345"/>
        <v>0</v>
      </c>
      <c r="DW104">
        <f t="shared" si="346"/>
        <v>0</v>
      </c>
      <c r="DX104" t="str">
        <f t="shared" si="347"/>
        <v/>
      </c>
      <c r="DY104" t="str">
        <f t="shared" si="348"/>
        <v/>
      </c>
      <c r="DZ104" t="str">
        <f t="shared" si="349"/>
        <v/>
      </c>
      <c r="EA104" s="5">
        <f t="shared" si="350"/>
        <v>0</v>
      </c>
      <c r="EB104" s="3">
        <f t="shared" si="351"/>
        <v>0</v>
      </c>
    </row>
    <row r="105" spans="2:132" x14ac:dyDescent="0.2">
      <c r="B105" s="25">
        <v>100</v>
      </c>
      <c r="C105" s="26">
        <f>Zisk!D119</f>
        <v>0</v>
      </c>
      <c r="D105">
        <f>Zisk!E119</f>
        <v>0</v>
      </c>
      <c r="E105" s="66" t="str">
        <f t="shared" si="238"/>
        <v/>
      </c>
      <c r="F105" t="str">
        <f t="shared" si="239"/>
        <v/>
      </c>
      <c r="G105" s="66" t="str">
        <f t="shared" si="240"/>
        <v/>
      </c>
      <c r="H105" s="25"/>
      <c r="I105" s="25"/>
      <c r="J105">
        <f>VstupniParametry_SKRYT!$D$5</f>
        <v>0.02</v>
      </c>
      <c r="K105">
        <f>VstupniParametry_SKRYT!$D$6</f>
        <v>0.06</v>
      </c>
      <c r="L105">
        <f>VstupniParametry_SKRYT!$D$7</f>
        <v>0.06</v>
      </c>
      <c r="M105">
        <f>VstupniParametry_SKRYT!$D$8</f>
        <v>0.06</v>
      </c>
      <c r="N105">
        <f>VstupniParametry_SKRYT!$D$9</f>
        <v>1.7999999999999999E-2</v>
      </c>
      <c r="O105" s="27">
        <f>VstupniParametry_SKRYT!$D$10</f>
        <v>0.01</v>
      </c>
      <c r="P105" s="27">
        <f>VstupniParametry_SKRYT!$D$11</f>
        <v>0.01</v>
      </c>
      <c r="Q105" s="27">
        <f>VstupniParametry_SKRYT!$D$12</f>
        <v>0.01</v>
      </c>
      <c r="R105" s="27">
        <f>VstupniParametry_SKRYT!$D$13</f>
        <v>0.01</v>
      </c>
      <c r="S105" s="27">
        <f>VstupniParametry_SKRYT!$D$14</f>
        <v>0.01</v>
      </c>
      <c r="T105">
        <f t="shared" si="241"/>
        <v>0</v>
      </c>
      <c r="U105">
        <f t="shared" si="242"/>
        <v>0</v>
      </c>
      <c r="V105">
        <f t="shared" si="243"/>
        <v>0</v>
      </c>
      <c r="W105">
        <f t="shared" si="244"/>
        <v>0</v>
      </c>
      <c r="X105">
        <f t="shared" si="245"/>
        <v>0</v>
      </c>
      <c r="Y105">
        <f t="shared" si="246"/>
        <v>0</v>
      </c>
      <c r="Z105">
        <f t="shared" si="247"/>
        <v>0</v>
      </c>
      <c r="AA105">
        <f t="shared" si="248"/>
        <v>0</v>
      </c>
      <c r="AB105">
        <f t="shared" si="249"/>
        <v>0</v>
      </c>
      <c r="AC105">
        <f t="shared" si="250"/>
        <v>0</v>
      </c>
      <c r="AD105">
        <f t="shared" si="251"/>
        <v>0</v>
      </c>
      <c r="AE105">
        <f t="shared" si="252"/>
        <v>0</v>
      </c>
      <c r="AF105">
        <f t="shared" si="253"/>
        <v>0</v>
      </c>
      <c r="AG105">
        <f t="shared" si="254"/>
        <v>0</v>
      </c>
      <c r="AH105">
        <f t="shared" si="255"/>
        <v>0</v>
      </c>
      <c r="AI105">
        <f t="shared" si="256"/>
        <v>0</v>
      </c>
      <c r="AJ105">
        <f t="shared" si="257"/>
        <v>0</v>
      </c>
      <c r="AK105">
        <f t="shared" si="258"/>
        <v>0</v>
      </c>
      <c r="AL105">
        <f t="shared" si="259"/>
        <v>0</v>
      </c>
      <c r="AM105">
        <f t="shared" si="260"/>
        <v>0</v>
      </c>
      <c r="AN105">
        <f t="shared" si="261"/>
        <v>0</v>
      </c>
      <c r="AO105">
        <f t="shared" si="262"/>
        <v>0</v>
      </c>
      <c r="AP105">
        <f t="shared" si="263"/>
        <v>0</v>
      </c>
      <c r="AQ105">
        <f t="shared" si="264"/>
        <v>0</v>
      </c>
      <c r="AR105">
        <f t="shared" si="265"/>
        <v>0</v>
      </c>
      <c r="AS105">
        <f t="shared" si="266"/>
        <v>0</v>
      </c>
      <c r="AT105">
        <f t="shared" si="236"/>
        <v>0</v>
      </c>
      <c r="AU105">
        <f t="shared" si="267"/>
        <v>0</v>
      </c>
      <c r="AV105">
        <f t="shared" si="268"/>
        <v>0</v>
      </c>
      <c r="AW105">
        <f t="shared" si="237"/>
        <v>0</v>
      </c>
      <c r="AX105">
        <f t="shared" si="269"/>
        <v>0</v>
      </c>
      <c r="AY105">
        <f t="shared" si="270"/>
        <v>0</v>
      </c>
      <c r="AZ105">
        <f t="shared" si="271"/>
        <v>0</v>
      </c>
      <c r="BA105">
        <f t="shared" si="272"/>
        <v>0</v>
      </c>
      <c r="BB105">
        <f t="shared" si="273"/>
        <v>0</v>
      </c>
      <c r="BC105">
        <f t="shared" si="274"/>
        <v>0</v>
      </c>
      <c r="BD105">
        <f t="shared" si="275"/>
        <v>0</v>
      </c>
      <c r="BE105">
        <f t="shared" si="276"/>
        <v>0</v>
      </c>
      <c r="BF105">
        <f t="shared" si="277"/>
        <v>0</v>
      </c>
      <c r="BG105">
        <f t="shared" si="278"/>
        <v>0</v>
      </c>
      <c r="BH105">
        <f t="shared" si="279"/>
        <v>0</v>
      </c>
      <c r="BI105">
        <f t="shared" si="280"/>
        <v>0</v>
      </c>
      <c r="BJ105">
        <f t="shared" si="281"/>
        <v>0</v>
      </c>
      <c r="BK105">
        <f t="shared" si="282"/>
        <v>0</v>
      </c>
      <c r="BL105">
        <f t="shared" si="283"/>
        <v>0</v>
      </c>
      <c r="BM105">
        <f t="shared" si="284"/>
        <v>0</v>
      </c>
      <c r="BN105">
        <f t="shared" si="285"/>
        <v>0</v>
      </c>
      <c r="BO105">
        <f t="shared" si="286"/>
        <v>0</v>
      </c>
      <c r="BP105">
        <f t="shared" si="287"/>
        <v>0</v>
      </c>
      <c r="BQ105">
        <f t="shared" si="288"/>
        <v>0</v>
      </c>
      <c r="BR105">
        <f t="shared" si="289"/>
        <v>0</v>
      </c>
      <c r="BS105">
        <f t="shared" si="290"/>
        <v>0</v>
      </c>
      <c r="BT105">
        <f t="shared" si="291"/>
        <v>0</v>
      </c>
      <c r="BU105">
        <f t="shared" si="292"/>
        <v>0</v>
      </c>
      <c r="BV105">
        <f t="shared" si="293"/>
        <v>0</v>
      </c>
      <c r="BW105">
        <f t="shared" si="294"/>
        <v>0</v>
      </c>
      <c r="BX105">
        <f t="shared" si="295"/>
        <v>0</v>
      </c>
      <c r="BY105">
        <f t="shared" si="296"/>
        <v>0</v>
      </c>
      <c r="BZ105">
        <f t="shared" si="297"/>
        <v>0</v>
      </c>
      <c r="CA105">
        <f t="shared" si="298"/>
        <v>0</v>
      </c>
      <c r="CB105">
        <f t="shared" si="299"/>
        <v>0</v>
      </c>
      <c r="CC105">
        <f t="shared" si="300"/>
        <v>0</v>
      </c>
      <c r="CD105">
        <f t="shared" si="301"/>
        <v>0</v>
      </c>
      <c r="CE105">
        <f t="shared" si="302"/>
        <v>0</v>
      </c>
      <c r="CF105">
        <f t="shared" si="303"/>
        <v>0</v>
      </c>
      <c r="CG105">
        <f t="shared" si="304"/>
        <v>0</v>
      </c>
      <c r="CH105">
        <f t="shared" si="305"/>
        <v>0</v>
      </c>
      <c r="CI105">
        <f t="shared" si="306"/>
        <v>0</v>
      </c>
      <c r="CJ105">
        <f t="shared" si="307"/>
        <v>0</v>
      </c>
      <c r="CK105">
        <f t="shared" si="308"/>
        <v>0</v>
      </c>
      <c r="CL105" t="str">
        <f t="shared" si="309"/>
        <v/>
      </c>
      <c r="CM105" t="str">
        <f t="shared" si="310"/>
        <v/>
      </c>
      <c r="CN105" t="str">
        <f t="shared" si="311"/>
        <v/>
      </c>
      <c r="CO105" t="str">
        <f t="shared" si="312"/>
        <v/>
      </c>
      <c r="CP105" t="str">
        <f t="shared" si="313"/>
        <v/>
      </c>
      <c r="CQ105" t="str">
        <f t="shared" si="314"/>
        <v/>
      </c>
      <c r="CR105" t="str">
        <f t="shared" si="315"/>
        <v/>
      </c>
      <c r="CS105" t="str">
        <f t="shared" si="316"/>
        <v/>
      </c>
      <c r="CT105" t="str">
        <f t="shared" si="317"/>
        <v/>
      </c>
      <c r="CU105" t="str">
        <f t="shared" si="318"/>
        <v/>
      </c>
      <c r="CV105" t="str">
        <f t="shared" si="319"/>
        <v/>
      </c>
      <c r="CW105" t="str">
        <f t="shared" si="320"/>
        <v/>
      </c>
      <c r="CX105" t="str">
        <f t="shared" si="321"/>
        <v/>
      </c>
      <c r="CY105" t="str">
        <f t="shared" si="322"/>
        <v/>
      </c>
      <c r="CZ105" t="str">
        <f t="shared" si="323"/>
        <v/>
      </c>
      <c r="DA105" t="str">
        <f t="shared" si="324"/>
        <v/>
      </c>
      <c r="DB105" t="str">
        <f t="shared" si="325"/>
        <v/>
      </c>
      <c r="DC105" t="str">
        <f t="shared" si="326"/>
        <v/>
      </c>
      <c r="DD105" t="str">
        <f t="shared" si="327"/>
        <v/>
      </c>
      <c r="DE105" t="str">
        <f t="shared" si="328"/>
        <v/>
      </c>
      <c r="DF105" t="str">
        <f t="shared" si="329"/>
        <v/>
      </c>
      <c r="DG105" t="str">
        <f t="shared" si="330"/>
        <v/>
      </c>
      <c r="DH105" t="str">
        <f t="shared" si="331"/>
        <v/>
      </c>
      <c r="DI105" t="str">
        <f t="shared" si="332"/>
        <v/>
      </c>
      <c r="DJ105" t="str">
        <f t="shared" si="333"/>
        <v/>
      </c>
      <c r="DK105" t="str">
        <f t="shared" si="334"/>
        <v/>
      </c>
      <c r="DL105" t="str">
        <f t="shared" si="335"/>
        <v/>
      </c>
      <c r="DM105" t="str">
        <f t="shared" si="336"/>
        <v/>
      </c>
      <c r="DN105" t="str">
        <f t="shared" si="337"/>
        <v/>
      </c>
      <c r="DO105" t="str">
        <f t="shared" si="338"/>
        <v/>
      </c>
      <c r="DP105" t="str">
        <f t="shared" si="339"/>
        <v/>
      </c>
      <c r="DQ105" t="str">
        <f t="shared" si="340"/>
        <v/>
      </c>
      <c r="DR105" t="str">
        <f t="shared" si="341"/>
        <v/>
      </c>
      <c r="DS105" t="str">
        <f t="shared" si="342"/>
        <v/>
      </c>
      <c r="DT105" t="str">
        <f t="shared" si="343"/>
        <v/>
      </c>
      <c r="DU105">
        <f t="shared" si="344"/>
        <v>0</v>
      </c>
      <c r="DV105">
        <f t="shared" si="345"/>
        <v>0</v>
      </c>
      <c r="DW105">
        <f t="shared" si="346"/>
        <v>0</v>
      </c>
      <c r="DX105" t="str">
        <f t="shared" si="347"/>
        <v/>
      </c>
      <c r="DY105" t="str">
        <f t="shared" si="348"/>
        <v/>
      </c>
      <c r="DZ105" t="str">
        <f t="shared" si="349"/>
        <v/>
      </c>
      <c r="EA105" s="5">
        <f t="shared" si="350"/>
        <v>0</v>
      </c>
      <c r="EB105" s="3">
        <f t="shared" si="351"/>
        <v>0</v>
      </c>
    </row>
    <row r="106" spans="2:132" x14ac:dyDescent="0.2">
      <c r="B106">
        <v>101</v>
      </c>
      <c r="C106" s="3">
        <f>Zisk!D120</f>
        <v>0</v>
      </c>
      <c r="D106">
        <f>Zisk!E120</f>
        <v>0</v>
      </c>
      <c r="E106" s="66" t="str">
        <f t="shared" si="238"/>
        <v/>
      </c>
      <c r="F106" t="str">
        <f t="shared" si="239"/>
        <v/>
      </c>
      <c r="G106" s="66" t="str">
        <f t="shared" si="240"/>
        <v/>
      </c>
      <c r="J106">
        <f>VstupniParametry_SKRYT!$D$5</f>
        <v>0.02</v>
      </c>
      <c r="K106">
        <f>VstupniParametry_SKRYT!$D$6</f>
        <v>0.06</v>
      </c>
      <c r="L106">
        <f>VstupniParametry_SKRYT!$D$7</f>
        <v>0.06</v>
      </c>
      <c r="M106">
        <f>VstupniParametry_SKRYT!$D$8</f>
        <v>0.06</v>
      </c>
      <c r="N106">
        <f>VstupniParametry_SKRYT!$D$9</f>
        <v>1.7999999999999999E-2</v>
      </c>
      <c r="O106" s="27">
        <f>VstupniParametry_SKRYT!$D$10</f>
        <v>0.01</v>
      </c>
      <c r="P106" s="27">
        <f>VstupniParametry_SKRYT!$D$11</f>
        <v>0.01</v>
      </c>
      <c r="Q106" s="27">
        <f>VstupniParametry_SKRYT!$D$12</f>
        <v>0.01</v>
      </c>
      <c r="R106" s="27">
        <f>VstupniParametry_SKRYT!$D$13</f>
        <v>0.01</v>
      </c>
      <c r="S106" s="27">
        <f>VstupniParametry_SKRYT!$D$14</f>
        <v>0.01</v>
      </c>
      <c r="T106">
        <f t="shared" si="241"/>
        <v>0</v>
      </c>
      <c r="U106">
        <f t="shared" si="242"/>
        <v>0</v>
      </c>
      <c r="V106">
        <f t="shared" si="243"/>
        <v>0</v>
      </c>
      <c r="W106">
        <f t="shared" si="244"/>
        <v>0</v>
      </c>
      <c r="X106">
        <f t="shared" si="245"/>
        <v>0</v>
      </c>
      <c r="Y106">
        <f t="shared" si="246"/>
        <v>0</v>
      </c>
      <c r="Z106">
        <f t="shared" si="247"/>
        <v>0</v>
      </c>
      <c r="AA106">
        <f t="shared" si="248"/>
        <v>0</v>
      </c>
      <c r="AB106">
        <f t="shared" si="249"/>
        <v>0</v>
      </c>
      <c r="AC106">
        <f t="shared" si="250"/>
        <v>0</v>
      </c>
      <c r="AD106">
        <f t="shared" si="251"/>
        <v>0</v>
      </c>
      <c r="AE106">
        <f t="shared" si="252"/>
        <v>0</v>
      </c>
      <c r="AF106">
        <f t="shared" si="253"/>
        <v>0</v>
      </c>
      <c r="AG106">
        <f t="shared" si="254"/>
        <v>0</v>
      </c>
      <c r="AH106">
        <f t="shared" si="255"/>
        <v>0</v>
      </c>
      <c r="AI106">
        <f t="shared" si="256"/>
        <v>0</v>
      </c>
      <c r="AJ106">
        <f t="shared" si="257"/>
        <v>0</v>
      </c>
      <c r="AK106">
        <f t="shared" si="258"/>
        <v>0</v>
      </c>
      <c r="AL106">
        <f t="shared" si="259"/>
        <v>0</v>
      </c>
      <c r="AM106">
        <f t="shared" si="260"/>
        <v>0</v>
      </c>
      <c r="AN106">
        <f t="shared" si="261"/>
        <v>0</v>
      </c>
      <c r="AO106">
        <f t="shared" si="262"/>
        <v>0</v>
      </c>
      <c r="AP106">
        <f t="shared" si="263"/>
        <v>0</v>
      </c>
      <c r="AQ106">
        <f t="shared" si="264"/>
        <v>0</v>
      </c>
      <c r="AR106">
        <f t="shared" si="265"/>
        <v>0</v>
      </c>
      <c r="AS106">
        <f t="shared" si="266"/>
        <v>0</v>
      </c>
      <c r="AT106">
        <f t="shared" si="236"/>
        <v>0</v>
      </c>
      <c r="AU106">
        <f t="shared" si="267"/>
        <v>0</v>
      </c>
      <c r="AV106">
        <f t="shared" si="268"/>
        <v>0</v>
      </c>
      <c r="AW106">
        <f t="shared" si="237"/>
        <v>0</v>
      </c>
      <c r="AX106">
        <f t="shared" si="269"/>
        <v>0</v>
      </c>
      <c r="AY106">
        <f t="shared" si="270"/>
        <v>0</v>
      </c>
      <c r="AZ106">
        <f t="shared" si="271"/>
        <v>0</v>
      </c>
      <c r="BA106">
        <f t="shared" si="272"/>
        <v>0</v>
      </c>
      <c r="BB106">
        <f t="shared" si="273"/>
        <v>0</v>
      </c>
      <c r="BC106">
        <f t="shared" si="274"/>
        <v>0</v>
      </c>
      <c r="BD106">
        <f t="shared" si="275"/>
        <v>0</v>
      </c>
      <c r="BE106">
        <f t="shared" si="276"/>
        <v>0</v>
      </c>
      <c r="BF106">
        <f t="shared" si="277"/>
        <v>0</v>
      </c>
      <c r="BG106">
        <f t="shared" si="278"/>
        <v>0</v>
      </c>
      <c r="BH106">
        <f t="shared" si="279"/>
        <v>0</v>
      </c>
      <c r="BI106">
        <f t="shared" si="280"/>
        <v>0</v>
      </c>
      <c r="BJ106">
        <f t="shared" si="281"/>
        <v>0</v>
      </c>
      <c r="BK106">
        <f t="shared" si="282"/>
        <v>0</v>
      </c>
      <c r="BL106">
        <f t="shared" si="283"/>
        <v>0</v>
      </c>
      <c r="BM106">
        <f t="shared" si="284"/>
        <v>0</v>
      </c>
      <c r="BN106">
        <f t="shared" si="285"/>
        <v>0</v>
      </c>
      <c r="BO106">
        <f t="shared" si="286"/>
        <v>0</v>
      </c>
      <c r="BP106">
        <f t="shared" si="287"/>
        <v>0</v>
      </c>
      <c r="BQ106">
        <f t="shared" si="288"/>
        <v>0</v>
      </c>
      <c r="BR106">
        <f t="shared" si="289"/>
        <v>0</v>
      </c>
      <c r="BS106">
        <f t="shared" si="290"/>
        <v>0</v>
      </c>
      <c r="BT106">
        <f t="shared" si="291"/>
        <v>0</v>
      </c>
      <c r="BU106">
        <f t="shared" si="292"/>
        <v>0</v>
      </c>
      <c r="BV106">
        <f t="shared" si="293"/>
        <v>0</v>
      </c>
      <c r="BW106">
        <f t="shared" si="294"/>
        <v>0</v>
      </c>
      <c r="BX106">
        <f t="shared" si="295"/>
        <v>0</v>
      </c>
      <c r="BY106">
        <f t="shared" si="296"/>
        <v>0</v>
      </c>
      <c r="BZ106">
        <f t="shared" si="297"/>
        <v>0</v>
      </c>
      <c r="CA106">
        <f t="shared" si="298"/>
        <v>0</v>
      </c>
      <c r="CB106">
        <f t="shared" si="299"/>
        <v>0</v>
      </c>
      <c r="CC106">
        <f t="shared" si="300"/>
        <v>0</v>
      </c>
      <c r="CD106">
        <f t="shared" si="301"/>
        <v>0</v>
      </c>
      <c r="CE106">
        <f t="shared" si="302"/>
        <v>0</v>
      </c>
      <c r="CF106">
        <f t="shared" si="303"/>
        <v>0</v>
      </c>
      <c r="CG106">
        <f t="shared" si="304"/>
        <v>0</v>
      </c>
      <c r="CH106">
        <f t="shared" si="305"/>
        <v>0</v>
      </c>
      <c r="CI106">
        <f t="shared" si="306"/>
        <v>0</v>
      </c>
      <c r="CJ106">
        <f t="shared" si="307"/>
        <v>0</v>
      </c>
      <c r="CK106">
        <f t="shared" si="308"/>
        <v>0</v>
      </c>
      <c r="CL106" t="str">
        <f t="shared" si="309"/>
        <v/>
      </c>
      <c r="CM106" t="str">
        <f t="shared" si="310"/>
        <v/>
      </c>
      <c r="CN106" t="str">
        <f t="shared" si="311"/>
        <v/>
      </c>
      <c r="CO106" t="str">
        <f t="shared" si="312"/>
        <v/>
      </c>
      <c r="CP106" t="str">
        <f t="shared" si="313"/>
        <v/>
      </c>
      <c r="CQ106" t="str">
        <f t="shared" si="314"/>
        <v/>
      </c>
      <c r="CR106" t="str">
        <f t="shared" si="315"/>
        <v/>
      </c>
      <c r="CS106" t="str">
        <f t="shared" si="316"/>
        <v/>
      </c>
      <c r="CT106" t="str">
        <f t="shared" si="317"/>
        <v/>
      </c>
      <c r="CU106" t="str">
        <f t="shared" si="318"/>
        <v/>
      </c>
      <c r="CV106" t="str">
        <f t="shared" si="319"/>
        <v/>
      </c>
      <c r="CW106" t="str">
        <f t="shared" si="320"/>
        <v/>
      </c>
      <c r="CX106" t="str">
        <f t="shared" si="321"/>
        <v/>
      </c>
      <c r="CY106" t="str">
        <f t="shared" si="322"/>
        <v/>
      </c>
      <c r="CZ106" t="str">
        <f t="shared" si="323"/>
        <v/>
      </c>
      <c r="DA106" t="str">
        <f t="shared" si="324"/>
        <v/>
      </c>
      <c r="DB106" t="str">
        <f t="shared" si="325"/>
        <v/>
      </c>
      <c r="DC106" t="str">
        <f t="shared" si="326"/>
        <v/>
      </c>
      <c r="DD106" t="str">
        <f t="shared" si="327"/>
        <v/>
      </c>
      <c r="DE106" t="str">
        <f t="shared" si="328"/>
        <v/>
      </c>
      <c r="DF106" t="str">
        <f t="shared" si="329"/>
        <v/>
      </c>
      <c r="DG106" t="str">
        <f t="shared" si="330"/>
        <v/>
      </c>
      <c r="DH106" t="str">
        <f t="shared" si="331"/>
        <v/>
      </c>
      <c r="DI106" t="str">
        <f t="shared" si="332"/>
        <v/>
      </c>
      <c r="DJ106" t="str">
        <f t="shared" si="333"/>
        <v/>
      </c>
      <c r="DK106" t="str">
        <f t="shared" si="334"/>
        <v/>
      </c>
      <c r="DL106" t="str">
        <f t="shared" si="335"/>
        <v/>
      </c>
      <c r="DM106" t="str">
        <f t="shared" si="336"/>
        <v/>
      </c>
      <c r="DN106" t="str">
        <f t="shared" si="337"/>
        <v/>
      </c>
      <c r="DO106" t="str">
        <f t="shared" si="338"/>
        <v/>
      </c>
      <c r="DP106" t="str">
        <f t="shared" si="339"/>
        <v/>
      </c>
      <c r="DQ106" t="str">
        <f t="shared" si="340"/>
        <v/>
      </c>
      <c r="DR106" t="str">
        <f t="shared" si="341"/>
        <v/>
      </c>
      <c r="DS106" t="str">
        <f t="shared" si="342"/>
        <v/>
      </c>
      <c r="DT106" t="str">
        <f t="shared" si="343"/>
        <v/>
      </c>
      <c r="DU106">
        <f t="shared" si="344"/>
        <v>0</v>
      </c>
      <c r="DV106">
        <f t="shared" si="345"/>
        <v>0</v>
      </c>
      <c r="DW106">
        <f t="shared" si="346"/>
        <v>0</v>
      </c>
      <c r="DX106" t="str">
        <f t="shared" si="347"/>
        <v/>
      </c>
      <c r="DY106" t="str">
        <f t="shared" si="348"/>
        <v/>
      </c>
      <c r="DZ106" t="str">
        <f t="shared" si="349"/>
        <v/>
      </c>
      <c r="EA106" s="5">
        <f t="shared" si="350"/>
        <v>0</v>
      </c>
      <c r="EB106" s="3">
        <f t="shared" si="351"/>
        <v>0</v>
      </c>
    </row>
    <row r="107" spans="2:132" x14ac:dyDescent="0.2">
      <c r="B107" s="25">
        <v>102</v>
      </c>
      <c r="C107" s="26">
        <f>Zisk!D121</f>
        <v>0</v>
      </c>
      <c r="D107">
        <f>Zisk!E121</f>
        <v>0</v>
      </c>
      <c r="E107" s="66" t="str">
        <f t="shared" si="238"/>
        <v/>
      </c>
      <c r="F107" t="str">
        <f t="shared" si="239"/>
        <v/>
      </c>
      <c r="G107" s="66" t="str">
        <f t="shared" si="240"/>
        <v/>
      </c>
      <c r="H107" s="25"/>
      <c r="I107" s="25"/>
      <c r="J107">
        <f>VstupniParametry_SKRYT!$D$5</f>
        <v>0.02</v>
      </c>
      <c r="K107">
        <f>VstupniParametry_SKRYT!$D$6</f>
        <v>0.06</v>
      </c>
      <c r="L107">
        <f>VstupniParametry_SKRYT!$D$7</f>
        <v>0.06</v>
      </c>
      <c r="M107">
        <f>VstupniParametry_SKRYT!$D$8</f>
        <v>0.06</v>
      </c>
      <c r="N107">
        <f>VstupniParametry_SKRYT!$D$9</f>
        <v>1.7999999999999999E-2</v>
      </c>
      <c r="O107" s="27">
        <f>VstupniParametry_SKRYT!$D$10</f>
        <v>0.01</v>
      </c>
      <c r="P107" s="27">
        <f>VstupniParametry_SKRYT!$D$11</f>
        <v>0.01</v>
      </c>
      <c r="Q107" s="27">
        <f>VstupniParametry_SKRYT!$D$12</f>
        <v>0.01</v>
      </c>
      <c r="R107" s="27">
        <f>VstupniParametry_SKRYT!$D$13</f>
        <v>0.01</v>
      </c>
      <c r="S107" s="27">
        <f>VstupniParametry_SKRYT!$D$14</f>
        <v>0.01</v>
      </c>
      <c r="T107">
        <f t="shared" si="241"/>
        <v>0</v>
      </c>
      <c r="U107">
        <f t="shared" si="242"/>
        <v>0</v>
      </c>
      <c r="V107">
        <f t="shared" si="243"/>
        <v>0</v>
      </c>
      <c r="W107">
        <f t="shared" si="244"/>
        <v>0</v>
      </c>
      <c r="X107">
        <f t="shared" si="245"/>
        <v>0</v>
      </c>
      <c r="Y107">
        <f t="shared" si="246"/>
        <v>0</v>
      </c>
      <c r="Z107">
        <f t="shared" si="247"/>
        <v>0</v>
      </c>
      <c r="AA107">
        <f t="shared" si="248"/>
        <v>0</v>
      </c>
      <c r="AB107">
        <f t="shared" si="249"/>
        <v>0</v>
      </c>
      <c r="AC107">
        <f t="shared" si="250"/>
        <v>0</v>
      </c>
      <c r="AD107">
        <f t="shared" si="251"/>
        <v>0</v>
      </c>
      <c r="AE107">
        <f t="shared" si="252"/>
        <v>0</v>
      </c>
      <c r="AF107">
        <f t="shared" si="253"/>
        <v>0</v>
      </c>
      <c r="AG107">
        <f t="shared" si="254"/>
        <v>0</v>
      </c>
      <c r="AH107">
        <f t="shared" si="255"/>
        <v>0</v>
      </c>
      <c r="AI107">
        <f t="shared" si="256"/>
        <v>0</v>
      </c>
      <c r="AJ107">
        <f t="shared" si="257"/>
        <v>0</v>
      </c>
      <c r="AK107">
        <f t="shared" si="258"/>
        <v>0</v>
      </c>
      <c r="AL107">
        <f t="shared" si="259"/>
        <v>0</v>
      </c>
      <c r="AM107">
        <f t="shared" si="260"/>
        <v>0</v>
      </c>
      <c r="AN107">
        <f t="shared" si="261"/>
        <v>0</v>
      </c>
      <c r="AO107">
        <f t="shared" si="262"/>
        <v>0</v>
      </c>
      <c r="AP107">
        <f t="shared" si="263"/>
        <v>0</v>
      </c>
      <c r="AQ107">
        <f t="shared" si="264"/>
        <v>0</v>
      </c>
      <c r="AR107">
        <f t="shared" si="265"/>
        <v>0</v>
      </c>
      <c r="AS107">
        <f t="shared" si="266"/>
        <v>0</v>
      </c>
      <c r="AT107">
        <f t="shared" si="236"/>
        <v>0</v>
      </c>
      <c r="AU107">
        <f t="shared" si="267"/>
        <v>0</v>
      </c>
      <c r="AV107">
        <f t="shared" si="268"/>
        <v>0</v>
      </c>
      <c r="AW107">
        <f t="shared" si="237"/>
        <v>0</v>
      </c>
      <c r="AX107">
        <f t="shared" si="269"/>
        <v>0</v>
      </c>
      <c r="AY107">
        <f t="shared" si="270"/>
        <v>0</v>
      </c>
      <c r="AZ107">
        <f t="shared" si="271"/>
        <v>0</v>
      </c>
      <c r="BA107">
        <f t="shared" si="272"/>
        <v>0</v>
      </c>
      <c r="BB107">
        <f t="shared" si="273"/>
        <v>0</v>
      </c>
      <c r="BC107">
        <f t="shared" si="274"/>
        <v>0</v>
      </c>
      <c r="BD107">
        <f t="shared" si="275"/>
        <v>0</v>
      </c>
      <c r="BE107">
        <f t="shared" si="276"/>
        <v>0</v>
      </c>
      <c r="BF107">
        <f t="shared" si="277"/>
        <v>0</v>
      </c>
      <c r="BG107">
        <f t="shared" si="278"/>
        <v>0</v>
      </c>
      <c r="BH107">
        <f t="shared" si="279"/>
        <v>0</v>
      </c>
      <c r="BI107">
        <f t="shared" si="280"/>
        <v>0</v>
      </c>
      <c r="BJ107">
        <f t="shared" si="281"/>
        <v>0</v>
      </c>
      <c r="BK107">
        <f t="shared" si="282"/>
        <v>0</v>
      </c>
      <c r="BL107">
        <f t="shared" si="283"/>
        <v>0</v>
      </c>
      <c r="BM107">
        <f t="shared" si="284"/>
        <v>0</v>
      </c>
      <c r="BN107">
        <f t="shared" si="285"/>
        <v>0</v>
      </c>
      <c r="BO107">
        <f t="shared" si="286"/>
        <v>0</v>
      </c>
      <c r="BP107">
        <f t="shared" si="287"/>
        <v>0</v>
      </c>
      <c r="BQ107">
        <f t="shared" si="288"/>
        <v>0</v>
      </c>
      <c r="BR107">
        <f t="shared" si="289"/>
        <v>0</v>
      </c>
      <c r="BS107">
        <f t="shared" si="290"/>
        <v>0</v>
      </c>
      <c r="BT107">
        <f t="shared" si="291"/>
        <v>0</v>
      </c>
      <c r="BU107">
        <f t="shared" si="292"/>
        <v>0</v>
      </c>
      <c r="BV107">
        <f t="shared" si="293"/>
        <v>0</v>
      </c>
      <c r="BW107">
        <f t="shared" si="294"/>
        <v>0</v>
      </c>
      <c r="BX107">
        <f t="shared" si="295"/>
        <v>0</v>
      </c>
      <c r="BY107">
        <f t="shared" si="296"/>
        <v>0</v>
      </c>
      <c r="BZ107">
        <f t="shared" si="297"/>
        <v>0</v>
      </c>
      <c r="CA107">
        <f t="shared" si="298"/>
        <v>0</v>
      </c>
      <c r="CB107">
        <f t="shared" si="299"/>
        <v>0</v>
      </c>
      <c r="CC107">
        <f t="shared" si="300"/>
        <v>0</v>
      </c>
      <c r="CD107">
        <f t="shared" si="301"/>
        <v>0</v>
      </c>
      <c r="CE107">
        <f t="shared" si="302"/>
        <v>0</v>
      </c>
      <c r="CF107">
        <f t="shared" si="303"/>
        <v>0</v>
      </c>
      <c r="CG107">
        <f t="shared" si="304"/>
        <v>0</v>
      </c>
      <c r="CH107">
        <f t="shared" si="305"/>
        <v>0</v>
      </c>
      <c r="CI107">
        <f t="shared" si="306"/>
        <v>0</v>
      </c>
      <c r="CJ107">
        <f t="shared" si="307"/>
        <v>0</v>
      </c>
      <c r="CK107">
        <f t="shared" si="308"/>
        <v>0</v>
      </c>
      <c r="CL107" t="str">
        <f t="shared" si="309"/>
        <v/>
      </c>
      <c r="CM107" t="str">
        <f t="shared" si="310"/>
        <v/>
      </c>
      <c r="CN107" t="str">
        <f t="shared" si="311"/>
        <v/>
      </c>
      <c r="CO107" t="str">
        <f t="shared" si="312"/>
        <v/>
      </c>
      <c r="CP107" t="str">
        <f t="shared" si="313"/>
        <v/>
      </c>
      <c r="CQ107" t="str">
        <f t="shared" si="314"/>
        <v/>
      </c>
      <c r="CR107" t="str">
        <f t="shared" si="315"/>
        <v/>
      </c>
      <c r="CS107" t="str">
        <f t="shared" si="316"/>
        <v/>
      </c>
      <c r="CT107" t="str">
        <f t="shared" si="317"/>
        <v/>
      </c>
      <c r="CU107" t="str">
        <f t="shared" si="318"/>
        <v/>
      </c>
      <c r="CV107" t="str">
        <f t="shared" si="319"/>
        <v/>
      </c>
      <c r="CW107" t="str">
        <f t="shared" si="320"/>
        <v/>
      </c>
      <c r="CX107" t="str">
        <f t="shared" si="321"/>
        <v/>
      </c>
      <c r="CY107" t="str">
        <f t="shared" si="322"/>
        <v/>
      </c>
      <c r="CZ107" t="str">
        <f t="shared" si="323"/>
        <v/>
      </c>
      <c r="DA107" t="str">
        <f t="shared" si="324"/>
        <v/>
      </c>
      <c r="DB107" t="str">
        <f t="shared" si="325"/>
        <v/>
      </c>
      <c r="DC107" t="str">
        <f t="shared" si="326"/>
        <v/>
      </c>
      <c r="DD107" t="str">
        <f t="shared" si="327"/>
        <v/>
      </c>
      <c r="DE107" t="str">
        <f t="shared" si="328"/>
        <v/>
      </c>
      <c r="DF107" t="str">
        <f t="shared" si="329"/>
        <v/>
      </c>
      <c r="DG107" t="str">
        <f t="shared" si="330"/>
        <v/>
      </c>
      <c r="DH107" t="str">
        <f t="shared" si="331"/>
        <v/>
      </c>
      <c r="DI107" t="str">
        <f t="shared" si="332"/>
        <v/>
      </c>
      <c r="DJ107" t="str">
        <f t="shared" si="333"/>
        <v/>
      </c>
      <c r="DK107" t="str">
        <f t="shared" si="334"/>
        <v/>
      </c>
      <c r="DL107" t="str">
        <f t="shared" si="335"/>
        <v/>
      </c>
      <c r="DM107" t="str">
        <f t="shared" si="336"/>
        <v/>
      </c>
      <c r="DN107" t="str">
        <f t="shared" si="337"/>
        <v/>
      </c>
      <c r="DO107" t="str">
        <f t="shared" si="338"/>
        <v/>
      </c>
      <c r="DP107" t="str">
        <f t="shared" si="339"/>
        <v/>
      </c>
      <c r="DQ107" t="str">
        <f t="shared" si="340"/>
        <v/>
      </c>
      <c r="DR107" t="str">
        <f t="shared" si="341"/>
        <v/>
      </c>
      <c r="DS107" t="str">
        <f t="shared" si="342"/>
        <v/>
      </c>
      <c r="DT107" t="str">
        <f t="shared" si="343"/>
        <v/>
      </c>
      <c r="DU107">
        <f t="shared" si="344"/>
        <v>0</v>
      </c>
      <c r="DV107">
        <f t="shared" si="345"/>
        <v>0</v>
      </c>
      <c r="DW107">
        <f t="shared" si="346"/>
        <v>0</v>
      </c>
      <c r="DX107" t="str">
        <f t="shared" si="347"/>
        <v/>
      </c>
      <c r="DY107" t="str">
        <f t="shared" si="348"/>
        <v/>
      </c>
      <c r="DZ107" t="str">
        <f t="shared" si="349"/>
        <v/>
      </c>
      <c r="EA107" s="5">
        <f t="shared" si="350"/>
        <v>0</v>
      </c>
      <c r="EB107" s="3">
        <f t="shared" si="351"/>
        <v>0</v>
      </c>
    </row>
    <row r="108" spans="2:132" x14ac:dyDescent="0.2">
      <c r="B108">
        <v>103</v>
      </c>
      <c r="C108" s="3">
        <f>Zisk!D122</f>
        <v>0</v>
      </c>
      <c r="D108">
        <f>Zisk!E122</f>
        <v>0</v>
      </c>
      <c r="E108" s="66" t="str">
        <f t="shared" si="238"/>
        <v/>
      </c>
      <c r="F108" t="str">
        <f t="shared" si="239"/>
        <v/>
      </c>
      <c r="G108" s="66" t="str">
        <f t="shared" si="240"/>
        <v/>
      </c>
      <c r="J108">
        <f>VstupniParametry_SKRYT!$D$5</f>
        <v>0.02</v>
      </c>
      <c r="K108">
        <f>VstupniParametry_SKRYT!$D$6</f>
        <v>0.06</v>
      </c>
      <c r="L108">
        <f>VstupniParametry_SKRYT!$D$7</f>
        <v>0.06</v>
      </c>
      <c r="M108">
        <f>VstupniParametry_SKRYT!$D$8</f>
        <v>0.06</v>
      </c>
      <c r="N108">
        <f>VstupniParametry_SKRYT!$D$9</f>
        <v>1.7999999999999999E-2</v>
      </c>
      <c r="O108" s="27">
        <f>VstupniParametry_SKRYT!$D$10</f>
        <v>0.01</v>
      </c>
      <c r="P108" s="27">
        <f>VstupniParametry_SKRYT!$D$11</f>
        <v>0.01</v>
      </c>
      <c r="Q108" s="27">
        <f>VstupniParametry_SKRYT!$D$12</f>
        <v>0.01</v>
      </c>
      <c r="R108" s="27">
        <f>VstupniParametry_SKRYT!$D$13</f>
        <v>0.01</v>
      </c>
      <c r="S108" s="27">
        <f>VstupniParametry_SKRYT!$D$14</f>
        <v>0.01</v>
      </c>
      <c r="T108">
        <f t="shared" si="241"/>
        <v>0</v>
      </c>
      <c r="U108">
        <f t="shared" si="242"/>
        <v>0</v>
      </c>
      <c r="V108">
        <f t="shared" si="243"/>
        <v>0</v>
      </c>
      <c r="W108">
        <f t="shared" si="244"/>
        <v>0</v>
      </c>
      <c r="X108">
        <f t="shared" si="245"/>
        <v>0</v>
      </c>
      <c r="Y108">
        <f t="shared" si="246"/>
        <v>0</v>
      </c>
      <c r="Z108">
        <f t="shared" si="247"/>
        <v>0</v>
      </c>
      <c r="AA108">
        <f t="shared" si="248"/>
        <v>0</v>
      </c>
      <c r="AB108">
        <f t="shared" si="249"/>
        <v>0</v>
      </c>
      <c r="AC108">
        <f t="shared" si="250"/>
        <v>0</v>
      </c>
      <c r="AD108">
        <f t="shared" si="251"/>
        <v>0</v>
      </c>
      <c r="AE108">
        <f t="shared" si="252"/>
        <v>0</v>
      </c>
      <c r="AF108">
        <f t="shared" si="253"/>
        <v>0</v>
      </c>
      <c r="AG108">
        <f t="shared" si="254"/>
        <v>0</v>
      </c>
      <c r="AH108">
        <f t="shared" si="255"/>
        <v>0</v>
      </c>
      <c r="AI108">
        <f t="shared" si="256"/>
        <v>0</v>
      </c>
      <c r="AJ108">
        <f t="shared" si="257"/>
        <v>0</v>
      </c>
      <c r="AK108">
        <f t="shared" si="258"/>
        <v>0</v>
      </c>
      <c r="AL108">
        <f t="shared" si="259"/>
        <v>0</v>
      </c>
      <c r="AM108">
        <f t="shared" si="260"/>
        <v>0</v>
      </c>
      <c r="AN108">
        <f t="shared" si="261"/>
        <v>0</v>
      </c>
      <c r="AO108">
        <f t="shared" si="262"/>
        <v>0</v>
      </c>
      <c r="AP108">
        <f t="shared" si="263"/>
        <v>0</v>
      </c>
      <c r="AQ108">
        <f t="shared" si="264"/>
        <v>0</v>
      </c>
      <c r="AR108">
        <f t="shared" si="265"/>
        <v>0</v>
      </c>
      <c r="AS108">
        <f t="shared" si="266"/>
        <v>0</v>
      </c>
      <c r="AT108">
        <f t="shared" si="236"/>
        <v>0</v>
      </c>
      <c r="AU108">
        <f t="shared" si="267"/>
        <v>0</v>
      </c>
      <c r="AV108">
        <f t="shared" si="268"/>
        <v>0</v>
      </c>
      <c r="AW108">
        <f t="shared" si="237"/>
        <v>0</v>
      </c>
      <c r="AX108">
        <f t="shared" si="269"/>
        <v>0</v>
      </c>
      <c r="AY108">
        <f t="shared" si="270"/>
        <v>0</v>
      </c>
      <c r="AZ108">
        <f t="shared" si="271"/>
        <v>0</v>
      </c>
      <c r="BA108">
        <f t="shared" si="272"/>
        <v>0</v>
      </c>
      <c r="BB108">
        <f t="shared" si="273"/>
        <v>0</v>
      </c>
      <c r="BC108">
        <f t="shared" si="274"/>
        <v>0</v>
      </c>
      <c r="BD108">
        <f t="shared" si="275"/>
        <v>0</v>
      </c>
      <c r="BE108">
        <f t="shared" si="276"/>
        <v>0</v>
      </c>
      <c r="BF108">
        <f t="shared" si="277"/>
        <v>0</v>
      </c>
      <c r="BG108">
        <f t="shared" si="278"/>
        <v>0</v>
      </c>
      <c r="BH108">
        <f t="shared" si="279"/>
        <v>0</v>
      </c>
      <c r="BI108">
        <f t="shared" si="280"/>
        <v>0</v>
      </c>
      <c r="BJ108">
        <f t="shared" si="281"/>
        <v>0</v>
      </c>
      <c r="BK108">
        <f t="shared" si="282"/>
        <v>0</v>
      </c>
      <c r="BL108">
        <f t="shared" si="283"/>
        <v>0</v>
      </c>
      <c r="BM108">
        <f t="shared" si="284"/>
        <v>0</v>
      </c>
      <c r="BN108">
        <f t="shared" si="285"/>
        <v>0</v>
      </c>
      <c r="BO108">
        <f t="shared" si="286"/>
        <v>0</v>
      </c>
      <c r="BP108">
        <f t="shared" si="287"/>
        <v>0</v>
      </c>
      <c r="BQ108">
        <f t="shared" si="288"/>
        <v>0</v>
      </c>
      <c r="BR108">
        <f t="shared" si="289"/>
        <v>0</v>
      </c>
      <c r="BS108">
        <f t="shared" si="290"/>
        <v>0</v>
      </c>
      <c r="BT108">
        <f t="shared" si="291"/>
        <v>0</v>
      </c>
      <c r="BU108">
        <f t="shared" si="292"/>
        <v>0</v>
      </c>
      <c r="BV108">
        <f t="shared" si="293"/>
        <v>0</v>
      </c>
      <c r="BW108">
        <f t="shared" si="294"/>
        <v>0</v>
      </c>
      <c r="BX108">
        <f t="shared" si="295"/>
        <v>0</v>
      </c>
      <c r="BY108">
        <f t="shared" si="296"/>
        <v>0</v>
      </c>
      <c r="BZ108">
        <f t="shared" si="297"/>
        <v>0</v>
      </c>
      <c r="CA108">
        <f t="shared" si="298"/>
        <v>0</v>
      </c>
      <c r="CB108">
        <f t="shared" si="299"/>
        <v>0</v>
      </c>
      <c r="CC108">
        <f t="shared" si="300"/>
        <v>0</v>
      </c>
      <c r="CD108">
        <f t="shared" si="301"/>
        <v>0</v>
      </c>
      <c r="CE108">
        <f t="shared" si="302"/>
        <v>0</v>
      </c>
      <c r="CF108">
        <f t="shared" si="303"/>
        <v>0</v>
      </c>
      <c r="CG108">
        <f t="shared" si="304"/>
        <v>0</v>
      </c>
      <c r="CH108">
        <f t="shared" si="305"/>
        <v>0</v>
      </c>
      <c r="CI108">
        <f t="shared" si="306"/>
        <v>0</v>
      </c>
      <c r="CJ108">
        <f t="shared" si="307"/>
        <v>0</v>
      </c>
      <c r="CK108">
        <f t="shared" si="308"/>
        <v>0</v>
      </c>
      <c r="CL108" t="str">
        <f t="shared" si="309"/>
        <v/>
      </c>
      <c r="CM108" t="str">
        <f t="shared" si="310"/>
        <v/>
      </c>
      <c r="CN108" t="str">
        <f t="shared" si="311"/>
        <v/>
      </c>
      <c r="CO108" t="str">
        <f t="shared" si="312"/>
        <v/>
      </c>
      <c r="CP108" t="str">
        <f t="shared" si="313"/>
        <v/>
      </c>
      <c r="CQ108" t="str">
        <f t="shared" si="314"/>
        <v/>
      </c>
      <c r="CR108" t="str">
        <f t="shared" si="315"/>
        <v/>
      </c>
      <c r="CS108" t="str">
        <f t="shared" si="316"/>
        <v/>
      </c>
      <c r="CT108" t="str">
        <f t="shared" si="317"/>
        <v/>
      </c>
      <c r="CU108" t="str">
        <f t="shared" si="318"/>
        <v/>
      </c>
      <c r="CV108" t="str">
        <f t="shared" si="319"/>
        <v/>
      </c>
      <c r="CW108" t="str">
        <f t="shared" si="320"/>
        <v/>
      </c>
      <c r="CX108" t="str">
        <f t="shared" si="321"/>
        <v/>
      </c>
      <c r="CY108" t="str">
        <f t="shared" si="322"/>
        <v/>
      </c>
      <c r="CZ108" t="str">
        <f t="shared" si="323"/>
        <v/>
      </c>
      <c r="DA108" t="str">
        <f t="shared" si="324"/>
        <v/>
      </c>
      <c r="DB108" t="str">
        <f t="shared" si="325"/>
        <v/>
      </c>
      <c r="DC108" t="str">
        <f t="shared" si="326"/>
        <v/>
      </c>
      <c r="DD108" t="str">
        <f t="shared" si="327"/>
        <v/>
      </c>
      <c r="DE108" t="str">
        <f t="shared" si="328"/>
        <v/>
      </c>
      <c r="DF108" t="str">
        <f t="shared" si="329"/>
        <v/>
      </c>
      <c r="DG108" t="str">
        <f t="shared" si="330"/>
        <v/>
      </c>
      <c r="DH108" t="str">
        <f t="shared" si="331"/>
        <v/>
      </c>
      <c r="DI108" t="str">
        <f t="shared" si="332"/>
        <v/>
      </c>
      <c r="DJ108" t="str">
        <f t="shared" si="333"/>
        <v/>
      </c>
      <c r="DK108" t="str">
        <f t="shared" si="334"/>
        <v/>
      </c>
      <c r="DL108" t="str">
        <f t="shared" si="335"/>
        <v/>
      </c>
      <c r="DM108" t="str">
        <f t="shared" si="336"/>
        <v/>
      </c>
      <c r="DN108" t="str">
        <f t="shared" si="337"/>
        <v/>
      </c>
      <c r="DO108" t="str">
        <f t="shared" si="338"/>
        <v/>
      </c>
      <c r="DP108" t="str">
        <f t="shared" si="339"/>
        <v/>
      </c>
      <c r="DQ108" t="str">
        <f t="shared" si="340"/>
        <v/>
      </c>
      <c r="DR108" t="str">
        <f t="shared" si="341"/>
        <v/>
      </c>
      <c r="DS108" t="str">
        <f t="shared" si="342"/>
        <v/>
      </c>
      <c r="DT108" t="str">
        <f t="shared" si="343"/>
        <v/>
      </c>
      <c r="DU108">
        <f t="shared" si="344"/>
        <v>0</v>
      </c>
      <c r="DV108">
        <f t="shared" si="345"/>
        <v>0</v>
      </c>
      <c r="DW108">
        <f t="shared" si="346"/>
        <v>0</v>
      </c>
      <c r="DX108" t="str">
        <f t="shared" si="347"/>
        <v/>
      </c>
      <c r="DY108" t="str">
        <f t="shared" si="348"/>
        <v/>
      </c>
      <c r="DZ108" t="str">
        <f t="shared" si="349"/>
        <v/>
      </c>
      <c r="EA108" s="5">
        <f t="shared" si="350"/>
        <v>0</v>
      </c>
      <c r="EB108" s="3">
        <f t="shared" si="351"/>
        <v>0</v>
      </c>
    </row>
    <row r="109" spans="2:132" x14ac:dyDescent="0.2">
      <c r="B109" s="25">
        <v>104</v>
      </c>
      <c r="C109" s="26">
        <f>Zisk!D123</f>
        <v>0</v>
      </c>
      <c r="D109">
        <f>Zisk!E123</f>
        <v>0</v>
      </c>
      <c r="E109" s="66" t="str">
        <f t="shared" si="238"/>
        <v/>
      </c>
      <c r="F109" t="str">
        <f t="shared" si="239"/>
        <v/>
      </c>
      <c r="G109" s="66" t="str">
        <f t="shared" si="240"/>
        <v/>
      </c>
      <c r="H109" s="25"/>
      <c r="I109" s="25"/>
      <c r="J109">
        <f>VstupniParametry_SKRYT!$D$5</f>
        <v>0.02</v>
      </c>
      <c r="K109">
        <f>VstupniParametry_SKRYT!$D$6</f>
        <v>0.06</v>
      </c>
      <c r="L109">
        <f>VstupniParametry_SKRYT!$D$7</f>
        <v>0.06</v>
      </c>
      <c r="M109">
        <f>VstupniParametry_SKRYT!$D$8</f>
        <v>0.06</v>
      </c>
      <c r="N109">
        <f>VstupniParametry_SKRYT!$D$9</f>
        <v>1.7999999999999999E-2</v>
      </c>
      <c r="O109" s="27">
        <f>VstupniParametry_SKRYT!$D$10</f>
        <v>0.01</v>
      </c>
      <c r="P109" s="27">
        <f>VstupniParametry_SKRYT!$D$11</f>
        <v>0.01</v>
      </c>
      <c r="Q109" s="27">
        <f>VstupniParametry_SKRYT!$D$12</f>
        <v>0.01</v>
      </c>
      <c r="R109" s="27">
        <f>VstupniParametry_SKRYT!$D$13</f>
        <v>0.01</v>
      </c>
      <c r="S109" s="27">
        <f>VstupniParametry_SKRYT!$D$14</f>
        <v>0.01</v>
      </c>
      <c r="T109">
        <f t="shared" si="241"/>
        <v>0</v>
      </c>
      <c r="U109">
        <f t="shared" si="242"/>
        <v>0</v>
      </c>
      <c r="V109">
        <f t="shared" si="243"/>
        <v>0</v>
      </c>
      <c r="W109">
        <f t="shared" si="244"/>
        <v>0</v>
      </c>
      <c r="X109">
        <f t="shared" si="245"/>
        <v>0</v>
      </c>
      <c r="Y109">
        <f t="shared" si="246"/>
        <v>0</v>
      </c>
      <c r="Z109">
        <f t="shared" si="247"/>
        <v>0</v>
      </c>
      <c r="AA109">
        <f t="shared" si="248"/>
        <v>0</v>
      </c>
      <c r="AB109">
        <f t="shared" si="249"/>
        <v>0</v>
      </c>
      <c r="AC109">
        <f t="shared" si="250"/>
        <v>0</v>
      </c>
      <c r="AD109">
        <f t="shared" si="251"/>
        <v>0</v>
      </c>
      <c r="AE109">
        <f t="shared" si="252"/>
        <v>0</v>
      </c>
      <c r="AF109">
        <f t="shared" si="253"/>
        <v>0</v>
      </c>
      <c r="AG109">
        <f t="shared" si="254"/>
        <v>0</v>
      </c>
      <c r="AH109">
        <f t="shared" si="255"/>
        <v>0</v>
      </c>
      <c r="AI109">
        <f t="shared" si="256"/>
        <v>0</v>
      </c>
      <c r="AJ109">
        <f t="shared" si="257"/>
        <v>0</v>
      </c>
      <c r="AK109">
        <f t="shared" si="258"/>
        <v>0</v>
      </c>
      <c r="AL109">
        <f t="shared" si="259"/>
        <v>0</v>
      </c>
      <c r="AM109">
        <f t="shared" si="260"/>
        <v>0</v>
      </c>
      <c r="AN109">
        <f t="shared" si="261"/>
        <v>0</v>
      </c>
      <c r="AO109">
        <f t="shared" si="262"/>
        <v>0</v>
      </c>
      <c r="AP109">
        <f t="shared" si="263"/>
        <v>0</v>
      </c>
      <c r="AQ109">
        <f t="shared" si="264"/>
        <v>0</v>
      </c>
      <c r="AR109">
        <f t="shared" si="265"/>
        <v>0</v>
      </c>
      <c r="AS109">
        <f t="shared" si="266"/>
        <v>0</v>
      </c>
      <c r="AT109">
        <f t="shared" si="236"/>
        <v>0</v>
      </c>
      <c r="AU109">
        <f t="shared" si="267"/>
        <v>0</v>
      </c>
      <c r="AV109">
        <f t="shared" si="268"/>
        <v>0</v>
      </c>
      <c r="AW109">
        <f t="shared" si="237"/>
        <v>0</v>
      </c>
      <c r="AX109">
        <f t="shared" si="269"/>
        <v>0</v>
      </c>
      <c r="AY109">
        <f t="shared" si="270"/>
        <v>0</v>
      </c>
      <c r="AZ109">
        <f t="shared" si="271"/>
        <v>0</v>
      </c>
      <c r="BA109">
        <f t="shared" si="272"/>
        <v>0</v>
      </c>
      <c r="BB109">
        <f t="shared" si="273"/>
        <v>0</v>
      </c>
      <c r="BC109">
        <f t="shared" si="274"/>
        <v>0</v>
      </c>
      <c r="BD109">
        <f t="shared" si="275"/>
        <v>0</v>
      </c>
      <c r="BE109">
        <f t="shared" si="276"/>
        <v>0</v>
      </c>
      <c r="BF109">
        <f t="shared" si="277"/>
        <v>0</v>
      </c>
      <c r="BG109">
        <f t="shared" si="278"/>
        <v>0</v>
      </c>
      <c r="BH109">
        <f t="shared" si="279"/>
        <v>0</v>
      </c>
      <c r="BI109">
        <f t="shared" si="280"/>
        <v>0</v>
      </c>
      <c r="BJ109">
        <f t="shared" si="281"/>
        <v>0</v>
      </c>
      <c r="BK109">
        <f t="shared" si="282"/>
        <v>0</v>
      </c>
      <c r="BL109">
        <f t="shared" si="283"/>
        <v>0</v>
      </c>
      <c r="BM109">
        <f t="shared" si="284"/>
        <v>0</v>
      </c>
      <c r="BN109">
        <f t="shared" si="285"/>
        <v>0</v>
      </c>
      <c r="BO109">
        <f t="shared" si="286"/>
        <v>0</v>
      </c>
      <c r="BP109">
        <f t="shared" si="287"/>
        <v>0</v>
      </c>
      <c r="BQ109">
        <f t="shared" si="288"/>
        <v>0</v>
      </c>
      <c r="BR109">
        <f t="shared" si="289"/>
        <v>0</v>
      </c>
      <c r="BS109">
        <f t="shared" si="290"/>
        <v>0</v>
      </c>
      <c r="BT109">
        <f t="shared" si="291"/>
        <v>0</v>
      </c>
      <c r="BU109">
        <f t="shared" si="292"/>
        <v>0</v>
      </c>
      <c r="BV109">
        <f t="shared" si="293"/>
        <v>0</v>
      </c>
      <c r="BW109">
        <f t="shared" si="294"/>
        <v>0</v>
      </c>
      <c r="BX109">
        <f t="shared" si="295"/>
        <v>0</v>
      </c>
      <c r="BY109">
        <f t="shared" si="296"/>
        <v>0</v>
      </c>
      <c r="BZ109">
        <f t="shared" si="297"/>
        <v>0</v>
      </c>
      <c r="CA109">
        <f t="shared" si="298"/>
        <v>0</v>
      </c>
      <c r="CB109">
        <f t="shared" si="299"/>
        <v>0</v>
      </c>
      <c r="CC109">
        <f t="shared" si="300"/>
        <v>0</v>
      </c>
      <c r="CD109">
        <f t="shared" si="301"/>
        <v>0</v>
      </c>
      <c r="CE109">
        <f t="shared" si="302"/>
        <v>0</v>
      </c>
      <c r="CF109">
        <f t="shared" si="303"/>
        <v>0</v>
      </c>
      <c r="CG109">
        <f t="shared" si="304"/>
        <v>0</v>
      </c>
      <c r="CH109">
        <f t="shared" si="305"/>
        <v>0</v>
      </c>
      <c r="CI109">
        <f t="shared" si="306"/>
        <v>0</v>
      </c>
      <c r="CJ109">
        <f t="shared" si="307"/>
        <v>0</v>
      </c>
      <c r="CK109">
        <f t="shared" si="308"/>
        <v>0</v>
      </c>
      <c r="CL109" t="str">
        <f t="shared" si="309"/>
        <v/>
      </c>
      <c r="CM109" t="str">
        <f t="shared" si="310"/>
        <v/>
      </c>
      <c r="CN109" t="str">
        <f t="shared" si="311"/>
        <v/>
      </c>
      <c r="CO109" t="str">
        <f t="shared" si="312"/>
        <v/>
      </c>
      <c r="CP109" t="str">
        <f t="shared" si="313"/>
        <v/>
      </c>
      <c r="CQ109" t="str">
        <f t="shared" si="314"/>
        <v/>
      </c>
      <c r="CR109" t="str">
        <f t="shared" si="315"/>
        <v/>
      </c>
      <c r="CS109" t="str">
        <f t="shared" si="316"/>
        <v/>
      </c>
      <c r="CT109" t="str">
        <f t="shared" si="317"/>
        <v/>
      </c>
      <c r="CU109" t="str">
        <f t="shared" si="318"/>
        <v/>
      </c>
      <c r="CV109" t="str">
        <f t="shared" si="319"/>
        <v/>
      </c>
      <c r="CW109" t="str">
        <f t="shared" si="320"/>
        <v/>
      </c>
      <c r="CX109" t="str">
        <f t="shared" si="321"/>
        <v/>
      </c>
      <c r="CY109" t="str">
        <f t="shared" si="322"/>
        <v/>
      </c>
      <c r="CZ109" t="str">
        <f t="shared" si="323"/>
        <v/>
      </c>
      <c r="DA109" t="str">
        <f t="shared" si="324"/>
        <v/>
      </c>
      <c r="DB109" t="str">
        <f t="shared" si="325"/>
        <v/>
      </c>
      <c r="DC109" t="str">
        <f t="shared" si="326"/>
        <v/>
      </c>
      <c r="DD109" t="str">
        <f t="shared" si="327"/>
        <v/>
      </c>
      <c r="DE109" t="str">
        <f t="shared" si="328"/>
        <v/>
      </c>
      <c r="DF109" t="str">
        <f t="shared" si="329"/>
        <v/>
      </c>
      <c r="DG109" t="str">
        <f t="shared" si="330"/>
        <v/>
      </c>
      <c r="DH109" t="str">
        <f t="shared" si="331"/>
        <v/>
      </c>
      <c r="DI109" t="str">
        <f t="shared" si="332"/>
        <v/>
      </c>
      <c r="DJ109" t="str">
        <f t="shared" si="333"/>
        <v/>
      </c>
      <c r="DK109" t="str">
        <f t="shared" si="334"/>
        <v/>
      </c>
      <c r="DL109" t="str">
        <f t="shared" si="335"/>
        <v/>
      </c>
      <c r="DM109" t="str">
        <f t="shared" si="336"/>
        <v/>
      </c>
      <c r="DN109" t="str">
        <f t="shared" si="337"/>
        <v/>
      </c>
      <c r="DO109" t="str">
        <f t="shared" si="338"/>
        <v/>
      </c>
      <c r="DP109" t="str">
        <f t="shared" si="339"/>
        <v/>
      </c>
      <c r="DQ109" t="str">
        <f t="shared" si="340"/>
        <v/>
      </c>
      <c r="DR109" t="str">
        <f t="shared" si="341"/>
        <v/>
      </c>
      <c r="DS109" t="str">
        <f t="shared" si="342"/>
        <v/>
      </c>
      <c r="DT109" t="str">
        <f t="shared" si="343"/>
        <v/>
      </c>
      <c r="DU109">
        <f t="shared" si="344"/>
        <v>0</v>
      </c>
      <c r="DV109">
        <f t="shared" si="345"/>
        <v>0</v>
      </c>
      <c r="DW109">
        <f t="shared" si="346"/>
        <v>0</v>
      </c>
      <c r="DX109" t="str">
        <f t="shared" si="347"/>
        <v/>
      </c>
      <c r="DY109" t="str">
        <f t="shared" si="348"/>
        <v/>
      </c>
      <c r="DZ109" t="str">
        <f t="shared" si="349"/>
        <v/>
      </c>
      <c r="EA109" s="5">
        <f t="shared" si="350"/>
        <v>0</v>
      </c>
      <c r="EB109" s="3">
        <f t="shared" si="351"/>
        <v>0</v>
      </c>
    </row>
    <row r="110" spans="2:132" x14ac:dyDescent="0.2">
      <c r="B110">
        <v>105</v>
      </c>
      <c r="C110" s="3">
        <f>Zisk!D124</f>
        <v>0</v>
      </c>
      <c r="D110">
        <f>Zisk!E124</f>
        <v>0</v>
      </c>
      <c r="E110" s="66" t="str">
        <f t="shared" si="238"/>
        <v/>
      </c>
      <c r="F110" t="str">
        <f t="shared" si="239"/>
        <v/>
      </c>
      <c r="G110" s="66" t="str">
        <f t="shared" si="240"/>
        <v/>
      </c>
      <c r="J110">
        <f>VstupniParametry_SKRYT!$D$5</f>
        <v>0.02</v>
      </c>
      <c r="K110">
        <f>VstupniParametry_SKRYT!$D$6</f>
        <v>0.06</v>
      </c>
      <c r="L110">
        <f>VstupniParametry_SKRYT!$D$7</f>
        <v>0.06</v>
      </c>
      <c r="M110">
        <f>VstupniParametry_SKRYT!$D$8</f>
        <v>0.06</v>
      </c>
      <c r="N110">
        <f>VstupniParametry_SKRYT!$D$9</f>
        <v>1.7999999999999999E-2</v>
      </c>
      <c r="O110" s="27">
        <f>VstupniParametry_SKRYT!$D$10</f>
        <v>0.01</v>
      </c>
      <c r="P110" s="27">
        <f>VstupniParametry_SKRYT!$D$11</f>
        <v>0.01</v>
      </c>
      <c r="Q110" s="27">
        <f>VstupniParametry_SKRYT!$D$12</f>
        <v>0.01</v>
      </c>
      <c r="R110" s="27">
        <f>VstupniParametry_SKRYT!$D$13</f>
        <v>0.01</v>
      </c>
      <c r="S110" s="27">
        <f>VstupniParametry_SKRYT!$D$14</f>
        <v>0.01</v>
      </c>
      <c r="T110">
        <f t="shared" si="241"/>
        <v>0</v>
      </c>
      <c r="U110">
        <f t="shared" si="242"/>
        <v>0</v>
      </c>
      <c r="V110">
        <f t="shared" si="243"/>
        <v>0</v>
      </c>
      <c r="W110">
        <f t="shared" si="244"/>
        <v>0</v>
      </c>
      <c r="X110">
        <f t="shared" si="245"/>
        <v>0</v>
      </c>
      <c r="Y110">
        <f t="shared" si="246"/>
        <v>0</v>
      </c>
      <c r="Z110">
        <f t="shared" si="247"/>
        <v>0</v>
      </c>
      <c r="AA110">
        <f t="shared" si="248"/>
        <v>0</v>
      </c>
      <c r="AB110">
        <f t="shared" si="249"/>
        <v>0</v>
      </c>
      <c r="AC110">
        <f t="shared" si="250"/>
        <v>0</v>
      </c>
      <c r="AD110">
        <f t="shared" si="251"/>
        <v>0</v>
      </c>
      <c r="AE110">
        <f t="shared" si="252"/>
        <v>0</v>
      </c>
      <c r="AF110">
        <f t="shared" si="253"/>
        <v>0</v>
      </c>
      <c r="AG110">
        <f t="shared" si="254"/>
        <v>0</v>
      </c>
      <c r="AH110">
        <f t="shared" si="255"/>
        <v>0</v>
      </c>
      <c r="AI110">
        <f t="shared" si="256"/>
        <v>0</v>
      </c>
      <c r="AJ110">
        <f t="shared" si="257"/>
        <v>0</v>
      </c>
      <c r="AK110">
        <f t="shared" si="258"/>
        <v>0</v>
      </c>
      <c r="AL110">
        <f t="shared" si="259"/>
        <v>0</v>
      </c>
      <c r="AM110">
        <f t="shared" si="260"/>
        <v>0</v>
      </c>
      <c r="AN110">
        <f t="shared" si="261"/>
        <v>0</v>
      </c>
      <c r="AO110">
        <f t="shared" si="262"/>
        <v>0</v>
      </c>
      <c r="AP110">
        <f t="shared" si="263"/>
        <v>0</v>
      </c>
      <c r="AQ110">
        <f t="shared" si="264"/>
        <v>0</v>
      </c>
      <c r="AR110">
        <f t="shared" si="265"/>
        <v>0</v>
      </c>
      <c r="AS110">
        <f t="shared" si="266"/>
        <v>0</v>
      </c>
      <c r="AT110">
        <f t="shared" si="236"/>
        <v>0</v>
      </c>
      <c r="AU110">
        <f t="shared" si="267"/>
        <v>0</v>
      </c>
      <c r="AV110">
        <f t="shared" si="268"/>
        <v>0</v>
      </c>
      <c r="AW110">
        <f t="shared" si="237"/>
        <v>0</v>
      </c>
      <c r="AX110">
        <f t="shared" si="269"/>
        <v>0</v>
      </c>
      <c r="AY110">
        <f t="shared" si="270"/>
        <v>0</v>
      </c>
      <c r="AZ110">
        <f t="shared" si="271"/>
        <v>0</v>
      </c>
      <c r="BA110">
        <f t="shared" si="272"/>
        <v>0</v>
      </c>
      <c r="BB110">
        <f t="shared" si="273"/>
        <v>0</v>
      </c>
      <c r="BC110">
        <f t="shared" si="274"/>
        <v>0</v>
      </c>
      <c r="BD110">
        <f t="shared" si="275"/>
        <v>0</v>
      </c>
      <c r="BE110">
        <f t="shared" si="276"/>
        <v>0</v>
      </c>
      <c r="BF110">
        <f t="shared" si="277"/>
        <v>0</v>
      </c>
      <c r="BG110">
        <f t="shared" si="278"/>
        <v>0</v>
      </c>
      <c r="BH110">
        <f t="shared" si="279"/>
        <v>0</v>
      </c>
      <c r="BI110">
        <f t="shared" si="280"/>
        <v>0</v>
      </c>
      <c r="BJ110">
        <f t="shared" si="281"/>
        <v>0</v>
      </c>
      <c r="BK110">
        <f t="shared" si="282"/>
        <v>0</v>
      </c>
      <c r="BL110">
        <f t="shared" si="283"/>
        <v>0</v>
      </c>
      <c r="BM110">
        <f t="shared" si="284"/>
        <v>0</v>
      </c>
      <c r="BN110">
        <f t="shared" si="285"/>
        <v>0</v>
      </c>
      <c r="BO110">
        <f t="shared" si="286"/>
        <v>0</v>
      </c>
      <c r="BP110">
        <f t="shared" si="287"/>
        <v>0</v>
      </c>
      <c r="BQ110">
        <f t="shared" si="288"/>
        <v>0</v>
      </c>
      <c r="BR110">
        <f t="shared" si="289"/>
        <v>0</v>
      </c>
      <c r="BS110">
        <f t="shared" si="290"/>
        <v>0</v>
      </c>
      <c r="BT110">
        <f t="shared" si="291"/>
        <v>0</v>
      </c>
      <c r="BU110">
        <f t="shared" si="292"/>
        <v>0</v>
      </c>
      <c r="BV110">
        <f t="shared" si="293"/>
        <v>0</v>
      </c>
      <c r="BW110">
        <f t="shared" si="294"/>
        <v>0</v>
      </c>
      <c r="BX110">
        <f t="shared" si="295"/>
        <v>0</v>
      </c>
      <c r="BY110">
        <f t="shared" si="296"/>
        <v>0</v>
      </c>
      <c r="BZ110">
        <f t="shared" si="297"/>
        <v>0</v>
      </c>
      <c r="CA110">
        <f t="shared" si="298"/>
        <v>0</v>
      </c>
      <c r="CB110">
        <f t="shared" si="299"/>
        <v>0</v>
      </c>
      <c r="CC110">
        <f t="shared" si="300"/>
        <v>0</v>
      </c>
      <c r="CD110">
        <f t="shared" si="301"/>
        <v>0</v>
      </c>
      <c r="CE110">
        <f t="shared" si="302"/>
        <v>0</v>
      </c>
      <c r="CF110">
        <f t="shared" si="303"/>
        <v>0</v>
      </c>
      <c r="CG110">
        <f t="shared" si="304"/>
        <v>0</v>
      </c>
      <c r="CH110">
        <f t="shared" si="305"/>
        <v>0</v>
      </c>
      <c r="CI110">
        <f t="shared" si="306"/>
        <v>0</v>
      </c>
      <c r="CJ110">
        <f t="shared" si="307"/>
        <v>0</v>
      </c>
      <c r="CK110">
        <f t="shared" si="308"/>
        <v>0</v>
      </c>
      <c r="CL110" t="str">
        <f t="shared" si="309"/>
        <v/>
      </c>
      <c r="CM110" t="str">
        <f t="shared" si="310"/>
        <v/>
      </c>
      <c r="CN110" t="str">
        <f t="shared" si="311"/>
        <v/>
      </c>
      <c r="CO110" t="str">
        <f t="shared" si="312"/>
        <v/>
      </c>
      <c r="CP110" t="str">
        <f t="shared" si="313"/>
        <v/>
      </c>
      <c r="CQ110" t="str">
        <f t="shared" si="314"/>
        <v/>
      </c>
      <c r="CR110" t="str">
        <f t="shared" si="315"/>
        <v/>
      </c>
      <c r="CS110" t="str">
        <f t="shared" si="316"/>
        <v/>
      </c>
      <c r="CT110" t="str">
        <f t="shared" si="317"/>
        <v/>
      </c>
      <c r="CU110" t="str">
        <f t="shared" si="318"/>
        <v/>
      </c>
      <c r="CV110" t="str">
        <f t="shared" si="319"/>
        <v/>
      </c>
      <c r="CW110" t="str">
        <f t="shared" si="320"/>
        <v/>
      </c>
      <c r="CX110" t="str">
        <f t="shared" si="321"/>
        <v/>
      </c>
      <c r="CY110" t="str">
        <f t="shared" si="322"/>
        <v/>
      </c>
      <c r="CZ110" t="str">
        <f t="shared" si="323"/>
        <v/>
      </c>
      <c r="DA110" t="str">
        <f t="shared" si="324"/>
        <v/>
      </c>
      <c r="DB110" t="str">
        <f t="shared" si="325"/>
        <v/>
      </c>
      <c r="DC110" t="str">
        <f t="shared" si="326"/>
        <v/>
      </c>
      <c r="DD110" t="str">
        <f t="shared" si="327"/>
        <v/>
      </c>
      <c r="DE110" t="str">
        <f t="shared" si="328"/>
        <v/>
      </c>
      <c r="DF110" t="str">
        <f t="shared" si="329"/>
        <v/>
      </c>
      <c r="DG110" t="str">
        <f t="shared" si="330"/>
        <v/>
      </c>
      <c r="DH110" t="str">
        <f t="shared" si="331"/>
        <v/>
      </c>
      <c r="DI110" t="str">
        <f t="shared" si="332"/>
        <v/>
      </c>
      <c r="DJ110" t="str">
        <f t="shared" si="333"/>
        <v/>
      </c>
      <c r="DK110" t="str">
        <f t="shared" si="334"/>
        <v/>
      </c>
      <c r="DL110" t="str">
        <f t="shared" si="335"/>
        <v/>
      </c>
      <c r="DM110" t="str">
        <f t="shared" si="336"/>
        <v/>
      </c>
      <c r="DN110" t="str">
        <f t="shared" si="337"/>
        <v/>
      </c>
      <c r="DO110" t="str">
        <f t="shared" si="338"/>
        <v/>
      </c>
      <c r="DP110" t="str">
        <f t="shared" si="339"/>
        <v/>
      </c>
      <c r="DQ110" t="str">
        <f t="shared" si="340"/>
        <v/>
      </c>
      <c r="DR110" t="str">
        <f t="shared" si="341"/>
        <v/>
      </c>
      <c r="DS110" t="str">
        <f t="shared" si="342"/>
        <v/>
      </c>
      <c r="DT110" t="str">
        <f t="shared" si="343"/>
        <v/>
      </c>
      <c r="DU110">
        <f t="shared" si="344"/>
        <v>0</v>
      </c>
      <c r="DV110">
        <f t="shared" si="345"/>
        <v>0</v>
      </c>
      <c r="DW110">
        <f t="shared" si="346"/>
        <v>0</v>
      </c>
      <c r="DX110" t="str">
        <f t="shared" si="347"/>
        <v/>
      </c>
      <c r="DY110" t="str">
        <f t="shared" si="348"/>
        <v/>
      </c>
      <c r="DZ110" t="str">
        <f t="shared" si="349"/>
        <v/>
      </c>
      <c r="EA110" s="5">
        <f t="shared" si="350"/>
        <v>0</v>
      </c>
      <c r="EB110" s="3">
        <f t="shared" si="351"/>
        <v>0</v>
      </c>
    </row>
    <row r="111" spans="2:132" x14ac:dyDescent="0.2">
      <c r="B111" s="25">
        <v>106</v>
      </c>
      <c r="C111" s="26">
        <f>Zisk!D125</f>
        <v>0</v>
      </c>
      <c r="D111">
        <f>Zisk!E125</f>
        <v>0</v>
      </c>
      <c r="E111" s="66" t="str">
        <f t="shared" si="238"/>
        <v/>
      </c>
      <c r="F111" t="str">
        <f t="shared" si="239"/>
        <v/>
      </c>
      <c r="G111" s="66" t="str">
        <f t="shared" si="240"/>
        <v/>
      </c>
      <c r="H111" s="25"/>
      <c r="I111" s="25"/>
      <c r="J111">
        <f>VstupniParametry_SKRYT!$D$5</f>
        <v>0.02</v>
      </c>
      <c r="K111">
        <f>VstupniParametry_SKRYT!$D$6</f>
        <v>0.06</v>
      </c>
      <c r="L111">
        <f>VstupniParametry_SKRYT!$D$7</f>
        <v>0.06</v>
      </c>
      <c r="M111">
        <f>VstupniParametry_SKRYT!$D$8</f>
        <v>0.06</v>
      </c>
      <c r="N111">
        <f>VstupniParametry_SKRYT!$D$9</f>
        <v>1.7999999999999999E-2</v>
      </c>
      <c r="O111" s="27">
        <f>VstupniParametry_SKRYT!$D$10</f>
        <v>0.01</v>
      </c>
      <c r="P111" s="27">
        <f>VstupniParametry_SKRYT!$D$11</f>
        <v>0.01</v>
      </c>
      <c r="Q111" s="27">
        <f>VstupniParametry_SKRYT!$D$12</f>
        <v>0.01</v>
      </c>
      <c r="R111" s="27">
        <f>VstupniParametry_SKRYT!$D$13</f>
        <v>0.01</v>
      </c>
      <c r="S111" s="27">
        <f>VstupniParametry_SKRYT!$D$14</f>
        <v>0.01</v>
      </c>
      <c r="T111">
        <f t="shared" si="241"/>
        <v>0</v>
      </c>
      <c r="U111">
        <f t="shared" si="242"/>
        <v>0</v>
      </c>
      <c r="V111">
        <f t="shared" si="243"/>
        <v>0</v>
      </c>
      <c r="W111">
        <f t="shared" si="244"/>
        <v>0</v>
      </c>
      <c r="X111">
        <f t="shared" si="245"/>
        <v>0</v>
      </c>
      <c r="Y111">
        <f t="shared" si="246"/>
        <v>0</v>
      </c>
      <c r="Z111">
        <f t="shared" si="247"/>
        <v>0</v>
      </c>
      <c r="AA111">
        <f t="shared" si="248"/>
        <v>0</v>
      </c>
      <c r="AB111">
        <f t="shared" si="249"/>
        <v>0</v>
      </c>
      <c r="AC111">
        <f t="shared" si="250"/>
        <v>0</v>
      </c>
      <c r="AD111">
        <f t="shared" si="251"/>
        <v>0</v>
      </c>
      <c r="AE111">
        <f t="shared" si="252"/>
        <v>0</v>
      </c>
      <c r="AF111">
        <f t="shared" si="253"/>
        <v>0</v>
      </c>
      <c r="AG111">
        <f t="shared" si="254"/>
        <v>0</v>
      </c>
      <c r="AH111">
        <f t="shared" si="255"/>
        <v>0</v>
      </c>
      <c r="AI111">
        <f t="shared" si="256"/>
        <v>0</v>
      </c>
      <c r="AJ111">
        <f t="shared" si="257"/>
        <v>0</v>
      </c>
      <c r="AK111">
        <f t="shared" si="258"/>
        <v>0</v>
      </c>
      <c r="AL111">
        <f t="shared" si="259"/>
        <v>0</v>
      </c>
      <c r="AM111">
        <f t="shared" si="260"/>
        <v>0</v>
      </c>
      <c r="AN111">
        <f t="shared" si="261"/>
        <v>0</v>
      </c>
      <c r="AO111">
        <f t="shared" si="262"/>
        <v>0</v>
      </c>
      <c r="AP111">
        <f t="shared" si="263"/>
        <v>0</v>
      </c>
      <c r="AQ111">
        <f t="shared" si="264"/>
        <v>0</v>
      </c>
      <c r="AR111">
        <f t="shared" si="265"/>
        <v>0</v>
      </c>
      <c r="AS111">
        <f t="shared" si="266"/>
        <v>0</v>
      </c>
      <c r="AT111">
        <f t="shared" si="236"/>
        <v>0</v>
      </c>
      <c r="AU111">
        <f t="shared" si="267"/>
        <v>0</v>
      </c>
      <c r="AV111">
        <f t="shared" si="268"/>
        <v>0</v>
      </c>
      <c r="AW111">
        <f t="shared" si="237"/>
        <v>0</v>
      </c>
      <c r="AX111">
        <f t="shared" si="269"/>
        <v>0</v>
      </c>
      <c r="AY111">
        <f t="shared" si="270"/>
        <v>0</v>
      </c>
      <c r="AZ111">
        <f t="shared" si="271"/>
        <v>0</v>
      </c>
      <c r="BA111">
        <f t="shared" si="272"/>
        <v>0</v>
      </c>
      <c r="BB111">
        <f t="shared" si="273"/>
        <v>0</v>
      </c>
      <c r="BC111">
        <f t="shared" si="274"/>
        <v>0</v>
      </c>
      <c r="BD111">
        <f t="shared" si="275"/>
        <v>0</v>
      </c>
      <c r="BE111">
        <f t="shared" si="276"/>
        <v>0</v>
      </c>
      <c r="BF111">
        <f t="shared" si="277"/>
        <v>0</v>
      </c>
      <c r="BG111">
        <f t="shared" si="278"/>
        <v>0</v>
      </c>
      <c r="BH111">
        <f t="shared" si="279"/>
        <v>0</v>
      </c>
      <c r="BI111">
        <f t="shared" si="280"/>
        <v>0</v>
      </c>
      <c r="BJ111">
        <f t="shared" si="281"/>
        <v>0</v>
      </c>
      <c r="BK111">
        <f t="shared" si="282"/>
        <v>0</v>
      </c>
      <c r="BL111">
        <f t="shared" si="283"/>
        <v>0</v>
      </c>
      <c r="BM111">
        <f t="shared" si="284"/>
        <v>0</v>
      </c>
      <c r="BN111">
        <f t="shared" si="285"/>
        <v>0</v>
      </c>
      <c r="BO111">
        <f t="shared" si="286"/>
        <v>0</v>
      </c>
      <c r="BP111">
        <f t="shared" si="287"/>
        <v>0</v>
      </c>
      <c r="BQ111">
        <f t="shared" si="288"/>
        <v>0</v>
      </c>
      <c r="BR111">
        <f t="shared" si="289"/>
        <v>0</v>
      </c>
      <c r="BS111">
        <f t="shared" si="290"/>
        <v>0</v>
      </c>
      <c r="BT111">
        <f t="shared" si="291"/>
        <v>0</v>
      </c>
      <c r="BU111">
        <f t="shared" si="292"/>
        <v>0</v>
      </c>
      <c r="BV111">
        <f t="shared" si="293"/>
        <v>0</v>
      </c>
      <c r="BW111">
        <f t="shared" si="294"/>
        <v>0</v>
      </c>
      <c r="BX111">
        <f t="shared" si="295"/>
        <v>0</v>
      </c>
      <c r="BY111">
        <f t="shared" si="296"/>
        <v>0</v>
      </c>
      <c r="BZ111">
        <f t="shared" si="297"/>
        <v>0</v>
      </c>
      <c r="CA111">
        <f t="shared" si="298"/>
        <v>0</v>
      </c>
      <c r="CB111">
        <f t="shared" si="299"/>
        <v>0</v>
      </c>
      <c r="CC111">
        <f t="shared" si="300"/>
        <v>0</v>
      </c>
      <c r="CD111">
        <f t="shared" si="301"/>
        <v>0</v>
      </c>
      <c r="CE111">
        <f t="shared" si="302"/>
        <v>0</v>
      </c>
      <c r="CF111">
        <f t="shared" si="303"/>
        <v>0</v>
      </c>
      <c r="CG111">
        <f t="shared" si="304"/>
        <v>0</v>
      </c>
      <c r="CH111">
        <f t="shared" si="305"/>
        <v>0</v>
      </c>
      <c r="CI111">
        <f t="shared" si="306"/>
        <v>0</v>
      </c>
      <c r="CJ111">
        <f t="shared" si="307"/>
        <v>0</v>
      </c>
      <c r="CK111">
        <f t="shared" si="308"/>
        <v>0</v>
      </c>
      <c r="CL111" t="str">
        <f t="shared" si="309"/>
        <v/>
      </c>
      <c r="CM111" t="str">
        <f t="shared" si="310"/>
        <v/>
      </c>
      <c r="CN111" t="str">
        <f t="shared" si="311"/>
        <v/>
      </c>
      <c r="CO111" t="str">
        <f t="shared" si="312"/>
        <v/>
      </c>
      <c r="CP111" t="str">
        <f t="shared" si="313"/>
        <v/>
      </c>
      <c r="CQ111" t="str">
        <f t="shared" si="314"/>
        <v/>
      </c>
      <c r="CR111" t="str">
        <f t="shared" si="315"/>
        <v/>
      </c>
      <c r="CS111" t="str">
        <f t="shared" si="316"/>
        <v/>
      </c>
      <c r="CT111" t="str">
        <f t="shared" si="317"/>
        <v/>
      </c>
      <c r="CU111" t="str">
        <f t="shared" si="318"/>
        <v/>
      </c>
      <c r="CV111" t="str">
        <f t="shared" si="319"/>
        <v/>
      </c>
      <c r="CW111" t="str">
        <f t="shared" si="320"/>
        <v/>
      </c>
      <c r="CX111" t="str">
        <f t="shared" si="321"/>
        <v/>
      </c>
      <c r="CY111" t="str">
        <f t="shared" si="322"/>
        <v/>
      </c>
      <c r="CZ111" t="str">
        <f t="shared" si="323"/>
        <v/>
      </c>
      <c r="DA111" t="str">
        <f t="shared" si="324"/>
        <v/>
      </c>
      <c r="DB111" t="str">
        <f t="shared" si="325"/>
        <v/>
      </c>
      <c r="DC111" t="str">
        <f t="shared" si="326"/>
        <v/>
      </c>
      <c r="DD111" t="str">
        <f t="shared" si="327"/>
        <v/>
      </c>
      <c r="DE111" t="str">
        <f t="shared" si="328"/>
        <v/>
      </c>
      <c r="DF111" t="str">
        <f t="shared" si="329"/>
        <v/>
      </c>
      <c r="DG111" t="str">
        <f t="shared" si="330"/>
        <v/>
      </c>
      <c r="DH111" t="str">
        <f t="shared" si="331"/>
        <v/>
      </c>
      <c r="DI111" t="str">
        <f t="shared" si="332"/>
        <v/>
      </c>
      <c r="DJ111" t="str">
        <f t="shared" si="333"/>
        <v/>
      </c>
      <c r="DK111" t="str">
        <f t="shared" si="334"/>
        <v/>
      </c>
      <c r="DL111" t="str">
        <f t="shared" si="335"/>
        <v/>
      </c>
      <c r="DM111" t="str">
        <f t="shared" si="336"/>
        <v/>
      </c>
      <c r="DN111" t="str">
        <f t="shared" si="337"/>
        <v/>
      </c>
      <c r="DO111" t="str">
        <f t="shared" si="338"/>
        <v/>
      </c>
      <c r="DP111" t="str">
        <f t="shared" si="339"/>
        <v/>
      </c>
      <c r="DQ111" t="str">
        <f t="shared" si="340"/>
        <v/>
      </c>
      <c r="DR111" t="str">
        <f t="shared" si="341"/>
        <v/>
      </c>
      <c r="DS111" t="str">
        <f t="shared" si="342"/>
        <v/>
      </c>
      <c r="DT111" t="str">
        <f t="shared" si="343"/>
        <v/>
      </c>
      <c r="DU111">
        <f t="shared" si="344"/>
        <v>0</v>
      </c>
      <c r="DV111">
        <f t="shared" si="345"/>
        <v>0</v>
      </c>
      <c r="DW111">
        <f t="shared" si="346"/>
        <v>0</v>
      </c>
      <c r="DX111" t="str">
        <f t="shared" si="347"/>
        <v/>
      </c>
      <c r="DY111" t="str">
        <f t="shared" si="348"/>
        <v/>
      </c>
      <c r="DZ111" t="str">
        <f t="shared" si="349"/>
        <v/>
      </c>
      <c r="EA111" s="5">
        <f t="shared" si="350"/>
        <v>0</v>
      </c>
      <c r="EB111" s="3">
        <f t="shared" si="351"/>
        <v>0</v>
      </c>
    </row>
    <row r="112" spans="2:132" x14ac:dyDescent="0.2">
      <c r="B112">
        <v>107</v>
      </c>
      <c r="C112" s="3">
        <f>Zisk!D126</f>
        <v>0</v>
      </c>
      <c r="D112">
        <f>Zisk!E126</f>
        <v>0</v>
      </c>
      <c r="E112" s="66" t="str">
        <f t="shared" si="238"/>
        <v/>
      </c>
      <c r="F112" t="str">
        <f t="shared" si="239"/>
        <v/>
      </c>
      <c r="G112" s="66" t="str">
        <f t="shared" si="240"/>
        <v/>
      </c>
      <c r="J112">
        <f>VstupniParametry_SKRYT!$D$5</f>
        <v>0.02</v>
      </c>
      <c r="K112">
        <f>VstupniParametry_SKRYT!$D$6</f>
        <v>0.06</v>
      </c>
      <c r="L112">
        <f>VstupniParametry_SKRYT!$D$7</f>
        <v>0.06</v>
      </c>
      <c r="M112">
        <f>VstupniParametry_SKRYT!$D$8</f>
        <v>0.06</v>
      </c>
      <c r="N112">
        <f>VstupniParametry_SKRYT!$D$9</f>
        <v>1.7999999999999999E-2</v>
      </c>
      <c r="O112" s="27">
        <f>VstupniParametry_SKRYT!$D$10</f>
        <v>0.01</v>
      </c>
      <c r="P112" s="27">
        <f>VstupniParametry_SKRYT!$D$11</f>
        <v>0.01</v>
      </c>
      <c r="Q112" s="27">
        <f>VstupniParametry_SKRYT!$D$12</f>
        <v>0.01</v>
      </c>
      <c r="R112" s="27">
        <f>VstupniParametry_SKRYT!$D$13</f>
        <v>0.01</v>
      </c>
      <c r="S112" s="27">
        <f>VstupniParametry_SKRYT!$D$14</f>
        <v>0.01</v>
      </c>
      <c r="T112">
        <f t="shared" si="241"/>
        <v>0</v>
      </c>
      <c r="U112">
        <f t="shared" si="242"/>
        <v>0</v>
      </c>
      <c r="V112">
        <f t="shared" si="243"/>
        <v>0</v>
      </c>
      <c r="W112">
        <f t="shared" si="244"/>
        <v>0</v>
      </c>
      <c r="X112">
        <f t="shared" si="245"/>
        <v>0</v>
      </c>
      <c r="Y112">
        <f t="shared" si="246"/>
        <v>0</v>
      </c>
      <c r="Z112">
        <f t="shared" si="247"/>
        <v>0</v>
      </c>
      <c r="AA112">
        <f t="shared" si="248"/>
        <v>0</v>
      </c>
      <c r="AB112">
        <f t="shared" si="249"/>
        <v>0</v>
      </c>
      <c r="AC112">
        <f t="shared" si="250"/>
        <v>0</v>
      </c>
      <c r="AD112">
        <f t="shared" si="251"/>
        <v>0</v>
      </c>
      <c r="AE112">
        <f t="shared" si="252"/>
        <v>0</v>
      </c>
      <c r="AF112">
        <f t="shared" si="253"/>
        <v>0</v>
      </c>
      <c r="AG112">
        <f t="shared" si="254"/>
        <v>0</v>
      </c>
      <c r="AH112">
        <f t="shared" si="255"/>
        <v>0</v>
      </c>
      <c r="AI112">
        <f t="shared" si="256"/>
        <v>0</v>
      </c>
      <c r="AJ112">
        <f t="shared" si="257"/>
        <v>0</v>
      </c>
      <c r="AK112">
        <f t="shared" si="258"/>
        <v>0</v>
      </c>
      <c r="AL112">
        <f t="shared" si="259"/>
        <v>0</v>
      </c>
      <c r="AM112">
        <f t="shared" si="260"/>
        <v>0</v>
      </c>
      <c r="AN112">
        <f t="shared" si="261"/>
        <v>0</v>
      </c>
      <c r="AO112">
        <f t="shared" si="262"/>
        <v>0</v>
      </c>
      <c r="AP112">
        <f t="shared" si="263"/>
        <v>0</v>
      </c>
      <c r="AQ112">
        <f t="shared" si="264"/>
        <v>0</v>
      </c>
      <c r="AR112">
        <f t="shared" si="265"/>
        <v>0</v>
      </c>
      <c r="AS112">
        <f t="shared" si="266"/>
        <v>0</v>
      </c>
      <c r="AT112">
        <f t="shared" si="236"/>
        <v>0</v>
      </c>
      <c r="AU112">
        <f t="shared" si="267"/>
        <v>0</v>
      </c>
      <c r="AV112">
        <f t="shared" si="268"/>
        <v>0</v>
      </c>
      <c r="AW112">
        <f t="shared" si="237"/>
        <v>0</v>
      </c>
      <c r="AX112">
        <f t="shared" si="269"/>
        <v>0</v>
      </c>
      <c r="AY112">
        <f t="shared" si="270"/>
        <v>0</v>
      </c>
      <c r="AZ112">
        <f t="shared" si="271"/>
        <v>0</v>
      </c>
      <c r="BA112">
        <f t="shared" si="272"/>
        <v>0</v>
      </c>
      <c r="BB112">
        <f t="shared" si="273"/>
        <v>0</v>
      </c>
      <c r="BC112">
        <f t="shared" si="274"/>
        <v>0</v>
      </c>
      <c r="BD112">
        <f t="shared" si="275"/>
        <v>0</v>
      </c>
      <c r="BE112">
        <f t="shared" si="276"/>
        <v>0</v>
      </c>
      <c r="BF112">
        <f t="shared" si="277"/>
        <v>0</v>
      </c>
      <c r="BG112">
        <f t="shared" si="278"/>
        <v>0</v>
      </c>
      <c r="BH112">
        <f t="shared" si="279"/>
        <v>0</v>
      </c>
      <c r="BI112">
        <f t="shared" si="280"/>
        <v>0</v>
      </c>
      <c r="BJ112">
        <f t="shared" si="281"/>
        <v>0</v>
      </c>
      <c r="BK112">
        <f t="shared" si="282"/>
        <v>0</v>
      </c>
      <c r="BL112">
        <f t="shared" si="283"/>
        <v>0</v>
      </c>
      <c r="BM112">
        <f t="shared" si="284"/>
        <v>0</v>
      </c>
      <c r="BN112">
        <f t="shared" si="285"/>
        <v>0</v>
      </c>
      <c r="BO112">
        <f t="shared" si="286"/>
        <v>0</v>
      </c>
      <c r="BP112">
        <f t="shared" si="287"/>
        <v>0</v>
      </c>
      <c r="BQ112">
        <f t="shared" si="288"/>
        <v>0</v>
      </c>
      <c r="BR112">
        <f t="shared" si="289"/>
        <v>0</v>
      </c>
      <c r="BS112">
        <f t="shared" si="290"/>
        <v>0</v>
      </c>
      <c r="BT112">
        <f t="shared" si="291"/>
        <v>0</v>
      </c>
      <c r="BU112">
        <f t="shared" si="292"/>
        <v>0</v>
      </c>
      <c r="BV112">
        <f t="shared" si="293"/>
        <v>0</v>
      </c>
      <c r="BW112">
        <f t="shared" si="294"/>
        <v>0</v>
      </c>
      <c r="BX112">
        <f t="shared" si="295"/>
        <v>0</v>
      </c>
      <c r="BY112">
        <f t="shared" si="296"/>
        <v>0</v>
      </c>
      <c r="BZ112">
        <f t="shared" si="297"/>
        <v>0</v>
      </c>
      <c r="CA112">
        <f t="shared" si="298"/>
        <v>0</v>
      </c>
      <c r="CB112">
        <f t="shared" si="299"/>
        <v>0</v>
      </c>
      <c r="CC112">
        <f t="shared" si="300"/>
        <v>0</v>
      </c>
      <c r="CD112">
        <f t="shared" si="301"/>
        <v>0</v>
      </c>
      <c r="CE112">
        <f t="shared" si="302"/>
        <v>0</v>
      </c>
      <c r="CF112">
        <f t="shared" si="303"/>
        <v>0</v>
      </c>
      <c r="CG112">
        <f t="shared" si="304"/>
        <v>0</v>
      </c>
      <c r="CH112">
        <f t="shared" si="305"/>
        <v>0</v>
      </c>
      <c r="CI112">
        <f t="shared" si="306"/>
        <v>0</v>
      </c>
      <c r="CJ112">
        <f t="shared" si="307"/>
        <v>0</v>
      </c>
      <c r="CK112">
        <f t="shared" si="308"/>
        <v>0</v>
      </c>
      <c r="CL112" t="str">
        <f t="shared" si="309"/>
        <v/>
      </c>
      <c r="CM112" t="str">
        <f t="shared" si="310"/>
        <v/>
      </c>
      <c r="CN112" t="str">
        <f t="shared" si="311"/>
        <v/>
      </c>
      <c r="CO112" t="str">
        <f t="shared" si="312"/>
        <v/>
      </c>
      <c r="CP112" t="str">
        <f t="shared" si="313"/>
        <v/>
      </c>
      <c r="CQ112" t="str">
        <f t="shared" si="314"/>
        <v/>
      </c>
      <c r="CR112" t="str">
        <f t="shared" si="315"/>
        <v/>
      </c>
      <c r="CS112" t="str">
        <f t="shared" si="316"/>
        <v/>
      </c>
      <c r="CT112" t="str">
        <f t="shared" si="317"/>
        <v/>
      </c>
      <c r="CU112" t="str">
        <f t="shared" si="318"/>
        <v/>
      </c>
      <c r="CV112" t="str">
        <f t="shared" si="319"/>
        <v/>
      </c>
      <c r="CW112" t="str">
        <f t="shared" si="320"/>
        <v/>
      </c>
      <c r="CX112" t="str">
        <f t="shared" si="321"/>
        <v/>
      </c>
      <c r="CY112" t="str">
        <f t="shared" si="322"/>
        <v/>
      </c>
      <c r="CZ112" t="str">
        <f t="shared" si="323"/>
        <v/>
      </c>
      <c r="DA112" t="str">
        <f t="shared" si="324"/>
        <v/>
      </c>
      <c r="DB112" t="str">
        <f t="shared" si="325"/>
        <v/>
      </c>
      <c r="DC112" t="str">
        <f t="shared" si="326"/>
        <v/>
      </c>
      <c r="DD112" t="str">
        <f t="shared" si="327"/>
        <v/>
      </c>
      <c r="DE112" t="str">
        <f t="shared" si="328"/>
        <v/>
      </c>
      <c r="DF112" t="str">
        <f t="shared" si="329"/>
        <v/>
      </c>
      <c r="DG112" t="str">
        <f t="shared" si="330"/>
        <v/>
      </c>
      <c r="DH112" t="str">
        <f t="shared" si="331"/>
        <v/>
      </c>
      <c r="DI112" t="str">
        <f t="shared" si="332"/>
        <v/>
      </c>
      <c r="DJ112" t="str">
        <f t="shared" si="333"/>
        <v/>
      </c>
      <c r="DK112" t="str">
        <f t="shared" si="334"/>
        <v/>
      </c>
      <c r="DL112" t="str">
        <f t="shared" si="335"/>
        <v/>
      </c>
      <c r="DM112" t="str">
        <f t="shared" si="336"/>
        <v/>
      </c>
      <c r="DN112" t="str">
        <f t="shared" si="337"/>
        <v/>
      </c>
      <c r="DO112" t="str">
        <f t="shared" si="338"/>
        <v/>
      </c>
      <c r="DP112" t="str">
        <f t="shared" si="339"/>
        <v/>
      </c>
      <c r="DQ112" t="str">
        <f t="shared" si="340"/>
        <v/>
      </c>
      <c r="DR112" t="str">
        <f t="shared" si="341"/>
        <v/>
      </c>
      <c r="DS112" t="str">
        <f t="shared" si="342"/>
        <v/>
      </c>
      <c r="DT112" t="str">
        <f t="shared" si="343"/>
        <v/>
      </c>
      <c r="DU112">
        <f t="shared" si="344"/>
        <v>0</v>
      </c>
      <c r="DV112">
        <f t="shared" si="345"/>
        <v>0</v>
      </c>
      <c r="DW112">
        <f t="shared" si="346"/>
        <v>0</v>
      </c>
      <c r="DX112" t="str">
        <f t="shared" si="347"/>
        <v/>
      </c>
      <c r="DY112" t="str">
        <f t="shared" si="348"/>
        <v/>
      </c>
      <c r="DZ112" t="str">
        <f t="shared" si="349"/>
        <v/>
      </c>
      <c r="EA112" s="5">
        <f t="shared" si="350"/>
        <v>0</v>
      </c>
      <c r="EB112" s="3">
        <f t="shared" si="351"/>
        <v>0</v>
      </c>
    </row>
    <row r="113" spans="2:132" x14ac:dyDescent="0.2">
      <c r="B113" s="25">
        <v>108</v>
      </c>
      <c r="C113" s="26">
        <f>Zisk!D127</f>
        <v>0</v>
      </c>
      <c r="D113">
        <f>Zisk!E127</f>
        <v>0</v>
      </c>
      <c r="E113" s="66" t="str">
        <f t="shared" si="238"/>
        <v/>
      </c>
      <c r="F113" t="str">
        <f t="shared" si="239"/>
        <v/>
      </c>
      <c r="G113" s="66" t="str">
        <f t="shared" si="240"/>
        <v/>
      </c>
      <c r="H113" s="25"/>
      <c r="I113" s="25"/>
      <c r="J113">
        <f>VstupniParametry_SKRYT!$D$5</f>
        <v>0.02</v>
      </c>
      <c r="K113">
        <f>VstupniParametry_SKRYT!$D$6</f>
        <v>0.06</v>
      </c>
      <c r="L113">
        <f>VstupniParametry_SKRYT!$D$7</f>
        <v>0.06</v>
      </c>
      <c r="M113">
        <f>VstupniParametry_SKRYT!$D$8</f>
        <v>0.06</v>
      </c>
      <c r="N113">
        <f>VstupniParametry_SKRYT!$D$9</f>
        <v>1.7999999999999999E-2</v>
      </c>
      <c r="O113" s="27">
        <f>VstupniParametry_SKRYT!$D$10</f>
        <v>0.01</v>
      </c>
      <c r="P113" s="27">
        <f>VstupniParametry_SKRYT!$D$11</f>
        <v>0.01</v>
      </c>
      <c r="Q113" s="27">
        <f>VstupniParametry_SKRYT!$D$12</f>
        <v>0.01</v>
      </c>
      <c r="R113" s="27">
        <f>VstupniParametry_SKRYT!$D$13</f>
        <v>0.01</v>
      </c>
      <c r="S113" s="27">
        <f>VstupniParametry_SKRYT!$D$14</f>
        <v>0.01</v>
      </c>
      <c r="T113">
        <f t="shared" si="241"/>
        <v>0</v>
      </c>
      <c r="U113">
        <f t="shared" si="242"/>
        <v>0</v>
      </c>
      <c r="V113">
        <f t="shared" si="243"/>
        <v>0</v>
      </c>
      <c r="W113">
        <f t="shared" si="244"/>
        <v>0</v>
      </c>
      <c r="X113">
        <f t="shared" si="245"/>
        <v>0</v>
      </c>
      <c r="Y113">
        <f t="shared" si="246"/>
        <v>0</v>
      </c>
      <c r="Z113">
        <f t="shared" si="247"/>
        <v>0</v>
      </c>
      <c r="AA113">
        <f t="shared" si="248"/>
        <v>0</v>
      </c>
      <c r="AB113">
        <f t="shared" si="249"/>
        <v>0</v>
      </c>
      <c r="AC113">
        <f t="shared" si="250"/>
        <v>0</v>
      </c>
      <c r="AD113">
        <f t="shared" si="251"/>
        <v>0</v>
      </c>
      <c r="AE113">
        <f t="shared" si="252"/>
        <v>0</v>
      </c>
      <c r="AF113">
        <f t="shared" si="253"/>
        <v>0</v>
      </c>
      <c r="AG113">
        <f t="shared" si="254"/>
        <v>0</v>
      </c>
      <c r="AH113">
        <f t="shared" si="255"/>
        <v>0</v>
      </c>
      <c r="AI113">
        <f t="shared" si="256"/>
        <v>0</v>
      </c>
      <c r="AJ113">
        <f t="shared" si="257"/>
        <v>0</v>
      </c>
      <c r="AK113">
        <f t="shared" si="258"/>
        <v>0</v>
      </c>
      <c r="AL113">
        <f t="shared" si="259"/>
        <v>0</v>
      </c>
      <c r="AM113">
        <f t="shared" si="260"/>
        <v>0</v>
      </c>
      <c r="AN113">
        <f t="shared" si="261"/>
        <v>0</v>
      </c>
      <c r="AO113">
        <f t="shared" si="262"/>
        <v>0</v>
      </c>
      <c r="AP113">
        <f t="shared" si="263"/>
        <v>0</v>
      </c>
      <c r="AQ113">
        <f t="shared" si="264"/>
        <v>0</v>
      </c>
      <c r="AR113">
        <f t="shared" si="265"/>
        <v>0</v>
      </c>
      <c r="AS113">
        <f t="shared" si="266"/>
        <v>0</v>
      </c>
      <c r="AT113">
        <f t="shared" si="236"/>
        <v>0</v>
      </c>
      <c r="AU113">
        <f t="shared" si="267"/>
        <v>0</v>
      </c>
      <c r="AV113">
        <f t="shared" si="268"/>
        <v>0</v>
      </c>
      <c r="AW113">
        <f t="shared" si="237"/>
        <v>0</v>
      </c>
      <c r="AX113">
        <f t="shared" si="269"/>
        <v>0</v>
      </c>
      <c r="AY113">
        <f t="shared" si="270"/>
        <v>0</v>
      </c>
      <c r="AZ113">
        <f t="shared" si="271"/>
        <v>0</v>
      </c>
      <c r="BA113">
        <f t="shared" si="272"/>
        <v>0</v>
      </c>
      <c r="BB113">
        <f t="shared" si="273"/>
        <v>0</v>
      </c>
      <c r="BC113">
        <f t="shared" si="274"/>
        <v>0</v>
      </c>
      <c r="BD113">
        <f t="shared" si="275"/>
        <v>0</v>
      </c>
      <c r="BE113">
        <f t="shared" si="276"/>
        <v>0</v>
      </c>
      <c r="BF113">
        <f t="shared" si="277"/>
        <v>0</v>
      </c>
      <c r="BG113">
        <f t="shared" si="278"/>
        <v>0</v>
      </c>
      <c r="BH113">
        <f t="shared" si="279"/>
        <v>0</v>
      </c>
      <c r="BI113">
        <f t="shared" si="280"/>
        <v>0</v>
      </c>
      <c r="BJ113">
        <f t="shared" si="281"/>
        <v>0</v>
      </c>
      <c r="BK113">
        <f t="shared" si="282"/>
        <v>0</v>
      </c>
      <c r="BL113">
        <f t="shared" si="283"/>
        <v>0</v>
      </c>
      <c r="BM113">
        <f t="shared" si="284"/>
        <v>0</v>
      </c>
      <c r="BN113">
        <f t="shared" si="285"/>
        <v>0</v>
      </c>
      <c r="BO113">
        <f t="shared" si="286"/>
        <v>0</v>
      </c>
      <c r="BP113">
        <f t="shared" si="287"/>
        <v>0</v>
      </c>
      <c r="BQ113">
        <f t="shared" si="288"/>
        <v>0</v>
      </c>
      <c r="BR113">
        <f t="shared" si="289"/>
        <v>0</v>
      </c>
      <c r="BS113">
        <f t="shared" si="290"/>
        <v>0</v>
      </c>
      <c r="BT113">
        <f t="shared" si="291"/>
        <v>0</v>
      </c>
      <c r="BU113">
        <f t="shared" si="292"/>
        <v>0</v>
      </c>
      <c r="BV113">
        <f t="shared" si="293"/>
        <v>0</v>
      </c>
      <c r="BW113">
        <f t="shared" si="294"/>
        <v>0</v>
      </c>
      <c r="BX113">
        <f t="shared" si="295"/>
        <v>0</v>
      </c>
      <c r="BY113">
        <f t="shared" si="296"/>
        <v>0</v>
      </c>
      <c r="BZ113">
        <f t="shared" si="297"/>
        <v>0</v>
      </c>
      <c r="CA113">
        <f t="shared" si="298"/>
        <v>0</v>
      </c>
      <c r="CB113">
        <f t="shared" si="299"/>
        <v>0</v>
      </c>
      <c r="CC113">
        <f t="shared" si="300"/>
        <v>0</v>
      </c>
      <c r="CD113">
        <f t="shared" si="301"/>
        <v>0</v>
      </c>
      <c r="CE113">
        <f t="shared" si="302"/>
        <v>0</v>
      </c>
      <c r="CF113">
        <f t="shared" si="303"/>
        <v>0</v>
      </c>
      <c r="CG113">
        <f t="shared" si="304"/>
        <v>0</v>
      </c>
      <c r="CH113">
        <f t="shared" si="305"/>
        <v>0</v>
      </c>
      <c r="CI113">
        <f t="shared" si="306"/>
        <v>0</v>
      </c>
      <c r="CJ113">
        <f t="shared" si="307"/>
        <v>0</v>
      </c>
      <c r="CK113">
        <f t="shared" si="308"/>
        <v>0</v>
      </c>
      <c r="CL113" t="str">
        <f t="shared" si="309"/>
        <v/>
      </c>
      <c r="CM113" t="str">
        <f t="shared" si="310"/>
        <v/>
      </c>
      <c r="CN113" t="str">
        <f t="shared" si="311"/>
        <v/>
      </c>
      <c r="CO113" t="str">
        <f t="shared" si="312"/>
        <v/>
      </c>
      <c r="CP113" t="str">
        <f t="shared" si="313"/>
        <v/>
      </c>
      <c r="CQ113" t="str">
        <f t="shared" si="314"/>
        <v/>
      </c>
      <c r="CR113" t="str">
        <f t="shared" si="315"/>
        <v/>
      </c>
      <c r="CS113" t="str">
        <f t="shared" si="316"/>
        <v/>
      </c>
      <c r="CT113" t="str">
        <f t="shared" si="317"/>
        <v/>
      </c>
      <c r="CU113" t="str">
        <f t="shared" si="318"/>
        <v/>
      </c>
      <c r="CV113" t="str">
        <f t="shared" si="319"/>
        <v/>
      </c>
      <c r="CW113" t="str">
        <f t="shared" si="320"/>
        <v/>
      </c>
      <c r="CX113" t="str">
        <f t="shared" si="321"/>
        <v/>
      </c>
      <c r="CY113" t="str">
        <f t="shared" si="322"/>
        <v/>
      </c>
      <c r="CZ113" t="str">
        <f t="shared" si="323"/>
        <v/>
      </c>
      <c r="DA113" t="str">
        <f t="shared" si="324"/>
        <v/>
      </c>
      <c r="DB113" t="str">
        <f t="shared" si="325"/>
        <v/>
      </c>
      <c r="DC113" t="str">
        <f t="shared" si="326"/>
        <v/>
      </c>
      <c r="DD113" t="str">
        <f t="shared" si="327"/>
        <v/>
      </c>
      <c r="DE113" t="str">
        <f t="shared" si="328"/>
        <v/>
      </c>
      <c r="DF113" t="str">
        <f t="shared" si="329"/>
        <v/>
      </c>
      <c r="DG113" t="str">
        <f t="shared" si="330"/>
        <v/>
      </c>
      <c r="DH113" t="str">
        <f t="shared" si="331"/>
        <v/>
      </c>
      <c r="DI113" t="str">
        <f t="shared" si="332"/>
        <v/>
      </c>
      <c r="DJ113" t="str">
        <f t="shared" si="333"/>
        <v/>
      </c>
      <c r="DK113" t="str">
        <f t="shared" si="334"/>
        <v/>
      </c>
      <c r="DL113" t="str">
        <f t="shared" si="335"/>
        <v/>
      </c>
      <c r="DM113" t="str">
        <f t="shared" si="336"/>
        <v/>
      </c>
      <c r="DN113" t="str">
        <f t="shared" si="337"/>
        <v/>
      </c>
      <c r="DO113" t="str">
        <f t="shared" si="338"/>
        <v/>
      </c>
      <c r="DP113" t="str">
        <f t="shared" si="339"/>
        <v/>
      </c>
      <c r="DQ113" t="str">
        <f t="shared" si="340"/>
        <v/>
      </c>
      <c r="DR113" t="str">
        <f t="shared" si="341"/>
        <v/>
      </c>
      <c r="DS113" t="str">
        <f t="shared" si="342"/>
        <v/>
      </c>
      <c r="DT113" t="str">
        <f t="shared" si="343"/>
        <v/>
      </c>
      <c r="DU113">
        <f t="shared" si="344"/>
        <v>0</v>
      </c>
      <c r="DV113">
        <f t="shared" si="345"/>
        <v>0</v>
      </c>
      <c r="DW113">
        <f t="shared" si="346"/>
        <v>0</v>
      </c>
      <c r="DX113" t="str">
        <f t="shared" si="347"/>
        <v/>
      </c>
      <c r="DY113" t="str">
        <f t="shared" si="348"/>
        <v/>
      </c>
      <c r="DZ113" t="str">
        <f t="shared" si="349"/>
        <v/>
      </c>
      <c r="EA113" s="5">
        <f t="shared" si="350"/>
        <v>0</v>
      </c>
      <c r="EB113" s="3">
        <f t="shared" si="351"/>
        <v>0</v>
      </c>
    </row>
    <row r="114" spans="2:132" x14ac:dyDescent="0.2">
      <c r="B114">
        <v>109</v>
      </c>
      <c r="C114" s="3">
        <f>Zisk!D128</f>
        <v>0</v>
      </c>
      <c r="D114">
        <f>Zisk!E128</f>
        <v>0</v>
      </c>
      <c r="E114" s="66" t="str">
        <f t="shared" si="238"/>
        <v/>
      </c>
      <c r="F114" t="str">
        <f t="shared" si="239"/>
        <v/>
      </c>
      <c r="G114" s="66" t="str">
        <f t="shared" si="240"/>
        <v/>
      </c>
      <c r="J114">
        <f>VstupniParametry_SKRYT!$D$5</f>
        <v>0.02</v>
      </c>
      <c r="K114">
        <f>VstupniParametry_SKRYT!$D$6</f>
        <v>0.06</v>
      </c>
      <c r="L114">
        <f>VstupniParametry_SKRYT!$D$7</f>
        <v>0.06</v>
      </c>
      <c r="M114">
        <f>VstupniParametry_SKRYT!$D$8</f>
        <v>0.06</v>
      </c>
      <c r="N114">
        <f>VstupniParametry_SKRYT!$D$9</f>
        <v>1.7999999999999999E-2</v>
      </c>
      <c r="O114" s="27">
        <f>VstupniParametry_SKRYT!$D$10</f>
        <v>0.01</v>
      </c>
      <c r="P114" s="27">
        <f>VstupniParametry_SKRYT!$D$11</f>
        <v>0.01</v>
      </c>
      <c r="Q114" s="27">
        <f>VstupniParametry_SKRYT!$D$12</f>
        <v>0.01</v>
      </c>
      <c r="R114" s="27">
        <f>VstupniParametry_SKRYT!$D$13</f>
        <v>0.01</v>
      </c>
      <c r="S114" s="27">
        <f>VstupniParametry_SKRYT!$D$14</f>
        <v>0.01</v>
      </c>
      <c r="T114">
        <f t="shared" si="241"/>
        <v>0</v>
      </c>
      <c r="U114">
        <f t="shared" si="242"/>
        <v>0</v>
      </c>
      <c r="V114">
        <f t="shared" si="243"/>
        <v>0</v>
      </c>
      <c r="W114">
        <f t="shared" si="244"/>
        <v>0</v>
      </c>
      <c r="X114">
        <f t="shared" si="245"/>
        <v>0</v>
      </c>
      <c r="Y114">
        <f t="shared" si="246"/>
        <v>0</v>
      </c>
      <c r="Z114">
        <f t="shared" si="247"/>
        <v>0</v>
      </c>
      <c r="AA114">
        <f t="shared" si="248"/>
        <v>0</v>
      </c>
      <c r="AB114">
        <f t="shared" si="249"/>
        <v>0</v>
      </c>
      <c r="AC114">
        <f t="shared" si="250"/>
        <v>0</v>
      </c>
      <c r="AD114">
        <f t="shared" si="251"/>
        <v>0</v>
      </c>
      <c r="AE114">
        <f t="shared" si="252"/>
        <v>0</v>
      </c>
      <c r="AF114">
        <f t="shared" si="253"/>
        <v>0</v>
      </c>
      <c r="AG114">
        <f t="shared" si="254"/>
        <v>0</v>
      </c>
      <c r="AH114">
        <f t="shared" si="255"/>
        <v>0</v>
      </c>
      <c r="AI114">
        <f t="shared" si="256"/>
        <v>0</v>
      </c>
      <c r="AJ114">
        <f t="shared" si="257"/>
        <v>0</v>
      </c>
      <c r="AK114">
        <f t="shared" si="258"/>
        <v>0</v>
      </c>
      <c r="AL114">
        <f t="shared" si="259"/>
        <v>0</v>
      </c>
      <c r="AM114">
        <f t="shared" si="260"/>
        <v>0</v>
      </c>
      <c r="AN114">
        <f t="shared" si="261"/>
        <v>0</v>
      </c>
      <c r="AO114">
        <f t="shared" si="262"/>
        <v>0</v>
      </c>
      <c r="AP114">
        <f t="shared" si="263"/>
        <v>0</v>
      </c>
      <c r="AQ114">
        <f t="shared" si="264"/>
        <v>0</v>
      </c>
      <c r="AR114">
        <f t="shared" si="265"/>
        <v>0</v>
      </c>
      <c r="AS114">
        <f t="shared" si="266"/>
        <v>0</v>
      </c>
      <c r="AT114">
        <f t="shared" si="236"/>
        <v>0</v>
      </c>
      <c r="AU114">
        <f t="shared" si="267"/>
        <v>0</v>
      </c>
      <c r="AV114">
        <f t="shared" si="268"/>
        <v>0</v>
      </c>
      <c r="AW114">
        <f t="shared" si="237"/>
        <v>0</v>
      </c>
      <c r="AX114">
        <f t="shared" si="269"/>
        <v>0</v>
      </c>
      <c r="AY114">
        <f t="shared" si="270"/>
        <v>0</v>
      </c>
      <c r="AZ114">
        <f t="shared" si="271"/>
        <v>0</v>
      </c>
      <c r="BA114">
        <f t="shared" si="272"/>
        <v>0</v>
      </c>
      <c r="BB114">
        <f t="shared" si="273"/>
        <v>0</v>
      </c>
      <c r="BC114">
        <f t="shared" si="274"/>
        <v>0</v>
      </c>
      <c r="BD114">
        <f t="shared" si="275"/>
        <v>0</v>
      </c>
      <c r="BE114">
        <f t="shared" si="276"/>
        <v>0</v>
      </c>
      <c r="BF114">
        <f t="shared" si="277"/>
        <v>0</v>
      </c>
      <c r="BG114">
        <f t="shared" si="278"/>
        <v>0</v>
      </c>
      <c r="BH114">
        <f t="shared" si="279"/>
        <v>0</v>
      </c>
      <c r="BI114">
        <f t="shared" si="280"/>
        <v>0</v>
      </c>
      <c r="BJ114">
        <f t="shared" si="281"/>
        <v>0</v>
      </c>
      <c r="BK114">
        <f t="shared" si="282"/>
        <v>0</v>
      </c>
      <c r="BL114">
        <f t="shared" si="283"/>
        <v>0</v>
      </c>
      <c r="BM114">
        <f t="shared" si="284"/>
        <v>0</v>
      </c>
      <c r="BN114">
        <f t="shared" si="285"/>
        <v>0</v>
      </c>
      <c r="BO114">
        <f t="shared" si="286"/>
        <v>0</v>
      </c>
      <c r="BP114">
        <f t="shared" si="287"/>
        <v>0</v>
      </c>
      <c r="BQ114">
        <f t="shared" si="288"/>
        <v>0</v>
      </c>
      <c r="BR114">
        <f t="shared" si="289"/>
        <v>0</v>
      </c>
      <c r="BS114">
        <f t="shared" si="290"/>
        <v>0</v>
      </c>
      <c r="BT114">
        <f t="shared" si="291"/>
        <v>0</v>
      </c>
      <c r="BU114">
        <f t="shared" si="292"/>
        <v>0</v>
      </c>
      <c r="BV114">
        <f t="shared" si="293"/>
        <v>0</v>
      </c>
      <c r="BW114">
        <f t="shared" si="294"/>
        <v>0</v>
      </c>
      <c r="BX114">
        <f t="shared" si="295"/>
        <v>0</v>
      </c>
      <c r="BY114">
        <f t="shared" si="296"/>
        <v>0</v>
      </c>
      <c r="BZ114">
        <f t="shared" si="297"/>
        <v>0</v>
      </c>
      <c r="CA114">
        <f t="shared" si="298"/>
        <v>0</v>
      </c>
      <c r="CB114">
        <f t="shared" si="299"/>
        <v>0</v>
      </c>
      <c r="CC114">
        <f t="shared" si="300"/>
        <v>0</v>
      </c>
      <c r="CD114">
        <f t="shared" si="301"/>
        <v>0</v>
      </c>
      <c r="CE114">
        <f t="shared" si="302"/>
        <v>0</v>
      </c>
      <c r="CF114">
        <f t="shared" si="303"/>
        <v>0</v>
      </c>
      <c r="CG114">
        <f t="shared" si="304"/>
        <v>0</v>
      </c>
      <c r="CH114">
        <f t="shared" si="305"/>
        <v>0</v>
      </c>
      <c r="CI114">
        <f t="shared" si="306"/>
        <v>0</v>
      </c>
      <c r="CJ114">
        <f t="shared" si="307"/>
        <v>0</v>
      </c>
      <c r="CK114">
        <f t="shared" si="308"/>
        <v>0</v>
      </c>
      <c r="CL114" t="str">
        <f t="shared" si="309"/>
        <v/>
      </c>
      <c r="CM114" t="str">
        <f t="shared" si="310"/>
        <v/>
      </c>
      <c r="CN114" t="str">
        <f t="shared" si="311"/>
        <v/>
      </c>
      <c r="CO114" t="str">
        <f t="shared" si="312"/>
        <v/>
      </c>
      <c r="CP114" t="str">
        <f t="shared" si="313"/>
        <v/>
      </c>
      <c r="CQ114" t="str">
        <f t="shared" si="314"/>
        <v/>
      </c>
      <c r="CR114" t="str">
        <f t="shared" si="315"/>
        <v/>
      </c>
      <c r="CS114" t="str">
        <f t="shared" si="316"/>
        <v/>
      </c>
      <c r="CT114" t="str">
        <f t="shared" si="317"/>
        <v/>
      </c>
      <c r="CU114" t="str">
        <f t="shared" si="318"/>
        <v/>
      </c>
      <c r="CV114" t="str">
        <f t="shared" si="319"/>
        <v/>
      </c>
      <c r="CW114" t="str">
        <f t="shared" si="320"/>
        <v/>
      </c>
      <c r="CX114" t="str">
        <f t="shared" si="321"/>
        <v/>
      </c>
      <c r="CY114" t="str">
        <f t="shared" si="322"/>
        <v/>
      </c>
      <c r="CZ114" t="str">
        <f t="shared" si="323"/>
        <v/>
      </c>
      <c r="DA114" t="str">
        <f t="shared" si="324"/>
        <v/>
      </c>
      <c r="DB114" t="str">
        <f t="shared" si="325"/>
        <v/>
      </c>
      <c r="DC114" t="str">
        <f t="shared" si="326"/>
        <v/>
      </c>
      <c r="DD114" t="str">
        <f t="shared" si="327"/>
        <v/>
      </c>
      <c r="DE114" t="str">
        <f t="shared" si="328"/>
        <v/>
      </c>
      <c r="DF114" t="str">
        <f t="shared" si="329"/>
        <v/>
      </c>
      <c r="DG114" t="str">
        <f t="shared" si="330"/>
        <v/>
      </c>
      <c r="DH114" t="str">
        <f t="shared" si="331"/>
        <v/>
      </c>
      <c r="DI114" t="str">
        <f t="shared" si="332"/>
        <v/>
      </c>
      <c r="DJ114" t="str">
        <f t="shared" si="333"/>
        <v/>
      </c>
      <c r="DK114" t="str">
        <f t="shared" si="334"/>
        <v/>
      </c>
      <c r="DL114" t="str">
        <f t="shared" si="335"/>
        <v/>
      </c>
      <c r="DM114" t="str">
        <f t="shared" si="336"/>
        <v/>
      </c>
      <c r="DN114" t="str">
        <f t="shared" si="337"/>
        <v/>
      </c>
      <c r="DO114" t="str">
        <f t="shared" si="338"/>
        <v/>
      </c>
      <c r="DP114" t="str">
        <f t="shared" si="339"/>
        <v/>
      </c>
      <c r="DQ114" t="str">
        <f t="shared" si="340"/>
        <v/>
      </c>
      <c r="DR114" t="str">
        <f t="shared" si="341"/>
        <v/>
      </c>
      <c r="DS114" t="str">
        <f t="shared" si="342"/>
        <v/>
      </c>
      <c r="DT114" t="str">
        <f t="shared" si="343"/>
        <v/>
      </c>
      <c r="DU114">
        <f t="shared" si="344"/>
        <v>0</v>
      </c>
      <c r="DV114">
        <f t="shared" si="345"/>
        <v>0</v>
      </c>
      <c r="DW114">
        <f t="shared" si="346"/>
        <v>0</v>
      </c>
      <c r="DX114" t="str">
        <f t="shared" si="347"/>
        <v/>
      </c>
      <c r="DY114" t="str">
        <f t="shared" si="348"/>
        <v/>
      </c>
      <c r="DZ114" t="str">
        <f t="shared" si="349"/>
        <v/>
      </c>
      <c r="EA114" s="5">
        <f t="shared" si="350"/>
        <v>0</v>
      </c>
      <c r="EB114" s="3">
        <f t="shared" si="351"/>
        <v>0</v>
      </c>
    </row>
    <row r="115" spans="2:132" x14ac:dyDescent="0.2">
      <c r="B115" s="25">
        <v>110</v>
      </c>
      <c r="C115" s="26">
        <f>Zisk!D129</f>
        <v>0</v>
      </c>
      <c r="D115">
        <f>Zisk!E129</f>
        <v>0</v>
      </c>
      <c r="E115" s="66" t="str">
        <f t="shared" si="238"/>
        <v/>
      </c>
      <c r="F115" t="str">
        <f t="shared" si="239"/>
        <v/>
      </c>
      <c r="G115" s="66" t="str">
        <f t="shared" si="240"/>
        <v/>
      </c>
      <c r="H115" s="25"/>
      <c r="I115" s="25"/>
      <c r="J115">
        <f>VstupniParametry_SKRYT!$D$5</f>
        <v>0.02</v>
      </c>
      <c r="K115">
        <f>VstupniParametry_SKRYT!$D$6</f>
        <v>0.06</v>
      </c>
      <c r="L115">
        <f>VstupniParametry_SKRYT!$D$7</f>
        <v>0.06</v>
      </c>
      <c r="M115">
        <f>VstupniParametry_SKRYT!$D$8</f>
        <v>0.06</v>
      </c>
      <c r="N115">
        <f>VstupniParametry_SKRYT!$D$9</f>
        <v>1.7999999999999999E-2</v>
      </c>
      <c r="O115" s="27">
        <f>VstupniParametry_SKRYT!$D$10</f>
        <v>0.01</v>
      </c>
      <c r="P115" s="27">
        <f>VstupniParametry_SKRYT!$D$11</f>
        <v>0.01</v>
      </c>
      <c r="Q115" s="27">
        <f>VstupniParametry_SKRYT!$D$12</f>
        <v>0.01</v>
      </c>
      <c r="R115" s="27">
        <f>VstupniParametry_SKRYT!$D$13</f>
        <v>0.01</v>
      </c>
      <c r="S115" s="27">
        <f>VstupniParametry_SKRYT!$D$14</f>
        <v>0.01</v>
      </c>
      <c r="T115">
        <f t="shared" si="241"/>
        <v>0</v>
      </c>
      <c r="U115">
        <f t="shared" si="242"/>
        <v>0</v>
      </c>
      <c r="V115">
        <f t="shared" si="243"/>
        <v>0</v>
      </c>
      <c r="W115">
        <f t="shared" si="244"/>
        <v>0</v>
      </c>
      <c r="X115">
        <f t="shared" si="245"/>
        <v>0</v>
      </c>
      <c r="Y115">
        <f t="shared" si="246"/>
        <v>0</v>
      </c>
      <c r="Z115">
        <f t="shared" si="247"/>
        <v>0</v>
      </c>
      <c r="AA115">
        <f t="shared" si="248"/>
        <v>0</v>
      </c>
      <c r="AB115">
        <f t="shared" si="249"/>
        <v>0</v>
      </c>
      <c r="AC115">
        <f t="shared" si="250"/>
        <v>0</v>
      </c>
      <c r="AD115">
        <f t="shared" si="251"/>
        <v>0</v>
      </c>
      <c r="AE115">
        <f t="shared" si="252"/>
        <v>0</v>
      </c>
      <c r="AF115">
        <f t="shared" si="253"/>
        <v>0</v>
      </c>
      <c r="AG115">
        <f t="shared" si="254"/>
        <v>0</v>
      </c>
      <c r="AH115">
        <f t="shared" si="255"/>
        <v>0</v>
      </c>
      <c r="AI115">
        <f t="shared" si="256"/>
        <v>0</v>
      </c>
      <c r="AJ115">
        <f t="shared" si="257"/>
        <v>0</v>
      </c>
      <c r="AK115">
        <f t="shared" si="258"/>
        <v>0</v>
      </c>
      <c r="AL115">
        <f t="shared" si="259"/>
        <v>0</v>
      </c>
      <c r="AM115">
        <f t="shared" si="260"/>
        <v>0</v>
      </c>
      <c r="AN115">
        <f t="shared" si="261"/>
        <v>0</v>
      </c>
      <c r="AO115">
        <f t="shared" si="262"/>
        <v>0</v>
      </c>
      <c r="AP115">
        <f t="shared" si="263"/>
        <v>0</v>
      </c>
      <c r="AQ115">
        <f t="shared" si="264"/>
        <v>0</v>
      </c>
      <c r="AR115">
        <f t="shared" si="265"/>
        <v>0</v>
      </c>
      <c r="AS115">
        <f t="shared" si="266"/>
        <v>0</v>
      </c>
      <c r="AT115">
        <f t="shared" si="236"/>
        <v>0</v>
      </c>
      <c r="AU115">
        <f t="shared" si="267"/>
        <v>0</v>
      </c>
      <c r="AV115">
        <f t="shared" si="268"/>
        <v>0</v>
      </c>
      <c r="AW115">
        <f t="shared" si="237"/>
        <v>0</v>
      </c>
      <c r="AX115">
        <f t="shared" si="269"/>
        <v>0</v>
      </c>
      <c r="AY115">
        <f t="shared" si="270"/>
        <v>0</v>
      </c>
      <c r="AZ115">
        <f t="shared" si="271"/>
        <v>0</v>
      </c>
      <c r="BA115">
        <f t="shared" si="272"/>
        <v>0</v>
      </c>
      <c r="BB115">
        <f t="shared" si="273"/>
        <v>0</v>
      </c>
      <c r="BC115">
        <f t="shared" si="274"/>
        <v>0</v>
      </c>
      <c r="BD115">
        <f t="shared" si="275"/>
        <v>0</v>
      </c>
      <c r="BE115">
        <f t="shared" si="276"/>
        <v>0</v>
      </c>
      <c r="BF115">
        <f t="shared" si="277"/>
        <v>0</v>
      </c>
      <c r="BG115">
        <f t="shared" si="278"/>
        <v>0</v>
      </c>
      <c r="BH115">
        <f t="shared" si="279"/>
        <v>0</v>
      </c>
      <c r="BI115">
        <f t="shared" si="280"/>
        <v>0</v>
      </c>
      <c r="BJ115">
        <f t="shared" si="281"/>
        <v>0</v>
      </c>
      <c r="BK115">
        <f t="shared" si="282"/>
        <v>0</v>
      </c>
      <c r="BL115">
        <f t="shared" si="283"/>
        <v>0</v>
      </c>
      <c r="BM115">
        <f t="shared" si="284"/>
        <v>0</v>
      </c>
      <c r="BN115">
        <f t="shared" si="285"/>
        <v>0</v>
      </c>
      <c r="BO115">
        <f t="shared" si="286"/>
        <v>0</v>
      </c>
      <c r="BP115">
        <f t="shared" si="287"/>
        <v>0</v>
      </c>
      <c r="BQ115">
        <f t="shared" si="288"/>
        <v>0</v>
      </c>
      <c r="BR115">
        <f t="shared" si="289"/>
        <v>0</v>
      </c>
      <c r="BS115">
        <f t="shared" si="290"/>
        <v>0</v>
      </c>
      <c r="BT115">
        <f t="shared" si="291"/>
        <v>0</v>
      </c>
      <c r="BU115">
        <f t="shared" si="292"/>
        <v>0</v>
      </c>
      <c r="BV115">
        <f t="shared" si="293"/>
        <v>0</v>
      </c>
      <c r="BW115">
        <f t="shared" si="294"/>
        <v>0</v>
      </c>
      <c r="BX115">
        <f t="shared" si="295"/>
        <v>0</v>
      </c>
      <c r="BY115">
        <f t="shared" si="296"/>
        <v>0</v>
      </c>
      <c r="BZ115">
        <f t="shared" si="297"/>
        <v>0</v>
      </c>
      <c r="CA115">
        <f t="shared" si="298"/>
        <v>0</v>
      </c>
      <c r="CB115">
        <f t="shared" si="299"/>
        <v>0</v>
      </c>
      <c r="CC115">
        <f t="shared" si="300"/>
        <v>0</v>
      </c>
      <c r="CD115">
        <f t="shared" si="301"/>
        <v>0</v>
      </c>
      <c r="CE115">
        <f t="shared" si="302"/>
        <v>0</v>
      </c>
      <c r="CF115">
        <f t="shared" si="303"/>
        <v>0</v>
      </c>
      <c r="CG115">
        <f t="shared" si="304"/>
        <v>0</v>
      </c>
      <c r="CH115">
        <f t="shared" si="305"/>
        <v>0</v>
      </c>
      <c r="CI115">
        <f t="shared" si="306"/>
        <v>0</v>
      </c>
      <c r="CJ115">
        <f t="shared" si="307"/>
        <v>0</v>
      </c>
      <c r="CK115">
        <f t="shared" si="308"/>
        <v>0</v>
      </c>
      <c r="CL115" t="str">
        <f t="shared" si="309"/>
        <v/>
      </c>
      <c r="CM115" t="str">
        <f t="shared" si="310"/>
        <v/>
      </c>
      <c r="CN115" t="str">
        <f t="shared" si="311"/>
        <v/>
      </c>
      <c r="CO115" t="str">
        <f t="shared" si="312"/>
        <v/>
      </c>
      <c r="CP115" t="str">
        <f t="shared" si="313"/>
        <v/>
      </c>
      <c r="CQ115" t="str">
        <f t="shared" si="314"/>
        <v/>
      </c>
      <c r="CR115" t="str">
        <f t="shared" si="315"/>
        <v/>
      </c>
      <c r="CS115" t="str">
        <f t="shared" si="316"/>
        <v/>
      </c>
      <c r="CT115" t="str">
        <f t="shared" si="317"/>
        <v/>
      </c>
      <c r="CU115" t="str">
        <f t="shared" si="318"/>
        <v/>
      </c>
      <c r="CV115" t="str">
        <f t="shared" si="319"/>
        <v/>
      </c>
      <c r="CW115" t="str">
        <f t="shared" si="320"/>
        <v/>
      </c>
      <c r="CX115" t="str">
        <f t="shared" si="321"/>
        <v/>
      </c>
      <c r="CY115" t="str">
        <f t="shared" si="322"/>
        <v/>
      </c>
      <c r="CZ115" t="str">
        <f t="shared" si="323"/>
        <v/>
      </c>
      <c r="DA115" t="str">
        <f t="shared" si="324"/>
        <v/>
      </c>
      <c r="DB115" t="str">
        <f t="shared" si="325"/>
        <v/>
      </c>
      <c r="DC115" t="str">
        <f t="shared" si="326"/>
        <v/>
      </c>
      <c r="DD115" t="str">
        <f t="shared" si="327"/>
        <v/>
      </c>
      <c r="DE115" t="str">
        <f t="shared" si="328"/>
        <v/>
      </c>
      <c r="DF115" t="str">
        <f t="shared" si="329"/>
        <v/>
      </c>
      <c r="DG115" t="str">
        <f t="shared" si="330"/>
        <v/>
      </c>
      <c r="DH115" t="str">
        <f t="shared" si="331"/>
        <v/>
      </c>
      <c r="DI115" t="str">
        <f t="shared" si="332"/>
        <v/>
      </c>
      <c r="DJ115" t="str">
        <f t="shared" si="333"/>
        <v/>
      </c>
      <c r="DK115" t="str">
        <f t="shared" si="334"/>
        <v/>
      </c>
      <c r="DL115" t="str">
        <f t="shared" si="335"/>
        <v/>
      </c>
      <c r="DM115" t="str">
        <f t="shared" si="336"/>
        <v/>
      </c>
      <c r="DN115" t="str">
        <f t="shared" si="337"/>
        <v/>
      </c>
      <c r="DO115" t="str">
        <f t="shared" si="338"/>
        <v/>
      </c>
      <c r="DP115" t="str">
        <f t="shared" si="339"/>
        <v/>
      </c>
      <c r="DQ115" t="str">
        <f t="shared" si="340"/>
        <v/>
      </c>
      <c r="DR115" t="str">
        <f t="shared" si="341"/>
        <v/>
      </c>
      <c r="DS115" t="str">
        <f t="shared" si="342"/>
        <v/>
      </c>
      <c r="DT115" t="str">
        <f t="shared" si="343"/>
        <v/>
      </c>
      <c r="DU115">
        <f t="shared" si="344"/>
        <v>0</v>
      </c>
      <c r="DV115">
        <f t="shared" si="345"/>
        <v>0</v>
      </c>
      <c r="DW115">
        <f t="shared" si="346"/>
        <v>0</v>
      </c>
      <c r="DX115" t="str">
        <f t="shared" si="347"/>
        <v/>
      </c>
      <c r="DY115" t="str">
        <f t="shared" si="348"/>
        <v/>
      </c>
      <c r="DZ115" t="str">
        <f t="shared" si="349"/>
        <v/>
      </c>
      <c r="EA115" s="5">
        <f t="shared" si="350"/>
        <v>0</v>
      </c>
      <c r="EB115" s="3">
        <f t="shared" si="351"/>
        <v>0</v>
      </c>
    </row>
    <row r="116" spans="2:132" x14ac:dyDescent="0.2">
      <c r="B116">
        <v>111</v>
      </c>
      <c r="C116" s="3">
        <f>Zisk!D130</f>
        <v>0</v>
      </c>
      <c r="D116">
        <f>Zisk!E130</f>
        <v>0</v>
      </c>
      <c r="E116" s="66" t="str">
        <f t="shared" si="238"/>
        <v/>
      </c>
      <c r="F116" t="str">
        <f t="shared" si="239"/>
        <v/>
      </c>
      <c r="G116" s="66" t="str">
        <f t="shared" si="240"/>
        <v/>
      </c>
      <c r="J116">
        <f>VstupniParametry_SKRYT!$D$5</f>
        <v>0.02</v>
      </c>
      <c r="K116">
        <f>VstupniParametry_SKRYT!$D$6</f>
        <v>0.06</v>
      </c>
      <c r="L116">
        <f>VstupniParametry_SKRYT!$D$7</f>
        <v>0.06</v>
      </c>
      <c r="M116">
        <f>VstupniParametry_SKRYT!$D$8</f>
        <v>0.06</v>
      </c>
      <c r="N116">
        <f>VstupniParametry_SKRYT!$D$9</f>
        <v>1.7999999999999999E-2</v>
      </c>
      <c r="O116" s="27">
        <f>VstupniParametry_SKRYT!$D$10</f>
        <v>0.01</v>
      </c>
      <c r="P116" s="27">
        <f>VstupniParametry_SKRYT!$D$11</f>
        <v>0.01</v>
      </c>
      <c r="Q116" s="27">
        <f>VstupniParametry_SKRYT!$D$12</f>
        <v>0.01</v>
      </c>
      <c r="R116" s="27">
        <f>VstupniParametry_SKRYT!$D$13</f>
        <v>0.01</v>
      </c>
      <c r="S116" s="27">
        <f>VstupniParametry_SKRYT!$D$14</f>
        <v>0.01</v>
      </c>
      <c r="T116">
        <f t="shared" si="241"/>
        <v>0</v>
      </c>
      <c r="U116">
        <f t="shared" si="242"/>
        <v>0</v>
      </c>
      <c r="V116">
        <f t="shared" si="243"/>
        <v>0</v>
      </c>
      <c r="W116">
        <f t="shared" si="244"/>
        <v>0</v>
      </c>
      <c r="X116">
        <f t="shared" si="245"/>
        <v>0</v>
      </c>
      <c r="Y116">
        <f t="shared" si="246"/>
        <v>0</v>
      </c>
      <c r="Z116">
        <f t="shared" si="247"/>
        <v>0</v>
      </c>
      <c r="AA116">
        <f t="shared" si="248"/>
        <v>0</v>
      </c>
      <c r="AB116">
        <f t="shared" si="249"/>
        <v>0</v>
      </c>
      <c r="AC116">
        <f t="shared" si="250"/>
        <v>0</v>
      </c>
      <c r="AD116">
        <f t="shared" si="251"/>
        <v>0</v>
      </c>
      <c r="AE116">
        <f t="shared" si="252"/>
        <v>0</v>
      </c>
      <c r="AF116">
        <f t="shared" si="253"/>
        <v>0</v>
      </c>
      <c r="AG116">
        <f t="shared" si="254"/>
        <v>0</v>
      </c>
      <c r="AH116">
        <f t="shared" si="255"/>
        <v>0</v>
      </c>
      <c r="AI116">
        <f t="shared" si="256"/>
        <v>0</v>
      </c>
      <c r="AJ116">
        <f t="shared" si="257"/>
        <v>0</v>
      </c>
      <c r="AK116">
        <f t="shared" si="258"/>
        <v>0</v>
      </c>
      <c r="AL116">
        <f t="shared" si="259"/>
        <v>0</v>
      </c>
      <c r="AM116">
        <f t="shared" si="260"/>
        <v>0</v>
      </c>
      <c r="AN116">
        <f t="shared" si="261"/>
        <v>0</v>
      </c>
      <c r="AO116">
        <f t="shared" si="262"/>
        <v>0</v>
      </c>
      <c r="AP116">
        <f t="shared" si="263"/>
        <v>0</v>
      </c>
      <c r="AQ116">
        <f t="shared" si="264"/>
        <v>0</v>
      </c>
      <c r="AR116">
        <f t="shared" si="265"/>
        <v>0</v>
      </c>
      <c r="AS116">
        <f t="shared" si="266"/>
        <v>0</v>
      </c>
      <c r="AT116">
        <f t="shared" si="236"/>
        <v>0</v>
      </c>
      <c r="AU116">
        <f t="shared" si="267"/>
        <v>0</v>
      </c>
      <c r="AV116">
        <f t="shared" si="268"/>
        <v>0</v>
      </c>
      <c r="AW116">
        <f t="shared" si="237"/>
        <v>0</v>
      </c>
      <c r="AX116">
        <f t="shared" si="269"/>
        <v>0</v>
      </c>
      <c r="AY116">
        <f t="shared" si="270"/>
        <v>0</v>
      </c>
      <c r="AZ116">
        <f t="shared" si="271"/>
        <v>0</v>
      </c>
      <c r="BA116">
        <f t="shared" si="272"/>
        <v>0</v>
      </c>
      <c r="BB116">
        <f t="shared" si="273"/>
        <v>0</v>
      </c>
      <c r="BC116">
        <f t="shared" si="274"/>
        <v>0</v>
      </c>
      <c r="BD116">
        <f t="shared" si="275"/>
        <v>0</v>
      </c>
      <c r="BE116">
        <f t="shared" si="276"/>
        <v>0</v>
      </c>
      <c r="BF116">
        <f t="shared" si="277"/>
        <v>0</v>
      </c>
      <c r="BG116">
        <f t="shared" si="278"/>
        <v>0</v>
      </c>
      <c r="BH116">
        <f t="shared" si="279"/>
        <v>0</v>
      </c>
      <c r="BI116">
        <f t="shared" si="280"/>
        <v>0</v>
      </c>
      <c r="BJ116">
        <f t="shared" si="281"/>
        <v>0</v>
      </c>
      <c r="BK116">
        <f t="shared" si="282"/>
        <v>0</v>
      </c>
      <c r="BL116">
        <f t="shared" si="283"/>
        <v>0</v>
      </c>
      <c r="BM116">
        <f t="shared" si="284"/>
        <v>0</v>
      </c>
      <c r="BN116">
        <f t="shared" si="285"/>
        <v>0</v>
      </c>
      <c r="BO116">
        <f t="shared" si="286"/>
        <v>0</v>
      </c>
      <c r="BP116">
        <f t="shared" si="287"/>
        <v>0</v>
      </c>
      <c r="BQ116">
        <f t="shared" si="288"/>
        <v>0</v>
      </c>
      <c r="BR116">
        <f t="shared" si="289"/>
        <v>0</v>
      </c>
      <c r="BS116">
        <f t="shared" si="290"/>
        <v>0</v>
      </c>
      <c r="BT116">
        <f t="shared" si="291"/>
        <v>0</v>
      </c>
      <c r="BU116">
        <f t="shared" si="292"/>
        <v>0</v>
      </c>
      <c r="BV116">
        <f t="shared" si="293"/>
        <v>0</v>
      </c>
      <c r="BW116">
        <f t="shared" si="294"/>
        <v>0</v>
      </c>
      <c r="BX116">
        <f t="shared" si="295"/>
        <v>0</v>
      </c>
      <c r="BY116">
        <f t="shared" si="296"/>
        <v>0</v>
      </c>
      <c r="BZ116">
        <f t="shared" si="297"/>
        <v>0</v>
      </c>
      <c r="CA116">
        <f t="shared" si="298"/>
        <v>0</v>
      </c>
      <c r="CB116">
        <f t="shared" si="299"/>
        <v>0</v>
      </c>
      <c r="CC116">
        <f t="shared" si="300"/>
        <v>0</v>
      </c>
      <c r="CD116">
        <f t="shared" si="301"/>
        <v>0</v>
      </c>
      <c r="CE116">
        <f t="shared" si="302"/>
        <v>0</v>
      </c>
      <c r="CF116">
        <f t="shared" si="303"/>
        <v>0</v>
      </c>
      <c r="CG116">
        <f t="shared" si="304"/>
        <v>0</v>
      </c>
      <c r="CH116">
        <f t="shared" si="305"/>
        <v>0</v>
      </c>
      <c r="CI116">
        <f t="shared" si="306"/>
        <v>0</v>
      </c>
      <c r="CJ116">
        <f t="shared" si="307"/>
        <v>0</v>
      </c>
      <c r="CK116">
        <f t="shared" si="308"/>
        <v>0</v>
      </c>
      <c r="CL116" t="str">
        <f t="shared" si="309"/>
        <v/>
      </c>
      <c r="CM116" t="str">
        <f t="shared" si="310"/>
        <v/>
      </c>
      <c r="CN116" t="str">
        <f t="shared" si="311"/>
        <v/>
      </c>
      <c r="CO116" t="str">
        <f t="shared" si="312"/>
        <v/>
      </c>
      <c r="CP116" t="str">
        <f t="shared" si="313"/>
        <v/>
      </c>
      <c r="CQ116" t="str">
        <f t="shared" si="314"/>
        <v/>
      </c>
      <c r="CR116" t="str">
        <f t="shared" si="315"/>
        <v/>
      </c>
      <c r="CS116" t="str">
        <f t="shared" si="316"/>
        <v/>
      </c>
      <c r="CT116" t="str">
        <f t="shared" si="317"/>
        <v/>
      </c>
      <c r="CU116" t="str">
        <f t="shared" si="318"/>
        <v/>
      </c>
      <c r="CV116" t="str">
        <f t="shared" si="319"/>
        <v/>
      </c>
      <c r="CW116" t="str">
        <f t="shared" si="320"/>
        <v/>
      </c>
      <c r="CX116" t="str">
        <f t="shared" si="321"/>
        <v/>
      </c>
      <c r="CY116" t="str">
        <f t="shared" si="322"/>
        <v/>
      </c>
      <c r="CZ116" t="str">
        <f t="shared" si="323"/>
        <v/>
      </c>
      <c r="DA116" t="str">
        <f t="shared" si="324"/>
        <v/>
      </c>
      <c r="DB116" t="str">
        <f t="shared" si="325"/>
        <v/>
      </c>
      <c r="DC116" t="str">
        <f t="shared" si="326"/>
        <v/>
      </c>
      <c r="DD116" t="str">
        <f t="shared" si="327"/>
        <v/>
      </c>
      <c r="DE116" t="str">
        <f t="shared" si="328"/>
        <v/>
      </c>
      <c r="DF116" t="str">
        <f t="shared" si="329"/>
        <v/>
      </c>
      <c r="DG116" t="str">
        <f t="shared" si="330"/>
        <v/>
      </c>
      <c r="DH116" t="str">
        <f t="shared" si="331"/>
        <v/>
      </c>
      <c r="DI116" t="str">
        <f t="shared" si="332"/>
        <v/>
      </c>
      <c r="DJ116" t="str">
        <f t="shared" si="333"/>
        <v/>
      </c>
      <c r="DK116" t="str">
        <f t="shared" si="334"/>
        <v/>
      </c>
      <c r="DL116" t="str">
        <f t="shared" si="335"/>
        <v/>
      </c>
      <c r="DM116" t="str">
        <f t="shared" si="336"/>
        <v/>
      </c>
      <c r="DN116" t="str">
        <f t="shared" si="337"/>
        <v/>
      </c>
      <c r="DO116" t="str">
        <f t="shared" si="338"/>
        <v/>
      </c>
      <c r="DP116" t="str">
        <f t="shared" si="339"/>
        <v/>
      </c>
      <c r="DQ116" t="str">
        <f t="shared" si="340"/>
        <v/>
      </c>
      <c r="DR116" t="str">
        <f t="shared" si="341"/>
        <v/>
      </c>
      <c r="DS116" t="str">
        <f t="shared" si="342"/>
        <v/>
      </c>
      <c r="DT116" t="str">
        <f t="shared" si="343"/>
        <v/>
      </c>
      <c r="DU116">
        <f t="shared" si="344"/>
        <v>0</v>
      </c>
      <c r="DV116">
        <f t="shared" si="345"/>
        <v>0</v>
      </c>
      <c r="DW116">
        <f t="shared" si="346"/>
        <v>0</v>
      </c>
      <c r="DX116" t="str">
        <f t="shared" si="347"/>
        <v/>
      </c>
      <c r="DY116" t="str">
        <f t="shared" si="348"/>
        <v/>
      </c>
      <c r="DZ116" t="str">
        <f t="shared" si="349"/>
        <v/>
      </c>
      <c r="EA116" s="5">
        <f t="shared" si="350"/>
        <v>0</v>
      </c>
      <c r="EB116" s="3">
        <f t="shared" si="351"/>
        <v>0</v>
      </c>
    </row>
    <row r="117" spans="2:132" x14ac:dyDescent="0.2">
      <c r="B117" s="25">
        <v>112</v>
      </c>
      <c r="C117" s="26">
        <f>Zisk!D131</f>
        <v>0</v>
      </c>
      <c r="D117">
        <f>Zisk!E131</f>
        <v>0</v>
      </c>
      <c r="E117" s="66" t="str">
        <f t="shared" si="238"/>
        <v/>
      </c>
      <c r="F117" t="str">
        <f t="shared" si="239"/>
        <v/>
      </c>
      <c r="G117" s="66" t="str">
        <f t="shared" si="240"/>
        <v/>
      </c>
      <c r="H117" s="25"/>
      <c r="I117" s="25"/>
      <c r="J117">
        <f>VstupniParametry_SKRYT!$D$5</f>
        <v>0.02</v>
      </c>
      <c r="K117">
        <f>VstupniParametry_SKRYT!$D$6</f>
        <v>0.06</v>
      </c>
      <c r="L117">
        <f>VstupniParametry_SKRYT!$D$7</f>
        <v>0.06</v>
      </c>
      <c r="M117">
        <f>VstupniParametry_SKRYT!$D$8</f>
        <v>0.06</v>
      </c>
      <c r="N117">
        <f>VstupniParametry_SKRYT!$D$9</f>
        <v>1.7999999999999999E-2</v>
      </c>
      <c r="O117" s="27">
        <f>VstupniParametry_SKRYT!$D$10</f>
        <v>0.01</v>
      </c>
      <c r="P117" s="27">
        <f>VstupniParametry_SKRYT!$D$11</f>
        <v>0.01</v>
      </c>
      <c r="Q117" s="27">
        <f>VstupniParametry_SKRYT!$D$12</f>
        <v>0.01</v>
      </c>
      <c r="R117" s="27">
        <f>VstupniParametry_SKRYT!$D$13</f>
        <v>0.01</v>
      </c>
      <c r="S117" s="27">
        <f>VstupniParametry_SKRYT!$D$14</f>
        <v>0.01</v>
      </c>
      <c r="T117">
        <f t="shared" si="241"/>
        <v>0</v>
      </c>
      <c r="U117">
        <f t="shared" si="242"/>
        <v>0</v>
      </c>
      <c r="V117">
        <f t="shared" si="243"/>
        <v>0</v>
      </c>
      <c r="W117">
        <f t="shared" si="244"/>
        <v>0</v>
      </c>
      <c r="X117">
        <f t="shared" si="245"/>
        <v>0</v>
      </c>
      <c r="Y117">
        <f t="shared" si="246"/>
        <v>0</v>
      </c>
      <c r="Z117">
        <f t="shared" si="247"/>
        <v>0</v>
      </c>
      <c r="AA117">
        <f t="shared" si="248"/>
        <v>0</v>
      </c>
      <c r="AB117">
        <f t="shared" si="249"/>
        <v>0</v>
      </c>
      <c r="AC117">
        <f t="shared" si="250"/>
        <v>0</v>
      </c>
      <c r="AD117">
        <f t="shared" si="251"/>
        <v>0</v>
      </c>
      <c r="AE117">
        <f t="shared" si="252"/>
        <v>0</v>
      </c>
      <c r="AF117">
        <f t="shared" si="253"/>
        <v>0</v>
      </c>
      <c r="AG117">
        <f t="shared" si="254"/>
        <v>0</v>
      </c>
      <c r="AH117">
        <f t="shared" si="255"/>
        <v>0</v>
      </c>
      <c r="AI117">
        <f t="shared" si="256"/>
        <v>0</v>
      </c>
      <c r="AJ117">
        <f t="shared" si="257"/>
        <v>0</v>
      </c>
      <c r="AK117">
        <f t="shared" si="258"/>
        <v>0</v>
      </c>
      <c r="AL117">
        <f t="shared" si="259"/>
        <v>0</v>
      </c>
      <c r="AM117">
        <f t="shared" si="260"/>
        <v>0</v>
      </c>
      <c r="AN117">
        <f t="shared" si="261"/>
        <v>0</v>
      </c>
      <c r="AO117">
        <f t="shared" si="262"/>
        <v>0</v>
      </c>
      <c r="AP117">
        <f t="shared" si="263"/>
        <v>0</v>
      </c>
      <c r="AQ117">
        <f t="shared" si="264"/>
        <v>0</v>
      </c>
      <c r="AR117">
        <f t="shared" si="265"/>
        <v>0</v>
      </c>
      <c r="AS117">
        <f t="shared" si="266"/>
        <v>0</v>
      </c>
      <c r="AT117">
        <f t="shared" si="236"/>
        <v>0</v>
      </c>
      <c r="AU117">
        <f t="shared" si="267"/>
        <v>0</v>
      </c>
      <c r="AV117">
        <f t="shared" si="268"/>
        <v>0</v>
      </c>
      <c r="AW117">
        <f t="shared" si="237"/>
        <v>0</v>
      </c>
      <c r="AX117">
        <f t="shared" si="269"/>
        <v>0</v>
      </c>
      <c r="AY117">
        <f t="shared" si="270"/>
        <v>0</v>
      </c>
      <c r="AZ117">
        <f t="shared" si="271"/>
        <v>0</v>
      </c>
      <c r="BA117">
        <f t="shared" si="272"/>
        <v>0</v>
      </c>
      <c r="BB117">
        <f t="shared" si="273"/>
        <v>0</v>
      </c>
      <c r="BC117">
        <f t="shared" si="274"/>
        <v>0</v>
      </c>
      <c r="BD117">
        <f t="shared" si="275"/>
        <v>0</v>
      </c>
      <c r="BE117">
        <f t="shared" si="276"/>
        <v>0</v>
      </c>
      <c r="BF117">
        <f t="shared" si="277"/>
        <v>0</v>
      </c>
      <c r="BG117">
        <f t="shared" si="278"/>
        <v>0</v>
      </c>
      <c r="BH117">
        <f t="shared" si="279"/>
        <v>0</v>
      </c>
      <c r="BI117">
        <f t="shared" si="280"/>
        <v>0</v>
      </c>
      <c r="BJ117">
        <f t="shared" si="281"/>
        <v>0</v>
      </c>
      <c r="BK117">
        <f t="shared" si="282"/>
        <v>0</v>
      </c>
      <c r="BL117">
        <f t="shared" si="283"/>
        <v>0</v>
      </c>
      <c r="BM117">
        <f t="shared" si="284"/>
        <v>0</v>
      </c>
      <c r="BN117">
        <f t="shared" si="285"/>
        <v>0</v>
      </c>
      <c r="BO117">
        <f t="shared" si="286"/>
        <v>0</v>
      </c>
      <c r="BP117">
        <f t="shared" si="287"/>
        <v>0</v>
      </c>
      <c r="BQ117">
        <f t="shared" si="288"/>
        <v>0</v>
      </c>
      <c r="BR117">
        <f t="shared" si="289"/>
        <v>0</v>
      </c>
      <c r="BS117">
        <f t="shared" si="290"/>
        <v>0</v>
      </c>
      <c r="BT117">
        <f t="shared" si="291"/>
        <v>0</v>
      </c>
      <c r="BU117">
        <f t="shared" si="292"/>
        <v>0</v>
      </c>
      <c r="BV117">
        <f t="shared" si="293"/>
        <v>0</v>
      </c>
      <c r="BW117">
        <f t="shared" si="294"/>
        <v>0</v>
      </c>
      <c r="BX117">
        <f t="shared" si="295"/>
        <v>0</v>
      </c>
      <c r="BY117">
        <f t="shared" si="296"/>
        <v>0</v>
      </c>
      <c r="BZ117">
        <f t="shared" si="297"/>
        <v>0</v>
      </c>
      <c r="CA117">
        <f t="shared" si="298"/>
        <v>0</v>
      </c>
      <c r="CB117">
        <f t="shared" si="299"/>
        <v>0</v>
      </c>
      <c r="CC117">
        <f t="shared" si="300"/>
        <v>0</v>
      </c>
      <c r="CD117">
        <f t="shared" si="301"/>
        <v>0</v>
      </c>
      <c r="CE117">
        <f t="shared" si="302"/>
        <v>0</v>
      </c>
      <c r="CF117">
        <f t="shared" si="303"/>
        <v>0</v>
      </c>
      <c r="CG117">
        <f t="shared" si="304"/>
        <v>0</v>
      </c>
      <c r="CH117">
        <f t="shared" si="305"/>
        <v>0</v>
      </c>
      <c r="CI117">
        <f t="shared" si="306"/>
        <v>0</v>
      </c>
      <c r="CJ117">
        <f t="shared" si="307"/>
        <v>0</v>
      </c>
      <c r="CK117">
        <f t="shared" si="308"/>
        <v>0</v>
      </c>
      <c r="CL117" t="str">
        <f t="shared" si="309"/>
        <v/>
      </c>
      <c r="CM117" t="str">
        <f t="shared" si="310"/>
        <v/>
      </c>
      <c r="CN117" t="str">
        <f t="shared" si="311"/>
        <v/>
      </c>
      <c r="CO117" t="str">
        <f t="shared" si="312"/>
        <v/>
      </c>
      <c r="CP117" t="str">
        <f t="shared" si="313"/>
        <v/>
      </c>
      <c r="CQ117" t="str">
        <f t="shared" si="314"/>
        <v/>
      </c>
      <c r="CR117" t="str">
        <f t="shared" si="315"/>
        <v/>
      </c>
      <c r="CS117" t="str">
        <f t="shared" si="316"/>
        <v/>
      </c>
      <c r="CT117" t="str">
        <f t="shared" si="317"/>
        <v/>
      </c>
      <c r="CU117" t="str">
        <f t="shared" si="318"/>
        <v/>
      </c>
      <c r="CV117" t="str">
        <f t="shared" si="319"/>
        <v/>
      </c>
      <c r="CW117" t="str">
        <f t="shared" si="320"/>
        <v/>
      </c>
      <c r="CX117" t="str">
        <f t="shared" si="321"/>
        <v/>
      </c>
      <c r="CY117" t="str">
        <f t="shared" si="322"/>
        <v/>
      </c>
      <c r="CZ117" t="str">
        <f t="shared" si="323"/>
        <v/>
      </c>
      <c r="DA117" t="str">
        <f t="shared" si="324"/>
        <v/>
      </c>
      <c r="DB117" t="str">
        <f t="shared" si="325"/>
        <v/>
      </c>
      <c r="DC117" t="str">
        <f t="shared" si="326"/>
        <v/>
      </c>
      <c r="DD117" t="str">
        <f t="shared" si="327"/>
        <v/>
      </c>
      <c r="DE117" t="str">
        <f t="shared" si="328"/>
        <v/>
      </c>
      <c r="DF117" t="str">
        <f t="shared" si="329"/>
        <v/>
      </c>
      <c r="DG117" t="str">
        <f t="shared" si="330"/>
        <v/>
      </c>
      <c r="DH117" t="str">
        <f t="shared" si="331"/>
        <v/>
      </c>
      <c r="DI117" t="str">
        <f t="shared" si="332"/>
        <v/>
      </c>
      <c r="DJ117" t="str">
        <f t="shared" si="333"/>
        <v/>
      </c>
      <c r="DK117" t="str">
        <f t="shared" si="334"/>
        <v/>
      </c>
      <c r="DL117" t="str">
        <f t="shared" si="335"/>
        <v/>
      </c>
      <c r="DM117" t="str">
        <f t="shared" si="336"/>
        <v/>
      </c>
      <c r="DN117" t="str">
        <f t="shared" si="337"/>
        <v/>
      </c>
      <c r="DO117" t="str">
        <f t="shared" si="338"/>
        <v/>
      </c>
      <c r="DP117" t="str">
        <f t="shared" si="339"/>
        <v/>
      </c>
      <c r="DQ117" t="str">
        <f t="shared" si="340"/>
        <v/>
      </c>
      <c r="DR117" t="str">
        <f t="shared" si="341"/>
        <v/>
      </c>
      <c r="DS117" t="str">
        <f t="shared" si="342"/>
        <v/>
      </c>
      <c r="DT117" t="str">
        <f t="shared" si="343"/>
        <v/>
      </c>
      <c r="DU117">
        <f t="shared" si="344"/>
        <v>0</v>
      </c>
      <c r="DV117">
        <f t="shared" si="345"/>
        <v>0</v>
      </c>
      <c r="DW117">
        <f t="shared" si="346"/>
        <v>0</v>
      </c>
      <c r="DX117" t="str">
        <f t="shared" si="347"/>
        <v/>
      </c>
      <c r="DY117" t="str">
        <f t="shared" si="348"/>
        <v/>
      </c>
      <c r="DZ117" t="str">
        <f t="shared" si="349"/>
        <v/>
      </c>
      <c r="EA117" s="5">
        <f t="shared" si="350"/>
        <v>0</v>
      </c>
      <c r="EB117" s="3">
        <f t="shared" si="351"/>
        <v>0</v>
      </c>
    </row>
    <row r="118" spans="2:132" x14ac:dyDescent="0.2">
      <c r="B118">
        <v>113</v>
      </c>
      <c r="C118" s="3">
        <f>Zisk!D132</f>
        <v>0</v>
      </c>
      <c r="D118">
        <f>Zisk!E132</f>
        <v>0</v>
      </c>
      <c r="E118" s="66" t="str">
        <f t="shared" si="238"/>
        <v/>
      </c>
      <c r="F118" t="str">
        <f t="shared" si="239"/>
        <v/>
      </c>
      <c r="G118" s="66" t="str">
        <f t="shared" si="240"/>
        <v/>
      </c>
      <c r="J118">
        <f>VstupniParametry_SKRYT!$D$5</f>
        <v>0.02</v>
      </c>
      <c r="K118">
        <f>VstupniParametry_SKRYT!$D$6</f>
        <v>0.06</v>
      </c>
      <c r="L118">
        <f>VstupniParametry_SKRYT!$D$7</f>
        <v>0.06</v>
      </c>
      <c r="M118">
        <f>VstupniParametry_SKRYT!$D$8</f>
        <v>0.06</v>
      </c>
      <c r="N118">
        <f>VstupniParametry_SKRYT!$D$9</f>
        <v>1.7999999999999999E-2</v>
      </c>
      <c r="O118" s="27">
        <f>VstupniParametry_SKRYT!$D$10</f>
        <v>0.01</v>
      </c>
      <c r="P118" s="27">
        <f>VstupniParametry_SKRYT!$D$11</f>
        <v>0.01</v>
      </c>
      <c r="Q118" s="27">
        <f>VstupniParametry_SKRYT!$D$12</f>
        <v>0.01</v>
      </c>
      <c r="R118" s="27">
        <f>VstupniParametry_SKRYT!$D$13</f>
        <v>0.01</v>
      </c>
      <c r="S118" s="27">
        <f>VstupniParametry_SKRYT!$D$14</f>
        <v>0.01</v>
      </c>
      <c r="T118">
        <f t="shared" si="241"/>
        <v>0</v>
      </c>
      <c r="U118">
        <f t="shared" si="242"/>
        <v>0</v>
      </c>
      <c r="V118">
        <f t="shared" si="243"/>
        <v>0</v>
      </c>
      <c r="W118">
        <f t="shared" si="244"/>
        <v>0</v>
      </c>
      <c r="X118">
        <f t="shared" si="245"/>
        <v>0</v>
      </c>
      <c r="Y118">
        <f t="shared" si="246"/>
        <v>0</v>
      </c>
      <c r="Z118">
        <f t="shared" si="247"/>
        <v>0</v>
      </c>
      <c r="AA118">
        <f t="shared" si="248"/>
        <v>0</v>
      </c>
      <c r="AB118">
        <f t="shared" si="249"/>
        <v>0</v>
      </c>
      <c r="AC118">
        <f t="shared" si="250"/>
        <v>0</v>
      </c>
      <c r="AD118">
        <f t="shared" si="251"/>
        <v>0</v>
      </c>
      <c r="AE118">
        <f t="shared" si="252"/>
        <v>0</v>
      </c>
      <c r="AF118">
        <f t="shared" si="253"/>
        <v>0</v>
      </c>
      <c r="AG118">
        <f t="shared" si="254"/>
        <v>0</v>
      </c>
      <c r="AH118">
        <f t="shared" si="255"/>
        <v>0</v>
      </c>
      <c r="AI118">
        <f t="shared" si="256"/>
        <v>0</v>
      </c>
      <c r="AJ118">
        <f t="shared" si="257"/>
        <v>0</v>
      </c>
      <c r="AK118">
        <f t="shared" si="258"/>
        <v>0</v>
      </c>
      <c r="AL118">
        <f t="shared" si="259"/>
        <v>0</v>
      </c>
      <c r="AM118">
        <f t="shared" si="260"/>
        <v>0</v>
      </c>
      <c r="AN118">
        <f t="shared" si="261"/>
        <v>0</v>
      </c>
      <c r="AO118">
        <f t="shared" si="262"/>
        <v>0</v>
      </c>
      <c r="AP118">
        <f t="shared" si="263"/>
        <v>0</v>
      </c>
      <c r="AQ118">
        <f t="shared" si="264"/>
        <v>0</v>
      </c>
      <c r="AR118">
        <f t="shared" si="265"/>
        <v>0</v>
      </c>
      <c r="AS118">
        <f t="shared" si="266"/>
        <v>0</v>
      </c>
      <c r="AT118">
        <f t="shared" si="236"/>
        <v>0</v>
      </c>
      <c r="AU118">
        <f t="shared" si="267"/>
        <v>0</v>
      </c>
      <c r="AV118">
        <f t="shared" si="268"/>
        <v>0</v>
      </c>
      <c r="AW118">
        <f t="shared" si="237"/>
        <v>0</v>
      </c>
      <c r="AX118">
        <f t="shared" si="269"/>
        <v>0</v>
      </c>
      <c r="AY118">
        <f t="shared" si="270"/>
        <v>0</v>
      </c>
      <c r="AZ118">
        <f t="shared" si="271"/>
        <v>0</v>
      </c>
      <c r="BA118">
        <f t="shared" si="272"/>
        <v>0</v>
      </c>
      <c r="BB118">
        <f t="shared" si="273"/>
        <v>0</v>
      </c>
      <c r="BC118">
        <f t="shared" si="274"/>
        <v>0</v>
      </c>
      <c r="BD118">
        <f t="shared" si="275"/>
        <v>0</v>
      </c>
      <c r="BE118">
        <f t="shared" si="276"/>
        <v>0</v>
      </c>
      <c r="BF118">
        <f t="shared" si="277"/>
        <v>0</v>
      </c>
      <c r="BG118">
        <f t="shared" si="278"/>
        <v>0</v>
      </c>
      <c r="BH118">
        <f t="shared" si="279"/>
        <v>0</v>
      </c>
      <c r="BI118">
        <f t="shared" si="280"/>
        <v>0</v>
      </c>
      <c r="BJ118">
        <f t="shared" si="281"/>
        <v>0</v>
      </c>
      <c r="BK118">
        <f t="shared" si="282"/>
        <v>0</v>
      </c>
      <c r="BL118">
        <f t="shared" si="283"/>
        <v>0</v>
      </c>
      <c r="BM118">
        <f t="shared" si="284"/>
        <v>0</v>
      </c>
      <c r="BN118">
        <f t="shared" si="285"/>
        <v>0</v>
      </c>
      <c r="BO118">
        <f t="shared" si="286"/>
        <v>0</v>
      </c>
      <c r="BP118">
        <f t="shared" si="287"/>
        <v>0</v>
      </c>
      <c r="BQ118">
        <f t="shared" si="288"/>
        <v>0</v>
      </c>
      <c r="BR118">
        <f t="shared" si="289"/>
        <v>0</v>
      </c>
      <c r="BS118">
        <f t="shared" si="290"/>
        <v>0</v>
      </c>
      <c r="BT118">
        <f t="shared" si="291"/>
        <v>0</v>
      </c>
      <c r="BU118">
        <f t="shared" si="292"/>
        <v>0</v>
      </c>
      <c r="BV118">
        <f t="shared" si="293"/>
        <v>0</v>
      </c>
      <c r="BW118">
        <f t="shared" si="294"/>
        <v>0</v>
      </c>
      <c r="BX118">
        <f t="shared" si="295"/>
        <v>0</v>
      </c>
      <c r="BY118">
        <f t="shared" si="296"/>
        <v>0</v>
      </c>
      <c r="BZ118">
        <f t="shared" si="297"/>
        <v>0</v>
      </c>
      <c r="CA118">
        <f t="shared" si="298"/>
        <v>0</v>
      </c>
      <c r="CB118">
        <f t="shared" si="299"/>
        <v>0</v>
      </c>
      <c r="CC118">
        <f t="shared" si="300"/>
        <v>0</v>
      </c>
      <c r="CD118">
        <f t="shared" si="301"/>
        <v>0</v>
      </c>
      <c r="CE118">
        <f t="shared" si="302"/>
        <v>0</v>
      </c>
      <c r="CF118">
        <f t="shared" si="303"/>
        <v>0</v>
      </c>
      <c r="CG118">
        <f t="shared" si="304"/>
        <v>0</v>
      </c>
      <c r="CH118">
        <f t="shared" si="305"/>
        <v>0</v>
      </c>
      <c r="CI118">
        <f t="shared" si="306"/>
        <v>0</v>
      </c>
      <c r="CJ118">
        <f t="shared" si="307"/>
        <v>0</v>
      </c>
      <c r="CK118">
        <f t="shared" si="308"/>
        <v>0</v>
      </c>
      <c r="CL118" t="str">
        <f t="shared" si="309"/>
        <v/>
      </c>
      <c r="CM118" t="str">
        <f t="shared" si="310"/>
        <v/>
      </c>
      <c r="CN118" t="str">
        <f t="shared" si="311"/>
        <v/>
      </c>
      <c r="CO118" t="str">
        <f t="shared" si="312"/>
        <v/>
      </c>
      <c r="CP118" t="str">
        <f t="shared" si="313"/>
        <v/>
      </c>
      <c r="CQ118" t="str">
        <f t="shared" si="314"/>
        <v/>
      </c>
      <c r="CR118" t="str">
        <f t="shared" si="315"/>
        <v/>
      </c>
      <c r="CS118" t="str">
        <f t="shared" si="316"/>
        <v/>
      </c>
      <c r="CT118" t="str">
        <f t="shared" si="317"/>
        <v/>
      </c>
      <c r="CU118" t="str">
        <f t="shared" si="318"/>
        <v/>
      </c>
      <c r="CV118" t="str">
        <f t="shared" si="319"/>
        <v/>
      </c>
      <c r="CW118" t="str">
        <f t="shared" si="320"/>
        <v/>
      </c>
      <c r="CX118" t="str">
        <f t="shared" si="321"/>
        <v/>
      </c>
      <c r="CY118" t="str">
        <f t="shared" si="322"/>
        <v/>
      </c>
      <c r="CZ118" t="str">
        <f t="shared" si="323"/>
        <v/>
      </c>
      <c r="DA118" t="str">
        <f t="shared" si="324"/>
        <v/>
      </c>
      <c r="DB118" t="str">
        <f t="shared" si="325"/>
        <v/>
      </c>
      <c r="DC118" t="str">
        <f t="shared" si="326"/>
        <v/>
      </c>
      <c r="DD118" t="str">
        <f t="shared" si="327"/>
        <v/>
      </c>
      <c r="DE118" t="str">
        <f t="shared" si="328"/>
        <v/>
      </c>
      <c r="DF118" t="str">
        <f t="shared" si="329"/>
        <v/>
      </c>
      <c r="DG118" t="str">
        <f t="shared" si="330"/>
        <v/>
      </c>
      <c r="DH118" t="str">
        <f t="shared" si="331"/>
        <v/>
      </c>
      <c r="DI118" t="str">
        <f t="shared" si="332"/>
        <v/>
      </c>
      <c r="DJ118" t="str">
        <f t="shared" si="333"/>
        <v/>
      </c>
      <c r="DK118" t="str">
        <f t="shared" si="334"/>
        <v/>
      </c>
      <c r="DL118" t="str">
        <f t="shared" si="335"/>
        <v/>
      </c>
      <c r="DM118" t="str">
        <f t="shared" si="336"/>
        <v/>
      </c>
      <c r="DN118" t="str">
        <f t="shared" si="337"/>
        <v/>
      </c>
      <c r="DO118" t="str">
        <f t="shared" si="338"/>
        <v/>
      </c>
      <c r="DP118" t="str">
        <f t="shared" si="339"/>
        <v/>
      </c>
      <c r="DQ118" t="str">
        <f t="shared" si="340"/>
        <v/>
      </c>
      <c r="DR118" t="str">
        <f t="shared" si="341"/>
        <v/>
      </c>
      <c r="DS118" t="str">
        <f t="shared" si="342"/>
        <v/>
      </c>
      <c r="DT118" t="str">
        <f t="shared" si="343"/>
        <v/>
      </c>
      <c r="DU118">
        <f t="shared" si="344"/>
        <v>0</v>
      </c>
      <c r="DV118">
        <f t="shared" si="345"/>
        <v>0</v>
      </c>
      <c r="DW118">
        <f t="shared" si="346"/>
        <v>0</v>
      </c>
      <c r="DX118" t="str">
        <f t="shared" si="347"/>
        <v/>
      </c>
      <c r="DY118" t="str">
        <f t="shared" si="348"/>
        <v/>
      </c>
      <c r="DZ118" t="str">
        <f t="shared" si="349"/>
        <v/>
      </c>
      <c r="EA118" s="5">
        <f t="shared" si="350"/>
        <v>0</v>
      </c>
      <c r="EB118" s="3">
        <f t="shared" si="351"/>
        <v>0</v>
      </c>
    </row>
    <row r="119" spans="2:132" x14ac:dyDescent="0.2">
      <c r="B119" s="25">
        <v>114</v>
      </c>
      <c r="C119" s="26">
        <f>Zisk!D133</f>
        <v>0</v>
      </c>
      <c r="D119">
        <f>Zisk!E133</f>
        <v>0</v>
      </c>
      <c r="E119" s="66" t="str">
        <f t="shared" si="238"/>
        <v/>
      </c>
      <c r="F119" t="str">
        <f t="shared" si="239"/>
        <v/>
      </c>
      <c r="G119" s="66" t="str">
        <f t="shared" si="240"/>
        <v/>
      </c>
      <c r="H119" s="25"/>
      <c r="I119" s="25"/>
      <c r="J119">
        <f>VstupniParametry_SKRYT!$D$5</f>
        <v>0.02</v>
      </c>
      <c r="K119">
        <f>VstupniParametry_SKRYT!$D$6</f>
        <v>0.06</v>
      </c>
      <c r="L119">
        <f>VstupniParametry_SKRYT!$D$7</f>
        <v>0.06</v>
      </c>
      <c r="M119">
        <f>VstupniParametry_SKRYT!$D$8</f>
        <v>0.06</v>
      </c>
      <c r="N119">
        <f>VstupniParametry_SKRYT!$D$9</f>
        <v>1.7999999999999999E-2</v>
      </c>
      <c r="O119" s="27">
        <f>VstupniParametry_SKRYT!$D$10</f>
        <v>0.01</v>
      </c>
      <c r="P119" s="27">
        <f>VstupniParametry_SKRYT!$D$11</f>
        <v>0.01</v>
      </c>
      <c r="Q119" s="27">
        <f>VstupniParametry_SKRYT!$D$12</f>
        <v>0.01</v>
      </c>
      <c r="R119" s="27">
        <f>VstupniParametry_SKRYT!$D$13</f>
        <v>0.01</v>
      </c>
      <c r="S119" s="27">
        <f>VstupniParametry_SKRYT!$D$14</f>
        <v>0.01</v>
      </c>
      <c r="T119">
        <f t="shared" si="241"/>
        <v>0</v>
      </c>
      <c r="U119">
        <f t="shared" si="242"/>
        <v>0</v>
      </c>
      <c r="V119">
        <f t="shared" si="243"/>
        <v>0</v>
      </c>
      <c r="W119">
        <f t="shared" si="244"/>
        <v>0</v>
      </c>
      <c r="X119">
        <f t="shared" si="245"/>
        <v>0</v>
      </c>
      <c r="Y119">
        <f t="shared" si="246"/>
        <v>0</v>
      </c>
      <c r="Z119">
        <f t="shared" si="247"/>
        <v>0</v>
      </c>
      <c r="AA119">
        <f t="shared" si="248"/>
        <v>0</v>
      </c>
      <c r="AB119">
        <f t="shared" si="249"/>
        <v>0</v>
      </c>
      <c r="AC119">
        <f t="shared" si="250"/>
        <v>0</v>
      </c>
      <c r="AD119">
        <f t="shared" si="251"/>
        <v>0</v>
      </c>
      <c r="AE119">
        <f t="shared" si="252"/>
        <v>0</v>
      </c>
      <c r="AF119">
        <f t="shared" si="253"/>
        <v>0</v>
      </c>
      <c r="AG119">
        <f t="shared" si="254"/>
        <v>0</v>
      </c>
      <c r="AH119">
        <f t="shared" si="255"/>
        <v>0</v>
      </c>
      <c r="AI119">
        <f t="shared" si="256"/>
        <v>0</v>
      </c>
      <c r="AJ119">
        <f t="shared" si="257"/>
        <v>0</v>
      </c>
      <c r="AK119">
        <f t="shared" si="258"/>
        <v>0</v>
      </c>
      <c r="AL119">
        <f t="shared" si="259"/>
        <v>0</v>
      </c>
      <c r="AM119">
        <f t="shared" si="260"/>
        <v>0</v>
      </c>
      <c r="AN119">
        <f t="shared" si="261"/>
        <v>0</v>
      </c>
      <c r="AO119">
        <f t="shared" si="262"/>
        <v>0</v>
      </c>
      <c r="AP119">
        <f t="shared" si="263"/>
        <v>0</v>
      </c>
      <c r="AQ119">
        <f t="shared" si="264"/>
        <v>0</v>
      </c>
      <c r="AR119">
        <f t="shared" si="265"/>
        <v>0</v>
      </c>
      <c r="AS119">
        <f t="shared" si="266"/>
        <v>0</v>
      </c>
      <c r="AT119">
        <f t="shared" si="236"/>
        <v>0</v>
      </c>
      <c r="AU119">
        <f t="shared" si="267"/>
        <v>0</v>
      </c>
      <c r="AV119">
        <f t="shared" si="268"/>
        <v>0</v>
      </c>
      <c r="AW119">
        <f t="shared" si="237"/>
        <v>0</v>
      </c>
      <c r="AX119">
        <f t="shared" si="269"/>
        <v>0</v>
      </c>
      <c r="AY119">
        <f t="shared" si="270"/>
        <v>0</v>
      </c>
      <c r="AZ119">
        <f t="shared" si="271"/>
        <v>0</v>
      </c>
      <c r="BA119">
        <f t="shared" si="272"/>
        <v>0</v>
      </c>
      <c r="BB119">
        <f t="shared" si="273"/>
        <v>0</v>
      </c>
      <c r="BC119">
        <f t="shared" si="274"/>
        <v>0</v>
      </c>
      <c r="BD119">
        <f t="shared" si="275"/>
        <v>0</v>
      </c>
      <c r="BE119">
        <f t="shared" si="276"/>
        <v>0</v>
      </c>
      <c r="BF119">
        <f t="shared" si="277"/>
        <v>0</v>
      </c>
      <c r="BG119">
        <f t="shared" si="278"/>
        <v>0</v>
      </c>
      <c r="BH119">
        <f t="shared" si="279"/>
        <v>0</v>
      </c>
      <c r="BI119">
        <f t="shared" si="280"/>
        <v>0</v>
      </c>
      <c r="BJ119">
        <f t="shared" si="281"/>
        <v>0</v>
      </c>
      <c r="BK119">
        <f t="shared" si="282"/>
        <v>0</v>
      </c>
      <c r="BL119">
        <f t="shared" si="283"/>
        <v>0</v>
      </c>
      <c r="BM119">
        <f t="shared" si="284"/>
        <v>0</v>
      </c>
      <c r="BN119">
        <f t="shared" si="285"/>
        <v>0</v>
      </c>
      <c r="BO119">
        <f t="shared" si="286"/>
        <v>0</v>
      </c>
      <c r="BP119">
        <f t="shared" si="287"/>
        <v>0</v>
      </c>
      <c r="BQ119">
        <f t="shared" si="288"/>
        <v>0</v>
      </c>
      <c r="BR119">
        <f t="shared" si="289"/>
        <v>0</v>
      </c>
      <c r="BS119">
        <f t="shared" si="290"/>
        <v>0</v>
      </c>
      <c r="BT119">
        <f t="shared" si="291"/>
        <v>0</v>
      </c>
      <c r="BU119">
        <f t="shared" si="292"/>
        <v>0</v>
      </c>
      <c r="BV119">
        <f t="shared" si="293"/>
        <v>0</v>
      </c>
      <c r="BW119">
        <f t="shared" si="294"/>
        <v>0</v>
      </c>
      <c r="BX119">
        <f t="shared" si="295"/>
        <v>0</v>
      </c>
      <c r="BY119">
        <f t="shared" si="296"/>
        <v>0</v>
      </c>
      <c r="BZ119">
        <f t="shared" si="297"/>
        <v>0</v>
      </c>
      <c r="CA119">
        <f t="shared" si="298"/>
        <v>0</v>
      </c>
      <c r="CB119">
        <f t="shared" si="299"/>
        <v>0</v>
      </c>
      <c r="CC119">
        <f t="shared" si="300"/>
        <v>0</v>
      </c>
      <c r="CD119">
        <f t="shared" si="301"/>
        <v>0</v>
      </c>
      <c r="CE119">
        <f t="shared" si="302"/>
        <v>0</v>
      </c>
      <c r="CF119">
        <f t="shared" si="303"/>
        <v>0</v>
      </c>
      <c r="CG119">
        <f t="shared" si="304"/>
        <v>0</v>
      </c>
      <c r="CH119">
        <f t="shared" si="305"/>
        <v>0</v>
      </c>
      <c r="CI119">
        <f t="shared" si="306"/>
        <v>0</v>
      </c>
      <c r="CJ119">
        <f t="shared" si="307"/>
        <v>0</v>
      </c>
      <c r="CK119">
        <f t="shared" si="308"/>
        <v>0</v>
      </c>
      <c r="CL119" t="str">
        <f t="shared" si="309"/>
        <v/>
      </c>
      <c r="CM119" t="str">
        <f t="shared" si="310"/>
        <v/>
      </c>
      <c r="CN119" t="str">
        <f t="shared" si="311"/>
        <v/>
      </c>
      <c r="CO119" t="str">
        <f t="shared" si="312"/>
        <v/>
      </c>
      <c r="CP119" t="str">
        <f t="shared" si="313"/>
        <v/>
      </c>
      <c r="CQ119" t="str">
        <f t="shared" si="314"/>
        <v/>
      </c>
      <c r="CR119" t="str">
        <f t="shared" si="315"/>
        <v/>
      </c>
      <c r="CS119" t="str">
        <f t="shared" si="316"/>
        <v/>
      </c>
      <c r="CT119" t="str">
        <f t="shared" si="317"/>
        <v/>
      </c>
      <c r="CU119" t="str">
        <f t="shared" si="318"/>
        <v/>
      </c>
      <c r="CV119" t="str">
        <f t="shared" si="319"/>
        <v/>
      </c>
      <c r="CW119" t="str">
        <f t="shared" si="320"/>
        <v/>
      </c>
      <c r="CX119" t="str">
        <f t="shared" si="321"/>
        <v/>
      </c>
      <c r="CY119" t="str">
        <f t="shared" si="322"/>
        <v/>
      </c>
      <c r="CZ119" t="str">
        <f t="shared" si="323"/>
        <v/>
      </c>
      <c r="DA119" t="str">
        <f t="shared" si="324"/>
        <v/>
      </c>
      <c r="DB119" t="str">
        <f t="shared" si="325"/>
        <v/>
      </c>
      <c r="DC119" t="str">
        <f t="shared" si="326"/>
        <v/>
      </c>
      <c r="DD119" t="str">
        <f t="shared" si="327"/>
        <v/>
      </c>
      <c r="DE119" t="str">
        <f t="shared" si="328"/>
        <v/>
      </c>
      <c r="DF119" t="str">
        <f t="shared" si="329"/>
        <v/>
      </c>
      <c r="DG119" t="str">
        <f t="shared" si="330"/>
        <v/>
      </c>
      <c r="DH119" t="str">
        <f t="shared" si="331"/>
        <v/>
      </c>
      <c r="DI119" t="str">
        <f t="shared" si="332"/>
        <v/>
      </c>
      <c r="DJ119" t="str">
        <f t="shared" si="333"/>
        <v/>
      </c>
      <c r="DK119" t="str">
        <f t="shared" si="334"/>
        <v/>
      </c>
      <c r="DL119" t="str">
        <f t="shared" si="335"/>
        <v/>
      </c>
      <c r="DM119" t="str">
        <f t="shared" si="336"/>
        <v/>
      </c>
      <c r="DN119" t="str">
        <f t="shared" si="337"/>
        <v/>
      </c>
      <c r="DO119" t="str">
        <f t="shared" si="338"/>
        <v/>
      </c>
      <c r="DP119" t="str">
        <f t="shared" si="339"/>
        <v/>
      </c>
      <c r="DQ119" t="str">
        <f t="shared" si="340"/>
        <v/>
      </c>
      <c r="DR119" t="str">
        <f t="shared" si="341"/>
        <v/>
      </c>
      <c r="DS119" t="str">
        <f t="shared" si="342"/>
        <v/>
      </c>
      <c r="DT119" t="str">
        <f t="shared" si="343"/>
        <v/>
      </c>
      <c r="DU119">
        <f t="shared" si="344"/>
        <v>0</v>
      </c>
      <c r="DV119">
        <f t="shared" si="345"/>
        <v>0</v>
      </c>
      <c r="DW119">
        <f t="shared" si="346"/>
        <v>0</v>
      </c>
      <c r="DX119" t="str">
        <f t="shared" si="347"/>
        <v/>
      </c>
      <c r="DY119" t="str">
        <f t="shared" si="348"/>
        <v/>
      </c>
      <c r="DZ119" t="str">
        <f t="shared" si="349"/>
        <v/>
      </c>
      <c r="EA119" s="5">
        <f t="shared" si="350"/>
        <v>0</v>
      </c>
      <c r="EB119" s="3">
        <f t="shared" si="351"/>
        <v>0</v>
      </c>
    </row>
    <row r="120" spans="2:132" x14ac:dyDescent="0.2">
      <c r="B120">
        <v>115</v>
      </c>
      <c r="C120" s="3">
        <f>Zisk!D134</f>
        <v>0</v>
      </c>
      <c r="D120">
        <f>Zisk!E134</f>
        <v>0</v>
      </c>
      <c r="E120" s="66" t="str">
        <f t="shared" si="238"/>
        <v/>
      </c>
      <c r="F120" t="str">
        <f t="shared" si="239"/>
        <v/>
      </c>
      <c r="G120" s="66" t="str">
        <f t="shared" si="240"/>
        <v/>
      </c>
      <c r="J120">
        <f>VstupniParametry_SKRYT!$D$5</f>
        <v>0.02</v>
      </c>
      <c r="K120">
        <f>VstupniParametry_SKRYT!$D$6</f>
        <v>0.06</v>
      </c>
      <c r="L120">
        <f>VstupniParametry_SKRYT!$D$7</f>
        <v>0.06</v>
      </c>
      <c r="M120">
        <f>VstupniParametry_SKRYT!$D$8</f>
        <v>0.06</v>
      </c>
      <c r="N120">
        <f>VstupniParametry_SKRYT!$D$9</f>
        <v>1.7999999999999999E-2</v>
      </c>
      <c r="O120" s="27">
        <f>VstupniParametry_SKRYT!$D$10</f>
        <v>0.01</v>
      </c>
      <c r="P120" s="27">
        <f>VstupniParametry_SKRYT!$D$11</f>
        <v>0.01</v>
      </c>
      <c r="Q120" s="27">
        <f>VstupniParametry_SKRYT!$D$12</f>
        <v>0.01</v>
      </c>
      <c r="R120" s="27">
        <f>VstupniParametry_SKRYT!$D$13</f>
        <v>0.01</v>
      </c>
      <c r="S120" s="27">
        <f>VstupniParametry_SKRYT!$D$14</f>
        <v>0.01</v>
      </c>
      <c r="T120">
        <f t="shared" si="241"/>
        <v>0</v>
      </c>
      <c r="U120">
        <f t="shared" si="242"/>
        <v>0</v>
      </c>
      <c r="V120">
        <f t="shared" si="243"/>
        <v>0</v>
      </c>
      <c r="W120">
        <f t="shared" si="244"/>
        <v>0</v>
      </c>
      <c r="X120">
        <f t="shared" si="245"/>
        <v>0</v>
      </c>
      <c r="Y120">
        <f t="shared" si="246"/>
        <v>0</v>
      </c>
      <c r="Z120">
        <f t="shared" si="247"/>
        <v>0</v>
      </c>
      <c r="AA120">
        <f t="shared" si="248"/>
        <v>0</v>
      </c>
      <c r="AB120">
        <f t="shared" si="249"/>
        <v>0</v>
      </c>
      <c r="AC120">
        <f t="shared" si="250"/>
        <v>0</v>
      </c>
      <c r="AD120">
        <f t="shared" si="251"/>
        <v>0</v>
      </c>
      <c r="AE120">
        <f t="shared" si="252"/>
        <v>0</v>
      </c>
      <c r="AF120">
        <f t="shared" si="253"/>
        <v>0</v>
      </c>
      <c r="AG120">
        <f t="shared" si="254"/>
        <v>0</v>
      </c>
      <c r="AH120">
        <f t="shared" si="255"/>
        <v>0</v>
      </c>
      <c r="AI120">
        <f t="shared" si="256"/>
        <v>0</v>
      </c>
      <c r="AJ120">
        <f t="shared" si="257"/>
        <v>0</v>
      </c>
      <c r="AK120">
        <f t="shared" si="258"/>
        <v>0</v>
      </c>
      <c r="AL120">
        <f t="shared" si="259"/>
        <v>0</v>
      </c>
      <c r="AM120">
        <f t="shared" si="260"/>
        <v>0</v>
      </c>
      <c r="AN120">
        <f t="shared" si="261"/>
        <v>0</v>
      </c>
      <c r="AO120">
        <f t="shared" si="262"/>
        <v>0</v>
      </c>
      <c r="AP120">
        <f t="shared" si="263"/>
        <v>0</v>
      </c>
      <c r="AQ120">
        <f t="shared" si="264"/>
        <v>0</v>
      </c>
      <c r="AR120">
        <f t="shared" si="265"/>
        <v>0</v>
      </c>
      <c r="AS120">
        <f t="shared" si="266"/>
        <v>0</v>
      </c>
      <c r="AT120">
        <f t="shared" si="236"/>
        <v>0</v>
      </c>
      <c r="AU120">
        <f t="shared" si="267"/>
        <v>0</v>
      </c>
      <c r="AV120">
        <f t="shared" si="268"/>
        <v>0</v>
      </c>
      <c r="AW120">
        <f t="shared" si="237"/>
        <v>0</v>
      </c>
      <c r="AX120">
        <f t="shared" si="269"/>
        <v>0</v>
      </c>
      <c r="AY120">
        <f t="shared" si="270"/>
        <v>0</v>
      </c>
      <c r="AZ120">
        <f t="shared" si="271"/>
        <v>0</v>
      </c>
      <c r="BA120">
        <f t="shared" si="272"/>
        <v>0</v>
      </c>
      <c r="BB120">
        <f t="shared" si="273"/>
        <v>0</v>
      </c>
      <c r="BC120">
        <f t="shared" si="274"/>
        <v>0</v>
      </c>
      <c r="BD120">
        <f t="shared" si="275"/>
        <v>0</v>
      </c>
      <c r="BE120">
        <f t="shared" si="276"/>
        <v>0</v>
      </c>
      <c r="BF120">
        <f t="shared" si="277"/>
        <v>0</v>
      </c>
      <c r="BG120">
        <f t="shared" si="278"/>
        <v>0</v>
      </c>
      <c r="BH120">
        <f t="shared" si="279"/>
        <v>0</v>
      </c>
      <c r="BI120">
        <f t="shared" si="280"/>
        <v>0</v>
      </c>
      <c r="BJ120">
        <f t="shared" si="281"/>
        <v>0</v>
      </c>
      <c r="BK120">
        <f t="shared" si="282"/>
        <v>0</v>
      </c>
      <c r="BL120">
        <f t="shared" si="283"/>
        <v>0</v>
      </c>
      <c r="BM120">
        <f t="shared" si="284"/>
        <v>0</v>
      </c>
      <c r="BN120">
        <f t="shared" si="285"/>
        <v>0</v>
      </c>
      <c r="BO120">
        <f t="shared" si="286"/>
        <v>0</v>
      </c>
      <c r="BP120">
        <f t="shared" si="287"/>
        <v>0</v>
      </c>
      <c r="BQ120">
        <f t="shared" si="288"/>
        <v>0</v>
      </c>
      <c r="BR120">
        <f t="shared" si="289"/>
        <v>0</v>
      </c>
      <c r="BS120">
        <f t="shared" si="290"/>
        <v>0</v>
      </c>
      <c r="BT120">
        <f t="shared" si="291"/>
        <v>0</v>
      </c>
      <c r="BU120">
        <f t="shared" si="292"/>
        <v>0</v>
      </c>
      <c r="BV120">
        <f t="shared" si="293"/>
        <v>0</v>
      </c>
      <c r="BW120">
        <f t="shared" si="294"/>
        <v>0</v>
      </c>
      <c r="BX120">
        <f t="shared" si="295"/>
        <v>0</v>
      </c>
      <c r="BY120">
        <f t="shared" si="296"/>
        <v>0</v>
      </c>
      <c r="BZ120">
        <f t="shared" si="297"/>
        <v>0</v>
      </c>
      <c r="CA120">
        <f t="shared" si="298"/>
        <v>0</v>
      </c>
      <c r="CB120">
        <f t="shared" si="299"/>
        <v>0</v>
      </c>
      <c r="CC120">
        <f t="shared" si="300"/>
        <v>0</v>
      </c>
      <c r="CD120">
        <f t="shared" si="301"/>
        <v>0</v>
      </c>
      <c r="CE120">
        <f t="shared" si="302"/>
        <v>0</v>
      </c>
      <c r="CF120">
        <f t="shared" si="303"/>
        <v>0</v>
      </c>
      <c r="CG120">
        <f t="shared" si="304"/>
        <v>0</v>
      </c>
      <c r="CH120">
        <f t="shared" si="305"/>
        <v>0</v>
      </c>
      <c r="CI120">
        <f t="shared" si="306"/>
        <v>0</v>
      </c>
      <c r="CJ120">
        <f t="shared" si="307"/>
        <v>0</v>
      </c>
      <c r="CK120">
        <f t="shared" si="308"/>
        <v>0</v>
      </c>
      <c r="CL120" t="str">
        <f t="shared" si="309"/>
        <v/>
      </c>
      <c r="CM120" t="str">
        <f t="shared" si="310"/>
        <v/>
      </c>
      <c r="CN120" t="str">
        <f t="shared" si="311"/>
        <v/>
      </c>
      <c r="CO120" t="str">
        <f t="shared" si="312"/>
        <v/>
      </c>
      <c r="CP120" t="str">
        <f t="shared" si="313"/>
        <v/>
      </c>
      <c r="CQ120" t="str">
        <f t="shared" si="314"/>
        <v/>
      </c>
      <c r="CR120" t="str">
        <f t="shared" si="315"/>
        <v/>
      </c>
      <c r="CS120" t="str">
        <f t="shared" si="316"/>
        <v/>
      </c>
      <c r="CT120" t="str">
        <f t="shared" si="317"/>
        <v/>
      </c>
      <c r="CU120" t="str">
        <f t="shared" si="318"/>
        <v/>
      </c>
      <c r="CV120" t="str">
        <f t="shared" si="319"/>
        <v/>
      </c>
      <c r="CW120" t="str">
        <f t="shared" si="320"/>
        <v/>
      </c>
      <c r="CX120" t="str">
        <f t="shared" si="321"/>
        <v/>
      </c>
      <c r="CY120" t="str">
        <f t="shared" si="322"/>
        <v/>
      </c>
      <c r="CZ120" t="str">
        <f t="shared" si="323"/>
        <v/>
      </c>
      <c r="DA120" t="str">
        <f t="shared" si="324"/>
        <v/>
      </c>
      <c r="DB120" t="str">
        <f t="shared" si="325"/>
        <v/>
      </c>
      <c r="DC120" t="str">
        <f t="shared" si="326"/>
        <v/>
      </c>
      <c r="DD120" t="str">
        <f t="shared" si="327"/>
        <v/>
      </c>
      <c r="DE120" t="str">
        <f t="shared" si="328"/>
        <v/>
      </c>
      <c r="DF120" t="str">
        <f t="shared" si="329"/>
        <v/>
      </c>
      <c r="DG120" t="str">
        <f t="shared" si="330"/>
        <v/>
      </c>
      <c r="DH120" t="str">
        <f t="shared" si="331"/>
        <v/>
      </c>
      <c r="DI120" t="str">
        <f t="shared" si="332"/>
        <v/>
      </c>
      <c r="DJ120" t="str">
        <f t="shared" si="333"/>
        <v/>
      </c>
      <c r="DK120" t="str">
        <f t="shared" si="334"/>
        <v/>
      </c>
      <c r="DL120" t="str">
        <f t="shared" si="335"/>
        <v/>
      </c>
      <c r="DM120" t="str">
        <f t="shared" si="336"/>
        <v/>
      </c>
      <c r="DN120" t="str">
        <f t="shared" si="337"/>
        <v/>
      </c>
      <c r="DO120" t="str">
        <f t="shared" si="338"/>
        <v/>
      </c>
      <c r="DP120" t="str">
        <f t="shared" si="339"/>
        <v/>
      </c>
      <c r="DQ120" t="str">
        <f t="shared" si="340"/>
        <v/>
      </c>
      <c r="DR120" t="str">
        <f t="shared" si="341"/>
        <v/>
      </c>
      <c r="DS120" t="str">
        <f t="shared" si="342"/>
        <v/>
      </c>
      <c r="DT120" t="str">
        <f t="shared" si="343"/>
        <v/>
      </c>
      <c r="DU120">
        <f t="shared" si="344"/>
        <v>0</v>
      </c>
      <c r="DV120">
        <f t="shared" si="345"/>
        <v>0</v>
      </c>
      <c r="DW120">
        <f t="shared" si="346"/>
        <v>0</v>
      </c>
      <c r="DX120" t="str">
        <f t="shared" si="347"/>
        <v/>
      </c>
      <c r="DY120" t="str">
        <f t="shared" si="348"/>
        <v/>
      </c>
      <c r="DZ120" t="str">
        <f t="shared" si="349"/>
        <v/>
      </c>
      <c r="EA120" s="5">
        <f t="shared" si="350"/>
        <v>0</v>
      </c>
      <c r="EB120" s="3">
        <f t="shared" si="351"/>
        <v>0</v>
      </c>
    </row>
    <row r="121" spans="2:132" x14ac:dyDescent="0.2">
      <c r="B121" s="25">
        <v>116</v>
      </c>
      <c r="C121" s="26">
        <f>Zisk!D135</f>
        <v>0</v>
      </c>
      <c r="D121">
        <f>Zisk!E135</f>
        <v>0</v>
      </c>
      <c r="E121" s="66" t="str">
        <f t="shared" si="238"/>
        <v/>
      </c>
      <c r="F121" t="str">
        <f t="shared" si="239"/>
        <v/>
      </c>
      <c r="G121" s="66" t="str">
        <f t="shared" si="240"/>
        <v/>
      </c>
      <c r="H121" s="25"/>
      <c r="I121" s="25"/>
      <c r="J121">
        <f>VstupniParametry_SKRYT!$D$5</f>
        <v>0.02</v>
      </c>
      <c r="K121">
        <f>VstupniParametry_SKRYT!$D$6</f>
        <v>0.06</v>
      </c>
      <c r="L121">
        <f>VstupniParametry_SKRYT!$D$7</f>
        <v>0.06</v>
      </c>
      <c r="M121">
        <f>VstupniParametry_SKRYT!$D$8</f>
        <v>0.06</v>
      </c>
      <c r="N121">
        <f>VstupniParametry_SKRYT!$D$9</f>
        <v>1.7999999999999999E-2</v>
      </c>
      <c r="O121" s="27">
        <f>VstupniParametry_SKRYT!$D$10</f>
        <v>0.01</v>
      </c>
      <c r="P121" s="27">
        <f>VstupniParametry_SKRYT!$D$11</f>
        <v>0.01</v>
      </c>
      <c r="Q121" s="27">
        <f>VstupniParametry_SKRYT!$D$12</f>
        <v>0.01</v>
      </c>
      <c r="R121" s="27">
        <f>VstupniParametry_SKRYT!$D$13</f>
        <v>0.01</v>
      </c>
      <c r="S121" s="27">
        <f>VstupniParametry_SKRYT!$D$14</f>
        <v>0.01</v>
      </c>
      <c r="T121">
        <f t="shared" si="241"/>
        <v>0</v>
      </c>
      <c r="U121">
        <f t="shared" si="242"/>
        <v>0</v>
      </c>
      <c r="V121">
        <f t="shared" si="243"/>
        <v>0</v>
      </c>
      <c r="W121">
        <f t="shared" si="244"/>
        <v>0</v>
      </c>
      <c r="X121">
        <f t="shared" si="245"/>
        <v>0</v>
      </c>
      <c r="Y121">
        <f t="shared" si="246"/>
        <v>0</v>
      </c>
      <c r="Z121">
        <f t="shared" si="247"/>
        <v>0</v>
      </c>
      <c r="AA121">
        <f t="shared" si="248"/>
        <v>0</v>
      </c>
      <c r="AB121">
        <f t="shared" si="249"/>
        <v>0</v>
      </c>
      <c r="AC121">
        <f t="shared" si="250"/>
        <v>0</v>
      </c>
      <c r="AD121">
        <f t="shared" si="251"/>
        <v>0</v>
      </c>
      <c r="AE121">
        <f t="shared" si="252"/>
        <v>0</v>
      </c>
      <c r="AF121">
        <f t="shared" si="253"/>
        <v>0</v>
      </c>
      <c r="AG121">
        <f t="shared" si="254"/>
        <v>0</v>
      </c>
      <c r="AH121">
        <f t="shared" si="255"/>
        <v>0</v>
      </c>
      <c r="AI121">
        <f t="shared" si="256"/>
        <v>0</v>
      </c>
      <c r="AJ121">
        <f t="shared" si="257"/>
        <v>0</v>
      </c>
      <c r="AK121">
        <f t="shared" si="258"/>
        <v>0</v>
      </c>
      <c r="AL121">
        <f t="shared" si="259"/>
        <v>0</v>
      </c>
      <c r="AM121">
        <f t="shared" si="260"/>
        <v>0</v>
      </c>
      <c r="AN121">
        <f t="shared" si="261"/>
        <v>0</v>
      </c>
      <c r="AO121">
        <f t="shared" si="262"/>
        <v>0</v>
      </c>
      <c r="AP121">
        <f t="shared" si="263"/>
        <v>0</v>
      </c>
      <c r="AQ121">
        <f t="shared" si="264"/>
        <v>0</v>
      </c>
      <c r="AR121">
        <f t="shared" si="265"/>
        <v>0</v>
      </c>
      <c r="AS121">
        <f t="shared" si="266"/>
        <v>0</v>
      </c>
      <c r="AT121">
        <f t="shared" si="236"/>
        <v>0</v>
      </c>
      <c r="AU121">
        <f t="shared" si="267"/>
        <v>0</v>
      </c>
      <c r="AV121">
        <f t="shared" si="268"/>
        <v>0</v>
      </c>
      <c r="AW121">
        <f t="shared" si="237"/>
        <v>0</v>
      </c>
      <c r="AX121">
        <f t="shared" si="269"/>
        <v>0</v>
      </c>
      <c r="AY121">
        <f t="shared" si="270"/>
        <v>0</v>
      </c>
      <c r="AZ121">
        <f t="shared" si="271"/>
        <v>0</v>
      </c>
      <c r="BA121">
        <f t="shared" si="272"/>
        <v>0</v>
      </c>
      <c r="BB121">
        <f t="shared" si="273"/>
        <v>0</v>
      </c>
      <c r="BC121">
        <f t="shared" si="274"/>
        <v>0</v>
      </c>
      <c r="BD121">
        <f t="shared" si="275"/>
        <v>0</v>
      </c>
      <c r="BE121">
        <f t="shared" si="276"/>
        <v>0</v>
      </c>
      <c r="BF121">
        <f t="shared" si="277"/>
        <v>0</v>
      </c>
      <c r="BG121">
        <f t="shared" si="278"/>
        <v>0</v>
      </c>
      <c r="BH121">
        <f t="shared" si="279"/>
        <v>0</v>
      </c>
      <c r="BI121">
        <f t="shared" si="280"/>
        <v>0</v>
      </c>
      <c r="BJ121">
        <f t="shared" si="281"/>
        <v>0</v>
      </c>
      <c r="BK121">
        <f t="shared" si="282"/>
        <v>0</v>
      </c>
      <c r="BL121">
        <f t="shared" si="283"/>
        <v>0</v>
      </c>
      <c r="BM121">
        <f t="shared" si="284"/>
        <v>0</v>
      </c>
      <c r="BN121">
        <f t="shared" si="285"/>
        <v>0</v>
      </c>
      <c r="BO121">
        <f t="shared" si="286"/>
        <v>0</v>
      </c>
      <c r="BP121">
        <f t="shared" si="287"/>
        <v>0</v>
      </c>
      <c r="BQ121">
        <f t="shared" si="288"/>
        <v>0</v>
      </c>
      <c r="BR121">
        <f t="shared" si="289"/>
        <v>0</v>
      </c>
      <c r="BS121">
        <f t="shared" si="290"/>
        <v>0</v>
      </c>
      <c r="BT121">
        <f t="shared" si="291"/>
        <v>0</v>
      </c>
      <c r="BU121">
        <f t="shared" si="292"/>
        <v>0</v>
      </c>
      <c r="BV121">
        <f t="shared" si="293"/>
        <v>0</v>
      </c>
      <c r="BW121">
        <f t="shared" si="294"/>
        <v>0</v>
      </c>
      <c r="BX121">
        <f t="shared" si="295"/>
        <v>0</v>
      </c>
      <c r="BY121">
        <f t="shared" si="296"/>
        <v>0</v>
      </c>
      <c r="BZ121">
        <f t="shared" si="297"/>
        <v>0</v>
      </c>
      <c r="CA121">
        <f t="shared" si="298"/>
        <v>0</v>
      </c>
      <c r="CB121">
        <f t="shared" si="299"/>
        <v>0</v>
      </c>
      <c r="CC121">
        <f t="shared" si="300"/>
        <v>0</v>
      </c>
      <c r="CD121">
        <f t="shared" si="301"/>
        <v>0</v>
      </c>
      <c r="CE121">
        <f t="shared" si="302"/>
        <v>0</v>
      </c>
      <c r="CF121">
        <f t="shared" si="303"/>
        <v>0</v>
      </c>
      <c r="CG121">
        <f t="shared" si="304"/>
        <v>0</v>
      </c>
      <c r="CH121">
        <f t="shared" si="305"/>
        <v>0</v>
      </c>
      <c r="CI121">
        <f t="shared" si="306"/>
        <v>0</v>
      </c>
      <c r="CJ121">
        <f t="shared" si="307"/>
        <v>0</v>
      </c>
      <c r="CK121">
        <f t="shared" si="308"/>
        <v>0</v>
      </c>
      <c r="CL121" t="str">
        <f t="shared" si="309"/>
        <v/>
      </c>
      <c r="CM121" t="str">
        <f t="shared" si="310"/>
        <v/>
      </c>
      <c r="CN121" t="str">
        <f t="shared" si="311"/>
        <v/>
      </c>
      <c r="CO121" t="str">
        <f t="shared" si="312"/>
        <v/>
      </c>
      <c r="CP121" t="str">
        <f t="shared" si="313"/>
        <v/>
      </c>
      <c r="CQ121" t="str">
        <f t="shared" si="314"/>
        <v/>
      </c>
      <c r="CR121" t="str">
        <f t="shared" si="315"/>
        <v/>
      </c>
      <c r="CS121" t="str">
        <f t="shared" si="316"/>
        <v/>
      </c>
      <c r="CT121" t="str">
        <f t="shared" si="317"/>
        <v/>
      </c>
      <c r="CU121" t="str">
        <f t="shared" si="318"/>
        <v/>
      </c>
      <c r="CV121" t="str">
        <f t="shared" si="319"/>
        <v/>
      </c>
      <c r="CW121" t="str">
        <f t="shared" si="320"/>
        <v/>
      </c>
      <c r="CX121" t="str">
        <f t="shared" si="321"/>
        <v/>
      </c>
      <c r="CY121" t="str">
        <f t="shared" si="322"/>
        <v/>
      </c>
      <c r="CZ121" t="str">
        <f t="shared" si="323"/>
        <v/>
      </c>
      <c r="DA121" t="str">
        <f t="shared" si="324"/>
        <v/>
      </c>
      <c r="DB121" t="str">
        <f t="shared" si="325"/>
        <v/>
      </c>
      <c r="DC121" t="str">
        <f t="shared" si="326"/>
        <v/>
      </c>
      <c r="DD121" t="str">
        <f t="shared" si="327"/>
        <v/>
      </c>
      <c r="DE121" t="str">
        <f t="shared" si="328"/>
        <v/>
      </c>
      <c r="DF121" t="str">
        <f t="shared" si="329"/>
        <v/>
      </c>
      <c r="DG121" t="str">
        <f t="shared" si="330"/>
        <v/>
      </c>
      <c r="DH121" t="str">
        <f t="shared" si="331"/>
        <v/>
      </c>
      <c r="DI121" t="str">
        <f t="shared" si="332"/>
        <v/>
      </c>
      <c r="DJ121" t="str">
        <f t="shared" si="333"/>
        <v/>
      </c>
      <c r="DK121" t="str">
        <f t="shared" si="334"/>
        <v/>
      </c>
      <c r="DL121" t="str">
        <f t="shared" si="335"/>
        <v/>
      </c>
      <c r="DM121" t="str">
        <f t="shared" si="336"/>
        <v/>
      </c>
      <c r="DN121" t="str">
        <f t="shared" si="337"/>
        <v/>
      </c>
      <c r="DO121" t="str">
        <f t="shared" si="338"/>
        <v/>
      </c>
      <c r="DP121" t="str">
        <f t="shared" si="339"/>
        <v/>
      </c>
      <c r="DQ121" t="str">
        <f t="shared" si="340"/>
        <v/>
      </c>
      <c r="DR121" t="str">
        <f t="shared" si="341"/>
        <v/>
      </c>
      <c r="DS121" t="str">
        <f t="shared" si="342"/>
        <v/>
      </c>
      <c r="DT121" t="str">
        <f t="shared" si="343"/>
        <v/>
      </c>
      <c r="DU121">
        <f t="shared" si="344"/>
        <v>0</v>
      </c>
      <c r="DV121">
        <f t="shared" si="345"/>
        <v>0</v>
      </c>
      <c r="DW121">
        <f t="shared" si="346"/>
        <v>0</v>
      </c>
      <c r="DX121" t="str">
        <f t="shared" si="347"/>
        <v/>
      </c>
      <c r="DY121" t="str">
        <f t="shared" si="348"/>
        <v/>
      </c>
      <c r="DZ121" t="str">
        <f t="shared" si="349"/>
        <v/>
      </c>
      <c r="EA121" s="5">
        <f t="shared" si="350"/>
        <v>0</v>
      </c>
      <c r="EB121" s="3">
        <f t="shared" si="351"/>
        <v>0</v>
      </c>
    </row>
    <row r="122" spans="2:132" x14ac:dyDescent="0.2">
      <c r="B122">
        <v>117</v>
      </c>
      <c r="C122" s="3">
        <f>Zisk!D136</f>
        <v>0</v>
      </c>
      <c r="D122">
        <f>Zisk!E136</f>
        <v>0</v>
      </c>
      <c r="E122" s="66" t="str">
        <f t="shared" si="238"/>
        <v/>
      </c>
      <c r="F122" t="str">
        <f t="shared" si="239"/>
        <v/>
      </c>
      <c r="G122" s="66" t="str">
        <f t="shared" si="240"/>
        <v/>
      </c>
      <c r="J122">
        <f>VstupniParametry_SKRYT!$D$5</f>
        <v>0.02</v>
      </c>
      <c r="K122">
        <f>VstupniParametry_SKRYT!$D$6</f>
        <v>0.06</v>
      </c>
      <c r="L122">
        <f>VstupniParametry_SKRYT!$D$7</f>
        <v>0.06</v>
      </c>
      <c r="M122">
        <f>VstupniParametry_SKRYT!$D$8</f>
        <v>0.06</v>
      </c>
      <c r="N122">
        <f>VstupniParametry_SKRYT!$D$9</f>
        <v>1.7999999999999999E-2</v>
      </c>
      <c r="O122" s="27">
        <f>VstupniParametry_SKRYT!$D$10</f>
        <v>0.01</v>
      </c>
      <c r="P122" s="27">
        <f>VstupniParametry_SKRYT!$D$11</f>
        <v>0.01</v>
      </c>
      <c r="Q122" s="27">
        <f>VstupniParametry_SKRYT!$D$12</f>
        <v>0.01</v>
      </c>
      <c r="R122" s="27">
        <f>VstupniParametry_SKRYT!$D$13</f>
        <v>0.01</v>
      </c>
      <c r="S122" s="27">
        <f>VstupniParametry_SKRYT!$D$14</f>
        <v>0.01</v>
      </c>
      <c r="T122">
        <f t="shared" si="241"/>
        <v>0</v>
      </c>
      <c r="U122">
        <f t="shared" si="242"/>
        <v>0</v>
      </c>
      <c r="V122">
        <f t="shared" si="243"/>
        <v>0</v>
      </c>
      <c r="W122">
        <f t="shared" si="244"/>
        <v>0</v>
      </c>
      <c r="X122">
        <f t="shared" si="245"/>
        <v>0</v>
      </c>
      <c r="Y122">
        <f t="shared" si="246"/>
        <v>0</v>
      </c>
      <c r="Z122">
        <f t="shared" si="247"/>
        <v>0</v>
      </c>
      <c r="AA122">
        <f t="shared" si="248"/>
        <v>0</v>
      </c>
      <c r="AB122">
        <f t="shared" si="249"/>
        <v>0</v>
      </c>
      <c r="AC122">
        <f t="shared" si="250"/>
        <v>0</v>
      </c>
      <c r="AD122">
        <f t="shared" si="251"/>
        <v>0</v>
      </c>
      <c r="AE122">
        <f t="shared" si="252"/>
        <v>0</v>
      </c>
      <c r="AF122">
        <f t="shared" si="253"/>
        <v>0</v>
      </c>
      <c r="AG122">
        <f t="shared" si="254"/>
        <v>0</v>
      </c>
      <c r="AH122">
        <f t="shared" si="255"/>
        <v>0</v>
      </c>
      <c r="AI122">
        <f t="shared" si="256"/>
        <v>0</v>
      </c>
      <c r="AJ122">
        <f t="shared" si="257"/>
        <v>0</v>
      </c>
      <c r="AK122">
        <f t="shared" si="258"/>
        <v>0</v>
      </c>
      <c r="AL122">
        <f t="shared" si="259"/>
        <v>0</v>
      </c>
      <c r="AM122">
        <f t="shared" si="260"/>
        <v>0</v>
      </c>
      <c r="AN122">
        <f t="shared" si="261"/>
        <v>0</v>
      </c>
      <c r="AO122">
        <f t="shared" si="262"/>
        <v>0</v>
      </c>
      <c r="AP122">
        <f t="shared" si="263"/>
        <v>0</v>
      </c>
      <c r="AQ122">
        <f t="shared" si="264"/>
        <v>0</v>
      </c>
      <c r="AR122">
        <f t="shared" si="265"/>
        <v>0</v>
      </c>
      <c r="AS122">
        <f t="shared" si="266"/>
        <v>0</v>
      </c>
      <c r="AT122">
        <f t="shared" si="236"/>
        <v>0</v>
      </c>
      <c r="AU122">
        <f t="shared" si="267"/>
        <v>0</v>
      </c>
      <c r="AV122">
        <f t="shared" si="268"/>
        <v>0</v>
      </c>
      <c r="AW122">
        <f t="shared" si="237"/>
        <v>0</v>
      </c>
      <c r="AX122">
        <f t="shared" si="269"/>
        <v>0</v>
      </c>
      <c r="AY122">
        <f t="shared" si="270"/>
        <v>0</v>
      </c>
      <c r="AZ122">
        <f t="shared" si="271"/>
        <v>0</v>
      </c>
      <c r="BA122">
        <f t="shared" si="272"/>
        <v>0</v>
      </c>
      <c r="BB122">
        <f t="shared" si="273"/>
        <v>0</v>
      </c>
      <c r="BC122">
        <f t="shared" si="274"/>
        <v>0</v>
      </c>
      <c r="BD122">
        <f t="shared" si="275"/>
        <v>0</v>
      </c>
      <c r="BE122">
        <f t="shared" si="276"/>
        <v>0</v>
      </c>
      <c r="BF122">
        <f t="shared" si="277"/>
        <v>0</v>
      </c>
      <c r="BG122">
        <f t="shared" si="278"/>
        <v>0</v>
      </c>
      <c r="BH122">
        <f t="shared" si="279"/>
        <v>0</v>
      </c>
      <c r="BI122">
        <f t="shared" si="280"/>
        <v>0</v>
      </c>
      <c r="BJ122">
        <f t="shared" si="281"/>
        <v>0</v>
      </c>
      <c r="BK122">
        <f t="shared" si="282"/>
        <v>0</v>
      </c>
      <c r="BL122">
        <f t="shared" si="283"/>
        <v>0</v>
      </c>
      <c r="BM122">
        <f t="shared" si="284"/>
        <v>0</v>
      </c>
      <c r="BN122">
        <f t="shared" si="285"/>
        <v>0</v>
      </c>
      <c r="BO122">
        <f t="shared" si="286"/>
        <v>0</v>
      </c>
      <c r="BP122">
        <f t="shared" si="287"/>
        <v>0</v>
      </c>
      <c r="BQ122">
        <f t="shared" si="288"/>
        <v>0</v>
      </c>
      <c r="BR122">
        <f t="shared" si="289"/>
        <v>0</v>
      </c>
      <c r="BS122">
        <f t="shared" si="290"/>
        <v>0</v>
      </c>
      <c r="BT122">
        <f t="shared" si="291"/>
        <v>0</v>
      </c>
      <c r="BU122">
        <f t="shared" si="292"/>
        <v>0</v>
      </c>
      <c r="BV122">
        <f t="shared" si="293"/>
        <v>0</v>
      </c>
      <c r="BW122">
        <f t="shared" si="294"/>
        <v>0</v>
      </c>
      <c r="BX122">
        <f t="shared" si="295"/>
        <v>0</v>
      </c>
      <c r="BY122">
        <f t="shared" si="296"/>
        <v>0</v>
      </c>
      <c r="BZ122">
        <f t="shared" si="297"/>
        <v>0</v>
      </c>
      <c r="CA122">
        <f t="shared" si="298"/>
        <v>0</v>
      </c>
      <c r="CB122">
        <f t="shared" si="299"/>
        <v>0</v>
      </c>
      <c r="CC122">
        <f t="shared" si="300"/>
        <v>0</v>
      </c>
      <c r="CD122">
        <f t="shared" si="301"/>
        <v>0</v>
      </c>
      <c r="CE122">
        <f t="shared" si="302"/>
        <v>0</v>
      </c>
      <c r="CF122">
        <f t="shared" si="303"/>
        <v>0</v>
      </c>
      <c r="CG122">
        <f t="shared" si="304"/>
        <v>0</v>
      </c>
      <c r="CH122">
        <f t="shared" si="305"/>
        <v>0</v>
      </c>
      <c r="CI122">
        <f t="shared" si="306"/>
        <v>0</v>
      </c>
      <c r="CJ122">
        <f t="shared" si="307"/>
        <v>0</v>
      </c>
      <c r="CK122">
        <f t="shared" si="308"/>
        <v>0</v>
      </c>
      <c r="CL122" t="str">
        <f t="shared" si="309"/>
        <v/>
      </c>
      <c r="CM122" t="str">
        <f t="shared" si="310"/>
        <v/>
      </c>
      <c r="CN122" t="str">
        <f t="shared" si="311"/>
        <v/>
      </c>
      <c r="CO122" t="str">
        <f t="shared" si="312"/>
        <v/>
      </c>
      <c r="CP122" t="str">
        <f t="shared" si="313"/>
        <v/>
      </c>
      <c r="CQ122" t="str">
        <f t="shared" si="314"/>
        <v/>
      </c>
      <c r="CR122" t="str">
        <f t="shared" si="315"/>
        <v/>
      </c>
      <c r="CS122" t="str">
        <f t="shared" si="316"/>
        <v/>
      </c>
      <c r="CT122" t="str">
        <f t="shared" si="317"/>
        <v/>
      </c>
      <c r="CU122" t="str">
        <f t="shared" si="318"/>
        <v/>
      </c>
      <c r="CV122" t="str">
        <f t="shared" si="319"/>
        <v/>
      </c>
      <c r="CW122" t="str">
        <f t="shared" si="320"/>
        <v/>
      </c>
      <c r="CX122" t="str">
        <f t="shared" si="321"/>
        <v/>
      </c>
      <c r="CY122" t="str">
        <f t="shared" si="322"/>
        <v/>
      </c>
      <c r="CZ122" t="str">
        <f t="shared" si="323"/>
        <v/>
      </c>
      <c r="DA122" t="str">
        <f t="shared" si="324"/>
        <v/>
      </c>
      <c r="DB122" t="str">
        <f t="shared" si="325"/>
        <v/>
      </c>
      <c r="DC122" t="str">
        <f t="shared" si="326"/>
        <v/>
      </c>
      <c r="DD122" t="str">
        <f t="shared" si="327"/>
        <v/>
      </c>
      <c r="DE122" t="str">
        <f t="shared" si="328"/>
        <v/>
      </c>
      <c r="DF122" t="str">
        <f t="shared" si="329"/>
        <v/>
      </c>
      <c r="DG122" t="str">
        <f t="shared" si="330"/>
        <v/>
      </c>
      <c r="DH122" t="str">
        <f t="shared" si="331"/>
        <v/>
      </c>
      <c r="DI122" t="str">
        <f t="shared" si="332"/>
        <v/>
      </c>
      <c r="DJ122" t="str">
        <f t="shared" si="333"/>
        <v/>
      </c>
      <c r="DK122" t="str">
        <f t="shared" si="334"/>
        <v/>
      </c>
      <c r="DL122" t="str">
        <f t="shared" si="335"/>
        <v/>
      </c>
      <c r="DM122" t="str">
        <f t="shared" si="336"/>
        <v/>
      </c>
      <c r="DN122" t="str">
        <f t="shared" si="337"/>
        <v/>
      </c>
      <c r="DO122" t="str">
        <f t="shared" si="338"/>
        <v/>
      </c>
      <c r="DP122" t="str">
        <f t="shared" si="339"/>
        <v/>
      </c>
      <c r="DQ122" t="str">
        <f t="shared" si="340"/>
        <v/>
      </c>
      <c r="DR122" t="str">
        <f t="shared" si="341"/>
        <v/>
      </c>
      <c r="DS122" t="str">
        <f t="shared" si="342"/>
        <v/>
      </c>
      <c r="DT122" t="str">
        <f t="shared" si="343"/>
        <v/>
      </c>
      <c r="DU122">
        <f t="shared" si="344"/>
        <v>0</v>
      </c>
      <c r="DV122">
        <f t="shared" si="345"/>
        <v>0</v>
      </c>
      <c r="DW122">
        <f t="shared" si="346"/>
        <v>0</v>
      </c>
      <c r="DX122" t="str">
        <f t="shared" si="347"/>
        <v/>
      </c>
      <c r="DY122" t="str">
        <f t="shared" si="348"/>
        <v/>
      </c>
      <c r="DZ122" t="str">
        <f t="shared" si="349"/>
        <v/>
      </c>
      <c r="EA122" s="5">
        <f t="shared" si="350"/>
        <v>0</v>
      </c>
      <c r="EB122" s="3">
        <f t="shared" si="351"/>
        <v>0</v>
      </c>
    </row>
    <row r="123" spans="2:132" x14ac:dyDescent="0.2">
      <c r="B123" s="25">
        <v>118</v>
      </c>
      <c r="C123" s="26">
        <f>Zisk!D137</f>
        <v>0</v>
      </c>
      <c r="D123">
        <f>Zisk!E137</f>
        <v>0</v>
      </c>
      <c r="E123" s="66" t="str">
        <f t="shared" si="238"/>
        <v/>
      </c>
      <c r="F123" t="str">
        <f t="shared" si="239"/>
        <v/>
      </c>
      <c r="G123" s="66" t="str">
        <f t="shared" si="240"/>
        <v/>
      </c>
      <c r="H123" s="25"/>
      <c r="I123" s="25"/>
      <c r="J123">
        <f>VstupniParametry_SKRYT!$D$5</f>
        <v>0.02</v>
      </c>
      <c r="K123">
        <f>VstupniParametry_SKRYT!$D$6</f>
        <v>0.06</v>
      </c>
      <c r="L123">
        <f>VstupniParametry_SKRYT!$D$7</f>
        <v>0.06</v>
      </c>
      <c r="M123">
        <f>VstupniParametry_SKRYT!$D$8</f>
        <v>0.06</v>
      </c>
      <c r="N123">
        <f>VstupniParametry_SKRYT!$D$9</f>
        <v>1.7999999999999999E-2</v>
      </c>
      <c r="O123" s="27">
        <f>VstupniParametry_SKRYT!$D$10</f>
        <v>0.01</v>
      </c>
      <c r="P123" s="27">
        <f>VstupniParametry_SKRYT!$D$11</f>
        <v>0.01</v>
      </c>
      <c r="Q123" s="27">
        <f>VstupniParametry_SKRYT!$D$12</f>
        <v>0.01</v>
      </c>
      <c r="R123" s="27">
        <f>VstupniParametry_SKRYT!$D$13</f>
        <v>0.01</v>
      </c>
      <c r="S123" s="27">
        <f>VstupniParametry_SKRYT!$D$14</f>
        <v>0.01</v>
      </c>
      <c r="T123">
        <f t="shared" si="241"/>
        <v>0</v>
      </c>
      <c r="U123">
        <f t="shared" si="242"/>
        <v>0</v>
      </c>
      <c r="V123">
        <f t="shared" si="243"/>
        <v>0</v>
      </c>
      <c r="W123">
        <f t="shared" si="244"/>
        <v>0</v>
      </c>
      <c r="X123">
        <f t="shared" si="245"/>
        <v>0</v>
      </c>
      <c r="Y123">
        <f t="shared" si="246"/>
        <v>0</v>
      </c>
      <c r="Z123">
        <f t="shared" si="247"/>
        <v>0</v>
      </c>
      <c r="AA123">
        <f t="shared" si="248"/>
        <v>0</v>
      </c>
      <c r="AB123">
        <f t="shared" si="249"/>
        <v>0</v>
      </c>
      <c r="AC123">
        <f t="shared" si="250"/>
        <v>0</v>
      </c>
      <c r="AD123">
        <f t="shared" si="251"/>
        <v>0</v>
      </c>
      <c r="AE123">
        <f t="shared" si="252"/>
        <v>0</v>
      </c>
      <c r="AF123">
        <f t="shared" si="253"/>
        <v>0</v>
      </c>
      <c r="AG123">
        <f t="shared" si="254"/>
        <v>0</v>
      </c>
      <c r="AH123">
        <f t="shared" si="255"/>
        <v>0</v>
      </c>
      <c r="AI123">
        <f t="shared" si="256"/>
        <v>0</v>
      </c>
      <c r="AJ123">
        <f t="shared" si="257"/>
        <v>0</v>
      </c>
      <c r="AK123">
        <f t="shared" si="258"/>
        <v>0</v>
      </c>
      <c r="AL123">
        <f t="shared" si="259"/>
        <v>0</v>
      </c>
      <c r="AM123">
        <f t="shared" si="260"/>
        <v>0</v>
      </c>
      <c r="AN123">
        <f t="shared" si="261"/>
        <v>0</v>
      </c>
      <c r="AO123">
        <f t="shared" si="262"/>
        <v>0</v>
      </c>
      <c r="AP123">
        <f t="shared" si="263"/>
        <v>0</v>
      </c>
      <c r="AQ123">
        <f t="shared" si="264"/>
        <v>0</v>
      </c>
      <c r="AR123">
        <f t="shared" si="265"/>
        <v>0</v>
      </c>
      <c r="AS123">
        <f t="shared" si="266"/>
        <v>0</v>
      </c>
      <c r="AT123">
        <f t="shared" si="236"/>
        <v>0</v>
      </c>
      <c r="AU123">
        <f t="shared" si="267"/>
        <v>0</v>
      </c>
      <c r="AV123">
        <f t="shared" si="268"/>
        <v>0</v>
      </c>
      <c r="AW123">
        <f t="shared" si="237"/>
        <v>0</v>
      </c>
      <c r="AX123">
        <f t="shared" si="269"/>
        <v>0</v>
      </c>
      <c r="AY123">
        <f t="shared" si="270"/>
        <v>0</v>
      </c>
      <c r="AZ123">
        <f t="shared" si="271"/>
        <v>0</v>
      </c>
      <c r="BA123">
        <f t="shared" si="272"/>
        <v>0</v>
      </c>
      <c r="BB123">
        <f t="shared" si="273"/>
        <v>0</v>
      </c>
      <c r="BC123">
        <f t="shared" si="274"/>
        <v>0</v>
      </c>
      <c r="BD123">
        <f t="shared" si="275"/>
        <v>0</v>
      </c>
      <c r="BE123">
        <f t="shared" si="276"/>
        <v>0</v>
      </c>
      <c r="BF123">
        <f t="shared" si="277"/>
        <v>0</v>
      </c>
      <c r="BG123">
        <f t="shared" si="278"/>
        <v>0</v>
      </c>
      <c r="BH123">
        <f t="shared" si="279"/>
        <v>0</v>
      </c>
      <c r="BI123">
        <f t="shared" si="280"/>
        <v>0</v>
      </c>
      <c r="BJ123">
        <f t="shared" si="281"/>
        <v>0</v>
      </c>
      <c r="BK123">
        <f t="shared" si="282"/>
        <v>0</v>
      </c>
      <c r="BL123">
        <f t="shared" si="283"/>
        <v>0</v>
      </c>
      <c r="BM123">
        <f t="shared" si="284"/>
        <v>0</v>
      </c>
      <c r="BN123">
        <f t="shared" si="285"/>
        <v>0</v>
      </c>
      <c r="BO123">
        <f t="shared" si="286"/>
        <v>0</v>
      </c>
      <c r="BP123">
        <f t="shared" si="287"/>
        <v>0</v>
      </c>
      <c r="BQ123">
        <f t="shared" si="288"/>
        <v>0</v>
      </c>
      <c r="BR123">
        <f t="shared" si="289"/>
        <v>0</v>
      </c>
      <c r="BS123">
        <f t="shared" si="290"/>
        <v>0</v>
      </c>
      <c r="BT123">
        <f t="shared" si="291"/>
        <v>0</v>
      </c>
      <c r="BU123">
        <f t="shared" si="292"/>
        <v>0</v>
      </c>
      <c r="BV123">
        <f t="shared" si="293"/>
        <v>0</v>
      </c>
      <c r="BW123">
        <f t="shared" si="294"/>
        <v>0</v>
      </c>
      <c r="BX123">
        <f t="shared" si="295"/>
        <v>0</v>
      </c>
      <c r="BY123">
        <f t="shared" si="296"/>
        <v>0</v>
      </c>
      <c r="BZ123">
        <f t="shared" si="297"/>
        <v>0</v>
      </c>
      <c r="CA123">
        <f t="shared" si="298"/>
        <v>0</v>
      </c>
      <c r="CB123">
        <f t="shared" si="299"/>
        <v>0</v>
      </c>
      <c r="CC123">
        <f t="shared" si="300"/>
        <v>0</v>
      </c>
      <c r="CD123">
        <f t="shared" si="301"/>
        <v>0</v>
      </c>
      <c r="CE123">
        <f t="shared" si="302"/>
        <v>0</v>
      </c>
      <c r="CF123">
        <f t="shared" si="303"/>
        <v>0</v>
      </c>
      <c r="CG123">
        <f t="shared" si="304"/>
        <v>0</v>
      </c>
      <c r="CH123">
        <f t="shared" si="305"/>
        <v>0</v>
      </c>
      <c r="CI123">
        <f t="shared" si="306"/>
        <v>0</v>
      </c>
      <c r="CJ123">
        <f t="shared" si="307"/>
        <v>0</v>
      </c>
      <c r="CK123">
        <f t="shared" si="308"/>
        <v>0</v>
      </c>
      <c r="CL123" t="str">
        <f t="shared" si="309"/>
        <v/>
      </c>
      <c r="CM123" t="str">
        <f t="shared" si="310"/>
        <v/>
      </c>
      <c r="CN123" t="str">
        <f t="shared" si="311"/>
        <v/>
      </c>
      <c r="CO123" t="str">
        <f t="shared" si="312"/>
        <v/>
      </c>
      <c r="CP123" t="str">
        <f t="shared" si="313"/>
        <v/>
      </c>
      <c r="CQ123" t="str">
        <f t="shared" si="314"/>
        <v/>
      </c>
      <c r="CR123" t="str">
        <f t="shared" si="315"/>
        <v/>
      </c>
      <c r="CS123" t="str">
        <f t="shared" si="316"/>
        <v/>
      </c>
      <c r="CT123" t="str">
        <f t="shared" si="317"/>
        <v/>
      </c>
      <c r="CU123" t="str">
        <f t="shared" si="318"/>
        <v/>
      </c>
      <c r="CV123" t="str">
        <f t="shared" si="319"/>
        <v/>
      </c>
      <c r="CW123" t="str">
        <f t="shared" si="320"/>
        <v/>
      </c>
      <c r="CX123" t="str">
        <f t="shared" si="321"/>
        <v/>
      </c>
      <c r="CY123" t="str">
        <f t="shared" si="322"/>
        <v/>
      </c>
      <c r="CZ123" t="str">
        <f t="shared" si="323"/>
        <v/>
      </c>
      <c r="DA123" t="str">
        <f t="shared" si="324"/>
        <v/>
      </c>
      <c r="DB123" t="str">
        <f t="shared" si="325"/>
        <v/>
      </c>
      <c r="DC123" t="str">
        <f t="shared" si="326"/>
        <v/>
      </c>
      <c r="DD123" t="str">
        <f t="shared" si="327"/>
        <v/>
      </c>
      <c r="DE123" t="str">
        <f t="shared" si="328"/>
        <v/>
      </c>
      <c r="DF123" t="str">
        <f t="shared" si="329"/>
        <v/>
      </c>
      <c r="DG123" t="str">
        <f t="shared" si="330"/>
        <v/>
      </c>
      <c r="DH123" t="str">
        <f t="shared" si="331"/>
        <v/>
      </c>
      <c r="DI123" t="str">
        <f t="shared" si="332"/>
        <v/>
      </c>
      <c r="DJ123" t="str">
        <f t="shared" si="333"/>
        <v/>
      </c>
      <c r="DK123" t="str">
        <f t="shared" si="334"/>
        <v/>
      </c>
      <c r="DL123" t="str">
        <f t="shared" si="335"/>
        <v/>
      </c>
      <c r="DM123" t="str">
        <f t="shared" si="336"/>
        <v/>
      </c>
      <c r="DN123" t="str">
        <f t="shared" si="337"/>
        <v/>
      </c>
      <c r="DO123" t="str">
        <f t="shared" si="338"/>
        <v/>
      </c>
      <c r="DP123" t="str">
        <f t="shared" si="339"/>
        <v/>
      </c>
      <c r="DQ123" t="str">
        <f t="shared" si="340"/>
        <v/>
      </c>
      <c r="DR123" t="str">
        <f t="shared" si="341"/>
        <v/>
      </c>
      <c r="DS123" t="str">
        <f t="shared" si="342"/>
        <v/>
      </c>
      <c r="DT123" t="str">
        <f t="shared" si="343"/>
        <v/>
      </c>
      <c r="DU123">
        <f t="shared" si="344"/>
        <v>0</v>
      </c>
      <c r="DV123">
        <f t="shared" si="345"/>
        <v>0</v>
      </c>
      <c r="DW123">
        <f t="shared" si="346"/>
        <v>0</v>
      </c>
      <c r="DX123" t="str">
        <f t="shared" si="347"/>
        <v/>
      </c>
      <c r="DY123" t="str">
        <f t="shared" si="348"/>
        <v/>
      </c>
      <c r="DZ123" t="str">
        <f t="shared" si="349"/>
        <v/>
      </c>
      <c r="EA123" s="5">
        <f t="shared" si="350"/>
        <v>0</v>
      </c>
      <c r="EB123" s="3">
        <f t="shared" si="351"/>
        <v>0</v>
      </c>
    </row>
    <row r="124" spans="2:132" x14ac:dyDescent="0.2">
      <c r="B124">
        <v>119</v>
      </c>
      <c r="C124" s="3">
        <f>Zisk!D138</f>
        <v>0</v>
      </c>
      <c r="D124">
        <f>Zisk!E138</f>
        <v>0</v>
      </c>
      <c r="E124" s="66" t="str">
        <f t="shared" si="238"/>
        <v/>
      </c>
      <c r="F124" t="str">
        <f t="shared" si="239"/>
        <v/>
      </c>
      <c r="G124" s="66" t="str">
        <f t="shared" si="240"/>
        <v/>
      </c>
      <c r="J124">
        <f>VstupniParametry_SKRYT!$D$5</f>
        <v>0.02</v>
      </c>
      <c r="K124">
        <f>VstupniParametry_SKRYT!$D$6</f>
        <v>0.06</v>
      </c>
      <c r="L124">
        <f>VstupniParametry_SKRYT!$D$7</f>
        <v>0.06</v>
      </c>
      <c r="M124">
        <f>VstupniParametry_SKRYT!$D$8</f>
        <v>0.06</v>
      </c>
      <c r="N124">
        <f>VstupniParametry_SKRYT!$D$9</f>
        <v>1.7999999999999999E-2</v>
      </c>
      <c r="O124" s="27">
        <f>VstupniParametry_SKRYT!$D$10</f>
        <v>0.01</v>
      </c>
      <c r="P124" s="27">
        <f>VstupniParametry_SKRYT!$D$11</f>
        <v>0.01</v>
      </c>
      <c r="Q124" s="27">
        <f>VstupniParametry_SKRYT!$D$12</f>
        <v>0.01</v>
      </c>
      <c r="R124" s="27">
        <f>VstupniParametry_SKRYT!$D$13</f>
        <v>0.01</v>
      </c>
      <c r="S124" s="27">
        <f>VstupniParametry_SKRYT!$D$14</f>
        <v>0.01</v>
      </c>
      <c r="T124">
        <f t="shared" si="241"/>
        <v>0</v>
      </c>
      <c r="U124">
        <f t="shared" si="242"/>
        <v>0</v>
      </c>
      <c r="V124">
        <f t="shared" si="243"/>
        <v>0</v>
      </c>
      <c r="W124">
        <f t="shared" si="244"/>
        <v>0</v>
      </c>
      <c r="X124">
        <f t="shared" si="245"/>
        <v>0</v>
      </c>
      <c r="Y124">
        <f t="shared" si="246"/>
        <v>0</v>
      </c>
      <c r="Z124">
        <f t="shared" si="247"/>
        <v>0</v>
      </c>
      <c r="AA124">
        <f t="shared" si="248"/>
        <v>0</v>
      </c>
      <c r="AB124">
        <f t="shared" si="249"/>
        <v>0</v>
      </c>
      <c r="AC124">
        <f t="shared" si="250"/>
        <v>0</v>
      </c>
      <c r="AD124">
        <f t="shared" si="251"/>
        <v>0</v>
      </c>
      <c r="AE124">
        <f t="shared" si="252"/>
        <v>0</v>
      </c>
      <c r="AF124">
        <f t="shared" si="253"/>
        <v>0</v>
      </c>
      <c r="AG124">
        <f t="shared" si="254"/>
        <v>0</v>
      </c>
      <c r="AH124">
        <f t="shared" si="255"/>
        <v>0</v>
      </c>
      <c r="AI124">
        <f t="shared" si="256"/>
        <v>0</v>
      </c>
      <c r="AJ124">
        <f t="shared" si="257"/>
        <v>0</v>
      </c>
      <c r="AK124">
        <f t="shared" si="258"/>
        <v>0</v>
      </c>
      <c r="AL124">
        <f t="shared" si="259"/>
        <v>0</v>
      </c>
      <c r="AM124">
        <f t="shared" si="260"/>
        <v>0</v>
      </c>
      <c r="AN124">
        <f t="shared" si="261"/>
        <v>0</v>
      </c>
      <c r="AO124">
        <f t="shared" si="262"/>
        <v>0</v>
      </c>
      <c r="AP124">
        <f t="shared" si="263"/>
        <v>0</v>
      </c>
      <c r="AQ124">
        <f t="shared" si="264"/>
        <v>0</v>
      </c>
      <c r="AR124">
        <f t="shared" si="265"/>
        <v>0</v>
      </c>
      <c r="AS124">
        <f t="shared" si="266"/>
        <v>0</v>
      </c>
      <c r="AT124">
        <f t="shared" si="236"/>
        <v>0</v>
      </c>
      <c r="AU124">
        <f t="shared" si="267"/>
        <v>0</v>
      </c>
      <c r="AV124">
        <f t="shared" si="268"/>
        <v>0</v>
      </c>
      <c r="AW124">
        <f t="shared" si="237"/>
        <v>0</v>
      </c>
      <c r="AX124">
        <f t="shared" si="269"/>
        <v>0</v>
      </c>
      <c r="AY124">
        <f t="shared" si="270"/>
        <v>0</v>
      </c>
      <c r="AZ124">
        <f t="shared" si="271"/>
        <v>0</v>
      </c>
      <c r="BA124">
        <f t="shared" si="272"/>
        <v>0</v>
      </c>
      <c r="BB124">
        <f t="shared" si="273"/>
        <v>0</v>
      </c>
      <c r="BC124">
        <f t="shared" si="274"/>
        <v>0</v>
      </c>
      <c r="BD124">
        <f t="shared" si="275"/>
        <v>0</v>
      </c>
      <c r="BE124">
        <f t="shared" si="276"/>
        <v>0</v>
      </c>
      <c r="BF124">
        <f t="shared" si="277"/>
        <v>0</v>
      </c>
      <c r="BG124">
        <f t="shared" si="278"/>
        <v>0</v>
      </c>
      <c r="BH124">
        <f t="shared" si="279"/>
        <v>0</v>
      </c>
      <c r="BI124">
        <f t="shared" si="280"/>
        <v>0</v>
      </c>
      <c r="BJ124">
        <f t="shared" si="281"/>
        <v>0</v>
      </c>
      <c r="BK124">
        <f t="shared" si="282"/>
        <v>0</v>
      </c>
      <c r="BL124">
        <f t="shared" si="283"/>
        <v>0</v>
      </c>
      <c r="BM124">
        <f t="shared" si="284"/>
        <v>0</v>
      </c>
      <c r="BN124">
        <f t="shared" si="285"/>
        <v>0</v>
      </c>
      <c r="BO124">
        <f t="shared" si="286"/>
        <v>0</v>
      </c>
      <c r="BP124">
        <f t="shared" si="287"/>
        <v>0</v>
      </c>
      <c r="BQ124">
        <f t="shared" si="288"/>
        <v>0</v>
      </c>
      <c r="BR124">
        <f t="shared" si="289"/>
        <v>0</v>
      </c>
      <c r="BS124">
        <f t="shared" si="290"/>
        <v>0</v>
      </c>
      <c r="BT124">
        <f t="shared" si="291"/>
        <v>0</v>
      </c>
      <c r="BU124">
        <f t="shared" si="292"/>
        <v>0</v>
      </c>
      <c r="BV124">
        <f t="shared" si="293"/>
        <v>0</v>
      </c>
      <c r="BW124">
        <f t="shared" si="294"/>
        <v>0</v>
      </c>
      <c r="BX124">
        <f t="shared" si="295"/>
        <v>0</v>
      </c>
      <c r="BY124">
        <f t="shared" si="296"/>
        <v>0</v>
      </c>
      <c r="BZ124">
        <f t="shared" si="297"/>
        <v>0</v>
      </c>
      <c r="CA124">
        <f t="shared" si="298"/>
        <v>0</v>
      </c>
      <c r="CB124">
        <f t="shared" si="299"/>
        <v>0</v>
      </c>
      <c r="CC124">
        <f t="shared" si="300"/>
        <v>0</v>
      </c>
      <c r="CD124">
        <f t="shared" si="301"/>
        <v>0</v>
      </c>
      <c r="CE124">
        <f t="shared" si="302"/>
        <v>0</v>
      </c>
      <c r="CF124">
        <f t="shared" si="303"/>
        <v>0</v>
      </c>
      <c r="CG124">
        <f t="shared" si="304"/>
        <v>0</v>
      </c>
      <c r="CH124">
        <f t="shared" si="305"/>
        <v>0</v>
      </c>
      <c r="CI124">
        <f t="shared" si="306"/>
        <v>0</v>
      </c>
      <c r="CJ124">
        <f t="shared" si="307"/>
        <v>0</v>
      </c>
      <c r="CK124">
        <f t="shared" si="308"/>
        <v>0</v>
      </c>
      <c r="CL124" t="str">
        <f t="shared" si="309"/>
        <v/>
      </c>
      <c r="CM124" t="str">
        <f t="shared" si="310"/>
        <v/>
      </c>
      <c r="CN124" t="str">
        <f t="shared" si="311"/>
        <v/>
      </c>
      <c r="CO124" t="str">
        <f t="shared" si="312"/>
        <v/>
      </c>
      <c r="CP124" t="str">
        <f t="shared" si="313"/>
        <v/>
      </c>
      <c r="CQ124" t="str">
        <f t="shared" si="314"/>
        <v/>
      </c>
      <c r="CR124" t="str">
        <f t="shared" si="315"/>
        <v/>
      </c>
      <c r="CS124" t="str">
        <f t="shared" si="316"/>
        <v/>
      </c>
      <c r="CT124" t="str">
        <f t="shared" si="317"/>
        <v/>
      </c>
      <c r="CU124" t="str">
        <f t="shared" si="318"/>
        <v/>
      </c>
      <c r="CV124" t="str">
        <f t="shared" si="319"/>
        <v/>
      </c>
      <c r="CW124" t="str">
        <f t="shared" si="320"/>
        <v/>
      </c>
      <c r="CX124" t="str">
        <f t="shared" si="321"/>
        <v/>
      </c>
      <c r="CY124" t="str">
        <f t="shared" si="322"/>
        <v/>
      </c>
      <c r="CZ124" t="str">
        <f t="shared" si="323"/>
        <v/>
      </c>
      <c r="DA124" t="str">
        <f t="shared" si="324"/>
        <v/>
      </c>
      <c r="DB124" t="str">
        <f t="shared" si="325"/>
        <v/>
      </c>
      <c r="DC124" t="str">
        <f t="shared" si="326"/>
        <v/>
      </c>
      <c r="DD124" t="str">
        <f t="shared" si="327"/>
        <v/>
      </c>
      <c r="DE124" t="str">
        <f t="shared" si="328"/>
        <v/>
      </c>
      <c r="DF124" t="str">
        <f t="shared" si="329"/>
        <v/>
      </c>
      <c r="DG124" t="str">
        <f t="shared" si="330"/>
        <v/>
      </c>
      <c r="DH124" t="str">
        <f t="shared" si="331"/>
        <v/>
      </c>
      <c r="DI124" t="str">
        <f t="shared" si="332"/>
        <v/>
      </c>
      <c r="DJ124" t="str">
        <f t="shared" si="333"/>
        <v/>
      </c>
      <c r="DK124" t="str">
        <f t="shared" si="334"/>
        <v/>
      </c>
      <c r="DL124" t="str">
        <f t="shared" si="335"/>
        <v/>
      </c>
      <c r="DM124" t="str">
        <f t="shared" si="336"/>
        <v/>
      </c>
      <c r="DN124" t="str">
        <f t="shared" si="337"/>
        <v/>
      </c>
      <c r="DO124" t="str">
        <f t="shared" si="338"/>
        <v/>
      </c>
      <c r="DP124" t="str">
        <f t="shared" si="339"/>
        <v/>
      </c>
      <c r="DQ124" t="str">
        <f t="shared" si="340"/>
        <v/>
      </c>
      <c r="DR124" t="str">
        <f t="shared" si="341"/>
        <v/>
      </c>
      <c r="DS124" t="str">
        <f t="shared" si="342"/>
        <v/>
      </c>
      <c r="DT124" t="str">
        <f t="shared" si="343"/>
        <v/>
      </c>
      <c r="DU124">
        <f t="shared" si="344"/>
        <v>0</v>
      </c>
      <c r="DV124">
        <f t="shared" si="345"/>
        <v>0</v>
      </c>
      <c r="DW124">
        <f t="shared" si="346"/>
        <v>0</v>
      </c>
      <c r="DX124" t="str">
        <f t="shared" si="347"/>
        <v/>
      </c>
      <c r="DY124" t="str">
        <f t="shared" si="348"/>
        <v/>
      </c>
      <c r="DZ124" t="str">
        <f t="shared" si="349"/>
        <v/>
      </c>
      <c r="EA124" s="5">
        <f t="shared" si="350"/>
        <v>0</v>
      </c>
      <c r="EB124" s="3">
        <f t="shared" si="351"/>
        <v>0</v>
      </c>
    </row>
    <row r="125" spans="2:132" x14ac:dyDescent="0.2">
      <c r="B125" s="25">
        <v>120</v>
      </c>
      <c r="C125" s="26">
        <f>Zisk!D139</f>
        <v>0</v>
      </c>
      <c r="D125">
        <f>Zisk!E139</f>
        <v>0</v>
      </c>
      <c r="E125" s="66" t="str">
        <f t="shared" si="238"/>
        <v/>
      </c>
      <c r="F125" t="str">
        <f t="shared" si="239"/>
        <v/>
      </c>
      <c r="G125" s="66" t="str">
        <f t="shared" si="240"/>
        <v/>
      </c>
      <c r="H125" s="25"/>
      <c r="I125" s="25"/>
      <c r="J125">
        <f>VstupniParametry_SKRYT!$D$5</f>
        <v>0.02</v>
      </c>
      <c r="K125">
        <f>VstupniParametry_SKRYT!$D$6</f>
        <v>0.06</v>
      </c>
      <c r="L125">
        <f>VstupniParametry_SKRYT!$D$7</f>
        <v>0.06</v>
      </c>
      <c r="M125">
        <f>VstupniParametry_SKRYT!$D$8</f>
        <v>0.06</v>
      </c>
      <c r="N125">
        <f>VstupniParametry_SKRYT!$D$9</f>
        <v>1.7999999999999999E-2</v>
      </c>
      <c r="O125" s="27">
        <f>VstupniParametry_SKRYT!$D$10</f>
        <v>0.01</v>
      </c>
      <c r="P125" s="27">
        <f>VstupniParametry_SKRYT!$D$11</f>
        <v>0.01</v>
      </c>
      <c r="Q125" s="27">
        <f>VstupniParametry_SKRYT!$D$12</f>
        <v>0.01</v>
      </c>
      <c r="R125" s="27">
        <f>VstupniParametry_SKRYT!$D$13</f>
        <v>0.01</v>
      </c>
      <c r="S125" s="27">
        <f>VstupniParametry_SKRYT!$D$14</f>
        <v>0.01</v>
      </c>
      <c r="T125">
        <f t="shared" si="241"/>
        <v>0</v>
      </c>
      <c r="U125">
        <f t="shared" si="242"/>
        <v>0</v>
      </c>
      <c r="V125">
        <f t="shared" si="243"/>
        <v>0</v>
      </c>
      <c r="W125">
        <f t="shared" si="244"/>
        <v>0</v>
      </c>
      <c r="X125">
        <f t="shared" si="245"/>
        <v>0</v>
      </c>
      <c r="Y125">
        <f t="shared" si="246"/>
        <v>0</v>
      </c>
      <c r="Z125">
        <f t="shared" si="247"/>
        <v>0</v>
      </c>
      <c r="AA125">
        <f t="shared" si="248"/>
        <v>0</v>
      </c>
      <c r="AB125">
        <f t="shared" si="249"/>
        <v>0</v>
      </c>
      <c r="AC125">
        <f t="shared" si="250"/>
        <v>0</v>
      </c>
      <c r="AD125">
        <f t="shared" si="251"/>
        <v>0</v>
      </c>
      <c r="AE125">
        <f t="shared" si="252"/>
        <v>0</v>
      </c>
      <c r="AF125">
        <f t="shared" si="253"/>
        <v>0</v>
      </c>
      <c r="AG125">
        <f t="shared" si="254"/>
        <v>0</v>
      </c>
      <c r="AH125">
        <f t="shared" si="255"/>
        <v>0</v>
      </c>
      <c r="AI125">
        <f t="shared" si="256"/>
        <v>0</v>
      </c>
      <c r="AJ125">
        <f t="shared" si="257"/>
        <v>0</v>
      </c>
      <c r="AK125">
        <f t="shared" si="258"/>
        <v>0</v>
      </c>
      <c r="AL125">
        <f t="shared" si="259"/>
        <v>0</v>
      </c>
      <c r="AM125">
        <f t="shared" si="260"/>
        <v>0</v>
      </c>
      <c r="AN125">
        <f t="shared" si="261"/>
        <v>0</v>
      </c>
      <c r="AO125">
        <f t="shared" si="262"/>
        <v>0</v>
      </c>
      <c r="AP125">
        <f t="shared" si="263"/>
        <v>0</v>
      </c>
      <c r="AQ125">
        <f t="shared" si="264"/>
        <v>0</v>
      </c>
      <c r="AR125">
        <f t="shared" si="265"/>
        <v>0</v>
      </c>
      <c r="AS125">
        <f t="shared" si="266"/>
        <v>0</v>
      </c>
      <c r="AT125">
        <f t="shared" si="236"/>
        <v>0</v>
      </c>
      <c r="AU125">
        <f t="shared" si="267"/>
        <v>0</v>
      </c>
      <c r="AV125">
        <f t="shared" si="268"/>
        <v>0</v>
      </c>
      <c r="AW125">
        <f t="shared" si="237"/>
        <v>0</v>
      </c>
      <c r="AX125">
        <f t="shared" si="269"/>
        <v>0</v>
      </c>
      <c r="AY125">
        <f t="shared" si="270"/>
        <v>0</v>
      </c>
      <c r="AZ125">
        <f t="shared" si="271"/>
        <v>0</v>
      </c>
      <c r="BA125">
        <f t="shared" si="272"/>
        <v>0</v>
      </c>
      <c r="BB125">
        <f t="shared" si="273"/>
        <v>0</v>
      </c>
      <c r="BC125">
        <f t="shared" si="274"/>
        <v>0</v>
      </c>
      <c r="BD125">
        <f t="shared" si="275"/>
        <v>0</v>
      </c>
      <c r="BE125">
        <f t="shared" si="276"/>
        <v>0</v>
      </c>
      <c r="BF125">
        <f t="shared" si="277"/>
        <v>0</v>
      </c>
      <c r="BG125">
        <f t="shared" si="278"/>
        <v>0</v>
      </c>
      <c r="BH125">
        <f t="shared" si="279"/>
        <v>0</v>
      </c>
      <c r="BI125">
        <f t="shared" si="280"/>
        <v>0</v>
      </c>
      <c r="BJ125">
        <f t="shared" si="281"/>
        <v>0</v>
      </c>
      <c r="BK125">
        <f t="shared" si="282"/>
        <v>0</v>
      </c>
      <c r="BL125">
        <f t="shared" si="283"/>
        <v>0</v>
      </c>
      <c r="BM125">
        <f t="shared" si="284"/>
        <v>0</v>
      </c>
      <c r="BN125">
        <f t="shared" si="285"/>
        <v>0</v>
      </c>
      <c r="BO125">
        <f t="shared" si="286"/>
        <v>0</v>
      </c>
      <c r="BP125">
        <f t="shared" si="287"/>
        <v>0</v>
      </c>
      <c r="BQ125">
        <f t="shared" si="288"/>
        <v>0</v>
      </c>
      <c r="BR125">
        <f t="shared" si="289"/>
        <v>0</v>
      </c>
      <c r="BS125">
        <f t="shared" si="290"/>
        <v>0</v>
      </c>
      <c r="BT125">
        <f t="shared" si="291"/>
        <v>0</v>
      </c>
      <c r="BU125">
        <f t="shared" si="292"/>
        <v>0</v>
      </c>
      <c r="BV125">
        <f t="shared" si="293"/>
        <v>0</v>
      </c>
      <c r="BW125">
        <f t="shared" si="294"/>
        <v>0</v>
      </c>
      <c r="BX125">
        <f t="shared" si="295"/>
        <v>0</v>
      </c>
      <c r="BY125">
        <f t="shared" si="296"/>
        <v>0</v>
      </c>
      <c r="BZ125">
        <f t="shared" si="297"/>
        <v>0</v>
      </c>
      <c r="CA125">
        <f t="shared" si="298"/>
        <v>0</v>
      </c>
      <c r="CB125">
        <f t="shared" si="299"/>
        <v>0</v>
      </c>
      <c r="CC125">
        <f t="shared" si="300"/>
        <v>0</v>
      </c>
      <c r="CD125">
        <f t="shared" si="301"/>
        <v>0</v>
      </c>
      <c r="CE125">
        <f t="shared" si="302"/>
        <v>0</v>
      </c>
      <c r="CF125">
        <f t="shared" si="303"/>
        <v>0</v>
      </c>
      <c r="CG125">
        <f t="shared" si="304"/>
        <v>0</v>
      </c>
      <c r="CH125">
        <f t="shared" si="305"/>
        <v>0</v>
      </c>
      <c r="CI125">
        <f t="shared" si="306"/>
        <v>0</v>
      </c>
      <c r="CJ125">
        <f t="shared" si="307"/>
        <v>0</v>
      </c>
      <c r="CK125">
        <f t="shared" si="308"/>
        <v>0</v>
      </c>
      <c r="CL125" t="str">
        <f t="shared" si="309"/>
        <v/>
      </c>
      <c r="CM125" t="str">
        <f t="shared" si="310"/>
        <v/>
      </c>
      <c r="CN125" t="str">
        <f t="shared" si="311"/>
        <v/>
      </c>
      <c r="CO125" t="str">
        <f t="shared" si="312"/>
        <v/>
      </c>
      <c r="CP125" t="str">
        <f t="shared" si="313"/>
        <v/>
      </c>
      <c r="CQ125" t="str">
        <f t="shared" si="314"/>
        <v/>
      </c>
      <c r="CR125" t="str">
        <f t="shared" si="315"/>
        <v/>
      </c>
      <c r="CS125" t="str">
        <f t="shared" si="316"/>
        <v/>
      </c>
      <c r="CT125" t="str">
        <f t="shared" si="317"/>
        <v/>
      </c>
      <c r="CU125" t="str">
        <f t="shared" si="318"/>
        <v/>
      </c>
      <c r="CV125" t="str">
        <f t="shared" si="319"/>
        <v/>
      </c>
      <c r="CW125" t="str">
        <f t="shared" si="320"/>
        <v/>
      </c>
      <c r="CX125" t="str">
        <f t="shared" si="321"/>
        <v/>
      </c>
      <c r="CY125" t="str">
        <f t="shared" si="322"/>
        <v/>
      </c>
      <c r="CZ125" t="str">
        <f t="shared" si="323"/>
        <v/>
      </c>
      <c r="DA125" t="str">
        <f t="shared" si="324"/>
        <v/>
      </c>
      <c r="DB125" t="str">
        <f t="shared" si="325"/>
        <v/>
      </c>
      <c r="DC125" t="str">
        <f t="shared" si="326"/>
        <v/>
      </c>
      <c r="DD125" t="str">
        <f t="shared" si="327"/>
        <v/>
      </c>
      <c r="DE125" t="str">
        <f t="shared" si="328"/>
        <v/>
      </c>
      <c r="DF125" t="str">
        <f t="shared" si="329"/>
        <v/>
      </c>
      <c r="DG125" t="str">
        <f t="shared" si="330"/>
        <v/>
      </c>
      <c r="DH125" t="str">
        <f t="shared" si="331"/>
        <v/>
      </c>
      <c r="DI125" t="str">
        <f t="shared" si="332"/>
        <v/>
      </c>
      <c r="DJ125" t="str">
        <f t="shared" si="333"/>
        <v/>
      </c>
      <c r="DK125" t="str">
        <f t="shared" si="334"/>
        <v/>
      </c>
      <c r="DL125" t="str">
        <f t="shared" si="335"/>
        <v/>
      </c>
      <c r="DM125" t="str">
        <f t="shared" si="336"/>
        <v/>
      </c>
      <c r="DN125" t="str">
        <f t="shared" si="337"/>
        <v/>
      </c>
      <c r="DO125" t="str">
        <f t="shared" si="338"/>
        <v/>
      </c>
      <c r="DP125" t="str">
        <f t="shared" si="339"/>
        <v/>
      </c>
      <c r="DQ125" t="str">
        <f t="shared" si="340"/>
        <v/>
      </c>
      <c r="DR125" t="str">
        <f t="shared" si="341"/>
        <v/>
      </c>
      <c r="DS125" t="str">
        <f t="shared" si="342"/>
        <v/>
      </c>
      <c r="DT125" t="str">
        <f t="shared" si="343"/>
        <v/>
      </c>
      <c r="DU125">
        <f t="shared" si="344"/>
        <v>0</v>
      </c>
      <c r="DV125">
        <f t="shared" si="345"/>
        <v>0</v>
      </c>
      <c r="DW125">
        <f t="shared" si="346"/>
        <v>0</v>
      </c>
      <c r="DX125" t="str">
        <f t="shared" si="347"/>
        <v/>
      </c>
      <c r="DY125" t="str">
        <f t="shared" si="348"/>
        <v/>
      </c>
      <c r="DZ125" t="str">
        <f t="shared" si="349"/>
        <v/>
      </c>
      <c r="EA125" s="5">
        <f t="shared" si="350"/>
        <v>0</v>
      </c>
      <c r="EB125" s="3">
        <f t="shared" si="351"/>
        <v>0</v>
      </c>
    </row>
    <row r="126" spans="2:132" x14ac:dyDescent="0.2">
      <c r="B126">
        <v>121</v>
      </c>
      <c r="C126" s="3">
        <f>Zisk!D140</f>
        <v>0</v>
      </c>
      <c r="D126">
        <f>Zisk!E140</f>
        <v>0</v>
      </c>
      <c r="E126" s="66" t="str">
        <f t="shared" si="238"/>
        <v/>
      </c>
      <c r="F126" t="str">
        <f t="shared" si="239"/>
        <v/>
      </c>
      <c r="G126" s="66" t="str">
        <f t="shared" si="240"/>
        <v/>
      </c>
      <c r="J126">
        <f>VstupniParametry_SKRYT!$D$5</f>
        <v>0.02</v>
      </c>
      <c r="K126">
        <f>VstupniParametry_SKRYT!$D$6</f>
        <v>0.06</v>
      </c>
      <c r="L126">
        <f>VstupniParametry_SKRYT!$D$7</f>
        <v>0.06</v>
      </c>
      <c r="M126">
        <f>VstupniParametry_SKRYT!$D$8</f>
        <v>0.06</v>
      </c>
      <c r="N126">
        <f>VstupniParametry_SKRYT!$D$9</f>
        <v>1.7999999999999999E-2</v>
      </c>
      <c r="O126" s="27">
        <f>VstupniParametry_SKRYT!$D$10</f>
        <v>0.01</v>
      </c>
      <c r="P126" s="27">
        <f>VstupniParametry_SKRYT!$D$11</f>
        <v>0.01</v>
      </c>
      <c r="Q126" s="27">
        <f>VstupniParametry_SKRYT!$D$12</f>
        <v>0.01</v>
      </c>
      <c r="R126" s="27">
        <f>VstupniParametry_SKRYT!$D$13</f>
        <v>0.01</v>
      </c>
      <c r="S126" s="27">
        <f>VstupniParametry_SKRYT!$D$14</f>
        <v>0.01</v>
      </c>
      <c r="T126">
        <f t="shared" si="241"/>
        <v>0</v>
      </c>
      <c r="U126">
        <f t="shared" si="242"/>
        <v>0</v>
      </c>
      <c r="V126">
        <f t="shared" si="243"/>
        <v>0</v>
      </c>
      <c r="W126">
        <f t="shared" si="244"/>
        <v>0</v>
      </c>
      <c r="X126">
        <f t="shared" si="245"/>
        <v>0</v>
      </c>
      <c r="Y126">
        <f t="shared" si="246"/>
        <v>0</v>
      </c>
      <c r="Z126">
        <f t="shared" si="247"/>
        <v>0</v>
      </c>
      <c r="AA126">
        <f t="shared" si="248"/>
        <v>0</v>
      </c>
      <c r="AB126">
        <f t="shared" si="249"/>
        <v>0</v>
      </c>
      <c r="AC126">
        <f t="shared" si="250"/>
        <v>0</v>
      </c>
      <c r="AD126">
        <f t="shared" si="251"/>
        <v>0</v>
      </c>
      <c r="AE126">
        <f t="shared" si="252"/>
        <v>0</v>
      </c>
      <c r="AF126">
        <f t="shared" si="253"/>
        <v>0</v>
      </c>
      <c r="AG126">
        <f t="shared" si="254"/>
        <v>0</v>
      </c>
      <c r="AH126">
        <f t="shared" si="255"/>
        <v>0</v>
      </c>
      <c r="AI126">
        <f t="shared" si="256"/>
        <v>0</v>
      </c>
      <c r="AJ126">
        <f t="shared" si="257"/>
        <v>0</v>
      </c>
      <c r="AK126">
        <f t="shared" si="258"/>
        <v>0</v>
      </c>
      <c r="AL126">
        <f t="shared" si="259"/>
        <v>0</v>
      </c>
      <c r="AM126">
        <f t="shared" si="260"/>
        <v>0</v>
      </c>
      <c r="AN126">
        <f t="shared" si="261"/>
        <v>0</v>
      </c>
      <c r="AO126">
        <f t="shared" si="262"/>
        <v>0</v>
      </c>
      <c r="AP126">
        <f t="shared" si="263"/>
        <v>0</v>
      </c>
      <c r="AQ126">
        <f t="shared" si="264"/>
        <v>0</v>
      </c>
      <c r="AR126">
        <f t="shared" si="265"/>
        <v>0</v>
      </c>
      <c r="AS126">
        <f t="shared" si="266"/>
        <v>0</v>
      </c>
      <c r="AT126">
        <f t="shared" si="236"/>
        <v>0</v>
      </c>
      <c r="AU126">
        <f t="shared" si="267"/>
        <v>0</v>
      </c>
      <c r="AV126">
        <f t="shared" si="268"/>
        <v>0</v>
      </c>
      <c r="AW126">
        <f t="shared" si="237"/>
        <v>0</v>
      </c>
      <c r="AX126">
        <f t="shared" si="269"/>
        <v>0</v>
      </c>
      <c r="AY126">
        <f t="shared" si="270"/>
        <v>0</v>
      </c>
      <c r="AZ126">
        <f t="shared" si="271"/>
        <v>0</v>
      </c>
      <c r="BA126">
        <f t="shared" si="272"/>
        <v>0</v>
      </c>
      <c r="BB126">
        <f t="shared" si="273"/>
        <v>0</v>
      </c>
      <c r="BC126">
        <f t="shared" si="274"/>
        <v>0</v>
      </c>
      <c r="BD126">
        <f t="shared" si="275"/>
        <v>0</v>
      </c>
      <c r="BE126">
        <f t="shared" si="276"/>
        <v>0</v>
      </c>
      <c r="BF126">
        <f t="shared" si="277"/>
        <v>0</v>
      </c>
      <c r="BG126">
        <f t="shared" si="278"/>
        <v>0</v>
      </c>
      <c r="BH126">
        <f t="shared" si="279"/>
        <v>0</v>
      </c>
      <c r="BI126">
        <f t="shared" si="280"/>
        <v>0</v>
      </c>
      <c r="BJ126">
        <f t="shared" si="281"/>
        <v>0</v>
      </c>
      <c r="BK126">
        <f t="shared" si="282"/>
        <v>0</v>
      </c>
      <c r="BL126">
        <f t="shared" si="283"/>
        <v>0</v>
      </c>
      <c r="BM126">
        <f t="shared" si="284"/>
        <v>0</v>
      </c>
      <c r="BN126">
        <f t="shared" si="285"/>
        <v>0</v>
      </c>
      <c r="BO126">
        <f t="shared" si="286"/>
        <v>0</v>
      </c>
      <c r="BP126">
        <f t="shared" si="287"/>
        <v>0</v>
      </c>
      <c r="BQ126">
        <f t="shared" si="288"/>
        <v>0</v>
      </c>
      <c r="BR126">
        <f t="shared" si="289"/>
        <v>0</v>
      </c>
      <c r="BS126">
        <f t="shared" si="290"/>
        <v>0</v>
      </c>
      <c r="BT126">
        <f t="shared" si="291"/>
        <v>0</v>
      </c>
      <c r="BU126">
        <f t="shared" si="292"/>
        <v>0</v>
      </c>
      <c r="BV126">
        <f t="shared" si="293"/>
        <v>0</v>
      </c>
      <c r="BW126">
        <f t="shared" si="294"/>
        <v>0</v>
      </c>
      <c r="BX126">
        <f t="shared" si="295"/>
        <v>0</v>
      </c>
      <c r="BY126">
        <f t="shared" si="296"/>
        <v>0</v>
      </c>
      <c r="BZ126">
        <f t="shared" si="297"/>
        <v>0</v>
      </c>
      <c r="CA126">
        <f t="shared" si="298"/>
        <v>0</v>
      </c>
      <c r="CB126">
        <f t="shared" si="299"/>
        <v>0</v>
      </c>
      <c r="CC126">
        <f t="shared" si="300"/>
        <v>0</v>
      </c>
      <c r="CD126">
        <f t="shared" si="301"/>
        <v>0</v>
      </c>
      <c r="CE126">
        <f t="shared" si="302"/>
        <v>0</v>
      </c>
      <c r="CF126">
        <f t="shared" si="303"/>
        <v>0</v>
      </c>
      <c r="CG126">
        <f t="shared" si="304"/>
        <v>0</v>
      </c>
      <c r="CH126">
        <f t="shared" si="305"/>
        <v>0</v>
      </c>
      <c r="CI126">
        <f t="shared" si="306"/>
        <v>0</v>
      </c>
      <c r="CJ126">
        <f t="shared" si="307"/>
        <v>0</v>
      </c>
      <c r="CK126">
        <f t="shared" si="308"/>
        <v>0</v>
      </c>
      <c r="CL126" t="str">
        <f t="shared" si="309"/>
        <v/>
      </c>
      <c r="CM126" t="str">
        <f t="shared" si="310"/>
        <v/>
      </c>
      <c r="CN126" t="str">
        <f t="shared" si="311"/>
        <v/>
      </c>
      <c r="CO126" t="str">
        <f t="shared" si="312"/>
        <v/>
      </c>
      <c r="CP126" t="str">
        <f t="shared" si="313"/>
        <v/>
      </c>
      <c r="CQ126" t="str">
        <f t="shared" si="314"/>
        <v/>
      </c>
      <c r="CR126" t="str">
        <f t="shared" si="315"/>
        <v/>
      </c>
      <c r="CS126" t="str">
        <f t="shared" si="316"/>
        <v/>
      </c>
      <c r="CT126" t="str">
        <f t="shared" si="317"/>
        <v/>
      </c>
      <c r="CU126" t="str">
        <f t="shared" si="318"/>
        <v/>
      </c>
      <c r="CV126" t="str">
        <f t="shared" si="319"/>
        <v/>
      </c>
      <c r="CW126" t="str">
        <f t="shared" si="320"/>
        <v/>
      </c>
      <c r="CX126" t="str">
        <f t="shared" si="321"/>
        <v/>
      </c>
      <c r="CY126" t="str">
        <f t="shared" si="322"/>
        <v/>
      </c>
      <c r="CZ126" t="str">
        <f t="shared" si="323"/>
        <v/>
      </c>
      <c r="DA126" t="str">
        <f t="shared" si="324"/>
        <v/>
      </c>
      <c r="DB126" t="str">
        <f t="shared" si="325"/>
        <v/>
      </c>
      <c r="DC126" t="str">
        <f t="shared" si="326"/>
        <v/>
      </c>
      <c r="DD126" t="str">
        <f t="shared" si="327"/>
        <v/>
      </c>
      <c r="DE126" t="str">
        <f t="shared" si="328"/>
        <v/>
      </c>
      <c r="DF126" t="str">
        <f t="shared" si="329"/>
        <v/>
      </c>
      <c r="DG126" t="str">
        <f t="shared" si="330"/>
        <v/>
      </c>
      <c r="DH126" t="str">
        <f t="shared" si="331"/>
        <v/>
      </c>
      <c r="DI126" t="str">
        <f t="shared" si="332"/>
        <v/>
      </c>
      <c r="DJ126" t="str">
        <f t="shared" si="333"/>
        <v/>
      </c>
      <c r="DK126" t="str">
        <f t="shared" si="334"/>
        <v/>
      </c>
      <c r="DL126" t="str">
        <f t="shared" si="335"/>
        <v/>
      </c>
      <c r="DM126" t="str">
        <f t="shared" si="336"/>
        <v/>
      </c>
      <c r="DN126" t="str">
        <f t="shared" si="337"/>
        <v/>
      </c>
      <c r="DO126" t="str">
        <f t="shared" si="338"/>
        <v/>
      </c>
      <c r="DP126" t="str">
        <f t="shared" si="339"/>
        <v/>
      </c>
      <c r="DQ126" t="str">
        <f t="shared" si="340"/>
        <v/>
      </c>
      <c r="DR126" t="str">
        <f t="shared" si="341"/>
        <v/>
      </c>
      <c r="DS126" t="str">
        <f t="shared" si="342"/>
        <v/>
      </c>
      <c r="DT126" t="str">
        <f t="shared" si="343"/>
        <v/>
      </c>
      <c r="DU126">
        <f t="shared" si="344"/>
        <v>0</v>
      </c>
      <c r="DV126">
        <f t="shared" si="345"/>
        <v>0</v>
      </c>
      <c r="DW126">
        <f t="shared" si="346"/>
        <v>0</v>
      </c>
      <c r="DX126" t="str">
        <f t="shared" si="347"/>
        <v/>
      </c>
      <c r="DY126" t="str">
        <f t="shared" si="348"/>
        <v/>
      </c>
      <c r="DZ126" t="str">
        <f t="shared" si="349"/>
        <v/>
      </c>
      <c r="EA126" s="5">
        <f t="shared" si="350"/>
        <v>0</v>
      </c>
      <c r="EB126" s="3">
        <f t="shared" si="351"/>
        <v>0</v>
      </c>
    </row>
    <row r="127" spans="2:132" x14ac:dyDescent="0.2">
      <c r="B127" s="25">
        <v>122</v>
      </c>
      <c r="C127" s="26">
        <f>Zisk!D141</f>
        <v>0</v>
      </c>
      <c r="D127">
        <f>Zisk!E141</f>
        <v>0</v>
      </c>
      <c r="E127" s="66" t="str">
        <f t="shared" si="238"/>
        <v/>
      </c>
      <c r="F127" t="str">
        <f t="shared" si="239"/>
        <v/>
      </c>
      <c r="G127" s="66" t="str">
        <f t="shared" si="240"/>
        <v/>
      </c>
      <c r="H127" s="25"/>
      <c r="I127" s="25"/>
      <c r="J127">
        <f>VstupniParametry_SKRYT!$D$5</f>
        <v>0.02</v>
      </c>
      <c r="K127">
        <f>VstupniParametry_SKRYT!$D$6</f>
        <v>0.06</v>
      </c>
      <c r="L127">
        <f>VstupniParametry_SKRYT!$D$7</f>
        <v>0.06</v>
      </c>
      <c r="M127">
        <f>VstupniParametry_SKRYT!$D$8</f>
        <v>0.06</v>
      </c>
      <c r="N127">
        <f>VstupniParametry_SKRYT!$D$9</f>
        <v>1.7999999999999999E-2</v>
      </c>
      <c r="O127" s="27">
        <f>VstupniParametry_SKRYT!$D$10</f>
        <v>0.01</v>
      </c>
      <c r="P127" s="27">
        <f>VstupniParametry_SKRYT!$D$11</f>
        <v>0.01</v>
      </c>
      <c r="Q127" s="27">
        <f>VstupniParametry_SKRYT!$D$12</f>
        <v>0.01</v>
      </c>
      <c r="R127" s="27">
        <f>VstupniParametry_SKRYT!$D$13</f>
        <v>0.01</v>
      </c>
      <c r="S127" s="27">
        <f>VstupniParametry_SKRYT!$D$14</f>
        <v>0.01</v>
      </c>
      <c r="T127">
        <f t="shared" si="241"/>
        <v>0</v>
      </c>
      <c r="U127">
        <f t="shared" si="242"/>
        <v>0</v>
      </c>
      <c r="V127">
        <f t="shared" si="243"/>
        <v>0</v>
      </c>
      <c r="W127">
        <f t="shared" si="244"/>
        <v>0</v>
      </c>
      <c r="X127">
        <f t="shared" si="245"/>
        <v>0</v>
      </c>
      <c r="Y127">
        <f t="shared" si="246"/>
        <v>0</v>
      </c>
      <c r="Z127">
        <f t="shared" si="247"/>
        <v>0</v>
      </c>
      <c r="AA127">
        <f t="shared" si="248"/>
        <v>0</v>
      </c>
      <c r="AB127">
        <f t="shared" si="249"/>
        <v>0</v>
      </c>
      <c r="AC127">
        <f t="shared" si="250"/>
        <v>0</v>
      </c>
      <c r="AD127">
        <f t="shared" si="251"/>
        <v>0</v>
      </c>
      <c r="AE127">
        <f t="shared" si="252"/>
        <v>0</v>
      </c>
      <c r="AF127">
        <f t="shared" si="253"/>
        <v>0</v>
      </c>
      <c r="AG127">
        <f t="shared" si="254"/>
        <v>0</v>
      </c>
      <c r="AH127">
        <f t="shared" si="255"/>
        <v>0</v>
      </c>
      <c r="AI127">
        <f t="shared" si="256"/>
        <v>0</v>
      </c>
      <c r="AJ127">
        <f t="shared" si="257"/>
        <v>0</v>
      </c>
      <c r="AK127">
        <f t="shared" si="258"/>
        <v>0</v>
      </c>
      <c r="AL127">
        <f t="shared" si="259"/>
        <v>0</v>
      </c>
      <c r="AM127">
        <f t="shared" si="260"/>
        <v>0</v>
      </c>
      <c r="AN127">
        <f t="shared" si="261"/>
        <v>0</v>
      </c>
      <c r="AO127">
        <f t="shared" si="262"/>
        <v>0</v>
      </c>
      <c r="AP127">
        <f t="shared" si="263"/>
        <v>0</v>
      </c>
      <c r="AQ127">
        <f t="shared" si="264"/>
        <v>0</v>
      </c>
      <c r="AR127">
        <f t="shared" si="265"/>
        <v>0</v>
      </c>
      <c r="AS127">
        <f t="shared" si="266"/>
        <v>0</v>
      </c>
      <c r="AT127">
        <f t="shared" si="236"/>
        <v>0</v>
      </c>
      <c r="AU127">
        <f t="shared" si="267"/>
        <v>0</v>
      </c>
      <c r="AV127">
        <f t="shared" si="268"/>
        <v>0</v>
      </c>
      <c r="AW127">
        <f t="shared" si="237"/>
        <v>0</v>
      </c>
      <c r="AX127">
        <f t="shared" si="269"/>
        <v>0</v>
      </c>
      <c r="AY127">
        <f t="shared" si="270"/>
        <v>0</v>
      </c>
      <c r="AZ127">
        <f t="shared" si="271"/>
        <v>0</v>
      </c>
      <c r="BA127">
        <f t="shared" si="272"/>
        <v>0</v>
      </c>
      <c r="BB127">
        <f t="shared" si="273"/>
        <v>0</v>
      </c>
      <c r="BC127">
        <f t="shared" si="274"/>
        <v>0</v>
      </c>
      <c r="BD127">
        <f t="shared" si="275"/>
        <v>0</v>
      </c>
      <c r="BE127">
        <f t="shared" si="276"/>
        <v>0</v>
      </c>
      <c r="BF127">
        <f t="shared" si="277"/>
        <v>0</v>
      </c>
      <c r="BG127">
        <f t="shared" si="278"/>
        <v>0</v>
      </c>
      <c r="BH127">
        <f t="shared" si="279"/>
        <v>0</v>
      </c>
      <c r="BI127">
        <f t="shared" si="280"/>
        <v>0</v>
      </c>
      <c r="BJ127">
        <f t="shared" si="281"/>
        <v>0</v>
      </c>
      <c r="BK127">
        <f t="shared" si="282"/>
        <v>0</v>
      </c>
      <c r="BL127">
        <f t="shared" si="283"/>
        <v>0</v>
      </c>
      <c r="BM127">
        <f t="shared" si="284"/>
        <v>0</v>
      </c>
      <c r="BN127">
        <f t="shared" si="285"/>
        <v>0</v>
      </c>
      <c r="BO127">
        <f t="shared" si="286"/>
        <v>0</v>
      </c>
      <c r="BP127">
        <f t="shared" si="287"/>
        <v>0</v>
      </c>
      <c r="BQ127">
        <f t="shared" si="288"/>
        <v>0</v>
      </c>
      <c r="BR127">
        <f t="shared" si="289"/>
        <v>0</v>
      </c>
      <c r="BS127">
        <f t="shared" si="290"/>
        <v>0</v>
      </c>
      <c r="BT127">
        <f t="shared" si="291"/>
        <v>0</v>
      </c>
      <c r="BU127">
        <f t="shared" si="292"/>
        <v>0</v>
      </c>
      <c r="BV127">
        <f t="shared" si="293"/>
        <v>0</v>
      </c>
      <c r="BW127">
        <f t="shared" si="294"/>
        <v>0</v>
      </c>
      <c r="BX127">
        <f t="shared" si="295"/>
        <v>0</v>
      </c>
      <c r="BY127">
        <f t="shared" si="296"/>
        <v>0</v>
      </c>
      <c r="BZ127">
        <f t="shared" si="297"/>
        <v>0</v>
      </c>
      <c r="CA127">
        <f t="shared" si="298"/>
        <v>0</v>
      </c>
      <c r="CB127">
        <f t="shared" si="299"/>
        <v>0</v>
      </c>
      <c r="CC127">
        <f t="shared" si="300"/>
        <v>0</v>
      </c>
      <c r="CD127">
        <f t="shared" si="301"/>
        <v>0</v>
      </c>
      <c r="CE127">
        <f t="shared" si="302"/>
        <v>0</v>
      </c>
      <c r="CF127">
        <f t="shared" si="303"/>
        <v>0</v>
      </c>
      <c r="CG127">
        <f t="shared" si="304"/>
        <v>0</v>
      </c>
      <c r="CH127">
        <f t="shared" si="305"/>
        <v>0</v>
      </c>
      <c r="CI127">
        <f t="shared" si="306"/>
        <v>0</v>
      </c>
      <c r="CJ127">
        <f t="shared" si="307"/>
        <v>0</v>
      </c>
      <c r="CK127">
        <f t="shared" si="308"/>
        <v>0</v>
      </c>
      <c r="CL127" t="str">
        <f t="shared" si="309"/>
        <v/>
      </c>
      <c r="CM127" t="str">
        <f t="shared" si="310"/>
        <v/>
      </c>
      <c r="CN127" t="str">
        <f t="shared" si="311"/>
        <v/>
      </c>
      <c r="CO127" t="str">
        <f t="shared" si="312"/>
        <v/>
      </c>
      <c r="CP127" t="str">
        <f t="shared" si="313"/>
        <v/>
      </c>
      <c r="CQ127" t="str">
        <f t="shared" si="314"/>
        <v/>
      </c>
      <c r="CR127" t="str">
        <f t="shared" si="315"/>
        <v/>
      </c>
      <c r="CS127" t="str">
        <f t="shared" si="316"/>
        <v/>
      </c>
      <c r="CT127" t="str">
        <f t="shared" si="317"/>
        <v/>
      </c>
      <c r="CU127" t="str">
        <f t="shared" si="318"/>
        <v/>
      </c>
      <c r="CV127" t="str">
        <f t="shared" si="319"/>
        <v/>
      </c>
      <c r="CW127" t="str">
        <f t="shared" si="320"/>
        <v/>
      </c>
      <c r="CX127" t="str">
        <f t="shared" si="321"/>
        <v/>
      </c>
      <c r="CY127" t="str">
        <f t="shared" si="322"/>
        <v/>
      </c>
      <c r="CZ127" t="str">
        <f t="shared" si="323"/>
        <v/>
      </c>
      <c r="DA127" t="str">
        <f t="shared" si="324"/>
        <v/>
      </c>
      <c r="DB127" t="str">
        <f t="shared" si="325"/>
        <v/>
      </c>
      <c r="DC127" t="str">
        <f t="shared" si="326"/>
        <v/>
      </c>
      <c r="DD127" t="str">
        <f t="shared" si="327"/>
        <v/>
      </c>
      <c r="DE127" t="str">
        <f t="shared" si="328"/>
        <v/>
      </c>
      <c r="DF127" t="str">
        <f t="shared" si="329"/>
        <v/>
      </c>
      <c r="DG127" t="str">
        <f t="shared" si="330"/>
        <v/>
      </c>
      <c r="DH127" t="str">
        <f t="shared" si="331"/>
        <v/>
      </c>
      <c r="DI127" t="str">
        <f t="shared" si="332"/>
        <v/>
      </c>
      <c r="DJ127" t="str">
        <f t="shared" si="333"/>
        <v/>
      </c>
      <c r="DK127" t="str">
        <f t="shared" si="334"/>
        <v/>
      </c>
      <c r="DL127" t="str">
        <f t="shared" si="335"/>
        <v/>
      </c>
      <c r="DM127" t="str">
        <f t="shared" si="336"/>
        <v/>
      </c>
      <c r="DN127" t="str">
        <f t="shared" si="337"/>
        <v/>
      </c>
      <c r="DO127" t="str">
        <f t="shared" si="338"/>
        <v/>
      </c>
      <c r="DP127" t="str">
        <f t="shared" si="339"/>
        <v/>
      </c>
      <c r="DQ127" t="str">
        <f t="shared" si="340"/>
        <v/>
      </c>
      <c r="DR127" t="str">
        <f t="shared" si="341"/>
        <v/>
      </c>
      <c r="DS127" t="str">
        <f t="shared" si="342"/>
        <v/>
      </c>
      <c r="DT127" t="str">
        <f t="shared" si="343"/>
        <v/>
      </c>
      <c r="DU127">
        <f t="shared" si="344"/>
        <v>0</v>
      </c>
      <c r="DV127">
        <f t="shared" si="345"/>
        <v>0</v>
      </c>
      <c r="DW127">
        <f t="shared" si="346"/>
        <v>0</v>
      </c>
      <c r="DX127" t="str">
        <f t="shared" si="347"/>
        <v/>
      </c>
      <c r="DY127" t="str">
        <f t="shared" si="348"/>
        <v/>
      </c>
      <c r="DZ127" t="str">
        <f t="shared" si="349"/>
        <v/>
      </c>
      <c r="EA127" s="5">
        <f t="shared" si="350"/>
        <v>0</v>
      </c>
      <c r="EB127" s="3">
        <f t="shared" si="351"/>
        <v>0</v>
      </c>
    </row>
    <row r="128" spans="2:132" x14ac:dyDescent="0.2">
      <c r="B128">
        <v>123</v>
      </c>
      <c r="C128" s="3">
        <f>Zisk!D142</f>
        <v>0</v>
      </c>
      <c r="D128">
        <f>Zisk!E142</f>
        <v>0</v>
      </c>
      <c r="E128" s="66" t="str">
        <f t="shared" si="238"/>
        <v/>
      </c>
      <c r="F128" t="str">
        <f t="shared" si="239"/>
        <v/>
      </c>
      <c r="G128" s="66" t="str">
        <f t="shared" si="240"/>
        <v/>
      </c>
      <c r="J128">
        <f>VstupniParametry_SKRYT!$D$5</f>
        <v>0.02</v>
      </c>
      <c r="K128">
        <f>VstupniParametry_SKRYT!$D$6</f>
        <v>0.06</v>
      </c>
      <c r="L128">
        <f>VstupniParametry_SKRYT!$D$7</f>
        <v>0.06</v>
      </c>
      <c r="M128">
        <f>VstupniParametry_SKRYT!$D$8</f>
        <v>0.06</v>
      </c>
      <c r="N128">
        <f>VstupniParametry_SKRYT!$D$9</f>
        <v>1.7999999999999999E-2</v>
      </c>
      <c r="O128" s="27">
        <f>VstupniParametry_SKRYT!$D$10</f>
        <v>0.01</v>
      </c>
      <c r="P128" s="27">
        <f>VstupniParametry_SKRYT!$D$11</f>
        <v>0.01</v>
      </c>
      <c r="Q128" s="27">
        <f>VstupniParametry_SKRYT!$D$12</f>
        <v>0.01</v>
      </c>
      <c r="R128" s="27">
        <f>VstupniParametry_SKRYT!$D$13</f>
        <v>0.01</v>
      </c>
      <c r="S128" s="27">
        <f>VstupniParametry_SKRYT!$D$14</f>
        <v>0.01</v>
      </c>
      <c r="T128">
        <f t="shared" si="241"/>
        <v>0</v>
      </c>
      <c r="U128">
        <f t="shared" si="242"/>
        <v>0</v>
      </c>
      <c r="V128">
        <f t="shared" si="243"/>
        <v>0</v>
      </c>
      <c r="W128">
        <f t="shared" si="244"/>
        <v>0</v>
      </c>
      <c r="X128">
        <f t="shared" si="245"/>
        <v>0</v>
      </c>
      <c r="Y128">
        <f t="shared" si="246"/>
        <v>0</v>
      </c>
      <c r="Z128">
        <f t="shared" si="247"/>
        <v>0</v>
      </c>
      <c r="AA128">
        <f t="shared" si="248"/>
        <v>0</v>
      </c>
      <c r="AB128">
        <f t="shared" si="249"/>
        <v>0</v>
      </c>
      <c r="AC128">
        <f t="shared" si="250"/>
        <v>0</v>
      </c>
      <c r="AD128">
        <f t="shared" si="251"/>
        <v>0</v>
      </c>
      <c r="AE128">
        <f t="shared" si="252"/>
        <v>0</v>
      </c>
      <c r="AF128">
        <f t="shared" si="253"/>
        <v>0</v>
      </c>
      <c r="AG128">
        <f t="shared" si="254"/>
        <v>0</v>
      </c>
      <c r="AH128">
        <f t="shared" si="255"/>
        <v>0</v>
      </c>
      <c r="AI128">
        <f t="shared" si="256"/>
        <v>0</v>
      </c>
      <c r="AJ128">
        <f t="shared" si="257"/>
        <v>0</v>
      </c>
      <c r="AK128">
        <f t="shared" si="258"/>
        <v>0</v>
      </c>
      <c r="AL128">
        <f t="shared" si="259"/>
        <v>0</v>
      </c>
      <c r="AM128">
        <f t="shared" si="260"/>
        <v>0</v>
      </c>
      <c r="AN128">
        <f t="shared" si="261"/>
        <v>0</v>
      </c>
      <c r="AO128">
        <f t="shared" si="262"/>
        <v>0</v>
      </c>
      <c r="AP128">
        <f t="shared" si="263"/>
        <v>0</v>
      </c>
      <c r="AQ128">
        <f t="shared" si="264"/>
        <v>0</v>
      </c>
      <c r="AR128">
        <f t="shared" si="265"/>
        <v>0</v>
      </c>
      <c r="AS128">
        <f t="shared" si="266"/>
        <v>0</v>
      </c>
      <c r="AT128">
        <f t="shared" si="236"/>
        <v>0</v>
      </c>
      <c r="AU128">
        <f t="shared" si="267"/>
        <v>0</v>
      </c>
      <c r="AV128">
        <f t="shared" si="268"/>
        <v>0</v>
      </c>
      <c r="AW128">
        <f t="shared" si="237"/>
        <v>0</v>
      </c>
      <c r="AX128">
        <f t="shared" si="269"/>
        <v>0</v>
      </c>
      <c r="AY128">
        <f t="shared" si="270"/>
        <v>0</v>
      </c>
      <c r="AZ128">
        <f t="shared" si="271"/>
        <v>0</v>
      </c>
      <c r="BA128">
        <f t="shared" si="272"/>
        <v>0</v>
      </c>
      <c r="BB128">
        <f t="shared" si="273"/>
        <v>0</v>
      </c>
      <c r="BC128">
        <f t="shared" si="274"/>
        <v>0</v>
      </c>
      <c r="BD128">
        <f t="shared" si="275"/>
        <v>0</v>
      </c>
      <c r="BE128">
        <f t="shared" si="276"/>
        <v>0</v>
      </c>
      <c r="BF128">
        <f t="shared" si="277"/>
        <v>0</v>
      </c>
      <c r="BG128">
        <f t="shared" si="278"/>
        <v>0</v>
      </c>
      <c r="BH128">
        <f t="shared" si="279"/>
        <v>0</v>
      </c>
      <c r="BI128">
        <f t="shared" si="280"/>
        <v>0</v>
      </c>
      <c r="BJ128">
        <f t="shared" si="281"/>
        <v>0</v>
      </c>
      <c r="BK128">
        <f t="shared" si="282"/>
        <v>0</v>
      </c>
      <c r="BL128">
        <f t="shared" si="283"/>
        <v>0</v>
      </c>
      <c r="BM128">
        <f t="shared" si="284"/>
        <v>0</v>
      </c>
      <c r="BN128">
        <f t="shared" si="285"/>
        <v>0</v>
      </c>
      <c r="BO128">
        <f t="shared" si="286"/>
        <v>0</v>
      </c>
      <c r="BP128">
        <f t="shared" si="287"/>
        <v>0</v>
      </c>
      <c r="BQ128">
        <f t="shared" si="288"/>
        <v>0</v>
      </c>
      <c r="BR128">
        <f t="shared" si="289"/>
        <v>0</v>
      </c>
      <c r="BS128">
        <f t="shared" si="290"/>
        <v>0</v>
      </c>
      <c r="BT128">
        <f t="shared" si="291"/>
        <v>0</v>
      </c>
      <c r="BU128">
        <f t="shared" si="292"/>
        <v>0</v>
      </c>
      <c r="BV128">
        <f t="shared" si="293"/>
        <v>0</v>
      </c>
      <c r="BW128">
        <f t="shared" si="294"/>
        <v>0</v>
      </c>
      <c r="BX128">
        <f t="shared" si="295"/>
        <v>0</v>
      </c>
      <c r="BY128">
        <f t="shared" si="296"/>
        <v>0</v>
      </c>
      <c r="BZ128">
        <f t="shared" si="297"/>
        <v>0</v>
      </c>
      <c r="CA128">
        <f t="shared" si="298"/>
        <v>0</v>
      </c>
      <c r="CB128">
        <f t="shared" si="299"/>
        <v>0</v>
      </c>
      <c r="CC128">
        <f t="shared" si="300"/>
        <v>0</v>
      </c>
      <c r="CD128">
        <f t="shared" si="301"/>
        <v>0</v>
      </c>
      <c r="CE128">
        <f t="shared" si="302"/>
        <v>0</v>
      </c>
      <c r="CF128">
        <f t="shared" si="303"/>
        <v>0</v>
      </c>
      <c r="CG128">
        <f t="shared" si="304"/>
        <v>0</v>
      </c>
      <c r="CH128">
        <f t="shared" si="305"/>
        <v>0</v>
      </c>
      <c r="CI128">
        <f t="shared" si="306"/>
        <v>0</v>
      </c>
      <c r="CJ128">
        <f t="shared" si="307"/>
        <v>0</v>
      </c>
      <c r="CK128">
        <f t="shared" si="308"/>
        <v>0</v>
      </c>
      <c r="CL128" t="str">
        <f t="shared" si="309"/>
        <v/>
      </c>
      <c r="CM128" t="str">
        <f t="shared" si="310"/>
        <v/>
      </c>
      <c r="CN128" t="str">
        <f t="shared" si="311"/>
        <v/>
      </c>
      <c r="CO128" t="str">
        <f t="shared" si="312"/>
        <v/>
      </c>
      <c r="CP128" t="str">
        <f t="shared" si="313"/>
        <v/>
      </c>
      <c r="CQ128" t="str">
        <f t="shared" si="314"/>
        <v/>
      </c>
      <c r="CR128" t="str">
        <f t="shared" si="315"/>
        <v/>
      </c>
      <c r="CS128" t="str">
        <f t="shared" si="316"/>
        <v/>
      </c>
      <c r="CT128" t="str">
        <f t="shared" si="317"/>
        <v/>
      </c>
      <c r="CU128" t="str">
        <f t="shared" si="318"/>
        <v/>
      </c>
      <c r="CV128" t="str">
        <f t="shared" si="319"/>
        <v/>
      </c>
      <c r="CW128" t="str">
        <f t="shared" si="320"/>
        <v/>
      </c>
      <c r="CX128" t="str">
        <f t="shared" si="321"/>
        <v/>
      </c>
      <c r="CY128" t="str">
        <f t="shared" si="322"/>
        <v/>
      </c>
      <c r="CZ128" t="str">
        <f t="shared" si="323"/>
        <v/>
      </c>
      <c r="DA128" t="str">
        <f t="shared" si="324"/>
        <v/>
      </c>
      <c r="DB128" t="str">
        <f t="shared" si="325"/>
        <v/>
      </c>
      <c r="DC128" t="str">
        <f t="shared" si="326"/>
        <v/>
      </c>
      <c r="DD128" t="str">
        <f t="shared" si="327"/>
        <v/>
      </c>
      <c r="DE128" t="str">
        <f t="shared" si="328"/>
        <v/>
      </c>
      <c r="DF128" t="str">
        <f t="shared" si="329"/>
        <v/>
      </c>
      <c r="DG128" t="str">
        <f t="shared" si="330"/>
        <v/>
      </c>
      <c r="DH128" t="str">
        <f t="shared" si="331"/>
        <v/>
      </c>
      <c r="DI128" t="str">
        <f t="shared" si="332"/>
        <v/>
      </c>
      <c r="DJ128" t="str">
        <f t="shared" si="333"/>
        <v/>
      </c>
      <c r="DK128" t="str">
        <f t="shared" si="334"/>
        <v/>
      </c>
      <c r="DL128" t="str">
        <f t="shared" si="335"/>
        <v/>
      </c>
      <c r="DM128" t="str">
        <f t="shared" si="336"/>
        <v/>
      </c>
      <c r="DN128" t="str">
        <f t="shared" si="337"/>
        <v/>
      </c>
      <c r="DO128" t="str">
        <f t="shared" si="338"/>
        <v/>
      </c>
      <c r="DP128" t="str">
        <f t="shared" si="339"/>
        <v/>
      </c>
      <c r="DQ128" t="str">
        <f t="shared" si="340"/>
        <v/>
      </c>
      <c r="DR128" t="str">
        <f t="shared" si="341"/>
        <v/>
      </c>
      <c r="DS128" t="str">
        <f t="shared" si="342"/>
        <v/>
      </c>
      <c r="DT128" t="str">
        <f t="shared" si="343"/>
        <v/>
      </c>
      <c r="DU128">
        <f t="shared" si="344"/>
        <v>0</v>
      </c>
      <c r="DV128">
        <f t="shared" si="345"/>
        <v>0</v>
      </c>
      <c r="DW128">
        <f t="shared" si="346"/>
        <v>0</v>
      </c>
      <c r="DX128" t="str">
        <f t="shared" si="347"/>
        <v/>
      </c>
      <c r="DY128" t="str">
        <f t="shared" si="348"/>
        <v/>
      </c>
      <c r="DZ128" t="str">
        <f t="shared" si="349"/>
        <v/>
      </c>
      <c r="EA128" s="5">
        <f t="shared" si="350"/>
        <v>0</v>
      </c>
      <c r="EB128" s="3">
        <f t="shared" si="351"/>
        <v>0</v>
      </c>
    </row>
    <row r="129" spans="2:132" x14ac:dyDescent="0.2">
      <c r="B129" s="25">
        <v>124</v>
      </c>
      <c r="C129" s="26">
        <f>Zisk!D143</f>
        <v>0</v>
      </c>
      <c r="D129">
        <f>Zisk!E143</f>
        <v>0</v>
      </c>
      <c r="E129" s="66" t="str">
        <f t="shared" si="238"/>
        <v/>
      </c>
      <c r="F129" t="str">
        <f t="shared" si="239"/>
        <v/>
      </c>
      <c r="G129" s="66" t="str">
        <f t="shared" si="240"/>
        <v/>
      </c>
      <c r="H129" s="25"/>
      <c r="I129" s="25"/>
      <c r="J129">
        <f>VstupniParametry_SKRYT!$D$5</f>
        <v>0.02</v>
      </c>
      <c r="K129">
        <f>VstupniParametry_SKRYT!$D$6</f>
        <v>0.06</v>
      </c>
      <c r="L129">
        <f>VstupniParametry_SKRYT!$D$7</f>
        <v>0.06</v>
      </c>
      <c r="M129">
        <f>VstupniParametry_SKRYT!$D$8</f>
        <v>0.06</v>
      </c>
      <c r="N129">
        <f>VstupniParametry_SKRYT!$D$9</f>
        <v>1.7999999999999999E-2</v>
      </c>
      <c r="O129" s="27">
        <f>VstupniParametry_SKRYT!$D$10</f>
        <v>0.01</v>
      </c>
      <c r="P129" s="27">
        <f>VstupniParametry_SKRYT!$D$11</f>
        <v>0.01</v>
      </c>
      <c r="Q129" s="27">
        <f>VstupniParametry_SKRYT!$D$12</f>
        <v>0.01</v>
      </c>
      <c r="R129" s="27">
        <f>VstupniParametry_SKRYT!$D$13</f>
        <v>0.01</v>
      </c>
      <c r="S129" s="27">
        <f>VstupniParametry_SKRYT!$D$14</f>
        <v>0.01</v>
      </c>
      <c r="T129">
        <f t="shared" si="241"/>
        <v>0</v>
      </c>
      <c r="U129">
        <f t="shared" si="242"/>
        <v>0</v>
      </c>
      <c r="V129">
        <f t="shared" si="243"/>
        <v>0</v>
      </c>
      <c r="W129">
        <f t="shared" si="244"/>
        <v>0</v>
      </c>
      <c r="X129">
        <f t="shared" si="245"/>
        <v>0</v>
      </c>
      <c r="Y129">
        <f t="shared" si="246"/>
        <v>0</v>
      </c>
      <c r="Z129">
        <f t="shared" si="247"/>
        <v>0</v>
      </c>
      <c r="AA129">
        <f t="shared" si="248"/>
        <v>0</v>
      </c>
      <c r="AB129">
        <f t="shared" si="249"/>
        <v>0</v>
      </c>
      <c r="AC129">
        <f t="shared" si="250"/>
        <v>0</v>
      </c>
      <c r="AD129">
        <f t="shared" si="251"/>
        <v>0</v>
      </c>
      <c r="AE129">
        <f t="shared" si="252"/>
        <v>0</v>
      </c>
      <c r="AF129">
        <f t="shared" si="253"/>
        <v>0</v>
      </c>
      <c r="AG129">
        <f t="shared" si="254"/>
        <v>0</v>
      </c>
      <c r="AH129">
        <f t="shared" si="255"/>
        <v>0</v>
      </c>
      <c r="AI129">
        <f t="shared" si="256"/>
        <v>0</v>
      </c>
      <c r="AJ129">
        <f t="shared" si="257"/>
        <v>0</v>
      </c>
      <c r="AK129">
        <f t="shared" si="258"/>
        <v>0</v>
      </c>
      <c r="AL129">
        <f t="shared" si="259"/>
        <v>0</v>
      </c>
      <c r="AM129">
        <f t="shared" si="260"/>
        <v>0</v>
      </c>
      <c r="AN129">
        <f t="shared" si="261"/>
        <v>0</v>
      </c>
      <c r="AO129">
        <f t="shared" si="262"/>
        <v>0</v>
      </c>
      <c r="AP129">
        <f t="shared" si="263"/>
        <v>0</v>
      </c>
      <c r="AQ129">
        <f t="shared" si="264"/>
        <v>0</v>
      </c>
      <c r="AR129">
        <f t="shared" si="265"/>
        <v>0</v>
      </c>
      <c r="AS129">
        <f t="shared" si="266"/>
        <v>0</v>
      </c>
      <c r="AT129">
        <f t="shared" si="236"/>
        <v>0</v>
      </c>
      <c r="AU129">
        <f t="shared" si="267"/>
        <v>0</v>
      </c>
      <c r="AV129">
        <f t="shared" si="268"/>
        <v>0</v>
      </c>
      <c r="AW129">
        <f t="shared" si="237"/>
        <v>0</v>
      </c>
      <c r="AX129">
        <f t="shared" si="269"/>
        <v>0</v>
      </c>
      <c r="AY129">
        <f t="shared" si="270"/>
        <v>0</v>
      </c>
      <c r="AZ129">
        <f t="shared" si="271"/>
        <v>0</v>
      </c>
      <c r="BA129">
        <f t="shared" si="272"/>
        <v>0</v>
      </c>
      <c r="BB129">
        <f t="shared" si="273"/>
        <v>0</v>
      </c>
      <c r="BC129">
        <f t="shared" si="274"/>
        <v>0</v>
      </c>
      <c r="BD129">
        <f t="shared" si="275"/>
        <v>0</v>
      </c>
      <c r="BE129">
        <f t="shared" si="276"/>
        <v>0</v>
      </c>
      <c r="BF129">
        <f t="shared" si="277"/>
        <v>0</v>
      </c>
      <c r="BG129">
        <f t="shared" si="278"/>
        <v>0</v>
      </c>
      <c r="BH129">
        <f t="shared" si="279"/>
        <v>0</v>
      </c>
      <c r="BI129">
        <f t="shared" si="280"/>
        <v>0</v>
      </c>
      <c r="BJ129">
        <f t="shared" si="281"/>
        <v>0</v>
      </c>
      <c r="BK129">
        <f t="shared" si="282"/>
        <v>0</v>
      </c>
      <c r="BL129">
        <f t="shared" si="283"/>
        <v>0</v>
      </c>
      <c r="BM129">
        <f t="shared" si="284"/>
        <v>0</v>
      </c>
      <c r="BN129">
        <f t="shared" si="285"/>
        <v>0</v>
      </c>
      <c r="BO129">
        <f t="shared" si="286"/>
        <v>0</v>
      </c>
      <c r="BP129">
        <f t="shared" si="287"/>
        <v>0</v>
      </c>
      <c r="BQ129">
        <f t="shared" si="288"/>
        <v>0</v>
      </c>
      <c r="BR129">
        <f t="shared" si="289"/>
        <v>0</v>
      </c>
      <c r="BS129">
        <f t="shared" si="290"/>
        <v>0</v>
      </c>
      <c r="BT129">
        <f t="shared" si="291"/>
        <v>0</v>
      </c>
      <c r="BU129">
        <f t="shared" si="292"/>
        <v>0</v>
      </c>
      <c r="BV129">
        <f t="shared" si="293"/>
        <v>0</v>
      </c>
      <c r="BW129">
        <f t="shared" si="294"/>
        <v>0</v>
      </c>
      <c r="BX129">
        <f t="shared" si="295"/>
        <v>0</v>
      </c>
      <c r="BY129">
        <f t="shared" si="296"/>
        <v>0</v>
      </c>
      <c r="BZ129">
        <f t="shared" si="297"/>
        <v>0</v>
      </c>
      <c r="CA129">
        <f t="shared" si="298"/>
        <v>0</v>
      </c>
      <c r="CB129">
        <f t="shared" si="299"/>
        <v>0</v>
      </c>
      <c r="CC129">
        <f t="shared" si="300"/>
        <v>0</v>
      </c>
      <c r="CD129">
        <f t="shared" si="301"/>
        <v>0</v>
      </c>
      <c r="CE129">
        <f t="shared" si="302"/>
        <v>0</v>
      </c>
      <c r="CF129">
        <f t="shared" si="303"/>
        <v>0</v>
      </c>
      <c r="CG129">
        <f t="shared" si="304"/>
        <v>0</v>
      </c>
      <c r="CH129">
        <f t="shared" si="305"/>
        <v>0</v>
      </c>
      <c r="CI129">
        <f t="shared" si="306"/>
        <v>0</v>
      </c>
      <c r="CJ129">
        <f t="shared" si="307"/>
        <v>0</v>
      </c>
      <c r="CK129">
        <f t="shared" si="308"/>
        <v>0</v>
      </c>
      <c r="CL129" t="str">
        <f t="shared" si="309"/>
        <v/>
      </c>
      <c r="CM129" t="str">
        <f t="shared" si="310"/>
        <v/>
      </c>
      <c r="CN129" t="str">
        <f t="shared" si="311"/>
        <v/>
      </c>
      <c r="CO129" t="str">
        <f t="shared" si="312"/>
        <v/>
      </c>
      <c r="CP129" t="str">
        <f t="shared" si="313"/>
        <v/>
      </c>
      <c r="CQ129" t="str">
        <f t="shared" si="314"/>
        <v/>
      </c>
      <c r="CR129" t="str">
        <f t="shared" si="315"/>
        <v/>
      </c>
      <c r="CS129" t="str">
        <f t="shared" si="316"/>
        <v/>
      </c>
      <c r="CT129" t="str">
        <f t="shared" si="317"/>
        <v/>
      </c>
      <c r="CU129" t="str">
        <f t="shared" si="318"/>
        <v/>
      </c>
      <c r="CV129" t="str">
        <f t="shared" si="319"/>
        <v/>
      </c>
      <c r="CW129" t="str">
        <f t="shared" si="320"/>
        <v/>
      </c>
      <c r="CX129" t="str">
        <f t="shared" si="321"/>
        <v/>
      </c>
      <c r="CY129" t="str">
        <f t="shared" si="322"/>
        <v/>
      </c>
      <c r="CZ129" t="str">
        <f t="shared" si="323"/>
        <v/>
      </c>
      <c r="DA129" t="str">
        <f t="shared" si="324"/>
        <v/>
      </c>
      <c r="DB129" t="str">
        <f t="shared" si="325"/>
        <v/>
      </c>
      <c r="DC129" t="str">
        <f t="shared" si="326"/>
        <v/>
      </c>
      <c r="DD129" t="str">
        <f t="shared" si="327"/>
        <v/>
      </c>
      <c r="DE129" t="str">
        <f t="shared" si="328"/>
        <v/>
      </c>
      <c r="DF129" t="str">
        <f t="shared" si="329"/>
        <v/>
      </c>
      <c r="DG129" t="str">
        <f t="shared" si="330"/>
        <v/>
      </c>
      <c r="DH129" t="str">
        <f t="shared" si="331"/>
        <v/>
      </c>
      <c r="DI129" t="str">
        <f t="shared" si="332"/>
        <v/>
      </c>
      <c r="DJ129" t="str">
        <f t="shared" si="333"/>
        <v/>
      </c>
      <c r="DK129" t="str">
        <f t="shared" si="334"/>
        <v/>
      </c>
      <c r="DL129" t="str">
        <f t="shared" si="335"/>
        <v/>
      </c>
      <c r="DM129" t="str">
        <f t="shared" si="336"/>
        <v/>
      </c>
      <c r="DN129" t="str">
        <f t="shared" si="337"/>
        <v/>
      </c>
      <c r="DO129" t="str">
        <f t="shared" si="338"/>
        <v/>
      </c>
      <c r="DP129" t="str">
        <f t="shared" si="339"/>
        <v/>
      </c>
      <c r="DQ129" t="str">
        <f t="shared" si="340"/>
        <v/>
      </c>
      <c r="DR129" t="str">
        <f t="shared" si="341"/>
        <v/>
      </c>
      <c r="DS129" t="str">
        <f t="shared" si="342"/>
        <v/>
      </c>
      <c r="DT129" t="str">
        <f t="shared" si="343"/>
        <v/>
      </c>
      <c r="DU129">
        <f t="shared" si="344"/>
        <v>0</v>
      </c>
      <c r="DV129">
        <f t="shared" si="345"/>
        <v>0</v>
      </c>
      <c r="DW129">
        <f t="shared" si="346"/>
        <v>0</v>
      </c>
      <c r="DX129" t="str">
        <f t="shared" si="347"/>
        <v/>
      </c>
      <c r="DY129" t="str">
        <f t="shared" si="348"/>
        <v/>
      </c>
      <c r="DZ129" t="str">
        <f t="shared" si="349"/>
        <v/>
      </c>
      <c r="EA129" s="5">
        <f t="shared" si="350"/>
        <v>0</v>
      </c>
      <c r="EB129" s="3">
        <f t="shared" si="351"/>
        <v>0</v>
      </c>
    </row>
    <row r="130" spans="2:132" x14ac:dyDescent="0.2">
      <c r="B130">
        <v>125</v>
      </c>
      <c r="C130" s="3">
        <f>Zisk!D144</f>
        <v>0</v>
      </c>
      <c r="D130">
        <f>Zisk!E144</f>
        <v>0</v>
      </c>
      <c r="E130" s="66" t="str">
        <f t="shared" si="238"/>
        <v/>
      </c>
      <c r="F130" t="str">
        <f t="shared" si="239"/>
        <v/>
      </c>
      <c r="G130" s="66" t="str">
        <f t="shared" si="240"/>
        <v/>
      </c>
      <c r="J130">
        <f>VstupniParametry_SKRYT!$D$5</f>
        <v>0.02</v>
      </c>
      <c r="K130">
        <f>VstupniParametry_SKRYT!$D$6</f>
        <v>0.06</v>
      </c>
      <c r="L130">
        <f>VstupniParametry_SKRYT!$D$7</f>
        <v>0.06</v>
      </c>
      <c r="M130">
        <f>VstupniParametry_SKRYT!$D$8</f>
        <v>0.06</v>
      </c>
      <c r="N130">
        <f>VstupniParametry_SKRYT!$D$9</f>
        <v>1.7999999999999999E-2</v>
      </c>
      <c r="O130" s="27">
        <f>VstupniParametry_SKRYT!$D$10</f>
        <v>0.01</v>
      </c>
      <c r="P130" s="27">
        <f>VstupniParametry_SKRYT!$D$11</f>
        <v>0.01</v>
      </c>
      <c r="Q130" s="27">
        <f>VstupniParametry_SKRYT!$D$12</f>
        <v>0.01</v>
      </c>
      <c r="R130" s="27">
        <f>VstupniParametry_SKRYT!$D$13</f>
        <v>0.01</v>
      </c>
      <c r="S130" s="27">
        <f>VstupniParametry_SKRYT!$D$14</f>
        <v>0.01</v>
      </c>
      <c r="T130">
        <f t="shared" si="241"/>
        <v>0</v>
      </c>
      <c r="U130">
        <f t="shared" si="242"/>
        <v>0</v>
      </c>
      <c r="V130">
        <f t="shared" si="243"/>
        <v>0</v>
      </c>
      <c r="W130">
        <f t="shared" si="244"/>
        <v>0</v>
      </c>
      <c r="X130">
        <f t="shared" si="245"/>
        <v>0</v>
      </c>
      <c r="Y130">
        <f t="shared" si="246"/>
        <v>0</v>
      </c>
      <c r="Z130">
        <f t="shared" si="247"/>
        <v>0</v>
      </c>
      <c r="AA130">
        <f t="shared" si="248"/>
        <v>0</v>
      </c>
      <c r="AB130">
        <f t="shared" si="249"/>
        <v>0</v>
      </c>
      <c r="AC130">
        <f t="shared" si="250"/>
        <v>0</v>
      </c>
      <c r="AD130">
        <f t="shared" si="251"/>
        <v>0</v>
      </c>
      <c r="AE130">
        <f t="shared" si="252"/>
        <v>0</v>
      </c>
      <c r="AF130">
        <f t="shared" si="253"/>
        <v>0</v>
      </c>
      <c r="AG130">
        <f t="shared" si="254"/>
        <v>0</v>
      </c>
      <c r="AH130">
        <f t="shared" si="255"/>
        <v>0</v>
      </c>
      <c r="AI130">
        <f t="shared" si="256"/>
        <v>0</v>
      </c>
      <c r="AJ130">
        <f t="shared" si="257"/>
        <v>0</v>
      </c>
      <c r="AK130">
        <f t="shared" si="258"/>
        <v>0</v>
      </c>
      <c r="AL130">
        <f t="shared" si="259"/>
        <v>0</v>
      </c>
      <c r="AM130">
        <f t="shared" si="260"/>
        <v>0</v>
      </c>
      <c r="AN130">
        <f t="shared" si="261"/>
        <v>0</v>
      </c>
      <c r="AO130">
        <f t="shared" si="262"/>
        <v>0</v>
      </c>
      <c r="AP130">
        <f t="shared" si="263"/>
        <v>0</v>
      </c>
      <c r="AQ130">
        <f t="shared" si="264"/>
        <v>0</v>
      </c>
      <c r="AR130">
        <f t="shared" si="265"/>
        <v>0</v>
      </c>
      <c r="AS130">
        <f t="shared" si="266"/>
        <v>0</v>
      </c>
      <c r="AT130">
        <f t="shared" si="236"/>
        <v>0</v>
      </c>
      <c r="AU130">
        <f t="shared" si="267"/>
        <v>0</v>
      </c>
      <c r="AV130">
        <f t="shared" si="268"/>
        <v>0</v>
      </c>
      <c r="AW130">
        <f t="shared" si="237"/>
        <v>0</v>
      </c>
      <c r="AX130">
        <f t="shared" si="269"/>
        <v>0</v>
      </c>
      <c r="AY130">
        <f t="shared" si="270"/>
        <v>0</v>
      </c>
      <c r="AZ130">
        <f t="shared" si="271"/>
        <v>0</v>
      </c>
      <c r="BA130">
        <f t="shared" si="272"/>
        <v>0</v>
      </c>
      <c r="BB130">
        <f t="shared" si="273"/>
        <v>0</v>
      </c>
      <c r="BC130">
        <f t="shared" si="274"/>
        <v>0</v>
      </c>
      <c r="BD130">
        <f t="shared" si="275"/>
        <v>0</v>
      </c>
      <c r="BE130">
        <f t="shared" si="276"/>
        <v>0</v>
      </c>
      <c r="BF130">
        <f t="shared" si="277"/>
        <v>0</v>
      </c>
      <c r="BG130">
        <f t="shared" si="278"/>
        <v>0</v>
      </c>
      <c r="BH130">
        <f t="shared" si="279"/>
        <v>0</v>
      </c>
      <c r="BI130">
        <f t="shared" si="280"/>
        <v>0</v>
      </c>
      <c r="BJ130">
        <f t="shared" si="281"/>
        <v>0</v>
      </c>
      <c r="BK130">
        <f t="shared" si="282"/>
        <v>0</v>
      </c>
      <c r="BL130">
        <f t="shared" si="283"/>
        <v>0</v>
      </c>
      <c r="BM130">
        <f t="shared" si="284"/>
        <v>0</v>
      </c>
      <c r="BN130">
        <f t="shared" si="285"/>
        <v>0</v>
      </c>
      <c r="BO130">
        <f t="shared" si="286"/>
        <v>0</v>
      </c>
      <c r="BP130">
        <f t="shared" si="287"/>
        <v>0</v>
      </c>
      <c r="BQ130">
        <f t="shared" si="288"/>
        <v>0</v>
      </c>
      <c r="BR130">
        <f t="shared" si="289"/>
        <v>0</v>
      </c>
      <c r="BS130">
        <f t="shared" si="290"/>
        <v>0</v>
      </c>
      <c r="BT130">
        <f t="shared" si="291"/>
        <v>0</v>
      </c>
      <c r="BU130">
        <f t="shared" si="292"/>
        <v>0</v>
      </c>
      <c r="BV130">
        <f t="shared" si="293"/>
        <v>0</v>
      </c>
      <c r="BW130">
        <f t="shared" si="294"/>
        <v>0</v>
      </c>
      <c r="BX130">
        <f t="shared" si="295"/>
        <v>0</v>
      </c>
      <c r="BY130">
        <f t="shared" si="296"/>
        <v>0</v>
      </c>
      <c r="BZ130">
        <f t="shared" si="297"/>
        <v>0</v>
      </c>
      <c r="CA130">
        <f t="shared" si="298"/>
        <v>0</v>
      </c>
      <c r="CB130">
        <f t="shared" si="299"/>
        <v>0</v>
      </c>
      <c r="CC130">
        <f t="shared" si="300"/>
        <v>0</v>
      </c>
      <c r="CD130">
        <f t="shared" si="301"/>
        <v>0</v>
      </c>
      <c r="CE130">
        <f t="shared" si="302"/>
        <v>0</v>
      </c>
      <c r="CF130">
        <f t="shared" si="303"/>
        <v>0</v>
      </c>
      <c r="CG130">
        <f t="shared" si="304"/>
        <v>0</v>
      </c>
      <c r="CH130">
        <f t="shared" si="305"/>
        <v>0</v>
      </c>
      <c r="CI130">
        <f t="shared" si="306"/>
        <v>0</v>
      </c>
      <c r="CJ130">
        <f t="shared" si="307"/>
        <v>0</v>
      </c>
      <c r="CK130">
        <f t="shared" si="308"/>
        <v>0</v>
      </c>
      <c r="CL130" t="str">
        <f t="shared" si="309"/>
        <v/>
      </c>
      <c r="CM130" t="str">
        <f t="shared" si="310"/>
        <v/>
      </c>
      <c r="CN130" t="str">
        <f t="shared" si="311"/>
        <v/>
      </c>
      <c r="CO130" t="str">
        <f t="shared" si="312"/>
        <v/>
      </c>
      <c r="CP130" t="str">
        <f t="shared" si="313"/>
        <v/>
      </c>
      <c r="CQ130" t="str">
        <f t="shared" si="314"/>
        <v/>
      </c>
      <c r="CR130" t="str">
        <f t="shared" si="315"/>
        <v/>
      </c>
      <c r="CS130" t="str">
        <f t="shared" si="316"/>
        <v/>
      </c>
      <c r="CT130" t="str">
        <f t="shared" si="317"/>
        <v/>
      </c>
      <c r="CU130" t="str">
        <f t="shared" si="318"/>
        <v/>
      </c>
      <c r="CV130" t="str">
        <f t="shared" si="319"/>
        <v/>
      </c>
      <c r="CW130" t="str">
        <f t="shared" si="320"/>
        <v/>
      </c>
      <c r="CX130" t="str">
        <f t="shared" si="321"/>
        <v/>
      </c>
      <c r="CY130" t="str">
        <f t="shared" si="322"/>
        <v/>
      </c>
      <c r="CZ130" t="str">
        <f t="shared" si="323"/>
        <v/>
      </c>
      <c r="DA130" t="str">
        <f t="shared" si="324"/>
        <v/>
      </c>
      <c r="DB130" t="str">
        <f t="shared" si="325"/>
        <v/>
      </c>
      <c r="DC130" t="str">
        <f t="shared" si="326"/>
        <v/>
      </c>
      <c r="DD130" t="str">
        <f t="shared" si="327"/>
        <v/>
      </c>
      <c r="DE130" t="str">
        <f t="shared" si="328"/>
        <v/>
      </c>
      <c r="DF130" t="str">
        <f t="shared" si="329"/>
        <v/>
      </c>
      <c r="DG130" t="str">
        <f t="shared" si="330"/>
        <v/>
      </c>
      <c r="DH130" t="str">
        <f t="shared" si="331"/>
        <v/>
      </c>
      <c r="DI130" t="str">
        <f t="shared" si="332"/>
        <v/>
      </c>
      <c r="DJ130" t="str">
        <f t="shared" si="333"/>
        <v/>
      </c>
      <c r="DK130" t="str">
        <f t="shared" si="334"/>
        <v/>
      </c>
      <c r="DL130" t="str">
        <f t="shared" si="335"/>
        <v/>
      </c>
      <c r="DM130" t="str">
        <f t="shared" si="336"/>
        <v/>
      </c>
      <c r="DN130" t="str">
        <f t="shared" si="337"/>
        <v/>
      </c>
      <c r="DO130" t="str">
        <f t="shared" si="338"/>
        <v/>
      </c>
      <c r="DP130" t="str">
        <f t="shared" si="339"/>
        <v/>
      </c>
      <c r="DQ130" t="str">
        <f t="shared" si="340"/>
        <v/>
      </c>
      <c r="DR130" t="str">
        <f t="shared" si="341"/>
        <v/>
      </c>
      <c r="DS130" t="str">
        <f t="shared" si="342"/>
        <v/>
      </c>
      <c r="DT130" t="str">
        <f t="shared" si="343"/>
        <v/>
      </c>
      <c r="DU130">
        <f t="shared" si="344"/>
        <v>0</v>
      </c>
      <c r="DV130">
        <f t="shared" si="345"/>
        <v>0</v>
      </c>
      <c r="DW130">
        <f t="shared" si="346"/>
        <v>0</v>
      </c>
      <c r="DX130" t="str">
        <f t="shared" si="347"/>
        <v/>
      </c>
      <c r="DY130" t="str">
        <f t="shared" si="348"/>
        <v/>
      </c>
      <c r="DZ130" t="str">
        <f t="shared" si="349"/>
        <v/>
      </c>
      <c r="EA130" s="5">
        <f t="shared" si="350"/>
        <v>0</v>
      </c>
      <c r="EB130" s="3">
        <f t="shared" si="351"/>
        <v>0</v>
      </c>
    </row>
    <row r="131" spans="2:132" x14ac:dyDescent="0.2">
      <c r="B131" s="25">
        <v>126</v>
      </c>
      <c r="C131" s="26">
        <f>Zisk!D145</f>
        <v>0</v>
      </c>
      <c r="D131">
        <f>Zisk!E145</f>
        <v>0</v>
      </c>
      <c r="E131" s="66" t="str">
        <f t="shared" si="238"/>
        <v/>
      </c>
      <c r="F131" t="str">
        <f t="shared" si="239"/>
        <v/>
      </c>
      <c r="G131" s="66" t="str">
        <f t="shared" si="240"/>
        <v/>
      </c>
      <c r="H131" s="25"/>
      <c r="I131" s="25"/>
      <c r="J131">
        <f>VstupniParametry_SKRYT!$D$5</f>
        <v>0.02</v>
      </c>
      <c r="K131">
        <f>VstupniParametry_SKRYT!$D$6</f>
        <v>0.06</v>
      </c>
      <c r="L131">
        <f>VstupniParametry_SKRYT!$D$7</f>
        <v>0.06</v>
      </c>
      <c r="M131">
        <f>VstupniParametry_SKRYT!$D$8</f>
        <v>0.06</v>
      </c>
      <c r="N131">
        <f>VstupniParametry_SKRYT!$D$9</f>
        <v>1.7999999999999999E-2</v>
      </c>
      <c r="O131" s="27">
        <f>VstupniParametry_SKRYT!$D$10</f>
        <v>0.01</v>
      </c>
      <c r="P131" s="27">
        <f>VstupniParametry_SKRYT!$D$11</f>
        <v>0.01</v>
      </c>
      <c r="Q131" s="27">
        <f>VstupniParametry_SKRYT!$D$12</f>
        <v>0.01</v>
      </c>
      <c r="R131" s="27">
        <f>VstupniParametry_SKRYT!$D$13</f>
        <v>0.01</v>
      </c>
      <c r="S131" s="27">
        <f>VstupniParametry_SKRYT!$D$14</f>
        <v>0.01</v>
      </c>
      <c r="T131">
        <f t="shared" si="241"/>
        <v>0</v>
      </c>
      <c r="U131">
        <f t="shared" si="242"/>
        <v>0</v>
      </c>
      <c r="V131">
        <f t="shared" si="243"/>
        <v>0</v>
      </c>
      <c r="W131">
        <f t="shared" si="244"/>
        <v>0</v>
      </c>
      <c r="X131">
        <f t="shared" si="245"/>
        <v>0</v>
      </c>
      <c r="Y131">
        <f t="shared" si="246"/>
        <v>0</v>
      </c>
      <c r="Z131">
        <f t="shared" si="247"/>
        <v>0</v>
      </c>
      <c r="AA131">
        <f t="shared" si="248"/>
        <v>0</v>
      </c>
      <c r="AB131">
        <f t="shared" si="249"/>
        <v>0</v>
      </c>
      <c r="AC131">
        <f t="shared" si="250"/>
        <v>0</v>
      </c>
      <c r="AD131">
        <f t="shared" si="251"/>
        <v>0</v>
      </c>
      <c r="AE131">
        <f t="shared" si="252"/>
        <v>0</v>
      </c>
      <c r="AF131">
        <f t="shared" si="253"/>
        <v>0</v>
      </c>
      <c r="AG131">
        <f t="shared" si="254"/>
        <v>0</v>
      </c>
      <c r="AH131">
        <f t="shared" si="255"/>
        <v>0</v>
      </c>
      <c r="AI131">
        <f t="shared" si="256"/>
        <v>0</v>
      </c>
      <c r="AJ131">
        <f t="shared" si="257"/>
        <v>0</v>
      </c>
      <c r="AK131">
        <f t="shared" si="258"/>
        <v>0</v>
      </c>
      <c r="AL131">
        <f t="shared" si="259"/>
        <v>0</v>
      </c>
      <c r="AM131">
        <f t="shared" si="260"/>
        <v>0</v>
      </c>
      <c r="AN131">
        <f t="shared" si="261"/>
        <v>0</v>
      </c>
      <c r="AO131">
        <f t="shared" si="262"/>
        <v>0</v>
      </c>
      <c r="AP131">
        <f t="shared" si="263"/>
        <v>0</v>
      </c>
      <c r="AQ131">
        <f t="shared" si="264"/>
        <v>0</v>
      </c>
      <c r="AR131">
        <f t="shared" si="265"/>
        <v>0</v>
      </c>
      <c r="AS131">
        <f t="shared" si="266"/>
        <v>0</v>
      </c>
      <c r="AT131">
        <f t="shared" si="236"/>
        <v>0</v>
      </c>
      <c r="AU131">
        <f t="shared" si="267"/>
        <v>0</v>
      </c>
      <c r="AV131">
        <f t="shared" si="268"/>
        <v>0</v>
      </c>
      <c r="AW131">
        <f t="shared" si="237"/>
        <v>0</v>
      </c>
      <c r="AX131">
        <f t="shared" si="269"/>
        <v>0</v>
      </c>
      <c r="AY131">
        <f t="shared" si="270"/>
        <v>0</v>
      </c>
      <c r="AZ131">
        <f t="shared" si="271"/>
        <v>0</v>
      </c>
      <c r="BA131">
        <f t="shared" si="272"/>
        <v>0</v>
      </c>
      <c r="BB131">
        <f t="shared" si="273"/>
        <v>0</v>
      </c>
      <c r="BC131">
        <f t="shared" si="274"/>
        <v>0</v>
      </c>
      <c r="BD131">
        <f t="shared" si="275"/>
        <v>0</v>
      </c>
      <c r="BE131">
        <f t="shared" si="276"/>
        <v>0</v>
      </c>
      <c r="BF131">
        <f t="shared" si="277"/>
        <v>0</v>
      </c>
      <c r="BG131">
        <f t="shared" si="278"/>
        <v>0</v>
      </c>
      <c r="BH131">
        <f t="shared" si="279"/>
        <v>0</v>
      </c>
      <c r="BI131">
        <f t="shared" si="280"/>
        <v>0</v>
      </c>
      <c r="BJ131">
        <f t="shared" si="281"/>
        <v>0</v>
      </c>
      <c r="BK131">
        <f t="shared" si="282"/>
        <v>0</v>
      </c>
      <c r="BL131">
        <f t="shared" si="283"/>
        <v>0</v>
      </c>
      <c r="BM131">
        <f t="shared" si="284"/>
        <v>0</v>
      </c>
      <c r="BN131">
        <f t="shared" si="285"/>
        <v>0</v>
      </c>
      <c r="BO131">
        <f t="shared" si="286"/>
        <v>0</v>
      </c>
      <c r="BP131">
        <f t="shared" si="287"/>
        <v>0</v>
      </c>
      <c r="BQ131">
        <f t="shared" si="288"/>
        <v>0</v>
      </c>
      <c r="BR131">
        <f t="shared" si="289"/>
        <v>0</v>
      </c>
      <c r="BS131">
        <f t="shared" si="290"/>
        <v>0</v>
      </c>
      <c r="BT131">
        <f t="shared" si="291"/>
        <v>0</v>
      </c>
      <c r="BU131">
        <f t="shared" si="292"/>
        <v>0</v>
      </c>
      <c r="BV131">
        <f t="shared" si="293"/>
        <v>0</v>
      </c>
      <c r="BW131">
        <f t="shared" si="294"/>
        <v>0</v>
      </c>
      <c r="BX131">
        <f t="shared" si="295"/>
        <v>0</v>
      </c>
      <c r="BY131">
        <f t="shared" si="296"/>
        <v>0</v>
      </c>
      <c r="BZ131">
        <f t="shared" si="297"/>
        <v>0</v>
      </c>
      <c r="CA131">
        <f t="shared" si="298"/>
        <v>0</v>
      </c>
      <c r="CB131">
        <f t="shared" si="299"/>
        <v>0</v>
      </c>
      <c r="CC131">
        <f t="shared" si="300"/>
        <v>0</v>
      </c>
      <c r="CD131">
        <f t="shared" si="301"/>
        <v>0</v>
      </c>
      <c r="CE131">
        <f t="shared" si="302"/>
        <v>0</v>
      </c>
      <c r="CF131">
        <f t="shared" si="303"/>
        <v>0</v>
      </c>
      <c r="CG131">
        <f t="shared" si="304"/>
        <v>0</v>
      </c>
      <c r="CH131">
        <f t="shared" si="305"/>
        <v>0</v>
      </c>
      <c r="CI131">
        <f t="shared" si="306"/>
        <v>0</v>
      </c>
      <c r="CJ131">
        <f t="shared" si="307"/>
        <v>0</v>
      </c>
      <c r="CK131">
        <f t="shared" si="308"/>
        <v>0</v>
      </c>
      <c r="CL131" t="str">
        <f t="shared" si="309"/>
        <v/>
      </c>
      <c r="CM131" t="str">
        <f t="shared" si="310"/>
        <v/>
      </c>
      <c r="CN131" t="str">
        <f t="shared" si="311"/>
        <v/>
      </c>
      <c r="CO131" t="str">
        <f t="shared" si="312"/>
        <v/>
      </c>
      <c r="CP131" t="str">
        <f t="shared" si="313"/>
        <v/>
      </c>
      <c r="CQ131" t="str">
        <f t="shared" si="314"/>
        <v/>
      </c>
      <c r="CR131" t="str">
        <f t="shared" si="315"/>
        <v/>
      </c>
      <c r="CS131" t="str">
        <f t="shared" si="316"/>
        <v/>
      </c>
      <c r="CT131" t="str">
        <f t="shared" si="317"/>
        <v/>
      </c>
      <c r="CU131" t="str">
        <f t="shared" si="318"/>
        <v/>
      </c>
      <c r="CV131" t="str">
        <f t="shared" si="319"/>
        <v/>
      </c>
      <c r="CW131" t="str">
        <f t="shared" si="320"/>
        <v/>
      </c>
      <c r="CX131" t="str">
        <f t="shared" si="321"/>
        <v/>
      </c>
      <c r="CY131" t="str">
        <f t="shared" si="322"/>
        <v/>
      </c>
      <c r="CZ131" t="str">
        <f t="shared" si="323"/>
        <v/>
      </c>
      <c r="DA131" t="str">
        <f t="shared" si="324"/>
        <v/>
      </c>
      <c r="DB131" t="str">
        <f t="shared" si="325"/>
        <v/>
      </c>
      <c r="DC131" t="str">
        <f t="shared" si="326"/>
        <v/>
      </c>
      <c r="DD131" t="str">
        <f t="shared" si="327"/>
        <v/>
      </c>
      <c r="DE131" t="str">
        <f t="shared" si="328"/>
        <v/>
      </c>
      <c r="DF131" t="str">
        <f t="shared" si="329"/>
        <v/>
      </c>
      <c r="DG131" t="str">
        <f t="shared" si="330"/>
        <v/>
      </c>
      <c r="DH131" t="str">
        <f t="shared" si="331"/>
        <v/>
      </c>
      <c r="DI131" t="str">
        <f t="shared" si="332"/>
        <v/>
      </c>
      <c r="DJ131" t="str">
        <f t="shared" si="333"/>
        <v/>
      </c>
      <c r="DK131" t="str">
        <f t="shared" si="334"/>
        <v/>
      </c>
      <c r="DL131" t="str">
        <f t="shared" si="335"/>
        <v/>
      </c>
      <c r="DM131" t="str">
        <f t="shared" si="336"/>
        <v/>
      </c>
      <c r="DN131" t="str">
        <f t="shared" si="337"/>
        <v/>
      </c>
      <c r="DO131" t="str">
        <f t="shared" si="338"/>
        <v/>
      </c>
      <c r="DP131" t="str">
        <f t="shared" si="339"/>
        <v/>
      </c>
      <c r="DQ131" t="str">
        <f t="shared" si="340"/>
        <v/>
      </c>
      <c r="DR131" t="str">
        <f t="shared" si="341"/>
        <v/>
      </c>
      <c r="DS131" t="str">
        <f t="shared" si="342"/>
        <v/>
      </c>
      <c r="DT131" t="str">
        <f t="shared" si="343"/>
        <v/>
      </c>
      <c r="DU131">
        <f t="shared" si="344"/>
        <v>0</v>
      </c>
      <c r="DV131">
        <f t="shared" si="345"/>
        <v>0</v>
      </c>
      <c r="DW131">
        <f t="shared" si="346"/>
        <v>0</v>
      </c>
      <c r="DX131" t="str">
        <f t="shared" si="347"/>
        <v/>
      </c>
      <c r="DY131" t="str">
        <f t="shared" si="348"/>
        <v/>
      </c>
      <c r="DZ131" t="str">
        <f t="shared" si="349"/>
        <v/>
      </c>
      <c r="EA131" s="5">
        <f t="shared" si="350"/>
        <v>0</v>
      </c>
      <c r="EB131" s="3">
        <f t="shared" si="351"/>
        <v>0</v>
      </c>
    </row>
    <row r="132" spans="2:132" x14ac:dyDescent="0.2">
      <c r="B132">
        <v>127</v>
      </c>
      <c r="C132" s="3">
        <f>Zisk!D146</f>
        <v>0</v>
      </c>
      <c r="D132">
        <f>Zisk!E146</f>
        <v>0</v>
      </c>
      <c r="E132" s="66" t="str">
        <f t="shared" si="238"/>
        <v/>
      </c>
      <c r="F132" t="str">
        <f t="shared" si="239"/>
        <v/>
      </c>
      <c r="G132" s="66" t="str">
        <f t="shared" si="240"/>
        <v/>
      </c>
      <c r="J132">
        <f>VstupniParametry_SKRYT!$D$5</f>
        <v>0.02</v>
      </c>
      <c r="K132">
        <f>VstupniParametry_SKRYT!$D$6</f>
        <v>0.06</v>
      </c>
      <c r="L132">
        <f>VstupniParametry_SKRYT!$D$7</f>
        <v>0.06</v>
      </c>
      <c r="M132">
        <f>VstupniParametry_SKRYT!$D$8</f>
        <v>0.06</v>
      </c>
      <c r="N132">
        <f>VstupniParametry_SKRYT!$D$9</f>
        <v>1.7999999999999999E-2</v>
      </c>
      <c r="O132" s="27">
        <f>VstupniParametry_SKRYT!$D$10</f>
        <v>0.01</v>
      </c>
      <c r="P132" s="27">
        <f>VstupniParametry_SKRYT!$D$11</f>
        <v>0.01</v>
      </c>
      <c r="Q132" s="27">
        <f>VstupniParametry_SKRYT!$D$12</f>
        <v>0.01</v>
      </c>
      <c r="R132" s="27">
        <f>VstupniParametry_SKRYT!$D$13</f>
        <v>0.01</v>
      </c>
      <c r="S132" s="27">
        <f>VstupniParametry_SKRYT!$D$14</f>
        <v>0.01</v>
      </c>
      <c r="T132">
        <f t="shared" si="241"/>
        <v>0</v>
      </c>
      <c r="U132">
        <f t="shared" si="242"/>
        <v>0</v>
      </c>
      <c r="V132">
        <f t="shared" si="243"/>
        <v>0</v>
      </c>
      <c r="W132">
        <f t="shared" si="244"/>
        <v>0</v>
      </c>
      <c r="X132">
        <f t="shared" si="245"/>
        <v>0</v>
      </c>
      <c r="Y132">
        <f t="shared" si="246"/>
        <v>0</v>
      </c>
      <c r="Z132">
        <f t="shared" si="247"/>
        <v>0</v>
      </c>
      <c r="AA132">
        <f t="shared" si="248"/>
        <v>0</v>
      </c>
      <c r="AB132">
        <f t="shared" si="249"/>
        <v>0</v>
      </c>
      <c r="AC132">
        <f t="shared" si="250"/>
        <v>0</v>
      </c>
      <c r="AD132">
        <f t="shared" si="251"/>
        <v>0</v>
      </c>
      <c r="AE132">
        <f t="shared" si="252"/>
        <v>0</v>
      </c>
      <c r="AF132">
        <f t="shared" si="253"/>
        <v>0</v>
      </c>
      <c r="AG132">
        <f t="shared" si="254"/>
        <v>0</v>
      </c>
      <c r="AH132">
        <f t="shared" si="255"/>
        <v>0</v>
      </c>
      <c r="AI132">
        <f t="shared" si="256"/>
        <v>0</v>
      </c>
      <c r="AJ132">
        <f t="shared" si="257"/>
        <v>0</v>
      </c>
      <c r="AK132">
        <f t="shared" si="258"/>
        <v>0</v>
      </c>
      <c r="AL132">
        <f t="shared" si="259"/>
        <v>0</v>
      </c>
      <c r="AM132">
        <f t="shared" si="260"/>
        <v>0</v>
      </c>
      <c r="AN132">
        <f t="shared" si="261"/>
        <v>0</v>
      </c>
      <c r="AO132">
        <f t="shared" si="262"/>
        <v>0</v>
      </c>
      <c r="AP132">
        <f t="shared" si="263"/>
        <v>0</v>
      </c>
      <c r="AQ132">
        <f t="shared" si="264"/>
        <v>0</v>
      </c>
      <c r="AR132">
        <f t="shared" si="265"/>
        <v>0</v>
      </c>
      <c r="AS132">
        <f t="shared" si="266"/>
        <v>0</v>
      </c>
      <c r="AT132">
        <f t="shared" si="236"/>
        <v>0</v>
      </c>
      <c r="AU132">
        <f t="shared" si="267"/>
        <v>0</v>
      </c>
      <c r="AV132">
        <f t="shared" si="268"/>
        <v>0</v>
      </c>
      <c r="AW132">
        <f t="shared" si="237"/>
        <v>0</v>
      </c>
      <c r="AX132">
        <f t="shared" si="269"/>
        <v>0</v>
      </c>
      <c r="AY132">
        <f t="shared" si="270"/>
        <v>0</v>
      </c>
      <c r="AZ132">
        <f t="shared" si="271"/>
        <v>0</v>
      </c>
      <c r="BA132">
        <f t="shared" si="272"/>
        <v>0</v>
      </c>
      <c r="BB132">
        <f t="shared" si="273"/>
        <v>0</v>
      </c>
      <c r="BC132">
        <f t="shared" si="274"/>
        <v>0</v>
      </c>
      <c r="BD132">
        <f t="shared" si="275"/>
        <v>0</v>
      </c>
      <c r="BE132">
        <f t="shared" si="276"/>
        <v>0</v>
      </c>
      <c r="BF132">
        <f t="shared" si="277"/>
        <v>0</v>
      </c>
      <c r="BG132">
        <f t="shared" si="278"/>
        <v>0</v>
      </c>
      <c r="BH132">
        <f t="shared" si="279"/>
        <v>0</v>
      </c>
      <c r="BI132">
        <f t="shared" si="280"/>
        <v>0</v>
      </c>
      <c r="BJ132">
        <f t="shared" si="281"/>
        <v>0</v>
      </c>
      <c r="BK132">
        <f t="shared" si="282"/>
        <v>0</v>
      </c>
      <c r="BL132">
        <f t="shared" si="283"/>
        <v>0</v>
      </c>
      <c r="BM132">
        <f t="shared" si="284"/>
        <v>0</v>
      </c>
      <c r="BN132">
        <f t="shared" si="285"/>
        <v>0</v>
      </c>
      <c r="BO132">
        <f t="shared" si="286"/>
        <v>0</v>
      </c>
      <c r="BP132">
        <f t="shared" si="287"/>
        <v>0</v>
      </c>
      <c r="BQ132">
        <f t="shared" si="288"/>
        <v>0</v>
      </c>
      <c r="BR132">
        <f t="shared" si="289"/>
        <v>0</v>
      </c>
      <c r="BS132">
        <f t="shared" si="290"/>
        <v>0</v>
      </c>
      <c r="BT132">
        <f t="shared" si="291"/>
        <v>0</v>
      </c>
      <c r="BU132">
        <f t="shared" si="292"/>
        <v>0</v>
      </c>
      <c r="BV132">
        <f t="shared" si="293"/>
        <v>0</v>
      </c>
      <c r="BW132">
        <f t="shared" si="294"/>
        <v>0</v>
      </c>
      <c r="BX132">
        <f t="shared" si="295"/>
        <v>0</v>
      </c>
      <c r="BY132">
        <f t="shared" si="296"/>
        <v>0</v>
      </c>
      <c r="BZ132">
        <f t="shared" si="297"/>
        <v>0</v>
      </c>
      <c r="CA132">
        <f t="shared" si="298"/>
        <v>0</v>
      </c>
      <c r="CB132">
        <f t="shared" si="299"/>
        <v>0</v>
      </c>
      <c r="CC132">
        <f t="shared" si="300"/>
        <v>0</v>
      </c>
      <c r="CD132">
        <f t="shared" si="301"/>
        <v>0</v>
      </c>
      <c r="CE132">
        <f t="shared" si="302"/>
        <v>0</v>
      </c>
      <c r="CF132">
        <f t="shared" si="303"/>
        <v>0</v>
      </c>
      <c r="CG132">
        <f t="shared" si="304"/>
        <v>0</v>
      </c>
      <c r="CH132">
        <f t="shared" si="305"/>
        <v>0</v>
      </c>
      <c r="CI132">
        <f t="shared" si="306"/>
        <v>0</v>
      </c>
      <c r="CJ132">
        <f t="shared" si="307"/>
        <v>0</v>
      </c>
      <c r="CK132">
        <f t="shared" si="308"/>
        <v>0</v>
      </c>
      <c r="CL132" t="str">
        <f t="shared" si="309"/>
        <v/>
      </c>
      <c r="CM132" t="str">
        <f t="shared" si="310"/>
        <v/>
      </c>
      <c r="CN132" t="str">
        <f t="shared" si="311"/>
        <v/>
      </c>
      <c r="CO132" t="str">
        <f t="shared" si="312"/>
        <v/>
      </c>
      <c r="CP132" t="str">
        <f t="shared" si="313"/>
        <v/>
      </c>
      <c r="CQ132" t="str">
        <f t="shared" si="314"/>
        <v/>
      </c>
      <c r="CR132" t="str">
        <f t="shared" si="315"/>
        <v/>
      </c>
      <c r="CS132" t="str">
        <f t="shared" si="316"/>
        <v/>
      </c>
      <c r="CT132" t="str">
        <f t="shared" si="317"/>
        <v/>
      </c>
      <c r="CU132" t="str">
        <f t="shared" si="318"/>
        <v/>
      </c>
      <c r="CV132" t="str">
        <f t="shared" si="319"/>
        <v/>
      </c>
      <c r="CW132" t="str">
        <f t="shared" si="320"/>
        <v/>
      </c>
      <c r="CX132" t="str">
        <f t="shared" si="321"/>
        <v/>
      </c>
      <c r="CY132" t="str">
        <f t="shared" si="322"/>
        <v/>
      </c>
      <c r="CZ132" t="str">
        <f t="shared" si="323"/>
        <v/>
      </c>
      <c r="DA132" t="str">
        <f t="shared" si="324"/>
        <v/>
      </c>
      <c r="DB132" t="str">
        <f t="shared" si="325"/>
        <v/>
      </c>
      <c r="DC132" t="str">
        <f t="shared" si="326"/>
        <v/>
      </c>
      <c r="DD132" t="str">
        <f t="shared" si="327"/>
        <v/>
      </c>
      <c r="DE132" t="str">
        <f t="shared" si="328"/>
        <v/>
      </c>
      <c r="DF132" t="str">
        <f t="shared" si="329"/>
        <v/>
      </c>
      <c r="DG132" t="str">
        <f t="shared" si="330"/>
        <v/>
      </c>
      <c r="DH132" t="str">
        <f t="shared" si="331"/>
        <v/>
      </c>
      <c r="DI132" t="str">
        <f t="shared" si="332"/>
        <v/>
      </c>
      <c r="DJ132" t="str">
        <f t="shared" si="333"/>
        <v/>
      </c>
      <c r="DK132" t="str">
        <f t="shared" si="334"/>
        <v/>
      </c>
      <c r="DL132" t="str">
        <f t="shared" si="335"/>
        <v/>
      </c>
      <c r="DM132" t="str">
        <f t="shared" si="336"/>
        <v/>
      </c>
      <c r="DN132" t="str">
        <f t="shared" si="337"/>
        <v/>
      </c>
      <c r="DO132" t="str">
        <f t="shared" si="338"/>
        <v/>
      </c>
      <c r="DP132" t="str">
        <f t="shared" si="339"/>
        <v/>
      </c>
      <c r="DQ132" t="str">
        <f t="shared" si="340"/>
        <v/>
      </c>
      <c r="DR132" t="str">
        <f t="shared" si="341"/>
        <v/>
      </c>
      <c r="DS132" t="str">
        <f t="shared" si="342"/>
        <v/>
      </c>
      <c r="DT132" t="str">
        <f t="shared" si="343"/>
        <v/>
      </c>
      <c r="DU132">
        <f t="shared" si="344"/>
        <v>0</v>
      </c>
      <c r="DV132">
        <f t="shared" si="345"/>
        <v>0</v>
      </c>
      <c r="DW132">
        <f t="shared" si="346"/>
        <v>0</v>
      </c>
      <c r="DX132" t="str">
        <f t="shared" si="347"/>
        <v/>
      </c>
      <c r="DY132" t="str">
        <f t="shared" si="348"/>
        <v/>
      </c>
      <c r="DZ132" t="str">
        <f t="shared" si="349"/>
        <v/>
      </c>
      <c r="EA132" s="5">
        <f t="shared" si="350"/>
        <v>0</v>
      </c>
      <c r="EB132" s="3">
        <f t="shared" si="351"/>
        <v>0</v>
      </c>
    </row>
    <row r="133" spans="2:132" x14ac:dyDescent="0.2">
      <c r="B133" s="25">
        <v>128</v>
      </c>
      <c r="C133" s="26">
        <f>Zisk!D147</f>
        <v>0</v>
      </c>
      <c r="D133">
        <f>Zisk!E147</f>
        <v>0</v>
      </c>
      <c r="E133" s="66" t="str">
        <f t="shared" si="238"/>
        <v/>
      </c>
      <c r="F133" t="str">
        <f t="shared" si="239"/>
        <v/>
      </c>
      <c r="G133" s="66" t="str">
        <f t="shared" si="240"/>
        <v/>
      </c>
      <c r="H133" s="25"/>
      <c r="I133" s="25"/>
      <c r="J133">
        <f>VstupniParametry_SKRYT!$D$5</f>
        <v>0.02</v>
      </c>
      <c r="K133">
        <f>VstupniParametry_SKRYT!$D$6</f>
        <v>0.06</v>
      </c>
      <c r="L133">
        <f>VstupniParametry_SKRYT!$D$7</f>
        <v>0.06</v>
      </c>
      <c r="M133">
        <f>VstupniParametry_SKRYT!$D$8</f>
        <v>0.06</v>
      </c>
      <c r="N133">
        <f>VstupniParametry_SKRYT!$D$9</f>
        <v>1.7999999999999999E-2</v>
      </c>
      <c r="O133" s="27">
        <f>VstupniParametry_SKRYT!$D$10</f>
        <v>0.01</v>
      </c>
      <c r="P133" s="27">
        <f>VstupniParametry_SKRYT!$D$11</f>
        <v>0.01</v>
      </c>
      <c r="Q133" s="27">
        <f>VstupniParametry_SKRYT!$D$12</f>
        <v>0.01</v>
      </c>
      <c r="R133" s="27">
        <f>VstupniParametry_SKRYT!$D$13</f>
        <v>0.01</v>
      </c>
      <c r="S133" s="27">
        <f>VstupniParametry_SKRYT!$D$14</f>
        <v>0.01</v>
      </c>
      <c r="T133">
        <f t="shared" si="241"/>
        <v>0</v>
      </c>
      <c r="U133">
        <f t="shared" si="242"/>
        <v>0</v>
      </c>
      <c r="V133">
        <f t="shared" si="243"/>
        <v>0</v>
      </c>
      <c r="W133">
        <f t="shared" si="244"/>
        <v>0</v>
      </c>
      <c r="X133">
        <f t="shared" si="245"/>
        <v>0</v>
      </c>
      <c r="Y133">
        <f t="shared" si="246"/>
        <v>0</v>
      </c>
      <c r="Z133">
        <f t="shared" si="247"/>
        <v>0</v>
      </c>
      <c r="AA133">
        <f t="shared" si="248"/>
        <v>0</v>
      </c>
      <c r="AB133">
        <f t="shared" si="249"/>
        <v>0</v>
      </c>
      <c r="AC133">
        <f t="shared" si="250"/>
        <v>0</v>
      </c>
      <c r="AD133">
        <f t="shared" si="251"/>
        <v>0</v>
      </c>
      <c r="AE133">
        <f t="shared" si="252"/>
        <v>0</v>
      </c>
      <c r="AF133">
        <f t="shared" si="253"/>
        <v>0</v>
      </c>
      <c r="AG133">
        <f t="shared" si="254"/>
        <v>0</v>
      </c>
      <c r="AH133">
        <f t="shared" si="255"/>
        <v>0</v>
      </c>
      <c r="AI133">
        <f t="shared" si="256"/>
        <v>0</v>
      </c>
      <c r="AJ133">
        <f t="shared" si="257"/>
        <v>0</v>
      </c>
      <c r="AK133">
        <f t="shared" si="258"/>
        <v>0</v>
      </c>
      <c r="AL133">
        <f t="shared" si="259"/>
        <v>0</v>
      </c>
      <c r="AM133">
        <f t="shared" si="260"/>
        <v>0</v>
      </c>
      <c r="AN133">
        <f t="shared" si="261"/>
        <v>0</v>
      </c>
      <c r="AO133">
        <f t="shared" si="262"/>
        <v>0</v>
      </c>
      <c r="AP133">
        <f t="shared" si="263"/>
        <v>0</v>
      </c>
      <c r="AQ133">
        <f t="shared" si="264"/>
        <v>0</v>
      </c>
      <c r="AR133">
        <f t="shared" si="265"/>
        <v>0</v>
      </c>
      <c r="AS133">
        <f t="shared" si="266"/>
        <v>0</v>
      </c>
      <c r="AT133">
        <f t="shared" si="236"/>
        <v>0</v>
      </c>
      <c r="AU133">
        <f t="shared" si="267"/>
        <v>0</v>
      </c>
      <c r="AV133">
        <f t="shared" si="268"/>
        <v>0</v>
      </c>
      <c r="AW133">
        <f t="shared" si="237"/>
        <v>0</v>
      </c>
      <c r="AX133">
        <f t="shared" si="269"/>
        <v>0</v>
      </c>
      <c r="AY133">
        <f t="shared" si="270"/>
        <v>0</v>
      </c>
      <c r="AZ133">
        <f t="shared" si="271"/>
        <v>0</v>
      </c>
      <c r="BA133">
        <f t="shared" si="272"/>
        <v>0</v>
      </c>
      <c r="BB133">
        <f t="shared" si="273"/>
        <v>0</v>
      </c>
      <c r="BC133">
        <f t="shared" si="274"/>
        <v>0</v>
      </c>
      <c r="BD133">
        <f t="shared" si="275"/>
        <v>0</v>
      </c>
      <c r="BE133">
        <f t="shared" si="276"/>
        <v>0</v>
      </c>
      <c r="BF133">
        <f t="shared" si="277"/>
        <v>0</v>
      </c>
      <c r="BG133">
        <f t="shared" si="278"/>
        <v>0</v>
      </c>
      <c r="BH133">
        <f t="shared" si="279"/>
        <v>0</v>
      </c>
      <c r="BI133">
        <f t="shared" si="280"/>
        <v>0</v>
      </c>
      <c r="BJ133">
        <f t="shared" si="281"/>
        <v>0</v>
      </c>
      <c r="BK133">
        <f t="shared" si="282"/>
        <v>0</v>
      </c>
      <c r="BL133">
        <f t="shared" si="283"/>
        <v>0</v>
      </c>
      <c r="BM133">
        <f t="shared" si="284"/>
        <v>0</v>
      </c>
      <c r="BN133">
        <f t="shared" si="285"/>
        <v>0</v>
      </c>
      <c r="BO133">
        <f t="shared" si="286"/>
        <v>0</v>
      </c>
      <c r="BP133">
        <f t="shared" si="287"/>
        <v>0</v>
      </c>
      <c r="BQ133">
        <f t="shared" si="288"/>
        <v>0</v>
      </c>
      <c r="BR133">
        <f t="shared" si="289"/>
        <v>0</v>
      </c>
      <c r="BS133">
        <f t="shared" si="290"/>
        <v>0</v>
      </c>
      <c r="BT133">
        <f t="shared" si="291"/>
        <v>0</v>
      </c>
      <c r="BU133">
        <f t="shared" si="292"/>
        <v>0</v>
      </c>
      <c r="BV133">
        <f t="shared" si="293"/>
        <v>0</v>
      </c>
      <c r="BW133">
        <f t="shared" si="294"/>
        <v>0</v>
      </c>
      <c r="BX133">
        <f t="shared" si="295"/>
        <v>0</v>
      </c>
      <c r="BY133">
        <f t="shared" si="296"/>
        <v>0</v>
      </c>
      <c r="BZ133">
        <f t="shared" si="297"/>
        <v>0</v>
      </c>
      <c r="CA133">
        <f t="shared" si="298"/>
        <v>0</v>
      </c>
      <c r="CB133">
        <f t="shared" si="299"/>
        <v>0</v>
      </c>
      <c r="CC133">
        <f t="shared" si="300"/>
        <v>0</v>
      </c>
      <c r="CD133">
        <f t="shared" si="301"/>
        <v>0</v>
      </c>
      <c r="CE133">
        <f t="shared" si="302"/>
        <v>0</v>
      </c>
      <c r="CF133">
        <f t="shared" si="303"/>
        <v>0</v>
      </c>
      <c r="CG133">
        <f t="shared" si="304"/>
        <v>0</v>
      </c>
      <c r="CH133">
        <f t="shared" si="305"/>
        <v>0</v>
      </c>
      <c r="CI133">
        <f t="shared" si="306"/>
        <v>0</v>
      </c>
      <c r="CJ133">
        <f t="shared" si="307"/>
        <v>0</v>
      </c>
      <c r="CK133">
        <f t="shared" si="308"/>
        <v>0</v>
      </c>
      <c r="CL133" t="str">
        <f t="shared" si="309"/>
        <v/>
      </c>
      <c r="CM133" t="str">
        <f t="shared" si="310"/>
        <v/>
      </c>
      <c r="CN133" t="str">
        <f t="shared" si="311"/>
        <v/>
      </c>
      <c r="CO133" t="str">
        <f t="shared" si="312"/>
        <v/>
      </c>
      <c r="CP133" t="str">
        <f t="shared" si="313"/>
        <v/>
      </c>
      <c r="CQ133" t="str">
        <f t="shared" si="314"/>
        <v/>
      </c>
      <c r="CR133" t="str">
        <f t="shared" si="315"/>
        <v/>
      </c>
      <c r="CS133" t="str">
        <f t="shared" si="316"/>
        <v/>
      </c>
      <c r="CT133" t="str">
        <f t="shared" si="317"/>
        <v/>
      </c>
      <c r="CU133" t="str">
        <f t="shared" si="318"/>
        <v/>
      </c>
      <c r="CV133" t="str">
        <f t="shared" si="319"/>
        <v/>
      </c>
      <c r="CW133" t="str">
        <f t="shared" si="320"/>
        <v/>
      </c>
      <c r="CX133" t="str">
        <f t="shared" si="321"/>
        <v/>
      </c>
      <c r="CY133" t="str">
        <f t="shared" si="322"/>
        <v/>
      </c>
      <c r="CZ133" t="str">
        <f t="shared" si="323"/>
        <v/>
      </c>
      <c r="DA133" t="str">
        <f t="shared" si="324"/>
        <v/>
      </c>
      <c r="DB133" t="str">
        <f t="shared" si="325"/>
        <v/>
      </c>
      <c r="DC133" t="str">
        <f t="shared" si="326"/>
        <v/>
      </c>
      <c r="DD133" t="str">
        <f t="shared" si="327"/>
        <v/>
      </c>
      <c r="DE133" t="str">
        <f t="shared" si="328"/>
        <v/>
      </c>
      <c r="DF133" t="str">
        <f t="shared" si="329"/>
        <v/>
      </c>
      <c r="DG133" t="str">
        <f t="shared" si="330"/>
        <v/>
      </c>
      <c r="DH133" t="str">
        <f t="shared" si="331"/>
        <v/>
      </c>
      <c r="DI133" t="str">
        <f t="shared" si="332"/>
        <v/>
      </c>
      <c r="DJ133" t="str">
        <f t="shared" si="333"/>
        <v/>
      </c>
      <c r="DK133" t="str">
        <f t="shared" si="334"/>
        <v/>
      </c>
      <c r="DL133" t="str">
        <f t="shared" si="335"/>
        <v/>
      </c>
      <c r="DM133" t="str">
        <f t="shared" si="336"/>
        <v/>
      </c>
      <c r="DN133" t="str">
        <f t="shared" si="337"/>
        <v/>
      </c>
      <c r="DO133" t="str">
        <f t="shared" si="338"/>
        <v/>
      </c>
      <c r="DP133" t="str">
        <f t="shared" si="339"/>
        <v/>
      </c>
      <c r="DQ133" t="str">
        <f t="shared" si="340"/>
        <v/>
      </c>
      <c r="DR133" t="str">
        <f t="shared" si="341"/>
        <v/>
      </c>
      <c r="DS133" t="str">
        <f t="shared" si="342"/>
        <v/>
      </c>
      <c r="DT133" t="str">
        <f t="shared" si="343"/>
        <v/>
      </c>
      <c r="DU133">
        <f t="shared" si="344"/>
        <v>0</v>
      </c>
      <c r="DV133">
        <f t="shared" si="345"/>
        <v>0</v>
      </c>
      <c r="DW133">
        <f t="shared" si="346"/>
        <v>0</v>
      </c>
      <c r="DX133" t="str">
        <f t="shared" si="347"/>
        <v/>
      </c>
      <c r="DY133" t="str">
        <f t="shared" si="348"/>
        <v/>
      </c>
      <c r="DZ133" t="str">
        <f t="shared" si="349"/>
        <v/>
      </c>
      <c r="EA133" s="5">
        <f t="shared" si="350"/>
        <v>0</v>
      </c>
      <c r="EB133" s="3">
        <f t="shared" si="351"/>
        <v>0</v>
      </c>
    </row>
    <row r="134" spans="2:132" x14ac:dyDescent="0.2">
      <c r="B134">
        <v>129</v>
      </c>
      <c r="C134" s="3">
        <f>Zisk!D148</f>
        <v>0</v>
      </c>
      <c r="D134">
        <f>Zisk!E148</f>
        <v>0</v>
      </c>
      <c r="E134" s="66" t="str">
        <f t="shared" si="238"/>
        <v/>
      </c>
      <c r="F134" t="str">
        <f t="shared" si="239"/>
        <v/>
      </c>
      <c r="G134" s="66" t="str">
        <f t="shared" si="240"/>
        <v/>
      </c>
      <c r="J134">
        <f>VstupniParametry_SKRYT!$D$5</f>
        <v>0.02</v>
      </c>
      <c r="K134">
        <f>VstupniParametry_SKRYT!$D$6</f>
        <v>0.06</v>
      </c>
      <c r="L134">
        <f>VstupniParametry_SKRYT!$D$7</f>
        <v>0.06</v>
      </c>
      <c r="M134">
        <f>VstupniParametry_SKRYT!$D$8</f>
        <v>0.06</v>
      </c>
      <c r="N134">
        <f>VstupniParametry_SKRYT!$D$9</f>
        <v>1.7999999999999999E-2</v>
      </c>
      <c r="O134" s="27">
        <f>VstupniParametry_SKRYT!$D$10</f>
        <v>0.01</v>
      </c>
      <c r="P134" s="27">
        <f>VstupniParametry_SKRYT!$D$11</f>
        <v>0.01</v>
      </c>
      <c r="Q134" s="27">
        <f>VstupniParametry_SKRYT!$D$12</f>
        <v>0.01</v>
      </c>
      <c r="R134" s="27">
        <f>VstupniParametry_SKRYT!$D$13</f>
        <v>0.01</v>
      </c>
      <c r="S134" s="27">
        <f>VstupniParametry_SKRYT!$D$14</f>
        <v>0.01</v>
      </c>
      <c r="T134">
        <f t="shared" si="241"/>
        <v>0</v>
      </c>
      <c r="U134">
        <f t="shared" si="242"/>
        <v>0</v>
      </c>
      <c r="V134">
        <f t="shared" si="243"/>
        <v>0</v>
      </c>
      <c r="W134">
        <f t="shared" si="244"/>
        <v>0</v>
      </c>
      <c r="X134">
        <f t="shared" si="245"/>
        <v>0</v>
      </c>
      <c r="Y134">
        <f t="shared" si="246"/>
        <v>0</v>
      </c>
      <c r="Z134">
        <f t="shared" si="247"/>
        <v>0</v>
      </c>
      <c r="AA134">
        <f t="shared" si="248"/>
        <v>0</v>
      </c>
      <c r="AB134">
        <f t="shared" si="249"/>
        <v>0</v>
      </c>
      <c r="AC134">
        <f t="shared" si="250"/>
        <v>0</v>
      </c>
      <c r="AD134">
        <f t="shared" si="251"/>
        <v>0</v>
      </c>
      <c r="AE134">
        <f t="shared" si="252"/>
        <v>0</v>
      </c>
      <c r="AF134">
        <f t="shared" si="253"/>
        <v>0</v>
      </c>
      <c r="AG134">
        <f t="shared" si="254"/>
        <v>0</v>
      </c>
      <c r="AH134">
        <f t="shared" si="255"/>
        <v>0</v>
      </c>
      <c r="AI134">
        <f t="shared" si="256"/>
        <v>0</v>
      </c>
      <c r="AJ134">
        <f t="shared" si="257"/>
        <v>0</v>
      </c>
      <c r="AK134">
        <f t="shared" si="258"/>
        <v>0</v>
      </c>
      <c r="AL134">
        <f t="shared" si="259"/>
        <v>0</v>
      </c>
      <c r="AM134">
        <f t="shared" si="260"/>
        <v>0</v>
      </c>
      <c r="AN134">
        <f t="shared" si="261"/>
        <v>0</v>
      </c>
      <c r="AO134">
        <f t="shared" si="262"/>
        <v>0</v>
      </c>
      <c r="AP134">
        <f t="shared" si="263"/>
        <v>0</v>
      </c>
      <c r="AQ134">
        <f t="shared" si="264"/>
        <v>0</v>
      </c>
      <c r="AR134">
        <f t="shared" si="265"/>
        <v>0</v>
      </c>
      <c r="AS134">
        <f t="shared" si="266"/>
        <v>0</v>
      </c>
      <c r="AT134">
        <f t="shared" si="236"/>
        <v>0</v>
      </c>
      <c r="AU134">
        <f t="shared" si="267"/>
        <v>0</v>
      </c>
      <c r="AV134">
        <f t="shared" si="268"/>
        <v>0</v>
      </c>
      <c r="AW134">
        <f t="shared" si="237"/>
        <v>0</v>
      </c>
      <c r="AX134">
        <f t="shared" si="269"/>
        <v>0</v>
      </c>
      <c r="AY134">
        <f t="shared" si="270"/>
        <v>0</v>
      </c>
      <c r="AZ134">
        <f t="shared" si="271"/>
        <v>0</v>
      </c>
      <c r="BA134">
        <f t="shared" si="272"/>
        <v>0</v>
      </c>
      <c r="BB134">
        <f t="shared" si="273"/>
        <v>0</v>
      </c>
      <c r="BC134">
        <f t="shared" si="274"/>
        <v>0</v>
      </c>
      <c r="BD134">
        <f t="shared" si="275"/>
        <v>0</v>
      </c>
      <c r="BE134">
        <f t="shared" si="276"/>
        <v>0</v>
      </c>
      <c r="BF134">
        <f t="shared" si="277"/>
        <v>0</v>
      </c>
      <c r="BG134">
        <f t="shared" si="278"/>
        <v>0</v>
      </c>
      <c r="BH134">
        <f t="shared" si="279"/>
        <v>0</v>
      </c>
      <c r="BI134">
        <f t="shared" si="280"/>
        <v>0</v>
      </c>
      <c r="BJ134">
        <f t="shared" si="281"/>
        <v>0</v>
      </c>
      <c r="BK134">
        <f t="shared" si="282"/>
        <v>0</v>
      </c>
      <c r="BL134">
        <f t="shared" si="283"/>
        <v>0</v>
      </c>
      <c r="BM134">
        <f t="shared" si="284"/>
        <v>0</v>
      </c>
      <c r="BN134">
        <f t="shared" si="285"/>
        <v>0</v>
      </c>
      <c r="BO134">
        <f t="shared" si="286"/>
        <v>0</v>
      </c>
      <c r="BP134">
        <f t="shared" si="287"/>
        <v>0</v>
      </c>
      <c r="BQ134">
        <f t="shared" si="288"/>
        <v>0</v>
      </c>
      <c r="BR134">
        <f t="shared" si="289"/>
        <v>0</v>
      </c>
      <c r="BS134">
        <f t="shared" si="290"/>
        <v>0</v>
      </c>
      <c r="BT134">
        <f t="shared" si="291"/>
        <v>0</v>
      </c>
      <c r="BU134">
        <f t="shared" si="292"/>
        <v>0</v>
      </c>
      <c r="BV134">
        <f t="shared" si="293"/>
        <v>0</v>
      </c>
      <c r="BW134">
        <f t="shared" si="294"/>
        <v>0</v>
      </c>
      <c r="BX134">
        <f t="shared" si="295"/>
        <v>0</v>
      </c>
      <c r="BY134">
        <f t="shared" si="296"/>
        <v>0</v>
      </c>
      <c r="BZ134">
        <f t="shared" si="297"/>
        <v>0</v>
      </c>
      <c r="CA134">
        <f t="shared" si="298"/>
        <v>0</v>
      </c>
      <c r="CB134">
        <f t="shared" si="299"/>
        <v>0</v>
      </c>
      <c r="CC134">
        <f t="shared" si="300"/>
        <v>0</v>
      </c>
      <c r="CD134">
        <f t="shared" si="301"/>
        <v>0</v>
      </c>
      <c r="CE134">
        <f t="shared" si="302"/>
        <v>0</v>
      </c>
      <c r="CF134">
        <f t="shared" si="303"/>
        <v>0</v>
      </c>
      <c r="CG134">
        <f t="shared" si="304"/>
        <v>0</v>
      </c>
      <c r="CH134">
        <f t="shared" si="305"/>
        <v>0</v>
      </c>
      <c r="CI134">
        <f t="shared" si="306"/>
        <v>0</v>
      </c>
      <c r="CJ134">
        <f t="shared" si="307"/>
        <v>0</v>
      </c>
      <c r="CK134">
        <f t="shared" si="308"/>
        <v>0</v>
      </c>
      <c r="CL134" t="str">
        <f t="shared" si="309"/>
        <v/>
      </c>
      <c r="CM134" t="str">
        <f t="shared" si="310"/>
        <v/>
      </c>
      <c r="CN134" t="str">
        <f t="shared" si="311"/>
        <v/>
      </c>
      <c r="CO134" t="str">
        <f t="shared" si="312"/>
        <v/>
      </c>
      <c r="CP134" t="str">
        <f t="shared" si="313"/>
        <v/>
      </c>
      <c r="CQ134" t="str">
        <f t="shared" si="314"/>
        <v/>
      </c>
      <c r="CR134" t="str">
        <f t="shared" si="315"/>
        <v/>
      </c>
      <c r="CS134" t="str">
        <f t="shared" si="316"/>
        <v/>
      </c>
      <c r="CT134" t="str">
        <f t="shared" si="317"/>
        <v/>
      </c>
      <c r="CU134" t="str">
        <f t="shared" si="318"/>
        <v/>
      </c>
      <c r="CV134" t="str">
        <f t="shared" si="319"/>
        <v/>
      </c>
      <c r="CW134" t="str">
        <f t="shared" si="320"/>
        <v/>
      </c>
      <c r="CX134" t="str">
        <f t="shared" si="321"/>
        <v/>
      </c>
      <c r="CY134" t="str">
        <f t="shared" si="322"/>
        <v/>
      </c>
      <c r="CZ134" t="str">
        <f t="shared" si="323"/>
        <v/>
      </c>
      <c r="DA134" t="str">
        <f t="shared" si="324"/>
        <v/>
      </c>
      <c r="DB134" t="str">
        <f t="shared" si="325"/>
        <v/>
      </c>
      <c r="DC134" t="str">
        <f t="shared" si="326"/>
        <v/>
      </c>
      <c r="DD134" t="str">
        <f t="shared" si="327"/>
        <v/>
      </c>
      <c r="DE134" t="str">
        <f t="shared" si="328"/>
        <v/>
      </c>
      <c r="DF134" t="str">
        <f t="shared" si="329"/>
        <v/>
      </c>
      <c r="DG134" t="str">
        <f t="shared" si="330"/>
        <v/>
      </c>
      <c r="DH134" t="str">
        <f t="shared" si="331"/>
        <v/>
      </c>
      <c r="DI134" t="str">
        <f t="shared" si="332"/>
        <v/>
      </c>
      <c r="DJ134" t="str">
        <f t="shared" si="333"/>
        <v/>
      </c>
      <c r="DK134" t="str">
        <f t="shared" si="334"/>
        <v/>
      </c>
      <c r="DL134" t="str">
        <f t="shared" si="335"/>
        <v/>
      </c>
      <c r="DM134" t="str">
        <f t="shared" si="336"/>
        <v/>
      </c>
      <c r="DN134" t="str">
        <f t="shared" si="337"/>
        <v/>
      </c>
      <c r="DO134" t="str">
        <f t="shared" si="338"/>
        <v/>
      </c>
      <c r="DP134" t="str">
        <f t="shared" si="339"/>
        <v/>
      </c>
      <c r="DQ134" t="str">
        <f t="shared" si="340"/>
        <v/>
      </c>
      <c r="DR134" t="str">
        <f t="shared" si="341"/>
        <v/>
      </c>
      <c r="DS134" t="str">
        <f t="shared" si="342"/>
        <v/>
      </c>
      <c r="DT134" t="str">
        <f t="shared" si="343"/>
        <v/>
      </c>
      <c r="DU134">
        <f t="shared" si="344"/>
        <v>0</v>
      </c>
      <c r="DV134">
        <f t="shared" si="345"/>
        <v>0</v>
      </c>
      <c r="DW134">
        <f t="shared" si="346"/>
        <v>0</v>
      </c>
      <c r="DX134" t="str">
        <f t="shared" si="347"/>
        <v/>
      </c>
      <c r="DY134" t="str">
        <f t="shared" si="348"/>
        <v/>
      </c>
      <c r="DZ134" t="str">
        <f t="shared" si="349"/>
        <v/>
      </c>
      <c r="EA134" s="5">
        <f t="shared" si="350"/>
        <v>0</v>
      </c>
      <c r="EB134" s="3">
        <f t="shared" si="351"/>
        <v>0</v>
      </c>
    </row>
    <row r="135" spans="2:132" x14ac:dyDescent="0.2">
      <c r="B135" s="25">
        <v>130</v>
      </c>
      <c r="C135" s="26">
        <f>Zisk!D149</f>
        <v>0</v>
      </c>
      <c r="D135">
        <f>Zisk!E149</f>
        <v>0</v>
      </c>
      <c r="E135" s="66" t="str">
        <f t="shared" si="238"/>
        <v/>
      </c>
      <c r="F135" t="str">
        <f t="shared" si="239"/>
        <v/>
      </c>
      <c r="G135" s="66" t="str">
        <f t="shared" si="240"/>
        <v/>
      </c>
      <c r="H135" s="25"/>
      <c r="I135" s="25"/>
      <c r="J135">
        <f>VstupniParametry_SKRYT!$D$5</f>
        <v>0.02</v>
      </c>
      <c r="K135">
        <f>VstupniParametry_SKRYT!$D$6</f>
        <v>0.06</v>
      </c>
      <c r="L135">
        <f>VstupniParametry_SKRYT!$D$7</f>
        <v>0.06</v>
      </c>
      <c r="M135">
        <f>VstupniParametry_SKRYT!$D$8</f>
        <v>0.06</v>
      </c>
      <c r="N135">
        <f>VstupniParametry_SKRYT!$D$9</f>
        <v>1.7999999999999999E-2</v>
      </c>
      <c r="O135" s="27">
        <f>VstupniParametry_SKRYT!$D$10</f>
        <v>0.01</v>
      </c>
      <c r="P135" s="27">
        <f>VstupniParametry_SKRYT!$D$11</f>
        <v>0.01</v>
      </c>
      <c r="Q135" s="27">
        <f>VstupniParametry_SKRYT!$D$12</f>
        <v>0.01</v>
      </c>
      <c r="R135" s="27">
        <f>VstupniParametry_SKRYT!$D$13</f>
        <v>0.01</v>
      </c>
      <c r="S135" s="27">
        <f>VstupniParametry_SKRYT!$D$14</f>
        <v>0.01</v>
      </c>
      <c r="T135">
        <f t="shared" si="241"/>
        <v>0</v>
      </c>
      <c r="U135">
        <f t="shared" si="242"/>
        <v>0</v>
      </c>
      <c r="V135">
        <f t="shared" si="243"/>
        <v>0</v>
      </c>
      <c r="W135">
        <f t="shared" si="244"/>
        <v>0</v>
      </c>
      <c r="X135">
        <f t="shared" si="245"/>
        <v>0</v>
      </c>
      <c r="Y135">
        <f t="shared" si="246"/>
        <v>0</v>
      </c>
      <c r="Z135">
        <f t="shared" si="247"/>
        <v>0</v>
      </c>
      <c r="AA135">
        <f t="shared" si="248"/>
        <v>0</v>
      </c>
      <c r="AB135">
        <f t="shared" si="249"/>
        <v>0</v>
      </c>
      <c r="AC135">
        <f t="shared" si="250"/>
        <v>0</v>
      </c>
      <c r="AD135">
        <f t="shared" si="251"/>
        <v>0</v>
      </c>
      <c r="AE135">
        <f t="shared" si="252"/>
        <v>0</v>
      </c>
      <c r="AF135">
        <f t="shared" si="253"/>
        <v>0</v>
      </c>
      <c r="AG135">
        <f t="shared" si="254"/>
        <v>0</v>
      </c>
      <c r="AH135">
        <f t="shared" si="255"/>
        <v>0</v>
      </c>
      <c r="AI135">
        <f t="shared" si="256"/>
        <v>0</v>
      </c>
      <c r="AJ135">
        <f t="shared" si="257"/>
        <v>0</v>
      </c>
      <c r="AK135">
        <f t="shared" si="258"/>
        <v>0</v>
      </c>
      <c r="AL135">
        <f t="shared" si="259"/>
        <v>0</v>
      </c>
      <c r="AM135">
        <f t="shared" si="260"/>
        <v>0</v>
      </c>
      <c r="AN135">
        <f t="shared" si="261"/>
        <v>0</v>
      </c>
      <c r="AO135">
        <f t="shared" si="262"/>
        <v>0</v>
      </c>
      <c r="AP135">
        <f t="shared" si="263"/>
        <v>0</v>
      </c>
      <c r="AQ135">
        <f t="shared" si="264"/>
        <v>0</v>
      </c>
      <c r="AR135">
        <f t="shared" si="265"/>
        <v>0</v>
      </c>
      <c r="AS135">
        <f t="shared" si="266"/>
        <v>0</v>
      </c>
      <c r="AT135">
        <f t="shared" ref="AT135:AT198" si="352">IF($G135&lt;=AT$4,1,0)</f>
        <v>0</v>
      </c>
      <c r="AU135">
        <f t="shared" si="267"/>
        <v>0</v>
      </c>
      <c r="AV135">
        <f t="shared" si="268"/>
        <v>0</v>
      </c>
      <c r="AW135">
        <f t="shared" ref="AW135:AW198" si="353">IF($G135&lt;=AW$4,1,0)</f>
        <v>0</v>
      </c>
      <c r="AX135">
        <f t="shared" si="269"/>
        <v>0</v>
      </c>
      <c r="AY135">
        <f t="shared" si="270"/>
        <v>0</v>
      </c>
      <c r="AZ135">
        <f t="shared" si="271"/>
        <v>0</v>
      </c>
      <c r="BA135">
        <f t="shared" si="272"/>
        <v>0</v>
      </c>
      <c r="BB135">
        <f t="shared" si="273"/>
        <v>0</v>
      </c>
      <c r="BC135">
        <f t="shared" si="274"/>
        <v>0</v>
      </c>
      <c r="BD135">
        <f t="shared" si="275"/>
        <v>0</v>
      </c>
      <c r="BE135">
        <f t="shared" si="276"/>
        <v>0</v>
      </c>
      <c r="BF135">
        <f t="shared" si="277"/>
        <v>0</v>
      </c>
      <c r="BG135">
        <f t="shared" si="278"/>
        <v>0</v>
      </c>
      <c r="BH135">
        <f t="shared" si="279"/>
        <v>0</v>
      </c>
      <c r="BI135">
        <f t="shared" si="280"/>
        <v>0</v>
      </c>
      <c r="BJ135">
        <f t="shared" si="281"/>
        <v>0</v>
      </c>
      <c r="BK135">
        <f t="shared" si="282"/>
        <v>0</v>
      </c>
      <c r="BL135">
        <f t="shared" si="283"/>
        <v>0</v>
      </c>
      <c r="BM135">
        <f t="shared" si="284"/>
        <v>0</v>
      </c>
      <c r="BN135">
        <f t="shared" si="285"/>
        <v>0</v>
      </c>
      <c r="BO135">
        <f t="shared" si="286"/>
        <v>0</v>
      </c>
      <c r="BP135">
        <f t="shared" si="287"/>
        <v>0</v>
      </c>
      <c r="BQ135">
        <f t="shared" si="288"/>
        <v>0</v>
      </c>
      <c r="BR135">
        <f t="shared" si="289"/>
        <v>0</v>
      </c>
      <c r="BS135">
        <f t="shared" si="290"/>
        <v>0</v>
      </c>
      <c r="BT135">
        <f t="shared" si="291"/>
        <v>0</v>
      </c>
      <c r="BU135">
        <f t="shared" si="292"/>
        <v>0</v>
      </c>
      <c r="BV135">
        <f t="shared" si="293"/>
        <v>0</v>
      </c>
      <c r="BW135">
        <f t="shared" si="294"/>
        <v>0</v>
      </c>
      <c r="BX135">
        <f t="shared" si="295"/>
        <v>0</v>
      </c>
      <c r="BY135">
        <f t="shared" si="296"/>
        <v>0</v>
      </c>
      <c r="BZ135">
        <f t="shared" si="297"/>
        <v>0</v>
      </c>
      <c r="CA135">
        <f t="shared" si="298"/>
        <v>0</v>
      </c>
      <c r="CB135">
        <f t="shared" si="299"/>
        <v>0</v>
      </c>
      <c r="CC135">
        <f t="shared" si="300"/>
        <v>0</v>
      </c>
      <c r="CD135">
        <f t="shared" si="301"/>
        <v>0</v>
      </c>
      <c r="CE135">
        <f t="shared" si="302"/>
        <v>0</v>
      </c>
      <c r="CF135">
        <f t="shared" si="303"/>
        <v>0</v>
      </c>
      <c r="CG135">
        <f t="shared" si="304"/>
        <v>0</v>
      </c>
      <c r="CH135">
        <f t="shared" si="305"/>
        <v>0</v>
      </c>
      <c r="CI135">
        <f t="shared" si="306"/>
        <v>0</v>
      </c>
      <c r="CJ135">
        <f t="shared" si="307"/>
        <v>0</v>
      </c>
      <c r="CK135">
        <f t="shared" si="308"/>
        <v>0</v>
      </c>
      <c r="CL135" t="str">
        <f t="shared" si="309"/>
        <v/>
      </c>
      <c r="CM135" t="str">
        <f t="shared" si="310"/>
        <v/>
      </c>
      <c r="CN135" t="str">
        <f t="shared" si="311"/>
        <v/>
      </c>
      <c r="CO135" t="str">
        <f t="shared" si="312"/>
        <v/>
      </c>
      <c r="CP135" t="str">
        <f t="shared" si="313"/>
        <v/>
      </c>
      <c r="CQ135" t="str">
        <f t="shared" si="314"/>
        <v/>
      </c>
      <c r="CR135" t="str">
        <f t="shared" si="315"/>
        <v/>
      </c>
      <c r="CS135" t="str">
        <f t="shared" si="316"/>
        <v/>
      </c>
      <c r="CT135" t="str">
        <f t="shared" si="317"/>
        <v/>
      </c>
      <c r="CU135" t="str">
        <f t="shared" si="318"/>
        <v/>
      </c>
      <c r="CV135" t="str">
        <f t="shared" si="319"/>
        <v/>
      </c>
      <c r="CW135" t="str">
        <f t="shared" si="320"/>
        <v/>
      </c>
      <c r="CX135" t="str">
        <f t="shared" si="321"/>
        <v/>
      </c>
      <c r="CY135" t="str">
        <f t="shared" si="322"/>
        <v/>
      </c>
      <c r="CZ135" t="str">
        <f t="shared" si="323"/>
        <v/>
      </c>
      <c r="DA135" t="str">
        <f t="shared" si="324"/>
        <v/>
      </c>
      <c r="DB135" t="str">
        <f t="shared" si="325"/>
        <v/>
      </c>
      <c r="DC135" t="str">
        <f t="shared" si="326"/>
        <v/>
      </c>
      <c r="DD135" t="str">
        <f t="shared" si="327"/>
        <v/>
      </c>
      <c r="DE135" t="str">
        <f t="shared" si="328"/>
        <v/>
      </c>
      <c r="DF135" t="str">
        <f t="shared" si="329"/>
        <v/>
      </c>
      <c r="DG135" t="str">
        <f t="shared" si="330"/>
        <v/>
      </c>
      <c r="DH135" t="str">
        <f t="shared" si="331"/>
        <v/>
      </c>
      <c r="DI135" t="str">
        <f t="shared" si="332"/>
        <v/>
      </c>
      <c r="DJ135" t="str">
        <f t="shared" si="333"/>
        <v/>
      </c>
      <c r="DK135" t="str">
        <f t="shared" si="334"/>
        <v/>
      </c>
      <c r="DL135" t="str">
        <f t="shared" si="335"/>
        <v/>
      </c>
      <c r="DM135" t="str">
        <f t="shared" si="336"/>
        <v/>
      </c>
      <c r="DN135" t="str">
        <f t="shared" si="337"/>
        <v/>
      </c>
      <c r="DO135" t="str">
        <f t="shared" si="338"/>
        <v/>
      </c>
      <c r="DP135" t="str">
        <f t="shared" si="339"/>
        <v/>
      </c>
      <c r="DQ135" t="str">
        <f t="shared" si="340"/>
        <v/>
      </c>
      <c r="DR135" t="str">
        <f t="shared" si="341"/>
        <v/>
      </c>
      <c r="DS135" t="str">
        <f t="shared" si="342"/>
        <v/>
      </c>
      <c r="DT135" t="str">
        <f t="shared" si="343"/>
        <v/>
      </c>
      <c r="DU135">
        <f t="shared" si="344"/>
        <v>0</v>
      </c>
      <c r="DV135">
        <f t="shared" si="345"/>
        <v>0</v>
      </c>
      <c r="DW135">
        <f t="shared" si="346"/>
        <v>0</v>
      </c>
      <c r="DX135" t="str">
        <f t="shared" si="347"/>
        <v/>
      </c>
      <c r="DY135" t="str">
        <f t="shared" si="348"/>
        <v/>
      </c>
      <c r="DZ135" t="str">
        <f t="shared" si="349"/>
        <v/>
      </c>
      <c r="EA135" s="5">
        <f t="shared" si="350"/>
        <v>0</v>
      </c>
      <c r="EB135" s="3">
        <f t="shared" si="351"/>
        <v>0</v>
      </c>
    </row>
    <row r="136" spans="2:132" x14ac:dyDescent="0.2">
      <c r="B136">
        <v>131</v>
      </c>
      <c r="C136" s="3">
        <f>Zisk!D150</f>
        <v>0</v>
      </c>
      <c r="D136">
        <f>Zisk!E150</f>
        <v>0</v>
      </c>
      <c r="E136" s="66" t="str">
        <f t="shared" si="238"/>
        <v/>
      </c>
      <c r="F136" t="str">
        <f t="shared" si="239"/>
        <v/>
      </c>
      <c r="G136" s="66" t="str">
        <f t="shared" si="240"/>
        <v/>
      </c>
      <c r="J136">
        <f>VstupniParametry_SKRYT!$D$5</f>
        <v>0.02</v>
      </c>
      <c r="K136">
        <f>VstupniParametry_SKRYT!$D$6</f>
        <v>0.06</v>
      </c>
      <c r="L136">
        <f>VstupniParametry_SKRYT!$D$7</f>
        <v>0.06</v>
      </c>
      <c r="M136">
        <f>VstupniParametry_SKRYT!$D$8</f>
        <v>0.06</v>
      </c>
      <c r="N136">
        <f>VstupniParametry_SKRYT!$D$9</f>
        <v>1.7999999999999999E-2</v>
      </c>
      <c r="O136" s="27">
        <f>VstupniParametry_SKRYT!$D$10</f>
        <v>0.01</v>
      </c>
      <c r="P136" s="27">
        <f>VstupniParametry_SKRYT!$D$11</f>
        <v>0.01</v>
      </c>
      <c r="Q136" s="27">
        <f>VstupniParametry_SKRYT!$D$12</f>
        <v>0.01</v>
      </c>
      <c r="R136" s="27">
        <f>VstupniParametry_SKRYT!$D$13</f>
        <v>0.01</v>
      </c>
      <c r="S136" s="27">
        <f>VstupniParametry_SKRYT!$D$14</f>
        <v>0.01</v>
      </c>
      <c r="T136">
        <f t="shared" si="241"/>
        <v>0</v>
      </c>
      <c r="U136">
        <f t="shared" si="242"/>
        <v>0</v>
      </c>
      <c r="V136">
        <f t="shared" si="243"/>
        <v>0</v>
      </c>
      <c r="W136">
        <f t="shared" si="244"/>
        <v>0</v>
      </c>
      <c r="X136">
        <f t="shared" si="245"/>
        <v>0</v>
      </c>
      <c r="Y136">
        <f t="shared" si="246"/>
        <v>0</v>
      </c>
      <c r="Z136">
        <f t="shared" si="247"/>
        <v>0</v>
      </c>
      <c r="AA136">
        <f t="shared" si="248"/>
        <v>0</v>
      </c>
      <c r="AB136">
        <f t="shared" si="249"/>
        <v>0</v>
      </c>
      <c r="AC136">
        <f t="shared" si="250"/>
        <v>0</v>
      </c>
      <c r="AD136">
        <f t="shared" si="251"/>
        <v>0</v>
      </c>
      <c r="AE136">
        <f t="shared" si="252"/>
        <v>0</v>
      </c>
      <c r="AF136">
        <f t="shared" si="253"/>
        <v>0</v>
      </c>
      <c r="AG136">
        <f t="shared" si="254"/>
        <v>0</v>
      </c>
      <c r="AH136">
        <f t="shared" si="255"/>
        <v>0</v>
      </c>
      <c r="AI136">
        <f t="shared" si="256"/>
        <v>0</v>
      </c>
      <c r="AJ136">
        <f t="shared" si="257"/>
        <v>0</v>
      </c>
      <c r="AK136">
        <f t="shared" si="258"/>
        <v>0</v>
      </c>
      <c r="AL136">
        <f t="shared" si="259"/>
        <v>0</v>
      </c>
      <c r="AM136">
        <f t="shared" si="260"/>
        <v>0</v>
      </c>
      <c r="AN136">
        <f t="shared" si="261"/>
        <v>0</v>
      </c>
      <c r="AO136">
        <f t="shared" si="262"/>
        <v>0</v>
      </c>
      <c r="AP136">
        <f t="shared" si="263"/>
        <v>0</v>
      </c>
      <c r="AQ136">
        <f t="shared" si="264"/>
        <v>0</v>
      </c>
      <c r="AR136">
        <f t="shared" si="265"/>
        <v>0</v>
      </c>
      <c r="AS136">
        <f t="shared" si="266"/>
        <v>0</v>
      </c>
      <c r="AT136">
        <f t="shared" si="352"/>
        <v>0</v>
      </c>
      <c r="AU136">
        <f t="shared" si="267"/>
        <v>0</v>
      </c>
      <c r="AV136">
        <f t="shared" si="268"/>
        <v>0</v>
      </c>
      <c r="AW136">
        <f t="shared" si="353"/>
        <v>0</v>
      </c>
      <c r="AX136">
        <f t="shared" si="269"/>
        <v>0</v>
      </c>
      <c r="AY136">
        <f t="shared" si="270"/>
        <v>0</v>
      </c>
      <c r="AZ136">
        <f t="shared" si="271"/>
        <v>0</v>
      </c>
      <c r="BA136">
        <f t="shared" si="272"/>
        <v>0</v>
      </c>
      <c r="BB136">
        <f t="shared" si="273"/>
        <v>0</v>
      </c>
      <c r="BC136">
        <f t="shared" si="274"/>
        <v>0</v>
      </c>
      <c r="BD136">
        <f t="shared" si="275"/>
        <v>0</v>
      </c>
      <c r="BE136">
        <f t="shared" si="276"/>
        <v>0</v>
      </c>
      <c r="BF136">
        <f t="shared" si="277"/>
        <v>0</v>
      </c>
      <c r="BG136">
        <f t="shared" si="278"/>
        <v>0</v>
      </c>
      <c r="BH136">
        <f t="shared" si="279"/>
        <v>0</v>
      </c>
      <c r="BI136">
        <f t="shared" si="280"/>
        <v>0</v>
      </c>
      <c r="BJ136">
        <f t="shared" si="281"/>
        <v>0</v>
      </c>
      <c r="BK136">
        <f t="shared" si="282"/>
        <v>0</v>
      </c>
      <c r="BL136">
        <f t="shared" si="283"/>
        <v>0</v>
      </c>
      <c r="BM136">
        <f t="shared" si="284"/>
        <v>0</v>
      </c>
      <c r="BN136">
        <f t="shared" si="285"/>
        <v>0</v>
      </c>
      <c r="BO136">
        <f t="shared" si="286"/>
        <v>0</v>
      </c>
      <c r="BP136">
        <f t="shared" si="287"/>
        <v>0</v>
      </c>
      <c r="BQ136">
        <f t="shared" si="288"/>
        <v>0</v>
      </c>
      <c r="BR136">
        <f t="shared" si="289"/>
        <v>0</v>
      </c>
      <c r="BS136">
        <f t="shared" si="290"/>
        <v>0</v>
      </c>
      <c r="BT136">
        <f t="shared" si="291"/>
        <v>0</v>
      </c>
      <c r="BU136">
        <f t="shared" si="292"/>
        <v>0</v>
      </c>
      <c r="BV136">
        <f t="shared" si="293"/>
        <v>0</v>
      </c>
      <c r="BW136">
        <f t="shared" si="294"/>
        <v>0</v>
      </c>
      <c r="BX136">
        <f t="shared" si="295"/>
        <v>0</v>
      </c>
      <c r="BY136">
        <f t="shared" si="296"/>
        <v>0</v>
      </c>
      <c r="BZ136">
        <f t="shared" si="297"/>
        <v>0</v>
      </c>
      <c r="CA136">
        <f t="shared" si="298"/>
        <v>0</v>
      </c>
      <c r="CB136">
        <f t="shared" si="299"/>
        <v>0</v>
      </c>
      <c r="CC136">
        <f t="shared" si="300"/>
        <v>0</v>
      </c>
      <c r="CD136">
        <f t="shared" si="301"/>
        <v>0</v>
      </c>
      <c r="CE136">
        <f t="shared" si="302"/>
        <v>0</v>
      </c>
      <c r="CF136">
        <f t="shared" si="303"/>
        <v>0</v>
      </c>
      <c r="CG136">
        <f t="shared" si="304"/>
        <v>0</v>
      </c>
      <c r="CH136">
        <f t="shared" si="305"/>
        <v>0</v>
      </c>
      <c r="CI136">
        <f t="shared" si="306"/>
        <v>0</v>
      </c>
      <c r="CJ136">
        <f t="shared" si="307"/>
        <v>0</v>
      </c>
      <c r="CK136">
        <f t="shared" si="308"/>
        <v>0</v>
      </c>
      <c r="CL136" t="str">
        <f t="shared" si="309"/>
        <v/>
      </c>
      <c r="CM136" t="str">
        <f t="shared" si="310"/>
        <v/>
      </c>
      <c r="CN136" t="str">
        <f t="shared" si="311"/>
        <v/>
      </c>
      <c r="CO136" t="str">
        <f t="shared" si="312"/>
        <v/>
      </c>
      <c r="CP136" t="str">
        <f t="shared" si="313"/>
        <v/>
      </c>
      <c r="CQ136" t="str">
        <f t="shared" si="314"/>
        <v/>
      </c>
      <c r="CR136" t="str">
        <f t="shared" si="315"/>
        <v/>
      </c>
      <c r="CS136" t="str">
        <f t="shared" si="316"/>
        <v/>
      </c>
      <c r="CT136" t="str">
        <f t="shared" si="317"/>
        <v/>
      </c>
      <c r="CU136" t="str">
        <f t="shared" si="318"/>
        <v/>
      </c>
      <c r="CV136" t="str">
        <f t="shared" si="319"/>
        <v/>
      </c>
      <c r="CW136" t="str">
        <f t="shared" si="320"/>
        <v/>
      </c>
      <c r="CX136" t="str">
        <f t="shared" si="321"/>
        <v/>
      </c>
      <c r="CY136" t="str">
        <f t="shared" si="322"/>
        <v/>
      </c>
      <c r="CZ136" t="str">
        <f t="shared" si="323"/>
        <v/>
      </c>
      <c r="DA136" t="str">
        <f t="shared" si="324"/>
        <v/>
      </c>
      <c r="DB136" t="str">
        <f t="shared" si="325"/>
        <v/>
      </c>
      <c r="DC136" t="str">
        <f t="shared" si="326"/>
        <v/>
      </c>
      <c r="DD136" t="str">
        <f t="shared" si="327"/>
        <v/>
      </c>
      <c r="DE136" t="str">
        <f t="shared" si="328"/>
        <v/>
      </c>
      <c r="DF136" t="str">
        <f t="shared" si="329"/>
        <v/>
      </c>
      <c r="DG136" t="str">
        <f t="shared" si="330"/>
        <v/>
      </c>
      <c r="DH136" t="str">
        <f t="shared" si="331"/>
        <v/>
      </c>
      <c r="DI136" t="str">
        <f t="shared" si="332"/>
        <v/>
      </c>
      <c r="DJ136" t="str">
        <f t="shared" si="333"/>
        <v/>
      </c>
      <c r="DK136" t="str">
        <f t="shared" si="334"/>
        <v/>
      </c>
      <c r="DL136" t="str">
        <f t="shared" si="335"/>
        <v/>
      </c>
      <c r="DM136" t="str">
        <f t="shared" si="336"/>
        <v/>
      </c>
      <c r="DN136" t="str">
        <f t="shared" si="337"/>
        <v/>
      </c>
      <c r="DO136" t="str">
        <f t="shared" si="338"/>
        <v/>
      </c>
      <c r="DP136" t="str">
        <f t="shared" si="339"/>
        <v/>
      </c>
      <c r="DQ136" t="str">
        <f t="shared" si="340"/>
        <v/>
      </c>
      <c r="DR136" t="str">
        <f t="shared" si="341"/>
        <v/>
      </c>
      <c r="DS136" t="str">
        <f t="shared" si="342"/>
        <v/>
      </c>
      <c r="DT136" t="str">
        <f t="shared" si="343"/>
        <v/>
      </c>
      <c r="DU136">
        <f t="shared" si="344"/>
        <v>0</v>
      </c>
      <c r="DV136">
        <f t="shared" si="345"/>
        <v>0</v>
      </c>
      <c r="DW136">
        <f t="shared" si="346"/>
        <v>0</v>
      </c>
      <c r="DX136" t="str">
        <f t="shared" si="347"/>
        <v/>
      </c>
      <c r="DY136" t="str">
        <f t="shared" si="348"/>
        <v/>
      </c>
      <c r="DZ136" t="str">
        <f t="shared" si="349"/>
        <v/>
      </c>
      <c r="EA136" s="5">
        <f t="shared" si="350"/>
        <v>0</v>
      </c>
      <c r="EB136" s="3">
        <f t="shared" si="351"/>
        <v>0</v>
      </c>
    </row>
    <row r="137" spans="2:132" x14ac:dyDescent="0.2">
      <c r="B137" s="25">
        <v>132</v>
      </c>
      <c r="C137" s="26">
        <f>Zisk!D151</f>
        <v>0</v>
      </c>
      <c r="D137">
        <f>Zisk!E151</f>
        <v>0</v>
      </c>
      <c r="E137" s="66" t="str">
        <f t="shared" ref="E137:E200" si="354">IF(D137=0,"",$E$2-$D137)</f>
        <v/>
      </c>
      <c r="F137" t="str">
        <f t="shared" ref="F137:F200" si="355">IF(D137=0,"",IF($E137&lt;29,$E137,29))</f>
        <v/>
      </c>
      <c r="G137" s="66" t="str">
        <f t="shared" ref="G137:G200" si="356">IF(D137=0,"",($E$2-$F137)+1)</f>
        <v/>
      </c>
      <c r="H137" s="25"/>
      <c r="I137" s="25"/>
      <c r="J137">
        <f>VstupniParametry_SKRYT!$D$5</f>
        <v>0.02</v>
      </c>
      <c r="K137">
        <f>VstupniParametry_SKRYT!$D$6</f>
        <v>0.06</v>
      </c>
      <c r="L137">
        <f>VstupniParametry_SKRYT!$D$7</f>
        <v>0.06</v>
      </c>
      <c r="M137">
        <f>VstupniParametry_SKRYT!$D$8</f>
        <v>0.06</v>
      </c>
      <c r="N137">
        <f>VstupniParametry_SKRYT!$D$9</f>
        <v>1.7999999999999999E-2</v>
      </c>
      <c r="O137" s="27">
        <f>VstupniParametry_SKRYT!$D$10</f>
        <v>0.01</v>
      </c>
      <c r="P137" s="27">
        <f>VstupniParametry_SKRYT!$D$11</f>
        <v>0.01</v>
      </c>
      <c r="Q137" s="27">
        <f>VstupniParametry_SKRYT!$D$12</f>
        <v>0.01</v>
      </c>
      <c r="R137" s="27">
        <f>VstupniParametry_SKRYT!$D$13</f>
        <v>0.01</v>
      </c>
      <c r="S137" s="27">
        <f>VstupniParametry_SKRYT!$D$14</f>
        <v>0.01</v>
      </c>
      <c r="T137">
        <f t="shared" ref="T137:T200" si="357">IF($G137=T$4,1,IF(T$4&lt;$G137,0,S137+1))</f>
        <v>0</v>
      </c>
      <c r="U137">
        <f t="shared" ref="U137:U200" si="358">IF($G137=U$4,1,IF(U$4&lt;$G137,0,T137+1))</f>
        <v>0</v>
      </c>
      <c r="V137">
        <f t="shared" ref="V137:V200" si="359">IF($G137=V$4,1,IF(V$4&lt;$G137,0,U137+1))</f>
        <v>0</v>
      </c>
      <c r="W137">
        <f t="shared" ref="W137:W200" si="360">IF($G137=W$4,1,IF(W$4&lt;$G137,0,V137+1))</f>
        <v>0</v>
      </c>
      <c r="X137">
        <f t="shared" ref="X137:X200" si="361">IF($G137=X$4,1,IF(X$4&lt;$G137,0,W137+1))</f>
        <v>0</v>
      </c>
      <c r="Y137">
        <f t="shared" ref="Y137:Y200" si="362">IF($G137=Y$4,1,IF(Y$4&lt;$G137,0,X137+1))</f>
        <v>0</v>
      </c>
      <c r="Z137">
        <f t="shared" ref="Z137:Z200" si="363">IF($G137=Z$4,1,IF(Z$4&lt;$G137,0,Y137+1))</f>
        <v>0</v>
      </c>
      <c r="AA137">
        <f t="shared" ref="AA137:AA200" si="364">IF($G137=AA$4,1,IF(AA$4&lt;$G137,0,Z137+1))</f>
        <v>0</v>
      </c>
      <c r="AB137">
        <f t="shared" ref="AB137:AB200" si="365">IF($G137=AB$4,1,IF(AB$4&lt;$G137,0,AA137+1))</f>
        <v>0</v>
      </c>
      <c r="AC137">
        <f t="shared" ref="AC137:AC200" si="366">IF($G137=AC$4,1,IF(AC$4&lt;$G137,0,AB137+1))</f>
        <v>0</v>
      </c>
      <c r="AD137">
        <f t="shared" ref="AD137:AD200" si="367">IF($G137=AD$4,1,IF(AD$4&lt;$G137,0,AC137+1))</f>
        <v>0</v>
      </c>
      <c r="AE137">
        <f t="shared" ref="AE137:AE200" si="368">IF($G137=AE$4,1,IF(AE$4&lt;$G137,0,AD137+1))</f>
        <v>0</v>
      </c>
      <c r="AF137">
        <f t="shared" ref="AF137:AF200" si="369">IF($G137=AF$4,1,IF(AF$4&lt;$G137,0,AE137+1))</f>
        <v>0</v>
      </c>
      <c r="AG137">
        <f t="shared" ref="AG137:AG200" si="370">IF($G137=AG$4,1,IF(AG$4&lt;$G137,0,AF137+1))</f>
        <v>0</v>
      </c>
      <c r="AH137">
        <f t="shared" ref="AH137:AH200" si="371">IF($G137=AH$4,1,IF(AH$4&lt;$G137,0,AG137+1))</f>
        <v>0</v>
      </c>
      <c r="AI137">
        <f t="shared" ref="AI137:AI200" si="372">IF($G137=AI$4,1,IF(AI$4&lt;$G137,0,AH137+1))</f>
        <v>0</v>
      </c>
      <c r="AJ137">
        <f t="shared" ref="AJ137:AJ200" si="373">IF($G137=AJ$4,1,IF(AJ$4&lt;$G137,0,AI137+1))</f>
        <v>0</v>
      </c>
      <c r="AK137">
        <f t="shared" ref="AK137:AK200" si="374">IF($G137=AK$4,1,IF(AK$4&lt;$G137,0,AJ137+1))</f>
        <v>0</v>
      </c>
      <c r="AL137">
        <f t="shared" ref="AL137:AL200" si="375">IF($G137=AL$4,1,IF(AL$4&lt;$G137,0,AK137+1))</f>
        <v>0</v>
      </c>
      <c r="AM137">
        <f t="shared" ref="AM137:AM200" si="376">IF($G137=AM$4,1,IF(AM$4&lt;$G137,0,AL137+1))</f>
        <v>0</v>
      </c>
      <c r="AN137">
        <f t="shared" ref="AN137:AN200" si="377">IF($G137=AN$4,1,IF(AN$4&lt;$G137,0,AM137+1))</f>
        <v>0</v>
      </c>
      <c r="AO137">
        <f t="shared" ref="AO137:AO200" si="378">IF($G137=AO$4,1,IF(AO$4&lt;$G137,0,AN137+1))</f>
        <v>0</v>
      </c>
      <c r="AP137">
        <f t="shared" ref="AP137:AP200" si="379">IF($G137=AP$4,1,IF(AP$4&lt;$G137,0,AO137+1))</f>
        <v>0</v>
      </c>
      <c r="AQ137">
        <f t="shared" ref="AQ137:AQ200" si="380">IF($G137=AQ$4,1,IF(AQ$4&lt;$G137,0,AP137+1))</f>
        <v>0</v>
      </c>
      <c r="AR137">
        <f t="shared" ref="AR137:AR200" si="381">IF($G137=AR$4,1,IF(AR$4&lt;$G137,0,AQ137+1))</f>
        <v>0</v>
      </c>
      <c r="AS137">
        <f t="shared" ref="AS137:AS200" si="382">IF($G137=AS$4,1,IF(AS$4&lt;$G137,0,AR137+1))</f>
        <v>0</v>
      </c>
      <c r="AT137">
        <f t="shared" si="352"/>
        <v>0</v>
      </c>
      <c r="AU137">
        <f t="shared" ref="AU137:AU200" si="383">IF($G137&lt;AU$4,AT137+1,IF(AU$4=$G137,1,0))</f>
        <v>0</v>
      </c>
      <c r="AV137">
        <f t="shared" ref="AV137:AV200" si="384">IF($G137&lt;AV$4,AU137+1,IF(AV$4=$G137,1,0))</f>
        <v>0</v>
      </c>
      <c r="AW137">
        <f t="shared" si="353"/>
        <v>0</v>
      </c>
      <c r="AX137">
        <f t="shared" ref="AX137:AX200" si="385">IF(AX$4&gt;$E$2,0,IF($G137&lt;AX$4,AW137+1,IF(AX$4=$G137,1,0)))</f>
        <v>0</v>
      </c>
      <c r="AY137">
        <f t="shared" ref="AY137:AY200" si="386">IF(AY$4&gt;$E$2,0,IF($G137&lt;AY$4,AX137+1,IF(AY$4=$G137,1,0)))</f>
        <v>0</v>
      </c>
      <c r="AZ137">
        <f t="shared" ref="AZ137:AZ200" si="387">IF(AZ$4&gt;$E$2,0,IF($G137&lt;AZ$4,AY137+1,IF(AZ$4=$G137,1,0)))</f>
        <v>0</v>
      </c>
      <c r="BA137">
        <f t="shared" ref="BA137:BA200" si="388">IF(BA$4&gt;$E$2,0,IF($G137&lt;BA$4,AZ137+1,IF(BA$4=$G137,1,0)))</f>
        <v>0</v>
      </c>
      <c r="BB137">
        <f t="shared" ref="BB137:BB200" si="389">IF(BB$4&gt;$E$2,0,IF($G137&lt;BB$4,BA137+1,IF(BB$4=$G137,1,0)))</f>
        <v>0</v>
      </c>
      <c r="BC137">
        <f t="shared" ref="BC137:BC200" si="390">T137</f>
        <v>0</v>
      </c>
      <c r="BD137">
        <f t="shared" ref="BD137:BD200" si="391">U137</f>
        <v>0</v>
      </c>
      <c r="BE137">
        <f t="shared" ref="BE137:BE200" si="392">V137</f>
        <v>0</v>
      </c>
      <c r="BF137">
        <f t="shared" ref="BF137:BF200" si="393">W137</f>
        <v>0</v>
      </c>
      <c r="BG137">
        <f t="shared" ref="BG137:BG200" si="394">X137</f>
        <v>0</v>
      </c>
      <c r="BH137">
        <f t="shared" ref="BH137:BH200" si="395">Y137</f>
        <v>0</v>
      </c>
      <c r="BI137">
        <f t="shared" ref="BI137:BI200" si="396">Z137</f>
        <v>0</v>
      </c>
      <c r="BJ137">
        <f t="shared" ref="BJ137:BJ200" si="397">AA137</f>
        <v>0</v>
      </c>
      <c r="BK137">
        <f t="shared" ref="BK137:BK200" si="398">AB137</f>
        <v>0</v>
      </c>
      <c r="BL137">
        <f t="shared" ref="BL137:BL200" si="399">AC137</f>
        <v>0</v>
      </c>
      <c r="BM137">
        <f t="shared" ref="BM137:BM200" si="400">AD137</f>
        <v>0</v>
      </c>
      <c r="BN137">
        <f t="shared" ref="BN137:BN200" si="401">AE137</f>
        <v>0</v>
      </c>
      <c r="BO137">
        <f t="shared" ref="BO137:BO200" si="402">AF137</f>
        <v>0</v>
      </c>
      <c r="BP137">
        <f t="shared" ref="BP137:BP200" si="403">AG137</f>
        <v>0</v>
      </c>
      <c r="BQ137">
        <f t="shared" ref="BQ137:BQ200" si="404">AH137</f>
        <v>0</v>
      </c>
      <c r="BR137">
        <f t="shared" ref="BR137:BR200" si="405">AI137</f>
        <v>0</v>
      </c>
      <c r="BS137">
        <f t="shared" ref="BS137:BS200" si="406">AJ137</f>
        <v>0</v>
      </c>
      <c r="BT137">
        <f t="shared" ref="BT137:BT200" si="407">AK137</f>
        <v>0</v>
      </c>
      <c r="BU137">
        <f t="shared" ref="BU137:BU200" si="408">AL137</f>
        <v>0</v>
      </c>
      <c r="BV137">
        <f t="shared" ref="BV137:BV200" si="409">AM137</f>
        <v>0</v>
      </c>
      <c r="BW137">
        <f t="shared" ref="BW137:BW200" si="410">AN137</f>
        <v>0</v>
      </c>
      <c r="BX137">
        <f t="shared" ref="BX137:BX200" si="411">AO137</f>
        <v>0</v>
      </c>
      <c r="BY137">
        <f t="shared" ref="BY137:BY200" si="412">AP137</f>
        <v>0</v>
      </c>
      <c r="BZ137">
        <f t="shared" ref="BZ137:BZ200" si="413">AQ137</f>
        <v>0</v>
      </c>
      <c r="CA137">
        <f t="shared" ref="CA137:CA200" si="414">AR137</f>
        <v>0</v>
      </c>
      <c r="CB137">
        <f t="shared" ref="CB137:CB200" si="415">AS137</f>
        <v>0</v>
      </c>
      <c r="CC137">
        <f t="shared" ref="CC137:CC200" si="416">CB137+AT137</f>
        <v>0</v>
      </c>
      <c r="CD137">
        <f t="shared" ref="CD137:CD200" si="417">CB137+AU137</f>
        <v>0</v>
      </c>
      <c r="CE137">
        <f t="shared" ref="CE137:CE200" si="418">CB137+AV137</f>
        <v>0</v>
      </c>
      <c r="CF137">
        <f t="shared" ref="CF137:CF200" si="419">$CE137+AW137</f>
        <v>0</v>
      </c>
      <c r="CG137">
        <f t="shared" ref="CG137:CG200" si="420">$CE137+AX137</f>
        <v>0</v>
      </c>
      <c r="CH137">
        <f t="shared" ref="CH137:CH200" si="421">$CE137+AY137</f>
        <v>0</v>
      </c>
      <c r="CI137">
        <f t="shared" ref="CI137:CI200" si="422">$CE137+AZ137</f>
        <v>0</v>
      </c>
      <c r="CJ137">
        <f t="shared" ref="CJ137:CJ200" si="423">$CE137+BA137</f>
        <v>0</v>
      </c>
      <c r="CK137">
        <f t="shared" ref="CK137:CK200" si="424">$CE137+BB137</f>
        <v>0</v>
      </c>
      <c r="CL137" t="str">
        <f t="shared" ref="CL137:CL200" si="425">IF(T137=0,"",1+$J$6)</f>
        <v/>
      </c>
      <c r="CM137" t="str">
        <f t="shared" ref="CM137:CM200" si="426">IF(U137=0,"",1+$J$6)</f>
        <v/>
      </c>
      <c r="CN137" t="str">
        <f t="shared" ref="CN137:CN200" si="427">IF(V137=0,"",1+$J$6)</f>
        <v/>
      </c>
      <c r="CO137" t="str">
        <f t="shared" ref="CO137:CO200" si="428">IF(W137=0,"",1+$J$6)</f>
        <v/>
      </c>
      <c r="CP137" t="str">
        <f t="shared" ref="CP137:CP200" si="429">IF(X137=0,"",1+$J$6)</f>
        <v/>
      </c>
      <c r="CQ137" t="str">
        <f t="shared" ref="CQ137:CQ200" si="430">IF(Y137=0,"",1+$J$6)</f>
        <v/>
      </c>
      <c r="CR137" t="str">
        <f t="shared" ref="CR137:CR200" si="431">IF(Z137=0,"",1+$J$6)</f>
        <v/>
      </c>
      <c r="CS137" t="str">
        <f t="shared" ref="CS137:CS200" si="432">IF(AA137=0,"",1+$J$6)</f>
        <v/>
      </c>
      <c r="CT137" t="str">
        <f t="shared" ref="CT137:CT200" si="433">IF(AB137=0,"",1+$J$6)</f>
        <v/>
      </c>
      <c r="CU137" t="str">
        <f t="shared" ref="CU137:CU200" si="434">IF(AC137=0,"",1+$J$6)</f>
        <v/>
      </c>
      <c r="CV137" t="str">
        <f t="shared" ref="CV137:CV200" si="435">IF(AD137=0,"",1+$J$6)</f>
        <v/>
      </c>
      <c r="CW137" t="str">
        <f t="shared" ref="CW137:CW200" si="436">IF(AE137=0,"",1+$J$6)</f>
        <v/>
      </c>
      <c r="CX137" t="str">
        <f t="shared" ref="CX137:CX200" si="437">IF(AF137=0,"",1+$J$6)</f>
        <v/>
      </c>
      <c r="CY137" t="str">
        <f t="shared" ref="CY137:CY200" si="438">IF(AG137=0,"",1+$J$6)</f>
        <v/>
      </c>
      <c r="CZ137" t="str">
        <f t="shared" ref="CZ137:CZ200" si="439">IF(AH137=0,"",1+$J$6)</f>
        <v/>
      </c>
      <c r="DA137" t="str">
        <f t="shared" ref="DA137:DA200" si="440">IF(AI137=0,"",1+$J$6)</f>
        <v/>
      </c>
      <c r="DB137" t="str">
        <f t="shared" ref="DB137:DB200" si="441">IF(AJ137=0,"",1+$J$6)</f>
        <v/>
      </c>
      <c r="DC137" t="str">
        <f t="shared" ref="DC137:DC200" si="442">IF(AK137=0,"",1+$J$6)</f>
        <v/>
      </c>
      <c r="DD137" t="str">
        <f t="shared" ref="DD137:DD200" si="443">IF(AL137=0,"",1+$J$6)</f>
        <v/>
      </c>
      <c r="DE137" t="str">
        <f t="shared" ref="DE137:DE200" si="444">IF(AM137=0,"",1+$J$6)</f>
        <v/>
      </c>
      <c r="DF137" t="str">
        <f t="shared" ref="DF137:DF200" si="445">IF(AN137=0,"",1+$J$6)</f>
        <v/>
      </c>
      <c r="DG137" t="str">
        <f t="shared" ref="DG137:DG200" si="446">IF(AO137=0,"",1+$J$6)</f>
        <v/>
      </c>
      <c r="DH137" t="str">
        <f t="shared" ref="DH137:DH200" si="447">IF(AP137=0,"",1+$J$6)</f>
        <v/>
      </c>
      <c r="DI137" t="str">
        <f t="shared" ref="DI137:DI200" si="448">IF(AQ137=0,"",1+$J$6)</f>
        <v/>
      </c>
      <c r="DJ137" t="str">
        <f t="shared" ref="DJ137:DJ200" si="449">IF(AR137=0,"",1+$J$6)</f>
        <v/>
      </c>
      <c r="DK137" t="str">
        <f t="shared" ref="DK137:DK200" si="450">IF(AS137=0,"",1+$J$6)</f>
        <v/>
      </c>
      <c r="DL137" t="str">
        <f t="shared" ref="DL137:DL200" si="451">IF(AT137=0,"",1+K137)</f>
        <v/>
      </c>
      <c r="DM137" t="str">
        <f t="shared" ref="DM137:DM200" si="452">IF(AU137=0,"",1+L137)</f>
        <v/>
      </c>
      <c r="DN137" t="str">
        <f t="shared" ref="DN137:DN200" si="453">IF(AV137=0,"",1+M137)</f>
        <v/>
      </c>
      <c r="DO137" t="str">
        <f t="shared" ref="DO137:DO200" si="454">IF(AW137=0,"",1+N137)</f>
        <v/>
      </c>
      <c r="DP137" t="str">
        <f t="shared" ref="DP137:DP200" si="455">IF(AX137=0,"",1+O137)</f>
        <v/>
      </c>
      <c r="DQ137" t="str">
        <f t="shared" ref="DQ137:DQ200" si="456">IF(AY137=0,"",1+P137)</f>
        <v/>
      </c>
      <c r="DR137" t="str">
        <f t="shared" ref="DR137:DR200" si="457">IF(AZ137=0,"",1+Q137)</f>
        <v/>
      </c>
      <c r="DS137" t="str">
        <f t="shared" ref="DS137:DS200" si="458">IF(BA137=0,"",1+R137)</f>
        <v/>
      </c>
      <c r="DT137" t="str">
        <f t="shared" ref="DT137:DT200" si="459">IF(BB137=0,"",1+S137)</f>
        <v/>
      </c>
      <c r="DU137">
        <f t="shared" ref="DU137:DU200" si="460">PRODUCT(CL137:DK137)</f>
        <v>0</v>
      </c>
      <c r="DV137">
        <f t="shared" ref="DV137:DV200" si="461">PRODUCT(DL137:DN137)</f>
        <v>0</v>
      </c>
      <c r="DW137">
        <f t="shared" ref="DW137:DW200" si="462">PRODUCT(DO137:DT137)</f>
        <v>0</v>
      </c>
      <c r="DX137" t="str">
        <f t="shared" ref="DX137:DX200" si="463">IF(DU137=0,"",DU137)</f>
        <v/>
      </c>
      <c r="DY137" t="str">
        <f t="shared" ref="DY137:DY200" si="464">IF(DV137=0,"",DV137)</f>
        <v/>
      </c>
      <c r="DZ137" t="str">
        <f t="shared" ref="DZ137:DZ200" si="465">IF(DW137=0,"",DW137)</f>
        <v/>
      </c>
      <c r="EA137" s="5">
        <f t="shared" ref="EA137:EA200" si="466">IF(D137=$E$2,1,PRODUCT(DX137:DZ137))</f>
        <v>0</v>
      </c>
      <c r="EB137" s="3">
        <f t="shared" ref="EB137:EB200" si="467">C137*EA137</f>
        <v>0</v>
      </c>
    </row>
    <row r="138" spans="2:132" x14ac:dyDescent="0.2">
      <c r="B138">
        <v>133</v>
      </c>
      <c r="C138" s="3">
        <f>Zisk!D152</f>
        <v>0</v>
      </c>
      <c r="D138">
        <f>Zisk!E152</f>
        <v>0</v>
      </c>
      <c r="E138" s="66" t="str">
        <f t="shared" si="354"/>
        <v/>
      </c>
      <c r="F138" t="str">
        <f t="shared" si="355"/>
        <v/>
      </c>
      <c r="G138" s="66" t="str">
        <f t="shared" si="356"/>
        <v/>
      </c>
      <c r="J138">
        <f>VstupniParametry_SKRYT!$D$5</f>
        <v>0.02</v>
      </c>
      <c r="K138">
        <f>VstupniParametry_SKRYT!$D$6</f>
        <v>0.06</v>
      </c>
      <c r="L138">
        <f>VstupniParametry_SKRYT!$D$7</f>
        <v>0.06</v>
      </c>
      <c r="M138">
        <f>VstupniParametry_SKRYT!$D$8</f>
        <v>0.06</v>
      </c>
      <c r="N138">
        <f>VstupniParametry_SKRYT!$D$9</f>
        <v>1.7999999999999999E-2</v>
      </c>
      <c r="O138" s="27">
        <f>VstupniParametry_SKRYT!$D$10</f>
        <v>0.01</v>
      </c>
      <c r="P138" s="27">
        <f>VstupniParametry_SKRYT!$D$11</f>
        <v>0.01</v>
      </c>
      <c r="Q138" s="27">
        <f>VstupniParametry_SKRYT!$D$12</f>
        <v>0.01</v>
      </c>
      <c r="R138" s="27">
        <f>VstupniParametry_SKRYT!$D$13</f>
        <v>0.01</v>
      </c>
      <c r="S138" s="27">
        <f>VstupniParametry_SKRYT!$D$14</f>
        <v>0.01</v>
      </c>
      <c r="T138">
        <f t="shared" si="357"/>
        <v>0</v>
      </c>
      <c r="U138">
        <f t="shared" si="358"/>
        <v>0</v>
      </c>
      <c r="V138">
        <f t="shared" si="359"/>
        <v>0</v>
      </c>
      <c r="W138">
        <f t="shared" si="360"/>
        <v>0</v>
      </c>
      <c r="X138">
        <f t="shared" si="361"/>
        <v>0</v>
      </c>
      <c r="Y138">
        <f t="shared" si="362"/>
        <v>0</v>
      </c>
      <c r="Z138">
        <f t="shared" si="363"/>
        <v>0</v>
      </c>
      <c r="AA138">
        <f t="shared" si="364"/>
        <v>0</v>
      </c>
      <c r="AB138">
        <f t="shared" si="365"/>
        <v>0</v>
      </c>
      <c r="AC138">
        <f t="shared" si="366"/>
        <v>0</v>
      </c>
      <c r="AD138">
        <f t="shared" si="367"/>
        <v>0</v>
      </c>
      <c r="AE138">
        <f t="shared" si="368"/>
        <v>0</v>
      </c>
      <c r="AF138">
        <f t="shared" si="369"/>
        <v>0</v>
      </c>
      <c r="AG138">
        <f t="shared" si="370"/>
        <v>0</v>
      </c>
      <c r="AH138">
        <f t="shared" si="371"/>
        <v>0</v>
      </c>
      <c r="AI138">
        <f t="shared" si="372"/>
        <v>0</v>
      </c>
      <c r="AJ138">
        <f t="shared" si="373"/>
        <v>0</v>
      </c>
      <c r="AK138">
        <f t="shared" si="374"/>
        <v>0</v>
      </c>
      <c r="AL138">
        <f t="shared" si="375"/>
        <v>0</v>
      </c>
      <c r="AM138">
        <f t="shared" si="376"/>
        <v>0</v>
      </c>
      <c r="AN138">
        <f t="shared" si="377"/>
        <v>0</v>
      </c>
      <c r="AO138">
        <f t="shared" si="378"/>
        <v>0</v>
      </c>
      <c r="AP138">
        <f t="shared" si="379"/>
        <v>0</v>
      </c>
      <c r="AQ138">
        <f t="shared" si="380"/>
        <v>0</v>
      </c>
      <c r="AR138">
        <f t="shared" si="381"/>
        <v>0</v>
      </c>
      <c r="AS138">
        <f t="shared" si="382"/>
        <v>0</v>
      </c>
      <c r="AT138">
        <f t="shared" si="352"/>
        <v>0</v>
      </c>
      <c r="AU138">
        <f t="shared" si="383"/>
        <v>0</v>
      </c>
      <c r="AV138">
        <f t="shared" si="384"/>
        <v>0</v>
      </c>
      <c r="AW138">
        <f t="shared" si="353"/>
        <v>0</v>
      </c>
      <c r="AX138">
        <f t="shared" si="385"/>
        <v>0</v>
      </c>
      <c r="AY138">
        <f t="shared" si="386"/>
        <v>0</v>
      </c>
      <c r="AZ138">
        <f t="shared" si="387"/>
        <v>0</v>
      </c>
      <c r="BA138">
        <f t="shared" si="388"/>
        <v>0</v>
      </c>
      <c r="BB138">
        <f t="shared" si="389"/>
        <v>0</v>
      </c>
      <c r="BC138">
        <f t="shared" si="390"/>
        <v>0</v>
      </c>
      <c r="BD138">
        <f t="shared" si="391"/>
        <v>0</v>
      </c>
      <c r="BE138">
        <f t="shared" si="392"/>
        <v>0</v>
      </c>
      <c r="BF138">
        <f t="shared" si="393"/>
        <v>0</v>
      </c>
      <c r="BG138">
        <f t="shared" si="394"/>
        <v>0</v>
      </c>
      <c r="BH138">
        <f t="shared" si="395"/>
        <v>0</v>
      </c>
      <c r="BI138">
        <f t="shared" si="396"/>
        <v>0</v>
      </c>
      <c r="BJ138">
        <f t="shared" si="397"/>
        <v>0</v>
      </c>
      <c r="BK138">
        <f t="shared" si="398"/>
        <v>0</v>
      </c>
      <c r="BL138">
        <f t="shared" si="399"/>
        <v>0</v>
      </c>
      <c r="BM138">
        <f t="shared" si="400"/>
        <v>0</v>
      </c>
      <c r="BN138">
        <f t="shared" si="401"/>
        <v>0</v>
      </c>
      <c r="BO138">
        <f t="shared" si="402"/>
        <v>0</v>
      </c>
      <c r="BP138">
        <f t="shared" si="403"/>
        <v>0</v>
      </c>
      <c r="BQ138">
        <f t="shared" si="404"/>
        <v>0</v>
      </c>
      <c r="BR138">
        <f t="shared" si="405"/>
        <v>0</v>
      </c>
      <c r="BS138">
        <f t="shared" si="406"/>
        <v>0</v>
      </c>
      <c r="BT138">
        <f t="shared" si="407"/>
        <v>0</v>
      </c>
      <c r="BU138">
        <f t="shared" si="408"/>
        <v>0</v>
      </c>
      <c r="BV138">
        <f t="shared" si="409"/>
        <v>0</v>
      </c>
      <c r="BW138">
        <f t="shared" si="410"/>
        <v>0</v>
      </c>
      <c r="BX138">
        <f t="shared" si="411"/>
        <v>0</v>
      </c>
      <c r="BY138">
        <f t="shared" si="412"/>
        <v>0</v>
      </c>
      <c r="BZ138">
        <f t="shared" si="413"/>
        <v>0</v>
      </c>
      <c r="CA138">
        <f t="shared" si="414"/>
        <v>0</v>
      </c>
      <c r="CB138">
        <f t="shared" si="415"/>
        <v>0</v>
      </c>
      <c r="CC138">
        <f t="shared" si="416"/>
        <v>0</v>
      </c>
      <c r="CD138">
        <f t="shared" si="417"/>
        <v>0</v>
      </c>
      <c r="CE138">
        <f t="shared" si="418"/>
        <v>0</v>
      </c>
      <c r="CF138">
        <f t="shared" si="419"/>
        <v>0</v>
      </c>
      <c r="CG138">
        <f t="shared" si="420"/>
        <v>0</v>
      </c>
      <c r="CH138">
        <f t="shared" si="421"/>
        <v>0</v>
      </c>
      <c r="CI138">
        <f t="shared" si="422"/>
        <v>0</v>
      </c>
      <c r="CJ138">
        <f t="shared" si="423"/>
        <v>0</v>
      </c>
      <c r="CK138">
        <f t="shared" si="424"/>
        <v>0</v>
      </c>
      <c r="CL138" t="str">
        <f t="shared" si="425"/>
        <v/>
      </c>
      <c r="CM138" t="str">
        <f t="shared" si="426"/>
        <v/>
      </c>
      <c r="CN138" t="str">
        <f t="shared" si="427"/>
        <v/>
      </c>
      <c r="CO138" t="str">
        <f t="shared" si="428"/>
        <v/>
      </c>
      <c r="CP138" t="str">
        <f t="shared" si="429"/>
        <v/>
      </c>
      <c r="CQ138" t="str">
        <f t="shared" si="430"/>
        <v/>
      </c>
      <c r="CR138" t="str">
        <f t="shared" si="431"/>
        <v/>
      </c>
      <c r="CS138" t="str">
        <f t="shared" si="432"/>
        <v/>
      </c>
      <c r="CT138" t="str">
        <f t="shared" si="433"/>
        <v/>
      </c>
      <c r="CU138" t="str">
        <f t="shared" si="434"/>
        <v/>
      </c>
      <c r="CV138" t="str">
        <f t="shared" si="435"/>
        <v/>
      </c>
      <c r="CW138" t="str">
        <f t="shared" si="436"/>
        <v/>
      </c>
      <c r="CX138" t="str">
        <f t="shared" si="437"/>
        <v/>
      </c>
      <c r="CY138" t="str">
        <f t="shared" si="438"/>
        <v/>
      </c>
      <c r="CZ138" t="str">
        <f t="shared" si="439"/>
        <v/>
      </c>
      <c r="DA138" t="str">
        <f t="shared" si="440"/>
        <v/>
      </c>
      <c r="DB138" t="str">
        <f t="shared" si="441"/>
        <v/>
      </c>
      <c r="DC138" t="str">
        <f t="shared" si="442"/>
        <v/>
      </c>
      <c r="DD138" t="str">
        <f t="shared" si="443"/>
        <v/>
      </c>
      <c r="DE138" t="str">
        <f t="shared" si="444"/>
        <v/>
      </c>
      <c r="DF138" t="str">
        <f t="shared" si="445"/>
        <v/>
      </c>
      <c r="DG138" t="str">
        <f t="shared" si="446"/>
        <v/>
      </c>
      <c r="DH138" t="str">
        <f t="shared" si="447"/>
        <v/>
      </c>
      <c r="DI138" t="str">
        <f t="shared" si="448"/>
        <v/>
      </c>
      <c r="DJ138" t="str">
        <f t="shared" si="449"/>
        <v/>
      </c>
      <c r="DK138" t="str">
        <f t="shared" si="450"/>
        <v/>
      </c>
      <c r="DL138" t="str">
        <f t="shared" si="451"/>
        <v/>
      </c>
      <c r="DM138" t="str">
        <f t="shared" si="452"/>
        <v/>
      </c>
      <c r="DN138" t="str">
        <f t="shared" si="453"/>
        <v/>
      </c>
      <c r="DO138" t="str">
        <f t="shared" si="454"/>
        <v/>
      </c>
      <c r="DP138" t="str">
        <f t="shared" si="455"/>
        <v/>
      </c>
      <c r="DQ138" t="str">
        <f t="shared" si="456"/>
        <v/>
      </c>
      <c r="DR138" t="str">
        <f t="shared" si="457"/>
        <v/>
      </c>
      <c r="DS138" t="str">
        <f t="shared" si="458"/>
        <v/>
      </c>
      <c r="DT138" t="str">
        <f t="shared" si="459"/>
        <v/>
      </c>
      <c r="DU138">
        <f t="shared" si="460"/>
        <v>0</v>
      </c>
      <c r="DV138">
        <f t="shared" si="461"/>
        <v>0</v>
      </c>
      <c r="DW138">
        <f t="shared" si="462"/>
        <v>0</v>
      </c>
      <c r="DX138" t="str">
        <f t="shared" si="463"/>
        <v/>
      </c>
      <c r="DY138" t="str">
        <f t="shared" si="464"/>
        <v/>
      </c>
      <c r="DZ138" t="str">
        <f t="shared" si="465"/>
        <v/>
      </c>
      <c r="EA138" s="5">
        <f t="shared" si="466"/>
        <v>0</v>
      </c>
      <c r="EB138" s="3">
        <f t="shared" si="467"/>
        <v>0</v>
      </c>
    </row>
    <row r="139" spans="2:132" x14ac:dyDescent="0.2">
      <c r="B139" s="25">
        <v>134</v>
      </c>
      <c r="C139" s="26">
        <f>Zisk!D153</f>
        <v>0</v>
      </c>
      <c r="D139">
        <f>Zisk!E153</f>
        <v>0</v>
      </c>
      <c r="E139" s="66" t="str">
        <f t="shared" si="354"/>
        <v/>
      </c>
      <c r="F139" t="str">
        <f t="shared" si="355"/>
        <v/>
      </c>
      <c r="G139" s="66" t="str">
        <f t="shared" si="356"/>
        <v/>
      </c>
      <c r="H139" s="25"/>
      <c r="I139" s="25"/>
      <c r="J139">
        <f>VstupniParametry_SKRYT!$D$5</f>
        <v>0.02</v>
      </c>
      <c r="K139">
        <f>VstupniParametry_SKRYT!$D$6</f>
        <v>0.06</v>
      </c>
      <c r="L139">
        <f>VstupniParametry_SKRYT!$D$7</f>
        <v>0.06</v>
      </c>
      <c r="M139">
        <f>VstupniParametry_SKRYT!$D$8</f>
        <v>0.06</v>
      </c>
      <c r="N139">
        <f>VstupniParametry_SKRYT!$D$9</f>
        <v>1.7999999999999999E-2</v>
      </c>
      <c r="O139" s="27">
        <f>VstupniParametry_SKRYT!$D$10</f>
        <v>0.01</v>
      </c>
      <c r="P139" s="27">
        <f>VstupniParametry_SKRYT!$D$11</f>
        <v>0.01</v>
      </c>
      <c r="Q139" s="27">
        <f>VstupniParametry_SKRYT!$D$12</f>
        <v>0.01</v>
      </c>
      <c r="R139" s="27">
        <f>VstupniParametry_SKRYT!$D$13</f>
        <v>0.01</v>
      </c>
      <c r="S139" s="27">
        <f>VstupniParametry_SKRYT!$D$14</f>
        <v>0.01</v>
      </c>
      <c r="T139">
        <f t="shared" si="357"/>
        <v>0</v>
      </c>
      <c r="U139">
        <f t="shared" si="358"/>
        <v>0</v>
      </c>
      <c r="V139">
        <f t="shared" si="359"/>
        <v>0</v>
      </c>
      <c r="W139">
        <f t="shared" si="360"/>
        <v>0</v>
      </c>
      <c r="X139">
        <f t="shared" si="361"/>
        <v>0</v>
      </c>
      <c r="Y139">
        <f t="shared" si="362"/>
        <v>0</v>
      </c>
      <c r="Z139">
        <f t="shared" si="363"/>
        <v>0</v>
      </c>
      <c r="AA139">
        <f t="shared" si="364"/>
        <v>0</v>
      </c>
      <c r="AB139">
        <f t="shared" si="365"/>
        <v>0</v>
      </c>
      <c r="AC139">
        <f t="shared" si="366"/>
        <v>0</v>
      </c>
      <c r="AD139">
        <f t="shared" si="367"/>
        <v>0</v>
      </c>
      <c r="AE139">
        <f t="shared" si="368"/>
        <v>0</v>
      </c>
      <c r="AF139">
        <f t="shared" si="369"/>
        <v>0</v>
      </c>
      <c r="AG139">
        <f t="shared" si="370"/>
        <v>0</v>
      </c>
      <c r="AH139">
        <f t="shared" si="371"/>
        <v>0</v>
      </c>
      <c r="AI139">
        <f t="shared" si="372"/>
        <v>0</v>
      </c>
      <c r="AJ139">
        <f t="shared" si="373"/>
        <v>0</v>
      </c>
      <c r="AK139">
        <f t="shared" si="374"/>
        <v>0</v>
      </c>
      <c r="AL139">
        <f t="shared" si="375"/>
        <v>0</v>
      </c>
      <c r="AM139">
        <f t="shared" si="376"/>
        <v>0</v>
      </c>
      <c r="AN139">
        <f t="shared" si="377"/>
        <v>0</v>
      </c>
      <c r="AO139">
        <f t="shared" si="378"/>
        <v>0</v>
      </c>
      <c r="AP139">
        <f t="shared" si="379"/>
        <v>0</v>
      </c>
      <c r="AQ139">
        <f t="shared" si="380"/>
        <v>0</v>
      </c>
      <c r="AR139">
        <f t="shared" si="381"/>
        <v>0</v>
      </c>
      <c r="AS139">
        <f t="shared" si="382"/>
        <v>0</v>
      </c>
      <c r="AT139">
        <f t="shared" si="352"/>
        <v>0</v>
      </c>
      <c r="AU139">
        <f t="shared" si="383"/>
        <v>0</v>
      </c>
      <c r="AV139">
        <f t="shared" si="384"/>
        <v>0</v>
      </c>
      <c r="AW139">
        <f t="shared" si="353"/>
        <v>0</v>
      </c>
      <c r="AX139">
        <f t="shared" si="385"/>
        <v>0</v>
      </c>
      <c r="AY139">
        <f t="shared" si="386"/>
        <v>0</v>
      </c>
      <c r="AZ139">
        <f t="shared" si="387"/>
        <v>0</v>
      </c>
      <c r="BA139">
        <f t="shared" si="388"/>
        <v>0</v>
      </c>
      <c r="BB139">
        <f t="shared" si="389"/>
        <v>0</v>
      </c>
      <c r="BC139">
        <f t="shared" si="390"/>
        <v>0</v>
      </c>
      <c r="BD139">
        <f t="shared" si="391"/>
        <v>0</v>
      </c>
      <c r="BE139">
        <f t="shared" si="392"/>
        <v>0</v>
      </c>
      <c r="BF139">
        <f t="shared" si="393"/>
        <v>0</v>
      </c>
      <c r="BG139">
        <f t="shared" si="394"/>
        <v>0</v>
      </c>
      <c r="BH139">
        <f t="shared" si="395"/>
        <v>0</v>
      </c>
      <c r="BI139">
        <f t="shared" si="396"/>
        <v>0</v>
      </c>
      <c r="BJ139">
        <f t="shared" si="397"/>
        <v>0</v>
      </c>
      <c r="BK139">
        <f t="shared" si="398"/>
        <v>0</v>
      </c>
      <c r="BL139">
        <f t="shared" si="399"/>
        <v>0</v>
      </c>
      <c r="BM139">
        <f t="shared" si="400"/>
        <v>0</v>
      </c>
      <c r="BN139">
        <f t="shared" si="401"/>
        <v>0</v>
      </c>
      <c r="BO139">
        <f t="shared" si="402"/>
        <v>0</v>
      </c>
      <c r="BP139">
        <f t="shared" si="403"/>
        <v>0</v>
      </c>
      <c r="BQ139">
        <f t="shared" si="404"/>
        <v>0</v>
      </c>
      <c r="BR139">
        <f t="shared" si="405"/>
        <v>0</v>
      </c>
      <c r="BS139">
        <f t="shared" si="406"/>
        <v>0</v>
      </c>
      <c r="BT139">
        <f t="shared" si="407"/>
        <v>0</v>
      </c>
      <c r="BU139">
        <f t="shared" si="408"/>
        <v>0</v>
      </c>
      <c r="BV139">
        <f t="shared" si="409"/>
        <v>0</v>
      </c>
      <c r="BW139">
        <f t="shared" si="410"/>
        <v>0</v>
      </c>
      <c r="BX139">
        <f t="shared" si="411"/>
        <v>0</v>
      </c>
      <c r="BY139">
        <f t="shared" si="412"/>
        <v>0</v>
      </c>
      <c r="BZ139">
        <f t="shared" si="413"/>
        <v>0</v>
      </c>
      <c r="CA139">
        <f t="shared" si="414"/>
        <v>0</v>
      </c>
      <c r="CB139">
        <f t="shared" si="415"/>
        <v>0</v>
      </c>
      <c r="CC139">
        <f t="shared" si="416"/>
        <v>0</v>
      </c>
      <c r="CD139">
        <f t="shared" si="417"/>
        <v>0</v>
      </c>
      <c r="CE139">
        <f t="shared" si="418"/>
        <v>0</v>
      </c>
      <c r="CF139">
        <f t="shared" si="419"/>
        <v>0</v>
      </c>
      <c r="CG139">
        <f t="shared" si="420"/>
        <v>0</v>
      </c>
      <c r="CH139">
        <f t="shared" si="421"/>
        <v>0</v>
      </c>
      <c r="CI139">
        <f t="shared" si="422"/>
        <v>0</v>
      </c>
      <c r="CJ139">
        <f t="shared" si="423"/>
        <v>0</v>
      </c>
      <c r="CK139">
        <f t="shared" si="424"/>
        <v>0</v>
      </c>
      <c r="CL139" t="str">
        <f t="shared" si="425"/>
        <v/>
      </c>
      <c r="CM139" t="str">
        <f t="shared" si="426"/>
        <v/>
      </c>
      <c r="CN139" t="str">
        <f t="shared" si="427"/>
        <v/>
      </c>
      <c r="CO139" t="str">
        <f t="shared" si="428"/>
        <v/>
      </c>
      <c r="CP139" t="str">
        <f t="shared" si="429"/>
        <v/>
      </c>
      <c r="CQ139" t="str">
        <f t="shared" si="430"/>
        <v/>
      </c>
      <c r="CR139" t="str">
        <f t="shared" si="431"/>
        <v/>
      </c>
      <c r="CS139" t="str">
        <f t="shared" si="432"/>
        <v/>
      </c>
      <c r="CT139" t="str">
        <f t="shared" si="433"/>
        <v/>
      </c>
      <c r="CU139" t="str">
        <f t="shared" si="434"/>
        <v/>
      </c>
      <c r="CV139" t="str">
        <f t="shared" si="435"/>
        <v/>
      </c>
      <c r="CW139" t="str">
        <f t="shared" si="436"/>
        <v/>
      </c>
      <c r="CX139" t="str">
        <f t="shared" si="437"/>
        <v/>
      </c>
      <c r="CY139" t="str">
        <f t="shared" si="438"/>
        <v/>
      </c>
      <c r="CZ139" t="str">
        <f t="shared" si="439"/>
        <v/>
      </c>
      <c r="DA139" t="str">
        <f t="shared" si="440"/>
        <v/>
      </c>
      <c r="DB139" t="str">
        <f t="shared" si="441"/>
        <v/>
      </c>
      <c r="DC139" t="str">
        <f t="shared" si="442"/>
        <v/>
      </c>
      <c r="DD139" t="str">
        <f t="shared" si="443"/>
        <v/>
      </c>
      <c r="DE139" t="str">
        <f t="shared" si="444"/>
        <v/>
      </c>
      <c r="DF139" t="str">
        <f t="shared" si="445"/>
        <v/>
      </c>
      <c r="DG139" t="str">
        <f t="shared" si="446"/>
        <v/>
      </c>
      <c r="DH139" t="str">
        <f t="shared" si="447"/>
        <v/>
      </c>
      <c r="DI139" t="str">
        <f t="shared" si="448"/>
        <v/>
      </c>
      <c r="DJ139" t="str">
        <f t="shared" si="449"/>
        <v/>
      </c>
      <c r="DK139" t="str">
        <f t="shared" si="450"/>
        <v/>
      </c>
      <c r="DL139" t="str">
        <f t="shared" si="451"/>
        <v/>
      </c>
      <c r="DM139" t="str">
        <f t="shared" si="452"/>
        <v/>
      </c>
      <c r="DN139" t="str">
        <f t="shared" si="453"/>
        <v/>
      </c>
      <c r="DO139" t="str">
        <f t="shared" si="454"/>
        <v/>
      </c>
      <c r="DP139" t="str">
        <f t="shared" si="455"/>
        <v/>
      </c>
      <c r="DQ139" t="str">
        <f t="shared" si="456"/>
        <v/>
      </c>
      <c r="DR139" t="str">
        <f t="shared" si="457"/>
        <v/>
      </c>
      <c r="DS139" t="str">
        <f t="shared" si="458"/>
        <v/>
      </c>
      <c r="DT139" t="str">
        <f t="shared" si="459"/>
        <v/>
      </c>
      <c r="DU139">
        <f t="shared" si="460"/>
        <v>0</v>
      </c>
      <c r="DV139">
        <f t="shared" si="461"/>
        <v>0</v>
      </c>
      <c r="DW139">
        <f t="shared" si="462"/>
        <v>0</v>
      </c>
      <c r="DX139" t="str">
        <f t="shared" si="463"/>
        <v/>
      </c>
      <c r="DY139" t="str">
        <f t="shared" si="464"/>
        <v/>
      </c>
      <c r="DZ139" t="str">
        <f t="shared" si="465"/>
        <v/>
      </c>
      <c r="EA139" s="5">
        <f t="shared" si="466"/>
        <v>0</v>
      </c>
      <c r="EB139" s="3">
        <f t="shared" si="467"/>
        <v>0</v>
      </c>
    </row>
    <row r="140" spans="2:132" x14ac:dyDescent="0.2">
      <c r="B140">
        <v>135</v>
      </c>
      <c r="C140" s="3">
        <f>Zisk!D154</f>
        <v>0</v>
      </c>
      <c r="D140">
        <f>Zisk!E154</f>
        <v>0</v>
      </c>
      <c r="E140" s="66" t="str">
        <f t="shared" si="354"/>
        <v/>
      </c>
      <c r="F140" t="str">
        <f t="shared" si="355"/>
        <v/>
      </c>
      <c r="G140" s="66" t="str">
        <f t="shared" si="356"/>
        <v/>
      </c>
      <c r="J140">
        <f>VstupniParametry_SKRYT!$D$5</f>
        <v>0.02</v>
      </c>
      <c r="K140">
        <f>VstupniParametry_SKRYT!$D$6</f>
        <v>0.06</v>
      </c>
      <c r="L140">
        <f>VstupniParametry_SKRYT!$D$7</f>
        <v>0.06</v>
      </c>
      <c r="M140">
        <f>VstupniParametry_SKRYT!$D$8</f>
        <v>0.06</v>
      </c>
      <c r="N140">
        <f>VstupniParametry_SKRYT!$D$9</f>
        <v>1.7999999999999999E-2</v>
      </c>
      <c r="O140" s="27">
        <f>VstupniParametry_SKRYT!$D$10</f>
        <v>0.01</v>
      </c>
      <c r="P140" s="27">
        <f>VstupniParametry_SKRYT!$D$11</f>
        <v>0.01</v>
      </c>
      <c r="Q140" s="27">
        <f>VstupniParametry_SKRYT!$D$12</f>
        <v>0.01</v>
      </c>
      <c r="R140" s="27">
        <f>VstupniParametry_SKRYT!$D$13</f>
        <v>0.01</v>
      </c>
      <c r="S140" s="27">
        <f>VstupniParametry_SKRYT!$D$14</f>
        <v>0.01</v>
      </c>
      <c r="T140">
        <f t="shared" si="357"/>
        <v>0</v>
      </c>
      <c r="U140">
        <f t="shared" si="358"/>
        <v>0</v>
      </c>
      <c r="V140">
        <f t="shared" si="359"/>
        <v>0</v>
      </c>
      <c r="W140">
        <f t="shared" si="360"/>
        <v>0</v>
      </c>
      <c r="X140">
        <f t="shared" si="361"/>
        <v>0</v>
      </c>
      <c r="Y140">
        <f t="shared" si="362"/>
        <v>0</v>
      </c>
      <c r="Z140">
        <f t="shared" si="363"/>
        <v>0</v>
      </c>
      <c r="AA140">
        <f t="shared" si="364"/>
        <v>0</v>
      </c>
      <c r="AB140">
        <f t="shared" si="365"/>
        <v>0</v>
      </c>
      <c r="AC140">
        <f t="shared" si="366"/>
        <v>0</v>
      </c>
      <c r="AD140">
        <f t="shared" si="367"/>
        <v>0</v>
      </c>
      <c r="AE140">
        <f t="shared" si="368"/>
        <v>0</v>
      </c>
      <c r="AF140">
        <f t="shared" si="369"/>
        <v>0</v>
      </c>
      <c r="AG140">
        <f t="shared" si="370"/>
        <v>0</v>
      </c>
      <c r="AH140">
        <f t="shared" si="371"/>
        <v>0</v>
      </c>
      <c r="AI140">
        <f t="shared" si="372"/>
        <v>0</v>
      </c>
      <c r="AJ140">
        <f t="shared" si="373"/>
        <v>0</v>
      </c>
      <c r="AK140">
        <f t="shared" si="374"/>
        <v>0</v>
      </c>
      <c r="AL140">
        <f t="shared" si="375"/>
        <v>0</v>
      </c>
      <c r="AM140">
        <f t="shared" si="376"/>
        <v>0</v>
      </c>
      <c r="AN140">
        <f t="shared" si="377"/>
        <v>0</v>
      </c>
      <c r="AO140">
        <f t="shared" si="378"/>
        <v>0</v>
      </c>
      <c r="AP140">
        <f t="shared" si="379"/>
        <v>0</v>
      </c>
      <c r="AQ140">
        <f t="shared" si="380"/>
        <v>0</v>
      </c>
      <c r="AR140">
        <f t="shared" si="381"/>
        <v>0</v>
      </c>
      <c r="AS140">
        <f t="shared" si="382"/>
        <v>0</v>
      </c>
      <c r="AT140">
        <f t="shared" si="352"/>
        <v>0</v>
      </c>
      <c r="AU140">
        <f t="shared" si="383"/>
        <v>0</v>
      </c>
      <c r="AV140">
        <f t="shared" si="384"/>
        <v>0</v>
      </c>
      <c r="AW140">
        <f t="shared" si="353"/>
        <v>0</v>
      </c>
      <c r="AX140">
        <f t="shared" si="385"/>
        <v>0</v>
      </c>
      <c r="AY140">
        <f t="shared" si="386"/>
        <v>0</v>
      </c>
      <c r="AZ140">
        <f t="shared" si="387"/>
        <v>0</v>
      </c>
      <c r="BA140">
        <f t="shared" si="388"/>
        <v>0</v>
      </c>
      <c r="BB140">
        <f t="shared" si="389"/>
        <v>0</v>
      </c>
      <c r="BC140">
        <f t="shared" si="390"/>
        <v>0</v>
      </c>
      <c r="BD140">
        <f t="shared" si="391"/>
        <v>0</v>
      </c>
      <c r="BE140">
        <f t="shared" si="392"/>
        <v>0</v>
      </c>
      <c r="BF140">
        <f t="shared" si="393"/>
        <v>0</v>
      </c>
      <c r="BG140">
        <f t="shared" si="394"/>
        <v>0</v>
      </c>
      <c r="BH140">
        <f t="shared" si="395"/>
        <v>0</v>
      </c>
      <c r="BI140">
        <f t="shared" si="396"/>
        <v>0</v>
      </c>
      <c r="BJ140">
        <f t="shared" si="397"/>
        <v>0</v>
      </c>
      <c r="BK140">
        <f t="shared" si="398"/>
        <v>0</v>
      </c>
      <c r="BL140">
        <f t="shared" si="399"/>
        <v>0</v>
      </c>
      <c r="BM140">
        <f t="shared" si="400"/>
        <v>0</v>
      </c>
      <c r="BN140">
        <f t="shared" si="401"/>
        <v>0</v>
      </c>
      <c r="BO140">
        <f t="shared" si="402"/>
        <v>0</v>
      </c>
      <c r="BP140">
        <f t="shared" si="403"/>
        <v>0</v>
      </c>
      <c r="BQ140">
        <f t="shared" si="404"/>
        <v>0</v>
      </c>
      <c r="BR140">
        <f t="shared" si="405"/>
        <v>0</v>
      </c>
      <c r="BS140">
        <f t="shared" si="406"/>
        <v>0</v>
      </c>
      <c r="BT140">
        <f t="shared" si="407"/>
        <v>0</v>
      </c>
      <c r="BU140">
        <f t="shared" si="408"/>
        <v>0</v>
      </c>
      <c r="BV140">
        <f t="shared" si="409"/>
        <v>0</v>
      </c>
      <c r="BW140">
        <f t="shared" si="410"/>
        <v>0</v>
      </c>
      <c r="BX140">
        <f t="shared" si="411"/>
        <v>0</v>
      </c>
      <c r="BY140">
        <f t="shared" si="412"/>
        <v>0</v>
      </c>
      <c r="BZ140">
        <f t="shared" si="413"/>
        <v>0</v>
      </c>
      <c r="CA140">
        <f t="shared" si="414"/>
        <v>0</v>
      </c>
      <c r="CB140">
        <f t="shared" si="415"/>
        <v>0</v>
      </c>
      <c r="CC140">
        <f t="shared" si="416"/>
        <v>0</v>
      </c>
      <c r="CD140">
        <f t="shared" si="417"/>
        <v>0</v>
      </c>
      <c r="CE140">
        <f t="shared" si="418"/>
        <v>0</v>
      </c>
      <c r="CF140">
        <f t="shared" si="419"/>
        <v>0</v>
      </c>
      <c r="CG140">
        <f t="shared" si="420"/>
        <v>0</v>
      </c>
      <c r="CH140">
        <f t="shared" si="421"/>
        <v>0</v>
      </c>
      <c r="CI140">
        <f t="shared" si="422"/>
        <v>0</v>
      </c>
      <c r="CJ140">
        <f t="shared" si="423"/>
        <v>0</v>
      </c>
      <c r="CK140">
        <f t="shared" si="424"/>
        <v>0</v>
      </c>
      <c r="CL140" t="str">
        <f t="shared" si="425"/>
        <v/>
      </c>
      <c r="CM140" t="str">
        <f t="shared" si="426"/>
        <v/>
      </c>
      <c r="CN140" t="str">
        <f t="shared" si="427"/>
        <v/>
      </c>
      <c r="CO140" t="str">
        <f t="shared" si="428"/>
        <v/>
      </c>
      <c r="CP140" t="str">
        <f t="shared" si="429"/>
        <v/>
      </c>
      <c r="CQ140" t="str">
        <f t="shared" si="430"/>
        <v/>
      </c>
      <c r="CR140" t="str">
        <f t="shared" si="431"/>
        <v/>
      </c>
      <c r="CS140" t="str">
        <f t="shared" si="432"/>
        <v/>
      </c>
      <c r="CT140" t="str">
        <f t="shared" si="433"/>
        <v/>
      </c>
      <c r="CU140" t="str">
        <f t="shared" si="434"/>
        <v/>
      </c>
      <c r="CV140" t="str">
        <f t="shared" si="435"/>
        <v/>
      </c>
      <c r="CW140" t="str">
        <f t="shared" si="436"/>
        <v/>
      </c>
      <c r="CX140" t="str">
        <f t="shared" si="437"/>
        <v/>
      </c>
      <c r="CY140" t="str">
        <f t="shared" si="438"/>
        <v/>
      </c>
      <c r="CZ140" t="str">
        <f t="shared" si="439"/>
        <v/>
      </c>
      <c r="DA140" t="str">
        <f t="shared" si="440"/>
        <v/>
      </c>
      <c r="DB140" t="str">
        <f t="shared" si="441"/>
        <v/>
      </c>
      <c r="DC140" t="str">
        <f t="shared" si="442"/>
        <v/>
      </c>
      <c r="DD140" t="str">
        <f t="shared" si="443"/>
        <v/>
      </c>
      <c r="DE140" t="str">
        <f t="shared" si="444"/>
        <v/>
      </c>
      <c r="DF140" t="str">
        <f t="shared" si="445"/>
        <v/>
      </c>
      <c r="DG140" t="str">
        <f t="shared" si="446"/>
        <v/>
      </c>
      <c r="DH140" t="str">
        <f t="shared" si="447"/>
        <v/>
      </c>
      <c r="DI140" t="str">
        <f t="shared" si="448"/>
        <v/>
      </c>
      <c r="DJ140" t="str">
        <f t="shared" si="449"/>
        <v/>
      </c>
      <c r="DK140" t="str">
        <f t="shared" si="450"/>
        <v/>
      </c>
      <c r="DL140" t="str">
        <f t="shared" si="451"/>
        <v/>
      </c>
      <c r="DM140" t="str">
        <f t="shared" si="452"/>
        <v/>
      </c>
      <c r="DN140" t="str">
        <f t="shared" si="453"/>
        <v/>
      </c>
      <c r="DO140" t="str">
        <f t="shared" si="454"/>
        <v/>
      </c>
      <c r="DP140" t="str">
        <f t="shared" si="455"/>
        <v/>
      </c>
      <c r="DQ140" t="str">
        <f t="shared" si="456"/>
        <v/>
      </c>
      <c r="DR140" t="str">
        <f t="shared" si="457"/>
        <v/>
      </c>
      <c r="DS140" t="str">
        <f t="shared" si="458"/>
        <v/>
      </c>
      <c r="DT140" t="str">
        <f t="shared" si="459"/>
        <v/>
      </c>
      <c r="DU140">
        <f t="shared" si="460"/>
        <v>0</v>
      </c>
      <c r="DV140">
        <f t="shared" si="461"/>
        <v>0</v>
      </c>
      <c r="DW140">
        <f t="shared" si="462"/>
        <v>0</v>
      </c>
      <c r="DX140" t="str">
        <f t="shared" si="463"/>
        <v/>
      </c>
      <c r="DY140" t="str">
        <f t="shared" si="464"/>
        <v/>
      </c>
      <c r="DZ140" t="str">
        <f t="shared" si="465"/>
        <v/>
      </c>
      <c r="EA140" s="5">
        <f t="shared" si="466"/>
        <v>0</v>
      </c>
      <c r="EB140" s="3">
        <f t="shared" si="467"/>
        <v>0</v>
      </c>
    </row>
    <row r="141" spans="2:132" x14ac:dyDescent="0.2">
      <c r="B141" s="25">
        <v>136</v>
      </c>
      <c r="C141" s="26">
        <f>Zisk!D155</f>
        <v>0</v>
      </c>
      <c r="D141">
        <f>Zisk!E155</f>
        <v>0</v>
      </c>
      <c r="E141" s="66" t="str">
        <f t="shared" si="354"/>
        <v/>
      </c>
      <c r="F141" t="str">
        <f t="shared" si="355"/>
        <v/>
      </c>
      <c r="G141" s="66" t="str">
        <f t="shared" si="356"/>
        <v/>
      </c>
      <c r="H141" s="25"/>
      <c r="I141" s="25"/>
      <c r="J141">
        <f>VstupniParametry_SKRYT!$D$5</f>
        <v>0.02</v>
      </c>
      <c r="K141">
        <f>VstupniParametry_SKRYT!$D$6</f>
        <v>0.06</v>
      </c>
      <c r="L141">
        <f>VstupniParametry_SKRYT!$D$7</f>
        <v>0.06</v>
      </c>
      <c r="M141">
        <f>VstupniParametry_SKRYT!$D$8</f>
        <v>0.06</v>
      </c>
      <c r="N141">
        <f>VstupniParametry_SKRYT!$D$9</f>
        <v>1.7999999999999999E-2</v>
      </c>
      <c r="O141" s="27">
        <f>VstupniParametry_SKRYT!$D$10</f>
        <v>0.01</v>
      </c>
      <c r="P141" s="27">
        <f>VstupniParametry_SKRYT!$D$11</f>
        <v>0.01</v>
      </c>
      <c r="Q141" s="27">
        <f>VstupniParametry_SKRYT!$D$12</f>
        <v>0.01</v>
      </c>
      <c r="R141" s="27">
        <f>VstupniParametry_SKRYT!$D$13</f>
        <v>0.01</v>
      </c>
      <c r="S141" s="27">
        <f>VstupniParametry_SKRYT!$D$14</f>
        <v>0.01</v>
      </c>
      <c r="T141">
        <f t="shared" si="357"/>
        <v>0</v>
      </c>
      <c r="U141">
        <f t="shared" si="358"/>
        <v>0</v>
      </c>
      <c r="V141">
        <f t="shared" si="359"/>
        <v>0</v>
      </c>
      <c r="W141">
        <f t="shared" si="360"/>
        <v>0</v>
      </c>
      <c r="X141">
        <f t="shared" si="361"/>
        <v>0</v>
      </c>
      <c r="Y141">
        <f t="shared" si="362"/>
        <v>0</v>
      </c>
      <c r="Z141">
        <f t="shared" si="363"/>
        <v>0</v>
      </c>
      <c r="AA141">
        <f t="shared" si="364"/>
        <v>0</v>
      </c>
      <c r="AB141">
        <f t="shared" si="365"/>
        <v>0</v>
      </c>
      <c r="AC141">
        <f t="shared" si="366"/>
        <v>0</v>
      </c>
      <c r="AD141">
        <f t="shared" si="367"/>
        <v>0</v>
      </c>
      <c r="AE141">
        <f t="shared" si="368"/>
        <v>0</v>
      </c>
      <c r="AF141">
        <f t="shared" si="369"/>
        <v>0</v>
      </c>
      <c r="AG141">
        <f t="shared" si="370"/>
        <v>0</v>
      </c>
      <c r="AH141">
        <f t="shared" si="371"/>
        <v>0</v>
      </c>
      <c r="AI141">
        <f t="shared" si="372"/>
        <v>0</v>
      </c>
      <c r="AJ141">
        <f t="shared" si="373"/>
        <v>0</v>
      </c>
      <c r="AK141">
        <f t="shared" si="374"/>
        <v>0</v>
      </c>
      <c r="AL141">
        <f t="shared" si="375"/>
        <v>0</v>
      </c>
      <c r="AM141">
        <f t="shared" si="376"/>
        <v>0</v>
      </c>
      <c r="AN141">
        <f t="shared" si="377"/>
        <v>0</v>
      </c>
      <c r="AO141">
        <f t="shared" si="378"/>
        <v>0</v>
      </c>
      <c r="AP141">
        <f t="shared" si="379"/>
        <v>0</v>
      </c>
      <c r="AQ141">
        <f t="shared" si="380"/>
        <v>0</v>
      </c>
      <c r="AR141">
        <f t="shared" si="381"/>
        <v>0</v>
      </c>
      <c r="AS141">
        <f t="shared" si="382"/>
        <v>0</v>
      </c>
      <c r="AT141">
        <f t="shared" si="352"/>
        <v>0</v>
      </c>
      <c r="AU141">
        <f t="shared" si="383"/>
        <v>0</v>
      </c>
      <c r="AV141">
        <f t="shared" si="384"/>
        <v>0</v>
      </c>
      <c r="AW141">
        <f t="shared" si="353"/>
        <v>0</v>
      </c>
      <c r="AX141">
        <f t="shared" si="385"/>
        <v>0</v>
      </c>
      <c r="AY141">
        <f t="shared" si="386"/>
        <v>0</v>
      </c>
      <c r="AZ141">
        <f t="shared" si="387"/>
        <v>0</v>
      </c>
      <c r="BA141">
        <f t="shared" si="388"/>
        <v>0</v>
      </c>
      <c r="BB141">
        <f t="shared" si="389"/>
        <v>0</v>
      </c>
      <c r="BC141">
        <f t="shared" si="390"/>
        <v>0</v>
      </c>
      <c r="BD141">
        <f t="shared" si="391"/>
        <v>0</v>
      </c>
      <c r="BE141">
        <f t="shared" si="392"/>
        <v>0</v>
      </c>
      <c r="BF141">
        <f t="shared" si="393"/>
        <v>0</v>
      </c>
      <c r="BG141">
        <f t="shared" si="394"/>
        <v>0</v>
      </c>
      <c r="BH141">
        <f t="shared" si="395"/>
        <v>0</v>
      </c>
      <c r="BI141">
        <f t="shared" si="396"/>
        <v>0</v>
      </c>
      <c r="BJ141">
        <f t="shared" si="397"/>
        <v>0</v>
      </c>
      <c r="BK141">
        <f t="shared" si="398"/>
        <v>0</v>
      </c>
      <c r="BL141">
        <f t="shared" si="399"/>
        <v>0</v>
      </c>
      <c r="BM141">
        <f t="shared" si="400"/>
        <v>0</v>
      </c>
      <c r="BN141">
        <f t="shared" si="401"/>
        <v>0</v>
      </c>
      <c r="BO141">
        <f t="shared" si="402"/>
        <v>0</v>
      </c>
      <c r="BP141">
        <f t="shared" si="403"/>
        <v>0</v>
      </c>
      <c r="BQ141">
        <f t="shared" si="404"/>
        <v>0</v>
      </c>
      <c r="BR141">
        <f t="shared" si="405"/>
        <v>0</v>
      </c>
      <c r="BS141">
        <f t="shared" si="406"/>
        <v>0</v>
      </c>
      <c r="BT141">
        <f t="shared" si="407"/>
        <v>0</v>
      </c>
      <c r="BU141">
        <f t="shared" si="408"/>
        <v>0</v>
      </c>
      <c r="BV141">
        <f t="shared" si="409"/>
        <v>0</v>
      </c>
      <c r="BW141">
        <f t="shared" si="410"/>
        <v>0</v>
      </c>
      <c r="BX141">
        <f t="shared" si="411"/>
        <v>0</v>
      </c>
      <c r="BY141">
        <f t="shared" si="412"/>
        <v>0</v>
      </c>
      <c r="BZ141">
        <f t="shared" si="413"/>
        <v>0</v>
      </c>
      <c r="CA141">
        <f t="shared" si="414"/>
        <v>0</v>
      </c>
      <c r="CB141">
        <f t="shared" si="415"/>
        <v>0</v>
      </c>
      <c r="CC141">
        <f t="shared" si="416"/>
        <v>0</v>
      </c>
      <c r="CD141">
        <f t="shared" si="417"/>
        <v>0</v>
      </c>
      <c r="CE141">
        <f t="shared" si="418"/>
        <v>0</v>
      </c>
      <c r="CF141">
        <f t="shared" si="419"/>
        <v>0</v>
      </c>
      <c r="CG141">
        <f t="shared" si="420"/>
        <v>0</v>
      </c>
      <c r="CH141">
        <f t="shared" si="421"/>
        <v>0</v>
      </c>
      <c r="CI141">
        <f t="shared" si="422"/>
        <v>0</v>
      </c>
      <c r="CJ141">
        <f t="shared" si="423"/>
        <v>0</v>
      </c>
      <c r="CK141">
        <f t="shared" si="424"/>
        <v>0</v>
      </c>
      <c r="CL141" t="str">
        <f t="shared" si="425"/>
        <v/>
      </c>
      <c r="CM141" t="str">
        <f t="shared" si="426"/>
        <v/>
      </c>
      <c r="CN141" t="str">
        <f t="shared" si="427"/>
        <v/>
      </c>
      <c r="CO141" t="str">
        <f t="shared" si="428"/>
        <v/>
      </c>
      <c r="CP141" t="str">
        <f t="shared" si="429"/>
        <v/>
      </c>
      <c r="CQ141" t="str">
        <f t="shared" si="430"/>
        <v/>
      </c>
      <c r="CR141" t="str">
        <f t="shared" si="431"/>
        <v/>
      </c>
      <c r="CS141" t="str">
        <f t="shared" si="432"/>
        <v/>
      </c>
      <c r="CT141" t="str">
        <f t="shared" si="433"/>
        <v/>
      </c>
      <c r="CU141" t="str">
        <f t="shared" si="434"/>
        <v/>
      </c>
      <c r="CV141" t="str">
        <f t="shared" si="435"/>
        <v/>
      </c>
      <c r="CW141" t="str">
        <f t="shared" si="436"/>
        <v/>
      </c>
      <c r="CX141" t="str">
        <f t="shared" si="437"/>
        <v/>
      </c>
      <c r="CY141" t="str">
        <f t="shared" si="438"/>
        <v/>
      </c>
      <c r="CZ141" t="str">
        <f t="shared" si="439"/>
        <v/>
      </c>
      <c r="DA141" t="str">
        <f t="shared" si="440"/>
        <v/>
      </c>
      <c r="DB141" t="str">
        <f t="shared" si="441"/>
        <v/>
      </c>
      <c r="DC141" t="str">
        <f t="shared" si="442"/>
        <v/>
      </c>
      <c r="DD141" t="str">
        <f t="shared" si="443"/>
        <v/>
      </c>
      <c r="DE141" t="str">
        <f t="shared" si="444"/>
        <v/>
      </c>
      <c r="DF141" t="str">
        <f t="shared" si="445"/>
        <v/>
      </c>
      <c r="DG141" t="str">
        <f t="shared" si="446"/>
        <v/>
      </c>
      <c r="DH141" t="str">
        <f t="shared" si="447"/>
        <v/>
      </c>
      <c r="DI141" t="str">
        <f t="shared" si="448"/>
        <v/>
      </c>
      <c r="DJ141" t="str">
        <f t="shared" si="449"/>
        <v/>
      </c>
      <c r="DK141" t="str">
        <f t="shared" si="450"/>
        <v/>
      </c>
      <c r="DL141" t="str">
        <f t="shared" si="451"/>
        <v/>
      </c>
      <c r="DM141" t="str">
        <f t="shared" si="452"/>
        <v/>
      </c>
      <c r="DN141" t="str">
        <f t="shared" si="453"/>
        <v/>
      </c>
      <c r="DO141" t="str">
        <f t="shared" si="454"/>
        <v/>
      </c>
      <c r="DP141" t="str">
        <f t="shared" si="455"/>
        <v/>
      </c>
      <c r="DQ141" t="str">
        <f t="shared" si="456"/>
        <v/>
      </c>
      <c r="DR141" t="str">
        <f t="shared" si="457"/>
        <v/>
      </c>
      <c r="DS141" t="str">
        <f t="shared" si="458"/>
        <v/>
      </c>
      <c r="DT141" t="str">
        <f t="shared" si="459"/>
        <v/>
      </c>
      <c r="DU141">
        <f t="shared" si="460"/>
        <v>0</v>
      </c>
      <c r="DV141">
        <f t="shared" si="461"/>
        <v>0</v>
      </c>
      <c r="DW141">
        <f t="shared" si="462"/>
        <v>0</v>
      </c>
      <c r="DX141" t="str">
        <f t="shared" si="463"/>
        <v/>
      </c>
      <c r="DY141" t="str">
        <f t="shared" si="464"/>
        <v/>
      </c>
      <c r="DZ141" t="str">
        <f t="shared" si="465"/>
        <v/>
      </c>
      <c r="EA141" s="5">
        <f t="shared" si="466"/>
        <v>0</v>
      </c>
      <c r="EB141" s="3">
        <f t="shared" si="467"/>
        <v>0</v>
      </c>
    </row>
    <row r="142" spans="2:132" x14ac:dyDescent="0.2">
      <c r="B142">
        <v>137</v>
      </c>
      <c r="C142" s="3">
        <f>Zisk!D156</f>
        <v>0</v>
      </c>
      <c r="D142">
        <f>Zisk!E156</f>
        <v>0</v>
      </c>
      <c r="E142" s="66" t="str">
        <f t="shared" si="354"/>
        <v/>
      </c>
      <c r="F142" t="str">
        <f t="shared" si="355"/>
        <v/>
      </c>
      <c r="G142" s="66" t="str">
        <f t="shared" si="356"/>
        <v/>
      </c>
      <c r="J142">
        <f>VstupniParametry_SKRYT!$D$5</f>
        <v>0.02</v>
      </c>
      <c r="K142">
        <f>VstupniParametry_SKRYT!$D$6</f>
        <v>0.06</v>
      </c>
      <c r="L142">
        <f>VstupniParametry_SKRYT!$D$7</f>
        <v>0.06</v>
      </c>
      <c r="M142">
        <f>VstupniParametry_SKRYT!$D$8</f>
        <v>0.06</v>
      </c>
      <c r="N142">
        <f>VstupniParametry_SKRYT!$D$9</f>
        <v>1.7999999999999999E-2</v>
      </c>
      <c r="O142" s="27">
        <f>VstupniParametry_SKRYT!$D$10</f>
        <v>0.01</v>
      </c>
      <c r="P142" s="27">
        <f>VstupniParametry_SKRYT!$D$11</f>
        <v>0.01</v>
      </c>
      <c r="Q142" s="27">
        <f>VstupniParametry_SKRYT!$D$12</f>
        <v>0.01</v>
      </c>
      <c r="R142" s="27">
        <f>VstupniParametry_SKRYT!$D$13</f>
        <v>0.01</v>
      </c>
      <c r="S142" s="27">
        <f>VstupniParametry_SKRYT!$D$14</f>
        <v>0.01</v>
      </c>
      <c r="T142">
        <f t="shared" si="357"/>
        <v>0</v>
      </c>
      <c r="U142">
        <f t="shared" si="358"/>
        <v>0</v>
      </c>
      <c r="V142">
        <f t="shared" si="359"/>
        <v>0</v>
      </c>
      <c r="W142">
        <f t="shared" si="360"/>
        <v>0</v>
      </c>
      <c r="X142">
        <f t="shared" si="361"/>
        <v>0</v>
      </c>
      <c r="Y142">
        <f t="shared" si="362"/>
        <v>0</v>
      </c>
      <c r="Z142">
        <f t="shared" si="363"/>
        <v>0</v>
      </c>
      <c r="AA142">
        <f t="shared" si="364"/>
        <v>0</v>
      </c>
      <c r="AB142">
        <f t="shared" si="365"/>
        <v>0</v>
      </c>
      <c r="AC142">
        <f t="shared" si="366"/>
        <v>0</v>
      </c>
      <c r="AD142">
        <f t="shared" si="367"/>
        <v>0</v>
      </c>
      <c r="AE142">
        <f t="shared" si="368"/>
        <v>0</v>
      </c>
      <c r="AF142">
        <f t="shared" si="369"/>
        <v>0</v>
      </c>
      <c r="AG142">
        <f t="shared" si="370"/>
        <v>0</v>
      </c>
      <c r="AH142">
        <f t="shared" si="371"/>
        <v>0</v>
      </c>
      <c r="AI142">
        <f t="shared" si="372"/>
        <v>0</v>
      </c>
      <c r="AJ142">
        <f t="shared" si="373"/>
        <v>0</v>
      </c>
      <c r="AK142">
        <f t="shared" si="374"/>
        <v>0</v>
      </c>
      <c r="AL142">
        <f t="shared" si="375"/>
        <v>0</v>
      </c>
      <c r="AM142">
        <f t="shared" si="376"/>
        <v>0</v>
      </c>
      <c r="AN142">
        <f t="shared" si="377"/>
        <v>0</v>
      </c>
      <c r="AO142">
        <f t="shared" si="378"/>
        <v>0</v>
      </c>
      <c r="AP142">
        <f t="shared" si="379"/>
        <v>0</v>
      </c>
      <c r="AQ142">
        <f t="shared" si="380"/>
        <v>0</v>
      </c>
      <c r="AR142">
        <f t="shared" si="381"/>
        <v>0</v>
      </c>
      <c r="AS142">
        <f t="shared" si="382"/>
        <v>0</v>
      </c>
      <c r="AT142">
        <f t="shared" si="352"/>
        <v>0</v>
      </c>
      <c r="AU142">
        <f t="shared" si="383"/>
        <v>0</v>
      </c>
      <c r="AV142">
        <f t="shared" si="384"/>
        <v>0</v>
      </c>
      <c r="AW142">
        <f t="shared" si="353"/>
        <v>0</v>
      </c>
      <c r="AX142">
        <f t="shared" si="385"/>
        <v>0</v>
      </c>
      <c r="AY142">
        <f t="shared" si="386"/>
        <v>0</v>
      </c>
      <c r="AZ142">
        <f t="shared" si="387"/>
        <v>0</v>
      </c>
      <c r="BA142">
        <f t="shared" si="388"/>
        <v>0</v>
      </c>
      <c r="BB142">
        <f t="shared" si="389"/>
        <v>0</v>
      </c>
      <c r="BC142">
        <f t="shared" si="390"/>
        <v>0</v>
      </c>
      <c r="BD142">
        <f t="shared" si="391"/>
        <v>0</v>
      </c>
      <c r="BE142">
        <f t="shared" si="392"/>
        <v>0</v>
      </c>
      <c r="BF142">
        <f t="shared" si="393"/>
        <v>0</v>
      </c>
      <c r="BG142">
        <f t="shared" si="394"/>
        <v>0</v>
      </c>
      <c r="BH142">
        <f t="shared" si="395"/>
        <v>0</v>
      </c>
      <c r="BI142">
        <f t="shared" si="396"/>
        <v>0</v>
      </c>
      <c r="BJ142">
        <f t="shared" si="397"/>
        <v>0</v>
      </c>
      <c r="BK142">
        <f t="shared" si="398"/>
        <v>0</v>
      </c>
      <c r="BL142">
        <f t="shared" si="399"/>
        <v>0</v>
      </c>
      <c r="BM142">
        <f t="shared" si="400"/>
        <v>0</v>
      </c>
      <c r="BN142">
        <f t="shared" si="401"/>
        <v>0</v>
      </c>
      <c r="BO142">
        <f t="shared" si="402"/>
        <v>0</v>
      </c>
      <c r="BP142">
        <f t="shared" si="403"/>
        <v>0</v>
      </c>
      <c r="BQ142">
        <f t="shared" si="404"/>
        <v>0</v>
      </c>
      <c r="BR142">
        <f t="shared" si="405"/>
        <v>0</v>
      </c>
      <c r="BS142">
        <f t="shared" si="406"/>
        <v>0</v>
      </c>
      <c r="BT142">
        <f t="shared" si="407"/>
        <v>0</v>
      </c>
      <c r="BU142">
        <f t="shared" si="408"/>
        <v>0</v>
      </c>
      <c r="BV142">
        <f t="shared" si="409"/>
        <v>0</v>
      </c>
      <c r="BW142">
        <f t="shared" si="410"/>
        <v>0</v>
      </c>
      <c r="BX142">
        <f t="shared" si="411"/>
        <v>0</v>
      </c>
      <c r="BY142">
        <f t="shared" si="412"/>
        <v>0</v>
      </c>
      <c r="BZ142">
        <f t="shared" si="413"/>
        <v>0</v>
      </c>
      <c r="CA142">
        <f t="shared" si="414"/>
        <v>0</v>
      </c>
      <c r="CB142">
        <f t="shared" si="415"/>
        <v>0</v>
      </c>
      <c r="CC142">
        <f t="shared" si="416"/>
        <v>0</v>
      </c>
      <c r="CD142">
        <f t="shared" si="417"/>
        <v>0</v>
      </c>
      <c r="CE142">
        <f t="shared" si="418"/>
        <v>0</v>
      </c>
      <c r="CF142">
        <f t="shared" si="419"/>
        <v>0</v>
      </c>
      <c r="CG142">
        <f t="shared" si="420"/>
        <v>0</v>
      </c>
      <c r="CH142">
        <f t="shared" si="421"/>
        <v>0</v>
      </c>
      <c r="CI142">
        <f t="shared" si="422"/>
        <v>0</v>
      </c>
      <c r="CJ142">
        <f t="shared" si="423"/>
        <v>0</v>
      </c>
      <c r="CK142">
        <f t="shared" si="424"/>
        <v>0</v>
      </c>
      <c r="CL142" t="str">
        <f t="shared" si="425"/>
        <v/>
      </c>
      <c r="CM142" t="str">
        <f t="shared" si="426"/>
        <v/>
      </c>
      <c r="CN142" t="str">
        <f t="shared" si="427"/>
        <v/>
      </c>
      <c r="CO142" t="str">
        <f t="shared" si="428"/>
        <v/>
      </c>
      <c r="CP142" t="str">
        <f t="shared" si="429"/>
        <v/>
      </c>
      <c r="CQ142" t="str">
        <f t="shared" si="430"/>
        <v/>
      </c>
      <c r="CR142" t="str">
        <f t="shared" si="431"/>
        <v/>
      </c>
      <c r="CS142" t="str">
        <f t="shared" si="432"/>
        <v/>
      </c>
      <c r="CT142" t="str">
        <f t="shared" si="433"/>
        <v/>
      </c>
      <c r="CU142" t="str">
        <f t="shared" si="434"/>
        <v/>
      </c>
      <c r="CV142" t="str">
        <f t="shared" si="435"/>
        <v/>
      </c>
      <c r="CW142" t="str">
        <f t="shared" si="436"/>
        <v/>
      </c>
      <c r="CX142" t="str">
        <f t="shared" si="437"/>
        <v/>
      </c>
      <c r="CY142" t="str">
        <f t="shared" si="438"/>
        <v/>
      </c>
      <c r="CZ142" t="str">
        <f t="shared" si="439"/>
        <v/>
      </c>
      <c r="DA142" t="str">
        <f t="shared" si="440"/>
        <v/>
      </c>
      <c r="DB142" t="str">
        <f t="shared" si="441"/>
        <v/>
      </c>
      <c r="DC142" t="str">
        <f t="shared" si="442"/>
        <v/>
      </c>
      <c r="DD142" t="str">
        <f t="shared" si="443"/>
        <v/>
      </c>
      <c r="DE142" t="str">
        <f t="shared" si="444"/>
        <v/>
      </c>
      <c r="DF142" t="str">
        <f t="shared" si="445"/>
        <v/>
      </c>
      <c r="DG142" t="str">
        <f t="shared" si="446"/>
        <v/>
      </c>
      <c r="DH142" t="str">
        <f t="shared" si="447"/>
        <v/>
      </c>
      <c r="DI142" t="str">
        <f t="shared" si="448"/>
        <v/>
      </c>
      <c r="DJ142" t="str">
        <f t="shared" si="449"/>
        <v/>
      </c>
      <c r="DK142" t="str">
        <f t="shared" si="450"/>
        <v/>
      </c>
      <c r="DL142" t="str">
        <f t="shared" si="451"/>
        <v/>
      </c>
      <c r="DM142" t="str">
        <f t="shared" si="452"/>
        <v/>
      </c>
      <c r="DN142" t="str">
        <f t="shared" si="453"/>
        <v/>
      </c>
      <c r="DO142" t="str">
        <f t="shared" si="454"/>
        <v/>
      </c>
      <c r="DP142" t="str">
        <f t="shared" si="455"/>
        <v/>
      </c>
      <c r="DQ142" t="str">
        <f t="shared" si="456"/>
        <v/>
      </c>
      <c r="DR142" t="str">
        <f t="shared" si="457"/>
        <v/>
      </c>
      <c r="DS142" t="str">
        <f t="shared" si="458"/>
        <v/>
      </c>
      <c r="DT142" t="str">
        <f t="shared" si="459"/>
        <v/>
      </c>
      <c r="DU142">
        <f t="shared" si="460"/>
        <v>0</v>
      </c>
      <c r="DV142">
        <f t="shared" si="461"/>
        <v>0</v>
      </c>
      <c r="DW142">
        <f t="shared" si="462"/>
        <v>0</v>
      </c>
      <c r="DX142" t="str">
        <f t="shared" si="463"/>
        <v/>
      </c>
      <c r="DY142" t="str">
        <f t="shared" si="464"/>
        <v/>
      </c>
      <c r="DZ142" t="str">
        <f t="shared" si="465"/>
        <v/>
      </c>
      <c r="EA142" s="5">
        <f t="shared" si="466"/>
        <v>0</v>
      </c>
      <c r="EB142" s="3">
        <f t="shared" si="467"/>
        <v>0</v>
      </c>
    </row>
    <row r="143" spans="2:132" x14ac:dyDescent="0.2">
      <c r="B143" s="25">
        <v>138</v>
      </c>
      <c r="C143" s="26">
        <f>Zisk!D157</f>
        <v>0</v>
      </c>
      <c r="D143">
        <f>Zisk!E157</f>
        <v>0</v>
      </c>
      <c r="E143" s="66" t="str">
        <f t="shared" si="354"/>
        <v/>
      </c>
      <c r="F143" t="str">
        <f t="shared" si="355"/>
        <v/>
      </c>
      <c r="G143" s="66" t="str">
        <f t="shared" si="356"/>
        <v/>
      </c>
      <c r="H143" s="25"/>
      <c r="I143" s="25"/>
      <c r="J143">
        <f>VstupniParametry_SKRYT!$D$5</f>
        <v>0.02</v>
      </c>
      <c r="K143">
        <f>VstupniParametry_SKRYT!$D$6</f>
        <v>0.06</v>
      </c>
      <c r="L143">
        <f>VstupniParametry_SKRYT!$D$7</f>
        <v>0.06</v>
      </c>
      <c r="M143">
        <f>VstupniParametry_SKRYT!$D$8</f>
        <v>0.06</v>
      </c>
      <c r="N143">
        <f>VstupniParametry_SKRYT!$D$9</f>
        <v>1.7999999999999999E-2</v>
      </c>
      <c r="O143" s="27">
        <f>VstupniParametry_SKRYT!$D$10</f>
        <v>0.01</v>
      </c>
      <c r="P143" s="27">
        <f>VstupniParametry_SKRYT!$D$11</f>
        <v>0.01</v>
      </c>
      <c r="Q143" s="27">
        <f>VstupniParametry_SKRYT!$D$12</f>
        <v>0.01</v>
      </c>
      <c r="R143" s="27">
        <f>VstupniParametry_SKRYT!$D$13</f>
        <v>0.01</v>
      </c>
      <c r="S143" s="27">
        <f>VstupniParametry_SKRYT!$D$14</f>
        <v>0.01</v>
      </c>
      <c r="T143">
        <f t="shared" si="357"/>
        <v>0</v>
      </c>
      <c r="U143">
        <f t="shared" si="358"/>
        <v>0</v>
      </c>
      <c r="V143">
        <f t="shared" si="359"/>
        <v>0</v>
      </c>
      <c r="W143">
        <f t="shared" si="360"/>
        <v>0</v>
      </c>
      <c r="X143">
        <f t="shared" si="361"/>
        <v>0</v>
      </c>
      <c r="Y143">
        <f t="shared" si="362"/>
        <v>0</v>
      </c>
      <c r="Z143">
        <f t="shared" si="363"/>
        <v>0</v>
      </c>
      <c r="AA143">
        <f t="shared" si="364"/>
        <v>0</v>
      </c>
      <c r="AB143">
        <f t="shared" si="365"/>
        <v>0</v>
      </c>
      <c r="AC143">
        <f t="shared" si="366"/>
        <v>0</v>
      </c>
      <c r="AD143">
        <f t="shared" si="367"/>
        <v>0</v>
      </c>
      <c r="AE143">
        <f t="shared" si="368"/>
        <v>0</v>
      </c>
      <c r="AF143">
        <f t="shared" si="369"/>
        <v>0</v>
      </c>
      <c r="AG143">
        <f t="shared" si="370"/>
        <v>0</v>
      </c>
      <c r="AH143">
        <f t="shared" si="371"/>
        <v>0</v>
      </c>
      <c r="AI143">
        <f t="shared" si="372"/>
        <v>0</v>
      </c>
      <c r="AJ143">
        <f t="shared" si="373"/>
        <v>0</v>
      </c>
      <c r="AK143">
        <f t="shared" si="374"/>
        <v>0</v>
      </c>
      <c r="AL143">
        <f t="shared" si="375"/>
        <v>0</v>
      </c>
      <c r="AM143">
        <f t="shared" si="376"/>
        <v>0</v>
      </c>
      <c r="AN143">
        <f t="shared" si="377"/>
        <v>0</v>
      </c>
      <c r="AO143">
        <f t="shared" si="378"/>
        <v>0</v>
      </c>
      <c r="AP143">
        <f t="shared" si="379"/>
        <v>0</v>
      </c>
      <c r="AQ143">
        <f t="shared" si="380"/>
        <v>0</v>
      </c>
      <c r="AR143">
        <f t="shared" si="381"/>
        <v>0</v>
      </c>
      <c r="AS143">
        <f t="shared" si="382"/>
        <v>0</v>
      </c>
      <c r="AT143">
        <f t="shared" si="352"/>
        <v>0</v>
      </c>
      <c r="AU143">
        <f t="shared" si="383"/>
        <v>0</v>
      </c>
      <c r="AV143">
        <f t="shared" si="384"/>
        <v>0</v>
      </c>
      <c r="AW143">
        <f t="shared" si="353"/>
        <v>0</v>
      </c>
      <c r="AX143">
        <f t="shared" si="385"/>
        <v>0</v>
      </c>
      <c r="AY143">
        <f t="shared" si="386"/>
        <v>0</v>
      </c>
      <c r="AZ143">
        <f t="shared" si="387"/>
        <v>0</v>
      </c>
      <c r="BA143">
        <f t="shared" si="388"/>
        <v>0</v>
      </c>
      <c r="BB143">
        <f t="shared" si="389"/>
        <v>0</v>
      </c>
      <c r="BC143">
        <f t="shared" si="390"/>
        <v>0</v>
      </c>
      <c r="BD143">
        <f t="shared" si="391"/>
        <v>0</v>
      </c>
      <c r="BE143">
        <f t="shared" si="392"/>
        <v>0</v>
      </c>
      <c r="BF143">
        <f t="shared" si="393"/>
        <v>0</v>
      </c>
      <c r="BG143">
        <f t="shared" si="394"/>
        <v>0</v>
      </c>
      <c r="BH143">
        <f t="shared" si="395"/>
        <v>0</v>
      </c>
      <c r="BI143">
        <f t="shared" si="396"/>
        <v>0</v>
      </c>
      <c r="BJ143">
        <f t="shared" si="397"/>
        <v>0</v>
      </c>
      <c r="BK143">
        <f t="shared" si="398"/>
        <v>0</v>
      </c>
      <c r="BL143">
        <f t="shared" si="399"/>
        <v>0</v>
      </c>
      <c r="BM143">
        <f t="shared" si="400"/>
        <v>0</v>
      </c>
      <c r="BN143">
        <f t="shared" si="401"/>
        <v>0</v>
      </c>
      <c r="BO143">
        <f t="shared" si="402"/>
        <v>0</v>
      </c>
      <c r="BP143">
        <f t="shared" si="403"/>
        <v>0</v>
      </c>
      <c r="BQ143">
        <f t="shared" si="404"/>
        <v>0</v>
      </c>
      <c r="BR143">
        <f t="shared" si="405"/>
        <v>0</v>
      </c>
      <c r="BS143">
        <f t="shared" si="406"/>
        <v>0</v>
      </c>
      <c r="BT143">
        <f t="shared" si="407"/>
        <v>0</v>
      </c>
      <c r="BU143">
        <f t="shared" si="408"/>
        <v>0</v>
      </c>
      <c r="BV143">
        <f t="shared" si="409"/>
        <v>0</v>
      </c>
      <c r="BW143">
        <f t="shared" si="410"/>
        <v>0</v>
      </c>
      <c r="BX143">
        <f t="shared" si="411"/>
        <v>0</v>
      </c>
      <c r="BY143">
        <f t="shared" si="412"/>
        <v>0</v>
      </c>
      <c r="BZ143">
        <f t="shared" si="413"/>
        <v>0</v>
      </c>
      <c r="CA143">
        <f t="shared" si="414"/>
        <v>0</v>
      </c>
      <c r="CB143">
        <f t="shared" si="415"/>
        <v>0</v>
      </c>
      <c r="CC143">
        <f t="shared" si="416"/>
        <v>0</v>
      </c>
      <c r="CD143">
        <f t="shared" si="417"/>
        <v>0</v>
      </c>
      <c r="CE143">
        <f t="shared" si="418"/>
        <v>0</v>
      </c>
      <c r="CF143">
        <f t="shared" si="419"/>
        <v>0</v>
      </c>
      <c r="CG143">
        <f t="shared" si="420"/>
        <v>0</v>
      </c>
      <c r="CH143">
        <f t="shared" si="421"/>
        <v>0</v>
      </c>
      <c r="CI143">
        <f t="shared" si="422"/>
        <v>0</v>
      </c>
      <c r="CJ143">
        <f t="shared" si="423"/>
        <v>0</v>
      </c>
      <c r="CK143">
        <f t="shared" si="424"/>
        <v>0</v>
      </c>
      <c r="CL143" t="str">
        <f t="shared" si="425"/>
        <v/>
      </c>
      <c r="CM143" t="str">
        <f t="shared" si="426"/>
        <v/>
      </c>
      <c r="CN143" t="str">
        <f t="shared" si="427"/>
        <v/>
      </c>
      <c r="CO143" t="str">
        <f t="shared" si="428"/>
        <v/>
      </c>
      <c r="CP143" t="str">
        <f t="shared" si="429"/>
        <v/>
      </c>
      <c r="CQ143" t="str">
        <f t="shared" si="430"/>
        <v/>
      </c>
      <c r="CR143" t="str">
        <f t="shared" si="431"/>
        <v/>
      </c>
      <c r="CS143" t="str">
        <f t="shared" si="432"/>
        <v/>
      </c>
      <c r="CT143" t="str">
        <f t="shared" si="433"/>
        <v/>
      </c>
      <c r="CU143" t="str">
        <f t="shared" si="434"/>
        <v/>
      </c>
      <c r="CV143" t="str">
        <f t="shared" si="435"/>
        <v/>
      </c>
      <c r="CW143" t="str">
        <f t="shared" si="436"/>
        <v/>
      </c>
      <c r="CX143" t="str">
        <f t="shared" si="437"/>
        <v/>
      </c>
      <c r="CY143" t="str">
        <f t="shared" si="438"/>
        <v/>
      </c>
      <c r="CZ143" t="str">
        <f t="shared" si="439"/>
        <v/>
      </c>
      <c r="DA143" t="str">
        <f t="shared" si="440"/>
        <v/>
      </c>
      <c r="DB143" t="str">
        <f t="shared" si="441"/>
        <v/>
      </c>
      <c r="DC143" t="str">
        <f t="shared" si="442"/>
        <v/>
      </c>
      <c r="DD143" t="str">
        <f t="shared" si="443"/>
        <v/>
      </c>
      <c r="DE143" t="str">
        <f t="shared" si="444"/>
        <v/>
      </c>
      <c r="DF143" t="str">
        <f t="shared" si="445"/>
        <v/>
      </c>
      <c r="DG143" t="str">
        <f t="shared" si="446"/>
        <v/>
      </c>
      <c r="DH143" t="str">
        <f t="shared" si="447"/>
        <v/>
      </c>
      <c r="DI143" t="str">
        <f t="shared" si="448"/>
        <v/>
      </c>
      <c r="DJ143" t="str">
        <f t="shared" si="449"/>
        <v/>
      </c>
      <c r="DK143" t="str">
        <f t="shared" si="450"/>
        <v/>
      </c>
      <c r="DL143" t="str">
        <f t="shared" si="451"/>
        <v/>
      </c>
      <c r="DM143" t="str">
        <f t="shared" si="452"/>
        <v/>
      </c>
      <c r="DN143" t="str">
        <f t="shared" si="453"/>
        <v/>
      </c>
      <c r="DO143" t="str">
        <f t="shared" si="454"/>
        <v/>
      </c>
      <c r="DP143" t="str">
        <f t="shared" si="455"/>
        <v/>
      </c>
      <c r="DQ143" t="str">
        <f t="shared" si="456"/>
        <v/>
      </c>
      <c r="DR143" t="str">
        <f t="shared" si="457"/>
        <v/>
      </c>
      <c r="DS143" t="str">
        <f t="shared" si="458"/>
        <v/>
      </c>
      <c r="DT143" t="str">
        <f t="shared" si="459"/>
        <v/>
      </c>
      <c r="DU143">
        <f t="shared" si="460"/>
        <v>0</v>
      </c>
      <c r="DV143">
        <f t="shared" si="461"/>
        <v>0</v>
      </c>
      <c r="DW143">
        <f t="shared" si="462"/>
        <v>0</v>
      </c>
      <c r="DX143" t="str">
        <f t="shared" si="463"/>
        <v/>
      </c>
      <c r="DY143" t="str">
        <f t="shared" si="464"/>
        <v/>
      </c>
      <c r="DZ143" t="str">
        <f t="shared" si="465"/>
        <v/>
      </c>
      <c r="EA143" s="5">
        <f t="shared" si="466"/>
        <v>0</v>
      </c>
      <c r="EB143" s="3">
        <f t="shared" si="467"/>
        <v>0</v>
      </c>
    </row>
    <row r="144" spans="2:132" x14ac:dyDescent="0.2">
      <c r="B144">
        <v>139</v>
      </c>
      <c r="C144" s="3">
        <f>Zisk!D158</f>
        <v>0</v>
      </c>
      <c r="D144">
        <f>Zisk!E158</f>
        <v>0</v>
      </c>
      <c r="E144" s="66" t="str">
        <f t="shared" si="354"/>
        <v/>
      </c>
      <c r="F144" t="str">
        <f t="shared" si="355"/>
        <v/>
      </c>
      <c r="G144" s="66" t="str">
        <f t="shared" si="356"/>
        <v/>
      </c>
      <c r="J144">
        <f>VstupniParametry_SKRYT!$D$5</f>
        <v>0.02</v>
      </c>
      <c r="K144">
        <f>VstupniParametry_SKRYT!$D$6</f>
        <v>0.06</v>
      </c>
      <c r="L144">
        <f>VstupniParametry_SKRYT!$D$7</f>
        <v>0.06</v>
      </c>
      <c r="M144">
        <f>VstupniParametry_SKRYT!$D$8</f>
        <v>0.06</v>
      </c>
      <c r="N144">
        <f>VstupniParametry_SKRYT!$D$9</f>
        <v>1.7999999999999999E-2</v>
      </c>
      <c r="O144" s="27">
        <f>VstupniParametry_SKRYT!$D$10</f>
        <v>0.01</v>
      </c>
      <c r="P144" s="27">
        <f>VstupniParametry_SKRYT!$D$11</f>
        <v>0.01</v>
      </c>
      <c r="Q144" s="27">
        <f>VstupniParametry_SKRYT!$D$12</f>
        <v>0.01</v>
      </c>
      <c r="R144" s="27">
        <f>VstupniParametry_SKRYT!$D$13</f>
        <v>0.01</v>
      </c>
      <c r="S144" s="27">
        <f>VstupniParametry_SKRYT!$D$14</f>
        <v>0.01</v>
      </c>
      <c r="T144">
        <f t="shared" si="357"/>
        <v>0</v>
      </c>
      <c r="U144">
        <f t="shared" si="358"/>
        <v>0</v>
      </c>
      <c r="V144">
        <f t="shared" si="359"/>
        <v>0</v>
      </c>
      <c r="W144">
        <f t="shared" si="360"/>
        <v>0</v>
      </c>
      <c r="X144">
        <f t="shared" si="361"/>
        <v>0</v>
      </c>
      <c r="Y144">
        <f t="shared" si="362"/>
        <v>0</v>
      </c>
      <c r="Z144">
        <f t="shared" si="363"/>
        <v>0</v>
      </c>
      <c r="AA144">
        <f t="shared" si="364"/>
        <v>0</v>
      </c>
      <c r="AB144">
        <f t="shared" si="365"/>
        <v>0</v>
      </c>
      <c r="AC144">
        <f t="shared" si="366"/>
        <v>0</v>
      </c>
      <c r="AD144">
        <f t="shared" si="367"/>
        <v>0</v>
      </c>
      <c r="AE144">
        <f t="shared" si="368"/>
        <v>0</v>
      </c>
      <c r="AF144">
        <f t="shared" si="369"/>
        <v>0</v>
      </c>
      <c r="AG144">
        <f t="shared" si="370"/>
        <v>0</v>
      </c>
      <c r="AH144">
        <f t="shared" si="371"/>
        <v>0</v>
      </c>
      <c r="AI144">
        <f t="shared" si="372"/>
        <v>0</v>
      </c>
      <c r="AJ144">
        <f t="shared" si="373"/>
        <v>0</v>
      </c>
      <c r="AK144">
        <f t="shared" si="374"/>
        <v>0</v>
      </c>
      <c r="AL144">
        <f t="shared" si="375"/>
        <v>0</v>
      </c>
      <c r="AM144">
        <f t="shared" si="376"/>
        <v>0</v>
      </c>
      <c r="AN144">
        <f t="shared" si="377"/>
        <v>0</v>
      </c>
      <c r="AO144">
        <f t="shared" si="378"/>
        <v>0</v>
      </c>
      <c r="AP144">
        <f t="shared" si="379"/>
        <v>0</v>
      </c>
      <c r="AQ144">
        <f t="shared" si="380"/>
        <v>0</v>
      </c>
      <c r="AR144">
        <f t="shared" si="381"/>
        <v>0</v>
      </c>
      <c r="AS144">
        <f t="shared" si="382"/>
        <v>0</v>
      </c>
      <c r="AT144">
        <f t="shared" si="352"/>
        <v>0</v>
      </c>
      <c r="AU144">
        <f t="shared" si="383"/>
        <v>0</v>
      </c>
      <c r="AV144">
        <f t="shared" si="384"/>
        <v>0</v>
      </c>
      <c r="AW144">
        <f t="shared" si="353"/>
        <v>0</v>
      </c>
      <c r="AX144">
        <f t="shared" si="385"/>
        <v>0</v>
      </c>
      <c r="AY144">
        <f t="shared" si="386"/>
        <v>0</v>
      </c>
      <c r="AZ144">
        <f t="shared" si="387"/>
        <v>0</v>
      </c>
      <c r="BA144">
        <f t="shared" si="388"/>
        <v>0</v>
      </c>
      <c r="BB144">
        <f t="shared" si="389"/>
        <v>0</v>
      </c>
      <c r="BC144">
        <f t="shared" si="390"/>
        <v>0</v>
      </c>
      <c r="BD144">
        <f t="shared" si="391"/>
        <v>0</v>
      </c>
      <c r="BE144">
        <f t="shared" si="392"/>
        <v>0</v>
      </c>
      <c r="BF144">
        <f t="shared" si="393"/>
        <v>0</v>
      </c>
      <c r="BG144">
        <f t="shared" si="394"/>
        <v>0</v>
      </c>
      <c r="BH144">
        <f t="shared" si="395"/>
        <v>0</v>
      </c>
      <c r="BI144">
        <f t="shared" si="396"/>
        <v>0</v>
      </c>
      <c r="BJ144">
        <f t="shared" si="397"/>
        <v>0</v>
      </c>
      <c r="BK144">
        <f t="shared" si="398"/>
        <v>0</v>
      </c>
      <c r="BL144">
        <f t="shared" si="399"/>
        <v>0</v>
      </c>
      <c r="BM144">
        <f t="shared" si="400"/>
        <v>0</v>
      </c>
      <c r="BN144">
        <f t="shared" si="401"/>
        <v>0</v>
      </c>
      <c r="BO144">
        <f t="shared" si="402"/>
        <v>0</v>
      </c>
      <c r="BP144">
        <f t="shared" si="403"/>
        <v>0</v>
      </c>
      <c r="BQ144">
        <f t="shared" si="404"/>
        <v>0</v>
      </c>
      <c r="BR144">
        <f t="shared" si="405"/>
        <v>0</v>
      </c>
      <c r="BS144">
        <f t="shared" si="406"/>
        <v>0</v>
      </c>
      <c r="BT144">
        <f t="shared" si="407"/>
        <v>0</v>
      </c>
      <c r="BU144">
        <f t="shared" si="408"/>
        <v>0</v>
      </c>
      <c r="BV144">
        <f t="shared" si="409"/>
        <v>0</v>
      </c>
      <c r="BW144">
        <f t="shared" si="410"/>
        <v>0</v>
      </c>
      <c r="BX144">
        <f t="shared" si="411"/>
        <v>0</v>
      </c>
      <c r="BY144">
        <f t="shared" si="412"/>
        <v>0</v>
      </c>
      <c r="BZ144">
        <f t="shared" si="413"/>
        <v>0</v>
      </c>
      <c r="CA144">
        <f t="shared" si="414"/>
        <v>0</v>
      </c>
      <c r="CB144">
        <f t="shared" si="415"/>
        <v>0</v>
      </c>
      <c r="CC144">
        <f t="shared" si="416"/>
        <v>0</v>
      </c>
      <c r="CD144">
        <f t="shared" si="417"/>
        <v>0</v>
      </c>
      <c r="CE144">
        <f t="shared" si="418"/>
        <v>0</v>
      </c>
      <c r="CF144">
        <f t="shared" si="419"/>
        <v>0</v>
      </c>
      <c r="CG144">
        <f t="shared" si="420"/>
        <v>0</v>
      </c>
      <c r="CH144">
        <f t="shared" si="421"/>
        <v>0</v>
      </c>
      <c r="CI144">
        <f t="shared" si="422"/>
        <v>0</v>
      </c>
      <c r="CJ144">
        <f t="shared" si="423"/>
        <v>0</v>
      </c>
      <c r="CK144">
        <f t="shared" si="424"/>
        <v>0</v>
      </c>
      <c r="CL144" t="str">
        <f t="shared" si="425"/>
        <v/>
      </c>
      <c r="CM144" t="str">
        <f t="shared" si="426"/>
        <v/>
      </c>
      <c r="CN144" t="str">
        <f t="shared" si="427"/>
        <v/>
      </c>
      <c r="CO144" t="str">
        <f t="shared" si="428"/>
        <v/>
      </c>
      <c r="CP144" t="str">
        <f t="shared" si="429"/>
        <v/>
      </c>
      <c r="CQ144" t="str">
        <f t="shared" si="430"/>
        <v/>
      </c>
      <c r="CR144" t="str">
        <f t="shared" si="431"/>
        <v/>
      </c>
      <c r="CS144" t="str">
        <f t="shared" si="432"/>
        <v/>
      </c>
      <c r="CT144" t="str">
        <f t="shared" si="433"/>
        <v/>
      </c>
      <c r="CU144" t="str">
        <f t="shared" si="434"/>
        <v/>
      </c>
      <c r="CV144" t="str">
        <f t="shared" si="435"/>
        <v/>
      </c>
      <c r="CW144" t="str">
        <f t="shared" si="436"/>
        <v/>
      </c>
      <c r="CX144" t="str">
        <f t="shared" si="437"/>
        <v/>
      </c>
      <c r="CY144" t="str">
        <f t="shared" si="438"/>
        <v/>
      </c>
      <c r="CZ144" t="str">
        <f t="shared" si="439"/>
        <v/>
      </c>
      <c r="DA144" t="str">
        <f t="shared" si="440"/>
        <v/>
      </c>
      <c r="DB144" t="str">
        <f t="shared" si="441"/>
        <v/>
      </c>
      <c r="DC144" t="str">
        <f t="shared" si="442"/>
        <v/>
      </c>
      <c r="DD144" t="str">
        <f t="shared" si="443"/>
        <v/>
      </c>
      <c r="DE144" t="str">
        <f t="shared" si="444"/>
        <v/>
      </c>
      <c r="DF144" t="str">
        <f t="shared" si="445"/>
        <v/>
      </c>
      <c r="DG144" t="str">
        <f t="shared" si="446"/>
        <v/>
      </c>
      <c r="DH144" t="str">
        <f t="shared" si="447"/>
        <v/>
      </c>
      <c r="DI144" t="str">
        <f t="shared" si="448"/>
        <v/>
      </c>
      <c r="DJ144" t="str">
        <f t="shared" si="449"/>
        <v/>
      </c>
      <c r="DK144" t="str">
        <f t="shared" si="450"/>
        <v/>
      </c>
      <c r="DL144" t="str">
        <f t="shared" si="451"/>
        <v/>
      </c>
      <c r="DM144" t="str">
        <f t="shared" si="452"/>
        <v/>
      </c>
      <c r="DN144" t="str">
        <f t="shared" si="453"/>
        <v/>
      </c>
      <c r="DO144" t="str">
        <f t="shared" si="454"/>
        <v/>
      </c>
      <c r="DP144" t="str">
        <f t="shared" si="455"/>
        <v/>
      </c>
      <c r="DQ144" t="str">
        <f t="shared" si="456"/>
        <v/>
      </c>
      <c r="DR144" t="str">
        <f t="shared" si="457"/>
        <v/>
      </c>
      <c r="DS144" t="str">
        <f t="shared" si="458"/>
        <v/>
      </c>
      <c r="DT144" t="str">
        <f t="shared" si="459"/>
        <v/>
      </c>
      <c r="DU144">
        <f t="shared" si="460"/>
        <v>0</v>
      </c>
      <c r="DV144">
        <f t="shared" si="461"/>
        <v>0</v>
      </c>
      <c r="DW144">
        <f t="shared" si="462"/>
        <v>0</v>
      </c>
      <c r="DX144" t="str">
        <f t="shared" si="463"/>
        <v/>
      </c>
      <c r="DY144" t="str">
        <f t="shared" si="464"/>
        <v/>
      </c>
      <c r="DZ144" t="str">
        <f t="shared" si="465"/>
        <v/>
      </c>
      <c r="EA144" s="5">
        <f t="shared" si="466"/>
        <v>0</v>
      </c>
      <c r="EB144" s="3">
        <f t="shared" si="467"/>
        <v>0</v>
      </c>
    </row>
    <row r="145" spans="2:132" x14ac:dyDescent="0.2">
      <c r="B145" s="25">
        <v>140</v>
      </c>
      <c r="C145" s="26">
        <f>Zisk!D159</f>
        <v>0</v>
      </c>
      <c r="D145">
        <f>Zisk!E159</f>
        <v>0</v>
      </c>
      <c r="E145" s="66" t="str">
        <f t="shared" si="354"/>
        <v/>
      </c>
      <c r="F145" t="str">
        <f t="shared" si="355"/>
        <v/>
      </c>
      <c r="G145" s="66" t="str">
        <f t="shared" si="356"/>
        <v/>
      </c>
      <c r="H145" s="25"/>
      <c r="I145" s="25"/>
      <c r="J145">
        <f>VstupniParametry_SKRYT!$D$5</f>
        <v>0.02</v>
      </c>
      <c r="K145">
        <f>VstupniParametry_SKRYT!$D$6</f>
        <v>0.06</v>
      </c>
      <c r="L145">
        <f>VstupniParametry_SKRYT!$D$7</f>
        <v>0.06</v>
      </c>
      <c r="M145">
        <f>VstupniParametry_SKRYT!$D$8</f>
        <v>0.06</v>
      </c>
      <c r="N145">
        <f>VstupniParametry_SKRYT!$D$9</f>
        <v>1.7999999999999999E-2</v>
      </c>
      <c r="O145" s="27">
        <f>VstupniParametry_SKRYT!$D$10</f>
        <v>0.01</v>
      </c>
      <c r="P145" s="27">
        <f>VstupniParametry_SKRYT!$D$11</f>
        <v>0.01</v>
      </c>
      <c r="Q145" s="27">
        <f>VstupniParametry_SKRYT!$D$12</f>
        <v>0.01</v>
      </c>
      <c r="R145" s="27">
        <f>VstupniParametry_SKRYT!$D$13</f>
        <v>0.01</v>
      </c>
      <c r="S145" s="27">
        <f>VstupniParametry_SKRYT!$D$14</f>
        <v>0.01</v>
      </c>
      <c r="T145">
        <f t="shared" si="357"/>
        <v>0</v>
      </c>
      <c r="U145">
        <f t="shared" si="358"/>
        <v>0</v>
      </c>
      <c r="V145">
        <f t="shared" si="359"/>
        <v>0</v>
      </c>
      <c r="W145">
        <f t="shared" si="360"/>
        <v>0</v>
      </c>
      <c r="X145">
        <f t="shared" si="361"/>
        <v>0</v>
      </c>
      <c r="Y145">
        <f t="shared" si="362"/>
        <v>0</v>
      </c>
      <c r="Z145">
        <f t="shared" si="363"/>
        <v>0</v>
      </c>
      <c r="AA145">
        <f t="shared" si="364"/>
        <v>0</v>
      </c>
      <c r="AB145">
        <f t="shared" si="365"/>
        <v>0</v>
      </c>
      <c r="AC145">
        <f t="shared" si="366"/>
        <v>0</v>
      </c>
      <c r="AD145">
        <f t="shared" si="367"/>
        <v>0</v>
      </c>
      <c r="AE145">
        <f t="shared" si="368"/>
        <v>0</v>
      </c>
      <c r="AF145">
        <f t="shared" si="369"/>
        <v>0</v>
      </c>
      <c r="AG145">
        <f t="shared" si="370"/>
        <v>0</v>
      </c>
      <c r="AH145">
        <f t="shared" si="371"/>
        <v>0</v>
      </c>
      <c r="AI145">
        <f t="shared" si="372"/>
        <v>0</v>
      </c>
      <c r="AJ145">
        <f t="shared" si="373"/>
        <v>0</v>
      </c>
      <c r="AK145">
        <f t="shared" si="374"/>
        <v>0</v>
      </c>
      <c r="AL145">
        <f t="shared" si="375"/>
        <v>0</v>
      </c>
      <c r="AM145">
        <f t="shared" si="376"/>
        <v>0</v>
      </c>
      <c r="AN145">
        <f t="shared" si="377"/>
        <v>0</v>
      </c>
      <c r="AO145">
        <f t="shared" si="378"/>
        <v>0</v>
      </c>
      <c r="AP145">
        <f t="shared" si="379"/>
        <v>0</v>
      </c>
      <c r="AQ145">
        <f t="shared" si="380"/>
        <v>0</v>
      </c>
      <c r="AR145">
        <f t="shared" si="381"/>
        <v>0</v>
      </c>
      <c r="AS145">
        <f t="shared" si="382"/>
        <v>0</v>
      </c>
      <c r="AT145">
        <f t="shared" si="352"/>
        <v>0</v>
      </c>
      <c r="AU145">
        <f t="shared" si="383"/>
        <v>0</v>
      </c>
      <c r="AV145">
        <f t="shared" si="384"/>
        <v>0</v>
      </c>
      <c r="AW145">
        <f t="shared" si="353"/>
        <v>0</v>
      </c>
      <c r="AX145">
        <f t="shared" si="385"/>
        <v>0</v>
      </c>
      <c r="AY145">
        <f t="shared" si="386"/>
        <v>0</v>
      </c>
      <c r="AZ145">
        <f t="shared" si="387"/>
        <v>0</v>
      </c>
      <c r="BA145">
        <f t="shared" si="388"/>
        <v>0</v>
      </c>
      <c r="BB145">
        <f t="shared" si="389"/>
        <v>0</v>
      </c>
      <c r="BC145">
        <f t="shared" si="390"/>
        <v>0</v>
      </c>
      <c r="BD145">
        <f t="shared" si="391"/>
        <v>0</v>
      </c>
      <c r="BE145">
        <f t="shared" si="392"/>
        <v>0</v>
      </c>
      <c r="BF145">
        <f t="shared" si="393"/>
        <v>0</v>
      </c>
      <c r="BG145">
        <f t="shared" si="394"/>
        <v>0</v>
      </c>
      <c r="BH145">
        <f t="shared" si="395"/>
        <v>0</v>
      </c>
      <c r="BI145">
        <f t="shared" si="396"/>
        <v>0</v>
      </c>
      <c r="BJ145">
        <f t="shared" si="397"/>
        <v>0</v>
      </c>
      <c r="BK145">
        <f t="shared" si="398"/>
        <v>0</v>
      </c>
      <c r="BL145">
        <f t="shared" si="399"/>
        <v>0</v>
      </c>
      <c r="BM145">
        <f t="shared" si="400"/>
        <v>0</v>
      </c>
      <c r="BN145">
        <f t="shared" si="401"/>
        <v>0</v>
      </c>
      <c r="BO145">
        <f t="shared" si="402"/>
        <v>0</v>
      </c>
      <c r="BP145">
        <f t="shared" si="403"/>
        <v>0</v>
      </c>
      <c r="BQ145">
        <f t="shared" si="404"/>
        <v>0</v>
      </c>
      <c r="BR145">
        <f t="shared" si="405"/>
        <v>0</v>
      </c>
      <c r="BS145">
        <f t="shared" si="406"/>
        <v>0</v>
      </c>
      <c r="BT145">
        <f t="shared" si="407"/>
        <v>0</v>
      </c>
      <c r="BU145">
        <f t="shared" si="408"/>
        <v>0</v>
      </c>
      <c r="BV145">
        <f t="shared" si="409"/>
        <v>0</v>
      </c>
      <c r="BW145">
        <f t="shared" si="410"/>
        <v>0</v>
      </c>
      <c r="BX145">
        <f t="shared" si="411"/>
        <v>0</v>
      </c>
      <c r="BY145">
        <f t="shared" si="412"/>
        <v>0</v>
      </c>
      <c r="BZ145">
        <f t="shared" si="413"/>
        <v>0</v>
      </c>
      <c r="CA145">
        <f t="shared" si="414"/>
        <v>0</v>
      </c>
      <c r="CB145">
        <f t="shared" si="415"/>
        <v>0</v>
      </c>
      <c r="CC145">
        <f t="shared" si="416"/>
        <v>0</v>
      </c>
      <c r="CD145">
        <f t="shared" si="417"/>
        <v>0</v>
      </c>
      <c r="CE145">
        <f t="shared" si="418"/>
        <v>0</v>
      </c>
      <c r="CF145">
        <f t="shared" si="419"/>
        <v>0</v>
      </c>
      <c r="CG145">
        <f t="shared" si="420"/>
        <v>0</v>
      </c>
      <c r="CH145">
        <f t="shared" si="421"/>
        <v>0</v>
      </c>
      <c r="CI145">
        <f t="shared" si="422"/>
        <v>0</v>
      </c>
      <c r="CJ145">
        <f t="shared" si="423"/>
        <v>0</v>
      </c>
      <c r="CK145">
        <f t="shared" si="424"/>
        <v>0</v>
      </c>
      <c r="CL145" t="str">
        <f t="shared" si="425"/>
        <v/>
      </c>
      <c r="CM145" t="str">
        <f t="shared" si="426"/>
        <v/>
      </c>
      <c r="CN145" t="str">
        <f t="shared" si="427"/>
        <v/>
      </c>
      <c r="CO145" t="str">
        <f t="shared" si="428"/>
        <v/>
      </c>
      <c r="CP145" t="str">
        <f t="shared" si="429"/>
        <v/>
      </c>
      <c r="CQ145" t="str">
        <f t="shared" si="430"/>
        <v/>
      </c>
      <c r="CR145" t="str">
        <f t="shared" si="431"/>
        <v/>
      </c>
      <c r="CS145" t="str">
        <f t="shared" si="432"/>
        <v/>
      </c>
      <c r="CT145" t="str">
        <f t="shared" si="433"/>
        <v/>
      </c>
      <c r="CU145" t="str">
        <f t="shared" si="434"/>
        <v/>
      </c>
      <c r="CV145" t="str">
        <f t="shared" si="435"/>
        <v/>
      </c>
      <c r="CW145" t="str">
        <f t="shared" si="436"/>
        <v/>
      </c>
      <c r="CX145" t="str">
        <f t="shared" si="437"/>
        <v/>
      </c>
      <c r="CY145" t="str">
        <f t="shared" si="438"/>
        <v/>
      </c>
      <c r="CZ145" t="str">
        <f t="shared" si="439"/>
        <v/>
      </c>
      <c r="DA145" t="str">
        <f t="shared" si="440"/>
        <v/>
      </c>
      <c r="DB145" t="str">
        <f t="shared" si="441"/>
        <v/>
      </c>
      <c r="DC145" t="str">
        <f t="shared" si="442"/>
        <v/>
      </c>
      <c r="DD145" t="str">
        <f t="shared" si="443"/>
        <v/>
      </c>
      <c r="DE145" t="str">
        <f t="shared" si="444"/>
        <v/>
      </c>
      <c r="DF145" t="str">
        <f t="shared" si="445"/>
        <v/>
      </c>
      <c r="DG145" t="str">
        <f t="shared" si="446"/>
        <v/>
      </c>
      <c r="DH145" t="str">
        <f t="shared" si="447"/>
        <v/>
      </c>
      <c r="DI145" t="str">
        <f t="shared" si="448"/>
        <v/>
      </c>
      <c r="DJ145" t="str">
        <f t="shared" si="449"/>
        <v/>
      </c>
      <c r="DK145" t="str">
        <f t="shared" si="450"/>
        <v/>
      </c>
      <c r="DL145" t="str">
        <f t="shared" si="451"/>
        <v/>
      </c>
      <c r="DM145" t="str">
        <f t="shared" si="452"/>
        <v/>
      </c>
      <c r="DN145" t="str">
        <f t="shared" si="453"/>
        <v/>
      </c>
      <c r="DO145" t="str">
        <f t="shared" si="454"/>
        <v/>
      </c>
      <c r="DP145" t="str">
        <f t="shared" si="455"/>
        <v/>
      </c>
      <c r="DQ145" t="str">
        <f t="shared" si="456"/>
        <v/>
      </c>
      <c r="DR145" t="str">
        <f t="shared" si="457"/>
        <v/>
      </c>
      <c r="DS145" t="str">
        <f t="shared" si="458"/>
        <v/>
      </c>
      <c r="DT145" t="str">
        <f t="shared" si="459"/>
        <v/>
      </c>
      <c r="DU145">
        <f t="shared" si="460"/>
        <v>0</v>
      </c>
      <c r="DV145">
        <f t="shared" si="461"/>
        <v>0</v>
      </c>
      <c r="DW145">
        <f t="shared" si="462"/>
        <v>0</v>
      </c>
      <c r="DX145" t="str">
        <f t="shared" si="463"/>
        <v/>
      </c>
      <c r="DY145" t="str">
        <f t="shared" si="464"/>
        <v/>
      </c>
      <c r="DZ145" t="str">
        <f t="shared" si="465"/>
        <v/>
      </c>
      <c r="EA145" s="5">
        <f t="shared" si="466"/>
        <v>0</v>
      </c>
      <c r="EB145" s="3">
        <f t="shared" si="467"/>
        <v>0</v>
      </c>
    </row>
    <row r="146" spans="2:132" x14ac:dyDescent="0.2">
      <c r="B146">
        <v>141</v>
      </c>
      <c r="C146" s="3">
        <f>Zisk!D160</f>
        <v>0</v>
      </c>
      <c r="D146">
        <f>Zisk!E160</f>
        <v>0</v>
      </c>
      <c r="E146" s="66" t="str">
        <f t="shared" si="354"/>
        <v/>
      </c>
      <c r="F146" t="str">
        <f t="shared" si="355"/>
        <v/>
      </c>
      <c r="G146" s="66" t="str">
        <f t="shared" si="356"/>
        <v/>
      </c>
      <c r="J146">
        <f>VstupniParametry_SKRYT!$D$5</f>
        <v>0.02</v>
      </c>
      <c r="K146">
        <f>VstupniParametry_SKRYT!$D$6</f>
        <v>0.06</v>
      </c>
      <c r="L146">
        <f>VstupniParametry_SKRYT!$D$7</f>
        <v>0.06</v>
      </c>
      <c r="M146">
        <f>VstupniParametry_SKRYT!$D$8</f>
        <v>0.06</v>
      </c>
      <c r="N146">
        <f>VstupniParametry_SKRYT!$D$9</f>
        <v>1.7999999999999999E-2</v>
      </c>
      <c r="O146" s="27">
        <f>VstupniParametry_SKRYT!$D$10</f>
        <v>0.01</v>
      </c>
      <c r="P146" s="27">
        <f>VstupniParametry_SKRYT!$D$11</f>
        <v>0.01</v>
      </c>
      <c r="Q146" s="27">
        <f>VstupniParametry_SKRYT!$D$12</f>
        <v>0.01</v>
      </c>
      <c r="R146" s="27">
        <f>VstupniParametry_SKRYT!$D$13</f>
        <v>0.01</v>
      </c>
      <c r="S146" s="27">
        <f>VstupniParametry_SKRYT!$D$14</f>
        <v>0.01</v>
      </c>
      <c r="T146">
        <f t="shared" si="357"/>
        <v>0</v>
      </c>
      <c r="U146">
        <f t="shared" si="358"/>
        <v>0</v>
      </c>
      <c r="V146">
        <f t="shared" si="359"/>
        <v>0</v>
      </c>
      <c r="W146">
        <f t="shared" si="360"/>
        <v>0</v>
      </c>
      <c r="X146">
        <f t="shared" si="361"/>
        <v>0</v>
      </c>
      <c r="Y146">
        <f t="shared" si="362"/>
        <v>0</v>
      </c>
      <c r="Z146">
        <f t="shared" si="363"/>
        <v>0</v>
      </c>
      <c r="AA146">
        <f t="shared" si="364"/>
        <v>0</v>
      </c>
      <c r="AB146">
        <f t="shared" si="365"/>
        <v>0</v>
      </c>
      <c r="AC146">
        <f t="shared" si="366"/>
        <v>0</v>
      </c>
      <c r="AD146">
        <f t="shared" si="367"/>
        <v>0</v>
      </c>
      <c r="AE146">
        <f t="shared" si="368"/>
        <v>0</v>
      </c>
      <c r="AF146">
        <f t="shared" si="369"/>
        <v>0</v>
      </c>
      <c r="AG146">
        <f t="shared" si="370"/>
        <v>0</v>
      </c>
      <c r="AH146">
        <f t="shared" si="371"/>
        <v>0</v>
      </c>
      <c r="AI146">
        <f t="shared" si="372"/>
        <v>0</v>
      </c>
      <c r="AJ146">
        <f t="shared" si="373"/>
        <v>0</v>
      </c>
      <c r="AK146">
        <f t="shared" si="374"/>
        <v>0</v>
      </c>
      <c r="AL146">
        <f t="shared" si="375"/>
        <v>0</v>
      </c>
      <c r="AM146">
        <f t="shared" si="376"/>
        <v>0</v>
      </c>
      <c r="AN146">
        <f t="shared" si="377"/>
        <v>0</v>
      </c>
      <c r="AO146">
        <f t="shared" si="378"/>
        <v>0</v>
      </c>
      <c r="AP146">
        <f t="shared" si="379"/>
        <v>0</v>
      </c>
      <c r="AQ146">
        <f t="shared" si="380"/>
        <v>0</v>
      </c>
      <c r="AR146">
        <f t="shared" si="381"/>
        <v>0</v>
      </c>
      <c r="AS146">
        <f t="shared" si="382"/>
        <v>0</v>
      </c>
      <c r="AT146">
        <f t="shared" si="352"/>
        <v>0</v>
      </c>
      <c r="AU146">
        <f t="shared" si="383"/>
        <v>0</v>
      </c>
      <c r="AV146">
        <f t="shared" si="384"/>
        <v>0</v>
      </c>
      <c r="AW146">
        <f t="shared" si="353"/>
        <v>0</v>
      </c>
      <c r="AX146">
        <f t="shared" si="385"/>
        <v>0</v>
      </c>
      <c r="AY146">
        <f t="shared" si="386"/>
        <v>0</v>
      </c>
      <c r="AZ146">
        <f t="shared" si="387"/>
        <v>0</v>
      </c>
      <c r="BA146">
        <f t="shared" si="388"/>
        <v>0</v>
      </c>
      <c r="BB146">
        <f t="shared" si="389"/>
        <v>0</v>
      </c>
      <c r="BC146">
        <f t="shared" si="390"/>
        <v>0</v>
      </c>
      <c r="BD146">
        <f t="shared" si="391"/>
        <v>0</v>
      </c>
      <c r="BE146">
        <f t="shared" si="392"/>
        <v>0</v>
      </c>
      <c r="BF146">
        <f t="shared" si="393"/>
        <v>0</v>
      </c>
      <c r="BG146">
        <f t="shared" si="394"/>
        <v>0</v>
      </c>
      <c r="BH146">
        <f t="shared" si="395"/>
        <v>0</v>
      </c>
      <c r="BI146">
        <f t="shared" si="396"/>
        <v>0</v>
      </c>
      <c r="BJ146">
        <f t="shared" si="397"/>
        <v>0</v>
      </c>
      <c r="BK146">
        <f t="shared" si="398"/>
        <v>0</v>
      </c>
      <c r="BL146">
        <f t="shared" si="399"/>
        <v>0</v>
      </c>
      <c r="BM146">
        <f t="shared" si="400"/>
        <v>0</v>
      </c>
      <c r="BN146">
        <f t="shared" si="401"/>
        <v>0</v>
      </c>
      <c r="BO146">
        <f t="shared" si="402"/>
        <v>0</v>
      </c>
      <c r="BP146">
        <f t="shared" si="403"/>
        <v>0</v>
      </c>
      <c r="BQ146">
        <f t="shared" si="404"/>
        <v>0</v>
      </c>
      <c r="BR146">
        <f t="shared" si="405"/>
        <v>0</v>
      </c>
      <c r="BS146">
        <f t="shared" si="406"/>
        <v>0</v>
      </c>
      <c r="BT146">
        <f t="shared" si="407"/>
        <v>0</v>
      </c>
      <c r="BU146">
        <f t="shared" si="408"/>
        <v>0</v>
      </c>
      <c r="BV146">
        <f t="shared" si="409"/>
        <v>0</v>
      </c>
      <c r="BW146">
        <f t="shared" si="410"/>
        <v>0</v>
      </c>
      <c r="BX146">
        <f t="shared" si="411"/>
        <v>0</v>
      </c>
      <c r="BY146">
        <f t="shared" si="412"/>
        <v>0</v>
      </c>
      <c r="BZ146">
        <f t="shared" si="413"/>
        <v>0</v>
      </c>
      <c r="CA146">
        <f t="shared" si="414"/>
        <v>0</v>
      </c>
      <c r="CB146">
        <f t="shared" si="415"/>
        <v>0</v>
      </c>
      <c r="CC146">
        <f t="shared" si="416"/>
        <v>0</v>
      </c>
      <c r="CD146">
        <f t="shared" si="417"/>
        <v>0</v>
      </c>
      <c r="CE146">
        <f t="shared" si="418"/>
        <v>0</v>
      </c>
      <c r="CF146">
        <f t="shared" si="419"/>
        <v>0</v>
      </c>
      <c r="CG146">
        <f t="shared" si="420"/>
        <v>0</v>
      </c>
      <c r="CH146">
        <f t="shared" si="421"/>
        <v>0</v>
      </c>
      <c r="CI146">
        <f t="shared" si="422"/>
        <v>0</v>
      </c>
      <c r="CJ146">
        <f t="shared" si="423"/>
        <v>0</v>
      </c>
      <c r="CK146">
        <f t="shared" si="424"/>
        <v>0</v>
      </c>
      <c r="CL146" t="str">
        <f t="shared" si="425"/>
        <v/>
      </c>
      <c r="CM146" t="str">
        <f t="shared" si="426"/>
        <v/>
      </c>
      <c r="CN146" t="str">
        <f t="shared" si="427"/>
        <v/>
      </c>
      <c r="CO146" t="str">
        <f t="shared" si="428"/>
        <v/>
      </c>
      <c r="CP146" t="str">
        <f t="shared" si="429"/>
        <v/>
      </c>
      <c r="CQ146" t="str">
        <f t="shared" si="430"/>
        <v/>
      </c>
      <c r="CR146" t="str">
        <f t="shared" si="431"/>
        <v/>
      </c>
      <c r="CS146" t="str">
        <f t="shared" si="432"/>
        <v/>
      </c>
      <c r="CT146" t="str">
        <f t="shared" si="433"/>
        <v/>
      </c>
      <c r="CU146" t="str">
        <f t="shared" si="434"/>
        <v/>
      </c>
      <c r="CV146" t="str">
        <f t="shared" si="435"/>
        <v/>
      </c>
      <c r="CW146" t="str">
        <f t="shared" si="436"/>
        <v/>
      </c>
      <c r="CX146" t="str">
        <f t="shared" si="437"/>
        <v/>
      </c>
      <c r="CY146" t="str">
        <f t="shared" si="438"/>
        <v/>
      </c>
      <c r="CZ146" t="str">
        <f t="shared" si="439"/>
        <v/>
      </c>
      <c r="DA146" t="str">
        <f t="shared" si="440"/>
        <v/>
      </c>
      <c r="DB146" t="str">
        <f t="shared" si="441"/>
        <v/>
      </c>
      <c r="DC146" t="str">
        <f t="shared" si="442"/>
        <v/>
      </c>
      <c r="DD146" t="str">
        <f t="shared" si="443"/>
        <v/>
      </c>
      <c r="DE146" t="str">
        <f t="shared" si="444"/>
        <v/>
      </c>
      <c r="DF146" t="str">
        <f t="shared" si="445"/>
        <v/>
      </c>
      <c r="DG146" t="str">
        <f t="shared" si="446"/>
        <v/>
      </c>
      <c r="DH146" t="str">
        <f t="shared" si="447"/>
        <v/>
      </c>
      <c r="DI146" t="str">
        <f t="shared" si="448"/>
        <v/>
      </c>
      <c r="DJ146" t="str">
        <f t="shared" si="449"/>
        <v/>
      </c>
      <c r="DK146" t="str">
        <f t="shared" si="450"/>
        <v/>
      </c>
      <c r="DL146" t="str">
        <f t="shared" si="451"/>
        <v/>
      </c>
      <c r="DM146" t="str">
        <f t="shared" si="452"/>
        <v/>
      </c>
      <c r="DN146" t="str">
        <f t="shared" si="453"/>
        <v/>
      </c>
      <c r="DO146" t="str">
        <f t="shared" si="454"/>
        <v/>
      </c>
      <c r="DP146" t="str">
        <f t="shared" si="455"/>
        <v/>
      </c>
      <c r="DQ146" t="str">
        <f t="shared" si="456"/>
        <v/>
      </c>
      <c r="DR146" t="str">
        <f t="shared" si="457"/>
        <v/>
      </c>
      <c r="DS146" t="str">
        <f t="shared" si="458"/>
        <v/>
      </c>
      <c r="DT146" t="str">
        <f t="shared" si="459"/>
        <v/>
      </c>
      <c r="DU146">
        <f t="shared" si="460"/>
        <v>0</v>
      </c>
      <c r="DV146">
        <f t="shared" si="461"/>
        <v>0</v>
      </c>
      <c r="DW146">
        <f t="shared" si="462"/>
        <v>0</v>
      </c>
      <c r="DX146" t="str">
        <f t="shared" si="463"/>
        <v/>
      </c>
      <c r="DY146" t="str">
        <f t="shared" si="464"/>
        <v/>
      </c>
      <c r="DZ146" t="str">
        <f t="shared" si="465"/>
        <v/>
      </c>
      <c r="EA146" s="5">
        <f t="shared" si="466"/>
        <v>0</v>
      </c>
      <c r="EB146" s="3">
        <f t="shared" si="467"/>
        <v>0</v>
      </c>
    </row>
    <row r="147" spans="2:132" x14ac:dyDescent="0.2">
      <c r="B147" s="25">
        <v>142</v>
      </c>
      <c r="C147" s="26">
        <f>Zisk!D161</f>
        <v>0</v>
      </c>
      <c r="D147">
        <f>Zisk!E161</f>
        <v>0</v>
      </c>
      <c r="E147" s="66" t="str">
        <f t="shared" si="354"/>
        <v/>
      </c>
      <c r="F147" t="str">
        <f t="shared" si="355"/>
        <v/>
      </c>
      <c r="G147" s="66" t="str">
        <f t="shared" si="356"/>
        <v/>
      </c>
      <c r="H147" s="25"/>
      <c r="I147" s="25"/>
      <c r="J147">
        <f>VstupniParametry_SKRYT!$D$5</f>
        <v>0.02</v>
      </c>
      <c r="K147">
        <f>VstupniParametry_SKRYT!$D$6</f>
        <v>0.06</v>
      </c>
      <c r="L147">
        <f>VstupniParametry_SKRYT!$D$7</f>
        <v>0.06</v>
      </c>
      <c r="M147">
        <f>VstupniParametry_SKRYT!$D$8</f>
        <v>0.06</v>
      </c>
      <c r="N147">
        <f>VstupniParametry_SKRYT!$D$9</f>
        <v>1.7999999999999999E-2</v>
      </c>
      <c r="O147" s="27">
        <f>VstupniParametry_SKRYT!$D$10</f>
        <v>0.01</v>
      </c>
      <c r="P147" s="27">
        <f>VstupniParametry_SKRYT!$D$11</f>
        <v>0.01</v>
      </c>
      <c r="Q147" s="27">
        <f>VstupniParametry_SKRYT!$D$12</f>
        <v>0.01</v>
      </c>
      <c r="R147" s="27">
        <f>VstupniParametry_SKRYT!$D$13</f>
        <v>0.01</v>
      </c>
      <c r="S147" s="27">
        <f>VstupniParametry_SKRYT!$D$14</f>
        <v>0.01</v>
      </c>
      <c r="T147">
        <f t="shared" si="357"/>
        <v>0</v>
      </c>
      <c r="U147">
        <f t="shared" si="358"/>
        <v>0</v>
      </c>
      <c r="V147">
        <f t="shared" si="359"/>
        <v>0</v>
      </c>
      <c r="W147">
        <f t="shared" si="360"/>
        <v>0</v>
      </c>
      <c r="X147">
        <f t="shared" si="361"/>
        <v>0</v>
      </c>
      <c r="Y147">
        <f t="shared" si="362"/>
        <v>0</v>
      </c>
      <c r="Z147">
        <f t="shared" si="363"/>
        <v>0</v>
      </c>
      <c r="AA147">
        <f t="shared" si="364"/>
        <v>0</v>
      </c>
      <c r="AB147">
        <f t="shared" si="365"/>
        <v>0</v>
      </c>
      <c r="AC147">
        <f t="shared" si="366"/>
        <v>0</v>
      </c>
      <c r="AD147">
        <f t="shared" si="367"/>
        <v>0</v>
      </c>
      <c r="AE147">
        <f t="shared" si="368"/>
        <v>0</v>
      </c>
      <c r="AF147">
        <f t="shared" si="369"/>
        <v>0</v>
      </c>
      <c r="AG147">
        <f t="shared" si="370"/>
        <v>0</v>
      </c>
      <c r="AH147">
        <f t="shared" si="371"/>
        <v>0</v>
      </c>
      <c r="AI147">
        <f t="shared" si="372"/>
        <v>0</v>
      </c>
      <c r="AJ147">
        <f t="shared" si="373"/>
        <v>0</v>
      </c>
      <c r="AK147">
        <f t="shared" si="374"/>
        <v>0</v>
      </c>
      <c r="AL147">
        <f t="shared" si="375"/>
        <v>0</v>
      </c>
      <c r="AM147">
        <f t="shared" si="376"/>
        <v>0</v>
      </c>
      <c r="AN147">
        <f t="shared" si="377"/>
        <v>0</v>
      </c>
      <c r="AO147">
        <f t="shared" si="378"/>
        <v>0</v>
      </c>
      <c r="AP147">
        <f t="shared" si="379"/>
        <v>0</v>
      </c>
      <c r="AQ147">
        <f t="shared" si="380"/>
        <v>0</v>
      </c>
      <c r="AR147">
        <f t="shared" si="381"/>
        <v>0</v>
      </c>
      <c r="AS147">
        <f t="shared" si="382"/>
        <v>0</v>
      </c>
      <c r="AT147">
        <f t="shared" si="352"/>
        <v>0</v>
      </c>
      <c r="AU147">
        <f t="shared" si="383"/>
        <v>0</v>
      </c>
      <c r="AV147">
        <f t="shared" si="384"/>
        <v>0</v>
      </c>
      <c r="AW147">
        <f t="shared" si="353"/>
        <v>0</v>
      </c>
      <c r="AX147">
        <f t="shared" si="385"/>
        <v>0</v>
      </c>
      <c r="AY147">
        <f t="shared" si="386"/>
        <v>0</v>
      </c>
      <c r="AZ147">
        <f t="shared" si="387"/>
        <v>0</v>
      </c>
      <c r="BA147">
        <f t="shared" si="388"/>
        <v>0</v>
      </c>
      <c r="BB147">
        <f t="shared" si="389"/>
        <v>0</v>
      </c>
      <c r="BC147">
        <f t="shared" si="390"/>
        <v>0</v>
      </c>
      <c r="BD147">
        <f t="shared" si="391"/>
        <v>0</v>
      </c>
      <c r="BE147">
        <f t="shared" si="392"/>
        <v>0</v>
      </c>
      <c r="BF147">
        <f t="shared" si="393"/>
        <v>0</v>
      </c>
      <c r="BG147">
        <f t="shared" si="394"/>
        <v>0</v>
      </c>
      <c r="BH147">
        <f t="shared" si="395"/>
        <v>0</v>
      </c>
      <c r="BI147">
        <f t="shared" si="396"/>
        <v>0</v>
      </c>
      <c r="BJ147">
        <f t="shared" si="397"/>
        <v>0</v>
      </c>
      <c r="BK147">
        <f t="shared" si="398"/>
        <v>0</v>
      </c>
      <c r="BL147">
        <f t="shared" si="399"/>
        <v>0</v>
      </c>
      <c r="BM147">
        <f t="shared" si="400"/>
        <v>0</v>
      </c>
      <c r="BN147">
        <f t="shared" si="401"/>
        <v>0</v>
      </c>
      <c r="BO147">
        <f t="shared" si="402"/>
        <v>0</v>
      </c>
      <c r="BP147">
        <f t="shared" si="403"/>
        <v>0</v>
      </c>
      <c r="BQ147">
        <f t="shared" si="404"/>
        <v>0</v>
      </c>
      <c r="BR147">
        <f t="shared" si="405"/>
        <v>0</v>
      </c>
      <c r="BS147">
        <f t="shared" si="406"/>
        <v>0</v>
      </c>
      <c r="BT147">
        <f t="shared" si="407"/>
        <v>0</v>
      </c>
      <c r="BU147">
        <f t="shared" si="408"/>
        <v>0</v>
      </c>
      <c r="BV147">
        <f t="shared" si="409"/>
        <v>0</v>
      </c>
      <c r="BW147">
        <f t="shared" si="410"/>
        <v>0</v>
      </c>
      <c r="BX147">
        <f t="shared" si="411"/>
        <v>0</v>
      </c>
      <c r="BY147">
        <f t="shared" si="412"/>
        <v>0</v>
      </c>
      <c r="BZ147">
        <f t="shared" si="413"/>
        <v>0</v>
      </c>
      <c r="CA147">
        <f t="shared" si="414"/>
        <v>0</v>
      </c>
      <c r="CB147">
        <f t="shared" si="415"/>
        <v>0</v>
      </c>
      <c r="CC147">
        <f t="shared" si="416"/>
        <v>0</v>
      </c>
      <c r="CD147">
        <f t="shared" si="417"/>
        <v>0</v>
      </c>
      <c r="CE147">
        <f t="shared" si="418"/>
        <v>0</v>
      </c>
      <c r="CF147">
        <f t="shared" si="419"/>
        <v>0</v>
      </c>
      <c r="CG147">
        <f t="shared" si="420"/>
        <v>0</v>
      </c>
      <c r="CH147">
        <f t="shared" si="421"/>
        <v>0</v>
      </c>
      <c r="CI147">
        <f t="shared" si="422"/>
        <v>0</v>
      </c>
      <c r="CJ147">
        <f t="shared" si="423"/>
        <v>0</v>
      </c>
      <c r="CK147">
        <f t="shared" si="424"/>
        <v>0</v>
      </c>
      <c r="CL147" t="str">
        <f t="shared" si="425"/>
        <v/>
      </c>
      <c r="CM147" t="str">
        <f t="shared" si="426"/>
        <v/>
      </c>
      <c r="CN147" t="str">
        <f t="shared" si="427"/>
        <v/>
      </c>
      <c r="CO147" t="str">
        <f t="shared" si="428"/>
        <v/>
      </c>
      <c r="CP147" t="str">
        <f t="shared" si="429"/>
        <v/>
      </c>
      <c r="CQ147" t="str">
        <f t="shared" si="430"/>
        <v/>
      </c>
      <c r="CR147" t="str">
        <f t="shared" si="431"/>
        <v/>
      </c>
      <c r="CS147" t="str">
        <f t="shared" si="432"/>
        <v/>
      </c>
      <c r="CT147" t="str">
        <f t="shared" si="433"/>
        <v/>
      </c>
      <c r="CU147" t="str">
        <f t="shared" si="434"/>
        <v/>
      </c>
      <c r="CV147" t="str">
        <f t="shared" si="435"/>
        <v/>
      </c>
      <c r="CW147" t="str">
        <f t="shared" si="436"/>
        <v/>
      </c>
      <c r="CX147" t="str">
        <f t="shared" si="437"/>
        <v/>
      </c>
      <c r="CY147" t="str">
        <f t="shared" si="438"/>
        <v/>
      </c>
      <c r="CZ147" t="str">
        <f t="shared" si="439"/>
        <v/>
      </c>
      <c r="DA147" t="str">
        <f t="shared" si="440"/>
        <v/>
      </c>
      <c r="DB147" t="str">
        <f t="shared" si="441"/>
        <v/>
      </c>
      <c r="DC147" t="str">
        <f t="shared" si="442"/>
        <v/>
      </c>
      <c r="DD147" t="str">
        <f t="shared" si="443"/>
        <v/>
      </c>
      <c r="DE147" t="str">
        <f t="shared" si="444"/>
        <v/>
      </c>
      <c r="DF147" t="str">
        <f t="shared" si="445"/>
        <v/>
      </c>
      <c r="DG147" t="str">
        <f t="shared" si="446"/>
        <v/>
      </c>
      <c r="DH147" t="str">
        <f t="shared" si="447"/>
        <v/>
      </c>
      <c r="DI147" t="str">
        <f t="shared" si="448"/>
        <v/>
      </c>
      <c r="DJ147" t="str">
        <f t="shared" si="449"/>
        <v/>
      </c>
      <c r="DK147" t="str">
        <f t="shared" si="450"/>
        <v/>
      </c>
      <c r="DL147" t="str">
        <f t="shared" si="451"/>
        <v/>
      </c>
      <c r="DM147" t="str">
        <f t="shared" si="452"/>
        <v/>
      </c>
      <c r="DN147" t="str">
        <f t="shared" si="453"/>
        <v/>
      </c>
      <c r="DO147" t="str">
        <f t="shared" si="454"/>
        <v/>
      </c>
      <c r="DP147" t="str">
        <f t="shared" si="455"/>
        <v/>
      </c>
      <c r="DQ147" t="str">
        <f t="shared" si="456"/>
        <v/>
      </c>
      <c r="DR147" t="str">
        <f t="shared" si="457"/>
        <v/>
      </c>
      <c r="DS147" t="str">
        <f t="shared" si="458"/>
        <v/>
      </c>
      <c r="DT147" t="str">
        <f t="shared" si="459"/>
        <v/>
      </c>
      <c r="DU147">
        <f t="shared" si="460"/>
        <v>0</v>
      </c>
      <c r="DV147">
        <f t="shared" si="461"/>
        <v>0</v>
      </c>
      <c r="DW147">
        <f t="shared" si="462"/>
        <v>0</v>
      </c>
      <c r="DX147" t="str">
        <f t="shared" si="463"/>
        <v/>
      </c>
      <c r="DY147" t="str">
        <f t="shared" si="464"/>
        <v/>
      </c>
      <c r="DZ147" t="str">
        <f t="shared" si="465"/>
        <v/>
      </c>
      <c r="EA147" s="5">
        <f t="shared" si="466"/>
        <v>0</v>
      </c>
      <c r="EB147" s="3">
        <f t="shared" si="467"/>
        <v>0</v>
      </c>
    </row>
    <row r="148" spans="2:132" x14ac:dyDescent="0.2">
      <c r="B148">
        <v>143</v>
      </c>
      <c r="C148" s="3">
        <f>Zisk!D162</f>
        <v>0</v>
      </c>
      <c r="D148">
        <f>Zisk!E162</f>
        <v>0</v>
      </c>
      <c r="E148" s="66" t="str">
        <f t="shared" si="354"/>
        <v/>
      </c>
      <c r="F148" t="str">
        <f t="shared" si="355"/>
        <v/>
      </c>
      <c r="G148" s="66" t="str">
        <f t="shared" si="356"/>
        <v/>
      </c>
      <c r="J148">
        <f>VstupniParametry_SKRYT!$D$5</f>
        <v>0.02</v>
      </c>
      <c r="K148">
        <f>VstupniParametry_SKRYT!$D$6</f>
        <v>0.06</v>
      </c>
      <c r="L148">
        <f>VstupniParametry_SKRYT!$D$7</f>
        <v>0.06</v>
      </c>
      <c r="M148">
        <f>VstupniParametry_SKRYT!$D$8</f>
        <v>0.06</v>
      </c>
      <c r="N148">
        <f>VstupniParametry_SKRYT!$D$9</f>
        <v>1.7999999999999999E-2</v>
      </c>
      <c r="O148" s="27">
        <f>VstupniParametry_SKRYT!$D$10</f>
        <v>0.01</v>
      </c>
      <c r="P148" s="27">
        <f>VstupniParametry_SKRYT!$D$11</f>
        <v>0.01</v>
      </c>
      <c r="Q148" s="27">
        <f>VstupniParametry_SKRYT!$D$12</f>
        <v>0.01</v>
      </c>
      <c r="R148" s="27">
        <f>VstupniParametry_SKRYT!$D$13</f>
        <v>0.01</v>
      </c>
      <c r="S148" s="27">
        <f>VstupniParametry_SKRYT!$D$14</f>
        <v>0.01</v>
      </c>
      <c r="T148">
        <f t="shared" si="357"/>
        <v>0</v>
      </c>
      <c r="U148">
        <f t="shared" si="358"/>
        <v>0</v>
      </c>
      <c r="V148">
        <f t="shared" si="359"/>
        <v>0</v>
      </c>
      <c r="W148">
        <f t="shared" si="360"/>
        <v>0</v>
      </c>
      <c r="X148">
        <f t="shared" si="361"/>
        <v>0</v>
      </c>
      <c r="Y148">
        <f t="shared" si="362"/>
        <v>0</v>
      </c>
      <c r="Z148">
        <f t="shared" si="363"/>
        <v>0</v>
      </c>
      <c r="AA148">
        <f t="shared" si="364"/>
        <v>0</v>
      </c>
      <c r="AB148">
        <f t="shared" si="365"/>
        <v>0</v>
      </c>
      <c r="AC148">
        <f t="shared" si="366"/>
        <v>0</v>
      </c>
      <c r="AD148">
        <f t="shared" si="367"/>
        <v>0</v>
      </c>
      <c r="AE148">
        <f t="shared" si="368"/>
        <v>0</v>
      </c>
      <c r="AF148">
        <f t="shared" si="369"/>
        <v>0</v>
      </c>
      <c r="AG148">
        <f t="shared" si="370"/>
        <v>0</v>
      </c>
      <c r="AH148">
        <f t="shared" si="371"/>
        <v>0</v>
      </c>
      <c r="AI148">
        <f t="shared" si="372"/>
        <v>0</v>
      </c>
      <c r="AJ148">
        <f t="shared" si="373"/>
        <v>0</v>
      </c>
      <c r="AK148">
        <f t="shared" si="374"/>
        <v>0</v>
      </c>
      <c r="AL148">
        <f t="shared" si="375"/>
        <v>0</v>
      </c>
      <c r="AM148">
        <f t="shared" si="376"/>
        <v>0</v>
      </c>
      <c r="AN148">
        <f t="shared" si="377"/>
        <v>0</v>
      </c>
      <c r="AO148">
        <f t="shared" si="378"/>
        <v>0</v>
      </c>
      <c r="AP148">
        <f t="shared" si="379"/>
        <v>0</v>
      </c>
      <c r="AQ148">
        <f t="shared" si="380"/>
        <v>0</v>
      </c>
      <c r="AR148">
        <f t="shared" si="381"/>
        <v>0</v>
      </c>
      <c r="AS148">
        <f t="shared" si="382"/>
        <v>0</v>
      </c>
      <c r="AT148">
        <f t="shared" si="352"/>
        <v>0</v>
      </c>
      <c r="AU148">
        <f t="shared" si="383"/>
        <v>0</v>
      </c>
      <c r="AV148">
        <f t="shared" si="384"/>
        <v>0</v>
      </c>
      <c r="AW148">
        <f t="shared" si="353"/>
        <v>0</v>
      </c>
      <c r="AX148">
        <f t="shared" si="385"/>
        <v>0</v>
      </c>
      <c r="AY148">
        <f t="shared" si="386"/>
        <v>0</v>
      </c>
      <c r="AZ148">
        <f t="shared" si="387"/>
        <v>0</v>
      </c>
      <c r="BA148">
        <f t="shared" si="388"/>
        <v>0</v>
      </c>
      <c r="BB148">
        <f t="shared" si="389"/>
        <v>0</v>
      </c>
      <c r="BC148">
        <f t="shared" si="390"/>
        <v>0</v>
      </c>
      <c r="BD148">
        <f t="shared" si="391"/>
        <v>0</v>
      </c>
      <c r="BE148">
        <f t="shared" si="392"/>
        <v>0</v>
      </c>
      <c r="BF148">
        <f t="shared" si="393"/>
        <v>0</v>
      </c>
      <c r="BG148">
        <f t="shared" si="394"/>
        <v>0</v>
      </c>
      <c r="BH148">
        <f t="shared" si="395"/>
        <v>0</v>
      </c>
      <c r="BI148">
        <f t="shared" si="396"/>
        <v>0</v>
      </c>
      <c r="BJ148">
        <f t="shared" si="397"/>
        <v>0</v>
      </c>
      <c r="BK148">
        <f t="shared" si="398"/>
        <v>0</v>
      </c>
      <c r="BL148">
        <f t="shared" si="399"/>
        <v>0</v>
      </c>
      <c r="BM148">
        <f t="shared" si="400"/>
        <v>0</v>
      </c>
      <c r="BN148">
        <f t="shared" si="401"/>
        <v>0</v>
      </c>
      <c r="BO148">
        <f t="shared" si="402"/>
        <v>0</v>
      </c>
      <c r="BP148">
        <f t="shared" si="403"/>
        <v>0</v>
      </c>
      <c r="BQ148">
        <f t="shared" si="404"/>
        <v>0</v>
      </c>
      <c r="BR148">
        <f t="shared" si="405"/>
        <v>0</v>
      </c>
      <c r="BS148">
        <f t="shared" si="406"/>
        <v>0</v>
      </c>
      <c r="BT148">
        <f t="shared" si="407"/>
        <v>0</v>
      </c>
      <c r="BU148">
        <f t="shared" si="408"/>
        <v>0</v>
      </c>
      <c r="BV148">
        <f t="shared" si="409"/>
        <v>0</v>
      </c>
      <c r="BW148">
        <f t="shared" si="410"/>
        <v>0</v>
      </c>
      <c r="BX148">
        <f t="shared" si="411"/>
        <v>0</v>
      </c>
      <c r="BY148">
        <f t="shared" si="412"/>
        <v>0</v>
      </c>
      <c r="BZ148">
        <f t="shared" si="413"/>
        <v>0</v>
      </c>
      <c r="CA148">
        <f t="shared" si="414"/>
        <v>0</v>
      </c>
      <c r="CB148">
        <f t="shared" si="415"/>
        <v>0</v>
      </c>
      <c r="CC148">
        <f t="shared" si="416"/>
        <v>0</v>
      </c>
      <c r="CD148">
        <f t="shared" si="417"/>
        <v>0</v>
      </c>
      <c r="CE148">
        <f t="shared" si="418"/>
        <v>0</v>
      </c>
      <c r="CF148">
        <f t="shared" si="419"/>
        <v>0</v>
      </c>
      <c r="CG148">
        <f t="shared" si="420"/>
        <v>0</v>
      </c>
      <c r="CH148">
        <f t="shared" si="421"/>
        <v>0</v>
      </c>
      <c r="CI148">
        <f t="shared" si="422"/>
        <v>0</v>
      </c>
      <c r="CJ148">
        <f t="shared" si="423"/>
        <v>0</v>
      </c>
      <c r="CK148">
        <f t="shared" si="424"/>
        <v>0</v>
      </c>
      <c r="CL148" t="str">
        <f t="shared" si="425"/>
        <v/>
      </c>
      <c r="CM148" t="str">
        <f t="shared" si="426"/>
        <v/>
      </c>
      <c r="CN148" t="str">
        <f t="shared" si="427"/>
        <v/>
      </c>
      <c r="CO148" t="str">
        <f t="shared" si="428"/>
        <v/>
      </c>
      <c r="CP148" t="str">
        <f t="shared" si="429"/>
        <v/>
      </c>
      <c r="CQ148" t="str">
        <f t="shared" si="430"/>
        <v/>
      </c>
      <c r="CR148" t="str">
        <f t="shared" si="431"/>
        <v/>
      </c>
      <c r="CS148" t="str">
        <f t="shared" si="432"/>
        <v/>
      </c>
      <c r="CT148" t="str">
        <f t="shared" si="433"/>
        <v/>
      </c>
      <c r="CU148" t="str">
        <f t="shared" si="434"/>
        <v/>
      </c>
      <c r="CV148" t="str">
        <f t="shared" si="435"/>
        <v/>
      </c>
      <c r="CW148" t="str">
        <f t="shared" si="436"/>
        <v/>
      </c>
      <c r="CX148" t="str">
        <f t="shared" si="437"/>
        <v/>
      </c>
      <c r="CY148" t="str">
        <f t="shared" si="438"/>
        <v/>
      </c>
      <c r="CZ148" t="str">
        <f t="shared" si="439"/>
        <v/>
      </c>
      <c r="DA148" t="str">
        <f t="shared" si="440"/>
        <v/>
      </c>
      <c r="DB148" t="str">
        <f t="shared" si="441"/>
        <v/>
      </c>
      <c r="DC148" t="str">
        <f t="shared" si="442"/>
        <v/>
      </c>
      <c r="DD148" t="str">
        <f t="shared" si="443"/>
        <v/>
      </c>
      <c r="DE148" t="str">
        <f t="shared" si="444"/>
        <v/>
      </c>
      <c r="DF148" t="str">
        <f t="shared" si="445"/>
        <v/>
      </c>
      <c r="DG148" t="str">
        <f t="shared" si="446"/>
        <v/>
      </c>
      <c r="DH148" t="str">
        <f t="shared" si="447"/>
        <v/>
      </c>
      <c r="DI148" t="str">
        <f t="shared" si="448"/>
        <v/>
      </c>
      <c r="DJ148" t="str">
        <f t="shared" si="449"/>
        <v/>
      </c>
      <c r="DK148" t="str">
        <f t="shared" si="450"/>
        <v/>
      </c>
      <c r="DL148" t="str">
        <f t="shared" si="451"/>
        <v/>
      </c>
      <c r="DM148" t="str">
        <f t="shared" si="452"/>
        <v/>
      </c>
      <c r="DN148" t="str">
        <f t="shared" si="453"/>
        <v/>
      </c>
      <c r="DO148" t="str">
        <f t="shared" si="454"/>
        <v/>
      </c>
      <c r="DP148" t="str">
        <f t="shared" si="455"/>
        <v/>
      </c>
      <c r="DQ148" t="str">
        <f t="shared" si="456"/>
        <v/>
      </c>
      <c r="DR148" t="str">
        <f t="shared" si="457"/>
        <v/>
      </c>
      <c r="DS148" t="str">
        <f t="shared" si="458"/>
        <v/>
      </c>
      <c r="DT148" t="str">
        <f t="shared" si="459"/>
        <v/>
      </c>
      <c r="DU148">
        <f t="shared" si="460"/>
        <v>0</v>
      </c>
      <c r="DV148">
        <f t="shared" si="461"/>
        <v>0</v>
      </c>
      <c r="DW148">
        <f t="shared" si="462"/>
        <v>0</v>
      </c>
      <c r="DX148" t="str">
        <f t="shared" si="463"/>
        <v/>
      </c>
      <c r="DY148" t="str">
        <f t="shared" si="464"/>
        <v/>
      </c>
      <c r="DZ148" t="str">
        <f t="shared" si="465"/>
        <v/>
      </c>
      <c r="EA148" s="5">
        <f t="shared" si="466"/>
        <v>0</v>
      </c>
      <c r="EB148" s="3">
        <f t="shared" si="467"/>
        <v>0</v>
      </c>
    </row>
    <row r="149" spans="2:132" x14ac:dyDescent="0.2">
      <c r="B149" s="25">
        <v>144</v>
      </c>
      <c r="C149" s="26">
        <f>Zisk!D163</f>
        <v>0</v>
      </c>
      <c r="D149">
        <f>Zisk!E163</f>
        <v>0</v>
      </c>
      <c r="E149" s="66" t="str">
        <f t="shared" si="354"/>
        <v/>
      </c>
      <c r="F149" t="str">
        <f t="shared" si="355"/>
        <v/>
      </c>
      <c r="G149" s="66" t="str">
        <f t="shared" si="356"/>
        <v/>
      </c>
      <c r="H149" s="25"/>
      <c r="I149" s="25"/>
      <c r="J149">
        <f>VstupniParametry_SKRYT!$D$5</f>
        <v>0.02</v>
      </c>
      <c r="K149">
        <f>VstupniParametry_SKRYT!$D$6</f>
        <v>0.06</v>
      </c>
      <c r="L149">
        <f>VstupniParametry_SKRYT!$D$7</f>
        <v>0.06</v>
      </c>
      <c r="M149">
        <f>VstupniParametry_SKRYT!$D$8</f>
        <v>0.06</v>
      </c>
      <c r="N149">
        <f>VstupniParametry_SKRYT!$D$9</f>
        <v>1.7999999999999999E-2</v>
      </c>
      <c r="O149" s="27">
        <f>VstupniParametry_SKRYT!$D$10</f>
        <v>0.01</v>
      </c>
      <c r="P149" s="27">
        <f>VstupniParametry_SKRYT!$D$11</f>
        <v>0.01</v>
      </c>
      <c r="Q149" s="27">
        <f>VstupniParametry_SKRYT!$D$12</f>
        <v>0.01</v>
      </c>
      <c r="R149" s="27">
        <f>VstupniParametry_SKRYT!$D$13</f>
        <v>0.01</v>
      </c>
      <c r="S149" s="27">
        <f>VstupniParametry_SKRYT!$D$14</f>
        <v>0.01</v>
      </c>
      <c r="T149">
        <f t="shared" si="357"/>
        <v>0</v>
      </c>
      <c r="U149">
        <f t="shared" si="358"/>
        <v>0</v>
      </c>
      <c r="V149">
        <f t="shared" si="359"/>
        <v>0</v>
      </c>
      <c r="W149">
        <f t="shared" si="360"/>
        <v>0</v>
      </c>
      <c r="X149">
        <f t="shared" si="361"/>
        <v>0</v>
      </c>
      <c r="Y149">
        <f t="shared" si="362"/>
        <v>0</v>
      </c>
      <c r="Z149">
        <f t="shared" si="363"/>
        <v>0</v>
      </c>
      <c r="AA149">
        <f t="shared" si="364"/>
        <v>0</v>
      </c>
      <c r="AB149">
        <f t="shared" si="365"/>
        <v>0</v>
      </c>
      <c r="AC149">
        <f t="shared" si="366"/>
        <v>0</v>
      </c>
      <c r="AD149">
        <f t="shared" si="367"/>
        <v>0</v>
      </c>
      <c r="AE149">
        <f t="shared" si="368"/>
        <v>0</v>
      </c>
      <c r="AF149">
        <f t="shared" si="369"/>
        <v>0</v>
      </c>
      <c r="AG149">
        <f t="shared" si="370"/>
        <v>0</v>
      </c>
      <c r="AH149">
        <f t="shared" si="371"/>
        <v>0</v>
      </c>
      <c r="AI149">
        <f t="shared" si="372"/>
        <v>0</v>
      </c>
      <c r="AJ149">
        <f t="shared" si="373"/>
        <v>0</v>
      </c>
      <c r="AK149">
        <f t="shared" si="374"/>
        <v>0</v>
      </c>
      <c r="AL149">
        <f t="shared" si="375"/>
        <v>0</v>
      </c>
      <c r="AM149">
        <f t="shared" si="376"/>
        <v>0</v>
      </c>
      <c r="AN149">
        <f t="shared" si="377"/>
        <v>0</v>
      </c>
      <c r="AO149">
        <f t="shared" si="378"/>
        <v>0</v>
      </c>
      <c r="AP149">
        <f t="shared" si="379"/>
        <v>0</v>
      </c>
      <c r="AQ149">
        <f t="shared" si="380"/>
        <v>0</v>
      </c>
      <c r="AR149">
        <f t="shared" si="381"/>
        <v>0</v>
      </c>
      <c r="AS149">
        <f t="shared" si="382"/>
        <v>0</v>
      </c>
      <c r="AT149">
        <f t="shared" si="352"/>
        <v>0</v>
      </c>
      <c r="AU149">
        <f t="shared" si="383"/>
        <v>0</v>
      </c>
      <c r="AV149">
        <f t="shared" si="384"/>
        <v>0</v>
      </c>
      <c r="AW149">
        <f t="shared" si="353"/>
        <v>0</v>
      </c>
      <c r="AX149">
        <f t="shared" si="385"/>
        <v>0</v>
      </c>
      <c r="AY149">
        <f t="shared" si="386"/>
        <v>0</v>
      </c>
      <c r="AZ149">
        <f t="shared" si="387"/>
        <v>0</v>
      </c>
      <c r="BA149">
        <f t="shared" si="388"/>
        <v>0</v>
      </c>
      <c r="BB149">
        <f t="shared" si="389"/>
        <v>0</v>
      </c>
      <c r="BC149">
        <f t="shared" si="390"/>
        <v>0</v>
      </c>
      <c r="BD149">
        <f t="shared" si="391"/>
        <v>0</v>
      </c>
      <c r="BE149">
        <f t="shared" si="392"/>
        <v>0</v>
      </c>
      <c r="BF149">
        <f t="shared" si="393"/>
        <v>0</v>
      </c>
      <c r="BG149">
        <f t="shared" si="394"/>
        <v>0</v>
      </c>
      <c r="BH149">
        <f t="shared" si="395"/>
        <v>0</v>
      </c>
      <c r="BI149">
        <f t="shared" si="396"/>
        <v>0</v>
      </c>
      <c r="BJ149">
        <f t="shared" si="397"/>
        <v>0</v>
      </c>
      <c r="BK149">
        <f t="shared" si="398"/>
        <v>0</v>
      </c>
      <c r="BL149">
        <f t="shared" si="399"/>
        <v>0</v>
      </c>
      <c r="BM149">
        <f t="shared" si="400"/>
        <v>0</v>
      </c>
      <c r="BN149">
        <f t="shared" si="401"/>
        <v>0</v>
      </c>
      <c r="BO149">
        <f t="shared" si="402"/>
        <v>0</v>
      </c>
      <c r="BP149">
        <f t="shared" si="403"/>
        <v>0</v>
      </c>
      <c r="BQ149">
        <f t="shared" si="404"/>
        <v>0</v>
      </c>
      <c r="BR149">
        <f t="shared" si="405"/>
        <v>0</v>
      </c>
      <c r="BS149">
        <f t="shared" si="406"/>
        <v>0</v>
      </c>
      <c r="BT149">
        <f t="shared" si="407"/>
        <v>0</v>
      </c>
      <c r="BU149">
        <f t="shared" si="408"/>
        <v>0</v>
      </c>
      <c r="BV149">
        <f t="shared" si="409"/>
        <v>0</v>
      </c>
      <c r="BW149">
        <f t="shared" si="410"/>
        <v>0</v>
      </c>
      <c r="BX149">
        <f t="shared" si="411"/>
        <v>0</v>
      </c>
      <c r="BY149">
        <f t="shared" si="412"/>
        <v>0</v>
      </c>
      <c r="BZ149">
        <f t="shared" si="413"/>
        <v>0</v>
      </c>
      <c r="CA149">
        <f t="shared" si="414"/>
        <v>0</v>
      </c>
      <c r="CB149">
        <f t="shared" si="415"/>
        <v>0</v>
      </c>
      <c r="CC149">
        <f t="shared" si="416"/>
        <v>0</v>
      </c>
      <c r="CD149">
        <f t="shared" si="417"/>
        <v>0</v>
      </c>
      <c r="CE149">
        <f t="shared" si="418"/>
        <v>0</v>
      </c>
      <c r="CF149">
        <f t="shared" si="419"/>
        <v>0</v>
      </c>
      <c r="CG149">
        <f t="shared" si="420"/>
        <v>0</v>
      </c>
      <c r="CH149">
        <f t="shared" si="421"/>
        <v>0</v>
      </c>
      <c r="CI149">
        <f t="shared" si="422"/>
        <v>0</v>
      </c>
      <c r="CJ149">
        <f t="shared" si="423"/>
        <v>0</v>
      </c>
      <c r="CK149">
        <f t="shared" si="424"/>
        <v>0</v>
      </c>
      <c r="CL149" t="str">
        <f t="shared" si="425"/>
        <v/>
      </c>
      <c r="CM149" t="str">
        <f t="shared" si="426"/>
        <v/>
      </c>
      <c r="CN149" t="str">
        <f t="shared" si="427"/>
        <v/>
      </c>
      <c r="CO149" t="str">
        <f t="shared" si="428"/>
        <v/>
      </c>
      <c r="CP149" t="str">
        <f t="shared" si="429"/>
        <v/>
      </c>
      <c r="CQ149" t="str">
        <f t="shared" si="430"/>
        <v/>
      </c>
      <c r="CR149" t="str">
        <f t="shared" si="431"/>
        <v/>
      </c>
      <c r="CS149" t="str">
        <f t="shared" si="432"/>
        <v/>
      </c>
      <c r="CT149" t="str">
        <f t="shared" si="433"/>
        <v/>
      </c>
      <c r="CU149" t="str">
        <f t="shared" si="434"/>
        <v/>
      </c>
      <c r="CV149" t="str">
        <f t="shared" si="435"/>
        <v/>
      </c>
      <c r="CW149" t="str">
        <f t="shared" si="436"/>
        <v/>
      </c>
      <c r="CX149" t="str">
        <f t="shared" si="437"/>
        <v/>
      </c>
      <c r="CY149" t="str">
        <f t="shared" si="438"/>
        <v/>
      </c>
      <c r="CZ149" t="str">
        <f t="shared" si="439"/>
        <v/>
      </c>
      <c r="DA149" t="str">
        <f t="shared" si="440"/>
        <v/>
      </c>
      <c r="DB149" t="str">
        <f t="shared" si="441"/>
        <v/>
      </c>
      <c r="DC149" t="str">
        <f t="shared" si="442"/>
        <v/>
      </c>
      <c r="DD149" t="str">
        <f t="shared" si="443"/>
        <v/>
      </c>
      <c r="DE149" t="str">
        <f t="shared" si="444"/>
        <v/>
      </c>
      <c r="DF149" t="str">
        <f t="shared" si="445"/>
        <v/>
      </c>
      <c r="DG149" t="str">
        <f t="shared" si="446"/>
        <v/>
      </c>
      <c r="DH149" t="str">
        <f t="shared" si="447"/>
        <v/>
      </c>
      <c r="DI149" t="str">
        <f t="shared" si="448"/>
        <v/>
      </c>
      <c r="DJ149" t="str">
        <f t="shared" si="449"/>
        <v/>
      </c>
      <c r="DK149" t="str">
        <f t="shared" si="450"/>
        <v/>
      </c>
      <c r="DL149" t="str">
        <f t="shared" si="451"/>
        <v/>
      </c>
      <c r="DM149" t="str">
        <f t="shared" si="452"/>
        <v/>
      </c>
      <c r="DN149" t="str">
        <f t="shared" si="453"/>
        <v/>
      </c>
      <c r="DO149" t="str">
        <f t="shared" si="454"/>
        <v/>
      </c>
      <c r="DP149" t="str">
        <f t="shared" si="455"/>
        <v/>
      </c>
      <c r="DQ149" t="str">
        <f t="shared" si="456"/>
        <v/>
      </c>
      <c r="DR149" t="str">
        <f t="shared" si="457"/>
        <v/>
      </c>
      <c r="DS149" t="str">
        <f t="shared" si="458"/>
        <v/>
      </c>
      <c r="DT149" t="str">
        <f t="shared" si="459"/>
        <v/>
      </c>
      <c r="DU149">
        <f t="shared" si="460"/>
        <v>0</v>
      </c>
      <c r="DV149">
        <f t="shared" si="461"/>
        <v>0</v>
      </c>
      <c r="DW149">
        <f t="shared" si="462"/>
        <v>0</v>
      </c>
      <c r="DX149" t="str">
        <f t="shared" si="463"/>
        <v/>
      </c>
      <c r="DY149" t="str">
        <f t="shared" si="464"/>
        <v/>
      </c>
      <c r="DZ149" t="str">
        <f t="shared" si="465"/>
        <v/>
      </c>
      <c r="EA149" s="5">
        <f t="shared" si="466"/>
        <v>0</v>
      </c>
      <c r="EB149" s="3">
        <f t="shared" si="467"/>
        <v>0</v>
      </c>
    </row>
    <row r="150" spans="2:132" x14ac:dyDescent="0.2">
      <c r="B150">
        <v>145</v>
      </c>
      <c r="C150" s="3">
        <f>Zisk!D164</f>
        <v>0</v>
      </c>
      <c r="D150">
        <f>Zisk!E164</f>
        <v>0</v>
      </c>
      <c r="E150" s="66" t="str">
        <f t="shared" si="354"/>
        <v/>
      </c>
      <c r="F150" t="str">
        <f t="shared" si="355"/>
        <v/>
      </c>
      <c r="G150" s="66" t="str">
        <f t="shared" si="356"/>
        <v/>
      </c>
      <c r="J150">
        <f>VstupniParametry_SKRYT!$D$5</f>
        <v>0.02</v>
      </c>
      <c r="K150">
        <f>VstupniParametry_SKRYT!$D$6</f>
        <v>0.06</v>
      </c>
      <c r="L150">
        <f>VstupniParametry_SKRYT!$D$7</f>
        <v>0.06</v>
      </c>
      <c r="M150">
        <f>VstupniParametry_SKRYT!$D$8</f>
        <v>0.06</v>
      </c>
      <c r="N150">
        <f>VstupniParametry_SKRYT!$D$9</f>
        <v>1.7999999999999999E-2</v>
      </c>
      <c r="O150" s="27">
        <f>VstupniParametry_SKRYT!$D$10</f>
        <v>0.01</v>
      </c>
      <c r="P150" s="27">
        <f>VstupniParametry_SKRYT!$D$11</f>
        <v>0.01</v>
      </c>
      <c r="Q150" s="27">
        <f>VstupniParametry_SKRYT!$D$12</f>
        <v>0.01</v>
      </c>
      <c r="R150" s="27">
        <f>VstupniParametry_SKRYT!$D$13</f>
        <v>0.01</v>
      </c>
      <c r="S150" s="27">
        <f>VstupniParametry_SKRYT!$D$14</f>
        <v>0.01</v>
      </c>
      <c r="T150">
        <f t="shared" si="357"/>
        <v>0</v>
      </c>
      <c r="U150">
        <f t="shared" si="358"/>
        <v>0</v>
      </c>
      <c r="V150">
        <f t="shared" si="359"/>
        <v>0</v>
      </c>
      <c r="W150">
        <f t="shared" si="360"/>
        <v>0</v>
      </c>
      <c r="X150">
        <f t="shared" si="361"/>
        <v>0</v>
      </c>
      <c r="Y150">
        <f t="shared" si="362"/>
        <v>0</v>
      </c>
      <c r="Z150">
        <f t="shared" si="363"/>
        <v>0</v>
      </c>
      <c r="AA150">
        <f t="shared" si="364"/>
        <v>0</v>
      </c>
      <c r="AB150">
        <f t="shared" si="365"/>
        <v>0</v>
      </c>
      <c r="AC150">
        <f t="shared" si="366"/>
        <v>0</v>
      </c>
      <c r="AD150">
        <f t="shared" si="367"/>
        <v>0</v>
      </c>
      <c r="AE150">
        <f t="shared" si="368"/>
        <v>0</v>
      </c>
      <c r="AF150">
        <f t="shared" si="369"/>
        <v>0</v>
      </c>
      <c r="AG150">
        <f t="shared" si="370"/>
        <v>0</v>
      </c>
      <c r="AH150">
        <f t="shared" si="371"/>
        <v>0</v>
      </c>
      <c r="AI150">
        <f t="shared" si="372"/>
        <v>0</v>
      </c>
      <c r="AJ150">
        <f t="shared" si="373"/>
        <v>0</v>
      </c>
      <c r="AK150">
        <f t="shared" si="374"/>
        <v>0</v>
      </c>
      <c r="AL150">
        <f t="shared" si="375"/>
        <v>0</v>
      </c>
      <c r="AM150">
        <f t="shared" si="376"/>
        <v>0</v>
      </c>
      <c r="AN150">
        <f t="shared" si="377"/>
        <v>0</v>
      </c>
      <c r="AO150">
        <f t="shared" si="378"/>
        <v>0</v>
      </c>
      <c r="AP150">
        <f t="shared" si="379"/>
        <v>0</v>
      </c>
      <c r="AQ150">
        <f t="shared" si="380"/>
        <v>0</v>
      </c>
      <c r="AR150">
        <f t="shared" si="381"/>
        <v>0</v>
      </c>
      <c r="AS150">
        <f t="shared" si="382"/>
        <v>0</v>
      </c>
      <c r="AT150">
        <f t="shared" si="352"/>
        <v>0</v>
      </c>
      <c r="AU150">
        <f t="shared" si="383"/>
        <v>0</v>
      </c>
      <c r="AV150">
        <f t="shared" si="384"/>
        <v>0</v>
      </c>
      <c r="AW150">
        <f t="shared" si="353"/>
        <v>0</v>
      </c>
      <c r="AX150">
        <f t="shared" si="385"/>
        <v>0</v>
      </c>
      <c r="AY150">
        <f t="shared" si="386"/>
        <v>0</v>
      </c>
      <c r="AZ150">
        <f t="shared" si="387"/>
        <v>0</v>
      </c>
      <c r="BA150">
        <f t="shared" si="388"/>
        <v>0</v>
      </c>
      <c r="BB150">
        <f t="shared" si="389"/>
        <v>0</v>
      </c>
      <c r="BC150">
        <f t="shared" si="390"/>
        <v>0</v>
      </c>
      <c r="BD150">
        <f t="shared" si="391"/>
        <v>0</v>
      </c>
      <c r="BE150">
        <f t="shared" si="392"/>
        <v>0</v>
      </c>
      <c r="BF150">
        <f t="shared" si="393"/>
        <v>0</v>
      </c>
      <c r="BG150">
        <f t="shared" si="394"/>
        <v>0</v>
      </c>
      <c r="BH150">
        <f t="shared" si="395"/>
        <v>0</v>
      </c>
      <c r="BI150">
        <f t="shared" si="396"/>
        <v>0</v>
      </c>
      <c r="BJ150">
        <f t="shared" si="397"/>
        <v>0</v>
      </c>
      <c r="BK150">
        <f t="shared" si="398"/>
        <v>0</v>
      </c>
      <c r="BL150">
        <f t="shared" si="399"/>
        <v>0</v>
      </c>
      <c r="BM150">
        <f t="shared" si="400"/>
        <v>0</v>
      </c>
      <c r="BN150">
        <f t="shared" si="401"/>
        <v>0</v>
      </c>
      <c r="BO150">
        <f t="shared" si="402"/>
        <v>0</v>
      </c>
      <c r="BP150">
        <f t="shared" si="403"/>
        <v>0</v>
      </c>
      <c r="BQ150">
        <f t="shared" si="404"/>
        <v>0</v>
      </c>
      <c r="BR150">
        <f t="shared" si="405"/>
        <v>0</v>
      </c>
      <c r="BS150">
        <f t="shared" si="406"/>
        <v>0</v>
      </c>
      <c r="BT150">
        <f t="shared" si="407"/>
        <v>0</v>
      </c>
      <c r="BU150">
        <f t="shared" si="408"/>
        <v>0</v>
      </c>
      <c r="BV150">
        <f t="shared" si="409"/>
        <v>0</v>
      </c>
      <c r="BW150">
        <f t="shared" si="410"/>
        <v>0</v>
      </c>
      <c r="BX150">
        <f t="shared" si="411"/>
        <v>0</v>
      </c>
      <c r="BY150">
        <f t="shared" si="412"/>
        <v>0</v>
      </c>
      <c r="BZ150">
        <f t="shared" si="413"/>
        <v>0</v>
      </c>
      <c r="CA150">
        <f t="shared" si="414"/>
        <v>0</v>
      </c>
      <c r="CB150">
        <f t="shared" si="415"/>
        <v>0</v>
      </c>
      <c r="CC150">
        <f t="shared" si="416"/>
        <v>0</v>
      </c>
      <c r="CD150">
        <f t="shared" si="417"/>
        <v>0</v>
      </c>
      <c r="CE150">
        <f t="shared" si="418"/>
        <v>0</v>
      </c>
      <c r="CF150">
        <f t="shared" si="419"/>
        <v>0</v>
      </c>
      <c r="CG150">
        <f t="shared" si="420"/>
        <v>0</v>
      </c>
      <c r="CH150">
        <f t="shared" si="421"/>
        <v>0</v>
      </c>
      <c r="CI150">
        <f t="shared" si="422"/>
        <v>0</v>
      </c>
      <c r="CJ150">
        <f t="shared" si="423"/>
        <v>0</v>
      </c>
      <c r="CK150">
        <f t="shared" si="424"/>
        <v>0</v>
      </c>
      <c r="CL150" t="str">
        <f t="shared" si="425"/>
        <v/>
      </c>
      <c r="CM150" t="str">
        <f t="shared" si="426"/>
        <v/>
      </c>
      <c r="CN150" t="str">
        <f t="shared" si="427"/>
        <v/>
      </c>
      <c r="CO150" t="str">
        <f t="shared" si="428"/>
        <v/>
      </c>
      <c r="CP150" t="str">
        <f t="shared" si="429"/>
        <v/>
      </c>
      <c r="CQ150" t="str">
        <f t="shared" si="430"/>
        <v/>
      </c>
      <c r="CR150" t="str">
        <f t="shared" si="431"/>
        <v/>
      </c>
      <c r="CS150" t="str">
        <f t="shared" si="432"/>
        <v/>
      </c>
      <c r="CT150" t="str">
        <f t="shared" si="433"/>
        <v/>
      </c>
      <c r="CU150" t="str">
        <f t="shared" si="434"/>
        <v/>
      </c>
      <c r="CV150" t="str">
        <f t="shared" si="435"/>
        <v/>
      </c>
      <c r="CW150" t="str">
        <f t="shared" si="436"/>
        <v/>
      </c>
      <c r="CX150" t="str">
        <f t="shared" si="437"/>
        <v/>
      </c>
      <c r="CY150" t="str">
        <f t="shared" si="438"/>
        <v/>
      </c>
      <c r="CZ150" t="str">
        <f t="shared" si="439"/>
        <v/>
      </c>
      <c r="DA150" t="str">
        <f t="shared" si="440"/>
        <v/>
      </c>
      <c r="DB150" t="str">
        <f t="shared" si="441"/>
        <v/>
      </c>
      <c r="DC150" t="str">
        <f t="shared" si="442"/>
        <v/>
      </c>
      <c r="DD150" t="str">
        <f t="shared" si="443"/>
        <v/>
      </c>
      <c r="DE150" t="str">
        <f t="shared" si="444"/>
        <v/>
      </c>
      <c r="DF150" t="str">
        <f t="shared" si="445"/>
        <v/>
      </c>
      <c r="DG150" t="str">
        <f t="shared" si="446"/>
        <v/>
      </c>
      <c r="DH150" t="str">
        <f t="shared" si="447"/>
        <v/>
      </c>
      <c r="DI150" t="str">
        <f t="shared" si="448"/>
        <v/>
      </c>
      <c r="DJ150" t="str">
        <f t="shared" si="449"/>
        <v/>
      </c>
      <c r="DK150" t="str">
        <f t="shared" si="450"/>
        <v/>
      </c>
      <c r="DL150" t="str">
        <f t="shared" si="451"/>
        <v/>
      </c>
      <c r="DM150" t="str">
        <f t="shared" si="452"/>
        <v/>
      </c>
      <c r="DN150" t="str">
        <f t="shared" si="453"/>
        <v/>
      </c>
      <c r="DO150" t="str">
        <f t="shared" si="454"/>
        <v/>
      </c>
      <c r="DP150" t="str">
        <f t="shared" si="455"/>
        <v/>
      </c>
      <c r="DQ150" t="str">
        <f t="shared" si="456"/>
        <v/>
      </c>
      <c r="DR150" t="str">
        <f t="shared" si="457"/>
        <v/>
      </c>
      <c r="DS150" t="str">
        <f t="shared" si="458"/>
        <v/>
      </c>
      <c r="DT150" t="str">
        <f t="shared" si="459"/>
        <v/>
      </c>
      <c r="DU150">
        <f t="shared" si="460"/>
        <v>0</v>
      </c>
      <c r="DV150">
        <f t="shared" si="461"/>
        <v>0</v>
      </c>
      <c r="DW150">
        <f t="shared" si="462"/>
        <v>0</v>
      </c>
      <c r="DX150" t="str">
        <f t="shared" si="463"/>
        <v/>
      </c>
      <c r="DY150" t="str">
        <f t="shared" si="464"/>
        <v/>
      </c>
      <c r="DZ150" t="str">
        <f t="shared" si="465"/>
        <v/>
      </c>
      <c r="EA150" s="5">
        <f t="shared" si="466"/>
        <v>0</v>
      </c>
      <c r="EB150" s="3">
        <f t="shared" si="467"/>
        <v>0</v>
      </c>
    </row>
    <row r="151" spans="2:132" x14ac:dyDescent="0.2">
      <c r="B151" s="25">
        <v>146</v>
      </c>
      <c r="C151" s="26">
        <f>Zisk!D165</f>
        <v>0</v>
      </c>
      <c r="D151">
        <f>Zisk!E165</f>
        <v>0</v>
      </c>
      <c r="E151" s="66" t="str">
        <f t="shared" si="354"/>
        <v/>
      </c>
      <c r="F151" t="str">
        <f t="shared" si="355"/>
        <v/>
      </c>
      <c r="G151" s="66" t="str">
        <f t="shared" si="356"/>
        <v/>
      </c>
      <c r="H151" s="25"/>
      <c r="I151" s="25"/>
      <c r="J151">
        <f>VstupniParametry_SKRYT!$D$5</f>
        <v>0.02</v>
      </c>
      <c r="K151">
        <f>VstupniParametry_SKRYT!$D$6</f>
        <v>0.06</v>
      </c>
      <c r="L151">
        <f>VstupniParametry_SKRYT!$D$7</f>
        <v>0.06</v>
      </c>
      <c r="M151">
        <f>VstupniParametry_SKRYT!$D$8</f>
        <v>0.06</v>
      </c>
      <c r="N151">
        <f>VstupniParametry_SKRYT!$D$9</f>
        <v>1.7999999999999999E-2</v>
      </c>
      <c r="O151" s="27">
        <f>VstupniParametry_SKRYT!$D$10</f>
        <v>0.01</v>
      </c>
      <c r="P151" s="27">
        <f>VstupniParametry_SKRYT!$D$11</f>
        <v>0.01</v>
      </c>
      <c r="Q151" s="27">
        <f>VstupniParametry_SKRYT!$D$12</f>
        <v>0.01</v>
      </c>
      <c r="R151" s="27">
        <f>VstupniParametry_SKRYT!$D$13</f>
        <v>0.01</v>
      </c>
      <c r="S151" s="27">
        <f>VstupniParametry_SKRYT!$D$14</f>
        <v>0.01</v>
      </c>
      <c r="T151">
        <f t="shared" si="357"/>
        <v>0</v>
      </c>
      <c r="U151">
        <f t="shared" si="358"/>
        <v>0</v>
      </c>
      <c r="V151">
        <f t="shared" si="359"/>
        <v>0</v>
      </c>
      <c r="W151">
        <f t="shared" si="360"/>
        <v>0</v>
      </c>
      <c r="X151">
        <f t="shared" si="361"/>
        <v>0</v>
      </c>
      <c r="Y151">
        <f t="shared" si="362"/>
        <v>0</v>
      </c>
      <c r="Z151">
        <f t="shared" si="363"/>
        <v>0</v>
      </c>
      <c r="AA151">
        <f t="shared" si="364"/>
        <v>0</v>
      </c>
      <c r="AB151">
        <f t="shared" si="365"/>
        <v>0</v>
      </c>
      <c r="AC151">
        <f t="shared" si="366"/>
        <v>0</v>
      </c>
      <c r="AD151">
        <f t="shared" si="367"/>
        <v>0</v>
      </c>
      <c r="AE151">
        <f t="shared" si="368"/>
        <v>0</v>
      </c>
      <c r="AF151">
        <f t="shared" si="369"/>
        <v>0</v>
      </c>
      <c r="AG151">
        <f t="shared" si="370"/>
        <v>0</v>
      </c>
      <c r="AH151">
        <f t="shared" si="371"/>
        <v>0</v>
      </c>
      <c r="AI151">
        <f t="shared" si="372"/>
        <v>0</v>
      </c>
      <c r="AJ151">
        <f t="shared" si="373"/>
        <v>0</v>
      </c>
      <c r="AK151">
        <f t="shared" si="374"/>
        <v>0</v>
      </c>
      <c r="AL151">
        <f t="shared" si="375"/>
        <v>0</v>
      </c>
      <c r="AM151">
        <f t="shared" si="376"/>
        <v>0</v>
      </c>
      <c r="AN151">
        <f t="shared" si="377"/>
        <v>0</v>
      </c>
      <c r="AO151">
        <f t="shared" si="378"/>
        <v>0</v>
      </c>
      <c r="AP151">
        <f t="shared" si="379"/>
        <v>0</v>
      </c>
      <c r="AQ151">
        <f t="shared" si="380"/>
        <v>0</v>
      </c>
      <c r="AR151">
        <f t="shared" si="381"/>
        <v>0</v>
      </c>
      <c r="AS151">
        <f t="shared" si="382"/>
        <v>0</v>
      </c>
      <c r="AT151">
        <f t="shared" si="352"/>
        <v>0</v>
      </c>
      <c r="AU151">
        <f t="shared" si="383"/>
        <v>0</v>
      </c>
      <c r="AV151">
        <f t="shared" si="384"/>
        <v>0</v>
      </c>
      <c r="AW151">
        <f t="shared" si="353"/>
        <v>0</v>
      </c>
      <c r="AX151">
        <f t="shared" si="385"/>
        <v>0</v>
      </c>
      <c r="AY151">
        <f t="shared" si="386"/>
        <v>0</v>
      </c>
      <c r="AZ151">
        <f t="shared" si="387"/>
        <v>0</v>
      </c>
      <c r="BA151">
        <f t="shared" si="388"/>
        <v>0</v>
      </c>
      <c r="BB151">
        <f t="shared" si="389"/>
        <v>0</v>
      </c>
      <c r="BC151">
        <f t="shared" si="390"/>
        <v>0</v>
      </c>
      <c r="BD151">
        <f t="shared" si="391"/>
        <v>0</v>
      </c>
      <c r="BE151">
        <f t="shared" si="392"/>
        <v>0</v>
      </c>
      <c r="BF151">
        <f t="shared" si="393"/>
        <v>0</v>
      </c>
      <c r="BG151">
        <f t="shared" si="394"/>
        <v>0</v>
      </c>
      <c r="BH151">
        <f t="shared" si="395"/>
        <v>0</v>
      </c>
      <c r="BI151">
        <f t="shared" si="396"/>
        <v>0</v>
      </c>
      <c r="BJ151">
        <f t="shared" si="397"/>
        <v>0</v>
      </c>
      <c r="BK151">
        <f t="shared" si="398"/>
        <v>0</v>
      </c>
      <c r="BL151">
        <f t="shared" si="399"/>
        <v>0</v>
      </c>
      <c r="BM151">
        <f t="shared" si="400"/>
        <v>0</v>
      </c>
      <c r="BN151">
        <f t="shared" si="401"/>
        <v>0</v>
      </c>
      <c r="BO151">
        <f t="shared" si="402"/>
        <v>0</v>
      </c>
      <c r="BP151">
        <f t="shared" si="403"/>
        <v>0</v>
      </c>
      <c r="BQ151">
        <f t="shared" si="404"/>
        <v>0</v>
      </c>
      <c r="BR151">
        <f t="shared" si="405"/>
        <v>0</v>
      </c>
      <c r="BS151">
        <f t="shared" si="406"/>
        <v>0</v>
      </c>
      <c r="BT151">
        <f t="shared" si="407"/>
        <v>0</v>
      </c>
      <c r="BU151">
        <f t="shared" si="408"/>
        <v>0</v>
      </c>
      <c r="BV151">
        <f t="shared" si="409"/>
        <v>0</v>
      </c>
      <c r="BW151">
        <f t="shared" si="410"/>
        <v>0</v>
      </c>
      <c r="BX151">
        <f t="shared" si="411"/>
        <v>0</v>
      </c>
      <c r="BY151">
        <f t="shared" si="412"/>
        <v>0</v>
      </c>
      <c r="BZ151">
        <f t="shared" si="413"/>
        <v>0</v>
      </c>
      <c r="CA151">
        <f t="shared" si="414"/>
        <v>0</v>
      </c>
      <c r="CB151">
        <f t="shared" si="415"/>
        <v>0</v>
      </c>
      <c r="CC151">
        <f t="shared" si="416"/>
        <v>0</v>
      </c>
      <c r="CD151">
        <f t="shared" si="417"/>
        <v>0</v>
      </c>
      <c r="CE151">
        <f t="shared" si="418"/>
        <v>0</v>
      </c>
      <c r="CF151">
        <f t="shared" si="419"/>
        <v>0</v>
      </c>
      <c r="CG151">
        <f t="shared" si="420"/>
        <v>0</v>
      </c>
      <c r="CH151">
        <f t="shared" si="421"/>
        <v>0</v>
      </c>
      <c r="CI151">
        <f t="shared" si="422"/>
        <v>0</v>
      </c>
      <c r="CJ151">
        <f t="shared" si="423"/>
        <v>0</v>
      </c>
      <c r="CK151">
        <f t="shared" si="424"/>
        <v>0</v>
      </c>
      <c r="CL151" t="str">
        <f t="shared" si="425"/>
        <v/>
      </c>
      <c r="CM151" t="str">
        <f t="shared" si="426"/>
        <v/>
      </c>
      <c r="CN151" t="str">
        <f t="shared" si="427"/>
        <v/>
      </c>
      <c r="CO151" t="str">
        <f t="shared" si="428"/>
        <v/>
      </c>
      <c r="CP151" t="str">
        <f t="shared" si="429"/>
        <v/>
      </c>
      <c r="CQ151" t="str">
        <f t="shared" si="430"/>
        <v/>
      </c>
      <c r="CR151" t="str">
        <f t="shared" si="431"/>
        <v/>
      </c>
      <c r="CS151" t="str">
        <f t="shared" si="432"/>
        <v/>
      </c>
      <c r="CT151" t="str">
        <f t="shared" si="433"/>
        <v/>
      </c>
      <c r="CU151" t="str">
        <f t="shared" si="434"/>
        <v/>
      </c>
      <c r="CV151" t="str">
        <f t="shared" si="435"/>
        <v/>
      </c>
      <c r="CW151" t="str">
        <f t="shared" si="436"/>
        <v/>
      </c>
      <c r="CX151" t="str">
        <f t="shared" si="437"/>
        <v/>
      </c>
      <c r="CY151" t="str">
        <f t="shared" si="438"/>
        <v/>
      </c>
      <c r="CZ151" t="str">
        <f t="shared" si="439"/>
        <v/>
      </c>
      <c r="DA151" t="str">
        <f t="shared" si="440"/>
        <v/>
      </c>
      <c r="DB151" t="str">
        <f t="shared" si="441"/>
        <v/>
      </c>
      <c r="DC151" t="str">
        <f t="shared" si="442"/>
        <v/>
      </c>
      <c r="DD151" t="str">
        <f t="shared" si="443"/>
        <v/>
      </c>
      <c r="DE151" t="str">
        <f t="shared" si="444"/>
        <v/>
      </c>
      <c r="DF151" t="str">
        <f t="shared" si="445"/>
        <v/>
      </c>
      <c r="DG151" t="str">
        <f t="shared" si="446"/>
        <v/>
      </c>
      <c r="DH151" t="str">
        <f t="shared" si="447"/>
        <v/>
      </c>
      <c r="DI151" t="str">
        <f t="shared" si="448"/>
        <v/>
      </c>
      <c r="DJ151" t="str">
        <f t="shared" si="449"/>
        <v/>
      </c>
      <c r="DK151" t="str">
        <f t="shared" si="450"/>
        <v/>
      </c>
      <c r="DL151" t="str">
        <f t="shared" si="451"/>
        <v/>
      </c>
      <c r="DM151" t="str">
        <f t="shared" si="452"/>
        <v/>
      </c>
      <c r="DN151" t="str">
        <f t="shared" si="453"/>
        <v/>
      </c>
      <c r="DO151" t="str">
        <f t="shared" si="454"/>
        <v/>
      </c>
      <c r="DP151" t="str">
        <f t="shared" si="455"/>
        <v/>
      </c>
      <c r="DQ151" t="str">
        <f t="shared" si="456"/>
        <v/>
      </c>
      <c r="DR151" t="str">
        <f t="shared" si="457"/>
        <v/>
      </c>
      <c r="DS151" t="str">
        <f t="shared" si="458"/>
        <v/>
      </c>
      <c r="DT151" t="str">
        <f t="shared" si="459"/>
        <v/>
      </c>
      <c r="DU151">
        <f t="shared" si="460"/>
        <v>0</v>
      </c>
      <c r="DV151">
        <f t="shared" si="461"/>
        <v>0</v>
      </c>
      <c r="DW151">
        <f t="shared" si="462"/>
        <v>0</v>
      </c>
      <c r="DX151" t="str">
        <f t="shared" si="463"/>
        <v/>
      </c>
      <c r="DY151" t="str">
        <f t="shared" si="464"/>
        <v/>
      </c>
      <c r="DZ151" t="str">
        <f t="shared" si="465"/>
        <v/>
      </c>
      <c r="EA151" s="5">
        <f t="shared" si="466"/>
        <v>0</v>
      </c>
      <c r="EB151" s="3">
        <f t="shared" si="467"/>
        <v>0</v>
      </c>
    </row>
    <row r="152" spans="2:132" x14ac:dyDescent="0.2">
      <c r="B152">
        <v>147</v>
      </c>
      <c r="C152" s="3">
        <f>Zisk!D166</f>
        <v>0</v>
      </c>
      <c r="D152">
        <f>Zisk!E166</f>
        <v>0</v>
      </c>
      <c r="E152" s="66" t="str">
        <f t="shared" si="354"/>
        <v/>
      </c>
      <c r="F152" t="str">
        <f t="shared" si="355"/>
        <v/>
      </c>
      <c r="G152" s="66" t="str">
        <f t="shared" si="356"/>
        <v/>
      </c>
      <c r="J152">
        <f>VstupniParametry_SKRYT!$D$5</f>
        <v>0.02</v>
      </c>
      <c r="K152">
        <f>VstupniParametry_SKRYT!$D$6</f>
        <v>0.06</v>
      </c>
      <c r="L152">
        <f>VstupniParametry_SKRYT!$D$7</f>
        <v>0.06</v>
      </c>
      <c r="M152">
        <f>VstupniParametry_SKRYT!$D$8</f>
        <v>0.06</v>
      </c>
      <c r="N152">
        <f>VstupniParametry_SKRYT!$D$9</f>
        <v>1.7999999999999999E-2</v>
      </c>
      <c r="O152" s="27">
        <f>VstupniParametry_SKRYT!$D$10</f>
        <v>0.01</v>
      </c>
      <c r="P152" s="27">
        <f>VstupniParametry_SKRYT!$D$11</f>
        <v>0.01</v>
      </c>
      <c r="Q152" s="27">
        <f>VstupniParametry_SKRYT!$D$12</f>
        <v>0.01</v>
      </c>
      <c r="R152" s="27">
        <f>VstupniParametry_SKRYT!$D$13</f>
        <v>0.01</v>
      </c>
      <c r="S152" s="27">
        <f>VstupniParametry_SKRYT!$D$14</f>
        <v>0.01</v>
      </c>
      <c r="T152">
        <f t="shared" si="357"/>
        <v>0</v>
      </c>
      <c r="U152">
        <f t="shared" si="358"/>
        <v>0</v>
      </c>
      <c r="V152">
        <f t="shared" si="359"/>
        <v>0</v>
      </c>
      <c r="W152">
        <f t="shared" si="360"/>
        <v>0</v>
      </c>
      <c r="X152">
        <f t="shared" si="361"/>
        <v>0</v>
      </c>
      <c r="Y152">
        <f t="shared" si="362"/>
        <v>0</v>
      </c>
      <c r="Z152">
        <f t="shared" si="363"/>
        <v>0</v>
      </c>
      <c r="AA152">
        <f t="shared" si="364"/>
        <v>0</v>
      </c>
      <c r="AB152">
        <f t="shared" si="365"/>
        <v>0</v>
      </c>
      <c r="AC152">
        <f t="shared" si="366"/>
        <v>0</v>
      </c>
      <c r="AD152">
        <f t="shared" si="367"/>
        <v>0</v>
      </c>
      <c r="AE152">
        <f t="shared" si="368"/>
        <v>0</v>
      </c>
      <c r="AF152">
        <f t="shared" si="369"/>
        <v>0</v>
      </c>
      <c r="AG152">
        <f t="shared" si="370"/>
        <v>0</v>
      </c>
      <c r="AH152">
        <f t="shared" si="371"/>
        <v>0</v>
      </c>
      <c r="AI152">
        <f t="shared" si="372"/>
        <v>0</v>
      </c>
      <c r="AJ152">
        <f t="shared" si="373"/>
        <v>0</v>
      </c>
      <c r="AK152">
        <f t="shared" si="374"/>
        <v>0</v>
      </c>
      <c r="AL152">
        <f t="shared" si="375"/>
        <v>0</v>
      </c>
      <c r="AM152">
        <f t="shared" si="376"/>
        <v>0</v>
      </c>
      <c r="AN152">
        <f t="shared" si="377"/>
        <v>0</v>
      </c>
      <c r="AO152">
        <f t="shared" si="378"/>
        <v>0</v>
      </c>
      <c r="AP152">
        <f t="shared" si="379"/>
        <v>0</v>
      </c>
      <c r="AQ152">
        <f t="shared" si="380"/>
        <v>0</v>
      </c>
      <c r="AR152">
        <f t="shared" si="381"/>
        <v>0</v>
      </c>
      <c r="AS152">
        <f t="shared" si="382"/>
        <v>0</v>
      </c>
      <c r="AT152">
        <f t="shared" si="352"/>
        <v>0</v>
      </c>
      <c r="AU152">
        <f t="shared" si="383"/>
        <v>0</v>
      </c>
      <c r="AV152">
        <f t="shared" si="384"/>
        <v>0</v>
      </c>
      <c r="AW152">
        <f t="shared" si="353"/>
        <v>0</v>
      </c>
      <c r="AX152">
        <f t="shared" si="385"/>
        <v>0</v>
      </c>
      <c r="AY152">
        <f t="shared" si="386"/>
        <v>0</v>
      </c>
      <c r="AZ152">
        <f t="shared" si="387"/>
        <v>0</v>
      </c>
      <c r="BA152">
        <f t="shared" si="388"/>
        <v>0</v>
      </c>
      <c r="BB152">
        <f t="shared" si="389"/>
        <v>0</v>
      </c>
      <c r="BC152">
        <f t="shared" si="390"/>
        <v>0</v>
      </c>
      <c r="BD152">
        <f t="shared" si="391"/>
        <v>0</v>
      </c>
      <c r="BE152">
        <f t="shared" si="392"/>
        <v>0</v>
      </c>
      <c r="BF152">
        <f t="shared" si="393"/>
        <v>0</v>
      </c>
      <c r="BG152">
        <f t="shared" si="394"/>
        <v>0</v>
      </c>
      <c r="BH152">
        <f t="shared" si="395"/>
        <v>0</v>
      </c>
      <c r="BI152">
        <f t="shared" si="396"/>
        <v>0</v>
      </c>
      <c r="BJ152">
        <f t="shared" si="397"/>
        <v>0</v>
      </c>
      <c r="BK152">
        <f t="shared" si="398"/>
        <v>0</v>
      </c>
      <c r="BL152">
        <f t="shared" si="399"/>
        <v>0</v>
      </c>
      <c r="BM152">
        <f t="shared" si="400"/>
        <v>0</v>
      </c>
      <c r="BN152">
        <f t="shared" si="401"/>
        <v>0</v>
      </c>
      <c r="BO152">
        <f t="shared" si="402"/>
        <v>0</v>
      </c>
      <c r="BP152">
        <f t="shared" si="403"/>
        <v>0</v>
      </c>
      <c r="BQ152">
        <f t="shared" si="404"/>
        <v>0</v>
      </c>
      <c r="BR152">
        <f t="shared" si="405"/>
        <v>0</v>
      </c>
      <c r="BS152">
        <f t="shared" si="406"/>
        <v>0</v>
      </c>
      <c r="BT152">
        <f t="shared" si="407"/>
        <v>0</v>
      </c>
      <c r="BU152">
        <f t="shared" si="408"/>
        <v>0</v>
      </c>
      <c r="BV152">
        <f t="shared" si="409"/>
        <v>0</v>
      </c>
      <c r="BW152">
        <f t="shared" si="410"/>
        <v>0</v>
      </c>
      <c r="BX152">
        <f t="shared" si="411"/>
        <v>0</v>
      </c>
      <c r="BY152">
        <f t="shared" si="412"/>
        <v>0</v>
      </c>
      <c r="BZ152">
        <f t="shared" si="413"/>
        <v>0</v>
      </c>
      <c r="CA152">
        <f t="shared" si="414"/>
        <v>0</v>
      </c>
      <c r="CB152">
        <f t="shared" si="415"/>
        <v>0</v>
      </c>
      <c r="CC152">
        <f t="shared" si="416"/>
        <v>0</v>
      </c>
      <c r="CD152">
        <f t="shared" si="417"/>
        <v>0</v>
      </c>
      <c r="CE152">
        <f t="shared" si="418"/>
        <v>0</v>
      </c>
      <c r="CF152">
        <f t="shared" si="419"/>
        <v>0</v>
      </c>
      <c r="CG152">
        <f t="shared" si="420"/>
        <v>0</v>
      </c>
      <c r="CH152">
        <f t="shared" si="421"/>
        <v>0</v>
      </c>
      <c r="CI152">
        <f t="shared" si="422"/>
        <v>0</v>
      </c>
      <c r="CJ152">
        <f t="shared" si="423"/>
        <v>0</v>
      </c>
      <c r="CK152">
        <f t="shared" si="424"/>
        <v>0</v>
      </c>
      <c r="CL152" t="str">
        <f t="shared" si="425"/>
        <v/>
      </c>
      <c r="CM152" t="str">
        <f t="shared" si="426"/>
        <v/>
      </c>
      <c r="CN152" t="str">
        <f t="shared" si="427"/>
        <v/>
      </c>
      <c r="CO152" t="str">
        <f t="shared" si="428"/>
        <v/>
      </c>
      <c r="CP152" t="str">
        <f t="shared" si="429"/>
        <v/>
      </c>
      <c r="CQ152" t="str">
        <f t="shared" si="430"/>
        <v/>
      </c>
      <c r="CR152" t="str">
        <f t="shared" si="431"/>
        <v/>
      </c>
      <c r="CS152" t="str">
        <f t="shared" si="432"/>
        <v/>
      </c>
      <c r="CT152" t="str">
        <f t="shared" si="433"/>
        <v/>
      </c>
      <c r="CU152" t="str">
        <f t="shared" si="434"/>
        <v/>
      </c>
      <c r="CV152" t="str">
        <f t="shared" si="435"/>
        <v/>
      </c>
      <c r="CW152" t="str">
        <f t="shared" si="436"/>
        <v/>
      </c>
      <c r="CX152" t="str">
        <f t="shared" si="437"/>
        <v/>
      </c>
      <c r="CY152" t="str">
        <f t="shared" si="438"/>
        <v/>
      </c>
      <c r="CZ152" t="str">
        <f t="shared" si="439"/>
        <v/>
      </c>
      <c r="DA152" t="str">
        <f t="shared" si="440"/>
        <v/>
      </c>
      <c r="DB152" t="str">
        <f t="shared" si="441"/>
        <v/>
      </c>
      <c r="DC152" t="str">
        <f t="shared" si="442"/>
        <v/>
      </c>
      <c r="DD152" t="str">
        <f t="shared" si="443"/>
        <v/>
      </c>
      <c r="DE152" t="str">
        <f t="shared" si="444"/>
        <v/>
      </c>
      <c r="DF152" t="str">
        <f t="shared" si="445"/>
        <v/>
      </c>
      <c r="DG152" t="str">
        <f t="shared" si="446"/>
        <v/>
      </c>
      <c r="DH152" t="str">
        <f t="shared" si="447"/>
        <v/>
      </c>
      <c r="DI152" t="str">
        <f t="shared" si="448"/>
        <v/>
      </c>
      <c r="DJ152" t="str">
        <f t="shared" si="449"/>
        <v/>
      </c>
      <c r="DK152" t="str">
        <f t="shared" si="450"/>
        <v/>
      </c>
      <c r="DL152" t="str">
        <f t="shared" si="451"/>
        <v/>
      </c>
      <c r="DM152" t="str">
        <f t="shared" si="452"/>
        <v/>
      </c>
      <c r="DN152" t="str">
        <f t="shared" si="453"/>
        <v/>
      </c>
      <c r="DO152" t="str">
        <f t="shared" si="454"/>
        <v/>
      </c>
      <c r="DP152" t="str">
        <f t="shared" si="455"/>
        <v/>
      </c>
      <c r="DQ152" t="str">
        <f t="shared" si="456"/>
        <v/>
      </c>
      <c r="DR152" t="str">
        <f t="shared" si="457"/>
        <v/>
      </c>
      <c r="DS152" t="str">
        <f t="shared" si="458"/>
        <v/>
      </c>
      <c r="DT152" t="str">
        <f t="shared" si="459"/>
        <v/>
      </c>
      <c r="DU152">
        <f t="shared" si="460"/>
        <v>0</v>
      </c>
      <c r="DV152">
        <f t="shared" si="461"/>
        <v>0</v>
      </c>
      <c r="DW152">
        <f t="shared" si="462"/>
        <v>0</v>
      </c>
      <c r="DX152" t="str">
        <f t="shared" si="463"/>
        <v/>
      </c>
      <c r="DY152" t="str">
        <f t="shared" si="464"/>
        <v/>
      </c>
      <c r="DZ152" t="str">
        <f t="shared" si="465"/>
        <v/>
      </c>
      <c r="EA152" s="5">
        <f t="shared" si="466"/>
        <v>0</v>
      </c>
      <c r="EB152" s="3">
        <f t="shared" si="467"/>
        <v>0</v>
      </c>
    </row>
    <row r="153" spans="2:132" x14ac:dyDescent="0.2">
      <c r="B153" s="25">
        <v>148</v>
      </c>
      <c r="C153" s="26">
        <f>Zisk!D167</f>
        <v>0</v>
      </c>
      <c r="D153">
        <f>Zisk!E167</f>
        <v>0</v>
      </c>
      <c r="E153" s="66" t="str">
        <f t="shared" si="354"/>
        <v/>
      </c>
      <c r="F153" t="str">
        <f t="shared" si="355"/>
        <v/>
      </c>
      <c r="G153" s="66" t="str">
        <f t="shared" si="356"/>
        <v/>
      </c>
      <c r="H153" s="25"/>
      <c r="I153" s="25"/>
      <c r="J153">
        <f>VstupniParametry_SKRYT!$D$5</f>
        <v>0.02</v>
      </c>
      <c r="K153">
        <f>VstupniParametry_SKRYT!$D$6</f>
        <v>0.06</v>
      </c>
      <c r="L153">
        <f>VstupniParametry_SKRYT!$D$7</f>
        <v>0.06</v>
      </c>
      <c r="M153">
        <f>VstupniParametry_SKRYT!$D$8</f>
        <v>0.06</v>
      </c>
      <c r="N153">
        <f>VstupniParametry_SKRYT!$D$9</f>
        <v>1.7999999999999999E-2</v>
      </c>
      <c r="O153" s="27">
        <f>VstupniParametry_SKRYT!$D$10</f>
        <v>0.01</v>
      </c>
      <c r="P153" s="27">
        <f>VstupniParametry_SKRYT!$D$11</f>
        <v>0.01</v>
      </c>
      <c r="Q153" s="27">
        <f>VstupniParametry_SKRYT!$D$12</f>
        <v>0.01</v>
      </c>
      <c r="R153" s="27">
        <f>VstupniParametry_SKRYT!$D$13</f>
        <v>0.01</v>
      </c>
      <c r="S153" s="27">
        <f>VstupniParametry_SKRYT!$D$14</f>
        <v>0.01</v>
      </c>
      <c r="T153">
        <f t="shared" si="357"/>
        <v>0</v>
      </c>
      <c r="U153">
        <f t="shared" si="358"/>
        <v>0</v>
      </c>
      <c r="V153">
        <f t="shared" si="359"/>
        <v>0</v>
      </c>
      <c r="W153">
        <f t="shared" si="360"/>
        <v>0</v>
      </c>
      <c r="X153">
        <f t="shared" si="361"/>
        <v>0</v>
      </c>
      <c r="Y153">
        <f t="shared" si="362"/>
        <v>0</v>
      </c>
      <c r="Z153">
        <f t="shared" si="363"/>
        <v>0</v>
      </c>
      <c r="AA153">
        <f t="shared" si="364"/>
        <v>0</v>
      </c>
      <c r="AB153">
        <f t="shared" si="365"/>
        <v>0</v>
      </c>
      <c r="AC153">
        <f t="shared" si="366"/>
        <v>0</v>
      </c>
      <c r="AD153">
        <f t="shared" si="367"/>
        <v>0</v>
      </c>
      <c r="AE153">
        <f t="shared" si="368"/>
        <v>0</v>
      </c>
      <c r="AF153">
        <f t="shared" si="369"/>
        <v>0</v>
      </c>
      <c r="AG153">
        <f t="shared" si="370"/>
        <v>0</v>
      </c>
      <c r="AH153">
        <f t="shared" si="371"/>
        <v>0</v>
      </c>
      <c r="AI153">
        <f t="shared" si="372"/>
        <v>0</v>
      </c>
      <c r="AJ153">
        <f t="shared" si="373"/>
        <v>0</v>
      </c>
      <c r="AK153">
        <f t="shared" si="374"/>
        <v>0</v>
      </c>
      <c r="AL153">
        <f t="shared" si="375"/>
        <v>0</v>
      </c>
      <c r="AM153">
        <f t="shared" si="376"/>
        <v>0</v>
      </c>
      <c r="AN153">
        <f t="shared" si="377"/>
        <v>0</v>
      </c>
      <c r="AO153">
        <f t="shared" si="378"/>
        <v>0</v>
      </c>
      <c r="AP153">
        <f t="shared" si="379"/>
        <v>0</v>
      </c>
      <c r="AQ153">
        <f t="shared" si="380"/>
        <v>0</v>
      </c>
      <c r="AR153">
        <f t="shared" si="381"/>
        <v>0</v>
      </c>
      <c r="AS153">
        <f t="shared" si="382"/>
        <v>0</v>
      </c>
      <c r="AT153">
        <f t="shared" si="352"/>
        <v>0</v>
      </c>
      <c r="AU153">
        <f t="shared" si="383"/>
        <v>0</v>
      </c>
      <c r="AV153">
        <f t="shared" si="384"/>
        <v>0</v>
      </c>
      <c r="AW153">
        <f t="shared" si="353"/>
        <v>0</v>
      </c>
      <c r="AX153">
        <f t="shared" si="385"/>
        <v>0</v>
      </c>
      <c r="AY153">
        <f t="shared" si="386"/>
        <v>0</v>
      </c>
      <c r="AZ153">
        <f t="shared" si="387"/>
        <v>0</v>
      </c>
      <c r="BA153">
        <f t="shared" si="388"/>
        <v>0</v>
      </c>
      <c r="BB153">
        <f t="shared" si="389"/>
        <v>0</v>
      </c>
      <c r="BC153">
        <f t="shared" si="390"/>
        <v>0</v>
      </c>
      <c r="BD153">
        <f t="shared" si="391"/>
        <v>0</v>
      </c>
      <c r="BE153">
        <f t="shared" si="392"/>
        <v>0</v>
      </c>
      <c r="BF153">
        <f t="shared" si="393"/>
        <v>0</v>
      </c>
      <c r="BG153">
        <f t="shared" si="394"/>
        <v>0</v>
      </c>
      <c r="BH153">
        <f t="shared" si="395"/>
        <v>0</v>
      </c>
      <c r="BI153">
        <f t="shared" si="396"/>
        <v>0</v>
      </c>
      <c r="BJ153">
        <f t="shared" si="397"/>
        <v>0</v>
      </c>
      <c r="BK153">
        <f t="shared" si="398"/>
        <v>0</v>
      </c>
      <c r="BL153">
        <f t="shared" si="399"/>
        <v>0</v>
      </c>
      <c r="BM153">
        <f t="shared" si="400"/>
        <v>0</v>
      </c>
      <c r="BN153">
        <f t="shared" si="401"/>
        <v>0</v>
      </c>
      <c r="BO153">
        <f t="shared" si="402"/>
        <v>0</v>
      </c>
      <c r="BP153">
        <f t="shared" si="403"/>
        <v>0</v>
      </c>
      <c r="BQ153">
        <f t="shared" si="404"/>
        <v>0</v>
      </c>
      <c r="BR153">
        <f t="shared" si="405"/>
        <v>0</v>
      </c>
      <c r="BS153">
        <f t="shared" si="406"/>
        <v>0</v>
      </c>
      <c r="BT153">
        <f t="shared" si="407"/>
        <v>0</v>
      </c>
      <c r="BU153">
        <f t="shared" si="408"/>
        <v>0</v>
      </c>
      <c r="BV153">
        <f t="shared" si="409"/>
        <v>0</v>
      </c>
      <c r="BW153">
        <f t="shared" si="410"/>
        <v>0</v>
      </c>
      <c r="BX153">
        <f t="shared" si="411"/>
        <v>0</v>
      </c>
      <c r="BY153">
        <f t="shared" si="412"/>
        <v>0</v>
      </c>
      <c r="BZ153">
        <f t="shared" si="413"/>
        <v>0</v>
      </c>
      <c r="CA153">
        <f t="shared" si="414"/>
        <v>0</v>
      </c>
      <c r="CB153">
        <f t="shared" si="415"/>
        <v>0</v>
      </c>
      <c r="CC153">
        <f t="shared" si="416"/>
        <v>0</v>
      </c>
      <c r="CD153">
        <f t="shared" si="417"/>
        <v>0</v>
      </c>
      <c r="CE153">
        <f t="shared" si="418"/>
        <v>0</v>
      </c>
      <c r="CF153">
        <f t="shared" si="419"/>
        <v>0</v>
      </c>
      <c r="CG153">
        <f t="shared" si="420"/>
        <v>0</v>
      </c>
      <c r="CH153">
        <f t="shared" si="421"/>
        <v>0</v>
      </c>
      <c r="CI153">
        <f t="shared" si="422"/>
        <v>0</v>
      </c>
      <c r="CJ153">
        <f t="shared" si="423"/>
        <v>0</v>
      </c>
      <c r="CK153">
        <f t="shared" si="424"/>
        <v>0</v>
      </c>
      <c r="CL153" t="str">
        <f t="shared" si="425"/>
        <v/>
      </c>
      <c r="CM153" t="str">
        <f t="shared" si="426"/>
        <v/>
      </c>
      <c r="CN153" t="str">
        <f t="shared" si="427"/>
        <v/>
      </c>
      <c r="CO153" t="str">
        <f t="shared" si="428"/>
        <v/>
      </c>
      <c r="CP153" t="str">
        <f t="shared" si="429"/>
        <v/>
      </c>
      <c r="CQ153" t="str">
        <f t="shared" si="430"/>
        <v/>
      </c>
      <c r="CR153" t="str">
        <f t="shared" si="431"/>
        <v/>
      </c>
      <c r="CS153" t="str">
        <f t="shared" si="432"/>
        <v/>
      </c>
      <c r="CT153" t="str">
        <f t="shared" si="433"/>
        <v/>
      </c>
      <c r="CU153" t="str">
        <f t="shared" si="434"/>
        <v/>
      </c>
      <c r="CV153" t="str">
        <f t="shared" si="435"/>
        <v/>
      </c>
      <c r="CW153" t="str">
        <f t="shared" si="436"/>
        <v/>
      </c>
      <c r="CX153" t="str">
        <f t="shared" si="437"/>
        <v/>
      </c>
      <c r="CY153" t="str">
        <f t="shared" si="438"/>
        <v/>
      </c>
      <c r="CZ153" t="str">
        <f t="shared" si="439"/>
        <v/>
      </c>
      <c r="DA153" t="str">
        <f t="shared" si="440"/>
        <v/>
      </c>
      <c r="DB153" t="str">
        <f t="shared" si="441"/>
        <v/>
      </c>
      <c r="DC153" t="str">
        <f t="shared" si="442"/>
        <v/>
      </c>
      <c r="DD153" t="str">
        <f t="shared" si="443"/>
        <v/>
      </c>
      <c r="DE153" t="str">
        <f t="shared" si="444"/>
        <v/>
      </c>
      <c r="DF153" t="str">
        <f t="shared" si="445"/>
        <v/>
      </c>
      <c r="DG153" t="str">
        <f t="shared" si="446"/>
        <v/>
      </c>
      <c r="DH153" t="str">
        <f t="shared" si="447"/>
        <v/>
      </c>
      <c r="DI153" t="str">
        <f t="shared" si="448"/>
        <v/>
      </c>
      <c r="DJ153" t="str">
        <f t="shared" si="449"/>
        <v/>
      </c>
      <c r="DK153" t="str">
        <f t="shared" si="450"/>
        <v/>
      </c>
      <c r="DL153" t="str">
        <f t="shared" si="451"/>
        <v/>
      </c>
      <c r="DM153" t="str">
        <f t="shared" si="452"/>
        <v/>
      </c>
      <c r="DN153" t="str">
        <f t="shared" si="453"/>
        <v/>
      </c>
      <c r="DO153" t="str">
        <f t="shared" si="454"/>
        <v/>
      </c>
      <c r="DP153" t="str">
        <f t="shared" si="455"/>
        <v/>
      </c>
      <c r="DQ153" t="str">
        <f t="shared" si="456"/>
        <v/>
      </c>
      <c r="DR153" t="str">
        <f t="shared" si="457"/>
        <v/>
      </c>
      <c r="DS153" t="str">
        <f t="shared" si="458"/>
        <v/>
      </c>
      <c r="DT153" t="str">
        <f t="shared" si="459"/>
        <v/>
      </c>
      <c r="DU153">
        <f t="shared" si="460"/>
        <v>0</v>
      </c>
      <c r="DV153">
        <f t="shared" si="461"/>
        <v>0</v>
      </c>
      <c r="DW153">
        <f t="shared" si="462"/>
        <v>0</v>
      </c>
      <c r="DX153" t="str">
        <f t="shared" si="463"/>
        <v/>
      </c>
      <c r="DY153" t="str">
        <f t="shared" si="464"/>
        <v/>
      </c>
      <c r="DZ153" t="str">
        <f t="shared" si="465"/>
        <v/>
      </c>
      <c r="EA153" s="5">
        <f t="shared" si="466"/>
        <v>0</v>
      </c>
      <c r="EB153" s="3">
        <f t="shared" si="467"/>
        <v>0</v>
      </c>
    </row>
    <row r="154" spans="2:132" x14ac:dyDescent="0.2">
      <c r="B154">
        <v>149</v>
      </c>
      <c r="C154" s="3">
        <f>Zisk!D168</f>
        <v>0</v>
      </c>
      <c r="D154">
        <f>Zisk!E168</f>
        <v>0</v>
      </c>
      <c r="E154" s="66" t="str">
        <f t="shared" si="354"/>
        <v/>
      </c>
      <c r="F154" t="str">
        <f t="shared" si="355"/>
        <v/>
      </c>
      <c r="G154" s="66" t="str">
        <f t="shared" si="356"/>
        <v/>
      </c>
      <c r="J154">
        <f>VstupniParametry_SKRYT!$D$5</f>
        <v>0.02</v>
      </c>
      <c r="K154">
        <f>VstupniParametry_SKRYT!$D$6</f>
        <v>0.06</v>
      </c>
      <c r="L154">
        <f>VstupniParametry_SKRYT!$D$7</f>
        <v>0.06</v>
      </c>
      <c r="M154">
        <f>VstupniParametry_SKRYT!$D$8</f>
        <v>0.06</v>
      </c>
      <c r="N154">
        <f>VstupniParametry_SKRYT!$D$9</f>
        <v>1.7999999999999999E-2</v>
      </c>
      <c r="O154" s="27">
        <f>VstupniParametry_SKRYT!$D$10</f>
        <v>0.01</v>
      </c>
      <c r="P154" s="27">
        <f>VstupniParametry_SKRYT!$D$11</f>
        <v>0.01</v>
      </c>
      <c r="Q154" s="27">
        <f>VstupniParametry_SKRYT!$D$12</f>
        <v>0.01</v>
      </c>
      <c r="R154" s="27">
        <f>VstupniParametry_SKRYT!$D$13</f>
        <v>0.01</v>
      </c>
      <c r="S154" s="27">
        <f>VstupniParametry_SKRYT!$D$14</f>
        <v>0.01</v>
      </c>
      <c r="T154">
        <f t="shared" si="357"/>
        <v>0</v>
      </c>
      <c r="U154">
        <f t="shared" si="358"/>
        <v>0</v>
      </c>
      <c r="V154">
        <f t="shared" si="359"/>
        <v>0</v>
      </c>
      <c r="W154">
        <f t="shared" si="360"/>
        <v>0</v>
      </c>
      <c r="X154">
        <f t="shared" si="361"/>
        <v>0</v>
      </c>
      <c r="Y154">
        <f t="shared" si="362"/>
        <v>0</v>
      </c>
      <c r="Z154">
        <f t="shared" si="363"/>
        <v>0</v>
      </c>
      <c r="AA154">
        <f t="shared" si="364"/>
        <v>0</v>
      </c>
      <c r="AB154">
        <f t="shared" si="365"/>
        <v>0</v>
      </c>
      <c r="AC154">
        <f t="shared" si="366"/>
        <v>0</v>
      </c>
      <c r="AD154">
        <f t="shared" si="367"/>
        <v>0</v>
      </c>
      <c r="AE154">
        <f t="shared" si="368"/>
        <v>0</v>
      </c>
      <c r="AF154">
        <f t="shared" si="369"/>
        <v>0</v>
      </c>
      <c r="AG154">
        <f t="shared" si="370"/>
        <v>0</v>
      </c>
      <c r="AH154">
        <f t="shared" si="371"/>
        <v>0</v>
      </c>
      <c r="AI154">
        <f t="shared" si="372"/>
        <v>0</v>
      </c>
      <c r="AJ154">
        <f t="shared" si="373"/>
        <v>0</v>
      </c>
      <c r="AK154">
        <f t="shared" si="374"/>
        <v>0</v>
      </c>
      <c r="AL154">
        <f t="shared" si="375"/>
        <v>0</v>
      </c>
      <c r="AM154">
        <f t="shared" si="376"/>
        <v>0</v>
      </c>
      <c r="AN154">
        <f t="shared" si="377"/>
        <v>0</v>
      </c>
      <c r="AO154">
        <f t="shared" si="378"/>
        <v>0</v>
      </c>
      <c r="AP154">
        <f t="shared" si="379"/>
        <v>0</v>
      </c>
      <c r="AQ154">
        <f t="shared" si="380"/>
        <v>0</v>
      </c>
      <c r="AR154">
        <f t="shared" si="381"/>
        <v>0</v>
      </c>
      <c r="AS154">
        <f t="shared" si="382"/>
        <v>0</v>
      </c>
      <c r="AT154">
        <f t="shared" si="352"/>
        <v>0</v>
      </c>
      <c r="AU154">
        <f t="shared" si="383"/>
        <v>0</v>
      </c>
      <c r="AV154">
        <f t="shared" si="384"/>
        <v>0</v>
      </c>
      <c r="AW154">
        <f t="shared" si="353"/>
        <v>0</v>
      </c>
      <c r="AX154">
        <f t="shared" si="385"/>
        <v>0</v>
      </c>
      <c r="AY154">
        <f t="shared" si="386"/>
        <v>0</v>
      </c>
      <c r="AZ154">
        <f t="shared" si="387"/>
        <v>0</v>
      </c>
      <c r="BA154">
        <f t="shared" si="388"/>
        <v>0</v>
      </c>
      <c r="BB154">
        <f t="shared" si="389"/>
        <v>0</v>
      </c>
      <c r="BC154">
        <f t="shared" si="390"/>
        <v>0</v>
      </c>
      <c r="BD154">
        <f t="shared" si="391"/>
        <v>0</v>
      </c>
      <c r="BE154">
        <f t="shared" si="392"/>
        <v>0</v>
      </c>
      <c r="BF154">
        <f t="shared" si="393"/>
        <v>0</v>
      </c>
      <c r="BG154">
        <f t="shared" si="394"/>
        <v>0</v>
      </c>
      <c r="BH154">
        <f t="shared" si="395"/>
        <v>0</v>
      </c>
      <c r="BI154">
        <f t="shared" si="396"/>
        <v>0</v>
      </c>
      <c r="BJ154">
        <f t="shared" si="397"/>
        <v>0</v>
      </c>
      <c r="BK154">
        <f t="shared" si="398"/>
        <v>0</v>
      </c>
      <c r="BL154">
        <f t="shared" si="399"/>
        <v>0</v>
      </c>
      <c r="BM154">
        <f t="shared" si="400"/>
        <v>0</v>
      </c>
      <c r="BN154">
        <f t="shared" si="401"/>
        <v>0</v>
      </c>
      <c r="BO154">
        <f t="shared" si="402"/>
        <v>0</v>
      </c>
      <c r="BP154">
        <f t="shared" si="403"/>
        <v>0</v>
      </c>
      <c r="BQ154">
        <f t="shared" si="404"/>
        <v>0</v>
      </c>
      <c r="BR154">
        <f t="shared" si="405"/>
        <v>0</v>
      </c>
      <c r="BS154">
        <f t="shared" si="406"/>
        <v>0</v>
      </c>
      <c r="BT154">
        <f t="shared" si="407"/>
        <v>0</v>
      </c>
      <c r="BU154">
        <f t="shared" si="408"/>
        <v>0</v>
      </c>
      <c r="BV154">
        <f t="shared" si="409"/>
        <v>0</v>
      </c>
      <c r="BW154">
        <f t="shared" si="410"/>
        <v>0</v>
      </c>
      <c r="BX154">
        <f t="shared" si="411"/>
        <v>0</v>
      </c>
      <c r="BY154">
        <f t="shared" si="412"/>
        <v>0</v>
      </c>
      <c r="BZ154">
        <f t="shared" si="413"/>
        <v>0</v>
      </c>
      <c r="CA154">
        <f t="shared" si="414"/>
        <v>0</v>
      </c>
      <c r="CB154">
        <f t="shared" si="415"/>
        <v>0</v>
      </c>
      <c r="CC154">
        <f t="shared" si="416"/>
        <v>0</v>
      </c>
      <c r="CD154">
        <f t="shared" si="417"/>
        <v>0</v>
      </c>
      <c r="CE154">
        <f t="shared" si="418"/>
        <v>0</v>
      </c>
      <c r="CF154">
        <f t="shared" si="419"/>
        <v>0</v>
      </c>
      <c r="CG154">
        <f t="shared" si="420"/>
        <v>0</v>
      </c>
      <c r="CH154">
        <f t="shared" si="421"/>
        <v>0</v>
      </c>
      <c r="CI154">
        <f t="shared" si="422"/>
        <v>0</v>
      </c>
      <c r="CJ154">
        <f t="shared" si="423"/>
        <v>0</v>
      </c>
      <c r="CK154">
        <f t="shared" si="424"/>
        <v>0</v>
      </c>
      <c r="CL154" t="str">
        <f t="shared" si="425"/>
        <v/>
      </c>
      <c r="CM154" t="str">
        <f t="shared" si="426"/>
        <v/>
      </c>
      <c r="CN154" t="str">
        <f t="shared" si="427"/>
        <v/>
      </c>
      <c r="CO154" t="str">
        <f t="shared" si="428"/>
        <v/>
      </c>
      <c r="CP154" t="str">
        <f t="shared" si="429"/>
        <v/>
      </c>
      <c r="CQ154" t="str">
        <f t="shared" si="430"/>
        <v/>
      </c>
      <c r="CR154" t="str">
        <f t="shared" si="431"/>
        <v/>
      </c>
      <c r="CS154" t="str">
        <f t="shared" si="432"/>
        <v/>
      </c>
      <c r="CT154" t="str">
        <f t="shared" si="433"/>
        <v/>
      </c>
      <c r="CU154" t="str">
        <f t="shared" si="434"/>
        <v/>
      </c>
      <c r="CV154" t="str">
        <f t="shared" si="435"/>
        <v/>
      </c>
      <c r="CW154" t="str">
        <f t="shared" si="436"/>
        <v/>
      </c>
      <c r="CX154" t="str">
        <f t="shared" si="437"/>
        <v/>
      </c>
      <c r="CY154" t="str">
        <f t="shared" si="438"/>
        <v/>
      </c>
      <c r="CZ154" t="str">
        <f t="shared" si="439"/>
        <v/>
      </c>
      <c r="DA154" t="str">
        <f t="shared" si="440"/>
        <v/>
      </c>
      <c r="DB154" t="str">
        <f t="shared" si="441"/>
        <v/>
      </c>
      <c r="DC154" t="str">
        <f t="shared" si="442"/>
        <v/>
      </c>
      <c r="DD154" t="str">
        <f t="shared" si="443"/>
        <v/>
      </c>
      <c r="DE154" t="str">
        <f t="shared" si="444"/>
        <v/>
      </c>
      <c r="DF154" t="str">
        <f t="shared" si="445"/>
        <v/>
      </c>
      <c r="DG154" t="str">
        <f t="shared" si="446"/>
        <v/>
      </c>
      <c r="DH154" t="str">
        <f t="shared" si="447"/>
        <v/>
      </c>
      <c r="DI154" t="str">
        <f t="shared" si="448"/>
        <v/>
      </c>
      <c r="DJ154" t="str">
        <f t="shared" si="449"/>
        <v/>
      </c>
      <c r="DK154" t="str">
        <f t="shared" si="450"/>
        <v/>
      </c>
      <c r="DL154" t="str">
        <f t="shared" si="451"/>
        <v/>
      </c>
      <c r="DM154" t="str">
        <f t="shared" si="452"/>
        <v/>
      </c>
      <c r="DN154" t="str">
        <f t="shared" si="453"/>
        <v/>
      </c>
      <c r="DO154" t="str">
        <f t="shared" si="454"/>
        <v/>
      </c>
      <c r="DP154" t="str">
        <f t="shared" si="455"/>
        <v/>
      </c>
      <c r="DQ154" t="str">
        <f t="shared" si="456"/>
        <v/>
      </c>
      <c r="DR154" t="str">
        <f t="shared" si="457"/>
        <v/>
      </c>
      <c r="DS154" t="str">
        <f t="shared" si="458"/>
        <v/>
      </c>
      <c r="DT154" t="str">
        <f t="shared" si="459"/>
        <v/>
      </c>
      <c r="DU154">
        <f t="shared" si="460"/>
        <v>0</v>
      </c>
      <c r="DV154">
        <f t="shared" si="461"/>
        <v>0</v>
      </c>
      <c r="DW154">
        <f t="shared" si="462"/>
        <v>0</v>
      </c>
      <c r="DX154" t="str">
        <f t="shared" si="463"/>
        <v/>
      </c>
      <c r="DY154" t="str">
        <f t="shared" si="464"/>
        <v/>
      </c>
      <c r="DZ154" t="str">
        <f t="shared" si="465"/>
        <v/>
      </c>
      <c r="EA154" s="5">
        <f t="shared" si="466"/>
        <v>0</v>
      </c>
      <c r="EB154" s="3">
        <f t="shared" si="467"/>
        <v>0</v>
      </c>
    </row>
    <row r="155" spans="2:132" x14ac:dyDescent="0.2">
      <c r="B155" s="25">
        <v>150</v>
      </c>
      <c r="C155" s="26">
        <f>Zisk!D169</f>
        <v>0</v>
      </c>
      <c r="D155">
        <f>Zisk!E169</f>
        <v>0</v>
      </c>
      <c r="E155" s="66" t="str">
        <f t="shared" si="354"/>
        <v/>
      </c>
      <c r="F155" t="str">
        <f t="shared" si="355"/>
        <v/>
      </c>
      <c r="G155" s="66" t="str">
        <f t="shared" si="356"/>
        <v/>
      </c>
      <c r="H155" s="25"/>
      <c r="I155" s="25"/>
      <c r="J155">
        <f>VstupniParametry_SKRYT!$D$5</f>
        <v>0.02</v>
      </c>
      <c r="K155">
        <f>VstupniParametry_SKRYT!$D$6</f>
        <v>0.06</v>
      </c>
      <c r="L155">
        <f>VstupniParametry_SKRYT!$D$7</f>
        <v>0.06</v>
      </c>
      <c r="M155">
        <f>VstupniParametry_SKRYT!$D$8</f>
        <v>0.06</v>
      </c>
      <c r="N155">
        <f>VstupniParametry_SKRYT!$D$9</f>
        <v>1.7999999999999999E-2</v>
      </c>
      <c r="O155" s="27">
        <f>VstupniParametry_SKRYT!$D$10</f>
        <v>0.01</v>
      </c>
      <c r="P155" s="27">
        <f>VstupniParametry_SKRYT!$D$11</f>
        <v>0.01</v>
      </c>
      <c r="Q155" s="27">
        <f>VstupniParametry_SKRYT!$D$12</f>
        <v>0.01</v>
      </c>
      <c r="R155" s="27">
        <f>VstupniParametry_SKRYT!$D$13</f>
        <v>0.01</v>
      </c>
      <c r="S155" s="27">
        <f>VstupniParametry_SKRYT!$D$14</f>
        <v>0.01</v>
      </c>
      <c r="T155">
        <f t="shared" si="357"/>
        <v>0</v>
      </c>
      <c r="U155">
        <f t="shared" si="358"/>
        <v>0</v>
      </c>
      <c r="V155">
        <f t="shared" si="359"/>
        <v>0</v>
      </c>
      <c r="W155">
        <f t="shared" si="360"/>
        <v>0</v>
      </c>
      <c r="X155">
        <f t="shared" si="361"/>
        <v>0</v>
      </c>
      <c r="Y155">
        <f t="shared" si="362"/>
        <v>0</v>
      </c>
      <c r="Z155">
        <f t="shared" si="363"/>
        <v>0</v>
      </c>
      <c r="AA155">
        <f t="shared" si="364"/>
        <v>0</v>
      </c>
      <c r="AB155">
        <f t="shared" si="365"/>
        <v>0</v>
      </c>
      <c r="AC155">
        <f t="shared" si="366"/>
        <v>0</v>
      </c>
      <c r="AD155">
        <f t="shared" si="367"/>
        <v>0</v>
      </c>
      <c r="AE155">
        <f t="shared" si="368"/>
        <v>0</v>
      </c>
      <c r="AF155">
        <f t="shared" si="369"/>
        <v>0</v>
      </c>
      <c r="AG155">
        <f t="shared" si="370"/>
        <v>0</v>
      </c>
      <c r="AH155">
        <f t="shared" si="371"/>
        <v>0</v>
      </c>
      <c r="AI155">
        <f t="shared" si="372"/>
        <v>0</v>
      </c>
      <c r="AJ155">
        <f t="shared" si="373"/>
        <v>0</v>
      </c>
      <c r="AK155">
        <f t="shared" si="374"/>
        <v>0</v>
      </c>
      <c r="AL155">
        <f t="shared" si="375"/>
        <v>0</v>
      </c>
      <c r="AM155">
        <f t="shared" si="376"/>
        <v>0</v>
      </c>
      <c r="AN155">
        <f t="shared" si="377"/>
        <v>0</v>
      </c>
      <c r="AO155">
        <f t="shared" si="378"/>
        <v>0</v>
      </c>
      <c r="AP155">
        <f t="shared" si="379"/>
        <v>0</v>
      </c>
      <c r="AQ155">
        <f t="shared" si="380"/>
        <v>0</v>
      </c>
      <c r="AR155">
        <f t="shared" si="381"/>
        <v>0</v>
      </c>
      <c r="AS155">
        <f t="shared" si="382"/>
        <v>0</v>
      </c>
      <c r="AT155">
        <f t="shared" si="352"/>
        <v>0</v>
      </c>
      <c r="AU155">
        <f t="shared" si="383"/>
        <v>0</v>
      </c>
      <c r="AV155">
        <f t="shared" si="384"/>
        <v>0</v>
      </c>
      <c r="AW155">
        <f t="shared" si="353"/>
        <v>0</v>
      </c>
      <c r="AX155">
        <f t="shared" si="385"/>
        <v>0</v>
      </c>
      <c r="AY155">
        <f t="shared" si="386"/>
        <v>0</v>
      </c>
      <c r="AZ155">
        <f t="shared" si="387"/>
        <v>0</v>
      </c>
      <c r="BA155">
        <f t="shared" si="388"/>
        <v>0</v>
      </c>
      <c r="BB155">
        <f t="shared" si="389"/>
        <v>0</v>
      </c>
      <c r="BC155">
        <f t="shared" si="390"/>
        <v>0</v>
      </c>
      <c r="BD155">
        <f t="shared" si="391"/>
        <v>0</v>
      </c>
      <c r="BE155">
        <f t="shared" si="392"/>
        <v>0</v>
      </c>
      <c r="BF155">
        <f t="shared" si="393"/>
        <v>0</v>
      </c>
      <c r="BG155">
        <f t="shared" si="394"/>
        <v>0</v>
      </c>
      <c r="BH155">
        <f t="shared" si="395"/>
        <v>0</v>
      </c>
      <c r="BI155">
        <f t="shared" si="396"/>
        <v>0</v>
      </c>
      <c r="BJ155">
        <f t="shared" si="397"/>
        <v>0</v>
      </c>
      <c r="BK155">
        <f t="shared" si="398"/>
        <v>0</v>
      </c>
      <c r="BL155">
        <f t="shared" si="399"/>
        <v>0</v>
      </c>
      <c r="BM155">
        <f t="shared" si="400"/>
        <v>0</v>
      </c>
      <c r="BN155">
        <f t="shared" si="401"/>
        <v>0</v>
      </c>
      <c r="BO155">
        <f t="shared" si="402"/>
        <v>0</v>
      </c>
      <c r="BP155">
        <f t="shared" si="403"/>
        <v>0</v>
      </c>
      <c r="BQ155">
        <f t="shared" si="404"/>
        <v>0</v>
      </c>
      <c r="BR155">
        <f t="shared" si="405"/>
        <v>0</v>
      </c>
      <c r="BS155">
        <f t="shared" si="406"/>
        <v>0</v>
      </c>
      <c r="BT155">
        <f t="shared" si="407"/>
        <v>0</v>
      </c>
      <c r="BU155">
        <f t="shared" si="408"/>
        <v>0</v>
      </c>
      <c r="BV155">
        <f t="shared" si="409"/>
        <v>0</v>
      </c>
      <c r="BW155">
        <f t="shared" si="410"/>
        <v>0</v>
      </c>
      <c r="BX155">
        <f t="shared" si="411"/>
        <v>0</v>
      </c>
      <c r="BY155">
        <f t="shared" si="412"/>
        <v>0</v>
      </c>
      <c r="BZ155">
        <f t="shared" si="413"/>
        <v>0</v>
      </c>
      <c r="CA155">
        <f t="shared" si="414"/>
        <v>0</v>
      </c>
      <c r="CB155">
        <f t="shared" si="415"/>
        <v>0</v>
      </c>
      <c r="CC155">
        <f t="shared" si="416"/>
        <v>0</v>
      </c>
      <c r="CD155">
        <f t="shared" si="417"/>
        <v>0</v>
      </c>
      <c r="CE155">
        <f t="shared" si="418"/>
        <v>0</v>
      </c>
      <c r="CF155">
        <f t="shared" si="419"/>
        <v>0</v>
      </c>
      <c r="CG155">
        <f t="shared" si="420"/>
        <v>0</v>
      </c>
      <c r="CH155">
        <f t="shared" si="421"/>
        <v>0</v>
      </c>
      <c r="CI155">
        <f t="shared" si="422"/>
        <v>0</v>
      </c>
      <c r="CJ155">
        <f t="shared" si="423"/>
        <v>0</v>
      </c>
      <c r="CK155">
        <f t="shared" si="424"/>
        <v>0</v>
      </c>
      <c r="CL155" t="str">
        <f t="shared" si="425"/>
        <v/>
      </c>
      <c r="CM155" t="str">
        <f t="shared" si="426"/>
        <v/>
      </c>
      <c r="CN155" t="str">
        <f t="shared" si="427"/>
        <v/>
      </c>
      <c r="CO155" t="str">
        <f t="shared" si="428"/>
        <v/>
      </c>
      <c r="CP155" t="str">
        <f t="shared" si="429"/>
        <v/>
      </c>
      <c r="CQ155" t="str">
        <f t="shared" si="430"/>
        <v/>
      </c>
      <c r="CR155" t="str">
        <f t="shared" si="431"/>
        <v/>
      </c>
      <c r="CS155" t="str">
        <f t="shared" si="432"/>
        <v/>
      </c>
      <c r="CT155" t="str">
        <f t="shared" si="433"/>
        <v/>
      </c>
      <c r="CU155" t="str">
        <f t="shared" si="434"/>
        <v/>
      </c>
      <c r="CV155" t="str">
        <f t="shared" si="435"/>
        <v/>
      </c>
      <c r="CW155" t="str">
        <f t="shared" si="436"/>
        <v/>
      </c>
      <c r="CX155" t="str">
        <f t="shared" si="437"/>
        <v/>
      </c>
      <c r="CY155" t="str">
        <f t="shared" si="438"/>
        <v/>
      </c>
      <c r="CZ155" t="str">
        <f t="shared" si="439"/>
        <v/>
      </c>
      <c r="DA155" t="str">
        <f t="shared" si="440"/>
        <v/>
      </c>
      <c r="DB155" t="str">
        <f t="shared" si="441"/>
        <v/>
      </c>
      <c r="DC155" t="str">
        <f t="shared" si="442"/>
        <v/>
      </c>
      <c r="DD155" t="str">
        <f t="shared" si="443"/>
        <v/>
      </c>
      <c r="DE155" t="str">
        <f t="shared" si="444"/>
        <v/>
      </c>
      <c r="DF155" t="str">
        <f t="shared" si="445"/>
        <v/>
      </c>
      <c r="DG155" t="str">
        <f t="shared" si="446"/>
        <v/>
      </c>
      <c r="DH155" t="str">
        <f t="shared" si="447"/>
        <v/>
      </c>
      <c r="DI155" t="str">
        <f t="shared" si="448"/>
        <v/>
      </c>
      <c r="DJ155" t="str">
        <f t="shared" si="449"/>
        <v/>
      </c>
      <c r="DK155" t="str">
        <f t="shared" si="450"/>
        <v/>
      </c>
      <c r="DL155" t="str">
        <f t="shared" si="451"/>
        <v/>
      </c>
      <c r="DM155" t="str">
        <f t="shared" si="452"/>
        <v/>
      </c>
      <c r="DN155" t="str">
        <f t="shared" si="453"/>
        <v/>
      </c>
      <c r="DO155" t="str">
        <f t="shared" si="454"/>
        <v/>
      </c>
      <c r="DP155" t="str">
        <f t="shared" si="455"/>
        <v/>
      </c>
      <c r="DQ155" t="str">
        <f t="shared" si="456"/>
        <v/>
      </c>
      <c r="DR155" t="str">
        <f t="shared" si="457"/>
        <v/>
      </c>
      <c r="DS155" t="str">
        <f t="shared" si="458"/>
        <v/>
      </c>
      <c r="DT155" t="str">
        <f t="shared" si="459"/>
        <v/>
      </c>
      <c r="DU155">
        <f t="shared" si="460"/>
        <v>0</v>
      </c>
      <c r="DV155">
        <f t="shared" si="461"/>
        <v>0</v>
      </c>
      <c r="DW155">
        <f t="shared" si="462"/>
        <v>0</v>
      </c>
      <c r="DX155" t="str">
        <f t="shared" si="463"/>
        <v/>
      </c>
      <c r="DY155" t="str">
        <f t="shared" si="464"/>
        <v/>
      </c>
      <c r="DZ155" t="str">
        <f t="shared" si="465"/>
        <v/>
      </c>
      <c r="EA155" s="5">
        <f t="shared" si="466"/>
        <v>0</v>
      </c>
      <c r="EB155" s="3">
        <f t="shared" si="467"/>
        <v>0</v>
      </c>
    </row>
    <row r="156" spans="2:132" x14ac:dyDescent="0.2">
      <c r="B156">
        <v>151</v>
      </c>
      <c r="C156" s="3">
        <f>Zisk!D170</f>
        <v>0</v>
      </c>
      <c r="D156">
        <f>Zisk!E170</f>
        <v>0</v>
      </c>
      <c r="E156" s="66" t="str">
        <f t="shared" si="354"/>
        <v/>
      </c>
      <c r="F156" t="str">
        <f t="shared" si="355"/>
        <v/>
      </c>
      <c r="G156" s="66" t="str">
        <f t="shared" si="356"/>
        <v/>
      </c>
      <c r="J156">
        <f>VstupniParametry_SKRYT!$D$5</f>
        <v>0.02</v>
      </c>
      <c r="K156">
        <f>VstupniParametry_SKRYT!$D$6</f>
        <v>0.06</v>
      </c>
      <c r="L156">
        <f>VstupniParametry_SKRYT!$D$7</f>
        <v>0.06</v>
      </c>
      <c r="M156">
        <f>VstupniParametry_SKRYT!$D$8</f>
        <v>0.06</v>
      </c>
      <c r="N156">
        <f>VstupniParametry_SKRYT!$D$9</f>
        <v>1.7999999999999999E-2</v>
      </c>
      <c r="O156" s="27">
        <f>VstupniParametry_SKRYT!$D$10</f>
        <v>0.01</v>
      </c>
      <c r="P156" s="27">
        <f>VstupniParametry_SKRYT!$D$11</f>
        <v>0.01</v>
      </c>
      <c r="Q156" s="27">
        <f>VstupniParametry_SKRYT!$D$12</f>
        <v>0.01</v>
      </c>
      <c r="R156" s="27">
        <f>VstupniParametry_SKRYT!$D$13</f>
        <v>0.01</v>
      </c>
      <c r="S156" s="27">
        <f>VstupniParametry_SKRYT!$D$14</f>
        <v>0.01</v>
      </c>
      <c r="T156">
        <f t="shared" si="357"/>
        <v>0</v>
      </c>
      <c r="U156">
        <f t="shared" si="358"/>
        <v>0</v>
      </c>
      <c r="V156">
        <f t="shared" si="359"/>
        <v>0</v>
      </c>
      <c r="W156">
        <f t="shared" si="360"/>
        <v>0</v>
      </c>
      <c r="X156">
        <f t="shared" si="361"/>
        <v>0</v>
      </c>
      <c r="Y156">
        <f t="shared" si="362"/>
        <v>0</v>
      </c>
      <c r="Z156">
        <f t="shared" si="363"/>
        <v>0</v>
      </c>
      <c r="AA156">
        <f t="shared" si="364"/>
        <v>0</v>
      </c>
      <c r="AB156">
        <f t="shared" si="365"/>
        <v>0</v>
      </c>
      <c r="AC156">
        <f t="shared" si="366"/>
        <v>0</v>
      </c>
      <c r="AD156">
        <f t="shared" si="367"/>
        <v>0</v>
      </c>
      <c r="AE156">
        <f t="shared" si="368"/>
        <v>0</v>
      </c>
      <c r="AF156">
        <f t="shared" si="369"/>
        <v>0</v>
      </c>
      <c r="AG156">
        <f t="shared" si="370"/>
        <v>0</v>
      </c>
      <c r="AH156">
        <f t="shared" si="371"/>
        <v>0</v>
      </c>
      <c r="AI156">
        <f t="shared" si="372"/>
        <v>0</v>
      </c>
      <c r="AJ156">
        <f t="shared" si="373"/>
        <v>0</v>
      </c>
      <c r="AK156">
        <f t="shared" si="374"/>
        <v>0</v>
      </c>
      <c r="AL156">
        <f t="shared" si="375"/>
        <v>0</v>
      </c>
      <c r="AM156">
        <f t="shared" si="376"/>
        <v>0</v>
      </c>
      <c r="AN156">
        <f t="shared" si="377"/>
        <v>0</v>
      </c>
      <c r="AO156">
        <f t="shared" si="378"/>
        <v>0</v>
      </c>
      <c r="AP156">
        <f t="shared" si="379"/>
        <v>0</v>
      </c>
      <c r="AQ156">
        <f t="shared" si="380"/>
        <v>0</v>
      </c>
      <c r="AR156">
        <f t="shared" si="381"/>
        <v>0</v>
      </c>
      <c r="AS156">
        <f t="shared" si="382"/>
        <v>0</v>
      </c>
      <c r="AT156">
        <f t="shared" si="352"/>
        <v>0</v>
      </c>
      <c r="AU156">
        <f t="shared" si="383"/>
        <v>0</v>
      </c>
      <c r="AV156">
        <f t="shared" si="384"/>
        <v>0</v>
      </c>
      <c r="AW156">
        <f t="shared" si="353"/>
        <v>0</v>
      </c>
      <c r="AX156">
        <f t="shared" si="385"/>
        <v>0</v>
      </c>
      <c r="AY156">
        <f t="shared" si="386"/>
        <v>0</v>
      </c>
      <c r="AZ156">
        <f t="shared" si="387"/>
        <v>0</v>
      </c>
      <c r="BA156">
        <f t="shared" si="388"/>
        <v>0</v>
      </c>
      <c r="BB156">
        <f t="shared" si="389"/>
        <v>0</v>
      </c>
      <c r="BC156">
        <f t="shared" si="390"/>
        <v>0</v>
      </c>
      <c r="BD156">
        <f t="shared" si="391"/>
        <v>0</v>
      </c>
      <c r="BE156">
        <f t="shared" si="392"/>
        <v>0</v>
      </c>
      <c r="BF156">
        <f t="shared" si="393"/>
        <v>0</v>
      </c>
      <c r="BG156">
        <f t="shared" si="394"/>
        <v>0</v>
      </c>
      <c r="BH156">
        <f t="shared" si="395"/>
        <v>0</v>
      </c>
      <c r="BI156">
        <f t="shared" si="396"/>
        <v>0</v>
      </c>
      <c r="BJ156">
        <f t="shared" si="397"/>
        <v>0</v>
      </c>
      <c r="BK156">
        <f t="shared" si="398"/>
        <v>0</v>
      </c>
      <c r="BL156">
        <f t="shared" si="399"/>
        <v>0</v>
      </c>
      <c r="BM156">
        <f t="shared" si="400"/>
        <v>0</v>
      </c>
      <c r="BN156">
        <f t="shared" si="401"/>
        <v>0</v>
      </c>
      <c r="BO156">
        <f t="shared" si="402"/>
        <v>0</v>
      </c>
      <c r="BP156">
        <f t="shared" si="403"/>
        <v>0</v>
      </c>
      <c r="BQ156">
        <f t="shared" si="404"/>
        <v>0</v>
      </c>
      <c r="BR156">
        <f t="shared" si="405"/>
        <v>0</v>
      </c>
      <c r="BS156">
        <f t="shared" si="406"/>
        <v>0</v>
      </c>
      <c r="BT156">
        <f t="shared" si="407"/>
        <v>0</v>
      </c>
      <c r="BU156">
        <f t="shared" si="408"/>
        <v>0</v>
      </c>
      <c r="BV156">
        <f t="shared" si="409"/>
        <v>0</v>
      </c>
      <c r="BW156">
        <f t="shared" si="410"/>
        <v>0</v>
      </c>
      <c r="BX156">
        <f t="shared" si="411"/>
        <v>0</v>
      </c>
      <c r="BY156">
        <f t="shared" si="412"/>
        <v>0</v>
      </c>
      <c r="BZ156">
        <f t="shared" si="413"/>
        <v>0</v>
      </c>
      <c r="CA156">
        <f t="shared" si="414"/>
        <v>0</v>
      </c>
      <c r="CB156">
        <f t="shared" si="415"/>
        <v>0</v>
      </c>
      <c r="CC156">
        <f t="shared" si="416"/>
        <v>0</v>
      </c>
      <c r="CD156">
        <f t="shared" si="417"/>
        <v>0</v>
      </c>
      <c r="CE156">
        <f t="shared" si="418"/>
        <v>0</v>
      </c>
      <c r="CF156">
        <f t="shared" si="419"/>
        <v>0</v>
      </c>
      <c r="CG156">
        <f t="shared" si="420"/>
        <v>0</v>
      </c>
      <c r="CH156">
        <f t="shared" si="421"/>
        <v>0</v>
      </c>
      <c r="CI156">
        <f t="shared" si="422"/>
        <v>0</v>
      </c>
      <c r="CJ156">
        <f t="shared" si="423"/>
        <v>0</v>
      </c>
      <c r="CK156">
        <f t="shared" si="424"/>
        <v>0</v>
      </c>
      <c r="CL156" t="str">
        <f t="shared" si="425"/>
        <v/>
      </c>
      <c r="CM156" t="str">
        <f t="shared" si="426"/>
        <v/>
      </c>
      <c r="CN156" t="str">
        <f t="shared" si="427"/>
        <v/>
      </c>
      <c r="CO156" t="str">
        <f t="shared" si="428"/>
        <v/>
      </c>
      <c r="CP156" t="str">
        <f t="shared" si="429"/>
        <v/>
      </c>
      <c r="CQ156" t="str">
        <f t="shared" si="430"/>
        <v/>
      </c>
      <c r="CR156" t="str">
        <f t="shared" si="431"/>
        <v/>
      </c>
      <c r="CS156" t="str">
        <f t="shared" si="432"/>
        <v/>
      </c>
      <c r="CT156" t="str">
        <f t="shared" si="433"/>
        <v/>
      </c>
      <c r="CU156" t="str">
        <f t="shared" si="434"/>
        <v/>
      </c>
      <c r="CV156" t="str">
        <f t="shared" si="435"/>
        <v/>
      </c>
      <c r="CW156" t="str">
        <f t="shared" si="436"/>
        <v/>
      </c>
      <c r="CX156" t="str">
        <f t="shared" si="437"/>
        <v/>
      </c>
      <c r="CY156" t="str">
        <f t="shared" si="438"/>
        <v/>
      </c>
      <c r="CZ156" t="str">
        <f t="shared" si="439"/>
        <v/>
      </c>
      <c r="DA156" t="str">
        <f t="shared" si="440"/>
        <v/>
      </c>
      <c r="DB156" t="str">
        <f t="shared" si="441"/>
        <v/>
      </c>
      <c r="DC156" t="str">
        <f t="shared" si="442"/>
        <v/>
      </c>
      <c r="DD156" t="str">
        <f t="shared" si="443"/>
        <v/>
      </c>
      <c r="DE156" t="str">
        <f t="shared" si="444"/>
        <v/>
      </c>
      <c r="DF156" t="str">
        <f t="shared" si="445"/>
        <v/>
      </c>
      <c r="DG156" t="str">
        <f t="shared" si="446"/>
        <v/>
      </c>
      <c r="DH156" t="str">
        <f t="shared" si="447"/>
        <v/>
      </c>
      <c r="DI156" t="str">
        <f t="shared" si="448"/>
        <v/>
      </c>
      <c r="DJ156" t="str">
        <f t="shared" si="449"/>
        <v/>
      </c>
      <c r="DK156" t="str">
        <f t="shared" si="450"/>
        <v/>
      </c>
      <c r="DL156" t="str">
        <f t="shared" si="451"/>
        <v/>
      </c>
      <c r="DM156" t="str">
        <f t="shared" si="452"/>
        <v/>
      </c>
      <c r="DN156" t="str">
        <f t="shared" si="453"/>
        <v/>
      </c>
      <c r="DO156" t="str">
        <f t="shared" si="454"/>
        <v/>
      </c>
      <c r="DP156" t="str">
        <f t="shared" si="455"/>
        <v/>
      </c>
      <c r="DQ156" t="str">
        <f t="shared" si="456"/>
        <v/>
      </c>
      <c r="DR156" t="str">
        <f t="shared" si="457"/>
        <v/>
      </c>
      <c r="DS156" t="str">
        <f t="shared" si="458"/>
        <v/>
      </c>
      <c r="DT156" t="str">
        <f t="shared" si="459"/>
        <v/>
      </c>
      <c r="DU156">
        <f t="shared" si="460"/>
        <v>0</v>
      </c>
      <c r="DV156">
        <f t="shared" si="461"/>
        <v>0</v>
      </c>
      <c r="DW156">
        <f t="shared" si="462"/>
        <v>0</v>
      </c>
      <c r="DX156" t="str">
        <f t="shared" si="463"/>
        <v/>
      </c>
      <c r="DY156" t="str">
        <f t="shared" si="464"/>
        <v/>
      </c>
      <c r="DZ156" t="str">
        <f t="shared" si="465"/>
        <v/>
      </c>
      <c r="EA156" s="5">
        <f t="shared" si="466"/>
        <v>0</v>
      </c>
      <c r="EB156" s="3">
        <f t="shared" si="467"/>
        <v>0</v>
      </c>
    </row>
    <row r="157" spans="2:132" x14ac:dyDescent="0.2">
      <c r="B157" s="25">
        <v>152</v>
      </c>
      <c r="C157" s="26">
        <f>Zisk!D171</f>
        <v>0</v>
      </c>
      <c r="D157">
        <f>Zisk!E171</f>
        <v>0</v>
      </c>
      <c r="E157" s="66" t="str">
        <f t="shared" si="354"/>
        <v/>
      </c>
      <c r="F157" t="str">
        <f t="shared" si="355"/>
        <v/>
      </c>
      <c r="G157" s="66" t="str">
        <f t="shared" si="356"/>
        <v/>
      </c>
      <c r="H157" s="25"/>
      <c r="I157" s="25"/>
      <c r="J157">
        <f>VstupniParametry_SKRYT!$D$5</f>
        <v>0.02</v>
      </c>
      <c r="K157">
        <f>VstupniParametry_SKRYT!$D$6</f>
        <v>0.06</v>
      </c>
      <c r="L157">
        <f>VstupniParametry_SKRYT!$D$7</f>
        <v>0.06</v>
      </c>
      <c r="M157">
        <f>VstupniParametry_SKRYT!$D$8</f>
        <v>0.06</v>
      </c>
      <c r="N157">
        <f>VstupniParametry_SKRYT!$D$9</f>
        <v>1.7999999999999999E-2</v>
      </c>
      <c r="O157" s="27">
        <f>VstupniParametry_SKRYT!$D$10</f>
        <v>0.01</v>
      </c>
      <c r="P157" s="27">
        <f>VstupniParametry_SKRYT!$D$11</f>
        <v>0.01</v>
      </c>
      <c r="Q157" s="27">
        <f>VstupniParametry_SKRYT!$D$12</f>
        <v>0.01</v>
      </c>
      <c r="R157" s="27">
        <f>VstupniParametry_SKRYT!$D$13</f>
        <v>0.01</v>
      </c>
      <c r="S157" s="27">
        <f>VstupniParametry_SKRYT!$D$14</f>
        <v>0.01</v>
      </c>
      <c r="T157">
        <f t="shared" si="357"/>
        <v>0</v>
      </c>
      <c r="U157">
        <f t="shared" si="358"/>
        <v>0</v>
      </c>
      <c r="V157">
        <f t="shared" si="359"/>
        <v>0</v>
      </c>
      <c r="W157">
        <f t="shared" si="360"/>
        <v>0</v>
      </c>
      <c r="X157">
        <f t="shared" si="361"/>
        <v>0</v>
      </c>
      <c r="Y157">
        <f t="shared" si="362"/>
        <v>0</v>
      </c>
      <c r="Z157">
        <f t="shared" si="363"/>
        <v>0</v>
      </c>
      <c r="AA157">
        <f t="shared" si="364"/>
        <v>0</v>
      </c>
      <c r="AB157">
        <f t="shared" si="365"/>
        <v>0</v>
      </c>
      <c r="AC157">
        <f t="shared" si="366"/>
        <v>0</v>
      </c>
      <c r="AD157">
        <f t="shared" si="367"/>
        <v>0</v>
      </c>
      <c r="AE157">
        <f t="shared" si="368"/>
        <v>0</v>
      </c>
      <c r="AF157">
        <f t="shared" si="369"/>
        <v>0</v>
      </c>
      <c r="AG157">
        <f t="shared" si="370"/>
        <v>0</v>
      </c>
      <c r="AH157">
        <f t="shared" si="371"/>
        <v>0</v>
      </c>
      <c r="AI157">
        <f t="shared" si="372"/>
        <v>0</v>
      </c>
      <c r="AJ157">
        <f t="shared" si="373"/>
        <v>0</v>
      </c>
      <c r="AK157">
        <f t="shared" si="374"/>
        <v>0</v>
      </c>
      <c r="AL157">
        <f t="shared" si="375"/>
        <v>0</v>
      </c>
      <c r="AM157">
        <f t="shared" si="376"/>
        <v>0</v>
      </c>
      <c r="AN157">
        <f t="shared" si="377"/>
        <v>0</v>
      </c>
      <c r="AO157">
        <f t="shared" si="378"/>
        <v>0</v>
      </c>
      <c r="AP157">
        <f t="shared" si="379"/>
        <v>0</v>
      </c>
      <c r="AQ157">
        <f t="shared" si="380"/>
        <v>0</v>
      </c>
      <c r="AR157">
        <f t="shared" si="381"/>
        <v>0</v>
      </c>
      <c r="AS157">
        <f t="shared" si="382"/>
        <v>0</v>
      </c>
      <c r="AT157">
        <f t="shared" si="352"/>
        <v>0</v>
      </c>
      <c r="AU157">
        <f t="shared" si="383"/>
        <v>0</v>
      </c>
      <c r="AV157">
        <f t="shared" si="384"/>
        <v>0</v>
      </c>
      <c r="AW157">
        <f t="shared" si="353"/>
        <v>0</v>
      </c>
      <c r="AX157">
        <f t="shared" si="385"/>
        <v>0</v>
      </c>
      <c r="AY157">
        <f t="shared" si="386"/>
        <v>0</v>
      </c>
      <c r="AZ157">
        <f t="shared" si="387"/>
        <v>0</v>
      </c>
      <c r="BA157">
        <f t="shared" si="388"/>
        <v>0</v>
      </c>
      <c r="BB157">
        <f t="shared" si="389"/>
        <v>0</v>
      </c>
      <c r="BC157">
        <f t="shared" si="390"/>
        <v>0</v>
      </c>
      <c r="BD157">
        <f t="shared" si="391"/>
        <v>0</v>
      </c>
      <c r="BE157">
        <f t="shared" si="392"/>
        <v>0</v>
      </c>
      <c r="BF157">
        <f t="shared" si="393"/>
        <v>0</v>
      </c>
      <c r="BG157">
        <f t="shared" si="394"/>
        <v>0</v>
      </c>
      <c r="BH157">
        <f t="shared" si="395"/>
        <v>0</v>
      </c>
      <c r="BI157">
        <f t="shared" si="396"/>
        <v>0</v>
      </c>
      <c r="BJ157">
        <f t="shared" si="397"/>
        <v>0</v>
      </c>
      <c r="BK157">
        <f t="shared" si="398"/>
        <v>0</v>
      </c>
      <c r="BL157">
        <f t="shared" si="399"/>
        <v>0</v>
      </c>
      <c r="BM157">
        <f t="shared" si="400"/>
        <v>0</v>
      </c>
      <c r="BN157">
        <f t="shared" si="401"/>
        <v>0</v>
      </c>
      <c r="BO157">
        <f t="shared" si="402"/>
        <v>0</v>
      </c>
      <c r="BP157">
        <f t="shared" si="403"/>
        <v>0</v>
      </c>
      <c r="BQ157">
        <f t="shared" si="404"/>
        <v>0</v>
      </c>
      <c r="BR157">
        <f t="shared" si="405"/>
        <v>0</v>
      </c>
      <c r="BS157">
        <f t="shared" si="406"/>
        <v>0</v>
      </c>
      <c r="BT157">
        <f t="shared" si="407"/>
        <v>0</v>
      </c>
      <c r="BU157">
        <f t="shared" si="408"/>
        <v>0</v>
      </c>
      <c r="BV157">
        <f t="shared" si="409"/>
        <v>0</v>
      </c>
      <c r="BW157">
        <f t="shared" si="410"/>
        <v>0</v>
      </c>
      <c r="BX157">
        <f t="shared" si="411"/>
        <v>0</v>
      </c>
      <c r="BY157">
        <f t="shared" si="412"/>
        <v>0</v>
      </c>
      <c r="BZ157">
        <f t="shared" si="413"/>
        <v>0</v>
      </c>
      <c r="CA157">
        <f t="shared" si="414"/>
        <v>0</v>
      </c>
      <c r="CB157">
        <f t="shared" si="415"/>
        <v>0</v>
      </c>
      <c r="CC157">
        <f t="shared" si="416"/>
        <v>0</v>
      </c>
      <c r="CD157">
        <f t="shared" si="417"/>
        <v>0</v>
      </c>
      <c r="CE157">
        <f t="shared" si="418"/>
        <v>0</v>
      </c>
      <c r="CF157">
        <f t="shared" si="419"/>
        <v>0</v>
      </c>
      <c r="CG157">
        <f t="shared" si="420"/>
        <v>0</v>
      </c>
      <c r="CH157">
        <f t="shared" si="421"/>
        <v>0</v>
      </c>
      <c r="CI157">
        <f t="shared" si="422"/>
        <v>0</v>
      </c>
      <c r="CJ157">
        <f t="shared" si="423"/>
        <v>0</v>
      </c>
      <c r="CK157">
        <f t="shared" si="424"/>
        <v>0</v>
      </c>
      <c r="CL157" t="str">
        <f t="shared" si="425"/>
        <v/>
      </c>
      <c r="CM157" t="str">
        <f t="shared" si="426"/>
        <v/>
      </c>
      <c r="CN157" t="str">
        <f t="shared" si="427"/>
        <v/>
      </c>
      <c r="CO157" t="str">
        <f t="shared" si="428"/>
        <v/>
      </c>
      <c r="CP157" t="str">
        <f t="shared" si="429"/>
        <v/>
      </c>
      <c r="CQ157" t="str">
        <f t="shared" si="430"/>
        <v/>
      </c>
      <c r="CR157" t="str">
        <f t="shared" si="431"/>
        <v/>
      </c>
      <c r="CS157" t="str">
        <f t="shared" si="432"/>
        <v/>
      </c>
      <c r="CT157" t="str">
        <f t="shared" si="433"/>
        <v/>
      </c>
      <c r="CU157" t="str">
        <f t="shared" si="434"/>
        <v/>
      </c>
      <c r="CV157" t="str">
        <f t="shared" si="435"/>
        <v/>
      </c>
      <c r="CW157" t="str">
        <f t="shared" si="436"/>
        <v/>
      </c>
      <c r="CX157" t="str">
        <f t="shared" si="437"/>
        <v/>
      </c>
      <c r="CY157" t="str">
        <f t="shared" si="438"/>
        <v/>
      </c>
      <c r="CZ157" t="str">
        <f t="shared" si="439"/>
        <v/>
      </c>
      <c r="DA157" t="str">
        <f t="shared" si="440"/>
        <v/>
      </c>
      <c r="DB157" t="str">
        <f t="shared" si="441"/>
        <v/>
      </c>
      <c r="DC157" t="str">
        <f t="shared" si="442"/>
        <v/>
      </c>
      <c r="DD157" t="str">
        <f t="shared" si="443"/>
        <v/>
      </c>
      <c r="DE157" t="str">
        <f t="shared" si="444"/>
        <v/>
      </c>
      <c r="DF157" t="str">
        <f t="shared" si="445"/>
        <v/>
      </c>
      <c r="DG157" t="str">
        <f t="shared" si="446"/>
        <v/>
      </c>
      <c r="DH157" t="str">
        <f t="shared" si="447"/>
        <v/>
      </c>
      <c r="DI157" t="str">
        <f t="shared" si="448"/>
        <v/>
      </c>
      <c r="DJ157" t="str">
        <f t="shared" si="449"/>
        <v/>
      </c>
      <c r="DK157" t="str">
        <f t="shared" si="450"/>
        <v/>
      </c>
      <c r="DL157" t="str">
        <f t="shared" si="451"/>
        <v/>
      </c>
      <c r="DM157" t="str">
        <f t="shared" si="452"/>
        <v/>
      </c>
      <c r="DN157" t="str">
        <f t="shared" si="453"/>
        <v/>
      </c>
      <c r="DO157" t="str">
        <f t="shared" si="454"/>
        <v/>
      </c>
      <c r="DP157" t="str">
        <f t="shared" si="455"/>
        <v/>
      </c>
      <c r="DQ157" t="str">
        <f t="shared" si="456"/>
        <v/>
      </c>
      <c r="DR157" t="str">
        <f t="shared" si="457"/>
        <v/>
      </c>
      <c r="DS157" t="str">
        <f t="shared" si="458"/>
        <v/>
      </c>
      <c r="DT157" t="str">
        <f t="shared" si="459"/>
        <v/>
      </c>
      <c r="DU157">
        <f t="shared" si="460"/>
        <v>0</v>
      </c>
      <c r="DV157">
        <f t="shared" si="461"/>
        <v>0</v>
      </c>
      <c r="DW157">
        <f t="shared" si="462"/>
        <v>0</v>
      </c>
      <c r="DX157" t="str">
        <f t="shared" si="463"/>
        <v/>
      </c>
      <c r="DY157" t="str">
        <f t="shared" si="464"/>
        <v/>
      </c>
      <c r="DZ157" t="str">
        <f t="shared" si="465"/>
        <v/>
      </c>
      <c r="EA157" s="5">
        <f t="shared" si="466"/>
        <v>0</v>
      </c>
      <c r="EB157" s="3">
        <f t="shared" si="467"/>
        <v>0</v>
      </c>
    </row>
    <row r="158" spans="2:132" x14ac:dyDescent="0.2">
      <c r="B158">
        <v>153</v>
      </c>
      <c r="C158" s="3">
        <f>Zisk!D172</f>
        <v>0</v>
      </c>
      <c r="D158">
        <f>Zisk!E172</f>
        <v>0</v>
      </c>
      <c r="E158" s="66" t="str">
        <f t="shared" si="354"/>
        <v/>
      </c>
      <c r="F158" t="str">
        <f t="shared" si="355"/>
        <v/>
      </c>
      <c r="G158" s="66" t="str">
        <f t="shared" si="356"/>
        <v/>
      </c>
      <c r="J158">
        <f>VstupniParametry_SKRYT!$D$5</f>
        <v>0.02</v>
      </c>
      <c r="K158">
        <f>VstupniParametry_SKRYT!$D$6</f>
        <v>0.06</v>
      </c>
      <c r="L158">
        <f>VstupniParametry_SKRYT!$D$7</f>
        <v>0.06</v>
      </c>
      <c r="M158">
        <f>VstupniParametry_SKRYT!$D$8</f>
        <v>0.06</v>
      </c>
      <c r="N158">
        <f>VstupniParametry_SKRYT!$D$9</f>
        <v>1.7999999999999999E-2</v>
      </c>
      <c r="O158" s="27">
        <f>VstupniParametry_SKRYT!$D$10</f>
        <v>0.01</v>
      </c>
      <c r="P158" s="27">
        <f>VstupniParametry_SKRYT!$D$11</f>
        <v>0.01</v>
      </c>
      <c r="Q158" s="27">
        <f>VstupniParametry_SKRYT!$D$12</f>
        <v>0.01</v>
      </c>
      <c r="R158" s="27">
        <f>VstupniParametry_SKRYT!$D$13</f>
        <v>0.01</v>
      </c>
      <c r="S158" s="27">
        <f>VstupniParametry_SKRYT!$D$14</f>
        <v>0.01</v>
      </c>
      <c r="T158">
        <f t="shared" si="357"/>
        <v>0</v>
      </c>
      <c r="U158">
        <f t="shared" si="358"/>
        <v>0</v>
      </c>
      <c r="V158">
        <f t="shared" si="359"/>
        <v>0</v>
      </c>
      <c r="W158">
        <f t="shared" si="360"/>
        <v>0</v>
      </c>
      <c r="X158">
        <f t="shared" si="361"/>
        <v>0</v>
      </c>
      <c r="Y158">
        <f t="shared" si="362"/>
        <v>0</v>
      </c>
      <c r="Z158">
        <f t="shared" si="363"/>
        <v>0</v>
      </c>
      <c r="AA158">
        <f t="shared" si="364"/>
        <v>0</v>
      </c>
      <c r="AB158">
        <f t="shared" si="365"/>
        <v>0</v>
      </c>
      <c r="AC158">
        <f t="shared" si="366"/>
        <v>0</v>
      </c>
      <c r="AD158">
        <f t="shared" si="367"/>
        <v>0</v>
      </c>
      <c r="AE158">
        <f t="shared" si="368"/>
        <v>0</v>
      </c>
      <c r="AF158">
        <f t="shared" si="369"/>
        <v>0</v>
      </c>
      <c r="AG158">
        <f t="shared" si="370"/>
        <v>0</v>
      </c>
      <c r="AH158">
        <f t="shared" si="371"/>
        <v>0</v>
      </c>
      <c r="AI158">
        <f t="shared" si="372"/>
        <v>0</v>
      </c>
      <c r="AJ158">
        <f t="shared" si="373"/>
        <v>0</v>
      </c>
      <c r="AK158">
        <f t="shared" si="374"/>
        <v>0</v>
      </c>
      <c r="AL158">
        <f t="shared" si="375"/>
        <v>0</v>
      </c>
      <c r="AM158">
        <f t="shared" si="376"/>
        <v>0</v>
      </c>
      <c r="AN158">
        <f t="shared" si="377"/>
        <v>0</v>
      </c>
      <c r="AO158">
        <f t="shared" si="378"/>
        <v>0</v>
      </c>
      <c r="AP158">
        <f t="shared" si="379"/>
        <v>0</v>
      </c>
      <c r="AQ158">
        <f t="shared" si="380"/>
        <v>0</v>
      </c>
      <c r="AR158">
        <f t="shared" si="381"/>
        <v>0</v>
      </c>
      <c r="AS158">
        <f t="shared" si="382"/>
        <v>0</v>
      </c>
      <c r="AT158">
        <f t="shared" si="352"/>
        <v>0</v>
      </c>
      <c r="AU158">
        <f t="shared" si="383"/>
        <v>0</v>
      </c>
      <c r="AV158">
        <f t="shared" si="384"/>
        <v>0</v>
      </c>
      <c r="AW158">
        <f t="shared" si="353"/>
        <v>0</v>
      </c>
      <c r="AX158">
        <f t="shared" si="385"/>
        <v>0</v>
      </c>
      <c r="AY158">
        <f t="shared" si="386"/>
        <v>0</v>
      </c>
      <c r="AZ158">
        <f t="shared" si="387"/>
        <v>0</v>
      </c>
      <c r="BA158">
        <f t="shared" si="388"/>
        <v>0</v>
      </c>
      <c r="BB158">
        <f t="shared" si="389"/>
        <v>0</v>
      </c>
      <c r="BC158">
        <f t="shared" si="390"/>
        <v>0</v>
      </c>
      <c r="BD158">
        <f t="shared" si="391"/>
        <v>0</v>
      </c>
      <c r="BE158">
        <f t="shared" si="392"/>
        <v>0</v>
      </c>
      <c r="BF158">
        <f t="shared" si="393"/>
        <v>0</v>
      </c>
      <c r="BG158">
        <f t="shared" si="394"/>
        <v>0</v>
      </c>
      <c r="BH158">
        <f t="shared" si="395"/>
        <v>0</v>
      </c>
      <c r="BI158">
        <f t="shared" si="396"/>
        <v>0</v>
      </c>
      <c r="BJ158">
        <f t="shared" si="397"/>
        <v>0</v>
      </c>
      <c r="BK158">
        <f t="shared" si="398"/>
        <v>0</v>
      </c>
      <c r="BL158">
        <f t="shared" si="399"/>
        <v>0</v>
      </c>
      <c r="BM158">
        <f t="shared" si="400"/>
        <v>0</v>
      </c>
      <c r="BN158">
        <f t="shared" si="401"/>
        <v>0</v>
      </c>
      <c r="BO158">
        <f t="shared" si="402"/>
        <v>0</v>
      </c>
      <c r="BP158">
        <f t="shared" si="403"/>
        <v>0</v>
      </c>
      <c r="BQ158">
        <f t="shared" si="404"/>
        <v>0</v>
      </c>
      <c r="BR158">
        <f t="shared" si="405"/>
        <v>0</v>
      </c>
      <c r="BS158">
        <f t="shared" si="406"/>
        <v>0</v>
      </c>
      <c r="BT158">
        <f t="shared" si="407"/>
        <v>0</v>
      </c>
      <c r="BU158">
        <f t="shared" si="408"/>
        <v>0</v>
      </c>
      <c r="BV158">
        <f t="shared" si="409"/>
        <v>0</v>
      </c>
      <c r="BW158">
        <f t="shared" si="410"/>
        <v>0</v>
      </c>
      <c r="BX158">
        <f t="shared" si="411"/>
        <v>0</v>
      </c>
      <c r="BY158">
        <f t="shared" si="412"/>
        <v>0</v>
      </c>
      <c r="BZ158">
        <f t="shared" si="413"/>
        <v>0</v>
      </c>
      <c r="CA158">
        <f t="shared" si="414"/>
        <v>0</v>
      </c>
      <c r="CB158">
        <f t="shared" si="415"/>
        <v>0</v>
      </c>
      <c r="CC158">
        <f t="shared" si="416"/>
        <v>0</v>
      </c>
      <c r="CD158">
        <f t="shared" si="417"/>
        <v>0</v>
      </c>
      <c r="CE158">
        <f t="shared" si="418"/>
        <v>0</v>
      </c>
      <c r="CF158">
        <f t="shared" si="419"/>
        <v>0</v>
      </c>
      <c r="CG158">
        <f t="shared" si="420"/>
        <v>0</v>
      </c>
      <c r="CH158">
        <f t="shared" si="421"/>
        <v>0</v>
      </c>
      <c r="CI158">
        <f t="shared" si="422"/>
        <v>0</v>
      </c>
      <c r="CJ158">
        <f t="shared" si="423"/>
        <v>0</v>
      </c>
      <c r="CK158">
        <f t="shared" si="424"/>
        <v>0</v>
      </c>
      <c r="CL158" t="str">
        <f t="shared" si="425"/>
        <v/>
      </c>
      <c r="CM158" t="str">
        <f t="shared" si="426"/>
        <v/>
      </c>
      <c r="CN158" t="str">
        <f t="shared" si="427"/>
        <v/>
      </c>
      <c r="CO158" t="str">
        <f t="shared" si="428"/>
        <v/>
      </c>
      <c r="CP158" t="str">
        <f t="shared" si="429"/>
        <v/>
      </c>
      <c r="CQ158" t="str">
        <f t="shared" si="430"/>
        <v/>
      </c>
      <c r="CR158" t="str">
        <f t="shared" si="431"/>
        <v/>
      </c>
      <c r="CS158" t="str">
        <f t="shared" si="432"/>
        <v/>
      </c>
      <c r="CT158" t="str">
        <f t="shared" si="433"/>
        <v/>
      </c>
      <c r="CU158" t="str">
        <f t="shared" si="434"/>
        <v/>
      </c>
      <c r="CV158" t="str">
        <f t="shared" si="435"/>
        <v/>
      </c>
      <c r="CW158" t="str">
        <f t="shared" si="436"/>
        <v/>
      </c>
      <c r="CX158" t="str">
        <f t="shared" si="437"/>
        <v/>
      </c>
      <c r="CY158" t="str">
        <f t="shared" si="438"/>
        <v/>
      </c>
      <c r="CZ158" t="str">
        <f t="shared" si="439"/>
        <v/>
      </c>
      <c r="DA158" t="str">
        <f t="shared" si="440"/>
        <v/>
      </c>
      <c r="DB158" t="str">
        <f t="shared" si="441"/>
        <v/>
      </c>
      <c r="DC158" t="str">
        <f t="shared" si="442"/>
        <v/>
      </c>
      <c r="DD158" t="str">
        <f t="shared" si="443"/>
        <v/>
      </c>
      <c r="DE158" t="str">
        <f t="shared" si="444"/>
        <v/>
      </c>
      <c r="DF158" t="str">
        <f t="shared" si="445"/>
        <v/>
      </c>
      <c r="DG158" t="str">
        <f t="shared" si="446"/>
        <v/>
      </c>
      <c r="DH158" t="str">
        <f t="shared" si="447"/>
        <v/>
      </c>
      <c r="DI158" t="str">
        <f t="shared" si="448"/>
        <v/>
      </c>
      <c r="DJ158" t="str">
        <f t="shared" si="449"/>
        <v/>
      </c>
      <c r="DK158" t="str">
        <f t="shared" si="450"/>
        <v/>
      </c>
      <c r="DL158" t="str">
        <f t="shared" si="451"/>
        <v/>
      </c>
      <c r="DM158" t="str">
        <f t="shared" si="452"/>
        <v/>
      </c>
      <c r="DN158" t="str">
        <f t="shared" si="453"/>
        <v/>
      </c>
      <c r="DO158" t="str">
        <f t="shared" si="454"/>
        <v/>
      </c>
      <c r="DP158" t="str">
        <f t="shared" si="455"/>
        <v/>
      </c>
      <c r="DQ158" t="str">
        <f t="shared" si="456"/>
        <v/>
      </c>
      <c r="DR158" t="str">
        <f t="shared" si="457"/>
        <v/>
      </c>
      <c r="DS158" t="str">
        <f t="shared" si="458"/>
        <v/>
      </c>
      <c r="DT158" t="str">
        <f t="shared" si="459"/>
        <v/>
      </c>
      <c r="DU158">
        <f t="shared" si="460"/>
        <v>0</v>
      </c>
      <c r="DV158">
        <f t="shared" si="461"/>
        <v>0</v>
      </c>
      <c r="DW158">
        <f t="shared" si="462"/>
        <v>0</v>
      </c>
      <c r="DX158" t="str">
        <f t="shared" si="463"/>
        <v/>
      </c>
      <c r="DY158" t="str">
        <f t="shared" si="464"/>
        <v/>
      </c>
      <c r="DZ158" t="str">
        <f t="shared" si="465"/>
        <v/>
      </c>
      <c r="EA158" s="5">
        <f t="shared" si="466"/>
        <v>0</v>
      </c>
      <c r="EB158" s="3">
        <f t="shared" si="467"/>
        <v>0</v>
      </c>
    </row>
    <row r="159" spans="2:132" x14ac:dyDescent="0.2">
      <c r="B159" s="25">
        <v>154</v>
      </c>
      <c r="C159" s="26">
        <f>Zisk!D173</f>
        <v>0</v>
      </c>
      <c r="D159">
        <f>Zisk!E173</f>
        <v>0</v>
      </c>
      <c r="E159" s="66" t="str">
        <f t="shared" si="354"/>
        <v/>
      </c>
      <c r="F159" t="str">
        <f t="shared" si="355"/>
        <v/>
      </c>
      <c r="G159" s="66" t="str">
        <f t="shared" si="356"/>
        <v/>
      </c>
      <c r="H159" s="25"/>
      <c r="I159" s="25"/>
      <c r="J159">
        <f>VstupniParametry_SKRYT!$D$5</f>
        <v>0.02</v>
      </c>
      <c r="K159">
        <f>VstupniParametry_SKRYT!$D$6</f>
        <v>0.06</v>
      </c>
      <c r="L159">
        <f>VstupniParametry_SKRYT!$D$7</f>
        <v>0.06</v>
      </c>
      <c r="M159">
        <f>VstupniParametry_SKRYT!$D$8</f>
        <v>0.06</v>
      </c>
      <c r="N159">
        <f>VstupniParametry_SKRYT!$D$9</f>
        <v>1.7999999999999999E-2</v>
      </c>
      <c r="O159" s="27">
        <f>VstupniParametry_SKRYT!$D$10</f>
        <v>0.01</v>
      </c>
      <c r="P159" s="27">
        <f>VstupniParametry_SKRYT!$D$11</f>
        <v>0.01</v>
      </c>
      <c r="Q159" s="27">
        <f>VstupniParametry_SKRYT!$D$12</f>
        <v>0.01</v>
      </c>
      <c r="R159" s="27">
        <f>VstupniParametry_SKRYT!$D$13</f>
        <v>0.01</v>
      </c>
      <c r="S159" s="27">
        <f>VstupniParametry_SKRYT!$D$14</f>
        <v>0.01</v>
      </c>
      <c r="T159">
        <f t="shared" si="357"/>
        <v>0</v>
      </c>
      <c r="U159">
        <f t="shared" si="358"/>
        <v>0</v>
      </c>
      <c r="V159">
        <f t="shared" si="359"/>
        <v>0</v>
      </c>
      <c r="W159">
        <f t="shared" si="360"/>
        <v>0</v>
      </c>
      <c r="X159">
        <f t="shared" si="361"/>
        <v>0</v>
      </c>
      <c r="Y159">
        <f t="shared" si="362"/>
        <v>0</v>
      </c>
      <c r="Z159">
        <f t="shared" si="363"/>
        <v>0</v>
      </c>
      <c r="AA159">
        <f t="shared" si="364"/>
        <v>0</v>
      </c>
      <c r="AB159">
        <f t="shared" si="365"/>
        <v>0</v>
      </c>
      <c r="AC159">
        <f t="shared" si="366"/>
        <v>0</v>
      </c>
      <c r="AD159">
        <f t="shared" si="367"/>
        <v>0</v>
      </c>
      <c r="AE159">
        <f t="shared" si="368"/>
        <v>0</v>
      </c>
      <c r="AF159">
        <f t="shared" si="369"/>
        <v>0</v>
      </c>
      <c r="AG159">
        <f t="shared" si="370"/>
        <v>0</v>
      </c>
      <c r="AH159">
        <f t="shared" si="371"/>
        <v>0</v>
      </c>
      <c r="AI159">
        <f t="shared" si="372"/>
        <v>0</v>
      </c>
      <c r="AJ159">
        <f t="shared" si="373"/>
        <v>0</v>
      </c>
      <c r="AK159">
        <f t="shared" si="374"/>
        <v>0</v>
      </c>
      <c r="AL159">
        <f t="shared" si="375"/>
        <v>0</v>
      </c>
      <c r="AM159">
        <f t="shared" si="376"/>
        <v>0</v>
      </c>
      <c r="AN159">
        <f t="shared" si="377"/>
        <v>0</v>
      </c>
      <c r="AO159">
        <f t="shared" si="378"/>
        <v>0</v>
      </c>
      <c r="AP159">
        <f t="shared" si="379"/>
        <v>0</v>
      </c>
      <c r="AQ159">
        <f t="shared" si="380"/>
        <v>0</v>
      </c>
      <c r="AR159">
        <f t="shared" si="381"/>
        <v>0</v>
      </c>
      <c r="AS159">
        <f t="shared" si="382"/>
        <v>0</v>
      </c>
      <c r="AT159">
        <f t="shared" si="352"/>
        <v>0</v>
      </c>
      <c r="AU159">
        <f t="shared" si="383"/>
        <v>0</v>
      </c>
      <c r="AV159">
        <f t="shared" si="384"/>
        <v>0</v>
      </c>
      <c r="AW159">
        <f t="shared" si="353"/>
        <v>0</v>
      </c>
      <c r="AX159">
        <f t="shared" si="385"/>
        <v>0</v>
      </c>
      <c r="AY159">
        <f t="shared" si="386"/>
        <v>0</v>
      </c>
      <c r="AZ159">
        <f t="shared" si="387"/>
        <v>0</v>
      </c>
      <c r="BA159">
        <f t="shared" si="388"/>
        <v>0</v>
      </c>
      <c r="BB159">
        <f t="shared" si="389"/>
        <v>0</v>
      </c>
      <c r="BC159">
        <f t="shared" si="390"/>
        <v>0</v>
      </c>
      <c r="BD159">
        <f t="shared" si="391"/>
        <v>0</v>
      </c>
      <c r="BE159">
        <f t="shared" si="392"/>
        <v>0</v>
      </c>
      <c r="BF159">
        <f t="shared" si="393"/>
        <v>0</v>
      </c>
      <c r="BG159">
        <f t="shared" si="394"/>
        <v>0</v>
      </c>
      <c r="BH159">
        <f t="shared" si="395"/>
        <v>0</v>
      </c>
      <c r="BI159">
        <f t="shared" si="396"/>
        <v>0</v>
      </c>
      <c r="BJ159">
        <f t="shared" si="397"/>
        <v>0</v>
      </c>
      <c r="BK159">
        <f t="shared" si="398"/>
        <v>0</v>
      </c>
      <c r="BL159">
        <f t="shared" si="399"/>
        <v>0</v>
      </c>
      <c r="BM159">
        <f t="shared" si="400"/>
        <v>0</v>
      </c>
      <c r="BN159">
        <f t="shared" si="401"/>
        <v>0</v>
      </c>
      <c r="BO159">
        <f t="shared" si="402"/>
        <v>0</v>
      </c>
      <c r="BP159">
        <f t="shared" si="403"/>
        <v>0</v>
      </c>
      <c r="BQ159">
        <f t="shared" si="404"/>
        <v>0</v>
      </c>
      <c r="BR159">
        <f t="shared" si="405"/>
        <v>0</v>
      </c>
      <c r="BS159">
        <f t="shared" si="406"/>
        <v>0</v>
      </c>
      <c r="BT159">
        <f t="shared" si="407"/>
        <v>0</v>
      </c>
      <c r="BU159">
        <f t="shared" si="408"/>
        <v>0</v>
      </c>
      <c r="BV159">
        <f t="shared" si="409"/>
        <v>0</v>
      </c>
      <c r="BW159">
        <f t="shared" si="410"/>
        <v>0</v>
      </c>
      <c r="BX159">
        <f t="shared" si="411"/>
        <v>0</v>
      </c>
      <c r="BY159">
        <f t="shared" si="412"/>
        <v>0</v>
      </c>
      <c r="BZ159">
        <f t="shared" si="413"/>
        <v>0</v>
      </c>
      <c r="CA159">
        <f t="shared" si="414"/>
        <v>0</v>
      </c>
      <c r="CB159">
        <f t="shared" si="415"/>
        <v>0</v>
      </c>
      <c r="CC159">
        <f t="shared" si="416"/>
        <v>0</v>
      </c>
      <c r="CD159">
        <f t="shared" si="417"/>
        <v>0</v>
      </c>
      <c r="CE159">
        <f t="shared" si="418"/>
        <v>0</v>
      </c>
      <c r="CF159">
        <f t="shared" si="419"/>
        <v>0</v>
      </c>
      <c r="CG159">
        <f t="shared" si="420"/>
        <v>0</v>
      </c>
      <c r="CH159">
        <f t="shared" si="421"/>
        <v>0</v>
      </c>
      <c r="CI159">
        <f t="shared" si="422"/>
        <v>0</v>
      </c>
      <c r="CJ159">
        <f t="shared" si="423"/>
        <v>0</v>
      </c>
      <c r="CK159">
        <f t="shared" si="424"/>
        <v>0</v>
      </c>
      <c r="CL159" t="str">
        <f t="shared" si="425"/>
        <v/>
      </c>
      <c r="CM159" t="str">
        <f t="shared" si="426"/>
        <v/>
      </c>
      <c r="CN159" t="str">
        <f t="shared" si="427"/>
        <v/>
      </c>
      <c r="CO159" t="str">
        <f t="shared" si="428"/>
        <v/>
      </c>
      <c r="CP159" t="str">
        <f t="shared" si="429"/>
        <v/>
      </c>
      <c r="CQ159" t="str">
        <f t="shared" si="430"/>
        <v/>
      </c>
      <c r="CR159" t="str">
        <f t="shared" si="431"/>
        <v/>
      </c>
      <c r="CS159" t="str">
        <f t="shared" si="432"/>
        <v/>
      </c>
      <c r="CT159" t="str">
        <f t="shared" si="433"/>
        <v/>
      </c>
      <c r="CU159" t="str">
        <f t="shared" si="434"/>
        <v/>
      </c>
      <c r="CV159" t="str">
        <f t="shared" si="435"/>
        <v/>
      </c>
      <c r="CW159" t="str">
        <f t="shared" si="436"/>
        <v/>
      </c>
      <c r="CX159" t="str">
        <f t="shared" si="437"/>
        <v/>
      </c>
      <c r="CY159" t="str">
        <f t="shared" si="438"/>
        <v/>
      </c>
      <c r="CZ159" t="str">
        <f t="shared" si="439"/>
        <v/>
      </c>
      <c r="DA159" t="str">
        <f t="shared" si="440"/>
        <v/>
      </c>
      <c r="DB159" t="str">
        <f t="shared" si="441"/>
        <v/>
      </c>
      <c r="DC159" t="str">
        <f t="shared" si="442"/>
        <v/>
      </c>
      <c r="DD159" t="str">
        <f t="shared" si="443"/>
        <v/>
      </c>
      <c r="DE159" t="str">
        <f t="shared" si="444"/>
        <v/>
      </c>
      <c r="DF159" t="str">
        <f t="shared" si="445"/>
        <v/>
      </c>
      <c r="DG159" t="str">
        <f t="shared" si="446"/>
        <v/>
      </c>
      <c r="DH159" t="str">
        <f t="shared" si="447"/>
        <v/>
      </c>
      <c r="DI159" t="str">
        <f t="shared" si="448"/>
        <v/>
      </c>
      <c r="DJ159" t="str">
        <f t="shared" si="449"/>
        <v/>
      </c>
      <c r="DK159" t="str">
        <f t="shared" si="450"/>
        <v/>
      </c>
      <c r="DL159" t="str">
        <f t="shared" si="451"/>
        <v/>
      </c>
      <c r="DM159" t="str">
        <f t="shared" si="452"/>
        <v/>
      </c>
      <c r="DN159" t="str">
        <f t="shared" si="453"/>
        <v/>
      </c>
      <c r="DO159" t="str">
        <f t="shared" si="454"/>
        <v/>
      </c>
      <c r="DP159" t="str">
        <f t="shared" si="455"/>
        <v/>
      </c>
      <c r="DQ159" t="str">
        <f t="shared" si="456"/>
        <v/>
      </c>
      <c r="DR159" t="str">
        <f t="shared" si="457"/>
        <v/>
      </c>
      <c r="DS159" t="str">
        <f t="shared" si="458"/>
        <v/>
      </c>
      <c r="DT159" t="str">
        <f t="shared" si="459"/>
        <v/>
      </c>
      <c r="DU159">
        <f t="shared" si="460"/>
        <v>0</v>
      </c>
      <c r="DV159">
        <f t="shared" si="461"/>
        <v>0</v>
      </c>
      <c r="DW159">
        <f t="shared" si="462"/>
        <v>0</v>
      </c>
      <c r="DX159" t="str">
        <f t="shared" si="463"/>
        <v/>
      </c>
      <c r="DY159" t="str">
        <f t="shared" si="464"/>
        <v/>
      </c>
      <c r="DZ159" t="str">
        <f t="shared" si="465"/>
        <v/>
      </c>
      <c r="EA159" s="5">
        <f t="shared" si="466"/>
        <v>0</v>
      </c>
      <c r="EB159" s="3">
        <f t="shared" si="467"/>
        <v>0</v>
      </c>
    </row>
    <row r="160" spans="2:132" x14ac:dyDescent="0.2">
      <c r="B160">
        <v>155</v>
      </c>
      <c r="C160" s="3">
        <f>Zisk!D174</f>
        <v>0</v>
      </c>
      <c r="D160">
        <f>Zisk!E174</f>
        <v>0</v>
      </c>
      <c r="E160" s="66" t="str">
        <f t="shared" si="354"/>
        <v/>
      </c>
      <c r="F160" t="str">
        <f t="shared" si="355"/>
        <v/>
      </c>
      <c r="G160" s="66" t="str">
        <f t="shared" si="356"/>
        <v/>
      </c>
      <c r="J160">
        <f>VstupniParametry_SKRYT!$D$5</f>
        <v>0.02</v>
      </c>
      <c r="K160">
        <f>VstupniParametry_SKRYT!$D$6</f>
        <v>0.06</v>
      </c>
      <c r="L160">
        <f>VstupniParametry_SKRYT!$D$7</f>
        <v>0.06</v>
      </c>
      <c r="M160">
        <f>VstupniParametry_SKRYT!$D$8</f>
        <v>0.06</v>
      </c>
      <c r="N160">
        <f>VstupniParametry_SKRYT!$D$9</f>
        <v>1.7999999999999999E-2</v>
      </c>
      <c r="O160" s="27">
        <f>VstupniParametry_SKRYT!$D$10</f>
        <v>0.01</v>
      </c>
      <c r="P160" s="27">
        <f>VstupniParametry_SKRYT!$D$11</f>
        <v>0.01</v>
      </c>
      <c r="Q160" s="27">
        <f>VstupniParametry_SKRYT!$D$12</f>
        <v>0.01</v>
      </c>
      <c r="R160" s="27">
        <f>VstupniParametry_SKRYT!$D$13</f>
        <v>0.01</v>
      </c>
      <c r="S160" s="27">
        <f>VstupniParametry_SKRYT!$D$14</f>
        <v>0.01</v>
      </c>
      <c r="T160">
        <f t="shared" si="357"/>
        <v>0</v>
      </c>
      <c r="U160">
        <f t="shared" si="358"/>
        <v>0</v>
      </c>
      <c r="V160">
        <f t="shared" si="359"/>
        <v>0</v>
      </c>
      <c r="W160">
        <f t="shared" si="360"/>
        <v>0</v>
      </c>
      <c r="X160">
        <f t="shared" si="361"/>
        <v>0</v>
      </c>
      <c r="Y160">
        <f t="shared" si="362"/>
        <v>0</v>
      </c>
      <c r="Z160">
        <f t="shared" si="363"/>
        <v>0</v>
      </c>
      <c r="AA160">
        <f t="shared" si="364"/>
        <v>0</v>
      </c>
      <c r="AB160">
        <f t="shared" si="365"/>
        <v>0</v>
      </c>
      <c r="AC160">
        <f t="shared" si="366"/>
        <v>0</v>
      </c>
      <c r="AD160">
        <f t="shared" si="367"/>
        <v>0</v>
      </c>
      <c r="AE160">
        <f t="shared" si="368"/>
        <v>0</v>
      </c>
      <c r="AF160">
        <f t="shared" si="369"/>
        <v>0</v>
      </c>
      <c r="AG160">
        <f t="shared" si="370"/>
        <v>0</v>
      </c>
      <c r="AH160">
        <f t="shared" si="371"/>
        <v>0</v>
      </c>
      <c r="AI160">
        <f t="shared" si="372"/>
        <v>0</v>
      </c>
      <c r="AJ160">
        <f t="shared" si="373"/>
        <v>0</v>
      </c>
      <c r="AK160">
        <f t="shared" si="374"/>
        <v>0</v>
      </c>
      <c r="AL160">
        <f t="shared" si="375"/>
        <v>0</v>
      </c>
      <c r="AM160">
        <f t="shared" si="376"/>
        <v>0</v>
      </c>
      <c r="AN160">
        <f t="shared" si="377"/>
        <v>0</v>
      </c>
      <c r="AO160">
        <f t="shared" si="378"/>
        <v>0</v>
      </c>
      <c r="AP160">
        <f t="shared" si="379"/>
        <v>0</v>
      </c>
      <c r="AQ160">
        <f t="shared" si="380"/>
        <v>0</v>
      </c>
      <c r="AR160">
        <f t="shared" si="381"/>
        <v>0</v>
      </c>
      <c r="AS160">
        <f t="shared" si="382"/>
        <v>0</v>
      </c>
      <c r="AT160">
        <f t="shared" si="352"/>
        <v>0</v>
      </c>
      <c r="AU160">
        <f t="shared" si="383"/>
        <v>0</v>
      </c>
      <c r="AV160">
        <f t="shared" si="384"/>
        <v>0</v>
      </c>
      <c r="AW160">
        <f t="shared" si="353"/>
        <v>0</v>
      </c>
      <c r="AX160">
        <f t="shared" si="385"/>
        <v>0</v>
      </c>
      <c r="AY160">
        <f t="shared" si="386"/>
        <v>0</v>
      </c>
      <c r="AZ160">
        <f t="shared" si="387"/>
        <v>0</v>
      </c>
      <c r="BA160">
        <f t="shared" si="388"/>
        <v>0</v>
      </c>
      <c r="BB160">
        <f t="shared" si="389"/>
        <v>0</v>
      </c>
      <c r="BC160">
        <f t="shared" si="390"/>
        <v>0</v>
      </c>
      <c r="BD160">
        <f t="shared" si="391"/>
        <v>0</v>
      </c>
      <c r="BE160">
        <f t="shared" si="392"/>
        <v>0</v>
      </c>
      <c r="BF160">
        <f t="shared" si="393"/>
        <v>0</v>
      </c>
      <c r="BG160">
        <f t="shared" si="394"/>
        <v>0</v>
      </c>
      <c r="BH160">
        <f t="shared" si="395"/>
        <v>0</v>
      </c>
      <c r="BI160">
        <f t="shared" si="396"/>
        <v>0</v>
      </c>
      <c r="BJ160">
        <f t="shared" si="397"/>
        <v>0</v>
      </c>
      <c r="BK160">
        <f t="shared" si="398"/>
        <v>0</v>
      </c>
      <c r="BL160">
        <f t="shared" si="399"/>
        <v>0</v>
      </c>
      <c r="BM160">
        <f t="shared" si="400"/>
        <v>0</v>
      </c>
      <c r="BN160">
        <f t="shared" si="401"/>
        <v>0</v>
      </c>
      <c r="BO160">
        <f t="shared" si="402"/>
        <v>0</v>
      </c>
      <c r="BP160">
        <f t="shared" si="403"/>
        <v>0</v>
      </c>
      <c r="BQ160">
        <f t="shared" si="404"/>
        <v>0</v>
      </c>
      <c r="BR160">
        <f t="shared" si="405"/>
        <v>0</v>
      </c>
      <c r="BS160">
        <f t="shared" si="406"/>
        <v>0</v>
      </c>
      <c r="BT160">
        <f t="shared" si="407"/>
        <v>0</v>
      </c>
      <c r="BU160">
        <f t="shared" si="408"/>
        <v>0</v>
      </c>
      <c r="BV160">
        <f t="shared" si="409"/>
        <v>0</v>
      </c>
      <c r="BW160">
        <f t="shared" si="410"/>
        <v>0</v>
      </c>
      <c r="BX160">
        <f t="shared" si="411"/>
        <v>0</v>
      </c>
      <c r="BY160">
        <f t="shared" si="412"/>
        <v>0</v>
      </c>
      <c r="BZ160">
        <f t="shared" si="413"/>
        <v>0</v>
      </c>
      <c r="CA160">
        <f t="shared" si="414"/>
        <v>0</v>
      </c>
      <c r="CB160">
        <f t="shared" si="415"/>
        <v>0</v>
      </c>
      <c r="CC160">
        <f t="shared" si="416"/>
        <v>0</v>
      </c>
      <c r="CD160">
        <f t="shared" si="417"/>
        <v>0</v>
      </c>
      <c r="CE160">
        <f t="shared" si="418"/>
        <v>0</v>
      </c>
      <c r="CF160">
        <f t="shared" si="419"/>
        <v>0</v>
      </c>
      <c r="CG160">
        <f t="shared" si="420"/>
        <v>0</v>
      </c>
      <c r="CH160">
        <f t="shared" si="421"/>
        <v>0</v>
      </c>
      <c r="CI160">
        <f t="shared" si="422"/>
        <v>0</v>
      </c>
      <c r="CJ160">
        <f t="shared" si="423"/>
        <v>0</v>
      </c>
      <c r="CK160">
        <f t="shared" si="424"/>
        <v>0</v>
      </c>
      <c r="CL160" t="str">
        <f t="shared" si="425"/>
        <v/>
      </c>
      <c r="CM160" t="str">
        <f t="shared" si="426"/>
        <v/>
      </c>
      <c r="CN160" t="str">
        <f t="shared" si="427"/>
        <v/>
      </c>
      <c r="CO160" t="str">
        <f t="shared" si="428"/>
        <v/>
      </c>
      <c r="CP160" t="str">
        <f t="shared" si="429"/>
        <v/>
      </c>
      <c r="CQ160" t="str">
        <f t="shared" si="430"/>
        <v/>
      </c>
      <c r="CR160" t="str">
        <f t="shared" si="431"/>
        <v/>
      </c>
      <c r="CS160" t="str">
        <f t="shared" si="432"/>
        <v/>
      </c>
      <c r="CT160" t="str">
        <f t="shared" si="433"/>
        <v/>
      </c>
      <c r="CU160" t="str">
        <f t="shared" si="434"/>
        <v/>
      </c>
      <c r="CV160" t="str">
        <f t="shared" si="435"/>
        <v/>
      </c>
      <c r="CW160" t="str">
        <f t="shared" si="436"/>
        <v/>
      </c>
      <c r="CX160" t="str">
        <f t="shared" si="437"/>
        <v/>
      </c>
      <c r="CY160" t="str">
        <f t="shared" si="438"/>
        <v/>
      </c>
      <c r="CZ160" t="str">
        <f t="shared" si="439"/>
        <v/>
      </c>
      <c r="DA160" t="str">
        <f t="shared" si="440"/>
        <v/>
      </c>
      <c r="DB160" t="str">
        <f t="shared" si="441"/>
        <v/>
      </c>
      <c r="DC160" t="str">
        <f t="shared" si="442"/>
        <v/>
      </c>
      <c r="DD160" t="str">
        <f t="shared" si="443"/>
        <v/>
      </c>
      <c r="DE160" t="str">
        <f t="shared" si="444"/>
        <v/>
      </c>
      <c r="DF160" t="str">
        <f t="shared" si="445"/>
        <v/>
      </c>
      <c r="DG160" t="str">
        <f t="shared" si="446"/>
        <v/>
      </c>
      <c r="DH160" t="str">
        <f t="shared" si="447"/>
        <v/>
      </c>
      <c r="DI160" t="str">
        <f t="shared" si="448"/>
        <v/>
      </c>
      <c r="DJ160" t="str">
        <f t="shared" si="449"/>
        <v/>
      </c>
      <c r="DK160" t="str">
        <f t="shared" si="450"/>
        <v/>
      </c>
      <c r="DL160" t="str">
        <f t="shared" si="451"/>
        <v/>
      </c>
      <c r="DM160" t="str">
        <f t="shared" si="452"/>
        <v/>
      </c>
      <c r="DN160" t="str">
        <f t="shared" si="453"/>
        <v/>
      </c>
      <c r="DO160" t="str">
        <f t="shared" si="454"/>
        <v/>
      </c>
      <c r="DP160" t="str">
        <f t="shared" si="455"/>
        <v/>
      </c>
      <c r="DQ160" t="str">
        <f t="shared" si="456"/>
        <v/>
      </c>
      <c r="DR160" t="str">
        <f t="shared" si="457"/>
        <v/>
      </c>
      <c r="DS160" t="str">
        <f t="shared" si="458"/>
        <v/>
      </c>
      <c r="DT160" t="str">
        <f t="shared" si="459"/>
        <v/>
      </c>
      <c r="DU160">
        <f t="shared" si="460"/>
        <v>0</v>
      </c>
      <c r="DV160">
        <f t="shared" si="461"/>
        <v>0</v>
      </c>
      <c r="DW160">
        <f t="shared" si="462"/>
        <v>0</v>
      </c>
      <c r="DX160" t="str">
        <f t="shared" si="463"/>
        <v/>
      </c>
      <c r="DY160" t="str">
        <f t="shared" si="464"/>
        <v/>
      </c>
      <c r="DZ160" t="str">
        <f t="shared" si="465"/>
        <v/>
      </c>
      <c r="EA160" s="5">
        <f t="shared" si="466"/>
        <v>0</v>
      </c>
      <c r="EB160" s="3">
        <f t="shared" si="467"/>
        <v>0</v>
      </c>
    </row>
    <row r="161" spans="2:132" x14ac:dyDescent="0.2">
      <c r="B161" s="25">
        <v>156</v>
      </c>
      <c r="C161" s="26">
        <f>Zisk!D175</f>
        <v>0</v>
      </c>
      <c r="D161">
        <f>Zisk!E175</f>
        <v>0</v>
      </c>
      <c r="E161" s="66" t="str">
        <f t="shared" si="354"/>
        <v/>
      </c>
      <c r="F161" t="str">
        <f t="shared" si="355"/>
        <v/>
      </c>
      <c r="G161" s="66" t="str">
        <f t="shared" si="356"/>
        <v/>
      </c>
      <c r="H161" s="25"/>
      <c r="I161" s="25"/>
      <c r="J161">
        <f>VstupniParametry_SKRYT!$D$5</f>
        <v>0.02</v>
      </c>
      <c r="K161">
        <f>VstupniParametry_SKRYT!$D$6</f>
        <v>0.06</v>
      </c>
      <c r="L161">
        <f>VstupniParametry_SKRYT!$D$7</f>
        <v>0.06</v>
      </c>
      <c r="M161">
        <f>VstupniParametry_SKRYT!$D$8</f>
        <v>0.06</v>
      </c>
      <c r="N161">
        <f>VstupniParametry_SKRYT!$D$9</f>
        <v>1.7999999999999999E-2</v>
      </c>
      <c r="O161" s="27">
        <f>VstupniParametry_SKRYT!$D$10</f>
        <v>0.01</v>
      </c>
      <c r="P161" s="27">
        <f>VstupniParametry_SKRYT!$D$11</f>
        <v>0.01</v>
      </c>
      <c r="Q161" s="27">
        <f>VstupniParametry_SKRYT!$D$12</f>
        <v>0.01</v>
      </c>
      <c r="R161" s="27">
        <f>VstupniParametry_SKRYT!$D$13</f>
        <v>0.01</v>
      </c>
      <c r="S161" s="27">
        <f>VstupniParametry_SKRYT!$D$14</f>
        <v>0.01</v>
      </c>
      <c r="T161">
        <f t="shared" si="357"/>
        <v>0</v>
      </c>
      <c r="U161">
        <f t="shared" si="358"/>
        <v>0</v>
      </c>
      <c r="V161">
        <f t="shared" si="359"/>
        <v>0</v>
      </c>
      <c r="W161">
        <f t="shared" si="360"/>
        <v>0</v>
      </c>
      <c r="X161">
        <f t="shared" si="361"/>
        <v>0</v>
      </c>
      <c r="Y161">
        <f t="shared" si="362"/>
        <v>0</v>
      </c>
      <c r="Z161">
        <f t="shared" si="363"/>
        <v>0</v>
      </c>
      <c r="AA161">
        <f t="shared" si="364"/>
        <v>0</v>
      </c>
      <c r="AB161">
        <f t="shared" si="365"/>
        <v>0</v>
      </c>
      <c r="AC161">
        <f t="shared" si="366"/>
        <v>0</v>
      </c>
      <c r="AD161">
        <f t="shared" si="367"/>
        <v>0</v>
      </c>
      <c r="AE161">
        <f t="shared" si="368"/>
        <v>0</v>
      </c>
      <c r="AF161">
        <f t="shared" si="369"/>
        <v>0</v>
      </c>
      <c r="AG161">
        <f t="shared" si="370"/>
        <v>0</v>
      </c>
      <c r="AH161">
        <f t="shared" si="371"/>
        <v>0</v>
      </c>
      <c r="AI161">
        <f t="shared" si="372"/>
        <v>0</v>
      </c>
      <c r="AJ161">
        <f t="shared" si="373"/>
        <v>0</v>
      </c>
      <c r="AK161">
        <f t="shared" si="374"/>
        <v>0</v>
      </c>
      <c r="AL161">
        <f t="shared" si="375"/>
        <v>0</v>
      </c>
      <c r="AM161">
        <f t="shared" si="376"/>
        <v>0</v>
      </c>
      <c r="AN161">
        <f t="shared" si="377"/>
        <v>0</v>
      </c>
      <c r="AO161">
        <f t="shared" si="378"/>
        <v>0</v>
      </c>
      <c r="AP161">
        <f t="shared" si="379"/>
        <v>0</v>
      </c>
      <c r="AQ161">
        <f t="shared" si="380"/>
        <v>0</v>
      </c>
      <c r="AR161">
        <f t="shared" si="381"/>
        <v>0</v>
      </c>
      <c r="AS161">
        <f t="shared" si="382"/>
        <v>0</v>
      </c>
      <c r="AT161">
        <f t="shared" si="352"/>
        <v>0</v>
      </c>
      <c r="AU161">
        <f t="shared" si="383"/>
        <v>0</v>
      </c>
      <c r="AV161">
        <f t="shared" si="384"/>
        <v>0</v>
      </c>
      <c r="AW161">
        <f t="shared" si="353"/>
        <v>0</v>
      </c>
      <c r="AX161">
        <f t="shared" si="385"/>
        <v>0</v>
      </c>
      <c r="AY161">
        <f t="shared" si="386"/>
        <v>0</v>
      </c>
      <c r="AZ161">
        <f t="shared" si="387"/>
        <v>0</v>
      </c>
      <c r="BA161">
        <f t="shared" si="388"/>
        <v>0</v>
      </c>
      <c r="BB161">
        <f t="shared" si="389"/>
        <v>0</v>
      </c>
      <c r="BC161">
        <f t="shared" si="390"/>
        <v>0</v>
      </c>
      <c r="BD161">
        <f t="shared" si="391"/>
        <v>0</v>
      </c>
      <c r="BE161">
        <f t="shared" si="392"/>
        <v>0</v>
      </c>
      <c r="BF161">
        <f t="shared" si="393"/>
        <v>0</v>
      </c>
      <c r="BG161">
        <f t="shared" si="394"/>
        <v>0</v>
      </c>
      <c r="BH161">
        <f t="shared" si="395"/>
        <v>0</v>
      </c>
      <c r="BI161">
        <f t="shared" si="396"/>
        <v>0</v>
      </c>
      <c r="BJ161">
        <f t="shared" si="397"/>
        <v>0</v>
      </c>
      <c r="BK161">
        <f t="shared" si="398"/>
        <v>0</v>
      </c>
      <c r="BL161">
        <f t="shared" si="399"/>
        <v>0</v>
      </c>
      <c r="BM161">
        <f t="shared" si="400"/>
        <v>0</v>
      </c>
      <c r="BN161">
        <f t="shared" si="401"/>
        <v>0</v>
      </c>
      <c r="BO161">
        <f t="shared" si="402"/>
        <v>0</v>
      </c>
      <c r="BP161">
        <f t="shared" si="403"/>
        <v>0</v>
      </c>
      <c r="BQ161">
        <f t="shared" si="404"/>
        <v>0</v>
      </c>
      <c r="BR161">
        <f t="shared" si="405"/>
        <v>0</v>
      </c>
      <c r="BS161">
        <f t="shared" si="406"/>
        <v>0</v>
      </c>
      <c r="BT161">
        <f t="shared" si="407"/>
        <v>0</v>
      </c>
      <c r="BU161">
        <f t="shared" si="408"/>
        <v>0</v>
      </c>
      <c r="BV161">
        <f t="shared" si="409"/>
        <v>0</v>
      </c>
      <c r="BW161">
        <f t="shared" si="410"/>
        <v>0</v>
      </c>
      <c r="BX161">
        <f t="shared" si="411"/>
        <v>0</v>
      </c>
      <c r="BY161">
        <f t="shared" si="412"/>
        <v>0</v>
      </c>
      <c r="BZ161">
        <f t="shared" si="413"/>
        <v>0</v>
      </c>
      <c r="CA161">
        <f t="shared" si="414"/>
        <v>0</v>
      </c>
      <c r="CB161">
        <f t="shared" si="415"/>
        <v>0</v>
      </c>
      <c r="CC161">
        <f t="shared" si="416"/>
        <v>0</v>
      </c>
      <c r="CD161">
        <f t="shared" si="417"/>
        <v>0</v>
      </c>
      <c r="CE161">
        <f t="shared" si="418"/>
        <v>0</v>
      </c>
      <c r="CF161">
        <f t="shared" si="419"/>
        <v>0</v>
      </c>
      <c r="CG161">
        <f t="shared" si="420"/>
        <v>0</v>
      </c>
      <c r="CH161">
        <f t="shared" si="421"/>
        <v>0</v>
      </c>
      <c r="CI161">
        <f t="shared" si="422"/>
        <v>0</v>
      </c>
      <c r="CJ161">
        <f t="shared" si="423"/>
        <v>0</v>
      </c>
      <c r="CK161">
        <f t="shared" si="424"/>
        <v>0</v>
      </c>
      <c r="CL161" t="str">
        <f t="shared" si="425"/>
        <v/>
      </c>
      <c r="CM161" t="str">
        <f t="shared" si="426"/>
        <v/>
      </c>
      <c r="CN161" t="str">
        <f t="shared" si="427"/>
        <v/>
      </c>
      <c r="CO161" t="str">
        <f t="shared" si="428"/>
        <v/>
      </c>
      <c r="CP161" t="str">
        <f t="shared" si="429"/>
        <v/>
      </c>
      <c r="CQ161" t="str">
        <f t="shared" si="430"/>
        <v/>
      </c>
      <c r="CR161" t="str">
        <f t="shared" si="431"/>
        <v/>
      </c>
      <c r="CS161" t="str">
        <f t="shared" si="432"/>
        <v/>
      </c>
      <c r="CT161" t="str">
        <f t="shared" si="433"/>
        <v/>
      </c>
      <c r="CU161" t="str">
        <f t="shared" si="434"/>
        <v/>
      </c>
      <c r="CV161" t="str">
        <f t="shared" si="435"/>
        <v/>
      </c>
      <c r="CW161" t="str">
        <f t="shared" si="436"/>
        <v/>
      </c>
      <c r="CX161" t="str">
        <f t="shared" si="437"/>
        <v/>
      </c>
      <c r="CY161" t="str">
        <f t="shared" si="438"/>
        <v/>
      </c>
      <c r="CZ161" t="str">
        <f t="shared" si="439"/>
        <v/>
      </c>
      <c r="DA161" t="str">
        <f t="shared" si="440"/>
        <v/>
      </c>
      <c r="DB161" t="str">
        <f t="shared" si="441"/>
        <v/>
      </c>
      <c r="DC161" t="str">
        <f t="shared" si="442"/>
        <v/>
      </c>
      <c r="DD161" t="str">
        <f t="shared" si="443"/>
        <v/>
      </c>
      <c r="DE161" t="str">
        <f t="shared" si="444"/>
        <v/>
      </c>
      <c r="DF161" t="str">
        <f t="shared" si="445"/>
        <v/>
      </c>
      <c r="DG161" t="str">
        <f t="shared" si="446"/>
        <v/>
      </c>
      <c r="DH161" t="str">
        <f t="shared" si="447"/>
        <v/>
      </c>
      <c r="DI161" t="str">
        <f t="shared" si="448"/>
        <v/>
      </c>
      <c r="DJ161" t="str">
        <f t="shared" si="449"/>
        <v/>
      </c>
      <c r="DK161" t="str">
        <f t="shared" si="450"/>
        <v/>
      </c>
      <c r="DL161" t="str">
        <f t="shared" si="451"/>
        <v/>
      </c>
      <c r="DM161" t="str">
        <f t="shared" si="452"/>
        <v/>
      </c>
      <c r="DN161" t="str">
        <f t="shared" si="453"/>
        <v/>
      </c>
      <c r="DO161" t="str">
        <f t="shared" si="454"/>
        <v/>
      </c>
      <c r="DP161" t="str">
        <f t="shared" si="455"/>
        <v/>
      </c>
      <c r="DQ161" t="str">
        <f t="shared" si="456"/>
        <v/>
      </c>
      <c r="DR161" t="str">
        <f t="shared" si="457"/>
        <v/>
      </c>
      <c r="DS161" t="str">
        <f t="shared" si="458"/>
        <v/>
      </c>
      <c r="DT161" t="str">
        <f t="shared" si="459"/>
        <v/>
      </c>
      <c r="DU161">
        <f t="shared" si="460"/>
        <v>0</v>
      </c>
      <c r="DV161">
        <f t="shared" si="461"/>
        <v>0</v>
      </c>
      <c r="DW161">
        <f t="shared" si="462"/>
        <v>0</v>
      </c>
      <c r="DX161" t="str">
        <f t="shared" si="463"/>
        <v/>
      </c>
      <c r="DY161" t="str">
        <f t="shared" si="464"/>
        <v/>
      </c>
      <c r="DZ161" t="str">
        <f t="shared" si="465"/>
        <v/>
      </c>
      <c r="EA161" s="5">
        <f t="shared" si="466"/>
        <v>0</v>
      </c>
      <c r="EB161" s="3">
        <f t="shared" si="467"/>
        <v>0</v>
      </c>
    </row>
    <row r="162" spans="2:132" x14ac:dyDescent="0.2">
      <c r="B162">
        <v>157</v>
      </c>
      <c r="C162" s="3">
        <f>Zisk!D176</f>
        <v>0</v>
      </c>
      <c r="D162">
        <f>Zisk!E176</f>
        <v>0</v>
      </c>
      <c r="E162" s="66" t="str">
        <f t="shared" si="354"/>
        <v/>
      </c>
      <c r="F162" t="str">
        <f t="shared" si="355"/>
        <v/>
      </c>
      <c r="G162" s="66" t="str">
        <f t="shared" si="356"/>
        <v/>
      </c>
      <c r="J162">
        <f>VstupniParametry_SKRYT!$D$5</f>
        <v>0.02</v>
      </c>
      <c r="K162">
        <f>VstupniParametry_SKRYT!$D$6</f>
        <v>0.06</v>
      </c>
      <c r="L162">
        <f>VstupniParametry_SKRYT!$D$7</f>
        <v>0.06</v>
      </c>
      <c r="M162">
        <f>VstupniParametry_SKRYT!$D$8</f>
        <v>0.06</v>
      </c>
      <c r="N162">
        <f>VstupniParametry_SKRYT!$D$9</f>
        <v>1.7999999999999999E-2</v>
      </c>
      <c r="O162" s="27">
        <f>VstupniParametry_SKRYT!$D$10</f>
        <v>0.01</v>
      </c>
      <c r="P162" s="27">
        <f>VstupniParametry_SKRYT!$D$11</f>
        <v>0.01</v>
      </c>
      <c r="Q162" s="27">
        <f>VstupniParametry_SKRYT!$D$12</f>
        <v>0.01</v>
      </c>
      <c r="R162" s="27">
        <f>VstupniParametry_SKRYT!$D$13</f>
        <v>0.01</v>
      </c>
      <c r="S162" s="27">
        <f>VstupniParametry_SKRYT!$D$14</f>
        <v>0.01</v>
      </c>
      <c r="T162">
        <f t="shared" si="357"/>
        <v>0</v>
      </c>
      <c r="U162">
        <f t="shared" si="358"/>
        <v>0</v>
      </c>
      <c r="V162">
        <f t="shared" si="359"/>
        <v>0</v>
      </c>
      <c r="W162">
        <f t="shared" si="360"/>
        <v>0</v>
      </c>
      <c r="X162">
        <f t="shared" si="361"/>
        <v>0</v>
      </c>
      <c r="Y162">
        <f t="shared" si="362"/>
        <v>0</v>
      </c>
      <c r="Z162">
        <f t="shared" si="363"/>
        <v>0</v>
      </c>
      <c r="AA162">
        <f t="shared" si="364"/>
        <v>0</v>
      </c>
      <c r="AB162">
        <f t="shared" si="365"/>
        <v>0</v>
      </c>
      <c r="AC162">
        <f t="shared" si="366"/>
        <v>0</v>
      </c>
      <c r="AD162">
        <f t="shared" si="367"/>
        <v>0</v>
      </c>
      <c r="AE162">
        <f t="shared" si="368"/>
        <v>0</v>
      </c>
      <c r="AF162">
        <f t="shared" si="369"/>
        <v>0</v>
      </c>
      <c r="AG162">
        <f t="shared" si="370"/>
        <v>0</v>
      </c>
      <c r="AH162">
        <f t="shared" si="371"/>
        <v>0</v>
      </c>
      <c r="AI162">
        <f t="shared" si="372"/>
        <v>0</v>
      </c>
      <c r="AJ162">
        <f t="shared" si="373"/>
        <v>0</v>
      </c>
      <c r="AK162">
        <f t="shared" si="374"/>
        <v>0</v>
      </c>
      <c r="AL162">
        <f t="shared" si="375"/>
        <v>0</v>
      </c>
      <c r="AM162">
        <f t="shared" si="376"/>
        <v>0</v>
      </c>
      <c r="AN162">
        <f t="shared" si="377"/>
        <v>0</v>
      </c>
      <c r="AO162">
        <f t="shared" si="378"/>
        <v>0</v>
      </c>
      <c r="AP162">
        <f t="shared" si="379"/>
        <v>0</v>
      </c>
      <c r="AQ162">
        <f t="shared" si="380"/>
        <v>0</v>
      </c>
      <c r="AR162">
        <f t="shared" si="381"/>
        <v>0</v>
      </c>
      <c r="AS162">
        <f t="shared" si="382"/>
        <v>0</v>
      </c>
      <c r="AT162">
        <f t="shared" si="352"/>
        <v>0</v>
      </c>
      <c r="AU162">
        <f t="shared" si="383"/>
        <v>0</v>
      </c>
      <c r="AV162">
        <f t="shared" si="384"/>
        <v>0</v>
      </c>
      <c r="AW162">
        <f t="shared" si="353"/>
        <v>0</v>
      </c>
      <c r="AX162">
        <f t="shared" si="385"/>
        <v>0</v>
      </c>
      <c r="AY162">
        <f t="shared" si="386"/>
        <v>0</v>
      </c>
      <c r="AZ162">
        <f t="shared" si="387"/>
        <v>0</v>
      </c>
      <c r="BA162">
        <f t="shared" si="388"/>
        <v>0</v>
      </c>
      <c r="BB162">
        <f t="shared" si="389"/>
        <v>0</v>
      </c>
      <c r="BC162">
        <f t="shared" si="390"/>
        <v>0</v>
      </c>
      <c r="BD162">
        <f t="shared" si="391"/>
        <v>0</v>
      </c>
      <c r="BE162">
        <f t="shared" si="392"/>
        <v>0</v>
      </c>
      <c r="BF162">
        <f t="shared" si="393"/>
        <v>0</v>
      </c>
      <c r="BG162">
        <f t="shared" si="394"/>
        <v>0</v>
      </c>
      <c r="BH162">
        <f t="shared" si="395"/>
        <v>0</v>
      </c>
      <c r="BI162">
        <f t="shared" si="396"/>
        <v>0</v>
      </c>
      <c r="BJ162">
        <f t="shared" si="397"/>
        <v>0</v>
      </c>
      <c r="BK162">
        <f t="shared" si="398"/>
        <v>0</v>
      </c>
      <c r="BL162">
        <f t="shared" si="399"/>
        <v>0</v>
      </c>
      <c r="BM162">
        <f t="shared" si="400"/>
        <v>0</v>
      </c>
      <c r="BN162">
        <f t="shared" si="401"/>
        <v>0</v>
      </c>
      <c r="BO162">
        <f t="shared" si="402"/>
        <v>0</v>
      </c>
      <c r="BP162">
        <f t="shared" si="403"/>
        <v>0</v>
      </c>
      <c r="BQ162">
        <f t="shared" si="404"/>
        <v>0</v>
      </c>
      <c r="BR162">
        <f t="shared" si="405"/>
        <v>0</v>
      </c>
      <c r="BS162">
        <f t="shared" si="406"/>
        <v>0</v>
      </c>
      <c r="BT162">
        <f t="shared" si="407"/>
        <v>0</v>
      </c>
      <c r="BU162">
        <f t="shared" si="408"/>
        <v>0</v>
      </c>
      <c r="BV162">
        <f t="shared" si="409"/>
        <v>0</v>
      </c>
      <c r="BW162">
        <f t="shared" si="410"/>
        <v>0</v>
      </c>
      <c r="BX162">
        <f t="shared" si="411"/>
        <v>0</v>
      </c>
      <c r="BY162">
        <f t="shared" si="412"/>
        <v>0</v>
      </c>
      <c r="BZ162">
        <f t="shared" si="413"/>
        <v>0</v>
      </c>
      <c r="CA162">
        <f t="shared" si="414"/>
        <v>0</v>
      </c>
      <c r="CB162">
        <f t="shared" si="415"/>
        <v>0</v>
      </c>
      <c r="CC162">
        <f t="shared" si="416"/>
        <v>0</v>
      </c>
      <c r="CD162">
        <f t="shared" si="417"/>
        <v>0</v>
      </c>
      <c r="CE162">
        <f t="shared" si="418"/>
        <v>0</v>
      </c>
      <c r="CF162">
        <f t="shared" si="419"/>
        <v>0</v>
      </c>
      <c r="CG162">
        <f t="shared" si="420"/>
        <v>0</v>
      </c>
      <c r="CH162">
        <f t="shared" si="421"/>
        <v>0</v>
      </c>
      <c r="CI162">
        <f t="shared" si="422"/>
        <v>0</v>
      </c>
      <c r="CJ162">
        <f t="shared" si="423"/>
        <v>0</v>
      </c>
      <c r="CK162">
        <f t="shared" si="424"/>
        <v>0</v>
      </c>
      <c r="CL162" t="str">
        <f t="shared" si="425"/>
        <v/>
      </c>
      <c r="CM162" t="str">
        <f t="shared" si="426"/>
        <v/>
      </c>
      <c r="CN162" t="str">
        <f t="shared" si="427"/>
        <v/>
      </c>
      <c r="CO162" t="str">
        <f t="shared" si="428"/>
        <v/>
      </c>
      <c r="CP162" t="str">
        <f t="shared" si="429"/>
        <v/>
      </c>
      <c r="CQ162" t="str">
        <f t="shared" si="430"/>
        <v/>
      </c>
      <c r="CR162" t="str">
        <f t="shared" si="431"/>
        <v/>
      </c>
      <c r="CS162" t="str">
        <f t="shared" si="432"/>
        <v/>
      </c>
      <c r="CT162" t="str">
        <f t="shared" si="433"/>
        <v/>
      </c>
      <c r="CU162" t="str">
        <f t="shared" si="434"/>
        <v/>
      </c>
      <c r="CV162" t="str">
        <f t="shared" si="435"/>
        <v/>
      </c>
      <c r="CW162" t="str">
        <f t="shared" si="436"/>
        <v/>
      </c>
      <c r="CX162" t="str">
        <f t="shared" si="437"/>
        <v/>
      </c>
      <c r="CY162" t="str">
        <f t="shared" si="438"/>
        <v/>
      </c>
      <c r="CZ162" t="str">
        <f t="shared" si="439"/>
        <v/>
      </c>
      <c r="DA162" t="str">
        <f t="shared" si="440"/>
        <v/>
      </c>
      <c r="DB162" t="str">
        <f t="shared" si="441"/>
        <v/>
      </c>
      <c r="DC162" t="str">
        <f t="shared" si="442"/>
        <v/>
      </c>
      <c r="DD162" t="str">
        <f t="shared" si="443"/>
        <v/>
      </c>
      <c r="DE162" t="str">
        <f t="shared" si="444"/>
        <v/>
      </c>
      <c r="DF162" t="str">
        <f t="shared" si="445"/>
        <v/>
      </c>
      <c r="DG162" t="str">
        <f t="shared" si="446"/>
        <v/>
      </c>
      <c r="DH162" t="str">
        <f t="shared" si="447"/>
        <v/>
      </c>
      <c r="DI162" t="str">
        <f t="shared" si="448"/>
        <v/>
      </c>
      <c r="DJ162" t="str">
        <f t="shared" si="449"/>
        <v/>
      </c>
      <c r="DK162" t="str">
        <f t="shared" si="450"/>
        <v/>
      </c>
      <c r="DL162" t="str">
        <f t="shared" si="451"/>
        <v/>
      </c>
      <c r="DM162" t="str">
        <f t="shared" si="452"/>
        <v/>
      </c>
      <c r="DN162" t="str">
        <f t="shared" si="453"/>
        <v/>
      </c>
      <c r="DO162" t="str">
        <f t="shared" si="454"/>
        <v/>
      </c>
      <c r="DP162" t="str">
        <f t="shared" si="455"/>
        <v/>
      </c>
      <c r="DQ162" t="str">
        <f t="shared" si="456"/>
        <v/>
      </c>
      <c r="DR162" t="str">
        <f t="shared" si="457"/>
        <v/>
      </c>
      <c r="DS162" t="str">
        <f t="shared" si="458"/>
        <v/>
      </c>
      <c r="DT162" t="str">
        <f t="shared" si="459"/>
        <v/>
      </c>
      <c r="DU162">
        <f t="shared" si="460"/>
        <v>0</v>
      </c>
      <c r="DV162">
        <f t="shared" si="461"/>
        <v>0</v>
      </c>
      <c r="DW162">
        <f t="shared" si="462"/>
        <v>0</v>
      </c>
      <c r="DX162" t="str">
        <f t="shared" si="463"/>
        <v/>
      </c>
      <c r="DY162" t="str">
        <f t="shared" si="464"/>
        <v/>
      </c>
      <c r="DZ162" t="str">
        <f t="shared" si="465"/>
        <v/>
      </c>
      <c r="EA162" s="5">
        <f t="shared" si="466"/>
        <v>0</v>
      </c>
      <c r="EB162" s="3">
        <f t="shared" si="467"/>
        <v>0</v>
      </c>
    </row>
    <row r="163" spans="2:132" x14ac:dyDescent="0.2">
      <c r="B163" s="25">
        <v>158</v>
      </c>
      <c r="C163" s="26">
        <f>Zisk!D177</f>
        <v>0</v>
      </c>
      <c r="D163">
        <f>Zisk!E177</f>
        <v>0</v>
      </c>
      <c r="E163" s="66" t="str">
        <f t="shared" si="354"/>
        <v/>
      </c>
      <c r="F163" t="str">
        <f t="shared" si="355"/>
        <v/>
      </c>
      <c r="G163" s="66" t="str">
        <f t="shared" si="356"/>
        <v/>
      </c>
      <c r="H163" s="25"/>
      <c r="I163" s="25"/>
      <c r="J163">
        <f>VstupniParametry_SKRYT!$D$5</f>
        <v>0.02</v>
      </c>
      <c r="K163">
        <f>VstupniParametry_SKRYT!$D$6</f>
        <v>0.06</v>
      </c>
      <c r="L163">
        <f>VstupniParametry_SKRYT!$D$7</f>
        <v>0.06</v>
      </c>
      <c r="M163">
        <f>VstupniParametry_SKRYT!$D$8</f>
        <v>0.06</v>
      </c>
      <c r="N163">
        <f>VstupniParametry_SKRYT!$D$9</f>
        <v>1.7999999999999999E-2</v>
      </c>
      <c r="O163" s="27">
        <f>VstupniParametry_SKRYT!$D$10</f>
        <v>0.01</v>
      </c>
      <c r="P163" s="27">
        <f>VstupniParametry_SKRYT!$D$11</f>
        <v>0.01</v>
      </c>
      <c r="Q163" s="27">
        <f>VstupniParametry_SKRYT!$D$12</f>
        <v>0.01</v>
      </c>
      <c r="R163" s="27">
        <f>VstupniParametry_SKRYT!$D$13</f>
        <v>0.01</v>
      </c>
      <c r="S163" s="27">
        <f>VstupniParametry_SKRYT!$D$14</f>
        <v>0.01</v>
      </c>
      <c r="T163">
        <f t="shared" si="357"/>
        <v>0</v>
      </c>
      <c r="U163">
        <f t="shared" si="358"/>
        <v>0</v>
      </c>
      <c r="V163">
        <f t="shared" si="359"/>
        <v>0</v>
      </c>
      <c r="W163">
        <f t="shared" si="360"/>
        <v>0</v>
      </c>
      <c r="X163">
        <f t="shared" si="361"/>
        <v>0</v>
      </c>
      <c r="Y163">
        <f t="shared" si="362"/>
        <v>0</v>
      </c>
      <c r="Z163">
        <f t="shared" si="363"/>
        <v>0</v>
      </c>
      <c r="AA163">
        <f t="shared" si="364"/>
        <v>0</v>
      </c>
      <c r="AB163">
        <f t="shared" si="365"/>
        <v>0</v>
      </c>
      <c r="AC163">
        <f t="shared" si="366"/>
        <v>0</v>
      </c>
      <c r="AD163">
        <f t="shared" si="367"/>
        <v>0</v>
      </c>
      <c r="AE163">
        <f t="shared" si="368"/>
        <v>0</v>
      </c>
      <c r="AF163">
        <f t="shared" si="369"/>
        <v>0</v>
      </c>
      <c r="AG163">
        <f t="shared" si="370"/>
        <v>0</v>
      </c>
      <c r="AH163">
        <f t="shared" si="371"/>
        <v>0</v>
      </c>
      <c r="AI163">
        <f t="shared" si="372"/>
        <v>0</v>
      </c>
      <c r="AJ163">
        <f t="shared" si="373"/>
        <v>0</v>
      </c>
      <c r="AK163">
        <f t="shared" si="374"/>
        <v>0</v>
      </c>
      <c r="AL163">
        <f t="shared" si="375"/>
        <v>0</v>
      </c>
      <c r="AM163">
        <f t="shared" si="376"/>
        <v>0</v>
      </c>
      <c r="AN163">
        <f t="shared" si="377"/>
        <v>0</v>
      </c>
      <c r="AO163">
        <f t="shared" si="378"/>
        <v>0</v>
      </c>
      <c r="AP163">
        <f t="shared" si="379"/>
        <v>0</v>
      </c>
      <c r="AQ163">
        <f t="shared" si="380"/>
        <v>0</v>
      </c>
      <c r="AR163">
        <f t="shared" si="381"/>
        <v>0</v>
      </c>
      <c r="AS163">
        <f t="shared" si="382"/>
        <v>0</v>
      </c>
      <c r="AT163">
        <f t="shared" si="352"/>
        <v>0</v>
      </c>
      <c r="AU163">
        <f t="shared" si="383"/>
        <v>0</v>
      </c>
      <c r="AV163">
        <f t="shared" si="384"/>
        <v>0</v>
      </c>
      <c r="AW163">
        <f t="shared" si="353"/>
        <v>0</v>
      </c>
      <c r="AX163">
        <f t="shared" si="385"/>
        <v>0</v>
      </c>
      <c r="AY163">
        <f t="shared" si="386"/>
        <v>0</v>
      </c>
      <c r="AZ163">
        <f t="shared" si="387"/>
        <v>0</v>
      </c>
      <c r="BA163">
        <f t="shared" si="388"/>
        <v>0</v>
      </c>
      <c r="BB163">
        <f t="shared" si="389"/>
        <v>0</v>
      </c>
      <c r="BC163">
        <f t="shared" si="390"/>
        <v>0</v>
      </c>
      <c r="BD163">
        <f t="shared" si="391"/>
        <v>0</v>
      </c>
      <c r="BE163">
        <f t="shared" si="392"/>
        <v>0</v>
      </c>
      <c r="BF163">
        <f t="shared" si="393"/>
        <v>0</v>
      </c>
      <c r="BG163">
        <f t="shared" si="394"/>
        <v>0</v>
      </c>
      <c r="BH163">
        <f t="shared" si="395"/>
        <v>0</v>
      </c>
      <c r="BI163">
        <f t="shared" si="396"/>
        <v>0</v>
      </c>
      <c r="BJ163">
        <f t="shared" si="397"/>
        <v>0</v>
      </c>
      <c r="BK163">
        <f t="shared" si="398"/>
        <v>0</v>
      </c>
      <c r="BL163">
        <f t="shared" si="399"/>
        <v>0</v>
      </c>
      <c r="BM163">
        <f t="shared" si="400"/>
        <v>0</v>
      </c>
      <c r="BN163">
        <f t="shared" si="401"/>
        <v>0</v>
      </c>
      <c r="BO163">
        <f t="shared" si="402"/>
        <v>0</v>
      </c>
      <c r="BP163">
        <f t="shared" si="403"/>
        <v>0</v>
      </c>
      <c r="BQ163">
        <f t="shared" si="404"/>
        <v>0</v>
      </c>
      <c r="BR163">
        <f t="shared" si="405"/>
        <v>0</v>
      </c>
      <c r="BS163">
        <f t="shared" si="406"/>
        <v>0</v>
      </c>
      <c r="BT163">
        <f t="shared" si="407"/>
        <v>0</v>
      </c>
      <c r="BU163">
        <f t="shared" si="408"/>
        <v>0</v>
      </c>
      <c r="BV163">
        <f t="shared" si="409"/>
        <v>0</v>
      </c>
      <c r="BW163">
        <f t="shared" si="410"/>
        <v>0</v>
      </c>
      <c r="BX163">
        <f t="shared" si="411"/>
        <v>0</v>
      </c>
      <c r="BY163">
        <f t="shared" si="412"/>
        <v>0</v>
      </c>
      <c r="BZ163">
        <f t="shared" si="413"/>
        <v>0</v>
      </c>
      <c r="CA163">
        <f t="shared" si="414"/>
        <v>0</v>
      </c>
      <c r="CB163">
        <f t="shared" si="415"/>
        <v>0</v>
      </c>
      <c r="CC163">
        <f t="shared" si="416"/>
        <v>0</v>
      </c>
      <c r="CD163">
        <f t="shared" si="417"/>
        <v>0</v>
      </c>
      <c r="CE163">
        <f t="shared" si="418"/>
        <v>0</v>
      </c>
      <c r="CF163">
        <f t="shared" si="419"/>
        <v>0</v>
      </c>
      <c r="CG163">
        <f t="shared" si="420"/>
        <v>0</v>
      </c>
      <c r="CH163">
        <f t="shared" si="421"/>
        <v>0</v>
      </c>
      <c r="CI163">
        <f t="shared" si="422"/>
        <v>0</v>
      </c>
      <c r="CJ163">
        <f t="shared" si="423"/>
        <v>0</v>
      </c>
      <c r="CK163">
        <f t="shared" si="424"/>
        <v>0</v>
      </c>
      <c r="CL163" t="str">
        <f t="shared" si="425"/>
        <v/>
      </c>
      <c r="CM163" t="str">
        <f t="shared" si="426"/>
        <v/>
      </c>
      <c r="CN163" t="str">
        <f t="shared" si="427"/>
        <v/>
      </c>
      <c r="CO163" t="str">
        <f t="shared" si="428"/>
        <v/>
      </c>
      <c r="CP163" t="str">
        <f t="shared" si="429"/>
        <v/>
      </c>
      <c r="CQ163" t="str">
        <f t="shared" si="430"/>
        <v/>
      </c>
      <c r="CR163" t="str">
        <f t="shared" si="431"/>
        <v/>
      </c>
      <c r="CS163" t="str">
        <f t="shared" si="432"/>
        <v/>
      </c>
      <c r="CT163" t="str">
        <f t="shared" si="433"/>
        <v/>
      </c>
      <c r="CU163" t="str">
        <f t="shared" si="434"/>
        <v/>
      </c>
      <c r="CV163" t="str">
        <f t="shared" si="435"/>
        <v/>
      </c>
      <c r="CW163" t="str">
        <f t="shared" si="436"/>
        <v/>
      </c>
      <c r="CX163" t="str">
        <f t="shared" si="437"/>
        <v/>
      </c>
      <c r="CY163" t="str">
        <f t="shared" si="438"/>
        <v/>
      </c>
      <c r="CZ163" t="str">
        <f t="shared" si="439"/>
        <v/>
      </c>
      <c r="DA163" t="str">
        <f t="shared" si="440"/>
        <v/>
      </c>
      <c r="DB163" t="str">
        <f t="shared" si="441"/>
        <v/>
      </c>
      <c r="DC163" t="str">
        <f t="shared" si="442"/>
        <v/>
      </c>
      <c r="DD163" t="str">
        <f t="shared" si="443"/>
        <v/>
      </c>
      <c r="DE163" t="str">
        <f t="shared" si="444"/>
        <v/>
      </c>
      <c r="DF163" t="str">
        <f t="shared" si="445"/>
        <v/>
      </c>
      <c r="DG163" t="str">
        <f t="shared" si="446"/>
        <v/>
      </c>
      <c r="DH163" t="str">
        <f t="shared" si="447"/>
        <v/>
      </c>
      <c r="DI163" t="str">
        <f t="shared" si="448"/>
        <v/>
      </c>
      <c r="DJ163" t="str">
        <f t="shared" si="449"/>
        <v/>
      </c>
      <c r="DK163" t="str">
        <f t="shared" si="450"/>
        <v/>
      </c>
      <c r="DL163" t="str">
        <f t="shared" si="451"/>
        <v/>
      </c>
      <c r="DM163" t="str">
        <f t="shared" si="452"/>
        <v/>
      </c>
      <c r="DN163" t="str">
        <f t="shared" si="453"/>
        <v/>
      </c>
      <c r="DO163" t="str">
        <f t="shared" si="454"/>
        <v/>
      </c>
      <c r="DP163" t="str">
        <f t="shared" si="455"/>
        <v/>
      </c>
      <c r="DQ163" t="str">
        <f t="shared" si="456"/>
        <v/>
      </c>
      <c r="DR163" t="str">
        <f t="shared" si="457"/>
        <v/>
      </c>
      <c r="DS163" t="str">
        <f t="shared" si="458"/>
        <v/>
      </c>
      <c r="DT163" t="str">
        <f t="shared" si="459"/>
        <v/>
      </c>
      <c r="DU163">
        <f t="shared" si="460"/>
        <v>0</v>
      </c>
      <c r="DV163">
        <f t="shared" si="461"/>
        <v>0</v>
      </c>
      <c r="DW163">
        <f t="shared" si="462"/>
        <v>0</v>
      </c>
      <c r="DX163" t="str">
        <f t="shared" si="463"/>
        <v/>
      </c>
      <c r="DY163" t="str">
        <f t="shared" si="464"/>
        <v/>
      </c>
      <c r="DZ163" t="str">
        <f t="shared" si="465"/>
        <v/>
      </c>
      <c r="EA163" s="5">
        <f t="shared" si="466"/>
        <v>0</v>
      </c>
      <c r="EB163" s="3">
        <f t="shared" si="467"/>
        <v>0</v>
      </c>
    </row>
    <row r="164" spans="2:132" x14ac:dyDescent="0.2">
      <c r="B164">
        <v>159</v>
      </c>
      <c r="C164" s="3">
        <f>Zisk!D178</f>
        <v>0</v>
      </c>
      <c r="D164">
        <f>Zisk!E178</f>
        <v>0</v>
      </c>
      <c r="E164" s="66" t="str">
        <f t="shared" si="354"/>
        <v/>
      </c>
      <c r="F164" t="str">
        <f t="shared" si="355"/>
        <v/>
      </c>
      <c r="G164" s="66" t="str">
        <f t="shared" si="356"/>
        <v/>
      </c>
      <c r="J164">
        <f>VstupniParametry_SKRYT!$D$5</f>
        <v>0.02</v>
      </c>
      <c r="K164">
        <f>VstupniParametry_SKRYT!$D$6</f>
        <v>0.06</v>
      </c>
      <c r="L164">
        <f>VstupniParametry_SKRYT!$D$7</f>
        <v>0.06</v>
      </c>
      <c r="M164">
        <f>VstupniParametry_SKRYT!$D$8</f>
        <v>0.06</v>
      </c>
      <c r="N164">
        <f>VstupniParametry_SKRYT!$D$9</f>
        <v>1.7999999999999999E-2</v>
      </c>
      <c r="O164" s="27">
        <f>VstupniParametry_SKRYT!$D$10</f>
        <v>0.01</v>
      </c>
      <c r="P164" s="27">
        <f>VstupniParametry_SKRYT!$D$11</f>
        <v>0.01</v>
      </c>
      <c r="Q164" s="27">
        <f>VstupniParametry_SKRYT!$D$12</f>
        <v>0.01</v>
      </c>
      <c r="R164" s="27">
        <f>VstupniParametry_SKRYT!$D$13</f>
        <v>0.01</v>
      </c>
      <c r="S164" s="27">
        <f>VstupniParametry_SKRYT!$D$14</f>
        <v>0.01</v>
      </c>
      <c r="T164">
        <f t="shared" si="357"/>
        <v>0</v>
      </c>
      <c r="U164">
        <f t="shared" si="358"/>
        <v>0</v>
      </c>
      <c r="V164">
        <f t="shared" si="359"/>
        <v>0</v>
      </c>
      <c r="W164">
        <f t="shared" si="360"/>
        <v>0</v>
      </c>
      <c r="X164">
        <f t="shared" si="361"/>
        <v>0</v>
      </c>
      <c r="Y164">
        <f t="shared" si="362"/>
        <v>0</v>
      </c>
      <c r="Z164">
        <f t="shared" si="363"/>
        <v>0</v>
      </c>
      <c r="AA164">
        <f t="shared" si="364"/>
        <v>0</v>
      </c>
      <c r="AB164">
        <f t="shared" si="365"/>
        <v>0</v>
      </c>
      <c r="AC164">
        <f t="shared" si="366"/>
        <v>0</v>
      </c>
      <c r="AD164">
        <f t="shared" si="367"/>
        <v>0</v>
      </c>
      <c r="AE164">
        <f t="shared" si="368"/>
        <v>0</v>
      </c>
      <c r="AF164">
        <f t="shared" si="369"/>
        <v>0</v>
      </c>
      <c r="AG164">
        <f t="shared" si="370"/>
        <v>0</v>
      </c>
      <c r="AH164">
        <f t="shared" si="371"/>
        <v>0</v>
      </c>
      <c r="AI164">
        <f t="shared" si="372"/>
        <v>0</v>
      </c>
      <c r="AJ164">
        <f t="shared" si="373"/>
        <v>0</v>
      </c>
      <c r="AK164">
        <f t="shared" si="374"/>
        <v>0</v>
      </c>
      <c r="AL164">
        <f t="shared" si="375"/>
        <v>0</v>
      </c>
      <c r="AM164">
        <f t="shared" si="376"/>
        <v>0</v>
      </c>
      <c r="AN164">
        <f t="shared" si="377"/>
        <v>0</v>
      </c>
      <c r="AO164">
        <f t="shared" si="378"/>
        <v>0</v>
      </c>
      <c r="AP164">
        <f t="shared" si="379"/>
        <v>0</v>
      </c>
      <c r="AQ164">
        <f t="shared" si="380"/>
        <v>0</v>
      </c>
      <c r="AR164">
        <f t="shared" si="381"/>
        <v>0</v>
      </c>
      <c r="AS164">
        <f t="shared" si="382"/>
        <v>0</v>
      </c>
      <c r="AT164">
        <f t="shared" si="352"/>
        <v>0</v>
      </c>
      <c r="AU164">
        <f t="shared" si="383"/>
        <v>0</v>
      </c>
      <c r="AV164">
        <f t="shared" si="384"/>
        <v>0</v>
      </c>
      <c r="AW164">
        <f t="shared" si="353"/>
        <v>0</v>
      </c>
      <c r="AX164">
        <f t="shared" si="385"/>
        <v>0</v>
      </c>
      <c r="AY164">
        <f t="shared" si="386"/>
        <v>0</v>
      </c>
      <c r="AZ164">
        <f t="shared" si="387"/>
        <v>0</v>
      </c>
      <c r="BA164">
        <f t="shared" si="388"/>
        <v>0</v>
      </c>
      <c r="BB164">
        <f t="shared" si="389"/>
        <v>0</v>
      </c>
      <c r="BC164">
        <f t="shared" si="390"/>
        <v>0</v>
      </c>
      <c r="BD164">
        <f t="shared" si="391"/>
        <v>0</v>
      </c>
      <c r="BE164">
        <f t="shared" si="392"/>
        <v>0</v>
      </c>
      <c r="BF164">
        <f t="shared" si="393"/>
        <v>0</v>
      </c>
      <c r="BG164">
        <f t="shared" si="394"/>
        <v>0</v>
      </c>
      <c r="BH164">
        <f t="shared" si="395"/>
        <v>0</v>
      </c>
      <c r="BI164">
        <f t="shared" si="396"/>
        <v>0</v>
      </c>
      <c r="BJ164">
        <f t="shared" si="397"/>
        <v>0</v>
      </c>
      <c r="BK164">
        <f t="shared" si="398"/>
        <v>0</v>
      </c>
      <c r="BL164">
        <f t="shared" si="399"/>
        <v>0</v>
      </c>
      <c r="BM164">
        <f t="shared" si="400"/>
        <v>0</v>
      </c>
      <c r="BN164">
        <f t="shared" si="401"/>
        <v>0</v>
      </c>
      <c r="BO164">
        <f t="shared" si="402"/>
        <v>0</v>
      </c>
      <c r="BP164">
        <f t="shared" si="403"/>
        <v>0</v>
      </c>
      <c r="BQ164">
        <f t="shared" si="404"/>
        <v>0</v>
      </c>
      <c r="BR164">
        <f t="shared" si="405"/>
        <v>0</v>
      </c>
      <c r="BS164">
        <f t="shared" si="406"/>
        <v>0</v>
      </c>
      <c r="BT164">
        <f t="shared" si="407"/>
        <v>0</v>
      </c>
      <c r="BU164">
        <f t="shared" si="408"/>
        <v>0</v>
      </c>
      <c r="BV164">
        <f t="shared" si="409"/>
        <v>0</v>
      </c>
      <c r="BW164">
        <f t="shared" si="410"/>
        <v>0</v>
      </c>
      <c r="BX164">
        <f t="shared" si="411"/>
        <v>0</v>
      </c>
      <c r="BY164">
        <f t="shared" si="412"/>
        <v>0</v>
      </c>
      <c r="BZ164">
        <f t="shared" si="413"/>
        <v>0</v>
      </c>
      <c r="CA164">
        <f t="shared" si="414"/>
        <v>0</v>
      </c>
      <c r="CB164">
        <f t="shared" si="415"/>
        <v>0</v>
      </c>
      <c r="CC164">
        <f t="shared" si="416"/>
        <v>0</v>
      </c>
      <c r="CD164">
        <f t="shared" si="417"/>
        <v>0</v>
      </c>
      <c r="CE164">
        <f t="shared" si="418"/>
        <v>0</v>
      </c>
      <c r="CF164">
        <f t="shared" si="419"/>
        <v>0</v>
      </c>
      <c r="CG164">
        <f t="shared" si="420"/>
        <v>0</v>
      </c>
      <c r="CH164">
        <f t="shared" si="421"/>
        <v>0</v>
      </c>
      <c r="CI164">
        <f t="shared" si="422"/>
        <v>0</v>
      </c>
      <c r="CJ164">
        <f t="shared" si="423"/>
        <v>0</v>
      </c>
      <c r="CK164">
        <f t="shared" si="424"/>
        <v>0</v>
      </c>
      <c r="CL164" t="str">
        <f t="shared" si="425"/>
        <v/>
      </c>
      <c r="CM164" t="str">
        <f t="shared" si="426"/>
        <v/>
      </c>
      <c r="CN164" t="str">
        <f t="shared" si="427"/>
        <v/>
      </c>
      <c r="CO164" t="str">
        <f t="shared" si="428"/>
        <v/>
      </c>
      <c r="CP164" t="str">
        <f t="shared" si="429"/>
        <v/>
      </c>
      <c r="CQ164" t="str">
        <f t="shared" si="430"/>
        <v/>
      </c>
      <c r="CR164" t="str">
        <f t="shared" si="431"/>
        <v/>
      </c>
      <c r="CS164" t="str">
        <f t="shared" si="432"/>
        <v/>
      </c>
      <c r="CT164" t="str">
        <f t="shared" si="433"/>
        <v/>
      </c>
      <c r="CU164" t="str">
        <f t="shared" si="434"/>
        <v/>
      </c>
      <c r="CV164" t="str">
        <f t="shared" si="435"/>
        <v/>
      </c>
      <c r="CW164" t="str">
        <f t="shared" si="436"/>
        <v/>
      </c>
      <c r="CX164" t="str">
        <f t="shared" si="437"/>
        <v/>
      </c>
      <c r="CY164" t="str">
        <f t="shared" si="438"/>
        <v/>
      </c>
      <c r="CZ164" t="str">
        <f t="shared" si="439"/>
        <v/>
      </c>
      <c r="DA164" t="str">
        <f t="shared" si="440"/>
        <v/>
      </c>
      <c r="DB164" t="str">
        <f t="shared" si="441"/>
        <v/>
      </c>
      <c r="DC164" t="str">
        <f t="shared" si="442"/>
        <v/>
      </c>
      <c r="DD164" t="str">
        <f t="shared" si="443"/>
        <v/>
      </c>
      <c r="DE164" t="str">
        <f t="shared" si="444"/>
        <v/>
      </c>
      <c r="DF164" t="str">
        <f t="shared" si="445"/>
        <v/>
      </c>
      <c r="DG164" t="str">
        <f t="shared" si="446"/>
        <v/>
      </c>
      <c r="DH164" t="str">
        <f t="shared" si="447"/>
        <v/>
      </c>
      <c r="DI164" t="str">
        <f t="shared" si="448"/>
        <v/>
      </c>
      <c r="DJ164" t="str">
        <f t="shared" si="449"/>
        <v/>
      </c>
      <c r="DK164" t="str">
        <f t="shared" si="450"/>
        <v/>
      </c>
      <c r="DL164" t="str">
        <f t="shared" si="451"/>
        <v/>
      </c>
      <c r="DM164" t="str">
        <f t="shared" si="452"/>
        <v/>
      </c>
      <c r="DN164" t="str">
        <f t="shared" si="453"/>
        <v/>
      </c>
      <c r="DO164" t="str">
        <f t="shared" si="454"/>
        <v/>
      </c>
      <c r="DP164" t="str">
        <f t="shared" si="455"/>
        <v/>
      </c>
      <c r="DQ164" t="str">
        <f t="shared" si="456"/>
        <v/>
      </c>
      <c r="DR164" t="str">
        <f t="shared" si="457"/>
        <v/>
      </c>
      <c r="DS164" t="str">
        <f t="shared" si="458"/>
        <v/>
      </c>
      <c r="DT164" t="str">
        <f t="shared" si="459"/>
        <v/>
      </c>
      <c r="DU164">
        <f t="shared" si="460"/>
        <v>0</v>
      </c>
      <c r="DV164">
        <f t="shared" si="461"/>
        <v>0</v>
      </c>
      <c r="DW164">
        <f t="shared" si="462"/>
        <v>0</v>
      </c>
      <c r="DX164" t="str">
        <f t="shared" si="463"/>
        <v/>
      </c>
      <c r="DY164" t="str">
        <f t="shared" si="464"/>
        <v/>
      </c>
      <c r="DZ164" t="str">
        <f t="shared" si="465"/>
        <v/>
      </c>
      <c r="EA164" s="5">
        <f t="shared" si="466"/>
        <v>0</v>
      </c>
      <c r="EB164" s="3">
        <f t="shared" si="467"/>
        <v>0</v>
      </c>
    </row>
    <row r="165" spans="2:132" x14ac:dyDescent="0.2">
      <c r="B165" s="25">
        <v>160</v>
      </c>
      <c r="C165" s="26">
        <f>Zisk!D179</f>
        <v>0</v>
      </c>
      <c r="D165">
        <f>Zisk!E179</f>
        <v>0</v>
      </c>
      <c r="E165" s="66" t="str">
        <f t="shared" si="354"/>
        <v/>
      </c>
      <c r="F165" t="str">
        <f t="shared" si="355"/>
        <v/>
      </c>
      <c r="G165" s="66" t="str">
        <f t="shared" si="356"/>
        <v/>
      </c>
      <c r="H165" s="25"/>
      <c r="I165" s="25"/>
      <c r="J165">
        <f>VstupniParametry_SKRYT!$D$5</f>
        <v>0.02</v>
      </c>
      <c r="K165">
        <f>VstupniParametry_SKRYT!$D$6</f>
        <v>0.06</v>
      </c>
      <c r="L165">
        <f>VstupniParametry_SKRYT!$D$7</f>
        <v>0.06</v>
      </c>
      <c r="M165">
        <f>VstupniParametry_SKRYT!$D$8</f>
        <v>0.06</v>
      </c>
      <c r="N165">
        <f>VstupniParametry_SKRYT!$D$9</f>
        <v>1.7999999999999999E-2</v>
      </c>
      <c r="O165" s="27">
        <f>VstupniParametry_SKRYT!$D$10</f>
        <v>0.01</v>
      </c>
      <c r="P165" s="27">
        <f>VstupniParametry_SKRYT!$D$11</f>
        <v>0.01</v>
      </c>
      <c r="Q165" s="27">
        <f>VstupniParametry_SKRYT!$D$12</f>
        <v>0.01</v>
      </c>
      <c r="R165" s="27">
        <f>VstupniParametry_SKRYT!$D$13</f>
        <v>0.01</v>
      </c>
      <c r="S165" s="27">
        <f>VstupniParametry_SKRYT!$D$14</f>
        <v>0.01</v>
      </c>
      <c r="T165">
        <f t="shared" si="357"/>
        <v>0</v>
      </c>
      <c r="U165">
        <f t="shared" si="358"/>
        <v>0</v>
      </c>
      <c r="V165">
        <f t="shared" si="359"/>
        <v>0</v>
      </c>
      <c r="W165">
        <f t="shared" si="360"/>
        <v>0</v>
      </c>
      <c r="X165">
        <f t="shared" si="361"/>
        <v>0</v>
      </c>
      <c r="Y165">
        <f t="shared" si="362"/>
        <v>0</v>
      </c>
      <c r="Z165">
        <f t="shared" si="363"/>
        <v>0</v>
      </c>
      <c r="AA165">
        <f t="shared" si="364"/>
        <v>0</v>
      </c>
      <c r="AB165">
        <f t="shared" si="365"/>
        <v>0</v>
      </c>
      <c r="AC165">
        <f t="shared" si="366"/>
        <v>0</v>
      </c>
      <c r="AD165">
        <f t="shared" si="367"/>
        <v>0</v>
      </c>
      <c r="AE165">
        <f t="shared" si="368"/>
        <v>0</v>
      </c>
      <c r="AF165">
        <f t="shared" si="369"/>
        <v>0</v>
      </c>
      <c r="AG165">
        <f t="shared" si="370"/>
        <v>0</v>
      </c>
      <c r="AH165">
        <f t="shared" si="371"/>
        <v>0</v>
      </c>
      <c r="AI165">
        <f t="shared" si="372"/>
        <v>0</v>
      </c>
      <c r="AJ165">
        <f t="shared" si="373"/>
        <v>0</v>
      </c>
      <c r="AK165">
        <f t="shared" si="374"/>
        <v>0</v>
      </c>
      <c r="AL165">
        <f t="shared" si="375"/>
        <v>0</v>
      </c>
      <c r="AM165">
        <f t="shared" si="376"/>
        <v>0</v>
      </c>
      <c r="AN165">
        <f t="shared" si="377"/>
        <v>0</v>
      </c>
      <c r="AO165">
        <f t="shared" si="378"/>
        <v>0</v>
      </c>
      <c r="AP165">
        <f t="shared" si="379"/>
        <v>0</v>
      </c>
      <c r="AQ165">
        <f t="shared" si="380"/>
        <v>0</v>
      </c>
      <c r="AR165">
        <f t="shared" si="381"/>
        <v>0</v>
      </c>
      <c r="AS165">
        <f t="shared" si="382"/>
        <v>0</v>
      </c>
      <c r="AT165">
        <f t="shared" si="352"/>
        <v>0</v>
      </c>
      <c r="AU165">
        <f t="shared" si="383"/>
        <v>0</v>
      </c>
      <c r="AV165">
        <f t="shared" si="384"/>
        <v>0</v>
      </c>
      <c r="AW165">
        <f t="shared" si="353"/>
        <v>0</v>
      </c>
      <c r="AX165">
        <f t="shared" si="385"/>
        <v>0</v>
      </c>
      <c r="AY165">
        <f t="shared" si="386"/>
        <v>0</v>
      </c>
      <c r="AZ165">
        <f t="shared" si="387"/>
        <v>0</v>
      </c>
      <c r="BA165">
        <f t="shared" si="388"/>
        <v>0</v>
      </c>
      <c r="BB165">
        <f t="shared" si="389"/>
        <v>0</v>
      </c>
      <c r="BC165">
        <f t="shared" si="390"/>
        <v>0</v>
      </c>
      <c r="BD165">
        <f t="shared" si="391"/>
        <v>0</v>
      </c>
      <c r="BE165">
        <f t="shared" si="392"/>
        <v>0</v>
      </c>
      <c r="BF165">
        <f t="shared" si="393"/>
        <v>0</v>
      </c>
      <c r="BG165">
        <f t="shared" si="394"/>
        <v>0</v>
      </c>
      <c r="BH165">
        <f t="shared" si="395"/>
        <v>0</v>
      </c>
      <c r="BI165">
        <f t="shared" si="396"/>
        <v>0</v>
      </c>
      <c r="BJ165">
        <f t="shared" si="397"/>
        <v>0</v>
      </c>
      <c r="BK165">
        <f t="shared" si="398"/>
        <v>0</v>
      </c>
      <c r="BL165">
        <f t="shared" si="399"/>
        <v>0</v>
      </c>
      <c r="BM165">
        <f t="shared" si="400"/>
        <v>0</v>
      </c>
      <c r="BN165">
        <f t="shared" si="401"/>
        <v>0</v>
      </c>
      <c r="BO165">
        <f t="shared" si="402"/>
        <v>0</v>
      </c>
      <c r="BP165">
        <f t="shared" si="403"/>
        <v>0</v>
      </c>
      <c r="BQ165">
        <f t="shared" si="404"/>
        <v>0</v>
      </c>
      <c r="BR165">
        <f t="shared" si="405"/>
        <v>0</v>
      </c>
      <c r="BS165">
        <f t="shared" si="406"/>
        <v>0</v>
      </c>
      <c r="BT165">
        <f t="shared" si="407"/>
        <v>0</v>
      </c>
      <c r="BU165">
        <f t="shared" si="408"/>
        <v>0</v>
      </c>
      <c r="BV165">
        <f t="shared" si="409"/>
        <v>0</v>
      </c>
      <c r="BW165">
        <f t="shared" si="410"/>
        <v>0</v>
      </c>
      <c r="BX165">
        <f t="shared" si="411"/>
        <v>0</v>
      </c>
      <c r="BY165">
        <f t="shared" si="412"/>
        <v>0</v>
      </c>
      <c r="BZ165">
        <f t="shared" si="413"/>
        <v>0</v>
      </c>
      <c r="CA165">
        <f t="shared" si="414"/>
        <v>0</v>
      </c>
      <c r="CB165">
        <f t="shared" si="415"/>
        <v>0</v>
      </c>
      <c r="CC165">
        <f t="shared" si="416"/>
        <v>0</v>
      </c>
      <c r="CD165">
        <f t="shared" si="417"/>
        <v>0</v>
      </c>
      <c r="CE165">
        <f t="shared" si="418"/>
        <v>0</v>
      </c>
      <c r="CF165">
        <f t="shared" si="419"/>
        <v>0</v>
      </c>
      <c r="CG165">
        <f t="shared" si="420"/>
        <v>0</v>
      </c>
      <c r="CH165">
        <f t="shared" si="421"/>
        <v>0</v>
      </c>
      <c r="CI165">
        <f t="shared" si="422"/>
        <v>0</v>
      </c>
      <c r="CJ165">
        <f t="shared" si="423"/>
        <v>0</v>
      </c>
      <c r="CK165">
        <f t="shared" si="424"/>
        <v>0</v>
      </c>
      <c r="CL165" t="str">
        <f t="shared" si="425"/>
        <v/>
      </c>
      <c r="CM165" t="str">
        <f t="shared" si="426"/>
        <v/>
      </c>
      <c r="CN165" t="str">
        <f t="shared" si="427"/>
        <v/>
      </c>
      <c r="CO165" t="str">
        <f t="shared" si="428"/>
        <v/>
      </c>
      <c r="CP165" t="str">
        <f t="shared" si="429"/>
        <v/>
      </c>
      <c r="CQ165" t="str">
        <f t="shared" si="430"/>
        <v/>
      </c>
      <c r="CR165" t="str">
        <f t="shared" si="431"/>
        <v/>
      </c>
      <c r="CS165" t="str">
        <f t="shared" si="432"/>
        <v/>
      </c>
      <c r="CT165" t="str">
        <f t="shared" si="433"/>
        <v/>
      </c>
      <c r="CU165" t="str">
        <f t="shared" si="434"/>
        <v/>
      </c>
      <c r="CV165" t="str">
        <f t="shared" si="435"/>
        <v/>
      </c>
      <c r="CW165" t="str">
        <f t="shared" si="436"/>
        <v/>
      </c>
      <c r="CX165" t="str">
        <f t="shared" si="437"/>
        <v/>
      </c>
      <c r="CY165" t="str">
        <f t="shared" si="438"/>
        <v/>
      </c>
      <c r="CZ165" t="str">
        <f t="shared" si="439"/>
        <v/>
      </c>
      <c r="DA165" t="str">
        <f t="shared" si="440"/>
        <v/>
      </c>
      <c r="DB165" t="str">
        <f t="shared" si="441"/>
        <v/>
      </c>
      <c r="DC165" t="str">
        <f t="shared" si="442"/>
        <v/>
      </c>
      <c r="DD165" t="str">
        <f t="shared" si="443"/>
        <v/>
      </c>
      <c r="DE165" t="str">
        <f t="shared" si="444"/>
        <v/>
      </c>
      <c r="DF165" t="str">
        <f t="shared" si="445"/>
        <v/>
      </c>
      <c r="DG165" t="str">
        <f t="shared" si="446"/>
        <v/>
      </c>
      <c r="DH165" t="str">
        <f t="shared" si="447"/>
        <v/>
      </c>
      <c r="DI165" t="str">
        <f t="shared" si="448"/>
        <v/>
      </c>
      <c r="DJ165" t="str">
        <f t="shared" si="449"/>
        <v/>
      </c>
      <c r="DK165" t="str">
        <f t="shared" si="450"/>
        <v/>
      </c>
      <c r="DL165" t="str">
        <f t="shared" si="451"/>
        <v/>
      </c>
      <c r="DM165" t="str">
        <f t="shared" si="452"/>
        <v/>
      </c>
      <c r="DN165" t="str">
        <f t="shared" si="453"/>
        <v/>
      </c>
      <c r="DO165" t="str">
        <f t="shared" si="454"/>
        <v/>
      </c>
      <c r="DP165" t="str">
        <f t="shared" si="455"/>
        <v/>
      </c>
      <c r="DQ165" t="str">
        <f t="shared" si="456"/>
        <v/>
      </c>
      <c r="DR165" t="str">
        <f t="shared" si="457"/>
        <v/>
      </c>
      <c r="DS165" t="str">
        <f t="shared" si="458"/>
        <v/>
      </c>
      <c r="DT165" t="str">
        <f t="shared" si="459"/>
        <v/>
      </c>
      <c r="DU165">
        <f t="shared" si="460"/>
        <v>0</v>
      </c>
      <c r="DV165">
        <f t="shared" si="461"/>
        <v>0</v>
      </c>
      <c r="DW165">
        <f t="shared" si="462"/>
        <v>0</v>
      </c>
      <c r="DX165" t="str">
        <f t="shared" si="463"/>
        <v/>
      </c>
      <c r="DY165" t="str">
        <f t="shared" si="464"/>
        <v/>
      </c>
      <c r="DZ165" t="str">
        <f t="shared" si="465"/>
        <v/>
      </c>
      <c r="EA165" s="5">
        <f t="shared" si="466"/>
        <v>0</v>
      </c>
      <c r="EB165" s="3">
        <f t="shared" si="467"/>
        <v>0</v>
      </c>
    </row>
    <row r="166" spans="2:132" x14ac:dyDescent="0.2">
      <c r="B166">
        <v>161</v>
      </c>
      <c r="C166" s="3">
        <f>Zisk!D180</f>
        <v>0</v>
      </c>
      <c r="D166">
        <f>Zisk!E180</f>
        <v>0</v>
      </c>
      <c r="E166" s="66" t="str">
        <f t="shared" si="354"/>
        <v/>
      </c>
      <c r="F166" t="str">
        <f t="shared" si="355"/>
        <v/>
      </c>
      <c r="G166" s="66" t="str">
        <f t="shared" si="356"/>
        <v/>
      </c>
      <c r="J166">
        <f>VstupniParametry_SKRYT!$D$5</f>
        <v>0.02</v>
      </c>
      <c r="K166">
        <f>VstupniParametry_SKRYT!$D$6</f>
        <v>0.06</v>
      </c>
      <c r="L166">
        <f>VstupniParametry_SKRYT!$D$7</f>
        <v>0.06</v>
      </c>
      <c r="M166">
        <f>VstupniParametry_SKRYT!$D$8</f>
        <v>0.06</v>
      </c>
      <c r="N166">
        <f>VstupniParametry_SKRYT!$D$9</f>
        <v>1.7999999999999999E-2</v>
      </c>
      <c r="O166" s="27">
        <f>VstupniParametry_SKRYT!$D$10</f>
        <v>0.01</v>
      </c>
      <c r="P166" s="27">
        <f>VstupniParametry_SKRYT!$D$11</f>
        <v>0.01</v>
      </c>
      <c r="Q166" s="27">
        <f>VstupniParametry_SKRYT!$D$12</f>
        <v>0.01</v>
      </c>
      <c r="R166" s="27">
        <f>VstupniParametry_SKRYT!$D$13</f>
        <v>0.01</v>
      </c>
      <c r="S166" s="27">
        <f>VstupniParametry_SKRYT!$D$14</f>
        <v>0.01</v>
      </c>
      <c r="T166">
        <f t="shared" si="357"/>
        <v>0</v>
      </c>
      <c r="U166">
        <f t="shared" si="358"/>
        <v>0</v>
      </c>
      <c r="V166">
        <f t="shared" si="359"/>
        <v>0</v>
      </c>
      <c r="W166">
        <f t="shared" si="360"/>
        <v>0</v>
      </c>
      <c r="X166">
        <f t="shared" si="361"/>
        <v>0</v>
      </c>
      <c r="Y166">
        <f t="shared" si="362"/>
        <v>0</v>
      </c>
      <c r="Z166">
        <f t="shared" si="363"/>
        <v>0</v>
      </c>
      <c r="AA166">
        <f t="shared" si="364"/>
        <v>0</v>
      </c>
      <c r="AB166">
        <f t="shared" si="365"/>
        <v>0</v>
      </c>
      <c r="AC166">
        <f t="shared" si="366"/>
        <v>0</v>
      </c>
      <c r="AD166">
        <f t="shared" si="367"/>
        <v>0</v>
      </c>
      <c r="AE166">
        <f t="shared" si="368"/>
        <v>0</v>
      </c>
      <c r="AF166">
        <f t="shared" si="369"/>
        <v>0</v>
      </c>
      <c r="AG166">
        <f t="shared" si="370"/>
        <v>0</v>
      </c>
      <c r="AH166">
        <f t="shared" si="371"/>
        <v>0</v>
      </c>
      <c r="AI166">
        <f t="shared" si="372"/>
        <v>0</v>
      </c>
      <c r="AJ166">
        <f t="shared" si="373"/>
        <v>0</v>
      </c>
      <c r="AK166">
        <f t="shared" si="374"/>
        <v>0</v>
      </c>
      <c r="AL166">
        <f t="shared" si="375"/>
        <v>0</v>
      </c>
      <c r="AM166">
        <f t="shared" si="376"/>
        <v>0</v>
      </c>
      <c r="AN166">
        <f t="shared" si="377"/>
        <v>0</v>
      </c>
      <c r="AO166">
        <f t="shared" si="378"/>
        <v>0</v>
      </c>
      <c r="AP166">
        <f t="shared" si="379"/>
        <v>0</v>
      </c>
      <c r="AQ166">
        <f t="shared" si="380"/>
        <v>0</v>
      </c>
      <c r="AR166">
        <f t="shared" si="381"/>
        <v>0</v>
      </c>
      <c r="AS166">
        <f t="shared" si="382"/>
        <v>0</v>
      </c>
      <c r="AT166">
        <f t="shared" si="352"/>
        <v>0</v>
      </c>
      <c r="AU166">
        <f t="shared" si="383"/>
        <v>0</v>
      </c>
      <c r="AV166">
        <f t="shared" si="384"/>
        <v>0</v>
      </c>
      <c r="AW166">
        <f t="shared" si="353"/>
        <v>0</v>
      </c>
      <c r="AX166">
        <f t="shared" si="385"/>
        <v>0</v>
      </c>
      <c r="AY166">
        <f t="shared" si="386"/>
        <v>0</v>
      </c>
      <c r="AZ166">
        <f t="shared" si="387"/>
        <v>0</v>
      </c>
      <c r="BA166">
        <f t="shared" si="388"/>
        <v>0</v>
      </c>
      <c r="BB166">
        <f t="shared" si="389"/>
        <v>0</v>
      </c>
      <c r="BC166">
        <f t="shared" si="390"/>
        <v>0</v>
      </c>
      <c r="BD166">
        <f t="shared" si="391"/>
        <v>0</v>
      </c>
      <c r="BE166">
        <f t="shared" si="392"/>
        <v>0</v>
      </c>
      <c r="BF166">
        <f t="shared" si="393"/>
        <v>0</v>
      </c>
      <c r="BG166">
        <f t="shared" si="394"/>
        <v>0</v>
      </c>
      <c r="BH166">
        <f t="shared" si="395"/>
        <v>0</v>
      </c>
      <c r="BI166">
        <f t="shared" si="396"/>
        <v>0</v>
      </c>
      <c r="BJ166">
        <f t="shared" si="397"/>
        <v>0</v>
      </c>
      <c r="BK166">
        <f t="shared" si="398"/>
        <v>0</v>
      </c>
      <c r="BL166">
        <f t="shared" si="399"/>
        <v>0</v>
      </c>
      <c r="BM166">
        <f t="shared" si="400"/>
        <v>0</v>
      </c>
      <c r="BN166">
        <f t="shared" si="401"/>
        <v>0</v>
      </c>
      <c r="BO166">
        <f t="shared" si="402"/>
        <v>0</v>
      </c>
      <c r="BP166">
        <f t="shared" si="403"/>
        <v>0</v>
      </c>
      <c r="BQ166">
        <f t="shared" si="404"/>
        <v>0</v>
      </c>
      <c r="BR166">
        <f t="shared" si="405"/>
        <v>0</v>
      </c>
      <c r="BS166">
        <f t="shared" si="406"/>
        <v>0</v>
      </c>
      <c r="BT166">
        <f t="shared" si="407"/>
        <v>0</v>
      </c>
      <c r="BU166">
        <f t="shared" si="408"/>
        <v>0</v>
      </c>
      <c r="BV166">
        <f t="shared" si="409"/>
        <v>0</v>
      </c>
      <c r="BW166">
        <f t="shared" si="410"/>
        <v>0</v>
      </c>
      <c r="BX166">
        <f t="shared" si="411"/>
        <v>0</v>
      </c>
      <c r="BY166">
        <f t="shared" si="412"/>
        <v>0</v>
      </c>
      <c r="BZ166">
        <f t="shared" si="413"/>
        <v>0</v>
      </c>
      <c r="CA166">
        <f t="shared" si="414"/>
        <v>0</v>
      </c>
      <c r="CB166">
        <f t="shared" si="415"/>
        <v>0</v>
      </c>
      <c r="CC166">
        <f t="shared" si="416"/>
        <v>0</v>
      </c>
      <c r="CD166">
        <f t="shared" si="417"/>
        <v>0</v>
      </c>
      <c r="CE166">
        <f t="shared" si="418"/>
        <v>0</v>
      </c>
      <c r="CF166">
        <f t="shared" si="419"/>
        <v>0</v>
      </c>
      <c r="CG166">
        <f t="shared" si="420"/>
        <v>0</v>
      </c>
      <c r="CH166">
        <f t="shared" si="421"/>
        <v>0</v>
      </c>
      <c r="CI166">
        <f t="shared" si="422"/>
        <v>0</v>
      </c>
      <c r="CJ166">
        <f t="shared" si="423"/>
        <v>0</v>
      </c>
      <c r="CK166">
        <f t="shared" si="424"/>
        <v>0</v>
      </c>
      <c r="CL166" t="str">
        <f t="shared" si="425"/>
        <v/>
      </c>
      <c r="CM166" t="str">
        <f t="shared" si="426"/>
        <v/>
      </c>
      <c r="CN166" t="str">
        <f t="shared" si="427"/>
        <v/>
      </c>
      <c r="CO166" t="str">
        <f t="shared" si="428"/>
        <v/>
      </c>
      <c r="CP166" t="str">
        <f t="shared" si="429"/>
        <v/>
      </c>
      <c r="CQ166" t="str">
        <f t="shared" si="430"/>
        <v/>
      </c>
      <c r="CR166" t="str">
        <f t="shared" si="431"/>
        <v/>
      </c>
      <c r="CS166" t="str">
        <f t="shared" si="432"/>
        <v/>
      </c>
      <c r="CT166" t="str">
        <f t="shared" si="433"/>
        <v/>
      </c>
      <c r="CU166" t="str">
        <f t="shared" si="434"/>
        <v/>
      </c>
      <c r="CV166" t="str">
        <f t="shared" si="435"/>
        <v/>
      </c>
      <c r="CW166" t="str">
        <f t="shared" si="436"/>
        <v/>
      </c>
      <c r="CX166" t="str">
        <f t="shared" si="437"/>
        <v/>
      </c>
      <c r="CY166" t="str">
        <f t="shared" si="438"/>
        <v/>
      </c>
      <c r="CZ166" t="str">
        <f t="shared" si="439"/>
        <v/>
      </c>
      <c r="DA166" t="str">
        <f t="shared" si="440"/>
        <v/>
      </c>
      <c r="DB166" t="str">
        <f t="shared" si="441"/>
        <v/>
      </c>
      <c r="DC166" t="str">
        <f t="shared" si="442"/>
        <v/>
      </c>
      <c r="DD166" t="str">
        <f t="shared" si="443"/>
        <v/>
      </c>
      <c r="DE166" t="str">
        <f t="shared" si="444"/>
        <v/>
      </c>
      <c r="DF166" t="str">
        <f t="shared" si="445"/>
        <v/>
      </c>
      <c r="DG166" t="str">
        <f t="shared" si="446"/>
        <v/>
      </c>
      <c r="DH166" t="str">
        <f t="shared" si="447"/>
        <v/>
      </c>
      <c r="DI166" t="str">
        <f t="shared" si="448"/>
        <v/>
      </c>
      <c r="DJ166" t="str">
        <f t="shared" si="449"/>
        <v/>
      </c>
      <c r="DK166" t="str">
        <f t="shared" si="450"/>
        <v/>
      </c>
      <c r="DL166" t="str">
        <f t="shared" si="451"/>
        <v/>
      </c>
      <c r="DM166" t="str">
        <f t="shared" si="452"/>
        <v/>
      </c>
      <c r="DN166" t="str">
        <f t="shared" si="453"/>
        <v/>
      </c>
      <c r="DO166" t="str">
        <f t="shared" si="454"/>
        <v/>
      </c>
      <c r="DP166" t="str">
        <f t="shared" si="455"/>
        <v/>
      </c>
      <c r="DQ166" t="str">
        <f t="shared" si="456"/>
        <v/>
      </c>
      <c r="DR166" t="str">
        <f t="shared" si="457"/>
        <v/>
      </c>
      <c r="DS166" t="str">
        <f t="shared" si="458"/>
        <v/>
      </c>
      <c r="DT166" t="str">
        <f t="shared" si="459"/>
        <v/>
      </c>
      <c r="DU166">
        <f t="shared" si="460"/>
        <v>0</v>
      </c>
      <c r="DV166">
        <f t="shared" si="461"/>
        <v>0</v>
      </c>
      <c r="DW166">
        <f t="shared" si="462"/>
        <v>0</v>
      </c>
      <c r="DX166" t="str">
        <f t="shared" si="463"/>
        <v/>
      </c>
      <c r="DY166" t="str">
        <f t="shared" si="464"/>
        <v/>
      </c>
      <c r="DZ166" t="str">
        <f t="shared" si="465"/>
        <v/>
      </c>
      <c r="EA166" s="5">
        <f t="shared" si="466"/>
        <v>0</v>
      </c>
      <c r="EB166" s="3">
        <f t="shared" si="467"/>
        <v>0</v>
      </c>
    </row>
    <row r="167" spans="2:132" x14ac:dyDescent="0.2">
      <c r="B167" s="25">
        <v>162</v>
      </c>
      <c r="C167" s="26">
        <f>Zisk!D181</f>
        <v>0</v>
      </c>
      <c r="D167">
        <f>Zisk!E181</f>
        <v>0</v>
      </c>
      <c r="E167" s="66" t="str">
        <f t="shared" si="354"/>
        <v/>
      </c>
      <c r="F167" t="str">
        <f t="shared" si="355"/>
        <v/>
      </c>
      <c r="G167" s="66" t="str">
        <f t="shared" si="356"/>
        <v/>
      </c>
      <c r="H167" s="25"/>
      <c r="I167" s="25"/>
      <c r="J167">
        <f>VstupniParametry_SKRYT!$D$5</f>
        <v>0.02</v>
      </c>
      <c r="K167">
        <f>VstupniParametry_SKRYT!$D$6</f>
        <v>0.06</v>
      </c>
      <c r="L167">
        <f>VstupniParametry_SKRYT!$D$7</f>
        <v>0.06</v>
      </c>
      <c r="M167">
        <f>VstupniParametry_SKRYT!$D$8</f>
        <v>0.06</v>
      </c>
      <c r="N167">
        <f>VstupniParametry_SKRYT!$D$9</f>
        <v>1.7999999999999999E-2</v>
      </c>
      <c r="O167" s="27">
        <f>VstupniParametry_SKRYT!$D$10</f>
        <v>0.01</v>
      </c>
      <c r="P167" s="27">
        <f>VstupniParametry_SKRYT!$D$11</f>
        <v>0.01</v>
      </c>
      <c r="Q167" s="27">
        <f>VstupniParametry_SKRYT!$D$12</f>
        <v>0.01</v>
      </c>
      <c r="R167" s="27">
        <f>VstupniParametry_SKRYT!$D$13</f>
        <v>0.01</v>
      </c>
      <c r="S167" s="27">
        <f>VstupniParametry_SKRYT!$D$14</f>
        <v>0.01</v>
      </c>
      <c r="T167">
        <f t="shared" si="357"/>
        <v>0</v>
      </c>
      <c r="U167">
        <f t="shared" si="358"/>
        <v>0</v>
      </c>
      <c r="V167">
        <f t="shared" si="359"/>
        <v>0</v>
      </c>
      <c r="W167">
        <f t="shared" si="360"/>
        <v>0</v>
      </c>
      <c r="X167">
        <f t="shared" si="361"/>
        <v>0</v>
      </c>
      <c r="Y167">
        <f t="shared" si="362"/>
        <v>0</v>
      </c>
      <c r="Z167">
        <f t="shared" si="363"/>
        <v>0</v>
      </c>
      <c r="AA167">
        <f t="shared" si="364"/>
        <v>0</v>
      </c>
      <c r="AB167">
        <f t="shared" si="365"/>
        <v>0</v>
      </c>
      <c r="AC167">
        <f t="shared" si="366"/>
        <v>0</v>
      </c>
      <c r="AD167">
        <f t="shared" si="367"/>
        <v>0</v>
      </c>
      <c r="AE167">
        <f t="shared" si="368"/>
        <v>0</v>
      </c>
      <c r="AF167">
        <f t="shared" si="369"/>
        <v>0</v>
      </c>
      <c r="AG167">
        <f t="shared" si="370"/>
        <v>0</v>
      </c>
      <c r="AH167">
        <f t="shared" si="371"/>
        <v>0</v>
      </c>
      <c r="AI167">
        <f t="shared" si="372"/>
        <v>0</v>
      </c>
      <c r="AJ167">
        <f t="shared" si="373"/>
        <v>0</v>
      </c>
      <c r="AK167">
        <f t="shared" si="374"/>
        <v>0</v>
      </c>
      <c r="AL167">
        <f t="shared" si="375"/>
        <v>0</v>
      </c>
      <c r="AM167">
        <f t="shared" si="376"/>
        <v>0</v>
      </c>
      <c r="AN167">
        <f t="shared" si="377"/>
        <v>0</v>
      </c>
      <c r="AO167">
        <f t="shared" si="378"/>
        <v>0</v>
      </c>
      <c r="AP167">
        <f t="shared" si="379"/>
        <v>0</v>
      </c>
      <c r="AQ167">
        <f t="shared" si="380"/>
        <v>0</v>
      </c>
      <c r="AR167">
        <f t="shared" si="381"/>
        <v>0</v>
      </c>
      <c r="AS167">
        <f t="shared" si="382"/>
        <v>0</v>
      </c>
      <c r="AT167">
        <f t="shared" si="352"/>
        <v>0</v>
      </c>
      <c r="AU167">
        <f t="shared" si="383"/>
        <v>0</v>
      </c>
      <c r="AV167">
        <f t="shared" si="384"/>
        <v>0</v>
      </c>
      <c r="AW167">
        <f t="shared" si="353"/>
        <v>0</v>
      </c>
      <c r="AX167">
        <f t="shared" si="385"/>
        <v>0</v>
      </c>
      <c r="AY167">
        <f t="shared" si="386"/>
        <v>0</v>
      </c>
      <c r="AZ167">
        <f t="shared" si="387"/>
        <v>0</v>
      </c>
      <c r="BA167">
        <f t="shared" si="388"/>
        <v>0</v>
      </c>
      <c r="BB167">
        <f t="shared" si="389"/>
        <v>0</v>
      </c>
      <c r="BC167">
        <f t="shared" si="390"/>
        <v>0</v>
      </c>
      <c r="BD167">
        <f t="shared" si="391"/>
        <v>0</v>
      </c>
      <c r="BE167">
        <f t="shared" si="392"/>
        <v>0</v>
      </c>
      <c r="BF167">
        <f t="shared" si="393"/>
        <v>0</v>
      </c>
      <c r="BG167">
        <f t="shared" si="394"/>
        <v>0</v>
      </c>
      <c r="BH167">
        <f t="shared" si="395"/>
        <v>0</v>
      </c>
      <c r="BI167">
        <f t="shared" si="396"/>
        <v>0</v>
      </c>
      <c r="BJ167">
        <f t="shared" si="397"/>
        <v>0</v>
      </c>
      <c r="BK167">
        <f t="shared" si="398"/>
        <v>0</v>
      </c>
      <c r="BL167">
        <f t="shared" si="399"/>
        <v>0</v>
      </c>
      <c r="BM167">
        <f t="shared" si="400"/>
        <v>0</v>
      </c>
      <c r="BN167">
        <f t="shared" si="401"/>
        <v>0</v>
      </c>
      <c r="BO167">
        <f t="shared" si="402"/>
        <v>0</v>
      </c>
      <c r="BP167">
        <f t="shared" si="403"/>
        <v>0</v>
      </c>
      <c r="BQ167">
        <f t="shared" si="404"/>
        <v>0</v>
      </c>
      <c r="BR167">
        <f t="shared" si="405"/>
        <v>0</v>
      </c>
      <c r="BS167">
        <f t="shared" si="406"/>
        <v>0</v>
      </c>
      <c r="BT167">
        <f t="shared" si="407"/>
        <v>0</v>
      </c>
      <c r="BU167">
        <f t="shared" si="408"/>
        <v>0</v>
      </c>
      <c r="BV167">
        <f t="shared" si="409"/>
        <v>0</v>
      </c>
      <c r="BW167">
        <f t="shared" si="410"/>
        <v>0</v>
      </c>
      <c r="BX167">
        <f t="shared" si="411"/>
        <v>0</v>
      </c>
      <c r="BY167">
        <f t="shared" si="412"/>
        <v>0</v>
      </c>
      <c r="BZ167">
        <f t="shared" si="413"/>
        <v>0</v>
      </c>
      <c r="CA167">
        <f t="shared" si="414"/>
        <v>0</v>
      </c>
      <c r="CB167">
        <f t="shared" si="415"/>
        <v>0</v>
      </c>
      <c r="CC167">
        <f t="shared" si="416"/>
        <v>0</v>
      </c>
      <c r="CD167">
        <f t="shared" si="417"/>
        <v>0</v>
      </c>
      <c r="CE167">
        <f t="shared" si="418"/>
        <v>0</v>
      </c>
      <c r="CF167">
        <f t="shared" si="419"/>
        <v>0</v>
      </c>
      <c r="CG167">
        <f t="shared" si="420"/>
        <v>0</v>
      </c>
      <c r="CH167">
        <f t="shared" si="421"/>
        <v>0</v>
      </c>
      <c r="CI167">
        <f t="shared" si="422"/>
        <v>0</v>
      </c>
      <c r="CJ167">
        <f t="shared" si="423"/>
        <v>0</v>
      </c>
      <c r="CK167">
        <f t="shared" si="424"/>
        <v>0</v>
      </c>
      <c r="CL167" t="str">
        <f t="shared" si="425"/>
        <v/>
      </c>
      <c r="CM167" t="str">
        <f t="shared" si="426"/>
        <v/>
      </c>
      <c r="CN167" t="str">
        <f t="shared" si="427"/>
        <v/>
      </c>
      <c r="CO167" t="str">
        <f t="shared" si="428"/>
        <v/>
      </c>
      <c r="CP167" t="str">
        <f t="shared" si="429"/>
        <v/>
      </c>
      <c r="CQ167" t="str">
        <f t="shared" si="430"/>
        <v/>
      </c>
      <c r="CR167" t="str">
        <f t="shared" si="431"/>
        <v/>
      </c>
      <c r="CS167" t="str">
        <f t="shared" si="432"/>
        <v/>
      </c>
      <c r="CT167" t="str">
        <f t="shared" si="433"/>
        <v/>
      </c>
      <c r="CU167" t="str">
        <f t="shared" si="434"/>
        <v/>
      </c>
      <c r="CV167" t="str">
        <f t="shared" si="435"/>
        <v/>
      </c>
      <c r="CW167" t="str">
        <f t="shared" si="436"/>
        <v/>
      </c>
      <c r="CX167" t="str">
        <f t="shared" si="437"/>
        <v/>
      </c>
      <c r="CY167" t="str">
        <f t="shared" si="438"/>
        <v/>
      </c>
      <c r="CZ167" t="str">
        <f t="shared" si="439"/>
        <v/>
      </c>
      <c r="DA167" t="str">
        <f t="shared" si="440"/>
        <v/>
      </c>
      <c r="DB167" t="str">
        <f t="shared" si="441"/>
        <v/>
      </c>
      <c r="DC167" t="str">
        <f t="shared" si="442"/>
        <v/>
      </c>
      <c r="DD167" t="str">
        <f t="shared" si="443"/>
        <v/>
      </c>
      <c r="DE167" t="str">
        <f t="shared" si="444"/>
        <v/>
      </c>
      <c r="DF167" t="str">
        <f t="shared" si="445"/>
        <v/>
      </c>
      <c r="DG167" t="str">
        <f t="shared" si="446"/>
        <v/>
      </c>
      <c r="DH167" t="str">
        <f t="shared" si="447"/>
        <v/>
      </c>
      <c r="DI167" t="str">
        <f t="shared" si="448"/>
        <v/>
      </c>
      <c r="DJ167" t="str">
        <f t="shared" si="449"/>
        <v/>
      </c>
      <c r="DK167" t="str">
        <f t="shared" si="450"/>
        <v/>
      </c>
      <c r="DL167" t="str">
        <f t="shared" si="451"/>
        <v/>
      </c>
      <c r="DM167" t="str">
        <f t="shared" si="452"/>
        <v/>
      </c>
      <c r="DN167" t="str">
        <f t="shared" si="453"/>
        <v/>
      </c>
      <c r="DO167" t="str">
        <f t="shared" si="454"/>
        <v/>
      </c>
      <c r="DP167" t="str">
        <f t="shared" si="455"/>
        <v/>
      </c>
      <c r="DQ167" t="str">
        <f t="shared" si="456"/>
        <v/>
      </c>
      <c r="DR167" t="str">
        <f t="shared" si="457"/>
        <v/>
      </c>
      <c r="DS167" t="str">
        <f t="shared" si="458"/>
        <v/>
      </c>
      <c r="DT167" t="str">
        <f t="shared" si="459"/>
        <v/>
      </c>
      <c r="DU167">
        <f t="shared" si="460"/>
        <v>0</v>
      </c>
      <c r="DV167">
        <f t="shared" si="461"/>
        <v>0</v>
      </c>
      <c r="DW167">
        <f t="shared" si="462"/>
        <v>0</v>
      </c>
      <c r="DX167" t="str">
        <f t="shared" si="463"/>
        <v/>
      </c>
      <c r="DY167" t="str">
        <f t="shared" si="464"/>
        <v/>
      </c>
      <c r="DZ167" t="str">
        <f t="shared" si="465"/>
        <v/>
      </c>
      <c r="EA167" s="5">
        <f t="shared" si="466"/>
        <v>0</v>
      </c>
      <c r="EB167" s="3">
        <f t="shared" si="467"/>
        <v>0</v>
      </c>
    </row>
    <row r="168" spans="2:132" x14ac:dyDescent="0.2">
      <c r="B168">
        <v>163</v>
      </c>
      <c r="C168" s="3">
        <f>Zisk!D182</f>
        <v>0</v>
      </c>
      <c r="D168">
        <f>Zisk!E182</f>
        <v>0</v>
      </c>
      <c r="E168" s="66" t="str">
        <f t="shared" si="354"/>
        <v/>
      </c>
      <c r="F168" t="str">
        <f t="shared" si="355"/>
        <v/>
      </c>
      <c r="G168" s="66" t="str">
        <f t="shared" si="356"/>
        <v/>
      </c>
      <c r="J168">
        <f>VstupniParametry_SKRYT!$D$5</f>
        <v>0.02</v>
      </c>
      <c r="K168">
        <f>VstupniParametry_SKRYT!$D$6</f>
        <v>0.06</v>
      </c>
      <c r="L168">
        <f>VstupniParametry_SKRYT!$D$7</f>
        <v>0.06</v>
      </c>
      <c r="M168">
        <f>VstupniParametry_SKRYT!$D$8</f>
        <v>0.06</v>
      </c>
      <c r="N168">
        <f>VstupniParametry_SKRYT!$D$9</f>
        <v>1.7999999999999999E-2</v>
      </c>
      <c r="O168" s="27">
        <f>VstupniParametry_SKRYT!$D$10</f>
        <v>0.01</v>
      </c>
      <c r="P168" s="27">
        <f>VstupniParametry_SKRYT!$D$11</f>
        <v>0.01</v>
      </c>
      <c r="Q168" s="27">
        <f>VstupniParametry_SKRYT!$D$12</f>
        <v>0.01</v>
      </c>
      <c r="R168" s="27">
        <f>VstupniParametry_SKRYT!$D$13</f>
        <v>0.01</v>
      </c>
      <c r="S168" s="27">
        <f>VstupniParametry_SKRYT!$D$14</f>
        <v>0.01</v>
      </c>
      <c r="T168">
        <f t="shared" si="357"/>
        <v>0</v>
      </c>
      <c r="U168">
        <f t="shared" si="358"/>
        <v>0</v>
      </c>
      <c r="V168">
        <f t="shared" si="359"/>
        <v>0</v>
      </c>
      <c r="W168">
        <f t="shared" si="360"/>
        <v>0</v>
      </c>
      <c r="X168">
        <f t="shared" si="361"/>
        <v>0</v>
      </c>
      <c r="Y168">
        <f t="shared" si="362"/>
        <v>0</v>
      </c>
      <c r="Z168">
        <f t="shared" si="363"/>
        <v>0</v>
      </c>
      <c r="AA168">
        <f t="shared" si="364"/>
        <v>0</v>
      </c>
      <c r="AB168">
        <f t="shared" si="365"/>
        <v>0</v>
      </c>
      <c r="AC168">
        <f t="shared" si="366"/>
        <v>0</v>
      </c>
      <c r="AD168">
        <f t="shared" si="367"/>
        <v>0</v>
      </c>
      <c r="AE168">
        <f t="shared" si="368"/>
        <v>0</v>
      </c>
      <c r="AF168">
        <f t="shared" si="369"/>
        <v>0</v>
      </c>
      <c r="AG168">
        <f t="shared" si="370"/>
        <v>0</v>
      </c>
      <c r="AH168">
        <f t="shared" si="371"/>
        <v>0</v>
      </c>
      <c r="AI168">
        <f t="shared" si="372"/>
        <v>0</v>
      </c>
      <c r="AJ168">
        <f t="shared" si="373"/>
        <v>0</v>
      </c>
      <c r="AK168">
        <f t="shared" si="374"/>
        <v>0</v>
      </c>
      <c r="AL168">
        <f t="shared" si="375"/>
        <v>0</v>
      </c>
      <c r="AM168">
        <f t="shared" si="376"/>
        <v>0</v>
      </c>
      <c r="AN168">
        <f t="shared" si="377"/>
        <v>0</v>
      </c>
      <c r="AO168">
        <f t="shared" si="378"/>
        <v>0</v>
      </c>
      <c r="AP168">
        <f t="shared" si="379"/>
        <v>0</v>
      </c>
      <c r="AQ168">
        <f t="shared" si="380"/>
        <v>0</v>
      </c>
      <c r="AR168">
        <f t="shared" si="381"/>
        <v>0</v>
      </c>
      <c r="AS168">
        <f t="shared" si="382"/>
        <v>0</v>
      </c>
      <c r="AT168">
        <f t="shared" si="352"/>
        <v>0</v>
      </c>
      <c r="AU168">
        <f t="shared" si="383"/>
        <v>0</v>
      </c>
      <c r="AV168">
        <f t="shared" si="384"/>
        <v>0</v>
      </c>
      <c r="AW168">
        <f t="shared" si="353"/>
        <v>0</v>
      </c>
      <c r="AX168">
        <f t="shared" si="385"/>
        <v>0</v>
      </c>
      <c r="AY168">
        <f t="shared" si="386"/>
        <v>0</v>
      </c>
      <c r="AZ168">
        <f t="shared" si="387"/>
        <v>0</v>
      </c>
      <c r="BA168">
        <f t="shared" si="388"/>
        <v>0</v>
      </c>
      <c r="BB168">
        <f t="shared" si="389"/>
        <v>0</v>
      </c>
      <c r="BC168">
        <f t="shared" si="390"/>
        <v>0</v>
      </c>
      <c r="BD168">
        <f t="shared" si="391"/>
        <v>0</v>
      </c>
      <c r="BE168">
        <f t="shared" si="392"/>
        <v>0</v>
      </c>
      <c r="BF168">
        <f t="shared" si="393"/>
        <v>0</v>
      </c>
      <c r="BG168">
        <f t="shared" si="394"/>
        <v>0</v>
      </c>
      <c r="BH168">
        <f t="shared" si="395"/>
        <v>0</v>
      </c>
      <c r="BI168">
        <f t="shared" si="396"/>
        <v>0</v>
      </c>
      <c r="BJ168">
        <f t="shared" si="397"/>
        <v>0</v>
      </c>
      <c r="BK168">
        <f t="shared" si="398"/>
        <v>0</v>
      </c>
      <c r="BL168">
        <f t="shared" si="399"/>
        <v>0</v>
      </c>
      <c r="BM168">
        <f t="shared" si="400"/>
        <v>0</v>
      </c>
      <c r="BN168">
        <f t="shared" si="401"/>
        <v>0</v>
      </c>
      <c r="BO168">
        <f t="shared" si="402"/>
        <v>0</v>
      </c>
      <c r="BP168">
        <f t="shared" si="403"/>
        <v>0</v>
      </c>
      <c r="BQ168">
        <f t="shared" si="404"/>
        <v>0</v>
      </c>
      <c r="BR168">
        <f t="shared" si="405"/>
        <v>0</v>
      </c>
      <c r="BS168">
        <f t="shared" si="406"/>
        <v>0</v>
      </c>
      <c r="BT168">
        <f t="shared" si="407"/>
        <v>0</v>
      </c>
      <c r="BU168">
        <f t="shared" si="408"/>
        <v>0</v>
      </c>
      <c r="BV168">
        <f t="shared" si="409"/>
        <v>0</v>
      </c>
      <c r="BW168">
        <f t="shared" si="410"/>
        <v>0</v>
      </c>
      <c r="BX168">
        <f t="shared" si="411"/>
        <v>0</v>
      </c>
      <c r="BY168">
        <f t="shared" si="412"/>
        <v>0</v>
      </c>
      <c r="BZ168">
        <f t="shared" si="413"/>
        <v>0</v>
      </c>
      <c r="CA168">
        <f t="shared" si="414"/>
        <v>0</v>
      </c>
      <c r="CB168">
        <f t="shared" si="415"/>
        <v>0</v>
      </c>
      <c r="CC168">
        <f t="shared" si="416"/>
        <v>0</v>
      </c>
      <c r="CD168">
        <f t="shared" si="417"/>
        <v>0</v>
      </c>
      <c r="CE168">
        <f t="shared" si="418"/>
        <v>0</v>
      </c>
      <c r="CF168">
        <f t="shared" si="419"/>
        <v>0</v>
      </c>
      <c r="CG168">
        <f t="shared" si="420"/>
        <v>0</v>
      </c>
      <c r="CH168">
        <f t="shared" si="421"/>
        <v>0</v>
      </c>
      <c r="CI168">
        <f t="shared" si="422"/>
        <v>0</v>
      </c>
      <c r="CJ168">
        <f t="shared" si="423"/>
        <v>0</v>
      </c>
      <c r="CK168">
        <f t="shared" si="424"/>
        <v>0</v>
      </c>
      <c r="CL168" t="str">
        <f t="shared" si="425"/>
        <v/>
      </c>
      <c r="CM168" t="str">
        <f t="shared" si="426"/>
        <v/>
      </c>
      <c r="CN168" t="str">
        <f t="shared" si="427"/>
        <v/>
      </c>
      <c r="CO168" t="str">
        <f t="shared" si="428"/>
        <v/>
      </c>
      <c r="CP168" t="str">
        <f t="shared" si="429"/>
        <v/>
      </c>
      <c r="CQ168" t="str">
        <f t="shared" si="430"/>
        <v/>
      </c>
      <c r="CR168" t="str">
        <f t="shared" si="431"/>
        <v/>
      </c>
      <c r="CS168" t="str">
        <f t="shared" si="432"/>
        <v/>
      </c>
      <c r="CT168" t="str">
        <f t="shared" si="433"/>
        <v/>
      </c>
      <c r="CU168" t="str">
        <f t="shared" si="434"/>
        <v/>
      </c>
      <c r="CV168" t="str">
        <f t="shared" si="435"/>
        <v/>
      </c>
      <c r="CW168" t="str">
        <f t="shared" si="436"/>
        <v/>
      </c>
      <c r="CX168" t="str">
        <f t="shared" si="437"/>
        <v/>
      </c>
      <c r="CY168" t="str">
        <f t="shared" si="438"/>
        <v/>
      </c>
      <c r="CZ168" t="str">
        <f t="shared" si="439"/>
        <v/>
      </c>
      <c r="DA168" t="str">
        <f t="shared" si="440"/>
        <v/>
      </c>
      <c r="DB168" t="str">
        <f t="shared" si="441"/>
        <v/>
      </c>
      <c r="DC168" t="str">
        <f t="shared" si="442"/>
        <v/>
      </c>
      <c r="DD168" t="str">
        <f t="shared" si="443"/>
        <v/>
      </c>
      <c r="DE168" t="str">
        <f t="shared" si="444"/>
        <v/>
      </c>
      <c r="DF168" t="str">
        <f t="shared" si="445"/>
        <v/>
      </c>
      <c r="DG168" t="str">
        <f t="shared" si="446"/>
        <v/>
      </c>
      <c r="DH168" t="str">
        <f t="shared" si="447"/>
        <v/>
      </c>
      <c r="DI168" t="str">
        <f t="shared" si="448"/>
        <v/>
      </c>
      <c r="DJ168" t="str">
        <f t="shared" si="449"/>
        <v/>
      </c>
      <c r="DK168" t="str">
        <f t="shared" si="450"/>
        <v/>
      </c>
      <c r="DL168" t="str">
        <f t="shared" si="451"/>
        <v/>
      </c>
      <c r="DM168" t="str">
        <f t="shared" si="452"/>
        <v/>
      </c>
      <c r="DN168" t="str">
        <f t="shared" si="453"/>
        <v/>
      </c>
      <c r="DO168" t="str">
        <f t="shared" si="454"/>
        <v/>
      </c>
      <c r="DP168" t="str">
        <f t="shared" si="455"/>
        <v/>
      </c>
      <c r="DQ168" t="str">
        <f t="shared" si="456"/>
        <v/>
      </c>
      <c r="DR168" t="str">
        <f t="shared" si="457"/>
        <v/>
      </c>
      <c r="DS168" t="str">
        <f t="shared" si="458"/>
        <v/>
      </c>
      <c r="DT168" t="str">
        <f t="shared" si="459"/>
        <v/>
      </c>
      <c r="DU168">
        <f t="shared" si="460"/>
        <v>0</v>
      </c>
      <c r="DV168">
        <f t="shared" si="461"/>
        <v>0</v>
      </c>
      <c r="DW168">
        <f t="shared" si="462"/>
        <v>0</v>
      </c>
      <c r="DX168" t="str">
        <f t="shared" si="463"/>
        <v/>
      </c>
      <c r="DY168" t="str">
        <f t="shared" si="464"/>
        <v/>
      </c>
      <c r="DZ168" t="str">
        <f t="shared" si="465"/>
        <v/>
      </c>
      <c r="EA168" s="5">
        <f t="shared" si="466"/>
        <v>0</v>
      </c>
      <c r="EB168" s="3">
        <f t="shared" si="467"/>
        <v>0</v>
      </c>
    </row>
    <row r="169" spans="2:132" x14ac:dyDescent="0.2">
      <c r="B169" s="25">
        <v>164</v>
      </c>
      <c r="C169" s="26">
        <f>Zisk!D183</f>
        <v>0</v>
      </c>
      <c r="D169">
        <f>Zisk!E183</f>
        <v>0</v>
      </c>
      <c r="E169" s="66" t="str">
        <f t="shared" si="354"/>
        <v/>
      </c>
      <c r="F169" t="str">
        <f t="shared" si="355"/>
        <v/>
      </c>
      <c r="G169" s="66" t="str">
        <f t="shared" si="356"/>
        <v/>
      </c>
      <c r="H169" s="25"/>
      <c r="I169" s="25"/>
      <c r="J169">
        <f>VstupniParametry_SKRYT!$D$5</f>
        <v>0.02</v>
      </c>
      <c r="K169">
        <f>VstupniParametry_SKRYT!$D$6</f>
        <v>0.06</v>
      </c>
      <c r="L169">
        <f>VstupniParametry_SKRYT!$D$7</f>
        <v>0.06</v>
      </c>
      <c r="M169">
        <f>VstupniParametry_SKRYT!$D$8</f>
        <v>0.06</v>
      </c>
      <c r="N169">
        <f>VstupniParametry_SKRYT!$D$9</f>
        <v>1.7999999999999999E-2</v>
      </c>
      <c r="O169" s="27">
        <f>VstupniParametry_SKRYT!$D$10</f>
        <v>0.01</v>
      </c>
      <c r="P169" s="27">
        <f>VstupniParametry_SKRYT!$D$11</f>
        <v>0.01</v>
      </c>
      <c r="Q169" s="27">
        <f>VstupniParametry_SKRYT!$D$12</f>
        <v>0.01</v>
      </c>
      <c r="R169" s="27">
        <f>VstupniParametry_SKRYT!$D$13</f>
        <v>0.01</v>
      </c>
      <c r="S169" s="27">
        <f>VstupniParametry_SKRYT!$D$14</f>
        <v>0.01</v>
      </c>
      <c r="T169">
        <f t="shared" si="357"/>
        <v>0</v>
      </c>
      <c r="U169">
        <f t="shared" si="358"/>
        <v>0</v>
      </c>
      <c r="V169">
        <f t="shared" si="359"/>
        <v>0</v>
      </c>
      <c r="W169">
        <f t="shared" si="360"/>
        <v>0</v>
      </c>
      <c r="X169">
        <f t="shared" si="361"/>
        <v>0</v>
      </c>
      <c r="Y169">
        <f t="shared" si="362"/>
        <v>0</v>
      </c>
      <c r="Z169">
        <f t="shared" si="363"/>
        <v>0</v>
      </c>
      <c r="AA169">
        <f t="shared" si="364"/>
        <v>0</v>
      </c>
      <c r="AB169">
        <f t="shared" si="365"/>
        <v>0</v>
      </c>
      <c r="AC169">
        <f t="shared" si="366"/>
        <v>0</v>
      </c>
      <c r="AD169">
        <f t="shared" si="367"/>
        <v>0</v>
      </c>
      <c r="AE169">
        <f t="shared" si="368"/>
        <v>0</v>
      </c>
      <c r="AF169">
        <f t="shared" si="369"/>
        <v>0</v>
      </c>
      <c r="AG169">
        <f t="shared" si="370"/>
        <v>0</v>
      </c>
      <c r="AH169">
        <f t="shared" si="371"/>
        <v>0</v>
      </c>
      <c r="AI169">
        <f t="shared" si="372"/>
        <v>0</v>
      </c>
      <c r="AJ169">
        <f t="shared" si="373"/>
        <v>0</v>
      </c>
      <c r="AK169">
        <f t="shared" si="374"/>
        <v>0</v>
      </c>
      <c r="AL169">
        <f t="shared" si="375"/>
        <v>0</v>
      </c>
      <c r="AM169">
        <f t="shared" si="376"/>
        <v>0</v>
      </c>
      <c r="AN169">
        <f t="shared" si="377"/>
        <v>0</v>
      </c>
      <c r="AO169">
        <f t="shared" si="378"/>
        <v>0</v>
      </c>
      <c r="AP169">
        <f t="shared" si="379"/>
        <v>0</v>
      </c>
      <c r="AQ169">
        <f t="shared" si="380"/>
        <v>0</v>
      </c>
      <c r="AR169">
        <f t="shared" si="381"/>
        <v>0</v>
      </c>
      <c r="AS169">
        <f t="shared" si="382"/>
        <v>0</v>
      </c>
      <c r="AT169">
        <f t="shared" si="352"/>
        <v>0</v>
      </c>
      <c r="AU169">
        <f t="shared" si="383"/>
        <v>0</v>
      </c>
      <c r="AV169">
        <f t="shared" si="384"/>
        <v>0</v>
      </c>
      <c r="AW169">
        <f t="shared" si="353"/>
        <v>0</v>
      </c>
      <c r="AX169">
        <f t="shared" si="385"/>
        <v>0</v>
      </c>
      <c r="AY169">
        <f t="shared" si="386"/>
        <v>0</v>
      </c>
      <c r="AZ169">
        <f t="shared" si="387"/>
        <v>0</v>
      </c>
      <c r="BA169">
        <f t="shared" si="388"/>
        <v>0</v>
      </c>
      <c r="BB169">
        <f t="shared" si="389"/>
        <v>0</v>
      </c>
      <c r="BC169">
        <f t="shared" si="390"/>
        <v>0</v>
      </c>
      <c r="BD169">
        <f t="shared" si="391"/>
        <v>0</v>
      </c>
      <c r="BE169">
        <f t="shared" si="392"/>
        <v>0</v>
      </c>
      <c r="BF169">
        <f t="shared" si="393"/>
        <v>0</v>
      </c>
      <c r="BG169">
        <f t="shared" si="394"/>
        <v>0</v>
      </c>
      <c r="BH169">
        <f t="shared" si="395"/>
        <v>0</v>
      </c>
      <c r="BI169">
        <f t="shared" si="396"/>
        <v>0</v>
      </c>
      <c r="BJ169">
        <f t="shared" si="397"/>
        <v>0</v>
      </c>
      <c r="BK169">
        <f t="shared" si="398"/>
        <v>0</v>
      </c>
      <c r="BL169">
        <f t="shared" si="399"/>
        <v>0</v>
      </c>
      <c r="BM169">
        <f t="shared" si="400"/>
        <v>0</v>
      </c>
      <c r="BN169">
        <f t="shared" si="401"/>
        <v>0</v>
      </c>
      <c r="BO169">
        <f t="shared" si="402"/>
        <v>0</v>
      </c>
      <c r="BP169">
        <f t="shared" si="403"/>
        <v>0</v>
      </c>
      <c r="BQ169">
        <f t="shared" si="404"/>
        <v>0</v>
      </c>
      <c r="BR169">
        <f t="shared" si="405"/>
        <v>0</v>
      </c>
      <c r="BS169">
        <f t="shared" si="406"/>
        <v>0</v>
      </c>
      <c r="BT169">
        <f t="shared" si="407"/>
        <v>0</v>
      </c>
      <c r="BU169">
        <f t="shared" si="408"/>
        <v>0</v>
      </c>
      <c r="BV169">
        <f t="shared" si="409"/>
        <v>0</v>
      </c>
      <c r="BW169">
        <f t="shared" si="410"/>
        <v>0</v>
      </c>
      <c r="BX169">
        <f t="shared" si="411"/>
        <v>0</v>
      </c>
      <c r="BY169">
        <f t="shared" si="412"/>
        <v>0</v>
      </c>
      <c r="BZ169">
        <f t="shared" si="413"/>
        <v>0</v>
      </c>
      <c r="CA169">
        <f t="shared" si="414"/>
        <v>0</v>
      </c>
      <c r="CB169">
        <f t="shared" si="415"/>
        <v>0</v>
      </c>
      <c r="CC169">
        <f t="shared" si="416"/>
        <v>0</v>
      </c>
      <c r="CD169">
        <f t="shared" si="417"/>
        <v>0</v>
      </c>
      <c r="CE169">
        <f t="shared" si="418"/>
        <v>0</v>
      </c>
      <c r="CF169">
        <f t="shared" si="419"/>
        <v>0</v>
      </c>
      <c r="CG169">
        <f t="shared" si="420"/>
        <v>0</v>
      </c>
      <c r="CH169">
        <f t="shared" si="421"/>
        <v>0</v>
      </c>
      <c r="CI169">
        <f t="shared" si="422"/>
        <v>0</v>
      </c>
      <c r="CJ169">
        <f t="shared" si="423"/>
        <v>0</v>
      </c>
      <c r="CK169">
        <f t="shared" si="424"/>
        <v>0</v>
      </c>
      <c r="CL169" t="str">
        <f t="shared" si="425"/>
        <v/>
      </c>
      <c r="CM169" t="str">
        <f t="shared" si="426"/>
        <v/>
      </c>
      <c r="CN169" t="str">
        <f t="shared" si="427"/>
        <v/>
      </c>
      <c r="CO169" t="str">
        <f t="shared" si="428"/>
        <v/>
      </c>
      <c r="CP169" t="str">
        <f t="shared" si="429"/>
        <v/>
      </c>
      <c r="CQ169" t="str">
        <f t="shared" si="430"/>
        <v/>
      </c>
      <c r="CR169" t="str">
        <f t="shared" si="431"/>
        <v/>
      </c>
      <c r="CS169" t="str">
        <f t="shared" si="432"/>
        <v/>
      </c>
      <c r="CT169" t="str">
        <f t="shared" si="433"/>
        <v/>
      </c>
      <c r="CU169" t="str">
        <f t="shared" si="434"/>
        <v/>
      </c>
      <c r="CV169" t="str">
        <f t="shared" si="435"/>
        <v/>
      </c>
      <c r="CW169" t="str">
        <f t="shared" si="436"/>
        <v/>
      </c>
      <c r="CX169" t="str">
        <f t="shared" si="437"/>
        <v/>
      </c>
      <c r="CY169" t="str">
        <f t="shared" si="438"/>
        <v/>
      </c>
      <c r="CZ169" t="str">
        <f t="shared" si="439"/>
        <v/>
      </c>
      <c r="DA169" t="str">
        <f t="shared" si="440"/>
        <v/>
      </c>
      <c r="DB169" t="str">
        <f t="shared" si="441"/>
        <v/>
      </c>
      <c r="DC169" t="str">
        <f t="shared" si="442"/>
        <v/>
      </c>
      <c r="DD169" t="str">
        <f t="shared" si="443"/>
        <v/>
      </c>
      <c r="DE169" t="str">
        <f t="shared" si="444"/>
        <v/>
      </c>
      <c r="DF169" t="str">
        <f t="shared" si="445"/>
        <v/>
      </c>
      <c r="DG169" t="str">
        <f t="shared" si="446"/>
        <v/>
      </c>
      <c r="DH169" t="str">
        <f t="shared" si="447"/>
        <v/>
      </c>
      <c r="DI169" t="str">
        <f t="shared" si="448"/>
        <v/>
      </c>
      <c r="DJ169" t="str">
        <f t="shared" si="449"/>
        <v/>
      </c>
      <c r="DK169" t="str">
        <f t="shared" si="450"/>
        <v/>
      </c>
      <c r="DL169" t="str">
        <f t="shared" si="451"/>
        <v/>
      </c>
      <c r="DM169" t="str">
        <f t="shared" si="452"/>
        <v/>
      </c>
      <c r="DN169" t="str">
        <f t="shared" si="453"/>
        <v/>
      </c>
      <c r="DO169" t="str">
        <f t="shared" si="454"/>
        <v/>
      </c>
      <c r="DP169" t="str">
        <f t="shared" si="455"/>
        <v/>
      </c>
      <c r="DQ169" t="str">
        <f t="shared" si="456"/>
        <v/>
      </c>
      <c r="DR169" t="str">
        <f t="shared" si="457"/>
        <v/>
      </c>
      <c r="DS169" t="str">
        <f t="shared" si="458"/>
        <v/>
      </c>
      <c r="DT169" t="str">
        <f t="shared" si="459"/>
        <v/>
      </c>
      <c r="DU169">
        <f t="shared" si="460"/>
        <v>0</v>
      </c>
      <c r="DV169">
        <f t="shared" si="461"/>
        <v>0</v>
      </c>
      <c r="DW169">
        <f t="shared" si="462"/>
        <v>0</v>
      </c>
      <c r="DX169" t="str">
        <f t="shared" si="463"/>
        <v/>
      </c>
      <c r="DY169" t="str">
        <f t="shared" si="464"/>
        <v/>
      </c>
      <c r="DZ169" t="str">
        <f t="shared" si="465"/>
        <v/>
      </c>
      <c r="EA169" s="5">
        <f t="shared" si="466"/>
        <v>0</v>
      </c>
      <c r="EB169" s="3">
        <f t="shared" si="467"/>
        <v>0</v>
      </c>
    </row>
    <row r="170" spans="2:132" x14ac:dyDescent="0.2">
      <c r="B170">
        <v>165</v>
      </c>
      <c r="C170" s="3">
        <f>Zisk!D184</f>
        <v>0</v>
      </c>
      <c r="D170">
        <f>Zisk!E184</f>
        <v>0</v>
      </c>
      <c r="E170" s="66" t="str">
        <f t="shared" si="354"/>
        <v/>
      </c>
      <c r="F170" t="str">
        <f t="shared" si="355"/>
        <v/>
      </c>
      <c r="G170" s="66" t="str">
        <f t="shared" si="356"/>
        <v/>
      </c>
      <c r="J170">
        <f>VstupniParametry_SKRYT!$D$5</f>
        <v>0.02</v>
      </c>
      <c r="K170">
        <f>VstupniParametry_SKRYT!$D$6</f>
        <v>0.06</v>
      </c>
      <c r="L170">
        <f>VstupniParametry_SKRYT!$D$7</f>
        <v>0.06</v>
      </c>
      <c r="M170">
        <f>VstupniParametry_SKRYT!$D$8</f>
        <v>0.06</v>
      </c>
      <c r="N170">
        <f>VstupniParametry_SKRYT!$D$9</f>
        <v>1.7999999999999999E-2</v>
      </c>
      <c r="O170" s="27">
        <f>VstupniParametry_SKRYT!$D$10</f>
        <v>0.01</v>
      </c>
      <c r="P170" s="27">
        <f>VstupniParametry_SKRYT!$D$11</f>
        <v>0.01</v>
      </c>
      <c r="Q170" s="27">
        <f>VstupniParametry_SKRYT!$D$12</f>
        <v>0.01</v>
      </c>
      <c r="R170" s="27">
        <f>VstupniParametry_SKRYT!$D$13</f>
        <v>0.01</v>
      </c>
      <c r="S170" s="27">
        <f>VstupniParametry_SKRYT!$D$14</f>
        <v>0.01</v>
      </c>
      <c r="T170">
        <f t="shared" si="357"/>
        <v>0</v>
      </c>
      <c r="U170">
        <f t="shared" si="358"/>
        <v>0</v>
      </c>
      <c r="V170">
        <f t="shared" si="359"/>
        <v>0</v>
      </c>
      <c r="W170">
        <f t="shared" si="360"/>
        <v>0</v>
      </c>
      <c r="X170">
        <f t="shared" si="361"/>
        <v>0</v>
      </c>
      <c r="Y170">
        <f t="shared" si="362"/>
        <v>0</v>
      </c>
      <c r="Z170">
        <f t="shared" si="363"/>
        <v>0</v>
      </c>
      <c r="AA170">
        <f t="shared" si="364"/>
        <v>0</v>
      </c>
      <c r="AB170">
        <f t="shared" si="365"/>
        <v>0</v>
      </c>
      <c r="AC170">
        <f t="shared" si="366"/>
        <v>0</v>
      </c>
      <c r="AD170">
        <f t="shared" si="367"/>
        <v>0</v>
      </c>
      <c r="AE170">
        <f t="shared" si="368"/>
        <v>0</v>
      </c>
      <c r="AF170">
        <f t="shared" si="369"/>
        <v>0</v>
      </c>
      <c r="AG170">
        <f t="shared" si="370"/>
        <v>0</v>
      </c>
      <c r="AH170">
        <f t="shared" si="371"/>
        <v>0</v>
      </c>
      <c r="AI170">
        <f t="shared" si="372"/>
        <v>0</v>
      </c>
      <c r="AJ170">
        <f t="shared" si="373"/>
        <v>0</v>
      </c>
      <c r="AK170">
        <f t="shared" si="374"/>
        <v>0</v>
      </c>
      <c r="AL170">
        <f t="shared" si="375"/>
        <v>0</v>
      </c>
      <c r="AM170">
        <f t="shared" si="376"/>
        <v>0</v>
      </c>
      <c r="AN170">
        <f t="shared" si="377"/>
        <v>0</v>
      </c>
      <c r="AO170">
        <f t="shared" si="378"/>
        <v>0</v>
      </c>
      <c r="AP170">
        <f t="shared" si="379"/>
        <v>0</v>
      </c>
      <c r="AQ170">
        <f t="shared" si="380"/>
        <v>0</v>
      </c>
      <c r="AR170">
        <f t="shared" si="381"/>
        <v>0</v>
      </c>
      <c r="AS170">
        <f t="shared" si="382"/>
        <v>0</v>
      </c>
      <c r="AT170">
        <f t="shared" si="352"/>
        <v>0</v>
      </c>
      <c r="AU170">
        <f t="shared" si="383"/>
        <v>0</v>
      </c>
      <c r="AV170">
        <f t="shared" si="384"/>
        <v>0</v>
      </c>
      <c r="AW170">
        <f t="shared" si="353"/>
        <v>0</v>
      </c>
      <c r="AX170">
        <f t="shared" si="385"/>
        <v>0</v>
      </c>
      <c r="AY170">
        <f t="shared" si="386"/>
        <v>0</v>
      </c>
      <c r="AZ170">
        <f t="shared" si="387"/>
        <v>0</v>
      </c>
      <c r="BA170">
        <f t="shared" si="388"/>
        <v>0</v>
      </c>
      <c r="BB170">
        <f t="shared" si="389"/>
        <v>0</v>
      </c>
      <c r="BC170">
        <f t="shared" si="390"/>
        <v>0</v>
      </c>
      <c r="BD170">
        <f t="shared" si="391"/>
        <v>0</v>
      </c>
      <c r="BE170">
        <f t="shared" si="392"/>
        <v>0</v>
      </c>
      <c r="BF170">
        <f t="shared" si="393"/>
        <v>0</v>
      </c>
      <c r="BG170">
        <f t="shared" si="394"/>
        <v>0</v>
      </c>
      <c r="BH170">
        <f t="shared" si="395"/>
        <v>0</v>
      </c>
      <c r="BI170">
        <f t="shared" si="396"/>
        <v>0</v>
      </c>
      <c r="BJ170">
        <f t="shared" si="397"/>
        <v>0</v>
      </c>
      <c r="BK170">
        <f t="shared" si="398"/>
        <v>0</v>
      </c>
      <c r="BL170">
        <f t="shared" si="399"/>
        <v>0</v>
      </c>
      <c r="BM170">
        <f t="shared" si="400"/>
        <v>0</v>
      </c>
      <c r="BN170">
        <f t="shared" si="401"/>
        <v>0</v>
      </c>
      <c r="BO170">
        <f t="shared" si="402"/>
        <v>0</v>
      </c>
      <c r="BP170">
        <f t="shared" si="403"/>
        <v>0</v>
      </c>
      <c r="BQ170">
        <f t="shared" si="404"/>
        <v>0</v>
      </c>
      <c r="BR170">
        <f t="shared" si="405"/>
        <v>0</v>
      </c>
      <c r="BS170">
        <f t="shared" si="406"/>
        <v>0</v>
      </c>
      <c r="BT170">
        <f t="shared" si="407"/>
        <v>0</v>
      </c>
      <c r="BU170">
        <f t="shared" si="408"/>
        <v>0</v>
      </c>
      <c r="BV170">
        <f t="shared" si="409"/>
        <v>0</v>
      </c>
      <c r="BW170">
        <f t="shared" si="410"/>
        <v>0</v>
      </c>
      <c r="BX170">
        <f t="shared" si="411"/>
        <v>0</v>
      </c>
      <c r="BY170">
        <f t="shared" si="412"/>
        <v>0</v>
      </c>
      <c r="BZ170">
        <f t="shared" si="413"/>
        <v>0</v>
      </c>
      <c r="CA170">
        <f t="shared" si="414"/>
        <v>0</v>
      </c>
      <c r="CB170">
        <f t="shared" si="415"/>
        <v>0</v>
      </c>
      <c r="CC170">
        <f t="shared" si="416"/>
        <v>0</v>
      </c>
      <c r="CD170">
        <f t="shared" si="417"/>
        <v>0</v>
      </c>
      <c r="CE170">
        <f t="shared" si="418"/>
        <v>0</v>
      </c>
      <c r="CF170">
        <f t="shared" si="419"/>
        <v>0</v>
      </c>
      <c r="CG170">
        <f t="shared" si="420"/>
        <v>0</v>
      </c>
      <c r="CH170">
        <f t="shared" si="421"/>
        <v>0</v>
      </c>
      <c r="CI170">
        <f t="shared" si="422"/>
        <v>0</v>
      </c>
      <c r="CJ170">
        <f t="shared" si="423"/>
        <v>0</v>
      </c>
      <c r="CK170">
        <f t="shared" si="424"/>
        <v>0</v>
      </c>
      <c r="CL170" t="str">
        <f t="shared" si="425"/>
        <v/>
      </c>
      <c r="CM170" t="str">
        <f t="shared" si="426"/>
        <v/>
      </c>
      <c r="CN170" t="str">
        <f t="shared" si="427"/>
        <v/>
      </c>
      <c r="CO170" t="str">
        <f t="shared" si="428"/>
        <v/>
      </c>
      <c r="CP170" t="str">
        <f t="shared" si="429"/>
        <v/>
      </c>
      <c r="CQ170" t="str">
        <f t="shared" si="430"/>
        <v/>
      </c>
      <c r="CR170" t="str">
        <f t="shared" si="431"/>
        <v/>
      </c>
      <c r="CS170" t="str">
        <f t="shared" si="432"/>
        <v/>
      </c>
      <c r="CT170" t="str">
        <f t="shared" si="433"/>
        <v/>
      </c>
      <c r="CU170" t="str">
        <f t="shared" si="434"/>
        <v/>
      </c>
      <c r="CV170" t="str">
        <f t="shared" si="435"/>
        <v/>
      </c>
      <c r="CW170" t="str">
        <f t="shared" si="436"/>
        <v/>
      </c>
      <c r="CX170" t="str">
        <f t="shared" si="437"/>
        <v/>
      </c>
      <c r="CY170" t="str">
        <f t="shared" si="438"/>
        <v/>
      </c>
      <c r="CZ170" t="str">
        <f t="shared" si="439"/>
        <v/>
      </c>
      <c r="DA170" t="str">
        <f t="shared" si="440"/>
        <v/>
      </c>
      <c r="DB170" t="str">
        <f t="shared" si="441"/>
        <v/>
      </c>
      <c r="DC170" t="str">
        <f t="shared" si="442"/>
        <v/>
      </c>
      <c r="DD170" t="str">
        <f t="shared" si="443"/>
        <v/>
      </c>
      <c r="DE170" t="str">
        <f t="shared" si="444"/>
        <v/>
      </c>
      <c r="DF170" t="str">
        <f t="shared" si="445"/>
        <v/>
      </c>
      <c r="DG170" t="str">
        <f t="shared" si="446"/>
        <v/>
      </c>
      <c r="DH170" t="str">
        <f t="shared" si="447"/>
        <v/>
      </c>
      <c r="DI170" t="str">
        <f t="shared" si="448"/>
        <v/>
      </c>
      <c r="DJ170" t="str">
        <f t="shared" si="449"/>
        <v/>
      </c>
      <c r="DK170" t="str">
        <f t="shared" si="450"/>
        <v/>
      </c>
      <c r="DL170" t="str">
        <f t="shared" si="451"/>
        <v/>
      </c>
      <c r="DM170" t="str">
        <f t="shared" si="452"/>
        <v/>
      </c>
      <c r="DN170" t="str">
        <f t="shared" si="453"/>
        <v/>
      </c>
      <c r="DO170" t="str">
        <f t="shared" si="454"/>
        <v/>
      </c>
      <c r="DP170" t="str">
        <f t="shared" si="455"/>
        <v/>
      </c>
      <c r="DQ170" t="str">
        <f t="shared" si="456"/>
        <v/>
      </c>
      <c r="DR170" t="str">
        <f t="shared" si="457"/>
        <v/>
      </c>
      <c r="DS170" t="str">
        <f t="shared" si="458"/>
        <v/>
      </c>
      <c r="DT170" t="str">
        <f t="shared" si="459"/>
        <v/>
      </c>
      <c r="DU170">
        <f t="shared" si="460"/>
        <v>0</v>
      </c>
      <c r="DV170">
        <f t="shared" si="461"/>
        <v>0</v>
      </c>
      <c r="DW170">
        <f t="shared" si="462"/>
        <v>0</v>
      </c>
      <c r="DX170" t="str">
        <f t="shared" si="463"/>
        <v/>
      </c>
      <c r="DY170" t="str">
        <f t="shared" si="464"/>
        <v/>
      </c>
      <c r="DZ170" t="str">
        <f t="shared" si="465"/>
        <v/>
      </c>
      <c r="EA170" s="5">
        <f t="shared" si="466"/>
        <v>0</v>
      </c>
      <c r="EB170" s="3">
        <f t="shared" si="467"/>
        <v>0</v>
      </c>
    </row>
    <row r="171" spans="2:132" x14ac:dyDescent="0.2">
      <c r="B171" s="25">
        <v>166</v>
      </c>
      <c r="C171" s="26">
        <f>Zisk!D185</f>
        <v>0</v>
      </c>
      <c r="D171">
        <f>Zisk!E185</f>
        <v>0</v>
      </c>
      <c r="E171" s="66" t="str">
        <f t="shared" si="354"/>
        <v/>
      </c>
      <c r="F171" t="str">
        <f t="shared" si="355"/>
        <v/>
      </c>
      <c r="G171" s="66" t="str">
        <f t="shared" si="356"/>
        <v/>
      </c>
      <c r="H171" s="25"/>
      <c r="I171" s="25"/>
      <c r="J171">
        <f>VstupniParametry_SKRYT!$D$5</f>
        <v>0.02</v>
      </c>
      <c r="K171">
        <f>VstupniParametry_SKRYT!$D$6</f>
        <v>0.06</v>
      </c>
      <c r="L171">
        <f>VstupniParametry_SKRYT!$D$7</f>
        <v>0.06</v>
      </c>
      <c r="M171">
        <f>VstupniParametry_SKRYT!$D$8</f>
        <v>0.06</v>
      </c>
      <c r="N171">
        <f>VstupniParametry_SKRYT!$D$9</f>
        <v>1.7999999999999999E-2</v>
      </c>
      <c r="O171" s="27">
        <f>VstupniParametry_SKRYT!$D$10</f>
        <v>0.01</v>
      </c>
      <c r="P171" s="27">
        <f>VstupniParametry_SKRYT!$D$11</f>
        <v>0.01</v>
      </c>
      <c r="Q171" s="27">
        <f>VstupniParametry_SKRYT!$D$12</f>
        <v>0.01</v>
      </c>
      <c r="R171" s="27">
        <f>VstupniParametry_SKRYT!$D$13</f>
        <v>0.01</v>
      </c>
      <c r="S171" s="27">
        <f>VstupniParametry_SKRYT!$D$14</f>
        <v>0.01</v>
      </c>
      <c r="T171">
        <f t="shared" si="357"/>
        <v>0</v>
      </c>
      <c r="U171">
        <f t="shared" si="358"/>
        <v>0</v>
      </c>
      <c r="V171">
        <f t="shared" si="359"/>
        <v>0</v>
      </c>
      <c r="W171">
        <f t="shared" si="360"/>
        <v>0</v>
      </c>
      <c r="X171">
        <f t="shared" si="361"/>
        <v>0</v>
      </c>
      <c r="Y171">
        <f t="shared" si="362"/>
        <v>0</v>
      </c>
      <c r="Z171">
        <f t="shared" si="363"/>
        <v>0</v>
      </c>
      <c r="AA171">
        <f t="shared" si="364"/>
        <v>0</v>
      </c>
      <c r="AB171">
        <f t="shared" si="365"/>
        <v>0</v>
      </c>
      <c r="AC171">
        <f t="shared" si="366"/>
        <v>0</v>
      </c>
      <c r="AD171">
        <f t="shared" si="367"/>
        <v>0</v>
      </c>
      <c r="AE171">
        <f t="shared" si="368"/>
        <v>0</v>
      </c>
      <c r="AF171">
        <f t="shared" si="369"/>
        <v>0</v>
      </c>
      <c r="AG171">
        <f t="shared" si="370"/>
        <v>0</v>
      </c>
      <c r="AH171">
        <f t="shared" si="371"/>
        <v>0</v>
      </c>
      <c r="AI171">
        <f t="shared" si="372"/>
        <v>0</v>
      </c>
      <c r="AJ171">
        <f t="shared" si="373"/>
        <v>0</v>
      </c>
      <c r="AK171">
        <f t="shared" si="374"/>
        <v>0</v>
      </c>
      <c r="AL171">
        <f t="shared" si="375"/>
        <v>0</v>
      </c>
      <c r="AM171">
        <f t="shared" si="376"/>
        <v>0</v>
      </c>
      <c r="AN171">
        <f t="shared" si="377"/>
        <v>0</v>
      </c>
      <c r="AO171">
        <f t="shared" si="378"/>
        <v>0</v>
      </c>
      <c r="AP171">
        <f t="shared" si="379"/>
        <v>0</v>
      </c>
      <c r="AQ171">
        <f t="shared" si="380"/>
        <v>0</v>
      </c>
      <c r="AR171">
        <f t="shared" si="381"/>
        <v>0</v>
      </c>
      <c r="AS171">
        <f t="shared" si="382"/>
        <v>0</v>
      </c>
      <c r="AT171">
        <f t="shared" si="352"/>
        <v>0</v>
      </c>
      <c r="AU171">
        <f t="shared" si="383"/>
        <v>0</v>
      </c>
      <c r="AV171">
        <f t="shared" si="384"/>
        <v>0</v>
      </c>
      <c r="AW171">
        <f t="shared" si="353"/>
        <v>0</v>
      </c>
      <c r="AX171">
        <f t="shared" si="385"/>
        <v>0</v>
      </c>
      <c r="AY171">
        <f t="shared" si="386"/>
        <v>0</v>
      </c>
      <c r="AZ171">
        <f t="shared" si="387"/>
        <v>0</v>
      </c>
      <c r="BA171">
        <f t="shared" si="388"/>
        <v>0</v>
      </c>
      <c r="BB171">
        <f t="shared" si="389"/>
        <v>0</v>
      </c>
      <c r="BC171">
        <f t="shared" si="390"/>
        <v>0</v>
      </c>
      <c r="BD171">
        <f t="shared" si="391"/>
        <v>0</v>
      </c>
      <c r="BE171">
        <f t="shared" si="392"/>
        <v>0</v>
      </c>
      <c r="BF171">
        <f t="shared" si="393"/>
        <v>0</v>
      </c>
      <c r="BG171">
        <f t="shared" si="394"/>
        <v>0</v>
      </c>
      <c r="BH171">
        <f t="shared" si="395"/>
        <v>0</v>
      </c>
      <c r="BI171">
        <f t="shared" si="396"/>
        <v>0</v>
      </c>
      <c r="BJ171">
        <f t="shared" si="397"/>
        <v>0</v>
      </c>
      <c r="BK171">
        <f t="shared" si="398"/>
        <v>0</v>
      </c>
      <c r="BL171">
        <f t="shared" si="399"/>
        <v>0</v>
      </c>
      <c r="BM171">
        <f t="shared" si="400"/>
        <v>0</v>
      </c>
      <c r="BN171">
        <f t="shared" si="401"/>
        <v>0</v>
      </c>
      <c r="BO171">
        <f t="shared" si="402"/>
        <v>0</v>
      </c>
      <c r="BP171">
        <f t="shared" si="403"/>
        <v>0</v>
      </c>
      <c r="BQ171">
        <f t="shared" si="404"/>
        <v>0</v>
      </c>
      <c r="BR171">
        <f t="shared" si="405"/>
        <v>0</v>
      </c>
      <c r="BS171">
        <f t="shared" si="406"/>
        <v>0</v>
      </c>
      <c r="BT171">
        <f t="shared" si="407"/>
        <v>0</v>
      </c>
      <c r="BU171">
        <f t="shared" si="408"/>
        <v>0</v>
      </c>
      <c r="BV171">
        <f t="shared" si="409"/>
        <v>0</v>
      </c>
      <c r="BW171">
        <f t="shared" si="410"/>
        <v>0</v>
      </c>
      <c r="BX171">
        <f t="shared" si="411"/>
        <v>0</v>
      </c>
      <c r="BY171">
        <f t="shared" si="412"/>
        <v>0</v>
      </c>
      <c r="BZ171">
        <f t="shared" si="413"/>
        <v>0</v>
      </c>
      <c r="CA171">
        <f t="shared" si="414"/>
        <v>0</v>
      </c>
      <c r="CB171">
        <f t="shared" si="415"/>
        <v>0</v>
      </c>
      <c r="CC171">
        <f t="shared" si="416"/>
        <v>0</v>
      </c>
      <c r="CD171">
        <f t="shared" si="417"/>
        <v>0</v>
      </c>
      <c r="CE171">
        <f t="shared" si="418"/>
        <v>0</v>
      </c>
      <c r="CF171">
        <f t="shared" si="419"/>
        <v>0</v>
      </c>
      <c r="CG171">
        <f t="shared" si="420"/>
        <v>0</v>
      </c>
      <c r="CH171">
        <f t="shared" si="421"/>
        <v>0</v>
      </c>
      <c r="CI171">
        <f t="shared" si="422"/>
        <v>0</v>
      </c>
      <c r="CJ171">
        <f t="shared" si="423"/>
        <v>0</v>
      </c>
      <c r="CK171">
        <f t="shared" si="424"/>
        <v>0</v>
      </c>
      <c r="CL171" t="str">
        <f t="shared" si="425"/>
        <v/>
      </c>
      <c r="CM171" t="str">
        <f t="shared" si="426"/>
        <v/>
      </c>
      <c r="CN171" t="str">
        <f t="shared" si="427"/>
        <v/>
      </c>
      <c r="CO171" t="str">
        <f t="shared" si="428"/>
        <v/>
      </c>
      <c r="CP171" t="str">
        <f t="shared" si="429"/>
        <v/>
      </c>
      <c r="CQ171" t="str">
        <f t="shared" si="430"/>
        <v/>
      </c>
      <c r="CR171" t="str">
        <f t="shared" si="431"/>
        <v/>
      </c>
      <c r="CS171" t="str">
        <f t="shared" si="432"/>
        <v/>
      </c>
      <c r="CT171" t="str">
        <f t="shared" si="433"/>
        <v/>
      </c>
      <c r="CU171" t="str">
        <f t="shared" si="434"/>
        <v/>
      </c>
      <c r="CV171" t="str">
        <f t="shared" si="435"/>
        <v/>
      </c>
      <c r="CW171" t="str">
        <f t="shared" si="436"/>
        <v/>
      </c>
      <c r="CX171" t="str">
        <f t="shared" si="437"/>
        <v/>
      </c>
      <c r="CY171" t="str">
        <f t="shared" si="438"/>
        <v/>
      </c>
      <c r="CZ171" t="str">
        <f t="shared" si="439"/>
        <v/>
      </c>
      <c r="DA171" t="str">
        <f t="shared" si="440"/>
        <v/>
      </c>
      <c r="DB171" t="str">
        <f t="shared" si="441"/>
        <v/>
      </c>
      <c r="DC171" t="str">
        <f t="shared" si="442"/>
        <v/>
      </c>
      <c r="DD171" t="str">
        <f t="shared" si="443"/>
        <v/>
      </c>
      <c r="DE171" t="str">
        <f t="shared" si="444"/>
        <v/>
      </c>
      <c r="DF171" t="str">
        <f t="shared" si="445"/>
        <v/>
      </c>
      <c r="DG171" t="str">
        <f t="shared" si="446"/>
        <v/>
      </c>
      <c r="DH171" t="str">
        <f t="shared" si="447"/>
        <v/>
      </c>
      <c r="DI171" t="str">
        <f t="shared" si="448"/>
        <v/>
      </c>
      <c r="DJ171" t="str">
        <f t="shared" si="449"/>
        <v/>
      </c>
      <c r="DK171" t="str">
        <f t="shared" si="450"/>
        <v/>
      </c>
      <c r="DL171" t="str">
        <f t="shared" si="451"/>
        <v/>
      </c>
      <c r="DM171" t="str">
        <f t="shared" si="452"/>
        <v/>
      </c>
      <c r="DN171" t="str">
        <f t="shared" si="453"/>
        <v/>
      </c>
      <c r="DO171" t="str">
        <f t="shared" si="454"/>
        <v/>
      </c>
      <c r="DP171" t="str">
        <f t="shared" si="455"/>
        <v/>
      </c>
      <c r="DQ171" t="str">
        <f t="shared" si="456"/>
        <v/>
      </c>
      <c r="DR171" t="str">
        <f t="shared" si="457"/>
        <v/>
      </c>
      <c r="DS171" t="str">
        <f t="shared" si="458"/>
        <v/>
      </c>
      <c r="DT171" t="str">
        <f t="shared" si="459"/>
        <v/>
      </c>
      <c r="DU171">
        <f t="shared" si="460"/>
        <v>0</v>
      </c>
      <c r="DV171">
        <f t="shared" si="461"/>
        <v>0</v>
      </c>
      <c r="DW171">
        <f t="shared" si="462"/>
        <v>0</v>
      </c>
      <c r="DX171" t="str">
        <f t="shared" si="463"/>
        <v/>
      </c>
      <c r="DY171" t="str">
        <f t="shared" si="464"/>
        <v/>
      </c>
      <c r="DZ171" t="str">
        <f t="shared" si="465"/>
        <v/>
      </c>
      <c r="EA171" s="5">
        <f t="shared" si="466"/>
        <v>0</v>
      </c>
      <c r="EB171" s="3">
        <f t="shared" si="467"/>
        <v>0</v>
      </c>
    </row>
    <row r="172" spans="2:132" x14ac:dyDescent="0.2">
      <c r="B172">
        <v>167</v>
      </c>
      <c r="C172" s="3">
        <f>Zisk!D186</f>
        <v>0</v>
      </c>
      <c r="D172">
        <f>Zisk!E186</f>
        <v>0</v>
      </c>
      <c r="E172" s="66" t="str">
        <f t="shared" si="354"/>
        <v/>
      </c>
      <c r="F172" t="str">
        <f t="shared" si="355"/>
        <v/>
      </c>
      <c r="G172" s="66" t="str">
        <f t="shared" si="356"/>
        <v/>
      </c>
      <c r="J172">
        <f>VstupniParametry_SKRYT!$D$5</f>
        <v>0.02</v>
      </c>
      <c r="K172">
        <f>VstupniParametry_SKRYT!$D$6</f>
        <v>0.06</v>
      </c>
      <c r="L172">
        <f>VstupniParametry_SKRYT!$D$7</f>
        <v>0.06</v>
      </c>
      <c r="M172">
        <f>VstupniParametry_SKRYT!$D$8</f>
        <v>0.06</v>
      </c>
      <c r="N172">
        <f>VstupniParametry_SKRYT!$D$9</f>
        <v>1.7999999999999999E-2</v>
      </c>
      <c r="O172" s="27">
        <f>VstupniParametry_SKRYT!$D$10</f>
        <v>0.01</v>
      </c>
      <c r="P172" s="27">
        <f>VstupniParametry_SKRYT!$D$11</f>
        <v>0.01</v>
      </c>
      <c r="Q172" s="27">
        <f>VstupniParametry_SKRYT!$D$12</f>
        <v>0.01</v>
      </c>
      <c r="R172" s="27">
        <f>VstupniParametry_SKRYT!$D$13</f>
        <v>0.01</v>
      </c>
      <c r="S172" s="27">
        <f>VstupniParametry_SKRYT!$D$14</f>
        <v>0.01</v>
      </c>
      <c r="T172">
        <f t="shared" si="357"/>
        <v>0</v>
      </c>
      <c r="U172">
        <f t="shared" si="358"/>
        <v>0</v>
      </c>
      <c r="V172">
        <f t="shared" si="359"/>
        <v>0</v>
      </c>
      <c r="W172">
        <f t="shared" si="360"/>
        <v>0</v>
      </c>
      <c r="X172">
        <f t="shared" si="361"/>
        <v>0</v>
      </c>
      <c r="Y172">
        <f t="shared" si="362"/>
        <v>0</v>
      </c>
      <c r="Z172">
        <f t="shared" si="363"/>
        <v>0</v>
      </c>
      <c r="AA172">
        <f t="shared" si="364"/>
        <v>0</v>
      </c>
      <c r="AB172">
        <f t="shared" si="365"/>
        <v>0</v>
      </c>
      <c r="AC172">
        <f t="shared" si="366"/>
        <v>0</v>
      </c>
      <c r="AD172">
        <f t="shared" si="367"/>
        <v>0</v>
      </c>
      <c r="AE172">
        <f t="shared" si="368"/>
        <v>0</v>
      </c>
      <c r="AF172">
        <f t="shared" si="369"/>
        <v>0</v>
      </c>
      <c r="AG172">
        <f t="shared" si="370"/>
        <v>0</v>
      </c>
      <c r="AH172">
        <f t="shared" si="371"/>
        <v>0</v>
      </c>
      <c r="AI172">
        <f t="shared" si="372"/>
        <v>0</v>
      </c>
      <c r="AJ172">
        <f t="shared" si="373"/>
        <v>0</v>
      </c>
      <c r="AK172">
        <f t="shared" si="374"/>
        <v>0</v>
      </c>
      <c r="AL172">
        <f t="shared" si="375"/>
        <v>0</v>
      </c>
      <c r="AM172">
        <f t="shared" si="376"/>
        <v>0</v>
      </c>
      <c r="AN172">
        <f t="shared" si="377"/>
        <v>0</v>
      </c>
      <c r="AO172">
        <f t="shared" si="378"/>
        <v>0</v>
      </c>
      <c r="AP172">
        <f t="shared" si="379"/>
        <v>0</v>
      </c>
      <c r="AQ172">
        <f t="shared" si="380"/>
        <v>0</v>
      </c>
      <c r="AR172">
        <f t="shared" si="381"/>
        <v>0</v>
      </c>
      <c r="AS172">
        <f t="shared" si="382"/>
        <v>0</v>
      </c>
      <c r="AT172">
        <f t="shared" si="352"/>
        <v>0</v>
      </c>
      <c r="AU172">
        <f t="shared" si="383"/>
        <v>0</v>
      </c>
      <c r="AV172">
        <f t="shared" si="384"/>
        <v>0</v>
      </c>
      <c r="AW172">
        <f t="shared" si="353"/>
        <v>0</v>
      </c>
      <c r="AX172">
        <f t="shared" si="385"/>
        <v>0</v>
      </c>
      <c r="AY172">
        <f t="shared" si="386"/>
        <v>0</v>
      </c>
      <c r="AZ172">
        <f t="shared" si="387"/>
        <v>0</v>
      </c>
      <c r="BA172">
        <f t="shared" si="388"/>
        <v>0</v>
      </c>
      <c r="BB172">
        <f t="shared" si="389"/>
        <v>0</v>
      </c>
      <c r="BC172">
        <f t="shared" si="390"/>
        <v>0</v>
      </c>
      <c r="BD172">
        <f t="shared" si="391"/>
        <v>0</v>
      </c>
      <c r="BE172">
        <f t="shared" si="392"/>
        <v>0</v>
      </c>
      <c r="BF172">
        <f t="shared" si="393"/>
        <v>0</v>
      </c>
      <c r="BG172">
        <f t="shared" si="394"/>
        <v>0</v>
      </c>
      <c r="BH172">
        <f t="shared" si="395"/>
        <v>0</v>
      </c>
      <c r="BI172">
        <f t="shared" si="396"/>
        <v>0</v>
      </c>
      <c r="BJ172">
        <f t="shared" si="397"/>
        <v>0</v>
      </c>
      <c r="BK172">
        <f t="shared" si="398"/>
        <v>0</v>
      </c>
      <c r="BL172">
        <f t="shared" si="399"/>
        <v>0</v>
      </c>
      <c r="BM172">
        <f t="shared" si="400"/>
        <v>0</v>
      </c>
      <c r="BN172">
        <f t="shared" si="401"/>
        <v>0</v>
      </c>
      <c r="BO172">
        <f t="shared" si="402"/>
        <v>0</v>
      </c>
      <c r="BP172">
        <f t="shared" si="403"/>
        <v>0</v>
      </c>
      <c r="BQ172">
        <f t="shared" si="404"/>
        <v>0</v>
      </c>
      <c r="BR172">
        <f t="shared" si="405"/>
        <v>0</v>
      </c>
      <c r="BS172">
        <f t="shared" si="406"/>
        <v>0</v>
      </c>
      <c r="BT172">
        <f t="shared" si="407"/>
        <v>0</v>
      </c>
      <c r="BU172">
        <f t="shared" si="408"/>
        <v>0</v>
      </c>
      <c r="BV172">
        <f t="shared" si="409"/>
        <v>0</v>
      </c>
      <c r="BW172">
        <f t="shared" si="410"/>
        <v>0</v>
      </c>
      <c r="BX172">
        <f t="shared" si="411"/>
        <v>0</v>
      </c>
      <c r="BY172">
        <f t="shared" si="412"/>
        <v>0</v>
      </c>
      <c r="BZ172">
        <f t="shared" si="413"/>
        <v>0</v>
      </c>
      <c r="CA172">
        <f t="shared" si="414"/>
        <v>0</v>
      </c>
      <c r="CB172">
        <f t="shared" si="415"/>
        <v>0</v>
      </c>
      <c r="CC172">
        <f t="shared" si="416"/>
        <v>0</v>
      </c>
      <c r="CD172">
        <f t="shared" si="417"/>
        <v>0</v>
      </c>
      <c r="CE172">
        <f t="shared" si="418"/>
        <v>0</v>
      </c>
      <c r="CF172">
        <f t="shared" si="419"/>
        <v>0</v>
      </c>
      <c r="CG172">
        <f t="shared" si="420"/>
        <v>0</v>
      </c>
      <c r="CH172">
        <f t="shared" si="421"/>
        <v>0</v>
      </c>
      <c r="CI172">
        <f t="shared" si="422"/>
        <v>0</v>
      </c>
      <c r="CJ172">
        <f t="shared" si="423"/>
        <v>0</v>
      </c>
      <c r="CK172">
        <f t="shared" si="424"/>
        <v>0</v>
      </c>
      <c r="CL172" t="str">
        <f t="shared" si="425"/>
        <v/>
      </c>
      <c r="CM172" t="str">
        <f t="shared" si="426"/>
        <v/>
      </c>
      <c r="CN172" t="str">
        <f t="shared" si="427"/>
        <v/>
      </c>
      <c r="CO172" t="str">
        <f t="shared" si="428"/>
        <v/>
      </c>
      <c r="CP172" t="str">
        <f t="shared" si="429"/>
        <v/>
      </c>
      <c r="CQ172" t="str">
        <f t="shared" si="430"/>
        <v/>
      </c>
      <c r="CR172" t="str">
        <f t="shared" si="431"/>
        <v/>
      </c>
      <c r="CS172" t="str">
        <f t="shared" si="432"/>
        <v/>
      </c>
      <c r="CT172" t="str">
        <f t="shared" si="433"/>
        <v/>
      </c>
      <c r="CU172" t="str">
        <f t="shared" si="434"/>
        <v/>
      </c>
      <c r="CV172" t="str">
        <f t="shared" si="435"/>
        <v/>
      </c>
      <c r="CW172" t="str">
        <f t="shared" si="436"/>
        <v/>
      </c>
      <c r="CX172" t="str">
        <f t="shared" si="437"/>
        <v/>
      </c>
      <c r="CY172" t="str">
        <f t="shared" si="438"/>
        <v/>
      </c>
      <c r="CZ172" t="str">
        <f t="shared" si="439"/>
        <v/>
      </c>
      <c r="DA172" t="str">
        <f t="shared" si="440"/>
        <v/>
      </c>
      <c r="DB172" t="str">
        <f t="shared" si="441"/>
        <v/>
      </c>
      <c r="DC172" t="str">
        <f t="shared" si="442"/>
        <v/>
      </c>
      <c r="DD172" t="str">
        <f t="shared" si="443"/>
        <v/>
      </c>
      <c r="DE172" t="str">
        <f t="shared" si="444"/>
        <v/>
      </c>
      <c r="DF172" t="str">
        <f t="shared" si="445"/>
        <v/>
      </c>
      <c r="DG172" t="str">
        <f t="shared" si="446"/>
        <v/>
      </c>
      <c r="DH172" t="str">
        <f t="shared" si="447"/>
        <v/>
      </c>
      <c r="DI172" t="str">
        <f t="shared" si="448"/>
        <v/>
      </c>
      <c r="DJ172" t="str">
        <f t="shared" si="449"/>
        <v/>
      </c>
      <c r="DK172" t="str">
        <f t="shared" si="450"/>
        <v/>
      </c>
      <c r="DL172" t="str">
        <f t="shared" si="451"/>
        <v/>
      </c>
      <c r="DM172" t="str">
        <f t="shared" si="452"/>
        <v/>
      </c>
      <c r="DN172" t="str">
        <f t="shared" si="453"/>
        <v/>
      </c>
      <c r="DO172" t="str">
        <f t="shared" si="454"/>
        <v/>
      </c>
      <c r="DP172" t="str">
        <f t="shared" si="455"/>
        <v/>
      </c>
      <c r="DQ172" t="str">
        <f t="shared" si="456"/>
        <v/>
      </c>
      <c r="DR172" t="str">
        <f t="shared" si="457"/>
        <v/>
      </c>
      <c r="DS172" t="str">
        <f t="shared" si="458"/>
        <v/>
      </c>
      <c r="DT172" t="str">
        <f t="shared" si="459"/>
        <v/>
      </c>
      <c r="DU172">
        <f t="shared" si="460"/>
        <v>0</v>
      </c>
      <c r="DV172">
        <f t="shared" si="461"/>
        <v>0</v>
      </c>
      <c r="DW172">
        <f t="shared" si="462"/>
        <v>0</v>
      </c>
      <c r="DX172" t="str">
        <f t="shared" si="463"/>
        <v/>
      </c>
      <c r="DY172" t="str">
        <f t="shared" si="464"/>
        <v/>
      </c>
      <c r="DZ172" t="str">
        <f t="shared" si="465"/>
        <v/>
      </c>
      <c r="EA172" s="5">
        <f t="shared" si="466"/>
        <v>0</v>
      </c>
      <c r="EB172" s="3">
        <f t="shared" si="467"/>
        <v>0</v>
      </c>
    </row>
    <row r="173" spans="2:132" x14ac:dyDescent="0.2">
      <c r="B173" s="25">
        <v>168</v>
      </c>
      <c r="C173" s="26">
        <f>Zisk!D187</f>
        <v>0</v>
      </c>
      <c r="D173">
        <f>Zisk!E187</f>
        <v>0</v>
      </c>
      <c r="E173" s="66" t="str">
        <f t="shared" si="354"/>
        <v/>
      </c>
      <c r="F173" t="str">
        <f t="shared" si="355"/>
        <v/>
      </c>
      <c r="G173" s="66" t="str">
        <f t="shared" si="356"/>
        <v/>
      </c>
      <c r="H173" s="25"/>
      <c r="I173" s="25"/>
      <c r="J173">
        <f>VstupniParametry_SKRYT!$D$5</f>
        <v>0.02</v>
      </c>
      <c r="K173">
        <f>VstupniParametry_SKRYT!$D$6</f>
        <v>0.06</v>
      </c>
      <c r="L173">
        <f>VstupniParametry_SKRYT!$D$7</f>
        <v>0.06</v>
      </c>
      <c r="M173">
        <f>VstupniParametry_SKRYT!$D$8</f>
        <v>0.06</v>
      </c>
      <c r="N173">
        <f>VstupniParametry_SKRYT!$D$9</f>
        <v>1.7999999999999999E-2</v>
      </c>
      <c r="O173" s="27">
        <f>VstupniParametry_SKRYT!$D$10</f>
        <v>0.01</v>
      </c>
      <c r="P173" s="27">
        <f>VstupniParametry_SKRYT!$D$11</f>
        <v>0.01</v>
      </c>
      <c r="Q173" s="27">
        <f>VstupniParametry_SKRYT!$D$12</f>
        <v>0.01</v>
      </c>
      <c r="R173" s="27">
        <f>VstupniParametry_SKRYT!$D$13</f>
        <v>0.01</v>
      </c>
      <c r="S173" s="27">
        <f>VstupniParametry_SKRYT!$D$14</f>
        <v>0.01</v>
      </c>
      <c r="T173">
        <f t="shared" si="357"/>
        <v>0</v>
      </c>
      <c r="U173">
        <f t="shared" si="358"/>
        <v>0</v>
      </c>
      <c r="V173">
        <f t="shared" si="359"/>
        <v>0</v>
      </c>
      <c r="W173">
        <f t="shared" si="360"/>
        <v>0</v>
      </c>
      <c r="X173">
        <f t="shared" si="361"/>
        <v>0</v>
      </c>
      <c r="Y173">
        <f t="shared" si="362"/>
        <v>0</v>
      </c>
      <c r="Z173">
        <f t="shared" si="363"/>
        <v>0</v>
      </c>
      <c r="AA173">
        <f t="shared" si="364"/>
        <v>0</v>
      </c>
      <c r="AB173">
        <f t="shared" si="365"/>
        <v>0</v>
      </c>
      <c r="AC173">
        <f t="shared" si="366"/>
        <v>0</v>
      </c>
      <c r="AD173">
        <f t="shared" si="367"/>
        <v>0</v>
      </c>
      <c r="AE173">
        <f t="shared" si="368"/>
        <v>0</v>
      </c>
      <c r="AF173">
        <f t="shared" si="369"/>
        <v>0</v>
      </c>
      <c r="AG173">
        <f t="shared" si="370"/>
        <v>0</v>
      </c>
      <c r="AH173">
        <f t="shared" si="371"/>
        <v>0</v>
      </c>
      <c r="AI173">
        <f t="shared" si="372"/>
        <v>0</v>
      </c>
      <c r="AJ173">
        <f t="shared" si="373"/>
        <v>0</v>
      </c>
      <c r="AK173">
        <f t="shared" si="374"/>
        <v>0</v>
      </c>
      <c r="AL173">
        <f t="shared" si="375"/>
        <v>0</v>
      </c>
      <c r="AM173">
        <f t="shared" si="376"/>
        <v>0</v>
      </c>
      <c r="AN173">
        <f t="shared" si="377"/>
        <v>0</v>
      </c>
      <c r="AO173">
        <f t="shared" si="378"/>
        <v>0</v>
      </c>
      <c r="AP173">
        <f t="shared" si="379"/>
        <v>0</v>
      </c>
      <c r="AQ173">
        <f t="shared" si="380"/>
        <v>0</v>
      </c>
      <c r="AR173">
        <f t="shared" si="381"/>
        <v>0</v>
      </c>
      <c r="AS173">
        <f t="shared" si="382"/>
        <v>0</v>
      </c>
      <c r="AT173">
        <f t="shared" si="352"/>
        <v>0</v>
      </c>
      <c r="AU173">
        <f t="shared" si="383"/>
        <v>0</v>
      </c>
      <c r="AV173">
        <f t="shared" si="384"/>
        <v>0</v>
      </c>
      <c r="AW173">
        <f t="shared" si="353"/>
        <v>0</v>
      </c>
      <c r="AX173">
        <f t="shared" si="385"/>
        <v>0</v>
      </c>
      <c r="AY173">
        <f t="shared" si="386"/>
        <v>0</v>
      </c>
      <c r="AZ173">
        <f t="shared" si="387"/>
        <v>0</v>
      </c>
      <c r="BA173">
        <f t="shared" si="388"/>
        <v>0</v>
      </c>
      <c r="BB173">
        <f t="shared" si="389"/>
        <v>0</v>
      </c>
      <c r="BC173">
        <f t="shared" si="390"/>
        <v>0</v>
      </c>
      <c r="BD173">
        <f t="shared" si="391"/>
        <v>0</v>
      </c>
      <c r="BE173">
        <f t="shared" si="392"/>
        <v>0</v>
      </c>
      <c r="BF173">
        <f t="shared" si="393"/>
        <v>0</v>
      </c>
      <c r="BG173">
        <f t="shared" si="394"/>
        <v>0</v>
      </c>
      <c r="BH173">
        <f t="shared" si="395"/>
        <v>0</v>
      </c>
      <c r="BI173">
        <f t="shared" si="396"/>
        <v>0</v>
      </c>
      <c r="BJ173">
        <f t="shared" si="397"/>
        <v>0</v>
      </c>
      <c r="BK173">
        <f t="shared" si="398"/>
        <v>0</v>
      </c>
      <c r="BL173">
        <f t="shared" si="399"/>
        <v>0</v>
      </c>
      <c r="BM173">
        <f t="shared" si="400"/>
        <v>0</v>
      </c>
      <c r="BN173">
        <f t="shared" si="401"/>
        <v>0</v>
      </c>
      <c r="BO173">
        <f t="shared" si="402"/>
        <v>0</v>
      </c>
      <c r="BP173">
        <f t="shared" si="403"/>
        <v>0</v>
      </c>
      <c r="BQ173">
        <f t="shared" si="404"/>
        <v>0</v>
      </c>
      <c r="BR173">
        <f t="shared" si="405"/>
        <v>0</v>
      </c>
      <c r="BS173">
        <f t="shared" si="406"/>
        <v>0</v>
      </c>
      <c r="BT173">
        <f t="shared" si="407"/>
        <v>0</v>
      </c>
      <c r="BU173">
        <f t="shared" si="408"/>
        <v>0</v>
      </c>
      <c r="BV173">
        <f t="shared" si="409"/>
        <v>0</v>
      </c>
      <c r="BW173">
        <f t="shared" si="410"/>
        <v>0</v>
      </c>
      <c r="BX173">
        <f t="shared" si="411"/>
        <v>0</v>
      </c>
      <c r="BY173">
        <f t="shared" si="412"/>
        <v>0</v>
      </c>
      <c r="BZ173">
        <f t="shared" si="413"/>
        <v>0</v>
      </c>
      <c r="CA173">
        <f t="shared" si="414"/>
        <v>0</v>
      </c>
      <c r="CB173">
        <f t="shared" si="415"/>
        <v>0</v>
      </c>
      <c r="CC173">
        <f t="shared" si="416"/>
        <v>0</v>
      </c>
      <c r="CD173">
        <f t="shared" si="417"/>
        <v>0</v>
      </c>
      <c r="CE173">
        <f t="shared" si="418"/>
        <v>0</v>
      </c>
      <c r="CF173">
        <f t="shared" si="419"/>
        <v>0</v>
      </c>
      <c r="CG173">
        <f t="shared" si="420"/>
        <v>0</v>
      </c>
      <c r="CH173">
        <f t="shared" si="421"/>
        <v>0</v>
      </c>
      <c r="CI173">
        <f t="shared" si="422"/>
        <v>0</v>
      </c>
      <c r="CJ173">
        <f t="shared" si="423"/>
        <v>0</v>
      </c>
      <c r="CK173">
        <f t="shared" si="424"/>
        <v>0</v>
      </c>
      <c r="CL173" t="str">
        <f t="shared" si="425"/>
        <v/>
      </c>
      <c r="CM173" t="str">
        <f t="shared" si="426"/>
        <v/>
      </c>
      <c r="CN173" t="str">
        <f t="shared" si="427"/>
        <v/>
      </c>
      <c r="CO173" t="str">
        <f t="shared" si="428"/>
        <v/>
      </c>
      <c r="CP173" t="str">
        <f t="shared" si="429"/>
        <v/>
      </c>
      <c r="CQ173" t="str">
        <f t="shared" si="430"/>
        <v/>
      </c>
      <c r="CR173" t="str">
        <f t="shared" si="431"/>
        <v/>
      </c>
      <c r="CS173" t="str">
        <f t="shared" si="432"/>
        <v/>
      </c>
      <c r="CT173" t="str">
        <f t="shared" si="433"/>
        <v/>
      </c>
      <c r="CU173" t="str">
        <f t="shared" si="434"/>
        <v/>
      </c>
      <c r="CV173" t="str">
        <f t="shared" si="435"/>
        <v/>
      </c>
      <c r="CW173" t="str">
        <f t="shared" si="436"/>
        <v/>
      </c>
      <c r="CX173" t="str">
        <f t="shared" si="437"/>
        <v/>
      </c>
      <c r="CY173" t="str">
        <f t="shared" si="438"/>
        <v/>
      </c>
      <c r="CZ173" t="str">
        <f t="shared" si="439"/>
        <v/>
      </c>
      <c r="DA173" t="str">
        <f t="shared" si="440"/>
        <v/>
      </c>
      <c r="DB173" t="str">
        <f t="shared" si="441"/>
        <v/>
      </c>
      <c r="DC173" t="str">
        <f t="shared" si="442"/>
        <v/>
      </c>
      <c r="DD173" t="str">
        <f t="shared" si="443"/>
        <v/>
      </c>
      <c r="DE173" t="str">
        <f t="shared" si="444"/>
        <v/>
      </c>
      <c r="DF173" t="str">
        <f t="shared" si="445"/>
        <v/>
      </c>
      <c r="DG173" t="str">
        <f t="shared" si="446"/>
        <v/>
      </c>
      <c r="DH173" t="str">
        <f t="shared" si="447"/>
        <v/>
      </c>
      <c r="DI173" t="str">
        <f t="shared" si="448"/>
        <v/>
      </c>
      <c r="DJ173" t="str">
        <f t="shared" si="449"/>
        <v/>
      </c>
      <c r="DK173" t="str">
        <f t="shared" si="450"/>
        <v/>
      </c>
      <c r="DL173" t="str">
        <f t="shared" si="451"/>
        <v/>
      </c>
      <c r="DM173" t="str">
        <f t="shared" si="452"/>
        <v/>
      </c>
      <c r="DN173" t="str">
        <f t="shared" si="453"/>
        <v/>
      </c>
      <c r="DO173" t="str">
        <f t="shared" si="454"/>
        <v/>
      </c>
      <c r="DP173" t="str">
        <f t="shared" si="455"/>
        <v/>
      </c>
      <c r="DQ173" t="str">
        <f t="shared" si="456"/>
        <v/>
      </c>
      <c r="DR173" t="str">
        <f t="shared" si="457"/>
        <v/>
      </c>
      <c r="DS173" t="str">
        <f t="shared" si="458"/>
        <v/>
      </c>
      <c r="DT173" t="str">
        <f t="shared" si="459"/>
        <v/>
      </c>
      <c r="DU173">
        <f t="shared" si="460"/>
        <v>0</v>
      </c>
      <c r="DV173">
        <f t="shared" si="461"/>
        <v>0</v>
      </c>
      <c r="DW173">
        <f t="shared" si="462"/>
        <v>0</v>
      </c>
      <c r="DX173" t="str">
        <f t="shared" si="463"/>
        <v/>
      </c>
      <c r="DY173" t="str">
        <f t="shared" si="464"/>
        <v/>
      </c>
      <c r="DZ173" t="str">
        <f t="shared" si="465"/>
        <v/>
      </c>
      <c r="EA173" s="5">
        <f t="shared" si="466"/>
        <v>0</v>
      </c>
      <c r="EB173" s="3">
        <f t="shared" si="467"/>
        <v>0</v>
      </c>
    </row>
    <row r="174" spans="2:132" x14ac:dyDescent="0.2">
      <c r="B174">
        <v>169</v>
      </c>
      <c r="C174" s="3">
        <f>Zisk!D188</f>
        <v>0</v>
      </c>
      <c r="D174">
        <f>Zisk!E188</f>
        <v>0</v>
      </c>
      <c r="E174" s="66" t="str">
        <f t="shared" si="354"/>
        <v/>
      </c>
      <c r="F174" t="str">
        <f t="shared" si="355"/>
        <v/>
      </c>
      <c r="G174" s="66" t="str">
        <f t="shared" si="356"/>
        <v/>
      </c>
      <c r="J174">
        <f>VstupniParametry_SKRYT!$D$5</f>
        <v>0.02</v>
      </c>
      <c r="K174">
        <f>VstupniParametry_SKRYT!$D$6</f>
        <v>0.06</v>
      </c>
      <c r="L174">
        <f>VstupniParametry_SKRYT!$D$7</f>
        <v>0.06</v>
      </c>
      <c r="M174">
        <f>VstupniParametry_SKRYT!$D$8</f>
        <v>0.06</v>
      </c>
      <c r="N174">
        <f>VstupniParametry_SKRYT!$D$9</f>
        <v>1.7999999999999999E-2</v>
      </c>
      <c r="O174" s="27">
        <f>VstupniParametry_SKRYT!$D$10</f>
        <v>0.01</v>
      </c>
      <c r="P174" s="27">
        <f>VstupniParametry_SKRYT!$D$11</f>
        <v>0.01</v>
      </c>
      <c r="Q174" s="27">
        <f>VstupniParametry_SKRYT!$D$12</f>
        <v>0.01</v>
      </c>
      <c r="R174" s="27">
        <f>VstupniParametry_SKRYT!$D$13</f>
        <v>0.01</v>
      </c>
      <c r="S174" s="27">
        <f>VstupniParametry_SKRYT!$D$14</f>
        <v>0.01</v>
      </c>
      <c r="T174">
        <f t="shared" si="357"/>
        <v>0</v>
      </c>
      <c r="U174">
        <f t="shared" si="358"/>
        <v>0</v>
      </c>
      <c r="V174">
        <f t="shared" si="359"/>
        <v>0</v>
      </c>
      <c r="W174">
        <f t="shared" si="360"/>
        <v>0</v>
      </c>
      <c r="X174">
        <f t="shared" si="361"/>
        <v>0</v>
      </c>
      <c r="Y174">
        <f t="shared" si="362"/>
        <v>0</v>
      </c>
      <c r="Z174">
        <f t="shared" si="363"/>
        <v>0</v>
      </c>
      <c r="AA174">
        <f t="shared" si="364"/>
        <v>0</v>
      </c>
      <c r="AB174">
        <f t="shared" si="365"/>
        <v>0</v>
      </c>
      <c r="AC174">
        <f t="shared" si="366"/>
        <v>0</v>
      </c>
      <c r="AD174">
        <f t="shared" si="367"/>
        <v>0</v>
      </c>
      <c r="AE174">
        <f t="shared" si="368"/>
        <v>0</v>
      </c>
      <c r="AF174">
        <f t="shared" si="369"/>
        <v>0</v>
      </c>
      <c r="AG174">
        <f t="shared" si="370"/>
        <v>0</v>
      </c>
      <c r="AH174">
        <f t="shared" si="371"/>
        <v>0</v>
      </c>
      <c r="AI174">
        <f t="shared" si="372"/>
        <v>0</v>
      </c>
      <c r="AJ174">
        <f t="shared" si="373"/>
        <v>0</v>
      </c>
      <c r="AK174">
        <f t="shared" si="374"/>
        <v>0</v>
      </c>
      <c r="AL174">
        <f t="shared" si="375"/>
        <v>0</v>
      </c>
      <c r="AM174">
        <f t="shared" si="376"/>
        <v>0</v>
      </c>
      <c r="AN174">
        <f t="shared" si="377"/>
        <v>0</v>
      </c>
      <c r="AO174">
        <f t="shared" si="378"/>
        <v>0</v>
      </c>
      <c r="AP174">
        <f t="shared" si="379"/>
        <v>0</v>
      </c>
      <c r="AQ174">
        <f t="shared" si="380"/>
        <v>0</v>
      </c>
      <c r="AR174">
        <f t="shared" si="381"/>
        <v>0</v>
      </c>
      <c r="AS174">
        <f t="shared" si="382"/>
        <v>0</v>
      </c>
      <c r="AT174">
        <f t="shared" si="352"/>
        <v>0</v>
      </c>
      <c r="AU174">
        <f t="shared" si="383"/>
        <v>0</v>
      </c>
      <c r="AV174">
        <f t="shared" si="384"/>
        <v>0</v>
      </c>
      <c r="AW174">
        <f t="shared" si="353"/>
        <v>0</v>
      </c>
      <c r="AX174">
        <f t="shared" si="385"/>
        <v>0</v>
      </c>
      <c r="AY174">
        <f t="shared" si="386"/>
        <v>0</v>
      </c>
      <c r="AZ174">
        <f t="shared" si="387"/>
        <v>0</v>
      </c>
      <c r="BA174">
        <f t="shared" si="388"/>
        <v>0</v>
      </c>
      <c r="BB174">
        <f t="shared" si="389"/>
        <v>0</v>
      </c>
      <c r="BC174">
        <f t="shared" si="390"/>
        <v>0</v>
      </c>
      <c r="BD174">
        <f t="shared" si="391"/>
        <v>0</v>
      </c>
      <c r="BE174">
        <f t="shared" si="392"/>
        <v>0</v>
      </c>
      <c r="BF174">
        <f t="shared" si="393"/>
        <v>0</v>
      </c>
      <c r="BG174">
        <f t="shared" si="394"/>
        <v>0</v>
      </c>
      <c r="BH174">
        <f t="shared" si="395"/>
        <v>0</v>
      </c>
      <c r="BI174">
        <f t="shared" si="396"/>
        <v>0</v>
      </c>
      <c r="BJ174">
        <f t="shared" si="397"/>
        <v>0</v>
      </c>
      <c r="BK174">
        <f t="shared" si="398"/>
        <v>0</v>
      </c>
      <c r="BL174">
        <f t="shared" si="399"/>
        <v>0</v>
      </c>
      <c r="BM174">
        <f t="shared" si="400"/>
        <v>0</v>
      </c>
      <c r="BN174">
        <f t="shared" si="401"/>
        <v>0</v>
      </c>
      <c r="BO174">
        <f t="shared" si="402"/>
        <v>0</v>
      </c>
      <c r="BP174">
        <f t="shared" si="403"/>
        <v>0</v>
      </c>
      <c r="BQ174">
        <f t="shared" si="404"/>
        <v>0</v>
      </c>
      <c r="BR174">
        <f t="shared" si="405"/>
        <v>0</v>
      </c>
      <c r="BS174">
        <f t="shared" si="406"/>
        <v>0</v>
      </c>
      <c r="BT174">
        <f t="shared" si="407"/>
        <v>0</v>
      </c>
      <c r="BU174">
        <f t="shared" si="408"/>
        <v>0</v>
      </c>
      <c r="BV174">
        <f t="shared" si="409"/>
        <v>0</v>
      </c>
      <c r="BW174">
        <f t="shared" si="410"/>
        <v>0</v>
      </c>
      <c r="BX174">
        <f t="shared" si="411"/>
        <v>0</v>
      </c>
      <c r="BY174">
        <f t="shared" si="412"/>
        <v>0</v>
      </c>
      <c r="BZ174">
        <f t="shared" si="413"/>
        <v>0</v>
      </c>
      <c r="CA174">
        <f t="shared" si="414"/>
        <v>0</v>
      </c>
      <c r="CB174">
        <f t="shared" si="415"/>
        <v>0</v>
      </c>
      <c r="CC174">
        <f t="shared" si="416"/>
        <v>0</v>
      </c>
      <c r="CD174">
        <f t="shared" si="417"/>
        <v>0</v>
      </c>
      <c r="CE174">
        <f t="shared" si="418"/>
        <v>0</v>
      </c>
      <c r="CF174">
        <f t="shared" si="419"/>
        <v>0</v>
      </c>
      <c r="CG174">
        <f t="shared" si="420"/>
        <v>0</v>
      </c>
      <c r="CH174">
        <f t="shared" si="421"/>
        <v>0</v>
      </c>
      <c r="CI174">
        <f t="shared" si="422"/>
        <v>0</v>
      </c>
      <c r="CJ174">
        <f t="shared" si="423"/>
        <v>0</v>
      </c>
      <c r="CK174">
        <f t="shared" si="424"/>
        <v>0</v>
      </c>
      <c r="CL174" t="str">
        <f t="shared" si="425"/>
        <v/>
      </c>
      <c r="CM174" t="str">
        <f t="shared" si="426"/>
        <v/>
      </c>
      <c r="CN174" t="str">
        <f t="shared" si="427"/>
        <v/>
      </c>
      <c r="CO174" t="str">
        <f t="shared" si="428"/>
        <v/>
      </c>
      <c r="CP174" t="str">
        <f t="shared" si="429"/>
        <v/>
      </c>
      <c r="CQ174" t="str">
        <f t="shared" si="430"/>
        <v/>
      </c>
      <c r="CR174" t="str">
        <f t="shared" si="431"/>
        <v/>
      </c>
      <c r="CS174" t="str">
        <f t="shared" si="432"/>
        <v/>
      </c>
      <c r="CT174" t="str">
        <f t="shared" si="433"/>
        <v/>
      </c>
      <c r="CU174" t="str">
        <f t="shared" si="434"/>
        <v/>
      </c>
      <c r="CV174" t="str">
        <f t="shared" si="435"/>
        <v/>
      </c>
      <c r="CW174" t="str">
        <f t="shared" si="436"/>
        <v/>
      </c>
      <c r="CX174" t="str">
        <f t="shared" si="437"/>
        <v/>
      </c>
      <c r="CY174" t="str">
        <f t="shared" si="438"/>
        <v/>
      </c>
      <c r="CZ174" t="str">
        <f t="shared" si="439"/>
        <v/>
      </c>
      <c r="DA174" t="str">
        <f t="shared" si="440"/>
        <v/>
      </c>
      <c r="DB174" t="str">
        <f t="shared" si="441"/>
        <v/>
      </c>
      <c r="DC174" t="str">
        <f t="shared" si="442"/>
        <v/>
      </c>
      <c r="DD174" t="str">
        <f t="shared" si="443"/>
        <v/>
      </c>
      <c r="DE174" t="str">
        <f t="shared" si="444"/>
        <v/>
      </c>
      <c r="DF174" t="str">
        <f t="shared" si="445"/>
        <v/>
      </c>
      <c r="DG174" t="str">
        <f t="shared" si="446"/>
        <v/>
      </c>
      <c r="DH174" t="str">
        <f t="shared" si="447"/>
        <v/>
      </c>
      <c r="DI174" t="str">
        <f t="shared" si="448"/>
        <v/>
      </c>
      <c r="DJ174" t="str">
        <f t="shared" si="449"/>
        <v/>
      </c>
      <c r="DK174" t="str">
        <f t="shared" si="450"/>
        <v/>
      </c>
      <c r="DL174" t="str">
        <f t="shared" si="451"/>
        <v/>
      </c>
      <c r="DM174" t="str">
        <f t="shared" si="452"/>
        <v/>
      </c>
      <c r="DN174" t="str">
        <f t="shared" si="453"/>
        <v/>
      </c>
      <c r="DO174" t="str">
        <f t="shared" si="454"/>
        <v/>
      </c>
      <c r="DP174" t="str">
        <f t="shared" si="455"/>
        <v/>
      </c>
      <c r="DQ174" t="str">
        <f t="shared" si="456"/>
        <v/>
      </c>
      <c r="DR174" t="str">
        <f t="shared" si="457"/>
        <v/>
      </c>
      <c r="DS174" t="str">
        <f t="shared" si="458"/>
        <v/>
      </c>
      <c r="DT174" t="str">
        <f t="shared" si="459"/>
        <v/>
      </c>
      <c r="DU174">
        <f t="shared" si="460"/>
        <v>0</v>
      </c>
      <c r="DV174">
        <f t="shared" si="461"/>
        <v>0</v>
      </c>
      <c r="DW174">
        <f t="shared" si="462"/>
        <v>0</v>
      </c>
      <c r="DX174" t="str">
        <f t="shared" si="463"/>
        <v/>
      </c>
      <c r="DY174" t="str">
        <f t="shared" si="464"/>
        <v/>
      </c>
      <c r="DZ174" t="str">
        <f t="shared" si="465"/>
        <v/>
      </c>
      <c r="EA174" s="5">
        <f t="shared" si="466"/>
        <v>0</v>
      </c>
      <c r="EB174" s="3">
        <f t="shared" si="467"/>
        <v>0</v>
      </c>
    </row>
    <row r="175" spans="2:132" x14ac:dyDescent="0.2">
      <c r="B175" s="25">
        <v>170</v>
      </c>
      <c r="C175" s="26">
        <f>Zisk!D189</f>
        <v>0</v>
      </c>
      <c r="D175">
        <f>Zisk!E189</f>
        <v>0</v>
      </c>
      <c r="E175" s="66" t="str">
        <f t="shared" si="354"/>
        <v/>
      </c>
      <c r="F175" t="str">
        <f t="shared" si="355"/>
        <v/>
      </c>
      <c r="G175" s="66" t="str">
        <f t="shared" si="356"/>
        <v/>
      </c>
      <c r="H175" s="25"/>
      <c r="I175" s="25"/>
      <c r="J175">
        <f>VstupniParametry_SKRYT!$D$5</f>
        <v>0.02</v>
      </c>
      <c r="K175">
        <f>VstupniParametry_SKRYT!$D$6</f>
        <v>0.06</v>
      </c>
      <c r="L175">
        <f>VstupniParametry_SKRYT!$D$7</f>
        <v>0.06</v>
      </c>
      <c r="M175">
        <f>VstupniParametry_SKRYT!$D$8</f>
        <v>0.06</v>
      </c>
      <c r="N175">
        <f>VstupniParametry_SKRYT!$D$9</f>
        <v>1.7999999999999999E-2</v>
      </c>
      <c r="O175" s="27">
        <f>VstupniParametry_SKRYT!$D$10</f>
        <v>0.01</v>
      </c>
      <c r="P175" s="27">
        <f>VstupniParametry_SKRYT!$D$11</f>
        <v>0.01</v>
      </c>
      <c r="Q175" s="27">
        <f>VstupniParametry_SKRYT!$D$12</f>
        <v>0.01</v>
      </c>
      <c r="R175" s="27">
        <f>VstupniParametry_SKRYT!$D$13</f>
        <v>0.01</v>
      </c>
      <c r="S175" s="27">
        <f>VstupniParametry_SKRYT!$D$14</f>
        <v>0.01</v>
      </c>
      <c r="T175">
        <f t="shared" si="357"/>
        <v>0</v>
      </c>
      <c r="U175">
        <f t="shared" si="358"/>
        <v>0</v>
      </c>
      <c r="V175">
        <f t="shared" si="359"/>
        <v>0</v>
      </c>
      <c r="W175">
        <f t="shared" si="360"/>
        <v>0</v>
      </c>
      <c r="X175">
        <f t="shared" si="361"/>
        <v>0</v>
      </c>
      <c r="Y175">
        <f t="shared" si="362"/>
        <v>0</v>
      </c>
      <c r="Z175">
        <f t="shared" si="363"/>
        <v>0</v>
      </c>
      <c r="AA175">
        <f t="shared" si="364"/>
        <v>0</v>
      </c>
      <c r="AB175">
        <f t="shared" si="365"/>
        <v>0</v>
      </c>
      <c r="AC175">
        <f t="shared" si="366"/>
        <v>0</v>
      </c>
      <c r="AD175">
        <f t="shared" si="367"/>
        <v>0</v>
      </c>
      <c r="AE175">
        <f t="shared" si="368"/>
        <v>0</v>
      </c>
      <c r="AF175">
        <f t="shared" si="369"/>
        <v>0</v>
      </c>
      <c r="AG175">
        <f t="shared" si="370"/>
        <v>0</v>
      </c>
      <c r="AH175">
        <f t="shared" si="371"/>
        <v>0</v>
      </c>
      <c r="AI175">
        <f t="shared" si="372"/>
        <v>0</v>
      </c>
      <c r="AJ175">
        <f t="shared" si="373"/>
        <v>0</v>
      </c>
      <c r="AK175">
        <f t="shared" si="374"/>
        <v>0</v>
      </c>
      <c r="AL175">
        <f t="shared" si="375"/>
        <v>0</v>
      </c>
      <c r="AM175">
        <f t="shared" si="376"/>
        <v>0</v>
      </c>
      <c r="AN175">
        <f t="shared" si="377"/>
        <v>0</v>
      </c>
      <c r="AO175">
        <f t="shared" si="378"/>
        <v>0</v>
      </c>
      <c r="AP175">
        <f t="shared" si="379"/>
        <v>0</v>
      </c>
      <c r="AQ175">
        <f t="shared" si="380"/>
        <v>0</v>
      </c>
      <c r="AR175">
        <f t="shared" si="381"/>
        <v>0</v>
      </c>
      <c r="AS175">
        <f t="shared" si="382"/>
        <v>0</v>
      </c>
      <c r="AT175">
        <f t="shared" si="352"/>
        <v>0</v>
      </c>
      <c r="AU175">
        <f t="shared" si="383"/>
        <v>0</v>
      </c>
      <c r="AV175">
        <f t="shared" si="384"/>
        <v>0</v>
      </c>
      <c r="AW175">
        <f t="shared" si="353"/>
        <v>0</v>
      </c>
      <c r="AX175">
        <f t="shared" si="385"/>
        <v>0</v>
      </c>
      <c r="AY175">
        <f t="shared" si="386"/>
        <v>0</v>
      </c>
      <c r="AZ175">
        <f t="shared" si="387"/>
        <v>0</v>
      </c>
      <c r="BA175">
        <f t="shared" si="388"/>
        <v>0</v>
      </c>
      <c r="BB175">
        <f t="shared" si="389"/>
        <v>0</v>
      </c>
      <c r="BC175">
        <f t="shared" si="390"/>
        <v>0</v>
      </c>
      <c r="BD175">
        <f t="shared" si="391"/>
        <v>0</v>
      </c>
      <c r="BE175">
        <f t="shared" si="392"/>
        <v>0</v>
      </c>
      <c r="BF175">
        <f t="shared" si="393"/>
        <v>0</v>
      </c>
      <c r="BG175">
        <f t="shared" si="394"/>
        <v>0</v>
      </c>
      <c r="BH175">
        <f t="shared" si="395"/>
        <v>0</v>
      </c>
      <c r="BI175">
        <f t="shared" si="396"/>
        <v>0</v>
      </c>
      <c r="BJ175">
        <f t="shared" si="397"/>
        <v>0</v>
      </c>
      <c r="BK175">
        <f t="shared" si="398"/>
        <v>0</v>
      </c>
      <c r="BL175">
        <f t="shared" si="399"/>
        <v>0</v>
      </c>
      <c r="BM175">
        <f t="shared" si="400"/>
        <v>0</v>
      </c>
      <c r="BN175">
        <f t="shared" si="401"/>
        <v>0</v>
      </c>
      <c r="BO175">
        <f t="shared" si="402"/>
        <v>0</v>
      </c>
      <c r="BP175">
        <f t="shared" si="403"/>
        <v>0</v>
      </c>
      <c r="BQ175">
        <f t="shared" si="404"/>
        <v>0</v>
      </c>
      <c r="BR175">
        <f t="shared" si="405"/>
        <v>0</v>
      </c>
      <c r="BS175">
        <f t="shared" si="406"/>
        <v>0</v>
      </c>
      <c r="BT175">
        <f t="shared" si="407"/>
        <v>0</v>
      </c>
      <c r="BU175">
        <f t="shared" si="408"/>
        <v>0</v>
      </c>
      <c r="BV175">
        <f t="shared" si="409"/>
        <v>0</v>
      </c>
      <c r="BW175">
        <f t="shared" si="410"/>
        <v>0</v>
      </c>
      <c r="BX175">
        <f t="shared" si="411"/>
        <v>0</v>
      </c>
      <c r="BY175">
        <f t="shared" si="412"/>
        <v>0</v>
      </c>
      <c r="BZ175">
        <f t="shared" si="413"/>
        <v>0</v>
      </c>
      <c r="CA175">
        <f t="shared" si="414"/>
        <v>0</v>
      </c>
      <c r="CB175">
        <f t="shared" si="415"/>
        <v>0</v>
      </c>
      <c r="CC175">
        <f t="shared" si="416"/>
        <v>0</v>
      </c>
      <c r="CD175">
        <f t="shared" si="417"/>
        <v>0</v>
      </c>
      <c r="CE175">
        <f t="shared" si="418"/>
        <v>0</v>
      </c>
      <c r="CF175">
        <f t="shared" si="419"/>
        <v>0</v>
      </c>
      <c r="CG175">
        <f t="shared" si="420"/>
        <v>0</v>
      </c>
      <c r="CH175">
        <f t="shared" si="421"/>
        <v>0</v>
      </c>
      <c r="CI175">
        <f t="shared" si="422"/>
        <v>0</v>
      </c>
      <c r="CJ175">
        <f t="shared" si="423"/>
        <v>0</v>
      </c>
      <c r="CK175">
        <f t="shared" si="424"/>
        <v>0</v>
      </c>
      <c r="CL175" t="str">
        <f t="shared" si="425"/>
        <v/>
      </c>
      <c r="CM175" t="str">
        <f t="shared" si="426"/>
        <v/>
      </c>
      <c r="CN175" t="str">
        <f t="shared" si="427"/>
        <v/>
      </c>
      <c r="CO175" t="str">
        <f t="shared" si="428"/>
        <v/>
      </c>
      <c r="CP175" t="str">
        <f t="shared" si="429"/>
        <v/>
      </c>
      <c r="CQ175" t="str">
        <f t="shared" si="430"/>
        <v/>
      </c>
      <c r="CR175" t="str">
        <f t="shared" si="431"/>
        <v/>
      </c>
      <c r="CS175" t="str">
        <f t="shared" si="432"/>
        <v/>
      </c>
      <c r="CT175" t="str">
        <f t="shared" si="433"/>
        <v/>
      </c>
      <c r="CU175" t="str">
        <f t="shared" si="434"/>
        <v/>
      </c>
      <c r="CV175" t="str">
        <f t="shared" si="435"/>
        <v/>
      </c>
      <c r="CW175" t="str">
        <f t="shared" si="436"/>
        <v/>
      </c>
      <c r="CX175" t="str">
        <f t="shared" si="437"/>
        <v/>
      </c>
      <c r="CY175" t="str">
        <f t="shared" si="438"/>
        <v/>
      </c>
      <c r="CZ175" t="str">
        <f t="shared" si="439"/>
        <v/>
      </c>
      <c r="DA175" t="str">
        <f t="shared" si="440"/>
        <v/>
      </c>
      <c r="DB175" t="str">
        <f t="shared" si="441"/>
        <v/>
      </c>
      <c r="DC175" t="str">
        <f t="shared" si="442"/>
        <v/>
      </c>
      <c r="DD175" t="str">
        <f t="shared" si="443"/>
        <v/>
      </c>
      <c r="DE175" t="str">
        <f t="shared" si="444"/>
        <v/>
      </c>
      <c r="DF175" t="str">
        <f t="shared" si="445"/>
        <v/>
      </c>
      <c r="DG175" t="str">
        <f t="shared" si="446"/>
        <v/>
      </c>
      <c r="DH175" t="str">
        <f t="shared" si="447"/>
        <v/>
      </c>
      <c r="DI175" t="str">
        <f t="shared" si="448"/>
        <v/>
      </c>
      <c r="DJ175" t="str">
        <f t="shared" si="449"/>
        <v/>
      </c>
      <c r="DK175" t="str">
        <f t="shared" si="450"/>
        <v/>
      </c>
      <c r="DL175" t="str">
        <f t="shared" si="451"/>
        <v/>
      </c>
      <c r="DM175" t="str">
        <f t="shared" si="452"/>
        <v/>
      </c>
      <c r="DN175" t="str">
        <f t="shared" si="453"/>
        <v/>
      </c>
      <c r="DO175" t="str">
        <f t="shared" si="454"/>
        <v/>
      </c>
      <c r="DP175" t="str">
        <f t="shared" si="455"/>
        <v/>
      </c>
      <c r="DQ175" t="str">
        <f t="shared" si="456"/>
        <v/>
      </c>
      <c r="DR175" t="str">
        <f t="shared" si="457"/>
        <v/>
      </c>
      <c r="DS175" t="str">
        <f t="shared" si="458"/>
        <v/>
      </c>
      <c r="DT175" t="str">
        <f t="shared" si="459"/>
        <v/>
      </c>
      <c r="DU175">
        <f t="shared" si="460"/>
        <v>0</v>
      </c>
      <c r="DV175">
        <f t="shared" si="461"/>
        <v>0</v>
      </c>
      <c r="DW175">
        <f t="shared" si="462"/>
        <v>0</v>
      </c>
      <c r="DX175" t="str">
        <f t="shared" si="463"/>
        <v/>
      </c>
      <c r="DY175" t="str">
        <f t="shared" si="464"/>
        <v/>
      </c>
      <c r="DZ175" t="str">
        <f t="shared" si="465"/>
        <v/>
      </c>
      <c r="EA175" s="5">
        <f t="shared" si="466"/>
        <v>0</v>
      </c>
      <c r="EB175" s="3">
        <f t="shared" si="467"/>
        <v>0</v>
      </c>
    </row>
    <row r="176" spans="2:132" x14ac:dyDescent="0.2">
      <c r="B176">
        <v>171</v>
      </c>
      <c r="C176" s="3">
        <f>Zisk!D190</f>
        <v>0</v>
      </c>
      <c r="D176">
        <f>Zisk!E190</f>
        <v>0</v>
      </c>
      <c r="E176" s="66" t="str">
        <f t="shared" si="354"/>
        <v/>
      </c>
      <c r="F176" t="str">
        <f t="shared" si="355"/>
        <v/>
      </c>
      <c r="G176" s="66" t="str">
        <f t="shared" si="356"/>
        <v/>
      </c>
      <c r="J176">
        <f>VstupniParametry_SKRYT!$D$5</f>
        <v>0.02</v>
      </c>
      <c r="K176">
        <f>VstupniParametry_SKRYT!$D$6</f>
        <v>0.06</v>
      </c>
      <c r="L176">
        <f>VstupniParametry_SKRYT!$D$7</f>
        <v>0.06</v>
      </c>
      <c r="M176">
        <f>VstupniParametry_SKRYT!$D$8</f>
        <v>0.06</v>
      </c>
      <c r="N176">
        <f>VstupniParametry_SKRYT!$D$9</f>
        <v>1.7999999999999999E-2</v>
      </c>
      <c r="O176" s="27">
        <f>VstupniParametry_SKRYT!$D$10</f>
        <v>0.01</v>
      </c>
      <c r="P176" s="27">
        <f>VstupniParametry_SKRYT!$D$11</f>
        <v>0.01</v>
      </c>
      <c r="Q176" s="27">
        <f>VstupniParametry_SKRYT!$D$12</f>
        <v>0.01</v>
      </c>
      <c r="R176" s="27">
        <f>VstupniParametry_SKRYT!$D$13</f>
        <v>0.01</v>
      </c>
      <c r="S176" s="27">
        <f>VstupniParametry_SKRYT!$D$14</f>
        <v>0.01</v>
      </c>
      <c r="T176">
        <f t="shared" si="357"/>
        <v>0</v>
      </c>
      <c r="U176">
        <f t="shared" si="358"/>
        <v>0</v>
      </c>
      <c r="V176">
        <f t="shared" si="359"/>
        <v>0</v>
      </c>
      <c r="W176">
        <f t="shared" si="360"/>
        <v>0</v>
      </c>
      <c r="X176">
        <f t="shared" si="361"/>
        <v>0</v>
      </c>
      <c r="Y176">
        <f t="shared" si="362"/>
        <v>0</v>
      </c>
      <c r="Z176">
        <f t="shared" si="363"/>
        <v>0</v>
      </c>
      <c r="AA176">
        <f t="shared" si="364"/>
        <v>0</v>
      </c>
      <c r="AB176">
        <f t="shared" si="365"/>
        <v>0</v>
      </c>
      <c r="AC176">
        <f t="shared" si="366"/>
        <v>0</v>
      </c>
      <c r="AD176">
        <f t="shared" si="367"/>
        <v>0</v>
      </c>
      <c r="AE176">
        <f t="shared" si="368"/>
        <v>0</v>
      </c>
      <c r="AF176">
        <f t="shared" si="369"/>
        <v>0</v>
      </c>
      <c r="AG176">
        <f t="shared" si="370"/>
        <v>0</v>
      </c>
      <c r="AH176">
        <f t="shared" si="371"/>
        <v>0</v>
      </c>
      <c r="AI176">
        <f t="shared" si="372"/>
        <v>0</v>
      </c>
      <c r="AJ176">
        <f t="shared" si="373"/>
        <v>0</v>
      </c>
      <c r="AK176">
        <f t="shared" si="374"/>
        <v>0</v>
      </c>
      <c r="AL176">
        <f t="shared" si="375"/>
        <v>0</v>
      </c>
      <c r="AM176">
        <f t="shared" si="376"/>
        <v>0</v>
      </c>
      <c r="AN176">
        <f t="shared" si="377"/>
        <v>0</v>
      </c>
      <c r="AO176">
        <f t="shared" si="378"/>
        <v>0</v>
      </c>
      <c r="AP176">
        <f t="shared" si="379"/>
        <v>0</v>
      </c>
      <c r="AQ176">
        <f t="shared" si="380"/>
        <v>0</v>
      </c>
      <c r="AR176">
        <f t="shared" si="381"/>
        <v>0</v>
      </c>
      <c r="AS176">
        <f t="shared" si="382"/>
        <v>0</v>
      </c>
      <c r="AT176">
        <f t="shared" si="352"/>
        <v>0</v>
      </c>
      <c r="AU176">
        <f t="shared" si="383"/>
        <v>0</v>
      </c>
      <c r="AV176">
        <f t="shared" si="384"/>
        <v>0</v>
      </c>
      <c r="AW176">
        <f t="shared" si="353"/>
        <v>0</v>
      </c>
      <c r="AX176">
        <f t="shared" si="385"/>
        <v>0</v>
      </c>
      <c r="AY176">
        <f t="shared" si="386"/>
        <v>0</v>
      </c>
      <c r="AZ176">
        <f t="shared" si="387"/>
        <v>0</v>
      </c>
      <c r="BA176">
        <f t="shared" si="388"/>
        <v>0</v>
      </c>
      <c r="BB176">
        <f t="shared" si="389"/>
        <v>0</v>
      </c>
      <c r="BC176">
        <f t="shared" si="390"/>
        <v>0</v>
      </c>
      <c r="BD176">
        <f t="shared" si="391"/>
        <v>0</v>
      </c>
      <c r="BE176">
        <f t="shared" si="392"/>
        <v>0</v>
      </c>
      <c r="BF176">
        <f t="shared" si="393"/>
        <v>0</v>
      </c>
      <c r="BG176">
        <f t="shared" si="394"/>
        <v>0</v>
      </c>
      <c r="BH176">
        <f t="shared" si="395"/>
        <v>0</v>
      </c>
      <c r="BI176">
        <f t="shared" si="396"/>
        <v>0</v>
      </c>
      <c r="BJ176">
        <f t="shared" si="397"/>
        <v>0</v>
      </c>
      <c r="BK176">
        <f t="shared" si="398"/>
        <v>0</v>
      </c>
      <c r="BL176">
        <f t="shared" si="399"/>
        <v>0</v>
      </c>
      <c r="BM176">
        <f t="shared" si="400"/>
        <v>0</v>
      </c>
      <c r="BN176">
        <f t="shared" si="401"/>
        <v>0</v>
      </c>
      <c r="BO176">
        <f t="shared" si="402"/>
        <v>0</v>
      </c>
      <c r="BP176">
        <f t="shared" si="403"/>
        <v>0</v>
      </c>
      <c r="BQ176">
        <f t="shared" si="404"/>
        <v>0</v>
      </c>
      <c r="BR176">
        <f t="shared" si="405"/>
        <v>0</v>
      </c>
      <c r="BS176">
        <f t="shared" si="406"/>
        <v>0</v>
      </c>
      <c r="BT176">
        <f t="shared" si="407"/>
        <v>0</v>
      </c>
      <c r="BU176">
        <f t="shared" si="408"/>
        <v>0</v>
      </c>
      <c r="BV176">
        <f t="shared" si="409"/>
        <v>0</v>
      </c>
      <c r="BW176">
        <f t="shared" si="410"/>
        <v>0</v>
      </c>
      <c r="BX176">
        <f t="shared" si="411"/>
        <v>0</v>
      </c>
      <c r="BY176">
        <f t="shared" si="412"/>
        <v>0</v>
      </c>
      <c r="BZ176">
        <f t="shared" si="413"/>
        <v>0</v>
      </c>
      <c r="CA176">
        <f t="shared" si="414"/>
        <v>0</v>
      </c>
      <c r="CB176">
        <f t="shared" si="415"/>
        <v>0</v>
      </c>
      <c r="CC176">
        <f t="shared" si="416"/>
        <v>0</v>
      </c>
      <c r="CD176">
        <f t="shared" si="417"/>
        <v>0</v>
      </c>
      <c r="CE176">
        <f t="shared" si="418"/>
        <v>0</v>
      </c>
      <c r="CF176">
        <f t="shared" si="419"/>
        <v>0</v>
      </c>
      <c r="CG176">
        <f t="shared" si="420"/>
        <v>0</v>
      </c>
      <c r="CH176">
        <f t="shared" si="421"/>
        <v>0</v>
      </c>
      <c r="CI176">
        <f t="shared" si="422"/>
        <v>0</v>
      </c>
      <c r="CJ176">
        <f t="shared" si="423"/>
        <v>0</v>
      </c>
      <c r="CK176">
        <f t="shared" si="424"/>
        <v>0</v>
      </c>
      <c r="CL176" t="str">
        <f t="shared" si="425"/>
        <v/>
      </c>
      <c r="CM176" t="str">
        <f t="shared" si="426"/>
        <v/>
      </c>
      <c r="CN176" t="str">
        <f t="shared" si="427"/>
        <v/>
      </c>
      <c r="CO176" t="str">
        <f t="shared" si="428"/>
        <v/>
      </c>
      <c r="CP176" t="str">
        <f t="shared" si="429"/>
        <v/>
      </c>
      <c r="CQ176" t="str">
        <f t="shared" si="430"/>
        <v/>
      </c>
      <c r="CR176" t="str">
        <f t="shared" si="431"/>
        <v/>
      </c>
      <c r="CS176" t="str">
        <f t="shared" si="432"/>
        <v/>
      </c>
      <c r="CT176" t="str">
        <f t="shared" si="433"/>
        <v/>
      </c>
      <c r="CU176" t="str">
        <f t="shared" si="434"/>
        <v/>
      </c>
      <c r="CV176" t="str">
        <f t="shared" si="435"/>
        <v/>
      </c>
      <c r="CW176" t="str">
        <f t="shared" si="436"/>
        <v/>
      </c>
      <c r="CX176" t="str">
        <f t="shared" si="437"/>
        <v/>
      </c>
      <c r="CY176" t="str">
        <f t="shared" si="438"/>
        <v/>
      </c>
      <c r="CZ176" t="str">
        <f t="shared" si="439"/>
        <v/>
      </c>
      <c r="DA176" t="str">
        <f t="shared" si="440"/>
        <v/>
      </c>
      <c r="DB176" t="str">
        <f t="shared" si="441"/>
        <v/>
      </c>
      <c r="DC176" t="str">
        <f t="shared" si="442"/>
        <v/>
      </c>
      <c r="DD176" t="str">
        <f t="shared" si="443"/>
        <v/>
      </c>
      <c r="DE176" t="str">
        <f t="shared" si="444"/>
        <v/>
      </c>
      <c r="DF176" t="str">
        <f t="shared" si="445"/>
        <v/>
      </c>
      <c r="DG176" t="str">
        <f t="shared" si="446"/>
        <v/>
      </c>
      <c r="DH176" t="str">
        <f t="shared" si="447"/>
        <v/>
      </c>
      <c r="DI176" t="str">
        <f t="shared" si="448"/>
        <v/>
      </c>
      <c r="DJ176" t="str">
        <f t="shared" si="449"/>
        <v/>
      </c>
      <c r="DK176" t="str">
        <f t="shared" si="450"/>
        <v/>
      </c>
      <c r="DL176" t="str">
        <f t="shared" si="451"/>
        <v/>
      </c>
      <c r="DM176" t="str">
        <f t="shared" si="452"/>
        <v/>
      </c>
      <c r="DN176" t="str">
        <f t="shared" si="453"/>
        <v/>
      </c>
      <c r="DO176" t="str">
        <f t="shared" si="454"/>
        <v/>
      </c>
      <c r="DP176" t="str">
        <f t="shared" si="455"/>
        <v/>
      </c>
      <c r="DQ176" t="str">
        <f t="shared" si="456"/>
        <v/>
      </c>
      <c r="DR176" t="str">
        <f t="shared" si="457"/>
        <v/>
      </c>
      <c r="DS176" t="str">
        <f t="shared" si="458"/>
        <v/>
      </c>
      <c r="DT176" t="str">
        <f t="shared" si="459"/>
        <v/>
      </c>
      <c r="DU176">
        <f t="shared" si="460"/>
        <v>0</v>
      </c>
      <c r="DV176">
        <f t="shared" si="461"/>
        <v>0</v>
      </c>
      <c r="DW176">
        <f t="shared" si="462"/>
        <v>0</v>
      </c>
      <c r="DX176" t="str">
        <f t="shared" si="463"/>
        <v/>
      </c>
      <c r="DY176" t="str">
        <f t="shared" si="464"/>
        <v/>
      </c>
      <c r="DZ176" t="str">
        <f t="shared" si="465"/>
        <v/>
      </c>
      <c r="EA176" s="5">
        <f t="shared" si="466"/>
        <v>0</v>
      </c>
      <c r="EB176" s="3">
        <f t="shared" si="467"/>
        <v>0</v>
      </c>
    </row>
    <row r="177" spans="2:132" x14ac:dyDescent="0.2">
      <c r="B177" s="25">
        <v>172</v>
      </c>
      <c r="C177" s="26">
        <f>Zisk!D191</f>
        <v>0</v>
      </c>
      <c r="D177">
        <f>Zisk!E191</f>
        <v>0</v>
      </c>
      <c r="E177" s="66" t="str">
        <f t="shared" si="354"/>
        <v/>
      </c>
      <c r="F177" t="str">
        <f t="shared" si="355"/>
        <v/>
      </c>
      <c r="G177" s="66" t="str">
        <f t="shared" si="356"/>
        <v/>
      </c>
      <c r="H177" s="25"/>
      <c r="I177" s="25"/>
      <c r="J177">
        <f>VstupniParametry_SKRYT!$D$5</f>
        <v>0.02</v>
      </c>
      <c r="K177">
        <f>VstupniParametry_SKRYT!$D$6</f>
        <v>0.06</v>
      </c>
      <c r="L177">
        <f>VstupniParametry_SKRYT!$D$7</f>
        <v>0.06</v>
      </c>
      <c r="M177">
        <f>VstupniParametry_SKRYT!$D$8</f>
        <v>0.06</v>
      </c>
      <c r="N177">
        <f>VstupniParametry_SKRYT!$D$9</f>
        <v>1.7999999999999999E-2</v>
      </c>
      <c r="O177" s="27">
        <f>VstupniParametry_SKRYT!$D$10</f>
        <v>0.01</v>
      </c>
      <c r="P177" s="27">
        <f>VstupniParametry_SKRYT!$D$11</f>
        <v>0.01</v>
      </c>
      <c r="Q177" s="27">
        <f>VstupniParametry_SKRYT!$D$12</f>
        <v>0.01</v>
      </c>
      <c r="R177" s="27">
        <f>VstupniParametry_SKRYT!$D$13</f>
        <v>0.01</v>
      </c>
      <c r="S177" s="27">
        <f>VstupniParametry_SKRYT!$D$14</f>
        <v>0.01</v>
      </c>
      <c r="T177">
        <f t="shared" si="357"/>
        <v>0</v>
      </c>
      <c r="U177">
        <f t="shared" si="358"/>
        <v>0</v>
      </c>
      <c r="V177">
        <f t="shared" si="359"/>
        <v>0</v>
      </c>
      <c r="W177">
        <f t="shared" si="360"/>
        <v>0</v>
      </c>
      <c r="X177">
        <f t="shared" si="361"/>
        <v>0</v>
      </c>
      <c r="Y177">
        <f t="shared" si="362"/>
        <v>0</v>
      </c>
      <c r="Z177">
        <f t="shared" si="363"/>
        <v>0</v>
      </c>
      <c r="AA177">
        <f t="shared" si="364"/>
        <v>0</v>
      </c>
      <c r="AB177">
        <f t="shared" si="365"/>
        <v>0</v>
      </c>
      <c r="AC177">
        <f t="shared" si="366"/>
        <v>0</v>
      </c>
      <c r="AD177">
        <f t="shared" si="367"/>
        <v>0</v>
      </c>
      <c r="AE177">
        <f t="shared" si="368"/>
        <v>0</v>
      </c>
      <c r="AF177">
        <f t="shared" si="369"/>
        <v>0</v>
      </c>
      <c r="AG177">
        <f t="shared" si="370"/>
        <v>0</v>
      </c>
      <c r="AH177">
        <f t="shared" si="371"/>
        <v>0</v>
      </c>
      <c r="AI177">
        <f t="shared" si="372"/>
        <v>0</v>
      </c>
      <c r="AJ177">
        <f t="shared" si="373"/>
        <v>0</v>
      </c>
      <c r="AK177">
        <f t="shared" si="374"/>
        <v>0</v>
      </c>
      <c r="AL177">
        <f t="shared" si="375"/>
        <v>0</v>
      </c>
      <c r="AM177">
        <f t="shared" si="376"/>
        <v>0</v>
      </c>
      <c r="AN177">
        <f t="shared" si="377"/>
        <v>0</v>
      </c>
      <c r="AO177">
        <f t="shared" si="378"/>
        <v>0</v>
      </c>
      <c r="AP177">
        <f t="shared" si="379"/>
        <v>0</v>
      </c>
      <c r="AQ177">
        <f t="shared" si="380"/>
        <v>0</v>
      </c>
      <c r="AR177">
        <f t="shared" si="381"/>
        <v>0</v>
      </c>
      <c r="AS177">
        <f t="shared" si="382"/>
        <v>0</v>
      </c>
      <c r="AT177">
        <f t="shared" si="352"/>
        <v>0</v>
      </c>
      <c r="AU177">
        <f t="shared" si="383"/>
        <v>0</v>
      </c>
      <c r="AV177">
        <f t="shared" si="384"/>
        <v>0</v>
      </c>
      <c r="AW177">
        <f t="shared" si="353"/>
        <v>0</v>
      </c>
      <c r="AX177">
        <f t="shared" si="385"/>
        <v>0</v>
      </c>
      <c r="AY177">
        <f t="shared" si="386"/>
        <v>0</v>
      </c>
      <c r="AZ177">
        <f t="shared" si="387"/>
        <v>0</v>
      </c>
      <c r="BA177">
        <f t="shared" si="388"/>
        <v>0</v>
      </c>
      <c r="BB177">
        <f t="shared" si="389"/>
        <v>0</v>
      </c>
      <c r="BC177">
        <f t="shared" si="390"/>
        <v>0</v>
      </c>
      <c r="BD177">
        <f t="shared" si="391"/>
        <v>0</v>
      </c>
      <c r="BE177">
        <f t="shared" si="392"/>
        <v>0</v>
      </c>
      <c r="BF177">
        <f t="shared" si="393"/>
        <v>0</v>
      </c>
      <c r="BG177">
        <f t="shared" si="394"/>
        <v>0</v>
      </c>
      <c r="BH177">
        <f t="shared" si="395"/>
        <v>0</v>
      </c>
      <c r="BI177">
        <f t="shared" si="396"/>
        <v>0</v>
      </c>
      <c r="BJ177">
        <f t="shared" si="397"/>
        <v>0</v>
      </c>
      <c r="BK177">
        <f t="shared" si="398"/>
        <v>0</v>
      </c>
      <c r="BL177">
        <f t="shared" si="399"/>
        <v>0</v>
      </c>
      <c r="BM177">
        <f t="shared" si="400"/>
        <v>0</v>
      </c>
      <c r="BN177">
        <f t="shared" si="401"/>
        <v>0</v>
      </c>
      <c r="BO177">
        <f t="shared" si="402"/>
        <v>0</v>
      </c>
      <c r="BP177">
        <f t="shared" si="403"/>
        <v>0</v>
      </c>
      <c r="BQ177">
        <f t="shared" si="404"/>
        <v>0</v>
      </c>
      <c r="BR177">
        <f t="shared" si="405"/>
        <v>0</v>
      </c>
      <c r="BS177">
        <f t="shared" si="406"/>
        <v>0</v>
      </c>
      <c r="BT177">
        <f t="shared" si="407"/>
        <v>0</v>
      </c>
      <c r="BU177">
        <f t="shared" si="408"/>
        <v>0</v>
      </c>
      <c r="BV177">
        <f t="shared" si="409"/>
        <v>0</v>
      </c>
      <c r="BW177">
        <f t="shared" si="410"/>
        <v>0</v>
      </c>
      <c r="BX177">
        <f t="shared" si="411"/>
        <v>0</v>
      </c>
      <c r="BY177">
        <f t="shared" si="412"/>
        <v>0</v>
      </c>
      <c r="BZ177">
        <f t="shared" si="413"/>
        <v>0</v>
      </c>
      <c r="CA177">
        <f t="shared" si="414"/>
        <v>0</v>
      </c>
      <c r="CB177">
        <f t="shared" si="415"/>
        <v>0</v>
      </c>
      <c r="CC177">
        <f t="shared" si="416"/>
        <v>0</v>
      </c>
      <c r="CD177">
        <f t="shared" si="417"/>
        <v>0</v>
      </c>
      <c r="CE177">
        <f t="shared" si="418"/>
        <v>0</v>
      </c>
      <c r="CF177">
        <f t="shared" si="419"/>
        <v>0</v>
      </c>
      <c r="CG177">
        <f t="shared" si="420"/>
        <v>0</v>
      </c>
      <c r="CH177">
        <f t="shared" si="421"/>
        <v>0</v>
      </c>
      <c r="CI177">
        <f t="shared" si="422"/>
        <v>0</v>
      </c>
      <c r="CJ177">
        <f t="shared" si="423"/>
        <v>0</v>
      </c>
      <c r="CK177">
        <f t="shared" si="424"/>
        <v>0</v>
      </c>
      <c r="CL177" t="str">
        <f t="shared" si="425"/>
        <v/>
      </c>
      <c r="CM177" t="str">
        <f t="shared" si="426"/>
        <v/>
      </c>
      <c r="CN177" t="str">
        <f t="shared" si="427"/>
        <v/>
      </c>
      <c r="CO177" t="str">
        <f t="shared" si="428"/>
        <v/>
      </c>
      <c r="CP177" t="str">
        <f t="shared" si="429"/>
        <v/>
      </c>
      <c r="CQ177" t="str">
        <f t="shared" si="430"/>
        <v/>
      </c>
      <c r="CR177" t="str">
        <f t="shared" si="431"/>
        <v/>
      </c>
      <c r="CS177" t="str">
        <f t="shared" si="432"/>
        <v/>
      </c>
      <c r="CT177" t="str">
        <f t="shared" si="433"/>
        <v/>
      </c>
      <c r="CU177" t="str">
        <f t="shared" si="434"/>
        <v/>
      </c>
      <c r="CV177" t="str">
        <f t="shared" si="435"/>
        <v/>
      </c>
      <c r="CW177" t="str">
        <f t="shared" si="436"/>
        <v/>
      </c>
      <c r="CX177" t="str">
        <f t="shared" si="437"/>
        <v/>
      </c>
      <c r="CY177" t="str">
        <f t="shared" si="438"/>
        <v/>
      </c>
      <c r="CZ177" t="str">
        <f t="shared" si="439"/>
        <v/>
      </c>
      <c r="DA177" t="str">
        <f t="shared" si="440"/>
        <v/>
      </c>
      <c r="DB177" t="str">
        <f t="shared" si="441"/>
        <v/>
      </c>
      <c r="DC177" t="str">
        <f t="shared" si="442"/>
        <v/>
      </c>
      <c r="DD177" t="str">
        <f t="shared" si="443"/>
        <v/>
      </c>
      <c r="DE177" t="str">
        <f t="shared" si="444"/>
        <v/>
      </c>
      <c r="DF177" t="str">
        <f t="shared" si="445"/>
        <v/>
      </c>
      <c r="DG177" t="str">
        <f t="shared" si="446"/>
        <v/>
      </c>
      <c r="DH177" t="str">
        <f t="shared" si="447"/>
        <v/>
      </c>
      <c r="DI177" t="str">
        <f t="shared" si="448"/>
        <v/>
      </c>
      <c r="DJ177" t="str">
        <f t="shared" si="449"/>
        <v/>
      </c>
      <c r="DK177" t="str">
        <f t="shared" si="450"/>
        <v/>
      </c>
      <c r="DL177" t="str">
        <f t="shared" si="451"/>
        <v/>
      </c>
      <c r="DM177" t="str">
        <f t="shared" si="452"/>
        <v/>
      </c>
      <c r="DN177" t="str">
        <f t="shared" si="453"/>
        <v/>
      </c>
      <c r="DO177" t="str">
        <f t="shared" si="454"/>
        <v/>
      </c>
      <c r="DP177" t="str">
        <f t="shared" si="455"/>
        <v/>
      </c>
      <c r="DQ177" t="str">
        <f t="shared" si="456"/>
        <v/>
      </c>
      <c r="DR177" t="str">
        <f t="shared" si="457"/>
        <v/>
      </c>
      <c r="DS177" t="str">
        <f t="shared" si="458"/>
        <v/>
      </c>
      <c r="DT177" t="str">
        <f t="shared" si="459"/>
        <v/>
      </c>
      <c r="DU177">
        <f t="shared" si="460"/>
        <v>0</v>
      </c>
      <c r="DV177">
        <f t="shared" si="461"/>
        <v>0</v>
      </c>
      <c r="DW177">
        <f t="shared" si="462"/>
        <v>0</v>
      </c>
      <c r="DX177" t="str">
        <f t="shared" si="463"/>
        <v/>
      </c>
      <c r="DY177" t="str">
        <f t="shared" si="464"/>
        <v/>
      </c>
      <c r="DZ177" t="str">
        <f t="shared" si="465"/>
        <v/>
      </c>
      <c r="EA177" s="5">
        <f t="shared" si="466"/>
        <v>0</v>
      </c>
      <c r="EB177" s="3">
        <f t="shared" si="467"/>
        <v>0</v>
      </c>
    </row>
    <row r="178" spans="2:132" x14ac:dyDescent="0.2">
      <c r="B178">
        <v>173</v>
      </c>
      <c r="C178" s="3">
        <f>Zisk!D192</f>
        <v>0</v>
      </c>
      <c r="D178">
        <f>Zisk!E192</f>
        <v>0</v>
      </c>
      <c r="E178" s="66" t="str">
        <f t="shared" si="354"/>
        <v/>
      </c>
      <c r="F178" t="str">
        <f t="shared" si="355"/>
        <v/>
      </c>
      <c r="G178" s="66" t="str">
        <f t="shared" si="356"/>
        <v/>
      </c>
      <c r="J178">
        <f>VstupniParametry_SKRYT!$D$5</f>
        <v>0.02</v>
      </c>
      <c r="K178">
        <f>VstupniParametry_SKRYT!$D$6</f>
        <v>0.06</v>
      </c>
      <c r="L178">
        <f>VstupniParametry_SKRYT!$D$7</f>
        <v>0.06</v>
      </c>
      <c r="M178">
        <f>VstupniParametry_SKRYT!$D$8</f>
        <v>0.06</v>
      </c>
      <c r="N178">
        <f>VstupniParametry_SKRYT!$D$9</f>
        <v>1.7999999999999999E-2</v>
      </c>
      <c r="O178" s="27">
        <f>VstupniParametry_SKRYT!$D$10</f>
        <v>0.01</v>
      </c>
      <c r="P178" s="27">
        <f>VstupniParametry_SKRYT!$D$11</f>
        <v>0.01</v>
      </c>
      <c r="Q178" s="27">
        <f>VstupniParametry_SKRYT!$D$12</f>
        <v>0.01</v>
      </c>
      <c r="R178" s="27">
        <f>VstupniParametry_SKRYT!$D$13</f>
        <v>0.01</v>
      </c>
      <c r="S178" s="27">
        <f>VstupniParametry_SKRYT!$D$14</f>
        <v>0.01</v>
      </c>
      <c r="T178">
        <f t="shared" si="357"/>
        <v>0</v>
      </c>
      <c r="U178">
        <f t="shared" si="358"/>
        <v>0</v>
      </c>
      <c r="V178">
        <f t="shared" si="359"/>
        <v>0</v>
      </c>
      <c r="W178">
        <f t="shared" si="360"/>
        <v>0</v>
      </c>
      <c r="X178">
        <f t="shared" si="361"/>
        <v>0</v>
      </c>
      <c r="Y178">
        <f t="shared" si="362"/>
        <v>0</v>
      </c>
      <c r="Z178">
        <f t="shared" si="363"/>
        <v>0</v>
      </c>
      <c r="AA178">
        <f t="shared" si="364"/>
        <v>0</v>
      </c>
      <c r="AB178">
        <f t="shared" si="365"/>
        <v>0</v>
      </c>
      <c r="AC178">
        <f t="shared" si="366"/>
        <v>0</v>
      </c>
      <c r="AD178">
        <f t="shared" si="367"/>
        <v>0</v>
      </c>
      <c r="AE178">
        <f t="shared" si="368"/>
        <v>0</v>
      </c>
      <c r="AF178">
        <f t="shared" si="369"/>
        <v>0</v>
      </c>
      <c r="AG178">
        <f t="shared" si="370"/>
        <v>0</v>
      </c>
      <c r="AH178">
        <f t="shared" si="371"/>
        <v>0</v>
      </c>
      <c r="AI178">
        <f t="shared" si="372"/>
        <v>0</v>
      </c>
      <c r="AJ178">
        <f t="shared" si="373"/>
        <v>0</v>
      </c>
      <c r="AK178">
        <f t="shared" si="374"/>
        <v>0</v>
      </c>
      <c r="AL178">
        <f t="shared" si="375"/>
        <v>0</v>
      </c>
      <c r="AM178">
        <f t="shared" si="376"/>
        <v>0</v>
      </c>
      <c r="AN178">
        <f t="shared" si="377"/>
        <v>0</v>
      </c>
      <c r="AO178">
        <f t="shared" si="378"/>
        <v>0</v>
      </c>
      <c r="AP178">
        <f t="shared" si="379"/>
        <v>0</v>
      </c>
      <c r="AQ178">
        <f t="shared" si="380"/>
        <v>0</v>
      </c>
      <c r="AR178">
        <f t="shared" si="381"/>
        <v>0</v>
      </c>
      <c r="AS178">
        <f t="shared" si="382"/>
        <v>0</v>
      </c>
      <c r="AT178">
        <f t="shared" si="352"/>
        <v>0</v>
      </c>
      <c r="AU178">
        <f t="shared" si="383"/>
        <v>0</v>
      </c>
      <c r="AV178">
        <f t="shared" si="384"/>
        <v>0</v>
      </c>
      <c r="AW178">
        <f t="shared" si="353"/>
        <v>0</v>
      </c>
      <c r="AX178">
        <f t="shared" si="385"/>
        <v>0</v>
      </c>
      <c r="AY178">
        <f t="shared" si="386"/>
        <v>0</v>
      </c>
      <c r="AZ178">
        <f t="shared" si="387"/>
        <v>0</v>
      </c>
      <c r="BA178">
        <f t="shared" si="388"/>
        <v>0</v>
      </c>
      <c r="BB178">
        <f t="shared" si="389"/>
        <v>0</v>
      </c>
      <c r="BC178">
        <f t="shared" si="390"/>
        <v>0</v>
      </c>
      <c r="BD178">
        <f t="shared" si="391"/>
        <v>0</v>
      </c>
      <c r="BE178">
        <f t="shared" si="392"/>
        <v>0</v>
      </c>
      <c r="BF178">
        <f t="shared" si="393"/>
        <v>0</v>
      </c>
      <c r="BG178">
        <f t="shared" si="394"/>
        <v>0</v>
      </c>
      <c r="BH178">
        <f t="shared" si="395"/>
        <v>0</v>
      </c>
      <c r="BI178">
        <f t="shared" si="396"/>
        <v>0</v>
      </c>
      <c r="BJ178">
        <f t="shared" si="397"/>
        <v>0</v>
      </c>
      <c r="BK178">
        <f t="shared" si="398"/>
        <v>0</v>
      </c>
      <c r="BL178">
        <f t="shared" si="399"/>
        <v>0</v>
      </c>
      <c r="BM178">
        <f t="shared" si="400"/>
        <v>0</v>
      </c>
      <c r="BN178">
        <f t="shared" si="401"/>
        <v>0</v>
      </c>
      <c r="BO178">
        <f t="shared" si="402"/>
        <v>0</v>
      </c>
      <c r="BP178">
        <f t="shared" si="403"/>
        <v>0</v>
      </c>
      <c r="BQ178">
        <f t="shared" si="404"/>
        <v>0</v>
      </c>
      <c r="BR178">
        <f t="shared" si="405"/>
        <v>0</v>
      </c>
      <c r="BS178">
        <f t="shared" si="406"/>
        <v>0</v>
      </c>
      <c r="BT178">
        <f t="shared" si="407"/>
        <v>0</v>
      </c>
      <c r="BU178">
        <f t="shared" si="408"/>
        <v>0</v>
      </c>
      <c r="BV178">
        <f t="shared" si="409"/>
        <v>0</v>
      </c>
      <c r="BW178">
        <f t="shared" si="410"/>
        <v>0</v>
      </c>
      <c r="BX178">
        <f t="shared" si="411"/>
        <v>0</v>
      </c>
      <c r="BY178">
        <f t="shared" si="412"/>
        <v>0</v>
      </c>
      <c r="BZ178">
        <f t="shared" si="413"/>
        <v>0</v>
      </c>
      <c r="CA178">
        <f t="shared" si="414"/>
        <v>0</v>
      </c>
      <c r="CB178">
        <f t="shared" si="415"/>
        <v>0</v>
      </c>
      <c r="CC178">
        <f t="shared" si="416"/>
        <v>0</v>
      </c>
      <c r="CD178">
        <f t="shared" si="417"/>
        <v>0</v>
      </c>
      <c r="CE178">
        <f t="shared" si="418"/>
        <v>0</v>
      </c>
      <c r="CF178">
        <f t="shared" si="419"/>
        <v>0</v>
      </c>
      <c r="CG178">
        <f t="shared" si="420"/>
        <v>0</v>
      </c>
      <c r="CH178">
        <f t="shared" si="421"/>
        <v>0</v>
      </c>
      <c r="CI178">
        <f t="shared" si="422"/>
        <v>0</v>
      </c>
      <c r="CJ178">
        <f t="shared" si="423"/>
        <v>0</v>
      </c>
      <c r="CK178">
        <f t="shared" si="424"/>
        <v>0</v>
      </c>
      <c r="CL178" t="str">
        <f t="shared" si="425"/>
        <v/>
      </c>
      <c r="CM178" t="str">
        <f t="shared" si="426"/>
        <v/>
      </c>
      <c r="CN178" t="str">
        <f t="shared" si="427"/>
        <v/>
      </c>
      <c r="CO178" t="str">
        <f t="shared" si="428"/>
        <v/>
      </c>
      <c r="CP178" t="str">
        <f t="shared" si="429"/>
        <v/>
      </c>
      <c r="CQ178" t="str">
        <f t="shared" si="430"/>
        <v/>
      </c>
      <c r="CR178" t="str">
        <f t="shared" si="431"/>
        <v/>
      </c>
      <c r="CS178" t="str">
        <f t="shared" si="432"/>
        <v/>
      </c>
      <c r="CT178" t="str">
        <f t="shared" si="433"/>
        <v/>
      </c>
      <c r="CU178" t="str">
        <f t="shared" si="434"/>
        <v/>
      </c>
      <c r="CV178" t="str">
        <f t="shared" si="435"/>
        <v/>
      </c>
      <c r="CW178" t="str">
        <f t="shared" si="436"/>
        <v/>
      </c>
      <c r="CX178" t="str">
        <f t="shared" si="437"/>
        <v/>
      </c>
      <c r="CY178" t="str">
        <f t="shared" si="438"/>
        <v/>
      </c>
      <c r="CZ178" t="str">
        <f t="shared" si="439"/>
        <v/>
      </c>
      <c r="DA178" t="str">
        <f t="shared" si="440"/>
        <v/>
      </c>
      <c r="DB178" t="str">
        <f t="shared" si="441"/>
        <v/>
      </c>
      <c r="DC178" t="str">
        <f t="shared" si="442"/>
        <v/>
      </c>
      <c r="DD178" t="str">
        <f t="shared" si="443"/>
        <v/>
      </c>
      <c r="DE178" t="str">
        <f t="shared" si="444"/>
        <v/>
      </c>
      <c r="DF178" t="str">
        <f t="shared" si="445"/>
        <v/>
      </c>
      <c r="DG178" t="str">
        <f t="shared" si="446"/>
        <v/>
      </c>
      <c r="DH178" t="str">
        <f t="shared" si="447"/>
        <v/>
      </c>
      <c r="DI178" t="str">
        <f t="shared" si="448"/>
        <v/>
      </c>
      <c r="DJ178" t="str">
        <f t="shared" si="449"/>
        <v/>
      </c>
      <c r="DK178" t="str">
        <f t="shared" si="450"/>
        <v/>
      </c>
      <c r="DL178" t="str">
        <f t="shared" si="451"/>
        <v/>
      </c>
      <c r="DM178" t="str">
        <f t="shared" si="452"/>
        <v/>
      </c>
      <c r="DN178" t="str">
        <f t="shared" si="453"/>
        <v/>
      </c>
      <c r="DO178" t="str">
        <f t="shared" si="454"/>
        <v/>
      </c>
      <c r="DP178" t="str">
        <f t="shared" si="455"/>
        <v/>
      </c>
      <c r="DQ178" t="str">
        <f t="shared" si="456"/>
        <v/>
      </c>
      <c r="DR178" t="str">
        <f t="shared" si="457"/>
        <v/>
      </c>
      <c r="DS178" t="str">
        <f t="shared" si="458"/>
        <v/>
      </c>
      <c r="DT178" t="str">
        <f t="shared" si="459"/>
        <v/>
      </c>
      <c r="DU178">
        <f t="shared" si="460"/>
        <v>0</v>
      </c>
      <c r="DV178">
        <f t="shared" si="461"/>
        <v>0</v>
      </c>
      <c r="DW178">
        <f t="shared" si="462"/>
        <v>0</v>
      </c>
      <c r="DX178" t="str">
        <f t="shared" si="463"/>
        <v/>
      </c>
      <c r="DY178" t="str">
        <f t="shared" si="464"/>
        <v/>
      </c>
      <c r="DZ178" t="str">
        <f t="shared" si="465"/>
        <v/>
      </c>
      <c r="EA178" s="5">
        <f t="shared" si="466"/>
        <v>0</v>
      </c>
      <c r="EB178" s="3">
        <f t="shared" si="467"/>
        <v>0</v>
      </c>
    </row>
    <row r="179" spans="2:132" x14ac:dyDescent="0.2">
      <c r="B179" s="25">
        <v>174</v>
      </c>
      <c r="C179" s="26">
        <f>Zisk!D193</f>
        <v>0</v>
      </c>
      <c r="D179">
        <f>Zisk!E193</f>
        <v>0</v>
      </c>
      <c r="E179" s="66" t="str">
        <f t="shared" si="354"/>
        <v/>
      </c>
      <c r="F179" t="str">
        <f t="shared" si="355"/>
        <v/>
      </c>
      <c r="G179" s="66" t="str">
        <f t="shared" si="356"/>
        <v/>
      </c>
      <c r="H179" s="25"/>
      <c r="I179" s="25"/>
      <c r="J179">
        <f>VstupniParametry_SKRYT!$D$5</f>
        <v>0.02</v>
      </c>
      <c r="K179">
        <f>VstupniParametry_SKRYT!$D$6</f>
        <v>0.06</v>
      </c>
      <c r="L179">
        <f>VstupniParametry_SKRYT!$D$7</f>
        <v>0.06</v>
      </c>
      <c r="M179">
        <f>VstupniParametry_SKRYT!$D$8</f>
        <v>0.06</v>
      </c>
      <c r="N179">
        <f>VstupniParametry_SKRYT!$D$9</f>
        <v>1.7999999999999999E-2</v>
      </c>
      <c r="O179" s="27">
        <f>VstupniParametry_SKRYT!$D$10</f>
        <v>0.01</v>
      </c>
      <c r="P179" s="27">
        <f>VstupniParametry_SKRYT!$D$11</f>
        <v>0.01</v>
      </c>
      <c r="Q179" s="27">
        <f>VstupniParametry_SKRYT!$D$12</f>
        <v>0.01</v>
      </c>
      <c r="R179" s="27">
        <f>VstupniParametry_SKRYT!$D$13</f>
        <v>0.01</v>
      </c>
      <c r="S179" s="27">
        <f>VstupniParametry_SKRYT!$D$14</f>
        <v>0.01</v>
      </c>
      <c r="T179">
        <f t="shared" si="357"/>
        <v>0</v>
      </c>
      <c r="U179">
        <f t="shared" si="358"/>
        <v>0</v>
      </c>
      <c r="V179">
        <f t="shared" si="359"/>
        <v>0</v>
      </c>
      <c r="W179">
        <f t="shared" si="360"/>
        <v>0</v>
      </c>
      <c r="X179">
        <f t="shared" si="361"/>
        <v>0</v>
      </c>
      <c r="Y179">
        <f t="shared" si="362"/>
        <v>0</v>
      </c>
      <c r="Z179">
        <f t="shared" si="363"/>
        <v>0</v>
      </c>
      <c r="AA179">
        <f t="shared" si="364"/>
        <v>0</v>
      </c>
      <c r="AB179">
        <f t="shared" si="365"/>
        <v>0</v>
      </c>
      <c r="AC179">
        <f t="shared" si="366"/>
        <v>0</v>
      </c>
      <c r="AD179">
        <f t="shared" si="367"/>
        <v>0</v>
      </c>
      <c r="AE179">
        <f t="shared" si="368"/>
        <v>0</v>
      </c>
      <c r="AF179">
        <f t="shared" si="369"/>
        <v>0</v>
      </c>
      <c r="AG179">
        <f t="shared" si="370"/>
        <v>0</v>
      </c>
      <c r="AH179">
        <f t="shared" si="371"/>
        <v>0</v>
      </c>
      <c r="AI179">
        <f t="shared" si="372"/>
        <v>0</v>
      </c>
      <c r="AJ179">
        <f t="shared" si="373"/>
        <v>0</v>
      </c>
      <c r="AK179">
        <f t="shared" si="374"/>
        <v>0</v>
      </c>
      <c r="AL179">
        <f t="shared" si="375"/>
        <v>0</v>
      </c>
      <c r="AM179">
        <f t="shared" si="376"/>
        <v>0</v>
      </c>
      <c r="AN179">
        <f t="shared" si="377"/>
        <v>0</v>
      </c>
      <c r="AO179">
        <f t="shared" si="378"/>
        <v>0</v>
      </c>
      <c r="AP179">
        <f t="shared" si="379"/>
        <v>0</v>
      </c>
      <c r="AQ179">
        <f t="shared" si="380"/>
        <v>0</v>
      </c>
      <c r="AR179">
        <f t="shared" si="381"/>
        <v>0</v>
      </c>
      <c r="AS179">
        <f t="shared" si="382"/>
        <v>0</v>
      </c>
      <c r="AT179">
        <f t="shared" si="352"/>
        <v>0</v>
      </c>
      <c r="AU179">
        <f t="shared" si="383"/>
        <v>0</v>
      </c>
      <c r="AV179">
        <f t="shared" si="384"/>
        <v>0</v>
      </c>
      <c r="AW179">
        <f t="shared" si="353"/>
        <v>0</v>
      </c>
      <c r="AX179">
        <f t="shared" si="385"/>
        <v>0</v>
      </c>
      <c r="AY179">
        <f t="shared" si="386"/>
        <v>0</v>
      </c>
      <c r="AZ179">
        <f t="shared" si="387"/>
        <v>0</v>
      </c>
      <c r="BA179">
        <f t="shared" si="388"/>
        <v>0</v>
      </c>
      <c r="BB179">
        <f t="shared" si="389"/>
        <v>0</v>
      </c>
      <c r="BC179">
        <f t="shared" si="390"/>
        <v>0</v>
      </c>
      <c r="BD179">
        <f t="shared" si="391"/>
        <v>0</v>
      </c>
      <c r="BE179">
        <f t="shared" si="392"/>
        <v>0</v>
      </c>
      <c r="BF179">
        <f t="shared" si="393"/>
        <v>0</v>
      </c>
      <c r="BG179">
        <f t="shared" si="394"/>
        <v>0</v>
      </c>
      <c r="BH179">
        <f t="shared" si="395"/>
        <v>0</v>
      </c>
      <c r="BI179">
        <f t="shared" si="396"/>
        <v>0</v>
      </c>
      <c r="BJ179">
        <f t="shared" si="397"/>
        <v>0</v>
      </c>
      <c r="BK179">
        <f t="shared" si="398"/>
        <v>0</v>
      </c>
      <c r="BL179">
        <f t="shared" si="399"/>
        <v>0</v>
      </c>
      <c r="BM179">
        <f t="shared" si="400"/>
        <v>0</v>
      </c>
      <c r="BN179">
        <f t="shared" si="401"/>
        <v>0</v>
      </c>
      <c r="BO179">
        <f t="shared" si="402"/>
        <v>0</v>
      </c>
      <c r="BP179">
        <f t="shared" si="403"/>
        <v>0</v>
      </c>
      <c r="BQ179">
        <f t="shared" si="404"/>
        <v>0</v>
      </c>
      <c r="BR179">
        <f t="shared" si="405"/>
        <v>0</v>
      </c>
      <c r="BS179">
        <f t="shared" si="406"/>
        <v>0</v>
      </c>
      <c r="BT179">
        <f t="shared" si="407"/>
        <v>0</v>
      </c>
      <c r="BU179">
        <f t="shared" si="408"/>
        <v>0</v>
      </c>
      <c r="BV179">
        <f t="shared" si="409"/>
        <v>0</v>
      </c>
      <c r="BW179">
        <f t="shared" si="410"/>
        <v>0</v>
      </c>
      <c r="BX179">
        <f t="shared" si="411"/>
        <v>0</v>
      </c>
      <c r="BY179">
        <f t="shared" si="412"/>
        <v>0</v>
      </c>
      <c r="BZ179">
        <f t="shared" si="413"/>
        <v>0</v>
      </c>
      <c r="CA179">
        <f t="shared" si="414"/>
        <v>0</v>
      </c>
      <c r="CB179">
        <f t="shared" si="415"/>
        <v>0</v>
      </c>
      <c r="CC179">
        <f t="shared" si="416"/>
        <v>0</v>
      </c>
      <c r="CD179">
        <f t="shared" si="417"/>
        <v>0</v>
      </c>
      <c r="CE179">
        <f t="shared" si="418"/>
        <v>0</v>
      </c>
      <c r="CF179">
        <f t="shared" si="419"/>
        <v>0</v>
      </c>
      <c r="CG179">
        <f t="shared" si="420"/>
        <v>0</v>
      </c>
      <c r="CH179">
        <f t="shared" si="421"/>
        <v>0</v>
      </c>
      <c r="CI179">
        <f t="shared" si="422"/>
        <v>0</v>
      </c>
      <c r="CJ179">
        <f t="shared" si="423"/>
        <v>0</v>
      </c>
      <c r="CK179">
        <f t="shared" si="424"/>
        <v>0</v>
      </c>
      <c r="CL179" t="str">
        <f t="shared" si="425"/>
        <v/>
      </c>
      <c r="CM179" t="str">
        <f t="shared" si="426"/>
        <v/>
      </c>
      <c r="CN179" t="str">
        <f t="shared" si="427"/>
        <v/>
      </c>
      <c r="CO179" t="str">
        <f t="shared" si="428"/>
        <v/>
      </c>
      <c r="CP179" t="str">
        <f t="shared" si="429"/>
        <v/>
      </c>
      <c r="CQ179" t="str">
        <f t="shared" si="430"/>
        <v/>
      </c>
      <c r="CR179" t="str">
        <f t="shared" si="431"/>
        <v/>
      </c>
      <c r="CS179" t="str">
        <f t="shared" si="432"/>
        <v/>
      </c>
      <c r="CT179" t="str">
        <f t="shared" si="433"/>
        <v/>
      </c>
      <c r="CU179" t="str">
        <f t="shared" si="434"/>
        <v/>
      </c>
      <c r="CV179" t="str">
        <f t="shared" si="435"/>
        <v/>
      </c>
      <c r="CW179" t="str">
        <f t="shared" si="436"/>
        <v/>
      </c>
      <c r="CX179" t="str">
        <f t="shared" si="437"/>
        <v/>
      </c>
      <c r="CY179" t="str">
        <f t="shared" si="438"/>
        <v/>
      </c>
      <c r="CZ179" t="str">
        <f t="shared" si="439"/>
        <v/>
      </c>
      <c r="DA179" t="str">
        <f t="shared" si="440"/>
        <v/>
      </c>
      <c r="DB179" t="str">
        <f t="shared" si="441"/>
        <v/>
      </c>
      <c r="DC179" t="str">
        <f t="shared" si="442"/>
        <v/>
      </c>
      <c r="DD179" t="str">
        <f t="shared" si="443"/>
        <v/>
      </c>
      <c r="DE179" t="str">
        <f t="shared" si="444"/>
        <v/>
      </c>
      <c r="DF179" t="str">
        <f t="shared" si="445"/>
        <v/>
      </c>
      <c r="DG179" t="str">
        <f t="shared" si="446"/>
        <v/>
      </c>
      <c r="DH179" t="str">
        <f t="shared" si="447"/>
        <v/>
      </c>
      <c r="DI179" t="str">
        <f t="shared" si="448"/>
        <v/>
      </c>
      <c r="DJ179" t="str">
        <f t="shared" si="449"/>
        <v/>
      </c>
      <c r="DK179" t="str">
        <f t="shared" si="450"/>
        <v/>
      </c>
      <c r="DL179" t="str">
        <f t="shared" si="451"/>
        <v/>
      </c>
      <c r="DM179" t="str">
        <f t="shared" si="452"/>
        <v/>
      </c>
      <c r="DN179" t="str">
        <f t="shared" si="453"/>
        <v/>
      </c>
      <c r="DO179" t="str">
        <f t="shared" si="454"/>
        <v/>
      </c>
      <c r="DP179" t="str">
        <f t="shared" si="455"/>
        <v/>
      </c>
      <c r="DQ179" t="str">
        <f t="shared" si="456"/>
        <v/>
      </c>
      <c r="DR179" t="str">
        <f t="shared" si="457"/>
        <v/>
      </c>
      <c r="DS179" t="str">
        <f t="shared" si="458"/>
        <v/>
      </c>
      <c r="DT179" t="str">
        <f t="shared" si="459"/>
        <v/>
      </c>
      <c r="DU179">
        <f t="shared" si="460"/>
        <v>0</v>
      </c>
      <c r="DV179">
        <f t="shared" si="461"/>
        <v>0</v>
      </c>
      <c r="DW179">
        <f t="shared" si="462"/>
        <v>0</v>
      </c>
      <c r="DX179" t="str">
        <f t="shared" si="463"/>
        <v/>
      </c>
      <c r="DY179" t="str">
        <f t="shared" si="464"/>
        <v/>
      </c>
      <c r="DZ179" t="str">
        <f t="shared" si="465"/>
        <v/>
      </c>
      <c r="EA179" s="5">
        <f t="shared" si="466"/>
        <v>0</v>
      </c>
      <c r="EB179" s="3">
        <f t="shared" si="467"/>
        <v>0</v>
      </c>
    </row>
    <row r="180" spans="2:132" x14ac:dyDescent="0.2">
      <c r="B180">
        <v>175</v>
      </c>
      <c r="C180" s="3">
        <f>Zisk!D194</f>
        <v>0</v>
      </c>
      <c r="D180">
        <f>Zisk!E194</f>
        <v>0</v>
      </c>
      <c r="E180" s="66" t="str">
        <f t="shared" si="354"/>
        <v/>
      </c>
      <c r="F180" t="str">
        <f t="shared" si="355"/>
        <v/>
      </c>
      <c r="G180" s="66" t="str">
        <f t="shared" si="356"/>
        <v/>
      </c>
      <c r="J180">
        <f>VstupniParametry_SKRYT!$D$5</f>
        <v>0.02</v>
      </c>
      <c r="K180">
        <f>VstupniParametry_SKRYT!$D$6</f>
        <v>0.06</v>
      </c>
      <c r="L180">
        <f>VstupniParametry_SKRYT!$D$7</f>
        <v>0.06</v>
      </c>
      <c r="M180">
        <f>VstupniParametry_SKRYT!$D$8</f>
        <v>0.06</v>
      </c>
      <c r="N180">
        <f>VstupniParametry_SKRYT!$D$9</f>
        <v>1.7999999999999999E-2</v>
      </c>
      <c r="O180" s="27">
        <f>VstupniParametry_SKRYT!$D$10</f>
        <v>0.01</v>
      </c>
      <c r="P180" s="27">
        <f>VstupniParametry_SKRYT!$D$11</f>
        <v>0.01</v>
      </c>
      <c r="Q180" s="27">
        <f>VstupniParametry_SKRYT!$D$12</f>
        <v>0.01</v>
      </c>
      <c r="R180" s="27">
        <f>VstupniParametry_SKRYT!$D$13</f>
        <v>0.01</v>
      </c>
      <c r="S180" s="27">
        <f>VstupniParametry_SKRYT!$D$14</f>
        <v>0.01</v>
      </c>
      <c r="T180">
        <f t="shared" si="357"/>
        <v>0</v>
      </c>
      <c r="U180">
        <f t="shared" si="358"/>
        <v>0</v>
      </c>
      <c r="V180">
        <f t="shared" si="359"/>
        <v>0</v>
      </c>
      <c r="W180">
        <f t="shared" si="360"/>
        <v>0</v>
      </c>
      <c r="X180">
        <f t="shared" si="361"/>
        <v>0</v>
      </c>
      <c r="Y180">
        <f t="shared" si="362"/>
        <v>0</v>
      </c>
      <c r="Z180">
        <f t="shared" si="363"/>
        <v>0</v>
      </c>
      <c r="AA180">
        <f t="shared" si="364"/>
        <v>0</v>
      </c>
      <c r="AB180">
        <f t="shared" si="365"/>
        <v>0</v>
      </c>
      <c r="AC180">
        <f t="shared" si="366"/>
        <v>0</v>
      </c>
      <c r="AD180">
        <f t="shared" si="367"/>
        <v>0</v>
      </c>
      <c r="AE180">
        <f t="shared" si="368"/>
        <v>0</v>
      </c>
      <c r="AF180">
        <f t="shared" si="369"/>
        <v>0</v>
      </c>
      <c r="AG180">
        <f t="shared" si="370"/>
        <v>0</v>
      </c>
      <c r="AH180">
        <f t="shared" si="371"/>
        <v>0</v>
      </c>
      <c r="AI180">
        <f t="shared" si="372"/>
        <v>0</v>
      </c>
      <c r="AJ180">
        <f t="shared" si="373"/>
        <v>0</v>
      </c>
      <c r="AK180">
        <f t="shared" si="374"/>
        <v>0</v>
      </c>
      <c r="AL180">
        <f t="shared" si="375"/>
        <v>0</v>
      </c>
      <c r="AM180">
        <f t="shared" si="376"/>
        <v>0</v>
      </c>
      <c r="AN180">
        <f t="shared" si="377"/>
        <v>0</v>
      </c>
      <c r="AO180">
        <f t="shared" si="378"/>
        <v>0</v>
      </c>
      <c r="AP180">
        <f t="shared" si="379"/>
        <v>0</v>
      </c>
      <c r="AQ180">
        <f t="shared" si="380"/>
        <v>0</v>
      </c>
      <c r="AR180">
        <f t="shared" si="381"/>
        <v>0</v>
      </c>
      <c r="AS180">
        <f t="shared" si="382"/>
        <v>0</v>
      </c>
      <c r="AT180">
        <f t="shared" si="352"/>
        <v>0</v>
      </c>
      <c r="AU180">
        <f t="shared" si="383"/>
        <v>0</v>
      </c>
      <c r="AV180">
        <f t="shared" si="384"/>
        <v>0</v>
      </c>
      <c r="AW180">
        <f t="shared" si="353"/>
        <v>0</v>
      </c>
      <c r="AX180">
        <f t="shared" si="385"/>
        <v>0</v>
      </c>
      <c r="AY180">
        <f t="shared" si="386"/>
        <v>0</v>
      </c>
      <c r="AZ180">
        <f t="shared" si="387"/>
        <v>0</v>
      </c>
      <c r="BA180">
        <f t="shared" si="388"/>
        <v>0</v>
      </c>
      <c r="BB180">
        <f t="shared" si="389"/>
        <v>0</v>
      </c>
      <c r="BC180">
        <f t="shared" si="390"/>
        <v>0</v>
      </c>
      <c r="BD180">
        <f t="shared" si="391"/>
        <v>0</v>
      </c>
      <c r="BE180">
        <f t="shared" si="392"/>
        <v>0</v>
      </c>
      <c r="BF180">
        <f t="shared" si="393"/>
        <v>0</v>
      </c>
      <c r="BG180">
        <f t="shared" si="394"/>
        <v>0</v>
      </c>
      <c r="BH180">
        <f t="shared" si="395"/>
        <v>0</v>
      </c>
      <c r="BI180">
        <f t="shared" si="396"/>
        <v>0</v>
      </c>
      <c r="BJ180">
        <f t="shared" si="397"/>
        <v>0</v>
      </c>
      <c r="BK180">
        <f t="shared" si="398"/>
        <v>0</v>
      </c>
      <c r="BL180">
        <f t="shared" si="399"/>
        <v>0</v>
      </c>
      <c r="BM180">
        <f t="shared" si="400"/>
        <v>0</v>
      </c>
      <c r="BN180">
        <f t="shared" si="401"/>
        <v>0</v>
      </c>
      <c r="BO180">
        <f t="shared" si="402"/>
        <v>0</v>
      </c>
      <c r="BP180">
        <f t="shared" si="403"/>
        <v>0</v>
      </c>
      <c r="BQ180">
        <f t="shared" si="404"/>
        <v>0</v>
      </c>
      <c r="BR180">
        <f t="shared" si="405"/>
        <v>0</v>
      </c>
      <c r="BS180">
        <f t="shared" si="406"/>
        <v>0</v>
      </c>
      <c r="BT180">
        <f t="shared" si="407"/>
        <v>0</v>
      </c>
      <c r="BU180">
        <f t="shared" si="408"/>
        <v>0</v>
      </c>
      <c r="BV180">
        <f t="shared" si="409"/>
        <v>0</v>
      </c>
      <c r="BW180">
        <f t="shared" si="410"/>
        <v>0</v>
      </c>
      <c r="BX180">
        <f t="shared" si="411"/>
        <v>0</v>
      </c>
      <c r="BY180">
        <f t="shared" si="412"/>
        <v>0</v>
      </c>
      <c r="BZ180">
        <f t="shared" si="413"/>
        <v>0</v>
      </c>
      <c r="CA180">
        <f t="shared" si="414"/>
        <v>0</v>
      </c>
      <c r="CB180">
        <f t="shared" si="415"/>
        <v>0</v>
      </c>
      <c r="CC180">
        <f t="shared" si="416"/>
        <v>0</v>
      </c>
      <c r="CD180">
        <f t="shared" si="417"/>
        <v>0</v>
      </c>
      <c r="CE180">
        <f t="shared" si="418"/>
        <v>0</v>
      </c>
      <c r="CF180">
        <f t="shared" si="419"/>
        <v>0</v>
      </c>
      <c r="CG180">
        <f t="shared" si="420"/>
        <v>0</v>
      </c>
      <c r="CH180">
        <f t="shared" si="421"/>
        <v>0</v>
      </c>
      <c r="CI180">
        <f t="shared" si="422"/>
        <v>0</v>
      </c>
      <c r="CJ180">
        <f t="shared" si="423"/>
        <v>0</v>
      </c>
      <c r="CK180">
        <f t="shared" si="424"/>
        <v>0</v>
      </c>
      <c r="CL180" t="str">
        <f t="shared" si="425"/>
        <v/>
      </c>
      <c r="CM180" t="str">
        <f t="shared" si="426"/>
        <v/>
      </c>
      <c r="CN180" t="str">
        <f t="shared" si="427"/>
        <v/>
      </c>
      <c r="CO180" t="str">
        <f t="shared" si="428"/>
        <v/>
      </c>
      <c r="CP180" t="str">
        <f t="shared" si="429"/>
        <v/>
      </c>
      <c r="CQ180" t="str">
        <f t="shared" si="430"/>
        <v/>
      </c>
      <c r="CR180" t="str">
        <f t="shared" si="431"/>
        <v/>
      </c>
      <c r="CS180" t="str">
        <f t="shared" si="432"/>
        <v/>
      </c>
      <c r="CT180" t="str">
        <f t="shared" si="433"/>
        <v/>
      </c>
      <c r="CU180" t="str">
        <f t="shared" si="434"/>
        <v/>
      </c>
      <c r="CV180" t="str">
        <f t="shared" si="435"/>
        <v/>
      </c>
      <c r="CW180" t="str">
        <f t="shared" si="436"/>
        <v/>
      </c>
      <c r="CX180" t="str">
        <f t="shared" si="437"/>
        <v/>
      </c>
      <c r="CY180" t="str">
        <f t="shared" si="438"/>
        <v/>
      </c>
      <c r="CZ180" t="str">
        <f t="shared" si="439"/>
        <v/>
      </c>
      <c r="DA180" t="str">
        <f t="shared" si="440"/>
        <v/>
      </c>
      <c r="DB180" t="str">
        <f t="shared" si="441"/>
        <v/>
      </c>
      <c r="DC180" t="str">
        <f t="shared" si="442"/>
        <v/>
      </c>
      <c r="DD180" t="str">
        <f t="shared" si="443"/>
        <v/>
      </c>
      <c r="DE180" t="str">
        <f t="shared" si="444"/>
        <v/>
      </c>
      <c r="DF180" t="str">
        <f t="shared" si="445"/>
        <v/>
      </c>
      <c r="DG180" t="str">
        <f t="shared" si="446"/>
        <v/>
      </c>
      <c r="DH180" t="str">
        <f t="shared" si="447"/>
        <v/>
      </c>
      <c r="DI180" t="str">
        <f t="shared" si="448"/>
        <v/>
      </c>
      <c r="DJ180" t="str">
        <f t="shared" si="449"/>
        <v/>
      </c>
      <c r="DK180" t="str">
        <f t="shared" si="450"/>
        <v/>
      </c>
      <c r="DL180" t="str">
        <f t="shared" si="451"/>
        <v/>
      </c>
      <c r="DM180" t="str">
        <f t="shared" si="452"/>
        <v/>
      </c>
      <c r="DN180" t="str">
        <f t="shared" si="453"/>
        <v/>
      </c>
      <c r="DO180" t="str">
        <f t="shared" si="454"/>
        <v/>
      </c>
      <c r="DP180" t="str">
        <f t="shared" si="455"/>
        <v/>
      </c>
      <c r="DQ180" t="str">
        <f t="shared" si="456"/>
        <v/>
      </c>
      <c r="DR180" t="str">
        <f t="shared" si="457"/>
        <v/>
      </c>
      <c r="DS180" t="str">
        <f t="shared" si="458"/>
        <v/>
      </c>
      <c r="DT180" t="str">
        <f t="shared" si="459"/>
        <v/>
      </c>
      <c r="DU180">
        <f t="shared" si="460"/>
        <v>0</v>
      </c>
      <c r="DV180">
        <f t="shared" si="461"/>
        <v>0</v>
      </c>
      <c r="DW180">
        <f t="shared" si="462"/>
        <v>0</v>
      </c>
      <c r="DX180" t="str">
        <f t="shared" si="463"/>
        <v/>
      </c>
      <c r="DY180" t="str">
        <f t="shared" si="464"/>
        <v/>
      </c>
      <c r="DZ180" t="str">
        <f t="shared" si="465"/>
        <v/>
      </c>
      <c r="EA180" s="5">
        <f t="shared" si="466"/>
        <v>0</v>
      </c>
      <c r="EB180" s="3">
        <f t="shared" si="467"/>
        <v>0</v>
      </c>
    </row>
    <row r="181" spans="2:132" x14ac:dyDescent="0.2">
      <c r="B181" s="25">
        <v>176</v>
      </c>
      <c r="C181" s="26">
        <f>Zisk!D195</f>
        <v>0</v>
      </c>
      <c r="D181">
        <f>Zisk!E195</f>
        <v>0</v>
      </c>
      <c r="E181" s="66" t="str">
        <f t="shared" si="354"/>
        <v/>
      </c>
      <c r="F181" t="str">
        <f t="shared" si="355"/>
        <v/>
      </c>
      <c r="G181" s="66" t="str">
        <f t="shared" si="356"/>
        <v/>
      </c>
      <c r="H181" s="25"/>
      <c r="I181" s="25"/>
      <c r="J181">
        <f>VstupniParametry_SKRYT!$D$5</f>
        <v>0.02</v>
      </c>
      <c r="K181">
        <f>VstupniParametry_SKRYT!$D$6</f>
        <v>0.06</v>
      </c>
      <c r="L181">
        <f>VstupniParametry_SKRYT!$D$7</f>
        <v>0.06</v>
      </c>
      <c r="M181">
        <f>VstupniParametry_SKRYT!$D$8</f>
        <v>0.06</v>
      </c>
      <c r="N181">
        <f>VstupniParametry_SKRYT!$D$9</f>
        <v>1.7999999999999999E-2</v>
      </c>
      <c r="O181" s="27">
        <f>VstupniParametry_SKRYT!$D$10</f>
        <v>0.01</v>
      </c>
      <c r="P181" s="27">
        <f>VstupniParametry_SKRYT!$D$11</f>
        <v>0.01</v>
      </c>
      <c r="Q181" s="27">
        <f>VstupniParametry_SKRYT!$D$12</f>
        <v>0.01</v>
      </c>
      <c r="R181" s="27">
        <f>VstupniParametry_SKRYT!$D$13</f>
        <v>0.01</v>
      </c>
      <c r="S181" s="27">
        <f>VstupniParametry_SKRYT!$D$14</f>
        <v>0.01</v>
      </c>
      <c r="T181">
        <f t="shared" si="357"/>
        <v>0</v>
      </c>
      <c r="U181">
        <f t="shared" si="358"/>
        <v>0</v>
      </c>
      <c r="V181">
        <f t="shared" si="359"/>
        <v>0</v>
      </c>
      <c r="W181">
        <f t="shared" si="360"/>
        <v>0</v>
      </c>
      <c r="X181">
        <f t="shared" si="361"/>
        <v>0</v>
      </c>
      <c r="Y181">
        <f t="shared" si="362"/>
        <v>0</v>
      </c>
      <c r="Z181">
        <f t="shared" si="363"/>
        <v>0</v>
      </c>
      <c r="AA181">
        <f t="shared" si="364"/>
        <v>0</v>
      </c>
      <c r="AB181">
        <f t="shared" si="365"/>
        <v>0</v>
      </c>
      <c r="AC181">
        <f t="shared" si="366"/>
        <v>0</v>
      </c>
      <c r="AD181">
        <f t="shared" si="367"/>
        <v>0</v>
      </c>
      <c r="AE181">
        <f t="shared" si="368"/>
        <v>0</v>
      </c>
      <c r="AF181">
        <f t="shared" si="369"/>
        <v>0</v>
      </c>
      <c r="AG181">
        <f t="shared" si="370"/>
        <v>0</v>
      </c>
      <c r="AH181">
        <f t="shared" si="371"/>
        <v>0</v>
      </c>
      <c r="AI181">
        <f t="shared" si="372"/>
        <v>0</v>
      </c>
      <c r="AJ181">
        <f t="shared" si="373"/>
        <v>0</v>
      </c>
      <c r="AK181">
        <f t="shared" si="374"/>
        <v>0</v>
      </c>
      <c r="AL181">
        <f t="shared" si="375"/>
        <v>0</v>
      </c>
      <c r="AM181">
        <f t="shared" si="376"/>
        <v>0</v>
      </c>
      <c r="AN181">
        <f t="shared" si="377"/>
        <v>0</v>
      </c>
      <c r="AO181">
        <f t="shared" si="378"/>
        <v>0</v>
      </c>
      <c r="AP181">
        <f t="shared" si="379"/>
        <v>0</v>
      </c>
      <c r="AQ181">
        <f t="shared" si="380"/>
        <v>0</v>
      </c>
      <c r="AR181">
        <f t="shared" si="381"/>
        <v>0</v>
      </c>
      <c r="AS181">
        <f t="shared" si="382"/>
        <v>0</v>
      </c>
      <c r="AT181">
        <f t="shared" si="352"/>
        <v>0</v>
      </c>
      <c r="AU181">
        <f t="shared" si="383"/>
        <v>0</v>
      </c>
      <c r="AV181">
        <f t="shared" si="384"/>
        <v>0</v>
      </c>
      <c r="AW181">
        <f t="shared" si="353"/>
        <v>0</v>
      </c>
      <c r="AX181">
        <f t="shared" si="385"/>
        <v>0</v>
      </c>
      <c r="AY181">
        <f t="shared" si="386"/>
        <v>0</v>
      </c>
      <c r="AZ181">
        <f t="shared" si="387"/>
        <v>0</v>
      </c>
      <c r="BA181">
        <f t="shared" si="388"/>
        <v>0</v>
      </c>
      <c r="BB181">
        <f t="shared" si="389"/>
        <v>0</v>
      </c>
      <c r="BC181">
        <f t="shared" si="390"/>
        <v>0</v>
      </c>
      <c r="BD181">
        <f t="shared" si="391"/>
        <v>0</v>
      </c>
      <c r="BE181">
        <f t="shared" si="392"/>
        <v>0</v>
      </c>
      <c r="BF181">
        <f t="shared" si="393"/>
        <v>0</v>
      </c>
      <c r="BG181">
        <f t="shared" si="394"/>
        <v>0</v>
      </c>
      <c r="BH181">
        <f t="shared" si="395"/>
        <v>0</v>
      </c>
      <c r="BI181">
        <f t="shared" si="396"/>
        <v>0</v>
      </c>
      <c r="BJ181">
        <f t="shared" si="397"/>
        <v>0</v>
      </c>
      <c r="BK181">
        <f t="shared" si="398"/>
        <v>0</v>
      </c>
      <c r="BL181">
        <f t="shared" si="399"/>
        <v>0</v>
      </c>
      <c r="BM181">
        <f t="shared" si="400"/>
        <v>0</v>
      </c>
      <c r="BN181">
        <f t="shared" si="401"/>
        <v>0</v>
      </c>
      <c r="BO181">
        <f t="shared" si="402"/>
        <v>0</v>
      </c>
      <c r="BP181">
        <f t="shared" si="403"/>
        <v>0</v>
      </c>
      <c r="BQ181">
        <f t="shared" si="404"/>
        <v>0</v>
      </c>
      <c r="BR181">
        <f t="shared" si="405"/>
        <v>0</v>
      </c>
      <c r="BS181">
        <f t="shared" si="406"/>
        <v>0</v>
      </c>
      <c r="BT181">
        <f t="shared" si="407"/>
        <v>0</v>
      </c>
      <c r="BU181">
        <f t="shared" si="408"/>
        <v>0</v>
      </c>
      <c r="BV181">
        <f t="shared" si="409"/>
        <v>0</v>
      </c>
      <c r="BW181">
        <f t="shared" si="410"/>
        <v>0</v>
      </c>
      <c r="BX181">
        <f t="shared" si="411"/>
        <v>0</v>
      </c>
      <c r="BY181">
        <f t="shared" si="412"/>
        <v>0</v>
      </c>
      <c r="BZ181">
        <f t="shared" si="413"/>
        <v>0</v>
      </c>
      <c r="CA181">
        <f t="shared" si="414"/>
        <v>0</v>
      </c>
      <c r="CB181">
        <f t="shared" si="415"/>
        <v>0</v>
      </c>
      <c r="CC181">
        <f t="shared" si="416"/>
        <v>0</v>
      </c>
      <c r="CD181">
        <f t="shared" si="417"/>
        <v>0</v>
      </c>
      <c r="CE181">
        <f t="shared" si="418"/>
        <v>0</v>
      </c>
      <c r="CF181">
        <f t="shared" si="419"/>
        <v>0</v>
      </c>
      <c r="CG181">
        <f t="shared" si="420"/>
        <v>0</v>
      </c>
      <c r="CH181">
        <f t="shared" si="421"/>
        <v>0</v>
      </c>
      <c r="CI181">
        <f t="shared" si="422"/>
        <v>0</v>
      </c>
      <c r="CJ181">
        <f t="shared" si="423"/>
        <v>0</v>
      </c>
      <c r="CK181">
        <f t="shared" si="424"/>
        <v>0</v>
      </c>
      <c r="CL181" t="str">
        <f t="shared" si="425"/>
        <v/>
      </c>
      <c r="CM181" t="str">
        <f t="shared" si="426"/>
        <v/>
      </c>
      <c r="CN181" t="str">
        <f t="shared" si="427"/>
        <v/>
      </c>
      <c r="CO181" t="str">
        <f t="shared" si="428"/>
        <v/>
      </c>
      <c r="CP181" t="str">
        <f t="shared" si="429"/>
        <v/>
      </c>
      <c r="CQ181" t="str">
        <f t="shared" si="430"/>
        <v/>
      </c>
      <c r="CR181" t="str">
        <f t="shared" si="431"/>
        <v/>
      </c>
      <c r="CS181" t="str">
        <f t="shared" si="432"/>
        <v/>
      </c>
      <c r="CT181" t="str">
        <f t="shared" si="433"/>
        <v/>
      </c>
      <c r="CU181" t="str">
        <f t="shared" si="434"/>
        <v/>
      </c>
      <c r="CV181" t="str">
        <f t="shared" si="435"/>
        <v/>
      </c>
      <c r="CW181" t="str">
        <f t="shared" si="436"/>
        <v/>
      </c>
      <c r="CX181" t="str">
        <f t="shared" si="437"/>
        <v/>
      </c>
      <c r="CY181" t="str">
        <f t="shared" si="438"/>
        <v/>
      </c>
      <c r="CZ181" t="str">
        <f t="shared" si="439"/>
        <v/>
      </c>
      <c r="DA181" t="str">
        <f t="shared" si="440"/>
        <v/>
      </c>
      <c r="DB181" t="str">
        <f t="shared" si="441"/>
        <v/>
      </c>
      <c r="DC181" t="str">
        <f t="shared" si="442"/>
        <v/>
      </c>
      <c r="DD181" t="str">
        <f t="shared" si="443"/>
        <v/>
      </c>
      <c r="DE181" t="str">
        <f t="shared" si="444"/>
        <v/>
      </c>
      <c r="DF181" t="str">
        <f t="shared" si="445"/>
        <v/>
      </c>
      <c r="DG181" t="str">
        <f t="shared" si="446"/>
        <v/>
      </c>
      <c r="DH181" t="str">
        <f t="shared" si="447"/>
        <v/>
      </c>
      <c r="DI181" t="str">
        <f t="shared" si="448"/>
        <v/>
      </c>
      <c r="DJ181" t="str">
        <f t="shared" si="449"/>
        <v/>
      </c>
      <c r="DK181" t="str">
        <f t="shared" si="450"/>
        <v/>
      </c>
      <c r="DL181" t="str">
        <f t="shared" si="451"/>
        <v/>
      </c>
      <c r="DM181" t="str">
        <f t="shared" si="452"/>
        <v/>
      </c>
      <c r="DN181" t="str">
        <f t="shared" si="453"/>
        <v/>
      </c>
      <c r="DO181" t="str">
        <f t="shared" si="454"/>
        <v/>
      </c>
      <c r="DP181" t="str">
        <f t="shared" si="455"/>
        <v/>
      </c>
      <c r="DQ181" t="str">
        <f t="shared" si="456"/>
        <v/>
      </c>
      <c r="DR181" t="str">
        <f t="shared" si="457"/>
        <v/>
      </c>
      <c r="DS181" t="str">
        <f t="shared" si="458"/>
        <v/>
      </c>
      <c r="DT181" t="str">
        <f t="shared" si="459"/>
        <v/>
      </c>
      <c r="DU181">
        <f t="shared" si="460"/>
        <v>0</v>
      </c>
      <c r="DV181">
        <f t="shared" si="461"/>
        <v>0</v>
      </c>
      <c r="DW181">
        <f t="shared" si="462"/>
        <v>0</v>
      </c>
      <c r="DX181" t="str">
        <f t="shared" si="463"/>
        <v/>
      </c>
      <c r="DY181" t="str">
        <f t="shared" si="464"/>
        <v/>
      </c>
      <c r="DZ181" t="str">
        <f t="shared" si="465"/>
        <v/>
      </c>
      <c r="EA181" s="5">
        <f t="shared" si="466"/>
        <v>0</v>
      </c>
      <c r="EB181" s="3">
        <f t="shared" si="467"/>
        <v>0</v>
      </c>
    </row>
    <row r="182" spans="2:132" x14ac:dyDescent="0.2">
      <c r="B182">
        <v>177</v>
      </c>
      <c r="C182" s="3">
        <f>Zisk!D196</f>
        <v>0</v>
      </c>
      <c r="D182">
        <f>Zisk!E196</f>
        <v>0</v>
      </c>
      <c r="E182" s="66" t="str">
        <f t="shared" si="354"/>
        <v/>
      </c>
      <c r="F182" t="str">
        <f t="shared" si="355"/>
        <v/>
      </c>
      <c r="G182" s="66" t="str">
        <f t="shared" si="356"/>
        <v/>
      </c>
      <c r="J182">
        <f>VstupniParametry_SKRYT!$D$5</f>
        <v>0.02</v>
      </c>
      <c r="K182">
        <f>VstupniParametry_SKRYT!$D$6</f>
        <v>0.06</v>
      </c>
      <c r="L182">
        <f>VstupniParametry_SKRYT!$D$7</f>
        <v>0.06</v>
      </c>
      <c r="M182">
        <f>VstupniParametry_SKRYT!$D$8</f>
        <v>0.06</v>
      </c>
      <c r="N182">
        <f>VstupniParametry_SKRYT!$D$9</f>
        <v>1.7999999999999999E-2</v>
      </c>
      <c r="O182" s="27">
        <f>VstupniParametry_SKRYT!$D$10</f>
        <v>0.01</v>
      </c>
      <c r="P182" s="27">
        <f>VstupniParametry_SKRYT!$D$11</f>
        <v>0.01</v>
      </c>
      <c r="Q182" s="27">
        <f>VstupniParametry_SKRYT!$D$12</f>
        <v>0.01</v>
      </c>
      <c r="R182" s="27">
        <f>VstupniParametry_SKRYT!$D$13</f>
        <v>0.01</v>
      </c>
      <c r="S182" s="27">
        <f>VstupniParametry_SKRYT!$D$14</f>
        <v>0.01</v>
      </c>
      <c r="T182">
        <f t="shared" si="357"/>
        <v>0</v>
      </c>
      <c r="U182">
        <f t="shared" si="358"/>
        <v>0</v>
      </c>
      <c r="V182">
        <f t="shared" si="359"/>
        <v>0</v>
      </c>
      <c r="W182">
        <f t="shared" si="360"/>
        <v>0</v>
      </c>
      <c r="X182">
        <f t="shared" si="361"/>
        <v>0</v>
      </c>
      <c r="Y182">
        <f t="shared" si="362"/>
        <v>0</v>
      </c>
      <c r="Z182">
        <f t="shared" si="363"/>
        <v>0</v>
      </c>
      <c r="AA182">
        <f t="shared" si="364"/>
        <v>0</v>
      </c>
      <c r="AB182">
        <f t="shared" si="365"/>
        <v>0</v>
      </c>
      <c r="AC182">
        <f t="shared" si="366"/>
        <v>0</v>
      </c>
      <c r="AD182">
        <f t="shared" si="367"/>
        <v>0</v>
      </c>
      <c r="AE182">
        <f t="shared" si="368"/>
        <v>0</v>
      </c>
      <c r="AF182">
        <f t="shared" si="369"/>
        <v>0</v>
      </c>
      <c r="AG182">
        <f t="shared" si="370"/>
        <v>0</v>
      </c>
      <c r="AH182">
        <f t="shared" si="371"/>
        <v>0</v>
      </c>
      <c r="AI182">
        <f t="shared" si="372"/>
        <v>0</v>
      </c>
      <c r="AJ182">
        <f t="shared" si="373"/>
        <v>0</v>
      </c>
      <c r="AK182">
        <f t="shared" si="374"/>
        <v>0</v>
      </c>
      <c r="AL182">
        <f t="shared" si="375"/>
        <v>0</v>
      </c>
      <c r="AM182">
        <f t="shared" si="376"/>
        <v>0</v>
      </c>
      <c r="AN182">
        <f t="shared" si="377"/>
        <v>0</v>
      </c>
      <c r="AO182">
        <f t="shared" si="378"/>
        <v>0</v>
      </c>
      <c r="AP182">
        <f t="shared" si="379"/>
        <v>0</v>
      </c>
      <c r="AQ182">
        <f t="shared" si="380"/>
        <v>0</v>
      </c>
      <c r="AR182">
        <f t="shared" si="381"/>
        <v>0</v>
      </c>
      <c r="AS182">
        <f t="shared" si="382"/>
        <v>0</v>
      </c>
      <c r="AT182">
        <f t="shared" si="352"/>
        <v>0</v>
      </c>
      <c r="AU182">
        <f t="shared" si="383"/>
        <v>0</v>
      </c>
      <c r="AV182">
        <f t="shared" si="384"/>
        <v>0</v>
      </c>
      <c r="AW182">
        <f t="shared" si="353"/>
        <v>0</v>
      </c>
      <c r="AX182">
        <f t="shared" si="385"/>
        <v>0</v>
      </c>
      <c r="AY182">
        <f t="shared" si="386"/>
        <v>0</v>
      </c>
      <c r="AZ182">
        <f t="shared" si="387"/>
        <v>0</v>
      </c>
      <c r="BA182">
        <f t="shared" si="388"/>
        <v>0</v>
      </c>
      <c r="BB182">
        <f t="shared" si="389"/>
        <v>0</v>
      </c>
      <c r="BC182">
        <f t="shared" si="390"/>
        <v>0</v>
      </c>
      <c r="BD182">
        <f t="shared" si="391"/>
        <v>0</v>
      </c>
      <c r="BE182">
        <f t="shared" si="392"/>
        <v>0</v>
      </c>
      <c r="BF182">
        <f t="shared" si="393"/>
        <v>0</v>
      </c>
      <c r="BG182">
        <f t="shared" si="394"/>
        <v>0</v>
      </c>
      <c r="BH182">
        <f t="shared" si="395"/>
        <v>0</v>
      </c>
      <c r="BI182">
        <f t="shared" si="396"/>
        <v>0</v>
      </c>
      <c r="BJ182">
        <f t="shared" si="397"/>
        <v>0</v>
      </c>
      <c r="BK182">
        <f t="shared" si="398"/>
        <v>0</v>
      </c>
      <c r="BL182">
        <f t="shared" si="399"/>
        <v>0</v>
      </c>
      <c r="BM182">
        <f t="shared" si="400"/>
        <v>0</v>
      </c>
      <c r="BN182">
        <f t="shared" si="401"/>
        <v>0</v>
      </c>
      <c r="BO182">
        <f t="shared" si="402"/>
        <v>0</v>
      </c>
      <c r="BP182">
        <f t="shared" si="403"/>
        <v>0</v>
      </c>
      <c r="BQ182">
        <f t="shared" si="404"/>
        <v>0</v>
      </c>
      <c r="BR182">
        <f t="shared" si="405"/>
        <v>0</v>
      </c>
      <c r="BS182">
        <f t="shared" si="406"/>
        <v>0</v>
      </c>
      <c r="BT182">
        <f t="shared" si="407"/>
        <v>0</v>
      </c>
      <c r="BU182">
        <f t="shared" si="408"/>
        <v>0</v>
      </c>
      <c r="BV182">
        <f t="shared" si="409"/>
        <v>0</v>
      </c>
      <c r="BW182">
        <f t="shared" si="410"/>
        <v>0</v>
      </c>
      <c r="BX182">
        <f t="shared" si="411"/>
        <v>0</v>
      </c>
      <c r="BY182">
        <f t="shared" si="412"/>
        <v>0</v>
      </c>
      <c r="BZ182">
        <f t="shared" si="413"/>
        <v>0</v>
      </c>
      <c r="CA182">
        <f t="shared" si="414"/>
        <v>0</v>
      </c>
      <c r="CB182">
        <f t="shared" si="415"/>
        <v>0</v>
      </c>
      <c r="CC182">
        <f t="shared" si="416"/>
        <v>0</v>
      </c>
      <c r="CD182">
        <f t="shared" si="417"/>
        <v>0</v>
      </c>
      <c r="CE182">
        <f t="shared" si="418"/>
        <v>0</v>
      </c>
      <c r="CF182">
        <f t="shared" si="419"/>
        <v>0</v>
      </c>
      <c r="CG182">
        <f t="shared" si="420"/>
        <v>0</v>
      </c>
      <c r="CH182">
        <f t="shared" si="421"/>
        <v>0</v>
      </c>
      <c r="CI182">
        <f t="shared" si="422"/>
        <v>0</v>
      </c>
      <c r="CJ182">
        <f t="shared" si="423"/>
        <v>0</v>
      </c>
      <c r="CK182">
        <f t="shared" si="424"/>
        <v>0</v>
      </c>
      <c r="CL182" t="str">
        <f t="shared" si="425"/>
        <v/>
      </c>
      <c r="CM182" t="str">
        <f t="shared" si="426"/>
        <v/>
      </c>
      <c r="CN182" t="str">
        <f t="shared" si="427"/>
        <v/>
      </c>
      <c r="CO182" t="str">
        <f t="shared" si="428"/>
        <v/>
      </c>
      <c r="CP182" t="str">
        <f t="shared" si="429"/>
        <v/>
      </c>
      <c r="CQ182" t="str">
        <f t="shared" si="430"/>
        <v/>
      </c>
      <c r="CR182" t="str">
        <f t="shared" si="431"/>
        <v/>
      </c>
      <c r="CS182" t="str">
        <f t="shared" si="432"/>
        <v/>
      </c>
      <c r="CT182" t="str">
        <f t="shared" si="433"/>
        <v/>
      </c>
      <c r="CU182" t="str">
        <f t="shared" si="434"/>
        <v/>
      </c>
      <c r="CV182" t="str">
        <f t="shared" si="435"/>
        <v/>
      </c>
      <c r="CW182" t="str">
        <f t="shared" si="436"/>
        <v/>
      </c>
      <c r="CX182" t="str">
        <f t="shared" si="437"/>
        <v/>
      </c>
      <c r="CY182" t="str">
        <f t="shared" si="438"/>
        <v/>
      </c>
      <c r="CZ182" t="str">
        <f t="shared" si="439"/>
        <v/>
      </c>
      <c r="DA182" t="str">
        <f t="shared" si="440"/>
        <v/>
      </c>
      <c r="DB182" t="str">
        <f t="shared" si="441"/>
        <v/>
      </c>
      <c r="DC182" t="str">
        <f t="shared" si="442"/>
        <v/>
      </c>
      <c r="DD182" t="str">
        <f t="shared" si="443"/>
        <v/>
      </c>
      <c r="DE182" t="str">
        <f t="shared" si="444"/>
        <v/>
      </c>
      <c r="DF182" t="str">
        <f t="shared" si="445"/>
        <v/>
      </c>
      <c r="DG182" t="str">
        <f t="shared" si="446"/>
        <v/>
      </c>
      <c r="DH182" t="str">
        <f t="shared" si="447"/>
        <v/>
      </c>
      <c r="DI182" t="str">
        <f t="shared" si="448"/>
        <v/>
      </c>
      <c r="DJ182" t="str">
        <f t="shared" si="449"/>
        <v/>
      </c>
      <c r="DK182" t="str">
        <f t="shared" si="450"/>
        <v/>
      </c>
      <c r="DL182" t="str">
        <f t="shared" si="451"/>
        <v/>
      </c>
      <c r="DM182" t="str">
        <f t="shared" si="452"/>
        <v/>
      </c>
      <c r="DN182" t="str">
        <f t="shared" si="453"/>
        <v/>
      </c>
      <c r="DO182" t="str">
        <f t="shared" si="454"/>
        <v/>
      </c>
      <c r="DP182" t="str">
        <f t="shared" si="455"/>
        <v/>
      </c>
      <c r="DQ182" t="str">
        <f t="shared" si="456"/>
        <v/>
      </c>
      <c r="DR182" t="str">
        <f t="shared" si="457"/>
        <v/>
      </c>
      <c r="DS182" t="str">
        <f t="shared" si="458"/>
        <v/>
      </c>
      <c r="DT182" t="str">
        <f t="shared" si="459"/>
        <v/>
      </c>
      <c r="DU182">
        <f t="shared" si="460"/>
        <v>0</v>
      </c>
      <c r="DV182">
        <f t="shared" si="461"/>
        <v>0</v>
      </c>
      <c r="DW182">
        <f t="shared" si="462"/>
        <v>0</v>
      </c>
      <c r="DX182" t="str">
        <f t="shared" si="463"/>
        <v/>
      </c>
      <c r="DY182" t="str">
        <f t="shared" si="464"/>
        <v/>
      </c>
      <c r="DZ182" t="str">
        <f t="shared" si="465"/>
        <v/>
      </c>
      <c r="EA182" s="5">
        <f t="shared" si="466"/>
        <v>0</v>
      </c>
      <c r="EB182" s="3">
        <f t="shared" si="467"/>
        <v>0</v>
      </c>
    </row>
    <row r="183" spans="2:132" x14ac:dyDescent="0.2">
      <c r="B183" s="25">
        <v>178</v>
      </c>
      <c r="C183" s="26">
        <f>Zisk!D197</f>
        <v>0</v>
      </c>
      <c r="D183">
        <f>Zisk!E197</f>
        <v>0</v>
      </c>
      <c r="E183" s="66" t="str">
        <f t="shared" si="354"/>
        <v/>
      </c>
      <c r="F183" t="str">
        <f t="shared" si="355"/>
        <v/>
      </c>
      <c r="G183" s="66" t="str">
        <f t="shared" si="356"/>
        <v/>
      </c>
      <c r="H183" s="25"/>
      <c r="I183" s="25"/>
      <c r="J183">
        <f>VstupniParametry_SKRYT!$D$5</f>
        <v>0.02</v>
      </c>
      <c r="K183">
        <f>VstupniParametry_SKRYT!$D$6</f>
        <v>0.06</v>
      </c>
      <c r="L183">
        <f>VstupniParametry_SKRYT!$D$7</f>
        <v>0.06</v>
      </c>
      <c r="M183">
        <f>VstupniParametry_SKRYT!$D$8</f>
        <v>0.06</v>
      </c>
      <c r="N183">
        <f>VstupniParametry_SKRYT!$D$9</f>
        <v>1.7999999999999999E-2</v>
      </c>
      <c r="O183" s="27">
        <f>VstupniParametry_SKRYT!$D$10</f>
        <v>0.01</v>
      </c>
      <c r="P183" s="27">
        <f>VstupniParametry_SKRYT!$D$11</f>
        <v>0.01</v>
      </c>
      <c r="Q183" s="27">
        <f>VstupniParametry_SKRYT!$D$12</f>
        <v>0.01</v>
      </c>
      <c r="R183" s="27">
        <f>VstupniParametry_SKRYT!$D$13</f>
        <v>0.01</v>
      </c>
      <c r="S183" s="27">
        <f>VstupniParametry_SKRYT!$D$14</f>
        <v>0.01</v>
      </c>
      <c r="T183">
        <f t="shared" si="357"/>
        <v>0</v>
      </c>
      <c r="U183">
        <f t="shared" si="358"/>
        <v>0</v>
      </c>
      <c r="V183">
        <f t="shared" si="359"/>
        <v>0</v>
      </c>
      <c r="W183">
        <f t="shared" si="360"/>
        <v>0</v>
      </c>
      <c r="X183">
        <f t="shared" si="361"/>
        <v>0</v>
      </c>
      <c r="Y183">
        <f t="shared" si="362"/>
        <v>0</v>
      </c>
      <c r="Z183">
        <f t="shared" si="363"/>
        <v>0</v>
      </c>
      <c r="AA183">
        <f t="shared" si="364"/>
        <v>0</v>
      </c>
      <c r="AB183">
        <f t="shared" si="365"/>
        <v>0</v>
      </c>
      <c r="AC183">
        <f t="shared" si="366"/>
        <v>0</v>
      </c>
      <c r="AD183">
        <f t="shared" si="367"/>
        <v>0</v>
      </c>
      <c r="AE183">
        <f t="shared" si="368"/>
        <v>0</v>
      </c>
      <c r="AF183">
        <f t="shared" si="369"/>
        <v>0</v>
      </c>
      <c r="AG183">
        <f t="shared" si="370"/>
        <v>0</v>
      </c>
      <c r="AH183">
        <f t="shared" si="371"/>
        <v>0</v>
      </c>
      <c r="AI183">
        <f t="shared" si="372"/>
        <v>0</v>
      </c>
      <c r="AJ183">
        <f t="shared" si="373"/>
        <v>0</v>
      </c>
      <c r="AK183">
        <f t="shared" si="374"/>
        <v>0</v>
      </c>
      <c r="AL183">
        <f t="shared" si="375"/>
        <v>0</v>
      </c>
      <c r="AM183">
        <f t="shared" si="376"/>
        <v>0</v>
      </c>
      <c r="AN183">
        <f t="shared" si="377"/>
        <v>0</v>
      </c>
      <c r="AO183">
        <f t="shared" si="378"/>
        <v>0</v>
      </c>
      <c r="AP183">
        <f t="shared" si="379"/>
        <v>0</v>
      </c>
      <c r="AQ183">
        <f t="shared" si="380"/>
        <v>0</v>
      </c>
      <c r="AR183">
        <f t="shared" si="381"/>
        <v>0</v>
      </c>
      <c r="AS183">
        <f t="shared" si="382"/>
        <v>0</v>
      </c>
      <c r="AT183">
        <f t="shared" si="352"/>
        <v>0</v>
      </c>
      <c r="AU183">
        <f t="shared" si="383"/>
        <v>0</v>
      </c>
      <c r="AV183">
        <f t="shared" si="384"/>
        <v>0</v>
      </c>
      <c r="AW183">
        <f t="shared" si="353"/>
        <v>0</v>
      </c>
      <c r="AX183">
        <f t="shared" si="385"/>
        <v>0</v>
      </c>
      <c r="AY183">
        <f t="shared" si="386"/>
        <v>0</v>
      </c>
      <c r="AZ183">
        <f t="shared" si="387"/>
        <v>0</v>
      </c>
      <c r="BA183">
        <f t="shared" si="388"/>
        <v>0</v>
      </c>
      <c r="BB183">
        <f t="shared" si="389"/>
        <v>0</v>
      </c>
      <c r="BC183">
        <f t="shared" si="390"/>
        <v>0</v>
      </c>
      <c r="BD183">
        <f t="shared" si="391"/>
        <v>0</v>
      </c>
      <c r="BE183">
        <f t="shared" si="392"/>
        <v>0</v>
      </c>
      <c r="BF183">
        <f t="shared" si="393"/>
        <v>0</v>
      </c>
      <c r="BG183">
        <f t="shared" si="394"/>
        <v>0</v>
      </c>
      <c r="BH183">
        <f t="shared" si="395"/>
        <v>0</v>
      </c>
      <c r="BI183">
        <f t="shared" si="396"/>
        <v>0</v>
      </c>
      <c r="BJ183">
        <f t="shared" si="397"/>
        <v>0</v>
      </c>
      <c r="BK183">
        <f t="shared" si="398"/>
        <v>0</v>
      </c>
      <c r="BL183">
        <f t="shared" si="399"/>
        <v>0</v>
      </c>
      <c r="BM183">
        <f t="shared" si="400"/>
        <v>0</v>
      </c>
      <c r="BN183">
        <f t="shared" si="401"/>
        <v>0</v>
      </c>
      <c r="BO183">
        <f t="shared" si="402"/>
        <v>0</v>
      </c>
      <c r="BP183">
        <f t="shared" si="403"/>
        <v>0</v>
      </c>
      <c r="BQ183">
        <f t="shared" si="404"/>
        <v>0</v>
      </c>
      <c r="BR183">
        <f t="shared" si="405"/>
        <v>0</v>
      </c>
      <c r="BS183">
        <f t="shared" si="406"/>
        <v>0</v>
      </c>
      <c r="BT183">
        <f t="shared" si="407"/>
        <v>0</v>
      </c>
      <c r="BU183">
        <f t="shared" si="408"/>
        <v>0</v>
      </c>
      <c r="BV183">
        <f t="shared" si="409"/>
        <v>0</v>
      </c>
      <c r="BW183">
        <f t="shared" si="410"/>
        <v>0</v>
      </c>
      <c r="BX183">
        <f t="shared" si="411"/>
        <v>0</v>
      </c>
      <c r="BY183">
        <f t="shared" si="412"/>
        <v>0</v>
      </c>
      <c r="BZ183">
        <f t="shared" si="413"/>
        <v>0</v>
      </c>
      <c r="CA183">
        <f t="shared" si="414"/>
        <v>0</v>
      </c>
      <c r="CB183">
        <f t="shared" si="415"/>
        <v>0</v>
      </c>
      <c r="CC183">
        <f t="shared" si="416"/>
        <v>0</v>
      </c>
      <c r="CD183">
        <f t="shared" si="417"/>
        <v>0</v>
      </c>
      <c r="CE183">
        <f t="shared" si="418"/>
        <v>0</v>
      </c>
      <c r="CF183">
        <f t="shared" si="419"/>
        <v>0</v>
      </c>
      <c r="CG183">
        <f t="shared" si="420"/>
        <v>0</v>
      </c>
      <c r="CH183">
        <f t="shared" si="421"/>
        <v>0</v>
      </c>
      <c r="CI183">
        <f t="shared" si="422"/>
        <v>0</v>
      </c>
      <c r="CJ183">
        <f t="shared" si="423"/>
        <v>0</v>
      </c>
      <c r="CK183">
        <f t="shared" si="424"/>
        <v>0</v>
      </c>
      <c r="CL183" t="str">
        <f t="shared" si="425"/>
        <v/>
      </c>
      <c r="CM183" t="str">
        <f t="shared" si="426"/>
        <v/>
      </c>
      <c r="CN183" t="str">
        <f t="shared" si="427"/>
        <v/>
      </c>
      <c r="CO183" t="str">
        <f t="shared" si="428"/>
        <v/>
      </c>
      <c r="CP183" t="str">
        <f t="shared" si="429"/>
        <v/>
      </c>
      <c r="CQ183" t="str">
        <f t="shared" si="430"/>
        <v/>
      </c>
      <c r="CR183" t="str">
        <f t="shared" si="431"/>
        <v/>
      </c>
      <c r="CS183" t="str">
        <f t="shared" si="432"/>
        <v/>
      </c>
      <c r="CT183" t="str">
        <f t="shared" si="433"/>
        <v/>
      </c>
      <c r="CU183" t="str">
        <f t="shared" si="434"/>
        <v/>
      </c>
      <c r="CV183" t="str">
        <f t="shared" si="435"/>
        <v/>
      </c>
      <c r="CW183" t="str">
        <f t="shared" si="436"/>
        <v/>
      </c>
      <c r="CX183" t="str">
        <f t="shared" si="437"/>
        <v/>
      </c>
      <c r="CY183" t="str">
        <f t="shared" si="438"/>
        <v/>
      </c>
      <c r="CZ183" t="str">
        <f t="shared" si="439"/>
        <v/>
      </c>
      <c r="DA183" t="str">
        <f t="shared" si="440"/>
        <v/>
      </c>
      <c r="DB183" t="str">
        <f t="shared" si="441"/>
        <v/>
      </c>
      <c r="DC183" t="str">
        <f t="shared" si="442"/>
        <v/>
      </c>
      <c r="DD183" t="str">
        <f t="shared" si="443"/>
        <v/>
      </c>
      <c r="DE183" t="str">
        <f t="shared" si="444"/>
        <v/>
      </c>
      <c r="DF183" t="str">
        <f t="shared" si="445"/>
        <v/>
      </c>
      <c r="DG183" t="str">
        <f t="shared" si="446"/>
        <v/>
      </c>
      <c r="DH183" t="str">
        <f t="shared" si="447"/>
        <v/>
      </c>
      <c r="DI183" t="str">
        <f t="shared" si="448"/>
        <v/>
      </c>
      <c r="DJ183" t="str">
        <f t="shared" si="449"/>
        <v/>
      </c>
      <c r="DK183" t="str">
        <f t="shared" si="450"/>
        <v/>
      </c>
      <c r="DL183" t="str">
        <f t="shared" si="451"/>
        <v/>
      </c>
      <c r="DM183" t="str">
        <f t="shared" si="452"/>
        <v/>
      </c>
      <c r="DN183" t="str">
        <f t="shared" si="453"/>
        <v/>
      </c>
      <c r="DO183" t="str">
        <f t="shared" si="454"/>
        <v/>
      </c>
      <c r="DP183" t="str">
        <f t="shared" si="455"/>
        <v/>
      </c>
      <c r="DQ183" t="str">
        <f t="shared" si="456"/>
        <v/>
      </c>
      <c r="DR183" t="str">
        <f t="shared" si="457"/>
        <v/>
      </c>
      <c r="DS183" t="str">
        <f t="shared" si="458"/>
        <v/>
      </c>
      <c r="DT183" t="str">
        <f t="shared" si="459"/>
        <v/>
      </c>
      <c r="DU183">
        <f t="shared" si="460"/>
        <v>0</v>
      </c>
      <c r="DV183">
        <f t="shared" si="461"/>
        <v>0</v>
      </c>
      <c r="DW183">
        <f t="shared" si="462"/>
        <v>0</v>
      </c>
      <c r="DX183" t="str">
        <f t="shared" si="463"/>
        <v/>
      </c>
      <c r="DY183" t="str">
        <f t="shared" si="464"/>
        <v/>
      </c>
      <c r="DZ183" t="str">
        <f t="shared" si="465"/>
        <v/>
      </c>
      <c r="EA183" s="5">
        <f t="shared" si="466"/>
        <v>0</v>
      </c>
      <c r="EB183" s="3">
        <f t="shared" si="467"/>
        <v>0</v>
      </c>
    </row>
    <row r="184" spans="2:132" x14ac:dyDescent="0.2">
      <c r="B184">
        <v>179</v>
      </c>
      <c r="C184" s="3">
        <f>Zisk!D198</f>
        <v>0</v>
      </c>
      <c r="D184">
        <f>Zisk!E198</f>
        <v>0</v>
      </c>
      <c r="E184" s="66" t="str">
        <f t="shared" si="354"/>
        <v/>
      </c>
      <c r="F184" t="str">
        <f t="shared" si="355"/>
        <v/>
      </c>
      <c r="G184" s="66" t="str">
        <f t="shared" si="356"/>
        <v/>
      </c>
      <c r="J184">
        <f>VstupniParametry_SKRYT!$D$5</f>
        <v>0.02</v>
      </c>
      <c r="K184">
        <f>VstupniParametry_SKRYT!$D$6</f>
        <v>0.06</v>
      </c>
      <c r="L184">
        <f>VstupniParametry_SKRYT!$D$7</f>
        <v>0.06</v>
      </c>
      <c r="M184">
        <f>VstupniParametry_SKRYT!$D$8</f>
        <v>0.06</v>
      </c>
      <c r="N184">
        <f>VstupniParametry_SKRYT!$D$9</f>
        <v>1.7999999999999999E-2</v>
      </c>
      <c r="O184" s="27">
        <f>VstupniParametry_SKRYT!$D$10</f>
        <v>0.01</v>
      </c>
      <c r="P184" s="27">
        <f>VstupniParametry_SKRYT!$D$11</f>
        <v>0.01</v>
      </c>
      <c r="Q184" s="27">
        <f>VstupniParametry_SKRYT!$D$12</f>
        <v>0.01</v>
      </c>
      <c r="R184" s="27">
        <f>VstupniParametry_SKRYT!$D$13</f>
        <v>0.01</v>
      </c>
      <c r="S184" s="27">
        <f>VstupniParametry_SKRYT!$D$14</f>
        <v>0.01</v>
      </c>
      <c r="T184">
        <f t="shared" si="357"/>
        <v>0</v>
      </c>
      <c r="U184">
        <f t="shared" si="358"/>
        <v>0</v>
      </c>
      <c r="V184">
        <f t="shared" si="359"/>
        <v>0</v>
      </c>
      <c r="W184">
        <f t="shared" si="360"/>
        <v>0</v>
      </c>
      <c r="X184">
        <f t="shared" si="361"/>
        <v>0</v>
      </c>
      <c r="Y184">
        <f t="shared" si="362"/>
        <v>0</v>
      </c>
      <c r="Z184">
        <f t="shared" si="363"/>
        <v>0</v>
      </c>
      <c r="AA184">
        <f t="shared" si="364"/>
        <v>0</v>
      </c>
      <c r="AB184">
        <f t="shared" si="365"/>
        <v>0</v>
      </c>
      <c r="AC184">
        <f t="shared" si="366"/>
        <v>0</v>
      </c>
      <c r="AD184">
        <f t="shared" si="367"/>
        <v>0</v>
      </c>
      <c r="AE184">
        <f t="shared" si="368"/>
        <v>0</v>
      </c>
      <c r="AF184">
        <f t="shared" si="369"/>
        <v>0</v>
      </c>
      <c r="AG184">
        <f t="shared" si="370"/>
        <v>0</v>
      </c>
      <c r="AH184">
        <f t="shared" si="371"/>
        <v>0</v>
      </c>
      <c r="AI184">
        <f t="shared" si="372"/>
        <v>0</v>
      </c>
      <c r="AJ184">
        <f t="shared" si="373"/>
        <v>0</v>
      </c>
      <c r="AK184">
        <f t="shared" si="374"/>
        <v>0</v>
      </c>
      <c r="AL184">
        <f t="shared" si="375"/>
        <v>0</v>
      </c>
      <c r="AM184">
        <f t="shared" si="376"/>
        <v>0</v>
      </c>
      <c r="AN184">
        <f t="shared" si="377"/>
        <v>0</v>
      </c>
      <c r="AO184">
        <f t="shared" si="378"/>
        <v>0</v>
      </c>
      <c r="AP184">
        <f t="shared" si="379"/>
        <v>0</v>
      </c>
      <c r="AQ184">
        <f t="shared" si="380"/>
        <v>0</v>
      </c>
      <c r="AR184">
        <f t="shared" si="381"/>
        <v>0</v>
      </c>
      <c r="AS184">
        <f t="shared" si="382"/>
        <v>0</v>
      </c>
      <c r="AT184">
        <f t="shared" si="352"/>
        <v>0</v>
      </c>
      <c r="AU184">
        <f t="shared" si="383"/>
        <v>0</v>
      </c>
      <c r="AV184">
        <f t="shared" si="384"/>
        <v>0</v>
      </c>
      <c r="AW184">
        <f t="shared" si="353"/>
        <v>0</v>
      </c>
      <c r="AX184">
        <f t="shared" si="385"/>
        <v>0</v>
      </c>
      <c r="AY184">
        <f t="shared" si="386"/>
        <v>0</v>
      </c>
      <c r="AZ184">
        <f t="shared" si="387"/>
        <v>0</v>
      </c>
      <c r="BA184">
        <f t="shared" si="388"/>
        <v>0</v>
      </c>
      <c r="BB184">
        <f t="shared" si="389"/>
        <v>0</v>
      </c>
      <c r="BC184">
        <f t="shared" si="390"/>
        <v>0</v>
      </c>
      <c r="BD184">
        <f t="shared" si="391"/>
        <v>0</v>
      </c>
      <c r="BE184">
        <f t="shared" si="392"/>
        <v>0</v>
      </c>
      <c r="BF184">
        <f t="shared" si="393"/>
        <v>0</v>
      </c>
      <c r="BG184">
        <f t="shared" si="394"/>
        <v>0</v>
      </c>
      <c r="BH184">
        <f t="shared" si="395"/>
        <v>0</v>
      </c>
      <c r="BI184">
        <f t="shared" si="396"/>
        <v>0</v>
      </c>
      <c r="BJ184">
        <f t="shared" si="397"/>
        <v>0</v>
      </c>
      <c r="BK184">
        <f t="shared" si="398"/>
        <v>0</v>
      </c>
      <c r="BL184">
        <f t="shared" si="399"/>
        <v>0</v>
      </c>
      <c r="BM184">
        <f t="shared" si="400"/>
        <v>0</v>
      </c>
      <c r="BN184">
        <f t="shared" si="401"/>
        <v>0</v>
      </c>
      <c r="BO184">
        <f t="shared" si="402"/>
        <v>0</v>
      </c>
      <c r="BP184">
        <f t="shared" si="403"/>
        <v>0</v>
      </c>
      <c r="BQ184">
        <f t="shared" si="404"/>
        <v>0</v>
      </c>
      <c r="BR184">
        <f t="shared" si="405"/>
        <v>0</v>
      </c>
      <c r="BS184">
        <f t="shared" si="406"/>
        <v>0</v>
      </c>
      <c r="BT184">
        <f t="shared" si="407"/>
        <v>0</v>
      </c>
      <c r="BU184">
        <f t="shared" si="408"/>
        <v>0</v>
      </c>
      <c r="BV184">
        <f t="shared" si="409"/>
        <v>0</v>
      </c>
      <c r="BW184">
        <f t="shared" si="410"/>
        <v>0</v>
      </c>
      <c r="BX184">
        <f t="shared" si="411"/>
        <v>0</v>
      </c>
      <c r="BY184">
        <f t="shared" si="412"/>
        <v>0</v>
      </c>
      <c r="BZ184">
        <f t="shared" si="413"/>
        <v>0</v>
      </c>
      <c r="CA184">
        <f t="shared" si="414"/>
        <v>0</v>
      </c>
      <c r="CB184">
        <f t="shared" si="415"/>
        <v>0</v>
      </c>
      <c r="CC184">
        <f t="shared" si="416"/>
        <v>0</v>
      </c>
      <c r="CD184">
        <f t="shared" si="417"/>
        <v>0</v>
      </c>
      <c r="CE184">
        <f t="shared" si="418"/>
        <v>0</v>
      </c>
      <c r="CF184">
        <f t="shared" si="419"/>
        <v>0</v>
      </c>
      <c r="CG184">
        <f t="shared" si="420"/>
        <v>0</v>
      </c>
      <c r="CH184">
        <f t="shared" si="421"/>
        <v>0</v>
      </c>
      <c r="CI184">
        <f t="shared" si="422"/>
        <v>0</v>
      </c>
      <c r="CJ184">
        <f t="shared" si="423"/>
        <v>0</v>
      </c>
      <c r="CK184">
        <f t="shared" si="424"/>
        <v>0</v>
      </c>
      <c r="CL184" t="str">
        <f t="shared" si="425"/>
        <v/>
      </c>
      <c r="CM184" t="str">
        <f t="shared" si="426"/>
        <v/>
      </c>
      <c r="CN184" t="str">
        <f t="shared" si="427"/>
        <v/>
      </c>
      <c r="CO184" t="str">
        <f t="shared" si="428"/>
        <v/>
      </c>
      <c r="CP184" t="str">
        <f t="shared" si="429"/>
        <v/>
      </c>
      <c r="CQ184" t="str">
        <f t="shared" si="430"/>
        <v/>
      </c>
      <c r="CR184" t="str">
        <f t="shared" si="431"/>
        <v/>
      </c>
      <c r="CS184" t="str">
        <f t="shared" si="432"/>
        <v/>
      </c>
      <c r="CT184" t="str">
        <f t="shared" si="433"/>
        <v/>
      </c>
      <c r="CU184" t="str">
        <f t="shared" si="434"/>
        <v/>
      </c>
      <c r="CV184" t="str">
        <f t="shared" si="435"/>
        <v/>
      </c>
      <c r="CW184" t="str">
        <f t="shared" si="436"/>
        <v/>
      </c>
      <c r="CX184" t="str">
        <f t="shared" si="437"/>
        <v/>
      </c>
      <c r="CY184" t="str">
        <f t="shared" si="438"/>
        <v/>
      </c>
      <c r="CZ184" t="str">
        <f t="shared" si="439"/>
        <v/>
      </c>
      <c r="DA184" t="str">
        <f t="shared" si="440"/>
        <v/>
      </c>
      <c r="DB184" t="str">
        <f t="shared" si="441"/>
        <v/>
      </c>
      <c r="DC184" t="str">
        <f t="shared" si="442"/>
        <v/>
      </c>
      <c r="DD184" t="str">
        <f t="shared" si="443"/>
        <v/>
      </c>
      <c r="DE184" t="str">
        <f t="shared" si="444"/>
        <v/>
      </c>
      <c r="DF184" t="str">
        <f t="shared" si="445"/>
        <v/>
      </c>
      <c r="DG184" t="str">
        <f t="shared" si="446"/>
        <v/>
      </c>
      <c r="DH184" t="str">
        <f t="shared" si="447"/>
        <v/>
      </c>
      <c r="DI184" t="str">
        <f t="shared" si="448"/>
        <v/>
      </c>
      <c r="DJ184" t="str">
        <f t="shared" si="449"/>
        <v/>
      </c>
      <c r="DK184" t="str">
        <f t="shared" si="450"/>
        <v/>
      </c>
      <c r="DL184" t="str">
        <f t="shared" si="451"/>
        <v/>
      </c>
      <c r="DM184" t="str">
        <f t="shared" si="452"/>
        <v/>
      </c>
      <c r="DN184" t="str">
        <f t="shared" si="453"/>
        <v/>
      </c>
      <c r="DO184" t="str">
        <f t="shared" si="454"/>
        <v/>
      </c>
      <c r="DP184" t="str">
        <f t="shared" si="455"/>
        <v/>
      </c>
      <c r="DQ184" t="str">
        <f t="shared" si="456"/>
        <v/>
      </c>
      <c r="DR184" t="str">
        <f t="shared" si="457"/>
        <v/>
      </c>
      <c r="DS184" t="str">
        <f t="shared" si="458"/>
        <v/>
      </c>
      <c r="DT184" t="str">
        <f t="shared" si="459"/>
        <v/>
      </c>
      <c r="DU184">
        <f t="shared" si="460"/>
        <v>0</v>
      </c>
      <c r="DV184">
        <f t="shared" si="461"/>
        <v>0</v>
      </c>
      <c r="DW184">
        <f t="shared" si="462"/>
        <v>0</v>
      </c>
      <c r="DX184" t="str">
        <f t="shared" si="463"/>
        <v/>
      </c>
      <c r="DY184" t="str">
        <f t="shared" si="464"/>
        <v/>
      </c>
      <c r="DZ184" t="str">
        <f t="shared" si="465"/>
        <v/>
      </c>
      <c r="EA184" s="5">
        <f t="shared" si="466"/>
        <v>0</v>
      </c>
      <c r="EB184" s="3">
        <f t="shared" si="467"/>
        <v>0</v>
      </c>
    </row>
    <row r="185" spans="2:132" x14ac:dyDescent="0.2">
      <c r="B185" s="25">
        <v>180</v>
      </c>
      <c r="C185" s="26">
        <f>Zisk!D199</f>
        <v>0</v>
      </c>
      <c r="D185">
        <f>Zisk!E199</f>
        <v>0</v>
      </c>
      <c r="E185" s="66" t="str">
        <f t="shared" si="354"/>
        <v/>
      </c>
      <c r="F185" t="str">
        <f t="shared" si="355"/>
        <v/>
      </c>
      <c r="G185" s="66" t="str">
        <f t="shared" si="356"/>
        <v/>
      </c>
      <c r="H185" s="25"/>
      <c r="I185" s="25"/>
      <c r="J185">
        <f>VstupniParametry_SKRYT!$D$5</f>
        <v>0.02</v>
      </c>
      <c r="K185">
        <f>VstupniParametry_SKRYT!$D$6</f>
        <v>0.06</v>
      </c>
      <c r="L185">
        <f>VstupniParametry_SKRYT!$D$7</f>
        <v>0.06</v>
      </c>
      <c r="M185">
        <f>VstupniParametry_SKRYT!$D$8</f>
        <v>0.06</v>
      </c>
      <c r="N185">
        <f>VstupniParametry_SKRYT!$D$9</f>
        <v>1.7999999999999999E-2</v>
      </c>
      <c r="O185" s="27">
        <f>VstupniParametry_SKRYT!$D$10</f>
        <v>0.01</v>
      </c>
      <c r="P185" s="27">
        <f>VstupniParametry_SKRYT!$D$11</f>
        <v>0.01</v>
      </c>
      <c r="Q185" s="27">
        <f>VstupniParametry_SKRYT!$D$12</f>
        <v>0.01</v>
      </c>
      <c r="R185" s="27">
        <f>VstupniParametry_SKRYT!$D$13</f>
        <v>0.01</v>
      </c>
      <c r="S185" s="27">
        <f>VstupniParametry_SKRYT!$D$14</f>
        <v>0.01</v>
      </c>
      <c r="T185">
        <f t="shared" si="357"/>
        <v>0</v>
      </c>
      <c r="U185">
        <f t="shared" si="358"/>
        <v>0</v>
      </c>
      <c r="V185">
        <f t="shared" si="359"/>
        <v>0</v>
      </c>
      <c r="W185">
        <f t="shared" si="360"/>
        <v>0</v>
      </c>
      <c r="X185">
        <f t="shared" si="361"/>
        <v>0</v>
      </c>
      <c r="Y185">
        <f t="shared" si="362"/>
        <v>0</v>
      </c>
      <c r="Z185">
        <f t="shared" si="363"/>
        <v>0</v>
      </c>
      <c r="AA185">
        <f t="shared" si="364"/>
        <v>0</v>
      </c>
      <c r="AB185">
        <f t="shared" si="365"/>
        <v>0</v>
      </c>
      <c r="AC185">
        <f t="shared" si="366"/>
        <v>0</v>
      </c>
      <c r="AD185">
        <f t="shared" si="367"/>
        <v>0</v>
      </c>
      <c r="AE185">
        <f t="shared" si="368"/>
        <v>0</v>
      </c>
      <c r="AF185">
        <f t="shared" si="369"/>
        <v>0</v>
      </c>
      <c r="AG185">
        <f t="shared" si="370"/>
        <v>0</v>
      </c>
      <c r="AH185">
        <f t="shared" si="371"/>
        <v>0</v>
      </c>
      <c r="AI185">
        <f t="shared" si="372"/>
        <v>0</v>
      </c>
      <c r="AJ185">
        <f t="shared" si="373"/>
        <v>0</v>
      </c>
      <c r="AK185">
        <f t="shared" si="374"/>
        <v>0</v>
      </c>
      <c r="AL185">
        <f t="shared" si="375"/>
        <v>0</v>
      </c>
      <c r="AM185">
        <f t="shared" si="376"/>
        <v>0</v>
      </c>
      <c r="AN185">
        <f t="shared" si="377"/>
        <v>0</v>
      </c>
      <c r="AO185">
        <f t="shared" si="378"/>
        <v>0</v>
      </c>
      <c r="AP185">
        <f t="shared" si="379"/>
        <v>0</v>
      </c>
      <c r="AQ185">
        <f t="shared" si="380"/>
        <v>0</v>
      </c>
      <c r="AR185">
        <f t="shared" si="381"/>
        <v>0</v>
      </c>
      <c r="AS185">
        <f t="shared" si="382"/>
        <v>0</v>
      </c>
      <c r="AT185">
        <f t="shared" si="352"/>
        <v>0</v>
      </c>
      <c r="AU185">
        <f t="shared" si="383"/>
        <v>0</v>
      </c>
      <c r="AV185">
        <f t="shared" si="384"/>
        <v>0</v>
      </c>
      <c r="AW185">
        <f t="shared" si="353"/>
        <v>0</v>
      </c>
      <c r="AX185">
        <f t="shared" si="385"/>
        <v>0</v>
      </c>
      <c r="AY185">
        <f t="shared" si="386"/>
        <v>0</v>
      </c>
      <c r="AZ185">
        <f t="shared" si="387"/>
        <v>0</v>
      </c>
      <c r="BA185">
        <f t="shared" si="388"/>
        <v>0</v>
      </c>
      <c r="BB185">
        <f t="shared" si="389"/>
        <v>0</v>
      </c>
      <c r="BC185">
        <f t="shared" si="390"/>
        <v>0</v>
      </c>
      <c r="BD185">
        <f t="shared" si="391"/>
        <v>0</v>
      </c>
      <c r="BE185">
        <f t="shared" si="392"/>
        <v>0</v>
      </c>
      <c r="BF185">
        <f t="shared" si="393"/>
        <v>0</v>
      </c>
      <c r="BG185">
        <f t="shared" si="394"/>
        <v>0</v>
      </c>
      <c r="BH185">
        <f t="shared" si="395"/>
        <v>0</v>
      </c>
      <c r="BI185">
        <f t="shared" si="396"/>
        <v>0</v>
      </c>
      <c r="BJ185">
        <f t="shared" si="397"/>
        <v>0</v>
      </c>
      <c r="BK185">
        <f t="shared" si="398"/>
        <v>0</v>
      </c>
      <c r="BL185">
        <f t="shared" si="399"/>
        <v>0</v>
      </c>
      <c r="BM185">
        <f t="shared" si="400"/>
        <v>0</v>
      </c>
      <c r="BN185">
        <f t="shared" si="401"/>
        <v>0</v>
      </c>
      <c r="BO185">
        <f t="shared" si="402"/>
        <v>0</v>
      </c>
      <c r="BP185">
        <f t="shared" si="403"/>
        <v>0</v>
      </c>
      <c r="BQ185">
        <f t="shared" si="404"/>
        <v>0</v>
      </c>
      <c r="BR185">
        <f t="shared" si="405"/>
        <v>0</v>
      </c>
      <c r="BS185">
        <f t="shared" si="406"/>
        <v>0</v>
      </c>
      <c r="BT185">
        <f t="shared" si="407"/>
        <v>0</v>
      </c>
      <c r="BU185">
        <f t="shared" si="408"/>
        <v>0</v>
      </c>
      <c r="BV185">
        <f t="shared" si="409"/>
        <v>0</v>
      </c>
      <c r="BW185">
        <f t="shared" si="410"/>
        <v>0</v>
      </c>
      <c r="BX185">
        <f t="shared" si="411"/>
        <v>0</v>
      </c>
      <c r="BY185">
        <f t="shared" si="412"/>
        <v>0</v>
      </c>
      <c r="BZ185">
        <f t="shared" si="413"/>
        <v>0</v>
      </c>
      <c r="CA185">
        <f t="shared" si="414"/>
        <v>0</v>
      </c>
      <c r="CB185">
        <f t="shared" si="415"/>
        <v>0</v>
      </c>
      <c r="CC185">
        <f t="shared" si="416"/>
        <v>0</v>
      </c>
      <c r="CD185">
        <f t="shared" si="417"/>
        <v>0</v>
      </c>
      <c r="CE185">
        <f t="shared" si="418"/>
        <v>0</v>
      </c>
      <c r="CF185">
        <f t="shared" si="419"/>
        <v>0</v>
      </c>
      <c r="CG185">
        <f t="shared" si="420"/>
        <v>0</v>
      </c>
      <c r="CH185">
        <f t="shared" si="421"/>
        <v>0</v>
      </c>
      <c r="CI185">
        <f t="shared" si="422"/>
        <v>0</v>
      </c>
      <c r="CJ185">
        <f t="shared" si="423"/>
        <v>0</v>
      </c>
      <c r="CK185">
        <f t="shared" si="424"/>
        <v>0</v>
      </c>
      <c r="CL185" t="str">
        <f t="shared" si="425"/>
        <v/>
      </c>
      <c r="CM185" t="str">
        <f t="shared" si="426"/>
        <v/>
      </c>
      <c r="CN185" t="str">
        <f t="shared" si="427"/>
        <v/>
      </c>
      <c r="CO185" t="str">
        <f t="shared" si="428"/>
        <v/>
      </c>
      <c r="CP185" t="str">
        <f t="shared" si="429"/>
        <v/>
      </c>
      <c r="CQ185" t="str">
        <f t="shared" si="430"/>
        <v/>
      </c>
      <c r="CR185" t="str">
        <f t="shared" si="431"/>
        <v/>
      </c>
      <c r="CS185" t="str">
        <f t="shared" si="432"/>
        <v/>
      </c>
      <c r="CT185" t="str">
        <f t="shared" si="433"/>
        <v/>
      </c>
      <c r="CU185" t="str">
        <f t="shared" si="434"/>
        <v/>
      </c>
      <c r="CV185" t="str">
        <f t="shared" si="435"/>
        <v/>
      </c>
      <c r="CW185" t="str">
        <f t="shared" si="436"/>
        <v/>
      </c>
      <c r="CX185" t="str">
        <f t="shared" si="437"/>
        <v/>
      </c>
      <c r="CY185" t="str">
        <f t="shared" si="438"/>
        <v/>
      </c>
      <c r="CZ185" t="str">
        <f t="shared" si="439"/>
        <v/>
      </c>
      <c r="DA185" t="str">
        <f t="shared" si="440"/>
        <v/>
      </c>
      <c r="DB185" t="str">
        <f t="shared" si="441"/>
        <v/>
      </c>
      <c r="DC185" t="str">
        <f t="shared" si="442"/>
        <v/>
      </c>
      <c r="DD185" t="str">
        <f t="shared" si="443"/>
        <v/>
      </c>
      <c r="DE185" t="str">
        <f t="shared" si="444"/>
        <v/>
      </c>
      <c r="DF185" t="str">
        <f t="shared" si="445"/>
        <v/>
      </c>
      <c r="DG185" t="str">
        <f t="shared" si="446"/>
        <v/>
      </c>
      <c r="DH185" t="str">
        <f t="shared" si="447"/>
        <v/>
      </c>
      <c r="DI185" t="str">
        <f t="shared" si="448"/>
        <v/>
      </c>
      <c r="DJ185" t="str">
        <f t="shared" si="449"/>
        <v/>
      </c>
      <c r="DK185" t="str">
        <f t="shared" si="450"/>
        <v/>
      </c>
      <c r="DL185" t="str">
        <f t="shared" si="451"/>
        <v/>
      </c>
      <c r="DM185" t="str">
        <f t="shared" si="452"/>
        <v/>
      </c>
      <c r="DN185" t="str">
        <f t="shared" si="453"/>
        <v/>
      </c>
      <c r="DO185" t="str">
        <f t="shared" si="454"/>
        <v/>
      </c>
      <c r="DP185" t="str">
        <f t="shared" si="455"/>
        <v/>
      </c>
      <c r="DQ185" t="str">
        <f t="shared" si="456"/>
        <v/>
      </c>
      <c r="DR185" t="str">
        <f t="shared" si="457"/>
        <v/>
      </c>
      <c r="DS185" t="str">
        <f t="shared" si="458"/>
        <v/>
      </c>
      <c r="DT185" t="str">
        <f t="shared" si="459"/>
        <v/>
      </c>
      <c r="DU185">
        <f t="shared" si="460"/>
        <v>0</v>
      </c>
      <c r="DV185">
        <f t="shared" si="461"/>
        <v>0</v>
      </c>
      <c r="DW185">
        <f t="shared" si="462"/>
        <v>0</v>
      </c>
      <c r="DX185" t="str">
        <f t="shared" si="463"/>
        <v/>
      </c>
      <c r="DY185" t="str">
        <f t="shared" si="464"/>
        <v/>
      </c>
      <c r="DZ185" t="str">
        <f t="shared" si="465"/>
        <v/>
      </c>
      <c r="EA185" s="5">
        <f t="shared" si="466"/>
        <v>0</v>
      </c>
      <c r="EB185" s="3">
        <f t="shared" si="467"/>
        <v>0</v>
      </c>
    </row>
    <row r="186" spans="2:132" x14ac:dyDescent="0.2">
      <c r="B186">
        <v>181</v>
      </c>
      <c r="C186" s="3">
        <f>Zisk!D200</f>
        <v>0</v>
      </c>
      <c r="D186">
        <f>Zisk!E200</f>
        <v>0</v>
      </c>
      <c r="E186" s="66" t="str">
        <f t="shared" si="354"/>
        <v/>
      </c>
      <c r="F186" t="str">
        <f t="shared" si="355"/>
        <v/>
      </c>
      <c r="G186" s="66" t="str">
        <f t="shared" si="356"/>
        <v/>
      </c>
      <c r="J186">
        <f>VstupniParametry_SKRYT!$D$5</f>
        <v>0.02</v>
      </c>
      <c r="K186">
        <f>VstupniParametry_SKRYT!$D$6</f>
        <v>0.06</v>
      </c>
      <c r="L186">
        <f>VstupniParametry_SKRYT!$D$7</f>
        <v>0.06</v>
      </c>
      <c r="M186">
        <f>VstupniParametry_SKRYT!$D$8</f>
        <v>0.06</v>
      </c>
      <c r="N186">
        <f>VstupniParametry_SKRYT!$D$9</f>
        <v>1.7999999999999999E-2</v>
      </c>
      <c r="O186" s="27">
        <f>VstupniParametry_SKRYT!$D$10</f>
        <v>0.01</v>
      </c>
      <c r="P186" s="27">
        <f>VstupniParametry_SKRYT!$D$11</f>
        <v>0.01</v>
      </c>
      <c r="Q186" s="27">
        <f>VstupniParametry_SKRYT!$D$12</f>
        <v>0.01</v>
      </c>
      <c r="R186" s="27">
        <f>VstupniParametry_SKRYT!$D$13</f>
        <v>0.01</v>
      </c>
      <c r="S186" s="27">
        <f>VstupniParametry_SKRYT!$D$14</f>
        <v>0.01</v>
      </c>
      <c r="T186">
        <f t="shared" si="357"/>
        <v>0</v>
      </c>
      <c r="U186">
        <f t="shared" si="358"/>
        <v>0</v>
      </c>
      <c r="V186">
        <f t="shared" si="359"/>
        <v>0</v>
      </c>
      <c r="W186">
        <f t="shared" si="360"/>
        <v>0</v>
      </c>
      <c r="X186">
        <f t="shared" si="361"/>
        <v>0</v>
      </c>
      <c r="Y186">
        <f t="shared" si="362"/>
        <v>0</v>
      </c>
      <c r="Z186">
        <f t="shared" si="363"/>
        <v>0</v>
      </c>
      <c r="AA186">
        <f t="shared" si="364"/>
        <v>0</v>
      </c>
      <c r="AB186">
        <f t="shared" si="365"/>
        <v>0</v>
      </c>
      <c r="AC186">
        <f t="shared" si="366"/>
        <v>0</v>
      </c>
      <c r="AD186">
        <f t="shared" si="367"/>
        <v>0</v>
      </c>
      <c r="AE186">
        <f t="shared" si="368"/>
        <v>0</v>
      </c>
      <c r="AF186">
        <f t="shared" si="369"/>
        <v>0</v>
      </c>
      <c r="AG186">
        <f t="shared" si="370"/>
        <v>0</v>
      </c>
      <c r="AH186">
        <f t="shared" si="371"/>
        <v>0</v>
      </c>
      <c r="AI186">
        <f t="shared" si="372"/>
        <v>0</v>
      </c>
      <c r="AJ186">
        <f t="shared" si="373"/>
        <v>0</v>
      </c>
      <c r="AK186">
        <f t="shared" si="374"/>
        <v>0</v>
      </c>
      <c r="AL186">
        <f t="shared" si="375"/>
        <v>0</v>
      </c>
      <c r="AM186">
        <f t="shared" si="376"/>
        <v>0</v>
      </c>
      <c r="AN186">
        <f t="shared" si="377"/>
        <v>0</v>
      </c>
      <c r="AO186">
        <f t="shared" si="378"/>
        <v>0</v>
      </c>
      <c r="AP186">
        <f t="shared" si="379"/>
        <v>0</v>
      </c>
      <c r="AQ186">
        <f t="shared" si="380"/>
        <v>0</v>
      </c>
      <c r="AR186">
        <f t="shared" si="381"/>
        <v>0</v>
      </c>
      <c r="AS186">
        <f t="shared" si="382"/>
        <v>0</v>
      </c>
      <c r="AT186">
        <f t="shared" si="352"/>
        <v>0</v>
      </c>
      <c r="AU186">
        <f t="shared" si="383"/>
        <v>0</v>
      </c>
      <c r="AV186">
        <f t="shared" si="384"/>
        <v>0</v>
      </c>
      <c r="AW186">
        <f t="shared" si="353"/>
        <v>0</v>
      </c>
      <c r="AX186">
        <f t="shared" si="385"/>
        <v>0</v>
      </c>
      <c r="AY186">
        <f t="shared" si="386"/>
        <v>0</v>
      </c>
      <c r="AZ186">
        <f t="shared" si="387"/>
        <v>0</v>
      </c>
      <c r="BA186">
        <f t="shared" si="388"/>
        <v>0</v>
      </c>
      <c r="BB186">
        <f t="shared" si="389"/>
        <v>0</v>
      </c>
      <c r="BC186">
        <f t="shared" si="390"/>
        <v>0</v>
      </c>
      <c r="BD186">
        <f t="shared" si="391"/>
        <v>0</v>
      </c>
      <c r="BE186">
        <f t="shared" si="392"/>
        <v>0</v>
      </c>
      <c r="BF186">
        <f t="shared" si="393"/>
        <v>0</v>
      </c>
      <c r="BG186">
        <f t="shared" si="394"/>
        <v>0</v>
      </c>
      <c r="BH186">
        <f t="shared" si="395"/>
        <v>0</v>
      </c>
      <c r="BI186">
        <f t="shared" si="396"/>
        <v>0</v>
      </c>
      <c r="BJ186">
        <f t="shared" si="397"/>
        <v>0</v>
      </c>
      <c r="BK186">
        <f t="shared" si="398"/>
        <v>0</v>
      </c>
      <c r="BL186">
        <f t="shared" si="399"/>
        <v>0</v>
      </c>
      <c r="BM186">
        <f t="shared" si="400"/>
        <v>0</v>
      </c>
      <c r="BN186">
        <f t="shared" si="401"/>
        <v>0</v>
      </c>
      <c r="BO186">
        <f t="shared" si="402"/>
        <v>0</v>
      </c>
      <c r="BP186">
        <f t="shared" si="403"/>
        <v>0</v>
      </c>
      <c r="BQ186">
        <f t="shared" si="404"/>
        <v>0</v>
      </c>
      <c r="BR186">
        <f t="shared" si="405"/>
        <v>0</v>
      </c>
      <c r="BS186">
        <f t="shared" si="406"/>
        <v>0</v>
      </c>
      <c r="BT186">
        <f t="shared" si="407"/>
        <v>0</v>
      </c>
      <c r="BU186">
        <f t="shared" si="408"/>
        <v>0</v>
      </c>
      <c r="BV186">
        <f t="shared" si="409"/>
        <v>0</v>
      </c>
      <c r="BW186">
        <f t="shared" si="410"/>
        <v>0</v>
      </c>
      <c r="BX186">
        <f t="shared" si="411"/>
        <v>0</v>
      </c>
      <c r="BY186">
        <f t="shared" si="412"/>
        <v>0</v>
      </c>
      <c r="BZ186">
        <f t="shared" si="413"/>
        <v>0</v>
      </c>
      <c r="CA186">
        <f t="shared" si="414"/>
        <v>0</v>
      </c>
      <c r="CB186">
        <f t="shared" si="415"/>
        <v>0</v>
      </c>
      <c r="CC186">
        <f t="shared" si="416"/>
        <v>0</v>
      </c>
      <c r="CD186">
        <f t="shared" si="417"/>
        <v>0</v>
      </c>
      <c r="CE186">
        <f t="shared" si="418"/>
        <v>0</v>
      </c>
      <c r="CF186">
        <f t="shared" si="419"/>
        <v>0</v>
      </c>
      <c r="CG186">
        <f t="shared" si="420"/>
        <v>0</v>
      </c>
      <c r="CH186">
        <f t="shared" si="421"/>
        <v>0</v>
      </c>
      <c r="CI186">
        <f t="shared" si="422"/>
        <v>0</v>
      </c>
      <c r="CJ186">
        <f t="shared" si="423"/>
        <v>0</v>
      </c>
      <c r="CK186">
        <f t="shared" si="424"/>
        <v>0</v>
      </c>
      <c r="CL186" t="str">
        <f t="shared" si="425"/>
        <v/>
      </c>
      <c r="CM186" t="str">
        <f t="shared" si="426"/>
        <v/>
      </c>
      <c r="CN186" t="str">
        <f t="shared" si="427"/>
        <v/>
      </c>
      <c r="CO186" t="str">
        <f t="shared" si="428"/>
        <v/>
      </c>
      <c r="CP186" t="str">
        <f t="shared" si="429"/>
        <v/>
      </c>
      <c r="CQ186" t="str">
        <f t="shared" si="430"/>
        <v/>
      </c>
      <c r="CR186" t="str">
        <f t="shared" si="431"/>
        <v/>
      </c>
      <c r="CS186" t="str">
        <f t="shared" si="432"/>
        <v/>
      </c>
      <c r="CT186" t="str">
        <f t="shared" si="433"/>
        <v/>
      </c>
      <c r="CU186" t="str">
        <f t="shared" si="434"/>
        <v/>
      </c>
      <c r="CV186" t="str">
        <f t="shared" si="435"/>
        <v/>
      </c>
      <c r="CW186" t="str">
        <f t="shared" si="436"/>
        <v/>
      </c>
      <c r="CX186" t="str">
        <f t="shared" si="437"/>
        <v/>
      </c>
      <c r="CY186" t="str">
        <f t="shared" si="438"/>
        <v/>
      </c>
      <c r="CZ186" t="str">
        <f t="shared" si="439"/>
        <v/>
      </c>
      <c r="DA186" t="str">
        <f t="shared" si="440"/>
        <v/>
      </c>
      <c r="DB186" t="str">
        <f t="shared" si="441"/>
        <v/>
      </c>
      <c r="DC186" t="str">
        <f t="shared" si="442"/>
        <v/>
      </c>
      <c r="DD186" t="str">
        <f t="shared" si="443"/>
        <v/>
      </c>
      <c r="DE186" t="str">
        <f t="shared" si="444"/>
        <v/>
      </c>
      <c r="DF186" t="str">
        <f t="shared" si="445"/>
        <v/>
      </c>
      <c r="DG186" t="str">
        <f t="shared" si="446"/>
        <v/>
      </c>
      <c r="DH186" t="str">
        <f t="shared" si="447"/>
        <v/>
      </c>
      <c r="DI186" t="str">
        <f t="shared" si="448"/>
        <v/>
      </c>
      <c r="DJ186" t="str">
        <f t="shared" si="449"/>
        <v/>
      </c>
      <c r="DK186" t="str">
        <f t="shared" si="450"/>
        <v/>
      </c>
      <c r="DL186" t="str">
        <f t="shared" si="451"/>
        <v/>
      </c>
      <c r="DM186" t="str">
        <f t="shared" si="452"/>
        <v/>
      </c>
      <c r="DN186" t="str">
        <f t="shared" si="453"/>
        <v/>
      </c>
      <c r="DO186" t="str">
        <f t="shared" si="454"/>
        <v/>
      </c>
      <c r="DP186" t="str">
        <f t="shared" si="455"/>
        <v/>
      </c>
      <c r="DQ186" t="str">
        <f t="shared" si="456"/>
        <v/>
      </c>
      <c r="DR186" t="str">
        <f t="shared" si="457"/>
        <v/>
      </c>
      <c r="DS186" t="str">
        <f t="shared" si="458"/>
        <v/>
      </c>
      <c r="DT186" t="str">
        <f t="shared" si="459"/>
        <v/>
      </c>
      <c r="DU186">
        <f t="shared" si="460"/>
        <v>0</v>
      </c>
      <c r="DV186">
        <f t="shared" si="461"/>
        <v>0</v>
      </c>
      <c r="DW186">
        <f t="shared" si="462"/>
        <v>0</v>
      </c>
      <c r="DX186" t="str">
        <f t="shared" si="463"/>
        <v/>
      </c>
      <c r="DY186" t="str">
        <f t="shared" si="464"/>
        <v/>
      </c>
      <c r="DZ186" t="str">
        <f t="shared" si="465"/>
        <v/>
      </c>
      <c r="EA186" s="5">
        <f t="shared" si="466"/>
        <v>0</v>
      </c>
      <c r="EB186" s="3">
        <f t="shared" si="467"/>
        <v>0</v>
      </c>
    </row>
    <row r="187" spans="2:132" x14ac:dyDescent="0.2">
      <c r="B187" s="25">
        <v>182</v>
      </c>
      <c r="C187" s="26">
        <f>Zisk!D201</f>
        <v>0</v>
      </c>
      <c r="D187">
        <f>Zisk!E201</f>
        <v>0</v>
      </c>
      <c r="E187" s="66" t="str">
        <f t="shared" si="354"/>
        <v/>
      </c>
      <c r="F187" t="str">
        <f t="shared" si="355"/>
        <v/>
      </c>
      <c r="G187" s="66" t="str">
        <f t="shared" si="356"/>
        <v/>
      </c>
      <c r="H187" s="25"/>
      <c r="I187" s="25"/>
      <c r="J187">
        <f>VstupniParametry_SKRYT!$D$5</f>
        <v>0.02</v>
      </c>
      <c r="K187">
        <f>VstupniParametry_SKRYT!$D$6</f>
        <v>0.06</v>
      </c>
      <c r="L187">
        <f>VstupniParametry_SKRYT!$D$7</f>
        <v>0.06</v>
      </c>
      <c r="M187">
        <f>VstupniParametry_SKRYT!$D$8</f>
        <v>0.06</v>
      </c>
      <c r="N187">
        <f>VstupniParametry_SKRYT!$D$9</f>
        <v>1.7999999999999999E-2</v>
      </c>
      <c r="O187" s="27">
        <f>VstupniParametry_SKRYT!$D$10</f>
        <v>0.01</v>
      </c>
      <c r="P187" s="27">
        <f>VstupniParametry_SKRYT!$D$11</f>
        <v>0.01</v>
      </c>
      <c r="Q187" s="27">
        <f>VstupniParametry_SKRYT!$D$12</f>
        <v>0.01</v>
      </c>
      <c r="R187" s="27">
        <f>VstupniParametry_SKRYT!$D$13</f>
        <v>0.01</v>
      </c>
      <c r="S187" s="27">
        <f>VstupniParametry_SKRYT!$D$14</f>
        <v>0.01</v>
      </c>
      <c r="T187">
        <f t="shared" si="357"/>
        <v>0</v>
      </c>
      <c r="U187">
        <f t="shared" si="358"/>
        <v>0</v>
      </c>
      <c r="V187">
        <f t="shared" si="359"/>
        <v>0</v>
      </c>
      <c r="W187">
        <f t="shared" si="360"/>
        <v>0</v>
      </c>
      <c r="X187">
        <f t="shared" si="361"/>
        <v>0</v>
      </c>
      <c r="Y187">
        <f t="shared" si="362"/>
        <v>0</v>
      </c>
      <c r="Z187">
        <f t="shared" si="363"/>
        <v>0</v>
      </c>
      <c r="AA187">
        <f t="shared" si="364"/>
        <v>0</v>
      </c>
      <c r="AB187">
        <f t="shared" si="365"/>
        <v>0</v>
      </c>
      <c r="AC187">
        <f t="shared" si="366"/>
        <v>0</v>
      </c>
      <c r="AD187">
        <f t="shared" si="367"/>
        <v>0</v>
      </c>
      <c r="AE187">
        <f t="shared" si="368"/>
        <v>0</v>
      </c>
      <c r="AF187">
        <f t="shared" si="369"/>
        <v>0</v>
      </c>
      <c r="AG187">
        <f t="shared" si="370"/>
        <v>0</v>
      </c>
      <c r="AH187">
        <f t="shared" si="371"/>
        <v>0</v>
      </c>
      <c r="AI187">
        <f t="shared" si="372"/>
        <v>0</v>
      </c>
      <c r="AJ187">
        <f t="shared" si="373"/>
        <v>0</v>
      </c>
      <c r="AK187">
        <f t="shared" si="374"/>
        <v>0</v>
      </c>
      <c r="AL187">
        <f t="shared" si="375"/>
        <v>0</v>
      </c>
      <c r="AM187">
        <f t="shared" si="376"/>
        <v>0</v>
      </c>
      <c r="AN187">
        <f t="shared" si="377"/>
        <v>0</v>
      </c>
      <c r="AO187">
        <f t="shared" si="378"/>
        <v>0</v>
      </c>
      <c r="AP187">
        <f t="shared" si="379"/>
        <v>0</v>
      </c>
      <c r="AQ187">
        <f t="shared" si="380"/>
        <v>0</v>
      </c>
      <c r="AR187">
        <f t="shared" si="381"/>
        <v>0</v>
      </c>
      <c r="AS187">
        <f t="shared" si="382"/>
        <v>0</v>
      </c>
      <c r="AT187">
        <f t="shared" si="352"/>
        <v>0</v>
      </c>
      <c r="AU187">
        <f t="shared" si="383"/>
        <v>0</v>
      </c>
      <c r="AV187">
        <f t="shared" si="384"/>
        <v>0</v>
      </c>
      <c r="AW187">
        <f t="shared" si="353"/>
        <v>0</v>
      </c>
      <c r="AX187">
        <f t="shared" si="385"/>
        <v>0</v>
      </c>
      <c r="AY187">
        <f t="shared" si="386"/>
        <v>0</v>
      </c>
      <c r="AZ187">
        <f t="shared" si="387"/>
        <v>0</v>
      </c>
      <c r="BA187">
        <f t="shared" si="388"/>
        <v>0</v>
      </c>
      <c r="BB187">
        <f t="shared" si="389"/>
        <v>0</v>
      </c>
      <c r="BC187">
        <f t="shared" si="390"/>
        <v>0</v>
      </c>
      <c r="BD187">
        <f t="shared" si="391"/>
        <v>0</v>
      </c>
      <c r="BE187">
        <f t="shared" si="392"/>
        <v>0</v>
      </c>
      <c r="BF187">
        <f t="shared" si="393"/>
        <v>0</v>
      </c>
      <c r="BG187">
        <f t="shared" si="394"/>
        <v>0</v>
      </c>
      <c r="BH187">
        <f t="shared" si="395"/>
        <v>0</v>
      </c>
      <c r="BI187">
        <f t="shared" si="396"/>
        <v>0</v>
      </c>
      <c r="BJ187">
        <f t="shared" si="397"/>
        <v>0</v>
      </c>
      <c r="BK187">
        <f t="shared" si="398"/>
        <v>0</v>
      </c>
      <c r="BL187">
        <f t="shared" si="399"/>
        <v>0</v>
      </c>
      <c r="BM187">
        <f t="shared" si="400"/>
        <v>0</v>
      </c>
      <c r="BN187">
        <f t="shared" si="401"/>
        <v>0</v>
      </c>
      <c r="BO187">
        <f t="shared" si="402"/>
        <v>0</v>
      </c>
      <c r="BP187">
        <f t="shared" si="403"/>
        <v>0</v>
      </c>
      <c r="BQ187">
        <f t="shared" si="404"/>
        <v>0</v>
      </c>
      <c r="BR187">
        <f t="shared" si="405"/>
        <v>0</v>
      </c>
      <c r="BS187">
        <f t="shared" si="406"/>
        <v>0</v>
      </c>
      <c r="BT187">
        <f t="shared" si="407"/>
        <v>0</v>
      </c>
      <c r="BU187">
        <f t="shared" si="408"/>
        <v>0</v>
      </c>
      <c r="BV187">
        <f t="shared" si="409"/>
        <v>0</v>
      </c>
      <c r="BW187">
        <f t="shared" si="410"/>
        <v>0</v>
      </c>
      <c r="BX187">
        <f t="shared" si="411"/>
        <v>0</v>
      </c>
      <c r="BY187">
        <f t="shared" si="412"/>
        <v>0</v>
      </c>
      <c r="BZ187">
        <f t="shared" si="413"/>
        <v>0</v>
      </c>
      <c r="CA187">
        <f t="shared" si="414"/>
        <v>0</v>
      </c>
      <c r="CB187">
        <f t="shared" si="415"/>
        <v>0</v>
      </c>
      <c r="CC187">
        <f t="shared" si="416"/>
        <v>0</v>
      </c>
      <c r="CD187">
        <f t="shared" si="417"/>
        <v>0</v>
      </c>
      <c r="CE187">
        <f t="shared" si="418"/>
        <v>0</v>
      </c>
      <c r="CF187">
        <f t="shared" si="419"/>
        <v>0</v>
      </c>
      <c r="CG187">
        <f t="shared" si="420"/>
        <v>0</v>
      </c>
      <c r="CH187">
        <f t="shared" si="421"/>
        <v>0</v>
      </c>
      <c r="CI187">
        <f t="shared" si="422"/>
        <v>0</v>
      </c>
      <c r="CJ187">
        <f t="shared" si="423"/>
        <v>0</v>
      </c>
      <c r="CK187">
        <f t="shared" si="424"/>
        <v>0</v>
      </c>
      <c r="CL187" t="str">
        <f t="shared" si="425"/>
        <v/>
      </c>
      <c r="CM187" t="str">
        <f t="shared" si="426"/>
        <v/>
      </c>
      <c r="CN187" t="str">
        <f t="shared" si="427"/>
        <v/>
      </c>
      <c r="CO187" t="str">
        <f t="shared" si="428"/>
        <v/>
      </c>
      <c r="CP187" t="str">
        <f t="shared" si="429"/>
        <v/>
      </c>
      <c r="CQ187" t="str">
        <f t="shared" si="430"/>
        <v/>
      </c>
      <c r="CR187" t="str">
        <f t="shared" si="431"/>
        <v/>
      </c>
      <c r="CS187" t="str">
        <f t="shared" si="432"/>
        <v/>
      </c>
      <c r="CT187" t="str">
        <f t="shared" si="433"/>
        <v/>
      </c>
      <c r="CU187" t="str">
        <f t="shared" si="434"/>
        <v/>
      </c>
      <c r="CV187" t="str">
        <f t="shared" si="435"/>
        <v/>
      </c>
      <c r="CW187" t="str">
        <f t="shared" si="436"/>
        <v/>
      </c>
      <c r="CX187" t="str">
        <f t="shared" si="437"/>
        <v/>
      </c>
      <c r="CY187" t="str">
        <f t="shared" si="438"/>
        <v/>
      </c>
      <c r="CZ187" t="str">
        <f t="shared" si="439"/>
        <v/>
      </c>
      <c r="DA187" t="str">
        <f t="shared" si="440"/>
        <v/>
      </c>
      <c r="DB187" t="str">
        <f t="shared" si="441"/>
        <v/>
      </c>
      <c r="DC187" t="str">
        <f t="shared" si="442"/>
        <v/>
      </c>
      <c r="DD187" t="str">
        <f t="shared" si="443"/>
        <v/>
      </c>
      <c r="DE187" t="str">
        <f t="shared" si="444"/>
        <v/>
      </c>
      <c r="DF187" t="str">
        <f t="shared" si="445"/>
        <v/>
      </c>
      <c r="DG187" t="str">
        <f t="shared" si="446"/>
        <v/>
      </c>
      <c r="DH187" t="str">
        <f t="shared" si="447"/>
        <v/>
      </c>
      <c r="DI187" t="str">
        <f t="shared" si="448"/>
        <v/>
      </c>
      <c r="DJ187" t="str">
        <f t="shared" si="449"/>
        <v/>
      </c>
      <c r="DK187" t="str">
        <f t="shared" si="450"/>
        <v/>
      </c>
      <c r="DL187" t="str">
        <f t="shared" si="451"/>
        <v/>
      </c>
      <c r="DM187" t="str">
        <f t="shared" si="452"/>
        <v/>
      </c>
      <c r="DN187" t="str">
        <f t="shared" si="453"/>
        <v/>
      </c>
      <c r="DO187" t="str">
        <f t="shared" si="454"/>
        <v/>
      </c>
      <c r="DP187" t="str">
        <f t="shared" si="455"/>
        <v/>
      </c>
      <c r="DQ187" t="str">
        <f t="shared" si="456"/>
        <v/>
      </c>
      <c r="DR187" t="str">
        <f t="shared" si="457"/>
        <v/>
      </c>
      <c r="DS187" t="str">
        <f t="shared" si="458"/>
        <v/>
      </c>
      <c r="DT187" t="str">
        <f t="shared" si="459"/>
        <v/>
      </c>
      <c r="DU187">
        <f t="shared" si="460"/>
        <v>0</v>
      </c>
      <c r="DV187">
        <f t="shared" si="461"/>
        <v>0</v>
      </c>
      <c r="DW187">
        <f t="shared" si="462"/>
        <v>0</v>
      </c>
      <c r="DX187" t="str">
        <f t="shared" si="463"/>
        <v/>
      </c>
      <c r="DY187" t="str">
        <f t="shared" si="464"/>
        <v/>
      </c>
      <c r="DZ187" t="str">
        <f t="shared" si="465"/>
        <v/>
      </c>
      <c r="EA187" s="5">
        <f t="shared" si="466"/>
        <v>0</v>
      </c>
      <c r="EB187" s="3">
        <f t="shared" si="467"/>
        <v>0</v>
      </c>
    </row>
    <row r="188" spans="2:132" x14ac:dyDescent="0.2">
      <c r="B188">
        <v>183</v>
      </c>
      <c r="C188" s="3">
        <f>Zisk!D202</f>
        <v>0</v>
      </c>
      <c r="D188">
        <f>Zisk!E202</f>
        <v>0</v>
      </c>
      <c r="E188" s="66" t="str">
        <f t="shared" si="354"/>
        <v/>
      </c>
      <c r="F188" t="str">
        <f t="shared" si="355"/>
        <v/>
      </c>
      <c r="G188" s="66" t="str">
        <f t="shared" si="356"/>
        <v/>
      </c>
      <c r="J188">
        <f>VstupniParametry_SKRYT!$D$5</f>
        <v>0.02</v>
      </c>
      <c r="K188">
        <f>VstupniParametry_SKRYT!$D$6</f>
        <v>0.06</v>
      </c>
      <c r="L188">
        <f>VstupniParametry_SKRYT!$D$7</f>
        <v>0.06</v>
      </c>
      <c r="M188">
        <f>VstupniParametry_SKRYT!$D$8</f>
        <v>0.06</v>
      </c>
      <c r="N188">
        <f>VstupniParametry_SKRYT!$D$9</f>
        <v>1.7999999999999999E-2</v>
      </c>
      <c r="O188" s="27">
        <f>VstupniParametry_SKRYT!$D$10</f>
        <v>0.01</v>
      </c>
      <c r="P188" s="27">
        <f>VstupniParametry_SKRYT!$D$11</f>
        <v>0.01</v>
      </c>
      <c r="Q188" s="27">
        <f>VstupniParametry_SKRYT!$D$12</f>
        <v>0.01</v>
      </c>
      <c r="R188" s="27">
        <f>VstupniParametry_SKRYT!$D$13</f>
        <v>0.01</v>
      </c>
      <c r="S188" s="27">
        <f>VstupniParametry_SKRYT!$D$14</f>
        <v>0.01</v>
      </c>
      <c r="T188">
        <f t="shared" si="357"/>
        <v>0</v>
      </c>
      <c r="U188">
        <f t="shared" si="358"/>
        <v>0</v>
      </c>
      <c r="V188">
        <f t="shared" si="359"/>
        <v>0</v>
      </c>
      <c r="W188">
        <f t="shared" si="360"/>
        <v>0</v>
      </c>
      <c r="X188">
        <f t="shared" si="361"/>
        <v>0</v>
      </c>
      <c r="Y188">
        <f t="shared" si="362"/>
        <v>0</v>
      </c>
      <c r="Z188">
        <f t="shared" si="363"/>
        <v>0</v>
      </c>
      <c r="AA188">
        <f t="shared" si="364"/>
        <v>0</v>
      </c>
      <c r="AB188">
        <f t="shared" si="365"/>
        <v>0</v>
      </c>
      <c r="AC188">
        <f t="shared" si="366"/>
        <v>0</v>
      </c>
      <c r="AD188">
        <f t="shared" si="367"/>
        <v>0</v>
      </c>
      <c r="AE188">
        <f t="shared" si="368"/>
        <v>0</v>
      </c>
      <c r="AF188">
        <f t="shared" si="369"/>
        <v>0</v>
      </c>
      <c r="AG188">
        <f t="shared" si="370"/>
        <v>0</v>
      </c>
      <c r="AH188">
        <f t="shared" si="371"/>
        <v>0</v>
      </c>
      <c r="AI188">
        <f t="shared" si="372"/>
        <v>0</v>
      </c>
      <c r="AJ188">
        <f t="shared" si="373"/>
        <v>0</v>
      </c>
      <c r="AK188">
        <f t="shared" si="374"/>
        <v>0</v>
      </c>
      <c r="AL188">
        <f t="shared" si="375"/>
        <v>0</v>
      </c>
      <c r="AM188">
        <f t="shared" si="376"/>
        <v>0</v>
      </c>
      <c r="AN188">
        <f t="shared" si="377"/>
        <v>0</v>
      </c>
      <c r="AO188">
        <f t="shared" si="378"/>
        <v>0</v>
      </c>
      <c r="AP188">
        <f t="shared" si="379"/>
        <v>0</v>
      </c>
      <c r="AQ188">
        <f t="shared" si="380"/>
        <v>0</v>
      </c>
      <c r="AR188">
        <f t="shared" si="381"/>
        <v>0</v>
      </c>
      <c r="AS188">
        <f t="shared" si="382"/>
        <v>0</v>
      </c>
      <c r="AT188">
        <f t="shared" si="352"/>
        <v>0</v>
      </c>
      <c r="AU188">
        <f t="shared" si="383"/>
        <v>0</v>
      </c>
      <c r="AV188">
        <f t="shared" si="384"/>
        <v>0</v>
      </c>
      <c r="AW188">
        <f t="shared" si="353"/>
        <v>0</v>
      </c>
      <c r="AX188">
        <f t="shared" si="385"/>
        <v>0</v>
      </c>
      <c r="AY188">
        <f t="shared" si="386"/>
        <v>0</v>
      </c>
      <c r="AZ188">
        <f t="shared" si="387"/>
        <v>0</v>
      </c>
      <c r="BA188">
        <f t="shared" si="388"/>
        <v>0</v>
      </c>
      <c r="BB188">
        <f t="shared" si="389"/>
        <v>0</v>
      </c>
      <c r="BC188">
        <f t="shared" si="390"/>
        <v>0</v>
      </c>
      <c r="BD188">
        <f t="shared" si="391"/>
        <v>0</v>
      </c>
      <c r="BE188">
        <f t="shared" si="392"/>
        <v>0</v>
      </c>
      <c r="BF188">
        <f t="shared" si="393"/>
        <v>0</v>
      </c>
      <c r="BG188">
        <f t="shared" si="394"/>
        <v>0</v>
      </c>
      <c r="BH188">
        <f t="shared" si="395"/>
        <v>0</v>
      </c>
      <c r="BI188">
        <f t="shared" si="396"/>
        <v>0</v>
      </c>
      <c r="BJ188">
        <f t="shared" si="397"/>
        <v>0</v>
      </c>
      <c r="BK188">
        <f t="shared" si="398"/>
        <v>0</v>
      </c>
      <c r="BL188">
        <f t="shared" si="399"/>
        <v>0</v>
      </c>
      <c r="BM188">
        <f t="shared" si="400"/>
        <v>0</v>
      </c>
      <c r="BN188">
        <f t="shared" si="401"/>
        <v>0</v>
      </c>
      <c r="BO188">
        <f t="shared" si="402"/>
        <v>0</v>
      </c>
      <c r="BP188">
        <f t="shared" si="403"/>
        <v>0</v>
      </c>
      <c r="BQ188">
        <f t="shared" si="404"/>
        <v>0</v>
      </c>
      <c r="BR188">
        <f t="shared" si="405"/>
        <v>0</v>
      </c>
      <c r="BS188">
        <f t="shared" si="406"/>
        <v>0</v>
      </c>
      <c r="BT188">
        <f t="shared" si="407"/>
        <v>0</v>
      </c>
      <c r="BU188">
        <f t="shared" si="408"/>
        <v>0</v>
      </c>
      <c r="BV188">
        <f t="shared" si="409"/>
        <v>0</v>
      </c>
      <c r="BW188">
        <f t="shared" si="410"/>
        <v>0</v>
      </c>
      <c r="BX188">
        <f t="shared" si="411"/>
        <v>0</v>
      </c>
      <c r="BY188">
        <f t="shared" si="412"/>
        <v>0</v>
      </c>
      <c r="BZ188">
        <f t="shared" si="413"/>
        <v>0</v>
      </c>
      <c r="CA188">
        <f t="shared" si="414"/>
        <v>0</v>
      </c>
      <c r="CB188">
        <f t="shared" si="415"/>
        <v>0</v>
      </c>
      <c r="CC188">
        <f t="shared" si="416"/>
        <v>0</v>
      </c>
      <c r="CD188">
        <f t="shared" si="417"/>
        <v>0</v>
      </c>
      <c r="CE188">
        <f t="shared" si="418"/>
        <v>0</v>
      </c>
      <c r="CF188">
        <f t="shared" si="419"/>
        <v>0</v>
      </c>
      <c r="CG188">
        <f t="shared" si="420"/>
        <v>0</v>
      </c>
      <c r="CH188">
        <f t="shared" si="421"/>
        <v>0</v>
      </c>
      <c r="CI188">
        <f t="shared" si="422"/>
        <v>0</v>
      </c>
      <c r="CJ188">
        <f t="shared" si="423"/>
        <v>0</v>
      </c>
      <c r="CK188">
        <f t="shared" si="424"/>
        <v>0</v>
      </c>
      <c r="CL188" t="str">
        <f t="shared" si="425"/>
        <v/>
      </c>
      <c r="CM188" t="str">
        <f t="shared" si="426"/>
        <v/>
      </c>
      <c r="CN188" t="str">
        <f t="shared" si="427"/>
        <v/>
      </c>
      <c r="CO188" t="str">
        <f t="shared" si="428"/>
        <v/>
      </c>
      <c r="CP188" t="str">
        <f t="shared" si="429"/>
        <v/>
      </c>
      <c r="CQ188" t="str">
        <f t="shared" si="430"/>
        <v/>
      </c>
      <c r="CR188" t="str">
        <f t="shared" si="431"/>
        <v/>
      </c>
      <c r="CS188" t="str">
        <f t="shared" si="432"/>
        <v/>
      </c>
      <c r="CT188" t="str">
        <f t="shared" si="433"/>
        <v/>
      </c>
      <c r="CU188" t="str">
        <f t="shared" si="434"/>
        <v/>
      </c>
      <c r="CV188" t="str">
        <f t="shared" si="435"/>
        <v/>
      </c>
      <c r="CW188" t="str">
        <f t="shared" si="436"/>
        <v/>
      </c>
      <c r="CX188" t="str">
        <f t="shared" si="437"/>
        <v/>
      </c>
      <c r="CY188" t="str">
        <f t="shared" si="438"/>
        <v/>
      </c>
      <c r="CZ188" t="str">
        <f t="shared" si="439"/>
        <v/>
      </c>
      <c r="DA188" t="str">
        <f t="shared" si="440"/>
        <v/>
      </c>
      <c r="DB188" t="str">
        <f t="shared" si="441"/>
        <v/>
      </c>
      <c r="DC188" t="str">
        <f t="shared" si="442"/>
        <v/>
      </c>
      <c r="DD188" t="str">
        <f t="shared" si="443"/>
        <v/>
      </c>
      <c r="DE188" t="str">
        <f t="shared" si="444"/>
        <v/>
      </c>
      <c r="DF188" t="str">
        <f t="shared" si="445"/>
        <v/>
      </c>
      <c r="DG188" t="str">
        <f t="shared" si="446"/>
        <v/>
      </c>
      <c r="DH188" t="str">
        <f t="shared" si="447"/>
        <v/>
      </c>
      <c r="DI188" t="str">
        <f t="shared" si="448"/>
        <v/>
      </c>
      <c r="DJ188" t="str">
        <f t="shared" si="449"/>
        <v/>
      </c>
      <c r="DK188" t="str">
        <f t="shared" si="450"/>
        <v/>
      </c>
      <c r="DL188" t="str">
        <f t="shared" si="451"/>
        <v/>
      </c>
      <c r="DM188" t="str">
        <f t="shared" si="452"/>
        <v/>
      </c>
      <c r="DN188" t="str">
        <f t="shared" si="453"/>
        <v/>
      </c>
      <c r="DO188" t="str">
        <f t="shared" si="454"/>
        <v/>
      </c>
      <c r="DP188" t="str">
        <f t="shared" si="455"/>
        <v/>
      </c>
      <c r="DQ188" t="str">
        <f t="shared" si="456"/>
        <v/>
      </c>
      <c r="DR188" t="str">
        <f t="shared" si="457"/>
        <v/>
      </c>
      <c r="DS188" t="str">
        <f t="shared" si="458"/>
        <v/>
      </c>
      <c r="DT188" t="str">
        <f t="shared" si="459"/>
        <v/>
      </c>
      <c r="DU188">
        <f t="shared" si="460"/>
        <v>0</v>
      </c>
      <c r="DV188">
        <f t="shared" si="461"/>
        <v>0</v>
      </c>
      <c r="DW188">
        <f t="shared" si="462"/>
        <v>0</v>
      </c>
      <c r="DX188" t="str">
        <f t="shared" si="463"/>
        <v/>
      </c>
      <c r="DY188" t="str">
        <f t="shared" si="464"/>
        <v/>
      </c>
      <c r="DZ188" t="str">
        <f t="shared" si="465"/>
        <v/>
      </c>
      <c r="EA188" s="5">
        <f t="shared" si="466"/>
        <v>0</v>
      </c>
      <c r="EB188" s="3">
        <f t="shared" si="467"/>
        <v>0</v>
      </c>
    </row>
    <row r="189" spans="2:132" x14ac:dyDescent="0.2">
      <c r="B189" s="25">
        <v>184</v>
      </c>
      <c r="C189" s="26">
        <f>Zisk!D203</f>
        <v>0</v>
      </c>
      <c r="D189">
        <f>Zisk!E203</f>
        <v>0</v>
      </c>
      <c r="E189" s="66" t="str">
        <f t="shared" si="354"/>
        <v/>
      </c>
      <c r="F189" t="str">
        <f t="shared" si="355"/>
        <v/>
      </c>
      <c r="G189" s="66" t="str">
        <f t="shared" si="356"/>
        <v/>
      </c>
      <c r="H189" s="25"/>
      <c r="I189" s="25"/>
      <c r="J189">
        <f>VstupniParametry_SKRYT!$D$5</f>
        <v>0.02</v>
      </c>
      <c r="K189">
        <f>VstupniParametry_SKRYT!$D$6</f>
        <v>0.06</v>
      </c>
      <c r="L189">
        <f>VstupniParametry_SKRYT!$D$7</f>
        <v>0.06</v>
      </c>
      <c r="M189">
        <f>VstupniParametry_SKRYT!$D$8</f>
        <v>0.06</v>
      </c>
      <c r="N189">
        <f>VstupniParametry_SKRYT!$D$9</f>
        <v>1.7999999999999999E-2</v>
      </c>
      <c r="O189" s="27">
        <f>VstupniParametry_SKRYT!$D$10</f>
        <v>0.01</v>
      </c>
      <c r="P189" s="27">
        <f>VstupniParametry_SKRYT!$D$11</f>
        <v>0.01</v>
      </c>
      <c r="Q189" s="27">
        <f>VstupniParametry_SKRYT!$D$12</f>
        <v>0.01</v>
      </c>
      <c r="R189" s="27">
        <f>VstupniParametry_SKRYT!$D$13</f>
        <v>0.01</v>
      </c>
      <c r="S189" s="27">
        <f>VstupniParametry_SKRYT!$D$14</f>
        <v>0.01</v>
      </c>
      <c r="T189">
        <f t="shared" si="357"/>
        <v>0</v>
      </c>
      <c r="U189">
        <f t="shared" si="358"/>
        <v>0</v>
      </c>
      <c r="V189">
        <f t="shared" si="359"/>
        <v>0</v>
      </c>
      <c r="W189">
        <f t="shared" si="360"/>
        <v>0</v>
      </c>
      <c r="X189">
        <f t="shared" si="361"/>
        <v>0</v>
      </c>
      <c r="Y189">
        <f t="shared" si="362"/>
        <v>0</v>
      </c>
      <c r="Z189">
        <f t="shared" si="363"/>
        <v>0</v>
      </c>
      <c r="AA189">
        <f t="shared" si="364"/>
        <v>0</v>
      </c>
      <c r="AB189">
        <f t="shared" si="365"/>
        <v>0</v>
      </c>
      <c r="AC189">
        <f t="shared" si="366"/>
        <v>0</v>
      </c>
      <c r="AD189">
        <f t="shared" si="367"/>
        <v>0</v>
      </c>
      <c r="AE189">
        <f t="shared" si="368"/>
        <v>0</v>
      </c>
      <c r="AF189">
        <f t="shared" si="369"/>
        <v>0</v>
      </c>
      <c r="AG189">
        <f t="shared" si="370"/>
        <v>0</v>
      </c>
      <c r="AH189">
        <f t="shared" si="371"/>
        <v>0</v>
      </c>
      <c r="AI189">
        <f t="shared" si="372"/>
        <v>0</v>
      </c>
      <c r="AJ189">
        <f t="shared" si="373"/>
        <v>0</v>
      </c>
      <c r="AK189">
        <f t="shared" si="374"/>
        <v>0</v>
      </c>
      <c r="AL189">
        <f t="shared" si="375"/>
        <v>0</v>
      </c>
      <c r="AM189">
        <f t="shared" si="376"/>
        <v>0</v>
      </c>
      <c r="AN189">
        <f t="shared" si="377"/>
        <v>0</v>
      </c>
      <c r="AO189">
        <f t="shared" si="378"/>
        <v>0</v>
      </c>
      <c r="AP189">
        <f t="shared" si="379"/>
        <v>0</v>
      </c>
      <c r="AQ189">
        <f t="shared" si="380"/>
        <v>0</v>
      </c>
      <c r="AR189">
        <f t="shared" si="381"/>
        <v>0</v>
      </c>
      <c r="AS189">
        <f t="shared" si="382"/>
        <v>0</v>
      </c>
      <c r="AT189">
        <f t="shared" si="352"/>
        <v>0</v>
      </c>
      <c r="AU189">
        <f t="shared" si="383"/>
        <v>0</v>
      </c>
      <c r="AV189">
        <f t="shared" si="384"/>
        <v>0</v>
      </c>
      <c r="AW189">
        <f t="shared" si="353"/>
        <v>0</v>
      </c>
      <c r="AX189">
        <f t="shared" si="385"/>
        <v>0</v>
      </c>
      <c r="AY189">
        <f t="shared" si="386"/>
        <v>0</v>
      </c>
      <c r="AZ189">
        <f t="shared" si="387"/>
        <v>0</v>
      </c>
      <c r="BA189">
        <f t="shared" si="388"/>
        <v>0</v>
      </c>
      <c r="BB189">
        <f t="shared" si="389"/>
        <v>0</v>
      </c>
      <c r="BC189">
        <f t="shared" si="390"/>
        <v>0</v>
      </c>
      <c r="BD189">
        <f t="shared" si="391"/>
        <v>0</v>
      </c>
      <c r="BE189">
        <f t="shared" si="392"/>
        <v>0</v>
      </c>
      <c r="BF189">
        <f t="shared" si="393"/>
        <v>0</v>
      </c>
      <c r="BG189">
        <f t="shared" si="394"/>
        <v>0</v>
      </c>
      <c r="BH189">
        <f t="shared" si="395"/>
        <v>0</v>
      </c>
      <c r="BI189">
        <f t="shared" si="396"/>
        <v>0</v>
      </c>
      <c r="BJ189">
        <f t="shared" si="397"/>
        <v>0</v>
      </c>
      <c r="BK189">
        <f t="shared" si="398"/>
        <v>0</v>
      </c>
      <c r="BL189">
        <f t="shared" si="399"/>
        <v>0</v>
      </c>
      <c r="BM189">
        <f t="shared" si="400"/>
        <v>0</v>
      </c>
      <c r="BN189">
        <f t="shared" si="401"/>
        <v>0</v>
      </c>
      <c r="BO189">
        <f t="shared" si="402"/>
        <v>0</v>
      </c>
      <c r="BP189">
        <f t="shared" si="403"/>
        <v>0</v>
      </c>
      <c r="BQ189">
        <f t="shared" si="404"/>
        <v>0</v>
      </c>
      <c r="BR189">
        <f t="shared" si="405"/>
        <v>0</v>
      </c>
      <c r="BS189">
        <f t="shared" si="406"/>
        <v>0</v>
      </c>
      <c r="BT189">
        <f t="shared" si="407"/>
        <v>0</v>
      </c>
      <c r="BU189">
        <f t="shared" si="408"/>
        <v>0</v>
      </c>
      <c r="BV189">
        <f t="shared" si="409"/>
        <v>0</v>
      </c>
      <c r="BW189">
        <f t="shared" si="410"/>
        <v>0</v>
      </c>
      <c r="BX189">
        <f t="shared" si="411"/>
        <v>0</v>
      </c>
      <c r="BY189">
        <f t="shared" si="412"/>
        <v>0</v>
      </c>
      <c r="BZ189">
        <f t="shared" si="413"/>
        <v>0</v>
      </c>
      <c r="CA189">
        <f t="shared" si="414"/>
        <v>0</v>
      </c>
      <c r="CB189">
        <f t="shared" si="415"/>
        <v>0</v>
      </c>
      <c r="CC189">
        <f t="shared" si="416"/>
        <v>0</v>
      </c>
      <c r="CD189">
        <f t="shared" si="417"/>
        <v>0</v>
      </c>
      <c r="CE189">
        <f t="shared" si="418"/>
        <v>0</v>
      </c>
      <c r="CF189">
        <f t="shared" si="419"/>
        <v>0</v>
      </c>
      <c r="CG189">
        <f t="shared" si="420"/>
        <v>0</v>
      </c>
      <c r="CH189">
        <f t="shared" si="421"/>
        <v>0</v>
      </c>
      <c r="CI189">
        <f t="shared" si="422"/>
        <v>0</v>
      </c>
      <c r="CJ189">
        <f t="shared" si="423"/>
        <v>0</v>
      </c>
      <c r="CK189">
        <f t="shared" si="424"/>
        <v>0</v>
      </c>
      <c r="CL189" t="str">
        <f t="shared" si="425"/>
        <v/>
      </c>
      <c r="CM189" t="str">
        <f t="shared" si="426"/>
        <v/>
      </c>
      <c r="CN189" t="str">
        <f t="shared" si="427"/>
        <v/>
      </c>
      <c r="CO189" t="str">
        <f t="shared" si="428"/>
        <v/>
      </c>
      <c r="CP189" t="str">
        <f t="shared" si="429"/>
        <v/>
      </c>
      <c r="CQ189" t="str">
        <f t="shared" si="430"/>
        <v/>
      </c>
      <c r="CR189" t="str">
        <f t="shared" si="431"/>
        <v/>
      </c>
      <c r="CS189" t="str">
        <f t="shared" si="432"/>
        <v/>
      </c>
      <c r="CT189" t="str">
        <f t="shared" si="433"/>
        <v/>
      </c>
      <c r="CU189" t="str">
        <f t="shared" si="434"/>
        <v/>
      </c>
      <c r="CV189" t="str">
        <f t="shared" si="435"/>
        <v/>
      </c>
      <c r="CW189" t="str">
        <f t="shared" si="436"/>
        <v/>
      </c>
      <c r="CX189" t="str">
        <f t="shared" si="437"/>
        <v/>
      </c>
      <c r="CY189" t="str">
        <f t="shared" si="438"/>
        <v/>
      </c>
      <c r="CZ189" t="str">
        <f t="shared" si="439"/>
        <v/>
      </c>
      <c r="DA189" t="str">
        <f t="shared" si="440"/>
        <v/>
      </c>
      <c r="DB189" t="str">
        <f t="shared" si="441"/>
        <v/>
      </c>
      <c r="DC189" t="str">
        <f t="shared" si="442"/>
        <v/>
      </c>
      <c r="DD189" t="str">
        <f t="shared" si="443"/>
        <v/>
      </c>
      <c r="DE189" t="str">
        <f t="shared" si="444"/>
        <v/>
      </c>
      <c r="DF189" t="str">
        <f t="shared" si="445"/>
        <v/>
      </c>
      <c r="DG189" t="str">
        <f t="shared" si="446"/>
        <v/>
      </c>
      <c r="DH189" t="str">
        <f t="shared" si="447"/>
        <v/>
      </c>
      <c r="DI189" t="str">
        <f t="shared" si="448"/>
        <v/>
      </c>
      <c r="DJ189" t="str">
        <f t="shared" si="449"/>
        <v/>
      </c>
      <c r="DK189" t="str">
        <f t="shared" si="450"/>
        <v/>
      </c>
      <c r="DL189" t="str">
        <f t="shared" si="451"/>
        <v/>
      </c>
      <c r="DM189" t="str">
        <f t="shared" si="452"/>
        <v/>
      </c>
      <c r="DN189" t="str">
        <f t="shared" si="453"/>
        <v/>
      </c>
      <c r="DO189" t="str">
        <f t="shared" si="454"/>
        <v/>
      </c>
      <c r="DP189" t="str">
        <f t="shared" si="455"/>
        <v/>
      </c>
      <c r="DQ189" t="str">
        <f t="shared" si="456"/>
        <v/>
      </c>
      <c r="DR189" t="str">
        <f t="shared" si="457"/>
        <v/>
      </c>
      <c r="DS189" t="str">
        <f t="shared" si="458"/>
        <v/>
      </c>
      <c r="DT189" t="str">
        <f t="shared" si="459"/>
        <v/>
      </c>
      <c r="DU189">
        <f t="shared" si="460"/>
        <v>0</v>
      </c>
      <c r="DV189">
        <f t="shared" si="461"/>
        <v>0</v>
      </c>
      <c r="DW189">
        <f t="shared" si="462"/>
        <v>0</v>
      </c>
      <c r="DX189" t="str">
        <f t="shared" si="463"/>
        <v/>
      </c>
      <c r="DY189" t="str">
        <f t="shared" si="464"/>
        <v/>
      </c>
      <c r="DZ189" t="str">
        <f t="shared" si="465"/>
        <v/>
      </c>
      <c r="EA189" s="5">
        <f t="shared" si="466"/>
        <v>0</v>
      </c>
      <c r="EB189" s="3">
        <f t="shared" si="467"/>
        <v>0</v>
      </c>
    </row>
    <row r="190" spans="2:132" x14ac:dyDescent="0.2">
      <c r="B190">
        <v>185</v>
      </c>
      <c r="C190" s="3">
        <f>Zisk!D204</f>
        <v>0</v>
      </c>
      <c r="D190">
        <f>Zisk!E204</f>
        <v>0</v>
      </c>
      <c r="E190" s="66" t="str">
        <f t="shared" si="354"/>
        <v/>
      </c>
      <c r="F190" t="str">
        <f t="shared" si="355"/>
        <v/>
      </c>
      <c r="G190" s="66" t="str">
        <f t="shared" si="356"/>
        <v/>
      </c>
      <c r="J190">
        <f>VstupniParametry_SKRYT!$D$5</f>
        <v>0.02</v>
      </c>
      <c r="K190">
        <f>VstupniParametry_SKRYT!$D$6</f>
        <v>0.06</v>
      </c>
      <c r="L190">
        <f>VstupniParametry_SKRYT!$D$7</f>
        <v>0.06</v>
      </c>
      <c r="M190">
        <f>VstupniParametry_SKRYT!$D$8</f>
        <v>0.06</v>
      </c>
      <c r="N190">
        <f>VstupniParametry_SKRYT!$D$9</f>
        <v>1.7999999999999999E-2</v>
      </c>
      <c r="O190" s="27">
        <f>VstupniParametry_SKRYT!$D$10</f>
        <v>0.01</v>
      </c>
      <c r="P190" s="27">
        <f>VstupniParametry_SKRYT!$D$11</f>
        <v>0.01</v>
      </c>
      <c r="Q190" s="27">
        <f>VstupniParametry_SKRYT!$D$12</f>
        <v>0.01</v>
      </c>
      <c r="R190" s="27">
        <f>VstupniParametry_SKRYT!$D$13</f>
        <v>0.01</v>
      </c>
      <c r="S190" s="27">
        <f>VstupniParametry_SKRYT!$D$14</f>
        <v>0.01</v>
      </c>
      <c r="T190">
        <f t="shared" si="357"/>
        <v>0</v>
      </c>
      <c r="U190">
        <f t="shared" si="358"/>
        <v>0</v>
      </c>
      <c r="V190">
        <f t="shared" si="359"/>
        <v>0</v>
      </c>
      <c r="W190">
        <f t="shared" si="360"/>
        <v>0</v>
      </c>
      <c r="X190">
        <f t="shared" si="361"/>
        <v>0</v>
      </c>
      <c r="Y190">
        <f t="shared" si="362"/>
        <v>0</v>
      </c>
      <c r="Z190">
        <f t="shared" si="363"/>
        <v>0</v>
      </c>
      <c r="AA190">
        <f t="shared" si="364"/>
        <v>0</v>
      </c>
      <c r="AB190">
        <f t="shared" si="365"/>
        <v>0</v>
      </c>
      <c r="AC190">
        <f t="shared" si="366"/>
        <v>0</v>
      </c>
      <c r="AD190">
        <f t="shared" si="367"/>
        <v>0</v>
      </c>
      <c r="AE190">
        <f t="shared" si="368"/>
        <v>0</v>
      </c>
      <c r="AF190">
        <f t="shared" si="369"/>
        <v>0</v>
      </c>
      <c r="AG190">
        <f t="shared" si="370"/>
        <v>0</v>
      </c>
      <c r="AH190">
        <f t="shared" si="371"/>
        <v>0</v>
      </c>
      <c r="AI190">
        <f t="shared" si="372"/>
        <v>0</v>
      </c>
      <c r="AJ190">
        <f t="shared" si="373"/>
        <v>0</v>
      </c>
      <c r="AK190">
        <f t="shared" si="374"/>
        <v>0</v>
      </c>
      <c r="AL190">
        <f t="shared" si="375"/>
        <v>0</v>
      </c>
      <c r="AM190">
        <f t="shared" si="376"/>
        <v>0</v>
      </c>
      <c r="AN190">
        <f t="shared" si="377"/>
        <v>0</v>
      </c>
      <c r="AO190">
        <f t="shared" si="378"/>
        <v>0</v>
      </c>
      <c r="AP190">
        <f t="shared" si="379"/>
        <v>0</v>
      </c>
      <c r="AQ190">
        <f t="shared" si="380"/>
        <v>0</v>
      </c>
      <c r="AR190">
        <f t="shared" si="381"/>
        <v>0</v>
      </c>
      <c r="AS190">
        <f t="shared" si="382"/>
        <v>0</v>
      </c>
      <c r="AT190">
        <f t="shared" si="352"/>
        <v>0</v>
      </c>
      <c r="AU190">
        <f t="shared" si="383"/>
        <v>0</v>
      </c>
      <c r="AV190">
        <f t="shared" si="384"/>
        <v>0</v>
      </c>
      <c r="AW190">
        <f t="shared" si="353"/>
        <v>0</v>
      </c>
      <c r="AX190">
        <f t="shared" si="385"/>
        <v>0</v>
      </c>
      <c r="AY190">
        <f t="shared" si="386"/>
        <v>0</v>
      </c>
      <c r="AZ190">
        <f t="shared" si="387"/>
        <v>0</v>
      </c>
      <c r="BA190">
        <f t="shared" si="388"/>
        <v>0</v>
      </c>
      <c r="BB190">
        <f t="shared" si="389"/>
        <v>0</v>
      </c>
      <c r="BC190">
        <f t="shared" si="390"/>
        <v>0</v>
      </c>
      <c r="BD190">
        <f t="shared" si="391"/>
        <v>0</v>
      </c>
      <c r="BE190">
        <f t="shared" si="392"/>
        <v>0</v>
      </c>
      <c r="BF190">
        <f t="shared" si="393"/>
        <v>0</v>
      </c>
      <c r="BG190">
        <f t="shared" si="394"/>
        <v>0</v>
      </c>
      <c r="BH190">
        <f t="shared" si="395"/>
        <v>0</v>
      </c>
      <c r="BI190">
        <f t="shared" si="396"/>
        <v>0</v>
      </c>
      <c r="BJ190">
        <f t="shared" si="397"/>
        <v>0</v>
      </c>
      <c r="BK190">
        <f t="shared" si="398"/>
        <v>0</v>
      </c>
      <c r="BL190">
        <f t="shared" si="399"/>
        <v>0</v>
      </c>
      <c r="BM190">
        <f t="shared" si="400"/>
        <v>0</v>
      </c>
      <c r="BN190">
        <f t="shared" si="401"/>
        <v>0</v>
      </c>
      <c r="BO190">
        <f t="shared" si="402"/>
        <v>0</v>
      </c>
      <c r="BP190">
        <f t="shared" si="403"/>
        <v>0</v>
      </c>
      <c r="BQ190">
        <f t="shared" si="404"/>
        <v>0</v>
      </c>
      <c r="BR190">
        <f t="shared" si="405"/>
        <v>0</v>
      </c>
      <c r="BS190">
        <f t="shared" si="406"/>
        <v>0</v>
      </c>
      <c r="BT190">
        <f t="shared" si="407"/>
        <v>0</v>
      </c>
      <c r="BU190">
        <f t="shared" si="408"/>
        <v>0</v>
      </c>
      <c r="BV190">
        <f t="shared" si="409"/>
        <v>0</v>
      </c>
      <c r="BW190">
        <f t="shared" si="410"/>
        <v>0</v>
      </c>
      <c r="BX190">
        <f t="shared" si="411"/>
        <v>0</v>
      </c>
      <c r="BY190">
        <f t="shared" si="412"/>
        <v>0</v>
      </c>
      <c r="BZ190">
        <f t="shared" si="413"/>
        <v>0</v>
      </c>
      <c r="CA190">
        <f t="shared" si="414"/>
        <v>0</v>
      </c>
      <c r="CB190">
        <f t="shared" si="415"/>
        <v>0</v>
      </c>
      <c r="CC190">
        <f t="shared" si="416"/>
        <v>0</v>
      </c>
      <c r="CD190">
        <f t="shared" si="417"/>
        <v>0</v>
      </c>
      <c r="CE190">
        <f t="shared" si="418"/>
        <v>0</v>
      </c>
      <c r="CF190">
        <f t="shared" si="419"/>
        <v>0</v>
      </c>
      <c r="CG190">
        <f t="shared" si="420"/>
        <v>0</v>
      </c>
      <c r="CH190">
        <f t="shared" si="421"/>
        <v>0</v>
      </c>
      <c r="CI190">
        <f t="shared" si="422"/>
        <v>0</v>
      </c>
      <c r="CJ190">
        <f t="shared" si="423"/>
        <v>0</v>
      </c>
      <c r="CK190">
        <f t="shared" si="424"/>
        <v>0</v>
      </c>
      <c r="CL190" t="str">
        <f t="shared" si="425"/>
        <v/>
      </c>
      <c r="CM190" t="str">
        <f t="shared" si="426"/>
        <v/>
      </c>
      <c r="CN190" t="str">
        <f t="shared" si="427"/>
        <v/>
      </c>
      <c r="CO190" t="str">
        <f t="shared" si="428"/>
        <v/>
      </c>
      <c r="CP190" t="str">
        <f t="shared" si="429"/>
        <v/>
      </c>
      <c r="CQ190" t="str">
        <f t="shared" si="430"/>
        <v/>
      </c>
      <c r="CR190" t="str">
        <f t="shared" si="431"/>
        <v/>
      </c>
      <c r="CS190" t="str">
        <f t="shared" si="432"/>
        <v/>
      </c>
      <c r="CT190" t="str">
        <f t="shared" si="433"/>
        <v/>
      </c>
      <c r="CU190" t="str">
        <f t="shared" si="434"/>
        <v/>
      </c>
      <c r="CV190" t="str">
        <f t="shared" si="435"/>
        <v/>
      </c>
      <c r="CW190" t="str">
        <f t="shared" si="436"/>
        <v/>
      </c>
      <c r="CX190" t="str">
        <f t="shared" si="437"/>
        <v/>
      </c>
      <c r="CY190" t="str">
        <f t="shared" si="438"/>
        <v/>
      </c>
      <c r="CZ190" t="str">
        <f t="shared" si="439"/>
        <v/>
      </c>
      <c r="DA190" t="str">
        <f t="shared" si="440"/>
        <v/>
      </c>
      <c r="DB190" t="str">
        <f t="shared" si="441"/>
        <v/>
      </c>
      <c r="DC190" t="str">
        <f t="shared" si="442"/>
        <v/>
      </c>
      <c r="DD190" t="str">
        <f t="shared" si="443"/>
        <v/>
      </c>
      <c r="DE190" t="str">
        <f t="shared" si="444"/>
        <v/>
      </c>
      <c r="DF190" t="str">
        <f t="shared" si="445"/>
        <v/>
      </c>
      <c r="DG190" t="str">
        <f t="shared" si="446"/>
        <v/>
      </c>
      <c r="DH190" t="str">
        <f t="shared" si="447"/>
        <v/>
      </c>
      <c r="DI190" t="str">
        <f t="shared" si="448"/>
        <v/>
      </c>
      <c r="DJ190" t="str">
        <f t="shared" si="449"/>
        <v/>
      </c>
      <c r="DK190" t="str">
        <f t="shared" si="450"/>
        <v/>
      </c>
      <c r="DL190" t="str">
        <f t="shared" si="451"/>
        <v/>
      </c>
      <c r="DM190" t="str">
        <f t="shared" si="452"/>
        <v/>
      </c>
      <c r="DN190" t="str">
        <f t="shared" si="453"/>
        <v/>
      </c>
      <c r="DO190" t="str">
        <f t="shared" si="454"/>
        <v/>
      </c>
      <c r="DP190" t="str">
        <f t="shared" si="455"/>
        <v/>
      </c>
      <c r="DQ190" t="str">
        <f t="shared" si="456"/>
        <v/>
      </c>
      <c r="DR190" t="str">
        <f t="shared" si="457"/>
        <v/>
      </c>
      <c r="DS190" t="str">
        <f t="shared" si="458"/>
        <v/>
      </c>
      <c r="DT190" t="str">
        <f t="shared" si="459"/>
        <v/>
      </c>
      <c r="DU190">
        <f t="shared" si="460"/>
        <v>0</v>
      </c>
      <c r="DV190">
        <f t="shared" si="461"/>
        <v>0</v>
      </c>
      <c r="DW190">
        <f t="shared" si="462"/>
        <v>0</v>
      </c>
      <c r="DX190" t="str">
        <f t="shared" si="463"/>
        <v/>
      </c>
      <c r="DY190" t="str">
        <f t="shared" si="464"/>
        <v/>
      </c>
      <c r="DZ190" t="str">
        <f t="shared" si="465"/>
        <v/>
      </c>
      <c r="EA190" s="5">
        <f t="shared" si="466"/>
        <v>0</v>
      </c>
      <c r="EB190" s="3">
        <f t="shared" si="467"/>
        <v>0</v>
      </c>
    </row>
    <row r="191" spans="2:132" x14ac:dyDescent="0.2">
      <c r="B191" s="25">
        <v>186</v>
      </c>
      <c r="C191" s="26">
        <f>Zisk!D205</f>
        <v>0</v>
      </c>
      <c r="D191">
        <f>Zisk!E205</f>
        <v>0</v>
      </c>
      <c r="E191" s="66" t="str">
        <f t="shared" si="354"/>
        <v/>
      </c>
      <c r="F191" t="str">
        <f t="shared" si="355"/>
        <v/>
      </c>
      <c r="G191" s="66" t="str">
        <f t="shared" si="356"/>
        <v/>
      </c>
      <c r="H191" s="25"/>
      <c r="I191" s="25"/>
      <c r="J191">
        <f>VstupniParametry_SKRYT!$D$5</f>
        <v>0.02</v>
      </c>
      <c r="K191">
        <f>VstupniParametry_SKRYT!$D$6</f>
        <v>0.06</v>
      </c>
      <c r="L191">
        <f>VstupniParametry_SKRYT!$D$7</f>
        <v>0.06</v>
      </c>
      <c r="M191">
        <f>VstupniParametry_SKRYT!$D$8</f>
        <v>0.06</v>
      </c>
      <c r="N191">
        <f>VstupniParametry_SKRYT!$D$9</f>
        <v>1.7999999999999999E-2</v>
      </c>
      <c r="O191" s="27">
        <f>VstupniParametry_SKRYT!$D$10</f>
        <v>0.01</v>
      </c>
      <c r="P191" s="27">
        <f>VstupniParametry_SKRYT!$D$11</f>
        <v>0.01</v>
      </c>
      <c r="Q191" s="27">
        <f>VstupniParametry_SKRYT!$D$12</f>
        <v>0.01</v>
      </c>
      <c r="R191" s="27">
        <f>VstupniParametry_SKRYT!$D$13</f>
        <v>0.01</v>
      </c>
      <c r="S191" s="27">
        <f>VstupniParametry_SKRYT!$D$14</f>
        <v>0.01</v>
      </c>
      <c r="T191">
        <f t="shared" si="357"/>
        <v>0</v>
      </c>
      <c r="U191">
        <f t="shared" si="358"/>
        <v>0</v>
      </c>
      <c r="V191">
        <f t="shared" si="359"/>
        <v>0</v>
      </c>
      <c r="W191">
        <f t="shared" si="360"/>
        <v>0</v>
      </c>
      <c r="X191">
        <f t="shared" si="361"/>
        <v>0</v>
      </c>
      <c r="Y191">
        <f t="shared" si="362"/>
        <v>0</v>
      </c>
      <c r="Z191">
        <f t="shared" si="363"/>
        <v>0</v>
      </c>
      <c r="AA191">
        <f t="shared" si="364"/>
        <v>0</v>
      </c>
      <c r="AB191">
        <f t="shared" si="365"/>
        <v>0</v>
      </c>
      <c r="AC191">
        <f t="shared" si="366"/>
        <v>0</v>
      </c>
      <c r="AD191">
        <f t="shared" si="367"/>
        <v>0</v>
      </c>
      <c r="AE191">
        <f t="shared" si="368"/>
        <v>0</v>
      </c>
      <c r="AF191">
        <f t="shared" si="369"/>
        <v>0</v>
      </c>
      <c r="AG191">
        <f t="shared" si="370"/>
        <v>0</v>
      </c>
      <c r="AH191">
        <f t="shared" si="371"/>
        <v>0</v>
      </c>
      <c r="AI191">
        <f t="shared" si="372"/>
        <v>0</v>
      </c>
      <c r="AJ191">
        <f t="shared" si="373"/>
        <v>0</v>
      </c>
      <c r="AK191">
        <f t="shared" si="374"/>
        <v>0</v>
      </c>
      <c r="AL191">
        <f t="shared" si="375"/>
        <v>0</v>
      </c>
      <c r="AM191">
        <f t="shared" si="376"/>
        <v>0</v>
      </c>
      <c r="AN191">
        <f t="shared" si="377"/>
        <v>0</v>
      </c>
      <c r="AO191">
        <f t="shared" si="378"/>
        <v>0</v>
      </c>
      <c r="AP191">
        <f t="shared" si="379"/>
        <v>0</v>
      </c>
      <c r="AQ191">
        <f t="shared" si="380"/>
        <v>0</v>
      </c>
      <c r="AR191">
        <f t="shared" si="381"/>
        <v>0</v>
      </c>
      <c r="AS191">
        <f t="shared" si="382"/>
        <v>0</v>
      </c>
      <c r="AT191">
        <f t="shared" si="352"/>
        <v>0</v>
      </c>
      <c r="AU191">
        <f t="shared" si="383"/>
        <v>0</v>
      </c>
      <c r="AV191">
        <f t="shared" si="384"/>
        <v>0</v>
      </c>
      <c r="AW191">
        <f t="shared" si="353"/>
        <v>0</v>
      </c>
      <c r="AX191">
        <f t="shared" si="385"/>
        <v>0</v>
      </c>
      <c r="AY191">
        <f t="shared" si="386"/>
        <v>0</v>
      </c>
      <c r="AZ191">
        <f t="shared" si="387"/>
        <v>0</v>
      </c>
      <c r="BA191">
        <f t="shared" si="388"/>
        <v>0</v>
      </c>
      <c r="BB191">
        <f t="shared" si="389"/>
        <v>0</v>
      </c>
      <c r="BC191">
        <f t="shared" si="390"/>
        <v>0</v>
      </c>
      <c r="BD191">
        <f t="shared" si="391"/>
        <v>0</v>
      </c>
      <c r="BE191">
        <f t="shared" si="392"/>
        <v>0</v>
      </c>
      <c r="BF191">
        <f t="shared" si="393"/>
        <v>0</v>
      </c>
      <c r="BG191">
        <f t="shared" si="394"/>
        <v>0</v>
      </c>
      <c r="BH191">
        <f t="shared" si="395"/>
        <v>0</v>
      </c>
      <c r="BI191">
        <f t="shared" si="396"/>
        <v>0</v>
      </c>
      <c r="BJ191">
        <f t="shared" si="397"/>
        <v>0</v>
      </c>
      <c r="BK191">
        <f t="shared" si="398"/>
        <v>0</v>
      </c>
      <c r="BL191">
        <f t="shared" si="399"/>
        <v>0</v>
      </c>
      <c r="BM191">
        <f t="shared" si="400"/>
        <v>0</v>
      </c>
      <c r="BN191">
        <f t="shared" si="401"/>
        <v>0</v>
      </c>
      <c r="BO191">
        <f t="shared" si="402"/>
        <v>0</v>
      </c>
      <c r="BP191">
        <f t="shared" si="403"/>
        <v>0</v>
      </c>
      <c r="BQ191">
        <f t="shared" si="404"/>
        <v>0</v>
      </c>
      <c r="BR191">
        <f t="shared" si="405"/>
        <v>0</v>
      </c>
      <c r="BS191">
        <f t="shared" si="406"/>
        <v>0</v>
      </c>
      <c r="BT191">
        <f t="shared" si="407"/>
        <v>0</v>
      </c>
      <c r="BU191">
        <f t="shared" si="408"/>
        <v>0</v>
      </c>
      <c r="BV191">
        <f t="shared" si="409"/>
        <v>0</v>
      </c>
      <c r="BW191">
        <f t="shared" si="410"/>
        <v>0</v>
      </c>
      <c r="BX191">
        <f t="shared" si="411"/>
        <v>0</v>
      </c>
      <c r="BY191">
        <f t="shared" si="412"/>
        <v>0</v>
      </c>
      <c r="BZ191">
        <f t="shared" si="413"/>
        <v>0</v>
      </c>
      <c r="CA191">
        <f t="shared" si="414"/>
        <v>0</v>
      </c>
      <c r="CB191">
        <f t="shared" si="415"/>
        <v>0</v>
      </c>
      <c r="CC191">
        <f t="shared" si="416"/>
        <v>0</v>
      </c>
      <c r="CD191">
        <f t="shared" si="417"/>
        <v>0</v>
      </c>
      <c r="CE191">
        <f t="shared" si="418"/>
        <v>0</v>
      </c>
      <c r="CF191">
        <f t="shared" si="419"/>
        <v>0</v>
      </c>
      <c r="CG191">
        <f t="shared" si="420"/>
        <v>0</v>
      </c>
      <c r="CH191">
        <f t="shared" si="421"/>
        <v>0</v>
      </c>
      <c r="CI191">
        <f t="shared" si="422"/>
        <v>0</v>
      </c>
      <c r="CJ191">
        <f t="shared" si="423"/>
        <v>0</v>
      </c>
      <c r="CK191">
        <f t="shared" si="424"/>
        <v>0</v>
      </c>
      <c r="CL191" t="str">
        <f t="shared" si="425"/>
        <v/>
      </c>
      <c r="CM191" t="str">
        <f t="shared" si="426"/>
        <v/>
      </c>
      <c r="CN191" t="str">
        <f t="shared" si="427"/>
        <v/>
      </c>
      <c r="CO191" t="str">
        <f t="shared" si="428"/>
        <v/>
      </c>
      <c r="CP191" t="str">
        <f t="shared" si="429"/>
        <v/>
      </c>
      <c r="CQ191" t="str">
        <f t="shared" si="430"/>
        <v/>
      </c>
      <c r="CR191" t="str">
        <f t="shared" si="431"/>
        <v/>
      </c>
      <c r="CS191" t="str">
        <f t="shared" si="432"/>
        <v/>
      </c>
      <c r="CT191" t="str">
        <f t="shared" si="433"/>
        <v/>
      </c>
      <c r="CU191" t="str">
        <f t="shared" si="434"/>
        <v/>
      </c>
      <c r="CV191" t="str">
        <f t="shared" si="435"/>
        <v/>
      </c>
      <c r="CW191" t="str">
        <f t="shared" si="436"/>
        <v/>
      </c>
      <c r="CX191" t="str">
        <f t="shared" si="437"/>
        <v/>
      </c>
      <c r="CY191" t="str">
        <f t="shared" si="438"/>
        <v/>
      </c>
      <c r="CZ191" t="str">
        <f t="shared" si="439"/>
        <v/>
      </c>
      <c r="DA191" t="str">
        <f t="shared" si="440"/>
        <v/>
      </c>
      <c r="DB191" t="str">
        <f t="shared" si="441"/>
        <v/>
      </c>
      <c r="DC191" t="str">
        <f t="shared" si="442"/>
        <v/>
      </c>
      <c r="DD191" t="str">
        <f t="shared" si="443"/>
        <v/>
      </c>
      <c r="DE191" t="str">
        <f t="shared" si="444"/>
        <v/>
      </c>
      <c r="DF191" t="str">
        <f t="shared" si="445"/>
        <v/>
      </c>
      <c r="DG191" t="str">
        <f t="shared" si="446"/>
        <v/>
      </c>
      <c r="DH191" t="str">
        <f t="shared" si="447"/>
        <v/>
      </c>
      <c r="DI191" t="str">
        <f t="shared" si="448"/>
        <v/>
      </c>
      <c r="DJ191" t="str">
        <f t="shared" si="449"/>
        <v/>
      </c>
      <c r="DK191" t="str">
        <f t="shared" si="450"/>
        <v/>
      </c>
      <c r="DL191" t="str">
        <f t="shared" si="451"/>
        <v/>
      </c>
      <c r="DM191" t="str">
        <f t="shared" si="452"/>
        <v/>
      </c>
      <c r="DN191" t="str">
        <f t="shared" si="453"/>
        <v/>
      </c>
      <c r="DO191" t="str">
        <f t="shared" si="454"/>
        <v/>
      </c>
      <c r="DP191" t="str">
        <f t="shared" si="455"/>
        <v/>
      </c>
      <c r="DQ191" t="str">
        <f t="shared" si="456"/>
        <v/>
      </c>
      <c r="DR191" t="str">
        <f t="shared" si="457"/>
        <v/>
      </c>
      <c r="DS191" t="str">
        <f t="shared" si="458"/>
        <v/>
      </c>
      <c r="DT191" t="str">
        <f t="shared" si="459"/>
        <v/>
      </c>
      <c r="DU191">
        <f t="shared" si="460"/>
        <v>0</v>
      </c>
      <c r="DV191">
        <f t="shared" si="461"/>
        <v>0</v>
      </c>
      <c r="DW191">
        <f t="shared" si="462"/>
        <v>0</v>
      </c>
      <c r="DX191" t="str">
        <f t="shared" si="463"/>
        <v/>
      </c>
      <c r="DY191" t="str">
        <f t="shared" si="464"/>
        <v/>
      </c>
      <c r="DZ191" t="str">
        <f t="shared" si="465"/>
        <v/>
      </c>
      <c r="EA191" s="5">
        <f t="shared" si="466"/>
        <v>0</v>
      </c>
      <c r="EB191" s="3">
        <f t="shared" si="467"/>
        <v>0</v>
      </c>
    </row>
    <row r="192" spans="2:132" x14ac:dyDescent="0.2">
      <c r="B192">
        <v>187</v>
      </c>
      <c r="C192" s="3">
        <f>Zisk!D206</f>
        <v>0</v>
      </c>
      <c r="D192">
        <f>Zisk!E206</f>
        <v>0</v>
      </c>
      <c r="E192" s="66" t="str">
        <f t="shared" si="354"/>
        <v/>
      </c>
      <c r="F192" t="str">
        <f t="shared" si="355"/>
        <v/>
      </c>
      <c r="G192" s="66" t="str">
        <f t="shared" si="356"/>
        <v/>
      </c>
      <c r="J192">
        <f>VstupniParametry_SKRYT!$D$5</f>
        <v>0.02</v>
      </c>
      <c r="K192">
        <f>VstupniParametry_SKRYT!$D$6</f>
        <v>0.06</v>
      </c>
      <c r="L192">
        <f>VstupniParametry_SKRYT!$D$7</f>
        <v>0.06</v>
      </c>
      <c r="M192">
        <f>VstupniParametry_SKRYT!$D$8</f>
        <v>0.06</v>
      </c>
      <c r="N192">
        <f>VstupniParametry_SKRYT!$D$9</f>
        <v>1.7999999999999999E-2</v>
      </c>
      <c r="O192" s="27">
        <f>VstupniParametry_SKRYT!$D$10</f>
        <v>0.01</v>
      </c>
      <c r="P192" s="27">
        <f>VstupniParametry_SKRYT!$D$11</f>
        <v>0.01</v>
      </c>
      <c r="Q192" s="27">
        <f>VstupniParametry_SKRYT!$D$12</f>
        <v>0.01</v>
      </c>
      <c r="R192" s="27">
        <f>VstupniParametry_SKRYT!$D$13</f>
        <v>0.01</v>
      </c>
      <c r="S192" s="27">
        <f>VstupniParametry_SKRYT!$D$14</f>
        <v>0.01</v>
      </c>
      <c r="T192">
        <f t="shared" si="357"/>
        <v>0</v>
      </c>
      <c r="U192">
        <f t="shared" si="358"/>
        <v>0</v>
      </c>
      <c r="V192">
        <f t="shared" si="359"/>
        <v>0</v>
      </c>
      <c r="W192">
        <f t="shared" si="360"/>
        <v>0</v>
      </c>
      <c r="X192">
        <f t="shared" si="361"/>
        <v>0</v>
      </c>
      <c r="Y192">
        <f t="shared" si="362"/>
        <v>0</v>
      </c>
      <c r="Z192">
        <f t="shared" si="363"/>
        <v>0</v>
      </c>
      <c r="AA192">
        <f t="shared" si="364"/>
        <v>0</v>
      </c>
      <c r="AB192">
        <f t="shared" si="365"/>
        <v>0</v>
      </c>
      <c r="AC192">
        <f t="shared" si="366"/>
        <v>0</v>
      </c>
      <c r="AD192">
        <f t="shared" si="367"/>
        <v>0</v>
      </c>
      <c r="AE192">
        <f t="shared" si="368"/>
        <v>0</v>
      </c>
      <c r="AF192">
        <f t="shared" si="369"/>
        <v>0</v>
      </c>
      <c r="AG192">
        <f t="shared" si="370"/>
        <v>0</v>
      </c>
      <c r="AH192">
        <f t="shared" si="371"/>
        <v>0</v>
      </c>
      <c r="AI192">
        <f t="shared" si="372"/>
        <v>0</v>
      </c>
      <c r="AJ192">
        <f t="shared" si="373"/>
        <v>0</v>
      </c>
      <c r="AK192">
        <f t="shared" si="374"/>
        <v>0</v>
      </c>
      <c r="AL192">
        <f t="shared" si="375"/>
        <v>0</v>
      </c>
      <c r="AM192">
        <f t="shared" si="376"/>
        <v>0</v>
      </c>
      <c r="AN192">
        <f t="shared" si="377"/>
        <v>0</v>
      </c>
      <c r="AO192">
        <f t="shared" si="378"/>
        <v>0</v>
      </c>
      <c r="AP192">
        <f t="shared" si="379"/>
        <v>0</v>
      </c>
      <c r="AQ192">
        <f t="shared" si="380"/>
        <v>0</v>
      </c>
      <c r="AR192">
        <f t="shared" si="381"/>
        <v>0</v>
      </c>
      <c r="AS192">
        <f t="shared" si="382"/>
        <v>0</v>
      </c>
      <c r="AT192">
        <f t="shared" si="352"/>
        <v>0</v>
      </c>
      <c r="AU192">
        <f t="shared" si="383"/>
        <v>0</v>
      </c>
      <c r="AV192">
        <f t="shared" si="384"/>
        <v>0</v>
      </c>
      <c r="AW192">
        <f t="shared" si="353"/>
        <v>0</v>
      </c>
      <c r="AX192">
        <f t="shared" si="385"/>
        <v>0</v>
      </c>
      <c r="AY192">
        <f t="shared" si="386"/>
        <v>0</v>
      </c>
      <c r="AZ192">
        <f t="shared" si="387"/>
        <v>0</v>
      </c>
      <c r="BA192">
        <f t="shared" si="388"/>
        <v>0</v>
      </c>
      <c r="BB192">
        <f t="shared" si="389"/>
        <v>0</v>
      </c>
      <c r="BC192">
        <f t="shared" si="390"/>
        <v>0</v>
      </c>
      <c r="BD192">
        <f t="shared" si="391"/>
        <v>0</v>
      </c>
      <c r="BE192">
        <f t="shared" si="392"/>
        <v>0</v>
      </c>
      <c r="BF192">
        <f t="shared" si="393"/>
        <v>0</v>
      </c>
      <c r="BG192">
        <f t="shared" si="394"/>
        <v>0</v>
      </c>
      <c r="BH192">
        <f t="shared" si="395"/>
        <v>0</v>
      </c>
      <c r="BI192">
        <f t="shared" si="396"/>
        <v>0</v>
      </c>
      <c r="BJ192">
        <f t="shared" si="397"/>
        <v>0</v>
      </c>
      <c r="BK192">
        <f t="shared" si="398"/>
        <v>0</v>
      </c>
      <c r="BL192">
        <f t="shared" si="399"/>
        <v>0</v>
      </c>
      <c r="BM192">
        <f t="shared" si="400"/>
        <v>0</v>
      </c>
      <c r="BN192">
        <f t="shared" si="401"/>
        <v>0</v>
      </c>
      <c r="BO192">
        <f t="shared" si="402"/>
        <v>0</v>
      </c>
      <c r="BP192">
        <f t="shared" si="403"/>
        <v>0</v>
      </c>
      <c r="BQ192">
        <f t="shared" si="404"/>
        <v>0</v>
      </c>
      <c r="BR192">
        <f t="shared" si="405"/>
        <v>0</v>
      </c>
      <c r="BS192">
        <f t="shared" si="406"/>
        <v>0</v>
      </c>
      <c r="BT192">
        <f t="shared" si="407"/>
        <v>0</v>
      </c>
      <c r="BU192">
        <f t="shared" si="408"/>
        <v>0</v>
      </c>
      <c r="BV192">
        <f t="shared" si="409"/>
        <v>0</v>
      </c>
      <c r="BW192">
        <f t="shared" si="410"/>
        <v>0</v>
      </c>
      <c r="BX192">
        <f t="shared" si="411"/>
        <v>0</v>
      </c>
      <c r="BY192">
        <f t="shared" si="412"/>
        <v>0</v>
      </c>
      <c r="BZ192">
        <f t="shared" si="413"/>
        <v>0</v>
      </c>
      <c r="CA192">
        <f t="shared" si="414"/>
        <v>0</v>
      </c>
      <c r="CB192">
        <f t="shared" si="415"/>
        <v>0</v>
      </c>
      <c r="CC192">
        <f t="shared" si="416"/>
        <v>0</v>
      </c>
      <c r="CD192">
        <f t="shared" si="417"/>
        <v>0</v>
      </c>
      <c r="CE192">
        <f t="shared" si="418"/>
        <v>0</v>
      </c>
      <c r="CF192">
        <f t="shared" si="419"/>
        <v>0</v>
      </c>
      <c r="CG192">
        <f t="shared" si="420"/>
        <v>0</v>
      </c>
      <c r="CH192">
        <f t="shared" si="421"/>
        <v>0</v>
      </c>
      <c r="CI192">
        <f t="shared" si="422"/>
        <v>0</v>
      </c>
      <c r="CJ192">
        <f t="shared" si="423"/>
        <v>0</v>
      </c>
      <c r="CK192">
        <f t="shared" si="424"/>
        <v>0</v>
      </c>
      <c r="CL192" t="str">
        <f t="shared" si="425"/>
        <v/>
      </c>
      <c r="CM192" t="str">
        <f t="shared" si="426"/>
        <v/>
      </c>
      <c r="CN192" t="str">
        <f t="shared" si="427"/>
        <v/>
      </c>
      <c r="CO192" t="str">
        <f t="shared" si="428"/>
        <v/>
      </c>
      <c r="CP192" t="str">
        <f t="shared" si="429"/>
        <v/>
      </c>
      <c r="CQ192" t="str">
        <f t="shared" si="430"/>
        <v/>
      </c>
      <c r="CR192" t="str">
        <f t="shared" si="431"/>
        <v/>
      </c>
      <c r="CS192" t="str">
        <f t="shared" si="432"/>
        <v/>
      </c>
      <c r="CT192" t="str">
        <f t="shared" si="433"/>
        <v/>
      </c>
      <c r="CU192" t="str">
        <f t="shared" si="434"/>
        <v/>
      </c>
      <c r="CV192" t="str">
        <f t="shared" si="435"/>
        <v/>
      </c>
      <c r="CW192" t="str">
        <f t="shared" si="436"/>
        <v/>
      </c>
      <c r="CX192" t="str">
        <f t="shared" si="437"/>
        <v/>
      </c>
      <c r="CY192" t="str">
        <f t="shared" si="438"/>
        <v/>
      </c>
      <c r="CZ192" t="str">
        <f t="shared" si="439"/>
        <v/>
      </c>
      <c r="DA192" t="str">
        <f t="shared" si="440"/>
        <v/>
      </c>
      <c r="DB192" t="str">
        <f t="shared" si="441"/>
        <v/>
      </c>
      <c r="DC192" t="str">
        <f t="shared" si="442"/>
        <v/>
      </c>
      <c r="DD192" t="str">
        <f t="shared" si="443"/>
        <v/>
      </c>
      <c r="DE192" t="str">
        <f t="shared" si="444"/>
        <v/>
      </c>
      <c r="DF192" t="str">
        <f t="shared" si="445"/>
        <v/>
      </c>
      <c r="DG192" t="str">
        <f t="shared" si="446"/>
        <v/>
      </c>
      <c r="DH192" t="str">
        <f t="shared" si="447"/>
        <v/>
      </c>
      <c r="DI192" t="str">
        <f t="shared" si="448"/>
        <v/>
      </c>
      <c r="DJ192" t="str">
        <f t="shared" si="449"/>
        <v/>
      </c>
      <c r="DK192" t="str">
        <f t="shared" si="450"/>
        <v/>
      </c>
      <c r="DL192" t="str">
        <f t="shared" si="451"/>
        <v/>
      </c>
      <c r="DM192" t="str">
        <f t="shared" si="452"/>
        <v/>
      </c>
      <c r="DN192" t="str">
        <f t="shared" si="453"/>
        <v/>
      </c>
      <c r="DO192" t="str">
        <f t="shared" si="454"/>
        <v/>
      </c>
      <c r="DP192" t="str">
        <f t="shared" si="455"/>
        <v/>
      </c>
      <c r="DQ192" t="str">
        <f t="shared" si="456"/>
        <v/>
      </c>
      <c r="DR192" t="str">
        <f t="shared" si="457"/>
        <v/>
      </c>
      <c r="DS192" t="str">
        <f t="shared" si="458"/>
        <v/>
      </c>
      <c r="DT192" t="str">
        <f t="shared" si="459"/>
        <v/>
      </c>
      <c r="DU192">
        <f t="shared" si="460"/>
        <v>0</v>
      </c>
      <c r="DV192">
        <f t="shared" si="461"/>
        <v>0</v>
      </c>
      <c r="DW192">
        <f t="shared" si="462"/>
        <v>0</v>
      </c>
      <c r="DX192" t="str">
        <f t="shared" si="463"/>
        <v/>
      </c>
      <c r="DY192" t="str">
        <f t="shared" si="464"/>
        <v/>
      </c>
      <c r="DZ192" t="str">
        <f t="shared" si="465"/>
        <v/>
      </c>
      <c r="EA192" s="5">
        <f t="shared" si="466"/>
        <v>0</v>
      </c>
      <c r="EB192" s="3">
        <f t="shared" si="467"/>
        <v>0</v>
      </c>
    </row>
    <row r="193" spans="2:132" x14ac:dyDescent="0.2">
      <c r="B193" s="25">
        <v>188</v>
      </c>
      <c r="C193" s="26">
        <f>Zisk!D207</f>
        <v>0</v>
      </c>
      <c r="D193">
        <f>Zisk!E207</f>
        <v>0</v>
      </c>
      <c r="E193" s="66" t="str">
        <f t="shared" si="354"/>
        <v/>
      </c>
      <c r="F193" t="str">
        <f t="shared" si="355"/>
        <v/>
      </c>
      <c r="G193" s="66" t="str">
        <f t="shared" si="356"/>
        <v/>
      </c>
      <c r="H193" s="25"/>
      <c r="I193" s="25"/>
      <c r="J193">
        <f>VstupniParametry_SKRYT!$D$5</f>
        <v>0.02</v>
      </c>
      <c r="K193">
        <f>VstupniParametry_SKRYT!$D$6</f>
        <v>0.06</v>
      </c>
      <c r="L193">
        <f>VstupniParametry_SKRYT!$D$7</f>
        <v>0.06</v>
      </c>
      <c r="M193">
        <f>VstupniParametry_SKRYT!$D$8</f>
        <v>0.06</v>
      </c>
      <c r="N193">
        <f>VstupniParametry_SKRYT!$D$9</f>
        <v>1.7999999999999999E-2</v>
      </c>
      <c r="O193" s="27">
        <f>VstupniParametry_SKRYT!$D$10</f>
        <v>0.01</v>
      </c>
      <c r="P193" s="27">
        <f>VstupniParametry_SKRYT!$D$11</f>
        <v>0.01</v>
      </c>
      <c r="Q193" s="27">
        <f>VstupniParametry_SKRYT!$D$12</f>
        <v>0.01</v>
      </c>
      <c r="R193" s="27">
        <f>VstupniParametry_SKRYT!$D$13</f>
        <v>0.01</v>
      </c>
      <c r="S193" s="27">
        <f>VstupniParametry_SKRYT!$D$14</f>
        <v>0.01</v>
      </c>
      <c r="T193">
        <f t="shared" si="357"/>
        <v>0</v>
      </c>
      <c r="U193">
        <f t="shared" si="358"/>
        <v>0</v>
      </c>
      <c r="V193">
        <f t="shared" si="359"/>
        <v>0</v>
      </c>
      <c r="W193">
        <f t="shared" si="360"/>
        <v>0</v>
      </c>
      <c r="X193">
        <f t="shared" si="361"/>
        <v>0</v>
      </c>
      <c r="Y193">
        <f t="shared" si="362"/>
        <v>0</v>
      </c>
      <c r="Z193">
        <f t="shared" si="363"/>
        <v>0</v>
      </c>
      <c r="AA193">
        <f t="shared" si="364"/>
        <v>0</v>
      </c>
      <c r="AB193">
        <f t="shared" si="365"/>
        <v>0</v>
      </c>
      <c r="AC193">
        <f t="shared" si="366"/>
        <v>0</v>
      </c>
      <c r="AD193">
        <f t="shared" si="367"/>
        <v>0</v>
      </c>
      <c r="AE193">
        <f t="shared" si="368"/>
        <v>0</v>
      </c>
      <c r="AF193">
        <f t="shared" si="369"/>
        <v>0</v>
      </c>
      <c r="AG193">
        <f t="shared" si="370"/>
        <v>0</v>
      </c>
      <c r="AH193">
        <f t="shared" si="371"/>
        <v>0</v>
      </c>
      <c r="AI193">
        <f t="shared" si="372"/>
        <v>0</v>
      </c>
      <c r="AJ193">
        <f t="shared" si="373"/>
        <v>0</v>
      </c>
      <c r="AK193">
        <f t="shared" si="374"/>
        <v>0</v>
      </c>
      <c r="AL193">
        <f t="shared" si="375"/>
        <v>0</v>
      </c>
      <c r="AM193">
        <f t="shared" si="376"/>
        <v>0</v>
      </c>
      <c r="AN193">
        <f t="shared" si="377"/>
        <v>0</v>
      </c>
      <c r="AO193">
        <f t="shared" si="378"/>
        <v>0</v>
      </c>
      <c r="AP193">
        <f t="shared" si="379"/>
        <v>0</v>
      </c>
      <c r="AQ193">
        <f t="shared" si="380"/>
        <v>0</v>
      </c>
      <c r="AR193">
        <f t="shared" si="381"/>
        <v>0</v>
      </c>
      <c r="AS193">
        <f t="shared" si="382"/>
        <v>0</v>
      </c>
      <c r="AT193">
        <f t="shared" si="352"/>
        <v>0</v>
      </c>
      <c r="AU193">
        <f t="shared" si="383"/>
        <v>0</v>
      </c>
      <c r="AV193">
        <f t="shared" si="384"/>
        <v>0</v>
      </c>
      <c r="AW193">
        <f t="shared" si="353"/>
        <v>0</v>
      </c>
      <c r="AX193">
        <f t="shared" si="385"/>
        <v>0</v>
      </c>
      <c r="AY193">
        <f t="shared" si="386"/>
        <v>0</v>
      </c>
      <c r="AZ193">
        <f t="shared" si="387"/>
        <v>0</v>
      </c>
      <c r="BA193">
        <f t="shared" si="388"/>
        <v>0</v>
      </c>
      <c r="BB193">
        <f t="shared" si="389"/>
        <v>0</v>
      </c>
      <c r="BC193">
        <f t="shared" si="390"/>
        <v>0</v>
      </c>
      <c r="BD193">
        <f t="shared" si="391"/>
        <v>0</v>
      </c>
      <c r="BE193">
        <f t="shared" si="392"/>
        <v>0</v>
      </c>
      <c r="BF193">
        <f t="shared" si="393"/>
        <v>0</v>
      </c>
      <c r="BG193">
        <f t="shared" si="394"/>
        <v>0</v>
      </c>
      <c r="BH193">
        <f t="shared" si="395"/>
        <v>0</v>
      </c>
      <c r="BI193">
        <f t="shared" si="396"/>
        <v>0</v>
      </c>
      <c r="BJ193">
        <f t="shared" si="397"/>
        <v>0</v>
      </c>
      <c r="BK193">
        <f t="shared" si="398"/>
        <v>0</v>
      </c>
      <c r="BL193">
        <f t="shared" si="399"/>
        <v>0</v>
      </c>
      <c r="BM193">
        <f t="shared" si="400"/>
        <v>0</v>
      </c>
      <c r="BN193">
        <f t="shared" si="401"/>
        <v>0</v>
      </c>
      <c r="BO193">
        <f t="shared" si="402"/>
        <v>0</v>
      </c>
      <c r="BP193">
        <f t="shared" si="403"/>
        <v>0</v>
      </c>
      <c r="BQ193">
        <f t="shared" si="404"/>
        <v>0</v>
      </c>
      <c r="BR193">
        <f t="shared" si="405"/>
        <v>0</v>
      </c>
      <c r="BS193">
        <f t="shared" si="406"/>
        <v>0</v>
      </c>
      <c r="BT193">
        <f t="shared" si="407"/>
        <v>0</v>
      </c>
      <c r="BU193">
        <f t="shared" si="408"/>
        <v>0</v>
      </c>
      <c r="BV193">
        <f t="shared" si="409"/>
        <v>0</v>
      </c>
      <c r="BW193">
        <f t="shared" si="410"/>
        <v>0</v>
      </c>
      <c r="BX193">
        <f t="shared" si="411"/>
        <v>0</v>
      </c>
      <c r="BY193">
        <f t="shared" si="412"/>
        <v>0</v>
      </c>
      <c r="BZ193">
        <f t="shared" si="413"/>
        <v>0</v>
      </c>
      <c r="CA193">
        <f t="shared" si="414"/>
        <v>0</v>
      </c>
      <c r="CB193">
        <f t="shared" si="415"/>
        <v>0</v>
      </c>
      <c r="CC193">
        <f t="shared" si="416"/>
        <v>0</v>
      </c>
      <c r="CD193">
        <f t="shared" si="417"/>
        <v>0</v>
      </c>
      <c r="CE193">
        <f t="shared" si="418"/>
        <v>0</v>
      </c>
      <c r="CF193">
        <f t="shared" si="419"/>
        <v>0</v>
      </c>
      <c r="CG193">
        <f t="shared" si="420"/>
        <v>0</v>
      </c>
      <c r="CH193">
        <f t="shared" si="421"/>
        <v>0</v>
      </c>
      <c r="CI193">
        <f t="shared" si="422"/>
        <v>0</v>
      </c>
      <c r="CJ193">
        <f t="shared" si="423"/>
        <v>0</v>
      </c>
      <c r="CK193">
        <f t="shared" si="424"/>
        <v>0</v>
      </c>
      <c r="CL193" t="str">
        <f t="shared" si="425"/>
        <v/>
      </c>
      <c r="CM193" t="str">
        <f t="shared" si="426"/>
        <v/>
      </c>
      <c r="CN193" t="str">
        <f t="shared" si="427"/>
        <v/>
      </c>
      <c r="CO193" t="str">
        <f t="shared" si="428"/>
        <v/>
      </c>
      <c r="CP193" t="str">
        <f t="shared" si="429"/>
        <v/>
      </c>
      <c r="CQ193" t="str">
        <f t="shared" si="430"/>
        <v/>
      </c>
      <c r="CR193" t="str">
        <f t="shared" si="431"/>
        <v/>
      </c>
      <c r="CS193" t="str">
        <f t="shared" si="432"/>
        <v/>
      </c>
      <c r="CT193" t="str">
        <f t="shared" si="433"/>
        <v/>
      </c>
      <c r="CU193" t="str">
        <f t="shared" si="434"/>
        <v/>
      </c>
      <c r="CV193" t="str">
        <f t="shared" si="435"/>
        <v/>
      </c>
      <c r="CW193" t="str">
        <f t="shared" si="436"/>
        <v/>
      </c>
      <c r="CX193" t="str">
        <f t="shared" si="437"/>
        <v/>
      </c>
      <c r="CY193" t="str">
        <f t="shared" si="438"/>
        <v/>
      </c>
      <c r="CZ193" t="str">
        <f t="shared" si="439"/>
        <v/>
      </c>
      <c r="DA193" t="str">
        <f t="shared" si="440"/>
        <v/>
      </c>
      <c r="DB193" t="str">
        <f t="shared" si="441"/>
        <v/>
      </c>
      <c r="DC193" t="str">
        <f t="shared" si="442"/>
        <v/>
      </c>
      <c r="DD193" t="str">
        <f t="shared" si="443"/>
        <v/>
      </c>
      <c r="DE193" t="str">
        <f t="shared" si="444"/>
        <v/>
      </c>
      <c r="DF193" t="str">
        <f t="shared" si="445"/>
        <v/>
      </c>
      <c r="DG193" t="str">
        <f t="shared" si="446"/>
        <v/>
      </c>
      <c r="DH193" t="str">
        <f t="shared" si="447"/>
        <v/>
      </c>
      <c r="DI193" t="str">
        <f t="shared" si="448"/>
        <v/>
      </c>
      <c r="DJ193" t="str">
        <f t="shared" si="449"/>
        <v/>
      </c>
      <c r="DK193" t="str">
        <f t="shared" si="450"/>
        <v/>
      </c>
      <c r="DL193" t="str">
        <f t="shared" si="451"/>
        <v/>
      </c>
      <c r="DM193" t="str">
        <f t="shared" si="452"/>
        <v/>
      </c>
      <c r="DN193" t="str">
        <f t="shared" si="453"/>
        <v/>
      </c>
      <c r="DO193" t="str">
        <f t="shared" si="454"/>
        <v/>
      </c>
      <c r="DP193" t="str">
        <f t="shared" si="455"/>
        <v/>
      </c>
      <c r="DQ193" t="str">
        <f t="shared" si="456"/>
        <v/>
      </c>
      <c r="DR193" t="str">
        <f t="shared" si="457"/>
        <v/>
      </c>
      <c r="DS193" t="str">
        <f t="shared" si="458"/>
        <v/>
      </c>
      <c r="DT193" t="str">
        <f t="shared" si="459"/>
        <v/>
      </c>
      <c r="DU193">
        <f t="shared" si="460"/>
        <v>0</v>
      </c>
      <c r="DV193">
        <f t="shared" si="461"/>
        <v>0</v>
      </c>
      <c r="DW193">
        <f t="shared" si="462"/>
        <v>0</v>
      </c>
      <c r="DX193" t="str">
        <f t="shared" si="463"/>
        <v/>
      </c>
      <c r="DY193" t="str">
        <f t="shared" si="464"/>
        <v/>
      </c>
      <c r="DZ193" t="str">
        <f t="shared" si="465"/>
        <v/>
      </c>
      <c r="EA193" s="5">
        <f t="shared" si="466"/>
        <v>0</v>
      </c>
      <c r="EB193" s="3">
        <f t="shared" si="467"/>
        <v>0</v>
      </c>
    </row>
    <row r="194" spans="2:132" x14ac:dyDescent="0.2">
      <c r="B194">
        <v>189</v>
      </c>
      <c r="C194" s="3">
        <f>Zisk!D208</f>
        <v>0</v>
      </c>
      <c r="D194">
        <f>Zisk!E208</f>
        <v>0</v>
      </c>
      <c r="E194" s="66" t="str">
        <f t="shared" si="354"/>
        <v/>
      </c>
      <c r="F194" t="str">
        <f t="shared" si="355"/>
        <v/>
      </c>
      <c r="G194" s="66" t="str">
        <f t="shared" si="356"/>
        <v/>
      </c>
      <c r="J194">
        <f>VstupniParametry_SKRYT!$D$5</f>
        <v>0.02</v>
      </c>
      <c r="K194">
        <f>VstupniParametry_SKRYT!$D$6</f>
        <v>0.06</v>
      </c>
      <c r="L194">
        <f>VstupniParametry_SKRYT!$D$7</f>
        <v>0.06</v>
      </c>
      <c r="M194">
        <f>VstupniParametry_SKRYT!$D$8</f>
        <v>0.06</v>
      </c>
      <c r="N194">
        <f>VstupniParametry_SKRYT!$D$9</f>
        <v>1.7999999999999999E-2</v>
      </c>
      <c r="O194" s="27">
        <f>VstupniParametry_SKRYT!$D$10</f>
        <v>0.01</v>
      </c>
      <c r="P194" s="27">
        <f>VstupniParametry_SKRYT!$D$11</f>
        <v>0.01</v>
      </c>
      <c r="Q194" s="27">
        <f>VstupniParametry_SKRYT!$D$12</f>
        <v>0.01</v>
      </c>
      <c r="R194" s="27">
        <f>VstupniParametry_SKRYT!$D$13</f>
        <v>0.01</v>
      </c>
      <c r="S194" s="27">
        <f>VstupniParametry_SKRYT!$D$14</f>
        <v>0.01</v>
      </c>
      <c r="T194">
        <f t="shared" si="357"/>
        <v>0</v>
      </c>
      <c r="U194">
        <f t="shared" si="358"/>
        <v>0</v>
      </c>
      <c r="V194">
        <f t="shared" si="359"/>
        <v>0</v>
      </c>
      <c r="W194">
        <f t="shared" si="360"/>
        <v>0</v>
      </c>
      <c r="X194">
        <f t="shared" si="361"/>
        <v>0</v>
      </c>
      <c r="Y194">
        <f t="shared" si="362"/>
        <v>0</v>
      </c>
      <c r="Z194">
        <f t="shared" si="363"/>
        <v>0</v>
      </c>
      <c r="AA194">
        <f t="shared" si="364"/>
        <v>0</v>
      </c>
      <c r="AB194">
        <f t="shared" si="365"/>
        <v>0</v>
      </c>
      <c r="AC194">
        <f t="shared" si="366"/>
        <v>0</v>
      </c>
      <c r="AD194">
        <f t="shared" si="367"/>
        <v>0</v>
      </c>
      <c r="AE194">
        <f t="shared" si="368"/>
        <v>0</v>
      </c>
      <c r="AF194">
        <f t="shared" si="369"/>
        <v>0</v>
      </c>
      <c r="AG194">
        <f t="shared" si="370"/>
        <v>0</v>
      </c>
      <c r="AH194">
        <f t="shared" si="371"/>
        <v>0</v>
      </c>
      <c r="AI194">
        <f t="shared" si="372"/>
        <v>0</v>
      </c>
      <c r="AJ194">
        <f t="shared" si="373"/>
        <v>0</v>
      </c>
      <c r="AK194">
        <f t="shared" si="374"/>
        <v>0</v>
      </c>
      <c r="AL194">
        <f t="shared" si="375"/>
        <v>0</v>
      </c>
      <c r="AM194">
        <f t="shared" si="376"/>
        <v>0</v>
      </c>
      <c r="AN194">
        <f t="shared" si="377"/>
        <v>0</v>
      </c>
      <c r="AO194">
        <f t="shared" si="378"/>
        <v>0</v>
      </c>
      <c r="AP194">
        <f t="shared" si="379"/>
        <v>0</v>
      </c>
      <c r="AQ194">
        <f t="shared" si="380"/>
        <v>0</v>
      </c>
      <c r="AR194">
        <f t="shared" si="381"/>
        <v>0</v>
      </c>
      <c r="AS194">
        <f t="shared" si="382"/>
        <v>0</v>
      </c>
      <c r="AT194">
        <f t="shared" si="352"/>
        <v>0</v>
      </c>
      <c r="AU194">
        <f t="shared" si="383"/>
        <v>0</v>
      </c>
      <c r="AV194">
        <f t="shared" si="384"/>
        <v>0</v>
      </c>
      <c r="AW194">
        <f t="shared" si="353"/>
        <v>0</v>
      </c>
      <c r="AX194">
        <f t="shared" si="385"/>
        <v>0</v>
      </c>
      <c r="AY194">
        <f t="shared" si="386"/>
        <v>0</v>
      </c>
      <c r="AZ194">
        <f t="shared" si="387"/>
        <v>0</v>
      </c>
      <c r="BA194">
        <f t="shared" si="388"/>
        <v>0</v>
      </c>
      <c r="BB194">
        <f t="shared" si="389"/>
        <v>0</v>
      </c>
      <c r="BC194">
        <f t="shared" si="390"/>
        <v>0</v>
      </c>
      <c r="BD194">
        <f t="shared" si="391"/>
        <v>0</v>
      </c>
      <c r="BE194">
        <f t="shared" si="392"/>
        <v>0</v>
      </c>
      <c r="BF194">
        <f t="shared" si="393"/>
        <v>0</v>
      </c>
      <c r="BG194">
        <f t="shared" si="394"/>
        <v>0</v>
      </c>
      <c r="BH194">
        <f t="shared" si="395"/>
        <v>0</v>
      </c>
      <c r="BI194">
        <f t="shared" si="396"/>
        <v>0</v>
      </c>
      <c r="BJ194">
        <f t="shared" si="397"/>
        <v>0</v>
      </c>
      <c r="BK194">
        <f t="shared" si="398"/>
        <v>0</v>
      </c>
      <c r="BL194">
        <f t="shared" si="399"/>
        <v>0</v>
      </c>
      <c r="BM194">
        <f t="shared" si="400"/>
        <v>0</v>
      </c>
      <c r="BN194">
        <f t="shared" si="401"/>
        <v>0</v>
      </c>
      <c r="BO194">
        <f t="shared" si="402"/>
        <v>0</v>
      </c>
      <c r="BP194">
        <f t="shared" si="403"/>
        <v>0</v>
      </c>
      <c r="BQ194">
        <f t="shared" si="404"/>
        <v>0</v>
      </c>
      <c r="BR194">
        <f t="shared" si="405"/>
        <v>0</v>
      </c>
      <c r="BS194">
        <f t="shared" si="406"/>
        <v>0</v>
      </c>
      <c r="BT194">
        <f t="shared" si="407"/>
        <v>0</v>
      </c>
      <c r="BU194">
        <f t="shared" si="408"/>
        <v>0</v>
      </c>
      <c r="BV194">
        <f t="shared" si="409"/>
        <v>0</v>
      </c>
      <c r="BW194">
        <f t="shared" si="410"/>
        <v>0</v>
      </c>
      <c r="BX194">
        <f t="shared" si="411"/>
        <v>0</v>
      </c>
      <c r="BY194">
        <f t="shared" si="412"/>
        <v>0</v>
      </c>
      <c r="BZ194">
        <f t="shared" si="413"/>
        <v>0</v>
      </c>
      <c r="CA194">
        <f t="shared" si="414"/>
        <v>0</v>
      </c>
      <c r="CB194">
        <f t="shared" si="415"/>
        <v>0</v>
      </c>
      <c r="CC194">
        <f t="shared" si="416"/>
        <v>0</v>
      </c>
      <c r="CD194">
        <f t="shared" si="417"/>
        <v>0</v>
      </c>
      <c r="CE194">
        <f t="shared" si="418"/>
        <v>0</v>
      </c>
      <c r="CF194">
        <f t="shared" si="419"/>
        <v>0</v>
      </c>
      <c r="CG194">
        <f t="shared" si="420"/>
        <v>0</v>
      </c>
      <c r="CH194">
        <f t="shared" si="421"/>
        <v>0</v>
      </c>
      <c r="CI194">
        <f t="shared" si="422"/>
        <v>0</v>
      </c>
      <c r="CJ194">
        <f t="shared" si="423"/>
        <v>0</v>
      </c>
      <c r="CK194">
        <f t="shared" si="424"/>
        <v>0</v>
      </c>
      <c r="CL194" t="str">
        <f t="shared" si="425"/>
        <v/>
      </c>
      <c r="CM194" t="str">
        <f t="shared" si="426"/>
        <v/>
      </c>
      <c r="CN194" t="str">
        <f t="shared" si="427"/>
        <v/>
      </c>
      <c r="CO194" t="str">
        <f t="shared" si="428"/>
        <v/>
      </c>
      <c r="CP194" t="str">
        <f t="shared" si="429"/>
        <v/>
      </c>
      <c r="CQ194" t="str">
        <f t="shared" si="430"/>
        <v/>
      </c>
      <c r="CR194" t="str">
        <f t="shared" si="431"/>
        <v/>
      </c>
      <c r="CS194" t="str">
        <f t="shared" si="432"/>
        <v/>
      </c>
      <c r="CT194" t="str">
        <f t="shared" si="433"/>
        <v/>
      </c>
      <c r="CU194" t="str">
        <f t="shared" si="434"/>
        <v/>
      </c>
      <c r="CV194" t="str">
        <f t="shared" si="435"/>
        <v/>
      </c>
      <c r="CW194" t="str">
        <f t="shared" si="436"/>
        <v/>
      </c>
      <c r="CX194" t="str">
        <f t="shared" si="437"/>
        <v/>
      </c>
      <c r="CY194" t="str">
        <f t="shared" si="438"/>
        <v/>
      </c>
      <c r="CZ194" t="str">
        <f t="shared" si="439"/>
        <v/>
      </c>
      <c r="DA194" t="str">
        <f t="shared" si="440"/>
        <v/>
      </c>
      <c r="DB194" t="str">
        <f t="shared" si="441"/>
        <v/>
      </c>
      <c r="DC194" t="str">
        <f t="shared" si="442"/>
        <v/>
      </c>
      <c r="DD194" t="str">
        <f t="shared" si="443"/>
        <v/>
      </c>
      <c r="DE194" t="str">
        <f t="shared" si="444"/>
        <v/>
      </c>
      <c r="DF194" t="str">
        <f t="shared" si="445"/>
        <v/>
      </c>
      <c r="DG194" t="str">
        <f t="shared" si="446"/>
        <v/>
      </c>
      <c r="DH194" t="str">
        <f t="shared" si="447"/>
        <v/>
      </c>
      <c r="DI194" t="str">
        <f t="shared" si="448"/>
        <v/>
      </c>
      <c r="DJ194" t="str">
        <f t="shared" si="449"/>
        <v/>
      </c>
      <c r="DK194" t="str">
        <f t="shared" si="450"/>
        <v/>
      </c>
      <c r="DL194" t="str">
        <f t="shared" si="451"/>
        <v/>
      </c>
      <c r="DM194" t="str">
        <f t="shared" si="452"/>
        <v/>
      </c>
      <c r="DN194" t="str">
        <f t="shared" si="453"/>
        <v/>
      </c>
      <c r="DO194" t="str">
        <f t="shared" si="454"/>
        <v/>
      </c>
      <c r="DP194" t="str">
        <f t="shared" si="455"/>
        <v/>
      </c>
      <c r="DQ194" t="str">
        <f t="shared" si="456"/>
        <v/>
      </c>
      <c r="DR194" t="str">
        <f t="shared" si="457"/>
        <v/>
      </c>
      <c r="DS194" t="str">
        <f t="shared" si="458"/>
        <v/>
      </c>
      <c r="DT194" t="str">
        <f t="shared" si="459"/>
        <v/>
      </c>
      <c r="DU194">
        <f t="shared" si="460"/>
        <v>0</v>
      </c>
      <c r="DV194">
        <f t="shared" si="461"/>
        <v>0</v>
      </c>
      <c r="DW194">
        <f t="shared" si="462"/>
        <v>0</v>
      </c>
      <c r="DX194" t="str">
        <f t="shared" si="463"/>
        <v/>
      </c>
      <c r="DY194" t="str">
        <f t="shared" si="464"/>
        <v/>
      </c>
      <c r="DZ194" t="str">
        <f t="shared" si="465"/>
        <v/>
      </c>
      <c r="EA194" s="5">
        <f t="shared" si="466"/>
        <v>0</v>
      </c>
      <c r="EB194" s="3">
        <f t="shared" si="467"/>
        <v>0</v>
      </c>
    </row>
    <row r="195" spans="2:132" x14ac:dyDescent="0.2">
      <c r="B195" s="25">
        <v>190</v>
      </c>
      <c r="C195" s="26">
        <f>Zisk!D209</f>
        <v>0</v>
      </c>
      <c r="D195">
        <f>Zisk!E209</f>
        <v>0</v>
      </c>
      <c r="E195" s="66" t="str">
        <f t="shared" si="354"/>
        <v/>
      </c>
      <c r="F195" t="str">
        <f t="shared" si="355"/>
        <v/>
      </c>
      <c r="G195" s="66" t="str">
        <f t="shared" si="356"/>
        <v/>
      </c>
      <c r="H195" s="25"/>
      <c r="I195" s="25"/>
      <c r="J195">
        <f>VstupniParametry_SKRYT!$D$5</f>
        <v>0.02</v>
      </c>
      <c r="K195">
        <f>VstupniParametry_SKRYT!$D$6</f>
        <v>0.06</v>
      </c>
      <c r="L195">
        <f>VstupniParametry_SKRYT!$D$7</f>
        <v>0.06</v>
      </c>
      <c r="M195">
        <f>VstupniParametry_SKRYT!$D$8</f>
        <v>0.06</v>
      </c>
      <c r="N195">
        <f>VstupniParametry_SKRYT!$D$9</f>
        <v>1.7999999999999999E-2</v>
      </c>
      <c r="O195" s="27">
        <f>VstupniParametry_SKRYT!$D$10</f>
        <v>0.01</v>
      </c>
      <c r="P195" s="27">
        <f>VstupniParametry_SKRYT!$D$11</f>
        <v>0.01</v>
      </c>
      <c r="Q195" s="27">
        <f>VstupniParametry_SKRYT!$D$12</f>
        <v>0.01</v>
      </c>
      <c r="R195" s="27">
        <f>VstupniParametry_SKRYT!$D$13</f>
        <v>0.01</v>
      </c>
      <c r="S195" s="27">
        <f>VstupniParametry_SKRYT!$D$14</f>
        <v>0.01</v>
      </c>
      <c r="T195">
        <f t="shared" si="357"/>
        <v>0</v>
      </c>
      <c r="U195">
        <f t="shared" si="358"/>
        <v>0</v>
      </c>
      <c r="V195">
        <f t="shared" si="359"/>
        <v>0</v>
      </c>
      <c r="W195">
        <f t="shared" si="360"/>
        <v>0</v>
      </c>
      <c r="X195">
        <f t="shared" si="361"/>
        <v>0</v>
      </c>
      <c r="Y195">
        <f t="shared" si="362"/>
        <v>0</v>
      </c>
      <c r="Z195">
        <f t="shared" si="363"/>
        <v>0</v>
      </c>
      <c r="AA195">
        <f t="shared" si="364"/>
        <v>0</v>
      </c>
      <c r="AB195">
        <f t="shared" si="365"/>
        <v>0</v>
      </c>
      <c r="AC195">
        <f t="shared" si="366"/>
        <v>0</v>
      </c>
      <c r="AD195">
        <f t="shared" si="367"/>
        <v>0</v>
      </c>
      <c r="AE195">
        <f t="shared" si="368"/>
        <v>0</v>
      </c>
      <c r="AF195">
        <f t="shared" si="369"/>
        <v>0</v>
      </c>
      <c r="AG195">
        <f t="shared" si="370"/>
        <v>0</v>
      </c>
      <c r="AH195">
        <f t="shared" si="371"/>
        <v>0</v>
      </c>
      <c r="AI195">
        <f t="shared" si="372"/>
        <v>0</v>
      </c>
      <c r="AJ195">
        <f t="shared" si="373"/>
        <v>0</v>
      </c>
      <c r="AK195">
        <f t="shared" si="374"/>
        <v>0</v>
      </c>
      <c r="AL195">
        <f t="shared" si="375"/>
        <v>0</v>
      </c>
      <c r="AM195">
        <f t="shared" si="376"/>
        <v>0</v>
      </c>
      <c r="AN195">
        <f t="shared" si="377"/>
        <v>0</v>
      </c>
      <c r="AO195">
        <f t="shared" si="378"/>
        <v>0</v>
      </c>
      <c r="AP195">
        <f t="shared" si="379"/>
        <v>0</v>
      </c>
      <c r="AQ195">
        <f t="shared" si="380"/>
        <v>0</v>
      </c>
      <c r="AR195">
        <f t="shared" si="381"/>
        <v>0</v>
      </c>
      <c r="AS195">
        <f t="shared" si="382"/>
        <v>0</v>
      </c>
      <c r="AT195">
        <f t="shared" si="352"/>
        <v>0</v>
      </c>
      <c r="AU195">
        <f t="shared" si="383"/>
        <v>0</v>
      </c>
      <c r="AV195">
        <f t="shared" si="384"/>
        <v>0</v>
      </c>
      <c r="AW195">
        <f t="shared" si="353"/>
        <v>0</v>
      </c>
      <c r="AX195">
        <f t="shared" si="385"/>
        <v>0</v>
      </c>
      <c r="AY195">
        <f t="shared" si="386"/>
        <v>0</v>
      </c>
      <c r="AZ195">
        <f t="shared" si="387"/>
        <v>0</v>
      </c>
      <c r="BA195">
        <f t="shared" si="388"/>
        <v>0</v>
      </c>
      <c r="BB195">
        <f t="shared" si="389"/>
        <v>0</v>
      </c>
      <c r="BC195">
        <f t="shared" si="390"/>
        <v>0</v>
      </c>
      <c r="BD195">
        <f t="shared" si="391"/>
        <v>0</v>
      </c>
      <c r="BE195">
        <f t="shared" si="392"/>
        <v>0</v>
      </c>
      <c r="BF195">
        <f t="shared" si="393"/>
        <v>0</v>
      </c>
      <c r="BG195">
        <f t="shared" si="394"/>
        <v>0</v>
      </c>
      <c r="BH195">
        <f t="shared" si="395"/>
        <v>0</v>
      </c>
      <c r="BI195">
        <f t="shared" si="396"/>
        <v>0</v>
      </c>
      <c r="BJ195">
        <f t="shared" si="397"/>
        <v>0</v>
      </c>
      <c r="BK195">
        <f t="shared" si="398"/>
        <v>0</v>
      </c>
      <c r="BL195">
        <f t="shared" si="399"/>
        <v>0</v>
      </c>
      <c r="BM195">
        <f t="shared" si="400"/>
        <v>0</v>
      </c>
      <c r="BN195">
        <f t="shared" si="401"/>
        <v>0</v>
      </c>
      <c r="BO195">
        <f t="shared" si="402"/>
        <v>0</v>
      </c>
      <c r="BP195">
        <f t="shared" si="403"/>
        <v>0</v>
      </c>
      <c r="BQ195">
        <f t="shared" si="404"/>
        <v>0</v>
      </c>
      <c r="BR195">
        <f t="shared" si="405"/>
        <v>0</v>
      </c>
      <c r="BS195">
        <f t="shared" si="406"/>
        <v>0</v>
      </c>
      <c r="BT195">
        <f t="shared" si="407"/>
        <v>0</v>
      </c>
      <c r="BU195">
        <f t="shared" si="408"/>
        <v>0</v>
      </c>
      <c r="BV195">
        <f t="shared" si="409"/>
        <v>0</v>
      </c>
      <c r="BW195">
        <f t="shared" si="410"/>
        <v>0</v>
      </c>
      <c r="BX195">
        <f t="shared" si="411"/>
        <v>0</v>
      </c>
      <c r="BY195">
        <f t="shared" si="412"/>
        <v>0</v>
      </c>
      <c r="BZ195">
        <f t="shared" si="413"/>
        <v>0</v>
      </c>
      <c r="CA195">
        <f t="shared" si="414"/>
        <v>0</v>
      </c>
      <c r="CB195">
        <f t="shared" si="415"/>
        <v>0</v>
      </c>
      <c r="CC195">
        <f t="shared" si="416"/>
        <v>0</v>
      </c>
      <c r="CD195">
        <f t="shared" si="417"/>
        <v>0</v>
      </c>
      <c r="CE195">
        <f t="shared" si="418"/>
        <v>0</v>
      </c>
      <c r="CF195">
        <f t="shared" si="419"/>
        <v>0</v>
      </c>
      <c r="CG195">
        <f t="shared" si="420"/>
        <v>0</v>
      </c>
      <c r="CH195">
        <f t="shared" si="421"/>
        <v>0</v>
      </c>
      <c r="CI195">
        <f t="shared" si="422"/>
        <v>0</v>
      </c>
      <c r="CJ195">
        <f t="shared" si="423"/>
        <v>0</v>
      </c>
      <c r="CK195">
        <f t="shared" si="424"/>
        <v>0</v>
      </c>
      <c r="CL195" t="str">
        <f t="shared" si="425"/>
        <v/>
      </c>
      <c r="CM195" t="str">
        <f t="shared" si="426"/>
        <v/>
      </c>
      <c r="CN195" t="str">
        <f t="shared" si="427"/>
        <v/>
      </c>
      <c r="CO195" t="str">
        <f t="shared" si="428"/>
        <v/>
      </c>
      <c r="CP195" t="str">
        <f t="shared" si="429"/>
        <v/>
      </c>
      <c r="CQ195" t="str">
        <f t="shared" si="430"/>
        <v/>
      </c>
      <c r="CR195" t="str">
        <f t="shared" si="431"/>
        <v/>
      </c>
      <c r="CS195" t="str">
        <f t="shared" si="432"/>
        <v/>
      </c>
      <c r="CT195" t="str">
        <f t="shared" si="433"/>
        <v/>
      </c>
      <c r="CU195" t="str">
        <f t="shared" si="434"/>
        <v/>
      </c>
      <c r="CV195" t="str">
        <f t="shared" si="435"/>
        <v/>
      </c>
      <c r="CW195" t="str">
        <f t="shared" si="436"/>
        <v/>
      </c>
      <c r="CX195" t="str">
        <f t="shared" si="437"/>
        <v/>
      </c>
      <c r="CY195" t="str">
        <f t="shared" si="438"/>
        <v/>
      </c>
      <c r="CZ195" t="str">
        <f t="shared" si="439"/>
        <v/>
      </c>
      <c r="DA195" t="str">
        <f t="shared" si="440"/>
        <v/>
      </c>
      <c r="DB195" t="str">
        <f t="shared" si="441"/>
        <v/>
      </c>
      <c r="DC195" t="str">
        <f t="shared" si="442"/>
        <v/>
      </c>
      <c r="DD195" t="str">
        <f t="shared" si="443"/>
        <v/>
      </c>
      <c r="DE195" t="str">
        <f t="shared" si="444"/>
        <v/>
      </c>
      <c r="DF195" t="str">
        <f t="shared" si="445"/>
        <v/>
      </c>
      <c r="DG195" t="str">
        <f t="shared" si="446"/>
        <v/>
      </c>
      <c r="DH195" t="str">
        <f t="shared" si="447"/>
        <v/>
      </c>
      <c r="DI195" t="str">
        <f t="shared" si="448"/>
        <v/>
      </c>
      <c r="DJ195" t="str">
        <f t="shared" si="449"/>
        <v/>
      </c>
      <c r="DK195" t="str">
        <f t="shared" si="450"/>
        <v/>
      </c>
      <c r="DL195" t="str">
        <f t="shared" si="451"/>
        <v/>
      </c>
      <c r="DM195" t="str">
        <f t="shared" si="452"/>
        <v/>
      </c>
      <c r="DN195" t="str">
        <f t="shared" si="453"/>
        <v/>
      </c>
      <c r="DO195" t="str">
        <f t="shared" si="454"/>
        <v/>
      </c>
      <c r="DP195" t="str">
        <f t="shared" si="455"/>
        <v/>
      </c>
      <c r="DQ195" t="str">
        <f t="shared" si="456"/>
        <v/>
      </c>
      <c r="DR195" t="str">
        <f t="shared" si="457"/>
        <v/>
      </c>
      <c r="DS195" t="str">
        <f t="shared" si="458"/>
        <v/>
      </c>
      <c r="DT195" t="str">
        <f t="shared" si="459"/>
        <v/>
      </c>
      <c r="DU195">
        <f t="shared" si="460"/>
        <v>0</v>
      </c>
      <c r="DV195">
        <f t="shared" si="461"/>
        <v>0</v>
      </c>
      <c r="DW195">
        <f t="shared" si="462"/>
        <v>0</v>
      </c>
      <c r="DX195" t="str">
        <f t="shared" si="463"/>
        <v/>
      </c>
      <c r="DY195" t="str">
        <f t="shared" si="464"/>
        <v/>
      </c>
      <c r="DZ195" t="str">
        <f t="shared" si="465"/>
        <v/>
      </c>
      <c r="EA195" s="5">
        <f t="shared" si="466"/>
        <v>0</v>
      </c>
      <c r="EB195" s="3">
        <f t="shared" si="467"/>
        <v>0</v>
      </c>
    </row>
    <row r="196" spans="2:132" x14ac:dyDescent="0.2">
      <c r="B196">
        <v>191</v>
      </c>
      <c r="C196" s="3">
        <f>Zisk!D210</f>
        <v>0</v>
      </c>
      <c r="D196">
        <f>Zisk!E210</f>
        <v>0</v>
      </c>
      <c r="E196" s="66" t="str">
        <f t="shared" si="354"/>
        <v/>
      </c>
      <c r="F196" t="str">
        <f t="shared" si="355"/>
        <v/>
      </c>
      <c r="G196" s="66" t="str">
        <f t="shared" si="356"/>
        <v/>
      </c>
      <c r="J196">
        <f>VstupniParametry_SKRYT!$D$5</f>
        <v>0.02</v>
      </c>
      <c r="K196">
        <f>VstupniParametry_SKRYT!$D$6</f>
        <v>0.06</v>
      </c>
      <c r="L196">
        <f>VstupniParametry_SKRYT!$D$7</f>
        <v>0.06</v>
      </c>
      <c r="M196">
        <f>VstupniParametry_SKRYT!$D$8</f>
        <v>0.06</v>
      </c>
      <c r="N196">
        <f>VstupniParametry_SKRYT!$D$9</f>
        <v>1.7999999999999999E-2</v>
      </c>
      <c r="O196" s="27">
        <f>VstupniParametry_SKRYT!$D$10</f>
        <v>0.01</v>
      </c>
      <c r="P196" s="27">
        <f>VstupniParametry_SKRYT!$D$11</f>
        <v>0.01</v>
      </c>
      <c r="Q196" s="27">
        <f>VstupniParametry_SKRYT!$D$12</f>
        <v>0.01</v>
      </c>
      <c r="R196" s="27">
        <f>VstupniParametry_SKRYT!$D$13</f>
        <v>0.01</v>
      </c>
      <c r="S196" s="27">
        <f>VstupniParametry_SKRYT!$D$14</f>
        <v>0.01</v>
      </c>
      <c r="T196">
        <f t="shared" si="357"/>
        <v>0</v>
      </c>
      <c r="U196">
        <f t="shared" si="358"/>
        <v>0</v>
      </c>
      <c r="V196">
        <f t="shared" si="359"/>
        <v>0</v>
      </c>
      <c r="W196">
        <f t="shared" si="360"/>
        <v>0</v>
      </c>
      <c r="X196">
        <f t="shared" si="361"/>
        <v>0</v>
      </c>
      <c r="Y196">
        <f t="shared" si="362"/>
        <v>0</v>
      </c>
      <c r="Z196">
        <f t="shared" si="363"/>
        <v>0</v>
      </c>
      <c r="AA196">
        <f t="shared" si="364"/>
        <v>0</v>
      </c>
      <c r="AB196">
        <f t="shared" si="365"/>
        <v>0</v>
      </c>
      <c r="AC196">
        <f t="shared" si="366"/>
        <v>0</v>
      </c>
      <c r="AD196">
        <f t="shared" si="367"/>
        <v>0</v>
      </c>
      <c r="AE196">
        <f t="shared" si="368"/>
        <v>0</v>
      </c>
      <c r="AF196">
        <f t="shared" si="369"/>
        <v>0</v>
      </c>
      <c r="AG196">
        <f t="shared" si="370"/>
        <v>0</v>
      </c>
      <c r="AH196">
        <f t="shared" si="371"/>
        <v>0</v>
      </c>
      <c r="AI196">
        <f t="shared" si="372"/>
        <v>0</v>
      </c>
      <c r="AJ196">
        <f t="shared" si="373"/>
        <v>0</v>
      </c>
      <c r="AK196">
        <f t="shared" si="374"/>
        <v>0</v>
      </c>
      <c r="AL196">
        <f t="shared" si="375"/>
        <v>0</v>
      </c>
      <c r="AM196">
        <f t="shared" si="376"/>
        <v>0</v>
      </c>
      <c r="AN196">
        <f t="shared" si="377"/>
        <v>0</v>
      </c>
      <c r="AO196">
        <f t="shared" si="378"/>
        <v>0</v>
      </c>
      <c r="AP196">
        <f t="shared" si="379"/>
        <v>0</v>
      </c>
      <c r="AQ196">
        <f t="shared" si="380"/>
        <v>0</v>
      </c>
      <c r="AR196">
        <f t="shared" si="381"/>
        <v>0</v>
      </c>
      <c r="AS196">
        <f t="shared" si="382"/>
        <v>0</v>
      </c>
      <c r="AT196">
        <f t="shared" si="352"/>
        <v>0</v>
      </c>
      <c r="AU196">
        <f t="shared" si="383"/>
        <v>0</v>
      </c>
      <c r="AV196">
        <f t="shared" si="384"/>
        <v>0</v>
      </c>
      <c r="AW196">
        <f t="shared" si="353"/>
        <v>0</v>
      </c>
      <c r="AX196">
        <f t="shared" si="385"/>
        <v>0</v>
      </c>
      <c r="AY196">
        <f t="shared" si="386"/>
        <v>0</v>
      </c>
      <c r="AZ196">
        <f t="shared" si="387"/>
        <v>0</v>
      </c>
      <c r="BA196">
        <f t="shared" si="388"/>
        <v>0</v>
      </c>
      <c r="BB196">
        <f t="shared" si="389"/>
        <v>0</v>
      </c>
      <c r="BC196">
        <f t="shared" si="390"/>
        <v>0</v>
      </c>
      <c r="BD196">
        <f t="shared" si="391"/>
        <v>0</v>
      </c>
      <c r="BE196">
        <f t="shared" si="392"/>
        <v>0</v>
      </c>
      <c r="BF196">
        <f t="shared" si="393"/>
        <v>0</v>
      </c>
      <c r="BG196">
        <f t="shared" si="394"/>
        <v>0</v>
      </c>
      <c r="BH196">
        <f t="shared" si="395"/>
        <v>0</v>
      </c>
      <c r="BI196">
        <f t="shared" si="396"/>
        <v>0</v>
      </c>
      <c r="BJ196">
        <f t="shared" si="397"/>
        <v>0</v>
      </c>
      <c r="BK196">
        <f t="shared" si="398"/>
        <v>0</v>
      </c>
      <c r="BL196">
        <f t="shared" si="399"/>
        <v>0</v>
      </c>
      <c r="BM196">
        <f t="shared" si="400"/>
        <v>0</v>
      </c>
      <c r="BN196">
        <f t="shared" si="401"/>
        <v>0</v>
      </c>
      <c r="BO196">
        <f t="shared" si="402"/>
        <v>0</v>
      </c>
      <c r="BP196">
        <f t="shared" si="403"/>
        <v>0</v>
      </c>
      <c r="BQ196">
        <f t="shared" si="404"/>
        <v>0</v>
      </c>
      <c r="BR196">
        <f t="shared" si="405"/>
        <v>0</v>
      </c>
      <c r="BS196">
        <f t="shared" si="406"/>
        <v>0</v>
      </c>
      <c r="BT196">
        <f t="shared" si="407"/>
        <v>0</v>
      </c>
      <c r="BU196">
        <f t="shared" si="408"/>
        <v>0</v>
      </c>
      <c r="BV196">
        <f t="shared" si="409"/>
        <v>0</v>
      </c>
      <c r="BW196">
        <f t="shared" si="410"/>
        <v>0</v>
      </c>
      <c r="BX196">
        <f t="shared" si="411"/>
        <v>0</v>
      </c>
      <c r="BY196">
        <f t="shared" si="412"/>
        <v>0</v>
      </c>
      <c r="BZ196">
        <f t="shared" si="413"/>
        <v>0</v>
      </c>
      <c r="CA196">
        <f t="shared" si="414"/>
        <v>0</v>
      </c>
      <c r="CB196">
        <f t="shared" si="415"/>
        <v>0</v>
      </c>
      <c r="CC196">
        <f t="shared" si="416"/>
        <v>0</v>
      </c>
      <c r="CD196">
        <f t="shared" si="417"/>
        <v>0</v>
      </c>
      <c r="CE196">
        <f t="shared" si="418"/>
        <v>0</v>
      </c>
      <c r="CF196">
        <f t="shared" si="419"/>
        <v>0</v>
      </c>
      <c r="CG196">
        <f t="shared" si="420"/>
        <v>0</v>
      </c>
      <c r="CH196">
        <f t="shared" si="421"/>
        <v>0</v>
      </c>
      <c r="CI196">
        <f t="shared" si="422"/>
        <v>0</v>
      </c>
      <c r="CJ196">
        <f t="shared" si="423"/>
        <v>0</v>
      </c>
      <c r="CK196">
        <f t="shared" si="424"/>
        <v>0</v>
      </c>
      <c r="CL196" t="str">
        <f t="shared" si="425"/>
        <v/>
      </c>
      <c r="CM196" t="str">
        <f t="shared" si="426"/>
        <v/>
      </c>
      <c r="CN196" t="str">
        <f t="shared" si="427"/>
        <v/>
      </c>
      <c r="CO196" t="str">
        <f t="shared" si="428"/>
        <v/>
      </c>
      <c r="CP196" t="str">
        <f t="shared" si="429"/>
        <v/>
      </c>
      <c r="CQ196" t="str">
        <f t="shared" si="430"/>
        <v/>
      </c>
      <c r="CR196" t="str">
        <f t="shared" si="431"/>
        <v/>
      </c>
      <c r="CS196" t="str">
        <f t="shared" si="432"/>
        <v/>
      </c>
      <c r="CT196" t="str">
        <f t="shared" si="433"/>
        <v/>
      </c>
      <c r="CU196" t="str">
        <f t="shared" si="434"/>
        <v/>
      </c>
      <c r="CV196" t="str">
        <f t="shared" si="435"/>
        <v/>
      </c>
      <c r="CW196" t="str">
        <f t="shared" si="436"/>
        <v/>
      </c>
      <c r="CX196" t="str">
        <f t="shared" si="437"/>
        <v/>
      </c>
      <c r="CY196" t="str">
        <f t="shared" si="438"/>
        <v/>
      </c>
      <c r="CZ196" t="str">
        <f t="shared" si="439"/>
        <v/>
      </c>
      <c r="DA196" t="str">
        <f t="shared" si="440"/>
        <v/>
      </c>
      <c r="DB196" t="str">
        <f t="shared" si="441"/>
        <v/>
      </c>
      <c r="DC196" t="str">
        <f t="shared" si="442"/>
        <v/>
      </c>
      <c r="DD196" t="str">
        <f t="shared" si="443"/>
        <v/>
      </c>
      <c r="DE196" t="str">
        <f t="shared" si="444"/>
        <v/>
      </c>
      <c r="DF196" t="str">
        <f t="shared" si="445"/>
        <v/>
      </c>
      <c r="DG196" t="str">
        <f t="shared" si="446"/>
        <v/>
      </c>
      <c r="DH196" t="str">
        <f t="shared" si="447"/>
        <v/>
      </c>
      <c r="DI196" t="str">
        <f t="shared" si="448"/>
        <v/>
      </c>
      <c r="DJ196" t="str">
        <f t="shared" si="449"/>
        <v/>
      </c>
      <c r="DK196" t="str">
        <f t="shared" si="450"/>
        <v/>
      </c>
      <c r="DL196" t="str">
        <f t="shared" si="451"/>
        <v/>
      </c>
      <c r="DM196" t="str">
        <f t="shared" si="452"/>
        <v/>
      </c>
      <c r="DN196" t="str">
        <f t="shared" si="453"/>
        <v/>
      </c>
      <c r="DO196" t="str">
        <f t="shared" si="454"/>
        <v/>
      </c>
      <c r="DP196" t="str">
        <f t="shared" si="455"/>
        <v/>
      </c>
      <c r="DQ196" t="str">
        <f t="shared" si="456"/>
        <v/>
      </c>
      <c r="DR196" t="str">
        <f t="shared" si="457"/>
        <v/>
      </c>
      <c r="DS196" t="str">
        <f t="shared" si="458"/>
        <v/>
      </c>
      <c r="DT196" t="str">
        <f t="shared" si="459"/>
        <v/>
      </c>
      <c r="DU196">
        <f t="shared" si="460"/>
        <v>0</v>
      </c>
      <c r="DV196">
        <f t="shared" si="461"/>
        <v>0</v>
      </c>
      <c r="DW196">
        <f t="shared" si="462"/>
        <v>0</v>
      </c>
      <c r="DX196" t="str">
        <f t="shared" si="463"/>
        <v/>
      </c>
      <c r="DY196" t="str">
        <f t="shared" si="464"/>
        <v/>
      </c>
      <c r="DZ196" t="str">
        <f t="shared" si="465"/>
        <v/>
      </c>
      <c r="EA196" s="5">
        <f t="shared" si="466"/>
        <v>0</v>
      </c>
      <c r="EB196" s="3">
        <f t="shared" si="467"/>
        <v>0</v>
      </c>
    </row>
    <row r="197" spans="2:132" x14ac:dyDescent="0.2">
      <c r="B197" s="25">
        <v>192</v>
      </c>
      <c r="C197" s="26">
        <f>Zisk!D211</f>
        <v>0</v>
      </c>
      <c r="D197">
        <f>Zisk!E211</f>
        <v>0</v>
      </c>
      <c r="E197" s="66" t="str">
        <f t="shared" si="354"/>
        <v/>
      </c>
      <c r="F197" t="str">
        <f t="shared" si="355"/>
        <v/>
      </c>
      <c r="G197" s="66" t="str">
        <f t="shared" si="356"/>
        <v/>
      </c>
      <c r="H197" s="25"/>
      <c r="I197" s="25"/>
      <c r="J197">
        <f>VstupniParametry_SKRYT!$D$5</f>
        <v>0.02</v>
      </c>
      <c r="K197">
        <f>VstupniParametry_SKRYT!$D$6</f>
        <v>0.06</v>
      </c>
      <c r="L197">
        <f>VstupniParametry_SKRYT!$D$7</f>
        <v>0.06</v>
      </c>
      <c r="M197">
        <f>VstupniParametry_SKRYT!$D$8</f>
        <v>0.06</v>
      </c>
      <c r="N197">
        <f>VstupniParametry_SKRYT!$D$9</f>
        <v>1.7999999999999999E-2</v>
      </c>
      <c r="O197" s="27">
        <f>VstupniParametry_SKRYT!$D$10</f>
        <v>0.01</v>
      </c>
      <c r="P197" s="27">
        <f>VstupniParametry_SKRYT!$D$11</f>
        <v>0.01</v>
      </c>
      <c r="Q197" s="27">
        <f>VstupniParametry_SKRYT!$D$12</f>
        <v>0.01</v>
      </c>
      <c r="R197" s="27">
        <f>VstupniParametry_SKRYT!$D$13</f>
        <v>0.01</v>
      </c>
      <c r="S197" s="27">
        <f>VstupniParametry_SKRYT!$D$14</f>
        <v>0.01</v>
      </c>
      <c r="T197">
        <f t="shared" si="357"/>
        <v>0</v>
      </c>
      <c r="U197">
        <f t="shared" si="358"/>
        <v>0</v>
      </c>
      <c r="V197">
        <f t="shared" si="359"/>
        <v>0</v>
      </c>
      <c r="W197">
        <f t="shared" si="360"/>
        <v>0</v>
      </c>
      <c r="X197">
        <f t="shared" si="361"/>
        <v>0</v>
      </c>
      <c r="Y197">
        <f t="shared" si="362"/>
        <v>0</v>
      </c>
      <c r="Z197">
        <f t="shared" si="363"/>
        <v>0</v>
      </c>
      <c r="AA197">
        <f t="shared" si="364"/>
        <v>0</v>
      </c>
      <c r="AB197">
        <f t="shared" si="365"/>
        <v>0</v>
      </c>
      <c r="AC197">
        <f t="shared" si="366"/>
        <v>0</v>
      </c>
      <c r="AD197">
        <f t="shared" si="367"/>
        <v>0</v>
      </c>
      <c r="AE197">
        <f t="shared" si="368"/>
        <v>0</v>
      </c>
      <c r="AF197">
        <f t="shared" si="369"/>
        <v>0</v>
      </c>
      <c r="AG197">
        <f t="shared" si="370"/>
        <v>0</v>
      </c>
      <c r="AH197">
        <f t="shared" si="371"/>
        <v>0</v>
      </c>
      <c r="AI197">
        <f t="shared" si="372"/>
        <v>0</v>
      </c>
      <c r="AJ197">
        <f t="shared" si="373"/>
        <v>0</v>
      </c>
      <c r="AK197">
        <f t="shared" si="374"/>
        <v>0</v>
      </c>
      <c r="AL197">
        <f t="shared" si="375"/>
        <v>0</v>
      </c>
      <c r="AM197">
        <f t="shared" si="376"/>
        <v>0</v>
      </c>
      <c r="AN197">
        <f t="shared" si="377"/>
        <v>0</v>
      </c>
      <c r="AO197">
        <f t="shared" si="378"/>
        <v>0</v>
      </c>
      <c r="AP197">
        <f t="shared" si="379"/>
        <v>0</v>
      </c>
      <c r="AQ197">
        <f t="shared" si="380"/>
        <v>0</v>
      </c>
      <c r="AR197">
        <f t="shared" si="381"/>
        <v>0</v>
      </c>
      <c r="AS197">
        <f t="shared" si="382"/>
        <v>0</v>
      </c>
      <c r="AT197">
        <f t="shared" si="352"/>
        <v>0</v>
      </c>
      <c r="AU197">
        <f t="shared" si="383"/>
        <v>0</v>
      </c>
      <c r="AV197">
        <f t="shared" si="384"/>
        <v>0</v>
      </c>
      <c r="AW197">
        <f t="shared" si="353"/>
        <v>0</v>
      </c>
      <c r="AX197">
        <f t="shared" si="385"/>
        <v>0</v>
      </c>
      <c r="AY197">
        <f t="shared" si="386"/>
        <v>0</v>
      </c>
      <c r="AZ197">
        <f t="shared" si="387"/>
        <v>0</v>
      </c>
      <c r="BA197">
        <f t="shared" si="388"/>
        <v>0</v>
      </c>
      <c r="BB197">
        <f t="shared" si="389"/>
        <v>0</v>
      </c>
      <c r="BC197">
        <f t="shared" si="390"/>
        <v>0</v>
      </c>
      <c r="BD197">
        <f t="shared" si="391"/>
        <v>0</v>
      </c>
      <c r="BE197">
        <f t="shared" si="392"/>
        <v>0</v>
      </c>
      <c r="BF197">
        <f t="shared" si="393"/>
        <v>0</v>
      </c>
      <c r="BG197">
        <f t="shared" si="394"/>
        <v>0</v>
      </c>
      <c r="BH197">
        <f t="shared" si="395"/>
        <v>0</v>
      </c>
      <c r="BI197">
        <f t="shared" si="396"/>
        <v>0</v>
      </c>
      <c r="BJ197">
        <f t="shared" si="397"/>
        <v>0</v>
      </c>
      <c r="BK197">
        <f t="shared" si="398"/>
        <v>0</v>
      </c>
      <c r="BL197">
        <f t="shared" si="399"/>
        <v>0</v>
      </c>
      <c r="BM197">
        <f t="shared" si="400"/>
        <v>0</v>
      </c>
      <c r="BN197">
        <f t="shared" si="401"/>
        <v>0</v>
      </c>
      <c r="BO197">
        <f t="shared" si="402"/>
        <v>0</v>
      </c>
      <c r="BP197">
        <f t="shared" si="403"/>
        <v>0</v>
      </c>
      <c r="BQ197">
        <f t="shared" si="404"/>
        <v>0</v>
      </c>
      <c r="BR197">
        <f t="shared" si="405"/>
        <v>0</v>
      </c>
      <c r="BS197">
        <f t="shared" si="406"/>
        <v>0</v>
      </c>
      <c r="BT197">
        <f t="shared" si="407"/>
        <v>0</v>
      </c>
      <c r="BU197">
        <f t="shared" si="408"/>
        <v>0</v>
      </c>
      <c r="BV197">
        <f t="shared" si="409"/>
        <v>0</v>
      </c>
      <c r="BW197">
        <f t="shared" si="410"/>
        <v>0</v>
      </c>
      <c r="BX197">
        <f t="shared" si="411"/>
        <v>0</v>
      </c>
      <c r="BY197">
        <f t="shared" si="412"/>
        <v>0</v>
      </c>
      <c r="BZ197">
        <f t="shared" si="413"/>
        <v>0</v>
      </c>
      <c r="CA197">
        <f t="shared" si="414"/>
        <v>0</v>
      </c>
      <c r="CB197">
        <f t="shared" si="415"/>
        <v>0</v>
      </c>
      <c r="CC197">
        <f t="shared" si="416"/>
        <v>0</v>
      </c>
      <c r="CD197">
        <f t="shared" si="417"/>
        <v>0</v>
      </c>
      <c r="CE197">
        <f t="shared" si="418"/>
        <v>0</v>
      </c>
      <c r="CF197">
        <f t="shared" si="419"/>
        <v>0</v>
      </c>
      <c r="CG197">
        <f t="shared" si="420"/>
        <v>0</v>
      </c>
      <c r="CH197">
        <f t="shared" si="421"/>
        <v>0</v>
      </c>
      <c r="CI197">
        <f t="shared" si="422"/>
        <v>0</v>
      </c>
      <c r="CJ197">
        <f t="shared" si="423"/>
        <v>0</v>
      </c>
      <c r="CK197">
        <f t="shared" si="424"/>
        <v>0</v>
      </c>
      <c r="CL197" t="str">
        <f t="shared" si="425"/>
        <v/>
      </c>
      <c r="CM197" t="str">
        <f t="shared" si="426"/>
        <v/>
      </c>
      <c r="CN197" t="str">
        <f t="shared" si="427"/>
        <v/>
      </c>
      <c r="CO197" t="str">
        <f t="shared" si="428"/>
        <v/>
      </c>
      <c r="CP197" t="str">
        <f t="shared" si="429"/>
        <v/>
      </c>
      <c r="CQ197" t="str">
        <f t="shared" si="430"/>
        <v/>
      </c>
      <c r="CR197" t="str">
        <f t="shared" si="431"/>
        <v/>
      </c>
      <c r="CS197" t="str">
        <f t="shared" si="432"/>
        <v/>
      </c>
      <c r="CT197" t="str">
        <f t="shared" si="433"/>
        <v/>
      </c>
      <c r="CU197" t="str">
        <f t="shared" si="434"/>
        <v/>
      </c>
      <c r="CV197" t="str">
        <f t="shared" si="435"/>
        <v/>
      </c>
      <c r="CW197" t="str">
        <f t="shared" si="436"/>
        <v/>
      </c>
      <c r="CX197" t="str">
        <f t="shared" si="437"/>
        <v/>
      </c>
      <c r="CY197" t="str">
        <f t="shared" si="438"/>
        <v/>
      </c>
      <c r="CZ197" t="str">
        <f t="shared" si="439"/>
        <v/>
      </c>
      <c r="DA197" t="str">
        <f t="shared" si="440"/>
        <v/>
      </c>
      <c r="DB197" t="str">
        <f t="shared" si="441"/>
        <v/>
      </c>
      <c r="DC197" t="str">
        <f t="shared" si="442"/>
        <v/>
      </c>
      <c r="DD197" t="str">
        <f t="shared" si="443"/>
        <v/>
      </c>
      <c r="DE197" t="str">
        <f t="shared" si="444"/>
        <v/>
      </c>
      <c r="DF197" t="str">
        <f t="shared" si="445"/>
        <v/>
      </c>
      <c r="DG197" t="str">
        <f t="shared" si="446"/>
        <v/>
      </c>
      <c r="DH197" t="str">
        <f t="shared" si="447"/>
        <v/>
      </c>
      <c r="DI197" t="str">
        <f t="shared" si="448"/>
        <v/>
      </c>
      <c r="DJ197" t="str">
        <f t="shared" si="449"/>
        <v/>
      </c>
      <c r="DK197" t="str">
        <f t="shared" si="450"/>
        <v/>
      </c>
      <c r="DL197" t="str">
        <f t="shared" si="451"/>
        <v/>
      </c>
      <c r="DM197" t="str">
        <f t="shared" si="452"/>
        <v/>
      </c>
      <c r="DN197" t="str">
        <f t="shared" si="453"/>
        <v/>
      </c>
      <c r="DO197" t="str">
        <f t="shared" si="454"/>
        <v/>
      </c>
      <c r="DP197" t="str">
        <f t="shared" si="455"/>
        <v/>
      </c>
      <c r="DQ197" t="str">
        <f t="shared" si="456"/>
        <v/>
      </c>
      <c r="DR197" t="str">
        <f t="shared" si="457"/>
        <v/>
      </c>
      <c r="DS197" t="str">
        <f t="shared" si="458"/>
        <v/>
      </c>
      <c r="DT197" t="str">
        <f t="shared" si="459"/>
        <v/>
      </c>
      <c r="DU197">
        <f t="shared" si="460"/>
        <v>0</v>
      </c>
      <c r="DV197">
        <f t="shared" si="461"/>
        <v>0</v>
      </c>
      <c r="DW197">
        <f t="shared" si="462"/>
        <v>0</v>
      </c>
      <c r="DX197" t="str">
        <f t="shared" si="463"/>
        <v/>
      </c>
      <c r="DY197" t="str">
        <f t="shared" si="464"/>
        <v/>
      </c>
      <c r="DZ197" t="str">
        <f t="shared" si="465"/>
        <v/>
      </c>
      <c r="EA197" s="5">
        <f t="shared" si="466"/>
        <v>0</v>
      </c>
      <c r="EB197" s="3">
        <f t="shared" si="467"/>
        <v>0</v>
      </c>
    </row>
    <row r="198" spans="2:132" x14ac:dyDescent="0.2">
      <c r="B198">
        <v>193</v>
      </c>
      <c r="C198" s="3">
        <f>Zisk!D212</f>
        <v>0</v>
      </c>
      <c r="D198">
        <f>Zisk!E212</f>
        <v>0</v>
      </c>
      <c r="E198" s="66" t="str">
        <f t="shared" si="354"/>
        <v/>
      </c>
      <c r="F198" t="str">
        <f t="shared" si="355"/>
        <v/>
      </c>
      <c r="G198" s="66" t="str">
        <f t="shared" si="356"/>
        <v/>
      </c>
      <c r="J198">
        <f>VstupniParametry_SKRYT!$D$5</f>
        <v>0.02</v>
      </c>
      <c r="K198">
        <f>VstupniParametry_SKRYT!$D$6</f>
        <v>0.06</v>
      </c>
      <c r="L198">
        <f>VstupniParametry_SKRYT!$D$7</f>
        <v>0.06</v>
      </c>
      <c r="M198">
        <f>VstupniParametry_SKRYT!$D$8</f>
        <v>0.06</v>
      </c>
      <c r="N198">
        <f>VstupniParametry_SKRYT!$D$9</f>
        <v>1.7999999999999999E-2</v>
      </c>
      <c r="O198" s="27">
        <f>VstupniParametry_SKRYT!$D$10</f>
        <v>0.01</v>
      </c>
      <c r="P198" s="27">
        <f>VstupniParametry_SKRYT!$D$11</f>
        <v>0.01</v>
      </c>
      <c r="Q198" s="27">
        <f>VstupniParametry_SKRYT!$D$12</f>
        <v>0.01</v>
      </c>
      <c r="R198" s="27">
        <f>VstupniParametry_SKRYT!$D$13</f>
        <v>0.01</v>
      </c>
      <c r="S198" s="27">
        <f>VstupniParametry_SKRYT!$D$14</f>
        <v>0.01</v>
      </c>
      <c r="T198">
        <f t="shared" si="357"/>
        <v>0</v>
      </c>
      <c r="U198">
        <f t="shared" si="358"/>
        <v>0</v>
      </c>
      <c r="V198">
        <f t="shared" si="359"/>
        <v>0</v>
      </c>
      <c r="W198">
        <f t="shared" si="360"/>
        <v>0</v>
      </c>
      <c r="X198">
        <f t="shared" si="361"/>
        <v>0</v>
      </c>
      <c r="Y198">
        <f t="shared" si="362"/>
        <v>0</v>
      </c>
      <c r="Z198">
        <f t="shared" si="363"/>
        <v>0</v>
      </c>
      <c r="AA198">
        <f t="shared" si="364"/>
        <v>0</v>
      </c>
      <c r="AB198">
        <f t="shared" si="365"/>
        <v>0</v>
      </c>
      <c r="AC198">
        <f t="shared" si="366"/>
        <v>0</v>
      </c>
      <c r="AD198">
        <f t="shared" si="367"/>
        <v>0</v>
      </c>
      <c r="AE198">
        <f t="shared" si="368"/>
        <v>0</v>
      </c>
      <c r="AF198">
        <f t="shared" si="369"/>
        <v>0</v>
      </c>
      <c r="AG198">
        <f t="shared" si="370"/>
        <v>0</v>
      </c>
      <c r="AH198">
        <f t="shared" si="371"/>
        <v>0</v>
      </c>
      <c r="AI198">
        <f t="shared" si="372"/>
        <v>0</v>
      </c>
      <c r="AJ198">
        <f t="shared" si="373"/>
        <v>0</v>
      </c>
      <c r="AK198">
        <f t="shared" si="374"/>
        <v>0</v>
      </c>
      <c r="AL198">
        <f t="shared" si="375"/>
        <v>0</v>
      </c>
      <c r="AM198">
        <f t="shared" si="376"/>
        <v>0</v>
      </c>
      <c r="AN198">
        <f t="shared" si="377"/>
        <v>0</v>
      </c>
      <c r="AO198">
        <f t="shared" si="378"/>
        <v>0</v>
      </c>
      <c r="AP198">
        <f t="shared" si="379"/>
        <v>0</v>
      </c>
      <c r="AQ198">
        <f t="shared" si="380"/>
        <v>0</v>
      </c>
      <c r="AR198">
        <f t="shared" si="381"/>
        <v>0</v>
      </c>
      <c r="AS198">
        <f t="shared" si="382"/>
        <v>0</v>
      </c>
      <c r="AT198">
        <f t="shared" si="352"/>
        <v>0</v>
      </c>
      <c r="AU198">
        <f t="shared" si="383"/>
        <v>0</v>
      </c>
      <c r="AV198">
        <f t="shared" si="384"/>
        <v>0</v>
      </c>
      <c r="AW198">
        <f t="shared" si="353"/>
        <v>0</v>
      </c>
      <c r="AX198">
        <f t="shared" si="385"/>
        <v>0</v>
      </c>
      <c r="AY198">
        <f t="shared" si="386"/>
        <v>0</v>
      </c>
      <c r="AZ198">
        <f t="shared" si="387"/>
        <v>0</v>
      </c>
      <c r="BA198">
        <f t="shared" si="388"/>
        <v>0</v>
      </c>
      <c r="BB198">
        <f t="shared" si="389"/>
        <v>0</v>
      </c>
      <c r="BC198">
        <f t="shared" si="390"/>
        <v>0</v>
      </c>
      <c r="BD198">
        <f t="shared" si="391"/>
        <v>0</v>
      </c>
      <c r="BE198">
        <f t="shared" si="392"/>
        <v>0</v>
      </c>
      <c r="BF198">
        <f t="shared" si="393"/>
        <v>0</v>
      </c>
      <c r="BG198">
        <f t="shared" si="394"/>
        <v>0</v>
      </c>
      <c r="BH198">
        <f t="shared" si="395"/>
        <v>0</v>
      </c>
      <c r="BI198">
        <f t="shared" si="396"/>
        <v>0</v>
      </c>
      <c r="BJ198">
        <f t="shared" si="397"/>
        <v>0</v>
      </c>
      <c r="BK198">
        <f t="shared" si="398"/>
        <v>0</v>
      </c>
      <c r="BL198">
        <f t="shared" si="399"/>
        <v>0</v>
      </c>
      <c r="BM198">
        <f t="shared" si="400"/>
        <v>0</v>
      </c>
      <c r="BN198">
        <f t="shared" si="401"/>
        <v>0</v>
      </c>
      <c r="BO198">
        <f t="shared" si="402"/>
        <v>0</v>
      </c>
      <c r="BP198">
        <f t="shared" si="403"/>
        <v>0</v>
      </c>
      <c r="BQ198">
        <f t="shared" si="404"/>
        <v>0</v>
      </c>
      <c r="BR198">
        <f t="shared" si="405"/>
        <v>0</v>
      </c>
      <c r="BS198">
        <f t="shared" si="406"/>
        <v>0</v>
      </c>
      <c r="BT198">
        <f t="shared" si="407"/>
        <v>0</v>
      </c>
      <c r="BU198">
        <f t="shared" si="408"/>
        <v>0</v>
      </c>
      <c r="BV198">
        <f t="shared" si="409"/>
        <v>0</v>
      </c>
      <c r="BW198">
        <f t="shared" si="410"/>
        <v>0</v>
      </c>
      <c r="BX198">
        <f t="shared" si="411"/>
        <v>0</v>
      </c>
      <c r="BY198">
        <f t="shared" si="412"/>
        <v>0</v>
      </c>
      <c r="BZ198">
        <f t="shared" si="413"/>
        <v>0</v>
      </c>
      <c r="CA198">
        <f t="shared" si="414"/>
        <v>0</v>
      </c>
      <c r="CB198">
        <f t="shared" si="415"/>
        <v>0</v>
      </c>
      <c r="CC198">
        <f t="shared" si="416"/>
        <v>0</v>
      </c>
      <c r="CD198">
        <f t="shared" si="417"/>
        <v>0</v>
      </c>
      <c r="CE198">
        <f t="shared" si="418"/>
        <v>0</v>
      </c>
      <c r="CF198">
        <f t="shared" si="419"/>
        <v>0</v>
      </c>
      <c r="CG198">
        <f t="shared" si="420"/>
        <v>0</v>
      </c>
      <c r="CH198">
        <f t="shared" si="421"/>
        <v>0</v>
      </c>
      <c r="CI198">
        <f t="shared" si="422"/>
        <v>0</v>
      </c>
      <c r="CJ198">
        <f t="shared" si="423"/>
        <v>0</v>
      </c>
      <c r="CK198">
        <f t="shared" si="424"/>
        <v>0</v>
      </c>
      <c r="CL198" t="str">
        <f t="shared" si="425"/>
        <v/>
      </c>
      <c r="CM198" t="str">
        <f t="shared" si="426"/>
        <v/>
      </c>
      <c r="CN198" t="str">
        <f t="shared" si="427"/>
        <v/>
      </c>
      <c r="CO198" t="str">
        <f t="shared" si="428"/>
        <v/>
      </c>
      <c r="CP198" t="str">
        <f t="shared" si="429"/>
        <v/>
      </c>
      <c r="CQ198" t="str">
        <f t="shared" si="430"/>
        <v/>
      </c>
      <c r="CR198" t="str">
        <f t="shared" si="431"/>
        <v/>
      </c>
      <c r="CS198" t="str">
        <f t="shared" si="432"/>
        <v/>
      </c>
      <c r="CT198" t="str">
        <f t="shared" si="433"/>
        <v/>
      </c>
      <c r="CU198" t="str">
        <f t="shared" si="434"/>
        <v/>
      </c>
      <c r="CV198" t="str">
        <f t="shared" si="435"/>
        <v/>
      </c>
      <c r="CW198" t="str">
        <f t="shared" si="436"/>
        <v/>
      </c>
      <c r="CX198" t="str">
        <f t="shared" si="437"/>
        <v/>
      </c>
      <c r="CY198" t="str">
        <f t="shared" si="438"/>
        <v/>
      </c>
      <c r="CZ198" t="str">
        <f t="shared" si="439"/>
        <v/>
      </c>
      <c r="DA198" t="str">
        <f t="shared" si="440"/>
        <v/>
      </c>
      <c r="DB198" t="str">
        <f t="shared" si="441"/>
        <v/>
      </c>
      <c r="DC198" t="str">
        <f t="shared" si="442"/>
        <v/>
      </c>
      <c r="DD198" t="str">
        <f t="shared" si="443"/>
        <v/>
      </c>
      <c r="DE198" t="str">
        <f t="shared" si="444"/>
        <v/>
      </c>
      <c r="DF198" t="str">
        <f t="shared" si="445"/>
        <v/>
      </c>
      <c r="DG198" t="str">
        <f t="shared" si="446"/>
        <v/>
      </c>
      <c r="DH198" t="str">
        <f t="shared" si="447"/>
        <v/>
      </c>
      <c r="DI198" t="str">
        <f t="shared" si="448"/>
        <v/>
      </c>
      <c r="DJ198" t="str">
        <f t="shared" si="449"/>
        <v/>
      </c>
      <c r="DK198" t="str">
        <f t="shared" si="450"/>
        <v/>
      </c>
      <c r="DL198" t="str">
        <f t="shared" si="451"/>
        <v/>
      </c>
      <c r="DM198" t="str">
        <f t="shared" si="452"/>
        <v/>
      </c>
      <c r="DN198" t="str">
        <f t="shared" si="453"/>
        <v/>
      </c>
      <c r="DO198" t="str">
        <f t="shared" si="454"/>
        <v/>
      </c>
      <c r="DP198" t="str">
        <f t="shared" si="455"/>
        <v/>
      </c>
      <c r="DQ198" t="str">
        <f t="shared" si="456"/>
        <v/>
      </c>
      <c r="DR198" t="str">
        <f t="shared" si="457"/>
        <v/>
      </c>
      <c r="DS198" t="str">
        <f t="shared" si="458"/>
        <v/>
      </c>
      <c r="DT198" t="str">
        <f t="shared" si="459"/>
        <v/>
      </c>
      <c r="DU198">
        <f t="shared" si="460"/>
        <v>0</v>
      </c>
      <c r="DV198">
        <f t="shared" si="461"/>
        <v>0</v>
      </c>
      <c r="DW198">
        <f t="shared" si="462"/>
        <v>0</v>
      </c>
      <c r="DX198" t="str">
        <f t="shared" si="463"/>
        <v/>
      </c>
      <c r="DY198" t="str">
        <f t="shared" si="464"/>
        <v/>
      </c>
      <c r="DZ198" t="str">
        <f t="shared" si="465"/>
        <v/>
      </c>
      <c r="EA198" s="5">
        <f t="shared" si="466"/>
        <v>0</v>
      </c>
      <c r="EB198" s="3">
        <f t="shared" si="467"/>
        <v>0</v>
      </c>
    </row>
    <row r="199" spans="2:132" x14ac:dyDescent="0.2">
      <c r="B199" s="25">
        <v>194</v>
      </c>
      <c r="C199" s="26">
        <f>Zisk!D213</f>
        <v>0</v>
      </c>
      <c r="D199">
        <f>Zisk!E213</f>
        <v>0</v>
      </c>
      <c r="E199" s="66" t="str">
        <f t="shared" si="354"/>
        <v/>
      </c>
      <c r="F199" t="str">
        <f t="shared" si="355"/>
        <v/>
      </c>
      <c r="G199" s="66" t="str">
        <f t="shared" si="356"/>
        <v/>
      </c>
      <c r="H199" s="25"/>
      <c r="I199" s="25"/>
      <c r="J199">
        <f>VstupniParametry_SKRYT!$D$5</f>
        <v>0.02</v>
      </c>
      <c r="K199">
        <f>VstupniParametry_SKRYT!$D$6</f>
        <v>0.06</v>
      </c>
      <c r="L199">
        <f>VstupniParametry_SKRYT!$D$7</f>
        <v>0.06</v>
      </c>
      <c r="M199">
        <f>VstupniParametry_SKRYT!$D$8</f>
        <v>0.06</v>
      </c>
      <c r="N199">
        <f>VstupniParametry_SKRYT!$D$9</f>
        <v>1.7999999999999999E-2</v>
      </c>
      <c r="O199" s="27">
        <f>VstupniParametry_SKRYT!$D$10</f>
        <v>0.01</v>
      </c>
      <c r="P199" s="27">
        <f>VstupniParametry_SKRYT!$D$11</f>
        <v>0.01</v>
      </c>
      <c r="Q199" s="27">
        <f>VstupniParametry_SKRYT!$D$12</f>
        <v>0.01</v>
      </c>
      <c r="R199" s="27">
        <f>VstupniParametry_SKRYT!$D$13</f>
        <v>0.01</v>
      </c>
      <c r="S199" s="27">
        <f>VstupniParametry_SKRYT!$D$14</f>
        <v>0.01</v>
      </c>
      <c r="T199">
        <f t="shared" si="357"/>
        <v>0</v>
      </c>
      <c r="U199">
        <f t="shared" si="358"/>
        <v>0</v>
      </c>
      <c r="V199">
        <f t="shared" si="359"/>
        <v>0</v>
      </c>
      <c r="W199">
        <f t="shared" si="360"/>
        <v>0</v>
      </c>
      <c r="X199">
        <f t="shared" si="361"/>
        <v>0</v>
      </c>
      <c r="Y199">
        <f t="shared" si="362"/>
        <v>0</v>
      </c>
      <c r="Z199">
        <f t="shared" si="363"/>
        <v>0</v>
      </c>
      <c r="AA199">
        <f t="shared" si="364"/>
        <v>0</v>
      </c>
      <c r="AB199">
        <f t="shared" si="365"/>
        <v>0</v>
      </c>
      <c r="AC199">
        <f t="shared" si="366"/>
        <v>0</v>
      </c>
      <c r="AD199">
        <f t="shared" si="367"/>
        <v>0</v>
      </c>
      <c r="AE199">
        <f t="shared" si="368"/>
        <v>0</v>
      </c>
      <c r="AF199">
        <f t="shared" si="369"/>
        <v>0</v>
      </c>
      <c r="AG199">
        <f t="shared" si="370"/>
        <v>0</v>
      </c>
      <c r="AH199">
        <f t="shared" si="371"/>
        <v>0</v>
      </c>
      <c r="AI199">
        <f t="shared" si="372"/>
        <v>0</v>
      </c>
      <c r="AJ199">
        <f t="shared" si="373"/>
        <v>0</v>
      </c>
      <c r="AK199">
        <f t="shared" si="374"/>
        <v>0</v>
      </c>
      <c r="AL199">
        <f t="shared" si="375"/>
        <v>0</v>
      </c>
      <c r="AM199">
        <f t="shared" si="376"/>
        <v>0</v>
      </c>
      <c r="AN199">
        <f t="shared" si="377"/>
        <v>0</v>
      </c>
      <c r="AO199">
        <f t="shared" si="378"/>
        <v>0</v>
      </c>
      <c r="AP199">
        <f t="shared" si="379"/>
        <v>0</v>
      </c>
      <c r="AQ199">
        <f t="shared" si="380"/>
        <v>0</v>
      </c>
      <c r="AR199">
        <f t="shared" si="381"/>
        <v>0</v>
      </c>
      <c r="AS199">
        <f t="shared" si="382"/>
        <v>0</v>
      </c>
      <c r="AT199">
        <f t="shared" ref="AT199:AT262" si="468">IF($G199&lt;=AT$4,1,0)</f>
        <v>0</v>
      </c>
      <c r="AU199">
        <f t="shared" si="383"/>
        <v>0</v>
      </c>
      <c r="AV199">
        <f t="shared" si="384"/>
        <v>0</v>
      </c>
      <c r="AW199">
        <f t="shared" ref="AW199:AW262" si="469">IF($G199&lt;=AW$4,1,0)</f>
        <v>0</v>
      </c>
      <c r="AX199">
        <f t="shared" si="385"/>
        <v>0</v>
      </c>
      <c r="AY199">
        <f t="shared" si="386"/>
        <v>0</v>
      </c>
      <c r="AZ199">
        <f t="shared" si="387"/>
        <v>0</v>
      </c>
      <c r="BA199">
        <f t="shared" si="388"/>
        <v>0</v>
      </c>
      <c r="BB199">
        <f t="shared" si="389"/>
        <v>0</v>
      </c>
      <c r="BC199">
        <f t="shared" si="390"/>
        <v>0</v>
      </c>
      <c r="BD199">
        <f t="shared" si="391"/>
        <v>0</v>
      </c>
      <c r="BE199">
        <f t="shared" si="392"/>
        <v>0</v>
      </c>
      <c r="BF199">
        <f t="shared" si="393"/>
        <v>0</v>
      </c>
      <c r="BG199">
        <f t="shared" si="394"/>
        <v>0</v>
      </c>
      <c r="BH199">
        <f t="shared" si="395"/>
        <v>0</v>
      </c>
      <c r="BI199">
        <f t="shared" si="396"/>
        <v>0</v>
      </c>
      <c r="BJ199">
        <f t="shared" si="397"/>
        <v>0</v>
      </c>
      <c r="BK199">
        <f t="shared" si="398"/>
        <v>0</v>
      </c>
      <c r="BL199">
        <f t="shared" si="399"/>
        <v>0</v>
      </c>
      <c r="BM199">
        <f t="shared" si="400"/>
        <v>0</v>
      </c>
      <c r="BN199">
        <f t="shared" si="401"/>
        <v>0</v>
      </c>
      <c r="BO199">
        <f t="shared" si="402"/>
        <v>0</v>
      </c>
      <c r="BP199">
        <f t="shared" si="403"/>
        <v>0</v>
      </c>
      <c r="BQ199">
        <f t="shared" si="404"/>
        <v>0</v>
      </c>
      <c r="BR199">
        <f t="shared" si="405"/>
        <v>0</v>
      </c>
      <c r="BS199">
        <f t="shared" si="406"/>
        <v>0</v>
      </c>
      <c r="BT199">
        <f t="shared" si="407"/>
        <v>0</v>
      </c>
      <c r="BU199">
        <f t="shared" si="408"/>
        <v>0</v>
      </c>
      <c r="BV199">
        <f t="shared" si="409"/>
        <v>0</v>
      </c>
      <c r="BW199">
        <f t="shared" si="410"/>
        <v>0</v>
      </c>
      <c r="BX199">
        <f t="shared" si="411"/>
        <v>0</v>
      </c>
      <c r="BY199">
        <f t="shared" si="412"/>
        <v>0</v>
      </c>
      <c r="BZ199">
        <f t="shared" si="413"/>
        <v>0</v>
      </c>
      <c r="CA199">
        <f t="shared" si="414"/>
        <v>0</v>
      </c>
      <c r="CB199">
        <f t="shared" si="415"/>
        <v>0</v>
      </c>
      <c r="CC199">
        <f t="shared" si="416"/>
        <v>0</v>
      </c>
      <c r="CD199">
        <f t="shared" si="417"/>
        <v>0</v>
      </c>
      <c r="CE199">
        <f t="shared" si="418"/>
        <v>0</v>
      </c>
      <c r="CF199">
        <f t="shared" si="419"/>
        <v>0</v>
      </c>
      <c r="CG199">
        <f t="shared" si="420"/>
        <v>0</v>
      </c>
      <c r="CH199">
        <f t="shared" si="421"/>
        <v>0</v>
      </c>
      <c r="CI199">
        <f t="shared" si="422"/>
        <v>0</v>
      </c>
      <c r="CJ199">
        <f t="shared" si="423"/>
        <v>0</v>
      </c>
      <c r="CK199">
        <f t="shared" si="424"/>
        <v>0</v>
      </c>
      <c r="CL199" t="str">
        <f t="shared" si="425"/>
        <v/>
      </c>
      <c r="CM199" t="str">
        <f t="shared" si="426"/>
        <v/>
      </c>
      <c r="CN199" t="str">
        <f t="shared" si="427"/>
        <v/>
      </c>
      <c r="CO199" t="str">
        <f t="shared" si="428"/>
        <v/>
      </c>
      <c r="CP199" t="str">
        <f t="shared" si="429"/>
        <v/>
      </c>
      <c r="CQ199" t="str">
        <f t="shared" si="430"/>
        <v/>
      </c>
      <c r="CR199" t="str">
        <f t="shared" si="431"/>
        <v/>
      </c>
      <c r="CS199" t="str">
        <f t="shared" si="432"/>
        <v/>
      </c>
      <c r="CT199" t="str">
        <f t="shared" si="433"/>
        <v/>
      </c>
      <c r="CU199" t="str">
        <f t="shared" si="434"/>
        <v/>
      </c>
      <c r="CV199" t="str">
        <f t="shared" si="435"/>
        <v/>
      </c>
      <c r="CW199" t="str">
        <f t="shared" si="436"/>
        <v/>
      </c>
      <c r="CX199" t="str">
        <f t="shared" si="437"/>
        <v/>
      </c>
      <c r="CY199" t="str">
        <f t="shared" si="438"/>
        <v/>
      </c>
      <c r="CZ199" t="str">
        <f t="shared" si="439"/>
        <v/>
      </c>
      <c r="DA199" t="str">
        <f t="shared" si="440"/>
        <v/>
      </c>
      <c r="DB199" t="str">
        <f t="shared" si="441"/>
        <v/>
      </c>
      <c r="DC199" t="str">
        <f t="shared" si="442"/>
        <v/>
      </c>
      <c r="DD199" t="str">
        <f t="shared" si="443"/>
        <v/>
      </c>
      <c r="DE199" t="str">
        <f t="shared" si="444"/>
        <v/>
      </c>
      <c r="DF199" t="str">
        <f t="shared" si="445"/>
        <v/>
      </c>
      <c r="DG199" t="str">
        <f t="shared" si="446"/>
        <v/>
      </c>
      <c r="DH199" t="str">
        <f t="shared" si="447"/>
        <v/>
      </c>
      <c r="DI199" t="str">
        <f t="shared" si="448"/>
        <v/>
      </c>
      <c r="DJ199" t="str">
        <f t="shared" si="449"/>
        <v/>
      </c>
      <c r="DK199" t="str">
        <f t="shared" si="450"/>
        <v/>
      </c>
      <c r="DL199" t="str">
        <f t="shared" si="451"/>
        <v/>
      </c>
      <c r="DM199" t="str">
        <f t="shared" si="452"/>
        <v/>
      </c>
      <c r="DN199" t="str">
        <f t="shared" si="453"/>
        <v/>
      </c>
      <c r="DO199" t="str">
        <f t="shared" si="454"/>
        <v/>
      </c>
      <c r="DP199" t="str">
        <f t="shared" si="455"/>
        <v/>
      </c>
      <c r="DQ199" t="str">
        <f t="shared" si="456"/>
        <v/>
      </c>
      <c r="DR199" t="str">
        <f t="shared" si="457"/>
        <v/>
      </c>
      <c r="DS199" t="str">
        <f t="shared" si="458"/>
        <v/>
      </c>
      <c r="DT199" t="str">
        <f t="shared" si="459"/>
        <v/>
      </c>
      <c r="DU199">
        <f t="shared" si="460"/>
        <v>0</v>
      </c>
      <c r="DV199">
        <f t="shared" si="461"/>
        <v>0</v>
      </c>
      <c r="DW199">
        <f t="shared" si="462"/>
        <v>0</v>
      </c>
      <c r="DX199" t="str">
        <f t="shared" si="463"/>
        <v/>
      </c>
      <c r="DY199" t="str">
        <f t="shared" si="464"/>
        <v/>
      </c>
      <c r="DZ199" t="str">
        <f t="shared" si="465"/>
        <v/>
      </c>
      <c r="EA199" s="5">
        <f t="shared" si="466"/>
        <v>0</v>
      </c>
      <c r="EB199" s="3">
        <f t="shared" si="467"/>
        <v>0</v>
      </c>
    </row>
    <row r="200" spans="2:132" x14ac:dyDescent="0.2">
      <c r="B200">
        <v>195</v>
      </c>
      <c r="C200" s="3">
        <f>Zisk!D214</f>
        <v>0</v>
      </c>
      <c r="D200">
        <f>Zisk!E214</f>
        <v>0</v>
      </c>
      <c r="E200" s="66" t="str">
        <f t="shared" si="354"/>
        <v/>
      </c>
      <c r="F200" t="str">
        <f t="shared" si="355"/>
        <v/>
      </c>
      <c r="G200" s="66" t="str">
        <f t="shared" si="356"/>
        <v/>
      </c>
      <c r="J200">
        <f>VstupniParametry_SKRYT!$D$5</f>
        <v>0.02</v>
      </c>
      <c r="K200">
        <f>VstupniParametry_SKRYT!$D$6</f>
        <v>0.06</v>
      </c>
      <c r="L200">
        <f>VstupniParametry_SKRYT!$D$7</f>
        <v>0.06</v>
      </c>
      <c r="M200">
        <f>VstupniParametry_SKRYT!$D$8</f>
        <v>0.06</v>
      </c>
      <c r="N200">
        <f>VstupniParametry_SKRYT!$D$9</f>
        <v>1.7999999999999999E-2</v>
      </c>
      <c r="O200" s="27">
        <f>VstupniParametry_SKRYT!$D$10</f>
        <v>0.01</v>
      </c>
      <c r="P200" s="27">
        <f>VstupniParametry_SKRYT!$D$11</f>
        <v>0.01</v>
      </c>
      <c r="Q200" s="27">
        <f>VstupniParametry_SKRYT!$D$12</f>
        <v>0.01</v>
      </c>
      <c r="R200" s="27">
        <f>VstupniParametry_SKRYT!$D$13</f>
        <v>0.01</v>
      </c>
      <c r="S200" s="27">
        <f>VstupniParametry_SKRYT!$D$14</f>
        <v>0.01</v>
      </c>
      <c r="T200">
        <f t="shared" si="357"/>
        <v>0</v>
      </c>
      <c r="U200">
        <f t="shared" si="358"/>
        <v>0</v>
      </c>
      <c r="V200">
        <f t="shared" si="359"/>
        <v>0</v>
      </c>
      <c r="W200">
        <f t="shared" si="360"/>
        <v>0</v>
      </c>
      <c r="X200">
        <f t="shared" si="361"/>
        <v>0</v>
      </c>
      <c r="Y200">
        <f t="shared" si="362"/>
        <v>0</v>
      </c>
      <c r="Z200">
        <f t="shared" si="363"/>
        <v>0</v>
      </c>
      <c r="AA200">
        <f t="shared" si="364"/>
        <v>0</v>
      </c>
      <c r="AB200">
        <f t="shared" si="365"/>
        <v>0</v>
      </c>
      <c r="AC200">
        <f t="shared" si="366"/>
        <v>0</v>
      </c>
      <c r="AD200">
        <f t="shared" si="367"/>
        <v>0</v>
      </c>
      <c r="AE200">
        <f t="shared" si="368"/>
        <v>0</v>
      </c>
      <c r="AF200">
        <f t="shared" si="369"/>
        <v>0</v>
      </c>
      <c r="AG200">
        <f t="shared" si="370"/>
        <v>0</v>
      </c>
      <c r="AH200">
        <f t="shared" si="371"/>
        <v>0</v>
      </c>
      <c r="AI200">
        <f t="shared" si="372"/>
        <v>0</v>
      </c>
      <c r="AJ200">
        <f t="shared" si="373"/>
        <v>0</v>
      </c>
      <c r="AK200">
        <f t="shared" si="374"/>
        <v>0</v>
      </c>
      <c r="AL200">
        <f t="shared" si="375"/>
        <v>0</v>
      </c>
      <c r="AM200">
        <f t="shared" si="376"/>
        <v>0</v>
      </c>
      <c r="AN200">
        <f t="shared" si="377"/>
        <v>0</v>
      </c>
      <c r="AO200">
        <f t="shared" si="378"/>
        <v>0</v>
      </c>
      <c r="AP200">
        <f t="shared" si="379"/>
        <v>0</v>
      </c>
      <c r="AQ200">
        <f t="shared" si="380"/>
        <v>0</v>
      </c>
      <c r="AR200">
        <f t="shared" si="381"/>
        <v>0</v>
      </c>
      <c r="AS200">
        <f t="shared" si="382"/>
        <v>0</v>
      </c>
      <c r="AT200">
        <f t="shared" si="468"/>
        <v>0</v>
      </c>
      <c r="AU200">
        <f t="shared" si="383"/>
        <v>0</v>
      </c>
      <c r="AV200">
        <f t="shared" si="384"/>
        <v>0</v>
      </c>
      <c r="AW200">
        <f t="shared" si="469"/>
        <v>0</v>
      </c>
      <c r="AX200">
        <f t="shared" si="385"/>
        <v>0</v>
      </c>
      <c r="AY200">
        <f t="shared" si="386"/>
        <v>0</v>
      </c>
      <c r="AZ200">
        <f t="shared" si="387"/>
        <v>0</v>
      </c>
      <c r="BA200">
        <f t="shared" si="388"/>
        <v>0</v>
      </c>
      <c r="BB200">
        <f t="shared" si="389"/>
        <v>0</v>
      </c>
      <c r="BC200">
        <f t="shared" si="390"/>
        <v>0</v>
      </c>
      <c r="BD200">
        <f t="shared" si="391"/>
        <v>0</v>
      </c>
      <c r="BE200">
        <f t="shared" si="392"/>
        <v>0</v>
      </c>
      <c r="BF200">
        <f t="shared" si="393"/>
        <v>0</v>
      </c>
      <c r="BG200">
        <f t="shared" si="394"/>
        <v>0</v>
      </c>
      <c r="BH200">
        <f t="shared" si="395"/>
        <v>0</v>
      </c>
      <c r="BI200">
        <f t="shared" si="396"/>
        <v>0</v>
      </c>
      <c r="BJ200">
        <f t="shared" si="397"/>
        <v>0</v>
      </c>
      <c r="BK200">
        <f t="shared" si="398"/>
        <v>0</v>
      </c>
      <c r="BL200">
        <f t="shared" si="399"/>
        <v>0</v>
      </c>
      <c r="BM200">
        <f t="shared" si="400"/>
        <v>0</v>
      </c>
      <c r="BN200">
        <f t="shared" si="401"/>
        <v>0</v>
      </c>
      <c r="BO200">
        <f t="shared" si="402"/>
        <v>0</v>
      </c>
      <c r="BP200">
        <f t="shared" si="403"/>
        <v>0</v>
      </c>
      <c r="BQ200">
        <f t="shared" si="404"/>
        <v>0</v>
      </c>
      <c r="BR200">
        <f t="shared" si="405"/>
        <v>0</v>
      </c>
      <c r="BS200">
        <f t="shared" si="406"/>
        <v>0</v>
      </c>
      <c r="BT200">
        <f t="shared" si="407"/>
        <v>0</v>
      </c>
      <c r="BU200">
        <f t="shared" si="408"/>
        <v>0</v>
      </c>
      <c r="BV200">
        <f t="shared" si="409"/>
        <v>0</v>
      </c>
      <c r="BW200">
        <f t="shared" si="410"/>
        <v>0</v>
      </c>
      <c r="BX200">
        <f t="shared" si="411"/>
        <v>0</v>
      </c>
      <c r="BY200">
        <f t="shared" si="412"/>
        <v>0</v>
      </c>
      <c r="BZ200">
        <f t="shared" si="413"/>
        <v>0</v>
      </c>
      <c r="CA200">
        <f t="shared" si="414"/>
        <v>0</v>
      </c>
      <c r="CB200">
        <f t="shared" si="415"/>
        <v>0</v>
      </c>
      <c r="CC200">
        <f t="shared" si="416"/>
        <v>0</v>
      </c>
      <c r="CD200">
        <f t="shared" si="417"/>
        <v>0</v>
      </c>
      <c r="CE200">
        <f t="shared" si="418"/>
        <v>0</v>
      </c>
      <c r="CF200">
        <f t="shared" si="419"/>
        <v>0</v>
      </c>
      <c r="CG200">
        <f t="shared" si="420"/>
        <v>0</v>
      </c>
      <c r="CH200">
        <f t="shared" si="421"/>
        <v>0</v>
      </c>
      <c r="CI200">
        <f t="shared" si="422"/>
        <v>0</v>
      </c>
      <c r="CJ200">
        <f t="shared" si="423"/>
        <v>0</v>
      </c>
      <c r="CK200">
        <f t="shared" si="424"/>
        <v>0</v>
      </c>
      <c r="CL200" t="str">
        <f t="shared" si="425"/>
        <v/>
      </c>
      <c r="CM200" t="str">
        <f t="shared" si="426"/>
        <v/>
      </c>
      <c r="CN200" t="str">
        <f t="shared" si="427"/>
        <v/>
      </c>
      <c r="CO200" t="str">
        <f t="shared" si="428"/>
        <v/>
      </c>
      <c r="CP200" t="str">
        <f t="shared" si="429"/>
        <v/>
      </c>
      <c r="CQ200" t="str">
        <f t="shared" si="430"/>
        <v/>
      </c>
      <c r="CR200" t="str">
        <f t="shared" si="431"/>
        <v/>
      </c>
      <c r="CS200" t="str">
        <f t="shared" si="432"/>
        <v/>
      </c>
      <c r="CT200" t="str">
        <f t="shared" si="433"/>
        <v/>
      </c>
      <c r="CU200" t="str">
        <f t="shared" si="434"/>
        <v/>
      </c>
      <c r="CV200" t="str">
        <f t="shared" si="435"/>
        <v/>
      </c>
      <c r="CW200" t="str">
        <f t="shared" si="436"/>
        <v/>
      </c>
      <c r="CX200" t="str">
        <f t="shared" si="437"/>
        <v/>
      </c>
      <c r="CY200" t="str">
        <f t="shared" si="438"/>
        <v/>
      </c>
      <c r="CZ200" t="str">
        <f t="shared" si="439"/>
        <v/>
      </c>
      <c r="DA200" t="str">
        <f t="shared" si="440"/>
        <v/>
      </c>
      <c r="DB200" t="str">
        <f t="shared" si="441"/>
        <v/>
      </c>
      <c r="DC200" t="str">
        <f t="shared" si="442"/>
        <v/>
      </c>
      <c r="DD200" t="str">
        <f t="shared" si="443"/>
        <v/>
      </c>
      <c r="DE200" t="str">
        <f t="shared" si="444"/>
        <v/>
      </c>
      <c r="DF200" t="str">
        <f t="shared" si="445"/>
        <v/>
      </c>
      <c r="DG200" t="str">
        <f t="shared" si="446"/>
        <v/>
      </c>
      <c r="DH200" t="str">
        <f t="shared" si="447"/>
        <v/>
      </c>
      <c r="DI200" t="str">
        <f t="shared" si="448"/>
        <v/>
      </c>
      <c r="DJ200" t="str">
        <f t="shared" si="449"/>
        <v/>
      </c>
      <c r="DK200" t="str">
        <f t="shared" si="450"/>
        <v/>
      </c>
      <c r="DL200" t="str">
        <f t="shared" si="451"/>
        <v/>
      </c>
      <c r="DM200" t="str">
        <f t="shared" si="452"/>
        <v/>
      </c>
      <c r="DN200" t="str">
        <f t="shared" si="453"/>
        <v/>
      </c>
      <c r="DO200" t="str">
        <f t="shared" si="454"/>
        <v/>
      </c>
      <c r="DP200" t="str">
        <f t="shared" si="455"/>
        <v/>
      </c>
      <c r="DQ200" t="str">
        <f t="shared" si="456"/>
        <v/>
      </c>
      <c r="DR200" t="str">
        <f t="shared" si="457"/>
        <v/>
      </c>
      <c r="DS200" t="str">
        <f t="shared" si="458"/>
        <v/>
      </c>
      <c r="DT200" t="str">
        <f t="shared" si="459"/>
        <v/>
      </c>
      <c r="DU200">
        <f t="shared" si="460"/>
        <v>0</v>
      </c>
      <c r="DV200">
        <f t="shared" si="461"/>
        <v>0</v>
      </c>
      <c r="DW200">
        <f t="shared" si="462"/>
        <v>0</v>
      </c>
      <c r="DX200" t="str">
        <f t="shared" si="463"/>
        <v/>
      </c>
      <c r="DY200" t="str">
        <f t="shared" si="464"/>
        <v/>
      </c>
      <c r="DZ200" t="str">
        <f t="shared" si="465"/>
        <v/>
      </c>
      <c r="EA200" s="5">
        <f t="shared" si="466"/>
        <v>0</v>
      </c>
      <c r="EB200" s="3">
        <f t="shared" si="467"/>
        <v>0</v>
      </c>
    </row>
    <row r="201" spans="2:132" x14ac:dyDescent="0.2">
      <c r="B201" s="25">
        <v>196</v>
      </c>
      <c r="C201" s="26">
        <f>Zisk!D215</f>
        <v>0</v>
      </c>
      <c r="D201">
        <f>Zisk!E215</f>
        <v>0</v>
      </c>
      <c r="E201" s="66" t="str">
        <f t="shared" ref="E201:E264" si="470">IF(D201=0,"",$E$2-$D201)</f>
        <v/>
      </c>
      <c r="F201" t="str">
        <f t="shared" ref="F201:F264" si="471">IF(D201=0,"",IF($E201&lt;29,$E201,29))</f>
        <v/>
      </c>
      <c r="G201" s="66" t="str">
        <f t="shared" ref="G201:G264" si="472">IF(D201=0,"",($E$2-$F201)+1)</f>
        <v/>
      </c>
      <c r="H201" s="25"/>
      <c r="I201" s="25"/>
      <c r="J201">
        <f>VstupniParametry_SKRYT!$D$5</f>
        <v>0.02</v>
      </c>
      <c r="K201">
        <f>VstupniParametry_SKRYT!$D$6</f>
        <v>0.06</v>
      </c>
      <c r="L201">
        <f>VstupniParametry_SKRYT!$D$7</f>
        <v>0.06</v>
      </c>
      <c r="M201">
        <f>VstupniParametry_SKRYT!$D$8</f>
        <v>0.06</v>
      </c>
      <c r="N201">
        <f>VstupniParametry_SKRYT!$D$9</f>
        <v>1.7999999999999999E-2</v>
      </c>
      <c r="O201" s="27">
        <f>VstupniParametry_SKRYT!$D$10</f>
        <v>0.01</v>
      </c>
      <c r="P201" s="27">
        <f>VstupniParametry_SKRYT!$D$11</f>
        <v>0.01</v>
      </c>
      <c r="Q201" s="27">
        <f>VstupniParametry_SKRYT!$D$12</f>
        <v>0.01</v>
      </c>
      <c r="R201" s="27">
        <f>VstupniParametry_SKRYT!$D$13</f>
        <v>0.01</v>
      </c>
      <c r="S201" s="27">
        <f>VstupniParametry_SKRYT!$D$14</f>
        <v>0.01</v>
      </c>
      <c r="T201">
        <f t="shared" ref="T201:T264" si="473">IF($G201=T$4,1,IF(T$4&lt;$G201,0,S201+1))</f>
        <v>0</v>
      </c>
      <c r="U201">
        <f t="shared" ref="U201:U264" si="474">IF($G201=U$4,1,IF(U$4&lt;$G201,0,T201+1))</f>
        <v>0</v>
      </c>
      <c r="V201">
        <f t="shared" ref="V201:V264" si="475">IF($G201=V$4,1,IF(V$4&lt;$G201,0,U201+1))</f>
        <v>0</v>
      </c>
      <c r="W201">
        <f t="shared" ref="W201:W264" si="476">IF($G201=W$4,1,IF(W$4&lt;$G201,0,V201+1))</f>
        <v>0</v>
      </c>
      <c r="X201">
        <f t="shared" ref="X201:X264" si="477">IF($G201=X$4,1,IF(X$4&lt;$G201,0,W201+1))</f>
        <v>0</v>
      </c>
      <c r="Y201">
        <f t="shared" ref="Y201:Y264" si="478">IF($G201=Y$4,1,IF(Y$4&lt;$G201,0,X201+1))</f>
        <v>0</v>
      </c>
      <c r="Z201">
        <f t="shared" ref="Z201:Z264" si="479">IF($G201=Z$4,1,IF(Z$4&lt;$G201,0,Y201+1))</f>
        <v>0</v>
      </c>
      <c r="AA201">
        <f t="shared" ref="AA201:AA264" si="480">IF($G201=AA$4,1,IF(AA$4&lt;$G201,0,Z201+1))</f>
        <v>0</v>
      </c>
      <c r="AB201">
        <f t="shared" ref="AB201:AB264" si="481">IF($G201=AB$4,1,IF(AB$4&lt;$G201,0,AA201+1))</f>
        <v>0</v>
      </c>
      <c r="AC201">
        <f t="shared" ref="AC201:AC264" si="482">IF($G201=AC$4,1,IF(AC$4&lt;$G201,0,AB201+1))</f>
        <v>0</v>
      </c>
      <c r="AD201">
        <f t="shared" ref="AD201:AD264" si="483">IF($G201=AD$4,1,IF(AD$4&lt;$G201,0,AC201+1))</f>
        <v>0</v>
      </c>
      <c r="AE201">
        <f t="shared" ref="AE201:AE264" si="484">IF($G201=AE$4,1,IF(AE$4&lt;$G201,0,AD201+1))</f>
        <v>0</v>
      </c>
      <c r="AF201">
        <f t="shared" ref="AF201:AF264" si="485">IF($G201=AF$4,1,IF(AF$4&lt;$G201,0,AE201+1))</f>
        <v>0</v>
      </c>
      <c r="AG201">
        <f t="shared" ref="AG201:AG264" si="486">IF($G201=AG$4,1,IF(AG$4&lt;$G201,0,AF201+1))</f>
        <v>0</v>
      </c>
      <c r="AH201">
        <f t="shared" ref="AH201:AH264" si="487">IF($G201=AH$4,1,IF(AH$4&lt;$G201,0,AG201+1))</f>
        <v>0</v>
      </c>
      <c r="AI201">
        <f t="shared" ref="AI201:AI264" si="488">IF($G201=AI$4,1,IF(AI$4&lt;$G201,0,AH201+1))</f>
        <v>0</v>
      </c>
      <c r="AJ201">
        <f t="shared" ref="AJ201:AJ264" si="489">IF($G201=AJ$4,1,IF(AJ$4&lt;$G201,0,AI201+1))</f>
        <v>0</v>
      </c>
      <c r="AK201">
        <f t="shared" ref="AK201:AK264" si="490">IF($G201=AK$4,1,IF(AK$4&lt;$G201,0,AJ201+1))</f>
        <v>0</v>
      </c>
      <c r="AL201">
        <f t="shared" ref="AL201:AL264" si="491">IF($G201=AL$4,1,IF(AL$4&lt;$G201,0,AK201+1))</f>
        <v>0</v>
      </c>
      <c r="AM201">
        <f t="shared" ref="AM201:AM264" si="492">IF($G201=AM$4,1,IF(AM$4&lt;$G201,0,AL201+1))</f>
        <v>0</v>
      </c>
      <c r="AN201">
        <f t="shared" ref="AN201:AN264" si="493">IF($G201=AN$4,1,IF(AN$4&lt;$G201,0,AM201+1))</f>
        <v>0</v>
      </c>
      <c r="AO201">
        <f t="shared" ref="AO201:AO264" si="494">IF($G201=AO$4,1,IF(AO$4&lt;$G201,0,AN201+1))</f>
        <v>0</v>
      </c>
      <c r="AP201">
        <f t="shared" ref="AP201:AP264" si="495">IF($G201=AP$4,1,IF(AP$4&lt;$G201,0,AO201+1))</f>
        <v>0</v>
      </c>
      <c r="AQ201">
        <f t="shared" ref="AQ201:AQ264" si="496">IF($G201=AQ$4,1,IF(AQ$4&lt;$G201,0,AP201+1))</f>
        <v>0</v>
      </c>
      <c r="AR201">
        <f t="shared" ref="AR201:AR264" si="497">IF($G201=AR$4,1,IF(AR$4&lt;$G201,0,AQ201+1))</f>
        <v>0</v>
      </c>
      <c r="AS201">
        <f t="shared" ref="AS201:AS264" si="498">IF($G201=AS$4,1,IF(AS$4&lt;$G201,0,AR201+1))</f>
        <v>0</v>
      </c>
      <c r="AT201">
        <f t="shared" si="468"/>
        <v>0</v>
      </c>
      <c r="AU201">
        <f t="shared" ref="AU201:AU264" si="499">IF($G201&lt;AU$4,AT201+1,IF(AU$4=$G201,1,0))</f>
        <v>0</v>
      </c>
      <c r="AV201">
        <f t="shared" ref="AV201:AV264" si="500">IF($G201&lt;AV$4,AU201+1,IF(AV$4=$G201,1,0))</f>
        <v>0</v>
      </c>
      <c r="AW201">
        <f t="shared" si="469"/>
        <v>0</v>
      </c>
      <c r="AX201">
        <f t="shared" ref="AX201:AX264" si="501">IF(AX$4&gt;$E$2,0,IF($G201&lt;AX$4,AW201+1,IF(AX$4=$G201,1,0)))</f>
        <v>0</v>
      </c>
      <c r="AY201">
        <f t="shared" ref="AY201:AY264" si="502">IF(AY$4&gt;$E$2,0,IF($G201&lt;AY$4,AX201+1,IF(AY$4=$G201,1,0)))</f>
        <v>0</v>
      </c>
      <c r="AZ201">
        <f t="shared" ref="AZ201:AZ264" si="503">IF(AZ$4&gt;$E$2,0,IF($G201&lt;AZ$4,AY201+1,IF(AZ$4=$G201,1,0)))</f>
        <v>0</v>
      </c>
      <c r="BA201">
        <f t="shared" ref="BA201:BA264" si="504">IF(BA$4&gt;$E$2,0,IF($G201&lt;BA$4,AZ201+1,IF(BA$4=$G201,1,0)))</f>
        <v>0</v>
      </c>
      <c r="BB201">
        <f t="shared" ref="BB201:BB264" si="505">IF(BB$4&gt;$E$2,0,IF($G201&lt;BB$4,BA201+1,IF(BB$4=$G201,1,0)))</f>
        <v>0</v>
      </c>
      <c r="BC201">
        <f t="shared" ref="BC201:BC264" si="506">T201</f>
        <v>0</v>
      </c>
      <c r="BD201">
        <f t="shared" ref="BD201:BD264" si="507">U201</f>
        <v>0</v>
      </c>
      <c r="BE201">
        <f t="shared" ref="BE201:BE264" si="508">V201</f>
        <v>0</v>
      </c>
      <c r="BF201">
        <f t="shared" ref="BF201:BF264" si="509">W201</f>
        <v>0</v>
      </c>
      <c r="BG201">
        <f t="shared" ref="BG201:BG264" si="510">X201</f>
        <v>0</v>
      </c>
      <c r="BH201">
        <f t="shared" ref="BH201:BH264" si="511">Y201</f>
        <v>0</v>
      </c>
      <c r="BI201">
        <f t="shared" ref="BI201:BI264" si="512">Z201</f>
        <v>0</v>
      </c>
      <c r="BJ201">
        <f t="shared" ref="BJ201:BJ264" si="513">AA201</f>
        <v>0</v>
      </c>
      <c r="BK201">
        <f t="shared" ref="BK201:BK264" si="514">AB201</f>
        <v>0</v>
      </c>
      <c r="BL201">
        <f t="shared" ref="BL201:BL264" si="515">AC201</f>
        <v>0</v>
      </c>
      <c r="BM201">
        <f t="shared" ref="BM201:BM264" si="516">AD201</f>
        <v>0</v>
      </c>
      <c r="BN201">
        <f t="shared" ref="BN201:BN264" si="517">AE201</f>
        <v>0</v>
      </c>
      <c r="BO201">
        <f t="shared" ref="BO201:BO264" si="518">AF201</f>
        <v>0</v>
      </c>
      <c r="BP201">
        <f t="shared" ref="BP201:BP264" si="519">AG201</f>
        <v>0</v>
      </c>
      <c r="BQ201">
        <f t="shared" ref="BQ201:BQ264" si="520">AH201</f>
        <v>0</v>
      </c>
      <c r="BR201">
        <f t="shared" ref="BR201:BR264" si="521">AI201</f>
        <v>0</v>
      </c>
      <c r="BS201">
        <f t="shared" ref="BS201:BS264" si="522">AJ201</f>
        <v>0</v>
      </c>
      <c r="BT201">
        <f t="shared" ref="BT201:BT264" si="523">AK201</f>
        <v>0</v>
      </c>
      <c r="BU201">
        <f t="shared" ref="BU201:BU264" si="524">AL201</f>
        <v>0</v>
      </c>
      <c r="BV201">
        <f t="shared" ref="BV201:BV264" si="525">AM201</f>
        <v>0</v>
      </c>
      <c r="BW201">
        <f t="shared" ref="BW201:BW264" si="526">AN201</f>
        <v>0</v>
      </c>
      <c r="BX201">
        <f t="shared" ref="BX201:BX264" si="527">AO201</f>
        <v>0</v>
      </c>
      <c r="BY201">
        <f t="shared" ref="BY201:BY264" si="528">AP201</f>
        <v>0</v>
      </c>
      <c r="BZ201">
        <f t="shared" ref="BZ201:BZ264" si="529">AQ201</f>
        <v>0</v>
      </c>
      <c r="CA201">
        <f t="shared" ref="CA201:CA264" si="530">AR201</f>
        <v>0</v>
      </c>
      <c r="CB201">
        <f t="shared" ref="CB201:CB264" si="531">AS201</f>
        <v>0</v>
      </c>
      <c r="CC201">
        <f t="shared" ref="CC201:CC264" si="532">CB201+AT201</f>
        <v>0</v>
      </c>
      <c r="CD201">
        <f t="shared" ref="CD201:CD264" si="533">CB201+AU201</f>
        <v>0</v>
      </c>
      <c r="CE201">
        <f t="shared" ref="CE201:CE264" si="534">CB201+AV201</f>
        <v>0</v>
      </c>
      <c r="CF201">
        <f t="shared" ref="CF201:CF264" si="535">$CE201+AW201</f>
        <v>0</v>
      </c>
      <c r="CG201">
        <f t="shared" ref="CG201:CG264" si="536">$CE201+AX201</f>
        <v>0</v>
      </c>
      <c r="CH201">
        <f t="shared" ref="CH201:CH264" si="537">$CE201+AY201</f>
        <v>0</v>
      </c>
      <c r="CI201">
        <f t="shared" ref="CI201:CI264" si="538">$CE201+AZ201</f>
        <v>0</v>
      </c>
      <c r="CJ201">
        <f t="shared" ref="CJ201:CJ264" si="539">$CE201+BA201</f>
        <v>0</v>
      </c>
      <c r="CK201">
        <f t="shared" ref="CK201:CK264" si="540">$CE201+BB201</f>
        <v>0</v>
      </c>
      <c r="CL201" t="str">
        <f t="shared" ref="CL201:CL264" si="541">IF(T201=0,"",1+$J$6)</f>
        <v/>
      </c>
      <c r="CM201" t="str">
        <f t="shared" ref="CM201:CM264" si="542">IF(U201=0,"",1+$J$6)</f>
        <v/>
      </c>
      <c r="CN201" t="str">
        <f t="shared" ref="CN201:CN264" si="543">IF(V201=0,"",1+$J$6)</f>
        <v/>
      </c>
      <c r="CO201" t="str">
        <f t="shared" ref="CO201:CO264" si="544">IF(W201=0,"",1+$J$6)</f>
        <v/>
      </c>
      <c r="CP201" t="str">
        <f t="shared" ref="CP201:CP264" si="545">IF(X201=0,"",1+$J$6)</f>
        <v/>
      </c>
      <c r="CQ201" t="str">
        <f t="shared" ref="CQ201:CQ264" si="546">IF(Y201=0,"",1+$J$6)</f>
        <v/>
      </c>
      <c r="CR201" t="str">
        <f t="shared" ref="CR201:CR264" si="547">IF(Z201=0,"",1+$J$6)</f>
        <v/>
      </c>
      <c r="CS201" t="str">
        <f t="shared" ref="CS201:CS264" si="548">IF(AA201=0,"",1+$J$6)</f>
        <v/>
      </c>
      <c r="CT201" t="str">
        <f t="shared" ref="CT201:CT264" si="549">IF(AB201=0,"",1+$J$6)</f>
        <v/>
      </c>
      <c r="CU201" t="str">
        <f t="shared" ref="CU201:CU264" si="550">IF(AC201=0,"",1+$J$6)</f>
        <v/>
      </c>
      <c r="CV201" t="str">
        <f t="shared" ref="CV201:CV264" si="551">IF(AD201=0,"",1+$J$6)</f>
        <v/>
      </c>
      <c r="CW201" t="str">
        <f t="shared" ref="CW201:CW264" si="552">IF(AE201=0,"",1+$J$6)</f>
        <v/>
      </c>
      <c r="CX201" t="str">
        <f t="shared" ref="CX201:CX264" si="553">IF(AF201=0,"",1+$J$6)</f>
        <v/>
      </c>
      <c r="CY201" t="str">
        <f t="shared" ref="CY201:CY264" si="554">IF(AG201=0,"",1+$J$6)</f>
        <v/>
      </c>
      <c r="CZ201" t="str">
        <f t="shared" ref="CZ201:CZ264" si="555">IF(AH201=0,"",1+$J$6)</f>
        <v/>
      </c>
      <c r="DA201" t="str">
        <f t="shared" ref="DA201:DA264" si="556">IF(AI201=0,"",1+$J$6)</f>
        <v/>
      </c>
      <c r="DB201" t="str">
        <f t="shared" ref="DB201:DB264" si="557">IF(AJ201=0,"",1+$J$6)</f>
        <v/>
      </c>
      <c r="DC201" t="str">
        <f t="shared" ref="DC201:DC264" si="558">IF(AK201=0,"",1+$J$6)</f>
        <v/>
      </c>
      <c r="DD201" t="str">
        <f t="shared" ref="DD201:DD264" si="559">IF(AL201=0,"",1+$J$6)</f>
        <v/>
      </c>
      <c r="DE201" t="str">
        <f t="shared" ref="DE201:DE264" si="560">IF(AM201=0,"",1+$J$6)</f>
        <v/>
      </c>
      <c r="DF201" t="str">
        <f t="shared" ref="DF201:DF264" si="561">IF(AN201=0,"",1+$J$6)</f>
        <v/>
      </c>
      <c r="DG201" t="str">
        <f t="shared" ref="DG201:DG264" si="562">IF(AO201=0,"",1+$J$6)</f>
        <v/>
      </c>
      <c r="DH201" t="str">
        <f t="shared" ref="DH201:DH264" si="563">IF(AP201=0,"",1+$J$6)</f>
        <v/>
      </c>
      <c r="DI201" t="str">
        <f t="shared" ref="DI201:DI264" si="564">IF(AQ201=0,"",1+$J$6)</f>
        <v/>
      </c>
      <c r="DJ201" t="str">
        <f t="shared" ref="DJ201:DJ264" si="565">IF(AR201=0,"",1+$J$6)</f>
        <v/>
      </c>
      <c r="DK201" t="str">
        <f t="shared" ref="DK201:DK264" si="566">IF(AS201=0,"",1+$J$6)</f>
        <v/>
      </c>
      <c r="DL201" t="str">
        <f t="shared" ref="DL201:DL264" si="567">IF(AT201=0,"",1+K201)</f>
        <v/>
      </c>
      <c r="DM201" t="str">
        <f t="shared" ref="DM201:DM264" si="568">IF(AU201=0,"",1+L201)</f>
        <v/>
      </c>
      <c r="DN201" t="str">
        <f t="shared" ref="DN201:DN264" si="569">IF(AV201=0,"",1+M201)</f>
        <v/>
      </c>
      <c r="DO201" t="str">
        <f t="shared" ref="DO201:DO264" si="570">IF(AW201=0,"",1+N201)</f>
        <v/>
      </c>
      <c r="DP201" t="str">
        <f t="shared" ref="DP201:DP264" si="571">IF(AX201=0,"",1+O201)</f>
        <v/>
      </c>
      <c r="DQ201" t="str">
        <f t="shared" ref="DQ201:DQ264" si="572">IF(AY201=0,"",1+P201)</f>
        <v/>
      </c>
      <c r="DR201" t="str">
        <f t="shared" ref="DR201:DR264" si="573">IF(AZ201=0,"",1+Q201)</f>
        <v/>
      </c>
      <c r="DS201" t="str">
        <f t="shared" ref="DS201:DS264" si="574">IF(BA201=0,"",1+R201)</f>
        <v/>
      </c>
      <c r="DT201" t="str">
        <f t="shared" ref="DT201:DT264" si="575">IF(BB201=0,"",1+S201)</f>
        <v/>
      </c>
      <c r="DU201">
        <f t="shared" ref="DU201:DU264" si="576">PRODUCT(CL201:DK201)</f>
        <v>0</v>
      </c>
      <c r="DV201">
        <f t="shared" ref="DV201:DV264" si="577">PRODUCT(DL201:DN201)</f>
        <v>0</v>
      </c>
      <c r="DW201">
        <f t="shared" ref="DW201:DW264" si="578">PRODUCT(DO201:DT201)</f>
        <v>0</v>
      </c>
      <c r="DX201" t="str">
        <f t="shared" ref="DX201:DX264" si="579">IF(DU201=0,"",DU201)</f>
        <v/>
      </c>
      <c r="DY201" t="str">
        <f t="shared" ref="DY201:DY264" si="580">IF(DV201=0,"",DV201)</f>
        <v/>
      </c>
      <c r="DZ201" t="str">
        <f t="shared" ref="DZ201:DZ264" si="581">IF(DW201=0,"",DW201)</f>
        <v/>
      </c>
      <c r="EA201" s="5">
        <f t="shared" ref="EA201:EA264" si="582">IF(D201=$E$2,1,PRODUCT(DX201:DZ201))</f>
        <v>0</v>
      </c>
      <c r="EB201" s="3">
        <f t="shared" ref="EB201:EB264" si="583">C201*EA201</f>
        <v>0</v>
      </c>
    </row>
    <row r="202" spans="2:132" x14ac:dyDescent="0.2">
      <c r="B202">
        <v>197</v>
      </c>
      <c r="C202" s="3">
        <f>Zisk!D216</f>
        <v>0</v>
      </c>
      <c r="D202">
        <f>Zisk!E216</f>
        <v>0</v>
      </c>
      <c r="E202" s="66" t="str">
        <f t="shared" si="470"/>
        <v/>
      </c>
      <c r="F202" t="str">
        <f t="shared" si="471"/>
        <v/>
      </c>
      <c r="G202" s="66" t="str">
        <f t="shared" si="472"/>
        <v/>
      </c>
      <c r="J202">
        <f>VstupniParametry_SKRYT!$D$5</f>
        <v>0.02</v>
      </c>
      <c r="K202">
        <f>VstupniParametry_SKRYT!$D$6</f>
        <v>0.06</v>
      </c>
      <c r="L202">
        <f>VstupniParametry_SKRYT!$D$7</f>
        <v>0.06</v>
      </c>
      <c r="M202">
        <f>VstupniParametry_SKRYT!$D$8</f>
        <v>0.06</v>
      </c>
      <c r="N202">
        <f>VstupniParametry_SKRYT!$D$9</f>
        <v>1.7999999999999999E-2</v>
      </c>
      <c r="O202" s="27">
        <f>VstupniParametry_SKRYT!$D$10</f>
        <v>0.01</v>
      </c>
      <c r="P202" s="27">
        <f>VstupniParametry_SKRYT!$D$11</f>
        <v>0.01</v>
      </c>
      <c r="Q202" s="27">
        <f>VstupniParametry_SKRYT!$D$12</f>
        <v>0.01</v>
      </c>
      <c r="R202" s="27">
        <f>VstupniParametry_SKRYT!$D$13</f>
        <v>0.01</v>
      </c>
      <c r="S202" s="27">
        <f>VstupniParametry_SKRYT!$D$14</f>
        <v>0.01</v>
      </c>
      <c r="T202">
        <f t="shared" si="473"/>
        <v>0</v>
      </c>
      <c r="U202">
        <f t="shared" si="474"/>
        <v>0</v>
      </c>
      <c r="V202">
        <f t="shared" si="475"/>
        <v>0</v>
      </c>
      <c r="W202">
        <f t="shared" si="476"/>
        <v>0</v>
      </c>
      <c r="X202">
        <f t="shared" si="477"/>
        <v>0</v>
      </c>
      <c r="Y202">
        <f t="shared" si="478"/>
        <v>0</v>
      </c>
      <c r="Z202">
        <f t="shared" si="479"/>
        <v>0</v>
      </c>
      <c r="AA202">
        <f t="shared" si="480"/>
        <v>0</v>
      </c>
      <c r="AB202">
        <f t="shared" si="481"/>
        <v>0</v>
      </c>
      <c r="AC202">
        <f t="shared" si="482"/>
        <v>0</v>
      </c>
      <c r="AD202">
        <f t="shared" si="483"/>
        <v>0</v>
      </c>
      <c r="AE202">
        <f t="shared" si="484"/>
        <v>0</v>
      </c>
      <c r="AF202">
        <f t="shared" si="485"/>
        <v>0</v>
      </c>
      <c r="AG202">
        <f t="shared" si="486"/>
        <v>0</v>
      </c>
      <c r="AH202">
        <f t="shared" si="487"/>
        <v>0</v>
      </c>
      <c r="AI202">
        <f t="shared" si="488"/>
        <v>0</v>
      </c>
      <c r="AJ202">
        <f t="shared" si="489"/>
        <v>0</v>
      </c>
      <c r="AK202">
        <f t="shared" si="490"/>
        <v>0</v>
      </c>
      <c r="AL202">
        <f t="shared" si="491"/>
        <v>0</v>
      </c>
      <c r="AM202">
        <f t="shared" si="492"/>
        <v>0</v>
      </c>
      <c r="AN202">
        <f t="shared" si="493"/>
        <v>0</v>
      </c>
      <c r="AO202">
        <f t="shared" si="494"/>
        <v>0</v>
      </c>
      <c r="AP202">
        <f t="shared" si="495"/>
        <v>0</v>
      </c>
      <c r="AQ202">
        <f t="shared" si="496"/>
        <v>0</v>
      </c>
      <c r="AR202">
        <f t="shared" si="497"/>
        <v>0</v>
      </c>
      <c r="AS202">
        <f t="shared" si="498"/>
        <v>0</v>
      </c>
      <c r="AT202">
        <f t="shared" si="468"/>
        <v>0</v>
      </c>
      <c r="AU202">
        <f t="shared" si="499"/>
        <v>0</v>
      </c>
      <c r="AV202">
        <f t="shared" si="500"/>
        <v>0</v>
      </c>
      <c r="AW202">
        <f t="shared" si="469"/>
        <v>0</v>
      </c>
      <c r="AX202">
        <f t="shared" si="501"/>
        <v>0</v>
      </c>
      <c r="AY202">
        <f t="shared" si="502"/>
        <v>0</v>
      </c>
      <c r="AZ202">
        <f t="shared" si="503"/>
        <v>0</v>
      </c>
      <c r="BA202">
        <f t="shared" si="504"/>
        <v>0</v>
      </c>
      <c r="BB202">
        <f t="shared" si="505"/>
        <v>0</v>
      </c>
      <c r="BC202">
        <f t="shared" si="506"/>
        <v>0</v>
      </c>
      <c r="BD202">
        <f t="shared" si="507"/>
        <v>0</v>
      </c>
      <c r="BE202">
        <f t="shared" si="508"/>
        <v>0</v>
      </c>
      <c r="BF202">
        <f t="shared" si="509"/>
        <v>0</v>
      </c>
      <c r="BG202">
        <f t="shared" si="510"/>
        <v>0</v>
      </c>
      <c r="BH202">
        <f t="shared" si="511"/>
        <v>0</v>
      </c>
      <c r="BI202">
        <f t="shared" si="512"/>
        <v>0</v>
      </c>
      <c r="BJ202">
        <f t="shared" si="513"/>
        <v>0</v>
      </c>
      <c r="BK202">
        <f t="shared" si="514"/>
        <v>0</v>
      </c>
      <c r="BL202">
        <f t="shared" si="515"/>
        <v>0</v>
      </c>
      <c r="BM202">
        <f t="shared" si="516"/>
        <v>0</v>
      </c>
      <c r="BN202">
        <f t="shared" si="517"/>
        <v>0</v>
      </c>
      <c r="BO202">
        <f t="shared" si="518"/>
        <v>0</v>
      </c>
      <c r="BP202">
        <f t="shared" si="519"/>
        <v>0</v>
      </c>
      <c r="BQ202">
        <f t="shared" si="520"/>
        <v>0</v>
      </c>
      <c r="BR202">
        <f t="shared" si="521"/>
        <v>0</v>
      </c>
      <c r="BS202">
        <f t="shared" si="522"/>
        <v>0</v>
      </c>
      <c r="BT202">
        <f t="shared" si="523"/>
        <v>0</v>
      </c>
      <c r="BU202">
        <f t="shared" si="524"/>
        <v>0</v>
      </c>
      <c r="BV202">
        <f t="shared" si="525"/>
        <v>0</v>
      </c>
      <c r="BW202">
        <f t="shared" si="526"/>
        <v>0</v>
      </c>
      <c r="BX202">
        <f t="shared" si="527"/>
        <v>0</v>
      </c>
      <c r="BY202">
        <f t="shared" si="528"/>
        <v>0</v>
      </c>
      <c r="BZ202">
        <f t="shared" si="529"/>
        <v>0</v>
      </c>
      <c r="CA202">
        <f t="shared" si="530"/>
        <v>0</v>
      </c>
      <c r="CB202">
        <f t="shared" si="531"/>
        <v>0</v>
      </c>
      <c r="CC202">
        <f t="shared" si="532"/>
        <v>0</v>
      </c>
      <c r="CD202">
        <f t="shared" si="533"/>
        <v>0</v>
      </c>
      <c r="CE202">
        <f t="shared" si="534"/>
        <v>0</v>
      </c>
      <c r="CF202">
        <f t="shared" si="535"/>
        <v>0</v>
      </c>
      <c r="CG202">
        <f t="shared" si="536"/>
        <v>0</v>
      </c>
      <c r="CH202">
        <f t="shared" si="537"/>
        <v>0</v>
      </c>
      <c r="CI202">
        <f t="shared" si="538"/>
        <v>0</v>
      </c>
      <c r="CJ202">
        <f t="shared" si="539"/>
        <v>0</v>
      </c>
      <c r="CK202">
        <f t="shared" si="540"/>
        <v>0</v>
      </c>
      <c r="CL202" t="str">
        <f t="shared" si="541"/>
        <v/>
      </c>
      <c r="CM202" t="str">
        <f t="shared" si="542"/>
        <v/>
      </c>
      <c r="CN202" t="str">
        <f t="shared" si="543"/>
        <v/>
      </c>
      <c r="CO202" t="str">
        <f t="shared" si="544"/>
        <v/>
      </c>
      <c r="CP202" t="str">
        <f t="shared" si="545"/>
        <v/>
      </c>
      <c r="CQ202" t="str">
        <f t="shared" si="546"/>
        <v/>
      </c>
      <c r="CR202" t="str">
        <f t="shared" si="547"/>
        <v/>
      </c>
      <c r="CS202" t="str">
        <f t="shared" si="548"/>
        <v/>
      </c>
      <c r="CT202" t="str">
        <f t="shared" si="549"/>
        <v/>
      </c>
      <c r="CU202" t="str">
        <f t="shared" si="550"/>
        <v/>
      </c>
      <c r="CV202" t="str">
        <f t="shared" si="551"/>
        <v/>
      </c>
      <c r="CW202" t="str">
        <f t="shared" si="552"/>
        <v/>
      </c>
      <c r="CX202" t="str">
        <f t="shared" si="553"/>
        <v/>
      </c>
      <c r="CY202" t="str">
        <f t="shared" si="554"/>
        <v/>
      </c>
      <c r="CZ202" t="str">
        <f t="shared" si="555"/>
        <v/>
      </c>
      <c r="DA202" t="str">
        <f t="shared" si="556"/>
        <v/>
      </c>
      <c r="DB202" t="str">
        <f t="shared" si="557"/>
        <v/>
      </c>
      <c r="DC202" t="str">
        <f t="shared" si="558"/>
        <v/>
      </c>
      <c r="DD202" t="str">
        <f t="shared" si="559"/>
        <v/>
      </c>
      <c r="DE202" t="str">
        <f t="shared" si="560"/>
        <v/>
      </c>
      <c r="DF202" t="str">
        <f t="shared" si="561"/>
        <v/>
      </c>
      <c r="DG202" t="str">
        <f t="shared" si="562"/>
        <v/>
      </c>
      <c r="DH202" t="str">
        <f t="shared" si="563"/>
        <v/>
      </c>
      <c r="DI202" t="str">
        <f t="shared" si="564"/>
        <v/>
      </c>
      <c r="DJ202" t="str">
        <f t="shared" si="565"/>
        <v/>
      </c>
      <c r="DK202" t="str">
        <f t="shared" si="566"/>
        <v/>
      </c>
      <c r="DL202" t="str">
        <f t="shared" si="567"/>
        <v/>
      </c>
      <c r="DM202" t="str">
        <f t="shared" si="568"/>
        <v/>
      </c>
      <c r="DN202" t="str">
        <f t="shared" si="569"/>
        <v/>
      </c>
      <c r="DO202" t="str">
        <f t="shared" si="570"/>
        <v/>
      </c>
      <c r="DP202" t="str">
        <f t="shared" si="571"/>
        <v/>
      </c>
      <c r="DQ202" t="str">
        <f t="shared" si="572"/>
        <v/>
      </c>
      <c r="DR202" t="str">
        <f t="shared" si="573"/>
        <v/>
      </c>
      <c r="DS202" t="str">
        <f t="shared" si="574"/>
        <v/>
      </c>
      <c r="DT202" t="str">
        <f t="shared" si="575"/>
        <v/>
      </c>
      <c r="DU202">
        <f t="shared" si="576"/>
        <v>0</v>
      </c>
      <c r="DV202">
        <f t="shared" si="577"/>
        <v>0</v>
      </c>
      <c r="DW202">
        <f t="shared" si="578"/>
        <v>0</v>
      </c>
      <c r="DX202" t="str">
        <f t="shared" si="579"/>
        <v/>
      </c>
      <c r="DY202" t="str">
        <f t="shared" si="580"/>
        <v/>
      </c>
      <c r="DZ202" t="str">
        <f t="shared" si="581"/>
        <v/>
      </c>
      <c r="EA202" s="5">
        <f t="shared" si="582"/>
        <v>0</v>
      </c>
      <c r="EB202" s="3">
        <f t="shared" si="583"/>
        <v>0</v>
      </c>
    </row>
    <row r="203" spans="2:132" x14ac:dyDescent="0.2">
      <c r="B203" s="25">
        <v>198</v>
      </c>
      <c r="C203" s="26">
        <f>Zisk!D217</f>
        <v>0</v>
      </c>
      <c r="D203">
        <f>Zisk!E217</f>
        <v>0</v>
      </c>
      <c r="E203" s="66" t="str">
        <f t="shared" si="470"/>
        <v/>
      </c>
      <c r="F203" t="str">
        <f t="shared" si="471"/>
        <v/>
      </c>
      <c r="G203" s="66" t="str">
        <f t="shared" si="472"/>
        <v/>
      </c>
      <c r="H203" s="25"/>
      <c r="I203" s="25"/>
      <c r="J203">
        <f>VstupniParametry_SKRYT!$D$5</f>
        <v>0.02</v>
      </c>
      <c r="K203">
        <f>VstupniParametry_SKRYT!$D$6</f>
        <v>0.06</v>
      </c>
      <c r="L203">
        <f>VstupniParametry_SKRYT!$D$7</f>
        <v>0.06</v>
      </c>
      <c r="M203">
        <f>VstupniParametry_SKRYT!$D$8</f>
        <v>0.06</v>
      </c>
      <c r="N203">
        <f>VstupniParametry_SKRYT!$D$9</f>
        <v>1.7999999999999999E-2</v>
      </c>
      <c r="O203" s="27">
        <f>VstupniParametry_SKRYT!$D$10</f>
        <v>0.01</v>
      </c>
      <c r="P203" s="27">
        <f>VstupniParametry_SKRYT!$D$11</f>
        <v>0.01</v>
      </c>
      <c r="Q203" s="27">
        <f>VstupniParametry_SKRYT!$D$12</f>
        <v>0.01</v>
      </c>
      <c r="R203" s="27">
        <f>VstupniParametry_SKRYT!$D$13</f>
        <v>0.01</v>
      </c>
      <c r="S203" s="27">
        <f>VstupniParametry_SKRYT!$D$14</f>
        <v>0.01</v>
      </c>
      <c r="T203">
        <f t="shared" si="473"/>
        <v>0</v>
      </c>
      <c r="U203">
        <f t="shared" si="474"/>
        <v>0</v>
      </c>
      <c r="V203">
        <f t="shared" si="475"/>
        <v>0</v>
      </c>
      <c r="W203">
        <f t="shared" si="476"/>
        <v>0</v>
      </c>
      <c r="X203">
        <f t="shared" si="477"/>
        <v>0</v>
      </c>
      <c r="Y203">
        <f t="shared" si="478"/>
        <v>0</v>
      </c>
      <c r="Z203">
        <f t="shared" si="479"/>
        <v>0</v>
      </c>
      <c r="AA203">
        <f t="shared" si="480"/>
        <v>0</v>
      </c>
      <c r="AB203">
        <f t="shared" si="481"/>
        <v>0</v>
      </c>
      <c r="AC203">
        <f t="shared" si="482"/>
        <v>0</v>
      </c>
      <c r="AD203">
        <f t="shared" si="483"/>
        <v>0</v>
      </c>
      <c r="AE203">
        <f t="shared" si="484"/>
        <v>0</v>
      </c>
      <c r="AF203">
        <f t="shared" si="485"/>
        <v>0</v>
      </c>
      <c r="AG203">
        <f t="shared" si="486"/>
        <v>0</v>
      </c>
      <c r="AH203">
        <f t="shared" si="487"/>
        <v>0</v>
      </c>
      <c r="AI203">
        <f t="shared" si="488"/>
        <v>0</v>
      </c>
      <c r="AJ203">
        <f t="shared" si="489"/>
        <v>0</v>
      </c>
      <c r="AK203">
        <f t="shared" si="490"/>
        <v>0</v>
      </c>
      <c r="AL203">
        <f t="shared" si="491"/>
        <v>0</v>
      </c>
      <c r="AM203">
        <f t="shared" si="492"/>
        <v>0</v>
      </c>
      <c r="AN203">
        <f t="shared" si="493"/>
        <v>0</v>
      </c>
      <c r="AO203">
        <f t="shared" si="494"/>
        <v>0</v>
      </c>
      <c r="AP203">
        <f t="shared" si="495"/>
        <v>0</v>
      </c>
      <c r="AQ203">
        <f t="shared" si="496"/>
        <v>0</v>
      </c>
      <c r="AR203">
        <f t="shared" si="497"/>
        <v>0</v>
      </c>
      <c r="AS203">
        <f t="shared" si="498"/>
        <v>0</v>
      </c>
      <c r="AT203">
        <f t="shared" si="468"/>
        <v>0</v>
      </c>
      <c r="AU203">
        <f t="shared" si="499"/>
        <v>0</v>
      </c>
      <c r="AV203">
        <f t="shared" si="500"/>
        <v>0</v>
      </c>
      <c r="AW203">
        <f t="shared" si="469"/>
        <v>0</v>
      </c>
      <c r="AX203">
        <f t="shared" si="501"/>
        <v>0</v>
      </c>
      <c r="AY203">
        <f t="shared" si="502"/>
        <v>0</v>
      </c>
      <c r="AZ203">
        <f t="shared" si="503"/>
        <v>0</v>
      </c>
      <c r="BA203">
        <f t="shared" si="504"/>
        <v>0</v>
      </c>
      <c r="BB203">
        <f t="shared" si="505"/>
        <v>0</v>
      </c>
      <c r="BC203">
        <f t="shared" si="506"/>
        <v>0</v>
      </c>
      <c r="BD203">
        <f t="shared" si="507"/>
        <v>0</v>
      </c>
      <c r="BE203">
        <f t="shared" si="508"/>
        <v>0</v>
      </c>
      <c r="BF203">
        <f t="shared" si="509"/>
        <v>0</v>
      </c>
      <c r="BG203">
        <f t="shared" si="510"/>
        <v>0</v>
      </c>
      <c r="BH203">
        <f t="shared" si="511"/>
        <v>0</v>
      </c>
      <c r="BI203">
        <f t="shared" si="512"/>
        <v>0</v>
      </c>
      <c r="BJ203">
        <f t="shared" si="513"/>
        <v>0</v>
      </c>
      <c r="BK203">
        <f t="shared" si="514"/>
        <v>0</v>
      </c>
      <c r="BL203">
        <f t="shared" si="515"/>
        <v>0</v>
      </c>
      <c r="BM203">
        <f t="shared" si="516"/>
        <v>0</v>
      </c>
      <c r="BN203">
        <f t="shared" si="517"/>
        <v>0</v>
      </c>
      <c r="BO203">
        <f t="shared" si="518"/>
        <v>0</v>
      </c>
      <c r="BP203">
        <f t="shared" si="519"/>
        <v>0</v>
      </c>
      <c r="BQ203">
        <f t="shared" si="520"/>
        <v>0</v>
      </c>
      <c r="BR203">
        <f t="shared" si="521"/>
        <v>0</v>
      </c>
      <c r="BS203">
        <f t="shared" si="522"/>
        <v>0</v>
      </c>
      <c r="BT203">
        <f t="shared" si="523"/>
        <v>0</v>
      </c>
      <c r="BU203">
        <f t="shared" si="524"/>
        <v>0</v>
      </c>
      <c r="BV203">
        <f t="shared" si="525"/>
        <v>0</v>
      </c>
      <c r="BW203">
        <f t="shared" si="526"/>
        <v>0</v>
      </c>
      <c r="BX203">
        <f t="shared" si="527"/>
        <v>0</v>
      </c>
      <c r="BY203">
        <f t="shared" si="528"/>
        <v>0</v>
      </c>
      <c r="BZ203">
        <f t="shared" si="529"/>
        <v>0</v>
      </c>
      <c r="CA203">
        <f t="shared" si="530"/>
        <v>0</v>
      </c>
      <c r="CB203">
        <f t="shared" si="531"/>
        <v>0</v>
      </c>
      <c r="CC203">
        <f t="shared" si="532"/>
        <v>0</v>
      </c>
      <c r="CD203">
        <f t="shared" si="533"/>
        <v>0</v>
      </c>
      <c r="CE203">
        <f t="shared" si="534"/>
        <v>0</v>
      </c>
      <c r="CF203">
        <f t="shared" si="535"/>
        <v>0</v>
      </c>
      <c r="CG203">
        <f t="shared" si="536"/>
        <v>0</v>
      </c>
      <c r="CH203">
        <f t="shared" si="537"/>
        <v>0</v>
      </c>
      <c r="CI203">
        <f t="shared" si="538"/>
        <v>0</v>
      </c>
      <c r="CJ203">
        <f t="shared" si="539"/>
        <v>0</v>
      </c>
      <c r="CK203">
        <f t="shared" si="540"/>
        <v>0</v>
      </c>
      <c r="CL203" t="str">
        <f t="shared" si="541"/>
        <v/>
      </c>
      <c r="CM203" t="str">
        <f t="shared" si="542"/>
        <v/>
      </c>
      <c r="CN203" t="str">
        <f t="shared" si="543"/>
        <v/>
      </c>
      <c r="CO203" t="str">
        <f t="shared" si="544"/>
        <v/>
      </c>
      <c r="CP203" t="str">
        <f t="shared" si="545"/>
        <v/>
      </c>
      <c r="CQ203" t="str">
        <f t="shared" si="546"/>
        <v/>
      </c>
      <c r="CR203" t="str">
        <f t="shared" si="547"/>
        <v/>
      </c>
      <c r="CS203" t="str">
        <f t="shared" si="548"/>
        <v/>
      </c>
      <c r="CT203" t="str">
        <f t="shared" si="549"/>
        <v/>
      </c>
      <c r="CU203" t="str">
        <f t="shared" si="550"/>
        <v/>
      </c>
      <c r="CV203" t="str">
        <f t="shared" si="551"/>
        <v/>
      </c>
      <c r="CW203" t="str">
        <f t="shared" si="552"/>
        <v/>
      </c>
      <c r="CX203" t="str">
        <f t="shared" si="553"/>
        <v/>
      </c>
      <c r="CY203" t="str">
        <f t="shared" si="554"/>
        <v/>
      </c>
      <c r="CZ203" t="str">
        <f t="shared" si="555"/>
        <v/>
      </c>
      <c r="DA203" t="str">
        <f t="shared" si="556"/>
        <v/>
      </c>
      <c r="DB203" t="str">
        <f t="shared" si="557"/>
        <v/>
      </c>
      <c r="DC203" t="str">
        <f t="shared" si="558"/>
        <v/>
      </c>
      <c r="DD203" t="str">
        <f t="shared" si="559"/>
        <v/>
      </c>
      <c r="DE203" t="str">
        <f t="shared" si="560"/>
        <v/>
      </c>
      <c r="DF203" t="str">
        <f t="shared" si="561"/>
        <v/>
      </c>
      <c r="DG203" t="str">
        <f t="shared" si="562"/>
        <v/>
      </c>
      <c r="DH203" t="str">
        <f t="shared" si="563"/>
        <v/>
      </c>
      <c r="DI203" t="str">
        <f t="shared" si="564"/>
        <v/>
      </c>
      <c r="DJ203" t="str">
        <f t="shared" si="565"/>
        <v/>
      </c>
      <c r="DK203" t="str">
        <f t="shared" si="566"/>
        <v/>
      </c>
      <c r="DL203" t="str">
        <f t="shared" si="567"/>
        <v/>
      </c>
      <c r="DM203" t="str">
        <f t="shared" si="568"/>
        <v/>
      </c>
      <c r="DN203" t="str">
        <f t="shared" si="569"/>
        <v/>
      </c>
      <c r="DO203" t="str">
        <f t="shared" si="570"/>
        <v/>
      </c>
      <c r="DP203" t="str">
        <f t="shared" si="571"/>
        <v/>
      </c>
      <c r="DQ203" t="str">
        <f t="shared" si="572"/>
        <v/>
      </c>
      <c r="DR203" t="str">
        <f t="shared" si="573"/>
        <v/>
      </c>
      <c r="DS203" t="str">
        <f t="shared" si="574"/>
        <v/>
      </c>
      <c r="DT203" t="str">
        <f t="shared" si="575"/>
        <v/>
      </c>
      <c r="DU203">
        <f t="shared" si="576"/>
        <v>0</v>
      </c>
      <c r="DV203">
        <f t="shared" si="577"/>
        <v>0</v>
      </c>
      <c r="DW203">
        <f t="shared" si="578"/>
        <v>0</v>
      </c>
      <c r="DX203" t="str">
        <f t="shared" si="579"/>
        <v/>
      </c>
      <c r="DY203" t="str">
        <f t="shared" si="580"/>
        <v/>
      </c>
      <c r="DZ203" t="str">
        <f t="shared" si="581"/>
        <v/>
      </c>
      <c r="EA203" s="5">
        <f t="shared" si="582"/>
        <v>0</v>
      </c>
      <c r="EB203" s="3">
        <f t="shared" si="583"/>
        <v>0</v>
      </c>
    </row>
    <row r="204" spans="2:132" x14ac:dyDescent="0.2">
      <c r="B204">
        <v>199</v>
      </c>
      <c r="C204" s="3">
        <f>Zisk!D218</f>
        <v>0</v>
      </c>
      <c r="D204">
        <f>Zisk!E218</f>
        <v>0</v>
      </c>
      <c r="E204" s="66" t="str">
        <f t="shared" si="470"/>
        <v/>
      </c>
      <c r="F204" t="str">
        <f t="shared" si="471"/>
        <v/>
      </c>
      <c r="G204" s="66" t="str">
        <f t="shared" si="472"/>
        <v/>
      </c>
      <c r="J204">
        <f>VstupniParametry_SKRYT!$D$5</f>
        <v>0.02</v>
      </c>
      <c r="K204">
        <f>VstupniParametry_SKRYT!$D$6</f>
        <v>0.06</v>
      </c>
      <c r="L204">
        <f>VstupniParametry_SKRYT!$D$7</f>
        <v>0.06</v>
      </c>
      <c r="M204">
        <f>VstupniParametry_SKRYT!$D$8</f>
        <v>0.06</v>
      </c>
      <c r="N204">
        <f>VstupniParametry_SKRYT!$D$9</f>
        <v>1.7999999999999999E-2</v>
      </c>
      <c r="O204" s="27">
        <f>VstupniParametry_SKRYT!$D$10</f>
        <v>0.01</v>
      </c>
      <c r="P204" s="27">
        <f>VstupniParametry_SKRYT!$D$11</f>
        <v>0.01</v>
      </c>
      <c r="Q204" s="27">
        <f>VstupniParametry_SKRYT!$D$12</f>
        <v>0.01</v>
      </c>
      <c r="R204" s="27">
        <f>VstupniParametry_SKRYT!$D$13</f>
        <v>0.01</v>
      </c>
      <c r="S204" s="27">
        <f>VstupniParametry_SKRYT!$D$14</f>
        <v>0.01</v>
      </c>
      <c r="T204">
        <f t="shared" si="473"/>
        <v>0</v>
      </c>
      <c r="U204">
        <f t="shared" si="474"/>
        <v>0</v>
      </c>
      <c r="V204">
        <f t="shared" si="475"/>
        <v>0</v>
      </c>
      <c r="W204">
        <f t="shared" si="476"/>
        <v>0</v>
      </c>
      <c r="X204">
        <f t="shared" si="477"/>
        <v>0</v>
      </c>
      <c r="Y204">
        <f t="shared" si="478"/>
        <v>0</v>
      </c>
      <c r="Z204">
        <f t="shared" si="479"/>
        <v>0</v>
      </c>
      <c r="AA204">
        <f t="shared" si="480"/>
        <v>0</v>
      </c>
      <c r="AB204">
        <f t="shared" si="481"/>
        <v>0</v>
      </c>
      <c r="AC204">
        <f t="shared" si="482"/>
        <v>0</v>
      </c>
      <c r="AD204">
        <f t="shared" si="483"/>
        <v>0</v>
      </c>
      <c r="AE204">
        <f t="shared" si="484"/>
        <v>0</v>
      </c>
      <c r="AF204">
        <f t="shared" si="485"/>
        <v>0</v>
      </c>
      <c r="AG204">
        <f t="shared" si="486"/>
        <v>0</v>
      </c>
      <c r="AH204">
        <f t="shared" si="487"/>
        <v>0</v>
      </c>
      <c r="AI204">
        <f t="shared" si="488"/>
        <v>0</v>
      </c>
      <c r="AJ204">
        <f t="shared" si="489"/>
        <v>0</v>
      </c>
      <c r="AK204">
        <f t="shared" si="490"/>
        <v>0</v>
      </c>
      <c r="AL204">
        <f t="shared" si="491"/>
        <v>0</v>
      </c>
      <c r="AM204">
        <f t="shared" si="492"/>
        <v>0</v>
      </c>
      <c r="AN204">
        <f t="shared" si="493"/>
        <v>0</v>
      </c>
      <c r="AO204">
        <f t="shared" si="494"/>
        <v>0</v>
      </c>
      <c r="AP204">
        <f t="shared" si="495"/>
        <v>0</v>
      </c>
      <c r="AQ204">
        <f t="shared" si="496"/>
        <v>0</v>
      </c>
      <c r="AR204">
        <f t="shared" si="497"/>
        <v>0</v>
      </c>
      <c r="AS204">
        <f t="shared" si="498"/>
        <v>0</v>
      </c>
      <c r="AT204">
        <f t="shared" si="468"/>
        <v>0</v>
      </c>
      <c r="AU204">
        <f t="shared" si="499"/>
        <v>0</v>
      </c>
      <c r="AV204">
        <f t="shared" si="500"/>
        <v>0</v>
      </c>
      <c r="AW204">
        <f t="shared" si="469"/>
        <v>0</v>
      </c>
      <c r="AX204">
        <f t="shared" si="501"/>
        <v>0</v>
      </c>
      <c r="AY204">
        <f t="shared" si="502"/>
        <v>0</v>
      </c>
      <c r="AZ204">
        <f t="shared" si="503"/>
        <v>0</v>
      </c>
      <c r="BA204">
        <f t="shared" si="504"/>
        <v>0</v>
      </c>
      <c r="BB204">
        <f t="shared" si="505"/>
        <v>0</v>
      </c>
      <c r="BC204">
        <f t="shared" si="506"/>
        <v>0</v>
      </c>
      <c r="BD204">
        <f t="shared" si="507"/>
        <v>0</v>
      </c>
      <c r="BE204">
        <f t="shared" si="508"/>
        <v>0</v>
      </c>
      <c r="BF204">
        <f t="shared" si="509"/>
        <v>0</v>
      </c>
      <c r="BG204">
        <f t="shared" si="510"/>
        <v>0</v>
      </c>
      <c r="BH204">
        <f t="shared" si="511"/>
        <v>0</v>
      </c>
      <c r="BI204">
        <f t="shared" si="512"/>
        <v>0</v>
      </c>
      <c r="BJ204">
        <f t="shared" si="513"/>
        <v>0</v>
      </c>
      <c r="BK204">
        <f t="shared" si="514"/>
        <v>0</v>
      </c>
      <c r="BL204">
        <f t="shared" si="515"/>
        <v>0</v>
      </c>
      <c r="BM204">
        <f t="shared" si="516"/>
        <v>0</v>
      </c>
      <c r="BN204">
        <f t="shared" si="517"/>
        <v>0</v>
      </c>
      <c r="BO204">
        <f t="shared" si="518"/>
        <v>0</v>
      </c>
      <c r="BP204">
        <f t="shared" si="519"/>
        <v>0</v>
      </c>
      <c r="BQ204">
        <f t="shared" si="520"/>
        <v>0</v>
      </c>
      <c r="BR204">
        <f t="shared" si="521"/>
        <v>0</v>
      </c>
      <c r="BS204">
        <f t="shared" si="522"/>
        <v>0</v>
      </c>
      <c r="BT204">
        <f t="shared" si="523"/>
        <v>0</v>
      </c>
      <c r="BU204">
        <f t="shared" si="524"/>
        <v>0</v>
      </c>
      <c r="BV204">
        <f t="shared" si="525"/>
        <v>0</v>
      </c>
      <c r="BW204">
        <f t="shared" si="526"/>
        <v>0</v>
      </c>
      <c r="BX204">
        <f t="shared" si="527"/>
        <v>0</v>
      </c>
      <c r="BY204">
        <f t="shared" si="528"/>
        <v>0</v>
      </c>
      <c r="BZ204">
        <f t="shared" si="529"/>
        <v>0</v>
      </c>
      <c r="CA204">
        <f t="shared" si="530"/>
        <v>0</v>
      </c>
      <c r="CB204">
        <f t="shared" si="531"/>
        <v>0</v>
      </c>
      <c r="CC204">
        <f t="shared" si="532"/>
        <v>0</v>
      </c>
      <c r="CD204">
        <f t="shared" si="533"/>
        <v>0</v>
      </c>
      <c r="CE204">
        <f t="shared" si="534"/>
        <v>0</v>
      </c>
      <c r="CF204">
        <f t="shared" si="535"/>
        <v>0</v>
      </c>
      <c r="CG204">
        <f t="shared" si="536"/>
        <v>0</v>
      </c>
      <c r="CH204">
        <f t="shared" si="537"/>
        <v>0</v>
      </c>
      <c r="CI204">
        <f t="shared" si="538"/>
        <v>0</v>
      </c>
      <c r="CJ204">
        <f t="shared" si="539"/>
        <v>0</v>
      </c>
      <c r="CK204">
        <f t="shared" si="540"/>
        <v>0</v>
      </c>
      <c r="CL204" t="str">
        <f t="shared" si="541"/>
        <v/>
      </c>
      <c r="CM204" t="str">
        <f t="shared" si="542"/>
        <v/>
      </c>
      <c r="CN204" t="str">
        <f t="shared" si="543"/>
        <v/>
      </c>
      <c r="CO204" t="str">
        <f t="shared" si="544"/>
        <v/>
      </c>
      <c r="CP204" t="str">
        <f t="shared" si="545"/>
        <v/>
      </c>
      <c r="CQ204" t="str">
        <f t="shared" si="546"/>
        <v/>
      </c>
      <c r="CR204" t="str">
        <f t="shared" si="547"/>
        <v/>
      </c>
      <c r="CS204" t="str">
        <f t="shared" si="548"/>
        <v/>
      </c>
      <c r="CT204" t="str">
        <f t="shared" si="549"/>
        <v/>
      </c>
      <c r="CU204" t="str">
        <f t="shared" si="550"/>
        <v/>
      </c>
      <c r="CV204" t="str">
        <f t="shared" si="551"/>
        <v/>
      </c>
      <c r="CW204" t="str">
        <f t="shared" si="552"/>
        <v/>
      </c>
      <c r="CX204" t="str">
        <f t="shared" si="553"/>
        <v/>
      </c>
      <c r="CY204" t="str">
        <f t="shared" si="554"/>
        <v/>
      </c>
      <c r="CZ204" t="str">
        <f t="shared" si="555"/>
        <v/>
      </c>
      <c r="DA204" t="str">
        <f t="shared" si="556"/>
        <v/>
      </c>
      <c r="DB204" t="str">
        <f t="shared" si="557"/>
        <v/>
      </c>
      <c r="DC204" t="str">
        <f t="shared" si="558"/>
        <v/>
      </c>
      <c r="DD204" t="str">
        <f t="shared" si="559"/>
        <v/>
      </c>
      <c r="DE204" t="str">
        <f t="shared" si="560"/>
        <v/>
      </c>
      <c r="DF204" t="str">
        <f t="shared" si="561"/>
        <v/>
      </c>
      <c r="DG204" t="str">
        <f t="shared" si="562"/>
        <v/>
      </c>
      <c r="DH204" t="str">
        <f t="shared" si="563"/>
        <v/>
      </c>
      <c r="DI204" t="str">
        <f t="shared" si="564"/>
        <v/>
      </c>
      <c r="DJ204" t="str">
        <f t="shared" si="565"/>
        <v/>
      </c>
      <c r="DK204" t="str">
        <f t="shared" si="566"/>
        <v/>
      </c>
      <c r="DL204" t="str">
        <f t="shared" si="567"/>
        <v/>
      </c>
      <c r="DM204" t="str">
        <f t="shared" si="568"/>
        <v/>
      </c>
      <c r="DN204" t="str">
        <f t="shared" si="569"/>
        <v/>
      </c>
      <c r="DO204" t="str">
        <f t="shared" si="570"/>
        <v/>
      </c>
      <c r="DP204" t="str">
        <f t="shared" si="571"/>
        <v/>
      </c>
      <c r="DQ204" t="str">
        <f t="shared" si="572"/>
        <v/>
      </c>
      <c r="DR204" t="str">
        <f t="shared" si="573"/>
        <v/>
      </c>
      <c r="DS204" t="str">
        <f t="shared" si="574"/>
        <v/>
      </c>
      <c r="DT204" t="str">
        <f t="shared" si="575"/>
        <v/>
      </c>
      <c r="DU204">
        <f t="shared" si="576"/>
        <v>0</v>
      </c>
      <c r="DV204">
        <f t="shared" si="577"/>
        <v>0</v>
      </c>
      <c r="DW204">
        <f t="shared" si="578"/>
        <v>0</v>
      </c>
      <c r="DX204" t="str">
        <f t="shared" si="579"/>
        <v/>
      </c>
      <c r="DY204" t="str">
        <f t="shared" si="580"/>
        <v/>
      </c>
      <c r="DZ204" t="str">
        <f t="shared" si="581"/>
        <v/>
      </c>
      <c r="EA204" s="5">
        <f t="shared" si="582"/>
        <v>0</v>
      </c>
      <c r="EB204" s="3">
        <f t="shared" si="583"/>
        <v>0</v>
      </c>
    </row>
    <row r="205" spans="2:132" x14ac:dyDescent="0.2">
      <c r="B205" s="25">
        <v>200</v>
      </c>
      <c r="C205" s="26">
        <f>Zisk!D219</f>
        <v>0</v>
      </c>
      <c r="D205">
        <f>Zisk!E219</f>
        <v>0</v>
      </c>
      <c r="E205" s="66" t="str">
        <f t="shared" si="470"/>
        <v/>
      </c>
      <c r="F205" t="str">
        <f t="shared" si="471"/>
        <v/>
      </c>
      <c r="G205" s="66" t="str">
        <f t="shared" si="472"/>
        <v/>
      </c>
      <c r="H205" s="25"/>
      <c r="I205" s="25"/>
      <c r="J205">
        <f>VstupniParametry_SKRYT!$D$5</f>
        <v>0.02</v>
      </c>
      <c r="K205">
        <f>VstupniParametry_SKRYT!$D$6</f>
        <v>0.06</v>
      </c>
      <c r="L205">
        <f>VstupniParametry_SKRYT!$D$7</f>
        <v>0.06</v>
      </c>
      <c r="M205">
        <f>VstupniParametry_SKRYT!$D$8</f>
        <v>0.06</v>
      </c>
      <c r="N205">
        <f>VstupniParametry_SKRYT!$D$9</f>
        <v>1.7999999999999999E-2</v>
      </c>
      <c r="O205" s="27">
        <f>VstupniParametry_SKRYT!$D$10</f>
        <v>0.01</v>
      </c>
      <c r="P205" s="27">
        <f>VstupniParametry_SKRYT!$D$11</f>
        <v>0.01</v>
      </c>
      <c r="Q205" s="27">
        <f>VstupniParametry_SKRYT!$D$12</f>
        <v>0.01</v>
      </c>
      <c r="R205" s="27">
        <f>VstupniParametry_SKRYT!$D$13</f>
        <v>0.01</v>
      </c>
      <c r="S205" s="27">
        <f>VstupniParametry_SKRYT!$D$14</f>
        <v>0.01</v>
      </c>
      <c r="T205">
        <f t="shared" si="473"/>
        <v>0</v>
      </c>
      <c r="U205">
        <f t="shared" si="474"/>
        <v>0</v>
      </c>
      <c r="V205">
        <f t="shared" si="475"/>
        <v>0</v>
      </c>
      <c r="W205">
        <f t="shared" si="476"/>
        <v>0</v>
      </c>
      <c r="X205">
        <f t="shared" si="477"/>
        <v>0</v>
      </c>
      <c r="Y205">
        <f t="shared" si="478"/>
        <v>0</v>
      </c>
      <c r="Z205">
        <f t="shared" si="479"/>
        <v>0</v>
      </c>
      <c r="AA205">
        <f t="shared" si="480"/>
        <v>0</v>
      </c>
      <c r="AB205">
        <f t="shared" si="481"/>
        <v>0</v>
      </c>
      <c r="AC205">
        <f t="shared" si="482"/>
        <v>0</v>
      </c>
      <c r="AD205">
        <f t="shared" si="483"/>
        <v>0</v>
      </c>
      <c r="AE205">
        <f t="shared" si="484"/>
        <v>0</v>
      </c>
      <c r="AF205">
        <f t="shared" si="485"/>
        <v>0</v>
      </c>
      <c r="AG205">
        <f t="shared" si="486"/>
        <v>0</v>
      </c>
      <c r="AH205">
        <f t="shared" si="487"/>
        <v>0</v>
      </c>
      <c r="AI205">
        <f t="shared" si="488"/>
        <v>0</v>
      </c>
      <c r="AJ205">
        <f t="shared" si="489"/>
        <v>0</v>
      </c>
      <c r="AK205">
        <f t="shared" si="490"/>
        <v>0</v>
      </c>
      <c r="AL205">
        <f t="shared" si="491"/>
        <v>0</v>
      </c>
      <c r="AM205">
        <f t="shared" si="492"/>
        <v>0</v>
      </c>
      <c r="AN205">
        <f t="shared" si="493"/>
        <v>0</v>
      </c>
      <c r="AO205">
        <f t="shared" si="494"/>
        <v>0</v>
      </c>
      <c r="AP205">
        <f t="shared" si="495"/>
        <v>0</v>
      </c>
      <c r="AQ205">
        <f t="shared" si="496"/>
        <v>0</v>
      </c>
      <c r="AR205">
        <f t="shared" si="497"/>
        <v>0</v>
      </c>
      <c r="AS205">
        <f t="shared" si="498"/>
        <v>0</v>
      </c>
      <c r="AT205">
        <f t="shared" si="468"/>
        <v>0</v>
      </c>
      <c r="AU205">
        <f t="shared" si="499"/>
        <v>0</v>
      </c>
      <c r="AV205">
        <f t="shared" si="500"/>
        <v>0</v>
      </c>
      <c r="AW205">
        <f t="shared" si="469"/>
        <v>0</v>
      </c>
      <c r="AX205">
        <f t="shared" si="501"/>
        <v>0</v>
      </c>
      <c r="AY205">
        <f t="shared" si="502"/>
        <v>0</v>
      </c>
      <c r="AZ205">
        <f t="shared" si="503"/>
        <v>0</v>
      </c>
      <c r="BA205">
        <f t="shared" si="504"/>
        <v>0</v>
      </c>
      <c r="BB205">
        <f t="shared" si="505"/>
        <v>0</v>
      </c>
      <c r="BC205">
        <f t="shared" si="506"/>
        <v>0</v>
      </c>
      <c r="BD205">
        <f t="shared" si="507"/>
        <v>0</v>
      </c>
      <c r="BE205">
        <f t="shared" si="508"/>
        <v>0</v>
      </c>
      <c r="BF205">
        <f t="shared" si="509"/>
        <v>0</v>
      </c>
      <c r="BG205">
        <f t="shared" si="510"/>
        <v>0</v>
      </c>
      <c r="BH205">
        <f t="shared" si="511"/>
        <v>0</v>
      </c>
      <c r="BI205">
        <f t="shared" si="512"/>
        <v>0</v>
      </c>
      <c r="BJ205">
        <f t="shared" si="513"/>
        <v>0</v>
      </c>
      <c r="BK205">
        <f t="shared" si="514"/>
        <v>0</v>
      </c>
      <c r="BL205">
        <f t="shared" si="515"/>
        <v>0</v>
      </c>
      <c r="BM205">
        <f t="shared" si="516"/>
        <v>0</v>
      </c>
      <c r="BN205">
        <f t="shared" si="517"/>
        <v>0</v>
      </c>
      <c r="BO205">
        <f t="shared" si="518"/>
        <v>0</v>
      </c>
      <c r="BP205">
        <f t="shared" si="519"/>
        <v>0</v>
      </c>
      <c r="BQ205">
        <f t="shared" si="520"/>
        <v>0</v>
      </c>
      <c r="BR205">
        <f t="shared" si="521"/>
        <v>0</v>
      </c>
      <c r="BS205">
        <f t="shared" si="522"/>
        <v>0</v>
      </c>
      <c r="BT205">
        <f t="shared" si="523"/>
        <v>0</v>
      </c>
      <c r="BU205">
        <f t="shared" si="524"/>
        <v>0</v>
      </c>
      <c r="BV205">
        <f t="shared" si="525"/>
        <v>0</v>
      </c>
      <c r="BW205">
        <f t="shared" si="526"/>
        <v>0</v>
      </c>
      <c r="BX205">
        <f t="shared" si="527"/>
        <v>0</v>
      </c>
      <c r="BY205">
        <f t="shared" si="528"/>
        <v>0</v>
      </c>
      <c r="BZ205">
        <f t="shared" si="529"/>
        <v>0</v>
      </c>
      <c r="CA205">
        <f t="shared" si="530"/>
        <v>0</v>
      </c>
      <c r="CB205">
        <f t="shared" si="531"/>
        <v>0</v>
      </c>
      <c r="CC205">
        <f t="shared" si="532"/>
        <v>0</v>
      </c>
      <c r="CD205">
        <f t="shared" si="533"/>
        <v>0</v>
      </c>
      <c r="CE205">
        <f t="shared" si="534"/>
        <v>0</v>
      </c>
      <c r="CF205">
        <f t="shared" si="535"/>
        <v>0</v>
      </c>
      <c r="CG205">
        <f t="shared" si="536"/>
        <v>0</v>
      </c>
      <c r="CH205">
        <f t="shared" si="537"/>
        <v>0</v>
      </c>
      <c r="CI205">
        <f t="shared" si="538"/>
        <v>0</v>
      </c>
      <c r="CJ205">
        <f t="shared" si="539"/>
        <v>0</v>
      </c>
      <c r="CK205">
        <f t="shared" si="540"/>
        <v>0</v>
      </c>
      <c r="CL205" t="str">
        <f t="shared" si="541"/>
        <v/>
      </c>
      <c r="CM205" t="str">
        <f t="shared" si="542"/>
        <v/>
      </c>
      <c r="CN205" t="str">
        <f t="shared" si="543"/>
        <v/>
      </c>
      <c r="CO205" t="str">
        <f t="shared" si="544"/>
        <v/>
      </c>
      <c r="CP205" t="str">
        <f t="shared" si="545"/>
        <v/>
      </c>
      <c r="CQ205" t="str">
        <f t="shared" si="546"/>
        <v/>
      </c>
      <c r="CR205" t="str">
        <f t="shared" si="547"/>
        <v/>
      </c>
      <c r="CS205" t="str">
        <f t="shared" si="548"/>
        <v/>
      </c>
      <c r="CT205" t="str">
        <f t="shared" si="549"/>
        <v/>
      </c>
      <c r="CU205" t="str">
        <f t="shared" si="550"/>
        <v/>
      </c>
      <c r="CV205" t="str">
        <f t="shared" si="551"/>
        <v/>
      </c>
      <c r="CW205" t="str">
        <f t="shared" si="552"/>
        <v/>
      </c>
      <c r="CX205" t="str">
        <f t="shared" si="553"/>
        <v/>
      </c>
      <c r="CY205" t="str">
        <f t="shared" si="554"/>
        <v/>
      </c>
      <c r="CZ205" t="str">
        <f t="shared" si="555"/>
        <v/>
      </c>
      <c r="DA205" t="str">
        <f t="shared" si="556"/>
        <v/>
      </c>
      <c r="DB205" t="str">
        <f t="shared" si="557"/>
        <v/>
      </c>
      <c r="DC205" t="str">
        <f t="shared" si="558"/>
        <v/>
      </c>
      <c r="DD205" t="str">
        <f t="shared" si="559"/>
        <v/>
      </c>
      <c r="DE205" t="str">
        <f t="shared" si="560"/>
        <v/>
      </c>
      <c r="DF205" t="str">
        <f t="shared" si="561"/>
        <v/>
      </c>
      <c r="DG205" t="str">
        <f t="shared" si="562"/>
        <v/>
      </c>
      <c r="DH205" t="str">
        <f t="shared" si="563"/>
        <v/>
      </c>
      <c r="DI205" t="str">
        <f t="shared" si="564"/>
        <v/>
      </c>
      <c r="DJ205" t="str">
        <f t="shared" si="565"/>
        <v/>
      </c>
      <c r="DK205" t="str">
        <f t="shared" si="566"/>
        <v/>
      </c>
      <c r="DL205" t="str">
        <f t="shared" si="567"/>
        <v/>
      </c>
      <c r="DM205" t="str">
        <f t="shared" si="568"/>
        <v/>
      </c>
      <c r="DN205" t="str">
        <f t="shared" si="569"/>
        <v/>
      </c>
      <c r="DO205" t="str">
        <f t="shared" si="570"/>
        <v/>
      </c>
      <c r="DP205" t="str">
        <f t="shared" si="571"/>
        <v/>
      </c>
      <c r="DQ205" t="str">
        <f t="shared" si="572"/>
        <v/>
      </c>
      <c r="DR205" t="str">
        <f t="shared" si="573"/>
        <v/>
      </c>
      <c r="DS205" t="str">
        <f t="shared" si="574"/>
        <v/>
      </c>
      <c r="DT205" t="str">
        <f t="shared" si="575"/>
        <v/>
      </c>
      <c r="DU205">
        <f t="shared" si="576"/>
        <v>0</v>
      </c>
      <c r="DV205">
        <f t="shared" si="577"/>
        <v>0</v>
      </c>
      <c r="DW205">
        <f t="shared" si="578"/>
        <v>0</v>
      </c>
      <c r="DX205" t="str">
        <f t="shared" si="579"/>
        <v/>
      </c>
      <c r="DY205" t="str">
        <f t="shared" si="580"/>
        <v/>
      </c>
      <c r="DZ205" t="str">
        <f t="shared" si="581"/>
        <v/>
      </c>
      <c r="EA205" s="5">
        <f t="shared" si="582"/>
        <v>0</v>
      </c>
      <c r="EB205" s="3">
        <f t="shared" si="583"/>
        <v>0</v>
      </c>
    </row>
    <row r="206" spans="2:132" x14ac:dyDescent="0.2">
      <c r="B206">
        <v>201</v>
      </c>
      <c r="C206" s="3">
        <f>Zisk!D220</f>
        <v>0</v>
      </c>
      <c r="D206">
        <f>Zisk!E220</f>
        <v>0</v>
      </c>
      <c r="E206" s="66" t="str">
        <f t="shared" si="470"/>
        <v/>
      </c>
      <c r="F206" t="str">
        <f t="shared" si="471"/>
        <v/>
      </c>
      <c r="G206" s="66" t="str">
        <f t="shared" si="472"/>
        <v/>
      </c>
      <c r="J206">
        <f>VstupniParametry_SKRYT!$D$5</f>
        <v>0.02</v>
      </c>
      <c r="K206">
        <f>VstupniParametry_SKRYT!$D$6</f>
        <v>0.06</v>
      </c>
      <c r="L206">
        <f>VstupniParametry_SKRYT!$D$7</f>
        <v>0.06</v>
      </c>
      <c r="M206">
        <f>VstupniParametry_SKRYT!$D$8</f>
        <v>0.06</v>
      </c>
      <c r="N206">
        <f>VstupniParametry_SKRYT!$D$9</f>
        <v>1.7999999999999999E-2</v>
      </c>
      <c r="O206" s="27">
        <f>VstupniParametry_SKRYT!$D$10</f>
        <v>0.01</v>
      </c>
      <c r="P206" s="27">
        <f>VstupniParametry_SKRYT!$D$11</f>
        <v>0.01</v>
      </c>
      <c r="Q206" s="27">
        <f>VstupniParametry_SKRYT!$D$12</f>
        <v>0.01</v>
      </c>
      <c r="R206" s="27">
        <f>VstupniParametry_SKRYT!$D$13</f>
        <v>0.01</v>
      </c>
      <c r="S206" s="27">
        <f>VstupniParametry_SKRYT!$D$14</f>
        <v>0.01</v>
      </c>
      <c r="T206">
        <f t="shared" si="473"/>
        <v>0</v>
      </c>
      <c r="U206">
        <f t="shared" si="474"/>
        <v>0</v>
      </c>
      <c r="V206">
        <f t="shared" si="475"/>
        <v>0</v>
      </c>
      <c r="W206">
        <f t="shared" si="476"/>
        <v>0</v>
      </c>
      <c r="X206">
        <f t="shared" si="477"/>
        <v>0</v>
      </c>
      <c r="Y206">
        <f t="shared" si="478"/>
        <v>0</v>
      </c>
      <c r="Z206">
        <f t="shared" si="479"/>
        <v>0</v>
      </c>
      <c r="AA206">
        <f t="shared" si="480"/>
        <v>0</v>
      </c>
      <c r="AB206">
        <f t="shared" si="481"/>
        <v>0</v>
      </c>
      <c r="AC206">
        <f t="shared" si="482"/>
        <v>0</v>
      </c>
      <c r="AD206">
        <f t="shared" si="483"/>
        <v>0</v>
      </c>
      <c r="AE206">
        <f t="shared" si="484"/>
        <v>0</v>
      </c>
      <c r="AF206">
        <f t="shared" si="485"/>
        <v>0</v>
      </c>
      <c r="AG206">
        <f t="shared" si="486"/>
        <v>0</v>
      </c>
      <c r="AH206">
        <f t="shared" si="487"/>
        <v>0</v>
      </c>
      <c r="AI206">
        <f t="shared" si="488"/>
        <v>0</v>
      </c>
      <c r="AJ206">
        <f t="shared" si="489"/>
        <v>0</v>
      </c>
      <c r="AK206">
        <f t="shared" si="490"/>
        <v>0</v>
      </c>
      <c r="AL206">
        <f t="shared" si="491"/>
        <v>0</v>
      </c>
      <c r="AM206">
        <f t="shared" si="492"/>
        <v>0</v>
      </c>
      <c r="AN206">
        <f t="shared" si="493"/>
        <v>0</v>
      </c>
      <c r="AO206">
        <f t="shared" si="494"/>
        <v>0</v>
      </c>
      <c r="AP206">
        <f t="shared" si="495"/>
        <v>0</v>
      </c>
      <c r="AQ206">
        <f t="shared" si="496"/>
        <v>0</v>
      </c>
      <c r="AR206">
        <f t="shared" si="497"/>
        <v>0</v>
      </c>
      <c r="AS206">
        <f t="shared" si="498"/>
        <v>0</v>
      </c>
      <c r="AT206">
        <f t="shared" si="468"/>
        <v>0</v>
      </c>
      <c r="AU206">
        <f t="shared" si="499"/>
        <v>0</v>
      </c>
      <c r="AV206">
        <f t="shared" si="500"/>
        <v>0</v>
      </c>
      <c r="AW206">
        <f t="shared" si="469"/>
        <v>0</v>
      </c>
      <c r="AX206">
        <f t="shared" si="501"/>
        <v>0</v>
      </c>
      <c r="AY206">
        <f t="shared" si="502"/>
        <v>0</v>
      </c>
      <c r="AZ206">
        <f t="shared" si="503"/>
        <v>0</v>
      </c>
      <c r="BA206">
        <f t="shared" si="504"/>
        <v>0</v>
      </c>
      <c r="BB206">
        <f t="shared" si="505"/>
        <v>0</v>
      </c>
      <c r="BC206">
        <f t="shared" si="506"/>
        <v>0</v>
      </c>
      <c r="BD206">
        <f t="shared" si="507"/>
        <v>0</v>
      </c>
      <c r="BE206">
        <f t="shared" si="508"/>
        <v>0</v>
      </c>
      <c r="BF206">
        <f t="shared" si="509"/>
        <v>0</v>
      </c>
      <c r="BG206">
        <f t="shared" si="510"/>
        <v>0</v>
      </c>
      <c r="BH206">
        <f t="shared" si="511"/>
        <v>0</v>
      </c>
      <c r="BI206">
        <f t="shared" si="512"/>
        <v>0</v>
      </c>
      <c r="BJ206">
        <f t="shared" si="513"/>
        <v>0</v>
      </c>
      <c r="BK206">
        <f t="shared" si="514"/>
        <v>0</v>
      </c>
      <c r="BL206">
        <f t="shared" si="515"/>
        <v>0</v>
      </c>
      <c r="BM206">
        <f t="shared" si="516"/>
        <v>0</v>
      </c>
      <c r="BN206">
        <f t="shared" si="517"/>
        <v>0</v>
      </c>
      <c r="BO206">
        <f t="shared" si="518"/>
        <v>0</v>
      </c>
      <c r="BP206">
        <f t="shared" si="519"/>
        <v>0</v>
      </c>
      <c r="BQ206">
        <f t="shared" si="520"/>
        <v>0</v>
      </c>
      <c r="BR206">
        <f t="shared" si="521"/>
        <v>0</v>
      </c>
      <c r="BS206">
        <f t="shared" si="522"/>
        <v>0</v>
      </c>
      <c r="BT206">
        <f t="shared" si="523"/>
        <v>0</v>
      </c>
      <c r="BU206">
        <f t="shared" si="524"/>
        <v>0</v>
      </c>
      <c r="BV206">
        <f t="shared" si="525"/>
        <v>0</v>
      </c>
      <c r="BW206">
        <f t="shared" si="526"/>
        <v>0</v>
      </c>
      <c r="BX206">
        <f t="shared" si="527"/>
        <v>0</v>
      </c>
      <c r="BY206">
        <f t="shared" si="528"/>
        <v>0</v>
      </c>
      <c r="BZ206">
        <f t="shared" si="529"/>
        <v>0</v>
      </c>
      <c r="CA206">
        <f t="shared" si="530"/>
        <v>0</v>
      </c>
      <c r="CB206">
        <f t="shared" si="531"/>
        <v>0</v>
      </c>
      <c r="CC206">
        <f t="shared" si="532"/>
        <v>0</v>
      </c>
      <c r="CD206">
        <f t="shared" si="533"/>
        <v>0</v>
      </c>
      <c r="CE206">
        <f t="shared" si="534"/>
        <v>0</v>
      </c>
      <c r="CF206">
        <f t="shared" si="535"/>
        <v>0</v>
      </c>
      <c r="CG206">
        <f t="shared" si="536"/>
        <v>0</v>
      </c>
      <c r="CH206">
        <f t="shared" si="537"/>
        <v>0</v>
      </c>
      <c r="CI206">
        <f t="shared" si="538"/>
        <v>0</v>
      </c>
      <c r="CJ206">
        <f t="shared" si="539"/>
        <v>0</v>
      </c>
      <c r="CK206">
        <f t="shared" si="540"/>
        <v>0</v>
      </c>
      <c r="CL206" t="str">
        <f t="shared" si="541"/>
        <v/>
      </c>
      <c r="CM206" t="str">
        <f t="shared" si="542"/>
        <v/>
      </c>
      <c r="CN206" t="str">
        <f t="shared" si="543"/>
        <v/>
      </c>
      <c r="CO206" t="str">
        <f t="shared" si="544"/>
        <v/>
      </c>
      <c r="CP206" t="str">
        <f t="shared" si="545"/>
        <v/>
      </c>
      <c r="CQ206" t="str">
        <f t="shared" si="546"/>
        <v/>
      </c>
      <c r="CR206" t="str">
        <f t="shared" si="547"/>
        <v/>
      </c>
      <c r="CS206" t="str">
        <f t="shared" si="548"/>
        <v/>
      </c>
      <c r="CT206" t="str">
        <f t="shared" si="549"/>
        <v/>
      </c>
      <c r="CU206" t="str">
        <f t="shared" si="550"/>
        <v/>
      </c>
      <c r="CV206" t="str">
        <f t="shared" si="551"/>
        <v/>
      </c>
      <c r="CW206" t="str">
        <f t="shared" si="552"/>
        <v/>
      </c>
      <c r="CX206" t="str">
        <f t="shared" si="553"/>
        <v/>
      </c>
      <c r="CY206" t="str">
        <f t="shared" si="554"/>
        <v/>
      </c>
      <c r="CZ206" t="str">
        <f t="shared" si="555"/>
        <v/>
      </c>
      <c r="DA206" t="str">
        <f t="shared" si="556"/>
        <v/>
      </c>
      <c r="DB206" t="str">
        <f t="shared" si="557"/>
        <v/>
      </c>
      <c r="DC206" t="str">
        <f t="shared" si="558"/>
        <v/>
      </c>
      <c r="DD206" t="str">
        <f t="shared" si="559"/>
        <v/>
      </c>
      <c r="DE206" t="str">
        <f t="shared" si="560"/>
        <v/>
      </c>
      <c r="DF206" t="str">
        <f t="shared" si="561"/>
        <v/>
      </c>
      <c r="DG206" t="str">
        <f t="shared" si="562"/>
        <v/>
      </c>
      <c r="DH206" t="str">
        <f t="shared" si="563"/>
        <v/>
      </c>
      <c r="DI206" t="str">
        <f t="shared" si="564"/>
        <v/>
      </c>
      <c r="DJ206" t="str">
        <f t="shared" si="565"/>
        <v/>
      </c>
      <c r="DK206" t="str">
        <f t="shared" si="566"/>
        <v/>
      </c>
      <c r="DL206" t="str">
        <f t="shared" si="567"/>
        <v/>
      </c>
      <c r="DM206" t="str">
        <f t="shared" si="568"/>
        <v/>
      </c>
      <c r="DN206" t="str">
        <f t="shared" si="569"/>
        <v/>
      </c>
      <c r="DO206" t="str">
        <f t="shared" si="570"/>
        <v/>
      </c>
      <c r="DP206" t="str">
        <f t="shared" si="571"/>
        <v/>
      </c>
      <c r="DQ206" t="str">
        <f t="shared" si="572"/>
        <v/>
      </c>
      <c r="DR206" t="str">
        <f t="shared" si="573"/>
        <v/>
      </c>
      <c r="DS206" t="str">
        <f t="shared" si="574"/>
        <v/>
      </c>
      <c r="DT206" t="str">
        <f t="shared" si="575"/>
        <v/>
      </c>
      <c r="DU206">
        <f t="shared" si="576"/>
        <v>0</v>
      </c>
      <c r="DV206">
        <f t="shared" si="577"/>
        <v>0</v>
      </c>
      <c r="DW206">
        <f t="shared" si="578"/>
        <v>0</v>
      </c>
      <c r="DX206" t="str">
        <f t="shared" si="579"/>
        <v/>
      </c>
      <c r="DY206" t="str">
        <f t="shared" si="580"/>
        <v/>
      </c>
      <c r="DZ206" t="str">
        <f t="shared" si="581"/>
        <v/>
      </c>
      <c r="EA206" s="5">
        <f t="shared" si="582"/>
        <v>0</v>
      </c>
      <c r="EB206" s="3">
        <f t="shared" si="583"/>
        <v>0</v>
      </c>
    </row>
    <row r="207" spans="2:132" x14ac:dyDescent="0.2">
      <c r="B207" s="25">
        <v>202</v>
      </c>
      <c r="C207" s="26">
        <f>Zisk!D221</f>
        <v>0</v>
      </c>
      <c r="D207">
        <f>Zisk!E221</f>
        <v>0</v>
      </c>
      <c r="E207" s="66" t="str">
        <f t="shared" si="470"/>
        <v/>
      </c>
      <c r="F207" t="str">
        <f t="shared" si="471"/>
        <v/>
      </c>
      <c r="G207" s="66" t="str">
        <f t="shared" si="472"/>
        <v/>
      </c>
      <c r="H207" s="25"/>
      <c r="I207" s="25"/>
      <c r="J207">
        <f>VstupniParametry_SKRYT!$D$5</f>
        <v>0.02</v>
      </c>
      <c r="K207">
        <f>VstupniParametry_SKRYT!$D$6</f>
        <v>0.06</v>
      </c>
      <c r="L207">
        <f>VstupniParametry_SKRYT!$D$7</f>
        <v>0.06</v>
      </c>
      <c r="M207">
        <f>VstupniParametry_SKRYT!$D$8</f>
        <v>0.06</v>
      </c>
      <c r="N207">
        <f>VstupniParametry_SKRYT!$D$9</f>
        <v>1.7999999999999999E-2</v>
      </c>
      <c r="O207" s="27">
        <f>VstupniParametry_SKRYT!$D$10</f>
        <v>0.01</v>
      </c>
      <c r="P207" s="27">
        <f>VstupniParametry_SKRYT!$D$11</f>
        <v>0.01</v>
      </c>
      <c r="Q207" s="27">
        <f>VstupniParametry_SKRYT!$D$12</f>
        <v>0.01</v>
      </c>
      <c r="R207" s="27">
        <f>VstupniParametry_SKRYT!$D$13</f>
        <v>0.01</v>
      </c>
      <c r="S207" s="27">
        <f>VstupniParametry_SKRYT!$D$14</f>
        <v>0.01</v>
      </c>
      <c r="T207">
        <f t="shared" si="473"/>
        <v>0</v>
      </c>
      <c r="U207">
        <f t="shared" si="474"/>
        <v>0</v>
      </c>
      <c r="V207">
        <f t="shared" si="475"/>
        <v>0</v>
      </c>
      <c r="W207">
        <f t="shared" si="476"/>
        <v>0</v>
      </c>
      <c r="X207">
        <f t="shared" si="477"/>
        <v>0</v>
      </c>
      <c r="Y207">
        <f t="shared" si="478"/>
        <v>0</v>
      </c>
      <c r="Z207">
        <f t="shared" si="479"/>
        <v>0</v>
      </c>
      <c r="AA207">
        <f t="shared" si="480"/>
        <v>0</v>
      </c>
      <c r="AB207">
        <f t="shared" si="481"/>
        <v>0</v>
      </c>
      <c r="AC207">
        <f t="shared" si="482"/>
        <v>0</v>
      </c>
      <c r="AD207">
        <f t="shared" si="483"/>
        <v>0</v>
      </c>
      <c r="AE207">
        <f t="shared" si="484"/>
        <v>0</v>
      </c>
      <c r="AF207">
        <f t="shared" si="485"/>
        <v>0</v>
      </c>
      <c r="AG207">
        <f t="shared" si="486"/>
        <v>0</v>
      </c>
      <c r="AH207">
        <f t="shared" si="487"/>
        <v>0</v>
      </c>
      <c r="AI207">
        <f t="shared" si="488"/>
        <v>0</v>
      </c>
      <c r="AJ207">
        <f t="shared" si="489"/>
        <v>0</v>
      </c>
      <c r="AK207">
        <f t="shared" si="490"/>
        <v>0</v>
      </c>
      <c r="AL207">
        <f t="shared" si="491"/>
        <v>0</v>
      </c>
      <c r="AM207">
        <f t="shared" si="492"/>
        <v>0</v>
      </c>
      <c r="AN207">
        <f t="shared" si="493"/>
        <v>0</v>
      </c>
      <c r="AO207">
        <f t="shared" si="494"/>
        <v>0</v>
      </c>
      <c r="AP207">
        <f t="shared" si="495"/>
        <v>0</v>
      </c>
      <c r="AQ207">
        <f t="shared" si="496"/>
        <v>0</v>
      </c>
      <c r="AR207">
        <f t="shared" si="497"/>
        <v>0</v>
      </c>
      <c r="AS207">
        <f t="shared" si="498"/>
        <v>0</v>
      </c>
      <c r="AT207">
        <f t="shared" si="468"/>
        <v>0</v>
      </c>
      <c r="AU207">
        <f t="shared" si="499"/>
        <v>0</v>
      </c>
      <c r="AV207">
        <f t="shared" si="500"/>
        <v>0</v>
      </c>
      <c r="AW207">
        <f t="shared" si="469"/>
        <v>0</v>
      </c>
      <c r="AX207">
        <f t="shared" si="501"/>
        <v>0</v>
      </c>
      <c r="AY207">
        <f t="shared" si="502"/>
        <v>0</v>
      </c>
      <c r="AZ207">
        <f t="shared" si="503"/>
        <v>0</v>
      </c>
      <c r="BA207">
        <f t="shared" si="504"/>
        <v>0</v>
      </c>
      <c r="BB207">
        <f t="shared" si="505"/>
        <v>0</v>
      </c>
      <c r="BC207">
        <f t="shared" si="506"/>
        <v>0</v>
      </c>
      <c r="BD207">
        <f t="shared" si="507"/>
        <v>0</v>
      </c>
      <c r="BE207">
        <f t="shared" si="508"/>
        <v>0</v>
      </c>
      <c r="BF207">
        <f t="shared" si="509"/>
        <v>0</v>
      </c>
      <c r="BG207">
        <f t="shared" si="510"/>
        <v>0</v>
      </c>
      <c r="BH207">
        <f t="shared" si="511"/>
        <v>0</v>
      </c>
      <c r="BI207">
        <f t="shared" si="512"/>
        <v>0</v>
      </c>
      <c r="BJ207">
        <f t="shared" si="513"/>
        <v>0</v>
      </c>
      <c r="BK207">
        <f t="shared" si="514"/>
        <v>0</v>
      </c>
      <c r="BL207">
        <f t="shared" si="515"/>
        <v>0</v>
      </c>
      <c r="BM207">
        <f t="shared" si="516"/>
        <v>0</v>
      </c>
      <c r="BN207">
        <f t="shared" si="517"/>
        <v>0</v>
      </c>
      <c r="BO207">
        <f t="shared" si="518"/>
        <v>0</v>
      </c>
      <c r="BP207">
        <f t="shared" si="519"/>
        <v>0</v>
      </c>
      <c r="BQ207">
        <f t="shared" si="520"/>
        <v>0</v>
      </c>
      <c r="BR207">
        <f t="shared" si="521"/>
        <v>0</v>
      </c>
      <c r="BS207">
        <f t="shared" si="522"/>
        <v>0</v>
      </c>
      <c r="BT207">
        <f t="shared" si="523"/>
        <v>0</v>
      </c>
      <c r="BU207">
        <f t="shared" si="524"/>
        <v>0</v>
      </c>
      <c r="BV207">
        <f t="shared" si="525"/>
        <v>0</v>
      </c>
      <c r="BW207">
        <f t="shared" si="526"/>
        <v>0</v>
      </c>
      <c r="BX207">
        <f t="shared" si="527"/>
        <v>0</v>
      </c>
      <c r="BY207">
        <f t="shared" si="528"/>
        <v>0</v>
      </c>
      <c r="BZ207">
        <f t="shared" si="529"/>
        <v>0</v>
      </c>
      <c r="CA207">
        <f t="shared" si="530"/>
        <v>0</v>
      </c>
      <c r="CB207">
        <f t="shared" si="531"/>
        <v>0</v>
      </c>
      <c r="CC207">
        <f t="shared" si="532"/>
        <v>0</v>
      </c>
      <c r="CD207">
        <f t="shared" si="533"/>
        <v>0</v>
      </c>
      <c r="CE207">
        <f t="shared" si="534"/>
        <v>0</v>
      </c>
      <c r="CF207">
        <f t="shared" si="535"/>
        <v>0</v>
      </c>
      <c r="CG207">
        <f t="shared" si="536"/>
        <v>0</v>
      </c>
      <c r="CH207">
        <f t="shared" si="537"/>
        <v>0</v>
      </c>
      <c r="CI207">
        <f t="shared" si="538"/>
        <v>0</v>
      </c>
      <c r="CJ207">
        <f t="shared" si="539"/>
        <v>0</v>
      </c>
      <c r="CK207">
        <f t="shared" si="540"/>
        <v>0</v>
      </c>
      <c r="CL207" t="str">
        <f t="shared" si="541"/>
        <v/>
      </c>
      <c r="CM207" t="str">
        <f t="shared" si="542"/>
        <v/>
      </c>
      <c r="CN207" t="str">
        <f t="shared" si="543"/>
        <v/>
      </c>
      <c r="CO207" t="str">
        <f t="shared" si="544"/>
        <v/>
      </c>
      <c r="CP207" t="str">
        <f t="shared" si="545"/>
        <v/>
      </c>
      <c r="CQ207" t="str">
        <f t="shared" si="546"/>
        <v/>
      </c>
      <c r="CR207" t="str">
        <f t="shared" si="547"/>
        <v/>
      </c>
      <c r="CS207" t="str">
        <f t="shared" si="548"/>
        <v/>
      </c>
      <c r="CT207" t="str">
        <f t="shared" si="549"/>
        <v/>
      </c>
      <c r="CU207" t="str">
        <f t="shared" si="550"/>
        <v/>
      </c>
      <c r="CV207" t="str">
        <f t="shared" si="551"/>
        <v/>
      </c>
      <c r="CW207" t="str">
        <f t="shared" si="552"/>
        <v/>
      </c>
      <c r="CX207" t="str">
        <f t="shared" si="553"/>
        <v/>
      </c>
      <c r="CY207" t="str">
        <f t="shared" si="554"/>
        <v/>
      </c>
      <c r="CZ207" t="str">
        <f t="shared" si="555"/>
        <v/>
      </c>
      <c r="DA207" t="str">
        <f t="shared" si="556"/>
        <v/>
      </c>
      <c r="DB207" t="str">
        <f t="shared" si="557"/>
        <v/>
      </c>
      <c r="DC207" t="str">
        <f t="shared" si="558"/>
        <v/>
      </c>
      <c r="DD207" t="str">
        <f t="shared" si="559"/>
        <v/>
      </c>
      <c r="DE207" t="str">
        <f t="shared" si="560"/>
        <v/>
      </c>
      <c r="DF207" t="str">
        <f t="shared" si="561"/>
        <v/>
      </c>
      <c r="DG207" t="str">
        <f t="shared" si="562"/>
        <v/>
      </c>
      <c r="DH207" t="str">
        <f t="shared" si="563"/>
        <v/>
      </c>
      <c r="DI207" t="str">
        <f t="shared" si="564"/>
        <v/>
      </c>
      <c r="DJ207" t="str">
        <f t="shared" si="565"/>
        <v/>
      </c>
      <c r="DK207" t="str">
        <f t="shared" si="566"/>
        <v/>
      </c>
      <c r="DL207" t="str">
        <f t="shared" si="567"/>
        <v/>
      </c>
      <c r="DM207" t="str">
        <f t="shared" si="568"/>
        <v/>
      </c>
      <c r="DN207" t="str">
        <f t="shared" si="569"/>
        <v/>
      </c>
      <c r="DO207" t="str">
        <f t="shared" si="570"/>
        <v/>
      </c>
      <c r="DP207" t="str">
        <f t="shared" si="571"/>
        <v/>
      </c>
      <c r="DQ207" t="str">
        <f t="shared" si="572"/>
        <v/>
      </c>
      <c r="DR207" t="str">
        <f t="shared" si="573"/>
        <v/>
      </c>
      <c r="DS207" t="str">
        <f t="shared" si="574"/>
        <v/>
      </c>
      <c r="DT207" t="str">
        <f t="shared" si="575"/>
        <v/>
      </c>
      <c r="DU207">
        <f t="shared" si="576"/>
        <v>0</v>
      </c>
      <c r="DV207">
        <f t="shared" si="577"/>
        <v>0</v>
      </c>
      <c r="DW207">
        <f t="shared" si="578"/>
        <v>0</v>
      </c>
      <c r="DX207" t="str">
        <f t="shared" si="579"/>
        <v/>
      </c>
      <c r="DY207" t="str">
        <f t="shared" si="580"/>
        <v/>
      </c>
      <c r="DZ207" t="str">
        <f t="shared" si="581"/>
        <v/>
      </c>
      <c r="EA207" s="5">
        <f t="shared" si="582"/>
        <v>0</v>
      </c>
      <c r="EB207" s="3">
        <f t="shared" si="583"/>
        <v>0</v>
      </c>
    </row>
    <row r="208" spans="2:132" x14ac:dyDescent="0.2">
      <c r="B208">
        <v>203</v>
      </c>
      <c r="C208" s="3">
        <f>Zisk!D222</f>
        <v>0</v>
      </c>
      <c r="D208">
        <f>Zisk!E222</f>
        <v>0</v>
      </c>
      <c r="E208" s="66" t="str">
        <f t="shared" si="470"/>
        <v/>
      </c>
      <c r="F208" t="str">
        <f t="shared" si="471"/>
        <v/>
      </c>
      <c r="G208" s="66" t="str">
        <f t="shared" si="472"/>
        <v/>
      </c>
      <c r="J208">
        <f>VstupniParametry_SKRYT!$D$5</f>
        <v>0.02</v>
      </c>
      <c r="K208">
        <f>VstupniParametry_SKRYT!$D$6</f>
        <v>0.06</v>
      </c>
      <c r="L208">
        <f>VstupniParametry_SKRYT!$D$7</f>
        <v>0.06</v>
      </c>
      <c r="M208">
        <f>VstupniParametry_SKRYT!$D$8</f>
        <v>0.06</v>
      </c>
      <c r="N208">
        <f>VstupniParametry_SKRYT!$D$9</f>
        <v>1.7999999999999999E-2</v>
      </c>
      <c r="O208" s="27">
        <f>VstupniParametry_SKRYT!$D$10</f>
        <v>0.01</v>
      </c>
      <c r="P208" s="27">
        <f>VstupniParametry_SKRYT!$D$11</f>
        <v>0.01</v>
      </c>
      <c r="Q208" s="27">
        <f>VstupniParametry_SKRYT!$D$12</f>
        <v>0.01</v>
      </c>
      <c r="R208" s="27">
        <f>VstupniParametry_SKRYT!$D$13</f>
        <v>0.01</v>
      </c>
      <c r="S208" s="27">
        <f>VstupniParametry_SKRYT!$D$14</f>
        <v>0.01</v>
      </c>
      <c r="T208">
        <f t="shared" si="473"/>
        <v>0</v>
      </c>
      <c r="U208">
        <f t="shared" si="474"/>
        <v>0</v>
      </c>
      <c r="V208">
        <f t="shared" si="475"/>
        <v>0</v>
      </c>
      <c r="W208">
        <f t="shared" si="476"/>
        <v>0</v>
      </c>
      <c r="X208">
        <f t="shared" si="477"/>
        <v>0</v>
      </c>
      <c r="Y208">
        <f t="shared" si="478"/>
        <v>0</v>
      </c>
      <c r="Z208">
        <f t="shared" si="479"/>
        <v>0</v>
      </c>
      <c r="AA208">
        <f t="shared" si="480"/>
        <v>0</v>
      </c>
      <c r="AB208">
        <f t="shared" si="481"/>
        <v>0</v>
      </c>
      <c r="AC208">
        <f t="shared" si="482"/>
        <v>0</v>
      </c>
      <c r="AD208">
        <f t="shared" si="483"/>
        <v>0</v>
      </c>
      <c r="AE208">
        <f t="shared" si="484"/>
        <v>0</v>
      </c>
      <c r="AF208">
        <f t="shared" si="485"/>
        <v>0</v>
      </c>
      <c r="AG208">
        <f t="shared" si="486"/>
        <v>0</v>
      </c>
      <c r="AH208">
        <f t="shared" si="487"/>
        <v>0</v>
      </c>
      <c r="AI208">
        <f t="shared" si="488"/>
        <v>0</v>
      </c>
      <c r="AJ208">
        <f t="shared" si="489"/>
        <v>0</v>
      </c>
      <c r="AK208">
        <f t="shared" si="490"/>
        <v>0</v>
      </c>
      <c r="AL208">
        <f t="shared" si="491"/>
        <v>0</v>
      </c>
      <c r="AM208">
        <f t="shared" si="492"/>
        <v>0</v>
      </c>
      <c r="AN208">
        <f t="shared" si="493"/>
        <v>0</v>
      </c>
      <c r="AO208">
        <f t="shared" si="494"/>
        <v>0</v>
      </c>
      <c r="AP208">
        <f t="shared" si="495"/>
        <v>0</v>
      </c>
      <c r="AQ208">
        <f t="shared" si="496"/>
        <v>0</v>
      </c>
      <c r="AR208">
        <f t="shared" si="497"/>
        <v>0</v>
      </c>
      <c r="AS208">
        <f t="shared" si="498"/>
        <v>0</v>
      </c>
      <c r="AT208">
        <f t="shared" si="468"/>
        <v>0</v>
      </c>
      <c r="AU208">
        <f t="shared" si="499"/>
        <v>0</v>
      </c>
      <c r="AV208">
        <f t="shared" si="500"/>
        <v>0</v>
      </c>
      <c r="AW208">
        <f t="shared" si="469"/>
        <v>0</v>
      </c>
      <c r="AX208">
        <f t="shared" si="501"/>
        <v>0</v>
      </c>
      <c r="AY208">
        <f t="shared" si="502"/>
        <v>0</v>
      </c>
      <c r="AZ208">
        <f t="shared" si="503"/>
        <v>0</v>
      </c>
      <c r="BA208">
        <f t="shared" si="504"/>
        <v>0</v>
      </c>
      <c r="BB208">
        <f t="shared" si="505"/>
        <v>0</v>
      </c>
      <c r="BC208">
        <f t="shared" si="506"/>
        <v>0</v>
      </c>
      <c r="BD208">
        <f t="shared" si="507"/>
        <v>0</v>
      </c>
      <c r="BE208">
        <f t="shared" si="508"/>
        <v>0</v>
      </c>
      <c r="BF208">
        <f t="shared" si="509"/>
        <v>0</v>
      </c>
      <c r="BG208">
        <f t="shared" si="510"/>
        <v>0</v>
      </c>
      <c r="BH208">
        <f t="shared" si="511"/>
        <v>0</v>
      </c>
      <c r="BI208">
        <f t="shared" si="512"/>
        <v>0</v>
      </c>
      <c r="BJ208">
        <f t="shared" si="513"/>
        <v>0</v>
      </c>
      <c r="BK208">
        <f t="shared" si="514"/>
        <v>0</v>
      </c>
      <c r="BL208">
        <f t="shared" si="515"/>
        <v>0</v>
      </c>
      <c r="BM208">
        <f t="shared" si="516"/>
        <v>0</v>
      </c>
      <c r="BN208">
        <f t="shared" si="517"/>
        <v>0</v>
      </c>
      <c r="BO208">
        <f t="shared" si="518"/>
        <v>0</v>
      </c>
      <c r="BP208">
        <f t="shared" si="519"/>
        <v>0</v>
      </c>
      <c r="BQ208">
        <f t="shared" si="520"/>
        <v>0</v>
      </c>
      <c r="BR208">
        <f t="shared" si="521"/>
        <v>0</v>
      </c>
      <c r="BS208">
        <f t="shared" si="522"/>
        <v>0</v>
      </c>
      <c r="BT208">
        <f t="shared" si="523"/>
        <v>0</v>
      </c>
      <c r="BU208">
        <f t="shared" si="524"/>
        <v>0</v>
      </c>
      <c r="BV208">
        <f t="shared" si="525"/>
        <v>0</v>
      </c>
      <c r="BW208">
        <f t="shared" si="526"/>
        <v>0</v>
      </c>
      <c r="BX208">
        <f t="shared" si="527"/>
        <v>0</v>
      </c>
      <c r="BY208">
        <f t="shared" si="528"/>
        <v>0</v>
      </c>
      <c r="BZ208">
        <f t="shared" si="529"/>
        <v>0</v>
      </c>
      <c r="CA208">
        <f t="shared" si="530"/>
        <v>0</v>
      </c>
      <c r="CB208">
        <f t="shared" si="531"/>
        <v>0</v>
      </c>
      <c r="CC208">
        <f t="shared" si="532"/>
        <v>0</v>
      </c>
      <c r="CD208">
        <f t="shared" si="533"/>
        <v>0</v>
      </c>
      <c r="CE208">
        <f t="shared" si="534"/>
        <v>0</v>
      </c>
      <c r="CF208">
        <f t="shared" si="535"/>
        <v>0</v>
      </c>
      <c r="CG208">
        <f t="shared" si="536"/>
        <v>0</v>
      </c>
      <c r="CH208">
        <f t="shared" si="537"/>
        <v>0</v>
      </c>
      <c r="CI208">
        <f t="shared" si="538"/>
        <v>0</v>
      </c>
      <c r="CJ208">
        <f t="shared" si="539"/>
        <v>0</v>
      </c>
      <c r="CK208">
        <f t="shared" si="540"/>
        <v>0</v>
      </c>
      <c r="CL208" t="str">
        <f t="shared" si="541"/>
        <v/>
      </c>
      <c r="CM208" t="str">
        <f t="shared" si="542"/>
        <v/>
      </c>
      <c r="CN208" t="str">
        <f t="shared" si="543"/>
        <v/>
      </c>
      <c r="CO208" t="str">
        <f t="shared" si="544"/>
        <v/>
      </c>
      <c r="CP208" t="str">
        <f t="shared" si="545"/>
        <v/>
      </c>
      <c r="CQ208" t="str">
        <f t="shared" si="546"/>
        <v/>
      </c>
      <c r="CR208" t="str">
        <f t="shared" si="547"/>
        <v/>
      </c>
      <c r="CS208" t="str">
        <f t="shared" si="548"/>
        <v/>
      </c>
      <c r="CT208" t="str">
        <f t="shared" si="549"/>
        <v/>
      </c>
      <c r="CU208" t="str">
        <f t="shared" si="550"/>
        <v/>
      </c>
      <c r="CV208" t="str">
        <f t="shared" si="551"/>
        <v/>
      </c>
      <c r="CW208" t="str">
        <f t="shared" si="552"/>
        <v/>
      </c>
      <c r="CX208" t="str">
        <f t="shared" si="553"/>
        <v/>
      </c>
      <c r="CY208" t="str">
        <f t="shared" si="554"/>
        <v/>
      </c>
      <c r="CZ208" t="str">
        <f t="shared" si="555"/>
        <v/>
      </c>
      <c r="DA208" t="str">
        <f t="shared" si="556"/>
        <v/>
      </c>
      <c r="DB208" t="str">
        <f t="shared" si="557"/>
        <v/>
      </c>
      <c r="DC208" t="str">
        <f t="shared" si="558"/>
        <v/>
      </c>
      <c r="DD208" t="str">
        <f t="shared" si="559"/>
        <v/>
      </c>
      <c r="DE208" t="str">
        <f t="shared" si="560"/>
        <v/>
      </c>
      <c r="DF208" t="str">
        <f t="shared" si="561"/>
        <v/>
      </c>
      <c r="DG208" t="str">
        <f t="shared" si="562"/>
        <v/>
      </c>
      <c r="DH208" t="str">
        <f t="shared" si="563"/>
        <v/>
      </c>
      <c r="DI208" t="str">
        <f t="shared" si="564"/>
        <v/>
      </c>
      <c r="DJ208" t="str">
        <f t="shared" si="565"/>
        <v/>
      </c>
      <c r="DK208" t="str">
        <f t="shared" si="566"/>
        <v/>
      </c>
      <c r="DL208" t="str">
        <f t="shared" si="567"/>
        <v/>
      </c>
      <c r="DM208" t="str">
        <f t="shared" si="568"/>
        <v/>
      </c>
      <c r="DN208" t="str">
        <f t="shared" si="569"/>
        <v/>
      </c>
      <c r="DO208" t="str">
        <f t="shared" si="570"/>
        <v/>
      </c>
      <c r="DP208" t="str">
        <f t="shared" si="571"/>
        <v/>
      </c>
      <c r="DQ208" t="str">
        <f t="shared" si="572"/>
        <v/>
      </c>
      <c r="DR208" t="str">
        <f t="shared" si="573"/>
        <v/>
      </c>
      <c r="DS208" t="str">
        <f t="shared" si="574"/>
        <v/>
      </c>
      <c r="DT208" t="str">
        <f t="shared" si="575"/>
        <v/>
      </c>
      <c r="DU208">
        <f t="shared" si="576"/>
        <v>0</v>
      </c>
      <c r="DV208">
        <f t="shared" si="577"/>
        <v>0</v>
      </c>
      <c r="DW208">
        <f t="shared" si="578"/>
        <v>0</v>
      </c>
      <c r="DX208" t="str">
        <f t="shared" si="579"/>
        <v/>
      </c>
      <c r="DY208" t="str">
        <f t="shared" si="580"/>
        <v/>
      </c>
      <c r="DZ208" t="str">
        <f t="shared" si="581"/>
        <v/>
      </c>
      <c r="EA208" s="5">
        <f t="shared" si="582"/>
        <v>0</v>
      </c>
      <c r="EB208" s="3">
        <f t="shared" si="583"/>
        <v>0</v>
      </c>
    </row>
    <row r="209" spans="2:132" x14ac:dyDescent="0.2">
      <c r="B209" s="25">
        <v>204</v>
      </c>
      <c r="C209" s="26">
        <f>Zisk!D223</f>
        <v>0</v>
      </c>
      <c r="D209">
        <f>Zisk!E223</f>
        <v>0</v>
      </c>
      <c r="E209" s="66" t="str">
        <f t="shared" si="470"/>
        <v/>
      </c>
      <c r="F209" t="str">
        <f t="shared" si="471"/>
        <v/>
      </c>
      <c r="G209" s="66" t="str">
        <f t="shared" si="472"/>
        <v/>
      </c>
      <c r="H209" s="25"/>
      <c r="I209" s="25"/>
      <c r="J209">
        <f>VstupniParametry_SKRYT!$D$5</f>
        <v>0.02</v>
      </c>
      <c r="K209">
        <f>VstupniParametry_SKRYT!$D$6</f>
        <v>0.06</v>
      </c>
      <c r="L209">
        <f>VstupniParametry_SKRYT!$D$7</f>
        <v>0.06</v>
      </c>
      <c r="M209">
        <f>VstupniParametry_SKRYT!$D$8</f>
        <v>0.06</v>
      </c>
      <c r="N209">
        <f>VstupniParametry_SKRYT!$D$9</f>
        <v>1.7999999999999999E-2</v>
      </c>
      <c r="O209" s="27">
        <f>VstupniParametry_SKRYT!$D$10</f>
        <v>0.01</v>
      </c>
      <c r="P209" s="27">
        <f>VstupniParametry_SKRYT!$D$11</f>
        <v>0.01</v>
      </c>
      <c r="Q209" s="27">
        <f>VstupniParametry_SKRYT!$D$12</f>
        <v>0.01</v>
      </c>
      <c r="R209" s="27">
        <f>VstupniParametry_SKRYT!$D$13</f>
        <v>0.01</v>
      </c>
      <c r="S209" s="27">
        <f>VstupniParametry_SKRYT!$D$14</f>
        <v>0.01</v>
      </c>
      <c r="T209">
        <f t="shared" si="473"/>
        <v>0</v>
      </c>
      <c r="U209">
        <f t="shared" si="474"/>
        <v>0</v>
      </c>
      <c r="V209">
        <f t="shared" si="475"/>
        <v>0</v>
      </c>
      <c r="W209">
        <f t="shared" si="476"/>
        <v>0</v>
      </c>
      <c r="X209">
        <f t="shared" si="477"/>
        <v>0</v>
      </c>
      <c r="Y209">
        <f t="shared" si="478"/>
        <v>0</v>
      </c>
      <c r="Z209">
        <f t="shared" si="479"/>
        <v>0</v>
      </c>
      <c r="AA209">
        <f t="shared" si="480"/>
        <v>0</v>
      </c>
      <c r="AB209">
        <f t="shared" si="481"/>
        <v>0</v>
      </c>
      <c r="AC209">
        <f t="shared" si="482"/>
        <v>0</v>
      </c>
      <c r="AD209">
        <f t="shared" si="483"/>
        <v>0</v>
      </c>
      <c r="AE209">
        <f t="shared" si="484"/>
        <v>0</v>
      </c>
      <c r="AF209">
        <f t="shared" si="485"/>
        <v>0</v>
      </c>
      <c r="AG209">
        <f t="shared" si="486"/>
        <v>0</v>
      </c>
      <c r="AH209">
        <f t="shared" si="487"/>
        <v>0</v>
      </c>
      <c r="AI209">
        <f t="shared" si="488"/>
        <v>0</v>
      </c>
      <c r="AJ209">
        <f t="shared" si="489"/>
        <v>0</v>
      </c>
      <c r="AK209">
        <f t="shared" si="490"/>
        <v>0</v>
      </c>
      <c r="AL209">
        <f t="shared" si="491"/>
        <v>0</v>
      </c>
      <c r="AM209">
        <f t="shared" si="492"/>
        <v>0</v>
      </c>
      <c r="AN209">
        <f t="shared" si="493"/>
        <v>0</v>
      </c>
      <c r="AO209">
        <f t="shared" si="494"/>
        <v>0</v>
      </c>
      <c r="AP209">
        <f t="shared" si="495"/>
        <v>0</v>
      </c>
      <c r="AQ209">
        <f t="shared" si="496"/>
        <v>0</v>
      </c>
      <c r="AR209">
        <f t="shared" si="497"/>
        <v>0</v>
      </c>
      <c r="AS209">
        <f t="shared" si="498"/>
        <v>0</v>
      </c>
      <c r="AT209">
        <f t="shared" si="468"/>
        <v>0</v>
      </c>
      <c r="AU209">
        <f t="shared" si="499"/>
        <v>0</v>
      </c>
      <c r="AV209">
        <f t="shared" si="500"/>
        <v>0</v>
      </c>
      <c r="AW209">
        <f t="shared" si="469"/>
        <v>0</v>
      </c>
      <c r="AX209">
        <f t="shared" si="501"/>
        <v>0</v>
      </c>
      <c r="AY209">
        <f t="shared" si="502"/>
        <v>0</v>
      </c>
      <c r="AZ209">
        <f t="shared" si="503"/>
        <v>0</v>
      </c>
      <c r="BA209">
        <f t="shared" si="504"/>
        <v>0</v>
      </c>
      <c r="BB209">
        <f t="shared" si="505"/>
        <v>0</v>
      </c>
      <c r="BC209">
        <f t="shared" si="506"/>
        <v>0</v>
      </c>
      <c r="BD209">
        <f t="shared" si="507"/>
        <v>0</v>
      </c>
      <c r="BE209">
        <f t="shared" si="508"/>
        <v>0</v>
      </c>
      <c r="BF209">
        <f t="shared" si="509"/>
        <v>0</v>
      </c>
      <c r="BG209">
        <f t="shared" si="510"/>
        <v>0</v>
      </c>
      <c r="BH209">
        <f t="shared" si="511"/>
        <v>0</v>
      </c>
      <c r="BI209">
        <f t="shared" si="512"/>
        <v>0</v>
      </c>
      <c r="BJ209">
        <f t="shared" si="513"/>
        <v>0</v>
      </c>
      <c r="BK209">
        <f t="shared" si="514"/>
        <v>0</v>
      </c>
      <c r="BL209">
        <f t="shared" si="515"/>
        <v>0</v>
      </c>
      <c r="BM209">
        <f t="shared" si="516"/>
        <v>0</v>
      </c>
      <c r="BN209">
        <f t="shared" si="517"/>
        <v>0</v>
      </c>
      <c r="BO209">
        <f t="shared" si="518"/>
        <v>0</v>
      </c>
      <c r="BP209">
        <f t="shared" si="519"/>
        <v>0</v>
      </c>
      <c r="BQ209">
        <f t="shared" si="520"/>
        <v>0</v>
      </c>
      <c r="BR209">
        <f t="shared" si="521"/>
        <v>0</v>
      </c>
      <c r="BS209">
        <f t="shared" si="522"/>
        <v>0</v>
      </c>
      <c r="BT209">
        <f t="shared" si="523"/>
        <v>0</v>
      </c>
      <c r="BU209">
        <f t="shared" si="524"/>
        <v>0</v>
      </c>
      <c r="BV209">
        <f t="shared" si="525"/>
        <v>0</v>
      </c>
      <c r="BW209">
        <f t="shared" si="526"/>
        <v>0</v>
      </c>
      <c r="BX209">
        <f t="shared" si="527"/>
        <v>0</v>
      </c>
      <c r="BY209">
        <f t="shared" si="528"/>
        <v>0</v>
      </c>
      <c r="BZ209">
        <f t="shared" si="529"/>
        <v>0</v>
      </c>
      <c r="CA209">
        <f t="shared" si="530"/>
        <v>0</v>
      </c>
      <c r="CB209">
        <f t="shared" si="531"/>
        <v>0</v>
      </c>
      <c r="CC209">
        <f t="shared" si="532"/>
        <v>0</v>
      </c>
      <c r="CD209">
        <f t="shared" si="533"/>
        <v>0</v>
      </c>
      <c r="CE209">
        <f t="shared" si="534"/>
        <v>0</v>
      </c>
      <c r="CF209">
        <f t="shared" si="535"/>
        <v>0</v>
      </c>
      <c r="CG209">
        <f t="shared" si="536"/>
        <v>0</v>
      </c>
      <c r="CH209">
        <f t="shared" si="537"/>
        <v>0</v>
      </c>
      <c r="CI209">
        <f t="shared" si="538"/>
        <v>0</v>
      </c>
      <c r="CJ209">
        <f t="shared" si="539"/>
        <v>0</v>
      </c>
      <c r="CK209">
        <f t="shared" si="540"/>
        <v>0</v>
      </c>
      <c r="CL209" t="str">
        <f t="shared" si="541"/>
        <v/>
      </c>
      <c r="CM209" t="str">
        <f t="shared" si="542"/>
        <v/>
      </c>
      <c r="CN209" t="str">
        <f t="shared" si="543"/>
        <v/>
      </c>
      <c r="CO209" t="str">
        <f t="shared" si="544"/>
        <v/>
      </c>
      <c r="CP209" t="str">
        <f t="shared" si="545"/>
        <v/>
      </c>
      <c r="CQ209" t="str">
        <f t="shared" si="546"/>
        <v/>
      </c>
      <c r="CR209" t="str">
        <f t="shared" si="547"/>
        <v/>
      </c>
      <c r="CS209" t="str">
        <f t="shared" si="548"/>
        <v/>
      </c>
      <c r="CT209" t="str">
        <f t="shared" si="549"/>
        <v/>
      </c>
      <c r="CU209" t="str">
        <f t="shared" si="550"/>
        <v/>
      </c>
      <c r="CV209" t="str">
        <f t="shared" si="551"/>
        <v/>
      </c>
      <c r="CW209" t="str">
        <f t="shared" si="552"/>
        <v/>
      </c>
      <c r="CX209" t="str">
        <f t="shared" si="553"/>
        <v/>
      </c>
      <c r="CY209" t="str">
        <f t="shared" si="554"/>
        <v/>
      </c>
      <c r="CZ209" t="str">
        <f t="shared" si="555"/>
        <v/>
      </c>
      <c r="DA209" t="str">
        <f t="shared" si="556"/>
        <v/>
      </c>
      <c r="DB209" t="str">
        <f t="shared" si="557"/>
        <v/>
      </c>
      <c r="DC209" t="str">
        <f t="shared" si="558"/>
        <v/>
      </c>
      <c r="DD209" t="str">
        <f t="shared" si="559"/>
        <v/>
      </c>
      <c r="DE209" t="str">
        <f t="shared" si="560"/>
        <v/>
      </c>
      <c r="DF209" t="str">
        <f t="shared" si="561"/>
        <v/>
      </c>
      <c r="DG209" t="str">
        <f t="shared" si="562"/>
        <v/>
      </c>
      <c r="DH209" t="str">
        <f t="shared" si="563"/>
        <v/>
      </c>
      <c r="DI209" t="str">
        <f t="shared" si="564"/>
        <v/>
      </c>
      <c r="DJ209" t="str">
        <f t="shared" si="565"/>
        <v/>
      </c>
      <c r="DK209" t="str">
        <f t="shared" si="566"/>
        <v/>
      </c>
      <c r="DL209" t="str">
        <f t="shared" si="567"/>
        <v/>
      </c>
      <c r="DM209" t="str">
        <f t="shared" si="568"/>
        <v/>
      </c>
      <c r="DN209" t="str">
        <f t="shared" si="569"/>
        <v/>
      </c>
      <c r="DO209" t="str">
        <f t="shared" si="570"/>
        <v/>
      </c>
      <c r="DP209" t="str">
        <f t="shared" si="571"/>
        <v/>
      </c>
      <c r="DQ209" t="str">
        <f t="shared" si="572"/>
        <v/>
      </c>
      <c r="DR209" t="str">
        <f t="shared" si="573"/>
        <v/>
      </c>
      <c r="DS209" t="str">
        <f t="shared" si="574"/>
        <v/>
      </c>
      <c r="DT209" t="str">
        <f t="shared" si="575"/>
        <v/>
      </c>
      <c r="DU209">
        <f t="shared" si="576"/>
        <v>0</v>
      </c>
      <c r="DV209">
        <f t="shared" si="577"/>
        <v>0</v>
      </c>
      <c r="DW209">
        <f t="shared" si="578"/>
        <v>0</v>
      </c>
      <c r="DX209" t="str">
        <f t="shared" si="579"/>
        <v/>
      </c>
      <c r="DY209" t="str">
        <f t="shared" si="580"/>
        <v/>
      </c>
      <c r="DZ209" t="str">
        <f t="shared" si="581"/>
        <v/>
      </c>
      <c r="EA209" s="5">
        <f t="shared" si="582"/>
        <v>0</v>
      </c>
      <c r="EB209" s="3">
        <f t="shared" si="583"/>
        <v>0</v>
      </c>
    </row>
    <row r="210" spans="2:132" x14ac:dyDescent="0.2">
      <c r="B210">
        <v>205</v>
      </c>
      <c r="C210" s="3">
        <f>Zisk!D224</f>
        <v>0</v>
      </c>
      <c r="D210">
        <f>Zisk!E224</f>
        <v>0</v>
      </c>
      <c r="E210" s="66" t="str">
        <f t="shared" si="470"/>
        <v/>
      </c>
      <c r="F210" t="str">
        <f t="shared" si="471"/>
        <v/>
      </c>
      <c r="G210" s="66" t="str">
        <f t="shared" si="472"/>
        <v/>
      </c>
      <c r="J210">
        <f>VstupniParametry_SKRYT!$D$5</f>
        <v>0.02</v>
      </c>
      <c r="K210">
        <f>VstupniParametry_SKRYT!$D$6</f>
        <v>0.06</v>
      </c>
      <c r="L210">
        <f>VstupniParametry_SKRYT!$D$7</f>
        <v>0.06</v>
      </c>
      <c r="M210">
        <f>VstupniParametry_SKRYT!$D$8</f>
        <v>0.06</v>
      </c>
      <c r="N210">
        <f>VstupniParametry_SKRYT!$D$9</f>
        <v>1.7999999999999999E-2</v>
      </c>
      <c r="O210" s="27">
        <f>VstupniParametry_SKRYT!$D$10</f>
        <v>0.01</v>
      </c>
      <c r="P210" s="27">
        <f>VstupniParametry_SKRYT!$D$11</f>
        <v>0.01</v>
      </c>
      <c r="Q210" s="27">
        <f>VstupniParametry_SKRYT!$D$12</f>
        <v>0.01</v>
      </c>
      <c r="R210" s="27">
        <f>VstupniParametry_SKRYT!$D$13</f>
        <v>0.01</v>
      </c>
      <c r="S210" s="27">
        <f>VstupniParametry_SKRYT!$D$14</f>
        <v>0.01</v>
      </c>
      <c r="T210">
        <f t="shared" si="473"/>
        <v>0</v>
      </c>
      <c r="U210">
        <f t="shared" si="474"/>
        <v>0</v>
      </c>
      <c r="V210">
        <f t="shared" si="475"/>
        <v>0</v>
      </c>
      <c r="W210">
        <f t="shared" si="476"/>
        <v>0</v>
      </c>
      <c r="X210">
        <f t="shared" si="477"/>
        <v>0</v>
      </c>
      <c r="Y210">
        <f t="shared" si="478"/>
        <v>0</v>
      </c>
      <c r="Z210">
        <f t="shared" si="479"/>
        <v>0</v>
      </c>
      <c r="AA210">
        <f t="shared" si="480"/>
        <v>0</v>
      </c>
      <c r="AB210">
        <f t="shared" si="481"/>
        <v>0</v>
      </c>
      <c r="AC210">
        <f t="shared" si="482"/>
        <v>0</v>
      </c>
      <c r="AD210">
        <f t="shared" si="483"/>
        <v>0</v>
      </c>
      <c r="AE210">
        <f t="shared" si="484"/>
        <v>0</v>
      </c>
      <c r="AF210">
        <f t="shared" si="485"/>
        <v>0</v>
      </c>
      <c r="AG210">
        <f t="shared" si="486"/>
        <v>0</v>
      </c>
      <c r="AH210">
        <f t="shared" si="487"/>
        <v>0</v>
      </c>
      <c r="AI210">
        <f t="shared" si="488"/>
        <v>0</v>
      </c>
      <c r="AJ210">
        <f t="shared" si="489"/>
        <v>0</v>
      </c>
      <c r="AK210">
        <f t="shared" si="490"/>
        <v>0</v>
      </c>
      <c r="AL210">
        <f t="shared" si="491"/>
        <v>0</v>
      </c>
      <c r="AM210">
        <f t="shared" si="492"/>
        <v>0</v>
      </c>
      <c r="AN210">
        <f t="shared" si="493"/>
        <v>0</v>
      </c>
      <c r="AO210">
        <f t="shared" si="494"/>
        <v>0</v>
      </c>
      <c r="AP210">
        <f t="shared" si="495"/>
        <v>0</v>
      </c>
      <c r="AQ210">
        <f t="shared" si="496"/>
        <v>0</v>
      </c>
      <c r="AR210">
        <f t="shared" si="497"/>
        <v>0</v>
      </c>
      <c r="AS210">
        <f t="shared" si="498"/>
        <v>0</v>
      </c>
      <c r="AT210">
        <f t="shared" si="468"/>
        <v>0</v>
      </c>
      <c r="AU210">
        <f t="shared" si="499"/>
        <v>0</v>
      </c>
      <c r="AV210">
        <f t="shared" si="500"/>
        <v>0</v>
      </c>
      <c r="AW210">
        <f t="shared" si="469"/>
        <v>0</v>
      </c>
      <c r="AX210">
        <f t="shared" si="501"/>
        <v>0</v>
      </c>
      <c r="AY210">
        <f t="shared" si="502"/>
        <v>0</v>
      </c>
      <c r="AZ210">
        <f t="shared" si="503"/>
        <v>0</v>
      </c>
      <c r="BA210">
        <f t="shared" si="504"/>
        <v>0</v>
      </c>
      <c r="BB210">
        <f t="shared" si="505"/>
        <v>0</v>
      </c>
      <c r="BC210">
        <f t="shared" si="506"/>
        <v>0</v>
      </c>
      <c r="BD210">
        <f t="shared" si="507"/>
        <v>0</v>
      </c>
      <c r="BE210">
        <f t="shared" si="508"/>
        <v>0</v>
      </c>
      <c r="BF210">
        <f t="shared" si="509"/>
        <v>0</v>
      </c>
      <c r="BG210">
        <f t="shared" si="510"/>
        <v>0</v>
      </c>
      <c r="BH210">
        <f t="shared" si="511"/>
        <v>0</v>
      </c>
      <c r="BI210">
        <f t="shared" si="512"/>
        <v>0</v>
      </c>
      <c r="BJ210">
        <f t="shared" si="513"/>
        <v>0</v>
      </c>
      <c r="BK210">
        <f t="shared" si="514"/>
        <v>0</v>
      </c>
      <c r="BL210">
        <f t="shared" si="515"/>
        <v>0</v>
      </c>
      <c r="BM210">
        <f t="shared" si="516"/>
        <v>0</v>
      </c>
      <c r="BN210">
        <f t="shared" si="517"/>
        <v>0</v>
      </c>
      <c r="BO210">
        <f t="shared" si="518"/>
        <v>0</v>
      </c>
      <c r="BP210">
        <f t="shared" si="519"/>
        <v>0</v>
      </c>
      <c r="BQ210">
        <f t="shared" si="520"/>
        <v>0</v>
      </c>
      <c r="BR210">
        <f t="shared" si="521"/>
        <v>0</v>
      </c>
      <c r="BS210">
        <f t="shared" si="522"/>
        <v>0</v>
      </c>
      <c r="BT210">
        <f t="shared" si="523"/>
        <v>0</v>
      </c>
      <c r="BU210">
        <f t="shared" si="524"/>
        <v>0</v>
      </c>
      <c r="BV210">
        <f t="shared" si="525"/>
        <v>0</v>
      </c>
      <c r="BW210">
        <f t="shared" si="526"/>
        <v>0</v>
      </c>
      <c r="BX210">
        <f t="shared" si="527"/>
        <v>0</v>
      </c>
      <c r="BY210">
        <f t="shared" si="528"/>
        <v>0</v>
      </c>
      <c r="BZ210">
        <f t="shared" si="529"/>
        <v>0</v>
      </c>
      <c r="CA210">
        <f t="shared" si="530"/>
        <v>0</v>
      </c>
      <c r="CB210">
        <f t="shared" si="531"/>
        <v>0</v>
      </c>
      <c r="CC210">
        <f t="shared" si="532"/>
        <v>0</v>
      </c>
      <c r="CD210">
        <f t="shared" si="533"/>
        <v>0</v>
      </c>
      <c r="CE210">
        <f t="shared" si="534"/>
        <v>0</v>
      </c>
      <c r="CF210">
        <f t="shared" si="535"/>
        <v>0</v>
      </c>
      <c r="CG210">
        <f t="shared" si="536"/>
        <v>0</v>
      </c>
      <c r="CH210">
        <f t="shared" si="537"/>
        <v>0</v>
      </c>
      <c r="CI210">
        <f t="shared" si="538"/>
        <v>0</v>
      </c>
      <c r="CJ210">
        <f t="shared" si="539"/>
        <v>0</v>
      </c>
      <c r="CK210">
        <f t="shared" si="540"/>
        <v>0</v>
      </c>
      <c r="CL210" t="str">
        <f t="shared" si="541"/>
        <v/>
      </c>
      <c r="CM210" t="str">
        <f t="shared" si="542"/>
        <v/>
      </c>
      <c r="CN210" t="str">
        <f t="shared" si="543"/>
        <v/>
      </c>
      <c r="CO210" t="str">
        <f t="shared" si="544"/>
        <v/>
      </c>
      <c r="CP210" t="str">
        <f t="shared" si="545"/>
        <v/>
      </c>
      <c r="CQ210" t="str">
        <f t="shared" si="546"/>
        <v/>
      </c>
      <c r="CR210" t="str">
        <f t="shared" si="547"/>
        <v/>
      </c>
      <c r="CS210" t="str">
        <f t="shared" si="548"/>
        <v/>
      </c>
      <c r="CT210" t="str">
        <f t="shared" si="549"/>
        <v/>
      </c>
      <c r="CU210" t="str">
        <f t="shared" si="550"/>
        <v/>
      </c>
      <c r="CV210" t="str">
        <f t="shared" si="551"/>
        <v/>
      </c>
      <c r="CW210" t="str">
        <f t="shared" si="552"/>
        <v/>
      </c>
      <c r="CX210" t="str">
        <f t="shared" si="553"/>
        <v/>
      </c>
      <c r="CY210" t="str">
        <f t="shared" si="554"/>
        <v/>
      </c>
      <c r="CZ210" t="str">
        <f t="shared" si="555"/>
        <v/>
      </c>
      <c r="DA210" t="str">
        <f t="shared" si="556"/>
        <v/>
      </c>
      <c r="DB210" t="str">
        <f t="shared" si="557"/>
        <v/>
      </c>
      <c r="DC210" t="str">
        <f t="shared" si="558"/>
        <v/>
      </c>
      <c r="DD210" t="str">
        <f t="shared" si="559"/>
        <v/>
      </c>
      <c r="DE210" t="str">
        <f t="shared" si="560"/>
        <v/>
      </c>
      <c r="DF210" t="str">
        <f t="shared" si="561"/>
        <v/>
      </c>
      <c r="DG210" t="str">
        <f t="shared" si="562"/>
        <v/>
      </c>
      <c r="DH210" t="str">
        <f t="shared" si="563"/>
        <v/>
      </c>
      <c r="DI210" t="str">
        <f t="shared" si="564"/>
        <v/>
      </c>
      <c r="DJ210" t="str">
        <f t="shared" si="565"/>
        <v/>
      </c>
      <c r="DK210" t="str">
        <f t="shared" si="566"/>
        <v/>
      </c>
      <c r="DL210" t="str">
        <f t="shared" si="567"/>
        <v/>
      </c>
      <c r="DM210" t="str">
        <f t="shared" si="568"/>
        <v/>
      </c>
      <c r="DN210" t="str">
        <f t="shared" si="569"/>
        <v/>
      </c>
      <c r="DO210" t="str">
        <f t="shared" si="570"/>
        <v/>
      </c>
      <c r="DP210" t="str">
        <f t="shared" si="571"/>
        <v/>
      </c>
      <c r="DQ210" t="str">
        <f t="shared" si="572"/>
        <v/>
      </c>
      <c r="DR210" t="str">
        <f t="shared" si="573"/>
        <v/>
      </c>
      <c r="DS210" t="str">
        <f t="shared" si="574"/>
        <v/>
      </c>
      <c r="DT210" t="str">
        <f t="shared" si="575"/>
        <v/>
      </c>
      <c r="DU210">
        <f t="shared" si="576"/>
        <v>0</v>
      </c>
      <c r="DV210">
        <f t="shared" si="577"/>
        <v>0</v>
      </c>
      <c r="DW210">
        <f t="shared" si="578"/>
        <v>0</v>
      </c>
      <c r="DX210" t="str">
        <f t="shared" si="579"/>
        <v/>
      </c>
      <c r="DY210" t="str">
        <f t="shared" si="580"/>
        <v/>
      </c>
      <c r="DZ210" t="str">
        <f t="shared" si="581"/>
        <v/>
      </c>
      <c r="EA210" s="5">
        <f t="shared" si="582"/>
        <v>0</v>
      </c>
      <c r="EB210" s="3">
        <f t="shared" si="583"/>
        <v>0</v>
      </c>
    </row>
    <row r="211" spans="2:132" x14ac:dyDescent="0.2">
      <c r="B211" s="25">
        <v>206</v>
      </c>
      <c r="C211" s="26">
        <f>Zisk!D225</f>
        <v>0</v>
      </c>
      <c r="D211">
        <f>Zisk!E225</f>
        <v>0</v>
      </c>
      <c r="E211" s="66" t="str">
        <f t="shared" si="470"/>
        <v/>
      </c>
      <c r="F211" t="str">
        <f t="shared" si="471"/>
        <v/>
      </c>
      <c r="G211" s="66" t="str">
        <f t="shared" si="472"/>
        <v/>
      </c>
      <c r="H211" s="25"/>
      <c r="I211" s="25"/>
      <c r="J211">
        <f>VstupniParametry_SKRYT!$D$5</f>
        <v>0.02</v>
      </c>
      <c r="K211">
        <f>VstupniParametry_SKRYT!$D$6</f>
        <v>0.06</v>
      </c>
      <c r="L211">
        <f>VstupniParametry_SKRYT!$D$7</f>
        <v>0.06</v>
      </c>
      <c r="M211">
        <f>VstupniParametry_SKRYT!$D$8</f>
        <v>0.06</v>
      </c>
      <c r="N211">
        <f>VstupniParametry_SKRYT!$D$9</f>
        <v>1.7999999999999999E-2</v>
      </c>
      <c r="O211" s="27">
        <f>VstupniParametry_SKRYT!$D$10</f>
        <v>0.01</v>
      </c>
      <c r="P211" s="27">
        <f>VstupniParametry_SKRYT!$D$11</f>
        <v>0.01</v>
      </c>
      <c r="Q211" s="27">
        <f>VstupniParametry_SKRYT!$D$12</f>
        <v>0.01</v>
      </c>
      <c r="R211" s="27">
        <f>VstupniParametry_SKRYT!$D$13</f>
        <v>0.01</v>
      </c>
      <c r="S211" s="27">
        <f>VstupniParametry_SKRYT!$D$14</f>
        <v>0.01</v>
      </c>
      <c r="T211">
        <f t="shared" si="473"/>
        <v>0</v>
      </c>
      <c r="U211">
        <f t="shared" si="474"/>
        <v>0</v>
      </c>
      <c r="V211">
        <f t="shared" si="475"/>
        <v>0</v>
      </c>
      <c r="W211">
        <f t="shared" si="476"/>
        <v>0</v>
      </c>
      <c r="X211">
        <f t="shared" si="477"/>
        <v>0</v>
      </c>
      <c r="Y211">
        <f t="shared" si="478"/>
        <v>0</v>
      </c>
      <c r="Z211">
        <f t="shared" si="479"/>
        <v>0</v>
      </c>
      <c r="AA211">
        <f t="shared" si="480"/>
        <v>0</v>
      </c>
      <c r="AB211">
        <f t="shared" si="481"/>
        <v>0</v>
      </c>
      <c r="AC211">
        <f t="shared" si="482"/>
        <v>0</v>
      </c>
      <c r="AD211">
        <f t="shared" si="483"/>
        <v>0</v>
      </c>
      <c r="AE211">
        <f t="shared" si="484"/>
        <v>0</v>
      </c>
      <c r="AF211">
        <f t="shared" si="485"/>
        <v>0</v>
      </c>
      <c r="AG211">
        <f t="shared" si="486"/>
        <v>0</v>
      </c>
      <c r="AH211">
        <f t="shared" si="487"/>
        <v>0</v>
      </c>
      <c r="AI211">
        <f t="shared" si="488"/>
        <v>0</v>
      </c>
      <c r="AJ211">
        <f t="shared" si="489"/>
        <v>0</v>
      </c>
      <c r="AK211">
        <f t="shared" si="490"/>
        <v>0</v>
      </c>
      <c r="AL211">
        <f t="shared" si="491"/>
        <v>0</v>
      </c>
      <c r="AM211">
        <f t="shared" si="492"/>
        <v>0</v>
      </c>
      <c r="AN211">
        <f t="shared" si="493"/>
        <v>0</v>
      </c>
      <c r="AO211">
        <f t="shared" si="494"/>
        <v>0</v>
      </c>
      <c r="AP211">
        <f t="shared" si="495"/>
        <v>0</v>
      </c>
      <c r="AQ211">
        <f t="shared" si="496"/>
        <v>0</v>
      </c>
      <c r="AR211">
        <f t="shared" si="497"/>
        <v>0</v>
      </c>
      <c r="AS211">
        <f t="shared" si="498"/>
        <v>0</v>
      </c>
      <c r="AT211">
        <f t="shared" si="468"/>
        <v>0</v>
      </c>
      <c r="AU211">
        <f t="shared" si="499"/>
        <v>0</v>
      </c>
      <c r="AV211">
        <f t="shared" si="500"/>
        <v>0</v>
      </c>
      <c r="AW211">
        <f t="shared" si="469"/>
        <v>0</v>
      </c>
      <c r="AX211">
        <f t="shared" si="501"/>
        <v>0</v>
      </c>
      <c r="AY211">
        <f t="shared" si="502"/>
        <v>0</v>
      </c>
      <c r="AZ211">
        <f t="shared" si="503"/>
        <v>0</v>
      </c>
      <c r="BA211">
        <f t="shared" si="504"/>
        <v>0</v>
      </c>
      <c r="BB211">
        <f t="shared" si="505"/>
        <v>0</v>
      </c>
      <c r="BC211">
        <f t="shared" si="506"/>
        <v>0</v>
      </c>
      <c r="BD211">
        <f t="shared" si="507"/>
        <v>0</v>
      </c>
      <c r="BE211">
        <f t="shared" si="508"/>
        <v>0</v>
      </c>
      <c r="BF211">
        <f t="shared" si="509"/>
        <v>0</v>
      </c>
      <c r="BG211">
        <f t="shared" si="510"/>
        <v>0</v>
      </c>
      <c r="BH211">
        <f t="shared" si="511"/>
        <v>0</v>
      </c>
      <c r="BI211">
        <f t="shared" si="512"/>
        <v>0</v>
      </c>
      <c r="BJ211">
        <f t="shared" si="513"/>
        <v>0</v>
      </c>
      <c r="BK211">
        <f t="shared" si="514"/>
        <v>0</v>
      </c>
      <c r="BL211">
        <f t="shared" si="515"/>
        <v>0</v>
      </c>
      <c r="BM211">
        <f t="shared" si="516"/>
        <v>0</v>
      </c>
      <c r="BN211">
        <f t="shared" si="517"/>
        <v>0</v>
      </c>
      <c r="BO211">
        <f t="shared" si="518"/>
        <v>0</v>
      </c>
      <c r="BP211">
        <f t="shared" si="519"/>
        <v>0</v>
      </c>
      <c r="BQ211">
        <f t="shared" si="520"/>
        <v>0</v>
      </c>
      <c r="BR211">
        <f t="shared" si="521"/>
        <v>0</v>
      </c>
      <c r="BS211">
        <f t="shared" si="522"/>
        <v>0</v>
      </c>
      <c r="BT211">
        <f t="shared" si="523"/>
        <v>0</v>
      </c>
      <c r="BU211">
        <f t="shared" si="524"/>
        <v>0</v>
      </c>
      <c r="BV211">
        <f t="shared" si="525"/>
        <v>0</v>
      </c>
      <c r="BW211">
        <f t="shared" si="526"/>
        <v>0</v>
      </c>
      <c r="BX211">
        <f t="shared" si="527"/>
        <v>0</v>
      </c>
      <c r="BY211">
        <f t="shared" si="528"/>
        <v>0</v>
      </c>
      <c r="BZ211">
        <f t="shared" si="529"/>
        <v>0</v>
      </c>
      <c r="CA211">
        <f t="shared" si="530"/>
        <v>0</v>
      </c>
      <c r="CB211">
        <f t="shared" si="531"/>
        <v>0</v>
      </c>
      <c r="CC211">
        <f t="shared" si="532"/>
        <v>0</v>
      </c>
      <c r="CD211">
        <f t="shared" si="533"/>
        <v>0</v>
      </c>
      <c r="CE211">
        <f t="shared" si="534"/>
        <v>0</v>
      </c>
      <c r="CF211">
        <f t="shared" si="535"/>
        <v>0</v>
      </c>
      <c r="CG211">
        <f t="shared" si="536"/>
        <v>0</v>
      </c>
      <c r="CH211">
        <f t="shared" si="537"/>
        <v>0</v>
      </c>
      <c r="CI211">
        <f t="shared" si="538"/>
        <v>0</v>
      </c>
      <c r="CJ211">
        <f t="shared" si="539"/>
        <v>0</v>
      </c>
      <c r="CK211">
        <f t="shared" si="540"/>
        <v>0</v>
      </c>
      <c r="CL211" t="str">
        <f t="shared" si="541"/>
        <v/>
      </c>
      <c r="CM211" t="str">
        <f t="shared" si="542"/>
        <v/>
      </c>
      <c r="CN211" t="str">
        <f t="shared" si="543"/>
        <v/>
      </c>
      <c r="CO211" t="str">
        <f t="shared" si="544"/>
        <v/>
      </c>
      <c r="CP211" t="str">
        <f t="shared" si="545"/>
        <v/>
      </c>
      <c r="CQ211" t="str">
        <f t="shared" si="546"/>
        <v/>
      </c>
      <c r="CR211" t="str">
        <f t="shared" si="547"/>
        <v/>
      </c>
      <c r="CS211" t="str">
        <f t="shared" si="548"/>
        <v/>
      </c>
      <c r="CT211" t="str">
        <f t="shared" si="549"/>
        <v/>
      </c>
      <c r="CU211" t="str">
        <f t="shared" si="550"/>
        <v/>
      </c>
      <c r="CV211" t="str">
        <f t="shared" si="551"/>
        <v/>
      </c>
      <c r="CW211" t="str">
        <f t="shared" si="552"/>
        <v/>
      </c>
      <c r="CX211" t="str">
        <f t="shared" si="553"/>
        <v/>
      </c>
      <c r="CY211" t="str">
        <f t="shared" si="554"/>
        <v/>
      </c>
      <c r="CZ211" t="str">
        <f t="shared" si="555"/>
        <v/>
      </c>
      <c r="DA211" t="str">
        <f t="shared" si="556"/>
        <v/>
      </c>
      <c r="DB211" t="str">
        <f t="shared" si="557"/>
        <v/>
      </c>
      <c r="DC211" t="str">
        <f t="shared" si="558"/>
        <v/>
      </c>
      <c r="DD211" t="str">
        <f t="shared" si="559"/>
        <v/>
      </c>
      <c r="DE211" t="str">
        <f t="shared" si="560"/>
        <v/>
      </c>
      <c r="DF211" t="str">
        <f t="shared" si="561"/>
        <v/>
      </c>
      <c r="DG211" t="str">
        <f t="shared" si="562"/>
        <v/>
      </c>
      <c r="DH211" t="str">
        <f t="shared" si="563"/>
        <v/>
      </c>
      <c r="DI211" t="str">
        <f t="shared" si="564"/>
        <v/>
      </c>
      <c r="DJ211" t="str">
        <f t="shared" si="565"/>
        <v/>
      </c>
      <c r="DK211" t="str">
        <f t="shared" si="566"/>
        <v/>
      </c>
      <c r="DL211" t="str">
        <f t="shared" si="567"/>
        <v/>
      </c>
      <c r="DM211" t="str">
        <f t="shared" si="568"/>
        <v/>
      </c>
      <c r="DN211" t="str">
        <f t="shared" si="569"/>
        <v/>
      </c>
      <c r="DO211" t="str">
        <f t="shared" si="570"/>
        <v/>
      </c>
      <c r="DP211" t="str">
        <f t="shared" si="571"/>
        <v/>
      </c>
      <c r="DQ211" t="str">
        <f t="shared" si="572"/>
        <v/>
      </c>
      <c r="DR211" t="str">
        <f t="shared" si="573"/>
        <v/>
      </c>
      <c r="DS211" t="str">
        <f t="shared" si="574"/>
        <v/>
      </c>
      <c r="DT211" t="str">
        <f t="shared" si="575"/>
        <v/>
      </c>
      <c r="DU211">
        <f t="shared" si="576"/>
        <v>0</v>
      </c>
      <c r="DV211">
        <f t="shared" si="577"/>
        <v>0</v>
      </c>
      <c r="DW211">
        <f t="shared" si="578"/>
        <v>0</v>
      </c>
      <c r="DX211" t="str">
        <f t="shared" si="579"/>
        <v/>
      </c>
      <c r="DY211" t="str">
        <f t="shared" si="580"/>
        <v/>
      </c>
      <c r="DZ211" t="str">
        <f t="shared" si="581"/>
        <v/>
      </c>
      <c r="EA211" s="5">
        <f t="shared" si="582"/>
        <v>0</v>
      </c>
      <c r="EB211" s="3">
        <f t="shared" si="583"/>
        <v>0</v>
      </c>
    </row>
    <row r="212" spans="2:132" x14ac:dyDescent="0.2">
      <c r="B212">
        <v>207</v>
      </c>
      <c r="C212" s="3">
        <f>Zisk!D226</f>
        <v>0</v>
      </c>
      <c r="D212">
        <f>Zisk!E226</f>
        <v>0</v>
      </c>
      <c r="E212" s="66" t="str">
        <f t="shared" si="470"/>
        <v/>
      </c>
      <c r="F212" t="str">
        <f t="shared" si="471"/>
        <v/>
      </c>
      <c r="G212" s="66" t="str">
        <f t="shared" si="472"/>
        <v/>
      </c>
      <c r="J212">
        <f>VstupniParametry_SKRYT!$D$5</f>
        <v>0.02</v>
      </c>
      <c r="K212">
        <f>VstupniParametry_SKRYT!$D$6</f>
        <v>0.06</v>
      </c>
      <c r="L212">
        <f>VstupniParametry_SKRYT!$D$7</f>
        <v>0.06</v>
      </c>
      <c r="M212">
        <f>VstupniParametry_SKRYT!$D$8</f>
        <v>0.06</v>
      </c>
      <c r="N212">
        <f>VstupniParametry_SKRYT!$D$9</f>
        <v>1.7999999999999999E-2</v>
      </c>
      <c r="O212" s="27">
        <f>VstupniParametry_SKRYT!$D$10</f>
        <v>0.01</v>
      </c>
      <c r="P212" s="27">
        <f>VstupniParametry_SKRYT!$D$11</f>
        <v>0.01</v>
      </c>
      <c r="Q212" s="27">
        <f>VstupniParametry_SKRYT!$D$12</f>
        <v>0.01</v>
      </c>
      <c r="R212" s="27">
        <f>VstupniParametry_SKRYT!$D$13</f>
        <v>0.01</v>
      </c>
      <c r="S212" s="27">
        <f>VstupniParametry_SKRYT!$D$14</f>
        <v>0.01</v>
      </c>
      <c r="T212">
        <f t="shared" si="473"/>
        <v>0</v>
      </c>
      <c r="U212">
        <f t="shared" si="474"/>
        <v>0</v>
      </c>
      <c r="V212">
        <f t="shared" si="475"/>
        <v>0</v>
      </c>
      <c r="W212">
        <f t="shared" si="476"/>
        <v>0</v>
      </c>
      <c r="X212">
        <f t="shared" si="477"/>
        <v>0</v>
      </c>
      <c r="Y212">
        <f t="shared" si="478"/>
        <v>0</v>
      </c>
      <c r="Z212">
        <f t="shared" si="479"/>
        <v>0</v>
      </c>
      <c r="AA212">
        <f t="shared" si="480"/>
        <v>0</v>
      </c>
      <c r="AB212">
        <f t="shared" si="481"/>
        <v>0</v>
      </c>
      <c r="AC212">
        <f t="shared" si="482"/>
        <v>0</v>
      </c>
      <c r="AD212">
        <f t="shared" si="483"/>
        <v>0</v>
      </c>
      <c r="AE212">
        <f t="shared" si="484"/>
        <v>0</v>
      </c>
      <c r="AF212">
        <f t="shared" si="485"/>
        <v>0</v>
      </c>
      <c r="AG212">
        <f t="shared" si="486"/>
        <v>0</v>
      </c>
      <c r="AH212">
        <f t="shared" si="487"/>
        <v>0</v>
      </c>
      <c r="AI212">
        <f t="shared" si="488"/>
        <v>0</v>
      </c>
      <c r="AJ212">
        <f t="shared" si="489"/>
        <v>0</v>
      </c>
      <c r="AK212">
        <f t="shared" si="490"/>
        <v>0</v>
      </c>
      <c r="AL212">
        <f t="shared" si="491"/>
        <v>0</v>
      </c>
      <c r="AM212">
        <f t="shared" si="492"/>
        <v>0</v>
      </c>
      <c r="AN212">
        <f t="shared" si="493"/>
        <v>0</v>
      </c>
      <c r="AO212">
        <f t="shared" si="494"/>
        <v>0</v>
      </c>
      <c r="AP212">
        <f t="shared" si="495"/>
        <v>0</v>
      </c>
      <c r="AQ212">
        <f t="shared" si="496"/>
        <v>0</v>
      </c>
      <c r="AR212">
        <f t="shared" si="497"/>
        <v>0</v>
      </c>
      <c r="AS212">
        <f t="shared" si="498"/>
        <v>0</v>
      </c>
      <c r="AT212">
        <f t="shared" si="468"/>
        <v>0</v>
      </c>
      <c r="AU212">
        <f t="shared" si="499"/>
        <v>0</v>
      </c>
      <c r="AV212">
        <f t="shared" si="500"/>
        <v>0</v>
      </c>
      <c r="AW212">
        <f t="shared" si="469"/>
        <v>0</v>
      </c>
      <c r="AX212">
        <f t="shared" si="501"/>
        <v>0</v>
      </c>
      <c r="AY212">
        <f t="shared" si="502"/>
        <v>0</v>
      </c>
      <c r="AZ212">
        <f t="shared" si="503"/>
        <v>0</v>
      </c>
      <c r="BA212">
        <f t="shared" si="504"/>
        <v>0</v>
      </c>
      <c r="BB212">
        <f t="shared" si="505"/>
        <v>0</v>
      </c>
      <c r="BC212">
        <f t="shared" si="506"/>
        <v>0</v>
      </c>
      <c r="BD212">
        <f t="shared" si="507"/>
        <v>0</v>
      </c>
      <c r="BE212">
        <f t="shared" si="508"/>
        <v>0</v>
      </c>
      <c r="BF212">
        <f t="shared" si="509"/>
        <v>0</v>
      </c>
      <c r="BG212">
        <f t="shared" si="510"/>
        <v>0</v>
      </c>
      <c r="BH212">
        <f t="shared" si="511"/>
        <v>0</v>
      </c>
      <c r="BI212">
        <f t="shared" si="512"/>
        <v>0</v>
      </c>
      <c r="BJ212">
        <f t="shared" si="513"/>
        <v>0</v>
      </c>
      <c r="BK212">
        <f t="shared" si="514"/>
        <v>0</v>
      </c>
      <c r="BL212">
        <f t="shared" si="515"/>
        <v>0</v>
      </c>
      <c r="BM212">
        <f t="shared" si="516"/>
        <v>0</v>
      </c>
      <c r="BN212">
        <f t="shared" si="517"/>
        <v>0</v>
      </c>
      <c r="BO212">
        <f t="shared" si="518"/>
        <v>0</v>
      </c>
      <c r="BP212">
        <f t="shared" si="519"/>
        <v>0</v>
      </c>
      <c r="BQ212">
        <f t="shared" si="520"/>
        <v>0</v>
      </c>
      <c r="BR212">
        <f t="shared" si="521"/>
        <v>0</v>
      </c>
      <c r="BS212">
        <f t="shared" si="522"/>
        <v>0</v>
      </c>
      <c r="BT212">
        <f t="shared" si="523"/>
        <v>0</v>
      </c>
      <c r="BU212">
        <f t="shared" si="524"/>
        <v>0</v>
      </c>
      <c r="BV212">
        <f t="shared" si="525"/>
        <v>0</v>
      </c>
      <c r="BW212">
        <f t="shared" si="526"/>
        <v>0</v>
      </c>
      <c r="BX212">
        <f t="shared" si="527"/>
        <v>0</v>
      </c>
      <c r="BY212">
        <f t="shared" si="528"/>
        <v>0</v>
      </c>
      <c r="BZ212">
        <f t="shared" si="529"/>
        <v>0</v>
      </c>
      <c r="CA212">
        <f t="shared" si="530"/>
        <v>0</v>
      </c>
      <c r="CB212">
        <f t="shared" si="531"/>
        <v>0</v>
      </c>
      <c r="CC212">
        <f t="shared" si="532"/>
        <v>0</v>
      </c>
      <c r="CD212">
        <f t="shared" si="533"/>
        <v>0</v>
      </c>
      <c r="CE212">
        <f t="shared" si="534"/>
        <v>0</v>
      </c>
      <c r="CF212">
        <f t="shared" si="535"/>
        <v>0</v>
      </c>
      <c r="CG212">
        <f t="shared" si="536"/>
        <v>0</v>
      </c>
      <c r="CH212">
        <f t="shared" si="537"/>
        <v>0</v>
      </c>
      <c r="CI212">
        <f t="shared" si="538"/>
        <v>0</v>
      </c>
      <c r="CJ212">
        <f t="shared" si="539"/>
        <v>0</v>
      </c>
      <c r="CK212">
        <f t="shared" si="540"/>
        <v>0</v>
      </c>
      <c r="CL212" t="str">
        <f t="shared" si="541"/>
        <v/>
      </c>
      <c r="CM212" t="str">
        <f t="shared" si="542"/>
        <v/>
      </c>
      <c r="CN212" t="str">
        <f t="shared" si="543"/>
        <v/>
      </c>
      <c r="CO212" t="str">
        <f t="shared" si="544"/>
        <v/>
      </c>
      <c r="CP212" t="str">
        <f t="shared" si="545"/>
        <v/>
      </c>
      <c r="CQ212" t="str">
        <f t="shared" si="546"/>
        <v/>
      </c>
      <c r="CR212" t="str">
        <f t="shared" si="547"/>
        <v/>
      </c>
      <c r="CS212" t="str">
        <f t="shared" si="548"/>
        <v/>
      </c>
      <c r="CT212" t="str">
        <f t="shared" si="549"/>
        <v/>
      </c>
      <c r="CU212" t="str">
        <f t="shared" si="550"/>
        <v/>
      </c>
      <c r="CV212" t="str">
        <f t="shared" si="551"/>
        <v/>
      </c>
      <c r="CW212" t="str">
        <f t="shared" si="552"/>
        <v/>
      </c>
      <c r="CX212" t="str">
        <f t="shared" si="553"/>
        <v/>
      </c>
      <c r="CY212" t="str">
        <f t="shared" si="554"/>
        <v/>
      </c>
      <c r="CZ212" t="str">
        <f t="shared" si="555"/>
        <v/>
      </c>
      <c r="DA212" t="str">
        <f t="shared" si="556"/>
        <v/>
      </c>
      <c r="DB212" t="str">
        <f t="shared" si="557"/>
        <v/>
      </c>
      <c r="DC212" t="str">
        <f t="shared" si="558"/>
        <v/>
      </c>
      <c r="DD212" t="str">
        <f t="shared" si="559"/>
        <v/>
      </c>
      <c r="DE212" t="str">
        <f t="shared" si="560"/>
        <v/>
      </c>
      <c r="DF212" t="str">
        <f t="shared" si="561"/>
        <v/>
      </c>
      <c r="DG212" t="str">
        <f t="shared" si="562"/>
        <v/>
      </c>
      <c r="DH212" t="str">
        <f t="shared" si="563"/>
        <v/>
      </c>
      <c r="DI212" t="str">
        <f t="shared" si="564"/>
        <v/>
      </c>
      <c r="DJ212" t="str">
        <f t="shared" si="565"/>
        <v/>
      </c>
      <c r="DK212" t="str">
        <f t="shared" si="566"/>
        <v/>
      </c>
      <c r="DL212" t="str">
        <f t="shared" si="567"/>
        <v/>
      </c>
      <c r="DM212" t="str">
        <f t="shared" si="568"/>
        <v/>
      </c>
      <c r="DN212" t="str">
        <f t="shared" si="569"/>
        <v/>
      </c>
      <c r="DO212" t="str">
        <f t="shared" si="570"/>
        <v/>
      </c>
      <c r="DP212" t="str">
        <f t="shared" si="571"/>
        <v/>
      </c>
      <c r="DQ212" t="str">
        <f t="shared" si="572"/>
        <v/>
      </c>
      <c r="DR212" t="str">
        <f t="shared" si="573"/>
        <v/>
      </c>
      <c r="DS212" t="str">
        <f t="shared" si="574"/>
        <v/>
      </c>
      <c r="DT212" t="str">
        <f t="shared" si="575"/>
        <v/>
      </c>
      <c r="DU212">
        <f t="shared" si="576"/>
        <v>0</v>
      </c>
      <c r="DV212">
        <f t="shared" si="577"/>
        <v>0</v>
      </c>
      <c r="DW212">
        <f t="shared" si="578"/>
        <v>0</v>
      </c>
      <c r="DX212" t="str">
        <f t="shared" si="579"/>
        <v/>
      </c>
      <c r="DY212" t="str">
        <f t="shared" si="580"/>
        <v/>
      </c>
      <c r="DZ212" t="str">
        <f t="shared" si="581"/>
        <v/>
      </c>
      <c r="EA212" s="5">
        <f t="shared" si="582"/>
        <v>0</v>
      </c>
      <c r="EB212" s="3">
        <f t="shared" si="583"/>
        <v>0</v>
      </c>
    </row>
    <row r="213" spans="2:132" x14ac:dyDescent="0.2">
      <c r="B213" s="25">
        <v>208</v>
      </c>
      <c r="C213" s="26">
        <f>Zisk!D227</f>
        <v>0</v>
      </c>
      <c r="D213">
        <f>Zisk!E227</f>
        <v>0</v>
      </c>
      <c r="E213" s="66" t="str">
        <f t="shared" si="470"/>
        <v/>
      </c>
      <c r="F213" t="str">
        <f t="shared" si="471"/>
        <v/>
      </c>
      <c r="G213" s="66" t="str">
        <f t="shared" si="472"/>
        <v/>
      </c>
      <c r="H213" s="25"/>
      <c r="I213" s="25"/>
      <c r="J213">
        <f>VstupniParametry_SKRYT!$D$5</f>
        <v>0.02</v>
      </c>
      <c r="K213">
        <f>VstupniParametry_SKRYT!$D$6</f>
        <v>0.06</v>
      </c>
      <c r="L213">
        <f>VstupniParametry_SKRYT!$D$7</f>
        <v>0.06</v>
      </c>
      <c r="M213">
        <f>VstupniParametry_SKRYT!$D$8</f>
        <v>0.06</v>
      </c>
      <c r="N213">
        <f>VstupniParametry_SKRYT!$D$9</f>
        <v>1.7999999999999999E-2</v>
      </c>
      <c r="O213" s="27">
        <f>VstupniParametry_SKRYT!$D$10</f>
        <v>0.01</v>
      </c>
      <c r="P213" s="27">
        <f>VstupniParametry_SKRYT!$D$11</f>
        <v>0.01</v>
      </c>
      <c r="Q213" s="27">
        <f>VstupniParametry_SKRYT!$D$12</f>
        <v>0.01</v>
      </c>
      <c r="R213" s="27">
        <f>VstupniParametry_SKRYT!$D$13</f>
        <v>0.01</v>
      </c>
      <c r="S213" s="27">
        <f>VstupniParametry_SKRYT!$D$14</f>
        <v>0.01</v>
      </c>
      <c r="T213">
        <f t="shared" si="473"/>
        <v>0</v>
      </c>
      <c r="U213">
        <f t="shared" si="474"/>
        <v>0</v>
      </c>
      <c r="V213">
        <f t="shared" si="475"/>
        <v>0</v>
      </c>
      <c r="W213">
        <f t="shared" si="476"/>
        <v>0</v>
      </c>
      <c r="X213">
        <f t="shared" si="477"/>
        <v>0</v>
      </c>
      <c r="Y213">
        <f t="shared" si="478"/>
        <v>0</v>
      </c>
      <c r="Z213">
        <f t="shared" si="479"/>
        <v>0</v>
      </c>
      <c r="AA213">
        <f t="shared" si="480"/>
        <v>0</v>
      </c>
      <c r="AB213">
        <f t="shared" si="481"/>
        <v>0</v>
      </c>
      <c r="AC213">
        <f t="shared" si="482"/>
        <v>0</v>
      </c>
      <c r="AD213">
        <f t="shared" si="483"/>
        <v>0</v>
      </c>
      <c r="AE213">
        <f t="shared" si="484"/>
        <v>0</v>
      </c>
      <c r="AF213">
        <f t="shared" si="485"/>
        <v>0</v>
      </c>
      <c r="AG213">
        <f t="shared" si="486"/>
        <v>0</v>
      </c>
      <c r="AH213">
        <f t="shared" si="487"/>
        <v>0</v>
      </c>
      <c r="AI213">
        <f t="shared" si="488"/>
        <v>0</v>
      </c>
      <c r="AJ213">
        <f t="shared" si="489"/>
        <v>0</v>
      </c>
      <c r="AK213">
        <f t="shared" si="490"/>
        <v>0</v>
      </c>
      <c r="AL213">
        <f t="shared" si="491"/>
        <v>0</v>
      </c>
      <c r="AM213">
        <f t="shared" si="492"/>
        <v>0</v>
      </c>
      <c r="AN213">
        <f t="shared" si="493"/>
        <v>0</v>
      </c>
      <c r="AO213">
        <f t="shared" si="494"/>
        <v>0</v>
      </c>
      <c r="AP213">
        <f t="shared" si="495"/>
        <v>0</v>
      </c>
      <c r="AQ213">
        <f t="shared" si="496"/>
        <v>0</v>
      </c>
      <c r="AR213">
        <f t="shared" si="497"/>
        <v>0</v>
      </c>
      <c r="AS213">
        <f t="shared" si="498"/>
        <v>0</v>
      </c>
      <c r="AT213">
        <f t="shared" si="468"/>
        <v>0</v>
      </c>
      <c r="AU213">
        <f t="shared" si="499"/>
        <v>0</v>
      </c>
      <c r="AV213">
        <f t="shared" si="500"/>
        <v>0</v>
      </c>
      <c r="AW213">
        <f t="shared" si="469"/>
        <v>0</v>
      </c>
      <c r="AX213">
        <f t="shared" si="501"/>
        <v>0</v>
      </c>
      <c r="AY213">
        <f t="shared" si="502"/>
        <v>0</v>
      </c>
      <c r="AZ213">
        <f t="shared" si="503"/>
        <v>0</v>
      </c>
      <c r="BA213">
        <f t="shared" si="504"/>
        <v>0</v>
      </c>
      <c r="BB213">
        <f t="shared" si="505"/>
        <v>0</v>
      </c>
      <c r="BC213">
        <f t="shared" si="506"/>
        <v>0</v>
      </c>
      <c r="BD213">
        <f t="shared" si="507"/>
        <v>0</v>
      </c>
      <c r="BE213">
        <f t="shared" si="508"/>
        <v>0</v>
      </c>
      <c r="BF213">
        <f t="shared" si="509"/>
        <v>0</v>
      </c>
      <c r="BG213">
        <f t="shared" si="510"/>
        <v>0</v>
      </c>
      <c r="BH213">
        <f t="shared" si="511"/>
        <v>0</v>
      </c>
      <c r="BI213">
        <f t="shared" si="512"/>
        <v>0</v>
      </c>
      <c r="BJ213">
        <f t="shared" si="513"/>
        <v>0</v>
      </c>
      <c r="BK213">
        <f t="shared" si="514"/>
        <v>0</v>
      </c>
      <c r="BL213">
        <f t="shared" si="515"/>
        <v>0</v>
      </c>
      <c r="BM213">
        <f t="shared" si="516"/>
        <v>0</v>
      </c>
      <c r="BN213">
        <f t="shared" si="517"/>
        <v>0</v>
      </c>
      <c r="BO213">
        <f t="shared" si="518"/>
        <v>0</v>
      </c>
      <c r="BP213">
        <f t="shared" si="519"/>
        <v>0</v>
      </c>
      <c r="BQ213">
        <f t="shared" si="520"/>
        <v>0</v>
      </c>
      <c r="BR213">
        <f t="shared" si="521"/>
        <v>0</v>
      </c>
      <c r="BS213">
        <f t="shared" si="522"/>
        <v>0</v>
      </c>
      <c r="BT213">
        <f t="shared" si="523"/>
        <v>0</v>
      </c>
      <c r="BU213">
        <f t="shared" si="524"/>
        <v>0</v>
      </c>
      <c r="BV213">
        <f t="shared" si="525"/>
        <v>0</v>
      </c>
      <c r="BW213">
        <f t="shared" si="526"/>
        <v>0</v>
      </c>
      <c r="BX213">
        <f t="shared" si="527"/>
        <v>0</v>
      </c>
      <c r="BY213">
        <f t="shared" si="528"/>
        <v>0</v>
      </c>
      <c r="BZ213">
        <f t="shared" si="529"/>
        <v>0</v>
      </c>
      <c r="CA213">
        <f t="shared" si="530"/>
        <v>0</v>
      </c>
      <c r="CB213">
        <f t="shared" si="531"/>
        <v>0</v>
      </c>
      <c r="CC213">
        <f t="shared" si="532"/>
        <v>0</v>
      </c>
      <c r="CD213">
        <f t="shared" si="533"/>
        <v>0</v>
      </c>
      <c r="CE213">
        <f t="shared" si="534"/>
        <v>0</v>
      </c>
      <c r="CF213">
        <f t="shared" si="535"/>
        <v>0</v>
      </c>
      <c r="CG213">
        <f t="shared" si="536"/>
        <v>0</v>
      </c>
      <c r="CH213">
        <f t="shared" si="537"/>
        <v>0</v>
      </c>
      <c r="CI213">
        <f t="shared" si="538"/>
        <v>0</v>
      </c>
      <c r="CJ213">
        <f t="shared" si="539"/>
        <v>0</v>
      </c>
      <c r="CK213">
        <f t="shared" si="540"/>
        <v>0</v>
      </c>
      <c r="CL213" t="str">
        <f t="shared" si="541"/>
        <v/>
      </c>
      <c r="CM213" t="str">
        <f t="shared" si="542"/>
        <v/>
      </c>
      <c r="CN213" t="str">
        <f t="shared" si="543"/>
        <v/>
      </c>
      <c r="CO213" t="str">
        <f t="shared" si="544"/>
        <v/>
      </c>
      <c r="CP213" t="str">
        <f t="shared" si="545"/>
        <v/>
      </c>
      <c r="CQ213" t="str">
        <f t="shared" si="546"/>
        <v/>
      </c>
      <c r="CR213" t="str">
        <f t="shared" si="547"/>
        <v/>
      </c>
      <c r="CS213" t="str">
        <f t="shared" si="548"/>
        <v/>
      </c>
      <c r="CT213" t="str">
        <f t="shared" si="549"/>
        <v/>
      </c>
      <c r="CU213" t="str">
        <f t="shared" si="550"/>
        <v/>
      </c>
      <c r="CV213" t="str">
        <f t="shared" si="551"/>
        <v/>
      </c>
      <c r="CW213" t="str">
        <f t="shared" si="552"/>
        <v/>
      </c>
      <c r="CX213" t="str">
        <f t="shared" si="553"/>
        <v/>
      </c>
      <c r="CY213" t="str">
        <f t="shared" si="554"/>
        <v/>
      </c>
      <c r="CZ213" t="str">
        <f t="shared" si="555"/>
        <v/>
      </c>
      <c r="DA213" t="str">
        <f t="shared" si="556"/>
        <v/>
      </c>
      <c r="DB213" t="str">
        <f t="shared" si="557"/>
        <v/>
      </c>
      <c r="DC213" t="str">
        <f t="shared" si="558"/>
        <v/>
      </c>
      <c r="DD213" t="str">
        <f t="shared" si="559"/>
        <v/>
      </c>
      <c r="DE213" t="str">
        <f t="shared" si="560"/>
        <v/>
      </c>
      <c r="DF213" t="str">
        <f t="shared" si="561"/>
        <v/>
      </c>
      <c r="DG213" t="str">
        <f t="shared" si="562"/>
        <v/>
      </c>
      <c r="DH213" t="str">
        <f t="shared" si="563"/>
        <v/>
      </c>
      <c r="DI213" t="str">
        <f t="shared" si="564"/>
        <v/>
      </c>
      <c r="DJ213" t="str">
        <f t="shared" si="565"/>
        <v/>
      </c>
      <c r="DK213" t="str">
        <f t="shared" si="566"/>
        <v/>
      </c>
      <c r="DL213" t="str">
        <f t="shared" si="567"/>
        <v/>
      </c>
      <c r="DM213" t="str">
        <f t="shared" si="568"/>
        <v/>
      </c>
      <c r="DN213" t="str">
        <f t="shared" si="569"/>
        <v/>
      </c>
      <c r="DO213" t="str">
        <f t="shared" si="570"/>
        <v/>
      </c>
      <c r="DP213" t="str">
        <f t="shared" si="571"/>
        <v/>
      </c>
      <c r="DQ213" t="str">
        <f t="shared" si="572"/>
        <v/>
      </c>
      <c r="DR213" t="str">
        <f t="shared" si="573"/>
        <v/>
      </c>
      <c r="DS213" t="str">
        <f t="shared" si="574"/>
        <v/>
      </c>
      <c r="DT213" t="str">
        <f t="shared" si="575"/>
        <v/>
      </c>
      <c r="DU213">
        <f t="shared" si="576"/>
        <v>0</v>
      </c>
      <c r="DV213">
        <f t="shared" si="577"/>
        <v>0</v>
      </c>
      <c r="DW213">
        <f t="shared" si="578"/>
        <v>0</v>
      </c>
      <c r="DX213" t="str">
        <f t="shared" si="579"/>
        <v/>
      </c>
      <c r="DY213" t="str">
        <f t="shared" si="580"/>
        <v/>
      </c>
      <c r="DZ213" t="str">
        <f t="shared" si="581"/>
        <v/>
      </c>
      <c r="EA213" s="5">
        <f t="shared" si="582"/>
        <v>0</v>
      </c>
      <c r="EB213" s="3">
        <f t="shared" si="583"/>
        <v>0</v>
      </c>
    </row>
    <row r="214" spans="2:132" x14ac:dyDescent="0.2">
      <c r="B214">
        <v>209</v>
      </c>
      <c r="C214" s="3">
        <f>Zisk!D228</f>
        <v>0</v>
      </c>
      <c r="D214">
        <f>Zisk!E228</f>
        <v>0</v>
      </c>
      <c r="E214" s="66" t="str">
        <f t="shared" si="470"/>
        <v/>
      </c>
      <c r="F214" t="str">
        <f t="shared" si="471"/>
        <v/>
      </c>
      <c r="G214" s="66" t="str">
        <f t="shared" si="472"/>
        <v/>
      </c>
      <c r="J214">
        <f>VstupniParametry_SKRYT!$D$5</f>
        <v>0.02</v>
      </c>
      <c r="K214">
        <f>VstupniParametry_SKRYT!$D$6</f>
        <v>0.06</v>
      </c>
      <c r="L214">
        <f>VstupniParametry_SKRYT!$D$7</f>
        <v>0.06</v>
      </c>
      <c r="M214">
        <f>VstupniParametry_SKRYT!$D$8</f>
        <v>0.06</v>
      </c>
      <c r="N214">
        <f>VstupniParametry_SKRYT!$D$9</f>
        <v>1.7999999999999999E-2</v>
      </c>
      <c r="O214" s="27">
        <f>VstupniParametry_SKRYT!$D$10</f>
        <v>0.01</v>
      </c>
      <c r="P214" s="27">
        <f>VstupniParametry_SKRYT!$D$11</f>
        <v>0.01</v>
      </c>
      <c r="Q214" s="27">
        <f>VstupniParametry_SKRYT!$D$12</f>
        <v>0.01</v>
      </c>
      <c r="R214" s="27">
        <f>VstupniParametry_SKRYT!$D$13</f>
        <v>0.01</v>
      </c>
      <c r="S214" s="27">
        <f>VstupniParametry_SKRYT!$D$14</f>
        <v>0.01</v>
      </c>
      <c r="T214">
        <f t="shared" si="473"/>
        <v>0</v>
      </c>
      <c r="U214">
        <f t="shared" si="474"/>
        <v>0</v>
      </c>
      <c r="V214">
        <f t="shared" si="475"/>
        <v>0</v>
      </c>
      <c r="W214">
        <f t="shared" si="476"/>
        <v>0</v>
      </c>
      <c r="X214">
        <f t="shared" si="477"/>
        <v>0</v>
      </c>
      <c r="Y214">
        <f t="shared" si="478"/>
        <v>0</v>
      </c>
      <c r="Z214">
        <f t="shared" si="479"/>
        <v>0</v>
      </c>
      <c r="AA214">
        <f t="shared" si="480"/>
        <v>0</v>
      </c>
      <c r="AB214">
        <f t="shared" si="481"/>
        <v>0</v>
      </c>
      <c r="AC214">
        <f t="shared" si="482"/>
        <v>0</v>
      </c>
      <c r="AD214">
        <f t="shared" si="483"/>
        <v>0</v>
      </c>
      <c r="AE214">
        <f t="shared" si="484"/>
        <v>0</v>
      </c>
      <c r="AF214">
        <f t="shared" si="485"/>
        <v>0</v>
      </c>
      <c r="AG214">
        <f t="shared" si="486"/>
        <v>0</v>
      </c>
      <c r="AH214">
        <f t="shared" si="487"/>
        <v>0</v>
      </c>
      <c r="AI214">
        <f t="shared" si="488"/>
        <v>0</v>
      </c>
      <c r="AJ214">
        <f t="shared" si="489"/>
        <v>0</v>
      </c>
      <c r="AK214">
        <f t="shared" si="490"/>
        <v>0</v>
      </c>
      <c r="AL214">
        <f t="shared" si="491"/>
        <v>0</v>
      </c>
      <c r="AM214">
        <f t="shared" si="492"/>
        <v>0</v>
      </c>
      <c r="AN214">
        <f t="shared" si="493"/>
        <v>0</v>
      </c>
      <c r="AO214">
        <f t="shared" si="494"/>
        <v>0</v>
      </c>
      <c r="AP214">
        <f t="shared" si="495"/>
        <v>0</v>
      </c>
      <c r="AQ214">
        <f t="shared" si="496"/>
        <v>0</v>
      </c>
      <c r="AR214">
        <f t="shared" si="497"/>
        <v>0</v>
      </c>
      <c r="AS214">
        <f t="shared" si="498"/>
        <v>0</v>
      </c>
      <c r="AT214">
        <f t="shared" si="468"/>
        <v>0</v>
      </c>
      <c r="AU214">
        <f t="shared" si="499"/>
        <v>0</v>
      </c>
      <c r="AV214">
        <f t="shared" si="500"/>
        <v>0</v>
      </c>
      <c r="AW214">
        <f t="shared" si="469"/>
        <v>0</v>
      </c>
      <c r="AX214">
        <f t="shared" si="501"/>
        <v>0</v>
      </c>
      <c r="AY214">
        <f t="shared" si="502"/>
        <v>0</v>
      </c>
      <c r="AZ214">
        <f t="shared" si="503"/>
        <v>0</v>
      </c>
      <c r="BA214">
        <f t="shared" si="504"/>
        <v>0</v>
      </c>
      <c r="BB214">
        <f t="shared" si="505"/>
        <v>0</v>
      </c>
      <c r="BC214">
        <f t="shared" si="506"/>
        <v>0</v>
      </c>
      <c r="BD214">
        <f t="shared" si="507"/>
        <v>0</v>
      </c>
      <c r="BE214">
        <f t="shared" si="508"/>
        <v>0</v>
      </c>
      <c r="BF214">
        <f t="shared" si="509"/>
        <v>0</v>
      </c>
      <c r="BG214">
        <f t="shared" si="510"/>
        <v>0</v>
      </c>
      <c r="BH214">
        <f t="shared" si="511"/>
        <v>0</v>
      </c>
      <c r="BI214">
        <f t="shared" si="512"/>
        <v>0</v>
      </c>
      <c r="BJ214">
        <f t="shared" si="513"/>
        <v>0</v>
      </c>
      <c r="BK214">
        <f t="shared" si="514"/>
        <v>0</v>
      </c>
      <c r="BL214">
        <f t="shared" si="515"/>
        <v>0</v>
      </c>
      <c r="BM214">
        <f t="shared" si="516"/>
        <v>0</v>
      </c>
      <c r="BN214">
        <f t="shared" si="517"/>
        <v>0</v>
      </c>
      <c r="BO214">
        <f t="shared" si="518"/>
        <v>0</v>
      </c>
      <c r="BP214">
        <f t="shared" si="519"/>
        <v>0</v>
      </c>
      <c r="BQ214">
        <f t="shared" si="520"/>
        <v>0</v>
      </c>
      <c r="BR214">
        <f t="shared" si="521"/>
        <v>0</v>
      </c>
      <c r="BS214">
        <f t="shared" si="522"/>
        <v>0</v>
      </c>
      <c r="BT214">
        <f t="shared" si="523"/>
        <v>0</v>
      </c>
      <c r="BU214">
        <f t="shared" si="524"/>
        <v>0</v>
      </c>
      <c r="BV214">
        <f t="shared" si="525"/>
        <v>0</v>
      </c>
      <c r="BW214">
        <f t="shared" si="526"/>
        <v>0</v>
      </c>
      <c r="BX214">
        <f t="shared" si="527"/>
        <v>0</v>
      </c>
      <c r="BY214">
        <f t="shared" si="528"/>
        <v>0</v>
      </c>
      <c r="BZ214">
        <f t="shared" si="529"/>
        <v>0</v>
      </c>
      <c r="CA214">
        <f t="shared" si="530"/>
        <v>0</v>
      </c>
      <c r="CB214">
        <f t="shared" si="531"/>
        <v>0</v>
      </c>
      <c r="CC214">
        <f t="shared" si="532"/>
        <v>0</v>
      </c>
      <c r="CD214">
        <f t="shared" si="533"/>
        <v>0</v>
      </c>
      <c r="CE214">
        <f t="shared" si="534"/>
        <v>0</v>
      </c>
      <c r="CF214">
        <f t="shared" si="535"/>
        <v>0</v>
      </c>
      <c r="CG214">
        <f t="shared" si="536"/>
        <v>0</v>
      </c>
      <c r="CH214">
        <f t="shared" si="537"/>
        <v>0</v>
      </c>
      <c r="CI214">
        <f t="shared" si="538"/>
        <v>0</v>
      </c>
      <c r="CJ214">
        <f t="shared" si="539"/>
        <v>0</v>
      </c>
      <c r="CK214">
        <f t="shared" si="540"/>
        <v>0</v>
      </c>
      <c r="CL214" t="str">
        <f t="shared" si="541"/>
        <v/>
      </c>
      <c r="CM214" t="str">
        <f t="shared" si="542"/>
        <v/>
      </c>
      <c r="CN214" t="str">
        <f t="shared" si="543"/>
        <v/>
      </c>
      <c r="CO214" t="str">
        <f t="shared" si="544"/>
        <v/>
      </c>
      <c r="CP214" t="str">
        <f t="shared" si="545"/>
        <v/>
      </c>
      <c r="CQ214" t="str">
        <f t="shared" si="546"/>
        <v/>
      </c>
      <c r="CR214" t="str">
        <f t="shared" si="547"/>
        <v/>
      </c>
      <c r="CS214" t="str">
        <f t="shared" si="548"/>
        <v/>
      </c>
      <c r="CT214" t="str">
        <f t="shared" si="549"/>
        <v/>
      </c>
      <c r="CU214" t="str">
        <f t="shared" si="550"/>
        <v/>
      </c>
      <c r="CV214" t="str">
        <f t="shared" si="551"/>
        <v/>
      </c>
      <c r="CW214" t="str">
        <f t="shared" si="552"/>
        <v/>
      </c>
      <c r="CX214" t="str">
        <f t="shared" si="553"/>
        <v/>
      </c>
      <c r="CY214" t="str">
        <f t="shared" si="554"/>
        <v/>
      </c>
      <c r="CZ214" t="str">
        <f t="shared" si="555"/>
        <v/>
      </c>
      <c r="DA214" t="str">
        <f t="shared" si="556"/>
        <v/>
      </c>
      <c r="DB214" t="str">
        <f t="shared" si="557"/>
        <v/>
      </c>
      <c r="DC214" t="str">
        <f t="shared" si="558"/>
        <v/>
      </c>
      <c r="DD214" t="str">
        <f t="shared" si="559"/>
        <v/>
      </c>
      <c r="DE214" t="str">
        <f t="shared" si="560"/>
        <v/>
      </c>
      <c r="DF214" t="str">
        <f t="shared" si="561"/>
        <v/>
      </c>
      <c r="DG214" t="str">
        <f t="shared" si="562"/>
        <v/>
      </c>
      <c r="DH214" t="str">
        <f t="shared" si="563"/>
        <v/>
      </c>
      <c r="DI214" t="str">
        <f t="shared" si="564"/>
        <v/>
      </c>
      <c r="DJ214" t="str">
        <f t="shared" si="565"/>
        <v/>
      </c>
      <c r="DK214" t="str">
        <f t="shared" si="566"/>
        <v/>
      </c>
      <c r="DL214" t="str">
        <f t="shared" si="567"/>
        <v/>
      </c>
      <c r="DM214" t="str">
        <f t="shared" si="568"/>
        <v/>
      </c>
      <c r="DN214" t="str">
        <f t="shared" si="569"/>
        <v/>
      </c>
      <c r="DO214" t="str">
        <f t="shared" si="570"/>
        <v/>
      </c>
      <c r="DP214" t="str">
        <f t="shared" si="571"/>
        <v/>
      </c>
      <c r="DQ214" t="str">
        <f t="shared" si="572"/>
        <v/>
      </c>
      <c r="DR214" t="str">
        <f t="shared" si="573"/>
        <v/>
      </c>
      <c r="DS214" t="str">
        <f t="shared" si="574"/>
        <v/>
      </c>
      <c r="DT214" t="str">
        <f t="shared" si="575"/>
        <v/>
      </c>
      <c r="DU214">
        <f t="shared" si="576"/>
        <v>0</v>
      </c>
      <c r="DV214">
        <f t="shared" si="577"/>
        <v>0</v>
      </c>
      <c r="DW214">
        <f t="shared" si="578"/>
        <v>0</v>
      </c>
      <c r="DX214" t="str">
        <f t="shared" si="579"/>
        <v/>
      </c>
      <c r="DY214" t="str">
        <f t="shared" si="580"/>
        <v/>
      </c>
      <c r="DZ214" t="str">
        <f t="shared" si="581"/>
        <v/>
      </c>
      <c r="EA214" s="5">
        <f t="shared" si="582"/>
        <v>0</v>
      </c>
      <c r="EB214" s="3">
        <f t="shared" si="583"/>
        <v>0</v>
      </c>
    </row>
    <row r="215" spans="2:132" x14ac:dyDescent="0.2">
      <c r="B215" s="25">
        <v>210</v>
      </c>
      <c r="C215" s="26">
        <f>Zisk!D229</f>
        <v>0</v>
      </c>
      <c r="D215">
        <f>Zisk!E229</f>
        <v>0</v>
      </c>
      <c r="E215" s="66" t="str">
        <f t="shared" si="470"/>
        <v/>
      </c>
      <c r="F215" t="str">
        <f t="shared" si="471"/>
        <v/>
      </c>
      <c r="G215" s="66" t="str">
        <f t="shared" si="472"/>
        <v/>
      </c>
      <c r="H215" s="25"/>
      <c r="I215" s="25"/>
      <c r="J215">
        <f>VstupniParametry_SKRYT!$D$5</f>
        <v>0.02</v>
      </c>
      <c r="K215">
        <f>VstupniParametry_SKRYT!$D$6</f>
        <v>0.06</v>
      </c>
      <c r="L215">
        <f>VstupniParametry_SKRYT!$D$7</f>
        <v>0.06</v>
      </c>
      <c r="M215">
        <f>VstupniParametry_SKRYT!$D$8</f>
        <v>0.06</v>
      </c>
      <c r="N215">
        <f>VstupniParametry_SKRYT!$D$9</f>
        <v>1.7999999999999999E-2</v>
      </c>
      <c r="O215" s="27">
        <f>VstupniParametry_SKRYT!$D$10</f>
        <v>0.01</v>
      </c>
      <c r="P215" s="27">
        <f>VstupniParametry_SKRYT!$D$11</f>
        <v>0.01</v>
      </c>
      <c r="Q215" s="27">
        <f>VstupniParametry_SKRYT!$D$12</f>
        <v>0.01</v>
      </c>
      <c r="R215" s="27">
        <f>VstupniParametry_SKRYT!$D$13</f>
        <v>0.01</v>
      </c>
      <c r="S215" s="27">
        <f>VstupniParametry_SKRYT!$D$14</f>
        <v>0.01</v>
      </c>
      <c r="T215">
        <f t="shared" si="473"/>
        <v>0</v>
      </c>
      <c r="U215">
        <f t="shared" si="474"/>
        <v>0</v>
      </c>
      <c r="V215">
        <f t="shared" si="475"/>
        <v>0</v>
      </c>
      <c r="W215">
        <f t="shared" si="476"/>
        <v>0</v>
      </c>
      <c r="X215">
        <f t="shared" si="477"/>
        <v>0</v>
      </c>
      <c r="Y215">
        <f t="shared" si="478"/>
        <v>0</v>
      </c>
      <c r="Z215">
        <f t="shared" si="479"/>
        <v>0</v>
      </c>
      <c r="AA215">
        <f t="shared" si="480"/>
        <v>0</v>
      </c>
      <c r="AB215">
        <f t="shared" si="481"/>
        <v>0</v>
      </c>
      <c r="AC215">
        <f t="shared" si="482"/>
        <v>0</v>
      </c>
      <c r="AD215">
        <f t="shared" si="483"/>
        <v>0</v>
      </c>
      <c r="AE215">
        <f t="shared" si="484"/>
        <v>0</v>
      </c>
      <c r="AF215">
        <f t="shared" si="485"/>
        <v>0</v>
      </c>
      <c r="AG215">
        <f t="shared" si="486"/>
        <v>0</v>
      </c>
      <c r="AH215">
        <f t="shared" si="487"/>
        <v>0</v>
      </c>
      <c r="AI215">
        <f t="shared" si="488"/>
        <v>0</v>
      </c>
      <c r="AJ215">
        <f t="shared" si="489"/>
        <v>0</v>
      </c>
      <c r="AK215">
        <f t="shared" si="490"/>
        <v>0</v>
      </c>
      <c r="AL215">
        <f t="shared" si="491"/>
        <v>0</v>
      </c>
      <c r="AM215">
        <f t="shared" si="492"/>
        <v>0</v>
      </c>
      <c r="AN215">
        <f t="shared" si="493"/>
        <v>0</v>
      </c>
      <c r="AO215">
        <f t="shared" si="494"/>
        <v>0</v>
      </c>
      <c r="AP215">
        <f t="shared" si="495"/>
        <v>0</v>
      </c>
      <c r="AQ215">
        <f t="shared" si="496"/>
        <v>0</v>
      </c>
      <c r="AR215">
        <f t="shared" si="497"/>
        <v>0</v>
      </c>
      <c r="AS215">
        <f t="shared" si="498"/>
        <v>0</v>
      </c>
      <c r="AT215">
        <f t="shared" si="468"/>
        <v>0</v>
      </c>
      <c r="AU215">
        <f t="shared" si="499"/>
        <v>0</v>
      </c>
      <c r="AV215">
        <f t="shared" si="500"/>
        <v>0</v>
      </c>
      <c r="AW215">
        <f t="shared" si="469"/>
        <v>0</v>
      </c>
      <c r="AX215">
        <f t="shared" si="501"/>
        <v>0</v>
      </c>
      <c r="AY215">
        <f t="shared" si="502"/>
        <v>0</v>
      </c>
      <c r="AZ215">
        <f t="shared" si="503"/>
        <v>0</v>
      </c>
      <c r="BA215">
        <f t="shared" si="504"/>
        <v>0</v>
      </c>
      <c r="BB215">
        <f t="shared" si="505"/>
        <v>0</v>
      </c>
      <c r="BC215">
        <f t="shared" si="506"/>
        <v>0</v>
      </c>
      <c r="BD215">
        <f t="shared" si="507"/>
        <v>0</v>
      </c>
      <c r="BE215">
        <f t="shared" si="508"/>
        <v>0</v>
      </c>
      <c r="BF215">
        <f t="shared" si="509"/>
        <v>0</v>
      </c>
      <c r="BG215">
        <f t="shared" si="510"/>
        <v>0</v>
      </c>
      <c r="BH215">
        <f t="shared" si="511"/>
        <v>0</v>
      </c>
      <c r="BI215">
        <f t="shared" si="512"/>
        <v>0</v>
      </c>
      <c r="BJ215">
        <f t="shared" si="513"/>
        <v>0</v>
      </c>
      <c r="BK215">
        <f t="shared" si="514"/>
        <v>0</v>
      </c>
      <c r="BL215">
        <f t="shared" si="515"/>
        <v>0</v>
      </c>
      <c r="BM215">
        <f t="shared" si="516"/>
        <v>0</v>
      </c>
      <c r="BN215">
        <f t="shared" si="517"/>
        <v>0</v>
      </c>
      <c r="BO215">
        <f t="shared" si="518"/>
        <v>0</v>
      </c>
      <c r="BP215">
        <f t="shared" si="519"/>
        <v>0</v>
      </c>
      <c r="BQ215">
        <f t="shared" si="520"/>
        <v>0</v>
      </c>
      <c r="BR215">
        <f t="shared" si="521"/>
        <v>0</v>
      </c>
      <c r="BS215">
        <f t="shared" si="522"/>
        <v>0</v>
      </c>
      <c r="BT215">
        <f t="shared" si="523"/>
        <v>0</v>
      </c>
      <c r="BU215">
        <f t="shared" si="524"/>
        <v>0</v>
      </c>
      <c r="BV215">
        <f t="shared" si="525"/>
        <v>0</v>
      </c>
      <c r="BW215">
        <f t="shared" si="526"/>
        <v>0</v>
      </c>
      <c r="BX215">
        <f t="shared" si="527"/>
        <v>0</v>
      </c>
      <c r="BY215">
        <f t="shared" si="528"/>
        <v>0</v>
      </c>
      <c r="BZ215">
        <f t="shared" si="529"/>
        <v>0</v>
      </c>
      <c r="CA215">
        <f t="shared" si="530"/>
        <v>0</v>
      </c>
      <c r="CB215">
        <f t="shared" si="531"/>
        <v>0</v>
      </c>
      <c r="CC215">
        <f t="shared" si="532"/>
        <v>0</v>
      </c>
      <c r="CD215">
        <f t="shared" si="533"/>
        <v>0</v>
      </c>
      <c r="CE215">
        <f t="shared" si="534"/>
        <v>0</v>
      </c>
      <c r="CF215">
        <f t="shared" si="535"/>
        <v>0</v>
      </c>
      <c r="CG215">
        <f t="shared" si="536"/>
        <v>0</v>
      </c>
      <c r="CH215">
        <f t="shared" si="537"/>
        <v>0</v>
      </c>
      <c r="CI215">
        <f t="shared" si="538"/>
        <v>0</v>
      </c>
      <c r="CJ215">
        <f t="shared" si="539"/>
        <v>0</v>
      </c>
      <c r="CK215">
        <f t="shared" si="540"/>
        <v>0</v>
      </c>
      <c r="CL215" t="str">
        <f t="shared" si="541"/>
        <v/>
      </c>
      <c r="CM215" t="str">
        <f t="shared" si="542"/>
        <v/>
      </c>
      <c r="CN215" t="str">
        <f t="shared" si="543"/>
        <v/>
      </c>
      <c r="CO215" t="str">
        <f t="shared" si="544"/>
        <v/>
      </c>
      <c r="CP215" t="str">
        <f t="shared" si="545"/>
        <v/>
      </c>
      <c r="CQ215" t="str">
        <f t="shared" si="546"/>
        <v/>
      </c>
      <c r="CR215" t="str">
        <f t="shared" si="547"/>
        <v/>
      </c>
      <c r="CS215" t="str">
        <f t="shared" si="548"/>
        <v/>
      </c>
      <c r="CT215" t="str">
        <f t="shared" si="549"/>
        <v/>
      </c>
      <c r="CU215" t="str">
        <f t="shared" si="550"/>
        <v/>
      </c>
      <c r="CV215" t="str">
        <f t="shared" si="551"/>
        <v/>
      </c>
      <c r="CW215" t="str">
        <f t="shared" si="552"/>
        <v/>
      </c>
      <c r="CX215" t="str">
        <f t="shared" si="553"/>
        <v/>
      </c>
      <c r="CY215" t="str">
        <f t="shared" si="554"/>
        <v/>
      </c>
      <c r="CZ215" t="str">
        <f t="shared" si="555"/>
        <v/>
      </c>
      <c r="DA215" t="str">
        <f t="shared" si="556"/>
        <v/>
      </c>
      <c r="DB215" t="str">
        <f t="shared" si="557"/>
        <v/>
      </c>
      <c r="DC215" t="str">
        <f t="shared" si="558"/>
        <v/>
      </c>
      <c r="DD215" t="str">
        <f t="shared" si="559"/>
        <v/>
      </c>
      <c r="DE215" t="str">
        <f t="shared" si="560"/>
        <v/>
      </c>
      <c r="DF215" t="str">
        <f t="shared" si="561"/>
        <v/>
      </c>
      <c r="DG215" t="str">
        <f t="shared" si="562"/>
        <v/>
      </c>
      <c r="DH215" t="str">
        <f t="shared" si="563"/>
        <v/>
      </c>
      <c r="DI215" t="str">
        <f t="shared" si="564"/>
        <v/>
      </c>
      <c r="DJ215" t="str">
        <f t="shared" si="565"/>
        <v/>
      </c>
      <c r="DK215" t="str">
        <f t="shared" si="566"/>
        <v/>
      </c>
      <c r="DL215" t="str">
        <f t="shared" si="567"/>
        <v/>
      </c>
      <c r="DM215" t="str">
        <f t="shared" si="568"/>
        <v/>
      </c>
      <c r="DN215" t="str">
        <f t="shared" si="569"/>
        <v/>
      </c>
      <c r="DO215" t="str">
        <f t="shared" si="570"/>
        <v/>
      </c>
      <c r="DP215" t="str">
        <f t="shared" si="571"/>
        <v/>
      </c>
      <c r="DQ215" t="str">
        <f t="shared" si="572"/>
        <v/>
      </c>
      <c r="DR215" t="str">
        <f t="shared" si="573"/>
        <v/>
      </c>
      <c r="DS215" t="str">
        <f t="shared" si="574"/>
        <v/>
      </c>
      <c r="DT215" t="str">
        <f t="shared" si="575"/>
        <v/>
      </c>
      <c r="DU215">
        <f t="shared" si="576"/>
        <v>0</v>
      </c>
      <c r="DV215">
        <f t="shared" si="577"/>
        <v>0</v>
      </c>
      <c r="DW215">
        <f t="shared" si="578"/>
        <v>0</v>
      </c>
      <c r="DX215" t="str">
        <f t="shared" si="579"/>
        <v/>
      </c>
      <c r="DY215" t="str">
        <f t="shared" si="580"/>
        <v/>
      </c>
      <c r="DZ215" t="str">
        <f t="shared" si="581"/>
        <v/>
      </c>
      <c r="EA215" s="5">
        <f t="shared" si="582"/>
        <v>0</v>
      </c>
      <c r="EB215" s="3">
        <f t="shared" si="583"/>
        <v>0</v>
      </c>
    </row>
    <row r="216" spans="2:132" x14ac:dyDescent="0.2">
      <c r="B216">
        <v>211</v>
      </c>
      <c r="C216" s="3">
        <f>Zisk!D230</f>
        <v>0</v>
      </c>
      <c r="D216">
        <f>Zisk!E230</f>
        <v>0</v>
      </c>
      <c r="E216" s="66" t="str">
        <f t="shared" si="470"/>
        <v/>
      </c>
      <c r="F216" t="str">
        <f t="shared" si="471"/>
        <v/>
      </c>
      <c r="G216" s="66" t="str">
        <f t="shared" si="472"/>
        <v/>
      </c>
      <c r="J216">
        <f>VstupniParametry_SKRYT!$D$5</f>
        <v>0.02</v>
      </c>
      <c r="K216">
        <f>VstupniParametry_SKRYT!$D$6</f>
        <v>0.06</v>
      </c>
      <c r="L216">
        <f>VstupniParametry_SKRYT!$D$7</f>
        <v>0.06</v>
      </c>
      <c r="M216">
        <f>VstupniParametry_SKRYT!$D$8</f>
        <v>0.06</v>
      </c>
      <c r="N216">
        <f>VstupniParametry_SKRYT!$D$9</f>
        <v>1.7999999999999999E-2</v>
      </c>
      <c r="O216" s="27">
        <f>VstupniParametry_SKRYT!$D$10</f>
        <v>0.01</v>
      </c>
      <c r="P216" s="27">
        <f>VstupniParametry_SKRYT!$D$11</f>
        <v>0.01</v>
      </c>
      <c r="Q216" s="27">
        <f>VstupniParametry_SKRYT!$D$12</f>
        <v>0.01</v>
      </c>
      <c r="R216" s="27">
        <f>VstupniParametry_SKRYT!$D$13</f>
        <v>0.01</v>
      </c>
      <c r="S216" s="27">
        <f>VstupniParametry_SKRYT!$D$14</f>
        <v>0.01</v>
      </c>
      <c r="T216">
        <f t="shared" si="473"/>
        <v>0</v>
      </c>
      <c r="U216">
        <f t="shared" si="474"/>
        <v>0</v>
      </c>
      <c r="V216">
        <f t="shared" si="475"/>
        <v>0</v>
      </c>
      <c r="W216">
        <f t="shared" si="476"/>
        <v>0</v>
      </c>
      <c r="X216">
        <f t="shared" si="477"/>
        <v>0</v>
      </c>
      <c r="Y216">
        <f t="shared" si="478"/>
        <v>0</v>
      </c>
      <c r="Z216">
        <f t="shared" si="479"/>
        <v>0</v>
      </c>
      <c r="AA216">
        <f t="shared" si="480"/>
        <v>0</v>
      </c>
      <c r="AB216">
        <f t="shared" si="481"/>
        <v>0</v>
      </c>
      <c r="AC216">
        <f t="shared" si="482"/>
        <v>0</v>
      </c>
      <c r="AD216">
        <f t="shared" si="483"/>
        <v>0</v>
      </c>
      <c r="AE216">
        <f t="shared" si="484"/>
        <v>0</v>
      </c>
      <c r="AF216">
        <f t="shared" si="485"/>
        <v>0</v>
      </c>
      <c r="AG216">
        <f t="shared" si="486"/>
        <v>0</v>
      </c>
      <c r="AH216">
        <f t="shared" si="487"/>
        <v>0</v>
      </c>
      <c r="AI216">
        <f t="shared" si="488"/>
        <v>0</v>
      </c>
      <c r="AJ216">
        <f t="shared" si="489"/>
        <v>0</v>
      </c>
      <c r="AK216">
        <f t="shared" si="490"/>
        <v>0</v>
      </c>
      <c r="AL216">
        <f t="shared" si="491"/>
        <v>0</v>
      </c>
      <c r="AM216">
        <f t="shared" si="492"/>
        <v>0</v>
      </c>
      <c r="AN216">
        <f t="shared" si="493"/>
        <v>0</v>
      </c>
      <c r="AO216">
        <f t="shared" si="494"/>
        <v>0</v>
      </c>
      <c r="AP216">
        <f t="shared" si="495"/>
        <v>0</v>
      </c>
      <c r="AQ216">
        <f t="shared" si="496"/>
        <v>0</v>
      </c>
      <c r="AR216">
        <f t="shared" si="497"/>
        <v>0</v>
      </c>
      <c r="AS216">
        <f t="shared" si="498"/>
        <v>0</v>
      </c>
      <c r="AT216">
        <f t="shared" si="468"/>
        <v>0</v>
      </c>
      <c r="AU216">
        <f t="shared" si="499"/>
        <v>0</v>
      </c>
      <c r="AV216">
        <f t="shared" si="500"/>
        <v>0</v>
      </c>
      <c r="AW216">
        <f t="shared" si="469"/>
        <v>0</v>
      </c>
      <c r="AX216">
        <f t="shared" si="501"/>
        <v>0</v>
      </c>
      <c r="AY216">
        <f t="shared" si="502"/>
        <v>0</v>
      </c>
      <c r="AZ216">
        <f t="shared" si="503"/>
        <v>0</v>
      </c>
      <c r="BA216">
        <f t="shared" si="504"/>
        <v>0</v>
      </c>
      <c r="BB216">
        <f t="shared" si="505"/>
        <v>0</v>
      </c>
      <c r="BC216">
        <f t="shared" si="506"/>
        <v>0</v>
      </c>
      <c r="BD216">
        <f t="shared" si="507"/>
        <v>0</v>
      </c>
      <c r="BE216">
        <f t="shared" si="508"/>
        <v>0</v>
      </c>
      <c r="BF216">
        <f t="shared" si="509"/>
        <v>0</v>
      </c>
      <c r="BG216">
        <f t="shared" si="510"/>
        <v>0</v>
      </c>
      <c r="BH216">
        <f t="shared" si="511"/>
        <v>0</v>
      </c>
      <c r="BI216">
        <f t="shared" si="512"/>
        <v>0</v>
      </c>
      <c r="BJ216">
        <f t="shared" si="513"/>
        <v>0</v>
      </c>
      <c r="BK216">
        <f t="shared" si="514"/>
        <v>0</v>
      </c>
      <c r="BL216">
        <f t="shared" si="515"/>
        <v>0</v>
      </c>
      <c r="BM216">
        <f t="shared" si="516"/>
        <v>0</v>
      </c>
      <c r="BN216">
        <f t="shared" si="517"/>
        <v>0</v>
      </c>
      <c r="BO216">
        <f t="shared" si="518"/>
        <v>0</v>
      </c>
      <c r="BP216">
        <f t="shared" si="519"/>
        <v>0</v>
      </c>
      <c r="BQ216">
        <f t="shared" si="520"/>
        <v>0</v>
      </c>
      <c r="BR216">
        <f t="shared" si="521"/>
        <v>0</v>
      </c>
      <c r="BS216">
        <f t="shared" si="522"/>
        <v>0</v>
      </c>
      <c r="BT216">
        <f t="shared" si="523"/>
        <v>0</v>
      </c>
      <c r="BU216">
        <f t="shared" si="524"/>
        <v>0</v>
      </c>
      <c r="BV216">
        <f t="shared" si="525"/>
        <v>0</v>
      </c>
      <c r="BW216">
        <f t="shared" si="526"/>
        <v>0</v>
      </c>
      <c r="BX216">
        <f t="shared" si="527"/>
        <v>0</v>
      </c>
      <c r="BY216">
        <f t="shared" si="528"/>
        <v>0</v>
      </c>
      <c r="BZ216">
        <f t="shared" si="529"/>
        <v>0</v>
      </c>
      <c r="CA216">
        <f t="shared" si="530"/>
        <v>0</v>
      </c>
      <c r="CB216">
        <f t="shared" si="531"/>
        <v>0</v>
      </c>
      <c r="CC216">
        <f t="shared" si="532"/>
        <v>0</v>
      </c>
      <c r="CD216">
        <f t="shared" si="533"/>
        <v>0</v>
      </c>
      <c r="CE216">
        <f t="shared" si="534"/>
        <v>0</v>
      </c>
      <c r="CF216">
        <f t="shared" si="535"/>
        <v>0</v>
      </c>
      <c r="CG216">
        <f t="shared" si="536"/>
        <v>0</v>
      </c>
      <c r="CH216">
        <f t="shared" si="537"/>
        <v>0</v>
      </c>
      <c r="CI216">
        <f t="shared" si="538"/>
        <v>0</v>
      </c>
      <c r="CJ216">
        <f t="shared" si="539"/>
        <v>0</v>
      </c>
      <c r="CK216">
        <f t="shared" si="540"/>
        <v>0</v>
      </c>
      <c r="CL216" t="str">
        <f t="shared" si="541"/>
        <v/>
      </c>
      <c r="CM216" t="str">
        <f t="shared" si="542"/>
        <v/>
      </c>
      <c r="CN216" t="str">
        <f t="shared" si="543"/>
        <v/>
      </c>
      <c r="CO216" t="str">
        <f t="shared" si="544"/>
        <v/>
      </c>
      <c r="CP216" t="str">
        <f t="shared" si="545"/>
        <v/>
      </c>
      <c r="CQ216" t="str">
        <f t="shared" si="546"/>
        <v/>
      </c>
      <c r="CR216" t="str">
        <f t="shared" si="547"/>
        <v/>
      </c>
      <c r="CS216" t="str">
        <f t="shared" si="548"/>
        <v/>
      </c>
      <c r="CT216" t="str">
        <f t="shared" si="549"/>
        <v/>
      </c>
      <c r="CU216" t="str">
        <f t="shared" si="550"/>
        <v/>
      </c>
      <c r="CV216" t="str">
        <f t="shared" si="551"/>
        <v/>
      </c>
      <c r="CW216" t="str">
        <f t="shared" si="552"/>
        <v/>
      </c>
      <c r="CX216" t="str">
        <f t="shared" si="553"/>
        <v/>
      </c>
      <c r="CY216" t="str">
        <f t="shared" si="554"/>
        <v/>
      </c>
      <c r="CZ216" t="str">
        <f t="shared" si="555"/>
        <v/>
      </c>
      <c r="DA216" t="str">
        <f t="shared" si="556"/>
        <v/>
      </c>
      <c r="DB216" t="str">
        <f t="shared" si="557"/>
        <v/>
      </c>
      <c r="DC216" t="str">
        <f t="shared" si="558"/>
        <v/>
      </c>
      <c r="DD216" t="str">
        <f t="shared" si="559"/>
        <v/>
      </c>
      <c r="DE216" t="str">
        <f t="shared" si="560"/>
        <v/>
      </c>
      <c r="DF216" t="str">
        <f t="shared" si="561"/>
        <v/>
      </c>
      <c r="DG216" t="str">
        <f t="shared" si="562"/>
        <v/>
      </c>
      <c r="DH216" t="str">
        <f t="shared" si="563"/>
        <v/>
      </c>
      <c r="DI216" t="str">
        <f t="shared" si="564"/>
        <v/>
      </c>
      <c r="DJ216" t="str">
        <f t="shared" si="565"/>
        <v/>
      </c>
      <c r="DK216" t="str">
        <f t="shared" si="566"/>
        <v/>
      </c>
      <c r="DL216" t="str">
        <f t="shared" si="567"/>
        <v/>
      </c>
      <c r="DM216" t="str">
        <f t="shared" si="568"/>
        <v/>
      </c>
      <c r="DN216" t="str">
        <f t="shared" si="569"/>
        <v/>
      </c>
      <c r="DO216" t="str">
        <f t="shared" si="570"/>
        <v/>
      </c>
      <c r="DP216" t="str">
        <f t="shared" si="571"/>
        <v/>
      </c>
      <c r="DQ216" t="str">
        <f t="shared" si="572"/>
        <v/>
      </c>
      <c r="DR216" t="str">
        <f t="shared" si="573"/>
        <v/>
      </c>
      <c r="DS216" t="str">
        <f t="shared" si="574"/>
        <v/>
      </c>
      <c r="DT216" t="str">
        <f t="shared" si="575"/>
        <v/>
      </c>
      <c r="DU216">
        <f t="shared" si="576"/>
        <v>0</v>
      </c>
      <c r="DV216">
        <f t="shared" si="577"/>
        <v>0</v>
      </c>
      <c r="DW216">
        <f t="shared" si="578"/>
        <v>0</v>
      </c>
      <c r="DX216" t="str">
        <f t="shared" si="579"/>
        <v/>
      </c>
      <c r="DY216" t="str">
        <f t="shared" si="580"/>
        <v/>
      </c>
      <c r="DZ216" t="str">
        <f t="shared" si="581"/>
        <v/>
      </c>
      <c r="EA216" s="5">
        <f t="shared" si="582"/>
        <v>0</v>
      </c>
      <c r="EB216" s="3">
        <f t="shared" si="583"/>
        <v>0</v>
      </c>
    </row>
    <row r="217" spans="2:132" x14ac:dyDescent="0.2">
      <c r="B217" s="25">
        <v>212</v>
      </c>
      <c r="C217" s="26">
        <f>Zisk!D231</f>
        <v>0</v>
      </c>
      <c r="D217">
        <f>Zisk!E231</f>
        <v>0</v>
      </c>
      <c r="E217" s="66" t="str">
        <f t="shared" si="470"/>
        <v/>
      </c>
      <c r="F217" t="str">
        <f t="shared" si="471"/>
        <v/>
      </c>
      <c r="G217" s="66" t="str">
        <f t="shared" si="472"/>
        <v/>
      </c>
      <c r="H217" s="25"/>
      <c r="I217" s="25"/>
      <c r="J217">
        <f>VstupniParametry_SKRYT!$D$5</f>
        <v>0.02</v>
      </c>
      <c r="K217">
        <f>VstupniParametry_SKRYT!$D$6</f>
        <v>0.06</v>
      </c>
      <c r="L217">
        <f>VstupniParametry_SKRYT!$D$7</f>
        <v>0.06</v>
      </c>
      <c r="M217">
        <f>VstupniParametry_SKRYT!$D$8</f>
        <v>0.06</v>
      </c>
      <c r="N217">
        <f>VstupniParametry_SKRYT!$D$9</f>
        <v>1.7999999999999999E-2</v>
      </c>
      <c r="O217" s="27">
        <f>VstupniParametry_SKRYT!$D$10</f>
        <v>0.01</v>
      </c>
      <c r="P217" s="27">
        <f>VstupniParametry_SKRYT!$D$11</f>
        <v>0.01</v>
      </c>
      <c r="Q217" s="27">
        <f>VstupniParametry_SKRYT!$D$12</f>
        <v>0.01</v>
      </c>
      <c r="R217" s="27">
        <f>VstupniParametry_SKRYT!$D$13</f>
        <v>0.01</v>
      </c>
      <c r="S217" s="27">
        <f>VstupniParametry_SKRYT!$D$14</f>
        <v>0.01</v>
      </c>
      <c r="T217">
        <f t="shared" si="473"/>
        <v>0</v>
      </c>
      <c r="U217">
        <f t="shared" si="474"/>
        <v>0</v>
      </c>
      <c r="V217">
        <f t="shared" si="475"/>
        <v>0</v>
      </c>
      <c r="W217">
        <f t="shared" si="476"/>
        <v>0</v>
      </c>
      <c r="X217">
        <f t="shared" si="477"/>
        <v>0</v>
      </c>
      <c r="Y217">
        <f t="shared" si="478"/>
        <v>0</v>
      </c>
      <c r="Z217">
        <f t="shared" si="479"/>
        <v>0</v>
      </c>
      <c r="AA217">
        <f t="shared" si="480"/>
        <v>0</v>
      </c>
      <c r="AB217">
        <f t="shared" si="481"/>
        <v>0</v>
      </c>
      <c r="AC217">
        <f t="shared" si="482"/>
        <v>0</v>
      </c>
      <c r="AD217">
        <f t="shared" si="483"/>
        <v>0</v>
      </c>
      <c r="AE217">
        <f t="shared" si="484"/>
        <v>0</v>
      </c>
      <c r="AF217">
        <f t="shared" si="485"/>
        <v>0</v>
      </c>
      <c r="AG217">
        <f t="shared" si="486"/>
        <v>0</v>
      </c>
      <c r="AH217">
        <f t="shared" si="487"/>
        <v>0</v>
      </c>
      <c r="AI217">
        <f t="shared" si="488"/>
        <v>0</v>
      </c>
      <c r="AJ217">
        <f t="shared" si="489"/>
        <v>0</v>
      </c>
      <c r="AK217">
        <f t="shared" si="490"/>
        <v>0</v>
      </c>
      <c r="AL217">
        <f t="shared" si="491"/>
        <v>0</v>
      </c>
      <c r="AM217">
        <f t="shared" si="492"/>
        <v>0</v>
      </c>
      <c r="AN217">
        <f t="shared" si="493"/>
        <v>0</v>
      </c>
      <c r="AO217">
        <f t="shared" si="494"/>
        <v>0</v>
      </c>
      <c r="AP217">
        <f t="shared" si="495"/>
        <v>0</v>
      </c>
      <c r="AQ217">
        <f t="shared" si="496"/>
        <v>0</v>
      </c>
      <c r="AR217">
        <f t="shared" si="497"/>
        <v>0</v>
      </c>
      <c r="AS217">
        <f t="shared" si="498"/>
        <v>0</v>
      </c>
      <c r="AT217">
        <f t="shared" si="468"/>
        <v>0</v>
      </c>
      <c r="AU217">
        <f t="shared" si="499"/>
        <v>0</v>
      </c>
      <c r="AV217">
        <f t="shared" si="500"/>
        <v>0</v>
      </c>
      <c r="AW217">
        <f t="shared" si="469"/>
        <v>0</v>
      </c>
      <c r="AX217">
        <f t="shared" si="501"/>
        <v>0</v>
      </c>
      <c r="AY217">
        <f t="shared" si="502"/>
        <v>0</v>
      </c>
      <c r="AZ217">
        <f t="shared" si="503"/>
        <v>0</v>
      </c>
      <c r="BA217">
        <f t="shared" si="504"/>
        <v>0</v>
      </c>
      <c r="BB217">
        <f t="shared" si="505"/>
        <v>0</v>
      </c>
      <c r="BC217">
        <f t="shared" si="506"/>
        <v>0</v>
      </c>
      <c r="BD217">
        <f t="shared" si="507"/>
        <v>0</v>
      </c>
      <c r="BE217">
        <f t="shared" si="508"/>
        <v>0</v>
      </c>
      <c r="BF217">
        <f t="shared" si="509"/>
        <v>0</v>
      </c>
      <c r="BG217">
        <f t="shared" si="510"/>
        <v>0</v>
      </c>
      <c r="BH217">
        <f t="shared" si="511"/>
        <v>0</v>
      </c>
      <c r="BI217">
        <f t="shared" si="512"/>
        <v>0</v>
      </c>
      <c r="BJ217">
        <f t="shared" si="513"/>
        <v>0</v>
      </c>
      <c r="BK217">
        <f t="shared" si="514"/>
        <v>0</v>
      </c>
      <c r="BL217">
        <f t="shared" si="515"/>
        <v>0</v>
      </c>
      <c r="BM217">
        <f t="shared" si="516"/>
        <v>0</v>
      </c>
      <c r="BN217">
        <f t="shared" si="517"/>
        <v>0</v>
      </c>
      <c r="BO217">
        <f t="shared" si="518"/>
        <v>0</v>
      </c>
      <c r="BP217">
        <f t="shared" si="519"/>
        <v>0</v>
      </c>
      <c r="BQ217">
        <f t="shared" si="520"/>
        <v>0</v>
      </c>
      <c r="BR217">
        <f t="shared" si="521"/>
        <v>0</v>
      </c>
      <c r="BS217">
        <f t="shared" si="522"/>
        <v>0</v>
      </c>
      <c r="BT217">
        <f t="shared" si="523"/>
        <v>0</v>
      </c>
      <c r="BU217">
        <f t="shared" si="524"/>
        <v>0</v>
      </c>
      <c r="BV217">
        <f t="shared" si="525"/>
        <v>0</v>
      </c>
      <c r="BW217">
        <f t="shared" si="526"/>
        <v>0</v>
      </c>
      <c r="BX217">
        <f t="shared" si="527"/>
        <v>0</v>
      </c>
      <c r="BY217">
        <f t="shared" si="528"/>
        <v>0</v>
      </c>
      <c r="BZ217">
        <f t="shared" si="529"/>
        <v>0</v>
      </c>
      <c r="CA217">
        <f t="shared" si="530"/>
        <v>0</v>
      </c>
      <c r="CB217">
        <f t="shared" si="531"/>
        <v>0</v>
      </c>
      <c r="CC217">
        <f t="shared" si="532"/>
        <v>0</v>
      </c>
      <c r="CD217">
        <f t="shared" si="533"/>
        <v>0</v>
      </c>
      <c r="CE217">
        <f t="shared" si="534"/>
        <v>0</v>
      </c>
      <c r="CF217">
        <f t="shared" si="535"/>
        <v>0</v>
      </c>
      <c r="CG217">
        <f t="shared" si="536"/>
        <v>0</v>
      </c>
      <c r="CH217">
        <f t="shared" si="537"/>
        <v>0</v>
      </c>
      <c r="CI217">
        <f t="shared" si="538"/>
        <v>0</v>
      </c>
      <c r="CJ217">
        <f t="shared" si="539"/>
        <v>0</v>
      </c>
      <c r="CK217">
        <f t="shared" si="540"/>
        <v>0</v>
      </c>
      <c r="CL217" t="str">
        <f t="shared" si="541"/>
        <v/>
      </c>
      <c r="CM217" t="str">
        <f t="shared" si="542"/>
        <v/>
      </c>
      <c r="CN217" t="str">
        <f t="shared" si="543"/>
        <v/>
      </c>
      <c r="CO217" t="str">
        <f t="shared" si="544"/>
        <v/>
      </c>
      <c r="CP217" t="str">
        <f t="shared" si="545"/>
        <v/>
      </c>
      <c r="CQ217" t="str">
        <f t="shared" si="546"/>
        <v/>
      </c>
      <c r="CR217" t="str">
        <f t="shared" si="547"/>
        <v/>
      </c>
      <c r="CS217" t="str">
        <f t="shared" si="548"/>
        <v/>
      </c>
      <c r="CT217" t="str">
        <f t="shared" si="549"/>
        <v/>
      </c>
      <c r="CU217" t="str">
        <f t="shared" si="550"/>
        <v/>
      </c>
      <c r="CV217" t="str">
        <f t="shared" si="551"/>
        <v/>
      </c>
      <c r="CW217" t="str">
        <f t="shared" si="552"/>
        <v/>
      </c>
      <c r="CX217" t="str">
        <f t="shared" si="553"/>
        <v/>
      </c>
      <c r="CY217" t="str">
        <f t="shared" si="554"/>
        <v/>
      </c>
      <c r="CZ217" t="str">
        <f t="shared" si="555"/>
        <v/>
      </c>
      <c r="DA217" t="str">
        <f t="shared" si="556"/>
        <v/>
      </c>
      <c r="DB217" t="str">
        <f t="shared" si="557"/>
        <v/>
      </c>
      <c r="DC217" t="str">
        <f t="shared" si="558"/>
        <v/>
      </c>
      <c r="DD217" t="str">
        <f t="shared" si="559"/>
        <v/>
      </c>
      <c r="DE217" t="str">
        <f t="shared" si="560"/>
        <v/>
      </c>
      <c r="DF217" t="str">
        <f t="shared" si="561"/>
        <v/>
      </c>
      <c r="DG217" t="str">
        <f t="shared" si="562"/>
        <v/>
      </c>
      <c r="DH217" t="str">
        <f t="shared" si="563"/>
        <v/>
      </c>
      <c r="DI217" t="str">
        <f t="shared" si="564"/>
        <v/>
      </c>
      <c r="DJ217" t="str">
        <f t="shared" si="565"/>
        <v/>
      </c>
      <c r="DK217" t="str">
        <f t="shared" si="566"/>
        <v/>
      </c>
      <c r="DL217" t="str">
        <f t="shared" si="567"/>
        <v/>
      </c>
      <c r="DM217" t="str">
        <f t="shared" si="568"/>
        <v/>
      </c>
      <c r="DN217" t="str">
        <f t="shared" si="569"/>
        <v/>
      </c>
      <c r="DO217" t="str">
        <f t="shared" si="570"/>
        <v/>
      </c>
      <c r="DP217" t="str">
        <f t="shared" si="571"/>
        <v/>
      </c>
      <c r="DQ217" t="str">
        <f t="shared" si="572"/>
        <v/>
      </c>
      <c r="DR217" t="str">
        <f t="shared" si="573"/>
        <v/>
      </c>
      <c r="DS217" t="str">
        <f t="shared" si="574"/>
        <v/>
      </c>
      <c r="DT217" t="str">
        <f t="shared" si="575"/>
        <v/>
      </c>
      <c r="DU217">
        <f t="shared" si="576"/>
        <v>0</v>
      </c>
      <c r="DV217">
        <f t="shared" si="577"/>
        <v>0</v>
      </c>
      <c r="DW217">
        <f t="shared" si="578"/>
        <v>0</v>
      </c>
      <c r="DX217" t="str">
        <f t="shared" si="579"/>
        <v/>
      </c>
      <c r="DY217" t="str">
        <f t="shared" si="580"/>
        <v/>
      </c>
      <c r="DZ217" t="str">
        <f t="shared" si="581"/>
        <v/>
      </c>
      <c r="EA217" s="5">
        <f t="shared" si="582"/>
        <v>0</v>
      </c>
      <c r="EB217" s="3">
        <f t="shared" si="583"/>
        <v>0</v>
      </c>
    </row>
    <row r="218" spans="2:132" x14ac:dyDescent="0.2">
      <c r="B218">
        <v>213</v>
      </c>
      <c r="C218" s="3">
        <f>Zisk!D232</f>
        <v>0</v>
      </c>
      <c r="D218">
        <f>Zisk!E232</f>
        <v>0</v>
      </c>
      <c r="E218" s="66" t="str">
        <f t="shared" si="470"/>
        <v/>
      </c>
      <c r="F218" t="str">
        <f t="shared" si="471"/>
        <v/>
      </c>
      <c r="G218" s="66" t="str">
        <f t="shared" si="472"/>
        <v/>
      </c>
      <c r="J218">
        <f>VstupniParametry_SKRYT!$D$5</f>
        <v>0.02</v>
      </c>
      <c r="K218">
        <f>VstupniParametry_SKRYT!$D$6</f>
        <v>0.06</v>
      </c>
      <c r="L218">
        <f>VstupniParametry_SKRYT!$D$7</f>
        <v>0.06</v>
      </c>
      <c r="M218">
        <f>VstupniParametry_SKRYT!$D$8</f>
        <v>0.06</v>
      </c>
      <c r="N218">
        <f>VstupniParametry_SKRYT!$D$9</f>
        <v>1.7999999999999999E-2</v>
      </c>
      <c r="O218" s="27">
        <f>VstupniParametry_SKRYT!$D$10</f>
        <v>0.01</v>
      </c>
      <c r="P218" s="27">
        <f>VstupniParametry_SKRYT!$D$11</f>
        <v>0.01</v>
      </c>
      <c r="Q218" s="27">
        <f>VstupniParametry_SKRYT!$D$12</f>
        <v>0.01</v>
      </c>
      <c r="R218" s="27">
        <f>VstupniParametry_SKRYT!$D$13</f>
        <v>0.01</v>
      </c>
      <c r="S218" s="27">
        <f>VstupniParametry_SKRYT!$D$14</f>
        <v>0.01</v>
      </c>
      <c r="T218">
        <f t="shared" si="473"/>
        <v>0</v>
      </c>
      <c r="U218">
        <f t="shared" si="474"/>
        <v>0</v>
      </c>
      <c r="V218">
        <f t="shared" si="475"/>
        <v>0</v>
      </c>
      <c r="W218">
        <f t="shared" si="476"/>
        <v>0</v>
      </c>
      <c r="X218">
        <f t="shared" si="477"/>
        <v>0</v>
      </c>
      <c r="Y218">
        <f t="shared" si="478"/>
        <v>0</v>
      </c>
      <c r="Z218">
        <f t="shared" si="479"/>
        <v>0</v>
      </c>
      <c r="AA218">
        <f t="shared" si="480"/>
        <v>0</v>
      </c>
      <c r="AB218">
        <f t="shared" si="481"/>
        <v>0</v>
      </c>
      <c r="AC218">
        <f t="shared" si="482"/>
        <v>0</v>
      </c>
      <c r="AD218">
        <f t="shared" si="483"/>
        <v>0</v>
      </c>
      <c r="AE218">
        <f t="shared" si="484"/>
        <v>0</v>
      </c>
      <c r="AF218">
        <f t="shared" si="485"/>
        <v>0</v>
      </c>
      <c r="AG218">
        <f t="shared" si="486"/>
        <v>0</v>
      </c>
      <c r="AH218">
        <f t="shared" si="487"/>
        <v>0</v>
      </c>
      <c r="AI218">
        <f t="shared" si="488"/>
        <v>0</v>
      </c>
      <c r="AJ218">
        <f t="shared" si="489"/>
        <v>0</v>
      </c>
      <c r="AK218">
        <f t="shared" si="490"/>
        <v>0</v>
      </c>
      <c r="AL218">
        <f t="shared" si="491"/>
        <v>0</v>
      </c>
      <c r="AM218">
        <f t="shared" si="492"/>
        <v>0</v>
      </c>
      <c r="AN218">
        <f t="shared" si="493"/>
        <v>0</v>
      </c>
      <c r="AO218">
        <f t="shared" si="494"/>
        <v>0</v>
      </c>
      <c r="AP218">
        <f t="shared" si="495"/>
        <v>0</v>
      </c>
      <c r="AQ218">
        <f t="shared" si="496"/>
        <v>0</v>
      </c>
      <c r="AR218">
        <f t="shared" si="497"/>
        <v>0</v>
      </c>
      <c r="AS218">
        <f t="shared" si="498"/>
        <v>0</v>
      </c>
      <c r="AT218">
        <f t="shared" si="468"/>
        <v>0</v>
      </c>
      <c r="AU218">
        <f t="shared" si="499"/>
        <v>0</v>
      </c>
      <c r="AV218">
        <f t="shared" si="500"/>
        <v>0</v>
      </c>
      <c r="AW218">
        <f t="shared" si="469"/>
        <v>0</v>
      </c>
      <c r="AX218">
        <f t="shared" si="501"/>
        <v>0</v>
      </c>
      <c r="AY218">
        <f t="shared" si="502"/>
        <v>0</v>
      </c>
      <c r="AZ218">
        <f t="shared" si="503"/>
        <v>0</v>
      </c>
      <c r="BA218">
        <f t="shared" si="504"/>
        <v>0</v>
      </c>
      <c r="BB218">
        <f t="shared" si="505"/>
        <v>0</v>
      </c>
      <c r="BC218">
        <f t="shared" si="506"/>
        <v>0</v>
      </c>
      <c r="BD218">
        <f t="shared" si="507"/>
        <v>0</v>
      </c>
      <c r="BE218">
        <f t="shared" si="508"/>
        <v>0</v>
      </c>
      <c r="BF218">
        <f t="shared" si="509"/>
        <v>0</v>
      </c>
      <c r="BG218">
        <f t="shared" si="510"/>
        <v>0</v>
      </c>
      <c r="BH218">
        <f t="shared" si="511"/>
        <v>0</v>
      </c>
      <c r="BI218">
        <f t="shared" si="512"/>
        <v>0</v>
      </c>
      <c r="BJ218">
        <f t="shared" si="513"/>
        <v>0</v>
      </c>
      <c r="BK218">
        <f t="shared" si="514"/>
        <v>0</v>
      </c>
      <c r="BL218">
        <f t="shared" si="515"/>
        <v>0</v>
      </c>
      <c r="BM218">
        <f t="shared" si="516"/>
        <v>0</v>
      </c>
      <c r="BN218">
        <f t="shared" si="517"/>
        <v>0</v>
      </c>
      <c r="BO218">
        <f t="shared" si="518"/>
        <v>0</v>
      </c>
      <c r="BP218">
        <f t="shared" si="519"/>
        <v>0</v>
      </c>
      <c r="BQ218">
        <f t="shared" si="520"/>
        <v>0</v>
      </c>
      <c r="BR218">
        <f t="shared" si="521"/>
        <v>0</v>
      </c>
      <c r="BS218">
        <f t="shared" si="522"/>
        <v>0</v>
      </c>
      <c r="BT218">
        <f t="shared" si="523"/>
        <v>0</v>
      </c>
      <c r="BU218">
        <f t="shared" si="524"/>
        <v>0</v>
      </c>
      <c r="BV218">
        <f t="shared" si="525"/>
        <v>0</v>
      </c>
      <c r="BW218">
        <f t="shared" si="526"/>
        <v>0</v>
      </c>
      <c r="BX218">
        <f t="shared" si="527"/>
        <v>0</v>
      </c>
      <c r="BY218">
        <f t="shared" si="528"/>
        <v>0</v>
      </c>
      <c r="BZ218">
        <f t="shared" si="529"/>
        <v>0</v>
      </c>
      <c r="CA218">
        <f t="shared" si="530"/>
        <v>0</v>
      </c>
      <c r="CB218">
        <f t="shared" si="531"/>
        <v>0</v>
      </c>
      <c r="CC218">
        <f t="shared" si="532"/>
        <v>0</v>
      </c>
      <c r="CD218">
        <f t="shared" si="533"/>
        <v>0</v>
      </c>
      <c r="CE218">
        <f t="shared" si="534"/>
        <v>0</v>
      </c>
      <c r="CF218">
        <f t="shared" si="535"/>
        <v>0</v>
      </c>
      <c r="CG218">
        <f t="shared" si="536"/>
        <v>0</v>
      </c>
      <c r="CH218">
        <f t="shared" si="537"/>
        <v>0</v>
      </c>
      <c r="CI218">
        <f t="shared" si="538"/>
        <v>0</v>
      </c>
      <c r="CJ218">
        <f t="shared" si="539"/>
        <v>0</v>
      </c>
      <c r="CK218">
        <f t="shared" si="540"/>
        <v>0</v>
      </c>
      <c r="CL218" t="str">
        <f t="shared" si="541"/>
        <v/>
      </c>
      <c r="CM218" t="str">
        <f t="shared" si="542"/>
        <v/>
      </c>
      <c r="CN218" t="str">
        <f t="shared" si="543"/>
        <v/>
      </c>
      <c r="CO218" t="str">
        <f t="shared" si="544"/>
        <v/>
      </c>
      <c r="CP218" t="str">
        <f t="shared" si="545"/>
        <v/>
      </c>
      <c r="CQ218" t="str">
        <f t="shared" si="546"/>
        <v/>
      </c>
      <c r="CR218" t="str">
        <f t="shared" si="547"/>
        <v/>
      </c>
      <c r="CS218" t="str">
        <f t="shared" si="548"/>
        <v/>
      </c>
      <c r="CT218" t="str">
        <f t="shared" si="549"/>
        <v/>
      </c>
      <c r="CU218" t="str">
        <f t="shared" si="550"/>
        <v/>
      </c>
      <c r="CV218" t="str">
        <f t="shared" si="551"/>
        <v/>
      </c>
      <c r="CW218" t="str">
        <f t="shared" si="552"/>
        <v/>
      </c>
      <c r="CX218" t="str">
        <f t="shared" si="553"/>
        <v/>
      </c>
      <c r="CY218" t="str">
        <f t="shared" si="554"/>
        <v/>
      </c>
      <c r="CZ218" t="str">
        <f t="shared" si="555"/>
        <v/>
      </c>
      <c r="DA218" t="str">
        <f t="shared" si="556"/>
        <v/>
      </c>
      <c r="DB218" t="str">
        <f t="shared" si="557"/>
        <v/>
      </c>
      <c r="DC218" t="str">
        <f t="shared" si="558"/>
        <v/>
      </c>
      <c r="DD218" t="str">
        <f t="shared" si="559"/>
        <v/>
      </c>
      <c r="DE218" t="str">
        <f t="shared" si="560"/>
        <v/>
      </c>
      <c r="DF218" t="str">
        <f t="shared" si="561"/>
        <v/>
      </c>
      <c r="DG218" t="str">
        <f t="shared" si="562"/>
        <v/>
      </c>
      <c r="DH218" t="str">
        <f t="shared" si="563"/>
        <v/>
      </c>
      <c r="DI218" t="str">
        <f t="shared" si="564"/>
        <v/>
      </c>
      <c r="DJ218" t="str">
        <f t="shared" si="565"/>
        <v/>
      </c>
      <c r="DK218" t="str">
        <f t="shared" si="566"/>
        <v/>
      </c>
      <c r="DL218" t="str">
        <f t="shared" si="567"/>
        <v/>
      </c>
      <c r="DM218" t="str">
        <f t="shared" si="568"/>
        <v/>
      </c>
      <c r="DN218" t="str">
        <f t="shared" si="569"/>
        <v/>
      </c>
      <c r="DO218" t="str">
        <f t="shared" si="570"/>
        <v/>
      </c>
      <c r="DP218" t="str">
        <f t="shared" si="571"/>
        <v/>
      </c>
      <c r="DQ218" t="str">
        <f t="shared" si="572"/>
        <v/>
      </c>
      <c r="DR218" t="str">
        <f t="shared" si="573"/>
        <v/>
      </c>
      <c r="DS218" t="str">
        <f t="shared" si="574"/>
        <v/>
      </c>
      <c r="DT218" t="str">
        <f t="shared" si="575"/>
        <v/>
      </c>
      <c r="DU218">
        <f t="shared" si="576"/>
        <v>0</v>
      </c>
      <c r="DV218">
        <f t="shared" si="577"/>
        <v>0</v>
      </c>
      <c r="DW218">
        <f t="shared" si="578"/>
        <v>0</v>
      </c>
      <c r="DX218" t="str">
        <f t="shared" si="579"/>
        <v/>
      </c>
      <c r="DY218" t="str">
        <f t="shared" si="580"/>
        <v/>
      </c>
      <c r="DZ218" t="str">
        <f t="shared" si="581"/>
        <v/>
      </c>
      <c r="EA218" s="5">
        <f t="shared" si="582"/>
        <v>0</v>
      </c>
      <c r="EB218" s="3">
        <f t="shared" si="583"/>
        <v>0</v>
      </c>
    </row>
    <row r="219" spans="2:132" x14ac:dyDescent="0.2">
      <c r="B219" s="25">
        <v>214</v>
      </c>
      <c r="C219" s="26">
        <f>Zisk!D233</f>
        <v>0</v>
      </c>
      <c r="D219">
        <f>Zisk!E233</f>
        <v>0</v>
      </c>
      <c r="E219" s="66" t="str">
        <f t="shared" si="470"/>
        <v/>
      </c>
      <c r="F219" t="str">
        <f t="shared" si="471"/>
        <v/>
      </c>
      <c r="G219" s="66" t="str">
        <f t="shared" si="472"/>
        <v/>
      </c>
      <c r="H219" s="25"/>
      <c r="I219" s="25"/>
      <c r="J219">
        <f>VstupniParametry_SKRYT!$D$5</f>
        <v>0.02</v>
      </c>
      <c r="K219">
        <f>VstupniParametry_SKRYT!$D$6</f>
        <v>0.06</v>
      </c>
      <c r="L219">
        <f>VstupniParametry_SKRYT!$D$7</f>
        <v>0.06</v>
      </c>
      <c r="M219">
        <f>VstupniParametry_SKRYT!$D$8</f>
        <v>0.06</v>
      </c>
      <c r="N219">
        <f>VstupniParametry_SKRYT!$D$9</f>
        <v>1.7999999999999999E-2</v>
      </c>
      <c r="O219" s="27">
        <f>VstupniParametry_SKRYT!$D$10</f>
        <v>0.01</v>
      </c>
      <c r="P219" s="27">
        <f>VstupniParametry_SKRYT!$D$11</f>
        <v>0.01</v>
      </c>
      <c r="Q219" s="27">
        <f>VstupniParametry_SKRYT!$D$12</f>
        <v>0.01</v>
      </c>
      <c r="R219" s="27">
        <f>VstupniParametry_SKRYT!$D$13</f>
        <v>0.01</v>
      </c>
      <c r="S219" s="27">
        <f>VstupniParametry_SKRYT!$D$14</f>
        <v>0.01</v>
      </c>
      <c r="T219">
        <f t="shared" si="473"/>
        <v>0</v>
      </c>
      <c r="U219">
        <f t="shared" si="474"/>
        <v>0</v>
      </c>
      <c r="V219">
        <f t="shared" si="475"/>
        <v>0</v>
      </c>
      <c r="W219">
        <f t="shared" si="476"/>
        <v>0</v>
      </c>
      <c r="X219">
        <f t="shared" si="477"/>
        <v>0</v>
      </c>
      <c r="Y219">
        <f t="shared" si="478"/>
        <v>0</v>
      </c>
      <c r="Z219">
        <f t="shared" si="479"/>
        <v>0</v>
      </c>
      <c r="AA219">
        <f t="shared" si="480"/>
        <v>0</v>
      </c>
      <c r="AB219">
        <f t="shared" si="481"/>
        <v>0</v>
      </c>
      <c r="AC219">
        <f t="shared" si="482"/>
        <v>0</v>
      </c>
      <c r="AD219">
        <f t="shared" si="483"/>
        <v>0</v>
      </c>
      <c r="AE219">
        <f t="shared" si="484"/>
        <v>0</v>
      </c>
      <c r="AF219">
        <f t="shared" si="485"/>
        <v>0</v>
      </c>
      <c r="AG219">
        <f t="shared" si="486"/>
        <v>0</v>
      </c>
      <c r="AH219">
        <f t="shared" si="487"/>
        <v>0</v>
      </c>
      <c r="AI219">
        <f t="shared" si="488"/>
        <v>0</v>
      </c>
      <c r="AJ219">
        <f t="shared" si="489"/>
        <v>0</v>
      </c>
      <c r="AK219">
        <f t="shared" si="490"/>
        <v>0</v>
      </c>
      <c r="AL219">
        <f t="shared" si="491"/>
        <v>0</v>
      </c>
      <c r="AM219">
        <f t="shared" si="492"/>
        <v>0</v>
      </c>
      <c r="AN219">
        <f t="shared" si="493"/>
        <v>0</v>
      </c>
      <c r="AO219">
        <f t="shared" si="494"/>
        <v>0</v>
      </c>
      <c r="AP219">
        <f t="shared" si="495"/>
        <v>0</v>
      </c>
      <c r="AQ219">
        <f t="shared" si="496"/>
        <v>0</v>
      </c>
      <c r="AR219">
        <f t="shared" si="497"/>
        <v>0</v>
      </c>
      <c r="AS219">
        <f t="shared" si="498"/>
        <v>0</v>
      </c>
      <c r="AT219">
        <f t="shared" si="468"/>
        <v>0</v>
      </c>
      <c r="AU219">
        <f t="shared" si="499"/>
        <v>0</v>
      </c>
      <c r="AV219">
        <f t="shared" si="500"/>
        <v>0</v>
      </c>
      <c r="AW219">
        <f t="shared" si="469"/>
        <v>0</v>
      </c>
      <c r="AX219">
        <f t="shared" si="501"/>
        <v>0</v>
      </c>
      <c r="AY219">
        <f t="shared" si="502"/>
        <v>0</v>
      </c>
      <c r="AZ219">
        <f t="shared" si="503"/>
        <v>0</v>
      </c>
      <c r="BA219">
        <f t="shared" si="504"/>
        <v>0</v>
      </c>
      <c r="BB219">
        <f t="shared" si="505"/>
        <v>0</v>
      </c>
      <c r="BC219">
        <f t="shared" si="506"/>
        <v>0</v>
      </c>
      <c r="BD219">
        <f t="shared" si="507"/>
        <v>0</v>
      </c>
      <c r="BE219">
        <f t="shared" si="508"/>
        <v>0</v>
      </c>
      <c r="BF219">
        <f t="shared" si="509"/>
        <v>0</v>
      </c>
      <c r="BG219">
        <f t="shared" si="510"/>
        <v>0</v>
      </c>
      <c r="BH219">
        <f t="shared" si="511"/>
        <v>0</v>
      </c>
      <c r="BI219">
        <f t="shared" si="512"/>
        <v>0</v>
      </c>
      <c r="BJ219">
        <f t="shared" si="513"/>
        <v>0</v>
      </c>
      <c r="BK219">
        <f t="shared" si="514"/>
        <v>0</v>
      </c>
      <c r="BL219">
        <f t="shared" si="515"/>
        <v>0</v>
      </c>
      <c r="BM219">
        <f t="shared" si="516"/>
        <v>0</v>
      </c>
      <c r="BN219">
        <f t="shared" si="517"/>
        <v>0</v>
      </c>
      <c r="BO219">
        <f t="shared" si="518"/>
        <v>0</v>
      </c>
      <c r="BP219">
        <f t="shared" si="519"/>
        <v>0</v>
      </c>
      <c r="BQ219">
        <f t="shared" si="520"/>
        <v>0</v>
      </c>
      <c r="BR219">
        <f t="shared" si="521"/>
        <v>0</v>
      </c>
      <c r="BS219">
        <f t="shared" si="522"/>
        <v>0</v>
      </c>
      <c r="BT219">
        <f t="shared" si="523"/>
        <v>0</v>
      </c>
      <c r="BU219">
        <f t="shared" si="524"/>
        <v>0</v>
      </c>
      <c r="BV219">
        <f t="shared" si="525"/>
        <v>0</v>
      </c>
      <c r="BW219">
        <f t="shared" si="526"/>
        <v>0</v>
      </c>
      <c r="BX219">
        <f t="shared" si="527"/>
        <v>0</v>
      </c>
      <c r="BY219">
        <f t="shared" si="528"/>
        <v>0</v>
      </c>
      <c r="BZ219">
        <f t="shared" si="529"/>
        <v>0</v>
      </c>
      <c r="CA219">
        <f t="shared" si="530"/>
        <v>0</v>
      </c>
      <c r="CB219">
        <f t="shared" si="531"/>
        <v>0</v>
      </c>
      <c r="CC219">
        <f t="shared" si="532"/>
        <v>0</v>
      </c>
      <c r="CD219">
        <f t="shared" si="533"/>
        <v>0</v>
      </c>
      <c r="CE219">
        <f t="shared" si="534"/>
        <v>0</v>
      </c>
      <c r="CF219">
        <f t="shared" si="535"/>
        <v>0</v>
      </c>
      <c r="CG219">
        <f t="shared" si="536"/>
        <v>0</v>
      </c>
      <c r="CH219">
        <f t="shared" si="537"/>
        <v>0</v>
      </c>
      <c r="CI219">
        <f t="shared" si="538"/>
        <v>0</v>
      </c>
      <c r="CJ219">
        <f t="shared" si="539"/>
        <v>0</v>
      </c>
      <c r="CK219">
        <f t="shared" si="540"/>
        <v>0</v>
      </c>
      <c r="CL219" t="str">
        <f t="shared" si="541"/>
        <v/>
      </c>
      <c r="CM219" t="str">
        <f t="shared" si="542"/>
        <v/>
      </c>
      <c r="CN219" t="str">
        <f t="shared" si="543"/>
        <v/>
      </c>
      <c r="CO219" t="str">
        <f t="shared" si="544"/>
        <v/>
      </c>
      <c r="CP219" t="str">
        <f t="shared" si="545"/>
        <v/>
      </c>
      <c r="CQ219" t="str">
        <f t="shared" si="546"/>
        <v/>
      </c>
      <c r="CR219" t="str">
        <f t="shared" si="547"/>
        <v/>
      </c>
      <c r="CS219" t="str">
        <f t="shared" si="548"/>
        <v/>
      </c>
      <c r="CT219" t="str">
        <f t="shared" si="549"/>
        <v/>
      </c>
      <c r="CU219" t="str">
        <f t="shared" si="550"/>
        <v/>
      </c>
      <c r="CV219" t="str">
        <f t="shared" si="551"/>
        <v/>
      </c>
      <c r="CW219" t="str">
        <f t="shared" si="552"/>
        <v/>
      </c>
      <c r="CX219" t="str">
        <f t="shared" si="553"/>
        <v/>
      </c>
      <c r="CY219" t="str">
        <f t="shared" si="554"/>
        <v/>
      </c>
      <c r="CZ219" t="str">
        <f t="shared" si="555"/>
        <v/>
      </c>
      <c r="DA219" t="str">
        <f t="shared" si="556"/>
        <v/>
      </c>
      <c r="DB219" t="str">
        <f t="shared" si="557"/>
        <v/>
      </c>
      <c r="DC219" t="str">
        <f t="shared" si="558"/>
        <v/>
      </c>
      <c r="DD219" t="str">
        <f t="shared" si="559"/>
        <v/>
      </c>
      <c r="DE219" t="str">
        <f t="shared" si="560"/>
        <v/>
      </c>
      <c r="DF219" t="str">
        <f t="shared" si="561"/>
        <v/>
      </c>
      <c r="DG219" t="str">
        <f t="shared" si="562"/>
        <v/>
      </c>
      <c r="DH219" t="str">
        <f t="shared" si="563"/>
        <v/>
      </c>
      <c r="DI219" t="str">
        <f t="shared" si="564"/>
        <v/>
      </c>
      <c r="DJ219" t="str">
        <f t="shared" si="565"/>
        <v/>
      </c>
      <c r="DK219" t="str">
        <f t="shared" si="566"/>
        <v/>
      </c>
      <c r="DL219" t="str">
        <f t="shared" si="567"/>
        <v/>
      </c>
      <c r="DM219" t="str">
        <f t="shared" si="568"/>
        <v/>
      </c>
      <c r="DN219" t="str">
        <f t="shared" si="569"/>
        <v/>
      </c>
      <c r="DO219" t="str">
        <f t="shared" si="570"/>
        <v/>
      </c>
      <c r="DP219" t="str">
        <f t="shared" si="571"/>
        <v/>
      </c>
      <c r="DQ219" t="str">
        <f t="shared" si="572"/>
        <v/>
      </c>
      <c r="DR219" t="str">
        <f t="shared" si="573"/>
        <v/>
      </c>
      <c r="DS219" t="str">
        <f t="shared" si="574"/>
        <v/>
      </c>
      <c r="DT219" t="str">
        <f t="shared" si="575"/>
        <v/>
      </c>
      <c r="DU219">
        <f t="shared" si="576"/>
        <v>0</v>
      </c>
      <c r="DV219">
        <f t="shared" si="577"/>
        <v>0</v>
      </c>
      <c r="DW219">
        <f t="shared" si="578"/>
        <v>0</v>
      </c>
      <c r="DX219" t="str">
        <f t="shared" si="579"/>
        <v/>
      </c>
      <c r="DY219" t="str">
        <f t="shared" si="580"/>
        <v/>
      </c>
      <c r="DZ219" t="str">
        <f t="shared" si="581"/>
        <v/>
      </c>
      <c r="EA219" s="5">
        <f t="shared" si="582"/>
        <v>0</v>
      </c>
      <c r="EB219" s="3">
        <f t="shared" si="583"/>
        <v>0</v>
      </c>
    </row>
    <row r="220" spans="2:132" x14ac:dyDescent="0.2">
      <c r="B220">
        <v>215</v>
      </c>
      <c r="C220" s="3">
        <f>Zisk!D234</f>
        <v>0</v>
      </c>
      <c r="D220">
        <f>Zisk!E234</f>
        <v>0</v>
      </c>
      <c r="E220" s="66" t="str">
        <f t="shared" si="470"/>
        <v/>
      </c>
      <c r="F220" t="str">
        <f t="shared" si="471"/>
        <v/>
      </c>
      <c r="G220" s="66" t="str">
        <f t="shared" si="472"/>
        <v/>
      </c>
      <c r="J220">
        <f>VstupniParametry_SKRYT!$D$5</f>
        <v>0.02</v>
      </c>
      <c r="K220">
        <f>VstupniParametry_SKRYT!$D$6</f>
        <v>0.06</v>
      </c>
      <c r="L220">
        <f>VstupniParametry_SKRYT!$D$7</f>
        <v>0.06</v>
      </c>
      <c r="M220">
        <f>VstupniParametry_SKRYT!$D$8</f>
        <v>0.06</v>
      </c>
      <c r="N220">
        <f>VstupniParametry_SKRYT!$D$9</f>
        <v>1.7999999999999999E-2</v>
      </c>
      <c r="O220" s="27">
        <f>VstupniParametry_SKRYT!$D$10</f>
        <v>0.01</v>
      </c>
      <c r="P220" s="27">
        <f>VstupniParametry_SKRYT!$D$11</f>
        <v>0.01</v>
      </c>
      <c r="Q220" s="27">
        <f>VstupniParametry_SKRYT!$D$12</f>
        <v>0.01</v>
      </c>
      <c r="R220" s="27">
        <f>VstupniParametry_SKRYT!$D$13</f>
        <v>0.01</v>
      </c>
      <c r="S220" s="27">
        <f>VstupniParametry_SKRYT!$D$14</f>
        <v>0.01</v>
      </c>
      <c r="T220">
        <f t="shared" si="473"/>
        <v>0</v>
      </c>
      <c r="U220">
        <f t="shared" si="474"/>
        <v>0</v>
      </c>
      <c r="V220">
        <f t="shared" si="475"/>
        <v>0</v>
      </c>
      <c r="W220">
        <f t="shared" si="476"/>
        <v>0</v>
      </c>
      <c r="X220">
        <f t="shared" si="477"/>
        <v>0</v>
      </c>
      <c r="Y220">
        <f t="shared" si="478"/>
        <v>0</v>
      </c>
      <c r="Z220">
        <f t="shared" si="479"/>
        <v>0</v>
      </c>
      <c r="AA220">
        <f t="shared" si="480"/>
        <v>0</v>
      </c>
      <c r="AB220">
        <f t="shared" si="481"/>
        <v>0</v>
      </c>
      <c r="AC220">
        <f t="shared" si="482"/>
        <v>0</v>
      </c>
      <c r="AD220">
        <f t="shared" si="483"/>
        <v>0</v>
      </c>
      <c r="AE220">
        <f t="shared" si="484"/>
        <v>0</v>
      </c>
      <c r="AF220">
        <f t="shared" si="485"/>
        <v>0</v>
      </c>
      <c r="AG220">
        <f t="shared" si="486"/>
        <v>0</v>
      </c>
      <c r="AH220">
        <f t="shared" si="487"/>
        <v>0</v>
      </c>
      <c r="AI220">
        <f t="shared" si="488"/>
        <v>0</v>
      </c>
      <c r="AJ220">
        <f t="shared" si="489"/>
        <v>0</v>
      </c>
      <c r="AK220">
        <f t="shared" si="490"/>
        <v>0</v>
      </c>
      <c r="AL220">
        <f t="shared" si="491"/>
        <v>0</v>
      </c>
      <c r="AM220">
        <f t="shared" si="492"/>
        <v>0</v>
      </c>
      <c r="AN220">
        <f t="shared" si="493"/>
        <v>0</v>
      </c>
      <c r="AO220">
        <f t="shared" si="494"/>
        <v>0</v>
      </c>
      <c r="AP220">
        <f t="shared" si="495"/>
        <v>0</v>
      </c>
      <c r="AQ220">
        <f t="shared" si="496"/>
        <v>0</v>
      </c>
      <c r="AR220">
        <f t="shared" si="497"/>
        <v>0</v>
      </c>
      <c r="AS220">
        <f t="shared" si="498"/>
        <v>0</v>
      </c>
      <c r="AT220">
        <f t="shared" si="468"/>
        <v>0</v>
      </c>
      <c r="AU220">
        <f t="shared" si="499"/>
        <v>0</v>
      </c>
      <c r="AV220">
        <f t="shared" si="500"/>
        <v>0</v>
      </c>
      <c r="AW220">
        <f t="shared" si="469"/>
        <v>0</v>
      </c>
      <c r="AX220">
        <f t="shared" si="501"/>
        <v>0</v>
      </c>
      <c r="AY220">
        <f t="shared" si="502"/>
        <v>0</v>
      </c>
      <c r="AZ220">
        <f t="shared" si="503"/>
        <v>0</v>
      </c>
      <c r="BA220">
        <f t="shared" si="504"/>
        <v>0</v>
      </c>
      <c r="BB220">
        <f t="shared" si="505"/>
        <v>0</v>
      </c>
      <c r="BC220">
        <f t="shared" si="506"/>
        <v>0</v>
      </c>
      <c r="BD220">
        <f t="shared" si="507"/>
        <v>0</v>
      </c>
      <c r="BE220">
        <f t="shared" si="508"/>
        <v>0</v>
      </c>
      <c r="BF220">
        <f t="shared" si="509"/>
        <v>0</v>
      </c>
      <c r="BG220">
        <f t="shared" si="510"/>
        <v>0</v>
      </c>
      <c r="BH220">
        <f t="shared" si="511"/>
        <v>0</v>
      </c>
      <c r="BI220">
        <f t="shared" si="512"/>
        <v>0</v>
      </c>
      <c r="BJ220">
        <f t="shared" si="513"/>
        <v>0</v>
      </c>
      <c r="BK220">
        <f t="shared" si="514"/>
        <v>0</v>
      </c>
      <c r="BL220">
        <f t="shared" si="515"/>
        <v>0</v>
      </c>
      <c r="BM220">
        <f t="shared" si="516"/>
        <v>0</v>
      </c>
      <c r="BN220">
        <f t="shared" si="517"/>
        <v>0</v>
      </c>
      <c r="BO220">
        <f t="shared" si="518"/>
        <v>0</v>
      </c>
      <c r="BP220">
        <f t="shared" si="519"/>
        <v>0</v>
      </c>
      <c r="BQ220">
        <f t="shared" si="520"/>
        <v>0</v>
      </c>
      <c r="BR220">
        <f t="shared" si="521"/>
        <v>0</v>
      </c>
      <c r="BS220">
        <f t="shared" si="522"/>
        <v>0</v>
      </c>
      <c r="BT220">
        <f t="shared" si="523"/>
        <v>0</v>
      </c>
      <c r="BU220">
        <f t="shared" si="524"/>
        <v>0</v>
      </c>
      <c r="BV220">
        <f t="shared" si="525"/>
        <v>0</v>
      </c>
      <c r="BW220">
        <f t="shared" si="526"/>
        <v>0</v>
      </c>
      <c r="BX220">
        <f t="shared" si="527"/>
        <v>0</v>
      </c>
      <c r="BY220">
        <f t="shared" si="528"/>
        <v>0</v>
      </c>
      <c r="BZ220">
        <f t="shared" si="529"/>
        <v>0</v>
      </c>
      <c r="CA220">
        <f t="shared" si="530"/>
        <v>0</v>
      </c>
      <c r="CB220">
        <f t="shared" si="531"/>
        <v>0</v>
      </c>
      <c r="CC220">
        <f t="shared" si="532"/>
        <v>0</v>
      </c>
      <c r="CD220">
        <f t="shared" si="533"/>
        <v>0</v>
      </c>
      <c r="CE220">
        <f t="shared" si="534"/>
        <v>0</v>
      </c>
      <c r="CF220">
        <f t="shared" si="535"/>
        <v>0</v>
      </c>
      <c r="CG220">
        <f t="shared" si="536"/>
        <v>0</v>
      </c>
      <c r="CH220">
        <f t="shared" si="537"/>
        <v>0</v>
      </c>
      <c r="CI220">
        <f t="shared" si="538"/>
        <v>0</v>
      </c>
      <c r="CJ220">
        <f t="shared" si="539"/>
        <v>0</v>
      </c>
      <c r="CK220">
        <f t="shared" si="540"/>
        <v>0</v>
      </c>
      <c r="CL220" t="str">
        <f t="shared" si="541"/>
        <v/>
      </c>
      <c r="CM220" t="str">
        <f t="shared" si="542"/>
        <v/>
      </c>
      <c r="CN220" t="str">
        <f t="shared" si="543"/>
        <v/>
      </c>
      <c r="CO220" t="str">
        <f t="shared" si="544"/>
        <v/>
      </c>
      <c r="CP220" t="str">
        <f t="shared" si="545"/>
        <v/>
      </c>
      <c r="CQ220" t="str">
        <f t="shared" si="546"/>
        <v/>
      </c>
      <c r="CR220" t="str">
        <f t="shared" si="547"/>
        <v/>
      </c>
      <c r="CS220" t="str">
        <f t="shared" si="548"/>
        <v/>
      </c>
      <c r="CT220" t="str">
        <f t="shared" si="549"/>
        <v/>
      </c>
      <c r="CU220" t="str">
        <f t="shared" si="550"/>
        <v/>
      </c>
      <c r="CV220" t="str">
        <f t="shared" si="551"/>
        <v/>
      </c>
      <c r="CW220" t="str">
        <f t="shared" si="552"/>
        <v/>
      </c>
      <c r="CX220" t="str">
        <f t="shared" si="553"/>
        <v/>
      </c>
      <c r="CY220" t="str">
        <f t="shared" si="554"/>
        <v/>
      </c>
      <c r="CZ220" t="str">
        <f t="shared" si="555"/>
        <v/>
      </c>
      <c r="DA220" t="str">
        <f t="shared" si="556"/>
        <v/>
      </c>
      <c r="DB220" t="str">
        <f t="shared" si="557"/>
        <v/>
      </c>
      <c r="DC220" t="str">
        <f t="shared" si="558"/>
        <v/>
      </c>
      <c r="DD220" t="str">
        <f t="shared" si="559"/>
        <v/>
      </c>
      <c r="DE220" t="str">
        <f t="shared" si="560"/>
        <v/>
      </c>
      <c r="DF220" t="str">
        <f t="shared" si="561"/>
        <v/>
      </c>
      <c r="DG220" t="str">
        <f t="shared" si="562"/>
        <v/>
      </c>
      <c r="DH220" t="str">
        <f t="shared" si="563"/>
        <v/>
      </c>
      <c r="DI220" t="str">
        <f t="shared" si="564"/>
        <v/>
      </c>
      <c r="DJ220" t="str">
        <f t="shared" si="565"/>
        <v/>
      </c>
      <c r="DK220" t="str">
        <f t="shared" si="566"/>
        <v/>
      </c>
      <c r="DL220" t="str">
        <f t="shared" si="567"/>
        <v/>
      </c>
      <c r="DM220" t="str">
        <f t="shared" si="568"/>
        <v/>
      </c>
      <c r="DN220" t="str">
        <f t="shared" si="569"/>
        <v/>
      </c>
      <c r="DO220" t="str">
        <f t="shared" si="570"/>
        <v/>
      </c>
      <c r="DP220" t="str">
        <f t="shared" si="571"/>
        <v/>
      </c>
      <c r="DQ220" t="str">
        <f t="shared" si="572"/>
        <v/>
      </c>
      <c r="DR220" t="str">
        <f t="shared" si="573"/>
        <v/>
      </c>
      <c r="DS220" t="str">
        <f t="shared" si="574"/>
        <v/>
      </c>
      <c r="DT220" t="str">
        <f t="shared" si="575"/>
        <v/>
      </c>
      <c r="DU220">
        <f t="shared" si="576"/>
        <v>0</v>
      </c>
      <c r="DV220">
        <f t="shared" si="577"/>
        <v>0</v>
      </c>
      <c r="DW220">
        <f t="shared" si="578"/>
        <v>0</v>
      </c>
      <c r="DX220" t="str">
        <f t="shared" si="579"/>
        <v/>
      </c>
      <c r="DY220" t="str">
        <f t="shared" si="580"/>
        <v/>
      </c>
      <c r="DZ220" t="str">
        <f t="shared" si="581"/>
        <v/>
      </c>
      <c r="EA220" s="5">
        <f t="shared" si="582"/>
        <v>0</v>
      </c>
      <c r="EB220" s="3">
        <f t="shared" si="583"/>
        <v>0</v>
      </c>
    </row>
    <row r="221" spans="2:132" x14ac:dyDescent="0.2">
      <c r="B221" s="25">
        <v>216</v>
      </c>
      <c r="C221" s="26">
        <f>Zisk!D235</f>
        <v>0</v>
      </c>
      <c r="D221">
        <f>Zisk!E235</f>
        <v>0</v>
      </c>
      <c r="E221" s="66" t="str">
        <f t="shared" si="470"/>
        <v/>
      </c>
      <c r="F221" t="str">
        <f t="shared" si="471"/>
        <v/>
      </c>
      <c r="G221" s="66" t="str">
        <f t="shared" si="472"/>
        <v/>
      </c>
      <c r="H221" s="25"/>
      <c r="I221" s="25"/>
      <c r="J221">
        <f>VstupniParametry_SKRYT!$D$5</f>
        <v>0.02</v>
      </c>
      <c r="K221">
        <f>VstupniParametry_SKRYT!$D$6</f>
        <v>0.06</v>
      </c>
      <c r="L221">
        <f>VstupniParametry_SKRYT!$D$7</f>
        <v>0.06</v>
      </c>
      <c r="M221">
        <f>VstupniParametry_SKRYT!$D$8</f>
        <v>0.06</v>
      </c>
      <c r="N221">
        <f>VstupniParametry_SKRYT!$D$9</f>
        <v>1.7999999999999999E-2</v>
      </c>
      <c r="O221" s="27">
        <f>VstupniParametry_SKRYT!$D$10</f>
        <v>0.01</v>
      </c>
      <c r="P221" s="27">
        <f>VstupniParametry_SKRYT!$D$11</f>
        <v>0.01</v>
      </c>
      <c r="Q221" s="27">
        <f>VstupniParametry_SKRYT!$D$12</f>
        <v>0.01</v>
      </c>
      <c r="R221" s="27">
        <f>VstupniParametry_SKRYT!$D$13</f>
        <v>0.01</v>
      </c>
      <c r="S221" s="27">
        <f>VstupniParametry_SKRYT!$D$14</f>
        <v>0.01</v>
      </c>
      <c r="T221">
        <f t="shared" si="473"/>
        <v>0</v>
      </c>
      <c r="U221">
        <f t="shared" si="474"/>
        <v>0</v>
      </c>
      <c r="V221">
        <f t="shared" si="475"/>
        <v>0</v>
      </c>
      <c r="W221">
        <f t="shared" si="476"/>
        <v>0</v>
      </c>
      <c r="X221">
        <f t="shared" si="477"/>
        <v>0</v>
      </c>
      <c r="Y221">
        <f t="shared" si="478"/>
        <v>0</v>
      </c>
      <c r="Z221">
        <f t="shared" si="479"/>
        <v>0</v>
      </c>
      <c r="AA221">
        <f t="shared" si="480"/>
        <v>0</v>
      </c>
      <c r="AB221">
        <f t="shared" si="481"/>
        <v>0</v>
      </c>
      <c r="AC221">
        <f t="shared" si="482"/>
        <v>0</v>
      </c>
      <c r="AD221">
        <f t="shared" si="483"/>
        <v>0</v>
      </c>
      <c r="AE221">
        <f t="shared" si="484"/>
        <v>0</v>
      </c>
      <c r="AF221">
        <f t="shared" si="485"/>
        <v>0</v>
      </c>
      <c r="AG221">
        <f t="shared" si="486"/>
        <v>0</v>
      </c>
      <c r="AH221">
        <f t="shared" si="487"/>
        <v>0</v>
      </c>
      <c r="AI221">
        <f t="shared" si="488"/>
        <v>0</v>
      </c>
      <c r="AJ221">
        <f t="shared" si="489"/>
        <v>0</v>
      </c>
      <c r="AK221">
        <f t="shared" si="490"/>
        <v>0</v>
      </c>
      <c r="AL221">
        <f t="shared" si="491"/>
        <v>0</v>
      </c>
      <c r="AM221">
        <f t="shared" si="492"/>
        <v>0</v>
      </c>
      <c r="AN221">
        <f t="shared" si="493"/>
        <v>0</v>
      </c>
      <c r="AO221">
        <f t="shared" si="494"/>
        <v>0</v>
      </c>
      <c r="AP221">
        <f t="shared" si="495"/>
        <v>0</v>
      </c>
      <c r="AQ221">
        <f t="shared" si="496"/>
        <v>0</v>
      </c>
      <c r="AR221">
        <f t="shared" si="497"/>
        <v>0</v>
      </c>
      <c r="AS221">
        <f t="shared" si="498"/>
        <v>0</v>
      </c>
      <c r="AT221">
        <f t="shared" si="468"/>
        <v>0</v>
      </c>
      <c r="AU221">
        <f t="shared" si="499"/>
        <v>0</v>
      </c>
      <c r="AV221">
        <f t="shared" si="500"/>
        <v>0</v>
      </c>
      <c r="AW221">
        <f t="shared" si="469"/>
        <v>0</v>
      </c>
      <c r="AX221">
        <f t="shared" si="501"/>
        <v>0</v>
      </c>
      <c r="AY221">
        <f t="shared" si="502"/>
        <v>0</v>
      </c>
      <c r="AZ221">
        <f t="shared" si="503"/>
        <v>0</v>
      </c>
      <c r="BA221">
        <f t="shared" si="504"/>
        <v>0</v>
      </c>
      <c r="BB221">
        <f t="shared" si="505"/>
        <v>0</v>
      </c>
      <c r="BC221">
        <f t="shared" si="506"/>
        <v>0</v>
      </c>
      <c r="BD221">
        <f t="shared" si="507"/>
        <v>0</v>
      </c>
      <c r="BE221">
        <f t="shared" si="508"/>
        <v>0</v>
      </c>
      <c r="BF221">
        <f t="shared" si="509"/>
        <v>0</v>
      </c>
      <c r="BG221">
        <f t="shared" si="510"/>
        <v>0</v>
      </c>
      <c r="BH221">
        <f t="shared" si="511"/>
        <v>0</v>
      </c>
      <c r="BI221">
        <f t="shared" si="512"/>
        <v>0</v>
      </c>
      <c r="BJ221">
        <f t="shared" si="513"/>
        <v>0</v>
      </c>
      <c r="BK221">
        <f t="shared" si="514"/>
        <v>0</v>
      </c>
      <c r="BL221">
        <f t="shared" si="515"/>
        <v>0</v>
      </c>
      <c r="BM221">
        <f t="shared" si="516"/>
        <v>0</v>
      </c>
      <c r="BN221">
        <f t="shared" si="517"/>
        <v>0</v>
      </c>
      <c r="BO221">
        <f t="shared" si="518"/>
        <v>0</v>
      </c>
      <c r="BP221">
        <f t="shared" si="519"/>
        <v>0</v>
      </c>
      <c r="BQ221">
        <f t="shared" si="520"/>
        <v>0</v>
      </c>
      <c r="BR221">
        <f t="shared" si="521"/>
        <v>0</v>
      </c>
      <c r="BS221">
        <f t="shared" si="522"/>
        <v>0</v>
      </c>
      <c r="BT221">
        <f t="shared" si="523"/>
        <v>0</v>
      </c>
      <c r="BU221">
        <f t="shared" si="524"/>
        <v>0</v>
      </c>
      <c r="BV221">
        <f t="shared" si="525"/>
        <v>0</v>
      </c>
      <c r="BW221">
        <f t="shared" si="526"/>
        <v>0</v>
      </c>
      <c r="BX221">
        <f t="shared" si="527"/>
        <v>0</v>
      </c>
      <c r="BY221">
        <f t="shared" si="528"/>
        <v>0</v>
      </c>
      <c r="BZ221">
        <f t="shared" si="529"/>
        <v>0</v>
      </c>
      <c r="CA221">
        <f t="shared" si="530"/>
        <v>0</v>
      </c>
      <c r="CB221">
        <f t="shared" si="531"/>
        <v>0</v>
      </c>
      <c r="CC221">
        <f t="shared" si="532"/>
        <v>0</v>
      </c>
      <c r="CD221">
        <f t="shared" si="533"/>
        <v>0</v>
      </c>
      <c r="CE221">
        <f t="shared" si="534"/>
        <v>0</v>
      </c>
      <c r="CF221">
        <f t="shared" si="535"/>
        <v>0</v>
      </c>
      <c r="CG221">
        <f t="shared" si="536"/>
        <v>0</v>
      </c>
      <c r="CH221">
        <f t="shared" si="537"/>
        <v>0</v>
      </c>
      <c r="CI221">
        <f t="shared" si="538"/>
        <v>0</v>
      </c>
      <c r="CJ221">
        <f t="shared" si="539"/>
        <v>0</v>
      </c>
      <c r="CK221">
        <f t="shared" si="540"/>
        <v>0</v>
      </c>
      <c r="CL221" t="str">
        <f t="shared" si="541"/>
        <v/>
      </c>
      <c r="CM221" t="str">
        <f t="shared" si="542"/>
        <v/>
      </c>
      <c r="CN221" t="str">
        <f t="shared" si="543"/>
        <v/>
      </c>
      <c r="CO221" t="str">
        <f t="shared" si="544"/>
        <v/>
      </c>
      <c r="CP221" t="str">
        <f t="shared" si="545"/>
        <v/>
      </c>
      <c r="CQ221" t="str">
        <f t="shared" si="546"/>
        <v/>
      </c>
      <c r="CR221" t="str">
        <f t="shared" si="547"/>
        <v/>
      </c>
      <c r="CS221" t="str">
        <f t="shared" si="548"/>
        <v/>
      </c>
      <c r="CT221" t="str">
        <f t="shared" si="549"/>
        <v/>
      </c>
      <c r="CU221" t="str">
        <f t="shared" si="550"/>
        <v/>
      </c>
      <c r="CV221" t="str">
        <f t="shared" si="551"/>
        <v/>
      </c>
      <c r="CW221" t="str">
        <f t="shared" si="552"/>
        <v/>
      </c>
      <c r="CX221" t="str">
        <f t="shared" si="553"/>
        <v/>
      </c>
      <c r="CY221" t="str">
        <f t="shared" si="554"/>
        <v/>
      </c>
      <c r="CZ221" t="str">
        <f t="shared" si="555"/>
        <v/>
      </c>
      <c r="DA221" t="str">
        <f t="shared" si="556"/>
        <v/>
      </c>
      <c r="DB221" t="str">
        <f t="shared" si="557"/>
        <v/>
      </c>
      <c r="DC221" t="str">
        <f t="shared" si="558"/>
        <v/>
      </c>
      <c r="DD221" t="str">
        <f t="shared" si="559"/>
        <v/>
      </c>
      <c r="DE221" t="str">
        <f t="shared" si="560"/>
        <v/>
      </c>
      <c r="DF221" t="str">
        <f t="shared" si="561"/>
        <v/>
      </c>
      <c r="DG221" t="str">
        <f t="shared" si="562"/>
        <v/>
      </c>
      <c r="DH221" t="str">
        <f t="shared" si="563"/>
        <v/>
      </c>
      <c r="DI221" t="str">
        <f t="shared" si="564"/>
        <v/>
      </c>
      <c r="DJ221" t="str">
        <f t="shared" si="565"/>
        <v/>
      </c>
      <c r="DK221" t="str">
        <f t="shared" si="566"/>
        <v/>
      </c>
      <c r="DL221" t="str">
        <f t="shared" si="567"/>
        <v/>
      </c>
      <c r="DM221" t="str">
        <f t="shared" si="568"/>
        <v/>
      </c>
      <c r="DN221" t="str">
        <f t="shared" si="569"/>
        <v/>
      </c>
      <c r="DO221" t="str">
        <f t="shared" si="570"/>
        <v/>
      </c>
      <c r="DP221" t="str">
        <f t="shared" si="571"/>
        <v/>
      </c>
      <c r="DQ221" t="str">
        <f t="shared" si="572"/>
        <v/>
      </c>
      <c r="DR221" t="str">
        <f t="shared" si="573"/>
        <v/>
      </c>
      <c r="DS221" t="str">
        <f t="shared" si="574"/>
        <v/>
      </c>
      <c r="DT221" t="str">
        <f t="shared" si="575"/>
        <v/>
      </c>
      <c r="DU221">
        <f t="shared" si="576"/>
        <v>0</v>
      </c>
      <c r="DV221">
        <f t="shared" si="577"/>
        <v>0</v>
      </c>
      <c r="DW221">
        <f t="shared" si="578"/>
        <v>0</v>
      </c>
      <c r="DX221" t="str">
        <f t="shared" si="579"/>
        <v/>
      </c>
      <c r="DY221" t="str">
        <f t="shared" si="580"/>
        <v/>
      </c>
      <c r="DZ221" t="str">
        <f t="shared" si="581"/>
        <v/>
      </c>
      <c r="EA221" s="5">
        <f t="shared" si="582"/>
        <v>0</v>
      </c>
      <c r="EB221" s="3">
        <f t="shared" si="583"/>
        <v>0</v>
      </c>
    </row>
    <row r="222" spans="2:132" x14ac:dyDescent="0.2">
      <c r="B222">
        <v>217</v>
      </c>
      <c r="C222" s="3">
        <f>Zisk!D236</f>
        <v>0</v>
      </c>
      <c r="D222">
        <f>Zisk!E236</f>
        <v>0</v>
      </c>
      <c r="E222" s="66" t="str">
        <f t="shared" si="470"/>
        <v/>
      </c>
      <c r="F222" t="str">
        <f t="shared" si="471"/>
        <v/>
      </c>
      <c r="G222" s="66" t="str">
        <f t="shared" si="472"/>
        <v/>
      </c>
      <c r="J222">
        <f>VstupniParametry_SKRYT!$D$5</f>
        <v>0.02</v>
      </c>
      <c r="K222">
        <f>VstupniParametry_SKRYT!$D$6</f>
        <v>0.06</v>
      </c>
      <c r="L222">
        <f>VstupniParametry_SKRYT!$D$7</f>
        <v>0.06</v>
      </c>
      <c r="M222">
        <f>VstupniParametry_SKRYT!$D$8</f>
        <v>0.06</v>
      </c>
      <c r="N222">
        <f>VstupniParametry_SKRYT!$D$9</f>
        <v>1.7999999999999999E-2</v>
      </c>
      <c r="O222" s="27">
        <f>VstupniParametry_SKRYT!$D$10</f>
        <v>0.01</v>
      </c>
      <c r="P222" s="27">
        <f>VstupniParametry_SKRYT!$D$11</f>
        <v>0.01</v>
      </c>
      <c r="Q222" s="27">
        <f>VstupniParametry_SKRYT!$D$12</f>
        <v>0.01</v>
      </c>
      <c r="R222" s="27">
        <f>VstupniParametry_SKRYT!$D$13</f>
        <v>0.01</v>
      </c>
      <c r="S222" s="27">
        <f>VstupniParametry_SKRYT!$D$14</f>
        <v>0.01</v>
      </c>
      <c r="T222">
        <f t="shared" si="473"/>
        <v>0</v>
      </c>
      <c r="U222">
        <f t="shared" si="474"/>
        <v>0</v>
      </c>
      <c r="V222">
        <f t="shared" si="475"/>
        <v>0</v>
      </c>
      <c r="W222">
        <f t="shared" si="476"/>
        <v>0</v>
      </c>
      <c r="X222">
        <f t="shared" si="477"/>
        <v>0</v>
      </c>
      <c r="Y222">
        <f t="shared" si="478"/>
        <v>0</v>
      </c>
      <c r="Z222">
        <f t="shared" si="479"/>
        <v>0</v>
      </c>
      <c r="AA222">
        <f t="shared" si="480"/>
        <v>0</v>
      </c>
      <c r="AB222">
        <f t="shared" si="481"/>
        <v>0</v>
      </c>
      <c r="AC222">
        <f t="shared" si="482"/>
        <v>0</v>
      </c>
      <c r="AD222">
        <f t="shared" si="483"/>
        <v>0</v>
      </c>
      <c r="AE222">
        <f t="shared" si="484"/>
        <v>0</v>
      </c>
      <c r="AF222">
        <f t="shared" si="485"/>
        <v>0</v>
      </c>
      <c r="AG222">
        <f t="shared" si="486"/>
        <v>0</v>
      </c>
      <c r="AH222">
        <f t="shared" si="487"/>
        <v>0</v>
      </c>
      <c r="AI222">
        <f t="shared" si="488"/>
        <v>0</v>
      </c>
      <c r="AJ222">
        <f t="shared" si="489"/>
        <v>0</v>
      </c>
      <c r="AK222">
        <f t="shared" si="490"/>
        <v>0</v>
      </c>
      <c r="AL222">
        <f t="shared" si="491"/>
        <v>0</v>
      </c>
      <c r="AM222">
        <f t="shared" si="492"/>
        <v>0</v>
      </c>
      <c r="AN222">
        <f t="shared" si="493"/>
        <v>0</v>
      </c>
      <c r="AO222">
        <f t="shared" si="494"/>
        <v>0</v>
      </c>
      <c r="AP222">
        <f t="shared" si="495"/>
        <v>0</v>
      </c>
      <c r="AQ222">
        <f t="shared" si="496"/>
        <v>0</v>
      </c>
      <c r="AR222">
        <f t="shared" si="497"/>
        <v>0</v>
      </c>
      <c r="AS222">
        <f t="shared" si="498"/>
        <v>0</v>
      </c>
      <c r="AT222">
        <f t="shared" si="468"/>
        <v>0</v>
      </c>
      <c r="AU222">
        <f t="shared" si="499"/>
        <v>0</v>
      </c>
      <c r="AV222">
        <f t="shared" si="500"/>
        <v>0</v>
      </c>
      <c r="AW222">
        <f t="shared" si="469"/>
        <v>0</v>
      </c>
      <c r="AX222">
        <f t="shared" si="501"/>
        <v>0</v>
      </c>
      <c r="AY222">
        <f t="shared" si="502"/>
        <v>0</v>
      </c>
      <c r="AZ222">
        <f t="shared" si="503"/>
        <v>0</v>
      </c>
      <c r="BA222">
        <f t="shared" si="504"/>
        <v>0</v>
      </c>
      <c r="BB222">
        <f t="shared" si="505"/>
        <v>0</v>
      </c>
      <c r="BC222">
        <f t="shared" si="506"/>
        <v>0</v>
      </c>
      <c r="BD222">
        <f t="shared" si="507"/>
        <v>0</v>
      </c>
      <c r="BE222">
        <f t="shared" si="508"/>
        <v>0</v>
      </c>
      <c r="BF222">
        <f t="shared" si="509"/>
        <v>0</v>
      </c>
      <c r="BG222">
        <f t="shared" si="510"/>
        <v>0</v>
      </c>
      <c r="BH222">
        <f t="shared" si="511"/>
        <v>0</v>
      </c>
      <c r="BI222">
        <f t="shared" si="512"/>
        <v>0</v>
      </c>
      <c r="BJ222">
        <f t="shared" si="513"/>
        <v>0</v>
      </c>
      <c r="BK222">
        <f t="shared" si="514"/>
        <v>0</v>
      </c>
      <c r="BL222">
        <f t="shared" si="515"/>
        <v>0</v>
      </c>
      <c r="BM222">
        <f t="shared" si="516"/>
        <v>0</v>
      </c>
      <c r="BN222">
        <f t="shared" si="517"/>
        <v>0</v>
      </c>
      <c r="BO222">
        <f t="shared" si="518"/>
        <v>0</v>
      </c>
      <c r="BP222">
        <f t="shared" si="519"/>
        <v>0</v>
      </c>
      <c r="BQ222">
        <f t="shared" si="520"/>
        <v>0</v>
      </c>
      <c r="BR222">
        <f t="shared" si="521"/>
        <v>0</v>
      </c>
      <c r="BS222">
        <f t="shared" si="522"/>
        <v>0</v>
      </c>
      <c r="BT222">
        <f t="shared" si="523"/>
        <v>0</v>
      </c>
      <c r="BU222">
        <f t="shared" si="524"/>
        <v>0</v>
      </c>
      <c r="BV222">
        <f t="shared" si="525"/>
        <v>0</v>
      </c>
      <c r="BW222">
        <f t="shared" si="526"/>
        <v>0</v>
      </c>
      <c r="BX222">
        <f t="shared" si="527"/>
        <v>0</v>
      </c>
      <c r="BY222">
        <f t="shared" si="528"/>
        <v>0</v>
      </c>
      <c r="BZ222">
        <f t="shared" si="529"/>
        <v>0</v>
      </c>
      <c r="CA222">
        <f t="shared" si="530"/>
        <v>0</v>
      </c>
      <c r="CB222">
        <f t="shared" si="531"/>
        <v>0</v>
      </c>
      <c r="CC222">
        <f t="shared" si="532"/>
        <v>0</v>
      </c>
      <c r="CD222">
        <f t="shared" si="533"/>
        <v>0</v>
      </c>
      <c r="CE222">
        <f t="shared" si="534"/>
        <v>0</v>
      </c>
      <c r="CF222">
        <f t="shared" si="535"/>
        <v>0</v>
      </c>
      <c r="CG222">
        <f t="shared" si="536"/>
        <v>0</v>
      </c>
      <c r="CH222">
        <f t="shared" si="537"/>
        <v>0</v>
      </c>
      <c r="CI222">
        <f t="shared" si="538"/>
        <v>0</v>
      </c>
      <c r="CJ222">
        <f t="shared" si="539"/>
        <v>0</v>
      </c>
      <c r="CK222">
        <f t="shared" si="540"/>
        <v>0</v>
      </c>
      <c r="CL222" t="str">
        <f t="shared" si="541"/>
        <v/>
      </c>
      <c r="CM222" t="str">
        <f t="shared" si="542"/>
        <v/>
      </c>
      <c r="CN222" t="str">
        <f t="shared" si="543"/>
        <v/>
      </c>
      <c r="CO222" t="str">
        <f t="shared" si="544"/>
        <v/>
      </c>
      <c r="CP222" t="str">
        <f t="shared" si="545"/>
        <v/>
      </c>
      <c r="CQ222" t="str">
        <f t="shared" si="546"/>
        <v/>
      </c>
      <c r="CR222" t="str">
        <f t="shared" si="547"/>
        <v/>
      </c>
      <c r="CS222" t="str">
        <f t="shared" si="548"/>
        <v/>
      </c>
      <c r="CT222" t="str">
        <f t="shared" si="549"/>
        <v/>
      </c>
      <c r="CU222" t="str">
        <f t="shared" si="550"/>
        <v/>
      </c>
      <c r="CV222" t="str">
        <f t="shared" si="551"/>
        <v/>
      </c>
      <c r="CW222" t="str">
        <f t="shared" si="552"/>
        <v/>
      </c>
      <c r="CX222" t="str">
        <f t="shared" si="553"/>
        <v/>
      </c>
      <c r="CY222" t="str">
        <f t="shared" si="554"/>
        <v/>
      </c>
      <c r="CZ222" t="str">
        <f t="shared" si="555"/>
        <v/>
      </c>
      <c r="DA222" t="str">
        <f t="shared" si="556"/>
        <v/>
      </c>
      <c r="DB222" t="str">
        <f t="shared" si="557"/>
        <v/>
      </c>
      <c r="DC222" t="str">
        <f t="shared" si="558"/>
        <v/>
      </c>
      <c r="DD222" t="str">
        <f t="shared" si="559"/>
        <v/>
      </c>
      <c r="DE222" t="str">
        <f t="shared" si="560"/>
        <v/>
      </c>
      <c r="DF222" t="str">
        <f t="shared" si="561"/>
        <v/>
      </c>
      <c r="DG222" t="str">
        <f t="shared" si="562"/>
        <v/>
      </c>
      <c r="DH222" t="str">
        <f t="shared" si="563"/>
        <v/>
      </c>
      <c r="DI222" t="str">
        <f t="shared" si="564"/>
        <v/>
      </c>
      <c r="DJ222" t="str">
        <f t="shared" si="565"/>
        <v/>
      </c>
      <c r="DK222" t="str">
        <f t="shared" si="566"/>
        <v/>
      </c>
      <c r="DL222" t="str">
        <f t="shared" si="567"/>
        <v/>
      </c>
      <c r="DM222" t="str">
        <f t="shared" si="568"/>
        <v/>
      </c>
      <c r="DN222" t="str">
        <f t="shared" si="569"/>
        <v/>
      </c>
      <c r="DO222" t="str">
        <f t="shared" si="570"/>
        <v/>
      </c>
      <c r="DP222" t="str">
        <f t="shared" si="571"/>
        <v/>
      </c>
      <c r="DQ222" t="str">
        <f t="shared" si="572"/>
        <v/>
      </c>
      <c r="DR222" t="str">
        <f t="shared" si="573"/>
        <v/>
      </c>
      <c r="DS222" t="str">
        <f t="shared" si="574"/>
        <v/>
      </c>
      <c r="DT222" t="str">
        <f t="shared" si="575"/>
        <v/>
      </c>
      <c r="DU222">
        <f t="shared" si="576"/>
        <v>0</v>
      </c>
      <c r="DV222">
        <f t="shared" si="577"/>
        <v>0</v>
      </c>
      <c r="DW222">
        <f t="shared" si="578"/>
        <v>0</v>
      </c>
      <c r="DX222" t="str">
        <f t="shared" si="579"/>
        <v/>
      </c>
      <c r="DY222" t="str">
        <f t="shared" si="580"/>
        <v/>
      </c>
      <c r="DZ222" t="str">
        <f t="shared" si="581"/>
        <v/>
      </c>
      <c r="EA222" s="5">
        <f t="shared" si="582"/>
        <v>0</v>
      </c>
      <c r="EB222" s="3">
        <f t="shared" si="583"/>
        <v>0</v>
      </c>
    </row>
    <row r="223" spans="2:132" x14ac:dyDescent="0.2">
      <c r="B223" s="25">
        <v>218</v>
      </c>
      <c r="C223" s="26">
        <f>Zisk!D237</f>
        <v>0</v>
      </c>
      <c r="D223">
        <f>Zisk!E237</f>
        <v>0</v>
      </c>
      <c r="E223" s="66" t="str">
        <f t="shared" si="470"/>
        <v/>
      </c>
      <c r="F223" t="str">
        <f t="shared" si="471"/>
        <v/>
      </c>
      <c r="G223" s="66" t="str">
        <f t="shared" si="472"/>
        <v/>
      </c>
      <c r="H223" s="25"/>
      <c r="I223" s="25"/>
      <c r="J223">
        <f>VstupniParametry_SKRYT!$D$5</f>
        <v>0.02</v>
      </c>
      <c r="K223">
        <f>VstupniParametry_SKRYT!$D$6</f>
        <v>0.06</v>
      </c>
      <c r="L223">
        <f>VstupniParametry_SKRYT!$D$7</f>
        <v>0.06</v>
      </c>
      <c r="M223">
        <f>VstupniParametry_SKRYT!$D$8</f>
        <v>0.06</v>
      </c>
      <c r="N223">
        <f>VstupniParametry_SKRYT!$D$9</f>
        <v>1.7999999999999999E-2</v>
      </c>
      <c r="O223" s="27">
        <f>VstupniParametry_SKRYT!$D$10</f>
        <v>0.01</v>
      </c>
      <c r="P223" s="27">
        <f>VstupniParametry_SKRYT!$D$11</f>
        <v>0.01</v>
      </c>
      <c r="Q223" s="27">
        <f>VstupniParametry_SKRYT!$D$12</f>
        <v>0.01</v>
      </c>
      <c r="R223" s="27">
        <f>VstupniParametry_SKRYT!$D$13</f>
        <v>0.01</v>
      </c>
      <c r="S223" s="27">
        <f>VstupniParametry_SKRYT!$D$14</f>
        <v>0.01</v>
      </c>
      <c r="T223">
        <f t="shared" si="473"/>
        <v>0</v>
      </c>
      <c r="U223">
        <f t="shared" si="474"/>
        <v>0</v>
      </c>
      <c r="V223">
        <f t="shared" si="475"/>
        <v>0</v>
      </c>
      <c r="W223">
        <f t="shared" si="476"/>
        <v>0</v>
      </c>
      <c r="X223">
        <f t="shared" si="477"/>
        <v>0</v>
      </c>
      <c r="Y223">
        <f t="shared" si="478"/>
        <v>0</v>
      </c>
      <c r="Z223">
        <f t="shared" si="479"/>
        <v>0</v>
      </c>
      <c r="AA223">
        <f t="shared" si="480"/>
        <v>0</v>
      </c>
      <c r="AB223">
        <f t="shared" si="481"/>
        <v>0</v>
      </c>
      <c r="AC223">
        <f t="shared" si="482"/>
        <v>0</v>
      </c>
      <c r="AD223">
        <f t="shared" si="483"/>
        <v>0</v>
      </c>
      <c r="AE223">
        <f t="shared" si="484"/>
        <v>0</v>
      </c>
      <c r="AF223">
        <f t="shared" si="485"/>
        <v>0</v>
      </c>
      <c r="AG223">
        <f t="shared" si="486"/>
        <v>0</v>
      </c>
      <c r="AH223">
        <f t="shared" si="487"/>
        <v>0</v>
      </c>
      <c r="AI223">
        <f t="shared" si="488"/>
        <v>0</v>
      </c>
      <c r="AJ223">
        <f t="shared" si="489"/>
        <v>0</v>
      </c>
      <c r="AK223">
        <f t="shared" si="490"/>
        <v>0</v>
      </c>
      <c r="AL223">
        <f t="shared" si="491"/>
        <v>0</v>
      </c>
      <c r="AM223">
        <f t="shared" si="492"/>
        <v>0</v>
      </c>
      <c r="AN223">
        <f t="shared" si="493"/>
        <v>0</v>
      </c>
      <c r="AO223">
        <f t="shared" si="494"/>
        <v>0</v>
      </c>
      <c r="AP223">
        <f t="shared" si="495"/>
        <v>0</v>
      </c>
      <c r="AQ223">
        <f t="shared" si="496"/>
        <v>0</v>
      </c>
      <c r="AR223">
        <f t="shared" si="497"/>
        <v>0</v>
      </c>
      <c r="AS223">
        <f t="shared" si="498"/>
        <v>0</v>
      </c>
      <c r="AT223">
        <f t="shared" si="468"/>
        <v>0</v>
      </c>
      <c r="AU223">
        <f t="shared" si="499"/>
        <v>0</v>
      </c>
      <c r="AV223">
        <f t="shared" si="500"/>
        <v>0</v>
      </c>
      <c r="AW223">
        <f t="shared" si="469"/>
        <v>0</v>
      </c>
      <c r="AX223">
        <f t="shared" si="501"/>
        <v>0</v>
      </c>
      <c r="AY223">
        <f t="shared" si="502"/>
        <v>0</v>
      </c>
      <c r="AZ223">
        <f t="shared" si="503"/>
        <v>0</v>
      </c>
      <c r="BA223">
        <f t="shared" si="504"/>
        <v>0</v>
      </c>
      <c r="BB223">
        <f t="shared" si="505"/>
        <v>0</v>
      </c>
      <c r="BC223">
        <f t="shared" si="506"/>
        <v>0</v>
      </c>
      <c r="BD223">
        <f t="shared" si="507"/>
        <v>0</v>
      </c>
      <c r="BE223">
        <f t="shared" si="508"/>
        <v>0</v>
      </c>
      <c r="BF223">
        <f t="shared" si="509"/>
        <v>0</v>
      </c>
      <c r="BG223">
        <f t="shared" si="510"/>
        <v>0</v>
      </c>
      <c r="BH223">
        <f t="shared" si="511"/>
        <v>0</v>
      </c>
      <c r="BI223">
        <f t="shared" si="512"/>
        <v>0</v>
      </c>
      <c r="BJ223">
        <f t="shared" si="513"/>
        <v>0</v>
      </c>
      <c r="BK223">
        <f t="shared" si="514"/>
        <v>0</v>
      </c>
      <c r="BL223">
        <f t="shared" si="515"/>
        <v>0</v>
      </c>
      <c r="BM223">
        <f t="shared" si="516"/>
        <v>0</v>
      </c>
      <c r="BN223">
        <f t="shared" si="517"/>
        <v>0</v>
      </c>
      <c r="BO223">
        <f t="shared" si="518"/>
        <v>0</v>
      </c>
      <c r="BP223">
        <f t="shared" si="519"/>
        <v>0</v>
      </c>
      <c r="BQ223">
        <f t="shared" si="520"/>
        <v>0</v>
      </c>
      <c r="BR223">
        <f t="shared" si="521"/>
        <v>0</v>
      </c>
      <c r="BS223">
        <f t="shared" si="522"/>
        <v>0</v>
      </c>
      <c r="BT223">
        <f t="shared" si="523"/>
        <v>0</v>
      </c>
      <c r="BU223">
        <f t="shared" si="524"/>
        <v>0</v>
      </c>
      <c r="BV223">
        <f t="shared" si="525"/>
        <v>0</v>
      </c>
      <c r="BW223">
        <f t="shared" si="526"/>
        <v>0</v>
      </c>
      <c r="BX223">
        <f t="shared" si="527"/>
        <v>0</v>
      </c>
      <c r="BY223">
        <f t="shared" si="528"/>
        <v>0</v>
      </c>
      <c r="BZ223">
        <f t="shared" si="529"/>
        <v>0</v>
      </c>
      <c r="CA223">
        <f t="shared" si="530"/>
        <v>0</v>
      </c>
      <c r="CB223">
        <f t="shared" si="531"/>
        <v>0</v>
      </c>
      <c r="CC223">
        <f t="shared" si="532"/>
        <v>0</v>
      </c>
      <c r="CD223">
        <f t="shared" si="533"/>
        <v>0</v>
      </c>
      <c r="CE223">
        <f t="shared" si="534"/>
        <v>0</v>
      </c>
      <c r="CF223">
        <f t="shared" si="535"/>
        <v>0</v>
      </c>
      <c r="CG223">
        <f t="shared" si="536"/>
        <v>0</v>
      </c>
      <c r="CH223">
        <f t="shared" si="537"/>
        <v>0</v>
      </c>
      <c r="CI223">
        <f t="shared" si="538"/>
        <v>0</v>
      </c>
      <c r="CJ223">
        <f t="shared" si="539"/>
        <v>0</v>
      </c>
      <c r="CK223">
        <f t="shared" si="540"/>
        <v>0</v>
      </c>
      <c r="CL223" t="str">
        <f t="shared" si="541"/>
        <v/>
      </c>
      <c r="CM223" t="str">
        <f t="shared" si="542"/>
        <v/>
      </c>
      <c r="CN223" t="str">
        <f t="shared" si="543"/>
        <v/>
      </c>
      <c r="CO223" t="str">
        <f t="shared" si="544"/>
        <v/>
      </c>
      <c r="CP223" t="str">
        <f t="shared" si="545"/>
        <v/>
      </c>
      <c r="CQ223" t="str">
        <f t="shared" si="546"/>
        <v/>
      </c>
      <c r="CR223" t="str">
        <f t="shared" si="547"/>
        <v/>
      </c>
      <c r="CS223" t="str">
        <f t="shared" si="548"/>
        <v/>
      </c>
      <c r="CT223" t="str">
        <f t="shared" si="549"/>
        <v/>
      </c>
      <c r="CU223" t="str">
        <f t="shared" si="550"/>
        <v/>
      </c>
      <c r="CV223" t="str">
        <f t="shared" si="551"/>
        <v/>
      </c>
      <c r="CW223" t="str">
        <f t="shared" si="552"/>
        <v/>
      </c>
      <c r="CX223" t="str">
        <f t="shared" si="553"/>
        <v/>
      </c>
      <c r="CY223" t="str">
        <f t="shared" si="554"/>
        <v/>
      </c>
      <c r="CZ223" t="str">
        <f t="shared" si="555"/>
        <v/>
      </c>
      <c r="DA223" t="str">
        <f t="shared" si="556"/>
        <v/>
      </c>
      <c r="DB223" t="str">
        <f t="shared" si="557"/>
        <v/>
      </c>
      <c r="DC223" t="str">
        <f t="shared" si="558"/>
        <v/>
      </c>
      <c r="DD223" t="str">
        <f t="shared" si="559"/>
        <v/>
      </c>
      <c r="DE223" t="str">
        <f t="shared" si="560"/>
        <v/>
      </c>
      <c r="DF223" t="str">
        <f t="shared" si="561"/>
        <v/>
      </c>
      <c r="DG223" t="str">
        <f t="shared" si="562"/>
        <v/>
      </c>
      <c r="DH223" t="str">
        <f t="shared" si="563"/>
        <v/>
      </c>
      <c r="DI223" t="str">
        <f t="shared" si="564"/>
        <v/>
      </c>
      <c r="DJ223" t="str">
        <f t="shared" si="565"/>
        <v/>
      </c>
      <c r="DK223" t="str">
        <f t="shared" si="566"/>
        <v/>
      </c>
      <c r="DL223" t="str">
        <f t="shared" si="567"/>
        <v/>
      </c>
      <c r="DM223" t="str">
        <f t="shared" si="568"/>
        <v/>
      </c>
      <c r="DN223" t="str">
        <f t="shared" si="569"/>
        <v/>
      </c>
      <c r="DO223" t="str">
        <f t="shared" si="570"/>
        <v/>
      </c>
      <c r="DP223" t="str">
        <f t="shared" si="571"/>
        <v/>
      </c>
      <c r="DQ223" t="str">
        <f t="shared" si="572"/>
        <v/>
      </c>
      <c r="DR223" t="str">
        <f t="shared" si="573"/>
        <v/>
      </c>
      <c r="DS223" t="str">
        <f t="shared" si="574"/>
        <v/>
      </c>
      <c r="DT223" t="str">
        <f t="shared" si="575"/>
        <v/>
      </c>
      <c r="DU223">
        <f t="shared" si="576"/>
        <v>0</v>
      </c>
      <c r="DV223">
        <f t="shared" si="577"/>
        <v>0</v>
      </c>
      <c r="DW223">
        <f t="shared" si="578"/>
        <v>0</v>
      </c>
      <c r="DX223" t="str">
        <f t="shared" si="579"/>
        <v/>
      </c>
      <c r="DY223" t="str">
        <f t="shared" si="580"/>
        <v/>
      </c>
      <c r="DZ223" t="str">
        <f t="shared" si="581"/>
        <v/>
      </c>
      <c r="EA223" s="5">
        <f t="shared" si="582"/>
        <v>0</v>
      </c>
      <c r="EB223" s="3">
        <f t="shared" si="583"/>
        <v>0</v>
      </c>
    </row>
    <row r="224" spans="2:132" x14ac:dyDescent="0.2">
      <c r="B224">
        <v>219</v>
      </c>
      <c r="C224" s="3">
        <f>Zisk!D238</f>
        <v>0</v>
      </c>
      <c r="D224">
        <f>Zisk!E238</f>
        <v>0</v>
      </c>
      <c r="E224" s="66" t="str">
        <f t="shared" si="470"/>
        <v/>
      </c>
      <c r="F224" t="str">
        <f t="shared" si="471"/>
        <v/>
      </c>
      <c r="G224" s="66" t="str">
        <f t="shared" si="472"/>
        <v/>
      </c>
      <c r="J224">
        <f>VstupniParametry_SKRYT!$D$5</f>
        <v>0.02</v>
      </c>
      <c r="K224">
        <f>VstupniParametry_SKRYT!$D$6</f>
        <v>0.06</v>
      </c>
      <c r="L224">
        <f>VstupniParametry_SKRYT!$D$7</f>
        <v>0.06</v>
      </c>
      <c r="M224">
        <f>VstupniParametry_SKRYT!$D$8</f>
        <v>0.06</v>
      </c>
      <c r="N224">
        <f>VstupniParametry_SKRYT!$D$9</f>
        <v>1.7999999999999999E-2</v>
      </c>
      <c r="O224" s="27">
        <f>VstupniParametry_SKRYT!$D$10</f>
        <v>0.01</v>
      </c>
      <c r="P224" s="27">
        <f>VstupniParametry_SKRYT!$D$11</f>
        <v>0.01</v>
      </c>
      <c r="Q224" s="27">
        <f>VstupniParametry_SKRYT!$D$12</f>
        <v>0.01</v>
      </c>
      <c r="R224" s="27">
        <f>VstupniParametry_SKRYT!$D$13</f>
        <v>0.01</v>
      </c>
      <c r="S224" s="27">
        <f>VstupniParametry_SKRYT!$D$14</f>
        <v>0.01</v>
      </c>
      <c r="T224">
        <f t="shared" si="473"/>
        <v>0</v>
      </c>
      <c r="U224">
        <f t="shared" si="474"/>
        <v>0</v>
      </c>
      <c r="V224">
        <f t="shared" si="475"/>
        <v>0</v>
      </c>
      <c r="W224">
        <f t="shared" si="476"/>
        <v>0</v>
      </c>
      <c r="X224">
        <f t="shared" si="477"/>
        <v>0</v>
      </c>
      <c r="Y224">
        <f t="shared" si="478"/>
        <v>0</v>
      </c>
      <c r="Z224">
        <f t="shared" si="479"/>
        <v>0</v>
      </c>
      <c r="AA224">
        <f t="shared" si="480"/>
        <v>0</v>
      </c>
      <c r="AB224">
        <f t="shared" si="481"/>
        <v>0</v>
      </c>
      <c r="AC224">
        <f t="shared" si="482"/>
        <v>0</v>
      </c>
      <c r="AD224">
        <f t="shared" si="483"/>
        <v>0</v>
      </c>
      <c r="AE224">
        <f t="shared" si="484"/>
        <v>0</v>
      </c>
      <c r="AF224">
        <f t="shared" si="485"/>
        <v>0</v>
      </c>
      <c r="AG224">
        <f t="shared" si="486"/>
        <v>0</v>
      </c>
      <c r="AH224">
        <f t="shared" si="487"/>
        <v>0</v>
      </c>
      <c r="AI224">
        <f t="shared" si="488"/>
        <v>0</v>
      </c>
      <c r="AJ224">
        <f t="shared" si="489"/>
        <v>0</v>
      </c>
      <c r="AK224">
        <f t="shared" si="490"/>
        <v>0</v>
      </c>
      <c r="AL224">
        <f t="shared" si="491"/>
        <v>0</v>
      </c>
      <c r="AM224">
        <f t="shared" si="492"/>
        <v>0</v>
      </c>
      <c r="AN224">
        <f t="shared" si="493"/>
        <v>0</v>
      </c>
      <c r="AO224">
        <f t="shared" si="494"/>
        <v>0</v>
      </c>
      <c r="AP224">
        <f t="shared" si="495"/>
        <v>0</v>
      </c>
      <c r="AQ224">
        <f t="shared" si="496"/>
        <v>0</v>
      </c>
      <c r="AR224">
        <f t="shared" si="497"/>
        <v>0</v>
      </c>
      <c r="AS224">
        <f t="shared" si="498"/>
        <v>0</v>
      </c>
      <c r="AT224">
        <f t="shared" si="468"/>
        <v>0</v>
      </c>
      <c r="AU224">
        <f t="shared" si="499"/>
        <v>0</v>
      </c>
      <c r="AV224">
        <f t="shared" si="500"/>
        <v>0</v>
      </c>
      <c r="AW224">
        <f t="shared" si="469"/>
        <v>0</v>
      </c>
      <c r="AX224">
        <f t="shared" si="501"/>
        <v>0</v>
      </c>
      <c r="AY224">
        <f t="shared" si="502"/>
        <v>0</v>
      </c>
      <c r="AZ224">
        <f t="shared" si="503"/>
        <v>0</v>
      </c>
      <c r="BA224">
        <f t="shared" si="504"/>
        <v>0</v>
      </c>
      <c r="BB224">
        <f t="shared" si="505"/>
        <v>0</v>
      </c>
      <c r="BC224">
        <f t="shared" si="506"/>
        <v>0</v>
      </c>
      <c r="BD224">
        <f t="shared" si="507"/>
        <v>0</v>
      </c>
      <c r="BE224">
        <f t="shared" si="508"/>
        <v>0</v>
      </c>
      <c r="BF224">
        <f t="shared" si="509"/>
        <v>0</v>
      </c>
      <c r="BG224">
        <f t="shared" si="510"/>
        <v>0</v>
      </c>
      <c r="BH224">
        <f t="shared" si="511"/>
        <v>0</v>
      </c>
      <c r="BI224">
        <f t="shared" si="512"/>
        <v>0</v>
      </c>
      <c r="BJ224">
        <f t="shared" si="513"/>
        <v>0</v>
      </c>
      <c r="BK224">
        <f t="shared" si="514"/>
        <v>0</v>
      </c>
      <c r="BL224">
        <f t="shared" si="515"/>
        <v>0</v>
      </c>
      <c r="BM224">
        <f t="shared" si="516"/>
        <v>0</v>
      </c>
      <c r="BN224">
        <f t="shared" si="517"/>
        <v>0</v>
      </c>
      <c r="BO224">
        <f t="shared" si="518"/>
        <v>0</v>
      </c>
      <c r="BP224">
        <f t="shared" si="519"/>
        <v>0</v>
      </c>
      <c r="BQ224">
        <f t="shared" si="520"/>
        <v>0</v>
      </c>
      <c r="BR224">
        <f t="shared" si="521"/>
        <v>0</v>
      </c>
      <c r="BS224">
        <f t="shared" si="522"/>
        <v>0</v>
      </c>
      <c r="BT224">
        <f t="shared" si="523"/>
        <v>0</v>
      </c>
      <c r="BU224">
        <f t="shared" si="524"/>
        <v>0</v>
      </c>
      <c r="BV224">
        <f t="shared" si="525"/>
        <v>0</v>
      </c>
      <c r="BW224">
        <f t="shared" si="526"/>
        <v>0</v>
      </c>
      <c r="BX224">
        <f t="shared" si="527"/>
        <v>0</v>
      </c>
      <c r="BY224">
        <f t="shared" si="528"/>
        <v>0</v>
      </c>
      <c r="BZ224">
        <f t="shared" si="529"/>
        <v>0</v>
      </c>
      <c r="CA224">
        <f t="shared" si="530"/>
        <v>0</v>
      </c>
      <c r="CB224">
        <f t="shared" si="531"/>
        <v>0</v>
      </c>
      <c r="CC224">
        <f t="shared" si="532"/>
        <v>0</v>
      </c>
      <c r="CD224">
        <f t="shared" si="533"/>
        <v>0</v>
      </c>
      <c r="CE224">
        <f t="shared" si="534"/>
        <v>0</v>
      </c>
      <c r="CF224">
        <f t="shared" si="535"/>
        <v>0</v>
      </c>
      <c r="CG224">
        <f t="shared" si="536"/>
        <v>0</v>
      </c>
      <c r="CH224">
        <f t="shared" si="537"/>
        <v>0</v>
      </c>
      <c r="CI224">
        <f t="shared" si="538"/>
        <v>0</v>
      </c>
      <c r="CJ224">
        <f t="shared" si="539"/>
        <v>0</v>
      </c>
      <c r="CK224">
        <f t="shared" si="540"/>
        <v>0</v>
      </c>
      <c r="CL224" t="str">
        <f t="shared" si="541"/>
        <v/>
      </c>
      <c r="CM224" t="str">
        <f t="shared" si="542"/>
        <v/>
      </c>
      <c r="CN224" t="str">
        <f t="shared" si="543"/>
        <v/>
      </c>
      <c r="CO224" t="str">
        <f t="shared" si="544"/>
        <v/>
      </c>
      <c r="CP224" t="str">
        <f t="shared" si="545"/>
        <v/>
      </c>
      <c r="CQ224" t="str">
        <f t="shared" si="546"/>
        <v/>
      </c>
      <c r="CR224" t="str">
        <f t="shared" si="547"/>
        <v/>
      </c>
      <c r="CS224" t="str">
        <f t="shared" si="548"/>
        <v/>
      </c>
      <c r="CT224" t="str">
        <f t="shared" si="549"/>
        <v/>
      </c>
      <c r="CU224" t="str">
        <f t="shared" si="550"/>
        <v/>
      </c>
      <c r="CV224" t="str">
        <f t="shared" si="551"/>
        <v/>
      </c>
      <c r="CW224" t="str">
        <f t="shared" si="552"/>
        <v/>
      </c>
      <c r="CX224" t="str">
        <f t="shared" si="553"/>
        <v/>
      </c>
      <c r="CY224" t="str">
        <f t="shared" si="554"/>
        <v/>
      </c>
      <c r="CZ224" t="str">
        <f t="shared" si="555"/>
        <v/>
      </c>
      <c r="DA224" t="str">
        <f t="shared" si="556"/>
        <v/>
      </c>
      <c r="DB224" t="str">
        <f t="shared" si="557"/>
        <v/>
      </c>
      <c r="DC224" t="str">
        <f t="shared" si="558"/>
        <v/>
      </c>
      <c r="DD224" t="str">
        <f t="shared" si="559"/>
        <v/>
      </c>
      <c r="DE224" t="str">
        <f t="shared" si="560"/>
        <v/>
      </c>
      <c r="DF224" t="str">
        <f t="shared" si="561"/>
        <v/>
      </c>
      <c r="DG224" t="str">
        <f t="shared" si="562"/>
        <v/>
      </c>
      <c r="DH224" t="str">
        <f t="shared" si="563"/>
        <v/>
      </c>
      <c r="DI224" t="str">
        <f t="shared" si="564"/>
        <v/>
      </c>
      <c r="DJ224" t="str">
        <f t="shared" si="565"/>
        <v/>
      </c>
      <c r="DK224" t="str">
        <f t="shared" si="566"/>
        <v/>
      </c>
      <c r="DL224" t="str">
        <f t="shared" si="567"/>
        <v/>
      </c>
      <c r="DM224" t="str">
        <f t="shared" si="568"/>
        <v/>
      </c>
      <c r="DN224" t="str">
        <f t="shared" si="569"/>
        <v/>
      </c>
      <c r="DO224" t="str">
        <f t="shared" si="570"/>
        <v/>
      </c>
      <c r="DP224" t="str">
        <f t="shared" si="571"/>
        <v/>
      </c>
      <c r="DQ224" t="str">
        <f t="shared" si="572"/>
        <v/>
      </c>
      <c r="DR224" t="str">
        <f t="shared" si="573"/>
        <v/>
      </c>
      <c r="DS224" t="str">
        <f t="shared" si="574"/>
        <v/>
      </c>
      <c r="DT224" t="str">
        <f t="shared" si="575"/>
        <v/>
      </c>
      <c r="DU224">
        <f t="shared" si="576"/>
        <v>0</v>
      </c>
      <c r="DV224">
        <f t="shared" si="577"/>
        <v>0</v>
      </c>
      <c r="DW224">
        <f t="shared" si="578"/>
        <v>0</v>
      </c>
      <c r="DX224" t="str">
        <f t="shared" si="579"/>
        <v/>
      </c>
      <c r="DY224" t="str">
        <f t="shared" si="580"/>
        <v/>
      </c>
      <c r="DZ224" t="str">
        <f t="shared" si="581"/>
        <v/>
      </c>
      <c r="EA224" s="5">
        <f t="shared" si="582"/>
        <v>0</v>
      </c>
      <c r="EB224" s="3">
        <f t="shared" si="583"/>
        <v>0</v>
      </c>
    </row>
    <row r="225" spans="2:132" x14ac:dyDescent="0.2">
      <c r="B225" s="25">
        <v>220</v>
      </c>
      <c r="C225" s="26">
        <f>Zisk!D239</f>
        <v>0</v>
      </c>
      <c r="D225">
        <f>Zisk!E239</f>
        <v>0</v>
      </c>
      <c r="E225" s="66" t="str">
        <f t="shared" si="470"/>
        <v/>
      </c>
      <c r="F225" t="str">
        <f t="shared" si="471"/>
        <v/>
      </c>
      <c r="G225" s="66" t="str">
        <f t="shared" si="472"/>
        <v/>
      </c>
      <c r="H225" s="25"/>
      <c r="I225" s="25"/>
      <c r="J225">
        <f>VstupniParametry_SKRYT!$D$5</f>
        <v>0.02</v>
      </c>
      <c r="K225">
        <f>VstupniParametry_SKRYT!$D$6</f>
        <v>0.06</v>
      </c>
      <c r="L225">
        <f>VstupniParametry_SKRYT!$D$7</f>
        <v>0.06</v>
      </c>
      <c r="M225">
        <f>VstupniParametry_SKRYT!$D$8</f>
        <v>0.06</v>
      </c>
      <c r="N225">
        <f>VstupniParametry_SKRYT!$D$9</f>
        <v>1.7999999999999999E-2</v>
      </c>
      <c r="O225" s="27">
        <f>VstupniParametry_SKRYT!$D$10</f>
        <v>0.01</v>
      </c>
      <c r="P225" s="27">
        <f>VstupniParametry_SKRYT!$D$11</f>
        <v>0.01</v>
      </c>
      <c r="Q225" s="27">
        <f>VstupniParametry_SKRYT!$D$12</f>
        <v>0.01</v>
      </c>
      <c r="R225" s="27">
        <f>VstupniParametry_SKRYT!$D$13</f>
        <v>0.01</v>
      </c>
      <c r="S225" s="27">
        <f>VstupniParametry_SKRYT!$D$14</f>
        <v>0.01</v>
      </c>
      <c r="T225">
        <f t="shared" si="473"/>
        <v>0</v>
      </c>
      <c r="U225">
        <f t="shared" si="474"/>
        <v>0</v>
      </c>
      <c r="V225">
        <f t="shared" si="475"/>
        <v>0</v>
      </c>
      <c r="W225">
        <f t="shared" si="476"/>
        <v>0</v>
      </c>
      <c r="X225">
        <f t="shared" si="477"/>
        <v>0</v>
      </c>
      <c r="Y225">
        <f t="shared" si="478"/>
        <v>0</v>
      </c>
      <c r="Z225">
        <f t="shared" si="479"/>
        <v>0</v>
      </c>
      <c r="AA225">
        <f t="shared" si="480"/>
        <v>0</v>
      </c>
      <c r="AB225">
        <f t="shared" si="481"/>
        <v>0</v>
      </c>
      <c r="AC225">
        <f t="shared" si="482"/>
        <v>0</v>
      </c>
      <c r="AD225">
        <f t="shared" si="483"/>
        <v>0</v>
      </c>
      <c r="AE225">
        <f t="shared" si="484"/>
        <v>0</v>
      </c>
      <c r="AF225">
        <f t="shared" si="485"/>
        <v>0</v>
      </c>
      <c r="AG225">
        <f t="shared" si="486"/>
        <v>0</v>
      </c>
      <c r="AH225">
        <f t="shared" si="487"/>
        <v>0</v>
      </c>
      <c r="AI225">
        <f t="shared" si="488"/>
        <v>0</v>
      </c>
      <c r="AJ225">
        <f t="shared" si="489"/>
        <v>0</v>
      </c>
      <c r="AK225">
        <f t="shared" si="490"/>
        <v>0</v>
      </c>
      <c r="AL225">
        <f t="shared" si="491"/>
        <v>0</v>
      </c>
      <c r="AM225">
        <f t="shared" si="492"/>
        <v>0</v>
      </c>
      <c r="AN225">
        <f t="shared" si="493"/>
        <v>0</v>
      </c>
      <c r="AO225">
        <f t="shared" si="494"/>
        <v>0</v>
      </c>
      <c r="AP225">
        <f t="shared" si="495"/>
        <v>0</v>
      </c>
      <c r="AQ225">
        <f t="shared" si="496"/>
        <v>0</v>
      </c>
      <c r="AR225">
        <f t="shared" si="497"/>
        <v>0</v>
      </c>
      <c r="AS225">
        <f t="shared" si="498"/>
        <v>0</v>
      </c>
      <c r="AT225">
        <f t="shared" si="468"/>
        <v>0</v>
      </c>
      <c r="AU225">
        <f t="shared" si="499"/>
        <v>0</v>
      </c>
      <c r="AV225">
        <f t="shared" si="500"/>
        <v>0</v>
      </c>
      <c r="AW225">
        <f t="shared" si="469"/>
        <v>0</v>
      </c>
      <c r="AX225">
        <f t="shared" si="501"/>
        <v>0</v>
      </c>
      <c r="AY225">
        <f t="shared" si="502"/>
        <v>0</v>
      </c>
      <c r="AZ225">
        <f t="shared" si="503"/>
        <v>0</v>
      </c>
      <c r="BA225">
        <f t="shared" si="504"/>
        <v>0</v>
      </c>
      <c r="BB225">
        <f t="shared" si="505"/>
        <v>0</v>
      </c>
      <c r="BC225">
        <f t="shared" si="506"/>
        <v>0</v>
      </c>
      <c r="BD225">
        <f t="shared" si="507"/>
        <v>0</v>
      </c>
      <c r="BE225">
        <f t="shared" si="508"/>
        <v>0</v>
      </c>
      <c r="BF225">
        <f t="shared" si="509"/>
        <v>0</v>
      </c>
      <c r="BG225">
        <f t="shared" si="510"/>
        <v>0</v>
      </c>
      <c r="BH225">
        <f t="shared" si="511"/>
        <v>0</v>
      </c>
      <c r="BI225">
        <f t="shared" si="512"/>
        <v>0</v>
      </c>
      <c r="BJ225">
        <f t="shared" si="513"/>
        <v>0</v>
      </c>
      <c r="BK225">
        <f t="shared" si="514"/>
        <v>0</v>
      </c>
      <c r="BL225">
        <f t="shared" si="515"/>
        <v>0</v>
      </c>
      <c r="BM225">
        <f t="shared" si="516"/>
        <v>0</v>
      </c>
      <c r="BN225">
        <f t="shared" si="517"/>
        <v>0</v>
      </c>
      <c r="BO225">
        <f t="shared" si="518"/>
        <v>0</v>
      </c>
      <c r="BP225">
        <f t="shared" si="519"/>
        <v>0</v>
      </c>
      <c r="BQ225">
        <f t="shared" si="520"/>
        <v>0</v>
      </c>
      <c r="BR225">
        <f t="shared" si="521"/>
        <v>0</v>
      </c>
      <c r="BS225">
        <f t="shared" si="522"/>
        <v>0</v>
      </c>
      <c r="BT225">
        <f t="shared" si="523"/>
        <v>0</v>
      </c>
      <c r="BU225">
        <f t="shared" si="524"/>
        <v>0</v>
      </c>
      <c r="BV225">
        <f t="shared" si="525"/>
        <v>0</v>
      </c>
      <c r="BW225">
        <f t="shared" si="526"/>
        <v>0</v>
      </c>
      <c r="BX225">
        <f t="shared" si="527"/>
        <v>0</v>
      </c>
      <c r="BY225">
        <f t="shared" si="528"/>
        <v>0</v>
      </c>
      <c r="BZ225">
        <f t="shared" si="529"/>
        <v>0</v>
      </c>
      <c r="CA225">
        <f t="shared" si="530"/>
        <v>0</v>
      </c>
      <c r="CB225">
        <f t="shared" si="531"/>
        <v>0</v>
      </c>
      <c r="CC225">
        <f t="shared" si="532"/>
        <v>0</v>
      </c>
      <c r="CD225">
        <f t="shared" si="533"/>
        <v>0</v>
      </c>
      <c r="CE225">
        <f t="shared" si="534"/>
        <v>0</v>
      </c>
      <c r="CF225">
        <f t="shared" si="535"/>
        <v>0</v>
      </c>
      <c r="CG225">
        <f t="shared" si="536"/>
        <v>0</v>
      </c>
      <c r="CH225">
        <f t="shared" si="537"/>
        <v>0</v>
      </c>
      <c r="CI225">
        <f t="shared" si="538"/>
        <v>0</v>
      </c>
      <c r="CJ225">
        <f t="shared" si="539"/>
        <v>0</v>
      </c>
      <c r="CK225">
        <f t="shared" si="540"/>
        <v>0</v>
      </c>
      <c r="CL225" t="str">
        <f t="shared" si="541"/>
        <v/>
      </c>
      <c r="CM225" t="str">
        <f t="shared" si="542"/>
        <v/>
      </c>
      <c r="CN225" t="str">
        <f t="shared" si="543"/>
        <v/>
      </c>
      <c r="CO225" t="str">
        <f t="shared" si="544"/>
        <v/>
      </c>
      <c r="CP225" t="str">
        <f t="shared" si="545"/>
        <v/>
      </c>
      <c r="CQ225" t="str">
        <f t="shared" si="546"/>
        <v/>
      </c>
      <c r="CR225" t="str">
        <f t="shared" si="547"/>
        <v/>
      </c>
      <c r="CS225" t="str">
        <f t="shared" si="548"/>
        <v/>
      </c>
      <c r="CT225" t="str">
        <f t="shared" si="549"/>
        <v/>
      </c>
      <c r="CU225" t="str">
        <f t="shared" si="550"/>
        <v/>
      </c>
      <c r="CV225" t="str">
        <f t="shared" si="551"/>
        <v/>
      </c>
      <c r="CW225" t="str">
        <f t="shared" si="552"/>
        <v/>
      </c>
      <c r="CX225" t="str">
        <f t="shared" si="553"/>
        <v/>
      </c>
      <c r="CY225" t="str">
        <f t="shared" si="554"/>
        <v/>
      </c>
      <c r="CZ225" t="str">
        <f t="shared" si="555"/>
        <v/>
      </c>
      <c r="DA225" t="str">
        <f t="shared" si="556"/>
        <v/>
      </c>
      <c r="DB225" t="str">
        <f t="shared" si="557"/>
        <v/>
      </c>
      <c r="DC225" t="str">
        <f t="shared" si="558"/>
        <v/>
      </c>
      <c r="DD225" t="str">
        <f t="shared" si="559"/>
        <v/>
      </c>
      <c r="DE225" t="str">
        <f t="shared" si="560"/>
        <v/>
      </c>
      <c r="DF225" t="str">
        <f t="shared" si="561"/>
        <v/>
      </c>
      <c r="DG225" t="str">
        <f t="shared" si="562"/>
        <v/>
      </c>
      <c r="DH225" t="str">
        <f t="shared" si="563"/>
        <v/>
      </c>
      <c r="DI225" t="str">
        <f t="shared" si="564"/>
        <v/>
      </c>
      <c r="DJ225" t="str">
        <f t="shared" si="565"/>
        <v/>
      </c>
      <c r="DK225" t="str">
        <f t="shared" si="566"/>
        <v/>
      </c>
      <c r="DL225" t="str">
        <f t="shared" si="567"/>
        <v/>
      </c>
      <c r="DM225" t="str">
        <f t="shared" si="568"/>
        <v/>
      </c>
      <c r="DN225" t="str">
        <f t="shared" si="569"/>
        <v/>
      </c>
      <c r="DO225" t="str">
        <f t="shared" si="570"/>
        <v/>
      </c>
      <c r="DP225" t="str">
        <f t="shared" si="571"/>
        <v/>
      </c>
      <c r="DQ225" t="str">
        <f t="shared" si="572"/>
        <v/>
      </c>
      <c r="DR225" t="str">
        <f t="shared" si="573"/>
        <v/>
      </c>
      <c r="DS225" t="str">
        <f t="shared" si="574"/>
        <v/>
      </c>
      <c r="DT225" t="str">
        <f t="shared" si="575"/>
        <v/>
      </c>
      <c r="DU225">
        <f t="shared" si="576"/>
        <v>0</v>
      </c>
      <c r="DV225">
        <f t="shared" si="577"/>
        <v>0</v>
      </c>
      <c r="DW225">
        <f t="shared" si="578"/>
        <v>0</v>
      </c>
      <c r="DX225" t="str">
        <f t="shared" si="579"/>
        <v/>
      </c>
      <c r="DY225" t="str">
        <f t="shared" si="580"/>
        <v/>
      </c>
      <c r="DZ225" t="str">
        <f t="shared" si="581"/>
        <v/>
      </c>
      <c r="EA225" s="5">
        <f t="shared" si="582"/>
        <v>0</v>
      </c>
      <c r="EB225" s="3">
        <f t="shared" si="583"/>
        <v>0</v>
      </c>
    </row>
    <row r="226" spans="2:132" x14ac:dyDescent="0.2">
      <c r="B226">
        <v>221</v>
      </c>
      <c r="C226" s="3">
        <f>Zisk!D240</f>
        <v>0</v>
      </c>
      <c r="D226">
        <f>Zisk!E240</f>
        <v>0</v>
      </c>
      <c r="E226" s="66" t="str">
        <f t="shared" si="470"/>
        <v/>
      </c>
      <c r="F226" t="str">
        <f t="shared" si="471"/>
        <v/>
      </c>
      <c r="G226" s="66" t="str">
        <f t="shared" si="472"/>
        <v/>
      </c>
      <c r="J226">
        <f>VstupniParametry_SKRYT!$D$5</f>
        <v>0.02</v>
      </c>
      <c r="K226">
        <f>VstupniParametry_SKRYT!$D$6</f>
        <v>0.06</v>
      </c>
      <c r="L226">
        <f>VstupniParametry_SKRYT!$D$7</f>
        <v>0.06</v>
      </c>
      <c r="M226">
        <f>VstupniParametry_SKRYT!$D$8</f>
        <v>0.06</v>
      </c>
      <c r="N226">
        <f>VstupniParametry_SKRYT!$D$9</f>
        <v>1.7999999999999999E-2</v>
      </c>
      <c r="O226" s="27">
        <f>VstupniParametry_SKRYT!$D$10</f>
        <v>0.01</v>
      </c>
      <c r="P226" s="27">
        <f>VstupniParametry_SKRYT!$D$11</f>
        <v>0.01</v>
      </c>
      <c r="Q226" s="27">
        <f>VstupniParametry_SKRYT!$D$12</f>
        <v>0.01</v>
      </c>
      <c r="R226" s="27">
        <f>VstupniParametry_SKRYT!$D$13</f>
        <v>0.01</v>
      </c>
      <c r="S226" s="27">
        <f>VstupniParametry_SKRYT!$D$14</f>
        <v>0.01</v>
      </c>
      <c r="T226">
        <f t="shared" si="473"/>
        <v>0</v>
      </c>
      <c r="U226">
        <f t="shared" si="474"/>
        <v>0</v>
      </c>
      <c r="V226">
        <f t="shared" si="475"/>
        <v>0</v>
      </c>
      <c r="W226">
        <f t="shared" si="476"/>
        <v>0</v>
      </c>
      <c r="X226">
        <f t="shared" si="477"/>
        <v>0</v>
      </c>
      <c r="Y226">
        <f t="shared" si="478"/>
        <v>0</v>
      </c>
      <c r="Z226">
        <f t="shared" si="479"/>
        <v>0</v>
      </c>
      <c r="AA226">
        <f t="shared" si="480"/>
        <v>0</v>
      </c>
      <c r="AB226">
        <f t="shared" si="481"/>
        <v>0</v>
      </c>
      <c r="AC226">
        <f t="shared" si="482"/>
        <v>0</v>
      </c>
      <c r="AD226">
        <f t="shared" si="483"/>
        <v>0</v>
      </c>
      <c r="AE226">
        <f t="shared" si="484"/>
        <v>0</v>
      </c>
      <c r="AF226">
        <f t="shared" si="485"/>
        <v>0</v>
      </c>
      <c r="AG226">
        <f t="shared" si="486"/>
        <v>0</v>
      </c>
      <c r="AH226">
        <f t="shared" si="487"/>
        <v>0</v>
      </c>
      <c r="AI226">
        <f t="shared" si="488"/>
        <v>0</v>
      </c>
      <c r="AJ226">
        <f t="shared" si="489"/>
        <v>0</v>
      </c>
      <c r="AK226">
        <f t="shared" si="490"/>
        <v>0</v>
      </c>
      <c r="AL226">
        <f t="shared" si="491"/>
        <v>0</v>
      </c>
      <c r="AM226">
        <f t="shared" si="492"/>
        <v>0</v>
      </c>
      <c r="AN226">
        <f t="shared" si="493"/>
        <v>0</v>
      </c>
      <c r="AO226">
        <f t="shared" si="494"/>
        <v>0</v>
      </c>
      <c r="AP226">
        <f t="shared" si="495"/>
        <v>0</v>
      </c>
      <c r="AQ226">
        <f t="shared" si="496"/>
        <v>0</v>
      </c>
      <c r="AR226">
        <f t="shared" si="497"/>
        <v>0</v>
      </c>
      <c r="AS226">
        <f t="shared" si="498"/>
        <v>0</v>
      </c>
      <c r="AT226">
        <f t="shared" si="468"/>
        <v>0</v>
      </c>
      <c r="AU226">
        <f t="shared" si="499"/>
        <v>0</v>
      </c>
      <c r="AV226">
        <f t="shared" si="500"/>
        <v>0</v>
      </c>
      <c r="AW226">
        <f t="shared" si="469"/>
        <v>0</v>
      </c>
      <c r="AX226">
        <f t="shared" si="501"/>
        <v>0</v>
      </c>
      <c r="AY226">
        <f t="shared" si="502"/>
        <v>0</v>
      </c>
      <c r="AZ226">
        <f t="shared" si="503"/>
        <v>0</v>
      </c>
      <c r="BA226">
        <f t="shared" si="504"/>
        <v>0</v>
      </c>
      <c r="BB226">
        <f t="shared" si="505"/>
        <v>0</v>
      </c>
      <c r="BC226">
        <f t="shared" si="506"/>
        <v>0</v>
      </c>
      <c r="BD226">
        <f t="shared" si="507"/>
        <v>0</v>
      </c>
      <c r="BE226">
        <f t="shared" si="508"/>
        <v>0</v>
      </c>
      <c r="BF226">
        <f t="shared" si="509"/>
        <v>0</v>
      </c>
      <c r="BG226">
        <f t="shared" si="510"/>
        <v>0</v>
      </c>
      <c r="BH226">
        <f t="shared" si="511"/>
        <v>0</v>
      </c>
      <c r="BI226">
        <f t="shared" si="512"/>
        <v>0</v>
      </c>
      <c r="BJ226">
        <f t="shared" si="513"/>
        <v>0</v>
      </c>
      <c r="BK226">
        <f t="shared" si="514"/>
        <v>0</v>
      </c>
      <c r="BL226">
        <f t="shared" si="515"/>
        <v>0</v>
      </c>
      <c r="BM226">
        <f t="shared" si="516"/>
        <v>0</v>
      </c>
      <c r="BN226">
        <f t="shared" si="517"/>
        <v>0</v>
      </c>
      <c r="BO226">
        <f t="shared" si="518"/>
        <v>0</v>
      </c>
      <c r="BP226">
        <f t="shared" si="519"/>
        <v>0</v>
      </c>
      <c r="BQ226">
        <f t="shared" si="520"/>
        <v>0</v>
      </c>
      <c r="BR226">
        <f t="shared" si="521"/>
        <v>0</v>
      </c>
      <c r="BS226">
        <f t="shared" si="522"/>
        <v>0</v>
      </c>
      <c r="BT226">
        <f t="shared" si="523"/>
        <v>0</v>
      </c>
      <c r="BU226">
        <f t="shared" si="524"/>
        <v>0</v>
      </c>
      <c r="BV226">
        <f t="shared" si="525"/>
        <v>0</v>
      </c>
      <c r="BW226">
        <f t="shared" si="526"/>
        <v>0</v>
      </c>
      <c r="BX226">
        <f t="shared" si="527"/>
        <v>0</v>
      </c>
      <c r="BY226">
        <f t="shared" si="528"/>
        <v>0</v>
      </c>
      <c r="BZ226">
        <f t="shared" si="529"/>
        <v>0</v>
      </c>
      <c r="CA226">
        <f t="shared" si="530"/>
        <v>0</v>
      </c>
      <c r="CB226">
        <f t="shared" si="531"/>
        <v>0</v>
      </c>
      <c r="CC226">
        <f t="shared" si="532"/>
        <v>0</v>
      </c>
      <c r="CD226">
        <f t="shared" si="533"/>
        <v>0</v>
      </c>
      <c r="CE226">
        <f t="shared" si="534"/>
        <v>0</v>
      </c>
      <c r="CF226">
        <f t="shared" si="535"/>
        <v>0</v>
      </c>
      <c r="CG226">
        <f t="shared" si="536"/>
        <v>0</v>
      </c>
      <c r="CH226">
        <f t="shared" si="537"/>
        <v>0</v>
      </c>
      <c r="CI226">
        <f t="shared" si="538"/>
        <v>0</v>
      </c>
      <c r="CJ226">
        <f t="shared" si="539"/>
        <v>0</v>
      </c>
      <c r="CK226">
        <f t="shared" si="540"/>
        <v>0</v>
      </c>
      <c r="CL226" t="str">
        <f t="shared" si="541"/>
        <v/>
      </c>
      <c r="CM226" t="str">
        <f t="shared" si="542"/>
        <v/>
      </c>
      <c r="CN226" t="str">
        <f t="shared" si="543"/>
        <v/>
      </c>
      <c r="CO226" t="str">
        <f t="shared" si="544"/>
        <v/>
      </c>
      <c r="CP226" t="str">
        <f t="shared" si="545"/>
        <v/>
      </c>
      <c r="CQ226" t="str">
        <f t="shared" si="546"/>
        <v/>
      </c>
      <c r="CR226" t="str">
        <f t="shared" si="547"/>
        <v/>
      </c>
      <c r="CS226" t="str">
        <f t="shared" si="548"/>
        <v/>
      </c>
      <c r="CT226" t="str">
        <f t="shared" si="549"/>
        <v/>
      </c>
      <c r="CU226" t="str">
        <f t="shared" si="550"/>
        <v/>
      </c>
      <c r="CV226" t="str">
        <f t="shared" si="551"/>
        <v/>
      </c>
      <c r="CW226" t="str">
        <f t="shared" si="552"/>
        <v/>
      </c>
      <c r="CX226" t="str">
        <f t="shared" si="553"/>
        <v/>
      </c>
      <c r="CY226" t="str">
        <f t="shared" si="554"/>
        <v/>
      </c>
      <c r="CZ226" t="str">
        <f t="shared" si="555"/>
        <v/>
      </c>
      <c r="DA226" t="str">
        <f t="shared" si="556"/>
        <v/>
      </c>
      <c r="DB226" t="str">
        <f t="shared" si="557"/>
        <v/>
      </c>
      <c r="DC226" t="str">
        <f t="shared" si="558"/>
        <v/>
      </c>
      <c r="DD226" t="str">
        <f t="shared" si="559"/>
        <v/>
      </c>
      <c r="DE226" t="str">
        <f t="shared" si="560"/>
        <v/>
      </c>
      <c r="DF226" t="str">
        <f t="shared" si="561"/>
        <v/>
      </c>
      <c r="DG226" t="str">
        <f t="shared" si="562"/>
        <v/>
      </c>
      <c r="DH226" t="str">
        <f t="shared" si="563"/>
        <v/>
      </c>
      <c r="DI226" t="str">
        <f t="shared" si="564"/>
        <v/>
      </c>
      <c r="DJ226" t="str">
        <f t="shared" si="565"/>
        <v/>
      </c>
      <c r="DK226" t="str">
        <f t="shared" si="566"/>
        <v/>
      </c>
      <c r="DL226" t="str">
        <f t="shared" si="567"/>
        <v/>
      </c>
      <c r="DM226" t="str">
        <f t="shared" si="568"/>
        <v/>
      </c>
      <c r="DN226" t="str">
        <f t="shared" si="569"/>
        <v/>
      </c>
      <c r="DO226" t="str">
        <f t="shared" si="570"/>
        <v/>
      </c>
      <c r="DP226" t="str">
        <f t="shared" si="571"/>
        <v/>
      </c>
      <c r="DQ226" t="str">
        <f t="shared" si="572"/>
        <v/>
      </c>
      <c r="DR226" t="str">
        <f t="shared" si="573"/>
        <v/>
      </c>
      <c r="DS226" t="str">
        <f t="shared" si="574"/>
        <v/>
      </c>
      <c r="DT226" t="str">
        <f t="shared" si="575"/>
        <v/>
      </c>
      <c r="DU226">
        <f t="shared" si="576"/>
        <v>0</v>
      </c>
      <c r="DV226">
        <f t="shared" si="577"/>
        <v>0</v>
      </c>
      <c r="DW226">
        <f t="shared" si="578"/>
        <v>0</v>
      </c>
      <c r="DX226" t="str">
        <f t="shared" si="579"/>
        <v/>
      </c>
      <c r="DY226" t="str">
        <f t="shared" si="580"/>
        <v/>
      </c>
      <c r="DZ226" t="str">
        <f t="shared" si="581"/>
        <v/>
      </c>
      <c r="EA226" s="5">
        <f t="shared" si="582"/>
        <v>0</v>
      </c>
      <c r="EB226" s="3">
        <f t="shared" si="583"/>
        <v>0</v>
      </c>
    </row>
    <row r="227" spans="2:132" x14ac:dyDescent="0.2">
      <c r="B227" s="25">
        <v>222</v>
      </c>
      <c r="C227" s="26">
        <f>Zisk!D241</f>
        <v>0</v>
      </c>
      <c r="D227">
        <f>Zisk!E241</f>
        <v>0</v>
      </c>
      <c r="E227" s="66" t="str">
        <f t="shared" si="470"/>
        <v/>
      </c>
      <c r="F227" t="str">
        <f t="shared" si="471"/>
        <v/>
      </c>
      <c r="G227" s="66" t="str">
        <f t="shared" si="472"/>
        <v/>
      </c>
      <c r="H227" s="25"/>
      <c r="I227" s="25"/>
      <c r="J227">
        <f>VstupniParametry_SKRYT!$D$5</f>
        <v>0.02</v>
      </c>
      <c r="K227">
        <f>VstupniParametry_SKRYT!$D$6</f>
        <v>0.06</v>
      </c>
      <c r="L227">
        <f>VstupniParametry_SKRYT!$D$7</f>
        <v>0.06</v>
      </c>
      <c r="M227">
        <f>VstupniParametry_SKRYT!$D$8</f>
        <v>0.06</v>
      </c>
      <c r="N227">
        <f>VstupniParametry_SKRYT!$D$9</f>
        <v>1.7999999999999999E-2</v>
      </c>
      <c r="O227" s="27">
        <f>VstupniParametry_SKRYT!$D$10</f>
        <v>0.01</v>
      </c>
      <c r="P227" s="27">
        <f>VstupniParametry_SKRYT!$D$11</f>
        <v>0.01</v>
      </c>
      <c r="Q227" s="27">
        <f>VstupniParametry_SKRYT!$D$12</f>
        <v>0.01</v>
      </c>
      <c r="R227" s="27">
        <f>VstupniParametry_SKRYT!$D$13</f>
        <v>0.01</v>
      </c>
      <c r="S227" s="27">
        <f>VstupniParametry_SKRYT!$D$14</f>
        <v>0.01</v>
      </c>
      <c r="T227">
        <f t="shared" si="473"/>
        <v>0</v>
      </c>
      <c r="U227">
        <f t="shared" si="474"/>
        <v>0</v>
      </c>
      <c r="V227">
        <f t="shared" si="475"/>
        <v>0</v>
      </c>
      <c r="W227">
        <f t="shared" si="476"/>
        <v>0</v>
      </c>
      <c r="X227">
        <f t="shared" si="477"/>
        <v>0</v>
      </c>
      <c r="Y227">
        <f t="shared" si="478"/>
        <v>0</v>
      </c>
      <c r="Z227">
        <f t="shared" si="479"/>
        <v>0</v>
      </c>
      <c r="AA227">
        <f t="shared" si="480"/>
        <v>0</v>
      </c>
      <c r="AB227">
        <f t="shared" si="481"/>
        <v>0</v>
      </c>
      <c r="AC227">
        <f t="shared" si="482"/>
        <v>0</v>
      </c>
      <c r="AD227">
        <f t="shared" si="483"/>
        <v>0</v>
      </c>
      <c r="AE227">
        <f t="shared" si="484"/>
        <v>0</v>
      </c>
      <c r="AF227">
        <f t="shared" si="485"/>
        <v>0</v>
      </c>
      <c r="AG227">
        <f t="shared" si="486"/>
        <v>0</v>
      </c>
      <c r="AH227">
        <f t="shared" si="487"/>
        <v>0</v>
      </c>
      <c r="AI227">
        <f t="shared" si="488"/>
        <v>0</v>
      </c>
      <c r="AJ227">
        <f t="shared" si="489"/>
        <v>0</v>
      </c>
      <c r="AK227">
        <f t="shared" si="490"/>
        <v>0</v>
      </c>
      <c r="AL227">
        <f t="shared" si="491"/>
        <v>0</v>
      </c>
      <c r="AM227">
        <f t="shared" si="492"/>
        <v>0</v>
      </c>
      <c r="AN227">
        <f t="shared" si="493"/>
        <v>0</v>
      </c>
      <c r="AO227">
        <f t="shared" si="494"/>
        <v>0</v>
      </c>
      <c r="AP227">
        <f t="shared" si="495"/>
        <v>0</v>
      </c>
      <c r="AQ227">
        <f t="shared" si="496"/>
        <v>0</v>
      </c>
      <c r="AR227">
        <f t="shared" si="497"/>
        <v>0</v>
      </c>
      <c r="AS227">
        <f t="shared" si="498"/>
        <v>0</v>
      </c>
      <c r="AT227">
        <f t="shared" si="468"/>
        <v>0</v>
      </c>
      <c r="AU227">
        <f t="shared" si="499"/>
        <v>0</v>
      </c>
      <c r="AV227">
        <f t="shared" si="500"/>
        <v>0</v>
      </c>
      <c r="AW227">
        <f t="shared" si="469"/>
        <v>0</v>
      </c>
      <c r="AX227">
        <f t="shared" si="501"/>
        <v>0</v>
      </c>
      <c r="AY227">
        <f t="shared" si="502"/>
        <v>0</v>
      </c>
      <c r="AZ227">
        <f t="shared" si="503"/>
        <v>0</v>
      </c>
      <c r="BA227">
        <f t="shared" si="504"/>
        <v>0</v>
      </c>
      <c r="BB227">
        <f t="shared" si="505"/>
        <v>0</v>
      </c>
      <c r="BC227">
        <f t="shared" si="506"/>
        <v>0</v>
      </c>
      <c r="BD227">
        <f t="shared" si="507"/>
        <v>0</v>
      </c>
      <c r="BE227">
        <f t="shared" si="508"/>
        <v>0</v>
      </c>
      <c r="BF227">
        <f t="shared" si="509"/>
        <v>0</v>
      </c>
      <c r="BG227">
        <f t="shared" si="510"/>
        <v>0</v>
      </c>
      <c r="BH227">
        <f t="shared" si="511"/>
        <v>0</v>
      </c>
      <c r="BI227">
        <f t="shared" si="512"/>
        <v>0</v>
      </c>
      <c r="BJ227">
        <f t="shared" si="513"/>
        <v>0</v>
      </c>
      <c r="BK227">
        <f t="shared" si="514"/>
        <v>0</v>
      </c>
      <c r="BL227">
        <f t="shared" si="515"/>
        <v>0</v>
      </c>
      <c r="BM227">
        <f t="shared" si="516"/>
        <v>0</v>
      </c>
      <c r="BN227">
        <f t="shared" si="517"/>
        <v>0</v>
      </c>
      <c r="BO227">
        <f t="shared" si="518"/>
        <v>0</v>
      </c>
      <c r="BP227">
        <f t="shared" si="519"/>
        <v>0</v>
      </c>
      <c r="BQ227">
        <f t="shared" si="520"/>
        <v>0</v>
      </c>
      <c r="BR227">
        <f t="shared" si="521"/>
        <v>0</v>
      </c>
      <c r="BS227">
        <f t="shared" si="522"/>
        <v>0</v>
      </c>
      <c r="BT227">
        <f t="shared" si="523"/>
        <v>0</v>
      </c>
      <c r="BU227">
        <f t="shared" si="524"/>
        <v>0</v>
      </c>
      <c r="BV227">
        <f t="shared" si="525"/>
        <v>0</v>
      </c>
      <c r="BW227">
        <f t="shared" si="526"/>
        <v>0</v>
      </c>
      <c r="BX227">
        <f t="shared" si="527"/>
        <v>0</v>
      </c>
      <c r="BY227">
        <f t="shared" si="528"/>
        <v>0</v>
      </c>
      <c r="BZ227">
        <f t="shared" si="529"/>
        <v>0</v>
      </c>
      <c r="CA227">
        <f t="shared" si="530"/>
        <v>0</v>
      </c>
      <c r="CB227">
        <f t="shared" si="531"/>
        <v>0</v>
      </c>
      <c r="CC227">
        <f t="shared" si="532"/>
        <v>0</v>
      </c>
      <c r="CD227">
        <f t="shared" si="533"/>
        <v>0</v>
      </c>
      <c r="CE227">
        <f t="shared" si="534"/>
        <v>0</v>
      </c>
      <c r="CF227">
        <f t="shared" si="535"/>
        <v>0</v>
      </c>
      <c r="CG227">
        <f t="shared" si="536"/>
        <v>0</v>
      </c>
      <c r="CH227">
        <f t="shared" si="537"/>
        <v>0</v>
      </c>
      <c r="CI227">
        <f t="shared" si="538"/>
        <v>0</v>
      </c>
      <c r="CJ227">
        <f t="shared" si="539"/>
        <v>0</v>
      </c>
      <c r="CK227">
        <f t="shared" si="540"/>
        <v>0</v>
      </c>
      <c r="CL227" t="str">
        <f t="shared" si="541"/>
        <v/>
      </c>
      <c r="CM227" t="str">
        <f t="shared" si="542"/>
        <v/>
      </c>
      <c r="CN227" t="str">
        <f t="shared" si="543"/>
        <v/>
      </c>
      <c r="CO227" t="str">
        <f t="shared" si="544"/>
        <v/>
      </c>
      <c r="CP227" t="str">
        <f t="shared" si="545"/>
        <v/>
      </c>
      <c r="CQ227" t="str">
        <f t="shared" si="546"/>
        <v/>
      </c>
      <c r="CR227" t="str">
        <f t="shared" si="547"/>
        <v/>
      </c>
      <c r="CS227" t="str">
        <f t="shared" si="548"/>
        <v/>
      </c>
      <c r="CT227" t="str">
        <f t="shared" si="549"/>
        <v/>
      </c>
      <c r="CU227" t="str">
        <f t="shared" si="550"/>
        <v/>
      </c>
      <c r="CV227" t="str">
        <f t="shared" si="551"/>
        <v/>
      </c>
      <c r="CW227" t="str">
        <f t="shared" si="552"/>
        <v/>
      </c>
      <c r="CX227" t="str">
        <f t="shared" si="553"/>
        <v/>
      </c>
      <c r="CY227" t="str">
        <f t="shared" si="554"/>
        <v/>
      </c>
      <c r="CZ227" t="str">
        <f t="shared" si="555"/>
        <v/>
      </c>
      <c r="DA227" t="str">
        <f t="shared" si="556"/>
        <v/>
      </c>
      <c r="DB227" t="str">
        <f t="shared" si="557"/>
        <v/>
      </c>
      <c r="DC227" t="str">
        <f t="shared" si="558"/>
        <v/>
      </c>
      <c r="DD227" t="str">
        <f t="shared" si="559"/>
        <v/>
      </c>
      <c r="DE227" t="str">
        <f t="shared" si="560"/>
        <v/>
      </c>
      <c r="DF227" t="str">
        <f t="shared" si="561"/>
        <v/>
      </c>
      <c r="DG227" t="str">
        <f t="shared" si="562"/>
        <v/>
      </c>
      <c r="DH227" t="str">
        <f t="shared" si="563"/>
        <v/>
      </c>
      <c r="DI227" t="str">
        <f t="shared" si="564"/>
        <v/>
      </c>
      <c r="DJ227" t="str">
        <f t="shared" si="565"/>
        <v/>
      </c>
      <c r="DK227" t="str">
        <f t="shared" si="566"/>
        <v/>
      </c>
      <c r="DL227" t="str">
        <f t="shared" si="567"/>
        <v/>
      </c>
      <c r="DM227" t="str">
        <f t="shared" si="568"/>
        <v/>
      </c>
      <c r="DN227" t="str">
        <f t="shared" si="569"/>
        <v/>
      </c>
      <c r="DO227" t="str">
        <f t="shared" si="570"/>
        <v/>
      </c>
      <c r="DP227" t="str">
        <f t="shared" si="571"/>
        <v/>
      </c>
      <c r="DQ227" t="str">
        <f t="shared" si="572"/>
        <v/>
      </c>
      <c r="DR227" t="str">
        <f t="shared" si="573"/>
        <v/>
      </c>
      <c r="DS227" t="str">
        <f t="shared" si="574"/>
        <v/>
      </c>
      <c r="DT227" t="str">
        <f t="shared" si="575"/>
        <v/>
      </c>
      <c r="DU227">
        <f t="shared" si="576"/>
        <v>0</v>
      </c>
      <c r="DV227">
        <f t="shared" si="577"/>
        <v>0</v>
      </c>
      <c r="DW227">
        <f t="shared" si="578"/>
        <v>0</v>
      </c>
      <c r="DX227" t="str">
        <f t="shared" si="579"/>
        <v/>
      </c>
      <c r="DY227" t="str">
        <f t="shared" si="580"/>
        <v/>
      </c>
      <c r="DZ227" t="str">
        <f t="shared" si="581"/>
        <v/>
      </c>
      <c r="EA227" s="5">
        <f t="shared" si="582"/>
        <v>0</v>
      </c>
      <c r="EB227" s="3">
        <f t="shared" si="583"/>
        <v>0</v>
      </c>
    </row>
    <row r="228" spans="2:132" x14ac:dyDescent="0.2">
      <c r="B228">
        <v>223</v>
      </c>
      <c r="C228" s="3">
        <f>Zisk!D242</f>
        <v>0</v>
      </c>
      <c r="D228">
        <f>Zisk!E242</f>
        <v>0</v>
      </c>
      <c r="E228" s="66" t="str">
        <f t="shared" si="470"/>
        <v/>
      </c>
      <c r="F228" t="str">
        <f t="shared" si="471"/>
        <v/>
      </c>
      <c r="G228" s="66" t="str">
        <f t="shared" si="472"/>
        <v/>
      </c>
      <c r="J228">
        <f>VstupniParametry_SKRYT!$D$5</f>
        <v>0.02</v>
      </c>
      <c r="K228">
        <f>VstupniParametry_SKRYT!$D$6</f>
        <v>0.06</v>
      </c>
      <c r="L228">
        <f>VstupniParametry_SKRYT!$D$7</f>
        <v>0.06</v>
      </c>
      <c r="M228">
        <f>VstupniParametry_SKRYT!$D$8</f>
        <v>0.06</v>
      </c>
      <c r="N228">
        <f>VstupniParametry_SKRYT!$D$9</f>
        <v>1.7999999999999999E-2</v>
      </c>
      <c r="O228" s="27">
        <f>VstupniParametry_SKRYT!$D$10</f>
        <v>0.01</v>
      </c>
      <c r="P228" s="27">
        <f>VstupniParametry_SKRYT!$D$11</f>
        <v>0.01</v>
      </c>
      <c r="Q228" s="27">
        <f>VstupniParametry_SKRYT!$D$12</f>
        <v>0.01</v>
      </c>
      <c r="R228" s="27">
        <f>VstupniParametry_SKRYT!$D$13</f>
        <v>0.01</v>
      </c>
      <c r="S228" s="27">
        <f>VstupniParametry_SKRYT!$D$14</f>
        <v>0.01</v>
      </c>
      <c r="T228">
        <f t="shared" si="473"/>
        <v>0</v>
      </c>
      <c r="U228">
        <f t="shared" si="474"/>
        <v>0</v>
      </c>
      <c r="V228">
        <f t="shared" si="475"/>
        <v>0</v>
      </c>
      <c r="W228">
        <f t="shared" si="476"/>
        <v>0</v>
      </c>
      <c r="X228">
        <f t="shared" si="477"/>
        <v>0</v>
      </c>
      <c r="Y228">
        <f t="shared" si="478"/>
        <v>0</v>
      </c>
      <c r="Z228">
        <f t="shared" si="479"/>
        <v>0</v>
      </c>
      <c r="AA228">
        <f t="shared" si="480"/>
        <v>0</v>
      </c>
      <c r="AB228">
        <f t="shared" si="481"/>
        <v>0</v>
      </c>
      <c r="AC228">
        <f t="shared" si="482"/>
        <v>0</v>
      </c>
      <c r="AD228">
        <f t="shared" si="483"/>
        <v>0</v>
      </c>
      <c r="AE228">
        <f t="shared" si="484"/>
        <v>0</v>
      </c>
      <c r="AF228">
        <f t="shared" si="485"/>
        <v>0</v>
      </c>
      <c r="AG228">
        <f t="shared" si="486"/>
        <v>0</v>
      </c>
      <c r="AH228">
        <f t="shared" si="487"/>
        <v>0</v>
      </c>
      <c r="AI228">
        <f t="shared" si="488"/>
        <v>0</v>
      </c>
      <c r="AJ228">
        <f t="shared" si="489"/>
        <v>0</v>
      </c>
      <c r="AK228">
        <f t="shared" si="490"/>
        <v>0</v>
      </c>
      <c r="AL228">
        <f t="shared" si="491"/>
        <v>0</v>
      </c>
      <c r="AM228">
        <f t="shared" si="492"/>
        <v>0</v>
      </c>
      <c r="AN228">
        <f t="shared" si="493"/>
        <v>0</v>
      </c>
      <c r="AO228">
        <f t="shared" si="494"/>
        <v>0</v>
      </c>
      <c r="AP228">
        <f t="shared" si="495"/>
        <v>0</v>
      </c>
      <c r="AQ228">
        <f t="shared" si="496"/>
        <v>0</v>
      </c>
      <c r="AR228">
        <f t="shared" si="497"/>
        <v>0</v>
      </c>
      <c r="AS228">
        <f t="shared" si="498"/>
        <v>0</v>
      </c>
      <c r="AT228">
        <f t="shared" si="468"/>
        <v>0</v>
      </c>
      <c r="AU228">
        <f t="shared" si="499"/>
        <v>0</v>
      </c>
      <c r="AV228">
        <f t="shared" si="500"/>
        <v>0</v>
      </c>
      <c r="AW228">
        <f t="shared" si="469"/>
        <v>0</v>
      </c>
      <c r="AX228">
        <f t="shared" si="501"/>
        <v>0</v>
      </c>
      <c r="AY228">
        <f t="shared" si="502"/>
        <v>0</v>
      </c>
      <c r="AZ228">
        <f t="shared" si="503"/>
        <v>0</v>
      </c>
      <c r="BA228">
        <f t="shared" si="504"/>
        <v>0</v>
      </c>
      <c r="BB228">
        <f t="shared" si="505"/>
        <v>0</v>
      </c>
      <c r="BC228">
        <f t="shared" si="506"/>
        <v>0</v>
      </c>
      <c r="BD228">
        <f t="shared" si="507"/>
        <v>0</v>
      </c>
      <c r="BE228">
        <f t="shared" si="508"/>
        <v>0</v>
      </c>
      <c r="BF228">
        <f t="shared" si="509"/>
        <v>0</v>
      </c>
      <c r="BG228">
        <f t="shared" si="510"/>
        <v>0</v>
      </c>
      <c r="BH228">
        <f t="shared" si="511"/>
        <v>0</v>
      </c>
      <c r="BI228">
        <f t="shared" si="512"/>
        <v>0</v>
      </c>
      <c r="BJ228">
        <f t="shared" si="513"/>
        <v>0</v>
      </c>
      <c r="BK228">
        <f t="shared" si="514"/>
        <v>0</v>
      </c>
      <c r="BL228">
        <f t="shared" si="515"/>
        <v>0</v>
      </c>
      <c r="BM228">
        <f t="shared" si="516"/>
        <v>0</v>
      </c>
      <c r="BN228">
        <f t="shared" si="517"/>
        <v>0</v>
      </c>
      <c r="BO228">
        <f t="shared" si="518"/>
        <v>0</v>
      </c>
      <c r="BP228">
        <f t="shared" si="519"/>
        <v>0</v>
      </c>
      <c r="BQ228">
        <f t="shared" si="520"/>
        <v>0</v>
      </c>
      <c r="BR228">
        <f t="shared" si="521"/>
        <v>0</v>
      </c>
      <c r="BS228">
        <f t="shared" si="522"/>
        <v>0</v>
      </c>
      <c r="BT228">
        <f t="shared" si="523"/>
        <v>0</v>
      </c>
      <c r="BU228">
        <f t="shared" si="524"/>
        <v>0</v>
      </c>
      <c r="BV228">
        <f t="shared" si="525"/>
        <v>0</v>
      </c>
      <c r="BW228">
        <f t="shared" si="526"/>
        <v>0</v>
      </c>
      <c r="BX228">
        <f t="shared" si="527"/>
        <v>0</v>
      </c>
      <c r="BY228">
        <f t="shared" si="528"/>
        <v>0</v>
      </c>
      <c r="BZ228">
        <f t="shared" si="529"/>
        <v>0</v>
      </c>
      <c r="CA228">
        <f t="shared" si="530"/>
        <v>0</v>
      </c>
      <c r="CB228">
        <f t="shared" si="531"/>
        <v>0</v>
      </c>
      <c r="CC228">
        <f t="shared" si="532"/>
        <v>0</v>
      </c>
      <c r="CD228">
        <f t="shared" si="533"/>
        <v>0</v>
      </c>
      <c r="CE228">
        <f t="shared" si="534"/>
        <v>0</v>
      </c>
      <c r="CF228">
        <f t="shared" si="535"/>
        <v>0</v>
      </c>
      <c r="CG228">
        <f t="shared" si="536"/>
        <v>0</v>
      </c>
      <c r="CH228">
        <f t="shared" si="537"/>
        <v>0</v>
      </c>
      <c r="CI228">
        <f t="shared" si="538"/>
        <v>0</v>
      </c>
      <c r="CJ228">
        <f t="shared" si="539"/>
        <v>0</v>
      </c>
      <c r="CK228">
        <f t="shared" si="540"/>
        <v>0</v>
      </c>
      <c r="CL228" t="str">
        <f t="shared" si="541"/>
        <v/>
      </c>
      <c r="CM228" t="str">
        <f t="shared" si="542"/>
        <v/>
      </c>
      <c r="CN228" t="str">
        <f t="shared" si="543"/>
        <v/>
      </c>
      <c r="CO228" t="str">
        <f t="shared" si="544"/>
        <v/>
      </c>
      <c r="CP228" t="str">
        <f t="shared" si="545"/>
        <v/>
      </c>
      <c r="CQ228" t="str">
        <f t="shared" si="546"/>
        <v/>
      </c>
      <c r="CR228" t="str">
        <f t="shared" si="547"/>
        <v/>
      </c>
      <c r="CS228" t="str">
        <f t="shared" si="548"/>
        <v/>
      </c>
      <c r="CT228" t="str">
        <f t="shared" si="549"/>
        <v/>
      </c>
      <c r="CU228" t="str">
        <f t="shared" si="550"/>
        <v/>
      </c>
      <c r="CV228" t="str">
        <f t="shared" si="551"/>
        <v/>
      </c>
      <c r="CW228" t="str">
        <f t="shared" si="552"/>
        <v/>
      </c>
      <c r="CX228" t="str">
        <f t="shared" si="553"/>
        <v/>
      </c>
      <c r="CY228" t="str">
        <f t="shared" si="554"/>
        <v/>
      </c>
      <c r="CZ228" t="str">
        <f t="shared" si="555"/>
        <v/>
      </c>
      <c r="DA228" t="str">
        <f t="shared" si="556"/>
        <v/>
      </c>
      <c r="DB228" t="str">
        <f t="shared" si="557"/>
        <v/>
      </c>
      <c r="DC228" t="str">
        <f t="shared" si="558"/>
        <v/>
      </c>
      <c r="DD228" t="str">
        <f t="shared" si="559"/>
        <v/>
      </c>
      <c r="DE228" t="str">
        <f t="shared" si="560"/>
        <v/>
      </c>
      <c r="DF228" t="str">
        <f t="shared" si="561"/>
        <v/>
      </c>
      <c r="DG228" t="str">
        <f t="shared" si="562"/>
        <v/>
      </c>
      <c r="DH228" t="str">
        <f t="shared" si="563"/>
        <v/>
      </c>
      <c r="DI228" t="str">
        <f t="shared" si="564"/>
        <v/>
      </c>
      <c r="DJ228" t="str">
        <f t="shared" si="565"/>
        <v/>
      </c>
      <c r="DK228" t="str">
        <f t="shared" si="566"/>
        <v/>
      </c>
      <c r="DL228" t="str">
        <f t="shared" si="567"/>
        <v/>
      </c>
      <c r="DM228" t="str">
        <f t="shared" si="568"/>
        <v/>
      </c>
      <c r="DN228" t="str">
        <f t="shared" si="569"/>
        <v/>
      </c>
      <c r="DO228" t="str">
        <f t="shared" si="570"/>
        <v/>
      </c>
      <c r="DP228" t="str">
        <f t="shared" si="571"/>
        <v/>
      </c>
      <c r="DQ228" t="str">
        <f t="shared" si="572"/>
        <v/>
      </c>
      <c r="DR228" t="str">
        <f t="shared" si="573"/>
        <v/>
      </c>
      <c r="DS228" t="str">
        <f t="shared" si="574"/>
        <v/>
      </c>
      <c r="DT228" t="str">
        <f t="shared" si="575"/>
        <v/>
      </c>
      <c r="DU228">
        <f t="shared" si="576"/>
        <v>0</v>
      </c>
      <c r="DV228">
        <f t="shared" si="577"/>
        <v>0</v>
      </c>
      <c r="DW228">
        <f t="shared" si="578"/>
        <v>0</v>
      </c>
      <c r="DX228" t="str">
        <f t="shared" si="579"/>
        <v/>
      </c>
      <c r="DY228" t="str">
        <f t="shared" si="580"/>
        <v/>
      </c>
      <c r="DZ228" t="str">
        <f t="shared" si="581"/>
        <v/>
      </c>
      <c r="EA228" s="5">
        <f t="shared" si="582"/>
        <v>0</v>
      </c>
      <c r="EB228" s="3">
        <f t="shared" si="583"/>
        <v>0</v>
      </c>
    </row>
    <row r="229" spans="2:132" x14ac:dyDescent="0.2">
      <c r="B229" s="25">
        <v>224</v>
      </c>
      <c r="C229" s="26">
        <f>Zisk!D243</f>
        <v>0</v>
      </c>
      <c r="D229">
        <f>Zisk!E243</f>
        <v>0</v>
      </c>
      <c r="E229" s="66" t="str">
        <f t="shared" si="470"/>
        <v/>
      </c>
      <c r="F229" t="str">
        <f t="shared" si="471"/>
        <v/>
      </c>
      <c r="G229" s="66" t="str">
        <f t="shared" si="472"/>
        <v/>
      </c>
      <c r="H229" s="25"/>
      <c r="I229" s="25"/>
      <c r="J229">
        <f>VstupniParametry_SKRYT!$D$5</f>
        <v>0.02</v>
      </c>
      <c r="K229">
        <f>VstupniParametry_SKRYT!$D$6</f>
        <v>0.06</v>
      </c>
      <c r="L229">
        <f>VstupniParametry_SKRYT!$D$7</f>
        <v>0.06</v>
      </c>
      <c r="M229">
        <f>VstupniParametry_SKRYT!$D$8</f>
        <v>0.06</v>
      </c>
      <c r="N229">
        <f>VstupniParametry_SKRYT!$D$9</f>
        <v>1.7999999999999999E-2</v>
      </c>
      <c r="O229" s="27">
        <f>VstupniParametry_SKRYT!$D$10</f>
        <v>0.01</v>
      </c>
      <c r="P229" s="27">
        <f>VstupniParametry_SKRYT!$D$11</f>
        <v>0.01</v>
      </c>
      <c r="Q229" s="27">
        <f>VstupniParametry_SKRYT!$D$12</f>
        <v>0.01</v>
      </c>
      <c r="R229" s="27">
        <f>VstupniParametry_SKRYT!$D$13</f>
        <v>0.01</v>
      </c>
      <c r="S229" s="27">
        <f>VstupniParametry_SKRYT!$D$14</f>
        <v>0.01</v>
      </c>
      <c r="T229">
        <f t="shared" si="473"/>
        <v>0</v>
      </c>
      <c r="U229">
        <f t="shared" si="474"/>
        <v>0</v>
      </c>
      <c r="V229">
        <f t="shared" si="475"/>
        <v>0</v>
      </c>
      <c r="W229">
        <f t="shared" si="476"/>
        <v>0</v>
      </c>
      <c r="X229">
        <f t="shared" si="477"/>
        <v>0</v>
      </c>
      <c r="Y229">
        <f t="shared" si="478"/>
        <v>0</v>
      </c>
      <c r="Z229">
        <f t="shared" si="479"/>
        <v>0</v>
      </c>
      <c r="AA229">
        <f t="shared" si="480"/>
        <v>0</v>
      </c>
      <c r="AB229">
        <f t="shared" si="481"/>
        <v>0</v>
      </c>
      <c r="AC229">
        <f t="shared" si="482"/>
        <v>0</v>
      </c>
      <c r="AD229">
        <f t="shared" si="483"/>
        <v>0</v>
      </c>
      <c r="AE229">
        <f t="shared" si="484"/>
        <v>0</v>
      </c>
      <c r="AF229">
        <f t="shared" si="485"/>
        <v>0</v>
      </c>
      <c r="AG229">
        <f t="shared" si="486"/>
        <v>0</v>
      </c>
      <c r="AH229">
        <f t="shared" si="487"/>
        <v>0</v>
      </c>
      <c r="AI229">
        <f t="shared" si="488"/>
        <v>0</v>
      </c>
      <c r="AJ229">
        <f t="shared" si="489"/>
        <v>0</v>
      </c>
      <c r="AK229">
        <f t="shared" si="490"/>
        <v>0</v>
      </c>
      <c r="AL229">
        <f t="shared" si="491"/>
        <v>0</v>
      </c>
      <c r="AM229">
        <f t="shared" si="492"/>
        <v>0</v>
      </c>
      <c r="AN229">
        <f t="shared" si="493"/>
        <v>0</v>
      </c>
      <c r="AO229">
        <f t="shared" si="494"/>
        <v>0</v>
      </c>
      <c r="AP229">
        <f t="shared" si="495"/>
        <v>0</v>
      </c>
      <c r="AQ229">
        <f t="shared" si="496"/>
        <v>0</v>
      </c>
      <c r="AR229">
        <f t="shared" si="497"/>
        <v>0</v>
      </c>
      <c r="AS229">
        <f t="shared" si="498"/>
        <v>0</v>
      </c>
      <c r="AT229">
        <f t="shared" si="468"/>
        <v>0</v>
      </c>
      <c r="AU229">
        <f t="shared" si="499"/>
        <v>0</v>
      </c>
      <c r="AV229">
        <f t="shared" si="500"/>
        <v>0</v>
      </c>
      <c r="AW229">
        <f t="shared" si="469"/>
        <v>0</v>
      </c>
      <c r="AX229">
        <f t="shared" si="501"/>
        <v>0</v>
      </c>
      <c r="AY229">
        <f t="shared" si="502"/>
        <v>0</v>
      </c>
      <c r="AZ229">
        <f t="shared" si="503"/>
        <v>0</v>
      </c>
      <c r="BA229">
        <f t="shared" si="504"/>
        <v>0</v>
      </c>
      <c r="BB229">
        <f t="shared" si="505"/>
        <v>0</v>
      </c>
      <c r="BC229">
        <f t="shared" si="506"/>
        <v>0</v>
      </c>
      <c r="BD229">
        <f t="shared" si="507"/>
        <v>0</v>
      </c>
      <c r="BE229">
        <f t="shared" si="508"/>
        <v>0</v>
      </c>
      <c r="BF229">
        <f t="shared" si="509"/>
        <v>0</v>
      </c>
      <c r="BG229">
        <f t="shared" si="510"/>
        <v>0</v>
      </c>
      <c r="BH229">
        <f t="shared" si="511"/>
        <v>0</v>
      </c>
      <c r="BI229">
        <f t="shared" si="512"/>
        <v>0</v>
      </c>
      <c r="BJ229">
        <f t="shared" si="513"/>
        <v>0</v>
      </c>
      <c r="BK229">
        <f t="shared" si="514"/>
        <v>0</v>
      </c>
      <c r="BL229">
        <f t="shared" si="515"/>
        <v>0</v>
      </c>
      <c r="BM229">
        <f t="shared" si="516"/>
        <v>0</v>
      </c>
      <c r="BN229">
        <f t="shared" si="517"/>
        <v>0</v>
      </c>
      <c r="BO229">
        <f t="shared" si="518"/>
        <v>0</v>
      </c>
      <c r="BP229">
        <f t="shared" si="519"/>
        <v>0</v>
      </c>
      <c r="BQ229">
        <f t="shared" si="520"/>
        <v>0</v>
      </c>
      <c r="BR229">
        <f t="shared" si="521"/>
        <v>0</v>
      </c>
      <c r="BS229">
        <f t="shared" si="522"/>
        <v>0</v>
      </c>
      <c r="BT229">
        <f t="shared" si="523"/>
        <v>0</v>
      </c>
      <c r="BU229">
        <f t="shared" si="524"/>
        <v>0</v>
      </c>
      <c r="BV229">
        <f t="shared" si="525"/>
        <v>0</v>
      </c>
      <c r="BW229">
        <f t="shared" si="526"/>
        <v>0</v>
      </c>
      <c r="BX229">
        <f t="shared" si="527"/>
        <v>0</v>
      </c>
      <c r="BY229">
        <f t="shared" si="528"/>
        <v>0</v>
      </c>
      <c r="BZ229">
        <f t="shared" si="529"/>
        <v>0</v>
      </c>
      <c r="CA229">
        <f t="shared" si="530"/>
        <v>0</v>
      </c>
      <c r="CB229">
        <f t="shared" si="531"/>
        <v>0</v>
      </c>
      <c r="CC229">
        <f t="shared" si="532"/>
        <v>0</v>
      </c>
      <c r="CD229">
        <f t="shared" si="533"/>
        <v>0</v>
      </c>
      <c r="CE229">
        <f t="shared" si="534"/>
        <v>0</v>
      </c>
      <c r="CF229">
        <f t="shared" si="535"/>
        <v>0</v>
      </c>
      <c r="CG229">
        <f t="shared" si="536"/>
        <v>0</v>
      </c>
      <c r="CH229">
        <f t="shared" si="537"/>
        <v>0</v>
      </c>
      <c r="CI229">
        <f t="shared" si="538"/>
        <v>0</v>
      </c>
      <c r="CJ229">
        <f t="shared" si="539"/>
        <v>0</v>
      </c>
      <c r="CK229">
        <f t="shared" si="540"/>
        <v>0</v>
      </c>
      <c r="CL229" t="str">
        <f t="shared" si="541"/>
        <v/>
      </c>
      <c r="CM229" t="str">
        <f t="shared" si="542"/>
        <v/>
      </c>
      <c r="CN229" t="str">
        <f t="shared" si="543"/>
        <v/>
      </c>
      <c r="CO229" t="str">
        <f t="shared" si="544"/>
        <v/>
      </c>
      <c r="CP229" t="str">
        <f t="shared" si="545"/>
        <v/>
      </c>
      <c r="CQ229" t="str">
        <f t="shared" si="546"/>
        <v/>
      </c>
      <c r="CR229" t="str">
        <f t="shared" si="547"/>
        <v/>
      </c>
      <c r="CS229" t="str">
        <f t="shared" si="548"/>
        <v/>
      </c>
      <c r="CT229" t="str">
        <f t="shared" si="549"/>
        <v/>
      </c>
      <c r="CU229" t="str">
        <f t="shared" si="550"/>
        <v/>
      </c>
      <c r="CV229" t="str">
        <f t="shared" si="551"/>
        <v/>
      </c>
      <c r="CW229" t="str">
        <f t="shared" si="552"/>
        <v/>
      </c>
      <c r="CX229" t="str">
        <f t="shared" si="553"/>
        <v/>
      </c>
      <c r="CY229" t="str">
        <f t="shared" si="554"/>
        <v/>
      </c>
      <c r="CZ229" t="str">
        <f t="shared" si="555"/>
        <v/>
      </c>
      <c r="DA229" t="str">
        <f t="shared" si="556"/>
        <v/>
      </c>
      <c r="DB229" t="str">
        <f t="shared" si="557"/>
        <v/>
      </c>
      <c r="DC229" t="str">
        <f t="shared" si="558"/>
        <v/>
      </c>
      <c r="DD229" t="str">
        <f t="shared" si="559"/>
        <v/>
      </c>
      <c r="DE229" t="str">
        <f t="shared" si="560"/>
        <v/>
      </c>
      <c r="DF229" t="str">
        <f t="shared" si="561"/>
        <v/>
      </c>
      <c r="DG229" t="str">
        <f t="shared" si="562"/>
        <v/>
      </c>
      <c r="DH229" t="str">
        <f t="shared" si="563"/>
        <v/>
      </c>
      <c r="DI229" t="str">
        <f t="shared" si="564"/>
        <v/>
      </c>
      <c r="DJ229" t="str">
        <f t="shared" si="565"/>
        <v/>
      </c>
      <c r="DK229" t="str">
        <f t="shared" si="566"/>
        <v/>
      </c>
      <c r="DL229" t="str">
        <f t="shared" si="567"/>
        <v/>
      </c>
      <c r="DM229" t="str">
        <f t="shared" si="568"/>
        <v/>
      </c>
      <c r="DN229" t="str">
        <f t="shared" si="569"/>
        <v/>
      </c>
      <c r="DO229" t="str">
        <f t="shared" si="570"/>
        <v/>
      </c>
      <c r="DP229" t="str">
        <f t="shared" si="571"/>
        <v/>
      </c>
      <c r="DQ229" t="str">
        <f t="shared" si="572"/>
        <v/>
      </c>
      <c r="DR229" t="str">
        <f t="shared" si="573"/>
        <v/>
      </c>
      <c r="DS229" t="str">
        <f t="shared" si="574"/>
        <v/>
      </c>
      <c r="DT229" t="str">
        <f t="shared" si="575"/>
        <v/>
      </c>
      <c r="DU229">
        <f t="shared" si="576"/>
        <v>0</v>
      </c>
      <c r="DV229">
        <f t="shared" si="577"/>
        <v>0</v>
      </c>
      <c r="DW229">
        <f t="shared" si="578"/>
        <v>0</v>
      </c>
      <c r="DX229" t="str">
        <f t="shared" si="579"/>
        <v/>
      </c>
      <c r="DY229" t="str">
        <f t="shared" si="580"/>
        <v/>
      </c>
      <c r="DZ229" t="str">
        <f t="shared" si="581"/>
        <v/>
      </c>
      <c r="EA229" s="5">
        <f t="shared" si="582"/>
        <v>0</v>
      </c>
      <c r="EB229" s="3">
        <f t="shared" si="583"/>
        <v>0</v>
      </c>
    </row>
    <row r="230" spans="2:132" x14ac:dyDescent="0.2">
      <c r="B230">
        <v>225</v>
      </c>
      <c r="C230" s="3">
        <f>Zisk!D244</f>
        <v>0</v>
      </c>
      <c r="D230">
        <f>Zisk!E244</f>
        <v>0</v>
      </c>
      <c r="E230" s="66" t="str">
        <f t="shared" si="470"/>
        <v/>
      </c>
      <c r="F230" t="str">
        <f t="shared" si="471"/>
        <v/>
      </c>
      <c r="G230" s="66" t="str">
        <f t="shared" si="472"/>
        <v/>
      </c>
      <c r="J230">
        <f>VstupniParametry_SKRYT!$D$5</f>
        <v>0.02</v>
      </c>
      <c r="K230">
        <f>VstupniParametry_SKRYT!$D$6</f>
        <v>0.06</v>
      </c>
      <c r="L230">
        <f>VstupniParametry_SKRYT!$D$7</f>
        <v>0.06</v>
      </c>
      <c r="M230">
        <f>VstupniParametry_SKRYT!$D$8</f>
        <v>0.06</v>
      </c>
      <c r="N230">
        <f>VstupniParametry_SKRYT!$D$9</f>
        <v>1.7999999999999999E-2</v>
      </c>
      <c r="O230" s="27">
        <f>VstupniParametry_SKRYT!$D$10</f>
        <v>0.01</v>
      </c>
      <c r="P230" s="27">
        <f>VstupniParametry_SKRYT!$D$11</f>
        <v>0.01</v>
      </c>
      <c r="Q230" s="27">
        <f>VstupniParametry_SKRYT!$D$12</f>
        <v>0.01</v>
      </c>
      <c r="R230" s="27">
        <f>VstupniParametry_SKRYT!$D$13</f>
        <v>0.01</v>
      </c>
      <c r="S230" s="27">
        <f>VstupniParametry_SKRYT!$D$14</f>
        <v>0.01</v>
      </c>
      <c r="T230">
        <f t="shared" si="473"/>
        <v>0</v>
      </c>
      <c r="U230">
        <f t="shared" si="474"/>
        <v>0</v>
      </c>
      <c r="V230">
        <f t="shared" si="475"/>
        <v>0</v>
      </c>
      <c r="W230">
        <f t="shared" si="476"/>
        <v>0</v>
      </c>
      <c r="X230">
        <f t="shared" si="477"/>
        <v>0</v>
      </c>
      <c r="Y230">
        <f t="shared" si="478"/>
        <v>0</v>
      </c>
      <c r="Z230">
        <f t="shared" si="479"/>
        <v>0</v>
      </c>
      <c r="AA230">
        <f t="shared" si="480"/>
        <v>0</v>
      </c>
      <c r="AB230">
        <f t="shared" si="481"/>
        <v>0</v>
      </c>
      <c r="AC230">
        <f t="shared" si="482"/>
        <v>0</v>
      </c>
      <c r="AD230">
        <f t="shared" si="483"/>
        <v>0</v>
      </c>
      <c r="AE230">
        <f t="shared" si="484"/>
        <v>0</v>
      </c>
      <c r="AF230">
        <f t="shared" si="485"/>
        <v>0</v>
      </c>
      <c r="AG230">
        <f t="shared" si="486"/>
        <v>0</v>
      </c>
      <c r="AH230">
        <f t="shared" si="487"/>
        <v>0</v>
      </c>
      <c r="AI230">
        <f t="shared" si="488"/>
        <v>0</v>
      </c>
      <c r="AJ230">
        <f t="shared" si="489"/>
        <v>0</v>
      </c>
      <c r="AK230">
        <f t="shared" si="490"/>
        <v>0</v>
      </c>
      <c r="AL230">
        <f t="shared" si="491"/>
        <v>0</v>
      </c>
      <c r="AM230">
        <f t="shared" si="492"/>
        <v>0</v>
      </c>
      <c r="AN230">
        <f t="shared" si="493"/>
        <v>0</v>
      </c>
      <c r="AO230">
        <f t="shared" si="494"/>
        <v>0</v>
      </c>
      <c r="AP230">
        <f t="shared" si="495"/>
        <v>0</v>
      </c>
      <c r="AQ230">
        <f t="shared" si="496"/>
        <v>0</v>
      </c>
      <c r="AR230">
        <f t="shared" si="497"/>
        <v>0</v>
      </c>
      <c r="AS230">
        <f t="shared" si="498"/>
        <v>0</v>
      </c>
      <c r="AT230">
        <f t="shared" si="468"/>
        <v>0</v>
      </c>
      <c r="AU230">
        <f t="shared" si="499"/>
        <v>0</v>
      </c>
      <c r="AV230">
        <f t="shared" si="500"/>
        <v>0</v>
      </c>
      <c r="AW230">
        <f t="shared" si="469"/>
        <v>0</v>
      </c>
      <c r="AX230">
        <f t="shared" si="501"/>
        <v>0</v>
      </c>
      <c r="AY230">
        <f t="shared" si="502"/>
        <v>0</v>
      </c>
      <c r="AZ230">
        <f t="shared" si="503"/>
        <v>0</v>
      </c>
      <c r="BA230">
        <f t="shared" si="504"/>
        <v>0</v>
      </c>
      <c r="BB230">
        <f t="shared" si="505"/>
        <v>0</v>
      </c>
      <c r="BC230">
        <f t="shared" si="506"/>
        <v>0</v>
      </c>
      <c r="BD230">
        <f t="shared" si="507"/>
        <v>0</v>
      </c>
      <c r="BE230">
        <f t="shared" si="508"/>
        <v>0</v>
      </c>
      <c r="BF230">
        <f t="shared" si="509"/>
        <v>0</v>
      </c>
      <c r="BG230">
        <f t="shared" si="510"/>
        <v>0</v>
      </c>
      <c r="BH230">
        <f t="shared" si="511"/>
        <v>0</v>
      </c>
      <c r="BI230">
        <f t="shared" si="512"/>
        <v>0</v>
      </c>
      <c r="BJ230">
        <f t="shared" si="513"/>
        <v>0</v>
      </c>
      <c r="BK230">
        <f t="shared" si="514"/>
        <v>0</v>
      </c>
      <c r="BL230">
        <f t="shared" si="515"/>
        <v>0</v>
      </c>
      <c r="BM230">
        <f t="shared" si="516"/>
        <v>0</v>
      </c>
      <c r="BN230">
        <f t="shared" si="517"/>
        <v>0</v>
      </c>
      <c r="BO230">
        <f t="shared" si="518"/>
        <v>0</v>
      </c>
      <c r="BP230">
        <f t="shared" si="519"/>
        <v>0</v>
      </c>
      <c r="BQ230">
        <f t="shared" si="520"/>
        <v>0</v>
      </c>
      <c r="BR230">
        <f t="shared" si="521"/>
        <v>0</v>
      </c>
      <c r="BS230">
        <f t="shared" si="522"/>
        <v>0</v>
      </c>
      <c r="BT230">
        <f t="shared" si="523"/>
        <v>0</v>
      </c>
      <c r="BU230">
        <f t="shared" si="524"/>
        <v>0</v>
      </c>
      <c r="BV230">
        <f t="shared" si="525"/>
        <v>0</v>
      </c>
      <c r="BW230">
        <f t="shared" si="526"/>
        <v>0</v>
      </c>
      <c r="BX230">
        <f t="shared" si="527"/>
        <v>0</v>
      </c>
      <c r="BY230">
        <f t="shared" si="528"/>
        <v>0</v>
      </c>
      <c r="BZ230">
        <f t="shared" si="529"/>
        <v>0</v>
      </c>
      <c r="CA230">
        <f t="shared" si="530"/>
        <v>0</v>
      </c>
      <c r="CB230">
        <f t="shared" si="531"/>
        <v>0</v>
      </c>
      <c r="CC230">
        <f t="shared" si="532"/>
        <v>0</v>
      </c>
      <c r="CD230">
        <f t="shared" si="533"/>
        <v>0</v>
      </c>
      <c r="CE230">
        <f t="shared" si="534"/>
        <v>0</v>
      </c>
      <c r="CF230">
        <f t="shared" si="535"/>
        <v>0</v>
      </c>
      <c r="CG230">
        <f t="shared" si="536"/>
        <v>0</v>
      </c>
      <c r="CH230">
        <f t="shared" si="537"/>
        <v>0</v>
      </c>
      <c r="CI230">
        <f t="shared" si="538"/>
        <v>0</v>
      </c>
      <c r="CJ230">
        <f t="shared" si="539"/>
        <v>0</v>
      </c>
      <c r="CK230">
        <f t="shared" si="540"/>
        <v>0</v>
      </c>
      <c r="CL230" t="str">
        <f t="shared" si="541"/>
        <v/>
      </c>
      <c r="CM230" t="str">
        <f t="shared" si="542"/>
        <v/>
      </c>
      <c r="CN230" t="str">
        <f t="shared" si="543"/>
        <v/>
      </c>
      <c r="CO230" t="str">
        <f t="shared" si="544"/>
        <v/>
      </c>
      <c r="CP230" t="str">
        <f t="shared" si="545"/>
        <v/>
      </c>
      <c r="CQ230" t="str">
        <f t="shared" si="546"/>
        <v/>
      </c>
      <c r="CR230" t="str">
        <f t="shared" si="547"/>
        <v/>
      </c>
      <c r="CS230" t="str">
        <f t="shared" si="548"/>
        <v/>
      </c>
      <c r="CT230" t="str">
        <f t="shared" si="549"/>
        <v/>
      </c>
      <c r="CU230" t="str">
        <f t="shared" si="550"/>
        <v/>
      </c>
      <c r="CV230" t="str">
        <f t="shared" si="551"/>
        <v/>
      </c>
      <c r="CW230" t="str">
        <f t="shared" si="552"/>
        <v/>
      </c>
      <c r="CX230" t="str">
        <f t="shared" si="553"/>
        <v/>
      </c>
      <c r="CY230" t="str">
        <f t="shared" si="554"/>
        <v/>
      </c>
      <c r="CZ230" t="str">
        <f t="shared" si="555"/>
        <v/>
      </c>
      <c r="DA230" t="str">
        <f t="shared" si="556"/>
        <v/>
      </c>
      <c r="DB230" t="str">
        <f t="shared" si="557"/>
        <v/>
      </c>
      <c r="DC230" t="str">
        <f t="shared" si="558"/>
        <v/>
      </c>
      <c r="DD230" t="str">
        <f t="shared" si="559"/>
        <v/>
      </c>
      <c r="DE230" t="str">
        <f t="shared" si="560"/>
        <v/>
      </c>
      <c r="DF230" t="str">
        <f t="shared" si="561"/>
        <v/>
      </c>
      <c r="DG230" t="str">
        <f t="shared" si="562"/>
        <v/>
      </c>
      <c r="DH230" t="str">
        <f t="shared" si="563"/>
        <v/>
      </c>
      <c r="DI230" t="str">
        <f t="shared" si="564"/>
        <v/>
      </c>
      <c r="DJ230" t="str">
        <f t="shared" si="565"/>
        <v/>
      </c>
      <c r="DK230" t="str">
        <f t="shared" si="566"/>
        <v/>
      </c>
      <c r="DL230" t="str">
        <f t="shared" si="567"/>
        <v/>
      </c>
      <c r="DM230" t="str">
        <f t="shared" si="568"/>
        <v/>
      </c>
      <c r="DN230" t="str">
        <f t="shared" si="569"/>
        <v/>
      </c>
      <c r="DO230" t="str">
        <f t="shared" si="570"/>
        <v/>
      </c>
      <c r="DP230" t="str">
        <f t="shared" si="571"/>
        <v/>
      </c>
      <c r="DQ230" t="str">
        <f t="shared" si="572"/>
        <v/>
      </c>
      <c r="DR230" t="str">
        <f t="shared" si="573"/>
        <v/>
      </c>
      <c r="DS230" t="str">
        <f t="shared" si="574"/>
        <v/>
      </c>
      <c r="DT230" t="str">
        <f t="shared" si="575"/>
        <v/>
      </c>
      <c r="DU230">
        <f t="shared" si="576"/>
        <v>0</v>
      </c>
      <c r="DV230">
        <f t="shared" si="577"/>
        <v>0</v>
      </c>
      <c r="DW230">
        <f t="shared" si="578"/>
        <v>0</v>
      </c>
      <c r="DX230" t="str">
        <f t="shared" si="579"/>
        <v/>
      </c>
      <c r="DY230" t="str">
        <f t="shared" si="580"/>
        <v/>
      </c>
      <c r="DZ230" t="str">
        <f t="shared" si="581"/>
        <v/>
      </c>
      <c r="EA230" s="5">
        <f t="shared" si="582"/>
        <v>0</v>
      </c>
      <c r="EB230" s="3">
        <f t="shared" si="583"/>
        <v>0</v>
      </c>
    </row>
    <row r="231" spans="2:132" x14ac:dyDescent="0.2">
      <c r="B231" s="25">
        <v>226</v>
      </c>
      <c r="C231" s="26">
        <f>Zisk!D245</f>
        <v>0</v>
      </c>
      <c r="D231">
        <f>Zisk!E245</f>
        <v>0</v>
      </c>
      <c r="E231" s="66" t="str">
        <f t="shared" si="470"/>
        <v/>
      </c>
      <c r="F231" t="str">
        <f t="shared" si="471"/>
        <v/>
      </c>
      <c r="G231" s="66" t="str">
        <f t="shared" si="472"/>
        <v/>
      </c>
      <c r="H231" s="25"/>
      <c r="I231" s="25"/>
      <c r="J231">
        <f>VstupniParametry_SKRYT!$D$5</f>
        <v>0.02</v>
      </c>
      <c r="K231">
        <f>VstupniParametry_SKRYT!$D$6</f>
        <v>0.06</v>
      </c>
      <c r="L231">
        <f>VstupniParametry_SKRYT!$D$7</f>
        <v>0.06</v>
      </c>
      <c r="M231">
        <f>VstupniParametry_SKRYT!$D$8</f>
        <v>0.06</v>
      </c>
      <c r="N231">
        <f>VstupniParametry_SKRYT!$D$9</f>
        <v>1.7999999999999999E-2</v>
      </c>
      <c r="O231" s="27">
        <f>VstupniParametry_SKRYT!$D$10</f>
        <v>0.01</v>
      </c>
      <c r="P231" s="27">
        <f>VstupniParametry_SKRYT!$D$11</f>
        <v>0.01</v>
      </c>
      <c r="Q231" s="27">
        <f>VstupniParametry_SKRYT!$D$12</f>
        <v>0.01</v>
      </c>
      <c r="R231" s="27">
        <f>VstupniParametry_SKRYT!$D$13</f>
        <v>0.01</v>
      </c>
      <c r="S231" s="27">
        <f>VstupniParametry_SKRYT!$D$14</f>
        <v>0.01</v>
      </c>
      <c r="T231">
        <f t="shared" si="473"/>
        <v>0</v>
      </c>
      <c r="U231">
        <f t="shared" si="474"/>
        <v>0</v>
      </c>
      <c r="V231">
        <f t="shared" si="475"/>
        <v>0</v>
      </c>
      <c r="W231">
        <f t="shared" si="476"/>
        <v>0</v>
      </c>
      <c r="X231">
        <f t="shared" si="477"/>
        <v>0</v>
      </c>
      <c r="Y231">
        <f t="shared" si="478"/>
        <v>0</v>
      </c>
      <c r="Z231">
        <f t="shared" si="479"/>
        <v>0</v>
      </c>
      <c r="AA231">
        <f t="shared" si="480"/>
        <v>0</v>
      </c>
      <c r="AB231">
        <f t="shared" si="481"/>
        <v>0</v>
      </c>
      <c r="AC231">
        <f t="shared" si="482"/>
        <v>0</v>
      </c>
      <c r="AD231">
        <f t="shared" si="483"/>
        <v>0</v>
      </c>
      <c r="AE231">
        <f t="shared" si="484"/>
        <v>0</v>
      </c>
      <c r="AF231">
        <f t="shared" si="485"/>
        <v>0</v>
      </c>
      <c r="AG231">
        <f t="shared" si="486"/>
        <v>0</v>
      </c>
      <c r="AH231">
        <f t="shared" si="487"/>
        <v>0</v>
      </c>
      <c r="AI231">
        <f t="shared" si="488"/>
        <v>0</v>
      </c>
      <c r="AJ231">
        <f t="shared" si="489"/>
        <v>0</v>
      </c>
      <c r="AK231">
        <f t="shared" si="490"/>
        <v>0</v>
      </c>
      <c r="AL231">
        <f t="shared" si="491"/>
        <v>0</v>
      </c>
      <c r="AM231">
        <f t="shared" si="492"/>
        <v>0</v>
      </c>
      <c r="AN231">
        <f t="shared" si="493"/>
        <v>0</v>
      </c>
      <c r="AO231">
        <f t="shared" si="494"/>
        <v>0</v>
      </c>
      <c r="AP231">
        <f t="shared" si="495"/>
        <v>0</v>
      </c>
      <c r="AQ231">
        <f t="shared" si="496"/>
        <v>0</v>
      </c>
      <c r="AR231">
        <f t="shared" si="497"/>
        <v>0</v>
      </c>
      <c r="AS231">
        <f t="shared" si="498"/>
        <v>0</v>
      </c>
      <c r="AT231">
        <f t="shared" si="468"/>
        <v>0</v>
      </c>
      <c r="AU231">
        <f t="shared" si="499"/>
        <v>0</v>
      </c>
      <c r="AV231">
        <f t="shared" si="500"/>
        <v>0</v>
      </c>
      <c r="AW231">
        <f t="shared" si="469"/>
        <v>0</v>
      </c>
      <c r="AX231">
        <f t="shared" si="501"/>
        <v>0</v>
      </c>
      <c r="AY231">
        <f t="shared" si="502"/>
        <v>0</v>
      </c>
      <c r="AZ231">
        <f t="shared" si="503"/>
        <v>0</v>
      </c>
      <c r="BA231">
        <f t="shared" si="504"/>
        <v>0</v>
      </c>
      <c r="BB231">
        <f t="shared" si="505"/>
        <v>0</v>
      </c>
      <c r="BC231">
        <f t="shared" si="506"/>
        <v>0</v>
      </c>
      <c r="BD231">
        <f t="shared" si="507"/>
        <v>0</v>
      </c>
      <c r="BE231">
        <f t="shared" si="508"/>
        <v>0</v>
      </c>
      <c r="BF231">
        <f t="shared" si="509"/>
        <v>0</v>
      </c>
      <c r="BG231">
        <f t="shared" si="510"/>
        <v>0</v>
      </c>
      <c r="BH231">
        <f t="shared" si="511"/>
        <v>0</v>
      </c>
      <c r="BI231">
        <f t="shared" si="512"/>
        <v>0</v>
      </c>
      <c r="BJ231">
        <f t="shared" si="513"/>
        <v>0</v>
      </c>
      <c r="BK231">
        <f t="shared" si="514"/>
        <v>0</v>
      </c>
      <c r="BL231">
        <f t="shared" si="515"/>
        <v>0</v>
      </c>
      <c r="BM231">
        <f t="shared" si="516"/>
        <v>0</v>
      </c>
      <c r="BN231">
        <f t="shared" si="517"/>
        <v>0</v>
      </c>
      <c r="BO231">
        <f t="shared" si="518"/>
        <v>0</v>
      </c>
      <c r="BP231">
        <f t="shared" si="519"/>
        <v>0</v>
      </c>
      <c r="BQ231">
        <f t="shared" si="520"/>
        <v>0</v>
      </c>
      <c r="BR231">
        <f t="shared" si="521"/>
        <v>0</v>
      </c>
      <c r="BS231">
        <f t="shared" si="522"/>
        <v>0</v>
      </c>
      <c r="BT231">
        <f t="shared" si="523"/>
        <v>0</v>
      </c>
      <c r="BU231">
        <f t="shared" si="524"/>
        <v>0</v>
      </c>
      <c r="BV231">
        <f t="shared" si="525"/>
        <v>0</v>
      </c>
      <c r="BW231">
        <f t="shared" si="526"/>
        <v>0</v>
      </c>
      <c r="BX231">
        <f t="shared" si="527"/>
        <v>0</v>
      </c>
      <c r="BY231">
        <f t="shared" si="528"/>
        <v>0</v>
      </c>
      <c r="BZ231">
        <f t="shared" si="529"/>
        <v>0</v>
      </c>
      <c r="CA231">
        <f t="shared" si="530"/>
        <v>0</v>
      </c>
      <c r="CB231">
        <f t="shared" si="531"/>
        <v>0</v>
      </c>
      <c r="CC231">
        <f t="shared" si="532"/>
        <v>0</v>
      </c>
      <c r="CD231">
        <f t="shared" si="533"/>
        <v>0</v>
      </c>
      <c r="CE231">
        <f t="shared" si="534"/>
        <v>0</v>
      </c>
      <c r="CF231">
        <f t="shared" si="535"/>
        <v>0</v>
      </c>
      <c r="CG231">
        <f t="shared" si="536"/>
        <v>0</v>
      </c>
      <c r="CH231">
        <f t="shared" si="537"/>
        <v>0</v>
      </c>
      <c r="CI231">
        <f t="shared" si="538"/>
        <v>0</v>
      </c>
      <c r="CJ231">
        <f t="shared" si="539"/>
        <v>0</v>
      </c>
      <c r="CK231">
        <f t="shared" si="540"/>
        <v>0</v>
      </c>
      <c r="CL231" t="str">
        <f t="shared" si="541"/>
        <v/>
      </c>
      <c r="CM231" t="str">
        <f t="shared" si="542"/>
        <v/>
      </c>
      <c r="CN231" t="str">
        <f t="shared" si="543"/>
        <v/>
      </c>
      <c r="CO231" t="str">
        <f t="shared" si="544"/>
        <v/>
      </c>
      <c r="CP231" t="str">
        <f t="shared" si="545"/>
        <v/>
      </c>
      <c r="CQ231" t="str">
        <f t="shared" si="546"/>
        <v/>
      </c>
      <c r="CR231" t="str">
        <f t="shared" si="547"/>
        <v/>
      </c>
      <c r="CS231" t="str">
        <f t="shared" si="548"/>
        <v/>
      </c>
      <c r="CT231" t="str">
        <f t="shared" si="549"/>
        <v/>
      </c>
      <c r="CU231" t="str">
        <f t="shared" si="550"/>
        <v/>
      </c>
      <c r="CV231" t="str">
        <f t="shared" si="551"/>
        <v/>
      </c>
      <c r="CW231" t="str">
        <f t="shared" si="552"/>
        <v/>
      </c>
      <c r="CX231" t="str">
        <f t="shared" si="553"/>
        <v/>
      </c>
      <c r="CY231" t="str">
        <f t="shared" si="554"/>
        <v/>
      </c>
      <c r="CZ231" t="str">
        <f t="shared" si="555"/>
        <v/>
      </c>
      <c r="DA231" t="str">
        <f t="shared" si="556"/>
        <v/>
      </c>
      <c r="DB231" t="str">
        <f t="shared" si="557"/>
        <v/>
      </c>
      <c r="DC231" t="str">
        <f t="shared" si="558"/>
        <v/>
      </c>
      <c r="DD231" t="str">
        <f t="shared" si="559"/>
        <v/>
      </c>
      <c r="DE231" t="str">
        <f t="shared" si="560"/>
        <v/>
      </c>
      <c r="DF231" t="str">
        <f t="shared" si="561"/>
        <v/>
      </c>
      <c r="DG231" t="str">
        <f t="shared" si="562"/>
        <v/>
      </c>
      <c r="DH231" t="str">
        <f t="shared" si="563"/>
        <v/>
      </c>
      <c r="DI231" t="str">
        <f t="shared" si="564"/>
        <v/>
      </c>
      <c r="DJ231" t="str">
        <f t="shared" si="565"/>
        <v/>
      </c>
      <c r="DK231" t="str">
        <f t="shared" si="566"/>
        <v/>
      </c>
      <c r="DL231" t="str">
        <f t="shared" si="567"/>
        <v/>
      </c>
      <c r="DM231" t="str">
        <f t="shared" si="568"/>
        <v/>
      </c>
      <c r="DN231" t="str">
        <f t="shared" si="569"/>
        <v/>
      </c>
      <c r="DO231" t="str">
        <f t="shared" si="570"/>
        <v/>
      </c>
      <c r="DP231" t="str">
        <f t="shared" si="571"/>
        <v/>
      </c>
      <c r="DQ231" t="str">
        <f t="shared" si="572"/>
        <v/>
      </c>
      <c r="DR231" t="str">
        <f t="shared" si="573"/>
        <v/>
      </c>
      <c r="DS231" t="str">
        <f t="shared" si="574"/>
        <v/>
      </c>
      <c r="DT231" t="str">
        <f t="shared" si="575"/>
        <v/>
      </c>
      <c r="DU231">
        <f t="shared" si="576"/>
        <v>0</v>
      </c>
      <c r="DV231">
        <f t="shared" si="577"/>
        <v>0</v>
      </c>
      <c r="DW231">
        <f t="shared" si="578"/>
        <v>0</v>
      </c>
      <c r="DX231" t="str">
        <f t="shared" si="579"/>
        <v/>
      </c>
      <c r="DY231" t="str">
        <f t="shared" si="580"/>
        <v/>
      </c>
      <c r="DZ231" t="str">
        <f t="shared" si="581"/>
        <v/>
      </c>
      <c r="EA231" s="5">
        <f t="shared" si="582"/>
        <v>0</v>
      </c>
      <c r="EB231" s="3">
        <f t="shared" si="583"/>
        <v>0</v>
      </c>
    </row>
    <row r="232" spans="2:132" x14ac:dyDescent="0.2">
      <c r="B232">
        <v>227</v>
      </c>
      <c r="C232" s="3">
        <f>Zisk!D246</f>
        <v>0</v>
      </c>
      <c r="D232">
        <f>Zisk!E246</f>
        <v>0</v>
      </c>
      <c r="E232" s="66" t="str">
        <f t="shared" si="470"/>
        <v/>
      </c>
      <c r="F232" t="str">
        <f t="shared" si="471"/>
        <v/>
      </c>
      <c r="G232" s="66" t="str">
        <f t="shared" si="472"/>
        <v/>
      </c>
      <c r="J232">
        <f>VstupniParametry_SKRYT!$D$5</f>
        <v>0.02</v>
      </c>
      <c r="K232">
        <f>VstupniParametry_SKRYT!$D$6</f>
        <v>0.06</v>
      </c>
      <c r="L232">
        <f>VstupniParametry_SKRYT!$D$7</f>
        <v>0.06</v>
      </c>
      <c r="M232">
        <f>VstupniParametry_SKRYT!$D$8</f>
        <v>0.06</v>
      </c>
      <c r="N232">
        <f>VstupniParametry_SKRYT!$D$9</f>
        <v>1.7999999999999999E-2</v>
      </c>
      <c r="O232" s="27">
        <f>VstupniParametry_SKRYT!$D$10</f>
        <v>0.01</v>
      </c>
      <c r="P232" s="27">
        <f>VstupniParametry_SKRYT!$D$11</f>
        <v>0.01</v>
      </c>
      <c r="Q232" s="27">
        <f>VstupniParametry_SKRYT!$D$12</f>
        <v>0.01</v>
      </c>
      <c r="R232" s="27">
        <f>VstupniParametry_SKRYT!$D$13</f>
        <v>0.01</v>
      </c>
      <c r="S232" s="27">
        <f>VstupniParametry_SKRYT!$D$14</f>
        <v>0.01</v>
      </c>
      <c r="T232">
        <f t="shared" si="473"/>
        <v>0</v>
      </c>
      <c r="U232">
        <f t="shared" si="474"/>
        <v>0</v>
      </c>
      <c r="V232">
        <f t="shared" si="475"/>
        <v>0</v>
      </c>
      <c r="W232">
        <f t="shared" si="476"/>
        <v>0</v>
      </c>
      <c r="X232">
        <f t="shared" si="477"/>
        <v>0</v>
      </c>
      <c r="Y232">
        <f t="shared" si="478"/>
        <v>0</v>
      </c>
      <c r="Z232">
        <f t="shared" si="479"/>
        <v>0</v>
      </c>
      <c r="AA232">
        <f t="shared" si="480"/>
        <v>0</v>
      </c>
      <c r="AB232">
        <f t="shared" si="481"/>
        <v>0</v>
      </c>
      <c r="AC232">
        <f t="shared" si="482"/>
        <v>0</v>
      </c>
      <c r="AD232">
        <f t="shared" si="483"/>
        <v>0</v>
      </c>
      <c r="AE232">
        <f t="shared" si="484"/>
        <v>0</v>
      </c>
      <c r="AF232">
        <f t="shared" si="485"/>
        <v>0</v>
      </c>
      <c r="AG232">
        <f t="shared" si="486"/>
        <v>0</v>
      </c>
      <c r="AH232">
        <f t="shared" si="487"/>
        <v>0</v>
      </c>
      <c r="AI232">
        <f t="shared" si="488"/>
        <v>0</v>
      </c>
      <c r="AJ232">
        <f t="shared" si="489"/>
        <v>0</v>
      </c>
      <c r="AK232">
        <f t="shared" si="490"/>
        <v>0</v>
      </c>
      <c r="AL232">
        <f t="shared" si="491"/>
        <v>0</v>
      </c>
      <c r="AM232">
        <f t="shared" si="492"/>
        <v>0</v>
      </c>
      <c r="AN232">
        <f t="shared" si="493"/>
        <v>0</v>
      </c>
      <c r="AO232">
        <f t="shared" si="494"/>
        <v>0</v>
      </c>
      <c r="AP232">
        <f t="shared" si="495"/>
        <v>0</v>
      </c>
      <c r="AQ232">
        <f t="shared" si="496"/>
        <v>0</v>
      </c>
      <c r="AR232">
        <f t="shared" si="497"/>
        <v>0</v>
      </c>
      <c r="AS232">
        <f t="shared" si="498"/>
        <v>0</v>
      </c>
      <c r="AT232">
        <f t="shared" si="468"/>
        <v>0</v>
      </c>
      <c r="AU232">
        <f t="shared" si="499"/>
        <v>0</v>
      </c>
      <c r="AV232">
        <f t="shared" si="500"/>
        <v>0</v>
      </c>
      <c r="AW232">
        <f t="shared" si="469"/>
        <v>0</v>
      </c>
      <c r="AX232">
        <f t="shared" si="501"/>
        <v>0</v>
      </c>
      <c r="AY232">
        <f t="shared" si="502"/>
        <v>0</v>
      </c>
      <c r="AZ232">
        <f t="shared" si="503"/>
        <v>0</v>
      </c>
      <c r="BA232">
        <f t="shared" si="504"/>
        <v>0</v>
      </c>
      <c r="BB232">
        <f t="shared" si="505"/>
        <v>0</v>
      </c>
      <c r="BC232">
        <f t="shared" si="506"/>
        <v>0</v>
      </c>
      <c r="BD232">
        <f t="shared" si="507"/>
        <v>0</v>
      </c>
      <c r="BE232">
        <f t="shared" si="508"/>
        <v>0</v>
      </c>
      <c r="BF232">
        <f t="shared" si="509"/>
        <v>0</v>
      </c>
      <c r="BG232">
        <f t="shared" si="510"/>
        <v>0</v>
      </c>
      <c r="BH232">
        <f t="shared" si="511"/>
        <v>0</v>
      </c>
      <c r="BI232">
        <f t="shared" si="512"/>
        <v>0</v>
      </c>
      <c r="BJ232">
        <f t="shared" si="513"/>
        <v>0</v>
      </c>
      <c r="BK232">
        <f t="shared" si="514"/>
        <v>0</v>
      </c>
      <c r="BL232">
        <f t="shared" si="515"/>
        <v>0</v>
      </c>
      <c r="BM232">
        <f t="shared" si="516"/>
        <v>0</v>
      </c>
      <c r="BN232">
        <f t="shared" si="517"/>
        <v>0</v>
      </c>
      <c r="BO232">
        <f t="shared" si="518"/>
        <v>0</v>
      </c>
      <c r="BP232">
        <f t="shared" si="519"/>
        <v>0</v>
      </c>
      <c r="BQ232">
        <f t="shared" si="520"/>
        <v>0</v>
      </c>
      <c r="BR232">
        <f t="shared" si="521"/>
        <v>0</v>
      </c>
      <c r="BS232">
        <f t="shared" si="522"/>
        <v>0</v>
      </c>
      <c r="BT232">
        <f t="shared" si="523"/>
        <v>0</v>
      </c>
      <c r="BU232">
        <f t="shared" si="524"/>
        <v>0</v>
      </c>
      <c r="BV232">
        <f t="shared" si="525"/>
        <v>0</v>
      </c>
      <c r="BW232">
        <f t="shared" si="526"/>
        <v>0</v>
      </c>
      <c r="BX232">
        <f t="shared" si="527"/>
        <v>0</v>
      </c>
      <c r="BY232">
        <f t="shared" si="528"/>
        <v>0</v>
      </c>
      <c r="BZ232">
        <f t="shared" si="529"/>
        <v>0</v>
      </c>
      <c r="CA232">
        <f t="shared" si="530"/>
        <v>0</v>
      </c>
      <c r="CB232">
        <f t="shared" si="531"/>
        <v>0</v>
      </c>
      <c r="CC232">
        <f t="shared" si="532"/>
        <v>0</v>
      </c>
      <c r="CD232">
        <f t="shared" si="533"/>
        <v>0</v>
      </c>
      <c r="CE232">
        <f t="shared" si="534"/>
        <v>0</v>
      </c>
      <c r="CF232">
        <f t="shared" si="535"/>
        <v>0</v>
      </c>
      <c r="CG232">
        <f t="shared" si="536"/>
        <v>0</v>
      </c>
      <c r="CH232">
        <f t="shared" si="537"/>
        <v>0</v>
      </c>
      <c r="CI232">
        <f t="shared" si="538"/>
        <v>0</v>
      </c>
      <c r="CJ232">
        <f t="shared" si="539"/>
        <v>0</v>
      </c>
      <c r="CK232">
        <f t="shared" si="540"/>
        <v>0</v>
      </c>
      <c r="CL232" t="str">
        <f t="shared" si="541"/>
        <v/>
      </c>
      <c r="CM232" t="str">
        <f t="shared" si="542"/>
        <v/>
      </c>
      <c r="CN232" t="str">
        <f t="shared" si="543"/>
        <v/>
      </c>
      <c r="CO232" t="str">
        <f t="shared" si="544"/>
        <v/>
      </c>
      <c r="CP232" t="str">
        <f t="shared" si="545"/>
        <v/>
      </c>
      <c r="CQ232" t="str">
        <f t="shared" si="546"/>
        <v/>
      </c>
      <c r="CR232" t="str">
        <f t="shared" si="547"/>
        <v/>
      </c>
      <c r="CS232" t="str">
        <f t="shared" si="548"/>
        <v/>
      </c>
      <c r="CT232" t="str">
        <f t="shared" si="549"/>
        <v/>
      </c>
      <c r="CU232" t="str">
        <f t="shared" si="550"/>
        <v/>
      </c>
      <c r="CV232" t="str">
        <f t="shared" si="551"/>
        <v/>
      </c>
      <c r="CW232" t="str">
        <f t="shared" si="552"/>
        <v/>
      </c>
      <c r="CX232" t="str">
        <f t="shared" si="553"/>
        <v/>
      </c>
      <c r="CY232" t="str">
        <f t="shared" si="554"/>
        <v/>
      </c>
      <c r="CZ232" t="str">
        <f t="shared" si="555"/>
        <v/>
      </c>
      <c r="DA232" t="str">
        <f t="shared" si="556"/>
        <v/>
      </c>
      <c r="DB232" t="str">
        <f t="shared" si="557"/>
        <v/>
      </c>
      <c r="DC232" t="str">
        <f t="shared" si="558"/>
        <v/>
      </c>
      <c r="DD232" t="str">
        <f t="shared" si="559"/>
        <v/>
      </c>
      <c r="DE232" t="str">
        <f t="shared" si="560"/>
        <v/>
      </c>
      <c r="DF232" t="str">
        <f t="shared" si="561"/>
        <v/>
      </c>
      <c r="DG232" t="str">
        <f t="shared" si="562"/>
        <v/>
      </c>
      <c r="DH232" t="str">
        <f t="shared" si="563"/>
        <v/>
      </c>
      <c r="DI232" t="str">
        <f t="shared" si="564"/>
        <v/>
      </c>
      <c r="DJ232" t="str">
        <f t="shared" si="565"/>
        <v/>
      </c>
      <c r="DK232" t="str">
        <f t="shared" si="566"/>
        <v/>
      </c>
      <c r="DL232" t="str">
        <f t="shared" si="567"/>
        <v/>
      </c>
      <c r="DM232" t="str">
        <f t="shared" si="568"/>
        <v/>
      </c>
      <c r="DN232" t="str">
        <f t="shared" si="569"/>
        <v/>
      </c>
      <c r="DO232" t="str">
        <f t="shared" si="570"/>
        <v/>
      </c>
      <c r="DP232" t="str">
        <f t="shared" si="571"/>
        <v/>
      </c>
      <c r="DQ232" t="str">
        <f t="shared" si="572"/>
        <v/>
      </c>
      <c r="DR232" t="str">
        <f t="shared" si="573"/>
        <v/>
      </c>
      <c r="DS232" t="str">
        <f t="shared" si="574"/>
        <v/>
      </c>
      <c r="DT232" t="str">
        <f t="shared" si="575"/>
        <v/>
      </c>
      <c r="DU232">
        <f t="shared" si="576"/>
        <v>0</v>
      </c>
      <c r="DV232">
        <f t="shared" si="577"/>
        <v>0</v>
      </c>
      <c r="DW232">
        <f t="shared" si="578"/>
        <v>0</v>
      </c>
      <c r="DX232" t="str">
        <f t="shared" si="579"/>
        <v/>
      </c>
      <c r="DY232" t="str">
        <f t="shared" si="580"/>
        <v/>
      </c>
      <c r="DZ232" t="str">
        <f t="shared" si="581"/>
        <v/>
      </c>
      <c r="EA232" s="5">
        <f t="shared" si="582"/>
        <v>0</v>
      </c>
      <c r="EB232" s="3">
        <f t="shared" si="583"/>
        <v>0</v>
      </c>
    </row>
    <row r="233" spans="2:132" x14ac:dyDescent="0.2">
      <c r="B233" s="25">
        <v>228</v>
      </c>
      <c r="C233" s="26">
        <f>Zisk!D247</f>
        <v>0</v>
      </c>
      <c r="D233">
        <f>Zisk!E247</f>
        <v>0</v>
      </c>
      <c r="E233" s="66" t="str">
        <f t="shared" si="470"/>
        <v/>
      </c>
      <c r="F233" t="str">
        <f t="shared" si="471"/>
        <v/>
      </c>
      <c r="G233" s="66" t="str">
        <f t="shared" si="472"/>
        <v/>
      </c>
      <c r="H233" s="25"/>
      <c r="I233" s="25"/>
      <c r="J233">
        <f>VstupniParametry_SKRYT!$D$5</f>
        <v>0.02</v>
      </c>
      <c r="K233">
        <f>VstupniParametry_SKRYT!$D$6</f>
        <v>0.06</v>
      </c>
      <c r="L233">
        <f>VstupniParametry_SKRYT!$D$7</f>
        <v>0.06</v>
      </c>
      <c r="M233">
        <f>VstupniParametry_SKRYT!$D$8</f>
        <v>0.06</v>
      </c>
      <c r="N233">
        <f>VstupniParametry_SKRYT!$D$9</f>
        <v>1.7999999999999999E-2</v>
      </c>
      <c r="O233" s="27">
        <f>VstupniParametry_SKRYT!$D$10</f>
        <v>0.01</v>
      </c>
      <c r="P233" s="27">
        <f>VstupniParametry_SKRYT!$D$11</f>
        <v>0.01</v>
      </c>
      <c r="Q233" s="27">
        <f>VstupniParametry_SKRYT!$D$12</f>
        <v>0.01</v>
      </c>
      <c r="R233" s="27">
        <f>VstupniParametry_SKRYT!$D$13</f>
        <v>0.01</v>
      </c>
      <c r="S233" s="27">
        <f>VstupniParametry_SKRYT!$D$14</f>
        <v>0.01</v>
      </c>
      <c r="T233">
        <f t="shared" si="473"/>
        <v>0</v>
      </c>
      <c r="U233">
        <f t="shared" si="474"/>
        <v>0</v>
      </c>
      <c r="V233">
        <f t="shared" si="475"/>
        <v>0</v>
      </c>
      <c r="W233">
        <f t="shared" si="476"/>
        <v>0</v>
      </c>
      <c r="X233">
        <f t="shared" si="477"/>
        <v>0</v>
      </c>
      <c r="Y233">
        <f t="shared" si="478"/>
        <v>0</v>
      </c>
      <c r="Z233">
        <f t="shared" si="479"/>
        <v>0</v>
      </c>
      <c r="AA233">
        <f t="shared" si="480"/>
        <v>0</v>
      </c>
      <c r="AB233">
        <f t="shared" si="481"/>
        <v>0</v>
      </c>
      <c r="AC233">
        <f t="shared" si="482"/>
        <v>0</v>
      </c>
      <c r="AD233">
        <f t="shared" si="483"/>
        <v>0</v>
      </c>
      <c r="AE233">
        <f t="shared" si="484"/>
        <v>0</v>
      </c>
      <c r="AF233">
        <f t="shared" si="485"/>
        <v>0</v>
      </c>
      <c r="AG233">
        <f t="shared" si="486"/>
        <v>0</v>
      </c>
      <c r="AH233">
        <f t="shared" si="487"/>
        <v>0</v>
      </c>
      <c r="AI233">
        <f t="shared" si="488"/>
        <v>0</v>
      </c>
      <c r="AJ233">
        <f t="shared" si="489"/>
        <v>0</v>
      </c>
      <c r="AK233">
        <f t="shared" si="490"/>
        <v>0</v>
      </c>
      <c r="AL233">
        <f t="shared" si="491"/>
        <v>0</v>
      </c>
      <c r="AM233">
        <f t="shared" si="492"/>
        <v>0</v>
      </c>
      <c r="AN233">
        <f t="shared" si="493"/>
        <v>0</v>
      </c>
      <c r="AO233">
        <f t="shared" si="494"/>
        <v>0</v>
      </c>
      <c r="AP233">
        <f t="shared" si="495"/>
        <v>0</v>
      </c>
      <c r="AQ233">
        <f t="shared" si="496"/>
        <v>0</v>
      </c>
      <c r="AR233">
        <f t="shared" si="497"/>
        <v>0</v>
      </c>
      <c r="AS233">
        <f t="shared" si="498"/>
        <v>0</v>
      </c>
      <c r="AT233">
        <f t="shared" si="468"/>
        <v>0</v>
      </c>
      <c r="AU233">
        <f t="shared" si="499"/>
        <v>0</v>
      </c>
      <c r="AV233">
        <f t="shared" si="500"/>
        <v>0</v>
      </c>
      <c r="AW233">
        <f t="shared" si="469"/>
        <v>0</v>
      </c>
      <c r="AX233">
        <f t="shared" si="501"/>
        <v>0</v>
      </c>
      <c r="AY233">
        <f t="shared" si="502"/>
        <v>0</v>
      </c>
      <c r="AZ233">
        <f t="shared" si="503"/>
        <v>0</v>
      </c>
      <c r="BA233">
        <f t="shared" si="504"/>
        <v>0</v>
      </c>
      <c r="BB233">
        <f t="shared" si="505"/>
        <v>0</v>
      </c>
      <c r="BC233">
        <f t="shared" si="506"/>
        <v>0</v>
      </c>
      <c r="BD233">
        <f t="shared" si="507"/>
        <v>0</v>
      </c>
      <c r="BE233">
        <f t="shared" si="508"/>
        <v>0</v>
      </c>
      <c r="BF233">
        <f t="shared" si="509"/>
        <v>0</v>
      </c>
      <c r="BG233">
        <f t="shared" si="510"/>
        <v>0</v>
      </c>
      <c r="BH233">
        <f t="shared" si="511"/>
        <v>0</v>
      </c>
      <c r="BI233">
        <f t="shared" si="512"/>
        <v>0</v>
      </c>
      <c r="BJ233">
        <f t="shared" si="513"/>
        <v>0</v>
      </c>
      <c r="BK233">
        <f t="shared" si="514"/>
        <v>0</v>
      </c>
      <c r="BL233">
        <f t="shared" si="515"/>
        <v>0</v>
      </c>
      <c r="BM233">
        <f t="shared" si="516"/>
        <v>0</v>
      </c>
      <c r="BN233">
        <f t="shared" si="517"/>
        <v>0</v>
      </c>
      <c r="BO233">
        <f t="shared" si="518"/>
        <v>0</v>
      </c>
      <c r="BP233">
        <f t="shared" si="519"/>
        <v>0</v>
      </c>
      <c r="BQ233">
        <f t="shared" si="520"/>
        <v>0</v>
      </c>
      <c r="BR233">
        <f t="shared" si="521"/>
        <v>0</v>
      </c>
      <c r="BS233">
        <f t="shared" si="522"/>
        <v>0</v>
      </c>
      <c r="BT233">
        <f t="shared" si="523"/>
        <v>0</v>
      </c>
      <c r="BU233">
        <f t="shared" si="524"/>
        <v>0</v>
      </c>
      <c r="BV233">
        <f t="shared" si="525"/>
        <v>0</v>
      </c>
      <c r="BW233">
        <f t="shared" si="526"/>
        <v>0</v>
      </c>
      <c r="BX233">
        <f t="shared" si="527"/>
        <v>0</v>
      </c>
      <c r="BY233">
        <f t="shared" si="528"/>
        <v>0</v>
      </c>
      <c r="BZ233">
        <f t="shared" si="529"/>
        <v>0</v>
      </c>
      <c r="CA233">
        <f t="shared" si="530"/>
        <v>0</v>
      </c>
      <c r="CB233">
        <f t="shared" si="531"/>
        <v>0</v>
      </c>
      <c r="CC233">
        <f t="shared" si="532"/>
        <v>0</v>
      </c>
      <c r="CD233">
        <f t="shared" si="533"/>
        <v>0</v>
      </c>
      <c r="CE233">
        <f t="shared" si="534"/>
        <v>0</v>
      </c>
      <c r="CF233">
        <f t="shared" si="535"/>
        <v>0</v>
      </c>
      <c r="CG233">
        <f t="shared" si="536"/>
        <v>0</v>
      </c>
      <c r="CH233">
        <f t="shared" si="537"/>
        <v>0</v>
      </c>
      <c r="CI233">
        <f t="shared" si="538"/>
        <v>0</v>
      </c>
      <c r="CJ233">
        <f t="shared" si="539"/>
        <v>0</v>
      </c>
      <c r="CK233">
        <f t="shared" si="540"/>
        <v>0</v>
      </c>
      <c r="CL233" t="str">
        <f t="shared" si="541"/>
        <v/>
      </c>
      <c r="CM233" t="str">
        <f t="shared" si="542"/>
        <v/>
      </c>
      <c r="CN233" t="str">
        <f t="shared" si="543"/>
        <v/>
      </c>
      <c r="CO233" t="str">
        <f t="shared" si="544"/>
        <v/>
      </c>
      <c r="CP233" t="str">
        <f t="shared" si="545"/>
        <v/>
      </c>
      <c r="CQ233" t="str">
        <f t="shared" si="546"/>
        <v/>
      </c>
      <c r="CR233" t="str">
        <f t="shared" si="547"/>
        <v/>
      </c>
      <c r="CS233" t="str">
        <f t="shared" si="548"/>
        <v/>
      </c>
      <c r="CT233" t="str">
        <f t="shared" si="549"/>
        <v/>
      </c>
      <c r="CU233" t="str">
        <f t="shared" si="550"/>
        <v/>
      </c>
      <c r="CV233" t="str">
        <f t="shared" si="551"/>
        <v/>
      </c>
      <c r="CW233" t="str">
        <f t="shared" si="552"/>
        <v/>
      </c>
      <c r="CX233" t="str">
        <f t="shared" si="553"/>
        <v/>
      </c>
      <c r="CY233" t="str">
        <f t="shared" si="554"/>
        <v/>
      </c>
      <c r="CZ233" t="str">
        <f t="shared" si="555"/>
        <v/>
      </c>
      <c r="DA233" t="str">
        <f t="shared" si="556"/>
        <v/>
      </c>
      <c r="DB233" t="str">
        <f t="shared" si="557"/>
        <v/>
      </c>
      <c r="DC233" t="str">
        <f t="shared" si="558"/>
        <v/>
      </c>
      <c r="DD233" t="str">
        <f t="shared" si="559"/>
        <v/>
      </c>
      <c r="DE233" t="str">
        <f t="shared" si="560"/>
        <v/>
      </c>
      <c r="DF233" t="str">
        <f t="shared" si="561"/>
        <v/>
      </c>
      <c r="DG233" t="str">
        <f t="shared" si="562"/>
        <v/>
      </c>
      <c r="DH233" t="str">
        <f t="shared" si="563"/>
        <v/>
      </c>
      <c r="DI233" t="str">
        <f t="shared" si="564"/>
        <v/>
      </c>
      <c r="DJ233" t="str">
        <f t="shared" si="565"/>
        <v/>
      </c>
      <c r="DK233" t="str">
        <f t="shared" si="566"/>
        <v/>
      </c>
      <c r="DL233" t="str">
        <f t="shared" si="567"/>
        <v/>
      </c>
      <c r="DM233" t="str">
        <f t="shared" si="568"/>
        <v/>
      </c>
      <c r="DN233" t="str">
        <f t="shared" si="569"/>
        <v/>
      </c>
      <c r="DO233" t="str">
        <f t="shared" si="570"/>
        <v/>
      </c>
      <c r="DP233" t="str">
        <f t="shared" si="571"/>
        <v/>
      </c>
      <c r="DQ233" t="str">
        <f t="shared" si="572"/>
        <v/>
      </c>
      <c r="DR233" t="str">
        <f t="shared" si="573"/>
        <v/>
      </c>
      <c r="DS233" t="str">
        <f t="shared" si="574"/>
        <v/>
      </c>
      <c r="DT233" t="str">
        <f t="shared" si="575"/>
        <v/>
      </c>
      <c r="DU233">
        <f t="shared" si="576"/>
        <v>0</v>
      </c>
      <c r="DV233">
        <f t="shared" si="577"/>
        <v>0</v>
      </c>
      <c r="DW233">
        <f t="shared" si="578"/>
        <v>0</v>
      </c>
      <c r="DX233" t="str">
        <f t="shared" si="579"/>
        <v/>
      </c>
      <c r="DY233" t="str">
        <f t="shared" si="580"/>
        <v/>
      </c>
      <c r="DZ233" t="str">
        <f t="shared" si="581"/>
        <v/>
      </c>
      <c r="EA233" s="5">
        <f t="shared" si="582"/>
        <v>0</v>
      </c>
      <c r="EB233" s="3">
        <f t="shared" si="583"/>
        <v>0</v>
      </c>
    </row>
    <row r="234" spans="2:132" x14ac:dyDescent="0.2">
      <c r="B234">
        <v>229</v>
      </c>
      <c r="C234" s="3">
        <f>Zisk!D248</f>
        <v>0</v>
      </c>
      <c r="D234">
        <f>Zisk!E248</f>
        <v>0</v>
      </c>
      <c r="E234" s="66" t="str">
        <f t="shared" si="470"/>
        <v/>
      </c>
      <c r="F234" t="str">
        <f t="shared" si="471"/>
        <v/>
      </c>
      <c r="G234" s="66" t="str">
        <f t="shared" si="472"/>
        <v/>
      </c>
      <c r="J234">
        <f>VstupniParametry_SKRYT!$D$5</f>
        <v>0.02</v>
      </c>
      <c r="K234">
        <f>VstupniParametry_SKRYT!$D$6</f>
        <v>0.06</v>
      </c>
      <c r="L234">
        <f>VstupniParametry_SKRYT!$D$7</f>
        <v>0.06</v>
      </c>
      <c r="M234">
        <f>VstupniParametry_SKRYT!$D$8</f>
        <v>0.06</v>
      </c>
      <c r="N234">
        <f>VstupniParametry_SKRYT!$D$9</f>
        <v>1.7999999999999999E-2</v>
      </c>
      <c r="O234" s="27">
        <f>VstupniParametry_SKRYT!$D$10</f>
        <v>0.01</v>
      </c>
      <c r="P234" s="27">
        <f>VstupniParametry_SKRYT!$D$11</f>
        <v>0.01</v>
      </c>
      <c r="Q234" s="27">
        <f>VstupniParametry_SKRYT!$D$12</f>
        <v>0.01</v>
      </c>
      <c r="R234" s="27">
        <f>VstupniParametry_SKRYT!$D$13</f>
        <v>0.01</v>
      </c>
      <c r="S234" s="27">
        <f>VstupniParametry_SKRYT!$D$14</f>
        <v>0.01</v>
      </c>
      <c r="T234">
        <f t="shared" si="473"/>
        <v>0</v>
      </c>
      <c r="U234">
        <f t="shared" si="474"/>
        <v>0</v>
      </c>
      <c r="V234">
        <f t="shared" si="475"/>
        <v>0</v>
      </c>
      <c r="W234">
        <f t="shared" si="476"/>
        <v>0</v>
      </c>
      <c r="X234">
        <f t="shared" si="477"/>
        <v>0</v>
      </c>
      <c r="Y234">
        <f t="shared" si="478"/>
        <v>0</v>
      </c>
      <c r="Z234">
        <f t="shared" si="479"/>
        <v>0</v>
      </c>
      <c r="AA234">
        <f t="shared" si="480"/>
        <v>0</v>
      </c>
      <c r="AB234">
        <f t="shared" si="481"/>
        <v>0</v>
      </c>
      <c r="AC234">
        <f t="shared" si="482"/>
        <v>0</v>
      </c>
      <c r="AD234">
        <f t="shared" si="483"/>
        <v>0</v>
      </c>
      <c r="AE234">
        <f t="shared" si="484"/>
        <v>0</v>
      </c>
      <c r="AF234">
        <f t="shared" si="485"/>
        <v>0</v>
      </c>
      <c r="AG234">
        <f t="shared" si="486"/>
        <v>0</v>
      </c>
      <c r="AH234">
        <f t="shared" si="487"/>
        <v>0</v>
      </c>
      <c r="AI234">
        <f t="shared" si="488"/>
        <v>0</v>
      </c>
      <c r="AJ234">
        <f t="shared" si="489"/>
        <v>0</v>
      </c>
      <c r="AK234">
        <f t="shared" si="490"/>
        <v>0</v>
      </c>
      <c r="AL234">
        <f t="shared" si="491"/>
        <v>0</v>
      </c>
      <c r="AM234">
        <f t="shared" si="492"/>
        <v>0</v>
      </c>
      <c r="AN234">
        <f t="shared" si="493"/>
        <v>0</v>
      </c>
      <c r="AO234">
        <f t="shared" si="494"/>
        <v>0</v>
      </c>
      <c r="AP234">
        <f t="shared" si="495"/>
        <v>0</v>
      </c>
      <c r="AQ234">
        <f t="shared" si="496"/>
        <v>0</v>
      </c>
      <c r="AR234">
        <f t="shared" si="497"/>
        <v>0</v>
      </c>
      <c r="AS234">
        <f t="shared" si="498"/>
        <v>0</v>
      </c>
      <c r="AT234">
        <f t="shared" si="468"/>
        <v>0</v>
      </c>
      <c r="AU234">
        <f t="shared" si="499"/>
        <v>0</v>
      </c>
      <c r="AV234">
        <f t="shared" si="500"/>
        <v>0</v>
      </c>
      <c r="AW234">
        <f t="shared" si="469"/>
        <v>0</v>
      </c>
      <c r="AX234">
        <f t="shared" si="501"/>
        <v>0</v>
      </c>
      <c r="AY234">
        <f t="shared" si="502"/>
        <v>0</v>
      </c>
      <c r="AZ234">
        <f t="shared" si="503"/>
        <v>0</v>
      </c>
      <c r="BA234">
        <f t="shared" si="504"/>
        <v>0</v>
      </c>
      <c r="BB234">
        <f t="shared" si="505"/>
        <v>0</v>
      </c>
      <c r="BC234">
        <f t="shared" si="506"/>
        <v>0</v>
      </c>
      <c r="BD234">
        <f t="shared" si="507"/>
        <v>0</v>
      </c>
      <c r="BE234">
        <f t="shared" si="508"/>
        <v>0</v>
      </c>
      <c r="BF234">
        <f t="shared" si="509"/>
        <v>0</v>
      </c>
      <c r="BG234">
        <f t="shared" si="510"/>
        <v>0</v>
      </c>
      <c r="BH234">
        <f t="shared" si="511"/>
        <v>0</v>
      </c>
      <c r="BI234">
        <f t="shared" si="512"/>
        <v>0</v>
      </c>
      <c r="BJ234">
        <f t="shared" si="513"/>
        <v>0</v>
      </c>
      <c r="BK234">
        <f t="shared" si="514"/>
        <v>0</v>
      </c>
      <c r="BL234">
        <f t="shared" si="515"/>
        <v>0</v>
      </c>
      <c r="BM234">
        <f t="shared" si="516"/>
        <v>0</v>
      </c>
      <c r="BN234">
        <f t="shared" si="517"/>
        <v>0</v>
      </c>
      <c r="BO234">
        <f t="shared" si="518"/>
        <v>0</v>
      </c>
      <c r="BP234">
        <f t="shared" si="519"/>
        <v>0</v>
      </c>
      <c r="BQ234">
        <f t="shared" si="520"/>
        <v>0</v>
      </c>
      <c r="BR234">
        <f t="shared" si="521"/>
        <v>0</v>
      </c>
      <c r="BS234">
        <f t="shared" si="522"/>
        <v>0</v>
      </c>
      <c r="BT234">
        <f t="shared" si="523"/>
        <v>0</v>
      </c>
      <c r="BU234">
        <f t="shared" si="524"/>
        <v>0</v>
      </c>
      <c r="BV234">
        <f t="shared" si="525"/>
        <v>0</v>
      </c>
      <c r="BW234">
        <f t="shared" si="526"/>
        <v>0</v>
      </c>
      <c r="BX234">
        <f t="shared" si="527"/>
        <v>0</v>
      </c>
      <c r="BY234">
        <f t="shared" si="528"/>
        <v>0</v>
      </c>
      <c r="BZ234">
        <f t="shared" si="529"/>
        <v>0</v>
      </c>
      <c r="CA234">
        <f t="shared" si="530"/>
        <v>0</v>
      </c>
      <c r="CB234">
        <f t="shared" si="531"/>
        <v>0</v>
      </c>
      <c r="CC234">
        <f t="shared" si="532"/>
        <v>0</v>
      </c>
      <c r="CD234">
        <f t="shared" si="533"/>
        <v>0</v>
      </c>
      <c r="CE234">
        <f t="shared" si="534"/>
        <v>0</v>
      </c>
      <c r="CF234">
        <f t="shared" si="535"/>
        <v>0</v>
      </c>
      <c r="CG234">
        <f t="shared" si="536"/>
        <v>0</v>
      </c>
      <c r="CH234">
        <f t="shared" si="537"/>
        <v>0</v>
      </c>
      <c r="CI234">
        <f t="shared" si="538"/>
        <v>0</v>
      </c>
      <c r="CJ234">
        <f t="shared" si="539"/>
        <v>0</v>
      </c>
      <c r="CK234">
        <f t="shared" si="540"/>
        <v>0</v>
      </c>
      <c r="CL234" t="str">
        <f t="shared" si="541"/>
        <v/>
      </c>
      <c r="CM234" t="str">
        <f t="shared" si="542"/>
        <v/>
      </c>
      <c r="CN234" t="str">
        <f t="shared" si="543"/>
        <v/>
      </c>
      <c r="CO234" t="str">
        <f t="shared" si="544"/>
        <v/>
      </c>
      <c r="CP234" t="str">
        <f t="shared" si="545"/>
        <v/>
      </c>
      <c r="CQ234" t="str">
        <f t="shared" si="546"/>
        <v/>
      </c>
      <c r="CR234" t="str">
        <f t="shared" si="547"/>
        <v/>
      </c>
      <c r="CS234" t="str">
        <f t="shared" si="548"/>
        <v/>
      </c>
      <c r="CT234" t="str">
        <f t="shared" si="549"/>
        <v/>
      </c>
      <c r="CU234" t="str">
        <f t="shared" si="550"/>
        <v/>
      </c>
      <c r="CV234" t="str">
        <f t="shared" si="551"/>
        <v/>
      </c>
      <c r="CW234" t="str">
        <f t="shared" si="552"/>
        <v/>
      </c>
      <c r="CX234" t="str">
        <f t="shared" si="553"/>
        <v/>
      </c>
      <c r="CY234" t="str">
        <f t="shared" si="554"/>
        <v/>
      </c>
      <c r="CZ234" t="str">
        <f t="shared" si="555"/>
        <v/>
      </c>
      <c r="DA234" t="str">
        <f t="shared" si="556"/>
        <v/>
      </c>
      <c r="DB234" t="str">
        <f t="shared" si="557"/>
        <v/>
      </c>
      <c r="DC234" t="str">
        <f t="shared" si="558"/>
        <v/>
      </c>
      <c r="DD234" t="str">
        <f t="shared" si="559"/>
        <v/>
      </c>
      <c r="DE234" t="str">
        <f t="shared" si="560"/>
        <v/>
      </c>
      <c r="DF234" t="str">
        <f t="shared" si="561"/>
        <v/>
      </c>
      <c r="DG234" t="str">
        <f t="shared" si="562"/>
        <v/>
      </c>
      <c r="DH234" t="str">
        <f t="shared" si="563"/>
        <v/>
      </c>
      <c r="DI234" t="str">
        <f t="shared" si="564"/>
        <v/>
      </c>
      <c r="DJ234" t="str">
        <f t="shared" si="565"/>
        <v/>
      </c>
      <c r="DK234" t="str">
        <f t="shared" si="566"/>
        <v/>
      </c>
      <c r="DL234" t="str">
        <f t="shared" si="567"/>
        <v/>
      </c>
      <c r="DM234" t="str">
        <f t="shared" si="568"/>
        <v/>
      </c>
      <c r="DN234" t="str">
        <f t="shared" si="569"/>
        <v/>
      </c>
      <c r="DO234" t="str">
        <f t="shared" si="570"/>
        <v/>
      </c>
      <c r="DP234" t="str">
        <f t="shared" si="571"/>
        <v/>
      </c>
      <c r="DQ234" t="str">
        <f t="shared" si="572"/>
        <v/>
      </c>
      <c r="DR234" t="str">
        <f t="shared" si="573"/>
        <v/>
      </c>
      <c r="DS234" t="str">
        <f t="shared" si="574"/>
        <v/>
      </c>
      <c r="DT234" t="str">
        <f t="shared" si="575"/>
        <v/>
      </c>
      <c r="DU234">
        <f t="shared" si="576"/>
        <v>0</v>
      </c>
      <c r="DV234">
        <f t="shared" si="577"/>
        <v>0</v>
      </c>
      <c r="DW234">
        <f t="shared" si="578"/>
        <v>0</v>
      </c>
      <c r="DX234" t="str">
        <f t="shared" si="579"/>
        <v/>
      </c>
      <c r="DY234" t="str">
        <f t="shared" si="580"/>
        <v/>
      </c>
      <c r="DZ234" t="str">
        <f t="shared" si="581"/>
        <v/>
      </c>
      <c r="EA234" s="5">
        <f t="shared" si="582"/>
        <v>0</v>
      </c>
      <c r="EB234" s="3">
        <f t="shared" si="583"/>
        <v>0</v>
      </c>
    </row>
    <row r="235" spans="2:132" x14ac:dyDescent="0.2">
      <c r="B235" s="25">
        <v>230</v>
      </c>
      <c r="C235" s="26">
        <f>Zisk!D249</f>
        <v>0</v>
      </c>
      <c r="D235">
        <f>Zisk!E249</f>
        <v>0</v>
      </c>
      <c r="E235" s="66" t="str">
        <f t="shared" si="470"/>
        <v/>
      </c>
      <c r="F235" t="str">
        <f t="shared" si="471"/>
        <v/>
      </c>
      <c r="G235" s="66" t="str">
        <f t="shared" si="472"/>
        <v/>
      </c>
      <c r="H235" s="25"/>
      <c r="I235" s="25"/>
      <c r="J235">
        <f>VstupniParametry_SKRYT!$D$5</f>
        <v>0.02</v>
      </c>
      <c r="K235">
        <f>VstupniParametry_SKRYT!$D$6</f>
        <v>0.06</v>
      </c>
      <c r="L235">
        <f>VstupniParametry_SKRYT!$D$7</f>
        <v>0.06</v>
      </c>
      <c r="M235">
        <f>VstupniParametry_SKRYT!$D$8</f>
        <v>0.06</v>
      </c>
      <c r="N235">
        <f>VstupniParametry_SKRYT!$D$9</f>
        <v>1.7999999999999999E-2</v>
      </c>
      <c r="O235" s="27">
        <f>VstupniParametry_SKRYT!$D$10</f>
        <v>0.01</v>
      </c>
      <c r="P235" s="27">
        <f>VstupniParametry_SKRYT!$D$11</f>
        <v>0.01</v>
      </c>
      <c r="Q235" s="27">
        <f>VstupniParametry_SKRYT!$D$12</f>
        <v>0.01</v>
      </c>
      <c r="R235" s="27">
        <f>VstupniParametry_SKRYT!$D$13</f>
        <v>0.01</v>
      </c>
      <c r="S235" s="27">
        <f>VstupniParametry_SKRYT!$D$14</f>
        <v>0.01</v>
      </c>
      <c r="T235">
        <f t="shared" si="473"/>
        <v>0</v>
      </c>
      <c r="U235">
        <f t="shared" si="474"/>
        <v>0</v>
      </c>
      <c r="V235">
        <f t="shared" si="475"/>
        <v>0</v>
      </c>
      <c r="W235">
        <f t="shared" si="476"/>
        <v>0</v>
      </c>
      <c r="X235">
        <f t="shared" si="477"/>
        <v>0</v>
      </c>
      <c r="Y235">
        <f t="shared" si="478"/>
        <v>0</v>
      </c>
      <c r="Z235">
        <f t="shared" si="479"/>
        <v>0</v>
      </c>
      <c r="AA235">
        <f t="shared" si="480"/>
        <v>0</v>
      </c>
      <c r="AB235">
        <f t="shared" si="481"/>
        <v>0</v>
      </c>
      <c r="AC235">
        <f t="shared" si="482"/>
        <v>0</v>
      </c>
      <c r="AD235">
        <f t="shared" si="483"/>
        <v>0</v>
      </c>
      <c r="AE235">
        <f t="shared" si="484"/>
        <v>0</v>
      </c>
      <c r="AF235">
        <f t="shared" si="485"/>
        <v>0</v>
      </c>
      <c r="AG235">
        <f t="shared" si="486"/>
        <v>0</v>
      </c>
      <c r="AH235">
        <f t="shared" si="487"/>
        <v>0</v>
      </c>
      <c r="AI235">
        <f t="shared" si="488"/>
        <v>0</v>
      </c>
      <c r="AJ235">
        <f t="shared" si="489"/>
        <v>0</v>
      </c>
      <c r="AK235">
        <f t="shared" si="490"/>
        <v>0</v>
      </c>
      <c r="AL235">
        <f t="shared" si="491"/>
        <v>0</v>
      </c>
      <c r="AM235">
        <f t="shared" si="492"/>
        <v>0</v>
      </c>
      <c r="AN235">
        <f t="shared" si="493"/>
        <v>0</v>
      </c>
      <c r="AO235">
        <f t="shared" si="494"/>
        <v>0</v>
      </c>
      <c r="AP235">
        <f t="shared" si="495"/>
        <v>0</v>
      </c>
      <c r="AQ235">
        <f t="shared" si="496"/>
        <v>0</v>
      </c>
      <c r="AR235">
        <f t="shared" si="497"/>
        <v>0</v>
      </c>
      <c r="AS235">
        <f t="shared" si="498"/>
        <v>0</v>
      </c>
      <c r="AT235">
        <f t="shared" si="468"/>
        <v>0</v>
      </c>
      <c r="AU235">
        <f t="shared" si="499"/>
        <v>0</v>
      </c>
      <c r="AV235">
        <f t="shared" si="500"/>
        <v>0</v>
      </c>
      <c r="AW235">
        <f t="shared" si="469"/>
        <v>0</v>
      </c>
      <c r="AX235">
        <f t="shared" si="501"/>
        <v>0</v>
      </c>
      <c r="AY235">
        <f t="shared" si="502"/>
        <v>0</v>
      </c>
      <c r="AZ235">
        <f t="shared" si="503"/>
        <v>0</v>
      </c>
      <c r="BA235">
        <f t="shared" si="504"/>
        <v>0</v>
      </c>
      <c r="BB235">
        <f t="shared" si="505"/>
        <v>0</v>
      </c>
      <c r="BC235">
        <f t="shared" si="506"/>
        <v>0</v>
      </c>
      <c r="BD235">
        <f t="shared" si="507"/>
        <v>0</v>
      </c>
      <c r="BE235">
        <f t="shared" si="508"/>
        <v>0</v>
      </c>
      <c r="BF235">
        <f t="shared" si="509"/>
        <v>0</v>
      </c>
      <c r="BG235">
        <f t="shared" si="510"/>
        <v>0</v>
      </c>
      <c r="BH235">
        <f t="shared" si="511"/>
        <v>0</v>
      </c>
      <c r="BI235">
        <f t="shared" si="512"/>
        <v>0</v>
      </c>
      <c r="BJ235">
        <f t="shared" si="513"/>
        <v>0</v>
      </c>
      <c r="BK235">
        <f t="shared" si="514"/>
        <v>0</v>
      </c>
      <c r="BL235">
        <f t="shared" si="515"/>
        <v>0</v>
      </c>
      <c r="BM235">
        <f t="shared" si="516"/>
        <v>0</v>
      </c>
      <c r="BN235">
        <f t="shared" si="517"/>
        <v>0</v>
      </c>
      <c r="BO235">
        <f t="shared" si="518"/>
        <v>0</v>
      </c>
      <c r="BP235">
        <f t="shared" si="519"/>
        <v>0</v>
      </c>
      <c r="BQ235">
        <f t="shared" si="520"/>
        <v>0</v>
      </c>
      <c r="BR235">
        <f t="shared" si="521"/>
        <v>0</v>
      </c>
      <c r="BS235">
        <f t="shared" si="522"/>
        <v>0</v>
      </c>
      <c r="BT235">
        <f t="shared" si="523"/>
        <v>0</v>
      </c>
      <c r="BU235">
        <f t="shared" si="524"/>
        <v>0</v>
      </c>
      <c r="BV235">
        <f t="shared" si="525"/>
        <v>0</v>
      </c>
      <c r="BW235">
        <f t="shared" si="526"/>
        <v>0</v>
      </c>
      <c r="BX235">
        <f t="shared" si="527"/>
        <v>0</v>
      </c>
      <c r="BY235">
        <f t="shared" si="528"/>
        <v>0</v>
      </c>
      <c r="BZ235">
        <f t="shared" si="529"/>
        <v>0</v>
      </c>
      <c r="CA235">
        <f t="shared" si="530"/>
        <v>0</v>
      </c>
      <c r="CB235">
        <f t="shared" si="531"/>
        <v>0</v>
      </c>
      <c r="CC235">
        <f t="shared" si="532"/>
        <v>0</v>
      </c>
      <c r="CD235">
        <f t="shared" si="533"/>
        <v>0</v>
      </c>
      <c r="CE235">
        <f t="shared" si="534"/>
        <v>0</v>
      </c>
      <c r="CF235">
        <f t="shared" si="535"/>
        <v>0</v>
      </c>
      <c r="CG235">
        <f t="shared" si="536"/>
        <v>0</v>
      </c>
      <c r="CH235">
        <f t="shared" si="537"/>
        <v>0</v>
      </c>
      <c r="CI235">
        <f t="shared" si="538"/>
        <v>0</v>
      </c>
      <c r="CJ235">
        <f t="shared" si="539"/>
        <v>0</v>
      </c>
      <c r="CK235">
        <f t="shared" si="540"/>
        <v>0</v>
      </c>
      <c r="CL235" t="str">
        <f t="shared" si="541"/>
        <v/>
      </c>
      <c r="CM235" t="str">
        <f t="shared" si="542"/>
        <v/>
      </c>
      <c r="CN235" t="str">
        <f t="shared" si="543"/>
        <v/>
      </c>
      <c r="CO235" t="str">
        <f t="shared" si="544"/>
        <v/>
      </c>
      <c r="CP235" t="str">
        <f t="shared" si="545"/>
        <v/>
      </c>
      <c r="CQ235" t="str">
        <f t="shared" si="546"/>
        <v/>
      </c>
      <c r="CR235" t="str">
        <f t="shared" si="547"/>
        <v/>
      </c>
      <c r="CS235" t="str">
        <f t="shared" si="548"/>
        <v/>
      </c>
      <c r="CT235" t="str">
        <f t="shared" si="549"/>
        <v/>
      </c>
      <c r="CU235" t="str">
        <f t="shared" si="550"/>
        <v/>
      </c>
      <c r="CV235" t="str">
        <f t="shared" si="551"/>
        <v/>
      </c>
      <c r="CW235" t="str">
        <f t="shared" si="552"/>
        <v/>
      </c>
      <c r="CX235" t="str">
        <f t="shared" si="553"/>
        <v/>
      </c>
      <c r="CY235" t="str">
        <f t="shared" si="554"/>
        <v/>
      </c>
      <c r="CZ235" t="str">
        <f t="shared" si="555"/>
        <v/>
      </c>
      <c r="DA235" t="str">
        <f t="shared" si="556"/>
        <v/>
      </c>
      <c r="DB235" t="str">
        <f t="shared" si="557"/>
        <v/>
      </c>
      <c r="DC235" t="str">
        <f t="shared" si="558"/>
        <v/>
      </c>
      <c r="DD235" t="str">
        <f t="shared" si="559"/>
        <v/>
      </c>
      <c r="DE235" t="str">
        <f t="shared" si="560"/>
        <v/>
      </c>
      <c r="DF235" t="str">
        <f t="shared" si="561"/>
        <v/>
      </c>
      <c r="DG235" t="str">
        <f t="shared" si="562"/>
        <v/>
      </c>
      <c r="DH235" t="str">
        <f t="shared" si="563"/>
        <v/>
      </c>
      <c r="DI235" t="str">
        <f t="shared" si="564"/>
        <v/>
      </c>
      <c r="DJ235" t="str">
        <f t="shared" si="565"/>
        <v/>
      </c>
      <c r="DK235" t="str">
        <f t="shared" si="566"/>
        <v/>
      </c>
      <c r="DL235" t="str">
        <f t="shared" si="567"/>
        <v/>
      </c>
      <c r="DM235" t="str">
        <f t="shared" si="568"/>
        <v/>
      </c>
      <c r="DN235" t="str">
        <f t="shared" si="569"/>
        <v/>
      </c>
      <c r="DO235" t="str">
        <f t="shared" si="570"/>
        <v/>
      </c>
      <c r="DP235" t="str">
        <f t="shared" si="571"/>
        <v/>
      </c>
      <c r="DQ235" t="str">
        <f t="shared" si="572"/>
        <v/>
      </c>
      <c r="DR235" t="str">
        <f t="shared" si="573"/>
        <v/>
      </c>
      <c r="DS235" t="str">
        <f t="shared" si="574"/>
        <v/>
      </c>
      <c r="DT235" t="str">
        <f t="shared" si="575"/>
        <v/>
      </c>
      <c r="DU235">
        <f t="shared" si="576"/>
        <v>0</v>
      </c>
      <c r="DV235">
        <f t="shared" si="577"/>
        <v>0</v>
      </c>
      <c r="DW235">
        <f t="shared" si="578"/>
        <v>0</v>
      </c>
      <c r="DX235" t="str">
        <f t="shared" si="579"/>
        <v/>
      </c>
      <c r="DY235" t="str">
        <f t="shared" si="580"/>
        <v/>
      </c>
      <c r="DZ235" t="str">
        <f t="shared" si="581"/>
        <v/>
      </c>
      <c r="EA235" s="5">
        <f t="shared" si="582"/>
        <v>0</v>
      </c>
      <c r="EB235" s="3">
        <f t="shared" si="583"/>
        <v>0</v>
      </c>
    </row>
    <row r="236" spans="2:132" x14ac:dyDescent="0.2">
      <c r="B236">
        <v>231</v>
      </c>
      <c r="C236" s="3">
        <f>Zisk!D250</f>
        <v>0</v>
      </c>
      <c r="D236">
        <f>Zisk!E250</f>
        <v>0</v>
      </c>
      <c r="E236" s="66" t="str">
        <f t="shared" si="470"/>
        <v/>
      </c>
      <c r="F236" t="str">
        <f t="shared" si="471"/>
        <v/>
      </c>
      <c r="G236" s="66" t="str">
        <f t="shared" si="472"/>
        <v/>
      </c>
      <c r="J236">
        <f>VstupniParametry_SKRYT!$D$5</f>
        <v>0.02</v>
      </c>
      <c r="K236">
        <f>VstupniParametry_SKRYT!$D$6</f>
        <v>0.06</v>
      </c>
      <c r="L236">
        <f>VstupniParametry_SKRYT!$D$7</f>
        <v>0.06</v>
      </c>
      <c r="M236">
        <f>VstupniParametry_SKRYT!$D$8</f>
        <v>0.06</v>
      </c>
      <c r="N236">
        <f>VstupniParametry_SKRYT!$D$9</f>
        <v>1.7999999999999999E-2</v>
      </c>
      <c r="O236" s="27">
        <f>VstupniParametry_SKRYT!$D$10</f>
        <v>0.01</v>
      </c>
      <c r="P236" s="27">
        <f>VstupniParametry_SKRYT!$D$11</f>
        <v>0.01</v>
      </c>
      <c r="Q236" s="27">
        <f>VstupniParametry_SKRYT!$D$12</f>
        <v>0.01</v>
      </c>
      <c r="R236" s="27">
        <f>VstupniParametry_SKRYT!$D$13</f>
        <v>0.01</v>
      </c>
      <c r="S236" s="27">
        <f>VstupniParametry_SKRYT!$D$14</f>
        <v>0.01</v>
      </c>
      <c r="T236">
        <f t="shared" si="473"/>
        <v>0</v>
      </c>
      <c r="U236">
        <f t="shared" si="474"/>
        <v>0</v>
      </c>
      <c r="V236">
        <f t="shared" si="475"/>
        <v>0</v>
      </c>
      <c r="W236">
        <f t="shared" si="476"/>
        <v>0</v>
      </c>
      <c r="X236">
        <f t="shared" si="477"/>
        <v>0</v>
      </c>
      <c r="Y236">
        <f t="shared" si="478"/>
        <v>0</v>
      </c>
      <c r="Z236">
        <f t="shared" si="479"/>
        <v>0</v>
      </c>
      <c r="AA236">
        <f t="shared" si="480"/>
        <v>0</v>
      </c>
      <c r="AB236">
        <f t="shared" si="481"/>
        <v>0</v>
      </c>
      <c r="AC236">
        <f t="shared" si="482"/>
        <v>0</v>
      </c>
      <c r="AD236">
        <f t="shared" si="483"/>
        <v>0</v>
      </c>
      <c r="AE236">
        <f t="shared" si="484"/>
        <v>0</v>
      </c>
      <c r="AF236">
        <f t="shared" si="485"/>
        <v>0</v>
      </c>
      <c r="AG236">
        <f t="shared" si="486"/>
        <v>0</v>
      </c>
      <c r="AH236">
        <f t="shared" si="487"/>
        <v>0</v>
      </c>
      <c r="AI236">
        <f t="shared" si="488"/>
        <v>0</v>
      </c>
      <c r="AJ236">
        <f t="shared" si="489"/>
        <v>0</v>
      </c>
      <c r="AK236">
        <f t="shared" si="490"/>
        <v>0</v>
      </c>
      <c r="AL236">
        <f t="shared" si="491"/>
        <v>0</v>
      </c>
      <c r="AM236">
        <f t="shared" si="492"/>
        <v>0</v>
      </c>
      <c r="AN236">
        <f t="shared" si="493"/>
        <v>0</v>
      </c>
      <c r="AO236">
        <f t="shared" si="494"/>
        <v>0</v>
      </c>
      <c r="AP236">
        <f t="shared" si="495"/>
        <v>0</v>
      </c>
      <c r="AQ236">
        <f t="shared" si="496"/>
        <v>0</v>
      </c>
      <c r="AR236">
        <f t="shared" si="497"/>
        <v>0</v>
      </c>
      <c r="AS236">
        <f t="shared" si="498"/>
        <v>0</v>
      </c>
      <c r="AT236">
        <f t="shared" si="468"/>
        <v>0</v>
      </c>
      <c r="AU236">
        <f t="shared" si="499"/>
        <v>0</v>
      </c>
      <c r="AV236">
        <f t="shared" si="500"/>
        <v>0</v>
      </c>
      <c r="AW236">
        <f t="shared" si="469"/>
        <v>0</v>
      </c>
      <c r="AX236">
        <f t="shared" si="501"/>
        <v>0</v>
      </c>
      <c r="AY236">
        <f t="shared" si="502"/>
        <v>0</v>
      </c>
      <c r="AZ236">
        <f t="shared" si="503"/>
        <v>0</v>
      </c>
      <c r="BA236">
        <f t="shared" si="504"/>
        <v>0</v>
      </c>
      <c r="BB236">
        <f t="shared" si="505"/>
        <v>0</v>
      </c>
      <c r="BC236">
        <f t="shared" si="506"/>
        <v>0</v>
      </c>
      <c r="BD236">
        <f t="shared" si="507"/>
        <v>0</v>
      </c>
      <c r="BE236">
        <f t="shared" si="508"/>
        <v>0</v>
      </c>
      <c r="BF236">
        <f t="shared" si="509"/>
        <v>0</v>
      </c>
      <c r="BG236">
        <f t="shared" si="510"/>
        <v>0</v>
      </c>
      <c r="BH236">
        <f t="shared" si="511"/>
        <v>0</v>
      </c>
      <c r="BI236">
        <f t="shared" si="512"/>
        <v>0</v>
      </c>
      <c r="BJ236">
        <f t="shared" si="513"/>
        <v>0</v>
      </c>
      <c r="BK236">
        <f t="shared" si="514"/>
        <v>0</v>
      </c>
      <c r="BL236">
        <f t="shared" si="515"/>
        <v>0</v>
      </c>
      <c r="BM236">
        <f t="shared" si="516"/>
        <v>0</v>
      </c>
      <c r="BN236">
        <f t="shared" si="517"/>
        <v>0</v>
      </c>
      <c r="BO236">
        <f t="shared" si="518"/>
        <v>0</v>
      </c>
      <c r="BP236">
        <f t="shared" si="519"/>
        <v>0</v>
      </c>
      <c r="BQ236">
        <f t="shared" si="520"/>
        <v>0</v>
      </c>
      <c r="BR236">
        <f t="shared" si="521"/>
        <v>0</v>
      </c>
      <c r="BS236">
        <f t="shared" si="522"/>
        <v>0</v>
      </c>
      <c r="BT236">
        <f t="shared" si="523"/>
        <v>0</v>
      </c>
      <c r="BU236">
        <f t="shared" si="524"/>
        <v>0</v>
      </c>
      <c r="BV236">
        <f t="shared" si="525"/>
        <v>0</v>
      </c>
      <c r="BW236">
        <f t="shared" si="526"/>
        <v>0</v>
      </c>
      <c r="BX236">
        <f t="shared" si="527"/>
        <v>0</v>
      </c>
      <c r="BY236">
        <f t="shared" si="528"/>
        <v>0</v>
      </c>
      <c r="BZ236">
        <f t="shared" si="529"/>
        <v>0</v>
      </c>
      <c r="CA236">
        <f t="shared" si="530"/>
        <v>0</v>
      </c>
      <c r="CB236">
        <f t="shared" si="531"/>
        <v>0</v>
      </c>
      <c r="CC236">
        <f t="shared" si="532"/>
        <v>0</v>
      </c>
      <c r="CD236">
        <f t="shared" si="533"/>
        <v>0</v>
      </c>
      <c r="CE236">
        <f t="shared" si="534"/>
        <v>0</v>
      </c>
      <c r="CF236">
        <f t="shared" si="535"/>
        <v>0</v>
      </c>
      <c r="CG236">
        <f t="shared" si="536"/>
        <v>0</v>
      </c>
      <c r="CH236">
        <f t="shared" si="537"/>
        <v>0</v>
      </c>
      <c r="CI236">
        <f t="shared" si="538"/>
        <v>0</v>
      </c>
      <c r="CJ236">
        <f t="shared" si="539"/>
        <v>0</v>
      </c>
      <c r="CK236">
        <f t="shared" si="540"/>
        <v>0</v>
      </c>
      <c r="CL236" t="str">
        <f t="shared" si="541"/>
        <v/>
      </c>
      <c r="CM236" t="str">
        <f t="shared" si="542"/>
        <v/>
      </c>
      <c r="CN236" t="str">
        <f t="shared" si="543"/>
        <v/>
      </c>
      <c r="CO236" t="str">
        <f t="shared" si="544"/>
        <v/>
      </c>
      <c r="CP236" t="str">
        <f t="shared" si="545"/>
        <v/>
      </c>
      <c r="CQ236" t="str">
        <f t="shared" si="546"/>
        <v/>
      </c>
      <c r="CR236" t="str">
        <f t="shared" si="547"/>
        <v/>
      </c>
      <c r="CS236" t="str">
        <f t="shared" si="548"/>
        <v/>
      </c>
      <c r="CT236" t="str">
        <f t="shared" si="549"/>
        <v/>
      </c>
      <c r="CU236" t="str">
        <f t="shared" si="550"/>
        <v/>
      </c>
      <c r="CV236" t="str">
        <f t="shared" si="551"/>
        <v/>
      </c>
      <c r="CW236" t="str">
        <f t="shared" si="552"/>
        <v/>
      </c>
      <c r="CX236" t="str">
        <f t="shared" si="553"/>
        <v/>
      </c>
      <c r="CY236" t="str">
        <f t="shared" si="554"/>
        <v/>
      </c>
      <c r="CZ236" t="str">
        <f t="shared" si="555"/>
        <v/>
      </c>
      <c r="DA236" t="str">
        <f t="shared" si="556"/>
        <v/>
      </c>
      <c r="DB236" t="str">
        <f t="shared" si="557"/>
        <v/>
      </c>
      <c r="DC236" t="str">
        <f t="shared" si="558"/>
        <v/>
      </c>
      <c r="DD236" t="str">
        <f t="shared" si="559"/>
        <v/>
      </c>
      <c r="DE236" t="str">
        <f t="shared" si="560"/>
        <v/>
      </c>
      <c r="DF236" t="str">
        <f t="shared" si="561"/>
        <v/>
      </c>
      <c r="DG236" t="str">
        <f t="shared" si="562"/>
        <v/>
      </c>
      <c r="DH236" t="str">
        <f t="shared" si="563"/>
        <v/>
      </c>
      <c r="DI236" t="str">
        <f t="shared" si="564"/>
        <v/>
      </c>
      <c r="DJ236" t="str">
        <f t="shared" si="565"/>
        <v/>
      </c>
      <c r="DK236" t="str">
        <f t="shared" si="566"/>
        <v/>
      </c>
      <c r="DL236" t="str">
        <f t="shared" si="567"/>
        <v/>
      </c>
      <c r="DM236" t="str">
        <f t="shared" si="568"/>
        <v/>
      </c>
      <c r="DN236" t="str">
        <f t="shared" si="569"/>
        <v/>
      </c>
      <c r="DO236" t="str">
        <f t="shared" si="570"/>
        <v/>
      </c>
      <c r="DP236" t="str">
        <f t="shared" si="571"/>
        <v/>
      </c>
      <c r="DQ236" t="str">
        <f t="shared" si="572"/>
        <v/>
      </c>
      <c r="DR236" t="str">
        <f t="shared" si="573"/>
        <v/>
      </c>
      <c r="DS236" t="str">
        <f t="shared" si="574"/>
        <v/>
      </c>
      <c r="DT236" t="str">
        <f t="shared" si="575"/>
        <v/>
      </c>
      <c r="DU236">
        <f t="shared" si="576"/>
        <v>0</v>
      </c>
      <c r="DV236">
        <f t="shared" si="577"/>
        <v>0</v>
      </c>
      <c r="DW236">
        <f t="shared" si="578"/>
        <v>0</v>
      </c>
      <c r="DX236" t="str">
        <f t="shared" si="579"/>
        <v/>
      </c>
      <c r="DY236" t="str">
        <f t="shared" si="580"/>
        <v/>
      </c>
      <c r="DZ236" t="str">
        <f t="shared" si="581"/>
        <v/>
      </c>
      <c r="EA236" s="5">
        <f t="shared" si="582"/>
        <v>0</v>
      </c>
      <c r="EB236" s="3">
        <f t="shared" si="583"/>
        <v>0</v>
      </c>
    </row>
    <row r="237" spans="2:132" x14ac:dyDescent="0.2">
      <c r="B237" s="25">
        <v>232</v>
      </c>
      <c r="C237" s="26">
        <f>Zisk!D251</f>
        <v>0</v>
      </c>
      <c r="D237">
        <f>Zisk!E251</f>
        <v>0</v>
      </c>
      <c r="E237" s="66" t="str">
        <f t="shared" si="470"/>
        <v/>
      </c>
      <c r="F237" t="str">
        <f t="shared" si="471"/>
        <v/>
      </c>
      <c r="G237" s="66" t="str">
        <f t="shared" si="472"/>
        <v/>
      </c>
      <c r="H237" s="25"/>
      <c r="I237" s="25"/>
      <c r="J237">
        <f>VstupniParametry_SKRYT!$D$5</f>
        <v>0.02</v>
      </c>
      <c r="K237">
        <f>VstupniParametry_SKRYT!$D$6</f>
        <v>0.06</v>
      </c>
      <c r="L237">
        <f>VstupniParametry_SKRYT!$D$7</f>
        <v>0.06</v>
      </c>
      <c r="M237">
        <f>VstupniParametry_SKRYT!$D$8</f>
        <v>0.06</v>
      </c>
      <c r="N237">
        <f>VstupniParametry_SKRYT!$D$9</f>
        <v>1.7999999999999999E-2</v>
      </c>
      <c r="O237" s="27">
        <f>VstupniParametry_SKRYT!$D$10</f>
        <v>0.01</v>
      </c>
      <c r="P237" s="27">
        <f>VstupniParametry_SKRYT!$D$11</f>
        <v>0.01</v>
      </c>
      <c r="Q237" s="27">
        <f>VstupniParametry_SKRYT!$D$12</f>
        <v>0.01</v>
      </c>
      <c r="R237" s="27">
        <f>VstupniParametry_SKRYT!$D$13</f>
        <v>0.01</v>
      </c>
      <c r="S237" s="27">
        <f>VstupniParametry_SKRYT!$D$14</f>
        <v>0.01</v>
      </c>
      <c r="T237">
        <f t="shared" si="473"/>
        <v>0</v>
      </c>
      <c r="U237">
        <f t="shared" si="474"/>
        <v>0</v>
      </c>
      <c r="V237">
        <f t="shared" si="475"/>
        <v>0</v>
      </c>
      <c r="W237">
        <f t="shared" si="476"/>
        <v>0</v>
      </c>
      <c r="X237">
        <f t="shared" si="477"/>
        <v>0</v>
      </c>
      <c r="Y237">
        <f t="shared" si="478"/>
        <v>0</v>
      </c>
      <c r="Z237">
        <f t="shared" si="479"/>
        <v>0</v>
      </c>
      <c r="AA237">
        <f t="shared" si="480"/>
        <v>0</v>
      </c>
      <c r="AB237">
        <f t="shared" si="481"/>
        <v>0</v>
      </c>
      <c r="AC237">
        <f t="shared" si="482"/>
        <v>0</v>
      </c>
      <c r="AD237">
        <f t="shared" si="483"/>
        <v>0</v>
      </c>
      <c r="AE237">
        <f t="shared" si="484"/>
        <v>0</v>
      </c>
      <c r="AF237">
        <f t="shared" si="485"/>
        <v>0</v>
      </c>
      <c r="AG237">
        <f t="shared" si="486"/>
        <v>0</v>
      </c>
      <c r="AH237">
        <f t="shared" si="487"/>
        <v>0</v>
      </c>
      <c r="AI237">
        <f t="shared" si="488"/>
        <v>0</v>
      </c>
      <c r="AJ237">
        <f t="shared" si="489"/>
        <v>0</v>
      </c>
      <c r="AK237">
        <f t="shared" si="490"/>
        <v>0</v>
      </c>
      <c r="AL237">
        <f t="shared" si="491"/>
        <v>0</v>
      </c>
      <c r="AM237">
        <f t="shared" si="492"/>
        <v>0</v>
      </c>
      <c r="AN237">
        <f t="shared" si="493"/>
        <v>0</v>
      </c>
      <c r="AO237">
        <f t="shared" si="494"/>
        <v>0</v>
      </c>
      <c r="AP237">
        <f t="shared" si="495"/>
        <v>0</v>
      </c>
      <c r="AQ237">
        <f t="shared" si="496"/>
        <v>0</v>
      </c>
      <c r="AR237">
        <f t="shared" si="497"/>
        <v>0</v>
      </c>
      <c r="AS237">
        <f t="shared" si="498"/>
        <v>0</v>
      </c>
      <c r="AT237">
        <f t="shared" si="468"/>
        <v>0</v>
      </c>
      <c r="AU237">
        <f t="shared" si="499"/>
        <v>0</v>
      </c>
      <c r="AV237">
        <f t="shared" si="500"/>
        <v>0</v>
      </c>
      <c r="AW237">
        <f t="shared" si="469"/>
        <v>0</v>
      </c>
      <c r="AX237">
        <f t="shared" si="501"/>
        <v>0</v>
      </c>
      <c r="AY237">
        <f t="shared" si="502"/>
        <v>0</v>
      </c>
      <c r="AZ237">
        <f t="shared" si="503"/>
        <v>0</v>
      </c>
      <c r="BA237">
        <f t="shared" si="504"/>
        <v>0</v>
      </c>
      <c r="BB237">
        <f t="shared" si="505"/>
        <v>0</v>
      </c>
      <c r="BC237">
        <f t="shared" si="506"/>
        <v>0</v>
      </c>
      <c r="BD237">
        <f t="shared" si="507"/>
        <v>0</v>
      </c>
      <c r="BE237">
        <f t="shared" si="508"/>
        <v>0</v>
      </c>
      <c r="BF237">
        <f t="shared" si="509"/>
        <v>0</v>
      </c>
      <c r="BG237">
        <f t="shared" si="510"/>
        <v>0</v>
      </c>
      <c r="BH237">
        <f t="shared" si="511"/>
        <v>0</v>
      </c>
      <c r="BI237">
        <f t="shared" si="512"/>
        <v>0</v>
      </c>
      <c r="BJ237">
        <f t="shared" si="513"/>
        <v>0</v>
      </c>
      <c r="BK237">
        <f t="shared" si="514"/>
        <v>0</v>
      </c>
      <c r="BL237">
        <f t="shared" si="515"/>
        <v>0</v>
      </c>
      <c r="BM237">
        <f t="shared" si="516"/>
        <v>0</v>
      </c>
      <c r="BN237">
        <f t="shared" si="517"/>
        <v>0</v>
      </c>
      <c r="BO237">
        <f t="shared" si="518"/>
        <v>0</v>
      </c>
      <c r="BP237">
        <f t="shared" si="519"/>
        <v>0</v>
      </c>
      <c r="BQ237">
        <f t="shared" si="520"/>
        <v>0</v>
      </c>
      <c r="BR237">
        <f t="shared" si="521"/>
        <v>0</v>
      </c>
      <c r="BS237">
        <f t="shared" si="522"/>
        <v>0</v>
      </c>
      <c r="BT237">
        <f t="shared" si="523"/>
        <v>0</v>
      </c>
      <c r="BU237">
        <f t="shared" si="524"/>
        <v>0</v>
      </c>
      <c r="BV237">
        <f t="shared" si="525"/>
        <v>0</v>
      </c>
      <c r="BW237">
        <f t="shared" si="526"/>
        <v>0</v>
      </c>
      <c r="BX237">
        <f t="shared" si="527"/>
        <v>0</v>
      </c>
      <c r="BY237">
        <f t="shared" si="528"/>
        <v>0</v>
      </c>
      <c r="BZ237">
        <f t="shared" si="529"/>
        <v>0</v>
      </c>
      <c r="CA237">
        <f t="shared" si="530"/>
        <v>0</v>
      </c>
      <c r="CB237">
        <f t="shared" si="531"/>
        <v>0</v>
      </c>
      <c r="CC237">
        <f t="shared" si="532"/>
        <v>0</v>
      </c>
      <c r="CD237">
        <f t="shared" si="533"/>
        <v>0</v>
      </c>
      <c r="CE237">
        <f t="shared" si="534"/>
        <v>0</v>
      </c>
      <c r="CF237">
        <f t="shared" si="535"/>
        <v>0</v>
      </c>
      <c r="CG237">
        <f t="shared" si="536"/>
        <v>0</v>
      </c>
      <c r="CH237">
        <f t="shared" si="537"/>
        <v>0</v>
      </c>
      <c r="CI237">
        <f t="shared" si="538"/>
        <v>0</v>
      </c>
      <c r="CJ237">
        <f t="shared" si="539"/>
        <v>0</v>
      </c>
      <c r="CK237">
        <f t="shared" si="540"/>
        <v>0</v>
      </c>
      <c r="CL237" t="str">
        <f t="shared" si="541"/>
        <v/>
      </c>
      <c r="CM237" t="str">
        <f t="shared" si="542"/>
        <v/>
      </c>
      <c r="CN237" t="str">
        <f t="shared" si="543"/>
        <v/>
      </c>
      <c r="CO237" t="str">
        <f t="shared" si="544"/>
        <v/>
      </c>
      <c r="CP237" t="str">
        <f t="shared" si="545"/>
        <v/>
      </c>
      <c r="CQ237" t="str">
        <f t="shared" si="546"/>
        <v/>
      </c>
      <c r="CR237" t="str">
        <f t="shared" si="547"/>
        <v/>
      </c>
      <c r="CS237" t="str">
        <f t="shared" si="548"/>
        <v/>
      </c>
      <c r="CT237" t="str">
        <f t="shared" si="549"/>
        <v/>
      </c>
      <c r="CU237" t="str">
        <f t="shared" si="550"/>
        <v/>
      </c>
      <c r="CV237" t="str">
        <f t="shared" si="551"/>
        <v/>
      </c>
      <c r="CW237" t="str">
        <f t="shared" si="552"/>
        <v/>
      </c>
      <c r="CX237" t="str">
        <f t="shared" si="553"/>
        <v/>
      </c>
      <c r="CY237" t="str">
        <f t="shared" si="554"/>
        <v/>
      </c>
      <c r="CZ237" t="str">
        <f t="shared" si="555"/>
        <v/>
      </c>
      <c r="DA237" t="str">
        <f t="shared" si="556"/>
        <v/>
      </c>
      <c r="DB237" t="str">
        <f t="shared" si="557"/>
        <v/>
      </c>
      <c r="DC237" t="str">
        <f t="shared" si="558"/>
        <v/>
      </c>
      <c r="DD237" t="str">
        <f t="shared" si="559"/>
        <v/>
      </c>
      <c r="DE237" t="str">
        <f t="shared" si="560"/>
        <v/>
      </c>
      <c r="DF237" t="str">
        <f t="shared" si="561"/>
        <v/>
      </c>
      <c r="DG237" t="str">
        <f t="shared" si="562"/>
        <v/>
      </c>
      <c r="DH237" t="str">
        <f t="shared" si="563"/>
        <v/>
      </c>
      <c r="DI237" t="str">
        <f t="shared" si="564"/>
        <v/>
      </c>
      <c r="DJ237" t="str">
        <f t="shared" si="565"/>
        <v/>
      </c>
      <c r="DK237" t="str">
        <f t="shared" si="566"/>
        <v/>
      </c>
      <c r="DL237" t="str">
        <f t="shared" si="567"/>
        <v/>
      </c>
      <c r="DM237" t="str">
        <f t="shared" si="568"/>
        <v/>
      </c>
      <c r="DN237" t="str">
        <f t="shared" si="569"/>
        <v/>
      </c>
      <c r="DO237" t="str">
        <f t="shared" si="570"/>
        <v/>
      </c>
      <c r="DP237" t="str">
        <f t="shared" si="571"/>
        <v/>
      </c>
      <c r="DQ237" t="str">
        <f t="shared" si="572"/>
        <v/>
      </c>
      <c r="DR237" t="str">
        <f t="shared" si="573"/>
        <v/>
      </c>
      <c r="DS237" t="str">
        <f t="shared" si="574"/>
        <v/>
      </c>
      <c r="DT237" t="str">
        <f t="shared" si="575"/>
        <v/>
      </c>
      <c r="DU237">
        <f t="shared" si="576"/>
        <v>0</v>
      </c>
      <c r="DV237">
        <f t="shared" si="577"/>
        <v>0</v>
      </c>
      <c r="DW237">
        <f t="shared" si="578"/>
        <v>0</v>
      </c>
      <c r="DX237" t="str">
        <f t="shared" si="579"/>
        <v/>
      </c>
      <c r="DY237" t="str">
        <f t="shared" si="580"/>
        <v/>
      </c>
      <c r="DZ237" t="str">
        <f t="shared" si="581"/>
        <v/>
      </c>
      <c r="EA237" s="5">
        <f t="shared" si="582"/>
        <v>0</v>
      </c>
      <c r="EB237" s="3">
        <f t="shared" si="583"/>
        <v>0</v>
      </c>
    </row>
    <row r="238" spans="2:132" x14ac:dyDescent="0.2">
      <c r="B238">
        <v>233</v>
      </c>
      <c r="C238" s="3">
        <f>Zisk!D252</f>
        <v>0</v>
      </c>
      <c r="D238">
        <f>Zisk!E252</f>
        <v>0</v>
      </c>
      <c r="E238" s="66" t="str">
        <f t="shared" si="470"/>
        <v/>
      </c>
      <c r="F238" t="str">
        <f t="shared" si="471"/>
        <v/>
      </c>
      <c r="G238" s="66" t="str">
        <f t="shared" si="472"/>
        <v/>
      </c>
      <c r="J238">
        <f>VstupniParametry_SKRYT!$D$5</f>
        <v>0.02</v>
      </c>
      <c r="K238">
        <f>VstupniParametry_SKRYT!$D$6</f>
        <v>0.06</v>
      </c>
      <c r="L238">
        <f>VstupniParametry_SKRYT!$D$7</f>
        <v>0.06</v>
      </c>
      <c r="M238">
        <f>VstupniParametry_SKRYT!$D$8</f>
        <v>0.06</v>
      </c>
      <c r="N238">
        <f>VstupniParametry_SKRYT!$D$9</f>
        <v>1.7999999999999999E-2</v>
      </c>
      <c r="O238" s="27">
        <f>VstupniParametry_SKRYT!$D$10</f>
        <v>0.01</v>
      </c>
      <c r="P238" s="27">
        <f>VstupniParametry_SKRYT!$D$11</f>
        <v>0.01</v>
      </c>
      <c r="Q238" s="27">
        <f>VstupniParametry_SKRYT!$D$12</f>
        <v>0.01</v>
      </c>
      <c r="R238" s="27">
        <f>VstupniParametry_SKRYT!$D$13</f>
        <v>0.01</v>
      </c>
      <c r="S238" s="27">
        <f>VstupniParametry_SKRYT!$D$14</f>
        <v>0.01</v>
      </c>
      <c r="T238">
        <f t="shared" si="473"/>
        <v>0</v>
      </c>
      <c r="U238">
        <f t="shared" si="474"/>
        <v>0</v>
      </c>
      <c r="V238">
        <f t="shared" si="475"/>
        <v>0</v>
      </c>
      <c r="W238">
        <f t="shared" si="476"/>
        <v>0</v>
      </c>
      <c r="X238">
        <f t="shared" si="477"/>
        <v>0</v>
      </c>
      <c r="Y238">
        <f t="shared" si="478"/>
        <v>0</v>
      </c>
      <c r="Z238">
        <f t="shared" si="479"/>
        <v>0</v>
      </c>
      <c r="AA238">
        <f t="shared" si="480"/>
        <v>0</v>
      </c>
      <c r="AB238">
        <f t="shared" si="481"/>
        <v>0</v>
      </c>
      <c r="AC238">
        <f t="shared" si="482"/>
        <v>0</v>
      </c>
      <c r="AD238">
        <f t="shared" si="483"/>
        <v>0</v>
      </c>
      <c r="AE238">
        <f t="shared" si="484"/>
        <v>0</v>
      </c>
      <c r="AF238">
        <f t="shared" si="485"/>
        <v>0</v>
      </c>
      <c r="AG238">
        <f t="shared" si="486"/>
        <v>0</v>
      </c>
      <c r="AH238">
        <f t="shared" si="487"/>
        <v>0</v>
      </c>
      <c r="AI238">
        <f t="shared" si="488"/>
        <v>0</v>
      </c>
      <c r="AJ238">
        <f t="shared" si="489"/>
        <v>0</v>
      </c>
      <c r="AK238">
        <f t="shared" si="490"/>
        <v>0</v>
      </c>
      <c r="AL238">
        <f t="shared" si="491"/>
        <v>0</v>
      </c>
      <c r="AM238">
        <f t="shared" si="492"/>
        <v>0</v>
      </c>
      <c r="AN238">
        <f t="shared" si="493"/>
        <v>0</v>
      </c>
      <c r="AO238">
        <f t="shared" si="494"/>
        <v>0</v>
      </c>
      <c r="AP238">
        <f t="shared" si="495"/>
        <v>0</v>
      </c>
      <c r="AQ238">
        <f t="shared" si="496"/>
        <v>0</v>
      </c>
      <c r="AR238">
        <f t="shared" si="497"/>
        <v>0</v>
      </c>
      <c r="AS238">
        <f t="shared" si="498"/>
        <v>0</v>
      </c>
      <c r="AT238">
        <f t="shared" si="468"/>
        <v>0</v>
      </c>
      <c r="AU238">
        <f t="shared" si="499"/>
        <v>0</v>
      </c>
      <c r="AV238">
        <f t="shared" si="500"/>
        <v>0</v>
      </c>
      <c r="AW238">
        <f t="shared" si="469"/>
        <v>0</v>
      </c>
      <c r="AX238">
        <f t="shared" si="501"/>
        <v>0</v>
      </c>
      <c r="AY238">
        <f t="shared" si="502"/>
        <v>0</v>
      </c>
      <c r="AZ238">
        <f t="shared" si="503"/>
        <v>0</v>
      </c>
      <c r="BA238">
        <f t="shared" si="504"/>
        <v>0</v>
      </c>
      <c r="BB238">
        <f t="shared" si="505"/>
        <v>0</v>
      </c>
      <c r="BC238">
        <f t="shared" si="506"/>
        <v>0</v>
      </c>
      <c r="BD238">
        <f t="shared" si="507"/>
        <v>0</v>
      </c>
      <c r="BE238">
        <f t="shared" si="508"/>
        <v>0</v>
      </c>
      <c r="BF238">
        <f t="shared" si="509"/>
        <v>0</v>
      </c>
      <c r="BG238">
        <f t="shared" si="510"/>
        <v>0</v>
      </c>
      <c r="BH238">
        <f t="shared" si="511"/>
        <v>0</v>
      </c>
      <c r="BI238">
        <f t="shared" si="512"/>
        <v>0</v>
      </c>
      <c r="BJ238">
        <f t="shared" si="513"/>
        <v>0</v>
      </c>
      <c r="BK238">
        <f t="shared" si="514"/>
        <v>0</v>
      </c>
      <c r="BL238">
        <f t="shared" si="515"/>
        <v>0</v>
      </c>
      <c r="BM238">
        <f t="shared" si="516"/>
        <v>0</v>
      </c>
      <c r="BN238">
        <f t="shared" si="517"/>
        <v>0</v>
      </c>
      <c r="BO238">
        <f t="shared" si="518"/>
        <v>0</v>
      </c>
      <c r="BP238">
        <f t="shared" si="519"/>
        <v>0</v>
      </c>
      <c r="BQ238">
        <f t="shared" si="520"/>
        <v>0</v>
      </c>
      <c r="BR238">
        <f t="shared" si="521"/>
        <v>0</v>
      </c>
      <c r="BS238">
        <f t="shared" si="522"/>
        <v>0</v>
      </c>
      <c r="BT238">
        <f t="shared" si="523"/>
        <v>0</v>
      </c>
      <c r="BU238">
        <f t="shared" si="524"/>
        <v>0</v>
      </c>
      <c r="BV238">
        <f t="shared" si="525"/>
        <v>0</v>
      </c>
      <c r="BW238">
        <f t="shared" si="526"/>
        <v>0</v>
      </c>
      <c r="BX238">
        <f t="shared" si="527"/>
        <v>0</v>
      </c>
      <c r="BY238">
        <f t="shared" si="528"/>
        <v>0</v>
      </c>
      <c r="BZ238">
        <f t="shared" si="529"/>
        <v>0</v>
      </c>
      <c r="CA238">
        <f t="shared" si="530"/>
        <v>0</v>
      </c>
      <c r="CB238">
        <f t="shared" si="531"/>
        <v>0</v>
      </c>
      <c r="CC238">
        <f t="shared" si="532"/>
        <v>0</v>
      </c>
      <c r="CD238">
        <f t="shared" si="533"/>
        <v>0</v>
      </c>
      <c r="CE238">
        <f t="shared" si="534"/>
        <v>0</v>
      </c>
      <c r="CF238">
        <f t="shared" si="535"/>
        <v>0</v>
      </c>
      <c r="CG238">
        <f t="shared" si="536"/>
        <v>0</v>
      </c>
      <c r="CH238">
        <f t="shared" si="537"/>
        <v>0</v>
      </c>
      <c r="CI238">
        <f t="shared" si="538"/>
        <v>0</v>
      </c>
      <c r="CJ238">
        <f t="shared" si="539"/>
        <v>0</v>
      </c>
      <c r="CK238">
        <f t="shared" si="540"/>
        <v>0</v>
      </c>
      <c r="CL238" t="str">
        <f t="shared" si="541"/>
        <v/>
      </c>
      <c r="CM238" t="str">
        <f t="shared" si="542"/>
        <v/>
      </c>
      <c r="CN238" t="str">
        <f t="shared" si="543"/>
        <v/>
      </c>
      <c r="CO238" t="str">
        <f t="shared" si="544"/>
        <v/>
      </c>
      <c r="CP238" t="str">
        <f t="shared" si="545"/>
        <v/>
      </c>
      <c r="CQ238" t="str">
        <f t="shared" si="546"/>
        <v/>
      </c>
      <c r="CR238" t="str">
        <f t="shared" si="547"/>
        <v/>
      </c>
      <c r="CS238" t="str">
        <f t="shared" si="548"/>
        <v/>
      </c>
      <c r="CT238" t="str">
        <f t="shared" si="549"/>
        <v/>
      </c>
      <c r="CU238" t="str">
        <f t="shared" si="550"/>
        <v/>
      </c>
      <c r="CV238" t="str">
        <f t="shared" si="551"/>
        <v/>
      </c>
      <c r="CW238" t="str">
        <f t="shared" si="552"/>
        <v/>
      </c>
      <c r="CX238" t="str">
        <f t="shared" si="553"/>
        <v/>
      </c>
      <c r="CY238" t="str">
        <f t="shared" si="554"/>
        <v/>
      </c>
      <c r="CZ238" t="str">
        <f t="shared" si="555"/>
        <v/>
      </c>
      <c r="DA238" t="str">
        <f t="shared" si="556"/>
        <v/>
      </c>
      <c r="DB238" t="str">
        <f t="shared" si="557"/>
        <v/>
      </c>
      <c r="DC238" t="str">
        <f t="shared" si="558"/>
        <v/>
      </c>
      <c r="DD238" t="str">
        <f t="shared" si="559"/>
        <v/>
      </c>
      <c r="DE238" t="str">
        <f t="shared" si="560"/>
        <v/>
      </c>
      <c r="DF238" t="str">
        <f t="shared" si="561"/>
        <v/>
      </c>
      <c r="DG238" t="str">
        <f t="shared" si="562"/>
        <v/>
      </c>
      <c r="DH238" t="str">
        <f t="shared" si="563"/>
        <v/>
      </c>
      <c r="DI238" t="str">
        <f t="shared" si="564"/>
        <v/>
      </c>
      <c r="DJ238" t="str">
        <f t="shared" si="565"/>
        <v/>
      </c>
      <c r="DK238" t="str">
        <f t="shared" si="566"/>
        <v/>
      </c>
      <c r="DL238" t="str">
        <f t="shared" si="567"/>
        <v/>
      </c>
      <c r="DM238" t="str">
        <f t="shared" si="568"/>
        <v/>
      </c>
      <c r="DN238" t="str">
        <f t="shared" si="569"/>
        <v/>
      </c>
      <c r="DO238" t="str">
        <f t="shared" si="570"/>
        <v/>
      </c>
      <c r="DP238" t="str">
        <f t="shared" si="571"/>
        <v/>
      </c>
      <c r="DQ238" t="str">
        <f t="shared" si="572"/>
        <v/>
      </c>
      <c r="DR238" t="str">
        <f t="shared" si="573"/>
        <v/>
      </c>
      <c r="DS238" t="str">
        <f t="shared" si="574"/>
        <v/>
      </c>
      <c r="DT238" t="str">
        <f t="shared" si="575"/>
        <v/>
      </c>
      <c r="DU238">
        <f t="shared" si="576"/>
        <v>0</v>
      </c>
      <c r="DV238">
        <f t="shared" si="577"/>
        <v>0</v>
      </c>
      <c r="DW238">
        <f t="shared" si="578"/>
        <v>0</v>
      </c>
      <c r="DX238" t="str">
        <f t="shared" si="579"/>
        <v/>
      </c>
      <c r="DY238" t="str">
        <f t="shared" si="580"/>
        <v/>
      </c>
      <c r="DZ238" t="str">
        <f t="shared" si="581"/>
        <v/>
      </c>
      <c r="EA238" s="5">
        <f t="shared" si="582"/>
        <v>0</v>
      </c>
      <c r="EB238" s="3">
        <f t="shared" si="583"/>
        <v>0</v>
      </c>
    </row>
    <row r="239" spans="2:132" x14ac:dyDescent="0.2">
      <c r="B239" s="25">
        <v>234</v>
      </c>
      <c r="C239" s="26">
        <f>Zisk!D253</f>
        <v>0</v>
      </c>
      <c r="D239">
        <f>Zisk!E253</f>
        <v>0</v>
      </c>
      <c r="E239" s="66" t="str">
        <f t="shared" si="470"/>
        <v/>
      </c>
      <c r="F239" t="str">
        <f t="shared" si="471"/>
        <v/>
      </c>
      <c r="G239" s="66" t="str">
        <f t="shared" si="472"/>
        <v/>
      </c>
      <c r="H239" s="25"/>
      <c r="I239" s="25"/>
      <c r="J239">
        <f>VstupniParametry_SKRYT!$D$5</f>
        <v>0.02</v>
      </c>
      <c r="K239">
        <f>VstupniParametry_SKRYT!$D$6</f>
        <v>0.06</v>
      </c>
      <c r="L239">
        <f>VstupniParametry_SKRYT!$D$7</f>
        <v>0.06</v>
      </c>
      <c r="M239">
        <f>VstupniParametry_SKRYT!$D$8</f>
        <v>0.06</v>
      </c>
      <c r="N239">
        <f>VstupniParametry_SKRYT!$D$9</f>
        <v>1.7999999999999999E-2</v>
      </c>
      <c r="O239" s="27">
        <f>VstupniParametry_SKRYT!$D$10</f>
        <v>0.01</v>
      </c>
      <c r="P239" s="27">
        <f>VstupniParametry_SKRYT!$D$11</f>
        <v>0.01</v>
      </c>
      <c r="Q239" s="27">
        <f>VstupniParametry_SKRYT!$D$12</f>
        <v>0.01</v>
      </c>
      <c r="R239" s="27">
        <f>VstupniParametry_SKRYT!$D$13</f>
        <v>0.01</v>
      </c>
      <c r="S239" s="27">
        <f>VstupniParametry_SKRYT!$D$14</f>
        <v>0.01</v>
      </c>
      <c r="T239">
        <f t="shared" si="473"/>
        <v>0</v>
      </c>
      <c r="U239">
        <f t="shared" si="474"/>
        <v>0</v>
      </c>
      <c r="V239">
        <f t="shared" si="475"/>
        <v>0</v>
      </c>
      <c r="W239">
        <f t="shared" si="476"/>
        <v>0</v>
      </c>
      <c r="X239">
        <f t="shared" si="477"/>
        <v>0</v>
      </c>
      <c r="Y239">
        <f t="shared" si="478"/>
        <v>0</v>
      </c>
      <c r="Z239">
        <f t="shared" si="479"/>
        <v>0</v>
      </c>
      <c r="AA239">
        <f t="shared" si="480"/>
        <v>0</v>
      </c>
      <c r="AB239">
        <f t="shared" si="481"/>
        <v>0</v>
      </c>
      <c r="AC239">
        <f t="shared" si="482"/>
        <v>0</v>
      </c>
      <c r="AD239">
        <f t="shared" si="483"/>
        <v>0</v>
      </c>
      <c r="AE239">
        <f t="shared" si="484"/>
        <v>0</v>
      </c>
      <c r="AF239">
        <f t="shared" si="485"/>
        <v>0</v>
      </c>
      <c r="AG239">
        <f t="shared" si="486"/>
        <v>0</v>
      </c>
      <c r="AH239">
        <f t="shared" si="487"/>
        <v>0</v>
      </c>
      <c r="AI239">
        <f t="shared" si="488"/>
        <v>0</v>
      </c>
      <c r="AJ239">
        <f t="shared" si="489"/>
        <v>0</v>
      </c>
      <c r="AK239">
        <f t="shared" si="490"/>
        <v>0</v>
      </c>
      <c r="AL239">
        <f t="shared" si="491"/>
        <v>0</v>
      </c>
      <c r="AM239">
        <f t="shared" si="492"/>
        <v>0</v>
      </c>
      <c r="AN239">
        <f t="shared" si="493"/>
        <v>0</v>
      </c>
      <c r="AO239">
        <f t="shared" si="494"/>
        <v>0</v>
      </c>
      <c r="AP239">
        <f t="shared" si="495"/>
        <v>0</v>
      </c>
      <c r="AQ239">
        <f t="shared" si="496"/>
        <v>0</v>
      </c>
      <c r="AR239">
        <f t="shared" si="497"/>
        <v>0</v>
      </c>
      <c r="AS239">
        <f t="shared" si="498"/>
        <v>0</v>
      </c>
      <c r="AT239">
        <f t="shared" si="468"/>
        <v>0</v>
      </c>
      <c r="AU239">
        <f t="shared" si="499"/>
        <v>0</v>
      </c>
      <c r="AV239">
        <f t="shared" si="500"/>
        <v>0</v>
      </c>
      <c r="AW239">
        <f t="shared" si="469"/>
        <v>0</v>
      </c>
      <c r="AX239">
        <f t="shared" si="501"/>
        <v>0</v>
      </c>
      <c r="AY239">
        <f t="shared" si="502"/>
        <v>0</v>
      </c>
      <c r="AZ239">
        <f t="shared" si="503"/>
        <v>0</v>
      </c>
      <c r="BA239">
        <f t="shared" si="504"/>
        <v>0</v>
      </c>
      <c r="BB239">
        <f t="shared" si="505"/>
        <v>0</v>
      </c>
      <c r="BC239">
        <f t="shared" si="506"/>
        <v>0</v>
      </c>
      <c r="BD239">
        <f t="shared" si="507"/>
        <v>0</v>
      </c>
      <c r="BE239">
        <f t="shared" si="508"/>
        <v>0</v>
      </c>
      <c r="BF239">
        <f t="shared" si="509"/>
        <v>0</v>
      </c>
      <c r="BG239">
        <f t="shared" si="510"/>
        <v>0</v>
      </c>
      <c r="BH239">
        <f t="shared" si="511"/>
        <v>0</v>
      </c>
      <c r="BI239">
        <f t="shared" si="512"/>
        <v>0</v>
      </c>
      <c r="BJ239">
        <f t="shared" si="513"/>
        <v>0</v>
      </c>
      <c r="BK239">
        <f t="shared" si="514"/>
        <v>0</v>
      </c>
      <c r="BL239">
        <f t="shared" si="515"/>
        <v>0</v>
      </c>
      <c r="BM239">
        <f t="shared" si="516"/>
        <v>0</v>
      </c>
      <c r="BN239">
        <f t="shared" si="517"/>
        <v>0</v>
      </c>
      <c r="BO239">
        <f t="shared" si="518"/>
        <v>0</v>
      </c>
      <c r="BP239">
        <f t="shared" si="519"/>
        <v>0</v>
      </c>
      <c r="BQ239">
        <f t="shared" si="520"/>
        <v>0</v>
      </c>
      <c r="BR239">
        <f t="shared" si="521"/>
        <v>0</v>
      </c>
      <c r="BS239">
        <f t="shared" si="522"/>
        <v>0</v>
      </c>
      <c r="BT239">
        <f t="shared" si="523"/>
        <v>0</v>
      </c>
      <c r="BU239">
        <f t="shared" si="524"/>
        <v>0</v>
      </c>
      <c r="BV239">
        <f t="shared" si="525"/>
        <v>0</v>
      </c>
      <c r="BW239">
        <f t="shared" si="526"/>
        <v>0</v>
      </c>
      <c r="BX239">
        <f t="shared" si="527"/>
        <v>0</v>
      </c>
      <c r="BY239">
        <f t="shared" si="528"/>
        <v>0</v>
      </c>
      <c r="BZ239">
        <f t="shared" si="529"/>
        <v>0</v>
      </c>
      <c r="CA239">
        <f t="shared" si="530"/>
        <v>0</v>
      </c>
      <c r="CB239">
        <f t="shared" si="531"/>
        <v>0</v>
      </c>
      <c r="CC239">
        <f t="shared" si="532"/>
        <v>0</v>
      </c>
      <c r="CD239">
        <f t="shared" si="533"/>
        <v>0</v>
      </c>
      <c r="CE239">
        <f t="shared" si="534"/>
        <v>0</v>
      </c>
      <c r="CF239">
        <f t="shared" si="535"/>
        <v>0</v>
      </c>
      <c r="CG239">
        <f t="shared" si="536"/>
        <v>0</v>
      </c>
      <c r="CH239">
        <f t="shared" si="537"/>
        <v>0</v>
      </c>
      <c r="CI239">
        <f t="shared" si="538"/>
        <v>0</v>
      </c>
      <c r="CJ239">
        <f t="shared" si="539"/>
        <v>0</v>
      </c>
      <c r="CK239">
        <f t="shared" si="540"/>
        <v>0</v>
      </c>
      <c r="CL239" t="str">
        <f t="shared" si="541"/>
        <v/>
      </c>
      <c r="CM239" t="str">
        <f t="shared" si="542"/>
        <v/>
      </c>
      <c r="CN239" t="str">
        <f t="shared" si="543"/>
        <v/>
      </c>
      <c r="CO239" t="str">
        <f t="shared" si="544"/>
        <v/>
      </c>
      <c r="CP239" t="str">
        <f t="shared" si="545"/>
        <v/>
      </c>
      <c r="CQ239" t="str">
        <f t="shared" si="546"/>
        <v/>
      </c>
      <c r="CR239" t="str">
        <f t="shared" si="547"/>
        <v/>
      </c>
      <c r="CS239" t="str">
        <f t="shared" si="548"/>
        <v/>
      </c>
      <c r="CT239" t="str">
        <f t="shared" si="549"/>
        <v/>
      </c>
      <c r="CU239" t="str">
        <f t="shared" si="550"/>
        <v/>
      </c>
      <c r="CV239" t="str">
        <f t="shared" si="551"/>
        <v/>
      </c>
      <c r="CW239" t="str">
        <f t="shared" si="552"/>
        <v/>
      </c>
      <c r="CX239" t="str">
        <f t="shared" si="553"/>
        <v/>
      </c>
      <c r="CY239" t="str">
        <f t="shared" si="554"/>
        <v/>
      </c>
      <c r="CZ239" t="str">
        <f t="shared" si="555"/>
        <v/>
      </c>
      <c r="DA239" t="str">
        <f t="shared" si="556"/>
        <v/>
      </c>
      <c r="DB239" t="str">
        <f t="shared" si="557"/>
        <v/>
      </c>
      <c r="DC239" t="str">
        <f t="shared" si="558"/>
        <v/>
      </c>
      <c r="DD239" t="str">
        <f t="shared" si="559"/>
        <v/>
      </c>
      <c r="DE239" t="str">
        <f t="shared" si="560"/>
        <v/>
      </c>
      <c r="DF239" t="str">
        <f t="shared" si="561"/>
        <v/>
      </c>
      <c r="DG239" t="str">
        <f t="shared" si="562"/>
        <v/>
      </c>
      <c r="DH239" t="str">
        <f t="shared" si="563"/>
        <v/>
      </c>
      <c r="DI239" t="str">
        <f t="shared" si="564"/>
        <v/>
      </c>
      <c r="DJ239" t="str">
        <f t="shared" si="565"/>
        <v/>
      </c>
      <c r="DK239" t="str">
        <f t="shared" si="566"/>
        <v/>
      </c>
      <c r="DL239" t="str">
        <f t="shared" si="567"/>
        <v/>
      </c>
      <c r="DM239" t="str">
        <f t="shared" si="568"/>
        <v/>
      </c>
      <c r="DN239" t="str">
        <f t="shared" si="569"/>
        <v/>
      </c>
      <c r="DO239" t="str">
        <f t="shared" si="570"/>
        <v/>
      </c>
      <c r="DP239" t="str">
        <f t="shared" si="571"/>
        <v/>
      </c>
      <c r="DQ239" t="str">
        <f t="shared" si="572"/>
        <v/>
      </c>
      <c r="DR239" t="str">
        <f t="shared" si="573"/>
        <v/>
      </c>
      <c r="DS239" t="str">
        <f t="shared" si="574"/>
        <v/>
      </c>
      <c r="DT239" t="str">
        <f t="shared" si="575"/>
        <v/>
      </c>
      <c r="DU239">
        <f t="shared" si="576"/>
        <v>0</v>
      </c>
      <c r="DV239">
        <f t="shared" si="577"/>
        <v>0</v>
      </c>
      <c r="DW239">
        <f t="shared" si="578"/>
        <v>0</v>
      </c>
      <c r="DX239" t="str">
        <f t="shared" si="579"/>
        <v/>
      </c>
      <c r="DY239" t="str">
        <f t="shared" si="580"/>
        <v/>
      </c>
      <c r="DZ239" t="str">
        <f t="shared" si="581"/>
        <v/>
      </c>
      <c r="EA239" s="5">
        <f t="shared" si="582"/>
        <v>0</v>
      </c>
      <c r="EB239" s="3">
        <f t="shared" si="583"/>
        <v>0</v>
      </c>
    </row>
    <row r="240" spans="2:132" x14ac:dyDescent="0.2">
      <c r="B240">
        <v>235</v>
      </c>
      <c r="C240" s="3">
        <f>Zisk!D254</f>
        <v>0</v>
      </c>
      <c r="D240">
        <f>Zisk!E254</f>
        <v>0</v>
      </c>
      <c r="E240" s="66" t="str">
        <f t="shared" si="470"/>
        <v/>
      </c>
      <c r="F240" t="str">
        <f t="shared" si="471"/>
        <v/>
      </c>
      <c r="G240" s="66" t="str">
        <f t="shared" si="472"/>
        <v/>
      </c>
      <c r="J240">
        <f>VstupniParametry_SKRYT!$D$5</f>
        <v>0.02</v>
      </c>
      <c r="K240">
        <f>VstupniParametry_SKRYT!$D$6</f>
        <v>0.06</v>
      </c>
      <c r="L240">
        <f>VstupniParametry_SKRYT!$D$7</f>
        <v>0.06</v>
      </c>
      <c r="M240">
        <f>VstupniParametry_SKRYT!$D$8</f>
        <v>0.06</v>
      </c>
      <c r="N240">
        <f>VstupniParametry_SKRYT!$D$9</f>
        <v>1.7999999999999999E-2</v>
      </c>
      <c r="O240" s="27">
        <f>VstupniParametry_SKRYT!$D$10</f>
        <v>0.01</v>
      </c>
      <c r="P240" s="27">
        <f>VstupniParametry_SKRYT!$D$11</f>
        <v>0.01</v>
      </c>
      <c r="Q240" s="27">
        <f>VstupniParametry_SKRYT!$D$12</f>
        <v>0.01</v>
      </c>
      <c r="R240" s="27">
        <f>VstupniParametry_SKRYT!$D$13</f>
        <v>0.01</v>
      </c>
      <c r="S240" s="27">
        <f>VstupniParametry_SKRYT!$D$14</f>
        <v>0.01</v>
      </c>
      <c r="T240">
        <f t="shared" si="473"/>
        <v>0</v>
      </c>
      <c r="U240">
        <f t="shared" si="474"/>
        <v>0</v>
      </c>
      <c r="V240">
        <f t="shared" si="475"/>
        <v>0</v>
      </c>
      <c r="W240">
        <f t="shared" si="476"/>
        <v>0</v>
      </c>
      <c r="X240">
        <f t="shared" si="477"/>
        <v>0</v>
      </c>
      <c r="Y240">
        <f t="shared" si="478"/>
        <v>0</v>
      </c>
      <c r="Z240">
        <f t="shared" si="479"/>
        <v>0</v>
      </c>
      <c r="AA240">
        <f t="shared" si="480"/>
        <v>0</v>
      </c>
      <c r="AB240">
        <f t="shared" si="481"/>
        <v>0</v>
      </c>
      <c r="AC240">
        <f t="shared" si="482"/>
        <v>0</v>
      </c>
      <c r="AD240">
        <f t="shared" si="483"/>
        <v>0</v>
      </c>
      <c r="AE240">
        <f t="shared" si="484"/>
        <v>0</v>
      </c>
      <c r="AF240">
        <f t="shared" si="485"/>
        <v>0</v>
      </c>
      <c r="AG240">
        <f t="shared" si="486"/>
        <v>0</v>
      </c>
      <c r="AH240">
        <f t="shared" si="487"/>
        <v>0</v>
      </c>
      <c r="AI240">
        <f t="shared" si="488"/>
        <v>0</v>
      </c>
      <c r="AJ240">
        <f t="shared" si="489"/>
        <v>0</v>
      </c>
      <c r="AK240">
        <f t="shared" si="490"/>
        <v>0</v>
      </c>
      <c r="AL240">
        <f t="shared" si="491"/>
        <v>0</v>
      </c>
      <c r="AM240">
        <f t="shared" si="492"/>
        <v>0</v>
      </c>
      <c r="AN240">
        <f t="shared" si="493"/>
        <v>0</v>
      </c>
      <c r="AO240">
        <f t="shared" si="494"/>
        <v>0</v>
      </c>
      <c r="AP240">
        <f t="shared" si="495"/>
        <v>0</v>
      </c>
      <c r="AQ240">
        <f t="shared" si="496"/>
        <v>0</v>
      </c>
      <c r="AR240">
        <f t="shared" si="497"/>
        <v>0</v>
      </c>
      <c r="AS240">
        <f t="shared" si="498"/>
        <v>0</v>
      </c>
      <c r="AT240">
        <f t="shared" si="468"/>
        <v>0</v>
      </c>
      <c r="AU240">
        <f t="shared" si="499"/>
        <v>0</v>
      </c>
      <c r="AV240">
        <f t="shared" si="500"/>
        <v>0</v>
      </c>
      <c r="AW240">
        <f t="shared" si="469"/>
        <v>0</v>
      </c>
      <c r="AX240">
        <f t="shared" si="501"/>
        <v>0</v>
      </c>
      <c r="AY240">
        <f t="shared" si="502"/>
        <v>0</v>
      </c>
      <c r="AZ240">
        <f t="shared" si="503"/>
        <v>0</v>
      </c>
      <c r="BA240">
        <f t="shared" si="504"/>
        <v>0</v>
      </c>
      <c r="BB240">
        <f t="shared" si="505"/>
        <v>0</v>
      </c>
      <c r="BC240">
        <f t="shared" si="506"/>
        <v>0</v>
      </c>
      <c r="BD240">
        <f t="shared" si="507"/>
        <v>0</v>
      </c>
      <c r="BE240">
        <f t="shared" si="508"/>
        <v>0</v>
      </c>
      <c r="BF240">
        <f t="shared" si="509"/>
        <v>0</v>
      </c>
      <c r="BG240">
        <f t="shared" si="510"/>
        <v>0</v>
      </c>
      <c r="BH240">
        <f t="shared" si="511"/>
        <v>0</v>
      </c>
      <c r="BI240">
        <f t="shared" si="512"/>
        <v>0</v>
      </c>
      <c r="BJ240">
        <f t="shared" si="513"/>
        <v>0</v>
      </c>
      <c r="BK240">
        <f t="shared" si="514"/>
        <v>0</v>
      </c>
      <c r="BL240">
        <f t="shared" si="515"/>
        <v>0</v>
      </c>
      <c r="BM240">
        <f t="shared" si="516"/>
        <v>0</v>
      </c>
      <c r="BN240">
        <f t="shared" si="517"/>
        <v>0</v>
      </c>
      <c r="BO240">
        <f t="shared" si="518"/>
        <v>0</v>
      </c>
      <c r="BP240">
        <f t="shared" si="519"/>
        <v>0</v>
      </c>
      <c r="BQ240">
        <f t="shared" si="520"/>
        <v>0</v>
      </c>
      <c r="BR240">
        <f t="shared" si="521"/>
        <v>0</v>
      </c>
      <c r="BS240">
        <f t="shared" si="522"/>
        <v>0</v>
      </c>
      <c r="BT240">
        <f t="shared" si="523"/>
        <v>0</v>
      </c>
      <c r="BU240">
        <f t="shared" si="524"/>
        <v>0</v>
      </c>
      <c r="BV240">
        <f t="shared" si="525"/>
        <v>0</v>
      </c>
      <c r="BW240">
        <f t="shared" si="526"/>
        <v>0</v>
      </c>
      <c r="BX240">
        <f t="shared" si="527"/>
        <v>0</v>
      </c>
      <c r="BY240">
        <f t="shared" si="528"/>
        <v>0</v>
      </c>
      <c r="BZ240">
        <f t="shared" si="529"/>
        <v>0</v>
      </c>
      <c r="CA240">
        <f t="shared" si="530"/>
        <v>0</v>
      </c>
      <c r="CB240">
        <f t="shared" si="531"/>
        <v>0</v>
      </c>
      <c r="CC240">
        <f t="shared" si="532"/>
        <v>0</v>
      </c>
      <c r="CD240">
        <f t="shared" si="533"/>
        <v>0</v>
      </c>
      <c r="CE240">
        <f t="shared" si="534"/>
        <v>0</v>
      </c>
      <c r="CF240">
        <f t="shared" si="535"/>
        <v>0</v>
      </c>
      <c r="CG240">
        <f t="shared" si="536"/>
        <v>0</v>
      </c>
      <c r="CH240">
        <f t="shared" si="537"/>
        <v>0</v>
      </c>
      <c r="CI240">
        <f t="shared" si="538"/>
        <v>0</v>
      </c>
      <c r="CJ240">
        <f t="shared" si="539"/>
        <v>0</v>
      </c>
      <c r="CK240">
        <f t="shared" si="540"/>
        <v>0</v>
      </c>
      <c r="CL240" t="str">
        <f t="shared" si="541"/>
        <v/>
      </c>
      <c r="CM240" t="str">
        <f t="shared" si="542"/>
        <v/>
      </c>
      <c r="CN240" t="str">
        <f t="shared" si="543"/>
        <v/>
      </c>
      <c r="CO240" t="str">
        <f t="shared" si="544"/>
        <v/>
      </c>
      <c r="CP240" t="str">
        <f t="shared" si="545"/>
        <v/>
      </c>
      <c r="CQ240" t="str">
        <f t="shared" si="546"/>
        <v/>
      </c>
      <c r="CR240" t="str">
        <f t="shared" si="547"/>
        <v/>
      </c>
      <c r="CS240" t="str">
        <f t="shared" si="548"/>
        <v/>
      </c>
      <c r="CT240" t="str">
        <f t="shared" si="549"/>
        <v/>
      </c>
      <c r="CU240" t="str">
        <f t="shared" si="550"/>
        <v/>
      </c>
      <c r="CV240" t="str">
        <f t="shared" si="551"/>
        <v/>
      </c>
      <c r="CW240" t="str">
        <f t="shared" si="552"/>
        <v/>
      </c>
      <c r="CX240" t="str">
        <f t="shared" si="553"/>
        <v/>
      </c>
      <c r="CY240" t="str">
        <f t="shared" si="554"/>
        <v/>
      </c>
      <c r="CZ240" t="str">
        <f t="shared" si="555"/>
        <v/>
      </c>
      <c r="DA240" t="str">
        <f t="shared" si="556"/>
        <v/>
      </c>
      <c r="DB240" t="str">
        <f t="shared" si="557"/>
        <v/>
      </c>
      <c r="DC240" t="str">
        <f t="shared" si="558"/>
        <v/>
      </c>
      <c r="DD240" t="str">
        <f t="shared" si="559"/>
        <v/>
      </c>
      <c r="DE240" t="str">
        <f t="shared" si="560"/>
        <v/>
      </c>
      <c r="DF240" t="str">
        <f t="shared" si="561"/>
        <v/>
      </c>
      <c r="DG240" t="str">
        <f t="shared" si="562"/>
        <v/>
      </c>
      <c r="DH240" t="str">
        <f t="shared" si="563"/>
        <v/>
      </c>
      <c r="DI240" t="str">
        <f t="shared" si="564"/>
        <v/>
      </c>
      <c r="DJ240" t="str">
        <f t="shared" si="565"/>
        <v/>
      </c>
      <c r="DK240" t="str">
        <f t="shared" si="566"/>
        <v/>
      </c>
      <c r="DL240" t="str">
        <f t="shared" si="567"/>
        <v/>
      </c>
      <c r="DM240" t="str">
        <f t="shared" si="568"/>
        <v/>
      </c>
      <c r="DN240" t="str">
        <f t="shared" si="569"/>
        <v/>
      </c>
      <c r="DO240" t="str">
        <f t="shared" si="570"/>
        <v/>
      </c>
      <c r="DP240" t="str">
        <f t="shared" si="571"/>
        <v/>
      </c>
      <c r="DQ240" t="str">
        <f t="shared" si="572"/>
        <v/>
      </c>
      <c r="DR240" t="str">
        <f t="shared" si="573"/>
        <v/>
      </c>
      <c r="DS240" t="str">
        <f t="shared" si="574"/>
        <v/>
      </c>
      <c r="DT240" t="str">
        <f t="shared" si="575"/>
        <v/>
      </c>
      <c r="DU240">
        <f t="shared" si="576"/>
        <v>0</v>
      </c>
      <c r="DV240">
        <f t="shared" si="577"/>
        <v>0</v>
      </c>
      <c r="DW240">
        <f t="shared" si="578"/>
        <v>0</v>
      </c>
      <c r="DX240" t="str">
        <f t="shared" si="579"/>
        <v/>
      </c>
      <c r="DY240" t="str">
        <f t="shared" si="580"/>
        <v/>
      </c>
      <c r="DZ240" t="str">
        <f t="shared" si="581"/>
        <v/>
      </c>
      <c r="EA240" s="5">
        <f t="shared" si="582"/>
        <v>0</v>
      </c>
      <c r="EB240" s="3">
        <f t="shared" si="583"/>
        <v>0</v>
      </c>
    </row>
    <row r="241" spans="2:132" x14ac:dyDescent="0.2">
      <c r="B241" s="25">
        <v>236</v>
      </c>
      <c r="C241" s="26">
        <f>Zisk!D255</f>
        <v>0</v>
      </c>
      <c r="D241">
        <f>Zisk!E255</f>
        <v>0</v>
      </c>
      <c r="E241" s="66" t="str">
        <f t="shared" si="470"/>
        <v/>
      </c>
      <c r="F241" t="str">
        <f t="shared" si="471"/>
        <v/>
      </c>
      <c r="G241" s="66" t="str">
        <f t="shared" si="472"/>
        <v/>
      </c>
      <c r="H241" s="25"/>
      <c r="I241" s="25"/>
      <c r="J241">
        <f>VstupniParametry_SKRYT!$D$5</f>
        <v>0.02</v>
      </c>
      <c r="K241">
        <f>VstupniParametry_SKRYT!$D$6</f>
        <v>0.06</v>
      </c>
      <c r="L241">
        <f>VstupniParametry_SKRYT!$D$7</f>
        <v>0.06</v>
      </c>
      <c r="M241">
        <f>VstupniParametry_SKRYT!$D$8</f>
        <v>0.06</v>
      </c>
      <c r="N241">
        <f>VstupniParametry_SKRYT!$D$9</f>
        <v>1.7999999999999999E-2</v>
      </c>
      <c r="O241" s="27">
        <f>VstupniParametry_SKRYT!$D$10</f>
        <v>0.01</v>
      </c>
      <c r="P241" s="27">
        <f>VstupniParametry_SKRYT!$D$11</f>
        <v>0.01</v>
      </c>
      <c r="Q241" s="27">
        <f>VstupniParametry_SKRYT!$D$12</f>
        <v>0.01</v>
      </c>
      <c r="R241" s="27">
        <f>VstupniParametry_SKRYT!$D$13</f>
        <v>0.01</v>
      </c>
      <c r="S241" s="27">
        <f>VstupniParametry_SKRYT!$D$14</f>
        <v>0.01</v>
      </c>
      <c r="T241">
        <f t="shared" si="473"/>
        <v>0</v>
      </c>
      <c r="U241">
        <f t="shared" si="474"/>
        <v>0</v>
      </c>
      <c r="V241">
        <f t="shared" si="475"/>
        <v>0</v>
      </c>
      <c r="W241">
        <f t="shared" si="476"/>
        <v>0</v>
      </c>
      <c r="X241">
        <f t="shared" si="477"/>
        <v>0</v>
      </c>
      <c r="Y241">
        <f t="shared" si="478"/>
        <v>0</v>
      </c>
      <c r="Z241">
        <f t="shared" si="479"/>
        <v>0</v>
      </c>
      <c r="AA241">
        <f t="shared" si="480"/>
        <v>0</v>
      </c>
      <c r="AB241">
        <f t="shared" si="481"/>
        <v>0</v>
      </c>
      <c r="AC241">
        <f t="shared" si="482"/>
        <v>0</v>
      </c>
      <c r="AD241">
        <f t="shared" si="483"/>
        <v>0</v>
      </c>
      <c r="AE241">
        <f t="shared" si="484"/>
        <v>0</v>
      </c>
      <c r="AF241">
        <f t="shared" si="485"/>
        <v>0</v>
      </c>
      <c r="AG241">
        <f t="shared" si="486"/>
        <v>0</v>
      </c>
      <c r="AH241">
        <f t="shared" si="487"/>
        <v>0</v>
      </c>
      <c r="AI241">
        <f t="shared" si="488"/>
        <v>0</v>
      </c>
      <c r="AJ241">
        <f t="shared" si="489"/>
        <v>0</v>
      </c>
      <c r="AK241">
        <f t="shared" si="490"/>
        <v>0</v>
      </c>
      <c r="AL241">
        <f t="shared" si="491"/>
        <v>0</v>
      </c>
      <c r="AM241">
        <f t="shared" si="492"/>
        <v>0</v>
      </c>
      <c r="AN241">
        <f t="shared" si="493"/>
        <v>0</v>
      </c>
      <c r="AO241">
        <f t="shared" si="494"/>
        <v>0</v>
      </c>
      <c r="AP241">
        <f t="shared" si="495"/>
        <v>0</v>
      </c>
      <c r="AQ241">
        <f t="shared" si="496"/>
        <v>0</v>
      </c>
      <c r="AR241">
        <f t="shared" si="497"/>
        <v>0</v>
      </c>
      <c r="AS241">
        <f t="shared" si="498"/>
        <v>0</v>
      </c>
      <c r="AT241">
        <f t="shared" si="468"/>
        <v>0</v>
      </c>
      <c r="AU241">
        <f t="shared" si="499"/>
        <v>0</v>
      </c>
      <c r="AV241">
        <f t="shared" si="500"/>
        <v>0</v>
      </c>
      <c r="AW241">
        <f t="shared" si="469"/>
        <v>0</v>
      </c>
      <c r="AX241">
        <f t="shared" si="501"/>
        <v>0</v>
      </c>
      <c r="AY241">
        <f t="shared" si="502"/>
        <v>0</v>
      </c>
      <c r="AZ241">
        <f t="shared" si="503"/>
        <v>0</v>
      </c>
      <c r="BA241">
        <f t="shared" si="504"/>
        <v>0</v>
      </c>
      <c r="BB241">
        <f t="shared" si="505"/>
        <v>0</v>
      </c>
      <c r="BC241">
        <f t="shared" si="506"/>
        <v>0</v>
      </c>
      <c r="BD241">
        <f t="shared" si="507"/>
        <v>0</v>
      </c>
      <c r="BE241">
        <f t="shared" si="508"/>
        <v>0</v>
      </c>
      <c r="BF241">
        <f t="shared" si="509"/>
        <v>0</v>
      </c>
      <c r="BG241">
        <f t="shared" si="510"/>
        <v>0</v>
      </c>
      <c r="BH241">
        <f t="shared" si="511"/>
        <v>0</v>
      </c>
      <c r="BI241">
        <f t="shared" si="512"/>
        <v>0</v>
      </c>
      <c r="BJ241">
        <f t="shared" si="513"/>
        <v>0</v>
      </c>
      <c r="BK241">
        <f t="shared" si="514"/>
        <v>0</v>
      </c>
      <c r="BL241">
        <f t="shared" si="515"/>
        <v>0</v>
      </c>
      <c r="BM241">
        <f t="shared" si="516"/>
        <v>0</v>
      </c>
      <c r="BN241">
        <f t="shared" si="517"/>
        <v>0</v>
      </c>
      <c r="BO241">
        <f t="shared" si="518"/>
        <v>0</v>
      </c>
      <c r="BP241">
        <f t="shared" si="519"/>
        <v>0</v>
      </c>
      <c r="BQ241">
        <f t="shared" si="520"/>
        <v>0</v>
      </c>
      <c r="BR241">
        <f t="shared" si="521"/>
        <v>0</v>
      </c>
      <c r="BS241">
        <f t="shared" si="522"/>
        <v>0</v>
      </c>
      <c r="BT241">
        <f t="shared" si="523"/>
        <v>0</v>
      </c>
      <c r="BU241">
        <f t="shared" si="524"/>
        <v>0</v>
      </c>
      <c r="BV241">
        <f t="shared" si="525"/>
        <v>0</v>
      </c>
      <c r="BW241">
        <f t="shared" si="526"/>
        <v>0</v>
      </c>
      <c r="BX241">
        <f t="shared" si="527"/>
        <v>0</v>
      </c>
      <c r="BY241">
        <f t="shared" si="528"/>
        <v>0</v>
      </c>
      <c r="BZ241">
        <f t="shared" si="529"/>
        <v>0</v>
      </c>
      <c r="CA241">
        <f t="shared" si="530"/>
        <v>0</v>
      </c>
      <c r="CB241">
        <f t="shared" si="531"/>
        <v>0</v>
      </c>
      <c r="CC241">
        <f t="shared" si="532"/>
        <v>0</v>
      </c>
      <c r="CD241">
        <f t="shared" si="533"/>
        <v>0</v>
      </c>
      <c r="CE241">
        <f t="shared" si="534"/>
        <v>0</v>
      </c>
      <c r="CF241">
        <f t="shared" si="535"/>
        <v>0</v>
      </c>
      <c r="CG241">
        <f t="shared" si="536"/>
        <v>0</v>
      </c>
      <c r="CH241">
        <f t="shared" si="537"/>
        <v>0</v>
      </c>
      <c r="CI241">
        <f t="shared" si="538"/>
        <v>0</v>
      </c>
      <c r="CJ241">
        <f t="shared" si="539"/>
        <v>0</v>
      </c>
      <c r="CK241">
        <f t="shared" si="540"/>
        <v>0</v>
      </c>
      <c r="CL241" t="str">
        <f t="shared" si="541"/>
        <v/>
      </c>
      <c r="CM241" t="str">
        <f t="shared" si="542"/>
        <v/>
      </c>
      <c r="CN241" t="str">
        <f t="shared" si="543"/>
        <v/>
      </c>
      <c r="CO241" t="str">
        <f t="shared" si="544"/>
        <v/>
      </c>
      <c r="CP241" t="str">
        <f t="shared" si="545"/>
        <v/>
      </c>
      <c r="CQ241" t="str">
        <f t="shared" si="546"/>
        <v/>
      </c>
      <c r="CR241" t="str">
        <f t="shared" si="547"/>
        <v/>
      </c>
      <c r="CS241" t="str">
        <f t="shared" si="548"/>
        <v/>
      </c>
      <c r="CT241" t="str">
        <f t="shared" si="549"/>
        <v/>
      </c>
      <c r="CU241" t="str">
        <f t="shared" si="550"/>
        <v/>
      </c>
      <c r="CV241" t="str">
        <f t="shared" si="551"/>
        <v/>
      </c>
      <c r="CW241" t="str">
        <f t="shared" si="552"/>
        <v/>
      </c>
      <c r="CX241" t="str">
        <f t="shared" si="553"/>
        <v/>
      </c>
      <c r="CY241" t="str">
        <f t="shared" si="554"/>
        <v/>
      </c>
      <c r="CZ241" t="str">
        <f t="shared" si="555"/>
        <v/>
      </c>
      <c r="DA241" t="str">
        <f t="shared" si="556"/>
        <v/>
      </c>
      <c r="DB241" t="str">
        <f t="shared" si="557"/>
        <v/>
      </c>
      <c r="DC241" t="str">
        <f t="shared" si="558"/>
        <v/>
      </c>
      <c r="DD241" t="str">
        <f t="shared" si="559"/>
        <v/>
      </c>
      <c r="DE241" t="str">
        <f t="shared" si="560"/>
        <v/>
      </c>
      <c r="DF241" t="str">
        <f t="shared" si="561"/>
        <v/>
      </c>
      <c r="DG241" t="str">
        <f t="shared" si="562"/>
        <v/>
      </c>
      <c r="DH241" t="str">
        <f t="shared" si="563"/>
        <v/>
      </c>
      <c r="DI241" t="str">
        <f t="shared" si="564"/>
        <v/>
      </c>
      <c r="DJ241" t="str">
        <f t="shared" si="565"/>
        <v/>
      </c>
      <c r="DK241" t="str">
        <f t="shared" si="566"/>
        <v/>
      </c>
      <c r="DL241" t="str">
        <f t="shared" si="567"/>
        <v/>
      </c>
      <c r="DM241" t="str">
        <f t="shared" si="568"/>
        <v/>
      </c>
      <c r="DN241" t="str">
        <f t="shared" si="569"/>
        <v/>
      </c>
      <c r="DO241" t="str">
        <f t="shared" si="570"/>
        <v/>
      </c>
      <c r="DP241" t="str">
        <f t="shared" si="571"/>
        <v/>
      </c>
      <c r="DQ241" t="str">
        <f t="shared" si="572"/>
        <v/>
      </c>
      <c r="DR241" t="str">
        <f t="shared" si="573"/>
        <v/>
      </c>
      <c r="DS241" t="str">
        <f t="shared" si="574"/>
        <v/>
      </c>
      <c r="DT241" t="str">
        <f t="shared" si="575"/>
        <v/>
      </c>
      <c r="DU241">
        <f t="shared" si="576"/>
        <v>0</v>
      </c>
      <c r="DV241">
        <f t="shared" si="577"/>
        <v>0</v>
      </c>
      <c r="DW241">
        <f t="shared" si="578"/>
        <v>0</v>
      </c>
      <c r="DX241" t="str">
        <f t="shared" si="579"/>
        <v/>
      </c>
      <c r="DY241" t="str">
        <f t="shared" si="580"/>
        <v/>
      </c>
      <c r="DZ241" t="str">
        <f t="shared" si="581"/>
        <v/>
      </c>
      <c r="EA241" s="5">
        <f t="shared" si="582"/>
        <v>0</v>
      </c>
      <c r="EB241" s="3">
        <f t="shared" si="583"/>
        <v>0</v>
      </c>
    </row>
    <row r="242" spans="2:132" x14ac:dyDescent="0.2">
      <c r="B242">
        <v>237</v>
      </c>
      <c r="C242" s="3">
        <f>Zisk!D256</f>
        <v>0</v>
      </c>
      <c r="D242">
        <f>Zisk!E256</f>
        <v>0</v>
      </c>
      <c r="E242" s="66" t="str">
        <f t="shared" si="470"/>
        <v/>
      </c>
      <c r="F242" t="str">
        <f t="shared" si="471"/>
        <v/>
      </c>
      <c r="G242" s="66" t="str">
        <f t="shared" si="472"/>
        <v/>
      </c>
      <c r="J242">
        <f>VstupniParametry_SKRYT!$D$5</f>
        <v>0.02</v>
      </c>
      <c r="K242">
        <f>VstupniParametry_SKRYT!$D$6</f>
        <v>0.06</v>
      </c>
      <c r="L242">
        <f>VstupniParametry_SKRYT!$D$7</f>
        <v>0.06</v>
      </c>
      <c r="M242">
        <f>VstupniParametry_SKRYT!$D$8</f>
        <v>0.06</v>
      </c>
      <c r="N242">
        <f>VstupniParametry_SKRYT!$D$9</f>
        <v>1.7999999999999999E-2</v>
      </c>
      <c r="O242" s="27">
        <f>VstupniParametry_SKRYT!$D$10</f>
        <v>0.01</v>
      </c>
      <c r="P242" s="27">
        <f>VstupniParametry_SKRYT!$D$11</f>
        <v>0.01</v>
      </c>
      <c r="Q242" s="27">
        <f>VstupniParametry_SKRYT!$D$12</f>
        <v>0.01</v>
      </c>
      <c r="R242" s="27">
        <f>VstupniParametry_SKRYT!$D$13</f>
        <v>0.01</v>
      </c>
      <c r="S242" s="27">
        <f>VstupniParametry_SKRYT!$D$14</f>
        <v>0.01</v>
      </c>
      <c r="T242">
        <f t="shared" si="473"/>
        <v>0</v>
      </c>
      <c r="U242">
        <f t="shared" si="474"/>
        <v>0</v>
      </c>
      <c r="V242">
        <f t="shared" si="475"/>
        <v>0</v>
      </c>
      <c r="W242">
        <f t="shared" si="476"/>
        <v>0</v>
      </c>
      <c r="X242">
        <f t="shared" si="477"/>
        <v>0</v>
      </c>
      <c r="Y242">
        <f t="shared" si="478"/>
        <v>0</v>
      </c>
      <c r="Z242">
        <f t="shared" si="479"/>
        <v>0</v>
      </c>
      <c r="AA242">
        <f t="shared" si="480"/>
        <v>0</v>
      </c>
      <c r="AB242">
        <f t="shared" si="481"/>
        <v>0</v>
      </c>
      <c r="AC242">
        <f t="shared" si="482"/>
        <v>0</v>
      </c>
      <c r="AD242">
        <f t="shared" si="483"/>
        <v>0</v>
      </c>
      <c r="AE242">
        <f t="shared" si="484"/>
        <v>0</v>
      </c>
      <c r="AF242">
        <f t="shared" si="485"/>
        <v>0</v>
      </c>
      <c r="AG242">
        <f t="shared" si="486"/>
        <v>0</v>
      </c>
      <c r="AH242">
        <f t="shared" si="487"/>
        <v>0</v>
      </c>
      <c r="AI242">
        <f t="shared" si="488"/>
        <v>0</v>
      </c>
      <c r="AJ242">
        <f t="shared" si="489"/>
        <v>0</v>
      </c>
      <c r="AK242">
        <f t="shared" si="490"/>
        <v>0</v>
      </c>
      <c r="AL242">
        <f t="shared" si="491"/>
        <v>0</v>
      </c>
      <c r="AM242">
        <f t="shared" si="492"/>
        <v>0</v>
      </c>
      <c r="AN242">
        <f t="shared" si="493"/>
        <v>0</v>
      </c>
      <c r="AO242">
        <f t="shared" si="494"/>
        <v>0</v>
      </c>
      <c r="AP242">
        <f t="shared" si="495"/>
        <v>0</v>
      </c>
      <c r="AQ242">
        <f t="shared" si="496"/>
        <v>0</v>
      </c>
      <c r="AR242">
        <f t="shared" si="497"/>
        <v>0</v>
      </c>
      <c r="AS242">
        <f t="shared" si="498"/>
        <v>0</v>
      </c>
      <c r="AT242">
        <f t="shared" si="468"/>
        <v>0</v>
      </c>
      <c r="AU242">
        <f t="shared" si="499"/>
        <v>0</v>
      </c>
      <c r="AV242">
        <f t="shared" si="500"/>
        <v>0</v>
      </c>
      <c r="AW242">
        <f t="shared" si="469"/>
        <v>0</v>
      </c>
      <c r="AX242">
        <f t="shared" si="501"/>
        <v>0</v>
      </c>
      <c r="AY242">
        <f t="shared" si="502"/>
        <v>0</v>
      </c>
      <c r="AZ242">
        <f t="shared" si="503"/>
        <v>0</v>
      </c>
      <c r="BA242">
        <f t="shared" si="504"/>
        <v>0</v>
      </c>
      <c r="BB242">
        <f t="shared" si="505"/>
        <v>0</v>
      </c>
      <c r="BC242">
        <f t="shared" si="506"/>
        <v>0</v>
      </c>
      <c r="BD242">
        <f t="shared" si="507"/>
        <v>0</v>
      </c>
      <c r="BE242">
        <f t="shared" si="508"/>
        <v>0</v>
      </c>
      <c r="BF242">
        <f t="shared" si="509"/>
        <v>0</v>
      </c>
      <c r="BG242">
        <f t="shared" si="510"/>
        <v>0</v>
      </c>
      <c r="BH242">
        <f t="shared" si="511"/>
        <v>0</v>
      </c>
      <c r="BI242">
        <f t="shared" si="512"/>
        <v>0</v>
      </c>
      <c r="BJ242">
        <f t="shared" si="513"/>
        <v>0</v>
      </c>
      <c r="BK242">
        <f t="shared" si="514"/>
        <v>0</v>
      </c>
      <c r="BL242">
        <f t="shared" si="515"/>
        <v>0</v>
      </c>
      <c r="BM242">
        <f t="shared" si="516"/>
        <v>0</v>
      </c>
      <c r="BN242">
        <f t="shared" si="517"/>
        <v>0</v>
      </c>
      <c r="BO242">
        <f t="shared" si="518"/>
        <v>0</v>
      </c>
      <c r="BP242">
        <f t="shared" si="519"/>
        <v>0</v>
      </c>
      <c r="BQ242">
        <f t="shared" si="520"/>
        <v>0</v>
      </c>
      <c r="BR242">
        <f t="shared" si="521"/>
        <v>0</v>
      </c>
      <c r="BS242">
        <f t="shared" si="522"/>
        <v>0</v>
      </c>
      <c r="BT242">
        <f t="shared" si="523"/>
        <v>0</v>
      </c>
      <c r="BU242">
        <f t="shared" si="524"/>
        <v>0</v>
      </c>
      <c r="BV242">
        <f t="shared" si="525"/>
        <v>0</v>
      </c>
      <c r="BW242">
        <f t="shared" si="526"/>
        <v>0</v>
      </c>
      <c r="BX242">
        <f t="shared" si="527"/>
        <v>0</v>
      </c>
      <c r="BY242">
        <f t="shared" si="528"/>
        <v>0</v>
      </c>
      <c r="BZ242">
        <f t="shared" si="529"/>
        <v>0</v>
      </c>
      <c r="CA242">
        <f t="shared" si="530"/>
        <v>0</v>
      </c>
      <c r="CB242">
        <f t="shared" si="531"/>
        <v>0</v>
      </c>
      <c r="CC242">
        <f t="shared" si="532"/>
        <v>0</v>
      </c>
      <c r="CD242">
        <f t="shared" si="533"/>
        <v>0</v>
      </c>
      <c r="CE242">
        <f t="shared" si="534"/>
        <v>0</v>
      </c>
      <c r="CF242">
        <f t="shared" si="535"/>
        <v>0</v>
      </c>
      <c r="CG242">
        <f t="shared" si="536"/>
        <v>0</v>
      </c>
      <c r="CH242">
        <f t="shared" si="537"/>
        <v>0</v>
      </c>
      <c r="CI242">
        <f t="shared" si="538"/>
        <v>0</v>
      </c>
      <c r="CJ242">
        <f t="shared" si="539"/>
        <v>0</v>
      </c>
      <c r="CK242">
        <f t="shared" si="540"/>
        <v>0</v>
      </c>
      <c r="CL242" t="str">
        <f t="shared" si="541"/>
        <v/>
      </c>
      <c r="CM242" t="str">
        <f t="shared" si="542"/>
        <v/>
      </c>
      <c r="CN242" t="str">
        <f t="shared" si="543"/>
        <v/>
      </c>
      <c r="CO242" t="str">
        <f t="shared" si="544"/>
        <v/>
      </c>
      <c r="CP242" t="str">
        <f t="shared" si="545"/>
        <v/>
      </c>
      <c r="CQ242" t="str">
        <f t="shared" si="546"/>
        <v/>
      </c>
      <c r="CR242" t="str">
        <f t="shared" si="547"/>
        <v/>
      </c>
      <c r="CS242" t="str">
        <f t="shared" si="548"/>
        <v/>
      </c>
      <c r="CT242" t="str">
        <f t="shared" si="549"/>
        <v/>
      </c>
      <c r="CU242" t="str">
        <f t="shared" si="550"/>
        <v/>
      </c>
      <c r="CV242" t="str">
        <f t="shared" si="551"/>
        <v/>
      </c>
      <c r="CW242" t="str">
        <f t="shared" si="552"/>
        <v/>
      </c>
      <c r="CX242" t="str">
        <f t="shared" si="553"/>
        <v/>
      </c>
      <c r="CY242" t="str">
        <f t="shared" si="554"/>
        <v/>
      </c>
      <c r="CZ242" t="str">
        <f t="shared" si="555"/>
        <v/>
      </c>
      <c r="DA242" t="str">
        <f t="shared" si="556"/>
        <v/>
      </c>
      <c r="DB242" t="str">
        <f t="shared" si="557"/>
        <v/>
      </c>
      <c r="DC242" t="str">
        <f t="shared" si="558"/>
        <v/>
      </c>
      <c r="DD242" t="str">
        <f t="shared" si="559"/>
        <v/>
      </c>
      <c r="DE242" t="str">
        <f t="shared" si="560"/>
        <v/>
      </c>
      <c r="DF242" t="str">
        <f t="shared" si="561"/>
        <v/>
      </c>
      <c r="DG242" t="str">
        <f t="shared" si="562"/>
        <v/>
      </c>
      <c r="DH242" t="str">
        <f t="shared" si="563"/>
        <v/>
      </c>
      <c r="DI242" t="str">
        <f t="shared" si="564"/>
        <v/>
      </c>
      <c r="DJ242" t="str">
        <f t="shared" si="565"/>
        <v/>
      </c>
      <c r="DK242" t="str">
        <f t="shared" si="566"/>
        <v/>
      </c>
      <c r="DL242" t="str">
        <f t="shared" si="567"/>
        <v/>
      </c>
      <c r="DM242" t="str">
        <f t="shared" si="568"/>
        <v/>
      </c>
      <c r="DN242" t="str">
        <f t="shared" si="569"/>
        <v/>
      </c>
      <c r="DO242" t="str">
        <f t="shared" si="570"/>
        <v/>
      </c>
      <c r="DP242" t="str">
        <f t="shared" si="571"/>
        <v/>
      </c>
      <c r="DQ242" t="str">
        <f t="shared" si="572"/>
        <v/>
      </c>
      <c r="DR242" t="str">
        <f t="shared" si="573"/>
        <v/>
      </c>
      <c r="DS242" t="str">
        <f t="shared" si="574"/>
        <v/>
      </c>
      <c r="DT242" t="str">
        <f t="shared" si="575"/>
        <v/>
      </c>
      <c r="DU242">
        <f t="shared" si="576"/>
        <v>0</v>
      </c>
      <c r="DV242">
        <f t="shared" si="577"/>
        <v>0</v>
      </c>
      <c r="DW242">
        <f t="shared" si="578"/>
        <v>0</v>
      </c>
      <c r="DX242" t="str">
        <f t="shared" si="579"/>
        <v/>
      </c>
      <c r="DY242" t="str">
        <f t="shared" si="580"/>
        <v/>
      </c>
      <c r="DZ242" t="str">
        <f t="shared" si="581"/>
        <v/>
      </c>
      <c r="EA242" s="5">
        <f t="shared" si="582"/>
        <v>0</v>
      </c>
      <c r="EB242" s="3">
        <f t="shared" si="583"/>
        <v>0</v>
      </c>
    </row>
    <row r="243" spans="2:132" x14ac:dyDescent="0.2">
      <c r="B243" s="25">
        <v>238</v>
      </c>
      <c r="C243" s="26">
        <f>Zisk!D257</f>
        <v>0</v>
      </c>
      <c r="D243">
        <f>Zisk!E257</f>
        <v>0</v>
      </c>
      <c r="E243" s="66" t="str">
        <f t="shared" si="470"/>
        <v/>
      </c>
      <c r="F243" t="str">
        <f t="shared" si="471"/>
        <v/>
      </c>
      <c r="G243" s="66" t="str">
        <f t="shared" si="472"/>
        <v/>
      </c>
      <c r="H243" s="25"/>
      <c r="I243" s="25"/>
      <c r="J243">
        <f>VstupniParametry_SKRYT!$D$5</f>
        <v>0.02</v>
      </c>
      <c r="K243">
        <f>VstupniParametry_SKRYT!$D$6</f>
        <v>0.06</v>
      </c>
      <c r="L243">
        <f>VstupniParametry_SKRYT!$D$7</f>
        <v>0.06</v>
      </c>
      <c r="M243">
        <f>VstupniParametry_SKRYT!$D$8</f>
        <v>0.06</v>
      </c>
      <c r="N243">
        <f>VstupniParametry_SKRYT!$D$9</f>
        <v>1.7999999999999999E-2</v>
      </c>
      <c r="O243" s="27">
        <f>VstupniParametry_SKRYT!$D$10</f>
        <v>0.01</v>
      </c>
      <c r="P243" s="27">
        <f>VstupniParametry_SKRYT!$D$11</f>
        <v>0.01</v>
      </c>
      <c r="Q243" s="27">
        <f>VstupniParametry_SKRYT!$D$12</f>
        <v>0.01</v>
      </c>
      <c r="R243" s="27">
        <f>VstupniParametry_SKRYT!$D$13</f>
        <v>0.01</v>
      </c>
      <c r="S243" s="27">
        <f>VstupniParametry_SKRYT!$D$14</f>
        <v>0.01</v>
      </c>
      <c r="T243">
        <f t="shared" si="473"/>
        <v>0</v>
      </c>
      <c r="U243">
        <f t="shared" si="474"/>
        <v>0</v>
      </c>
      <c r="V243">
        <f t="shared" si="475"/>
        <v>0</v>
      </c>
      <c r="W243">
        <f t="shared" si="476"/>
        <v>0</v>
      </c>
      <c r="X243">
        <f t="shared" si="477"/>
        <v>0</v>
      </c>
      <c r="Y243">
        <f t="shared" si="478"/>
        <v>0</v>
      </c>
      <c r="Z243">
        <f t="shared" si="479"/>
        <v>0</v>
      </c>
      <c r="AA243">
        <f t="shared" si="480"/>
        <v>0</v>
      </c>
      <c r="AB243">
        <f t="shared" si="481"/>
        <v>0</v>
      </c>
      <c r="AC243">
        <f t="shared" si="482"/>
        <v>0</v>
      </c>
      <c r="AD243">
        <f t="shared" si="483"/>
        <v>0</v>
      </c>
      <c r="AE243">
        <f t="shared" si="484"/>
        <v>0</v>
      </c>
      <c r="AF243">
        <f t="shared" si="485"/>
        <v>0</v>
      </c>
      <c r="AG243">
        <f t="shared" si="486"/>
        <v>0</v>
      </c>
      <c r="AH243">
        <f t="shared" si="487"/>
        <v>0</v>
      </c>
      <c r="AI243">
        <f t="shared" si="488"/>
        <v>0</v>
      </c>
      <c r="AJ243">
        <f t="shared" si="489"/>
        <v>0</v>
      </c>
      <c r="AK243">
        <f t="shared" si="490"/>
        <v>0</v>
      </c>
      <c r="AL243">
        <f t="shared" si="491"/>
        <v>0</v>
      </c>
      <c r="AM243">
        <f t="shared" si="492"/>
        <v>0</v>
      </c>
      <c r="AN243">
        <f t="shared" si="493"/>
        <v>0</v>
      </c>
      <c r="AO243">
        <f t="shared" si="494"/>
        <v>0</v>
      </c>
      <c r="AP243">
        <f t="shared" si="495"/>
        <v>0</v>
      </c>
      <c r="AQ243">
        <f t="shared" si="496"/>
        <v>0</v>
      </c>
      <c r="AR243">
        <f t="shared" si="497"/>
        <v>0</v>
      </c>
      <c r="AS243">
        <f t="shared" si="498"/>
        <v>0</v>
      </c>
      <c r="AT243">
        <f t="shared" si="468"/>
        <v>0</v>
      </c>
      <c r="AU243">
        <f t="shared" si="499"/>
        <v>0</v>
      </c>
      <c r="AV243">
        <f t="shared" si="500"/>
        <v>0</v>
      </c>
      <c r="AW243">
        <f t="shared" si="469"/>
        <v>0</v>
      </c>
      <c r="AX243">
        <f t="shared" si="501"/>
        <v>0</v>
      </c>
      <c r="AY243">
        <f t="shared" si="502"/>
        <v>0</v>
      </c>
      <c r="AZ243">
        <f t="shared" si="503"/>
        <v>0</v>
      </c>
      <c r="BA243">
        <f t="shared" si="504"/>
        <v>0</v>
      </c>
      <c r="BB243">
        <f t="shared" si="505"/>
        <v>0</v>
      </c>
      <c r="BC243">
        <f t="shared" si="506"/>
        <v>0</v>
      </c>
      <c r="BD243">
        <f t="shared" si="507"/>
        <v>0</v>
      </c>
      <c r="BE243">
        <f t="shared" si="508"/>
        <v>0</v>
      </c>
      <c r="BF243">
        <f t="shared" si="509"/>
        <v>0</v>
      </c>
      <c r="BG243">
        <f t="shared" si="510"/>
        <v>0</v>
      </c>
      <c r="BH243">
        <f t="shared" si="511"/>
        <v>0</v>
      </c>
      <c r="BI243">
        <f t="shared" si="512"/>
        <v>0</v>
      </c>
      <c r="BJ243">
        <f t="shared" si="513"/>
        <v>0</v>
      </c>
      <c r="BK243">
        <f t="shared" si="514"/>
        <v>0</v>
      </c>
      <c r="BL243">
        <f t="shared" si="515"/>
        <v>0</v>
      </c>
      <c r="BM243">
        <f t="shared" si="516"/>
        <v>0</v>
      </c>
      <c r="BN243">
        <f t="shared" si="517"/>
        <v>0</v>
      </c>
      <c r="BO243">
        <f t="shared" si="518"/>
        <v>0</v>
      </c>
      <c r="BP243">
        <f t="shared" si="519"/>
        <v>0</v>
      </c>
      <c r="BQ243">
        <f t="shared" si="520"/>
        <v>0</v>
      </c>
      <c r="BR243">
        <f t="shared" si="521"/>
        <v>0</v>
      </c>
      <c r="BS243">
        <f t="shared" si="522"/>
        <v>0</v>
      </c>
      <c r="BT243">
        <f t="shared" si="523"/>
        <v>0</v>
      </c>
      <c r="BU243">
        <f t="shared" si="524"/>
        <v>0</v>
      </c>
      <c r="BV243">
        <f t="shared" si="525"/>
        <v>0</v>
      </c>
      <c r="BW243">
        <f t="shared" si="526"/>
        <v>0</v>
      </c>
      <c r="BX243">
        <f t="shared" si="527"/>
        <v>0</v>
      </c>
      <c r="BY243">
        <f t="shared" si="528"/>
        <v>0</v>
      </c>
      <c r="BZ243">
        <f t="shared" si="529"/>
        <v>0</v>
      </c>
      <c r="CA243">
        <f t="shared" si="530"/>
        <v>0</v>
      </c>
      <c r="CB243">
        <f t="shared" si="531"/>
        <v>0</v>
      </c>
      <c r="CC243">
        <f t="shared" si="532"/>
        <v>0</v>
      </c>
      <c r="CD243">
        <f t="shared" si="533"/>
        <v>0</v>
      </c>
      <c r="CE243">
        <f t="shared" si="534"/>
        <v>0</v>
      </c>
      <c r="CF243">
        <f t="shared" si="535"/>
        <v>0</v>
      </c>
      <c r="CG243">
        <f t="shared" si="536"/>
        <v>0</v>
      </c>
      <c r="CH243">
        <f t="shared" si="537"/>
        <v>0</v>
      </c>
      <c r="CI243">
        <f t="shared" si="538"/>
        <v>0</v>
      </c>
      <c r="CJ243">
        <f t="shared" si="539"/>
        <v>0</v>
      </c>
      <c r="CK243">
        <f t="shared" si="540"/>
        <v>0</v>
      </c>
      <c r="CL243" t="str">
        <f t="shared" si="541"/>
        <v/>
      </c>
      <c r="CM243" t="str">
        <f t="shared" si="542"/>
        <v/>
      </c>
      <c r="CN243" t="str">
        <f t="shared" si="543"/>
        <v/>
      </c>
      <c r="CO243" t="str">
        <f t="shared" si="544"/>
        <v/>
      </c>
      <c r="CP243" t="str">
        <f t="shared" si="545"/>
        <v/>
      </c>
      <c r="CQ243" t="str">
        <f t="shared" si="546"/>
        <v/>
      </c>
      <c r="CR243" t="str">
        <f t="shared" si="547"/>
        <v/>
      </c>
      <c r="CS243" t="str">
        <f t="shared" si="548"/>
        <v/>
      </c>
      <c r="CT243" t="str">
        <f t="shared" si="549"/>
        <v/>
      </c>
      <c r="CU243" t="str">
        <f t="shared" si="550"/>
        <v/>
      </c>
      <c r="CV243" t="str">
        <f t="shared" si="551"/>
        <v/>
      </c>
      <c r="CW243" t="str">
        <f t="shared" si="552"/>
        <v/>
      </c>
      <c r="CX243" t="str">
        <f t="shared" si="553"/>
        <v/>
      </c>
      <c r="CY243" t="str">
        <f t="shared" si="554"/>
        <v/>
      </c>
      <c r="CZ243" t="str">
        <f t="shared" si="555"/>
        <v/>
      </c>
      <c r="DA243" t="str">
        <f t="shared" si="556"/>
        <v/>
      </c>
      <c r="DB243" t="str">
        <f t="shared" si="557"/>
        <v/>
      </c>
      <c r="DC243" t="str">
        <f t="shared" si="558"/>
        <v/>
      </c>
      <c r="DD243" t="str">
        <f t="shared" si="559"/>
        <v/>
      </c>
      <c r="DE243" t="str">
        <f t="shared" si="560"/>
        <v/>
      </c>
      <c r="DF243" t="str">
        <f t="shared" si="561"/>
        <v/>
      </c>
      <c r="DG243" t="str">
        <f t="shared" si="562"/>
        <v/>
      </c>
      <c r="DH243" t="str">
        <f t="shared" si="563"/>
        <v/>
      </c>
      <c r="DI243" t="str">
        <f t="shared" si="564"/>
        <v/>
      </c>
      <c r="DJ243" t="str">
        <f t="shared" si="565"/>
        <v/>
      </c>
      <c r="DK243" t="str">
        <f t="shared" si="566"/>
        <v/>
      </c>
      <c r="DL243" t="str">
        <f t="shared" si="567"/>
        <v/>
      </c>
      <c r="DM243" t="str">
        <f t="shared" si="568"/>
        <v/>
      </c>
      <c r="DN243" t="str">
        <f t="shared" si="569"/>
        <v/>
      </c>
      <c r="DO243" t="str">
        <f t="shared" si="570"/>
        <v/>
      </c>
      <c r="DP243" t="str">
        <f t="shared" si="571"/>
        <v/>
      </c>
      <c r="DQ243" t="str">
        <f t="shared" si="572"/>
        <v/>
      </c>
      <c r="DR243" t="str">
        <f t="shared" si="573"/>
        <v/>
      </c>
      <c r="DS243" t="str">
        <f t="shared" si="574"/>
        <v/>
      </c>
      <c r="DT243" t="str">
        <f t="shared" si="575"/>
        <v/>
      </c>
      <c r="DU243">
        <f t="shared" si="576"/>
        <v>0</v>
      </c>
      <c r="DV243">
        <f t="shared" si="577"/>
        <v>0</v>
      </c>
      <c r="DW243">
        <f t="shared" si="578"/>
        <v>0</v>
      </c>
      <c r="DX243" t="str">
        <f t="shared" si="579"/>
        <v/>
      </c>
      <c r="DY243" t="str">
        <f t="shared" si="580"/>
        <v/>
      </c>
      <c r="DZ243" t="str">
        <f t="shared" si="581"/>
        <v/>
      </c>
      <c r="EA243" s="5">
        <f t="shared" si="582"/>
        <v>0</v>
      </c>
      <c r="EB243" s="3">
        <f t="shared" si="583"/>
        <v>0</v>
      </c>
    </row>
    <row r="244" spans="2:132" x14ac:dyDescent="0.2">
      <c r="B244">
        <v>239</v>
      </c>
      <c r="C244" s="3">
        <f>Zisk!D258</f>
        <v>0</v>
      </c>
      <c r="D244">
        <f>Zisk!E258</f>
        <v>0</v>
      </c>
      <c r="E244" s="66" t="str">
        <f t="shared" si="470"/>
        <v/>
      </c>
      <c r="F244" t="str">
        <f t="shared" si="471"/>
        <v/>
      </c>
      <c r="G244" s="66" t="str">
        <f t="shared" si="472"/>
        <v/>
      </c>
      <c r="J244">
        <f>VstupniParametry_SKRYT!$D$5</f>
        <v>0.02</v>
      </c>
      <c r="K244">
        <f>VstupniParametry_SKRYT!$D$6</f>
        <v>0.06</v>
      </c>
      <c r="L244">
        <f>VstupniParametry_SKRYT!$D$7</f>
        <v>0.06</v>
      </c>
      <c r="M244">
        <f>VstupniParametry_SKRYT!$D$8</f>
        <v>0.06</v>
      </c>
      <c r="N244">
        <f>VstupniParametry_SKRYT!$D$9</f>
        <v>1.7999999999999999E-2</v>
      </c>
      <c r="O244" s="27">
        <f>VstupniParametry_SKRYT!$D$10</f>
        <v>0.01</v>
      </c>
      <c r="P244" s="27">
        <f>VstupniParametry_SKRYT!$D$11</f>
        <v>0.01</v>
      </c>
      <c r="Q244" s="27">
        <f>VstupniParametry_SKRYT!$D$12</f>
        <v>0.01</v>
      </c>
      <c r="R244" s="27">
        <f>VstupniParametry_SKRYT!$D$13</f>
        <v>0.01</v>
      </c>
      <c r="S244" s="27">
        <f>VstupniParametry_SKRYT!$D$14</f>
        <v>0.01</v>
      </c>
      <c r="T244">
        <f t="shared" si="473"/>
        <v>0</v>
      </c>
      <c r="U244">
        <f t="shared" si="474"/>
        <v>0</v>
      </c>
      <c r="V244">
        <f t="shared" si="475"/>
        <v>0</v>
      </c>
      <c r="W244">
        <f t="shared" si="476"/>
        <v>0</v>
      </c>
      <c r="X244">
        <f t="shared" si="477"/>
        <v>0</v>
      </c>
      <c r="Y244">
        <f t="shared" si="478"/>
        <v>0</v>
      </c>
      <c r="Z244">
        <f t="shared" si="479"/>
        <v>0</v>
      </c>
      <c r="AA244">
        <f t="shared" si="480"/>
        <v>0</v>
      </c>
      <c r="AB244">
        <f t="shared" si="481"/>
        <v>0</v>
      </c>
      <c r="AC244">
        <f t="shared" si="482"/>
        <v>0</v>
      </c>
      <c r="AD244">
        <f t="shared" si="483"/>
        <v>0</v>
      </c>
      <c r="AE244">
        <f t="shared" si="484"/>
        <v>0</v>
      </c>
      <c r="AF244">
        <f t="shared" si="485"/>
        <v>0</v>
      </c>
      <c r="AG244">
        <f t="shared" si="486"/>
        <v>0</v>
      </c>
      <c r="AH244">
        <f t="shared" si="487"/>
        <v>0</v>
      </c>
      <c r="AI244">
        <f t="shared" si="488"/>
        <v>0</v>
      </c>
      <c r="AJ244">
        <f t="shared" si="489"/>
        <v>0</v>
      </c>
      <c r="AK244">
        <f t="shared" si="490"/>
        <v>0</v>
      </c>
      <c r="AL244">
        <f t="shared" si="491"/>
        <v>0</v>
      </c>
      <c r="AM244">
        <f t="shared" si="492"/>
        <v>0</v>
      </c>
      <c r="AN244">
        <f t="shared" si="493"/>
        <v>0</v>
      </c>
      <c r="AO244">
        <f t="shared" si="494"/>
        <v>0</v>
      </c>
      <c r="AP244">
        <f t="shared" si="495"/>
        <v>0</v>
      </c>
      <c r="AQ244">
        <f t="shared" si="496"/>
        <v>0</v>
      </c>
      <c r="AR244">
        <f t="shared" si="497"/>
        <v>0</v>
      </c>
      <c r="AS244">
        <f t="shared" si="498"/>
        <v>0</v>
      </c>
      <c r="AT244">
        <f t="shared" si="468"/>
        <v>0</v>
      </c>
      <c r="AU244">
        <f t="shared" si="499"/>
        <v>0</v>
      </c>
      <c r="AV244">
        <f t="shared" si="500"/>
        <v>0</v>
      </c>
      <c r="AW244">
        <f t="shared" si="469"/>
        <v>0</v>
      </c>
      <c r="AX244">
        <f t="shared" si="501"/>
        <v>0</v>
      </c>
      <c r="AY244">
        <f t="shared" si="502"/>
        <v>0</v>
      </c>
      <c r="AZ244">
        <f t="shared" si="503"/>
        <v>0</v>
      </c>
      <c r="BA244">
        <f t="shared" si="504"/>
        <v>0</v>
      </c>
      <c r="BB244">
        <f t="shared" si="505"/>
        <v>0</v>
      </c>
      <c r="BC244">
        <f t="shared" si="506"/>
        <v>0</v>
      </c>
      <c r="BD244">
        <f t="shared" si="507"/>
        <v>0</v>
      </c>
      <c r="BE244">
        <f t="shared" si="508"/>
        <v>0</v>
      </c>
      <c r="BF244">
        <f t="shared" si="509"/>
        <v>0</v>
      </c>
      <c r="BG244">
        <f t="shared" si="510"/>
        <v>0</v>
      </c>
      <c r="BH244">
        <f t="shared" si="511"/>
        <v>0</v>
      </c>
      <c r="BI244">
        <f t="shared" si="512"/>
        <v>0</v>
      </c>
      <c r="BJ244">
        <f t="shared" si="513"/>
        <v>0</v>
      </c>
      <c r="BK244">
        <f t="shared" si="514"/>
        <v>0</v>
      </c>
      <c r="BL244">
        <f t="shared" si="515"/>
        <v>0</v>
      </c>
      <c r="BM244">
        <f t="shared" si="516"/>
        <v>0</v>
      </c>
      <c r="BN244">
        <f t="shared" si="517"/>
        <v>0</v>
      </c>
      <c r="BO244">
        <f t="shared" si="518"/>
        <v>0</v>
      </c>
      <c r="BP244">
        <f t="shared" si="519"/>
        <v>0</v>
      </c>
      <c r="BQ244">
        <f t="shared" si="520"/>
        <v>0</v>
      </c>
      <c r="BR244">
        <f t="shared" si="521"/>
        <v>0</v>
      </c>
      <c r="BS244">
        <f t="shared" si="522"/>
        <v>0</v>
      </c>
      <c r="BT244">
        <f t="shared" si="523"/>
        <v>0</v>
      </c>
      <c r="BU244">
        <f t="shared" si="524"/>
        <v>0</v>
      </c>
      <c r="BV244">
        <f t="shared" si="525"/>
        <v>0</v>
      </c>
      <c r="BW244">
        <f t="shared" si="526"/>
        <v>0</v>
      </c>
      <c r="BX244">
        <f t="shared" si="527"/>
        <v>0</v>
      </c>
      <c r="BY244">
        <f t="shared" si="528"/>
        <v>0</v>
      </c>
      <c r="BZ244">
        <f t="shared" si="529"/>
        <v>0</v>
      </c>
      <c r="CA244">
        <f t="shared" si="530"/>
        <v>0</v>
      </c>
      <c r="CB244">
        <f t="shared" si="531"/>
        <v>0</v>
      </c>
      <c r="CC244">
        <f t="shared" si="532"/>
        <v>0</v>
      </c>
      <c r="CD244">
        <f t="shared" si="533"/>
        <v>0</v>
      </c>
      <c r="CE244">
        <f t="shared" si="534"/>
        <v>0</v>
      </c>
      <c r="CF244">
        <f t="shared" si="535"/>
        <v>0</v>
      </c>
      <c r="CG244">
        <f t="shared" si="536"/>
        <v>0</v>
      </c>
      <c r="CH244">
        <f t="shared" si="537"/>
        <v>0</v>
      </c>
      <c r="CI244">
        <f t="shared" si="538"/>
        <v>0</v>
      </c>
      <c r="CJ244">
        <f t="shared" si="539"/>
        <v>0</v>
      </c>
      <c r="CK244">
        <f t="shared" si="540"/>
        <v>0</v>
      </c>
      <c r="CL244" t="str">
        <f t="shared" si="541"/>
        <v/>
      </c>
      <c r="CM244" t="str">
        <f t="shared" si="542"/>
        <v/>
      </c>
      <c r="CN244" t="str">
        <f t="shared" si="543"/>
        <v/>
      </c>
      <c r="CO244" t="str">
        <f t="shared" si="544"/>
        <v/>
      </c>
      <c r="CP244" t="str">
        <f t="shared" si="545"/>
        <v/>
      </c>
      <c r="CQ244" t="str">
        <f t="shared" si="546"/>
        <v/>
      </c>
      <c r="CR244" t="str">
        <f t="shared" si="547"/>
        <v/>
      </c>
      <c r="CS244" t="str">
        <f t="shared" si="548"/>
        <v/>
      </c>
      <c r="CT244" t="str">
        <f t="shared" si="549"/>
        <v/>
      </c>
      <c r="CU244" t="str">
        <f t="shared" si="550"/>
        <v/>
      </c>
      <c r="CV244" t="str">
        <f t="shared" si="551"/>
        <v/>
      </c>
      <c r="CW244" t="str">
        <f t="shared" si="552"/>
        <v/>
      </c>
      <c r="CX244" t="str">
        <f t="shared" si="553"/>
        <v/>
      </c>
      <c r="CY244" t="str">
        <f t="shared" si="554"/>
        <v/>
      </c>
      <c r="CZ244" t="str">
        <f t="shared" si="555"/>
        <v/>
      </c>
      <c r="DA244" t="str">
        <f t="shared" si="556"/>
        <v/>
      </c>
      <c r="DB244" t="str">
        <f t="shared" si="557"/>
        <v/>
      </c>
      <c r="DC244" t="str">
        <f t="shared" si="558"/>
        <v/>
      </c>
      <c r="DD244" t="str">
        <f t="shared" si="559"/>
        <v/>
      </c>
      <c r="DE244" t="str">
        <f t="shared" si="560"/>
        <v/>
      </c>
      <c r="DF244" t="str">
        <f t="shared" si="561"/>
        <v/>
      </c>
      <c r="DG244" t="str">
        <f t="shared" si="562"/>
        <v/>
      </c>
      <c r="DH244" t="str">
        <f t="shared" si="563"/>
        <v/>
      </c>
      <c r="DI244" t="str">
        <f t="shared" si="564"/>
        <v/>
      </c>
      <c r="DJ244" t="str">
        <f t="shared" si="565"/>
        <v/>
      </c>
      <c r="DK244" t="str">
        <f t="shared" si="566"/>
        <v/>
      </c>
      <c r="DL244" t="str">
        <f t="shared" si="567"/>
        <v/>
      </c>
      <c r="DM244" t="str">
        <f t="shared" si="568"/>
        <v/>
      </c>
      <c r="DN244" t="str">
        <f t="shared" si="569"/>
        <v/>
      </c>
      <c r="DO244" t="str">
        <f t="shared" si="570"/>
        <v/>
      </c>
      <c r="DP244" t="str">
        <f t="shared" si="571"/>
        <v/>
      </c>
      <c r="DQ244" t="str">
        <f t="shared" si="572"/>
        <v/>
      </c>
      <c r="DR244" t="str">
        <f t="shared" si="573"/>
        <v/>
      </c>
      <c r="DS244" t="str">
        <f t="shared" si="574"/>
        <v/>
      </c>
      <c r="DT244" t="str">
        <f t="shared" si="575"/>
        <v/>
      </c>
      <c r="DU244">
        <f t="shared" si="576"/>
        <v>0</v>
      </c>
      <c r="DV244">
        <f t="shared" si="577"/>
        <v>0</v>
      </c>
      <c r="DW244">
        <f t="shared" si="578"/>
        <v>0</v>
      </c>
      <c r="DX244" t="str">
        <f t="shared" si="579"/>
        <v/>
      </c>
      <c r="DY244" t="str">
        <f t="shared" si="580"/>
        <v/>
      </c>
      <c r="DZ244" t="str">
        <f t="shared" si="581"/>
        <v/>
      </c>
      <c r="EA244" s="5">
        <f t="shared" si="582"/>
        <v>0</v>
      </c>
      <c r="EB244" s="3">
        <f t="shared" si="583"/>
        <v>0</v>
      </c>
    </row>
    <row r="245" spans="2:132" x14ac:dyDescent="0.2">
      <c r="B245" s="25">
        <v>240</v>
      </c>
      <c r="C245" s="26">
        <f>Zisk!D259</f>
        <v>0</v>
      </c>
      <c r="D245">
        <f>Zisk!E259</f>
        <v>0</v>
      </c>
      <c r="E245" s="66" t="str">
        <f t="shared" si="470"/>
        <v/>
      </c>
      <c r="F245" t="str">
        <f t="shared" si="471"/>
        <v/>
      </c>
      <c r="G245" s="66" t="str">
        <f t="shared" si="472"/>
        <v/>
      </c>
      <c r="H245" s="25"/>
      <c r="I245" s="25"/>
      <c r="J245">
        <f>VstupniParametry_SKRYT!$D$5</f>
        <v>0.02</v>
      </c>
      <c r="K245">
        <f>VstupniParametry_SKRYT!$D$6</f>
        <v>0.06</v>
      </c>
      <c r="L245">
        <f>VstupniParametry_SKRYT!$D$7</f>
        <v>0.06</v>
      </c>
      <c r="M245">
        <f>VstupniParametry_SKRYT!$D$8</f>
        <v>0.06</v>
      </c>
      <c r="N245">
        <f>VstupniParametry_SKRYT!$D$9</f>
        <v>1.7999999999999999E-2</v>
      </c>
      <c r="O245" s="27">
        <f>VstupniParametry_SKRYT!$D$10</f>
        <v>0.01</v>
      </c>
      <c r="P245" s="27">
        <f>VstupniParametry_SKRYT!$D$11</f>
        <v>0.01</v>
      </c>
      <c r="Q245" s="27">
        <f>VstupniParametry_SKRYT!$D$12</f>
        <v>0.01</v>
      </c>
      <c r="R245" s="27">
        <f>VstupniParametry_SKRYT!$D$13</f>
        <v>0.01</v>
      </c>
      <c r="S245" s="27">
        <f>VstupniParametry_SKRYT!$D$14</f>
        <v>0.01</v>
      </c>
      <c r="T245">
        <f t="shared" si="473"/>
        <v>0</v>
      </c>
      <c r="U245">
        <f t="shared" si="474"/>
        <v>0</v>
      </c>
      <c r="V245">
        <f t="shared" si="475"/>
        <v>0</v>
      </c>
      <c r="W245">
        <f t="shared" si="476"/>
        <v>0</v>
      </c>
      <c r="X245">
        <f t="shared" si="477"/>
        <v>0</v>
      </c>
      <c r="Y245">
        <f t="shared" si="478"/>
        <v>0</v>
      </c>
      <c r="Z245">
        <f t="shared" si="479"/>
        <v>0</v>
      </c>
      <c r="AA245">
        <f t="shared" si="480"/>
        <v>0</v>
      </c>
      <c r="AB245">
        <f t="shared" si="481"/>
        <v>0</v>
      </c>
      <c r="AC245">
        <f t="shared" si="482"/>
        <v>0</v>
      </c>
      <c r="AD245">
        <f t="shared" si="483"/>
        <v>0</v>
      </c>
      <c r="AE245">
        <f t="shared" si="484"/>
        <v>0</v>
      </c>
      <c r="AF245">
        <f t="shared" si="485"/>
        <v>0</v>
      </c>
      <c r="AG245">
        <f t="shared" si="486"/>
        <v>0</v>
      </c>
      <c r="AH245">
        <f t="shared" si="487"/>
        <v>0</v>
      </c>
      <c r="AI245">
        <f t="shared" si="488"/>
        <v>0</v>
      </c>
      <c r="AJ245">
        <f t="shared" si="489"/>
        <v>0</v>
      </c>
      <c r="AK245">
        <f t="shared" si="490"/>
        <v>0</v>
      </c>
      <c r="AL245">
        <f t="shared" si="491"/>
        <v>0</v>
      </c>
      <c r="AM245">
        <f t="shared" si="492"/>
        <v>0</v>
      </c>
      <c r="AN245">
        <f t="shared" si="493"/>
        <v>0</v>
      </c>
      <c r="AO245">
        <f t="shared" si="494"/>
        <v>0</v>
      </c>
      <c r="AP245">
        <f t="shared" si="495"/>
        <v>0</v>
      </c>
      <c r="AQ245">
        <f t="shared" si="496"/>
        <v>0</v>
      </c>
      <c r="AR245">
        <f t="shared" si="497"/>
        <v>0</v>
      </c>
      <c r="AS245">
        <f t="shared" si="498"/>
        <v>0</v>
      </c>
      <c r="AT245">
        <f t="shared" si="468"/>
        <v>0</v>
      </c>
      <c r="AU245">
        <f t="shared" si="499"/>
        <v>0</v>
      </c>
      <c r="AV245">
        <f t="shared" si="500"/>
        <v>0</v>
      </c>
      <c r="AW245">
        <f t="shared" si="469"/>
        <v>0</v>
      </c>
      <c r="AX245">
        <f t="shared" si="501"/>
        <v>0</v>
      </c>
      <c r="AY245">
        <f t="shared" si="502"/>
        <v>0</v>
      </c>
      <c r="AZ245">
        <f t="shared" si="503"/>
        <v>0</v>
      </c>
      <c r="BA245">
        <f t="shared" si="504"/>
        <v>0</v>
      </c>
      <c r="BB245">
        <f t="shared" si="505"/>
        <v>0</v>
      </c>
      <c r="BC245">
        <f t="shared" si="506"/>
        <v>0</v>
      </c>
      <c r="BD245">
        <f t="shared" si="507"/>
        <v>0</v>
      </c>
      <c r="BE245">
        <f t="shared" si="508"/>
        <v>0</v>
      </c>
      <c r="BF245">
        <f t="shared" si="509"/>
        <v>0</v>
      </c>
      <c r="BG245">
        <f t="shared" si="510"/>
        <v>0</v>
      </c>
      <c r="BH245">
        <f t="shared" si="511"/>
        <v>0</v>
      </c>
      <c r="BI245">
        <f t="shared" si="512"/>
        <v>0</v>
      </c>
      <c r="BJ245">
        <f t="shared" si="513"/>
        <v>0</v>
      </c>
      <c r="BK245">
        <f t="shared" si="514"/>
        <v>0</v>
      </c>
      <c r="BL245">
        <f t="shared" si="515"/>
        <v>0</v>
      </c>
      <c r="BM245">
        <f t="shared" si="516"/>
        <v>0</v>
      </c>
      <c r="BN245">
        <f t="shared" si="517"/>
        <v>0</v>
      </c>
      <c r="BO245">
        <f t="shared" si="518"/>
        <v>0</v>
      </c>
      <c r="BP245">
        <f t="shared" si="519"/>
        <v>0</v>
      </c>
      <c r="BQ245">
        <f t="shared" si="520"/>
        <v>0</v>
      </c>
      <c r="BR245">
        <f t="shared" si="521"/>
        <v>0</v>
      </c>
      <c r="BS245">
        <f t="shared" si="522"/>
        <v>0</v>
      </c>
      <c r="BT245">
        <f t="shared" si="523"/>
        <v>0</v>
      </c>
      <c r="BU245">
        <f t="shared" si="524"/>
        <v>0</v>
      </c>
      <c r="BV245">
        <f t="shared" si="525"/>
        <v>0</v>
      </c>
      <c r="BW245">
        <f t="shared" si="526"/>
        <v>0</v>
      </c>
      <c r="BX245">
        <f t="shared" si="527"/>
        <v>0</v>
      </c>
      <c r="BY245">
        <f t="shared" si="528"/>
        <v>0</v>
      </c>
      <c r="BZ245">
        <f t="shared" si="529"/>
        <v>0</v>
      </c>
      <c r="CA245">
        <f t="shared" si="530"/>
        <v>0</v>
      </c>
      <c r="CB245">
        <f t="shared" si="531"/>
        <v>0</v>
      </c>
      <c r="CC245">
        <f t="shared" si="532"/>
        <v>0</v>
      </c>
      <c r="CD245">
        <f t="shared" si="533"/>
        <v>0</v>
      </c>
      <c r="CE245">
        <f t="shared" si="534"/>
        <v>0</v>
      </c>
      <c r="CF245">
        <f t="shared" si="535"/>
        <v>0</v>
      </c>
      <c r="CG245">
        <f t="shared" si="536"/>
        <v>0</v>
      </c>
      <c r="CH245">
        <f t="shared" si="537"/>
        <v>0</v>
      </c>
      <c r="CI245">
        <f t="shared" si="538"/>
        <v>0</v>
      </c>
      <c r="CJ245">
        <f t="shared" si="539"/>
        <v>0</v>
      </c>
      <c r="CK245">
        <f t="shared" si="540"/>
        <v>0</v>
      </c>
      <c r="CL245" t="str">
        <f t="shared" si="541"/>
        <v/>
      </c>
      <c r="CM245" t="str">
        <f t="shared" si="542"/>
        <v/>
      </c>
      <c r="CN245" t="str">
        <f t="shared" si="543"/>
        <v/>
      </c>
      <c r="CO245" t="str">
        <f t="shared" si="544"/>
        <v/>
      </c>
      <c r="CP245" t="str">
        <f t="shared" si="545"/>
        <v/>
      </c>
      <c r="CQ245" t="str">
        <f t="shared" si="546"/>
        <v/>
      </c>
      <c r="CR245" t="str">
        <f t="shared" si="547"/>
        <v/>
      </c>
      <c r="CS245" t="str">
        <f t="shared" si="548"/>
        <v/>
      </c>
      <c r="CT245" t="str">
        <f t="shared" si="549"/>
        <v/>
      </c>
      <c r="CU245" t="str">
        <f t="shared" si="550"/>
        <v/>
      </c>
      <c r="CV245" t="str">
        <f t="shared" si="551"/>
        <v/>
      </c>
      <c r="CW245" t="str">
        <f t="shared" si="552"/>
        <v/>
      </c>
      <c r="CX245" t="str">
        <f t="shared" si="553"/>
        <v/>
      </c>
      <c r="CY245" t="str">
        <f t="shared" si="554"/>
        <v/>
      </c>
      <c r="CZ245" t="str">
        <f t="shared" si="555"/>
        <v/>
      </c>
      <c r="DA245" t="str">
        <f t="shared" si="556"/>
        <v/>
      </c>
      <c r="DB245" t="str">
        <f t="shared" si="557"/>
        <v/>
      </c>
      <c r="DC245" t="str">
        <f t="shared" si="558"/>
        <v/>
      </c>
      <c r="DD245" t="str">
        <f t="shared" si="559"/>
        <v/>
      </c>
      <c r="DE245" t="str">
        <f t="shared" si="560"/>
        <v/>
      </c>
      <c r="DF245" t="str">
        <f t="shared" si="561"/>
        <v/>
      </c>
      <c r="DG245" t="str">
        <f t="shared" si="562"/>
        <v/>
      </c>
      <c r="DH245" t="str">
        <f t="shared" si="563"/>
        <v/>
      </c>
      <c r="DI245" t="str">
        <f t="shared" si="564"/>
        <v/>
      </c>
      <c r="DJ245" t="str">
        <f t="shared" si="565"/>
        <v/>
      </c>
      <c r="DK245" t="str">
        <f t="shared" si="566"/>
        <v/>
      </c>
      <c r="DL245" t="str">
        <f t="shared" si="567"/>
        <v/>
      </c>
      <c r="DM245" t="str">
        <f t="shared" si="568"/>
        <v/>
      </c>
      <c r="DN245" t="str">
        <f t="shared" si="569"/>
        <v/>
      </c>
      <c r="DO245" t="str">
        <f t="shared" si="570"/>
        <v/>
      </c>
      <c r="DP245" t="str">
        <f t="shared" si="571"/>
        <v/>
      </c>
      <c r="DQ245" t="str">
        <f t="shared" si="572"/>
        <v/>
      </c>
      <c r="DR245" t="str">
        <f t="shared" si="573"/>
        <v/>
      </c>
      <c r="DS245" t="str">
        <f t="shared" si="574"/>
        <v/>
      </c>
      <c r="DT245" t="str">
        <f t="shared" si="575"/>
        <v/>
      </c>
      <c r="DU245">
        <f t="shared" si="576"/>
        <v>0</v>
      </c>
      <c r="DV245">
        <f t="shared" si="577"/>
        <v>0</v>
      </c>
      <c r="DW245">
        <f t="shared" si="578"/>
        <v>0</v>
      </c>
      <c r="DX245" t="str">
        <f t="shared" si="579"/>
        <v/>
      </c>
      <c r="DY245" t="str">
        <f t="shared" si="580"/>
        <v/>
      </c>
      <c r="DZ245" t="str">
        <f t="shared" si="581"/>
        <v/>
      </c>
      <c r="EA245" s="5">
        <f t="shared" si="582"/>
        <v>0</v>
      </c>
      <c r="EB245" s="3">
        <f t="shared" si="583"/>
        <v>0</v>
      </c>
    </row>
    <row r="246" spans="2:132" x14ac:dyDescent="0.2">
      <c r="B246">
        <v>241</v>
      </c>
      <c r="C246" s="3">
        <f>Zisk!D260</f>
        <v>0</v>
      </c>
      <c r="D246">
        <f>Zisk!E260</f>
        <v>0</v>
      </c>
      <c r="E246" s="66" t="str">
        <f t="shared" si="470"/>
        <v/>
      </c>
      <c r="F246" t="str">
        <f t="shared" si="471"/>
        <v/>
      </c>
      <c r="G246" s="66" t="str">
        <f t="shared" si="472"/>
        <v/>
      </c>
      <c r="J246">
        <f>VstupniParametry_SKRYT!$D$5</f>
        <v>0.02</v>
      </c>
      <c r="K246">
        <f>VstupniParametry_SKRYT!$D$6</f>
        <v>0.06</v>
      </c>
      <c r="L246">
        <f>VstupniParametry_SKRYT!$D$7</f>
        <v>0.06</v>
      </c>
      <c r="M246">
        <f>VstupniParametry_SKRYT!$D$8</f>
        <v>0.06</v>
      </c>
      <c r="N246">
        <f>VstupniParametry_SKRYT!$D$9</f>
        <v>1.7999999999999999E-2</v>
      </c>
      <c r="O246" s="27">
        <f>VstupniParametry_SKRYT!$D$10</f>
        <v>0.01</v>
      </c>
      <c r="P246" s="27">
        <f>VstupniParametry_SKRYT!$D$11</f>
        <v>0.01</v>
      </c>
      <c r="Q246" s="27">
        <f>VstupniParametry_SKRYT!$D$12</f>
        <v>0.01</v>
      </c>
      <c r="R246" s="27">
        <f>VstupniParametry_SKRYT!$D$13</f>
        <v>0.01</v>
      </c>
      <c r="S246" s="27">
        <f>VstupniParametry_SKRYT!$D$14</f>
        <v>0.01</v>
      </c>
      <c r="T246">
        <f t="shared" si="473"/>
        <v>0</v>
      </c>
      <c r="U246">
        <f t="shared" si="474"/>
        <v>0</v>
      </c>
      <c r="V246">
        <f t="shared" si="475"/>
        <v>0</v>
      </c>
      <c r="W246">
        <f t="shared" si="476"/>
        <v>0</v>
      </c>
      <c r="X246">
        <f t="shared" si="477"/>
        <v>0</v>
      </c>
      <c r="Y246">
        <f t="shared" si="478"/>
        <v>0</v>
      </c>
      <c r="Z246">
        <f t="shared" si="479"/>
        <v>0</v>
      </c>
      <c r="AA246">
        <f t="shared" si="480"/>
        <v>0</v>
      </c>
      <c r="AB246">
        <f t="shared" si="481"/>
        <v>0</v>
      </c>
      <c r="AC246">
        <f t="shared" si="482"/>
        <v>0</v>
      </c>
      <c r="AD246">
        <f t="shared" si="483"/>
        <v>0</v>
      </c>
      <c r="AE246">
        <f t="shared" si="484"/>
        <v>0</v>
      </c>
      <c r="AF246">
        <f t="shared" si="485"/>
        <v>0</v>
      </c>
      <c r="AG246">
        <f t="shared" si="486"/>
        <v>0</v>
      </c>
      <c r="AH246">
        <f t="shared" si="487"/>
        <v>0</v>
      </c>
      <c r="AI246">
        <f t="shared" si="488"/>
        <v>0</v>
      </c>
      <c r="AJ246">
        <f t="shared" si="489"/>
        <v>0</v>
      </c>
      <c r="AK246">
        <f t="shared" si="490"/>
        <v>0</v>
      </c>
      <c r="AL246">
        <f t="shared" si="491"/>
        <v>0</v>
      </c>
      <c r="AM246">
        <f t="shared" si="492"/>
        <v>0</v>
      </c>
      <c r="AN246">
        <f t="shared" si="493"/>
        <v>0</v>
      </c>
      <c r="AO246">
        <f t="shared" si="494"/>
        <v>0</v>
      </c>
      <c r="AP246">
        <f t="shared" si="495"/>
        <v>0</v>
      </c>
      <c r="AQ246">
        <f t="shared" si="496"/>
        <v>0</v>
      </c>
      <c r="AR246">
        <f t="shared" si="497"/>
        <v>0</v>
      </c>
      <c r="AS246">
        <f t="shared" si="498"/>
        <v>0</v>
      </c>
      <c r="AT246">
        <f t="shared" si="468"/>
        <v>0</v>
      </c>
      <c r="AU246">
        <f t="shared" si="499"/>
        <v>0</v>
      </c>
      <c r="AV246">
        <f t="shared" si="500"/>
        <v>0</v>
      </c>
      <c r="AW246">
        <f t="shared" si="469"/>
        <v>0</v>
      </c>
      <c r="AX246">
        <f t="shared" si="501"/>
        <v>0</v>
      </c>
      <c r="AY246">
        <f t="shared" si="502"/>
        <v>0</v>
      </c>
      <c r="AZ246">
        <f t="shared" si="503"/>
        <v>0</v>
      </c>
      <c r="BA246">
        <f t="shared" si="504"/>
        <v>0</v>
      </c>
      <c r="BB246">
        <f t="shared" si="505"/>
        <v>0</v>
      </c>
      <c r="BC246">
        <f t="shared" si="506"/>
        <v>0</v>
      </c>
      <c r="BD246">
        <f t="shared" si="507"/>
        <v>0</v>
      </c>
      <c r="BE246">
        <f t="shared" si="508"/>
        <v>0</v>
      </c>
      <c r="BF246">
        <f t="shared" si="509"/>
        <v>0</v>
      </c>
      <c r="BG246">
        <f t="shared" si="510"/>
        <v>0</v>
      </c>
      <c r="BH246">
        <f t="shared" si="511"/>
        <v>0</v>
      </c>
      <c r="BI246">
        <f t="shared" si="512"/>
        <v>0</v>
      </c>
      <c r="BJ246">
        <f t="shared" si="513"/>
        <v>0</v>
      </c>
      <c r="BK246">
        <f t="shared" si="514"/>
        <v>0</v>
      </c>
      <c r="BL246">
        <f t="shared" si="515"/>
        <v>0</v>
      </c>
      <c r="BM246">
        <f t="shared" si="516"/>
        <v>0</v>
      </c>
      <c r="BN246">
        <f t="shared" si="517"/>
        <v>0</v>
      </c>
      <c r="BO246">
        <f t="shared" si="518"/>
        <v>0</v>
      </c>
      <c r="BP246">
        <f t="shared" si="519"/>
        <v>0</v>
      </c>
      <c r="BQ246">
        <f t="shared" si="520"/>
        <v>0</v>
      </c>
      <c r="BR246">
        <f t="shared" si="521"/>
        <v>0</v>
      </c>
      <c r="BS246">
        <f t="shared" si="522"/>
        <v>0</v>
      </c>
      <c r="BT246">
        <f t="shared" si="523"/>
        <v>0</v>
      </c>
      <c r="BU246">
        <f t="shared" si="524"/>
        <v>0</v>
      </c>
      <c r="BV246">
        <f t="shared" si="525"/>
        <v>0</v>
      </c>
      <c r="BW246">
        <f t="shared" si="526"/>
        <v>0</v>
      </c>
      <c r="BX246">
        <f t="shared" si="527"/>
        <v>0</v>
      </c>
      <c r="BY246">
        <f t="shared" si="528"/>
        <v>0</v>
      </c>
      <c r="BZ246">
        <f t="shared" si="529"/>
        <v>0</v>
      </c>
      <c r="CA246">
        <f t="shared" si="530"/>
        <v>0</v>
      </c>
      <c r="CB246">
        <f t="shared" si="531"/>
        <v>0</v>
      </c>
      <c r="CC246">
        <f t="shared" si="532"/>
        <v>0</v>
      </c>
      <c r="CD246">
        <f t="shared" si="533"/>
        <v>0</v>
      </c>
      <c r="CE246">
        <f t="shared" si="534"/>
        <v>0</v>
      </c>
      <c r="CF246">
        <f t="shared" si="535"/>
        <v>0</v>
      </c>
      <c r="CG246">
        <f t="shared" si="536"/>
        <v>0</v>
      </c>
      <c r="CH246">
        <f t="shared" si="537"/>
        <v>0</v>
      </c>
      <c r="CI246">
        <f t="shared" si="538"/>
        <v>0</v>
      </c>
      <c r="CJ246">
        <f t="shared" si="539"/>
        <v>0</v>
      </c>
      <c r="CK246">
        <f t="shared" si="540"/>
        <v>0</v>
      </c>
      <c r="CL246" t="str">
        <f t="shared" si="541"/>
        <v/>
      </c>
      <c r="CM246" t="str">
        <f t="shared" si="542"/>
        <v/>
      </c>
      <c r="CN246" t="str">
        <f t="shared" si="543"/>
        <v/>
      </c>
      <c r="CO246" t="str">
        <f t="shared" si="544"/>
        <v/>
      </c>
      <c r="CP246" t="str">
        <f t="shared" si="545"/>
        <v/>
      </c>
      <c r="CQ246" t="str">
        <f t="shared" si="546"/>
        <v/>
      </c>
      <c r="CR246" t="str">
        <f t="shared" si="547"/>
        <v/>
      </c>
      <c r="CS246" t="str">
        <f t="shared" si="548"/>
        <v/>
      </c>
      <c r="CT246" t="str">
        <f t="shared" si="549"/>
        <v/>
      </c>
      <c r="CU246" t="str">
        <f t="shared" si="550"/>
        <v/>
      </c>
      <c r="CV246" t="str">
        <f t="shared" si="551"/>
        <v/>
      </c>
      <c r="CW246" t="str">
        <f t="shared" si="552"/>
        <v/>
      </c>
      <c r="CX246" t="str">
        <f t="shared" si="553"/>
        <v/>
      </c>
      <c r="CY246" t="str">
        <f t="shared" si="554"/>
        <v/>
      </c>
      <c r="CZ246" t="str">
        <f t="shared" si="555"/>
        <v/>
      </c>
      <c r="DA246" t="str">
        <f t="shared" si="556"/>
        <v/>
      </c>
      <c r="DB246" t="str">
        <f t="shared" si="557"/>
        <v/>
      </c>
      <c r="DC246" t="str">
        <f t="shared" si="558"/>
        <v/>
      </c>
      <c r="DD246" t="str">
        <f t="shared" si="559"/>
        <v/>
      </c>
      <c r="DE246" t="str">
        <f t="shared" si="560"/>
        <v/>
      </c>
      <c r="DF246" t="str">
        <f t="shared" si="561"/>
        <v/>
      </c>
      <c r="DG246" t="str">
        <f t="shared" si="562"/>
        <v/>
      </c>
      <c r="DH246" t="str">
        <f t="shared" si="563"/>
        <v/>
      </c>
      <c r="DI246" t="str">
        <f t="shared" si="564"/>
        <v/>
      </c>
      <c r="DJ246" t="str">
        <f t="shared" si="565"/>
        <v/>
      </c>
      <c r="DK246" t="str">
        <f t="shared" si="566"/>
        <v/>
      </c>
      <c r="DL246" t="str">
        <f t="shared" si="567"/>
        <v/>
      </c>
      <c r="DM246" t="str">
        <f t="shared" si="568"/>
        <v/>
      </c>
      <c r="DN246" t="str">
        <f t="shared" si="569"/>
        <v/>
      </c>
      <c r="DO246" t="str">
        <f t="shared" si="570"/>
        <v/>
      </c>
      <c r="DP246" t="str">
        <f t="shared" si="571"/>
        <v/>
      </c>
      <c r="DQ246" t="str">
        <f t="shared" si="572"/>
        <v/>
      </c>
      <c r="DR246" t="str">
        <f t="shared" si="573"/>
        <v/>
      </c>
      <c r="DS246" t="str">
        <f t="shared" si="574"/>
        <v/>
      </c>
      <c r="DT246" t="str">
        <f t="shared" si="575"/>
        <v/>
      </c>
      <c r="DU246">
        <f t="shared" si="576"/>
        <v>0</v>
      </c>
      <c r="DV246">
        <f t="shared" si="577"/>
        <v>0</v>
      </c>
      <c r="DW246">
        <f t="shared" si="578"/>
        <v>0</v>
      </c>
      <c r="DX246" t="str">
        <f t="shared" si="579"/>
        <v/>
      </c>
      <c r="DY246" t="str">
        <f t="shared" si="580"/>
        <v/>
      </c>
      <c r="DZ246" t="str">
        <f t="shared" si="581"/>
        <v/>
      </c>
      <c r="EA246" s="5">
        <f t="shared" si="582"/>
        <v>0</v>
      </c>
      <c r="EB246" s="3">
        <f t="shared" si="583"/>
        <v>0</v>
      </c>
    </row>
    <row r="247" spans="2:132" x14ac:dyDescent="0.2">
      <c r="B247" s="25">
        <v>242</v>
      </c>
      <c r="C247" s="26">
        <f>Zisk!D261</f>
        <v>0</v>
      </c>
      <c r="D247">
        <f>Zisk!E261</f>
        <v>0</v>
      </c>
      <c r="E247" s="66" t="str">
        <f t="shared" si="470"/>
        <v/>
      </c>
      <c r="F247" t="str">
        <f t="shared" si="471"/>
        <v/>
      </c>
      <c r="G247" s="66" t="str">
        <f t="shared" si="472"/>
        <v/>
      </c>
      <c r="H247" s="25"/>
      <c r="I247" s="25"/>
      <c r="J247">
        <f>VstupniParametry_SKRYT!$D$5</f>
        <v>0.02</v>
      </c>
      <c r="K247">
        <f>VstupniParametry_SKRYT!$D$6</f>
        <v>0.06</v>
      </c>
      <c r="L247">
        <f>VstupniParametry_SKRYT!$D$7</f>
        <v>0.06</v>
      </c>
      <c r="M247">
        <f>VstupniParametry_SKRYT!$D$8</f>
        <v>0.06</v>
      </c>
      <c r="N247">
        <f>VstupniParametry_SKRYT!$D$9</f>
        <v>1.7999999999999999E-2</v>
      </c>
      <c r="O247" s="27">
        <f>VstupniParametry_SKRYT!$D$10</f>
        <v>0.01</v>
      </c>
      <c r="P247" s="27">
        <f>VstupniParametry_SKRYT!$D$11</f>
        <v>0.01</v>
      </c>
      <c r="Q247" s="27">
        <f>VstupniParametry_SKRYT!$D$12</f>
        <v>0.01</v>
      </c>
      <c r="R247" s="27">
        <f>VstupniParametry_SKRYT!$D$13</f>
        <v>0.01</v>
      </c>
      <c r="S247" s="27">
        <f>VstupniParametry_SKRYT!$D$14</f>
        <v>0.01</v>
      </c>
      <c r="T247">
        <f t="shared" si="473"/>
        <v>0</v>
      </c>
      <c r="U247">
        <f t="shared" si="474"/>
        <v>0</v>
      </c>
      <c r="V247">
        <f t="shared" si="475"/>
        <v>0</v>
      </c>
      <c r="W247">
        <f t="shared" si="476"/>
        <v>0</v>
      </c>
      <c r="X247">
        <f t="shared" si="477"/>
        <v>0</v>
      </c>
      <c r="Y247">
        <f t="shared" si="478"/>
        <v>0</v>
      </c>
      <c r="Z247">
        <f t="shared" si="479"/>
        <v>0</v>
      </c>
      <c r="AA247">
        <f t="shared" si="480"/>
        <v>0</v>
      </c>
      <c r="AB247">
        <f t="shared" si="481"/>
        <v>0</v>
      </c>
      <c r="AC247">
        <f t="shared" si="482"/>
        <v>0</v>
      </c>
      <c r="AD247">
        <f t="shared" si="483"/>
        <v>0</v>
      </c>
      <c r="AE247">
        <f t="shared" si="484"/>
        <v>0</v>
      </c>
      <c r="AF247">
        <f t="shared" si="485"/>
        <v>0</v>
      </c>
      <c r="AG247">
        <f t="shared" si="486"/>
        <v>0</v>
      </c>
      <c r="AH247">
        <f t="shared" si="487"/>
        <v>0</v>
      </c>
      <c r="AI247">
        <f t="shared" si="488"/>
        <v>0</v>
      </c>
      <c r="AJ247">
        <f t="shared" si="489"/>
        <v>0</v>
      </c>
      <c r="AK247">
        <f t="shared" si="490"/>
        <v>0</v>
      </c>
      <c r="AL247">
        <f t="shared" si="491"/>
        <v>0</v>
      </c>
      <c r="AM247">
        <f t="shared" si="492"/>
        <v>0</v>
      </c>
      <c r="AN247">
        <f t="shared" si="493"/>
        <v>0</v>
      </c>
      <c r="AO247">
        <f t="shared" si="494"/>
        <v>0</v>
      </c>
      <c r="AP247">
        <f t="shared" si="495"/>
        <v>0</v>
      </c>
      <c r="AQ247">
        <f t="shared" si="496"/>
        <v>0</v>
      </c>
      <c r="AR247">
        <f t="shared" si="497"/>
        <v>0</v>
      </c>
      <c r="AS247">
        <f t="shared" si="498"/>
        <v>0</v>
      </c>
      <c r="AT247">
        <f t="shared" si="468"/>
        <v>0</v>
      </c>
      <c r="AU247">
        <f t="shared" si="499"/>
        <v>0</v>
      </c>
      <c r="AV247">
        <f t="shared" si="500"/>
        <v>0</v>
      </c>
      <c r="AW247">
        <f t="shared" si="469"/>
        <v>0</v>
      </c>
      <c r="AX247">
        <f t="shared" si="501"/>
        <v>0</v>
      </c>
      <c r="AY247">
        <f t="shared" si="502"/>
        <v>0</v>
      </c>
      <c r="AZ247">
        <f t="shared" si="503"/>
        <v>0</v>
      </c>
      <c r="BA247">
        <f t="shared" si="504"/>
        <v>0</v>
      </c>
      <c r="BB247">
        <f t="shared" si="505"/>
        <v>0</v>
      </c>
      <c r="BC247">
        <f t="shared" si="506"/>
        <v>0</v>
      </c>
      <c r="BD247">
        <f t="shared" si="507"/>
        <v>0</v>
      </c>
      <c r="BE247">
        <f t="shared" si="508"/>
        <v>0</v>
      </c>
      <c r="BF247">
        <f t="shared" si="509"/>
        <v>0</v>
      </c>
      <c r="BG247">
        <f t="shared" si="510"/>
        <v>0</v>
      </c>
      <c r="BH247">
        <f t="shared" si="511"/>
        <v>0</v>
      </c>
      <c r="BI247">
        <f t="shared" si="512"/>
        <v>0</v>
      </c>
      <c r="BJ247">
        <f t="shared" si="513"/>
        <v>0</v>
      </c>
      <c r="BK247">
        <f t="shared" si="514"/>
        <v>0</v>
      </c>
      <c r="BL247">
        <f t="shared" si="515"/>
        <v>0</v>
      </c>
      <c r="BM247">
        <f t="shared" si="516"/>
        <v>0</v>
      </c>
      <c r="BN247">
        <f t="shared" si="517"/>
        <v>0</v>
      </c>
      <c r="BO247">
        <f t="shared" si="518"/>
        <v>0</v>
      </c>
      <c r="BP247">
        <f t="shared" si="519"/>
        <v>0</v>
      </c>
      <c r="BQ247">
        <f t="shared" si="520"/>
        <v>0</v>
      </c>
      <c r="BR247">
        <f t="shared" si="521"/>
        <v>0</v>
      </c>
      <c r="BS247">
        <f t="shared" si="522"/>
        <v>0</v>
      </c>
      <c r="BT247">
        <f t="shared" si="523"/>
        <v>0</v>
      </c>
      <c r="BU247">
        <f t="shared" si="524"/>
        <v>0</v>
      </c>
      <c r="BV247">
        <f t="shared" si="525"/>
        <v>0</v>
      </c>
      <c r="BW247">
        <f t="shared" si="526"/>
        <v>0</v>
      </c>
      <c r="BX247">
        <f t="shared" si="527"/>
        <v>0</v>
      </c>
      <c r="BY247">
        <f t="shared" si="528"/>
        <v>0</v>
      </c>
      <c r="BZ247">
        <f t="shared" si="529"/>
        <v>0</v>
      </c>
      <c r="CA247">
        <f t="shared" si="530"/>
        <v>0</v>
      </c>
      <c r="CB247">
        <f t="shared" si="531"/>
        <v>0</v>
      </c>
      <c r="CC247">
        <f t="shared" si="532"/>
        <v>0</v>
      </c>
      <c r="CD247">
        <f t="shared" si="533"/>
        <v>0</v>
      </c>
      <c r="CE247">
        <f t="shared" si="534"/>
        <v>0</v>
      </c>
      <c r="CF247">
        <f t="shared" si="535"/>
        <v>0</v>
      </c>
      <c r="CG247">
        <f t="shared" si="536"/>
        <v>0</v>
      </c>
      <c r="CH247">
        <f t="shared" si="537"/>
        <v>0</v>
      </c>
      <c r="CI247">
        <f t="shared" si="538"/>
        <v>0</v>
      </c>
      <c r="CJ247">
        <f t="shared" si="539"/>
        <v>0</v>
      </c>
      <c r="CK247">
        <f t="shared" si="540"/>
        <v>0</v>
      </c>
      <c r="CL247" t="str">
        <f t="shared" si="541"/>
        <v/>
      </c>
      <c r="CM247" t="str">
        <f t="shared" si="542"/>
        <v/>
      </c>
      <c r="CN247" t="str">
        <f t="shared" si="543"/>
        <v/>
      </c>
      <c r="CO247" t="str">
        <f t="shared" si="544"/>
        <v/>
      </c>
      <c r="CP247" t="str">
        <f t="shared" si="545"/>
        <v/>
      </c>
      <c r="CQ247" t="str">
        <f t="shared" si="546"/>
        <v/>
      </c>
      <c r="CR247" t="str">
        <f t="shared" si="547"/>
        <v/>
      </c>
      <c r="CS247" t="str">
        <f t="shared" si="548"/>
        <v/>
      </c>
      <c r="CT247" t="str">
        <f t="shared" si="549"/>
        <v/>
      </c>
      <c r="CU247" t="str">
        <f t="shared" si="550"/>
        <v/>
      </c>
      <c r="CV247" t="str">
        <f t="shared" si="551"/>
        <v/>
      </c>
      <c r="CW247" t="str">
        <f t="shared" si="552"/>
        <v/>
      </c>
      <c r="CX247" t="str">
        <f t="shared" si="553"/>
        <v/>
      </c>
      <c r="CY247" t="str">
        <f t="shared" si="554"/>
        <v/>
      </c>
      <c r="CZ247" t="str">
        <f t="shared" si="555"/>
        <v/>
      </c>
      <c r="DA247" t="str">
        <f t="shared" si="556"/>
        <v/>
      </c>
      <c r="DB247" t="str">
        <f t="shared" si="557"/>
        <v/>
      </c>
      <c r="DC247" t="str">
        <f t="shared" si="558"/>
        <v/>
      </c>
      <c r="DD247" t="str">
        <f t="shared" si="559"/>
        <v/>
      </c>
      <c r="DE247" t="str">
        <f t="shared" si="560"/>
        <v/>
      </c>
      <c r="DF247" t="str">
        <f t="shared" si="561"/>
        <v/>
      </c>
      <c r="DG247" t="str">
        <f t="shared" si="562"/>
        <v/>
      </c>
      <c r="DH247" t="str">
        <f t="shared" si="563"/>
        <v/>
      </c>
      <c r="DI247" t="str">
        <f t="shared" si="564"/>
        <v/>
      </c>
      <c r="DJ247" t="str">
        <f t="shared" si="565"/>
        <v/>
      </c>
      <c r="DK247" t="str">
        <f t="shared" si="566"/>
        <v/>
      </c>
      <c r="DL247" t="str">
        <f t="shared" si="567"/>
        <v/>
      </c>
      <c r="DM247" t="str">
        <f t="shared" si="568"/>
        <v/>
      </c>
      <c r="DN247" t="str">
        <f t="shared" si="569"/>
        <v/>
      </c>
      <c r="DO247" t="str">
        <f t="shared" si="570"/>
        <v/>
      </c>
      <c r="DP247" t="str">
        <f t="shared" si="571"/>
        <v/>
      </c>
      <c r="DQ247" t="str">
        <f t="shared" si="572"/>
        <v/>
      </c>
      <c r="DR247" t="str">
        <f t="shared" si="573"/>
        <v/>
      </c>
      <c r="DS247" t="str">
        <f t="shared" si="574"/>
        <v/>
      </c>
      <c r="DT247" t="str">
        <f t="shared" si="575"/>
        <v/>
      </c>
      <c r="DU247">
        <f t="shared" si="576"/>
        <v>0</v>
      </c>
      <c r="DV247">
        <f t="shared" si="577"/>
        <v>0</v>
      </c>
      <c r="DW247">
        <f t="shared" si="578"/>
        <v>0</v>
      </c>
      <c r="DX247" t="str">
        <f t="shared" si="579"/>
        <v/>
      </c>
      <c r="DY247" t="str">
        <f t="shared" si="580"/>
        <v/>
      </c>
      <c r="DZ247" t="str">
        <f t="shared" si="581"/>
        <v/>
      </c>
      <c r="EA247" s="5">
        <f t="shared" si="582"/>
        <v>0</v>
      </c>
      <c r="EB247" s="3">
        <f t="shared" si="583"/>
        <v>0</v>
      </c>
    </row>
    <row r="248" spans="2:132" x14ac:dyDescent="0.2">
      <c r="B248">
        <v>243</v>
      </c>
      <c r="C248" s="3">
        <f>Zisk!D262</f>
        <v>0</v>
      </c>
      <c r="D248">
        <f>Zisk!E262</f>
        <v>0</v>
      </c>
      <c r="E248" s="66" t="str">
        <f t="shared" si="470"/>
        <v/>
      </c>
      <c r="F248" t="str">
        <f t="shared" si="471"/>
        <v/>
      </c>
      <c r="G248" s="66" t="str">
        <f t="shared" si="472"/>
        <v/>
      </c>
      <c r="J248">
        <f>VstupniParametry_SKRYT!$D$5</f>
        <v>0.02</v>
      </c>
      <c r="K248">
        <f>VstupniParametry_SKRYT!$D$6</f>
        <v>0.06</v>
      </c>
      <c r="L248">
        <f>VstupniParametry_SKRYT!$D$7</f>
        <v>0.06</v>
      </c>
      <c r="M248">
        <f>VstupniParametry_SKRYT!$D$8</f>
        <v>0.06</v>
      </c>
      <c r="N248">
        <f>VstupniParametry_SKRYT!$D$9</f>
        <v>1.7999999999999999E-2</v>
      </c>
      <c r="O248" s="27">
        <f>VstupniParametry_SKRYT!$D$10</f>
        <v>0.01</v>
      </c>
      <c r="P248" s="27">
        <f>VstupniParametry_SKRYT!$D$11</f>
        <v>0.01</v>
      </c>
      <c r="Q248" s="27">
        <f>VstupniParametry_SKRYT!$D$12</f>
        <v>0.01</v>
      </c>
      <c r="R248" s="27">
        <f>VstupniParametry_SKRYT!$D$13</f>
        <v>0.01</v>
      </c>
      <c r="S248" s="27">
        <f>VstupniParametry_SKRYT!$D$14</f>
        <v>0.01</v>
      </c>
      <c r="T248">
        <f t="shared" si="473"/>
        <v>0</v>
      </c>
      <c r="U248">
        <f t="shared" si="474"/>
        <v>0</v>
      </c>
      <c r="V248">
        <f t="shared" si="475"/>
        <v>0</v>
      </c>
      <c r="W248">
        <f t="shared" si="476"/>
        <v>0</v>
      </c>
      <c r="X248">
        <f t="shared" si="477"/>
        <v>0</v>
      </c>
      <c r="Y248">
        <f t="shared" si="478"/>
        <v>0</v>
      </c>
      <c r="Z248">
        <f t="shared" si="479"/>
        <v>0</v>
      </c>
      <c r="AA248">
        <f t="shared" si="480"/>
        <v>0</v>
      </c>
      <c r="AB248">
        <f t="shared" si="481"/>
        <v>0</v>
      </c>
      <c r="AC248">
        <f t="shared" si="482"/>
        <v>0</v>
      </c>
      <c r="AD248">
        <f t="shared" si="483"/>
        <v>0</v>
      </c>
      <c r="AE248">
        <f t="shared" si="484"/>
        <v>0</v>
      </c>
      <c r="AF248">
        <f t="shared" si="485"/>
        <v>0</v>
      </c>
      <c r="AG248">
        <f t="shared" si="486"/>
        <v>0</v>
      </c>
      <c r="AH248">
        <f t="shared" si="487"/>
        <v>0</v>
      </c>
      <c r="AI248">
        <f t="shared" si="488"/>
        <v>0</v>
      </c>
      <c r="AJ248">
        <f t="shared" si="489"/>
        <v>0</v>
      </c>
      <c r="AK248">
        <f t="shared" si="490"/>
        <v>0</v>
      </c>
      <c r="AL248">
        <f t="shared" si="491"/>
        <v>0</v>
      </c>
      <c r="AM248">
        <f t="shared" si="492"/>
        <v>0</v>
      </c>
      <c r="AN248">
        <f t="shared" si="493"/>
        <v>0</v>
      </c>
      <c r="AO248">
        <f t="shared" si="494"/>
        <v>0</v>
      </c>
      <c r="AP248">
        <f t="shared" si="495"/>
        <v>0</v>
      </c>
      <c r="AQ248">
        <f t="shared" si="496"/>
        <v>0</v>
      </c>
      <c r="AR248">
        <f t="shared" si="497"/>
        <v>0</v>
      </c>
      <c r="AS248">
        <f t="shared" si="498"/>
        <v>0</v>
      </c>
      <c r="AT248">
        <f t="shared" si="468"/>
        <v>0</v>
      </c>
      <c r="AU248">
        <f t="shared" si="499"/>
        <v>0</v>
      </c>
      <c r="AV248">
        <f t="shared" si="500"/>
        <v>0</v>
      </c>
      <c r="AW248">
        <f t="shared" si="469"/>
        <v>0</v>
      </c>
      <c r="AX248">
        <f t="shared" si="501"/>
        <v>0</v>
      </c>
      <c r="AY248">
        <f t="shared" si="502"/>
        <v>0</v>
      </c>
      <c r="AZ248">
        <f t="shared" si="503"/>
        <v>0</v>
      </c>
      <c r="BA248">
        <f t="shared" si="504"/>
        <v>0</v>
      </c>
      <c r="BB248">
        <f t="shared" si="505"/>
        <v>0</v>
      </c>
      <c r="BC248">
        <f t="shared" si="506"/>
        <v>0</v>
      </c>
      <c r="BD248">
        <f t="shared" si="507"/>
        <v>0</v>
      </c>
      <c r="BE248">
        <f t="shared" si="508"/>
        <v>0</v>
      </c>
      <c r="BF248">
        <f t="shared" si="509"/>
        <v>0</v>
      </c>
      <c r="BG248">
        <f t="shared" si="510"/>
        <v>0</v>
      </c>
      <c r="BH248">
        <f t="shared" si="511"/>
        <v>0</v>
      </c>
      <c r="BI248">
        <f t="shared" si="512"/>
        <v>0</v>
      </c>
      <c r="BJ248">
        <f t="shared" si="513"/>
        <v>0</v>
      </c>
      <c r="BK248">
        <f t="shared" si="514"/>
        <v>0</v>
      </c>
      <c r="BL248">
        <f t="shared" si="515"/>
        <v>0</v>
      </c>
      <c r="BM248">
        <f t="shared" si="516"/>
        <v>0</v>
      </c>
      <c r="BN248">
        <f t="shared" si="517"/>
        <v>0</v>
      </c>
      <c r="BO248">
        <f t="shared" si="518"/>
        <v>0</v>
      </c>
      <c r="BP248">
        <f t="shared" si="519"/>
        <v>0</v>
      </c>
      <c r="BQ248">
        <f t="shared" si="520"/>
        <v>0</v>
      </c>
      <c r="BR248">
        <f t="shared" si="521"/>
        <v>0</v>
      </c>
      <c r="BS248">
        <f t="shared" si="522"/>
        <v>0</v>
      </c>
      <c r="BT248">
        <f t="shared" si="523"/>
        <v>0</v>
      </c>
      <c r="BU248">
        <f t="shared" si="524"/>
        <v>0</v>
      </c>
      <c r="BV248">
        <f t="shared" si="525"/>
        <v>0</v>
      </c>
      <c r="BW248">
        <f t="shared" si="526"/>
        <v>0</v>
      </c>
      <c r="BX248">
        <f t="shared" si="527"/>
        <v>0</v>
      </c>
      <c r="BY248">
        <f t="shared" si="528"/>
        <v>0</v>
      </c>
      <c r="BZ248">
        <f t="shared" si="529"/>
        <v>0</v>
      </c>
      <c r="CA248">
        <f t="shared" si="530"/>
        <v>0</v>
      </c>
      <c r="CB248">
        <f t="shared" si="531"/>
        <v>0</v>
      </c>
      <c r="CC248">
        <f t="shared" si="532"/>
        <v>0</v>
      </c>
      <c r="CD248">
        <f t="shared" si="533"/>
        <v>0</v>
      </c>
      <c r="CE248">
        <f t="shared" si="534"/>
        <v>0</v>
      </c>
      <c r="CF248">
        <f t="shared" si="535"/>
        <v>0</v>
      </c>
      <c r="CG248">
        <f t="shared" si="536"/>
        <v>0</v>
      </c>
      <c r="CH248">
        <f t="shared" si="537"/>
        <v>0</v>
      </c>
      <c r="CI248">
        <f t="shared" si="538"/>
        <v>0</v>
      </c>
      <c r="CJ248">
        <f t="shared" si="539"/>
        <v>0</v>
      </c>
      <c r="CK248">
        <f t="shared" si="540"/>
        <v>0</v>
      </c>
      <c r="CL248" t="str">
        <f t="shared" si="541"/>
        <v/>
      </c>
      <c r="CM248" t="str">
        <f t="shared" si="542"/>
        <v/>
      </c>
      <c r="CN248" t="str">
        <f t="shared" si="543"/>
        <v/>
      </c>
      <c r="CO248" t="str">
        <f t="shared" si="544"/>
        <v/>
      </c>
      <c r="CP248" t="str">
        <f t="shared" si="545"/>
        <v/>
      </c>
      <c r="CQ248" t="str">
        <f t="shared" si="546"/>
        <v/>
      </c>
      <c r="CR248" t="str">
        <f t="shared" si="547"/>
        <v/>
      </c>
      <c r="CS248" t="str">
        <f t="shared" si="548"/>
        <v/>
      </c>
      <c r="CT248" t="str">
        <f t="shared" si="549"/>
        <v/>
      </c>
      <c r="CU248" t="str">
        <f t="shared" si="550"/>
        <v/>
      </c>
      <c r="CV248" t="str">
        <f t="shared" si="551"/>
        <v/>
      </c>
      <c r="CW248" t="str">
        <f t="shared" si="552"/>
        <v/>
      </c>
      <c r="CX248" t="str">
        <f t="shared" si="553"/>
        <v/>
      </c>
      <c r="CY248" t="str">
        <f t="shared" si="554"/>
        <v/>
      </c>
      <c r="CZ248" t="str">
        <f t="shared" si="555"/>
        <v/>
      </c>
      <c r="DA248" t="str">
        <f t="shared" si="556"/>
        <v/>
      </c>
      <c r="DB248" t="str">
        <f t="shared" si="557"/>
        <v/>
      </c>
      <c r="DC248" t="str">
        <f t="shared" si="558"/>
        <v/>
      </c>
      <c r="DD248" t="str">
        <f t="shared" si="559"/>
        <v/>
      </c>
      <c r="DE248" t="str">
        <f t="shared" si="560"/>
        <v/>
      </c>
      <c r="DF248" t="str">
        <f t="shared" si="561"/>
        <v/>
      </c>
      <c r="DG248" t="str">
        <f t="shared" si="562"/>
        <v/>
      </c>
      <c r="DH248" t="str">
        <f t="shared" si="563"/>
        <v/>
      </c>
      <c r="DI248" t="str">
        <f t="shared" si="564"/>
        <v/>
      </c>
      <c r="DJ248" t="str">
        <f t="shared" si="565"/>
        <v/>
      </c>
      <c r="DK248" t="str">
        <f t="shared" si="566"/>
        <v/>
      </c>
      <c r="DL248" t="str">
        <f t="shared" si="567"/>
        <v/>
      </c>
      <c r="DM248" t="str">
        <f t="shared" si="568"/>
        <v/>
      </c>
      <c r="DN248" t="str">
        <f t="shared" si="569"/>
        <v/>
      </c>
      <c r="DO248" t="str">
        <f t="shared" si="570"/>
        <v/>
      </c>
      <c r="DP248" t="str">
        <f t="shared" si="571"/>
        <v/>
      </c>
      <c r="DQ248" t="str">
        <f t="shared" si="572"/>
        <v/>
      </c>
      <c r="DR248" t="str">
        <f t="shared" si="573"/>
        <v/>
      </c>
      <c r="DS248" t="str">
        <f t="shared" si="574"/>
        <v/>
      </c>
      <c r="DT248" t="str">
        <f t="shared" si="575"/>
        <v/>
      </c>
      <c r="DU248">
        <f t="shared" si="576"/>
        <v>0</v>
      </c>
      <c r="DV248">
        <f t="shared" si="577"/>
        <v>0</v>
      </c>
      <c r="DW248">
        <f t="shared" si="578"/>
        <v>0</v>
      </c>
      <c r="DX248" t="str">
        <f t="shared" si="579"/>
        <v/>
      </c>
      <c r="DY248" t="str">
        <f t="shared" si="580"/>
        <v/>
      </c>
      <c r="DZ248" t="str">
        <f t="shared" si="581"/>
        <v/>
      </c>
      <c r="EA248" s="5">
        <f t="shared" si="582"/>
        <v>0</v>
      </c>
      <c r="EB248" s="3">
        <f t="shared" si="583"/>
        <v>0</v>
      </c>
    </row>
    <row r="249" spans="2:132" x14ac:dyDescent="0.2">
      <c r="B249" s="25">
        <v>244</v>
      </c>
      <c r="C249" s="26">
        <f>Zisk!D263</f>
        <v>0</v>
      </c>
      <c r="D249">
        <f>Zisk!E263</f>
        <v>0</v>
      </c>
      <c r="E249" s="66" t="str">
        <f t="shared" si="470"/>
        <v/>
      </c>
      <c r="F249" t="str">
        <f t="shared" si="471"/>
        <v/>
      </c>
      <c r="G249" s="66" t="str">
        <f t="shared" si="472"/>
        <v/>
      </c>
      <c r="H249" s="25"/>
      <c r="I249" s="25"/>
      <c r="J249">
        <f>VstupniParametry_SKRYT!$D$5</f>
        <v>0.02</v>
      </c>
      <c r="K249">
        <f>VstupniParametry_SKRYT!$D$6</f>
        <v>0.06</v>
      </c>
      <c r="L249">
        <f>VstupniParametry_SKRYT!$D$7</f>
        <v>0.06</v>
      </c>
      <c r="M249">
        <f>VstupniParametry_SKRYT!$D$8</f>
        <v>0.06</v>
      </c>
      <c r="N249">
        <f>VstupniParametry_SKRYT!$D$9</f>
        <v>1.7999999999999999E-2</v>
      </c>
      <c r="O249" s="27">
        <f>VstupniParametry_SKRYT!$D$10</f>
        <v>0.01</v>
      </c>
      <c r="P249" s="27">
        <f>VstupniParametry_SKRYT!$D$11</f>
        <v>0.01</v>
      </c>
      <c r="Q249" s="27">
        <f>VstupniParametry_SKRYT!$D$12</f>
        <v>0.01</v>
      </c>
      <c r="R249" s="27">
        <f>VstupniParametry_SKRYT!$D$13</f>
        <v>0.01</v>
      </c>
      <c r="S249" s="27">
        <f>VstupniParametry_SKRYT!$D$14</f>
        <v>0.01</v>
      </c>
      <c r="T249">
        <f t="shared" si="473"/>
        <v>0</v>
      </c>
      <c r="U249">
        <f t="shared" si="474"/>
        <v>0</v>
      </c>
      <c r="V249">
        <f t="shared" si="475"/>
        <v>0</v>
      </c>
      <c r="W249">
        <f t="shared" si="476"/>
        <v>0</v>
      </c>
      <c r="X249">
        <f t="shared" si="477"/>
        <v>0</v>
      </c>
      <c r="Y249">
        <f t="shared" si="478"/>
        <v>0</v>
      </c>
      <c r="Z249">
        <f t="shared" si="479"/>
        <v>0</v>
      </c>
      <c r="AA249">
        <f t="shared" si="480"/>
        <v>0</v>
      </c>
      <c r="AB249">
        <f t="shared" si="481"/>
        <v>0</v>
      </c>
      <c r="AC249">
        <f t="shared" si="482"/>
        <v>0</v>
      </c>
      <c r="AD249">
        <f t="shared" si="483"/>
        <v>0</v>
      </c>
      <c r="AE249">
        <f t="shared" si="484"/>
        <v>0</v>
      </c>
      <c r="AF249">
        <f t="shared" si="485"/>
        <v>0</v>
      </c>
      <c r="AG249">
        <f t="shared" si="486"/>
        <v>0</v>
      </c>
      <c r="AH249">
        <f t="shared" si="487"/>
        <v>0</v>
      </c>
      <c r="AI249">
        <f t="shared" si="488"/>
        <v>0</v>
      </c>
      <c r="AJ249">
        <f t="shared" si="489"/>
        <v>0</v>
      </c>
      <c r="AK249">
        <f t="shared" si="490"/>
        <v>0</v>
      </c>
      <c r="AL249">
        <f t="shared" si="491"/>
        <v>0</v>
      </c>
      <c r="AM249">
        <f t="shared" si="492"/>
        <v>0</v>
      </c>
      <c r="AN249">
        <f t="shared" si="493"/>
        <v>0</v>
      </c>
      <c r="AO249">
        <f t="shared" si="494"/>
        <v>0</v>
      </c>
      <c r="AP249">
        <f t="shared" si="495"/>
        <v>0</v>
      </c>
      <c r="AQ249">
        <f t="shared" si="496"/>
        <v>0</v>
      </c>
      <c r="AR249">
        <f t="shared" si="497"/>
        <v>0</v>
      </c>
      <c r="AS249">
        <f t="shared" si="498"/>
        <v>0</v>
      </c>
      <c r="AT249">
        <f t="shared" si="468"/>
        <v>0</v>
      </c>
      <c r="AU249">
        <f t="shared" si="499"/>
        <v>0</v>
      </c>
      <c r="AV249">
        <f t="shared" si="500"/>
        <v>0</v>
      </c>
      <c r="AW249">
        <f t="shared" si="469"/>
        <v>0</v>
      </c>
      <c r="AX249">
        <f t="shared" si="501"/>
        <v>0</v>
      </c>
      <c r="AY249">
        <f t="shared" si="502"/>
        <v>0</v>
      </c>
      <c r="AZ249">
        <f t="shared" si="503"/>
        <v>0</v>
      </c>
      <c r="BA249">
        <f t="shared" si="504"/>
        <v>0</v>
      </c>
      <c r="BB249">
        <f t="shared" si="505"/>
        <v>0</v>
      </c>
      <c r="BC249">
        <f t="shared" si="506"/>
        <v>0</v>
      </c>
      <c r="BD249">
        <f t="shared" si="507"/>
        <v>0</v>
      </c>
      <c r="BE249">
        <f t="shared" si="508"/>
        <v>0</v>
      </c>
      <c r="BF249">
        <f t="shared" si="509"/>
        <v>0</v>
      </c>
      <c r="BG249">
        <f t="shared" si="510"/>
        <v>0</v>
      </c>
      <c r="BH249">
        <f t="shared" si="511"/>
        <v>0</v>
      </c>
      <c r="BI249">
        <f t="shared" si="512"/>
        <v>0</v>
      </c>
      <c r="BJ249">
        <f t="shared" si="513"/>
        <v>0</v>
      </c>
      <c r="BK249">
        <f t="shared" si="514"/>
        <v>0</v>
      </c>
      <c r="BL249">
        <f t="shared" si="515"/>
        <v>0</v>
      </c>
      <c r="BM249">
        <f t="shared" si="516"/>
        <v>0</v>
      </c>
      <c r="BN249">
        <f t="shared" si="517"/>
        <v>0</v>
      </c>
      <c r="BO249">
        <f t="shared" si="518"/>
        <v>0</v>
      </c>
      <c r="BP249">
        <f t="shared" si="519"/>
        <v>0</v>
      </c>
      <c r="BQ249">
        <f t="shared" si="520"/>
        <v>0</v>
      </c>
      <c r="BR249">
        <f t="shared" si="521"/>
        <v>0</v>
      </c>
      <c r="BS249">
        <f t="shared" si="522"/>
        <v>0</v>
      </c>
      <c r="BT249">
        <f t="shared" si="523"/>
        <v>0</v>
      </c>
      <c r="BU249">
        <f t="shared" si="524"/>
        <v>0</v>
      </c>
      <c r="BV249">
        <f t="shared" si="525"/>
        <v>0</v>
      </c>
      <c r="BW249">
        <f t="shared" si="526"/>
        <v>0</v>
      </c>
      <c r="BX249">
        <f t="shared" si="527"/>
        <v>0</v>
      </c>
      <c r="BY249">
        <f t="shared" si="528"/>
        <v>0</v>
      </c>
      <c r="BZ249">
        <f t="shared" si="529"/>
        <v>0</v>
      </c>
      <c r="CA249">
        <f t="shared" si="530"/>
        <v>0</v>
      </c>
      <c r="CB249">
        <f t="shared" si="531"/>
        <v>0</v>
      </c>
      <c r="CC249">
        <f t="shared" si="532"/>
        <v>0</v>
      </c>
      <c r="CD249">
        <f t="shared" si="533"/>
        <v>0</v>
      </c>
      <c r="CE249">
        <f t="shared" si="534"/>
        <v>0</v>
      </c>
      <c r="CF249">
        <f t="shared" si="535"/>
        <v>0</v>
      </c>
      <c r="CG249">
        <f t="shared" si="536"/>
        <v>0</v>
      </c>
      <c r="CH249">
        <f t="shared" si="537"/>
        <v>0</v>
      </c>
      <c r="CI249">
        <f t="shared" si="538"/>
        <v>0</v>
      </c>
      <c r="CJ249">
        <f t="shared" si="539"/>
        <v>0</v>
      </c>
      <c r="CK249">
        <f t="shared" si="540"/>
        <v>0</v>
      </c>
      <c r="CL249" t="str">
        <f t="shared" si="541"/>
        <v/>
      </c>
      <c r="CM249" t="str">
        <f t="shared" si="542"/>
        <v/>
      </c>
      <c r="CN249" t="str">
        <f t="shared" si="543"/>
        <v/>
      </c>
      <c r="CO249" t="str">
        <f t="shared" si="544"/>
        <v/>
      </c>
      <c r="CP249" t="str">
        <f t="shared" si="545"/>
        <v/>
      </c>
      <c r="CQ249" t="str">
        <f t="shared" si="546"/>
        <v/>
      </c>
      <c r="CR249" t="str">
        <f t="shared" si="547"/>
        <v/>
      </c>
      <c r="CS249" t="str">
        <f t="shared" si="548"/>
        <v/>
      </c>
      <c r="CT249" t="str">
        <f t="shared" si="549"/>
        <v/>
      </c>
      <c r="CU249" t="str">
        <f t="shared" si="550"/>
        <v/>
      </c>
      <c r="CV249" t="str">
        <f t="shared" si="551"/>
        <v/>
      </c>
      <c r="CW249" t="str">
        <f t="shared" si="552"/>
        <v/>
      </c>
      <c r="CX249" t="str">
        <f t="shared" si="553"/>
        <v/>
      </c>
      <c r="CY249" t="str">
        <f t="shared" si="554"/>
        <v/>
      </c>
      <c r="CZ249" t="str">
        <f t="shared" si="555"/>
        <v/>
      </c>
      <c r="DA249" t="str">
        <f t="shared" si="556"/>
        <v/>
      </c>
      <c r="DB249" t="str">
        <f t="shared" si="557"/>
        <v/>
      </c>
      <c r="DC249" t="str">
        <f t="shared" si="558"/>
        <v/>
      </c>
      <c r="DD249" t="str">
        <f t="shared" si="559"/>
        <v/>
      </c>
      <c r="DE249" t="str">
        <f t="shared" si="560"/>
        <v/>
      </c>
      <c r="DF249" t="str">
        <f t="shared" si="561"/>
        <v/>
      </c>
      <c r="DG249" t="str">
        <f t="shared" si="562"/>
        <v/>
      </c>
      <c r="DH249" t="str">
        <f t="shared" si="563"/>
        <v/>
      </c>
      <c r="DI249" t="str">
        <f t="shared" si="564"/>
        <v/>
      </c>
      <c r="DJ249" t="str">
        <f t="shared" si="565"/>
        <v/>
      </c>
      <c r="DK249" t="str">
        <f t="shared" si="566"/>
        <v/>
      </c>
      <c r="DL249" t="str">
        <f t="shared" si="567"/>
        <v/>
      </c>
      <c r="DM249" t="str">
        <f t="shared" si="568"/>
        <v/>
      </c>
      <c r="DN249" t="str">
        <f t="shared" si="569"/>
        <v/>
      </c>
      <c r="DO249" t="str">
        <f t="shared" si="570"/>
        <v/>
      </c>
      <c r="DP249" t="str">
        <f t="shared" si="571"/>
        <v/>
      </c>
      <c r="DQ249" t="str">
        <f t="shared" si="572"/>
        <v/>
      </c>
      <c r="DR249" t="str">
        <f t="shared" si="573"/>
        <v/>
      </c>
      <c r="DS249" t="str">
        <f t="shared" si="574"/>
        <v/>
      </c>
      <c r="DT249" t="str">
        <f t="shared" si="575"/>
        <v/>
      </c>
      <c r="DU249">
        <f t="shared" si="576"/>
        <v>0</v>
      </c>
      <c r="DV249">
        <f t="shared" si="577"/>
        <v>0</v>
      </c>
      <c r="DW249">
        <f t="shared" si="578"/>
        <v>0</v>
      </c>
      <c r="DX249" t="str">
        <f t="shared" si="579"/>
        <v/>
      </c>
      <c r="DY249" t="str">
        <f t="shared" si="580"/>
        <v/>
      </c>
      <c r="DZ249" t="str">
        <f t="shared" si="581"/>
        <v/>
      </c>
      <c r="EA249" s="5">
        <f t="shared" si="582"/>
        <v>0</v>
      </c>
      <c r="EB249" s="3">
        <f t="shared" si="583"/>
        <v>0</v>
      </c>
    </row>
    <row r="250" spans="2:132" x14ac:dyDescent="0.2">
      <c r="B250">
        <v>245</v>
      </c>
      <c r="C250" s="3">
        <f>Zisk!D264</f>
        <v>0</v>
      </c>
      <c r="D250">
        <f>Zisk!E264</f>
        <v>0</v>
      </c>
      <c r="E250" s="66" t="str">
        <f t="shared" si="470"/>
        <v/>
      </c>
      <c r="F250" t="str">
        <f t="shared" si="471"/>
        <v/>
      </c>
      <c r="G250" s="66" t="str">
        <f t="shared" si="472"/>
        <v/>
      </c>
      <c r="J250">
        <f>VstupniParametry_SKRYT!$D$5</f>
        <v>0.02</v>
      </c>
      <c r="K250">
        <f>VstupniParametry_SKRYT!$D$6</f>
        <v>0.06</v>
      </c>
      <c r="L250">
        <f>VstupniParametry_SKRYT!$D$7</f>
        <v>0.06</v>
      </c>
      <c r="M250">
        <f>VstupniParametry_SKRYT!$D$8</f>
        <v>0.06</v>
      </c>
      <c r="N250">
        <f>VstupniParametry_SKRYT!$D$9</f>
        <v>1.7999999999999999E-2</v>
      </c>
      <c r="O250" s="27">
        <f>VstupniParametry_SKRYT!$D$10</f>
        <v>0.01</v>
      </c>
      <c r="P250" s="27">
        <f>VstupniParametry_SKRYT!$D$11</f>
        <v>0.01</v>
      </c>
      <c r="Q250" s="27">
        <f>VstupniParametry_SKRYT!$D$12</f>
        <v>0.01</v>
      </c>
      <c r="R250" s="27">
        <f>VstupniParametry_SKRYT!$D$13</f>
        <v>0.01</v>
      </c>
      <c r="S250" s="27">
        <f>VstupniParametry_SKRYT!$D$14</f>
        <v>0.01</v>
      </c>
      <c r="T250">
        <f t="shared" si="473"/>
        <v>0</v>
      </c>
      <c r="U250">
        <f t="shared" si="474"/>
        <v>0</v>
      </c>
      <c r="V250">
        <f t="shared" si="475"/>
        <v>0</v>
      </c>
      <c r="W250">
        <f t="shared" si="476"/>
        <v>0</v>
      </c>
      <c r="X250">
        <f t="shared" si="477"/>
        <v>0</v>
      </c>
      <c r="Y250">
        <f t="shared" si="478"/>
        <v>0</v>
      </c>
      <c r="Z250">
        <f t="shared" si="479"/>
        <v>0</v>
      </c>
      <c r="AA250">
        <f t="shared" si="480"/>
        <v>0</v>
      </c>
      <c r="AB250">
        <f t="shared" si="481"/>
        <v>0</v>
      </c>
      <c r="AC250">
        <f t="shared" si="482"/>
        <v>0</v>
      </c>
      <c r="AD250">
        <f t="shared" si="483"/>
        <v>0</v>
      </c>
      <c r="AE250">
        <f t="shared" si="484"/>
        <v>0</v>
      </c>
      <c r="AF250">
        <f t="shared" si="485"/>
        <v>0</v>
      </c>
      <c r="AG250">
        <f t="shared" si="486"/>
        <v>0</v>
      </c>
      <c r="AH250">
        <f t="shared" si="487"/>
        <v>0</v>
      </c>
      <c r="AI250">
        <f t="shared" si="488"/>
        <v>0</v>
      </c>
      <c r="AJ250">
        <f t="shared" si="489"/>
        <v>0</v>
      </c>
      <c r="AK250">
        <f t="shared" si="490"/>
        <v>0</v>
      </c>
      <c r="AL250">
        <f t="shared" si="491"/>
        <v>0</v>
      </c>
      <c r="AM250">
        <f t="shared" si="492"/>
        <v>0</v>
      </c>
      <c r="AN250">
        <f t="shared" si="493"/>
        <v>0</v>
      </c>
      <c r="AO250">
        <f t="shared" si="494"/>
        <v>0</v>
      </c>
      <c r="AP250">
        <f t="shared" si="495"/>
        <v>0</v>
      </c>
      <c r="AQ250">
        <f t="shared" si="496"/>
        <v>0</v>
      </c>
      <c r="AR250">
        <f t="shared" si="497"/>
        <v>0</v>
      </c>
      <c r="AS250">
        <f t="shared" si="498"/>
        <v>0</v>
      </c>
      <c r="AT250">
        <f t="shared" si="468"/>
        <v>0</v>
      </c>
      <c r="AU250">
        <f t="shared" si="499"/>
        <v>0</v>
      </c>
      <c r="AV250">
        <f t="shared" si="500"/>
        <v>0</v>
      </c>
      <c r="AW250">
        <f t="shared" si="469"/>
        <v>0</v>
      </c>
      <c r="AX250">
        <f t="shared" si="501"/>
        <v>0</v>
      </c>
      <c r="AY250">
        <f t="shared" si="502"/>
        <v>0</v>
      </c>
      <c r="AZ250">
        <f t="shared" si="503"/>
        <v>0</v>
      </c>
      <c r="BA250">
        <f t="shared" si="504"/>
        <v>0</v>
      </c>
      <c r="BB250">
        <f t="shared" si="505"/>
        <v>0</v>
      </c>
      <c r="BC250">
        <f t="shared" si="506"/>
        <v>0</v>
      </c>
      <c r="BD250">
        <f t="shared" si="507"/>
        <v>0</v>
      </c>
      <c r="BE250">
        <f t="shared" si="508"/>
        <v>0</v>
      </c>
      <c r="BF250">
        <f t="shared" si="509"/>
        <v>0</v>
      </c>
      <c r="BG250">
        <f t="shared" si="510"/>
        <v>0</v>
      </c>
      <c r="BH250">
        <f t="shared" si="511"/>
        <v>0</v>
      </c>
      <c r="BI250">
        <f t="shared" si="512"/>
        <v>0</v>
      </c>
      <c r="BJ250">
        <f t="shared" si="513"/>
        <v>0</v>
      </c>
      <c r="BK250">
        <f t="shared" si="514"/>
        <v>0</v>
      </c>
      <c r="BL250">
        <f t="shared" si="515"/>
        <v>0</v>
      </c>
      <c r="BM250">
        <f t="shared" si="516"/>
        <v>0</v>
      </c>
      <c r="BN250">
        <f t="shared" si="517"/>
        <v>0</v>
      </c>
      <c r="BO250">
        <f t="shared" si="518"/>
        <v>0</v>
      </c>
      <c r="BP250">
        <f t="shared" si="519"/>
        <v>0</v>
      </c>
      <c r="BQ250">
        <f t="shared" si="520"/>
        <v>0</v>
      </c>
      <c r="BR250">
        <f t="shared" si="521"/>
        <v>0</v>
      </c>
      <c r="BS250">
        <f t="shared" si="522"/>
        <v>0</v>
      </c>
      <c r="BT250">
        <f t="shared" si="523"/>
        <v>0</v>
      </c>
      <c r="BU250">
        <f t="shared" si="524"/>
        <v>0</v>
      </c>
      <c r="BV250">
        <f t="shared" si="525"/>
        <v>0</v>
      </c>
      <c r="BW250">
        <f t="shared" si="526"/>
        <v>0</v>
      </c>
      <c r="BX250">
        <f t="shared" si="527"/>
        <v>0</v>
      </c>
      <c r="BY250">
        <f t="shared" si="528"/>
        <v>0</v>
      </c>
      <c r="BZ250">
        <f t="shared" si="529"/>
        <v>0</v>
      </c>
      <c r="CA250">
        <f t="shared" si="530"/>
        <v>0</v>
      </c>
      <c r="CB250">
        <f t="shared" si="531"/>
        <v>0</v>
      </c>
      <c r="CC250">
        <f t="shared" si="532"/>
        <v>0</v>
      </c>
      <c r="CD250">
        <f t="shared" si="533"/>
        <v>0</v>
      </c>
      <c r="CE250">
        <f t="shared" si="534"/>
        <v>0</v>
      </c>
      <c r="CF250">
        <f t="shared" si="535"/>
        <v>0</v>
      </c>
      <c r="CG250">
        <f t="shared" si="536"/>
        <v>0</v>
      </c>
      <c r="CH250">
        <f t="shared" si="537"/>
        <v>0</v>
      </c>
      <c r="CI250">
        <f t="shared" si="538"/>
        <v>0</v>
      </c>
      <c r="CJ250">
        <f t="shared" si="539"/>
        <v>0</v>
      </c>
      <c r="CK250">
        <f t="shared" si="540"/>
        <v>0</v>
      </c>
      <c r="CL250" t="str">
        <f t="shared" si="541"/>
        <v/>
      </c>
      <c r="CM250" t="str">
        <f t="shared" si="542"/>
        <v/>
      </c>
      <c r="CN250" t="str">
        <f t="shared" si="543"/>
        <v/>
      </c>
      <c r="CO250" t="str">
        <f t="shared" si="544"/>
        <v/>
      </c>
      <c r="CP250" t="str">
        <f t="shared" si="545"/>
        <v/>
      </c>
      <c r="CQ250" t="str">
        <f t="shared" si="546"/>
        <v/>
      </c>
      <c r="CR250" t="str">
        <f t="shared" si="547"/>
        <v/>
      </c>
      <c r="CS250" t="str">
        <f t="shared" si="548"/>
        <v/>
      </c>
      <c r="CT250" t="str">
        <f t="shared" si="549"/>
        <v/>
      </c>
      <c r="CU250" t="str">
        <f t="shared" si="550"/>
        <v/>
      </c>
      <c r="CV250" t="str">
        <f t="shared" si="551"/>
        <v/>
      </c>
      <c r="CW250" t="str">
        <f t="shared" si="552"/>
        <v/>
      </c>
      <c r="CX250" t="str">
        <f t="shared" si="553"/>
        <v/>
      </c>
      <c r="CY250" t="str">
        <f t="shared" si="554"/>
        <v/>
      </c>
      <c r="CZ250" t="str">
        <f t="shared" si="555"/>
        <v/>
      </c>
      <c r="DA250" t="str">
        <f t="shared" si="556"/>
        <v/>
      </c>
      <c r="DB250" t="str">
        <f t="shared" si="557"/>
        <v/>
      </c>
      <c r="DC250" t="str">
        <f t="shared" si="558"/>
        <v/>
      </c>
      <c r="DD250" t="str">
        <f t="shared" si="559"/>
        <v/>
      </c>
      <c r="DE250" t="str">
        <f t="shared" si="560"/>
        <v/>
      </c>
      <c r="DF250" t="str">
        <f t="shared" si="561"/>
        <v/>
      </c>
      <c r="DG250" t="str">
        <f t="shared" si="562"/>
        <v/>
      </c>
      <c r="DH250" t="str">
        <f t="shared" si="563"/>
        <v/>
      </c>
      <c r="DI250" t="str">
        <f t="shared" si="564"/>
        <v/>
      </c>
      <c r="DJ250" t="str">
        <f t="shared" si="565"/>
        <v/>
      </c>
      <c r="DK250" t="str">
        <f t="shared" si="566"/>
        <v/>
      </c>
      <c r="DL250" t="str">
        <f t="shared" si="567"/>
        <v/>
      </c>
      <c r="DM250" t="str">
        <f t="shared" si="568"/>
        <v/>
      </c>
      <c r="DN250" t="str">
        <f t="shared" si="569"/>
        <v/>
      </c>
      <c r="DO250" t="str">
        <f t="shared" si="570"/>
        <v/>
      </c>
      <c r="DP250" t="str">
        <f t="shared" si="571"/>
        <v/>
      </c>
      <c r="DQ250" t="str">
        <f t="shared" si="572"/>
        <v/>
      </c>
      <c r="DR250" t="str">
        <f t="shared" si="573"/>
        <v/>
      </c>
      <c r="DS250" t="str">
        <f t="shared" si="574"/>
        <v/>
      </c>
      <c r="DT250" t="str">
        <f t="shared" si="575"/>
        <v/>
      </c>
      <c r="DU250">
        <f t="shared" si="576"/>
        <v>0</v>
      </c>
      <c r="DV250">
        <f t="shared" si="577"/>
        <v>0</v>
      </c>
      <c r="DW250">
        <f t="shared" si="578"/>
        <v>0</v>
      </c>
      <c r="DX250" t="str">
        <f t="shared" si="579"/>
        <v/>
      </c>
      <c r="DY250" t="str">
        <f t="shared" si="580"/>
        <v/>
      </c>
      <c r="DZ250" t="str">
        <f t="shared" si="581"/>
        <v/>
      </c>
      <c r="EA250" s="5">
        <f t="shared" si="582"/>
        <v>0</v>
      </c>
      <c r="EB250" s="3">
        <f t="shared" si="583"/>
        <v>0</v>
      </c>
    </row>
    <row r="251" spans="2:132" x14ac:dyDescent="0.2">
      <c r="B251" s="25">
        <v>246</v>
      </c>
      <c r="C251" s="26">
        <f>Zisk!D265</f>
        <v>0</v>
      </c>
      <c r="D251">
        <f>Zisk!E265</f>
        <v>0</v>
      </c>
      <c r="E251" s="66" t="str">
        <f t="shared" si="470"/>
        <v/>
      </c>
      <c r="F251" t="str">
        <f t="shared" si="471"/>
        <v/>
      </c>
      <c r="G251" s="66" t="str">
        <f t="shared" si="472"/>
        <v/>
      </c>
      <c r="H251" s="25"/>
      <c r="I251" s="25"/>
      <c r="J251">
        <f>VstupniParametry_SKRYT!$D$5</f>
        <v>0.02</v>
      </c>
      <c r="K251">
        <f>VstupniParametry_SKRYT!$D$6</f>
        <v>0.06</v>
      </c>
      <c r="L251">
        <f>VstupniParametry_SKRYT!$D$7</f>
        <v>0.06</v>
      </c>
      <c r="M251">
        <f>VstupniParametry_SKRYT!$D$8</f>
        <v>0.06</v>
      </c>
      <c r="N251">
        <f>VstupniParametry_SKRYT!$D$9</f>
        <v>1.7999999999999999E-2</v>
      </c>
      <c r="O251" s="27">
        <f>VstupniParametry_SKRYT!$D$10</f>
        <v>0.01</v>
      </c>
      <c r="P251" s="27">
        <f>VstupniParametry_SKRYT!$D$11</f>
        <v>0.01</v>
      </c>
      <c r="Q251" s="27">
        <f>VstupniParametry_SKRYT!$D$12</f>
        <v>0.01</v>
      </c>
      <c r="R251" s="27">
        <f>VstupniParametry_SKRYT!$D$13</f>
        <v>0.01</v>
      </c>
      <c r="S251" s="27">
        <f>VstupniParametry_SKRYT!$D$14</f>
        <v>0.01</v>
      </c>
      <c r="T251">
        <f t="shared" si="473"/>
        <v>0</v>
      </c>
      <c r="U251">
        <f t="shared" si="474"/>
        <v>0</v>
      </c>
      <c r="V251">
        <f t="shared" si="475"/>
        <v>0</v>
      </c>
      <c r="W251">
        <f t="shared" si="476"/>
        <v>0</v>
      </c>
      <c r="X251">
        <f t="shared" si="477"/>
        <v>0</v>
      </c>
      <c r="Y251">
        <f t="shared" si="478"/>
        <v>0</v>
      </c>
      <c r="Z251">
        <f t="shared" si="479"/>
        <v>0</v>
      </c>
      <c r="AA251">
        <f t="shared" si="480"/>
        <v>0</v>
      </c>
      <c r="AB251">
        <f t="shared" si="481"/>
        <v>0</v>
      </c>
      <c r="AC251">
        <f t="shared" si="482"/>
        <v>0</v>
      </c>
      <c r="AD251">
        <f t="shared" si="483"/>
        <v>0</v>
      </c>
      <c r="AE251">
        <f t="shared" si="484"/>
        <v>0</v>
      </c>
      <c r="AF251">
        <f t="shared" si="485"/>
        <v>0</v>
      </c>
      <c r="AG251">
        <f t="shared" si="486"/>
        <v>0</v>
      </c>
      <c r="AH251">
        <f t="shared" si="487"/>
        <v>0</v>
      </c>
      <c r="AI251">
        <f t="shared" si="488"/>
        <v>0</v>
      </c>
      <c r="AJ251">
        <f t="shared" si="489"/>
        <v>0</v>
      </c>
      <c r="AK251">
        <f t="shared" si="490"/>
        <v>0</v>
      </c>
      <c r="AL251">
        <f t="shared" si="491"/>
        <v>0</v>
      </c>
      <c r="AM251">
        <f t="shared" si="492"/>
        <v>0</v>
      </c>
      <c r="AN251">
        <f t="shared" si="493"/>
        <v>0</v>
      </c>
      <c r="AO251">
        <f t="shared" si="494"/>
        <v>0</v>
      </c>
      <c r="AP251">
        <f t="shared" si="495"/>
        <v>0</v>
      </c>
      <c r="AQ251">
        <f t="shared" si="496"/>
        <v>0</v>
      </c>
      <c r="AR251">
        <f t="shared" si="497"/>
        <v>0</v>
      </c>
      <c r="AS251">
        <f t="shared" si="498"/>
        <v>0</v>
      </c>
      <c r="AT251">
        <f t="shared" si="468"/>
        <v>0</v>
      </c>
      <c r="AU251">
        <f t="shared" si="499"/>
        <v>0</v>
      </c>
      <c r="AV251">
        <f t="shared" si="500"/>
        <v>0</v>
      </c>
      <c r="AW251">
        <f t="shared" si="469"/>
        <v>0</v>
      </c>
      <c r="AX251">
        <f t="shared" si="501"/>
        <v>0</v>
      </c>
      <c r="AY251">
        <f t="shared" si="502"/>
        <v>0</v>
      </c>
      <c r="AZ251">
        <f t="shared" si="503"/>
        <v>0</v>
      </c>
      <c r="BA251">
        <f t="shared" si="504"/>
        <v>0</v>
      </c>
      <c r="BB251">
        <f t="shared" si="505"/>
        <v>0</v>
      </c>
      <c r="BC251">
        <f t="shared" si="506"/>
        <v>0</v>
      </c>
      <c r="BD251">
        <f t="shared" si="507"/>
        <v>0</v>
      </c>
      <c r="BE251">
        <f t="shared" si="508"/>
        <v>0</v>
      </c>
      <c r="BF251">
        <f t="shared" si="509"/>
        <v>0</v>
      </c>
      <c r="BG251">
        <f t="shared" si="510"/>
        <v>0</v>
      </c>
      <c r="BH251">
        <f t="shared" si="511"/>
        <v>0</v>
      </c>
      <c r="BI251">
        <f t="shared" si="512"/>
        <v>0</v>
      </c>
      <c r="BJ251">
        <f t="shared" si="513"/>
        <v>0</v>
      </c>
      <c r="BK251">
        <f t="shared" si="514"/>
        <v>0</v>
      </c>
      <c r="BL251">
        <f t="shared" si="515"/>
        <v>0</v>
      </c>
      <c r="BM251">
        <f t="shared" si="516"/>
        <v>0</v>
      </c>
      <c r="BN251">
        <f t="shared" si="517"/>
        <v>0</v>
      </c>
      <c r="BO251">
        <f t="shared" si="518"/>
        <v>0</v>
      </c>
      <c r="BP251">
        <f t="shared" si="519"/>
        <v>0</v>
      </c>
      <c r="BQ251">
        <f t="shared" si="520"/>
        <v>0</v>
      </c>
      <c r="BR251">
        <f t="shared" si="521"/>
        <v>0</v>
      </c>
      <c r="BS251">
        <f t="shared" si="522"/>
        <v>0</v>
      </c>
      <c r="BT251">
        <f t="shared" si="523"/>
        <v>0</v>
      </c>
      <c r="BU251">
        <f t="shared" si="524"/>
        <v>0</v>
      </c>
      <c r="BV251">
        <f t="shared" si="525"/>
        <v>0</v>
      </c>
      <c r="BW251">
        <f t="shared" si="526"/>
        <v>0</v>
      </c>
      <c r="BX251">
        <f t="shared" si="527"/>
        <v>0</v>
      </c>
      <c r="BY251">
        <f t="shared" si="528"/>
        <v>0</v>
      </c>
      <c r="BZ251">
        <f t="shared" si="529"/>
        <v>0</v>
      </c>
      <c r="CA251">
        <f t="shared" si="530"/>
        <v>0</v>
      </c>
      <c r="CB251">
        <f t="shared" si="531"/>
        <v>0</v>
      </c>
      <c r="CC251">
        <f t="shared" si="532"/>
        <v>0</v>
      </c>
      <c r="CD251">
        <f t="shared" si="533"/>
        <v>0</v>
      </c>
      <c r="CE251">
        <f t="shared" si="534"/>
        <v>0</v>
      </c>
      <c r="CF251">
        <f t="shared" si="535"/>
        <v>0</v>
      </c>
      <c r="CG251">
        <f t="shared" si="536"/>
        <v>0</v>
      </c>
      <c r="CH251">
        <f t="shared" si="537"/>
        <v>0</v>
      </c>
      <c r="CI251">
        <f t="shared" si="538"/>
        <v>0</v>
      </c>
      <c r="CJ251">
        <f t="shared" si="539"/>
        <v>0</v>
      </c>
      <c r="CK251">
        <f t="shared" si="540"/>
        <v>0</v>
      </c>
      <c r="CL251" t="str">
        <f t="shared" si="541"/>
        <v/>
      </c>
      <c r="CM251" t="str">
        <f t="shared" si="542"/>
        <v/>
      </c>
      <c r="CN251" t="str">
        <f t="shared" si="543"/>
        <v/>
      </c>
      <c r="CO251" t="str">
        <f t="shared" si="544"/>
        <v/>
      </c>
      <c r="CP251" t="str">
        <f t="shared" si="545"/>
        <v/>
      </c>
      <c r="CQ251" t="str">
        <f t="shared" si="546"/>
        <v/>
      </c>
      <c r="CR251" t="str">
        <f t="shared" si="547"/>
        <v/>
      </c>
      <c r="CS251" t="str">
        <f t="shared" si="548"/>
        <v/>
      </c>
      <c r="CT251" t="str">
        <f t="shared" si="549"/>
        <v/>
      </c>
      <c r="CU251" t="str">
        <f t="shared" si="550"/>
        <v/>
      </c>
      <c r="CV251" t="str">
        <f t="shared" si="551"/>
        <v/>
      </c>
      <c r="CW251" t="str">
        <f t="shared" si="552"/>
        <v/>
      </c>
      <c r="CX251" t="str">
        <f t="shared" si="553"/>
        <v/>
      </c>
      <c r="CY251" t="str">
        <f t="shared" si="554"/>
        <v/>
      </c>
      <c r="CZ251" t="str">
        <f t="shared" si="555"/>
        <v/>
      </c>
      <c r="DA251" t="str">
        <f t="shared" si="556"/>
        <v/>
      </c>
      <c r="DB251" t="str">
        <f t="shared" si="557"/>
        <v/>
      </c>
      <c r="DC251" t="str">
        <f t="shared" si="558"/>
        <v/>
      </c>
      <c r="DD251" t="str">
        <f t="shared" si="559"/>
        <v/>
      </c>
      <c r="DE251" t="str">
        <f t="shared" si="560"/>
        <v/>
      </c>
      <c r="DF251" t="str">
        <f t="shared" si="561"/>
        <v/>
      </c>
      <c r="DG251" t="str">
        <f t="shared" si="562"/>
        <v/>
      </c>
      <c r="DH251" t="str">
        <f t="shared" si="563"/>
        <v/>
      </c>
      <c r="DI251" t="str">
        <f t="shared" si="564"/>
        <v/>
      </c>
      <c r="DJ251" t="str">
        <f t="shared" si="565"/>
        <v/>
      </c>
      <c r="DK251" t="str">
        <f t="shared" si="566"/>
        <v/>
      </c>
      <c r="DL251" t="str">
        <f t="shared" si="567"/>
        <v/>
      </c>
      <c r="DM251" t="str">
        <f t="shared" si="568"/>
        <v/>
      </c>
      <c r="DN251" t="str">
        <f t="shared" si="569"/>
        <v/>
      </c>
      <c r="DO251" t="str">
        <f t="shared" si="570"/>
        <v/>
      </c>
      <c r="DP251" t="str">
        <f t="shared" si="571"/>
        <v/>
      </c>
      <c r="DQ251" t="str">
        <f t="shared" si="572"/>
        <v/>
      </c>
      <c r="DR251" t="str">
        <f t="shared" si="573"/>
        <v/>
      </c>
      <c r="DS251" t="str">
        <f t="shared" si="574"/>
        <v/>
      </c>
      <c r="DT251" t="str">
        <f t="shared" si="575"/>
        <v/>
      </c>
      <c r="DU251">
        <f t="shared" si="576"/>
        <v>0</v>
      </c>
      <c r="DV251">
        <f t="shared" si="577"/>
        <v>0</v>
      </c>
      <c r="DW251">
        <f t="shared" si="578"/>
        <v>0</v>
      </c>
      <c r="DX251" t="str">
        <f t="shared" si="579"/>
        <v/>
      </c>
      <c r="DY251" t="str">
        <f t="shared" si="580"/>
        <v/>
      </c>
      <c r="DZ251" t="str">
        <f t="shared" si="581"/>
        <v/>
      </c>
      <c r="EA251" s="5">
        <f t="shared" si="582"/>
        <v>0</v>
      </c>
      <c r="EB251" s="3">
        <f t="shared" si="583"/>
        <v>0</v>
      </c>
    </row>
    <row r="252" spans="2:132" x14ac:dyDescent="0.2">
      <c r="B252">
        <v>247</v>
      </c>
      <c r="C252" s="3">
        <f>Zisk!D266</f>
        <v>0</v>
      </c>
      <c r="D252">
        <f>Zisk!E266</f>
        <v>0</v>
      </c>
      <c r="E252" s="66" t="str">
        <f t="shared" si="470"/>
        <v/>
      </c>
      <c r="F252" t="str">
        <f t="shared" si="471"/>
        <v/>
      </c>
      <c r="G252" s="66" t="str">
        <f t="shared" si="472"/>
        <v/>
      </c>
      <c r="J252">
        <f>VstupniParametry_SKRYT!$D$5</f>
        <v>0.02</v>
      </c>
      <c r="K252">
        <f>VstupniParametry_SKRYT!$D$6</f>
        <v>0.06</v>
      </c>
      <c r="L252">
        <f>VstupniParametry_SKRYT!$D$7</f>
        <v>0.06</v>
      </c>
      <c r="M252">
        <f>VstupniParametry_SKRYT!$D$8</f>
        <v>0.06</v>
      </c>
      <c r="N252">
        <f>VstupniParametry_SKRYT!$D$9</f>
        <v>1.7999999999999999E-2</v>
      </c>
      <c r="O252" s="27">
        <f>VstupniParametry_SKRYT!$D$10</f>
        <v>0.01</v>
      </c>
      <c r="P252" s="27">
        <f>VstupniParametry_SKRYT!$D$11</f>
        <v>0.01</v>
      </c>
      <c r="Q252" s="27">
        <f>VstupniParametry_SKRYT!$D$12</f>
        <v>0.01</v>
      </c>
      <c r="R252" s="27">
        <f>VstupniParametry_SKRYT!$D$13</f>
        <v>0.01</v>
      </c>
      <c r="S252" s="27">
        <f>VstupniParametry_SKRYT!$D$14</f>
        <v>0.01</v>
      </c>
      <c r="T252">
        <f t="shared" si="473"/>
        <v>0</v>
      </c>
      <c r="U252">
        <f t="shared" si="474"/>
        <v>0</v>
      </c>
      <c r="V252">
        <f t="shared" si="475"/>
        <v>0</v>
      </c>
      <c r="W252">
        <f t="shared" si="476"/>
        <v>0</v>
      </c>
      <c r="X252">
        <f t="shared" si="477"/>
        <v>0</v>
      </c>
      <c r="Y252">
        <f t="shared" si="478"/>
        <v>0</v>
      </c>
      <c r="Z252">
        <f t="shared" si="479"/>
        <v>0</v>
      </c>
      <c r="AA252">
        <f t="shared" si="480"/>
        <v>0</v>
      </c>
      <c r="AB252">
        <f t="shared" si="481"/>
        <v>0</v>
      </c>
      <c r="AC252">
        <f t="shared" si="482"/>
        <v>0</v>
      </c>
      <c r="AD252">
        <f t="shared" si="483"/>
        <v>0</v>
      </c>
      <c r="AE252">
        <f t="shared" si="484"/>
        <v>0</v>
      </c>
      <c r="AF252">
        <f t="shared" si="485"/>
        <v>0</v>
      </c>
      <c r="AG252">
        <f t="shared" si="486"/>
        <v>0</v>
      </c>
      <c r="AH252">
        <f t="shared" si="487"/>
        <v>0</v>
      </c>
      <c r="AI252">
        <f t="shared" si="488"/>
        <v>0</v>
      </c>
      <c r="AJ252">
        <f t="shared" si="489"/>
        <v>0</v>
      </c>
      <c r="AK252">
        <f t="shared" si="490"/>
        <v>0</v>
      </c>
      <c r="AL252">
        <f t="shared" si="491"/>
        <v>0</v>
      </c>
      <c r="AM252">
        <f t="shared" si="492"/>
        <v>0</v>
      </c>
      <c r="AN252">
        <f t="shared" si="493"/>
        <v>0</v>
      </c>
      <c r="AO252">
        <f t="shared" si="494"/>
        <v>0</v>
      </c>
      <c r="AP252">
        <f t="shared" si="495"/>
        <v>0</v>
      </c>
      <c r="AQ252">
        <f t="shared" si="496"/>
        <v>0</v>
      </c>
      <c r="AR252">
        <f t="shared" si="497"/>
        <v>0</v>
      </c>
      <c r="AS252">
        <f t="shared" si="498"/>
        <v>0</v>
      </c>
      <c r="AT252">
        <f t="shared" si="468"/>
        <v>0</v>
      </c>
      <c r="AU252">
        <f t="shared" si="499"/>
        <v>0</v>
      </c>
      <c r="AV252">
        <f t="shared" si="500"/>
        <v>0</v>
      </c>
      <c r="AW252">
        <f t="shared" si="469"/>
        <v>0</v>
      </c>
      <c r="AX252">
        <f t="shared" si="501"/>
        <v>0</v>
      </c>
      <c r="AY252">
        <f t="shared" si="502"/>
        <v>0</v>
      </c>
      <c r="AZ252">
        <f t="shared" si="503"/>
        <v>0</v>
      </c>
      <c r="BA252">
        <f t="shared" si="504"/>
        <v>0</v>
      </c>
      <c r="BB252">
        <f t="shared" si="505"/>
        <v>0</v>
      </c>
      <c r="BC252">
        <f t="shared" si="506"/>
        <v>0</v>
      </c>
      <c r="BD252">
        <f t="shared" si="507"/>
        <v>0</v>
      </c>
      <c r="BE252">
        <f t="shared" si="508"/>
        <v>0</v>
      </c>
      <c r="BF252">
        <f t="shared" si="509"/>
        <v>0</v>
      </c>
      <c r="BG252">
        <f t="shared" si="510"/>
        <v>0</v>
      </c>
      <c r="BH252">
        <f t="shared" si="511"/>
        <v>0</v>
      </c>
      <c r="BI252">
        <f t="shared" si="512"/>
        <v>0</v>
      </c>
      <c r="BJ252">
        <f t="shared" si="513"/>
        <v>0</v>
      </c>
      <c r="BK252">
        <f t="shared" si="514"/>
        <v>0</v>
      </c>
      <c r="BL252">
        <f t="shared" si="515"/>
        <v>0</v>
      </c>
      <c r="BM252">
        <f t="shared" si="516"/>
        <v>0</v>
      </c>
      <c r="BN252">
        <f t="shared" si="517"/>
        <v>0</v>
      </c>
      <c r="BO252">
        <f t="shared" si="518"/>
        <v>0</v>
      </c>
      <c r="BP252">
        <f t="shared" si="519"/>
        <v>0</v>
      </c>
      <c r="BQ252">
        <f t="shared" si="520"/>
        <v>0</v>
      </c>
      <c r="BR252">
        <f t="shared" si="521"/>
        <v>0</v>
      </c>
      <c r="BS252">
        <f t="shared" si="522"/>
        <v>0</v>
      </c>
      <c r="BT252">
        <f t="shared" si="523"/>
        <v>0</v>
      </c>
      <c r="BU252">
        <f t="shared" si="524"/>
        <v>0</v>
      </c>
      <c r="BV252">
        <f t="shared" si="525"/>
        <v>0</v>
      </c>
      <c r="BW252">
        <f t="shared" si="526"/>
        <v>0</v>
      </c>
      <c r="BX252">
        <f t="shared" si="527"/>
        <v>0</v>
      </c>
      <c r="BY252">
        <f t="shared" si="528"/>
        <v>0</v>
      </c>
      <c r="BZ252">
        <f t="shared" si="529"/>
        <v>0</v>
      </c>
      <c r="CA252">
        <f t="shared" si="530"/>
        <v>0</v>
      </c>
      <c r="CB252">
        <f t="shared" si="531"/>
        <v>0</v>
      </c>
      <c r="CC252">
        <f t="shared" si="532"/>
        <v>0</v>
      </c>
      <c r="CD252">
        <f t="shared" si="533"/>
        <v>0</v>
      </c>
      <c r="CE252">
        <f t="shared" si="534"/>
        <v>0</v>
      </c>
      <c r="CF252">
        <f t="shared" si="535"/>
        <v>0</v>
      </c>
      <c r="CG252">
        <f t="shared" si="536"/>
        <v>0</v>
      </c>
      <c r="CH252">
        <f t="shared" si="537"/>
        <v>0</v>
      </c>
      <c r="CI252">
        <f t="shared" si="538"/>
        <v>0</v>
      </c>
      <c r="CJ252">
        <f t="shared" si="539"/>
        <v>0</v>
      </c>
      <c r="CK252">
        <f t="shared" si="540"/>
        <v>0</v>
      </c>
      <c r="CL252" t="str">
        <f t="shared" si="541"/>
        <v/>
      </c>
      <c r="CM252" t="str">
        <f t="shared" si="542"/>
        <v/>
      </c>
      <c r="CN252" t="str">
        <f t="shared" si="543"/>
        <v/>
      </c>
      <c r="CO252" t="str">
        <f t="shared" si="544"/>
        <v/>
      </c>
      <c r="CP252" t="str">
        <f t="shared" si="545"/>
        <v/>
      </c>
      <c r="CQ252" t="str">
        <f t="shared" si="546"/>
        <v/>
      </c>
      <c r="CR252" t="str">
        <f t="shared" si="547"/>
        <v/>
      </c>
      <c r="CS252" t="str">
        <f t="shared" si="548"/>
        <v/>
      </c>
      <c r="CT252" t="str">
        <f t="shared" si="549"/>
        <v/>
      </c>
      <c r="CU252" t="str">
        <f t="shared" si="550"/>
        <v/>
      </c>
      <c r="CV252" t="str">
        <f t="shared" si="551"/>
        <v/>
      </c>
      <c r="CW252" t="str">
        <f t="shared" si="552"/>
        <v/>
      </c>
      <c r="CX252" t="str">
        <f t="shared" si="553"/>
        <v/>
      </c>
      <c r="CY252" t="str">
        <f t="shared" si="554"/>
        <v/>
      </c>
      <c r="CZ252" t="str">
        <f t="shared" si="555"/>
        <v/>
      </c>
      <c r="DA252" t="str">
        <f t="shared" si="556"/>
        <v/>
      </c>
      <c r="DB252" t="str">
        <f t="shared" si="557"/>
        <v/>
      </c>
      <c r="DC252" t="str">
        <f t="shared" si="558"/>
        <v/>
      </c>
      <c r="DD252" t="str">
        <f t="shared" si="559"/>
        <v/>
      </c>
      <c r="DE252" t="str">
        <f t="shared" si="560"/>
        <v/>
      </c>
      <c r="DF252" t="str">
        <f t="shared" si="561"/>
        <v/>
      </c>
      <c r="DG252" t="str">
        <f t="shared" si="562"/>
        <v/>
      </c>
      <c r="DH252" t="str">
        <f t="shared" si="563"/>
        <v/>
      </c>
      <c r="DI252" t="str">
        <f t="shared" si="564"/>
        <v/>
      </c>
      <c r="DJ252" t="str">
        <f t="shared" si="565"/>
        <v/>
      </c>
      <c r="DK252" t="str">
        <f t="shared" si="566"/>
        <v/>
      </c>
      <c r="DL252" t="str">
        <f t="shared" si="567"/>
        <v/>
      </c>
      <c r="DM252" t="str">
        <f t="shared" si="568"/>
        <v/>
      </c>
      <c r="DN252" t="str">
        <f t="shared" si="569"/>
        <v/>
      </c>
      <c r="DO252" t="str">
        <f t="shared" si="570"/>
        <v/>
      </c>
      <c r="DP252" t="str">
        <f t="shared" si="571"/>
        <v/>
      </c>
      <c r="DQ252" t="str">
        <f t="shared" si="572"/>
        <v/>
      </c>
      <c r="DR252" t="str">
        <f t="shared" si="573"/>
        <v/>
      </c>
      <c r="DS252" t="str">
        <f t="shared" si="574"/>
        <v/>
      </c>
      <c r="DT252" t="str">
        <f t="shared" si="575"/>
        <v/>
      </c>
      <c r="DU252">
        <f t="shared" si="576"/>
        <v>0</v>
      </c>
      <c r="DV252">
        <f t="shared" si="577"/>
        <v>0</v>
      </c>
      <c r="DW252">
        <f t="shared" si="578"/>
        <v>0</v>
      </c>
      <c r="DX252" t="str">
        <f t="shared" si="579"/>
        <v/>
      </c>
      <c r="DY252" t="str">
        <f t="shared" si="580"/>
        <v/>
      </c>
      <c r="DZ252" t="str">
        <f t="shared" si="581"/>
        <v/>
      </c>
      <c r="EA252" s="5">
        <f t="shared" si="582"/>
        <v>0</v>
      </c>
      <c r="EB252" s="3">
        <f t="shared" si="583"/>
        <v>0</v>
      </c>
    </row>
    <row r="253" spans="2:132" x14ac:dyDescent="0.2">
      <c r="B253" s="25">
        <v>248</v>
      </c>
      <c r="C253" s="26">
        <f>Zisk!D267</f>
        <v>0</v>
      </c>
      <c r="D253">
        <f>Zisk!E267</f>
        <v>0</v>
      </c>
      <c r="E253" s="66" t="str">
        <f t="shared" si="470"/>
        <v/>
      </c>
      <c r="F253" t="str">
        <f t="shared" si="471"/>
        <v/>
      </c>
      <c r="G253" s="66" t="str">
        <f t="shared" si="472"/>
        <v/>
      </c>
      <c r="H253" s="25"/>
      <c r="I253" s="25"/>
      <c r="J253">
        <f>VstupniParametry_SKRYT!$D$5</f>
        <v>0.02</v>
      </c>
      <c r="K253">
        <f>VstupniParametry_SKRYT!$D$6</f>
        <v>0.06</v>
      </c>
      <c r="L253">
        <f>VstupniParametry_SKRYT!$D$7</f>
        <v>0.06</v>
      </c>
      <c r="M253">
        <f>VstupniParametry_SKRYT!$D$8</f>
        <v>0.06</v>
      </c>
      <c r="N253">
        <f>VstupniParametry_SKRYT!$D$9</f>
        <v>1.7999999999999999E-2</v>
      </c>
      <c r="O253" s="27">
        <f>VstupniParametry_SKRYT!$D$10</f>
        <v>0.01</v>
      </c>
      <c r="P253" s="27">
        <f>VstupniParametry_SKRYT!$D$11</f>
        <v>0.01</v>
      </c>
      <c r="Q253" s="27">
        <f>VstupniParametry_SKRYT!$D$12</f>
        <v>0.01</v>
      </c>
      <c r="R253" s="27">
        <f>VstupniParametry_SKRYT!$D$13</f>
        <v>0.01</v>
      </c>
      <c r="S253" s="27">
        <f>VstupniParametry_SKRYT!$D$14</f>
        <v>0.01</v>
      </c>
      <c r="T253">
        <f t="shared" si="473"/>
        <v>0</v>
      </c>
      <c r="U253">
        <f t="shared" si="474"/>
        <v>0</v>
      </c>
      <c r="V253">
        <f t="shared" si="475"/>
        <v>0</v>
      </c>
      <c r="W253">
        <f t="shared" si="476"/>
        <v>0</v>
      </c>
      <c r="X253">
        <f t="shared" si="477"/>
        <v>0</v>
      </c>
      <c r="Y253">
        <f t="shared" si="478"/>
        <v>0</v>
      </c>
      <c r="Z253">
        <f t="shared" si="479"/>
        <v>0</v>
      </c>
      <c r="AA253">
        <f t="shared" si="480"/>
        <v>0</v>
      </c>
      <c r="AB253">
        <f t="shared" si="481"/>
        <v>0</v>
      </c>
      <c r="AC253">
        <f t="shared" si="482"/>
        <v>0</v>
      </c>
      <c r="AD253">
        <f t="shared" si="483"/>
        <v>0</v>
      </c>
      <c r="AE253">
        <f t="shared" si="484"/>
        <v>0</v>
      </c>
      <c r="AF253">
        <f t="shared" si="485"/>
        <v>0</v>
      </c>
      <c r="AG253">
        <f t="shared" si="486"/>
        <v>0</v>
      </c>
      <c r="AH253">
        <f t="shared" si="487"/>
        <v>0</v>
      </c>
      <c r="AI253">
        <f t="shared" si="488"/>
        <v>0</v>
      </c>
      <c r="AJ253">
        <f t="shared" si="489"/>
        <v>0</v>
      </c>
      <c r="AK253">
        <f t="shared" si="490"/>
        <v>0</v>
      </c>
      <c r="AL253">
        <f t="shared" si="491"/>
        <v>0</v>
      </c>
      <c r="AM253">
        <f t="shared" si="492"/>
        <v>0</v>
      </c>
      <c r="AN253">
        <f t="shared" si="493"/>
        <v>0</v>
      </c>
      <c r="AO253">
        <f t="shared" si="494"/>
        <v>0</v>
      </c>
      <c r="AP253">
        <f t="shared" si="495"/>
        <v>0</v>
      </c>
      <c r="AQ253">
        <f t="shared" si="496"/>
        <v>0</v>
      </c>
      <c r="AR253">
        <f t="shared" si="497"/>
        <v>0</v>
      </c>
      <c r="AS253">
        <f t="shared" si="498"/>
        <v>0</v>
      </c>
      <c r="AT253">
        <f t="shared" si="468"/>
        <v>0</v>
      </c>
      <c r="AU253">
        <f t="shared" si="499"/>
        <v>0</v>
      </c>
      <c r="AV253">
        <f t="shared" si="500"/>
        <v>0</v>
      </c>
      <c r="AW253">
        <f t="shared" si="469"/>
        <v>0</v>
      </c>
      <c r="AX253">
        <f t="shared" si="501"/>
        <v>0</v>
      </c>
      <c r="AY253">
        <f t="shared" si="502"/>
        <v>0</v>
      </c>
      <c r="AZ253">
        <f t="shared" si="503"/>
        <v>0</v>
      </c>
      <c r="BA253">
        <f t="shared" si="504"/>
        <v>0</v>
      </c>
      <c r="BB253">
        <f t="shared" si="505"/>
        <v>0</v>
      </c>
      <c r="BC253">
        <f t="shared" si="506"/>
        <v>0</v>
      </c>
      <c r="BD253">
        <f t="shared" si="507"/>
        <v>0</v>
      </c>
      <c r="BE253">
        <f t="shared" si="508"/>
        <v>0</v>
      </c>
      <c r="BF253">
        <f t="shared" si="509"/>
        <v>0</v>
      </c>
      <c r="BG253">
        <f t="shared" si="510"/>
        <v>0</v>
      </c>
      <c r="BH253">
        <f t="shared" si="511"/>
        <v>0</v>
      </c>
      <c r="BI253">
        <f t="shared" si="512"/>
        <v>0</v>
      </c>
      <c r="BJ253">
        <f t="shared" si="513"/>
        <v>0</v>
      </c>
      <c r="BK253">
        <f t="shared" si="514"/>
        <v>0</v>
      </c>
      <c r="BL253">
        <f t="shared" si="515"/>
        <v>0</v>
      </c>
      <c r="BM253">
        <f t="shared" si="516"/>
        <v>0</v>
      </c>
      <c r="BN253">
        <f t="shared" si="517"/>
        <v>0</v>
      </c>
      <c r="BO253">
        <f t="shared" si="518"/>
        <v>0</v>
      </c>
      <c r="BP253">
        <f t="shared" si="519"/>
        <v>0</v>
      </c>
      <c r="BQ253">
        <f t="shared" si="520"/>
        <v>0</v>
      </c>
      <c r="BR253">
        <f t="shared" si="521"/>
        <v>0</v>
      </c>
      <c r="BS253">
        <f t="shared" si="522"/>
        <v>0</v>
      </c>
      <c r="BT253">
        <f t="shared" si="523"/>
        <v>0</v>
      </c>
      <c r="BU253">
        <f t="shared" si="524"/>
        <v>0</v>
      </c>
      <c r="BV253">
        <f t="shared" si="525"/>
        <v>0</v>
      </c>
      <c r="BW253">
        <f t="shared" si="526"/>
        <v>0</v>
      </c>
      <c r="BX253">
        <f t="shared" si="527"/>
        <v>0</v>
      </c>
      <c r="BY253">
        <f t="shared" si="528"/>
        <v>0</v>
      </c>
      <c r="BZ253">
        <f t="shared" si="529"/>
        <v>0</v>
      </c>
      <c r="CA253">
        <f t="shared" si="530"/>
        <v>0</v>
      </c>
      <c r="CB253">
        <f t="shared" si="531"/>
        <v>0</v>
      </c>
      <c r="CC253">
        <f t="shared" si="532"/>
        <v>0</v>
      </c>
      <c r="CD253">
        <f t="shared" si="533"/>
        <v>0</v>
      </c>
      <c r="CE253">
        <f t="shared" si="534"/>
        <v>0</v>
      </c>
      <c r="CF253">
        <f t="shared" si="535"/>
        <v>0</v>
      </c>
      <c r="CG253">
        <f t="shared" si="536"/>
        <v>0</v>
      </c>
      <c r="CH253">
        <f t="shared" si="537"/>
        <v>0</v>
      </c>
      <c r="CI253">
        <f t="shared" si="538"/>
        <v>0</v>
      </c>
      <c r="CJ253">
        <f t="shared" si="539"/>
        <v>0</v>
      </c>
      <c r="CK253">
        <f t="shared" si="540"/>
        <v>0</v>
      </c>
      <c r="CL253" t="str">
        <f t="shared" si="541"/>
        <v/>
      </c>
      <c r="CM253" t="str">
        <f t="shared" si="542"/>
        <v/>
      </c>
      <c r="CN253" t="str">
        <f t="shared" si="543"/>
        <v/>
      </c>
      <c r="CO253" t="str">
        <f t="shared" si="544"/>
        <v/>
      </c>
      <c r="CP253" t="str">
        <f t="shared" si="545"/>
        <v/>
      </c>
      <c r="CQ253" t="str">
        <f t="shared" si="546"/>
        <v/>
      </c>
      <c r="CR253" t="str">
        <f t="shared" si="547"/>
        <v/>
      </c>
      <c r="CS253" t="str">
        <f t="shared" si="548"/>
        <v/>
      </c>
      <c r="CT253" t="str">
        <f t="shared" si="549"/>
        <v/>
      </c>
      <c r="CU253" t="str">
        <f t="shared" si="550"/>
        <v/>
      </c>
      <c r="CV253" t="str">
        <f t="shared" si="551"/>
        <v/>
      </c>
      <c r="CW253" t="str">
        <f t="shared" si="552"/>
        <v/>
      </c>
      <c r="CX253" t="str">
        <f t="shared" si="553"/>
        <v/>
      </c>
      <c r="CY253" t="str">
        <f t="shared" si="554"/>
        <v/>
      </c>
      <c r="CZ253" t="str">
        <f t="shared" si="555"/>
        <v/>
      </c>
      <c r="DA253" t="str">
        <f t="shared" si="556"/>
        <v/>
      </c>
      <c r="DB253" t="str">
        <f t="shared" si="557"/>
        <v/>
      </c>
      <c r="DC253" t="str">
        <f t="shared" si="558"/>
        <v/>
      </c>
      <c r="DD253" t="str">
        <f t="shared" si="559"/>
        <v/>
      </c>
      <c r="DE253" t="str">
        <f t="shared" si="560"/>
        <v/>
      </c>
      <c r="DF253" t="str">
        <f t="shared" si="561"/>
        <v/>
      </c>
      <c r="DG253" t="str">
        <f t="shared" si="562"/>
        <v/>
      </c>
      <c r="DH253" t="str">
        <f t="shared" si="563"/>
        <v/>
      </c>
      <c r="DI253" t="str">
        <f t="shared" si="564"/>
        <v/>
      </c>
      <c r="DJ253" t="str">
        <f t="shared" si="565"/>
        <v/>
      </c>
      <c r="DK253" t="str">
        <f t="shared" si="566"/>
        <v/>
      </c>
      <c r="DL253" t="str">
        <f t="shared" si="567"/>
        <v/>
      </c>
      <c r="DM253" t="str">
        <f t="shared" si="568"/>
        <v/>
      </c>
      <c r="DN253" t="str">
        <f t="shared" si="569"/>
        <v/>
      </c>
      <c r="DO253" t="str">
        <f t="shared" si="570"/>
        <v/>
      </c>
      <c r="DP253" t="str">
        <f t="shared" si="571"/>
        <v/>
      </c>
      <c r="DQ253" t="str">
        <f t="shared" si="572"/>
        <v/>
      </c>
      <c r="DR253" t="str">
        <f t="shared" si="573"/>
        <v/>
      </c>
      <c r="DS253" t="str">
        <f t="shared" si="574"/>
        <v/>
      </c>
      <c r="DT253" t="str">
        <f t="shared" si="575"/>
        <v/>
      </c>
      <c r="DU253">
        <f t="shared" si="576"/>
        <v>0</v>
      </c>
      <c r="DV253">
        <f t="shared" si="577"/>
        <v>0</v>
      </c>
      <c r="DW253">
        <f t="shared" si="578"/>
        <v>0</v>
      </c>
      <c r="DX253" t="str">
        <f t="shared" si="579"/>
        <v/>
      </c>
      <c r="DY253" t="str">
        <f t="shared" si="580"/>
        <v/>
      </c>
      <c r="DZ253" t="str">
        <f t="shared" si="581"/>
        <v/>
      </c>
      <c r="EA253" s="5">
        <f t="shared" si="582"/>
        <v>0</v>
      </c>
      <c r="EB253" s="3">
        <f t="shared" si="583"/>
        <v>0</v>
      </c>
    </row>
    <row r="254" spans="2:132" x14ac:dyDescent="0.2">
      <c r="B254">
        <v>249</v>
      </c>
      <c r="C254" s="3">
        <f>Zisk!D268</f>
        <v>0</v>
      </c>
      <c r="D254">
        <f>Zisk!E268</f>
        <v>0</v>
      </c>
      <c r="E254" s="66" t="str">
        <f t="shared" si="470"/>
        <v/>
      </c>
      <c r="F254" t="str">
        <f t="shared" si="471"/>
        <v/>
      </c>
      <c r="G254" s="66" t="str">
        <f t="shared" si="472"/>
        <v/>
      </c>
      <c r="J254">
        <f>VstupniParametry_SKRYT!$D$5</f>
        <v>0.02</v>
      </c>
      <c r="K254">
        <f>VstupniParametry_SKRYT!$D$6</f>
        <v>0.06</v>
      </c>
      <c r="L254">
        <f>VstupniParametry_SKRYT!$D$7</f>
        <v>0.06</v>
      </c>
      <c r="M254">
        <f>VstupniParametry_SKRYT!$D$8</f>
        <v>0.06</v>
      </c>
      <c r="N254">
        <f>VstupniParametry_SKRYT!$D$9</f>
        <v>1.7999999999999999E-2</v>
      </c>
      <c r="O254" s="27">
        <f>VstupniParametry_SKRYT!$D$10</f>
        <v>0.01</v>
      </c>
      <c r="P254" s="27">
        <f>VstupniParametry_SKRYT!$D$11</f>
        <v>0.01</v>
      </c>
      <c r="Q254" s="27">
        <f>VstupniParametry_SKRYT!$D$12</f>
        <v>0.01</v>
      </c>
      <c r="R254" s="27">
        <f>VstupniParametry_SKRYT!$D$13</f>
        <v>0.01</v>
      </c>
      <c r="S254" s="27">
        <f>VstupniParametry_SKRYT!$D$14</f>
        <v>0.01</v>
      </c>
      <c r="T254">
        <f t="shared" si="473"/>
        <v>0</v>
      </c>
      <c r="U254">
        <f t="shared" si="474"/>
        <v>0</v>
      </c>
      <c r="V254">
        <f t="shared" si="475"/>
        <v>0</v>
      </c>
      <c r="W254">
        <f t="shared" si="476"/>
        <v>0</v>
      </c>
      <c r="X254">
        <f t="shared" si="477"/>
        <v>0</v>
      </c>
      <c r="Y254">
        <f t="shared" si="478"/>
        <v>0</v>
      </c>
      <c r="Z254">
        <f t="shared" si="479"/>
        <v>0</v>
      </c>
      <c r="AA254">
        <f t="shared" si="480"/>
        <v>0</v>
      </c>
      <c r="AB254">
        <f t="shared" si="481"/>
        <v>0</v>
      </c>
      <c r="AC254">
        <f t="shared" si="482"/>
        <v>0</v>
      </c>
      <c r="AD254">
        <f t="shared" si="483"/>
        <v>0</v>
      </c>
      <c r="AE254">
        <f t="shared" si="484"/>
        <v>0</v>
      </c>
      <c r="AF254">
        <f t="shared" si="485"/>
        <v>0</v>
      </c>
      <c r="AG254">
        <f t="shared" si="486"/>
        <v>0</v>
      </c>
      <c r="AH254">
        <f t="shared" si="487"/>
        <v>0</v>
      </c>
      <c r="AI254">
        <f t="shared" si="488"/>
        <v>0</v>
      </c>
      <c r="AJ254">
        <f t="shared" si="489"/>
        <v>0</v>
      </c>
      <c r="AK254">
        <f t="shared" si="490"/>
        <v>0</v>
      </c>
      <c r="AL254">
        <f t="shared" si="491"/>
        <v>0</v>
      </c>
      <c r="AM254">
        <f t="shared" si="492"/>
        <v>0</v>
      </c>
      <c r="AN254">
        <f t="shared" si="493"/>
        <v>0</v>
      </c>
      <c r="AO254">
        <f t="shared" si="494"/>
        <v>0</v>
      </c>
      <c r="AP254">
        <f t="shared" si="495"/>
        <v>0</v>
      </c>
      <c r="AQ254">
        <f t="shared" si="496"/>
        <v>0</v>
      </c>
      <c r="AR254">
        <f t="shared" si="497"/>
        <v>0</v>
      </c>
      <c r="AS254">
        <f t="shared" si="498"/>
        <v>0</v>
      </c>
      <c r="AT254">
        <f t="shared" si="468"/>
        <v>0</v>
      </c>
      <c r="AU254">
        <f t="shared" si="499"/>
        <v>0</v>
      </c>
      <c r="AV254">
        <f t="shared" si="500"/>
        <v>0</v>
      </c>
      <c r="AW254">
        <f t="shared" si="469"/>
        <v>0</v>
      </c>
      <c r="AX254">
        <f t="shared" si="501"/>
        <v>0</v>
      </c>
      <c r="AY254">
        <f t="shared" si="502"/>
        <v>0</v>
      </c>
      <c r="AZ254">
        <f t="shared" si="503"/>
        <v>0</v>
      </c>
      <c r="BA254">
        <f t="shared" si="504"/>
        <v>0</v>
      </c>
      <c r="BB254">
        <f t="shared" si="505"/>
        <v>0</v>
      </c>
      <c r="BC254">
        <f t="shared" si="506"/>
        <v>0</v>
      </c>
      <c r="BD254">
        <f t="shared" si="507"/>
        <v>0</v>
      </c>
      <c r="BE254">
        <f t="shared" si="508"/>
        <v>0</v>
      </c>
      <c r="BF254">
        <f t="shared" si="509"/>
        <v>0</v>
      </c>
      <c r="BG254">
        <f t="shared" si="510"/>
        <v>0</v>
      </c>
      <c r="BH254">
        <f t="shared" si="511"/>
        <v>0</v>
      </c>
      <c r="BI254">
        <f t="shared" si="512"/>
        <v>0</v>
      </c>
      <c r="BJ254">
        <f t="shared" si="513"/>
        <v>0</v>
      </c>
      <c r="BK254">
        <f t="shared" si="514"/>
        <v>0</v>
      </c>
      <c r="BL254">
        <f t="shared" si="515"/>
        <v>0</v>
      </c>
      <c r="BM254">
        <f t="shared" si="516"/>
        <v>0</v>
      </c>
      <c r="BN254">
        <f t="shared" si="517"/>
        <v>0</v>
      </c>
      <c r="BO254">
        <f t="shared" si="518"/>
        <v>0</v>
      </c>
      <c r="BP254">
        <f t="shared" si="519"/>
        <v>0</v>
      </c>
      <c r="BQ254">
        <f t="shared" si="520"/>
        <v>0</v>
      </c>
      <c r="BR254">
        <f t="shared" si="521"/>
        <v>0</v>
      </c>
      <c r="BS254">
        <f t="shared" si="522"/>
        <v>0</v>
      </c>
      <c r="BT254">
        <f t="shared" si="523"/>
        <v>0</v>
      </c>
      <c r="BU254">
        <f t="shared" si="524"/>
        <v>0</v>
      </c>
      <c r="BV254">
        <f t="shared" si="525"/>
        <v>0</v>
      </c>
      <c r="BW254">
        <f t="shared" si="526"/>
        <v>0</v>
      </c>
      <c r="BX254">
        <f t="shared" si="527"/>
        <v>0</v>
      </c>
      <c r="BY254">
        <f t="shared" si="528"/>
        <v>0</v>
      </c>
      <c r="BZ254">
        <f t="shared" si="529"/>
        <v>0</v>
      </c>
      <c r="CA254">
        <f t="shared" si="530"/>
        <v>0</v>
      </c>
      <c r="CB254">
        <f t="shared" si="531"/>
        <v>0</v>
      </c>
      <c r="CC254">
        <f t="shared" si="532"/>
        <v>0</v>
      </c>
      <c r="CD254">
        <f t="shared" si="533"/>
        <v>0</v>
      </c>
      <c r="CE254">
        <f t="shared" si="534"/>
        <v>0</v>
      </c>
      <c r="CF254">
        <f t="shared" si="535"/>
        <v>0</v>
      </c>
      <c r="CG254">
        <f t="shared" si="536"/>
        <v>0</v>
      </c>
      <c r="CH254">
        <f t="shared" si="537"/>
        <v>0</v>
      </c>
      <c r="CI254">
        <f t="shared" si="538"/>
        <v>0</v>
      </c>
      <c r="CJ254">
        <f t="shared" si="539"/>
        <v>0</v>
      </c>
      <c r="CK254">
        <f t="shared" si="540"/>
        <v>0</v>
      </c>
      <c r="CL254" t="str">
        <f t="shared" si="541"/>
        <v/>
      </c>
      <c r="CM254" t="str">
        <f t="shared" si="542"/>
        <v/>
      </c>
      <c r="CN254" t="str">
        <f t="shared" si="543"/>
        <v/>
      </c>
      <c r="CO254" t="str">
        <f t="shared" si="544"/>
        <v/>
      </c>
      <c r="CP254" t="str">
        <f t="shared" si="545"/>
        <v/>
      </c>
      <c r="CQ254" t="str">
        <f t="shared" si="546"/>
        <v/>
      </c>
      <c r="CR254" t="str">
        <f t="shared" si="547"/>
        <v/>
      </c>
      <c r="CS254" t="str">
        <f t="shared" si="548"/>
        <v/>
      </c>
      <c r="CT254" t="str">
        <f t="shared" si="549"/>
        <v/>
      </c>
      <c r="CU254" t="str">
        <f t="shared" si="550"/>
        <v/>
      </c>
      <c r="CV254" t="str">
        <f t="shared" si="551"/>
        <v/>
      </c>
      <c r="CW254" t="str">
        <f t="shared" si="552"/>
        <v/>
      </c>
      <c r="CX254" t="str">
        <f t="shared" si="553"/>
        <v/>
      </c>
      <c r="CY254" t="str">
        <f t="shared" si="554"/>
        <v/>
      </c>
      <c r="CZ254" t="str">
        <f t="shared" si="555"/>
        <v/>
      </c>
      <c r="DA254" t="str">
        <f t="shared" si="556"/>
        <v/>
      </c>
      <c r="DB254" t="str">
        <f t="shared" si="557"/>
        <v/>
      </c>
      <c r="DC254" t="str">
        <f t="shared" si="558"/>
        <v/>
      </c>
      <c r="DD254" t="str">
        <f t="shared" si="559"/>
        <v/>
      </c>
      <c r="DE254" t="str">
        <f t="shared" si="560"/>
        <v/>
      </c>
      <c r="DF254" t="str">
        <f t="shared" si="561"/>
        <v/>
      </c>
      <c r="DG254" t="str">
        <f t="shared" si="562"/>
        <v/>
      </c>
      <c r="DH254" t="str">
        <f t="shared" si="563"/>
        <v/>
      </c>
      <c r="DI254" t="str">
        <f t="shared" si="564"/>
        <v/>
      </c>
      <c r="DJ254" t="str">
        <f t="shared" si="565"/>
        <v/>
      </c>
      <c r="DK254" t="str">
        <f t="shared" si="566"/>
        <v/>
      </c>
      <c r="DL254" t="str">
        <f t="shared" si="567"/>
        <v/>
      </c>
      <c r="DM254" t="str">
        <f t="shared" si="568"/>
        <v/>
      </c>
      <c r="DN254" t="str">
        <f t="shared" si="569"/>
        <v/>
      </c>
      <c r="DO254" t="str">
        <f t="shared" si="570"/>
        <v/>
      </c>
      <c r="DP254" t="str">
        <f t="shared" si="571"/>
        <v/>
      </c>
      <c r="DQ254" t="str">
        <f t="shared" si="572"/>
        <v/>
      </c>
      <c r="DR254" t="str">
        <f t="shared" si="573"/>
        <v/>
      </c>
      <c r="DS254" t="str">
        <f t="shared" si="574"/>
        <v/>
      </c>
      <c r="DT254" t="str">
        <f t="shared" si="575"/>
        <v/>
      </c>
      <c r="DU254">
        <f t="shared" si="576"/>
        <v>0</v>
      </c>
      <c r="DV254">
        <f t="shared" si="577"/>
        <v>0</v>
      </c>
      <c r="DW254">
        <f t="shared" si="578"/>
        <v>0</v>
      </c>
      <c r="DX254" t="str">
        <f t="shared" si="579"/>
        <v/>
      </c>
      <c r="DY254" t="str">
        <f t="shared" si="580"/>
        <v/>
      </c>
      <c r="DZ254" t="str">
        <f t="shared" si="581"/>
        <v/>
      </c>
      <c r="EA254" s="5">
        <f t="shared" si="582"/>
        <v>0</v>
      </c>
      <c r="EB254" s="3">
        <f t="shared" si="583"/>
        <v>0</v>
      </c>
    </row>
    <row r="255" spans="2:132" x14ac:dyDescent="0.2">
      <c r="B255" s="25">
        <v>250</v>
      </c>
      <c r="C255" s="26">
        <f>Zisk!D269</f>
        <v>0</v>
      </c>
      <c r="D255">
        <f>Zisk!E269</f>
        <v>0</v>
      </c>
      <c r="E255" s="66" t="str">
        <f t="shared" si="470"/>
        <v/>
      </c>
      <c r="F255" t="str">
        <f t="shared" si="471"/>
        <v/>
      </c>
      <c r="G255" s="66" t="str">
        <f t="shared" si="472"/>
        <v/>
      </c>
      <c r="H255" s="25"/>
      <c r="I255" s="25"/>
      <c r="J255">
        <f>VstupniParametry_SKRYT!$D$5</f>
        <v>0.02</v>
      </c>
      <c r="K255">
        <f>VstupniParametry_SKRYT!$D$6</f>
        <v>0.06</v>
      </c>
      <c r="L255">
        <f>VstupniParametry_SKRYT!$D$7</f>
        <v>0.06</v>
      </c>
      <c r="M255">
        <f>VstupniParametry_SKRYT!$D$8</f>
        <v>0.06</v>
      </c>
      <c r="N255">
        <f>VstupniParametry_SKRYT!$D$9</f>
        <v>1.7999999999999999E-2</v>
      </c>
      <c r="O255" s="27">
        <f>VstupniParametry_SKRYT!$D$10</f>
        <v>0.01</v>
      </c>
      <c r="P255" s="27">
        <f>VstupniParametry_SKRYT!$D$11</f>
        <v>0.01</v>
      </c>
      <c r="Q255" s="27">
        <f>VstupniParametry_SKRYT!$D$12</f>
        <v>0.01</v>
      </c>
      <c r="R255" s="27">
        <f>VstupniParametry_SKRYT!$D$13</f>
        <v>0.01</v>
      </c>
      <c r="S255" s="27">
        <f>VstupniParametry_SKRYT!$D$14</f>
        <v>0.01</v>
      </c>
      <c r="T255">
        <f t="shared" si="473"/>
        <v>0</v>
      </c>
      <c r="U255">
        <f t="shared" si="474"/>
        <v>0</v>
      </c>
      <c r="V255">
        <f t="shared" si="475"/>
        <v>0</v>
      </c>
      <c r="W255">
        <f t="shared" si="476"/>
        <v>0</v>
      </c>
      <c r="X255">
        <f t="shared" si="477"/>
        <v>0</v>
      </c>
      <c r="Y255">
        <f t="shared" si="478"/>
        <v>0</v>
      </c>
      <c r="Z255">
        <f t="shared" si="479"/>
        <v>0</v>
      </c>
      <c r="AA255">
        <f t="shared" si="480"/>
        <v>0</v>
      </c>
      <c r="AB255">
        <f t="shared" si="481"/>
        <v>0</v>
      </c>
      <c r="AC255">
        <f t="shared" si="482"/>
        <v>0</v>
      </c>
      <c r="AD255">
        <f t="shared" si="483"/>
        <v>0</v>
      </c>
      <c r="AE255">
        <f t="shared" si="484"/>
        <v>0</v>
      </c>
      <c r="AF255">
        <f t="shared" si="485"/>
        <v>0</v>
      </c>
      <c r="AG255">
        <f t="shared" si="486"/>
        <v>0</v>
      </c>
      <c r="AH255">
        <f t="shared" si="487"/>
        <v>0</v>
      </c>
      <c r="AI255">
        <f t="shared" si="488"/>
        <v>0</v>
      </c>
      <c r="AJ255">
        <f t="shared" si="489"/>
        <v>0</v>
      </c>
      <c r="AK255">
        <f t="shared" si="490"/>
        <v>0</v>
      </c>
      <c r="AL255">
        <f t="shared" si="491"/>
        <v>0</v>
      </c>
      <c r="AM255">
        <f t="shared" si="492"/>
        <v>0</v>
      </c>
      <c r="AN255">
        <f t="shared" si="493"/>
        <v>0</v>
      </c>
      <c r="AO255">
        <f t="shared" si="494"/>
        <v>0</v>
      </c>
      <c r="AP255">
        <f t="shared" si="495"/>
        <v>0</v>
      </c>
      <c r="AQ255">
        <f t="shared" si="496"/>
        <v>0</v>
      </c>
      <c r="AR255">
        <f t="shared" si="497"/>
        <v>0</v>
      </c>
      <c r="AS255">
        <f t="shared" si="498"/>
        <v>0</v>
      </c>
      <c r="AT255">
        <f t="shared" si="468"/>
        <v>0</v>
      </c>
      <c r="AU255">
        <f t="shared" si="499"/>
        <v>0</v>
      </c>
      <c r="AV255">
        <f t="shared" si="500"/>
        <v>0</v>
      </c>
      <c r="AW255">
        <f t="shared" si="469"/>
        <v>0</v>
      </c>
      <c r="AX255">
        <f t="shared" si="501"/>
        <v>0</v>
      </c>
      <c r="AY255">
        <f t="shared" si="502"/>
        <v>0</v>
      </c>
      <c r="AZ255">
        <f t="shared" si="503"/>
        <v>0</v>
      </c>
      <c r="BA255">
        <f t="shared" si="504"/>
        <v>0</v>
      </c>
      <c r="BB255">
        <f t="shared" si="505"/>
        <v>0</v>
      </c>
      <c r="BC255">
        <f t="shared" si="506"/>
        <v>0</v>
      </c>
      <c r="BD255">
        <f t="shared" si="507"/>
        <v>0</v>
      </c>
      <c r="BE255">
        <f t="shared" si="508"/>
        <v>0</v>
      </c>
      <c r="BF255">
        <f t="shared" si="509"/>
        <v>0</v>
      </c>
      <c r="BG255">
        <f t="shared" si="510"/>
        <v>0</v>
      </c>
      <c r="BH255">
        <f t="shared" si="511"/>
        <v>0</v>
      </c>
      <c r="BI255">
        <f t="shared" si="512"/>
        <v>0</v>
      </c>
      <c r="BJ255">
        <f t="shared" si="513"/>
        <v>0</v>
      </c>
      <c r="BK255">
        <f t="shared" si="514"/>
        <v>0</v>
      </c>
      <c r="BL255">
        <f t="shared" si="515"/>
        <v>0</v>
      </c>
      <c r="BM255">
        <f t="shared" si="516"/>
        <v>0</v>
      </c>
      <c r="BN255">
        <f t="shared" si="517"/>
        <v>0</v>
      </c>
      <c r="BO255">
        <f t="shared" si="518"/>
        <v>0</v>
      </c>
      <c r="BP255">
        <f t="shared" si="519"/>
        <v>0</v>
      </c>
      <c r="BQ255">
        <f t="shared" si="520"/>
        <v>0</v>
      </c>
      <c r="BR255">
        <f t="shared" si="521"/>
        <v>0</v>
      </c>
      <c r="BS255">
        <f t="shared" si="522"/>
        <v>0</v>
      </c>
      <c r="BT255">
        <f t="shared" si="523"/>
        <v>0</v>
      </c>
      <c r="BU255">
        <f t="shared" si="524"/>
        <v>0</v>
      </c>
      <c r="BV255">
        <f t="shared" si="525"/>
        <v>0</v>
      </c>
      <c r="BW255">
        <f t="shared" si="526"/>
        <v>0</v>
      </c>
      <c r="BX255">
        <f t="shared" si="527"/>
        <v>0</v>
      </c>
      <c r="BY255">
        <f t="shared" si="528"/>
        <v>0</v>
      </c>
      <c r="BZ255">
        <f t="shared" si="529"/>
        <v>0</v>
      </c>
      <c r="CA255">
        <f t="shared" si="530"/>
        <v>0</v>
      </c>
      <c r="CB255">
        <f t="shared" si="531"/>
        <v>0</v>
      </c>
      <c r="CC255">
        <f t="shared" si="532"/>
        <v>0</v>
      </c>
      <c r="CD255">
        <f t="shared" si="533"/>
        <v>0</v>
      </c>
      <c r="CE255">
        <f t="shared" si="534"/>
        <v>0</v>
      </c>
      <c r="CF255">
        <f t="shared" si="535"/>
        <v>0</v>
      </c>
      <c r="CG255">
        <f t="shared" si="536"/>
        <v>0</v>
      </c>
      <c r="CH255">
        <f t="shared" si="537"/>
        <v>0</v>
      </c>
      <c r="CI255">
        <f t="shared" si="538"/>
        <v>0</v>
      </c>
      <c r="CJ255">
        <f t="shared" si="539"/>
        <v>0</v>
      </c>
      <c r="CK255">
        <f t="shared" si="540"/>
        <v>0</v>
      </c>
      <c r="CL255" t="str">
        <f t="shared" si="541"/>
        <v/>
      </c>
      <c r="CM255" t="str">
        <f t="shared" si="542"/>
        <v/>
      </c>
      <c r="CN255" t="str">
        <f t="shared" si="543"/>
        <v/>
      </c>
      <c r="CO255" t="str">
        <f t="shared" si="544"/>
        <v/>
      </c>
      <c r="CP255" t="str">
        <f t="shared" si="545"/>
        <v/>
      </c>
      <c r="CQ255" t="str">
        <f t="shared" si="546"/>
        <v/>
      </c>
      <c r="CR255" t="str">
        <f t="shared" si="547"/>
        <v/>
      </c>
      <c r="CS255" t="str">
        <f t="shared" si="548"/>
        <v/>
      </c>
      <c r="CT255" t="str">
        <f t="shared" si="549"/>
        <v/>
      </c>
      <c r="CU255" t="str">
        <f t="shared" si="550"/>
        <v/>
      </c>
      <c r="CV255" t="str">
        <f t="shared" si="551"/>
        <v/>
      </c>
      <c r="CW255" t="str">
        <f t="shared" si="552"/>
        <v/>
      </c>
      <c r="CX255" t="str">
        <f t="shared" si="553"/>
        <v/>
      </c>
      <c r="CY255" t="str">
        <f t="shared" si="554"/>
        <v/>
      </c>
      <c r="CZ255" t="str">
        <f t="shared" si="555"/>
        <v/>
      </c>
      <c r="DA255" t="str">
        <f t="shared" si="556"/>
        <v/>
      </c>
      <c r="DB255" t="str">
        <f t="shared" si="557"/>
        <v/>
      </c>
      <c r="DC255" t="str">
        <f t="shared" si="558"/>
        <v/>
      </c>
      <c r="DD255" t="str">
        <f t="shared" si="559"/>
        <v/>
      </c>
      <c r="DE255" t="str">
        <f t="shared" si="560"/>
        <v/>
      </c>
      <c r="DF255" t="str">
        <f t="shared" si="561"/>
        <v/>
      </c>
      <c r="DG255" t="str">
        <f t="shared" si="562"/>
        <v/>
      </c>
      <c r="DH255" t="str">
        <f t="shared" si="563"/>
        <v/>
      </c>
      <c r="DI255" t="str">
        <f t="shared" si="564"/>
        <v/>
      </c>
      <c r="DJ255" t="str">
        <f t="shared" si="565"/>
        <v/>
      </c>
      <c r="DK255" t="str">
        <f t="shared" si="566"/>
        <v/>
      </c>
      <c r="DL255" t="str">
        <f t="shared" si="567"/>
        <v/>
      </c>
      <c r="DM255" t="str">
        <f t="shared" si="568"/>
        <v/>
      </c>
      <c r="DN255" t="str">
        <f t="shared" si="569"/>
        <v/>
      </c>
      <c r="DO255" t="str">
        <f t="shared" si="570"/>
        <v/>
      </c>
      <c r="DP255" t="str">
        <f t="shared" si="571"/>
        <v/>
      </c>
      <c r="DQ255" t="str">
        <f t="shared" si="572"/>
        <v/>
      </c>
      <c r="DR255" t="str">
        <f t="shared" si="573"/>
        <v/>
      </c>
      <c r="DS255" t="str">
        <f t="shared" si="574"/>
        <v/>
      </c>
      <c r="DT255" t="str">
        <f t="shared" si="575"/>
        <v/>
      </c>
      <c r="DU255">
        <f t="shared" si="576"/>
        <v>0</v>
      </c>
      <c r="DV255">
        <f t="shared" si="577"/>
        <v>0</v>
      </c>
      <c r="DW255">
        <f t="shared" si="578"/>
        <v>0</v>
      </c>
      <c r="DX255" t="str">
        <f t="shared" si="579"/>
        <v/>
      </c>
      <c r="DY255" t="str">
        <f t="shared" si="580"/>
        <v/>
      </c>
      <c r="DZ255" t="str">
        <f t="shared" si="581"/>
        <v/>
      </c>
      <c r="EA255" s="5">
        <f t="shared" si="582"/>
        <v>0</v>
      </c>
      <c r="EB255" s="3">
        <f t="shared" si="583"/>
        <v>0</v>
      </c>
    </row>
    <row r="256" spans="2:132" x14ac:dyDescent="0.2">
      <c r="B256">
        <v>251</v>
      </c>
      <c r="C256" s="3">
        <f>Zisk!D270</f>
        <v>0</v>
      </c>
      <c r="D256">
        <f>Zisk!E270</f>
        <v>0</v>
      </c>
      <c r="E256" s="66" t="str">
        <f t="shared" si="470"/>
        <v/>
      </c>
      <c r="F256" t="str">
        <f t="shared" si="471"/>
        <v/>
      </c>
      <c r="G256" s="66" t="str">
        <f t="shared" si="472"/>
        <v/>
      </c>
      <c r="J256">
        <f>VstupniParametry_SKRYT!$D$5</f>
        <v>0.02</v>
      </c>
      <c r="K256">
        <f>VstupniParametry_SKRYT!$D$6</f>
        <v>0.06</v>
      </c>
      <c r="L256">
        <f>VstupniParametry_SKRYT!$D$7</f>
        <v>0.06</v>
      </c>
      <c r="M256">
        <f>VstupniParametry_SKRYT!$D$8</f>
        <v>0.06</v>
      </c>
      <c r="N256">
        <f>VstupniParametry_SKRYT!$D$9</f>
        <v>1.7999999999999999E-2</v>
      </c>
      <c r="O256" s="27">
        <f>VstupniParametry_SKRYT!$D$10</f>
        <v>0.01</v>
      </c>
      <c r="P256" s="27">
        <f>VstupniParametry_SKRYT!$D$11</f>
        <v>0.01</v>
      </c>
      <c r="Q256" s="27">
        <f>VstupniParametry_SKRYT!$D$12</f>
        <v>0.01</v>
      </c>
      <c r="R256" s="27">
        <f>VstupniParametry_SKRYT!$D$13</f>
        <v>0.01</v>
      </c>
      <c r="S256" s="27">
        <f>VstupniParametry_SKRYT!$D$14</f>
        <v>0.01</v>
      </c>
      <c r="T256">
        <f t="shared" si="473"/>
        <v>0</v>
      </c>
      <c r="U256">
        <f t="shared" si="474"/>
        <v>0</v>
      </c>
      <c r="V256">
        <f t="shared" si="475"/>
        <v>0</v>
      </c>
      <c r="W256">
        <f t="shared" si="476"/>
        <v>0</v>
      </c>
      <c r="X256">
        <f t="shared" si="477"/>
        <v>0</v>
      </c>
      <c r="Y256">
        <f t="shared" si="478"/>
        <v>0</v>
      </c>
      <c r="Z256">
        <f t="shared" si="479"/>
        <v>0</v>
      </c>
      <c r="AA256">
        <f t="shared" si="480"/>
        <v>0</v>
      </c>
      <c r="AB256">
        <f t="shared" si="481"/>
        <v>0</v>
      </c>
      <c r="AC256">
        <f t="shared" si="482"/>
        <v>0</v>
      </c>
      <c r="AD256">
        <f t="shared" si="483"/>
        <v>0</v>
      </c>
      <c r="AE256">
        <f t="shared" si="484"/>
        <v>0</v>
      </c>
      <c r="AF256">
        <f t="shared" si="485"/>
        <v>0</v>
      </c>
      <c r="AG256">
        <f t="shared" si="486"/>
        <v>0</v>
      </c>
      <c r="AH256">
        <f t="shared" si="487"/>
        <v>0</v>
      </c>
      <c r="AI256">
        <f t="shared" si="488"/>
        <v>0</v>
      </c>
      <c r="AJ256">
        <f t="shared" si="489"/>
        <v>0</v>
      </c>
      <c r="AK256">
        <f t="shared" si="490"/>
        <v>0</v>
      </c>
      <c r="AL256">
        <f t="shared" si="491"/>
        <v>0</v>
      </c>
      <c r="AM256">
        <f t="shared" si="492"/>
        <v>0</v>
      </c>
      <c r="AN256">
        <f t="shared" si="493"/>
        <v>0</v>
      </c>
      <c r="AO256">
        <f t="shared" si="494"/>
        <v>0</v>
      </c>
      <c r="AP256">
        <f t="shared" si="495"/>
        <v>0</v>
      </c>
      <c r="AQ256">
        <f t="shared" si="496"/>
        <v>0</v>
      </c>
      <c r="AR256">
        <f t="shared" si="497"/>
        <v>0</v>
      </c>
      <c r="AS256">
        <f t="shared" si="498"/>
        <v>0</v>
      </c>
      <c r="AT256">
        <f t="shared" si="468"/>
        <v>0</v>
      </c>
      <c r="AU256">
        <f t="shared" si="499"/>
        <v>0</v>
      </c>
      <c r="AV256">
        <f t="shared" si="500"/>
        <v>0</v>
      </c>
      <c r="AW256">
        <f t="shared" si="469"/>
        <v>0</v>
      </c>
      <c r="AX256">
        <f t="shared" si="501"/>
        <v>0</v>
      </c>
      <c r="AY256">
        <f t="shared" si="502"/>
        <v>0</v>
      </c>
      <c r="AZ256">
        <f t="shared" si="503"/>
        <v>0</v>
      </c>
      <c r="BA256">
        <f t="shared" si="504"/>
        <v>0</v>
      </c>
      <c r="BB256">
        <f t="shared" si="505"/>
        <v>0</v>
      </c>
      <c r="BC256">
        <f t="shared" si="506"/>
        <v>0</v>
      </c>
      <c r="BD256">
        <f t="shared" si="507"/>
        <v>0</v>
      </c>
      <c r="BE256">
        <f t="shared" si="508"/>
        <v>0</v>
      </c>
      <c r="BF256">
        <f t="shared" si="509"/>
        <v>0</v>
      </c>
      <c r="BG256">
        <f t="shared" si="510"/>
        <v>0</v>
      </c>
      <c r="BH256">
        <f t="shared" si="511"/>
        <v>0</v>
      </c>
      <c r="BI256">
        <f t="shared" si="512"/>
        <v>0</v>
      </c>
      <c r="BJ256">
        <f t="shared" si="513"/>
        <v>0</v>
      </c>
      <c r="BK256">
        <f t="shared" si="514"/>
        <v>0</v>
      </c>
      <c r="BL256">
        <f t="shared" si="515"/>
        <v>0</v>
      </c>
      <c r="BM256">
        <f t="shared" si="516"/>
        <v>0</v>
      </c>
      <c r="BN256">
        <f t="shared" si="517"/>
        <v>0</v>
      </c>
      <c r="BO256">
        <f t="shared" si="518"/>
        <v>0</v>
      </c>
      <c r="BP256">
        <f t="shared" si="519"/>
        <v>0</v>
      </c>
      <c r="BQ256">
        <f t="shared" si="520"/>
        <v>0</v>
      </c>
      <c r="BR256">
        <f t="shared" si="521"/>
        <v>0</v>
      </c>
      <c r="BS256">
        <f t="shared" si="522"/>
        <v>0</v>
      </c>
      <c r="BT256">
        <f t="shared" si="523"/>
        <v>0</v>
      </c>
      <c r="BU256">
        <f t="shared" si="524"/>
        <v>0</v>
      </c>
      <c r="BV256">
        <f t="shared" si="525"/>
        <v>0</v>
      </c>
      <c r="BW256">
        <f t="shared" si="526"/>
        <v>0</v>
      </c>
      <c r="BX256">
        <f t="shared" si="527"/>
        <v>0</v>
      </c>
      <c r="BY256">
        <f t="shared" si="528"/>
        <v>0</v>
      </c>
      <c r="BZ256">
        <f t="shared" si="529"/>
        <v>0</v>
      </c>
      <c r="CA256">
        <f t="shared" si="530"/>
        <v>0</v>
      </c>
      <c r="CB256">
        <f t="shared" si="531"/>
        <v>0</v>
      </c>
      <c r="CC256">
        <f t="shared" si="532"/>
        <v>0</v>
      </c>
      <c r="CD256">
        <f t="shared" si="533"/>
        <v>0</v>
      </c>
      <c r="CE256">
        <f t="shared" si="534"/>
        <v>0</v>
      </c>
      <c r="CF256">
        <f t="shared" si="535"/>
        <v>0</v>
      </c>
      <c r="CG256">
        <f t="shared" si="536"/>
        <v>0</v>
      </c>
      <c r="CH256">
        <f t="shared" si="537"/>
        <v>0</v>
      </c>
      <c r="CI256">
        <f t="shared" si="538"/>
        <v>0</v>
      </c>
      <c r="CJ256">
        <f t="shared" si="539"/>
        <v>0</v>
      </c>
      <c r="CK256">
        <f t="shared" si="540"/>
        <v>0</v>
      </c>
      <c r="CL256" t="str">
        <f t="shared" si="541"/>
        <v/>
      </c>
      <c r="CM256" t="str">
        <f t="shared" si="542"/>
        <v/>
      </c>
      <c r="CN256" t="str">
        <f t="shared" si="543"/>
        <v/>
      </c>
      <c r="CO256" t="str">
        <f t="shared" si="544"/>
        <v/>
      </c>
      <c r="CP256" t="str">
        <f t="shared" si="545"/>
        <v/>
      </c>
      <c r="CQ256" t="str">
        <f t="shared" si="546"/>
        <v/>
      </c>
      <c r="CR256" t="str">
        <f t="shared" si="547"/>
        <v/>
      </c>
      <c r="CS256" t="str">
        <f t="shared" si="548"/>
        <v/>
      </c>
      <c r="CT256" t="str">
        <f t="shared" si="549"/>
        <v/>
      </c>
      <c r="CU256" t="str">
        <f t="shared" si="550"/>
        <v/>
      </c>
      <c r="CV256" t="str">
        <f t="shared" si="551"/>
        <v/>
      </c>
      <c r="CW256" t="str">
        <f t="shared" si="552"/>
        <v/>
      </c>
      <c r="CX256" t="str">
        <f t="shared" si="553"/>
        <v/>
      </c>
      <c r="CY256" t="str">
        <f t="shared" si="554"/>
        <v/>
      </c>
      <c r="CZ256" t="str">
        <f t="shared" si="555"/>
        <v/>
      </c>
      <c r="DA256" t="str">
        <f t="shared" si="556"/>
        <v/>
      </c>
      <c r="DB256" t="str">
        <f t="shared" si="557"/>
        <v/>
      </c>
      <c r="DC256" t="str">
        <f t="shared" si="558"/>
        <v/>
      </c>
      <c r="DD256" t="str">
        <f t="shared" si="559"/>
        <v/>
      </c>
      <c r="DE256" t="str">
        <f t="shared" si="560"/>
        <v/>
      </c>
      <c r="DF256" t="str">
        <f t="shared" si="561"/>
        <v/>
      </c>
      <c r="DG256" t="str">
        <f t="shared" si="562"/>
        <v/>
      </c>
      <c r="DH256" t="str">
        <f t="shared" si="563"/>
        <v/>
      </c>
      <c r="DI256" t="str">
        <f t="shared" si="564"/>
        <v/>
      </c>
      <c r="DJ256" t="str">
        <f t="shared" si="565"/>
        <v/>
      </c>
      <c r="DK256" t="str">
        <f t="shared" si="566"/>
        <v/>
      </c>
      <c r="DL256" t="str">
        <f t="shared" si="567"/>
        <v/>
      </c>
      <c r="DM256" t="str">
        <f t="shared" si="568"/>
        <v/>
      </c>
      <c r="DN256" t="str">
        <f t="shared" si="569"/>
        <v/>
      </c>
      <c r="DO256" t="str">
        <f t="shared" si="570"/>
        <v/>
      </c>
      <c r="DP256" t="str">
        <f t="shared" si="571"/>
        <v/>
      </c>
      <c r="DQ256" t="str">
        <f t="shared" si="572"/>
        <v/>
      </c>
      <c r="DR256" t="str">
        <f t="shared" si="573"/>
        <v/>
      </c>
      <c r="DS256" t="str">
        <f t="shared" si="574"/>
        <v/>
      </c>
      <c r="DT256" t="str">
        <f t="shared" si="575"/>
        <v/>
      </c>
      <c r="DU256">
        <f t="shared" si="576"/>
        <v>0</v>
      </c>
      <c r="DV256">
        <f t="shared" si="577"/>
        <v>0</v>
      </c>
      <c r="DW256">
        <f t="shared" si="578"/>
        <v>0</v>
      </c>
      <c r="DX256" t="str">
        <f t="shared" si="579"/>
        <v/>
      </c>
      <c r="DY256" t="str">
        <f t="shared" si="580"/>
        <v/>
      </c>
      <c r="DZ256" t="str">
        <f t="shared" si="581"/>
        <v/>
      </c>
      <c r="EA256" s="5">
        <f t="shared" si="582"/>
        <v>0</v>
      </c>
      <c r="EB256" s="3">
        <f t="shared" si="583"/>
        <v>0</v>
      </c>
    </row>
    <row r="257" spans="2:132" x14ac:dyDescent="0.2">
      <c r="B257" s="25">
        <v>252</v>
      </c>
      <c r="C257" s="26">
        <f>Zisk!D271</f>
        <v>0</v>
      </c>
      <c r="D257">
        <f>Zisk!E271</f>
        <v>0</v>
      </c>
      <c r="E257" s="66" t="str">
        <f t="shared" si="470"/>
        <v/>
      </c>
      <c r="F257" t="str">
        <f t="shared" si="471"/>
        <v/>
      </c>
      <c r="G257" s="66" t="str">
        <f t="shared" si="472"/>
        <v/>
      </c>
      <c r="H257" s="25"/>
      <c r="I257" s="25"/>
      <c r="J257">
        <f>VstupniParametry_SKRYT!$D$5</f>
        <v>0.02</v>
      </c>
      <c r="K257">
        <f>VstupniParametry_SKRYT!$D$6</f>
        <v>0.06</v>
      </c>
      <c r="L257">
        <f>VstupniParametry_SKRYT!$D$7</f>
        <v>0.06</v>
      </c>
      <c r="M257">
        <f>VstupniParametry_SKRYT!$D$8</f>
        <v>0.06</v>
      </c>
      <c r="N257">
        <f>VstupniParametry_SKRYT!$D$9</f>
        <v>1.7999999999999999E-2</v>
      </c>
      <c r="O257" s="27">
        <f>VstupniParametry_SKRYT!$D$10</f>
        <v>0.01</v>
      </c>
      <c r="P257" s="27">
        <f>VstupniParametry_SKRYT!$D$11</f>
        <v>0.01</v>
      </c>
      <c r="Q257" s="27">
        <f>VstupniParametry_SKRYT!$D$12</f>
        <v>0.01</v>
      </c>
      <c r="R257" s="27">
        <f>VstupniParametry_SKRYT!$D$13</f>
        <v>0.01</v>
      </c>
      <c r="S257" s="27">
        <f>VstupniParametry_SKRYT!$D$14</f>
        <v>0.01</v>
      </c>
      <c r="T257">
        <f t="shared" si="473"/>
        <v>0</v>
      </c>
      <c r="U257">
        <f t="shared" si="474"/>
        <v>0</v>
      </c>
      <c r="V257">
        <f t="shared" si="475"/>
        <v>0</v>
      </c>
      <c r="W257">
        <f t="shared" si="476"/>
        <v>0</v>
      </c>
      <c r="X257">
        <f t="shared" si="477"/>
        <v>0</v>
      </c>
      <c r="Y257">
        <f t="shared" si="478"/>
        <v>0</v>
      </c>
      <c r="Z257">
        <f t="shared" si="479"/>
        <v>0</v>
      </c>
      <c r="AA257">
        <f t="shared" si="480"/>
        <v>0</v>
      </c>
      <c r="AB257">
        <f t="shared" si="481"/>
        <v>0</v>
      </c>
      <c r="AC257">
        <f t="shared" si="482"/>
        <v>0</v>
      </c>
      <c r="AD257">
        <f t="shared" si="483"/>
        <v>0</v>
      </c>
      <c r="AE257">
        <f t="shared" si="484"/>
        <v>0</v>
      </c>
      <c r="AF257">
        <f t="shared" si="485"/>
        <v>0</v>
      </c>
      <c r="AG257">
        <f t="shared" si="486"/>
        <v>0</v>
      </c>
      <c r="AH257">
        <f t="shared" si="487"/>
        <v>0</v>
      </c>
      <c r="AI257">
        <f t="shared" si="488"/>
        <v>0</v>
      </c>
      <c r="AJ257">
        <f t="shared" si="489"/>
        <v>0</v>
      </c>
      <c r="AK257">
        <f t="shared" si="490"/>
        <v>0</v>
      </c>
      <c r="AL257">
        <f t="shared" si="491"/>
        <v>0</v>
      </c>
      <c r="AM257">
        <f t="shared" si="492"/>
        <v>0</v>
      </c>
      <c r="AN257">
        <f t="shared" si="493"/>
        <v>0</v>
      </c>
      <c r="AO257">
        <f t="shared" si="494"/>
        <v>0</v>
      </c>
      <c r="AP257">
        <f t="shared" si="495"/>
        <v>0</v>
      </c>
      <c r="AQ257">
        <f t="shared" si="496"/>
        <v>0</v>
      </c>
      <c r="AR257">
        <f t="shared" si="497"/>
        <v>0</v>
      </c>
      <c r="AS257">
        <f t="shared" si="498"/>
        <v>0</v>
      </c>
      <c r="AT257">
        <f t="shared" si="468"/>
        <v>0</v>
      </c>
      <c r="AU257">
        <f t="shared" si="499"/>
        <v>0</v>
      </c>
      <c r="AV257">
        <f t="shared" si="500"/>
        <v>0</v>
      </c>
      <c r="AW257">
        <f t="shared" si="469"/>
        <v>0</v>
      </c>
      <c r="AX257">
        <f t="shared" si="501"/>
        <v>0</v>
      </c>
      <c r="AY257">
        <f t="shared" si="502"/>
        <v>0</v>
      </c>
      <c r="AZ257">
        <f t="shared" si="503"/>
        <v>0</v>
      </c>
      <c r="BA257">
        <f t="shared" si="504"/>
        <v>0</v>
      </c>
      <c r="BB257">
        <f t="shared" si="505"/>
        <v>0</v>
      </c>
      <c r="BC257">
        <f t="shared" si="506"/>
        <v>0</v>
      </c>
      <c r="BD257">
        <f t="shared" si="507"/>
        <v>0</v>
      </c>
      <c r="BE257">
        <f t="shared" si="508"/>
        <v>0</v>
      </c>
      <c r="BF257">
        <f t="shared" si="509"/>
        <v>0</v>
      </c>
      <c r="BG257">
        <f t="shared" si="510"/>
        <v>0</v>
      </c>
      <c r="BH257">
        <f t="shared" si="511"/>
        <v>0</v>
      </c>
      <c r="BI257">
        <f t="shared" si="512"/>
        <v>0</v>
      </c>
      <c r="BJ257">
        <f t="shared" si="513"/>
        <v>0</v>
      </c>
      <c r="BK257">
        <f t="shared" si="514"/>
        <v>0</v>
      </c>
      <c r="BL257">
        <f t="shared" si="515"/>
        <v>0</v>
      </c>
      <c r="BM257">
        <f t="shared" si="516"/>
        <v>0</v>
      </c>
      <c r="BN257">
        <f t="shared" si="517"/>
        <v>0</v>
      </c>
      <c r="BO257">
        <f t="shared" si="518"/>
        <v>0</v>
      </c>
      <c r="BP257">
        <f t="shared" si="519"/>
        <v>0</v>
      </c>
      <c r="BQ257">
        <f t="shared" si="520"/>
        <v>0</v>
      </c>
      <c r="BR257">
        <f t="shared" si="521"/>
        <v>0</v>
      </c>
      <c r="BS257">
        <f t="shared" si="522"/>
        <v>0</v>
      </c>
      <c r="BT257">
        <f t="shared" si="523"/>
        <v>0</v>
      </c>
      <c r="BU257">
        <f t="shared" si="524"/>
        <v>0</v>
      </c>
      <c r="BV257">
        <f t="shared" si="525"/>
        <v>0</v>
      </c>
      <c r="BW257">
        <f t="shared" si="526"/>
        <v>0</v>
      </c>
      <c r="BX257">
        <f t="shared" si="527"/>
        <v>0</v>
      </c>
      <c r="BY257">
        <f t="shared" si="528"/>
        <v>0</v>
      </c>
      <c r="BZ257">
        <f t="shared" si="529"/>
        <v>0</v>
      </c>
      <c r="CA257">
        <f t="shared" si="530"/>
        <v>0</v>
      </c>
      <c r="CB257">
        <f t="shared" si="531"/>
        <v>0</v>
      </c>
      <c r="CC257">
        <f t="shared" si="532"/>
        <v>0</v>
      </c>
      <c r="CD257">
        <f t="shared" si="533"/>
        <v>0</v>
      </c>
      <c r="CE257">
        <f t="shared" si="534"/>
        <v>0</v>
      </c>
      <c r="CF257">
        <f t="shared" si="535"/>
        <v>0</v>
      </c>
      <c r="CG257">
        <f t="shared" si="536"/>
        <v>0</v>
      </c>
      <c r="CH257">
        <f t="shared" si="537"/>
        <v>0</v>
      </c>
      <c r="CI257">
        <f t="shared" si="538"/>
        <v>0</v>
      </c>
      <c r="CJ257">
        <f t="shared" si="539"/>
        <v>0</v>
      </c>
      <c r="CK257">
        <f t="shared" si="540"/>
        <v>0</v>
      </c>
      <c r="CL257" t="str">
        <f t="shared" si="541"/>
        <v/>
      </c>
      <c r="CM257" t="str">
        <f t="shared" si="542"/>
        <v/>
      </c>
      <c r="CN257" t="str">
        <f t="shared" si="543"/>
        <v/>
      </c>
      <c r="CO257" t="str">
        <f t="shared" si="544"/>
        <v/>
      </c>
      <c r="CP257" t="str">
        <f t="shared" si="545"/>
        <v/>
      </c>
      <c r="CQ257" t="str">
        <f t="shared" si="546"/>
        <v/>
      </c>
      <c r="CR257" t="str">
        <f t="shared" si="547"/>
        <v/>
      </c>
      <c r="CS257" t="str">
        <f t="shared" si="548"/>
        <v/>
      </c>
      <c r="CT257" t="str">
        <f t="shared" si="549"/>
        <v/>
      </c>
      <c r="CU257" t="str">
        <f t="shared" si="550"/>
        <v/>
      </c>
      <c r="CV257" t="str">
        <f t="shared" si="551"/>
        <v/>
      </c>
      <c r="CW257" t="str">
        <f t="shared" si="552"/>
        <v/>
      </c>
      <c r="CX257" t="str">
        <f t="shared" si="553"/>
        <v/>
      </c>
      <c r="CY257" t="str">
        <f t="shared" si="554"/>
        <v/>
      </c>
      <c r="CZ257" t="str">
        <f t="shared" si="555"/>
        <v/>
      </c>
      <c r="DA257" t="str">
        <f t="shared" si="556"/>
        <v/>
      </c>
      <c r="DB257" t="str">
        <f t="shared" si="557"/>
        <v/>
      </c>
      <c r="DC257" t="str">
        <f t="shared" si="558"/>
        <v/>
      </c>
      <c r="DD257" t="str">
        <f t="shared" si="559"/>
        <v/>
      </c>
      <c r="DE257" t="str">
        <f t="shared" si="560"/>
        <v/>
      </c>
      <c r="DF257" t="str">
        <f t="shared" si="561"/>
        <v/>
      </c>
      <c r="DG257" t="str">
        <f t="shared" si="562"/>
        <v/>
      </c>
      <c r="DH257" t="str">
        <f t="shared" si="563"/>
        <v/>
      </c>
      <c r="DI257" t="str">
        <f t="shared" si="564"/>
        <v/>
      </c>
      <c r="DJ257" t="str">
        <f t="shared" si="565"/>
        <v/>
      </c>
      <c r="DK257" t="str">
        <f t="shared" si="566"/>
        <v/>
      </c>
      <c r="DL257" t="str">
        <f t="shared" si="567"/>
        <v/>
      </c>
      <c r="DM257" t="str">
        <f t="shared" si="568"/>
        <v/>
      </c>
      <c r="DN257" t="str">
        <f t="shared" si="569"/>
        <v/>
      </c>
      <c r="DO257" t="str">
        <f t="shared" si="570"/>
        <v/>
      </c>
      <c r="DP257" t="str">
        <f t="shared" si="571"/>
        <v/>
      </c>
      <c r="DQ257" t="str">
        <f t="shared" si="572"/>
        <v/>
      </c>
      <c r="DR257" t="str">
        <f t="shared" si="573"/>
        <v/>
      </c>
      <c r="DS257" t="str">
        <f t="shared" si="574"/>
        <v/>
      </c>
      <c r="DT257" t="str">
        <f t="shared" si="575"/>
        <v/>
      </c>
      <c r="DU257">
        <f t="shared" si="576"/>
        <v>0</v>
      </c>
      <c r="DV257">
        <f t="shared" si="577"/>
        <v>0</v>
      </c>
      <c r="DW257">
        <f t="shared" si="578"/>
        <v>0</v>
      </c>
      <c r="DX257" t="str">
        <f t="shared" si="579"/>
        <v/>
      </c>
      <c r="DY257" t="str">
        <f t="shared" si="580"/>
        <v/>
      </c>
      <c r="DZ257" t="str">
        <f t="shared" si="581"/>
        <v/>
      </c>
      <c r="EA257" s="5">
        <f t="shared" si="582"/>
        <v>0</v>
      </c>
      <c r="EB257" s="3">
        <f t="shared" si="583"/>
        <v>0</v>
      </c>
    </row>
    <row r="258" spans="2:132" x14ac:dyDescent="0.2">
      <c r="B258">
        <v>253</v>
      </c>
      <c r="C258" s="3">
        <f>Zisk!D272</f>
        <v>0</v>
      </c>
      <c r="D258">
        <f>Zisk!E272</f>
        <v>0</v>
      </c>
      <c r="E258" s="66" t="str">
        <f t="shared" si="470"/>
        <v/>
      </c>
      <c r="F258" t="str">
        <f t="shared" si="471"/>
        <v/>
      </c>
      <c r="G258" s="66" t="str">
        <f t="shared" si="472"/>
        <v/>
      </c>
      <c r="J258">
        <f>VstupniParametry_SKRYT!$D$5</f>
        <v>0.02</v>
      </c>
      <c r="K258">
        <f>VstupniParametry_SKRYT!$D$6</f>
        <v>0.06</v>
      </c>
      <c r="L258">
        <f>VstupniParametry_SKRYT!$D$7</f>
        <v>0.06</v>
      </c>
      <c r="M258">
        <f>VstupniParametry_SKRYT!$D$8</f>
        <v>0.06</v>
      </c>
      <c r="N258">
        <f>VstupniParametry_SKRYT!$D$9</f>
        <v>1.7999999999999999E-2</v>
      </c>
      <c r="O258" s="27">
        <f>VstupniParametry_SKRYT!$D$10</f>
        <v>0.01</v>
      </c>
      <c r="P258" s="27">
        <f>VstupniParametry_SKRYT!$D$11</f>
        <v>0.01</v>
      </c>
      <c r="Q258" s="27">
        <f>VstupniParametry_SKRYT!$D$12</f>
        <v>0.01</v>
      </c>
      <c r="R258" s="27">
        <f>VstupniParametry_SKRYT!$D$13</f>
        <v>0.01</v>
      </c>
      <c r="S258" s="27">
        <f>VstupniParametry_SKRYT!$D$14</f>
        <v>0.01</v>
      </c>
      <c r="T258">
        <f t="shared" si="473"/>
        <v>0</v>
      </c>
      <c r="U258">
        <f t="shared" si="474"/>
        <v>0</v>
      </c>
      <c r="V258">
        <f t="shared" si="475"/>
        <v>0</v>
      </c>
      <c r="W258">
        <f t="shared" si="476"/>
        <v>0</v>
      </c>
      <c r="X258">
        <f t="shared" si="477"/>
        <v>0</v>
      </c>
      <c r="Y258">
        <f t="shared" si="478"/>
        <v>0</v>
      </c>
      <c r="Z258">
        <f t="shared" si="479"/>
        <v>0</v>
      </c>
      <c r="AA258">
        <f t="shared" si="480"/>
        <v>0</v>
      </c>
      <c r="AB258">
        <f t="shared" si="481"/>
        <v>0</v>
      </c>
      <c r="AC258">
        <f t="shared" si="482"/>
        <v>0</v>
      </c>
      <c r="AD258">
        <f t="shared" si="483"/>
        <v>0</v>
      </c>
      <c r="AE258">
        <f t="shared" si="484"/>
        <v>0</v>
      </c>
      <c r="AF258">
        <f t="shared" si="485"/>
        <v>0</v>
      </c>
      <c r="AG258">
        <f t="shared" si="486"/>
        <v>0</v>
      </c>
      <c r="AH258">
        <f t="shared" si="487"/>
        <v>0</v>
      </c>
      <c r="AI258">
        <f t="shared" si="488"/>
        <v>0</v>
      </c>
      <c r="AJ258">
        <f t="shared" si="489"/>
        <v>0</v>
      </c>
      <c r="AK258">
        <f t="shared" si="490"/>
        <v>0</v>
      </c>
      <c r="AL258">
        <f t="shared" si="491"/>
        <v>0</v>
      </c>
      <c r="AM258">
        <f t="shared" si="492"/>
        <v>0</v>
      </c>
      <c r="AN258">
        <f t="shared" si="493"/>
        <v>0</v>
      </c>
      <c r="AO258">
        <f t="shared" si="494"/>
        <v>0</v>
      </c>
      <c r="AP258">
        <f t="shared" si="495"/>
        <v>0</v>
      </c>
      <c r="AQ258">
        <f t="shared" si="496"/>
        <v>0</v>
      </c>
      <c r="AR258">
        <f t="shared" si="497"/>
        <v>0</v>
      </c>
      <c r="AS258">
        <f t="shared" si="498"/>
        <v>0</v>
      </c>
      <c r="AT258">
        <f t="shared" si="468"/>
        <v>0</v>
      </c>
      <c r="AU258">
        <f t="shared" si="499"/>
        <v>0</v>
      </c>
      <c r="AV258">
        <f t="shared" si="500"/>
        <v>0</v>
      </c>
      <c r="AW258">
        <f t="shared" si="469"/>
        <v>0</v>
      </c>
      <c r="AX258">
        <f t="shared" si="501"/>
        <v>0</v>
      </c>
      <c r="AY258">
        <f t="shared" si="502"/>
        <v>0</v>
      </c>
      <c r="AZ258">
        <f t="shared" si="503"/>
        <v>0</v>
      </c>
      <c r="BA258">
        <f t="shared" si="504"/>
        <v>0</v>
      </c>
      <c r="BB258">
        <f t="shared" si="505"/>
        <v>0</v>
      </c>
      <c r="BC258">
        <f t="shared" si="506"/>
        <v>0</v>
      </c>
      <c r="BD258">
        <f t="shared" si="507"/>
        <v>0</v>
      </c>
      <c r="BE258">
        <f t="shared" si="508"/>
        <v>0</v>
      </c>
      <c r="BF258">
        <f t="shared" si="509"/>
        <v>0</v>
      </c>
      <c r="BG258">
        <f t="shared" si="510"/>
        <v>0</v>
      </c>
      <c r="BH258">
        <f t="shared" si="511"/>
        <v>0</v>
      </c>
      <c r="BI258">
        <f t="shared" si="512"/>
        <v>0</v>
      </c>
      <c r="BJ258">
        <f t="shared" si="513"/>
        <v>0</v>
      </c>
      <c r="BK258">
        <f t="shared" si="514"/>
        <v>0</v>
      </c>
      <c r="BL258">
        <f t="shared" si="515"/>
        <v>0</v>
      </c>
      <c r="BM258">
        <f t="shared" si="516"/>
        <v>0</v>
      </c>
      <c r="BN258">
        <f t="shared" si="517"/>
        <v>0</v>
      </c>
      <c r="BO258">
        <f t="shared" si="518"/>
        <v>0</v>
      </c>
      <c r="BP258">
        <f t="shared" si="519"/>
        <v>0</v>
      </c>
      <c r="BQ258">
        <f t="shared" si="520"/>
        <v>0</v>
      </c>
      <c r="BR258">
        <f t="shared" si="521"/>
        <v>0</v>
      </c>
      <c r="BS258">
        <f t="shared" si="522"/>
        <v>0</v>
      </c>
      <c r="BT258">
        <f t="shared" si="523"/>
        <v>0</v>
      </c>
      <c r="BU258">
        <f t="shared" si="524"/>
        <v>0</v>
      </c>
      <c r="BV258">
        <f t="shared" si="525"/>
        <v>0</v>
      </c>
      <c r="BW258">
        <f t="shared" si="526"/>
        <v>0</v>
      </c>
      <c r="BX258">
        <f t="shared" si="527"/>
        <v>0</v>
      </c>
      <c r="BY258">
        <f t="shared" si="528"/>
        <v>0</v>
      </c>
      <c r="BZ258">
        <f t="shared" si="529"/>
        <v>0</v>
      </c>
      <c r="CA258">
        <f t="shared" si="530"/>
        <v>0</v>
      </c>
      <c r="CB258">
        <f t="shared" si="531"/>
        <v>0</v>
      </c>
      <c r="CC258">
        <f t="shared" si="532"/>
        <v>0</v>
      </c>
      <c r="CD258">
        <f t="shared" si="533"/>
        <v>0</v>
      </c>
      <c r="CE258">
        <f t="shared" si="534"/>
        <v>0</v>
      </c>
      <c r="CF258">
        <f t="shared" si="535"/>
        <v>0</v>
      </c>
      <c r="CG258">
        <f t="shared" si="536"/>
        <v>0</v>
      </c>
      <c r="CH258">
        <f t="shared" si="537"/>
        <v>0</v>
      </c>
      <c r="CI258">
        <f t="shared" si="538"/>
        <v>0</v>
      </c>
      <c r="CJ258">
        <f t="shared" si="539"/>
        <v>0</v>
      </c>
      <c r="CK258">
        <f t="shared" si="540"/>
        <v>0</v>
      </c>
      <c r="CL258" t="str">
        <f t="shared" si="541"/>
        <v/>
      </c>
      <c r="CM258" t="str">
        <f t="shared" si="542"/>
        <v/>
      </c>
      <c r="CN258" t="str">
        <f t="shared" si="543"/>
        <v/>
      </c>
      <c r="CO258" t="str">
        <f t="shared" si="544"/>
        <v/>
      </c>
      <c r="CP258" t="str">
        <f t="shared" si="545"/>
        <v/>
      </c>
      <c r="CQ258" t="str">
        <f t="shared" si="546"/>
        <v/>
      </c>
      <c r="CR258" t="str">
        <f t="shared" si="547"/>
        <v/>
      </c>
      <c r="CS258" t="str">
        <f t="shared" si="548"/>
        <v/>
      </c>
      <c r="CT258" t="str">
        <f t="shared" si="549"/>
        <v/>
      </c>
      <c r="CU258" t="str">
        <f t="shared" si="550"/>
        <v/>
      </c>
      <c r="CV258" t="str">
        <f t="shared" si="551"/>
        <v/>
      </c>
      <c r="CW258" t="str">
        <f t="shared" si="552"/>
        <v/>
      </c>
      <c r="CX258" t="str">
        <f t="shared" si="553"/>
        <v/>
      </c>
      <c r="CY258" t="str">
        <f t="shared" si="554"/>
        <v/>
      </c>
      <c r="CZ258" t="str">
        <f t="shared" si="555"/>
        <v/>
      </c>
      <c r="DA258" t="str">
        <f t="shared" si="556"/>
        <v/>
      </c>
      <c r="DB258" t="str">
        <f t="shared" si="557"/>
        <v/>
      </c>
      <c r="DC258" t="str">
        <f t="shared" si="558"/>
        <v/>
      </c>
      <c r="DD258" t="str">
        <f t="shared" si="559"/>
        <v/>
      </c>
      <c r="DE258" t="str">
        <f t="shared" si="560"/>
        <v/>
      </c>
      <c r="DF258" t="str">
        <f t="shared" si="561"/>
        <v/>
      </c>
      <c r="DG258" t="str">
        <f t="shared" si="562"/>
        <v/>
      </c>
      <c r="DH258" t="str">
        <f t="shared" si="563"/>
        <v/>
      </c>
      <c r="DI258" t="str">
        <f t="shared" si="564"/>
        <v/>
      </c>
      <c r="DJ258" t="str">
        <f t="shared" si="565"/>
        <v/>
      </c>
      <c r="DK258" t="str">
        <f t="shared" si="566"/>
        <v/>
      </c>
      <c r="DL258" t="str">
        <f t="shared" si="567"/>
        <v/>
      </c>
      <c r="DM258" t="str">
        <f t="shared" si="568"/>
        <v/>
      </c>
      <c r="DN258" t="str">
        <f t="shared" si="569"/>
        <v/>
      </c>
      <c r="DO258" t="str">
        <f t="shared" si="570"/>
        <v/>
      </c>
      <c r="DP258" t="str">
        <f t="shared" si="571"/>
        <v/>
      </c>
      <c r="DQ258" t="str">
        <f t="shared" si="572"/>
        <v/>
      </c>
      <c r="DR258" t="str">
        <f t="shared" si="573"/>
        <v/>
      </c>
      <c r="DS258" t="str">
        <f t="shared" si="574"/>
        <v/>
      </c>
      <c r="DT258" t="str">
        <f t="shared" si="575"/>
        <v/>
      </c>
      <c r="DU258">
        <f t="shared" si="576"/>
        <v>0</v>
      </c>
      <c r="DV258">
        <f t="shared" si="577"/>
        <v>0</v>
      </c>
      <c r="DW258">
        <f t="shared" si="578"/>
        <v>0</v>
      </c>
      <c r="DX258" t="str">
        <f t="shared" si="579"/>
        <v/>
      </c>
      <c r="DY258" t="str">
        <f t="shared" si="580"/>
        <v/>
      </c>
      <c r="DZ258" t="str">
        <f t="shared" si="581"/>
        <v/>
      </c>
      <c r="EA258" s="5">
        <f t="shared" si="582"/>
        <v>0</v>
      </c>
      <c r="EB258" s="3">
        <f t="shared" si="583"/>
        <v>0</v>
      </c>
    </row>
    <row r="259" spans="2:132" x14ac:dyDescent="0.2">
      <c r="B259" s="25">
        <v>254</v>
      </c>
      <c r="C259" s="26">
        <f>Zisk!D273</f>
        <v>0</v>
      </c>
      <c r="D259">
        <f>Zisk!E273</f>
        <v>0</v>
      </c>
      <c r="E259" s="66" t="str">
        <f t="shared" si="470"/>
        <v/>
      </c>
      <c r="F259" t="str">
        <f t="shared" si="471"/>
        <v/>
      </c>
      <c r="G259" s="66" t="str">
        <f t="shared" si="472"/>
        <v/>
      </c>
      <c r="H259" s="25"/>
      <c r="I259" s="25"/>
      <c r="J259">
        <f>VstupniParametry_SKRYT!$D$5</f>
        <v>0.02</v>
      </c>
      <c r="K259">
        <f>VstupniParametry_SKRYT!$D$6</f>
        <v>0.06</v>
      </c>
      <c r="L259">
        <f>VstupniParametry_SKRYT!$D$7</f>
        <v>0.06</v>
      </c>
      <c r="M259">
        <f>VstupniParametry_SKRYT!$D$8</f>
        <v>0.06</v>
      </c>
      <c r="N259">
        <f>VstupniParametry_SKRYT!$D$9</f>
        <v>1.7999999999999999E-2</v>
      </c>
      <c r="O259" s="27">
        <f>VstupniParametry_SKRYT!$D$10</f>
        <v>0.01</v>
      </c>
      <c r="P259" s="27">
        <f>VstupniParametry_SKRYT!$D$11</f>
        <v>0.01</v>
      </c>
      <c r="Q259" s="27">
        <f>VstupniParametry_SKRYT!$D$12</f>
        <v>0.01</v>
      </c>
      <c r="R259" s="27">
        <f>VstupniParametry_SKRYT!$D$13</f>
        <v>0.01</v>
      </c>
      <c r="S259" s="27">
        <f>VstupniParametry_SKRYT!$D$14</f>
        <v>0.01</v>
      </c>
      <c r="T259">
        <f t="shared" si="473"/>
        <v>0</v>
      </c>
      <c r="U259">
        <f t="shared" si="474"/>
        <v>0</v>
      </c>
      <c r="V259">
        <f t="shared" si="475"/>
        <v>0</v>
      </c>
      <c r="W259">
        <f t="shared" si="476"/>
        <v>0</v>
      </c>
      <c r="X259">
        <f t="shared" si="477"/>
        <v>0</v>
      </c>
      <c r="Y259">
        <f t="shared" si="478"/>
        <v>0</v>
      </c>
      <c r="Z259">
        <f t="shared" si="479"/>
        <v>0</v>
      </c>
      <c r="AA259">
        <f t="shared" si="480"/>
        <v>0</v>
      </c>
      <c r="AB259">
        <f t="shared" si="481"/>
        <v>0</v>
      </c>
      <c r="AC259">
        <f t="shared" si="482"/>
        <v>0</v>
      </c>
      <c r="AD259">
        <f t="shared" si="483"/>
        <v>0</v>
      </c>
      <c r="AE259">
        <f t="shared" si="484"/>
        <v>0</v>
      </c>
      <c r="AF259">
        <f t="shared" si="485"/>
        <v>0</v>
      </c>
      <c r="AG259">
        <f t="shared" si="486"/>
        <v>0</v>
      </c>
      <c r="AH259">
        <f t="shared" si="487"/>
        <v>0</v>
      </c>
      <c r="AI259">
        <f t="shared" si="488"/>
        <v>0</v>
      </c>
      <c r="AJ259">
        <f t="shared" si="489"/>
        <v>0</v>
      </c>
      <c r="AK259">
        <f t="shared" si="490"/>
        <v>0</v>
      </c>
      <c r="AL259">
        <f t="shared" si="491"/>
        <v>0</v>
      </c>
      <c r="AM259">
        <f t="shared" si="492"/>
        <v>0</v>
      </c>
      <c r="AN259">
        <f t="shared" si="493"/>
        <v>0</v>
      </c>
      <c r="AO259">
        <f t="shared" si="494"/>
        <v>0</v>
      </c>
      <c r="AP259">
        <f t="shared" si="495"/>
        <v>0</v>
      </c>
      <c r="AQ259">
        <f t="shared" si="496"/>
        <v>0</v>
      </c>
      <c r="AR259">
        <f t="shared" si="497"/>
        <v>0</v>
      </c>
      <c r="AS259">
        <f t="shared" si="498"/>
        <v>0</v>
      </c>
      <c r="AT259">
        <f t="shared" si="468"/>
        <v>0</v>
      </c>
      <c r="AU259">
        <f t="shared" si="499"/>
        <v>0</v>
      </c>
      <c r="AV259">
        <f t="shared" si="500"/>
        <v>0</v>
      </c>
      <c r="AW259">
        <f t="shared" si="469"/>
        <v>0</v>
      </c>
      <c r="AX259">
        <f t="shared" si="501"/>
        <v>0</v>
      </c>
      <c r="AY259">
        <f t="shared" si="502"/>
        <v>0</v>
      </c>
      <c r="AZ259">
        <f t="shared" si="503"/>
        <v>0</v>
      </c>
      <c r="BA259">
        <f t="shared" si="504"/>
        <v>0</v>
      </c>
      <c r="BB259">
        <f t="shared" si="505"/>
        <v>0</v>
      </c>
      <c r="BC259">
        <f t="shared" si="506"/>
        <v>0</v>
      </c>
      <c r="BD259">
        <f t="shared" si="507"/>
        <v>0</v>
      </c>
      <c r="BE259">
        <f t="shared" si="508"/>
        <v>0</v>
      </c>
      <c r="BF259">
        <f t="shared" si="509"/>
        <v>0</v>
      </c>
      <c r="BG259">
        <f t="shared" si="510"/>
        <v>0</v>
      </c>
      <c r="BH259">
        <f t="shared" si="511"/>
        <v>0</v>
      </c>
      <c r="BI259">
        <f t="shared" si="512"/>
        <v>0</v>
      </c>
      <c r="BJ259">
        <f t="shared" si="513"/>
        <v>0</v>
      </c>
      <c r="BK259">
        <f t="shared" si="514"/>
        <v>0</v>
      </c>
      <c r="BL259">
        <f t="shared" si="515"/>
        <v>0</v>
      </c>
      <c r="BM259">
        <f t="shared" si="516"/>
        <v>0</v>
      </c>
      <c r="BN259">
        <f t="shared" si="517"/>
        <v>0</v>
      </c>
      <c r="BO259">
        <f t="shared" si="518"/>
        <v>0</v>
      </c>
      <c r="BP259">
        <f t="shared" si="519"/>
        <v>0</v>
      </c>
      <c r="BQ259">
        <f t="shared" si="520"/>
        <v>0</v>
      </c>
      <c r="BR259">
        <f t="shared" si="521"/>
        <v>0</v>
      </c>
      <c r="BS259">
        <f t="shared" si="522"/>
        <v>0</v>
      </c>
      <c r="BT259">
        <f t="shared" si="523"/>
        <v>0</v>
      </c>
      <c r="BU259">
        <f t="shared" si="524"/>
        <v>0</v>
      </c>
      <c r="BV259">
        <f t="shared" si="525"/>
        <v>0</v>
      </c>
      <c r="BW259">
        <f t="shared" si="526"/>
        <v>0</v>
      </c>
      <c r="BX259">
        <f t="shared" si="527"/>
        <v>0</v>
      </c>
      <c r="BY259">
        <f t="shared" si="528"/>
        <v>0</v>
      </c>
      <c r="BZ259">
        <f t="shared" si="529"/>
        <v>0</v>
      </c>
      <c r="CA259">
        <f t="shared" si="530"/>
        <v>0</v>
      </c>
      <c r="CB259">
        <f t="shared" si="531"/>
        <v>0</v>
      </c>
      <c r="CC259">
        <f t="shared" si="532"/>
        <v>0</v>
      </c>
      <c r="CD259">
        <f t="shared" si="533"/>
        <v>0</v>
      </c>
      <c r="CE259">
        <f t="shared" si="534"/>
        <v>0</v>
      </c>
      <c r="CF259">
        <f t="shared" si="535"/>
        <v>0</v>
      </c>
      <c r="CG259">
        <f t="shared" si="536"/>
        <v>0</v>
      </c>
      <c r="CH259">
        <f t="shared" si="537"/>
        <v>0</v>
      </c>
      <c r="CI259">
        <f t="shared" si="538"/>
        <v>0</v>
      </c>
      <c r="CJ259">
        <f t="shared" si="539"/>
        <v>0</v>
      </c>
      <c r="CK259">
        <f t="shared" si="540"/>
        <v>0</v>
      </c>
      <c r="CL259" t="str">
        <f t="shared" si="541"/>
        <v/>
      </c>
      <c r="CM259" t="str">
        <f t="shared" si="542"/>
        <v/>
      </c>
      <c r="CN259" t="str">
        <f t="shared" si="543"/>
        <v/>
      </c>
      <c r="CO259" t="str">
        <f t="shared" si="544"/>
        <v/>
      </c>
      <c r="CP259" t="str">
        <f t="shared" si="545"/>
        <v/>
      </c>
      <c r="CQ259" t="str">
        <f t="shared" si="546"/>
        <v/>
      </c>
      <c r="CR259" t="str">
        <f t="shared" si="547"/>
        <v/>
      </c>
      <c r="CS259" t="str">
        <f t="shared" si="548"/>
        <v/>
      </c>
      <c r="CT259" t="str">
        <f t="shared" si="549"/>
        <v/>
      </c>
      <c r="CU259" t="str">
        <f t="shared" si="550"/>
        <v/>
      </c>
      <c r="CV259" t="str">
        <f t="shared" si="551"/>
        <v/>
      </c>
      <c r="CW259" t="str">
        <f t="shared" si="552"/>
        <v/>
      </c>
      <c r="CX259" t="str">
        <f t="shared" si="553"/>
        <v/>
      </c>
      <c r="CY259" t="str">
        <f t="shared" si="554"/>
        <v/>
      </c>
      <c r="CZ259" t="str">
        <f t="shared" si="555"/>
        <v/>
      </c>
      <c r="DA259" t="str">
        <f t="shared" si="556"/>
        <v/>
      </c>
      <c r="DB259" t="str">
        <f t="shared" si="557"/>
        <v/>
      </c>
      <c r="DC259" t="str">
        <f t="shared" si="558"/>
        <v/>
      </c>
      <c r="DD259" t="str">
        <f t="shared" si="559"/>
        <v/>
      </c>
      <c r="DE259" t="str">
        <f t="shared" si="560"/>
        <v/>
      </c>
      <c r="DF259" t="str">
        <f t="shared" si="561"/>
        <v/>
      </c>
      <c r="DG259" t="str">
        <f t="shared" si="562"/>
        <v/>
      </c>
      <c r="DH259" t="str">
        <f t="shared" si="563"/>
        <v/>
      </c>
      <c r="DI259" t="str">
        <f t="shared" si="564"/>
        <v/>
      </c>
      <c r="DJ259" t="str">
        <f t="shared" si="565"/>
        <v/>
      </c>
      <c r="DK259" t="str">
        <f t="shared" si="566"/>
        <v/>
      </c>
      <c r="DL259" t="str">
        <f t="shared" si="567"/>
        <v/>
      </c>
      <c r="DM259" t="str">
        <f t="shared" si="568"/>
        <v/>
      </c>
      <c r="DN259" t="str">
        <f t="shared" si="569"/>
        <v/>
      </c>
      <c r="DO259" t="str">
        <f t="shared" si="570"/>
        <v/>
      </c>
      <c r="DP259" t="str">
        <f t="shared" si="571"/>
        <v/>
      </c>
      <c r="DQ259" t="str">
        <f t="shared" si="572"/>
        <v/>
      </c>
      <c r="DR259" t="str">
        <f t="shared" si="573"/>
        <v/>
      </c>
      <c r="DS259" t="str">
        <f t="shared" si="574"/>
        <v/>
      </c>
      <c r="DT259" t="str">
        <f t="shared" si="575"/>
        <v/>
      </c>
      <c r="DU259">
        <f t="shared" si="576"/>
        <v>0</v>
      </c>
      <c r="DV259">
        <f t="shared" si="577"/>
        <v>0</v>
      </c>
      <c r="DW259">
        <f t="shared" si="578"/>
        <v>0</v>
      </c>
      <c r="DX259" t="str">
        <f t="shared" si="579"/>
        <v/>
      </c>
      <c r="DY259" t="str">
        <f t="shared" si="580"/>
        <v/>
      </c>
      <c r="DZ259" t="str">
        <f t="shared" si="581"/>
        <v/>
      </c>
      <c r="EA259" s="5">
        <f t="shared" si="582"/>
        <v>0</v>
      </c>
      <c r="EB259" s="3">
        <f t="shared" si="583"/>
        <v>0</v>
      </c>
    </row>
    <row r="260" spans="2:132" x14ac:dyDescent="0.2">
      <c r="B260">
        <v>255</v>
      </c>
      <c r="C260" s="3">
        <f>Zisk!D274</f>
        <v>0</v>
      </c>
      <c r="D260">
        <f>Zisk!E274</f>
        <v>0</v>
      </c>
      <c r="E260" s="66" t="str">
        <f t="shared" si="470"/>
        <v/>
      </c>
      <c r="F260" t="str">
        <f t="shared" si="471"/>
        <v/>
      </c>
      <c r="G260" s="66" t="str">
        <f t="shared" si="472"/>
        <v/>
      </c>
      <c r="J260">
        <f>VstupniParametry_SKRYT!$D$5</f>
        <v>0.02</v>
      </c>
      <c r="K260">
        <f>VstupniParametry_SKRYT!$D$6</f>
        <v>0.06</v>
      </c>
      <c r="L260">
        <f>VstupniParametry_SKRYT!$D$7</f>
        <v>0.06</v>
      </c>
      <c r="M260">
        <f>VstupniParametry_SKRYT!$D$8</f>
        <v>0.06</v>
      </c>
      <c r="N260">
        <f>VstupniParametry_SKRYT!$D$9</f>
        <v>1.7999999999999999E-2</v>
      </c>
      <c r="O260" s="27">
        <f>VstupniParametry_SKRYT!$D$10</f>
        <v>0.01</v>
      </c>
      <c r="P260" s="27">
        <f>VstupniParametry_SKRYT!$D$11</f>
        <v>0.01</v>
      </c>
      <c r="Q260" s="27">
        <f>VstupniParametry_SKRYT!$D$12</f>
        <v>0.01</v>
      </c>
      <c r="R260" s="27">
        <f>VstupniParametry_SKRYT!$D$13</f>
        <v>0.01</v>
      </c>
      <c r="S260" s="27">
        <f>VstupniParametry_SKRYT!$D$14</f>
        <v>0.01</v>
      </c>
      <c r="T260">
        <f t="shared" si="473"/>
        <v>0</v>
      </c>
      <c r="U260">
        <f t="shared" si="474"/>
        <v>0</v>
      </c>
      <c r="V260">
        <f t="shared" si="475"/>
        <v>0</v>
      </c>
      <c r="W260">
        <f t="shared" si="476"/>
        <v>0</v>
      </c>
      <c r="X260">
        <f t="shared" si="477"/>
        <v>0</v>
      </c>
      <c r="Y260">
        <f t="shared" si="478"/>
        <v>0</v>
      </c>
      <c r="Z260">
        <f t="shared" si="479"/>
        <v>0</v>
      </c>
      <c r="AA260">
        <f t="shared" si="480"/>
        <v>0</v>
      </c>
      <c r="AB260">
        <f t="shared" si="481"/>
        <v>0</v>
      </c>
      <c r="AC260">
        <f t="shared" si="482"/>
        <v>0</v>
      </c>
      <c r="AD260">
        <f t="shared" si="483"/>
        <v>0</v>
      </c>
      <c r="AE260">
        <f t="shared" si="484"/>
        <v>0</v>
      </c>
      <c r="AF260">
        <f t="shared" si="485"/>
        <v>0</v>
      </c>
      <c r="AG260">
        <f t="shared" si="486"/>
        <v>0</v>
      </c>
      <c r="AH260">
        <f t="shared" si="487"/>
        <v>0</v>
      </c>
      <c r="AI260">
        <f t="shared" si="488"/>
        <v>0</v>
      </c>
      <c r="AJ260">
        <f t="shared" si="489"/>
        <v>0</v>
      </c>
      <c r="AK260">
        <f t="shared" si="490"/>
        <v>0</v>
      </c>
      <c r="AL260">
        <f t="shared" si="491"/>
        <v>0</v>
      </c>
      <c r="AM260">
        <f t="shared" si="492"/>
        <v>0</v>
      </c>
      <c r="AN260">
        <f t="shared" si="493"/>
        <v>0</v>
      </c>
      <c r="AO260">
        <f t="shared" si="494"/>
        <v>0</v>
      </c>
      <c r="AP260">
        <f t="shared" si="495"/>
        <v>0</v>
      </c>
      <c r="AQ260">
        <f t="shared" si="496"/>
        <v>0</v>
      </c>
      <c r="AR260">
        <f t="shared" si="497"/>
        <v>0</v>
      </c>
      <c r="AS260">
        <f t="shared" si="498"/>
        <v>0</v>
      </c>
      <c r="AT260">
        <f t="shared" si="468"/>
        <v>0</v>
      </c>
      <c r="AU260">
        <f t="shared" si="499"/>
        <v>0</v>
      </c>
      <c r="AV260">
        <f t="shared" si="500"/>
        <v>0</v>
      </c>
      <c r="AW260">
        <f t="shared" si="469"/>
        <v>0</v>
      </c>
      <c r="AX260">
        <f t="shared" si="501"/>
        <v>0</v>
      </c>
      <c r="AY260">
        <f t="shared" si="502"/>
        <v>0</v>
      </c>
      <c r="AZ260">
        <f t="shared" si="503"/>
        <v>0</v>
      </c>
      <c r="BA260">
        <f t="shared" si="504"/>
        <v>0</v>
      </c>
      <c r="BB260">
        <f t="shared" si="505"/>
        <v>0</v>
      </c>
      <c r="BC260">
        <f t="shared" si="506"/>
        <v>0</v>
      </c>
      <c r="BD260">
        <f t="shared" si="507"/>
        <v>0</v>
      </c>
      <c r="BE260">
        <f t="shared" si="508"/>
        <v>0</v>
      </c>
      <c r="BF260">
        <f t="shared" si="509"/>
        <v>0</v>
      </c>
      <c r="BG260">
        <f t="shared" si="510"/>
        <v>0</v>
      </c>
      <c r="BH260">
        <f t="shared" si="511"/>
        <v>0</v>
      </c>
      <c r="BI260">
        <f t="shared" si="512"/>
        <v>0</v>
      </c>
      <c r="BJ260">
        <f t="shared" si="513"/>
        <v>0</v>
      </c>
      <c r="BK260">
        <f t="shared" si="514"/>
        <v>0</v>
      </c>
      <c r="BL260">
        <f t="shared" si="515"/>
        <v>0</v>
      </c>
      <c r="BM260">
        <f t="shared" si="516"/>
        <v>0</v>
      </c>
      <c r="BN260">
        <f t="shared" si="517"/>
        <v>0</v>
      </c>
      <c r="BO260">
        <f t="shared" si="518"/>
        <v>0</v>
      </c>
      <c r="BP260">
        <f t="shared" si="519"/>
        <v>0</v>
      </c>
      <c r="BQ260">
        <f t="shared" si="520"/>
        <v>0</v>
      </c>
      <c r="BR260">
        <f t="shared" si="521"/>
        <v>0</v>
      </c>
      <c r="BS260">
        <f t="shared" si="522"/>
        <v>0</v>
      </c>
      <c r="BT260">
        <f t="shared" si="523"/>
        <v>0</v>
      </c>
      <c r="BU260">
        <f t="shared" si="524"/>
        <v>0</v>
      </c>
      <c r="BV260">
        <f t="shared" si="525"/>
        <v>0</v>
      </c>
      <c r="BW260">
        <f t="shared" si="526"/>
        <v>0</v>
      </c>
      <c r="BX260">
        <f t="shared" si="527"/>
        <v>0</v>
      </c>
      <c r="BY260">
        <f t="shared" si="528"/>
        <v>0</v>
      </c>
      <c r="BZ260">
        <f t="shared" si="529"/>
        <v>0</v>
      </c>
      <c r="CA260">
        <f t="shared" si="530"/>
        <v>0</v>
      </c>
      <c r="CB260">
        <f t="shared" si="531"/>
        <v>0</v>
      </c>
      <c r="CC260">
        <f t="shared" si="532"/>
        <v>0</v>
      </c>
      <c r="CD260">
        <f t="shared" si="533"/>
        <v>0</v>
      </c>
      <c r="CE260">
        <f t="shared" si="534"/>
        <v>0</v>
      </c>
      <c r="CF260">
        <f t="shared" si="535"/>
        <v>0</v>
      </c>
      <c r="CG260">
        <f t="shared" si="536"/>
        <v>0</v>
      </c>
      <c r="CH260">
        <f t="shared" si="537"/>
        <v>0</v>
      </c>
      <c r="CI260">
        <f t="shared" si="538"/>
        <v>0</v>
      </c>
      <c r="CJ260">
        <f t="shared" si="539"/>
        <v>0</v>
      </c>
      <c r="CK260">
        <f t="shared" si="540"/>
        <v>0</v>
      </c>
      <c r="CL260" t="str">
        <f t="shared" si="541"/>
        <v/>
      </c>
      <c r="CM260" t="str">
        <f t="shared" si="542"/>
        <v/>
      </c>
      <c r="CN260" t="str">
        <f t="shared" si="543"/>
        <v/>
      </c>
      <c r="CO260" t="str">
        <f t="shared" si="544"/>
        <v/>
      </c>
      <c r="CP260" t="str">
        <f t="shared" si="545"/>
        <v/>
      </c>
      <c r="CQ260" t="str">
        <f t="shared" si="546"/>
        <v/>
      </c>
      <c r="CR260" t="str">
        <f t="shared" si="547"/>
        <v/>
      </c>
      <c r="CS260" t="str">
        <f t="shared" si="548"/>
        <v/>
      </c>
      <c r="CT260" t="str">
        <f t="shared" si="549"/>
        <v/>
      </c>
      <c r="CU260" t="str">
        <f t="shared" si="550"/>
        <v/>
      </c>
      <c r="CV260" t="str">
        <f t="shared" si="551"/>
        <v/>
      </c>
      <c r="CW260" t="str">
        <f t="shared" si="552"/>
        <v/>
      </c>
      <c r="CX260" t="str">
        <f t="shared" si="553"/>
        <v/>
      </c>
      <c r="CY260" t="str">
        <f t="shared" si="554"/>
        <v/>
      </c>
      <c r="CZ260" t="str">
        <f t="shared" si="555"/>
        <v/>
      </c>
      <c r="DA260" t="str">
        <f t="shared" si="556"/>
        <v/>
      </c>
      <c r="DB260" t="str">
        <f t="shared" si="557"/>
        <v/>
      </c>
      <c r="DC260" t="str">
        <f t="shared" si="558"/>
        <v/>
      </c>
      <c r="DD260" t="str">
        <f t="shared" si="559"/>
        <v/>
      </c>
      <c r="DE260" t="str">
        <f t="shared" si="560"/>
        <v/>
      </c>
      <c r="DF260" t="str">
        <f t="shared" si="561"/>
        <v/>
      </c>
      <c r="DG260" t="str">
        <f t="shared" si="562"/>
        <v/>
      </c>
      <c r="DH260" t="str">
        <f t="shared" si="563"/>
        <v/>
      </c>
      <c r="DI260" t="str">
        <f t="shared" si="564"/>
        <v/>
      </c>
      <c r="DJ260" t="str">
        <f t="shared" si="565"/>
        <v/>
      </c>
      <c r="DK260" t="str">
        <f t="shared" si="566"/>
        <v/>
      </c>
      <c r="DL260" t="str">
        <f t="shared" si="567"/>
        <v/>
      </c>
      <c r="DM260" t="str">
        <f t="shared" si="568"/>
        <v/>
      </c>
      <c r="DN260" t="str">
        <f t="shared" si="569"/>
        <v/>
      </c>
      <c r="DO260" t="str">
        <f t="shared" si="570"/>
        <v/>
      </c>
      <c r="DP260" t="str">
        <f t="shared" si="571"/>
        <v/>
      </c>
      <c r="DQ260" t="str">
        <f t="shared" si="572"/>
        <v/>
      </c>
      <c r="DR260" t="str">
        <f t="shared" si="573"/>
        <v/>
      </c>
      <c r="DS260" t="str">
        <f t="shared" si="574"/>
        <v/>
      </c>
      <c r="DT260" t="str">
        <f t="shared" si="575"/>
        <v/>
      </c>
      <c r="DU260">
        <f t="shared" si="576"/>
        <v>0</v>
      </c>
      <c r="DV260">
        <f t="shared" si="577"/>
        <v>0</v>
      </c>
      <c r="DW260">
        <f t="shared" si="578"/>
        <v>0</v>
      </c>
      <c r="DX260" t="str">
        <f t="shared" si="579"/>
        <v/>
      </c>
      <c r="DY260" t="str">
        <f t="shared" si="580"/>
        <v/>
      </c>
      <c r="DZ260" t="str">
        <f t="shared" si="581"/>
        <v/>
      </c>
      <c r="EA260" s="5">
        <f t="shared" si="582"/>
        <v>0</v>
      </c>
      <c r="EB260" s="3">
        <f t="shared" si="583"/>
        <v>0</v>
      </c>
    </row>
    <row r="261" spans="2:132" x14ac:dyDescent="0.2">
      <c r="B261" s="25">
        <v>256</v>
      </c>
      <c r="C261" s="26">
        <f>Zisk!D275</f>
        <v>0</v>
      </c>
      <c r="D261">
        <f>Zisk!E275</f>
        <v>0</v>
      </c>
      <c r="E261" s="66" t="str">
        <f t="shared" si="470"/>
        <v/>
      </c>
      <c r="F261" t="str">
        <f t="shared" si="471"/>
        <v/>
      </c>
      <c r="G261" s="66" t="str">
        <f t="shared" si="472"/>
        <v/>
      </c>
      <c r="H261" s="25"/>
      <c r="I261" s="25"/>
      <c r="J261">
        <f>VstupniParametry_SKRYT!$D$5</f>
        <v>0.02</v>
      </c>
      <c r="K261">
        <f>VstupniParametry_SKRYT!$D$6</f>
        <v>0.06</v>
      </c>
      <c r="L261">
        <f>VstupniParametry_SKRYT!$D$7</f>
        <v>0.06</v>
      </c>
      <c r="M261">
        <f>VstupniParametry_SKRYT!$D$8</f>
        <v>0.06</v>
      </c>
      <c r="N261">
        <f>VstupniParametry_SKRYT!$D$9</f>
        <v>1.7999999999999999E-2</v>
      </c>
      <c r="O261" s="27">
        <f>VstupniParametry_SKRYT!$D$10</f>
        <v>0.01</v>
      </c>
      <c r="P261" s="27">
        <f>VstupniParametry_SKRYT!$D$11</f>
        <v>0.01</v>
      </c>
      <c r="Q261" s="27">
        <f>VstupniParametry_SKRYT!$D$12</f>
        <v>0.01</v>
      </c>
      <c r="R261" s="27">
        <f>VstupniParametry_SKRYT!$D$13</f>
        <v>0.01</v>
      </c>
      <c r="S261" s="27">
        <f>VstupniParametry_SKRYT!$D$14</f>
        <v>0.01</v>
      </c>
      <c r="T261">
        <f t="shared" si="473"/>
        <v>0</v>
      </c>
      <c r="U261">
        <f t="shared" si="474"/>
        <v>0</v>
      </c>
      <c r="V261">
        <f t="shared" si="475"/>
        <v>0</v>
      </c>
      <c r="W261">
        <f t="shared" si="476"/>
        <v>0</v>
      </c>
      <c r="X261">
        <f t="shared" si="477"/>
        <v>0</v>
      </c>
      <c r="Y261">
        <f t="shared" si="478"/>
        <v>0</v>
      </c>
      <c r="Z261">
        <f t="shared" si="479"/>
        <v>0</v>
      </c>
      <c r="AA261">
        <f t="shared" si="480"/>
        <v>0</v>
      </c>
      <c r="AB261">
        <f t="shared" si="481"/>
        <v>0</v>
      </c>
      <c r="AC261">
        <f t="shared" si="482"/>
        <v>0</v>
      </c>
      <c r="AD261">
        <f t="shared" si="483"/>
        <v>0</v>
      </c>
      <c r="AE261">
        <f t="shared" si="484"/>
        <v>0</v>
      </c>
      <c r="AF261">
        <f t="shared" si="485"/>
        <v>0</v>
      </c>
      <c r="AG261">
        <f t="shared" si="486"/>
        <v>0</v>
      </c>
      <c r="AH261">
        <f t="shared" si="487"/>
        <v>0</v>
      </c>
      <c r="AI261">
        <f t="shared" si="488"/>
        <v>0</v>
      </c>
      <c r="AJ261">
        <f t="shared" si="489"/>
        <v>0</v>
      </c>
      <c r="AK261">
        <f t="shared" si="490"/>
        <v>0</v>
      </c>
      <c r="AL261">
        <f t="shared" si="491"/>
        <v>0</v>
      </c>
      <c r="AM261">
        <f t="shared" si="492"/>
        <v>0</v>
      </c>
      <c r="AN261">
        <f t="shared" si="493"/>
        <v>0</v>
      </c>
      <c r="AO261">
        <f t="shared" si="494"/>
        <v>0</v>
      </c>
      <c r="AP261">
        <f t="shared" si="495"/>
        <v>0</v>
      </c>
      <c r="AQ261">
        <f t="shared" si="496"/>
        <v>0</v>
      </c>
      <c r="AR261">
        <f t="shared" si="497"/>
        <v>0</v>
      </c>
      <c r="AS261">
        <f t="shared" si="498"/>
        <v>0</v>
      </c>
      <c r="AT261">
        <f t="shared" si="468"/>
        <v>0</v>
      </c>
      <c r="AU261">
        <f t="shared" si="499"/>
        <v>0</v>
      </c>
      <c r="AV261">
        <f t="shared" si="500"/>
        <v>0</v>
      </c>
      <c r="AW261">
        <f t="shared" si="469"/>
        <v>0</v>
      </c>
      <c r="AX261">
        <f t="shared" si="501"/>
        <v>0</v>
      </c>
      <c r="AY261">
        <f t="shared" si="502"/>
        <v>0</v>
      </c>
      <c r="AZ261">
        <f t="shared" si="503"/>
        <v>0</v>
      </c>
      <c r="BA261">
        <f t="shared" si="504"/>
        <v>0</v>
      </c>
      <c r="BB261">
        <f t="shared" si="505"/>
        <v>0</v>
      </c>
      <c r="BC261">
        <f t="shared" si="506"/>
        <v>0</v>
      </c>
      <c r="BD261">
        <f t="shared" si="507"/>
        <v>0</v>
      </c>
      <c r="BE261">
        <f t="shared" si="508"/>
        <v>0</v>
      </c>
      <c r="BF261">
        <f t="shared" si="509"/>
        <v>0</v>
      </c>
      <c r="BG261">
        <f t="shared" si="510"/>
        <v>0</v>
      </c>
      <c r="BH261">
        <f t="shared" si="511"/>
        <v>0</v>
      </c>
      <c r="BI261">
        <f t="shared" si="512"/>
        <v>0</v>
      </c>
      <c r="BJ261">
        <f t="shared" si="513"/>
        <v>0</v>
      </c>
      <c r="BK261">
        <f t="shared" si="514"/>
        <v>0</v>
      </c>
      <c r="BL261">
        <f t="shared" si="515"/>
        <v>0</v>
      </c>
      <c r="BM261">
        <f t="shared" si="516"/>
        <v>0</v>
      </c>
      <c r="BN261">
        <f t="shared" si="517"/>
        <v>0</v>
      </c>
      <c r="BO261">
        <f t="shared" si="518"/>
        <v>0</v>
      </c>
      <c r="BP261">
        <f t="shared" si="519"/>
        <v>0</v>
      </c>
      <c r="BQ261">
        <f t="shared" si="520"/>
        <v>0</v>
      </c>
      <c r="BR261">
        <f t="shared" si="521"/>
        <v>0</v>
      </c>
      <c r="BS261">
        <f t="shared" si="522"/>
        <v>0</v>
      </c>
      <c r="BT261">
        <f t="shared" si="523"/>
        <v>0</v>
      </c>
      <c r="BU261">
        <f t="shared" si="524"/>
        <v>0</v>
      </c>
      <c r="BV261">
        <f t="shared" si="525"/>
        <v>0</v>
      </c>
      <c r="BW261">
        <f t="shared" si="526"/>
        <v>0</v>
      </c>
      <c r="BX261">
        <f t="shared" si="527"/>
        <v>0</v>
      </c>
      <c r="BY261">
        <f t="shared" si="528"/>
        <v>0</v>
      </c>
      <c r="BZ261">
        <f t="shared" si="529"/>
        <v>0</v>
      </c>
      <c r="CA261">
        <f t="shared" si="530"/>
        <v>0</v>
      </c>
      <c r="CB261">
        <f t="shared" si="531"/>
        <v>0</v>
      </c>
      <c r="CC261">
        <f t="shared" si="532"/>
        <v>0</v>
      </c>
      <c r="CD261">
        <f t="shared" si="533"/>
        <v>0</v>
      </c>
      <c r="CE261">
        <f t="shared" si="534"/>
        <v>0</v>
      </c>
      <c r="CF261">
        <f t="shared" si="535"/>
        <v>0</v>
      </c>
      <c r="CG261">
        <f t="shared" si="536"/>
        <v>0</v>
      </c>
      <c r="CH261">
        <f t="shared" si="537"/>
        <v>0</v>
      </c>
      <c r="CI261">
        <f t="shared" si="538"/>
        <v>0</v>
      </c>
      <c r="CJ261">
        <f t="shared" si="539"/>
        <v>0</v>
      </c>
      <c r="CK261">
        <f t="shared" si="540"/>
        <v>0</v>
      </c>
      <c r="CL261" t="str">
        <f t="shared" si="541"/>
        <v/>
      </c>
      <c r="CM261" t="str">
        <f t="shared" si="542"/>
        <v/>
      </c>
      <c r="CN261" t="str">
        <f t="shared" si="543"/>
        <v/>
      </c>
      <c r="CO261" t="str">
        <f t="shared" si="544"/>
        <v/>
      </c>
      <c r="CP261" t="str">
        <f t="shared" si="545"/>
        <v/>
      </c>
      <c r="CQ261" t="str">
        <f t="shared" si="546"/>
        <v/>
      </c>
      <c r="CR261" t="str">
        <f t="shared" si="547"/>
        <v/>
      </c>
      <c r="CS261" t="str">
        <f t="shared" si="548"/>
        <v/>
      </c>
      <c r="CT261" t="str">
        <f t="shared" si="549"/>
        <v/>
      </c>
      <c r="CU261" t="str">
        <f t="shared" si="550"/>
        <v/>
      </c>
      <c r="CV261" t="str">
        <f t="shared" si="551"/>
        <v/>
      </c>
      <c r="CW261" t="str">
        <f t="shared" si="552"/>
        <v/>
      </c>
      <c r="CX261" t="str">
        <f t="shared" si="553"/>
        <v/>
      </c>
      <c r="CY261" t="str">
        <f t="shared" si="554"/>
        <v/>
      </c>
      <c r="CZ261" t="str">
        <f t="shared" si="555"/>
        <v/>
      </c>
      <c r="DA261" t="str">
        <f t="shared" si="556"/>
        <v/>
      </c>
      <c r="DB261" t="str">
        <f t="shared" si="557"/>
        <v/>
      </c>
      <c r="DC261" t="str">
        <f t="shared" si="558"/>
        <v/>
      </c>
      <c r="DD261" t="str">
        <f t="shared" si="559"/>
        <v/>
      </c>
      <c r="DE261" t="str">
        <f t="shared" si="560"/>
        <v/>
      </c>
      <c r="DF261" t="str">
        <f t="shared" si="561"/>
        <v/>
      </c>
      <c r="DG261" t="str">
        <f t="shared" si="562"/>
        <v/>
      </c>
      <c r="DH261" t="str">
        <f t="shared" si="563"/>
        <v/>
      </c>
      <c r="DI261" t="str">
        <f t="shared" si="564"/>
        <v/>
      </c>
      <c r="DJ261" t="str">
        <f t="shared" si="565"/>
        <v/>
      </c>
      <c r="DK261" t="str">
        <f t="shared" si="566"/>
        <v/>
      </c>
      <c r="DL261" t="str">
        <f t="shared" si="567"/>
        <v/>
      </c>
      <c r="DM261" t="str">
        <f t="shared" si="568"/>
        <v/>
      </c>
      <c r="DN261" t="str">
        <f t="shared" si="569"/>
        <v/>
      </c>
      <c r="DO261" t="str">
        <f t="shared" si="570"/>
        <v/>
      </c>
      <c r="DP261" t="str">
        <f t="shared" si="571"/>
        <v/>
      </c>
      <c r="DQ261" t="str">
        <f t="shared" si="572"/>
        <v/>
      </c>
      <c r="DR261" t="str">
        <f t="shared" si="573"/>
        <v/>
      </c>
      <c r="DS261" t="str">
        <f t="shared" si="574"/>
        <v/>
      </c>
      <c r="DT261" t="str">
        <f t="shared" si="575"/>
        <v/>
      </c>
      <c r="DU261">
        <f t="shared" si="576"/>
        <v>0</v>
      </c>
      <c r="DV261">
        <f t="shared" si="577"/>
        <v>0</v>
      </c>
      <c r="DW261">
        <f t="shared" si="578"/>
        <v>0</v>
      </c>
      <c r="DX261" t="str">
        <f t="shared" si="579"/>
        <v/>
      </c>
      <c r="DY261" t="str">
        <f t="shared" si="580"/>
        <v/>
      </c>
      <c r="DZ261" t="str">
        <f t="shared" si="581"/>
        <v/>
      </c>
      <c r="EA261" s="5">
        <f t="shared" si="582"/>
        <v>0</v>
      </c>
      <c r="EB261" s="3">
        <f t="shared" si="583"/>
        <v>0</v>
      </c>
    </row>
    <row r="262" spans="2:132" x14ac:dyDescent="0.2">
      <c r="B262">
        <v>257</v>
      </c>
      <c r="C262" s="3">
        <f>Zisk!D276</f>
        <v>0</v>
      </c>
      <c r="D262">
        <f>Zisk!E276</f>
        <v>0</v>
      </c>
      <c r="E262" s="66" t="str">
        <f t="shared" si="470"/>
        <v/>
      </c>
      <c r="F262" t="str">
        <f t="shared" si="471"/>
        <v/>
      </c>
      <c r="G262" s="66" t="str">
        <f t="shared" si="472"/>
        <v/>
      </c>
      <c r="J262">
        <f>VstupniParametry_SKRYT!$D$5</f>
        <v>0.02</v>
      </c>
      <c r="K262">
        <f>VstupniParametry_SKRYT!$D$6</f>
        <v>0.06</v>
      </c>
      <c r="L262">
        <f>VstupniParametry_SKRYT!$D$7</f>
        <v>0.06</v>
      </c>
      <c r="M262">
        <f>VstupniParametry_SKRYT!$D$8</f>
        <v>0.06</v>
      </c>
      <c r="N262">
        <f>VstupniParametry_SKRYT!$D$9</f>
        <v>1.7999999999999999E-2</v>
      </c>
      <c r="O262" s="27">
        <f>VstupniParametry_SKRYT!$D$10</f>
        <v>0.01</v>
      </c>
      <c r="P262" s="27">
        <f>VstupniParametry_SKRYT!$D$11</f>
        <v>0.01</v>
      </c>
      <c r="Q262" s="27">
        <f>VstupniParametry_SKRYT!$D$12</f>
        <v>0.01</v>
      </c>
      <c r="R262" s="27">
        <f>VstupniParametry_SKRYT!$D$13</f>
        <v>0.01</v>
      </c>
      <c r="S262" s="27">
        <f>VstupniParametry_SKRYT!$D$14</f>
        <v>0.01</v>
      </c>
      <c r="T262">
        <f t="shared" si="473"/>
        <v>0</v>
      </c>
      <c r="U262">
        <f t="shared" si="474"/>
        <v>0</v>
      </c>
      <c r="V262">
        <f t="shared" si="475"/>
        <v>0</v>
      </c>
      <c r="W262">
        <f t="shared" si="476"/>
        <v>0</v>
      </c>
      <c r="X262">
        <f t="shared" si="477"/>
        <v>0</v>
      </c>
      <c r="Y262">
        <f t="shared" si="478"/>
        <v>0</v>
      </c>
      <c r="Z262">
        <f t="shared" si="479"/>
        <v>0</v>
      </c>
      <c r="AA262">
        <f t="shared" si="480"/>
        <v>0</v>
      </c>
      <c r="AB262">
        <f t="shared" si="481"/>
        <v>0</v>
      </c>
      <c r="AC262">
        <f t="shared" si="482"/>
        <v>0</v>
      </c>
      <c r="AD262">
        <f t="shared" si="483"/>
        <v>0</v>
      </c>
      <c r="AE262">
        <f t="shared" si="484"/>
        <v>0</v>
      </c>
      <c r="AF262">
        <f t="shared" si="485"/>
        <v>0</v>
      </c>
      <c r="AG262">
        <f t="shared" si="486"/>
        <v>0</v>
      </c>
      <c r="AH262">
        <f t="shared" si="487"/>
        <v>0</v>
      </c>
      <c r="AI262">
        <f t="shared" si="488"/>
        <v>0</v>
      </c>
      <c r="AJ262">
        <f t="shared" si="489"/>
        <v>0</v>
      </c>
      <c r="AK262">
        <f t="shared" si="490"/>
        <v>0</v>
      </c>
      <c r="AL262">
        <f t="shared" si="491"/>
        <v>0</v>
      </c>
      <c r="AM262">
        <f t="shared" si="492"/>
        <v>0</v>
      </c>
      <c r="AN262">
        <f t="shared" si="493"/>
        <v>0</v>
      </c>
      <c r="AO262">
        <f t="shared" si="494"/>
        <v>0</v>
      </c>
      <c r="AP262">
        <f t="shared" si="495"/>
        <v>0</v>
      </c>
      <c r="AQ262">
        <f t="shared" si="496"/>
        <v>0</v>
      </c>
      <c r="AR262">
        <f t="shared" si="497"/>
        <v>0</v>
      </c>
      <c r="AS262">
        <f t="shared" si="498"/>
        <v>0</v>
      </c>
      <c r="AT262">
        <f t="shared" si="468"/>
        <v>0</v>
      </c>
      <c r="AU262">
        <f t="shared" si="499"/>
        <v>0</v>
      </c>
      <c r="AV262">
        <f t="shared" si="500"/>
        <v>0</v>
      </c>
      <c r="AW262">
        <f t="shared" si="469"/>
        <v>0</v>
      </c>
      <c r="AX262">
        <f t="shared" si="501"/>
        <v>0</v>
      </c>
      <c r="AY262">
        <f t="shared" si="502"/>
        <v>0</v>
      </c>
      <c r="AZ262">
        <f t="shared" si="503"/>
        <v>0</v>
      </c>
      <c r="BA262">
        <f t="shared" si="504"/>
        <v>0</v>
      </c>
      <c r="BB262">
        <f t="shared" si="505"/>
        <v>0</v>
      </c>
      <c r="BC262">
        <f t="shared" si="506"/>
        <v>0</v>
      </c>
      <c r="BD262">
        <f t="shared" si="507"/>
        <v>0</v>
      </c>
      <c r="BE262">
        <f t="shared" si="508"/>
        <v>0</v>
      </c>
      <c r="BF262">
        <f t="shared" si="509"/>
        <v>0</v>
      </c>
      <c r="BG262">
        <f t="shared" si="510"/>
        <v>0</v>
      </c>
      <c r="BH262">
        <f t="shared" si="511"/>
        <v>0</v>
      </c>
      <c r="BI262">
        <f t="shared" si="512"/>
        <v>0</v>
      </c>
      <c r="BJ262">
        <f t="shared" si="513"/>
        <v>0</v>
      </c>
      <c r="BK262">
        <f t="shared" si="514"/>
        <v>0</v>
      </c>
      <c r="BL262">
        <f t="shared" si="515"/>
        <v>0</v>
      </c>
      <c r="BM262">
        <f t="shared" si="516"/>
        <v>0</v>
      </c>
      <c r="BN262">
        <f t="shared" si="517"/>
        <v>0</v>
      </c>
      <c r="BO262">
        <f t="shared" si="518"/>
        <v>0</v>
      </c>
      <c r="BP262">
        <f t="shared" si="519"/>
        <v>0</v>
      </c>
      <c r="BQ262">
        <f t="shared" si="520"/>
        <v>0</v>
      </c>
      <c r="BR262">
        <f t="shared" si="521"/>
        <v>0</v>
      </c>
      <c r="BS262">
        <f t="shared" si="522"/>
        <v>0</v>
      </c>
      <c r="BT262">
        <f t="shared" si="523"/>
        <v>0</v>
      </c>
      <c r="BU262">
        <f t="shared" si="524"/>
        <v>0</v>
      </c>
      <c r="BV262">
        <f t="shared" si="525"/>
        <v>0</v>
      </c>
      <c r="BW262">
        <f t="shared" si="526"/>
        <v>0</v>
      </c>
      <c r="BX262">
        <f t="shared" si="527"/>
        <v>0</v>
      </c>
      <c r="BY262">
        <f t="shared" si="528"/>
        <v>0</v>
      </c>
      <c r="BZ262">
        <f t="shared" si="529"/>
        <v>0</v>
      </c>
      <c r="CA262">
        <f t="shared" si="530"/>
        <v>0</v>
      </c>
      <c r="CB262">
        <f t="shared" si="531"/>
        <v>0</v>
      </c>
      <c r="CC262">
        <f t="shared" si="532"/>
        <v>0</v>
      </c>
      <c r="CD262">
        <f t="shared" si="533"/>
        <v>0</v>
      </c>
      <c r="CE262">
        <f t="shared" si="534"/>
        <v>0</v>
      </c>
      <c r="CF262">
        <f t="shared" si="535"/>
        <v>0</v>
      </c>
      <c r="CG262">
        <f t="shared" si="536"/>
        <v>0</v>
      </c>
      <c r="CH262">
        <f t="shared" si="537"/>
        <v>0</v>
      </c>
      <c r="CI262">
        <f t="shared" si="538"/>
        <v>0</v>
      </c>
      <c r="CJ262">
        <f t="shared" si="539"/>
        <v>0</v>
      </c>
      <c r="CK262">
        <f t="shared" si="540"/>
        <v>0</v>
      </c>
      <c r="CL262" t="str">
        <f t="shared" si="541"/>
        <v/>
      </c>
      <c r="CM262" t="str">
        <f t="shared" si="542"/>
        <v/>
      </c>
      <c r="CN262" t="str">
        <f t="shared" si="543"/>
        <v/>
      </c>
      <c r="CO262" t="str">
        <f t="shared" si="544"/>
        <v/>
      </c>
      <c r="CP262" t="str">
        <f t="shared" si="545"/>
        <v/>
      </c>
      <c r="CQ262" t="str">
        <f t="shared" si="546"/>
        <v/>
      </c>
      <c r="CR262" t="str">
        <f t="shared" si="547"/>
        <v/>
      </c>
      <c r="CS262" t="str">
        <f t="shared" si="548"/>
        <v/>
      </c>
      <c r="CT262" t="str">
        <f t="shared" si="549"/>
        <v/>
      </c>
      <c r="CU262" t="str">
        <f t="shared" si="550"/>
        <v/>
      </c>
      <c r="CV262" t="str">
        <f t="shared" si="551"/>
        <v/>
      </c>
      <c r="CW262" t="str">
        <f t="shared" si="552"/>
        <v/>
      </c>
      <c r="CX262" t="str">
        <f t="shared" si="553"/>
        <v/>
      </c>
      <c r="CY262" t="str">
        <f t="shared" si="554"/>
        <v/>
      </c>
      <c r="CZ262" t="str">
        <f t="shared" si="555"/>
        <v/>
      </c>
      <c r="DA262" t="str">
        <f t="shared" si="556"/>
        <v/>
      </c>
      <c r="DB262" t="str">
        <f t="shared" si="557"/>
        <v/>
      </c>
      <c r="DC262" t="str">
        <f t="shared" si="558"/>
        <v/>
      </c>
      <c r="DD262" t="str">
        <f t="shared" si="559"/>
        <v/>
      </c>
      <c r="DE262" t="str">
        <f t="shared" si="560"/>
        <v/>
      </c>
      <c r="DF262" t="str">
        <f t="shared" si="561"/>
        <v/>
      </c>
      <c r="DG262" t="str">
        <f t="shared" si="562"/>
        <v/>
      </c>
      <c r="DH262" t="str">
        <f t="shared" si="563"/>
        <v/>
      </c>
      <c r="DI262" t="str">
        <f t="shared" si="564"/>
        <v/>
      </c>
      <c r="DJ262" t="str">
        <f t="shared" si="565"/>
        <v/>
      </c>
      <c r="DK262" t="str">
        <f t="shared" si="566"/>
        <v/>
      </c>
      <c r="DL262" t="str">
        <f t="shared" si="567"/>
        <v/>
      </c>
      <c r="DM262" t="str">
        <f t="shared" si="568"/>
        <v/>
      </c>
      <c r="DN262" t="str">
        <f t="shared" si="569"/>
        <v/>
      </c>
      <c r="DO262" t="str">
        <f t="shared" si="570"/>
        <v/>
      </c>
      <c r="DP262" t="str">
        <f t="shared" si="571"/>
        <v/>
      </c>
      <c r="DQ262" t="str">
        <f t="shared" si="572"/>
        <v/>
      </c>
      <c r="DR262" t="str">
        <f t="shared" si="573"/>
        <v/>
      </c>
      <c r="DS262" t="str">
        <f t="shared" si="574"/>
        <v/>
      </c>
      <c r="DT262" t="str">
        <f t="shared" si="575"/>
        <v/>
      </c>
      <c r="DU262">
        <f t="shared" si="576"/>
        <v>0</v>
      </c>
      <c r="DV262">
        <f t="shared" si="577"/>
        <v>0</v>
      </c>
      <c r="DW262">
        <f t="shared" si="578"/>
        <v>0</v>
      </c>
      <c r="DX262" t="str">
        <f t="shared" si="579"/>
        <v/>
      </c>
      <c r="DY262" t="str">
        <f t="shared" si="580"/>
        <v/>
      </c>
      <c r="DZ262" t="str">
        <f t="shared" si="581"/>
        <v/>
      </c>
      <c r="EA262" s="5">
        <f t="shared" si="582"/>
        <v>0</v>
      </c>
      <c r="EB262" s="3">
        <f t="shared" si="583"/>
        <v>0</v>
      </c>
    </row>
    <row r="263" spans="2:132" x14ac:dyDescent="0.2">
      <c r="B263" s="25">
        <v>258</v>
      </c>
      <c r="C263" s="26">
        <f>Zisk!D277</f>
        <v>0</v>
      </c>
      <c r="D263">
        <f>Zisk!E277</f>
        <v>0</v>
      </c>
      <c r="E263" s="66" t="str">
        <f t="shared" si="470"/>
        <v/>
      </c>
      <c r="F263" t="str">
        <f t="shared" si="471"/>
        <v/>
      </c>
      <c r="G263" s="66" t="str">
        <f t="shared" si="472"/>
        <v/>
      </c>
      <c r="H263" s="25"/>
      <c r="I263" s="25"/>
      <c r="J263">
        <f>VstupniParametry_SKRYT!$D$5</f>
        <v>0.02</v>
      </c>
      <c r="K263">
        <f>VstupniParametry_SKRYT!$D$6</f>
        <v>0.06</v>
      </c>
      <c r="L263">
        <f>VstupniParametry_SKRYT!$D$7</f>
        <v>0.06</v>
      </c>
      <c r="M263">
        <f>VstupniParametry_SKRYT!$D$8</f>
        <v>0.06</v>
      </c>
      <c r="N263">
        <f>VstupniParametry_SKRYT!$D$9</f>
        <v>1.7999999999999999E-2</v>
      </c>
      <c r="O263" s="27">
        <f>VstupniParametry_SKRYT!$D$10</f>
        <v>0.01</v>
      </c>
      <c r="P263" s="27">
        <f>VstupniParametry_SKRYT!$D$11</f>
        <v>0.01</v>
      </c>
      <c r="Q263" s="27">
        <f>VstupniParametry_SKRYT!$D$12</f>
        <v>0.01</v>
      </c>
      <c r="R263" s="27">
        <f>VstupniParametry_SKRYT!$D$13</f>
        <v>0.01</v>
      </c>
      <c r="S263" s="27">
        <f>VstupniParametry_SKRYT!$D$14</f>
        <v>0.01</v>
      </c>
      <c r="T263">
        <f t="shared" si="473"/>
        <v>0</v>
      </c>
      <c r="U263">
        <f t="shared" si="474"/>
        <v>0</v>
      </c>
      <c r="V263">
        <f t="shared" si="475"/>
        <v>0</v>
      </c>
      <c r="W263">
        <f t="shared" si="476"/>
        <v>0</v>
      </c>
      <c r="X263">
        <f t="shared" si="477"/>
        <v>0</v>
      </c>
      <c r="Y263">
        <f t="shared" si="478"/>
        <v>0</v>
      </c>
      <c r="Z263">
        <f t="shared" si="479"/>
        <v>0</v>
      </c>
      <c r="AA263">
        <f t="shared" si="480"/>
        <v>0</v>
      </c>
      <c r="AB263">
        <f t="shared" si="481"/>
        <v>0</v>
      </c>
      <c r="AC263">
        <f t="shared" si="482"/>
        <v>0</v>
      </c>
      <c r="AD263">
        <f t="shared" si="483"/>
        <v>0</v>
      </c>
      <c r="AE263">
        <f t="shared" si="484"/>
        <v>0</v>
      </c>
      <c r="AF263">
        <f t="shared" si="485"/>
        <v>0</v>
      </c>
      <c r="AG263">
        <f t="shared" si="486"/>
        <v>0</v>
      </c>
      <c r="AH263">
        <f t="shared" si="487"/>
        <v>0</v>
      </c>
      <c r="AI263">
        <f t="shared" si="488"/>
        <v>0</v>
      </c>
      <c r="AJ263">
        <f t="shared" si="489"/>
        <v>0</v>
      </c>
      <c r="AK263">
        <f t="shared" si="490"/>
        <v>0</v>
      </c>
      <c r="AL263">
        <f t="shared" si="491"/>
        <v>0</v>
      </c>
      <c r="AM263">
        <f t="shared" si="492"/>
        <v>0</v>
      </c>
      <c r="AN263">
        <f t="shared" si="493"/>
        <v>0</v>
      </c>
      <c r="AO263">
        <f t="shared" si="494"/>
        <v>0</v>
      </c>
      <c r="AP263">
        <f t="shared" si="495"/>
        <v>0</v>
      </c>
      <c r="AQ263">
        <f t="shared" si="496"/>
        <v>0</v>
      </c>
      <c r="AR263">
        <f t="shared" si="497"/>
        <v>0</v>
      </c>
      <c r="AS263">
        <f t="shared" si="498"/>
        <v>0</v>
      </c>
      <c r="AT263">
        <f t="shared" ref="AT263:AT326" si="584">IF($G263&lt;=AT$4,1,0)</f>
        <v>0</v>
      </c>
      <c r="AU263">
        <f t="shared" si="499"/>
        <v>0</v>
      </c>
      <c r="AV263">
        <f t="shared" si="500"/>
        <v>0</v>
      </c>
      <c r="AW263">
        <f t="shared" ref="AW263:AW326" si="585">IF($G263&lt;=AW$4,1,0)</f>
        <v>0</v>
      </c>
      <c r="AX263">
        <f t="shared" si="501"/>
        <v>0</v>
      </c>
      <c r="AY263">
        <f t="shared" si="502"/>
        <v>0</v>
      </c>
      <c r="AZ263">
        <f t="shared" si="503"/>
        <v>0</v>
      </c>
      <c r="BA263">
        <f t="shared" si="504"/>
        <v>0</v>
      </c>
      <c r="BB263">
        <f t="shared" si="505"/>
        <v>0</v>
      </c>
      <c r="BC263">
        <f t="shared" si="506"/>
        <v>0</v>
      </c>
      <c r="BD263">
        <f t="shared" si="507"/>
        <v>0</v>
      </c>
      <c r="BE263">
        <f t="shared" si="508"/>
        <v>0</v>
      </c>
      <c r="BF263">
        <f t="shared" si="509"/>
        <v>0</v>
      </c>
      <c r="BG263">
        <f t="shared" si="510"/>
        <v>0</v>
      </c>
      <c r="BH263">
        <f t="shared" si="511"/>
        <v>0</v>
      </c>
      <c r="BI263">
        <f t="shared" si="512"/>
        <v>0</v>
      </c>
      <c r="BJ263">
        <f t="shared" si="513"/>
        <v>0</v>
      </c>
      <c r="BK263">
        <f t="shared" si="514"/>
        <v>0</v>
      </c>
      <c r="BL263">
        <f t="shared" si="515"/>
        <v>0</v>
      </c>
      <c r="BM263">
        <f t="shared" si="516"/>
        <v>0</v>
      </c>
      <c r="BN263">
        <f t="shared" si="517"/>
        <v>0</v>
      </c>
      <c r="BO263">
        <f t="shared" si="518"/>
        <v>0</v>
      </c>
      <c r="BP263">
        <f t="shared" si="519"/>
        <v>0</v>
      </c>
      <c r="BQ263">
        <f t="shared" si="520"/>
        <v>0</v>
      </c>
      <c r="BR263">
        <f t="shared" si="521"/>
        <v>0</v>
      </c>
      <c r="BS263">
        <f t="shared" si="522"/>
        <v>0</v>
      </c>
      <c r="BT263">
        <f t="shared" si="523"/>
        <v>0</v>
      </c>
      <c r="BU263">
        <f t="shared" si="524"/>
        <v>0</v>
      </c>
      <c r="BV263">
        <f t="shared" si="525"/>
        <v>0</v>
      </c>
      <c r="BW263">
        <f t="shared" si="526"/>
        <v>0</v>
      </c>
      <c r="BX263">
        <f t="shared" si="527"/>
        <v>0</v>
      </c>
      <c r="BY263">
        <f t="shared" si="528"/>
        <v>0</v>
      </c>
      <c r="BZ263">
        <f t="shared" si="529"/>
        <v>0</v>
      </c>
      <c r="CA263">
        <f t="shared" si="530"/>
        <v>0</v>
      </c>
      <c r="CB263">
        <f t="shared" si="531"/>
        <v>0</v>
      </c>
      <c r="CC263">
        <f t="shared" si="532"/>
        <v>0</v>
      </c>
      <c r="CD263">
        <f t="shared" si="533"/>
        <v>0</v>
      </c>
      <c r="CE263">
        <f t="shared" si="534"/>
        <v>0</v>
      </c>
      <c r="CF263">
        <f t="shared" si="535"/>
        <v>0</v>
      </c>
      <c r="CG263">
        <f t="shared" si="536"/>
        <v>0</v>
      </c>
      <c r="CH263">
        <f t="shared" si="537"/>
        <v>0</v>
      </c>
      <c r="CI263">
        <f t="shared" si="538"/>
        <v>0</v>
      </c>
      <c r="CJ263">
        <f t="shared" si="539"/>
        <v>0</v>
      </c>
      <c r="CK263">
        <f t="shared" si="540"/>
        <v>0</v>
      </c>
      <c r="CL263" t="str">
        <f t="shared" si="541"/>
        <v/>
      </c>
      <c r="CM263" t="str">
        <f t="shared" si="542"/>
        <v/>
      </c>
      <c r="CN263" t="str">
        <f t="shared" si="543"/>
        <v/>
      </c>
      <c r="CO263" t="str">
        <f t="shared" si="544"/>
        <v/>
      </c>
      <c r="CP263" t="str">
        <f t="shared" si="545"/>
        <v/>
      </c>
      <c r="CQ263" t="str">
        <f t="shared" si="546"/>
        <v/>
      </c>
      <c r="CR263" t="str">
        <f t="shared" si="547"/>
        <v/>
      </c>
      <c r="CS263" t="str">
        <f t="shared" si="548"/>
        <v/>
      </c>
      <c r="CT263" t="str">
        <f t="shared" si="549"/>
        <v/>
      </c>
      <c r="CU263" t="str">
        <f t="shared" si="550"/>
        <v/>
      </c>
      <c r="CV263" t="str">
        <f t="shared" si="551"/>
        <v/>
      </c>
      <c r="CW263" t="str">
        <f t="shared" si="552"/>
        <v/>
      </c>
      <c r="CX263" t="str">
        <f t="shared" si="553"/>
        <v/>
      </c>
      <c r="CY263" t="str">
        <f t="shared" si="554"/>
        <v/>
      </c>
      <c r="CZ263" t="str">
        <f t="shared" si="555"/>
        <v/>
      </c>
      <c r="DA263" t="str">
        <f t="shared" si="556"/>
        <v/>
      </c>
      <c r="DB263" t="str">
        <f t="shared" si="557"/>
        <v/>
      </c>
      <c r="DC263" t="str">
        <f t="shared" si="558"/>
        <v/>
      </c>
      <c r="DD263" t="str">
        <f t="shared" si="559"/>
        <v/>
      </c>
      <c r="DE263" t="str">
        <f t="shared" si="560"/>
        <v/>
      </c>
      <c r="DF263" t="str">
        <f t="shared" si="561"/>
        <v/>
      </c>
      <c r="DG263" t="str">
        <f t="shared" si="562"/>
        <v/>
      </c>
      <c r="DH263" t="str">
        <f t="shared" si="563"/>
        <v/>
      </c>
      <c r="DI263" t="str">
        <f t="shared" si="564"/>
        <v/>
      </c>
      <c r="DJ263" t="str">
        <f t="shared" si="565"/>
        <v/>
      </c>
      <c r="DK263" t="str">
        <f t="shared" si="566"/>
        <v/>
      </c>
      <c r="DL263" t="str">
        <f t="shared" si="567"/>
        <v/>
      </c>
      <c r="DM263" t="str">
        <f t="shared" si="568"/>
        <v/>
      </c>
      <c r="DN263" t="str">
        <f t="shared" si="569"/>
        <v/>
      </c>
      <c r="DO263" t="str">
        <f t="shared" si="570"/>
        <v/>
      </c>
      <c r="DP263" t="str">
        <f t="shared" si="571"/>
        <v/>
      </c>
      <c r="DQ263" t="str">
        <f t="shared" si="572"/>
        <v/>
      </c>
      <c r="DR263" t="str">
        <f t="shared" si="573"/>
        <v/>
      </c>
      <c r="DS263" t="str">
        <f t="shared" si="574"/>
        <v/>
      </c>
      <c r="DT263" t="str">
        <f t="shared" si="575"/>
        <v/>
      </c>
      <c r="DU263">
        <f t="shared" si="576"/>
        <v>0</v>
      </c>
      <c r="DV263">
        <f t="shared" si="577"/>
        <v>0</v>
      </c>
      <c r="DW263">
        <f t="shared" si="578"/>
        <v>0</v>
      </c>
      <c r="DX263" t="str">
        <f t="shared" si="579"/>
        <v/>
      </c>
      <c r="DY263" t="str">
        <f t="shared" si="580"/>
        <v/>
      </c>
      <c r="DZ263" t="str">
        <f t="shared" si="581"/>
        <v/>
      </c>
      <c r="EA263" s="5">
        <f t="shared" si="582"/>
        <v>0</v>
      </c>
      <c r="EB263" s="3">
        <f t="shared" si="583"/>
        <v>0</v>
      </c>
    </row>
    <row r="264" spans="2:132" x14ac:dyDescent="0.2">
      <c r="B264">
        <v>259</v>
      </c>
      <c r="C264" s="3">
        <f>Zisk!D278</f>
        <v>0</v>
      </c>
      <c r="D264">
        <f>Zisk!E278</f>
        <v>0</v>
      </c>
      <c r="E264" s="66" t="str">
        <f t="shared" si="470"/>
        <v/>
      </c>
      <c r="F264" t="str">
        <f t="shared" si="471"/>
        <v/>
      </c>
      <c r="G264" s="66" t="str">
        <f t="shared" si="472"/>
        <v/>
      </c>
      <c r="J264">
        <f>VstupniParametry_SKRYT!$D$5</f>
        <v>0.02</v>
      </c>
      <c r="K264">
        <f>VstupniParametry_SKRYT!$D$6</f>
        <v>0.06</v>
      </c>
      <c r="L264">
        <f>VstupniParametry_SKRYT!$D$7</f>
        <v>0.06</v>
      </c>
      <c r="M264">
        <f>VstupniParametry_SKRYT!$D$8</f>
        <v>0.06</v>
      </c>
      <c r="N264">
        <f>VstupniParametry_SKRYT!$D$9</f>
        <v>1.7999999999999999E-2</v>
      </c>
      <c r="O264" s="27">
        <f>VstupniParametry_SKRYT!$D$10</f>
        <v>0.01</v>
      </c>
      <c r="P264" s="27">
        <f>VstupniParametry_SKRYT!$D$11</f>
        <v>0.01</v>
      </c>
      <c r="Q264" s="27">
        <f>VstupniParametry_SKRYT!$D$12</f>
        <v>0.01</v>
      </c>
      <c r="R264" s="27">
        <f>VstupniParametry_SKRYT!$D$13</f>
        <v>0.01</v>
      </c>
      <c r="S264" s="27">
        <f>VstupniParametry_SKRYT!$D$14</f>
        <v>0.01</v>
      </c>
      <c r="T264">
        <f t="shared" si="473"/>
        <v>0</v>
      </c>
      <c r="U264">
        <f t="shared" si="474"/>
        <v>0</v>
      </c>
      <c r="V264">
        <f t="shared" si="475"/>
        <v>0</v>
      </c>
      <c r="W264">
        <f t="shared" si="476"/>
        <v>0</v>
      </c>
      <c r="X264">
        <f t="shared" si="477"/>
        <v>0</v>
      </c>
      <c r="Y264">
        <f t="shared" si="478"/>
        <v>0</v>
      </c>
      <c r="Z264">
        <f t="shared" si="479"/>
        <v>0</v>
      </c>
      <c r="AA264">
        <f t="shared" si="480"/>
        <v>0</v>
      </c>
      <c r="AB264">
        <f t="shared" si="481"/>
        <v>0</v>
      </c>
      <c r="AC264">
        <f t="shared" si="482"/>
        <v>0</v>
      </c>
      <c r="AD264">
        <f t="shared" si="483"/>
        <v>0</v>
      </c>
      <c r="AE264">
        <f t="shared" si="484"/>
        <v>0</v>
      </c>
      <c r="AF264">
        <f t="shared" si="485"/>
        <v>0</v>
      </c>
      <c r="AG264">
        <f t="shared" si="486"/>
        <v>0</v>
      </c>
      <c r="AH264">
        <f t="shared" si="487"/>
        <v>0</v>
      </c>
      <c r="AI264">
        <f t="shared" si="488"/>
        <v>0</v>
      </c>
      <c r="AJ264">
        <f t="shared" si="489"/>
        <v>0</v>
      </c>
      <c r="AK264">
        <f t="shared" si="490"/>
        <v>0</v>
      </c>
      <c r="AL264">
        <f t="shared" si="491"/>
        <v>0</v>
      </c>
      <c r="AM264">
        <f t="shared" si="492"/>
        <v>0</v>
      </c>
      <c r="AN264">
        <f t="shared" si="493"/>
        <v>0</v>
      </c>
      <c r="AO264">
        <f t="shared" si="494"/>
        <v>0</v>
      </c>
      <c r="AP264">
        <f t="shared" si="495"/>
        <v>0</v>
      </c>
      <c r="AQ264">
        <f t="shared" si="496"/>
        <v>0</v>
      </c>
      <c r="AR264">
        <f t="shared" si="497"/>
        <v>0</v>
      </c>
      <c r="AS264">
        <f t="shared" si="498"/>
        <v>0</v>
      </c>
      <c r="AT264">
        <f t="shared" si="584"/>
        <v>0</v>
      </c>
      <c r="AU264">
        <f t="shared" si="499"/>
        <v>0</v>
      </c>
      <c r="AV264">
        <f t="shared" si="500"/>
        <v>0</v>
      </c>
      <c r="AW264">
        <f t="shared" si="585"/>
        <v>0</v>
      </c>
      <c r="AX264">
        <f t="shared" si="501"/>
        <v>0</v>
      </c>
      <c r="AY264">
        <f t="shared" si="502"/>
        <v>0</v>
      </c>
      <c r="AZ264">
        <f t="shared" si="503"/>
        <v>0</v>
      </c>
      <c r="BA264">
        <f t="shared" si="504"/>
        <v>0</v>
      </c>
      <c r="BB264">
        <f t="shared" si="505"/>
        <v>0</v>
      </c>
      <c r="BC264">
        <f t="shared" si="506"/>
        <v>0</v>
      </c>
      <c r="BD264">
        <f t="shared" si="507"/>
        <v>0</v>
      </c>
      <c r="BE264">
        <f t="shared" si="508"/>
        <v>0</v>
      </c>
      <c r="BF264">
        <f t="shared" si="509"/>
        <v>0</v>
      </c>
      <c r="BG264">
        <f t="shared" si="510"/>
        <v>0</v>
      </c>
      <c r="BH264">
        <f t="shared" si="511"/>
        <v>0</v>
      </c>
      <c r="BI264">
        <f t="shared" si="512"/>
        <v>0</v>
      </c>
      <c r="BJ264">
        <f t="shared" si="513"/>
        <v>0</v>
      </c>
      <c r="BK264">
        <f t="shared" si="514"/>
        <v>0</v>
      </c>
      <c r="BL264">
        <f t="shared" si="515"/>
        <v>0</v>
      </c>
      <c r="BM264">
        <f t="shared" si="516"/>
        <v>0</v>
      </c>
      <c r="BN264">
        <f t="shared" si="517"/>
        <v>0</v>
      </c>
      <c r="BO264">
        <f t="shared" si="518"/>
        <v>0</v>
      </c>
      <c r="BP264">
        <f t="shared" si="519"/>
        <v>0</v>
      </c>
      <c r="BQ264">
        <f t="shared" si="520"/>
        <v>0</v>
      </c>
      <c r="BR264">
        <f t="shared" si="521"/>
        <v>0</v>
      </c>
      <c r="BS264">
        <f t="shared" si="522"/>
        <v>0</v>
      </c>
      <c r="BT264">
        <f t="shared" si="523"/>
        <v>0</v>
      </c>
      <c r="BU264">
        <f t="shared" si="524"/>
        <v>0</v>
      </c>
      <c r="BV264">
        <f t="shared" si="525"/>
        <v>0</v>
      </c>
      <c r="BW264">
        <f t="shared" si="526"/>
        <v>0</v>
      </c>
      <c r="BX264">
        <f t="shared" si="527"/>
        <v>0</v>
      </c>
      <c r="BY264">
        <f t="shared" si="528"/>
        <v>0</v>
      </c>
      <c r="BZ264">
        <f t="shared" si="529"/>
        <v>0</v>
      </c>
      <c r="CA264">
        <f t="shared" si="530"/>
        <v>0</v>
      </c>
      <c r="CB264">
        <f t="shared" si="531"/>
        <v>0</v>
      </c>
      <c r="CC264">
        <f t="shared" si="532"/>
        <v>0</v>
      </c>
      <c r="CD264">
        <f t="shared" si="533"/>
        <v>0</v>
      </c>
      <c r="CE264">
        <f t="shared" si="534"/>
        <v>0</v>
      </c>
      <c r="CF264">
        <f t="shared" si="535"/>
        <v>0</v>
      </c>
      <c r="CG264">
        <f t="shared" si="536"/>
        <v>0</v>
      </c>
      <c r="CH264">
        <f t="shared" si="537"/>
        <v>0</v>
      </c>
      <c r="CI264">
        <f t="shared" si="538"/>
        <v>0</v>
      </c>
      <c r="CJ264">
        <f t="shared" si="539"/>
        <v>0</v>
      </c>
      <c r="CK264">
        <f t="shared" si="540"/>
        <v>0</v>
      </c>
      <c r="CL264" t="str">
        <f t="shared" si="541"/>
        <v/>
      </c>
      <c r="CM264" t="str">
        <f t="shared" si="542"/>
        <v/>
      </c>
      <c r="CN264" t="str">
        <f t="shared" si="543"/>
        <v/>
      </c>
      <c r="CO264" t="str">
        <f t="shared" si="544"/>
        <v/>
      </c>
      <c r="CP264" t="str">
        <f t="shared" si="545"/>
        <v/>
      </c>
      <c r="CQ264" t="str">
        <f t="shared" si="546"/>
        <v/>
      </c>
      <c r="CR264" t="str">
        <f t="shared" si="547"/>
        <v/>
      </c>
      <c r="CS264" t="str">
        <f t="shared" si="548"/>
        <v/>
      </c>
      <c r="CT264" t="str">
        <f t="shared" si="549"/>
        <v/>
      </c>
      <c r="CU264" t="str">
        <f t="shared" si="550"/>
        <v/>
      </c>
      <c r="CV264" t="str">
        <f t="shared" si="551"/>
        <v/>
      </c>
      <c r="CW264" t="str">
        <f t="shared" si="552"/>
        <v/>
      </c>
      <c r="CX264" t="str">
        <f t="shared" si="553"/>
        <v/>
      </c>
      <c r="CY264" t="str">
        <f t="shared" si="554"/>
        <v/>
      </c>
      <c r="CZ264" t="str">
        <f t="shared" si="555"/>
        <v/>
      </c>
      <c r="DA264" t="str">
        <f t="shared" si="556"/>
        <v/>
      </c>
      <c r="DB264" t="str">
        <f t="shared" si="557"/>
        <v/>
      </c>
      <c r="DC264" t="str">
        <f t="shared" si="558"/>
        <v/>
      </c>
      <c r="DD264" t="str">
        <f t="shared" si="559"/>
        <v/>
      </c>
      <c r="DE264" t="str">
        <f t="shared" si="560"/>
        <v/>
      </c>
      <c r="DF264" t="str">
        <f t="shared" si="561"/>
        <v/>
      </c>
      <c r="DG264" t="str">
        <f t="shared" si="562"/>
        <v/>
      </c>
      <c r="DH264" t="str">
        <f t="shared" si="563"/>
        <v/>
      </c>
      <c r="DI264" t="str">
        <f t="shared" si="564"/>
        <v/>
      </c>
      <c r="DJ264" t="str">
        <f t="shared" si="565"/>
        <v/>
      </c>
      <c r="DK264" t="str">
        <f t="shared" si="566"/>
        <v/>
      </c>
      <c r="DL264" t="str">
        <f t="shared" si="567"/>
        <v/>
      </c>
      <c r="DM264" t="str">
        <f t="shared" si="568"/>
        <v/>
      </c>
      <c r="DN264" t="str">
        <f t="shared" si="569"/>
        <v/>
      </c>
      <c r="DO264" t="str">
        <f t="shared" si="570"/>
        <v/>
      </c>
      <c r="DP264" t="str">
        <f t="shared" si="571"/>
        <v/>
      </c>
      <c r="DQ264" t="str">
        <f t="shared" si="572"/>
        <v/>
      </c>
      <c r="DR264" t="str">
        <f t="shared" si="573"/>
        <v/>
      </c>
      <c r="DS264" t="str">
        <f t="shared" si="574"/>
        <v/>
      </c>
      <c r="DT264" t="str">
        <f t="shared" si="575"/>
        <v/>
      </c>
      <c r="DU264">
        <f t="shared" si="576"/>
        <v>0</v>
      </c>
      <c r="DV264">
        <f t="shared" si="577"/>
        <v>0</v>
      </c>
      <c r="DW264">
        <f t="shared" si="578"/>
        <v>0</v>
      </c>
      <c r="DX264" t="str">
        <f t="shared" si="579"/>
        <v/>
      </c>
      <c r="DY264" t="str">
        <f t="shared" si="580"/>
        <v/>
      </c>
      <c r="DZ264" t="str">
        <f t="shared" si="581"/>
        <v/>
      </c>
      <c r="EA264" s="5">
        <f t="shared" si="582"/>
        <v>0</v>
      </c>
      <c r="EB264" s="3">
        <f t="shared" si="583"/>
        <v>0</v>
      </c>
    </row>
    <row r="265" spans="2:132" x14ac:dyDescent="0.2">
      <c r="B265" s="25">
        <v>260</v>
      </c>
      <c r="C265" s="26">
        <f>Zisk!D279</f>
        <v>0</v>
      </c>
      <c r="D265">
        <f>Zisk!E279</f>
        <v>0</v>
      </c>
      <c r="E265" s="66" t="str">
        <f t="shared" ref="E265:E328" si="586">IF(D265=0,"",$E$2-$D265)</f>
        <v/>
      </c>
      <c r="F265" t="str">
        <f t="shared" ref="F265:F328" si="587">IF(D265=0,"",IF($E265&lt;29,$E265,29))</f>
        <v/>
      </c>
      <c r="G265" s="66" t="str">
        <f t="shared" ref="G265:G328" si="588">IF(D265=0,"",($E$2-$F265)+1)</f>
        <v/>
      </c>
      <c r="H265" s="25"/>
      <c r="I265" s="25"/>
      <c r="J265">
        <f>VstupniParametry_SKRYT!$D$5</f>
        <v>0.02</v>
      </c>
      <c r="K265">
        <f>VstupniParametry_SKRYT!$D$6</f>
        <v>0.06</v>
      </c>
      <c r="L265">
        <f>VstupniParametry_SKRYT!$D$7</f>
        <v>0.06</v>
      </c>
      <c r="M265">
        <f>VstupniParametry_SKRYT!$D$8</f>
        <v>0.06</v>
      </c>
      <c r="N265">
        <f>VstupniParametry_SKRYT!$D$9</f>
        <v>1.7999999999999999E-2</v>
      </c>
      <c r="O265" s="27">
        <f>VstupniParametry_SKRYT!$D$10</f>
        <v>0.01</v>
      </c>
      <c r="P265" s="27">
        <f>VstupniParametry_SKRYT!$D$11</f>
        <v>0.01</v>
      </c>
      <c r="Q265" s="27">
        <f>VstupniParametry_SKRYT!$D$12</f>
        <v>0.01</v>
      </c>
      <c r="R265" s="27">
        <f>VstupniParametry_SKRYT!$D$13</f>
        <v>0.01</v>
      </c>
      <c r="S265" s="27">
        <f>VstupniParametry_SKRYT!$D$14</f>
        <v>0.01</v>
      </c>
      <c r="T265">
        <f t="shared" ref="T265:T328" si="589">IF($G265=T$4,1,IF(T$4&lt;$G265,0,S265+1))</f>
        <v>0</v>
      </c>
      <c r="U265">
        <f t="shared" ref="U265:U328" si="590">IF($G265=U$4,1,IF(U$4&lt;$G265,0,T265+1))</f>
        <v>0</v>
      </c>
      <c r="V265">
        <f t="shared" ref="V265:V328" si="591">IF($G265=V$4,1,IF(V$4&lt;$G265,0,U265+1))</f>
        <v>0</v>
      </c>
      <c r="W265">
        <f t="shared" ref="W265:W328" si="592">IF($G265=W$4,1,IF(W$4&lt;$G265,0,V265+1))</f>
        <v>0</v>
      </c>
      <c r="X265">
        <f t="shared" ref="X265:X328" si="593">IF($G265=X$4,1,IF(X$4&lt;$G265,0,W265+1))</f>
        <v>0</v>
      </c>
      <c r="Y265">
        <f t="shared" ref="Y265:Y328" si="594">IF($G265=Y$4,1,IF(Y$4&lt;$G265,0,X265+1))</f>
        <v>0</v>
      </c>
      <c r="Z265">
        <f t="shared" ref="Z265:Z328" si="595">IF($G265=Z$4,1,IF(Z$4&lt;$G265,0,Y265+1))</f>
        <v>0</v>
      </c>
      <c r="AA265">
        <f t="shared" ref="AA265:AA328" si="596">IF($G265=AA$4,1,IF(AA$4&lt;$G265,0,Z265+1))</f>
        <v>0</v>
      </c>
      <c r="AB265">
        <f t="shared" ref="AB265:AB328" si="597">IF($G265=AB$4,1,IF(AB$4&lt;$G265,0,AA265+1))</f>
        <v>0</v>
      </c>
      <c r="AC265">
        <f t="shared" ref="AC265:AC328" si="598">IF($G265=AC$4,1,IF(AC$4&lt;$G265,0,AB265+1))</f>
        <v>0</v>
      </c>
      <c r="AD265">
        <f t="shared" ref="AD265:AD328" si="599">IF($G265=AD$4,1,IF(AD$4&lt;$G265,0,AC265+1))</f>
        <v>0</v>
      </c>
      <c r="AE265">
        <f t="shared" ref="AE265:AE328" si="600">IF($G265=AE$4,1,IF(AE$4&lt;$G265,0,AD265+1))</f>
        <v>0</v>
      </c>
      <c r="AF265">
        <f t="shared" ref="AF265:AF328" si="601">IF($G265=AF$4,1,IF(AF$4&lt;$G265,0,AE265+1))</f>
        <v>0</v>
      </c>
      <c r="AG265">
        <f t="shared" ref="AG265:AG328" si="602">IF($G265=AG$4,1,IF(AG$4&lt;$G265,0,AF265+1))</f>
        <v>0</v>
      </c>
      <c r="AH265">
        <f t="shared" ref="AH265:AH328" si="603">IF($G265=AH$4,1,IF(AH$4&lt;$G265,0,AG265+1))</f>
        <v>0</v>
      </c>
      <c r="AI265">
        <f t="shared" ref="AI265:AI328" si="604">IF($G265=AI$4,1,IF(AI$4&lt;$G265,0,AH265+1))</f>
        <v>0</v>
      </c>
      <c r="AJ265">
        <f t="shared" ref="AJ265:AJ328" si="605">IF($G265=AJ$4,1,IF(AJ$4&lt;$G265,0,AI265+1))</f>
        <v>0</v>
      </c>
      <c r="AK265">
        <f t="shared" ref="AK265:AK328" si="606">IF($G265=AK$4,1,IF(AK$4&lt;$G265,0,AJ265+1))</f>
        <v>0</v>
      </c>
      <c r="AL265">
        <f t="shared" ref="AL265:AL328" si="607">IF($G265=AL$4,1,IF(AL$4&lt;$G265,0,AK265+1))</f>
        <v>0</v>
      </c>
      <c r="AM265">
        <f t="shared" ref="AM265:AM328" si="608">IF($G265=AM$4,1,IF(AM$4&lt;$G265,0,AL265+1))</f>
        <v>0</v>
      </c>
      <c r="AN265">
        <f t="shared" ref="AN265:AN328" si="609">IF($G265=AN$4,1,IF(AN$4&lt;$G265,0,AM265+1))</f>
        <v>0</v>
      </c>
      <c r="AO265">
        <f t="shared" ref="AO265:AO328" si="610">IF($G265=AO$4,1,IF(AO$4&lt;$G265,0,AN265+1))</f>
        <v>0</v>
      </c>
      <c r="AP265">
        <f t="shared" ref="AP265:AP328" si="611">IF($G265=AP$4,1,IF(AP$4&lt;$G265,0,AO265+1))</f>
        <v>0</v>
      </c>
      <c r="AQ265">
        <f t="shared" ref="AQ265:AQ328" si="612">IF($G265=AQ$4,1,IF(AQ$4&lt;$G265,0,AP265+1))</f>
        <v>0</v>
      </c>
      <c r="AR265">
        <f t="shared" ref="AR265:AR328" si="613">IF($G265=AR$4,1,IF(AR$4&lt;$G265,0,AQ265+1))</f>
        <v>0</v>
      </c>
      <c r="AS265">
        <f t="shared" ref="AS265:AS328" si="614">IF($G265=AS$4,1,IF(AS$4&lt;$G265,0,AR265+1))</f>
        <v>0</v>
      </c>
      <c r="AT265">
        <f t="shared" si="584"/>
        <v>0</v>
      </c>
      <c r="AU265">
        <f t="shared" ref="AU265:AU328" si="615">IF($G265&lt;AU$4,AT265+1,IF(AU$4=$G265,1,0))</f>
        <v>0</v>
      </c>
      <c r="AV265">
        <f t="shared" ref="AV265:AV328" si="616">IF($G265&lt;AV$4,AU265+1,IF(AV$4=$G265,1,0))</f>
        <v>0</v>
      </c>
      <c r="AW265">
        <f t="shared" si="585"/>
        <v>0</v>
      </c>
      <c r="AX265">
        <f t="shared" ref="AX265:AX328" si="617">IF(AX$4&gt;$E$2,0,IF($G265&lt;AX$4,AW265+1,IF(AX$4=$G265,1,0)))</f>
        <v>0</v>
      </c>
      <c r="AY265">
        <f t="shared" ref="AY265:AY328" si="618">IF(AY$4&gt;$E$2,0,IF($G265&lt;AY$4,AX265+1,IF(AY$4=$G265,1,0)))</f>
        <v>0</v>
      </c>
      <c r="AZ265">
        <f t="shared" ref="AZ265:AZ328" si="619">IF(AZ$4&gt;$E$2,0,IF($G265&lt;AZ$4,AY265+1,IF(AZ$4=$G265,1,0)))</f>
        <v>0</v>
      </c>
      <c r="BA265">
        <f t="shared" ref="BA265:BA328" si="620">IF(BA$4&gt;$E$2,0,IF($G265&lt;BA$4,AZ265+1,IF(BA$4=$G265,1,0)))</f>
        <v>0</v>
      </c>
      <c r="BB265">
        <f t="shared" ref="BB265:BB328" si="621">IF(BB$4&gt;$E$2,0,IF($G265&lt;BB$4,BA265+1,IF(BB$4=$G265,1,0)))</f>
        <v>0</v>
      </c>
      <c r="BC265">
        <f t="shared" ref="BC265:BC328" si="622">T265</f>
        <v>0</v>
      </c>
      <c r="BD265">
        <f t="shared" ref="BD265:BD328" si="623">U265</f>
        <v>0</v>
      </c>
      <c r="BE265">
        <f t="shared" ref="BE265:BE328" si="624">V265</f>
        <v>0</v>
      </c>
      <c r="BF265">
        <f t="shared" ref="BF265:BF328" si="625">W265</f>
        <v>0</v>
      </c>
      <c r="BG265">
        <f t="shared" ref="BG265:BG328" si="626">X265</f>
        <v>0</v>
      </c>
      <c r="BH265">
        <f t="shared" ref="BH265:BH328" si="627">Y265</f>
        <v>0</v>
      </c>
      <c r="BI265">
        <f t="shared" ref="BI265:BI328" si="628">Z265</f>
        <v>0</v>
      </c>
      <c r="BJ265">
        <f t="shared" ref="BJ265:BJ328" si="629">AA265</f>
        <v>0</v>
      </c>
      <c r="BK265">
        <f t="shared" ref="BK265:BK328" si="630">AB265</f>
        <v>0</v>
      </c>
      <c r="BL265">
        <f t="shared" ref="BL265:BL328" si="631">AC265</f>
        <v>0</v>
      </c>
      <c r="BM265">
        <f t="shared" ref="BM265:BM328" si="632">AD265</f>
        <v>0</v>
      </c>
      <c r="BN265">
        <f t="shared" ref="BN265:BN328" si="633">AE265</f>
        <v>0</v>
      </c>
      <c r="BO265">
        <f t="shared" ref="BO265:BO328" si="634">AF265</f>
        <v>0</v>
      </c>
      <c r="BP265">
        <f t="shared" ref="BP265:BP328" si="635">AG265</f>
        <v>0</v>
      </c>
      <c r="BQ265">
        <f t="shared" ref="BQ265:BQ328" si="636">AH265</f>
        <v>0</v>
      </c>
      <c r="BR265">
        <f t="shared" ref="BR265:BR328" si="637">AI265</f>
        <v>0</v>
      </c>
      <c r="BS265">
        <f t="shared" ref="BS265:BS328" si="638">AJ265</f>
        <v>0</v>
      </c>
      <c r="BT265">
        <f t="shared" ref="BT265:BT328" si="639">AK265</f>
        <v>0</v>
      </c>
      <c r="BU265">
        <f t="shared" ref="BU265:BU328" si="640">AL265</f>
        <v>0</v>
      </c>
      <c r="BV265">
        <f t="shared" ref="BV265:BV328" si="641">AM265</f>
        <v>0</v>
      </c>
      <c r="BW265">
        <f t="shared" ref="BW265:BW328" si="642">AN265</f>
        <v>0</v>
      </c>
      <c r="BX265">
        <f t="shared" ref="BX265:BX328" si="643">AO265</f>
        <v>0</v>
      </c>
      <c r="BY265">
        <f t="shared" ref="BY265:BY328" si="644">AP265</f>
        <v>0</v>
      </c>
      <c r="BZ265">
        <f t="shared" ref="BZ265:BZ328" si="645">AQ265</f>
        <v>0</v>
      </c>
      <c r="CA265">
        <f t="shared" ref="CA265:CA328" si="646">AR265</f>
        <v>0</v>
      </c>
      <c r="CB265">
        <f t="shared" ref="CB265:CB328" si="647">AS265</f>
        <v>0</v>
      </c>
      <c r="CC265">
        <f t="shared" ref="CC265:CC328" si="648">CB265+AT265</f>
        <v>0</v>
      </c>
      <c r="CD265">
        <f t="shared" ref="CD265:CD328" si="649">CB265+AU265</f>
        <v>0</v>
      </c>
      <c r="CE265">
        <f t="shared" ref="CE265:CE328" si="650">CB265+AV265</f>
        <v>0</v>
      </c>
      <c r="CF265">
        <f t="shared" ref="CF265:CF328" si="651">$CE265+AW265</f>
        <v>0</v>
      </c>
      <c r="CG265">
        <f t="shared" ref="CG265:CG328" si="652">$CE265+AX265</f>
        <v>0</v>
      </c>
      <c r="CH265">
        <f t="shared" ref="CH265:CH328" si="653">$CE265+AY265</f>
        <v>0</v>
      </c>
      <c r="CI265">
        <f t="shared" ref="CI265:CI328" si="654">$CE265+AZ265</f>
        <v>0</v>
      </c>
      <c r="CJ265">
        <f t="shared" ref="CJ265:CJ328" si="655">$CE265+BA265</f>
        <v>0</v>
      </c>
      <c r="CK265">
        <f t="shared" ref="CK265:CK328" si="656">$CE265+BB265</f>
        <v>0</v>
      </c>
      <c r="CL265" t="str">
        <f t="shared" ref="CL265:CL328" si="657">IF(T265=0,"",1+$J$6)</f>
        <v/>
      </c>
      <c r="CM265" t="str">
        <f t="shared" ref="CM265:CM328" si="658">IF(U265=0,"",1+$J$6)</f>
        <v/>
      </c>
      <c r="CN265" t="str">
        <f t="shared" ref="CN265:CN328" si="659">IF(V265=0,"",1+$J$6)</f>
        <v/>
      </c>
      <c r="CO265" t="str">
        <f t="shared" ref="CO265:CO328" si="660">IF(W265=0,"",1+$J$6)</f>
        <v/>
      </c>
      <c r="CP265" t="str">
        <f t="shared" ref="CP265:CP328" si="661">IF(X265=0,"",1+$J$6)</f>
        <v/>
      </c>
      <c r="CQ265" t="str">
        <f t="shared" ref="CQ265:CQ328" si="662">IF(Y265=0,"",1+$J$6)</f>
        <v/>
      </c>
      <c r="CR265" t="str">
        <f t="shared" ref="CR265:CR328" si="663">IF(Z265=0,"",1+$J$6)</f>
        <v/>
      </c>
      <c r="CS265" t="str">
        <f t="shared" ref="CS265:CS328" si="664">IF(AA265=0,"",1+$J$6)</f>
        <v/>
      </c>
      <c r="CT265" t="str">
        <f t="shared" ref="CT265:CT328" si="665">IF(AB265=0,"",1+$J$6)</f>
        <v/>
      </c>
      <c r="CU265" t="str">
        <f t="shared" ref="CU265:CU328" si="666">IF(AC265=0,"",1+$J$6)</f>
        <v/>
      </c>
      <c r="CV265" t="str">
        <f t="shared" ref="CV265:CV328" si="667">IF(AD265=0,"",1+$J$6)</f>
        <v/>
      </c>
      <c r="CW265" t="str">
        <f t="shared" ref="CW265:CW328" si="668">IF(AE265=0,"",1+$J$6)</f>
        <v/>
      </c>
      <c r="CX265" t="str">
        <f t="shared" ref="CX265:CX328" si="669">IF(AF265=0,"",1+$J$6)</f>
        <v/>
      </c>
      <c r="CY265" t="str">
        <f t="shared" ref="CY265:CY328" si="670">IF(AG265=0,"",1+$J$6)</f>
        <v/>
      </c>
      <c r="CZ265" t="str">
        <f t="shared" ref="CZ265:CZ328" si="671">IF(AH265=0,"",1+$J$6)</f>
        <v/>
      </c>
      <c r="DA265" t="str">
        <f t="shared" ref="DA265:DA328" si="672">IF(AI265=0,"",1+$J$6)</f>
        <v/>
      </c>
      <c r="DB265" t="str">
        <f t="shared" ref="DB265:DB328" si="673">IF(AJ265=0,"",1+$J$6)</f>
        <v/>
      </c>
      <c r="DC265" t="str">
        <f t="shared" ref="DC265:DC328" si="674">IF(AK265=0,"",1+$J$6)</f>
        <v/>
      </c>
      <c r="DD265" t="str">
        <f t="shared" ref="DD265:DD328" si="675">IF(AL265=0,"",1+$J$6)</f>
        <v/>
      </c>
      <c r="DE265" t="str">
        <f t="shared" ref="DE265:DE328" si="676">IF(AM265=0,"",1+$J$6)</f>
        <v/>
      </c>
      <c r="DF265" t="str">
        <f t="shared" ref="DF265:DF328" si="677">IF(AN265=0,"",1+$J$6)</f>
        <v/>
      </c>
      <c r="DG265" t="str">
        <f t="shared" ref="DG265:DG328" si="678">IF(AO265=0,"",1+$J$6)</f>
        <v/>
      </c>
      <c r="DH265" t="str">
        <f t="shared" ref="DH265:DH328" si="679">IF(AP265=0,"",1+$J$6)</f>
        <v/>
      </c>
      <c r="DI265" t="str">
        <f t="shared" ref="DI265:DI328" si="680">IF(AQ265=0,"",1+$J$6)</f>
        <v/>
      </c>
      <c r="DJ265" t="str">
        <f t="shared" ref="DJ265:DJ328" si="681">IF(AR265=0,"",1+$J$6)</f>
        <v/>
      </c>
      <c r="DK265" t="str">
        <f t="shared" ref="DK265:DK328" si="682">IF(AS265=0,"",1+$J$6)</f>
        <v/>
      </c>
      <c r="DL265" t="str">
        <f t="shared" ref="DL265:DL328" si="683">IF(AT265=0,"",1+K265)</f>
        <v/>
      </c>
      <c r="DM265" t="str">
        <f t="shared" ref="DM265:DM328" si="684">IF(AU265=0,"",1+L265)</f>
        <v/>
      </c>
      <c r="DN265" t="str">
        <f t="shared" ref="DN265:DN328" si="685">IF(AV265=0,"",1+M265)</f>
        <v/>
      </c>
      <c r="DO265" t="str">
        <f t="shared" ref="DO265:DO328" si="686">IF(AW265=0,"",1+N265)</f>
        <v/>
      </c>
      <c r="DP265" t="str">
        <f t="shared" ref="DP265:DP328" si="687">IF(AX265=0,"",1+O265)</f>
        <v/>
      </c>
      <c r="DQ265" t="str">
        <f t="shared" ref="DQ265:DQ328" si="688">IF(AY265=0,"",1+P265)</f>
        <v/>
      </c>
      <c r="DR265" t="str">
        <f t="shared" ref="DR265:DR328" si="689">IF(AZ265=0,"",1+Q265)</f>
        <v/>
      </c>
      <c r="DS265" t="str">
        <f t="shared" ref="DS265:DS328" si="690">IF(BA265=0,"",1+R265)</f>
        <v/>
      </c>
      <c r="DT265" t="str">
        <f t="shared" ref="DT265:DT328" si="691">IF(BB265=0,"",1+S265)</f>
        <v/>
      </c>
      <c r="DU265">
        <f t="shared" ref="DU265:DU328" si="692">PRODUCT(CL265:DK265)</f>
        <v>0</v>
      </c>
      <c r="DV265">
        <f t="shared" ref="DV265:DV328" si="693">PRODUCT(DL265:DN265)</f>
        <v>0</v>
      </c>
      <c r="DW265">
        <f t="shared" ref="DW265:DW328" si="694">PRODUCT(DO265:DT265)</f>
        <v>0</v>
      </c>
      <c r="DX265" t="str">
        <f t="shared" ref="DX265:DX328" si="695">IF(DU265=0,"",DU265)</f>
        <v/>
      </c>
      <c r="DY265" t="str">
        <f t="shared" ref="DY265:DY328" si="696">IF(DV265=0,"",DV265)</f>
        <v/>
      </c>
      <c r="DZ265" t="str">
        <f t="shared" ref="DZ265:DZ328" si="697">IF(DW265=0,"",DW265)</f>
        <v/>
      </c>
      <c r="EA265" s="5">
        <f t="shared" ref="EA265:EA328" si="698">IF(D265=$E$2,1,PRODUCT(DX265:DZ265))</f>
        <v>0</v>
      </c>
      <c r="EB265" s="3">
        <f t="shared" ref="EB265:EB328" si="699">C265*EA265</f>
        <v>0</v>
      </c>
    </row>
    <row r="266" spans="2:132" x14ac:dyDescent="0.2">
      <c r="B266">
        <v>261</v>
      </c>
      <c r="C266" s="3">
        <f>Zisk!D280</f>
        <v>0</v>
      </c>
      <c r="D266">
        <f>Zisk!E280</f>
        <v>0</v>
      </c>
      <c r="E266" s="66" t="str">
        <f t="shared" si="586"/>
        <v/>
      </c>
      <c r="F266" t="str">
        <f t="shared" si="587"/>
        <v/>
      </c>
      <c r="G266" s="66" t="str">
        <f t="shared" si="588"/>
        <v/>
      </c>
      <c r="J266">
        <f>VstupniParametry_SKRYT!$D$5</f>
        <v>0.02</v>
      </c>
      <c r="K266">
        <f>VstupniParametry_SKRYT!$D$6</f>
        <v>0.06</v>
      </c>
      <c r="L266">
        <f>VstupniParametry_SKRYT!$D$7</f>
        <v>0.06</v>
      </c>
      <c r="M266">
        <f>VstupniParametry_SKRYT!$D$8</f>
        <v>0.06</v>
      </c>
      <c r="N266">
        <f>VstupniParametry_SKRYT!$D$9</f>
        <v>1.7999999999999999E-2</v>
      </c>
      <c r="O266" s="27">
        <f>VstupniParametry_SKRYT!$D$10</f>
        <v>0.01</v>
      </c>
      <c r="P266" s="27">
        <f>VstupniParametry_SKRYT!$D$11</f>
        <v>0.01</v>
      </c>
      <c r="Q266" s="27">
        <f>VstupniParametry_SKRYT!$D$12</f>
        <v>0.01</v>
      </c>
      <c r="R266" s="27">
        <f>VstupniParametry_SKRYT!$D$13</f>
        <v>0.01</v>
      </c>
      <c r="S266" s="27">
        <f>VstupniParametry_SKRYT!$D$14</f>
        <v>0.01</v>
      </c>
      <c r="T266">
        <f t="shared" si="589"/>
        <v>0</v>
      </c>
      <c r="U266">
        <f t="shared" si="590"/>
        <v>0</v>
      </c>
      <c r="V266">
        <f t="shared" si="591"/>
        <v>0</v>
      </c>
      <c r="W266">
        <f t="shared" si="592"/>
        <v>0</v>
      </c>
      <c r="X266">
        <f t="shared" si="593"/>
        <v>0</v>
      </c>
      <c r="Y266">
        <f t="shared" si="594"/>
        <v>0</v>
      </c>
      <c r="Z266">
        <f t="shared" si="595"/>
        <v>0</v>
      </c>
      <c r="AA266">
        <f t="shared" si="596"/>
        <v>0</v>
      </c>
      <c r="AB266">
        <f t="shared" si="597"/>
        <v>0</v>
      </c>
      <c r="AC266">
        <f t="shared" si="598"/>
        <v>0</v>
      </c>
      <c r="AD266">
        <f t="shared" si="599"/>
        <v>0</v>
      </c>
      <c r="AE266">
        <f t="shared" si="600"/>
        <v>0</v>
      </c>
      <c r="AF266">
        <f t="shared" si="601"/>
        <v>0</v>
      </c>
      <c r="AG266">
        <f t="shared" si="602"/>
        <v>0</v>
      </c>
      <c r="AH266">
        <f t="shared" si="603"/>
        <v>0</v>
      </c>
      <c r="AI266">
        <f t="shared" si="604"/>
        <v>0</v>
      </c>
      <c r="AJ266">
        <f t="shared" si="605"/>
        <v>0</v>
      </c>
      <c r="AK266">
        <f t="shared" si="606"/>
        <v>0</v>
      </c>
      <c r="AL266">
        <f t="shared" si="607"/>
        <v>0</v>
      </c>
      <c r="AM266">
        <f t="shared" si="608"/>
        <v>0</v>
      </c>
      <c r="AN266">
        <f t="shared" si="609"/>
        <v>0</v>
      </c>
      <c r="AO266">
        <f t="shared" si="610"/>
        <v>0</v>
      </c>
      <c r="AP266">
        <f t="shared" si="611"/>
        <v>0</v>
      </c>
      <c r="AQ266">
        <f t="shared" si="612"/>
        <v>0</v>
      </c>
      <c r="AR266">
        <f t="shared" si="613"/>
        <v>0</v>
      </c>
      <c r="AS266">
        <f t="shared" si="614"/>
        <v>0</v>
      </c>
      <c r="AT266">
        <f t="shared" si="584"/>
        <v>0</v>
      </c>
      <c r="AU266">
        <f t="shared" si="615"/>
        <v>0</v>
      </c>
      <c r="AV266">
        <f t="shared" si="616"/>
        <v>0</v>
      </c>
      <c r="AW266">
        <f t="shared" si="585"/>
        <v>0</v>
      </c>
      <c r="AX266">
        <f t="shared" si="617"/>
        <v>0</v>
      </c>
      <c r="AY266">
        <f t="shared" si="618"/>
        <v>0</v>
      </c>
      <c r="AZ266">
        <f t="shared" si="619"/>
        <v>0</v>
      </c>
      <c r="BA266">
        <f t="shared" si="620"/>
        <v>0</v>
      </c>
      <c r="BB266">
        <f t="shared" si="621"/>
        <v>0</v>
      </c>
      <c r="BC266">
        <f t="shared" si="622"/>
        <v>0</v>
      </c>
      <c r="BD266">
        <f t="shared" si="623"/>
        <v>0</v>
      </c>
      <c r="BE266">
        <f t="shared" si="624"/>
        <v>0</v>
      </c>
      <c r="BF266">
        <f t="shared" si="625"/>
        <v>0</v>
      </c>
      <c r="BG266">
        <f t="shared" si="626"/>
        <v>0</v>
      </c>
      <c r="BH266">
        <f t="shared" si="627"/>
        <v>0</v>
      </c>
      <c r="BI266">
        <f t="shared" si="628"/>
        <v>0</v>
      </c>
      <c r="BJ266">
        <f t="shared" si="629"/>
        <v>0</v>
      </c>
      <c r="BK266">
        <f t="shared" si="630"/>
        <v>0</v>
      </c>
      <c r="BL266">
        <f t="shared" si="631"/>
        <v>0</v>
      </c>
      <c r="BM266">
        <f t="shared" si="632"/>
        <v>0</v>
      </c>
      <c r="BN266">
        <f t="shared" si="633"/>
        <v>0</v>
      </c>
      <c r="BO266">
        <f t="shared" si="634"/>
        <v>0</v>
      </c>
      <c r="BP266">
        <f t="shared" si="635"/>
        <v>0</v>
      </c>
      <c r="BQ266">
        <f t="shared" si="636"/>
        <v>0</v>
      </c>
      <c r="BR266">
        <f t="shared" si="637"/>
        <v>0</v>
      </c>
      <c r="BS266">
        <f t="shared" si="638"/>
        <v>0</v>
      </c>
      <c r="BT266">
        <f t="shared" si="639"/>
        <v>0</v>
      </c>
      <c r="BU266">
        <f t="shared" si="640"/>
        <v>0</v>
      </c>
      <c r="BV266">
        <f t="shared" si="641"/>
        <v>0</v>
      </c>
      <c r="BW266">
        <f t="shared" si="642"/>
        <v>0</v>
      </c>
      <c r="BX266">
        <f t="shared" si="643"/>
        <v>0</v>
      </c>
      <c r="BY266">
        <f t="shared" si="644"/>
        <v>0</v>
      </c>
      <c r="BZ266">
        <f t="shared" si="645"/>
        <v>0</v>
      </c>
      <c r="CA266">
        <f t="shared" si="646"/>
        <v>0</v>
      </c>
      <c r="CB266">
        <f t="shared" si="647"/>
        <v>0</v>
      </c>
      <c r="CC266">
        <f t="shared" si="648"/>
        <v>0</v>
      </c>
      <c r="CD266">
        <f t="shared" si="649"/>
        <v>0</v>
      </c>
      <c r="CE266">
        <f t="shared" si="650"/>
        <v>0</v>
      </c>
      <c r="CF266">
        <f t="shared" si="651"/>
        <v>0</v>
      </c>
      <c r="CG266">
        <f t="shared" si="652"/>
        <v>0</v>
      </c>
      <c r="CH266">
        <f t="shared" si="653"/>
        <v>0</v>
      </c>
      <c r="CI266">
        <f t="shared" si="654"/>
        <v>0</v>
      </c>
      <c r="CJ266">
        <f t="shared" si="655"/>
        <v>0</v>
      </c>
      <c r="CK266">
        <f t="shared" si="656"/>
        <v>0</v>
      </c>
      <c r="CL266" t="str">
        <f t="shared" si="657"/>
        <v/>
      </c>
      <c r="CM266" t="str">
        <f t="shared" si="658"/>
        <v/>
      </c>
      <c r="CN266" t="str">
        <f t="shared" si="659"/>
        <v/>
      </c>
      <c r="CO266" t="str">
        <f t="shared" si="660"/>
        <v/>
      </c>
      <c r="CP266" t="str">
        <f t="shared" si="661"/>
        <v/>
      </c>
      <c r="CQ266" t="str">
        <f t="shared" si="662"/>
        <v/>
      </c>
      <c r="CR266" t="str">
        <f t="shared" si="663"/>
        <v/>
      </c>
      <c r="CS266" t="str">
        <f t="shared" si="664"/>
        <v/>
      </c>
      <c r="CT266" t="str">
        <f t="shared" si="665"/>
        <v/>
      </c>
      <c r="CU266" t="str">
        <f t="shared" si="666"/>
        <v/>
      </c>
      <c r="CV266" t="str">
        <f t="shared" si="667"/>
        <v/>
      </c>
      <c r="CW266" t="str">
        <f t="shared" si="668"/>
        <v/>
      </c>
      <c r="CX266" t="str">
        <f t="shared" si="669"/>
        <v/>
      </c>
      <c r="CY266" t="str">
        <f t="shared" si="670"/>
        <v/>
      </c>
      <c r="CZ266" t="str">
        <f t="shared" si="671"/>
        <v/>
      </c>
      <c r="DA266" t="str">
        <f t="shared" si="672"/>
        <v/>
      </c>
      <c r="DB266" t="str">
        <f t="shared" si="673"/>
        <v/>
      </c>
      <c r="DC266" t="str">
        <f t="shared" si="674"/>
        <v/>
      </c>
      <c r="DD266" t="str">
        <f t="shared" si="675"/>
        <v/>
      </c>
      <c r="DE266" t="str">
        <f t="shared" si="676"/>
        <v/>
      </c>
      <c r="DF266" t="str">
        <f t="shared" si="677"/>
        <v/>
      </c>
      <c r="DG266" t="str">
        <f t="shared" si="678"/>
        <v/>
      </c>
      <c r="DH266" t="str">
        <f t="shared" si="679"/>
        <v/>
      </c>
      <c r="DI266" t="str">
        <f t="shared" si="680"/>
        <v/>
      </c>
      <c r="DJ266" t="str">
        <f t="shared" si="681"/>
        <v/>
      </c>
      <c r="DK266" t="str">
        <f t="shared" si="682"/>
        <v/>
      </c>
      <c r="DL266" t="str">
        <f t="shared" si="683"/>
        <v/>
      </c>
      <c r="DM266" t="str">
        <f t="shared" si="684"/>
        <v/>
      </c>
      <c r="DN266" t="str">
        <f t="shared" si="685"/>
        <v/>
      </c>
      <c r="DO266" t="str">
        <f t="shared" si="686"/>
        <v/>
      </c>
      <c r="DP266" t="str">
        <f t="shared" si="687"/>
        <v/>
      </c>
      <c r="DQ266" t="str">
        <f t="shared" si="688"/>
        <v/>
      </c>
      <c r="DR266" t="str">
        <f t="shared" si="689"/>
        <v/>
      </c>
      <c r="DS266" t="str">
        <f t="shared" si="690"/>
        <v/>
      </c>
      <c r="DT266" t="str">
        <f t="shared" si="691"/>
        <v/>
      </c>
      <c r="DU266">
        <f t="shared" si="692"/>
        <v>0</v>
      </c>
      <c r="DV266">
        <f t="shared" si="693"/>
        <v>0</v>
      </c>
      <c r="DW266">
        <f t="shared" si="694"/>
        <v>0</v>
      </c>
      <c r="DX266" t="str">
        <f t="shared" si="695"/>
        <v/>
      </c>
      <c r="DY266" t="str">
        <f t="shared" si="696"/>
        <v/>
      </c>
      <c r="DZ266" t="str">
        <f t="shared" si="697"/>
        <v/>
      </c>
      <c r="EA266" s="5">
        <f t="shared" si="698"/>
        <v>0</v>
      </c>
      <c r="EB266" s="3">
        <f t="shared" si="699"/>
        <v>0</v>
      </c>
    </row>
    <row r="267" spans="2:132" x14ac:dyDescent="0.2">
      <c r="B267" s="25">
        <v>262</v>
      </c>
      <c r="C267" s="26">
        <f>Zisk!D281</f>
        <v>0</v>
      </c>
      <c r="D267">
        <f>Zisk!E281</f>
        <v>0</v>
      </c>
      <c r="E267" s="66" t="str">
        <f t="shared" si="586"/>
        <v/>
      </c>
      <c r="F267" t="str">
        <f t="shared" si="587"/>
        <v/>
      </c>
      <c r="G267" s="66" t="str">
        <f t="shared" si="588"/>
        <v/>
      </c>
      <c r="H267" s="25"/>
      <c r="I267" s="25"/>
      <c r="J267">
        <f>VstupniParametry_SKRYT!$D$5</f>
        <v>0.02</v>
      </c>
      <c r="K267">
        <f>VstupniParametry_SKRYT!$D$6</f>
        <v>0.06</v>
      </c>
      <c r="L267">
        <f>VstupniParametry_SKRYT!$D$7</f>
        <v>0.06</v>
      </c>
      <c r="M267">
        <f>VstupniParametry_SKRYT!$D$8</f>
        <v>0.06</v>
      </c>
      <c r="N267">
        <f>VstupniParametry_SKRYT!$D$9</f>
        <v>1.7999999999999999E-2</v>
      </c>
      <c r="O267" s="27">
        <f>VstupniParametry_SKRYT!$D$10</f>
        <v>0.01</v>
      </c>
      <c r="P267" s="27">
        <f>VstupniParametry_SKRYT!$D$11</f>
        <v>0.01</v>
      </c>
      <c r="Q267" s="27">
        <f>VstupniParametry_SKRYT!$D$12</f>
        <v>0.01</v>
      </c>
      <c r="R267" s="27">
        <f>VstupniParametry_SKRYT!$D$13</f>
        <v>0.01</v>
      </c>
      <c r="S267" s="27">
        <f>VstupniParametry_SKRYT!$D$14</f>
        <v>0.01</v>
      </c>
      <c r="T267">
        <f t="shared" si="589"/>
        <v>0</v>
      </c>
      <c r="U267">
        <f t="shared" si="590"/>
        <v>0</v>
      </c>
      <c r="V267">
        <f t="shared" si="591"/>
        <v>0</v>
      </c>
      <c r="W267">
        <f t="shared" si="592"/>
        <v>0</v>
      </c>
      <c r="X267">
        <f t="shared" si="593"/>
        <v>0</v>
      </c>
      <c r="Y267">
        <f t="shared" si="594"/>
        <v>0</v>
      </c>
      <c r="Z267">
        <f t="shared" si="595"/>
        <v>0</v>
      </c>
      <c r="AA267">
        <f t="shared" si="596"/>
        <v>0</v>
      </c>
      <c r="AB267">
        <f t="shared" si="597"/>
        <v>0</v>
      </c>
      <c r="AC267">
        <f t="shared" si="598"/>
        <v>0</v>
      </c>
      <c r="AD267">
        <f t="shared" si="599"/>
        <v>0</v>
      </c>
      <c r="AE267">
        <f t="shared" si="600"/>
        <v>0</v>
      </c>
      <c r="AF267">
        <f t="shared" si="601"/>
        <v>0</v>
      </c>
      <c r="AG267">
        <f t="shared" si="602"/>
        <v>0</v>
      </c>
      <c r="AH267">
        <f t="shared" si="603"/>
        <v>0</v>
      </c>
      <c r="AI267">
        <f t="shared" si="604"/>
        <v>0</v>
      </c>
      <c r="AJ267">
        <f t="shared" si="605"/>
        <v>0</v>
      </c>
      <c r="AK267">
        <f t="shared" si="606"/>
        <v>0</v>
      </c>
      <c r="AL267">
        <f t="shared" si="607"/>
        <v>0</v>
      </c>
      <c r="AM267">
        <f t="shared" si="608"/>
        <v>0</v>
      </c>
      <c r="AN267">
        <f t="shared" si="609"/>
        <v>0</v>
      </c>
      <c r="AO267">
        <f t="shared" si="610"/>
        <v>0</v>
      </c>
      <c r="AP267">
        <f t="shared" si="611"/>
        <v>0</v>
      </c>
      <c r="AQ267">
        <f t="shared" si="612"/>
        <v>0</v>
      </c>
      <c r="AR267">
        <f t="shared" si="613"/>
        <v>0</v>
      </c>
      <c r="AS267">
        <f t="shared" si="614"/>
        <v>0</v>
      </c>
      <c r="AT267">
        <f t="shared" si="584"/>
        <v>0</v>
      </c>
      <c r="AU267">
        <f t="shared" si="615"/>
        <v>0</v>
      </c>
      <c r="AV267">
        <f t="shared" si="616"/>
        <v>0</v>
      </c>
      <c r="AW267">
        <f t="shared" si="585"/>
        <v>0</v>
      </c>
      <c r="AX267">
        <f t="shared" si="617"/>
        <v>0</v>
      </c>
      <c r="AY267">
        <f t="shared" si="618"/>
        <v>0</v>
      </c>
      <c r="AZ267">
        <f t="shared" si="619"/>
        <v>0</v>
      </c>
      <c r="BA267">
        <f t="shared" si="620"/>
        <v>0</v>
      </c>
      <c r="BB267">
        <f t="shared" si="621"/>
        <v>0</v>
      </c>
      <c r="BC267">
        <f t="shared" si="622"/>
        <v>0</v>
      </c>
      <c r="BD267">
        <f t="shared" si="623"/>
        <v>0</v>
      </c>
      <c r="BE267">
        <f t="shared" si="624"/>
        <v>0</v>
      </c>
      <c r="BF267">
        <f t="shared" si="625"/>
        <v>0</v>
      </c>
      <c r="BG267">
        <f t="shared" si="626"/>
        <v>0</v>
      </c>
      <c r="BH267">
        <f t="shared" si="627"/>
        <v>0</v>
      </c>
      <c r="BI267">
        <f t="shared" si="628"/>
        <v>0</v>
      </c>
      <c r="BJ267">
        <f t="shared" si="629"/>
        <v>0</v>
      </c>
      <c r="BK267">
        <f t="shared" si="630"/>
        <v>0</v>
      </c>
      <c r="BL267">
        <f t="shared" si="631"/>
        <v>0</v>
      </c>
      <c r="BM267">
        <f t="shared" si="632"/>
        <v>0</v>
      </c>
      <c r="BN267">
        <f t="shared" si="633"/>
        <v>0</v>
      </c>
      <c r="BO267">
        <f t="shared" si="634"/>
        <v>0</v>
      </c>
      <c r="BP267">
        <f t="shared" si="635"/>
        <v>0</v>
      </c>
      <c r="BQ267">
        <f t="shared" si="636"/>
        <v>0</v>
      </c>
      <c r="BR267">
        <f t="shared" si="637"/>
        <v>0</v>
      </c>
      <c r="BS267">
        <f t="shared" si="638"/>
        <v>0</v>
      </c>
      <c r="BT267">
        <f t="shared" si="639"/>
        <v>0</v>
      </c>
      <c r="BU267">
        <f t="shared" si="640"/>
        <v>0</v>
      </c>
      <c r="BV267">
        <f t="shared" si="641"/>
        <v>0</v>
      </c>
      <c r="BW267">
        <f t="shared" si="642"/>
        <v>0</v>
      </c>
      <c r="BX267">
        <f t="shared" si="643"/>
        <v>0</v>
      </c>
      <c r="BY267">
        <f t="shared" si="644"/>
        <v>0</v>
      </c>
      <c r="BZ267">
        <f t="shared" si="645"/>
        <v>0</v>
      </c>
      <c r="CA267">
        <f t="shared" si="646"/>
        <v>0</v>
      </c>
      <c r="CB267">
        <f t="shared" si="647"/>
        <v>0</v>
      </c>
      <c r="CC267">
        <f t="shared" si="648"/>
        <v>0</v>
      </c>
      <c r="CD267">
        <f t="shared" si="649"/>
        <v>0</v>
      </c>
      <c r="CE267">
        <f t="shared" si="650"/>
        <v>0</v>
      </c>
      <c r="CF267">
        <f t="shared" si="651"/>
        <v>0</v>
      </c>
      <c r="CG267">
        <f t="shared" si="652"/>
        <v>0</v>
      </c>
      <c r="CH267">
        <f t="shared" si="653"/>
        <v>0</v>
      </c>
      <c r="CI267">
        <f t="shared" si="654"/>
        <v>0</v>
      </c>
      <c r="CJ267">
        <f t="shared" si="655"/>
        <v>0</v>
      </c>
      <c r="CK267">
        <f t="shared" si="656"/>
        <v>0</v>
      </c>
      <c r="CL267" t="str">
        <f t="shared" si="657"/>
        <v/>
      </c>
      <c r="CM267" t="str">
        <f t="shared" si="658"/>
        <v/>
      </c>
      <c r="CN267" t="str">
        <f t="shared" si="659"/>
        <v/>
      </c>
      <c r="CO267" t="str">
        <f t="shared" si="660"/>
        <v/>
      </c>
      <c r="CP267" t="str">
        <f t="shared" si="661"/>
        <v/>
      </c>
      <c r="CQ267" t="str">
        <f t="shared" si="662"/>
        <v/>
      </c>
      <c r="CR267" t="str">
        <f t="shared" si="663"/>
        <v/>
      </c>
      <c r="CS267" t="str">
        <f t="shared" si="664"/>
        <v/>
      </c>
      <c r="CT267" t="str">
        <f t="shared" si="665"/>
        <v/>
      </c>
      <c r="CU267" t="str">
        <f t="shared" si="666"/>
        <v/>
      </c>
      <c r="CV267" t="str">
        <f t="shared" si="667"/>
        <v/>
      </c>
      <c r="CW267" t="str">
        <f t="shared" si="668"/>
        <v/>
      </c>
      <c r="CX267" t="str">
        <f t="shared" si="669"/>
        <v/>
      </c>
      <c r="CY267" t="str">
        <f t="shared" si="670"/>
        <v/>
      </c>
      <c r="CZ267" t="str">
        <f t="shared" si="671"/>
        <v/>
      </c>
      <c r="DA267" t="str">
        <f t="shared" si="672"/>
        <v/>
      </c>
      <c r="DB267" t="str">
        <f t="shared" si="673"/>
        <v/>
      </c>
      <c r="DC267" t="str">
        <f t="shared" si="674"/>
        <v/>
      </c>
      <c r="DD267" t="str">
        <f t="shared" si="675"/>
        <v/>
      </c>
      <c r="DE267" t="str">
        <f t="shared" si="676"/>
        <v/>
      </c>
      <c r="DF267" t="str">
        <f t="shared" si="677"/>
        <v/>
      </c>
      <c r="DG267" t="str">
        <f t="shared" si="678"/>
        <v/>
      </c>
      <c r="DH267" t="str">
        <f t="shared" si="679"/>
        <v/>
      </c>
      <c r="DI267" t="str">
        <f t="shared" si="680"/>
        <v/>
      </c>
      <c r="DJ267" t="str">
        <f t="shared" si="681"/>
        <v/>
      </c>
      <c r="DK267" t="str">
        <f t="shared" si="682"/>
        <v/>
      </c>
      <c r="DL267" t="str">
        <f t="shared" si="683"/>
        <v/>
      </c>
      <c r="DM267" t="str">
        <f t="shared" si="684"/>
        <v/>
      </c>
      <c r="DN267" t="str">
        <f t="shared" si="685"/>
        <v/>
      </c>
      <c r="DO267" t="str">
        <f t="shared" si="686"/>
        <v/>
      </c>
      <c r="DP267" t="str">
        <f t="shared" si="687"/>
        <v/>
      </c>
      <c r="DQ267" t="str">
        <f t="shared" si="688"/>
        <v/>
      </c>
      <c r="DR267" t="str">
        <f t="shared" si="689"/>
        <v/>
      </c>
      <c r="DS267" t="str">
        <f t="shared" si="690"/>
        <v/>
      </c>
      <c r="DT267" t="str">
        <f t="shared" si="691"/>
        <v/>
      </c>
      <c r="DU267">
        <f t="shared" si="692"/>
        <v>0</v>
      </c>
      <c r="DV267">
        <f t="shared" si="693"/>
        <v>0</v>
      </c>
      <c r="DW267">
        <f t="shared" si="694"/>
        <v>0</v>
      </c>
      <c r="DX267" t="str">
        <f t="shared" si="695"/>
        <v/>
      </c>
      <c r="DY267" t="str">
        <f t="shared" si="696"/>
        <v/>
      </c>
      <c r="DZ267" t="str">
        <f t="shared" si="697"/>
        <v/>
      </c>
      <c r="EA267" s="5">
        <f t="shared" si="698"/>
        <v>0</v>
      </c>
      <c r="EB267" s="3">
        <f t="shared" si="699"/>
        <v>0</v>
      </c>
    </row>
    <row r="268" spans="2:132" x14ac:dyDescent="0.2">
      <c r="B268">
        <v>263</v>
      </c>
      <c r="C268" s="3">
        <f>Zisk!D282</f>
        <v>0</v>
      </c>
      <c r="D268">
        <f>Zisk!E282</f>
        <v>0</v>
      </c>
      <c r="E268" s="66" t="str">
        <f t="shared" si="586"/>
        <v/>
      </c>
      <c r="F268" t="str">
        <f t="shared" si="587"/>
        <v/>
      </c>
      <c r="G268" s="66" t="str">
        <f t="shared" si="588"/>
        <v/>
      </c>
      <c r="J268">
        <f>VstupniParametry_SKRYT!$D$5</f>
        <v>0.02</v>
      </c>
      <c r="K268">
        <f>VstupniParametry_SKRYT!$D$6</f>
        <v>0.06</v>
      </c>
      <c r="L268">
        <f>VstupniParametry_SKRYT!$D$7</f>
        <v>0.06</v>
      </c>
      <c r="M268">
        <f>VstupniParametry_SKRYT!$D$8</f>
        <v>0.06</v>
      </c>
      <c r="N268">
        <f>VstupniParametry_SKRYT!$D$9</f>
        <v>1.7999999999999999E-2</v>
      </c>
      <c r="O268" s="27">
        <f>VstupniParametry_SKRYT!$D$10</f>
        <v>0.01</v>
      </c>
      <c r="P268" s="27">
        <f>VstupniParametry_SKRYT!$D$11</f>
        <v>0.01</v>
      </c>
      <c r="Q268" s="27">
        <f>VstupniParametry_SKRYT!$D$12</f>
        <v>0.01</v>
      </c>
      <c r="R268" s="27">
        <f>VstupniParametry_SKRYT!$D$13</f>
        <v>0.01</v>
      </c>
      <c r="S268" s="27">
        <f>VstupniParametry_SKRYT!$D$14</f>
        <v>0.01</v>
      </c>
      <c r="T268">
        <f t="shared" si="589"/>
        <v>0</v>
      </c>
      <c r="U268">
        <f t="shared" si="590"/>
        <v>0</v>
      </c>
      <c r="V268">
        <f t="shared" si="591"/>
        <v>0</v>
      </c>
      <c r="W268">
        <f t="shared" si="592"/>
        <v>0</v>
      </c>
      <c r="X268">
        <f t="shared" si="593"/>
        <v>0</v>
      </c>
      <c r="Y268">
        <f t="shared" si="594"/>
        <v>0</v>
      </c>
      <c r="Z268">
        <f t="shared" si="595"/>
        <v>0</v>
      </c>
      <c r="AA268">
        <f t="shared" si="596"/>
        <v>0</v>
      </c>
      <c r="AB268">
        <f t="shared" si="597"/>
        <v>0</v>
      </c>
      <c r="AC268">
        <f t="shared" si="598"/>
        <v>0</v>
      </c>
      <c r="AD268">
        <f t="shared" si="599"/>
        <v>0</v>
      </c>
      <c r="AE268">
        <f t="shared" si="600"/>
        <v>0</v>
      </c>
      <c r="AF268">
        <f t="shared" si="601"/>
        <v>0</v>
      </c>
      <c r="AG268">
        <f t="shared" si="602"/>
        <v>0</v>
      </c>
      <c r="AH268">
        <f t="shared" si="603"/>
        <v>0</v>
      </c>
      <c r="AI268">
        <f t="shared" si="604"/>
        <v>0</v>
      </c>
      <c r="AJ268">
        <f t="shared" si="605"/>
        <v>0</v>
      </c>
      <c r="AK268">
        <f t="shared" si="606"/>
        <v>0</v>
      </c>
      <c r="AL268">
        <f t="shared" si="607"/>
        <v>0</v>
      </c>
      <c r="AM268">
        <f t="shared" si="608"/>
        <v>0</v>
      </c>
      <c r="AN268">
        <f t="shared" si="609"/>
        <v>0</v>
      </c>
      <c r="AO268">
        <f t="shared" si="610"/>
        <v>0</v>
      </c>
      <c r="AP268">
        <f t="shared" si="611"/>
        <v>0</v>
      </c>
      <c r="AQ268">
        <f t="shared" si="612"/>
        <v>0</v>
      </c>
      <c r="AR268">
        <f t="shared" si="613"/>
        <v>0</v>
      </c>
      <c r="AS268">
        <f t="shared" si="614"/>
        <v>0</v>
      </c>
      <c r="AT268">
        <f t="shared" si="584"/>
        <v>0</v>
      </c>
      <c r="AU268">
        <f t="shared" si="615"/>
        <v>0</v>
      </c>
      <c r="AV268">
        <f t="shared" si="616"/>
        <v>0</v>
      </c>
      <c r="AW268">
        <f t="shared" si="585"/>
        <v>0</v>
      </c>
      <c r="AX268">
        <f t="shared" si="617"/>
        <v>0</v>
      </c>
      <c r="AY268">
        <f t="shared" si="618"/>
        <v>0</v>
      </c>
      <c r="AZ268">
        <f t="shared" si="619"/>
        <v>0</v>
      </c>
      <c r="BA268">
        <f t="shared" si="620"/>
        <v>0</v>
      </c>
      <c r="BB268">
        <f t="shared" si="621"/>
        <v>0</v>
      </c>
      <c r="BC268">
        <f t="shared" si="622"/>
        <v>0</v>
      </c>
      <c r="BD268">
        <f t="shared" si="623"/>
        <v>0</v>
      </c>
      <c r="BE268">
        <f t="shared" si="624"/>
        <v>0</v>
      </c>
      <c r="BF268">
        <f t="shared" si="625"/>
        <v>0</v>
      </c>
      <c r="BG268">
        <f t="shared" si="626"/>
        <v>0</v>
      </c>
      <c r="BH268">
        <f t="shared" si="627"/>
        <v>0</v>
      </c>
      <c r="BI268">
        <f t="shared" si="628"/>
        <v>0</v>
      </c>
      <c r="BJ268">
        <f t="shared" si="629"/>
        <v>0</v>
      </c>
      <c r="BK268">
        <f t="shared" si="630"/>
        <v>0</v>
      </c>
      <c r="BL268">
        <f t="shared" si="631"/>
        <v>0</v>
      </c>
      <c r="BM268">
        <f t="shared" si="632"/>
        <v>0</v>
      </c>
      <c r="BN268">
        <f t="shared" si="633"/>
        <v>0</v>
      </c>
      <c r="BO268">
        <f t="shared" si="634"/>
        <v>0</v>
      </c>
      <c r="BP268">
        <f t="shared" si="635"/>
        <v>0</v>
      </c>
      <c r="BQ268">
        <f t="shared" si="636"/>
        <v>0</v>
      </c>
      <c r="BR268">
        <f t="shared" si="637"/>
        <v>0</v>
      </c>
      <c r="BS268">
        <f t="shared" si="638"/>
        <v>0</v>
      </c>
      <c r="BT268">
        <f t="shared" si="639"/>
        <v>0</v>
      </c>
      <c r="BU268">
        <f t="shared" si="640"/>
        <v>0</v>
      </c>
      <c r="BV268">
        <f t="shared" si="641"/>
        <v>0</v>
      </c>
      <c r="BW268">
        <f t="shared" si="642"/>
        <v>0</v>
      </c>
      <c r="BX268">
        <f t="shared" si="643"/>
        <v>0</v>
      </c>
      <c r="BY268">
        <f t="shared" si="644"/>
        <v>0</v>
      </c>
      <c r="BZ268">
        <f t="shared" si="645"/>
        <v>0</v>
      </c>
      <c r="CA268">
        <f t="shared" si="646"/>
        <v>0</v>
      </c>
      <c r="CB268">
        <f t="shared" si="647"/>
        <v>0</v>
      </c>
      <c r="CC268">
        <f t="shared" si="648"/>
        <v>0</v>
      </c>
      <c r="CD268">
        <f t="shared" si="649"/>
        <v>0</v>
      </c>
      <c r="CE268">
        <f t="shared" si="650"/>
        <v>0</v>
      </c>
      <c r="CF268">
        <f t="shared" si="651"/>
        <v>0</v>
      </c>
      <c r="CG268">
        <f t="shared" si="652"/>
        <v>0</v>
      </c>
      <c r="CH268">
        <f t="shared" si="653"/>
        <v>0</v>
      </c>
      <c r="CI268">
        <f t="shared" si="654"/>
        <v>0</v>
      </c>
      <c r="CJ268">
        <f t="shared" si="655"/>
        <v>0</v>
      </c>
      <c r="CK268">
        <f t="shared" si="656"/>
        <v>0</v>
      </c>
      <c r="CL268" t="str">
        <f t="shared" si="657"/>
        <v/>
      </c>
      <c r="CM268" t="str">
        <f t="shared" si="658"/>
        <v/>
      </c>
      <c r="CN268" t="str">
        <f t="shared" si="659"/>
        <v/>
      </c>
      <c r="CO268" t="str">
        <f t="shared" si="660"/>
        <v/>
      </c>
      <c r="CP268" t="str">
        <f t="shared" si="661"/>
        <v/>
      </c>
      <c r="CQ268" t="str">
        <f t="shared" si="662"/>
        <v/>
      </c>
      <c r="CR268" t="str">
        <f t="shared" si="663"/>
        <v/>
      </c>
      <c r="CS268" t="str">
        <f t="shared" si="664"/>
        <v/>
      </c>
      <c r="CT268" t="str">
        <f t="shared" si="665"/>
        <v/>
      </c>
      <c r="CU268" t="str">
        <f t="shared" si="666"/>
        <v/>
      </c>
      <c r="CV268" t="str">
        <f t="shared" si="667"/>
        <v/>
      </c>
      <c r="CW268" t="str">
        <f t="shared" si="668"/>
        <v/>
      </c>
      <c r="CX268" t="str">
        <f t="shared" si="669"/>
        <v/>
      </c>
      <c r="CY268" t="str">
        <f t="shared" si="670"/>
        <v/>
      </c>
      <c r="CZ268" t="str">
        <f t="shared" si="671"/>
        <v/>
      </c>
      <c r="DA268" t="str">
        <f t="shared" si="672"/>
        <v/>
      </c>
      <c r="DB268" t="str">
        <f t="shared" si="673"/>
        <v/>
      </c>
      <c r="DC268" t="str">
        <f t="shared" si="674"/>
        <v/>
      </c>
      <c r="DD268" t="str">
        <f t="shared" si="675"/>
        <v/>
      </c>
      <c r="DE268" t="str">
        <f t="shared" si="676"/>
        <v/>
      </c>
      <c r="DF268" t="str">
        <f t="shared" si="677"/>
        <v/>
      </c>
      <c r="DG268" t="str">
        <f t="shared" si="678"/>
        <v/>
      </c>
      <c r="DH268" t="str">
        <f t="shared" si="679"/>
        <v/>
      </c>
      <c r="DI268" t="str">
        <f t="shared" si="680"/>
        <v/>
      </c>
      <c r="DJ268" t="str">
        <f t="shared" si="681"/>
        <v/>
      </c>
      <c r="DK268" t="str">
        <f t="shared" si="682"/>
        <v/>
      </c>
      <c r="DL268" t="str">
        <f t="shared" si="683"/>
        <v/>
      </c>
      <c r="DM268" t="str">
        <f t="shared" si="684"/>
        <v/>
      </c>
      <c r="DN268" t="str">
        <f t="shared" si="685"/>
        <v/>
      </c>
      <c r="DO268" t="str">
        <f t="shared" si="686"/>
        <v/>
      </c>
      <c r="DP268" t="str">
        <f t="shared" si="687"/>
        <v/>
      </c>
      <c r="DQ268" t="str">
        <f t="shared" si="688"/>
        <v/>
      </c>
      <c r="DR268" t="str">
        <f t="shared" si="689"/>
        <v/>
      </c>
      <c r="DS268" t="str">
        <f t="shared" si="690"/>
        <v/>
      </c>
      <c r="DT268" t="str">
        <f t="shared" si="691"/>
        <v/>
      </c>
      <c r="DU268">
        <f t="shared" si="692"/>
        <v>0</v>
      </c>
      <c r="DV268">
        <f t="shared" si="693"/>
        <v>0</v>
      </c>
      <c r="DW268">
        <f t="shared" si="694"/>
        <v>0</v>
      </c>
      <c r="DX268" t="str">
        <f t="shared" si="695"/>
        <v/>
      </c>
      <c r="DY268" t="str">
        <f t="shared" si="696"/>
        <v/>
      </c>
      <c r="DZ268" t="str">
        <f t="shared" si="697"/>
        <v/>
      </c>
      <c r="EA268" s="5">
        <f t="shared" si="698"/>
        <v>0</v>
      </c>
      <c r="EB268" s="3">
        <f t="shared" si="699"/>
        <v>0</v>
      </c>
    </row>
    <row r="269" spans="2:132" x14ac:dyDescent="0.2">
      <c r="B269" s="25">
        <v>264</v>
      </c>
      <c r="C269" s="26">
        <f>Zisk!D283</f>
        <v>0</v>
      </c>
      <c r="D269">
        <f>Zisk!E283</f>
        <v>0</v>
      </c>
      <c r="E269" s="66" t="str">
        <f t="shared" si="586"/>
        <v/>
      </c>
      <c r="F269" t="str">
        <f t="shared" si="587"/>
        <v/>
      </c>
      <c r="G269" s="66" t="str">
        <f t="shared" si="588"/>
        <v/>
      </c>
      <c r="H269" s="25"/>
      <c r="I269" s="25"/>
      <c r="J269">
        <f>VstupniParametry_SKRYT!$D$5</f>
        <v>0.02</v>
      </c>
      <c r="K269">
        <f>VstupniParametry_SKRYT!$D$6</f>
        <v>0.06</v>
      </c>
      <c r="L269">
        <f>VstupniParametry_SKRYT!$D$7</f>
        <v>0.06</v>
      </c>
      <c r="M269">
        <f>VstupniParametry_SKRYT!$D$8</f>
        <v>0.06</v>
      </c>
      <c r="N269">
        <f>VstupniParametry_SKRYT!$D$9</f>
        <v>1.7999999999999999E-2</v>
      </c>
      <c r="O269" s="27">
        <f>VstupniParametry_SKRYT!$D$10</f>
        <v>0.01</v>
      </c>
      <c r="P269" s="27">
        <f>VstupniParametry_SKRYT!$D$11</f>
        <v>0.01</v>
      </c>
      <c r="Q269" s="27">
        <f>VstupniParametry_SKRYT!$D$12</f>
        <v>0.01</v>
      </c>
      <c r="R269" s="27">
        <f>VstupniParametry_SKRYT!$D$13</f>
        <v>0.01</v>
      </c>
      <c r="S269" s="27">
        <f>VstupniParametry_SKRYT!$D$14</f>
        <v>0.01</v>
      </c>
      <c r="T269">
        <f t="shared" si="589"/>
        <v>0</v>
      </c>
      <c r="U269">
        <f t="shared" si="590"/>
        <v>0</v>
      </c>
      <c r="V269">
        <f t="shared" si="591"/>
        <v>0</v>
      </c>
      <c r="W269">
        <f t="shared" si="592"/>
        <v>0</v>
      </c>
      <c r="X269">
        <f t="shared" si="593"/>
        <v>0</v>
      </c>
      <c r="Y269">
        <f t="shared" si="594"/>
        <v>0</v>
      </c>
      <c r="Z269">
        <f t="shared" si="595"/>
        <v>0</v>
      </c>
      <c r="AA269">
        <f t="shared" si="596"/>
        <v>0</v>
      </c>
      <c r="AB269">
        <f t="shared" si="597"/>
        <v>0</v>
      </c>
      <c r="AC269">
        <f t="shared" si="598"/>
        <v>0</v>
      </c>
      <c r="AD269">
        <f t="shared" si="599"/>
        <v>0</v>
      </c>
      <c r="AE269">
        <f t="shared" si="600"/>
        <v>0</v>
      </c>
      <c r="AF269">
        <f t="shared" si="601"/>
        <v>0</v>
      </c>
      <c r="AG269">
        <f t="shared" si="602"/>
        <v>0</v>
      </c>
      <c r="AH269">
        <f t="shared" si="603"/>
        <v>0</v>
      </c>
      <c r="AI269">
        <f t="shared" si="604"/>
        <v>0</v>
      </c>
      <c r="AJ269">
        <f t="shared" si="605"/>
        <v>0</v>
      </c>
      <c r="AK269">
        <f t="shared" si="606"/>
        <v>0</v>
      </c>
      <c r="AL269">
        <f t="shared" si="607"/>
        <v>0</v>
      </c>
      <c r="AM269">
        <f t="shared" si="608"/>
        <v>0</v>
      </c>
      <c r="AN269">
        <f t="shared" si="609"/>
        <v>0</v>
      </c>
      <c r="AO269">
        <f t="shared" si="610"/>
        <v>0</v>
      </c>
      <c r="AP269">
        <f t="shared" si="611"/>
        <v>0</v>
      </c>
      <c r="AQ269">
        <f t="shared" si="612"/>
        <v>0</v>
      </c>
      <c r="AR269">
        <f t="shared" si="613"/>
        <v>0</v>
      </c>
      <c r="AS269">
        <f t="shared" si="614"/>
        <v>0</v>
      </c>
      <c r="AT269">
        <f t="shared" si="584"/>
        <v>0</v>
      </c>
      <c r="AU269">
        <f t="shared" si="615"/>
        <v>0</v>
      </c>
      <c r="AV269">
        <f t="shared" si="616"/>
        <v>0</v>
      </c>
      <c r="AW269">
        <f t="shared" si="585"/>
        <v>0</v>
      </c>
      <c r="AX269">
        <f t="shared" si="617"/>
        <v>0</v>
      </c>
      <c r="AY269">
        <f t="shared" si="618"/>
        <v>0</v>
      </c>
      <c r="AZ269">
        <f t="shared" si="619"/>
        <v>0</v>
      </c>
      <c r="BA269">
        <f t="shared" si="620"/>
        <v>0</v>
      </c>
      <c r="BB269">
        <f t="shared" si="621"/>
        <v>0</v>
      </c>
      <c r="BC269">
        <f t="shared" si="622"/>
        <v>0</v>
      </c>
      <c r="BD269">
        <f t="shared" si="623"/>
        <v>0</v>
      </c>
      <c r="BE269">
        <f t="shared" si="624"/>
        <v>0</v>
      </c>
      <c r="BF269">
        <f t="shared" si="625"/>
        <v>0</v>
      </c>
      <c r="BG269">
        <f t="shared" si="626"/>
        <v>0</v>
      </c>
      <c r="BH269">
        <f t="shared" si="627"/>
        <v>0</v>
      </c>
      <c r="BI269">
        <f t="shared" si="628"/>
        <v>0</v>
      </c>
      <c r="BJ269">
        <f t="shared" si="629"/>
        <v>0</v>
      </c>
      <c r="BK269">
        <f t="shared" si="630"/>
        <v>0</v>
      </c>
      <c r="BL269">
        <f t="shared" si="631"/>
        <v>0</v>
      </c>
      <c r="BM269">
        <f t="shared" si="632"/>
        <v>0</v>
      </c>
      <c r="BN269">
        <f t="shared" si="633"/>
        <v>0</v>
      </c>
      <c r="BO269">
        <f t="shared" si="634"/>
        <v>0</v>
      </c>
      <c r="BP269">
        <f t="shared" si="635"/>
        <v>0</v>
      </c>
      <c r="BQ269">
        <f t="shared" si="636"/>
        <v>0</v>
      </c>
      <c r="BR269">
        <f t="shared" si="637"/>
        <v>0</v>
      </c>
      <c r="BS269">
        <f t="shared" si="638"/>
        <v>0</v>
      </c>
      <c r="BT269">
        <f t="shared" si="639"/>
        <v>0</v>
      </c>
      <c r="BU269">
        <f t="shared" si="640"/>
        <v>0</v>
      </c>
      <c r="BV269">
        <f t="shared" si="641"/>
        <v>0</v>
      </c>
      <c r="BW269">
        <f t="shared" si="642"/>
        <v>0</v>
      </c>
      <c r="BX269">
        <f t="shared" si="643"/>
        <v>0</v>
      </c>
      <c r="BY269">
        <f t="shared" si="644"/>
        <v>0</v>
      </c>
      <c r="BZ269">
        <f t="shared" si="645"/>
        <v>0</v>
      </c>
      <c r="CA269">
        <f t="shared" si="646"/>
        <v>0</v>
      </c>
      <c r="CB269">
        <f t="shared" si="647"/>
        <v>0</v>
      </c>
      <c r="CC269">
        <f t="shared" si="648"/>
        <v>0</v>
      </c>
      <c r="CD269">
        <f t="shared" si="649"/>
        <v>0</v>
      </c>
      <c r="CE269">
        <f t="shared" si="650"/>
        <v>0</v>
      </c>
      <c r="CF269">
        <f t="shared" si="651"/>
        <v>0</v>
      </c>
      <c r="CG269">
        <f t="shared" si="652"/>
        <v>0</v>
      </c>
      <c r="CH269">
        <f t="shared" si="653"/>
        <v>0</v>
      </c>
      <c r="CI269">
        <f t="shared" si="654"/>
        <v>0</v>
      </c>
      <c r="CJ269">
        <f t="shared" si="655"/>
        <v>0</v>
      </c>
      <c r="CK269">
        <f t="shared" si="656"/>
        <v>0</v>
      </c>
      <c r="CL269" t="str">
        <f t="shared" si="657"/>
        <v/>
      </c>
      <c r="CM269" t="str">
        <f t="shared" si="658"/>
        <v/>
      </c>
      <c r="CN269" t="str">
        <f t="shared" si="659"/>
        <v/>
      </c>
      <c r="CO269" t="str">
        <f t="shared" si="660"/>
        <v/>
      </c>
      <c r="CP269" t="str">
        <f t="shared" si="661"/>
        <v/>
      </c>
      <c r="CQ269" t="str">
        <f t="shared" si="662"/>
        <v/>
      </c>
      <c r="CR269" t="str">
        <f t="shared" si="663"/>
        <v/>
      </c>
      <c r="CS269" t="str">
        <f t="shared" si="664"/>
        <v/>
      </c>
      <c r="CT269" t="str">
        <f t="shared" si="665"/>
        <v/>
      </c>
      <c r="CU269" t="str">
        <f t="shared" si="666"/>
        <v/>
      </c>
      <c r="CV269" t="str">
        <f t="shared" si="667"/>
        <v/>
      </c>
      <c r="CW269" t="str">
        <f t="shared" si="668"/>
        <v/>
      </c>
      <c r="CX269" t="str">
        <f t="shared" si="669"/>
        <v/>
      </c>
      <c r="CY269" t="str">
        <f t="shared" si="670"/>
        <v/>
      </c>
      <c r="CZ269" t="str">
        <f t="shared" si="671"/>
        <v/>
      </c>
      <c r="DA269" t="str">
        <f t="shared" si="672"/>
        <v/>
      </c>
      <c r="DB269" t="str">
        <f t="shared" si="673"/>
        <v/>
      </c>
      <c r="DC269" t="str">
        <f t="shared" si="674"/>
        <v/>
      </c>
      <c r="DD269" t="str">
        <f t="shared" si="675"/>
        <v/>
      </c>
      <c r="DE269" t="str">
        <f t="shared" si="676"/>
        <v/>
      </c>
      <c r="DF269" t="str">
        <f t="shared" si="677"/>
        <v/>
      </c>
      <c r="DG269" t="str">
        <f t="shared" si="678"/>
        <v/>
      </c>
      <c r="DH269" t="str">
        <f t="shared" si="679"/>
        <v/>
      </c>
      <c r="DI269" t="str">
        <f t="shared" si="680"/>
        <v/>
      </c>
      <c r="DJ269" t="str">
        <f t="shared" si="681"/>
        <v/>
      </c>
      <c r="DK269" t="str">
        <f t="shared" si="682"/>
        <v/>
      </c>
      <c r="DL269" t="str">
        <f t="shared" si="683"/>
        <v/>
      </c>
      <c r="DM269" t="str">
        <f t="shared" si="684"/>
        <v/>
      </c>
      <c r="DN269" t="str">
        <f t="shared" si="685"/>
        <v/>
      </c>
      <c r="DO269" t="str">
        <f t="shared" si="686"/>
        <v/>
      </c>
      <c r="DP269" t="str">
        <f t="shared" si="687"/>
        <v/>
      </c>
      <c r="DQ269" t="str">
        <f t="shared" si="688"/>
        <v/>
      </c>
      <c r="DR269" t="str">
        <f t="shared" si="689"/>
        <v/>
      </c>
      <c r="DS269" t="str">
        <f t="shared" si="690"/>
        <v/>
      </c>
      <c r="DT269" t="str">
        <f t="shared" si="691"/>
        <v/>
      </c>
      <c r="DU269">
        <f t="shared" si="692"/>
        <v>0</v>
      </c>
      <c r="DV269">
        <f t="shared" si="693"/>
        <v>0</v>
      </c>
      <c r="DW269">
        <f t="shared" si="694"/>
        <v>0</v>
      </c>
      <c r="DX269" t="str">
        <f t="shared" si="695"/>
        <v/>
      </c>
      <c r="DY269" t="str">
        <f t="shared" si="696"/>
        <v/>
      </c>
      <c r="DZ269" t="str">
        <f t="shared" si="697"/>
        <v/>
      </c>
      <c r="EA269" s="5">
        <f t="shared" si="698"/>
        <v>0</v>
      </c>
      <c r="EB269" s="3">
        <f t="shared" si="699"/>
        <v>0</v>
      </c>
    </row>
    <row r="270" spans="2:132" x14ac:dyDescent="0.2">
      <c r="B270">
        <v>265</v>
      </c>
      <c r="C270" s="3">
        <f>Zisk!D284</f>
        <v>0</v>
      </c>
      <c r="D270">
        <f>Zisk!E284</f>
        <v>0</v>
      </c>
      <c r="E270" s="66" t="str">
        <f t="shared" si="586"/>
        <v/>
      </c>
      <c r="F270" t="str">
        <f t="shared" si="587"/>
        <v/>
      </c>
      <c r="G270" s="66" t="str">
        <f t="shared" si="588"/>
        <v/>
      </c>
      <c r="J270">
        <f>VstupniParametry_SKRYT!$D$5</f>
        <v>0.02</v>
      </c>
      <c r="K270">
        <f>VstupniParametry_SKRYT!$D$6</f>
        <v>0.06</v>
      </c>
      <c r="L270">
        <f>VstupniParametry_SKRYT!$D$7</f>
        <v>0.06</v>
      </c>
      <c r="M270">
        <f>VstupniParametry_SKRYT!$D$8</f>
        <v>0.06</v>
      </c>
      <c r="N270">
        <f>VstupniParametry_SKRYT!$D$9</f>
        <v>1.7999999999999999E-2</v>
      </c>
      <c r="O270" s="27">
        <f>VstupniParametry_SKRYT!$D$10</f>
        <v>0.01</v>
      </c>
      <c r="P270" s="27">
        <f>VstupniParametry_SKRYT!$D$11</f>
        <v>0.01</v>
      </c>
      <c r="Q270" s="27">
        <f>VstupniParametry_SKRYT!$D$12</f>
        <v>0.01</v>
      </c>
      <c r="R270" s="27">
        <f>VstupniParametry_SKRYT!$D$13</f>
        <v>0.01</v>
      </c>
      <c r="S270" s="27">
        <f>VstupniParametry_SKRYT!$D$14</f>
        <v>0.01</v>
      </c>
      <c r="T270">
        <f t="shared" si="589"/>
        <v>0</v>
      </c>
      <c r="U270">
        <f t="shared" si="590"/>
        <v>0</v>
      </c>
      <c r="V270">
        <f t="shared" si="591"/>
        <v>0</v>
      </c>
      <c r="W270">
        <f t="shared" si="592"/>
        <v>0</v>
      </c>
      <c r="X270">
        <f t="shared" si="593"/>
        <v>0</v>
      </c>
      <c r="Y270">
        <f t="shared" si="594"/>
        <v>0</v>
      </c>
      <c r="Z270">
        <f t="shared" si="595"/>
        <v>0</v>
      </c>
      <c r="AA270">
        <f t="shared" si="596"/>
        <v>0</v>
      </c>
      <c r="AB270">
        <f t="shared" si="597"/>
        <v>0</v>
      </c>
      <c r="AC270">
        <f t="shared" si="598"/>
        <v>0</v>
      </c>
      <c r="AD270">
        <f t="shared" si="599"/>
        <v>0</v>
      </c>
      <c r="AE270">
        <f t="shared" si="600"/>
        <v>0</v>
      </c>
      <c r="AF270">
        <f t="shared" si="601"/>
        <v>0</v>
      </c>
      <c r="AG270">
        <f t="shared" si="602"/>
        <v>0</v>
      </c>
      <c r="AH270">
        <f t="shared" si="603"/>
        <v>0</v>
      </c>
      <c r="AI270">
        <f t="shared" si="604"/>
        <v>0</v>
      </c>
      <c r="AJ270">
        <f t="shared" si="605"/>
        <v>0</v>
      </c>
      <c r="AK270">
        <f t="shared" si="606"/>
        <v>0</v>
      </c>
      <c r="AL270">
        <f t="shared" si="607"/>
        <v>0</v>
      </c>
      <c r="AM270">
        <f t="shared" si="608"/>
        <v>0</v>
      </c>
      <c r="AN270">
        <f t="shared" si="609"/>
        <v>0</v>
      </c>
      <c r="AO270">
        <f t="shared" si="610"/>
        <v>0</v>
      </c>
      <c r="AP270">
        <f t="shared" si="611"/>
        <v>0</v>
      </c>
      <c r="AQ270">
        <f t="shared" si="612"/>
        <v>0</v>
      </c>
      <c r="AR270">
        <f t="shared" si="613"/>
        <v>0</v>
      </c>
      <c r="AS270">
        <f t="shared" si="614"/>
        <v>0</v>
      </c>
      <c r="AT270">
        <f t="shared" si="584"/>
        <v>0</v>
      </c>
      <c r="AU270">
        <f t="shared" si="615"/>
        <v>0</v>
      </c>
      <c r="AV270">
        <f t="shared" si="616"/>
        <v>0</v>
      </c>
      <c r="AW270">
        <f t="shared" si="585"/>
        <v>0</v>
      </c>
      <c r="AX270">
        <f t="shared" si="617"/>
        <v>0</v>
      </c>
      <c r="AY270">
        <f t="shared" si="618"/>
        <v>0</v>
      </c>
      <c r="AZ270">
        <f t="shared" si="619"/>
        <v>0</v>
      </c>
      <c r="BA270">
        <f t="shared" si="620"/>
        <v>0</v>
      </c>
      <c r="BB270">
        <f t="shared" si="621"/>
        <v>0</v>
      </c>
      <c r="BC270">
        <f t="shared" si="622"/>
        <v>0</v>
      </c>
      <c r="BD270">
        <f t="shared" si="623"/>
        <v>0</v>
      </c>
      <c r="BE270">
        <f t="shared" si="624"/>
        <v>0</v>
      </c>
      <c r="BF270">
        <f t="shared" si="625"/>
        <v>0</v>
      </c>
      <c r="BG270">
        <f t="shared" si="626"/>
        <v>0</v>
      </c>
      <c r="BH270">
        <f t="shared" si="627"/>
        <v>0</v>
      </c>
      <c r="BI270">
        <f t="shared" si="628"/>
        <v>0</v>
      </c>
      <c r="BJ270">
        <f t="shared" si="629"/>
        <v>0</v>
      </c>
      <c r="BK270">
        <f t="shared" si="630"/>
        <v>0</v>
      </c>
      <c r="BL270">
        <f t="shared" si="631"/>
        <v>0</v>
      </c>
      <c r="BM270">
        <f t="shared" si="632"/>
        <v>0</v>
      </c>
      <c r="BN270">
        <f t="shared" si="633"/>
        <v>0</v>
      </c>
      <c r="BO270">
        <f t="shared" si="634"/>
        <v>0</v>
      </c>
      <c r="BP270">
        <f t="shared" si="635"/>
        <v>0</v>
      </c>
      <c r="BQ270">
        <f t="shared" si="636"/>
        <v>0</v>
      </c>
      <c r="BR270">
        <f t="shared" si="637"/>
        <v>0</v>
      </c>
      <c r="BS270">
        <f t="shared" si="638"/>
        <v>0</v>
      </c>
      <c r="BT270">
        <f t="shared" si="639"/>
        <v>0</v>
      </c>
      <c r="BU270">
        <f t="shared" si="640"/>
        <v>0</v>
      </c>
      <c r="BV270">
        <f t="shared" si="641"/>
        <v>0</v>
      </c>
      <c r="BW270">
        <f t="shared" si="642"/>
        <v>0</v>
      </c>
      <c r="BX270">
        <f t="shared" si="643"/>
        <v>0</v>
      </c>
      <c r="BY270">
        <f t="shared" si="644"/>
        <v>0</v>
      </c>
      <c r="BZ270">
        <f t="shared" si="645"/>
        <v>0</v>
      </c>
      <c r="CA270">
        <f t="shared" si="646"/>
        <v>0</v>
      </c>
      <c r="CB270">
        <f t="shared" si="647"/>
        <v>0</v>
      </c>
      <c r="CC270">
        <f t="shared" si="648"/>
        <v>0</v>
      </c>
      <c r="CD270">
        <f t="shared" si="649"/>
        <v>0</v>
      </c>
      <c r="CE270">
        <f t="shared" si="650"/>
        <v>0</v>
      </c>
      <c r="CF270">
        <f t="shared" si="651"/>
        <v>0</v>
      </c>
      <c r="CG270">
        <f t="shared" si="652"/>
        <v>0</v>
      </c>
      <c r="CH270">
        <f t="shared" si="653"/>
        <v>0</v>
      </c>
      <c r="CI270">
        <f t="shared" si="654"/>
        <v>0</v>
      </c>
      <c r="CJ270">
        <f t="shared" si="655"/>
        <v>0</v>
      </c>
      <c r="CK270">
        <f t="shared" si="656"/>
        <v>0</v>
      </c>
      <c r="CL270" t="str">
        <f t="shared" si="657"/>
        <v/>
      </c>
      <c r="CM270" t="str">
        <f t="shared" si="658"/>
        <v/>
      </c>
      <c r="CN270" t="str">
        <f t="shared" si="659"/>
        <v/>
      </c>
      <c r="CO270" t="str">
        <f t="shared" si="660"/>
        <v/>
      </c>
      <c r="CP270" t="str">
        <f t="shared" si="661"/>
        <v/>
      </c>
      <c r="CQ270" t="str">
        <f t="shared" si="662"/>
        <v/>
      </c>
      <c r="CR270" t="str">
        <f t="shared" si="663"/>
        <v/>
      </c>
      <c r="CS270" t="str">
        <f t="shared" si="664"/>
        <v/>
      </c>
      <c r="CT270" t="str">
        <f t="shared" si="665"/>
        <v/>
      </c>
      <c r="CU270" t="str">
        <f t="shared" si="666"/>
        <v/>
      </c>
      <c r="CV270" t="str">
        <f t="shared" si="667"/>
        <v/>
      </c>
      <c r="CW270" t="str">
        <f t="shared" si="668"/>
        <v/>
      </c>
      <c r="CX270" t="str">
        <f t="shared" si="669"/>
        <v/>
      </c>
      <c r="CY270" t="str">
        <f t="shared" si="670"/>
        <v/>
      </c>
      <c r="CZ270" t="str">
        <f t="shared" si="671"/>
        <v/>
      </c>
      <c r="DA270" t="str">
        <f t="shared" si="672"/>
        <v/>
      </c>
      <c r="DB270" t="str">
        <f t="shared" si="673"/>
        <v/>
      </c>
      <c r="DC270" t="str">
        <f t="shared" si="674"/>
        <v/>
      </c>
      <c r="DD270" t="str">
        <f t="shared" si="675"/>
        <v/>
      </c>
      <c r="DE270" t="str">
        <f t="shared" si="676"/>
        <v/>
      </c>
      <c r="DF270" t="str">
        <f t="shared" si="677"/>
        <v/>
      </c>
      <c r="DG270" t="str">
        <f t="shared" si="678"/>
        <v/>
      </c>
      <c r="DH270" t="str">
        <f t="shared" si="679"/>
        <v/>
      </c>
      <c r="DI270" t="str">
        <f t="shared" si="680"/>
        <v/>
      </c>
      <c r="DJ270" t="str">
        <f t="shared" si="681"/>
        <v/>
      </c>
      <c r="DK270" t="str">
        <f t="shared" si="682"/>
        <v/>
      </c>
      <c r="DL270" t="str">
        <f t="shared" si="683"/>
        <v/>
      </c>
      <c r="DM270" t="str">
        <f t="shared" si="684"/>
        <v/>
      </c>
      <c r="DN270" t="str">
        <f t="shared" si="685"/>
        <v/>
      </c>
      <c r="DO270" t="str">
        <f t="shared" si="686"/>
        <v/>
      </c>
      <c r="DP270" t="str">
        <f t="shared" si="687"/>
        <v/>
      </c>
      <c r="DQ270" t="str">
        <f t="shared" si="688"/>
        <v/>
      </c>
      <c r="DR270" t="str">
        <f t="shared" si="689"/>
        <v/>
      </c>
      <c r="DS270" t="str">
        <f t="shared" si="690"/>
        <v/>
      </c>
      <c r="DT270" t="str">
        <f t="shared" si="691"/>
        <v/>
      </c>
      <c r="DU270">
        <f t="shared" si="692"/>
        <v>0</v>
      </c>
      <c r="DV270">
        <f t="shared" si="693"/>
        <v>0</v>
      </c>
      <c r="DW270">
        <f t="shared" si="694"/>
        <v>0</v>
      </c>
      <c r="DX270" t="str">
        <f t="shared" si="695"/>
        <v/>
      </c>
      <c r="DY270" t="str">
        <f t="shared" si="696"/>
        <v/>
      </c>
      <c r="DZ270" t="str">
        <f t="shared" si="697"/>
        <v/>
      </c>
      <c r="EA270" s="5">
        <f t="shared" si="698"/>
        <v>0</v>
      </c>
      <c r="EB270" s="3">
        <f t="shared" si="699"/>
        <v>0</v>
      </c>
    </row>
    <row r="271" spans="2:132" x14ac:dyDescent="0.2">
      <c r="B271" s="25">
        <v>266</v>
      </c>
      <c r="C271" s="26">
        <f>Zisk!D285</f>
        <v>0</v>
      </c>
      <c r="D271">
        <f>Zisk!E285</f>
        <v>0</v>
      </c>
      <c r="E271" s="66" t="str">
        <f t="shared" si="586"/>
        <v/>
      </c>
      <c r="F271" t="str">
        <f t="shared" si="587"/>
        <v/>
      </c>
      <c r="G271" s="66" t="str">
        <f t="shared" si="588"/>
        <v/>
      </c>
      <c r="H271" s="25"/>
      <c r="I271" s="25"/>
      <c r="J271">
        <f>VstupniParametry_SKRYT!$D$5</f>
        <v>0.02</v>
      </c>
      <c r="K271">
        <f>VstupniParametry_SKRYT!$D$6</f>
        <v>0.06</v>
      </c>
      <c r="L271">
        <f>VstupniParametry_SKRYT!$D$7</f>
        <v>0.06</v>
      </c>
      <c r="M271">
        <f>VstupniParametry_SKRYT!$D$8</f>
        <v>0.06</v>
      </c>
      <c r="N271">
        <f>VstupniParametry_SKRYT!$D$9</f>
        <v>1.7999999999999999E-2</v>
      </c>
      <c r="O271" s="27">
        <f>VstupniParametry_SKRYT!$D$10</f>
        <v>0.01</v>
      </c>
      <c r="P271" s="27">
        <f>VstupniParametry_SKRYT!$D$11</f>
        <v>0.01</v>
      </c>
      <c r="Q271" s="27">
        <f>VstupniParametry_SKRYT!$D$12</f>
        <v>0.01</v>
      </c>
      <c r="R271" s="27">
        <f>VstupniParametry_SKRYT!$D$13</f>
        <v>0.01</v>
      </c>
      <c r="S271" s="27">
        <f>VstupniParametry_SKRYT!$D$14</f>
        <v>0.01</v>
      </c>
      <c r="T271">
        <f t="shared" si="589"/>
        <v>0</v>
      </c>
      <c r="U271">
        <f t="shared" si="590"/>
        <v>0</v>
      </c>
      <c r="V271">
        <f t="shared" si="591"/>
        <v>0</v>
      </c>
      <c r="W271">
        <f t="shared" si="592"/>
        <v>0</v>
      </c>
      <c r="X271">
        <f t="shared" si="593"/>
        <v>0</v>
      </c>
      <c r="Y271">
        <f t="shared" si="594"/>
        <v>0</v>
      </c>
      <c r="Z271">
        <f t="shared" si="595"/>
        <v>0</v>
      </c>
      <c r="AA271">
        <f t="shared" si="596"/>
        <v>0</v>
      </c>
      <c r="AB271">
        <f t="shared" si="597"/>
        <v>0</v>
      </c>
      <c r="AC271">
        <f t="shared" si="598"/>
        <v>0</v>
      </c>
      <c r="AD271">
        <f t="shared" si="599"/>
        <v>0</v>
      </c>
      <c r="AE271">
        <f t="shared" si="600"/>
        <v>0</v>
      </c>
      <c r="AF271">
        <f t="shared" si="601"/>
        <v>0</v>
      </c>
      <c r="AG271">
        <f t="shared" si="602"/>
        <v>0</v>
      </c>
      <c r="AH271">
        <f t="shared" si="603"/>
        <v>0</v>
      </c>
      <c r="AI271">
        <f t="shared" si="604"/>
        <v>0</v>
      </c>
      <c r="AJ271">
        <f t="shared" si="605"/>
        <v>0</v>
      </c>
      <c r="AK271">
        <f t="shared" si="606"/>
        <v>0</v>
      </c>
      <c r="AL271">
        <f t="shared" si="607"/>
        <v>0</v>
      </c>
      <c r="AM271">
        <f t="shared" si="608"/>
        <v>0</v>
      </c>
      <c r="AN271">
        <f t="shared" si="609"/>
        <v>0</v>
      </c>
      <c r="AO271">
        <f t="shared" si="610"/>
        <v>0</v>
      </c>
      <c r="AP271">
        <f t="shared" si="611"/>
        <v>0</v>
      </c>
      <c r="AQ271">
        <f t="shared" si="612"/>
        <v>0</v>
      </c>
      <c r="AR271">
        <f t="shared" si="613"/>
        <v>0</v>
      </c>
      <c r="AS271">
        <f t="shared" si="614"/>
        <v>0</v>
      </c>
      <c r="AT271">
        <f t="shared" si="584"/>
        <v>0</v>
      </c>
      <c r="AU271">
        <f t="shared" si="615"/>
        <v>0</v>
      </c>
      <c r="AV271">
        <f t="shared" si="616"/>
        <v>0</v>
      </c>
      <c r="AW271">
        <f t="shared" si="585"/>
        <v>0</v>
      </c>
      <c r="AX271">
        <f t="shared" si="617"/>
        <v>0</v>
      </c>
      <c r="AY271">
        <f t="shared" si="618"/>
        <v>0</v>
      </c>
      <c r="AZ271">
        <f t="shared" si="619"/>
        <v>0</v>
      </c>
      <c r="BA271">
        <f t="shared" si="620"/>
        <v>0</v>
      </c>
      <c r="BB271">
        <f t="shared" si="621"/>
        <v>0</v>
      </c>
      <c r="BC271">
        <f t="shared" si="622"/>
        <v>0</v>
      </c>
      <c r="BD271">
        <f t="shared" si="623"/>
        <v>0</v>
      </c>
      <c r="BE271">
        <f t="shared" si="624"/>
        <v>0</v>
      </c>
      <c r="BF271">
        <f t="shared" si="625"/>
        <v>0</v>
      </c>
      <c r="BG271">
        <f t="shared" si="626"/>
        <v>0</v>
      </c>
      <c r="BH271">
        <f t="shared" si="627"/>
        <v>0</v>
      </c>
      <c r="BI271">
        <f t="shared" si="628"/>
        <v>0</v>
      </c>
      <c r="BJ271">
        <f t="shared" si="629"/>
        <v>0</v>
      </c>
      <c r="BK271">
        <f t="shared" si="630"/>
        <v>0</v>
      </c>
      <c r="BL271">
        <f t="shared" si="631"/>
        <v>0</v>
      </c>
      <c r="BM271">
        <f t="shared" si="632"/>
        <v>0</v>
      </c>
      <c r="BN271">
        <f t="shared" si="633"/>
        <v>0</v>
      </c>
      <c r="BO271">
        <f t="shared" si="634"/>
        <v>0</v>
      </c>
      <c r="BP271">
        <f t="shared" si="635"/>
        <v>0</v>
      </c>
      <c r="BQ271">
        <f t="shared" si="636"/>
        <v>0</v>
      </c>
      <c r="BR271">
        <f t="shared" si="637"/>
        <v>0</v>
      </c>
      <c r="BS271">
        <f t="shared" si="638"/>
        <v>0</v>
      </c>
      <c r="BT271">
        <f t="shared" si="639"/>
        <v>0</v>
      </c>
      <c r="BU271">
        <f t="shared" si="640"/>
        <v>0</v>
      </c>
      <c r="BV271">
        <f t="shared" si="641"/>
        <v>0</v>
      </c>
      <c r="BW271">
        <f t="shared" si="642"/>
        <v>0</v>
      </c>
      <c r="BX271">
        <f t="shared" si="643"/>
        <v>0</v>
      </c>
      <c r="BY271">
        <f t="shared" si="644"/>
        <v>0</v>
      </c>
      <c r="BZ271">
        <f t="shared" si="645"/>
        <v>0</v>
      </c>
      <c r="CA271">
        <f t="shared" si="646"/>
        <v>0</v>
      </c>
      <c r="CB271">
        <f t="shared" si="647"/>
        <v>0</v>
      </c>
      <c r="CC271">
        <f t="shared" si="648"/>
        <v>0</v>
      </c>
      <c r="CD271">
        <f t="shared" si="649"/>
        <v>0</v>
      </c>
      <c r="CE271">
        <f t="shared" si="650"/>
        <v>0</v>
      </c>
      <c r="CF271">
        <f t="shared" si="651"/>
        <v>0</v>
      </c>
      <c r="CG271">
        <f t="shared" si="652"/>
        <v>0</v>
      </c>
      <c r="CH271">
        <f t="shared" si="653"/>
        <v>0</v>
      </c>
      <c r="CI271">
        <f t="shared" si="654"/>
        <v>0</v>
      </c>
      <c r="CJ271">
        <f t="shared" si="655"/>
        <v>0</v>
      </c>
      <c r="CK271">
        <f t="shared" si="656"/>
        <v>0</v>
      </c>
      <c r="CL271" t="str">
        <f t="shared" si="657"/>
        <v/>
      </c>
      <c r="CM271" t="str">
        <f t="shared" si="658"/>
        <v/>
      </c>
      <c r="CN271" t="str">
        <f t="shared" si="659"/>
        <v/>
      </c>
      <c r="CO271" t="str">
        <f t="shared" si="660"/>
        <v/>
      </c>
      <c r="CP271" t="str">
        <f t="shared" si="661"/>
        <v/>
      </c>
      <c r="CQ271" t="str">
        <f t="shared" si="662"/>
        <v/>
      </c>
      <c r="CR271" t="str">
        <f t="shared" si="663"/>
        <v/>
      </c>
      <c r="CS271" t="str">
        <f t="shared" si="664"/>
        <v/>
      </c>
      <c r="CT271" t="str">
        <f t="shared" si="665"/>
        <v/>
      </c>
      <c r="CU271" t="str">
        <f t="shared" si="666"/>
        <v/>
      </c>
      <c r="CV271" t="str">
        <f t="shared" si="667"/>
        <v/>
      </c>
      <c r="CW271" t="str">
        <f t="shared" si="668"/>
        <v/>
      </c>
      <c r="CX271" t="str">
        <f t="shared" si="669"/>
        <v/>
      </c>
      <c r="CY271" t="str">
        <f t="shared" si="670"/>
        <v/>
      </c>
      <c r="CZ271" t="str">
        <f t="shared" si="671"/>
        <v/>
      </c>
      <c r="DA271" t="str">
        <f t="shared" si="672"/>
        <v/>
      </c>
      <c r="DB271" t="str">
        <f t="shared" si="673"/>
        <v/>
      </c>
      <c r="DC271" t="str">
        <f t="shared" si="674"/>
        <v/>
      </c>
      <c r="DD271" t="str">
        <f t="shared" si="675"/>
        <v/>
      </c>
      <c r="DE271" t="str">
        <f t="shared" si="676"/>
        <v/>
      </c>
      <c r="DF271" t="str">
        <f t="shared" si="677"/>
        <v/>
      </c>
      <c r="DG271" t="str">
        <f t="shared" si="678"/>
        <v/>
      </c>
      <c r="DH271" t="str">
        <f t="shared" si="679"/>
        <v/>
      </c>
      <c r="DI271" t="str">
        <f t="shared" si="680"/>
        <v/>
      </c>
      <c r="DJ271" t="str">
        <f t="shared" si="681"/>
        <v/>
      </c>
      <c r="DK271" t="str">
        <f t="shared" si="682"/>
        <v/>
      </c>
      <c r="DL271" t="str">
        <f t="shared" si="683"/>
        <v/>
      </c>
      <c r="DM271" t="str">
        <f t="shared" si="684"/>
        <v/>
      </c>
      <c r="DN271" t="str">
        <f t="shared" si="685"/>
        <v/>
      </c>
      <c r="DO271" t="str">
        <f t="shared" si="686"/>
        <v/>
      </c>
      <c r="DP271" t="str">
        <f t="shared" si="687"/>
        <v/>
      </c>
      <c r="DQ271" t="str">
        <f t="shared" si="688"/>
        <v/>
      </c>
      <c r="DR271" t="str">
        <f t="shared" si="689"/>
        <v/>
      </c>
      <c r="DS271" t="str">
        <f t="shared" si="690"/>
        <v/>
      </c>
      <c r="DT271" t="str">
        <f t="shared" si="691"/>
        <v/>
      </c>
      <c r="DU271">
        <f t="shared" si="692"/>
        <v>0</v>
      </c>
      <c r="DV271">
        <f t="shared" si="693"/>
        <v>0</v>
      </c>
      <c r="DW271">
        <f t="shared" si="694"/>
        <v>0</v>
      </c>
      <c r="DX271" t="str">
        <f t="shared" si="695"/>
        <v/>
      </c>
      <c r="DY271" t="str">
        <f t="shared" si="696"/>
        <v/>
      </c>
      <c r="DZ271" t="str">
        <f t="shared" si="697"/>
        <v/>
      </c>
      <c r="EA271" s="5">
        <f t="shared" si="698"/>
        <v>0</v>
      </c>
      <c r="EB271" s="3">
        <f t="shared" si="699"/>
        <v>0</v>
      </c>
    </row>
    <row r="272" spans="2:132" x14ac:dyDescent="0.2">
      <c r="B272">
        <v>267</v>
      </c>
      <c r="C272" s="3">
        <f>Zisk!D286</f>
        <v>0</v>
      </c>
      <c r="D272">
        <f>Zisk!E286</f>
        <v>0</v>
      </c>
      <c r="E272" s="66" t="str">
        <f t="shared" si="586"/>
        <v/>
      </c>
      <c r="F272" t="str">
        <f t="shared" si="587"/>
        <v/>
      </c>
      <c r="G272" s="66" t="str">
        <f t="shared" si="588"/>
        <v/>
      </c>
      <c r="J272">
        <f>VstupniParametry_SKRYT!$D$5</f>
        <v>0.02</v>
      </c>
      <c r="K272">
        <f>VstupniParametry_SKRYT!$D$6</f>
        <v>0.06</v>
      </c>
      <c r="L272">
        <f>VstupniParametry_SKRYT!$D$7</f>
        <v>0.06</v>
      </c>
      <c r="M272">
        <f>VstupniParametry_SKRYT!$D$8</f>
        <v>0.06</v>
      </c>
      <c r="N272">
        <f>VstupniParametry_SKRYT!$D$9</f>
        <v>1.7999999999999999E-2</v>
      </c>
      <c r="O272" s="27">
        <f>VstupniParametry_SKRYT!$D$10</f>
        <v>0.01</v>
      </c>
      <c r="P272" s="27">
        <f>VstupniParametry_SKRYT!$D$11</f>
        <v>0.01</v>
      </c>
      <c r="Q272" s="27">
        <f>VstupniParametry_SKRYT!$D$12</f>
        <v>0.01</v>
      </c>
      <c r="R272" s="27">
        <f>VstupniParametry_SKRYT!$D$13</f>
        <v>0.01</v>
      </c>
      <c r="S272" s="27">
        <f>VstupniParametry_SKRYT!$D$14</f>
        <v>0.01</v>
      </c>
      <c r="T272">
        <f t="shared" si="589"/>
        <v>0</v>
      </c>
      <c r="U272">
        <f t="shared" si="590"/>
        <v>0</v>
      </c>
      <c r="V272">
        <f t="shared" si="591"/>
        <v>0</v>
      </c>
      <c r="W272">
        <f t="shared" si="592"/>
        <v>0</v>
      </c>
      <c r="X272">
        <f t="shared" si="593"/>
        <v>0</v>
      </c>
      <c r="Y272">
        <f t="shared" si="594"/>
        <v>0</v>
      </c>
      <c r="Z272">
        <f t="shared" si="595"/>
        <v>0</v>
      </c>
      <c r="AA272">
        <f t="shared" si="596"/>
        <v>0</v>
      </c>
      <c r="AB272">
        <f t="shared" si="597"/>
        <v>0</v>
      </c>
      <c r="AC272">
        <f t="shared" si="598"/>
        <v>0</v>
      </c>
      <c r="AD272">
        <f t="shared" si="599"/>
        <v>0</v>
      </c>
      <c r="AE272">
        <f t="shared" si="600"/>
        <v>0</v>
      </c>
      <c r="AF272">
        <f t="shared" si="601"/>
        <v>0</v>
      </c>
      <c r="AG272">
        <f t="shared" si="602"/>
        <v>0</v>
      </c>
      <c r="AH272">
        <f t="shared" si="603"/>
        <v>0</v>
      </c>
      <c r="AI272">
        <f t="shared" si="604"/>
        <v>0</v>
      </c>
      <c r="AJ272">
        <f t="shared" si="605"/>
        <v>0</v>
      </c>
      <c r="AK272">
        <f t="shared" si="606"/>
        <v>0</v>
      </c>
      <c r="AL272">
        <f t="shared" si="607"/>
        <v>0</v>
      </c>
      <c r="AM272">
        <f t="shared" si="608"/>
        <v>0</v>
      </c>
      <c r="AN272">
        <f t="shared" si="609"/>
        <v>0</v>
      </c>
      <c r="AO272">
        <f t="shared" si="610"/>
        <v>0</v>
      </c>
      <c r="AP272">
        <f t="shared" si="611"/>
        <v>0</v>
      </c>
      <c r="AQ272">
        <f t="shared" si="612"/>
        <v>0</v>
      </c>
      <c r="AR272">
        <f t="shared" si="613"/>
        <v>0</v>
      </c>
      <c r="AS272">
        <f t="shared" si="614"/>
        <v>0</v>
      </c>
      <c r="AT272">
        <f t="shared" si="584"/>
        <v>0</v>
      </c>
      <c r="AU272">
        <f t="shared" si="615"/>
        <v>0</v>
      </c>
      <c r="AV272">
        <f t="shared" si="616"/>
        <v>0</v>
      </c>
      <c r="AW272">
        <f t="shared" si="585"/>
        <v>0</v>
      </c>
      <c r="AX272">
        <f t="shared" si="617"/>
        <v>0</v>
      </c>
      <c r="AY272">
        <f t="shared" si="618"/>
        <v>0</v>
      </c>
      <c r="AZ272">
        <f t="shared" si="619"/>
        <v>0</v>
      </c>
      <c r="BA272">
        <f t="shared" si="620"/>
        <v>0</v>
      </c>
      <c r="BB272">
        <f t="shared" si="621"/>
        <v>0</v>
      </c>
      <c r="BC272">
        <f t="shared" si="622"/>
        <v>0</v>
      </c>
      <c r="BD272">
        <f t="shared" si="623"/>
        <v>0</v>
      </c>
      <c r="BE272">
        <f t="shared" si="624"/>
        <v>0</v>
      </c>
      <c r="BF272">
        <f t="shared" si="625"/>
        <v>0</v>
      </c>
      <c r="BG272">
        <f t="shared" si="626"/>
        <v>0</v>
      </c>
      <c r="BH272">
        <f t="shared" si="627"/>
        <v>0</v>
      </c>
      <c r="BI272">
        <f t="shared" si="628"/>
        <v>0</v>
      </c>
      <c r="BJ272">
        <f t="shared" si="629"/>
        <v>0</v>
      </c>
      <c r="BK272">
        <f t="shared" si="630"/>
        <v>0</v>
      </c>
      <c r="BL272">
        <f t="shared" si="631"/>
        <v>0</v>
      </c>
      <c r="BM272">
        <f t="shared" si="632"/>
        <v>0</v>
      </c>
      <c r="BN272">
        <f t="shared" si="633"/>
        <v>0</v>
      </c>
      <c r="BO272">
        <f t="shared" si="634"/>
        <v>0</v>
      </c>
      <c r="BP272">
        <f t="shared" si="635"/>
        <v>0</v>
      </c>
      <c r="BQ272">
        <f t="shared" si="636"/>
        <v>0</v>
      </c>
      <c r="BR272">
        <f t="shared" si="637"/>
        <v>0</v>
      </c>
      <c r="BS272">
        <f t="shared" si="638"/>
        <v>0</v>
      </c>
      <c r="BT272">
        <f t="shared" si="639"/>
        <v>0</v>
      </c>
      <c r="BU272">
        <f t="shared" si="640"/>
        <v>0</v>
      </c>
      <c r="BV272">
        <f t="shared" si="641"/>
        <v>0</v>
      </c>
      <c r="BW272">
        <f t="shared" si="642"/>
        <v>0</v>
      </c>
      <c r="BX272">
        <f t="shared" si="643"/>
        <v>0</v>
      </c>
      <c r="BY272">
        <f t="shared" si="644"/>
        <v>0</v>
      </c>
      <c r="BZ272">
        <f t="shared" si="645"/>
        <v>0</v>
      </c>
      <c r="CA272">
        <f t="shared" si="646"/>
        <v>0</v>
      </c>
      <c r="CB272">
        <f t="shared" si="647"/>
        <v>0</v>
      </c>
      <c r="CC272">
        <f t="shared" si="648"/>
        <v>0</v>
      </c>
      <c r="CD272">
        <f t="shared" si="649"/>
        <v>0</v>
      </c>
      <c r="CE272">
        <f t="shared" si="650"/>
        <v>0</v>
      </c>
      <c r="CF272">
        <f t="shared" si="651"/>
        <v>0</v>
      </c>
      <c r="CG272">
        <f t="shared" si="652"/>
        <v>0</v>
      </c>
      <c r="CH272">
        <f t="shared" si="653"/>
        <v>0</v>
      </c>
      <c r="CI272">
        <f t="shared" si="654"/>
        <v>0</v>
      </c>
      <c r="CJ272">
        <f t="shared" si="655"/>
        <v>0</v>
      </c>
      <c r="CK272">
        <f t="shared" si="656"/>
        <v>0</v>
      </c>
      <c r="CL272" t="str">
        <f t="shared" si="657"/>
        <v/>
      </c>
      <c r="CM272" t="str">
        <f t="shared" si="658"/>
        <v/>
      </c>
      <c r="CN272" t="str">
        <f t="shared" si="659"/>
        <v/>
      </c>
      <c r="CO272" t="str">
        <f t="shared" si="660"/>
        <v/>
      </c>
      <c r="CP272" t="str">
        <f t="shared" si="661"/>
        <v/>
      </c>
      <c r="CQ272" t="str">
        <f t="shared" si="662"/>
        <v/>
      </c>
      <c r="CR272" t="str">
        <f t="shared" si="663"/>
        <v/>
      </c>
      <c r="CS272" t="str">
        <f t="shared" si="664"/>
        <v/>
      </c>
      <c r="CT272" t="str">
        <f t="shared" si="665"/>
        <v/>
      </c>
      <c r="CU272" t="str">
        <f t="shared" si="666"/>
        <v/>
      </c>
      <c r="CV272" t="str">
        <f t="shared" si="667"/>
        <v/>
      </c>
      <c r="CW272" t="str">
        <f t="shared" si="668"/>
        <v/>
      </c>
      <c r="CX272" t="str">
        <f t="shared" si="669"/>
        <v/>
      </c>
      <c r="CY272" t="str">
        <f t="shared" si="670"/>
        <v/>
      </c>
      <c r="CZ272" t="str">
        <f t="shared" si="671"/>
        <v/>
      </c>
      <c r="DA272" t="str">
        <f t="shared" si="672"/>
        <v/>
      </c>
      <c r="DB272" t="str">
        <f t="shared" si="673"/>
        <v/>
      </c>
      <c r="DC272" t="str">
        <f t="shared" si="674"/>
        <v/>
      </c>
      <c r="DD272" t="str">
        <f t="shared" si="675"/>
        <v/>
      </c>
      <c r="DE272" t="str">
        <f t="shared" si="676"/>
        <v/>
      </c>
      <c r="DF272" t="str">
        <f t="shared" si="677"/>
        <v/>
      </c>
      <c r="DG272" t="str">
        <f t="shared" si="678"/>
        <v/>
      </c>
      <c r="DH272" t="str">
        <f t="shared" si="679"/>
        <v/>
      </c>
      <c r="DI272" t="str">
        <f t="shared" si="680"/>
        <v/>
      </c>
      <c r="DJ272" t="str">
        <f t="shared" si="681"/>
        <v/>
      </c>
      <c r="DK272" t="str">
        <f t="shared" si="682"/>
        <v/>
      </c>
      <c r="DL272" t="str">
        <f t="shared" si="683"/>
        <v/>
      </c>
      <c r="DM272" t="str">
        <f t="shared" si="684"/>
        <v/>
      </c>
      <c r="DN272" t="str">
        <f t="shared" si="685"/>
        <v/>
      </c>
      <c r="DO272" t="str">
        <f t="shared" si="686"/>
        <v/>
      </c>
      <c r="DP272" t="str">
        <f t="shared" si="687"/>
        <v/>
      </c>
      <c r="DQ272" t="str">
        <f t="shared" si="688"/>
        <v/>
      </c>
      <c r="DR272" t="str">
        <f t="shared" si="689"/>
        <v/>
      </c>
      <c r="DS272" t="str">
        <f t="shared" si="690"/>
        <v/>
      </c>
      <c r="DT272" t="str">
        <f t="shared" si="691"/>
        <v/>
      </c>
      <c r="DU272">
        <f t="shared" si="692"/>
        <v>0</v>
      </c>
      <c r="DV272">
        <f t="shared" si="693"/>
        <v>0</v>
      </c>
      <c r="DW272">
        <f t="shared" si="694"/>
        <v>0</v>
      </c>
      <c r="DX272" t="str">
        <f t="shared" si="695"/>
        <v/>
      </c>
      <c r="DY272" t="str">
        <f t="shared" si="696"/>
        <v/>
      </c>
      <c r="DZ272" t="str">
        <f t="shared" si="697"/>
        <v/>
      </c>
      <c r="EA272" s="5">
        <f t="shared" si="698"/>
        <v>0</v>
      </c>
      <c r="EB272" s="3">
        <f t="shared" si="699"/>
        <v>0</v>
      </c>
    </row>
    <row r="273" spans="2:132" x14ac:dyDescent="0.2">
      <c r="B273" s="25">
        <v>268</v>
      </c>
      <c r="C273" s="26">
        <f>Zisk!D287</f>
        <v>0</v>
      </c>
      <c r="D273">
        <f>Zisk!E287</f>
        <v>0</v>
      </c>
      <c r="E273" s="66" t="str">
        <f t="shared" si="586"/>
        <v/>
      </c>
      <c r="F273" t="str">
        <f t="shared" si="587"/>
        <v/>
      </c>
      <c r="G273" s="66" t="str">
        <f t="shared" si="588"/>
        <v/>
      </c>
      <c r="H273" s="25"/>
      <c r="I273" s="25"/>
      <c r="J273">
        <f>VstupniParametry_SKRYT!$D$5</f>
        <v>0.02</v>
      </c>
      <c r="K273">
        <f>VstupniParametry_SKRYT!$D$6</f>
        <v>0.06</v>
      </c>
      <c r="L273">
        <f>VstupniParametry_SKRYT!$D$7</f>
        <v>0.06</v>
      </c>
      <c r="M273">
        <f>VstupniParametry_SKRYT!$D$8</f>
        <v>0.06</v>
      </c>
      <c r="N273">
        <f>VstupniParametry_SKRYT!$D$9</f>
        <v>1.7999999999999999E-2</v>
      </c>
      <c r="O273" s="27">
        <f>VstupniParametry_SKRYT!$D$10</f>
        <v>0.01</v>
      </c>
      <c r="P273" s="27">
        <f>VstupniParametry_SKRYT!$D$11</f>
        <v>0.01</v>
      </c>
      <c r="Q273" s="27">
        <f>VstupniParametry_SKRYT!$D$12</f>
        <v>0.01</v>
      </c>
      <c r="R273" s="27">
        <f>VstupniParametry_SKRYT!$D$13</f>
        <v>0.01</v>
      </c>
      <c r="S273" s="27">
        <f>VstupniParametry_SKRYT!$D$14</f>
        <v>0.01</v>
      </c>
      <c r="T273">
        <f t="shared" si="589"/>
        <v>0</v>
      </c>
      <c r="U273">
        <f t="shared" si="590"/>
        <v>0</v>
      </c>
      <c r="V273">
        <f t="shared" si="591"/>
        <v>0</v>
      </c>
      <c r="W273">
        <f t="shared" si="592"/>
        <v>0</v>
      </c>
      <c r="X273">
        <f t="shared" si="593"/>
        <v>0</v>
      </c>
      <c r="Y273">
        <f t="shared" si="594"/>
        <v>0</v>
      </c>
      <c r="Z273">
        <f t="shared" si="595"/>
        <v>0</v>
      </c>
      <c r="AA273">
        <f t="shared" si="596"/>
        <v>0</v>
      </c>
      <c r="AB273">
        <f t="shared" si="597"/>
        <v>0</v>
      </c>
      <c r="AC273">
        <f t="shared" si="598"/>
        <v>0</v>
      </c>
      <c r="AD273">
        <f t="shared" si="599"/>
        <v>0</v>
      </c>
      <c r="AE273">
        <f t="shared" si="600"/>
        <v>0</v>
      </c>
      <c r="AF273">
        <f t="shared" si="601"/>
        <v>0</v>
      </c>
      <c r="AG273">
        <f t="shared" si="602"/>
        <v>0</v>
      </c>
      <c r="AH273">
        <f t="shared" si="603"/>
        <v>0</v>
      </c>
      <c r="AI273">
        <f t="shared" si="604"/>
        <v>0</v>
      </c>
      <c r="AJ273">
        <f t="shared" si="605"/>
        <v>0</v>
      </c>
      <c r="AK273">
        <f t="shared" si="606"/>
        <v>0</v>
      </c>
      <c r="AL273">
        <f t="shared" si="607"/>
        <v>0</v>
      </c>
      <c r="AM273">
        <f t="shared" si="608"/>
        <v>0</v>
      </c>
      <c r="AN273">
        <f t="shared" si="609"/>
        <v>0</v>
      </c>
      <c r="AO273">
        <f t="shared" si="610"/>
        <v>0</v>
      </c>
      <c r="AP273">
        <f t="shared" si="611"/>
        <v>0</v>
      </c>
      <c r="AQ273">
        <f t="shared" si="612"/>
        <v>0</v>
      </c>
      <c r="AR273">
        <f t="shared" si="613"/>
        <v>0</v>
      </c>
      <c r="AS273">
        <f t="shared" si="614"/>
        <v>0</v>
      </c>
      <c r="AT273">
        <f t="shared" si="584"/>
        <v>0</v>
      </c>
      <c r="AU273">
        <f t="shared" si="615"/>
        <v>0</v>
      </c>
      <c r="AV273">
        <f t="shared" si="616"/>
        <v>0</v>
      </c>
      <c r="AW273">
        <f t="shared" si="585"/>
        <v>0</v>
      </c>
      <c r="AX273">
        <f t="shared" si="617"/>
        <v>0</v>
      </c>
      <c r="AY273">
        <f t="shared" si="618"/>
        <v>0</v>
      </c>
      <c r="AZ273">
        <f t="shared" si="619"/>
        <v>0</v>
      </c>
      <c r="BA273">
        <f t="shared" si="620"/>
        <v>0</v>
      </c>
      <c r="BB273">
        <f t="shared" si="621"/>
        <v>0</v>
      </c>
      <c r="BC273">
        <f t="shared" si="622"/>
        <v>0</v>
      </c>
      <c r="BD273">
        <f t="shared" si="623"/>
        <v>0</v>
      </c>
      <c r="BE273">
        <f t="shared" si="624"/>
        <v>0</v>
      </c>
      <c r="BF273">
        <f t="shared" si="625"/>
        <v>0</v>
      </c>
      <c r="BG273">
        <f t="shared" si="626"/>
        <v>0</v>
      </c>
      <c r="BH273">
        <f t="shared" si="627"/>
        <v>0</v>
      </c>
      <c r="BI273">
        <f t="shared" si="628"/>
        <v>0</v>
      </c>
      <c r="BJ273">
        <f t="shared" si="629"/>
        <v>0</v>
      </c>
      <c r="BK273">
        <f t="shared" si="630"/>
        <v>0</v>
      </c>
      <c r="BL273">
        <f t="shared" si="631"/>
        <v>0</v>
      </c>
      <c r="BM273">
        <f t="shared" si="632"/>
        <v>0</v>
      </c>
      <c r="BN273">
        <f t="shared" si="633"/>
        <v>0</v>
      </c>
      <c r="BO273">
        <f t="shared" si="634"/>
        <v>0</v>
      </c>
      <c r="BP273">
        <f t="shared" si="635"/>
        <v>0</v>
      </c>
      <c r="BQ273">
        <f t="shared" si="636"/>
        <v>0</v>
      </c>
      <c r="BR273">
        <f t="shared" si="637"/>
        <v>0</v>
      </c>
      <c r="BS273">
        <f t="shared" si="638"/>
        <v>0</v>
      </c>
      <c r="BT273">
        <f t="shared" si="639"/>
        <v>0</v>
      </c>
      <c r="BU273">
        <f t="shared" si="640"/>
        <v>0</v>
      </c>
      <c r="BV273">
        <f t="shared" si="641"/>
        <v>0</v>
      </c>
      <c r="BW273">
        <f t="shared" si="642"/>
        <v>0</v>
      </c>
      <c r="BX273">
        <f t="shared" si="643"/>
        <v>0</v>
      </c>
      <c r="BY273">
        <f t="shared" si="644"/>
        <v>0</v>
      </c>
      <c r="BZ273">
        <f t="shared" si="645"/>
        <v>0</v>
      </c>
      <c r="CA273">
        <f t="shared" si="646"/>
        <v>0</v>
      </c>
      <c r="CB273">
        <f t="shared" si="647"/>
        <v>0</v>
      </c>
      <c r="CC273">
        <f t="shared" si="648"/>
        <v>0</v>
      </c>
      <c r="CD273">
        <f t="shared" si="649"/>
        <v>0</v>
      </c>
      <c r="CE273">
        <f t="shared" si="650"/>
        <v>0</v>
      </c>
      <c r="CF273">
        <f t="shared" si="651"/>
        <v>0</v>
      </c>
      <c r="CG273">
        <f t="shared" si="652"/>
        <v>0</v>
      </c>
      <c r="CH273">
        <f t="shared" si="653"/>
        <v>0</v>
      </c>
      <c r="CI273">
        <f t="shared" si="654"/>
        <v>0</v>
      </c>
      <c r="CJ273">
        <f t="shared" si="655"/>
        <v>0</v>
      </c>
      <c r="CK273">
        <f t="shared" si="656"/>
        <v>0</v>
      </c>
      <c r="CL273" t="str">
        <f t="shared" si="657"/>
        <v/>
      </c>
      <c r="CM273" t="str">
        <f t="shared" si="658"/>
        <v/>
      </c>
      <c r="CN273" t="str">
        <f t="shared" si="659"/>
        <v/>
      </c>
      <c r="CO273" t="str">
        <f t="shared" si="660"/>
        <v/>
      </c>
      <c r="CP273" t="str">
        <f t="shared" si="661"/>
        <v/>
      </c>
      <c r="CQ273" t="str">
        <f t="shared" si="662"/>
        <v/>
      </c>
      <c r="CR273" t="str">
        <f t="shared" si="663"/>
        <v/>
      </c>
      <c r="CS273" t="str">
        <f t="shared" si="664"/>
        <v/>
      </c>
      <c r="CT273" t="str">
        <f t="shared" si="665"/>
        <v/>
      </c>
      <c r="CU273" t="str">
        <f t="shared" si="666"/>
        <v/>
      </c>
      <c r="CV273" t="str">
        <f t="shared" si="667"/>
        <v/>
      </c>
      <c r="CW273" t="str">
        <f t="shared" si="668"/>
        <v/>
      </c>
      <c r="CX273" t="str">
        <f t="shared" si="669"/>
        <v/>
      </c>
      <c r="CY273" t="str">
        <f t="shared" si="670"/>
        <v/>
      </c>
      <c r="CZ273" t="str">
        <f t="shared" si="671"/>
        <v/>
      </c>
      <c r="DA273" t="str">
        <f t="shared" si="672"/>
        <v/>
      </c>
      <c r="DB273" t="str">
        <f t="shared" si="673"/>
        <v/>
      </c>
      <c r="DC273" t="str">
        <f t="shared" si="674"/>
        <v/>
      </c>
      <c r="DD273" t="str">
        <f t="shared" si="675"/>
        <v/>
      </c>
      <c r="DE273" t="str">
        <f t="shared" si="676"/>
        <v/>
      </c>
      <c r="DF273" t="str">
        <f t="shared" si="677"/>
        <v/>
      </c>
      <c r="DG273" t="str">
        <f t="shared" si="678"/>
        <v/>
      </c>
      <c r="DH273" t="str">
        <f t="shared" si="679"/>
        <v/>
      </c>
      <c r="DI273" t="str">
        <f t="shared" si="680"/>
        <v/>
      </c>
      <c r="DJ273" t="str">
        <f t="shared" si="681"/>
        <v/>
      </c>
      <c r="DK273" t="str">
        <f t="shared" si="682"/>
        <v/>
      </c>
      <c r="DL273" t="str">
        <f t="shared" si="683"/>
        <v/>
      </c>
      <c r="DM273" t="str">
        <f t="shared" si="684"/>
        <v/>
      </c>
      <c r="DN273" t="str">
        <f t="shared" si="685"/>
        <v/>
      </c>
      <c r="DO273" t="str">
        <f t="shared" si="686"/>
        <v/>
      </c>
      <c r="DP273" t="str">
        <f t="shared" si="687"/>
        <v/>
      </c>
      <c r="DQ273" t="str">
        <f t="shared" si="688"/>
        <v/>
      </c>
      <c r="DR273" t="str">
        <f t="shared" si="689"/>
        <v/>
      </c>
      <c r="DS273" t="str">
        <f t="shared" si="690"/>
        <v/>
      </c>
      <c r="DT273" t="str">
        <f t="shared" si="691"/>
        <v/>
      </c>
      <c r="DU273">
        <f t="shared" si="692"/>
        <v>0</v>
      </c>
      <c r="DV273">
        <f t="shared" si="693"/>
        <v>0</v>
      </c>
      <c r="DW273">
        <f t="shared" si="694"/>
        <v>0</v>
      </c>
      <c r="DX273" t="str">
        <f t="shared" si="695"/>
        <v/>
      </c>
      <c r="DY273" t="str">
        <f t="shared" si="696"/>
        <v/>
      </c>
      <c r="DZ273" t="str">
        <f t="shared" si="697"/>
        <v/>
      </c>
      <c r="EA273" s="5">
        <f t="shared" si="698"/>
        <v>0</v>
      </c>
      <c r="EB273" s="3">
        <f t="shared" si="699"/>
        <v>0</v>
      </c>
    </row>
    <row r="274" spans="2:132" x14ac:dyDescent="0.2">
      <c r="B274">
        <v>269</v>
      </c>
      <c r="C274" s="3">
        <f>Zisk!D288</f>
        <v>0</v>
      </c>
      <c r="D274">
        <f>Zisk!E288</f>
        <v>0</v>
      </c>
      <c r="E274" s="66" t="str">
        <f t="shared" si="586"/>
        <v/>
      </c>
      <c r="F274" t="str">
        <f t="shared" si="587"/>
        <v/>
      </c>
      <c r="G274" s="66" t="str">
        <f t="shared" si="588"/>
        <v/>
      </c>
      <c r="J274">
        <f>VstupniParametry_SKRYT!$D$5</f>
        <v>0.02</v>
      </c>
      <c r="K274">
        <f>VstupniParametry_SKRYT!$D$6</f>
        <v>0.06</v>
      </c>
      <c r="L274">
        <f>VstupniParametry_SKRYT!$D$7</f>
        <v>0.06</v>
      </c>
      <c r="M274">
        <f>VstupniParametry_SKRYT!$D$8</f>
        <v>0.06</v>
      </c>
      <c r="N274">
        <f>VstupniParametry_SKRYT!$D$9</f>
        <v>1.7999999999999999E-2</v>
      </c>
      <c r="O274" s="27">
        <f>VstupniParametry_SKRYT!$D$10</f>
        <v>0.01</v>
      </c>
      <c r="P274" s="27">
        <f>VstupniParametry_SKRYT!$D$11</f>
        <v>0.01</v>
      </c>
      <c r="Q274" s="27">
        <f>VstupniParametry_SKRYT!$D$12</f>
        <v>0.01</v>
      </c>
      <c r="R274" s="27">
        <f>VstupniParametry_SKRYT!$D$13</f>
        <v>0.01</v>
      </c>
      <c r="S274" s="27">
        <f>VstupniParametry_SKRYT!$D$14</f>
        <v>0.01</v>
      </c>
      <c r="T274">
        <f t="shared" si="589"/>
        <v>0</v>
      </c>
      <c r="U274">
        <f t="shared" si="590"/>
        <v>0</v>
      </c>
      <c r="V274">
        <f t="shared" si="591"/>
        <v>0</v>
      </c>
      <c r="W274">
        <f t="shared" si="592"/>
        <v>0</v>
      </c>
      <c r="X274">
        <f t="shared" si="593"/>
        <v>0</v>
      </c>
      <c r="Y274">
        <f t="shared" si="594"/>
        <v>0</v>
      </c>
      <c r="Z274">
        <f t="shared" si="595"/>
        <v>0</v>
      </c>
      <c r="AA274">
        <f t="shared" si="596"/>
        <v>0</v>
      </c>
      <c r="AB274">
        <f t="shared" si="597"/>
        <v>0</v>
      </c>
      <c r="AC274">
        <f t="shared" si="598"/>
        <v>0</v>
      </c>
      <c r="AD274">
        <f t="shared" si="599"/>
        <v>0</v>
      </c>
      <c r="AE274">
        <f t="shared" si="600"/>
        <v>0</v>
      </c>
      <c r="AF274">
        <f t="shared" si="601"/>
        <v>0</v>
      </c>
      <c r="AG274">
        <f t="shared" si="602"/>
        <v>0</v>
      </c>
      <c r="AH274">
        <f t="shared" si="603"/>
        <v>0</v>
      </c>
      <c r="AI274">
        <f t="shared" si="604"/>
        <v>0</v>
      </c>
      <c r="AJ274">
        <f t="shared" si="605"/>
        <v>0</v>
      </c>
      <c r="AK274">
        <f t="shared" si="606"/>
        <v>0</v>
      </c>
      <c r="AL274">
        <f t="shared" si="607"/>
        <v>0</v>
      </c>
      <c r="AM274">
        <f t="shared" si="608"/>
        <v>0</v>
      </c>
      <c r="AN274">
        <f t="shared" si="609"/>
        <v>0</v>
      </c>
      <c r="AO274">
        <f t="shared" si="610"/>
        <v>0</v>
      </c>
      <c r="AP274">
        <f t="shared" si="611"/>
        <v>0</v>
      </c>
      <c r="AQ274">
        <f t="shared" si="612"/>
        <v>0</v>
      </c>
      <c r="AR274">
        <f t="shared" si="613"/>
        <v>0</v>
      </c>
      <c r="AS274">
        <f t="shared" si="614"/>
        <v>0</v>
      </c>
      <c r="AT274">
        <f t="shared" si="584"/>
        <v>0</v>
      </c>
      <c r="AU274">
        <f t="shared" si="615"/>
        <v>0</v>
      </c>
      <c r="AV274">
        <f t="shared" si="616"/>
        <v>0</v>
      </c>
      <c r="AW274">
        <f t="shared" si="585"/>
        <v>0</v>
      </c>
      <c r="AX274">
        <f t="shared" si="617"/>
        <v>0</v>
      </c>
      <c r="AY274">
        <f t="shared" si="618"/>
        <v>0</v>
      </c>
      <c r="AZ274">
        <f t="shared" si="619"/>
        <v>0</v>
      </c>
      <c r="BA274">
        <f t="shared" si="620"/>
        <v>0</v>
      </c>
      <c r="BB274">
        <f t="shared" si="621"/>
        <v>0</v>
      </c>
      <c r="BC274">
        <f t="shared" si="622"/>
        <v>0</v>
      </c>
      <c r="BD274">
        <f t="shared" si="623"/>
        <v>0</v>
      </c>
      <c r="BE274">
        <f t="shared" si="624"/>
        <v>0</v>
      </c>
      <c r="BF274">
        <f t="shared" si="625"/>
        <v>0</v>
      </c>
      <c r="BG274">
        <f t="shared" si="626"/>
        <v>0</v>
      </c>
      <c r="BH274">
        <f t="shared" si="627"/>
        <v>0</v>
      </c>
      <c r="BI274">
        <f t="shared" si="628"/>
        <v>0</v>
      </c>
      <c r="BJ274">
        <f t="shared" si="629"/>
        <v>0</v>
      </c>
      <c r="BK274">
        <f t="shared" si="630"/>
        <v>0</v>
      </c>
      <c r="BL274">
        <f t="shared" si="631"/>
        <v>0</v>
      </c>
      <c r="BM274">
        <f t="shared" si="632"/>
        <v>0</v>
      </c>
      <c r="BN274">
        <f t="shared" si="633"/>
        <v>0</v>
      </c>
      <c r="BO274">
        <f t="shared" si="634"/>
        <v>0</v>
      </c>
      <c r="BP274">
        <f t="shared" si="635"/>
        <v>0</v>
      </c>
      <c r="BQ274">
        <f t="shared" si="636"/>
        <v>0</v>
      </c>
      <c r="BR274">
        <f t="shared" si="637"/>
        <v>0</v>
      </c>
      <c r="BS274">
        <f t="shared" si="638"/>
        <v>0</v>
      </c>
      <c r="BT274">
        <f t="shared" si="639"/>
        <v>0</v>
      </c>
      <c r="BU274">
        <f t="shared" si="640"/>
        <v>0</v>
      </c>
      <c r="BV274">
        <f t="shared" si="641"/>
        <v>0</v>
      </c>
      <c r="BW274">
        <f t="shared" si="642"/>
        <v>0</v>
      </c>
      <c r="BX274">
        <f t="shared" si="643"/>
        <v>0</v>
      </c>
      <c r="BY274">
        <f t="shared" si="644"/>
        <v>0</v>
      </c>
      <c r="BZ274">
        <f t="shared" si="645"/>
        <v>0</v>
      </c>
      <c r="CA274">
        <f t="shared" si="646"/>
        <v>0</v>
      </c>
      <c r="CB274">
        <f t="shared" si="647"/>
        <v>0</v>
      </c>
      <c r="CC274">
        <f t="shared" si="648"/>
        <v>0</v>
      </c>
      <c r="CD274">
        <f t="shared" si="649"/>
        <v>0</v>
      </c>
      <c r="CE274">
        <f t="shared" si="650"/>
        <v>0</v>
      </c>
      <c r="CF274">
        <f t="shared" si="651"/>
        <v>0</v>
      </c>
      <c r="CG274">
        <f t="shared" si="652"/>
        <v>0</v>
      </c>
      <c r="CH274">
        <f t="shared" si="653"/>
        <v>0</v>
      </c>
      <c r="CI274">
        <f t="shared" si="654"/>
        <v>0</v>
      </c>
      <c r="CJ274">
        <f t="shared" si="655"/>
        <v>0</v>
      </c>
      <c r="CK274">
        <f t="shared" si="656"/>
        <v>0</v>
      </c>
      <c r="CL274" t="str">
        <f t="shared" si="657"/>
        <v/>
      </c>
      <c r="CM274" t="str">
        <f t="shared" si="658"/>
        <v/>
      </c>
      <c r="CN274" t="str">
        <f t="shared" si="659"/>
        <v/>
      </c>
      <c r="CO274" t="str">
        <f t="shared" si="660"/>
        <v/>
      </c>
      <c r="CP274" t="str">
        <f t="shared" si="661"/>
        <v/>
      </c>
      <c r="CQ274" t="str">
        <f t="shared" si="662"/>
        <v/>
      </c>
      <c r="CR274" t="str">
        <f t="shared" si="663"/>
        <v/>
      </c>
      <c r="CS274" t="str">
        <f t="shared" si="664"/>
        <v/>
      </c>
      <c r="CT274" t="str">
        <f t="shared" si="665"/>
        <v/>
      </c>
      <c r="CU274" t="str">
        <f t="shared" si="666"/>
        <v/>
      </c>
      <c r="CV274" t="str">
        <f t="shared" si="667"/>
        <v/>
      </c>
      <c r="CW274" t="str">
        <f t="shared" si="668"/>
        <v/>
      </c>
      <c r="CX274" t="str">
        <f t="shared" si="669"/>
        <v/>
      </c>
      <c r="CY274" t="str">
        <f t="shared" si="670"/>
        <v/>
      </c>
      <c r="CZ274" t="str">
        <f t="shared" si="671"/>
        <v/>
      </c>
      <c r="DA274" t="str">
        <f t="shared" si="672"/>
        <v/>
      </c>
      <c r="DB274" t="str">
        <f t="shared" si="673"/>
        <v/>
      </c>
      <c r="DC274" t="str">
        <f t="shared" si="674"/>
        <v/>
      </c>
      <c r="DD274" t="str">
        <f t="shared" si="675"/>
        <v/>
      </c>
      <c r="DE274" t="str">
        <f t="shared" si="676"/>
        <v/>
      </c>
      <c r="DF274" t="str">
        <f t="shared" si="677"/>
        <v/>
      </c>
      <c r="DG274" t="str">
        <f t="shared" si="678"/>
        <v/>
      </c>
      <c r="DH274" t="str">
        <f t="shared" si="679"/>
        <v/>
      </c>
      <c r="DI274" t="str">
        <f t="shared" si="680"/>
        <v/>
      </c>
      <c r="DJ274" t="str">
        <f t="shared" si="681"/>
        <v/>
      </c>
      <c r="DK274" t="str">
        <f t="shared" si="682"/>
        <v/>
      </c>
      <c r="DL274" t="str">
        <f t="shared" si="683"/>
        <v/>
      </c>
      <c r="DM274" t="str">
        <f t="shared" si="684"/>
        <v/>
      </c>
      <c r="DN274" t="str">
        <f t="shared" si="685"/>
        <v/>
      </c>
      <c r="DO274" t="str">
        <f t="shared" si="686"/>
        <v/>
      </c>
      <c r="DP274" t="str">
        <f t="shared" si="687"/>
        <v/>
      </c>
      <c r="DQ274" t="str">
        <f t="shared" si="688"/>
        <v/>
      </c>
      <c r="DR274" t="str">
        <f t="shared" si="689"/>
        <v/>
      </c>
      <c r="DS274" t="str">
        <f t="shared" si="690"/>
        <v/>
      </c>
      <c r="DT274" t="str">
        <f t="shared" si="691"/>
        <v/>
      </c>
      <c r="DU274">
        <f t="shared" si="692"/>
        <v>0</v>
      </c>
      <c r="DV274">
        <f t="shared" si="693"/>
        <v>0</v>
      </c>
      <c r="DW274">
        <f t="shared" si="694"/>
        <v>0</v>
      </c>
      <c r="DX274" t="str">
        <f t="shared" si="695"/>
        <v/>
      </c>
      <c r="DY274" t="str">
        <f t="shared" si="696"/>
        <v/>
      </c>
      <c r="DZ274" t="str">
        <f t="shared" si="697"/>
        <v/>
      </c>
      <c r="EA274" s="5">
        <f t="shared" si="698"/>
        <v>0</v>
      </c>
      <c r="EB274" s="3">
        <f t="shared" si="699"/>
        <v>0</v>
      </c>
    </row>
    <row r="275" spans="2:132" x14ac:dyDescent="0.2">
      <c r="B275" s="25">
        <v>270</v>
      </c>
      <c r="C275" s="26">
        <f>Zisk!D289</f>
        <v>0</v>
      </c>
      <c r="D275">
        <f>Zisk!E289</f>
        <v>0</v>
      </c>
      <c r="E275" s="66" t="str">
        <f t="shared" si="586"/>
        <v/>
      </c>
      <c r="F275" t="str">
        <f t="shared" si="587"/>
        <v/>
      </c>
      <c r="G275" s="66" t="str">
        <f t="shared" si="588"/>
        <v/>
      </c>
      <c r="H275" s="25"/>
      <c r="I275" s="25"/>
      <c r="J275">
        <f>VstupniParametry_SKRYT!$D$5</f>
        <v>0.02</v>
      </c>
      <c r="K275">
        <f>VstupniParametry_SKRYT!$D$6</f>
        <v>0.06</v>
      </c>
      <c r="L275">
        <f>VstupniParametry_SKRYT!$D$7</f>
        <v>0.06</v>
      </c>
      <c r="M275">
        <f>VstupniParametry_SKRYT!$D$8</f>
        <v>0.06</v>
      </c>
      <c r="N275">
        <f>VstupniParametry_SKRYT!$D$9</f>
        <v>1.7999999999999999E-2</v>
      </c>
      <c r="O275" s="27">
        <f>VstupniParametry_SKRYT!$D$10</f>
        <v>0.01</v>
      </c>
      <c r="P275" s="27">
        <f>VstupniParametry_SKRYT!$D$11</f>
        <v>0.01</v>
      </c>
      <c r="Q275" s="27">
        <f>VstupniParametry_SKRYT!$D$12</f>
        <v>0.01</v>
      </c>
      <c r="R275" s="27">
        <f>VstupniParametry_SKRYT!$D$13</f>
        <v>0.01</v>
      </c>
      <c r="S275" s="27">
        <f>VstupniParametry_SKRYT!$D$14</f>
        <v>0.01</v>
      </c>
      <c r="T275">
        <f t="shared" si="589"/>
        <v>0</v>
      </c>
      <c r="U275">
        <f t="shared" si="590"/>
        <v>0</v>
      </c>
      <c r="V275">
        <f t="shared" si="591"/>
        <v>0</v>
      </c>
      <c r="W275">
        <f t="shared" si="592"/>
        <v>0</v>
      </c>
      <c r="X275">
        <f t="shared" si="593"/>
        <v>0</v>
      </c>
      <c r="Y275">
        <f t="shared" si="594"/>
        <v>0</v>
      </c>
      <c r="Z275">
        <f t="shared" si="595"/>
        <v>0</v>
      </c>
      <c r="AA275">
        <f t="shared" si="596"/>
        <v>0</v>
      </c>
      <c r="AB275">
        <f t="shared" si="597"/>
        <v>0</v>
      </c>
      <c r="AC275">
        <f t="shared" si="598"/>
        <v>0</v>
      </c>
      <c r="AD275">
        <f t="shared" si="599"/>
        <v>0</v>
      </c>
      <c r="AE275">
        <f t="shared" si="600"/>
        <v>0</v>
      </c>
      <c r="AF275">
        <f t="shared" si="601"/>
        <v>0</v>
      </c>
      <c r="AG275">
        <f t="shared" si="602"/>
        <v>0</v>
      </c>
      <c r="AH275">
        <f t="shared" si="603"/>
        <v>0</v>
      </c>
      <c r="AI275">
        <f t="shared" si="604"/>
        <v>0</v>
      </c>
      <c r="AJ275">
        <f t="shared" si="605"/>
        <v>0</v>
      </c>
      <c r="AK275">
        <f t="shared" si="606"/>
        <v>0</v>
      </c>
      <c r="AL275">
        <f t="shared" si="607"/>
        <v>0</v>
      </c>
      <c r="AM275">
        <f t="shared" si="608"/>
        <v>0</v>
      </c>
      <c r="AN275">
        <f t="shared" si="609"/>
        <v>0</v>
      </c>
      <c r="AO275">
        <f t="shared" si="610"/>
        <v>0</v>
      </c>
      <c r="AP275">
        <f t="shared" si="611"/>
        <v>0</v>
      </c>
      <c r="AQ275">
        <f t="shared" si="612"/>
        <v>0</v>
      </c>
      <c r="AR275">
        <f t="shared" si="613"/>
        <v>0</v>
      </c>
      <c r="AS275">
        <f t="shared" si="614"/>
        <v>0</v>
      </c>
      <c r="AT275">
        <f t="shared" si="584"/>
        <v>0</v>
      </c>
      <c r="AU275">
        <f t="shared" si="615"/>
        <v>0</v>
      </c>
      <c r="AV275">
        <f t="shared" si="616"/>
        <v>0</v>
      </c>
      <c r="AW275">
        <f t="shared" si="585"/>
        <v>0</v>
      </c>
      <c r="AX275">
        <f t="shared" si="617"/>
        <v>0</v>
      </c>
      <c r="AY275">
        <f t="shared" si="618"/>
        <v>0</v>
      </c>
      <c r="AZ275">
        <f t="shared" si="619"/>
        <v>0</v>
      </c>
      <c r="BA275">
        <f t="shared" si="620"/>
        <v>0</v>
      </c>
      <c r="BB275">
        <f t="shared" si="621"/>
        <v>0</v>
      </c>
      <c r="BC275">
        <f t="shared" si="622"/>
        <v>0</v>
      </c>
      <c r="BD275">
        <f t="shared" si="623"/>
        <v>0</v>
      </c>
      <c r="BE275">
        <f t="shared" si="624"/>
        <v>0</v>
      </c>
      <c r="BF275">
        <f t="shared" si="625"/>
        <v>0</v>
      </c>
      <c r="BG275">
        <f t="shared" si="626"/>
        <v>0</v>
      </c>
      <c r="BH275">
        <f t="shared" si="627"/>
        <v>0</v>
      </c>
      <c r="BI275">
        <f t="shared" si="628"/>
        <v>0</v>
      </c>
      <c r="BJ275">
        <f t="shared" si="629"/>
        <v>0</v>
      </c>
      <c r="BK275">
        <f t="shared" si="630"/>
        <v>0</v>
      </c>
      <c r="BL275">
        <f t="shared" si="631"/>
        <v>0</v>
      </c>
      <c r="BM275">
        <f t="shared" si="632"/>
        <v>0</v>
      </c>
      <c r="BN275">
        <f t="shared" si="633"/>
        <v>0</v>
      </c>
      <c r="BO275">
        <f t="shared" si="634"/>
        <v>0</v>
      </c>
      <c r="BP275">
        <f t="shared" si="635"/>
        <v>0</v>
      </c>
      <c r="BQ275">
        <f t="shared" si="636"/>
        <v>0</v>
      </c>
      <c r="BR275">
        <f t="shared" si="637"/>
        <v>0</v>
      </c>
      <c r="BS275">
        <f t="shared" si="638"/>
        <v>0</v>
      </c>
      <c r="BT275">
        <f t="shared" si="639"/>
        <v>0</v>
      </c>
      <c r="BU275">
        <f t="shared" si="640"/>
        <v>0</v>
      </c>
      <c r="BV275">
        <f t="shared" si="641"/>
        <v>0</v>
      </c>
      <c r="BW275">
        <f t="shared" si="642"/>
        <v>0</v>
      </c>
      <c r="BX275">
        <f t="shared" si="643"/>
        <v>0</v>
      </c>
      <c r="BY275">
        <f t="shared" si="644"/>
        <v>0</v>
      </c>
      <c r="BZ275">
        <f t="shared" si="645"/>
        <v>0</v>
      </c>
      <c r="CA275">
        <f t="shared" si="646"/>
        <v>0</v>
      </c>
      <c r="CB275">
        <f t="shared" si="647"/>
        <v>0</v>
      </c>
      <c r="CC275">
        <f t="shared" si="648"/>
        <v>0</v>
      </c>
      <c r="CD275">
        <f t="shared" si="649"/>
        <v>0</v>
      </c>
      <c r="CE275">
        <f t="shared" si="650"/>
        <v>0</v>
      </c>
      <c r="CF275">
        <f t="shared" si="651"/>
        <v>0</v>
      </c>
      <c r="CG275">
        <f t="shared" si="652"/>
        <v>0</v>
      </c>
      <c r="CH275">
        <f t="shared" si="653"/>
        <v>0</v>
      </c>
      <c r="CI275">
        <f t="shared" si="654"/>
        <v>0</v>
      </c>
      <c r="CJ275">
        <f t="shared" si="655"/>
        <v>0</v>
      </c>
      <c r="CK275">
        <f t="shared" si="656"/>
        <v>0</v>
      </c>
      <c r="CL275" t="str">
        <f t="shared" si="657"/>
        <v/>
      </c>
      <c r="CM275" t="str">
        <f t="shared" si="658"/>
        <v/>
      </c>
      <c r="CN275" t="str">
        <f t="shared" si="659"/>
        <v/>
      </c>
      <c r="CO275" t="str">
        <f t="shared" si="660"/>
        <v/>
      </c>
      <c r="CP275" t="str">
        <f t="shared" si="661"/>
        <v/>
      </c>
      <c r="CQ275" t="str">
        <f t="shared" si="662"/>
        <v/>
      </c>
      <c r="CR275" t="str">
        <f t="shared" si="663"/>
        <v/>
      </c>
      <c r="CS275" t="str">
        <f t="shared" si="664"/>
        <v/>
      </c>
      <c r="CT275" t="str">
        <f t="shared" si="665"/>
        <v/>
      </c>
      <c r="CU275" t="str">
        <f t="shared" si="666"/>
        <v/>
      </c>
      <c r="CV275" t="str">
        <f t="shared" si="667"/>
        <v/>
      </c>
      <c r="CW275" t="str">
        <f t="shared" si="668"/>
        <v/>
      </c>
      <c r="CX275" t="str">
        <f t="shared" si="669"/>
        <v/>
      </c>
      <c r="CY275" t="str">
        <f t="shared" si="670"/>
        <v/>
      </c>
      <c r="CZ275" t="str">
        <f t="shared" si="671"/>
        <v/>
      </c>
      <c r="DA275" t="str">
        <f t="shared" si="672"/>
        <v/>
      </c>
      <c r="DB275" t="str">
        <f t="shared" si="673"/>
        <v/>
      </c>
      <c r="DC275" t="str">
        <f t="shared" si="674"/>
        <v/>
      </c>
      <c r="DD275" t="str">
        <f t="shared" si="675"/>
        <v/>
      </c>
      <c r="DE275" t="str">
        <f t="shared" si="676"/>
        <v/>
      </c>
      <c r="DF275" t="str">
        <f t="shared" si="677"/>
        <v/>
      </c>
      <c r="DG275" t="str">
        <f t="shared" si="678"/>
        <v/>
      </c>
      <c r="DH275" t="str">
        <f t="shared" si="679"/>
        <v/>
      </c>
      <c r="DI275" t="str">
        <f t="shared" si="680"/>
        <v/>
      </c>
      <c r="DJ275" t="str">
        <f t="shared" si="681"/>
        <v/>
      </c>
      <c r="DK275" t="str">
        <f t="shared" si="682"/>
        <v/>
      </c>
      <c r="DL275" t="str">
        <f t="shared" si="683"/>
        <v/>
      </c>
      <c r="DM275" t="str">
        <f t="shared" si="684"/>
        <v/>
      </c>
      <c r="DN275" t="str">
        <f t="shared" si="685"/>
        <v/>
      </c>
      <c r="DO275" t="str">
        <f t="shared" si="686"/>
        <v/>
      </c>
      <c r="DP275" t="str">
        <f t="shared" si="687"/>
        <v/>
      </c>
      <c r="DQ275" t="str">
        <f t="shared" si="688"/>
        <v/>
      </c>
      <c r="DR275" t="str">
        <f t="shared" si="689"/>
        <v/>
      </c>
      <c r="DS275" t="str">
        <f t="shared" si="690"/>
        <v/>
      </c>
      <c r="DT275" t="str">
        <f t="shared" si="691"/>
        <v/>
      </c>
      <c r="DU275">
        <f t="shared" si="692"/>
        <v>0</v>
      </c>
      <c r="DV275">
        <f t="shared" si="693"/>
        <v>0</v>
      </c>
      <c r="DW275">
        <f t="shared" si="694"/>
        <v>0</v>
      </c>
      <c r="DX275" t="str">
        <f t="shared" si="695"/>
        <v/>
      </c>
      <c r="DY275" t="str">
        <f t="shared" si="696"/>
        <v/>
      </c>
      <c r="DZ275" t="str">
        <f t="shared" si="697"/>
        <v/>
      </c>
      <c r="EA275" s="5">
        <f t="shared" si="698"/>
        <v>0</v>
      </c>
      <c r="EB275" s="3">
        <f t="shared" si="699"/>
        <v>0</v>
      </c>
    </row>
    <row r="276" spans="2:132" x14ac:dyDescent="0.2">
      <c r="B276">
        <v>271</v>
      </c>
      <c r="C276" s="3">
        <f>Zisk!D290</f>
        <v>0</v>
      </c>
      <c r="D276">
        <f>Zisk!E290</f>
        <v>0</v>
      </c>
      <c r="E276" s="66" t="str">
        <f t="shared" si="586"/>
        <v/>
      </c>
      <c r="F276" t="str">
        <f t="shared" si="587"/>
        <v/>
      </c>
      <c r="G276" s="66" t="str">
        <f t="shared" si="588"/>
        <v/>
      </c>
      <c r="J276">
        <f>VstupniParametry_SKRYT!$D$5</f>
        <v>0.02</v>
      </c>
      <c r="K276">
        <f>VstupniParametry_SKRYT!$D$6</f>
        <v>0.06</v>
      </c>
      <c r="L276">
        <f>VstupniParametry_SKRYT!$D$7</f>
        <v>0.06</v>
      </c>
      <c r="M276">
        <f>VstupniParametry_SKRYT!$D$8</f>
        <v>0.06</v>
      </c>
      <c r="N276">
        <f>VstupniParametry_SKRYT!$D$9</f>
        <v>1.7999999999999999E-2</v>
      </c>
      <c r="O276" s="27">
        <f>VstupniParametry_SKRYT!$D$10</f>
        <v>0.01</v>
      </c>
      <c r="P276" s="27">
        <f>VstupniParametry_SKRYT!$D$11</f>
        <v>0.01</v>
      </c>
      <c r="Q276" s="27">
        <f>VstupniParametry_SKRYT!$D$12</f>
        <v>0.01</v>
      </c>
      <c r="R276" s="27">
        <f>VstupniParametry_SKRYT!$D$13</f>
        <v>0.01</v>
      </c>
      <c r="S276" s="27">
        <f>VstupniParametry_SKRYT!$D$14</f>
        <v>0.01</v>
      </c>
      <c r="T276">
        <f t="shared" si="589"/>
        <v>0</v>
      </c>
      <c r="U276">
        <f t="shared" si="590"/>
        <v>0</v>
      </c>
      <c r="V276">
        <f t="shared" si="591"/>
        <v>0</v>
      </c>
      <c r="W276">
        <f t="shared" si="592"/>
        <v>0</v>
      </c>
      <c r="X276">
        <f t="shared" si="593"/>
        <v>0</v>
      </c>
      <c r="Y276">
        <f t="shared" si="594"/>
        <v>0</v>
      </c>
      <c r="Z276">
        <f t="shared" si="595"/>
        <v>0</v>
      </c>
      <c r="AA276">
        <f t="shared" si="596"/>
        <v>0</v>
      </c>
      <c r="AB276">
        <f t="shared" si="597"/>
        <v>0</v>
      </c>
      <c r="AC276">
        <f t="shared" si="598"/>
        <v>0</v>
      </c>
      <c r="AD276">
        <f t="shared" si="599"/>
        <v>0</v>
      </c>
      <c r="AE276">
        <f t="shared" si="600"/>
        <v>0</v>
      </c>
      <c r="AF276">
        <f t="shared" si="601"/>
        <v>0</v>
      </c>
      <c r="AG276">
        <f t="shared" si="602"/>
        <v>0</v>
      </c>
      <c r="AH276">
        <f t="shared" si="603"/>
        <v>0</v>
      </c>
      <c r="AI276">
        <f t="shared" si="604"/>
        <v>0</v>
      </c>
      <c r="AJ276">
        <f t="shared" si="605"/>
        <v>0</v>
      </c>
      <c r="AK276">
        <f t="shared" si="606"/>
        <v>0</v>
      </c>
      <c r="AL276">
        <f t="shared" si="607"/>
        <v>0</v>
      </c>
      <c r="AM276">
        <f t="shared" si="608"/>
        <v>0</v>
      </c>
      <c r="AN276">
        <f t="shared" si="609"/>
        <v>0</v>
      </c>
      <c r="AO276">
        <f t="shared" si="610"/>
        <v>0</v>
      </c>
      <c r="AP276">
        <f t="shared" si="611"/>
        <v>0</v>
      </c>
      <c r="AQ276">
        <f t="shared" si="612"/>
        <v>0</v>
      </c>
      <c r="AR276">
        <f t="shared" si="613"/>
        <v>0</v>
      </c>
      <c r="AS276">
        <f t="shared" si="614"/>
        <v>0</v>
      </c>
      <c r="AT276">
        <f t="shared" si="584"/>
        <v>0</v>
      </c>
      <c r="AU276">
        <f t="shared" si="615"/>
        <v>0</v>
      </c>
      <c r="AV276">
        <f t="shared" si="616"/>
        <v>0</v>
      </c>
      <c r="AW276">
        <f t="shared" si="585"/>
        <v>0</v>
      </c>
      <c r="AX276">
        <f t="shared" si="617"/>
        <v>0</v>
      </c>
      <c r="AY276">
        <f t="shared" si="618"/>
        <v>0</v>
      </c>
      <c r="AZ276">
        <f t="shared" si="619"/>
        <v>0</v>
      </c>
      <c r="BA276">
        <f t="shared" si="620"/>
        <v>0</v>
      </c>
      <c r="BB276">
        <f t="shared" si="621"/>
        <v>0</v>
      </c>
      <c r="BC276">
        <f t="shared" si="622"/>
        <v>0</v>
      </c>
      <c r="BD276">
        <f t="shared" si="623"/>
        <v>0</v>
      </c>
      <c r="BE276">
        <f t="shared" si="624"/>
        <v>0</v>
      </c>
      <c r="BF276">
        <f t="shared" si="625"/>
        <v>0</v>
      </c>
      <c r="BG276">
        <f t="shared" si="626"/>
        <v>0</v>
      </c>
      <c r="BH276">
        <f t="shared" si="627"/>
        <v>0</v>
      </c>
      <c r="BI276">
        <f t="shared" si="628"/>
        <v>0</v>
      </c>
      <c r="BJ276">
        <f t="shared" si="629"/>
        <v>0</v>
      </c>
      <c r="BK276">
        <f t="shared" si="630"/>
        <v>0</v>
      </c>
      <c r="BL276">
        <f t="shared" si="631"/>
        <v>0</v>
      </c>
      <c r="BM276">
        <f t="shared" si="632"/>
        <v>0</v>
      </c>
      <c r="BN276">
        <f t="shared" si="633"/>
        <v>0</v>
      </c>
      <c r="BO276">
        <f t="shared" si="634"/>
        <v>0</v>
      </c>
      <c r="BP276">
        <f t="shared" si="635"/>
        <v>0</v>
      </c>
      <c r="BQ276">
        <f t="shared" si="636"/>
        <v>0</v>
      </c>
      <c r="BR276">
        <f t="shared" si="637"/>
        <v>0</v>
      </c>
      <c r="BS276">
        <f t="shared" si="638"/>
        <v>0</v>
      </c>
      <c r="BT276">
        <f t="shared" si="639"/>
        <v>0</v>
      </c>
      <c r="BU276">
        <f t="shared" si="640"/>
        <v>0</v>
      </c>
      <c r="BV276">
        <f t="shared" si="641"/>
        <v>0</v>
      </c>
      <c r="BW276">
        <f t="shared" si="642"/>
        <v>0</v>
      </c>
      <c r="BX276">
        <f t="shared" si="643"/>
        <v>0</v>
      </c>
      <c r="BY276">
        <f t="shared" si="644"/>
        <v>0</v>
      </c>
      <c r="BZ276">
        <f t="shared" si="645"/>
        <v>0</v>
      </c>
      <c r="CA276">
        <f t="shared" si="646"/>
        <v>0</v>
      </c>
      <c r="CB276">
        <f t="shared" si="647"/>
        <v>0</v>
      </c>
      <c r="CC276">
        <f t="shared" si="648"/>
        <v>0</v>
      </c>
      <c r="CD276">
        <f t="shared" si="649"/>
        <v>0</v>
      </c>
      <c r="CE276">
        <f t="shared" si="650"/>
        <v>0</v>
      </c>
      <c r="CF276">
        <f t="shared" si="651"/>
        <v>0</v>
      </c>
      <c r="CG276">
        <f t="shared" si="652"/>
        <v>0</v>
      </c>
      <c r="CH276">
        <f t="shared" si="653"/>
        <v>0</v>
      </c>
      <c r="CI276">
        <f t="shared" si="654"/>
        <v>0</v>
      </c>
      <c r="CJ276">
        <f t="shared" si="655"/>
        <v>0</v>
      </c>
      <c r="CK276">
        <f t="shared" si="656"/>
        <v>0</v>
      </c>
      <c r="CL276" t="str">
        <f t="shared" si="657"/>
        <v/>
      </c>
      <c r="CM276" t="str">
        <f t="shared" si="658"/>
        <v/>
      </c>
      <c r="CN276" t="str">
        <f t="shared" si="659"/>
        <v/>
      </c>
      <c r="CO276" t="str">
        <f t="shared" si="660"/>
        <v/>
      </c>
      <c r="CP276" t="str">
        <f t="shared" si="661"/>
        <v/>
      </c>
      <c r="CQ276" t="str">
        <f t="shared" si="662"/>
        <v/>
      </c>
      <c r="CR276" t="str">
        <f t="shared" si="663"/>
        <v/>
      </c>
      <c r="CS276" t="str">
        <f t="shared" si="664"/>
        <v/>
      </c>
      <c r="CT276" t="str">
        <f t="shared" si="665"/>
        <v/>
      </c>
      <c r="CU276" t="str">
        <f t="shared" si="666"/>
        <v/>
      </c>
      <c r="CV276" t="str">
        <f t="shared" si="667"/>
        <v/>
      </c>
      <c r="CW276" t="str">
        <f t="shared" si="668"/>
        <v/>
      </c>
      <c r="CX276" t="str">
        <f t="shared" si="669"/>
        <v/>
      </c>
      <c r="CY276" t="str">
        <f t="shared" si="670"/>
        <v/>
      </c>
      <c r="CZ276" t="str">
        <f t="shared" si="671"/>
        <v/>
      </c>
      <c r="DA276" t="str">
        <f t="shared" si="672"/>
        <v/>
      </c>
      <c r="DB276" t="str">
        <f t="shared" si="673"/>
        <v/>
      </c>
      <c r="DC276" t="str">
        <f t="shared" si="674"/>
        <v/>
      </c>
      <c r="DD276" t="str">
        <f t="shared" si="675"/>
        <v/>
      </c>
      <c r="DE276" t="str">
        <f t="shared" si="676"/>
        <v/>
      </c>
      <c r="DF276" t="str">
        <f t="shared" si="677"/>
        <v/>
      </c>
      <c r="DG276" t="str">
        <f t="shared" si="678"/>
        <v/>
      </c>
      <c r="DH276" t="str">
        <f t="shared" si="679"/>
        <v/>
      </c>
      <c r="DI276" t="str">
        <f t="shared" si="680"/>
        <v/>
      </c>
      <c r="DJ276" t="str">
        <f t="shared" si="681"/>
        <v/>
      </c>
      <c r="DK276" t="str">
        <f t="shared" si="682"/>
        <v/>
      </c>
      <c r="DL276" t="str">
        <f t="shared" si="683"/>
        <v/>
      </c>
      <c r="DM276" t="str">
        <f t="shared" si="684"/>
        <v/>
      </c>
      <c r="DN276" t="str">
        <f t="shared" si="685"/>
        <v/>
      </c>
      <c r="DO276" t="str">
        <f t="shared" si="686"/>
        <v/>
      </c>
      <c r="DP276" t="str">
        <f t="shared" si="687"/>
        <v/>
      </c>
      <c r="DQ276" t="str">
        <f t="shared" si="688"/>
        <v/>
      </c>
      <c r="DR276" t="str">
        <f t="shared" si="689"/>
        <v/>
      </c>
      <c r="DS276" t="str">
        <f t="shared" si="690"/>
        <v/>
      </c>
      <c r="DT276" t="str">
        <f t="shared" si="691"/>
        <v/>
      </c>
      <c r="DU276">
        <f t="shared" si="692"/>
        <v>0</v>
      </c>
      <c r="DV276">
        <f t="shared" si="693"/>
        <v>0</v>
      </c>
      <c r="DW276">
        <f t="shared" si="694"/>
        <v>0</v>
      </c>
      <c r="DX276" t="str">
        <f t="shared" si="695"/>
        <v/>
      </c>
      <c r="DY276" t="str">
        <f t="shared" si="696"/>
        <v/>
      </c>
      <c r="DZ276" t="str">
        <f t="shared" si="697"/>
        <v/>
      </c>
      <c r="EA276" s="5">
        <f t="shared" si="698"/>
        <v>0</v>
      </c>
      <c r="EB276" s="3">
        <f t="shared" si="699"/>
        <v>0</v>
      </c>
    </row>
    <row r="277" spans="2:132" x14ac:dyDescent="0.2">
      <c r="B277" s="25">
        <v>272</v>
      </c>
      <c r="C277" s="26">
        <f>Zisk!D291</f>
        <v>0</v>
      </c>
      <c r="D277">
        <f>Zisk!E291</f>
        <v>0</v>
      </c>
      <c r="E277" s="66" t="str">
        <f t="shared" si="586"/>
        <v/>
      </c>
      <c r="F277" t="str">
        <f t="shared" si="587"/>
        <v/>
      </c>
      <c r="G277" s="66" t="str">
        <f t="shared" si="588"/>
        <v/>
      </c>
      <c r="H277" s="25"/>
      <c r="I277" s="25"/>
      <c r="J277">
        <f>VstupniParametry_SKRYT!$D$5</f>
        <v>0.02</v>
      </c>
      <c r="K277">
        <f>VstupniParametry_SKRYT!$D$6</f>
        <v>0.06</v>
      </c>
      <c r="L277">
        <f>VstupniParametry_SKRYT!$D$7</f>
        <v>0.06</v>
      </c>
      <c r="M277">
        <f>VstupniParametry_SKRYT!$D$8</f>
        <v>0.06</v>
      </c>
      <c r="N277">
        <f>VstupniParametry_SKRYT!$D$9</f>
        <v>1.7999999999999999E-2</v>
      </c>
      <c r="O277" s="27">
        <f>VstupniParametry_SKRYT!$D$10</f>
        <v>0.01</v>
      </c>
      <c r="P277" s="27">
        <f>VstupniParametry_SKRYT!$D$11</f>
        <v>0.01</v>
      </c>
      <c r="Q277" s="27">
        <f>VstupniParametry_SKRYT!$D$12</f>
        <v>0.01</v>
      </c>
      <c r="R277" s="27">
        <f>VstupniParametry_SKRYT!$D$13</f>
        <v>0.01</v>
      </c>
      <c r="S277" s="27">
        <f>VstupniParametry_SKRYT!$D$14</f>
        <v>0.01</v>
      </c>
      <c r="T277">
        <f t="shared" si="589"/>
        <v>0</v>
      </c>
      <c r="U277">
        <f t="shared" si="590"/>
        <v>0</v>
      </c>
      <c r="V277">
        <f t="shared" si="591"/>
        <v>0</v>
      </c>
      <c r="W277">
        <f t="shared" si="592"/>
        <v>0</v>
      </c>
      <c r="X277">
        <f t="shared" si="593"/>
        <v>0</v>
      </c>
      <c r="Y277">
        <f t="shared" si="594"/>
        <v>0</v>
      </c>
      <c r="Z277">
        <f t="shared" si="595"/>
        <v>0</v>
      </c>
      <c r="AA277">
        <f t="shared" si="596"/>
        <v>0</v>
      </c>
      <c r="AB277">
        <f t="shared" si="597"/>
        <v>0</v>
      </c>
      <c r="AC277">
        <f t="shared" si="598"/>
        <v>0</v>
      </c>
      <c r="AD277">
        <f t="shared" si="599"/>
        <v>0</v>
      </c>
      <c r="AE277">
        <f t="shared" si="600"/>
        <v>0</v>
      </c>
      <c r="AF277">
        <f t="shared" si="601"/>
        <v>0</v>
      </c>
      <c r="AG277">
        <f t="shared" si="602"/>
        <v>0</v>
      </c>
      <c r="AH277">
        <f t="shared" si="603"/>
        <v>0</v>
      </c>
      <c r="AI277">
        <f t="shared" si="604"/>
        <v>0</v>
      </c>
      <c r="AJ277">
        <f t="shared" si="605"/>
        <v>0</v>
      </c>
      <c r="AK277">
        <f t="shared" si="606"/>
        <v>0</v>
      </c>
      <c r="AL277">
        <f t="shared" si="607"/>
        <v>0</v>
      </c>
      <c r="AM277">
        <f t="shared" si="608"/>
        <v>0</v>
      </c>
      <c r="AN277">
        <f t="shared" si="609"/>
        <v>0</v>
      </c>
      <c r="AO277">
        <f t="shared" si="610"/>
        <v>0</v>
      </c>
      <c r="AP277">
        <f t="shared" si="611"/>
        <v>0</v>
      </c>
      <c r="AQ277">
        <f t="shared" si="612"/>
        <v>0</v>
      </c>
      <c r="AR277">
        <f t="shared" si="613"/>
        <v>0</v>
      </c>
      <c r="AS277">
        <f t="shared" si="614"/>
        <v>0</v>
      </c>
      <c r="AT277">
        <f t="shared" si="584"/>
        <v>0</v>
      </c>
      <c r="AU277">
        <f t="shared" si="615"/>
        <v>0</v>
      </c>
      <c r="AV277">
        <f t="shared" si="616"/>
        <v>0</v>
      </c>
      <c r="AW277">
        <f t="shared" si="585"/>
        <v>0</v>
      </c>
      <c r="AX277">
        <f t="shared" si="617"/>
        <v>0</v>
      </c>
      <c r="AY277">
        <f t="shared" si="618"/>
        <v>0</v>
      </c>
      <c r="AZ277">
        <f t="shared" si="619"/>
        <v>0</v>
      </c>
      <c r="BA277">
        <f t="shared" si="620"/>
        <v>0</v>
      </c>
      <c r="BB277">
        <f t="shared" si="621"/>
        <v>0</v>
      </c>
      <c r="BC277">
        <f t="shared" si="622"/>
        <v>0</v>
      </c>
      <c r="BD277">
        <f t="shared" si="623"/>
        <v>0</v>
      </c>
      <c r="BE277">
        <f t="shared" si="624"/>
        <v>0</v>
      </c>
      <c r="BF277">
        <f t="shared" si="625"/>
        <v>0</v>
      </c>
      <c r="BG277">
        <f t="shared" si="626"/>
        <v>0</v>
      </c>
      <c r="BH277">
        <f t="shared" si="627"/>
        <v>0</v>
      </c>
      <c r="BI277">
        <f t="shared" si="628"/>
        <v>0</v>
      </c>
      <c r="BJ277">
        <f t="shared" si="629"/>
        <v>0</v>
      </c>
      <c r="BK277">
        <f t="shared" si="630"/>
        <v>0</v>
      </c>
      <c r="BL277">
        <f t="shared" si="631"/>
        <v>0</v>
      </c>
      <c r="BM277">
        <f t="shared" si="632"/>
        <v>0</v>
      </c>
      <c r="BN277">
        <f t="shared" si="633"/>
        <v>0</v>
      </c>
      <c r="BO277">
        <f t="shared" si="634"/>
        <v>0</v>
      </c>
      <c r="BP277">
        <f t="shared" si="635"/>
        <v>0</v>
      </c>
      <c r="BQ277">
        <f t="shared" si="636"/>
        <v>0</v>
      </c>
      <c r="BR277">
        <f t="shared" si="637"/>
        <v>0</v>
      </c>
      <c r="BS277">
        <f t="shared" si="638"/>
        <v>0</v>
      </c>
      <c r="BT277">
        <f t="shared" si="639"/>
        <v>0</v>
      </c>
      <c r="BU277">
        <f t="shared" si="640"/>
        <v>0</v>
      </c>
      <c r="BV277">
        <f t="shared" si="641"/>
        <v>0</v>
      </c>
      <c r="BW277">
        <f t="shared" si="642"/>
        <v>0</v>
      </c>
      <c r="BX277">
        <f t="shared" si="643"/>
        <v>0</v>
      </c>
      <c r="BY277">
        <f t="shared" si="644"/>
        <v>0</v>
      </c>
      <c r="BZ277">
        <f t="shared" si="645"/>
        <v>0</v>
      </c>
      <c r="CA277">
        <f t="shared" si="646"/>
        <v>0</v>
      </c>
      <c r="CB277">
        <f t="shared" si="647"/>
        <v>0</v>
      </c>
      <c r="CC277">
        <f t="shared" si="648"/>
        <v>0</v>
      </c>
      <c r="CD277">
        <f t="shared" si="649"/>
        <v>0</v>
      </c>
      <c r="CE277">
        <f t="shared" si="650"/>
        <v>0</v>
      </c>
      <c r="CF277">
        <f t="shared" si="651"/>
        <v>0</v>
      </c>
      <c r="CG277">
        <f t="shared" si="652"/>
        <v>0</v>
      </c>
      <c r="CH277">
        <f t="shared" si="653"/>
        <v>0</v>
      </c>
      <c r="CI277">
        <f t="shared" si="654"/>
        <v>0</v>
      </c>
      <c r="CJ277">
        <f t="shared" si="655"/>
        <v>0</v>
      </c>
      <c r="CK277">
        <f t="shared" si="656"/>
        <v>0</v>
      </c>
      <c r="CL277" t="str">
        <f t="shared" si="657"/>
        <v/>
      </c>
      <c r="CM277" t="str">
        <f t="shared" si="658"/>
        <v/>
      </c>
      <c r="CN277" t="str">
        <f t="shared" si="659"/>
        <v/>
      </c>
      <c r="CO277" t="str">
        <f t="shared" si="660"/>
        <v/>
      </c>
      <c r="CP277" t="str">
        <f t="shared" si="661"/>
        <v/>
      </c>
      <c r="CQ277" t="str">
        <f t="shared" si="662"/>
        <v/>
      </c>
      <c r="CR277" t="str">
        <f t="shared" si="663"/>
        <v/>
      </c>
      <c r="CS277" t="str">
        <f t="shared" si="664"/>
        <v/>
      </c>
      <c r="CT277" t="str">
        <f t="shared" si="665"/>
        <v/>
      </c>
      <c r="CU277" t="str">
        <f t="shared" si="666"/>
        <v/>
      </c>
      <c r="CV277" t="str">
        <f t="shared" si="667"/>
        <v/>
      </c>
      <c r="CW277" t="str">
        <f t="shared" si="668"/>
        <v/>
      </c>
      <c r="CX277" t="str">
        <f t="shared" si="669"/>
        <v/>
      </c>
      <c r="CY277" t="str">
        <f t="shared" si="670"/>
        <v/>
      </c>
      <c r="CZ277" t="str">
        <f t="shared" si="671"/>
        <v/>
      </c>
      <c r="DA277" t="str">
        <f t="shared" si="672"/>
        <v/>
      </c>
      <c r="DB277" t="str">
        <f t="shared" si="673"/>
        <v/>
      </c>
      <c r="DC277" t="str">
        <f t="shared" si="674"/>
        <v/>
      </c>
      <c r="DD277" t="str">
        <f t="shared" si="675"/>
        <v/>
      </c>
      <c r="DE277" t="str">
        <f t="shared" si="676"/>
        <v/>
      </c>
      <c r="DF277" t="str">
        <f t="shared" si="677"/>
        <v/>
      </c>
      <c r="DG277" t="str">
        <f t="shared" si="678"/>
        <v/>
      </c>
      <c r="DH277" t="str">
        <f t="shared" si="679"/>
        <v/>
      </c>
      <c r="DI277" t="str">
        <f t="shared" si="680"/>
        <v/>
      </c>
      <c r="DJ277" t="str">
        <f t="shared" si="681"/>
        <v/>
      </c>
      <c r="DK277" t="str">
        <f t="shared" si="682"/>
        <v/>
      </c>
      <c r="DL277" t="str">
        <f t="shared" si="683"/>
        <v/>
      </c>
      <c r="DM277" t="str">
        <f t="shared" si="684"/>
        <v/>
      </c>
      <c r="DN277" t="str">
        <f t="shared" si="685"/>
        <v/>
      </c>
      <c r="DO277" t="str">
        <f t="shared" si="686"/>
        <v/>
      </c>
      <c r="DP277" t="str">
        <f t="shared" si="687"/>
        <v/>
      </c>
      <c r="DQ277" t="str">
        <f t="shared" si="688"/>
        <v/>
      </c>
      <c r="DR277" t="str">
        <f t="shared" si="689"/>
        <v/>
      </c>
      <c r="DS277" t="str">
        <f t="shared" si="690"/>
        <v/>
      </c>
      <c r="DT277" t="str">
        <f t="shared" si="691"/>
        <v/>
      </c>
      <c r="DU277">
        <f t="shared" si="692"/>
        <v>0</v>
      </c>
      <c r="DV277">
        <f t="shared" si="693"/>
        <v>0</v>
      </c>
      <c r="DW277">
        <f t="shared" si="694"/>
        <v>0</v>
      </c>
      <c r="DX277" t="str">
        <f t="shared" si="695"/>
        <v/>
      </c>
      <c r="DY277" t="str">
        <f t="shared" si="696"/>
        <v/>
      </c>
      <c r="DZ277" t="str">
        <f t="shared" si="697"/>
        <v/>
      </c>
      <c r="EA277" s="5">
        <f t="shared" si="698"/>
        <v>0</v>
      </c>
      <c r="EB277" s="3">
        <f t="shared" si="699"/>
        <v>0</v>
      </c>
    </row>
    <row r="278" spans="2:132" x14ac:dyDescent="0.2">
      <c r="B278">
        <v>273</v>
      </c>
      <c r="C278" s="3">
        <f>Zisk!D292</f>
        <v>0</v>
      </c>
      <c r="D278">
        <f>Zisk!E292</f>
        <v>0</v>
      </c>
      <c r="E278" s="66" t="str">
        <f t="shared" si="586"/>
        <v/>
      </c>
      <c r="F278" t="str">
        <f t="shared" si="587"/>
        <v/>
      </c>
      <c r="G278" s="66" t="str">
        <f t="shared" si="588"/>
        <v/>
      </c>
      <c r="J278">
        <f>VstupniParametry_SKRYT!$D$5</f>
        <v>0.02</v>
      </c>
      <c r="K278">
        <f>VstupniParametry_SKRYT!$D$6</f>
        <v>0.06</v>
      </c>
      <c r="L278">
        <f>VstupniParametry_SKRYT!$D$7</f>
        <v>0.06</v>
      </c>
      <c r="M278">
        <f>VstupniParametry_SKRYT!$D$8</f>
        <v>0.06</v>
      </c>
      <c r="N278">
        <f>VstupniParametry_SKRYT!$D$9</f>
        <v>1.7999999999999999E-2</v>
      </c>
      <c r="O278" s="27">
        <f>VstupniParametry_SKRYT!$D$10</f>
        <v>0.01</v>
      </c>
      <c r="P278" s="27">
        <f>VstupniParametry_SKRYT!$D$11</f>
        <v>0.01</v>
      </c>
      <c r="Q278" s="27">
        <f>VstupniParametry_SKRYT!$D$12</f>
        <v>0.01</v>
      </c>
      <c r="R278" s="27">
        <f>VstupniParametry_SKRYT!$D$13</f>
        <v>0.01</v>
      </c>
      <c r="S278" s="27">
        <f>VstupniParametry_SKRYT!$D$14</f>
        <v>0.01</v>
      </c>
      <c r="T278">
        <f t="shared" si="589"/>
        <v>0</v>
      </c>
      <c r="U278">
        <f t="shared" si="590"/>
        <v>0</v>
      </c>
      <c r="V278">
        <f t="shared" si="591"/>
        <v>0</v>
      </c>
      <c r="W278">
        <f t="shared" si="592"/>
        <v>0</v>
      </c>
      <c r="X278">
        <f t="shared" si="593"/>
        <v>0</v>
      </c>
      <c r="Y278">
        <f t="shared" si="594"/>
        <v>0</v>
      </c>
      <c r="Z278">
        <f t="shared" si="595"/>
        <v>0</v>
      </c>
      <c r="AA278">
        <f t="shared" si="596"/>
        <v>0</v>
      </c>
      <c r="AB278">
        <f t="shared" si="597"/>
        <v>0</v>
      </c>
      <c r="AC278">
        <f t="shared" si="598"/>
        <v>0</v>
      </c>
      <c r="AD278">
        <f t="shared" si="599"/>
        <v>0</v>
      </c>
      <c r="AE278">
        <f t="shared" si="600"/>
        <v>0</v>
      </c>
      <c r="AF278">
        <f t="shared" si="601"/>
        <v>0</v>
      </c>
      <c r="AG278">
        <f t="shared" si="602"/>
        <v>0</v>
      </c>
      <c r="AH278">
        <f t="shared" si="603"/>
        <v>0</v>
      </c>
      <c r="AI278">
        <f t="shared" si="604"/>
        <v>0</v>
      </c>
      <c r="AJ278">
        <f t="shared" si="605"/>
        <v>0</v>
      </c>
      <c r="AK278">
        <f t="shared" si="606"/>
        <v>0</v>
      </c>
      <c r="AL278">
        <f t="shared" si="607"/>
        <v>0</v>
      </c>
      <c r="AM278">
        <f t="shared" si="608"/>
        <v>0</v>
      </c>
      <c r="AN278">
        <f t="shared" si="609"/>
        <v>0</v>
      </c>
      <c r="AO278">
        <f t="shared" si="610"/>
        <v>0</v>
      </c>
      <c r="AP278">
        <f t="shared" si="611"/>
        <v>0</v>
      </c>
      <c r="AQ278">
        <f t="shared" si="612"/>
        <v>0</v>
      </c>
      <c r="AR278">
        <f t="shared" si="613"/>
        <v>0</v>
      </c>
      <c r="AS278">
        <f t="shared" si="614"/>
        <v>0</v>
      </c>
      <c r="AT278">
        <f t="shared" si="584"/>
        <v>0</v>
      </c>
      <c r="AU278">
        <f t="shared" si="615"/>
        <v>0</v>
      </c>
      <c r="AV278">
        <f t="shared" si="616"/>
        <v>0</v>
      </c>
      <c r="AW278">
        <f t="shared" si="585"/>
        <v>0</v>
      </c>
      <c r="AX278">
        <f t="shared" si="617"/>
        <v>0</v>
      </c>
      <c r="AY278">
        <f t="shared" si="618"/>
        <v>0</v>
      </c>
      <c r="AZ278">
        <f t="shared" si="619"/>
        <v>0</v>
      </c>
      <c r="BA278">
        <f t="shared" si="620"/>
        <v>0</v>
      </c>
      <c r="BB278">
        <f t="shared" si="621"/>
        <v>0</v>
      </c>
      <c r="BC278">
        <f t="shared" si="622"/>
        <v>0</v>
      </c>
      <c r="BD278">
        <f t="shared" si="623"/>
        <v>0</v>
      </c>
      <c r="BE278">
        <f t="shared" si="624"/>
        <v>0</v>
      </c>
      <c r="BF278">
        <f t="shared" si="625"/>
        <v>0</v>
      </c>
      <c r="BG278">
        <f t="shared" si="626"/>
        <v>0</v>
      </c>
      <c r="BH278">
        <f t="shared" si="627"/>
        <v>0</v>
      </c>
      <c r="BI278">
        <f t="shared" si="628"/>
        <v>0</v>
      </c>
      <c r="BJ278">
        <f t="shared" si="629"/>
        <v>0</v>
      </c>
      <c r="BK278">
        <f t="shared" si="630"/>
        <v>0</v>
      </c>
      <c r="BL278">
        <f t="shared" si="631"/>
        <v>0</v>
      </c>
      <c r="BM278">
        <f t="shared" si="632"/>
        <v>0</v>
      </c>
      <c r="BN278">
        <f t="shared" si="633"/>
        <v>0</v>
      </c>
      <c r="BO278">
        <f t="shared" si="634"/>
        <v>0</v>
      </c>
      <c r="BP278">
        <f t="shared" si="635"/>
        <v>0</v>
      </c>
      <c r="BQ278">
        <f t="shared" si="636"/>
        <v>0</v>
      </c>
      <c r="BR278">
        <f t="shared" si="637"/>
        <v>0</v>
      </c>
      <c r="BS278">
        <f t="shared" si="638"/>
        <v>0</v>
      </c>
      <c r="BT278">
        <f t="shared" si="639"/>
        <v>0</v>
      </c>
      <c r="BU278">
        <f t="shared" si="640"/>
        <v>0</v>
      </c>
      <c r="BV278">
        <f t="shared" si="641"/>
        <v>0</v>
      </c>
      <c r="BW278">
        <f t="shared" si="642"/>
        <v>0</v>
      </c>
      <c r="BX278">
        <f t="shared" si="643"/>
        <v>0</v>
      </c>
      <c r="BY278">
        <f t="shared" si="644"/>
        <v>0</v>
      </c>
      <c r="BZ278">
        <f t="shared" si="645"/>
        <v>0</v>
      </c>
      <c r="CA278">
        <f t="shared" si="646"/>
        <v>0</v>
      </c>
      <c r="CB278">
        <f t="shared" si="647"/>
        <v>0</v>
      </c>
      <c r="CC278">
        <f t="shared" si="648"/>
        <v>0</v>
      </c>
      <c r="CD278">
        <f t="shared" si="649"/>
        <v>0</v>
      </c>
      <c r="CE278">
        <f t="shared" si="650"/>
        <v>0</v>
      </c>
      <c r="CF278">
        <f t="shared" si="651"/>
        <v>0</v>
      </c>
      <c r="CG278">
        <f t="shared" si="652"/>
        <v>0</v>
      </c>
      <c r="CH278">
        <f t="shared" si="653"/>
        <v>0</v>
      </c>
      <c r="CI278">
        <f t="shared" si="654"/>
        <v>0</v>
      </c>
      <c r="CJ278">
        <f t="shared" si="655"/>
        <v>0</v>
      </c>
      <c r="CK278">
        <f t="shared" si="656"/>
        <v>0</v>
      </c>
      <c r="CL278" t="str">
        <f t="shared" si="657"/>
        <v/>
      </c>
      <c r="CM278" t="str">
        <f t="shared" si="658"/>
        <v/>
      </c>
      <c r="CN278" t="str">
        <f t="shared" si="659"/>
        <v/>
      </c>
      <c r="CO278" t="str">
        <f t="shared" si="660"/>
        <v/>
      </c>
      <c r="CP278" t="str">
        <f t="shared" si="661"/>
        <v/>
      </c>
      <c r="CQ278" t="str">
        <f t="shared" si="662"/>
        <v/>
      </c>
      <c r="CR278" t="str">
        <f t="shared" si="663"/>
        <v/>
      </c>
      <c r="CS278" t="str">
        <f t="shared" si="664"/>
        <v/>
      </c>
      <c r="CT278" t="str">
        <f t="shared" si="665"/>
        <v/>
      </c>
      <c r="CU278" t="str">
        <f t="shared" si="666"/>
        <v/>
      </c>
      <c r="CV278" t="str">
        <f t="shared" si="667"/>
        <v/>
      </c>
      <c r="CW278" t="str">
        <f t="shared" si="668"/>
        <v/>
      </c>
      <c r="CX278" t="str">
        <f t="shared" si="669"/>
        <v/>
      </c>
      <c r="CY278" t="str">
        <f t="shared" si="670"/>
        <v/>
      </c>
      <c r="CZ278" t="str">
        <f t="shared" si="671"/>
        <v/>
      </c>
      <c r="DA278" t="str">
        <f t="shared" si="672"/>
        <v/>
      </c>
      <c r="DB278" t="str">
        <f t="shared" si="673"/>
        <v/>
      </c>
      <c r="DC278" t="str">
        <f t="shared" si="674"/>
        <v/>
      </c>
      <c r="DD278" t="str">
        <f t="shared" si="675"/>
        <v/>
      </c>
      <c r="DE278" t="str">
        <f t="shared" si="676"/>
        <v/>
      </c>
      <c r="DF278" t="str">
        <f t="shared" si="677"/>
        <v/>
      </c>
      <c r="DG278" t="str">
        <f t="shared" si="678"/>
        <v/>
      </c>
      <c r="DH278" t="str">
        <f t="shared" si="679"/>
        <v/>
      </c>
      <c r="DI278" t="str">
        <f t="shared" si="680"/>
        <v/>
      </c>
      <c r="DJ278" t="str">
        <f t="shared" si="681"/>
        <v/>
      </c>
      <c r="DK278" t="str">
        <f t="shared" si="682"/>
        <v/>
      </c>
      <c r="DL278" t="str">
        <f t="shared" si="683"/>
        <v/>
      </c>
      <c r="DM278" t="str">
        <f t="shared" si="684"/>
        <v/>
      </c>
      <c r="DN278" t="str">
        <f t="shared" si="685"/>
        <v/>
      </c>
      <c r="DO278" t="str">
        <f t="shared" si="686"/>
        <v/>
      </c>
      <c r="DP278" t="str">
        <f t="shared" si="687"/>
        <v/>
      </c>
      <c r="DQ278" t="str">
        <f t="shared" si="688"/>
        <v/>
      </c>
      <c r="DR278" t="str">
        <f t="shared" si="689"/>
        <v/>
      </c>
      <c r="DS278" t="str">
        <f t="shared" si="690"/>
        <v/>
      </c>
      <c r="DT278" t="str">
        <f t="shared" si="691"/>
        <v/>
      </c>
      <c r="DU278">
        <f t="shared" si="692"/>
        <v>0</v>
      </c>
      <c r="DV278">
        <f t="shared" si="693"/>
        <v>0</v>
      </c>
      <c r="DW278">
        <f t="shared" si="694"/>
        <v>0</v>
      </c>
      <c r="DX278" t="str">
        <f t="shared" si="695"/>
        <v/>
      </c>
      <c r="DY278" t="str">
        <f t="shared" si="696"/>
        <v/>
      </c>
      <c r="DZ278" t="str">
        <f t="shared" si="697"/>
        <v/>
      </c>
      <c r="EA278" s="5">
        <f t="shared" si="698"/>
        <v>0</v>
      </c>
      <c r="EB278" s="3">
        <f t="shared" si="699"/>
        <v>0</v>
      </c>
    </row>
    <row r="279" spans="2:132" x14ac:dyDescent="0.2">
      <c r="B279" s="25">
        <v>274</v>
      </c>
      <c r="C279" s="26">
        <f>Zisk!D293</f>
        <v>0</v>
      </c>
      <c r="D279">
        <f>Zisk!E293</f>
        <v>0</v>
      </c>
      <c r="E279" s="66" t="str">
        <f t="shared" si="586"/>
        <v/>
      </c>
      <c r="F279" t="str">
        <f t="shared" si="587"/>
        <v/>
      </c>
      <c r="G279" s="66" t="str">
        <f t="shared" si="588"/>
        <v/>
      </c>
      <c r="H279" s="25"/>
      <c r="I279" s="25"/>
      <c r="J279">
        <f>VstupniParametry_SKRYT!$D$5</f>
        <v>0.02</v>
      </c>
      <c r="K279">
        <f>VstupniParametry_SKRYT!$D$6</f>
        <v>0.06</v>
      </c>
      <c r="L279">
        <f>VstupniParametry_SKRYT!$D$7</f>
        <v>0.06</v>
      </c>
      <c r="M279">
        <f>VstupniParametry_SKRYT!$D$8</f>
        <v>0.06</v>
      </c>
      <c r="N279">
        <f>VstupniParametry_SKRYT!$D$9</f>
        <v>1.7999999999999999E-2</v>
      </c>
      <c r="O279" s="27">
        <f>VstupniParametry_SKRYT!$D$10</f>
        <v>0.01</v>
      </c>
      <c r="P279" s="27">
        <f>VstupniParametry_SKRYT!$D$11</f>
        <v>0.01</v>
      </c>
      <c r="Q279" s="27">
        <f>VstupniParametry_SKRYT!$D$12</f>
        <v>0.01</v>
      </c>
      <c r="R279" s="27">
        <f>VstupniParametry_SKRYT!$D$13</f>
        <v>0.01</v>
      </c>
      <c r="S279" s="27">
        <f>VstupniParametry_SKRYT!$D$14</f>
        <v>0.01</v>
      </c>
      <c r="T279">
        <f t="shared" si="589"/>
        <v>0</v>
      </c>
      <c r="U279">
        <f t="shared" si="590"/>
        <v>0</v>
      </c>
      <c r="V279">
        <f t="shared" si="591"/>
        <v>0</v>
      </c>
      <c r="W279">
        <f t="shared" si="592"/>
        <v>0</v>
      </c>
      <c r="X279">
        <f t="shared" si="593"/>
        <v>0</v>
      </c>
      <c r="Y279">
        <f t="shared" si="594"/>
        <v>0</v>
      </c>
      <c r="Z279">
        <f t="shared" si="595"/>
        <v>0</v>
      </c>
      <c r="AA279">
        <f t="shared" si="596"/>
        <v>0</v>
      </c>
      <c r="AB279">
        <f t="shared" si="597"/>
        <v>0</v>
      </c>
      <c r="AC279">
        <f t="shared" si="598"/>
        <v>0</v>
      </c>
      <c r="AD279">
        <f t="shared" si="599"/>
        <v>0</v>
      </c>
      <c r="AE279">
        <f t="shared" si="600"/>
        <v>0</v>
      </c>
      <c r="AF279">
        <f t="shared" si="601"/>
        <v>0</v>
      </c>
      <c r="AG279">
        <f t="shared" si="602"/>
        <v>0</v>
      </c>
      <c r="AH279">
        <f t="shared" si="603"/>
        <v>0</v>
      </c>
      <c r="AI279">
        <f t="shared" si="604"/>
        <v>0</v>
      </c>
      <c r="AJ279">
        <f t="shared" si="605"/>
        <v>0</v>
      </c>
      <c r="AK279">
        <f t="shared" si="606"/>
        <v>0</v>
      </c>
      <c r="AL279">
        <f t="shared" si="607"/>
        <v>0</v>
      </c>
      <c r="AM279">
        <f t="shared" si="608"/>
        <v>0</v>
      </c>
      <c r="AN279">
        <f t="shared" si="609"/>
        <v>0</v>
      </c>
      <c r="AO279">
        <f t="shared" si="610"/>
        <v>0</v>
      </c>
      <c r="AP279">
        <f t="shared" si="611"/>
        <v>0</v>
      </c>
      <c r="AQ279">
        <f t="shared" si="612"/>
        <v>0</v>
      </c>
      <c r="AR279">
        <f t="shared" si="613"/>
        <v>0</v>
      </c>
      <c r="AS279">
        <f t="shared" si="614"/>
        <v>0</v>
      </c>
      <c r="AT279">
        <f t="shared" si="584"/>
        <v>0</v>
      </c>
      <c r="AU279">
        <f t="shared" si="615"/>
        <v>0</v>
      </c>
      <c r="AV279">
        <f t="shared" si="616"/>
        <v>0</v>
      </c>
      <c r="AW279">
        <f t="shared" si="585"/>
        <v>0</v>
      </c>
      <c r="AX279">
        <f t="shared" si="617"/>
        <v>0</v>
      </c>
      <c r="AY279">
        <f t="shared" si="618"/>
        <v>0</v>
      </c>
      <c r="AZ279">
        <f t="shared" si="619"/>
        <v>0</v>
      </c>
      <c r="BA279">
        <f t="shared" si="620"/>
        <v>0</v>
      </c>
      <c r="BB279">
        <f t="shared" si="621"/>
        <v>0</v>
      </c>
      <c r="BC279">
        <f t="shared" si="622"/>
        <v>0</v>
      </c>
      <c r="BD279">
        <f t="shared" si="623"/>
        <v>0</v>
      </c>
      <c r="BE279">
        <f t="shared" si="624"/>
        <v>0</v>
      </c>
      <c r="BF279">
        <f t="shared" si="625"/>
        <v>0</v>
      </c>
      <c r="BG279">
        <f t="shared" si="626"/>
        <v>0</v>
      </c>
      <c r="BH279">
        <f t="shared" si="627"/>
        <v>0</v>
      </c>
      <c r="BI279">
        <f t="shared" si="628"/>
        <v>0</v>
      </c>
      <c r="BJ279">
        <f t="shared" si="629"/>
        <v>0</v>
      </c>
      <c r="BK279">
        <f t="shared" si="630"/>
        <v>0</v>
      </c>
      <c r="BL279">
        <f t="shared" si="631"/>
        <v>0</v>
      </c>
      <c r="BM279">
        <f t="shared" si="632"/>
        <v>0</v>
      </c>
      <c r="BN279">
        <f t="shared" si="633"/>
        <v>0</v>
      </c>
      <c r="BO279">
        <f t="shared" si="634"/>
        <v>0</v>
      </c>
      <c r="BP279">
        <f t="shared" si="635"/>
        <v>0</v>
      </c>
      <c r="BQ279">
        <f t="shared" si="636"/>
        <v>0</v>
      </c>
      <c r="BR279">
        <f t="shared" si="637"/>
        <v>0</v>
      </c>
      <c r="BS279">
        <f t="shared" si="638"/>
        <v>0</v>
      </c>
      <c r="BT279">
        <f t="shared" si="639"/>
        <v>0</v>
      </c>
      <c r="BU279">
        <f t="shared" si="640"/>
        <v>0</v>
      </c>
      <c r="BV279">
        <f t="shared" si="641"/>
        <v>0</v>
      </c>
      <c r="BW279">
        <f t="shared" si="642"/>
        <v>0</v>
      </c>
      <c r="BX279">
        <f t="shared" si="643"/>
        <v>0</v>
      </c>
      <c r="BY279">
        <f t="shared" si="644"/>
        <v>0</v>
      </c>
      <c r="BZ279">
        <f t="shared" si="645"/>
        <v>0</v>
      </c>
      <c r="CA279">
        <f t="shared" si="646"/>
        <v>0</v>
      </c>
      <c r="CB279">
        <f t="shared" si="647"/>
        <v>0</v>
      </c>
      <c r="CC279">
        <f t="shared" si="648"/>
        <v>0</v>
      </c>
      <c r="CD279">
        <f t="shared" si="649"/>
        <v>0</v>
      </c>
      <c r="CE279">
        <f t="shared" si="650"/>
        <v>0</v>
      </c>
      <c r="CF279">
        <f t="shared" si="651"/>
        <v>0</v>
      </c>
      <c r="CG279">
        <f t="shared" si="652"/>
        <v>0</v>
      </c>
      <c r="CH279">
        <f t="shared" si="653"/>
        <v>0</v>
      </c>
      <c r="CI279">
        <f t="shared" si="654"/>
        <v>0</v>
      </c>
      <c r="CJ279">
        <f t="shared" si="655"/>
        <v>0</v>
      </c>
      <c r="CK279">
        <f t="shared" si="656"/>
        <v>0</v>
      </c>
      <c r="CL279" t="str">
        <f t="shared" si="657"/>
        <v/>
      </c>
      <c r="CM279" t="str">
        <f t="shared" si="658"/>
        <v/>
      </c>
      <c r="CN279" t="str">
        <f t="shared" si="659"/>
        <v/>
      </c>
      <c r="CO279" t="str">
        <f t="shared" si="660"/>
        <v/>
      </c>
      <c r="CP279" t="str">
        <f t="shared" si="661"/>
        <v/>
      </c>
      <c r="CQ279" t="str">
        <f t="shared" si="662"/>
        <v/>
      </c>
      <c r="CR279" t="str">
        <f t="shared" si="663"/>
        <v/>
      </c>
      <c r="CS279" t="str">
        <f t="shared" si="664"/>
        <v/>
      </c>
      <c r="CT279" t="str">
        <f t="shared" si="665"/>
        <v/>
      </c>
      <c r="CU279" t="str">
        <f t="shared" si="666"/>
        <v/>
      </c>
      <c r="CV279" t="str">
        <f t="shared" si="667"/>
        <v/>
      </c>
      <c r="CW279" t="str">
        <f t="shared" si="668"/>
        <v/>
      </c>
      <c r="CX279" t="str">
        <f t="shared" si="669"/>
        <v/>
      </c>
      <c r="CY279" t="str">
        <f t="shared" si="670"/>
        <v/>
      </c>
      <c r="CZ279" t="str">
        <f t="shared" si="671"/>
        <v/>
      </c>
      <c r="DA279" t="str">
        <f t="shared" si="672"/>
        <v/>
      </c>
      <c r="DB279" t="str">
        <f t="shared" si="673"/>
        <v/>
      </c>
      <c r="DC279" t="str">
        <f t="shared" si="674"/>
        <v/>
      </c>
      <c r="DD279" t="str">
        <f t="shared" si="675"/>
        <v/>
      </c>
      <c r="DE279" t="str">
        <f t="shared" si="676"/>
        <v/>
      </c>
      <c r="DF279" t="str">
        <f t="shared" si="677"/>
        <v/>
      </c>
      <c r="DG279" t="str">
        <f t="shared" si="678"/>
        <v/>
      </c>
      <c r="DH279" t="str">
        <f t="shared" si="679"/>
        <v/>
      </c>
      <c r="DI279" t="str">
        <f t="shared" si="680"/>
        <v/>
      </c>
      <c r="DJ279" t="str">
        <f t="shared" si="681"/>
        <v/>
      </c>
      <c r="DK279" t="str">
        <f t="shared" si="682"/>
        <v/>
      </c>
      <c r="DL279" t="str">
        <f t="shared" si="683"/>
        <v/>
      </c>
      <c r="DM279" t="str">
        <f t="shared" si="684"/>
        <v/>
      </c>
      <c r="DN279" t="str">
        <f t="shared" si="685"/>
        <v/>
      </c>
      <c r="DO279" t="str">
        <f t="shared" si="686"/>
        <v/>
      </c>
      <c r="DP279" t="str">
        <f t="shared" si="687"/>
        <v/>
      </c>
      <c r="DQ279" t="str">
        <f t="shared" si="688"/>
        <v/>
      </c>
      <c r="DR279" t="str">
        <f t="shared" si="689"/>
        <v/>
      </c>
      <c r="DS279" t="str">
        <f t="shared" si="690"/>
        <v/>
      </c>
      <c r="DT279" t="str">
        <f t="shared" si="691"/>
        <v/>
      </c>
      <c r="DU279">
        <f t="shared" si="692"/>
        <v>0</v>
      </c>
      <c r="DV279">
        <f t="shared" si="693"/>
        <v>0</v>
      </c>
      <c r="DW279">
        <f t="shared" si="694"/>
        <v>0</v>
      </c>
      <c r="DX279" t="str">
        <f t="shared" si="695"/>
        <v/>
      </c>
      <c r="DY279" t="str">
        <f t="shared" si="696"/>
        <v/>
      </c>
      <c r="DZ279" t="str">
        <f t="shared" si="697"/>
        <v/>
      </c>
      <c r="EA279" s="5">
        <f t="shared" si="698"/>
        <v>0</v>
      </c>
      <c r="EB279" s="3">
        <f t="shared" si="699"/>
        <v>0</v>
      </c>
    </row>
    <row r="280" spans="2:132" x14ac:dyDescent="0.2">
      <c r="B280">
        <v>275</v>
      </c>
      <c r="C280" s="3">
        <f>Zisk!D294</f>
        <v>0</v>
      </c>
      <c r="D280">
        <f>Zisk!E294</f>
        <v>0</v>
      </c>
      <c r="E280" s="66" t="str">
        <f t="shared" si="586"/>
        <v/>
      </c>
      <c r="F280" t="str">
        <f t="shared" si="587"/>
        <v/>
      </c>
      <c r="G280" s="66" t="str">
        <f t="shared" si="588"/>
        <v/>
      </c>
      <c r="J280">
        <f>VstupniParametry_SKRYT!$D$5</f>
        <v>0.02</v>
      </c>
      <c r="K280">
        <f>VstupniParametry_SKRYT!$D$6</f>
        <v>0.06</v>
      </c>
      <c r="L280">
        <f>VstupniParametry_SKRYT!$D$7</f>
        <v>0.06</v>
      </c>
      <c r="M280">
        <f>VstupniParametry_SKRYT!$D$8</f>
        <v>0.06</v>
      </c>
      <c r="N280">
        <f>VstupniParametry_SKRYT!$D$9</f>
        <v>1.7999999999999999E-2</v>
      </c>
      <c r="O280" s="27">
        <f>VstupniParametry_SKRYT!$D$10</f>
        <v>0.01</v>
      </c>
      <c r="P280" s="27">
        <f>VstupniParametry_SKRYT!$D$11</f>
        <v>0.01</v>
      </c>
      <c r="Q280" s="27">
        <f>VstupniParametry_SKRYT!$D$12</f>
        <v>0.01</v>
      </c>
      <c r="R280" s="27">
        <f>VstupniParametry_SKRYT!$D$13</f>
        <v>0.01</v>
      </c>
      <c r="S280" s="27">
        <f>VstupniParametry_SKRYT!$D$14</f>
        <v>0.01</v>
      </c>
      <c r="T280">
        <f t="shared" si="589"/>
        <v>0</v>
      </c>
      <c r="U280">
        <f t="shared" si="590"/>
        <v>0</v>
      </c>
      <c r="V280">
        <f t="shared" si="591"/>
        <v>0</v>
      </c>
      <c r="W280">
        <f t="shared" si="592"/>
        <v>0</v>
      </c>
      <c r="X280">
        <f t="shared" si="593"/>
        <v>0</v>
      </c>
      <c r="Y280">
        <f t="shared" si="594"/>
        <v>0</v>
      </c>
      <c r="Z280">
        <f t="shared" si="595"/>
        <v>0</v>
      </c>
      <c r="AA280">
        <f t="shared" si="596"/>
        <v>0</v>
      </c>
      <c r="AB280">
        <f t="shared" si="597"/>
        <v>0</v>
      </c>
      <c r="AC280">
        <f t="shared" si="598"/>
        <v>0</v>
      </c>
      <c r="AD280">
        <f t="shared" si="599"/>
        <v>0</v>
      </c>
      <c r="AE280">
        <f t="shared" si="600"/>
        <v>0</v>
      </c>
      <c r="AF280">
        <f t="shared" si="601"/>
        <v>0</v>
      </c>
      <c r="AG280">
        <f t="shared" si="602"/>
        <v>0</v>
      </c>
      <c r="AH280">
        <f t="shared" si="603"/>
        <v>0</v>
      </c>
      <c r="AI280">
        <f t="shared" si="604"/>
        <v>0</v>
      </c>
      <c r="AJ280">
        <f t="shared" si="605"/>
        <v>0</v>
      </c>
      <c r="AK280">
        <f t="shared" si="606"/>
        <v>0</v>
      </c>
      <c r="AL280">
        <f t="shared" si="607"/>
        <v>0</v>
      </c>
      <c r="AM280">
        <f t="shared" si="608"/>
        <v>0</v>
      </c>
      <c r="AN280">
        <f t="shared" si="609"/>
        <v>0</v>
      </c>
      <c r="AO280">
        <f t="shared" si="610"/>
        <v>0</v>
      </c>
      <c r="AP280">
        <f t="shared" si="611"/>
        <v>0</v>
      </c>
      <c r="AQ280">
        <f t="shared" si="612"/>
        <v>0</v>
      </c>
      <c r="AR280">
        <f t="shared" si="613"/>
        <v>0</v>
      </c>
      <c r="AS280">
        <f t="shared" si="614"/>
        <v>0</v>
      </c>
      <c r="AT280">
        <f t="shared" si="584"/>
        <v>0</v>
      </c>
      <c r="AU280">
        <f t="shared" si="615"/>
        <v>0</v>
      </c>
      <c r="AV280">
        <f t="shared" si="616"/>
        <v>0</v>
      </c>
      <c r="AW280">
        <f t="shared" si="585"/>
        <v>0</v>
      </c>
      <c r="AX280">
        <f t="shared" si="617"/>
        <v>0</v>
      </c>
      <c r="AY280">
        <f t="shared" si="618"/>
        <v>0</v>
      </c>
      <c r="AZ280">
        <f t="shared" si="619"/>
        <v>0</v>
      </c>
      <c r="BA280">
        <f t="shared" si="620"/>
        <v>0</v>
      </c>
      <c r="BB280">
        <f t="shared" si="621"/>
        <v>0</v>
      </c>
      <c r="BC280">
        <f t="shared" si="622"/>
        <v>0</v>
      </c>
      <c r="BD280">
        <f t="shared" si="623"/>
        <v>0</v>
      </c>
      <c r="BE280">
        <f t="shared" si="624"/>
        <v>0</v>
      </c>
      <c r="BF280">
        <f t="shared" si="625"/>
        <v>0</v>
      </c>
      <c r="BG280">
        <f t="shared" si="626"/>
        <v>0</v>
      </c>
      <c r="BH280">
        <f t="shared" si="627"/>
        <v>0</v>
      </c>
      <c r="BI280">
        <f t="shared" si="628"/>
        <v>0</v>
      </c>
      <c r="BJ280">
        <f t="shared" si="629"/>
        <v>0</v>
      </c>
      <c r="BK280">
        <f t="shared" si="630"/>
        <v>0</v>
      </c>
      <c r="BL280">
        <f t="shared" si="631"/>
        <v>0</v>
      </c>
      <c r="BM280">
        <f t="shared" si="632"/>
        <v>0</v>
      </c>
      <c r="BN280">
        <f t="shared" si="633"/>
        <v>0</v>
      </c>
      <c r="BO280">
        <f t="shared" si="634"/>
        <v>0</v>
      </c>
      <c r="BP280">
        <f t="shared" si="635"/>
        <v>0</v>
      </c>
      <c r="BQ280">
        <f t="shared" si="636"/>
        <v>0</v>
      </c>
      <c r="BR280">
        <f t="shared" si="637"/>
        <v>0</v>
      </c>
      <c r="BS280">
        <f t="shared" si="638"/>
        <v>0</v>
      </c>
      <c r="BT280">
        <f t="shared" si="639"/>
        <v>0</v>
      </c>
      <c r="BU280">
        <f t="shared" si="640"/>
        <v>0</v>
      </c>
      <c r="BV280">
        <f t="shared" si="641"/>
        <v>0</v>
      </c>
      <c r="BW280">
        <f t="shared" si="642"/>
        <v>0</v>
      </c>
      <c r="BX280">
        <f t="shared" si="643"/>
        <v>0</v>
      </c>
      <c r="BY280">
        <f t="shared" si="644"/>
        <v>0</v>
      </c>
      <c r="BZ280">
        <f t="shared" si="645"/>
        <v>0</v>
      </c>
      <c r="CA280">
        <f t="shared" si="646"/>
        <v>0</v>
      </c>
      <c r="CB280">
        <f t="shared" si="647"/>
        <v>0</v>
      </c>
      <c r="CC280">
        <f t="shared" si="648"/>
        <v>0</v>
      </c>
      <c r="CD280">
        <f t="shared" si="649"/>
        <v>0</v>
      </c>
      <c r="CE280">
        <f t="shared" si="650"/>
        <v>0</v>
      </c>
      <c r="CF280">
        <f t="shared" si="651"/>
        <v>0</v>
      </c>
      <c r="CG280">
        <f t="shared" si="652"/>
        <v>0</v>
      </c>
      <c r="CH280">
        <f t="shared" si="653"/>
        <v>0</v>
      </c>
      <c r="CI280">
        <f t="shared" si="654"/>
        <v>0</v>
      </c>
      <c r="CJ280">
        <f t="shared" si="655"/>
        <v>0</v>
      </c>
      <c r="CK280">
        <f t="shared" si="656"/>
        <v>0</v>
      </c>
      <c r="CL280" t="str">
        <f t="shared" si="657"/>
        <v/>
      </c>
      <c r="CM280" t="str">
        <f t="shared" si="658"/>
        <v/>
      </c>
      <c r="CN280" t="str">
        <f t="shared" si="659"/>
        <v/>
      </c>
      <c r="CO280" t="str">
        <f t="shared" si="660"/>
        <v/>
      </c>
      <c r="CP280" t="str">
        <f t="shared" si="661"/>
        <v/>
      </c>
      <c r="CQ280" t="str">
        <f t="shared" si="662"/>
        <v/>
      </c>
      <c r="CR280" t="str">
        <f t="shared" si="663"/>
        <v/>
      </c>
      <c r="CS280" t="str">
        <f t="shared" si="664"/>
        <v/>
      </c>
      <c r="CT280" t="str">
        <f t="shared" si="665"/>
        <v/>
      </c>
      <c r="CU280" t="str">
        <f t="shared" si="666"/>
        <v/>
      </c>
      <c r="CV280" t="str">
        <f t="shared" si="667"/>
        <v/>
      </c>
      <c r="CW280" t="str">
        <f t="shared" si="668"/>
        <v/>
      </c>
      <c r="CX280" t="str">
        <f t="shared" si="669"/>
        <v/>
      </c>
      <c r="CY280" t="str">
        <f t="shared" si="670"/>
        <v/>
      </c>
      <c r="CZ280" t="str">
        <f t="shared" si="671"/>
        <v/>
      </c>
      <c r="DA280" t="str">
        <f t="shared" si="672"/>
        <v/>
      </c>
      <c r="DB280" t="str">
        <f t="shared" si="673"/>
        <v/>
      </c>
      <c r="DC280" t="str">
        <f t="shared" si="674"/>
        <v/>
      </c>
      <c r="DD280" t="str">
        <f t="shared" si="675"/>
        <v/>
      </c>
      <c r="DE280" t="str">
        <f t="shared" si="676"/>
        <v/>
      </c>
      <c r="DF280" t="str">
        <f t="shared" si="677"/>
        <v/>
      </c>
      <c r="DG280" t="str">
        <f t="shared" si="678"/>
        <v/>
      </c>
      <c r="DH280" t="str">
        <f t="shared" si="679"/>
        <v/>
      </c>
      <c r="DI280" t="str">
        <f t="shared" si="680"/>
        <v/>
      </c>
      <c r="DJ280" t="str">
        <f t="shared" si="681"/>
        <v/>
      </c>
      <c r="DK280" t="str">
        <f t="shared" si="682"/>
        <v/>
      </c>
      <c r="DL280" t="str">
        <f t="shared" si="683"/>
        <v/>
      </c>
      <c r="DM280" t="str">
        <f t="shared" si="684"/>
        <v/>
      </c>
      <c r="DN280" t="str">
        <f t="shared" si="685"/>
        <v/>
      </c>
      <c r="DO280" t="str">
        <f t="shared" si="686"/>
        <v/>
      </c>
      <c r="DP280" t="str">
        <f t="shared" si="687"/>
        <v/>
      </c>
      <c r="DQ280" t="str">
        <f t="shared" si="688"/>
        <v/>
      </c>
      <c r="DR280" t="str">
        <f t="shared" si="689"/>
        <v/>
      </c>
      <c r="DS280" t="str">
        <f t="shared" si="690"/>
        <v/>
      </c>
      <c r="DT280" t="str">
        <f t="shared" si="691"/>
        <v/>
      </c>
      <c r="DU280">
        <f t="shared" si="692"/>
        <v>0</v>
      </c>
      <c r="DV280">
        <f t="shared" si="693"/>
        <v>0</v>
      </c>
      <c r="DW280">
        <f t="shared" si="694"/>
        <v>0</v>
      </c>
      <c r="DX280" t="str">
        <f t="shared" si="695"/>
        <v/>
      </c>
      <c r="DY280" t="str">
        <f t="shared" si="696"/>
        <v/>
      </c>
      <c r="DZ280" t="str">
        <f t="shared" si="697"/>
        <v/>
      </c>
      <c r="EA280" s="5">
        <f t="shared" si="698"/>
        <v>0</v>
      </c>
      <c r="EB280" s="3">
        <f t="shared" si="699"/>
        <v>0</v>
      </c>
    </row>
    <row r="281" spans="2:132" x14ac:dyDescent="0.2">
      <c r="B281" s="25">
        <v>276</v>
      </c>
      <c r="C281" s="26">
        <f>Zisk!D295</f>
        <v>0</v>
      </c>
      <c r="D281">
        <f>Zisk!E295</f>
        <v>0</v>
      </c>
      <c r="E281" s="66" t="str">
        <f t="shared" si="586"/>
        <v/>
      </c>
      <c r="F281" t="str">
        <f t="shared" si="587"/>
        <v/>
      </c>
      <c r="G281" s="66" t="str">
        <f t="shared" si="588"/>
        <v/>
      </c>
      <c r="H281" s="25"/>
      <c r="I281" s="25"/>
      <c r="J281">
        <f>VstupniParametry_SKRYT!$D$5</f>
        <v>0.02</v>
      </c>
      <c r="K281">
        <f>VstupniParametry_SKRYT!$D$6</f>
        <v>0.06</v>
      </c>
      <c r="L281">
        <f>VstupniParametry_SKRYT!$D$7</f>
        <v>0.06</v>
      </c>
      <c r="M281">
        <f>VstupniParametry_SKRYT!$D$8</f>
        <v>0.06</v>
      </c>
      <c r="N281">
        <f>VstupniParametry_SKRYT!$D$9</f>
        <v>1.7999999999999999E-2</v>
      </c>
      <c r="O281" s="27">
        <f>VstupniParametry_SKRYT!$D$10</f>
        <v>0.01</v>
      </c>
      <c r="P281" s="27">
        <f>VstupniParametry_SKRYT!$D$11</f>
        <v>0.01</v>
      </c>
      <c r="Q281" s="27">
        <f>VstupniParametry_SKRYT!$D$12</f>
        <v>0.01</v>
      </c>
      <c r="R281" s="27">
        <f>VstupniParametry_SKRYT!$D$13</f>
        <v>0.01</v>
      </c>
      <c r="S281" s="27">
        <f>VstupniParametry_SKRYT!$D$14</f>
        <v>0.01</v>
      </c>
      <c r="T281">
        <f t="shared" si="589"/>
        <v>0</v>
      </c>
      <c r="U281">
        <f t="shared" si="590"/>
        <v>0</v>
      </c>
      <c r="V281">
        <f t="shared" si="591"/>
        <v>0</v>
      </c>
      <c r="W281">
        <f t="shared" si="592"/>
        <v>0</v>
      </c>
      <c r="X281">
        <f t="shared" si="593"/>
        <v>0</v>
      </c>
      <c r="Y281">
        <f t="shared" si="594"/>
        <v>0</v>
      </c>
      <c r="Z281">
        <f t="shared" si="595"/>
        <v>0</v>
      </c>
      <c r="AA281">
        <f t="shared" si="596"/>
        <v>0</v>
      </c>
      <c r="AB281">
        <f t="shared" si="597"/>
        <v>0</v>
      </c>
      <c r="AC281">
        <f t="shared" si="598"/>
        <v>0</v>
      </c>
      <c r="AD281">
        <f t="shared" si="599"/>
        <v>0</v>
      </c>
      <c r="AE281">
        <f t="shared" si="600"/>
        <v>0</v>
      </c>
      <c r="AF281">
        <f t="shared" si="601"/>
        <v>0</v>
      </c>
      <c r="AG281">
        <f t="shared" si="602"/>
        <v>0</v>
      </c>
      <c r="AH281">
        <f t="shared" si="603"/>
        <v>0</v>
      </c>
      <c r="AI281">
        <f t="shared" si="604"/>
        <v>0</v>
      </c>
      <c r="AJ281">
        <f t="shared" si="605"/>
        <v>0</v>
      </c>
      <c r="AK281">
        <f t="shared" si="606"/>
        <v>0</v>
      </c>
      <c r="AL281">
        <f t="shared" si="607"/>
        <v>0</v>
      </c>
      <c r="AM281">
        <f t="shared" si="608"/>
        <v>0</v>
      </c>
      <c r="AN281">
        <f t="shared" si="609"/>
        <v>0</v>
      </c>
      <c r="AO281">
        <f t="shared" si="610"/>
        <v>0</v>
      </c>
      <c r="AP281">
        <f t="shared" si="611"/>
        <v>0</v>
      </c>
      <c r="AQ281">
        <f t="shared" si="612"/>
        <v>0</v>
      </c>
      <c r="AR281">
        <f t="shared" si="613"/>
        <v>0</v>
      </c>
      <c r="AS281">
        <f t="shared" si="614"/>
        <v>0</v>
      </c>
      <c r="AT281">
        <f t="shared" si="584"/>
        <v>0</v>
      </c>
      <c r="AU281">
        <f t="shared" si="615"/>
        <v>0</v>
      </c>
      <c r="AV281">
        <f t="shared" si="616"/>
        <v>0</v>
      </c>
      <c r="AW281">
        <f t="shared" si="585"/>
        <v>0</v>
      </c>
      <c r="AX281">
        <f t="shared" si="617"/>
        <v>0</v>
      </c>
      <c r="AY281">
        <f t="shared" si="618"/>
        <v>0</v>
      </c>
      <c r="AZ281">
        <f t="shared" si="619"/>
        <v>0</v>
      </c>
      <c r="BA281">
        <f t="shared" si="620"/>
        <v>0</v>
      </c>
      <c r="BB281">
        <f t="shared" si="621"/>
        <v>0</v>
      </c>
      <c r="BC281">
        <f t="shared" si="622"/>
        <v>0</v>
      </c>
      <c r="BD281">
        <f t="shared" si="623"/>
        <v>0</v>
      </c>
      <c r="BE281">
        <f t="shared" si="624"/>
        <v>0</v>
      </c>
      <c r="BF281">
        <f t="shared" si="625"/>
        <v>0</v>
      </c>
      <c r="BG281">
        <f t="shared" si="626"/>
        <v>0</v>
      </c>
      <c r="BH281">
        <f t="shared" si="627"/>
        <v>0</v>
      </c>
      <c r="BI281">
        <f t="shared" si="628"/>
        <v>0</v>
      </c>
      <c r="BJ281">
        <f t="shared" si="629"/>
        <v>0</v>
      </c>
      <c r="BK281">
        <f t="shared" si="630"/>
        <v>0</v>
      </c>
      <c r="BL281">
        <f t="shared" si="631"/>
        <v>0</v>
      </c>
      <c r="BM281">
        <f t="shared" si="632"/>
        <v>0</v>
      </c>
      <c r="BN281">
        <f t="shared" si="633"/>
        <v>0</v>
      </c>
      <c r="BO281">
        <f t="shared" si="634"/>
        <v>0</v>
      </c>
      <c r="BP281">
        <f t="shared" si="635"/>
        <v>0</v>
      </c>
      <c r="BQ281">
        <f t="shared" si="636"/>
        <v>0</v>
      </c>
      <c r="BR281">
        <f t="shared" si="637"/>
        <v>0</v>
      </c>
      <c r="BS281">
        <f t="shared" si="638"/>
        <v>0</v>
      </c>
      <c r="BT281">
        <f t="shared" si="639"/>
        <v>0</v>
      </c>
      <c r="BU281">
        <f t="shared" si="640"/>
        <v>0</v>
      </c>
      <c r="BV281">
        <f t="shared" si="641"/>
        <v>0</v>
      </c>
      <c r="BW281">
        <f t="shared" si="642"/>
        <v>0</v>
      </c>
      <c r="BX281">
        <f t="shared" si="643"/>
        <v>0</v>
      </c>
      <c r="BY281">
        <f t="shared" si="644"/>
        <v>0</v>
      </c>
      <c r="BZ281">
        <f t="shared" si="645"/>
        <v>0</v>
      </c>
      <c r="CA281">
        <f t="shared" si="646"/>
        <v>0</v>
      </c>
      <c r="CB281">
        <f t="shared" si="647"/>
        <v>0</v>
      </c>
      <c r="CC281">
        <f t="shared" si="648"/>
        <v>0</v>
      </c>
      <c r="CD281">
        <f t="shared" si="649"/>
        <v>0</v>
      </c>
      <c r="CE281">
        <f t="shared" si="650"/>
        <v>0</v>
      </c>
      <c r="CF281">
        <f t="shared" si="651"/>
        <v>0</v>
      </c>
      <c r="CG281">
        <f t="shared" si="652"/>
        <v>0</v>
      </c>
      <c r="CH281">
        <f t="shared" si="653"/>
        <v>0</v>
      </c>
      <c r="CI281">
        <f t="shared" si="654"/>
        <v>0</v>
      </c>
      <c r="CJ281">
        <f t="shared" si="655"/>
        <v>0</v>
      </c>
      <c r="CK281">
        <f t="shared" si="656"/>
        <v>0</v>
      </c>
      <c r="CL281" t="str">
        <f t="shared" si="657"/>
        <v/>
      </c>
      <c r="CM281" t="str">
        <f t="shared" si="658"/>
        <v/>
      </c>
      <c r="CN281" t="str">
        <f t="shared" si="659"/>
        <v/>
      </c>
      <c r="CO281" t="str">
        <f t="shared" si="660"/>
        <v/>
      </c>
      <c r="CP281" t="str">
        <f t="shared" si="661"/>
        <v/>
      </c>
      <c r="CQ281" t="str">
        <f t="shared" si="662"/>
        <v/>
      </c>
      <c r="CR281" t="str">
        <f t="shared" si="663"/>
        <v/>
      </c>
      <c r="CS281" t="str">
        <f t="shared" si="664"/>
        <v/>
      </c>
      <c r="CT281" t="str">
        <f t="shared" si="665"/>
        <v/>
      </c>
      <c r="CU281" t="str">
        <f t="shared" si="666"/>
        <v/>
      </c>
      <c r="CV281" t="str">
        <f t="shared" si="667"/>
        <v/>
      </c>
      <c r="CW281" t="str">
        <f t="shared" si="668"/>
        <v/>
      </c>
      <c r="CX281" t="str">
        <f t="shared" si="669"/>
        <v/>
      </c>
      <c r="CY281" t="str">
        <f t="shared" si="670"/>
        <v/>
      </c>
      <c r="CZ281" t="str">
        <f t="shared" si="671"/>
        <v/>
      </c>
      <c r="DA281" t="str">
        <f t="shared" si="672"/>
        <v/>
      </c>
      <c r="DB281" t="str">
        <f t="shared" si="673"/>
        <v/>
      </c>
      <c r="DC281" t="str">
        <f t="shared" si="674"/>
        <v/>
      </c>
      <c r="DD281" t="str">
        <f t="shared" si="675"/>
        <v/>
      </c>
      <c r="DE281" t="str">
        <f t="shared" si="676"/>
        <v/>
      </c>
      <c r="DF281" t="str">
        <f t="shared" si="677"/>
        <v/>
      </c>
      <c r="DG281" t="str">
        <f t="shared" si="678"/>
        <v/>
      </c>
      <c r="DH281" t="str">
        <f t="shared" si="679"/>
        <v/>
      </c>
      <c r="DI281" t="str">
        <f t="shared" si="680"/>
        <v/>
      </c>
      <c r="DJ281" t="str">
        <f t="shared" si="681"/>
        <v/>
      </c>
      <c r="DK281" t="str">
        <f t="shared" si="682"/>
        <v/>
      </c>
      <c r="DL281" t="str">
        <f t="shared" si="683"/>
        <v/>
      </c>
      <c r="DM281" t="str">
        <f t="shared" si="684"/>
        <v/>
      </c>
      <c r="DN281" t="str">
        <f t="shared" si="685"/>
        <v/>
      </c>
      <c r="DO281" t="str">
        <f t="shared" si="686"/>
        <v/>
      </c>
      <c r="DP281" t="str">
        <f t="shared" si="687"/>
        <v/>
      </c>
      <c r="DQ281" t="str">
        <f t="shared" si="688"/>
        <v/>
      </c>
      <c r="DR281" t="str">
        <f t="shared" si="689"/>
        <v/>
      </c>
      <c r="DS281" t="str">
        <f t="shared" si="690"/>
        <v/>
      </c>
      <c r="DT281" t="str">
        <f t="shared" si="691"/>
        <v/>
      </c>
      <c r="DU281">
        <f t="shared" si="692"/>
        <v>0</v>
      </c>
      <c r="DV281">
        <f t="shared" si="693"/>
        <v>0</v>
      </c>
      <c r="DW281">
        <f t="shared" si="694"/>
        <v>0</v>
      </c>
      <c r="DX281" t="str">
        <f t="shared" si="695"/>
        <v/>
      </c>
      <c r="DY281" t="str">
        <f t="shared" si="696"/>
        <v/>
      </c>
      <c r="DZ281" t="str">
        <f t="shared" si="697"/>
        <v/>
      </c>
      <c r="EA281" s="5">
        <f t="shared" si="698"/>
        <v>0</v>
      </c>
      <c r="EB281" s="3">
        <f t="shared" si="699"/>
        <v>0</v>
      </c>
    </row>
    <row r="282" spans="2:132" x14ac:dyDescent="0.2">
      <c r="B282">
        <v>277</v>
      </c>
      <c r="C282" s="3">
        <f>Zisk!D296</f>
        <v>0</v>
      </c>
      <c r="D282">
        <f>Zisk!E296</f>
        <v>0</v>
      </c>
      <c r="E282" s="66" t="str">
        <f t="shared" si="586"/>
        <v/>
      </c>
      <c r="F282" t="str">
        <f t="shared" si="587"/>
        <v/>
      </c>
      <c r="G282" s="66" t="str">
        <f t="shared" si="588"/>
        <v/>
      </c>
      <c r="J282">
        <f>VstupniParametry_SKRYT!$D$5</f>
        <v>0.02</v>
      </c>
      <c r="K282">
        <f>VstupniParametry_SKRYT!$D$6</f>
        <v>0.06</v>
      </c>
      <c r="L282">
        <f>VstupniParametry_SKRYT!$D$7</f>
        <v>0.06</v>
      </c>
      <c r="M282">
        <f>VstupniParametry_SKRYT!$D$8</f>
        <v>0.06</v>
      </c>
      <c r="N282">
        <f>VstupniParametry_SKRYT!$D$9</f>
        <v>1.7999999999999999E-2</v>
      </c>
      <c r="O282" s="27">
        <f>VstupniParametry_SKRYT!$D$10</f>
        <v>0.01</v>
      </c>
      <c r="P282" s="27">
        <f>VstupniParametry_SKRYT!$D$11</f>
        <v>0.01</v>
      </c>
      <c r="Q282" s="27">
        <f>VstupniParametry_SKRYT!$D$12</f>
        <v>0.01</v>
      </c>
      <c r="R282" s="27">
        <f>VstupniParametry_SKRYT!$D$13</f>
        <v>0.01</v>
      </c>
      <c r="S282" s="27">
        <f>VstupniParametry_SKRYT!$D$14</f>
        <v>0.01</v>
      </c>
      <c r="T282">
        <f t="shared" si="589"/>
        <v>0</v>
      </c>
      <c r="U282">
        <f t="shared" si="590"/>
        <v>0</v>
      </c>
      <c r="V282">
        <f t="shared" si="591"/>
        <v>0</v>
      </c>
      <c r="W282">
        <f t="shared" si="592"/>
        <v>0</v>
      </c>
      <c r="X282">
        <f t="shared" si="593"/>
        <v>0</v>
      </c>
      <c r="Y282">
        <f t="shared" si="594"/>
        <v>0</v>
      </c>
      <c r="Z282">
        <f t="shared" si="595"/>
        <v>0</v>
      </c>
      <c r="AA282">
        <f t="shared" si="596"/>
        <v>0</v>
      </c>
      <c r="AB282">
        <f t="shared" si="597"/>
        <v>0</v>
      </c>
      <c r="AC282">
        <f t="shared" si="598"/>
        <v>0</v>
      </c>
      <c r="AD282">
        <f t="shared" si="599"/>
        <v>0</v>
      </c>
      <c r="AE282">
        <f t="shared" si="600"/>
        <v>0</v>
      </c>
      <c r="AF282">
        <f t="shared" si="601"/>
        <v>0</v>
      </c>
      <c r="AG282">
        <f t="shared" si="602"/>
        <v>0</v>
      </c>
      <c r="AH282">
        <f t="shared" si="603"/>
        <v>0</v>
      </c>
      <c r="AI282">
        <f t="shared" si="604"/>
        <v>0</v>
      </c>
      <c r="AJ282">
        <f t="shared" si="605"/>
        <v>0</v>
      </c>
      <c r="AK282">
        <f t="shared" si="606"/>
        <v>0</v>
      </c>
      <c r="AL282">
        <f t="shared" si="607"/>
        <v>0</v>
      </c>
      <c r="AM282">
        <f t="shared" si="608"/>
        <v>0</v>
      </c>
      <c r="AN282">
        <f t="shared" si="609"/>
        <v>0</v>
      </c>
      <c r="AO282">
        <f t="shared" si="610"/>
        <v>0</v>
      </c>
      <c r="AP282">
        <f t="shared" si="611"/>
        <v>0</v>
      </c>
      <c r="AQ282">
        <f t="shared" si="612"/>
        <v>0</v>
      </c>
      <c r="AR282">
        <f t="shared" si="613"/>
        <v>0</v>
      </c>
      <c r="AS282">
        <f t="shared" si="614"/>
        <v>0</v>
      </c>
      <c r="AT282">
        <f t="shared" si="584"/>
        <v>0</v>
      </c>
      <c r="AU282">
        <f t="shared" si="615"/>
        <v>0</v>
      </c>
      <c r="AV282">
        <f t="shared" si="616"/>
        <v>0</v>
      </c>
      <c r="AW282">
        <f t="shared" si="585"/>
        <v>0</v>
      </c>
      <c r="AX282">
        <f t="shared" si="617"/>
        <v>0</v>
      </c>
      <c r="AY282">
        <f t="shared" si="618"/>
        <v>0</v>
      </c>
      <c r="AZ282">
        <f t="shared" si="619"/>
        <v>0</v>
      </c>
      <c r="BA282">
        <f t="shared" si="620"/>
        <v>0</v>
      </c>
      <c r="BB282">
        <f t="shared" si="621"/>
        <v>0</v>
      </c>
      <c r="BC282">
        <f t="shared" si="622"/>
        <v>0</v>
      </c>
      <c r="BD282">
        <f t="shared" si="623"/>
        <v>0</v>
      </c>
      <c r="BE282">
        <f t="shared" si="624"/>
        <v>0</v>
      </c>
      <c r="BF282">
        <f t="shared" si="625"/>
        <v>0</v>
      </c>
      <c r="BG282">
        <f t="shared" si="626"/>
        <v>0</v>
      </c>
      <c r="BH282">
        <f t="shared" si="627"/>
        <v>0</v>
      </c>
      <c r="BI282">
        <f t="shared" si="628"/>
        <v>0</v>
      </c>
      <c r="BJ282">
        <f t="shared" si="629"/>
        <v>0</v>
      </c>
      <c r="BK282">
        <f t="shared" si="630"/>
        <v>0</v>
      </c>
      <c r="BL282">
        <f t="shared" si="631"/>
        <v>0</v>
      </c>
      <c r="BM282">
        <f t="shared" si="632"/>
        <v>0</v>
      </c>
      <c r="BN282">
        <f t="shared" si="633"/>
        <v>0</v>
      </c>
      <c r="BO282">
        <f t="shared" si="634"/>
        <v>0</v>
      </c>
      <c r="BP282">
        <f t="shared" si="635"/>
        <v>0</v>
      </c>
      <c r="BQ282">
        <f t="shared" si="636"/>
        <v>0</v>
      </c>
      <c r="BR282">
        <f t="shared" si="637"/>
        <v>0</v>
      </c>
      <c r="BS282">
        <f t="shared" si="638"/>
        <v>0</v>
      </c>
      <c r="BT282">
        <f t="shared" si="639"/>
        <v>0</v>
      </c>
      <c r="BU282">
        <f t="shared" si="640"/>
        <v>0</v>
      </c>
      <c r="BV282">
        <f t="shared" si="641"/>
        <v>0</v>
      </c>
      <c r="BW282">
        <f t="shared" si="642"/>
        <v>0</v>
      </c>
      <c r="BX282">
        <f t="shared" si="643"/>
        <v>0</v>
      </c>
      <c r="BY282">
        <f t="shared" si="644"/>
        <v>0</v>
      </c>
      <c r="BZ282">
        <f t="shared" si="645"/>
        <v>0</v>
      </c>
      <c r="CA282">
        <f t="shared" si="646"/>
        <v>0</v>
      </c>
      <c r="CB282">
        <f t="shared" si="647"/>
        <v>0</v>
      </c>
      <c r="CC282">
        <f t="shared" si="648"/>
        <v>0</v>
      </c>
      <c r="CD282">
        <f t="shared" si="649"/>
        <v>0</v>
      </c>
      <c r="CE282">
        <f t="shared" si="650"/>
        <v>0</v>
      </c>
      <c r="CF282">
        <f t="shared" si="651"/>
        <v>0</v>
      </c>
      <c r="CG282">
        <f t="shared" si="652"/>
        <v>0</v>
      </c>
      <c r="CH282">
        <f t="shared" si="653"/>
        <v>0</v>
      </c>
      <c r="CI282">
        <f t="shared" si="654"/>
        <v>0</v>
      </c>
      <c r="CJ282">
        <f t="shared" si="655"/>
        <v>0</v>
      </c>
      <c r="CK282">
        <f t="shared" si="656"/>
        <v>0</v>
      </c>
      <c r="CL282" t="str">
        <f t="shared" si="657"/>
        <v/>
      </c>
      <c r="CM282" t="str">
        <f t="shared" si="658"/>
        <v/>
      </c>
      <c r="CN282" t="str">
        <f t="shared" si="659"/>
        <v/>
      </c>
      <c r="CO282" t="str">
        <f t="shared" si="660"/>
        <v/>
      </c>
      <c r="CP282" t="str">
        <f t="shared" si="661"/>
        <v/>
      </c>
      <c r="CQ282" t="str">
        <f t="shared" si="662"/>
        <v/>
      </c>
      <c r="CR282" t="str">
        <f t="shared" si="663"/>
        <v/>
      </c>
      <c r="CS282" t="str">
        <f t="shared" si="664"/>
        <v/>
      </c>
      <c r="CT282" t="str">
        <f t="shared" si="665"/>
        <v/>
      </c>
      <c r="CU282" t="str">
        <f t="shared" si="666"/>
        <v/>
      </c>
      <c r="CV282" t="str">
        <f t="shared" si="667"/>
        <v/>
      </c>
      <c r="CW282" t="str">
        <f t="shared" si="668"/>
        <v/>
      </c>
      <c r="CX282" t="str">
        <f t="shared" si="669"/>
        <v/>
      </c>
      <c r="CY282" t="str">
        <f t="shared" si="670"/>
        <v/>
      </c>
      <c r="CZ282" t="str">
        <f t="shared" si="671"/>
        <v/>
      </c>
      <c r="DA282" t="str">
        <f t="shared" si="672"/>
        <v/>
      </c>
      <c r="DB282" t="str">
        <f t="shared" si="673"/>
        <v/>
      </c>
      <c r="DC282" t="str">
        <f t="shared" si="674"/>
        <v/>
      </c>
      <c r="DD282" t="str">
        <f t="shared" si="675"/>
        <v/>
      </c>
      <c r="DE282" t="str">
        <f t="shared" si="676"/>
        <v/>
      </c>
      <c r="DF282" t="str">
        <f t="shared" si="677"/>
        <v/>
      </c>
      <c r="DG282" t="str">
        <f t="shared" si="678"/>
        <v/>
      </c>
      <c r="DH282" t="str">
        <f t="shared" si="679"/>
        <v/>
      </c>
      <c r="DI282" t="str">
        <f t="shared" si="680"/>
        <v/>
      </c>
      <c r="DJ282" t="str">
        <f t="shared" si="681"/>
        <v/>
      </c>
      <c r="DK282" t="str">
        <f t="shared" si="682"/>
        <v/>
      </c>
      <c r="DL282" t="str">
        <f t="shared" si="683"/>
        <v/>
      </c>
      <c r="DM282" t="str">
        <f t="shared" si="684"/>
        <v/>
      </c>
      <c r="DN282" t="str">
        <f t="shared" si="685"/>
        <v/>
      </c>
      <c r="DO282" t="str">
        <f t="shared" si="686"/>
        <v/>
      </c>
      <c r="DP282" t="str">
        <f t="shared" si="687"/>
        <v/>
      </c>
      <c r="DQ282" t="str">
        <f t="shared" si="688"/>
        <v/>
      </c>
      <c r="DR282" t="str">
        <f t="shared" si="689"/>
        <v/>
      </c>
      <c r="DS282" t="str">
        <f t="shared" si="690"/>
        <v/>
      </c>
      <c r="DT282" t="str">
        <f t="shared" si="691"/>
        <v/>
      </c>
      <c r="DU282">
        <f t="shared" si="692"/>
        <v>0</v>
      </c>
      <c r="DV282">
        <f t="shared" si="693"/>
        <v>0</v>
      </c>
      <c r="DW282">
        <f t="shared" si="694"/>
        <v>0</v>
      </c>
      <c r="DX282" t="str">
        <f t="shared" si="695"/>
        <v/>
      </c>
      <c r="DY282" t="str">
        <f t="shared" si="696"/>
        <v/>
      </c>
      <c r="DZ282" t="str">
        <f t="shared" si="697"/>
        <v/>
      </c>
      <c r="EA282" s="5">
        <f t="shared" si="698"/>
        <v>0</v>
      </c>
      <c r="EB282" s="3">
        <f t="shared" si="699"/>
        <v>0</v>
      </c>
    </row>
    <row r="283" spans="2:132" x14ac:dyDescent="0.2">
      <c r="B283" s="25">
        <v>278</v>
      </c>
      <c r="C283" s="26">
        <f>Zisk!D297</f>
        <v>0</v>
      </c>
      <c r="D283">
        <f>Zisk!E297</f>
        <v>0</v>
      </c>
      <c r="E283" s="66" t="str">
        <f t="shared" si="586"/>
        <v/>
      </c>
      <c r="F283" t="str">
        <f t="shared" si="587"/>
        <v/>
      </c>
      <c r="G283" s="66" t="str">
        <f t="shared" si="588"/>
        <v/>
      </c>
      <c r="H283" s="25"/>
      <c r="I283" s="25"/>
      <c r="J283">
        <f>VstupniParametry_SKRYT!$D$5</f>
        <v>0.02</v>
      </c>
      <c r="K283">
        <f>VstupniParametry_SKRYT!$D$6</f>
        <v>0.06</v>
      </c>
      <c r="L283">
        <f>VstupniParametry_SKRYT!$D$7</f>
        <v>0.06</v>
      </c>
      <c r="M283">
        <f>VstupniParametry_SKRYT!$D$8</f>
        <v>0.06</v>
      </c>
      <c r="N283">
        <f>VstupniParametry_SKRYT!$D$9</f>
        <v>1.7999999999999999E-2</v>
      </c>
      <c r="O283" s="27">
        <f>VstupniParametry_SKRYT!$D$10</f>
        <v>0.01</v>
      </c>
      <c r="P283" s="27">
        <f>VstupniParametry_SKRYT!$D$11</f>
        <v>0.01</v>
      </c>
      <c r="Q283" s="27">
        <f>VstupniParametry_SKRYT!$D$12</f>
        <v>0.01</v>
      </c>
      <c r="R283" s="27">
        <f>VstupniParametry_SKRYT!$D$13</f>
        <v>0.01</v>
      </c>
      <c r="S283" s="27">
        <f>VstupniParametry_SKRYT!$D$14</f>
        <v>0.01</v>
      </c>
      <c r="T283">
        <f t="shared" si="589"/>
        <v>0</v>
      </c>
      <c r="U283">
        <f t="shared" si="590"/>
        <v>0</v>
      </c>
      <c r="V283">
        <f t="shared" si="591"/>
        <v>0</v>
      </c>
      <c r="W283">
        <f t="shared" si="592"/>
        <v>0</v>
      </c>
      <c r="X283">
        <f t="shared" si="593"/>
        <v>0</v>
      </c>
      <c r="Y283">
        <f t="shared" si="594"/>
        <v>0</v>
      </c>
      <c r="Z283">
        <f t="shared" si="595"/>
        <v>0</v>
      </c>
      <c r="AA283">
        <f t="shared" si="596"/>
        <v>0</v>
      </c>
      <c r="AB283">
        <f t="shared" si="597"/>
        <v>0</v>
      </c>
      <c r="AC283">
        <f t="shared" si="598"/>
        <v>0</v>
      </c>
      <c r="AD283">
        <f t="shared" si="599"/>
        <v>0</v>
      </c>
      <c r="AE283">
        <f t="shared" si="600"/>
        <v>0</v>
      </c>
      <c r="AF283">
        <f t="shared" si="601"/>
        <v>0</v>
      </c>
      <c r="AG283">
        <f t="shared" si="602"/>
        <v>0</v>
      </c>
      <c r="AH283">
        <f t="shared" si="603"/>
        <v>0</v>
      </c>
      <c r="AI283">
        <f t="shared" si="604"/>
        <v>0</v>
      </c>
      <c r="AJ283">
        <f t="shared" si="605"/>
        <v>0</v>
      </c>
      <c r="AK283">
        <f t="shared" si="606"/>
        <v>0</v>
      </c>
      <c r="AL283">
        <f t="shared" si="607"/>
        <v>0</v>
      </c>
      <c r="AM283">
        <f t="shared" si="608"/>
        <v>0</v>
      </c>
      <c r="AN283">
        <f t="shared" si="609"/>
        <v>0</v>
      </c>
      <c r="AO283">
        <f t="shared" si="610"/>
        <v>0</v>
      </c>
      <c r="AP283">
        <f t="shared" si="611"/>
        <v>0</v>
      </c>
      <c r="AQ283">
        <f t="shared" si="612"/>
        <v>0</v>
      </c>
      <c r="AR283">
        <f t="shared" si="613"/>
        <v>0</v>
      </c>
      <c r="AS283">
        <f t="shared" si="614"/>
        <v>0</v>
      </c>
      <c r="AT283">
        <f t="shared" si="584"/>
        <v>0</v>
      </c>
      <c r="AU283">
        <f t="shared" si="615"/>
        <v>0</v>
      </c>
      <c r="AV283">
        <f t="shared" si="616"/>
        <v>0</v>
      </c>
      <c r="AW283">
        <f t="shared" si="585"/>
        <v>0</v>
      </c>
      <c r="AX283">
        <f t="shared" si="617"/>
        <v>0</v>
      </c>
      <c r="AY283">
        <f t="shared" si="618"/>
        <v>0</v>
      </c>
      <c r="AZ283">
        <f t="shared" si="619"/>
        <v>0</v>
      </c>
      <c r="BA283">
        <f t="shared" si="620"/>
        <v>0</v>
      </c>
      <c r="BB283">
        <f t="shared" si="621"/>
        <v>0</v>
      </c>
      <c r="BC283">
        <f t="shared" si="622"/>
        <v>0</v>
      </c>
      <c r="BD283">
        <f t="shared" si="623"/>
        <v>0</v>
      </c>
      <c r="BE283">
        <f t="shared" si="624"/>
        <v>0</v>
      </c>
      <c r="BF283">
        <f t="shared" si="625"/>
        <v>0</v>
      </c>
      <c r="BG283">
        <f t="shared" si="626"/>
        <v>0</v>
      </c>
      <c r="BH283">
        <f t="shared" si="627"/>
        <v>0</v>
      </c>
      <c r="BI283">
        <f t="shared" si="628"/>
        <v>0</v>
      </c>
      <c r="BJ283">
        <f t="shared" si="629"/>
        <v>0</v>
      </c>
      <c r="BK283">
        <f t="shared" si="630"/>
        <v>0</v>
      </c>
      <c r="BL283">
        <f t="shared" si="631"/>
        <v>0</v>
      </c>
      <c r="BM283">
        <f t="shared" si="632"/>
        <v>0</v>
      </c>
      <c r="BN283">
        <f t="shared" si="633"/>
        <v>0</v>
      </c>
      <c r="BO283">
        <f t="shared" si="634"/>
        <v>0</v>
      </c>
      <c r="BP283">
        <f t="shared" si="635"/>
        <v>0</v>
      </c>
      <c r="BQ283">
        <f t="shared" si="636"/>
        <v>0</v>
      </c>
      <c r="BR283">
        <f t="shared" si="637"/>
        <v>0</v>
      </c>
      <c r="BS283">
        <f t="shared" si="638"/>
        <v>0</v>
      </c>
      <c r="BT283">
        <f t="shared" si="639"/>
        <v>0</v>
      </c>
      <c r="BU283">
        <f t="shared" si="640"/>
        <v>0</v>
      </c>
      <c r="BV283">
        <f t="shared" si="641"/>
        <v>0</v>
      </c>
      <c r="BW283">
        <f t="shared" si="642"/>
        <v>0</v>
      </c>
      <c r="BX283">
        <f t="shared" si="643"/>
        <v>0</v>
      </c>
      <c r="BY283">
        <f t="shared" si="644"/>
        <v>0</v>
      </c>
      <c r="BZ283">
        <f t="shared" si="645"/>
        <v>0</v>
      </c>
      <c r="CA283">
        <f t="shared" si="646"/>
        <v>0</v>
      </c>
      <c r="CB283">
        <f t="shared" si="647"/>
        <v>0</v>
      </c>
      <c r="CC283">
        <f t="shared" si="648"/>
        <v>0</v>
      </c>
      <c r="CD283">
        <f t="shared" si="649"/>
        <v>0</v>
      </c>
      <c r="CE283">
        <f t="shared" si="650"/>
        <v>0</v>
      </c>
      <c r="CF283">
        <f t="shared" si="651"/>
        <v>0</v>
      </c>
      <c r="CG283">
        <f t="shared" si="652"/>
        <v>0</v>
      </c>
      <c r="CH283">
        <f t="shared" si="653"/>
        <v>0</v>
      </c>
      <c r="CI283">
        <f t="shared" si="654"/>
        <v>0</v>
      </c>
      <c r="CJ283">
        <f t="shared" si="655"/>
        <v>0</v>
      </c>
      <c r="CK283">
        <f t="shared" si="656"/>
        <v>0</v>
      </c>
      <c r="CL283" t="str">
        <f t="shared" si="657"/>
        <v/>
      </c>
      <c r="CM283" t="str">
        <f t="shared" si="658"/>
        <v/>
      </c>
      <c r="CN283" t="str">
        <f t="shared" si="659"/>
        <v/>
      </c>
      <c r="CO283" t="str">
        <f t="shared" si="660"/>
        <v/>
      </c>
      <c r="CP283" t="str">
        <f t="shared" si="661"/>
        <v/>
      </c>
      <c r="CQ283" t="str">
        <f t="shared" si="662"/>
        <v/>
      </c>
      <c r="CR283" t="str">
        <f t="shared" si="663"/>
        <v/>
      </c>
      <c r="CS283" t="str">
        <f t="shared" si="664"/>
        <v/>
      </c>
      <c r="CT283" t="str">
        <f t="shared" si="665"/>
        <v/>
      </c>
      <c r="CU283" t="str">
        <f t="shared" si="666"/>
        <v/>
      </c>
      <c r="CV283" t="str">
        <f t="shared" si="667"/>
        <v/>
      </c>
      <c r="CW283" t="str">
        <f t="shared" si="668"/>
        <v/>
      </c>
      <c r="CX283" t="str">
        <f t="shared" si="669"/>
        <v/>
      </c>
      <c r="CY283" t="str">
        <f t="shared" si="670"/>
        <v/>
      </c>
      <c r="CZ283" t="str">
        <f t="shared" si="671"/>
        <v/>
      </c>
      <c r="DA283" t="str">
        <f t="shared" si="672"/>
        <v/>
      </c>
      <c r="DB283" t="str">
        <f t="shared" si="673"/>
        <v/>
      </c>
      <c r="DC283" t="str">
        <f t="shared" si="674"/>
        <v/>
      </c>
      <c r="DD283" t="str">
        <f t="shared" si="675"/>
        <v/>
      </c>
      <c r="DE283" t="str">
        <f t="shared" si="676"/>
        <v/>
      </c>
      <c r="DF283" t="str">
        <f t="shared" si="677"/>
        <v/>
      </c>
      <c r="DG283" t="str">
        <f t="shared" si="678"/>
        <v/>
      </c>
      <c r="DH283" t="str">
        <f t="shared" si="679"/>
        <v/>
      </c>
      <c r="DI283" t="str">
        <f t="shared" si="680"/>
        <v/>
      </c>
      <c r="DJ283" t="str">
        <f t="shared" si="681"/>
        <v/>
      </c>
      <c r="DK283" t="str">
        <f t="shared" si="682"/>
        <v/>
      </c>
      <c r="DL283" t="str">
        <f t="shared" si="683"/>
        <v/>
      </c>
      <c r="DM283" t="str">
        <f t="shared" si="684"/>
        <v/>
      </c>
      <c r="DN283" t="str">
        <f t="shared" si="685"/>
        <v/>
      </c>
      <c r="DO283" t="str">
        <f t="shared" si="686"/>
        <v/>
      </c>
      <c r="DP283" t="str">
        <f t="shared" si="687"/>
        <v/>
      </c>
      <c r="DQ283" t="str">
        <f t="shared" si="688"/>
        <v/>
      </c>
      <c r="DR283" t="str">
        <f t="shared" si="689"/>
        <v/>
      </c>
      <c r="DS283" t="str">
        <f t="shared" si="690"/>
        <v/>
      </c>
      <c r="DT283" t="str">
        <f t="shared" si="691"/>
        <v/>
      </c>
      <c r="DU283">
        <f t="shared" si="692"/>
        <v>0</v>
      </c>
      <c r="DV283">
        <f t="shared" si="693"/>
        <v>0</v>
      </c>
      <c r="DW283">
        <f t="shared" si="694"/>
        <v>0</v>
      </c>
      <c r="DX283" t="str">
        <f t="shared" si="695"/>
        <v/>
      </c>
      <c r="DY283" t="str">
        <f t="shared" si="696"/>
        <v/>
      </c>
      <c r="DZ283" t="str">
        <f t="shared" si="697"/>
        <v/>
      </c>
      <c r="EA283" s="5">
        <f t="shared" si="698"/>
        <v>0</v>
      </c>
      <c r="EB283" s="3">
        <f t="shared" si="699"/>
        <v>0</v>
      </c>
    </row>
    <row r="284" spans="2:132" x14ac:dyDescent="0.2">
      <c r="B284">
        <v>279</v>
      </c>
      <c r="C284" s="3">
        <f>Zisk!D298</f>
        <v>0</v>
      </c>
      <c r="D284">
        <f>Zisk!E298</f>
        <v>0</v>
      </c>
      <c r="E284" s="66" t="str">
        <f t="shared" si="586"/>
        <v/>
      </c>
      <c r="F284" t="str">
        <f t="shared" si="587"/>
        <v/>
      </c>
      <c r="G284" s="66" t="str">
        <f t="shared" si="588"/>
        <v/>
      </c>
      <c r="J284">
        <f>VstupniParametry_SKRYT!$D$5</f>
        <v>0.02</v>
      </c>
      <c r="K284">
        <f>VstupniParametry_SKRYT!$D$6</f>
        <v>0.06</v>
      </c>
      <c r="L284">
        <f>VstupniParametry_SKRYT!$D$7</f>
        <v>0.06</v>
      </c>
      <c r="M284">
        <f>VstupniParametry_SKRYT!$D$8</f>
        <v>0.06</v>
      </c>
      <c r="N284">
        <f>VstupniParametry_SKRYT!$D$9</f>
        <v>1.7999999999999999E-2</v>
      </c>
      <c r="O284" s="27">
        <f>VstupniParametry_SKRYT!$D$10</f>
        <v>0.01</v>
      </c>
      <c r="P284" s="27">
        <f>VstupniParametry_SKRYT!$D$11</f>
        <v>0.01</v>
      </c>
      <c r="Q284" s="27">
        <f>VstupniParametry_SKRYT!$D$12</f>
        <v>0.01</v>
      </c>
      <c r="R284" s="27">
        <f>VstupniParametry_SKRYT!$D$13</f>
        <v>0.01</v>
      </c>
      <c r="S284" s="27">
        <f>VstupniParametry_SKRYT!$D$14</f>
        <v>0.01</v>
      </c>
      <c r="T284">
        <f t="shared" si="589"/>
        <v>0</v>
      </c>
      <c r="U284">
        <f t="shared" si="590"/>
        <v>0</v>
      </c>
      <c r="V284">
        <f t="shared" si="591"/>
        <v>0</v>
      </c>
      <c r="W284">
        <f t="shared" si="592"/>
        <v>0</v>
      </c>
      <c r="X284">
        <f t="shared" si="593"/>
        <v>0</v>
      </c>
      <c r="Y284">
        <f t="shared" si="594"/>
        <v>0</v>
      </c>
      <c r="Z284">
        <f t="shared" si="595"/>
        <v>0</v>
      </c>
      <c r="AA284">
        <f t="shared" si="596"/>
        <v>0</v>
      </c>
      <c r="AB284">
        <f t="shared" si="597"/>
        <v>0</v>
      </c>
      <c r="AC284">
        <f t="shared" si="598"/>
        <v>0</v>
      </c>
      <c r="AD284">
        <f t="shared" si="599"/>
        <v>0</v>
      </c>
      <c r="AE284">
        <f t="shared" si="600"/>
        <v>0</v>
      </c>
      <c r="AF284">
        <f t="shared" si="601"/>
        <v>0</v>
      </c>
      <c r="AG284">
        <f t="shared" si="602"/>
        <v>0</v>
      </c>
      <c r="AH284">
        <f t="shared" si="603"/>
        <v>0</v>
      </c>
      <c r="AI284">
        <f t="shared" si="604"/>
        <v>0</v>
      </c>
      <c r="AJ284">
        <f t="shared" si="605"/>
        <v>0</v>
      </c>
      <c r="AK284">
        <f t="shared" si="606"/>
        <v>0</v>
      </c>
      <c r="AL284">
        <f t="shared" si="607"/>
        <v>0</v>
      </c>
      <c r="AM284">
        <f t="shared" si="608"/>
        <v>0</v>
      </c>
      <c r="AN284">
        <f t="shared" si="609"/>
        <v>0</v>
      </c>
      <c r="AO284">
        <f t="shared" si="610"/>
        <v>0</v>
      </c>
      <c r="AP284">
        <f t="shared" si="611"/>
        <v>0</v>
      </c>
      <c r="AQ284">
        <f t="shared" si="612"/>
        <v>0</v>
      </c>
      <c r="AR284">
        <f t="shared" si="613"/>
        <v>0</v>
      </c>
      <c r="AS284">
        <f t="shared" si="614"/>
        <v>0</v>
      </c>
      <c r="AT284">
        <f t="shared" si="584"/>
        <v>0</v>
      </c>
      <c r="AU284">
        <f t="shared" si="615"/>
        <v>0</v>
      </c>
      <c r="AV284">
        <f t="shared" si="616"/>
        <v>0</v>
      </c>
      <c r="AW284">
        <f t="shared" si="585"/>
        <v>0</v>
      </c>
      <c r="AX284">
        <f t="shared" si="617"/>
        <v>0</v>
      </c>
      <c r="AY284">
        <f t="shared" si="618"/>
        <v>0</v>
      </c>
      <c r="AZ284">
        <f t="shared" si="619"/>
        <v>0</v>
      </c>
      <c r="BA284">
        <f t="shared" si="620"/>
        <v>0</v>
      </c>
      <c r="BB284">
        <f t="shared" si="621"/>
        <v>0</v>
      </c>
      <c r="BC284">
        <f t="shared" si="622"/>
        <v>0</v>
      </c>
      <c r="BD284">
        <f t="shared" si="623"/>
        <v>0</v>
      </c>
      <c r="BE284">
        <f t="shared" si="624"/>
        <v>0</v>
      </c>
      <c r="BF284">
        <f t="shared" si="625"/>
        <v>0</v>
      </c>
      <c r="BG284">
        <f t="shared" si="626"/>
        <v>0</v>
      </c>
      <c r="BH284">
        <f t="shared" si="627"/>
        <v>0</v>
      </c>
      <c r="BI284">
        <f t="shared" si="628"/>
        <v>0</v>
      </c>
      <c r="BJ284">
        <f t="shared" si="629"/>
        <v>0</v>
      </c>
      <c r="BK284">
        <f t="shared" si="630"/>
        <v>0</v>
      </c>
      <c r="BL284">
        <f t="shared" si="631"/>
        <v>0</v>
      </c>
      <c r="BM284">
        <f t="shared" si="632"/>
        <v>0</v>
      </c>
      <c r="BN284">
        <f t="shared" si="633"/>
        <v>0</v>
      </c>
      <c r="BO284">
        <f t="shared" si="634"/>
        <v>0</v>
      </c>
      <c r="BP284">
        <f t="shared" si="635"/>
        <v>0</v>
      </c>
      <c r="BQ284">
        <f t="shared" si="636"/>
        <v>0</v>
      </c>
      <c r="BR284">
        <f t="shared" si="637"/>
        <v>0</v>
      </c>
      <c r="BS284">
        <f t="shared" si="638"/>
        <v>0</v>
      </c>
      <c r="BT284">
        <f t="shared" si="639"/>
        <v>0</v>
      </c>
      <c r="BU284">
        <f t="shared" si="640"/>
        <v>0</v>
      </c>
      <c r="BV284">
        <f t="shared" si="641"/>
        <v>0</v>
      </c>
      <c r="BW284">
        <f t="shared" si="642"/>
        <v>0</v>
      </c>
      <c r="BX284">
        <f t="shared" si="643"/>
        <v>0</v>
      </c>
      <c r="BY284">
        <f t="shared" si="644"/>
        <v>0</v>
      </c>
      <c r="BZ284">
        <f t="shared" si="645"/>
        <v>0</v>
      </c>
      <c r="CA284">
        <f t="shared" si="646"/>
        <v>0</v>
      </c>
      <c r="CB284">
        <f t="shared" si="647"/>
        <v>0</v>
      </c>
      <c r="CC284">
        <f t="shared" si="648"/>
        <v>0</v>
      </c>
      <c r="CD284">
        <f t="shared" si="649"/>
        <v>0</v>
      </c>
      <c r="CE284">
        <f t="shared" si="650"/>
        <v>0</v>
      </c>
      <c r="CF284">
        <f t="shared" si="651"/>
        <v>0</v>
      </c>
      <c r="CG284">
        <f t="shared" si="652"/>
        <v>0</v>
      </c>
      <c r="CH284">
        <f t="shared" si="653"/>
        <v>0</v>
      </c>
      <c r="CI284">
        <f t="shared" si="654"/>
        <v>0</v>
      </c>
      <c r="CJ284">
        <f t="shared" si="655"/>
        <v>0</v>
      </c>
      <c r="CK284">
        <f t="shared" si="656"/>
        <v>0</v>
      </c>
      <c r="CL284" t="str">
        <f t="shared" si="657"/>
        <v/>
      </c>
      <c r="CM284" t="str">
        <f t="shared" si="658"/>
        <v/>
      </c>
      <c r="CN284" t="str">
        <f t="shared" si="659"/>
        <v/>
      </c>
      <c r="CO284" t="str">
        <f t="shared" si="660"/>
        <v/>
      </c>
      <c r="CP284" t="str">
        <f t="shared" si="661"/>
        <v/>
      </c>
      <c r="CQ284" t="str">
        <f t="shared" si="662"/>
        <v/>
      </c>
      <c r="CR284" t="str">
        <f t="shared" si="663"/>
        <v/>
      </c>
      <c r="CS284" t="str">
        <f t="shared" si="664"/>
        <v/>
      </c>
      <c r="CT284" t="str">
        <f t="shared" si="665"/>
        <v/>
      </c>
      <c r="CU284" t="str">
        <f t="shared" si="666"/>
        <v/>
      </c>
      <c r="CV284" t="str">
        <f t="shared" si="667"/>
        <v/>
      </c>
      <c r="CW284" t="str">
        <f t="shared" si="668"/>
        <v/>
      </c>
      <c r="CX284" t="str">
        <f t="shared" si="669"/>
        <v/>
      </c>
      <c r="CY284" t="str">
        <f t="shared" si="670"/>
        <v/>
      </c>
      <c r="CZ284" t="str">
        <f t="shared" si="671"/>
        <v/>
      </c>
      <c r="DA284" t="str">
        <f t="shared" si="672"/>
        <v/>
      </c>
      <c r="DB284" t="str">
        <f t="shared" si="673"/>
        <v/>
      </c>
      <c r="DC284" t="str">
        <f t="shared" si="674"/>
        <v/>
      </c>
      <c r="DD284" t="str">
        <f t="shared" si="675"/>
        <v/>
      </c>
      <c r="DE284" t="str">
        <f t="shared" si="676"/>
        <v/>
      </c>
      <c r="DF284" t="str">
        <f t="shared" si="677"/>
        <v/>
      </c>
      <c r="DG284" t="str">
        <f t="shared" si="678"/>
        <v/>
      </c>
      <c r="DH284" t="str">
        <f t="shared" si="679"/>
        <v/>
      </c>
      <c r="DI284" t="str">
        <f t="shared" si="680"/>
        <v/>
      </c>
      <c r="DJ284" t="str">
        <f t="shared" si="681"/>
        <v/>
      </c>
      <c r="DK284" t="str">
        <f t="shared" si="682"/>
        <v/>
      </c>
      <c r="DL284" t="str">
        <f t="shared" si="683"/>
        <v/>
      </c>
      <c r="DM284" t="str">
        <f t="shared" si="684"/>
        <v/>
      </c>
      <c r="DN284" t="str">
        <f t="shared" si="685"/>
        <v/>
      </c>
      <c r="DO284" t="str">
        <f t="shared" si="686"/>
        <v/>
      </c>
      <c r="DP284" t="str">
        <f t="shared" si="687"/>
        <v/>
      </c>
      <c r="DQ284" t="str">
        <f t="shared" si="688"/>
        <v/>
      </c>
      <c r="DR284" t="str">
        <f t="shared" si="689"/>
        <v/>
      </c>
      <c r="DS284" t="str">
        <f t="shared" si="690"/>
        <v/>
      </c>
      <c r="DT284" t="str">
        <f t="shared" si="691"/>
        <v/>
      </c>
      <c r="DU284">
        <f t="shared" si="692"/>
        <v>0</v>
      </c>
      <c r="DV284">
        <f t="shared" si="693"/>
        <v>0</v>
      </c>
      <c r="DW284">
        <f t="shared" si="694"/>
        <v>0</v>
      </c>
      <c r="DX284" t="str">
        <f t="shared" si="695"/>
        <v/>
      </c>
      <c r="DY284" t="str">
        <f t="shared" si="696"/>
        <v/>
      </c>
      <c r="DZ284" t="str">
        <f t="shared" si="697"/>
        <v/>
      </c>
      <c r="EA284" s="5">
        <f t="shared" si="698"/>
        <v>0</v>
      </c>
      <c r="EB284" s="3">
        <f t="shared" si="699"/>
        <v>0</v>
      </c>
    </row>
    <row r="285" spans="2:132" x14ac:dyDescent="0.2">
      <c r="B285" s="25">
        <v>280</v>
      </c>
      <c r="C285" s="26">
        <f>Zisk!D299</f>
        <v>0</v>
      </c>
      <c r="D285">
        <f>Zisk!E299</f>
        <v>0</v>
      </c>
      <c r="E285" s="66" t="str">
        <f t="shared" si="586"/>
        <v/>
      </c>
      <c r="F285" t="str">
        <f t="shared" si="587"/>
        <v/>
      </c>
      <c r="G285" s="66" t="str">
        <f t="shared" si="588"/>
        <v/>
      </c>
      <c r="H285" s="25"/>
      <c r="I285" s="25"/>
      <c r="J285">
        <f>VstupniParametry_SKRYT!$D$5</f>
        <v>0.02</v>
      </c>
      <c r="K285">
        <f>VstupniParametry_SKRYT!$D$6</f>
        <v>0.06</v>
      </c>
      <c r="L285">
        <f>VstupniParametry_SKRYT!$D$7</f>
        <v>0.06</v>
      </c>
      <c r="M285">
        <f>VstupniParametry_SKRYT!$D$8</f>
        <v>0.06</v>
      </c>
      <c r="N285">
        <f>VstupniParametry_SKRYT!$D$9</f>
        <v>1.7999999999999999E-2</v>
      </c>
      <c r="O285" s="27">
        <f>VstupniParametry_SKRYT!$D$10</f>
        <v>0.01</v>
      </c>
      <c r="P285" s="27">
        <f>VstupniParametry_SKRYT!$D$11</f>
        <v>0.01</v>
      </c>
      <c r="Q285" s="27">
        <f>VstupniParametry_SKRYT!$D$12</f>
        <v>0.01</v>
      </c>
      <c r="R285" s="27">
        <f>VstupniParametry_SKRYT!$D$13</f>
        <v>0.01</v>
      </c>
      <c r="S285" s="27">
        <f>VstupniParametry_SKRYT!$D$14</f>
        <v>0.01</v>
      </c>
      <c r="T285">
        <f t="shared" si="589"/>
        <v>0</v>
      </c>
      <c r="U285">
        <f t="shared" si="590"/>
        <v>0</v>
      </c>
      <c r="V285">
        <f t="shared" si="591"/>
        <v>0</v>
      </c>
      <c r="W285">
        <f t="shared" si="592"/>
        <v>0</v>
      </c>
      <c r="X285">
        <f t="shared" si="593"/>
        <v>0</v>
      </c>
      <c r="Y285">
        <f t="shared" si="594"/>
        <v>0</v>
      </c>
      <c r="Z285">
        <f t="shared" si="595"/>
        <v>0</v>
      </c>
      <c r="AA285">
        <f t="shared" si="596"/>
        <v>0</v>
      </c>
      <c r="AB285">
        <f t="shared" si="597"/>
        <v>0</v>
      </c>
      <c r="AC285">
        <f t="shared" si="598"/>
        <v>0</v>
      </c>
      <c r="AD285">
        <f t="shared" si="599"/>
        <v>0</v>
      </c>
      <c r="AE285">
        <f t="shared" si="600"/>
        <v>0</v>
      </c>
      <c r="AF285">
        <f t="shared" si="601"/>
        <v>0</v>
      </c>
      <c r="AG285">
        <f t="shared" si="602"/>
        <v>0</v>
      </c>
      <c r="AH285">
        <f t="shared" si="603"/>
        <v>0</v>
      </c>
      <c r="AI285">
        <f t="shared" si="604"/>
        <v>0</v>
      </c>
      <c r="AJ285">
        <f t="shared" si="605"/>
        <v>0</v>
      </c>
      <c r="AK285">
        <f t="shared" si="606"/>
        <v>0</v>
      </c>
      <c r="AL285">
        <f t="shared" si="607"/>
        <v>0</v>
      </c>
      <c r="AM285">
        <f t="shared" si="608"/>
        <v>0</v>
      </c>
      <c r="AN285">
        <f t="shared" si="609"/>
        <v>0</v>
      </c>
      <c r="AO285">
        <f t="shared" si="610"/>
        <v>0</v>
      </c>
      <c r="AP285">
        <f t="shared" si="611"/>
        <v>0</v>
      </c>
      <c r="AQ285">
        <f t="shared" si="612"/>
        <v>0</v>
      </c>
      <c r="AR285">
        <f t="shared" si="613"/>
        <v>0</v>
      </c>
      <c r="AS285">
        <f t="shared" si="614"/>
        <v>0</v>
      </c>
      <c r="AT285">
        <f t="shared" si="584"/>
        <v>0</v>
      </c>
      <c r="AU285">
        <f t="shared" si="615"/>
        <v>0</v>
      </c>
      <c r="AV285">
        <f t="shared" si="616"/>
        <v>0</v>
      </c>
      <c r="AW285">
        <f t="shared" si="585"/>
        <v>0</v>
      </c>
      <c r="AX285">
        <f t="shared" si="617"/>
        <v>0</v>
      </c>
      <c r="AY285">
        <f t="shared" si="618"/>
        <v>0</v>
      </c>
      <c r="AZ285">
        <f t="shared" si="619"/>
        <v>0</v>
      </c>
      <c r="BA285">
        <f t="shared" si="620"/>
        <v>0</v>
      </c>
      <c r="BB285">
        <f t="shared" si="621"/>
        <v>0</v>
      </c>
      <c r="BC285">
        <f t="shared" si="622"/>
        <v>0</v>
      </c>
      <c r="BD285">
        <f t="shared" si="623"/>
        <v>0</v>
      </c>
      <c r="BE285">
        <f t="shared" si="624"/>
        <v>0</v>
      </c>
      <c r="BF285">
        <f t="shared" si="625"/>
        <v>0</v>
      </c>
      <c r="BG285">
        <f t="shared" si="626"/>
        <v>0</v>
      </c>
      <c r="BH285">
        <f t="shared" si="627"/>
        <v>0</v>
      </c>
      <c r="BI285">
        <f t="shared" si="628"/>
        <v>0</v>
      </c>
      <c r="BJ285">
        <f t="shared" si="629"/>
        <v>0</v>
      </c>
      <c r="BK285">
        <f t="shared" si="630"/>
        <v>0</v>
      </c>
      <c r="BL285">
        <f t="shared" si="631"/>
        <v>0</v>
      </c>
      <c r="BM285">
        <f t="shared" si="632"/>
        <v>0</v>
      </c>
      <c r="BN285">
        <f t="shared" si="633"/>
        <v>0</v>
      </c>
      <c r="BO285">
        <f t="shared" si="634"/>
        <v>0</v>
      </c>
      <c r="BP285">
        <f t="shared" si="635"/>
        <v>0</v>
      </c>
      <c r="BQ285">
        <f t="shared" si="636"/>
        <v>0</v>
      </c>
      <c r="BR285">
        <f t="shared" si="637"/>
        <v>0</v>
      </c>
      <c r="BS285">
        <f t="shared" si="638"/>
        <v>0</v>
      </c>
      <c r="BT285">
        <f t="shared" si="639"/>
        <v>0</v>
      </c>
      <c r="BU285">
        <f t="shared" si="640"/>
        <v>0</v>
      </c>
      <c r="BV285">
        <f t="shared" si="641"/>
        <v>0</v>
      </c>
      <c r="BW285">
        <f t="shared" si="642"/>
        <v>0</v>
      </c>
      <c r="BX285">
        <f t="shared" si="643"/>
        <v>0</v>
      </c>
      <c r="BY285">
        <f t="shared" si="644"/>
        <v>0</v>
      </c>
      <c r="BZ285">
        <f t="shared" si="645"/>
        <v>0</v>
      </c>
      <c r="CA285">
        <f t="shared" si="646"/>
        <v>0</v>
      </c>
      <c r="CB285">
        <f t="shared" si="647"/>
        <v>0</v>
      </c>
      <c r="CC285">
        <f t="shared" si="648"/>
        <v>0</v>
      </c>
      <c r="CD285">
        <f t="shared" si="649"/>
        <v>0</v>
      </c>
      <c r="CE285">
        <f t="shared" si="650"/>
        <v>0</v>
      </c>
      <c r="CF285">
        <f t="shared" si="651"/>
        <v>0</v>
      </c>
      <c r="CG285">
        <f t="shared" si="652"/>
        <v>0</v>
      </c>
      <c r="CH285">
        <f t="shared" si="653"/>
        <v>0</v>
      </c>
      <c r="CI285">
        <f t="shared" si="654"/>
        <v>0</v>
      </c>
      <c r="CJ285">
        <f t="shared" si="655"/>
        <v>0</v>
      </c>
      <c r="CK285">
        <f t="shared" si="656"/>
        <v>0</v>
      </c>
      <c r="CL285" t="str">
        <f t="shared" si="657"/>
        <v/>
      </c>
      <c r="CM285" t="str">
        <f t="shared" si="658"/>
        <v/>
      </c>
      <c r="CN285" t="str">
        <f t="shared" si="659"/>
        <v/>
      </c>
      <c r="CO285" t="str">
        <f t="shared" si="660"/>
        <v/>
      </c>
      <c r="CP285" t="str">
        <f t="shared" si="661"/>
        <v/>
      </c>
      <c r="CQ285" t="str">
        <f t="shared" si="662"/>
        <v/>
      </c>
      <c r="CR285" t="str">
        <f t="shared" si="663"/>
        <v/>
      </c>
      <c r="CS285" t="str">
        <f t="shared" si="664"/>
        <v/>
      </c>
      <c r="CT285" t="str">
        <f t="shared" si="665"/>
        <v/>
      </c>
      <c r="CU285" t="str">
        <f t="shared" si="666"/>
        <v/>
      </c>
      <c r="CV285" t="str">
        <f t="shared" si="667"/>
        <v/>
      </c>
      <c r="CW285" t="str">
        <f t="shared" si="668"/>
        <v/>
      </c>
      <c r="CX285" t="str">
        <f t="shared" si="669"/>
        <v/>
      </c>
      <c r="CY285" t="str">
        <f t="shared" si="670"/>
        <v/>
      </c>
      <c r="CZ285" t="str">
        <f t="shared" si="671"/>
        <v/>
      </c>
      <c r="DA285" t="str">
        <f t="shared" si="672"/>
        <v/>
      </c>
      <c r="DB285" t="str">
        <f t="shared" si="673"/>
        <v/>
      </c>
      <c r="DC285" t="str">
        <f t="shared" si="674"/>
        <v/>
      </c>
      <c r="DD285" t="str">
        <f t="shared" si="675"/>
        <v/>
      </c>
      <c r="DE285" t="str">
        <f t="shared" si="676"/>
        <v/>
      </c>
      <c r="DF285" t="str">
        <f t="shared" si="677"/>
        <v/>
      </c>
      <c r="DG285" t="str">
        <f t="shared" si="678"/>
        <v/>
      </c>
      <c r="DH285" t="str">
        <f t="shared" si="679"/>
        <v/>
      </c>
      <c r="DI285" t="str">
        <f t="shared" si="680"/>
        <v/>
      </c>
      <c r="DJ285" t="str">
        <f t="shared" si="681"/>
        <v/>
      </c>
      <c r="DK285" t="str">
        <f t="shared" si="682"/>
        <v/>
      </c>
      <c r="DL285" t="str">
        <f t="shared" si="683"/>
        <v/>
      </c>
      <c r="DM285" t="str">
        <f t="shared" si="684"/>
        <v/>
      </c>
      <c r="DN285" t="str">
        <f t="shared" si="685"/>
        <v/>
      </c>
      <c r="DO285" t="str">
        <f t="shared" si="686"/>
        <v/>
      </c>
      <c r="DP285" t="str">
        <f t="shared" si="687"/>
        <v/>
      </c>
      <c r="DQ285" t="str">
        <f t="shared" si="688"/>
        <v/>
      </c>
      <c r="DR285" t="str">
        <f t="shared" si="689"/>
        <v/>
      </c>
      <c r="DS285" t="str">
        <f t="shared" si="690"/>
        <v/>
      </c>
      <c r="DT285" t="str">
        <f t="shared" si="691"/>
        <v/>
      </c>
      <c r="DU285">
        <f t="shared" si="692"/>
        <v>0</v>
      </c>
      <c r="DV285">
        <f t="shared" si="693"/>
        <v>0</v>
      </c>
      <c r="DW285">
        <f t="shared" si="694"/>
        <v>0</v>
      </c>
      <c r="DX285" t="str">
        <f t="shared" si="695"/>
        <v/>
      </c>
      <c r="DY285" t="str">
        <f t="shared" si="696"/>
        <v/>
      </c>
      <c r="DZ285" t="str">
        <f t="shared" si="697"/>
        <v/>
      </c>
      <c r="EA285" s="5">
        <f t="shared" si="698"/>
        <v>0</v>
      </c>
      <c r="EB285" s="3">
        <f t="shared" si="699"/>
        <v>0</v>
      </c>
    </row>
    <row r="286" spans="2:132" x14ac:dyDescent="0.2">
      <c r="B286">
        <v>281</v>
      </c>
      <c r="C286" s="3">
        <f>Zisk!D300</f>
        <v>0</v>
      </c>
      <c r="D286">
        <f>Zisk!E300</f>
        <v>0</v>
      </c>
      <c r="E286" s="66" t="str">
        <f t="shared" si="586"/>
        <v/>
      </c>
      <c r="F286" t="str">
        <f t="shared" si="587"/>
        <v/>
      </c>
      <c r="G286" s="66" t="str">
        <f t="shared" si="588"/>
        <v/>
      </c>
      <c r="J286">
        <f>VstupniParametry_SKRYT!$D$5</f>
        <v>0.02</v>
      </c>
      <c r="K286">
        <f>VstupniParametry_SKRYT!$D$6</f>
        <v>0.06</v>
      </c>
      <c r="L286">
        <f>VstupniParametry_SKRYT!$D$7</f>
        <v>0.06</v>
      </c>
      <c r="M286">
        <f>VstupniParametry_SKRYT!$D$8</f>
        <v>0.06</v>
      </c>
      <c r="N286">
        <f>VstupniParametry_SKRYT!$D$9</f>
        <v>1.7999999999999999E-2</v>
      </c>
      <c r="O286" s="27">
        <f>VstupniParametry_SKRYT!$D$10</f>
        <v>0.01</v>
      </c>
      <c r="P286" s="27">
        <f>VstupniParametry_SKRYT!$D$11</f>
        <v>0.01</v>
      </c>
      <c r="Q286" s="27">
        <f>VstupniParametry_SKRYT!$D$12</f>
        <v>0.01</v>
      </c>
      <c r="R286" s="27">
        <f>VstupniParametry_SKRYT!$D$13</f>
        <v>0.01</v>
      </c>
      <c r="S286" s="27">
        <f>VstupniParametry_SKRYT!$D$14</f>
        <v>0.01</v>
      </c>
      <c r="T286">
        <f t="shared" si="589"/>
        <v>0</v>
      </c>
      <c r="U286">
        <f t="shared" si="590"/>
        <v>0</v>
      </c>
      <c r="V286">
        <f t="shared" si="591"/>
        <v>0</v>
      </c>
      <c r="W286">
        <f t="shared" si="592"/>
        <v>0</v>
      </c>
      <c r="X286">
        <f t="shared" si="593"/>
        <v>0</v>
      </c>
      <c r="Y286">
        <f t="shared" si="594"/>
        <v>0</v>
      </c>
      <c r="Z286">
        <f t="shared" si="595"/>
        <v>0</v>
      </c>
      <c r="AA286">
        <f t="shared" si="596"/>
        <v>0</v>
      </c>
      <c r="AB286">
        <f t="shared" si="597"/>
        <v>0</v>
      </c>
      <c r="AC286">
        <f t="shared" si="598"/>
        <v>0</v>
      </c>
      <c r="AD286">
        <f t="shared" si="599"/>
        <v>0</v>
      </c>
      <c r="AE286">
        <f t="shared" si="600"/>
        <v>0</v>
      </c>
      <c r="AF286">
        <f t="shared" si="601"/>
        <v>0</v>
      </c>
      <c r="AG286">
        <f t="shared" si="602"/>
        <v>0</v>
      </c>
      <c r="AH286">
        <f t="shared" si="603"/>
        <v>0</v>
      </c>
      <c r="AI286">
        <f t="shared" si="604"/>
        <v>0</v>
      </c>
      <c r="AJ286">
        <f t="shared" si="605"/>
        <v>0</v>
      </c>
      <c r="AK286">
        <f t="shared" si="606"/>
        <v>0</v>
      </c>
      <c r="AL286">
        <f t="shared" si="607"/>
        <v>0</v>
      </c>
      <c r="AM286">
        <f t="shared" si="608"/>
        <v>0</v>
      </c>
      <c r="AN286">
        <f t="shared" si="609"/>
        <v>0</v>
      </c>
      <c r="AO286">
        <f t="shared" si="610"/>
        <v>0</v>
      </c>
      <c r="AP286">
        <f t="shared" si="611"/>
        <v>0</v>
      </c>
      <c r="AQ286">
        <f t="shared" si="612"/>
        <v>0</v>
      </c>
      <c r="AR286">
        <f t="shared" si="613"/>
        <v>0</v>
      </c>
      <c r="AS286">
        <f t="shared" si="614"/>
        <v>0</v>
      </c>
      <c r="AT286">
        <f t="shared" si="584"/>
        <v>0</v>
      </c>
      <c r="AU286">
        <f t="shared" si="615"/>
        <v>0</v>
      </c>
      <c r="AV286">
        <f t="shared" si="616"/>
        <v>0</v>
      </c>
      <c r="AW286">
        <f t="shared" si="585"/>
        <v>0</v>
      </c>
      <c r="AX286">
        <f t="shared" si="617"/>
        <v>0</v>
      </c>
      <c r="AY286">
        <f t="shared" si="618"/>
        <v>0</v>
      </c>
      <c r="AZ286">
        <f t="shared" si="619"/>
        <v>0</v>
      </c>
      <c r="BA286">
        <f t="shared" si="620"/>
        <v>0</v>
      </c>
      <c r="BB286">
        <f t="shared" si="621"/>
        <v>0</v>
      </c>
      <c r="BC286">
        <f t="shared" si="622"/>
        <v>0</v>
      </c>
      <c r="BD286">
        <f t="shared" si="623"/>
        <v>0</v>
      </c>
      <c r="BE286">
        <f t="shared" si="624"/>
        <v>0</v>
      </c>
      <c r="BF286">
        <f t="shared" si="625"/>
        <v>0</v>
      </c>
      <c r="BG286">
        <f t="shared" si="626"/>
        <v>0</v>
      </c>
      <c r="BH286">
        <f t="shared" si="627"/>
        <v>0</v>
      </c>
      <c r="BI286">
        <f t="shared" si="628"/>
        <v>0</v>
      </c>
      <c r="BJ286">
        <f t="shared" si="629"/>
        <v>0</v>
      </c>
      <c r="BK286">
        <f t="shared" si="630"/>
        <v>0</v>
      </c>
      <c r="BL286">
        <f t="shared" si="631"/>
        <v>0</v>
      </c>
      <c r="BM286">
        <f t="shared" si="632"/>
        <v>0</v>
      </c>
      <c r="BN286">
        <f t="shared" si="633"/>
        <v>0</v>
      </c>
      <c r="BO286">
        <f t="shared" si="634"/>
        <v>0</v>
      </c>
      <c r="BP286">
        <f t="shared" si="635"/>
        <v>0</v>
      </c>
      <c r="BQ286">
        <f t="shared" si="636"/>
        <v>0</v>
      </c>
      <c r="BR286">
        <f t="shared" si="637"/>
        <v>0</v>
      </c>
      <c r="BS286">
        <f t="shared" si="638"/>
        <v>0</v>
      </c>
      <c r="BT286">
        <f t="shared" si="639"/>
        <v>0</v>
      </c>
      <c r="BU286">
        <f t="shared" si="640"/>
        <v>0</v>
      </c>
      <c r="BV286">
        <f t="shared" si="641"/>
        <v>0</v>
      </c>
      <c r="BW286">
        <f t="shared" si="642"/>
        <v>0</v>
      </c>
      <c r="BX286">
        <f t="shared" si="643"/>
        <v>0</v>
      </c>
      <c r="BY286">
        <f t="shared" si="644"/>
        <v>0</v>
      </c>
      <c r="BZ286">
        <f t="shared" si="645"/>
        <v>0</v>
      </c>
      <c r="CA286">
        <f t="shared" si="646"/>
        <v>0</v>
      </c>
      <c r="CB286">
        <f t="shared" si="647"/>
        <v>0</v>
      </c>
      <c r="CC286">
        <f t="shared" si="648"/>
        <v>0</v>
      </c>
      <c r="CD286">
        <f t="shared" si="649"/>
        <v>0</v>
      </c>
      <c r="CE286">
        <f t="shared" si="650"/>
        <v>0</v>
      </c>
      <c r="CF286">
        <f t="shared" si="651"/>
        <v>0</v>
      </c>
      <c r="CG286">
        <f t="shared" si="652"/>
        <v>0</v>
      </c>
      <c r="CH286">
        <f t="shared" si="653"/>
        <v>0</v>
      </c>
      <c r="CI286">
        <f t="shared" si="654"/>
        <v>0</v>
      </c>
      <c r="CJ286">
        <f t="shared" si="655"/>
        <v>0</v>
      </c>
      <c r="CK286">
        <f t="shared" si="656"/>
        <v>0</v>
      </c>
      <c r="CL286" t="str">
        <f t="shared" si="657"/>
        <v/>
      </c>
      <c r="CM286" t="str">
        <f t="shared" si="658"/>
        <v/>
      </c>
      <c r="CN286" t="str">
        <f t="shared" si="659"/>
        <v/>
      </c>
      <c r="CO286" t="str">
        <f t="shared" si="660"/>
        <v/>
      </c>
      <c r="CP286" t="str">
        <f t="shared" si="661"/>
        <v/>
      </c>
      <c r="CQ286" t="str">
        <f t="shared" si="662"/>
        <v/>
      </c>
      <c r="CR286" t="str">
        <f t="shared" si="663"/>
        <v/>
      </c>
      <c r="CS286" t="str">
        <f t="shared" si="664"/>
        <v/>
      </c>
      <c r="CT286" t="str">
        <f t="shared" si="665"/>
        <v/>
      </c>
      <c r="CU286" t="str">
        <f t="shared" si="666"/>
        <v/>
      </c>
      <c r="CV286" t="str">
        <f t="shared" si="667"/>
        <v/>
      </c>
      <c r="CW286" t="str">
        <f t="shared" si="668"/>
        <v/>
      </c>
      <c r="CX286" t="str">
        <f t="shared" si="669"/>
        <v/>
      </c>
      <c r="CY286" t="str">
        <f t="shared" si="670"/>
        <v/>
      </c>
      <c r="CZ286" t="str">
        <f t="shared" si="671"/>
        <v/>
      </c>
      <c r="DA286" t="str">
        <f t="shared" si="672"/>
        <v/>
      </c>
      <c r="DB286" t="str">
        <f t="shared" si="673"/>
        <v/>
      </c>
      <c r="DC286" t="str">
        <f t="shared" si="674"/>
        <v/>
      </c>
      <c r="DD286" t="str">
        <f t="shared" si="675"/>
        <v/>
      </c>
      <c r="DE286" t="str">
        <f t="shared" si="676"/>
        <v/>
      </c>
      <c r="DF286" t="str">
        <f t="shared" si="677"/>
        <v/>
      </c>
      <c r="DG286" t="str">
        <f t="shared" si="678"/>
        <v/>
      </c>
      <c r="DH286" t="str">
        <f t="shared" si="679"/>
        <v/>
      </c>
      <c r="DI286" t="str">
        <f t="shared" si="680"/>
        <v/>
      </c>
      <c r="DJ286" t="str">
        <f t="shared" si="681"/>
        <v/>
      </c>
      <c r="DK286" t="str">
        <f t="shared" si="682"/>
        <v/>
      </c>
      <c r="DL286" t="str">
        <f t="shared" si="683"/>
        <v/>
      </c>
      <c r="DM286" t="str">
        <f t="shared" si="684"/>
        <v/>
      </c>
      <c r="DN286" t="str">
        <f t="shared" si="685"/>
        <v/>
      </c>
      <c r="DO286" t="str">
        <f t="shared" si="686"/>
        <v/>
      </c>
      <c r="DP286" t="str">
        <f t="shared" si="687"/>
        <v/>
      </c>
      <c r="DQ286" t="str">
        <f t="shared" si="688"/>
        <v/>
      </c>
      <c r="DR286" t="str">
        <f t="shared" si="689"/>
        <v/>
      </c>
      <c r="DS286" t="str">
        <f t="shared" si="690"/>
        <v/>
      </c>
      <c r="DT286" t="str">
        <f t="shared" si="691"/>
        <v/>
      </c>
      <c r="DU286">
        <f t="shared" si="692"/>
        <v>0</v>
      </c>
      <c r="DV286">
        <f t="shared" si="693"/>
        <v>0</v>
      </c>
      <c r="DW286">
        <f t="shared" si="694"/>
        <v>0</v>
      </c>
      <c r="DX286" t="str">
        <f t="shared" si="695"/>
        <v/>
      </c>
      <c r="DY286" t="str">
        <f t="shared" si="696"/>
        <v/>
      </c>
      <c r="DZ286" t="str">
        <f t="shared" si="697"/>
        <v/>
      </c>
      <c r="EA286" s="5">
        <f t="shared" si="698"/>
        <v>0</v>
      </c>
      <c r="EB286" s="3">
        <f t="shared" si="699"/>
        <v>0</v>
      </c>
    </row>
    <row r="287" spans="2:132" x14ac:dyDescent="0.2">
      <c r="B287" s="25">
        <v>282</v>
      </c>
      <c r="C287" s="26">
        <f>Zisk!D301</f>
        <v>0</v>
      </c>
      <c r="D287">
        <f>Zisk!E301</f>
        <v>0</v>
      </c>
      <c r="E287" s="66" t="str">
        <f t="shared" si="586"/>
        <v/>
      </c>
      <c r="F287" t="str">
        <f t="shared" si="587"/>
        <v/>
      </c>
      <c r="G287" s="66" t="str">
        <f t="shared" si="588"/>
        <v/>
      </c>
      <c r="H287" s="25"/>
      <c r="I287" s="25"/>
      <c r="J287">
        <f>VstupniParametry_SKRYT!$D$5</f>
        <v>0.02</v>
      </c>
      <c r="K287">
        <f>VstupniParametry_SKRYT!$D$6</f>
        <v>0.06</v>
      </c>
      <c r="L287">
        <f>VstupniParametry_SKRYT!$D$7</f>
        <v>0.06</v>
      </c>
      <c r="M287">
        <f>VstupniParametry_SKRYT!$D$8</f>
        <v>0.06</v>
      </c>
      <c r="N287">
        <f>VstupniParametry_SKRYT!$D$9</f>
        <v>1.7999999999999999E-2</v>
      </c>
      <c r="O287" s="27">
        <f>VstupniParametry_SKRYT!$D$10</f>
        <v>0.01</v>
      </c>
      <c r="P287" s="27">
        <f>VstupniParametry_SKRYT!$D$11</f>
        <v>0.01</v>
      </c>
      <c r="Q287" s="27">
        <f>VstupniParametry_SKRYT!$D$12</f>
        <v>0.01</v>
      </c>
      <c r="R287" s="27">
        <f>VstupniParametry_SKRYT!$D$13</f>
        <v>0.01</v>
      </c>
      <c r="S287" s="27">
        <f>VstupniParametry_SKRYT!$D$14</f>
        <v>0.01</v>
      </c>
      <c r="T287">
        <f t="shared" si="589"/>
        <v>0</v>
      </c>
      <c r="U287">
        <f t="shared" si="590"/>
        <v>0</v>
      </c>
      <c r="V287">
        <f t="shared" si="591"/>
        <v>0</v>
      </c>
      <c r="W287">
        <f t="shared" si="592"/>
        <v>0</v>
      </c>
      <c r="X287">
        <f t="shared" si="593"/>
        <v>0</v>
      </c>
      <c r="Y287">
        <f t="shared" si="594"/>
        <v>0</v>
      </c>
      <c r="Z287">
        <f t="shared" si="595"/>
        <v>0</v>
      </c>
      <c r="AA287">
        <f t="shared" si="596"/>
        <v>0</v>
      </c>
      <c r="AB287">
        <f t="shared" si="597"/>
        <v>0</v>
      </c>
      <c r="AC287">
        <f t="shared" si="598"/>
        <v>0</v>
      </c>
      <c r="AD287">
        <f t="shared" si="599"/>
        <v>0</v>
      </c>
      <c r="AE287">
        <f t="shared" si="600"/>
        <v>0</v>
      </c>
      <c r="AF287">
        <f t="shared" si="601"/>
        <v>0</v>
      </c>
      <c r="AG287">
        <f t="shared" si="602"/>
        <v>0</v>
      </c>
      <c r="AH287">
        <f t="shared" si="603"/>
        <v>0</v>
      </c>
      <c r="AI287">
        <f t="shared" si="604"/>
        <v>0</v>
      </c>
      <c r="AJ287">
        <f t="shared" si="605"/>
        <v>0</v>
      </c>
      <c r="AK287">
        <f t="shared" si="606"/>
        <v>0</v>
      </c>
      <c r="AL287">
        <f t="shared" si="607"/>
        <v>0</v>
      </c>
      <c r="AM287">
        <f t="shared" si="608"/>
        <v>0</v>
      </c>
      <c r="AN287">
        <f t="shared" si="609"/>
        <v>0</v>
      </c>
      <c r="AO287">
        <f t="shared" si="610"/>
        <v>0</v>
      </c>
      <c r="AP287">
        <f t="shared" si="611"/>
        <v>0</v>
      </c>
      <c r="AQ287">
        <f t="shared" si="612"/>
        <v>0</v>
      </c>
      <c r="AR287">
        <f t="shared" si="613"/>
        <v>0</v>
      </c>
      <c r="AS287">
        <f t="shared" si="614"/>
        <v>0</v>
      </c>
      <c r="AT287">
        <f t="shared" si="584"/>
        <v>0</v>
      </c>
      <c r="AU287">
        <f t="shared" si="615"/>
        <v>0</v>
      </c>
      <c r="AV287">
        <f t="shared" si="616"/>
        <v>0</v>
      </c>
      <c r="AW287">
        <f t="shared" si="585"/>
        <v>0</v>
      </c>
      <c r="AX287">
        <f t="shared" si="617"/>
        <v>0</v>
      </c>
      <c r="AY287">
        <f t="shared" si="618"/>
        <v>0</v>
      </c>
      <c r="AZ287">
        <f t="shared" si="619"/>
        <v>0</v>
      </c>
      <c r="BA287">
        <f t="shared" si="620"/>
        <v>0</v>
      </c>
      <c r="BB287">
        <f t="shared" si="621"/>
        <v>0</v>
      </c>
      <c r="BC287">
        <f t="shared" si="622"/>
        <v>0</v>
      </c>
      <c r="BD287">
        <f t="shared" si="623"/>
        <v>0</v>
      </c>
      <c r="BE287">
        <f t="shared" si="624"/>
        <v>0</v>
      </c>
      <c r="BF287">
        <f t="shared" si="625"/>
        <v>0</v>
      </c>
      <c r="BG287">
        <f t="shared" si="626"/>
        <v>0</v>
      </c>
      <c r="BH287">
        <f t="shared" si="627"/>
        <v>0</v>
      </c>
      <c r="BI287">
        <f t="shared" si="628"/>
        <v>0</v>
      </c>
      <c r="BJ287">
        <f t="shared" si="629"/>
        <v>0</v>
      </c>
      <c r="BK287">
        <f t="shared" si="630"/>
        <v>0</v>
      </c>
      <c r="BL287">
        <f t="shared" si="631"/>
        <v>0</v>
      </c>
      <c r="BM287">
        <f t="shared" si="632"/>
        <v>0</v>
      </c>
      <c r="BN287">
        <f t="shared" si="633"/>
        <v>0</v>
      </c>
      <c r="BO287">
        <f t="shared" si="634"/>
        <v>0</v>
      </c>
      <c r="BP287">
        <f t="shared" si="635"/>
        <v>0</v>
      </c>
      <c r="BQ287">
        <f t="shared" si="636"/>
        <v>0</v>
      </c>
      <c r="BR287">
        <f t="shared" si="637"/>
        <v>0</v>
      </c>
      <c r="BS287">
        <f t="shared" si="638"/>
        <v>0</v>
      </c>
      <c r="BT287">
        <f t="shared" si="639"/>
        <v>0</v>
      </c>
      <c r="BU287">
        <f t="shared" si="640"/>
        <v>0</v>
      </c>
      <c r="BV287">
        <f t="shared" si="641"/>
        <v>0</v>
      </c>
      <c r="BW287">
        <f t="shared" si="642"/>
        <v>0</v>
      </c>
      <c r="BX287">
        <f t="shared" si="643"/>
        <v>0</v>
      </c>
      <c r="BY287">
        <f t="shared" si="644"/>
        <v>0</v>
      </c>
      <c r="BZ287">
        <f t="shared" si="645"/>
        <v>0</v>
      </c>
      <c r="CA287">
        <f t="shared" si="646"/>
        <v>0</v>
      </c>
      <c r="CB287">
        <f t="shared" si="647"/>
        <v>0</v>
      </c>
      <c r="CC287">
        <f t="shared" si="648"/>
        <v>0</v>
      </c>
      <c r="CD287">
        <f t="shared" si="649"/>
        <v>0</v>
      </c>
      <c r="CE287">
        <f t="shared" si="650"/>
        <v>0</v>
      </c>
      <c r="CF287">
        <f t="shared" si="651"/>
        <v>0</v>
      </c>
      <c r="CG287">
        <f t="shared" si="652"/>
        <v>0</v>
      </c>
      <c r="CH287">
        <f t="shared" si="653"/>
        <v>0</v>
      </c>
      <c r="CI287">
        <f t="shared" si="654"/>
        <v>0</v>
      </c>
      <c r="CJ287">
        <f t="shared" si="655"/>
        <v>0</v>
      </c>
      <c r="CK287">
        <f t="shared" si="656"/>
        <v>0</v>
      </c>
      <c r="CL287" t="str">
        <f t="shared" si="657"/>
        <v/>
      </c>
      <c r="CM287" t="str">
        <f t="shared" si="658"/>
        <v/>
      </c>
      <c r="CN287" t="str">
        <f t="shared" si="659"/>
        <v/>
      </c>
      <c r="CO287" t="str">
        <f t="shared" si="660"/>
        <v/>
      </c>
      <c r="CP287" t="str">
        <f t="shared" si="661"/>
        <v/>
      </c>
      <c r="CQ287" t="str">
        <f t="shared" si="662"/>
        <v/>
      </c>
      <c r="CR287" t="str">
        <f t="shared" si="663"/>
        <v/>
      </c>
      <c r="CS287" t="str">
        <f t="shared" si="664"/>
        <v/>
      </c>
      <c r="CT287" t="str">
        <f t="shared" si="665"/>
        <v/>
      </c>
      <c r="CU287" t="str">
        <f t="shared" si="666"/>
        <v/>
      </c>
      <c r="CV287" t="str">
        <f t="shared" si="667"/>
        <v/>
      </c>
      <c r="CW287" t="str">
        <f t="shared" si="668"/>
        <v/>
      </c>
      <c r="CX287" t="str">
        <f t="shared" si="669"/>
        <v/>
      </c>
      <c r="CY287" t="str">
        <f t="shared" si="670"/>
        <v/>
      </c>
      <c r="CZ287" t="str">
        <f t="shared" si="671"/>
        <v/>
      </c>
      <c r="DA287" t="str">
        <f t="shared" si="672"/>
        <v/>
      </c>
      <c r="DB287" t="str">
        <f t="shared" si="673"/>
        <v/>
      </c>
      <c r="DC287" t="str">
        <f t="shared" si="674"/>
        <v/>
      </c>
      <c r="DD287" t="str">
        <f t="shared" si="675"/>
        <v/>
      </c>
      <c r="DE287" t="str">
        <f t="shared" si="676"/>
        <v/>
      </c>
      <c r="DF287" t="str">
        <f t="shared" si="677"/>
        <v/>
      </c>
      <c r="DG287" t="str">
        <f t="shared" si="678"/>
        <v/>
      </c>
      <c r="DH287" t="str">
        <f t="shared" si="679"/>
        <v/>
      </c>
      <c r="DI287" t="str">
        <f t="shared" si="680"/>
        <v/>
      </c>
      <c r="DJ287" t="str">
        <f t="shared" si="681"/>
        <v/>
      </c>
      <c r="DK287" t="str">
        <f t="shared" si="682"/>
        <v/>
      </c>
      <c r="DL287" t="str">
        <f t="shared" si="683"/>
        <v/>
      </c>
      <c r="DM287" t="str">
        <f t="shared" si="684"/>
        <v/>
      </c>
      <c r="DN287" t="str">
        <f t="shared" si="685"/>
        <v/>
      </c>
      <c r="DO287" t="str">
        <f t="shared" si="686"/>
        <v/>
      </c>
      <c r="DP287" t="str">
        <f t="shared" si="687"/>
        <v/>
      </c>
      <c r="DQ287" t="str">
        <f t="shared" si="688"/>
        <v/>
      </c>
      <c r="DR287" t="str">
        <f t="shared" si="689"/>
        <v/>
      </c>
      <c r="DS287" t="str">
        <f t="shared" si="690"/>
        <v/>
      </c>
      <c r="DT287" t="str">
        <f t="shared" si="691"/>
        <v/>
      </c>
      <c r="DU287">
        <f t="shared" si="692"/>
        <v>0</v>
      </c>
      <c r="DV287">
        <f t="shared" si="693"/>
        <v>0</v>
      </c>
      <c r="DW287">
        <f t="shared" si="694"/>
        <v>0</v>
      </c>
      <c r="DX287" t="str">
        <f t="shared" si="695"/>
        <v/>
      </c>
      <c r="DY287" t="str">
        <f t="shared" si="696"/>
        <v/>
      </c>
      <c r="DZ287" t="str">
        <f t="shared" si="697"/>
        <v/>
      </c>
      <c r="EA287" s="5">
        <f t="shared" si="698"/>
        <v>0</v>
      </c>
      <c r="EB287" s="3">
        <f t="shared" si="699"/>
        <v>0</v>
      </c>
    </row>
    <row r="288" spans="2:132" x14ac:dyDescent="0.2">
      <c r="B288">
        <v>283</v>
      </c>
      <c r="C288" s="3">
        <f>Zisk!D302</f>
        <v>0</v>
      </c>
      <c r="D288">
        <f>Zisk!E302</f>
        <v>0</v>
      </c>
      <c r="E288" s="66" t="str">
        <f t="shared" si="586"/>
        <v/>
      </c>
      <c r="F288" t="str">
        <f t="shared" si="587"/>
        <v/>
      </c>
      <c r="G288" s="66" t="str">
        <f t="shared" si="588"/>
        <v/>
      </c>
      <c r="J288">
        <f>VstupniParametry_SKRYT!$D$5</f>
        <v>0.02</v>
      </c>
      <c r="K288">
        <f>VstupniParametry_SKRYT!$D$6</f>
        <v>0.06</v>
      </c>
      <c r="L288">
        <f>VstupniParametry_SKRYT!$D$7</f>
        <v>0.06</v>
      </c>
      <c r="M288">
        <f>VstupniParametry_SKRYT!$D$8</f>
        <v>0.06</v>
      </c>
      <c r="N288">
        <f>VstupniParametry_SKRYT!$D$9</f>
        <v>1.7999999999999999E-2</v>
      </c>
      <c r="O288" s="27">
        <f>VstupniParametry_SKRYT!$D$10</f>
        <v>0.01</v>
      </c>
      <c r="P288" s="27">
        <f>VstupniParametry_SKRYT!$D$11</f>
        <v>0.01</v>
      </c>
      <c r="Q288" s="27">
        <f>VstupniParametry_SKRYT!$D$12</f>
        <v>0.01</v>
      </c>
      <c r="R288" s="27">
        <f>VstupniParametry_SKRYT!$D$13</f>
        <v>0.01</v>
      </c>
      <c r="S288" s="27">
        <f>VstupniParametry_SKRYT!$D$14</f>
        <v>0.01</v>
      </c>
      <c r="T288">
        <f t="shared" si="589"/>
        <v>0</v>
      </c>
      <c r="U288">
        <f t="shared" si="590"/>
        <v>0</v>
      </c>
      <c r="V288">
        <f t="shared" si="591"/>
        <v>0</v>
      </c>
      <c r="W288">
        <f t="shared" si="592"/>
        <v>0</v>
      </c>
      <c r="X288">
        <f t="shared" si="593"/>
        <v>0</v>
      </c>
      <c r="Y288">
        <f t="shared" si="594"/>
        <v>0</v>
      </c>
      <c r="Z288">
        <f t="shared" si="595"/>
        <v>0</v>
      </c>
      <c r="AA288">
        <f t="shared" si="596"/>
        <v>0</v>
      </c>
      <c r="AB288">
        <f t="shared" si="597"/>
        <v>0</v>
      </c>
      <c r="AC288">
        <f t="shared" si="598"/>
        <v>0</v>
      </c>
      <c r="AD288">
        <f t="shared" si="599"/>
        <v>0</v>
      </c>
      <c r="AE288">
        <f t="shared" si="600"/>
        <v>0</v>
      </c>
      <c r="AF288">
        <f t="shared" si="601"/>
        <v>0</v>
      </c>
      <c r="AG288">
        <f t="shared" si="602"/>
        <v>0</v>
      </c>
      <c r="AH288">
        <f t="shared" si="603"/>
        <v>0</v>
      </c>
      <c r="AI288">
        <f t="shared" si="604"/>
        <v>0</v>
      </c>
      <c r="AJ288">
        <f t="shared" si="605"/>
        <v>0</v>
      </c>
      <c r="AK288">
        <f t="shared" si="606"/>
        <v>0</v>
      </c>
      <c r="AL288">
        <f t="shared" si="607"/>
        <v>0</v>
      </c>
      <c r="AM288">
        <f t="shared" si="608"/>
        <v>0</v>
      </c>
      <c r="AN288">
        <f t="shared" si="609"/>
        <v>0</v>
      </c>
      <c r="AO288">
        <f t="shared" si="610"/>
        <v>0</v>
      </c>
      <c r="AP288">
        <f t="shared" si="611"/>
        <v>0</v>
      </c>
      <c r="AQ288">
        <f t="shared" si="612"/>
        <v>0</v>
      </c>
      <c r="AR288">
        <f t="shared" si="613"/>
        <v>0</v>
      </c>
      <c r="AS288">
        <f t="shared" si="614"/>
        <v>0</v>
      </c>
      <c r="AT288">
        <f t="shared" si="584"/>
        <v>0</v>
      </c>
      <c r="AU288">
        <f t="shared" si="615"/>
        <v>0</v>
      </c>
      <c r="AV288">
        <f t="shared" si="616"/>
        <v>0</v>
      </c>
      <c r="AW288">
        <f t="shared" si="585"/>
        <v>0</v>
      </c>
      <c r="AX288">
        <f t="shared" si="617"/>
        <v>0</v>
      </c>
      <c r="AY288">
        <f t="shared" si="618"/>
        <v>0</v>
      </c>
      <c r="AZ288">
        <f t="shared" si="619"/>
        <v>0</v>
      </c>
      <c r="BA288">
        <f t="shared" si="620"/>
        <v>0</v>
      </c>
      <c r="BB288">
        <f t="shared" si="621"/>
        <v>0</v>
      </c>
      <c r="BC288">
        <f t="shared" si="622"/>
        <v>0</v>
      </c>
      <c r="BD288">
        <f t="shared" si="623"/>
        <v>0</v>
      </c>
      <c r="BE288">
        <f t="shared" si="624"/>
        <v>0</v>
      </c>
      <c r="BF288">
        <f t="shared" si="625"/>
        <v>0</v>
      </c>
      <c r="BG288">
        <f t="shared" si="626"/>
        <v>0</v>
      </c>
      <c r="BH288">
        <f t="shared" si="627"/>
        <v>0</v>
      </c>
      <c r="BI288">
        <f t="shared" si="628"/>
        <v>0</v>
      </c>
      <c r="BJ288">
        <f t="shared" si="629"/>
        <v>0</v>
      </c>
      <c r="BK288">
        <f t="shared" si="630"/>
        <v>0</v>
      </c>
      <c r="BL288">
        <f t="shared" si="631"/>
        <v>0</v>
      </c>
      <c r="BM288">
        <f t="shared" si="632"/>
        <v>0</v>
      </c>
      <c r="BN288">
        <f t="shared" si="633"/>
        <v>0</v>
      </c>
      <c r="BO288">
        <f t="shared" si="634"/>
        <v>0</v>
      </c>
      <c r="BP288">
        <f t="shared" si="635"/>
        <v>0</v>
      </c>
      <c r="BQ288">
        <f t="shared" si="636"/>
        <v>0</v>
      </c>
      <c r="BR288">
        <f t="shared" si="637"/>
        <v>0</v>
      </c>
      <c r="BS288">
        <f t="shared" si="638"/>
        <v>0</v>
      </c>
      <c r="BT288">
        <f t="shared" si="639"/>
        <v>0</v>
      </c>
      <c r="BU288">
        <f t="shared" si="640"/>
        <v>0</v>
      </c>
      <c r="BV288">
        <f t="shared" si="641"/>
        <v>0</v>
      </c>
      <c r="BW288">
        <f t="shared" si="642"/>
        <v>0</v>
      </c>
      <c r="BX288">
        <f t="shared" si="643"/>
        <v>0</v>
      </c>
      <c r="BY288">
        <f t="shared" si="644"/>
        <v>0</v>
      </c>
      <c r="BZ288">
        <f t="shared" si="645"/>
        <v>0</v>
      </c>
      <c r="CA288">
        <f t="shared" si="646"/>
        <v>0</v>
      </c>
      <c r="CB288">
        <f t="shared" si="647"/>
        <v>0</v>
      </c>
      <c r="CC288">
        <f t="shared" si="648"/>
        <v>0</v>
      </c>
      <c r="CD288">
        <f t="shared" si="649"/>
        <v>0</v>
      </c>
      <c r="CE288">
        <f t="shared" si="650"/>
        <v>0</v>
      </c>
      <c r="CF288">
        <f t="shared" si="651"/>
        <v>0</v>
      </c>
      <c r="CG288">
        <f t="shared" si="652"/>
        <v>0</v>
      </c>
      <c r="CH288">
        <f t="shared" si="653"/>
        <v>0</v>
      </c>
      <c r="CI288">
        <f t="shared" si="654"/>
        <v>0</v>
      </c>
      <c r="CJ288">
        <f t="shared" si="655"/>
        <v>0</v>
      </c>
      <c r="CK288">
        <f t="shared" si="656"/>
        <v>0</v>
      </c>
      <c r="CL288" t="str">
        <f t="shared" si="657"/>
        <v/>
      </c>
      <c r="CM288" t="str">
        <f t="shared" si="658"/>
        <v/>
      </c>
      <c r="CN288" t="str">
        <f t="shared" si="659"/>
        <v/>
      </c>
      <c r="CO288" t="str">
        <f t="shared" si="660"/>
        <v/>
      </c>
      <c r="CP288" t="str">
        <f t="shared" si="661"/>
        <v/>
      </c>
      <c r="CQ288" t="str">
        <f t="shared" si="662"/>
        <v/>
      </c>
      <c r="CR288" t="str">
        <f t="shared" si="663"/>
        <v/>
      </c>
      <c r="CS288" t="str">
        <f t="shared" si="664"/>
        <v/>
      </c>
      <c r="CT288" t="str">
        <f t="shared" si="665"/>
        <v/>
      </c>
      <c r="CU288" t="str">
        <f t="shared" si="666"/>
        <v/>
      </c>
      <c r="CV288" t="str">
        <f t="shared" si="667"/>
        <v/>
      </c>
      <c r="CW288" t="str">
        <f t="shared" si="668"/>
        <v/>
      </c>
      <c r="CX288" t="str">
        <f t="shared" si="669"/>
        <v/>
      </c>
      <c r="CY288" t="str">
        <f t="shared" si="670"/>
        <v/>
      </c>
      <c r="CZ288" t="str">
        <f t="shared" si="671"/>
        <v/>
      </c>
      <c r="DA288" t="str">
        <f t="shared" si="672"/>
        <v/>
      </c>
      <c r="DB288" t="str">
        <f t="shared" si="673"/>
        <v/>
      </c>
      <c r="DC288" t="str">
        <f t="shared" si="674"/>
        <v/>
      </c>
      <c r="DD288" t="str">
        <f t="shared" si="675"/>
        <v/>
      </c>
      <c r="DE288" t="str">
        <f t="shared" si="676"/>
        <v/>
      </c>
      <c r="DF288" t="str">
        <f t="shared" si="677"/>
        <v/>
      </c>
      <c r="DG288" t="str">
        <f t="shared" si="678"/>
        <v/>
      </c>
      <c r="DH288" t="str">
        <f t="shared" si="679"/>
        <v/>
      </c>
      <c r="DI288" t="str">
        <f t="shared" si="680"/>
        <v/>
      </c>
      <c r="DJ288" t="str">
        <f t="shared" si="681"/>
        <v/>
      </c>
      <c r="DK288" t="str">
        <f t="shared" si="682"/>
        <v/>
      </c>
      <c r="DL288" t="str">
        <f t="shared" si="683"/>
        <v/>
      </c>
      <c r="DM288" t="str">
        <f t="shared" si="684"/>
        <v/>
      </c>
      <c r="DN288" t="str">
        <f t="shared" si="685"/>
        <v/>
      </c>
      <c r="DO288" t="str">
        <f t="shared" si="686"/>
        <v/>
      </c>
      <c r="DP288" t="str">
        <f t="shared" si="687"/>
        <v/>
      </c>
      <c r="DQ288" t="str">
        <f t="shared" si="688"/>
        <v/>
      </c>
      <c r="DR288" t="str">
        <f t="shared" si="689"/>
        <v/>
      </c>
      <c r="DS288" t="str">
        <f t="shared" si="690"/>
        <v/>
      </c>
      <c r="DT288" t="str">
        <f t="shared" si="691"/>
        <v/>
      </c>
      <c r="DU288">
        <f t="shared" si="692"/>
        <v>0</v>
      </c>
      <c r="DV288">
        <f t="shared" si="693"/>
        <v>0</v>
      </c>
      <c r="DW288">
        <f t="shared" si="694"/>
        <v>0</v>
      </c>
      <c r="DX288" t="str">
        <f t="shared" si="695"/>
        <v/>
      </c>
      <c r="DY288" t="str">
        <f t="shared" si="696"/>
        <v/>
      </c>
      <c r="DZ288" t="str">
        <f t="shared" si="697"/>
        <v/>
      </c>
      <c r="EA288" s="5">
        <f t="shared" si="698"/>
        <v>0</v>
      </c>
      <c r="EB288" s="3">
        <f t="shared" si="699"/>
        <v>0</v>
      </c>
    </row>
    <row r="289" spans="2:132" x14ac:dyDescent="0.2">
      <c r="B289" s="25">
        <v>284</v>
      </c>
      <c r="C289" s="26">
        <f>Zisk!D303</f>
        <v>0</v>
      </c>
      <c r="D289">
        <f>Zisk!E303</f>
        <v>0</v>
      </c>
      <c r="E289" s="66" t="str">
        <f t="shared" si="586"/>
        <v/>
      </c>
      <c r="F289" t="str">
        <f t="shared" si="587"/>
        <v/>
      </c>
      <c r="G289" s="66" t="str">
        <f t="shared" si="588"/>
        <v/>
      </c>
      <c r="H289" s="25"/>
      <c r="I289" s="25"/>
      <c r="J289">
        <f>VstupniParametry_SKRYT!$D$5</f>
        <v>0.02</v>
      </c>
      <c r="K289">
        <f>VstupniParametry_SKRYT!$D$6</f>
        <v>0.06</v>
      </c>
      <c r="L289">
        <f>VstupniParametry_SKRYT!$D$7</f>
        <v>0.06</v>
      </c>
      <c r="M289">
        <f>VstupniParametry_SKRYT!$D$8</f>
        <v>0.06</v>
      </c>
      <c r="N289">
        <f>VstupniParametry_SKRYT!$D$9</f>
        <v>1.7999999999999999E-2</v>
      </c>
      <c r="O289" s="27">
        <f>VstupniParametry_SKRYT!$D$10</f>
        <v>0.01</v>
      </c>
      <c r="P289" s="27">
        <f>VstupniParametry_SKRYT!$D$11</f>
        <v>0.01</v>
      </c>
      <c r="Q289" s="27">
        <f>VstupniParametry_SKRYT!$D$12</f>
        <v>0.01</v>
      </c>
      <c r="R289" s="27">
        <f>VstupniParametry_SKRYT!$D$13</f>
        <v>0.01</v>
      </c>
      <c r="S289" s="27">
        <f>VstupniParametry_SKRYT!$D$14</f>
        <v>0.01</v>
      </c>
      <c r="T289">
        <f t="shared" si="589"/>
        <v>0</v>
      </c>
      <c r="U289">
        <f t="shared" si="590"/>
        <v>0</v>
      </c>
      <c r="V289">
        <f t="shared" si="591"/>
        <v>0</v>
      </c>
      <c r="W289">
        <f t="shared" si="592"/>
        <v>0</v>
      </c>
      <c r="X289">
        <f t="shared" si="593"/>
        <v>0</v>
      </c>
      <c r="Y289">
        <f t="shared" si="594"/>
        <v>0</v>
      </c>
      <c r="Z289">
        <f t="shared" si="595"/>
        <v>0</v>
      </c>
      <c r="AA289">
        <f t="shared" si="596"/>
        <v>0</v>
      </c>
      <c r="AB289">
        <f t="shared" si="597"/>
        <v>0</v>
      </c>
      <c r="AC289">
        <f t="shared" si="598"/>
        <v>0</v>
      </c>
      <c r="AD289">
        <f t="shared" si="599"/>
        <v>0</v>
      </c>
      <c r="AE289">
        <f t="shared" si="600"/>
        <v>0</v>
      </c>
      <c r="AF289">
        <f t="shared" si="601"/>
        <v>0</v>
      </c>
      <c r="AG289">
        <f t="shared" si="602"/>
        <v>0</v>
      </c>
      <c r="AH289">
        <f t="shared" si="603"/>
        <v>0</v>
      </c>
      <c r="AI289">
        <f t="shared" si="604"/>
        <v>0</v>
      </c>
      <c r="AJ289">
        <f t="shared" si="605"/>
        <v>0</v>
      </c>
      <c r="AK289">
        <f t="shared" si="606"/>
        <v>0</v>
      </c>
      <c r="AL289">
        <f t="shared" si="607"/>
        <v>0</v>
      </c>
      <c r="AM289">
        <f t="shared" si="608"/>
        <v>0</v>
      </c>
      <c r="AN289">
        <f t="shared" si="609"/>
        <v>0</v>
      </c>
      <c r="AO289">
        <f t="shared" si="610"/>
        <v>0</v>
      </c>
      <c r="AP289">
        <f t="shared" si="611"/>
        <v>0</v>
      </c>
      <c r="AQ289">
        <f t="shared" si="612"/>
        <v>0</v>
      </c>
      <c r="AR289">
        <f t="shared" si="613"/>
        <v>0</v>
      </c>
      <c r="AS289">
        <f t="shared" si="614"/>
        <v>0</v>
      </c>
      <c r="AT289">
        <f t="shared" si="584"/>
        <v>0</v>
      </c>
      <c r="AU289">
        <f t="shared" si="615"/>
        <v>0</v>
      </c>
      <c r="AV289">
        <f t="shared" si="616"/>
        <v>0</v>
      </c>
      <c r="AW289">
        <f t="shared" si="585"/>
        <v>0</v>
      </c>
      <c r="AX289">
        <f t="shared" si="617"/>
        <v>0</v>
      </c>
      <c r="AY289">
        <f t="shared" si="618"/>
        <v>0</v>
      </c>
      <c r="AZ289">
        <f t="shared" si="619"/>
        <v>0</v>
      </c>
      <c r="BA289">
        <f t="shared" si="620"/>
        <v>0</v>
      </c>
      <c r="BB289">
        <f t="shared" si="621"/>
        <v>0</v>
      </c>
      <c r="BC289">
        <f t="shared" si="622"/>
        <v>0</v>
      </c>
      <c r="BD289">
        <f t="shared" si="623"/>
        <v>0</v>
      </c>
      <c r="BE289">
        <f t="shared" si="624"/>
        <v>0</v>
      </c>
      <c r="BF289">
        <f t="shared" si="625"/>
        <v>0</v>
      </c>
      <c r="BG289">
        <f t="shared" si="626"/>
        <v>0</v>
      </c>
      <c r="BH289">
        <f t="shared" si="627"/>
        <v>0</v>
      </c>
      <c r="BI289">
        <f t="shared" si="628"/>
        <v>0</v>
      </c>
      <c r="BJ289">
        <f t="shared" si="629"/>
        <v>0</v>
      </c>
      <c r="BK289">
        <f t="shared" si="630"/>
        <v>0</v>
      </c>
      <c r="BL289">
        <f t="shared" si="631"/>
        <v>0</v>
      </c>
      <c r="BM289">
        <f t="shared" si="632"/>
        <v>0</v>
      </c>
      <c r="BN289">
        <f t="shared" si="633"/>
        <v>0</v>
      </c>
      <c r="BO289">
        <f t="shared" si="634"/>
        <v>0</v>
      </c>
      <c r="BP289">
        <f t="shared" si="635"/>
        <v>0</v>
      </c>
      <c r="BQ289">
        <f t="shared" si="636"/>
        <v>0</v>
      </c>
      <c r="BR289">
        <f t="shared" si="637"/>
        <v>0</v>
      </c>
      <c r="BS289">
        <f t="shared" si="638"/>
        <v>0</v>
      </c>
      <c r="BT289">
        <f t="shared" si="639"/>
        <v>0</v>
      </c>
      <c r="BU289">
        <f t="shared" si="640"/>
        <v>0</v>
      </c>
      <c r="BV289">
        <f t="shared" si="641"/>
        <v>0</v>
      </c>
      <c r="BW289">
        <f t="shared" si="642"/>
        <v>0</v>
      </c>
      <c r="BX289">
        <f t="shared" si="643"/>
        <v>0</v>
      </c>
      <c r="BY289">
        <f t="shared" si="644"/>
        <v>0</v>
      </c>
      <c r="BZ289">
        <f t="shared" si="645"/>
        <v>0</v>
      </c>
      <c r="CA289">
        <f t="shared" si="646"/>
        <v>0</v>
      </c>
      <c r="CB289">
        <f t="shared" si="647"/>
        <v>0</v>
      </c>
      <c r="CC289">
        <f t="shared" si="648"/>
        <v>0</v>
      </c>
      <c r="CD289">
        <f t="shared" si="649"/>
        <v>0</v>
      </c>
      <c r="CE289">
        <f t="shared" si="650"/>
        <v>0</v>
      </c>
      <c r="CF289">
        <f t="shared" si="651"/>
        <v>0</v>
      </c>
      <c r="CG289">
        <f t="shared" si="652"/>
        <v>0</v>
      </c>
      <c r="CH289">
        <f t="shared" si="653"/>
        <v>0</v>
      </c>
      <c r="CI289">
        <f t="shared" si="654"/>
        <v>0</v>
      </c>
      <c r="CJ289">
        <f t="shared" si="655"/>
        <v>0</v>
      </c>
      <c r="CK289">
        <f t="shared" si="656"/>
        <v>0</v>
      </c>
      <c r="CL289" t="str">
        <f t="shared" si="657"/>
        <v/>
      </c>
      <c r="CM289" t="str">
        <f t="shared" si="658"/>
        <v/>
      </c>
      <c r="CN289" t="str">
        <f t="shared" si="659"/>
        <v/>
      </c>
      <c r="CO289" t="str">
        <f t="shared" si="660"/>
        <v/>
      </c>
      <c r="CP289" t="str">
        <f t="shared" si="661"/>
        <v/>
      </c>
      <c r="CQ289" t="str">
        <f t="shared" si="662"/>
        <v/>
      </c>
      <c r="CR289" t="str">
        <f t="shared" si="663"/>
        <v/>
      </c>
      <c r="CS289" t="str">
        <f t="shared" si="664"/>
        <v/>
      </c>
      <c r="CT289" t="str">
        <f t="shared" si="665"/>
        <v/>
      </c>
      <c r="CU289" t="str">
        <f t="shared" si="666"/>
        <v/>
      </c>
      <c r="CV289" t="str">
        <f t="shared" si="667"/>
        <v/>
      </c>
      <c r="CW289" t="str">
        <f t="shared" si="668"/>
        <v/>
      </c>
      <c r="CX289" t="str">
        <f t="shared" si="669"/>
        <v/>
      </c>
      <c r="CY289" t="str">
        <f t="shared" si="670"/>
        <v/>
      </c>
      <c r="CZ289" t="str">
        <f t="shared" si="671"/>
        <v/>
      </c>
      <c r="DA289" t="str">
        <f t="shared" si="672"/>
        <v/>
      </c>
      <c r="DB289" t="str">
        <f t="shared" si="673"/>
        <v/>
      </c>
      <c r="DC289" t="str">
        <f t="shared" si="674"/>
        <v/>
      </c>
      <c r="DD289" t="str">
        <f t="shared" si="675"/>
        <v/>
      </c>
      <c r="DE289" t="str">
        <f t="shared" si="676"/>
        <v/>
      </c>
      <c r="DF289" t="str">
        <f t="shared" si="677"/>
        <v/>
      </c>
      <c r="DG289" t="str">
        <f t="shared" si="678"/>
        <v/>
      </c>
      <c r="DH289" t="str">
        <f t="shared" si="679"/>
        <v/>
      </c>
      <c r="DI289" t="str">
        <f t="shared" si="680"/>
        <v/>
      </c>
      <c r="DJ289" t="str">
        <f t="shared" si="681"/>
        <v/>
      </c>
      <c r="DK289" t="str">
        <f t="shared" si="682"/>
        <v/>
      </c>
      <c r="DL289" t="str">
        <f t="shared" si="683"/>
        <v/>
      </c>
      <c r="DM289" t="str">
        <f t="shared" si="684"/>
        <v/>
      </c>
      <c r="DN289" t="str">
        <f t="shared" si="685"/>
        <v/>
      </c>
      <c r="DO289" t="str">
        <f t="shared" si="686"/>
        <v/>
      </c>
      <c r="DP289" t="str">
        <f t="shared" si="687"/>
        <v/>
      </c>
      <c r="DQ289" t="str">
        <f t="shared" si="688"/>
        <v/>
      </c>
      <c r="DR289" t="str">
        <f t="shared" si="689"/>
        <v/>
      </c>
      <c r="DS289" t="str">
        <f t="shared" si="690"/>
        <v/>
      </c>
      <c r="DT289" t="str">
        <f t="shared" si="691"/>
        <v/>
      </c>
      <c r="DU289">
        <f t="shared" si="692"/>
        <v>0</v>
      </c>
      <c r="DV289">
        <f t="shared" si="693"/>
        <v>0</v>
      </c>
      <c r="DW289">
        <f t="shared" si="694"/>
        <v>0</v>
      </c>
      <c r="DX289" t="str">
        <f t="shared" si="695"/>
        <v/>
      </c>
      <c r="DY289" t="str">
        <f t="shared" si="696"/>
        <v/>
      </c>
      <c r="DZ289" t="str">
        <f t="shared" si="697"/>
        <v/>
      </c>
      <c r="EA289" s="5">
        <f t="shared" si="698"/>
        <v>0</v>
      </c>
      <c r="EB289" s="3">
        <f t="shared" si="699"/>
        <v>0</v>
      </c>
    </row>
    <row r="290" spans="2:132" x14ac:dyDescent="0.2">
      <c r="B290">
        <v>285</v>
      </c>
      <c r="C290" s="3">
        <f>Zisk!D304</f>
        <v>0</v>
      </c>
      <c r="D290">
        <f>Zisk!E304</f>
        <v>0</v>
      </c>
      <c r="E290" s="66" t="str">
        <f t="shared" si="586"/>
        <v/>
      </c>
      <c r="F290" t="str">
        <f t="shared" si="587"/>
        <v/>
      </c>
      <c r="G290" s="66" t="str">
        <f t="shared" si="588"/>
        <v/>
      </c>
      <c r="J290">
        <f>VstupniParametry_SKRYT!$D$5</f>
        <v>0.02</v>
      </c>
      <c r="K290">
        <f>VstupniParametry_SKRYT!$D$6</f>
        <v>0.06</v>
      </c>
      <c r="L290">
        <f>VstupniParametry_SKRYT!$D$7</f>
        <v>0.06</v>
      </c>
      <c r="M290">
        <f>VstupniParametry_SKRYT!$D$8</f>
        <v>0.06</v>
      </c>
      <c r="N290">
        <f>VstupniParametry_SKRYT!$D$9</f>
        <v>1.7999999999999999E-2</v>
      </c>
      <c r="O290" s="27">
        <f>VstupniParametry_SKRYT!$D$10</f>
        <v>0.01</v>
      </c>
      <c r="P290" s="27">
        <f>VstupniParametry_SKRYT!$D$11</f>
        <v>0.01</v>
      </c>
      <c r="Q290" s="27">
        <f>VstupniParametry_SKRYT!$D$12</f>
        <v>0.01</v>
      </c>
      <c r="R290" s="27">
        <f>VstupniParametry_SKRYT!$D$13</f>
        <v>0.01</v>
      </c>
      <c r="S290" s="27">
        <f>VstupniParametry_SKRYT!$D$14</f>
        <v>0.01</v>
      </c>
      <c r="T290">
        <f t="shared" si="589"/>
        <v>0</v>
      </c>
      <c r="U290">
        <f t="shared" si="590"/>
        <v>0</v>
      </c>
      <c r="V290">
        <f t="shared" si="591"/>
        <v>0</v>
      </c>
      <c r="W290">
        <f t="shared" si="592"/>
        <v>0</v>
      </c>
      <c r="X290">
        <f t="shared" si="593"/>
        <v>0</v>
      </c>
      <c r="Y290">
        <f t="shared" si="594"/>
        <v>0</v>
      </c>
      <c r="Z290">
        <f t="shared" si="595"/>
        <v>0</v>
      </c>
      <c r="AA290">
        <f t="shared" si="596"/>
        <v>0</v>
      </c>
      <c r="AB290">
        <f t="shared" si="597"/>
        <v>0</v>
      </c>
      <c r="AC290">
        <f t="shared" si="598"/>
        <v>0</v>
      </c>
      <c r="AD290">
        <f t="shared" si="599"/>
        <v>0</v>
      </c>
      <c r="AE290">
        <f t="shared" si="600"/>
        <v>0</v>
      </c>
      <c r="AF290">
        <f t="shared" si="601"/>
        <v>0</v>
      </c>
      <c r="AG290">
        <f t="shared" si="602"/>
        <v>0</v>
      </c>
      <c r="AH290">
        <f t="shared" si="603"/>
        <v>0</v>
      </c>
      <c r="AI290">
        <f t="shared" si="604"/>
        <v>0</v>
      </c>
      <c r="AJ290">
        <f t="shared" si="605"/>
        <v>0</v>
      </c>
      <c r="AK290">
        <f t="shared" si="606"/>
        <v>0</v>
      </c>
      <c r="AL290">
        <f t="shared" si="607"/>
        <v>0</v>
      </c>
      <c r="AM290">
        <f t="shared" si="608"/>
        <v>0</v>
      </c>
      <c r="AN290">
        <f t="shared" si="609"/>
        <v>0</v>
      </c>
      <c r="AO290">
        <f t="shared" si="610"/>
        <v>0</v>
      </c>
      <c r="AP290">
        <f t="shared" si="611"/>
        <v>0</v>
      </c>
      <c r="AQ290">
        <f t="shared" si="612"/>
        <v>0</v>
      </c>
      <c r="AR290">
        <f t="shared" si="613"/>
        <v>0</v>
      </c>
      <c r="AS290">
        <f t="shared" si="614"/>
        <v>0</v>
      </c>
      <c r="AT290">
        <f t="shared" si="584"/>
        <v>0</v>
      </c>
      <c r="AU290">
        <f t="shared" si="615"/>
        <v>0</v>
      </c>
      <c r="AV290">
        <f t="shared" si="616"/>
        <v>0</v>
      </c>
      <c r="AW290">
        <f t="shared" si="585"/>
        <v>0</v>
      </c>
      <c r="AX290">
        <f t="shared" si="617"/>
        <v>0</v>
      </c>
      <c r="AY290">
        <f t="shared" si="618"/>
        <v>0</v>
      </c>
      <c r="AZ290">
        <f t="shared" si="619"/>
        <v>0</v>
      </c>
      <c r="BA290">
        <f t="shared" si="620"/>
        <v>0</v>
      </c>
      <c r="BB290">
        <f t="shared" si="621"/>
        <v>0</v>
      </c>
      <c r="BC290">
        <f t="shared" si="622"/>
        <v>0</v>
      </c>
      <c r="BD290">
        <f t="shared" si="623"/>
        <v>0</v>
      </c>
      <c r="BE290">
        <f t="shared" si="624"/>
        <v>0</v>
      </c>
      <c r="BF290">
        <f t="shared" si="625"/>
        <v>0</v>
      </c>
      <c r="BG290">
        <f t="shared" si="626"/>
        <v>0</v>
      </c>
      <c r="BH290">
        <f t="shared" si="627"/>
        <v>0</v>
      </c>
      <c r="BI290">
        <f t="shared" si="628"/>
        <v>0</v>
      </c>
      <c r="BJ290">
        <f t="shared" si="629"/>
        <v>0</v>
      </c>
      <c r="BK290">
        <f t="shared" si="630"/>
        <v>0</v>
      </c>
      <c r="BL290">
        <f t="shared" si="631"/>
        <v>0</v>
      </c>
      <c r="BM290">
        <f t="shared" si="632"/>
        <v>0</v>
      </c>
      <c r="BN290">
        <f t="shared" si="633"/>
        <v>0</v>
      </c>
      <c r="BO290">
        <f t="shared" si="634"/>
        <v>0</v>
      </c>
      <c r="BP290">
        <f t="shared" si="635"/>
        <v>0</v>
      </c>
      <c r="BQ290">
        <f t="shared" si="636"/>
        <v>0</v>
      </c>
      <c r="BR290">
        <f t="shared" si="637"/>
        <v>0</v>
      </c>
      <c r="BS290">
        <f t="shared" si="638"/>
        <v>0</v>
      </c>
      <c r="BT290">
        <f t="shared" si="639"/>
        <v>0</v>
      </c>
      <c r="BU290">
        <f t="shared" si="640"/>
        <v>0</v>
      </c>
      <c r="BV290">
        <f t="shared" si="641"/>
        <v>0</v>
      </c>
      <c r="BW290">
        <f t="shared" si="642"/>
        <v>0</v>
      </c>
      <c r="BX290">
        <f t="shared" si="643"/>
        <v>0</v>
      </c>
      <c r="BY290">
        <f t="shared" si="644"/>
        <v>0</v>
      </c>
      <c r="BZ290">
        <f t="shared" si="645"/>
        <v>0</v>
      </c>
      <c r="CA290">
        <f t="shared" si="646"/>
        <v>0</v>
      </c>
      <c r="CB290">
        <f t="shared" si="647"/>
        <v>0</v>
      </c>
      <c r="CC290">
        <f t="shared" si="648"/>
        <v>0</v>
      </c>
      <c r="CD290">
        <f t="shared" si="649"/>
        <v>0</v>
      </c>
      <c r="CE290">
        <f t="shared" si="650"/>
        <v>0</v>
      </c>
      <c r="CF290">
        <f t="shared" si="651"/>
        <v>0</v>
      </c>
      <c r="CG290">
        <f t="shared" si="652"/>
        <v>0</v>
      </c>
      <c r="CH290">
        <f t="shared" si="653"/>
        <v>0</v>
      </c>
      <c r="CI290">
        <f t="shared" si="654"/>
        <v>0</v>
      </c>
      <c r="CJ290">
        <f t="shared" si="655"/>
        <v>0</v>
      </c>
      <c r="CK290">
        <f t="shared" si="656"/>
        <v>0</v>
      </c>
      <c r="CL290" t="str">
        <f t="shared" si="657"/>
        <v/>
      </c>
      <c r="CM290" t="str">
        <f t="shared" si="658"/>
        <v/>
      </c>
      <c r="CN290" t="str">
        <f t="shared" si="659"/>
        <v/>
      </c>
      <c r="CO290" t="str">
        <f t="shared" si="660"/>
        <v/>
      </c>
      <c r="CP290" t="str">
        <f t="shared" si="661"/>
        <v/>
      </c>
      <c r="CQ290" t="str">
        <f t="shared" si="662"/>
        <v/>
      </c>
      <c r="CR290" t="str">
        <f t="shared" si="663"/>
        <v/>
      </c>
      <c r="CS290" t="str">
        <f t="shared" si="664"/>
        <v/>
      </c>
      <c r="CT290" t="str">
        <f t="shared" si="665"/>
        <v/>
      </c>
      <c r="CU290" t="str">
        <f t="shared" si="666"/>
        <v/>
      </c>
      <c r="CV290" t="str">
        <f t="shared" si="667"/>
        <v/>
      </c>
      <c r="CW290" t="str">
        <f t="shared" si="668"/>
        <v/>
      </c>
      <c r="CX290" t="str">
        <f t="shared" si="669"/>
        <v/>
      </c>
      <c r="CY290" t="str">
        <f t="shared" si="670"/>
        <v/>
      </c>
      <c r="CZ290" t="str">
        <f t="shared" si="671"/>
        <v/>
      </c>
      <c r="DA290" t="str">
        <f t="shared" si="672"/>
        <v/>
      </c>
      <c r="DB290" t="str">
        <f t="shared" si="673"/>
        <v/>
      </c>
      <c r="DC290" t="str">
        <f t="shared" si="674"/>
        <v/>
      </c>
      <c r="DD290" t="str">
        <f t="shared" si="675"/>
        <v/>
      </c>
      <c r="DE290" t="str">
        <f t="shared" si="676"/>
        <v/>
      </c>
      <c r="DF290" t="str">
        <f t="shared" si="677"/>
        <v/>
      </c>
      <c r="DG290" t="str">
        <f t="shared" si="678"/>
        <v/>
      </c>
      <c r="DH290" t="str">
        <f t="shared" si="679"/>
        <v/>
      </c>
      <c r="DI290" t="str">
        <f t="shared" si="680"/>
        <v/>
      </c>
      <c r="DJ290" t="str">
        <f t="shared" si="681"/>
        <v/>
      </c>
      <c r="DK290" t="str">
        <f t="shared" si="682"/>
        <v/>
      </c>
      <c r="DL290" t="str">
        <f t="shared" si="683"/>
        <v/>
      </c>
      <c r="DM290" t="str">
        <f t="shared" si="684"/>
        <v/>
      </c>
      <c r="DN290" t="str">
        <f t="shared" si="685"/>
        <v/>
      </c>
      <c r="DO290" t="str">
        <f t="shared" si="686"/>
        <v/>
      </c>
      <c r="DP290" t="str">
        <f t="shared" si="687"/>
        <v/>
      </c>
      <c r="DQ290" t="str">
        <f t="shared" si="688"/>
        <v/>
      </c>
      <c r="DR290" t="str">
        <f t="shared" si="689"/>
        <v/>
      </c>
      <c r="DS290" t="str">
        <f t="shared" si="690"/>
        <v/>
      </c>
      <c r="DT290" t="str">
        <f t="shared" si="691"/>
        <v/>
      </c>
      <c r="DU290">
        <f t="shared" si="692"/>
        <v>0</v>
      </c>
      <c r="DV290">
        <f t="shared" si="693"/>
        <v>0</v>
      </c>
      <c r="DW290">
        <f t="shared" si="694"/>
        <v>0</v>
      </c>
      <c r="DX290" t="str">
        <f t="shared" si="695"/>
        <v/>
      </c>
      <c r="DY290" t="str">
        <f t="shared" si="696"/>
        <v/>
      </c>
      <c r="DZ290" t="str">
        <f t="shared" si="697"/>
        <v/>
      </c>
      <c r="EA290" s="5">
        <f t="shared" si="698"/>
        <v>0</v>
      </c>
      <c r="EB290" s="3">
        <f t="shared" si="699"/>
        <v>0</v>
      </c>
    </row>
    <row r="291" spans="2:132" x14ac:dyDescent="0.2">
      <c r="B291" s="25">
        <v>286</v>
      </c>
      <c r="C291" s="26">
        <f>Zisk!D305</f>
        <v>0</v>
      </c>
      <c r="D291">
        <f>Zisk!E305</f>
        <v>0</v>
      </c>
      <c r="E291" s="66" t="str">
        <f t="shared" si="586"/>
        <v/>
      </c>
      <c r="F291" t="str">
        <f t="shared" si="587"/>
        <v/>
      </c>
      <c r="G291" s="66" t="str">
        <f t="shared" si="588"/>
        <v/>
      </c>
      <c r="H291" s="25"/>
      <c r="I291" s="25"/>
      <c r="J291">
        <f>VstupniParametry_SKRYT!$D$5</f>
        <v>0.02</v>
      </c>
      <c r="K291">
        <f>VstupniParametry_SKRYT!$D$6</f>
        <v>0.06</v>
      </c>
      <c r="L291">
        <f>VstupniParametry_SKRYT!$D$7</f>
        <v>0.06</v>
      </c>
      <c r="M291">
        <f>VstupniParametry_SKRYT!$D$8</f>
        <v>0.06</v>
      </c>
      <c r="N291">
        <f>VstupniParametry_SKRYT!$D$9</f>
        <v>1.7999999999999999E-2</v>
      </c>
      <c r="O291" s="27">
        <f>VstupniParametry_SKRYT!$D$10</f>
        <v>0.01</v>
      </c>
      <c r="P291" s="27">
        <f>VstupniParametry_SKRYT!$D$11</f>
        <v>0.01</v>
      </c>
      <c r="Q291" s="27">
        <f>VstupniParametry_SKRYT!$D$12</f>
        <v>0.01</v>
      </c>
      <c r="R291" s="27">
        <f>VstupniParametry_SKRYT!$D$13</f>
        <v>0.01</v>
      </c>
      <c r="S291" s="27">
        <f>VstupniParametry_SKRYT!$D$14</f>
        <v>0.01</v>
      </c>
      <c r="T291">
        <f t="shared" si="589"/>
        <v>0</v>
      </c>
      <c r="U291">
        <f t="shared" si="590"/>
        <v>0</v>
      </c>
      <c r="V291">
        <f t="shared" si="591"/>
        <v>0</v>
      </c>
      <c r="W291">
        <f t="shared" si="592"/>
        <v>0</v>
      </c>
      <c r="X291">
        <f t="shared" si="593"/>
        <v>0</v>
      </c>
      <c r="Y291">
        <f t="shared" si="594"/>
        <v>0</v>
      </c>
      <c r="Z291">
        <f t="shared" si="595"/>
        <v>0</v>
      </c>
      <c r="AA291">
        <f t="shared" si="596"/>
        <v>0</v>
      </c>
      <c r="AB291">
        <f t="shared" si="597"/>
        <v>0</v>
      </c>
      <c r="AC291">
        <f t="shared" si="598"/>
        <v>0</v>
      </c>
      <c r="AD291">
        <f t="shared" si="599"/>
        <v>0</v>
      </c>
      <c r="AE291">
        <f t="shared" si="600"/>
        <v>0</v>
      </c>
      <c r="AF291">
        <f t="shared" si="601"/>
        <v>0</v>
      </c>
      <c r="AG291">
        <f t="shared" si="602"/>
        <v>0</v>
      </c>
      <c r="AH291">
        <f t="shared" si="603"/>
        <v>0</v>
      </c>
      <c r="AI291">
        <f t="shared" si="604"/>
        <v>0</v>
      </c>
      <c r="AJ291">
        <f t="shared" si="605"/>
        <v>0</v>
      </c>
      <c r="AK291">
        <f t="shared" si="606"/>
        <v>0</v>
      </c>
      <c r="AL291">
        <f t="shared" si="607"/>
        <v>0</v>
      </c>
      <c r="AM291">
        <f t="shared" si="608"/>
        <v>0</v>
      </c>
      <c r="AN291">
        <f t="shared" si="609"/>
        <v>0</v>
      </c>
      <c r="AO291">
        <f t="shared" si="610"/>
        <v>0</v>
      </c>
      <c r="AP291">
        <f t="shared" si="611"/>
        <v>0</v>
      </c>
      <c r="AQ291">
        <f t="shared" si="612"/>
        <v>0</v>
      </c>
      <c r="AR291">
        <f t="shared" si="613"/>
        <v>0</v>
      </c>
      <c r="AS291">
        <f t="shared" si="614"/>
        <v>0</v>
      </c>
      <c r="AT291">
        <f t="shared" si="584"/>
        <v>0</v>
      </c>
      <c r="AU291">
        <f t="shared" si="615"/>
        <v>0</v>
      </c>
      <c r="AV291">
        <f t="shared" si="616"/>
        <v>0</v>
      </c>
      <c r="AW291">
        <f t="shared" si="585"/>
        <v>0</v>
      </c>
      <c r="AX291">
        <f t="shared" si="617"/>
        <v>0</v>
      </c>
      <c r="AY291">
        <f t="shared" si="618"/>
        <v>0</v>
      </c>
      <c r="AZ291">
        <f t="shared" si="619"/>
        <v>0</v>
      </c>
      <c r="BA291">
        <f t="shared" si="620"/>
        <v>0</v>
      </c>
      <c r="BB291">
        <f t="shared" si="621"/>
        <v>0</v>
      </c>
      <c r="BC291">
        <f t="shared" si="622"/>
        <v>0</v>
      </c>
      <c r="BD291">
        <f t="shared" si="623"/>
        <v>0</v>
      </c>
      <c r="BE291">
        <f t="shared" si="624"/>
        <v>0</v>
      </c>
      <c r="BF291">
        <f t="shared" si="625"/>
        <v>0</v>
      </c>
      <c r="BG291">
        <f t="shared" si="626"/>
        <v>0</v>
      </c>
      <c r="BH291">
        <f t="shared" si="627"/>
        <v>0</v>
      </c>
      <c r="BI291">
        <f t="shared" si="628"/>
        <v>0</v>
      </c>
      <c r="BJ291">
        <f t="shared" si="629"/>
        <v>0</v>
      </c>
      <c r="BK291">
        <f t="shared" si="630"/>
        <v>0</v>
      </c>
      <c r="BL291">
        <f t="shared" si="631"/>
        <v>0</v>
      </c>
      <c r="BM291">
        <f t="shared" si="632"/>
        <v>0</v>
      </c>
      <c r="BN291">
        <f t="shared" si="633"/>
        <v>0</v>
      </c>
      <c r="BO291">
        <f t="shared" si="634"/>
        <v>0</v>
      </c>
      <c r="BP291">
        <f t="shared" si="635"/>
        <v>0</v>
      </c>
      <c r="BQ291">
        <f t="shared" si="636"/>
        <v>0</v>
      </c>
      <c r="BR291">
        <f t="shared" si="637"/>
        <v>0</v>
      </c>
      <c r="BS291">
        <f t="shared" si="638"/>
        <v>0</v>
      </c>
      <c r="BT291">
        <f t="shared" si="639"/>
        <v>0</v>
      </c>
      <c r="BU291">
        <f t="shared" si="640"/>
        <v>0</v>
      </c>
      <c r="BV291">
        <f t="shared" si="641"/>
        <v>0</v>
      </c>
      <c r="BW291">
        <f t="shared" si="642"/>
        <v>0</v>
      </c>
      <c r="BX291">
        <f t="shared" si="643"/>
        <v>0</v>
      </c>
      <c r="BY291">
        <f t="shared" si="644"/>
        <v>0</v>
      </c>
      <c r="BZ291">
        <f t="shared" si="645"/>
        <v>0</v>
      </c>
      <c r="CA291">
        <f t="shared" si="646"/>
        <v>0</v>
      </c>
      <c r="CB291">
        <f t="shared" si="647"/>
        <v>0</v>
      </c>
      <c r="CC291">
        <f t="shared" si="648"/>
        <v>0</v>
      </c>
      <c r="CD291">
        <f t="shared" si="649"/>
        <v>0</v>
      </c>
      <c r="CE291">
        <f t="shared" si="650"/>
        <v>0</v>
      </c>
      <c r="CF291">
        <f t="shared" si="651"/>
        <v>0</v>
      </c>
      <c r="CG291">
        <f t="shared" si="652"/>
        <v>0</v>
      </c>
      <c r="CH291">
        <f t="shared" si="653"/>
        <v>0</v>
      </c>
      <c r="CI291">
        <f t="shared" si="654"/>
        <v>0</v>
      </c>
      <c r="CJ291">
        <f t="shared" si="655"/>
        <v>0</v>
      </c>
      <c r="CK291">
        <f t="shared" si="656"/>
        <v>0</v>
      </c>
      <c r="CL291" t="str">
        <f t="shared" si="657"/>
        <v/>
      </c>
      <c r="CM291" t="str">
        <f t="shared" si="658"/>
        <v/>
      </c>
      <c r="CN291" t="str">
        <f t="shared" si="659"/>
        <v/>
      </c>
      <c r="CO291" t="str">
        <f t="shared" si="660"/>
        <v/>
      </c>
      <c r="CP291" t="str">
        <f t="shared" si="661"/>
        <v/>
      </c>
      <c r="CQ291" t="str">
        <f t="shared" si="662"/>
        <v/>
      </c>
      <c r="CR291" t="str">
        <f t="shared" si="663"/>
        <v/>
      </c>
      <c r="CS291" t="str">
        <f t="shared" si="664"/>
        <v/>
      </c>
      <c r="CT291" t="str">
        <f t="shared" si="665"/>
        <v/>
      </c>
      <c r="CU291" t="str">
        <f t="shared" si="666"/>
        <v/>
      </c>
      <c r="CV291" t="str">
        <f t="shared" si="667"/>
        <v/>
      </c>
      <c r="CW291" t="str">
        <f t="shared" si="668"/>
        <v/>
      </c>
      <c r="CX291" t="str">
        <f t="shared" si="669"/>
        <v/>
      </c>
      <c r="CY291" t="str">
        <f t="shared" si="670"/>
        <v/>
      </c>
      <c r="CZ291" t="str">
        <f t="shared" si="671"/>
        <v/>
      </c>
      <c r="DA291" t="str">
        <f t="shared" si="672"/>
        <v/>
      </c>
      <c r="DB291" t="str">
        <f t="shared" si="673"/>
        <v/>
      </c>
      <c r="DC291" t="str">
        <f t="shared" si="674"/>
        <v/>
      </c>
      <c r="DD291" t="str">
        <f t="shared" si="675"/>
        <v/>
      </c>
      <c r="DE291" t="str">
        <f t="shared" si="676"/>
        <v/>
      </c>
      <c r="DF291" t="str">
        <f t="shared" si="677"/>
        <v/>
      </c>
      <c r="DG291" t="str">
        <f t="shared" si="678"/>
        <v/>
      </c>
      <c r="DH291" t="str">
        <f t="shared" si="679"/>
        <v/>
      </c>
      <c r="DI291" t="str">
        <f t="shared" si="680"/>
        <v/>
      </c>
      <c r="DJ291" t="str">
        <f t="shared" si="681"/>
        <v/>
      </c>
      <c r="DK291" t="str">
        <f t="shared" si="682"/>
        <v/>
      </c>
      <c r="DL291" t="str">
        <f t="shared" si="683"/>
        <v/>
      </c>
      <c r="DM291" t="str">
        <f t="shared" si="684"/>
        <v/>
      </c>
      <c r="DN291" t="str">
        <f t="shared" si="685"/>
        <v/>
      </c>
      <c r="DO291" t="str">
        <f t="shared" si="686"/>
        <v/>
      </c>
      <c r="DP291" t="str">
        <f t="shared" si="687"/>
        <v/>
      </c>
      <c r="DQ291" t="str">
        <f t="shared" si="688"/>
        <v/>
      </c>
      <c r="DR291" t="str">
        <f t="shared" si="689"/>
        <v/>
      </c>
      <c r="DS291" t="str">
        <f t="shared" si="690"/>
        <v/>
      </c>
      <c r="DT291" t="str">
        <f t="shared" si="691"/>
        <v/>
      </c>
      <c r="DU291">
        <f t="shared" si="692"/>
        <v>0</v>
      </c>
      <c r="DV291">
        <f t="shared" si="693"/>
        <v>0</v>
      </c>
      <c r="DW291">
        <f t="shared" si="694"/>
        <v>0</v>
      </c>
      <c r="DX291" t="str">
        <f t="shared" si="695"/>
        <v/>
      </c>
      <c r="DY291" t="str">
        <f t="shared" si="696"/>
        <v/>
      </c>
      <c r="DZ291" t="str">
        <f t="shared" si="697"/>
        <v/>
      </c>
      <c r="EA291" s="5">
        <f t="shared" si="698"/>
        <v>0</v>
      </c>
      <c r="EB291" s="3">
        <f t="shared" si="699"/>
        <v>0</v>
      </c>
    </row>
    <row r="292" spans="2:132" x14ac:dyDescent="0.2">
      <c r="B292">
        <v>287</v>
      </c>
      <c r="C292" s="3">
        <f>Zisk!D306</f>
        <v>0</v>
      </c>
      <c r="D292">
        <f>Zisk!E306</f>
        <v>0</v>
      </c>
      <c r="E292" s="66" t="str">
        <f t="shared" si="586"/>
        <v/>
      </c>
      <c r="F292" t="str">
        <f t="shared" si="587"/>
        <v/>
      </c>
      <c r="G292" s="66" t="str">
        <f t="shared" si="588"/>
        <v/>
      </c>
      <c r="J292">
        <f>VstupniParametry_SKRYT!$D$5</f>
        <v>0.02</v>
      </c>
      <c r="K292">
        <f>VstupniParametry_SKRYT!$D$6</f>
        <v>0.06</v>
      </c>
      <c r="L292">
        <f>VstupniParametry_SKRYT!$D$7</f>
        <v>0.06</v>
      </c>
      <c r="M292">
        <f>VstupniParametry_SKRYT!$D$8</f>
        <v>0.06</v>
      </c>
      <c r="N292">
        <f>VstupniParametry_SKRYT!$D$9</f>
        <v>1.7999999999999999E-2</v>
      </c>
      <c r="O292" s="27">
        <f>VstupniParametry_SKRYT!$D$10</f>
        <v>0.01</v>
      </c>
      <c r="P292" s="27">
        <f>VstupniParametry_SKRYT!$D$11</f>
        <v>0.01</v>
      </c>
      <c r="Q292" s="27">
        <f>VstupniParametry_SKRYT!$D$12</f>
        <v>0.01</v>
      </c>
      <c r="R292" s="27">
        <f>VstupniParametry_SKRYT!$D$13</f>
        <v>0.01</v>
      </c>
      <c r="S292" s="27">
        <f>VstupniParametry_SKRYT!$D$14</f>
        <v>0.01</v>
      </c>
      <c r="T292">
        <f t="shared" si="589"/>
        <v>0</v>
      </c>
      <c r="U292">
        <f t="shared" si="590"/>
        <v>0</v>
      </c>
      <c r="V292">
        <f t="shared" si="591"/>
        <v>0</v>
      </c>
      <c r="W292">
        <f t="shared" si="592"/>
        <v>0</v>
      </c>
      <c r="X292">
        <f t="shared" si="593"/>
        <v>0</v>
      </c>
      <c r="Y292">
        <f t="shared" si="594"/>
        <v>0</v>
      </c>
      <c r="Z292">
        <f t="shared" si="595"/>
        <v>0</v>
      </c>
      <c r="AA292">
        <f t="shared" si="596"/>
        <v>0</v>
      </c>
      <c r="AB292">
        <f t="shared" si="597"/>
        <v>0</v>
      </c>
      <c r="AC292">
        <f t="shared" si="598"/>
        <v>0</v>
      </c>
      <c r="AD292">
        <f t="shared" si="599"/>
        <v>0</v>
      </c>
      <c r="AE292">
        <f t="shared" si="600"/>
        <v>0</v>
      </c>
      <c r="AF292">
        <f t="shared" si="601"/>
        <v>0</v>
      </c>
      <c r="AG292">
        <f t="shared" si="602"/>
        <v>0</v>
      </c>
      <c r="AH292">
        <f t="shared" si="603"/>
        <v>0</v>
      </c>
      <c r="AI292">
        <f t="shared" si="604"/>
        <v>0</v>
      </c>
      <c r="AJ292">
        <f t="shared" si="605"/>
        <v>0</v>
      </c>
      <c r="AK292">
        <f t="shared" si="606"/>
        <v>0</v>
      </c>
      <c r="AL292">
        <f t="shared" si="607"/>
        <v>0</v>
      </c>
      <c r="AM292">
        <f t="shared" si="608"/>
        <v>0</v>
      </c>
      <c r="AN292">
        <f t="shared" si="609"/>
        <v>0</v>
      </c>
      <c r="AO292">
        <f t="shared" si="610"/>
        <v>0</v>
      </c>
      <c r="AP292">
        <f t="shared" si="611"/>
        <v>0</v>
      </c>
      <c r="AQ292">
        <f t="shared" si="612"/>
        <v>0</v>
      </c>
      <c r="AR292">
        <f t="shared" si="613"/>
        <v>0</v>
      </c>
      <c r="AS292">
        <f t="shared" si="614"/>
        <v>0</v>
      </c>
      <c r="AT292">
        <f t="shared" si="584"/>
        <v>0</v>
      </c>
      <c r="AU292">
        <f t="shared" si="615"/>
        <v>0</v>
      </c>
      <c r="AV292">
        <f t="shared" si="616"/>
        <v>0</v>
      </c>
      <c r="AW292">
        <f t="shared" si="585"/>
        <v>0</v>
      </c>
      <c r="AX292">
        <f t="shared" si="617"/>
        <v>0</v>
      </c>
      <c r="AY292">
        <f t="shared" si="618"/>
        <v>0</v>
      </c>
      <c r="AZ292">
        <f t="shared" si="619"/>
        <v>0</v>
      </c>
      <c r="BA292">
        <f t="shared" si="620"/>
        <v>0</v>
      </c>
      <c r="BB292">
        <f t="shared" si="621"/>
        <v>0</v>
      </c>
      <c r="BC292">
        <f t="shared" si="622"/>
        <v>0</v>
      </c>
      <c r="BD292">
        <f t="shared" si="623"/>
        <v>0</v>
      </c>
      <c r="BE292">
        <f t="shared" si="624"/>
        <v>0</v>
      </c>
      <c r="BF292">
        <f t="shared" si="625"/>
        <v>0</v>
      </c>
      <c r="BG292">
        <f t="shared" si="626"/>
        <v>0</v>
      </c>
      <c r="BH292">
        <f t="shared" si="627"/>
        <v>0</v>
      </c>
      <c r="BI292">
        <f t="shared" si="628"/>
        <v>0</v>
      </c>
      <c r="BJ292">
        <f t="shared" si="629"/>
        <v>0</v>
      </c>
      <c r="BK292">
        <f t="shared" si="630"/>
        <v>0</v>
      </c>
      <c r="BL292">
        <f t="shared" si="631"/>
        <v>0</v>
      </c>
      <c r="BM292">
        <f t="shared" si="632"/>
        <v>0</v>
      </c>
      <c r="BN292">
        <f t="shared" si="633"/>
        <v>0</v>
      </c>
      <c r="BO292">
        <f t="shared" si="634"/>
        <v>0</v>
      </c>
      <c r="BP292">
        <f t="shared" si="635"/>
        <v>0</v>
      </c>
      <c r="BQ292">
        <f t="shared" si="636"/>
        <v>0</v>
      </c>
      <c r="BR292">
        <f t="shared" si="637"/>
        <v>0</v>
      </c>
      <c r="BS292">
        <f t="shared" si="638"/>
        <v>0</v>
      </c>
      <c r="BT292">
        <f t="shared" si="639"/>
        <v>0</v>
      </c>
      <c r="BU292">
        <f t="shared" si="640"/>
        <v>0</v>
      </c>
      <c r="BV292">
        <f t="shared" si="641"/>
        <v>0</v>
      </c>
      <c r="BW292">
        <f t="shared" si="642"/>
        <v>0</v>
      </c>
      <c r="BX292">
        <f t="shared" si="643"/>
        <v>0</v>
      </c>
      <c r="BY292">
        <f t="shared" si="644"/>
        <v>0</v>
      </c>
      <c r="BZ292">
        <f t="shared" si="645"/>
        <v>0</v>
      </c>
      <c r="CA292">
        <f t="shared" si="646"/>
        <v>0</v>
      </c>
      <c r="CB292">
        <f t="shared" si="647"/>
        <v>0</v>
      </c>
      <c r="CC292">
        <f t="shared" si="648"/>
        <v>0</v>
      </c>
      <c r="CD292">
        <f t="shared" si="649"/>
        <v>0</v>
      </c>
      <c r="CE292">
        <f t="shared" si="650"/>
        <v>0</v>
      </c>
      <c r="CF292">
        <f t="shared" si="651"/>
        <v>0</v>
      </c>
      <c r="CG292">
        <f t="shared" si="652"/>
        <v>0</v>
      </c>
      <c r="CH292">
        <f t="shared" si="653"/>
        <v>0</v>
      </c>
      <c r="CI292">
        <f t="shared" si="654"/>
        <v>0</v>
      </c>
      <c r="CJ292">
        <f t="shared" si="655"/>
        <v>0</v>
      </c>
      <c r="CK292">
        <f t="shared" si="656"/>
        <v>0</v>
      </c>
      <c r="CL292" t="str">
        <f t="shared" si="657"/>
        <v/>
      </c>
      <c r="CM292" t="str">
        <f t="shared" si="658"/>
        <v/>
      </c>
      <c r="CN292" t="str">
        <f t="shared" si="659"/>
        <v/>
      </c>
      <c r="CO292" t="str">
        <f t="shared" si="660"/>
        <v/>
      </c>
      <c r="CP292" t="str">
        <f t="shared" si="661"/>
        <v/>
      </c>
      <c r="CQ292" t="str">
        <f t="shared" si="662"/>
        <v/>
      </c>
      <c r="CR292" t="str">
        <f t="shared" si="663"/>
        <v/>
      </c>
      <c r="CS292" t="str">
        <f t="shared" si="664"/>
        <v/>
      </c>
      <c r="CT292" t="str">
        <f t="shared" si="665"/>
        <v/>
      </c>
      <c r="CU292" t="str">
        <f t="shared" si="666"/>
        <v/>
      </c>
      <c r="CV292" t="str">
        <f t="shared" si="667"/>
        <v/>
      </c>
      <c r="CW292" t="str">
        <f t="shared" si="668"/>
        <v/>
      </c>
      <c r="CX292" t="str">
        <f t="shared" si="669"/>
        <v/>
      </c>
      <c r="CY292" t="str">
        <f t="shared" si="670"/>
        <v/>
      </c>
      <c r="CZ292" t="str">
        <f t="shared" si="671"/>
        <v/>
      </c>
      <c r="DA292" t="str">
        <f t="shared" si="672"/>
        <v/>
      </c>
      <c r="DB292" t="str">
        <f t="shared" si="673"/>
        <v/>
      </c>
      <c r="DC292" t="str">
        <f t="shared" si="674"/>
        <v/>
      </c>
      <c r="DD292" t="str">
        <f t="shared" si="675"/>
        <v/>
      </c>
      <c r="DE292" t="str">
        <f t="shared" si="676"/>
        <v/>
      </c>
      <c r="DF292" t="str">
        <f t="shared" si="677"/>
        <v/>
      </c>
      <c r="DG292" t="str">
        <f t="shared" si="678"/>
        <v/>
      </c>
      <c r="DH292" t="str">
        <f t="shared" si="679"/>
        <v/>
      </c>
      <c r="DI292" t="str">
        <f t="shared" si="680"/>
        <v/>
      </c>
      <c r="DJ292" t="str">
        <f t="shared" si="681"/>
        <v/>
      </c>
      <c r="DK292" t="str">
        <f t="shared" si="682"/>
        <v/>
      </c>
      <c r="DL292" t="str">
        <f t="shared" si="683"/>
        <v/>
      </c>
      <c r="DM292" t="str">
        <f t="shared" si="684"/>
        <v/>
      </c>
      <c r="DN292" t="str">
        <f t="shared" si="685"/>
        <v/>
      </c>
      <c r="DO292" t="str">
        <f t="shared" si="686"/>
        <v/>
      </c>
      <c r="DP292" t="str">
        <f t="shared" si="687"/>
        <v/>
      </c>
      <c r="DQ292" t="str">
        <f t="shared" si="688"/>
        <v/>
      </c>
      <c r="DR292" t="str">
        <f t="shared" si="689"/>
        <v/>
      </c>
      <c r="DS292" t="str">
        <f t="shared" si="690"/>
        <v/>
      </c>
      <c r="DT292" t="str">
        <f t="shared" si="691"/>
        <v/>
      </c>
      <c r="DU292">
        <f t="shared" si="692"/>
        <v>0</v>
      </c>
      <c r="DV292">
        <f t="shared" si="693"/>
        <v>0</v>
      </c>
      <c r="DW292">
        <f t="shared" si="694"/>
        <v>0</v>
      </c>
      <c r="DX292" t="str">
        <f t="shared" si="695"/>
        <v/>
      </c>
      <c r="DY292" t="str">
        <f t="shared" si="696"/>
        <v/>
      </c>
      <c r="DZ292" t="str">
        <f t="shared" si="697"/>
        <v/>
      </c>
      <c r="EA292" s="5">
        <f t="shared" si="698"/>
        <v>0</v>
      </c>
      <c r="EB292" s="3">
        <f t="shared" si="699"/>
        <v>0</v>
      </c>
    </row>
    <row r="293" spans="2:132" x14ac:dyDescent="0.2">
      <c r="B293" s="25">
        <v>288</v>
      </c>
      <c r="C293" s="26">
        <f>Zisk!D307</f>
        <v>0</v>
      </c>
      <c r="D293">
        <f>Zisk!E307</f>
        <v>0</v>
      </c>
      <c r="E293" s="66" t="str">
        <f t="shared" si="586"/>
        <v/>
      </c>
      <c r="F293" t="str">
        <f t="shared" si="587"/>
        <v/>
      </c>
      <c r="G293" s="66" t="str">
        <f t="shared" si="588"/>
        <v/>
      </c>
      <c r="H293" s="25"/>
      <c r="I293" s="25"/>
      <c r="J293">
        <f>VstupniParametry_SKRYT!$D$5</f>
        <v>0.02</v>
      </c>
      <c r="K293">
        <f>VstupniParametry_SKRYT!$D$6</f>
        <v>0.06</v>
      </c>
      <c r="L293">
        <f>VstupniParametry_SKRYT!$D$7</f>
        <v>0.06</v>
      </c>
      <c r="M293">
        <f>VstupniParametry_SKRYT!$D$8</f>
        <v>0.06</v>
      </c>
      <c r="N293">
        <f>VstupniParametry_SKRYT!$D$9</f>
        <v>1.7999999999999999E-2</v>
      </c>
      <c r="O293" s="27">
        <f>VstupniParametry_SKRYT!$D$10</f>
        <v>0.01</v>
      </c>
      <c r="P293" s="27">
        <f>VstupniParametry_SKRYT!$D$11</f>
        <v>0.01</v>
      </c>
      <c r="Q293" s="27">
        <f>VstupniParametry_SKRYT!$D$12</f>
        <v>0.01</v>
      </c>
      <c r="R293" s="27">
        <f>VstupniParametry_SKRYT!$D$13</f>
        <v>0.01</v>
      </c>
      <c r="S293" s="27">
        <f>VstupniParametry_SKRYT!$D$14</f>
        <v>0.01</v>
      </c>
      <c r="T293">
        <f t="shared" si="589"/>
        <v>0</v>
      </c>
      <c r="U293">
        <f t="shared" si="590"/>
        <v>0</v>
      </c>
      <c r="V293">
        <f t="shared" si="591"/>
        <v>0</v>
      </c>
      <c r="W293">
        <f t="shared" si="592"/>
        <v>0</v>
      </c>
      <c r="X293">
        <f t="shared" si="593"/>
        <v>0</v>
      </c>
      <c r="Y293">
        <f t="shared" si="594"/>
        <v>0</v>
      </c>
      <c r="Z293">
        <f t="shared" si="595"/>
        <v>0</v>
      </c>
      <c r="AA293">
        <f t="shared" si="596"/>
        <v>0</v>
      </c>
      <c r="AB293">
        <f t="shared" si="597"/>
        <v>0</v>
      </c>
      <c r="AC293">
        <f t="shared" si="598"/>
        <v>0</v>
      </c>
      <c r="AD293">
        <f t="shared" si="599"/>
        <v>0</v>
      </c>
      <c r="AE293">
        <f t="shared" si="600"/>
        <v>0</v>
      </c>
      <c r="AF293">
        <f t="shared" si="601"/>
        <v>0</v>
      </c>
      <c r="AG293">
        <f t="shared" si="602"/>
        <v>0</v>
      </c>
      <c r="AH293">
        <f t="shared" si="603"/>
        <v>0</v>
      </c>
      <c r="AI293">
        <f t="shared" si="604"/>
        <v>0</v>
      </c>
      <c r="AJ293">
        <f t="shared" si="605"/>
        <v>0</v>
      </c>
      <c r="AK293">
        <f t="shared" si="606"/>
        <v>0</v>
      </c>
      <c r="AL293">
        <f t="shared" si="607"/>
        <v>0</v>
      </c>
      <c r="AM293">
        <f t="shared" si="608"/>
        <v>0</v>
      </c>
      <c r="AN293">
        <f t="shared" si="609"/>
        <v>0</v>
      </c>
      <c r="AO293">
        <f t="shared" si="610"/>
        <v>0</v>
      </c>
      <c r="AP293">
        <f t="shared" si="611"/>
        <v>0</v>
      </c>
      <c r="AQ293">
        <f t="shared" si="612"/>
        <v>0</v>
      </c>
      <c r="AR293">
        <f t="shared" si="613"/>
        <v>0</v>
      </c>
      <c r="AS293">
        <f t="shared" si="614"/>
        <v>0</v>
      </c>
      <c r="AT293">
        <f t="shared" si="584"/>
        <v>0</v>
      </c>
      <c r="AU293">
        <f t="shared" si="615"/>
        <v>0</v>
      </c>
      <c r="AV293">
        <f t="shared" si="616"/>
        <v>0</v>
      </c>
      <c r="AW293">
        <f t="shared" si="585"/>
        <v>0</v>
      </c>
      <c r="AX293">
        <f t="shared" si="617"/>
        <v>0</v>
      </c>
      <c r="AY293">
        <f t="shared" si="618"/>
        <v>0</v>
      </c>
      <c r="AZ293">
        <f t="shared" si="619"/>
        <v>0</v>
      </c>
      <c r="BA293">
        <f t="shared" si="620"/>
        <v>0</v>
      </c>
      <c r="BB293">
        <f t="shared" si="621"/>
        <v>0</v>
      </c>
      <c r="BC293">
        <f t="shared" si="622"/>
        <v>0</v>
      </c>
      <c r="BD293">
        <f t="shared" si="623"/>
        <v>0</v>
      </c>
      <c r="BE293">
        <f t="shared" si="624"/>
        <v>0</v>
      </c>
      <c r="BF293">
        <f t="shared" si="625"/>
        <v>0</v>
      </c>
      <c r="BG293">
        <f t="shared" si="626"/>
        <v>0</v>
      </c>
      <c r="BH293">
        <f t="shared" si="627"/>
        <v>0</v>
      </c>
      <c r="BI293">
        <f t="shared" si="628"/>
        <v>0</v>
      </c>
      <c r="BJ293">
        <f t="shared" si="629"/>
        <v>0</v>
      </c>
      <c r="BK293">
        <f t="shared" si="630"/>
        <v>0</v>
      </c>
      <c r="BL293">
        <f t="shared" si="631"/>
        <v>0</v>
      </c>
      <c r="BM293">
        <f t="shared" si="632"/>
        <v>0</v>
      </c>
      <c r="BN293">
        <f t="shared" si="633"/>
        <v>0</v>
      </c>
      <c r="BO293">
        <f t="shared" si="634"/>
        <v>0</v>
      </c>
      <c r="BP293">
        <f t="shared" si="635"/>
        <v>0</v>
      </c>
      <c r="BQ293">
        <f t="shared" si="636"/>
        <v>0</v>
      </c>
      <c r="BR293">
        <f t="shared" si="637"/>
        <v>0</v>
      </c>
      <c r="BS293">
        <f t="shared" si="638"/>
        <v>0</v>
      </c>
      <c r="BT293">
        <f t="shared" si="639"/>
        <v>0</v>
      </c>
      <c r="BU293">
        <f t="shared" si="640"/>
        <v>0</v>
      </c>
      <c r="BV293">
        <f t="shared" si="641"/>
        <v>0</v>
      </c>
      <c r="BW293">
        <f t="shared" si="642"/>
        <v>0</v>
      </c>
      <c r="BX293">
        <f t="shared" si="643"/>
        <v>0</v>
      </c>
      <c r="BY293">
        <f t="shared" si="644"/>
        <v>0</v>
      </c>
      <c r="BZ293">
        <f t="shared" si="645"/>
        <v>0</v>
      </c>
      <c r="CA293">
        <f t="shared" si="646"/>
        <v>0</v>
      </c>
      <c r="CB293">
        <f t="shared" si="647"/>
        <v>0</v>
      </c>
      <c r="CC293">
        <f t="shared" si="648"/>
        <v>0</v>
      </c>
      <c r="CD293">
        <f t="shared" si="649"/>
        <v>0</v>
      </c>
      <c r="CE293">
        <f t="shared" si="650"/>
        <v>0</v>
      </c>
      <c r="CF293">
        <f t="shared" si="651"/>
        <v>0</v>
      </c>
      <c r="CG293">
        <f t="shared" si="652"/>
        <v>0</v>
      </c>
      <c r="CH293">
        <f t="shared" si="653"/>
        <v>0</v>
      </c>
      <c r="CI293">
        <f t="shared" si="654"/>
        <v>0</v>
      </c>
      <c r="CJ293">
        <f t="shared" si="655"/>
        <v>0</v>
      </c>
      <c r="CK293">
        <f t="shared" si="656"/>
        <v>0</v>
      </c>
      <c r="CL293" t="str">
        <f t="shared" si="657"/>
        <v/>
      </c>
      <c r="CM293" t="str">
        <f t="shared" si="658"/>
        <v/>
      </c>
      <c r="CN293" t="str">
        <f t="shared" si="659"/>
        <v/>
      </c>
      <c r="CO293" t="str">
        <f t="shared" si="660"/>
        <v/>
      </c>
      <c r="CP293" t="str">
        <f t="shared" si="661"/>
        <v/>
      </c>
      <c r="CQ293" t="str">
        <f t="shared" si="662"/>
        <v/>
      </c>
      <c r="CR293" t="str">
        <f t="shared" si="663"/>
        <v/>
      </c>
      <c r="CS293" t="str">
        <f t="shared" si="664"/>
        <v/>
      </c>
      <c r="CT293" t="str">
        <f t="shared" si="665"/>
        <v/>
      </c>
      <c r="CU293" t="str">
        <f t="shared" si="666"/>
        <v/>
      </c>
      <c r="CV293" t="str">
        <f t="shared" si="667"/>
        <v/>
      </c>
      <c r="CW293" t="str">
        <f t="shared" si="668"/>
        <v/>
      </c>
      <c r="CX293" t="str">
        <f t="shared" si="669"/>
        <v/>
      </c>
      <c r="CY293" t="str">
        <f t="shared" si="670"/>
        <v/>
      </c>
      <c r="CZ293" t="str">
        <f t="shared" si="671"/>
        <v/>
      </c>
      <c r="DA293" t="str">
        <f t="shared" si="672"/>
        <v/>
      </c>
      <c r="DB293" t="str">
        <f t="shared" si="673"/>
        <v/>
      </c>
      <c r="DC293" t="str">
        <f t="shared" si="674"/>
        <v/>
      </c>
      <c r="DD293" t="str">
        <f t="shared" si="675"/>
        <v/>
      </c>
      <c r="DE293" t="str">
        <f t="shared" si="676"/>
        <v/>
      </c>
      <c r="DF293" t="str">
        <f t="shared" si="677"/>
        <v/>
      </c>
      <c r="DG293" t="str">
        <f t="shared" si="678"/>
        <v/>
      </c>
      <c r="DH293" t="str">
        <f t="shared" si="679"/>
        <v/>
      </c>
      <c r="DI293" t="str">
        <f t="shared" si="680"/>
        <v/>
      </c>
      <c r="DJ293" t="str">
        <f t="shared" si="681"/>
        <v/>
      </c>
      <c r="DK293" t="str">
        <f t="shared" si="682"/>
        <v/>
      </c>
      <c r="DL293" t="str">
        <f t="shared" si="683"/>
        <v/>
      </c>
      <c r="DM293" t="str">
        <f t="shared" si="684"/>
        <v/>
      </c>
      <c r="DN293" t="str">
        <f t="shared" si="685"/>
        <v/>
      </c>
      <c r="DO293" t="str">
        <f t="shared" si="686"/>
        <v/>
      </c>
      <c r="DP293" t="str">
        <f t="shared" si="687"/>
        <v/>
      </c>
      <c r="DQ293" t="str">
        <f t="shared" si="688"/>
        <v/>
      </c>
      <c r="DR293" t="str">
        <f t="shared" si="689"/>
        <v/>
      </c>
      <c r="DS293" t="str">
        <f t="shared" si="690"/>
        <v/>
      </c>
      <c r="DT293" t="str">
        <f t="shared" si="691"/>
        <v/>
      </c>
      <c r="DU293">
        <f t="shared" si="692"/>
        <v>0</v>
      </c>
      <c r="DV293">
        <f t="shared" si="693"/>
        <v>0</v>
      </c>
      <c r="DW293">
        <f t="shared" si="694"/>
        <v>0</v>
      </c>
      <c r="DX293" t="str">
        <f t="shared" si="695"/>
        <v/>
      </c>
      <c r="DY293" t="str">
        <f t="shared" si="696"/>
        <v/>
      </c>
      <c r="DZ293" t="str">
        <f t="shared" si="697"/>
        <v/>
      </c>
      <c r="EA293" s="5">
        <f t="shared" si="698"/>
        <v>0</v>
      </c>
      <c r="EB293" s="3">
        <f t="shared" si="699"/>
        <v>0</v>
      </c>
    </row>
    <row r="294" spans="2:132" x14ac:dyDescent="0.2">
      <c r="B294">
        <v>289</v>
      </c>
      <c r="C294" s="3">
        <f>Zisk!D308</f>
        <v>0</v>
      </c>
      <c r="D294">
        <f>Zisk!E308</f>
        <v>0</v>
      </c>
      <c r="E294" s="66" t="str">
        <f t="shared" si="586"/>
        <v/>
      </c>
      <c r="F294" t="str">
        <f t="shared" si="587"/>
        <v/>
      </c>
      <c r="G294" s="66" t="str">
        <f t="shared" si="588"/>
        <v/>
      </c>
      <c r="J294">
        <f>VstupniParametry_SKRYT!$D$5</f>
        <v>0.02</v>
      </c>
      <c r="K294">
        <f>VstupniParametry_SKRYT!$D$6</f>
        <v>0.06</v>
      </c>
      <c r="L294">
        <f>VstupniParametry_SKRYT!$D$7</f>
        <v>0.06</v>
      </c>
      <c r="M294">
        <f>VstupniParametry_SKRYT!$D$8</f>
        <v>0.06</v>
      </c>
      <c r="N294">
        <f>VstupniParametry_SKRYT!$D$9</f>
        <v>1.7999999999999999E-2</v>
      </c>
      <c r="O294" s="27">
        <f>VstupniParametry_SKRYT!$D$10</f>
        <v>0.01</v>
      </c>
      <c r="P294" s="27">
        <f>VstupniParametry_SKRYT!$D$11</f>
        <v>0.01</v>
      </c>
      <c r="Q294" s="27">
        <f>VstupniParametry_SKRYT!$D$12</f>
        <v>0.01</v>
      </c>
      <c r="R294" s="27">
        <f>VstupniParametry_SKRYT!$D$13</f>
        <v>0.01</v>
      </c>
      <c r="S294" s="27">
        <f>VstupniParametry_SKRYT!$D$14</f>
        <v>0.01</v>
      </c>
      <c r="T294">
        <f t="shared" si="589"/>
        <v>0</v>
      </c>
      <c r="U294">
        <f t="shared" si="590"/>
        <v>0</v>
      </c>
      <c r="V294">
        <f t="shared" si="591"/>
        <v>0</v>
      </c>
      <c r="W294">
        <f t="shared" si="592"/>
        <v>0</v>
      </c>
      <c r="X294">
        <f t="shared" si="593"/>
        <v>0</v>
      </c>
      <c r="Y294">
        <f t="shared" si="594"/>
        <v>0</v>
      </c>
      <c r="Z294">
        <f t="shared" si="595"/>
        <v>0</v>
      </c>
      <c r="AA294">
        <f t="shared" si="596"/>
        <v>0</v>
      </c>
      <c r="AB294">
        <f t="shared" si="597"/>
        <v>0</v>
      </c>
      <c r="AC294">
        <f t="shared" si="598"/>
        <v>0</v>
      </c>
      <c r="AD294">
        <f t="shared" si="599"/>
        <v>0</v>
      </c>
      <c r="AE294">
        <f t="shared" si="600"/>
        <v>0</v>
      </c>
      <c r="AF294">
        <f t="shared" si="601"/>
        <v>0</v>
      </c>
      <c r="AG294">
        <f t="shared" si="602"/>
        <v>0</v>
      </c>
      <c r="AH294">
        <f t="shared" si="603"/>
        <v>0</v>
      </c>
      <c r="AI294">
        <f t="shared" si="604"/>
        <v>0</v>
      </c>
      <c r="AJ294">
        <f t="shared" si="605"/>
        <v>0</v>
      </c>
      <c r="AK294">
        <f t="shared" si="606"/>
        <v>0</v>
      </c>
      <c r="AL294">
        <f t="shared" si="607"/>
        <v>0</v>
      </c>
      <c r="AM294">
        <f t="shared" si="608"/>
        <v>0</v>
      </c>
      <c r="AN294">
        <f t="shared" si="609"/>
        <v>0</v>
      </c>
      <c r="AO294">
        <f t="shared" si="610"/>
        <v>0</v>
      </c>
      <c r="AP294">
        <f t="shared" si="611"/>
        <v>0</v>
      </c>
      <c r="AQ294">
        <f t="shared" si="612"/>
        <v>0</v>
      </c>
      <c r="AR294">
        <f t="shared" si="613"/>
        <v>0</v>
      </c>
      <c r="AS294">
        <f t="shared" si="614"/>
        <v>0</v>
      </c>
      <c r="AT294">
        <f t="shared" si="584"/>
        <v>0</v>
      </c>
      <c r="AU294">
        <f t="shared" si="615"/>
        <v>0</v>
      </c>
      <c r="AV294">
        <f t="shared" si="616"/>
        <v>0</v>
      </c>
      <c r="AW294">
        <f t="shared" si="585"/>
        <v>0</v>
      </c>
      <c r="AX294">
        <f t="shared" si="617"/>
        <v>0</v>
      </c>
      <c r="AY294">
        <f t="shared" si="618"/>
        <v>0</v>
      </c>
      <c r="AZ294">
        <f t="shared" si="619"/>
        <v>0</v>
      </c>
      <c r="BA294">
        <f t="shared" si="620"/>
        <v>0</v>
      </c>
      <c r="BB294">
        <f t="shared" si="621"/>
        <v>0</v>
      </c>
      <c r="BC294">
        <f t="shared" si="622"/>
        <v>0</v>
      </c>
      <c r="BD294">
        <f t="shared" si="623"/>
        <v>0</v>
      </c>
      <c r="BE294">
        <f t="shared" si="624"/>
        <v>0</v>
      </c>
      <c r="BF294">
        <f t="shared" si="625"/>
        <v>0</v>
      </c>
      <c r="BG294">
        <f t="shared" si="626"/>
        <v>0</v>
      </c>
      <c r="BH294">
        <f t="shared" si="627"/>
        <v>0</v>
      </c>
      <c r="BI294">
        <f t="shared" si="628"/>
        <v>0</v>
      </c>
      <c r="BJ294">
        <f t="shared" si="629"/>
        <v>0</v>
      </c>
      <c r="BK294">
        <f t="shared" si="630"/>
        <v>0</v>
      </c>
      <c r="BL294">
        <f t="shared" si="631"/>
        <v>0</v>
      </c>
      <c r="BM294">
        <f t="shared" si="632"/>
        <v>0</v>
      </c>
      <c r="BN294">
        <f t="shared" si="633"/>
        <v>0</v>
      </c>
      <c r="BO294">
        <f t="shared" si="634"/>
        <v>0</v>
      </c>
      <c r="BP294">
        <f t="shared" si="635"/>
        <v>0</v>
      </c>
      <c r="BQ294">
        <f t="shared" si="636"/>
        <v>0</v>
      </c>
      <c r="BR294">
        <f t="shared" si="637"/>
        <v>0</v>
      </c>
      <c r="BS294">
        <f t="shared" si="638"/>
        <v>0</v>
      </c>
      <c r="BT294">
        <f t="shared" si="639"/>
        <v>0</v>
      </c>
      <c r="BU294">
        <f t="shared" si="640"/>
        <v>0</v>
      </c>
      <c r="BV294">
        <f t="shared" si="641"/>
        <v>0</v>
      </c>
      <c r="BW294">
        <f t="shared" si="642"/>
        <v>0</v>
      </c>
      <c r="BX294">
        <f t="shared" si="643"/>
        <v>0</v>
      </c>
      <c r="BY294">
        <f t="shared" si="644"/>
        <v>0</v>
      </c>
      <c r="BZ294">
        <f t="shared" si="645"/>
        <v>0</v>
      </c>
      <c r="CA294">
        <f t="shared" si="646"/>
        <v>0</v>
      </c>
      <c r="CB294">
        <f t="shared" si="647"/>
        <v>0</v>
      </c>
      <c r="CC294">
        <f t="shared" si="648"/>
        <v>0</v>
      </c>
      <c r="CD294">
        <f t="shared" si="649"/>
        <v>0</v>
      </c>
      <c r="CE294">
        <f t="shared" si="650"/>
        <v>0</v>
      </c>
      <c r="CF294">
        <f t="shared" si="651"/>
        <v>0</v>
      </c>
      <c r="CG294">
        <f t="shared" si="652"/>
        <v>0</v>
      </c>
      <c r="CH294">
        <f t="shared" si="653"/>
        <v>0</v>
      </c>
      <c r="CI294">
        <f t="shared" si="654"/>
        <v>0</v>
      </c>
      <c r="CJ294">
        <f t="shared" si="655"/>
        <v>0</v>
      </c>
      <c r="CK294">
        <f t="shared" si="656"/>
        <v>0</v>
      </c>
      <c r="CL294" t="str">
        <f t="shared" si="657"/>
        <v/>
      </c>
      <c r="CM294" t="str">
        <f t="shared" si="658"/>
        <v/>
      </c>
      <c r="CN294" t="str">
        <f t="shared" si="659"/>
        <v/>
      </c>
      <c r="CO294" t="str">
        <f t="shared" si="660"/>
        <v/>
      </c>
      <c r="CP294" t="str">
        <f t="shared" si="661"/>
        <v/>
      </c>
      <c r="CQ294" t="str">
        <f t="shared" si="662"/>
        <v/>
      </c>
      <c r="CR294" t="str">
        <f t="shared" si="663"/>
        <v/>
      </c>
      <c r="CS294" t="str">
        <f t="shared" si="664"/>
        <v/>
      </c>
      <c r="CT294" t="str">
        <f t="shared" si="665"/>
        <v/>
      </c>
      <c r="CU294" t="str">
        <f t="shared" si="666"/>
        <v/>
      </c>
      <c r="CV294" t="str">
        <f t="shared" si="667"/>
        <v/>
      </c>
      <c r="CW294" t="str">
        <f t="shared" si="668"/>
        <v/>
      </c>
      <c r="CX294" t="str">
        <f t="shared" si="669"/>
        <v/>
      </c>
      <c r="CY294" t="str">
        <f t="shared" si="670"/>
        <v/>
      </c>
      <c r="CZ294" t="str">
        <f t="shared" si="671"/>
        <v/>
      </c>
      <c r="DA294" t="str">
        <f t="shared" si="672"/>
        <v/>
      </c>
      <c r="DB294" t="str">
        <f t="shared" si="673"/>
        <v/>
      </c>
      <c r="DC294" t="str">
        <f t="shared" si="674"/>
        <v/>
      </c>
      <c r="DD294" t="str">
        <f t="shared" si="675"/>
        <v/>
      </c>
      <c r="DE294" t="str">
        <f t="shared" si="676"/>
        <v/>
      </c>
      <c r="DF294" t="str">
        <f t="shared" si="677"/>
        <v/>
      </c>
      <c r="DG294" t="str">
        <f t="shared" si="678"/>
        <v/>
      </c>
      <c r="DH294" t="str">
        <f t="shared" si="679"/>
        <v/>
      </c>
      <c r="DI294" t="str">
        <f t="shared" si="680"/>
        <v/>
      </c>
      <c r="DJ294" t="str">
        <f t="shared" si="681"/>
        <v/>
      </c>
      <c r="DK294" t="str">
        <f t="shared" si="682"/>
        <v/>
      </c>
      <c r="DL294" t="str">
        <f t="shared" si="683"/>
        <v/>
      </c>
      <c r="DM294" t="str">
        <f t="shared" si="684"/>
        <v/>
      </c>
      <c r="DN294" t="str">
        <f t="shared" si="685"/>
        <v/>
      </c>
      <c r="DO294" t="str">
        <f t="shared" si="686"/>
        <v/>
      </c>
      <c r="DP294" t="str">
        <f t="shared" si="687"/>
        <v/>
      </c>
      <c r="DQ294" t="str">
        <f t="shared" si="688"/>
        <v/>
      </c>
      <c r="DR294" t="str">
        <f t="shared" si="689"/>
        <v/>
      </c>
      <c r="DS294" t="str">
        <f t="shared" si="690"/>
        <v/>
      </c>
      <c r="DT294" t="str">
        <f t="shared" si="691"/>
        <v/>
      </c>
      <c r="DU294">
        <f t="shared" si="692"/>
        <v>0</v>
      </c>
      <c r="DV294">
        <f t="shared" si="693"/>
        <v>0</v>
      </c>
      <c r="DW294">
        <f t="shared" si="694"/>
        <v>0</v>
      </c>
      <c r="DX294" t="str">
        <f t="shared" si="695"/>
        <v/>
      </c>
      <c r="DY294" t="str">
        <f t="shared" si="696"/>
        <v/>
      </c>
      <c r="DZ294" t="str">
        <f t="shared" si="697"/>
        <v/>
      </c>
      <c r="EA294" s="5">
        <f t="shared" si="698"/>
        <v>0</v>
      </c>
      <c r="EB294" s="3">
        <f t="shared" si="699"/>
        <v>0</v>
      </c>
    </row>
    <row r="295" spans="2:132" x14ac:dyDescent="0.2">
      <c r="B295" s="25">
        <v>290</v>
      </c>
      <c r="C295" s="26">
        <f>Zisk!D309</f>
        <v>0</v>
      </c>
      <c r="D295">
        <f>Zisk!E309</f>
        <v>0</v>
      </c>
      <c r="E295" s="66" t="str">
        <f t="shared" si="586"/>
        <v/>
      </c>
      <c r="F295" t="str">
        <f t="shared" si="587"/>
        <v/>
      </c>
      <c r="G295" s="66" t="str">
        <f t="shared" si="588"/>
        <v/>
      </c>
      <c r="H295" s="25"/>
      <c r="I295" s="25"/>
      <c r="J295">
        <f>VstupniParametry_SKRYT!$D$5</f>
        <v>0.02</v>
      </c>
      <c r="K295">
        <f>VstupniParametry_SKRYT!$D$6</f>
        <v>0.06</v>
      </c>
      <c r="L295">
        <f>VstupniParametry_SKRYT!$D$7</f>
        <v>0.06</v>
      </c>
      <c r="M295">
        <f>VstupniParametry_SKRYT!$D$8</f>
        <v>0.06</v>
      </c>
      <c r="N295">
        <f>VstupniParametry_SKRYT!$D$9</f>
        <v>1.7999999999999999E-2</v>
      </c>
      <c r="O295" s="27">
        <f>VstupniParametry_SKRYT!$D$10</f>
        <v>0.01</v>
      </c>
      <c r="P295" s="27">
        <f>VstupniParametry_SKRYT!$D$11</f>
        <v>0.01</v>
      </c>
      <c r="Q295" s="27">
        <f>VstupniParametry_SKRYT!$D$12</f>
        <v>0.01</v>
      </c>
      <c r="R295" s="27">
        <f>VstupniParametry_SKRYT!$D$13</f>
        <v>0.01</v>
      </c>
      <c r="S295" s="27">
        <f>VstupniParametry_SKRYT!$D$14</f>
        <v>0.01</v>
      </c>
      <c r="T295">
        <f t="shared" si="589"/>
        <v>0</v>
      </c>
      <c r="U295">
        <f t="shared" si="590"/>
        <v>0</v>
      </c>
      <c r="V295">
        <f t="shared" si="591"/>
        <v>0</v>
      </c>
      <c r="W295">
        <f t="shared" si="592"/>
        <v>0</v>
      </c>
      <c r="X295">
        <f t="shared" si="593"/>
        <v>0</v>
      </c>
      <c r="Y295">
        <f t="shared" si="594"/>
        <v>0</v>
      </c>
      <c r="Z295">
        <f t="shared" si="595"/>
        <v>0</v>
      </c>
      <c r="AA295">
        <f t="shared" si="596"/>
        <v>0</v>
      </c>
      <c r="AB295">
        <f t="shared" si="597"/>
        <v>0</v>
      </c>
      <c r="AC295">
        <f t="shared" si="598"/>
        <v>0</v>
      </c>
      <c r="AD295">
        <f t="shared" si="599"/>
        <v>0</v>
      </c>
      <c r="AE295">
        <f t="shared" si="600"/>
        <v>0</v>
      </c>
      <c r="AF295">
        <f t="shared" si="601"/>
        <v>0</v>
      </c>
      <c r="AG295">
        <f t="shared" si="602"/>
        <v>0</v>
      </c>
      <c r="AH295">
        <f t="shared" si="603"/>
        <v>0</v>
      </c>
      <c r="AI295">
        <f t="shared" si="604"/>
        <v>0</v>
      </c>
      <c r="AJ295">
        <f t="shared" si="605"/>
        <v>0</v>
      </c>
      <c r="AK295">
        <f t="shared" si="606"/>
        <v>0</v>
      </c>
      <c r="AL295">
        <f t="shared" si="607"/>
        <v>0</v>
      </c>
      <c r="AM295">
        <f t="shared" si="608"/>
        <v>0</v>
      </c>
      <c r="AN295">
        <f t="shared" si="609"/>
        <v>0</v>
      </c>
      <c r="AO295">
        <f t="shared" si="610"/>
        <v>0</v>
      </c>
      <c r="AP295">
        <f t="shared" si="611"/>
        <v>0</v>
      </c>
      <c r="AQ295">
        <f t="shared" si="612"/>
        <v>0</v>
      </c>
      <c r="AR295">
        <f t="shared" si="613"/>
        <v>0</v>
      </c>
      <c r="AS295">
        <f t="shared" si="614"/>
        <v>0</v>
      </c>
      <c r="AT295">
        <f t="shared" si="584"/>
        <v>0</v>
      </c>
      <c r="AU295">
        <f t="shared" si="615"/>
        <v>0</v>
      </c>
      <c r="AV295">
        <f t="shared" si="616"/>
        <v>0</v>
      </c>
      <c r="AW295">
        <f t="shared" si="585"/>
        <v>0</v>
      </c>
      <c r="AX295">
        <f t="shared" si="617"/>
        <v>0</v>
      </c>
      <c r="AY295">
        <f t="shared" si="618"/>
        <v>0</v>
      </c>
      <c r="AZ295">
        <f t="shared" si="619"/>
        <v>0</v>
      </c>
      <c r="BA295">
        <f t="shared" si="620"/>
        <v>0</v>
      </c>
      <c r="BB295">
        <f t="shared" si="621"/>
        <v>0</v>
      </c>
      <c r="BC295">
        <f t="shared" si="622"/>
        <v>0</v>
      </c>
      <c r="BD295">
        <f t="shared" si="623"/>
        <v>0</v>
      </c>
      <c r="BE295">
        <f t="shared" si="624"/>
        <v>0</v>
      </c>
      <c r="BF295">
        <f t="shared" si="625"/>
        <v>0</v>
      </c>
      <c r="BG295">
        <f t="shared" si="626"/>
        <v>0</v>
      </c>
      <c r="BH295">
        <f t="shared" si="627"/>
        <v>0</v>
      </c>
      <c r="BI295">
        <f t="shared" si="628"/>
        <v>0</v>
      </c>
      <c r="BJ295">
        <f t="shared" si="629"/>
        <v>0</v>
      </c>
      <c r="BK295">
        <f t="shared" si="630"/>
        <v>0</v>
      </c>
      <c r="BL295">
        <f t="shared" si="631"/>
        <v>0</v>
      </c>
      <c r="BM295">
        <f t="shared" si="632"/>
        <v>0</v>
      </c>
      <c r="BN295">
        <f t="shared" si="633"/>
        <v>0</v>
      </c>
      <c r="BO295">
        <f t="shared" si="634"/>
        <v>0</v>
      </c>
      <c r="BP295">
        <f t="shared" si="635"/>
        <v>0</v>
      </c>
      <c r="BQ295">
        <f t="shared" si="636"/>
        <v>0</v>
      </c>
      <c r="BR295">
        <f t="shared" si="637"/>
        <v>0</v>
      </c>
      <c r="BS295">
        <f t="shared" si="638"/>
        <v>0</v>
      </c>
      <c r="BT295">
        <f t="shared" si="639"/>
        <v>0</v>
      </c>
      <c r="BU295">
        <f t="shared" si="640"/>
        <v>0</v>
      </c>
      <c r="BV295">
        <f t="shared" si="641"/>
        <v>0</v>
      </c>
      <c r="BW295">
        <f t="shared" si="642"/>
        <v>0</v>
      </c>
      <c r="BX295">
        <f t="shared" si="643"/>
        <v>0</v>
      </c>
      <c r="BY295">
        <f t="shared" si="644"/>
        <v>0</v>
      </c>
      <c r="BZ295">
        <f t="shared" si="645"/>
        <v>0</v>
      </c>
      <c r="CA295">
        <f t="shared" si="646"/>
        <v>0</v>
      </c>
      <c r="CB295">
        <f t="shared" si="647"/>
        <v>0</v>
      </c>
      <c r="CC295">
        <f t="shared" si="648"/>
        <v>0</v>
      </c>
      <c r="CD295">
        <f t="shared" si="649"/>
        <v>0</v>
      </c>
      <c r="CE295">
        <f t="shared" si="650"/>
        <v>0</v>
      </c>
      <c r="CF295">
        <f t="shared" si="651"/>
        <v>0</v>
      </c>
      <c r="CG295">
        <f t="shared" si="652"/>
        <v>0</v>
      </c>
      <c r="CH295">
        <f t="shared" si="653"/>
        <v>0</v>
      </c>
      <c r="CI295">
        <f t="shared" si="654"/>
        <v>0</v>
      </c>
      <c r="CJ295">
        <f t="shared" si="655"/>
        <v>0</v>
      </c>
      <c r="CK295">
        <f t="shared" si="656"/>
        <v>0</v>
      </c>
      <c r="CL295" t="str">
        <f t="shared" si="657"/>
        <v/>
      </c>
      <c r="CM295" t="str">
        <f t="shared" si="658"/>
        <v/>
      </c>
      <c r="CN295" t="str">
        <f t="shared" si="659"/>
        <v/>
      </c>
      <c r="CO295" t="str">
        <f t="shared" si="660"/>
        <v/>
      </c>
      <c r="CP295" t="str">
        <f t="shared" si="661"/>
        <v/>
      </c>
      <c r="CQ295" t="str">
        <f t="shared" si="662"/>
        <v/>
      </c>
      <c r="CR295" t="str">
        <f t="shared" si="663"/>
        <v/>
      </c>
      <c r="CS295" t="str">
        <f t="shared" si="664"/>
        <v/>
      </c>
      <c r="CT295" t="str">
        <f t="shared" si="665"/>
        <v/>
      </c>
      <c r="CU295" t="str">
        <f t="shared" si="666"/>
        <v/>
      </c>
      <c r="CV295" t="str">
        <f t="shared" si="667"/>
        <v/>
      </c>
      <c r="CW295" t="str">
        <f t="shared" si="668"/>
        <v/>
      </c>
      <c r="CX295" t="str">
        <f t="shared" si="669"/>
        <v/>
      </c>
      <c r="CY295" t="str">
        <f t="shared" si="670"/>
        <v/>
      </c>
      <c r="CZ295" t="str">
        <f t="shared" si="671"/>
        <v/>
      </c>
      <c r="DA295" t="str">
        <f t="shared" si="672"/>
        <v/>
      </c>
      <c r="DB295" t="str">
        <f t="shared" si="673"/>
        <v/>
      </c>
      <c r="DC295" t="str">
        <f t="shared" si="674"/>
        <v/>
      </c>
      <c r="DD295" t="str">
        <f t="shared" si="675"/>
        <v/>
      </c>
      <c r="DE295" t="str">
        <f t="shared" si="676"/>
        <v/>
      </c>
      <c r="DF295" t="str">
        <f t="shared" si="677"/>
        <v/>
      </c>
      <c r="DG295" t="str">
        <f t="shared" si="678"/>
        <v/>
      </c>
      <c r="DH295" t="str">
        <f t="shared" si="679"/>
        <v/>
      </c>
      <c r="DI295" t="str">
        <f t="shared" si="680"/>
        <v/>
      </c>
      <c r="DJ295" t="str">
        <f t="shared" si="681"/>
        <v/>
      </c>
      <c r="DK295" t="str">
        <f t="shared" si="682"/>
        <v/>
      </c>
      <c r="DL295" t="str">
        <f t="shared" si="683"/>
        <v/>
      </c>
      <c r="DM295" t="str">
        <f t="shared" si="684"/>
        <v/>
      </c>
      <c r="DN295" t="str">
        <f t="shared" si="685"/>
        <v/>
      </c>
      <c r="DO295" t="str">
        <f t="shared" si="686"/>
        <v/>
      </c>
      <c r="DP295" t="str">
        <f t="shared" si="687"/>
        <v/>
      </c>
      <c r="DQ295" t="str">
        <f t="shared" si="688"/>
        <v/>
      </c>
      <c r="DR295" t="str">
        <f t="shared" si="689"/>
        <v/>
      </c>
      <c r="DS295" t="str">
        <f t="shared" si="690"/>
        <v/>
      </c>
      <c r="DT295" t="str">
        <f t="shared" si="691"/>
        <v/>
      </c>
      <c r="DU295">
        <f t="shared" si="692"/>
        <v>0</v>
      </c>
      <c r="DV295">
        <f t="shared" si="693"/>
        <v>0</v>
      </c>
      <c r="DW295">
        <f t="shared" si="694"/>
        <v>0</v>
      </c>
      <c r="DX295" t="str">
        <f t="shared" si="695"/>
        <v/>
      </c>
      <c r="DY295" t="str">
        <f t="shared" si="696"/>
        <v/>
      </c>
      <c r="DZ295" t="str">
        <f t="shared" si="697"/>
        <v/>
      </c>
      <c r="EA295" s="5">
        <f t="shared" si="698"/>
        <v>0</v>
      </c>
      <c r="EB295" s="3">
        <f t="shared" si="699"/>
        <v>0</v>
      </c>
    </row>
    <row r="296" spans="2:132" x14ac:dyDescent="0.2">
      <c r="B296">
        <v>291</v>
      </c>
      <c r="C296" s="3">
        <f>Zisk!D310</f>
        <v>0</v>
      </c>
      <c r="D296">
        <f>Zisk!E310</f>
        <v>0</v>
      </c>
      <c r="E296" s="66" t="str">
        <f t="shared" si="586"/>
        <v/>
      </c>
      <c r="F296" t="str">
        <f t="shared" si="587"/>
        <v/>
      </c>
      <c r="G296" s="66" t="str">
        <f t="shared" si="588"/>
        <v/>
      </c>
      <c r="J296">
        <f>VstupniParametry_SKRYT!$D$5</f>
        <v>0.02</v>
      </c>
      <c r="K296">
        <f>VstupniParametry_SKRYT!$D$6</f>
        <v>0.06</v>
      </c>
      <c r="L296">
        <f>VstupniParametry_SKRYT!$D$7</f>
        <v>0.06</v>
      </c>
      <c r="M296">
        <f>VstupniParametry_SKRYT!$D$8</f>
        <v>0.06</v>
      </c>
      <c r="N296">
        <f>VstupniParametry_SKRYT!$D$9</f>
        <v>1.7999999999999999E-2</v>
      </c>
      <c r="O296" s="27">
        <f>VstupniParametry_SKRYT!$D$10</f>
        <v>0.01</v>
      </c>
      <c r="P296" s="27">
        <f>VstupniParametry_SKRYT!$D$11</f>
        <v>0.01</v>
      </c>
      <c r="Q296" s="27">
        <f>VstupniParametry_SKRYT!$D$12</f>
        <v>0.01</v>
      </c>
      <c r="R296" s="27">
        <f>VstupniParametry_SKRYT!$D$13</f>
        <v>0.01</v>
      </c>
      <c r="S296" s="27">
        <f>VstupniParametry_SKRYT!$D$14</f>
        <v>0.01</v>
      </c>
      <c r="T296">
        <f t="shared" si="589"/>
        <v>0</v>
      </c>
      <c r="U296">
        <f t="shared" si="590"/>
        <v>0</v>
      </c>
      <c r="V296">
        <f t="shared" si="591"/>
        <v>0</v>
      </c>
      <c r="W296">
        <f t="shared" si="592"/>
        <v>0</v>
      </c>
      <c r="X296">
        <f t="shared" si="593"/>
        <v>0</v>
      </c>
      <c r="Y296">
        <f t="shared" si="594"/>
        <v>0</v>
      </c>
      <c r="Z296">
        <f t="shared" si="595"/>
        <v>0</v>
      </c>
      <c r="AA296">
        <f t="shared" si="596"/>
        <v>0</v>
      </c>
      <c r="AB296">
        <f t="shared" si="597"/>
        <v>0</v>
      </c>
      <c r="AC296">
        <f t="shared" si="598"/>
        <v>0</v>
      </c>
      <c r="AD296">
        <f t="shared" si="599"/>
        <v>0</v>
      </c>
      <c r="AE296">
        <f t="shared" si="600"/>
        <v>0</v>
      </c>
      <c r="AF296">
        <f t="shared" si="601"/>
        <v>0</v>
      </c>
      <c r="AG296">
        <f t="shared" si="602"/>
        <v>0</v>
      </c>
      <c r="AH296">
        <f t="shared" si="603"/>
        <v>0</v>
      </c>
      <c r="AI296">
        <f t="shared" si="604"/>
        <v>0</v>
      </c>
      <c r="AJ296">
        <f t="shared" si="605"/>
        <v>0</v>
      </c>
      <c r="AK296">
        <f t="shared" si="606"/>
        <v>0</v>
      </c>
      <c r="AL296">
        <f t="shared" si="607"/>
        <v>0</v>
      </c>
      <c r="AM296">
        <f t="shared" si="608"/>
        <v>0</v>
      </c>
      <c r="AN296">
        <f t="shared" si="609"/>
        <v>0</v>
      </c>
      <c r="AO296">
        <f t="shared" si="610"/>
        <v>0</v>
      </c>
      <c r="AP296">
        <f t="shared" si="611"/>
        <v>0</v>
      </c>
      <c r="AQ296">
        <f t="shared" si="612"/>
        <v>0</v>
      </c>
      <c r="AR296">
        <f t="shared" si="613"/>
        <v>0</v>
      </c>
      <c r="AS296">
        <f t="shared" si="614"/>
        <v>0</v>
      </c>
      <c r="AT296">
        <f t="shared" si="584"/>
        <v>0</v>
      </c>
      <c r="AU296">
        <f t="shared" si="615"/>
        <v>0</v>
      </c>
      <c r="AV296">
        <f t="shared" si="616"/>
        <v>0</v>
      </c>
      <c r="AW296">
        <f t="shared" si="585"/>
        <v>0</v>
      </c>
      <c r="AX296">
        <f t="shared" si="617"/>
        <v>0</v>
      </c>
      <c r="AY296">
        <f t="shared" si="618"/>
        <v>0</v>
      </c>
      <c r="AZ296">
        <f t="shared" si="619"/>
        <v>0</v>
      </c>
      <c r="BA296">
        <f t="shared" si="620"/>
        <v>0</v>
      </c>
      <c r="BB296">
        <f t="shared" si="621"/>
        <v>0</v>
      </c>
      <c r="BC296">
        <f t="shared" si="622"/>
        <v>0</v>
      </c>
      <c r="BD296">
        <f t="shared" si="623"/>
        <v>0</v>
      </c>
      <c r="BE296">
        <f t="shared" si="624"/>
        <v>0</v>
      </c>
      <c r="BF296">
        <f t="shared" si="625"/>
        <v>0</v>
      </c>
      <c r="BG296">
        <f t="shared" si="626"/>
        <v>0</v>
      </c>
      <c r="BH296">
        <f t="shared" si="627"/>
        <v>0</v>
      </c>
      <c r="BI296">
        <f t="shared" si="628"/>
        <v>0</v>
      </c>
      <c r="BJ296">
        <f t="shared" si="629"/>
        <v>0</v>
      </c>
      <c r="BK296">
        <f t="shared" si="630"/>
        <v>0</v>
      </c>
      <c r="BL296">
        <f t="shared" si="631"/>
        <v>0</v>
      </c>
      <c r="BM296">
        <f t="shared" si="632"/>
        <v>0</v>
      </c>
      <c r="BN296">
        <f t="shared" si="633"/>
        <v>0</v>
      </c>
      <c r="BO296">
        <f t="shared" si="634"/>
        <v>0</v>
      </c>
      <c r="BP296">
        <f t="shared" si="635"/>
        <v>0</v>
      </c>
      <c r="BQ296">
        <f t="shared" si="636"/>
        <v>0</v>
      </c>
      <c r="BR296">
        <f t="shared" si="637"/>
        <v>0</v>
      </c>
      <c r="BS296">
        <f t="shared" si="638"/>
        <v>0</v>
      </c>
      <c r="BT296">
        <f t="shared" si="639"/>
        <v>0</v>
      </c>
      <c r="BU296">
        <f t="shared" si="640"/>
        <v>0</v>
      </c>
      <c r="BV296">
        <f t="shared" si="641"/>
        <v>0</v>
      </c>
      <c r="BW296">
        <f t="shared" si="642"/>
        <v>0</v>
      </c>
      <c r="BX296">
        <f t="shared" si="643"/>
        <v>0</v>
      </c>
      <c r="BY296">
        <f t="shared" si="644"/>
        <v>0</v>
      </c>
      <c r="BZ296">
        <f t="shared" si="645"/>
        <v>0</v>
      </c>
      <c r="CA296">
        <f t="shared" si="646"/>
        <v>0</v>
      </c>
      <c r="CB296">
        <f t="shared" si="647"/>
        <v>0</v>
      </c>
      <c r="CC296">
        <f t="shared" si="648"/>
        <v>0</v>
      </c>
      <c r="CD296">
        <f t="shared" si="649"/>
        <v>0</v>
      </c>
      <c r="CE296">
        <f t="shared" si="650"/>
        <v>0</v>
      </c>
      <c r="CF296">
        <f t="shared" si="651"/>
        <v>0</v>
      </c>
      <c r="CG296">
        <f t="shared" si="652"/>
        <v>0</v>
      </c>
      <c r="CH296">
        <f t="shared" si="653"/>
        <v>0</v>
      </c>
      <c r="CI296">
        <f t="shared" si="654"/>
        <v>0</v>
      </c>
      <c r="CJ296">
        <f t="shared" si="655"/>
        <v>0</v>
      </c>
      <c r="CK296">
        <f t="shared" si="656"/>
        <v>0</v>
      </c>
      <c r="CL296" t="str">
        <f t="shared" si="657"/>
        <v/>
      </c>
      <c r="CM296" t="str">
        <f t="shared" si="658"/>
        <v/>
      </c>
      <c r="CN296" t="str">
        <f t="shared" si="659"/>
        <v/>
      </c>
      <c r="CO296" t="str">
        <f t="shared" si="660"/>
        <v/>
      </c>
      <c r="CP296" t="str">
        <f t="shared" si="661"/>
        <v/>
      </c>
      <c r="CQ296" t="str">
        <f t="shared" si="662"/>
        <v/>
      </c>
      <c r="CR296" t="str">
        <f t="shared" si="663"/>
        <v/>
      </c>
      <c r="CS296" t="str">
        <f t="shared" si="664"/>
        <v/>
      </c>
      <c r="CT296" t="str">
        <f t="shared" si="665"/>
        <v/>
      </c>
      <c r="CU296" t="str">
        <f t="shared" si="666"/>
        <v/>
      </c>
      <c r="CV296" t="str">
        <f t="shared" si="667"/>
        <v/>
      </c>
      <c r="CW296" t="str">
        <f t="shared" si="668"/>
        <v/>
      </c>
      <c r="CX296" t="str">
        <f t="shared" si="669"/>
        <v/>
      </c>
      <c r="CY296" t="str">
        <f t="shared" si="670"/>
        <v/>
      </c>
      <c r="CZ296" t="str">
        <f t="shared" si="671"/>
        <v/>
      </c>
      <c r="DA296" t="str">
        <f t="shared" si="672"/>
        <v/>
      </c>
      <c r="DB296" t="str">
        <f t="shared" si="673"/>
        <v/>
      </c>
      <c r="DC296" t="str">
        <f t="shared" si="674"/>
        <v/>
      </c>
      <c r="DD296" t="str">
        <f t="shared" si="675"/>
        <v/>
      </c>
      <c r="DE296" t="str">
        <f t="shared" si="676"/>
        <v/>
      </c>
      <c r="DF296" t="str">
        <f t="shared" si="677"/>
        <v/>
      </c>
      <c r="DG296" t="str">
        <f t="shared" si="678"/>
        <v/>
      </c>
      <c r="DH296" t="str">
        <f t="shared" si="679"/>
        <v/>
      </c>
      <c r="DI296" t="str">
        <f t="shared" si="680"/>
        <v/>
      </c>
      <c r="DJ296" t="str">
        <f t="shared" si="681"/>
        <v/>
      </c>
      <c r="DK296" t="str">
        <f t="shared" si="682"/>
        <v/>
      </c>
      <c r="DL296" t="str">
        <f t="shared" si="683"/>
        <v/>
      </c>
      <c r="DM296" t="str">
        <f t="shared" si="684"/>
        <v/>
      </c>
      <c r="DN296" t="str">
        <f t="shared" si="685"/>
        <v/>
      </c>
      <c r="DO296" t="str">
        <f t="shared" si="686"/>
        <v/>
      </c>
      <c r="DP296" t="str">
        <f t="shared" si="687"/>
        <v/>
      </c>
      <c r="DQ296" t="str">
        <f t="shared" si="688"/>
        <v/>
      </c>
      <c r="DR296" t="str">
        <f t="shared" si="689"/>
        <v/>
      </c>
      <c r="DS296" t="str">
        <f t="shared" si="690"/>
        <v/>
      </c>
      <c r="DT296" t="str">
        <f t="shared" si="691"/>
        <v/>
      </c>
      <c r="DU296">
        <f t="shared" si="692"/>
        <v>0</v>
      </c>
      <c r="DV296">
        <f t="shared" si="693"/>
        <v>0</v>
      </c>
      <c r="DW296">
        <f t="shared" si="694"/>
        <v>0</v>
      </c>
      <c r="DX296" t="str">
        <f t="shared" si="695"/>
        <v/>
      </c>
      <c r="DY296" t="str">
        <f t="shared" si="696"/>
        <v/>
      </c>
      <c r="DZ296" t="str">
        <f t="shared" si="697"/>
        <v/>
      </c>
      <c r="EA296" s="5">
        <f t="shared" si="698"/>
        <v>0</v>
      </c>
      <c r="EB296" s="3">
        <f t="shared" si="699"/>
        <v>0</v>
      </c>
    </row>
    <row r="297" spans="2:132" x14ac:dyDescent="0.2">
      <c r="B297" s="25">
        <v>292</v>
      </c>
      <c r="C297" s="26">
        <f>Zisk!D311</f>
        <v>0</v>
      </c>
      <c r="D297">
        <f>Zisk!E311</f>
        <v>0</v>
      </c>
      <c r="E297" s="66" t="str">
        <f t="shared" si="586"/>
        <v/>
      </c>
      <c r="F297" t="str">
        <f t="shared" si="587"/>
        <v/>
      </c>
      <c r="G297" s="66" t="str">
        <f t="shared" si="588"/>
        <v/>
      </c>
      <c r="H297" s="25"/>
      <c r="I297" s="25"/>
      <c r="J297">
        <f>VstupniParametry_SKRYT!$D$5</f>
        <v>0.02</v>
      </c>
      <c r="K297">
        <f>VstupniParametry_SKRYT!$D$6</f>
        <v>0.06</v>
      </c>
      <c r="L297">
        <f>VstupniParametry_SKRYT!$D$7</f>
        <v>0.06</v>
      </c>
      <c r="M297">
        <f>VstupniParametry_SKRYT!$D$8</f>
        <v>0.06</v>
      </c>
      <c r="N297">
        <f>VstupniParametry_SKRYT!$D$9</f>
        <v>1.7999999999999999E-2</v>
      </c>
      <c r="O297" s="27">
        <f>VstupniParametry_SKRYT!$D$10</f>
        <v>0.01</v>
      </c>
      <c r="P297" s="27">
        <f>VstupniParametry_SKRYT!$D$11</f>
        <v>0.01</v>
      </c>
      <c r="Q297" s="27">
        <f>VstupniParametry_SKRYT!$D$12</f>
        <v>0.01</v>
      </c>
      <c r="R297" s="27">
        <f>VstupniParametry_SKRYT!$D$13</f>
        <v>0.01</v>
      </c>
      <c r="S297" s="27">
        <f>VstupniParametry_SKRYT!$D$14</f>
        <v>0.01</v>
      </c>
      <c r="T297">
        <f t="shared" si="589"/>
        <v>0</v>
      </c>
      <c r="U297">
        <f t="shared" si="590"/>
        <v>0</v>
      </c>
      <c r="V297">
        <f t="shared" si="591"/>
        <v>0</v>
      </c>
      <c r="W297">
        <f t="shared" si="592"/>
        <v>0</v>
      </c>
      <c r="X297">
        <f t="shared" si="593"/>
        <v>0</v>
      </c>
      <c r="Y297">
        <f t="shared" si="594"/>
        <v>0</v>
      </c>
      <c r="Z297">
        <f t="shared" si="595"/>
        <v>0</v>
      </c>
      <c r="AA297">
        <f t="shared" si="596"/>
        <v>0</v>
      </c>
      <c r="AB297">
        <f t="shared" si="597"/>
        <v>0</v>
      </c>
      <c r="AC297">
        <f t="shared" si="598"/>
        <v>0</v>
      </c>
      <c r="AD297">
        <f t="shared" si="599"/>
        <v>0</v>
      </c>
      <c r="AE297">
        <f t="shared" si="600"/>
        <v>0</v>
      </c>
      <c r="AF297">
        <f t="shared" si="601"/>
        <v>0</v>
      </c>
      <c r="AG297">
        <f t="shared" si="602"/>
        <v>0</v>
      </c>
      <c r="AH297">
        <f t="shared" si="603"/>
        <v>0</v>
      </c>
      <c r="AI297">
        <f t="shared" si="604"/>
        <v>0</v>
      </c>
      <c r="AJ297">
        <f t="shared" si="605"/>
        <v>0</v>
      </c>
      <c r="AK297">
        <f t="shared" si="606"/>
        <v>0</v>
      </c>
      <c r="AL297">
        <f t="shared" si="607"/>
        <v>0</v>
      </c>
      <c r="AM297">
        <f t="shared" si="608"/>
        <v>0</v>
      </c>
      <c r="AN297">
        <f t="shared" si="609"/>
        <v>0</v>
      </c>
      <c r="AO297">
        <f t="shared" si="610"/>
        <v>0</v>
      </c>
      <c r="AP297">
        <f t="shared" si="611"/>
        <v>0</v>
      </c>
      <c r="AQ297">
        <f t="shared" si="612"/>
        <v>0</v>
      </c>
      <c r="AR297">
        <f t="shared" si="613"/>
        <v>0</v>
      </c>
      <c r="AS297">
        <f t="shared" si="614"/>
        <v>0</v>
      </c>
      <c r="AT297">
        <f t="shared" si="584"/>
        <v>0</v>
      </c>
      <c r="AU297">
        <f t="shared" si="615"/>
        <v>0</v>
      </c>
      <c r="AV297">
        <f t="shared" si="616"/>
        <v>0</v>
      </c>
      <c r="AW297">
        <f t="shared" si="585"/>
        <v>0</v>
      </c>
      <c r="AX297">
        <f t="shared" si="617"/>
        <v>0</v>
      </c>
      <c r="AY297">
        <f t="shared" si="618"/>
        <v>0</v>
      </c>
      <c r="AZ297">
        <f t="shared" si="619"/>
        <v>0</v>
      </c>
      <c r="BA297">
        <f t="shared" si="620"/>
        <v>0</v>
      </c>
      <c r="BB297">
        <f t="shared" si="621"/>
        <v>0</v>
      </c>
      <c r="BC297">
        <f t="shared" si="622"/>
        <v>0</v>
      </c>
      <c r="BD297">
        <f t="shared" si="623"/>
        <v>0</v>
      </c>
      <c r="BE297">
        <f t="shared" si="624"/>
        <v>0</v>
      </c>
      <c r="BF297">
        <f t="shared" si="625"/>
        <v>0</v>
      </c>
      <c r="BG297">
        <f t="shared" si="626"/>
        <v>0</v>
      </c>
      <c r="BH297">
        <f t="shared" si="627"/>
        <v>0</v>
      </c>
      <c r="BI297">
        <f t="shared" si="628"/>
        <v>0</v>
      </c>
      <c r="BJ297">
        <f t="shared" si="629"/>
        <v>0</v>
      </c>
      <c r="BK297">
        <f t="shared" si="630"/>
        <v>0</v>
      </c>
      <c r="BL297">
        <f t="shared" si="631"/>
        <v>0</v>
      </c>
      <c r="BM297">
        <f t="shared" si="632"/>
        <v>0</v>
      </c>
      <c r="BN297">
        <f t="shared" si="633"/>
        <v>0</v>
      </c>
      <c r="BO297">
        <f t="shared" si="634"/>
        <v>0</v>
      </c>
      <c r="BP297">
        <f t="shared" si="635"/>
        <v>0</v>
      </c>
      <c r="BQ297">
        <f t="shared" si="636"/>
        <v>0</v>
      </c>
      <c r="BR297">
        <f t="shared" si="637"/>
        <v>0</v>
      </c>
      <c r="BS297">
        <f t="shared" si="638"/>
        <v>0</v>
      </c>
      <c r="BT297">
        <f t="shared" si="639"/>
        <v>0</v>
      </c>
      <c r="BU297">
        <f t="shared" si="640"/>
        <v>0</v>
      </c>
      <c r="BV297">
        <f t="shared" si="641"/>
        <v>0</v>
      </c>
      <c r="BW297">
        <f t="shared" si="642"/>
        <v>0</v>
      </c>
      <c r="BX297">
        <f t="shared" si="643"/>
        <v>0</v>
      </c>
      <c r="BY297">
        <f t="shared" si="644"/>
        <v>0</v>
      </c>
      <c r="BZ297">
        <f t="shared" si="645"/>
        <v>0</v>
      </c>
      <c r="CA297">
        <f t="shared" si="646"/>
        <v>0</v>
      </c>
      <c r="CB297">
        <f t="shared" si="647"/>
        <v>0</v>
      </c>
      <c r="CC297">
        <f t="shared" si="648"/>
        <v>0</v>
      </c>
      <c r="CD297">
        <f t="shared" si="649"/>
        <v>0</v>
      </c>
      <c r="CE297">
        <f t="shared" si="650"/>
        <v>0</v>
      </c>
      <c r="CF297">
        <f t="shared" si="651"/>
        <v>0</v>
      </c>
      <c r="CG297">
        <f t="shared" si="652"/>
        <v>0</v>
      </c>
      <c r="CH297">
        <f t="shared" si="653"/>
        <v>0</v>
      </c>
      <c r="CI297">
        <f t="shared" si="654"/>
        <v>0</v>
      </c>
      <c r="CJ297">
        <f t="shared" si="655"/>
        <v>0</v>
      </c>
      <c r="CK297">
        <f t="shared" si="656"/>
        <v>0</v>
      </c>
      <c r="CL297" t="str">
        <f t="shared" si="657"/>
        <v/>
      </c>
      <c r="CM297" t="str">
        <f t="shared" si="658"/>
        <v/>
      </c>
      <c r="CN297" t="str">
        <f t="shared" si="659"/>
        <v/>
      </c>
      <c r="CO297" t="str">
        <f t="shared" si="660"/>
        <v/>
      </c>
      <c r="CP297" t="str">
        <f t="shared" si="661"/>
        <v/>
      </c>
      <c r="CQ297" t="str">
        <f t="shared" si="662"/>
        <v/>
      </c>
      <c r="CR297" t="str">
        <f t="shared" si="663"/>
        <v/>
      </c>
      <c r="CS297" t="str">
        <f t="shared" si="664"/>
        <v/>
      </c>
      <c r="CT297" t="str">
        <f t="shared" si="665"/>
        <v/>
      </c>
      <c r="CU297" t="str">
        <f t="shared" si="666"/>
        <v/>
      </c>
      <c r="CV297" t="str">
        <f t="shared" si="667"/>
        <v/>
      </c>
      <c r="CW297" t="str">
        <f t="shared" si="668"/>
        <v/>
      </c>
      <c r="CX297" t="str">
        <f t="shared" si="669"/>
        <v/>
      </c>
      <c r="CY297" t="str">
        <f t="shared" si="670"/>
        <v/>
      </c>
      <c r="CZ297" t="str">
        <f t="shared" si="671"/>
        <v/>
      </c>
      <c r="DA297" t="str">
        <f t="shared" si="672"/>
        <v/>
      </c>
      <c r="DB297" t="str">
        <f t="shared" si="673"/>
        <v/>
      </c>
      <c r="DC297" t="str">
        <f t="shared" si="674"/>
        <v/>
      </c>
      <c r="DD297" t="str">
        <f t="shared" si="675"/>
        <v/>
      </c>
      <c r="DE297" t="str">
        <f t="shared" si="676"/>
        <v/>
      </c>
      <c r="DF297" t="str">
        <f t="shared" si="677"/>
        <v/>
      </c>
      <c r="DG297" t="str">
        <f t="shared" si="678"/>
        <v/>
      </c>
      <c r="DH297" t="str">
        <f t="shared" si="679"/>
        <v/>
      </c>
      <c r="DI297" t="str">
        <f t="shared" si="680"/>
        <v/>
      </c>
      <c r="DJ297" t="str">
        <f t="shared" si="681"/>
        <v/>
      </c>
      <c r="DK297" t="str">
        <f t="shared" si="682"/>
        <v/>
      </c>
      <c r="DL297" t="str">
        <f t="shared" si="683"/>
        <v/>
      </c>
      <c r="DM297" t="str">
        <f t="shared" si="684"/>
        <v/>
      </c>
      <c r="DN297" t="str">
        <f t="shared" si="685"/>
        <v/>
      </c>
      <c r="DO297" t="str">
        <f t="shared" si="686"/>
        <v/>
      </c>
      <c r="DP297" t="str">
        <f t="shared" si="687"/>
        <v/>
      </c>
      <c r="DQ297" t="str">
        <f t="shared" si="688"/>
        <v/>
      </c>
      <c r="DR297" t="str">
        <f t="shared" si="689"/>
        <v/>
      </c>
      <c r="DS297" t="str">
        <f t="shared" si="690"/>
        <v/>
      </c>
      <c r="DT297" t="str">
        <f t="shared" si="691"/>
        <v/>
      </c>
      <c r="DU297">
        <f t="shared" si="692"/>
        <v>0</v>
      </c>
      <c r="DV297">
        <f t="shared" si="693"/>
        <v>0</v>
      </c>
      <c r="DW297">
        <f t="shared" si="694"/>
        <v>0</v>
      </c>
      <c r="DX297" t="str">
        <f t="shared" si="695"/>
        <v/>
      </c>
      <c r="DY297" t="str">
        <f t="shared" si="696"/>
        <v/>
      </c>
      <c r="DZ297" t="str">
        <f t="shared" si="697"/>
        <v/>
      </c>
      <c r="EA297" s="5">
        <f t="shared" si="698"/>
        <v>0</v>
      </c>
      <c r="EB297" s="3">
        <f t="shared" si="699"/>
        <v>0</v>
      </c>
    </row>
    <row r="298" spans="2:132" x14ac:dyDescent="0.2">
      <c r="B298">
        <v>293</v>
      </c>
      <c r="C298" s="3">
        <f>Zisk!D312</f>
        <v>0</v>
      </c>
      <c r="D298">
        <f>Zisk!E312</f>
        <v>0</v>
      </c>
      <c r="E298" s="66" t="str">
        <f t="shared" si="586"/>
        <v/>
      </c>
      <c r="F298" t="str">
        <f t="shared" si="587"/>
        <v/>
      </c>
      <c r="G298" s="66" t="str">
        <f t="shared" si="588"/>
        <v/>
      </c>
      <c r="J298">
        <f>VstupniParametry_SKRYT!$D$5</f>
        <v>0.02</v>
      </c>
      <c r="K298">
        <f>VstupniParametry_SKRYT!$D$6</f>
        <v>0.06</v>
      </c>
      <c r="L298">
        <f>VstupniParametry_SKRYT!$D$7</f>
        <v>0.06</v>
      </c>
      <c r="M298">
        <f>VstupniParametry_SKRYT!$D$8</f>
        <v>0.06</v>
      </c>
      <c r="N298">
        <f>VstupniParametry_SKRYT!$D$9</f>
        <v>1.7999999999999999E-2</v>
      </c>
      <c r="O298" s="27">
        <f>VstupniParametry_SKRYT!$D$10</f>
        <v>0.01</v>
      </c>
      <c r="P298" s="27">
        <f>VstupniParametry_SKRYT!$D$11</f>
        <v>0.01</v>
      </c>
      <c r="Q298" s="27">
        <f>VstupniParametry_SKRYT!$D$12</f>
        <v>0.01</v>
      </c>
      <c r="R298" s="27">
        <f>VstupniParametry_SKRYT!$D$13</f>
        <v>0.01</v>
      </c>
      <c r="S298" s="27">
        <f>VstupniParametry_SKRYT!$D$14</f>
        <v>0.01</v>
      </c>
      <c r="T298">
        <f t="shared" si="589"/>
        <v>0</v>
      </c>
      <c r="U298">
        <f t="shared" si="590"/>
        <v>0</v>
      </c>
      <c r="V298">
        <f t="shared" si="591"/>
        <v>0</v>
      </c>
      <c r="W298">
        <f t="shared" si="592"/>
        <v>0</v>
      </c>
      <c r="X298">
        <f t="shared" si="593"/>
        <v>0</v>
      </c>
      <c r="Y298">
        <f t="shared" si="594"/>
        <v>0</v>
      </c>
      <c r="Z298">
        <f t="shared" si="595"/>
        <v>0</v>
      </c>
      <c r="AA298">
        <f t="shared" si="596"/>
        <v>0</v>
      </c>
      <c r="AB298">
        <f t="shared" si="597"/>
        <v>0</v>
      </c>
      <c r="AC298">
        <f t="shared" si="598"/>
        <v>0</v>
      </c>
      <c r="AD298">
        <f t="shared" si="599"/>
        <v>0</v>
      </c>
      <c r="AE298">
        <f t="shared" si="600"/>
        <v>0</v>
      </c>
      <c r="AF298">
        <f t="shared" si="601"/>
        <v>0</v>
      </c>
      <c r="AG298">
        <f t="shared" si="602"/>
        <v>0</v>
      </c>
      <c r="AH298">
        <f t="shared" si="603"/>
        <v>0</v>
      </c>
      <c r="AI298">
        <f t="shared" si="604"/>
        <v>0</v>
      </c>
      <c r="AJ298">
        <f t="shared" si="605"/>
        <v>0</v>
      </c>
      <c r="AK298">
        <f t="shared" si="606"/>
        <v>0</v>
      </c>
      <c r="AL298">
        <f t="shared" si="607"/>
        <v>0</v>
      </c>
      <c r="AM298">
        <f t="shared" si="608"/>
        <v>0</v>
      </c>
      <c r="AN298">
        <f t="shared" si="609"/>
        <v>0</v>
      </c>
      <c r="AO298">
        <f t="shared" si="610"/>
        <v>0</v>
      </c>
      <c r="AP298">
        <f t="shared" si="611"/>
        <v>0</v>
      </c>
      <c r="AQ298">
        <f t="shared" si="612"/>
        <v>0</v>
      </c>
      <c r="AR298">
        <f t="shared" si="613"/>
        <v>0</v>
      </c>
      <c r="AS298">
        <f t="shared" si="614"/>
        <v>0</v>
      </c>
      <c r="AT298">
        <f t="shared" si="584"/>
        <v>0</v>
      </c>
      <c r="AU298">
        <f t="shared" si="615"/>
        <v>0</v>
      </c>
      <c r="AV298">
        <f t="shared" si="616"/>
        <v>0</v>
      </c>
      <c r="AW298">
        <f t="shared" si="585"/>
        <v>0</v>
      </c>
      <c r="AX298">
        <f t="shared" si="617"/>
        <v>0</v>
      </c>
      <c r="AY298">
        <f t="shared" si="618"/>
        <v>0</v>
      </c>
      <c r="AZ298">
        <f t="shared" si="619"/>
        <v>0</v>
      </c>
      <c r="BA298">
        <f t="shared" si="620"/>
        <v>0</v>
      </c>
      <c r="BB298">
        <f t="shared" si="621"/>
        <v>0</v>
      </c>
      <c r="BC298">
        <f t="shared" si="622"/>
        <v>0</v>
      </c>
      <c r="BD298">
        <f t="shared" si="623"/>
        <v>0</v>
      </c>
      <c r="BE298">
        <f t="shared" si="624"/>
        <v>0</v>
      </c>
      <c r="BF298">
        <f t="shared" si="625"/>
        <v>0</v>
      </c>
      <c r="BG298">
        <f t="shared" si="626"/>
        <v>0</v>
      </c>
      <c r="BH298">
        <f t="shared" si="627"/>
        <v>0</v>
      </c>
      <c r="BI298">
        <f t="shared" si="628"/>
        <v>0</v>
      </c>
      <c r="BJ298">
        <f t="shared" si="629"/>
        <v>0</v>
      </c>
      <c r="BK298">
        <f t="shared" si="630"/>
        <v>0</v>
      </c>
      <c r="BL298">
        <f t="shared" si="631"/>
        <v>0</v>
      </c>
      <c r="BM298">
        <f t="shared" si="632"/>
        <v>0</v>
      </c>
      <c r="BN298">
        <f t="shared" si="633"/>
        <v>0</v>
      </c>
      <c r="BO298">
        <f t="shared" si="634"/>
        <v>0</v>
      </c>
      <c r="BP298">
        <f t="shared" si="635"/>
        <v>0</v>
      </c>
      <c r="BQ298">
        <f t="shared" si="636"/>
        <v>0</v>
      </c>
      <c r="BR298">
        <f t="shared" si="637"/>
        <v>0</v>
      </c>
      <c r="BS298">
        <f t="shared" si="638"/>
        <v>0</v>
      </c>
      <c r="BT298">
        <f t="shared" si="639"/>
        <v>0</v>
      </c>
      <c r="BU298">
        <f t="shared" si="640"/>
        <v>0</v>
      </c>
      <c r="BV298">
        <f t="shared" si="641"/>
        <v>0</v>
      </c>
      <c r="BW298">
        <f t="shared" si="642"/>
        <v>0</v>
      </c>
      <c r="BX298">
        <f t="shared" si="643"/>
        <v>0</v>
      </c>
      <c r="BY298">
        <f t="shared" si="644"/>
        <v>0</v>
      </c>
      <c r="BZ298">
        <f t="shared" si="645"/>
        <v>0</v>
      </c>
      <c r="CA298">
        <f t="shared" si="646"/>
        <v>0</v>
      </c>
      <c r="CB298">
        <f t="shared" si="647"/>
        <v>0</v>
      </c>
      <c r="CC298">
        <f t="shared" si="648"/>
        <v>0</v>
      </c>
      <c r="CD298">
        <f t="shared" si="649"/>
        <v>0</v>
      </c>
      <c r="CE298">
        <f t="shared" si="650"/>
        <v>0</v>
      </c>
      <c r="CF298">
        <f t="shared" si="651"/>
        <v>0</v>
      </c>
      <c r="CG298">
        <f t="shared" si="652"/>
        <v>0</v>
      </c>
      <c r="CH298">
        <f t="shared" si="653"/>
        <v>0</v>
      </c>
      <c r="CI298">
        <f t="shared" si="654"/>
        <v>0</v>
      </c>
      <c r="CJ298">
        <f t="shared" si="655"/>
        <v>0</v>
      </c>
      <c r="CK298">
        <f t="shared" si="656"/>
        <v>0</v>
      </c>
      <c r="CL298" t="str">
        <f t="shared" si="657"/>
        <v/>
      </c>
      <c r="CM298" t="str">
        <f t="shared" si="658"/>
        <v/>
      </c>
      <c r="CN298" t="str">
        <f t="shared" si="659"/>
        <v/>
      </c>
      <c r="CO298" t="str">
        <f t="shared" si="660"/>
        <v/>
      </c>
      <c r="CP298" t="str">
        <f t="shared" si="661"/>
        <v/>
      </c>
      <c r="CQ298" t="str">
        <f t="shared" si="662"/>
        <v/>
      </c>
      <c r="CR298" t="str">
        <f t="shared" si="663"/>
        <v/>
      </c>
      <c r="CS298" t="str">
        <f t="shared" si="664"/>
        <v/>
      </c>
      <c r="CT298" t="str">
        <f t="shared" si="665"/>
        <v/>
      </c>
      <c r="CU298" t="str">
        <f t="shared" si="666"/>
        <v/>
      </c>
      <c r="CV298" t="str">
        <f t="shared" si="667"/>
        <v/>
      </c>
      <c r="CW298" t="str">
        <f t="shared" si="668"/>
        <v/>
      </c>
      <c r="CX298" t="str">
        <f t="shared" si="669"/>
        <v/>
      </c>
      <c r="CY298" t="str">
        <f t="shared" si="670"/>
        <v/>
      </c>
      <c r="CZ298" t="str">
        <f t="shared" si="671"/>
        <v/>
      </c>
      <c r="DA298" t="str">
        <f t="shared" si="672"/>
        <v/>
      </c>
      <c r="DB298" t="str">
        <f t="shared" si="673"/>
        <v/>
      </c>
      <c r="DC298" t="str">
        <f t="shared" si="674"/>
        <v/>
      </c>
      <c r="DD298" t="str">
        <f t="shared" si="675"/>
        <v/>
      </c>
      <c r="DE298" t="str">
        <f t="shared" si="676"/>
        <v/>
      </c>
      <c r="DF298" t="str">
        <f t="shared" si="677"/>
        <v/>
      </c>
      <c r="DG298" t="str">
        <f t="shared" si="678"/>
        <v/>
      </c>
      <c r="DH298" t="str">
        <f t="shared" si="679"/>
        <v/>
      </c>
      <c r="DI298" t="str">
        <f t="shared" si="680"/>
        <v/>
      </c>
      <c r="DJ298" t="str">
        <f t="shared" si="681"/>
        <v/>
      </c>
      <c r="DK298" t="str">
        <f t="shared" si="682"/>
        <v/>
      </c>
      <c r="DL298" t="str">
        <f t="shared" si="683"/>
        <v/>
      </c>
      <c r="DM298" t="str">
        <f t="shared" si="684"/>
        <v/>
      </c>
      <c r="DN298" t="str">
        <f t="shared" si="685"/>
        <v/>
      </c>
      <c r="DO298" t="str">
        <f t="shared" si="686"/>
        <v/>
      </c>
      <c r="DP298" t="str">
        <f t="shared" si="687"/>
        <v/>
      </c>
      <c r="DQ298" t="str">
        <f t="shared" si="688"/>
        <v/>
      </c>
      <c r="DR298" t="str">
        <f t="shared" si="689"/>
        <v/>
      </c>
      <c r="DS298" t="str">
        <f t="shared" si="690"/>
        <v/>
      </c>
      <c r="DT298" t="str">
        <f t="shared" si="691"/>
        <v/>
      </c>
      <c r="DU298">
        <f t="shared" si="692"/>
        <v>0</v>
      </c>
      <c r="DV298">
        <f t="shared" si="693"/>
        <v>0</v>
      </c>
      <c r="DW298">
        <f t="shared" si="694"/>
        <v>0</v>
      </c>
      <c r="DX298" t="str">
        <f t="shared" si="695"/>
        <v/>
      </c>
      <c r="DY298" t="str">
        <f t="shared" si="696"/>
        <v/>
      </c>
      <c r="DZ298" t="str">
        <f t="shared" si="697"/>
        <v/>
      </c>
      <c r="EA298" s="5">
        <f t="shared" si="698"/>
        <v>0</v>
      </c>
      <c r="EB298" s="3">
        <f t="shared" si="699"/>
        <v>0</v>
      </c>
    </row>
    <row r="299" spans="2:132" x14ac:dyDescent="0.2">
      <c r="B299" s="25">
        <v>294</v>
      </c>
      <c r="C299" s="26">
        <f>Zisk!D313</f>
        <v>0</v>
      </c>
      <c r="D299">
        <f>Zisk!E313</f>
        <v>0</v>
      </c>
      <c r="E299" s="66" t="str">
        <f t="shared" si="586"/>
        <v/>
      </c>
      <c r="F299" t="str">
        <f t="shared" si="587"/>
        <v/>
      </c>
      <c r="G299" s="66" t="str">
        <f t="shared" si="588"/>
        <v/>
      </c>
      <c r="H299" s="25"/>
      <c r="I299" s="25"/>
      <c r="J299">
        <f>VstupniParametry_SKRYT!$D$5</f>
        <v>0.02</v>
      </c>
      <c r="K299">
        <f>VstupniParametry_SKRYT!$D$6</f>
        <v>0.06</v>
      </c>
      <c r="L299">
        <f>VstupniParametry_SKRYT!$D$7</f>
        <v>0.06</v>
      </c>
      <c r="M299">
        <f>VstupniParametry_SKRYT!$D$8</f>
        <v>0.06</v>
      </c>
      <c r="N299">
        <f>VstupniParametry_SKRYT!$D$9</f>
        <v>1.7999999999999999E-2</v>
      </c>
      <c r="O299" s="27">
        <f>VstupniParametry_SKRYT!$D$10</f>
        <v>0.01</v>
      </c>
      <c r="P299" s="27">
        <f>VstupniParametry_SKRYT!$D$11</f>
        <v>0.01</v>
      </c>
      <c r="Q299" s="27">
        <f>VstupniParametry_SKRYT!$D$12</f>
        <v>0.01</v>
      </c>
      <c r="R299" s="27">
        <f>VstupniParametry_SKRYT!$D$13</f>
        <v>0.01</v>
      </c>
      <c r="S299" s="27">
        <f>VstupniParametry_SKRYT!$D$14</f>
        <v>0.01</v>
      </c>
      <c r="T299">
        <f t="shared" si="589"/>
        <v>0</v>
      </c>
      <c r="U299">
        <f t="shared" si="590"/>
        <v>0</v>
      </c>
      <c r="V299">
        <f t="shared" si="591"/>
        <v>0</v>
      </c>
      <c r="W299">
        <f t="shared" si="592"/>
        <v>0</v>
      </c>
      <c r="X299">
        <f t="shared" si="593"/>
        <v>0</v>
      </c>
      <c r="Y299">
        <f t="shared" si="594"/>
        <v>0</v>
      </c>
      <c r="Z299">
        <f t="shared" si="595"/>
        <v>0</v>
      </c>
      <c r="AA299">
        <f t="shared" si="596"/>
        <v>0</v>
      </c>
      <c r="AB299">
        <f t="shared" si="597"/>
        <v>0</v>
      </c>
      <c r="AC299">
        <f t="shared" si="598"/>
        <v>0</v>
      </c>
      <c r="AD299">
        <f t="shared" si="599"/>
        <v>0</v>
      </c>
      <c r="AE299">
        <f t="shared" si="600"/>
        <v>0</v>
      </c>
      <c r="AF299">
        <f t="shared" si="601"/>
        <v>0</v>
      </c>
      <c r="AG299">
        <f t="shared" si="602"/>
        <v>0</v>
      </c>
      <c r="AH299">
        <f t="shared" si="603"/>
        <v>0</v>
      </c>
      <c r="AI299">
        <f t="shared" si="604"/>
        <v>0</v>
      </c>
      <c r="AJ299">
        <f t="shared" si="605"/>
        <v>0</v>
      </c>
      <c r="AK299">
        <f t="shared" si="606"/>
        <v>0</v>
      </c>
      <c r="AL299">
        <f t="shared" si="607"/>
        <v>0</v>
      </c>
      <c r="AM299">
        <f t="shared" si="608"/>
        <v>0</v>
      </c>
      <c r="AN299">
        <f t="shared" si="609"/>
        <v>0</v>
      </c>
      <c r="AO299">
        <f t="shared" si="610"/>
        <v>0</v>
      </c>
      <c r="AP299">
        <f t="shared" si="611"/>
        <v>0</v>
      </c>
      <c r="AQ299">
        <f t="shared" si="612"/>
        <v>0</v>
      </c>
      <c r="AR299">
        <f t="shared" si="613"/>
        <v>0</v>
      </c>
      <c r="AS299">
        <f t="shared" si="614"/>
        <v>0</v>
      </c>
      <c r="AT299">
        <f t="shared" si="584"/>
        <v>0</v>
      </c>
      <c r="AU299">
        <f t="shared" si="615"/>
        <v>0</v>
      </c>
      <c r="AV299">
        <f t="shared" si="616"/>
        <v>0</v>
      </c>
      <c r="AW299">
        <f t="shared" si="585"/>
        <v>0</v>
      </c>
      <c r="AX299">
        <f t="shared" si="617"/>
        <v>0</v>
      </c>
      <c r="AY299">
        <f t="shared" si="618"/>
        <v>0</v>
      </c>
      <c r="AZ299">
        <f t="shared" si="619"/>
        <v>0</v>
      </c>
      <c r="BA299">
        <f t="shared" si="620"/>
        <v>0</v>
      </c>
      <c r="BB299">
        <f t="shared" si="621"/>
        <v>0</v>
      </c>
      <c r="BC299">
        <f t="shared" si="622"/>
        <v>0</v>
      </c>
      <c r="BD299">
        <f t="shared" si="623"/>
        <v>0</v>
      </c>
      <c r="BE299">
        <f t="shared" si="624"/>
        <v>0</v>
      </c>
      <c r="BF299">
        <f t="shared" si="625"/>
        <v>0</v>
      </c>
      <c r="BG299">
        <f t="shared" si="626"/>
        <v>0</v>
      </c>
      <c r="BH299">
        <f t="shared" si="627"/>
        <v>0</v>
      </c>
      <c r="BI299">
        <f t="shared" si="628"/>
        <v>0</v>
      </c>
      <c r="BJ299">
        <f t="shared" si="629"/>
        <v>0</v>
      </c>
      <c r="BK299">
        <f t="shared" si="630"/>
        <v>0</v>
      </c>
      <c r="BL299">
        <f t="shared" si="631"/>
        <v>0</v>
      </c>
      <c r="BM299">
        <f t="shared" si="632"/>
        <v>0</v>
      </c>
      <c r="BN299">
        <f t="shared" si="633"/>
        <v>0</v>
      </c>
      <c r="BO299">
        <f t="shared" si="634"/>
        <v>0</v>
      </c>
      <c r="BP299">
        <f t="shared" si="635"/>
        <v>0</v>
      </c>
      <c r="BQ299">
        <f t="shared" si="636"/>
        <v>0</v>
      </c>
      <c r="BR299">
        <f t="shared" si="637"/>
        <v>0</v>
      </c>
      <c r="BS299">
        <f t="shared" si="638"/>
        <v>0</v>
      </c>
      <c r="BT299">
        <f t="shared" si="639"/>
        <v>0</v>
      </c>
      <c r="BU299">
        <f t="shared" si="640"/>
        <v>0</v>
      </c>
      <c r="BV299">
        <f t="shared" si="641"/>
        <v>0</v>
      </c>
      <c r="BW299">
        <f t="shared" si="642"/>
        <v>0</v>
      </c>
      <c r="BX299">
        <f t="shared" si="643"/>
        <v>0</v>
      </c>
      <c r="BY299">
        <f t="shared" si="644"/>
        <v>0</v>
      </c>
      <c r="BZ299">
        <f t="shared" si="645"/>
        <v>0</v>
      </c>
      <c r="CA299">
        <f t="shared" si="646"/>
        <v>0</v>
      </c>
      <c r="CB299">
        <f t="shared" si="647"/>
        <v>0</v>
      </c>
      <c r="CC299">
        <f t="shared" si="648"/>
        <v>0</v>
      </c>
      <c r="CD299">
        <f t="shared" si="649"/>
        <v>0</v>
      </c>
      <c r="CE299">
        <f t="shared" si="650"/>
        <v>0</v>
      </c>
      <c r="CF299">
        <f t="shared" si="651"/>
        <v>0</v>
      </c>
      <c r="CG299">
        <f t="shared" si="652"/>
        <v>0</v>
      </c>
      <c r="CH299">
        <f t="shared" si="653"/>
        <v>0</v>
      </c>
      <c r="CI299">
        <f t="shared" si="654"/>
        <v>0</v>
      </c>
      <c r="CJ299">
        <f t="shared" si="655"/>
        <v>0</v>
      </c>
      <c r="CK299">
        <f t="shared" si="656"/>
        <v>0</v>
      </c>
      <c r="CL299" t="str">
        <f t="shared" si="657"/>
        <v/>
      </c>
      <c r="CM299" t="str">
        <f t="shared" si="658"/>
        <v/>
      </c>
      <c r="CN299" t="str">
        <f t="shared" si="659"/>
        <v/>
      </c>
      <c r="CO299" t="str">
        <f t="shared" si="660"/>
        <v/>
      </c>
      <c r="CP299" t="str">
        <f t="shared" si="661"/>
        <v/>
      </c>
      <c r="CQ299" t="str">
        <f t="shared" si="662"/>
        <v/>
      </c>
      <c r="CR299" t="str">
        <f t="shared" si="663"/>
        <v/>
      </c>
      <c r="CS299" t="str">
        <f t="shared" si="664"/>
        <v/>
      </c>
      <c r="CT299" t="str">
        <f t="shared" si="665"/>
        <v/>
      </c>
      <c r="CU299" t="str">
        <f t="shared" si="666"/>
        <v/>
      </c>
      <c r="CV299" t="str">
        <f t="shared" si="667"/>
        <v/>
      </c>
      <c r="CW299" t="str">
        <f t="shared" si="668"/>
        <v/>
      </c>
      <c r="CX299" t="str">
        <f t="shared" si="669"/>
        <v/>
      </c>
      <c r="CY299" t="str">
        <f t="shared" si="670"/>
        <v/>
      </c>
      <c r="CZ299" t="str">
        <f t="shared" si="671"/>
        <v/>
      </c>
      <c r="DA299" t="str">
        <f t="shared" si="672"/>
        <v/>
      </c>
      <c r="DB299" t="str">
        <f t="shared" si="673"/>
        <v/>
      </c>
      <c r="DC299" t="str">
        <f t="shared" si="674"/>
        <v/>
      </c>
      <c r="DD299" t="str">
        <f t="shared" si="675"/>
        <v/>
      </c>
      <c r="DE299" t="str">
        <f t="shared" si="676"/>
        <v/>
      </c>
      <c r="DF299" t="str">
        <f t="shared" si="677"/>
        <v/>
      </c>
      <c r="DG299" t="str">
        <f t="shared" si="678"/>
        <v/>
      </c>
      <c r="DH299" t="str">
        <f t="shared" si="679"/>
        <v/>
      </c>
      <c r="DI299" t="str">
        <f t="shared" si="680"/>
        <v/>
      </c>
      <c r="DJ299" t="str">
        <f t="shared" si="681"/>
        <v/>
      </c>
      <c r="DK299" t="str">
        <f t="shared" si="682"/>
        <v/>
      </c>
      <c r="DL299" t="str">
        <f t="shared" si="683"/>
        <v/>
      </c>
      <c r="DM299" t="str">
        <f t="shared" si="684"/>
        <v/>
      </c>
      <c r="DN299" t="str">
        <f t="shared" si="685"/>
        <v/>
      </c>
      <c r="DO299" t="str">
        <f t="shared" si="686"/>
        <v/>
      </c>
      <c r="DP299" t="str">
        <f t="shared" si="687"/>
        <v/>
      </c>
      <c r="DQ299" t="str">
        <f t="shared" si="688"/>
        <v/>
      </c>
      <c r="DR299" t="str">
        <f t="shared" si="689"/>
        <v/>
      </c>
      <c r="DS299" t="str">
        <f t="shared" si="690"/>
        <v/>
      </c>
      <c r="DT299" t="str">
        <f t="shared" si="691"/>
        <v/>
      </c>
      <c r="DU299">
        <f t="shared" si="692"/>
        <v>0</v>
      </c>
      <c r="DV299">
        <f t="shared" si="693"/>
        <v>0</v>
      </c>
      <c r="DW299">
        <f t="shared" si="694"/>
        <v>0</v>
      </c>
      <c r="DX299" t="str">
        <f t="shared" si="695"/>
        <v/>
      </c>
      <c r="DY299" t="str">
        <f t="shared" si="696"/>
        <v/>
      </c>
      <c r="DZ299" t="str">
        <f t="shared" si="697"/>
        <v/>
      </c>
      <c r="EA299" s="5">
        <f t="shared" si="698"/>
        <v>0</v>
      </c>
      <c r="EB299" s="3">
        <f t="shared" si="699"/>
        <v>0</v>
      </c>
    </row>
    <row r="300" spans="2:132" x14ac:dyDescent="0.2">
      <c r="B300">
        <v>295</v>
      </c>
      <c r="C300" s="3">
        <f>Zisk!D314</f>
        <v>0</v>
      </c>
      <c r="D300">
        <f>Zisk!E314</f>
        <v>0</v>
      </c>
      <c r="E300" s="66" t="str">
        <f t="shared" si="586"/>
        <v/>
      </c>
      <c r="F300" t="str">
        <f t="shared" si="587"/>
        <v/>
      </c>
      <c r="G300" s="66" t="str">
        <f t="shared" si="588"/>
        <v/>
      </c>
      <c r="J300">
        <f>VstupniParametry_SKRYT!$D$5</f>
        <v>0.02</v>
      </c>
      <c r="K300">
        <f>VstupniParametry_SKRYT!$D$6</f>
        <v>0.06</v>
      </c>
      <c r="L300">
        <f>VstupniParametry_SKRYT!$D$7</f>
        <v>0.06</v>
      </c>
      <c r="M300">
        <f>VstupniParametry_SKRYT!$D$8</f>
        <v>0.06</v>
      </c>
      <c r="N300">
        <f>VstupniParametry_SKRYT!$D$9</f>
        <v>1.7999999999999999E-2</v>
      </c>
      <c r="O300" s="27">
        <f>VstupniParametry_SKRYT!$D$10</f>
        <v>0.01</v>
      </c>
      <c r="P300" s="27">
        <f>VstupniParametry_SKRYT!$D$11</f>
        <v>0.01</v>
      </c>
      <c r="Q300" s="27">
        <f>VstupniParametry_SKRYT!$D$12</f>
        <v>0.01</v>
      </c>
      <c r="R300" s="27">
        <f>VstupniParametry_SKRYT!$D$13</f>
        <v>0.01</v>
      </c>
      <c r="S300" s="27">
        <f>VstupniParametry_SKRYT!$D$14</f>
        <v>0.01</v>
      </c>
      <c r="T300">
        <f t="shared" si="589"/>
        <v>0</v>
      </c>
      <c r="U300">
        <f t="shared" si="590"/>
        <v>0</v>
      </c>
      <c r="V300">
        <f t="shared" si="591"/>
        <v>0</v>
      </c>
      <c r="W300">
        <f t="shared" si="592"/>
        <v>0</v>
      </c>
      <c r="X300">
        <f t="shared" si="593"/>
        <v>0</v>
      </c>
      <c r="Y300">
        <f t="shared" si="594"/>
        <v>0</v>
      </c>
      <c r="Z300">
        <f t="shared" si="595"/>
        <v>0</v>
      </c>
      <c r="AA300">
        <f t="shared" si="596"/>
        <v>0</v>
      </c>
      <c r="AB300">
        <f t="shared" si="597"/>
        <v>0</v>
      </c>
      <c r="AC300">
        <f t="shared" si="598"/>
        <v>0</v>
      </c>
      <c r="AD300">
        <f t="shared" si="599"/>
        <v>0</v>
      </c>
      <c r="AE300">
        <f t="shared" si="600"/>
        <v>0</v>
      </c>
      <c r="AF300">
        <f t="shared" si="601"/>
        <v>0</v>
      </c>
      <c r="AG300">
        <f t="shared" si="602"/>
        <v>0</v>
      </c>
      <c r="AH300">
        <f t="shared" si="603"/>
        <v>0</v>
      </c>
      <c r="AI300">
        <f t="shared" si="604"/>
        <v>0</v>
      </c>
      <c r="AJ300">
        <f t="shared" si="605"/>
        <v>0</v>
      </c>
      <c r="AK300">
        <f t="shared" si="606"/>
        <v>0</v>
      </c>
      <c r="AL300">
        <f t="shared" si="607"/>
        <v>0</v>
      </c>
      <c r="AM300">
        <f t="shared" si="608"/>
        <v>0</v>
      </c>
      <c r="AN300">
        <f t="shared" si="609"/>
        <v>0</v>
      </c>
      <c r="AO300">
        <f t="shared" si="610"/>
        <v>0</v>
      </c>
      <c r="AP300">
        <f t="shared" si="611"/>
        <v>0</v>
      </c>
      <c r="AQ300">
        <f t="shared" si="612"/>
        <v>0</v>
      </c>
      <c r="AR300">
        <f t="shared" si="613"/>
        <v>0</v>
      </c>
      <c r="AS300">
        <f t="shared" si="614"/>
        <v>0</v>
      </c>
      <c r="AT300">
        <f t="shared" si="584"/>
        <v>0</v>
      </c>
      <c r="AU300">
        <f t="shared" si="615"/>
        <v>0</v>
      </c>
      <c r="AV300">
        <f t="shared" si="616"/>
        <v>0</v>
      </c>
      <c r="AW300">
        <f t="shared" si="585"/>
        <v>0</v>
      </c>
      <c r="AX300">
        <f t="shared" si="617"/>
        <v>0</v>
      </c>
      <c r="AY300">
        <f t="shared" si="618"/>
        <v>0</v>
      </c>
      <c r="AZ300">
        <f t="shared" si="619"/>
        <v>0</v>
      </c>
      <c r="BA300">
        <f t="shared" si="620"/>
        <v>0</v>
      </c>
      <c r="BB300">
        <f t="shared" si="621"/>
        <v>0</v>
      </c>
      <c r="BC300">
        <f t="shared" si="622"/>
        <v>0</v>
      </c>
      <c r="BD300">
        <f t="shared" si="623"/>
        <v>0</v>
      </c>
      <c r="BE300">
        <f t="shared" si="624"/>
        <v>0</v>
      </c>
      <c r="BF300">
        <f t="shared" si="625"/>
        <v>0</v>
      </c>
      <c r="BG300">
        <f t="shared" si="626"/>
        <v>0</v>
      </c>
      <c r="BH300">
        <f t="shared" si="627"/>
        <v>0</v>
      </c>
      <c r="BI300">
        <f t="shared" si="628"/>
        <v>0</v>
      </c>
      <c r="BJ300">
        <f t="shared" si="629"/>
        <v>0</v>
      </c>
      <c r="BK300">
        <f t="shared" si="630"/>
        <v>0</v>
      </c>
      <c r="BL300">
        <f t="shared" si="631"/>
        <v>0</v>
      </c>
      <c r="BM300">
        <f t="shared" si="632"/>
        <v>0</v>
      </c>
      <c r="BN300">
        <f t="shared" si="633"/>
        <v>0</v>
      </c>
      <c r="BO300">
        <f t="shared" si="634"/>
        <v>0</v>
      </c>
      <c r="BP300">
        <f t="shared" si="635"/>
        <v>0</v>
      </c>
      <c r="BQ300">
        <f t="shared" si="636"/>
        <v>0</v>
      </c>
      <c r="BR300">
        <f t="shared" si="637"/>
        <v>0</v>
      </c>
      <c r="BS300">
        <f t="shared" si="638"/>
        <v>0</v>
      </c>
      <c r="BT300">
        <f t="shared" si="639"/>
        <v>0</v>
      </c>
      <c r="BU300">
        <f t="shared" si="640"/>
        <v>0</v>
      </c>
      <c r="BV300">
        <f t="shared" si="641"/>
        <v>0</v>
      </c>
      <c r="BW300">
        <f t="shared" si="642"/>
        <v>0</v>
      </c>
      <c r="BX300">
        <f t="shared" si="643"/>
        <v>0</v>
      </c>
      <c r="BY300">
        <f t="shared" si="644"/>
        <v>0</v>
      </c>
      <c r="BZ300">
        <f t="shared" si="645"/>
        <v>0</v>
      </c>
      <c r="CA300">
        <f t="shared" si="646"/>
        <v>0</v>
      </c>
      <c r="CB300">
        <f t="shared" si="647"/>
        <v>0</v>
      </c>
      <c r="CC300">
        <f t="shared" si="648"/>
        <v>0</v>
      </c>
      <c r="CD300">
        <f t="shared" si="649"/>
        <v>0</v>
      </c>
      <c r="CE300">
        <f t="shared" si="650"/>
        <v>0</v>
      </c>
      <c r="CF300">
        <f t="shared" si="651"/>
        <v>0</v>
      </c>
      <c r="CG300">
        <f t="shared" si="652"/>
        <v>0</v>
      </c>
      <c r="CH300">
        <f t="shared" si="653"/>
        <v>0</v>
      </c>
      <c r="CI300">
        <f t="shared" si="654"/>
        <v>0</v>
      </c>
      <c r="CJ300">
        <f t="shared" si="655"/>
        <v>0</v>
      </c>
      <c r="CK300">
        <f t="shared" si="656"/>
        <v>0</v>
      </c>
      <c r="CL300" t="str">
        <f t="shared" si="657"/>
        <v/>
      </c>
      <c r="CM300" t="str">
        <f t="shared" si="658"/>
        <v/>
      </c>
      <c r="CN300" t="str">
        <f t="shared" si="659"/>
        <v/>
      </c>
      <c r="CO300" t="str">
        <f t="shared" si="660"/>
        <v/>
      </c>
      <c r="CP300" t="str">
        <f t="shared" si="661"/>
        <v/>
      </c>
      <c r="CQ300" t="str">
        <f t="shared" si="662"/>
        <v/>
      </c>
      <c r="CR300" t="str">
        <f t="shared" si="663"/>
        <v/>
      </c>
      <c r="CS300" t="str">
        <f t="shared" si="664"/>
        <v/>
      </c>
      <c r="CT300" t="str">
        <f t="shared" si="665"/>
        <v/>
      </c>
      <c r="CU300" t="str">
        <f t="shared" si="666"/>
        <v/>
      </c>
      <c r="CV300" t="str">
        <f t="shared" si="667"/>
        <v/>
      </c>
      <c r="CW300" t="str">
        <f t="shared" si="668"/>
        <v/>
      </c>
      <c r="CX300" t="str">
        <f t="shared" si="669"/>
        <v/>
      </c>
      <c r="CY300" t="str">
        <f t="shared" si="670"/>
        <v/>
      </c>
      <c r="CZ300" t="str">
        <f t="shared" si="671"/>
        <v/>
      </c>
      <c r="DA300" t="str">
        <f t="shared" si="672"/>
        <v/>
      </c>
      <c r="DB300" t="str">
        <f t="shared" si="673"/>
        <v/>
      </c>
      <c r="DC300" t="str">
        <f t="shared" si="674"/>
        <v/>
      </c>
      <c r="DD300" t="str">
        <f t="shared" si="675"/>
        <v/>
      </c>
      <c r="DE300" t="str">
        <f t="shared" si="676"/>
        <v/>
      </c>
      <c r="DF300" t="str">
        <f t="shared" si="677"/>
        <v/>
      </c>
      <c r="DG300" t="str">
        <f t="shared" si="678"/>
        <v/>
      </c>
      <c r="DH300" t="str">
        <f t="shared" si="679"/>
        <v/>
      </c>
      <c r="DI300" t="str">
        <f t="shared" si="680"/>
        <v/>
      </c>
      <c r="DJ300" t="str">
        <f t="shared" si="681"/>
        <v/>
      </c>
      <c r="DK300" t="str">
        <f t="shared" si="682"/>
        <v/>
      </c>
      <c r="DL300" t="str">
        <f t="shared" si="683"/>
        <v/>
      </c>
      <c r="DM300" t="str">
        <f t="shared" si="684"/>
        <v/>
      </c>
      <c r="DN300" t="str">
        <f t="shared" si="685"/>
        <v/>
      </c>
      <c r="DO300" t="str">
        <f t="shared" si="686"/>
        <v/>
      </c>
      <c r="DP300" t="str">
        <f t="shared" si="687"/>
        <v/>
      </c>
      <c r="DQ300" t="str">
        <f t="shared" si="688"/>
        <v/>
      </c>
      <c r="DR300" t="str">
        <f t="shared" si="689"/>
        <v/>
      </c>
      <c r="DS300" t="str">
        <f t="shared" si="690"/>
        <v/>
      </c>
      <c r="DT300" t="str">
        <f t="shared" si="691"/>
        <v/>
      </c>
      <c r="DU300">
        <f t="shared" si="692"/>
        <v>0</v>
      </c>
      <c r="DV300">
        <f t="shared" si="693"/>
        <v>0</v>
      </c>
      <c r="DW300">
        <f t="shared" si="694"/>
        <v>0</v>
      </c>
      <c r="DX300" t="str">
        <f t="shared" si="695"/>
        <v/>
      </c>
      <c r="DY300" t="str">
        <f t="shared" si="696"/>
        <v/>
      </c>
      <c r="DZ300" t="str">
        <f t="shared" si="697"/>
        <v/>
      </c>
      <c r="EA300" s="5">
        <f t="shared" si="698"/>
        <v>0</v>
      </c>
      <c r="EB300" s="3">
        <f t="shared" si="699"/>
        <v>0</v>
      </c>
    </row>
    <row r="301" spans="2:132" x14ac:dyDescent="0.2">
      <c r="B301" s="25">
        <v>296</v>
      </c>
      <c r="C301" s="26">
        <f>Zisk!D315</f>
        <v>0</v>
      </c>
      <c r="D301">
        <f>Zisk!E315</f>
        <v>0</v>
      </c>
      <c r="E301" s="66" t="str">
        <f t="shared" si="586"/>
        <v/>
      </c>
      <c r="F301" t="str">
        <f t="shared" si="587"/>
        <v/>
      </c>
      <c r="G301" s="66" t="str">
        <f t="shared" si="588"/>
        <v/>
      </c>
      <c r="H301" s="25"/>
      <c r="I301" s="25"/>
      <c r="J301">
        <f>VstupniParametry_SKRYT!$D$5</f>
        <v>0.02</v>
      </c>
      <c r="K301">
        <f>VstupniParametry_SKRYT!$D$6</f>
        <v>0.06</v>
      </c>
      <c r="L301">
        <f>VstupniParametry_SKRYT!$D$7</f>
        <v>0.06</v>
      </c>
      <c r="M301">
        <f>VstupniParametry_SKRYT!$D$8</f>
        <v>0.06</v>
      </c>
      <c r="N301">
        <f>VstupniParametry_SKRYT!$D$9</f>
        <v>1.7999999999999999E-2</v>
      </c>
      <c r="O301" s="27">
        <f>VstupniParametry_SKRYT!$D$10</f>
        <v>0.01</v>
      </c>
      <c r="P301" s="27">
        <f>VstupniParametry_SKRYT!$D$11</f>
        <v>0.01</v>
      </c>
      <c r="Q301" s="27">
        <f>VstupniParametry_SKRYT!$D$12</f>
        <v>0.01</v>
      </c>
      <c r="R301" s="27">
        <f>VstupniParametry_SKRYT!$D$13</f>
        <v>0.01</v>
      </c>
      <c r="S301" s="27">
        <f>VstupniParametry_SKRYT!$D$14</f>
        <v>0.01</v>
      </c>
      <c r="T301">
        <f t="shared" si="589"/>
        <v>0</v>
      </c>
      <c r="U301">
        <f t="shared" si="590"/>
        <v>0</v>
      </c>
      <c r="V301">
        <f t="shared" si="591"/>
        <v>0</v>
      </c>
      <c r="W301">
        <f t="shared" si="592"/>
        <v>0</v>
      </c>
      <c r="X301">
        <f t="shared" si="593"/>
        <v>0</v>
      </c>
      <c r="Y301">
        <f t="shared" si="594"/>
        <v>0</v>
      </c>
      <c r="Z301">
        <f t="shared" si="595"/>
        <v>0</v>
      </c>
      <c r="AA301">
        <f t="shared" si="596"/>
        <v>0</v>
      </c>
      <c r="AB301">
        <f t="shared" si="597"/>
        <v>0</v>
      </c>
      <c r="AC301">
        <f t="shared" si="598"/>
        <v>0</v>
      </c>
      <c r="AD301">
        <f t="shared" si="599"/>
        <v>0</v>
      </c>
      <c r="AE301">
        <f t="shared" si="600"/>
        <v>0</v>
      </c>
      <c r="AF301">
        <f t="shared" si="601"/>
        <v>0</v>
      </c>
      <c r="AG301">
        <f t="shared" si="602"/>
        <v>0</v>
      </c>
      <c r="AH301">
        <f t="shared" si="603"/>
        <v>0</v>
      </c>
      <c r="AI301">
        <f t="shared" si="604"/>
        <v>0</v>
      </c>
      <c r="AJ301">
        <f t="shared" si="605"/>
        <v>0</v>
      </c>
      <c r="AK301">
        <f t="shared" si="606"/>
        <v>0</v>
      </c>
      <c r="AL301">
        <f t="shared" si="607"/>
        <v>0</v>
      </c>
      <c r="AM301">
        <f t="shared" si="608"/>
        <v>0</v>
      </c>
      <c r="AN301">
        <f t="shared" si="609"/>
        <v>0</v>
      </c>
      <c r="AO301">
        <f t="shared" si="610"/>
        <v>0</v>
      </c>
      <c r="AP301">
        <f t="shared" si="611"/>
        <v>0</v>
      </c>
      <c r="AQ301">
        <f t="shared" si="612"/>
        <v>0</v>
      </c>
      <c r="AR301">
        <f t="shared" si="613"/>
        <v>0</v>
      </c>
      <c r="AS301">
        <f t="shared" si="614"/>
        <v>0</v>
      </c>
      <c r="AT301">
        <f t="shared" si="584"/>
        <v>0</v>
      </c>
      <c r="AU301">
        <f t="shared" si="615"/>
        <v>0</v>
      </c>
      <c r="AV301">
        <f t="shared" si="616"/>
        <v>0</v>
      </c>
      <c r="AW301">
        <f t="shared" si="585"/>
        <v>0</v>
      </c>
      <c r="AX301">
        <f t="shared" si="617"/>
        <v>0</v>
      </c>
      <c r="AY301">
        <f t="shared" si="618"/>
        <v>0</v>
      </c>
      <c r="AZ301">
        <f t="shared" si="619"/>
        <v>0</v>
      </c>
      <c r="BA301">
        <f t="shared" si="620"/>
        <v>0</v>
      </c>
      <c r="BB301">
        <f t="shared" si="621"/>
        <v>0</v>
      </c>
      <c r="BC301">
        <f t="shared" si="622"/>
        <v>0</v>
      </c>
      <c r="BD301">
        <f t="shared" si="623"/>
        <v>0</v>
      </c>
      <c r="BE301">
        <f t="shared" si="624"/>
        <v>0</v>
      </c>
      <c r="BF301">
        <f t="shared" si="625"/>
        <v>0</v>
      </c>
      <c r="BG301">
        <f t="shared" si="626"/>
        <v>0</v>
      </c>
      <c r="BH301">
        <f t="shared" si="627"/>
        <v>0</v>
      </c>
      <c r="BI301">
        <f t="shared" si="628"/>
        <v>0</v>
      </c>
      <c r="BJ301">
        <f t="shared" si="629"/>
        <v>0</v>
      </c>
      <c r="BK301">
        <f t="shared" si="630"/>
        <v>0</v>
      </c>
      <c r="BL301">
        <f t="shared" si="631"/>
        <v>0</v>
      </c>
      <c r="BM301">
        <f t="shared" si="632"/>
        <v>0</v>
      </c>
      <c r="BN301">
        <f t="shared" si="633"/>
        <v>0</v>
      </c>
      <c r="BO301">
        <f t="shared" si="634"/>
        <v>0</v>
      </c>
      <c r="BP301">
        <f t="shared" si="635"/>
        <v>0</v>
      </c>
      <c r="BQ301">
        <f t="shared" si="636"/>
        <v>0</v>
      </c>
      <c r="BR301">
        <f t="shared" si="637"/>
        <v>0</v>
      </c>
      <c r="BS301">
        <f t="shared" si="638"/>
        <v>0</v>
      </c>
      <c r="BT301">
        <f t="shared" si="639"/>
        <v>0</v>
      </c>
      <c r="BU301">
        <f t="shared" si="640"/>
        <v>0</v>
      </c>
      <c r="BV301">
        <f t="shared" si="641"/>
        <v>0</v>
      </c>
      <c r="BW301">
        <f t="shared" si="642"/>
        <v>0</v>
      </c>
      <c r="BX301">
        <f t="shared" si="643"/>
        <v>0</v>
      </c>
      <c r="BY301">
        <f t="shared" si="644"/>
        <v>0</v>
      </c>
      <c r="BZ301">
        <f t="shared" si="645"/>
        <v>0</v>
      </c>
      <c r="CA301">
        <f t="shared" si="646"/>
        <v>0</v>
      </c>
      <c r="CB301">
        <f t="shared" si="647"/>
        <v>0</v>
      </c>
      <c r="CC301">
        <f t="shared" si="648"/>
        <v>0</v>
      </c>
      <c r="CD301">
        <f t="shared" si="649"/>
        <v>0</v>
      </c>
      <c r="CE301">
        <f t="shared" si="650"/>
        <v>0</v>
      </c>
      <c r="CF301">
        <f t="shared" si="651"/>
        <v>0</v>
      </c>
      <c r="CG301">
        <f t="shared" si="652"/>
        <v>0</v>
      </c>
      <c r="CH301">
        <f t="shared" si="653"/>
        <v>0</v>
      </c>
      <c r="CI301">
        <f t="shared" si="654"/>
        <v>0</v>
      </c>
      <c r="CJ301">
        <f t="shared" si="655"/>
        <v>0</v>
      </c>
      <c r="CK301">
        <f t="shared" si="656"/>
        <v>0</v>
      </c>
      <c r="CL301" t="str">
        <f t="shared" si="657"/>
        <v/>
      </c>
      <c r="CM301" t="str">
        <f t="shared" si="658"/>
        <v/>
      </c>
      <c r="CN301" t="str">
        <f t="shared" si="659"/>
        <v/>
      </c>
      <c r="CO301" t="str">
        <f t="shared" si="660"/>
        <v/>
      </c>
      <c r="CP301" t="str">
        <f t="shared" si="661"/>
        <v/>
      </c>
      <c r="CQ301" t="str">
        <f t="shared" si="662"/>
        <v/>
      </c>
      <c r="CR301" t="str">
        <f t="shared" si="663"/>
        <v/>
      </c>
      <c r="CS301" t="str">
        <f t="shared" si="664"/>
        <v/>
      </c>
      <c r="CT301" t="str">
        <f t="shared" si="665"/>
        <v/>
      </c>
      <c r="CU301" t="str">
        <f t="shared" si="666"/>
        <v/>
      </c>
      <c r="CV301" t="str">
        <f t="shared" si="667"/>
        <v/>
      </c>
      <c r="CW301" t="str">
        <f t="shared" si="668"/>
        <v/>
      </c>
      <c r="CX301" t="str">
        <f t="shared" si="669"/>
        <v/>
      </c>
      <c r="CY301" t="str">
        <f t="shared" si="670"/>
        <v/>
      </c>
      <c r="CZ301" t="str">
        <f t="shared" si="671"/>
        <v/>
      </c>
      <c r="DA301" t="str">
        <f t="shared" si="672"/>
        <v/>
      </c>
      <c r="DB301" t="str">
        <f t="shared" si="673"/>
        <v/>
      </c>
      <c r="DC301" t="str">
        <f t="shared" si="674"/>
        <v/>
      </c>
      <c r="DD301" t="str">
        <f t="shared" si="675"/>
        <v/>
      </c>
      <c r="DE301" t="str">
        <f t="shared" si="676"/>
        <v/>
      </c>
      <c r="DF301" t="str">
        <f t="shared" si="677"/>
        <v/>
      </c>
      <c r="DG301" t="str">
        <f t="shared" si="678"/>
        <v/>
      </c>
      <c r="DH301" t="str">
        <f t="shared" si="679"/>
        <v/>
      </c>
      <c r="DI301" t="str">
        <f t="shared" si="680"/>
        <v/>
      </c>
      <c r="DJ301" t="str">
        <f t="shared" si="681"/>
        <v/>
      </c>
      <c r="DK301" t="str">
        <f t="shared" si="682"/>
        <v/>
      </c>
      <c r="DL301" t="str">
        <f t="shared" si="683"/>
        <v/>
      </c>
      <c r="DM301" t="str">
        <f t="shared" si="684"/>
        <v/>
      </c>
      <c r="DN301" t="str">
        <f t="shared" si="685"/>
        <v/>
      </c>
      <c r="DO301" t="str">
        <f t="shared" si="686"/>
        <v/>
      </c>
      <c r="DP301" t="str">
        <f t="shared" si="687"/>
        <v/>
      </c>
      <c r="DQ301" t="str">
        <f t="shared" si="688"/>
        <v/>
      </c>
      <c r="DR301" t="str">
        <f t="shared" si="689"/>
        <v/>
      </c>
      <c r="DS301" t="str">
        <f t="shared" si="690"/>
        <v/>
      </c>
      <c r="DT301" t="str">
        <f t="shared" si="691"/>
        <v/>
      </c>
      <c r="DU301">
        <f t="shared" si="692"/>
        <v>0</v>
      </c>
      <c r="DV301">
        <f t="shared" si="693"/>
        <v>0</v>
      </c>
      <c r="DW301">
        <f t="shared" si="694"/>
        <v>0</v>
      </c>
      <c r="DX301" t="str">
        <f t="shared" si="695"/>
        <v/>
      </c>
      <c r="DY301" t="str">
        <f t="shared" si="696"/>
        <v/>
      </c>
      <c r="DZ301" t="str">
        <f t="shared" si="697"/>
        <v/>
      </c>
      <c r="EA301" s="5">
        <f t="shared" si="698"/>
        <v>0</v>
      </c>
      <c r="EB301" s="3">
        <f t="shared" si="699"/>
        <v>0</v>
      </c>
    </row>
    <row r="302" spans="2:132" x14ac:dyDescent="0.2">
      <c r="B302">
        <v>297</v>
      </c>
      <c r="C302" s="3">
        <f>Zisk!D316</f>
        <v>0</v>
      </c>
      <c r="D302">
        <f>Zisk!E316</f>
        <v>0</v>
      </c>
      <c r="E302" s="66" t="str">
        <f t="shared" si="586"/>
        <v/>
      </c>
      <c r="F302" t="str">
        <f t="shared" si="587"/>
        <v/>
      </c>
      <c r="G302" s="66" t="str">
        <f t="shared" si="588"/>
        <v/>
      </c>
      <c r="J302">
        <f>VstupniParametry_SKRYT!$D$5</f>
        <v>0.02</v>
      </c>
      <c r="K302">
        <f>VstupniParametry_SKRYT!$D$6</f>
        <v>0.06</v>
      </c>
      <c r="L302">
        <f>VstupniParametry_SKRYT!$D$7</f>
        <v>0.06</v>
      </c>
      <c r="M302">
        <f>VstupniParametry_SKRYT!$D$8</f>
        <v>0.06</v>
      </c>
      <c r="N302">
        <f>VstupniParametry_SKRYT!$D$9</f>
        <v>1.7999999999999999E-2</v>
      </c>
      <c r="O302" s="27">
        <f>VstupniParametry_SKRYT!$D$10</f>
        <v>0.01</v>
      </c>
      <c r="P302" s="27">
        <f>VstupniParametry_SKRYT!$D$11</f>
        <v>0.01</v>
      </c>
      <c r="Q302" s="27">
        <f>VstupniParametry_SKRYT!$D$12</f>
        <v>0.01</v>
      </c>
      <c r="R302" s="27">
        <f>VstupniParametry_SKRYT!$D$13</f>
        <v>0.01</v>
      </c>
      <c r="S302" s="27">
        <f>VstupniParametry_SKRYT!$D$14</f>
        <v>0.01</v>
      </c>
      <c r="T302">
        <f t="shared" si="589"/>
        <v>0</v>
      </c>
      <c r="U302">
        <f t="shared" si="590"/>
        <v>0</v>
      </c>
      <c r="V302">
        <f t="shared" si="591"/>
        <v>0</v>
      </c>
      <c r="W302">
        <f t="shared" si="592"/>
        <v>0</v>
      </c>
      <c r="X302">
        <f t="shared" si="593"/>
        <v>0</v>
      </c>
      <c r="Y302">
        <f t="shared" si="594"/>
        <v>0</v>
      </c>
      <c r="Z302">
        <f t="shared" si="595"/>
        <v>0</v>
      </c>
      <c r="AA302">
        <f t="shared" si="596"/>
        <v>0</v>
      </c>
      <c r="AB302">
        <f t="shared" si="597"/>
        <v>0</v>
      </c>
      <c r="AC302">
        <f t="shared" si="598"/>
        <v>0</v>
      </c>
      <c r="AD302">
        <f t="shared" si="599"/>
        <v>0</v>
      </c>
      <c r="AE302">
        <f t="shared" si="600"/>
        <v>0</v>
      </c>
      <c r="AF302">
        <f t="shared" si="601"/>
        <v>0</v>
      </c>
      <c r="AG302">
        <f t="shared" si="602"/>
        <v>0</v>
      </c>
      <c r="AH302">
        <f t="shared" si="603"/>
        <v>0</v>
      </c>
      <c r="AI302">
        <f t="shared" si="604"/>
        <v>0</v>
      </c>
      <c r="AJ302">
        <f t="shared" si="605"/>
        <v>0</v>
      </c>
      <c r="AK302">
        <f t="shared" si="606"/>
        <v>0</v>
      </c>
      <c r="AL302">
        <f t="shared" si="607"/>
        <v>0</v>
      </c>
      <c r="AM302">
        <f t="shared" si="608"/>
        <v>0</v>
      </c>
      <c r="AN302">
        <f t="shared" si="609"/>
        <v>0</v>
      </c>
      <c r="AO302">
        <f t="shared" si="610"/>
        <v>0</v>
      </c>
      <c r="AP302">
        <f t="shared" si="611"/>
        <v>0</v>
      </c>
      <c r="AQ302">
        <f t="shared" si="612"/>
        <v>0</v>
      </c>
      <c r="AR302">
        <f t="shared" si="613"/>
        <v>0</v>
      </c>
      <c r="AS302">
        <f t="shared" si="614"/>
        <v>0</v>
      </c>
      <c r="AT302">
        <f t="shared" si="584"/>
        <v>0</v>
      </c>
      <c r="AU302">
        <f t="shared" si="615"/>
        <v>0</v>
      </c>
      <c r="AV302">
        <f t="shared" si="616"/>
        <v>0</v>
      </c>
      <c r="AW302">
        <f t="shared" si="585"/>
        <v>0</v>
      </c>
      <c r="AX302">
        <f t="shared" si="617"/>
        <v>0</v>
      </c>
      <c r="AY302">
        <f t="shared" si="618"/>
        <v>0</v>
      </c>
      <c r="AZ302">
        <f t="shared" si="619"/>
        <v>0</v>
      </c>
      <c r="BA302">
        <f t="shared" si="620"/>
        <v>0</v>
      </c>
      <c r="BB302">
        <f t="shared" si="621"/>
        <v>0</v>
      </c>
      <c r="BC302">
        <f t="shared" si="622"/>
        <v>0</v>
      </c>
      <c r="BD302">
        <f t="shared" si="623"/>
        <v>0</v>
      </c>
      <c r="BE302">
        <f t="shared" si="624"/>
        <v>0</v>
      </c>
      <c r="BF302">
        <f t="shared" si="625"/>
        <v>0</v>
      </c>
      <c r="BG302">
        <f t="shared" si="626"/>
        <v>0</v>
      </c>
      <c r="BH302">
        <f t="shared" si="627"/>
        <v>0</v>
      </c>
      <c r="BI302">
        <f t="shared" si="628"/>
        <v>0</v>
      </c>
      <c r="BJ302">
        <f t="shared" si="629"/>
        <v>0</v>
      </c>
      <c r="BK302">
        <f t="shared" si="630"/>
        <v>0</v>
      </c>
      <c r="BL302">
        <f t="shared" si="631"/>
        <v>0</v>
      </c>
      <c r="BM302">
        <f t="shared" si="632"/>
        <v>0</v>
      </c>
      <c r="BN302">
        <f t="shared" si="633"/>
        <v>0</v>
      </c>
      <c r="BO302">
        <f t="shared" si="634"/>
        <v>0</v>
      </c>
      <c r="BP302">
        <f t="shared" si="635"/>
        <v>0</v>
      </c>
      <c r="BQ302">
        <f t="shared" si="636"/>
        <v>0</v>
      </c>
      <c r="BR302">
        <f t="shared" si="637"/>
        <v>0</v>
      </c>
      <c r="BS302">
        <f t="shared" si="638"/>
        <v>0</v>
      </c>
      <c r="BT302">
        <f t="shared" si="639"/>
        <v>0</v>
      </c>
      <c r="BU302">
        <f t="shared" si="640"/>
        <v>0</v>
      </c>
      <c r="BV302">
        <f t="shared" si="641"/>
        <v>0</v>
      </c>
      <c r="BW302">
        <f t="shared" si="642"/>
        <v>0</v>
      </c>
      <c r="BX302">
        <f t="shared" si="643"/>
        <v>0</v>
      </c>
      <c r="BY302">
        <f t="shared" si="644"/>
        <v>0</v>
      </c>
      <c r="BZ302">
        <f t="shared" si="645"/>
        <v>0</v>
      </c>
      <c r="CA302">
        <f t="shared" si="646"/>
        <v>0</v>
      </c>
      <c r="CB302">
        <f t="shared" si="647"/>
        <v>0</v>
      </c>
      <c r="CC302">
        <f t="shared" si="648"/>
        <v>0</v>
      </c>
      <c r="CD302">
        <f t="shared" si="649"/>
        <v>0</v>
      </c>
      <c r="CE302">
        <f t="shared" si="650"/>
        <v>0</v>
      </c>
      <c r="CF302">
        <f t="shared" si="651"/>
        <v>0</v>
      </c>
      <c r="CG302">
        <f t="shared" si="652"/>
        <v>0</v>
      </c>
      <c r="CH302">
        <f t="shared" si="653"/>
        <v>0</v>
      </c>
      <c r="CI302">
        <f t="shared" si="654"/>
        <v>0</v>
      </c>
      <c r="CJ302">
        <f t="shared" si="655"/>
        <v>0</v>
      </c>
      <c r="CK302">
        <f t="shared" si="656"/>
        <v>0</v>
      </c>
      <c r="CL302" t="str">
        <f t="shared" si="657"/>
        <v/>
      </c>
      <c r="CM302" t="str">
        <f t="shared" si="658"/>
        <v/>
      </c>
      <c r="CN302" t="str">
        <f t="shared" si="659"/>
        <v/>
      </c>
      <c r="CO302" t="str">
        <f t="shared" si="660"/>
        <v/>
      </c>
      <c r="CP302" t="str">
        <f t="shared" si="661"/>
        <v/>
      </c>
      <c r="CQ302" t="str">
        <f t="shared" si="662"/>
        <v/>
      </c>
      <c r="CR302" t="str">
        <f t="shared" si="663"/>
        <v/>
      </c>
      <c r="CS302" t="str">
        <f t="shared" si="664"/>
        <v/>
      </c>
      <c r="CT302" t="str">
        <f t="shared" si="665"/>
        <v/>
      </c>
      <c r="CU302" t="str">
        <f t="shared" si="666"/>
        <v/>
      </c>
      <c r="CV302" t="str">
        <f t="shared" si="667"/>
        <v/>
      </c>
      <c r="CW302" t="str">
        <f t="shared" si="668"/>
        <v/>
      </c>
      <c r="CX302" t="str">
        <f t="shared" si="669"/>
        <v/>
      </c>
      <c r="CY302" t="str">
        <f t="shared" si="670"/>
        <v/>
      </c>
      <c r="CZ302" t="str">
        <f t="shared" si="671"/>
        <v/>
      </c>
      <c r="DA302" t="str">
        <f t="shared" si="672"/>
        <v/>
      </c>
      <c r="DB302" t="str">
        <f t="shared" si="673"/>
        <v/>
      </c>
      <c r="DC302" t="str">
        <f t="shared" si="674"/>
        <v/>
      </c>
      <c r="DD302" t="str">
        <f t="shared" si="675"/>
        <v/>
      </c>
      <c r="DE302" t="str">
        <f t="shared" si="676"/>
        <v/>
      </c>
      <c r="DF302" t="str">
        <f t="shared" si="677"/>
        <v/>
      </c>
      <c r="DG302" t="str">
        <f t="shared" si="678"/>
        <v/>
      </c>
      <c r="DH302" t="str">
        <f t="shared" si="679"/>
        <v/>
      </c>
      <c r="DI302" t="str">
        <f t="shared" si="680"/>
        <v/>
      </c>
      <c r="DJ302" t="str">
        <f t="shared" si="681"/>
        <v/>
      </c>
      <c r="DK302" t="str">
        <f t="shared" si="682"/>
        <v/>
      </c>
      <c r="DL302" t="str">
        <f t="shared" si="683"/>
        <v/>
      </c>
      <c r="DM302" t="str">
        <f t="shared" si="684"/>
        <v/>
      </c>
      <c r="DN302" t="str">
        <f t="shared" si="685"/>
        <v/>
      </c>
      <c r="DO302" t="str">
        <f t="shared" si="686"/>
        <v/>
      </c>
      <c r="DP302" t="str">
        <f t="shared" si="687"/>
        <v/>
      </c>
      <c r="DQ302" t="str">
        <f t="shared" si="688"/>
        <v/>
      </c>
      <c r="DR302" t="str">
        <f t="shared" si="689"/>
        <v/>
      </c>
      <c r="DS302" t="str">
        <f t="shared" si="690"/>
        <v/>
      </c>
      <c r="DT302" t="str">
        <f t="shared" si="691"/>
        <v/>
      </c>
      <c r="DU302">
        <f t="shared" si="692"/>
        <v>0</v>
      </c>
      <c r="DV302">
        <f t="shared" si="693"/>
        <v>0</v>
      </c>
      <c r="DW302">
        <f t="shared" si="694"/>
        <v>0</v>
      </c>
      <c r="DX302" t="str">
        <f t="shared" si="695"/>
        <v/>
      </c>
      <c r="DY302" t="str">
        <f t="shared" si="696"/>
        <v/>
      </c>
      <c r="DZ302" t="str">
        <f t="shared" si="697"/>
        <v/>
      </c>
      <c r="EA302" s="5">
        <f t="shared" si="698"/>
        <v>0</v>
      </c>
      <c r="EB302" s="3">
        <f t="shared" si="699"/>
        <v>0</v>
      </c>
    </row>
    <row r="303" spans="2:132" x14ac:dyDescent="0.2">
      <c r="B303" s="25">
        <v>298</v>
      </c>
      <c r="C303" s="26">
        <f>Zisk!D317</f>
        <v>0</v>
      </c>
      <c r="D303">
        <f>Zisk!E317</f>
        <v>0</v>
      </c>
      <c r="E303" s="66" t="str">
        <f t="shared" si="586"/>
        <v/>
      </c>
      <c r="F303" t="str">
        <f t="shared" si="587"/>
        <v/>
      </c>
      <c r="G303" s="66" t="str">
        <f t="shared" si="588"/>
        <v/>
      </c>
      <c r="H303" s="25"/>
      <c r="I303" s="25"/>
      <c r="J303">
        <f>VstupniParametry_SKRYT!$D$5</f>
        <v>0.02</v>
      </c>
      <c r="K303">
        <f>VstupniParametry_SKRYT!$D$6</f>
        <v>0.06</v>
      </c>
      <c r="L303">
        <f>VstupniParametry_SKRYT!$D$7</f>
        <v>0.06</v>
      </c>
      <c r="M303">
        <f>VstupniParametry_SKRYT!$D$8</f>
        <v>0.06</v>
      </c>
      <c r="N303">
        <f>VstupniParametry_SKRYT!$D$9</f>
        <v>1.7999999999999999E-2</v>
      </c>
      <c r="O303" s="27">
        <f>VstupniParametry_SKRYT!$D$10</f>
        <v>0.01</v>
      </c>
      <c r="P303" s="27">
        <f>VstupniParametry_SKRYT!$D$11</f>
        <v>0.01</v>
      </c>
      <c r="Q303" s="27">
        <f>VstupniParametry_SKRYT!$D$12</f>
        <v>0.01</v>
      </c>
      <c r="R303" s="27">
        <f>VstupniParametry_SKRYT!$D$13</f>
        <v>0.01</v>
      </c>
      <c r="S303" s="27">
        <f>VstupniParametry_SKRYT!$D$14</f>
        <v>0.01</v>
      </c>
      <c r="T303">
        <f t="shared" si="589"/>
        <v>0</v>
      </c>
      <c r="U303">
        <f t="shared" si="590"/>
        <v>0</v>
      </c>
      <c r="V303">
        <f t="shared" si="591"/>
        <v>0</v>
      </c>
      <c r="W303">
        <f t="shared" si="592"/>
        <v>0</v>
      </c>
      <c r="X303">
        <f t="shared" si="593"/>
        <v>0</v>
      </c>
      <c r="Y303">
        <f t="shared" si="594"/>
        <v>0</v>
      </c>
      <c r="Z303">
        <f t="shared" si="595"/>
        <v>0</v>
      </c>
      <c r="AA303">
        <f t="shared" si="596"/>
        <v>0</v>
      </c>
      <c r="AB303">
        <f t="shared" si="597"/>
        <v>0</v>
      </c>
      <c r="AC303">
        <f t="shared" si="598"/>
        <v>0</v>
      </c>
      <c r="AD303">
        <f t="shared" si="599"/>
        <v>0</v>
      </c>
      <c r="AE303">
        <f t="shared" si="600"/>
        <v>0</v>
      </c>
      <c r="AF303">
        <f t="shared" si="601"/>
        <v>0</v>
      </c>
      <c r="AG303">
        <f t="shared" si="602"/>
        <v>0</v>
      </c>
      <c r="AH303">
        <f t="shared" si="603"/>
        <v>0</v>
      </c>
      <c r="AI303">
        <f t="shared" si="604"/>
        <v>0</v>
      </c>
      <c r="AJ303">
        <f t="shared" si="605"/>
        <v>0</v>
      </c>
      <c r="AK303">
        <f t="shared" si="606"/>
        <v>0</v>
      </c>
      <c r="AL303">
        <f t="shared" si="607"/>
        <v>0</v>
      </c>
      <c r="AM303">
        <f t="shared" si="608"/>
        <v>0</v>
      </c>
      <c r="AN303">
        <f t="shared" si="609"/>
        <v>0</v>
      </c>
      <c r="AO303">
        <f t="shared" si="610"/>
        <v>0</v>
      </c>
      <c r="AP303">
        <f t="shared" si="611"/>
        <v>0</v>
      </c>
      <c r="AQ303">
        <f t="shared" si="612"/>
        <v>0</v>
      </c>
      <c r="AR303">
        <f t="shared" si="613"/>
        <v>0</v>
      </c>
      <c r="AS303">
        <f t="shared" si="614"/>
        <v>0</v>
      </c>
      <c r="AT303">
        <f t="shared" si="584"/>
        <v>0</v>
      </c>
      <c r="AU303">
        <f t="shared" si="615"/>
        <v>0</v>
      </c>
      <c r="AV303">
        <f t="shared" si="616"/>
        <v>0</v>
      </c>
      <c r="AW303">
        <f t="shared" si="585"/>
        <v>0</v>
      </c>
      <c r="AX303">
        <f t="shared" si="617"/>
        <v>0</v>
      </c>
      <c r="AY303">
        <f t="shared" si="618"/>
        <v>0</v>
      </c>
      <c r="AZ303">
        <f t="shared" si="619"/>
        <v>0</v>
      </c>
      <c r="BA303">
        <f t="shared" si="620"/>
        <v>0</v>
      </c>
      <c r="BB303">
        <f t="shared" si="621"/>
        <v>0</v>
      </c>
      <c r="BC303">
        <f t="shared" si="622"/>
        <v>0</v>
      </c>
      <c r="BD303">
        <f t="shared" si="623"/>
        <v>0</v>
      </c>
      <c r="BE303">
        <f t="shared" si="624"/>
        <v>0</v>
      </c>
      <c r="BF303">
        <f t="shared" si="625"/>
        <v>0</v>
      </c>
      <c r="BG303">
        <f t="shared" si="626"/>
        <v>0</v>
      </c>
      <c r="BH303">
        <f t="shared" si="627"/>
        <v>0</v>
      </c>
      <c r="BI303">
        <f t="shared" si="628"/>
        <v>0</v>
      </c>
      <c r="BJ303">
        <f t="shared" si="629"/>
        <v>0</v>
      </c>
      <c r="BK303">
        <f t="shared" si="630"/>
        <v>0</v>
      </c>
      <c r="BL303">
        <f t="shared" si="631"/>
        <v>0</v>
      </c>
      <c r="BM303">
        <f t="shared" si="632"/>
        <v>0</v>
      </c>
      <c r="BN303">
        <f t="shared" si="633"/>
        <v>0</v>
      </c>
      <c r="BO303">
        <f t="shared" si="634"/>
        <v>0</v>
      </c>
      <c r="BP303">
        <f t="shared" si="635"/>
        <v>0</v>
      </c>
      <c r="BQ303">
        <f t="shared" si="636"/>
        <v>0</v>
      </c>
      <c r="BR303">
        <f t="shared" si="637"/>
        <v>0</v>
      </c>
      <c r="BS303">
        <f t="shared" si="638"/>
        <v>0</v>
      </c>
      <c r="BT303">
        <f t="shared" si="639"/>
        <v>0</v>
      </c>
      <c r="BU303">
        <f t="shared" si="640"/>
        <v>0</v>
      </c>
      <c r="BV303">
        <f t="shared" si="641"/>
        <v>0</v>
      </c>
      <c r="BW303">
        <f t="shared" si="642"/>
        <v>0</v>
      </c>
      <c r="BX303">
        <f t="shared" si="643"/>
        <v>0</v>
      </c>
      <c r="BY303">
        <f t="shared" si="644"/>
        <v>0</v>
      </c>
      <c r="BZ303">
        <f t="shared" si="645"/>
        <v>0</v>
      </c>
      <c r="CA303">
        <f t="shared" si="646"/>
        <v>0</v>
      </c>
      <c r="CB303">
        <f t="shared" si="647"/>
        <v>0</v>
      </c>
      <c r="CC303">
        <f t="shared" si="648"/>
        <v>0</v>
      </c>
      <c r="CD303">
        <f t="shared" si="649"/>
        <v>0</v>
      </c>
      <c r="CE303">
        <f t="shared" si="650"/>
        <v>0</v>
      </c>
      <c r="CF303">
        <f t="shared" si="651"/>
        <v>0</v>
      </c>
      <c r="CG303">
        <f t="shared" si="652"/>
        <v>0</v>
      </c>
      <c r="CH303">
        <f t="shared" si="653"/>
        <v>0</v>
      </c>
      <c r="CI303">
        <f t="shared" si="654"/>
        <v>0</v>
      </c>
      <c r="CJ303">
        <f t="shared" si="655"/>
        <v>0</v>
      </c>
      <c r="CK303">
        <f t="shared" si="656"/>
        <v>0</v>
      </c>
      <c r="CL303" t="str">
        <f t="shared" si="657"/>
        <v/>
      </c>
      <c r="CM303" t="str">
        <f t="shared" si="658"/>
        <v/>
      </c>
      <c r="CN303" t="str">
        <f t="shared" si="659"/>
        <v/>
      </c>
      <c r="CO303" t="str">
        <f t="shared" si="660"/>
        <v/>
      </c>
      <c r="CP303" t="str">
        <f t="shared" si="661"/>
        <v/>
      </c>
      <c r="CQ303" t="str">
        <f t="shared" si="662"/>
        <v/>
      </c>
      <c r="CR303" t="str">
        <f t="shared" si="663"/>
        <v/>
      </c>
      <c r="CS303" t="str">
        <f t="shared" si="664"/>
        <v/>
      </c>
      <c r="CT303" t="str">
        <f t="shared" si="665"/>
        <v/>
      </c>
      <c r="CU303" t="str">
        <f t="shared" si="666"/>
        <v/>
      </c>
      <c r="CV303" t="str">
        <f t="shared" si="667"/>
        <v/>
      </c>
      <c r="CW303" t="str">
        <f t="shared" si="668"/>
        <v/>
      </c>
      <c r="CX303" t="str">
        <f t="shared" si="669"/>
        <v/>
      </c>
      <c r="CY303" t="str">
        <f t="shared" si="670"/>
        <v/>
      </c>
      <c r="CZ303" t="str">
        <f t="shared" si="671"/>
        <v/>
      </c>
      <c r="DA303" t="str">
        <f t="shared" si="672"/>
        <v/>
      </c>
      <c r="DB303" t="str">
        <f t="shared" si="673"/>
        <v/>
      </c>
      <c r="DC303" t="str">
        <f t="shared" si="674"/>
        <v/>
      </c>
      <c r="DD303" t="str">
        <f t="shared" si="675"/>
        <v/>
      </c>
      <c r="DE303" t="str">
        <f t="shared" si="676"/>
        <v/>
      </c>
      <c r="DF303" t="str">
        <f t="shared" si="677"/>
        <v/>
      </c>
      <c r="DG303" t="str">
        <f t="shared" si="678"/>
        <v/>
      </c>
      <c r="DH303" t="str">
        <f t="shared" si="679"/>
        <v/>
      </c>
      <c r="DI303" t="str">
        <f t="shared" si="680"/>
        <v/>
      </c>
      <c r="DJ303" t="str">
        <f t="shared" si="681"/>
        <v/>
      </c>
      <c r="DK303" t="str">
        <f t="shared" si="682"/>
        <v/>
      </c>
      <c r="DL303" t="str">
        <f t="shared" si="683"/>
        <v/>
      </c>
      <c r="DM303" t="str">
        <f t="shared" si="684"/>
        <v/>
      </c>
      <c r="DN303" t="str">
        <f t="shared" si="685"/>
        <v/>
      </c>
      <c r="DO303" t="str">
        <f t="shared" si="686"/>
        <v/>
      </c>
      <c r="DP303" t="str">
        <f t="shared" si="687"/>
        <v/>
      </c>
      <c r="DQ303" t="str">
        <f t="shared" si="688"/>
        <v/>
      </c>
      <c r="DR303" t="str">
        <f t="shared" si="689"/>
        <v/>
      </c>
      <c r="DS303" t="str">
        <f t="shared" si="690"/>
        <v/>
      </c>
      <c r="DT303" t="str">
        <f t="shared" si="691"/>
        <v/>
      </c>
      <c r="DU303">
        <f t="shared" si="692"/>
        <v>0</v>
      </c>
      <c r="DV303">
        <f t="shared" si="693"/>
        <v>0</v>
      </c>
      <c r="DW303">
        <f t="shared" si="694"/>
        <v>0</v>
      </c>
      <c r="DX303" t="str">
        <f t="shared" si="695"/>
        <v/>
      </c>
      <c r="DY303" t="str">
        <f t="shared" si="696"/>
        <v/>
      </c>
      <c r="DZ303" t="str">
        <f t="shared" si="697"/>
        <v/>
      </c>
      <c r="EA303" s="5">
        <f t="shared" si="698"/>
        <v>0</v>
      </c>
      <c r="EB303" s="3">
        <f t="shared" si="699"/>
        <v>0</v>
      </c>
    </row>
    <row r="304" spans="2:132" x14ac:dyDescent="0.2">
      <c r="B304">
        <v>299</v>
      </c>
      <c r="C304" s="3">
        <f>Zisk!D318</f>
        <v>0</v>
      </c>
      <c r="D304">
        <f>Zisk!E318</f>
        <v>0</v>
      </c>
      <c r="E304" s="66" t="str">
        <f t="shared" si="586"/>
        <v/>
      </c>
      <c r="F304" t="str">
        <f t="shared" si="587"/>
        <v/>
      </c>
      <c r="G304" s="66" t="str">
        <f t="shared" si="588"/>
        <v/>
      </c>
      <c r="J304">
        <f>VstupniParametry_SKRYT!$D$5</f>
        <v>0.02</v>
      </c>
      <c r="K304">
        <f>VstupniParametry_SKRYT!$D$6</f>
        <v>0.06</v>
      </c>
      <c r="L304">
        <f>VstupniParametry_SKRYT!$D$7</f>
        <v>0.06</v>
      </c>
      <c r="M304">
        <f>VstupniParametry_SKRYT!$D$8</f>
        <v>0.06</v>
      </c>
      <c r="N304">
        <f>VstupniParametry_SKRYT!$D$9</f>
        <v>1.7999999999999999E-2</v>
      </c>
      <c r="O304" s="27">
        <f>VstupniParametry_SKRYT!$D$10</f>
        <v>0.01</v>
      </c>
      <c r="P304" s="27">
        <f>VstupniParametry_SKRYT!$D$11</f>
        <v>0.01</v>
      </c>
      <c r="Q304" s="27">
        <f>VstupniParametry_SKRYT!$D$12</f>
        <v>0.01</v>
      </c>
      <c r="R304" s="27">
        <f>VstupniParametry_SKRYT!$D$13</f>
        <v>0.01</v>
      </c>
      <c r="S304" s="27">
        <f>VstupniParametry_SKRYT!$D$14</f>
        <v>0.01</v>
      </c>
      <c r="T304">
        <f t="shared" si="589"/>
        <v>0</v>
      </c>
      <c r="U304">
        <f t="shared" si="590"/>
        <v>0</v>
      </c>
      <c r="V304">
        <f t="shared" si="591"/>
        <v>0</v>
      </c>
      <c r="W304">
        <f t="shared" si="592"/>
        <v>0</v>
      </c>
      <c r="X304">
        <f t="shared" si="593"/>
        <v>0</v>
      </c>
      <c r="Y304">
        <f t="shared" si="594"/>
        <v>0</v>
      </c>
      <c r="Z304">
        <f t="shared" si="595"/>
        <v>0</v>
      </c>
      <c r="AA304">
        <f t="shared" si="596"/>
        <v>0</v>
      </c>
      <c r="AB304">
        <f t="shared" si="597"/>
        <v>0</v>
      </c>
      <c r="AC304">
        <f t="shared" si="598"/>
        <v>0</v>
      </c>
      <c r="AD304">
        <f t="shared" si="599"/>
        <v>0</v>
      </c>
      <c r="AE304">
        <f t="shared" si="600"/>
        <v>0</v>
      </c>
      <c r="AF304">
        <f t="shared" si="601"/>
        <v>0</v>
      </c>
      <c r="AG304">
        <f t="shared" si="602"/>
        <v>0</v>
      </c>
      <c r="AH304">
        <f t="shared" si="603"/>
        <v>0</v>
      </c>
      <c r="AI304">
        <f t="shared" si="604"/>
        <v>0</v>
      </c>
      <c r="AJ304">
        <f t="shared" si="605"/>
        <v>0</v>
      </c>
      <c r="AK304">
        <f t="shared" si="606"/>
        <v>0</v>
      </c>
      <c r="AL304">
        <f t="shared" si="607"/>
        <v>0</v>
      </c>
      <c r="AM304">
        <f t="shared" si="608"/>
        <v>0</v>
      </c>
      <c r="AN304">
        <f t="shared" si="609"/>
        <v>0</v>
      </c>
      <c r="AO304">
        <f t="shared" si="610"/>
        <v>0</v>
      </c>
      <c r="AP304">
        <f t="shared" si="611"/>
        <v>0</v>
      </c>
      <c r="AQ304">
        <f t="shared" si="612"/>
        <v>0</v>
      </c>
      <c r="AR304">
        <f t="shared" si="613"/>
        <v>0</v>
      </c>
      <c r="AS304">
        <f t="shared" si="614"/>
        <v>0</v>
      </c>
      <c r="AT304">
        <f t="shared" si="584"/>
        <v>0</v>
      </c>
      <c r="AU304">
        <f t="shared" si="615"/>
        <v>0</v>
      </c>
      <c r="AV304">
        <f t="shared" si="616"/>
        <v>0</v>
      </c>
      <c r="AW304">
        <f t="shared" si="585"/>
        <v>0</v>
      </c>
      <c r="AX304">
        <f t="shared" si="617"/>
        <v>0</v>
      </c>
      <c r="AY304">
        <f t="shared" si="618"/>
        <v>0</v>
      </c>
      <c r="AZ304">
        <f t="shared" si="619"/>
        <v>0</v>
      </c>
      <c r="BA304">
        <f t="shared" si="620"/>
        <v>0</v>
      </c>
      <c r="BB304">
        <f t="shared" si="621"/>
        <v>0</v>
      </c>
      <c r="BC304">
        <f t="shared" si="622"/>
        <v>0</v>
      </c>
      <c r="BD304">
        <f t="shared" si="623"/>
        <v>0</v>
      </c>
      <c r="BE304">
        <f t="shared" si="624"/>
        <v>0</v>
      </c>
      <c r="BF304">
        <f t="shared" si="625"/>
        <v>0</v>
      </c>
      <c r="BG304">
        <f t="shared" si="626"/>
        <v>0</v>
      </c>
      <c r="BH304">
        <f t="shared" si="627"/>
        <v>0</v>
      </c>
      <c r="BI304">
        <f t="shared" si="628"/>
        <v>0</v>
      </c>
      <c r="BJ304">
        <f t="shared" si="629"/>
        <v>0</v>
      </c>
      <c r="BK304">
        <f t="shared" si="630"/>
        <v>0</v>
      </c>
      <c r="BL304">
        <f t="shared" si="631"/>
        <v>0</v>
      </c>
      <c r="BM304">
        <f t="shared" si="632"/>
        <v>0</v>
      </c>
      <c r="BN304">
        <f t="shared" si="633"/>
        <v>0</v>
      </c>
      <c r="BO304">
        <f t="shared" si="634"/>
        <v>0</v>
      </c>
      <c r="BP304">
        <f t="shared" si="635"/>
        <v>0</v>
      </c>
      <c r="BQ304">
        <f t="shared" si="636"/>
        <v>0</v>
      </c>
      <c r="BR304">
        <f t="shared" si="637"/>
        <v>0</v>
      </c>
      <c r="BS304">
        <f t="shared" si="638"/>
        <v>0</v>
      </c>
      <c r="BT304">
        <f t="shared" si="639"/>
        <v>0</v>
      </c>
      <c r="BU304">
        <f t="shared" si="640"/>
        <v>0</v>
      </c>
      <c r="BV304">
        <f t="shared" si="641"/>
        <v>0</v>
      </c>
      <c r="BW304">
        <f t="shared" si="642"/>
        <v>0</v>
      </c>
      <c r="BX304">
        <f t="shared" si="643"/>
        <v>0</v>
      </c>
      <c r="BY304">
        <f t="shared" si="644"/>
        <v>0</v>
      </c>
      <c r="BZ304">
        <f t="shared" si="645"/>
        <v>0</v>
      </c>
      <c r="CA304">
        <f t="shared" si="646"/>
        <v>0</v>
      </c>
      <c r="CB304">
        <f t="shared" si="647"/>
        <v>0</v>
      </c>
      <c r="CC304">
        <f t="shared" si="648"/>
        <v>0</v>
      </c>
      <c r="CD304">
        <f t="shared" si="649"/>
        <v>0</v>
      </c>
      <c r="CE304">
        <f t="shared" si="650"/>
        <v>0</v>
      </c>
      <c r="CF304">
        <f t="shared" si="651"/>
        <v>0</v>
      </c>
      <c r="CG304">
        <f t="shared" si="652"/>
        <v>0</v>
      </c>
      <c r="CH304">
        <f t="shared" si="653"/>
        <v>0</v>
      </c>
      <c r="CI304">
        <f t="shared" si="654"/>
        <v>0</v>
      </c>
      <c r="CJ304">
        <f t="shared" si="655"/>
        <v>0</v>
      </c>
      <c r="CK304">
        <f t="shared" si="656"/>
        <v>0</v>
      </c>
      <c r="CL304" t="str">
        <f t="shared" si="657"/>
        <v/>
      </c>
      <c r="CM304" t="str">
        <f t="shared" si="658"/>
        <v/>
      </c>
      <c r="CN304" t="str">
        <f t="shared" si="659"/>
        <v/>
      </c>
      <c r="CO304" t="str">
        <f t="shared" si="660"/>
        <v/>
      </c>
      <c r="CP304" t="str">
        <f t="shared" si="661"/>
        <v/>
      </c>
      <c r="CQ304" t="str">
        <f t="shared" si="662"/>
        <v/>
      </c>
      <c r="CR304" t="str">
        <f t="shared" si="663"/>
        <v/>
      </c>
      <c r="CS304" t="str">
        <f t="shared" si="664"/>
        <v/>
      </c>
      <c r="CT304" t="str">
        <f t="shared" si="665"/>
        <v/>
      </c>
      <c r="CU304" t="str">
        <f t="shared" si="666"/>
        <v/>
      </c>
      <c r="CV304" t="str">
        <f t="shared" si="667"/>
        <v/>
      </c>
      <c r="CW304" t="str">
        <f t="shared" si="668"/>
        <v/>
      </c>
      <c r="CX304" t="str">
        <f t="shared" si="669"/>
        <v/>
      </c>
      <c r="CY304" t="str">
        <f t="shared" si="670"/>
        <v/>
      </c>
      <c r="CZ304" t="str">
        <f t="shared" si="671"/>
        <v/>
      </c>
      <c r="DA304" t="str">
        <f t="shared" si="672"/>
        <v/>
      </c>
      <c r="DB304" t="str">
        <f t="shared" si="673"/>
        <v/>
      </c>
      <c r="DC304" t="str">
        <f t="shared" si="674"/>
        <v/>
      </c>
      <c r="DD304" t="str">
        <f t="shared" si="675"/>
        <v/>
      </c>
      <c r="DE304" t="str">
        <f t="shared" si="676"/>
        <v/>
      </c>
      <c r="DF304" t="str">
        <f t="shared" si="677"/>
        <v/>
      </c>
      <c r="DG304" t="str">
        <f t="shared" si="678"/>
        <v/>
      </c>
      <c r="DH304" t="str">
        <f t="shared" si="679"/>
        <v/>
      </c>
      <c r="DI304" t="str">
        <f t="shared" si="680"/>
        <v/>
      </c>
      <c r="DJ304" t="str">
        <f t="shared" si="681"/>
        <v/>
      </c>
      <c r="DK304" t="str">
        <f t="shared" si="682"/>
        <v/>
      </c>
      <c r="DL304" t="str">
        <f t="shared" si="683"/>
        <v/>
      </c>
      <c r="DM304" t="str">
        <f t="shared" si="684"/>
        <v/>
      </c>
      <c r="DN304" t="str">
        <f t="shared" si="685"/>
        <v/>
      </c>
      <c r="DO304" t="str">
        <f t="shared" si="686"/>
        <v/>
      </c>
      <c r="DP304" t="str">
        <f t="shared" si="687"/>
        <v/>
      </c>
      <c r="DQ304" t="str">
        <f t="shared" si="688"/>
        <v/>
      </c>
      <c r="DR304" t="str">
        <f t="shared" si="689"/>
        <v/>
      </c>
      <c r="DS304" t="str">
        <f t="shared" si="690"/>
        <v/>
      </c>
      <c r="DT304" t="str">
        <f t="shared" si="691"/>
        <v/>
      </c>
      <c r="DU304">
        <f t="shared" si="692"/>
        <v>0</v>
      </c>
      <c r="DV304">
        <f t="shared" si="693"/>
        <v>0</v>
      </c>
      <c r="DW304">
        <f t="shared" si="694"/>
        <v>0</v>
      </c>
      <c r="DX304" t="str">
        <f t="shared" si="695"/>
        <v/>
      </c>
      <c r="DY304" t="str">
        <f t="shared" si="696"/>
        <v/>
      </c>
      <c r="DZ304" t="str">
        <f t="shared" si="697"/>
        <v/>
      </c>
      <c r="EA304" s="5">
        <f t="shared" si="698"/>
        <v>0</v>
      </c>
      <c r="EB304" s="3">
        <f t="shared" si="699"/>
        <v>0</v>
      </c>
    </row>
    <row r="305" spans="2:132" x14ac:dyDescent="0.2">
      <c r="B305" s="25">
        <v>300</v>
      </c>
      <c r="C305" s="26">
        <f>Zisk!D319</f>
        <v>0</v>
      </c>
      <c r="D305">
        <f>Zisk!E319</f>
        <v>0</v>
      </c>
      <c r="E305" s="66" t="str">
        <f t="shared" si="586"/>
        <v/>
      </c>
      <c r="F305" t="str">
        <f t="shared" si="587"/>
        <v/>
      </c>
      <c r="G305" s="66" t="str">
        <f t="shared" si="588"/>
        <v/>
      </c>
      <c r="H305" s="25"/>
      <c r="I305" s="25"/>
      <c r="J305">
        <f>VstupniParametry_SKRYT!$D$5</f>
        <v>0.02</v>
      </c>
      <c r="K305">
        <f>VstupniParametry_SKRYT!$D$6</f>
        <v>0.06</v>
      </c>
      <c r="L305">
        <f>VstupniParametry_SKRYT!$D$7</f>
        <v>0.06</v>
      </c>
      <c r="M305">
        <f>VstupniParametry_SKRYT!$D$8</f>
        <v>0.06</v>
      </c>
      <c r="N305">
        <f>VstupniParametry_SKRYT!$D$9</f>
        <v>1.7999999999999999E-2</v>
      </c>
      <c r="O305" s="27">
        <f>VstupniParametry_SKRYT!$D$10</f>
        <v>0.01</v>
      </c>
      <c r="P305" s="27">
        <f>VstupniParametry_SKRYT!$D$11</f>
        <v>0.01</v>
      </c>
      <c r="Q305" s="27">
        <f>VstupniParametry_SKRYT!$D$12</f>
        <v>0.01</v>
      </c>
      <c r="R305" s="27">
        <f>VstupniParametry_SKRYT!$D$13</f>
        <v>0.01</v>
      </c>
      <c r="S305" s="27">
        <f>VstupniParametry_SKRYT!$D$14</f>
        <v>0.01</v>
      </c>
      <c r="T305">
        <f t="shared" si="589"/>
        <v>0</v>
      </c>
      <c r="U305">
        <f t="shared" si="590"/>
        <v>0</v>
      </c>
      <c r="V305">
        <f t="shared" si="591"/>
        <v>0</v>
      </c>
      <c r="W305">
        <f t="shared" si="592"/>
        <v>0</v>
      </c>
      <c r="X305">
        <f t="shared" si="593"/>
        <v>0</v>
      </c>
      <c r="Y305">
        <f t="shared" si="594"/>
        <v>0</v>
      </c>
      <c r="Z305">
        <f t="shared" si="595"/>
        <v>0</v>
      </c>
      <c r="AA305">
        <f t="shared" si="596"/>
        <v>0</v>
      </c>
      <c r="AB305">
        <f t="shared" si="597"/>
        <v>0</v>
      </c>
      <c r="AC305">
        <f t="shared" si="598"/>
        <v>0</v>
      </c>
      <c r="AD305">
        <f t="shared" si="599"/>
        <v>0</v>
      </c>
      <c r="AE305">
        <f t="shared" si="600"/>
        <v>0</v>
      </c>
      <c r="AF305">
        <f t="shared" si="601"/>
        <v>0</v>
      </c>
      <c r="AG305">
        <f t="shared" si="602"/>
        <v>0</v>
      </c>
      <c r="AH305">
        <f t="shared" si="603"/>
        <v>0</v>
      </c>
      <c r="AI305">
        <f t="shared" si="604"/>
        <v>0</v>
      </c>
      <c r="AJ305">
        <f t="shared" si="605"/>
        <v>0</v>
      </c>
      <c r="AK305">
        <f t="shared" si="606"/>
        <v>0</v>
      </c>
      <c r="AL305">
        <f t="shared" si="607"/>
        <v>0</v>
      </c>
      <c r="AM305">
        <f t="shared" si="608"/>
        <v>0</v>
      </c>
      <c r="AN305">
        <f t="shared" si="609"/>
        <v>0</v>
      </c>
      <c r="AO305">
        <f t="shared" si="610"/>
        <v>0</v>
      </c>
      <c r="AP305">
        <f t="shared" si="611"/>
        <v>0</v>
      </c>
      <c r="AQ305">
        <f t="shared" si="612"/>
        <v>0</v>
      </c>
      <c r="AR305">
        <f t="shared" si="613"/>
        <v>0</v>
      </c>
      <c r="AS305">
        <f t="shared" si="614"/>
        <v>0</v>
      </c>
      <c r="AT305">
        <f t="shared" si="584"/>
        <v>0</v>
      </c>
      <c r="AU305">
        <f t="shared" si="615"/>
        <v>0</v>
      </c>
      <c r="AV305">
        <f t="shared" si="616"/>
        <v>0</v>
      </c>
      <c r="AW305">
        <f t="shared" si="585"/>
        <v>0</v>
      </c>
      <c r="AX305">
        <f t="shared" si="617"/>
        <v>0</v>
      </c>
      <c r="AY305">
        <f t="shared" si="618"/>
        <v>0</v>
      </c>
      <c r="AZ305">
        <f t="shared" si="619"/>
        <v>0</v>
      </c>
      <c r="BA305">
        <f t="shared" si="620"/>
        <v>0</v>
      </c>
      <c r="BB305">
        <f t="shared" si="621"/>
        <v>0</v>
      </c>
      <c r="BC305">
        <f t="shared" si="622"/>
        <v>0</v>
      </c>
      <c r="BD305">
        <f t="shared" si="623"/>
        <v>0</v>
      </c>
      <c r="BE305">
        <f t="shared" si="624"/>
        <v>0</v>
      </c>
      <c r="BF305">
        <f t="shared" si="625"/>
        <v>0</v>
      </c>
      <c r="BG305">
        <f t="shared" si="626"/>
        <v>0</v>
      </c>
      <c r="BH305">
        <f t="shared" si="627"/>
        <v>0</v>
      </c>
      <c r="BI305">
        <f t="shared" si="628"/>
        <v>0</v>
      </c>
      <c r="BJ305">
        <f t="shared" si="629"/>
        <v>0</v>
      </c>
      <c r="BK305">
        <f t="shared" si="630"/>
        <v>0</v>
      </c>
      <c r="BL305">
        <f t="shared" si="631"/>
        <v>0</v>
      </c>
      <c r="BM305">
        <f t="shared" si="632"/>
        <v>0</v>
      </c>
      <c r="BN305">
        <f t="shared" si="633"/>
        <v>0</v>
      </c>
      <c r="BO305">
        <f t="shared" si="634"/>
        <v>0</v>
      </c>
      <c r="BP305">
        <f t="shared" si="635"/>
        <v>0</v>
      </c>
      <c r="BQ305">
        <f t="shared" si="636"/>
        <v>0</v>
      </c>
      <c r="BR305">
        <f t="shared" si="637"/>
        <v>0</v>
      </c>
      <c r="BS305">
        <f t="shared" si="638"/>
        <v>0</v>
      </c>
      <c r="BT305">
        <f t="shared" si="639"/>
        <v>0</v>
      </c>
      <c r="BU305">
        <f t="shared" si="640"/>
        <v>0</v>
      </c>
      <c r="BV305">
        <f t="shared" si="641"/>
        <v>0</v>
      </c>
      <c r="BW305">
        <f t="shared" si="642"/>
        <v>0</v>
      </c>
      <c r="BX305">
        <f t="shared" si="643"/>
        <v>0</v>
      </c>
      <c r="BY305">
        <f t="shared" si="644"/>
        <v>0</v>
      </c>
      <c r="BZ305">
        <f t="shared" si="645"/>
        <v>0</v>
      </c>
      <c r="CA305">
        <f t="shared" si="646"/>
        <v>0</v>
      </c>
      <c r="CB305">
        <f t="shared" si="647"/>
        <v>0</v>
      </c>
      <c r="CC305">
        <f t="shared" si="648"/>
        <v>0</v>
      </c>
      <c r="CD305">
        <f t="shared" si="649"/>
        <v>0</v>
      </c>
      <c r="CE305">
        <f t="shared" si="650"/>
        <v>0</v>
      </c>
      <c r="CF305">
        <f t="shared" si="651"/>
        <v>0</v>
      </c>
      <c r="CG305">
        <f t="shared" si="652"/>
        <v>0</v>
      </c>
      <c r="CH305">
        <f t="shared" si="653"/>
        <v>0</v>
      </c>
      <c r="CI305">
        <f t="shared" si="654"/>
        <v>0</v>
      </c>
      <c r="CJ305">
        <f t="shared" si="655"/>
        <v>0</v>
      </c>
      <c r="CK305">
        <f t="shared" si="656"/>
        <v>0</v>
      </c>
      <c r="CL305" t="str">
        <f t="shared" si="657"/>
        <v/>
      </c>
      <c r="CM305" t="str">
        <f t="shared" si="658"/>
        <v/>
      </c>
      <c r="CN305" t="str">
        <f t="shared" si="659"/>
        <v/>
      </c>
      <c r="CO305" t="str">
        <f t="shared" si="660"/>
        <v/>
      </c>
      <c r="CP305" t="str">
        <f t="shared" si="661"/>
        <v/>
      </c>
      <c r="CQ305" t="str">
        <f t="shared" si="662"/>
        <v/>
      </c>
      <c r="CR305" t="str">
        <f t="shared" si="663"/>
        <v/>
      </c>
      <c r="CS305" t="str">
        <f t="shared" si="664"/>
        <v/>
      </c>
      <c r="CT305" t="str">
        <f t="shared" si="665"/>
        <v/>
      </c>
      <c r="CU305" t="str">
        <f t="shared" si="666"/>
        <v/>
      </c>
      <c r="CV305" t="str">
        <f t="shared" si="667"/>
        <v/>
      </c>
      <c r="CW305" t="str">
        <f t="shared" si="668"/>
        <v/>
      </c>
      <c r="CX305" t="str">
        <f t="shared" si="669"/>
        <v/>
      </c>
      <c r="CY305" t="str">
        <f t="shared" si="670"/>
        <v/>
      </c>
      <c r="CZ305" t="str">
        <f t="shared" si="671"/>
        <v/>
      </c>
      <c r="DA305" t="str">
        <f t="shared" si="672"/>
        <v/>
      </c>
      <c r="DB305" t="str">
        <f t="shared" si="673"/>
        <v/>
      </c>
      <c r="DC305" t="str">
        <f t="shared" si="674"/>
        <v/>
      </c>
      <c r="DD305" t="str">
        <f t="shared" si="675"/>
        <v/>
      </c>
      <c r="DE305" t="str">
        <f t="shared" si="676"/>
        <v/>
      </c>
      <c r="DF305" t="str">
        <f t="shared" si="677"/>
        <v/>
      </c>
      <c r="DG305" t="str">
        <f t="shared" si="678"/>
        <v/>
      </c>
      <c r="DH305" t="str">
        <f t="shared" si="679"/>
        <v/>
      </c>
      <c r="DI305" t="str">
        <f t="shared" si="680"/>
        <v/>
      </c>
      <c r="DJ305" t="str">
        <f t="shared" si="681"/>
        <v/>
      </c>
      <c r="DK305" t="str">
        <f t="shared" si="682"/>
        <v/>
      </c>
      <c r="DL305" t="str">
        <f t="shared" si="683"/>
        <v/>
      </c>
      <c r="DM305" t="str">
        <f t="shared" si="684"/>
        <v/>
      </c>
      <c r="DN305" t="str">
        <f t="shared" si="685"/>
        <v/>
      </c>
      <c r="DO305" t="str">
        <f t="shared" si="686"/>
        <v/>
      </c>
      <c r="DP305" t="str">
        <f t="shared" si="687"/>
        <v/>
      </c>
      <c r="DQ305" t="str">
        <f t="shared" si="688"/>
        <v/>
      </c>
      <c r="DR305" t="str">
        <f t="shared" si="689"/>
        <v/>
      </c>
      <c r="DS305" t="str">
        <f t="shared" si="690"/>
        <v/>
      </c>
      <c r="DT305" t="str">
        <f t="shared" si="691"/>
        <v/>
      </c>
      <c r="DU305">
        <f t="shared" si="692"/>
        <v>0</v>
      </c>
      <c r="DV305">
        <f t="shared" si="693"/>
        <v>0</v>
      </c>
      <c r="DW305">
        <f t="shared" si="694"/>
        <v>0</v>
      </c>
      <c r="DX305" t="str">
        <f t="shared" si="695"/>
        <v/>
      </c>
      <c r="DY305" t="str">
        <f t="shared" si="696"/>
        <v/>
      </c>
      <c r="DZ305" t="str">
        <f t="shared" si="697"/>
        <v/>
      </c>
      <c r="EA305" s="5">
        <f t="shared" si="698"/>
        <v>0</v>
      </c>
      <c r="EB305" s="3">
        <f t="shared" si="699"/>
        <v>0</v>
      </c>
    </row>
    <row r="306" spans="2:132" x14ac:dyDescent="0.2">
      <c r="B306">
        <v>301</v>
      </c>
      <c r="C306" s="3">
        <f>Zisk!D320</f>
        <v>0</v>
      </c>
      <c r="D306">
        <f>Zisk!E320</f>
        <v>0</v>
      </c>
      <c r="E306" s="66" t="str">
        <f t="shared" si="586"/>
        <v/>
      </c>
      <c r="F306" t="str">
        <f t="shared" si="587"/>
        <v/>
      </c>
      <c r="G306" s="66" t="str">
        <f t="shared" si="588"/>
        <v/>
      </c>
      <c r="J306">
        <f>VstupniParametry_SKRYT!$D$5</f>
        <v>0.02</v>
      </c>
      <c r="K306">
        <f>VstupniParametry_SKRYT!$D$6</f>
        <v>0.06</v>
      </c>
      <c r="L306">
        <f>VstupniParametry_SKRYT!$D$7</f>
        <v>0.06</v>
      </c>
      <c r="M306">
        <f>VstupniParametry_SKRYT!$D$8</f>
        <v>0.06</v>
      </c>
      <c r="N306">
        <f>VstupniParametry_SKRYT!$D$9</f>
        <v>1.7999999999999999E-2</v>
      </c>
      <c r="O306" s="27">
        <f>VstupniParametry_SKRYT!$D$10</f>
        <v>0.01</v>
      </c>
      <c r="P306" s="27">
        <f>VstupniParametry_SKRYT!$D$11</f>
        <v>0.01</v>
      </c>
      <c r="Q306" s="27">
        <f>VstupniParametry_SKRYT!$D$12</f>
        <v>0.01</v>
      </c>
      <c r="R306" s="27">
        <f>VstupniParametry_SKRYT!$D$13</f>
        <v>0.01</v>
      </c>
      <c r="S306" s="27">
        <f>VstupniParametry_SKRYT!$D$14</f>
        <v>0.01</v>
      </c>
      <c r="T306">
        <f t="shared" si="589"/>
        <v>0</v>
      </c>
      <c r="U306">
        <f t="shared" si="590"/>
        <v>0</v>
      </c>
      <c r="V306">
        <f t="shared" si="591"/>
        <v>0</v>
      </c>
      <c r="W306">
        <f t="shared" si="592"/>
        <v>0</v>
      </c>
      <c r="X306">
        <f t="shared" si="593"/>
        <v>0</v>
      </c>
      <c r="Y306">
        <f t="shared" si="594"/>
        <v>0</v>
      </c>
      <c r="Z306">
        <f t="shared" si="595"/>
        <v>0</v>
      </c>
      <c r="AA306">
        <f t="shared" si="596"/>
        <v>0</v>
      </c>
      <c r="AB306">
        <f t="shared" si="597"/>
        <v>0</v>
      </c>
      <c r="AC306">
        <f t="shared" si="598"/>
        <v>0</v>
      </c>
      <c r="AD306">
        <f t="shared" si="599"/>
        <v>0</v>
      </c>
      <c r="AE306">
        <f t="shared" si="600"/>
        <v>0</v>
      </c>
      <c r="AF306">
        <f t="shared" si="601"/>
        <v>0</v>
      </c>
      <c r="AG306">
        <f t="shared" si="602"/>
        <v>0</v>
      </c>
      <c r="AH306">
        <f t="shared" si="603"/>
        <v>0</v>
      </c>
      <c r="AI306">
        <f t="shared" si="604"/>
        <v>0</v>
      </c>
      <c r="AJ306">
        <f t="shared" si="605"/>
        <v>0</v>
      </c>
      <c r="AK306">
        <f t="shared" si="606"/>
        <v>0</v>
      </c>
      <c r="AL306">
        <f t="shared" si="607"/>
        <v>0</v>
      </c>
      <c r="AM306">
        <f t="shared" si="608"/>
        <v>0</v>
      </c>
      <c r="AN306">
        <f t="shared" si="609"/>
        <v>0</v>
      </c>
      <c r="AO306">
        <f t="shared" si="610"/>
        <v>0</v>
      </c>
      <c r="AP306">
        <f t="shared" si="611"/>
        <v>0</v>
      </c>
      <c r="AQ306">
        <f t="shared" si="612"/>
        <v>0</v>
      </c>
      <c r="AR306">
        <f t="shared" si="613"/>
        <v>0</v>
      </c>
      <c r="AS306">
        <f t="shared" si="614"/>
        <v>0</v>
      </c>
      <c r="AT306">
        <f t="shared" si="584"/>
        <v>0</v>
      </c>
      <c r="AU306">
        <f t="shared" si="615"/>
        <v>0</v>
      </c>
      <c r="AV306">
        <f t="shared" si="616"/>
        <v>0</v>
      </c>
      <c r="AW306">
        <f t="shared" si="585"/>
        <v>0</v>
      </c>
      <c r="AX306">
        <f t="shared" si="617"/>
        <v>0</v>
      </c>
      <c r="AY306">
        <f t="shared" si="618"/>
        <v>0</v>
      </c>
      <c r="AZ306">
        <f t="shared" si="619"/>
        <v>0</v>
      </c>
      <c r="BA306">
        <f t="shared" si="620"/>
        <v>0</v>
      </c>
      <c r="BB306">
        <f t="shared" si="621"/>
        <v>0</v>
      </c>
      <c r="BC306">
        <f t="shared" si="622"/>
        <v>0</v>
      </c>
      <c r="BD306">
        <f t="shared" si="623"/>
        <v>0</v>
      </c>
      <c r="BE306">
        <f t="shared" si="624"/>
        <v>0</v>
      </c>
      <c r="BF306">
        <f t="shared" si="625"/>
        <v>0</v>
      </c>
      <c r="BG306">
        <f t="shared" si="626"/>
        <v>0</v>
      </c>
      <c r="BH306">
        <f t="shared" si="627"/>
        <v>0</v>
      </c>
      <c r="BI306">
        <f t="shared" si="628"/>
        <v>0</v>
      </c>
      <c r="BJ306">
        <f t="shared" si="629"/>
        <v>0</v>
      </c>
      <c r="BK306">
        <f t="shared" si="630"/>
        <v>0</v>
      </c>
      <c r="BL306">
        <f t="shared" si="631"/>
        <v>0</v>
      </c>
      <c r="BM306">
        <f t="shared" si="632"/>
        <v>0</v>
      </c>
      <c r="BN306">
        <f t="shared" si="633"/>
        <v>0</v>
      </c>
      <c r="BO306">
        <f t="shared" si="634"/>
        <v>0</v>
      </c>
      <c r="BP306">
        <f t="shared" si="635"/>
        <v>0</v>
      </c>
      <c r="BQ306">
        <f t="shared" si="636"/>
        <v>0</v>
      </c>
      <c r="BR306">
        <f t="shared" si="637"/>
        <v>0</v>
      </c>
      <c r="BS306">
        <f t="shared" si="638"/>
        <v>0</v>
      </c>
      <c r="BT306">
        <f t="shared" si="639"/>
        <v>0</v>
      </c>
      <c r="BU306">
        <f t="shared" si="640"/>
        <v>0</v>
      </c>
      <c r="BV306">
        <f t="shared" si="641"/>
        <v>0</v>
      </c>
      <c r="BW306">
        <f t="shared" si="642"/>
        <v>0</v>
      </c>
      <c r="BX306">
        <f t="shared" si="643"/>
        <v>0</v>
      </c>
      <c r="BY306">
        <f t="shared" si="644"/>
        <v>0</v>
      </c>
      <c r="BZ306">
        <f t="shared" si="645"/>
        <v>0</v>
      </c>
      <c r="CA306">
        <f t="shared" si="646"/>
        <v>0</v>
      </c>
      <c r="CB306">
        <f t="shared" si="647"/>
        <v>0</v>
      </c>
      <c r="CC306">
        <f t="shared" si="648"/>
        <v>0</v>
      </c>
      <c r="CD306">
        <f t="shared" si="649"/>
        <v>0</v>
      </c>
      <c r="CE306">
        <f t="shared" si="650"/>
        <v>0</v>
      </c>
      <c r="CF306">
        <f t="shared" si="651"/>
        <v>0</v>
      </c>
      <c r="CG306">
        <f t="shared" si="652"/>
        <v>0</v>
      </c>
      <c r="CH306">
        <f t="shared" si="653"/>
        <v>0</v>
      </c>
      <c r="CI306">
        <f t="shared" si="654"/>
        <v>0</v>
      </c>
      <c r="CJ306">
        <f t="shared" si="655"/>
        <v>0</v>
      </c>
      <c r="CK306">
        <f t="shared" si="656"/>
        <v>0</v>
      </c>
      <c r="CL306" t="str">
        <f t="shared" si="657"/>
        <v/>
      </c>
      <c r="CM306" t="str">
        <f t="shared" si="658"/>
        <v/>
      </c>
      <c r="CN306" t="str">
        <f t="shared" si="659"/>
        <v/>
      </c>
      <c r="CO306" t="str">
        <f t="shared" si="660"/>
        <v/>
      </c>
      <c r="CP306" t="str">
        <f t="shared" si="661"/>
        <v/>
      </c>
      <c r="CQ306" t="str">
        <f t="shared" si="662"/>
        <v/>
      </c>
      <c r="CR306" t="str">
        <f t="shared" si="663"/>
        <v/>
      </c>
      <c r="CS306" t="str">
        <f t="shared" si="664"/>
        <v/>
      </c>
      <c r="CT306" t="str">
        <f t="shared" si="665"/>
        <v/>
      </c>
      <c r="CU306" t="str">
        <f t="shared" si="666"/>
        <v/>
      </c>
      <c r="CV306" t="str">
        <f t="shared" si="667"/>
        <v/>
      </c>
      <c r="CW306" t="str">
        <f t="shared" si="668"/>
        <v/>
      </c>
      <c r="CX306" t="str">
        <f t="shared" si="669"/>
        <v/>
      </c>
      <c r="CY306" t="str">
        <f t="shared" si="670"/>
        <v/>
      </c>
      <c r="CZ306" t="str">
        <f t="shared" si="671"/>
        <v/>
      </c>
      <c r="DA306" t="str">
        <f t="shared" si="672"/>
        <v/>
      </c>
      <c r="DB306" t="str">
        <f t="shared" si="673"/>
        <v/>
      </c>
      <c r="DC306" t="str">
        <f t="shared" si="674"/>
        <v/>
      </c>
      <c r="DD306" t="str">
        <f t="shared" si="675"/>
        <v/>
      </c>
      <c r="DE306" t="str">
        <f t="shared" si="676"/>
        <v/>
      </c>
      <c r="DF306" t="str">
        <f t="shared" si="677"/>
        <v/>
      </c>
      <c r="DG306" t="str">
        <f t="shared" si="678"/>
        <v/>
      </c>
      <c r="DH306" t="str">
        <f t="shared" si="679"/>
        <v/>
      </c>
      <c r="DI306" t="str">
        <f t="shared" si="680"/>
        <v/>
      </c>
      <c r="DJ306" t="str">
        <f t="shared" si="681"/>
        <v/>
      </c>
      <c r="DK306" t="str">
        <f t="shared" si="682"/>
        <v/>
      </c>
      <c r="DL306" t="str">
        <f t="shared" si="683"/>
        <v/>
      </c>
      <c r="DM306" t="str">
        <f t="shared" si="684"/>
        <v/>
      </c>
      <c r="DN306" t="str">
        <f t="shared" si="685"/>
        <v/>
      </c>
      <c r="DO306" t="str">
        <f t="shared" si="686"/>
        <v/>
      </c>
      <c r="DP306" t="str">
        <f t="shared" si="687"/>
        <v/>
      </c>
      <c r="DQ306" t="str">
        <f t="shared" si="688"/>
        <v/>
      </c>
      <c r="DR306" t="str">
        <f t="shared" si="689"/>
        <v/>
      </c>
      <c r="DS306" t="str">
        <f t="shared" si="690"/>
        <v/>
      </c>
      <c r="DT306" t="str">
        <f t="shared" si="691"/>
        <v/>
      </c>
      <c r="DU306">
        <f t="shared" si="692"/>
        <v>0</v>
      </c>
      <c r="DV306">
        <f t="shared" si="693"/>
        <v>0</v>
      </c>
      <c r="DW306">
        <f t="shared" si="694"/>
        <v>0</v>
      </c>
      <c r="DX306" t="str">
        <f t="shared" si="695"/>
        <v/>
      </c>
      <c r="DY306" t="str">
        <f t="shared" si="696"/>
        <v/>
      </c>
      <c r="DZ306" t="str">
        <f t="shared" si="697"/>
        <v/>
      </c>
      <c r="EA306" s="5">
        <f t="shared" si="698"/>
        <v>0</v>
      </c>
      <c r="EB306" s="3">
        <f t="shared" si="699"/>
        <v>0</v>
      </c>
    </row>
    <row r="307" spans="2:132" x14ac:dyDescent="0.2">
      <c r="B307" s="25">
        <v>302</v>
      </c>
      <c r="C307" s="26">
        <f>Zisk!D321</f>
        <v>0</v>
      </c>
      <c r="D307">
        <f>Zisk!E321</f>
        <v>0</v>
      </c>
      <c r="E307" s="66" t="str">
        <f t="shared" si="586"/>
        <v/>
      </c>
      <c r="F307" t="str">
        <f t="shared" si="587"/>
        <v/>
      </c>
      <c r="G307" s="66" t="str">
        <f t="shared" si="588"/>
        <v/>
      </c>
      <c r="H307" s="25"/>
      <c r="I307" s="25"/>
      <c r="J307">
        <f>VstupniParametry_SKRYT!$D$5</f>
        <v>0.02</v>
      </c>
      <c r="K307">
        <f>VstupniParametry_SKRYT!$D$6</f>
        <v>0.06</v>
      </c>
      <c r="L307">
        <f>VstupniParametry_SKRYT!$D$7</f>
        <v>0.06</v>
      </c>
      <c r="M307">
        <f>VstupniParametry_SKRYT!$D$8</f>
        <v>0.06</v>
      </c>
      <c r="N307">
        <f>VstupniParametry_SKRYT!$D$9</f>
        <v>1.7999999999999999E-2</v>
      </c>
      <c r="O307" s="27">
        <f>VstupniParametry_SKRYT!$D$10</f>
        <v>0.01</v>
      </c>
      <c r="P307" s="27">
        <f>VstupniParametry_SKRYT!$D$11</f>
        <v>0.01</v>
      </c>
      <c r="Q307" s="27">
        <f>VstupniParametry_SKRYT!$D$12</f>
        <v>0.01</v>
      </c>
      <c r="R307" s="27">
        <f>VstupniParametry_SKRYT!$D$13</f>
        <v>0.01</v>
      </c>
      <c r="S307" s="27">
        <f>VstupniParametry_SKRYT!$D$14</f>
        <v>0.01</v>
      </c>
      <c r="T307">
        <f t="shared" si="589"/>
        <v>0</v>
      </c>
      <c r="U307">
        <f t="shared" si="590"/>
        <v>0</v>
      </c>
      <c r="V307">
        <f t="shared" si="591"/>
        <v>0</v>
      </c>
      <c r="W307">
        <f t="shared" si="592"/>
        <v>0</v>
      </c>
      <c r="X307">
        <f t="shared" si="593"/>
        <v>0</v>
      </c>
      <c r="Y307">
        <f t="shared" si="594"/>
        <v>0</v>
      </c>
      <c r="Z307">
        <f t="shared" si="595"/>
        <v>0</v>
      </c>
      <c r="AA307">
        <f t="shared" si="596"/>
        <v>0</v>
      </c>
      <c r="AB307">
        <f t="shared" si="597"/>
        <v>0</v>
      </c>
      <c r="AC307">
        <f t="shared" si="598"/>
        <v>0</v>
      </c>
      <c r="AD307">
        <f t="shared" si="599"/>
        <v>0</v>
      </c>
      <c r="AE307">
        <f t="shared" si="600"/>
        <v>0</v>
      </c>
      <c r="AF307">
        <f t="shared" si="601"/>
        <v>0</v>
      </c>
      <c r="AG307">
        <f t="shared" si="602"/>
        <v>0</v>
      </c>
      <c r="AH307">
        <f t="shared" si="603"/>
        <v>0</v>
      </c>
      <c r="AI307">
        <f t="shared" si="604"/>
        <v>0</v>
      </c>
      <c r="AJ307">
        <f t="shared" si="605"/>
        <v>0</v>
      </c>
      <c r="AK307">
        <f t="shared" si="606"/>
        <v>0</v>
      </c>
      <c r="AL307">
        <f t="shared" si="607"/>
        <v>0</v>
      </c>
      <c r="AM307">
        <f t="shared" si="608"/>
        <v>0</v>
      </c>
      <c r="AN307">
        <f t="shared" si="609"/>
        <v>0</v>
      </c>
      <c r="AO307">
        <f t="shared" si="610"/>
        <v>0</v>
      </c>
      <c r="AP307">
        <f t="shared" si="611"/>
        <v>0</v>
      </c>
      <c r="AQ307">
        <f t="shared" si="612"/>
        <v>0</v>
      </c>
      <c r="AR307">
        <f t="shared" si="613"/>
        <v>0</v>
      </c>
      <c r="AS307">
        <f t="shared" si="614"/>
        <v>0</v>
      </c>
      <c r="AT307">
        <f t="shared" si="584"/>
        <v>0</v>
      </c>
      <c r="AU307">
        <f t="shared" si="615"/>
        <v>0</v>
      </c>
      <c r="AV307">
        <f t="shared" si="616"/>
        <v>0</v>
      </c>
      <c r="AW307">
        <f t="shared" si="585"/>
        <v>0</v>
      </c>
      <c r="AX307">
        <f t="shared" si="617"/>
        <v>0</v>
      </c>
      <c r="AY307">
        <f t="shared" si="618"/>
        <v>0</v>
      </c>
      <c r="AZ307">
        <f t="shared" si="619"/>
        <v>0</v>
      </c>
      <c r="BA307">
        <f t="shared" si="620"/>
        <v>0</v>
      </c>
      <c r="BB307">
        <f t="shared" si="621"/>
        <v>0</v>
      </c>
      <c r="BC307">
        <f t="shared" si="622"/>
        <v>0</v>
      </c>
      <c r="BD307">
        <f t="shared" si="623"/>
        <v>0</v>
      </c>
      <c r="BE307">
        <f t="shared" si="624"/>
        <v>0</v>
      </c>
      <c r="BF307">
        <f t="shared" si="625"/>
        <v>0</v>
      </c>
      <c r="BG307">
        <f t="shared" si="626"/>
        <v>0</v>
      </c>
      <c r="BH307">
        <f t="shared" si="627"/>
        <v>0</v>
      </c>
      <c r="BI307">
        <f t="shared" si="628"/>
        <v>0</v>
      </c>
      <c r="BJ307">
        <f t="shared" si="629"/>
        <v>0</v>
      </c>
      <c r="BK307">
        <f t="shared" si="630"/>
        <v>0</v>
      </c>
      <c r="BL307">
        <f t="shared" si="631"/>
        <v>0</v>
      </c>
      <c r="BM307">
        <f t="shared" si="632"/>
        <v>0</v>
      </c>
      <c r="BN307">
        <f t="shared" si="633"/>
        <v>0</v>
      </c>
      <c r="BO307">
        <f t="shared" si="634"/>
        <v>0</v>
      </c>
      <c r="BP307">
        <f t="shared" si="635"/>
        <v>0</v>
      </c>
      <c r="BQ307">
        <f t="shared" si="636"/>
        <v>0</v>
      </c>
      <c r="BR307">
        <f t="shared" si="637"/>
        <v>0</v>
      </c>
      <c r="BS307">
        <f t="shared" si="638"/>
        <v>0</v>
      </c>
      <c r="BT307">
        <f t="shared" si="639"/>
        <v>0</v>
      </c>
      <c r="BU307">
        <f t="shared" si="640"/>
        <v>0</v>
      </c>
      <c r="BV307">
        <f t="shared" si="641"/>
        <v>0</v>
      </c>
      <c r="BW307">
        <f t="shared" si="642"/>
        <v>0</v>
      </c>
      <c r="BX307">
        <f t="shared" si="643"/>
        <v>0</v>
      </c>
      <c r="BY307">
        <f t="shared" si="644"/>
        <v>0</v>
      </c>
      <c r="BZ307">
        <f t="shared" si="645"/>
        <v>0</v>
      </c>
      <c r="CA307">
        <f t="shared" si="646"/>
        <v>0</v>
      </c>
      <c r="CB307">
        <f t="shared" si="647"/>
        <v>0</v>
      </c>
      <c r="CC307">
        <f t="shared" si="648"/>
        <v>0</v>
      </c>
      <c r="CD307">
        <f t="shared" si="649"/>
        <v>0</v>
      </c>
      <c r="CE307">
        <f t="shared" si="650"/>
        <v>0</v>
      </c>
      <c r="CF307">
        <f t="shared" si="651"/>
        <v>0</v>
      </c>
      <c r="CG307">
        <f t="shared" si="652"/>
        <v>0</v>
      </c>
      <c r="CH307">
        <f t="shared" si="653"/>
        <v>0</v>
      </c>
      <c r="CI307">
        <f t="shared" si="654"/>
        <v>0</v>
      </c>
      <c r="CJ307">
        <f t="shared" si="655"/>
        <v>0</v>
      </c>
      <c r="CK307">
        <f t="shared" si="656"/>
        <v>0</v>
      </c>
      <c r="CL307" t="str">
        <f t="shared" si="657"/>
        <v/>
      </c>
      <c r="CM307" t="str">
        <f t="shared" si="658"/>
        <v/>
      </c>
      <c r="CN307" t="str">
        <f t="shared" si="659"/>
        <v/>
      </c>
      <c r="CO307" t="str">
        <f t="shared" si="660"/>
        <v/>
      </c>
      <c r="CP307" t="str">
        <f t="shared" si="661"/>
        <v/>
      </c>
      <c r="CQ307" t="str">
        <f t="shared" si="662"/>
        <v/>
      </c>
      <c r="CR307" t="str">
        <f t="shared" si="663"/>
        <v/>
      </c>
      <c r="CS307" t="str">
        <f t="shared" si="664"/>
        <v/>
      </c>
      <c r="CT307" t="str">
        <f t="shared" si="665"/>
        <v/>
      </c>
      <c r="CU307" t="str">
        <f t="shared" si="666"/>
        <v/>
      </c>
      <c r="CV307" t="str">
        <f t="shared" si="667"/>
        <v/>
      </c>
      <c r="CW307" t="str">
        <f t="shared" si="668"/>
        <v/>
      </c>
      <c r="CX307" t="str">
        <f t="shared" si="669"/>
        <v/>
      </c>
      <c r="CY307" t="str">
        <f t="shared" si="670"/>
        <v/>
      </c>
      <c r="CZ307" t="str">
        <f t="shared" si="671"/>
        <v/>
      </c>
      <c r="DA307" t="str">
        <f t="shared" si="672"/>
        <v/>
      </c>
      <c r="DB307" t="str">
        <f t="shared" si="673"/>
        <v/>
      </c>
      <c r="DC307" t="str">
        <f t="shared" si="674"/>
        <v/>
      </c>
      <c r="DD307" t="str">
        <f t="shared" si="675"/>
        <v/>
      </c>
      <c r="DE307" t="str">
        <f t="shared" si="676"/>
        <v/>
      </c>
      <c r="DF307" t="str">
        <f t="shared" si="677"/>
        <v/>
      </c>
      <c r="DG307" t="str">
        <f t="shared" si="678"/>
        <v/>
      </c>
      <c r="DH307" t="str">
        <f t="shared" si="679"/>
        <v/>
      </c>
      <c r="DI307" t="str">
        <f t="shared" si="680"/>
        <v/>
      </c>
      <c r="DJ307" t="str">
        <f t="shared" si="681"/>
        <v/>
      </c>
      <c r="DK307" t="str">
        <f t="shared" si="682"/>
        <v/>
      </c>
      <c r="DL307" t="str">
        <f t="shared" si="683"/>
        <v/>
      </c>
      <c r="DM307" t="str">
        <f t="shared" si="684"/>
        <v/>
      </c>
      <c r="DN307" t="str">
        <f t="shared" si="685"/>
        <v/>
      </c>
      <c r="DO307" t="str">
        <f t="shared" si="686"/>
        <v/>
      </c>
      <c r="DP307" t="str">
        <f t="shared" si="687"/>
        <v/>
      </c>
      <c r="DQ307" t="str">
        <f t="shared" si="688"/>
        <v/>
      </c>
      <c r="DR307" t="str">
        <f t="shared" si="689"/>
        <v/>
      </c>
      <c r="DS307" t="str">
        <f t="shared" si="690"/>
        <v/>
      </c>
      <c r="DT307" t="str">
        <f t="shared" si="691"/>
        <v/>
      </c>
      <c r="DU307">
        <f t="shared" si="692"/>
        <v>0</v>
      </c>
      <c r="DV307">
        <f t="shared" si="693"/>
        <v>0</v>
      </c>
      <c r="DW307">
        <f t="shared" si="694"/>
        <v>0</v>
      </c>
      <c r="DX307" t="str">
        <f t="shared" si="695"/>
        <v/>
      </c>
      <c r="DY307" t="str">
        <f t="shared" si="696"/>
        <v/>
      </c>
      <c r="DZ307" t="str">
        <f t="shared" si="697"/>
        <v/>
      </c>
      <c r="EA307" s="5">
        <f t="shared" si="698"/>
        <v>0</v>
      </c>
      <c r="EB307" s="3">
        <f t="shared" si="699"/>
        <v>0</v>
      </c>
    </row>
    <row r="308" spans="2:132" x14ac:dyDescent="0.2">
      <c r="B308">
        <v>303</v>
      </c>
      <c r="C308" s="3">
        <f>Zisk!D322</f>
        <v>0</v>
      </c>
      <c r="D308">
        <f>Zisk!E322</f>
        <v>0</v>
      </c>
      <c r="E308" s="66" t="str">
        <f t="shared" si="586"/>
        <v/>
      </c>
      <c r="F308" t="str">
        <f t="shared" si="587"/>
        <v/>
      </c>
      <c r="G308" s="66" t="str">
        <f t="shared" si="588"/>
        <v/>
      </c>
      <c r="J308">
        <f>VstupniParametry_SKRYT!$D$5</f>
        <v>0.02</v>
      </c>
      <c r="K308">
        <f>VstupniParametry_SKRYT!$D$6</f>
        <v>0.06</v>
      </c>
      <c r="L308">
        <f>VstupniParametry_SKRYT!$D$7</f>
        <v>0.06</v>
      </c>
      <c r="M308">
        <f>VstupniParametry_SKRYT!$D$8</f>
        <v>0.06</v>
      </c>
      <c r="N308">
        <f>VstupniParametry_SKRYT!$D$9</f>
        <v>1.7999999999999999E-2</v>
      </c>
      <c r="O308" s="27">
        <f>VstupniParametry_SKRYT!$D$10</f>
        <v>0.01</v>
      </c>
      <c r="P308" s="27">
        <f>VstupniParametry_SKRYT!$D$11</f>
        <v>0.01</v>
      </c>
      <c r="Q308" s="27">
        <f>VstupniParametry_SKRYT!$D$12</f>
        <v>0.01</v>
      </c>
      <c r="R308" s="27">
        <f>VstupniParametry_SKRYT!$D$13</f>
        <v>0.01</v>
      </c>
      <c r="S308" s="27">
        <f>VstupniParametry_SKRYT!$D$14</f>
        <v>0.01</v>
      </c>
      <c r="T308">
        <f t="shared" si="589"/>
        <v>0</v>
      </c>
      <c r="U308">
        <f t="shared" si="590"/>
        <v>0</v>
      </c>
      <c r="V308">
        <f t="shared" si="591"/>
        <v>0</v>
      </c>
      <c r="W308">
        <f t="shared" si="592"/>
        <v>0</v>
      </c>
      <c r="X308">
        <f t="shared" si="593"/>
        <v>0</v>
      </c>
      <c r="Y308">
        <f t="shared" si="594"/>
        <v>0</v>
      </c>
      <c r="Z308">
        <f t="shared" si="595"/>
        <v>0</v>
      </c>
      <c r="AA308">
        <f t="shared" si="596"/>
        <v>0</v>
      </c>
      <c r="AB308">
        <f t="shared" si="597"/>
        <v>0</v>
      </c>
      <c r="AC308">
        <f t="shared" si="598"/>
        <v>0</v>
      </c>
      <c r="AD308">
        <f t="shared" si="599"/>
        <v>0</v>
      </c>
      <c r="AE308">
        <f t="shared" si="600"/>
        <v>0</v>
      </c>
      <c r="AF308">
        <f t="shared" si="601"/>
        <v>0</v>
      </c>
      <c r="AG308">
        <f t="shared" si="602"/>
        <v>0</v>
      </c>
      <c r="AH308">
        <f t="shared" si="603"/>
        <v>0</v>
      </c>
      <c r="AI308">
        <f t="shared" si="604"/>
        <v>0</v>
      </c>
      <c r="AJ308">
        <f t="shared" si="605"/>
        <v>0</v>
      </c>
      <c r="AK308">
        <f t="shared" si="606"/>
        <v>0</v>
      </c>
      <c r="AL308">
        <f t="shared" si="607"/>
        <v>0</v>
      </c>
      <c r="AM308">
        <f t="shared" si="608"/>
        <v>0</v>
      </c>
      <c r="AN308">
        <f t="shared" si="609"/>
        <v>0</v>
      </c>
      <c r="AO308">
        <f t="shared" si="610"/>
        <v>0</v>
      </c>
      <c r="AP308">
        <f t="shared" si="611"/>
        <v>0</v>
      </c>
      <c r="AQ308">
        <f t="shared" si="612"/>
        <v>0</v>
      </c>
      <c r="AR308">
        <f t="shared" si="613"/>
        <v>0</v>
      </c>
      <c r="AS308">
        <f t="shared" si="614"/>
        <v>0</v>
      </c>
      <c r="AT308">
        <f t="shared" si="584"/>
        <v>0</v>
      </c>
      <c r="AU308">
        <f t="shared" si="615"/>
        <v>0</v>
      </c>
      <c r="AV308">
        <f t="shared" si="616"/>
        <v>0</v>
      </c>
      <c r="AW308">
        <f t="shared" si="585"/>
        <v>0</v>
      </c>
      <c r="AX308">
        <f t="shared" si="617"/>
        <v>0</v>
      </c>
      <c r="AY308">
        <f t="shared" si="618"/>
        <v>0</v>
      </c>
      <c r="AZ308">
        <f t="shared" si="619"/>
        <v>0</v>
      </c>
      <c r="BA308">
        <f t="shared" si="620"/>
        <v>0</v>
      </c>
      <c r="BB308">
        <f t="shared" si="621"/>
        <v>0</v>
      </c>
      <c r="BC308">
        <f t="shared" si="622"/>
        <v>0</v>
      </c>
      <c r="BD308">
        <f t="shared" si="623"/>
        <v>0</v>
      </c>
      <c r="BE308">
        <f t="shared" si="624"/>
        <v>0</v>
      </c>
      <c r="BF308">
        <f t="shared" si="625"/>
        <v>0</v>
      </c>
      <c r="BG308">
        <f t="shared" si="626"/>
        <v>0</v>
      </c>
      <c r="BH308">
        <f t="shared" si="627"/>
        <v>0</v>
      </c>
      <c r="BI308">
        <f t="shared" si="628"/>
        <v>0</v>
      </c>
      <c r="BJ308">
        <f t="shared" si="629"/>
        <v>0</v>
      </c>
      <c r="BK308">
        <f t="shared" si="630"/>
        <v>0</v>
      </c>
      <c r="BL308">
        <f t="shared" si="631"/>
        <v>0</v>
      </c>
      <c r="BM308">
        <f t="shared" si="632"/>
        <v>0</v>
      </c>
      <c r="BN308">
        <f t="shared" si="633"/>
        <v>0</v>
      </c>
      <c r="BO308">
        <f t="shared" si="634"/>
        <v>0</v>
      </c>
      <c r="BP308">
        <f t="shared" si="635"/>
        <v>0</v>
      </c>
      <c r="BQ308">
        <f t="shared" si="636"/>
        <v>0</v>
      </c>
      <c r="BR308">
        <f t="shared" si="637"/>
        <v>0</v>
      </c>
      <c r="BS308">
        <f t="shared" si="638"/>
        <v>0</v>
      </c>
      <c r="BT308">
        <f t="shared" si="639"/>
        <v>0</v>
      </c>
      <c r="BU308">
        <f t="shared" si="640"/>
        <v>0</v>
      </c>
      <c r="BV308">
        <f t="shared" si="641"/>
        <v>0</v>
      </c>
      <c r="BW308">
        <f t="shared" si="642"/>
        <v>0</v>
      </c>
      <c r="BX308">
        <f t="shared" si="643"/>
        <v>0</v>
      </c>
      <c r="BY308">
        <f t="shared" si="644"/>
        <v>0</v>
      </c>
      <c r="BZ308">
        <f t="shared" si="645"/>
        <v>0</v>
      </c>
      <c r="CA308">
        <f t="shared" si="646"/>
        <v>0</v>
      </c>
      <c r="CB308">
        <f t="shared" si="647"/>
        <v>0</v>
      </c>
      <c r="CC308">
        <f t="shared" si="648"/>
        <v>0</v>
      </c>
      <c r="CD308">
        <f t="shared" si="649"/>
        <v>0</v>
      </c>
      <c r="CE308">
        <f t="shared" si="650"/>
        <v>0</v>
      </c>
      <c r="CF308">
        <f t="shared" si="651"/>
        <v>0</v>
      </c>
      <c r="CG308">
        <f t="shared" si="652"/>
        <v>0</v>
      </c>
      <c r="CH308">
        <f t="shared" si="653"/>
        <v>0</v>
      </c>
      <c r="CI308">
        <f t="shared" si="654"/>
        <v>0</v>
      </c>
      <c r="CJ308">
        <f t="shared" si="655"/>
        <v>0</v>
      </c>
      <c r="CK308">
        <f t="shared" si="656"/>
        <v>0</v>
      </c>
      <c r="CL308" t="str">
        <f t="shared" si="657"/>
        <v/>
      </c>
      <c r="CM308" t="str">
        <f t="shared" si="658"/>
        <v/>
      </c>
      <c r="CN308" t="str">
        <f t="shared" si="659"/>
        <v/>
      </c>
      <c r="CO308" t="str">
        <f t="shared" si="660"/>
        <v/>
      </c>
      <c r="CP308" t="str">
        <f t="shared" si="661"/>
        <v/>
      </c>
      <c r="CQ308" t="str">
        <f t="shared" si="662"/>
        <v/>
      </c>
      <c r="CR308" t="str">
        <f t="shared" si="663"/>
        <v/>
      </c>
      <c r="CS308" t="str">
        <f t="shared" si="664"/>
        <v/>
      </c>
      <c r="CT308" t="str">
        <f t="shared" si="665"/>
        <v/>
      </c>
      <c r="CU308" t="str">
        <f t="shared" si="666"/>
        <v/>
      </c>
      <c r="CV308" t="str">
        <f t="shared" si="667"/>
        <v/>
      </c>
      <c r="CW308" t="str">
        <f t="shared" si="668"/>
        <v/>
      </c>
      <c r="CX308" t="str">
        <f t="shared" si="669"/>
        <v/>
      </c>
      <c r="CY308" t="str">
        <f t="shared" si="670"/>
        <v/>
      </c>
      <c r="CZ308" t="str">
        <f t="shared" si="671"/>
        <v/>
      </c>
      <c r="DA308" t="str">
        <f t="shared" si="672"/>
        <v/>
      </c>
      <c r="DB308" t="str">
        <f t="shared" si="673"/>
        <v/>
      </c>
      <c r="DC308" t="str">
        <f t="shared" si="674"/>
        <v/>
      </c>
      <c r="DD308" t="str">
        <f t="shared" si="675"/>
        <v/>
      </c>
      <c r="DE308" t="str">
        <f t="shared" si="676"/>
        <v/>
      </c>
      <c r="DF308" t="str">
        <f t="shared" si="677"/>
        <v/>
      </c>
      <c r="DG308" t="str">
        <f t="shared" si="678"/>
        <v/>
      </c>
      <c r="DH308" t="str">
        <f t="shared" si="679"/>
        <v/>
      </c>
      <c r="DI308" t="str">
        <f t="shared" si="680"/>
        <v/>
      </c>
      <c r="DJ308" t="str">
        <f t="shared" si="681"/>
        <v/>
      </c>
      <c r="DK308" t="str">
        <f t="shared" si="682"/>
        <v/>
      </c>
      <c r="DL308" t="str">
        <f t="shared" si="683"/>
        <v/>
      </c>
      <c r="DM308" t="str">
        <f t="shared" si="684"/>
        <v/>
      </c>
      <c r="DN308" t="str">
        <f t="shared" si="685"/>
        <v/>
      </c>
      <c r="DO308" t="str">
        <f t="shared" si="686"/>
        <v/>
      </c>
      <c r="DP308" t="str">
        <f t="shared" si="687"/>
        <v/>
      </c>
      <c r="DQ308" t="str">
        <f t="shared" si="688"/>
        <v/>
      </c>
      <c r="DR308" t="str">
        <f t="shared" si="689"/>
        <v/>
      </c>
      <c r="DS308" t="str">
        <f t="shared" si="690"/>
        <v/>
      </c>
      <c r="DT308" t="str">
        <f t="shared" si="691"/>
        <v/>
      </c>
      <c r="DU308">
        <f t="shared" si="692"/>
        <v>0</v>
      </c>
      <c r="DV308">
        <f t="shared" si="693"/>
        <v>0</v>
      </c>
      <c r="DW308">
        <f t="shared" si="694"/>
        <v>0</v>
      </c>
      <c r="DX308" t="str">
        <f t="shared" si="695"/>
        <v/>
      </c>
      <c r="DY308" t="str">
        <f t="shared" si="696"/>
        <v/>
      </c>
      <c r="DZ308" t="str">
        <f t="shared" si="697"/>
        <v/>
      </c>
      <c r="EA308" s="5">
        <f t="shared" si="698"/>
        <v>0</v>
      </c>
      <c r="EB308" s="3">
        <f t="shared" si="699"/>
        <v>0</v>
      </c>
    </row>
    <row r="309" spans="2:132" x14ac:dyDescent="0.2">
      <c r="B309" s="25">
        <v>304</v>
      </c>
      <c r="C309" s="26">
        <f>Zisk!D323</f>
        <v>0</v>
      </c>
      <c r="D309">
        <f>Zisk!E323</f>
        <v>0</v>
      </c>
      <c r="E309" s="66" t="str">
        <f t="shared" si="586"/>
        <v/>
      </c>
      <c r="F309" t="str">
        <f t="shared" si="587"/>
        <v/>
      </c>
      <c r="G309" s="66" t="str">
        <f t="shared" si="588"/>
        <v/>
      </c>
      <c r="H309" s="25"/>
      <c r="I309" s="25"/>
      <c r="J309">
        <f>VstupniParametry_SKRYT!$D$5</f>
        <v>0.02</v>
      </c>
      <c r="K309">
        <f>VstupniParametry_SKRYT!$D$6</f>
        <v>0.06</v>
      </c>
      <c r="L309">
        <f>VstupniParametry_SKRYT!$D$7</f>
        <v>0.06</v>
      </c>
      <c r="M309">
        <f>VstupniParametry_SKRYT!$D$8</f>
        <v>0.06</v>
      </c>
      <c r="N309">
        <f>VstupniParametry_SKRYT!$D$9</f>
        <v>1.7999999999999999E-2</v>
      </c>
      <c r="O309" s="27">
        <f>VstupniParametry_SKRYT!$D$10</f>
        <v>0.01</v>
      </c>
      <c r="P309" s="27">
        <f>VstupniParametry_SKRYT!$D$11</f>
        <v>0.01</v>
      </c>
      <c r="Q309" s="27">
        <f>VstupniParametry_SKRYT!$D$12</f>
        <v>0.01</v>
      </c>
      <c r="R309" s="27">
        <f>VstupniParametry_SKRYT!$D$13</f>
        <v>0.01</v>
      </c>
      <c r="S309" s="27">
        <f>VstupniParametry_SKRYT!$D$14</f>
        <v>0.01</v>
      </c>
      <c r="T309">
        <f t="shared" si="589"/>
        <v>0</v>
      </c>
      <c r="U309">
        <f t="shared" si="590"/>
        <v>0</v>
      </c>
      <c r="V309">
        <f t="shared" si="591"/>
        <v>0</v>
      </c>
      <c r="W309">
        <f t="shared" si="592"/>
        <v>0</v>
      </c>
      <c r="X309">
        <f t="shared" si="593"/>
        <v>0</v>
      </c>
      <c r="Y309">
        <f t="shared" si="594"/>
        <v>0</v>
      </c>
      <c r="Z309">
        <f t="shared" si="595"/>
        <v>0</v>
      </c>
      <c r="AA309">
        <f t="shared" si="596"/>
        <v>0</v>
      </c>
      <c r="AB309">
        <f t="shared" si="597"/>
        <v>0</v>
      </c>
      <c r="AC309">
        <f t="shared" si="598"/>
        <v>0</v>
      </c>
      <c r="AD309">
        <f t="shared" si="599"/>
        <v>0</v>
      </c>
      <c r="AE309">
        <f t="shared" si="600"/>
        <v>0</v>
      </c>
      <c r="AF309">
        <f t="shared" si="601"/>
        <v>0</v>
      </c>
      <c r="AG309">
        <f t="shared" si="602"/>
        <v>0</v>
      </c>
      <c r="AH309">
        <f t="shared" si="603"/>
        <v>0</v>
      </c>
      <c r="AI309">
        <f t="shared" si="604"/>
        <v>0</v>
      </c>
      <c r="AJ309">
        <f t="shared" si="605"/>
        <v>0</v>
      </c>
      <c r="AK309">
        <f t="shared" si="606"/>
        <v>0</v>
      </c>
      <c r="AL309">
        <f t="shared" si="607"/>
        <v>0</v>
      </c>
      <c r="AM309">
        <f t="shared" si="608"/>
        <v>0</v>
      </c>
      <c r="AN309">
        <f t="shared" si="609"/>
        <v>0</v>
      </c>
      <c r="AO309">
        <f t="shared" si="610"/>
        <v>0</v>
      </c>
      <c r="AP309">
        <f t="shared" si="611"/>
        <v>0</v>
      </c>
      <c r="AQ309">
        <f t="shared" si="612"/>
        <v>0</v>
      </c>
      <c r="AR309">
        <f t="shared" si="613"/>
        <v>0</v>
      </c>
      <c r="AS309">
        <f t="shared" si="614"/>
        <v>0</v>
      </c>
      <c r="AT309">
        <f t="shared" si="584"/>
        <v>0</v>
      </c>
      <c r="AU309">
        <f t="shared" si="615"/>
        <v>0</v>
      </c>
      <c r="AV309">
        <f t="shared" si="616"/>
        <v>0</v>
      </c>
      <c r="AW309">
        <f t="shared" si="585"/>
        <v>0</v>
      </c>
      <c r="AX309">
        <f t="shared" si="617"/>
        <v>0</v>
      </c>
      <c r="AY309">
        <f t="shared" si="618"/>
        <v>0</v>
      </c>
      <c r="AZ309">
        <f t="shared" si="619"/>
        <v>0</v>
      </c>
      <c r="BA309">
        <f t="shared" si="620"/>
        <v>0</v>
      </c>
      <c r="BB309">
        <f t="shared" si="621"/>
        <v>0</v>
      </c>
      <c r="BC309">
        <f t="shared" si="622"/>
        <v>0</v>
      </c>
      <c r="BD309">
        <f t="shared" si="623"/>
        <v>0</v>
      </c>
      <c r="BE309">
        <f t="shared" si="624"/>
        <v>0</v>
      </c>
      <c r="BF309">
        <f t="shared" si="625"/>
        <v>0</v>
      </c>
      <c r="BG309">
        <f t="shared" si="626"/>
        <v>0</v>
      </c>
      <c r="BH309">
        <f t="shared" si="627"/>
        <v>0</v>
      </c>
      <c r="BI309">
        <f t="shared" si="628"/>
        <v>0</v>
      </c>
      <c r="BJ309">
        <f t="shared" si="629"/>
        <v>0</v>
      </c>
      <c r="BK309">
        <f t="shared" si="630"/>
        <v>0</v>
      </c>
      <c r="BL309">
        <f t="shared" si="631"/>
        <v>0</v>
      </c>
      <c r="BM309">
        <f t="shared" si="632"/>
        <v>0</v>
      </c>
      <c r="BN309">
        <f t="shared" si="633"/>
        <v>0</v>
      </c>
      <c r="BO309">
        <f t="shared" si="634"/>
        <v>0</v>
      </c>
      <c r="BP309">
        <f t="shared" si="635"/>
        <v>0</v>
      </c>
      <c r="BQ309">
        <f t="shared" si="636"/>
        <v>0</v>
      </c>
      <c r="BR309">
        <f t="shared" si="637"/>
        <v>0</v>
      </c>
      <c r="BS309">
        <f t="shared" si="638"/>
        <v>0</v>
      </c>
      <c r="BT309">
        <f t="shared" si="639"/>
        <v>0</v>
      </c>
      <c r="BU309">
        <f t="shared" si="640"/>
        <v>0</v>
      </c>
      <c r="BV309">
        <f t="shared" si="641"/>
        <v>0</v>
      </c>
      <c r="BW309">
        <f t="shared" si="642"/>
        <v>0</v>
      </c>
      <c r="BX309">
        <f t="shared" si="643"/>
        <v>0</v>
      </c>
      <c r="BY309">
        <f t="shared" si="644"/>
        <v>0</v>
      </c>
      <c r="BZ309">
        <f t="shared" si="645"/>
        <v>0</v>
      </c>
      <c r="CA309">
        <f t="shared" si="646"/>
        <v>0</v>
      </c>
      <c r="CB309">
        <f t="shared" si="647"/>
        <v>0</v>
      </c>
      <c r="CC309">
        <f t="shared" si="648"/>
        <v>0</v>
      </c>
      <c r="CD309">
        <f t="shared" si="649"/>
        <v>0</v>
      </c>
      <c r="CE309">
        <f t="shared" si="650"/>
        <v>0</v>
      </c>
      <c r="CF309">
        <f t="shared" si="651"/>
        <v>0</v>
      </c>
      <c r="CG309">
        <f t="shared" si="652"/>
        <v>0</v>
      </c>
      <c r="CH309">
        <f t="shared" si="653"/>
        <v>0</v>
      </c>
      <c r="CI309">
        <f t="shared" si="654"/>
        <v>0</v>
      </c>
      <c r="CJ309">
        <f t="shared" si="655"/>
        <v>0</v>
      </c>
      <c r="CK309">
        <f t="shared" si="656"/>
        <v>0</v>
      </c>
      <c r="CL309" t="str">
        <f t="shared" si="657"/>
        <v/>
      </c>
      <c r="CM309" t="str">
        <f t="shared" si="658"/>
        <v/>
      </c>
      <c r="CN309" t="str">
        <f t="shared" si="659"/>
        <v/>
      </c>
      <c r="CO309" t="str">
        <f t="shared" si="660"/>
        <v/>
      </c>
      <c r="CP309" t="str">
        <f t="shared" si="661"/>
        <v/>
      </c>
      <c r="CQ309" t="str">
        <f t="shared" si="662"/>
        <v/>
      </c>
      <c r="CR309" t="str">
        <f t="shared" si="663"/>
        <v/>
      </c>
      <c r="CS309" t="str">
        <f t="shared" si="664"/>
        <v/>
      </c>
      <c r="CT309" t="str">
        <f t="shared" si="665"/>
        <v/>
      </c>
      <c r="CU309" t="str">
        <f t="shared" si="666"/>
        <v/>
      </c>
      <c r="CV309" t="str">
        <f t="shared" si="667"/>
        <v/>
      </c>
      <c r="CW309" t="str">
        <f t="shared" si="668"/>
        <v/>
      </c>
      <c r="CX309" t="str">
        <f t="shared" si="669"/>
        <v/>
      </c>
      <c r="CY309" t="str">
        <f t="shared" si="670"/>
        <v/>
      </c>
      <c r="CZ309" t="str">
        <f t="shared" si="671"/>
        <v/>
      </c>
      <c r="DA309" t="str">
        <f t="shared" si="672"/>
        <v/>
      </c>
      <c r="DB309" t="str">
        <f t="shared" si="673"/>
        <v/>
      </c>
      <c r="DC309" t="str">
        <f t="shared" si="674"/>
        <v/>
      </c>
      <c r="DD309" t="str">
        <f t="shared" si="675"/>
        <v/>
      </c>
      <c r="DE309" t="str">
        <f t="shared" si="676"/>
        <v/>
      </c>
      <c r="DF309" t="str">
        <f t="shared" si="677"/>
        <v/>
      </c>
      <c r="DG309" t="str">
        <f t="shared" si="678"/>
        <v/>
      </c>
      <c r="DH309" t="str">
        <f t="shared" si="679"/>
        <v/>
      </c>
      <c r="DI309" t="str">
        <f t="shared" si="680"/>
        <v/>
      </c>
      <c r="DJ309" t="str">
        <f t="shared" si="681"/>
        <v/>
      </c>
      <c r="DK309" t="str">
        <f t="shared" si="682"/>
        <v/>
      </c>
      <c r="DL309" t="str">
        <f t="shared" si="683"/>
        <v/>
      </c>
      <c r="DM309" t="str">
        <f t="shared" si="684"/>
        <v/>
      </c>
      <c r="DN309" t="str">
        <f t="shared" si="685"/>
        <v/>
      </c>
      <c r="DO309" t="str">
        <f t="shared" si="686"/>
        <v/>
      </c>
      <c r="DP309" t="str">
        <f t="shared" si="687"/>
        <v/>
      </c>
      <c r="DQ309" t="str">
        <f t="shared" si="688"/>
        <v/>
      </c>
      <c r="DR309" t="str">
        <f t="shared" si="689"/>
        <v/>
      </c>
      <c r="DS309" t="str">
        <f t="shared" si="690"/>
        <v/>
      </c>
      <c r="DT309" t="str">
        <f t="shared" si="691"/>
        <v/>
      </c>
      <c r="DU309">
        <f t="shared" si="692"/>
        <v>0</v>
      </c>
      <c r="DV309">
        <f t="shared" si="693"/>
        <v>0</v>
      </c>
      <c r="DW309">
        <f t="shared" si="694"/>
        <v>0</v>
      </c>
      <c r="DX309" t="str">
        <f t="shared" si="695"/>
        <v/>
      </c>
      <c r="DY309" t="str">
        <f t="shared" si="696"/>
        <v/>
      </c>
      <c r="DZ309" t="str">
        <f t="shared" si="697"/>
        <v/>
      </c>
      <c r="EA309" s="5">
        <f t="shared" si="698"/>
        <v>0</v>
      </c>
      <c r="EB309" s="3">
        <f t="shared" si="699"/>
        <v>0</v>
      </c>
    </row>
    <row r="310" spans="2:132" x14ac:dyDescent="0.2">
      <c r="B310">
        <v>305</v>
      </c>
      <c r="C310" s="3">
        <f>Zisk!D324</f>
        <v>0</v>
      </c>
      <c r="D310">
        <f>Zisk!E324</f>
        <v>0</v>
      </c>
      <c r="E310" s="66" t="str">
        <f t="shared" si="586"/>
        <v/>
      </c>
      <c r="F310" t="str">
        <f t="shared" si="587"/>
        <v/>
      </c>
      <c r="G310" s="66" t="str">
        <f t="shared" si="588"/>
        <v/>
      </c>
      <c r="J310">
        <f>VstupniParametry_SKRYT!$D$5</f>
        <v>0.02</v>
      </c>
      <c r="K310">
        <f>VstupniParametry_SKRYT!$D$6</f>
        <v>0.06</v>
      </c>
      <c r="L310">
        <f>VstupniParametry_SKRYT!$D$7</f>
        <v>0.06</v>
      </c>
      <c r="M310">
        <f>VstupniParametry_SKRYT!$D$8</f>
        <v>0.06</v>
      </c>
      <c r="N310">
        <f>VstupniParametry_SKRYT!$D$9</f>
        <v>1.7999999999999999E-2</v>
      </c>
      <c r="O310" s="27">
        <f>VstupniParametry_SKRYT!$D$10</f>
        <v>0.01</v>
      </c>
      <c r="P310" s="27">
        <f>VstupniParametry_SKRYT!$D$11</f>
        <v>0.01</v>
      </c>
      <c r="Q310" s="27">
        <f>VstupniParametry_SKRYT!$D$12</f>
        <v>0.01</v>
      </c>
      <c r="R310" s="27">
        <f>VstupniParametry_SKRYT!$D$13</f>
        <v>0.01</v>
      </c>
      <c r="S310" s="27">
        <f>VstupniParametry_SKRYT!$D$14</f>
        <v>0.01</v>
      </c>
      <c r="T310">
        <f t="shared" si="589"/>
        <v>0</v>
      </c>
      <c r="U310">
        <f t="shared" si="590"/>
        <v>0</v>
      </c>
      <c r="V310">
        <f t="shared" si="591"/>
        <v>0</v>
      </c>
      <c r="W310">
        <f t="shared" si="592"/>
        <v>0</v>
      </c>
      <c r="X310">
        <f t="shared" si="593"/>
        <v>0</v>
      </c>
      <c r="Y310">
        <f t="shared" si="594"/>
        <v>0</v>
      </c>
      <c r="Z310">
        <f t="shared" si="595"/>
        <v>0</v>
      </c>
      <c r="AA310">
        <f t="shared" si="596"/>
        <v>0</v>
      </c>
      <c r="AB310">
        <f t="shared" si="597"/>
        <v>0</v>
      </c>
      <c r="AC310">
        <f t="shared" si="598"/>
        <v>0</v>
      </c>
      <c r="AD310">
        <f t="shared" si="599"/>
        <v>0</v>
      </c>
      <c r="AE310">
        <f t="shared" si="600"/>
        <v>0</v>
      </c>
      <c r="AF310">
        <f t="shared" si="601"/>
        <v>0</v>
      </c>
      <c r="AG310">
        <f t="shared" si="602"/>
        <v>0</v>
      </c>
      <c r="AH310">
        <f t="shared" si="603"/>
        <v>0</v>
      </c>
      <c r="AI310">
        <f t="shared" si="604"/>
        <v>0</v>
      </c>
      <c r="AJ310">
        <f t="shared" si="605"/>
        <v>0</v>
      </c>
      <c r="AK310">
        <f t="shared" si="606"/>
        <v>0</v>
      </c>
      <c r="AL310">
        <f t="shared" si="607"/>
        <v>0</v>
      </c>
      <c r="AM310">
        <f t="shared" si="608"/>
        <v>0</v>
      </c>
      <c r="AN310">
        <f t="shared" si="609"/>
        <v>0</v>
      </c>
      <c r="AO310">
        <f t="shared" si="610"/>
        <v>0</v>
      </c>
      <c r="AP310">
        <f t="shared" si="611"/>
        <v>0</v>
      </c>
      <c r="AQ310">
        <f t="shared" si="612"/>
        <v>0</v>
      </c>
      <c r="AR310">
        <f t="shared" si="613"/>
        <v>0</v>
      </c>
      <c r="AS310">
        <f t="shared" si="614"/>
        <v>0</v>
      </c>
      <c r="AT310">
        <f t="shared" si="584"/>
        <v>0</v>
      </c>
      <c r="AU310">
        <f t="shared" si="615"/>
        <v>0</v>
      </c>
      <c r="AV310">
        <f t="shared" si="616"/>
        <v>0</v>
      </c>
      <c r="AW310">
        <f t="shared" si="585"/>
        <v>0</v>
      </c>
      <c r="AX310">
        <f t="shared" si="617"/>
        <v>0</v>
      </c>
      <c r="AY310">
        <f t="shared" si="618"/>
        <v>0</v>
      </c>
      <c r="AZ310">
        <f t="shared" si="619"/>
        <v>0</v>
      </c>
      <c r="BA310">
        <f t="shared" si="620"/>
        <v>0</v>
      </c>
      <c r="BB310">
        <f t="shared" si="621"/>
        <v>0</v>
      </c>
      <c r="BC310">
        <f t="shared" si="622"/>
        <v>0</v>
      </c>
      <c r="BD310">
        <f t="shared" si="623"/>
        <v>0</v>
      </c>
      <c r="BE310">
        <f t="shared" si="624"/>
        <v>0</v>
      </c>
      <c r="BF310">
        <f t="shared" si="625"/>
        <v>0</v>
      </c>
      <c r="BG310">
        <f t="shared" si="626"/>
        <v>0</v>
      </c>
      <c r="BH310">
        <f t="shared" si="627"/>
        <v>0</v>
      </c>
      <c r="BI310">
        <f t="shared" si="628"/>
        <v>0</v>
      </c>
      <c r="BJ310">
        <f t="shared" si="629"/>
        <v>0</v>
      </c>
      <c r="BK310">
        <f t="shared" si="630"/>
        <v>0</v>
      </c>
      <c r="BL310">
        <f t="shared" si="631"/>
        <v>0</v>
      </c>
      <c r="BM310">
        <f t="shared" si="632"/>
        <v>0</v>
      </c>
      <c r="BN310">
        <f t="shared" si="633"/>
        <v>0</v>
      </c>
      <c r="BO310">
        <f t="shared" si="634"/>
        <v>0</v>
      </c>
      <c r="BP310">
        <f t="shared" si="635"/>
        <v>0</v>
      </c>
      <c r="BQ310">
        <f t="shared" si="636"/>
        <v>0</v>
      </c>
      <c r="BR310">
        <f t="shared" si="637"/>
        <v>0</v>
      </c>
      <c r="BS310">
        <f t="shared" si="638"/>
        <v>0</v>
      </c>
      <c r="BT310">
        <f t="shared" si="639"/>
        <v>0</v>
      </c>
      <c r="BU310">
        <f t="shared" si="640"/>
        <v>0</v>
      </c>
      <c r="BV310">
        <f t="shared" si="641"/>
        <v>0</v>
      </c>
      <c r="BW310">
        <f t="shared" si="642"/>
        <v>0</v>
      </c>
      <c r="BX310">
        <f t="shared" si="643"/>
        <v>0</v>
      </c>
      <c r="BY310">
        <f t="shared" si="644"/>
        <v>0</v>
      </c>
      <c r="BZ310">
        <f t="shared" si="645"/>
        <v>0</v>
      </c>
      <c r="CA310">
        <f t="shared" si="646"/>
        <v>0</v>
      </c>
      <c r="CB310">
        <f t="shared" si="647"/>
        <v>0</v>
      </c>
      <c r="CC310">
        <f t="shared" si="648"/>
        <v>0</v>
      </c>
      <c r="CD310">
        <f t="shared" si="649"/>
        <v>0</v>
      </c>
      <c r="CE310">
        <f t="shared" si="650"/>
        <v>0</v>
      </c>
      <c r="CF310">
        <f t="shared" si="651"/>
        <v>0</v>
      </c>
      <c r="CG310">
        <f t="shared" si="652"/>
        <v>0</v>
      </c>
      <c r="CH310">
        <f t="shared" si="653"/>
        <v>0</v>
      </c>
      <c r="CI310">
        <f t="shared" si="654"/>
        <v>0</v>
      </c>
      <c r="CJ310">
        <f t="shared" si="655"/>
        <v>0</v>
      </c>
      <c r="CK310">
        <f t="shared" si="656"/>
        <v>0</v>
      </c>
      <c r="CL310" t="str">
        <f t="shared" si="657"/>
        <v/>
      </c>
      <c r="CM310" t="str">
        <f t="shared" si="658"/>
        <v/>
      </c>
      <c r="CN310" t="str">
        <f t="shared" si="659"/>
        <v/>
      </c>
      <c r="CO310" t="str">
        <f t="shared" si="660"/>
        <v/>
      </c>
      <c r="CP310" t="str">
        <f t="shared" si="661"/>
        <v/>
      </c>
      <c r="CQ310" t="str">
        <f t="shared" si="662"/>
        <v/>
      </c>
      <c r="CR310" t="str">
        <f t="shared" si="663"/>
        <v/>
      </c>
      <c r="CS310" t="str">
        <f t="shared" si="664"/>
        <v/>
      </c>
      <c r="CT310" t="str">
        <f t="shared" si="665"/>
        <v/>
      </c>
      <c r="CU310" t="str">
        <f t="shared" si="666"/>
        <v/>
      </c>
      <c r="CV310" t="str">
        <f t="shared" si="667"/>
        <v/>
      </c>
      <c r="CW310" t="str">
        <f t="shared" si="668"/>
        <v/>
      </c>
      <c r="CX310" t="str">
        <f t="shared" si="669"/>
        <v/>
      </c>
      <c r="CY310" t="str">
        <f t="shared" si="670"/>
        <v/>
      </c>
      <c r="CZ310" t="str">
        <f t="shared" si="671"/>
        <v/>
      </c>
      <c r="DA310" t="str">
        <f t="shared" si="672"/>
        <v/>
      </c>
      <c r="DB310" t="str">
        <f t="shared" si="673"/>
        <v/>
      </c>
      <c r="DC310" t="str">
        <f t="shared" si="674"/>
        <v/>
      </c>
      <c r="DD310" t="str">
        <f t="shared" si="675"/>
        <v/>
      </c>
      <c r="DE310" t="str">
        <f t="shared" si="676"/>
        <v/>
      </c>
      <c r="DF310" t="str">
        <f t="shared" si="677"/>
        <v/>
      </c>
      <c r="DG310" t="str">
        <f t="shared" si="678"/>
        <v/>
      </c>
      <c r="DH310" t="str">
        <f t="shared" si="679"/>
        <v/>
      </c>
      <c r="DI310" t="str">
        <f t="shared" si="680"/>
        <v/>
      </c>
      <c r="DJ310" t="str">
        <f t="shared" si="681"/>
        <v/>
      </c>
      <c r="DK310" t="str">
        <f t="shared" si="682"/>
        <v/>
      </c>
      <c r="DL310" t="str">
        <f t="shared" si="683"/>
        <v/>
      </c>
      <c r="DM310" t="str">
        <f t="shared" si="684"/>
        <v/>
      </c>
      <c r="DN310" t="str">
        <f t="shared" si="685"/>
        <v/>
      </c>
      <c r="DO310" t="str">
        <f t="shared" si="686"/>
        <v/>
      </c>
      <c r="DP310" t="str">
        <f t="shared" si="687"/>
        <v/>
      </c>
      <c r="DQ310" t="str">
        <f t="shared" si="688"/>
        <v/>
      </c>
      <c r="DR310" t="str">
        <f t="shared" si="689"/>
        <v/>
      </c>
      <c r="DS310" t="str">
        <f t="shared" si="690"/>
        <v/>
      </c>
      <c r="DT310" t="str">
        <f t="shared" si="691"/>
        <v/>
      </c>
      <c r="DU310">
        <f t="shared" si="692"/>
        <v>0</v>
      </c>
      <c r="DV310">
        <f t="shared" si="693"/>
        <v>0</v>
      </c>
      <c r="DW310">
        <f t="shared" si="694"/>
        <v>0</v>
      </c>
      <c r="DX310" t="str">
        <f t="shared" si="695"/>
        <v/>
      </c>
      <c r="DY310" t="str">
        <f t="shared" si="696"/>
        <v/>
      </c>
      <c r="DZ310" t="str">
        <f t="shared" si="697"/>
        <v/>
      </c>
      <c r="EA310" s="5">
        <f t="shared" si="698"/>
        <v>0</v>
      </c>
      <c r="EB310" s="3">
        <f t="shared" si="699"/>
        <v>0</v>
      </c>
    </row>
    <row r="311" spans="2:132" x14ac:dyDescent="0.2">
      <c r="B311" s="25">
        <v>306</v>
      </c>
      <c r="C311" s="26">
        <f>Zisk!D325</f>
        <v>0</v>
      </c>
      <c r="D311">
        <f>Zisk!E325</f>
        <v>0</v>
      </c>
      <c r="E311" s="66" t="str">
        <f t="shared" si="586"/>
        <v/>
      </c>
      <c r="F311" t="str">
        <f t="shared" si="587"/>
        <v/>
      </c>
      <c r="G311" s="66" t="str">
        <f t="shared" si="588"/>
        <v/>
      </c>
      <c r="H311" s="25"/>
      <c r="I311" s="25"/>
      <c r="J311">
        <f>VstupniParametry_SKRYT!$D$5</f>
        <v>0.02</v>
      </c>
      <c r="K311">
        <f>VstupniParametry_SKRYT!$D$6</f>
        <v>0.06</v>
      </c>
      <c r="L311">
        <f>VstupniParametry_SKRYT!$D$7</f>
        <v>0.06</v>
      </c>
      <c r="M311">
        <f>VstupniParametry_SKRYT!$D$8</f>
        <v>0.06</v>
      </c>
      <c r="N311">
        <f>VstupniParametry_SKRYT!$D$9</f>
        <v>1.7999999999999999E-2</v>
      </c>
      <c r="O311" s="27">
        <f>VstupniParametry_SKRYT!$D$10</f>
        <v>0.01</v>
      </c>
      <c r="P311" s="27">
        <f>VstupniParametry_SKRYT!$D$11</f>
        <v>0.01</v>
      </c>
      <c r="Q311" s="27">
        <f>VstupniParametry_SKRYT!$D$12</f>
        <v>0.01</v>
      </c>
      <c r="R311" s="27">
        <f>VstupniParametry_SKRYT!$D$13</f>
        <v>0.01</v>
      </c>
      <c r="S311" s="27">
        <f>VstupniParametry_SKRYT!$D$14</f>
        <v>0.01</v>
      </c>
      <c r="T311">
        <f t="shared" si="589"/>
        <v>0</v>
      </c>
      <c r="U311">
        <f t="shared" si="590"/>
        <v>0</v>
      </c>
      <c r="V311">
        <f t="shared" si="591"/>
        <v>0</v>
      </c>
      <c r="W311">
        <f t="shared" si="592"/>
        <v>0</v>
      </c>
      <c r="X311">
        <f t="shared" si="593"/>
        <v>0</v>
      </c>
      <c r="Y311">
        <f t="shared" si="594"/>
        <v>0</v>
      </c>
      <c r="Z311">
        <f t="shared" si="595"/>
        <v>0</v>
      </c>
      <c r="AA311">
        <f t="shared" si="596"/>
        <v>0</v>
      </c>
      <c r="AB311">
        <f t="shared" si="597"/>
        <v>0</v>
      </c>
      <c r="AC311">
        <f t="shared" si="598"/>
        <v>0</v>
      </c>
      <c r="AD311">
        <f t="shared" si="599"/>
        <v>0</v>
      </c>
      <c r="AE311">
        <f t="shared" si="600"/>
        <v>0</v>
      </c>
      <c r="AF311">
        <f t="shared" si="601"/>
        <v>0</v>
      </c>
      <c r="AG311">
        <f t="shared" si="602"/>
        <v>0</v>
      </c>
      <c r="AH311">
        <f t="shared" si="603"/>
        <v>0</v>
      </c>
      <c r="AI311">
        <f t="shared" si="604"/>
        <v>0</v>
      </c>
      <c r="AJ311">
        <f t="shared" si="605"/>
        <v>0</v>
      </c>
      <c r="AK311">
        <f t="shared" si="606"/>
        <v>0</v>
      </c>
      <c r="AL311">
        <f t="shared" si="607"/>
        <v>0</v>
      </c>
      <c r="AM311">
        <f t="shared" si="608"/>
        <v>0</v>
      </c>
      <c r="AN311">
        <f t="shared" si="609"/>
        <v>0</v>
      </c>
      <c r="AO311">
        <f t="shared" si="610"/>
        <v>0</v>
      </c>
      <c r="AP311">
        <f t="shared" si="611"/>
        <v>0</v>
      </c>
      <c r="AQ311">
        <f t="shared" si="612"/>
        <v>0</v>
      </c>
      <c r="AR311">
        <f t="shared" si="613"/>
        <v>0</v>
      </c>
      <c r="AS311">
        <f t="shared" si="614"/>
        <v>0</v>
      </c>
      <c r="AT311">
        <f t="shared" si="584"/>
        <v>0</v>
      </c>
      <c r="AU311">
        <f t="shared" si="615"/>
        <v>0</v>
      </c>
      <c r="AV311">
        <f t="shared" si="616"/>
        <v>0</v>
      </c>
      <c r="AW311">
        <f t="shared" si="585"/>
        <v>0</v>
      </c>
      <c r="AX311">
        <f t="shared" si="617"/>
        <v>0</v>
      </c>
      <c r="AY311">
        <f t="shared" si="618"/>
        <v>0</v>
      </c>
      <c r="AZ311">
        <f t="shared" si="619"/>
        <v>0</v>
      </c>
      <c r="BA311">
        <f t="shared" si="620"/>
        <v>0</v>
      </c>
      <c r="BB311">
        <f t="shared" si="621"/>
        <v>0</v>
      </c>
      <c r="BC311">
        <f t="shared" si="622"/>
        <v>0</v>
      </c>
      <c r="BD311">
        <f t="shared" si="623"/>
        <v>0</v>
      </c>
      <c r="BE311">
        <f t="shared" si="624"/>
        <v>0</v>
      </c>
      <c r="BF311">
        <f t="shared" si="625"/>
        <v>0</v>
      </c>
      <c r="BG311">
        <f t="shared" si="626"/>
        <v>0</v>
      </c>
      <c r="BH311">
        <f t="shared" si="627"/>
        <v>0</v>
      </c>
      <c r="BI311">
        <f t="shared" si="628"/>
        <v>0</v>
      </c>
      <c r="BJ311">
        <f t="shared" si="629"/>
        <v>0</v>
      </c>
      <c r="BK311">
        <f t="shared" si="630"/>
        <v>0</v>
      </c>
      <c r="BL311">
        <f t="shared" si="631"/>
        <v>0</v>
      </c>
      <c r="BM311">
        <f t="shared" si="632"/>
        <v>0</v>
      </c>
      <c r="BN311">
        <f t="shared" si="633"/>
        <v>0</v>
      </c>
      <c r="BO311">
        <f t="shared" si="634"/>
        <v>0</v>
      </c>
      <c r="BP311">
        <f t="shared" si="635"/>
        <v>0</v>
      </c>
      <c r="BQ311">
        <f t="shared" si="636"/>
        <v>0</v>
      </c>
      <c r="BR311">
        <f t="shared" si="637"/>
        <v>0</v>
      </c>
      <c r="BS311">
        <f t="shared" si="638"/>
        <v>0</v>
      </c>
      <c r="BT311">
        <f t="shared" si="639"/>
        <v>0</v>
      </c>
      <c r="BU311">
        <f t="shared" si="640"/>
        <v>0</v>
      </c>
      <c r="BV311">
        <f t="shared" si="641"/>
        <v>0</v>
      </c>
      <c r="BW311">
        <f t="shared" si="642"/>
        <v>0</v>
      </c>
      <c r="BX311">
        <f t="shared" si="643"/>
        <v>0</v>
      </c>
      <c r="BY311">
        <f t="shared" si="644"/>
        <v>0</v>
      </c>
      <c r="BZ311">
        <f t="shared" si="645"/>
        <v>0</v>
      </c>
      <c r="CA311">
        <f t="shared" si="646"/>
        <v>0</v>
      </c>
      <c r="CB311">
        <f t="shared" si="647"/>
        <v>0</v>
      </c>
      <c r="CC311">
        <f t="shared" si="648"/>
        <v>0</v>
      </c>
      <c r="CD311">
        <f t="shared" si="649"/>
        <v>0</v>
      </c>
      <c r="CE311">
        <f t="shared" si="650"/>
        <v>0</v>
      </c>
      <c r="CF311">
        <f t="shared" si="651"/>
        <v>0</v>
      </c>
      <c r="CG311">
        <f t="shared" si="652"/>
        <v>0</v>
      </c>
      <c r="CH311">
        <f t="shared" si="653"/>
        <v>0</v>
      </c>
      <c r="CI311">
        <f t="shared" si="654"/>
        <v>0</v>
      </c>
      <c r="CJ311">
        <f t="shared" si="655"/>
        <v>0</v>
      </c>
      <c r="CK311">
        <f t="shared" si="656"/>
        <v>0</v>
      </c>
      <c r="CL311" t="str">
        <f t="shared" si="657"/>
        <v/>
      </c>
      <c r="CM311" t="str">
        <f t="shared" si="658"/>
        <v/>
      </c>
      <c r="CN311" t="str">
        <f t="shared" si="659"/>
        <v/>
      </c>
      <c r="CO311" t="str">
        <f t="shared" si="660"/>
        <v/>
      </c>
      <c r="CP311" t="str">
        <f t="shared" si="661"/>
        <v/>
      </c>
      <c r="CQ311" t="str">
        <f t="shared" si="662"/>
        <v/>
      </c>
      <c r="CR311" t="str">
        <f t="shared" si="663"/>
        <v/>
      </c>
      <c r="CS311" t="str">
        <f t="shared" si="664"/>
        <v/>
      </c>
      <c r="CT311" t="str">
        <f t="shared" si="665"/>
        <v/>
      </c>
      <c r="CU311" t="str">
        <f t="shared" si="666"/>
        <v/>
      </c>
      <c r="CV311" t="str">
        <f t="shared" si="667"/>
        <v/>
      </c>
      <c r="CW311" t="str">
        <f t="shared" si="668"/>
        <v/>
      </c>
      <c r="CX311" t="str">
        <f t="shared" si="669"/>
        <v/>
      </c>
      <c r="CY311" t="str">
        <f t="shared" si="670"/>
        <v/>
      </c>
      <c r="CZ311" t="str">
        <f t="shared" si="671"/>
        <v/>
      </c>
      <c r="DA311" t="str">
        <f t="shared" si="672"/>
        <v/>
      </c>
      <c r="DB311" t="str">
        <f t="shared" si="673"/>
        <v/>
      </c>
      <c r="DC311" t="str">
        <f t="shared" si="674"/>
        <v/>
      </c>
      <c r="DD311" t="str">
        <f t="shared" si="675"/>
        <v/>
      </c>
      <c r="DE311" t="str">
        <f t="shared" si="676"/>
        <v/>
      </c>
      <c r="DF311" t="str">
        <f t="shared" si="677"/>
        <v/>
      </c>
      <c r="DG311" t="str">
        <f t="shared" si="678"/>
        <v/>
      </c>
      <c r="DH311" t="str">
        <f t="shared" si="679"/>
        <v/>
      </c>
      <c r="DI311" t="str">
        <f t="shared" si="680"/>
        <v/>
      </c>
      <c r="DJ311" t="str">
        <f t="shared" si="681"/>
        <v/>
      </c>
      <c r="DK311" t="str">
        <f t="shared" si="682"/>
        <v/>
      </c>
      <c r="DL311" t="str">
        <f t="shared" si="683"/>
        <v/>
      </c>
      <c r="DM311" t="str">
        <f t="shared" si="684"/>
        <v/>
      </c>
      <c r="DN311" t="str">
        <f t="shared" si="685"/>
        <v/>
      </c>
      <c r="DO311" t="str">
        <f t="shared" si="686"/>
        <v/>
      </c>
      <c r="DP311" t="str">
        <f t="shared" si="687"/>
        <v/>
      </c>
      <c r="DQ311" t="str">
        <f t="shared" si="688"/>
        <v/>
      </c>
      <c r="DR311" t="str">
        <f t="shared" si="689"/>
        <v/>
      </c>
      <c r="DS311" t="str">
        <f t="shared" si="690"/>
        <v/>
      </c>
      <c r="DT311" t="str">
        <f t="shared" si="691"/>
        <v/>
      </c>
      <c r="DU311">
        <f t="shared" si="692"/>
        <v>0</v>
      </c>
      <c r="DV311">
        <f t="shared" si="693"/>
        <v>0</v>
      </c>
      <c r="DW311">
        <f t="shared" si="694"/>
        <v>0</v>
      </c>
      <c r="DX311" t="str">
        <f t="shared" si="695"/>
        <v/>
      </c>
      <c r="DY311" t="str">
        <f t="shared" si="696"/>
        <v/>
      </c>
      <c r="DZ311" t="str">
        <f t="shared" si="697"/>
        <v/>
      </c>
      <c r="EA311" s="5">
        <f t="shared" si="698"/>
        <v>0</v>
      </c>
      <c r="EB311" s="3">
        <f t="shared" si="699"/>
        <v>0</v>
      </c>
    </row>
    <row r="312" spans="2:132" x14ac:dyDescent="0.2">
      <c r="B312">
        <v>307</v>
      </c>
      <c r="C312" s="3">
        <f>Zisk!D326</f>
        <v>0</v>
      </c>
      <c r="D312">
        <f>Zisk!E326</f>
        <v>0</v>
      </c>
      <c r="E312" s="66" t="str">
        <f t="shared" si="586"/>
        <v/>
      </c>
      <c r="F312" t="str">
        <f t="shared" si="587"/>
        <v/>
      </c>
      <c r="G312" s="66" t="str">
        <f t="shared" si="588"/>
        <v/>
      </c>
      <c r="J312">
        <f>VstupniParametry_SKRYT!$D$5</f>
        <v>0.02</v>
      </c>
      <c r="K312">
        <f>VstupniParametry_SKRYT!$D$6</f>
        <v>0.06</v>
      </c>
      <c r="L312">
        <f>VstupniParametry_SKRYT!$D$7</f>
        <v>0.06</v>
      </c>
      <c r="M312">
        <f>VstupniParametry_SKRYT!$D$8</f>
        <v>0.06</v>
      </c>
      <c r="N312">
        <f>VstupniParametry_SKRYT!$D$9</f>
        <v>1.7999999999999999E-2</v>
      </c>
      <c r="O312" s="27">
        <f>VstupniParametry_SKRYT!$D$10</f>
        <v>0.01</v>
      </c>
      <c r="P312" s="27">
        <f>VstupniParametry_SKRYT!$D$11</f>
        <v>0.01</v>
      </c>
      <c r="Q312" s="27">
        <f>VstupniParametry_SKRYT!$D$12</f>
        <v>0.01</v>
      </c>
      <c r="R312" s="27">
        <f>VstupniParametry_SKRYT!$D$13</f>
        <v>0.01</v>
      </c>
      <c r="S312" s="27">
        <f>VstupniParametry_SKRYT!$D$14</f>
        <v>0.01</v>
      </c>
      <c r="T312">
        <f t="shared" si="589"/>
        <v>0</v>
      </c>
      <c r="U312">
        <f t="shared" si="590"/>
        <v>0</v>
      </c>
      <c r="V312">
        <f t="shared" si="591"/>
        <v>0</v>
      </c>
      <c r="W312">
        <f t="shared" si="592"/>
        <v>0</v>
      </c>
      <c r="X312">
        <f t="shared" si="593"/>
        <v>0</v>
      </c>
      <c r="Y312">
        <f t="shared" si="594"/>
        <v>0</v>
      </c>
      <c r="Z312">
        <f t="shared" si="595"/>
        <v>0</v>
      </c>
      <c r="AA312">
        <f t="shared" si="596"/>
        <v>0</v>
      </c>
      <c r="AB312">
        <f t="shared" si="597"/>
        <v>0</v>
      </c>
      <c r="AC312">
        <f t="shared" si="598"/>
        <v>0</v>
      </c>
      <c r="AD312">
        <f t="shared" si="599"/>
        <v>0</v>
      </c>
      <c r="AE312">
        <f t="shared" si="600"/>
        <v>0</v>
      </c>
      <c r="AF312">
        <f t="shared" si="601"/>
        <v>0</v>
      </c>
      <c r="AG312">
        <f t="shared" si="602"/>
        <v>0</v>
      </c>
      <c r="AH312">
        <f t="shared" si="603"/>
        <v>0</v>
      </c>
      <c r="AI312">
        <f t="shared" si="604"/>
        <v>0</v>
      </c>
      <c r="AJ312">
        <f t="shared" si="605"/>
        <v>0</v>
      </c>
      <c r="AK312">
        <f t="shared" si="606"/>
        <v>0</v>
      </c>
      <c r="AL312">
        <f t="shared" si="607"/>
        <v>0</v>
      </c>
      <c r="AM312">
        <f t="shared" si="608"/>
        <v>0</v>
      </c>
      <c r="AN312">
        <f t="shared" si="609"/>
        <v>0</v>
      </c>
      <c r="AO312">
        <f t="shared" si="610"/>
        <v>0</v>
      </c>
      <c r="AP312">
        <f t="shared" si="611"/>
        <v>0</v>
      </c>
      <c r="AQ312">
        <f t="shared" si="612"/>
        <v>0</v>
      </c>
      <c r="AR312">
        <f t="shared" si="613"/>
        <v>0</v>
      </c>
      <c r="AS312">
        <f t="shared" si="614"/>
        <v>0</v>
      </c>
      <c r="AT312">
        <f t="shared" si="584"/>
        <v>0</v>
      </c>
      <c r="AU312">
        <f t="shared" si="615"/>
        <v>0</v>
      </c>
      <c r="AV312">
        <f t="shared" si="616"/>
        <v>0</v>
      </c>
      <c r="AW312">
        <f t="shared" si="585"/>
        <v>0</v>
      </c>
      <c r="AX312">
        <f t="shared" si="617"/>
        <v>0</v>
      </c>
      <c r="AY312">
        <f t="shared" si="618"/>
        <v>0</v>
      </c>
      <c r="AZ312">
        <f t="shared" si="619"/>
        <v>0</v>
      </c>
      <c r="BA312">
        <f t="shared" si="620"/>
        <v>0</v>
      </c>
      <c r="BB312">
        <f t="shared" si="621"/>
        <v>0</v>
      </c>
      <c r="BC312">
        <f t="shared" si="622"/>
        <v>0</v>
      </c>
      <c r="BD312">
        <f t="shared" si="623"/>
        <v>0</v>
      </c>
      <c r="BE312">
        <f t="shared" si="624"/>
        <v>0</v>
      </c>
      <c r="BF312">
        <f t="shared" si="625"/>
        <v>0</v>
      </c>
      <c r="BG312">
        <f t="shared" si="626"/>
        <v>0</v>
      </c>
      <c r="BH312">
        <f t="shared" si="627"/>
        <v>0</v>
      </c>
      <c r="BI312">
        <f t="shared" si="628"/>
        <v>0</v>
      </c>
      <c r="BJ312">
        <f t="shared" si="629"/>
        <v>0</v>
      </c>
      <c r="BK312">
        <f t="shared" si="630"/>
        <v>0</v>
      </c>
      <c r="BL312">
        <f t="shared" si="631"/>
        <v>0</v>
      </c>
      <c r="BM312">
        <f t="shared" si="632"/>
        <v>0</v>
      </c>
      <c r="BN312">
        <f t="shared" si="633"/>
        <v>0</v>
      </c>
      <c r="BO312">
        <f t="shared" si="634"/>
        <v>0</v>
      </c>
      <c r="BP312">
        <f t="shared" si="635"/>
        <v>0</v>
      </c>
      <c r="BQ312">
        <f t="shared" si="636"/>
        <v>0</v>
      </c>
      <c r="BR312">
        <f t="shared" si="637"/>
        <v>0</v>
      </c>
      <c r="BS312">
        <f t="shared" si="638"/>
        <v>0</v>
      </c>
      <c r="BT312">
        <f t="shared" si="639"/>
        <v>0</v>
      </c>
      <c r="BU312">
        <f t="shared" si="640"/>
        <v>0</v>
      </c>
      <c r="BV312">
        <f t="shared" si="641"/>
        <v>0</v>
      </c>
      <c r="BW312">
        <f t="shared" si="642"/>
        <v>0</v>
      </c>
      <c r="BX312">
        <f t="shared" si="643"/>
        <v>0</v>
      </c>
      <c r="BY312">
        <f t="shared" si="644"/>
        <v>0</v>
      </c>
      <c r="BZ312">
        <f t="shared" si="645"/>
        <v>0</v>
      </c>
      <c r="CA312">
        <f t="shared" si="646"/>
        <v>0</v>
      </c>
      <c r="CB312">
        <f t="shared" si="647"/>
        <v>0</v>
      </c>
      <c r="CC312">
        <f t="shared" si="648"/>
        <v>0</v>
      </c>
      <c r="CD312">
        <f t="shared" si="649"/>
        <v>0</v>
      </c>
      <c r="CE312">
        <f t="shared" si="650"/>
        <v>0</v>
      </c>
      <c r="CF312">
        <f t="shared" si="651"/>
        <v>0</v>
      </c>
      <c r="CG312">
        <f t="shared" si="652"/>
        <v>0</v>
      </c>
      <c r="CH312">
        <f t="shared" si="653"/>
        <v>0</v>
      </c>
      <c r="CI312">
        <f t="shared" si="654"/>
        <v>0</v>
      </c>
      <c r="CJ312">
        <f t="shared" si="655"/>
        <v>0</v>
      </c>
      <c r="CK312">
        <f t="shared" si="656"/>
        <v>0</v>
      </c>
      <c r="CL312" t="str">
        <f t="shared" si="657"/>
        <v/>
      </c>
      <c r="CM312" t="str">
        <f t="shared" si="658"/>
        <v/>
      </c>
      <c r="CN312" t="str">
        <f t="shared" si="659"/>
        <v/>
      </c>
      <c r="CO312" t="str">
        <f t="shared" si="660"/>
        <v/>
      </c>
      <c r="CP312" t="str">
        <f t="shared" si="661"/>
        <v/>
      </c>
      <c r="CQ312" t="str">
        <f t="shared" si="662"/>
        <v/>
      </c>
      <c r="CR312" t="str">
        <f t="shared" si="663"/>
        <v/>
      </c>
      <c r="CS312" t="str">
        <f t="shared" si="664"/>
        <v/>
      </c>
      <c r="CT312" t="str">
        <f t="shared" si="665"/>
        <v/>
      </c>
      <c r="CU312" t="str">
        <f t="shared" si="666"/>
        <v/>
      </c>
      <c r="CV312" t="str">
        <f t="shared" si="667"/>
        <v/>
      </c>
      <c r="CW312" t="str">
        <f t="shared" si="668"/>
        <v/>
      </c>
      <c r="CX312" t="str">
        <f t="shared" si="669"/>
        <v/>
      </c>
      <c r="CY312" t="str">
        <f t="shared" si="670"/>
        <v/>
      </c>
      <c r="CZ312" t="str">
        <f t="shared" si="671"/>
        <v/>
      </c>
      <c r="DA312" t="str">
        <f t="shared" si="672"/>
        <v/>
      </c>
      <c r="DB312" t="str">
        <f t="shared" si="673"/>
        <v/>
      </c>
      <c r="DC312" t="str">
        <f t="shared" si="674"/>
        <v/>
      </c>
      <c r="DD312" t="str">
        <f t="shared" si="675"/>
        <v/>
      </c>
      <c r="DE312" t="str">
        <f t="shared" si="676"/>
        <v/>
      </c>
      <c r="DF312" t="str">
        <f t="shared" si="677"/>
        <v/>
      </c>
      <c r="DG312" t="str">
        <f t="shared" si="678"/>
        <v/>
      </c>
      <c r="DH312" t="str">
        <f t="shared" si="679"/>
        <v/>
      </c>
      <c r="DI312" t="str">
        <f t="shared" si="680"/>
        <v/>
      </c>
      <c r="DJ312" t="str">
        <f t="shared" si="681"/>
        <v/>
      </c>
      <c r="DK312" t="str">
        <f t="shared" si="682"/>
        <v/>
      </c>
      <c r="DL312" t="str">
        <f t="shared" si="683"/>
        <v/>
      </c>
      <c r="DM312" t="str">
        <f t="shared" si="684"/>
        <v/>
      </c>
      <c r="DN312" t="str">
        <f t="shared" si="685"/>
        <v/>
      </c>
      <c r="DO312" t="str">
        <f t="shared" si="686"/>
        <v/>
      </c>
      <c r="DP312" t="str">
        <f t="shared" si="687"/>
        <v/>
      </c>
      <c r="DQ312" t="str">
        <f t="shared" si="688"/>
        <v/>
      </c>
      <c r="DR312" t="str">
        <f t="shared" si="689"/>
        <v/>
      </c>
      <c r="DS312" t="str">
        <f t="shared" si="690"/>
        <v/>
      </c>
      <c r="DT312" t="str">
        <f t="shared" si="691"/>
        <v/>
      </c>
      <c r="DU312">
        <f t="shared" si="692"/>
        <v>0</v>
      </c>
      <c r="DV312">
        <f t="shared" si="693"/>
        <v>0</v>
      </c>
      <c r="DW312">
        <f t="shared" si="694"/>
        <v>0</v>
      </c>
      <c r="DX312" t="str">
        <f t="shared" si="695"/>
        <v/>
      </c>
      <c r="DY312" t="str">
        <f t="shared" si="696"/>
        <v/>
      </c>
      <c r="DZ312" t="str">
        <f t="shared" si="697"/>
        <v/>
      </c>
      <c r="EA312" s="5">
        <f t="shared" si="698"/>
        <v>0</v>
      </c>
      <c r="EB312" s="3">
        <f t="shared" si="699"/>
        <v>0</v>
      </c>
    </row>
    <row r="313" spans="2:132" x14ac:dyDescent="0.2">
      <c r="B313" s="25">
        <v>308</v>
      </c>
      <c r="C313" s="26">
        <f>Zisk!D327</f>
        <v>0</v>
      </c>
      <c r="D313">
        <f>Zisk!E327</f>
        <v>0</v>
      </c>
      <c r="E313" s="66" t="str">
        <f t="shared" si="586"/>
        <v/>
      </c>
      <c r="F313" t="str">
        <f t="shared" si="587"/>
        <v/>
      </c>
      <c r="G313" s="66" t="str">
        <f t="shared" si="588"/>
        <v/>
      </c>
      <c r="H313" s="25"/>
      <c r="I313" s="25"/>
      <c r="J313">
        <f>VstupniParametry_SKRYT!$D$5</f>
        <v>0.02</v>
      </c>
      <c r="K313">
        <f>VstupniParametry_SKRYT!$D$6</f>
        <v>0.06</v>
      </c>
      <c r="L313">
        <f>VstupniParametry_SKRYT!$D$7</f>
        <v>0.06</v>
      </c>
      <c r="M313">
        <f>VstupniParametry_SKRYT!$D$8</f>
        <v>0.06</v>
      </c>
      <c r="N313">
        <f>VstupniParametry_SKRYT!$D$9</f>
        <v>1.7999999999999999E-2</v>
      </c>
      <c r="O313" s="27">
        <f>VstupniParametry_SKRYT!$D$10</f>
        <v>0.01</v>
      </c>
      <c r="P313" s="27">
        <f>VstupniParametry_SKRYT!$D$11</f>
        <v>0.01</v>
      </c>
      <c r="Q313" s="27">
        <f>VstupniParametry_SKRYT!$D$12</f>
        <v>0.01</v>
      </c>
      <c r="R313" s="27">
        <f>VstupniParametry_SKRYT!$D$13</f>
        <v>0.01</v>
      </c>
      <c r="S313" s="27">
        <f>VstupniParametry_SKRYT!$D$14</f>
        <v>0.01</v>
      </c>
      <c r="T313">
        <f t="shared" si="589"/>
        <v>0</v>
      </c>
      <c r="U313">
        <f t="shared" si="590"/>
        <v>0</v>
      </c>
      <c r="V313">
        <f t="shared" si="591"/>
        <v>0</v>
      </c>
      <c r="W313">
        <f t="shared" si="592"/>
        <v>0</v>
      </c>
      <c r="X313">
        <f t="shared" si="593"/>
        <v>0</v>
      </c>
      <c r="Y313">
        <f t="shared" si="594"/>
        <v>0</v>
      </c>
      <c r="Z313">
        <f t="shared" si="595"/>
        <v>0</v>
      </c>
      <c r="AA313">
        <f t="shared" si="596"/>
        <v>0</v>
      </c>
      <c r="AB313">
        <f t="shared" si="597"/>
        <v>0</v>
      </c>
      <c r="AC313">
        <f t="shared" si="598"/>
        <v>0</v>
      </c>
      <c r="AD313">
        <f t="shared" si="599"/>
        <v>0</v>
      </c>
      <c r="AE313">
        <f t="shared" si="600"/>
        <v>0</v>
      </c>
      <c r="AF313">
        <f t="shared" si="601"/>
        <v>0</v>
      </c>
      <c r="AG313">
        <f t="shared" si="602"/>
        <v>0</v>
      </c>
      <c r="AH313">
        <f t="shared" si="603"/>
        <v>0</v>
      </c>
      <c r="AI313">
        <f t="shared" si="604"/>
        <v>0</v>
      </c>
      <c r="AJ313">
        <f t="shared" si="605"/>
        <v>0</v>
      </c>
      <c r="AK313">
        <f t="shared" si="606"/>
        <v>0</v>
      </c>
      <c r="AL313">
        <f t="shared" si="607"/>
        <v>0</v>
      </c>
      <c r="AM313">
        <f t="shared" si="608"/>
        <v>0</v>
      </c>
      <c r="AN313">
        <f t="shared" si="609"/>
        <v>0</v>
      </c>
      <c r="AO313">
        <f t="shared" si="610"/>
        <v>0</v>
      </c>
      <c r="AP313">
        <f t="shared" si="611"/>
        <v>0</v>
      </c>
      <c r="AQ313">
        <f t="shared" si="612"/>
        <v>0</v>
      </c>
      <c r="AR313">
        <f t="shared" si="613"/>
        <v>0</v>
      </c>
      <c r="AS313">
        <f t="shared" si="614"/>
        <v>0</v>
      </c>
      <c r="AT313">
        <f t="shared" si="584"/>
        <v>0</v>
      </c>
      <c r="AU313">
        <f t="shared" si="615"/>
        <v>0</v>
      </c>
      <c r="AV313">
        <f t="shared" si="616"/>
        <v>0</v>
      </c>
      <c r="AW313">
        <f t="shared" si="585"/>
        <v>0</v>
      </c>
      <c r="AX313">
        <f t="shared" si="617"/>
        <v>0</v>
      </c>
      <c r="AY313">
        <f t="shared" si="618"/>
        <v>0</v>
      </c>
      <c r="AZ313">
        <f t="shared" si="619"/>
        <v>0</v>
      </c>
      <c r="BA313">
        <f t="shared" si="620"/>
        <v>0</v>
      </c>
      <c r="BB313">
        <f t="shared" si="621"/>
        <v>0</v>
      </c>
      <c r="BC313">
        <f t="shared" si="622"/>
        <v>0</v>
      </c>
      <c r="BD313">
        <f t="shared" si="623"/>
        <v>0</v>
      </c>
      <c r="BE313">
        <f t="shared" si="624"/>
        <v>0</v>
      </c>
      <c r="BF313">
        <f t="shared" si="625"/>
        <v>0</v>
      </c>
      <c r="BG313">
        <f t="shared" si="626"/>
        <v>0</v>
      </c>
      <c r="BH313">
        <f t="shared" si="627"/>
        <v>0</v>
      </c>
      <c r="BI313">
        <f t="shared" si="628"/>
        <v>0</v>
      </c>
      <c r="BJ313">
        <f t="shared" si="629"/>
        <v>0</v>
      </c>
      <c r="BK313">
        <f t="shared" si="630"/>
        <v>0</v>
      </c>
      <c r="BL313">
        <f t="shared" si="631"/>
        <v>0</v>
      </c>
      <c r="BM313">
        <f t="shared" si="632"/>
        <v>0</v>
      </c>
      <c r="BN313">
        <f t="shared" si="633"/>
        <v>0</v>
      </c>
      <c r="BO313">
        <f t="shared" si="634"/>
        <v>0</v>
      </c>
      <c r="BP313">
        <f t="shared" si="635"/>
        <v>0</v>
      </c>
      <c r="BQ313">
        <f t="shared" si="636"/>
        <v>0</v>
      </c>
      <c r="BR313">
        <f t="shared" si="637"/>
        <v>0</v>
      </c>
      <c r="BS313">
        <f t="shared" si="638"/>
        <v>0</v>
      </c>
      <c r="BT313">
        <f t="shared" si="639"/>
        <v>0</v>
      </c>
      <c r="BU313">
        <f t="shared" si="640"/>
        <v>0</v>
      </c>
      <c r="BV313">
        <f t="shared" si="641"/>
        <v>0</v>
      </c>
      <c r="BW313">
        <f t="shared" si="642"/>
        <v>0</v>
      </c>
      <c r="BX313">
        <f t="shared" si="643"/>
        <v>0</v>
      </c>
      <c r="BY313">
        <f t="shared" si="644"/>
        <v>0</v>
      </c>
      <c r="BZ313">
        <f t="shared" si="645"/>
        <v>0</v>
      </c>
      <c r="CA313">
        <f t="shared" si="646"/>
        <v>0</v>
      </c>
      <c r="CB313">
        <f t="shared" si="647"/>
        <v>0</v>
      </c>
      <c r="CC313">
        <f t="shared" si="648"/>
        <v>0</v>
      </c>
      <c r="CD313">
        <f t="shared" si="649"/>
        <v>0</v>
      </c>
      <c r="CE313">
        <f t="shared" si="650"/>
        <v>0</v>
      </c>
      <c r="CF313">
        <f t="shared" si="651"/>
        <v>0</v>
      </c>
      <c r="CG313">
        <f t="shared" si="652"/>
        <v>0</v>
      </c>
      <c r="CH313">
        <f t="shared" si="653"/>
        <v>0</v>
      </c>
      <c r="CI313">
        <f t="shared" si="654"/>
        <v>0</v>
      </c>
      <c r="CJ313">
        <f t="shared" si="655"/>
        <v>0</v>
      </c>
      <c r="CK313">
        <f t="shared" si="656"/>
        <v>0</v>
      </c>
      <c r="CL313" t="str">
        <f t="shared" si="657"/>
        <v/>
      </c>
      <c r="CM313" t="str">
        <f t="shared" si="658"/>
        <v/>
      </c>
      <c r="CN313" t="str">
        <f t="shared" si="659"/>
        <v/>
      </c>
      <c r="CO313" t="str">
        <f t="shared" si="660"/>
        <v/>
      </c>
      <c r="CP313" t="str">
        <f t="shared" si="661"/>
        <v/>
      </c>
      <c r="CQ313" t="str">
        <f t="shared" si="662"/>
        <v/>
      </c>
      <c r="CR313" t="str">
        <f t="shared" si="663"/>
        <v/>
      </c>
      <c r="CS313" t="str">
        <f t="shared" si="664"/>
        <v/>
      </c>
      <c r="CT313" t="str">
        <f t="shared" si="665"/>
        <v/>
      </c>
      <c r="CU313" t="str">
        <f t="shared" si="666"/>
        <v/>
      </c>
      <c r="CV313" t="str">
        <f t="shared" si="667"/>
        <v/>
      </c>
      <c r="CW313" t="str">
        <f t="shared" si="668"/>
        <v/>
      </c>
      <c r="CX313" t="str">
        <f t="shared" si="669"/>
        <v/>
      </c>
      <c r="CY313" t="str">
        <f t="shared" si="670"/>
        <v/>
      </c>
      <c r="CZ313" t="str">
        <f t="shared" si="671"/>
        <v/>
      </c>
      <c r="DA313" t="str">
        <f t="shared" si="672"/>
        <v/>
      </c>
      <c r="DB313" t="str">
        <f t="shared" si="673"/>
        <v/>
      </c>
      <c r="DC313" t="str">
        <f t="shared" si="674"/>
        <v/>
      </c>
      <c r="DD313" t="str">
        <f t="shared" si="675"/>
        <v/>
      </c>
      <c r="DE313" t="str">
        <f t="shared" si="676"/>
        <v/>
      </c>
      <c r="DF313" t="str">
        <f t="shared" si="677"/>
        <v/>
      </c>
      <c r="DG313" t="str">
        <f t="shared" si="678"/>
        <v/>
      </c>
      <c r="DH313" t="str">
        <f t="shared" si="679"/>
        <v/>
      </c>
      <c r="DI313" t="str">
        <f t="shared" si="680"/>
        <v/>
      </c>
      <c r="DJ313" t="str">
        <f t="shared" si="681"/>
        <v/>
      </c>
      <c r="DK313" t="str">
        <f t="shared" si="682"/>
        <v/>
      </c>
      <c r="DL313" t="str">
        <f t="shared" si="683"/>
        <v/>
      </c>
      <c r="DM313" t="str">
        <f t="shared" si="684"/>
        <v/>
      </c>
      <c r="DN313" t="str">
        <f t="shared" si="685"/>
        <v/>
      </c>
      <c r="DO313" t="str">
        <f t="shared" si="686"/>
        <v/>
      </c>
      <c r="DP313" t="str">
        <f t="shared" si="687"/>
        <v/>
      </c>
      <c r="DQ313" t="str">
        <f t="shared" si="688"/>
        <v/>
      </c>
      <c r="DR313" t="str">
        <f t="shared" si="689"/>
        <v/>
      </c>
      <c r="DS313" t="str">
        <f t="shared" si="690"/>
        <v/>
      </c>
      <c r="DT313" t="str">
        <f t="shared" si="691"/>
        <v/>
      </c>
      <c r="DU313">
        <f t="shared" si="692"/>
        <v>0</v>
      </c>
      <c r="DV313">
        <f t="shared" si="693"/>
        <v>0</v>
      </c>
      <c r="DW313">
        <f t="shared" si="694"/>
        <v>0</v>
      </c>
      <c r="DX313" t="str">
        <f t="shared" si="695"/>
        <v/>
      </c>
      <c r="DY313" t="str">
        <f t="shared" si="696"/>
        <v/>
      </c>
      <c r="DZ313" t="str">
        <f t="shared" si="697"/>
        <v/>
      </c>
      <c r="EA313" s="5">
        <f t="shared" si="698"/>
        <v>0</v>
      </c>
      <c r="EB313" s="3">
        <f t="shared" si="699"/>
        <v>0</v>
      </c>
    </row>
    <row r="314" spans="2:132" x14ac:dyDescent="0.2">
      <c r="B314">
        <v>309</v>
      </c>
      <c r="C314" s="3">
        <f>Zisk!D328</f>
        <v>0</v>
      </c>
      <c r="D314">
        <f>Zisk!E328</f>
        <v>0</v>
      </c>
      <c r="E314" s="66" t="str">
        <f t="shared" si="586"/>
        <v/>
      </c>
      <c r="F314" t="str">
        <f t="shared" si="587"/>
        <v/>
      </c>
      <c r="G314" s="66" t="str">
        <f t="shared" si="588"/>
        <v/>
      </c>
      <c r="J314">
        <f>VstupniParametry_SKRYT!$D$5</f>
        <v>0.02</v>
      </c>
      <c r="K314">
        <f>VstupniParametry_SKRYT!$D$6</f>
        <v>0.06</v>
      </c>
      <c r="L314">
        <f>VstupniParametry_SKRYT!$D$7</f>
        <v>0.06</v>
      </c>
      <c r="M314">
        <f>VstupniParametry_SKRYT!$D$8</f>
        <v>0.06</v>
      </c>
      <c r="N314">
        <f>VstupniParametry_SKRYT!$D$9</f>
        <v>1.7999999999999999E-2</v>
      </c>
      <c r="O314" s="27">
        <f>VstupniParametry_SKRYT!$D$10</f>
        <v>0.01</v>
      </c>
      <c r="P314" s="27">
        <f>VstupniParametry_SKRYT!$D$11</f>
        <v>0.01</v>
      </c>
      <c r="Q314" s="27">
        <f>VstupniParametry_SKRYT!$D$12</f>
        <v>0.01</v>
      </c>
      <c r="R314" s="27">
        <f>VstupniParametry_SKRYT!$D$13</f>
        <v>0.01</v>
      </c>
      <c r="S314" s="27">
        <f>VstupniParametry_SKRYT!$D$14</f>
        <v>0.01</v>
      </c>
      <c r="T314">
        <f t="shared" si="589"/>
        <v>0</v>
      </c>
      <c r="U314">
        <f t="shared" si="590"/>
        <v>0</v>
      </c>
      <c r="V314">
        <f t="shared" si="591"/>
        <v>0</v>
      </c>
      <c r="W314">
        <f t="shared" si="592"/>
        <v>0</v>
      </c>
      <c r="X314">
        <f t="shared" si="593"/>
        <v>0</v>
      </c>
      <c r="Y314">
        <f t="shared" si="594"/>
        <v>0</v>
      </c>
      <c r="Z314">
        <f t="shared" si="595"/>
        <v>0</v>
      </c>
      <c r="AA314">
        <f t="shared" si="596"/>
        <v>0</v>
      </c>
      <c r="AB314">
        <f t="shared" si="597"/>
        <v>0</v>
      </c>
      <c r="AC314">
        <f t="shared" si="598"/>
        <v>0</v>
      </c>
      <c r="AD314">
        <f t="shared" si="599"/>
        <v>0</v>
      </c>
      <c r="AE314">
        <f t="shared" si="600"/>
        <v>0</v>
      </c>
      <c r="AF314">
        <f t="shared" si="601"/>
        <v>0</v>
      </c>
      <c r="AG314">
        <f t="shared" si="602"/>
        <v>0</v>
      </c>
      <c r="AH314">
        <f t="shared" si="603"/>
        <v>0</v>
      </c>
      <c r="AI314">
        <f t="shared" si="604"/>
        <v>0</v>
      </c>
      <c r="AJ314">
        <f t="shared" si="605"/>
        <v>0</v>
      </c>
      <c r="AK314">
        <f t="shared" si="606"/>
        <v>0</v>
      </c>
      <c r="AL314">
        <f t="shared" si="607"/>
        <v>0</v>
      </c>
      <c r="AM314">
        <f t="shared" si="608"/>
        <v>0</v>
      </c>
      <c r="AN314">
        <f t="shared" si="609"/>
        <v>0</v>
      </c>
      <c r="AO314">
        <f t="shared" si="610"/>
        <v>0</v>
      </c>
      <c r="AP314">
        <f t="shared" si="611"/>
        <v>0</v>
      </c>
      <c r="AQ314">
        <f t="shared" si="612"/>
        <v>0</v>
      </c>
      <c r="AR314">
        <f t="shared" si="613"/>
        <v>0</v>
      </c>
      <c r="AS314">
        <f t="shared" si="614"/>
        <v>0</v>
      </c>
      <c r="AT314">
        <f t="shared" si="584"/>
        <v>0</v>
      </c>
      <c r="AU314">
        <f t="shared" si="615"/>
        <v>0</v>
      </c>
      <c r="AV314">
        <f t="shared" si="616"/>
        <v>0</v>
      </c>
      <c r="AW314">
        <f t="shared" si="585"/>
        <v>0</v>
      </c>
      <c r="AX314">
        <f t="shared" si="617"/>
        <v>0</v>
      </c>
      <c r="AY314">
        <f t="shared" si="618"/>
        <v>0</v>
      </c>
      <c r="AZ314">
        <f t="shared" si="619"/>
        <v>0</v>
      </c>
      <c r="BA314">
        <f t="shared" si="620"/>
        <v>0</v>
      </c>
      <c r="BB314">
        <f t="shared" si="621"/>
        <v>0</v>
      </c>
      <c r="BC314">
        <f t="shared" si="622"/>
        <v>0</v>
      </c>
      <c r="BD314">
        <f t="shared" si="623"/>
        <v>0</v>
      </c>
      <c r="BE314">
        <f t="shared" si="624"/>
        <v>0</v>
      </c>
      <c r="BF314">
        <f t="shared" si="625"/>
        <v>0</v>
      </c>
      <c r="BG314">
        <f t="shared" si="626"/>
        <v>0</v>
      </c>
      <c r="BH314">
        <f t="shared" si="627"/>
        <v>0</v>
      </c>
      <c r="BI314">
        <f t="shared" si="628"/>
        <v>0</v>
      </c>
      <c r="BJ314">
        <f t="shared" si="629"/>
        <v>0</v>
      </c>
      <c r="BK314">
        <f t="shared" si="630"/>
        <v>0</v>
      </c>
      <c r="BL314">
        <f t="shared" si="631"/>
        <v>0</v>
      </c>
      <c r="BM314">
        <f t="shared" si="632"/>
        <v>0</v>
      </c>
      <c r="BN314">
        <f t="shared" si="633"/>
        <v>0</v>
      </c>
      <c r="BO314">
        <f t="shared" si="634"/>
        <v>0</v>
      </c>
      <c r="BP314">
        <f t="shared" si="635"/>
        <v>0</v>
      </c>
      <c r="BQ314">
        <f t="shared" si="636"/>
        <v>0</v>
      </c>
      <c r="BR314">
        <f t="shared" si="637"/>
        <v>0</v>
      </c>
      <c r="BS314">
        <f t="shared" si="638"/>
        <v>0</v>
      </c>
      <c r="BT314">
        <f t="shared" si="639"/>
        <v>0</v>
      </c>
      <c r="BU314">
        <f t="shared" si="640"/>
        <v>0</v>
      </c>
      <c r="BV314">
        <f t="shared" si="641"/>
        <v>0</v>
      </c>
      <c r="BW314">
        <f t="shared" si="642"/>
        <v>0</v>
      </c>
      <c r="BX314">
        <f t="shared" si="643"/>
        <v>0</v>
      </c>
      <c r="BY314">
        <f t="shared" si="644"/>
        <v>0</v>
      </c>
      <c r="BZ314">
        <f t="shared" si="645"/>
        <v>0</v>
      </c>
      <c r="CA314">
        <f t="shared" si="646"/>
        <v>0</v>
      </c>
      <c r="CB314">
        <f t="shared" si="647"/>
        <v>0</v>
      </c>
      <c r="CC314">
        <f t="shared" si="648"/>
        <v>0</v>
      </c>
      <c r="CD314">
        <f t="shared" si="649"/>
        <v>0</v>
      </c>
      <c r="CE314">
        <f t="shared" si="650"/>
        <v>0</v>
      </c>
      <c r="CF314">
        <f t="shared" si="651"/>
        <v>0</v>
      </c>
      <c r="CG314">
        <f t="shared" si="652"/>
        <v>0</v>
      </c>
      <c r="CH314">
        <f t="shared" si="653"/>
        <v>0</v>
      </c>
      <c r="CI314">
        <f t="shared" si="654"/>
        <v>0</v>
      </c>
      <c r="CJ314">
        <f t="shared" si="655"/>
        <v>0</v>
      </c>
      <c r="CK314">
        <f t="shared" si="656"/>
        <v>0</v>
      </c>
      <c r="CL314" t="str">
        <f t="shared" si="657"/>
        <v/>
      </c>
      <c r="CM314" t="str">
        <f t="shared" si="658"/>
        <v/>
      </c>
      <c r="CN314" t="str">
        <f t="shared" si="659"/>
        <v/>
      </c>
      <c r="CO314" t="str">
        <f t="shared" si="660"/>
        <v/>
      </c>
      <c r="CP314" t="str">
        <f t="shared" si="661"/>
        <v/>
      </c>
      <c r="CQ314" t="str">
        <f t="shared" si="662"/>
        <v/>
      </c>
      <c r="CR314" t="str">
        <f t="shared" si="663"/>
        <v/>
      </c>
      <c r="CS314" t="str">
        <f t="shared" si="664"/>
        <v/>
      </c>
      <c r="CT314" t="str">
        <f t="shared" si="665"/>
        <v/>
      </c>
      <c r="CU314" t="str">
        <f t="shared" si="666"/>
        <v/>
      </c>
      <c r="CV314" t="str">
        <f t="shared" si="667"/>
        <v/>
      </c>
      <c r="CW314" t="str">
        <f t="shared" si="668"/>
        <v/>
      </c>
      <c r="CX314" t="str">
        <f t="shared" si="669"/>
        <v/>
      </c>
      <c r="CY314" t="str">
        <f t="shared" si="670"/>
        <v/>
      </c>
      <c r="CZ314" t="str">
        <f t="shared" si="671"/>
        <v/>
      </c>
      <c r="DA314" t="str">
        <f t="shared" si="672"/>
        <v/>
      </c>
      <c r="DB314" t="str">
        <f t="shared" si="673"/>
        <v/>
      </c>
      <c r="DC314" t="str">
        <f t="shared" si="674"/>
        <v/>
      </c>
      <c r="DD314" t="str">
        <f t="shared" si="675"/>
        <v/>
      </c>
      <c r="DE314" t="str">
        <f t="shared" si="676"/>
        <v/>
      </c>
      <c r="DF314" t="str">
        <f t="shared" si="677"/>
        <v/>
      </c>
      <c r="DG314" t="str">
        <f t="shared" si="678"/>
        <v/>
      </c>
      <c r="DH314" t="str">
        <f t="shared" si="679"/>
        <v/>
      </c>
      <c r="DI314" t="str">
        <f t="shared" si="680"/>
        <v/>
      </c>
      <c r="DJ314" t="str">
        <f t="shared" si="681"/>
        <v/>
      </c>
      <c r="DK314" t="str">
        <f t="shared" si="682"/>
        <v/>
      </c>
      <c r="DL314" t="str">
        <f t="shared" si="683"/>
        <v/>
      </c>
      <c r="DM314" t="str">
        <f t="shared" si="684"/>
        <v/>
      </c>
      <c r="DN314" t="str">
        <f t="shared" si="685"/>
        <v/>
      </c>
      <c r="DO314" t="str">
        <f t="shared" si="686"/>
        <v/>
      </c>
      <c r="DP314" t="str">
        <f t="shared" si="687"/>
        <v/>
      </c>
      <c r="DQ314" t="str">
        <f t="shared" si="688"/>
        <v/>
      </c>
      <c r="DR314" t="str">
        <f t="shared" si="689"/>
        <v/>
      </c>
      <c r="DS314" t="str">
        <f t="shared" si="690"/>
        <v/>
      </c>
      <c r="DT314" t="str">
        <f t="shared" si="691"/>
        <v/>
      </c>
      <c r="DU314">
        <f t="shared" si="692"/>
        <v>0</v>
      </c>
      <c r="DV314">
        <f t="shared" si="693"/>
        <v>0</v>
      </c>
      <c r="DW314">
        <f t="shared" si="694"/>
        <v>0</v>
      </c>
      <c r="DX314" t="str">
        <f t="shared" si="695"/>
        <v/>
      </c>
      <c r="DY314" t="str">
        <f t="shared" si="696"/>
        <v/>
      </c>
      <c r="DZ314" t="str">
        <f t="shared" si="697"/>
        <v/>
      </c>
      <c r="EA314" s="5">
        <f t="shared" si="698"/>
        <v>0</v>
      </c>
      <c r="EB314" s="3">
        <f t="shared" si="699"/>
        <v>0</v>
      </c>
    </row>
    <row r="315" spans="2:132" x14ac:dyDescent="0.2">
      <c r="B315" s="25">
        <v>310</v>
      </c>
      <c r="C315" s="26">
        <f>Zisk!D329</f>
        <v>0</v>
      </c>
      <c r="D315">
        <f>Zisk!E329</f>
        <v>0</v>
      </c>
      <c r="E315" s="66" t="str">
        <f t="shared" si="586"/>
        <v/>
      </c>
      <c r="F315" t="str">
        <f t="shared" si="587"/>
        <v/>
      </c>
      <c r="G315" s="66" t="str">
        <f t="shared" si="588"/>
        <v/>
      </c>
      <c r="H315" s="25"/>
      <c r="I315" s="25"/>
      <c r="J315">
        <f>VstupniParametry_SKRYT!$D$5</f>
        <v>0.02</v>
      </c>
      <c r="K315">
        <f>VstupniParametry_SKRYT!$D$6</f>
        <v>0.06</v>
      </c>
      <c r="L315">
        <f>VstupniParametry_SKRYT!$D$7</f>
        <v>0.06</v>
      </c>
      <c r="M315">
        <f>VstupniParametry_SKRYT!$D$8</f>
        <v>0.06</v>
      </c>
      <c r="N315">
        <f>VstupniParametry_SKRYT!$D$9</f>
        <v>1.7999999999999999E-2</v>
      </c>
      <c r="O315" s="27">
        <f>VstupniParametry_SKRYT!$D$10</f>
        <v>0.01</v>
      </c>
      <c r="P315" s="27">
        <f>VstupniParametry_SKRYT!$D$11</f>
        <v>0.01</v>
      </c>
      <c r="Q315" s="27">
        <f>VstupniParametry_SKRYT!$D$12</f>
        <v>0.01</v>
      </c>
      <c r="R315" s="27">
        <f>VstupniParametry_SKRYT!$D$13</f>
        <v>0.01</v>
      </c>
      <c r="S315" s="27">
        <f>VstupniParametry_SKRYT!$D$14</f>
        <v>0.01</v>
      </c>
      <c r="T315">
        <f t="shared" si="589"/>
        <v>0</v>
      </c>
      <c r="U315">
        <f t="shared" si="590"/>
        <v>0</v>
      </c>
      <c r="V315">
        <f t="shared" si="591"/>
        <v>0</v>
      </c>
      <c r="W315">
        <f t="shared" si="592"/>
        <v>0</v>
      </c>
      <c r="X315">
        <f t="shared" si="593"/>
        <v>0</v>
      </c>
      <c r="Y315">
        <f t="shared" si="594"/>
        <v>0</v>
      </c>
      <c r="Z315">
        <f t="shared" si="595"/>
        <v>0</v>
      </c>
      <c r="AA315">
        <f t="shared" si="596"/>
        <v>0</v>
      </c>
      <c r="AB315">
        <f t="shared" si="597"/>
        <v>0</v>
      </c>
      <c r="AC315">
        <f t="shared" si="598"/>
        <v>0</v>
      </c>
      <c r="AD315">
        <f t="shared" si="599"/>
        <v>0</v>
      </c>
      <c r="AE315">
        <f t="shared" si="600"/>
        <v>0</v>
      </c>
      <c r="AF315">
        <f t="shared" si="601"/>
        <v>0</v>
      </c>
      <c r="AG315">
        <f t="shared" si="602"/>
        <v>0</v>
      </c>
      <c r="AH315">
        <f t="shared" si="603"/>
        <v>0</v>
      </c>
      <c r="AI315">
        <f t="shared" si="604"/>
        <v>0</v>
      </c>
      <c r="AJ315">
        <f t="shared" si="605"/>
        <v>0</v>
      </c>
      <c r="AK315">
        <f t="shared" si="606"/>
        <v>0</v>
      </c>
      <c r="AL315">
        <f t="shared" si="607"/>
        <v>0</v>
      </c>
      <c r="AM315">
        <f t="shared" si="608"/>
        <v>0</v>
      </c>
      <c r="AN315">
        <f t="shared" si="609"/>
        <v>0</v>
      </c>
      <c r="AO315">
        <f t="shared" si="610"/>
        <v>0</v>
      </c>
      <c r="AP315">
        <f t="shared" si="611"/>
        <v>0</v>
      </c>
      <c r="AQ315">
        <f t="shared" si="612"/>
        <v>0</v>
      </c>
      <c r="AR315">
        <f t="shared" si="613"/>
        <v>0</v>
      </c>
      <c r="AS315">
        <f t="shared" si="614"/>
        <v>0</v>
      </c>
      <c r="AT315">
        <f t="shared" si="584"/>
        <v>0</v>
      </c>
      <c r="AU315">
        <f t="shared" si="615"/>
        <v>0</v>
      </c>
      <c r="AV315">
        <f t="shared" si="616"/>
        <v>0</v>
      </c>
      <c r="AW315">
        <f t="shared" si="585"/>
        <v>0</v>
      </c>
      <c r="AX315">
        <f t="shared" si="617"/>
        <v>0</v>
      </c>
      <c r="AY315">
        <f t="shared" si="618"/>
        <v>0</v>
      </c>
      <c r="AZ315">
        <f t="shared" si="619"/>
        <v>0</v>
      </c>
      <c r="BA315">
        <f t="shared" si="620"/>
        <v>0</v>
      </c>
      <c r="BB315">
        <f t="shared" si="621"/>
        <v>0</v>
      </c>
      <c r="BC315">
        <f t="shared" si="622"/>
        <v>0</v>
      </c>
      <c r="BD315">
        <f t="shared" si="623"/>
        <v>0</v>
      </c>
      <c r="BE315">
        <f t="shared" si="624"/>
        <v>0</v>
      </c>
      <c r="BF315">
        <f t="shared" si="625"/>
        <v>0</v>
      </c>
      <c r="BG315">
        <f t="shared" si="626"/>
        <v>0</v>
      </c>
      <c r="BH315">
        <f t="shared" si="627"/>
        <v>0</v>
      </c>
      <c r="BI315">
        <f t="shared" si="628"/>
        <v>0</v>
      </c>
      <c r="BJ315">
        <f t="shared" si="629"/>
        <v>0</v>
      </c>
      <c r="BK315">
        <f t="shared" si="630"/>
        <v>0</v>
      </c>
      <c r="BL315">
        <f t="shared" si="631"/>
        <v>0</v>
      </c>
      <c r="BM315">
        <f t="shared" si="632"/>
        <v>0</v>
      </c>
      <c r="BN315">
        <f t="shared" si="633"/>
        <v>0</v>
      </c>
      <c r="BO315">
        <f t="shared" si="634"/>
        <v>0</v>
      </c>
      <c r="BP315">
        <f t="shared" si="635"/>
        <v>0</v>
      </c>
      <c r="BQ315">
        <f t="shared" si="636"/>
        <v>0</v>
      </c>
      <c r="BR315">
        <f t="shared" si="637"/>
        <v>0</v>
      </c>
      <c r="BS315">
        <f t="shared" si="638"/>
        <v>0</v>
      </c>
      <c r="BT315">
        <f t="shared" si="639"/>
        <v>0</v>
      </c>
      <c r="BU315">
        <f t="shared" si="640"/>
        <v>0</v>
      </c>
      <c r="BV315">
        <f t="shared" si="641"/>
        <v>0</v>
      </c>
      <c r="BW315">
        <f t="shared" si="642"/>
        <v>0</v>
      </c>
      <c r="BX315">
        <f t="shared" si="643"/>
        <v>0</v>
      </c>
      <c r="BY315">
        <f t="shared" si="644"/>
        <v>0</v>
      </c>
      <c r="BZ315">
        <f t="shared" si="645"/>
        <v>0</v>
      </c>
      <c r="CA315">
        <f t="shared" si="646"/>
        <v>0</v>
      </c>
      <c r="CB315">
        <f t="shared" si="647"/>
        <v>0</v>
      </c>
      <c r="CC315">
        <f t="shared" si="648"/>
        <v>0</v>
      </c>
      <c r="CD315">
        <f t="shared" si="649"/>
        <v>0</v>
      </c>
      <c r="CE315">
        <f t="shared" si="650"/>
        <v>0</v>
      </c>
      <c r="CF315">
        <f t="shared" si="651"/>
        <v>0</v>
      </c>
      <c r="CG315">
        <f t="shared" si="652"/>
        <v>0</v>
      </c>
      <c r="CH315">
        <f t="shared" si="653"/>
        <v>0</v>
      </c>
      <c r="CI315">
        <f t="shared" si="654"/>
        <v>0</v>
      </c>
      <c r="CJ315">
        <f t="shared" si="655"/>
        <v>0</v>
      </c>
      <c r="CK315">
        <f t="shared" si="656"/>
        <v>0</v>
      </c>
      <c r="CL315" t="str">
        <f t="shared" si="657"/>
        <v/>
      </c>
      <c r="CM315" t="str">
        <f t="shared" si="658"/>
        <v/>
      </c>
      <c r="CN315" t="str">
        <f t="shared" si="659"/>
        <v/>
      </c>
      <c r="CO315" t="str">
        <f t="shared" si="660"/>
        <v/>
      </c>
      <c r="CP315" t="str">
        <f t="shared" si="661"/>
        <v/>
      </c>
      <c r="CQ315" t="str">
        <f t="shared" si="662"/>
        <v/>
      </c>
      <c r="CR315" t="str">
        <f t="shared" si="663"/>
        <v/>
      </c>
      <c r="CS315" t="str">
        <f t="shared" si="664"/>
        <v/>
      </c>
      <c r="CT315" t="str">
        <f t="shared" si="665"/>
        <v/>
      </c>
      <c r="CU315" t="str">
        <f t="shared" si="666"/>
        <v/>
      </c>
      <c r="CV315" t="str">
        <f t="shared" si="667"/>
        <v/>
      </c>
      <c r="CW315" t="str">
        <f t="shared" si="668"/>
        <v/>
      </c>
      <c r="CX315" t="str">
        <f t="shared" si="669"/>
        <v/>
      </c>
      <c r="CY315" t="str">
        <f t="shared" si="670"/>
        <v/>
      </c>
      <c r="CZ315" t="str">
        <f t="shared" si="671"/>
        <v/>
      </c>
      <c r="DA315" t="str">
        <f t="shared" si="672"/>
        <v/>
      </c>
      <c r="DB315" t="str">
        <f t="shared" si="673"/>
        <v/>
      </c>
      <c r="DC315" t="str">
        <f t="shared" si="674"/>
        <v/>
      </c>
      <c r="DD315" t="str">
        <f t="shared" si="675"/>
        <v/>
      </c>
      <c r="DE315" t="str">
        <f t="shared" si="676"/>
        <v/>
      </c>
      <c r="DF315" t="str">
        <f t="shared" si="677"/>
        <v/>
      </c>
      <c r="DG315" t="str">
        <f t="shared" si="678"/>
        <v/>
      </c>
      <c r="DH315" t="str">
        <f t="shared" si="679"/>
        <v/>
      </c>
      <c r="DI315" t="str">
        <f t="shared" si="680"/>
        <v/>
      </c>
      <c r="DJ315" t="str">
        <f t="shared" si="681"/>
        <v/>
      </c>
      <c r="DK315" t="str">
        <f t="shared" si="682"/>
        <v/>
      </c>
      <c r="DL315" t="str">
        <f t="shared" si="683"/>
        <v/>
      </c>
      <c r="DM315" t="str">
        <f t="shared" si="684"/>
        <v/>
      </c>
      <c r="DN315" t="str">
        <f t="shared" si="685"/>
        <v/>
      </c>
      <c r="DO315" t="str">
        <f t="shared" si="686"/>
        <v/>
      </c>
      <c r="DP315" t="str">
        <f t="shared" si="687"/>
        <v/>
      </c>
      <c r="DQ315" t="str">
        <f t="shared" si="688"/>
        <v/>
      </c>
      <c r="DR315" t="str">
        <f t="shared" si="689"/>
        <v/>
      </c>
      <c r="DS315" t="str">
        <f t="shared" si="690"/>
        <v/>
      </c>
      <c r="DT315" t="str">
        <f t="shared" si="691"/>
        <v/>
      </c>
      <c r="DU315">
        <f t="shared" si="692"/>
        <v>0</v>
      </c>
      <c r="DV315">
        <f t="shared" si="693"/>
        <v>0</v>
      </c>
      <c r="DW315">
        <f t="shared" si="694"/>
        <v>0</v>
      </c>
      <c r="DX315" t="str">
        <f t="shared" si="695"/>
        <v/>
      </c>
      <c r="DY315" t="str">
        <f t="shared" si="696"/>
        <v/>
      </c>
      <c r="DZ315" t="str">
        <f t="shared" si="697"/>
        <v/>
      </c>
      <c r="EA315" s="5">
        <f t="shared" si="698"/>
        <v>0</v>
      </c>
      <c r="EB315" s="3">
        <f t="shared" si="699"/>
        <v>0</v>
      </c>
    </row>
    <row r="316" spans="2:132" x14ac:dyDescent="0.2">
      <c r="B316">
        <v>311</v>
      </c>
      <c r="C316" s="3">
        <f>Zisk!D330</f>
        <v>0</v>
      </c>
      <c r="D316">
        <f>Zisk!E330</f>
        <v>0</v>
      </c>
      <c r="E316" s="66" t="str">
        <f t="shared" si="586"/>
        <v/>
      </c>
      <c r="F316" t="str">
        <f t="shared" si="587"/>
        <v/>
      </c>
      <c r="G316" s="66" t="str">
        <f t="shared" si="588"/>
        <v/>
      </c>
      <c r="J316">
        <f>VstupniParametry_SKRYT!$D$5</f>
        <v>0.02</v>
      </c>
      <c r="K316">
        <f>VstupniParametry_SKRYT!$D$6</f>
        <v>0.06</v>
      </c>
      <c r="L316">
        <f>VstupniParametry_SKRYT!$D$7</f>
        <v>0.06</v>
      </c>
      <c r="M316">
        <f>VstupniParametry_SKRYT!$D$8</f>
        <v>0.06</v>
      </c>
      <c r="N316">
        <f>VstupniParametry_SKRYT!$D$9</f>
        <v>1.7999999999999999E-2</v>
      </c>
      <c r="O316" s="27">
        <f>VstupniParametry_SKRYT!$D$10</f>
        <v>0.01</v>
      </c>
      <c r="P316" s="27">
        <f>VstupniParametry_SKRYT!$D$11</f>
        <v>0.01</v>
      </c>
      <c r="Q316" s="27">
        <f>VstupniParametry_SKRYT!$D$12</f>
        <v>0.01</v>
      </c>
      <c r="R316" s="27">
        <f>VstupniParametry_SKRYT!$D$13</f>
        <v>0.01</v>
      </c>
      <c r="S316" s="27">
        <f>VstupniParametry_SKRYT!$D$14</f>
        <v>0.01</v>
      </c>
      <c r="T316">
        <f t="shared" si="589"/>
        <v>0</v>
      </c>
      <c r="U316">
        <f t="shared" si="590"/>
        <v>0</v>
      </c>
      <c r="V316">
        <f t="shared" si="591"/>
        <v>0</v>
      </c>
      <c r="W316">
        <f t="shared" si="592"/>
        <v>0</v>
      </c>
      <c r="X316">
        <f t="shared" si="593"/>
        <v>0</v>
      </c>
      <c r="Y316">
        <f t="shared" si="594"/>
        <v>0</v>
      </c>
      <c r="Z316">
        <f t="shared" si="595"/>
        <v>0</v>
      </c>
      <c r="AA316">
        <f t="shared" si="596"/>
        <v>0</v>
      </c>
      <c r="AB316">
        <f t="shared" si="597"/>
        <v>0</v>
      </c>
      <c r="AC316">
        <f t="shared" si="598"/>
        <v>0</v>
      </c>
      <c r="AD316">
        <f t="shared" si="599"/>
        <v>0</v>
      </c>
      <c r="AE316">
        <f t="shared" si="600"/>
        <v>0</v>
      </c>
      <c r="AF316">
        <f t="shared" si="601"/>
        <v>0</v>
      </c>
      <c r="AG316">
        <f t="shared" si="602"/>
        <v>0</v>
      </c>
      <c r="AH316">
        <f t="shared" si="603"/>
        <v>0</v>
      </c>
      <c r="AI316">
        <f t="shared" si="604"/>
        <v>0</v>
      </c>
      <c r="AJ316">
        <f t="shared" si="605"/>
        <v>0</v>
      </c>
      <c r="AK316">
        <f t="shared" si="606"/>
        <v>0</v>
      </c>
      <c r="AL316">
        <f t="shared" si="607"/>
        <v>0</v>
      </c>
      <c r="AM316">
        <f t="shared" si="608"/>
        <v>0</v>
      </c>
      <c r="AN316">
        <f t="shared" si="609"/>
        <v>0</v>
      </c>
      <c r="AO316">
        <f t="shared" si="610"/>
        <v>0</v>
      </c>
      <c r="AP316">
        <f t="shared" si="611"/>
        <v>0</v>
      </c>
      <c r="AQ316">
        <f t="shared" si="612"/>
        <v>0</v>
      </c>
      <c r="AR316">
        <f t="shared" si="613"/>
        <v>0</v>
      </c>
      <c r="AS316">
        <f t="shared" si="614"/>
        <v>0</v>
      </c>
      <c r="AT316">
        <f t="shared" si="584"/>
        <v>0</v>
      </c>
      <c r="AU316">
        <f t="shared" si="615"/>
        <v>0</v>
      </c>
      <c r="AV316">
        <f t="shared" si="616"/>
        <v>0</v>
      </c>
      <c r="AW316">
        <f t="shared" si="585"/>
        <v>0</v>
      </c>
      <c r="AX316">
        <f t="shared" si="617"/>
        <v>0</v>
      </c>
      <c r="AY316">
        <f t="shared" si="618"/>
        <v>0</v>
      </c>
      <c r="AZ316">
        <f t="shared" si="619"/>
        <v>0</v>
      </c>
      <c r="BA316">
        <f t="shared" si="620"/>
        <v>0</v>
      </c>
      <c r="BB316">
        <f t="shared" si="621"/>
        <v>0</v>
      </c>
      <c r="BC316">
        <f t="shared" si="622"/>
        <v>0</v>
      </c>
      <c r="BD316">
        <f t="shared" si="623"/>
        <v>0</v>
      </c>
      <c r="BE316">
        <f t="shared" si="624"/>
        <v>0</v>
      </c>
      <c r="BF316">
        <f t="shared" si="625"/>
        <v>0</v>
      </c>
      <c r="BG316">
        <f t="shared" si="626"/>
        <v>0</v>
      </c>
      <c r="BH316">
        <f t="shared" si="627"/>
        <v>0</v>
      </c>
      <c r="BI316">
        <f t="shared" si="628"/>
        <v>0</v>
      </c>
      <c r="BJ316">
        <f t="shared" si="629"/>
        <v>0</v>
      </c>
      <c r="BK316">
        <f t="shared" si="630"/>
        <v>0</v>
      </c>
      <c r="BL316">
        <f t="shared" si="631"/>
        <v>0</v>
      </c>
      <c r="BM316">
        <f t="shared" si="632"/>
        <v>0</v>
      </c>
      <c r="BN316">
        <f t="shared" si="633"/>
        <v>0</v>
      </c>
      <c r="BO316">
        <f t="shared" si="634"/>
        <v>0</v>
      </c>
      <c r="BP316">
        <f t="shared" si="635"/>
        <v>0</v>
      </c>
      <c r="BQ316">
        <f t="shared" si="636"/>
        <v>0</v>
      </c>
      <c r="BR316">
        <f t="shared" si="637"/>
        <v>0</v>
      </c>
      <c r="BS316">
        <f t="shared" si="638"/>
        <v>0</v>
      </c>
      <c r="BT316">
        <f t="shared" si="639"/>
        <v>0</v>
      </c>
      <c r="BU316">
        <f t="shared" si="640"/>
        <v>0</v>
      </c>
      <c r="BV316">
        <f t="shared" si="641"/>
        <v>0</v>
      </c>
      <c r="BW316">
        <f t="shared" si="642"/>
        <v>0</v>
      </c>
      <c r="BX316">
        <f t="shared" si="643"/>
        <v>0</v>
      </c>
      <c r="BY316">
        <f t="shared" si="644"/>
        <v>0</v>
      </c>
      <c r="BZ316">
        <f t="shared" si="645"/>
        <v>0</v>
      </c>
      <c r="CA316">
        <f t="shared" si="646"/>
        <v>0</v>
      </c>
      <c r="CB316">
        <f t="shared" si="647"/>
        <v>0</v>
      </c>
      <c r="CC316">
        <f t="shared" si="648"/>
        <v>0</v>
      </c>
      <c r="CD316">
        <f t="shared" si="649"/>
        <v>0</v>
      </c>
      <c r="CE316">
        <f t="shared" si="650"/>
        <v>0</v>
      </c>
      <c r="CF316">
        <f t="shared" si="651"/>
        <v>0</v>
      </c>
      <c r="CG316">
        <f t="shared" si="652"/>
        <v>0</v>
      </c>
      <c r="CH316">
        <f t="shared" si="653"/>
        <v>0</v>
      </c>
      <c r="CI316">
        <f t="shared" si="654"/>
        <v>0</v>
      </c>
      <c r="CJ316">
        <f t="shared" si="655"/>
        <v>0</v>
      </c>
      <c r="CK316">
        <f t="shared" si="656"/>
        <v>0</v>
      </c>
      <c r="CL316" t="str">
        <f t="shared" si="657"/>
        <v/>
      </c>
      <c r="CM316" t="str">
        <f t="shared" si="658"/>
        <v/>
      </c>
      <c r="CN316" t="str">
        <f t="shared" si="659"/>
        <v/>
      </c>
      <c r="CO316" t="str">
        <f t="shared" si="660"/>
        <v/>
      </c>
      <c r="CP316" t="str">
        <f t="shared" si="661"/>
        <v/>
      </c>
      <c r="CQ316" t="str">
        <f t="shared" si="662"/>
        <v/>
      </c>
      <c r="CR316" t="str">
        <f t="shared" si="663"/>
        <v/>
      </c>
      <c r="CS316" t="str">
        <f t="shared" si="664"/>
        <v/>
      </c>
      <c r="CT316" t="str">
        <f t="shared" si="665"/>
        <v/>
      </c>
      <c r="CU316" t="str">
        <f t="shared" si="666"/>
        <v/>
      </c>
      <c r="CV316" t="str">
        <f t="shared" si="667"/>
        <v/>
      </c>
      <c r="CW316" t="str">
        <f t="shared" si="668"/>
        <v/>
      </c>
      <c r="CX316" t="str">
        <f t="shared" si="669"/>
        <v/>
      </c>
      <c r="CY316" t="str">
        <f t="shared" si="670"/>
        <v/>
      </c>
      <c r="CZ316" t="str">
        <f t="shared" si="671"/>
        <v/>
      </c>
      <c r="DA316" t="str">
        <f t="shared" si="672"/>
        <v/>
      </c>
      <c r="DB316" t="str">
        <f t="shared" si="673"/>
        <v/>
      </c>
      <c r="DC316" t="str">
        <f t="shared" si="674"/>
        <v/>
      </c>
      <c r="DD316" t="str">
        <f t="shared" si="675"/>
        <v/>
      </c>
      <c r="DE316" t="str">
        <f t="shared" si="676"/>
        <v/>
      </c>
      <c r="DF316" t="str">
        <f t="shared" si="677"/>
        <v/>
      </c>
      <c r="DG316" t="str">
        <f t="shared" si="678"/>
        <v/>
      </c>
      <c r="DH316" t="str">
        <f t="shared" si="679"/>
        <v/>
      </c>
      <c r="DI316" t="str">
        <f t="shared" si="680"/>
        <v/>
      </c>
      <c r="DJ316" t="str">
        <f t="shared" si="681"/>
        <v/>
      </c>
      <c r="DK316" t="str">
        <f t="shared" si="682"/>
        <v/>
      </c>
      <c r="DL316" t="str">
        <f t="shared" si="683"/>
        <v/>
      </c>
      <c r="DM316" t="str">
        <f t="shared" si="684"/>
        <v/>
      </c>
      <c r="DN316" t="str">
        <f t="shared" si="685"/>
        <v/>
      </c>
      <c r="DO316" t="str">
        <f t="shared" si="686"/>
        <v/>
      </c>
      <c r="DP316" t="str">
        <f t="shared" si="687"/>
        <v/>
      </c>
      <c r="DQ316" t="str">
        <f t="shared" si="688"/>
        <v/>
      </c>
      <c r="DR316" t="str">
        <f t="shared" si="689"/>
        <v/>
      </c>
      <c r="DS316" t="str">
        <f t="shared" si="690"/>
        <v/>
      </c>
      <c r="DT316" t="str">
        <f t="shared" si="691"/>
        <v/>
      </c>
      <c r="DU316">
        <f t="shared" si="692"/>
        <v>0</v>
      </c>
      <c r="DV316">
        <f t="shared" si="693"/>
        <v>0</v>
      </c>
      <c r="DW316">
        <f t="shared" si="694"/>
        <v>0</v>
      </c>
      <c r="DX316" t="str">
        <f t="shared" si="695"/>
        <v/>
      </c>
      <c r="DY316" t="str">
        <f t="shared" si="696"/>
        <v/>
      </c>
      <c r="DZ316" t="str">
        <f t="shared" si="697"/>
        <v/>
      </c>
      <c r="EA316" s="5">
        <f t="shared" si="698"/>
        <v>0</v>
      </c>
      <c r="EB316" s="3">
        <f t="shared" si="699"/>
        <v>0</v>
      </c>
    </row>
    <row r="317" spans="2:132" x14ac:dyDescent="0.2">
      <c r="B317" s="25">
        <v>312</v>
      </c>
      <c r="C317" s="26">
        <f>Zisk!D331</f>
        <v>0</v>
      </c>
      <c r="D317">
        <f>Zisk!E331</f>
        <v>0</v>
      </c>
      <c r="E317" s="66" t="str">
        <f t="shared" si="586"/>
        <v/>
      </c>
      <c r="F317" t="str">
        <f t="shared" si="587"/>
        <v/>
      </c>
      <c r="G317" s="66" t="str">
        <f t="shared" si="588"/>
        <v/>
      </c>
      <c r="H317" s="25"/>
      <c r="I317" s="25"/>
      <c r="J317">
        <f>VstupniParametry_SKRYT!$D$5</f>
        <v>0.02</v>
      </c>
      <c r="K317">
        <f>VstupniParametry_SKRYT!$D$6</f>
        <v>0.06</v>
      </c>
      <c r="L317">
        <f>VstupniParametry_SKRYT!$D$7</f>
        <v>0.06</v>
      </c>
      <c r="M317">
        <f>VstupniParametry_SKRYT!$D$8</f>
        <v>0.06</v>
      </c>
      <c r="N317">
        <f>VstupniParametry_SKRYT!$D$9</f>
        <v>1.7999999999999999E-2</v>
      </c>
      <c r="O317" s="27">
        <f>VstupniParametry_SKRYT!$D$10</f>
        <v>0.01</v>
      </c>
      <c r="P317" s="27">
        <f>VstupniParametry_SKRYT!$D$11</f>
        <v>0.01</v>
      </c>
      <c r="Q317" s="27">
        <f>VstupniParametry_SKRYT!$D$12</f>
        <v>0.01</v>
      </c>
      <c r="R317" s="27">
        <f>VstupniParametry_SKRYT!$D$13</f>
        <v>0.01</v>
      </c>
      <c r="S317" s="27">
        <f>VstupniParametry_SKRYT!$D$14</f>
        <v>0.01</v>
      </c>
      <c r="T317">
        <f t="shared" si="589"/>
        <v>0</v>
      </c>
      <c r="U317">
        <f t="shared" si="590"/>
        <v>0</v>
      </c>
      <c r="V317">
        <f t="shared" si="591"/>
        <v>0</v>
      </c>
      <c r="W317">
        <f t="shared" si="592"/>
        <v>0</v>
      </c>
      <c r="X317">
        <f t="shared" si="593"/>
        <v>0</v>
      </c>
      <c r="Y317">
        <f t="shared" si="594"/>
        <v>0</v>
      </c>
      <c r="Z317">
        <f t="shared" si="595"/>
        <v>0</v>
      </c>
      <c r="AA317">
        <f t="shared" si="596"/>
        <v>0</v>
      </c>
      <c r="AB317">
        <f t="shared" si="597"/>
        <v>0</v>
      </c>
      <c r="AC317">
        <f t="shared" si="598"/>
        <v>0</v>
      </c>
      <c r="AD317">
        <f t="shared" si="599"/>
        <v>0</v>
      </c>
      <c r="AE317">
        <f t="shared" si="600"/>
        <v>0</v>
      </c>
      <c r="AF317">
        <f t="shared" si="601"/>
        <v>0</v>
      </c>
      <c r="AG317">
        <f t="shared" si="602"/>
        <v>0</v>
      </c>
      <c r="AH317">
        <f t="shared" si="603"/>
        <v>0</v>
      </c>
      <c r="AI317">
        <f t="shared" si="604"/>
        <v>0</v>
      </c>
      <c r="AJ317">
        <f t="shared" si="605"/>
        <v>0</v>
      </c>
      <c r="AK317">
        <f t="shared" si="606"/>
        <v>0</v>
      </c>
      <c r="AL317">
        <f t="shared" si="607"/>
        <v>0</v>
      </c>
      <c r="AM317">
        <f t="shared" si="608"/>
        <v>0</v>
      </c>
      <c r="AN317">
        <f t="shared" si="609"/>
        <v>0</v>
      </c>
      <c r="AO317">
        <f t="shared" si="610"/>
        <v>0</v>
      </c>
      <c r="AP317">
        <f t="shared" si="611"/>
        <v>0</v>
      </c>
      <c r="AQ317">
        <f t="shared" si="612"/>
        <v>0</v>
      </c>
      <c r="AR317">
        <f t="shared" si="613"/>
        <v>0</v>
      </c>
      <c r="AS317">
        <f t="shared" si="614"/>
        <v>0</v>
      </c>
      <c r="AT317">
        <f t="shared" si="584"/>
        <v>0</v>
      </c>
      <c r="AU317">
        <f t="shared" si="615"/>
        <v>0</v>
      </c>
      <c r="AV317">
        <f t="shared" si="616"/>
        <v>0</v>
      </c>
      <c r="AW317">
        <f t="shared" si="585"/>
        <v>0</v>
      </c>
      <c r="AX317">
        <f t="shared" si="617"/>
        <v>0</v>
      </c>
      <c r="AY317">
        <f t="shared" si="618"/>
        <v>0</v>
      </c>
      <c r="AZ317">
        <f t="shared" si="619"/>
        <v>0</v>
      </c>
      <c r="BA317">
        <f t="shared" si="620"/>
        <v>0</v>
      </c>
      <c r="BB317">
        <f t="shared" si="621"/>
        <v>0</v>
      </c>
      <c r="BC317">
        <f t="shared" si="622"/>
        <v>0</v>
      </c>
      <c r="BD317">
        <f t="shared" si="623"/>
        <v>0</v>
      </c>
      <c r="BE317">
        <f t="shared" si="624"/>
        <v>0</v>
      </c>
      <c r="BF317">
        <f t="shared" si="625"/>
        <v>0</v>
      </c>
      <c r="BG317">
        <f t="shared" si="626"/>
        <v>0</v>
      </c>
      <c r="BH317">
        <f t="shared" si="627"/>
        <v>0</v>
      </c>
      <c r="BI317">
        <f t="shared" si="628"/>
        <v>0</v>
      </c>
      <c r="BJ317">
        <f t="shared" si="629"/>
        <v>0</v>
      </c>
      <c r="BK317">
        <f t="shared" si="630"/>
        <v>0</v>
      </c>
      <c r="BL317">
        <f t="shared" si="631"/>
        <v>0</v>
      </c>
      <c r="BM317">
        <f t="shared" si="632"/>
        <v>0</v>
      </c>
      <c r="BN317">
        <f t="shared" si="633"/>
        <v>0</v>
      </c>
      <c r="BO317">
        <f t="shared" si="634"/>
        <v>0</v>
      </c>
      <c r="BP317">
        <f t="shared" si="635"/>
        <v>0</v>
      </c>
      <c r="BQ317">
        <f t="shared" si="636"/>
        <v>0</v>
      </c>
      <c r="BR317">
        <f t="shared" si="637"/>
        <v>0</v>
      </c>
      <c r="BS317">
        <f t="shared" si="638"/>
        <v>0</v>
      </c>
      <c r="BT317">
        <f t="shared" si="639"/>
        <v>0</v>
      </c>
      <c r="BU317">
        <f t="shared" si="640"/>
        <v>0</v>
      </c>
      <c r="BV317">
        <f t="shared" si="641"/>
        <v>0</v>
      </c>
      <c r="BW317">
        <f t="shared" si="642"/>
        <v>0</v>
      </c>
      <c r="BX317">
        <f t="shared" si="643"/>
        <v>0</v>
      </c>
      <c r="BY317">
        <f t="shared" si="644"/>
        <v>0</v>
      </c>
      <c r="BZ317">
        <f t="shared" si="645"/>
        <v>0</v>
      </c>
      <c r="CA317">
        <f t="shared" si="646"/>
        <v>0</v>
      </c>
      <c r="CB317">
        <f t="shared" si="647"/>
        <v>0</v>
      </c>
      <c r="CC317">
        <f t="shared" si="648"/>
        <v>0</v>
      </c>
      <c r="CD317">
        <f t="shared" si="649"/>
        <v>0</v>
      </c>
      <c r="CE317">
        <f t="shared" si="650"/>
        <v>0</v>
      </c>
      <c r="CF317">
        <f t="shared" si="651"/>
        <v>0</v>
      </c>
      <c r="CG317">
        <f t="shared" si="652"/>
        <v>0</v>
      </c>
      <c r="CH317">
        <f t="shared" si="653"/>
        <v>0</v>
      </c>
      <c r="CI317">
        <f t="shared" si="654"/>
        <v>0</v>
      </c>
      <c r="CJ317">
        <f t="shared" si="655"/>
        <v>0</v>
      </c>
      <c r="CK317">
        <f t="shared" si="656"/>
        <v>0</v>
      </c>
      <c r="CL317" t="str">
        <f t="shared" si="657"/>
        <v/>
      </c>
      <c r="CM317" t="str">
        <f t="shared" si="658"/>
        <v/>
      </c>
      <c r="CN317" t="str">
        <f t="shared" si="659"/>
        <v/>
      </c>
      <c r="CO317" t="str">
        <f t="shared" si="660"/>
        <v/>
      </c>
      <c r="CP317" t="str">
        <f t="shared" si="661"/>
        <v/>
      </c>
      <c r="CQ317" t="str">
        <f t="shared" si="662"/>
        <v/>
      </c>
      <c r="CR317" t="str">
        <f t="shared" si="663"/>
        <v/>
      </c>
      <c r="CS317" t="str">
        <f t="shared" si="664"/>
        <v/>
      </c>
      <c r="CT317" t="str">
        <f t="shared" si="665"/>
        <v/>
      </c>
      <c r="CU317" t="str">
        <f t="shared" si="666"/>
        <v/>
      </c>
      <c r="CV317" t="str">
        <f t="shared" si="667"/>
        <v/>
      </c>
      <c r="CW317" t="str">
        <f t="shared" si="668"/>
        <v/>
      </c>
      <c r="CX317" t="str">
        <f t="shared" si="669"/>
        <v/>
      </c>
      <c r="CY317" t="str">
        <f t="shared" si="670"/>
        <v/>
      </c>
      <c r="CZ317" t="str">
        <f t="shared" si="671"/>
        <v/>
      </c>
      <c r="DA317" t="str">
        <f t="shared" si="672"/>
        <v/>
      </c>
      <c r="DB317" t="str">
        <f t="shared" si="673"/>
        <v/>
      </c>
      <c r="DC317" t="str">
        <f t="shared" si="674"/>
        <v/>
      </c>
      <c r="DD317" t="str">
        <f t="shared" si="675"/>
        <v/>
      </c>
      <c r="DE317" t="str">
        <f t="shared" si="676"/>
        <v/>
      </c>
      <c r="DF317" t="str">
        <f t="shared" si="677"/>
        <v/>
      </c>
      <c r="DG317" t="str">
        <f t="shared" si="678"/>
        <v/>
      </c>
      <c r="DH317" t="str">
        <f t="shared" si="679"/>
        <v/>
      </c>
      <c r="DI317" t="str">
        <f t="shared" si="680"/>
        <v/>
      </c>
      <c r="DJ317" t="str">
        <f t="shared" si="681"/>
        <v/>
      </c>
      <c r="DK317" t="str">
        <f t="shared" si="682"/>
        <v/>
      </c>
      <c r="DL317" t="str">
        <f t="shared" si="683"/>
        <v/>
      </c>
      <c r="DM317" t="str">
        <f t="shared" si="684"/>
        <v/>
      </c>
      <c r="DN317" t="str">
        <f t="shared" si="685"/>
        <v/>
      </c>
      <c r="DO317" t="str">
        <f t="shared" si="686"/>
        <v/>
      </c>
      <c r="DP317" t="str">
        <f t="shared" si="687"/>
        <v/>
      </c>
      <c r="DQ317" t="str">
        <f t="shared" si="688"/>
        <v/>
      </c>
      <c r="DR317" t="str">
        <f t="shared" si="689"/>
        <v/>
      </c>
      <c r="DS317" t="str">
        <f t="shared" si="690"/>
        <v/>
      </c>
      <c r="DT317" t="str">
        <f t="shared" si="691"/>
        <v/>
      </c>
      <c r="DU317">
        <f t="shared" si="692"/>
        <v>0</v>
      </c>
      <c r="DV317">
        <f t="shared" si="693"/>
        <v>0</v>
      </c>
      <c r="DW317">
        <f t="shared" si="694"/>
        <v>0</v>
      </c>
      <c r="DX317" t="str">
        <f t="shared" si="695"/>
        <v/>
      </c>
      <c r="DY317" t="str">
        <f t="shared" si="696"/>
        <v/>
      </c>
      <c r="DZ317" t="str">
        <f t="shared" si="697"/>
        <v/>
      </c>
      <c r="EA317" s="5">
        <f t="shared" si="698"/>
        <v>0</v>
      </c>
      <c r="EB317" s="3">
        <f t="shared" si="699"/>
        <v>0</v>
      </c>
    </row>
    <row r="318" spans="2:132" x14ac:dyDescent="0.2">
      <c r="B318">
        <v>313</v>
      </c>
      <c r="C318" s="3">
        <f>Zisk!D332</f>
        <v>0</v>
      </c>
      <c r="D318">
        <f>Zisk!E332</f>
        <v>0</v>
      </c>
      <c r="E318" s="66" t="str">
        <f t="shared" si="586"/>
        <v/>
      </c>
      <c r="F318" t="str">
        <f t="shared" si="587"/>
        <v/>
      </c>
      <c r="G318" s="66" t="str">
        <f t="shared" si="588"/>
        <v/>
      </c>
      <c r="J318">
        <f>VstupniParametry_SKRYT!$D$5</f>
        <v>0.02</v>
      </c>
      <c r="K318">
        <f>VstupniParametry_SKRYT!$D$6</f>
        <v>0.06</v>
      </c>
      <c r="L318">
        <f>VstupniParametry_SKRYT!$D$7</f>
        <v>0.06</v>
      </c>
      <c r="M318">
        <f>VstupniParametry_SKRYT!$D$8</f>
        <v>0.06</v>
      </c>
      <c r="N318">
        <f>VstupniParametry_SKRYT!$D$9</f>
        <v>1.7999999999999999E-2</v>
      </c>
      <c r="O318" s="27">
        <f>VstupniParametry_SKRYT!$D$10</f>
        <v>0.01</v>
      </c>
      <c r="P318" s="27">
        <f>VstupniParametry_SKRYT!$D$11</f>
        <v>0.01</v>
      </c>
      <c r="Q318" s="27">
        <f>VstupniParametry_SKRYT!$D$12</f>
        <v>0.01</v>
      </c>
      <c r="R318" s="27">
        <f>VstupniParametry_SKRYT!$D$13</f>
        <v>0.01</v>
      </c>
      <c r="S318" s="27">
        <f>VstupniParametry_SKRYT!$D$14</f>
        <v>0.01</v>
      </c>
      <c r="T318">
        <f t="shared" si="589"/>
        <v>0</v>
      </c>
      <c r="U318">
        <f t="shared" si="590"/>
        <v>0</v>
      </c>
      <c r="V318">
        <f t="shared" si="591"/>
        <v>0</v>
      </c>
      <c r="W318">
        <f t="shared" si="592"/>
        <v>0</v>
      </c>
      <c r="X318">
        <f t="shared" si="593"/>
        <v>0</v>
      </c>
      <c r="Y318">
        <f t="shared" si="594"/>
        <v>0</v>
      </c>
      <c r="Z318">
        <f t="shared" si="595"/>
        <v>0</v>
      </c>
      <c r="AA318">
        <f t="shared" si="596"/>
        <v>0</v>
      </c>
      <c r="AB318">
        <f t="shared" si="597"/>
        <v>0</v>
      </c>
      <c r="AC318">
        <f t="shared" si="598"/>
        <v>0</v>
      </c>
      <c r="AD318">
        <f t="shared" si="599"/>
        <v>0</v>
      </c>
      <c r="AE318">
        <f t="shared" si="600"/>
        <v>0</v>
      </c>
      <c r="AF318">
        <f t="shared" si="601"/>
        <v>0</v>
      </c>
      <c r="AG318">
        <f t="shared" si="602"/>
        <v>0</v>
      </c>
      <c r="AH318">
        <f t="shared" si="603"/>
        <v>0</v>
      </c>
      <c r="AI318">
        <f t="shared" si="604"/>
        <v>0</v>
      </c>
      <c r="AJ318">
        <f t="shared" si="605"/>
        <v>0</v>
      </c>
      <c r="AK318">
        <f t="shared" si="606"/>
        <v>0</v>
      </c>
      <c r="AL318">
        <f t="shared" si="607"/>
        <v>0</v>
      </c>
      <c r="AM318">
        <f t="shared" si="608"/>
        <v>0</v>
      </c>
      <c r="AN318">
        <f t="shared" si="609"/>
        <v>0</v>
      </c>
      <c r="AO318">
        <f t="shared" si="610"/>
        <v>0</v>
      </c>
      <c r="AP318">
        <f t="shared" si="611"/>
        <v>0</v>
      </c>
      <c r="AQ318">
        <f t="shared" si="612"/>
        <v>0</v>
      </c>
      <c r="AR318">
        <f t="shared" si="613"/>
        <v>0</v>
      </c>
      <c r="AS318">
        <f t="shared" si="614"/>
        <v>0</v>
      </c>
      <c r="AT318">
        <f t="shared" si="584"/>
        <v>0</v>
      </c>
      <c r="AU318">
        <f t="shared" si="615"/>
        <v>0</v>
      </c>
      <c r="AV318">
        <f t="shared" si="616"/>
        <v>0</v>
      </c>
      <c r="AW318">
        <f t="shared" si="585"/>
        <v>0</v>
      </c>
      <c r="AX318">
        <f t="shared" si="617"/>
        <v>0</v>
      </c>
      <c r="AY318">
        <f t="shared" si="618"/>
        <v>0</v>
      </c>
      <c r="AZ318">
        <f t="shared" si="619"/>
        <v>0</v>
      </c>
      <c r="BA318">
        <f t="shared" si="620"/>
        <v>0</v>
      </c>
      <c r="BB318">
        <f t="shared" si="621"/>
        <v>0</v>
      </c>
      <c r="BC318">
        <f t="shared" si="622"/>
        <v>0</v>
      </c>
      <c r="BD318">
        <f t="shared" si="623"/>
        <v>0</v>
      </c>
      <c r="BE318">
        <f t="shared" si="624"/>
        <v>0</v>
      </c>
      <c r="BF318">
        <f t="shared" si="625"/>
        <v>0</v>
      </c>
      <c r="BG318">
        <f t="shared" si="626"/>
        <v>0</v>
      </c>
      <c r="BH318">
        <f t="shared" si="627"/>
        <v>0</v>
      </c>
      <c r="BI318">
        <f t="shared" si="628"/>
        <v>0</v>
      </c>
      <c r="BJ318">
        <f t="shared" si="629"/>
        <v>0</v>
      </c>
      <c r="BK318">
        <f t="shared" si="630"/>
        <v>0</v>
      </c>
      <c r="BL318">
        <f t="shared" si="631"/>
        <v>0</v>
      </c>
      <c r="BM318">
        <f t="shared" si="632"/>
        <v>0</v>
      </c>
      <c r="BN318">
        <f t="shared" si="633"/>
        <v>0</v>
      </c>
      <c r="BO318">
        <f t="shared" si="634"/>
        <v>0</v>
      </c>
      <c r="BP318">
        <f t="shared" si="635"/>
        <v>0</v>
      </c>
      <c r="BQ318">
        <f t="shared" si="636"/>
        <v>0</v>
      </c>
      <c r="BR318">
        <f t="shared" si="637"/>
        <v>0</v>
      </c>
      <c r="BS318">
        <f t="shared" si="638"/>
        <v>0</v>
      </c>
      <c r="BT318">
        <f t="shared" si="639"/>
        <v>0</v>
      </c>
      <c r="BU318">
        <f t="shared" si="640"/>
        <v>0</v>
      </c>
      <c r="BV318">
        <f t="shared" si="641"/>
        <v>0</v>
      </c>
      <c r="BW318">
        <f t="shared" si="642"/>
        <v>0</v>
      </c>
      <c r="BX318">
        <f t="shared" si="643"/>
        <v>0</v>
      </c>
      <c r="BY318">
        <f t="shared" si="644"/>
        <v>0</v>
      </c>
      <c r="BZ318">
        <f t="shared" si="645"/>
        <v>0</v>
      </c>
      <c r="CA318">
        <f t="shared" si="646"/>
        <v>0</v>
      </c>
      <c r="CB318">
        <f t="shared" si="647"/>
        <v>0</v>
      </c>
      <c r="CC318">
        <f t="shared" si="648"/>
        <v>0</v>
      </c>
      <c r="CD318">
        <f t="shared" si="649"/>
        <v>0</v>
      </c>
      <c r="CE318">
        <f t="shared" si="650"/>
        <v>0</v>
      </c>
      <c r="CF318">
        <f t="shared" si="651"/>
        <v>0</v>
      </c>
      <c r="CG318">
        <f t="shared" si="652"/>
        <v>0</v>
      </c>
      <c r="CH318">
        <f t="shared" si="653"/>
        <v>0</v>
      </c>
      <c r="CI318">
        <f t="shared" si="654"/>
        <v>0</v>
      </c>
      <c r="CJ318">
        <f t="shared" si="655"/>
        <v>0</v>
      </c>
      <c r="CK318">
        <f t="shared" si="656"/>
        <v>0</v>
      </c>
      <c r="CL318" t="str">
        <f t="shared" si="657"/>
        <v/>
      </c>
      <c r="CM318" t="str">
        <f t="shared" si="658"/>
        <v/>
      </c>
      <c r="CN318" t="str">
        <f t="shared" si="659"/>
        <v/>
      </c>
      <c r="CO318" t="str">
        <f t="shared" si="660"/>
        <v/>
      </c>
      <c r="CP318" t="str">
        <f t="shared" si="661"/>
        <v/>
      </c>
      <c r="CQ318" t="str">
        <f t="shared" si="662"/>
        <v/>
      </c>
      <c r="CR318" t="str">
        <f t="shared" si="663"/>
        <v/>
      </c>
      <c r="CS318" t="str">
        <f t="shared" si="664"/>
        <v/>
      </c>
      <c r="CT318" t="str">
        <f t="shared" si="665"/>
        <v/>
      </c>
      <c r="CU318" t="str">
        <f t="shared" si="666"/>
        <v/>
      </c>
      <c r="CV318" t="str">
        <f t="shared" si="667"/>
        <v/>
      </c>
      <c r="CW318" t="str">
        <f t="shared" si="668"/>
        <v/>
      </c>
      <c r="CX318" t="str">
        <f t="shared" si="669"/>
        <v/>
      </c>
      <c r="CY318" t="str">
        <f t="shared" si="670"/>
        <v/>
      </c>
      <c r="CZ318" t="str">
        <f t="shared" si="671"/>
        <v/>
      </c>
      <c r="DA318" t="str">
        <f t="shared" si="672"/>
        <v/>
      </c>
      <c r="DB318" t="str">
        <f t="shared" si="673"/>
        <v/>
      </c>
      <c r="DC318" t="str">
        <f t="shared" si="674"/>
        <v/>
      </c>
      <c r="DD318" t="str">
        <f t="shared" si="675"/>
        <v/>
      </c>
      <c r="DE318" t="str">
        <f t="shared" si="676"/>
        <v/>
      </c>
      <c r="DF318" t="str">
        <f t="shared" si="677"/>
        <v/>
      </c>
      <c r="DG318" t="str">
        <f t="shared" si="678"/>
        <v/>
      </c>
      <c r="DH318" t="str">
        <f t="shared" si="679"/>
        <v/>
      </c>
      <c r="DI318" t="str">
        <f t="shared" si="680"/>
        <v/>
      </c>
      <c r="DJ318" t="str">
        <f t="shared" si="681"/>
        <v/>
      </c>
      <c r="DK318" t="str">
        <f t="shared" si="682"/>
        <v/>
      </c>
      <c r="DL318" t="str">
        <f t="shared" si="683"/>
        <v/>
      </c>
      <c r="DM318" t="str">
        <f t="shared" si="684"/>
        <v/>
      </c>
      <c r="DN318" t="str">
        <f t="shared" si="685"/>
        <v/>
      </c>
      <c r="DO318" t="str">
        <f t="shared" si="686"/>
        <v/>
      </c>
      <c r="DP318" t="str">
        <f t="shared" si="687"/>
        <v/>
      </c>
      <c r="DQ318" t="str">
        <f t="shared" si="688"/>
        <v/>
      </c>
      <c r="DR318" t="str">
        <f t="shared" si="689"/>
        <v/>
      </c>
      <c r="DS318" t="str">
        <f t="shared" si="690"/>
        <v/>
      </c>
      <c r="DT318" t="str">
        <f t="shared" si="691"/>
        <v/>
      </c>
      <c r="DU318">
        <f t="shared" si="692"/>
        <v>0</v>
      </c>
      <c r="DV318">
        <f t="shared" si="693"/>
        <v>0</v>
      </c>
      <c r="DW318">
        <f t="shared" si="694"/>
        <v>0</v>
      </c>
      <c r="DX318" t="str">
        <f t="shared" si="695"/>
        <v/>
      </c>
      <c r="DY318" t="str">
        <f t="shared" si="696"/>
        <v/>
      </c>
      <c r="DZ318" t="str">
        <f t="shared" si="697"/>
        <v/>
      </c>
      <c r="EA318" s="5">
        <f t="shared" si="698"/>
        <v>0</v>
      </c>
      <c r="EB318" s="3">
        <f t="shared" si="699"/>
        <v>0</v>
      </c>
    </row>
    <row r="319" spans="2:132" x14ac:dyDescent="0.2">
      <c r="B319" s="25">
        <v>314</v>
      </c>
      <c r="C319" s="26">
        <f>Zisk!D333</f>
        <v>0</v>
      </c>
      <c r="D319">
        <f>Zisk!E333</f>
        <v>0</v>
      </c>
      <c r="E319" s="66" t="str">
        <f t="shared" si="586"/>
        <v/>
      </c>
      <c r="F319" t="str">
        <f t="shared" si="587"/>
        <v/>
      </c>
      <c r="G319" s="66" t="str">
        <f t="shared" si="588"/>
        <v/>
      </c>
      <c r="H319" s="25"/>
      <c r="I319" s="25"/>
      <c r="J319">
        <f>VstupniParametry_SKRYT!$D$5</f>
        <v>0.02</v>
      </c>
      <c r="K319">
        <f>VstupniParametry_SKRYT!$D$6</f>
        <v>0.06</v>
      </c>
      <c r="L319">
        <f>VstupniParametry_SKRYT!$D$7</f>
        <v>0.06</v>
      </c>
      <c r="M319">
        <f>VstupniParametry_SKRYT!$D$8</f>
        <v>0.06</v>
      </c>
      <c r="N319">
        <f>VstupniParametry_SKRYT!$D$9</f>
        <v>1.7999999999999999E-2</v>
      </c>
      <c r="O319" s="27">
        <f>VstupniParametry_SKRYT!$D$10</f>
        <v>0.01</v>
      </c>
      <c r="P319" s="27">
        <f>VstupniParametry_SKRYT!$D$11</f>
        <v>0.01</v>
      </c>
      <c r="Q319" s="27">
        <f>VstupniParametry_SKRYT!$D$12</f>
        <v>0.01</v>
      </c>
      <c r="R319" s="27">
        <f>VstupniParametry_SKRYT!$D$13</f>
        <v>0.01</v>
      </c>
      <c r="S319" s="27">
        <f>VstupniParametry_SKRYT!$D$14</f>
        <v>0.01</v>
      </c>
      <c r="T319">
        <f t="shared" si="589"/>
        <v>0</v>
      </c>
      <c r="U319">
        <f t="shared" si="590"/>
        <v>0</v>
      </c>
      <c r="V319">
        <f t="shared" si="591"/>
        <v>0</v>
      </c>
      <c r="W319">
        <f t="shared" si="592"/>
        <v>0</v>
      </c>
      <c r="X319">
        <f t="shared" si="593"/>
        <v>0</v>
      </c>
      <c r="Y319">
        <f t="shared" si="594"/>
        <v>0</v>
      </c>
      <c r="Z319">
        <f t="shared" si="595"/>
        <v>0</v>
      </c>
      <c r="AA319">
        <f t="shared" si="596"/>
        <v>0</v>
      </c>
      <c r="AB319">
        <f t="shared" si="597"/>
        <v>0</v>
      </c>
      <c r="AC319">
        <f t="shared" si="598"/>
        <v>0</v>
      </c>
      <c r="AD319">
        <f t="shared" si="599"/>
        <v>0</v>
      </c>
      <c r="AE319">
        <f t="shared" si="600"/>
        <v>0</v>
      </c>
      <c r="AF319">
        <f t="shared" si="601"/>
        <v>0</v>
      </c>
      <c r="AG319">
        <f t="shared" si="602"/>
        <v>0</v>
      </c>
      <c r="AH319">
        <f t="shared" si="603"/>
        <v>0</v>
      </c>
      <c r="AI319">
        <f t="shared" si="604"/>
        <v>0</v>
      </c>
      <c r="AJ319">
        <f t="shared" si="605"/>
        <v>0</v>
      </c>
      <c r="AK319">
        <f t="shared" si="606"/>
        <v>0</v>
      </c>
      <c r="AL319">
        <f t="shared" si="607"/>
        <v>0</v>
      </c>
      <c r="AM319">
        <f t="shared" si="608"/>
        <v>0</v>
      </c>
      <c r="AN319">
        <f t="shared" si="609"/>
        <v>0</v>
      </c>
      <c r="AO319">
        <f t="shared" si="610"/>
        <v>0</v>
      </c>
      <c r="AP319">
        <f t="shared" si="611"/>
        <v>0</v>
      </c>
      <c r="AQ319">
        <f t="shared" si="612"/>
        <v>0</v>
      </c>
      <c r="AR319">
        <f t="shared" si="613"/>
        <v>0</v>
      </c>
      <c r="AS319">
        <f t="shared" si="614"/>
        <v>0</v>
      </c>
      <c r="AT319">
        <f t="shared" si="584"/>
        <v>0</v>
      </c>
      <c r="AU319">
        <f t="shared" si="615"/>
        <v>0</v>
      </c>
      <c r="AV319">
        <f t="shared" si="616"/>
        <v>0</v>
      </c>
      <c r="AW319">
        <f t="shared" si="585"/>
        <v>0</v>
      </c>
      <c r="AX319">
        <f t="shared" si="617"/>
        <v>0</v>
      </c>
      <c r="AY319">
        <f t="shared" si="618"/>
        <v>0</v>
      </c>
      <c r="AZ319">
        <f t="shared" si="619"/>
        <v>0</v>
      </c>
      <c r="BA319">
        <f t="shared" si="620"/>
        <v>0</v>
      </c>
      <c r="BB319">
        <f t="shared" si="621"/>
        <v>0</v>
      </c>
      <c r="BC319">
        <f t="shared" si="622"/>
        <v>0</v>
      </c>
      <c r="BD319">
        <f t="shared" si="623"/>
        <v>0</v>
      </c>
      <c r="BE319">
        <f t="shared" si="624"/>
        <v>0</v>
      </c>
      <c r="BF319">
        <f t="shared" si="625"/>
        <v>0</v>
      </c>
      <c r="BG319">
        <f t="shared" si="626"/>
        <v>0</v>
      </c>
      <c r="BH319">
        <f t="shared" si="627"/>
        <v>0</v>
      </c>
      <c r="BI319">
        <f t="shared" si="628"/>
        <v>0</v>
      </c>
      <c r="BJ319">
        <f t="shared" si="629"/>
        <v>0</v>
      </c>
      <c r="BK319">
        <f t="shared" si="630"/>
        <v>0</v>
      </c>
      <c r="BL319">
        <f t="shared" si="631"/>
        <v>0</v>
      </c>
      <c r="BM319">
        <f t="shared" si="632"/>
        <v>0</v>
      </c>
      <c r="BN319">
        <f t="shared" si="633"/>
        <v>0</v>
      </c>
      <c r="BO319">
        <f t="shared" si="634"/>
        <v>0</v>
      </c>
      <c r="BP319">
        <f t="shared" si="635"/>
        <v>0</v>
      </c>
      <c r="BQ319">
        <f t="shared" si="636"/>
        <v>0</v>
      </c>
      <c r="BR319">
        <f t="shared" si="637"/>
        <v>0</v>
      </c>
      <c r="BS319">
        <f t="shared" si="638"/>
        <v>0</v>
      </c>
      <c r="BT319">
        <f t="shared" si="639"/>
        <v>0</v>
      </c>
      <c r="BU319">
        <f t="shared" si="640"/>
        <v>0</v>
      </c>
      <c r="BV319">
        <f t="shared" si="641"/>
        <v>0</v>
      </c>
      <c r="BW319">
        <f t="shared" si="642"/>
        <v>0</v>
      </c>
      <c r="BX319">
        <f t="shared" si="643"/>
        <v>0</v>
      </c>
      <c r="BY319">
        <f t="shared" si="644"/>
        <v>0</v>
      </c>
      <c r="BZ319">
        <f t="shared" si="645"/>
        <v>0</v>
      </c>
      <c r="CA319">
        <f t="shared" si="646"/>
        <v>0</v>
      </c>
      <c r="CB319">
        <f t="shared" si="647"/>
        <v>0</v>
      </c>
      <c r="CC319">
        <f t="shared" si="648"/>
        <v>0</v>
      </c>
      <c r="CD319">
        <f t="shared" si="649"/>
        <v>0</v>
      </c>
      <c r="CE319">
        <f t="shared" si="650"/>
        <v>0</v>
      </c>
      <c r="CF319">
        <f t="shared" si="651"/>
        <v>0</v>
      </c>
      <c r="CG319">
        <f t="shared" si="652"/>
        <v>0</v>
      </c>
      <c r="CH319">
        <f t="shared" si="653"/>
        <v>0</v>
      </c>
      <c r="CI319">
        <f t="shared" si="654"/>
        <v>0</v>
      </c>
      <c r="CJ319">
        <f t="shared" si="655"/>
        <v>0</v>
      </c>
      <c r="CK319">
        <f t="shared" si="656"/>
        <v>0</v>
      </c>
      <c r="CL319" t="str">
        <f t="shared" si="657"/>
        <v/>
      </c>
      <c r="CM319" t="str">
        <f t="shared" si="658"/>
        <v/>
      </c>
      <c r="CN319" t="str">
        <f t="shared" si="659"/>
        <v/>
      </c>
      <c r="CO319" t="str">
        <f t="shared" si="660"/>
        <v/>
      </c>
      <c r="CP319" t="str">
        <f t="shared" si="661"/>
        <v/>
      </c>
      <c r="CQ319" t="str">
        <f t="shared" si="662"/>
        <v/>
      </c>
      <c r="CR319" t="str">
        <f t="shared" si="663"/>
        <v/>
      </c>
      <c r="CS319" t="str">
        <f t="shared" si="664"/>
        <v/>
      </c>
      <c r="CT319" t="str">
        <f t="shared" si="665"/>
        <v/>
      </c>
      <c r="CU319" t="str">
        <f t="shared" si="666"/>
        <v/>
      </c>
      <c r="CV319" t="str">
        <f t="shared" si="667"/>
        <v/>
      </c>
      <c r="CW319" t="str">
        <f t="shared" si="668"/>
        <v/>
      </c>
      <c r="CX319" t="str">
        <f t="shared" si="669"/>
        <v/>
      </c>
      <c r="CY319" t="str">
        <f t="shared" si="670"/>
        <v/>
      </c>
      <c r="CZ319" t="str">
        <f t="shared" si="671"/>
        <v/>
      </c>
      <c r="DA319" t="str">
        <f t="shared" si="672"/>
        <v/>
      </c>
      <c r="DB319" t="str">
        <f t="shared" si="673"/>
        <v/>
      </c>
      <c r="DC319" t="str">
        <f t="shared" si="674"/>
        <v/>
      </c>
      <c r="DD319" t="str">
        <f t="shared" si="675"/>
        <v/>
      </c>
      <c r="DE319" t="str">
        <f t="shared" si="676"/>
        <v/>
      </c>
      <c r="DF319" t="str">
        <f t="shared" si="677"/>
        <v/>
      </c>
      <c r="DG319" t="str">
        <f t="shared" si="678"/>
        <v/>
      </c>
      <c r="DH319" t="str">
        <f t="shared" si="679"/>
        <v/>
      </c>
      <c r="DI319" t="str">
        <f t="shared" si="680"/>
        <v/>
      </c>
      <c r="DJ319" t="str">
        <f t="shared" si="681"/>
        <v/>
      </c>
      <c r="DK319" t="str">
        <f t="shared" si="682"/>
        <v/>
      </c>
      <c r="DL319" t="str">
        <f t="shared" si="683"/>
        <v/>
      </c>
      <c r="DM319" t="str">
        <f t="shared" si="684"/>
        <v/>
      </c>
      <c r="DN319" t="str">
        <f t="shared" si="685"/>
        <v/>
      </c>
      <c r="DO319" t="str">
        <f t="shared" si="686"/>
        <v/>
      </c>
      <c r="DP319" t="str">
        <f t="shared" si="687"/>
        <v/>
      </c>
      <c r="DQ319" t="str">
        <f t="shared" si="688"/>
        <v/>
      </c>
      <c r="DR319" t="str">
        <f t="shared" si="689"/>
        <v/>
      </c>
      <c r="DS319" t="str">
        <f t="shared" si="690"/>
        <v/>
      </c>
      <c r="DT319" t="str">
        <f t="shared" si="691"/>
        <v/>
      </c>
      <c r="DU319">
        <f t="shared" si="692"/>
        <v>0</v>
      </c>
      <c r="DV319">
        <f t="shared" si="693"/>
        <v>0</v>
      </c>
      <c r="DW319">
        <f t="shared" si="694"/>
        <v>0</v>
      </c>
      <c r="DX319" t="str">
        <f t="shared" si="695"/>
        <v/>
      </c>
      <c r="DY319" t="str">
        <f t="shared" si="696"/>
        <v/>
      </c>
      <c r="DZ319" t="str">
        <f t="shared" si="697"/>
        <v/>
      </c>
      <c r="EA319" s="5">
        <f t="shared" si="698"/>
        <v>0</v>
      </c>
      <c r="EB319" s="3">
        <f t="shared" si="699"/>
        <v>0</v>
      </c>
    </row>
    <row r="320" spans="2:132" x14ac:dyDescent="0.2">
      <c r="B320">
        <v>315</v>
      </c>
      <c r="C320" s="3">
        <f>Zisk!D334</f>
        <v>0</v>
      </c>
      <c r="D320">
        <f>Zisk!E334</f>
        <v>0</v>
      </c>
      <c r="E320" s="66" t="str">
        <f t="shared" si="586"/>
        <v/>
      </c>
      <c r="F320" t="str">
        <f t="shared" si="587"/>
        <v/>
      </c>
      <c r="G320" s="66" t="str">
        <f t="shared" si="588"/>
        <v/>
      </c>
      <c r="J320">
        <f>VstupniParametry_SKRYT!$D$5</f>
        <v>0.02</v>
      </c>
      <c r="K320">
        <f>VstupniParametry_SKRYT!$D$6</f>
        <v>0.06</v>
      </c>
      <c r="L320">
        <f>VstupniParametry_SKRYT!$D$7</f>
        <v>0.06</v>
      </c>
      <c r="M320">
        <f>VstupniParametry_SKRYT!$D$8</f>
        <v>0.06</v>
      </c>
      <c r="N320">
        <f>VstupniParametry_SKRYT!$D$9</f>
        <v>1.7999999999999999E-2</v>
      </c>
      <c r="O320" s="27">
        <f>VstupniParametry_SKRYT!$D$10</f>
        <v>0.01</v>
      </c>
      <c r="P320" s="27">
        <f>VstupniParametry_SKRYT!$D$11</f>
        <v>0.01</v>
      </c>
      <c r="Q320" s="27">
        <f>VstupniParametry_SKRYT!$D$12</f>
        <v>0.01</v>
      </c>
      <c r="R320" s="27">
        <f>VstupniParametry_SKRYT!$D$13</f>
        <v>0.01</v>
      </c>
      <c r="S320" s="27">
        <f>VstupniParametry_SKRYT!$D$14</f>
        <v>0.01</v>
      </c>
      <c r="T320">
        <f t="shared" si="589"/>
        <v>0</v>
      </c>
      <c r="U320">
        <f t="shared" si="590"/>
        <v>0</v>
      </c>
      <c r="V320">
        <f t="shared" si="591"/>
        <v>0</v>
      </c>
      <c r="W320">
        <f t="shared" si="592"/>
        <v>0</v>
      </c>
      <c r="X320">
        <f t="shared" si="593"/>
        <v>0</v>
      </c>
      <c r="Y320">
        <f t="shared" si="594"/>
        <v>0</v>
      </c>
      <c r="Z320">
        <f t="shared" si="595"/>
        <v>0</v>
      </c>
      <c r="AA320">
        <f t="shared" si="596"/>
        <v>0</v>
      </c>
      <c r="AB320">
        <f t="shared" si="597"/>
        <v>0</v>
      </c>
      <c r="AC320">
        <f t="shared" si="598"/>
        <v>0</v>
      </c>
      <c r="AD320">
        <f t="shared" si="599"/>
        <v>0</v>
      </c>
      <c r="AE320">
        <f t="shared" si="600"/>
        <v>0</v>
      </c>
      <c r="AF320">
        <f t="shared" si="601"/>
        <v>0</v>
      </c>
      <c r="AG320">
        <f t="shared" si="602"/>
        <v>0</v>
      </c>
      <c r="AH320">
        <f t="shared" si="603"/>
        <v>0</v>
      </c>
      <c r="AI320">
        <f t="shared" si="604"/>
        <v>0</v>
      </c>
      <c r="AJ320">
        <f t="shared" si="605"/>
        <v>0</v>
      </c>
      <c r="AK320">
        <f t="shared" si="606"/>
        <v>0</v>
      </c>
      <c r="AL320">
        <f t="shared" si="607"/>
        <v>0</v>
      </c>
      <c r="AM320">
        <f t="shared" si="608"/>
        <v>0</v>
      </c>
      <c r="AN320">
        <f t="shared" si="609"/>
        <v>0</v>
      </c>
      <c r="AO320">
        <f t="shared" si="610"/>
        <v>0</v>
      </c>
      <c r="AP320">
        <f t="shared" si="611"/>
        <v>0</v>
      </c>
      <c r="AQ320">
        <f t="shared" si="612"/>
        <v>0</v>
      </c>
      <c r="AR320">
        <f t="shared" si="613"/>
        <v>0</v>
      </c>
      <c r="AS320">
        <f t="shared" si="614"/>
        <v>0</v>
      </c>
      <c r="AT320">
        <f t="shared" si="584"/>
        <v>0</v>
      </c>
      <c r="AU320">
        <f t="shared" si="615"/>
        <v>0</v>
      </c>
      <c r="AV320">
        <f t="shared" si="616"/>
        <v>0</v>
      </c>
      <c r="AW320">
        <f t="shared" si="585"/>
        <v>0</v>
      </c>
      <c r="AX320">
        <f t="shared" si="617"/>
        <v>0</v>
      </c>
      <c r="AY320">
        <f t="shared" si="618"/>
        <v>0</v>
      </c>
      <c r="AZ320">
        <f t="shared" si="619"/>
        <v>0</v>
      </c>
      <c r="BA320">
        <f t="shared" si="620"/>
        <v>0</v>
      </c>
      <c r="BB320">
        <f t="shared" si="621"/>
        <v>0</v>
      </c>
      <c r="BC320">
        <f t="shared" si="622"/>
        <v>0</v>
      </c>
      <c r="BD320">
        <f t="shared" si="623"/>
        <v>0</v>
      </c>
      <c r="BE320">
        <f t="shared" si="624"/>
        <v>0</v>
      </c>
      <c r="BF320">
        <f t="shared" si="625"/>
        <v>0</v>
      </c>
      <c r="BG320">
        <f t="shared" si="626"/>
        <v>0</v>
      </c>
      <c r="BH320">
        <f t="shared" si="627"/>
        <v>0</v>
      </c>
      <c r="BI320">
        <f t="shared" si="628"/>
        <v>0</v>
      </c>
      <c r="BJ320">
        <f t="shared" si="629"/>
        <v>0</v>
      </c>
      <c r="BK320">
        <f t="shared" si="630"/>
        <v>0</v>
      </c>
      <c r="BL320">
        <f t="shared" si="631"/>
        <v>0</v>
      </c>
      <c r="BM320">
        <f t="shared" si="632"/>
        <v>0</v>
      </c>
      <c r="BN320">
        <f t="shared" si="633"/>
        <v>0</v>
      </c>
      <c r="BO320">
        <f t="shared" si="634"/>
        <v>0</v>
      </c>
      <c r="BP320">
        <f t="shared" si="635"/>
        <v>0</v>
      </c>
      <c r="BQ320">
        <f t="shared" si="636"/>
        <v>0</v>
      </c>
      <c r="BR320">
        <f t="shared" si="637"/>
        <v>0</v>
      </c>
      <c r="BS320">
        <f t="shared" si="638"/>
        <v>0</v>
      </c>
      <c r="BT320">
        <f t="shared" si="639"/>
        <v>0</v>
      </c>
      <c r="BU320">
        <f t="shared" si="640"/>
        <v>0</v>
      </c>
      <c r="BV320">
        <f t="shared" si="641"/>
        <v>0</v>
      </c>
      <c r="BW320">
        <f t="shared" si="642"/>
        <v>0</v>
      </c>
      <c r="BX320">
        <f t="shared" si="643"/>
        <v>0</v>
      </c>
      <c r="BY320">
        <f t="shared" si="644"/>
        <v>0</v>
      </c>
      <c r="BZ320">
        <f t="shared" si="645"/>
        <v>0</v>
      </c>
      <c r="CA320">
        <f t="shared" si="646"/>
        <v>0</v>
      </c>
      <c r="CB320">
        <f t="shared" si="647"/>
        <v>0</v>
      </c>
      <c r="CC320">
        <f t="shared" si="648"/>
        <v>0</v>
      </c>
      <c r="CD320">
        <f t="shared" si="649"/>
        <v>0</v>
      </c>
      <c r="CE320">
        <f t="shared" si="650"/>
        <v>0</v>
      </c>
      <c r="CF320">
        <f t="shared" si="651"/>
        <v>0</v>
      </c>
      <c r="CG320">
        <f t="shared" si="652"/>
        <v>0</v>
      </c>
      <c r="CH320">
        <f t="shared" si="653"/>
        <v>0</v>
      </c>
      <c r="CI320">
        <f t="shared" si="654"/>
        <v>0</v>
      </c>
      <c r="CJ320">
        <f t="shared" si="655"/>
        <v>0</v>
      </c>
      <c r="CK320">
        <f t="shared" si="656"/>
        <v>0</v>
      </c>
      <c r="CL320" t="str">
        <f t="shared" si="657"/>
        <v/>
      </c>
      <c r="CM320" t="str">
        <f t="shared" si="658"/>
        <v/>
      </c>
      <c r="CN320" t="str">
        <f t="shared" si="659"/>
        <v/>
      </c>
      <c r="CO320" t="str">
        <f t="shared" si="660"/>
        <v/>
      </c>
      <c r="CP320" t="str">
        <f t="shared" si="661"/>
        <v/>
      </c>
      <c r="CQ320" t="str">
        <f t="shared" si="662"/>
        <v/>
      </c>
      <c r="CR320" t="str">
        <f t="shared" si="663"/>
        <v/>
      </c>
      <c r="CS320" t="str">
        <f t="shared" si="664"/>
        <v/>
      </c>
      <c r="CT320" t="str">
        <f t="shared" si="665"/>
        <v/>
      </c>
      <c r="CU320" t="str">
        <f t="shared" si="666"/>
        <v/>
      </c>
      <c r="CV320" t="str">
        <f t="shared" si="667"/>
        <v/>
      </c>
      <c r="CW320" t="str">
        <f t="shared" si="668"/>
        <v/>
      </c>
      <c r="CX320" t="str">
        <f t="shared" si="669"/>
        <v/>
      </c>
      <c r="CY320" t="str">
        <f t="shared" si="670"/>
        <v/>
      </c>
      <c r="CZ320" t="str">
        <f t="shared" si="671"/>
        <v/>
      </c>
      <c r="DA320" t="str">
        <f t="shared" si="672"/>
        <v/>
      </c>
      <c r="DB320" t="str">
        <f t="shared" si="673"/>
        <v/>
      </c>
      <c r="DC320" t="str">
        <f t="shared" si="674"/>
        <v/>
      </c>
      <c r="DD320" t="str">
        <f t="shared" si="675"/>
        <v/>
      </c>
      <c r="DE320" t="str">
        <f t="shared" si="676"/>
        <v/>
      </c>
      <c r="DF320" t="str">
        <f t="shared" si="677"/>
        <v/>
      </c>
      <c r="DG320" t="str">
        <f t="shared" si="678"/>
        <v/>
      </c>
      <c r="DH320" t="str">
        <f t="shared" si="679"/>
        <v/>
      </c>
      <c r="DI320" t="str">
        <f t="shared" si="680"/>
        <v/>
      </c>
      <c r="DJ320" t="str">
        <f t="shared" si="681"/>
        <v/>
      </c>
      <c r="DK320" t="str">
        <f t="shared" si="682"/>
        <v/>
      </c>
      <c r="DL320" t="str">
        <f t="shared" si="683"/>
        <v/>
      </c>
      <c r="DM320" t="str">
        <f t="shared" si="684"/>
        <v/>
      </c>
      <c r="DN320" t="str">
        <f t="shared" si="685"/>
        <v/>
      </c>
      <c r="DO320" t="str">
        <f t="shared" si="686"/>
        <v/>
      </c>
      <c r="DP320" t="str">
        <f t="shared" si="687"/>
        <v/>
      </c>
      <c r="DQ320" t="str">
        <f t="shared" si="688"/>
        <v/>
      </c>
      <c r="DR320" t="str">
        <f t="shared" si="689"/>
        <v/>
      </c>
      <c r="DS320" t="str">
        <f t="shared" si="690"/>
        <v/>
      </c>
      <c r="DT320" t="str">
        <f t="shared" si="691"/>
        <v/>
      </c>
      <c r="DU320">
        <f t="shared" si="692"/>
        <v>0</v>
      </c>
      <c r="DV320">
        <f t="shared" si="693"/>
        <v>0</v>
      </c>
      <c r="DW320">
        <f t="shared" si="694"/>
        <v>0</v>
      </c>
      <c r="DX320" t="str">
        <f t="shared" si="695"/>
        <v/>
      </c>
      <c r="DY320" t="str">
        <f t="shared" si="696"/>
        <v/>
      </c>
      <c r="DZ320" t="str">
        <f t="shared" si="697"/>
        <v/>
      </c>
      <c r="EA320" s="5">
        <f t="shared" si="698"/>
        <v>0</v>
      </c>
      <c r="EB320" s="3">
        <f t="shared" si="699"/>
        <v>0</v>
      </c>
    </row>
    <row r="321" spans="2:132" x14ac:dyDescent="0.2">
      <c r="B321" s="25">
        <v>316</v>
      </c>
      <c r="C321" s="26">
        <f>Zisk!D335</f>
        <v>0</v>
      </c>
      <c r="D321">
        <f>Zisk!E335</f>
        <v>0</v>
      </c>
      <c r="E321" s="66" t="str">
        <f t="shared" si="586"/>
        <v/>
      </c>
      <c r="F321" t="str">
        <f t="shared" si="587"/>
        <v/>
      </c>
      <c r="G321" s="66" t="str">
        <f t="shared" si="588"/>
        <v/>
      </c>
      <c r="H321" s="25"/>
      <c r="I321" s="25"/>
      <c r="J321">
        <f>VstupniParametry_SKRYT!$D$5</f>
        <v>0.02</v>
      </c>
      <c r="K321">
        <f>VstupniParametry_SKRYT!$D$6</f>
        <v>0.06</v>
      </c>
      <c r="L321">
        <f>VstupniParametry_SKRYT!$D$7</f>
        <v>0.06</v>
      </c>
      <c r="M321">
        <f>VstupniParametry_SKRYT!$D$8</f>
        <v>0.06</v>
      </c>
      <c r="N321">
        <f>VstupniParametry_SKRYT!$D$9</f>
        <v>1.7999999999999999E-2</v>
      </c>
      <c r="O321" s="27">
        <f>VstupniParametry_SKRYT!$D$10</f>
        <v>0.01</v>
      </c>
      <c r="P321" s="27">
        <f>VstupniParametry_SKRYT!$D$11</f>
        <v>0.01</v>
      </c>
      <c r="Q321" s="27">
        <f>VstupniParametry_SKRYT!$D$12</f>
        <v>0.01</v>
      </c>
      <c r="R321" s="27">
        <f>VstupniParametry_SKRYT!$D$13</f>
        <v>0.01</v>
      </c>
      <c r="S321" s="27">
        <f>VstupniParametry_SKRYT!$D$14</f>
        <v>0.01</v>
      </c>
      <c r="T321">
        <f t="shared" si="589"/>
        <v>0</v>
      </c>
      <c r="U321">
        <f t="shared" si="590"/>
        <v>0</v>
      </c>
      <c r="V321">
        <f t="shared" si="591"/>
        <v>0</v>
      </c>
      <c r="W321">
        <f t="shared" si="592"/>
        <v>0</v>
      </c>
      <c r="X321">
        <f t="shared" si="593"/>
        <v>0</v>
      </c>
      <c r="Y321">
        <f t="shared" si="594"/>
        <v>0</v>
      </c>
      <c r="Z321">
        <f t="shared" si="595"/>
        <v>0</v>
      </c>
      <c r="AA321">
        <f t="shared" si="596"/>
        <v>0</v>
      </c>
      <c r="AB321">
        <f t="shared" si="597"/>
        <v>0</v>
      </c>
      <c r="AC321">
        <f t="shared" si="598"/>
        <v>0</v>
      </c>
      <c r="AD321">
        <f t="shared" si="599"/>
        <v>0</v>
      </c>
      <c r="AE321">
        <f t="shared" si="600"/>
        <v>0</v>
      </c>
      <c r="AF321">
        <f t="shared" si="601"/>
        <v>0</v>
      </c>
      <c r="AG321">
        <f t="shared" si="602"/>
        <v>0</v>
      </c>
      <c r="AH321">
        <f t="shared" si="603"/>
        <v>0</v>
      </c>
      <c r="AI321">
        <f t="shared" si="604"/>
        <v>0</v>
      </c>
      <c r="AJ321">
        <f t="shared" si="605"/>
        <v>0</v>
      </c>
      <c r="AK321">
        <f t="shared" si="606"/>
        <v>0</v>
      </c>
      <c r="AL321">
        <f t="shared" si="607"/>
        <v>0</v>
      </c>
      <c r="AM321">
        <f t="shared" si="608"/>
        <v>0</v>
      </c>
      <c r="AN321">
        <f t="shared" si="609"/>
        <v>0</v>
      </c>
      <c r="AO321">
        <f t="shared" si="610"/>
        <v>0</v>
      </c>
      <c r="AP321">
        <f t="shared" si="611"/>
        <v>0</v>
      </c>
      <c r="AQ321">
        <f t="shared" si="612"/>
        <v>0</v>
      </c>
      <c r="AR321">
        <f t="shared" si="613"/>
        <v>0</v>
      </c>
      <c r="AS321">
        <f t="shared" si="614"/>
        <v>0</v>
      </c>
      <c r="AT321">
        <f t="shared" si="584"/>
        <v>0</v>
      </c>
      <c r="AU321">
        <f t="shared" si="615"/>
        <v>0</v>
      </c>
      <c r="AV321">
        <f t="shared" si="616"/>
        <v>0</v>
      </c>
      <c r="AW321">
        <f t="shared" si="585"/>
        <v>0</v>
      </c>
      <c r="AX321">
        <f t="shared" si="617"/>
        <v>0</v>
      </c>
      <c r="AY321">
        <f t="shared" si="618"/>
        <v>0</v>
      </c>
      <c r="AZ321">
        <f t="shared" si="619"/>
        <v>0</v>
      </c>
      <c r="BA321">
        <f t="shared" si="620"/>
        <v>0</v>
      </c>
      <c r="BB321">
        <f t="shared" si="621"/>
        <v>0</v>
      </c>
      <c r="BC321">
        <f t="shared" si="622"/>
        <v>0</v>
      </c>
      <c r="BD321">
        <f t="shared" si="623"/>
        <v>0</v>
      </c>
      <c r="BE321">
        <f t="shared" si="624"/>
        <v>0</v>
      </c>
      <c r="BF321">
        <f t="shared" si="625"/>
        <v>0</v>
      </c>
      <c r="BG321">
        <f t="shared" si="626"/>
        <v>0</v>
      </c>
      <c r="BH321">
        <f t="shared" si="627"/>
        <v>0</v>
      </c>
      <c r="BI321">
        <f t="shared" si="628"/>
        <v>0</v>
      </c>
      <c r="BJ321">
        <f t="shared" si="629"/>
        <v>0</v>
      </c>
      <c r="BK321">
        <f t="shared" si="630"/>
        <v>0</v>
      </c>
      <c r="BL321">
        <f t="shared" si="631"/>
        <v>0</v>
      </c>
      <c r="BM321">
        <f t="shared" si="632"/>
        <v>0</v>
      </c>
      <c r="BN321">
        <f t="shared" si="633"/>
        <v>0</v>
      </c>
      <c r="BO321">
        <f t="shared" si="634"/>
        <v>0</v>
      </c>
      <c r="BP321">
        <f t="shared" si="635"/>
        <v>0</v>
      </c>
      <c r="BQ321">
        <f t="shared" si="636"/>
        <v>0</v>
      </c>
      <c r="BR321">
        <f t="shared" si="637"/>
        <v>0</v>
      </c>
      <c r="BS321">
        <f t="shared" si="638"/>
        <v>0</v>
      </c>
      <c r="BT321">
        <f t="shared" si="639"/>
        <v>0</v>
      </c>
      <c r="BU321">
        <f t="shared" si="640"/>
        <v>0</v>
      </c>
      <c r="BV321">
        <f t="shared" si="641"/>
        <v>0</v>
      </c>
      <c r="BW321">
        <f t="shared" si="642"/>
        <v>0</v>
      </c>
      <c r="BX321">
        <f t="shared" si="643"/>
        <v>0</v>
      </c>
      <c r="BY321">
        <f t="shared" si="644"/>
        <v>0</v>
      </c>
      <c r="BZ321">
        <f t="shared" si="645"/>
        <v>0</v>
      </c>
      <c r="CA321">
        <f t="shared" si="646"/>
        <v>0</v>
      </c>
      <c r="CB321">
        <f t="shared" si="647"/>
        <v>0</v>
      </c>
      <c r="CC321">
        <f t="shared" si="648"/>
        <v>0</v>
      </c>
      <c r="CD321">
        <f t="shared" si="649"/>
        <v>0</v>
      </c>
      <c r="CE321">
        <f t="shared" si="650"/>
        <v>0</v>
      </c>
      <c r="CF321">
        <f t="shared" si="651"/>
        <v>0</v>
      </c>
      <c r="CG321">
        <f t="shared" si="652"/>
        <v>0</v>
      </c>
      <c r="CH321">
        <f t="shared" si="653"/>
        <v>0</v>
      </c>
      <c r="CI321">
        <f t="shared" si="654"/>
        <v>0</v>
      </c>
      <c r="CJ321">
        <f t="shared" si="655"/>
        <v>0</v>
      </c>
      <c r="CK321">
        <f t="shared" si="656"/>
        <v>0</v>
      </c>
      <c r="CL321" t="str">
        <f t="shared" si="657"/>
        <v/>
      </c>
      <c r="CM321" t="str">
        <f t="shared" si="658"/>
        <v/>
      </c>
      <c r="CN321" t="str">
        <f t="shared" si="659"/>
        <v/>
      </c>
      <c r="CO321" t="str">
        <f t="shared" si="660"/>
        <v/>
      </c>
      <c r="CP321" t="str">
        <f t="shared" si="661"/>
        <v/>
      </c>
      <c r="CQ321" t="str">
        <f t="shared" si="662"/>
        <v/>
      </c>
      <c r="CR321" t="str">
        <f t="shared" si="663"/>
        <v/>
      </c>
      <c r="CS321" t="str">
        <f t="shared" si="664"/>
        <v/>
      </c>
      <c r="CT321" t="str">
        <f t="shared" si="665"/>
        <v/>
      </c>
      <c r="CU321" t="str">
        <f t="shared" si="666"/>
        <v/>
      </c>
      <c r="CV321" t="str">
        <f t="shared" si="667"/>
        <v/>
      </c>
      <c r="CW321" t="str">
        <f t="shared" si="668"/>
        <v/>
      </c>
      <c r="CX321" t="str">
        <f t="shared" si="669"/>
        <v/>
      </c>
      <c r="CY321" t="str">
        <f t="shared" si="670"/>
        <v/>
      </c>
      <c r="CZ321" t="str">
        <f t="shared" si="671"/>
        <v/>
      </c>
      <c r="DA321" t="str">
        <f t="shared" si="672"/>
        <v/>
      </c>
      <c r="DB321" t="str">
        <f t="shared" si="673"/>
        <v/>
      </c>
      <c r="DC321" t="str">
        <f t="shared" si="674"/>
        <v/>
      </c>
      <c r="DD321" t="str">
        <f t="shared" si="675"/>
        <v/>
      </c>
      <c r="DE321" t="str">
        <f t="shared" si="676"/>
        <v/>
      </c>
      <c r="DF321" t="str">
        <f t="shared" si="677"/>
        <v/>
      </c>
      <c r="DG321" t="str">
        <f t="shared" si="678"/>
        <v/>
      </c>
      <c r="DH321" t="str">
        <f t="shared" si="679"/>
        <v/>
      </c>
      <c r="DI321" t="str">
        <f t="shared" si="680"/>
        <v/>
      </c>
      <c r="DJ321" t="str">
        <f t="shared" si="681"/>
        <v/>
      </c>
      <c r="DK321" t="str">
        <f t="shared" si="682"/>
        <v/>
      </c>
      <c r="DL321" t="str">
        <f t="shared" si="683"/>
        <v/>
      </c>
      <c r="DM321" t="str">
        <f t="shared" si="684"/>
        <v/>
      </c>
      <c r="DN321" t="str">
        <f t="shared" si="685"/>
        <v/>
      </c>
      <c r="DO321" t="str">
        <f t="shared" si="686"/>
        <v/>
      </c>
      <c r="DP321" t="str">
        <f t="shared" si="687"/>
        <v/>
      </c>
      <c r="DQ321" t="str">
        <f t="shared" si="688"/>
        <v/>
      </c>
      <c r="DR321" t="str">
        <f t="shared" si="689"/>
        <v/>
      </c>
      <c r="DS321" t="str">
        <f t="shared" si="690"/>
        <v/>
      </c>
      <c r="DT321" t="str">
        <f t="shared" si="691"/>
        <v/>
      </c>
      <c r="DU321">
        <f t="shared" si="692"/>
        <v>0</v>
      </c>
      <c r="DV321">
        <f t="shared" si="693"/>
        <v>0</v>
      </c>
      <c r="DW321">
        <f t="shared" si="694"/>
        <v>0</v>
      </c>
      <c r="DX321" t="str">
        <f t="shared" si="695"/>
        <v/>
      </c>
      <c r="DY321" t="str">
        <f t="shared" si="696"/>
        <v/>
      </c>
      <c r="DZ321" t="str">
        <f t="shared" si="697"/>
        <v/>
      </c>
      <c r="EA321" s="5">
        <f t="shared" si="698"/>
        <v>0</v>
      </c>
      <c r="EB321" s="3">
        <f t="shared" si="699"/>
        <v>0</v>
      </c>
    </row>
    <row r="322" spans="2:132" x14ac:dyDescent="0.2">
      <c r="B322">
        <v>317</v>
      </c>
      <c r="C322" s="3">
        <f>Zisk!D336</f>
        <v>0</v>
      </c>
      <c r="D322">
        <f>Zisk!E336</f>
        <v>0</v>
      </c>
      <c r="E322" s="66" t="str">
        <f t="shared" si="586"/>
        <v/>
      </c>
      <c r="F322" t="str">
        <f t="shared" si="587"/>
        <v/>
      </c>
      <c r="G322" s="66" t="str">
        <f t="shared" si="588"/>
        <v/>
      </c>
      <c r="J322">
        <f>VstupniParametry_SKRYT!$D$5</f>
        <v>0.02</v>
      </c>
      <c r="K322">
        <f>VstupniParametry_SKRYT!$D$6</f>
        <v>0.06</v>
      </c>
      <c r="L322">
        <f>VstupniParametry_SKRYT!$D$7</f>
        <v>0.06</v>
      </c>
      <c r="M322">
        <f>VstupniParametry_SKRYT!$D$8</f>
        <v>0.06</v>
      </c>
      <c r="N322">
        <f>VstupniParametry_SKRYT!$D$9</f>
        <v>1.7999999999999999E-2</v>
      </c>
      <c r="O322" s="27">
        <f>VstupniParametry_SKRYT!$D$10</f>
        <v>0.01</v>
      </c>
      <c r="P322" s="27">
        <f>VstupniParametry_SKRYT!$D$11</f>
        <v>0.01</v>
      </c>
      <c r="Q322" s="27">
        <f>VstupniParametry_SKRYT!$D$12</f>
        <v>0.01</v>
      </c>
      <c r="R322" s="27">
        <f>VstupniParametry_SKRYT!$D$13</f>
        <v>0.01</v>
      </c>
      <c r="S322" s="27">
        <f>VstupniParametry_SKRYT!$D$14</f>
        <v>0.01</v>
      </c>
      <c r="T322">
        <f t="shared" si="589"/>
        <v>0</v>
      </c>
      <c r="U322">
        <f t="shared" si="590"/>
        <v>0</v>
      </c>
      <c r="V322">
        <f t="shared" si="591"/>
        <v>0</v>
      </c>
      <c r="W322">
        <f t="shared" si="592"/>
        <v>0</v>
      </c>
      <c r="X322">
        <f t="shared" si="593"/>
        <v>0</v>
      </c>
      <c r="Y322">
        <f t="shared" si="594"/>
        <v>0</v>
      </c>
      <c r="Z322">
        <f t="shared" si="595"/>
        <v>0</v>
      </c>
      <c r="AA322">
        <f t="shared" si="596"/>
        <v>0</v>
      </c>
      <c r="AB322">
        <f t="shared" si="597"/>
        <v>0</v>
      </c>
      <c r="AC322">
        <f t="shared" si="598"/>
        <v>0</v>
      </c>
      <c r="AD322">
        <f t="shared" si="599"/>
        <v>0</v>
      </c>
      <c r="AE322">
        <f t="shared" si="600"/>
        <v>0</v>
      </c>
      <c r="AF322">
        <f t="shared" si="601"/>
        <v>0</v>
      </c>
      <c r="AG322">
        <f t="shared" si="602"/>
        <v>0</v>
      </c>
      <c r="AH322">
        <f t="shared" si="603"/>
        <v>0</v>
      </c>
      <c r="AI322">
        <f t="shared" si="604"/>
        <v>0</v>
      </c>
      <c r="AJ322">
        <f t="shared" si="605"/>
        <v>0</v>
      </c>
      <c r="AK322">
        <f t="shared" si="606"/>
        <v>0</v>
      </c>
      <c r="AL322">
        <f t="shared" si="607"/>
        <v>0</v>
      </c>
      <c r="AM322">
        <f t="shared" si="608"/>
        <v>0</v>
      </c>
      <c r="AN322">
        <f t="shared" si="609"/>
        <v>0</v>
      </c>
      <c r="AO322">
        <f t="shared" si="610"/>
        <v>0</v>
      </c>
      <c r="AP322">
        <f t="shared" si="611"/>
        <v>0</v>
      </c>
      <c r="AQ322">
        <f t="shared" si="612"/>
        <v>0</v>
      </c>
      <c r="AR322">
        <f t="shared" si="613"/>
        <v>0</v>
      </c>
      <c r="AS322">
        <f t="shared" si="614"/>
        <v>0</v>
      </c>
      <c r="AT322">
        <f t="shared" si="584"/>
        <v>0</v>
      </c>
      <c r="AU322">
        <f t="shared" si="615"/>
        <v>0</v>
      </c>
      <c r="AV322">
        <f t="shared" si="616"/>
        <v>0</v>
      </c>
      <c r="AW322">
        <f t="shared" si="585"/>
        <v>0</v>
      </c>
      <c r="AX322">
        <f t="shared" si="617"/>
        <v>0</v>
      </c>
      <c r="AY322">
        <f t="shared" si="618"/>
        <v>0</v>
      </c>
      <c r="AZ322">
        <f t="shared" si="619"/>
        <v>0</v>
      </c>
      <c r="BA322">
        <f t="shared" si="620"/>
        <v>0</v>
      </c>
      <c r="BB322">
        <f t="shared" si="621"/>
        <v>0</v>
      </c>
      <c r="BC322">
        <f t="shared" si="622"/>
        <v>0</v>
      </c>
      <c r="BD322">
        <f t="shared" si="623"/>
        <v>0</v>
      </c>
      <c r="BE322">
        <f t="shared" si="624"/>
        <v>0</v>
      </c>
      <c r="BF322">
        <f t="shared" si="625"/>
        <v>0</v>
      </c>
      <c r="BG322">
        <f t="shared" si="626"/>
        <v>0</v>
      </c>
      <c r="BH322">
        <f t="shared" si="627"/>
        <v>0</v>
      </c>
      <c r="BI322">
        <f t="shared" si="628"/>
        <v>0</v>
      </c>
      <c r="BJ322">
        <f t="shared" si="629"/>
        <v>0</v>
      </c>
      <c r="BK322">
        <f t="shared" si="630"/>
        <v>0</v>
      </c>
      <c r="BL322">
        <f t="shared" si="631"/>
        <v>0</v>
      </c>
      <c r="BM322">
        <f t="shared" si="632"/>
        <v>0</v>
      </c>
      <c r="BN322">
        <f t="shared" si="633"/>
        <v>0</v>
      </c>
      <c r="BO322">
        <f t="shared" si="634"/>
        <v>0</v>
      </c>
      <c r="BP322">
        <f t="shared" si="635"/>
        <v>0</v>
      </c>
      <c r="BQ322">
        <f t="shared" si="636"/>
        <v>0</v>
      </c>
      <c r="BR322">
        <f t="shared" si="637"/>
        <v>0</v>
      </c>
      <c r="BS322">
        <f t="shared" si="638"/>
        <v>0</v>
      </c>
      <c r="BT322">
        <f t="shared" si="639"/>
        <v>0</v>
      </c>
      <c r="BU322">
        <f t="shared" si="640"/>
        <v>0</v>
      </c>
      <c r="BV322">
        <f t="shared" si="641"/>
        <v>0</v>
      </c>
      <c r="BW322">
        <f t="shared" si="642"/>
        <v>0</v>
      </c>
      <c r="BX322">
        <f t="shared" si="643"/>
        <v>0</v>
      </c>
      <c r="BY322">
        <f t="shared" si="644"/>
        <v>0</v>
      </c>
      <c r="BZ322">
        <f t="shared" si="645"/>
        <v>0</v>
      </c>
      <c r="CA322">
        <f t="shared" si="646"/>
        <v>0</v>
      </c>
      <c r="CB322">
        <f t="shared" si="647"/>
        <v>0</v>
      </c>
      <c r="CC322">
        <f t="shared" si="648"/>
        <v>0</v>
      </c>
      <c r="CD322">
        <f t="shared" si="649"/>
        <v>0</v>
      </c>
      <c r="CE322">
        <f t="shared" si="650"/>
        <v>0</v>
      </c>
      <c r="CF322">
        <f t="shared" si="651"/>
        <v>0</v>
      </c>
      <c r="CG322">
        <f t="shared" si="652"/>
        <v>0</v>
      </c>
      <c r="CH322">
        <f t="shared" si="653"/>
        <v>0</v>
      </c>
      <c r="CI322">
        <f t="shared" si="654"/>
        <v>0</v>
      </c>
      <c r="CJ322">
        <f t="shared" si="655"/>
        <v>0</v>
      </c>
      <c r="CK322">
        <f t="shared" si="656"/>
        <v>0</v>
      </c>
      <c r="CL322" t="str">
        <f t="shared" si="657"/>
        <v/>
      </c>
      <c r="CM322" t="str">
        <f t="shared" si="658"/>
        <v/>
      </c>
      <c r="CN322" t="str">
        <f t="shared" si="659"/>
        <v/>
      </c>
      <c r="CO322" t="str">
        <f t="shared" si="660"/>
        <v/>
      </c>
      <c r="CP322" t="str">
        <f t="shared" si="661"/>
        <v/>
      </c>
      <c r="CQ322" t="str">
        <f t="shared" si="662"/>
        <v/>
      </c>
      <c r="CR322" t="str">
        <f t="shared" si="663"/>
        <v/>
      </c>
      <c r="CS322" t="str">
        <f t="shared" si="664"/>
        <v/>
      </c>
      <c r="CT322" t="str">
        <f t="shared" si="665"/>
        <v/>
      </c>
      <c r="CU322" t="str">
        <f t="shared" si="666"/>
        <v/>
      </c>
      <c r="CV322" t="str">
        <f t="shared" si="667"/>
        <v/>
      </c>
      <c r="CW322" t="str">
        <f t="shared" si="668"/>
        <v/>
      </c>
      <c r="CX322" t="str">
        <f t="shared" si="669"/>
        <v/>
      </c>
      <c r="CY322" t="str">
        <f t="shared" si="670"/>
        <v/>
      </c>
      <c r="CZ322" t="str">
        <f t="shared" si="671"/>
        <v/>
      </c>
      <c r="DA322" t="str">
        <f t="shared" si="672"/>
        <v/>
      </c>
      <c r="DB322" t="str">
        <f t="shared" si="673"/>
        <v/>
      </c>
      <c r="DC322" t="str">
        <f t="shared" si="674"/>
        <v/>
      </c>
      <c r="DD322" t="str">
        <f t="shared" si="675"/>
        <v/>
      </c>
      <c r="DE322" t="str">
        <f t="shared" si="676"/>
        <v/>
      </c>
      <c r="DF322" t="str">
        <f t="shared" si="677"/>
        <v/>
      </c>
      <c r="DG322" t="str">
        <f t="shared" si="678"/>
        <v/>
      </c>
      <c r="DH322" t="str">
        <f t="shared" si="679"/>
        <v/>
      </c>
      <c r="DI322" t="str">
        <f t="shared" si="680"/>
        <v/>
      </c>
      <c r="DJ322" t="str">
        <f t="shared" si="681"/>
        <v/>
      </c>
      <c r="DK322" t="str">
        <f t="shared" si="682"/>
        <v/>
      </c>
      <c r="DL322" t="str">
        <f t="shared" si="683"/>
        <v/>
      </c>
      <c r="DM322" t="str">
        <f t="shared" si="684"/>
        <v/>
      </c>
      <c r="DN322" t="str">
        <f t="shared" si="685"/>
        <v/>
      </c>
      <c r="DO322" t="str">
        <f t="shared" si="686"/>
        <v/>
      </c>
      <c r="DP322" t="str">
        <f t="shared" si="687"/>
        <v/>
      </c>
      <c r="DQ322" t="str">
        <f t="shared" si="688"/>
        <v/>
      </c>
      <c r="DR322" t="str">
        <f t="shared" si="689"/>
        <v/>
      </c>
      <c r="DS322" t="str">
        <f t="shared" si="690"/>
        <v/>
      </c>
      <c r="DT322" t="str">
        <f t="shared" si="691"/>
        <v/>
      </c>
      <c r="DU322">
        <f t="shared" si="692"/>
        <v>0</v>
      </c>
      <c r="DV322">
        <f t="shared" si="693"/>
        <v>0</v>
      </c>
      <c r="DW322">
        <f t="shared" si="694"/>
        <v>0</v>
      </c>
      <c r="DX322" t="str">
        <f t="shared" si="695"/>
        <v/>
      </c>
      <c r="DY322" t="str">
        <f t="shared" si="696"/>
        <v/>
      </c>
      <c r="DZ322" t="str">
        <f t="shared" si="697"/>
        <v/>
      </c>
      <c r="EA322" s="5">
        <f t="shared" si="698"/>
        <v>0</v>
      </c>
      <c r="EB322" s="3">
        <f t="shared" si="699"/>
        <v>0</v>
      </c>
    </row>
    <row r="323" spans="2:132" x14ac:dyDescent="0.2">
      <c r="B323" s="25">
        <v>318</v>
      </c>
      <c r="C323" s="26">
        <f>Zisk!D337</f>
        <v>0</v>
      </c>
      <c r="D323">
        <f>Zisk!E337</f>
        <v>0</v>
      </c>
      <c r="E323" s="66" t="str">
        <f t="shared" si="586"/>
        <v/>
      </c>
      <c r="F323" t="str">
        <f t="shared" si="587"/>
        <v/>
      </c>
      <c r="G323" s="66" t="str">
        <f t="shared" si="588"/>
        <v/>
      </c>
      <c r="H323" s="25"/>
      <c r="I323" s="25"/>
      <c r="J323">
        <f>VstupniParametry_SKRYT!$D$5</f>
        <v>0.02</v>
      </c>
      <c r="K323">
        <f>VstupniParametry_SKRYT!$D$6</f>
        <v>0.06</v>
      </c>
      <c r="L323">
        <f>VstupniParametry_SKRYT!$D$7</f>
        <v>0.06</v>
      </c>
      <c r="M323">
        <f>VstupniParametry_SKRYT!$D$8</f>
        <v>0.06</v>
      </c>
      <c r="N323">
        <f>VstupniParametry_SKRYT!$D$9</f>
        <v>1.7999999999999999E-2</v>
      </c>
      <c r="O323" s="27">
        <f>VstupniParametry_SKRYT!$D$10</f>
        <v>0.01</v>
      </c>
      <c r="P323" s="27">
        <f>VstupniParametry_SKRYT!$D$11</f>
        <v>0.01</v>
      </c>
      <c r="Q323" s="27">
        <f>VstupniParametry_SKRYT!$D$12</f>
        <v>0.01</v>
      </c>
      <c r="R323" s="27">
        <f>VstupniParametry_SKRYT!$D$13</f>
        <v>0.01</v>
      </c>
      <c r="S323" s="27">
        <f>VstupniParametry_SKRYT!$D$14</f>
        <v>0.01</v>
      </c>
      <c r="T323">
        <f t="shared" si="589"/>
        <v>0</v>
      </c>
      <c r="U323">
        <f t="shared" si="590"/>
        <v>0</v>
      </c>
      <c r="V323">
        <f t="shared" si="591"/>
        <v>0</v>
      </c>
      <c r="W323">
        <f t="shared" si="592"/>
        <v>0</v>
      </c>
      <c r="X323">
        <f t="shared" si="593"/>
        <v>0</v>
      </c>
      <c r="Y323">
        <f t="shared" si="594"/>
        <v>0</v>
      </c>
      <c r="Z323">
        <f t="shared" si="595"/>
        <v>0</v>
      </c>
      <c r="AA323">
        <f t="shared" si="596"/>
        <v>0</v>
      </c>
      <c r="AB323">
        <f t="shared" si="597"/>
        <v>0</v>
      </c>
      <c r="AC323">
        <f t="shared" si="598"/>
        <v>0</v>
      </c>
      <c r="AD323">
        <f t="shared" si="599"/>
        <v>0</v>
      </c>
      <c r="AE323">
        <f t="shared" si="600"/>
        <v>0</v>
      </c>
      <c r="AF323">
        <f t="shared" si="601"/>
        <v>0</v>
      </c>
      <c r="AG323">
        <f t="shared" si="602"/>
        <v>0</v>
      </c>
      <c r="AH323">
        <f t="shared" si="603"/>
        <v>0</v>
      </c>
      <c r="AI323">
        <f t="shared" si="604"/>
        <v>0</v>
      </c>
      <c r="AJ323">
        <f t="shared" si="605"/>
        <v>0</v>
      </c>
      <c r="AK323">
        <f t="shared" si="606"/>
        <v>0</v>
      </c>
      <c r="AL323">
        <f t="shared" si="607"/>
        <v>0</v>
      </c>
      <c r="AM323">
        <f t="shared" si="608"/>
        <v>0</v>
      </c>
      <c r="AN323">
        <f t="shared" si="609"/>
        <v>0</v>
      </c>
      <c r="AO323">
        <f t="shared" si="610"/>
        <v>0</v>
      </c>
      <c r="AP323">
        <f t="shared" si="611"/>
        <v>0</v>
      </c>
      <c r="AQ323">
        <f t="shared" si="612"/>
        <v>0</v>
      </c>
      <c r="AR323">
        <f t="shared" si="613"/>
        <v>0</v>
      </c>
      <c r="AS323">
        <f t="shared" si="614"/>
        <v>0</v>
      </c>
      <c r="AT323">
        <f t="shared" si="584"/>
        <v>0</v>
      </c>
      <c r="AU323">
        <f t="shared" si="615"/>
        <v>0</v>
      </c>
      <c r="AV323">
        <f t="shared" si="616"/>
        <v>0</v>
      </c>
      <c r="AW323">
        <f t="shared" si="585"/>
        <v>0</v>
      </c>
      <c r="AX323">
        <f t="shared" si="617"/>
        <v>0</v>
      </c>
      <c r="AY323">
        <f t="shared" si="618"/>
        <v>0</v>
      </c>
      <c r="AZ323">
        <f t="shared" si="619"/>
        <v>0</v>
      </c>
      <c r="BA323">
        <f t="shared" si="620"/>
        <v>0</v>
      </c>
      <c r="BB323">
        <f t="shared" si="621"/>
        <v>0</v>
      </c>
      <c r="BC323">
        <f t="shared" si="622"/>
        <v>0</v>
      </c>
      <c r="BD323">
        <f t="shared" si="623"/>
        <v>0</v>
      </c>
      <c r="BE323">
        <f t="shared" si="624"/>
        <v>0</v>
      </c>
      <c r="BF323">
        <f t="shared" si="625"/>
        <v>0</v>
      </c>
      <c r="BG323">
        <f t="shared" si="626"/>
        <v>0</v>
      </c>
      <c r="BH323">
        <f t="shared" si="627"/>
        <v>0</v>
      </c>
      <c r="BI323">
        <f t="shared" si="628"/>
        <v>0</v>
      </c>
      <c r="BJ323">
        <f t="shared" si="629"/>
        <v>0</v>
      </c>
      <c r="BK323">
        <f t="shared" si="630"/>
        <v>0</v>
      </c>
      <c r="BL323">
        <f t="shared" si="631"/>
        <v>0</v>
      </c>
      <c r="BM323">
        <f t="shared" si="632"/>
        <v>0</v>
      </c>
      <c r="BN323">
        <f t="shared" si="633"/>
        <v>0</v>
      </c>
      <c r="BO323">
        <f t="shared" si="634"/>
        <v>0</v>
      </c>
      <c r="BP323">
        <f t="shared" si="635"/>
        <v>0</v>
      </c>
      <c r="BQ323">
        <f t="shared" si="636"/>
        <v>0</v>
      </c>
      <c r="BR323">
        <f t="shared" si="637"/>
        <v>0</v>
      </c>
      <c r="BS323">
        <f t="shared" si="638"/>
        <v>0</v>
      </c>
      <c r="BT323">
        <f t="shared" si="639"/>
        <v>0</v>
      </c>
      <c r="BU323">
        <f t="shared" si="640"/>
        <v>0</v>
      </c>
      <c r="BV323">
        <f t="shared" si="641"/>
        <v>0</v>
      </c>
      <c r="BW323">
        <f t="shared" si="642"/>
        <v>0</v>
      </c>
      <c r="BX323">
        <f t="shared" si="643"/>
        <v>0</v>
      </c>
      <c r="BY323">
        <f t="shared" si="644"/>
        <v>0</v>
      </c>
      <c r="BZ323">
        <f t="shared" si="645"/>
        <v>0</v>
      </c>
      <c r="CA323">
        <f t="shared" si="646"/>
        <v>0</v>
      </c>
      <c r="CB323">
        <f t="shared" si="647"/>
        <v>0</v>
      </c>
      <c r="CC323">
        <f t="shared" si="648"/>
        <v>0</v>
      </c>
      <c r="CD323">
        <f t="shared" si="649"/>
        <v>0</v>
      </c>
      <c r="CE323">
        <f t="shared" si="650"/>
        <v>0</v>
      </c>
      <c r="CF323">
        <f t="shared" si="651"/>
        <v>0</v>
      </c>
      <c r="CG323">
        <f t="shared" si="652"/>
        <v>0</v>
      </c>
      <c r="CH323">
        <f t="shared" si="653"/>
        <v>0</v>
      </c>
      <c r="CI323">
        <f t="shared" si="654"/>
        <v>0</v>
      </c>
      <c r="CJ323">
        <f t="shared" si="655"/>
        <v>0</v>
      </c>
      <c r="CK323">
        <f t="shared" si="656"/>
        <v>0</v>
      </c>
      <c r="CL323" t="str">
        <f t="shared" si="657"/>
        <v/>
      </c>
      <c r="CM323" t="str">
        <f t="shared" si="658"/>
        <v/>
      </c>
      <c r="CN323" t="str">
        <f t="shared" si="659"/>
        <v/>
      </c>
      <c r="CO323" t="str">
        <f t="shared" si="660"/>
        <v/>
      </c>
      <c r="CP323" t="str">
        <f t="shared" si="661"/>
        <v/>
      </c>
      <c r="CQ323" t="str">
        <f t="shared" si="662"/>
        <v/>
      </c>
      <c r="CR323" t="str">
        <f t="shared" si="663"/>
        <v/>
      </c>
      <c r="CS323" t="str">
        <f t="shared" si="664"/>
        <v/>
      </c>
      <c r="CT323" t="str">
        <f t="shared" si="665"/>
        <v/>
      </c>
      <c r="CU323" t="str">
        <f t="shared" si="666"/>
        <v/>
      </c>
      <c r="CV323" t="str">
        <f t="shared" si="667"/>
        <v/>
      </c>
      <c r="CW323" t="str">
        <f t="shared" si="668"/>
        <v/>
      </c>
      <c r="CX323" t="str">
        <f t="shared" si="669"/>
        <v/>
      </c>
      <c r="CY323" t="str">
        <f t="shared" si="670"/>
        <v/>
      </c>
      <c r="CZ323" t="str">
        <f t="shared" si="671"/>
        <v/>
      </c>
      <c r="DA323" t="str">
        <f t="shared" si="672"/>
        <v/>
      </c>
      <c r="DB323" t="str">
        <f t="shared" si="673"/>
        <v/>
      </c>
      <c r="DC323" t="str">
        <f t="shared" si="674"/>
        <v/>
      </c>
      <c r="DD323" t="str">
        <f t="shared" si="675"/>
        <v/>
      </c>
      <c r="DE323" t="str">
        <f t="shared" si="676"/>
        <v/>
      </c>
      <c r="DF323" t="str">
        <f t="shared" si="677"/>
        <v/>
      </c>
      <c r="DG323" t="str">
        <f t="shared" si="678"/>
        <v/>
      </c>
      <c r="DH323" t="str">
        <f t="shared" si="679"/>
        <v/>
      </c>
      <c r="DI323" t="str">
        <f t="shared" si="680"/>
        <v/>
      </c>
      <c r="DJ323" t="str">
        <f t="shared" si="681"/>
        <v/>
      </c>
      <c r="DK323" t="str">
        <f t="shared" si="682"/>
        <v/>
      </c>
      <c r="DL323" t="str">
        <f t="shared" si="683"/>
        <v/>
      </c>
      <c r="DM323" t="str">
        <f t="shared" si="684"/>
        <v/>
      </c>
      <c r="DN323" t="str">
        <f t="shared" si="685"/>
        <v/>
      </c>
      <c r="DO323" t="str">
        <f t="shared" si="686"/>
        <v/>
      </c>
      <c r="DP323" t="str">
        <f t="shared" si="687"/>
        <v/>
      </c>
      <c r="DQ323" t="str">
        <f t="shared" si="688"/>
        <v/>
      </c>
      <c r="DR323" t="str">
        <f t="shared" si="689"/>
        <v/>
      </c>
      <c r="DS323" t="str">
        <f t="shared" si="690"/>
        <v/>
      </c>
      <c r="DT323" t="str">
        <f t="shared" si="691"/>
        <v/>
      </c>
      <c r="DU323">
        <f t="shared" si="692"/>
        <v>0</v>
      </c>
      <c r="DV323">
        <f t="shared" si="693"/>
        <v>0</v>
      </c>
      <c r="DW323">
        <f t="shared" si="694"/>
        <v>0</v>
      </c>
      <c r="DX323" t="str">
        <f t="shared" si="695"/>
        <v/>
      </c>
      <c r="DY323" t="str">
        <f t="shared" si="696"/>
        <v/>
      </c>
      <c r="DZ323" t="str">
        <f t="shared" si="697"/>
        <v/>
      </c>
      <c r="EA323" s="5">
        <f t="shared" si="698"/>
        <v>0</v>
      </c>
      <c r="EB323" s="3">
        <f t="shared" si="699"/>
        <v>0</v>
      </c>
    </row>
    <row r="324" spans="2:132" x14ac:dyDescent="0.2">
      <c r="B324">
        <v>319</v>
      </c>
      <c r="C324" s="3">
        <f>Zisk!D338</f>
        <v>0</v>
      </c>
      <c r="D324">
        <f>Zisk!E338</f>
        <v>0</v>
      </c>
      <c r="E324" s="66" t="str">
        <f t="shared" si="586"/>
        <v/>
      </c>
      <c r="F324" t="str">
        <f t="shared" si="587"/>
        <v/>
      </c>
      <c r="G324" s="66" t="str">
        <f t="shared" si="588"/>
        <v/>
      </c>
      <c r="J324">
        <f>VstupniParametry_SKRYT!$D$5</f>
        <v>0.02</v>
      </c>
      <c r="K324">
        <f>VstupniParametry_SKRYT!$D$6</f>
        <v>0.06</v>
      </c>
      <c r="L324">
        <f>VstupniParametry_SKRYT!$D$7</f>
        <v>0.06</v>
      </c>
      <c r="M324">
        <f>VstupniParametry_SKRYT!$D$8</f>
        <v>0.06</v>
      </c>
      <c r="N324">
        <f>VstupniParametry_SKRYT!$D$9</f>
        <v>1.7999999999999999E-2</v>
      </c>
      <c r="O324" s="27">
        <f>VstupniParametry_SKRYT!$D$10</f>
        <v>0.01</v>
      </c>
      <c r="P324" s="27">
        <f>VstupniParametry_SKRYT!$D$11</f>
        <v>0.01</v>
      </c>
      <c r="Q324" s="27">
        <f>VstupniParametry_SKRYT!$D$12</f>
        <v>0.01</v>
      </c>
      <c r="R324" s="27">
        <f>VstupniParametry_SKRYT!$D$13</f>
        <v>0.01</v>
      </c>
      <c r="S324" s="27">
        <f>VstupniParametry_SKRYT!$D$14</f>
        <v>0.01</v>
      </c>
      <c r="T324">
        <f t="shared" si="589"/>
        <v>0</v>
      </c>
      <c r="U324">
        <f t="shared" si="590"/>
        <v>0</v>
      </c>
      <c r="V324">
        <f t="shared" si="591"/>
        <v>0</v>
      </c>
      <c r="W324">
        <f t="shared" si="592"/>
        <v>0</v>
      </c>
      <c r="X324">
        <f t="shared" si="593"/>
        <v>0</v>
      </c>
      <c r="Y324">
        <f t="shared" si="594"/>
        <v>0</v>
      </c>
      <c r="Z324">
        <f t="shared" si="595"/>
        <v>0</v>
      </c>
      <c r="AA324">
        <f t="shared" si="596"/>
        <v>0</v>
      </c>
      <c r="AB324">
        <f t="shared" si="597"/>
        <v>0</v>
      </c>
      <c r="AC324">
        <f t="shared" si="598"/>
        <v>0</v>
      </c>
      <c r="AD324">
        <f t="shared" si="599"/>
        <v>0</v>
      </c>
      <c r="AE324">
        <f t="shared" si="600"/>
        <v>0</v>
      </c>
      <c r="AF324">
        <f t="shared" si="601"/>
        <v>0</v>
      </c>
      <c r="AG324">
        <f t="shared" si="602"/>
        <v>0</v>
      </c>
      <c r="AH324">
        <f t="shared" si="603"/>
        <v>0</v>
      </c>
      <c r="AI324">
        <f t="shared" si="604"/>
        <v>0</v>
      </c>
      <c r="AJ324">
        <f t="shared" si="605"/>
        <v>0</v>
      </c>
      <c r="AK324">
        <f t="shared" si="606"/>
        <v>0</v>
      </c>
      <c r="AL324">
        <f t="shared" si="607"/>
        <v>0</v>
      </c>
      <c r="AM324">
        <f t="shared" si="608"/>
        <v>0</v>
      </c>
      <c r="AN324">
        <f t="shared" si="609"/>
        <v>0</v>
      </c>
      <c r="AO324">
        <f t="shared" si="610"/>
        <v>0</v>
      </c>
      <c r="AP324">
        <f t="shared" si="611"/>
        <v>0</v>
      </c>
      <c r="AQ324">
        <f t="shared" si="612"/>
        <v>0</v>
      </c>
      <c r="AR324">
        <f t="shared" si="613"/>
        <v>0</v>
      </c>
      <c r="AS324">
        <f t="shared" si="614"/>
        <v>0</v>
      </c>
      <c r="AT324">
        <f t="shared" si="584"/>
        <v>0</v>
      </c>
      <c r="AU324">
        <f t="shared" si="615"/>
        <v>0</v>
      </c>
      <c r="AV324">
        <f t="shared" si="616"/>
        <v>0</v>
      </c>
      <c r="AW324">
        <f t="shared" si="585"/>
        <v>0</v>
      </c>
      <c r="AX324">
        <f t="shared" si="617"/>
        <v>0</v>
      </c>
      <c r="AY324">
        <f t="shared" si="618"/>
        <v>0</v>
      </c>
      <c r="AZ324">
        <f t="shared" si="619"/>
        <v>0</v>
      </c>
      <c r="BA324">
        <f t="shared" si="620"/>
        <v>0</v>
      </c>
      <c r="BB324">
        <f t="shared" si="621"/>
        <v>0</v>
      </c>
      <c r="BC324">
        <f t="shared" si="622"/>
        <v>0</v>
      </c>
      <c r="BD324">
        <f t="shared" si="623"/>
        <v>0</v>
      </c>
      <c r="BE324">
        <f t="shared" si="624"/>
        <v>0</v>
      </c>
      <c r="BF324">
        <f t="shared" si="625"/>
        <v>0</v>
      </c>
      <c r="BG324">
        <f t="shared" si="626"/>
        <v>0</v>
      </c>
      <c r="BH324">
        <f t="shared" si="627"/>
        <v>0</v>
      </c>
      <c r="BI324">
        <f t="shared" si="628"/>
        <v>0</v>
      </c>
      <c r="BJ324">
        <f t="shared" si="629"/>
        <v>0</v>
      </c>
      <c r="BK324">
        <f t="shared" si="630"/>
        <v>0</v>
      </c>
      <c r="BL324">
        <f t="shared" si="631"/>
        <v>0</v>
      </c>
      <c r="BM324">
        <f t="shared" si="632"/>
        <v>0</v>
      </c>
      <c r="BN324">
        <f t="shared" si="633"/>
        <v>0</v>
      </c>
      <c r="BO324">
        <f t="shared" si="634"/>
        <v>0</v>
      </c>
      <c r="BP324">
        <f t="shared" si="635"/>
        <v>0</v>
      </c>
      <c r="BQ324">
        <f t="shared" si="636"/>
        <v>0</v>
      </c>
      <c r="BR324">
        <f t="shared" si="637"/>
        <v>0</v>
      </c>
      <c r="BS324">
        <f t="shared" si="638"/>
        <v>0</v>
      </c>
      <c r="BT324">
        <f t="shared" si="639"/>
        <v>0</v>
      </c>
      <c r="BU324">
        <f t="shared" si="640"/>
        <v>0</v>
      </c>
      <c r="BV324">
        <f t="shared" si="641"/>
        <v>0</v>
      </c>
      <c r="BW324">
        <f t="shared" si="642"/>
        <v>0</v>
      </c>
      <c r="BX324">
        <f t="shared" si="643"/>
        <v>0</v>
      </c>
      <c r="BY324">
        <f t="shared" si="644"/>
        <v>0</v>
      </c>
      <c r="BZ324">
        <f t="shared" si="645"/>
        <v>0</v>
      </c>
      <c r="CA324">
        <f t="shared" si="646"/>
        <v>0</v>
      </c>
      <c r="CB324">
        <f t="shared" si="647"/>
        <v>0</v>
      </c>
      <c r="CC324">
        <f t="shared" si="648"/>
        <v>0</v>
      </c>
      <c r="CD324">
        <f t="shared" si="649"/>
        <v>0</v>
      </c>
      <c r="CE324">
        <f t="shared" si="650"/>
        <v>0</v>
      </c>
      <c r="CF324">
        <f t="shared" si="651"/>
        <v>0</v>
      </c>
      <c r="CG324">
        <f t="shared" si="652"/>
        <v>0</v>
      </c>
      <c r="CH324">
        <f t="shared" si="653"/>
        <v>0</v>
      </c>
      <c r="CI324">
        <f t="shared" si="654"/>
        <v>0</v>
      </c>
      <c r="CJ324">
        <f t="shared" si="655"/>
        <v>0</v>
      </c>
      <c r="CK324">
        <f t="shared" si="656"/>
        <v>0</v>
      </c>
      <c r="CL324" t="str">
        <f t="shared" si="657"/>
        <v/>
      </c>
      <c r="CM324" t="str">
        <f t="shared" si="658"/>
        <v/>
      </c>
      <c r="CN324" t="str">
        <f t="shared" si="659"/>
        <v/>
      </c>
      <c r="CO324" t="str">
        <f t="shared" si="660"/>
        <v/>
      </c>
      <c r="CP324" t="str">
        <f t="shared" si="661"/>
        <v/>
      </c>
      <c r="CQ324" t="str">
        <f t="shared" si="662"/>
        <v/>
      </c>
      <c r="CR324" t="str">
        <f t="shared" si="663"/>
        <v/>
      </c>
      <c r="CS324" t="str">
        <f t="shared" si="664"/>
        <v/>
      </c>
      <c r="CT324" t="str">
        <f t="shared" si="665"/>
        <v/>
      </c>
      <c r="CU324" t="str">
        <f t="shared" si="666"/>
        <v/>
      </c>
      <c r="CV324" t="str">
        <f t="shared" si="667"/>
        <v/>
      </c>
      <c r="CW324" t="str">
        <f t="shared" si="668"/>
        <v/>
      </c>
      <c r="CX324" t="str">
        <f t="shared" si="669"/>
        <v/>
      </c>
      <c r="CY324" t="str">
        <f t="shared" si="670"/>
        <v/>
      </c>
      <c r="CZ324" t="str">
        <f t="shared" si="671"/>
        <v/>
      </c>
      <c r="DA324" t="str">
        <f t="shared" si="672"/>
        <v/>
      </c>
      <c r="DB324" t="str">
        <f t="shared" si="673"/>
        <v/>
      </c>
      <c r="DC324" t="str">
        <f t="shared" si="674"/>
        <v/>
      </c>
      <c r="DD324" t="str">
        <f t="shared" si="675"/>
        <v/>
      </c>
      <c r="DE324" t="str">
        <f t="shared" si="676"/>
        <v/>
      </c>
      <c r="DF324" t="str">
        <f t="shared" si="677"/>
        <v/>
      </c>
      <c r="DG324" t="str">
        <f t="shared" si="678"/>
        <v/>
      </c>
      <c r="DH324" t="str">
        <f t="shared" si="679"/>
        <v/>
      </c>
      <c r="DI324" t="str">
        <f t="shared" si="680"/>
        <v/>
      </c>
      <c r="DJ324" t="str">
        <f t="shared" si="681"/>
        <v/>
      </c>
      <c r="DK324" t="str">
        <f t="shared" si="682"/>
        <v/>
      </c>
      <c r="DL324" t="str">
        <f t="shared" si="683"/>
        <v/>
      </c>
      <c r="DM324" t="str">
        <f t="shared" si="684"/>
        <v/>
      </c>
      <c r="DN324" t="str">
        <f t="shared" si="685"/>
        <v/>
      </c>
      <c r="DO324" t="str">
        <f t="shared" si="686"/>
        <v/>
      </c>
      <c r="DP324" t="str">
        <f t="shared" si="687"/>
        <v/>
      </c>
      <c r="DQ324" t="str">
        <f t="shared" si="688"/>
        <v/>
      </c>
      <c r="DR324" t="str">
        <f t="shared" si="689"/>
        <v/>
      </c>
      <c r="DS324" t="str">
        <f t="shared" si="690"/>
        <v/>
      </c>
      <c r="DT324" t="str">
        <f t="shared" si="691"/>
        <v/>
      </c>
      <c r="DU324">
        <f t="shared" si="692"/>
        <v>0</v>
      </c>
      <c r="DV324">
        <f t="shared" si="693"/>
        <v>0</v>
      </c>
      <c r="DW324">
        <f t="shared" si="694"/>
        <v>0</v>
      </c>
      <c r="DX324" t="str">
        <f t="shared" si="695"/>
        <v/>
      </c>
      <c r="DY324" t="str">
        <f t="shared" si="696"/>
        <v/>
      </c>
      <c r="DZ324" t="str">
        <f t="shared" si="697"/>
        <v/>
      </c>
      <c r="EA324" s="5">
        <f t="shared" si="698"/>
        <v>0</v>
      </c>
      <c r="EB324" s="3">
        <f t="shared" si="699"/>
        <v>0</v>
      </c>
    </row>
    <row r="325" spans="2:132" x14ac:dyDescent="0.2">
      <c r="B325" s="25">
        <v>320</v>
      </c>
      <c r="C325" s="26">
        <f>Zisk!D339</f>
        <v>0</v>
      </c>
      <c r="D325">
        <f>Zisk!E339</f>
        <v>0</v>
      </c>
      <c r="E325" s="66" t="str">
        <f t="shared" si="586"/>
        <v/>
      </c>
      <c r="F325" t="str">
        <f t="shared" si="587"/>
        <v/>
      </c>
      <c r="G325" s="66" t="str">
        <f t="shared" si="588"/>
        <v/>
      </c>
      <c r="H325" s="25"/>
      <c r="I325" s="25"/>
      <c r="J325">
        <f>VstupniParametry_SKRYT!$D$5</f>
        <v>0.02</v>
      </c>
      <c r="K325">
        <f>VstupniParametry_SKRYT!$D$6</f>
        <v>0.06</v>
      </c>
      <c r="L325">
        <f>VstupniParametry_SKRYT!$D$7</f>
        <v>0.06</v>
      </c>
      <c r="M325">
        <f>VstupniParametry_SKRYT!$D$8</f>
        <v>0.06</v>
      </c>
      <c r="N325">
        <f>VstupniParametry_SKRYT!$D$9</f>
        <v>1.7999999999999999E-2</v>
      </c>
      <c r="O325" s="27">
        <f>VstupniParametry_SKRYT!$D$10</f>
        <v>0.01</v>
      </c>
      <c r="P325" s="27">
        <f>VstupniParametry_SKRYT!$D$11</f>
        <v>0.01</v>
      </c>
      <c r="Q325" s="27">
        <f>VstupniParametry_SKRYT!$D$12</f>
        <v>0.01</v>
      </c>
      <c r="R325" s="27">
        <f>VstupniParametry_SKRYT!$D$13</f>
        <v>0.01</v>
      </c>
      <c r="S325" s="27">
        <f>VstupniParametry_SKRYT!$D$14</f>
        <v>0.01</v>
      </c>
      <c r="T325">
        <f t="shared" si="589"/>
        <v>0</v>
      </c>
      <c r="U325">
        <f t="shared" si="590"/>
        <v>0</v>
      </c>
      <c r="V325">
        <f t="shared" si="591"/>
        <v>0</v>
      </c>
      <c r="W325">
        <f t="shared" si="592"/>
        <v>0</v>
      </c>
      <c r="X325">
        <f t="shared" si="593"/>
        <v>0</v>
      </c>
      <c r="Y325">
        <f t="shared" si="594"/>
        <v>0</v>
      </c>
      <c r="Z325">
        <f t="shared" si="595"/>
        <v>0</v>
      </c>
      <c r="AA325">
        <f t="shared" si="596"/>
        <v>0</v>
      </c>
      <c r="AB325">
        <f t="shared" si="597"/>
        <v>0</v>
      </c>
      <c r="AC325">
        <f t="shared" si="598"/>
        <v>0</v>
      </c>
      <c r="AD325">
        <f t="shared" si="599"/>
        <v>0</v>
      </c>
      <c r="AE325">
        <f t="shared" si="600"/>
        <v>0</v>
      </c>
      <c r="AF325">
        <f t="shared" si="601"/>
        <v>0</v>
      </c>
      <c r="AG325">
        <f t="shared" si="602"/>
        <v>0</v>
      </c>
      <c r="AH325">
        <f t="shared" si="603"/>
        <v>0</v>
      </c>
      <c r="AI325">
        <f t="shared" si="604"/>
        <v>0</v>
      </c>
      <c r="AJ325">
        <f t="shared" si="605"/>
        <v>0</v>
      </c>
      <c r="AK325">
        <f t="shared" si="606"/>
        <v>0</v>
      </c>
      <c r="AL325">
        <f t="shared" si="607"/>
        <v>0</v>
      </c>
      <c r="AM325">
        <f t="shared" si="608"/>
        <v>0</v>
      </c>
      <c r="AN325">
        <f t="shared" si="609"/>
        <v>0</v>
      </c>
      <c r="AO325">
        <f t="shared" si="610"/>
        <v>0</v>
      </c>
      <c r="AP325">
        <f t="shared" si="611"/>
        <v>0</v>
      </c>
      <c r="AQ325">
        <f t="shared" si="612"/>
        <v>0</v>
      </c>
      <c r="AR325">
        <f t="shared" si="613"/>
        <v>0</v>
      </c>
      <c r="AS325">
        <f t="shared" si="614"/>
        <v>0</v>
      </c>
      <c r="AT325">
        <f t="shared" si="584"/>
        <v>0</v>
      </c>
      <c r="AU325">
        <f t="shared" si="615"/>
        <v>0</v>
      </c>
      <c r="AV325">
        <f t="shared" si="616"/>
        <v>0</v>
      </c>
      <c r="AW325">
        <f t="shared" si="585"/>
        <v>0</v>
      </c>
      <c r="AX325">
        <f t="shared" si="617"/>
        <v>0</v>
      </c>
      <c r="AY325">
        <f t="shared" si="618"/>
        <v>0</v>
      </c>
      <c r="AZ325">
        <f t="shared" si="619"/>
        <v>0</v>
      </c>
      <c r="BA325">
        <f t="shared" si="620"/>
        <v>0</v>
      </c>
      <c r="BB325">
        <f t="shared" si="621"/>
        <v>0</v>
      </c>
      <c r="BC325">
        <f t="shared" si="622"/>
        <v>0</v>
      </c>
      <c r="BD325">
        <f t="shared" si="623"/>
        <v>0</v>
      </c>
      <c r="BE325">
        <f t="shared" si="624"/>
        <v>0</v>
      </c>
      <c r="BF325">
        <f t="shared" si="625"/>
        <v>0</v>
      </c>
      <c r="BG325">
        <f t="shared" si="626"/>
        <v>0</v>
      </c>
      <c r="BH325">
        <f t="shared" si="627"/>
        <v>0</v>
      </c>
      <c r="BI325">
        <f t="shared" si="628"/>
        <v>0</v>
      </c>
      <c r="BJ325">
        <f t="shared" si="629"/>
        <v>0</v>
      </c>
      <c r="BK325">
        <f t="shared" si="630"/>
        <v>0</v>
      </c>
      <c r="BL325">
        <f t="shared" si="631"/>
        <v>0</v>
      </c>
      <c r="BM325">
        <f t="shared" si="632"/>
        <v>0</v>
      </c>
      <c r="BN325">
        <f t="shared" si="633"/>
        <v>0</v>
      </c>
      <c r="BO325">
        <f t="shared" si="634"/>
        <v>0</v>
      </c>
      <c r="BP325">
        <f t="shared" si="635"/>
        <v>0</v>
      </c>
      <c r="BQ325">
        <f t="shared" si="636"/>
        <v>0</v>
      </c>
      <c r="BR325">
        <f t="shared" si="637"/>
        <v>0</v>
      </c>
      <c r="BS325">
        <f t="shared" si="638"/>
        <v>0</v>
      </c>
      <c r="BT325">
        <f t="shared" si="639"/>
        <v>0</v>
      </c>
      <c r="BU325">
        <f t="shared" si="640"/>
        <v>0</v>
      </c>
      <c r="BV325">
        <f t="shared" si="641"/>
        <v>0</v>
      </c>
      <c r="BW325">
        <f t="shared" si="642"/>
        <v>0</v>
      </c>
      <c r="BX325">
        <f t="shared" si="643"/>
        <v>0</v>
      </c>
      <c r="BY325">
        <f t="shared" si="644"/>
        <v>0</v>
      </c>
      <c r="BZ325">
        <f t="shared" si="645"/>
        <v>0</v>
      </c>
      <c r="CA325">
        <f t="shared" si="646"/>
        <v>0</v>
      </c>
      <c r="CB325">
        <f t="shared" si="647"/>
        <v>0</v>
      </c>
      <c r="CC325">
        <f t="shared" si="648"/>
        <v>0</v>
      </c>
      <c r="CD325">
        <f t="shared" si="649"/>
        <v>0</v>
      </c>
      <c r="CE325">
        <f t="shared" si="650"/>
        <v>0</v>
      </c>
      <c r="CF325">
        <f t="shared" si="651"/>
        <v>0</v>
      </c>
      <c r="CG325">
        <f t="shared" si="652"/>
        <v>0</v>
      </c>
      <c r="CH325">
        <f t="shared" si="653"/>
        <v>0</v>
      </c>
      <c r="CI325">
        <f t="shared" si="654"/>
        <v>0</v>
      </c>
      <c r="CJ325">
        <f t="shared" si="655"/>
        <v>0</v>
      </c>
      <c r="CK325">
        <f t="shared" si="656"/>
        <v>0</v>
      </c>
      <c r="CL325" t="str">
        <f t="shared" si="657"/>
        <v/>
      </c>
      <c r="CM325" t="str">
        <f t="shared" si="658"/>
        <v/>
      </c>
      <c r="CN325" t="str">
        <f t="shared" si="659"/>
        <v/>
      </c>
      <c r="CO325" t="str">
        <f t="shared" si="660"/>
        <v/>
      </c>
      <c r="CP325" t="str">
        <f t="shared" si="661"/>
        <v/>
      </c>
      <c r="CQ325" t="str">
        <f t="shared" si="662"/>
        <v/>
      </c>
      <c r="CR325" t="str">
        <f t="shared" si="663"/>
        <v/>
      </c>
      <c r="CS325" t="str">
        <f t="shared" si="664"/>
        <v/>
      </c>
      <c r="CT325" t="str">
        <f t="shared" si="665"/>
        <v/>
      </c>
      <c r="CU325" t="str">
        <f t="shared" si="666"/>
        <v/>
      </c>
      <c r="CV325" t="str">
        <f t="shared" si="667"/>
        <v/>
      </c>
      <c r="CW325" t="str">
        <f t="shared" si="668"/>
        <v/>
      </c>
      <c r="CX325" t="str">
        <f t="shared" si="669"/>
        <v/>
      </c>
      <c r="CY325" t="str">
        <f t="shared" si="670"/>
        <v/>
      </c>
      <c r="CZ325" t="str">
        <f t="shared" si="671"/>
        <v/>
      </c>
      <c r="DA325" t="str">
        <f t="shared" si="672"/>
        <v/>
      </c>
      <c r="DB325" t="str">
        <f t="shared" si="673"/>
        <v/>
      </c>
      <c r="DC325" t="str">
        <f t="shared" si="674"/>
        <v/>
      </c>
      <c r="DD325" t="str">
        <f t="shared" si="675"/>
        <v/>
      </c>
      <c r="DE325" t="str">
        <f t="shared" si="676"/>
        <v/>
      </c>
      <c r="DF325" t="str">
        <f t="shared" si="677"/>
        <v/>
      </c>
      <c r="DG325" t="str">
        <f t="shared" si="678"/>
        <v/>
      </c>
      <c r="DH325" t="str">
        <f t="shared" si="679"/>
        <v/>
      </c>
      <c r="DI325" t="str">
        <f t="shared" si="680"/>
        <v/>
      </c>
      <c r="DJ325" t="str">
        <f t="shared" si="681"/>
        <v/>
      </c>
      <c r="DK325" t="str">
        <f t="shared" si="682"/>
        <v/>
      </c>
      <c r="DL325" t="str">
        <f t="shared" si="683"/>
        <v/>
      </c>
      <c r="DM325" t="str">
        <f t="shared" si="684"/>
        <v/>
      </c>
      <c r="DN325" t="str">
        <f t="shared" si="685"/>
        <v/>
      </c>
      <c r="DO325" t="str">
        <f t="shared" si="686"/>
        <v/>
      </c>
      <c r="DP325" t="str">
        <f t="shared" si="687"/>
        <v/>
      </c>
      <c r="DQ325" t="str">
        <f t="shared" si="688"/>
        <v/>
      </c>
      <c r="DR325" t="str">
        <f t="shared" si="689"/>
        <v/>
      </c>
      <c r="DS325" t="str">
        <f t="shared" si="690"/>
        <v/>
      </c>
      <c r="DT325" t="str">
        <f t="shared" si="691"/>
        <v/>
      </c>
      <c r="DU325">
        <f t="shared" si="692"/>
        <v>0</v>
      </c>
      <c r="DV325">
        <f t="shared" si="693"/>
        <v>0</v>
      </c>
      <c r="DW325">
        <f t="shared" si="694"/>
        <v>0</v>
      </c>
      <c r="DX325" t="str">
        <f t="shared" si="695"/>
        <v/>
      </c>
      <c r="DY325" t="str">
        <f t="shared" si="696"/>
        <v/>
      </c>
      <c r="DZ325" t="str">
        <f t="shared" si="697"/>
        <v/>
      </c>
      <c r="EA325" s="5">
        <f t="shared" si="698"/>
        <v>0</v>
      </c>
      <c r="EB325" s="3">
        <f t="shared" si="699"/>
        <v>0</v>
      </c>
    </row>
    <row r="326" spans="2:132" x14ac:dyDescent="0.2">
      <c r="B326">
        <v>321</v>
      </c>
      <c r="C326" s="3">
        <f>Zisk!D340</f>
        <v>0</v>
      </c>
      <c r="D326">
        <f>Zisk!E340</f>
        <v>0</v>
      </c>
      <c r="E326" s="66" t="str">
        <f t="shared" si="586"/>
        <v/>
      </c>
      <c r="F326" t="str">
        <f t="shared" si="587"/>
        <v/>
      </c>
      <c r="G326" s="66" t="str">
        <f t="shared" si="588"/>
        <v/>
      </c>
      <c r="J326">
        <f>VstupniParametry_SKRYT!$D$5</f>
        <v>0.02</v>
      </c>
      <c r="K326">
        <f>VstupniParametry_SKRYT!$D$6</f>
        <v>0.06</v>
      </c>
      <c r="L326">
        <f>VstupniParametry_SKRYT!$D$7</f>
        <v>0.06</v>
      </c>
      <c r="M326">
        <f>VstupniParametry_SKRYT!$D$8</f>
        <v>0.06</v>
      </c>
      <c r="N326">
        <f>VstupniParametry_SKRYT!$D$9</f>
        <v>1.7999999999999999E-2</v>
      </c>
      <c r="O326" s="27">
        <f>VstupniParametry_SKRYT!$D$10</f>
        <v>0.01</v>
      </c>
      <c r="P326" s="27">
        <f>VstupniParametry_SKRYT!$D$11</f>
        <v>0.01</v>
      </c>
      <c r="Q326" s="27">
        <f>VstupniParametry_SKRYT!$D$12</f>
        <v>0.01</v>
      </c>
      <c r="R326" s="27">
        <f>VstupniParametry_SKRYT!$D$13</f>
        <v>0.01</v>
      </c>
      <c r="S326" s="27">
        <f>VstupniParametry_SKRYT!$D$14</f>
        <v>0.01</v>
      </c>
      <c r="T326">
        <f t="shared" si="589"/>
        <v>0</v>
      </c>
      <c r="U326">
        <f t="shared" si="590"/>
        <v>0</v>
      </c>
      <c r="V326">
        <f t="shared" si="591"/>
        <v>0</v>
      </c>
      <c r="W326">
        <f t="shared" si="592"/>
        <v>0</v>
      </c>
      <c r="X326">
        <f t="shared" si="593"/>
        <v>0</v>
      </c>
      <c r="Y326">
        <f t="shared" si="594"/>
        <v>0</v>
      </c>
      <c r="Z326">
        <f t="shared" si="595"/>
        <v>0</v>
      </c>
      <c r="AA326">
        <f t="shared" si="596"/>
        <v>0</v>
      </c>
      <c r="AB326">
        <f t="shared" si="597"/>
        <v>0</v>
      </c>
      <c r="AC326">
        <f t="shared" si="598"/>
        <v>0</v>
      </c>
      <c r="AD326">
        <f t="shared" si="599"/>
        <v>0</v>
      </c>
      <c r="AE326">
        <f t="shared" si="600"/>
        <v>0</v>
      </c>
      <c r="AF326">
        <f t="shared" si="601"/>
        <v>0</v>
      </c>
      <c r="AG326">
        <f t="shared" si="602"/>
        <v>0</v>
      </c>
      <c r="AH326">
        <f t="shared" si="603"/>
        <v>0</v>
      </c>
      <c r="AI326">
        <f t="shared" si="604"/>
        <v>0</v>
      </c>
      <c r="AJ326">
        <f t="shared" si="605"/>
        <v>0</v>
      </c>
      <c r="AK326">
        <f t="shared" si="606"/>
        <v>0</v>
      </c>
      <c r="AL326">
        <f t="shared" si="607"/>
        <v>0</v>
      </c>
      <c r="AM326">
        <f t="shared" si="608"/>
        <v>0</v>
      </c>
      <c r="AN326">
        <f t="shared" si="609"/>
        <v>0</v>
      </c>
      <c r="AO326">
        <f t="shared" si="610"/>
        <v>0</v>
      </c>
      <c r="AP326">
        <f t="shared" si="611"/>
        <v>0</v>
      </c>
      <c r="AQ326">
        <f t="shared" si="612"/>
        <v>0</v>
      </c>
      <c r="AR326">
        <f t="shared" si="613"/>
        <v>0</v>
      </c>
      <c r="AS326">
        <f t="shared" si="614"/>
        <v>0</v>
      </c>
      <c r="AT326">
        <f t="shared" si="584"/>
        <v>0</v>
      </c>
      <c r="AU326">
        <f t="shared" si="615"/>
        <v>0</v>
      </c>
      <c r="AV326">
        <f t="shared" si="616"/>
        <v>0</v>
      </c>
      <c r="AW326">
        <f t="shared" si="585"/>
        <v>0</v>
      </c>
      <c r="AX326">
        <f t="shared" si="617"/>
        <v>0</v>
      </c>
      <c r="AY326">
        <f t="shared" si="618"/>
        <v>0</v>
      </c>
      <c r="AZ326">
        <f t="shared" si="619"/>
        <v>0</v>
      </c>
      <c r="BA326">
        <f t="shared" si="620"/>
        <v>0</v>
      </c>
      <c r="BB326">
        <f t="shared" si="621"/>
        <v>0</v>
      </c>
      <c r="BC326">
        <f t="shared" si="622"/>
        <v>0</v>
      </c>
      <c r="BD326">
        <f t="shared" si="623"/>
        <v>0</v>
      </c>
      <c r="BE326">
        <f t="shared" si="624"/>
        <v>0</v>
      </c>
      <c r="BF326">
        <f t="shared" si="625"/>
        <v>0</v>
      </c>
      <c r="BG326">
        <f t="shared" si="626"/>
        <v>0</v>
      </c>
      <c r="BH326">
        <f t="shared" si="627"/>
        <v>0</v>
      </c>
      <c r="BI326">
        <f t="shared" si="628"/>
        <v>0</v>
      </c>
      <c r="BJ326">
        <f t="shared" si="629"/>
        <v>0</v>
      </c>
      <c r="BK326">
        <f t="shared" si="630"/>
        <v>0</v>
      </c>
      <c r="BL326">
        <f t="shared" si="631"/>
        <v>0</v>
      </c>
      <c r="BM326">
        <f t="shared" si="632"/>
        <v>0</v>
      </c>
      <c r="BN326">
        <f t="shared" si="633"/>
        <v>0</v>
      </c>
      <c r="BO326">
        <f t="shared" si="634"/>
        <v>0</v>
      </c>
      <c r="BP326">
        <f t="shared" si="635"/>
        <v>0</v>
      </c>
      <c r="BQ326">
        <f t="shared" si="636"/>
        <v>0</v>
      </c>
      <c r="BR326">
        <f t="shared" si="637"/>
        <v>0</v>
      </c>
      <c r="BS326">
        <f t="shared" si="638"/>
        <v>0</v>
      </c>
      <c r="BT326">
        <f t="shared" si="639"/>
        <v>0</v>
      </c>
      <c r="BU326">
        <f t="shared" si="640"/>
        <v>0</v>
      </c>
      <c r="BV326">
        <f t="shared" si="641"/>
        <v>0</v>
      </c>
      <c r="BW326">
        <f t="shared" si="642"/>
        <v>0</v>
      </c>
      <c r="BX326">
        <f t="shared" si="643"/>
        <v>0</v>
      </c>
      <c r="BY326">
        <f t="shared" si="644"/>
        <v>0</v>
      </c>
      <c r="BZ326">
        <f t="shared" si="645"/>
        <v>0</v>
      </c>
      <c r="CA326">
        <f t="shared" si="646"/>
        <v>0</v>
      </c>
      <c r="CB326">
        <f t="shared" si="647"/>
        <v>0</v>
      </c>
      <c r="CC326">
        <f t="shared" si="648"/>
        <v>0</v>
      </c>
      <c r="CD326">
        <f t="shared" si="649"/>
        <v>0</v>
      </c>
      <c r="CE326">
        <f t="shared" si="650"/>
        <v>0</v>
      </c>
      <c r="CF326">
        <f t="shared" si="651"/>
        <v>0</v>
      </c>
      <c r="CG326">
        <f t="shared" si="652"/>
        <v>0</v>
      </c>
      <c r="CH326">
        <f t="shared" si="653"/>
        <v>0</v>
      </c>
      <c r="CI326">
        <f t="shared" si="654"/>
        <v>0</v>
      </c>
      <c r="CJ326">
        <f t="shared" si="655"/>
        <v>0</v>
      </c>
      <c r="CK326">
        <f t="shared" si="656"/>
        <v>0</v>
      </c>
      <c r="CL326" t="str">
        <f t="shared" si="657"/>
        <v/>
      </c>
      <c r="CM326" t="str">
        <f t="shared" si="658"/>
        <v/>
      </c>
      <c r="CN326" t="str">
        <f t="shared" si="659"/>
        <v/>
      </c>
      <c r="CO326" t="str">
        <f t="shared" si="660"/>
        <v/>
      </c>
      <c r="CP326" t="str">
        <f t="shared" si="661"/>
        <v/>
      </c>
      <c r="CQ326" t="str">
        <f t="shared" si="662"/>
        <v/>
      </c>
      <c r="CR326" t="str">
        <f t="shared" si="663"/>
        <v/>
      </c>
      <c r="CS326" t="str">
        <f t="shared" si="664"/>
        <v/>
      </c>
      <c r="CT326" t="str">
        <f t="shared" si="665"/>
        <v/>
      </c>
      <c r="CU326" t="str">
        <f t="shared" si="666"/>
        <v/>
      </c>
      <c r="CV326" t="str">
        <f t="shared" si="667"/>
        <v/>
      </c>
      <c r="CW326" t="str">
        <f t="shared" si="668"/>
        <v/>
      </c>
      <c r="CX326" t="str">
        <f t="shared" si="669"/>
        <v/>
      </c>
      <c r="CY326" t="str">
        <f t="shared" si="670"/>
        <v/>
      </c>
      <c r="CZ326" t="str">
        <f t="shared" si="671"/>
        <v/>
      </c>
      <c r="DA326" t="str">
        <f t="shared" si="672"/>
        <v/>
      </c>
      <c r="DB326" t="str">
        <f t="shared" si="673"/>
        <v/>
      </c>
      <c r="DC326" t="str">
        <f t="shared" si="674"/>
        <v/>
      </c>
      <c r="DD326" t="str">
        <f t="shared" si="675"/>
        <v/>
      </c>
      <c r="DE326" t="str">
        <f t="shared" si="676"/>
        <v/>
      </c>
      <c r="DF326" t="str">
        <f t="shared" si="677"/>
        <v/>
      </c>
      <c r="DG326" t="str">
        <f t="shared" si="678"/>
        <v/>
      </c>
      <c r="DH326" t="str">
        <f t="shared" si="679"/>
        <v/>
      </c>
      <c r="DI326" t="str">
        <f t="shared" si="680"/>
        <v/>
      </c>
      <c r="DJ326" t="str">
        <f t="shared" si="681"/>
        <v/>
      </c>
      <c r="DK326" t="str">
        <f t="shared" si="682"/>
        <v/>
      </c>
      <c r="DL326" t="str">
        <f t="shared" si="683"/>
        <v/>
      </c>
      <c r="DM326" t="str">
        <f t="shared" si="684"/>
        <v/>
      </c>
      <c r="DN326" t="str">
        <f t="shared" si="685"/>
        <v/>
      </c>
      <c r="DO326" t="str">
        <f t="shared" si="686"/>
        <v/>
      </c>
      <c r="DP326" t="str">
        <f t="shared" si="687"/>
        <v/>
      </c>
      <c r="DQ326" t="str">
        <f t="shared" si="688"/>
        <v/>
      </c>
      <c r="DR326" t="str">
        <f t="shared" si="689"/>
        <v/>
      </c>
      <c r="DS326" t="str">
        <f t="shared" si="690"/>
        <v/>
      </c>
      <c r="DT326" t="str">
        <f t="shared" si="691"/>
        <v/>
      </c>
      <c r="DU326">
        <f t="shared" si="692"/>
        <v>0</v>
      </c>
      <c r="DV326">
        <f t="shared" si="693"/>
        <v>0</v>
      </c>
      <c r="DW326">
        <f t="shared" si="694"/>
        <v>0</v>
      </c>
      <c r="DX326" t="str">
        <f t="shared" si="695"/>
        <v/>
      </c>
      <c r="DY326" t="str">
        <f t="shared" si="696"/>
        <v/>
      </c>
      <c r="DZ326" t="str">
        <f t="shared" si="697"/>
        <v/>
      </c>
      <c r="EA326" s="5">
        <f t="shared" si="698"/>
        <v>0</v>
      </c>
      <c r="EB326" s="3">
        <f t="shared" si="699"/>
        <v>0</v>
      </c>
    </row>
    <row r="327" spans="2:132" x14ac:dyDescent="0.2">
      <c r="B327" s="25">
        <v>322</v>
      </c>
      <c r="C327" s="26">
        <f>Zisk!D341</f>
        <v>0</v>
      </c>
      <c r="D327">
        <f>Zisk!E341</f>
        <v>0</v>
      </c>
      <c r="E327" s="66" t="str">
        <f t="shared" si="586"/>
        <v/>
      </c>
      <c r="F327" t="str">
        <f t="shared" si="587"/>
        <v/>
      </c>
      <c r="G327" s="66" t="str">
        <f t="shared" si="588"/>
        <v/>
      </c>
      <c r="H327" s="25"/>
      <c r="I327" s="25"/>
      <c r="J327">
        <f>VstupniParametry_SKRYT!$D$5</f>
        <v>0.02</v>
      </c>
      <c r="K327">
        <f>VstupniParametry_SKRYT!$D$6</f>
        <v>0.06</v>
      </c>
      <c r="L327">
        <f>VstupniParametry_SKRYT!$D$7</f>
        <v>0.06</v>
      </c>
      <c r="M327">
        <f>VstupniParametry_SKRYT!$D$8</f>
        <v>0.06</v>
      </c>
      <c r="N327">
        <f>VstupniParametry_SKRYT!$D$9</f>
        <v>1.7999999999999999E-2</v>
      </c>
      <c r="O327" s="27">
        <f>VstupniParametry_SKRYT!$D$10</f>
        <v>0.01</v>
      </c>
      <c r="P327" s="27">
        <f>VstupniParametry_SKRYT!$D$11</f>
        <v>0.01</v>
      </c>
      <c r="Q327" s="27">
        <f>VstupniParametry_SKRYT!$D$12</f>
        <v>0.01</v>
      </c>
      <c r="R327" s="27">
        <f>VstupniParametry_SKRYT!$D$13</f>
        <v>0.01</v>
      </c>
      <c r="S327" s="27">
        <f>VstupniParametry_SKRYT!$D$14</f>
        <v>0.01</v>
      </c>
      <c r="T327">
        <f t="shared" si="589"/>
        <v>0</v>
      </c>
      <c r="U327">
        <f t="shared" si="590"/>
        <v>0</v>
      </c>
      <c r="V327">
        <f t="shared" si="591"/>
        <v>0</v>
      </c>
      <c r="W327">
        <f t="shared" si="592"/>
        <v>0</v>
      </c>
      <c r="X327">
        <f t="shared" si="593"/>
        <v>0</v>
      </c>
      <c r="Y327">
        <f t="shared" si="594"/>
        <v>0</v>
      </c>
      <c r="Z327">
        <f t="shared" si="595"/>
        <v>0</v>
      </c>
      <c r="AA327">
        <f t="shared" si="596"/>
        <v>0</v>
      </c>
      <c r="AB327">
        <f t="shared" si="597"/>
        <v>0</v>
      </c>
      <c r="AC327">
        <f t="shared" si="598"/>
        <v>0</v>
      </c>
      <c r="AD327">
        <f t="shared" si="599"/>
        <v>0</v>
      </c>
      <c r="AE327">
        <f t="shared" si="600"/>
        <v>0</v>
      </c>
      <c r="AF327">
        <f t="shared" si="601"/>
        <v>0</v>
      </c>
      <c r="AG327">
        <f t="shared" si="602"/>
        <v>0</v>
      </c>
      <c r="AH327">
        <f t="shared" si="603"/>
        <v>0</v>
      </c>
      <c r="AI327">
        <f t="shared" si="604"/>
        <v>0</v>
      </c>
      <c r="AJ327">
        <f t="shared" si="605"/>
        <v>0</v>
      </c>
      <c r="AK327">
        <f t="shared" si="606"/>
        <v>0</v>
      </c>
      <c r="AL327">
        <f t="shared" si="607"/>
        <v>0</v>
      </c>
      <c r="AM327">
        <f t="shared" si="608"/>
        <v>0</v>
      </c>
      <c r="AN327">
        <f t="shared" si="609"/>
        <v>0</v>
      </c>
      <c r="AO327">
        <f t="shared" si="610"/>
        <v>0</v>
      </c>
      <c r="AP327">
        <f t="shared" si="611"/>
        <v>0</v>
      </c>
      <c r="AQ327">
        <f t="shared" si="612"/>
        <v>0</v>
      </c>
      <c r="AR327">
        <f t="shared" si="613"/>
        <v>0</v>
      </c>
      <c r="AS327">
        <f t="shared" si="614"/>
        <v>0</v>
      </c>
      <c r="AT327">
        <f t="shared" ref="AT327:AT390" si="700">IF($G327&lt;=AT$4,1,0)</f>
        <v>0</v>
      </c>
      <c r="AU327">
        <f t="shared" si="615"/>
        <v>0</v>
      </c>
      <c r="AV327">
        <f t="shared" si="616"/>
        <v>0</v>
      </c>
      <c r="AW327">
        <f t="shared" ref="AW327:AW390" si="701">IF($G327&lt;=AW$4,1,0)</f>
        <v>0</v>
      </c>
      <c r="AX327">
        <f t="shared" si="617"/>
        <v>0</v>
      </c>
      <c r="AY327">
        <f t="shared" si="618"/>
        <v>0</v>
      </c>
      <c r="AZ327">
        <f t="shared" si="619"/>
        <v>0</v>
      </c>
      <c r="BA327">
        <f t="shared" si="620"/>
        <v>0</v>
      </c>
      <c r="BB327">
        <f t="shared" si="621"/>
        <v>0</v>
      </c>
      <c r="BC327">
        <f t="shared" si="622"/>
        <v>0</v>
      </c>
      <c r="BD327">
        <f t="shared" si="623"/>
        <v>0</v>
      </c>
      <c r="BE327">
        <f t="shared" si="624"/>
        <v>0</v>
      </c>
      <c r="BF327">
        <f t="shared" si="625"/>
        <v>0</v>
      </c>
      <c r="BG327">
        <f t="shared" si="626"/>
        <v>0</v>
      </c>
      <c r="BH327">
        <f t="shared" si="627"/>
        <v>0</v>
      </c>
      <c r="BI327">
        <f t="shared" si="628"/>
        <v>0</v>
      </c>
      <c r="BJ327">
        <f t="shared" si="629"/>
        <v>0</v>
      </c>
      <c r="BK327">
        <f t="shared" si="630"/>
        <v>0</v>
      </c>
      <c r="BL327">
        <f t="shared" si="631"/>
        <v>0</v>
      </c>
      <c r="BM327">
        <f t="shared" si="632"/>
        <v>0</v>
      </c>
      <c r="BN327">
        <f t="shared" si="633"/>
        <v>0</v>
      </c>
      <c r="BO327">
        <f t="shared" si="634"/>
        <v>0</v>
      </c>
      <c r="BP327">
        <f t="shared" si="635"/>
        <v>0</v>
      </c>
      <c r="BQ327">
        <f t="shared" si="636"/>
        <v>0</v>
      </c>
      <c r="BR327">
        <f t="shared" si="637"/>
        <v>0</v>
      </c>
      <c r="BS327">
        <f t="shared" si="638"/>
        <v>0</v>
      </c>
      <c r="BT327">
        <f t="shared" si="639"/>
        <v>0</v>
      </c>
      <c r="BU327">
        <f t="shared" si="640"/>
        <v>0</v>
      </c>
      <c r="BV327">
        <f t="shared" si="641"/>
        <v>0</v>
      </c>
      <c r="BW327">
        <f t="shared" si="642"/>
        <v>0</v>
      </c>
      <c r="BX327">
        <f t="shared" si="643"/>
        <v>0</v>
      </c>
      <c r="BY327">
        <f t="shared" si="644"/>
        <v>0</v>
      </c>
      <c r="BZ327">
        <f t="shared" si="645"/>
        <v>0</v>
      </c>
      <c r="CA327">
        <f t="shared" si="646"/>
        <v>0</v>
      </c>
      <c r="CB327">
        <f t="shared" si="647"/>
        <v>0</v>
      </c>
      <c r="CC327">
        <f t="shared" si="648"/>
        <v>0</v>
      </c>
      <c r="CD327">
        <f t="shared" si="649"/>
        <v>0</v>
      </c>
      <c r="CE327">
        <f t="shared" si="650"/>
        <v>0</v>
      </c>
      <c r="CF327">
        <f t="shared" si="651"/>
        <v>0</v>
      </c>
      <c r="CG327">
        <f t="shared" si="652"/>
        <v>0</v>
      </c>
      <c r="CH327">
        <f t="shared" si="653"/>
        <v>0</v>
      </c>
      <c r="CI327">
        <f t="shared" si="654"/>
        <v>0</v>
      </c>
      <c r="CJ327">
        <f t="shared" si="655"/>
        <v>0</v>
      </c>
      <c r="CK327">
        <f t="shared" si="656"/>
        <v>0</v>
      </c>
      <c r="CL327" t="str">
        <f t="shared" si="657"/>
        <v/>
      </c>
      <c r="CM327" t="str">
        <f t="shared" si="658"/>
        <v/>
      </c>
      <c r="CN327" t="str">
        <f t="shared" si="659"/>
        <v/>
      </c>
      <c r="CO327" t="str">
        <f t="shared" si="660"/>
        <v/>
      </c>
      <c r="CP327" t="str">
        <f t="shared" si="661"/>
        <v/>
      </c>
      <c r="CQ327" t="str">
        <f t="shared" si="662"/>
        <v/>
      </c>
      <c r="CR327" t="str">
        <f t="shared" si="663"/>
        <v/>
      </c>
      <c r="CS327" t="str">
        <f t="shared" si="664"/>
        <v/>
      </c>
      <c r="CT327" t="str">
        <f t="shared" si="665"/>
        <v/>
      </c>
      <c r="CU327" t="str">
        <f t="shared" si="666"/>
        <v/>
      </c>
      <c r="CV327" t="str">
        <f t="shared" si="667"/>
        <v/>
      </c>
      <c r="CW327" t="str">
        <f t="shared" si="668"/>
        <v/>
      </c>
      <c r="CX327" t="str">
        <f t="shared" si="669"/>
        <v/>
      </c>
      <c r="CY327" t="str">
        <f t="shared" si="670"/>
        <v/>
      </c>
      <c r="CZ327" t="str">
        <f t="shared" si="671"/>
        <v/>
      </c>
      <c r="DA327" t="str">
        <f t="shared" si="672"/>
        <v/>
      </c>
      <c r="DB327" t="str">
        <f t="shared" si="673"/>
        <v/>
      </c>
      <c r="DC327" t="str">
        <f t="shared" si="674"/>
        <v/>
      </c>
      <c r="DD327" t="str">
        <f t="shared" si="675"/>
        <v/>
      </c>
      <c r="DE327" t="str">
        <f t="shared" si="676"/>
        <v/>
      </c>
      <c r="DF327" t="str">
        <f t="shared" si="677"/>
        <v/>
      </c>
      <c r="DG327" t="str">
        <f t="shared" si="678"/>
        <v/>
      </c>
      <c r="DH327" t="str">
        <f t="shared" si="679"/>
        <v/>
      </c>
      <c r="DI327" t="str">
        <f t="shared" si="680"/>
        <v/>
      </c>
      <c r="DJ327" t="str">
        <f t="shared" si="681"/>
        <v/>
      </c>
      <c r="DK327" t="str">
        <f t="shared" si="682"/>
        <v/>
      </c>
      <c r="DL327" t="str">
        <f t="shared" si="683"/>
        <v/>
      </c>
      <c r="DM327" t="str">
        <f t="shared" si="684"/>
        <v/>
      </c>
      <c r="DN327" t="str">
        <f t="shared" si="685"/>
        <v/>
      </c>
      <c r="DO327" t="str">
        <f t="shared" si="686"/>
        <v/>
      </c>
      <c r="DP327" t="str">
        <f t="shared" si="687"/>
        <v/>
      </c>
      <c r="DQ327" t="str">
        <f t="shared" si="688"/>
        <v/>
      </c>
      <c r="DR327" t="str">
        <f t="shared" si="689"/>
        <v/>
      </c>
      <c r="DS327" t="str">
        <f t="shared" si="690"/>
        <v/>
      </c>
      <c r="DT327" t="str">
        <f t="shared" si="691"/>
        <v/>
      </c>
      <c r="DU327">
        <f t="shared" si="692"/>
        <v>0</v>
      </c>
      <c r="DV327">
        <f t="shared" si="693"/>
        <v>0</v>
      </c>
      <c r="DW327">
        <f t="shared" si="694"/>
        <v>0</v>
      </c>
      <c r="DX327" t="str">
        <f t="shared" si="695"/>
        <v/>
      </c>
      <c r="DY327" t="str">
        <f t="shared" si="696"/>
        <v/>
      </c>
      <c r="DZ327" t="str">
        <f t="shared" si="697"/>
        <v/>
      </c>
      <c r="EA327" s="5">
        <f t="shared" si="698"/>
        <v>0</v>
      </c>
      <c r="EB327" s="3">
        <f t="shared" si="699"/>
        <v>0</v>
      </c>
    </row>
    <row r="328" spans="2:132" x14ac:dyDescent="0.2">
      <c r="B328">
        <v>323</v>
      </c>
      <c r="C328" s="3">
        <f>Zisk!D342</f>
        <v>0</v>
      </c>
      <c r="D328">
        <f>Zisk!E342</f>
        <v>0</v>
      </c>
      <c r="E328" s="66" t="str">
        <f t="shared" si="586"/>
        <v/>
      </c>
      <c r="F328" t="str">
        <f t="shared" si="587"/>
        <v/>
      </c>
      <c r="G328" s="66" t="str">
        <f t="shared" si="588"/>
        <v/>
      </c>
      <c r="J328">
        <f>VstupniParametry_SKRYT!$D$5</f>
        <v>0.02</v>
      </c>
      <c r="K328">
        <f>VstupniParametry_SKRYT!$D$6</f>
        <v>0.06</v>
      </c>
      <c r="L328">
        <f>VstupniParametry_SKRYT!$D$7</f>
        <v>0.06</v>
      </c>
      <c r="M328">
        <f>VstupniParametry_SKRYT!$D$8</f>
        <v>0.06</v>
      </c>
      <c r="N328">
        <f>VstupniParametry_SKRYT!$D$9</f>
        <v>1.7999999999999999E-2</v>
      </c>
      <c r="O328" s="27">
        <f>VstupniParametry_SKRYT!$D$10</f>
        <v>0.01</v>
      </c>
      <c r="P328" s="27">
        <f>VstupniParametry_SKRYT!$D$11</f>
        <v>0.01</v>
      </c>
      <c r="Q328" s="27">
        <f>VstupniParametry_SKRYT!$D$12</f>
        <v>0.01</v>
      </c>
      <c r="R328" s="27">
        <f>VstupniParametry_SKRYT!$D$13</f>
        <v>0.01</v>
      </c>
      <c r="S328" s="27">
        <f>VstupniParametry_SKRYT!$D$14</f>
        <v>0.01</v>
      </c>
      <c r="T328">
        <f t="shared" si="589"/>
        <v>0</v>
      </c>
      <c r="U328">
        <f t="shared" si="590"/>
        <v>0</v>
      </c>
      <c r="V328">
        <f t="shared" si="591"/>
        <v>0</v>
      </c>
      <c r="W328">
        <f t="shared" si="592"/>
        <v>0</v>
      </c>
      <c r="X328">
        <f t="shared" si="593"/>
        <v>0</v>
      </c>
      <c r="Y328">
        <f t="shared" si="594"/>
        <v>0</v>
      </c>
      <c r="Z328">
        <f t="shared" si="595"/>
        <v>0</v>
      </c>
      <c r="AA328">
        <f t="shared" si="596"/>
        <v>0</v>
      </c>
      <c r="AB328">
        <f t="shared" si="597"/>
        <v>0</v>
      </c>
      <c r="AC328">
        <f t="shared" si="598"/>
        <v>0</v>
      </c>
      <c r="AD328">
        <f t="shared" si="599"/>
        <v>0</v>
      </c>
      <c r="AE328">
        <f t="shared" si="600"/>
        <v>0</v>
      </c>
      <c r="AF328">
        <f t="shared" si="601"/>
        <v>0</v>
      </c>
      <c r="AG328">
        <f t="shared" si="602"/>
        <v>0</v>
      </c>
      <c r="AH328">
        <f t="shared" si="603"/>
        <v>0</v>
      </c>
      <c r="AI328">
        <f t="shared" si="604"/>
        <v>0</v>
      </c>
      <c r="AJ328">
        <f t="shared" si="605"/>
        <v>0</v>
      </c>
      <c r="AK328">
        <f t="shared" si="606"/>
        <v>0</v>
      </c>
      <c r="AL328">
        <f t="shared" si="607"/>
        <v>0</v>
      </c>
      <c r="AM328">
        <f t="shared" si="608"/>
        <v>0</v>
      </c>
      <c r="AN328">
        <f t="shared" si="609"/>
        <v>0</v>
      </c>
      <c r="AO328">
        <f t="shared" si="610"/>
        <v>0</v>
      </c>
      <c r="AP328">
        <f t="shared" si="611"/>
        <v>0</v>
      </c>
      <c r="AQ328">
        <f t="shared" si="612"/>
        <v>0</v>
      </c>
      <c r="AR328">
        <f t="shared" si="613"/>
        <v>0</v>
      </c>
      <c r="AS328">
        <f t="shared" si="614"/>
        <v>0</v>
      </c>
      <c r="AT328">
        <f t="shared" si="700"/>
        <v>0</v>
      </c>
      <c r="AU328">
        <f t="shared" si="615"/>
        <v>0</v>
      </c>
      <c r="AV328">
        <f t="shared" si="616"/>
        <v>0</v>
      </c>
      <c r="AW328">
        <f t="shared" si="701"/>
        <v>0</v>
      </c>
      <c r="AX328">
        <f t="shared" si="617"/>
        <v>0</v>
      </c>
      <c r="AY328">
        <f t="shared" si="618"/>
        <v>0</v>
      </c>
      <c r="AZ328">
        <f t="shared" si="619"/>
        <v>0</v>
      </c>
      <c r="BA328">
        <f t="shared" si="620"/>
        <v>0</v>
      </c>
      <c r="BB328">
        <f t="shared" si="621"/>
        <v>0</v>
      </c>
      <c r="BC328">
        <f t="shared" si="622"/>
        <v>0</v>
      </c>
      <c r="BD328">
        <f t="shared" si="623"/>
        <v>0</v>
      </c>
      <c r="BE328">
        <f t="shared" si="624"/>
        <v>0</v>
      </c>
      <c r="BF328">
        <f t="shared" si="625"/>
        <v>0</v>
      </c>
      <c r="BG328">
        <f t="shared" si="626"/>
        <v>0</v>
      </c>
      <c r="BH328">
        <f t="shared" si="627"/>
        <v>0</v>
      </c>
      <c r="BI328">
        <f t="shared" si="628"/>
        <v>0</v>
      </c>
      <c r="BJ328">
        <f t="shared" si="629"/>
        <v>0</v>
      </c>
      <c r="BK328">
        <f t="shared" si="630"/>
        <v>0</v>
      </c>
      <c r="BL328">
        <f t="shared" si="631"/>
        <v>0</v>
      </c>
      <c r="BM328">
        <f t="shared" si="632"/>
        <v>0</v>
      </c>
      <c r="BN328">
        <f t="shared" si="633"/>
        <v>0</v>
      </c>
      <c r="BO328">
        <f t="shared" si="634"/>
        <v>0</v>
      </c>
      <c r="BP328">
        <f t="shared" si="635"/>
        <v>0</v>
      </c>
      <c r="BQ328">
        <f t="shared" si="636"/>
        <v>0</v>
      </c>
      <c r="BR328">
        <f t="shared" si="637"/>
        <v>0</v>
      </c>
      <c r="BS328">
        <f t="shared" si="638"/>
        <v>0</v>
      </c>
      <c r="BT328">
        <f t="shared" si="639"/>
        <v>0</v>
      </c>
      <c r="BU328">
        <f t="shared" si="640"/>
        <v>0</v>
      </c>
      <c r="BV328">
        <f t="shared" si="641"/>
        <v>0</v>
      </c>
      <c r="BW328">
        <f t="shared" si="642"/>
        <v>0</v>
      </c>
      <c r="BX328">
        <f t="shared" si="643"/>
        <v>0</v>
      </c>
      <c r="BY328">
        <f t="shared" si="644"/>
        <v>0</v>
      </c>
      <c r="BZ328">
        <f t="shared" si="645"/>
        <v>0</v>
      </c>
      <c r="CA328">
        <f t="shared" si="646"/>
        <v>0</v>
      </c>
      <c r="CB328">
        <f t="shared" si="647"/>
        <v>0</v>
      </c>
      <c r="CC328">
        <f t="shared" si="648"/>
        <v>0</v>
      </c>
      <c r="CD328">
        <f t="shared" si="649"/>
        <v>0</v>
      </c>
      <c r="CE328">
        <f t="shared" si="650"/>
        <v>0</v>
      </c>
      <c r="CF328">
        <f t="shared" si="651"/>
        <v>0</v>
      </c>
      <c r="CG328">
        <f t="shared" si="652"/>
        <v>0</v>
      </c>
      <c r="CH328">
        <f t="shared" si="653"/>
        <v>0</v>
      </c>
      <c r="CI328">
        <f t="shared" si="654"/>
        <v>0</v>
      </c>
      <c r="CJ328">
        <f t="shared" si="655"/>
        <v>0</v>
      </c>
      <c r="CK328">
        <f t="shared" si="656"/>
        <v>0</v>
      </c>
      <c r="CL328" t="str">
        <f t="shared" si="657"/>
        <v/>
      </c>
      <c r="CM328" t="str">
        <f t="shared" si="658"/>
        <v/>
      </c>
      <c r="CN328" t="str">
        <f t="shared" si="659"/>
        <v/>
      </c>
      <c r="CO328" t="str">
        <f t="shared" si="660"/>
        <v/>
      </c>
      <c r="CP328" t="str">
        <f t="shared" si="661"/>
        <v/>
      </c>
      <c r="CQ328" t="str">
        <f t="shared" si="662"/>
        <v/>
      </c>
      <c r="CR328" t="str">
        <f t="shared" si="663"/>
        <v/>
      </c>
      <c r="CS328" t="str">
        <f t="shared" si="664"/>
        <v/>
      </c>
      <c r="CT328" t="str">
        <f t="shared" si="665"/>
        <v/>
      </c>
      <c r="CU328" t="str">
        <f t="shared" si="666"/>
        <v/>
      </c>
      <c r="CV328" t="str">
        <f t="shared" si="667"/>
        <v/>
      </c>
      <c r="CW328" t="str">
        <f t="shared" si="668"/>
        <v/>
      </c>
      <c r="CX328" t="str">
        <f t="shared" si="669"/>
        <v/>
      </c>
      <c r="CY328" t="str">
        <f t="shared" si="670"/>
        <v/>
      </c>
      <c r="CZ328" t="str">
        <f t="shared" si="671"/>
        <v/>
      </c>
      <c r="DA328" t="str">
        <f t="shared" si="672"/>
        <v/>
      </c>
      <c r="DB328" t="str">
        <f t="shared" si="673"/>
        <v/>
      </c>
      <c r="DC328" t="str">
        <f t="shared" si="674"/>
        <v/>
      </c>
      <c r="DD328" t="str">
        <f t="shared" si="675"/>
        <v/>
      </c>
      <c r="DE328" t="str">
        <f t="shared" si="676"/>
        <v/>
      </c>
      <c r="DF328" t="str">
        <f t="shared" si="677"/>
        <v/>
      </c>
      <c r="DG328" t="str">
        <f t="shared" si="678"/>
        <v/>
      </c>
      <c r="DH328" t="str">
        <f t="shared" si="679"/>
        <v/>
      </c>
      <c r="DI328" t="str">
        <f t="shared" si="680"/>
        <v/>
      </c>
      <c r="DJ328" t="str">
        <f t="shared" si="681"/>
        <v/>
      </c>
      <c r="DK328" t="str">
        <f t="shared" si="682"/>
        <v/>
      </c>
      <c r="DL328" t="str">
        <f t="shared" si="683"/>
        <v/>
      </c>
      <c r="DM328" t="str">
        <f t="shared" si="684"/>
        <v/>
      </c>
      <c r="DN328" t="str">
        <f t="shared" si="685"/>
        <v/>
      </c>
      <c r="DO328" t="str">
        <f t="shared" si="686"/>
        <v/>
      </c>
      <c r="DP328" t="str">
        <f t="shared" si="687"/>
        <v/>
      </c>
      <c r="DQ328" t="str">
        <f t="shared" si="688"/>
        <v/>
      </c>
      <c r="DR328" t="str">
        <f t="shared" si="689"/>
        <v/>
      </c>
      <c r="DS328" t="str">
        <f t="shared" si="690"/>
        <v/>
      </c>
      <c r="DT328" t="str">
        <f t="shared" si="691"/>
        <v/>
      </c>
      <c r="DU328">
        <f t="shared" si="692"/>
        <v>0</v>
      </c>
      <c r="DV328">
        <f t="shared" si="693"/>
        <v>0</v>
      </c>
      <c r="DW328">
        <f t="shared" si="694"/>
        <v>0</v>
      </c>
      <c r="DX328" t="str">
        <f t="shared" si="695"/>
        <v/>
      </c>
      <c r="DY328" t="str">
        <f t="shared" si="696"/>
        <v/>
      </c>
      <c r="DZ328" t="str">
        <f t="shared" si="697"/>
        <v/>
      </c>
      <c r="EA328" s="5">
        <f t="shared" si="698"/>
        <v>0</v>
      </c>
      <c r="EB328" s="3">
        <f t="shared" si="699"/>
        <v>0</v>
      </c>
    </row>
    <row r="329" spans="2:132" x14ac:dyDescent="0.2">
      <c r="B329" s="25">
        <v>324</v>
      </c>
      <c r="C329" s="26">
        <f>Zisk!D343</f>
        <v>0</v>
      </c>
      <c r="D329">
        <f>Zisk!E343</f>
        <v>0</v>
      </c>
      <c r="E329" s="66" t="str">
        <f t="shared" ref="E329:E392" si="702">IF(D329=0,"",$E$2-$D329)</f>
        <v/>
      </c>
      <c r="F329" t="str">
        <f t="shared" ref="F329:F392" si="703">IF(D329=0,"",IF($E329&lt;29,$E329,29))</f>
        <v/>
      </c>
      <c r="G329" s="66" t="str">
        <f t="shared" ref="G329:G392" si="704">IF(D329=0,"",($E$2-$F329)+1)</f>
        <v/>
      </c>
      <c r="H329" s="25"/>
      <c r="I329" s="25"/>
      <c r="J329">
        <f>VstupniParametry_SKRYT!$D$5</f>
        <v>0.02</v>
      </c>
      <c r="K329">
        <f>VstupniParametry_SKRYT!$D$6</f>
        <v>0.06</v>
      </c>
      <c r="L329">
        <f>VstupniParametry_SKRYT!$D$7</f>
        <v>0.06</v>
      </c>
      <c r="M329">
        <f>VstupniParametry_SKRYT!$D$8</f>
        <v>0.06</v>
      </c>
      <c r="N329">
        <f>VstupniParametry_SKRYT!$D$9</f>
        <v>1.7999999999999999E-2</v>
      </c>
      <c r="O329" s="27">
        <f>VstupniParametry_SKRYT!$D$10</f>
        <v>0.01</v>
      </c>
      <c r="P329" s="27">
        <f>VstupniParametry_SKRYT!$D$11</f>
        <v>0.01</v>
      </c>
      <c r="Q329" s="27">
        <f>VstupniParametry_SKRYT!$D$12</f>
        <v>0.01</v>
      </c>
      <c r="R329" s="27">
        <f>VstupniParametry_SKRYT!$D$13</f>
        <v>0.01</v>
      </c>
      <c r="S329" s="27">
        <f>VstupniParametry_SKRYT!$D$14</f>
        <v>0.01</v>
      </c>
      <c r="T329">
        <f t="shared" ref="T329:T392" si="705">IF($G329=T$4,1,IF(T$4&lt;$G329,0,S329+1))</f>
        <v>0</v>
      </c>
      <c r="U329">
        <f t="shared" ref="U329:U392" si="706">IF($G329=U$4,1,IF(U$4&lt;$G329,0,T329+1))</f>
        <v>0</v>
      </c>
      <c r="V329">
        <f t="shared" ref="V329:V392" si="707">IF($G329=V$4,1,IF(V$4&lt;$G329,0,U329+1))</f>
        <v>0</v>
      </c>
      <c r="W329">
        <f t="shared" ref="W329:W392" si="708">IF($G329=W$4,1,IF(W$4&lt;$G329,0,V329+1))</f>
        <v>0</v>
      </c>
      <c r="X329">
        <f t="shared" ref="X329:X392" si="709">IF($G329=X$4,1,IF(X$4&lt;$G329,0,W329+1))</f>
        <v>0</v>
      </c>
      <c r="Y329">
        <f t="shared" ref="Y329:Y392" si="710">IF($G329=Y$4,1,IF(Y$4&lt;$G329,0,X329+1))</f>
        <v>0</v>
      </c>
      <c r="Z329">
        <f t="shared" ref="Z329:Z392" si="711">IF($G329=Z$4,1,IF(Z$4&lt;$G329,0,Y329+1))</f>
        <v>0</v>
      </c>
      <c r="AA329">
        <f t="shared" ref="AA329:AA392" si="712">IF($G329=AA$4,1,IF(AA$4&lt;$G329,0,Z329+1))</f>
        <v>0</v>
      </c>
      <c r="AB329">
        <f t="shared" ref="AB329:AB392" si="713">IF($G329=AB$4,1,IF(AB$4&lt;$G329,0,AA329+1))</f>
        <v>0</v>
      </c>
      <c r="AC329">
        <f t="shared" ref="AC329:AC392" si="714">IF($G329=AC$4,1,IF(AC$4&lt;$G329,0,AB329+1))</f>
        <v>0</v>
      </c>
      <c r="AD329">
        <f t="shared" ref="AD329:AD392" si="715">IF($G329=AD$4,1,IF(AD$4&lt;$G329,0,AC329+1))</f>
        <v>0</v>
      </c>
      <c r="AE329">
        <f t="shared" ref="AE329:AE392" si="716">IF($G329=AE$4,1,IF(AE$4&lt;$G329,0,AD329+1))</f>
        <v>0</v>
      </c>
      <c r="AF329">
        <f t="shared" ref="AF329:AF392" si="717">IF($G329=AF$4,1,IF(AF$4&lt;$G329,0,AE329+1))</f>
        <v>0</v>
      </c>
      <c r="AG329">
        <f t="shared" ref="AG329:AG392" si="718">IF($G329=AG$4,1,IF(AG$4&lt;$G329,0,AF329+1))</f>
        <v>0</v>
      </c>
      <c r="AH329">
        <f t="shared" ref="AH329:AH392" si="719">IF($G329=AH$4,1,IF(AH$4&lt;$G329,0,AG329+1))</f>
        <v>0</v>
      </c>
      <c r="AI329">
        <f t="shared" ref="AI329:AI392" si="720">IF($G329=AI$4,1,IF(AI$4&lt;$G329,0,AH329+1))</f>
        <v>0</v>
      </c>
      <c r="AJ329">
        <f t="shared" ref="AJ329:AJ392" si="721">IF($G329=AJ$4,1,IF(AJ$4&lt;$G329,0,AI329+1))</f>
        <v>0</v>
      </c>
      <c r="AK329">
        <f t="shared" ref="AK329:AK392" si="722">IF($G329=AK$4,1,IF(AK$4&lt;$G329,0,AJ329+1))</f>
        <v>0</v>
      </c>
      <c r="AL329">
        <f t="shared" ref="AL329:AL392" si="723">IF($G329=AL$4,1,IF(AL$4&lt;$G329,0,AK329+1))</f>
        <v>0</v>
      </c>
      <c r="AM329">
        <f t="shared" ref="AM329:AM392" si="724">IF($G329=AM$4,1,IF(AM$4&lt;$G329,0,AL329+1))</f>
        <v>0</v>
      </c>
      <c r="AN329">
        <f t="shared" ref="AN329:AN392" si="725">IF($G329=AN$4,1,IF(AN$4&lt;$G329,0,AM329+1))</f>
        <v>0</v>
      </c>
      <c r="AO329">
        <f t="shared" ref="AO329:AO392" si="726">IF($G329=AO$4,1,IF(AO$4&lt;$G329,0,AN329+1))</f>
        <v>0</v>
      </c>
      <c r="AP329">
        <f t="shared" ref="AP329:AP392" si="727">IF($G329=AP$4,1,IF(AP$4&lt;$G329,0,AO329+1))</f>
        <v>0</v>
      </c>
      <c r="AQ329">
        <f t="shared" ref="AQ329:AQ392" si="728">IF($G329=AQ$4,1,IF(AQ$4&lt;$G329,0,AP329+1))</f>
        <v>0</v>
      </c>
      <c r="AR329">
        <f t="shared" ref="AR329:AR392" si="729">IF($G329=AR$4,1,IF(AR$4&lt;$G329,0,AQ329+1))</f>
        <v>0</v>
      </c>
      <c r="AS329">
        <f t="shared" ref="AS329:AS392" si="730">IF($G329=AS$4,1,IF(AS$4&lt;$G329,0,AR329+1))</f>
        <v>0</v>
      </c>
      <c r="AT329">
        <f t="shared" si="700"/>
        <v>0</v>
      </c>
      <c r="AU329">
        <f t="shared" ref="AU329:AU392" si="731">IF($G329&lt;AU$4,AT329+1,IF(AU$4=$G329,1,0))</f>
        <v>0</v>
      </c>
      <c r="AV329">
        <f t="shared" ref="AV329:AV392" si="732">IF($G329&lt;AV$4,AU329+1,IF(AV$4=$G329,1,0))</f>
        <v>0</v>
      </c>
      <c r="AW329">
        <f t="shared" si="701"/>
        <v>0</v>
      </c>
      <c r="AX329">
        <f t="shared" ref="AX329:AX392" si="733">IF(AX$4&gt;$E$2,0,IF($G329&lt;AX$4,AW329+1,IF(AX$4=$G329,1,0)))</f>
        <v>0</v>
      </c>
      <c r="AY329">
        <f t="shared" ref="AY329:AY392" si="734">IF(AY$4&gt;$E$2,0,IF($G329&lt;AY$4,AX329+1,IF(AY$4=$G329,1,0)))</f>
        <v>0</v>
      </c>
      <c r="AZ329">
        <f t="shared" ref="AZ329:AZ392" si="735">IF(AZ$4&gt;$E$2,0,IF($G329&lt;AZ$4,AY329+1,IF(AZ$4=$G329,1,0)))</f>
        <v>0</v>
      </c>
      <c r="BA329">
        <f t="shared" ref="BA329:BA392" si="736">IF(BA$4&gt;$E$2,0,IF($G329&lt;BA$4,AZ329+1,IF(BA$4=$G329,1,0)))</f>
        <v>0</v>
      </c>
      <c r="BB329">
        <f t="shared" ref="BB329:BB392" si="737">IF(BB$4&gt;$E$2,0,IF($G329&lt;BB$4,BA329+1,IF(BB$4=$G329,1,0)))</f>
        <v>0</v>
      </c>
      <c r="BC329">
        <f t="shared" ref="BC329:BC392" si="738">T329</f>
        <v>0</v>
      </c>
      <c r="BD329">
        <f t="shared" ref="BD329:BD392" si="739">U329</f>
        <v>0</v>
      </c>
      <c r="BE329">
        <f t="shared" ref="BE329:BE392" si="740">V329</f>
        <v>0</v>
      </c>
      <c r="BF329">
        <f t="shared" ref="BF329:BF392" si="741">W329</f>
        <v>0</v>
      </c>
      <c r="BG329">
        <f t="shared" ref="BG329:BG392" si="742">X329</f>
        <v>0</v>
      </c>
      <c r="BH329">
        <f t="shared" ref="BH329:BH392" si="743">Y329</f>
        <v>0</v>
      </c>
      <c r="BI329">
        <f t="shared" ref="BI329:BI392" si="744">Z329</f>
        <v>0</v>
      </c>
      <c r="BJ329">
        <f t="shared" ref="BJ329:BJ392" si="745">AA329</f>
        <v>0</v>
      </c>
      <c r="BK329">
        <f t="shared" ref="BK329:BK392" si="746">AB329</f>
        <v>0</v>
      </c>
      <c r="BL329">
        <f t="shared" ref="BL329:BL392" si="747">AC329</f>
        <v>0</v>
      </c>
      <c r="BM329">
        <f t="shared" ref="BM329:BM392" si="748">AD329</f>
        <v>0</v>
      </c>
      <c r="BN329">
        <f t="shared" ref="BN329:BN392" si="749">AE329</f>
        <v>0</v>
      </c>
      <c r="BO329">
        <f t="shared" ref="BO329:BO392" si="750">AF329</f>
        <v>0</v>
      </c>
      <c r="BP329">
        <f t="shared" ref="BP329:BP392" si="751">AG329</f>
        <v>0</v>
      </c>
      <c r="BQ329">
        <f t="shared" ref="BQ329:BQ392" si="752">AH329</f>
        <v>0</v>
      </c>
      <c r="BR329">
        <f t="shared" ref="BR329:BR392" si="753">AI329</f>
        <v>0</v>
      </c>
      <c r="BS329">
        <f t="shared" ref="BS329:BS392" si="754">AJ329</f>
        <v>0</v>
      </c>
      <c r="BT329">
        <f t="shared" ref="BT329:BT392" si="755">AK329</f>
        <v>0</v>
      </c>
      <c r="BU329">
        <f t="shared" ref="BU329:BU392" si="756">AL329</f>
        <v>0</v>
      </c>
      <c r="BV329">
        <f t="shared" ref="BV329:BV392" si="757">AM329</f>
        <v>0</v>
      </c>
      <c r="BW329">
        <f t="shared" ref="BW329:BW392" si="758">AN329</f>
        <v>0</v>
      </c>
      <c r="BX329">
        <f t="shared" ref="BX329:BX392" si="759">AO329</f>
        <v>0</v>
      </c>
      <c r="BY329">
        <f t="shared" ref="BY329:BY392" si="760">AP329</f>
        <v>0</v>
      </c>
      <c r="BZ329">
        <f t="shared" ref="BZ329:BZ392" si="761">AQ329</f>
        <v>0</v>
      </c>
      <c r="CA329">
        <f t="shared" ref="CA329:CA392" si="762">AR329</f>
        <v>0</v>
      </c>
      <c r="CB329">
        <f t="shared" ref="CB329:CB392" si="763">AS329</f>
        <v>0</v>
      </c>
      <c r="CC329">
        <f t="shared" ref="CC329:CC392" si="764">CB329+AT329</f>
        <v>0</v>
      </c>
      <c r="CD329">
        <f t="shared" ref="CD329:CD392" si="765">CB329+AU329</f>
        <v>0</v>
      </c>
      <c r="CE329">
        <f t="shared" ref="CE329:CE392" si="766">CB329+AV329</f>
        <v>0</v>
      </c>
      <c r="CF329">
        <f t="shared" ref="CF329:CF392" si="767">$CE329+AW329</f>
        <v>0</v>
      </c>
      <c r="CG329">
        <f t="shared" ref="CG329:CG392" si="768">$CE329+AX329</f>
        <v>0</v>
      </c>
      <c r="CH329">
        <f t="shared" ref="CH329:CH392" si="769">$CE329+AY329</f>
        <v>0</v>
      </c>
      <c r="CI329">
        <f t="shared" ref="CI329:CI392" si="770">$CE329+AZ329</f>
        <v>0</v>
      </c>
      <c r="CJ329">
        <f t="shared" ref="CJ329:CJ392" si="771">$CE329+BA329</f>
        <v>0</v>
      </c>
      <c r="CK329">
        <f t="shared" ref="CK329:CK392" si="772">$CE329+BB329</f>
        <v>0</v>
      </c>
      <c r="CL329" t="str">
        <f t="shared" ref="CL329:CL392" si="773">IF(T329=0,"",1+$J$6)</f>
        <v/>
      </c>
      <c r="CM329" t="str">
        <f t="shared" ref="CM329:CM392" si="774">IF(U329=0,"",1+$J$6)</f>
        <v/>
      </c>
      <c r="CN329" t="str">
        <f t="shared" ref="CN329:CN392" si="775">IF(V329=0,"",1+$J$6)</f>
        <v/>
      </c>
      <c r="CO329" t="str">
        <f t="shared" ref="CO329:CO392" si="776">IF(W329=0,"",1+$J$6)</f>
        <v/>
      </c>
      <c r="CP329" t="str">
        <f t="shared" ref="CP329:CP392" si="777">IF(X329=0,"",1+$J$6)</f>
        <v/>
      </c>
      <c r="CQ329" t="str">
        <f t="shared" ref="CQ329:CQ392" si="778">IF(Y329=0,"",1+$J$6)</f>
        <v/>
      </c>
      <c r="CR329" t="str">
        <f t="shared" ref="CR329:CR392" si="779">IF(Z329=0,"",1+$J$6)</f>
        <v/>
      </c>
      <c r="CS329" t="str">
        <f t="shared" ref="CS329:CS392" si="780">IF(AA329=0,"",1+$J$6)</f>
        <v/>
      </c>
      <c r="CT329" t="str">
        <f t="shared" ref="CT329:CT392" si="781">IF(AB329=0,"",1+$J$6)</f>
        <v/>
      </c>
      <c r="CU329" t="str">
        <f t="shared" ref="CU329:CU392" si="782">IF(AC329=0,"",1+$J$6)</f>
        <v/>
      </c>
      <c r="CV329" t="str">
        <f t="shared" ref="CV329:CV392" si="783">IF(AD329=0,"",1+$J$6)</f>
        <v/>
      </c>
      <c r="CW329" t="str">
        <f t="shared" ref="CW329:CW392" si="784">IF(AE329=0,"",1+$J$6)</f>
        <v/>
      </c>
      <c r="CX329" t="str">
        <f t="shared" ref="CX329:CX392" si="785">IF(AF329=0,"",1+$J$6)</f>
        <v/>
      </c>
      <c r="CY329" t="str">
        <f t="shared" ref="CY329:CY392" si="786">IF(AG329=0,"",1+$J$6)</f>
        <v/>
      </c>
      <c r="CZ329" t="str">
        <f t="shared" ref="CZ329:CZ392" si="787">IF(AH329=0,"",1+$J$6)</f>
        <v/>
      </c>
      <c r="DA329" t="str">
        <f t="shared" ref="DA329:DA392" si="788">IF(AI329=0,"",1+$J$6)</f>
        <v/>
      </c>
      <c r="DB329" t="str">
        <f t="shared" ref="DB329:DB392" si="789">IF(AJ329=0,"",1+$J$6)</f>
        <v/>
      </c>
      <c r="DC329" t="str">
        <f t="shared" ref="DC329:DC392" si="790">IF(AK329=0,"",1+$J$6)</f>
        <v/>
      </c>
      <c r="DD329" t="str">
        <f t="shared" ref="DD329:DD392" si="791">IF(AL329=0,"",1+$J$6)</f>
        <v/>
      </c>
      <c r="DE329" t="str">
        <f t="shared" ref="DE329:DE392" si="792">IF(AM329=0,"",1+$J$6)</f>
        <v/>
      </c>
      <c r="DF329" t="str">
        <f t="shared" ref="DF329:DF392" si="793">IF(AN329=0,"",1+$J$6)</f>
        <v/>
      </c>
      <c r="DG329" t="str">
        <f t="shared" ref="DG329:DG392" si="794">IF(AO329=0,"",1+$J$6)</f>
        <v/>
      </c>
      <c r="DH329" t="str">
        <f t="shared" ref="DH329:DH392" si="795">IF(AP329=0,"",1+$J$6)</f>
        <v/>
      </c>
      <c r="DI329" t="str">
        <f t="shared" ref="DI329:DI392" si="796">IF(AQ329=0,"",1+$J$6)</f>
        <v/>
      </c>
      <c r="DJ329" t="str">
        <f t="shared" ref="DJ329:DJ392" si="797">IF(AR329=0,"",1+$J$6)</f>
        <v/>
      </c>
      <c r="DK329" t="str">
        <f t="shared" ref="DK329:DK392" si="798">IF(AS329=0,"",1+$J$6)</f>
        <v/>
      </c>
      <c r="DL329" t="str">
        <f t="shared" ref="DL329:DL392" si="799">IF(AT329=0,"",1+K329)</f>
        <v/>
      </c>
      <c r="DM329" t="str">
        <f t="shared" ref="DM329:DM392" si="800">IF(AU329=0,"",1+L329)</f>
        <v/>
      </c>
      <c r="DN329" t="str">
        <f t="shared" ref="DN329:DN392" si="801">IF(AV329=0,"",1+M329)</f>
        <v/>
      </c>
      <c r="DO329" t="str">
        <f t="shared" ref="DO329:DO392" si="802">IF(AW329=0,"",1+N329)</f>
        <v/>
      </c>
      <c r="DP329" t="str">
        <f t="shared" ref="DP329:DP392" si="803">IF(AX329=0,"",1+O329)</f>
        <v/>
      </c>
      <c r="DQ329" t="str">
        <f t="shared" ref="DQ329:DQ392" si="804">IF(AY329=0,"",1+P329)</f>
        <v/>
      </c>
      <c r="DR329" t="str">
        <f t="shared" ref="DR329:DR392" si="805">IF(AZ329=0,"",1+Q329)</f>
        <v/>
      </c>
      <c r="DS329" t="str">
        <f t="shared" ref="DS329:DS392" si="806">IF(BA329=0,"",1+R329)</f>
        <v/>
      </c>
      <c r="DT329" t="str">
        <f t="shared" ref="DT329:DT392" si="807">IF(BB329=0,"",1+S329)</f>
        <v/>
      </c>
      <c r="DU329">
        <f t="shared" ref="DU329:DU392" si="808">PRODUCT(CL329:DK329)</f>
        <v>0</v>
      </c>
      <c r="DV329">
        <f t="shared" ref="DV329:DV392" si="809">PRODUCT(DL329:DN329)</f>
        <v>0</v>
      </c>
      <c r="DW329">
        <f t="shared" ref="DW329:DW392" si="810">PRODUCT(DO329:DT329)</f>
        <v>0</v>
      </c>
      <c r="DX329" t="str">
        <f t="shared" ref="DX329:DX392" si="811">IF(DU329=0,"",DU329)</f>
        <v/>
      </c>
      <c r="DY329" t="str">
        <f t="shared" ref="DY329:DY392" si="812">IF(DV329=0,"",DV329)</f>
        <v/>
      </c>
      <c r="DZ329" t="str">
        <f t="shared" ref="DZ329:DZ392" si="813">IF(DW329=0,"",DW329)</f>
        <v/>
      </c>
      <c r="EA329" s="5">
        <f t="shared" ref="EA329:EA392" si="814">IF(D329=$E$2,1,PRODUCT(DX329:DZ329))</f>
        <v>0</v>
      </c>
      <c r="EB329" s="3">
        <f t="shared" ref="EB329:EB392" si="815">C329*EA329</f>
        <v>0</v>
      </c>
    </row>
    <row r="330" spans="2:132" x14ac:dyDescent="0.2">
      <c r="B330">
        <v>325</v>
      </c>
      <c r="C330" s="3">
        <f>Zisk!D344</f>
        <v>0</v>
      </c>
      <c r="D330">
        <f>Zisk!E344</f>
        <v>0</v>
      </c>
      <c r="E330" s="66" t="str">
        <f t="shared" si="702"/>
        <v/>
      </c>
      <c r="F330" t="str">
        <f t="shared" si="703"/>
        <v/>
      </c>
      <c r="G330" s="66" t="str">
        <f t="shared" si="704"/>
        <v/>
      </c>
      <c r="J330">
        <f>VstupniParametry_SKRYT!$D$5</f>
        <v>0.02</v>
      </c>
      <c r="K330">
        <f>VstupniParametry_SKRYT!$D$6</f>
        <v>0.06</v>
      </c>
      <c r="L330">
        <f>VstupniParametry_SKRYT!$D$7</f>
        <v>0.06</v>
      </c>
      <c r="M330">
        <f>VstupniParametry_SKRYT!$D$8</f>
        <v>0.06</v>
      </c>
      <c r="N330">
        <f>VstupniParametry_SKRYT!$D$9</f>
        <v>1.7999999999999999E-2</v>
      </c>
      <c r="O330" s="27">
        <f>VstupniParametry_SKRYT!$D$10</f>
        <v>0.01</v>
      </c>
      <c r="P330" s="27">
        <f>VstupniParametry_SKRYT!$D$11</f>
        <v>0.01</v>
      </c>
      <c r="Q330" s="27">
        <f>VstupniParametry_SKRYT!$D$12</f>
        <v>0.01</v>
      </c>
      <c r="R330" s="27">
        <f>VstupniParametry_SKRYT!$D$13</f>
        <v>0.01</v>
      </c>
      <c r="S330" s="27">
        <f>VstupniParametry_SKRYT!$D$14</f>
        <v>0.01</v>
      </c>
      <c r="T330">
        <f t="shared" si="705"/>
        <v>0</v>
      </c>
      <c r="U330">
        <f t="shared" si="706"/>
        <v>0</v>
      </c>
      <c r="V330">
        <f t="shared" si="707"/>
        <v>0</v>
      </c>
      <c r="W330">
        <f t="shared" si="708"/>
        <v>0</v>
      </c>
      <c r="X330">
        <f t="shared" si="709"/>
        <v>0</v>
      </c>
      <c r="Y330">
        <f t="shared" si="710"/>
        <v>0</v>
      </c>
      <c r="Z330">
        <f t="shared" si="711"/>
        <v>0</v>
      </c>
      <c r="AA330">
        <f t="shared" si="712"/>
        <v>0</v>
      </c>
      <c r="AB330">
        <f t="shared" si="713"/>
        <v>0</v>
      </c>
      <c r="AC330">
        <f t="shared" si="714"/>
        <v>0</v>
      </c>
      <c r="AD330">
        <f t="shared" si="715"/>
        <v>0</v>
      </c>
      <c r="AE330">
        <f t="shared" si="716"/>
        <v>0</v>
      </c>
      <c r="AF330">
        <f t="shared" si="717"/>
        <v>0</v>
      </c>
      <c r="AG330">
        <f t="shared" si="718"/>
        <v>0</v>
      </c>
      <c r="AH330">
        <f t="shared" si="719"/>
        <v>0</v>
      </c>
      <c r="AI330">
        <f t="shared" si="720"/>
        <v>0</v>
      </c>
      <c r="AJ330">
        <f t="shared" si="721"/>
        <v>0</v>
      </c>
      <c r="AK330">
        <f t="shared" si="722"/>
        <v>0</v>
      </c>
      <c r="AL330">
        <f t="shared" si="723"/>
        <v>0</v>
      </c>
      <c r="AM330">
        <f t="shared" si="724"/>
        <v>0</v>
      </c>
      <c r="AN330">
        <f t="shared" si="725"/>
        <v>0</v>
      </c>
      <c r="AO330">
        <f t="shared" si="726"/>
        <v>0</v>
      </c>
      <c r="AP330">
        <f t="shared" si="727"/>
        <v>0</v>
      </c>
      <c r="AQ330">
        <f t="shared" si="728"/>
        <v>0</v>
      </c>
      <c r="AR330">
        <f t="shared" si="729"/>
        <v>0</v>
      </c>
      <c r="AS330">
        <f t="shared" si="730"/>
        <v>0</v>
      </c>
      <c r="AT330">
        <f t="shared" si="700"/>
        <v>0</v>
      </c>
      <c r="AU330">
        <f t="shared" si="731"/>
        <v>0</v>
      </c>
      <c r="AV330">
        <f t="shared" si="732"/>
        <v>0</v>
      </c>
      <c r="AW330">
        <f t="shared" si="701"/>
        <v>0</v>
      </c>
      <c r="AX330">
        <f t="shared" si="733"/>
        <v>0</v>
      </c>
      <c r="AY330">
        <f t="shared" si="734"/>
        <v>0</v>
      </c>
      <c r="AZ330">
        <f t="shared" si="735"/>
        <v>0</v>
      </c>
      <c r="BA330">
        <f t="shared" si="736"/>
        <v>0</v>
      </c>
      <c r="BB330">
        <f t="shared" si="737"/>
        <v>0</v>
      </c>
      <c r="BC330">
        <f t="shared" si="738"/>
        <v>0</v>
      </c>
      <c r="BD330">
        <f t="shared" si="739"/>
        <v>0</v>
      </c>
      <c r="BE330">
        <f t="shared" si="740"/>
        <v>0</v>
      </c>
      <c r="BF330">
        <f t="shared" si="741"/>
        <v>0</v>
      </c>
      <c r="BG330">
        <f t="shared" si="742"/>
        <v>0</v>
      </c>
      <c r="BH330">
        <f t="shared" si="743"/>
        <v>0</v>
      </c>
      <c r="BI330">
        <f t="shared" si="744"/>
        <v>0</v>
      </c>
      <c r="BJ330">
        <f t="shared" si="745"/>
        <v>0</v>
      </c>
      <c r="BK330">
        <f t="shared" si="746"/>
        <v>0</v>
      </c>
      <c r="BL330">
        <f t="shared" si="747"/>
        <v>0</v>
      </c>
      <c r="BM330">
        <f t="shared" si="748"/>
        <v>0</v>
      </c>
      <c r="BN330">
        <f t="shared" si="749"/>
        <v>0</v>
      </c>
      <c r="BO330">
        <f t="shared" si="750"/>
        <v>0</v>
      </c>
      <c r="BP330">
        <f t="shared" si="751"/>
        <v>0</v>
      </c>
      <c r="BQ330">
        <f t="shared" si="752"/>
        <v>0</v>
      </c>
      <c r="BR330">
        <f t="shared" si="753"/>
        <v>0</v>
      </c>
      <c r="BS330">
        <f t="shared" si="754"/>
        <v>0</v>
      </c>
      <c r="BT330">
        <f t="shared" si="755"/>
        <v>0</v>
      </c>
      <c r="BU330">
        <f t="shared" si="756"/>
        <v>0</v>
      </c>
      <c r="BV330">
        <f t="shared" si="757"/>
        <v>0</v>
      </c>
      <c r="BW330">
        <f t="shared" si="758"/>
        <v>0</v>
      </c>
      <c r="BX330">
        <f t="shared" si="759"/>
        <v>0</v>
      </c>
      <c r="BY330">
        <f t="shared" si="760"/>
        <v>0</v>
      </c>
      <c r="BZ330">
        <f t="shared" si="761"/>
        <v>0</v>
      </c>
      <c r="CA330">
        <f t="shared" si="762"/>
        <v>0</v>
      </c>
      <c r="CB330">
        <f t="shared" si="763"/>
        <v>0</v>
      </c>
      <c r="CC330">
        <f t="shared" si="764"/>
        <v>0</v>
      </c>
      <c r="CD330">
        <f t="shared" si="765"/>
        <v>0</v>
      </c>
      <c r="CE330">
        <f t="shared" si="766"/>
        <v>0</v>
      </c>
      <c r="CF330">
        <f t="shared" si="767"/>
        <v>0</v>
      </c>
      <c r="CG330">
        <f t="shared" si="768"/>
        <v>0</v>
      </c>
      <c r="CH330">
        <f t="shared" si="769"/>
        <v>0</v>
      </c>
      <c r="CI330">
        <f t="shared" si="770"/>
        <v>0</v>
      </c>
      <c r="CJ330">
        <f t="shared" si="771"/>
        <v>0</v>
      </c>
      <c r="CK330">
        <f t="shared" si="772"/>
        <v>0</v>
      </c>
      <c r="CL330" t="str">
        <f t="shared" si="773"/>
        <v/>
      </c>
      <c r="CM330" t="str">
        <f t="shared" si="774"/>
        <v/>
      </c>
      <c r="CN330" t="str">
        <f t="shared" si="775"/>
        <v/>
      </c>
      <c r="CO330" t="str">
        <f t="shared" si="776"/>
        <v/>
      </c>
      <c r="CP330" t="str">
        <f t="shared" si="777"/>
        <v/>
      </c>
      <c r="CQ330" t="str">
        <f t="shared" si="778"/>
        <v/>
      </c>
      <c r="CR330" t="str">
        <f t="shared" si="779"/>
        <v/>
      </c>
      <c r="CS330" t="str">
        <f t="shared" si="780"/>
        <v/>
      </c>
      <c r="CT330" t="str">
        <f t="shared" si="781"/>
        <v/>
      </c>
      <c r="CU330" t="str">
        <f t="shared" si="782"/>
        <v/>
      </c>
      <c r="CV330" t="str">
        <f t="shared" si="783"/>
        <v/>
      </c>
      <c r="CW330" t="str">
        <f t="shared" si="784"/>
        <v/>
      </c>
      <c r="CX330" t="str">
        <f t="shared" si="785"/>
        <v/>
      </c>
      <c r="CY330" t="str">
        <f t="shared" si="786"/>
        <v/>
      </c>
      <c r="CZ330" t="str">
        <f t="shared" si="787"/>
        <v/>
      </c>
      <c r="DA330" t="str">
        <f t="shared" si="788"/>
        <v/>
      </c>
      <c r="DB330" t="str">
        <f t="shared" si="789"/>
        <v/>
      </c>
      <c r="DC330" t="str">
        <f t="shared" si="790"/>
        <v/>
      </c>
      <c r="DD330" t="str">
        <f t="shared" si="791"/>
        <v/>
      </c>
      <c r="DE330" t="str">
        <f t="shared" si="792"/>
        <v/>
      </c>
      <c r="DF330" t="str">
        <f t="shared" si="793"/>
        <v/>
      </c>
      <c r="DG330" t="str">
        <f t="shared" si="794"/>
        <v/>
      </c>
      <c r="DH330" t="str">
        <f t="shared" si="795"/>
        <v/>
      </c>
      <c r="DI330" t="str">
        <f t="shared" si="796"/>
        <v/>
      </c>
      <c r="DJ330" t="str">
        <f t="shared" si="797"/>
        <v/>
      </c>
      <c r="DK330" t="str">
        <f t="shared" si="798"/>
        <v/>
      </c>
      <c r="DL330" t="str">
        <f t="shared" si="799"/>
        <v/>
      </c>
      <c r="DM330" t="str">
        <f t="shared" si="800"/>
        <v/>
      </c>
      <c r="DN330" t="str">
        <f t="shared" si="801"/>
        <v/>
      </c>
      <c r="DO330" t="str">
        <f t="shared" si="802"/>
        <v/>
      </c>
      <c r="DP330" t="str">
        <f t="shared" si="803"/>
        <v/>
      </c>
      <c r="DQ330" t="str">
        <f t="shared" si="804"/>
        <v/>
      </c>
      <c r="DR330" t="str">
        <f t="shared" si="805"/>
        <v/>
      </c>
      <c r="DS330" t="str">
        <f t="shared" si="806"/>
        <v/>
      </c>
      <c r="DT330" t="str">
        <f t="shared" si="807"/>
        <v/>
      </c>
      <c r="DU330">
        <f t="shared" si="808"/>
        <v>0</v>
      </c>
      <c r="DV330">
        <f t="shared" si="809"/>
        <v>0</v>
      </c>
      <c r="DW330">
        <f t="shared" si="810"/>
        <v>0</v>
      </c>
      <c r="DX330" t="str">
        <f t="shared" si="811"/>
        <v/>
      </c>
      <c r="DY330" t="str">
        <f t="shared" si="812"/>
        <v/>
      </c>
      <c r="DZ330" t="str">
        <f t="shared" si="813"/>
        <v/>
      </c>
      <c r="EA330" s="5">
        <f t="shared" si="814"/>
        <v>0</v>
      </c>
      <c r="EB330" s="3">
        <f t="shared" si="815"/>
        <v>0</v>
      </c>
    </row>
    <row r="331" spans="2:132" x14ac:dyDescent="0.2">
      <c r="B331" s="25">
        <v>326</v>
      </c>
      <c r="C331" s="26">
        <f>Zisk!D345</f>
        <v>0</v>
      </c>
      <c r="D331">
        <f>Zisk!E345</f>
        <v>0</v>
      </c>
      <c r="E331" s="66" t="str">
        <f t="shared" si="702"/>
        <v/>
      </c>
      <c r="F331" t="str">
        <f t="shared" si="703"/>
        <v/>
      </c>
      <c r="G331" s="66" t="str">
        <f t="shared" si="704"/>
        <v/>
      </c>
      <c r="H331" s="25"/>
      <c r="I331" s="25"/>
      <c r="J331">
        <f>VstupniParametry_SKRYT!$D$5</f>
        <v>0.02</v>
      </c>
      <c r="K331">
        <f>VstupniParametry_SKRYT!$D$6</f>
        <v>0.06</v>
      </c>
      <c r="L331">
        <f>VstupniParametry_SKRYT!$D$7</f>
        <v>0.06</v>
      </c>
      <c r="M331">
        <f>VstupniParametry_SKRYT!$D$8</f>
        <v>0.06</v>
      </c>
      <c r="N331">
        <f>VstupniParametry_SKRYT!$D$9</f>
        <v>1.7999999999999999E-2</v>
      </c>
      <c r="O331" s="27">
        <f>VstupniParametry_SKRYT!$D$10</f>
        <v>0.01</v>
      </c>
      <c r="P331" s="27">
        <f>VstupniParametry_SKRYT!$D$11</f>
        <v>0.01</v>
      </c>
      <c r="Q331" s="27">
        <f>VstupniParametry_SKRYT!$D$12</f>
        <v>0.01</v>
      </c>
      <c r="R331" s="27">
        <f>VstupniParametry_SKRYT!$D$13</f>
        <v>0.01</v>
      </c>
      <c r="S331" s="27">
        <f>VstupniParametry_SKRYT!$D$14</f>
        <v>0.01</v>
      </c>
      <c r="T331">
        <f t="shared" si="705"/>
        <v>0</v>
      </c>
      <c r="U331">
        <f t="shared" si="706"/>
        <v>0</v>
      </c>
      <c r="V331">
        <f t="shared" si="707"/>
        <v>0</v>
      </c>
      <c r="W331">
        <f t="shared" si="708"/>
        <v>0</v>
      </c>
      <c r="X331">
        <f t="shared" si="709"/>
        <v>0</v>
      </c>
      <c r="Y331">
        <f t="shared" si="710"/>
        <v>0</v>
      </c>
      <c r="Z331">
        <f t="shared" si="711"/>
        <v>0</v>
      </c>
      <c r="AA331">
        <f t="shared" si="712"/>
        <v>0</v>
      </c>
      <c r="AB331">
        <f t="shared" si="713"/>
        <v>0</v>
      </c>
      <c r="AC331">
        <f t="shared" si="714"/>
        <v>0</v>
      </c>
      <c r="AD331">
        <f t="shared" si="715"/>
        <v>0</v>
      </c>
      <c r="AE331">
        <f t="shared" si="716"/>
        <v>0</v>
      </c>
      <c r="AF331">
        <f t="shared" si="717"/>
        <v>0</v>
      </c>
      <c r="AG331">
        <f t="shared" si="718"/>
        <v>0</v>
      </c>
      <c r="AH331">
        <f t="shared" si="719"/>
        <v>0</v>
      </c>
      <c r="AI331">
        <f t="shared" si="720"/>
        <v>0</v>
      </c>
      <c r="AJ331">
        <f t="shared" si="721"/>
        <v>0</v>
      </c>
      <c r="AK331">
        <f t="shared" si="722"/>
        <v>0</v>
      </c>
      <c r="AL331">
        <f t="shared" si="723"/>
        <v>0</v>
      </c>
      <c r="AM331">
        <f t="shared" si="724"/>
        <v>0</v>
      </c>
      <c r="AN331">
        <f t="shared" si="725"/>
        <v>0</v>
      </c>
      <c r="AO331">
        <f t="shared" si="726"/>
        <v>0</v>
      </c>
      <c r="AP331">
        <f t="shared" si="727"/>
        <v>0</v>
      </c>
      <c r="AQ331">
        <f t="shared" si="728"/>
        <v>0</v>
      </c>
      <c r="AR331">
        <f t="shared" si="729"/>
        <v>0</v>
      </c>
      <c r="AS331">
        <f t="shared" si="730"/>
        <v>0</v>
      </c>
      <c r="AT331">
        <f t="shared" si="700"/>
        <v>0</v>
      </c>
      <c r="AU331">
        <f t="shared" si="731"/>
        <v>0</v>
      </c>
      <c r="AV331">
        <f t="shared" si="732"/>
        <v>0</v>
      </c>
      <c r="AW331">
        <f t="shared" si="701"/>
        <v>0</v>
      </c>
      <c r="AX331">
        <f t="shared" si="733"/>
        <v>0</v>
      </c>
      <c r="AY331">
        <f t="shared" si="734"/>
        <v>0</v>
      </c>
      <c r="AZ331">
        <f t="shared" si="735"/>
        <v>0</v>
      </c>
      <c r="BA331">
        <f t="shared" si="736"/>
        <v>0</v>
      </c>
      <c r="BB331">
        <f t="shared" si="737"/>
        <v>0</v>
      </c>
      <c r="BC331">
        <f t="shared" si="738"/>
        <v>0</v>
      </c>
      <c r="BD331">
        <f t="shared" si="739"/>
        <v>0</v>
      </c>
      <c r="BE331">
        <f t="shared" si="740"/>
        <v>0</v>
      </c>
      <c r="BF331">
        <f t="shared" si="741"/>
        <v>0</v>
      </c>
      <c r="BG331">
        <f t="shared" si="742"/>
        <v>0</v>
      </c>
      <c r="BH331">
        <f t="shared" si="743"/>
        <v>0</v>
      </c>
      <c r="BI331">
        <f t="shared" si="744"/>
        <v>0</v>
      </c>
      <c r="BJ331">
        <f t="shared" si="745"/>
        <v>0</v>
      </c>
      <c r="BK331">
        <f t="shared" si="746"/>
        <v>0</v>
      </c>
      <c r="BL331">
        <f t="shared" si="747"/>
        <v>0</v>
      </c>
      <c r="BM331">
        <f t="shared" si="748"/>
        <v>0</v>
      </c>
      <c r="BN331">
        <f t="shared" si="749"/>
        <v>0</v>
      </c>
      <c r="BO331">
        <f t="shared" si="750"/>
        <v>0</v>
      </c>
      <c r="BP331">
        <f t="shared" si="751"/>
        <v>0</v>
      </c>
      <c r="BQ331">
        <f t="shared" si="752"/>
        <v>0</v>
      </c>
      <c r="BR331">
        <f t="shared" si="753"/>
        <v>0</v>
      </c>
      <c r="BS331">
        <f t="shared" si="754"/>
        <v>0</v>
      </c>
      <c r="BT331">
        <f t="shared" si="755"/>
        <v>0</v>
      </c>
      <c r="BU331">
        <f t="shared" si="756"/>
        <v>0</v>
      </c>
      <c r="BV331">
        <f t="shared" si="757"/>
        <v>0</v>
      </c>
      <c r="BW331">
        <f t="shared" si="758"/>
        <v>0</v>
      </c>
      <c r="BX331">
        <f t="shared" si="759"/>
        <v>0</v>
      </c>
      <c r="BY331">
        <f t="shared" si="760"/>
        <v>0</v>
      </c>
      <c r="BZ331">
        <f t="shared" si="761"/>
        <v>0</v>
      </c>
      <c r="CA331">
        <f t="shared" si="762"/>
        <v>0</v>
      </c>
      <c r="CB331">
        <f t="shared" si="763"/>
        <v>0</v>
      </c>
      <c r="CC331">
        <f t="shared" si="764"/>
        <v>0</v>
      </c>
      <c r="CD331">
        <f t="shared" si="765"/>
        <v>0</v>
      </c>
      <c r="CE331">
        <f t="shared" si="766"/>
        <v>0</v>
      </c>
      <c r="CF331">
        <f t="shared" si="767"/>
        <v>0</v>
      </c>
      <c r="CG331">
        <f t="shared" si="768"/>
        <v>0</v>
      </c>
      <c r="CH331">
        <f t="shared" si="769"/>
        <v>0</v>
      </c>
      <c r="CI331">
        <f t="shared" si="770"/>
        <v>0</v>
      </c>
      <c r="CJ331">
        <f t="shared" si="771"/>
        <v>0</v>
      </c>
      <c r="CK331">
        <f t="shared" si="772"/>
        <v>0</v>
      </c>
      <c r="CL331" t="str">
        <f t="shared" si="773"/>
        <v/>
      </c>
      <c r="CM331" t="str">
        <f t="shared" si="774"/>
        <v/>
      </c>
      <c r="CN331" t="str">
        <f t="shared" si="775"/>
        <v/>
      </c>
      <c r="CO331" t="str">
        <f t="shared" si="776"/>
        <v/>
      </c>
      <c r="CP331" t="str">
        <f t="shared" si="777"/>
        <v/>
      </c>
      <c r="CQ331" t="str">
        <f t="shared" si="778"/>
        <v/>
      </c>
      <c r="CR331" t="str">
        <f t="shared" si="779"/>
        <v/>
      </c>
      <c r="CS331" t="str">
        <f t="shared" si="780"/>
        <v/>
      </c>
      <c r="CT331" t="str">
        <f t="shared" si="781"/>
        <v/>
      </c>
      <c r="CU331" t="str">
        <f t="shared" si="782"/>
        <v/>
      </c>
      <c r="CV331" t="str">
        <f t="shared" si="783"/>
        <v/>
      </c>
      <c r="CW331" t="str">
        <f t="shared" si="784"/>
        <v/>
      </c>
      <c r="CX331" t="str">
        <f t="shared" si="785"/>
        <v/>
      </c>
      <c r="CY331" t="str">
        <f t="shared" si="786"/>
        <v/>
      </c>
      <c r="CZ331" t="str">
        <f t="shared" si="787"/>
        <v/>
      </c>
      <c r="DA331" t="str">
        <f t="shared" si="788"/>
        <v/>
      </c>
      <c r="DB331" t="str">
        <f t="shared" si="789"/>
        <v/>
      </c>
      <c r="DC331" t="str">
        <f t="shared" si="790"/>
        <v/>
      </c>
      <c r="DD331" t="str">
        <f t="shared" si="791"/>
        <v/>
      </c>
      <c r="DE331" t="str">
        <f t="shared" si="792"/>
        <v/>
      </c>
      <c r="DF331" t="str">
        <f t="shared" si="793"/>
        <v/>
      </c>
      <c r="DG331" t="str">
        <f t="shared" si="794"/>
        <v/>
      </c>
      <c r="DH331" t="str">
        <f t="shared" si="795"/>
        <v/>
      </c>
      <c r="DI331" t="str">
        <f t="shared" si="796"/>
        <v/>
      </c>
      <c r="DJ331" t="str">
        <f t="shared" si="797"/>
        <v/>
      </c>
      <c r="DK331" t="str">
        <f t="shared" si="798"/>
        <v/>
      </c>
      <c r="DL331" t="str">
        <f t="shared" si="799"/>
        <v/>
      </c>
      <c r="DM331" t="str">
        <f t="shared" si="800"/>
        <v/>
      </c>
      <c r="DN331" t="str">
        <f t="shared" si="801"/>
        <v/>
      </c>
      <c r="DO331" t="str">
        <f t="shared" si="802"/>
        <v/>
      </c>
      <c r="DP331" t="str">
        <f t="shared" si="803"/>
        <v/>
      </c>
      <c r="DQ331" t="str">
        <f t="shared" si="804"/>
        <v/>
      </c>
      <c r="DR331" t="str">
        <f t="shared" si="805"/>
        <v/>
      </c>
      <c r="DS331" t="str">
        <f t="shared" si="806"/>
        <v/>
      </c>
      <c r="DT331" t="str">
        <f t="shared" si="807"/>
        <v/>
      </c>
      <c r="DU331">
        <f t="shared" si="808"/>
        <v>0</v>
      </c>
      <c r="DV331">
        <f t="shared" si="809"/>
        <v>0</v>
      </c>
      <c r="DW331">
        <f t="shared" si="810"/>
        <v>0</v>
      </c>
      <c r="DX331" t="str">
        <f t="shared" si="811"/>
        <v/>
      </c>
      <c r="DY331" t="str">
        <f t="shared" si="812"/>
        <v/>
      </c>
      <c r="DZ331" t="str">
        <f t="shared" si="813"/>
        <v/>
      </c>
      <c r="EA331" s="5">
        <f t="shared" si="814"/>
        <v>0</v>
      </c>
      <c r="EB331" s="3">
        <f t="shared" si="815"/>
        <v>0</v>
      </c>
    </row>
    <row r="332" spans="2:132" x14ac:dyDescent="0.2">
      <c r="B332">
        <v>327</v>
      </c>
      <c r="C332" s="3">
        <f>Zisk!D346</f>
        <v>0</v>
      </c>
      <c r="D332">
        <f>Zisk!E346</f>
        <v>0</v>
      </c>
      <c r="E332" s="66" t="str">
        <f t="shared" si="702"/>
        <v/>
      </c>
      <c r="F332" t="str">
        <f t="shared" si="703"/>
        <v/>
      </c>
      <c r="G332" s="66" t="str">
        <f t="shared" si="704"/>
        <v/>
      </c>
      <c r="J332">
        <f>VstupniParametry_SKRYT!$D$5</f>
        <v>0.02</v>
      </c>
      <c r="K332">
        <f>VstupniParametry_SKRYT!$D$6</f>
        <v>0.06</v>
      </c>
      <c r="L332">
        <f>VstupniParametry_SKRYT!$D$7</f>
        <v>0.06</v>
      </c>
      <c r="M332">
        <f>VstupniParametry_SKRYT!$D$8</f>
        <v>0.06</v>
      </c>
      <c r="N332">
        <f>VstupniParametry_SKRYT!$D$9</f>
        <v>1.7999999999999999E-2</v>
      </c>
      <c r="O332" s="27">
        <f>VstupniParametry_SKRYT!$D$10</f>
        <v>0.01</v>
      </c>
      <c r="P332" s="27">
        <f>VstupniParametry_SKRYT!$D$11</f>
        <v>0.01</v>
      </c>
      <c r="Q332" s="27">
        <f>VstupniParametry_SKRYT!$D$12</f>
        <v>0.01</v>
      </c>
      <c r="R332" s="27">
        <f>VstupniParametry_SKRYT!$D$13</f>
        <v>0.01</v>
      </c>
      <c r="S332" s="27">
        <f>VstupniParametry_SKRYT!$D$14</f>
        <v>0.01</v>
      </c>
      <c r="T332">
        <f t="shared" si="705"/>
        <v>0</v>
      </c>
      <c r="U332">
        <f t="shared" si="706"/>
        <v>0</v>
      </c>
      <c r="V332">
        <f t="shared" si="707"/>
        <v>0</v>
      </c>
      <c r="W332">
        <f t="shared" si="708"/>
        <v>0</v>
      </c>
      <c r="X332">
        <f t="shared" si="709"/>
        <v>0</v>
      </c>
      <c r="Y332">
        <f t="shared" si="710"/>
        <v>0</v>
      </c>
      <c r="Z332">
        <f t="shared" si="711"/>
        <v>0</v>
      </c>
      <c r="AA332">
        <f t="shared" si="712"/>
        <v>0</v>
      </c>
      <c r="AB332">
        <f t="shared" si="713"/>
        <v>0</v>
      </c>
      <c r="AC332">
        <f t="shared" si="714"/>
        <v>0</v>
      </c>
      <c r="AD332">
        <f t="shared" si="715"/>
        <v>0</v>
      </c>
      <c r="AE332">
        <f t="shared" si="716"/>
        <v>0</v>
      </c>
      <c r="AF332">
        <f t="shared" si="717"/>
        <v>0</v>
      </c>
      <c r="AG332">
        <f t="shared" si="718"/>
        <v>0</v>
      </c>
      <c r="AH332">
        <f t="shared" si="719"/>
        <v>0</v>
      </c>
      <c r="AI332">
        <f t="shared" si="720"/>
        <v>0</v>
      </c>
      <c r="AJ332">
        <f t="shared" si="721"/>
        <v>0</v>
      </c>
      <c r="AK332">
        <f t="shared" si="722"/>
        <v>0</v>
      </c>
      <c r="AL332">
        <f t="shared" si="723"/>
        <v>0</v>
      </c>
      <c r="AM332">
        <f t="shared" si="724"/>
        <v>0</v>
      </c>
      <c r="AN332">
        <f t="shared" si="725"/>
        <v>0</v>
      </c>
      <c r="AO332">
        <f t="shared" si="726"/>
        <v>0</v>
      </c>
      <c r="AP332">
        <f t="shared" si="727"/>
        <v>0</v>
      </c>
      <c r="AQ332">
        <f t="shared" si="728"/>
        <v>0</v>
      </c>
      <c r="AR332">
        <f t="shared" si="729"/>
        <v>0</v>
      </c>
      <c r="AS332">
        <f t="shared" si="730"/>
        <v>0</v>
      </c>
      <c r="AT332">
        <f t="shared" si="700"/>
        <v>0</v>
      </c>
      <c r="AU332">
        <f t="shared" si="731"/>
        <v>0</v>
      </c>
      <c r="AV332">
        <f t="shared" si="732"/>
        <v>0</v>
      </c>
      <c r="AW332">
        <f t="shared" si="701"/>
        <v>0</v>
      </c>
      <c r="AX332">
        <f t="shared" si="733"/>
        <v>0</v>
      </c>
      <c r="AY332">
        <f t="shared" si="734"/>
        <v>0</v>
      </c>
      <c r="AZ332">
        <f t="shared" si="735"/>
        <v>0</v>
      </c>
      <c r="BA332">
        <f t="shared" si="736"/>
        <v>0</v>
      </c>
      <c r="BB332">
        <f t="shared" si="737"/>
        <v>0</v>
      </c>
      <c r="BC332">
        <f t="shared" si="738"/>
        <v>0</v>
      </c>
      <c r="BD332">
        <f t="shared" si="739"/>
        <v>0</v>
      </c>
      <c r="BE332">
        <f t="shared" si="740"/>
        <v>0</v>
      </c>
      <c r="BF332">
        <f t="shared" si="741"/>
        <v>0</v>
      </c>
      <c r="BG332">
        <f t="shared" si="742"/>
        <v>0</v>
      </c>
      <c r="BH332">
        <f t="shared" si="743"/>
        <v>0</v>
      </c>
      <c r="BI332">
        <f t="shared" si="744"/>
        <v>0</v>
      </c>
      <c r="BJ332">
        <f t="shared" si="745"/>
        <v>0</v>
      </c>
      <c r="BK332">
        <f t="shared" si="746"/>
        <v>0</v>
      </c>
      <c r="BL332">
        <f t="shared" si="747"/>
        <v>0</v>
      </c>
      <c r="BM332">
        <f t="shared" si="748"/>
        <v>0</v>
      </c>
      <c r="BN332">
        <f t="shared" si="749"/>
        <v>0</v>
      </c>
      <c r="BO332">
        <f t="shared" si="750"/>
        <v>0</v>
      </c>
      <c r="BP332">
        <f t="shared" si="751"/>
        <v>0</v>
      </c>
      <c r="BQ332">
        <f t="shared" si="752"/>
        <v>0</v>
      </c>
      <c r="BR332">
        <f t="shared" si="753"/>
        <v>0</v>
      </c>
      <c r="BS332">
        <f t="shared" si="754"/>
        <v>0</v>
      </c>
      <c r="BT332">
        <f t="shared" si="755"/>
        <v>0</v>
      </c>
      <c r="BU332">
        <f t="shared" si="756"/>
        <v>0</v>
      </c>
      <c r="BV332">
        <f t="shared" si="757"/>
        <v>0</v>
      </c>
      <c r="BW332">
        <f t="shared" si="758"/>
        <v>0</v>
      </c>
      <c r="BX332">
        <f t="shared" si="759"/>
        <v>0</v>
      </c>
      <c r="BY332">
        <f t="shared" si="760"/>
        <v>0</v>
      </c>
      <c r="BZ332">
        <f t="shared" si="761"/>
        <v>0</v>
      </c>
      <c r="CA332">
        <f t="shared" si="762"/>
        <v>0</v>
      </c>
      <c r="CB332">
        <f t="shared" si="763"/>
        <v>0</v>
      </c>
      <c r="CC332">
        <f t="shared" si="764"/>
        <v>0</v>
      </c>
      <c r="CD332">
        <f t="shared" si="765"/>
        <v>0</v>
      </c>
      <c r="CE332">
        <f t="shared" si="766"/>
        <v>0</v>
      </c>
      <c r="CF332">
        <f t="shared" si="767"/>
        <v>0</v>
      </c>
      <c r="CG332">
        <f t="shared" si="768"/>
        <v>0</v>
      </c>
      <c r="CH332">
        <f t="shared" si="769"/>
        <v>0</v>
      </c>
      <c r="CI332">
        <f t="shared" si="770"/>
        <v>0</v>
      </c>
      <c r="CJ332">
        <f t="shared" si="771"/>
        <v>0</v>
      </c>
      <c r="CK332">
        <f t="shared" si="772"/>
        <v>0</v>
      </c>
      <c r="CL332" t="str">
        <f t="shared" si="773"/>
        <v/>
      </c>
      <c r="CM332" t="str">
        <f t="shared" si="774"/>
        <v/>
      </c>
      <c r="CN332" t="str">
        <f t="shared" si="775"/>
        <v/>
      </c>
      <c r="CO332" t="str">
        <f t="shared" si="776"/>
        <v/>
      </c>
      <c r="CP332" t="str">
        <f t="shared" si="777"/>
        <v/>
      </c>
      <c r="CQ332" t="str">
        <f t="shared" si="778"/>
        <v/>
      </c>
      <c r="CR332" t="str">
        <f t="shared" si="779"/>
        <v/>
      </c>
      <c r="CS332" t="str">
        <f t="shared" si="780"/>
        <v/>
      </c>
      <c r="CT332" t="str">
        <f t="shared" si="781"/>
        <v/>
      </c>
      <c r="CU332" t="str">
        <f t="shared" si="782"/>
        <v/>
      </c>
      <c r="CV332" t="str">
        <f t="shared" si="783"/>
        <v/>
      </c>
      <c r="CW332" t="str">
        <f t="shared" si="784"/>
        <v/>
      </c>
      <c r="CX332" t="str">
        <f t="shared" si="785"/>
        <v/>
      </c>
      <c r="CY332" t="str">
        <f t="shared" si="786"/>
        <v/>
      </c>
      <c r="CZ332" t="str">
        <f t="shared" si="787"/>
        <v/>
      </c>
      <c r="DA332" t="str">
        <f t="shared" si="788"/>
        <v/>
      </c>
      <c r="DB332" t="str">
        <f t="shared" si="789"/>
        <v/>
      </c>
      <c r="DC332" t="str">
        <f t="shared" si="790"/>
        <v/>
      </c>
      <c r="DD332" t="str">
        <f t="shared" si="791"/>
        <v/>
      </c>
      <c r="DE332" t="str">
        <f t="shared" si="792"/>
        <v/>
      </c>
      <c r="DF332" t="str">
        <f t="shared" si="793"/>
        <v/>
      </c>
      <c r="DG332" t="str">
        <f t="shared" si="794"/>
        <v/>
      </c>
      <c r="DH332" t="str">
        <f t="shared" si="795"/>
        <v/>
      </c>
      <c r="DI332" t="str">
        <f t="shared" si="796"/>
        <v/>
      </c>
      <c r="DJ332" t="str">
        <f t="shared" si="797"/>
        <v/>
      </c>
      <c r="DK332" t="str">
        <f t="shared" si="798"/>
        <v/>
      </c>
      <c r="DL332" t="str">
        <f t="shared" si="799"/>
        <v/>
      </c>
      <c r="DM332" t="str">
        <f t="shared" si="800"/>
        <v/>
      </c>
      <c r="DN332" t="str">
        <f t="shared" si="801"/>
        <v/>
      </c>
      <c r="DO332" t="str">
        <f t="shared" si="802"/>
        <v/>
      </c>
      <c r="DP332" t="str">
        <f t="shared" si="803"/>
        <v/>
      </c>
      <c r="DQ332" t="str">
        <f t="shared" si="804"/>
        <v/>
      </c>
      <c r="DR332" t="str">
        <f t="shared" si="805"/>
        <v/>
      </c>
      <c r="DS332" t="str">
        <f t="shared" si="806"/>
        <v/>
      </c>
      <c r="DT332" t="str">
        <f t="shared" si="807"/>
        <v/>
      </c>
      <c r="DU332">
        <f t="shared" si="808"/>
        <v>0</v>
      </c>
      <c r="DV332">
        <f t="shared" si="809"/>
        <v>0</v>
      </c>
      <c r="DW332">
        <f t="shared" si="810"/>
        <v>0</v>
      </c>
      <c r="DX332" t="str">
        <f t="shared" si="811"/>
        <v/>
      </c>
      <c r="DY332" t="str">
        <f t="shared" si="812"/>
        <v/>
      </c>
      <c r="DZ332" t="str">
        <f t="shared" si="813"/>
        <v/>
      </c>
      <c r="EA332" s="5">
        <f t="shared" si="814"/>
        <v>0</v>
      </c>
      <c r="EB332" s="3">
        <f t="shared" si="815"/>
        <v>0</v>
      </c>
    </row>
    <row r="333" spans="2:132" x14ac:dyDescent="0.2">
      <c r="B333" s="25">
        <v>328</v>
      </c>
      <c r="C333" s="26">
        <f>Zisk!D347</f>
        <v>0</v>
      </c>
      <c r="D333">
        <f>Zisk!E347</f>
        <v>0</v>
      </c>
      <c r="E333" s="66" t="str">
        <f t="shared" si="702"/>
        <v/>
      </c>
      <c r="F333" t="str">
        <f t="shared" si="703"/>
        <v/>
      </c>
      <c r="G333" s="66" t="str">
        <f t="shared" si="704"/>
        <v/>
      </c>
      <c r="H333" s="25"/>
      <c r="I333" s="25"/>
      <c r="J333">
        <f>VstupniParametry_SKRYT!$D$5</f>
        <v>0.02</v>
      </c>
      <c r="K333">
        <f>VstupniParametry_SKRYT!$D$6</f>
        <v>0.06</v>
      </c>
      <c r="L333">
        <f>VstupniParametry_SKRYT!$D$7</f>
        <v>0.06</v>
      </c>
      <c r="M333">
        <f>VstupniParametry_SKRYT!$D$8</f>
        <v>0.06</v>
      </c>
      <c r="N333">
        <f>VstupniParametry_SKRYT!$D$9</f>
        <v>1.7999999999999999E-2</v>
      </c>
      <c r="O333" s="27">
        <f>VstupniParametry_SKRYT!$D$10</f>
        <v>0.01</v>
      </c>
      <c r="P333" s="27">
        <f>VstupniParametry_SKRYT!$D$11</f>
        <v>0.01</v>
      </c>
      <c r="Q333" s="27">
        <f>VstupniParametry_SKRYT!$D$12</f>
        <v>0.01</v>
      </c>
      <c r="R333" s="27">
        <f>VstupniParametry_SKRYT!$D$13</f>
        <v>0.01</v>
      </c>
      <c r="S333" s="27">
        <f>VstupniParametry_SKRYT!$D$14</f>
        <v>0.01</v>
      </c>
      <c r="T333">
        <f t="shared" si="705"/>
        <v>0</v>
      </c>
      <c r="U333">
        <f t="shared" si="706"/>
        <v>0</v>
      </c>
      <c r="V333">
        <f t="shared" si="707"/>
        <v>0</v>
      </c>
      <c r="W333">
        <f t="shared" si="708"/>
        <v>0</v>
      </c>
      <c r="X333">
        <f t="shared" si="709"/>
        <v>0</v>
      </c>
      <c r="Y333">
        <f t="shared" si="710"/>
        <v>0</v>
      </c>
      <c r="Z333">
        <f t="shared" si="711"/>
        <v>0</v>
      </c>
      <c r="AA333">
        <f t="shared" si="712"/>
        <v>0</v>
      </c>
      <c r="AB333">
        <f t="shared" si="713"/>
        <v>0</v>
      </c>
      <c r="AC333">
        <f t="shared" si="714"/>
        <v>0</v>
      </c>
      <c r="AD333">
        <f t="shared" si="715"/>
        <v>0</v>
      </c>
      <c r="AE333">
        <f t="shared" si="716"/>
        <v>0</v>
      </c>
      <c r="AF333">
        <f t="shared" si="717"/>
        <v>0</v>
      </c>
      <c r="AG333">
        <f t="shared" si="718"/>
        <v>0</v>
      </c>
      <c r="AH333">
        <f t="shared" si="719"/>
        <v>0</v>
      </c>
      <c r="AI333">
        <f t="shared" si="720"/>
        <v>0</v>
      </c>
      <c r="AJ333">
        <f t="shared" si="721"/>
        <v>0</v>
      </c>
      <c r="AK333">
        <f t="shared" si="722"/>
        <v>0</v>
      </c>
      <c r="AL333">
        <f t="shared" si="723"/>
        <v>0</v>
      </c>
      <c r="AM333">
        <f t="shared" si="724"/>
        <v>0</v>
      </c>
      <c r="AN333">
        <f t="shared" si="725"/>
        <v>0</v>
      </c>
      <c r="AO333">
        <f t="shared" si="726"/>
        <v>0</v>
      </c>
      <c r="AP333">
        <f t="shared" si="727"/>
        <v>0</v>
      </c>
      <c r="AQ333">
        <f t="shared" si="728"/>
        <v>0</v>
      </c>
      <c r="AR333">
        <f t="shared" si="729"/>
        <v>0</v>
      </c>
      <c r="AS333">
        <f t="shared" si="730"/>
        <v>0</v>
      </c>
      <c r="AT333">
        <f t="shared" si="700"/>
        <v>0</v>
      </c>
      <c r="AU333">
        <f t="shared" si="731"/>
        <v>0</v>
      </c>
      <c r="AV333">
        <f t="shared" si="732"/>
        <v>0</v>
      </c>
      <c r="AW333">
        <f t="shared" si="701"/>
        <v>0</v>
      </c>
      <c r="AX333">
        <f t="shared" si="733"/>
        <v>0</v>
      </c>
      <c r="AY333">
        <f t="shared" si="734"/>
        <v>0</v>
      </c>
      <c r="AZ333">
        <f t="shared" si="735"/>
        <v>0</v>
      </c>
      <c r="BA333">
        <f t="shared" si="736"/>
        <v>0</v>
      </c>
      <c r="BB333">
        <f t="shared" si="737"/>
        <v>0</v>
      </c>
      <c r="BC333">
        <f t="shared" si="738"/>
        <v>0</v>
      </c>
      <c r="BD333">
        <f t="shared" si="739"/>
        <v>0</v>
      </c>
      <c r="BE333">
        <f t="shared" si="740"/>
        <v>0</v>
      </c>
      <c r="BF333">
        <f t="shared" si="741"/>
        <v>0</v>
      </c>
      <c r="BG333">
        <f t="shared" si="742"/>
        <v>0</v>
      </c>
      <c r="BH333">
        <f t="shared" si="743"/>
        <v>0</v>
      </c>
      <c r="BI333">
        <f t="shared" si="744"/>
        <v>0</v>
      </c>
      <c r="BJ333">
        <f t="shared" si="745"/>
        <v>0</v>
      </c>
      <c r="BK333">
        <f t="shared" si="746"/>
        <v>0</v>
      </c>
      <c r="BL333">
        <f t="shared" si="747"/>
        <v>0</v>
      </c>
      <c r="BM333">
        <f t="shared" si="748"/>
        <v>0</v>
      </c>
      <c r="BN333">
        <f t="shared" si="749"/>
        <v>0</v>
      </c>
      <c r="BO333">
        <f t="shared" si="750"/>
        <v>0</v>
      </c>
      <c r="BP333">
        <f t="shared" si="751"/>
        <v>0</v>
      </c>
      <c r="BQ333">
        <f t="shared" si="752"/>
        <v>0</v>
      </c>
      <c r="BR333">
        <f t="shared" si="753"/>
        <v>0</v>
      </c>
      <c r="BS333">
        <f t="shared" si="754"/>
        <v>0</v>
      </c>
      <c r="BT333">
        <f t="shared" si="755"/>
        <v>0</v>
      </c>
      <c r="BU333">
        <f t="shared" si="756"/>
        <v>0</v>
      </c>
      <c r="BV333">
        <f t="shared" si="757"/>
        <v>0</v>
      </c>
      <c r="BW333">
        <f t="shared" si="758"/>
        <v>0</v>
      </c>
      <c r="BX333">
        <f t="shared" si="759"/>
        <v>0</v>
      </c>
      <c r="BY333">
        <f t="shared" si="760"/>
        <v>0</v>
      </c>
      <c r="BZ333">
        <f t="shared" si="761"/>
        <v>0</v>
      </c>
      <c r="CA333">
        <f t="shared" si="762"/>
        <v>0</v>
      </c>
      <c r="CB333">
        <f t="shared" si="763"/>
        <v>0</v>
      </c>
      <c r="CC333">
        <f t="shared" si="764"/>
        <v>0</v>
      </c>
      <c r="CD333">
        <f t="shared" si="765"/>
        <v>0</v>
      </c>
      <c r="CE333">
        <f t="shared" si="766"/>
        <v>0</v>
      </c>
      <c r="CF333">
        <f t="shared" si="767"/>
        <v>0</v>
      </c>
      <c r="CG333">
        <f t="shared" si="768"/>
        <v>0</v>
      </c>
      <c r="CH333">
        <f t="shared" si="769"/>
        <v>0</v>
      </c>
      <c r="CI333">
        <f t="shared" si="770"/>
        <v>0</v>
      </c>
      <c r="CJ333">
        <f t="shared" si="771"/>
        <v>0</v>
      </c>
      <c r="CK333">
        <f t="shared" si="772"/>
        <v>0</v>
      </c>
      <c r="CL333" t="str">
        <f t="shared" si="773"/>
        <v/>
      </c>
      <c r="CM333" t="str">
        <f t="shared" si="774"/>
        <v/>
      </c>
      <c r="CN333" t="str">
        <f t="shared" si="775"/>
        <v/>
      </c>
      <c r="CO333" t="str">
        <f t="shared" si="776"/>
        <v/>
      </c>
      <c r="CP333" t="str">
        <f t="shared" si="777"/>
        <v/>
      </c>
      <c r="CQ333" t="str">
        <f t="shared" si="778"/>
        <v/>
      </c>
      <c r="CR333" t="str">
        <f t="shared" si="779"/>
        <v/>
      </c>
      <c r="CS333" t="str">
        <f t="shared" si="780"/>
        <v/>
      </c>
      <c r="CT333" t="str">
        <f t="shared" si="781"/>
        <v/>
      </c>
      <c r="CU333" t="str">
        <f t="shared" si="782"/>
        <v/>
      </c>
      <c r="CV333" t="str">
        <f t="shared" si="783"/>
        <v/>
      </c>
      <c r="CW333" t="str">
        <f t="shared" si="784"/>
        <v/>
      </c>
      <c r="CX333" t="str">
        <f t="shared" si="785"/>
        <v/>
      </c>
      <c r="CY333" t="str">
        <f t="shared" si="786"/>
        <v/>
      </c>
      <c r="CZ333" t="str">
        <f t="shared" si="787"/>
        <v/>
      </c>
      <c r="DA333" t="str">
        <f t="shared" si="788"/>
        <v/>
      </c>
      <c r="DB333" t="str">
        <f t="shared" si="789"/>
        <v/>
      </c>
      <c r="DC333" t="str">
        <f t="shared" si="790"/>
        <v/>
      </c>
      <c r="DD333" t="str">
        <f t="shared" si="791"/>
        <v/>
      </c>
      <c r="DE333" t="str">
        <f t="shared" si="792"/>
        <v/>
      </c>
      <c r="DF333" t="str">
        <f t="shared" si="793"/>
        <v/>
      </c>
      <c r="DG333" t="str">
        <f t="shared" si="794"/>
        <v/>
      </c>
      <c r="DH333" t="str">
        <f t="shared" si="795"/>
        <v/>
      </c>
      <c r="DI333" t="str">
        <f t="shared" si="796"/>
        <v/>
      </c>
      <c r="DJ333" t="str">
        <f t="shared" si="797"/>
        <v/>
      </c>
      <c r="DK333" t="str">
        <f t="shared" si="798"/>
        <v/>
      </c>
      <c r="DL333" t="str">
        <f t="shared" si="799"/>
        <v/>
      </c>
      <c r="DM333" t="str">
        <f t="shared" si="800"/>
        <v/>
      </c>
      <c r="DN333" t="str">
        <f t="shared" si="801"/>
        <v/>
      </c>
      <c r="DO333" t="str">
        <f t="shared" si="802"/>
        <v/>
      </c>
      <c r="DP333" t="str">
        <f t="shared" si="803"/>
        <v/>
      </c>
      <c r="DQ333" t="str">
        <f t="shared" si="804"/>
        <v/>
      </c>
      <c r="DR333" t="str">
        <f t="shared" si="805"/>
        <v/>
      </c>
      <c r="DS333" t="str">
        <f t="shared" si="806"/>
        <v/>
      </c>
      <c r="DT333" t="str">
        <f t="shared" si="807"/>
        <v/>
      </c>
      <c r="DU333">
        <f t="shared" si="808"/>
        <v>0</v>
      </c>
      <c r="DV333">
        <f t="shared" si="809"/>
        <v>0</v>
      </c>
      <c r="DW333">
        <f t="shared" si="810"/>
        <v>0</v>
      </c>
      <c r="DX333" t="str">
        <f t="shared" si="811"/>
        <v/>
      </c>
      <c r="DY333" t="str">
        <f t="shared" si="812"/>
        <v/>
      </c>
      <c r="DZ333" t="str">
        <f t="shared" si="813"/>
        <v/>
      </c>
      <c r="EA333" s="5">
        <f t="shared" si="814"/>
        <v>0</v>
      </c>
      <c r="EB333" s="3">
        <f t="shared" si="815"/>
        <v>0</v>
      </c>
    </row>
    <row r="334" spans="2:132" x14ac:dyDescent="0.2">
      <c r="B334">
        <v>329</v>
      </c>
      <c r="C334" s="3">
        <f>Zisk!D348</f>
        <v>0</v>
      </c>
      <c r="D334">
        <f>Zisk!E348</f>
        <v>0</v>
      </c>
      <c r="E334" s="66" t="str">
        <f t="shared" si="702"/>
        <v/>
      </c>
      <c r="F334" t="str">
        <f t="shared" si="703"/>
        <v/>
      </c>
      <c r="G334" s="66" t="str">
        <f t="shared" si="704"/>
        <v/>
      </c>
      <c r="J334">
        <f>VstupniParametry_SKRYT!$D$5</f>
        <v>0.02</v>
      </c>
      <c r="K334">
        <f>VstupniParametry_SKRYT!$D$6</f>
        <v>0.06</v>
      </c>
      <c r="L334">
        <f>VstupniParametry_SKRYT!$D$7</f>
        <v>0.06</v>
      </c>
      <c r="M334">
        <f>VstupniParametry_SKRYT!$D$8</f>
        <v>0.06</v>
      </c>
      <c r="N334">
        <f>VstupniParametry_SKRYT!$D$9</f>
        <v>1.7999999999999999E-2</v>
      </c>
      <c r="O334" s="27">
        <f>VstupniParametry_SKRYT!$D$10</f>
        <v>0.01</v>
      </c>
      <c r="P334" s="27">
        <f>VstupniParametry_SKRYT!$D$11</f>
        <v>0.01</v>
      </c>
      <c r="Q334" s="27">
        <f>VstupniParametry_SKRYT!$D$12</f>
        <v>0.01</v>
      </c>
      <c r="R334" s="27">
        <f>VstupniParametry_SKRYT!$D$13</f>
        <v>0.01</v>
      </c>
      <c r="S334" s="27">
        <f>VstupniParametry_SKRYT!$D$14</f>
        <v>0.01</v>
      </c>
      <c r="T334">
        <f t="shared" si="705"/>
        <v>0</v>
      </c>
      <c r="U334">
        <f t="shared" si="706"/>
        <v>0</v>
      </c>
      <c r="V334">
        <f t="shared" si="707"/>
        <v>0</v>
      </c>
      <c r="W334">
        <f t="shared" si="708"/>
        <v>0</v>
      </c>
      <c r="X334">
        <f t="shared" si="709"/>
        <v>0</v>
      </c>
      <c r="Y334">
        <f t="shared" si="710"/>
        <v>0</v>
      </c>
      <c r="Z334">
        <f t="shared" si="711"/>
        <v>0</v>
      </c>
      <c r="AA334">
        <f t="shared" si="712"/>
        <v>0</v>
      </c>
      <c r="AB334">
        <f t="shared" si="713"/>
        <v>0</v>
      </c>
      <c r="AC334">
        <f t="shared" si="714"/>
        <v>0</v>
      </c>
      <c r="AD334">
        <f t="shared" si="715"/>
        <v>0</v>
      </c>
      <c r="AE334">
        <f t="shared" si="716"/>
        <v>0</v>
      </c>
      <c r="AF334">
        <f t="shared" si="717"/>
        <v>0</v>
      </c>
      <c r="AG334">
        <f t="shared" si="718"/>
        <v>0</v>
      </c>
      <c r="AH334">
        <f t="shared" si="719"/>
        <v>0</v>
      </c>
      <c r="AI334">
        <f t="shared" si="720"/>
        <v>0</v>
      </c>
      <c r="AJ334">
        <f t="shared" si="721"/>
        <v>0</v>
      </c>
      <c r="AK334">
        <f t="shared" si="722"/>
        <v>0</v>
      </c>
      <c r="AL334">
        <f t="shared" si="723"/>
        <v>0</v>
      </c>
      <c r="AM334">
        <f t="shared" si="724"/>
        <v>0</v>
      </c>
      <c r="AN334">
        <f t="shared" si="725"/>
        <v>0</v>
      </c>
      <c r="AO334">
        <f t="shared" si="726"/>
        <v>0</v>
      </c>
      <c r="AP334">
        <f t="shared" si="727"/>
        <v>0</v>
      </c>
      <c r="AQ334">
        <f t="shared" si="728"/>
        <v>0</v>
      </c>
      <c r="AR334">
        <f t="shared" si="729"/>
        <v>0</v>
      </c>
      <c r="AS334">
        <f t="shared" si="730"/>
        <v>0</v>
      </c>
      <c r="AT334">
        <f t="shared" si="700"/>
        <v>0</v>
      </c>
      <c r="AU334">
        <f t="shared" si="731"/>
        <v>0</v>
      </c>
      <c r="AV334">
        <f t="shared" si="732"/>
        <v>0</v>
      </c>
      <c r="AW334">
        <f t="shared" si="701"/>
        <v>0</v>
      </c>
      <c r="AX334">
        <f t="shared" si="733"/>
        <v>0</v>
      </c>
      <c r="AY334">
        <f t="shared" si="734"/>
        <v>0</v>
      </c>
      <c r="AZ334">
        <f t="shared" si="735"/>
        <v>0</v>
      </c>
      <c r="BA334">
        <f t="shared" si="736"/>
        <v>0</v>
      </c>
      <c r="BB334">
        <f t="shared" si="737"/>
        <v>0</v>
      </c>
      <c r="BC334">
        <f t="shared" si="738"/>
        <v>0</v>
      </c>
      <c r="BD334">
        <f t="shared" si="739"/>
        <v>0</v>
      </c>
      <c r="BE334">
        <f t="shared" si="740"/>
        <v>0</v>
      </c>
      <c r="BF334">
        <f t="shared" si="741"/>
        <v>0</v>
      </c>
      <c r="BG334">
        <f t="shared" si="742"/>
        <v>0</v>
      </c>
      <c r="BH334">
        <f t="shared" si="743"/>
        <v>0</v>
      </c>
      <c r="BI334">
        <f t="shared" si="744"/>
        <v>0</v>
      </c>
      <c r="BJ334">
        <f t="shared" si="745"/>
        <v>0</v>
      </c>
      <c r="BK334">
        <f t="shared" si="746"/>
        <v>0</v>
      </c>
      <c r="BL334">
        <f t="shared" si="747"/>
        <v>0</v>
      </c>
      <c r="BM334">
        <f t="shared" si="748"/>
        <v>0</v>
      </c>
      <c r="BN334">
        <f t="shared" si="749"/>
        <v>0</v>
      </c>
      <c r="BO334">
        <f t="shared" si="750"/>
        <v>0</v>
      </c>
      <c r="BP334">
        <f t="shared" si="751"/>
        <v>0</v>
      </c>
      <c r="BQ334">
        <f t="shared" si="752"/>
        <v>0</v>
      </c>
      <c r="BR334">
        <f t="shared" si="753"/>
        <v>0</v>
      </c>
      <c r="BS334">
        <f t="shared" si="754"/>
        <v>0</v>
      </c>
      <c r="BT334">
        <f t="shared" si="755"/>
        <v>0</v>
      </c>
      <c r="BU334">
        <f t="shared" si="756"/>
        <v>0</v>
      </c>
      <c r="BV334">
        <f t="shared" si="757"/>
        <v>0</v>
      </c>
      <c r="BW334">
        <f t="shared" si="758"/>
        <v>0</v>
      </c>
      <c r="BX334">
        <f t="shared" si="759"/>
        <v>0</v>
      </c>
      <c r="BY334">
        <f t="shared" si="760"/>
        <v>0</v>
      </c>
      <c r="BZ334">
        <f t="shared" si="761"/>
        <v>0</v>
      </c>
      <c r="CA334">
        <f t="shared" si="762"/>
        <v>0</v>
      </c>
      <c r="CB334">
        <f t="shared" si="763"/>
        <v>0</v>
      </c>
      <c r="CC334">
        <f t="shared" si="764"/>
        <v>0</v>
      </c>
      <c r="CD334">
        <f t="shared" si="765"/>
        <v>0</v>
      </c>
      <c r="CE334">
        <f t="shared" si="766"/>
        <v>0</v>
      </c>
      <c r="CF334">
        <f t="shared" si="767"/>
        <v>0</v>
      </c>
      <c r="CG334">
        <f t="shared" si="768"/>
        <v>0</v>
      </c>
      <c r="CH334">
        <f t="shared" si="769"/>
        <v>0</v>
      </c>
      <c r="CI334">
        <f t="shared" si="770"/>
        <v>0</v>
      </c>
      <c r="CJ334">
        <f t="shared" si="771"/>
        <v>0</v>
      </c>
      <c r="CK334">
        <f t="shared" si="772"/>
        <v>0</v>
      </c>
      <c r="CL334" t="str">
        <f t="shared" si="773"/>
        <v/>
      </c>
      <c r="CM334" t="str">
        <f t="shared" si="774"/>
        <v/>
      </c>
      <c r="CN334" t="str">
        <f t="shared" si="775"/>
        <v/>
      </c>
      <c r="CO334" t="str">
        <f t="shared" si="776"/>
        <v/>
      </c>
      <c r="CP334" t="str">
        <f t="shared" si="777"/>
        <v/>
      </c>
      <c r="CQ334" t="str">
        <f t="shared" si="778"/>
        <v/>
      </c>
      <c r="CR334" t="str">
        <f t="shared" si="779"/>
        <v/>
      </c>
      <c r="CS334" t="str">
        <f t="shared" si="780"/>
        <v/>
      </c>
      <c r="CT334" t="str">
        <f t="shared" si="781"/>
        <v/>
      </c>
      <c r="CU334" t="str">
        <f t="shared" si="782"/>
        <v/>
      </c>
      <c r="CV334" t="str">
        <f t="shared" si="783"/>
        <v/>
      </c>
      <c r="CW334" t="str">
        <f t="shared" si="784"/>
        <v/>
      </c>
      <c r="CX334" t="str">
        <f t="shared" si="785"/>
        <v/>
      </c>
      <c r="CY334" t="str">
        <f t="shared" si="786"/>
        <v/>
      </c>
      <c r="CZ334" t="str">
        <f t="shared" si="787"/>
        <v/>
      </c>
      <c r="DA334" t="str">
        <f t="shared" si="788"/>
        <v/>
      </c>
      <c r="DB334" t="str">
        <f t="shared" si="789"/>
        <v/>
      </c>
      <c r="DC334" t="str">
        <f t="shared" si="790"/>
        <v/>
      </c>
      <c r="DD334" t="str">
        <f t="shared" si="791"/>
        <v/>
      </c>
      <c r="DE334" t="str">
        <f t="shared" si="792"/>
        <v/>
      </c>
      <c r="DF334" t="str">
        <f t="shared" si="793"/>
        <v/>
      </c>
      <c r="DG334" t="str">
        <f t="shared" si="794"/>
        <v/>
      </c>
      <c r="DH334" t="str">
        <f t="shared" si="795"/>
        <v/>
      </c>
      <c r="DI334" t="str">
        <f t="shared" si="796"/>
        <v/>
      </c>
      <c r="DJ334" t="str">
        <f t="shared" si="797"/>
        <v/>
      </c>
      <c r="DK334" t="str">
        <f t="shared" si="798"/>
        <v/>
      </c>
      <c r="DL334" t="str">
        <f t="shared" si="799"/>
        <v/>
      </c>
      <c r="DM334" t="str">
        <f t="shared" si="800"/>
        <v/>
      </c>
      <c r="DN334" t="str">
        <f t="shared" si="801"/>
        <v/>
      </c>
      <c r="DO334" t="str">
        <f t="shared" si="802"/>
        <v/>
      </c>
      <c r="DP334" t="str">
        <f t="shared" si="803"/>
        <v/>
      </c>
      <c r="DQ334" t="str">
        <f t="shared" si="804"/>
        <v/>
      </c>
      <c r="DR334" t="str">
        <f t="shared" si="805"/>
        <v/>
      </c>
      <c r="DS334" t="str">
        <f t="shared" si="806"/>
        <v/>
      </c>
      <c r="DT334" t="str">
        <f t="shared" si="807"/>
        <v/>
      </c>
      <c r="DU334">
        <f t="shared" si="808"/>
        <v>0</v>
      </c>
      <c r="DV334">
        <f t="shared" si="809"/>
        <v>0</v>
      </c>
      <c r="DW334">
        <f t="shared" si="810"/>
        <v>0</v>
      </c>
      <c r="DX334" t="str">
        <f t="shared" si="811"/>
        <v/>
      </c>
      <c r="DY334" t="str">
        <f t="shared" si="812"/>
        <v/>
      </c>
      <c r="DZ334" t="str">
        <f t="shared" si="813"/>
        <v/>
      </c>
      <c r="EA334" s="5">
        <f t="shared" si="814"/>
        <v>0</v>
      </c>
      <c r="EB334" s="3">
        <f t="shared" si="815"/>
        <v>0</v>
      </c>
    </row>
    <row r="335" spans="2:132" x14ac:dyDescent="0.2">
      <c r="B335" s="25">
        <v>330</v>
      </c>
      <c r="C335" s="26">
        <f>Zisk!D349</f>
        <v>0</v>
      </c>
      <c r="D335">
        <f>Zisk!E349</f>
        <v>0</v>
      </c>
      <c r="E335" s="66" t="str">
        <f t="shared" si="702"/>
        <v/>
      </c>
      <c r="F335" t="str">
        <f t="shared" si="703"/>
        <v/>
      </c>
      <c r="G335" s="66" t="str">
        <f t="shared" si="704"/>
        <v/>
      </c>
      <c r="H335" s="25"/>
      <c r="I335" s="25"/>
      <c r="J335">
        <f>VstupniParametry_SKRYT!$D$5</f>
        <v>0.02</v>
      </c>
      <c r="K335">
        <f>VstupniParametry_SKRYT!$D$6</f>
        <v>0.06</v>
      </c>
      <c r="L335">
        <f>VstupniParametry_SKRYT!$D$7</f>
        <v>0.06</v>
      </c>
      <c r="M335">
        <f>VstupniParametry_SKRYT!$D$8</f>
        <v>0.06</v>
      </c>
      <c r="N335">
        <f>VstupniParametry_SKRYT!$D$9</f>
        <v>1.7999999999999999E-2</v>
      </c>
      <c r="O335" s="27">
        <f>VstupniParametry_SKRYT!$D$10</f>
        <v>0.01</v>
      </c>
      <c r="P335" s="27">
        <f>VstupniParametry_SKRYT!$D$11</f>
        <v>0.01</v>
      </c>
      <c r="Q335" s="27">
        <f>VstupniParametry_SKRYT!$D$12</f>
        <v>0.01</v>
      </c>
      <c r="R335" s="27">
        <f>VstupniParametry_SKRYT!$D$13</f>
        <v>0.01</v>
      </c>
      <c r="S335" s="27">
        <f>VstupniParametry_SKRYT!$D$14</f>
        <v>0.01</v>
      </c>
      <c r="T335">
        <f t="shared" si="705"/>
        <v>0</v>
      </c>
      <c r="U335">
        <f t="shared" si="706"/>
        <v>0</v>
      </c>
      <c r="V335">
        <f t="shared" si="707"/>
        <v>0</v>
      </c>
      <c r="W335">
        <f t="shared" si="708"/>
        <v>0</v>
      </c>
      <c r="X335">
        <f t="shared" si="709"/>
        <v>0</v>
      </c>
      <c r="Y335">
        <f t="shared" si="710"/>
        <v>0</v>
      </c>
      <c r="Z335">
        <f t="shared" si="711"/>
        <v>0</v>
      </c>
      <c r="AA335">
        <f t="shared" si="712"/>
        <v>0</v>
      </c>
      <c r="AB335">
        <f t="shared" si="713"/>
        <v>0</v>
      </c>
      <c r="AC335">
        <f t="shared" si="714"/>
        <v>0</v>
      </c>
      <c r="AD335">
        <f t="shared" si="715"/>
        <v>0</v>
      </c>
      <c r="AE335">
        <f t="shared" si="716"/>
        <v>0</v>
      </c>
      <c r="AF335">
        <f t="shared" si="717"/>
        <v>0</v>
      </c>
      <c r="AG335">
        <f t="shared" si="718"/>
        <v>0</v>
      </c>
      <c r="AH335">
        <f t="shared" si="719"/>
        <v>0</v>
      </c>
      <c r="AI335">
        <f t="shared" si="720"/>
        <v>0</v>
      </c>
      <c r="AJ335">
        <f t="shared" si="721"/>
        <v>0</v>
      </c>
      <c r="AK335">
        <f t="shared" si="722"/>
        <v>0</v>
      </c>
      <c r="AL335">
        <f t="shared" si="723"/>
        <v>0</v>
      </c>
      <c r="AM335">
        <f t="shared" si="724"/>
        <v>0</v>
      </c>
      <c r="AN335">
        <f t="shared" si="725"/>
        <v>0</v>
      </c>
      <c r="AO335">
        <f t="shared" si="726"/>
        <v>0</v>
      </c>
      <c r="AP335">
        <f t="shared" si="727"/>
        <v>0</v>
      </c>
      <c r="AQ335">
        <f t="shared" si="728"/>
        <v>0</v>
      </c>
      <c r="AR335">
        <f t="shared" si="729"/>
        <v>0</v>
      </c>
      <c r="AS335">
        <f t="shared" si="730"/>
        <v>0</v>
      </c>
      <c r="AT335">
        <f t="shared" si="700"/>
        <v>0</v>
      </c>
      <c r="AU335">
        <f t="shared" si="731"/>
        <v>0</v>
      </c>
      <c r="AV335">
        <f t="shared" si="732"/>
        <v>0</v>
      </c>
      <c r="AW335">
        <f t="shared" si="701"/>
        <v>0</v>
      </c>
      <c r="AX335">
        <f t="shared" si="733"/>
        <v>0</v>
      </c>
      <c r="AY335">
        <f t="shared" si="734"/>
        <v>0</v>
      </c>
      <c r="AZ335">
        <f t="shared" si="735"/>
        <v>0</v>
      </c>
      <c r="BA335">
        <f t="shared" si="736"/>
        <v>0</v>
      </c>
      <c r="BB335">
        <f t="shared" si="737"/>
        <v>0</v>
      </c>
      <c r="BC335">
        <f t="shared" si="738"/>
        <v>0</v>
      </c>
      <c r="BD335">
        <f t="shared" si="739"/>
        <v>0</v>
      </c>
      <c r="BE335">
        <f t="shared" si="740"/>
        <v>0</v>
      </c>
      <c r="BF335">
        <f t="shared" si="741"/>
        <v>0</v>
      </c>
      <c r="BG335">
        <f t="shared" si="742"/>
        <v>0</v>
      </c>
      <c r="BH335">
        <f t="shared" si="743"/>
        <v>0</v>
      </c>
      <c r="BI335">
        <f t="shared" si="744"/>
        <v>0</v>
      </c>
      <c r="BJ335">
        <f t="shared" si="745"/>
        <v>0</v>
      </c>
      <c r="BK335">
        <f t="shared" si="746"/>
        <v>0</v>
      </c>
      <c r="BL335">
        <f t="shared" si="747"/>
        <v>0</v>
      </c>
      <c r="BM335">
        <f t="shared" si="748"/>
        <v>0</v>
      </c>
      <c r="BN335">
        <f t="shared" si="749"/>
        <v>0</v>
      </c>
      <c r="BO335">
        <f t="shared" si="750"/>
        <v>0</v>
      </c>
      <c r="BP335">
        <f t="shared" si="751"/>
        <v>0</v>
      </c>
      <c r="BQ335">
        <f t="shared" si="752"/>
        <v>0</v>
      </c>
      <c r="BR335">
        <f t="shared" si="753"/>
        <v>0</v>
      </c>
      <c r="BS335">
        <f t="shared" si="754"/>
        <v>0</v>
      </c>
      <c r="BT335">
        <f t="shared" si="755"/>
        <v>0</v>
      </c>
      <c r="BU335">
        <f t="shared" si="756"/>
        <v>0</v>
      </c>
      <c r="BV335">
        <f t="shared" si="757"/>
        <v>0</v>
      </c>
      <c r="BW335">
        <f t="shared" si="758"/>
        <v>0</v>
      </c>
      <c r="BX335">
        <f t="shared" si="759"/>
        <v>0</v>
      </c>
      <c r="BY335">
        <f t="shared" si="760"/>
        <v>0</v>
      </c>
      <c r="BZ335">
        <f t="shared" si="761"/>
        <v>0</v>
      </c>
      <c r="CA335">
        <f t="shared" si="762"/>
        <v>0</v>
      </c>
      <c r="CB335">
        <f t="shared" si="763"/>
        <v>0</v>
      </c>
      <c r="CC335">
        <f t="shared" si="764"/>
        <v>0</v>
      </c>
      <c r="CD335">
        <f t="shared" si="765"/>
        <v>0</v>
      </c>
      <c r="CE335">
        <f t="shared" si="766"/>
        <v>0</v>
      </c>
      <c r="CF335">
        <f t="shared" si="767"/>
        <v>0</v>
      </c>
      <c r="CG335">
        <f t="shared" si="768"/>
        <v>0</v>
      </c>
      <c r="CH335">
        <f t="shared" si="769"/>
        <v>0</v>
      </c>
      <c r="CI335">
        <f t="shared" si="770"/>
        <v>0</v>
      </c>
      <c r="CJ335">
        <f t="shared" si="771"/>
        <v>0</v>
      </c>
      <c r="CK335">
        <f t="shared" si="772"/>
        <v>0</v>
      </c>
      <c r="CL335" t="str">
        <f t="shared" si="773"/>
        <v/>
      </c>
      <c r="CM335" t="str">
        <f t="shared" si="774"/>
        <v/>
      </c>
      <c r="CN335" t="str">
        <f t="shared" si="775"/>
        <v/>
      </c>
      <c r="CO335" t="str">
        <f t="shared" si="776"/>
        <v/>
      </c>
      <c r="CP335" t="str">
        <f t="shared" si="777"/>
        <v/>
      </c>
      <c r="CQ335" t="str">
        <f t="shared" si="778"/>
        <v/>
      </c>
      <c r="CR335" t="str">
        <f t="shared" si="779"/>
        <v/>
      </c>
      <c r="CS335" t="str">
        <f t="shared" si="780"/>
        <v/>
      </c>
      <c r="CT335" t="str">
        <f t="shared" si="781"/>
        <v/>
      </c>
      <c r="CU335" t="str">
        <f t="shared" si="782"/>
        <v/>
      </c>
      <c r="CV335" t="str">
        <f t="shared" si="783"/>
        <v/>
      </c>
      <c r="CW335" t="str">
        <f t="shared" si="784"/>
        <v/>
      </c>
      <c r="CX335" t="str">
        <f t="shared" si="785"/>
        <v/>
      </c>
      <c r="CY335" t="str">
        <f t="shared" si="786"/>
        <v/>
      </c>
      <c r="CZ335" t="str">
        <f t="shared" si="787"/>
        <v/>
      </c>
      <c r="DA335" t="str">
        <f t="shared" si="788"/>
        <v/>
      </c>
      <c r="DB335" t="str">
        <f t="shared" si="789"/>
        <v/>
      </c>
      <c r="DC335" t="str">
        <f t="shared" si="790"/>
        <v/>
      </c>
      <c r="DD335" t="str">
        <f t="shared" si="791"/>
        <v/>
      </c>
      <c r="DE335" t="str">
        <f t="shared" si="792"/>
        <v/>
      </c>
      <c r="DF335" t="str">
        <f t="shared" si="793"/>
        <v/>
      </c>
      <c r="DG335" t="str">
        <f t="shared" si="794"/>
        <v/>
      </c>
      <c r="DH335" t="str">
        <f t="shared" si="795"/>
        <v/>
      </c>
      <c r="DI335" t="str">
        <f t="shared" si="796"/>
        <v/>
      </c>
      <c r="DJ335" t="str">
        <f t="shared" si="797"/>
        <v/>
      </c>
      <c r="DK335" t="str">
        <f t="shared" si="798"/>
        <v/>
      </c>
      <c r="DL335" t="str">
        <f t="shared" si="799"/>
        <v/>
      </c>
      <c r="DM335" t="str">
        <f t="shared" si="800"/>
        <v/>
      </c>
      <c r="DN335" t="str">
        <f t="shared" si="801"/>
        <v/>
      </c>
      <c r="DO335" t="str">
        <f t="shared" si="802"/>
        <v/>
      </c>
      <c r="DP335" t="str">
        <f t="shared" si="803"/>
        <v/>
      </c>
      <c r="DQ335" t="str">
        <f t="shared" si="804"/>
        <v/>
      </c>
      <c r="DR335" t="str">
        <f t="shared" si="805"/>
        <v/>
      </c>
      <c r="DS335" t="str">
        <f t="shared" si="806"/>
        <v/>
      </c>
      <c r="DT335" t="str">
        <f t="shared" si="807"/>
        <v/>
      </c>
      <c r="DU335">
        <f t="shared" si="808"/>
        <v>0</v>
      </c>
      <c r="DV335">
        <f t="shared" si="809"/>
        <v>0</v>
      </c>
      <c r="DW335">
        <f t="shared" si="810"/>
        <v>0</v>
      </c>
      <c r="DX335" t="str">
        <f t="shared" si="811"/>
        <v/>
      </c>
      <c r="DY335" t="str">
        <f t="shared" si="812"/>
        <v/>
      </c>
      <c r="DZ335" t="str">
        <f t="shared" si="813"/>
        <v/>
      </c>
      <c r="EA335" s="5">
        <f t="shared" si="814"/>
        <v>0</v>
      </c>
      <c r="EB335" s="3">
        <f t="shared" si="815"/>
        <v>0</v>
      </c>
    </row>
    <row r="336" spans="2:132" x14ac:dyDescent="0.2">
      <c r="B336">
        <v>331</v>
      </c>
      <c r="C336" s="3">
        <f>Zisk!D350</f>
        <v>0</v>
      </c>
      <c r="D336">
        <f>Zisk!E350</f>
        <v>0</v>
      </c>
      <c r="E336" s="66" t="str">
        <f t="shared" si="702"/>
        <v/>
      </c>
      <c r="F336" t="str">
        <f t="shared" si="703"/>
        <v/>
      </c>
      <c r="G336" s="66" t="str">
        <f t="shared" si="704"/>
        <v/>
      </c>
      <c r="J336">
        <f>VstupniParametry_SKRYT!$D$5</f>
        <v>0.02</v>
      </c>
      <c r="K336">
        <f>VstupniParametry_SKRYT!$D$6</f>
        <v>0.06</v>
      </c>
      <c r="L336">
        <f>VstupniParametry_SKRYT!$D$7</f>
        <v>0.06</v>
      </c>
      <c r="M336">
        <f>VstupniParametry_SKRYT!$D$8</f>
        <v>0.06</v>
      </c>
      <c r="N336">
        <f>VstupniParametry_SKRYT!$D$9</f>
        <v>1.7999999999999999E-2</v>
      </c>
      <c r="O336" s="27">
        <f>VstupniParametry_SKRYT!$D$10</f>
        <v>0.01</v>
      </c>
      <c r="P336" s="27">
        <f>VstupniParametry_SKRYT!$D$11</f>
        <v>0.01</v>
      </c>
      <c r="Q336" s="27">
        <f>VstupniParametry_SKRYT!$D$12</f>
        <v>0.01</v>
      </c>
      <c r="R336" s="27">
        <f>VstupniParametry_SKRYT!$D$13</f>
        <v>0.01</v>
      </c>
      <c r="S336" s="27">
        <f>VstupniParametry_SKRYT!$D$14</f>
        <v>0.01</v>
      </c>
      <c r="T336">
        <f t="shared" si="705"/>
        <v>0</v>
      </c>
      <c r="U336">
        <f t="shared" si="706"/>
        <v>0</v>
      </c>
      <c r="V336">
        <f t="shared" si="707"/>
        <v>0</v>
      </c>
      <c r="W336">
        <f t="shared" si="708"/>
        <v>0</v>
      </c>
      <c r="X336">
        <f t="shared" si="709"/>
        <v>0</v>
      </c>
      <c r="Y336">
        <f t="shared" si="710"/>
        <v>0</v>
      </c>
      <c r="Z336">
        <f t="shared" si="711"/>
        <v>0</v>
      </c>
      <c r="AA336">
        <f t="shared" si="712"/>
        <v>0</v>
      </c>
      <c r="AB336">
        <f t="shared" si="713"/>
        <v>0</v>
      </c>
      <c r="AC336">
        <f t="shared" si="714"/>
        <v>0</v>
      </c>
      <c r="AD336">
        <f t="shared" si="715"/>
        <v>0</v>
      </c>
      <c r="AE336">
        <f t="shared" si="716"/>
        <v>0</v>
      </c>
      <c r="AF336">
        <f t="shared" si="717"/>
        <v>0</v>
      </c>
      <c r="AG336">
        <f t="shared" si="718"/>
        <v>0</v>
      </c>
      <c r="AH336">
        <f t="shared" si="719"/>
        <v>0</v>
      </c>
      <c r="AI336">
        <f t="shared" si="720"/>
        <v>0</v>
      </c>
      <c r="AJ336">
        <f t="shared" si="721"/>
        <v>0</v>
      </c>
      <c r="AK336">
        <f t="shared" si="722"/>
        <v>0</v>
      </c>
      <c r="AL336">
        <f t="shared" si="723"/>
        <v>0</v>
      </c>
      <c r="AM336">
        <f t="shared" si="724"/>
        <v>0</v>
      </c>
      <c r="AN336">
        <f t="shared" si="725"/>
        <v>0</v>
      </c>
      <c r="AO336">
        <f t="shared" si="726"/>
        <v>0</v>
      </c>
      <c r="AP336">
        <f t="shared" si="727"/>
        <v>0</v>
      </c>
      <c r="AQ336">
        <f t="shared" si="728"/>
        <v>0</v>
      </c>
      <c r="AR336">
        <f t="shared" si="729"/>
        <v>0</v>
      </c>
      <c r="AS336">
        <f t="shared" si="730"/>
        <v>0</v>
      </c>
      <c r="AT336">
        <f t="shared" si="700"/>
        <v>0</v>
      </c>
      <c r="AU336">
        <f t="shared" si="731"/>
        <v>0</v>
      </c>
      <c r="AV336">
        <f t="shared" si="732"/>
        <v>0</v>
      </c>
      <c r="AW336">
        <f t="shared" si="701"/>
        <v>0</v>
      </c>
      <c r="AX336">
        <f t="shared" si="733"/>
        <v>0</v>
      </c>
      <c r="AY336">
        <f t="shared" si="734"/>
        <v>0</v>
      </c>
      <c r="AZ336">
        <f t="shared" si="735"/>
        <v>0</v>
      </c>
      <c r="BA336">
        <f t="shared" si="736"/>
        <v>0</v>
      </c>
      <c r="BB336">
        <f t="shared" si="737"/>
        <v>0</v>
      </c>
      <c r="BC336">
        <f t="shared" si="738"/>
        <v>0</v>
      </c>
      <c r="BD336">
        <f t="shared" si="739"/>
        <v>0</v>
      </c>
      <c r="BE336">
        <f t="shared" si="740"/>
        <v>0</v>
      </c>
      <c r="BF336">
        <f t="shared" si="741"/>
        <v>0</v>
      </c>
      <c r="BG336">
        <f t="shared" si="742"/>
        <v>0</v>
      </c>
      <c r="BH336">
        <f t="shared" si="743"/>
        <v>0</v>
      </c>
      <c r="BI336">
        <f t="shared" si="744"/>
        <v>0</v>
      </c>
      <c r="BJ336">
        <f t="shared" si="745"/>
        <v>0</v>
      </c>
      <c r="BK336">
        <f t="shared" si="746"/>
        <v>0</v>
      </c>
      <c r="BL336">
        <f t="shared" si="747"/>
        <v>0</v>
      </c>
      <c r="BM336">
        <f t="shared" si="748"/>
        <v>0</v>
      </c>
      <c r="BN336">
        <f t="shared" si="749"/>
        <v>0</v>
      </c>
      <c r="BO336">
        <f t="shared" si="750"/>
        <v>0</v>
      </c>
      <c r="BP336">
        <f t="shared" si="751"/>
        <v>0</v>
      </c>
      <c r="BQ336">
        <f t="shared" si="752"/>
        <v>0</v>
      </c>
      <c r="BR336">
        <f t="shared" si="753"/>
        <v>0</v>
      </c>
      <c r="BS336">
        <f t="shared" si="754"/>
        <v>0</v>
      </c>
      <c r="BT336">
        <f t="shared" si="755"/>
        <v>0</v>
      </c>
      <c r="BU336">
        <f t="shared" si="756"/>
        <v>0</v>
      </c>
      <c r="BV336">
        <f t="shared" si="757"/>
        <v>0</v>
      </c>
      <c r="BW336">
        <f t="shared" si="758"/>
        <v>0</v>
      </c>
      <c r="BX336">
        <f t="shared" si="759"/>
        <v>0</v>
      </c>
      <c r="BY336">
        <f t="shared" si="760"/>
        <v>0</v>
      </c>
      <c r="BZ336">
        <f t="shared" si="761"/>
        <v>0</v>
      </c>
      <c r="CA336">
        <f t="shared" si="762"/>
        <v>0</v>
      </c>
      <c r="CB336">
        <f t="shared" si="763"/>
        <v>0</v>
      </c>
      <c r="CC336">
        <f t="shared" si="764"/>
        <v>0</v>
      </c>
      <c r="CD336">
        <f t="shared" si="765"/>
        <v>0</v>
      </c>
      <c r="CE336">
        <f t="shared" si="766"/>
        <v>0</v>
      </c>
      <c r="CF336">
        <f t="shared" si="767"/>
        <v>0</v>
      </c>
      <c r="CG336">
        <f t="shared" si="768"/>
        <v>0</v>
      </c>
      <c r="CH336">
        <f t="shared" si="769"/>
        <v>0</v>
      </c>
      <c r="CI336">
        <f t="shared" si="770"/>
        <v>0</v>
      </c>
      <c r="CJ336">
        <f t="shared" si="771"/>
        <v>0</v>
      </c>
      <c r="CK336">
        <f t="shared" si="772"/>
        <v>0</v>
      </c>
      <c r="CL336" t="str">
        <f t="shared" si="773"/>
        <v/>
      </c>
      <c r="CM336" t="str">
        <f t="shared" si="774"/>
        <v/>
      </c>
      <c r="CN336" t="str">
        <f t="shared" si="775"/>
        <v/>
      </c>
      <c r="CO336" t="str">
        <f t="shared" si="776"/>
        <v/>
      </c>
      <c r="CP336" t="str">
        <f t="shared" si="777"/>
        <v/>
      </c>
      <c r="CQ336" t="str">
        <f t="shared" si="778"/>
        <v/>
      </c>
      <c r="CR336" t="str">
        <f t="shared" si="779"/>
        <v/>
      </c>
      <c r="CS336" t="str">
        <f t="shared" si="780"/>
        <v/>
      </c>
      <c r="CT336" t="str">
        <f t="shared" si="781"/>
        <v/>
      </c>
      <c r="CU336" t="str">
        <f t="shared" si="782"/>
        <v/>
      </c>
      <c r="CV336" t="str">
        <f t="shared" si="783"/>
        <v/>
      </c>
      <c r="CW336" t="str">
        <f t="shared" si="784"/>
        <v/>
      </c>
      <c r="CX336" t="str">
        <f t="shared" si="785"/>
        <v/>
      </c>
      <c r="CY336" t="str">
        <f t="shared" si="786"/>
        <v/>
      </c>
      <c r="CZ336" t="str">
        <f t="shared" si="787"/>
        <v/>
      </c>
      <c r="DA336" t="str">
        <f t="shared" si="788"/>
        <v/>
      </c>
      <c r="DB336" t="str">
        <f t="shared" si="789"/>
        <v/>
      </c>
      <c r="DC336" t="str">
        <f t="shared" si="790"/>
        <v/>
      </c>
      <c r="DD336" t="str">
        <f t="shared" si="791"/>
        <v/>
      </c>
      <c r="DE336" t="str">
        <f t="shared" si="792"/>
        <v/>
      </c>
      <c r="DF336" t="str">
        <f t="shared" si="793"/>
        <v/>
      </c>
      <c r="DG336" t="str">
        <f t="shared" si="794"/>
        <v/>
      </c>
      <c r="DH336" t="str">
        <f t="shared" si="795"/>
        <v/>
      </c>
      <c r="DI336" t="str">
        <f t="shared" si="796"/>
        <v/>
      </c>
      <c r="DJ336" t="str">
        <f t="shared" si="797"/>
        <v/>
      </c>
      <c r="DK336" t="str">
        <f t="shared" si="798"/>
        <v/>
      </c>
      <c r="DL336" t="str">
        <f t="shared" si="799"/>
        <v/>
      </c>
      <c r="DM336" t="str">
        <f t="shared" si="800"/>
        <v/>
      </c>
      <c r="DN336" t="str">
        <f t="shared" si="801"/>
        <v/>
      </c>
      <c r="DO336" t="str">
        <f t="shared" si="802"/>
        <v/>
      </c>
      <c r="DP336" t="str">
        <f t="shared" si="803"/>
        <v/>
      </c>
      <c r="DQ336" t="str">
        <f t="shared" si="804"/>
        <v/>
      </c>
      <c r="DR336" t="str">
        <f t="shared" si="805"/>
        <v/>
      </c>
      <c r="DS336" t="str">
        <f t="shared" si="806"/>
        <v/>
      </c>
      <c r="DT336" t="str">
        <f t="shared" si="807"/>
        <v/>
      </c>
      <c r="DU336">
        <f t="shared" si="808"/>
        <v>0</v>
      </c>
      <c r="DV336">
        <f t="shared" si="809"/>
        <v>0</v>
      </c>
      <c r="DW336">
        <f t="shared" si="810"/>
        <v>0</v>
      </c>
      <c r="DX336" t="str">
        <f t="shared" si="811"/>
        <v/>
      </c>
      <c r="DY336" t="str">
        <f t="shared" si="812"/>
        <v/>
      </c>
      <c r="DZ336" t="str">
        <f t="shared" si="813"/>
        <v/>
      </c>
      <c r="EA336" s="5">
        <f t="shared" si="814"/>
        <v>0</v>
      </c>
      <c r="EB336" s="3">
        <f t="shared" si="815"/>
        <v>0</v>
      </c>
    </row>
    <row r="337" spans="2:132" x14ac:dyDescent="0.2">
      <c r="B337" s="25">
        <v>332</v>
      </c>
      <c r="C337" s="26">
        <f>Zisk!D351</f>
        <v>0</v>
      </c>
      <c r="D337">
        <f>Zisk!E351</f>
        <v>0</v>
      </c>
      <c r="E337" s="66" t="str">
        <f t="shared" si="702"/>
        <v/>
      </c>
      <c r="F337" t="str">
        <f t="shared" si="703"/>
        <v/>
      </c>
      <c r="G337" s="66" t="str">
        <f t="shared" si="704"/>
        <v/>
      </c>
      <c r="H337" s="25"/>
      <c r="I337" s="25"/>
      <c r="J337">
        <f>VstupniParametry_SKRYT!$D$5</f>
        <v>0.02</v>
      </c>
      <c r="K337">
        <f>VstupniParametry_SKRYT!$D$6</f>
        <v>0.06</v>
      </c>
      <c r="L337">
        <f>VstupniParametry_SKRYT!$D$7</f>
        <v>0.06</v>
      </c>
      <c r="M337">
        <f>VstupniParametry_SKRYT!$D$8</f>
        <v>0.06</v>
      </c>
      <c r="N337">
        <f>VstupniParametry_SKRYT!$D$9</f>
        <v>1.7999999999999999E-2</v>
      </c>
      <c r="O337" s="27">
        <f>VstupniParametry_SKRYT!$D$10</f>
        <v>0.01</v>
      </c>
      <c r="P337" s="27">
        <f>VstupniParametry_SKRYT!$D$11</f>
        <v>0.01</v>
      </c>
      <c r="Q337" s="27">
        <f>VstupniParametry_SKRYT!$D$12</f>
        <v>0.01</v>
      </c>
      <c r="R337" s="27">
        <f>VstupniParametry_SKRYT!$D$13</f>
        <v>0.01</v>
      </c>
      <c r="S337" s="27">
        <f>VstupniParametry_SKRYT!$D$14</f>
        <v>0.01</v>
      </c>
      <c r="T337">
        <f t="shared" si="705"/>
        <v>0</v>
      </c>
      <c r="U337">
        <f t="shared" si="706"/>
        <v>0</v>
      </c>
      <c r="V337">
        <f t="shared" si="707"/>
        <v>0</v>
      </c>
      <c r="W337">
        <f t="shared" si="708"/>
        <v>0</v>
      </c>
      <c r="X337">
        <f t="shared" si="709"/>
        <v>0</v>
      </c>
      <c r="Y337">
        <f t="shared" si="710"/>
        <v>0</v>
      </c>
      <c r="Z337">
        <f t="shared" si="711"/>
        <v>0</v>
      </c>
      <c r="AA337">
        <f t="shared" si="712"/>
        <v>0</v>
      </c>
      <c r="AB337">
        <f t="shared" si="713"/>
        <v>0</v>
      </c>
      <c r="AC337">
        <f t="shared" si="714"/>
        <v>0</v>
      </c>
      <c r="AD337">
        <f t="shared" si="715"/>
        <v>0</v>
      </c>
      <c r="AE337">
        <f t="shared" si="716"/>
        <v>0</v>
      </c>
      <c r="AF337">
        <f t="shared" si="717"/>
        <v>0</v>
      </c>
      <c r="AG337">
        <f t="shared" si="718"/>
        <v>0</v>
      </c>
      <c r="AH337">
        <f t="shared" si="719"/>
        <v>0</v>
      </c>
      <c r="AI337">
        <f t="shared" si="720"/>
        <v>0</v>
      </c>
      <c r="AJ337">
        <f t="shared" si="721"/>
        <v>0</v>
      </c>
      <c r="AK337">
        <f t="shared" si="722"/>
        <v>0</v>
      </c>
      <c r="AL337">
        <f t="shared" si="723"/>
        <v>0</v>
      </c>
      <c r="AM337">
        <f t="shared" si="724"/>
        <v>0</v>
      </c>
      <c r="AN337">
        <f t="shared" si="725"/>
        <v>0</v>
      </c>
      <c r="AO337">
        <f t="shared" si="726"/>
        <v>0</v>
      </c>
      <c r="AP337">
        <f t="shared" si="727"/>
        <v>0</v>
      </c>
      <c r="AQ337">
        <f t="shared" si="728"/>
        <v>0</v>
      </c>
      <c r="AR337">
        <f t="shared" si="729"/>
        <v>0</v>
      </c>
      <c r="AS337">
        <f t="shared" si="730"/>
        <v>0</v>
      </c>
      <c r="AT337">
        <f t="shared" si="700"/>
        <v>0</v>
      </c>
      <c r="AU337">
        <f t="shared" si="731"/>
        <v>0</v>
      </c>
      <c r="AV337">
        <f t="shared" si="732"/>
        <v>0</v>
      </c>
      <c r="AW337">
        <f t="shared" si="701"/>
        <v>0</v>
      </c>
      <c r="AX337">
        <f t="shared" si="733"/>
        <v>0</v>
      </c>
      <c r="AY337">
        <f t="shared" si="734"/>
        <v>0</v>
      </c>
      <c r="AZ337">
        <f t="shared" si="735"/>
        <v>0</v>
      </c>
      <c r="BA337">
        <f t="shared" si="736"/>
        <v>0</v>
      </c>
      <c r="BB337">
        <f t="shared" si="737"/>
        <v>0</v>
      </c>
      <c r="BC337">
        <f t="shared" si="738"/>
        <v>0</v>
      </c>
      <c r="BD337">
        <f t="shared" si="739"/>
        <v>0</v>
      </c>
      <c r="BE337">
        <f t="shared" si="740"/>
        <v>0</v>
      </c>
      <c r="BF337">
        <f t="shared" si="741"/>
        <v>0</v>
      </c>
      <c r="BG337">
        <f t="shared" si="742"/>
        <v>0</v>
      </c>
      <c r="BH337">
        <f t="shared" si="743"/>
        <v>0</v>
      </c>
      <c r="BI337">
        <f t="shared" si="744"/>
        <v>0</v>
      </c>
      <c r="BJ337">
        <f t="shared" si="745"/>
        <v>0</v>
      </c>
      <c r="BK337">
        <f t="shared" si="746"/>
        <v>0</v>
      </c>
      <c r="BL337">
        <f t="shared" si="747"/>
        <v>0</v>
      </c>
      <c r="BM337">
        <f t="shared" si="748"/>
        <v>0</v>
      </c>
      <c r="BN337">
        <f t="shared" si="749"/>
        <v>0</v>
      </c>
      <c r="BO337">
        <f t="shared" si="750"/>
        <v>0</v>
      </c>
      <c r="BP337">
        <f t="shared" si="751"/>
        <v>0</v>
      </c>
      <c r="BQ337">
        <f t="shared" si="752"/>
        <v>0</v>
      </c>
      <c r="BR337">
        <f t="shared" si="753"/>
        <v>0</v>
      </c>
      <c r="BS337">
        <f t="shared" si="754"/>
        <v>0</v>
      </c>
      <c r="BT337">
        <f t="shared" si="755"/>
        <v>0</v>
      </c>
      <c r="BU337">
        <f t="shared" si="756"/>
        <v>0</v>
      </c>
      <c r="BV337">
        <f t="shared" si="757"/>
        <v>0</v>
      </c>
      <c r="BW337">
        <f t="shared" si="758"/>
        <v>0</v>
      </c>
      <c r="BX337">
        <f t="shared" si="759"/>
        <v>0</v>
      </c>
      <c r="BY337">
        <f t="shared" si="760"/>
        <v>0</v>
      </c>
      <c r="BZ337">
        <f t="shared" si="761"/>
        <v>0</v>
      </c>
      <c r="CA337">
        <f t="shared" si="762"/>
        <v>0</v>
      </c>
      <c r="CB337">
        <f t="shared" si="763"/>
        <v>0</v>
      </c>
      <c r="CC337">
        <f t="shared" si="764"/>
        <v>0</v>
      </c>
      <c r="CD337">
        <f t="shared" si="765"/>
        <v>0</v>
      </c>
      <c r="CE337">
        <f t="shared" si="766"/>
        <v>0</v>
      </c>
      <c r="CF337">
        <f t="shared" si="767"/>
        <v>0</v>
      </c>
      <c r="CG337">
        <f t="shared" si="768"/>
        <v>0</v>
      </c>
      <c r="CH337">
        <f t="shared" si="769"/>
        <v>0</v>
      </c>
      <c r="CI337">
        <f t="shared" si="770"/>
        <v>0</v>
      </c>
      <c r="CJ337">
        <f t="shared" si="771"/>
        <v>0</v>
      </c>
      <c r="CK337">
        <f t="shared" si="772"/>
        <v>0</v>
      </c>
      <c r="CL337" t="str">
        <f t="shared" si="773"/>
        <v/>
      </c>
      <c r="CM337" t="str">
        <f t="shared" si="774"/>
        <v/>
      </c>
      <c r="CN337" t="str">
        <f t="shared" si="775"/>
        <v/>
      </c>
      <c r="CO337" t="str">
        <f t="shared" si="776"/>
        <v/>
      </c>
      <c r="CP337" t="str">
        <f t="shared" si="777"/>
        <v/>
      </c>
      <c r="CQ337" t="str">
        <f t="shared" si="778"/>
        <v/>
      </c>
      <c r="CR337" t="str">
        <f t="shared" si="779"/>
        <v/>
      </c>
      <c r="CS337" t="str">
        <f t="shared" si="780"/>
        <v/>
      </c>
      <c r="CT337" t="str">
        <f t="shared" si="781"/>
        <v/>
      </c>
      <c r="CU337" t="str">
        <f t="shared" si="782"/>
        <v/>
      </c>
      <c r="CV337" t="str">
        <f t="shared" si="783"/>
        <v/>
      </c>
      <c r="CW337" t="str">
        <f t="shared" si="784"/>
        <v/>
      </c>
      <c r="CX337" t="str">
        <f t="shared" si="785"/>
        <v/>
      </c>
      <c r="CY337" t="str">
        <f t="shared" si="786"/>
        <v/>
      </c>
      <c r="CZ337" t="str">
        <f t="shared" si="787"/>
        <v/>
      </c>
      <c r="DA337" t="str">
        <f t="shared" si="788"/>
        <v/>
      </c>
      <c r="DB337" t="str">
        <f t="shared" si="789"/>
        <v/>
      </c>
      <c r="DC337" t="str">
        <f t="shared" si="790"/>
        <v/>
      </c>
      <c r="DD337" t="str">
        <f t="shared" si="791"/>
        <v/>
      </c>
      <c r="DE337" t="str">
        <f t="shared" si="792"/>
        <v/>
      </c>
      <c r="DF337" t="str">
        <f t="shared" si="793"/>
        <v/>
      </c>
      <c r="DG337" t="str">
        <f t="shared" si="794"/>
        <v/>
      </c>
      <c r="DH337" t="str">
        <f t="shared" si="795"/>
        <v/>
      </c>
      <c r="DI337" t="str">
        <f t="shared" si="796"/>
        <v/>
      </c>
      <c r="DJ337" t="str">
        <f t="shared" si="797"/>
        <v/>
      </c>
      <c r="DK337" t="str">
        <f t="shared" si="798"/>
        <v/>
      </c>
      <c r="DL337" t="str">
        <f t="shared" si="799"/>
        <v/>
      </c>
      <c r="DM337" t="str">
        <f t="shared" si="800"/>
        <v/>
      </c>
      <c r="DN337" t="str">
        <f t="shared" si="801"/>
        <v/>
      </c>
      <c r="DO337" t="str">
        <f t="shared" si="802"/>
        <v/>
      </c>
      <c r="DP337" t="str">
        <f t="shared" si="803"/>
        <v/>
      </c>
      <c r="DQ337" t="str">
        <f t="shared" si="804"/>
        <v/>
      </c>
      <c r="DR337" t="str">
        <f t="shared" si="805"/>
        <v/>
      </c>
      <c r="DS337" t="str">
        <f t="shared" si="806"/>
        <v/>
      </c>
      <c r="DT337" t="str">
        <f t="shared" si="807"/>
        <v/>
      </c>
      <c r="DU337">
        <f t="shared" si="808"/>
        <v>0</v>
      </c>
      <c r="DV337">
        <f t="shared" si="809"/>
        <v>0</v>
      </c>
      <c r="DW337">
        <f t="shared" si="810"/>
        <v>0</v>
      </c>
      <c r="DX337" t="str">
        <f t="shared" si="811"/>
        <v/>
      </c>
      <c r="DY337" t="str">
        <f t="shared" si="812"/>
        <v/>
      </c>
      <c r="DZ337" t="str">
        <f t="shared" si="813"/>
        <v/>
      </c>
      <c r="EA337" s="5">
        <f t="shared" si="814"/>
        <v>0</v>
      </c>
      <c r="EB337" s="3">
        <f t="shared" si="815"/>
        <v>0</v>
      </c>
    </row>
    <row r="338" spans="2:132" x14ac:dyDescent="0.2">
      <c r="B338">
        <v>333</v>
      </c>
      <c r="C338" s="3">
        <f>Zisk!D352</f>
        <v>0</v>
      </c>
      <c r="D338">
        <f>Zisk!E352</f>
        <v>0</v>
      </c>
      <c r="E338" s="66" t="str">
        <f t="shared" si="702"/>
        <v/>
      </c>
      <c r="F338" t="str">
        <f t="shared" si="703"/>
        <v/>
      </c>
      <c r="G338" s="66" t="str">
        <f t="shared" si="704"/>
        <v/>
      </c>
      <c r="J338">
        <f>VstupniParametry_SKRYT!$D$5</f>
        <v>0.02</v>
      </c>
      <c r="K338">
        <f>VstupniParametry_SKRYT!$D$6</f>
        <v>0.06</v>
      </c>
      <c r="L338">
        <f>VstupniParametry_SKRYT!$D$7</f>
        <v>0.06</v>
      </c>
      <c r="M338">
        <f>VstupniParametry_SKRYT!$D$8</f>
        <v>0.06</v>
      </c>
      <c r="N338">
        <f>VstupniParametry_SKRYT!$D$9</f>
        <v>1.7999999999999999E-2</v>
      </c>
      <c r="O338" s="27">
        <f>VstupniParametry_SKRYT!$D$10</f>
        <v>0.01</v>
      </c>
      <c r="P338" s="27">
        <f>VstupniParametry_SKRYT!$D$11</f>
        <v>0.01</v>
      </c>
      <c r="Q338" s="27">
        <f>VstupniParametry_SKRYT!$D$12</f>
        <v>0.01</v>
      </c>
      <c r="R338" s="27">
        <f>VstupniParametry_SKRYT!$D$13</f>
        <v>0.01</v>
      </c>
      <c r="S338" s="27">
        <f>VstupniParametry_SKRYT!$D$14</f>
        <v>0.01</v>
      </c>
      <c r="T338">
        <f t="shared" si="705"/>
        <v>0</v>
      </c>
      <c r="U338">
        <f t="shared" si="706"/>
        <v>0</v>
      </c>
      <c r="V338">
        <f t="shared" si="707"/>
        <v>0</v>
      </c>
      <c r="W338">
        <f t="shared" si="708"/>
        <v>0</v>
      </c>
      <c r="X338">
        <f t="shared" si="709"/>
        <v>0</v>
      </c>
      <c r="Y338">
        <f t="shared" si="710"/>
        <v>0</v>
      </c>
      <c r="Z338">
        <f t="shared" si="711"/>
        <v>0</v>
      </c>
      <c r="AA338">
        <f t="shared" si="712"/>
        <v>0</v>
      </c>
      <c r="AB338">
        <f t="shared" si="713"/>
        <v>0</v>
      </c>
      <c r="AC338">
        <f t="shared" si="714"/>
        <v>0</v>
      </c>
      <c r="AD338">
        <f t="shared" si="715"/>
        <v>0</v>
      </c>
      <c r="AE338">
        <f t="shared" si="716"/>
        <v>0</v>
      </c>
      <c r="AF338">
        <f t="shared" si="717"/>
        <v>0</v>
      </c>
      <c r="AG338">
        <f t="shared" si="718"/>
        <v>0</v>
      </c>
      <c r="AH338">
        <f t="shared" si="719"/>
        <v>0</v>
      </c>
      <c r="AI338">
        <f t="shared" si="720"/>
        <v>0</v>
      </c>
      <c r="AJ338">
        <f t="shared" si="721"/>
        <v>0</v>
      </c>
      <c r="AK338">
        <f t="shared" si="722"/>
        <v>0</v>
      </c>
      <c r="AL338">
        <f t="shared" si="723"/>
        <v>0</v>
      </c>
      <c r="AM338">
        <f t="shared" si="724"/>
        <v>0</v>
      </c>
      <c r="AN338">
        <f t="shared" si="725"/>
        <v>0</v>
      </c>
      <c r="AO338">
        <f t="shared" si="726"/>
        <v>0</v>
      </c>
      <c r="AP338">
        <f t="shared" si="727"/>
        <v>0</v>
      </c>
      <c r="AQ338">
        <f t="shared" si="728"/>
        <v>0</v>
      </c>
      <c r="AR338">
        <f t="shared" si="729"/>
        <v>0</v>
      </c>
      <c r="AS338">
        <f t="shared" si="730"/>
        <v>0</v>
      </c>
      <c r="AT338">
        <f t="shared" si="700"/>
        <v>0</v>
      </c>
      <c r="AU338">
        <f t="shared" si="731"/>
        <v>0</v>
      </c>
      <c r="AV338">
        <f t="shared" si="732"/>
        <v>0</v>
      </c>
      <c r="AW338">
        <f t="shared" si="701"/>
        <v>0</v>
      </c>
      <c r="AX338">
        <f t="shared" si="733"/>
        <v>0</v>
      </c>
      <c r="AY338">
        <f t="shared" si="734"/>
        <v>0</v>
      </c>
      <c r="AZ338">
        <f t="shared" si="735"/>
        <v>0</v>
      </c>
      <c r="BA338">
        <f t="shared" si="736"/>
        <v>0</v>
      </c>
      <c r="BB338">
        <f t="shared" si="737"/>
        <v>0</v>
      </c>
      <c r="BC338">
        <f t="shared" si="738"/>
        <v>0</v>
      </c>
      <c r="BD338">
        <f t="shared" si="739"/>
        <v>0</v>
      </c>
      <c r="BE338">
        <f t="shared" si="740"/>
        <v>0</v>
      </c>
      <c r="BF338">
        <f t="shared" si="741"/>
        <v>0</v>
      </c>
      <c r="BG338">
        <f t="shared" si="742"/>
        <v>0</v>
      </c>
      <c r="BH338">
        <f t="shared" si="743"/>
        <v>0</v>
      </c>
      <c r="BI338">
        <f t="shared" si="744"/>
        <v>0</v>
      </c>
      <c r="BJ338">
        <f t="shared" si="745"/>
        <v>0</v>
      </c>
      <c r="BK338">
        <f t="shared" si="746"/>
        <v>0</v>
      </c>
      <c r="BL338">
        <f t="shared" si="747"/>
        <v>0</v>
      </c>
      <c r="BM338">
        <f t="shared" si="748"/>
        <v>0</v>
      </c>
      <c r="BN338">
        <f t="shared" si="749"/>
        <v>0</v>
      </c>
      <c r="BO338">
        <f t="shared" si="750"/>
        <v>0</v>
      </c>
      <c r="BP338">
        <f t="shared" si="751"/>
        <v>0</v>
      </c>
      <c r="BQ338">
        <f t="shared" si="752"/>
        <v>0</v>
      </c>
      <c r="BR338">
        <f t="shared" si="753"/>
        <v>0</v>
      </c>
      <c r="BS338">
        <f t="shared" si="754"/>
        <v>0</v>
      </c>
      <c r="BT338">
        <f t="shared" si="755"/>
        <v>0</v>
      </c>
      <c r="BU338">
        <f t="shared" si="756"/>
        <v>0</v>
      </c>
      <c r="BV338">
        <f t="shared" si="757"/>
        <v>0</v>
      </c>
      <c r="BW338">
        <f t="shared" si="758"/>
        <v>0</v>
      </c>
      <c r="BX338">
        <f t="shared" si="759"/>
        <v>0</v>
      </c>
      <c r="BY338">
        <f t="shared" si="760"/>
        <v>0</v>
      </c>
      <c r="BZ338">
        <f t="shared" si="761"/>
        <v>0</v>
      </c>
      <c r="CA338">
        <f t="shared" si="762"/>
        <v>0</v>
      </c>
      <c r="CB338">
        <f t="shared" si="763"/>
        <v>0</v>
      </c>
      <c r="CC338">
        <f t="shared" si="764"/>
        <v>0</v>
      </c>
      <c r="CD338">
        <f t="shared" si="765"/>
        <v>0</v>
      </c>
      <c r="CE338">
        <f t="shared" si="766"/>
        <v>0</v>
      </c>
      <c r="CF338">
        <f t="shared" si="767"/>
        <v>0</v>
      </c>
      <c r="CG338">
        <f t="shared" si="768"/>
        <v>0</v>
      </c>
      <c r="CH338">
        <f t="shared" si="769"/>
        <v>0</v>
      </c>
      <c r="CI338">
        <f t="shared" si="770"/>
        <v>0</v>
      </c>
      <c r="CJ338">
        <f t="shared" si="771"/>
        <v>0</v>
      </c>
      <c r="CK338">
        <f t="shared" si="772"/>
        <v>0</v>
      </c>
      <c r="CL338" t="str">
        <f t="shared" si="773"/>
        <v/>
      </c>
      <c r="CM338" t="str">
        <f t="shared" si="774"/>
        <v/>
      </c>
      <c r="CN338" t="str">
        <f t="shared" si="775"/>
        <v/>
      </c>
      <c r="CO338" t="str">
        <f t="shared" si="776"/>
        <v/>
      </c>
      <c r="CP338" t="str">
        <f t="shared" si="777"/>
        <v/>
      </c>
      <c r="CQ338" t="str">
        <f t="shared" si="778"/>
        <v/>
      </c>
      <c r="CR338" t="str">
        <f t="shared" si="779"/>
        <v/>
      </c>
      <c r="CS338" t="str">
        <f t="shared" si="780"/>
        <v/>
      </c>
      <c r="CT338" t="str">
        <f t="shared" si="781"/>
        <v/>
      </c>
      <c r="CU338" t="str">
        <f t="shared" si="782"/>
        <v/>
      </c>
      <c r="CV338" t="str">
        <f t="shared" si="783"/>
        <v/>
      </c>
      <c r="CW338" t="str">
        <f t="shared" si="784"/>
        <v/>
      </c>
      <c r="CX338" t="str">
        <f t="shared" si="785"/>
        <v/>
      </c>
      <c r="CY338" t="str">
        <f t="shared" si="786"/>
        <v/>
      </c>
      <c r="CZ338" t="str">
        <f t="shared" si="787"/>
        <v/>
      </c>
      <c r="DA338" t="str">
        <f t="shared" si="788"/>
        <v/>
      </c>
      <c r="DB338" t="str">
        <f t="shared" si="789"/>
        <v/>
      </c>
      <c r="DC338" t="str">
        <f t="shared" si="790"/>
        <v/>
      </c>
      <c r="DD338" t="str">
        <f t="shared" si="791"/>
        <v/>
      </c>
      <c r="DE338" t="str">
        <f t="shared" si="792"/>
        <v/>
      </c>
      <c r="DF338" t="str">
        <f t="shared" si="793"/>
        <v/>
      </c>
      <c r="DG338" t="str">
        <f t="shared" si="794"/>
        <v/>
      </c>
      <c r="DH338" t="str">
        <f t="shared" si="795"/>
        <v/>
      </c>
      <c r="DI338" t="str">
        <f t="shared" si="796"/>
        <v/>
      </c>
      <c r="DJ338" t="str">
        <f t="shared" si="797"/>
        <v/>
      </c>
      <c r="DK338" t="str">
        <f t="shared" si="798"/>
        <v/>
      </c>
      <c r="DL338" t="str">
        <f t="shared" si="799"/>
        <v/>
      </c>
      <c r="DM338" t="str">
        <f t="shared" si="800"/>
        <v/>
      </c>
      <c r="DN338" t="str">
        <f t="shared" si="801"/>
        <v/>
      </c>
      <c r="DO338" t="str">
        <f t="shared" si="802"/>
        <v/>
      </c>
      <c r="DP338" t="str">
        <f t="shared" si="803"/>
        <v/>
      </c>
      <c r="DQ338" t="str">
        <f t="shared" si="804"/>
        <v/>
      </c>
      <c r="DR338" t="str">
        <f t="shared" si="805"/>
        <v/>
      </c>
      <c r="DS338" t="str">
        <f t="shared" si="806"/>
        <v/>
      </c>
      <c r="DT338" t="str">
        <f t="shared" si="807"/>
        <v/>
      </c>
      <c r="DU338">
        <f t="shared" si="808"/>
        <v>0</v>
      </c>
      <c r="DV338">
        <f t="shared" si="809"/>
        <v>0</v>
      </c>
      <c r="DW338">
        <f t="shared" si="810"/>
        <v>0</v>
      </c>
      <c r="DX338" t="str">
        <f t="shared" si="811"/>
        <v/>
      </c>
      <c r="DY338" t="str">
        <f t="shared" si="812"/>
        <v/>
      </c>
      <c r="DZ338" t="str">
        <f t="shared" si="813"/>
        <v/>
      </c>
      <c r="EA338" s="5">
        <f t="shared" si="814"/>
        <v>0</v>
      </c>
      <c r="EB338" s="3">
        <f t="shared" si="815"/>
        <v>0</v>
      </c>
    </row>
    <row r="339" spans="2:132" x14ac:dyDescent="0.2">
      <c r="B339" s="25">
        <v>334</v>
      </c>
      <c r="C339" s="26">
        <f>Zisk!D353</f>
        <v>0</v>
      </c>
      <c r="D339">
        <f>Zisk!E353</f>
        <v>0</v>
      </c>
      <c r="E339" s="66" t="str">
        <f t="shared" si="702"/>
        <v/>
      </c>
      <c r="F339" t="str">
        <f t="shared" si="703"/>
        <v/>
      </c>
      <c r="G339" s="66" t="str">
        <f t="shared" si="704"/>
        <v/>
      </c>
      <c r="H339" s="25"/>
      <c r="I339" s="25"/>
      <c r="J339">
        <f>VstupniParametry_SKRYT!$D$5</f>
        <v>0.02</v>
      </c>
      <c r="K339">
        <f>VstupniParametry_SKRYT!$D$6</f>
        <v>0.06</v>
      </c>
      <c r="L339">
        <f>VstupniParametry_SKRYT!$D$7</f>
        <v>0.06</v>
      </c>
      <c r="M339">
        <f>VstupniParametry_SKRYT!$D$8</f>
        <v>0.06</v>
      </c>
      <c r="N339">
        <f>VstupniParametry_SKRYT!$D$9</f>
        <v>1.7999999999999999E-2</v>
      </c>
      <c r="O339" s="27">
        <f>VstupniParametry_SKRYT!$D$10</f>
        <v>0.01</v>
      </c>
      <c r="P339" s="27">
        <f>VstupniParametry_SKRYT!$D$11</f>
        <v>0.01</v>
      </c>
      <c r="Q339" s="27">
        <f>VstupniParametry_SKRYT!$D$12</f>
        <v>0.01</v>
      </c>
      <c r="R339" s="27">
        <f>VstupniParametry_SKRYT!$D$13</f>
        <v>0.01</v>
      </c>
      <c r="S339" s="27">
        <f>VstupniParametry_SKRYT!$D$14</f>
        <v>0.01</v>
      </c>
      <c r="T339">
        <f t="shared" si="705"/>
        <v>0</v>
      </c>
      <c r="U339">
        <f t="shared" si="706"/>
        <v>0</v>
      </c>
      <c r="V339">
        <f t="shared" si="707"/>
        <v>0</v>
      </c>
      <c r="W339">
        <f t="shared" si="708"/>
        <v>0</v>
      </c>
      <c r="X339">
        <f t="shared" si="709"/>
        <v>0</v>
      </c>
      <c r="Y339">
        <f t="shared" si="710"/>
        <v>0</v>
      </c>
      <c r="Z339">
        <f t="shared" si="711"/>
        <v>0</v>
      </c>
      <c r="AA339">
        <f t="shared" si="712"/>
        <v>0</v>
      </c>
      <c r="AB339">
        <f t="shared" si="713"/>
        <v>0</v>
      </c>
      <c r="AC339">
        <f t="shared" si="714"/>
        <v>0</v>
      </c>
      <c r="AD339">
        <f t="shared" si="715"/>
        <v>0</v>
      </c>
      <c r="AE339">
        <f t="shared" si="716"/>
        <v>0</v>
      </c>
      <c r="AF339">
        <f t="shared" si="717"/>
        <v>0</v>
      </c>
      <c r="AG339">
        <f t="shared" si="718"/>
        <v>0</v>
      </c>
      <c r="AH339">
        <f t="shared" si="719"/>
        <v>0</v>
      </c>
      <c r="AI339">
        <f t="shared" si="720"/>
        <v>0</v>
      </c>
      <c r="AJ339">
        <f t="shared" si="721"/>
        <v>0</v>
      </c>
      <c r="AK339">
        <f t="shared" si="722"/>
        <v>0</v>
      </c>
      <c r="AL339">
        <f t="shared" si="723"/>
        <v>0</v>
      </c>
      <c r="AM339">
        <f t="shared" si="724"/>
        <v>0</v>
      </c>
      <c r="AN339">
        <f t="shared" si="725"/>
        <v>0</v>
      </c>
      <c r="AO339">
        <f t="shared" si="726"/>
        <v>0</v>
      </c>
      <c r="AP339">
        <f t="shared" si="727"/>
        <v>0</v>
      </c>
      <c r="AQ339">
        <f t="shared" si="728"/>
        <v>0</v>
      </c>
      <c r="AR339">
        <f t="shared" si="729"/>
        <v>0</v>
      </c>
      <c r="AS339">
        <f t="shared" si="730"/>
        <v>0</v>
      </c>
      <c r="AT339">
        <f t="shared" si="700"/>
        <v>0</v>
      </c>
      <c r="AU339">
        <f t="shared" si="731"/>
        <v>0</v>
      </c>
      <c r="AV339">
        <f t="shared" si="732"/>
        <v>0</v>
      </c>
      <c r="AW339">
        <f t="shared" si="701"/>
        <v>0</v>
      </c>
      <c r="AX339">
        <f t="shared" si="733"/>
        <v>0</v>
      </c>
      <c r="AY339">
        <f t="shared" si="734"/>
        <v>0</v>
      </c>
      <c r="AZ339">
        <f t="shared" si="735"/>
        <v>0</v>
      </c>
      <c r="BA339">
        <f t="shared" si="736"/>
        <v>0</v>
      </c>
      <c r="BB339">
        <f t="shared" si="737"/>
        <v>0</v>
      </c>
      <c r="BC339">
        <f t="shared" si="738"/>
        <v>0</v>
      </c>
      <c r="BD339">
        <f t="shared" si="739"/>
        <v>0</v>
      </c>
      <c r="BE339">
        <f t="shared" si="740"/>
        <v>0</v>
      </c>
      <c r="BF339">
        <f t="shared" si="741"/>
        <v>0</v>
      </c>
      <c r="BG339">
        <f t="shared" si="742"/>
        <v>0</v>
      </c>
      <c r="BH339">
        <f t="shared" si="743"/>
        <v>0</v>
      </c>
      <c r="BI339">
        <f t="shared" si="744"/>
        <v>0</v>
      </c>
      <c r="BJ339">
        <f t="shared" si="745"/>
        <v>0</v>
      </c>
      <c r="BK339">
        <f t="shared" si="746"/>
        <v>0</v>
      </c>
      <c r="BL339">
        <f t="shared" si="747"/>
        <v>0</v>
      </c>
      <c r="BM339">
        <f t="shared" si="748"/>
        <v>0</v>
      </c>
      <c r="BN339">
        <f t="shared" si="749"/>
        <v>0</v>
      </c>
      <c r="BO339">
        <f t="shared" si="750"/>
        <v>0</v>
      </c>
      <c r="BP339">
        <f t="shared" si="751"/>
        <v>0</v>
      </c>
      <c r="BQ339">
        <f t="shared" si="752"/>
        <v>0</v>
      </c>
      <c r="BR339">
        <f t="shared" si="753"/>
        <v>0</v>
      </c>
      <c r="BS339">
        <f t="shared" si="754"/>
        <v>0</v>
      </c>
      <c r="BT339">
        <f t="shared" si="755"/>
        <v>0</v>
      </c>
      <c r="BU339">
        <f t="shared" si="756"/>
        <v>0</v>
      </c>
      <c r="BV339">
        <f t="shared" si="757"/>
        <v>0</v>
      </c>
      <c r="BW339">
        <f t="shared" si="758"/>
        <v>0</v>
      </c>
      <c r="BX339">
        <f t="shared" si="759"/>
        <v>0</v>
      </c>
      <c r="BY339">
        <f t="shared" si="760"/>
        <v>0</v>
      </c>
      <c r="BZ339">
        <f t="shared" si="761"/>
        <v>0</v>
      </c>
      <c r="CA339">
        <f t="shared" si="762"/>
        <v>0</v>
      </c>
      <c r="CB339">
        <f t="shared" si="763"/>
        <v>0</v>
      </c>
      <c r="CC339">
        <f t="shared" si="764"/>
        <v>0</v>
      </c>
      <c r="CD339">
        <f t="shared" si="765"/>
        <v>0</v>
      </c>
      <c r="CE339">
        <f t="shared" si="766"/>
        <v>0</v>
      </c>
      <c r="CF339">
        <f t="shared" si="767"/>
        <v>0</v>
      </c>
      <c r="CG339">
        <f t="shared" si="768"/>
        <v>0</v>
      </c>
      <c r="CH339">
        <f t="shared" si="769"/>
        <v>0</v>
      </c>
      <c r="CI339">
        <f t="shared" si="770"/>
        <v>0</v>
      </c>
      <c r="CJ339">
        <f t="shared" si="771"/>
        <v>0</v>
      </c>
      <c r="CK339">
        <f t="shared" si="772"/>
        <v>0</v>
      </c>
      <c r="CL339" t="str">
        <f t="shared" si="773"/>
        <v/>
      </c>
      <c r="CM339" t="str">
        <f t="shared" si="774"/>
        <v/>
      </c>
      <c r="CN339" t="str">
        <f t="shared" si="775"/>
        <v/>
      </c>
      <c r="CO339" t="str">
        <f t="shared" si="776"/>
        <v/>
      </c>
      <c r="CP339" t="str">
        <f t="shared" si="777"/>
        <v/>
      </c>
      <c r="CQ339" t="str">
        <f t="shared" si="778"/>
        <v/>
      </c>
      <c r="CR339" t="str">
        <f t="shared" si="779"/>
        <v/>
      </c>
      <c r="CS339" t="str">
        <f t="shared" si="780"/>
        <v/>
      </c>
      <c r="CT339" t="str">
        <f t="shared" si="781"/>
        <v/>
      </c>
      <c r="CU339" t="str">
        <f t="shared" si="782"/>
        <v/>
      </c>
      <c r="CV339" t="str">
        <f t="shared" si="783"/>
        <v/>
      </c>
      <c r="CW339" t="str">
        <f t="shared" si="784"/>
        <v/>
      </c>
      <c r="CX339" t="str">
        <f t="shared" si="785"/>
        <v/>
      </c>
      <c r="CY339" t="str">
        <f t="shared" si="786"/>
        <v/>
      </c>
      <c r="CZ339" t="str">
        <f t="shared" si="787"/>
        <v/>
      </c>
      <c r="DA339" t="str">
        <f t="shared" si="788"/>
        <v/>
      </c>
      <c r="DB339" t="str">
        <f t="shared" si="789"/>
        <v/>
      </c>
      <c r="DC339" t="str">
        <f t="shared" si="790"/>
        <v/>
      </c>
      <c r="DD339" t="str">
        <f t="shared" si="791"/>
        <v/>
      </c>
      <c r="DE339" t="str">
        <f t="shared" si="792"/>
        <v/>
      </c>
      <c r="DF339" t="str">
        <f t="shared" si="793"/>
        <v/>
      </c>
      <c r="DG339" t="str">
        <f t="shared" si="794"/>
        <v/>
      </c>
      <c r="DH339" t="str">
        <f t="shared" si="795"/>
        <v/>
      </c>
      <c r="DI339" t="str">
        <f t="shared" si="796"/>
        <v/>
      </c>
      <c r="DJ339" t="str">
        <f t="shared" si="797"/>
        <v/>
      </c>
      <c r="DK339" t="str">
        <f t="shared" si="798"/>
        <v/>
      </c>
      <c r="DL339" t="str">
        <f t="shared" si="799"/>
        <v/>
      </c>
      <c r="DM339" t="str">
        <f t="shared" si="800"/>
        <v/>
      </c>
      <c r="DN339" t="str">
        <f t="shared" si="801"/>
        <v/>
      </c>
      <c r="DO339" t="str">
        <f t="shared" si="802"/>
        <v/>
      </c>
      <c r="DP339" t="str">
        <f t="shared" si="803"/>
        <v/>
      </c>
      <c r="DQ339" t="str">
        <f t="shared" si="804"/>
        <v/>
      </c>
      <c r="DR339" t="str">
        <f t="shared" si="805"/>
        <v/>
      </c>
      <c r="DS339" t="str">
        <f t="shared" si="806"/>
        <v/>
      </c>
      <c r="DT339" t="str">
        <f t="shared" si="807"/>
        <v/>
      </c>
      <c r="DU339">
        <f t="shared" si="808"/>
        <v>0</v>
      </c>
      <c r="DV339">
        <f t="shared" si="809"/>
        <v>0</v>
      </c>
      <c r="DW339">
        <f t="shared" si="810"/>
        <v>0</v>
      </c>
      <c r="DX339" t="str">
        <f t="shared" si="811"/>
        <v/>
      </c>
      <c r="DY339" t="str">
        <f t="shared" si="812"/>
        <v/>
      </c>
      <c r="DZ339" t="str">
        <f t="shared" si="813"/>
        <v/>
      </c>
      <c r="EA339" s="5">
        <f t="shared" si="814"/>
        <v>0</v>
      </c>
      <c r="EB339" s="3">
        <f t="shared" si="815"/>
        <v>0</v>
      </c>
    </row>
    <row r="340" spans="2:132" x14ac:dyDescent="0.2">
      <c r="B340">
        <v>335</v>
      </c>
      <c r="C340" s="3">
        <f>Zisk!D354</f>
        <v>0</v>
      </c>
      <c r="D340">
        <f>Zisk!E354</f>
        <v>0</v>
      </c>
      <c r="E340" s="66" t="str">
        <f t="shared" si="702"/>
        <v/>
      </c>
      <c r="F340" t="str">
        <f t="shared" si="703"/>
        <v/>
      </c>
      <c r="G340" s="66" t="str">
        <f t="shared" si="704"/>
        <v/>
      </c>
      <c r="J340">
        <f>VstupniParametry_SKRYT!$D$5</f>
        <v>0.02</v>
      </c>
      <c r="K340">
        <f>VstupniParametry_SKRYT!$D$6</f>
        <v>0.06</v>
      </c>
      <c r="L340">
        <f>VstupniParametry_SKRYT!$D$7</f>
        <v>0.06</v>
      </c>
      <c r="M340">
        <f>VstupniParametry_SKRYT!$D$8</f>
        <v>0.06</v>
      </c>
      <c r="N340">
        <f>VstupniParametry_SKRYT!$D$9</f>
        <v>1.7999999999999999E-2</v>
      </c>
      <c r="O340" s="27">
        <f>VstupniParametry_SKRYT!$D$10</f>
        <v>0.01</v>
      </c>
      <c r="P340" s="27">
        <f>VstupniParametry_SKRYT!$D$11</f>
        <v>0.01</v>
      </c>
      <c r="Q340" s="27">
        <f>VstupniParametry_SKRYT!$D$12</f>
        <v>0.01</v>
      </c>
      <c r="R340" s="27">
        <f>VstupniParametry_SKRYT!$D$13</f>
        <v>0.01</v>
      </c>
      <c r="S340" s="27">
        <f>VstupniParametry_SKRYT!$D$14</f>
        <v>0.01</v>
      </c>
      <c r="T340">
        <f t="shared" si="705"/>
        <v>0</v>
      </c>
      <c r="U340">
        <f t="shared" si="706"/>
        <v>0</v>
      </c>
      <c r="V340">
        <f t="shared" si="707"/>
        <v>0</v>
      </c>
      <c r="W340">
        <f t="shared" si="708"/>
        <v>0</v>
      </c>
      <c r="X340">
        <f t="shared" si="709"/>
        <v>0</v>
      </c>
      <c r="Y340">
        <f t="shared" si="710"/>
        <v>0</v>
      </c>
      <c r="Z340">
        <f t="shared" si="711"/>
        <v>0</v>
      </c>
      <c r="AA340">
        <f t="shared" si="712"/>
        <v>0</v>
      </c>
      <c r="AB340">
        <f t="shared" si="713"/>
        <v>0</v>
      </c>
      <c r="AC340">
        <f t="shared" si="714"/>
        <v>0</v>
      </c>
      <c r="AD340">
        <f t="shared" si="715"/>
        <v>0</v>
      </c>
      <c r="AE340">
        <f t="shared" si="716"/>
        <v>0</v>
      </c>
      <c r="AF340">
        <f t="shared" si="717"/>
        <v>0</v>
      </c>
      <c r="AG340">
        <f t="shared" si="718"/>
        <v>0</v>
      </c>
      <c r="AH340">
        <f t="shared" si="719"/>
        <v>0</v>
      </c>
      <c r="AI340">
        <f t="shared" si="720"/>
        <v>0</v>
      </c>
      <c r="AJ340">
        <f t="shared" si="721"/>
        <v>0</v>
      </c>
      <c r="AK340">
        <f t="shared" si="722"/>
        <v>0</v>
      </c>
      <c r="AL340">
        <f t="shared" si="723"/>
        <v>0</v>
      </c>
      <c r="AM340">
        <f t="shared" si="724"/>
        <v>0</v>
      </c>
      <c r="AN340">
        <f t="shared" si="725"/>
        <v>0</v>
      </c>
      <c r="AO340">
        <f t="shared" si="726"/>
        <v>0</v>
      </c>
      <c r="AP340">
        <f t="shared" si="727"/>
        <v>0</v>
      </c>
      <c r="AQ340">
        <f t="shared" si="728"/>
        <v>0</v>
      </c>
      <c r="AR340">
        <f t="shared" si="729"/>
        <v>0</v>
      </c>
      <c r="AS340">
        <f t="shared" si="730"/>
        <v>0</v>
      </c>
      <c r="AT340">
        <f t="shared" si="700"/>
        <v>0</v>
      </c>
      <c r="AU340">
        <f t="shared" si="731"/>
        <v>0</v>
      </c>
      <c r="AV340">
        <f t="shared" si="732"/>
        <v>0</v>
      </c>
      <c r="AW340">
        <f t="shared" si="701"/>
        <v>0</v>
      </c>
      <c r="AX340">
        <f t="shared" si="733"/>
        <v>0</v>
      </c>
      <c r="AY340">
        <f t="shared" si="734"/>
        <v>0</v>
      </c>
      <c r="AZ340">
        <f t="shared" si="735"/>
        <v>0</v>
      </c>
      <c r="BA340">
        <f t="shared" si="736"/>
        <v>0</v>
      </c>
      <c r="BB340">
        <f t="shared" si="737"/>
        <v>0</v>
      </c>
      <c r="BC340">
        <f t="shared" si="738"/>
        <v>0</v>
      </c>
      <c r="BD340">
        <f t="shared" si="739"/>
        <v>0</v>
      </c>
      <c r="BE340">
        <f t="shared" si="740"/>
        <v>0</v>
      </c>
      <c r="BF340">
        <f t="shared" si="741"/>
        <v>0</v>
      </c>
      <c r="BG340">
        <f t="shared" si="742"/>
        <v>0</v>
      </c>
      <c r="BH340">
        <f t="shared" si="743"/>
        <v>0</v>
      </c>
      <c r="BI340">
        <f t="shared" si="744"/>
        <v>0</v>
      </c>
      <c r="BJ340">
        <f t="shared" si="745"/>
        <v>0</v>
      </c>
      <c r="BK340">
        <f t="shared" si="746"/>
        <v>0</v>
      </c>
      <c r="BL340">
        <f t="shared" si="747"/>
        <v>0</v>
      </c>
      <c r="BM340">
        <f t="shared" si="748"/>
        <v>0</v>
      </c>
      <c r="BN340">
        <f t="shared" si="749"/>
        <v>0</v>
      </c>
      <c r="BO340">
        <f t="shared" si="750"/>
        <v>0</v>
      </c>
      <c r="BP340">
        <f t="shared" si="751"/>
        <v>0</v>
      </c>
      <c r="BQ340">
        <f t="shared" si="752"/>
        <v>0</v>
      </c>
      <c r="BR340">
        <f t="shared" si="753"/>
        <v>0</v>
      </c>
      <c r="BS340">
        <f t="shared" si="754"/>
        <v>0</v>
      </c>
      <c r="BT340">
        <f t="shared" si="755"/>
        <v>0</v>
      </c>
      <c r="BU340">
        <f t="shared" si="756"/>
        <v>0</v>
      </c>
      <c r="BV340">
        <f t="shared" si="757"/>
        <v>0</v>
      </c>
      <c r="BW340">
        <f t="shared" si="758"/>
        <v>0</v>
      </c>
      <c r="BX340">
        <f t="shared" si="759"/>
        <v>0</v>
      </c>
      <c r="BY340">
        <f t="shared" si="760"/>
        <v>0</v>
      </c>
      <c r="BZ340">
        <f t="shared" si="761"/>
        <v>0</v>
      </c>
      <c r="CA340">
        <f t="shared" si="762"/>
        <v>0</v>
      </c>
      <c r="CB340">
        <f t="shared" si="763"/>
        <v>0</v>
      </c>
      <c r="CC340">
        <f t="shared" si="764"/>
        <v>0</v>
      </c>
      <c r="CD340">
        <f t="shared" si="765"/>
        <v>0</v>
      </c>
      <c r="CE340">
        <f t="shared" si="766"/>
        <v>0</v>
      </c>
      <c r="CF340">
        <f t="shared" si="767"/>
        <v>0</v>
      </c>
      <c r="CG340">
        <f t="shared" si="768"/>
        <v>0</v>
      </c>
      <c r="CH340">
        <f t="shared" si="769"/>
        <v>0</v>
      </c>
      <c r="CI340">
        <f t="shared" si="770"/>
        <v>0</v>
      </c>
      <c r="CJ340">
        <f t="shared" si="771"/>
        <v>0</v>
      </c>
      <c r="CK340">
        <f t="shared" si="772"/>
        <v>0</v>
      </c>
      <c r="CL340" t="str">
        <f t="shared" si="773"/>
        <v/>
      </c>
      <c r="CM340" t="str">
        <f t="shared" si="774"/>
        <v/>
      </c>
      <c r="CN340" t="str">
        <f t="shared" si="775"/>
        <v/>
      </c>
      <c r="CO340" t="str">
        <f t="shared" si="776"/>
        <v/>
      </c>
      <c r="CP340" t="str">
        <f t="shared" si="777"/>
        <v/>
      </c>
      <c r="CQ340" t="str">
        <f t="shared" si="778"/>
        <v/>
      </c>
      <c r="CR340" t="str">
        <f t="shared" si="779"/>
        <v/>
      </c>
      <c r="CS340" t="str">
        <f t="shared" si="780"/>
        <v/>
      </c>
      <c r="CT340" t="str">
        <f t="shared" si="781"/>
        <v/>
      </c>
      <c r="CU340" t="str">
        <f t="shared" si="782"/>
        <v/>
      </c>
      <c r="CV340" t="str">
        <f t="shared" si="783"/>
        <v/>
      </c>
      <c r="CW340" t="str">
        <f t="shared" si="784"/>
        <v/>
      </c>
      <c r="CX340" t="str">
        <f t="shared" si="785"/>
        <v/>
      </c>
      <c r="CY340" t="str">
        <f t="shared" si="786"/>
        <v/>
      </c>
      <c r="CZ340" t="str">
        <f t="shared" si="787"/>
        <v/>
      </c>
      <c r="DA340" t="str">
        <f t="shared" si="788"/>
        <v/>
      </c>
      <c r="DB340" t="str">
        <f t="shared" si="789"/>
        <v/>
      </c>
      <c r="DC340" t="str">
        <f t="shared" si="790"/>
        <v/>
      </c>
      <c r="DD340" t="str">
        <f t="shared" si="791"/>
        <v/>
      </c>
      <c r="DE340" t="str">
        <f t="shared" si="792"/>
        <v/>
      </c>
      <c r="DF340" t="str">
        <f t="shared" si="793"/>
        <v/>
      </c>
      <c r="DG340" t="str">
        <f t="shared" si="794"/>
        <v/>
      </c>
      <c r="DH340" t="str">
        <f t="shared" si="795"/>
        <v/>
      </c>
      <c r="DI340" t="str">
        <f t="shared" si="796"/>
        <v/>
      </c>
      <c r="DJ340" t="str">
        <f t="shared" si="797"/>
        <v/>
      </c>
      <c r="DK340" t="str">
        <f t="shared" si="798"/>
        <v/>
      </c>
      <c r="DL340" t="str">
        <f t="shared" si="799"/>
        <v/>
      </c>
      <c r="DM340" t="str">
        <f t="shared" si="800"/>
        <v/>
      </c>
      <c r="DN340" t="str">
        <f t="shared" si="801"/>
        <v/>
      </c>
      <c r="DO340" t="str">
        <f t="shared" si="802"/>
        <v/>
      </c>
      <c r="DP340" t="str">
        <f t="shared" si="803"/>
        <v/>
      </c>
      <c r="DQ340" t="str">
        <f t="shared" si="804"/>
        <v/>
      </c>
      <c r="DR340" t="str">
        <f t="shared" si="805"/>
        <v/>
      </c>
      <c r="DS340" t="str">
        <f t="shared" si="806"/>
        <v/>
      </c>
      <c r="DT340" t="str">
        <f t="shared" si="807"/>
        <v/>
      </c>
      <c r="DU340">
        <f t="shared" si="808"/>
        <v>0</v>
      </c>
      <c r="DV340">
        <f t="shared" si="809"/>
        <v>0</v>
      </c>
      <c r="DW340">
        <f t="shared" si="810"/>
        <v>0</v>
      </c>
      <c r="DX340" t="str">
        <f t="shared" si="811"/>
        <v/>
      </c>
      <c r="DY340" t="str">
        <f t="shared" si="812"/>
        <v/>
      </c>
      <c r="DZ340" t="str">
        <f t="shared" si="813"/>
        <v/>
      </c>
      <c r="EA340" s="5">
        <f t="shared" si="814"/>
        <v>0</v>
      </c>
      <c r="EB340" s="3">
        <f t="shared" si="815"/>
        <v>0</v>
      </c>
    </row>
    <row r="341" spans="2:132" x14ac:dyDescent="0.2">
      <c r="B341" s="25">
        <v>336</v>
      </c>
      <c r="C341" s="26">
        <f>Zisk!D355</f>
        <v>0</v>
      </c>
      <c r="D341">
        <f>Zisk!E355</f>
        <v>0</v>
      </c>
      <c r="E341" s="66" t="str">
        <f t="shared" si="702"/>
        <v/>
      </c>
      <c r="F341" t="str">
        <f t="shared" si="703"/>
        <v/>
      </c>
      <c r="G341" s="66" t="str">
        <f t="shared" si="704"/>
        <v/>
      </c>
      <c r="H341" s="25"/>
      <c r="I341" s="25"/>
      <c r="J341">
        <f>VstupniParametry_SKRYT!$D$5</f>
        <v>0.02</v>
      </c>
      <c r="K341">
        <f>VstupniParametry_SKRYT!$D$6</f>
        <v>0.06</v>
      </c>
      <c r="L341">
        <f>VstupniParametry_SKRYT!$D$7</f>
        <v>0.06</v>
      </c>
      <c r="M341">
        <f>VstupniParametry_SKRYT!$D$8</f>
        <v>0.06</v>
      </c>
      <c r="N341">
        <f>VstupniParametry_SKRYT!$D$9</f>
        <v>1.7999999999999999E-2</v>
      </c>
      <c r="O341" s="27">
        <f>VstupniParametry_SKRYT!$D$10</f>
        <v>0.01</v>
      </c>
      <c r="P341" s="27">
        <f>VstupniParametry_SKRYT!$D$11</f>
        <v>0.01</v>
      </c>
      <c r="Q341" s="27">
        <f>VstupniParametry_SKRYT!$D$12</f>
        <v>0.01</v>
      </c>
      <c r="R341" s="27">
        <f>VstupniParametry_SKRYT!$D$13</f>
        <v>0.01</v>
      </c>
      <c r="S341" s="27">
        <f>VstupniParametry_SKRYT!$D$14</f>
        <v>0.01</v>
      </c>
      <c r="T341">
        <f t="shared" si="705"/>
        <v>0</v>
      </c>
      <c r="U341">
        <f t="shared" si="706"/>
        <v>0</v>
      </c>
      <c r="V341">
        <f t="shared" si="707"/>
        <v>0</v>
      </c>
      <c r="W341">
        <f t="shared" si="708"/>
        <v>0</v>
      </c>
      <c r="X341">
        <f t="shared" si="709"/>
        <v>0</v>
      </c>
      <c r="Y341">
        <f t="shared" si="710"/>
        <v>0</v>
      </c>
      <c r="Z341">
        <f t="shared" si="711"/>
        <v>0</v>
      </c>
      <c r="AA341">
        <f t="shared" si="712"/>
        <v>0</v>
      </c>
      <c r="AB341">
        <f t="shared" si="713"/>
        <v>0</v>
      </c>
      <c r="AC341">
        <f t="shared" si="714"/>
        <v>0</v>
      </c>
      <c r="AD341">
        <f t="shared" si="715"/>
        <v>0</v>
      </c>
      <c r="AE341">
        <f t="shared" si="716"/>
        <v>0</v>
      </c>
      <c r="AF341">
        <f t="shared" si="717"/>
        <v>0</v>
      </c>
      <c r="AG341">
        <f t="shared" si="718"/>
        <v>0</v>
      </c>
      <c r="AH341">
        <f t="shared" si="719"/>
        <v>0</v>
      </c>
      <c r="AI341">
        <f t="shared" si="720"/>
        <v>0</v>
      </c>
      <c r="AJ341">
        <f t="shared" si="721"/>
        <v>0</v>
      </c>
      <c r="AK341">
        <f t="shared" si="722"/>
        <v>0</v>
      </c>
      <c r="AL341">
        <f t="shared" si="723"/>
        <v>0</v>
      </c>
      <c r="AM341">
        <f t="shared" si="724"/>
        <v>0</v>
      </c>
      <c r="AN341">
        <f t="shared" si="725"/>
        <v>0</v>
      </c>
      <c r="AO341">
        <f t="shared" si="726"/>
        <v>0</v>
      </c>
      <c r="AP341">
        <f t="shared" si="727"/>
        <v>0</v>
      </c>
      <c r="AQ341">
        <f t="shared" si="728"/>
        <v>0</v>
      </c>
      <c r="AR341">
        <f t="shared" si="729"/>
        <v>0</v>
      </c>
      <c r="AS341">
        <f t="shared" si="730"/>
        <v>0</v>
      </c>
      <c r="AT341">
        <f t="shared" si="700"/>
        <v>0</v>
      </c>
      <c r="AU341">
        <f t="shared" si="731"/>
        <v>0</v>
      </c>
      <c r="AV341">
        <f t="shared" si="732"/>
        <v>0</v>
      </c>
      <c r="AW341">
        <f t="shared" si="701"/>
        <v>0</v>
      </c>
      <c r="AX341">
        <f t="shared" si="733"/>
        <v>0</v>
      </c>
      <c r="AY341">
        <f t="shared" si="734"/>
        <v>0</v>
      </c>
      <c r="AZ341">
        <f t="shared" si="735"/>
        <v>0</v>
      </c>
      <c r="BA341">
        <f t="shared" si="736"/>
        <v>0</v>
      </c>
      <c r="BB341">
        <f t="shared" si="737"/>
        <v>0</v>
      </c>
      <c r="BC341">
        <f t="shared" si="738"/>
        <v>0</v>
      </c>
      <c r="BD341">
        <f t="shared" si="739"/>
        <v>0</v>
      </c>
      <c r="BE341">
        <f t="shared" si="740"/>
        <v>0</v>
      </c>
      <c r="BF341">
        <f t="shared" si="741"/>
        <v>0</v>
      </c>
      <c r="BG341">
        <f t="shared" si="742"/>
        <v>0</v>
      </c>
      <c r="BH341">
        <f t="shared" si="743"/>
        <v>0</v>
      </c>
      <c r="BI341">
        <f t="shared" si="744"/>
        <v>0</v>
      </c>
      <c r="BJ341">
        <f t="shared" si="745"/>
        <v>0</v>
      </c>
      <c r="BK341">
        <f t="shared" si="746"/>
        <v>0</v>
      </c>
      <c r="BL341">
        <f t="shared" si="747"/>
        <v>0</v>
      </c>
      <c r="BM341">
        <f t="shared" si="748"/>
        <v>0</v>
      </c>
      <c r="BN341">
        <f t="shared" si="749"/>
        <v>0</v>
      </c>
      <c r="BO341">
        <f t="shared" si="750"/>
        <v>0</v>
      </c>
      <c r="BP341">
        <f t="shared" si="751"/>
        <v>0</v>
      </c>
      <c r="BQ341">
        <f t="shared" si="752"/>
        <v>0</v>
      </c>
      <c r="BR341">
        <f t="shared" si="753"/>
        <v>0</v>
      </c>
      <c r="BS341">
        <f t="shared" si="754"/>
        <v>0</v>
      </c>
      <c r="BT341">
        <f t="shared" si="755"/>
        <v>0</v>
      </c>
      <c r="BU341">
        <f t="shared" si="756"/>
        <v>0</v>
      </c>
      <c r="BV341">
        <f t="shared" si="757"/>
        <v>0</v>
      </c>
      <c r="BW341">
        <f t="shared" si="758"/>
        <v>0</v>
      </c>
      <c r="BX341">
        <f t="shared" si="759"/>
        <v>0</v>
      </c>
      <c r="BY341">
        <f t="shared" si="760"/>
        <v>0</v>
      </c>
      <c r="BZ341">
        <f t="shared" si="761"/>
        <v>0</v>
      </c>
      <c r="CA341">
        <f t="shared" si="762"/>
        <v>0</v>
      </c>
      <c r="CB341">
        <f t="shared" si="763"/>
        <v>0</v>
      </c>
      <c r="CC341">
        <f t="shared" si="764"/>
        <v>0</v>
      </c>
      <c r="CD341">
        <f t="shared" si="765"/>
        <v>0</v>
      </c>
      <c r="CE341">
        <f t="shared" si="766"/>
        <v>0</v>
      </c>
      <c r="CF341">
        <f t="shared" si="767"/>
        <v>0</v>
      </c>
      <c r="CG341">
        <f t="shared" si="768"/>
        <v>0</v>
      </c>
      <c r="CH341">
        <f t="shared" si="769"/>
        <v>0</v>
      </c>
      <c r="CI341">
        <f t="shared" si="770"/>
        <v>0</v>
      </c>
      <c r="CJ341">
        <f t="shared" si="771"/>
        <v>0</v>
      </c>
      <c r="CK341">
        <f t="shared" si="772"/>
        <v>0</v>
      </c>
      <c r="CL341" t="str">
        <f t="shared" si="773"/>
        <v/>
      </c>
      <c r="CM341" t="str">
        <f t="shared" si="774"/>
        <v/>
      </c>
      <c r="CN341" t="str">
        <f t="shared" si="775"/>
        <v/>
      </c>
      <c r="CO341" t="str">
        <f t="shared" si="776"/>
        <v/>
      </c>
      <c r="CP341" t="str">
        <f t="shared" si="777"/>
        <v/>
      </c>
      <c r="CQ341" t="str">
        <f t="shared" si="778"/>
        <v/>
      </c>
      <c r="CR341" t="str">
        <f t="shared" si="779"/>
        <v/>
      </c>
      <c r="CS341" t="str">
        <f t="shared" si="780"/>
        <v/>
      </c>
      <c r="CT341" t="str">
        <f t="shared" si="781"/>
        <v/>
      </c>
      <c r="CU341" t="str">
        <f t="shared" si="782"/>
        <v/>
      </c>
      <c r="CV341" t="str">
        <f t="shared" si="783"/>
        <v/>
      </c>
      <c r="CW341" t="str">
        <f t="shared" si="784"/>
        <v/>
      </c>
      <c r="CX341" t="str">
        <f t="shared" si="785"/>
        <v/>
      </c>
      <c r="CY341" t="str">
        <f t="shared" si="786"/>
        <v/>
      </c>
      <c r="CZ341" t="str">
        <f t="shared" si="787"/>
        <v/>
      </c>
      <c r="DA341" t="str">
        <f t="shared" si="788"/>
        <v/>
      </c>
      <c r="DB341" t="str">
        <f t="shared" si="789"/>
        <v/>
      </c>
      <c r="DC341" t="str">
        <f t="shared" si="790"/>
        <v/>
      </c>
      <c r="DD341" t="str">
        <f t="shared" si="791"/>
        <v/>
      </c>
      <c r="DE341" t="str">
        <f t="shared" si="792"/>
        <v/>
      </c>
      <c r="DF341" t="str">
        <f t="shared" si="793"/>
        <v/>
      </c>
      <c r="DG341" t="str">
        <f t="shared" si="794"/>
        <v/>
      </c>
      <c r="DH341" t="str">
        <f t="shared" si="795"/>
        <v/>
      </c>
      <c r="DI341" t="str">
        <f t="shared" si="796"/>
        <v/>
      </c>
      <c r="DJ341" t="str">
        <f t="shared" si="797"/>
        <v/>
      </c>
      <c r="DK341" t="str">
        <f t="shared" si="798"/>
        <v/>
      </c>
      <c r="DL341" t="str">
        <f t="shared" si="799"/>
        <v/>
      </c>
      <c r="DM341" t="str">
        <f t="shared" si="800"/>
        <v/>
      </c>
      <c r="DN341" t="str">
        <f t="shared" si="801"/>
        <v/>
      </c>
      <c r="DO341" t="str">
        <f t="shared" si="802"/>
        <v/>
      </c>
      <c r="DP341" t="str">
        <f t="shared" si="803"/>
        <v/>
      </c>
      <c r="DQ341" t="str">
        <f t="shared" si="804"/>
        <v/>
      </c>
      <c r="DR341" t="str">
        <f t="shared" si="805"/>
        <v/>
      </c>
      <c r="DS341" t="str">
        <f t="shared" si="806"/>
        <v/>
      </c>
      <c r="DT341" t="str">
        <f t="shared" si="807"/>
        <v/>
      </c>
      <c r="DU341">
        <f t="shared" si="808"/>
        <v>0</v>
      </c>
      <c r="DV341">
        <f t="shared" si="809"/>
        <v>0</v>
      </c>
      <c r="DW341">
        <f t="shared" si="810"/>
        <v>0</v>
      </c>
      <c r="DX341" t="str">
        <f t="shared" si="811"/>
        <v/>
      </c>
      <c r="DY341" t="str">
        <f t="shared" si="812"/>
        <v/>
      </c>
      <c r="DZ341" t="str">
        <f t="shared" si="813"/>
        <v/>
      </c>
      <c r="EA341" s="5">
        <f t="shared" si="814"/>
        <v>0</v>
      </c>
      <c r="EB341" s="3">
        <f t="shared" si="815"/>
        <v>0</v>
      </c>
    </row>
    <row r="342" spans="2:132" x14ac:dyDescent="0.2">
      <c r="B342">
        <v>337</v>
      </c>
      <c r="C342" s="3">
        <f>Zisk!D356</f>
        <v>0</v>
      </c>
      <c r="D342">
        <f>Zisk!E356</f>
        <v>0</v>
      </c>
      <c r="E342" s="66" t="str">
        <f t="shared" si="702"/>
        <v/>
      </c>
      <c r="F342" t="str">
        <f t="shared" si="703"/>
        <v/>
      </c>
      <c r="G342" s="66" t="str">
        <f t="shared" si="704"/>
        <v/>
      </c>
      <c r="J342">
        <f>VstupniParametry_SKRYT!$D$5</f>
        <v>0.02</v>
      </c>
      <c r="K342">
        <f>VstupniParametry_SKRYT!$D$6</f>
        <v>0.06</v>
      </c>
      <c r="L342">
        <f>VstupniParametry_SKRYT!$D$7</f>
        <v>0.06</v>
      </c>
      <c r="M342">
        <f>VstupniParametry_SKRYT!$D$8</f>
        <v>0.06</v>
      </c>
      <c r="N342">
        <f>VstupniParametry_SKRYT!$D$9</f>
        <v>1.7999999999999999E-2</v>
      </c>
      <c r="O342" s="27">
        <f>VstupniParametry_SKRYT!$D$10</f>
        <v>0.01</v>
      </c>
      <c r="P342" s="27">
        <f>VstupniParametry_SKRYT!$D$11</f>
        <v>0.01</v>
      </c>
      <c r="Q342" s="27">
        <f>VstupniParametry_SKRYT!$D$12</f>
        <v>0.01</v>
      </c>
      <c r="R342" s="27">
        <f>VstupniParametry_SKRYT!$D$13</f>
        <v>0.01</v>
      </c>
      <c r="S342" s="27">
        <f>VstupniParametry_SKRYT!$D$14</f>
        <v>0.01</v>
      </c>
      <c r="T342">
        <f t="shared" si="705"/>
        <v>0</v>
      </c>
      <c r="U342">
        <f t="shared" si="706"/>
        <v>0</v>
      </c>
      <c r="V342">
        <f t="shared" si="707"/>
        <v>0</v>
      </c>
      <c r="W342">
        <f t="shared" si="708"/>
        <v>0</v>
      </c>
      <c r="X342">
        <f t="shared" si="709"/>
        <v>0</v>
      </c>
      <c r="Y342">
        <f t="shared" si="710"/>
        <v>0</v>
      </c>
      <c r="Z342">
        <f t="shared" si="711"/>
        <v>0</v>
      </c>
      <c r="AA342">
        <f t="shared" si="712"/>
        <v>0</v>
      </c>
      <c r="AB342">
        <f t="shared" si="713"/>
        <v>0</v>
      </c>
      <c r="AC342">
        <f t="shared" si="714"/>
        <v>0</v>
      </c>
      <c r="AD342">
        <f t="shared" si="715"/>
        <v>0</v>
      </c>
      <c r="AE342">
        <f t="shared" si="716"/>
        <v>0</v>
      </c>
      <c r="AF342">
        <f t="shared" si="717"/>
        <v>0</v>
      </c>
      <c r="AG342">
        <f t="shared" si="718"/>
        <v>0</v>
      </c>
      <c r="AH342">
        <f t="shared" si="719"/>
        <v>0</v>
      </c>
      <c r="AI342">
        <f t="shared" si="720"/>
        <v>0</v>
      </c>
      <c r="AJ342">
        <f t="shared" si="721"/>
        <v>0</v>
      </c>
      <c r="AK342">
        <f t="shared" si="722"/>
        <v>0</v>
      </c>
      <c r="AL342">
        <f t="shared" si="723"/>
        <v>0</v>
      </c>
      <c r="AM342">
        <f t="shared" si="724"/>
        <v>0</v>
      </c>
      <c r="AN342">
        <f t="shared" si="725"/>
        <v>0</v>
      </c>
      <c r="AO342">
        <f t="shared" si="726"/>
        <v>0</v>
      </c>
      <c r="AP342">
        <f t="shared" si="727"/>
        <v>0</v>
      </c>
      <c r="AQ342">
        <f t="shared" si="728"/>
        <v>0</v>
      </c>
      <c r="AR342">
        <f t="shared" si="729"/>
        <v>0</v>
      </c>
      <c r="AS342">
        <f t="shared" si="730"/>
        <v>0</v>
      </c>
      <c r="AT342">
        <f t="shared" si="700"/>
        <v>0</v>
      </c>
      <c r="AU342">
        <f t="shared" si="731"/>
        <v>0</v>
      </c>
      <c r="AV342">
        <f t="shared" si="732"/>
        <v>0</v>
      </c>
      <c r="AW342">
        <f t="shared" si="701"/>
        <v>0</v>
      </c>
      <c r="AX342">
        <f t="shared" si="733"/>
        <v>0</v>
      </c>
      <c r="AY342">
        <f t="shared" si="734"/>
        <v>0</v>
      </c>
      <c r="AZ342">
        <f t="shared" si="735"/>
        <v>0</v>
      </c>
      <c r="BA342">
        <f t="shared" si="736"/>
        <v>0</v>
      </c>
      <c r="BB342">
        <f t="shared" si="737"/>
        <v>0</v>
      </c>
      <c r="BC342">
        <f t="shared" si="738"/>
        <v>0</v>
      </c>
      <c r="BD342">
        <f t="shared" si="739"/>
        <v>0</v>
      </c>
      <c r="BE342">
        <f t="shared" si="740"/>
        <v>0</v>
      </c>
      <c r="BF342">
        <f t="shared" si="741"/>
        <v>0</v>
      </c>
      <c r="BG342">
        <f t="shared" si="742"/>
        <v>0</v>
      </c>
      <c r="BH342">
        <f t="shared" si="743"/>
        <v>0</v>
      </c>
      <c r="BI342">
        <f t="shared" si="744"/>
        <v>0</v>
      </c>
      <c r="BJ342">
        <f t="shared" si="745"/>
        <v>0</v>
      </c>
      <c r="BK342">
        <f t="shared" si="746"/>
        <v>0</v>
      </c>
      <c r="BL342">
        <f t="shared" si="747"/>
        <v>0</v>
      </c>
      <c r="BM342">
        <f t="shared" si="748"/>
        <v>0</v>
      </c>
      <c r="BN342">
        <f t="shared" si="749"/>
        <v>0</v>
      </c>
      <c r="BO342">
        <f t="shared" si="750"/>
        <v>0</v>
      </c>
      <c r="BP342">
        <f t="shared" si="751"/>
        <v>0</v>
      </c>
      <c r="BQ342">
        <f t="shared" si="752"/>
        <v>0</v>
      </c>
      <c r="BR342">
        <f t="shared" si="753"/>
        <v>0</v>
      </c>
      <c r="BS342">
        <f t="shared" si="754"/>
        <v>0</v>
      </c>
      <c r="BT342">
        <f t="shared" si="755"/>
        <v>0</v>
      </c>
      <c r="BU342">
        <f t="shared" si="756"/>
        <v>0</v>
      </c>
      <c r="BV342">
        <f t="shared" si="757"/>
        <v>0</v>
      </c>
      <c r="BW342">
        <f t="shared" si="758"/>
        <v>0</v>
      </c>
      <c r="BX342">
        <f t="shared" si="759"/>
        <v>0</v>
      </c>
      <c r="BY342">
        <f t="shared" si="760"/>
        <v>0</v>
      </c>
      <c r="BZ342">
        <f t="shared" si="761"/>
        <v>0</v>
      </c>
      <c r="CA342">
        <f t="shared" si="762"/>
        <v>0</v>
      </c>
      <c r="CB342">
        <f t="shared" si="763"/>
        <v>0</v>
      </c>
      <c r="CC342">
        <f t="shared" si="764"/>
        <v>0</v>
      </c>
      <c r="CD342">
        <f t="shared" si="765"/>
        <v>0</v>
      </c>
      <c r="CE342">
        <f t="shared" si="766"/>
        <v>0</v>
      </c>
      <c r="CF342">
        <f t="shared" si="767"/>
        <v>0</v>
      </c>
      <c r="CG342">
        <f t="shared" si="768"/>
        <v>0</v>
      </c>
      <c r="CH342">
        <f t="shared" si="769"/>
        <v>0</v>
      </c>
      <c r="CI342">
        <f t="shared" si="770"/>
        <v>0</v>
      </c>
      <c r="CJ342">
        <f t="shared" si="771"/>
        <v>0</v>
      </c>
      <c r="CK342">
        <f t="shared" si="772"/>
        <v>0</v>
      </c>
      <c r="CL342" t="str">
        <f t="shared" si="773"/>
        <v/>
      </c>
      <c r="CM342" t="str">
        <f t="shared" si="774"/>
        <v/>
      </c>
      <c r="CN342" t="str">
        <f t="shared" si="775"/>
        <v/>
      </c>
      <c r="CO342" t="str">
        <f t="shared" si="776"/>
        <v/>
      </c>
      <c r="CP342" t="str">
        <f t="shared" si="777"/>
        <v/>
      </c>
      <c r="CQ342" t="str">
        <f t="shared" si="778"/>
        <v/>
      </c>
      <c r="CR342" t="str">
        <f t="shared" si="779"/>
        <v/>
      </c>
      <c r="CS342" t="str">
        <f t="shared" si="780"/>
        <v/>
      </c>
      <c r="CT342" t="str">
        <f t="shared" si="781"/>
        <v/>
      </c>
      <c r="CU342" t="str">
        <f t="shared" si="782"/>
        <v/>
      </c>
      <c r="CV342" t="str">
        <f t="shared" si="783"/>
        <v/>
      </c>
      <c r="CW342" t="str">
        <f t="shared" si="784"/>
        <v/>
      </c>
      <c r="CX342" t="str">
        <f t="shared" si="785"/>
        <v/>
      </c>
      <c r="CY342" t="str">
        <f t="shared" si="786"/>
        <v/>
      </c>
      <c r="CZ342" t="str">
        <f t="shared" si="787"/>
        <v/>
      </c>
      <c r="DA342" t="str">
        <f t="shared" si="788"/>
        <v/>
      </c>
      <c r="DB342" t="str">
        <f t="shared" si="789"/>
        <v/>
      </c>
      <c r="DC342" t="str">
        <f t="shared" si="790"/>
        <v/>
      </c>
      <c r="DD342" t="str">
        <f t="shared" si="791"/>
        <v/>
      </c>
      <c r="DE342" t="str">
        <f t="shared" si="792"/>
        <v/>
      </c>
      <c r="DF342" t="str">
        <f t="shared" si="793"/>
        <v/>
      </c>
      <c r="DG342" t="str">
        <f t="shared" si="794"/>
        <v/>
      </c>
      <c r="DH342" t="str">
        <f t="shared" si="795"/>
        <v/>
      </c>
      <c r="DI342" t="str">
        <f t="shared" si="796"/>
        <v/>
      </c>
      <c r="DJ342" t="str">
        <f t="shared" si="797"/>
        <v/>
      </c>
      <c r="DK342" t="str">
        <f t="shared" si="798"/>
        <v/>
      </c>
      <c r="DL342" t="str">
        <f t="shared" si="799"/>
        <v/>
      </c>
      <c r="DM342" t="str">
        <f t="shared" si="800"/>
        <v/>
      </c>
      <c r="DN342" t="str">
        <f t="shared" si="801"/>
        <v/>
      </c>
      <c r="DO342" t="str">
        <f t="shared" si="802"/>
        <v/>
      </c>
      <c r="DP342" t="str">
        <f t="shared" si="803"/>
        <v/>
      </c>
      <c r="DQ342" t="str">
        <f t="shared" si="804"/>
        <v/>
      </c>
      <c r="DR342" t="str">
        <f t="shared" si="805"/>
        <v/>
      </c>
      <c r="DS342" t="str">
        <f t="shared" si="806"/>
        <v/>
      </c>
      <c r="DT342" t="str">
        <f t="shared" si="807"/>
        <v/>
      </c>
      <c r="DU342">
        <f t="shared" si="808"/>
        <v>0</v>
      </c>
      <c r="DV342">
        <f t="shared" si="809"/>
        <v>0</v>
      </c>
      <c r="DW342">
        <f t="shared" si="810"/>
        <v>0</v>
      </c>
      <c r="DX342" t="str">
        <f t="shared" si="811"/>
        <v/>
      </c>
      <c r="DY342" t="str">
        <f t="shared" si="812"/>
        <v/>
      </c>
      <c r="DZ342" t="str">
        <f t="shared" si="813"/>
        <v/>
      </c>
      <c r="EA342" s="5">
        <f t="shared" si="814"/>
        <v>0</v>
      </c>
      <c r="EB342" s="3">
        <f t="shared" si="815"/>
        <v>0</v>
      </c>
    </row>
    <row r="343" spans="2:132" x14ac:dyDescent="0.2">
      <c r="B343" s="25">
        <v>338</v>
      </c>
      <c r="C343" s="26">
        <f>Zisk!D357</f>
        <v>0</v>
      </c>
      <c r="D343">
        <f>Zisk!E357</f>
        <v>0</v>
      </c>
      <c r="E343" s="66" t="str">
        <f t="shared" si="702"/>
        <v/>
      </c>
      <c r="F343" t="str">
        <f t="shared" si="703"/>
        <v/>
      </c>
      <c r="G343" s="66" t="str">
        <f t="shared" si="704"/>
        <v/>
      </c>
      <c r="H343" s="25"/>
      <c r="I343" s="25"/>
      <c r="J343">
        <f>VstupniParametry_SKRYT!$D$5</f>
        <v>0.02</v>
      </c>
      <c r="K343">
        <f>VstupniParametry_SKRYT!$D$6</f>
        <v>0.06</v>
      </c>
      <c r="L343">
        <f>VstupniParametry_SKRYT!$D$7</f>
        <v>0.06</v>
      </c>
      <c r="M343">
        <f>VstupniParametry_SKRYT!$D$8</f>
        <v>0.06</v>
      </c>
      <c r="N343">
        <f>VstupniParametry_SKRYT!$D$9</f>
        <v>1.7999999999999999E-2</v>
      </c>
      <c r="O343" s="27">
        <f>VstupniParametry_SKRYT!$D$10</f>
        <v>0.01</v>
      </c>
      <c r="P343" s="27">
        <f>VstupniParametry_SKRYT!$D$11</f>
        <v>0.01</v>
      </c>
      <c r="Q343" s="27">
        <f>VstupniParametry_SKRYT!$D$12</f>
        <v>0.01</v>
      </c>
      <c r="R343" s="27">
        <f>VstupniParametry_SKRYT!$D$13</f>
        <v>0.01</v>
      </c>
      <c r="S343" s="27">
        <f>VstupniParametry_SKRYT!$D$14</f>
        <v>0.01</v>
      </c>
      <c r="T343">
        <f t="shared" si="705"/>
        <v>0</v>
      </c>
      <c r="U343">
        <f t="shared" si="706"/>
        <v>0</v>
      </c>
      <c r="V343">
        <f t="shared" si="707"/>
        <v>0</v>
      </c>
      <c r="W343">
        <f t="shared" si="708"/>
        <v>0</v>
      </c>
      <c r="X343">
        <f t="shared" si="709"/>
        <v>0</v>
      </c>
      <c r="Y343">
        <f t="shared" si="710"/>
        <v>0</v>
      </c>
      <c r="Z343">
        <f t="shared" si="711"/>
        <v>0</v>
      </c>
      <c r="AA343">
        <f t="shared" si="712"/>
        <v>0</v>
      </c>
      <c r="AB343">
        <f t="shared" si="713"/>
        <v>0</v>
      </c>
      <c r="AC343">
        <f t="shared" si="714"/>
        <v>0</v>
      </c>
      <c r="AD343">
        <f t="shared" si="715"/>
        <v>0</v>
      </c>
      <c r="AE343">
        <f t="shared" si="716"/>
        <v>0</v>
      </c>
      <c r="AF343">
        <f t="shared" si="717"/>
        <v>0</v>
      </c>
      <c r="AG343">
        <f t="shared" si="718"/>
        <v>0</v>
      </c>
      <c r="AH343">
        <f t="shared" si="719"/>
        <v>0</v>
      </c>
      <c r="AI343">
        <f t="shared" si="720"/>
        <v>0</v>
      </c>
      <c r="AJ343">
        <f t="shared" si="721"/>
        <v>0</v>
      </c>
      <c r="AK343">
        <f t="shared" si="722"/>
        <v>0</v>
      </c>
      <c r="AL343">
        <f t="shared" si="723"/>
        <v>0</v>
      </c>
      <c r="AM343">
        <f t="shared" si="724"/>
        <v>0</v>
      </c>
      <c r="AN343">
        <f t="shared" si="725"/>
        <v>0</v>
      </c>
      <c r="AO343">
        <f t="shared" si="726"/>
        <v>0</v>
      </c>
      <c r="AP343">
        <f t="shared" si="727"/>
        <v>0</v>
      </c>
      <c r="AQ343">
        <f t="shared" si="728"/>
        <v>0</v>
      </c>
      <c r="AR343">
        <f t="shared" si="729"/>
        <v>0</v>
      </c>
      <c r="AS343">
        <f t="shared" si="730"/>
        <v>0</v>
      </c>
      <c r="AT343">
        <f t="shared" si="700"/>
        <v>0</v>
      </c>
      <c r="AU343">
        <f t="shared" si="731"/>
        <v>0</v>
      </c>
      <c r="AV343">
        <f t="shared" si="732"/>
        <v>0</v>
      </c>
      <c r="AW343">
        <f t="shared" si="701"/>
        <v>0</v>
      </c>
      <c r="AX343">
        <f t="shared" si="733"/>
        <v>0</v>
      </c>
      <c r="AY343">
        <f t="shared" si="734"/>
        <v>0</v>
      </c>
      <c r="AZ343">
        <f t="shared" si="735"/>
        <v>0</v>
      </c>
      <c r="BA343">
        <f t="shared" si="736"/>
        <v>0</v>
      </c>
      <c r="BB343">
        <f t="shared" si="737"/>
        <v>0</v>
      </c>
      <c r="BC343">
        <f t="shared" si="738"/>
        <v>0</v>
      </c>
      <c r="BD343">
        <f t="shared" si="739"/>
        <v>0</v>
      </c>
      <c r="BE343">
        <f t="shared" si="740"/>
        <v>0</v>
      </c>
      <c r="BF343">
        <f t="shared" si="741"/>
        <v>0</v>
      </c>
      <c r="BG343">
        <f t="shared" si="742"/>
        <v>0</v>
      </c>
      <c r="BH343">
        <f t="shared" si="743"/>
        <v>0</v>
      </c>
      <c r="BI343">
        <f t="shared" si="744"/>
        <v>0</v>
      </c>
      <c r="BJ343">
        <f t="shared" si="745"/>
        <v>0</v>
      </c>
      <c r="BK343">
        <f t="shared" si="746"/>
        <v>0</v>
      </c>
      <c r="BL343">
        <f t="shared" si="747"/>
        <v>0</v>
      </c>
      <c r="BM343">
        <f t="shared" si="748"/>
        <v>0</v>
      </c>
      <c r="BN343">
        <f t="shared" si="749"/>
        <v>0</v>
      </c>
      <c r="BO343">
        <f t="shared" si="750"/>
        <v>0</v>
      </c>
      <c r="BP343">
        <f t="shared" si="751"/>
        <v>0</v>
      </c>
      <c r="BQ343">
        <f t="shared" si="752"/>
        <v>0</v>
      </c>
      <c r="BR343">
        <f t="shared" si="753"/>
        <v>0</v>
      </c>
      <c r="BS343">
        <f t="shared" si="754"/>
        <v>0</v>
      </c>
      <c r="BT343">
        <f t="shared" si="755"/>
        <v>0</v>
      </c>
      <c r="BU343">
        <f t="shared" si="756"/>
        <v>0</v>
      </c>
      <c r="BV343">
        <f t="shared" si="757"/>
        <v>0</v>
      </c>
      <c r="BW343">
        <f t="shared" si="758"/>
        <v>0</v>
      </c>
      <c r="BX343">
        <f t="shared" si="759"/>
        <v>0</v>
      </c>
      <c r="BY343">
        <f t="shared" si="760"/>
        <v>0</v>
      </c>
      <c r="BZ343">
        <f t="shared" si="761"/>
        <v>0</v>
      </c>
      <c r="CA343">
        <f t="shared" si="762"/>
        <v>0</v>
      </c>
      <c r="CB343">
        <f t="shared" si="763"/>
        <v>0</v>
      </c>
      <c r="CC343">
        <f t="shared" si="764"/>
        <v>0</v>
      </c>
      <c r="CD343">
        <f t="shared" si="765"/>
        <v>0</v>
      </c>
      <c r="CE343">
        <f t="shared" si="766"/>
        <v>0</v>
      </c>
      <c r="CF343">
        <f t="shared" si="767"/>
        <v>0</v>
      </c>
      <c r="CG343">
        <f t="shared" si="768"/>
        <v>0</v>
      </c>
      <c r="CH343">
        <f t="shared" si="769"/>
        <v>0</v>
      </c>
      <c r="CI343">
        <f t="shared" si="770"/>
        <v>0</v>
      </c>
      <c r="CJ343">
        <f t="shared" si="771"/>
        <v>0</v>
      </c>
      <c r="CK343">
        <f t="shared" si="772"/>
        <v>0</v>
      </c>
      <c r="CL343" t="str">
        <f t="shared" si="773"/>
        <v/>
      </c>
      <c r="CM343" t="str">
        <f t="shared" si="774"/>
        <v/>
      </c>
      <c r="CN343" t="str">
        <f t="shared" si="775"/>
        <v/>
      </c>
      <c r="CO343" t="str">
        <f t="shared" si="776"/>
        <v/>
      </c>
      <c r="CP343" t="str">
        <f t="shared" si="777"/>
        <v/>
      </c>
      <c r="CQ343" t="str">
        <f t="shared" si="778"/>
        <v/>
      </c>
      <c r="CR343" t="str">
        <f t="shared" si="779"/>
        <v/>
      </c>
      <c r="CS343" t="str">
        <f t="shared" si="780"/>
        <v/>
      </c>
      <c r="CT343" t="str">
        <f t="shared" si="781"/>
        <v/>
      </c>
      <c r="CU343" t="str">
        <f t="shared" si="782"/>
        <v/>
      </c>
      <c r="CV343" t="str">
        <f t="shared" si="783"/>
        <v/>
      </c>
      <c r="CW343" t="str">
        <f t="shared" si="784"/>
        <v/>
      </c>
      <c r="CX343" t="str">
        <f t="shared" si="785"/>
        <v/>
      </c>
      <c r="CY343" t="str">
        <f t="shared" si="786"/>
        <v/>
      </c>
      <c r="CZ343" t="str">
        <f t="shared" si="787"/>
        <v/>
      </c>
      <c r="DA343" t="str">
        <f t="shared" si="788"/>
        <v/>
      </c>
      <c r="DB343" t="str">
        <f t="shared" si="789"/>
        <v/>
      </c>
      <c r="DC343" t="str">
        <f t="shared" si="790"/>
        <v/>
      </c>
      <c r="DD343" t="str">
        <f t="shared" si="791"/>
        <v/>
      </c>
      <c r="DE343" t="str">
        <f t="shared" si="792"/>
        <v/>
      </c>
      <c r="DF343" t="str">
        <f t="shared" si="793"/>
        <v/>
      </c>
      <c r="DG343" t="str">
        <f t="shared" si="794"/>
        <v/>
      </c>
      <c r="DH343" t="str">
        <f t="shared" si="795"/>
        <v/>
      </c>
      <c r="DI343" t="str">
        <f t="shared" si="796"/>
        <v/>
      </c>
      <c r="DJ343" t="str">
        <f t="shared" si="797"/>
        <v/>
      </c>
      <c r="DK343" t="str">
        <f t="shared" si="798"/>
        <v/>
      </c>
      <c r="DL343" t="str">
        <f t="shared" si="799"/>
        <v/>
      </c>
      <c r="DM343" t="str">
        <f t="shared" si="800"/>
        <v/>
      </c>
      <c r="DN343" t="str">
        <f t="shared" si="801"/>
        <v/>
      </c>
      <c r="DO343" t="str">
        <f t="shared" si="802"/>
        <v/>
      </c>
      <c r="DP343" t="str">
        <f t="shared" si="803"/>
        <v/>
      </c>
      <c r="DQ343" t="str">
        <f t="shared" si="804"/>
        <v/>
      </c>
      <c r="DR343" t="str">
        <f t="shared" si="805"/>
        <v/>
      </c>
      <c r="DS343" t="str">
        <f t="shared" si="806"/>
        <v/>
      </c>
      <c r="DT343" t="str">
        <f t="shared" si="807"/>
        <v/>
      </c>
      <c r="DU343">
        <f t="shared" si="808"/>
        <v>0</v>
      </c>
      <c r="DV343">
        <f t="shared" si="809"/>
        <v>0</v>
      </c>
      <c r="DW343">
        <f t="shared" si="810"/>
        <v>0</v>
      </c>
      <c r="DX343" t="str">
        <f t="shared" si="811"/>
        <v/>
      </c>
      <c r="DY343" t="str">
        <f t="shared" si="812"/>
        <v/>
      </c>
      <c r="DZ343" t="str">
        <f t="shared" si="813"/>
        <v/>
      </c>
      <c r="EA343" s="5">
        <f t="shared" si="814"/>
        <v>0</v>
      </c>
      <c r="EB343" s="3">
        <f t="shared" si="815"/>
        <v>0</v>
      </c>
    </row>
    <row r="344" spans="2:132" x14ac:dyDescent="0.2">
      <c r="B344">
        <v>339</v>
      </c>
      <c r="C344" s="3">
        <f>Zisk!D358</f>
        <v>0</v>
      </c>
      <c r="D344">
        <f>Zisk!E358</f>
        <v>0</v>
      </c>
      <c r="E344" s="66" t="str">
        <f t="shared" si="702"/>
        <v/>
      </c>
      <c r="F344" t="str">
        <f t="shared" si="703"/>
        <v/>
      </c>
      <c r="G344" s="66" t="str">
        <f t="shared" si="704"/>
        <v/>
      </c>
      <c r="J344">
        <f>VstupniParametry_SKRYT!$D$5</f>
        <v>0.02</v>
      </c>
      <c r="K344">
        <f>VstupniParametry_SKRYT!$D$6</f>
        <v>0.06</v>
      </c>
      <c r="L344">
        <f>VstupniParametry_SKRYT!$D$7</f>
        <v>0.06</v>
      </c>
      <c r="M344">
        <f>VstupniParametry_SKRYT!$D$8</f>
        <v>0.06</v>
      </c>
      <c r="N344">
        <f>VstupniParametry_SKRYT!$D$9</f>
        <v>1.7999999999999999E-2</v>
      </c>
      <c r="O344" s="27">
        <f>VstupniParametry_SKRYT!$D$10</f>
        <v>0.01</v>
      </c>
      <c r="P344" s="27">
        <f>VstupniParametry_SKRYT!$D$11</f>
        <v>0.01</v>
      </c>
      <c r="Q344" s="27">
        <f>VstupniParametry_SKRYT!$D$12</f>
        <v>0.01</v>
      </c>
      <c r="R344" s="27">
        <f>VstupniParametry_SKRYT!$D$13</f>
        <v>0.01</v>
      </c>
      <c r="S344" s="27">
        <f>VstupniParametry_SKRYT!$D$14</f>
        <v>0.01</v>
      </c>
      <c r="T344">
        <f t="shared" si="705"/>
        <v>0</v>
      </c>
      <c r="U344">
        <f t="shared" si="706"/>
        <v>0</v>
      </c>
      <c r="V344">
        <f t="shared" si="707"/>
        <v>0</v>
      </c>
      <c r="W344">
        <f t="shared" si="708"/>
        <v>0</v>
      </c>
      <c r="X344">
        <f t="shared" si="709"/>
        <v>0</v>
      </c>
      <c r="Y344">
        <f t="shared" si="710"/>
        <v>0</v>
      </c>
      <c r="Z344">
        <f t="shared" si="711"/>
        <v>0</v>
      </c>
      <c r="AA344">
        <f t="shared" si="712"/>
        <v>0</v>
      </c>
      <c r="AB344">
        <f t="shared" si="713"/>
        <v>0</v>
      </c>
      <c r="AC344">
        <f t="shared" si="714"/>
        <v>0</v>
      </c>
      <c r="AD344">
        <f t="shared" si="715"/>
        <v>0</v>
      </c>
      <c r="AE344">
        <f t="shared" si="716"/>
        <v>0</v>
      </c>
      <c r="AF344">
        <f t="shared" si="717"/>
        <v>0</v>
      </c>
      <c r="AG344">
        <f t="shared" si="718"/>
        <v>0</v>
      </c>
      <c r="AH344">
        <f t="shared" si="719"/>
        <v>0</v>
      </c>
      <c r="AI344">
        <f t="shared" si="720"/>
        <v>0</v>
      </c>
      <c r="AJ344">
        <f t="shared" si="721"/>
        <v>0</v>
      </c>
      <c r="AK344">
        <f t="shared" si="722"/>
        <v>0</v>
      </c>
      <c r="AL344">
        <f t="shared" si="723"/>
        <v>0</v>
      </c>
      <c r="AM344">
        <f t="shared" si="724"/>
        <v>0</v>
      </c>
      <c r="AN344">
        <f t="shared" si="725"/>
        <v>0</v>
      </c>
      <c r="AO344">
        <f t="shared" si="726"/>
        <v>0</v>
      </c>
      <c r="AP344">
        <f t="shared" si="727"/>
        <v>0</v>
      </c>
      <c r="AQ344">
        <f t="shared" si="728"/>
        <v>0</v>
      </c>
      <c r="AR344">
        <f t="shared" si="729"/>
        <v>0</v>
      </c>
      <c r="AS344">
        <f t="shared" si="730"/>
        <v>0</v>
      </c>
      <c r="AT344">
        <f t="shared" si="700"/>
        <v>0</v>
      </c>
      <c r="AU344">
        <f t="shared" si="731"/>
        <v>0</v>
      </c>
      <c r="AV344">
        <f t="shared" si="732"/>
        <v>0</v>
      </c>
      <c r="AW344">
        <f t="shared" si="701"/>
        <v>0</v>
      </c>
      <c r="AX344">
        <f t="shared" si="733"/>
        <v>0</v>
      </c>
      <c r="AY344">
        <f t="shared" si="734"/>
        <v>0</v>
      </c>
      <c r="AZ344">
        <f t="shared" si="735"/>
        <v>0</v>
      </c>
      <c r="BA344">
        <f t="shared" si="736"/>
        <v>0</v>
      </c>
      <c r="BB344">
        <f t="shared" si="737"/>
        <v>0</v>
      </c>
      <c r="BC344">
        <f t="shared" si="738"/>
        <v>0</v>
      </c>
      <c r="BD344">
        <f t="shared" si="739"/>
        <v>0</v>
      </c>
      <c r="BE344">
        <f t="shared" si="740"/>
        <v>0</v>
      </c>
      <c r="BF344">
        <f t="shared" si="741"/>
        <v>0</v>
      </c>
      <c r="BG344">
        <f t="shared" si="742"/>
        <v>0</v>
      </c>
      <c r="BH344">
        <f t="shared" si="743"/>
        <v>0</v>
      </c>
      <c r="BI344">
        <f t="shared" si="744"/>
        <v>0</v>
      </c>
      <c r="BJ344">
        <f t="shared" si="745"/>
        <v>0</v>
      </c>
      <c r="BK344">
        <f t="shared" si="746"/>
        <v>0</v>
      </c>
      <c r="BL344">
        <f t="shared" si="747"/>
        <v>0</v>
      </c>
      <c r="BM344">
        <f t="shared" si="748"/>
        <v>0</v>
      </c>
      <c r="BN344">
        <f t="shared" si="749"/>
        <v>0</v>
      </c>
      <c r="BO344">
        <f t="shared" si="750"/>
        <v>0</v>
      </c>
      <c r="BP344">
        <f t="shared" si="751"/>
        <v>0</v>
      </c>
      <c r="BQ344">
        <f t="shared" si="752"/>
        <v>0</v>
      </c>
      <c r="BR344">
        <f t="shared" si="753"/>
        <v>0</v>
      </c>
      <c r="BS344">
        <f t="shared" si="754"/>
        <v>0</v>
      </c>
      <c r="BT344">
        <f t="shared" si="755"/>
        <v>0</v>
      </c>
      <c r="BU344">
        <f t="shared" si="756"/>
        <v>0</v>
      </c>
      <c r="BV344">
        <f t="shared" si="757"/>
        <v>0</v>
      </c>
      <c r="BW344">
        <f t="shared" si="758"/>
        <v>0</v>
      </c>
      <c r="BX344">
        <f t="shared" si="759"/>
        <v>0</v>
      </c>
      <c r="BY344">
        <f t="shared" si="760"/>
        <v>0</v>
      </c>
      <c r="BZ344">
        <f t="shared" si="761"/>
        <v>0</v>
      </c>
      <c r="CA344">
        <f t="shared" si="762"/>
        <v>0</v>
      </c>
      <c r="CB344">
        <f t="shared" si="763"/>
        <v>0</v>
      </c>
      <c r="CC344">
        <f t="shared" si="764"/>
        <v>0</v>
      </c>
      <c r="CD344">
        <f t="shared" si="765"/>
        <v>0</v>
      </c>
      <c r="CE344">
        <f t="shared" si="766"/>
        <v>0</v>
      </c>
      <c r="CF344">
        <f t="shared" si="767"/>
        <v>0</v>
      </c>
      <c r="CG344">
        <f t="shared" si="768"/>
        <v>0</v>
      </c>
      <c r="CH344">
        <f t="shared" si="769"/>
        <v>0</v>
      </c>
      <c r="CI344">
        <f t="shared" si="770"/>
        <v>0</v>
      </c>
      <c r="CJ344">
        <f t="shared" si="771"/>
        <v>0</v>
      </c>
      <c r="CK344">
        <f t="shared" si="772"/>
        <v>0</v>
      </c>
      <c r="CL344" t="str">
        <f t="shared" si="773"/>
        <v/>
      </c>
      <c r="CM344" t="str">
        <f t="shared" si="774"/>
        <v/>
      </c>
      <c r="CN344" t="str">
        <f t="shared" si="775"/>
        <v/>
      </c>
      <c r="CO344" t="str">
        <f t="shared" si="776"/>
        <v/>
      </c>
      <c r="CP344" t="str">
        <f t="shared" si="777"/>
        <v/>
      </c>
      <c r="CQ344" t="str">
        <f t="shared" si="778"/>
        <v/>
      </c>
      <c r="CR344" t="str">
        <f t="shared" si="779"/>
        <v/>
      </c>
      <c r="CS344" t="str">
        <f t="shared" si="780"/>
        <v/>
      </c>
      <c r="CT344" t="str">
        <f t="shared" si="781"/>
        <v/>
      </c>
      <c r="CU344" t="str">
        <f t="shared" si="782"/>
        <v/>
      </c>
      <c r="CV344" t="str">
        <f t="shared" si="783"/>
        <v/>
      </c>
      <c r="CW344" t="str">
        <f t="shared" si="784"/>
        <v/>
      </c>
      <c r="CX344" t="str">
        <f t="shared" si="785"/>
        <v/>
      </c>
      <c r="CY344" t="str">
        <f t="shared" si="786"/>
        <v/>
      </c>
      <c r="CZ344" t="str">
        <f t="shared" si="787"/>
        <v/>
      </c>
      <c r="DA344" t="str">
        <f t="shared" si="788"/>
        <v/>
      </c>
      <c r="DB344" t="str">
        <f t="shared" si="789"/>
        <v/>
      </c>
      <c r="DC344" t="str">
        <f t="shared" si="790"/>
        <v/>
      </c>
      <c r="DD344" t="str">
        <f t="shared" si="791"/>
        <v/>
      </c>
      <c r="DE344" t="str">
        <f t="shared" si="792"/>
        <v/>
      </c>
      <c r="DF344" t="str">
        <f t="shared" si="793"/>
        <v/>
      </c>
      <c r="DG344" t="str">
        <f t="shared" si="794"/>
        <v/>
      </c>
      <c r="DH344" t="str">
        <f t="shared" si="795"/>
        <v/>
      </c>
      <c r="DI344" t="str">
        <f t="shared" si="796"/>
        <v/>
      </c>
      <c r="DJ344" t="str">
        <f t="shared" si="797"/>
        <v/>
      </c>
      <c r="DK344" t="str">
        <f t="shared" si="798"/>
        <v/>
      </c>
      <c r="DL344" t="str">
        <f t="shared" si="799"/>
        <v/>
      </c>
      <c r="DM344" t="str">
        <f t="shared" si="800"/>
        <v/>
      </c>
      <c r="DN344" t="str">
        <f t="shared" si="801"/>
        <v/>
      </c>
      <c r="DO344" t="str">
        <f t="shared" si="802"/>
        <v/>
      </c>
      <c r="DP344" t="str">
        <f t="shared" si="803"/>
        <v/>
      </c>
      <c r="DQ344" t="str">
        <f t="shared" si="804"/>
        <v/>
      </c>
      <c r="DR344" t="str">
        <f t="shared" si="805"/>
        <v/>
      </c>
      <c r="DS344" t="str">
        <f t="shared" si="806"/>
        <v/>
      </c>
      <c r="DT344" t="str">
        <f t="shared" si="807"/>
        <v/>
      </c>
      <c r="DU344">
        <f t="shared" si="808"/>
        <v>0</v>
      </c>
      <c r="DV344">
        <f t="shared" si="809"/>
        <v>0</v>
      </c>
      <c r="DW344">
        <f t="shared" si="810"/>
        <v>0</v>
      </c>
      <c r="DX344" t="str">
        <f t="shared" si="811"/>
        <v/>
      </c>
      <c r="DY344" t="str">
        <f t="shared" si="812"/>
        <v/>
      </c>
      <c r="DZ344" t="str">
        <f t="shared" si="813"/>
        <v/>
      </c>
      <c r="EA344" s="5">
        <f t="shared" si="814"/>
        <v>0</v>
      </c>
      <c r="EB344" s="3">
        <f t="shared" si="815"/>
        <v>0</v>
      </c>
    </row>
    <row r="345" spans="2:132" x14ac:dyDescent="0.2">
      <c r="B345" s="25">
        <v>340</v>
      </c>
      <c r="C345" s="26">
        <f>Zisk!D359</f>
        <v>0</v>
      </c>
      <c r="D345">
        <f>Zisk!E359</f>
        <v>0</v>
      </c>
      <c r="E345" s="66" t="str">
        <f t="shared" si="702"/>
        <v/>
      </c>
      <c r="F345" t="str">
        <f t="shared" si="703"/>
        <v/>
      </c>
      <c r="G345" s="66" t="str">
        <f t="shared" si="704"/>
        <v/>
      </c>
      <c r="H345" s="25"/>
      <c r="I345" s="25"/>
      <c r="J345">
        <f>VstupniParametry_SKRYT!$D$5</f>
        <v>0.02</v>
      </c>
      <c r="K345">
        <f>VstupniParametry_SKRYT!$D$6</f>
        <v>0.06</v>
      </c>
      <c r="L345">
        <f>VstupniParametry_SKRYT!$D$7</f>
        <v>0.06</v>
      </c>
      <c r="M345">
        <f>VstupniParametry_SKRYT!$D$8</f>
        <v>0.06</v>
      </c>
      <c r="N345">
        <f>VstupniParametry_SKRYT!$D$9</f>
        <v>1.7999999999999999E-2</v>
      </c>
      <c r="O345" s="27">
        <f>VstupniParametry_SKRYT!$D$10</f>
        <v>0.01</v>
      </c>
      <c r="P345" s="27">
        <f>VstupniParametry_SKRYT!$D$11</f>
        <v>0.01</v>
      </c>
      <c r="Q345" s="27">
        <f>VstupniParametry_SKRYT!$D$12</f>
        <v>0.01</v>
      </c>
      <c r="R345" s="27">
        <f>VstupniParametry_SKRYT!$D$13</f>
        <v>0.01</v>
      </c>
      <c r="S345" s="27">
        <f>VstupniParametry_SKRYT!$D$14</f>
        <v>0.01</v>
      </c>
      <c r="T345">
        <f t="shared" si="705"/>
        <v>0</v>
      </c>
      <c r="U345">
        <f t="shared" si="706"/>
        <v>0</v>
      </c>
      <c r="V345">
        <f t="shared" si="707"/>
        <v>0</v>
      </c>
      <c r="W345">
        <f t="shared" si="708"/>
        <v>0</v>
      </c>
      <c r="X345">
        <f t="shared" si="709"/>
        <v>0</v>
      </c>
      <c r="Y345">
        <f t="shared" si="710"/>
        <v>0</v>
      </c>
      <c r="Z345">
        <f t="shared" si="711"/>
        <v>0</v>
      </c>
      <c r="AA345">
        <f t="shared" si="712"/>
        <v>0</v>
      </c>
      <c r="AB345">
        <f t="shared" si="713"/>
        <v>0</v>
      </c>
      <c r="AC345">
        <f t="shared" si="714"/>
        <v>0</v>
      </c>
      <c r="AD345">
        <f t="shared" si="715"/>
        <v>0</v>
      </c>
      <c r="AE345">
        <f t="shared" si="716"/>
        <v>0</v>
      </c>
      <c r="AF345">
        <f t="shared" si="717"/>
        <v>0</v>
      </c>
      <c r="AG345">
        <f t="shared" si="718"/>
        <v>0</v>
      </c>
      <c r="AH345">
        <f t="shared" si="719"/>
        <v>0</v>
      </c>
      <c r="AI345">
        <f t="shared" si="720"/>
        <v>0</v>
      </c>
      <c r="AJ345">
        <f t="shared" si="721"/>
        <v>0</v>
      </c>
      <c r="AK345">
        <f t="shared" si="722"/>
        <v>0</v>
      </c>
      <c r="AL345">
        <f t="shared" si="723"/>
        <v>0</v>
      </c>
      <c r="AM345">
        <f t="shared" si="724"/>
        <v>0</v>
      </c>
      <c r="AN345">
        <f t="shared" si="725"/>
        <v>0</v>
      </c>
      <c r="AO345">
        <f t="shared" si="726"/>
        <v>0</v>
      </c>
      <c r="AP345">
        <f t="shared" si="727"/>
        <v>0</v>
      </c>
      <c r="AQ345">
        <f t="shared" si="728"/>
        <v>0</v>
      </c>
      <c r="AR345">
        <f t="shared" si="729"/>
        <v>0</v>
      </c>
      <c r="AS345">
        <f t="shared" si="730"/>
        <v>0</v>
      </c>
      <c r="AT345">
        <f t="shared" si="700"/>
        <v>0</v>
      </c>
      <c r="AU345">
        <f t="shared" si="731"/>
        <v>0</v>
      </c>
      <c r="AV345">
        <f t="shared" si="732"/>
        <v>0</v>
      </c>
      <c r="AW345">
        <f t="shared" si="701"/>
        <v>0</v>
      </c>
      <c r="AX345">
        <f t="shared" si="733"/>
        <v>0</v>
      </c>
      <c r="AY345">
        <f t="shared" si="734"/>
        <v>0</v>
      </c>
      <c r="AZ345">
        <f t="shared" si="735"/>
        <v>0</v>
      </c>
      <c r="BA345">
        <f t="shared" si="736"/>
        <v>0</v>
      </c>
      <c r="BB345">
        <f t="shared" si="737"/>
        <v>0</v>
      </c>
      <c r="BC345">
        <f t="shared" si="738"/>
        <v>0</v>
      </c>
      <c r="BD345">
        <f t="shared" si="739"/>
        <v>0</v>
      </c>
      <c r="BE345">
        <f t="shared" si="740"/>
        <v>0</v>
      </c>
      <c r="BF345">
        <f t="shared" si="741"/>
        <v>0</v>
      </c>
      <c r="BG345">
        <f t="shared" si="742"/>
        <v>0</v>
      </c>
      <c r="BH345">
        <f t="shared" si="743"/>
        <v>0</v>
      </c>
      <c r="BI345">
        <f t="shared" si="744"/>
        <v>0</v>
      </c>
      <c r="BJ345">
        <f t="shared" si="745"/>
        <v>0</v>
      </c>
      <c r="BK345">
        <f t="shared" si="746"/>
        <v>0</v>
      </c>
      <c r="BL345">
        <f t="shared" si="747"/>
        <v>0</v>
      </c>
      <c r="BM345">
        <f t="shared" si="748"/>
        <v>0</v>
      </c>
      <c r="BN345">
        <f t="shared" si="749"/>
        <v>0</v>
      </c>
      <c r="BO345">
        <f t="shared" si="750"/>
        <v>0</v>
      </c>
      <c r="BP345">
        <f t="shared" si="751"/>
        <v>0</v>
      </c>
      <c r="BQ345">
        <f t="shared" si="752"/>
        <v>0</v>
      </c>
      <c r="BR345">
        <f t="shared" si="753"/>
        <v>0</v>
      </c>
      <c r="BS345">
        <f t="shared" si="754"/>
        <v>0</v>
      </c>
      <c r="BT345">
        <f t="shared" si="755"/>
        <v>0</v>
      </c>
      <c r="BU345">
        <f t="shared" si="756"/>
        <v>0</v>
      </c>
      <c r="BV345">
        <f t="shared" si="757"/>
        <v>0</v>
      </c>
      <c r="BW345">
        <f t="shared" si="758"/>
        <v>0</v>
      </c>
      <c r="BX345">
        <f t="shared" si="759"/>
        <v>0</v>
      </c>
      <c r="BY345">
        <f t="shared" si="760"/>
        <v>0</v>
      </c>
      <c r="BZ345">
        <f t="shared" si="761"/>
        <v>0</v>
      </c>
      <c r="CA345">
        <f t="shared" si="762"/>
        <v>0</v>
      </c>
      <c r="CB345">
        <f t="shared" si="763"/>
        <v>0</v>
      </c>
      <c r="CC345">
        <f t="shared" si="764"/>
        <v>0</v>
      </c>
      <c r="CD345">
        <f t="shared" si="765"/>
        <v>0</v>
      </c>
      <c r="CE345">
        <f t="shared" si="766"/>
        <v>0</v>
      </c>
      <c r="CF345">
        <f t="shared" si="767"/>
        <v>0</v>
      </c>
      <c r="CG345">
        <f t="shared" si="768"/>
        <v>0</v>
      </c>
      <c r="CH345">
        <f t="shared" si="769"/>
        <v>0</v>
      </c>
      <c r="CI345">
        <f t="shared" si="770"/>
        <v>0</v>
      </c>
      <c r="CJ345">
        <f t="shared" si="771"/>
        <v>0</v>
      </c>
      <c r="CK345">
        <f t="shared" si="772"/>
        <v>0</v>
      </c>
      <c r="CL345" t="str">
        <f t="shared" si="773"/>
        <v/>
      </c>
      <c r="CM345" t="str">
        <f t="shared" si="774"/>
        <v/>
      </c>
      <c r="CN345" t="str">
        <f t="shared" si="775"/>
        <v/>
      </c>
      <c r="CO345" t="str">
        <f t="shared" si="776"/>
        <v/>
      </c>
      <c r="CP345" t="str">
        <f t="shared" si="777"/>
        <v/>
      </c>
      <c r="CQ345" t="str">
        <f t="shared" si="778"/>
        <v/>
      </c>
      <c r="CR345" t="str">
        <f t="shared" si="779"/>
        <v/>
      </c>
      <c r="CS345" t="str">
        <f t="shared" si="780"/>
        <v/>
      </c>
      <c r="CT345" t="str">
        <f t="shared" si="781"/>
        <v/>
      </c>
      <c r="CU345" t="str">
        <f t="shared" si="782"/>
        <v/>
      </c>
      <c r="CV345" t="str">
        <f t="shared" si="783"/>
        <v/>
      </c>
      <c r="CW345" t="str">
        <f t="shared" si="784"/>
        <v/>
      </c>
      <c r="CX345" t="str">
        <f t="shared" si="785"/>
        <v/>
      </c>
      <c r="CY345" t="str">
        <f t="shared" si="786"/>
        <v/>
      </c>
      <c r="CZ345" t="str">
        <f t="shared" si="787"/>
        <v/>
      </c>
      <c r="DA345" t="str">
        <f t="shared" si="788"/>
        <v/>
      </c>
      <c r="DB345" t="str">
        <f t="shared" si="789"/>
        <v/>
      </c>
      <c r="DC345" t="str">
        <f t="shared" si="790"/>
        <v/>
      </c>
      <c r="DD345" t="str">
        <f t="shared" si="791"/>
        <v/>
      </c>
      <c r="DE345" t="str">
        <f t="shared" si="792"/>
        <v/>
      </c>
      <c r="DF345" t="str">
        <f t="shared" si="793"/>
        <v/>
      </c>
      <c r="DG345" t="str">
        <f t="shared" si="794"/>
        <v/>
      </c>
      <c r="DH345" t="str">
        <f t="shared" si="795"/>
        <v/>
      </c>
      <c r="DI345" t="str">
        <f t="shared" si="796"/>
        <v/>
      </c>
      <c r="DJ345" t="str">
        <f t="shared" si="797"/>
        <v/>
      </c>
      <c r="DK345" t="str">
        <f t="shared" si="798"/>
        <v/>
      </c>
      <c r="DL345" t="str">
        <f t="shared" si="799"/>
        <v/>
      </c>
      <c r="DM345" t="str">
        <f t="shared" si="800"/>
        <v/>
      </c>
      <c r="DN345" t="str">
        <f t="shared" si="801"/>
        <v/>
      </c>
      <c r="DO345" t="str">
        <f t="shared" si="802"/>
        <v/>
      </c>
      <c r="DP345" t="str">
        <f t="shared" si="803"/>
        <v/>
      </c>
      <c r="DQ345" t="str">
        <f t="shared" si="804"/>
        <v/>
      </c>
      <c r="DR345" t="str">
        <f t="shared" si="805"/>
        <v/>
      </c>
      <c r="DS345" t="str">
        <f t="shared" si="806"/>
        <v/>
      </c>
      <c r="DT345" t="str">
        <f t="shared" si="807"/>
        <v/>
      </c>
      <c r="DU345">
        <f t="shared" si="808"/>
        <v>0</v>
      </c>
      <c r="DV345">
        <f t="shared" si="809"/>
        <v>0</v>
      </c>
      <c r="DW345">
        <f t="shared" si="810"/>
        <v>0</v>
      </c>
      <c r="DX345" t="str">
        <f t="shared" si="811"/>
        <v/>
      </c>
      <c r="DY345" t="str">
        <f t="shared" si="812"/>
        <v/>
      </c>
      <c r="DZ345" t="str">
        <f t="shared" si="813"/>
        <v/>
      </c>
      <c r="EA345" s="5">
        <f t="shared" si="814"/>
        <v>0</v>
      </c>
      <c r="EB345" s="3">
        <f t="shared" si="815"/>
        <v>0</v>
      </c>
    </row>
    <row r="346" spans="2:132" x14ac:dyDescent="0.2">
      <c r="B346">
        <v>341</v>
      </c>
      <c r="C346" s="3">
        <f>Zisk!D360</f>
        <v>0</v>
      </c>
      <c r="D346">
        <f>Zisk!E360</f>
        <v>0</v>
      </c>
      <c r="E346" s="66" t="str">
        <f t="shared" si="702"/>
        <v/>
      </c>
      <c r="F346" t="str">
        <f t="shared" si="703"/>
        <v/>
      </c>
      <c r="G346" s="66" t="str">
        <f t="shared" si="704"/>
        <v/>
      </c>
      <c r="J346">
        <f>VstupniParametry_SKRYT!$D$5</f>
        <v>0.02</v>
      </c>
      <c r="K346">
        <f>VstupniParametry_SKRYT!$D$6</f>
        <v>0.06</v>
      </c>
      <c r="L346">
        <f>VstupniParametry_SKRYT!$D$7</f>
        <v>0.06</v>
      </c>
      <c r="M346">
        <f>VstupniParametry_SKRYT!$D$8</f>
        <v>0.06</v>
      </c>
      <c r="N346">
        <f>VstupniParametry_SKRYT!$D$9</f>
        <v>1.7999999999999999E-2</v>
      </c>
      <c r="O346" s="27">
        <f>VstupniParametry_SKRYT!$D$10</f>
        <v>0.01</v>
      </c>
      <c r="P346" s="27">
        <f>VstupniParametry_SKRYT!$D$11</f>
        <v>0.01</v>
      </c>
      <c r="Q346" s="27">
        <f>VstupniParametry_SKRYT!$D$12</f>
        <v>0.01</v>
      </c>
      <c r="R346" s="27">
        <f>VstupniParametry_SKRYT!$D$13</f>
        <v>0.01</v>
      </c>
      <c r="S346" s="27">
        <f>VstupniParametry_SKRYT!$D$14</f>
        <v>0.01</v>
      </c>
      <c r="T346">
        <f t="shared" si="705"/>
        <v>0</v>
      </c>
      <c r="U346">
        <f t="shared" si="706"/>
        <v>0</v>
      </c>
      <c r="V346">
        <f t="shared" si="707"/>
        <v>0</v>
      </c>
      <c r="W346">
        <f t="shared" si="708"/>
        <v>0</v>
      </c>
      <c r="X346">
        <f t="shared" si="709"/>
        <v>0</v>
      </c>
      <c r="Y346">
        <f t="shared" si="710"/>
        <v>0</v>
      </c>
      <c r="Z346">
        <f t="shared" si="711"/>
        <v>0</v>
      </c>
      <c r="AA346">
        <f t="shared" si="712"/>
        <v>0</v>
      </c>
      <c r="AB346">
        <f t="shared" si="713"/>
        <v>0</v>
      </c>
      <c r="AC346">
        <f t="shared" si="714"/>
        <v>0</v>
      </c>
      <c r="AD346">
        <f t="shared" si="715"/>
        <v>0</v>
      </c>
      <c r="AE346">
        <f t="shared" si="716"/>
        <v>0</v>
      </c>
      <c r="AF346">
        <f t="shared" si="717"/>
        <v>0</v>
      </c>
      <c r="AG346">
        <f t="shared" si="718"/>
        <v>0</v>
      </c>
      <c r="AH346">
        <f t="shared" si="719"/>
        <v>0</v>
      </c>
      <c r="AI346">
        <f t="shared" si="720"/>
        <v>0</v>
      </c>
      <c r="AJ346">
        <f t="shared" si="721"/>
        <v>0</v>
      </c>
      <c r="AK346">
        <f t="shared" si="722"/>
        <v>0</v>
      </c>
      <c r="AL346">
        <f t="shared" si="723"/>
        <v>0</v>
      </c>
      <c r="AM346">
        <f t="shared" si="724"/>
        <v>0</v>
      </c>
      <c r="AN346">
        <f t="shared" si="725"/>
        <v>0</v>
      </c>
      <c r="AO346">
        <f t="shared" si="726"/>
        <v>0</v>
      </c>
      <c r="AP346">
        <f t="shared" si="727"/>
        <v>0</v>
      </c>
      <c r="AQ346">
        <f t="shared" si="728"/>
        <v>0</v>
      </c>
      <c r="AR346">
        <f t="shared" si="729"/>
        <v>0</v>
      </c>
      <c r="AS346">
        <f t="shared" si="730"/>
        <v>0</v>
      </c>
      <c r="AT346">
        <f t="shared" si="700"/>
        <v>0</v>
      </c>
      <c r="AU346">
        <f t="shared" si="731"/>
        <v>0</v>
      </c>
      <c r="AV346">
        <f t="shared" si="732"/>
        <v>0</v>
      </c>
      <c r="AW346">
        <f t="shared" si="701"/>
        <v>0</v>
      </c>
      <c r="AX346">
        <f t="shared" si="733"/>
        <v>0</v>
      </c>
      <c r="AY346">
        <f t="shared" si="734"/>
        <v>0</v>
      </c>
      <c r="AZ346">
        <f t="shared" si="735"/>
        <v>0</v>
      </c>
      <c r="BA346">
        <f t="shared" si="736"/>
        <v>0</v>
      </c>
      <c r="BB346">
        <f t="shared" si="737"/>
        <v>0</v>
      </c>
      <c r="BC346">
        <f t="shared" si="738"/>
        <v>0</v>
      </c>
      <c r="BD346">
        <f t="shared" si="739"/>
        <v>0</v>
      </c>
      <c r="BE346">
        <f t="shared" si="740"/>
        <v>0</v>
      </c>
      <c r="BF346">
        <f t="shared" si="741"/>
        <v>0</v>
      </c>
      <c r="BG346">
        <f t="shared" si="742"/>
        <v>0</v>
      </c>
      <c r="BH346">
        <f t="shared" si="743"/>
        <v>0</v>
      </c>
      <c r="BI346">
        <f t="shared" si="744"/>
        <v>0</v>
      </c>
      <c r="BJ346">
        <f t="shared" si="745"/>
        <v>0</v>
      </c>
      <c r="BK346">
        <f t="shared" si="746"/>
        <v>0</v>
      </c>
      <c r="BL346">
        <f t="shared" si="747"/>
        <v>0</v>
      </c>
      <c r="BM346">
        <f t="shared" si="748"/>
        <v>0</v>
      </c>
      <c r="BN346">
        <f t="shared" si="749"/>
        <v>0</v>
      </c>
      <c r="BO346">
        <f t="shared" si="750"/>
        <v>0</v>
      </c>
      <c r="BP346">
        <f t="shared" si="751"/>
        <v>0</v>
      </c>
      <c r="BQ346">
        <f t="shared" si="752"/>
        <v>0</v>
      </c>
      <c r="BR346">
        <f t="shared" si="753"/>
        <v>0</v>
      </c>
      <c r="BS346">
        <f t="shared" si="754"/>
        <v>0</v>
      </c>
      <c r="BT346">
        <f t="shared" si="755"/>
        <v>0</v>
      </c>
      <c r="BU346">
        <f t="shared" si="756"/>
        <v>0</v>
      </c>
      <c r="BV346">
        <f t="shared" si="757"/>
        <v>0</v>
      </c>
      <c r="BW346">
        <f t="shared" si="758"/>
        <v>0</v>
      </c>
      <c r="BX346">
        <f t="shared" si="759"/>
        <v>0</v>
      </c>
      <c r="BY346">
        <f t="shared" si="760"/>
        <v>0</v>
      </c>
      <c r="BZ346">
        <f t="shared" si="761"/>
        <v>0</v>
      </c>
      <c r="CA346">
        <f t="shared" si="762"/>
        <v>0</v>
      </c>
      <c r="CB346">
        <f t="shared" si="763"/>
        <v>0</v>
      </c>
      <c r="CC346">
        <f t="shared" si="764"/>
        <v>0</v>
      </c>
      <c r="CD346">
        <f t="shared" si="765"/>
        <v>0</v>
      </c>
      <c r="CE346">
        <f t="shared" si="766"/>
        <v>0</v>
      </c>
      <c r="CF346">
        <f t="shared" si="767"/>
        <v>0</v>
      </c>
      <c r="CG346">
        <f t="shared" si="768"/>
        <v>0</v>
      </c>
      <c r="CH346">
        <f t="shared" si="769"/>
        <v>0</v>
      </c>
      <c r="CI346">
        <f t="shared" si="770"/>
        <v>0</v>
      </c>
      <c r="CJ346">
        <f t="shared" si="771"/>
        <v>0</v>
      </c>
      <c r="CK346">
        <f t="shared" si="772"/>
        <v>0</v>
      </c>
      <c r="CL346" t="str">
        <f t="shared" si="773"/>
        <v/>
      </c>
      <c r="CM346" t="str">
        <f t="shared" si="774"/>
        <v/>
      </c>
      <c r="CN346" t="str">
        <f t="shared" si="775"/>
        <v/>
      </c>
      <c r="CO346" t="str">
        <f t="shared" si="776"/>
        <v/>
      </c>
      <c r="CP346" t="str">
        <f t="shared" si="777"/>
        <v/>
      </c>
      <c r="CQ346" t="str">
        <f t="shared" si="778"/>
        <v/>
      </c>
      <c r="CR346" t="str">
        <f t="shared" si="779"/>
        <v/>
      </c>
      <c r="CS346" t="str">
        <f t="shared" si="780"/>
        <v/>
      </c>
      <c r="CT346" t="str">
        <f t="shared" si="781"/>
        <v/>
      </c>
      <c r="CU346" t="str">
        <f t="shared" si="782"/>
        <v/>
      </c>
      <c r="CV346" t="str">
        <f t="shared" si="783"/>
        <v/>
      </c>
      <c r="CW346" t="str">
        <f t="shared" si="784"/>
        <v/>
      </c>
      <c r="CX346" t="str">
        <f t="shared" si="785"/>
        <v/>
      </c>
      <c r="CY346" t="str">
        <f t="shared" si="786"/>
        <v/>
      </c>
      <c r="CZ346" t="str">
        <f t="shared" si="787"/>
        <v/>
      </c>
      <c r="DA346" t="str">
        <f t="shared" si="788"/>
        <v/>
      </c>
      <c r="DB346" t="str">
        <f t="shared" si="789"/>
        <v/>
      </c>
      <c r="DC346" t="str">
        <f t="shared" si="790"/>
        <v/>
      </c>
      <c r="DD346" t="str">
        <f t="shared" si="791"/>
        <v/>
      </c>
      <c r="DE346" t="str">
        <f t="shared" si="792"/>
        <v/>
      </c>
      <c r="DF346" t="str">
        <f t="shared" si="793"/>
        <v/>
      </c>
      <c r="DG346" t="str">
        <f t="shared" si="794"/>
        <v/>
      </c>
      <c r="DH346" t="str">
        <f t="shared" si="795"/>
        <v/>
      </c>
      <c r="DI346" t="str">
        <f t="shared" si="796"/>
        <v/>
      </c>
      <c r="DJ346" t="str">
        <f t="shared" si="797"/>
        <v/>
      </c>
      <c r="DK346" t="str">
        <f t="shared" si="798"/>
        <v/>
      </c>
      <c r="DL346" t="str">
        <f t="shared" si="799"/>
        <v/>
      </c>
      <c r="DM346" t="str">
        <f t="shared" si="800"/>
        <v/>
      </c>
      <c r="DN346" t="str">
        <f t="shared" si="801"/>
        <v/>
      </c>
      <c r="DO346" t="str">
        <f t="shared" si="802"/>
        <v/>
      </c>
      <c r="DP346" t="str">
        <f t="shared" si="803"/>
        <v/>
      </c>
      <c r="DQ346" t="str">
        <f t="shared" si="804"/>
        <v/>
      </c>
      <c r="DR346" t="str">
        <f t="shared" si="805"/>
        <v/>
      </c>
      <c r="DS346" t="str">
        <f t="shared" si="806"/>
        <v/>
      </c>
      <c r="DT346" t="str">
        <f t="shared" si="807"/>
        <v/>
      </c>
      <c r="DU346">
        <f t="shared" si="808"/>
        <v>0</v>
      </c>
      <c r="DV346">
        <f t="shared" si="809"/>
        <v>0</v>
      </c>
      <c r="DW346">
        <f t="shared" si="810"/>
        <v>0</v>
      </c>
      <c r="DX346" t="str">
        <f t="shared" si="811"/>
        <v/>
      </c>
      <c r="DY346" t="str">
        <f t="shared" si="812"/>
        <v/>
      </c>
      <c r="DZ346" t="str">
        <f t="shared" si="813"/>
        <v/>
      </c>
      <c r="EA346" s="5">
        <f t="shared" si="814"/>
        <v>0</v>
      </c>
      <c r="EB346" s="3">
        <f t="shared" si="815"/>
        <v>0</v>
      </c>
    </row>
    <row r="347" spans="2:132" x14ac:dyDescent="0.2">
      <c r="B347" s="25">
        <v>342</v>
      </c>
      <c r="C347" s="26">
        <f>Zisk!D361</f>
        <v>0</v>
      </c>
      <c r="D347">
        <f>Zisk!E361</f>
        <v>0</v>
      </c>
      <c r="E347" s="66" t="str">
        <f t="shared" si="702"/>
        <v/>
      </c>
      <c r="F347" t="str">
        <f t="shared" si="703"/>
        <v/>
      </c>
      <c r="G347" s="66" t="str">
        <f t="shared" si="704"/>
        <v/>
      </c>
      <c r="H347" s="25"/>
      <c r="I347" s="25"/>
      <c r="J347">
        <f>VstupniParametry_SKRYT!$D$5</f>
        <v>0.02</v>
      </c>
      <c r="K347">
        <f>VstupniParametry_SKRYT!$D$6</f>
        <v>0.06</v>
      </c>
      <c r="L347">
        <f>VstupniParametry_SKRYT!$D$7</f>
        <v>0.06</v>
      </c>
      <c r="M347">
        <f>VstupniParametry_SKRYT!$D$8</f>
        <v>0.06</v>
      </c>
      <c r="N347">
        <f>VstupniParametry_SKRYT!$D$9</f>
        <v>1.7999999999999999E-2</v>
      </c>
      <c r="O347" s="27">
        <f>VstupniParametry_SKRYT!$D$10</f>
        <v>0.01</v>
      </c>
      <c r="P347" s="27">
        <f>VstupniParametry_SKRYT!$D$11</f>
        <v>0.01</v>
      </c>
      <c r="Q347" s="27">
        <f>VstupniParametry_SKRYT!$D$12</f>
        <v>0.01</v>
      </c>
      <c r="R347" s="27">
        <f>VstupniParametry_SKRYT!$D$13</f>
        <v>0.01</v>
      </c>
      <c r="S347" s="27">
        <f>VstupniParametry_SKRYT!$D$14</f>
        <v>0.01</v>
      </c>
      <c r="T347">
        <f t="shared" si="705"/>
        <v>0</v>
      </c>
      <c r="U347">
        <f t="shared" si="706"/>
        <v>0</v>
      </c>
      <c r="V347">
        <f t="shared" si="707"/>
        <v>0</v>
      </c>
      <c r="W347">
        <f t="shared" si="708"/>
        <v>0</v>
      </c>
      <c r="X347">
        <f t="shared" si="709"/>
        <v>0</v>
      </c>
      <c r="Y347">
        <f t="shared" si="710"/>
        <v>0</v>
      </c>
      <c r="Z347">
        <f t="shared" si="711"/>
        <v>0</v>
      </c>
      <c r="AA347">
        <f t="shared" si="712"/>
        <v>0</v>
      </c>
      <c r="AB347">
        <f t="shared" si="713"/>
        <v>0</v>
      </c>
      <c r="AC347">
        <f t="shared" si="714"/>
        <v>0</v>
      </c>
      <c r="AD347">
        <f t="shared" si="715"/>
        <v>0</v>
      </c>
      <c r="AE347">
        <f t="shared" si="716"/>
        <v>0</v>
      </c>
      <c r="AF347">
        <f t="shared" si="717"/>
        <v>0</v>
      </c>
      <c r="AG347">
        <f t="shared" si="718"/>
        <v>0</v>
      </c>
      <c r="AH347">
        <f t="shared" si="719"/>
        <v>0</v>
      </c>
      <c r="AI347">
        <f t="shared" si="720"/>
        <v>0</v>
      </c>
      <c r="AJ347">
        <f t="shared" si="721"/>
        <v>0</v>
      </c>
      <c r="AK347">
        <f t="shared" si="722"/>
        <v>0</v>
      </c>
      <c r="AL347">
        <f t="shared" si="723"/>
        <v>0</v>
      </c>
      <c r="AM347">
        <f t="shared" si="724"/>
        <v>0</v>
      </c>
      <c r="AN347">
        <f t="shared" si="725"/>
        <v>0</v>
      </c>
      <c r="AO347">
        <f t="shared" si="726"/>
        <v>0</v>
      </c>
      <c r="AP347">
        <f t="shared" si="727"/>
        <v>0</v>
      </c>
      <c r="AQ347">
        <f t="shared" si="728"/>
        <v>0</v>
      </c>
      <c r="AR347">
        <f t="shared" si="729"/>
        <v>0</v>
      </c>
      <c r="AS347">
        <f t="shared" si="730"/>
        <v>0</v>
      </c>
      <c r="AT347">
        <f t="shared" si="700"/>
        <v>0</v>
      </c>
      <c r="AU347">
        <f t="shared" si="731"/>
        <v>0</v>
      </c>
      <c r="AV347">
        <f t="shared" si="732"/>
        <v>0</v>
      </c>
      <c r="AW347">
        <f t="shared" si="701"/>
        <v>0</v>
      </c>
      <c r="AX347">
        <f t="shared" si="733"/>
        <v>0</v>
      </c>
      <c r="AY347">
        <f t="shared" si="734"/>
        <v>0</v>
      </c>
      <c r="AZ347">
        <f t="shared" si="735"/>
        <v>0</v>
      </c>
      <c r="BA347">
        <f t="shared" si="736"/>
        <v>0</v>
      </c>
      <c r="BB347">
        <f t="shared" si="737"/>
        <v>0</v>
      </c>
      <c r="BC347">
        <f t="shared" si="738"/>
        <v>0</v>
      </c>
      <c r="BD347">
        <f t="shared" si="739"/>
        <v>0</v>
      </c>
      <c r="BE347">
        <f t="shared" si="740"/>
        <v>0</v>
      </c>
      <c r="BF347">
        <f t="shared" si="741"/>
        <v>0</v>
      </c>
      <c r="BG347">
        <f t="shared" si="742"/>
        <v>0</v>
      </c>
      <c r="BH347">
        <f t="shared" si="743"/>
        <v>0</v>
      </c>
      <c r="BI347">
        <f t="shared" si="744"/>
        <v>0</v>
      </c>
      <c r="BJ347">
        <f t="shared" si="745"/>
        <v>0</v>
      </c>
      <c r="BK347">
        <f t="shared" si="746"/>
        <v>0</v>
      </c>
      <c r="BL347">
        <f t="shared" si="747"/>
        <v>0</v>
      </c>
      <c r="BM347">
        <f t="shared" si="748"/>
        <v>0</v>
      </c>
      <c r="BN347">
        <f t="shared" si="749"/>
        <v>0</v>
      </c>
      <c r="BO347">
        <f t="shared" si="750"/>
        <v>0</v>
      </c>
      <c r="BP347">
        <f t="shared" si="751"/>
        <v>0</v>
      </c>
      <c r="BQ347">
        <f t="shared" si="752"/>
        <v>0</v>
      </c>
      <c r="BR347">
        <f t="shared" si="753"/>
        <v>0</v>
      </c>
      <c r="BS347">
        <f t="shared" si="754"/>
        <v>0</v>
      </c>
      <c r="BT347">
        <f t="shared" si="755"/>
        <v>0</v>
      </c>
      <c r="BU347">
        <f t="shared" si="756"/>
        <v>0</v>
      </c>
      <c r="BV347">
        <f t="shared" si="757"/>
        <v>0</v>
      </c>
      <c r="BW347">
        <f t="shared" si="758"/>
        <v>0</v>
      </c>
      <c r="BX347">
        <f t="shared" si="759"/>
        <v>0</v>
      </c>
      <c r="BY347">
        <f t="shared" si="760"/>
        <v>0</v>
      </c>
      <c r="BZ347">
        <f t="shared" si="761"/>
        <v>0</v>
      </c>
      <c r="CA347">
        <f t="shared" si="762"/>
        <v>0</v>
      </c>
      <c r="CB347">
        <f t="shared" si="763"/>
        <v>0</v>
      </c>
      <c r="CC347">
        <f t="shared" si="764"/>
        <v>0</v>
      </c>
      <c r="CD347">
        <f t="shared" si="765"/>
        <v>0</v>
      </c>
      <c r="CE347">
        <f t="shared" si="766"/>
        <v>0</v>
      </c>
      <c r="CF347">
        <f t="shared" si="767"/>
        <v>0</v>
      </c>
      <c r="CG347">
        <f t="shared" si="768"/>
        <v>0</v>
      </c>
      <c r="CH347">
        <f t="shared" si="769"/>
        <v>0</v>
      </c>
      <c r="CI347">
        <f t="shared" si="770"/>
        <v>0</v>
      </c>
      <c r="CJ347">
        <f t="shared" si="771"/>
        <v>0</v>
      </c>
      <c r="CK347">
        <f t="shared" si="772"/>
        <v>0</v>
      </c>
      <c r="CL347" t="str">
        <f t="shared" si="773"/>
        <v/>
      </c>
      <c r="CM347" t="str">
        <f t="shared" si="774"/>
        <v/>
      </c>
      <c r="CN347" t="str">
        <f t="shared" si="775"/>
        <v/>
      </c>
      <c r="CO347" t="str">
        <f t="shared" si="776"/>
        <v/>
      </c>
      <c r="CP347" t="str">
        <f t="shared" si="777"/>
        <v/>
      </c>
      <c r="CQ347" t="str">
        <f t="shared" si="778"/>
        <v/>
      </c>
      <c r="CR347" t="str">
        <f t="shared" si="779"/>
        <v/>
      </c>
      <c r="CS347" t="str">
        <f t="shared" si="780"/>
        <v/>
      </c>
      <c r="CT347" t="str">
        <f t="shared" si="781"/>
        <v/>
      </c>
      <c r="CU347" t="str">
        <f t="shared" si="782"/>
        <v/>
      </c>
      <c r="CV347" t="str">
        <f t="shared" si="783"/>
        <v/>
      </c>
      <c r="CW347" t="str">
        <f t="shared" si="784"/>
        <v/>
      </c>
      <c r="CX347" t="str">
        <f t="shared" si="785"/>
        <v/>
      </c>
      <c r="CY347" t="str">
        <f t="shared" si="786"/>
        <v/>
      </c>
      <c r="CZ347" t="str">
        <f t="shared" si="787"/>
        <v/>
      </c>
      <c r="DA347" t="str">
        <f t="shared" si="788"/>
        <v/>
      </c>
      <c r="DB347" t="str">
        <f t="shared" si="789"/>
        <v/>
      </c>
      <c r="DC347" t="str">
        <f t="shared" si="790"/>
        <v/>
      </c>
      <c r="DD347" t="str">
        <f t="shared" si="791"/>
        <v/>
      </c>
      <c r="DE347" t="str">
        <f t="shared" si="792"/>
        <v/>
      </c>
      <c r="DF347" t="str">
        <f t="shared" si="793"/>
        <v/>
      </c>
      <c r="DG347" t="str">
        <f t="shared" si="794"/>
        <v/>
      </c>
      <c r="DH347" t="str">
        <f t="shared" si="795"/>
        <v/>
      </c>
      <c r="DI347" t="str">
        <f t="shared" si="796"/>
        <v/>
      </c>
      <c r="DJ347" t="str">
        <f t="shared" si="797"/>
        <v/>
      </c>
      <c r="DK347" t="str">
        <f t="shared" si="798"/>
        <v/>
      </c>
      <c r="DL347" t="str">
        <f t="shared" si="799"/>
        <v/>
      </c>
      <c r="DM347" t="str">
        <f t="shared" si="800"/>
        <v/>
      </c>
      <c r="DN347" t="str">
        <f t="shared" si="801"/>
        <v/>
      </c>
      <c r="DO347" t="str">
        <f t="shared" si="802"/>
        <v/>
      </c>
      <c r="DP347" t="str">
        <f t="shared" si="803"/>
        <v/>
      </c>
      <c r="DQ347" t="str">
        <f t="shared" si="804"/>
        <v/>
      </c>
      <c r="DR347" t="str">
        <f t="shared" si="805"/>
        <v/>
      </c>
      <c r="DS347" t="str">
        <f t="shared" si="806"/>
        <v/>
      </c>
      <c r="DT347" t="str">
        <f t="shared" si="807"/>
        <v/>
      </c>
      <c r="DU347">
        <f t="shared" si="808"/>
        <v>0</v>
      </c>
      <c r="DV347">
        <f t="shared" si="809"/>
        <v>0</v>
      </c>
      <c r="DW347">
        <f t="shared" si="810"/>
        <v>0</v>
      </c>
      <c r="DX347" t="str">
        <f t="shared" si="811"/>
        <v/>
      </c>
      <c r="DY347" t="str">
        <f t="shared" si="812"/>
        <v/>
      </c>
      <c r="DZ347" t="str">
        <f t="shared" si="813"/>
        <v/>
      </c>
      <c r="EA347" s="5">
        <f t="shared" si="814"/>
        <v>0</v>
      </c>
      <c r="EB347" s="3">
        <f t="shared" si="815"/>
        <v>0</v>
      </c>
    </row>
    <row r="348" spans="2:132" x14ac:dyDescent="0.2">
      <c r="B348">
        <v>343</v>
      </c>
      <c r="C348" s="3">
        <f>Zisk!D362</f>
        <v>0</v>
      </c>
      <c r="D348">
        <f>Zisk!E362</f>
        <v>0</v>
      </c>
      <c r="E348" s="66" t="str">
        <f t="shared" si="702"/>
        <v/>
      </c>
      <c r="F348" t="str">
        <f t="shared" si="703"/>
        <v/>
      </c>
      <c r="G348" s="66" t="str">
        <f t="shared" si="704"/>
        <v/>
      </c>
      <c r="J348">
        <f>VstupniParametry_SKRYT!$D$5</f>
        <v>0.02</v>
      </c>
      <c r="K348">
        <f>VstupniParametry_SKRYT!$D$6</f>
        <v>0.06</v>
      </c>
      <c r="L348">
        <f>VstupniParametry_SKRYT!$D$7</f>
        <v>0.06</v>
      </c>
      <c r="M348">
        <f>VstupniParametry_SKRYT!$D$8</f>
        <v>0.06</v>
      </c>
      <c r="N348">
        <f>VstupniParametry_SKRYT!$D$9</f>
        <v>1.7999999999999999E-2</v>
      </c>
      <c r="O348" s="27">
        <f>VstupniParametry_SKRYT!$D$10</f>
        <v>0.01</v>
      </c>
      <c r="P348" s="27">
        <f>VstupniParametry_SKRYT!$D$11</f>
        <v>0.01</v>
      </c>
      <c r="Q348" s="27">
        <f>VstupniParametry_SKRYT!$D$12</f>
        <v>0.01</v>
      </c>
      <c r="R348" s="27">
        <f>VstupniParametry_SKRYT!$D$13</f>
        <v>0.01</v>
      </c>
      <c r="S348" s="27">
        <f>VstupniParametry_SKRYT!$D$14</f>
        <v>0.01</v>
      </c>
      <c r="T348">
        <f t="shared" si="705"/>
        <v>0</v>
      </c>
      <c r="U348">
        <f t="shared" si="706"/>
        <v>0</v>
      </c>
      <c r="V348">
        <f t="shared" si="707"/>
        <v>0</v>
      </c>
      <c r="W348">
        <f t="shared" si="708"/>
        <v>0</v>
      </c>
      <c r="X348">
        <f t="shared" si="709"/>
        <v>0</v>
      </c>
      <c r="Y348">
        <f t="shared" si="710"/>
        <v>0</v>
      </c>
      <c r="Z348">
        <f t="shared" si="711"/>
        <v>0</v>
      </c>
      <c r="AA348">
        <f t="shared" si="712"/>
        <v>0</v>
      </c>
      <c r="AB348">
        <f t="shared" si="713"/>
        <v>0</v>
      </c>
      <c r="AC348">
        <f t="shared" si="714"/>
        <v>0</v>
      </c>
      <c r="AD348">
        <f t="shared" si="715"/>
        <v>0</v>
      </c>
      <c r="AE348">
        <f t="shared" si="716"/>
        <v>0</v>
      </c>
      <c r="AF348">
        <f t="shared" si="717"/>
        <v>0</v>
      </c>
      <c r="AG348">
        <f t="shared" si="718"/>
        <v>0</v>
      </c>
      <c r="AH348">
        <f t="shared" si="719"/>
        <v>0</v>
      </c>
      <c r="AI348">
        <f t="shared" si="720"/>
        <v>0</v>
      </c>
      <c r="AJ348">
        <f t="shared" si="721"/>
        <v>0</v>
      </c>
      <c r="AK348">
        <f t="shared" si="722"/>
        <v>0</v>
      </c>
      <c r="AL348">
        <f t="shared" si="723"/>
        <v>0</v>
      </c>
      <c r="AM348">
        <f t="shared" si="724"/>
        <v>0</v>
      </c>
      <c r="AN348">
        <f t="shared" si="725"/>
        <v>0</v>
      </c>
      <c r="AO348">
        <f t="shared" si="726"/>
        <v>0</v>
      </c>
      <c r="AP348">
        <f t="shared" si="727"/>
        <v>0</v>
      </c>
      <c r="AQ348">
        <f t="shared" si="728"/>
        <v>0</v>
      </c>
      <c r="AR348">
        <f t="shared" si="729"/>
        <v>0</v>
      </c>
      <c r="AS348">
        <f t="shared" si="730"/>
        <v>0</v>
      </c>
      <c r="AT348">
        <f t="shared" si="700"/>
        <v>0</v>
      </c>
      <c r="AU348">
        <f t="shared" si="731"/>
        <v>0</v>
      </c>
      <c r="AV348">
        <f t="shared" si="732"/>
        <v>0</v>
      </c>
      <c r="AW348">
        <f t="shared" si="701"/>
        <v>0</v>
      </c>
      <c r="AX348">
        <f t="shared" si="733"/>
        <v>0</v>
      </c>
      <c r="AY348">
        <f t="shared" si="734"/>
        <v>0</v>
      </c>
      <c r="AZ348">
        <f t="shared" si="735"/>
        <v>0</v>
      </c>
      <c r="BA348">
        <f t="shared" si="736"/>
        <v>0</v>
      </c>
      <c r="BB348">
        <f t="shared" si="737"/>
        <v>0</v>
      </c>
      <c r="BC348">
        <f t="shared" si="738"/>
        <v>0</v>
      </c>
      <c r="BD348">
        <f t="shared" si="739"/>
        <v>0</v>
      </c>
      <c r="BE348">
        <f t="shared" si="740"/>
        <v>0</v>
      </c>
      <c r="BF348">
        <f t="shared" si="741"/>
        <v>0</v>
      </c>
      <c r="BG348">
        <f t="shared" si="742"/>
        <v>0</v>
      </c>
      <c r="BH348">
        <f t="shared" si="743"/>
        <v>0</v>
      </c>
      <c r="BI348">
        <f t="shared" si="744"/>
        <v>0</v>
      </c>
      <c r="BJ348">
        <f t="shared" si="745"/>
        <v>0</v>
      </c>
      <c r="BK348">
        <f t="shared" si="746"/>
        <v>0</v>
      </c>
      <c r="BL348">
        <f t="shared" si="747"/>
        <v>0</v>
      </c>
      <c r="BM348">
        <f t="shared" si="748"/>
        <v>0</v>
      </c>
      <c r="BN348">
        <f t="shared" si="749"/>
        <v>0</v>
      </c>
      <c r="BO348">
        <f t="shared" si="750"/>
        <v>0</v>
      </c>
      <c r="BP348">
        <f t="shared" si="751"/>
        <v>0</v>
      </c>
      <c r="BQ348">
        <f t="shared" si="752"/>
        <v>0</v>
      </c>
      <c r="BR348">
        <f t="shared" si="753"/>
        <v>0</v>
      </c>
      <c r="BS348">
        <f t="shared" si="754"/>
        <v>0</v>
      </c>
      <c r="BT348">
        <f t="shared" si="755"/>
        <v>0</v>
      </c>
      <c r="BU348">
        <f t="shared" si="756"/>
        <v>0</v>
      </c>
      <c r="BV348">
        <f t="shared" si="757"/>
        <v>0</v>
      </c>
      <c r="BW348">
        <f t="shared" si="758"/>
        <v>0</v>
      </c>
      <c r="BX348">
        <f t="shared" si="759"/>
        <v>0</v>
      </c>
      <c r="BY348">
        <f t="shared" si="760"/>
        <v>0</v>
      </c>
      <c r="BZ348">
        <f t="shared" si="761"/>
        <v>0</v>
      </c>
      <c r="CA348">
        <f t="shared" si="762"/>
        <v>0</v>
      </c>
      <c r="CB348">
        <f t="shared" si="763"/>
        <v>0</v>
      </c>
      <c r="CC348">
        <f t="shared" si="764"/>
        <v>0</v>
      </c>
      <c r="CD348">
        <f t="shared" si="765"/>
        <v>0</v>
      </c>
      <c r="CE348">
        <f t="shared" si="766"/>
        <v>0</v>
      </c>
      <c r="CF348">
        <f t="shared" si="767"/>
        <v>0</v>
      </c>
      <c r="CG348">
        <f t="shared" si="768"/>
        <v>0</v>
      </c>
      <c r="CH348">
        <f t="shared" si="769"/>
        <v>0</v>
      </c>
      <c r="CI348">
        <f t="shared" si="770"/>
        <v>0</v>
      </c>
      <c r="CJ348">
        <f t="shared" si="771"/>
        <v>0</v>
      </c>
      <c r="CK348">
        <f t="shared" si="772"/>
        <v>0</v>
      </c>
      <c r="CL348" t="str">
        <f t="shared" si="773"/>
        <v/>
      </c>
      <c r="CM348" t="str">
        <f t="shared" si="774"/>
        <v/>
      </c>
      <c r="CN348" t="str">
        <f t="shared" si="775"/>
        <v/>
      </c>
      <c r="CO348" t="str">
        <f t="shared" si="776"/>
        <v/>
      </c>
      <c r="CP348" t="str">
        <f t="shared" si="777"/>
        <v/>
      </c>
      <c r="CQ348" t="str">
        <f t="shared" si="778"/>
        <v/>
      </c>
      <c r="CR348" t="str">
        <f t="shared" si="779"/>
        <v/>
      </c>
      <c r="CS348" t="str">
        <f t="shared" si="780"/>
        <v/>
      </c>
      <c r="CT348" t="str">
        <f t="shared" si="781"/>
        <v/>
      </c>
      <c r="CU348" t="str">
        <f t="shared" si="782"/>
        <v/>
      </c>
      <c r="CV348" t="str">
        <f t="shared" si="783"/>
        <v/>
      </c>
      <c r="CW348" t="str">
        <f t="shared" si="784"/>
        <v/>
      </c>
      <c r="CX348" t="str">
        <f t="shared" si="785"/>
        <v/>
      </c>
      <c r="CY348" t="str">
        <f t="shared" si="786"/>
        <v/>
      </c>
      <c r="CZ348" t="str">
        <f t="shared" si="787"/>
        <v/>
      </c>
      <c r="DA348" t="str">
        <f t="shared" si="788"/>
        <v/>
      </c>
      <c r="DB348" t="str">
        <f t="shared" si="789"/>
        <v/>
      </c>
      <c r="DC348" t="str">
        <f t="shared" si="790"/>
        <v/>
      </c>
      <c r="DD348" t="str">
        <f t="shared" si="791"/>
        <v/>
      </c>
      <c r="DE348" t="str">
        <f t="shared" si="792"/>
        <v/>
      </c>
      <c r="DF348" t="str">
        <f t="shared" si="793"/>
        <v/>
      </c>
      <c r="DG348" t="str">
        <f t="shared" si="794"/>
        <v/>
      </c>
      <c r="DH348" t="str">
        <f t="shared" si="795"/>
        <v/>
      </c>
      <c r="DI348" t="str">
        <f t="shared" si="796"/>
        <v/>
      </c>
      <c r="DJ348" t="str">
        <f t="shared" si="797"/>
        <v/>
      </c>
      <c r="DK348" t="str">
        <f t="shared" si="798"/>
        <v/>
      </c>
      <c r="DL348" t="str">
        <f t="shared" si="799"/>
        <v/>
      </c>
      <c r="DM348" t="str">
        <f t="shared" si="800"/>
        <v/>
      </c>
      <c r="DN348" t="str">
        <f t="shared" si="801"/>
        <v/>
      </c>
      <c r="DO348" t="str">
        <f t="shared" si="802"/>
        <v/>
      </c>
      <c r="DP348" t="str">
        <f t="shared" si="803"/>
        <v/>
      </c>
      <c r="DQ348" t="str">
        <f t="shared" si="804"/>
        <v/>
      </c>
      <c r="DR348" t="str">
        <f t="shared" si="805"/>
        <v/>
      </c>
      <c r="DS348" t="str">
        <f t="shared" si="806"/>
        <v/>
      </c>
      <c r="DT348" t="str">
        <f t="shared" si="807"/>
        <v/>
      </c>
      <c r="DU348">
        <f t="shared" si="808"/>
        <v>0</v>
      </c>
      <c r="DV348">
        <f t="shared" si="809"/>
        <v>0</v>
      </c>
      <c r="DW348">
        <f t="shared" si="810"/>
        <v>0</v>
      </c>
      <c r="DX348" t="str">
        <f t="shared" si="811"/>
        <v/>
      </c>
      <c r="DY348" t="str">
        <f t="shared" si="812"/>
        <v/>
      </c>
      <c r="DZ348" t="str">
        <f t="shared" si="813"/>
        <v/>
      </c>
      <c r="EA348" s="5">
        <f t="shared" si="814"/>
        <v>0</v>
      </c>
      <c r="EB348" s="3">
        <f t="shared" si="815"/>
        <v>0</v>
      </c>
    </row>
    <row r="349" spans="2:132" x14ac:dyDescent="0.2">
      <c r="B349" s="25">
        <v>344</v>
      </c>
      <c r="C349" s="26">
        <f>Zisk!D363</f>
        <v>0</v>
      </c>
      <c r="D349">
        <f>Zisk!E363</f>
        <v>0</v>
      </c>
      <c r="E349" s="66" t="str">
        <f t="shared" si="702"/>
        <v/>
      </c>
      <c r="F349" t="str">
        <f t="shared" si="703"/>
        <v/>
      </c>
      <c r="G349" s="66" t="str">
        <f t="shared" si="704"/>
        <v/>
      </c>
      <c r="H349" s="25"/>
      <c r="I349" s="25"/>
      <c r="J349">
        <f>VstupniParametry_SKRYT!$D$5</f>
        <v>0.02</v>
      </c>
      <c r="K349">
        <f>VstupniParametry_SKRYT!$D$6</f>
        <v>0.06</v>
      </c>
      <c r="L349">
        <f>VstupniParametry_SKRYT!$D$7</f>
        <v>0.06</v>
      </c>
      <c r="M349">
        <f>VstupniParametry_SKRYT!$D$8</f>
        <v>0.06</v>
      </c>
      <c r="N349">
        <f>VstupniParametry_SKRYT!$D$9</f>
        <v>1.7999999999999999E-2</v>
      </c>
      <c r="O349" s="27">
        <f>VstupniParametry_SKRYT!$D$10</f>
        <v>0.01</v>
      </c>
      <c r="P349" s="27">
        <f>VstupniParametry_SKRYT!$D$11</f>
        <v>0.01</v>
      </c>
      <c r="Q349" s="27">
        <f>VstupniParametry_SKRYT!$D$12</f>
        <v>0.01</v>
      </c>
      <c r="R349" s="27">
        <f>VstupniParametry_SKRYT!$D$13</f>
        <v>0.01</v>
      </c>
      <c r="S349" s="27">
        <f>VstupniParametry_SKRYT!$D$14</f>
        <v>0.01</v>
      </c>
      <c r="T349">
        <f t="shared" si="705"/>
        <v>0</v>
      </c>
      <c r="U349">
        <f t="shared" si="706"/>
        <v>0</v>
      </c>
      <c r="V349">
        <f t="shared" si="707"/>
        <v>0</v>
      </c>
      <c r="W349">
        <f t="shared" si="708"/>
        <v>0</v>
      </c>
      <c r="X349">
        <f t="shared" si="709"/>
        <v>0</v>
      </c>
      <c r="Y349">
        <f t="shared" si="710"/>
        <v>0</v>
      </c>
      <c r="Z349">
        <f t="shared" si="711"/>
        <v>0</v>
      </c>
      <c r="AA349">
        <f t="shared" si="712"/>
        <v>0</v>
      </c>
      <c r="AB349">
        <f t="shared" si="713"/>
        <v>0</v>
      </c>
      <c r="AC349">
        <f t="shared" si="714"/>
        <v>0</v>
      </c>
      <c r="AD349">
        <f t="shared" si="715"/>
        <v>0</v>
      </c>
      <c r="AE349">
        <f t="shared" si="716"/>
        <v>0</v>
      </c>
      <c r="AF349">
        <f t="shared" si="717"/>
        <v>0</v>
      </c>
      <c r="AG349">
        <f t="shared" si="718"/>
        <v>0</v>
      </c>
      <c r="AH349">
        <f t="shared" si="719"/>
        <v>0</v>
      </c>
      <c r="AI349">
        <f t="shared" si="720"/>
        <v>0</v>
      </c>
      <c r="AJ349">
        <f t="shared" si="721"/>
        <v>0</v>
      </c>
      <c r="AK349">
        <f t="shared" si="722"/>
        <v>0</v>
      </c>
      <c r="AL349">
        <f t="shared" si="723"/>
        <v>0</v>
      </c>
      <c r="AM349">
        <f t="shared" si="724"/>
        <v>0</v>
      </c>
      <c r="AN349">
        <f t="shared" si="725"/>
        <v>0</v>
      </c>
      <c r="AO349">
        <f t="shared" si="726"/>
        <v>0</v>
      </c>
      <c r="AP349">
        <f t="shared" si="727"/>
        <v>0</v>
      </c>
      <c r="AQ349">
        <f t="shared" si="728"/>
        <v>0</v>
      </c>
      <c r="AR349">
        <f t="shared" si="729"/>
        <v>0</v>
      </c>
      <c r="AS349">
        <f t="shared" si="730"/>
        <v>0</v>
      </c>
      <c r="AT349">
        <f t="shared" si="700"/>
        <v>0</v>
      </c>
      <c r="AU349">
        <f t="shared" si="731"/>
        <v>0</v>
      </c>
      <c r="AV349">
        <f t="shared" si="732"/>
        <v>0</v>
      </c>
      <c r="AW349">
        <f t="shared" si="701"/>
        <v>0</v>
      </c>
      <c r="AX349">
        <f t="shared" si="733"/>
        <v>0</v>
      </c>
      <c r="AY349">
        <f t="shared" si="734"/>
        <v>0</v>
      </c>
      <c r="AZ349">
        <f t="shared" si="735"/>
        <v>0</v>
      </c>
      <c r="BA349">
        <f t="shared" si="736"/>
        <v>0</v>
      </c>
      <c r="BB349">
        <f t="shared" si="737"/>
        <v>0</v>
      </c>
      <c r="BC349">
        <f t="shared" si="738"/>
        <v>0</v>
      </c>
      <c r="BD349">
        <f t="shared" si="739"/>
        <v>0</v>
      </c>
      <c r="BE349">
        <f t="shared" si="740"/>
        <v>0</v>
      </c>
      <c r="BF349">
        <f t="shared" si="741"/>
        <v>0</v>
      </c>
      <c r="BG349">
        <f t="shared" si="742"/>
        <v>0</v>
      </c>
      <c r="BH349">
        <f t="shared" si="743"/>
        <v>0</v>
      </c>
      <c r="BI349">
        <f t="shared" si="744"/>
        <v>0</v>
      </c>
      <c r="BJ349">
        <f t="shared" si="745"/>
        <v>0</v>
      </c>
      <c r="BK349">
        <f t="shared" si="746"/>
        <v>0</v>
      </c>
      <c r="BL349">
        <f t="shared" si="747"/>
        <v>0</v>
      </c>
      <c r="BM349">
        <f t="shared" si="748"/>
        <v>0</v>
      </c>
      <c r="BN349">
        <f t="shared" si="749"/>
        <v>0</v>
      </c>
      <c r="BO349">
        <f t="shared" si="750"/>
        <v>0</v>
      </c>
      <c r="BP349">
        <f t="shared" si="751"/>
        <v>0</v>
      </c>
      <c r="BQ349">
        <f t="shared" si="752"/>
        <v>0</v>
      </c>
      <c r="BR349">
        <f t="shared" si="753"/>
        <v>0</v>
      </c>
      <c r="BS349">
        <f t="shared" si="754"/>
        <v>0</v>
      </c>
      <c r="BT349">
        <f t="shared" si="755"/>
        <v>0</v>
      </c>
      <c r="BU349">
        <f t="shared" si="756"/>
        <v>0</v>
      </c>
      <c r="BV349">
        <f t="shared" si="757"/>
        <v>0</v>
      </c>
      <c r="BW349">
        <f t="shared" si="758"/>
        <v>0</v>
      </c>
      <c r="BX349">
        <f t="shared" si="759"/>
        <v>0</v>
      </c>
      <c r="BY349">
        <f t="shared" si="760"/>
        <v>0</v>
      </c>
      <c r="BZ349">
        <f t="shared" si="761"/>
        <v>0</v>
      </c>
      <c r="CA349">
        <f t="shared" si="762"/>
        <v>0</v>
      </c>
      <c r="CB349">
        <f t="shared" si="763"/>
        <v>0</v>
      </c>
      <c r="CC349">
        <f t="shared" si="764"/>
        <v>0</v>
      </c>
      <c r="CD349">
        <f t="shared" si="765"/>
        <v>0</v>
      </c>
      <c r="CE349">
        <f t="shared" si="766"/>
        <v>0</v>
      </c>
      <c r="CF349">
        <f t="shared" si="767"/>
        <v>0</v>
      </c>
      <c r="CG349">
        <f t="shared" si="768"/>
        <v>0</v>
      </c>
      <c r="CH349">
        <f t="shared" si="769"/>
        <v>0</v>
      </c>
      <c r="CI349">
        <f t="shared" si="770"/>
        <v>0</v>
      </c>
      <c r="CJ349">
        <f t="shared" si="771"/>
        <v>0</v>
      </c>
      <c r="CK349">
        <f t="shared" si="772"/>
        <v>0</v>
      </c>
      <c r="CL349" t="str">
        <f t="shared" si="773"/>
        <v/>
      </c>
      <c r="CM349" t="str">
        <f t="shared" si="774"/>
        <v/>
      </c>
      <c r="CN349" t="str">
        <f t="shared" si="775"/>
        <v/>
      </c>
      <c r="CO349" t="str">
        <f t="shared" si="776"/>
        <v/>
      </c>
      <c r="CP349" t="str">
        <f t="shared" si="777"/>
        <v/>
      </c>
      <c r="CQ349" t="str">
        <f t="shared" si="778"/>
        <v/>
      </c>
      <c r="CR349" t="str">
        <f t="shared" si="779"/>
        <v/>
      </c>
      <c r="CS349" t="str">
        <f t="shared" si="780"/>
        <v/>
      </c>
      <c r="CT349" t="str">
        <f t="shared" si="781"/>
        <v/>
      </c>
      <c r="CU349" t="str">
        <f t="shared" si="782"/>
        <v/>
      </c>
      <c r="CV349" t="str">
        <f t="shared" si="783"/>
        <v/>
      </c>
      <c r="CW349" t="str">
        <f t="shared" si="784"/>
        <v/>
      </c>
      <c r="CX349" t="str">
        <f t="shared" si="785"/>
        <v/>
      </c>
      <c r="CY349" t="str">
        <f t="shared" si="786"/>
        <v/>
      </c>
      <c r="CZ349" t="str">
        <f t="shared" si="787"/>
        <v/>
      </c>
      <c r="DA349" t="str">
        <f t="shared" si="788"/>
        <v/>
      </c>
      <c r="DB349" t="str">
        <f t="shared" si="789"/>
        <v/>
      </c>
      <c r="DC349" t="str">
        <f t="shared" si="790"/>
        <v/>
      </c>
      <c r="DD349" t="str">
        <f t="shared" si="791"/>
        <v/>
      </c>
      <c r="DE349" t="str">
        <f t="shared" si="792"/>
        <v/>
      </c>
      <c r="DF349" t="str">
        <f t="shared" si="793"/>
        <v/>
      </c>
      <c r="DG349" t="str">
        <f t="shared" si="794"/>
        <v/>
      </c>
      <c r="DH349" t="str">
        <f t="shared" si="795"/>
        <v/>
      </c>
      <c r="DI349" t="str">
        <f t="shared" si="796"/>
        <v/>
      </c>
      <c r="DJ349" t="str">
        <f t="shared" si="797"/>
        <v/>
      </c>
      <c r="DK349" t="str">
        <f t="shared" si="798"/>
        <v/>
      </c>
      <c r="DL349" t="str">
        <f t="shared" si="799"/>
        <v/>
      </c>
      <c r="DM349" t="str">
        <f t="shared" si="800"/>
        <v/>
      </c>
      <c r="DN349" t="str">
        <f t="shared" si="801"/>
        <v/>
      </c>
      <c r="DO349" t="str">
        <f t="shared" si="802"/>
        <v/>
      </c>
      <c r="DP349" t="str">
        <f t="shared" si="803"/>
        <v/>
      </c>
      <c r="DQ349" t="str">
        <f t="shared" si="804"/>
        <v/>
      </c>
      <c r="DR349" t="str">
        <f t="shared" si="805"/>
        <v/>
      </c>
      <c r="DS349" t="str">
        <f t="shared" si="806"/>
        <v/>
      </c>
      <c r="DT349" t="str">
        <f t="shared" si="807"/>
        <v/>
      </c>
      <c r="DU349">
        <f t="shared" si="808"/>
        <v>0</v>
      </c>
      <c r="DV349">
        <f t="shared" si="809"/>
        <v>0</v>
      </c>
      <c r="DW349">
        <f t="shared" si="810"/>
        <v>0</v>
      </c>
      <c r="DX349" t="str">
        <f t="shared" si="811"/>
        <v/>
      </c>
      <c r="DY349" t="str">
        <f t="shared" si="812"/>
        <v/>
      </c>
      <c r="DZ349" t="str">
        <f t="shared" si="813"/>
        <v/>
      </c>
      <c r="EA349" s="5">
        <f t="shared" si="814"/>
        <v>0</v>
      </c>
      <c r="EB349" s="3">
        <f t="shared" si="815"/>
        <v>0</v>
      </c>
    </row>
    <row r="350" spans="2:132" x14ac:dyDescent="0.2">
      <c r="B350">
        <v>345</v>
      </c>
      <c r="C350" s="3">
        <f>Zisk!D364</f>
        <v>0</v>
      </c>
      <c r="D350">
        <f>Zisk!E364</f>
        <v>0</v>
      </c>
      <c r="E350" s="66" t="str">
        <f t="shared" si="702"/>
        <v/>
      </c>
      <c r="F350" t="str">
        <f t="shared" si="703"/>
        <v/>
      </c>
      <c r="G350" s="66" t="str">
        <f t="shared" si="704"/>
        <v/>
      </c>
      <c r="J350">
        <f>VstupniParametry_SKRYT!$D$5</f>
        <v>0.02</v>
      </c>
      <c r="K350">
        <f>VstupniParametry_SKRYT!$D$6</f>
        <v>0.06</v>
      </c>
      <c r="L350">
        <f>VstupniParametry_SKRYT!$D$7</f>
        <v>0.06</v>
      </c>
      <c r="M350">
        <f>VstupniParametry_SKRYT!$D$8</f>
        <v>0.06</v>
      </c>
      <c r="N350">
        <f>VstupniParametry_SKRYT!$D$9</f>
        <v>1.7999999999999999E-2</v>
      </c>
      <c r="O350" s="27">
        <f>VstupniParametry_SKRYT!$D$10</f>
        <v>0.01</v>
      </c>
      <c r="P350" s="27">
        <f>VstupniParametry_SKRYT!$D$11</f>
        <v>0.01</v>
      </c>
      <c r="Q350" s="27">
        <f>VstupniParametry_SKRYT!$D$12</f>
        <v>0.01</v>
      </c>
      <c r="R350" s="27">
        <f>VstupniParametry_SKRYT!$D$13</f>
        <v>0.01</v>
      </c>
      <c r="S350" s="27">
        <f>VstupniParametry_SKRYT!$D$14</f>
        <v>0.01</v>
      </c>
      <c r="T350">
        <f t="shared" si="705"/>
        <v>0</v>
      </c>
      <c r="U350">
        <f t="shared" si="706"/>
        <v>0</v>
      </c>
      <c r="V350">
        <f t="shared" si="707"/>
        <v>0</v>
      </c>
      <c r="W350">
        <f t="shared" si="708"/>
        <v>0</v>
      </c>
      <c r="X350">
        <f t="shared" si="709"/>
        <v>0</v>
      </c>
      <c r="Y350">
        <f t="shared" si="710"/>
        <v>0</v>
      </c>
      <c r="Z350">
        <f t="shared" si="711"/>
        <v>0</v>
      </c>
      <c r="AA350">
        <f t="shared" si="712"/>
        <v>0</v>
      </c>
      <c r="AB350">
        <f t="shared" si="713"/>
        <v>0</v>
      </c>
      <c r="AC350">
        <f t="shared" si="714"/>
        <v>0</v>
      </c>
      <c r="AD350">
        <f t="shared" si="715"/>
        <v>0</v>
      </c>
      <c r="AE350">
        <f t="shared" si="716"/>
        <v>0</v>
      </c>
      <c r="AF350">
        <f t="shared" si="717"/>
        <v>0</v>
      </c>
      <c r="AG350">
        <f t="shared" si="718"/>
        <v>0</v>
      </c>
      <c r="AH350">
        <f t="shared" si="719"/>
        <v>0</v>
      </c>
      <c r="AI350">
        <f t="shared" si="720"/>
        <v>0</v>
      </c>
      <c r="AJ350">
        <f t="shared" si="721"/>
        <v>0</v>
      </c>
      <c r="AK350">
        <f t="shared" si="722"/>
        <v>0</v>
      </c>
      <c r="AL350">
        <f t="shared" si="723"/>
        <v>0</v>
      </c>
      <c r="AM350">
        <f t="shared" si="724"/>
        <v>0</v>
      </c>
      <c r="AN350">
        <f t="shared" si="725"/>
        <v>0</v>
      </c>
      <c r="AO350">
        <f t="shared" si="726"/>
        <v>0</v>
      </c>
      <c r="AP350">
        <f t="shared" si="727"/>
        <v>0</v>
      </c>
      <c r="AQ350">
        <f t="shared" si="728"/>
        <v>0</v>
      </c>
      <c r="AR350">
        <f t="shared" si="729"/>
        <v>0</v>
      </c>
      <c r="AS350">
        <f t="shared" si="730"/>
        <v>0</v>
      </c>
      <c r="AT350">
        <f t="shared" si="700"/>
        <v>0</v>
      </c>
      <c r="AU350">
        <f t="shared" si="731"/>
        <v>0</v>
      </c>
      <c r="AV350">
        <f t="shared" si="732"/>
        <v>0</v>
      </c>
      <c r="AW350">
        <f t="shared" si="701"/>
        <v>0</v>
      </c>
      <c r="AX350">
        <f t="shared" si="733"/>
        <v>0</v>
      </c>
      <c r="AY350">
        <f t="shared" si="734"/>
        <v>0</v>
      </c>
      <c r="AZ350">
        <f t="shared" si="735"/>
        <v>0</v>
      </c>
      <c r="BA350">
        <f t="shared" si="736"/>
        <v>0</v>
      </c>
      <c r="BB350">
        <f t="shared" si="737"/>
        <v>0</v>
      </c>
      <c r="BC350">
        <f t="shared" si="738"/>
        <v>0</v>
      </c>
      <c r="BD350">
        <f t="shared" si="739"/>
        <v>0</v>
      </c>
      <c r="BE350">
        <f t="shared" si="740"/>
        <v>0</v>
      </c>
      <c r="BF350">
        <f t="shared" si="741"/>
        <v>0</v>
      </c>
      <c r="BG350">
        <f t="shared" si="742"/>
        <v>0</v>
      </c>
      <c r="BH350">
        <f t="shared" si="743"/>
        <v>0</v>
      </c>
      <c r="BI350">
        <f t="shared" si="744"/>
        <v>0</v>
      </c>
      <c r="BJ350">
        <f t="shared" si="745"/>
        <v>0</v>
      </c>
      <c r="BK350">
        <f t="shared" si="746"/>
        <v>0</v>
      </c>
      <c r="BL350">
        <f t="shared" si="747"/>
        <v>0</v>
      </c>
      <c r="BM350">
        <f t="shared" si="748"/>
        <v>0</v>
      </c>
      <c r="BN350">
        <f t="shared" si="749"/>
        <v>0</v>
      </c>
      <c r="BO350">
        <f t="shared" si="750"/>
        <v>0</v>
      </c>
      <c r="BP350">
        <f t="shared" si="751"/>
        <v>0</v>
      </c>
      <c r="BQ350">
        <f t="shared" si="752"/>
        <v>0</v>
      </c>
      <c r="BR350">
        <f t="shared" si="753"/>
        <v>0</v>
      </c>
      <c r="BS350">
        <f t="shared" si="754"/>
        <v>0</v>
      </c>
      <c r="BT350">
        <f t="shared" si="755"/>
        <v>0</v>
      </c>
      <c r="BU350">
        <f t="shared" si="756"/>
        <v>0</v>
      </c>
      <c r="BV350">
        <f t="shared" si="757"/>
        <v>0</v>
      </c>
      <c r="BW350">
        <f t="shared" si="758"/>
        <v>0</v>
      </c>
      <c r="BX350">
        <f t="shared" si="759"/>
        <v>0</v>
      </c>
      <c r="BY350">
        <f t="shared" si="760"/>
        <v>0</v>
      </c>
      <c r="BZ350">
        <f t="shared" si="761"/>
        <v>0</v>
      </c>
      <c r="CA350">
        <f t="shared" si="762"/>
        <v>0</v>
      </c>
      <c r="CB350">
        <f t="shared" si="763"/>
        <v>0</v>
      </c>
      <c r="CC350">
        <f t="shared" si="764"/>
        <v>0</v>
      </c>
      <c r="CD350">
        <f t="shared" si="765"/>
        <v>0</v>
      </c>
      <c r="CE350">
        <f t="shared" si="766"/>
        <v>0</v>
      </c>
      <c r="CF350">
        <f t="shared" si="767"/>
        <v>0</v>
      </c>
      <c r="CG350">
        <f t="shared" si="768"/>
        <v>0</v>
      </c>
      <c r="CH350">
        <f t="shared" si="769"/>
        <v>0</v>
      </c>
      <c r="CI350">
        <f t="shared" si="770"/>
        <v>0</v>
      </c>
      <c r="CJ350">
        <f t="shared" si="771"/>
        <v>0</v>
      </c>
      <c r="CK350">
        <f t="shared" si="772"/>
        <v>0</v>
      </c>
      <c r="CL350" t="str">
        <f t="shared" si="773"/>
        <v/>
      </c>
      <c r="CM350" t="str">
        <f t="shared" si="774"/>
        <v/>
      </c>
      <c r="CN350" t="str">
        <f t="shared" si="775"/>
        <v/>
      </c>
      <c r="CO350" t="str">
        <f t="shared" si="776"/>
        <v/>
      </c>
      <c r="CP350" t="str">
        <f t="shared" si="777"/>
        <v/>
      </c>
      <c r="CQ350" t="str">
        <f t="shared" si="778"/>
        <v/>
      </c>
      <c r="CR350" t="str">
        <f t="shared" si="779"/>
        <v/>
      </c>
      <c r="CS350" t="str">
        <f t="shared" si="780"/>
        <v/>
      </c>
      <c r="CT350" t="str">
        <f t="shared" si="781"/>
        <v/>
      </c>
      <c r="CU350" t="str">
        <f t="shared" si="782"/>
        <v/>
      </c>
      <c r="CV350" t="str">
        <f t="shared" si="783"/>
        <v/>
      </c>
      <c r="CW350" t="str">
        <f t="shared" si="784"/>
        <v/>
      </c>
      <c r="CX350" t="str">
        <f t="shared" si="785"/>
        <v/>
      </c>
      <c r="CY350" t="str">
        <f t="shared" si="786"/>
        <v/>
      </c>
      <c r="CZ350" t="str">
        <f t="shared" si="787"/>
        <v/>
      </c>
      <c r="DA350" t="str">
        <f t="shared" si="788"/>
        <v/>
      </c>
      <c r="DB350" t="str">
        <f t="shared" si="789"/>
        <v/>
      </c>
      <c r="DC350" t="str">
        <f t="shared" si="790"/>
        <v/>
      </c>
      <c r="DD350" t="str">
        <f t="shared" si="791"/>
        <v/>
      </c>
      <c r="DE350" t="str">
        <f t="shared" si="792"/>
        <v/>
      </c>
      <c r="DF350" t="str">
        <f t="shared" si="793"/>
        <v/>
      </c>
      <c r="DG350" t="str">
        <f t="shared" si="794"/>
        <v/>
      </c>
      <c r="DH350" t="str">
        <f t="shared" si="795"/>
        <v/>
      </c>
      <c r="DI350" t="str">
        <f t="shared" si="796"/>
        <v/>
      </c>
      <c r="DJ350" t="str">
        <f t="shared" si="797"/>
        <v/>
      </c>
      <c r="DK350" t="str">
        <f t="shared" si="798"/>
        <v/>
      </c>
      <c r="DL350" t="str">
        <f t="shared" si="799"/>
        <v/>
      </c>
      <c r="DM350" t="str">
        <f t="shared" si="800"/>
        <v/>
      </c>
      <c r="DN350" t="str">
        <f t="shared" si="801"/>
        <v/>
      </c>
      <c r="DO350" t="str">
        <f t="shared" si="802"/>
        <v/>
      </c>
      <c r="DP350" t="str">
        <f t="shared" si="803"/>
        <v/>
      </c>
      <c r="DQ350" t="str">
        <f t="shared" si="804"/>
        <v/>
      </c>
      <c r="DR350" t="str">
        <f t="shared" si="805"/>
        <v/>
      </c>
      <c r="DS350" t="str">
        <f t="shared" si="806"/>
        <v/>
      </c>
      <c r="DT350" t="str">
        <f t="shared" si="807"/>
        <v/>
      </c>
      <c r="DU350">
        <f t="shared" si="808"/>
        <v>0</v>
      </c>
      <c r="DV350">
        <f t="shared" si="809"/>
        <v>0</v>
      </c>
      <c r="DW350">
        <f t="shared" si="810"/>
        <v>0</v>
      </c>
      <c r="DX350" t="str">
        <f t="shared" si="811"/>
        <v/>
      </c>
      <c r="DY350" t="str">
        <f t="shared" si="812"/>
        <v/>
      </c>
      <c r="DZ350" t="str">
        <f t="shared" si="813"/>
        <v/>
      </c>
      <c r="EA350" s="5">
        <f t="shared" si="814"/>
        <v>0</v>
      </c>
      <c r="EB350" s="3">
        <f t="shared" si="815"/>
        <v>0</v>
      </c>
    </row>
    <row r="351" spans="2:132" x14ac:dyDescent="0.2">
      <c r="B351" s="25">
        <v>346</v>
      </c>
      <c r="C351" s="26">
        <f>Zisk!D365</f>
        <v>0</v>
      </c>
      <c r="D351">
        <f>Zisk!E365</f>
        <v>0</v>
      </c>
      <c r="E351" s="66" t="str">
        <f t="shared" si="702"/>
        <v/>
      </c>
      <c r="F351" t="str">
        <f t="shared" si="703"/>
        <v/>
      </c>
      <c r="G351" s="66" t="str">
        <f t="shared" si="704"/>
        <v/>
      </c>
      <c r="H351" s="25"/>
      <c r="I351" s="25"/>
      <c r="J351">
        <f>VstupniParametry_SKRYT!$D$5</f>
        <v>0.02</v>
      </c>
      <c r="K351">
        <f>VstupniParametry_SKRYT!$D$6</f>
        <v>0.06</v>
      </c>
      <c r="L351">
        <f>VstupniParametry_SKRYT!$D$7</f>
        <v>0.06</v>
      </c>
      <c r="M351">
        <f>VstupniParametry_SKRYT!$D$8</f>
        <v>0.06</v>
      </c>
      <c r="N351">
        <f>VstupniParametry_SKRYT!$D$9</f>
        <v>1.7999999999999999E-2</v>
      </c>
      <c r="O351" s="27">
        <f>VstupniParametry_SKRYT!$D$10</f>
        <v>0.01</v>
      </c>
      <c r="P351" s="27">
        <f>VstupniParametry_SKRYT!$D$11</f>
        <v>0.01</v>
      </c>
      <c r="Q351" s="27">
        <f>VstupniParametry_SKRYT!$D$12</f>
        <v>0.01</v>
      </c>
      <c r="R351" s="27">
        <f>VstupniParametry_SKRYT!$D$13</f>
        <v>0.01</v>
      </c>
      <c r="S351" s="27">
        <f>VstupniParametry_SKRYT!$D$14</f>
        <v>0.01</v>
      </c>
      <c r="T351">
        <f t="shared" si="705"/>
        <v>0</v>
      </c>
      <c r="U351">
        <f t="shared" si="706"/>
        <v>0</v>
      </c>
      <c r="V351">
        <f t="shared" si="707"/>
        <v>0</v>
      </c>
      <c r="W351">
        <f t="shared" si="708"/>
        <v>0</v>
      </c>
      <c r="X351">
        <f t="shared" si="709"/>
        <v>0</v>
      </c>
      <c r="Y351">
        <f t="shared" si="710"/>
        <v>0</v>
      </c>
      <c r="Z351">
        <f t="shared" si="711"/>
        <v>0</v>
      </c>
      <c r="AA351">
        <f t="shared" si="712"/>
        <v>0</v>
      </c>
      <c r="AB351">
        <f t="shared" si="713"/>
        <v>0</v>
      </c>
      <c r="AC351">
        <f t="shared" si="714"/>
        <v>0</v>
      </c>
      <c r="AD351">
        <f t="shared" si="715"/>
        <v>0</v>
      </c>
      <c r="AE351">
        <f t="shared" si="716"/>
        <v>0</v>
      </c>
      <c r="AF351">
        <f t="shared" si="717"/>
        <v>0</v>
      </c>
      <c r="AG351">
        <f t="shared" si="718"/>
        <v>0</v>
      </c>
      <c r="AH351">
        <f t="shared" si="719"/>
        <v>0</v>
      </c>
      <c r="AI351">
        <f t="shared" si="720"/>
        <v>0</v>
      </c>
      <c r="AJ351">
        <f t="shared" si="721"/>
        <v>0</v>
      </c>
      <c r="AK351">
        <f t="shared" si="722"/>
        <v>0</v>
      </c>
      <c r="AL351">
        <f t="shared" si="723"/>
        <v>0</v>
      </c>
      <c r="AM351">
        <f t="shared" si="724"/>
        <v>0</v>
      </c>
      <c r="AN351">
        <f t="shared" si="725"/>
        <v>0</v>
      </c>
      <c r="AO351">
        <f t="shared" si="726"/>
        <v>0</v>
      </c>
      <c r="AP351">
        <f t="shared" si="727"/>
        <v>0</v>
      </c>
      <c r="AQ351">
        <f t="shared" si="728"/>
        <v>0</v>
      </c>
      <c r="AR351">
        <f t="shared" si="729"/>
        <v>0</v>
      </c>
      <c r="AS351">
        <f t="shared" si="730"/>
        <v>0</v>
      </c>
      <c r="AT351">
        <f t="shared" si="700"/>
        <v>0</v>
      </c>
      <c r="AU351">
        <f t="shared" si="731"/>
        <v>0</v>
      </c>
      <c r="AV351">
        <f t="shared" si="732"/>
        <v>0</v>
      </c>
      <c r="AW351">
        <f t="shared" si="701"/>
        <v>0</v>
      </c>
      <c r="AX351">
        <f t="shared" si="733"/>
        <v>0</v>
      </c>
      <c r="AY351">
        <f t="shared" si="734"/>
        <v>0</v>
      </c>
      <c r="AZ351">
        <f t="shared" si="735"/>
        <v>0</v>
      </c>
      <c r="BA351">
        <f t="shared" si="736"/>
        <v>0</v>
      </c>
      <c r="BB351">
        <f t="shared" si="737"/>
        <v>0</v>
      </c>
      <c r="BC351">
        <f t="shared" si="738"/>
        <v>0</v>
      </c>
      <c r="BD351">
        <f t="shared" si="739"/>
        <v>0</v>
      </c>
      <c r="BE351">
        <f t="shared" si="740"/>
        <v>0</v>
      </c>
      <c r="BF351">
        <f t="shared" si="741"/>
        <v>0</v>
      </c>
      <c r="BG351">
        <f t="shared" si="742"/>
        <v>0</v>
      </c>
      <c r="BH351">
        <f t="shared" si="743"/>
        <v>0</v>
      </c>
      <c r="BI351">
        <f t="shared" si="744"/>
        <v>0</v>
      </c>
      <c r="BJ351">
        <f t="shared" si="745"/>
        <v>0</v>
      </c>
      <c r="BK351">
        <f t="shared" si="746"/>
        <v>0</v>
      </c>
      <c r="BL351">
        <f t="shared" si="747"/>
        <v>0</v>
      </c>
      <c r="BM351">
        <f t="shared" si="748"/>
        <v>0</v>
      </c>
      <c r="BN351">
        <f t="shared" si="749"/>
        <v>0</v>
      </c>
      <c r="BO351">
        <f t="shared" si="750"/>
        <v>0</v>
      </c>
      <c r="BP351">
        <f t="shared" si="751"/>
        <v>0</v>
      </c>
      <c r="BQ351">
        <f t="shared" si="752"/>
        <v>0</v>
      </c>
      <c r="BR351">
        <f t="shared" si="753"/>
        <v>0</v>
      </c>
      <c r="BS351">
        <f t="shared" si="754"/>
        <v>0</v>
      </c>
      <c r="BT351">
        <f t="shared" si="755"/>
        <v>0</v>
      </c>
      <c r="BU351">
        <f t="shared" si="756"/>
        <v>0</v>
      </c>
      <c r="BV351">
        <f t="shared" si="757"/>
        <v>0</v>
      </c>
      <c r="BW351">
        <f t="shared" si="758"/>
        <v>0</v>
      </c>
      <c r="BX351">
        <f t="shared" si="759"/>
        <v>0</v>
      </c>
      <c r="BY351">
        <f t="shared" si="760"/>
        <v>0</v>
      </c>
      <c r="BZ351">
        <f t="shared" si="761"/>
        <v>0</v>
      </c>
      <c r="CA351">
        <f t="shared" si="762"/>
        <v>0</v>
      </c>
      <c r="CB351">
        <f t="shared" si="763"/>
        <v>0</v>
      </c>
      <c r="CC351">
        <f t="shared" si="764"/>
        <v>0</v>
      </c>
      <c r="CD351">
        <f t="shared" si="765"/>
        <v>0</v>
      </c>
      <c r="CE351">
        <f t="shared" si="766"/>
        <v>0</v>
      </c>
      <c r="CF351">
        <f t="shared" si="767"/>
        <v>0</v>
      </c>
      <c r="CG351">
        <f t="shared" si="768"/>
        <v>0</v>
      </c>
      <c r="CH351">
        <f t="shared" si="769"/>
        <v>0</v>
      </c>
      <c r="CI351">
        <f t="shared" si="770"/>
        <v>0</v>
      </c>
      <c r="CJ351">
        <f t="shared" si="771"/>
        <v>0</v>
      </c>
      <c r="CK351">
        <f t="shared" si="772"/>
        <v>0</v>
      </c>
      <c r="CL351" t="str">
        <f t="shared" si="773"/>
        <v/>
      </c>
      <c r="CM351" t="str">
        <f t="shared" si="774"/>
        <v/>
      </c>
      <c r="CN351" t="str">
        <f t="shared" si="775"/>
        <v/>
      </c>
      <c r="CO351" t="str">
        <f t="shared" si="776"/>
        <v/>
      </c>
      <c r="CP351" t="str">
        <f t="shared" si="777"/>
        <v/>
      </c>
      <c r="CQ351" t="str">
        <f t="shared" si="778"/>
        <v/>
      </c>
      <c r="CR351" t="str">
        <f t="shared" si="779"/>
        <v/>
      </c>
      <c r="CS351" t="str">
        <f t="shared" si="780"/>
        <v/>
      </c>
      <c r="CT351" t="str">
        <f t="shared" si="781"/>
        <v/>
      </c>
      <c r="CU351" t="str">
        <f t="shared" si="782"/>
        <v/>
      </c>
      <c r="CV351" t="str">
        <f t="shared" si="783"/>
        <v/>
      </c>
      <c r="CW351" t="str">
        <f t="shared" si="784"/>
        <v/>
      </c>
      <c r="CX351" t="str">
        <f t="shared" si="785"/>
        <v/>
      </c>
      <c r="CY351" t="str">
        <f t="shared" si="786"/>
        <v/>
      </c>
      <c r="CZ351" t="str">
        <f t="shared" si="787"/>
        <v/>
      </c>
      <c r="DA351" t="str">
        <f t="shared" si="788"/>
        <v/>
      </c>
      <c r="DB351" t="str">
        <f t="shared" si="789"/>
        <v/>
      </c>
      <c r="DC351" t="str">
        <f t="shared" si="790"/>
        <v/>
      </c>
      <c r="DD351" t="str">
        <f t="shared" si="791"/>
        <v/>
      </c>
      <c r="DE351" t="str">
        <f t="shared" si="792"/>
        <v/>
      </c>
      <c r="DF351" t="str">
        <f t="shared" si="793"/>
        <v/>
      </c>
      <c r="DG351" t="str">
        <f t="shared" si="794"/>
        <v/>
      </c>
      <c r="DH351" t="str">
        <f t="shared" si="795"/>
        <v/>
      </c>
      <c r="DI351" t="str">
        <f t="shared" si="796"/>
        <v/>
      </c>
      <c r="DJ351" t="str">
        <f t="shared" si="797"/>
        <v/>
      </c>
      <c r="DK351" t="str">
        <f t="shared" si="798"/>
        <v/>
      </c>
      <c r="DL351" t="str">
        <f t="shared" si="799"/>
        <v/>
      </c>
      <c r="DM351" t="str">
        <f t="shared" si="800"/>
        <v/>
      </c>
      <c r="DN351" t="str">
        <f t="shared" si="801"/>
        <v/>
      </c>
      <c r="DO351" t="str">
        <f t="shared" si="802"/>
        <v/>
      </c>
      <c r="DP351" t="str">
        <f t="shared" si="803"/>
        <v/>
      </c>
      <c r="DQ351" t="str">
        <f t="shared" si="804"/>
        <v/>
      </c>
      <c r="DR351" t="str">
        <f t="shared" si="805"/>
        <v/>
      </c>
      <c r="DS351" t="str">
        <f t="shared" si="806"/>
        <v/>
      </c>
      <c r="DT351" t="str">
        <f t="shared" si="807"/>
        <v/>
      </c>
      <c r="DU351">
        <f t="shared" si="808"/>
        <v>0</v>
      </c>
      <c r="DV351">
        <f t="shared" si="809"/>
        <v>0</v>
      </c>
      <c r="DW351">
        <f t="shared" si="810"/>
        <v>0</v>
      </c>
      <c r="DX351" t="str">
        <f t="shared" si="811"/>
        <v/>
      </c>
      <c r="DY351" t="str">
        <f t="shared" si="812"/>
        <v/>
      </c>
      <c r="DZ351" t="str">
        <f t="shared" si="813"/>
        <v/>
      </c>
      <c r="EA351" s="5">
        <f t="shared" si="814"/>
        <v>0</v>
      </c>
      <c r="EB351" s="3">
        <f t="shared" si="815"/>
        <v>0</v>
      </c>
    </row>
    <row r="352" spans="2:132" x14ac:dyDescent="0.2">
      <c r="B352">
        <v>347</v>
      </c>
      <c r="C352" s="3">
        <f>Zisk!D366</f>
        <v>0</v>
      </c>
      <c r="D352">
        <f>Zisk!E366</f>
        <v>0</v>
      </c>
      <c r="E352" s="66" t="str">
        <f t="shared" si="702"/>
        <v/>
      </c>
      <c r="F352" t="str">
        <f t="shared" si="703"/>
        <v/>
      </c>
      <c r="G352" s="66" t="str">
        <f t="shared" si="704"/>
        <v/>
      </c>
      <c r="J352">
        <f>VstupniParametry_SKRYT!$D$5</f>
        <v>0.02</v>
      </c>
      <c r="K352">
        <f>VstupniParametry_SKRYT!$D$6</f>
        <v>0.06</v>
      </c>
      <c r="L352">
        <f>VstupniParametry_SKRYT!$D$7</f>
        <v>0.06</v>
      </c>
      <c r="M352">
        <f>VstupniParametry_SKRYT!$D$8</f>
        <v>0.06</v>
      </c>
      <c r="N352">
        <f>VstupniParametry_SKRYT!$D$9</f>
        <v>1.7999999999999999E-2</v>
      </c>
      <c r="O352" s="27">
        <f>VstupniParametry_SKRYT!$D$10</f>
        <v>0.01</v>
      </c>
      <c r="P352" s="27">
        <f>VstupniParametry_SKRYT!$D$11</f>
        <v>0.01</v>
      </c>
      <c r="Q352" s="27">
        <f>VstupniParametry_SKRYT!$D$12</f>
        <v>0.01</v>
      </c>
      <c r="R352" s="27">
        <f>VstupniParametry_SKRYT!$D$13</f>
        <v>0.01</v>
      </c>
      <c r="S352" s="27">
        <f>VstupniParametry_SKRYT!$D$14</f>
        <v>0.01</v>
      </c>
      <c r="T352">
        <f t="shared" si="705"/>
        <v>0</v>
      </c>
      <c r="U352">
        <f t="shared" si="706"/>
        <v>0</v>
      </c>
      <c r="V352">
        <f t="shared" si="707"/>
        <v>0</v>
      </c>
      <c r="W352">
        <f t="shared" si="708"/>
        <v>0</v>
      </c>
      <c r="X352">
        <f t="shared" si="709"/>
        <v>0</v>
      </c>
      <c r="Y352">
        <f t="shared" si="710"/>
        <v>0</v>
      </c>
      <c r="Z352">
        <f t="shared" si="711"/>
        <v>0</v>
      </c>
      <c r="AA352">
        <f t="shared" si="712"/>
        <v>0</v>
      </c>
      <c r="AB352">
        <f t="shared" si="713"/>
        <v>0</v>
      </c>
      <c r="AC352">
        <f t="shared" si="714"/>
        <v>0</v>
      </c>
      <c r="AD352">
        <f t="shared" si="715"/>
        <v>0</v>
      </c>
      <c r="AE352">
        <f t="shared" si="716"/>
        <v>0</v>
      </c>
      <c r="AF352">
        <f t="shared" si="717"/>
        <v>0</v>
      </c>
      <c r="AG352">
        <f t="shared" si="718"/>
        <v>0</v>
      </c>
      <c r="AH352">
        <f t="shared" si="719"/>
        <v>0</v>
      </c>
      <c r="AI352">
        <f t="shared" si="720"/>
        <v>0</v>
      </c>
      <c r="AJ352">
        <f t="shared" si="721"/>
        <v>0</v>
      </c>
      <c r="AK352">
        <f t="shared" si="722"/>
        <v>0</v>
      </c>
      <c r="AL352">
        <f t="shared" si="723"/>
        <v>0</v>
      </c>
      <c r="AM352">
        <f t="shared" si="724"/>
        <v>0</v>
      </c>
      <c r="AN352">
        <f t="shared" si="725"/>
        <v>0</v>
      </c>
      <c r="AO352">
        <f t="shared" si="726"/>
        <v>0</v>
      </c>
      <c r="AP352">
        <f t="shared" si="727"/>
        <v>0</v>
      </c>
      <c r="AQ352">
        <f t="shared" si="728"/>
        <v>0</v>
      </c>
      <c r="AR352">
        <f t="shared" si="729"/>
        <v>0</v>
      </c>
      <c r="AS352">
        <f t="shared" si="730"/>
        <v>0</v>
      </c>
      <c r="AT352">
        <f t="shared" si="700"/>
        <v>0</v>
      </c>
      <c r="AU352">
        <f t="shared" si="731"/>
        <v>0</v>
      </c>
      <c r="AV352">
        <f t="shared" si="732"/>
        <v>0</v>
      </c>
      <c r="AW352">
        <f t="shared" si="701"/>
        <v>0</v>
      </c>
      <c r="AX352">
        <f t="shared" si="733"/>
        <v>0</v>
      </c>
      <c r="AY352">
        <f t="shared" si="734"/>
        <v>0</v>
      </c>
      <c r="AZ352">
        <f t="shared" si="735"/>
        <v>0</v>
      </c>
      <c r="BA352">
        <f t="shared" si="736"/>
        <v>0</v>
      </c>
      <c r="BB352">
        <f t="shared" si="737"/>
        <v>0</v>
      </c>
      <c r="BC352">
        <f t="shared" si="738"/>
        <v>0</v>
      </c>
      <c r="BD352">
        <f t="shared" si="739"/>
        <v>0</v>
      </c>
      <c r="BE352">
        <f t="shared" si="740"/>
        <v>0</v>
      </c>
      <c r="BF352">
        <f t="shared" si="741"/>
        <v>0</v>
      </c>
      <c r="BG352">
        <f t="shared" si="742"/>
        <v>0</v>
      </c>
      <c r="BH352">
        <f t="shared" si="743"/>
        <v>0</v>
      </c>
      <c r="BI352">
        <f t="shared" si="744"/>
        <v>0</v>
      </c>
      <c r="BJ352">
        <f t="shared" si="745"/>
        <v>0</v>
      </c>
      <c r="BK352">
        <f t="shared" si="746"/>
        <v>0</v>
      </c>
      <c r="BL352">
        <f t="shared" si="747"/>
        <v>0</v>
      </c>
      <c r="BM352">
        <f t="shared" si="748"/>
        <v>0</v>
      </c>
      <c r="BN352">
        <f t="shared" si="749"/>
        <v>0</v>
      </c>
      <c r="BO352">
        <f t="shared" si="750"/>
        <v>0</v>
      </c>
      <c r="BP352">
        <f t="shared" si="751"/>
        <v>0</v>
      </c>
      <c r="BQ352">
        <f t="shared" si="752"/>
        <v>0</v>
      </c>
      <c r="BR352">
        <f t="shared" si="753"/>
        <v>0</v>
      </c>
      <c r="BS352">
        <f t="shared" si="754"/>
        <v>0</v>
      </c>
      <c r="BT352">
        <f t="shared" si="755"/>
        <v>0</v>
      </c>
      <c r="BU352">
        <f t="shared" si="756"/>
        <v>0</v>
      </c>
      <c r="BV352">
        <f t="shared" si="757"/>
        <v>0</v>
      </c>
      <c r="BW352">
        <f t="shared" si="758"/>
        <v>0</v>
      </c>
      <c r="BX352">
        <f t="shared" si="759"/>
        <v>0</v>
      </c>
      <c r="BY352">
        <f t="shared" si="760"/>
        <v>0</v>
      </c>
      <c r="BZ352">
        <f t="shared" si="761"/>
        <v>0</v>
      </c>
      <c r="CA352">
        <f t="shared" si="762"/>
        <v>0</v>
      </c>
      <c r="CB352">
        <f t="shared" si="763"/>
        <v>0</v>
      </c>
      <c r="CC352">
        <f t="shared" si="764"/>
        <v>0</v>
      </c>
      <c r="CD352">
        <f t="shared" si="765"/>
        <v>0</v>
      </c>
      <c r="CE352">
        <f t="shared" si="766"/>
        <v>0</v>
      </c>
      <c r="CF352">
        <f t="shared" si="767"/>
        <v>0</v>
      </c>
      <c r="CG352">
        <f t="shared" si="768"/>
        <v>0</v>
      </c>
      <c r="CH352">
        <f t="shared" si="769"/>
        <v>0</v>
      </c>
      <c r="CI352">
        <f t="shared" si="770"/>
        <v>0</v>
      </c>
      <c r="CJ352">
        <f t="shared" si="771"/>
        <v>0</v>
      </c>
      <c r="CK352">
        <f t="shared" si="772"/>
        <v>0</v>
      </c>
      <c r="CL352" t="str">
        <f t="shared" si="773"/>
        <v/>
      </c>
      <c r="CM352" t="str">
        <f t="shared" si="774"/>
        <v/>
      </c>
      <c r="CN352" t="str">
        <f t="shared" si="775"/>
        <v/>
      </c>
      <c r="CO352" t="str">
        <f t="shared" si="776"/>
        <v/>
      </c>
      <c r="CP352" t="str">
        <f t="shared" si="777"/>
        <v/>
      </c>
      <c r="CQ352" t="str">
        <f t="shared" si="778"/>
        <v/>
      </c>
      <c r="CR352" t="str">
        <f t="shared" si="779"/>
        <v/>
      </c>
      <c r="CS352" t="str">
        <f t="shared" si="780"/>
        <v/>
      </c>
      <c r="CT352" t="str">
        <f t="shared" si="781"/>
        <v/>
      </c>
      <c r="CU352" t="str">
        <f t="shared" si="782"/>
        <v/>
      </c>
      <c r="CV352" t="str">
        <f t="shared" si="783"/>
        <v/>
      </c>
      <c r="CW352" t="str">
        <f t="shared" si="784"/>
        <v/>
      </c>
      <c r="CX352" t="str">
        <f t="shared" si="785"/>
        <v/>
      </c>
      <c r="CY352" t="str">
        <f t="shared" si="786"/>
        <v/>
      </c>
      <c r="CZ352" t="str">
        <f t="shared" si="787"/>
        <v/>
      </c>
      <c r="DA352" t="str">
        <f t="shared" si="788"/>
        <v/>
      </c>
      <c r="DB352" t="str">
        <f t="shared" si="789"/>
        <v/>
      </c>
      <c r="DC352" t="str">
        <f t="shared" si="790"/>
        <v/>
      </c>
      <c r="DD352" t="str">
        <f t="shared" si="791"/>
        <v/>
      </c>
      <c r="DE352" t="str">
        <f t="shared" si="792"/>
        <v/>
      </c>
      <c r="DF352" t="str">
        <f t="shared" si="793"/>
        <v/>
      </c>
      <c r="DG352" t="str">
        <f t="shared" si="794"/>
        <v/>
      </c>
      <c r="DH352" t="str">
        <f t="shared" si="795"/>
        <v/>
      </c>
      <c r="DI352" t="str">
        <f t="shared" si="796"/>
        <v/>
      </c>
      <c r="DJ352" t="str">
        <f t="shared" si="797"/>
        <v/>
      </c>
      <c r="DK352" t="str">
        <f t="shared" si="798"/>
        <v/>
      </c>
      <c r="DL352" t="str">
        <f t="shared" si="799"/>
        <v/>
      </c>
      <c r="DM352" t="str">
        <f t="shared" si="800"/>
        <v/>
      </c>
      <c r="DN352" t="str">
        <f t="shared" si="801"/>
        <v/>
      </c>
      <c r="DO352" t="str">
        <f t="shared" si="802"/>
        <v/>
      </c>
      <c r="DP352" t="str">
        <f t="shared" si="803"/>
        <v/>
      </c>
      <c r="DQ352" t="str">
        <f t="shared" si="804"/>
        <v/>
      </c>
      <c r="DR352" t="str">
        <f t="shared" si="805"/>
        <v/>
      </c>
      <c r="DS352" t="str">
        <f t="shared" si="806"/>
        <v/>
      </c>
      <c r="DT352" t="str">
        <f t="shared" si="807"/>
        <v/>
      </c>
      <c r="DU352">
        <f t="shared" si="808"/>
        <v>0</v>
      </c>
      <c r="DV352">
        <f t="shared" si="809"/>
        <v>0</v>
      </c>
      <c r="DW352">
        <f t="shared" si="810"/>
        <v>0</v>
      </c>
      <c r="DX352" t="str">
        <f t="shared" si="811"/>
        <v/>
      </c>
      <c r="DY352" t="str">
        <f t="shared" si="812"/>
        <v/>
      </c>
      <c r="DZ352" t="str">
        <f t="shared" si="813"/>
        <v/>
      </c>
      <c r="EA352" s="5">
        <f t="shared" si="814"/>
        <v>0</v>
      </c>
      <c r="EB352" s="3">
        <f t="shared" si="815"/>
        <v>0</v>
      </c>
    </row>
    <row r="353" spans="2:132" x14ac:dyDescent="0.2">
      <c r="B353" s="25">
        <v>348</v>
      </c>
      <c r="C353" s="26">
        <f>Zisk!D367</f>
        <v>0</v>
      </c>
      <c r="D353">
        <f>Zisk!E367</f>
        <v>0</v>
      </c>
      <c r="E353" s="66" t="str">
        <f t="shared" si="702"/>
        <v/>
      </c>
      <c r="F353" t="str">
        <f t="shared" si="703"/>
        <v/>
      </c>
      <c r="G353" s="66" t="str">
        <f t="shared" si="704"/>
        <v/>
      </c>
      <c r="H353" s="25"/>
      <c r="I353" s="25"/>
      <c r="J353">
        <f>VstupniParametry_SKRYT!$D$5</f>
        <v>0.02</v>
      </c>
      <c r="K353">
        <f>VstupniParametry_SKRYT!$D$6</f>
        <v>0.06</v>
      </c>
      <c r="L353">
        <f>VstupniParametry_SKRYT!$D$7</f>
        <v>0.06</v>
      </c>
      <c r="M353">
        <f>VstupniParametry_SKRYT!$D$8</f>
        <v>0.06</v>
      </c>
      <c r="N353">
        <f>VstupniParametry_SKRYT!$D$9</f>
        <v>1.7999999999999999E-2</v>
      </c>
      <c r="O353" s="27">
        <f>VstupniParametry_SKRYT!$D$10</f>
        <v>0.01</v>
      </c>
      <c r="P353" s="27">
        <f>VstupniParametry_SKRYT!$D$11</f>
        <v>0.01</v>
      </c>
      <c r="Q353" s="27">
        <f>VstupniParametry_SKRYT!$D$12</f>
        <v>0.01</v>
      </c>
      <c r="R353" s="27">
        <f>VstupniParametry_SKRYT!$D$13</f>
        <v>0.01</v>
      </c>
      <c r="S353" s="27">
        <f>VstupniParametry_SKRYT!$D$14</f>
        <v>0.01</v>
      </c>
      <c r="T353">
        <f t="shared" si="705"/>
        <v>0</v>
      </c>
      <c r="U353">
        <f t="shared" si="706"/>
        <v>0</v>
      </c>
      <c r="V353">
        <f t="shared" si="707"/>
        <v>0</v>
      </c>
      <c r="W353">
        <f t="shared" si="708"/>
        <v>0</v>
      </c>
      <c r="X353">
        <f t="shared" si="709"/>
        <v>0</v>
      </c>
      <c r="Y353">
        <f t="shared" si="710"/>
        <v>0</v>
      </c>
      <c r="Z353">
        <f t="shared" si="711"/>
        <v>0</v>
      </c>
      <c r="AA353">
        <f t="shared" si="712"/>
        <v>0</v>
      </c>
      <c r="AB353">
        <f t="shared" si="713"/>
        <v>0</v>
      </c>
      <c r="AC353">
        <f t="shared" si="714"/>
        <v>0</v>
      </c>
      <c r="AD353">
        <f t="shared" si="715"/>
        <v>0</v>
      </c>
      <c r="AE353">
        <f t="shared" si="716"/>
        <v>0</v>
      </c>
      <c r="AF353">
        <f t="shared" si="717"/>
        <v>0</v>
      </c>
      <c r="AG353">
        <f t="shared" si="718"/>
        <v>0</v>
      </c>
      <c r="AH353">
        <f t="shared" si="719"/>
        <v>0</v>
      </c>
      <c r="AI353">
        <f t="shared" si="720"/>
        <v>0</v>
      </c>
      <c r="AJ353">
        <f t="shared" si="721"/>
        <v>0</v>
      </c>
      <c r="AK353">
        <f t="shared" si="722"/>
        <v>0</v>
      </c>
      <c r="AL353">
        <f t="shared" si="723"/>
        <v>0</v>
      </c>
      <c r="AM353">
        <f t="shared" si="724"/>
        <v>0</v>
      </c>
      <c r="AN353">
        <f t="shared" si="725"/>
        <v>0</v>
      </c>
      <c r="AO353">
        <f t="shared" si="726"/>
        <v>0</v>
      </c>
      <c r="AP353">
        <f t="shared" si="727"/>
        <v>0</v>
      </c>
      <c r="AQ353">
        <f t="shared" si="728"/>
        <v>0</v>
      </c>
      <c r="AR353">
        <f t="shared" si="729"/>
        <v>0</v>
      </c>
      <c r="AS353">
        <f t="shared" si="730"/>
        <v>0</v>
      </c>
      <c r="AT353">
        <f t="shared" si="700"/>
        <v>0</v>
      </c>
      <c r="AU353">
        <f t="shared" si="731"/>
        <v>0</v>
      </c>
      <c r="AV353">
        <f t="shared" si="732"/>
        <v>0</v>
      </c>
      <c r="AW353">
        <f t="shared" si="701"/>
        <v>0</v>
      </c>
      <c r="AX353">
        <f t="shared" si="733"/>
        <v>0</v>
      </c>
      <c r="AY353">
        <f t="shared" si="734"/>
        <v>0</v>
      </c>
      <c r="AZ353">
        <f t="shared" si="735"/>
        <v>0</v>
      </c>
      <c r="BA353">
        <f t="shared" si="736"/>
        <v>0</v>
      </c>
      <c r="BB353">
        <f t="shared" si="737"/>
        <v>0</v>
      </c>
      <c r="BC353">
        <f t="shared" si="738"/>
        <v>0</v>
      </c>
      <c r="BD353">
        <f t="shared" si="739"/>
        <v>0</v>
      </c>
      <c r="BE353">
        <f t="shared" si="740"/>
        <v>0</v>
      </c>
      <c r="BF353">
        <f t="shared" si="741"/>
        <v>0</v>
      </c>
      <c r="BG353">
        <f t="shared" si="742"/>
        <v>0</v>
      </c>
      <c r="BH353">
        <f t="shared" si="743"/>
        <v>0</v>
      </c>
      <c r="BI353">
        <f t="shared" si="744"/>
        <v>0</v>
      </c>
      <c r="BJ353">
        <f t="shared" si="745"/>
        <v>0</v>
      </c>
      <c r="BK353">
        <f t="shared" si="746"/>
        <v>0</v>
      </c>
      <c r="BL353">
        <f t="shared" si="747"/>
        <v>0</v>
      </c>
      <c r="BM353">
        <f t="shared" si="748"/>
        <v>0</v>
      </c>
      <c r="BN353">
        <f t="shared" si="749"/>
        <v>0</v>
      </c>
      <c r="BO353">
        <f t="shared" si="750"/>
        <v>0</v>
      </c>
      <c r="BP353">
        <f t="shared" si="751"/>
        <v>0</v>
      </c>
      <c r="BQ353">
        <f t="shared" si="752"/>
        <v>0</v>
      </c>
      <c r="BR353">
        <f t="shared" si="753"/>
        <v>0</v>
      </c>
      <c r="BS353">
        <f t="shared" si="754"/>
        <v>0</v>
      </c>
      <c r="BT353">
        <f t="shared" si="755"/>
        <v>0</v>
      </c>
      <c r="BU353">
        <f t="shared" si="756"/>
        <v>0</v>
      </c>
      <c r="BV353">
        <f t="shared" si="757"/>
        <v>0</v>
      </c>
      <c r="BW353">
        <f t="shared" si="758"/>
        <v>0</v>
      </c>
      <c r="BX353">
        <f t="shared" si="759"/>
        <v>0</v>
      </c>
      <c r="BY353">
        <f t="shared" si="760"/>
        <v>0</v>
      </c>
      <c r="BZ353">
        <f t="shared" si="761"/>
        <v>0</v>
      </c>
      <c r="CA353">
        <f t="shared" si="762"/>
        <v>0</v>
      </c>
      <c r="CB353">
        <f t="shared" si="763"/>
        <v>0</v>
      </c>
      <c r="CC353">
        <f t="shared" si="764"/>
        <v>0</v>
      </c>
      <c r="CD353">
        <f t="shared" si="765"/>
        <v>0</v>
      </c>
      <c r="CE353">
        <f t="shared" si="766"/>
        <v>0</v>
      </c>
      <c r="CF353">
        <f t="shared" si="767"/>
        <v>0</v>
      </c>
      <c r="CG353">
        <f t="shared" si="768"/>
        <v>0</v>
      </c>
      <c r="CH353">
        <f t="shared" si="769"/>
        <v>0</v>
      </c>
      <c r="CI353">
        <f t="shared" si="770"/>
        <v>0</v>
      </c>
      <c r="CJ353">
        <f t="shared" si="771"/>
        <v>0</v>
      </c>
      <c r="CK353">
        <f t="shared" si="772"/>
        <v>0</v>
      </c>
      <c r="CL353" t="str">
        <f t="shared" si="773"/>
        <v/>
      </c>
      <c r="CM353" t="str">
        <f t="shared" si="774"/>
        <v/>
      </c>
      <c r="CN353" t="str">
        <f t="shared" si="775"/>
        <v/>
      </c>
      <c r="CO353" t="str">
        <f t="shared" si="776"/>
        <v/>
      </c>
      <c r="CP353" t="str">
        <f t="shared" si="777"/>
        <v/>
      </c>
      <c r="CQ353" t="str">
        <f t="shared" si="778"/>
        <v/>
      </c>
      <c r="CR353" t="str">
        <f t="shared" si="779"/>
        <v/>
      </c>
      <c r="CS353" t="str">
        <f t="shared" si="780"/>
        <v/>
      </c>
      <c r="CT353" t="str">
        <f t="shared" si="781"/>
        <v/>
      </c>
      <c r="CU353" t="str">
        <f t="shared" si="782"/>
        <v/>
      </c>
      <c r="CV353" t="str">
        <f t="shared" si="783"/>
        <v/>
      </c>
      <c r="CW353" t="str">
        <f t="shared" si="784"/>
        <v/>
      </c>
      <c r="CX353" t="str">
        <f t="shared" si="785"/>
        <v/>
      </c>
      <c r="CY353" t="str">
        <f t="shared" si="786"/>
        <v/>
      </c>
      <c r="CZ353" t="str">
        <f t="shared" si="787"/>
        <v/>
      </c>
      <c r="DA353" t="str">
        <f t="shared" si="788"/>
        <v/>
      </c>
      <c r="DB353" t="str">
        <f t="shared" si="789"/>
        <v/>
      </c>
      <c r="DC353" t="str">
        <f t="shared" si="790"/>
        <v/>
      </c>
      <c r="DD353" t="str">
        <f t="shared" si="791"/>
        <v/>
      </c>
      <c r="DE353" t="str">
        <f t="shared" si="792"/>
        <v/>
      </c>
      <c r="DF353" t="str">
        <f t="shared" si="793"/>
        <v/>
      </c>
      <c r="DG353" t="str">
        <f t="shared" si="794"/>
        <v/>
      </c>
      <c r="DH353" t="str">
        <f t="shared" si="795"/>
        <v/>
      </c>
      <c r="DI353" t="str">
        <f t="shared" si="796"/>
        <v/>
      </c>
      <c r="DJ353" t="str">
        <f t="shared" si="797"/>
        <v/>
      </c>
      <c r="DK353" t="str">
        <f t="shared" si="798"/>
        <v/>
      </c>
      <c r="DL353" t="str">
        <f t="shared" si="799"/>
        <v/>
      </c>
      <c r="DM353" t="str">
        <f t="shared" si="800"/>
        <v/>
      </c>
      <c r="DN353" t="str">
        <f t="shared" si="801"/>
        <v/>
      </c>
      <c r="DO353" t="str">
        <f t="shared" si="802"/>
        <v/>
      </c>
      <c r="DP353" t="str">
        <f t="shared" si="803"/>
        <v/>
      </c>
      <c r="DQ353" t="str">
        <f t="shared" si="804"/>
        <v/>
      </c>
      <c r="DR353" t="str">
        <f t="shared" si="805"/>
        <v/>
      </c>
      <c r="DS353" t="str">
        <f t="shared" si="806"/>
        <v/>
      </c>
      <c r="DT353" t="str">
        <f t="shared" si="807"/>
        <v/>
      </c>
      <c r="DU353">
        <f t="shared" si="808"/>
        <v>0</v>
      </c>
      <c r="DV353">
        <f t="shared" si="809"/>
        <v>0</v>
      </c>
      <c r="DW353">
        <f t="shared" si="810"/>
        <v>0</v>
      </c>
      <c r="DX353" t="str">
        <f t="shared" si="811"/>
        <v/>
      </c>
      <c r="DY353" t="str">
        <f t="shared" si="812"/>
        <v/>
      </c>
      <c r="DZ353" t="str">
        <f t="shared" si="813"/>
        <v/>
      </c>
      <c r="EA353" s="5">
        <f t="shared" si="814"/>
        <v>0</v>
      </c>
      <c r="EB353" s="3">
        <f t="shared" si="815"/>
        <v>0</v>
      </c>
    </row>
    <row r="354" spans="2:132" x14ac:dyDescent="0.2">
      <c r="B354">
        <v>349</v>
      </c>
      <c r="C354" s="3">
        <f>Zisk!D368</f>
        <v>0</v>
      </c>
      <c r="D354">
        <f>Zisk!E368</f>
        <v>0</v>
      </c>
      <c r="E354" s="66" t="str">
        <f t="shared" si="702"/>
        <v/>
      </c>
      <c r="F354" t="str">
        <f t="shared" si="703"/>
        <v/>
      </c>
      <c r="G354" s="66" t="str">
        <f t="shared" si="704"/>
        <v/>
      </c>
      <c r="J354">
        <f>VstupniParametry_SKRYT!$D$5</f>
        <v>0.02</v>
      </c>
      <c r="K354">
        <f>VstupniParametry_SKRYT!$D$6</f>
        <v>0.06</v>
      </c>
      <c r="L354">
        <f>VstupniParametry_SKRYT!$D$7</f>
        <v>0.06</v>
      </c>
      <c r="M354">
        <f>VstupniParametry_SKRYT!$D$8</f>
        <v>0.06</v>
      </c>
      <c r="N354">
        <f>VstupniParametry_SKRYT!$D$9</f>
        <v>1.7999999999999999E-2</v>
      </c>
      <c r="O354" s="27">
        <f>VstupniParametry_SKRYT!$D$10</f>
        <v>0.01</v>
      </c>
      <c r="P354" s="27">
        <f>VstupniParametry_SKRYT!$D$11</f>
        <v>0.01</v>
      </c>
      <c r="Q354" s="27">
        <f>VstupniParametry_SKRYT!$D$12</f>
        <v>0.01</v>
      </c>
      <c r="R354" s="27">
        <f>VstupniParametry_SKRYT!$D$13</f>
        <v>0.01</v>
      </c>
      <c r="S354" s="27">
        <f>VstupniParametry_SKRYT!$D$14</f>
        <v>0.01</v>
      </c>
      <c r="T354">
        <f t="shared" si="705"/>
        <v>0</v>
      </c>
      <c r="U354">
        <f t="shared" si="706"/>
        <v>0</v>
      </c>
      <c r="V354">
        <f t="shared" si="707"/>
        <v>0</v>
      </c>
      <c r="W354">
        <f t="shared" si="708"/>
        <v>0</v>
      </c>
      <c r="X354">
        <f t="shared" si="709"/>
        <v>0</v>
      </c>
      <c r="Y354">
        <f t="shared" si="710"/>
        <v>0</v>
      </c>
      <c r="Z354">
        <f t="shared" si="711"/>
        <v>0</v>
      </c>
      <c r="AA354">
        <f t="shared" si="712"/>
        <v>0</v>
      </c>
      <c r="AB354">
        <f t="shared" si="713"/>
        <v>0</v>
      </c>
      <c r="AC354">
        <f t="shared" si="714"/>
        <v>0</v>
      </c>
      <c r="AD354">
        <f t="shared" si="715"/>
        <v>0</v>
      </c>
      <c r="AE354">
        <f t="shared" si="716"/>
        <v>0</v>
      </c>
      <c r="AF354">
        <f t="shared" si="717"/>
        <v>0</v>
      </c>
      <c r="AG354">
        <f t="shared" si="718"/>
        <v>0</v>
      </c>
      <c r="AH354">
        <f t="shared" si="719"/>
        <v>0</v>
      </c>
      <c r="AI354">
        <f t="shared" si="720"/>
        <v>0</v>
      </c>
      <c r="AJ354">
        <f t="shared" si="721"/>
        <v>0</v>
      </c>
      <c r="AK354">
        <f t="shared" si="722"/>
        <v>0</v>
      </c>
      <c r="AL354">
        <f t="shared" si="723"/>
        <v>0</v>
      </c>
      <c r="AM354">
        <f t="shared" si="724"/>
        <v>0</v>
      </c>
      <c r="AN354">
        <f t="shared" si="725"/>
        <v>0</v>
      </c>
      <c r="AO354">
        <f t="shared" si="726"/>
        <v>0</v>
      </c>
      <c r="AP354">
        <f t="shared" si="727"/>
        <v>0</v>
      </c>
      <c r="AQ354">
        <f t="shared" si="728"/>
        <v>0</v>
      </c>
      <c r="AR354">
        <f t="shared" si="729"/>
        <v>0</v>
      </c>
      <c r="AS354">
        <f t="shared" si="730"/>
        <v>0</v>
      </c>
      <c r="AT354">
        <f t="shared" si="700"/>
        <v>0</v>
      </c>
      <c r="AU354">
        <f t="shared" si="731"/>
        <v>0</v>
      </c>
      <c r="AV354">
        <f t="shared" si="732"/>
        <v>0</v>
      </c>
      <c r="AW354">
        <f t="shared" si="701"/>
        <v>0</v>
      </c>
      <c r="AX354">
        <f t="shared" si="733"/>
        <v>0</v>
      </c>
      <c r="AY354">
        <f t="shared" si="734"/>
        <v>0</v>
      </c>
      <c r="AZ354">
        <f t="shared" si="735"/>
        <v>0</v>
      </c>
      <c r="BA354">
        <f t="shared" si="736"/>
        <v>0</v>
      </c>
      <c r="BB354">
        <f t="shared" si="737"/>
        <v>0</v>
      </c>
      <c r="BC354">
        <f t="shared" si="738"/>
        <v>0</v>
      </c>
      <c r="BD354">
        <f t="shared" si="739"/>
        <v>0</v>
      </c>
      <c r="BE354">
        <f t="shared" si="740"/>
        <v>0</v>
      </c>
      <c r="BF354">
        <f t="shared" si="741"/>
        <v>0</v>
      </c>
      <c r="BG354">
        <f t="shared" si="742"/>
        <v>0</v>
      </c>
      <c r="BH354">
        <f t="shared" si="743"/>
        <v>0</v>
      </c>
      <c r="BI354">
        <f t="shared" si="744"/>
        <v>0</v>
      </c>
      <c r="BJ354">
        <f t="shared" si="745"/>
        <v>0</v>
      </c>
      <c r="BK354">
        <f t="shared" si="746"/>
        <v>0</v>
      </c>
      <c r="BL354">
        <f t="shared" si="747"/>
        <v>0</v>
      </c>
      <c r="BM354">
        <f t="shared" si="748"/>
        <v>0</v>
      </c>
      <c r="BN354">
        <f t="shared" si="749"/>
        <v>0</v>
      </c>
      <c r="BO354">
        <f t="shared" si="750"/>
        <v>0</v>
      </c>
      <c r="BP354">
        <f t="shared" si="751"/>
        <v>0</v>
      </c>
      <c r="BQ354">
        <f t="shared" si="752"/>
        <v>0</v>
      </c>
      <c r="BR354">
        <f t="shared" si="753"/>
        <v>0</v>
      </c>
      <c r="BS354">
        <f t="shared" si="754"/>
        <v>0</v>
      </c>
      <c r="BT354">
        <f t="shared" si="755"/>
        <v>0</v>
      </c>
      <c r="BU354">
        <f t="shared" si="756"/>
        <v>0</v>
      </c>
      <c r="BV354">
        <f t="shared" si="757"/>
        <v>0</v>
      </c>
      <c r="BW354">
        <f t="shared" si="758"/>
        <v>0</v>
      </c>
      <c r="BX354">
        <f t="shared" si="759"/>
        <v>0</v>
      </c>
      <c r="BY354">
        <f t="shared" si="760"/>
        <v>0</v>
      </c>
      <c r="BZ354">
        <f t="shared" si="761"/>
        <v>0</v>
      </c>
      <c r="CA354">
        <f t="shared" si="762"/>
        <v>0</v>
      </c>
      <c r="CB354">
        <f t="shared" si="763"/>
        <v>0</v>
      </c>
      <c r="CC354">
        <f t="shared" si="764"/>
        <v>0</v>
      </c>
      <c r="CD354">
        <f t="shared" si="765"/>
        <v>0</v>
      </c>
      <c r="CE354">
        <f t="shared" si="766"/>
        <v>0</v>
      </c>
      <c r="CF354">
        <f t="shared" si="767"/>
        <v>0</v>
      </c>
      <c r="CG354">
        <f t="shared" si="768"/>
        <v>0</v>
      </c>
      <c r="CH354">
        <f t="shared" si="769"/>
        <v>0</v>
      </c>
      <c r="CI354">
        <f t="shared" si="770"/>
        <v>0</v>
      </c>
      <c r="CJ354">
        <f t="shared" si="771"/>
        <v>0</v>
      </c>
      <c r="CK354">
        <f t="shared" si="772"/>
        <v>0</v>
      </c>
      <c r="CL354" t="str">
        <f t="shared" si="773"/>
        <v/>
      </c>
      <c r="CM354" t="str">
        <f t="shared" si="774"/>
        <v/>
      </c>
      <c r="CN354" t="str">
        <f t="shared" si="775"/>
        <v/>
      </c>
      <c r="CO354" t="str">
        <f t="shared" si="776"/>
        <v/>
      </c>
      <c r="CP354" t="str">
        <f t="shared" si="777"/>
        <v/>
      </c>
      <c r="CQ354" t="str">
        <f t="shared" si="778"/>
        <v/>
      </c>
      <c r="CR354" t="str">
        <f t="shared" si="779"/>
        <v/>
      </c>
      <c r="CS354" t="str">
        <f t="shared" si="780"/>
        <v/>
      </c>
      <c r="CT354" t="str">
        <f t="shared" si="781"/>
        <v/>
      </c>
      <c r="CU354" t="str">
        <f t="shared" si="782"/>
        <v/>
      </c>
      <c r="CV354" t="str">
        <f t="shared" si="783"/>
        <v/>
      </c>
      <c r="CW354" t="str">
        <f t="shared" si="784"/>
        <v/>
      </c>
      <c r="CX354" t="str">
        <f t="shared" si="785"/>
        <v/>
      </c>
      <c r="CY354" t="str">
        <f t="shared" si="786"/>
        <v/>
      </c>
      <c r="CZ354" t="str">
        <f t="shared" si="787"/>
        <v/>
      </c>
      <c r="DA354" t="str">
        <f t="shared" si="788"/>
        <v/>
      </c>
      <c r="DB354" t="str">
        <f t="shared" si="789"/>
        <v/>
      </c>
      <c r="DC354" t="str">
        <f t="shared" si="790"/>
        <v/>
      </c>
      <c r="DD354" t="str">
        <f t="shared" si="791"/>
        <v/>
      </c>
      <c r="DE354" t="str">
        <f t="shared" si="792"/>
        <v/>
      </c>
      <c r="DF354" t="str">
        <f t="shared" si="793"/>
        <v/>
      </c>
      <c r="DG354" t="str">
        <f t="shared" si="794"/>
        <v/>
      </c>
      <c r="DH354" t="str">
        <f t="shared" si="795"/>
        <v/>
      </c>
      <c r="DI354" t="str">
        <f t="shared" si="796"/>
        <v/>
      </c>
      <c r="DJ354" t="str">
        <f t="shared" si="797"/>
        <v/>
      </c>
      <c r="DK354" t="str">
        <f t="shared" si="798"/>
        <v/>
      </c>
      <c r="DL354" t="str">
        <f t="shared" si="799"/>
        <v/>
      </c>
      <c r="DM354" t="str">
        <f t="shared" si="800"/>
        <v/>
      </c>
      <c r="DN354" t="str">
        <f t="shared" si="801"/>
        <v/>
      </c>
      <c r="DO354" t="str">
        <f t="shared" si="802"/>
        <v/>
      </c>
      <c r="DP354" t="str">
        <f t="shared" si="803"/>
        <v/>
      </c>
      <c r="DQ354" t="str">
        <f t="shared" si="804"/>
        <v/>
      </c>
      <c r="DR354" t="str">
        <f t="shared" si="805"/>
        <v/>
      </c>
      <c r="DS354" t="str">
        <f t="shared" si="806"/>
        <v/>
      </c>
      <c r="DT354" t="str">
        <f t="shared" si="807"/>
        <v/>
      </c>
      <c r="DU354">
        <f t="shared" si="808"/>
        <v>0</v>
      </c>
      <c r="DV354">
        <f t="shared" si="809"/>
        <v>0</v>
      </c>
      <c r="DW354">
        <f t="shared" si="810"/>
        <v>0</v>
      </c>
      <c r="DX354" t="str">
        <f t="shared" si="811"/>
        <v/>
      </c>
      <c r="DY354" t="str">
        <f t="shared" si="812"/>
        <v/>
      </c>
      <c r="DZ354" t="str">
        <f t="shared" si="813"/>
        <v/>
      </c>
      <c r="EA354" s="5">
        <f t="shared" si="814"/>
        <v>0</v>
      </c>
      <c r="EB354" s="3">
        <f t="shared" si="815"/>
        <v>0</v>
      </c>
    </row>
    <row r="355" spans="2:132" x14ac:dyDescent="0.2">
      <c r="B355" s="25">
        <v>350</v>
      </c>
      <c r="C355" s="26">
        <f>Zisk!D369</f>
        <v>0</v>
      </c>
      <c r="D355">
        <f>Zisk!E369</f>
        <v>0</v>
      </c>
      <c r="E355" s="66" t="str">
        <f t="shared" si="702"/>
        <v/>
      </c>
      <c r="F355" t="str">
        <f t="shared" si="703"/>
        <v/>
      </c>
      <c r="G355" s="66" t="str">
        <f t="shared" si="704"/>
        <v/>
      </c>
      <c r="H355" s="25"/>
      <c r="I355" s="25"/>
      <c r="J355">
        <f>VstupniParametry_SKRYT!$D$5</f>
        <v>0.02</v>
      </c>
      <c r="K355">
        <f>VstupniParametry_SKRYT!$D$6</f>
        <v>0.06</v>
      </c>
      <c r="L355">
        <f>VstupniParametry_SKRYT!$D$7</f>
        <v>0.06</v>
      </c>
      <c r="M355">
        <f>VstupniParametry_SKRYT!$D$8</f>
        <v>0.06</v>
      </c>
      <c r="N355">
        <f>VstupniParametry_SKRYT!$D$9</f>
        <v>1.7999999999999999E-2</v>
      </c>
      <c r="O355" s="27">
        <f>VstupniParametry_SKRYT!$D$10</f>
        <v>0.01</v>
      </c>
      <c r="P355" s="27">
        <f>VstupniParametry_SKRYT!$D$11</f>
        <v>0.01</v>
      </c>
      <c r="Q355" s="27">
        <f>VstupniParametry_SKRYT!$D$12</f>
        <v>0.01</v>
      </c>
      <c r="R355" s="27">
        <f>VstupniParametry_SKRYT!$D$13</f>
        <v>0.01</v>
      </c>
      <c r="S355" s="27">
        <f>VstupniParametry_SKRYT!$D$14</f>
        <v>0.01</v>
      </c>
      <c r="T355">
        <f t="shared" si="705"/>
        <v>0</v>
      </c>
      <c r="U355">
        <f t="shared" si="706"/>
        <v>0</v>
      </c>
      <c r="V355">
        <f t="shared" si="707"/>
        <v>0</v>
      </c>
      <c r="W355">
        <f t="shared" si="708"/>
        <v>0</v>
      </c>
      <c r="X355">
        <f t="shared" si="709"/>
        <v>0</v>
      </c>
      <c r="Y355">
        <f t="shared" si="710"/>
        <v>0</v>
      </c>
      <c r="Z355">
        <f t="shared" si="711"/>
        <v>0</v>
      </c>
      <c r="AA355">
        <f t="shared" si="712"/>
        <v>0</v>
      </c>
      <c r="AB355">
        <f t="shared" si="713"/>
        <v>0</v>
      </c>
      <c r="AC355">
        <f t="shared" si="714"/>
        <v>0</v>
      </c>
      <c r="AD355">
        <f t="shared" si="715"/>
        <v>0</v>
      </c>
      <c r="AE355">
        <f t="shared" si="716"/>
        <v>0</v>
      </c>
      <c r="AF355">
        <f t="shared" si="717"/>
        <v>0</v>
      </c>
      <c r="AG355">
        <f t="shared" si="718"/>
        <v>0</v>
      </c>
      <c r="AH355">
        <f t="shared" si="719"/>
        <v>0</v>
      </c>
      <c r="AI355">
        <f t="shared" si="720"/>
        <v>0</v>
      </c>
      <c r="AJ355">
        <f t="shared" si="721"/>
        <v>0</v>
      </c>
      <c r="AK355">
        <f t="shared" si="722"/>
        <v>0</v>
      </c>
      <c r="AL355">
        <f t="shared" si="723"/>
        <v>0</v>
      </c>
      <c r="AM355">
        <f t="shared" si="724"/>
        <v>0</v>
      </c>
      <c r="AN355">
        <f t="shared" si="725"/>
        <v>0</v>
      </c>
      <c r="AO355">
        <f t="shared" si="726"/>
        <v>0</v>
      </c>
      <c r="AP355">
        <f t="shared" si="727"/>
        <v>0</v>
      </c>
      <c r="AQ355">
        <f t="shared" si="728"/>
        <v>0</v>
      </c>
      <c r="AR355">
        <f t="shared" si="729"/>
        <v>0</v>
      </c>
      <c r="AS355">
        <f t="shared" si="730"/>
        <v>0</v>
      </c>
      <c r="AT355">
        <f t="shared" si="700"/>
        <v>0</v>
      </c>
      <c r="AU355">
        <f t="shared" si="731"/>
        <v>0</v>
      </c>
      <c r="AV355">
        <f t="shared" si="732"/>
        <v>0</v>
      </c>
      <c r="AW355">
        <f t="shared" si="701"/>
        <v>0</v>
      </c>
      <c r="AX355">
        <f t="shared" si="733"/>
        <v>0</v>
      </c>
      <c r="AY355">
        <f t="shared" si="734"/>
        <v>0</v>
      </c>
      <c r="AZ355">
        <f t="shared" si="735"/>
        <v>0</v>
      </c>
      <c r="BA355">
        <f t="shared" si="736"/>
        <v>0</v>
      </c>
      <c r="BB355">
        <f t="shared" si="737"/>
        <v>0</v>
      </c>
      <c r="BC355">
        <f t="shared" si="738"/>
        <v>0</v>
      </c>
      <c r="BD355">
        <f t="shared" si="739"/>
        <v>0</v>
      </c>
      <c r="BE355">
        <f t="shared" si="740"/>
        <v>0</v>
      </c>
      <c r="BF355">
        <f t="shared" si="741"/>
        <v>0</v>
      </c>
      <c r="BG355">
        <f t="shared" si="742"/>
        <v>0</v>
      </c>
      <c r="BH355">
        <f t="shared" si="743"/>
        <v>0</v>
      </c>
      <c r="BI355">
        <f t="shared" si="744"/>
        <v>0</v>
      </c>
      <c r="BJ355">
        <f t="shared" si="745"/>
        <v>0</v>
      </c>
      <c r="BK355">
        <f t="shared" si="746"/>
        <v>0</v>
      </c>
      <c r="BL355">
        <f t="shared" si="747"/>
        <v>0</v>
      </c>
      <c r="BM355">
        <f t="shared" si="748"/>
        <v>0</v>
      </c>
      <c r="BN355">
        <f t="shared" si="749"/>
        <v>0</v>
      </c>
      <c r="BO355">
        <f t="shared" si="750"/>
        <v>0</v>
      </c>
      <c r="BP355">
        <f t="shared" si="751"/>
        <v>0</v>
      </c>
      <c r="BQ355">
        <f t="shared" si="752"/>
        <v>0</v>
      </c>
      <c r="BR355">
        <f t="shared" si="753"/>
        <v>0</v>
      </c>
      <c r="BS355">
        <f t="shared" si="754"/>
        <v>0</v>
      </c>
      <c r="BT355">
        <f t="shared" si="755"/>
        <v>0</v>
      </c>
      <c r="BU355">
        <f t="shared" si="756"/>
        <v>0</v>
      </c>
      <c r="BV355">
        <f t="shared" si="757"/>
        <v>0</v>
      </c>
      <c r="BW355">
        <f t="shared" si="758"/>
        <v>0</v>
      </c>
      <c r="BX355">
        <f t="shared" si="759"/>
        <v>0</v>
      </c>
      <c r="BY355">
        <f t="shared" si="760"/>
        <v>0</v>
      </c>
      <c r="BZ355">
        <f t="shared" si="761"/>
        <v>0</v>
      </c>
      <c r="CA355">
        <f t="shared" si="762"/>
        <v>0</v>
      </c>
      <c r="CB355">
        <f t="shared" si="763"/>
        <v>0</v>
      </c>
      <c r="CC355">
        <f t="shared" si="764"/>
        <v>0</v>
      </c>
      <c r="CD355">
        <f t="shared" si="765"/>
        <v>0</v>
      </c>
      <c r="CE355">
        <f t="shared" si="766"/>
        <v>0</v>
      </c>
      <c r="CF355">
        <f t="shared" si="767"/>
        <v>0</v>
      </c>
      <c r="CG355">
        <f t="shared" si="768"/>
        <v>0</v>
      </c>
      <c r="CH355">
        <f t="shared" si="769"/>
        <v>0</v>
      </c>
      <c r="CI355">
        <f t="shared" si="770"/>
        <v>0</v>
      </c>
      <c r="CJ355">
        <f t="shared" si="771"/>
        <v>0</v>
      </c>
      <c r="CK355">
        <f t="shared" si="772"/>
        <v>0</v>
      </c>
      <c r="CL355" t="str">
        <f t="shared" si="773"/>
        <v/>
      </c>
      <c r="CM355" t="str">
        <f t="shared" si="774"/>
        <v/>
      </c>
      <c r="CN355" t="str">
        <f t="shared" si="775"/>
        <v/>
      </c>
      <c r="CO355" t="str">
        <f t="shared" si="776"/>
        <v/>
      </c>
      <c r="CP355" t="str">
        <f t="shared" si="777"/>
        <v/>
      </c>
      <c r="CQ355" t="str">
        <f t="shared" si="778"/>
        <v/>
      </c>
      <c r="CR355" t="str">
        <f t="shared" si="779"/>
        <v/>
      </c>
      <c r="CS355" t="str">
        <f t="shared" si="780"/>
        <v/>
      </c>
      <c r="CT355" t="str">
        <f t="shared" si="781"/>
        <v/>
      </c>
      <c r="CU355" t="str">
        <f t="shared" si="782"/>
        <v/>
      </c>
      <c r="CV355" t="str">
        <f t="shared" si="783"/>
        <v/>
      </c>
      <c r="CW355" t="str">
        <f t="shared" si="784"/>
        <v/>
      </c>
      <c r="CX355" t="str">
        <f t="shared" si="785"/>
        <v/>
      </c>
      <c r="CY355" t="str">
        <f t="shared" si="786"/>
        <v/>
      </c>
      <c r="CZ355" t="str">
        <f t="shared" si="787"/>
        <v/>
      </c>
      <c r="DA355" t="str">
        <f t="shared" si="788"/>
        <v/>
      </c>
      <c r="DB355" t="str">
        <f t="shared" si="789"/>
        <v/>
      </c>
      <c r="DC355" t="str">
        <f t="shared" si="790"/>
        <v/>
      </c>
      <c r="DD355" t="str">
        <f t="shared" si="791"/>
        <v/>
      </c>
      <c r="DE355" t="str">
        <f t="shared" si="792"/>
        <v/>
      </c>
      <c r="DF355" t="str">
        <f t="shared" si="793"/>
        <v/>
      </c>
      <c r="DG355" t="str">
        <f t="shared" si="794"/>
        <v/>
      </c>
      <c r="DH355" t="str">
        <f t="shared" si="795"/>
        <v/>
      </c>
      <c r="DI355" t="str">
        <f t="shared" si="796"/>
        <v/>
      </c>
      <c r="DJ355" t="str">
        <f t="shared" si="797"/>
        <v/>
      </c>
      <c r="DK355" t="str">
        <f t="shared" si="798"/>
        <v/>
      </c>
      <c r="DL355" t="str">
        <f t="shared" si="799"/>
        <v/>
      </c>
      <c r="DM355" t="str">
        <f t="shared" si="800"/>
        <v/>
      </c>
      <c r="DN355" t="str">
        <f t="shared" si="801"/>
        <v/>
      </c>
      <c r="DO355" t="str">
        <f t="shared" si="802"/>
        <v/>
      </c>
      <c r="DP355" t="str">
        <f t="shared" si="803"/>
        <v/>
      </c>
      <c r="DQ355" t="str">
        <f t="shared" si="804"/>
        <v/>
      </c>
      <c r="DR355" t="str">
        <f t="shared" si="805"/>
        <v/>
      </c>
      <c r="DS355" t="str">
        <f t="shared" si="806"/>
        <v/>
      </c>
      <c r="DT355" t="str">
        <f t="shared" si="807"/>
        <v/>
      </c>
      <c r="DU355">
        <f t="shared" si="808"/>
        <v>0</v>
      </c>
      <c r="DV355">
        <f t="shared" si="809"/>
        <v>0</v>
      </c>
      <c r="DW355">
        <f t="shared" si="810"/>
        <v>0</v>
      </c>
      <c r="DX355" t="str">
        <f t="shared" si="811"/>
        <v/>
      </c>
      <c r="DY355" t="str">
        <f t="shared" si="812"/>
        <v/>
      </c>
      <c r="DZ355" t="str">
        <f t="shared" si="813"/>
        <v/>
      </c>
      <c r="EA355" s="5">
        <f t="shared" si="814"/>
        <v>0</v>
      </c>
      <c r="EB355" s="3">
        <f t="shared" si="815"/>
        <v>0</v>
      </c>
    </row>
    <row r="356" spans="2:132" x14ac:dyDescent="0.2">
      <c r="B356">
        <v>351</v>
      </c>
      <c r="C356" s="3">
        <f>Zisk!D370</f>
        <v>0</v>
      </c>
      <c r="D356">
        <f>Zisk!E370</f>
        <v>0</v>
      </c>
      <c r="E356" s="66" t="str">
        <f t="shared" si="702"/>
        <v/>
      </c>
      <c r="F356" t="str">
        <f t="shared" si="703"/>
        <v/>
      </c>
      <c r="G356" s="66" t="str">
        <f t="shared" si="704"/>
        <v/>
      </c>
      <c r="J356">
        <f>VstupniParametry_SKRYT!$D$5</f>
        <v>0.02</v>
      </c>
      <c r="K356">
        <f>VstupniParametry_SKRYT!$D$6</f>
        <v>0.06</v>
      </c>
      <c r="L356">
        <f>VstupniParametry_SKRYT!$D$7</f>
        <v>0.06</v>
      </c>
      <c r="M356">
        <f>VstupniParametry_SKRYT!$D$8</f>
        <v>0.06</v>
      </c>
      <c r="N356">
        <f>VstupniParametry_SKRYT!$D$9</f>
        <v>1.7999999999999999E-2</v>
      </c>
      <c r="O356" s="27">
        <f>VstupniParametry_SKRYT!$D$10</f>
        <v>0.01</v>
      </c>
      <c r="P356" s="27">
        <f>VstupniParametry_SKRYT!$D$11</f>
        <v>0.01</v>
      </c>
      <c r="Q356" s="27">
        <f>VstupniParametry_SKRYT!$D$12</f>
        <v>0.01</v>
      </c>
      <c r="R356" s="27">
        <f>VstupniParametry_SKRYT!$D$13</f>
        <v>0.01</v>
      </c>
      <c r="S356" s="27">
        <f>VstupniParametry_SKRYT!$D$14</f>
        <v>0.01</v>
      </c>
      <c r="T356">
        <f t="shared" si="705"/>
        <v>0</v>
      </c>
      <c r="U356">
        <f t="shared" si="706"/>
        <v>0</v>
      </c>
      <c r="V356">
        <f t="shared" si="707"/>
        <v>0</v>
      </c>
      <c r="W356">
        <f t="shared" si="708"/>
        <v>0</v>
      </c>
      <c r="X356">
        <f t="shared" si="709"/>
        <v>0</v>
      </c>
      <c r="Y356">
        <f t="shared" si="710"/>
        <v>0</v>
      </c>
      <c r="Z356">
        <f t="shared" si="711"/>
        <v>0</v>
      </c>
      <c r="AA356">
        <f t="shared" si="712"/>
        <v>0</v>
      </c>
      <c r="AB356">
        <f t="shared" si="713"/>
        <v>0</v>
      </c>
      <c r="AC356">
        <f t="shared" si="714"/>
        <v>0</v>
      </c>
      <c r="AD356">
        <f t="shared" si="715"/>
        <v>0</v>
      </c>
      <c r="AE356">
        <f t="shared" si="716"/>
        <v>0</v>
      </c>
      <c r="AF356">
        <f t="shared" si="717"/>
        <v>0</v>
      </c>
      <c r="AG356">
        <f t="shared" si="718"/>
        <v>0</v>
      </c>
      <c r="AH356">
        <f t="shared" si="719"/>
        <v>0</v>
      </c>
      <c r="AI356">
        <f t="shared" si="720"/>
        <v>0</v>
      </c>
      <c r="AJ356">
        <f t="shared" si="721"/>
        <v>0</v>
      </c>
      <c r="AK356">
        <f t="shared" si="722"/>
        <v>0</v>
      </c>
      <c r="AL356">
        <f t="shared" si="723"/>
        <v>0</v>
      </c>
      <c r="AM356">
        <f t="shared" si="724"/>
        <v>0</v>
      </c>
      <c r="AN356">
        <f t="shared" si="725"/>
        <v>0</v>
      </c>
      <c r="AO356">
        <f t="shared" si="726"/>
        <v>0</v>
      </c>
      <c r="AP356">
        <f t="shared" si="727"/>
        <v>0</v>
      </c>
      <c r="AQ356">
        <f t="shared" si="728"/>
        <v>0</v>
      </c>
      <c r="AR356">
        <f t="shared" si="729"/>
        <v>0</v>
      </c>
      <c r="AS356">
        <f t="shared" si="730"/>
        <v>0</v>
      </c>
      <c r="AT356">
        <f t="shared" si="700"/>
        <v>0</v>
      </c>
      <c r="AU356">
        <f t="shared" si="731"/>
        <v>0</v>
      </c>
      <c r="AV356">
        <f t="shared" si="732"/>
        <v>0</v>
      </c>
      <c r="AW356">
        <f t="shared" si="701"/>
        <v>0</v>
      </c>
      <c r="AX356">
        <f t="shared" si="733"/>
        <v>0</v>
      </c>
      <c r="AY356">
        <f t="shared" si="734"/>
        <v>0</v>
      </c>
      <c r="AZ356">
        <f t="shared" si="735"/>
        <v>0</v>
      </c>
      <c r="BA356">
        <f t="shared" si="736"/>
        <v>0</v>
      </c>
      <c r="BB356">
        <f t="shared" si="737"/>
        <v>0</v>
      </c>
      <c r="BC356">
        <f t="shared" si="738"/>
        <v>0</v>
      </c>
      <c r="BD356">
        <f t="shared" si="739"/>
        <v>0</v>
      </c>
      <c r="BE356">
        <f t="shared" si="740"/>
        <v>0</v>
      </c>
      <c r="BF356">
        <f t="shared" si="741"/>
        <v>0</v>
      </c>
      <c r="BG356">
        <f t="shared" si="742"/>
        <v>0</v>
      </c>
      <c r="BH356">
        <f t="shared" si="743"/>
        <v>0</v>
      </c>
      <c r="BI356">
        <f t="shared" si="744"/>
        <v>0</v>
      </c>
      <c r="BJ356">
        <f t="shared" si="745"/>
        <v>0</v>
      </c>
      <c r="BK356">
        <f t="shared" si="746"/>
        <v>0</v>
      </c>
      <c r="BL356">
        <f t="shared" si="747"/>
        <v>0</v>
      </c>
      <c r="BM356">
        <f t="shared" si="748"/>
        <v>0</v>
      </c>
      <c r="BN356">
        <f t="shared" si="749"/>
        <v>0</v>
      </c>
      <c r="BO356">
        <f t="shared" si="750"/>
        <v>0</v>
      </c>
      <c r="BP356">
        <f t="shared" si="751"/>
        <v>0</v>
      </c>
      <c r="BQ356">
        <f t="shared" si="752"/>
        <v>0</v>
      </c>
      <c r="BR356">
        <f t="shared" si="753"/>
        <v>0</v>
      </c>
      <c r="BS356">
        <f t="shared" si="754"/>
        <v>0</v>
      </c>
      <c r="BT356">
        <f t="shared" si="755"/>
        <v>0</v>
      </c>
      <c r="BU356">
        <f t="shared" si="756"/>
        <v>0</v>
      </c>
      <c r="BV356">
        <f t="shared" si="757"/>
        <v>0</v>
      </c>
      <c r="BW356">
        <f t="shared" si="758"/>
        <v>0</v>
      </c>
      <c r="BX356">
        <f t="shared" si="759"/>
        <v>0</v>
      </c>
      <c r="BY356">
        <f t="shared" si="760"/>
        <v>0</v>
      </c>
      <c r="BZ356">
        <f t="shared" si="761"/>
        <v>0</v>
      </c>
      <c r="CA356">
        <f t="shared" si="762"/>
        <v>0</v>
      </c>
      <c r="CB356">
        <f t="shared" si="763"/>
        <v>0</v>
      </c>
      <c r="CC356">
        <f t="shared" si="764"/>
        <v>0</v>
      </c>
      <c r="CD356">
        <f t="shared" si="765"/>
        <v>0</v>
      </c>
      <c r="CE356">
        <f t="shared" si="766"/>
        <v>0</v>
      </c>
      <c r="CF356">
        <f t="shared" si="767"/>
        <v>0</v>
      </c>
      <c r="CG356">
        <f t="shared" si="768"/>
        <v>0</v>
      </c>
      <c r="CH356">
        <f t="shared" si="769"/>
        <v>0</v>
      </c>
      <c r="CI356">
        <f t="shared" si="770"/>
        <v>0</v>
      </c>
      <c r="CJ356">
        <f t="shared" si="771"/>
        <v>0</v>
      </c>
      <c r="CK356">
        <f t="shared" si="772"/>
        <v>0</v>
      </c>
      <c r="CL356" t="str">
        <f t="shared" si="773"/>
        <v/>
      </c>
      <c r="CM356" t="str">
        <f t="shared" si="774"/>
        <v/>
      </c>
      <c r="CN356" t="str">
        <f t="shared" si="775"/>
        <v/>
      </c>
      <c r="CO356" t="str">
        <f t="shared" si="776"/>
        <v/>
      </c>
      <c r="CP356" t="str">
        <f t="shared" si="777"/>
        <v/>
      </c>
      <c r="CQ356" t="str">
        <f t="shared" si="778"/>
        <v/>
      </c>
      <c r="CR356" t="str">
        <f t="shared" si="779"/>
        <v/>
      </c>
      <c r="CS356" t="str">
        <f t="shared" si="780"/>
        <v/>
      </c>
      <c r="CT356" t="str">
        <f t="shared" si="781"/>
        <v/>
      </c>
      <c r="CU356" t="str">
        <f t="shared" si="782"/>
        <v/>
      </c>
      <c r="CV356" t="str">
        <f t="shared" si="783"/>
        <v/>
      </c>
      <c r="CW356" t="str">
        <f t="shared" si="784"/>
        <v/>
      </c>
      <c r="CX356" t="str">
        <f t="shared" si="785"/>
        <v/>
      </c>
      <c r="CY356" t="str">
        <f t="shared" si="786"/>
        <v/>
      </c>
      <c r="CZ356" t="str">
        <f t="shared" si="787"/>
        <v/>
      </c>
      <c r="DA356" t="str">
        <f t="shared" si="788"/>
        <v/>
      </c>
      <c r="DB356" t="str">
        <f t="shared" si="789"/>
        <v/>
      </c>
      <c r="DC356" t="str">
        <f t="shared" si="790"/>
        <v/>
      </c>
      <c r="DD356" t="str">
        <f t="shared" si="791"/>
        <v/>
      </c>
      <c r="DE356" t="str">
        <f t="shared" si="792"/>
        <v/>
      </c>
      <c r="DF356" t="str">
        <f t="shared" si="793"/>
        <v/>
      </c>
      <c r="DG356" t="str">
        <f t="shared" si="794"/>
        <v/>
      </c>
      <c r="DH356" t="str">
        <f t="shared" si="795"/>
        <v/>
      </c>
      <c r="DI356" t="str">
        <f t="shared" si="796"/>
        <v/>
      </c>
      <c r="DJ356" t="str">
        <f t="shared" si="797"/>
        <v/>
      </c>
      <c r="DK356" t="str">
        <f t="shared" si="798"/>
        <v/>
      </c>
      <c r="DL356" t="str">
        <f t="shared" si="799"/>
        <v/>
      </c>
      <c r="DM356" t="str">
        <f t="shared" si="800"/>
        <v/>
      </c>
      <c r="DN356" t="str">
        <f t="shared" si="801"/>
        <v/>
      </c>
      <c r="DO356" t="str">
        <f t="shared" si="802"/>
        <v/>
      </c>
      <c r="DP356" t="str">
        <f t="shared" si="803"/>
        <v/>
      </c>
      <c r="DQ356" t="str">
        <f t="shared" si="804"/>
        <v/>
      </c>
      <c r="DR356" t="str">
        <f t="shared" si="805"/>
        <v/>
      </c>
      <c r="DS356" t="str">
        <f t="shared" si="806"/>
        <v/>
      </c>
      <c r="DT356" t="str">
        <f t="shared" si="807"/>
        <v/>
      </c>
      <c r="DU356">
        <f t="shared" si="808"/>
        <v>0</v>
      </c>
      <c r="DV356">
        <f t="shared" si="809"/>
        <v>0</v>
      </c>
      <c r="DW356">
        <f t="shared" si="810"/>
        <v>0</v>
      </c>
      <c r="DX356" t="str">
        <f t="shared" si="811"/>
        <v/>
      </c>
      <c r="DY356" t="str">
        <f t="shared" si="812"/>
        <v/>
      </c>
      <c r="DZ356" t="str">
        <f t="shared" si="813"/>
        <v/>
      </c>
      <c r="EA356" s="5">
        <f t="shared" si="814"/>
        <v>0</v>
      </c>
      <c r="EB356" s="3">
        <f t="shared" si="815"/>
        <v>0</v>
      </c>
    </row>
    <row r="357" spans="2:132" x14ac:dyDescent="0.2">
      <c r="B357" s="25">
        <v>352</v>
      </c>
      <c r="C357" s="26">
        <f>Zisk!D371</f>
        <v>0</v>
      </c>
      <c r="D357">
        <f>Zisk!E371</f>
        <v>0</v>
      </c>
      <c r="E357" s="66" t="str">
        <f t="shared" si="702"/>
        <v/>
      </c>
      <c r="F357" t="str">
        <f t="shared" si="703"/>
        <v/>
      </c>
      <c r="G357" s="66" t="str">
        <f t="shared" si="704"/>
        <v/>
      </c>
      <c r="H357" s="25"/>
      <c r="I357" s="25"/>
      <c r="J357">
        <f>VstupniParametry_SKRYT!$D$5</f>
        <v>0.02</v>
      </c>
      <c r="K357">
        <f>VstupniParametry_SKRYT!$D$6</f>
        <v>0.06</v>
      </c>
      <c r="L357">
        <f>VstupniParametry_SKRYT!$D$7</f>
        <v>0.06</v>
      </c>
      <c r="M357">
        <f>VstupniParametry_SKRYT!$D$8</f>
        <v>0.06</v>
      </c>
      <c r="N357">
        <f>VstupniParametry_SKRYT!$D$9</f>
        <v>1.7999999999999999E-2</v>
      </c>
      <c r="O357" s="27">
        <f>VstupniParametry_SKRYT!$D$10</f>
        <v>0.01</v>
      </c>
      <c r="P357" s="27">
        <f>VstupniParametry_SKRYT!$D$11</f>
        <v>0.01</v>
      </c>
      <c r="Q357" s="27">
        <f>VstupniParametry_SKRYT!$D$12</f>
        <v>0.01</v>
      </c>
      <c r="R357" s="27">
        <f>VstupniParametry_SKRYT!$D$13</f>
        <v>0.01</v>
      </c>
      <c r="S357" s="27">
        <f>VstupniParametry_SKRYT!$D$14</f>
        <v>0.01</v>
      </c>
      <c r="T357">
        <f t="shared" si="705"/>
        <v>0</v>
      </c>
      <c r="U357">
        <f t="shared" si="706"/>
        <v>0</v>
      </c>
      <c r="V357">
        <f t="shared" si="707"/>
        <v>0</v>
      </c>
      <c r="W357">
        <f t="shared" si="708"/>
        <v>0</v>
      </c>
      <c r="X357">
        <f t="shared" si="709"/>
        <v>0</v>
      </c>
      <c r="Y357">
        <f t="shared" si="710"/>
        <v>0</v>
      </c>
      <c r="Z357">
        <f t="shared" si="711"/>
        <v>0</v>
      </c>
      <c r="AA357">
        <f t="shared" si="712"/>
        <v>0</v>
      </c>
      <c r="AB357">
        <f t="shared" si="713"/>
        <v>0</v>
      </c>
      <c r="AC357">
        <f t="shared" si="714"/>
        <v>0</v>
      </c>
      <c r="AD357">
        <f t="shared" si="715"/>
        <v>0</v>
      </c>
      <c r="AE357">
        <f t="shared" si="716"/>
        <v>0</v>
      </c>
      <c r="AF357">
        <f t="shared" si="717"/>
        <v>0</v>
      </c>
      <c r="AG357">
        <f t="shared" si="718"/>
        <v>0</v>
      </c>
      <c r="AH357">
        <f t="shared" si="719"/>
        <v>0</v>
      </c>
      <c r="AI357">
        <f t="shared" si="720"/>
        <v>0</v>
      </c>
      <c r="AJ357">
        <f t="shared" si="721"/>
        <v>0</v>
      </c>
      <c r="AK357">
        <f t="shared" si="722"/>
        <v>0</v>
      </c>
      <c r="AL357">
        <f t="shared" si="723"/>
        <v>0</v>
      </c>
      <c r="AM357">
        <f t="shared" si="724"/>
        <v>0</v>
      </c>
      <c r="AN357">
        <f t="shared" si="725"/>
        <v>0</v>
      </c>
      <c r="AO357">
        <f t="shared" si="726"/>
        <v>0</v>
      </c>
      <c r="AP357">
        <f t="shared" si="727"/>
        <v>0</v>
      </c>
      <c r="AQ357">
        <f t="shared" si="728"/>
        <v>0</v>
      </c>
      <c r="AR357">
        <f t="shared" si="729"/>
        <v>0</v>
      </c>
      <c r="AS357">
        <f t="shared" si="730"/>
        <v>0</v>
      </c>
      <c r="AT357">
        <f t="shared" si="700"/>
        <v>0</v>
      </c>
      <c r="AU357">
        <f t="shared" si="731"/>
        <v>0</v>
      </c>
      <c r="AV357">
        <f t="shared" si="732"/>
        <v>0</v>
      </c>
      <c r="AW357">
        <f t="shared" si="701"/>
        <v>0</v>
      </c>
      <c r="AX357">
        <f t="shared" si="733"/>
        <v>0</v>
      </c>
      <c r="AY357">
        <f t="shared" si="734"/>
        <v>0</v>
      </c>
      <c r="AZ357">
        <f t="shared" si="735"/>
        <v>0</v>
      </c>
      <c r="BA357">
        <f t="shared" si="736"/>
        <v>0</v>
      </c>
      <c r="BB357">
        <f t="shared" si="737"/>
        <v>0</v>
      </c>
      <c r="BC357">
        <f t="shared" si="738"/>
        <v>0</v>
      </c>
      <c r="BD357">
        <f t="shared" si="739"/>
        <v>0</v>
      </c>
      <c r="BE357">
        <f t="shared" si="740"/>
        <v>0</v>
      </c>
      <c r="BF357">
        <f t="shared" si="741"/>
        <v>0</v>
      </c>
      <c r="BG357">
        <f t="shared" si="742"/>
        <v>0</v>
      </c>
      <c r="BH357">
        <f t="shared" si="743"/>
        <v>0</v>
      </c>
      <c r="BI357">
        <f t="shared" si="744"/>
        <v>0</v>
      </c>
      <c r="BJ357">
        <f t="shared" si="745"/>
        <v>0</v>
      </c>
      <c r="BK357">
        <f t="shared" si="746"/>
        <v>0</v>
      </c>
      <c r="BL357">
        <f t="shared" si="747"/>
        <v>0</v>
      </c>
      <c r="BM357">
        <f t="shared" si="748"/>
        <v>0</v>
      </c>
      <c r="BN357">
        <f t="shared" si="749"/>
        <v>0</v>
      </c>
      <c r="BO357">
        <f t="shared" si="750"/>
        <v>0</v>
      </c>
      <c r="BP357">
        <f t="shared" si="751"/>
        <v>0</v>
      </c>
      <c r="BQ357">
        <f t="shared" si="752"/>
        <v>0</v>
      </c>
      <c r="BR357">
        <f t="shared" si="753"/>
        <v>0</v>
      </c>
      <c r="BS357">
        <f t="shared" si="754"/>
        <v>0</v>
      </c>
      <c r="BT357">
        <f t="shared" si="755"/>
        <v>0</v>
      </c>
      <c r="BU357">
        <f t="shared" si="756"/>
        <v>0</v>
      </c>
      <c r="BV357">
        <f t="shared" si="757"/>
        <v>0</v>
      </c>
      <c r="BW357">
        <f t="shared" si="758"/>
        <v>0</v>
      </c>
      <c r="BX357">
        <f t="shared" si="759"/>
        <v>0</v>
      </c>
      <c r="BY357">
        <f t="shared" si="760"/>
        <v>0</v>
      </c>
      <c r="BZ357">
        <f t="shared" si="761"/>
        <v>0</v>
      </c>
      <c r="CA357">
        <f t="shared" si="762"/>
        <v>0</v>
      </c>
      <c r="CB357">
        <f t="shared" si="763"/>
        <v>0</v>
      </c>
      <c r="CC357">
        <f t="shared" si="764"/>
        <v>0</v>
      </c>
      <c r="CD357">
        <f t="shared" si="765"/>
        <v>0</v>
      </c>
      <c r="CE357">
        <f t="shared" si="766"/>
        <v>0</v>
      </c>
      <c r="CF357">
        <f t="shared" si="767"/>
        <v>0</v>
      </c>
      <c r="CG357">
        <f t="shared" si="768"/>
        <v>0</v>
      </c>
      <c r="CH357">
        <f t="shared" si="769"/>
        <v>0</v>
      </c>
      <c r="CI357">
        <f t="shared" si="770"/>
        <v>0</v>
      </c>
      <c r="CJ357">
        <f t="shared" si="771"/>
        <v>0</v>
      </c>
      <c r="CK357">
        <f t="shared" si="772"/>
        <v>0</v>
      </c>
      <c r="CL357" t="str">
        <f t="shared" si="773"/>
        <v/>
      </c>
      <c r="CM357" t="str">
        <f t="shared" si="774"/>
        <v/>
      </c>
      <c r="CN357" t="str">
        <f t="shared" si="775"/>
        <v/>
      </c>
      <c r="CO357" t="str">
        <f t="shared" si="776"/>
        <v/>
      </c>
      <c r="CP357" t="str">
        <f t="shared" si="777"/>
        <v/>
      </c>
      <c r="CQ357" t="str">
        <f t="shared" si="778"/>
        <v/>
      </c>
      <c r="CR357" t="str">
        <f t="shared" si="779"/>
        <v/>
      </c>
      <c r="CS357" t="str">
        <f t="shared" si="780"/>
        <v/>
      </c>
      <c r="CT357" t="str">
        <f t="shared" si="781"/>
        <v/>
      </c>
      <c r="CU357" t="str">
        <f t="shared" si="782"/>
        <v/>
      </c>
      <c r="CV357" t="str">
        <f t="shared" si="783"/>
        <v/>
      </c>
      <c r="CW357" t="str">
        <f t="shared" si="784"/>
        <v/>
      </c>
      <c r="CX357" t="str">
        <f t="shared" si="785"/>
        <v/>
      </c>
      <c r="CY357" t="str">
        <f t="shared" si="786"/>
        <v/>
      </c>
      <c r="CZ357" t="str">
        <f t="shared" si="787"/>
        <v/>
      </c>
      <c r="DA357" t="str">
        <f t="shared" si="788"/>
        <v/>
      </c>
      <c r="DB357" t="str">
        <f t="shared" si="789"/>
        <v/>
      </c>
      <c r="DC357" t="str">
        <f t="shared" si="790"/>
        <v/>
      </c>
      <c r="DD357" t="str">
        <f t="shared" si="791"/>
        <v/>
      </c>
      <c r="DE357" t="str">
        <f t="shared" si="792"/>
        <v/>
      </c>
      <c r="DF357" t="str">
        <f t="shared" si="793"/>
        <v/>
      </c>
      <c r="DG357" t="str">
        <f t="shared" si="794"/>
        <v/>
      </c>
      <c r="DH357" t="str">
        <f t="shared" si="795"/>
        <v/>
      </c>
      <c r="DI357" t="str">
        <f t="shared" si="796"/>
        <v/>
      </c>
      <c r="DJ357" t="str">
        <f t="shared" si="797"/>
        <v/>
      </c>
      <c r="DK357" t="str">
        <f t="shared" si="798"/>
        <v/>
      </c>
      <c r="DL357" t="str">
        <f t="shared" si="799"/>
        <v/>
      </c>
      <c r="DM357" t="str">
        <f t="shared" si="800"/>
        <v/>
      </c>
      <c r="DN357" t="str">
        <f t="shared" si="801"/>
        <v/>
      </c>
      <c r="DO357" t="str">
        <f t="shared" si="802"/>
        <v/>
      </c>
      <c r="DP357" t="str">
        <f t="shared" si="803"/>
        <v/>
      </c>
      <c r="DQ357" t="str">
        <f t="shared" si="804"/>
        <v/>
      </c>
      <c r="DR357" t="str">
        <f t="shared" si="805"/>
        <v/>
      </c>
      <c r="DS357" t="str">
        <f t="shared" si="806"/>
        <v/>
      </c>
      <c r="DT357" t="str">
        <f t="shared" si="807"/>
        <v/>
      </c>
      <c r="DU357">
        <f t="shared" si="808"/>
        <v>0</v>
      </c>
      <c r="DV357">
        <f t="shared" si="809"/>
        <v>0</v>
      </c>
      <c r="DW357">
        <f t="shared" si="810"/>
        <v>0</v>
      </c>
      <c r="DX357" t="str">
        <f t="shared" si="811"/>
        <v/>
      </c>
      <c r="DY357" t="str">
        <f t="shared" si="812"/>
        <v/>
      </c>
      <c r="DZ357" t="str">
        <f t="shared" si="813"/>
        <v/>
      </c>
      <c r="EA357" s="5">
        <f t="shared" si="814"/>
        <v>0</v>
      </c>
      <c r="EB357" s="3">
        <f t="shared" si="815"/>
        <v>0</v>
      </c>
    </row>
    <row r="358" spans="2:132" x14ac:dyDescent="0.2">
      <c r="B358">
        <v>353</v>
      </c>
      <c r="C358" s="3">
        <f>Zisk!D372</f>
        <v>0</v>
      </c>
      <c r="D358">
        <f>Zisk!E372</f>
        <v>0</v>
      </c>
      <c r="E358" s="66" t="str">
        <f t="shared" si="702"/>
        <v/>
      </c>
      <c r="F358" t="str">
        <f t="shared" si="703"/>
        <v/>
      </c>
      <c r="G358" s="66" t="str">
        <f t="shared" si="704"/>
        <v/>
      </c>
      <c r="J358">
        <f>VstupniParametry_SKRYT!$D$5</f>
        <v>0.02</v>
      </c>
      <c r="K358">
        <f>VstupniParametry_SKRYT!$D$6</f>
        <v>0.06</v>
      </c>
      <c r="L358">
        <f>VstupniParametry_SKRYT!$D$7</f>
        <v>0.06</v>
      </c>
      <c r="M358">
        <f>VstupniParametry_SKRYT!$D$8</f>
        <v>0.06</v>
      </c>
      <c r="N358">
        <f>VstupniParametry_SKRYT!$D$9</f>
        <v>1.7999999999999999E-2</v>
      </c>
      <c r="O358" s="27">
        <f>VstupniParametry_SKRYT!$D$10</f>
        <v>0.01</v>
      </c>
      <c r="P358" s="27">
        <f>VstupniParametry_SKRYT!$D$11</f>
        <v>0.01</v>
      </c>
      <c r="Q358" s="27">
        <f>VstupniParametry_SKRYT!$D$12</f>
        <v>0.01</v>
      </c>
      <c r="R358" s="27">
        <f>VstupniParametry_SKRYT!$D$13</f>
        <v>0.01</v>
      </c>
      <c r="S358" s="27">
        <f>VstupniParametry_SKRYT!$D$14</f>
        <v>0.01</v>
      </c>
      <c r="T358">
        <f t="shared" si="705"/>
        <v>0</v>
      </c>
      <c r="U358">
        <f t="shared" si="706"/>
        <v>0</v>
      </c>
      <c r="V358">
        <f t="shared" si="707"/>
        <v>0</v>
      </c>
      <c r="W358">
        <f t="shared" si="708"/>
        <v>0</v>
      </c>
      <c r="X358">
        <f t="shared" si="709"/>
        <v>0</v>
      </c>
      <c r="Y358">
        <f t="shared" si="710"/>
        <v>0</v>
      </c>
      <c r="Z358">
        <f t="shared" si="711"/>
        <v>0</v>
      </c>
      <c r="AA358">
        <f t="shared" si="712"/>
        <v>0</v>
      </c>
      <c r="AB358">
        <f t="shared" si="713"/>
        <v>0</v>
      </c>
      <c r="AC358">
        <f t="shared" si="714"/>
        <v>0</v>
      </c>
      <c r="AD358">
        <f t="shared" si="715"/>
        <v>0</v>
      </c>
      <c r="AE358">
        <f t="shared" si="716"/>
        <v>0</v>
      </c>
      <c r="AF358">
        <f t="shared" si="717"/>
        <v>0</v>
      </c>
      <c r="AG358">
        <f t="shared" si="718"/>
        <v>0</v>
      </c>
      <c r="AH358">
        <f t="shared" si="719"/>
        <v>0</v>
      </c>
      <c r="AI358">
        <f t="shared" si="720"/>
        <v>0</v>
      </c>
      <c r="AJ358">
        <f t="shared" si="721"/>
        <v>0</v>
      </c>
      <c r="AK358">
        <f t="shared" si="722"/>
        <v>0</v>
      </c>
      <c r="AL358">
        <f t="shared" si="723"/>
        <v>0</v>
      </c>
      <c r="AM358">
        <f t="shared" si="724"/>
        <v>0</v>
      </c>
      <c r="AN358">
        <f t="shared" si="725"/>
        <v>0</v>
      </c>
      <c r="AO358">
        <f t="shared" si="726"/>
        <v>0</v>
      </c>
      <c r="AP358">
        <f t="shared" si="727"/>
        <v>0</v>
      </c>
      <c r="AQ358">
        <f t="shared" si="728"/>
        <v>0</v>
      </c>
      <c r="AR358">
        <f t="shared" si="729"/>
        <v>0</v>
      </c>
      <c r="AS358">
        <f t="shared" si="730"/>
        <v>0</v>
      </c>
      <c r="AT358">
        <f t="shared" si="700"/>
        <v>0</v>
      </c>
      <c r="AU358">
        <f t="shared" si="731"/>
        <v>0</v>
      </c>
      <c r="AV358">
        <f t="shared" si="732"/>
        <v>0</v>
      </c>
      <c r="AW358">
        <f t="shared" si="701"/>
        <v>0</v>
      </c>
      <c r="AX358">
        <f t="shared" si="733"/>
        <v>0</v>
      </c>
      <c r="AY358">
        <f t="shared" si="734"/>
        <v>0</v>
      </c>
      <c r="AZ358">
        <f t="shared" si="735"/>
        <v>0</v>
      </c>
      <c r="BA358">
        <f t="shared" si="736"/>
        <v>0</v>
      </c>
      <c r="BB358">
        <f t="shared" si="737"/>
        <v>0</v>
      </c>
      <c r="BC358">
        <f t="shared" si="738"/>
        <v>0</v>
      </c>
      <c r="BD358">
        <f t="shared" si="739"/>
        <v>0</v>
      </c>
      <c r="BE358">
        <f t="shared" si="740"/>
        <v>0</v>
      </c>
      <c r="BF358">
        <f t="shared" si="741"/>
        <v>0</v>
      </c>
      <c r="BG358">
        <f t="shared" si="742"/>
        <v>0</v>
      </c>
      <c r="BH358">
        <f t="shared" si="743"/>
        <v>0</v>
      </c>
      <c r="BI358">
        <f t="shared" si="744"/>
        <v>0</v>
      </c>
      <c r="BJ358">
        <f t="shared" si="745"/>
        <v>0</v>
      </c>
      <c r="BK358">
        <f t="shared" si="746"/>
        <v>0</v>
      </c>
      <c r="BL358">
        <f t="shared" si="747"/>
        <v>0</v>
      </c>
      <c r="BM358">
        <f t="shared" si="748"/>
        <v>0</v>
      </c>
      <c r="BN358">
        <f t="shared" si="749"/>
        <v>0</v>
      </c>
      <c r="BO358">
        <f t="shared" si="750"/>
        <v>0</v>
      </c>
      <c r="BP358">
        <f t="shared" si="751"/>
        <v>0</v>
      </c>
      <c r="BQ358">
        <f t="shared" si="752"/>
        <v>0</v>
      </c>
      <c r="BR358">
        <f t="shared" si="753"/>
        <v>0</v>
      </c>
      <c r="BS358">
        <f t="shared" si="754"/>
        <v>0</v>
      </c>
      <c r="BT358">
        <f t="shared" si="755"/>
        <v>0</v>
      </c>
      <c r="BU358">
        <f t="shared" si="756"/>
        <v>0</v>
      </c>
      <c r="BV358">
        <f t="shared" si="757"/>
        <v>0</v>
      </c>
      <c r="BW358">
        <f t="shared" si="758"/>
        <v>0</v>
      </c>
      <c r="BX358">
        <f t="shared" si="759"/>
        <v>0</v>
      </c>
      <c r="BY358">
        <f t="shared" si="760"/>
        <v>0</v>
      </c>
      <c r="BZ358">
        <f t="shared" si="761"/>
        <v>0</v>
      </c>
      <c r="CA358">
        <f t="shared" si="762"/>
        <v>0</v>
      </c>
      <c r="CB358">
        <f t="shared" si="763"/>
        <v>0</v>
      </c>
      <c r="CC358">
        <f t="shared" si="764"/>
        <v>0</v>
      </c>
      <c r="CD358">
        <f t="shared" si="765"/>
        <v>0</v>
      </c>
      <c r="CE358">
        <f t="shared" si="766"/>
        <v>0</v>
      </c>
      <c r="CF358">
        <f t="shared" si="767"/>
        <v>0</v>
      </c>
      <c r="CG358">
        <f t="shared" si="768"/>
        <v>0</v>
      </c>
      <c r="CH358">
        <f t="shared" si="769"/>
        <v>0</v>
      </c>
      <c r="CI358">
        <f t="shared" si="770"/>
        <v>0</v>
      </c>
      <c r="CJ358">
        <f t="shared" si="771"/>
        <v>0</v>
      </c>
      <c r="CK358">
        <f t="shared" si="772"/>
        <v>0</v>
      </c>
      <c r="CL358" t="str">
        <f t="shared" si="773"/>
        <v/>
      </c>
      <c r="CM358" t="str">
        <f t="shared" si="774"/>
        <v/>
      </c>
      <c r="CN358" t="str">
        <f t="shared" si="775"/>
        <v/>
      </c>
      <c r="CO358" t="str">
        <f t="shared" si="776"/>
        <v/>
      </c>
      <c r="CP358" t="str">
        <f t="shared" si="777"/>
        <v/>
      </c>
      <c r="CQ358" t="str">
        <f t="shared" si="778"/>
        <v/>
      </c>
      <c r="CR358" t="str">
        <f t="shared" si="779"/>
        <v/>
      </c>
      <c r="CS358" t="str">
        <f t="shared" si="780"/>
        <v/>
      </c>
      <c r="CT358" t="str">
        <f t="shared" si="781"/>
        <v/>
      </c>
      <c r="CU358" t="str">
        <f t="shared" si="782"/>
        <v/>
      </c>
      <c r="CV358" t="str">
        <f t="shared" si="783"/>
        <v/>
      </c>
      <c r="CW358" t="str">
        <f t="shared" si="784"/>
        <v/>
      </c>
      <c r="CX358" t="str">
        <f t="shared" si="785"/>
        <v/>
      </c>
      <c r="CY358" t="str">
        <f t="shared" si="786"/>
        <v/>
      </c>
      <c r="CZ358" t="str">
        <f t="shared" si="787"/>
        <v/>
      </c>
      <c r="DA358" t="str">
        <f t="shared" si="788"/>
        <v/>
      </c>
      <c r="DB358" t="str">
        <f t="shared" si="789"/>
        <v/>
      </c>
      <c r="DC358" t="str">
        <f t="shared" si="790"/>
        <v/>
      </c>
      <c r="DD358" t="str">
        <f t="shared" si="791"/>
        <v/>
      </c>
      <c r="DE358" t="str">
        <f t="shared" si="792"/>
        <v/>
      </c>
      <c r="DF358" t="str">
        <f t="shared" si="793"/>
        <v/>
      </c>
      <c r="DG358" t="str">
        <f t="shared" si="794"/>
        <v/>
      </c>
      <c r="DH358" t="str">
        <f t="shared" si="795"/>
        <v/>
      </c>
      <c r="DI358" t="str">
        <f t="shared" si="796"/>
        <v/>
      </c>
      <c r="DJ358" t="str">
        <f t="shared" si="797"/>
        <v/>
      </c>
      <c r="DK358" t="str">
        <f t="shared" si="798"/>
        <v/>
      </c>
      <c r="DL358" t="str">
        <f t="shared" si="799"/>
        <v/>
      </c>
      <c r="DM358" t="str">
        <f t="shared" si="800"/>
        <v/>
      </c>
      <c r="DN358" t="str">
        <f t="shared" si="801"/>
        <v/>
      </c>
      <c r="DO358" t="str">
        <f t="shared" si="802"/>
        <v/>
      </c>
      <c r="DP358" t="str">
        <f t="shared" si="803"/>
        <v/>
      </c>
      <c r="DQ358" t="str">
        <f t="shared" si="804"/>
        <v/>
      </c>
      <c r="DR358" t="str">
        <f t="shared" si="805"/>
        <v/>
      </c>
      <c r="DS358" t="str">
        <f t="shared" si="806"/>
        <v/>
      </c>
      <c r="DT358" t="str">
        <f t="shared" si="807"/>
        <v/>
      </c>
      <c r="DU358">
        <f t="shared" si="808"/>
        <v>0</v>
      </c>
      <c r="DV358">
        <f t="shared" si="809"/>
        <v>0</v>
      </c>
      <c r="DW358">
        <f t="shared" si="810"/>
        <v>0</v>
      </c>
      <c r="DX358" t="str">
        <f t="shared" si="811"/>
        <v/>
      </c>
      <c r="DY358" t="str">
        <f t="shared" si="812"/>
        <v/>
      </c>
      <c r="DZ358" t="str">
        <f t="shared" si="813"/>
        <v/>
      </c>
      <c r="EA358" s="5">
        <f t="shared" si="814"/>
        <v>0</v>
      </c>
      <c r="EB358" s="3">
        <f t="shared" si="815"/>
        <v>0</v>
      </c>
    </row>
    <row r="359" spans="2:132" x14ac:dyDescent="0.2">
      <c r="B359" s="25">
        <v>354</v>
      </c>
      <c r="C359" s="26">
        <f>Zisk!D373</f>
        <v>0</v>
      </c>
      <c r="D359">
        <f>Zisk!E373</f>
        <v>0</v>
      </c>
      <c r="E359" s="66" t="str">
        <f t="shared" si="702"/>
        <v/>
      </c>
      <c r="F359" t="str">
        <f t="shared" si="703"/>
        <v/>
      </c>
      <c r="G359" s="66" t="str">
        <f t="shared" si="704"/>
        <v/>
      </c>
      <c r="H359" s="25"/>
      <c r="I359" s="25"/>
      <c r="J359">
        <f>VstupniParametry_SKRYT!$D$5</f>
        <v>0.02</v>
      </c>
      <c r="K359">
        <f>VstupniParametry_SKRYT!$D$6</f>
        <v>0.06</v>
      </c>
      <c r="L359">
        <f>VstupniParametry_SKRYT!$D$7</f>
        <v>0.06</v>
      </c>
      <c r="M359">
        <f>VstupniParametry_SKRYT!$D$8</f>
        <v>0.06</v>
      </c>
      <c r="N359">
        <f>VstupniParametry_SKRYT!$D$9</f>
        <v>1.7999999999999999E-2</v>
      </c>
      <c r="O359" s="27">
        <f>VstupniParametry_SKRYT!$D$10</f>
        <v>0.01</v>
      </c>
      <c r="P359" s="27">
        <f>VstupniParametry_SKRYT!$D$11</f>
        <v>0.01</v>
      </c>
      <c r="Q359" s="27">
        <f>VstupniParametry_SKRYT!$D$12</f>
        <v>0.01</v>
      </c>
      <c r="R359" s="27">
        <f>VstupniParametry_SKRYT!$D$13</f>
        <v>0.01</v>
      </c>
      <c r="S359" s="27">
        <f>VstupniParametry_SKRYT!$D$14</f>
        <v>0.01</v>
      </c>
      <c r="T359">
        <f t="shared" si="705"/>
        <v>0</v>
      </c>
      <c r="U359">
        <f t="shared" si="706"/>
        <v>0</v>
      </c>
      <c r="V359">
        <f t="shared" si="707"/>
        <v>0</v>
      </c>
      <c r="W359">
        <f t="shared" si="708"/>
        <v>0</v>
      </c>
      <c r="X359">
        <f t="shared" si="709"/>
        <v>0</v>
      </c>
      <c r="Y359">
        <f t="shared" si="710"/>
        <v>0</v>
      </c>
      <c r="Z359">
        <f t="shared" si="711"/>
        <v>0</v>
      </c>
      <c r="AA359">
        <f t="shared" si="712"/>
        <v>0</v>
      </c>
      <c r="AB359">
        <f t="shared" si="713"/>
        <v>0</v>
      </c>
      <c r="AC359">
        <f t="shared" si="714"/>
        <v>0</v>
      </c>
      <c r="AD359">
        <f t="shared" si="715"/>
        <v>0</v>
      </c>
      <c r="AE359">
        <f t="shared" si="716"/>
        <v>0</v>
      </c>
      <c r="AF359">
        <f t="shared" si="717"/>
        <v>0</v>
      </c>
      <c r="AG359">
        <f t="shared" si="718"/>
        <v>0</v>
      </c>
      <c r="AH359">
        <f t="shared" si="719"/>
        <v>0</v>
      </c>
      <c r="AI359">
        <f t="shared" si="720"/>
        <v>0</v>
      </c>
      <c r="AJ359">
        <f t="shared" si="721"/>
        <v>0</v>
      </c>
      <c r="AK359">
        <f t="shared" si="722"/>
        <v>0</v>
      </c>
      <c r="AL359">
        <f t="shared" si="723"/>
        <v>0</v>
      </c>
      <c r="AM359">
        <f t="shared" si="724"/>
        <v>0</v>
      </c>
      <c r="AN359">
        <f t="shared" si="725"/>
        <v>0</v>
      </c>
      <c r="AO359">
        <f t="shared" si="726"/>
        <v>0</v>
      </c>
      <c r="AP359">
        <f t="shared" si="727"/>
        <v>0</v>
      </c>
      <c r="AQ359">
        <f t="shared" si="728"/>
        <v>0</v>
      </c>
      <c r="AR359">
        <f t="shared" si="729"/>
        <v>0</v>
      </c>
      <c r="AS359">
        <f t="shared" si="730"/>
        <v>0</v>
      </c>
      <c r="AT359">
        <f t="shared" si="700"/>
        <v>0</v>
      </c>
      <c r="AU359">
        <f t="shared" si="731"/>
        <v>0</v>
      </c>
      <c r="AV359">
        <f t="shared" si="732"/>
        <v>0</v>
      </c>
      <c r="AW359">
        <f t="shared" si="701"/>
        <v>0</v>
      </c>
      <c r="AX359">
        <f t="shared" si="733"/>
        <v>0</v>
      </c>
      <c r="AY359">
        <f t="shared" si="734"/>
        <v>0</v>
      </c>
      <c r="AZ359">
        <f t="shared" si="735"/>
        <v>0</v>
      </c>
      <c r="BA359">
        <f t="shared" si="736"/>
        <v>0</v>
      </c>
      <c r="BB359">
        <f t="shared" si="737"/>
        <v>0</v>
      </c>
      <c r="BC359">
        <f t="shared" si="738"/>
        <v>0</v>
      </c>
      <c r="BD359">
        <f t="shared" si="739"/>
        <v>0</v>
      </c>
      <c r="BE359">
        <f t="shared" si="740"/>
        <v>0</v>
      </c>
      <c r="BF359">
        <f t="shared" si="741"/>
        <v>0</v>
      </c>
      <c r="BG359">
        <f t="shared" si="742"/>
        <v>0</v>
      </c>
      <c r="BH359">
        <f t="shared" si="743"/>
        <v>0</v>
      </c>
      <c r="BI359">
        <f t="shared" si="744"/>
        <v>0</v>
      </c>
      <c r="BJ359">
        <f t="shared" si="745"/>
        <v>0</v>
      </c>
      <c r="BK359">
        <f t="shared" si="746"/>
        <v>0</v>
      </c>
      <c r="BL359">
        <f t="shared" si="747"/>
        <v>0</v>
      </c>
      <c r="BM359">
        <f t="shared" si="748"/>
        <v>0</v>
      </c>
      <c r="BN359">
        <f t="shared" si="749"/>
        <v>0</v>
      </c>
      <c r="BO359">
        <f t="shared" si="750"/>
        <v>0</v>
      </c>
      <c r="BP359">
        <f t="shared" si="751"/>
        <v>0</v>
      </c>
      <c r="BQ359">
        <f t="shared" si="752"/>
        <v>0</v>
      </c>
      <c r="BR359">
        <f t="shared" si="753"/>
        <v>0</v>
      </c>
      <c r="BS359">
        <f t="shared" si="754"/>
        <v>0</v>
      </c>
      <c r="BT359">
        <f t="shared" si="755"/>
        <v>0</v>
      </c>
      <c r="BU359">
        <f t="shared" si="756"/>
        <v>0</v>
      </c>
      <c r="BV359">
        <f t="shared" si="757"/>
        <v>0</v>
      </c>
      <c r="BW359">
        <f t="shared" si="758"/>
        <v>0</v>
      </c>
      <c r="BX359">
        <f t="shared" si="759"/>
        <v>0</v>
      </c>
      <c r="BY359">
        <f t="shared" si="760"/>
        <v>0</v>
      </c>
      <c r="BZ359">
        <f t="shared" si="761"/>
        <v>0</v>
      </c>
      <c r="CA359">
        <f t="shared" si="762"/>
        <v>0</v>
      </c>
      <c r="CB359">
        <f t="shared" si="763"/>
        <v>0</v>
      </c>
      <c r="CC359">
        <f t="shared" si="764"/>
        <v>0</v>
      </c>
      <c r="CD359">
        <f t="shared" si="765"/>
        <v>0</v>
      </c>
      <c r="CE359">
        <f t="shared" si="766"/>
        <v>0</v>
      </c>
      <c r="CF359">
        <f t="shared" si="767"/>
        <v>0</v>
      </c>
      <c r="CG359">
        <f t="shared" si="768"/>
        <v>0</v>
      </c>
      <c r="CH359">
        <f t="shared" si="769"/>
        <v>0</v>
      </c>
      <c r="CI359">
        <f t="shared" si="770"/>
        <v>0</v>
      </c>
      <c r="CJ359">
        <f t="shared" si="771"/>
        <v>0</v>
      </c>
      <c r="CK359">
        <f t="shared" si="772"/>
        <v>0</v>
      </c>
      <c r="CL359" t="str">
        <f t="shared" si="773"/>
        <v/>
      </c>
      <c r="CM359" t="str">
        <f t="shared" si="774"/>
        <v/>
      </c>
      <c r="CN359" t="str">
        <f t="shared" si="775"/>
        <v/>
      </c>
      <c r="CO359" t="str">
        <f t="shared" si="776"/>
        <v/>
      </c>
      <c r="CP359" t="str">
        <f t="shared" si="777"/>
        <v/>
      </c>
      <c r="CQ359" t="str">
        <f t="shared" si="778"/>
        <v/>
      </c>
      <c r="CR359" t="str">
        <f t="shared" si="779"/>
        <v/>
      </c>
      <c r="CS359" t="str">
        <f t="shared" si="780"/>
        <v/>
      </c>
      <c r="CT359" t="str">
        <f t="shared" si="781"/>
        <v/>
      </c>
      <c r="CU359" t="str">
        <f t="shared" si="782"/>
        <v/>
      </c>
      <c r="CV359" t="str">
        <f t="shared" si="783"/>
        <v/>
      </c>
      <c r="CW359" t="str">
        <f t="shared" si="784"/>
        <v/>
      </c>
      <c r="CX359" t="str">
        <f t="shared" si="785"/>
        <v/>
      </c>
      <c r="CY359" t="str">
        <f t="shared" si="786"/>
        <v/>
      </c>
      <c r="CZ359" t="str">
        <f t="shared" si="787"/>
        <v/>
      </c>
      <c r="DA359" t="str">
        <f t="shared" si="788"/>
        <v/>
      </c>
      <c r="DB359" t="str">
        <f t="shared" si="789"/>
        <v/>
      </c>
      <c r="DC359" t="str">
        <f t="shared" si="790"/>
        <v/>
      </c>
      <c r="DD359" t="str">
        <f t="shared" si="791"/>
        <v/>
      </c>
      <c r="DE359" t="str">
        <f t="shared" si="792"/>
        <v/>
      </c>
      <c r="DF359" t="str">
        <f t="shared" si="793"/>
        <v/>
      </c>
      <c r="DG359" t="str">
        <f t="shared" si="794"/>
        <v/>
      </c>
      <c r="DH359" t="str">
        <f t="shared" si="795"/>
        <v/>
      </c>
      <c r="DI359" t="str">
        <f t="shared" si="796"/>
        <v/>
      </c>
      <c r="DJ359" t="str">
        <f t="shared" si="797"/>
        <v/>
      </c>
      <c r="DK359" t="str">
        <f t="shared" si="798"/>
        <v/>
      </c>
      <c r="DL359" t="str">
        <f t="shared" si="799"/>
        <v/>
      </c>
      <c r="DM359" t="str">
        <f t="shared" si="800"/>
        <v/>
      </c>
      <c r="DN359" t="str">
        <f t="shared" si="801"/>
        <v/>
      </c>
      <c r="DO359" t="str">
        <f t="shared" si="802"/>
        <v/>
      </c>
      <c r="DP359" t="str">
        <f t="shared" si="803"/>
        <v/>
      </c>
      <c r="DQ359" t="str">
        <f t="shared" si="804"/>
        <v/>
      </c>
      <c r="DR359" t="str">
        <f t="shared" si="805"/>
        <v/>
      </c>
      <c r="DS359" t="str">
        <f t="shared" si="806"/>
        <v/>
      </c>
      <c r="DT359" t="str">
        <f t="shared" si="807"/>
        <v/>
      </c>
      <c r="DU359">
        <f t="shared" si="808"/>
        <v>0</v>
      </c>
      <c r="DV359">
        <f t="shared" si="809"/>
        <v>0</v>
      </c>
      <c r="DW359">
        <f t="shared" si="810"/>
        <v>0</v>
      </c>
      <c r="DX359" t="str">
        <f t="shared" si="811"/>
        <v/>
      </c>
      <c r="DY359" t="str">
        <f t="shared" si="812"/>
        <v/>
      </c>
      <c r="DZ359" t="str">
        <f t="shared" si="813"/>
        <v/>
      </c>
      <c r="EA359" s="5">
        <f t="shared" si="814"/>
        <v>0</v>
      </c>
      <c r="EB359" s="3">
        <f t="shared" si="815"/>
        <v>0</v>
      </c>
    </row>
    <row r="360" spans="2:132" x14ac:dyDescent="0.2">
      <c r="B360">
        <v>355</v>
      </c>
      <c r="C360" s="3">
        <f>Zisk!D374</f>
        <v>0</v>
      </c>
      <c r="D360">
        <f>Zisk!E374</f>
        <v>0</v>
      </c>
      <c r="E360" s="66" t="str">
        <f t="shared" si="702"/>
        <v/>
      </c>
      <c r="F360" t="str">
        <f t="shared" si="703"/>
        <v/>
      </c>
      <c r="G360" s="66" t="str">
        <f t="shared" si="704"/>
        <v/>
      </c>
      <c r="J360">
        <f>VstupniParametry_SKRYT!$D$5</f>
        <v>0.02</v>
      </c>
      <c r="K360">
        <f>VstupniParametry_SKRYT!$D$6</f>
        <v>0.06</v>
      </c>
      <c r="L360">
        <f>VstupniParametry_SKRYT!$D$7</f>
        <v>0.06</v>
      </c>
      <c r="M360">
        <f>VstupniParametry_SKRYT!$D$8</f>
        <v>0.06</v>
      </c>
      <c r="N360">
        <f>VstupniParametry_SKRYT!$D$9</f>
        <v>1.7999999999999999E-2</v>
      </c>
      <c r="O360" s="27">
        <f>VstupniParametry_SKRYT!$D$10</f>
        <v>0.01</v>
      </c>
      <c r="P360" s="27">
        <f>VstupniParametry_SKRYT!$D$11</f>
        <v>0.01</v>
      </c>
      <c r="Q360" s="27">
        <f>VstupniParametry_SKRYT!$D$12</f>
        <v>0.01</v>
      </c>
      <c r="R360" s="27">
        <f>VstupniParametry_SKRYT!$D$13</f>
        <v>0.01</v>
      </c>
      <c r="S360" s="27">
        <f>VstupniParametry_SKRYT!$D$14</f>
        <v>0.01</v>
      </c>
      <c r="T360">
        <f t="shared" si="705"/>
        <v>0</v>
      </c>
      <c r="U360">
        <f t="shared" si="706"/>
        <v>0</v>
      </c>
      <c r="V360">
        <f t="shared" si="707"/>
        <v>0</v>
      </c>
      <c r="W360">
        <f t="shared" si="708"/>
        <v>0</v>
      </c>
      <c r="X360">
        <f t="shared" si="709"/>
        <v>0</v>
      </c>
      <c r="Y360">
        <f t="shared" si="710"/>
        <v>0</v>
      </c>
      <c r="Z360">
        <f t="shared" si="711"/>
        <v>0</v>
      </c>
      <c r="AA360">
        <f t="shared" si="712"/>
        <v>0</v>
      </c>
      <c r="AB360">
        <f t="shared" si="713"/>
        <v>0</v>
      </c>
      <c r="AC360">
        <f t="shared" si="714"/>
        <v>0</v>
      </c>
      <c r="AD360">
        <f t="shared" si="715"/>
        <v>0</v>
      </c>
      <c r="AE360">
        <f t="shared" si="716"/>
        <v>0</v>
      </c>
      <c r="AF360">
        <f t="shared" si="717"/>
        <v>0</v>
      </c>
      <c r="AG360">
        <f t="shared" si="718"/>
        <v>0</v>
      </c>
      <c r="AH360">
        <f t="shared" si="719"/>
        <v>0</v>
      </c>
      <c r="AI360">
        <f t="shared" si="720"/>
        <v>0</v>
      </c>
      <c r="AJ360">
        <f t="shared" si="721"/>
        <v>0</v>
      </c>
      <c r="AK360">
        <f t="shared" si="722"/>
        <v>0</v>
      </c>
      <c r="AL360">
        <f t="shared" si="723"/>
        <v>0</v>
      </c>
      <c r="AM360">
        <f t="shared" si="724"/>
        <v>0</v>
      </c>
      <c r="AN360">
        <f t="shared" si="725"/>
        <v>0</v>
      </c>
      <c r="AO360">
        <f t="shared" si="726"/>
        <v>0</v>
      </c>
      <c r="AP360">
        <f t="shared" si="727"/>
        <v>0</v>
      </c>
      <c r="AQ360">
        <f t="shared" si="728"/>
        <v>0</v>
      </c>
      <c r="AR360">
        <f t="shared" si="729"/>
        <v>0</v>
      </c>
      <c r="AS360">
        <f t="shared" si="730"/>
        <v>0</v>
      </c>
      <c r="AT360">
        <f t="shared" si="700"/>
        <v>0</v>
      </c>
      <c r="AU360">
        <f t="shared" si="731"/>
        <v>0</v>
      </c>
      <c r="AV360">
        <f t="shared" si="732"/>
        <v>0</v>
      </c>
      <c r="AW360">
        <f t="shared" si="701"/>
        <v>0</v>
      </c>
      <c r="AX360">
        <f t="shared" si="733"/>
        <v>0</v>
      </c>
      <c r="AY360">
        <f t="shared" si="734"/>
        <v>0</v>
      </c>
      <c r="AZ360">
        <f t="shared" si="735"/>
        <v>0</v>
      </c>
      <c r="BA360">
        <f t="shared" si="736"/>
        <v>0</v>
      </c>
      <c r="BB360">
        <f t="shared" si="737"/>
        <v>0</v>
      </c>
      <c r="BC360">
        <f t="shared" si="738"/>
        <v>0</v>
      </c>
      <c r="BD360">
        <f t="shared" si="739"/>
        <v>0</v>
      </c>
      <c r="BE360">
        <f t="shared" si="740"/>
        <v>0</v>
      </c>
      <c r="BF360">
        <f t="shared" si="741"/>
        <v>0</v>
      </c>
      <c r="BG360">
        <f t="shared" si="742"/>
        <v>0</v>
      </c>
      <c r="BH360">
        <f t="shared" si="743"/>
        <v>0</v>
      </c>
      <c r="BI360">
        <f t="shared" si="744"/>
        <v>0</v>
      </c>
      <c r="BJ360">
        <f t="shared" si="745"/>
        <v>0</v>
      </c>
      <c r="BK360">
        <f t="shared" si="746"/>
        <v>0</v>
      </c>
      <c r="BL360">
        <f t="shared" si="747"/>
        <v>0</v>
      </c>
      <c r="BM360">
        <f t="shared" si="748"/>
        <v>0</v>
      </c>
      <c r="BN360">
        <f t="shared" si="749"/>
        <v>0</v>
      </c>
      <c r="BO360">
        <f t="shared" si="750"/>
        <v>0</v>
      </c>
      <c r="BP360">
        <f t="shared" si="751"/>
        <v>0</v>
      </c>
      <c r="BQ360">
        <f t="shared" si="752"/>
        <v>0</v>
      </c>
      <c r="BR360">
        <f t="shared" si="753"/>
        <v>0</v>
      </c>
      <c r="BS360">
        <f t="shared" si="754"/>
        <v>0</v>
      </c>
      <c r="BT360">
        <f t="shared" si="755"/>
        <v>0</v>
      </c>
      <c r="BU360">
        <f t="shared" si="756"/>
        <v>0</v>
      </c>
      <c r="BV360">
        <f t="shared" si="757"/>
        <v>0</v>
      </c>
      <c r="BW360">
        <f t="shared" si="758"/>
        <v>0</v>
      </c>
      <c r="BX360">
        <f t="shared" si="759"/>
        <v>0</v>
      </c>
      <c r="BY360">
        <f t="shared" si="760"/>
        <v>0</v>
      </c>
      <c r="BZ360">
        <f t="shared" si="761"/>
        <v>0</v>
      </c>
      <c r="CA360">
        <f t="shared" si="762"/>
        <v>0</v>
      </c>
      <c r="CB360">
        <f t="shared" si="763"/>
        <v>0</v>
      </c>
      <c r="CC360">
        <f t="shared" si="764"/>
        <v>0</v>
      </c>
      <c r="CD360">
        <f t="shared" si="765"/>
        <v>0</v>
      </c>
      <c r="CE360">
        <f t="shared" si="766"/>
        <v>0</v>
      </c>
      <c r="CF360">
        <f t="shared" si="767"/>
        <v>0</v>
      </c>
      <c r="CG360">
        <f t="shared" si="768"/>
        <v>0</v>
      </c>
      <c r="CH360">
        <f t="shared" si="769"/>
        <v>0</v>
      </c>
      <c r="CI360">
        <f t="shared" si="770"/>
        <v>0</v>
      </c>
      <c r="CJ360">
        <f t="shared" si="771"/>
        <v>0</v>
      </c>
      <c r="CK360">
        <f t="shared" si="772"/>
        <v>0</v>
      </c>
      <c r="CL360" t="str">
        <f t="shared" si="773"/>
        <v/>
      </c>
      <c r="CM360" t="str">
        <f t="shared" si="774"/>
        <v/>
      </c>
      <c r="CN360" t="str">
        <f t="shared" si="775"/>
        <v/>
      </c>
      <c r="CO360" t="str">
        <f t="shared" si="776"/>
        <v/>
      </c>
      <c r="CP360" t="str">
        <f t="shared" si="777"/>
        <v/>
      </c>
      <c r="CQ360" t="str">
        <f t="shared" si="778"/>
        <v/>
      </c>
      <c r="CR360" t="str">
        <f t="shared" si="779"/>
        <v/>
      </c>
      <c r="CS360" t="str">
        <f t="shared" si="780"/>
        <v/>
      </c>
      <c r="CT360" t="str">
        <f t="shared" si="781"/>
        <v/>
      </c>
      <c r="CU360" t="str">
        <f t="shared" si="782"/>
        <v/>
      </c>
      <c r="CV360" t="str">
        <f t="shared" si="783"/>
        <v/>
      </c>
      <c r="CW360" t="str">
        <f t="shared" si="784"/>
        <v/>
      </c>
      <c r="CX360" t="str">
        <f t="shared" si="785"/>
        <v/>
      </c>
      <c r="CY360" t="str">
        <f t="shared" si="786"/>
        <v/>
      </c>
      <c r="CZ360" t="str">
        <f t="shared" si="787"/>
        <v/>
      </c>
      <c r="DA360" t="str">
        <f t="shared" si="788"/>
        <v/>
      </c>
      <c r="DB360" t="str">
        <f t="shared" si="789"/>
        <v/>
      </c>
      <c r="DC360" t="str">
        <f t="shared" si="790"/>
        <v/>
      </c>
      <c r="DD360" t="str">
        <f t="shared" si="791"/>
        <v/>
      </c>
      <c r="DE360" t="str">
        <f t="shared" si="792"/>
        <v/>
      </c>
      <c r="DF360" t="str">
        <f t="shared" si="793"/>
        <v/>
      </c>
      <c r="DG360" t="str">
        <f t="shared" si="794"/>
        <v/>
      </c>
      <c r="DH360" t="str">
        <f t="shared" si="795"/>
        <v/>
      </c>
      <c r="DI360" t="str">
        <f t="shared" si="796"/>
        <v/>
      </c>
      <c r="DJ360" t="str">
        <f t="shared" si="797"/>
        <v/>
      </c>
      <c r="DK360" t="str">
        <f t="shared" si="798"/>
        <v/>
      </c>
      <c r="DL360" t="str">
        <f t="shared" si="799"/>
        <v/>
      </c>
      <c r="DM360" t="str">
        <f t="shared" si="800"/>
        <v/>
      </c>
      <c r="DN360" t="str">
        <f t="shared" si="801"/>
        <v/>
      </c>
      <c r="DO360" t="str">
        <f t="shared" si="802"/>
        <v/>
      </c>
      <c r="DP360" t="str">
        <f t="shared" si="803"/>
        <v/>
      </c>
      <c r="DQ360" t="str">
        <f t="shared" si="804"/>
        <v/>
      </c>
      <c r="DR360" t="str">
        <f t="shared" si="805"/>
        <v/>
      </c>
      <c r="DS360" t="str">
        <f t="shared" si="806"/>
        <v/>
      </c>
      <c r="DT360" t="str">
        <f t="shared" si="807"/>
        <v/>
      </c>
      <c r="DU360">
        <f t="shared" si="808"/>
        <v>0</v>
      </c>
      <c r="DV360">
        <f t="shared" si="809"/>
        <v>0</v>
      </c>
      <c r="DW360">
        <f t="shared" si="810"/>
        <v>0</v>
      </c>
      <c r="DX360" t="str">
        <f t="shared" si="811"/>
        <v/>
      </c>
      <c r="DY360" t="str">
        <f t="shared" si="812"/>
        <v/>
      </c>
      <c r="DZ360" t="str">
        <f t="shared" si="813"/>
        <v/>
      </c>
      <c r="EA360" s="5">
        <f t="shared" si="814"/>
        <v>0</v>
      </c>
      <c r="EB360" s="3">
        <f t="shared" si="815"/>
        <v>0</v>
      </c>
    </row>
    <row r="361" spans="2:132" x14ac:dyDescent="0.2">
      <c r="B361" s="25">
        <v>356</v>
      </c>
      <c r="C361" s="26">
        <f>Zisk!D375</f>
        <v>0</v>
      </c>
      <c r="D361">
        <f>Zisk!E375</f>
        <v>0</v>
      </c>
      <c r="E361" s="66" t="str">
        <f t="shared" si="702"/>
        <v/>
      </c>
      <c r="F361" t="str">
        <f t="shared" si="703"/>
        <v/>
      </c>
      <c r="G361" s="66" t="str">
        <f t="shared" si="704"/>
        <v/>
      </c>
      <c r="H361" s="25"/>
      <c r="I361" s="25"/>
      <c r="J361">
        <f>VstupniParametry_SKRYT!$D$5</f>
        <v>0.02</v>
      </c>
      <c r="K361">
        <f>VstupniParametry_SKRYT!$D$6</f>
        <v>0.06</v>
      </c>
      <c r="L361">
        <f>VstupniParametry_SKRYT!$D$7</f>
        <v>0.06</v>
      </c>
      <c r="M361">
        <f>VstupniParametry_SKRYT!$D$8</f>
        <v>0.06</v>
      </c>
      <c r="N361">
        <f>VstupniParametry_SKRYT!$D$9</f>
        <v>1.7999999999999999E-2</v>
      </c>
      <c r="O361" s="27">
        <f>VstupniParametry_SKRYT!$D$10</f>
        <v>0.01</v>
      </c>
      <c r="P361" s="27">
        <f>VstupniParametry_SKRYT!$D$11</f>
        <v>0.01</v>
      </c>
      <c r="Q361" s="27">
        <f>VstupniParametry_SKRYT!$D$12</f>
        <v>0.01</v>
      </c>
      <c r="R361" s="27">
        <f>VstupniParametry_SKRYT!$D$13</f>
        <v>0.01</v>
      </c>
      <c r="S361" s="27">
        <f>VstupniParametry_SKRYT!$D$14</f>
        <v>0.01</v>
      </c>
      <c r="T361">
        <f t="shared" si="705"/>
        <v>0</v>
      </c>
      <c r="U361">
        <f t="shared" si="706"/>
        <v>0</v>
      </c>
      <c r="V361">
        <f t="shared" si="707"/>
        <v>0</v>
      </c>
      <c r="W361">
        <f t="shared" si="708"/>
        <v>0</v>
      </c>
      <c r="X361">
        <f t="shared" si="709"/>
        <v>0</v>
      </c>
      <c r="Y361">
        <f t="shared" si="710"/>
        <v>0</v>
      </c>
      <c r="Z361">
        <f t="shared" si="711"/>
        <v>0</v>
      </c>
      <c r="AA361">
        <f t="shared" si="712"/>
        <v>0</v>
      </c>
      <c r="AB361">
        <f t="shared" si="713"/>
        <v>0</v>
      </c>
      <c r="AC361">
        <f t="shared" si="714"/>
        <v>0</v>
      </c>
      <c r="AD361">
        <f t="shared" si="715"/>
        <v>0</v>
      </c>
      <c r="AE361">
        <f t="shared" si="716"/>
        <v>0</v>
      </c>
      <c r="AF361">
        <f t="shared" si="717"/>
        <v>0</v>
      </c>
      <c r="AG361">
        <f t="shared" si="718"/>
        <v>0</v>
      </c>
      <c r="AH361">
        <f t="shared" si="719"/>
        <v>0</v>
      </c>
      <c r="AI361">
        <f t="shared" si="720"/>
        <v>0</v>
      </c>
      <c r="AJ361">
        <f t="shared" si="721"/>
        <v>0</v>
      </c>
      <c r="AK361">
        <f t="shared" si="722"/>
        <v>0</v>
      </c>
      <c r="AL361">
        <f t="shared" si="723"/>
        <v>0</v>
      </c>
      <c r="AM361">
        <f t="shared" si="724"/>
        <v>0</v>
      </c>
      <c r="AN361">
        <f t="shared" si="725"/>
        <v>0</v>
      </c>
      <c r="AO361">
        <f t="shared" si="726"/>
        <v>0</v>
      </c>
      <c r="AP361">
        <f t="shared" si="727"/>
        <v>0</v>
      </c>
      <c r="AQ361">
        <f t="shared" si="728"/>
        <v>0</v>
      </c>
      <c r="AR361">
        <f t="shared" si="729"/>
        <v>0</v>
      </c>
      <c r="AS361">
        <f t="shared" si="730"/>
        <v>0</v>
      </c>
      <c r="AT361">
        <f t="shared" si="700"/>
        <v>0</v>
      </c>
      <c r="AU361">
        <f t="shared" si="731"/>
        <v>0</v>
      </c>
      <c r="AV361">
        <f t="shared" si="732"/>
        <v>0</v>
      </c>
      <c r="AW361">
        <f t="shared" si="701"/>
        <v>0</v>
      </c>
      <c r="AX361">
        <f t="shared" si="733"/>
        <v>0</v>
      </c>
      <c r="AY361">
        <f t="shared" si="734"/>
        <v>0</v>
      </c>
      <c r="AZ361">
        <f t="shared" si="735"/>
        <v>0</v>
      </c>
      <c r="BA361">
        <f t="shared" si="736"/>
        <v>0</v>
      </c>
      <c r="BB361">
        <f t="shared" si="737"/>
        <v>0</v>
      </c>
      <c r="BC361">
        <f t="shared" si="738"/>
        <v>0</v>
      </c>
      <c r="BD361">
        <f t="shared" si="739"/>
        <v>0</v>
      </c>
      <c r="BE361">
        <f t="shared" si="740"/>
        <v>0</v>
      </c>
      <c r="BF361">
        <f t="shared" si="741"/>
        <v>0</v>
      </c>
      <c r="BG361">
        <f t="shared" si="742"/>
        <v>0</v>
      </c>
      <c r="BH361">
        <f t="shared" si="743"/>
        <v>0</v>
      </c>
      <c r="BI361">
        <f t="shared" si="744"/>
        <v>0</v>
      </c>
      <c r="BJ361">
        <f t="shared" si="745"/>
        <v>0</v>
      </c>
      <c r="BK361">
        <f t="shared" si="746"/>
        <v>0</v>
      </c>
      <c r="BL361">
        <f t="shared" si="747"/>
        <v>0</v>
      </c>
      <c r="BM361">
        <f t="shared" si="748"/>
        <v>0</v>
      </c>
      <c r="BN361">
        <f t="shared" si="749"/>
        <v>0</v>
      </c>
      <c r="BO361">
        <f t="shared" si="750"/>
        <v>0</v>
      </c>
      <c r="BP361">
        <f t="shared" si="751"/>
        <v>0</v>
      </c>
      <c r="BQ361">
        <f t="shared" si="752"/>
        <v>0</v>
      </c>
      <c r="BR361">
        <f t="shared" si="753"/>
        <v>0</v>
      </c>
      <c r="BS361">
        <f t="shared" si="754"/>
        <v>0</v>
      </c>
      <c r="BT361">
        <f t="shared" si="755"/>
        <v>0</v>
      </c>
      <c r="BU361">
        <f t="shared" si="756"/>
        <v>0</v>
      </c>
      <c r="BV361">
        <f t="shared" si="757"/>
        <v>0</v>
      </c>
      <c r="BW361">
        <f t="shared" si="758"/>
        <v>0</v>
      </c>
      <c r="BX361">
        <f t="shared" si="759"/>
        <v>0</v>
      </c>
      <c r="BY361">
        <f t="shared" si="760"/>
        <v>0</v>
      </c>
      <c r="BZ361">
        <f t="shared" si="761"/>
        <v>0</v>
      </c>
      <c r="CA361">
        <f t="shared" si="762"/>
        <v>0</v>
      </c>
      <c r="CB361">
        <f t="shared" si="763"/>
        <v>0</v>
      </c>
      <c r="CC361">
        <f t="shared" si="764"/>
        <v>0</v>
      </c>
      <c r="CD361">
        <f t="shared" si="765"/>
        <v>0</v>
      </c>
      <c r="CE361">
        <f t="shared" si="766"/>
        <v>0</v>
      </c>
      <c r="CF361">
        <f t="shared" si="767"/>
        <v>0</v>
      </c>
      <c r="CG361">
        <f t="shared" si="768"/>
        <v>0</v>
      </c>
      <c r="CH361">
        <f t="shared" si="769"/>
        <v>0</v>
      </c>
      <c r="CI361">
        <f t="shared" si="770"/>
        <v>0</v>
      </c>
      <c r="CJ361">
        <f t="shared" si="771"/>
        <v>0</v>
      </c>
      <c r="CK361">
        <f t="shared" si="772"/>
        <v>0</v>
      </c>
      <c r="CL361" t="str">
        <f t="shared" si="773"/>
        <v/>
      </c>
      <c r="CM361" t="str">
        <f t="shared" si="774"/>
        <v/>
      </c>
      <c r="CN361" t="str">
        <f t="shared" si="775"/>
        <v/>
      </c>
      <c r="CO361" t="str">
        <f t="shared" si="776"/>
        <v/>
      </c>
      <c r="CP361" t="str">
        <f t="shared" si="777"/>
        <v/>
      </c>
      <c r="CQ361" t="str">
        <f t="shared" si="778"/>
        <v/>
      </c>
      <c r="CR361" t="str">
        <f t="shared" si="779"/>
        <v/>
      </c>
      <c r="CS361" t="str">
        <f t="shared" si="780"/>
        <v/>
      </c>
      <c r="CT361" t="str">
        <f t="shared" si="781"/>
        <v/>
      </c>
      <c r="CU361" t="str">
        <f t="shared" si="782"/>
        <v/>
      </c>
      <c r="CV361" t="str">
        <f t="shared" si="783"/>
        <v/>
      </c>
      <c r="CW361" t="str">
        <f t="shared" si="784"/>
        <v/>
      </c>
      <c r="CX361" t="str">
        <f t="shared" si="785"/>
        <v/>
      </c>
      <c r="CY361" t="str">
        <f t="shared" si="786"/>
        <v/>
      </c>
      <c r="CZ361" t="str">
        <f t="shared" si="787"/>
        <v/>
      </c>
      <c r="DA361" t="str">
        <f t="shared" si="788"/>
        <v/>
      </c>
      <c r="DB361" t="str">
        <f t="shared" si="789"/>
        <v/>
      </c>
      <c r="DC361" t="str">
        <f t="shared" si="790"/>
        <v/>
      </c>
      <c r="DD361" t="str">
        <f t="shared" si="791"/>
        <v/>
      </c>
      <c r="DE361" t="str">
        <f t="shared" si="792"/>
        <v/>
      </c>
      <c r="DF361" t="str">
        <f t="shared" si="793"/>
        <v/>
      </c>
      <c r="DG361" t="str">
        <f t="shared" si="794"/>
        <v/>
      </c>
      <c r="DH361" t="str">
        <f t="shared" si="795"/>
        <v/>
      </c>
      <c r="DI361" t="str">
        <f t="shared" si="796"/>
        <v/>
      </c>
      <c r="DJ361" t="str">
        <f t="shared" si="797"/>
        <v/>
      </c>
      <c r="DK361" t="str">
        <f t="shared" si="798"/>
        <v/>
      </c>
      <c r="DL361" t="str">
        <f t="shared" si="799"/>
        <v/>
      </c>
      <c r="DM361" t="str">
        <f t="shared" si="800"/>
        <v/>
      </c>
      <c r="DN361" t="str">
        <f t="shared" si="801"/>
        <v/>
      </c>
      <c r="DO361" t="str">
        <f t="shared" si="802"/>
        <v/>
      </c>
      <c r="DP361" t="str">
        <f t="shared" si="803"/>
        <v/>
      </c>
      <c r="DQ361" t="str">
        <f t="shared" si="804"/>
        <v/>
      </c>
      <c r="DR361" t="str">
        <f t="shared" si="805"/>
        <v/>
      </c>
      <c r="DS361" t="str">
        <f t="shared" si="806"/>
        <v/>
      </c>
      <c r="DT361" t="str">
        <f t="shared" si="807"/>
        <v/>
      </c>
      <c r="DU361">
        <f t="shared" si="808"/>
        <v>0</v>
      </c>
      <c r="DV361">
        <f t="shared" si="809"/>
        <v>0</v>
      </c>
      <c r="DW361">
        <f t="shared" si="810"/>
        <v>0</v>
      </c>
      <c r="DX361" t="str">
        <f t="shared" si="811"/>
        <v/>
      </c>
      <c r="DY361" t="str">
        <f t="shared" si="812"/>
        <v/>
      </c>
      <c r="DZ361" t="str">
        <f t="shared" si="813"/>
        <v/>
      </c>
      <c r="EA361" s="5">
        <f t="shared" si="814"/>
        <v>0</v>
      </c>
      <c r="EB361" s="3">
        <f t="shared" si="815"/>
        <v>0</v>
      </c>
    </row>
    <row r="362" spans="2:132" x14ac:dyDescent="0.2">
      <c r="B362">
        <v>357</v>
      </c>
      <c r="C362" s="3">
        <f>Zisk!D376</f>
        <v>0</v>
      </c>
      <c r="D362">
        <f>Zisk!E376</f>
        <v>0</v>
      </c>
      <c r="E362" s="66" t="str">
        <f t="shared" si="702"/>
        <v/>
      </c>
      <c r="F362" t="str">
        <f t="shared" si="703"/>
        <v/>
      </c>
      <c r="G362" s="66" t="str">
        <f t="shared" si="704"/>
        <v/>
      </c>
      <c r="J362">
        <f>VstupniParametry_SKRYT!$D$5</f>
        <v>0.02</v>
      </c>
      <c r="K362">
        <f>VstupniParametry_SKRYT!$D$6</f>
        <v>0.06</v>
      </c>
      <c r="L362">
        <f>VstupniParametry_SKRYT!$D$7</f>
        <v>0.06</v>
      </c>
      <c r="M362">
        <f>VstupniParametry_SKRYT!$D$8</f>
        <v>0.06</v>
      </c>
      <c r="N362">
        <f>VstupniParametry_SKRYT!$D$9</f>
        <v>1.7999999999999999E-2</v>
      </c>
      <c r="O362" s="27">
        <f>VstupniParametry_SKRYT!$D$10</f>
        <v>0.01</v>
      </c>
      <c r="P362" s="27">
        <f>VstupniParametry_SKRYT!$D$11</f>
        <v>0.01</v>
      </c>
      <c r="Q362" s="27">
        <f>VstupniParametry_SKRYT!$D$12</f>
        <v>0.01</v>
      </c>
      <c r="R362" s="27">
        <f>VstupniParametry_SKRYT!$D$13</f>
        <v>0.01</v>
      </c>
      <c r="S362" s="27">
        <f>VstupniParametry_SKRYT!$D$14</f>
        <v>0.01</v>
      </c>
      <c r="T362">
        <f t="shared" si="705"/>
        <v>0</v>
      </c>
      <c r="U362">
        <f t="shared" si="706"/>
        <v>0</v>
      </c>
      <c r="V362">
        <f t="shared" si="707"/>
        <v>0</v>
      </c>
      <c r="W362">
        <f t="shared" si="708"/>
        <v>0</v>
      </c>
      <c r="X362">
        <f t="shared" si="709"/>
        <v>0</v>
      </c>
      <c r="Y362">
        <f t="shared" si="710"/>
        <v>0</v>
      </c>
      <c r="Z362">
        <f t="shared" si="711"/>
        <v>0</v>
      </c>
      <c r="AA362">
        <f t="shared" si="712"/>
        <v>0</v>
      </c>
      <c r="AB362">
        <f t="shared" si="713"/>
        <v>0</v>
      </c>
      <c r="AC362">
        <f t="shared" si="714"/>
        <v>0</v>
      </c>
      <c r="AD362">
        <f t="shared" si="715"/>
        <v>0</v>
      </c>
      <c r="AE362">
        <f t="shared" si="716"/>
        <v>0</v>
      </c>
      <c r="AF362">
        <f t="shared" si="717"/>
        <v>0</v>
      </c>
      <c r="AG362">
        <f t="shared" si="718"/>
        <v>0</v>
      </c>
      <c r="AH362">
        <f t="shared" si="719"/>
        <v>0</v>
      </c>
      <c r="AI362">
        <f t="shared" si="720"/>
        <v>0</v>
      </c>
      <c r="AJ362">
        <f t="shared" si="721"/>
        <v>0</v>
      </c>
      <c r="AK362">
        <f t="shared" si="722"/>
        <v>0</v>
      </c>
      <c r="AL362">
        <f t="shared" si="723"/>
        <v>0</v>
      </c>
      <c r="AM362">
        <f t="shared" si="724"/>
        <v>0</v>
      </c>
      <c r="AN362">
        <f t="shared" si="725"/>
        <v>0</v>
      </c>
      <c r="AO362">
        <f t="shared" si="726"/>
        <v>0</v>
      </c>
      <c r="AP362">
        <f t="shared" si="727"/>
        <v>0</v>
      </c>
      <c r="AQ362">
        <f t="shared" si="728"/>
        <v>0</v>
      </c>
      <c r="AR362">
        <f t="shared" si="729"/>
        <v>0</v>
      </c>
      <c r="AS362">
        <f t="shared" si="730"/>
        <v>0</v>
      </c>
      <c r="AT362">
        <f t="shared" si="700"/>
        <v>0</v>
      </c>
      <c r="AU362">
        <f t="shared" si="731"/>
        <v>0</v>
      </c>
      <c r="AV362">
        <f t="shared" si="732"/>
        <v>0</v>
      </c>
      <c r="AW362">
        <f t="shared" si="701"/>
        <v>0</v>
      </c>
      <c r="AX362">
        <f t="shared" si="733"/>
        <v>0</v>
      </c>
      <c r="AY362">
        <f t="shared" si="734"/>
        <v>0</v>
      </c>
      <c r="AZ362">
        <f t="shared" si="735"/>
        <v>0</v>
      </c>
      <c r="BA362">
        <f t="shared" si="736"/>
        <v>0</v>
      </c>
      <c r="BB362">
        <f t="shared" si="737"/>
        <v>0</v>
      </c>
      <c r="BC362">
        <f t="shared" si="738"/>
        <v>0</v>
      </c>
      <c r="BD362">
        <f t="shared" si="739"/>
        <v>0</v>
      </c>
      <c r="BE362">
        <f t="shared" si="740"/>
        <v>0</v>
      </c>
      <c r="BF362">
        <f t="shared" si="741"/>
        <v>0</v>
      </c>
      <c r="BG362">
        <f t="shared" si="742"/>
        <v>0</v>
      </c>
      <c r="BH362">
        <f t="shared" si="743"/>
        <v>0</v>
      </c>
      <c r="BI362">
        <f t="shared" si="744"/>
        <v>0</v>
      </c>
      <c r="BJ362">
        <f t="shared" si="745"/>
        <v>0</v>
      </c>
      <c r="BK362">
        <f t="shared" si="746"/>
        <v>0</v>
      </c>
      <c r="BL362">
        <f t="shared" si="747"/>
        <v>0</v>
      </c>
      <c r="BM362">
        <f t="shared" si="748"/>
        <v>0</v>
      </c>
      <c r="BN362">
        <f t="shared" si="749"/>
        <v>0</v>
      </c>
      <c r="BO362">
        <f t="shared" si="750"/>
        <v>0</v>
      </c>
      <c r="BP362">
        <f t="shared" si="751"/>
        <v>0</v>
      </c>
      <c r="BQ362">
        <f t="shared" si="752"/>
        <v>0</v>
      </c>
      <c r="BR362">
        <f t="shared" si="753"/>
        <v>0</v>
      </c>
      <c r="BS362">
        <f t="shared" si="754"/>
        <v>0</v>
      </c>
      <c r="BT362">
        <f t="shared" si="755"/>
        <v>0</v>
      </c>
      <c r="BU362">
        <f t="shared" si="756"/>
        <v>0</v>
      </c>
      <c r="BV362">
        <f t="shared" si="757"/>
        <v>0</v>
      </c>
      <c r="BW362">
        <f t="shared" si="758"/>
        <v>0</v>
      </c>
      <c r="BX362">
        <f t="shared" si="759"/>
        <v>0</v>
      </c>
      <c r="BY362">
        <f t="shared" si="760"/>
        <v>0</v>
      </c>
      <c r="BZ362">
        <f t="shared" si="761"/>
        <v>0</v>
      </c>
      <c r="CA362">
        <f t="shared" si="762"/>
        <v>0</v>
      </c>
      <c r="CB362">
        <f t="shared" si="763"/>
        <v>0</v>
      </c>
      <c r="CC362">
        <f t="shared" si="764"/>
        <v>0</v>
      </c>
      <c r="CD362">
        <f t="shared" si="765"/>
        <v>0</v>
      </c>
      <c r="CE362">
        <f t="shared" si="766"/>
        <v>0</v>
      </c>
      <c r="CF362">
        <f t="shared" si="767"/>
        <v>0</v>
      </c>
      <c r="CG362">
        <f t="shared" si="768"/>
        <v>0</v>
      </c>
      <c r="CH362">
        <f t="shared" si="769"/>
        <v>0</v>
      </c>
      <c r="CI362">
        <f t="shared" si="770"/>
        <v>0</v>
      </c>
      <c r="CJ362">
        <f t="shared" si="771"/>
        <v>0</v>
      </c>
      <c r="CK362">
        <f t="shared" si="772"/>
        <v>0</v>
      </c>
      <c r="CL362" t="str">
        <f t="shared" si="773"/>
        <v/>
      </c>
      <c r="CM362" t="str">
        <f t="shared" si="774"/>
        <v/>
      </c>
      <c r="CN362" t="str">
        <f t="shared" si="775"/>
        <v/>
      </c>
      <c r="CO362" t="str">
        <f t="shared" si="776"/>
        <v/>
      </c>
      <c r="CP362" t="str">
        <f t="shared" si="777"/>
        <v/>
      </c>
      <c r="CQ362" t="str">
        <f t="shared" si="778"/>
        <v/>
      </c>
      <c r="CR362" t="str">
        <f t="shared" si="779"/>
        <v/>
      </c>
      <c r="CS362" t="str">
        <f t="shared" si="780"/>
        <v/>
      </c>
      <c r="CT362" t="str">
        <f t="shared" si="781"/>
        <v/>
      </c>
      <c r="CU362" t="str">
        <f t="shared" si="782"/>
        <v/>
      </c>
      <c r="CV362" t="str">
        <f t="shared" si="783"/>
        <v/>
      </c>
      <c r="CW362" t="str">
        <f t="shared" si="784"/>
        <v/>
      </c>
      <c r="CX362" t="str">
        <f t="shared" si="785"/>
        <v/>
      </c>
      <c r="CY362" t="str">
        <f t="shared" si="786"/>
        <v/>
      </c>
      <c r="CZ362" t="str">
        <f t="shared" si="787"/>
        <v/>
      </c>
      <c r="DA362" t="str">
        <f t="shared" si="788"/>
        <v/>
      </c>
      <c r="DB362" t="str">
        <f t="shared" si="789"/>
        <v/>
      </c>
      <c r="DC362" t="str">
        <f t="shared" si="790"/>
        <v/>
      </c>
      <c r="DD362" t="str">
        <f t="shared" si="791"/>
        <v/>
      </c>
      <c r="DE362" t="str">
        <f t="shared" si="792"/>
        <v/>
      </c>
      <c r="DF362" t="str">
        <f t="shared" si="793"/>
        <v/>
      </c>
      <c r="DG362" t="str">
        <f t="shared" si="794"/>
        <v/>
      </c>
      <c r="DH362" t="str">
        <f t="shared" si="795"/>
        <v/>
      </c>
      <c r="DI362" t="str">
        <f t="shared" si="796"/>
        <v/>
      </c>
      <c r="DJ362" t="str">
        <f t="shared" si="797"/>
        <v/>
      </c>
      <c r="DK362" t="str">
        <f t="shared" si="798"/>
        <v/>
      </c>
      <c r="DL362" t="str">
        <f t="shared" si="799"/>
        <v/>
      </c>
      <c r="DM362" t="str">
        <f t="shared" si="800"/>
        <v/>
      </c>
      <c r="DN362" t="str">
        <f t="shared" si="801"/>
        <v/>
      </c>
      <c r="DO362" t="str">
        <f t="shared" si="802"/>
        <v/>
      </c>
      <c r="DP362" t="str">
        <f t="shared" si="803"/>
        <v/>
      </c>
      <c r="DQ362" t="str">
        <f t="shared" si="804"/>
        <v/>
      </c>
      <c r="DR362" t="str">
        <f t="shared" si="805"/>
        <v/>
      </c>
      <c r="DS362" t="str">
        <f t="shared" si="806"/>
        <v/>
      </c>
      <c r="DT362" t="str">
        <f t="shared" si="807"/>
        <v/>
      </c>
      <c r="DU362">
        <f t="shared" si="808"/>
        <v>0</v>
      </c>
      <c r="DV362">
        <f t="shared" si="809"/>
        <v>0</v>
      </c>
      <c r="DW362">
        <f t="shared" si="810"/>
        <v>0</v>
      </c>
      <c r="DX362" t="str">
        <f t="shared" si="811"/>
        <v/>
      </c>
      <c r="DY362" t="str">
        <f t="shared" si="812"/>
        <v/>
      </c>
      <c r="DZ362" t="str">
        <f t="shared" si="813"/>
        <v/>
      </c>
      <c r="EA362" s="5">
        <f t="shared" si="814"/>
        <v>0</v>
      </c>
      <c r="EB362" s="3">
        <f t="shared" si="815"/>
        <v>0</v>
      </c>
    </row>
    <row r="363" spans="2:132" x14ac:dyDescent="0.2">
      <c r="B363" s="25">
        <v>358</v>
      </c>
      <c r="C363" s="26">
        <f>Zisk!D377</f>
        <v>0</v>
      </c>
      <c r="D363">
        <f>Zisk!E377</f>
        <v>0</v>
      </c>
      <c r="E363" s="66" t="str">
        <f t="shared" si="702"/>
        <v/>
      </c>
      <c r="F363" t="str">
        <f t="shared" si="703"/>
        <v/>
      </c>
      <c r="G363" s="66" t="str">
        <f t="shared" si="704"/>
        <v/>
      </c>
      <c r="H363" s="25"/>
      <c r="I363" s="25"/>
      <c r="J363">
        <f>VstupniParametry_SKRYT!$D$5</f>
        <v>0.02</v>
      </c>
      <c r="K363">
        <f>VstupniParametry_SKRYT!$D$6</f>
        <v>0.06</v>
      </c>
      <c r="L363">
        <f>VstupniParametry_SKRYT!$D$7</f>
        <v>0.06</v>
      </c>
      <c r="M363">
        <f>VstupniParametry_SKRYT!$D$8</f>
        <v>0.06</v>
      </c>
      <c r="N363">
        <f>VstupniParametry_SKRYT!$D$9</f>
        <v>1.7999999999999999E-2</v>
      </c>
      <c r="O363" s="27">
        <f>VstupniParametry_SKRYT!$D$10</f>
        <v>0.01</v>
      </c>
      <c r="P363" s="27">
        <f>VstupniParametry_SKRYT!$D$11</f>
        <v>0.01</v>
      </c>
      <c r="Q363" s="27">
        <f>VstupniParametry_SKRYT!$D$12</f>
        <v>0.01</v>
      </c>
      <c r="R363" s="27">
        <f>VstupniParametry_SKRYT!$D$13</f>
        <v>0.01</v>
      </c>
      <c r="S363" s="27">
        <f>VstupniParametry_SKRYT!$D$14</f>
        <v>0.01</v>
      </c>
      <c r="T363">
        <f t="shared" si="705"/>
        <v>0</v>
      </c>
      <c r="U363">
        <f t="shared" si="706"/>
        <v>0</v>
      </c>
      <c r="V363">
        <f t="shared" si="707"/>
        <v>0</v>
      </c>
      <c r="W363">
        <f t="shared" si="708"/>
        <v>0</v>
      </c>
      <c r="X363">
        <f t="shared" si="709"/>
        <v>0</v>
      </c>
      <c r="Y363">
        <f t="shared" si="710"/>
        <v>0</v>
      </c>
      <c r="Z363">
        <f t="shared" si="711"/>
        <v>0</v>
      </c>
      <c r="AA363">
        <f t="shared" si="712"/>
        <v>0</v>
      </c>
      <c r="AB363">
        <f t="shared" si="713"/>
        <v>0</v>
      </c>
      <c r="AC363">
        <f t="shared" si="714"/>
        <v>0</v>
      </c>
      <c r="AD363">
        <f t="shared" si="715"/>
        <v>0</v>
      </c>
      <c r="AE363">
        <f t="shared" si="716"/>
        <v>0</v>
      </c>
      <c r="AF363">
        <f t="shared" si="717"/>
        <v>0</v>
      </c>
      <c r="AG363">
        <f t="shared" si="718"/>
        <v>0</v>
      </c>
      <c r="AH363">
        <f t="shared" si="719"/>
        <v>0</v>
      </c>
      <c r="AI363">
        <f t="shared" si="720"/>
        <v>0</v>
      </c>
      <c r="AJ363">
        <f t="shared" si="721"/>
        <v>0</v>
      </c>
      <c r="AK363">
        <f t="shared" si="722"/>
        <v>0</v>
      </c>
      <c r="AL363">
        <f t="shared" si="723"/>
        <v>0</v>
      </c>
      <c r="AM363">
        <f t="shared" si="724"/>
        <v>0</v>
      </c>
      <c r="AN363">
        <f t="shared" si="725"/>
        <v>0</v>
      </c>
      <c r="AO363">
        <f t="shared" si="726"/>
        <v>0</v>
      </c>
      <c r="AP363">
        <f t="shared" si="727"/>
        <v>0</v>
      </c>
      <c r="AQ363">
        <f t="shared" si="728"/>
        <v>0</v>
      </c>
      <c r="AR363">
        <f t="shared" si="729"/>
        <v>0</v>
      </c>
      <c r="AS363">
        <f t="shared" si="730"/>
        <v>0</v>
      </c>
      <c r="AT363">
        <f t="shared" si="700"/>
        <v>0</v>
      </c>
      <c r="AU363">
        <f t="shared" si="731"/>
        <v>0</v>
      </c>
      <c r="AV363">
        <f t="shared" si="732"/>
        <v>0</v>
      </c>
      <c r="AW363">
        <f t="shared" si="701"/>
        <v>0</v>
      </c>
      <c r="AX363">
        <f t="shared" si="733"/>
        <v>0</v>
      </c>
      <c r="AY363">
        <f t="shared" si="734"/>
        <v>0</v>
      </c>
      <c r="AZ363">
        <f t="shared" si="735"/>
        <v>0</v>
      </c>
      <c r="BA363">
        <f t="shared" si="736"/>
        <v>0</v>
      </c>
      <c r="BB363">
        <f t="shared" si="737"/>
        <v>0</v>
      </c>
      <c r="BC363">
        <f t="shared" si="738"/>
        <v>0</v>
      </c>
      <c r="BD363">
        <f t="shared" si="739"/>
        <v>0</v>
      </c>
      <c r="BE363">
        <f t="shared" si="740"/>
        <v>0</v>
      </c>
      <c r="BF363">
        <f t="shared" si="741"/>
        <v>0</v>
      </c>
      <c r="BG363">
        <f t="shared" si="742"/>
        <v>0</v>
      </c>
      <c r="BH363">
        <f t="shared" si="743"/>
        <v>0</v>
      </c>
      <c r="BI363">
        <f t="shared" si="744"/>
        <v>0</v>
      </c>
      <c r="BJ363">
        <f t="shared" si="745"/>
        <v>0</v>
      </c>
      <c r="BK363">
        <f t="shared" si="746"/>
        <v>0</v>
      </c>
      <c r="BL363">
        <f t="shared" si="747"/>
        <v>0</v>
      </c>
      <c r="BM363">
        <f t="shared" si="748"/>
        <v>0</v>
      </c>
      <c r="BN363">
        <f t="shared" si="749"/>
        <v>0</v>
      </c>
      <c r="BO363">
        <f t="shared" si="750"/>
        <v>0</v>
      </c>
      <c r="BP363">
        <f t="shared" si="751"/>
        <v>0</v>
      </c>
      <c r="BQ363">
        <f t="shared" si="752"/>
        <v>0</v>
      </c>
      <c r="BR363">
        <f t="shared" si="753"/>
        <v>0</v>
      </c>
      <c r="BS363">
        <f t="shared" si="754"/>
        <v>0</v>
      </c>
      <c r="BT363">
        <f t="shared" si="755"/>
        <v>0</v>
      </c>
      <c r="BU363">
        <f t="shared" si="756"/>
        <v>0</v>
      </c>
      <c r="BV363">
        <f t="shared" si="757"/>
        <v>0</v>
      </c>
      <c r="BW363">
        <f t="shared" si="758"/>
        <v>0</v>
      </c>
      <c r="BX363">
        <f t="shared" si="759"/>
        <v>0</v>
      </c>
      <c r="BY363">
        <f t="shared" si="760"/>
        <v>0</v>
      </c>
      <c r="BZ363">
        <f t="shared" si="761"/>
        <v>0</v>
      </c>
      <c r="CA363">
        <f t="shared" si="762"/>
        <v>0</v>
      </c>
      <c r="CB363">
        <f t="shared" si="763"/>
        <v>0</v>
      </c>
      <c r="CC363">
        <f t="shared" si="764"/>
        <v>0</v>
      </c>
      <c r="CD363">
        <f t="shared" si="765"/>
        <v>0</v>
      </c>
      <c r="CE363">
        <f t="shared" si="766"/>
        <v>0</v>
      </c>
      <c r="CF363">
        <f t="shared" si="767"/>
        <v>0</v>
      </c>
      <c r="CG363">
        <f t="shared" si="768"/>
        <v>0</v>
      </c>
      <c r="CH363">
        <f t="shared" si="769"/>
        <v>0</v>
      </c>
      <c r="CI363">
        <f t="shared" si="770"/>
        <v>0</v>
      </c>
      <c r="CJ363">
        <f t="shared" si="771"/>
        <v>0</v>
      </c>
      <c r="CK363">
        <f t="shared" si="772"/>
        <v>0</v>
      </c>
      <c r="CL363" t="str">
        <f t="shared" si="773"/>
        <v/>
      </c>
      <c r="CM363" t="str">
        <f t="shared" si="774"/>
        <v/>
      </c>
      <c r="CN363" t="str">
        <f t="shared" si="775"/>
        <v/>
      </c>
      <c r="CO363" t="str">
        <f t="shared" si="776"/>
        <v/>
      </c>
      <c r="CP363" t="str">
        <f t="shared" si="777"/>
        <v/>
      </c>
      <c r="CQ363" t="str">
        <f t="shared" si="778"/>
        <v/>
      </c>
      <c r="CR363" t="str">
        <f t="shared" si="779"/>
        <v/>
      </c>
      <c r="CS363" t="str">
        <f t="shared" si="780"/>
        <v/>
      </c>
      <c r="CT363" t="str">
        <f t="shared" si="781"/>
        <v/>
      </c>
      <c r="CU363" t="str">
        <f t="shared" si="782"/>
        <v/>
      </c>
      <c r="CV363" t="str">
        <f t="shared" si="783"/>
        <v/>
      </c>
      <c r="CW363" t="str">
        <f t="shared" si="784"/>
        <v/>
      </c>
      <c r="CX363" t="str">
        <f t="shared" si="785"/>
        <v/>
      </c>
      <c r="CY363" t="str">
        <f t="shared" si="786"/>
        <v/>
      </c>
      <c r="CZ363" t="str">
        <f t="shared" si="787"/>
        <v/>
      </c>
      <c r="DA363" t="str">
        <f t="shared" si="788"/>
        <v/>
      </c>
      <c r="DB363" t="str">
        <f t="shared" si="789"/>
        <v/>
      </c>
      <c r="DC363" t="str">
        <f t="shared" si="790"/>
        <v/>
      </c>
      <c r="DD363" t="str">
        <f t="shared" si="791"/>
        <v/>
      </c>
      <c r="DE363" t="str">
        <f t="shared" si="792"/>
        <v/>
      </c>
      <c r="DF363" t="str">
        <f t="shared" si="793"/>
        <v/>
      </c>
      <c r="DG363" t="str">
        <f t="shared" si="794"/>
        <v/>
      </c>
      <c r="DH363" t="str">
        <f t="shared" si="795"/>
        <v/>
      </c>
      <c r="DI363" t="str">
        <f t="shared" si="796"/>
        <v/>
      </c>
      <c r="DJ363" t="str">
        <f t="shared" si="797"/>
        <v/>
      </c>
      <c r="DK363" t="str">
        <f t="shared" si="798"/>
        <v/>
      </c>
      <c r="DL363" t="str">
        <f t="shared" si="799"/>
        <v/>
      </c>
      <c r="DM363" t="str">
        <f t="shared" si="800"/>
        <v/>
      </c>
      <c r="DN363" t="str">
        <f t="shared" si="801"/>
        <v/>
      </c>
      <c r="DO363" t="str">
        <f t="shared" si="802"/>
        <v/>
      </c>
      <c r="DP363" t="str">
        <f t="shared" si="803"/>
        <v/>
      </c>
      <c r="DQ363" t="str">
        <f t="shared" si="804"/>
        <v/>
      </c>
      <c r="DR363" t="str">
        <f t="shared" si="805"/>
        <v/>
      </c>
      <c r="DS363" t="str">
        <f t="shared" si="806"/>
        <v/>
      </c>
      <c r="DT363" t="str">
        <f t="shared" si="807"/>
        <v/>
      </c>
      <c r="DU363">
        <f t="shared" si="808"/>
        <v>0</v>
      </c>
      <c r="DV363">
        <f t="shared" si="809"/>
        <v>0</v>
      </c>
      <c r="DW363">
        <f t="shared" si="810"/>
        <v>0</v>
      </c>
      <c r="DX363" t="str">
        <f t="shared" si="811"/>
        <v/>
      </c>
      <c r="DY363" t="str">
        <f t="shared" si="812"/>
        <v/>
      </c>
      <c r="DZ363" t="str">
        <f t="shared" si="813"/>
        <v/>
      </c>
      <c r="EA363" s="5">
        <f t="shared" si="814"/>
        <v>0</v>
      </c>
      <c r="EB363" s="3">
        <f t="shared" si="815"/>
        <v>0</v>
      </c>
    </row>
    <row r="364" spans="2:132" x14ac:dyDescent="0.2">
      <c r="B364">
        <v>359</v>
      </c>
      <c r="C364" s="3">
        <f>Zisk!D378</f>
        <v>0</v>
      </c>
      <c r="D364">
        <f>Zisk!E378</f>
        <v>0</v>
      </c>
      <c r="E364" s="66" t="str">
        <f t="shared" si="702"/>
        <v/>
      </c>
      <c r="F364" t="str">
        <f t="shared" si="703"/>
        <v/>
      </c>
      <c r="G364" s="66" t="str">
        <f t="shared" si="704"/>
        <v/>
      </c>
      <c r="J364">
        <f>VstupniParametry_SKRYT!$D$5</f>
        <v>0.02</v>
      </c>
      <c r="K364">
        <f>VstupniParametry_SKRYT!$D$6</f>
        <v>0.06</v>
      </c>
      <c r="L364">
        <f>VstupniParametry_SKRYT!$D$7</f>
        <v>0.06</v>
      </c>
      <c r="M364">
        <f>VstupniParametry_SKRYT!$D$8</f>
        <v>0.06</v>
      </c>
      <c r="N364">
        <f>VstupniParametry_SKRYT!$D$9</f>
        <v>1.7999999999999999E-2</v>
      </c>
      <c r="O364" s="27">
        <f>VstupniParametry_SKRYT!$D$10</f>
        <v>0.01</v>
      </c>
      <c r="P364" s="27">
        <f>VstupniParametry_SKRYT!$D$11</f>
        <v>0.01</v>
      </c>
      <c r="Q364" s="27">
        <f>VstupniParametry_SKRYT!$D$12</f>
        <v>0.01</v>
      </c>
      <c r="R364" s="27">
        <f>VstupniParametry_SKRYT!$D$13</f>
        <v>0.01</v>
      </c>
      <c r="S364" s="27">
        <f>VstupniParametry_SKRYT!$D$14</f>
        <v>0.01</v>
      </c>
      <c r="T364">
        <f t="shared" si="705"/>
        <v>0</v>
      </c>
      <c r="U364">
        <f t="shared" si="706"/>
        <v>0</v>
      </c>
      <c r="V364">
        <f t="shared" si="707"/>
        <v>0</v>
      </c>
      <c r="W364">
        <f t="shared" si="708"/>
        <v>0</v>
      </c>
      <c r="X364">
        <f t="shared" si="709"/>
        <v>0</v>
      </c>
      <c r="Y364">
        <f t="shared" si="710"/>
        <v>0</v>
      </c>
      <c r="Z364">
        <f t="shared" si="711"/>
        <v>0</v>
      </c>
      <c r="AA364">
        <f t="shared" si="712"/>
        <v>0</v>
      </c>
      <c r="AB364">
        <f t="shared" si="713"/>
        <v>0</v>
      </c>
      <c r="AC364">
        <f t="shared" si="714"/>
        <v>0</v>
      </c>
      <c r="AD364">
        <f t="shared" si="715"/>
        <v>0</v>
      </c>
      <c r="AE364">
        <f t="shared" si="716"/>
        <v>0</v>
      </c>
      <c r="AF364">
        <f t="shared" si="717"/>
        <v>0</v>
      </c>
      <c r="AG364">
        <f t="shared" si="718"/>
        <v>0</v>
      </c>
      <c r="AH364">
        <f t="shared" si="719"/>
        <v>0</v>
      </c>
      <c r="AI364">
        <f t="shared" si="720"/>
        <v>0</v>
      </c>
      <c r="AJ364">
        <f t="shared" si="721"/>
        <v>0</v>
      </c>
      <c r="AK364">
        <f t="shared" si="722"/>
        <v>0</v>
      </c>
      <c r="AL364">
        <f t="shared" si="723"/>
        <v>0</v>
      </c>
      <c r="AM364">
        <f t="shared" si="724"/>
        <v>0</v>
      </c>
      <c r="AN364">
        <f t="shared" si="725"/>
        <v>0</v>
      </c>
      <c r="AO364">
        <f t="shared" si="726"/>
        <v>0</v>
      </c>
      <c r="AP364">
        <f t="shared" si="727"/>
        <v>0</v>
      </c>
      <c r="AQ364">
        <f t="shared" si="728"/>
        <v>0</v>
      </c>
      <c r="AR364">
        <f t="shared" si="729"/>
        <v>0</v>
      </c>
      <c r="AS364">
        <f t="shared" si="730"/>
        <v>0</v>
      </c>
      <c r="AT364">
        <f t="shared" si="700"/>
        <v>0</v>
      </c>
      <c r="AU364">
        <f t="shared" si="731"/>
        <v>0</v>
      </c>
      <c r="AV364">
        <f t="shared" si="732"/>
        <v>0</v>
      </c>
      <c r="AW364">
        <f t="shared" si="701"/>
        <v>0</v>
      </c>
      <c r="AX364">
        <f t="shared" si="733"/>
        <v>0</v>
      </c>
      <c r="AY364">
        <f t="shared" si="734"/>
        <v>0</v>
      </c>
      <c r="AZ364">
        <f t="shared" si="735"/>
        <v>0</v>
      </c>
      <c r="BA364">
        <f t="shared" si="736"/>
        <v>0</v>
      </c>
      <c r="BB364">
        <f t="shared" si="737"/>
        <v>0</v>
      </c>
      <c r="BC364">
        <f t="shared" si="738"/>
        <v>0</v>
      </c>
      <c r="BD364">
        <f t="shared" si="739"/>
        <v>0</v>
      </c>
      <c r="BE364">
        <f t="shared" si="740"/>
        <v>0</v>
      </c>
      <c r="BF364">
        <f t="shared" si="741"/>
        <v>0</v>
      </c>
      <c r="BG364">
        <f t="shared" si="742"/>
        <v>0</v>
      </c>
      <c r="BH364">
        <f t="shared" si="743"/>
        <v>0</v>
      </c>
      <c r="BI364">
        <f t="shared" si="744"/>
        <v>0</v>
      </c>
      <c r="BJ364">
        <f t="shared" si="745"/>
        <v>0</v>
      </c>
      <c r="BK364">
        <f t="shared" si="746"/>
        <v>0</v>
      </c>
      <c r="BL364">
        <f t="shared" si="747"/>
        <v>0</v>
      </c>
      <c r="BM364">
        <f t="shared" si="748"/>
        <v>0</v>
      </c>
      <c r="BN364">
        <f t="shared" si="749"/>
        <v>0</v>
      </c>
      <c r="BO364">
        <f t="shared" si="750"/>
        <v>0</v>
      </c>
      <c r="BP364">
        <f t="shared" si="751"/>
        <v>0</v>
      </c>
      <c r="BQ364">
        <f t="shared" si="752"/>
        <v>0</v>
      </c>
      <c r="BR364">
        <f t="shared" si="753"/>
        <v>0</v>
      </c>
      <c r="BS364">
        <f t="shared" si="754"/>
        <v>0</v>
      </c>
      <c r="BT364">
        <f t="shared" si="755"/>
        <v>0</v>
      </c>
      <c r="BU364">
        <f t="shared" si="756"/>
        <v>0</v>
      </c>
      <c r="BV364">
        <f t="shared" si="757"/>
        <v>0</v>
      </c>
      <c r="BW364">
        <f t="shared" si="758"/>
        <v>0</v>
      </c>
      <c r="BX364">
        <f t="shared" si="759"/>
        <v>0</v>
      </c>
      <c r="BY364">
        <f t="shared" si="760"/>
        <v>0</v>
      </c>
      <c r="BZ364">
        <f t="shared" si="761"/>
        <v>0</v>
      </c>
      <c r="CA364">
        <f t="shared" si="762"/>
        <v>0</v>
      </c>
      <c r="CB364">
        <f t="shared" si="763"/>
        <v>0</v>
      </c>
      <c r="CC364">
        <f t="shared" si="764"/>
        <v>0</v>
      </c>
      <c r="CD364">
        <f t="shared" si="765"/>
        <v>0</v>
      </c>
      <c r="CE364">
        <f t="shared" si="766"/>
        <v>0</v>
      </c>
      <c r="CF364">
        <f t="shared" si="767"/>
        <v>0</v>
      </c>
      <c r="CG364">
        <f t="shared" si="768"/>
        <v>0</v>
      </c>
      <c r="CH364">
        <f t="shared" si="769"/>
        <v>0</v>
      </c>
      <c r="CI364">
        <f t="shared" si="770"/>
        <v>0</v>
      </c>
      <c r="CJ364">
        <f t="shared" si="771"/>
        <v>0</v>
      </c>
      <c r="CK364">
        <f t="shared" si="772"/>
        <v>0</v>
      </c>
      <c r="CL364" t="str">
        <f t="shared" si="773"/>
        <v/>
      </c>
      <c r="CM364" t="str">
        <f t="shared" si="774"/>
        <v/>
      </c>
      <c r="CN364" t="str">
        <f t="shared" si="775"/>
        <v/>
      </c>
      <c r="CO364" t="str">
        <f t="shared" si="776"/>
        <v/>
      </c>
      <c r="CP364" t="str">
        <f t="shared" si="777"/>
        <v/>
      </c>
      <c r="CQ364" t="str">
        <f t="shared" si="778"/>
        <v/>
      </c>
      <c r="CR364" t="str">
        <f t="shared" si="779"/>
        <v/>
      </c>
      <c r="CS364" t="str">
        <f t="shared" si="780"/>
        <v/>
      </c>
      <c r="CT364" t="str">
        <f t="shared" si="781"/>
        <v/>
      </c>
      <c r="CU364" t="str">
        <f t="shared" si="782"/>
        <v/>
      </c>
      <c r="CV364" t="str">
        <f t="shared" si="783"/>
        <v/>
      </c>
      <c r="CW364" t="str">
        <f t="shared" si="784"/>
        <v/>
      </c>
      <c r="CX364" t="str">
        <f t="shared" si="785"/>
        <v/>
      </c>
      <c r="CY364" t="str">
        <f t="shared" si="786"/>
        <v/>
      </c>
      <c r="CZ364" t="str">
        <f t="shared" si="787"/>
        <v/>
      </c>
      <c r="DA364" t="str">
        <f t="shared" si="788"/>
        <v/>
      </c>
      <c r="DB364" t="str">
        <f t="shared" si="789"/>
        <v/>
      </c>
      <c r="DC364" t="str">
        <f t="shared" si="790"/>
        <v/>
      </c>
      <c r="DD364" t="str">
        <f t="shared" si="791"/>
        <v/>
      </c>
      <c r="DE364" t="str">
        <f t="shared" si="792"/>
        <v/>
      </c>
      <c r="DF364" t="str">
        <f t="shared" si="793"/>
        <v/>
      </c>
      <c r="DG364" t="str">
        <f t="shared" si="794"/>
        <v/>
      </c>
      <c r="DH364" t="str">
        <f t="shared" si="795"/>
        <v/>
      </c>
      <c r="DI364" t="str">
        <f t="shared" si="796"/>
        <v/>
      </c>
      <c r="DJ364" t="str">
        <f t="shared" si="797"/>
        <v/>
      </c>
      <c r="DK364" t="str">
        <f t="shared" si="798"/>
        <v/>
      </c>
      <c r="DL364" t="str">
        <f t="shared" si="799"/>
        <v/>
      </c>
      <c r="DM364" t="str">
        <f t="shared" si="800"/>
        <v/>
      </c>
      <c r="DN364" t="str">
        <f t="shared" si="801"/>
        <v/>
      </c>
      <c r="DO364" t="str">
        <f t="shared" si="802"/>
        <v/>
      </c>
      <c r="DP364" t="str">
        <f t="shared" si="803"/>
        <v/>
      </c>
      <c r="DQ364" t="str">
        <f t="shared" si="804"/>
        <v/>
      </c>
      <c r="DR364" t="str">
        <f t="shared" si="805"/>
        <v/>
      </c>
      <c r="DS364" t="str">
        <f t="shared" si="806"/>
        <v/>
      </c>
      <c r="DT364" t="str">
        <f t="shared" si="807"/>
        <v/>
      </c>
      <c r="DU364">
        <f t="shared" si="808"/>
        <v>0</v>
      </c>
      <c r="DV364">
        <f t="shared" si="809"/>
        <v>0</v>
      </c>
      <c r="DW364">
        <f t="shared" si="810"/>
        <v>0</v>
      </c>
      <c r="DX364" t="str">
        <f t="shared" si="811"/>
        <v/>
      </c>
      <c r="DY364" t="str">
        <f t="shared" si="812"/>
        <v/>
      </c>
      <c r="DZ364" t="str">
        <f t="shared" si="813"/>
        <v/>
      </c>
      <c r="EA364" s="5">
        <f t="shared" si="814"/>
        <v>0</v>
      </c>
      <c r="EB364" s="3">
        <f t="shared" si="815"/>
        <v>0</v>
      </c>
    </row>
    <row r="365" spans="2:132" x14ac:dyDescent="0.2">
      <c r="B365" s="25">
        <v>360</v>
      </c>
      <c r="C365" s="26">
        <f>Zisk!D379</f>
        <v>0</v>
      </c>
      <c r="D365">
        <f>Zisk!E379</f>
        <v>0</v>
      </c>
      <c r="E365" s="66" t="str">
        <f t="shared" si="702"/>
        <v/>
      </c>
      <c r="F365" t="str">
        <f t="shared" si="703"/>
        <v/>
      </c>
      <c r="G365" s="66" t="str">
        <f t="shared" si="704"/>
        <v/>
      </c>
      <c r="H365" s="25"/>
      <c r="I365" s="25"/>
      <c r="J365">
        <f>VstupniParametry_SKRYT!$D$5</f>
        <v>0.02</v>
      </c>
      <c r="K365">
        <f>VstupniParametry_SKRYT!$D$6</f>
        <v>0.06</v>
      </c>
      <c r="L365">
        <f>VstupniParametry_SKRYT!$D$7</f>
        <v>0.06</v>
      </c>
      <c r="M365">
        <f>VstupniParametry_SKRYT!$D$8</f>
        <v>0.06</v>
      </c>
      <c r="N365">
        <f>VstupniParametry_SKRYT!$D$9</f>
        <v>1.7999999999999999E-2</v>
      </c>
      <c r="O365" s="27">
        <f>VstupniParametry_SKRYT!$D$10</f>
        <v>0.01</v>
      </c>
      <c r="P365" s="27">
        <f>VstupniParametry_SKRYT!$D$11</f>
        <v>0.01</v>
      </c>
      <c r="Q365" s="27">
        <f>VstupniParametry_SKRYT!$D$12</f>
        <v>0.01</v>
      </c>
      <c r="R365" s="27">
        <f>VstupniParametry_SKRYT!$D$13</f>
        <v>0.01</v>
      </c>
      <c r="S365" s="27">
        <f>VstupniParametry_SKRYT!$D$14</f>
        <v>0.01</v>
      </c>
      <c r="T365">
        <f t="shared" si="705"/>
        <v>0</v>
      </c>
      <c r="U365">
        <f t="shared" si="706"/>
        <v>0</v>
      </c>
      <c r="V365">
        <f t="shared" si="707"/>
        <v>0</v>
      </c>
      <c r="W365">
        <f t="shared" si="708"/>
        <v>0</v>
      </c>
      <c r="X365">
        <f t="shared" si="709"/>
        <v>0</v>
      </c>
      <c r="Y365">
        <f t="shared" si="710"/>
        <v>0</v>
      </c>
      <c r="Z365">
        <f t="shared" si="711"/>
        <v>0</v>
      </c>
      <c r="AA365">
        <f t="shared" si="712"/>
        <v>0</v>
      </c>
      <c r="AB365">
        <f t="shared" si="713"/>
        <v>0</v>
      </c>
      <c r="AC365">
        <f t="shared" si="714"/>
        <v>0</v>
      </c>
      <c r="AD365">
        <f t="shared" si="715"/>
        <v>0</v>
      </c>
      <c r="AE365">
        <f t="shared" si="716"/>
        <v>0</v>
      </c>
      <c r="AF365">
        <f t="shared" si="717"/>
        <v>0</v>
      </c>
      <c r="AG365">
        <f t="shared" si="718"/>
        <v>0</v>
      </c>
      <c r="AH365">
        <f t="shared" si="719"/>
        <v>0</v>
      </c>
      <c r="AI365">
        <f t="shared" si="720"/>
        <v>0</v>
      </c>
      <c r="AJ365">
        <f t="shared" si="721"/>
        <v>0</v>
      </c>
      <c r="AK365">
        <f t="shared" si="722"/>
        <v>0</v>
      </c>
      <c r="AL365">
        <f t="shared" si="723"/>
        <v>0</v>
      </c>
      <c r="AM365">
        <f t="shared" si="724"/>
        <v>0</v>
      </c>
      <c r="AN365">
        <f t="shared" si="725"/>
        <v>0</v>
      </c>
      <c r="AO365">
        <f t="shared" si="726"/>
        <v>0</v>
      </c>
      <c r="AP365">
        <f t="shared" si="727"/>
        <v>0</v>
      </c>
      <c r="AQ365">
        <f t="shared" si="728"/>
        <v>0</v>
      </c>
      <c r="AR365">
        <f t="shared" si="729"/>
        <v>0</v>
      </c>
      <c r="AS365">
        <f t="shared" si="730"/>
        <v>0</v>
      </c>
      <c r="AT365">
        <f t="shared" si="700"/>
        <v>0</v>
      </c>
      <c r="AU365">
        <f t="shared" si="731"/>
        <v>0</v>
      </c>
      <c r="AV365">
        <f t="shared" si="732"/>
        <v>0</v>
      </c>
      <c r="AW365">
        <f t="shared" si="701"/>
        <v>0</v>
      </c>
      <c r="AX365">
        <f t="shared" si="733"/>
        <v>0</v>
      </c>
      <c r="AY365">
        <f t="shared" si="734"/>
        <v>0</v>
      </c>
      <c r="AZ365">
        <f t="shared" si="735"/>
        <v>0</v>
      </c>
      <c r="BA365">
        <f t="shared" si="736"/>
        <v>0</v>
      </c>
      <c r="BB365">
        <f t="shared" si="737"/>
        <v>0</v>
      </c>
      <c r="BC365">
        <f t="shared" si="738"/>
        <v>0</v>
      </c>
      <c r="BD365">
        <f t="shared" si="739"/>
        <v>0</v>
      </c>
      <c r="BE365">
        <f t="shared" si="740"/>
        <v>0</v>
      </c>
      <c r="BF365">
        <f t="shared" si="741"/>
        <v>0</v>
      </c>
      <c r="BG365">
        <f t="shared" si="742"/>
        <v>0</v>
      </c>
      <c r="BH365">
        <f t="shared" si="743"/>
        <v>0</v>
      </c>
      <c r="BI365">
        <f t="shared" si="744"/>
        <v>0</v>
      </c>
      <c r="BJ365">
        <f t="shared" si="745"/>
        <v>0</v>
      </c>
      <c r="BK365">
        <f t="shared" si="746"/>
        <v>0</v>
      </c>
      <c r="BL365">
        <f t="shared" si="747"/>
        <v>0</v>
      </c>
      <c r="BM365">
        <f t="shared" si="748"/>
        <v>0</v>
      </c>
      <c r="BN365">
        <f t="shared" si="749"/>
        <v>0</v>
      </c>
      <c r="BO365">
        <f t="shared" si="750"/>
        <v>0</v>
      </c>
      <c r="BP365">
        <f t="shared" si="751"/>
        <v>0</v>
      </c>
      <c r="BQ365">
        <f t="shared" si="752"/>
        <v>0</v>
      </c>
      <c r="BR365">
        <f t="shared" si="753"/>
        <v>0</v>
      </c>
      <c r="BS365">
        <f t="shared" si="754"/>
        <v>0</v>
      </c>
      <c r="BT365">
        <f t="shared" si="755"/>
        <v>0</v>
      </c>
      <c r="BU365">
        <f t="shared" si="756"/>
        <v>0</v>
      </c>
      <c r="BV365">
        <f t="shared" si="757"/>
        <v>0</v>
      </c>
      <c r="BW365">
        <f t="shared" si="758"/>
        <v>0</v>
      </c>
      <c r="BX365">
        <f t="shared" si="759"/>
        <v>0</v>
      </c>
      <c r="BY365">
        <f t="shared" si="760"/>
        <v>0</v>
      </c>
      <c r="BZ365">
        <f t="shared" si="761"/>
        <v>0</v>
      </c>
      <c r="CA365">
        <f t="shared" si="762"/>
        <v>0</v>
      </c>
      <c r="CB365">
        <f t="shared" si="763"/>
        <v>0</v>
      </c>
      <c r="CC365">
        <f t="shared" si="764"/>
        <v>0</v>
      </c>
      <c r="CD365">
        <f t="shared" si="765"/>
        <v>0</v>
      </c>
      <c r="CE365">
        <f t="shared" si="766"/>
        <v>0</v>
      </c>
      <c r="CF365">
        <f t="shared" si="767"/>
        <v>0</v>
      </c>
      <c r="CG365">
        <f t="shared" si="768"/>
        <v>0</v>
      </c>
      <c r="CH365">
        <f t="shared" si="769"/>
        <v>0</v>
      </c>
      <c r="CI365">
        <f t="shared" si="770"/>
        <v>0</v>
      </c>
      <c r="CJ365">
        <f t="shared" si="771"/>
        <v>0</v>
      </c>
      <c r="CK365">
        <f t="shared" si="772"/>
        <v>0</v>
      </c>
      <c r="CL365" t="str">
        <f t="shared" si="773"/>
        <v/>
      </c>
      <c r="CM365" t="str">
        <f t="shared" si="774"/>
        <v/>
      </c>
      <c r="CN365" t="str">
        <f t="shared" si="775"/>
        <v/>
      </c>
      <c r="CO365" t="str">
        <f t="shared" si="776"/>
        <v/>
      </c>
      <c r="CP365" t="str">
        <f t="shared" si="777"/>
        <v/>
      </c>
      <c r="CQ365" t="str">
        <f t="shared" si="778"/>
        <v/>
      </c>
      <c r="CR365" t="str">
        <f t="shared" si="779"/>
        <v/>
      </c>
      <c r="CS365" t="str">
        <f t="shared" si="780"/>
        <v/>
      </c>
      <c r="CT365" t="str">
        <f t="shared" si="781"/>
        <v/>
      </c>
      <c r="CU365" t="str">
        <f t="shared" si="782"/>
        <v/>
      </c>
      <c r="CV365" t="str">
        <f t="shared" si="783"/>
        <v/>
      </c>
      <c r="CW365" t="str">
        <f t="shared" si="784"/>
        <v/>
      </c>
      <c r="CX365" t="str">
        <f t="shared" si="785"/>
        <v/>
      </c>
      <c r="CY365" t="str">
        <f t="shared" si="786"/>
        <v/>
      </c>
      <c r="CZ365" t="str">
        <f t="shared" si="787"/>
        <v/>
      </c>
      <c r="DA365" t="str">
        <f t="shared" si="788"/>
        <v/>
      </c>
      <c r="DB365" t="str">
        <f t="shared" si="789"/>
        <v/>
      </c>
      <c r="DC365" t="str">
        <f t="shared" si="790"/>
        <v/>
      </c>
      <c r="DD365" t="str">
        <f t="shared" si="791"/>
        <v/>
      </c>
      <c r="DE365" t="str">
        <f t="shared" si="792"/>
        <v/>
      </c>
      <c r="DF365" t="str">
        <f t="shared" si="793"/>
        <v/>
      </c>
      <c r="DG365" t="str">
        <f t="shared" si="794"/>
        <v/>
      </c>
      <c r="DH365" t="str">
        <f t="shared" si="795"/>
        <v/>
      </c>
      <c r="DI365" t="str">
        <f t="shared" si="796"/>
        <v/>
      </c>
      <c r="DJ365" t="str">
        <f t="shared" si="797"/>
        <v/>
      </c>
      <c r="DK365" t="str">
        <f t="shared" si="798"/>
        <v/>
      </c>
      <c r="DL365" t="str">
        <f t="shared" si="799"/>
        <v/>
      </c>
      <c r="DM365" t="str">
        <f t="shared" si="800"/>
        <v/>
      </c>
      <c r="DN365" t="str">
        <f t="shared" si="801"/>
        <v/>
      </c>
      <c r="DO365" t="str">
        <f t="shared" si="802"/>
        <v/>
      </c>
      <c r="DP365" t="str">
        <f t="shared" si="803"/>
        <v/>
      </c>
      <c r="DQ365" t="str">
        <f t="shared" si="804"/>
        <v/>
      </c>
      <c r="DR365" t="str">
        <f t="shared" si="805"/>
        <v/>
      </c>
      <c r="DS365" t="str">
        <f t="shared" si="806"/>
        <v/>
      </c>
      <c r="DT365" t="str">
        <f t="shared" si="807"/>
        <v/>
      </c>
      <c r="DU365">
        <f t="shared" si="808"/>
        <v>0</v>
      </c>
      <c r="DV365">
        <f t="shared" si="809"/>
        <v>0</v>
      </c>
      <c r="DW365">
        <f t="shared" si="810"/>
        <v>0</v>
      </c>
      <c r="DX365" t="str">
        <f t="shared" si="811"/>
        <v/>
      </c>
      <c r="DY365" t="str">
        <f t="shared" si="812"/>
        <v/>
      </c>
      <c r="DZ365" t="str">
        <f t="shared" si="813"/>
        <v/>
      </c>
      <c r="EA365" s="5">
        <f t="shared" si="814"/>
        <v>0</v>
      </c>
      <c r="EB365" s="3">
        <f t="shared" si="815"/>
        <v>0</v>
      </c>
    </row>
    <row r="366" spans="2:132" x14ac:dyDescent="0.2">
      <c r="B366">
        <v>361</v>
      </c>
      <c r="C366" s="3">
        <f>Zisk!D380</f>
        <v>0</v>
      </c>
      <c r="D366">
        <f>Zisk!E380</f>
        <v>0</v>
      </c>
      <c r="E366" s="66" t="str">
        <f t="shared" si="702"/>
        <v/>
      </c>
      <c r="F366" t="str">
        <f t="shared" si="703"/>
        <v/>
      </c>
      <c r="G366" s="66" t="str">
        <f t="shared" si="704"/>
        <v/>
      </c>
      <c r="J366">
        <f>VstupniParametry_SKRYT!$D$5</f>
        <v>0.02</v>
      </c>
      <c r="K366">
        <f>VstupniParametry_SKRYT!$D$6</f>
        <v>0.06</v>
      </c>
      <c r="L366">
        <f>VstupniParametry_SKRYT!$D$7</f>
        <v>0.06</v>
      </c>
      <c r="M366">
        <f>VstupniParametry_SKRYT!$D$8</f>
        <v>0.06</v>
      </c>
      <c r="N366">
        <f>VstupniParametry_SKRYT!$D$9</f>
        <v>1.7999999999999999E-2</v>
      </c>
      <c r="O366" s="27">
        <f>VstupniParametry_SKRYT!$D$10</f>
        <v>0.01</v>
      </c>
      <c r="P366" s="27">
        <f>VstupniParametry_SKRYT!$D$11</f>
        <v>0.01</v>
      </c>
      <c r="Q366" s="27">
        <f>VstupniParametry_SKRYT!$D$12</f>
        <v>0.01</v>
      </c>
      <c r="R366" s="27">
        <f>VstupniParametry_SKRYT!$D$13</f>
        <v>0.01</v>
      </c>
      <c r="S366" s="27">
        <f>VstupniParametry_SKRYT!$D$14</f>
        <v>0.01</v>
      </c>
      <c r="T366">
        <f t="shared" si="705"/>
        <v>0</v>
      </c>
      <c r="U366">
        <f t="shared" si="706"/>
        <v>0</v>
      </c>
      <c r="V366">
        <f t="shared" si="707"/>
        <v>0</v>
      </c>
      <c r="W366">
        <f t="shared" si="708"/>
        <v>0</v>
      </c>
      <c r="X366">
        <f t="shared" si="709"/>
        <v>0</v>
      </c>
      <c r="Y366">
        <f t="shared" si="710"/>
        <v>0</v>
      </c>
      <c r="Z366">
        <f t="shared" si="711"/>
        <v>0</v>
      </c>
      <c r="AA366">
        <f t="shared" si="712"/>
        <v>0</v>
      </c>
      <c r="AB366">
        <f t="shared" si="713"/>
        <v>0</v>
      </c>
      <c r="AC366">
        <f t="shared" si="714"/>
        <v>0</v>
      </c>
      <c r="AD366">
        <f t="shared" si="715"/>
        <v>0</v>
      </c>
      <c r="AE366">
        <f t="shared" si="716"/>
        <v>0</v>
      </c>
      <c r="AF366">
        <f t="shared" si="717"/>
        <v>0</v>
      </c>
      <c r="AG366">
        <f t="shared" si="718"/>
        <v>0</v>
      </c>
      <c r="AH366">
        <f t="shared" si="719"/>
        <v>0</v>
      </c>
      <c r="AI366">
        <f t="shared" si="720"/>
        <v>0</v>
      </c>
      <c r="AJ366">
        <f t="shared" si="721"/>
        <v>0</v>
      </c>
      <c r="AK366">
        <f t="shared" si="722"/>
        <v>0</v>
      </c>
      <c r="AL366">
        <f t="shared" si="723"/>
        <v>0</v>
      </c>
      <c r="AM366">
        <f t="shared" si="724"/>
        <v>0</v>
      </c>
      <c r="AN366">
        <f t="shared" si="725"/>
        <v>0</v>
      </c>
      <c r="AO366">
        <f t="shared" si="726"/>
        <v>0</v>
      </c>
      <c r="AP366">
        <f t="shared" si="727"/>
        <v>0</v>
      </c>
      <c r="AQ366">
        <f t="shared" si="728"/>
        <v>0</v>
      </c>
      <c r="AR366">
        <f t="shared" si="729"/>
        <v>0</v>
      </c>
      <c r="AS366">
        <f t="shared" si="730"/>
        <v>0</v>
      </c>
      <c r="AT366">
        <f t="shared" si="700"/>
        <v>0</v>
      </c>
      <c r="AU366">
        <f t="shared" si="731"/>
        <v>0</v>
      </c>
      <c r="AV366">
        <f t="shared" si="732"/>
        <v>0</v>
      </c>
      <c r="AW366">
        <f t="shared" si="701"/>
        <v>0</v>
      </c>
      <c r="AX366">
        <f t="shared" si="733"/>
        <v>0</v>
      </c>
      <c r="AY366">
        <f t="shared" si="734"/>
        <v>0</v>
      </c>
      <c r="AZ366">
        <f t="shared" si="735"/>
        <v>0</v>
      </c>
      <c r="BA366">
        <f t="shared" si="736"/>
        <v>0</v>
      </c>
      <c r="BB366">
        <f t="shared" si="737"/>
        <v>0</v>
      </c>
      <c r="BC366">
        <f t="shared" si="738"/>
        <v>0</v>
      </c>
      <c r="BD366">
        <f t="shared" si="739"/>
        <v>0</v>
      </c>
      <c r="BE366">
        <f t="shared" si="740"/>
        <v>0</v>
      </c>
      <c r="BF366">
        <f t="shared" si="741"/>
        <v>0</v>
      </c>
      <c r="BG366">
        <f t="shared" si="742"/>
        <v>0</v>
      </c>
      <c r="BH366">
        <f t="shared" si="743"/>
        <v>0</v>
      </c>
      <c r="BI366">
        <f t="shared" si="744"/>
        <v>0</v>
      </c>
      <c r="BJ366">
        <f t="shared" si="745"/>
        <v>0</v>
      </c>
      <c r="BK366">
        <f t="shared" si="746"/>
        <v>0</v>
      </c>
      <c r="BL366">
        <f t="shared" si="747"/>
        <v>0</v>
      </c>
      <c r="BM366">
        <f t="shared" si="748"/>
        <v>0</v>
      </c>
      <c r="BN366">
        <f t="shared" si="749"/>
        <v>0</v>
      </c>
      <c r="BO366">
        <f t="shared" si="750"/>
        <v>0</v>
      </c>
      <c r="BP366">
        <f t="shared" si="751"/>
        <v>0</v>
      </c>
      <c r="BQ366">
        <f t="shared" si="752"/>
        <v>0</v>
      </c>
      <c r="BR366">
        <f t="shared" si="753"/>
        <v>0</v>
      </c>
      <c r="BS366">
        <f t="shared" si="754"/>
        <v>0</v>
      </c>
      <c r="BT366">
        <f t="shared" si="755"/>
        <v>0</v>
      </c>
      <c r="BU366">
        <f t="shared" si="756"/>
        <v>0</v>
      </c>
      <c r="BV366">
        <f t="shared" si="757"/>
        <v>0</v>
      </c>
      <c r="BW366">
        <f t="shared" si="758"/>
        <v>0</v>
      </c>
      <c r="BX366">
        <f t="shared" si="759"/>
        <v>0</v>
      </c>
      <c r="BY366">
        <f t="shared" si="760"/>
        <v>0</v>
      </c>
      <c r="BZ366">
        <f t="shared" si="761"/>
        <v>0</v>
      </c>
      <c r="CA366">
        <f t="shared" si="762"/>
        <v>0</v>
      </c>
      <c r="CB366">
        <f t="shared" si="763"/>
        <v>0</v>
      </c>
      <c r="CC366">
        <f t="shared" si="764"/>
        <v>0</v>
      </c>
      <c r="CD366">
        <f t="shared" si="765"/>
        <v>0</v>
      </c>
      <c r="CE366">
        <f t="shared" si="766"/>
        <v>0</v>
      </c>
      <c r="CF366">
        <f t="shared" si="767"/>
        <v>0</v>
      </c>
      <c r="CG366">
        <f t="shared" si="768"/>
        <v>0</v>
      </c>
      <c r="CH366">
        <f t="shared" si="769"/>
        <v>0</v>
      </c>
      <c r="CI366">
        <f t="shared" si="770"/>
        <v>0</v>
      </c>
      <c r="CJ366">
        <f t="shared" si="771"/>
        <v>0</v>
      </c>
      <c r="CK366">
        <f t="shared" si="772"/>
        <v>0</v>
      </c>
      <c r="CL366" t="str">
        <f t="shared" si="773"/>
        <v/>
      </c>
      <c r="CM366" t="str">
        <f t="shared" si="774"/>
        <v/>
      </c>
      <c r="CN366" t="str">
        <f t="shared" si="775"/>
        <v/>
      </c>
      <c r="CO366" t="str">
        <f t="shared" si="776"/>
        <v/>
      </c>
      <c r="CP366" t="str">
        <f t="shared" si="777"/>
        <v/>
      </c>
      <c r="CQ366" t="str">
        <f t="shared" si="778"/>
        <v/>
      </c>
      <c r="CR366" t="str">
        <f t="shared" si="779"/>
        <v/>
      </c>
      <c r="CS366" t="str">
        <f t="shared" si="780"/>
        <v/>
      </c>
      <c r="CT366" t="str">
        <f t="shared" si="781"/>
        <v/>
      </c>
      <c r="CU366" t="str">
        <f t="shared" si="782"/>
        <v/>
      </c>
      <c r="CV366" t="str">
        <f t="shared" si="783"/>
        <v/>
      </c>
      <c r="CW366" t="str">
        <f t="shared" si="784"/>
        <v/>
      </c>
      <c r="CX366" t="str">
        <f t="shared" si="785"/>
        <v/>
      </c>
      <c r="CY366" t="str">
        <f t="shared" si="786"/>
        <v/>
      </c>
      <c r="CZ366" t="str">
        <f t="shared" si="787"/>
        <v/>
      </c>
      <c r="DA366" t="str">
        <f t="shared" si="788"/>
        <v/>
      </c>
      <c r="DB366" t="str">
        <f t="shared" si="789"/>
        <v/>
      </c>
      <c r="DC366" t="str">
        <f t="shared" si="790"/>
        <v/>
      </c>
      <c r="DD366" t="str">
        <f t="shared" si="791"/>
        <v/>
      </c>
      <c r="DE366" t="str">
        <f t="shared" si="792"/>
        <v/>
      </c>
      <c r="DF366" t="str">
        <f t="shared" si="793"/>
        <v/>
      </c>
      <c r="DG366" t="str">
        <f t="shared" si="794"/>
        <v/>
      </c>
      <c r="DH366" t="str">
        <f t="shared" si="795"/>
        <v/>
      </c>
      <c r="DI366" t="str">
        <f t="shared" si="796"/>
        <v/>
      </c>
      <c r="DJ366" t="str">
        <f t="shared" si="797"/>
        <v/>
      </c>
      <c r="DK366" t="str">
        <f t="shared" si="798"/>
        <v/>
      </c>
      <c r="DL366" t="str">
        <f t="shared" si="799"/>
        <v/>
      </c>
      <c r="DM366" t="str">
        <f t="shared" si="800"/>
        <v/>
      </c>
      <c r="DN366" t="str">
        <f t="shared" si="801"/>
        <v/>
      </c>
      <c r="DO366" t="str">
        <f t="shared" si="802"/>
        <v/>
      </c>
      <c r="DP366" t="str">
        <f t="shared" si="803"/>
        <v/>
      </c>
      <c r="DQ366" t="str">
        <f t="shared" si="804"/>
        <v/>
      </c>
      <c r="DR366" t="str">
        <f t="shared" si="805"/>
        <v/>
      </c>
      <c r="DS366" t="str">
        <f t="shared" si="806"/>
        <v/>
      </c>
      <c r="DT366" t="str">
        <f t="shared" si="807"/>
        <v/>
      </c>
      <c r="DU366">
        <f t="shared" si="808"/>
        <v>0</v>
      </c>
      <c r="DV366">
        <f t="shared" si="809"/>
        <v>0</v>
      </c>
      <c r="DW366">
        <f t="shared" si="810"/>
        <v>0</v>
      </c>
      <c r="DX366" t="str">
        <f t="shared" si="811"/>
        <v/>
      </c>
      <c r="DY366" t="str">
        <f t="shared" si="812"/>
        <v/>
      </c>
      <c r="DZ366" t="str">
        <f t="shared" si="813"/>
        <v/>
      </c>
      <c r="EA366" s="5">
        <f t="shared" si="814"/>
        <v>0</v>
      </c>
      <c r="EB366" s="3">
        <f t="shared" si="815"/>
        <v>0</v>
      </c>
    </row>
    <row r="367" spans="2:132" x14ac:dyDescent="0.2">
      <c r="B367" s="25">
        <v>362</v>
      </c>
      <c r="C367" s="26">
        <f>Zisk!D381</f>
        <v>0</v>
      </c>
      <c r="D367">
        <f>Zisk!E381</f>
        <v>0</v>
      </c>
      <c r="E367" s="66" t="str">
        <f t="shared" si="702"/>
        <v/>
      </c>
      <c r="F367" t="str">
        <f t="shared" si="703"/>
        <v/>
      </c>
      <c r="G367" s="66" t="str">
        <f t="shared" si="704"/>
        <v/>
      </c>
      <c r="H367" s="25"/>
      <c r="I367" s="25"/>
      <c r="J367">
        <f>VstupniParametry_SKRYT!$D$5</f>
        <v>0.02</v>
      </c>
      <c r="K367">
        <f>VstupniParametry_SKRYT!$D$6</f>
        <v>0.06</v>
      </c>
      <c r="L367">
        <f>VstupniParametry_SKRYT!$D$7</f>
        <v>0.06</v>
      </c>
      <c r="M367">
        <f>VstupniParametry_SKRYT!$D$8</f>
        <v>0.06</v>
      </c>
      <c r="N367">
        <f>VstupniParametry_SKRYT!$D$9</f>
        <v>1.7999999999999999E-2</v>
      </c>
      <c r="O367" s="27">
        <f>VstupniParametry_SKRYT!$D$10</f>
        <v>0.01</v>
      </c>
      <c r="P367" s="27">
        <f>VstupniParametry_SKRYT!$D$11</f>
        <v>0.01</v>
      </c>
      <c r="Q367" s="27">
        <f>VstupniParametry_SKRYT!$D$12</f>
        <v>0.01</v>
      </c>
      <c r="R367" s="27">
        <f>VstupniParametry_SKRYT!$D$13</f>
        <v>0.01</v>
      </c>
      <c r="S367" s="27">
        <f>VstupniParametry_SKRYT!$D$14</f>
        <v>0.01</v>
      </c>
      <c r="T367">
        <f t="shared" si="705"/>
        <v>0</v>
      </c>
      <c r="U367">
        <f t="shared" si="706"/>
        <v>0</v>
      </c>
      <c r="V367">
        <f t="shared" si="707"/>
        <v>0</v>
      </c>
      <c r="W367">
        <f t="shared" si="708"/>
        <v>0</v>
      </c>
      <c r="X367">
        <f t="shared" si="709"/>
        <v>0</v>
      </c>
      <c r="Y367">
        <f t="shared" si="710"/>
        <v>0</v>
      </c>
      <c r="Z367">
        <f t="shared" si="711"/>
        <v>0</v>
      </c>
      <c r="AA367">
        <f t="shared" si="712"/>
        <v>0</v>
      </c>
      <c r="AB367">
        <f t="shared" si="713"/>
        <v>0</v>
      </c>
      <c r="AC367">
        <f t="shared" si="714"/>
        <v>0</v>
      </c>
      <c r="AD367">
        <f t="shared" si="715"/>
        <v>0</v>
      </c>
      <c r="AE367">
        <f t="shared" si="716"/>
        <v>0</v>
      </c>
      <c r="AF367">
        <f t="shared" si="717"/>
        <v>0</v>
      </c>
      <c r="AG367">
        <f t="shared" si="718"/>
        <v>0</v>
      </c>
      <c r="AH367">
        <f t="shared" si="719"/>
        <v>0</v>
      </c>
      <c r="AI367">
        <f t="shared" si="720"/>
        <v>0</v>
      </c>
      <c r="AJ367">
        <f t="shared" si="721"/>
        <v>0</v>
      </c>
      <c r="AK367">
        <f t="shared" si="722"/>
        <v>0</v>
      </c>
      <c r="AL367">
        <f t="shared" si="723"/>
        <v>0</v>
      </c>
      <c r="AM367">
        <f t="shared" si="724"/>
        <v>0</v>
      </c>
      <c r="AN367">
        <f t="shared" si="725"/>
        <v>0</v>
      </c>
      <c r="AO367">
        <f t="shared" si="726"/>
        <v>0</v>
      </c>
      <c r="AP367">
        <f t="shared" si="727"/>
        <v>0</v>
      </c>
      <c r="AQ367">
        <f t="shared" si="728"/>
        <v>0</v>
      </c>
      <c r="AR367">
        <f t="shared" si="729"/>
        <v>0</v>
      </c>
      <c r="AS367">
        <f t="shared" si="730"/>
        <v>0</v>
      </c>
      <c r="AT367">
        <f t="shared" si="700"/>
        <v>0</v>
      </c>
      <c r="AU367">
        <f t="shared" si="731"/>
        <v>0</v>
      </c>
      <c r="AV367">
        <f t="shared" si="732"/>
        <v>0</v>
      </c>
      <c r="AW367">
        <f t="shared" si="701"/>
        <v>0</v>
      </c>
      <c r="AX367">
        <f t="shared" si="733"/>
        <v>0</v>
      </c>
      <c r="AY367">
        <f t="shared" si="734"/>
        <v>0</v>
      </c>
      <c r="AZ367">
        <f t="shared" si="735"/>
        <v>0</v>
      </c>
      <c r="BA367">
        <f t="shared" si="736"/>
        <v>0</v>
      </c>
      <c r="BB367">
        <f t="shared" si="737"/>
        <v>0</v>
      </c>
      <c r="BC367">
        <f t="shared" si="738"/>
        <v>0</v>
      </c>
      <c r="BD367">
        <f t="shared" si="739"/>
        <v>0</v>
      </c>
      <c r="BE367">
        <f t="shared" si="740"/>
        <v>0</v>
      </c>
      <c r="BF367">
        <f t="shared" si="741"/>
        <v>0</v>
      </c>
      <c r="BG367">
        <f t="shared" si="742"/>
        <v>0</v>
      </c>
      <c r="BH367">
        <f t="shared" si="743"/>
        <v>0</v>
      </c>
      <c r="BI367">
        <f t="shared" si="744"/>
        <v>0</v>
      </c>
      <c r="BJ367">
        <f t="shared" si="745"/>
        <v>0</v>
      </c>
      <c r="BK367">
        <f t="shared" si="746"/>
        <v>0</v>
      </c>
      <c r="BL367">
        <f t="shared" si="747"/>
        <v>0</v>
      </c>
      <c r="BM367">
        <f t="shared" si="748"/>
        <v>0</v>
      </c>
      <c r="BN367">
        <f t="shared" si="749"/>
        <v>0</v>
      </c>
      <c r="BO367">
        <f t="shared" si="750"/>
        <v>0</v>
      </c>
      <c r="BP367">
        <f t="shared" si="751"/>
        <v>0</v>
      </c>
      <c r="BQ367">
        <f t="shared" si="752"/>
        <v>0</v>
      </c>
      <c r="BR367">
        <f t="shared" si="753"/>
        <v>0</v>
      </c>
      <c r="BS367">
        <f t="shared" si="754"/>
        <v>0</v>
      </c>
      <c r="BT367">
        <f t="shared" si="755"/>
        <v>0</v>
      </c>
      <c r="BU367">
        <f t="shared" si="756"/>
        <v>0</v>
      </c>
      <c r="BV367">
        <f t="shared" si="757"/>
        <v>0</v>
      </c>
      <c r="BW367">
        <f t="shared" si="758"/>
        <v>0</v>
      </c>
      <c r="BX367">
        <f t="shared" si="759"/>
        <v>0</v>
      </c>
      <c r="BY367">
        <f t="shared" si="760"/>
        <v>0</v>
      </c>
      <c r="BZ367">
        <f t="shared" si="761"/>
        <v>0</v>
      </c>
      <c r="CA367">
        <f t="shared" si="762"/>
        <v>0</v>
      </c>
      <c r="CB367">
        <f t="shared" si="763"/>
        <v>0</v>
      </c>
      <c r="CC367">
        <f t="shared" si="764"/>
        <v>0</v>
      </c>
      <c r="CD367">
        <f t="shared" si="765"/>
        <v>0</v>
      </c>
      <c r="CE367">
        <f t="shared" si="766"/>
        <v>0</v>
      </c>
      <c r="CF367">
        <f t="shared" si="767"/>
        <v>0</v>
      </c>
      <c r="CG367">
        <f t="shared" si="768"/>
        <v>0</v>
      </c>
      <c r="CH367">
        <f t="shared" si="769"/>
        <v>0</v>
      </c>
      <c r="CI367">
        <f t="shared" si="770"/>
        <v>0</v>
      </c>
      <c r="CJ367">
        <f t="shared" si="771"/>
        <v>0</v>
      </c>
      <c r="CK367">
        <f t="shared" si="772"/>
        <v>0</v>
      </c>
      <c r="CL367" t="str">
        <f t="shared" si="773"/>
        <v/>
      </c>
      <c r="CM367" t="str">
        <f t="shared" si="774"/>
        <v/>
      </c>
      <c r="CN367" t="str">
        <f t="shared" si="775"/>
        <v/>
      </c>
      <c r="CO367" t="str">
        <f t="shared" si="776"/>
        <v/>
      </c>
      <c r="CP367" t="str">
        <f t="shared" si="777"/>
        <v/>
      </c>
      <c r="CQ367" t="str">
        <f t="shared" si="778"/>
        <v/>
      </c>
      <c r="CR367" t="str">
        <f t="shared" si="779"/>
        <v/>
      </c>
      <c r="CS367" t="str">
        <f t="shared" si="780"/>
        <v/>
      </c>
      <c r="CT367" t="str">
        <f t="shared" si="781"/>
        <v/>
      </c>
      <c r="CU367" t="str">
        <f t="shared" si="782"/>
        <v/>
      </c>
      <c r="CV367" t="str">
        <f t="shared" si="783"/>
        <v/>
      </c>
      <c r="CW367" t="str">
        <f t="shared" si="784"/>
        <v/>
      </c>
      <c r="CX367" t="str">
        <f t="shared" si="785"/>
        <v/>
      </c>
      <c r="CY367" t="str">
        <f t="shared" si="786"/>
        <v/>
      </c>
      <c r="CZ367" t="str">
        <f t="shared" si="787"/>
        <v/>
      </c>
      <c r="DA367" t="str">
        <f t="shared" si="788"/>
        <v/>
      </c>
      <c r="DB367" t="str">
        <f t="shared" si="789"/>
        <v/>
      </c>
      <c r="DC367" t="str">
        <f t="shared" si="790"/>
        <v/>
      </c>
      <c r="DD367" t="str">
        <f t="shared" si="791"/>
        <v/>
      </c>
      <c r="DE367" t="str">
        <f t="shared" si="792"/>
        <v/>
      </c>
      <c r="DF367" t="str">
        <f t="shared" si="793"/>
        <v/>
      </c>
      <c r="DG367" t="str">
        <f t="shared" si="794"/>
        <v/>
      </c>
      <c r="DH367" t="str">
        <f t="shared" si="795"/>
        <v/>
      </c>
      <c r="DI367" t="str">
        <f t="shared" si="796"/>
        <v/>
      </c>
      <c r="DJ367" t="str">
        <f t="shared" si="797"/>
        <v/>
      </c>
      <c r="DK367" t="str">
        <f t="shared" si="798"/>
        <v/>
      </c>
      <c r="DL367" t="str">
        <f t="shared" si="799"/>
        <v/>
      </c>
      <c r="DM367" t="str">
        <f t="shared" si="800"/>
        <v/>
      </c>
      <c r="DN367" t="str">
        <f t="shared" si="801"/>
        <v/>
      </c>
      <c r="DO367" t="str">
        <f t="shared" si="802"/>
        <v/>
      </c>
      <c r="DP367" t="str">
        <f t="shared" si="803"/>
        <v/>
      </c>
      <c r="DQ367" t="str">
        <f t="shared" si="804"/>
        <v/>
      </c>
      <c r="DR367" t="str">
        <f t="shared" si="805"/>
        <v/>
      </c>
      <c r="DS367" t="str">
        <f t="shared" si="806"/>
        <v/>
      </c>
      <c r="DT367" t="str">
        <f t="shared" si="807"/>
        <v/>
      </c>
      <c r="DU367">
        <f t="shared" si="808"/>
        <v>0</v>
      </c>
      <c r="DV367">
        <f t="shared" si="809"/>
        <v>0</v>
      </c>
      <c r="DW367">
        <f t="shared" si="810"/>
        <v>0</v>
      </c>
      <c r="DX367" t="str">
        <f t="shared" si="811"/>
        <v/>
      </c>
      <c r="DY367" t="str">
        <f t="shared" si="812"/>
        <v/>
      </c>
      <c r="DZ367" t="str">
        <f t="shared" si="813"/>
        <v/>
      </c>
      <c r="EA367" s="5">
        <f t="shared" si="814"/>
        <v>0</v>
      </c>
      <c r="EB367" s="3">
        <f t="shared" si="815"/>
        <v>0</v>
      </c>
    </row>
    <row r="368" spans="2:132" x14ac:dyDescent="0.2">
      <c r="B368">
        <v>363</v>
      </c>
      <c r="C368" s="3">
        <f>Zisk!D382</f>
        <v>0</v>
      </c>
      <c r="D368">
        <f>Zisk!E382</f>
        <v>0</v>
      </c>
      <c r="E368" s="66" t="str">
        <f t="shared" si="702"/>
        <v/>
      </c>
      <c r="F368" t="str">
        <f t="shared" si="703"/>
        <v/>
      </c>
      <c r="G368" s="66" t="str">
        <f t="shared" si="704"/>
        <v/>
      </c>
      <c r="J368">
        <f>VstupniParametry_SKRYT!$D$5</f>
        <v>0.02</v>
      </c>
      <c r="K368">
        <f>VstupniParametry_SKRYT!$D$6</f>
        <v>0.06</v>
      </c>
      <c r="L368">
        <f>VstupniParametry_SKRYT!$D$7</f>
        <v>0.06</v>
      </c>
      <c r="M368">
        <f>VstupniParametry_SKRYT!$D$8</f>
        <v>0.06</v>
      </c>
      <c r="N368">
        <f>VstupniParametry_SKRYT!$D$9</f>
        <v>1.7999999999999999E-2</v>
      </c>
      <c r="O368" s="27">
        <f>VstupniParametry_SKRYT!$D$10</f>
        <v>0.01</v>
      </c>
      <c r="P368" s="27">
        <f>VstupniParametry_SKRYT!$D$11</f>
        <v>0.01</v>
      </c>
      <c r="Q368" s="27">
        <f>VstupniParametry_SKRYT!$D$12</f>
        <v>0.01</v>
      </c>
      <c r="R368" s="27">
        <f>VstupniParametry_SKRYT!$D$13</f>
        <v>0.01</v>
      </c>
      <c r="S368" s="27">
        <f>VstupniParametry_SKRYT!$D$14</f>
        <v>0.01</v>
      </c>
      <c r="T368">
        <f t="shared" si="705"/>
        <v>0</v>
      </c>
      <c r="U368">
        <f t="shared" si="706"/>
        <v>0</v>
      </c>
      <c r="V368">
        <f t="shared" si="707"/>
        <v>0</v>
      </c>
      <c r="W368">
        <f t="shared" si="708"/>
        <v>0</v>
      </c>
      <c r="X368">
        <f t="shared" si="709"/>
        <v>0</v>
      </c>
      <c r="Y368">
        <f t="shared" si="710"/>
        <v>0</v>
      </c>
      <c r="Z368">
        <f t="shared" si="711"/>
        <v>0</v>
      </c>
      <c r="AA368">
        <f t="shared" si="712"/>
        <v>0</v>
      </c>
      <c r="AB368">
        <f t="shared" si="713"/>
        <v>0</v>
      </c>
      <c r="AC368">
        <f t="shared" si="714"/>
        <v>0</v>
      </c>
      <c r="AD368">
        <f t="shared" si="715"/>
        <v>0</v>
      </c>
      <c r="AE368">
        <f t="shared" si="716"/>
        <v>0</v>
      </c>
      <c r="AF368">
        <f t="shared" si="717"/>
        <v>0</v>
      </c>
      <c r="AG368">
        <f t="shared" si="718"/>
        <v>0</v>
      </c>
      <c r="AH368">
        <f t="shared" si="719"/>
        <v>0</v>
      </c>
      <c r="AI368">
        <f t="shared" si="720"/>
        <v>0</v>
      </c>
      <c r="AJ368">
        <f t="shared" si="721"/>
        <v>0</v>
      </c>
      <c r="AK368">
        <f t="shared" si="722"/>
        <v>0</v>
      </c>
      <c r="AL368">
        <f t="shared" si="723"/>
        <v>0</v>
      </c>
      <c r="AM368">
        <f t="shared" si="724"/>
        <v>0</v>
      </c>
      <c r="AN368">
        <f t="shared" si="725"/>
        <v>0</v>
      </c>
      <c r="AO368">
        <f t="shared" si="726"/>
        <v>0</v>
      </c>
      <c r="AP368">
        <f t="shared" si="727"/>
        <v>0</v>
      </c>
      <c r="AQ368">
        <f t="shared" si="728"/>
        <v>0</v>
      </c>
      <c r="AR368">
        <f t="shared" si="729"/>
        <v>0</v>
      </c>
      <c r="AS368">
        <f t="shared" si="730"/>
        <v>0</v>
      </c>
      <c r="AT368">
        <f t="shared" si="700"/>
        <v>0</v>
      </c>
      <c r="AU368">
        <f t="shared" si="731"/>
        <v>0</v>
      </c>
      <c r="AV368">
        <f t="shared" si="732"/>
        <v>0</v>
      </c>
      <c r="AW368">
        <f t="shared" si="701"/>
        <v>0</v>
      </c>
      <c r="AX368">
        <f t="shared" si="733"/>
        <v>0</v>
      </c>
      <c r="AY368">
        <f t="shared" si="734"/>
        <v>0</v>
      </c>
      <c r="AZ368">
        <f t="shared" si="735"/>
        <v>0</v>
      </c>
      <c r="BA368">
        <f t="shared" si="736"/>
        <v>0</v>
      </c>
      <c r="BB368">
        <f t="shared" si="737"/>
        <v>0</v>
      </c>
      <c r="BC368">
        <f t="shared" si="738"/>
        <v>0</v>
      </c>
      <c r="BD368">
        <f t="shared" si="739"/>
        <v>0</v>
      </c>
      <c r="BE368">
        <f t="shared" si="740"/>
        <v>0</v>
      </c>
      <c r="BF368">
        <f t="shared" si="741"/>
        <v>0</v>
      </c>
      <c r="BG368">
        <f t="shared" si="742"/>
        <v>0</v>
      </c>
      <c r="BH368">
        <f t="shared" si="743"/>
        <v>0</v>
      </c>
      <c r="BI368">
        <f t="shared" si="744"/>
        <v>0</v>
      </c>
      <c r="BJ368">
        <f t="shared" si="745"/>
        <v>0</v>
      </c>
      <c r="BK368">
        <f t="shared" si="746"/>
        <v>0</v>
      </c>
      <c r="BL368">
        <f t="shared" si="747"/>
        <v>0</v>
      </c>
      <c r="BM368">
        <f t="shared" si="748"/>
        <v>0</v>
      </c>
      <c r="BN368">
        <f t="shared" si="749"/>
        <v>0</v>
      </c>
      <c r="BO368">
        <f t="shared" si="750"/>
        <v>0</v>
      </c>
      <c r="BP368">
        <f t="shared" si="751"/>
        <v>0</v>
      </c>
      <c r="BQ368">
        <f t="shared" si="752"/>
        <v>0</v>
      </c>
      <c r="BR368">
        <f t="shared" si="753"/>
        <v>0</v>
      </c>
      <c r="BS368">
        <f t="shared" si="754"/>
        <v>0</v>
      </c>
      <c r="BT368">
        <f t="shared" si="755"/>
        <v>0</v>
      </c>
      <c r="BU368">
        <f t="shared" si="756"/>
        <v>0</v>
      </c>
      <c r="BV368">
        <f t="shared" si="757"/>
        <v>0</v>
      </c>
      <c r="BW368">
        <f t="shared" si="758"/>
        <v>0</v>
      </c>
      <c r="BX368">
        <f t="shared" si="759"/>
        <v>0</v>
      </c>
      <c r="BY368">
        <f t="shared" si="760"/>
        <v>0</v>
      </c>
      <c r="BZ368">
        <f t="shared" si="761"/>
        <v>0</v>
      </c>
      <c r="CA368">
        <f t="shared" si="762"/>
        <v>0</v>
      </c>
      <c r="CB368">
        <f t="shared" si="763"/>
        <v>0</v>
      </c>
      <c r="CC368">
        <f t="shared" si="764"/>
        <v>0</v>
      </c>
      <c r="CD368">
        <f t="shared" si="765"/>
        <v>0</v>
      </c>
      <c r="CE368">
        <f t="shared" si="766"/>
        <v>0</v>
      </c>
      <c r="CF368">
        <f t="shared" si="767"/>
        <v>0</v>
      </c>
      <c r="CG368">
        <f t="shared" si="768"/>
        <v>0</v>
      </c>
      <c r="CH368">
        <f t="shared" si="769"/>
        <v>0</v>
      </c>
      <c r="CI368">
        <f t="shared" si="770"/>
        <v>0</v>
      </c>
      <c r="CJ368">
        <f t="shared" si="771"/>
        <v>0</v>
      </c>
      <c r="CK368">
        <f t="shared" si="772"/>
        <v>0</v>
      </c>
      <c r="CL368" t="str">
        <f t="shared" si="773"/>
        <v/>
      </c>
      <c r="CM368" t="str">
        <f t="shared" si="774"/>
        <v/>
      </c>
      <c r="CN368" t="str">
        <f t="shared" si="775"/>
        <v/>
      </c>
      <c r="CO368" t="str">
        <f t="shared" si="776"/>
        <v/>
      </c>
      <c r="CP368" t="str">
        <f t="shared" si="777"/>
        <v/>
      </c>
      <c r="CQ368" t="str">
        <f t="shared" si="778"/>
        <v/>
      </c>
      <c r="CR368" t="str">
        <f t="shared" si="779"/>
        <v/>
      </c>
      <c r="CS368" t="str">
        <f t="shared" si="780"/>
        <v/>
      </c>
      <c r="CT368" t="str">
        <f t="shared" si="781"/>
        <v/>
      </c>
      <c r="CU368" t="str">
        <f t="shared" si="782"/>
        <v/>
      </c>
      <c r="CV368" t="str">
        <f t="shared" si="783"/>
        <v/>
      </c>
      <c r="CW368" t="str">
        <f t="shared" si="784"/>
        <v/>
      </c>
      <c r="CX368" t="str">
        <f t="shared" si="785"/>
        <v/>
      </c>
      <c r="CY368" t="str">
        <f t="shared" si="786"/>
        <v/>
      </c>
      <c r="CZ368" t="str">
        <f t="shared" si="787"/>
        <v/>
      </c>
      <c r="DA368" t="str">
        <f t="shared" si="788"/>
        <v/>
      </c>
      <c r="DB368" t="str">
        <f t="shared" si="789"/>
        <v/>
      </c>
      <c r="DC368" t="str">
        <f t="shared" si="790"/>
        <v/>
      </c>
      <c r="DD368" t="str">
        <f t="shared" si="791"/>
        <v/>
      </c>
      <c r="DE368" t="str">
        <f t="shared" si="792"/>
        <v/>
      </c>
      <c r="DF368" t="str">
        <f t="shared" si="793"/>
        <v/>
      </c>
      <c r="DG368" t="str">
        <f t="shared" si="794"/>
        <v/>
      </c>
      <c r="DH368" t="str">
        <f t="shared" si="795"/>
        <v/>
      </c>
      <c r="DI368" t="str">
        <f t="shared" si="796"/>
        <v/>
      </c>
      <c r="DJ368" t="str">
        <f t="shared" si="797"/>
        <v/>
      </c>
      <c r="DK368" t="str">
        <f t="shared" si="798"/>
        <v/>
      </c>
      <c r="DL368" t="str">
        <f t="shared" si="799"/>
        <v/>
      </c>
      <c r="DM368" t="str">
        <f t="shared" si="800"/>
        <v/>
      </c>
      <c r="DN368" t="str">
        <f t="shared" si="801"/>
        <v/>
      </c>
      <c r="DO368" t="str">
        <f t="shared" si="802"/>
        <v/>
      </c>
      <c r="DP368" t="str">
        <f t="shared" si="803"/>
        <v/>
      </c>
      <c r="DQ368" t="str">
        <f t="shared" si="804"/>
        <v/>
      </c>
      <c r="DR368" t="str">
        <f t="shared" si="805"/>
        <v/>
      </c>
      <c r="DS368" t="str">
        <f t="shared" si="806"/>
        <v/>
      </c>
      <c r="DT368" t="str">
        <f t="shared" si="807"/>
        <v/>
      </c>
      <c r="DU368">
        <f t="shared" si="808"/>
        <v>0</v>
      </c>
      <c r="DV368">
        <f t="shared" si="809"/>
        <v>0</v>
      </c>
      <c r="DW368">
        <f t="shared" si="810"/>
        <v>0</v>
      </c>
      <c r="DX368" t="str">
        <f t="shared" si="811"/>
        <v/>
      </c>
      <c r="DY368" t="str">
        <f t="shared" si="812"/>
        <v/>
      </c>
      <c r="DZ368" t="str">
        <f t="shared" si="813"/>
        <v/>
      </c>
      <c r="EA368" s="5">
        <f t="shared" si="814"/>
        <v>0</v>
      </c>
      <c r="EB368" s="3">
        <f t="shared" si="815"/>
        <v>0</v>
      </c>
    </row>
    <row r="369" spans="2:132" x14ac:dyDescent="0.2">
      <c r="B369" s="25">
        <v>364</v>
      </c>
      <c r="C369" s="26">
        <f>Zisk!D383</f>
        <v>0</v>
      </c>
      <c r="D369">
        <f>Zisk!E383</f>
        <v>0</v>
      </c>
      <c r="E369" s="66" t="str">
        <f t="shared" si="702"/>
        <v/>
      </c>
      <c r="F369" t="str">
        <f t="shared" si="703"/>
        <v/>
      </c>
      <c r="G369" s="66" t="str">
        <f t="shared" si="704"/>
        <v/>
      </c>
      <c r="H369" s="25"/>
      <c r="I369" s="25"/>
      <c r="J369">
        <f>VstupniParametry_SKRYT!$D$5</f>
        <v>0.02</v>
      </c>
      <c r="K369">
        <f>VstupniParametry_SKRYT!$D$6</f>
        <v>0.06</v>
      </c>
      <c r="L369">
        <f>VstupniParametry_SKRYT!$D$7</f>
        <v>0.06</v>
      </c>
      <c r="M369">
        <f>VstupniParametry_SKRYT!$D$8</f>
        <v>0.06</v>
      </c>
      <c r="N369">
        <f>VstupniParametry_SKRYT!$D$9</f>
        <v>1.7999999999999999E-2</v>
      </c>
      <c r="O369" s="27">
        <f>VstupniParametry_SKRYT!$D$10</f>
        <v>0.01</v>
      </c>
      <c r="P369" s="27">
        <f>VstupniParametry_SKRYT!$D$11</f>
        <v>0.01</v>
      </c>
      <c r="Q369" s="27">
        <f>VstupniParametry_SKRYT!$D$12</f>
        <v>0.01</v>
      </c>
      <c r="R369" s="27">
        <f>VstupniParametry_SKRYT!$D$13</f>
        <v>0.01</v>
      </c>
      <c r="S369" s="27">
        <f>VstupniParametry_SKRYT!$D$14</f>
        <v>0.01</v>
      </c>
      <c r="T369">
        <f t="shared" si="705"/>
        <v>0</v>
      </c>
      <c r="U369">
        <f t="shared" si="706"/>
        <v>0</v>
      </c>
      <c r="V369">
        <f t="shared" si="707"/>
        <v>0</v>
      </c>
      <c r="W369">
        <f t="shared" si="708"/>
        <v>0</v>
      </c>
      <c r="X369">
        <f t="shared" si="709"/>
        <v>0</v>
      </c>
      <c r="Y369">
        <f t="shared" si="710"/>
        <v>0</v>
      </c>
      <c r="Z369">
        <f t="shared" si="711"/>
        <v>0</v>
      </c>
      <c r="AA369">
        <f t="shared" si="712"/>
        <v>0</v>
      </c>
      <c r="AB369">
        <f t="shared" si="713"/>
        <v>0</v>
      </c>
      <c r="AC369">
        <f t="shared" si="714"/>
        <v>0</v>
      </c>
      <c r="AD369">
        <f t="shared" si="715"/>
        <v>0</v>
      </c>
      <c r="AE369">
        <f t="shared" si="716"/>
        <v>0</v>
      </c>
      <c r="AF369">
        <f t="shared" si="717"/>
        <v>0</v>
      </c>
      <c r="AG369">
        <f t="shared" si="718"/>
        <v>0</v>
      </c>
      <c r="AH369">
        <f t="shared" si="719"/>
        <v>0</v>
      </c>
      <c r="AI369">
        <f t="shared" si="720"/>
        <v>0</v>
      </c>
      <c r="AJ369">
        <f t="shared" si="721"/>
        <v>0</v>
      </c>
      <c r="AK369">
        <f t="shared" si="722"/>
        <v>0</v>
      </c>
      <c r="AL369">
        <f t="shared" si="723"/>
        <v>0</v>
      </c>
      <c r="AM369">
        <f t="shared" si="724"/>
        <v>0</v>
      </c>
      <c r="AN369">
        <f t="shared" si="725"/>
        <v>0</v>
      </c>
      <c r="AO369">
        <f t="shared" si="726"/>
        <v>0</v>
      </c>
      <c r="AP369">
        <f t="shared" si="727"/>
        <v>0</v>
      </c>
      <c r="AQ369">
        <f t="shared" si="728"/>
        <v>0</v>
      </c>
      <c r="AR369">
        <f t="shared" si="729"/>
        <v>0</v>
      </c>
      <c r="AS369">
        <f t="shared" si="730"/>
        <v>0</v>
      </c>
      <c r="AT369">
        <f t="shared" si="700"/>
        <v>0</v>
      </c>
      <c r="AU369">
        <f t="shared" si="731"/>
        <v>0</v>
      </c>
      <c r="AV369">
        <f t="shared" si="732"/>
        <v>0</v>
      </c>
      <c r="AW369">
        <f t="shared" si="701"/>
        <v>0</v>
      </c>
      <c r="AX369">
        <f t="shared" si="733"/>
        <v>0</v>
      </c>
      <c r="AY369">
        <f t="shared" si="734"/>
        <v>0</v>
      </c>
      <c r="AZ369">
        <f t="shared" si="735"/>
        <v>0</v>
      </c>
      <c r="BA369">
        <f t="shared" si="736"/>
        <v>0</v>
      </c>
      <c r="BB369">
        <f t="shared" si="737"/>
        <v>0</v>
      </c>
      <c r="BC369">
        <f t="shared" si="738"/>
        <v>0</v>
      </c>
      <c r="BD369">
        <f t="shared" si="739"/>
        <v>0</v>
      </c>
      <c r="BE369">
        <f t="shared" si="740"/>
        <v>0</v>
      </c>
      <c r="BF369">
        <f t="shared" si="741"/>
        <v>0</v>
      </c>
      <c r="BG369">
        <f t="shared" si="742"/>
        <v>0</v>
      </c>
      <c r="BH369">
        <f t="shared" si="743"/>
        <v>0</v>
      </c>
      <c r="BI369">
        <f t="shared" si="744"/>
        <v>0</v>
      </c>
      <c r="BJ369">
        <f t="shared" si="745"/>
        <v>0</v>
      </c>
      <c r="BK369">
        <f t="shared" si="746"/>
        <v>0</v>
      </c>
      <c r="BL369">
        <f t="shared" si="747"/>
        <v>0</v>
      </c>
      <c r="BM369">
        <f t="shared" si="748"/>
        <v>0</v>
      </c>
      <c r="BN369">
        <f t="shared" si="749"/>
        <v>0</v>
      </c>
      <c r="BO369">
        <f t="shared" si="750"/>
        <v>0</v>
      </c>
      <c r="BP369">
        <f t="shared" si="751"/>
        <v>0</v>
      </c>
      <c r="BQ369">
        <f t="shared" si="752"/>
        <v>0</v>
      </c>
      <c r="BR369">
        <f t="shared" si="753"/>
        <v>0</v>
      </c>
      <c r="BS369">
        <f t="shared" si="754"/>
        <v>0</v>
      </c>
      <c r="BT369">
        <f t="shared" si="755"/>
        <v>0</v>
      </c>
      <c r="BU369">
        <f t="shared" si="756"/>
        <v>0</v>
      </c>
      <c r="BV369">
        <f t="shared" si="757"/>
        <v>0</v>
      </c>
      <c r="BW369">
        <f t="shared" si="758"/>
        <v>0</v>
      </c>
      <c r="BX369">
        <f t="shared" si="759"/>
        <v>0</v>
      </c>
      <c r="BY369">
        <f t="shared" si="760"/>
        <v>0</v>
      </c>
      <c r="BZ369">
        <f t="shared" si="761"/>
        <v>0</v>
      </c>
      <c r="CA369">
        <f t="shared" si="762"/>
        <v>0</v>
      </c>
      <c r="CB369">
        <f t="shared" si="763"/>
        <v>0</v>
      </c>
      <c r="CC369">
        <f t="shared" si="764"/>
        <v>0</v>
      </c>
      <c r="CD369">
        <f t="shared" si="765"/>
        <v>0</v>
      </c>
      <c r="CE369">
        <f t="shared" si="766"/>
        <v>0</v>
      </c>
      <c r="CF369">
        <f t="shared" si="767"/>
        <v>0</v>
      </c>
      <c r="CG369">
        <f t="shared" si="768"/>
        <v>0</v>
      </c>
      <c r="CH369">
        <f t="shared" si="769"/>
        <v>0</v>
      </c>
      <c r="CI369">
        <f t="shared" si="770"/>
        <v>0</v>
      </c>
      <c r="CJ369">
        <f t="shared" si="771"/>
        <v>0</v>
      </c>
      <c r="CK369">
        <f t="shared" si="772"/>
        <v>0</v>
      </c>
      <c r="CL369" t="str">
        <f t="shared" si="773"/>
        <v/>
      </c>
      <c r="CM369" t="str">
        <f t="shared" si="774"/>
        <v/>
      </c>
      <c r="CN369" t="str">
        <f t="shared" si="775"/>
        <v/>
      </c>
      <c r="CO369" t="str">
        <f t="shared" si="776"/>
        <v/>
      </c>
      <c r="CP369" t="str">
        <f t="shared" si="777"/>
        <v/>
      </c>
      <c r="CQ369" t="str">
        <f t="shared" si="778"/>
        <v/>
      </c>
      <c r="CR369" t="str">
        <f t="shared" si="779"/>
        <v/>
      </c>
      <c r="CS369" t="str">
        <f t="shared" si="780"/>
        <v/>
      </c>
      <c r="CT369" t="str">
        <f t="shared" si="781"/>
        <v/>
      </c>
      <c r="CU369" t="str">
        <f t="shared" si="782"/>
        <v/>
      </c>
      <c r="CV369" t="str">
        <f t="shared" si="783"/>
        <v/>
      </c>
      <c r="CW369" t="str">
        <f t="shared" si="784"/>
        <v/>
      </c>
      <c r="CX369" t="str">
        <f t="shared" si="785"/>
        <v/>
      </c>
      <c r="CY369" t="str">
        <f t="shared" si="786"/>
        <v/>
      </c>
      <c r="CZ369" t="str">
        <f t="shared" si="787"/>
        <v/>
      </c>
      <c r="DA369" t="str">
        <f t="shared" si="788"/>
        <v/>
      </c>
      <c r="DB369" t="str">
        <f t="shared" si="789"/>
        <v/>
      </c>
      <c r="DC369" t="str">
        <f t="shared" si="790"/>
        <v/>
      </c>
      <c r="DD369" t="str">
        <f t="shared" si="791"/>
        <v/>
      </c>
      <c r="DE369" t="str">
        <f t="shared" si="792"/>
        <v/>
      </c>
      <c r="DF369" t="str">
        <f t="shared" si="793"/>
        <v/>
      </c>
      <c r="DG369" t="str">
        <f t="shared" si="794"/>
        <v/>
      </c>
      <c r="DH369" t="str">
        <f t="shared" si="795"/>
        <v/>
      </c>
      <c r="DI369" t="str">
        <f t="shared" si="796"/>
        <v/>
      </c>
      <c r="DJ369" t="str">
        <f t="shared" si="797"/>
        <v/>
      </c>
      <c r="DK369" t="str">
        <f t="shared" si="798"/>
        <v/>
      </c>
      <c r="DL369" t="str">
        <f t="shared" si="799"/>
        <v/>
      </c>
      <c r="DM369" t="str">
        <f t="shared" si="800"/>
        <v/>
      </c>
      <c r="DN369" t="str">
        <f t="shared" si="801"/>
        <v/>
      </c>
      <c r="DO369" t="str">
        <f t="shared" si="802"/>
        <v/>
      </c>
      <c r="DP369" t="str">
        <f t="shared" si="803"/>
        <v/>
      </c>
      <c r="DQ369" t="str">
        <f t="shared" si="804"/>
        <v/>
      </c>
      <c r="DR369" t="str">
        <f t="shared" si="805"/>
        <v/>
      </c>
      <c r="DS369" t="str">
        <f t="shared" si="806"/>
        <v/>
      </c>
      <c r="DT369" t="str">
        <f t="shared" si="807"/>
        <v/>
      </c>
      <c r="DU369">
        <f t="shared" si="808"/>
        <v>0</v>
      </c>
      <c r="DV369">
        <f t="shared" si="809"/>
        <v>0</v>
      </c>
      <c r="DW369">
        <f t="shared" si="810"/>
        <v>0</v>
      </c>
      <c r="DX369" t="str">
        <f t="shared" si="811"/>
        <v/>
      </c>
      <c r="DY369" t="str">
        <f t="shared" si="812"/>
        <v/>
      </c>
      <c r="DZ369" t="str">
        <f t="shared" si="813"/>
        <v/>
      </c>
      <c r="EA369" s="5">
        <f t="shared" si="814"/>
        <v>0</v>
      </c>
      <c r="EB369" s="3">
        <f t="shared" si="815"/>
        <v>0</v>
      </c>
    </row>
    <row r="370" spans="2:132" x14ac:dyDescent="0.2">
      <c r="B370">
        <v>365</v>
      </c>
      <c r="C370" s="3">
        <f>Zisk!D384</f>
        <v>0</v>
      </c>
      <c r="D370">
        <f>Zisk!E384</f>
        <v>0</v>
      </c>
      <c r="E370" s="66" t="str">
        <f t="shared" si="702"/>
        <v/>
      </c>
      <c r="F370" t="str">
        <f t="shared" si="703"/>
        <v/>
      </c>
      <c r="G370" s="66" t="str">
        <f t="shared" si="704"/>
        <v/>
      </c>
      <c r="J370">
        <f>VstupniParametry_SKRYT!$D$5</f>
        <v>0.02</v>
      </c>
      <c r="K370">
        <f>VstupniParametry_SKRYT!$D$6</f>
        <v>0.06</v>
      </c>
      <c r="L370">
        <f>VstupniParametry_SKRYT!$D$7</f>
        <v>0.06</v>
      </c>
      <c r="M370">
        <f>VstupniParametry_SKRYT!$D$8</f>
        <v>0.06</v>
      </c>
      <c r="N370">
        <f>VstupniParametry_SKRYT!$D$9</f>
        <v>1.7999999999999999E-2</v>
      </c>
      <c r="O370" s="27">
        <f>VstupniParametry_SKRYT!$D$10</f>
        <v>0.01</v>
      </c>
      <c r="P370" s="27">
        <f>VstupniParametry_SKRYT!$D$11</f>
        <v>0.01</v>
      </c>
      <c r="Q370" s="27">
        <f>VstupniParametry_SKRYT!$D$12</f>
        <v>0.01</v>
      </c>
      <c r="R370" s="27">
        <f>VstupniParametry_SKRYT!$D$13</f>
        <v>0.01</v>
      </c>
      <c r="S370" s="27">
        <f>VstupniParametry_SKRYT!$D$14</f>
        <v>0.01</v>
      </c>
      <c r="T370">
        <f t="shared" si="705"/>
        <v>0</v>
      </c>
      <c r="U370">
        <f t="shared" si="706"/>
        <v>0</v>
      </c>
      <c r="V370">
        <f t="shared" si="707"/>
        <v>0</v>
      </c>
      <c r="W370">
        <f t="shared" si="708"/>
        <v>0</v>
      </c>
      <c r="X370">
        <f t="shared" si="709"/>
        <v>0</v>
      </c>
      <c r="Y370">
        <f t="shared" si="710"/>
        <v>0</v>
      </c>
      <c r="Z370">
        <f t="shared" si="711"/>
        <v>0</v>
      </c>
      <c r="AA370">
        <f t="shared" si="712"/>
        <v>0</v>
      </c>
      <c r="AB370">
        <f t="shared" si="713"/>
        <v>0</v>
      </c>
      <c r="AC370">
        <f t="shared" si="714"/>
        <v>0</v>
      </c>
      <c r="AD370">
        <f t="shared" si="715"/>
        <v>0</v>
      </c>
      <c r="AE370">
        <f t="shared" si="716"/>
        <v>0</v>
      </c>
      <c r="AF370">
        <f t="shared" si="717"/>
        <v>0</v>
      </c>
      <c r="AG370">
        <f t="shared" si="718"/>
        <v>0</v>
      </c>
      <c r="AH370">
        <f t="shared" si="719"/>
        <v>0</v>
      </c>
      <c r="AI370">
        <f t="shared" si="720"/>
        <v>0</v>
      </c>
      <c r="AJ370">
        <f t="shared" si="721"/>
        <v>0</v>
      </c>
      <c r="AK370">
        <f t="shared" si="722"/>
        <v>0</v>
      </c>
      <c r="AL370">
        <f t="shared" si="723"/>
        <v>0</v>
      </c>
      <c r="AM370">
        <f t="shared" si="724"/>
        <v>0</v>
      </c>
      <c r="AN370">
        <f t="shared" si="725"/>
        <v>0</v>
      </c>
      <c r="AO370">
        <f t="shared" si="726"/>
        <v>0</v>
      </c>
      <c r="AP370">
        <f t="shared" si="727"/>
        <v>0</v>
      </c>
      <c r="AQ370">
        <f t="shared" si="728"/>
        <v>0</v>
      </c>
      <c r="AR370">
        <f t="shared" si="729"/>
        <v>0</v>
      </c>
      <c r="AS370">
        <f t="shared" si="730"/>
        <v>0</v>
      </c>
      <c r="AT370">
        <f t="shared" si="700"/>
        <v>0</v>
      </c>
      <c r="AU370">
        <f t="shared" si="731"/>
        <v>0</v>
      </c>
      <c r="AV370">
        <f t="shared" si="732"/>
        <v>0</v>
      </c>
      <c r="AW370">
        <f t="shared" si="701"/>
        <v>0</v>
      </c>
      <c r="AX370">
        <f t="shared" si="733"/>
        <v>0</v>
      </c>
      <c r="AY370">
        <f t="shared" si="734"/>
        <v>0</v>
      </c>
      <c r="AZ370">
        <f t="shared" si="735"/>
        <v>0</v>
      </c>
      <c r="BA370">
        <f t="shared" si="736"/>
        <v>0</v>
      </c>
      <c r="BB370">
        <f t="shared" si="737"/>
        <v>0</v>
      </c>
      <c r="BC370">
        <f t="shared" si="738"/>
        <v>0</v>
      </c>
      <c r="BD370">
        <f t="shared" si="739"/>
        <v>0</v>
      </c>
      <c r="BE370">
        <f t="shared" si="740"/>
        <v>0</v>
      </c>
      <c r="BF370">
        <f t="shared" si="741"/>
        <v>0</v>
      </c>
      <c r="BG370">
        <f t="shared" si="742"/>
        <v>0</v>
      </c>
      <c r="BH370">
        <f t="shared" si="743"/>
        <v>0</v>
      </c>
      <c r="BI370">
        <f t="shared" si="744"/>
        <v>0</v>
      </c>
      <c r="BJ370">
        <f t="shared" si="745"/>
        <v>0</v>
      </c>
      <c r="BK370">
        <f t="shared" si="746"/>
        <v>0</v>
      </c>
      <c r="BL370">
        <f t="shared" si="747"/>
        <v>0</v>
      </c>
      <c r="BM370">
        <f t="shared" si="748"/>
        <v>0</v>
      </c>
      <c r="BN370">
        <f t="shared" si="749"/>
        <v>0</v>
      </c>
      <c r="BO370">
        <f t="shared" si="750"/>
        <v>0</v>
      </c>
      <c r="BP370">
        <f t="shared" si="751"/>
        <v>0</v>
      </c>
      <c r="BQ370">
        <f t="shared" si="752"/>
        <v>0</v>
      </c>
      <c r="BR370">
        <f t="shared" si="753"/>
        <v>0</v>
      </c>
      <c r="BS370">
        <f t="shared" si="754"/>
        <v>0</v>
      </c>
      <c r="BT370">
        <f t="shared" si="755"/>
        <v>0</v>
      </c>
      <c r="BU370">
        <f t="shared" si="756"/>
        <v>0</v>
      </c>
      <c r="BV370">
        <f t="shared" si="757"/>
        <v>0</v>
      </c>
      <c r="BW370">
        <f t="shared" si="758"/>
        <v>0</v>
      </c>
      <c r="BX370">
        <f t="shared" si="759"/>
        <v>0</v>
      </c>
      <c r="BY370">
        <f t="shared" si="760"/>
        <v>0</v>
      </c>
      <c r="BZ370">
        <f t="shared" si="761"/>
        <v>0</v>
      </c>
      <c r="CA370">
        <f t="shared" si="762"/>
        <v>0</v>
      </c>
      <c r="CB370">
        <f t="shared" si="763"/>
        <v>0</v>
      </c>
      <c r="CC370">
        <f t="shared" si="764"/>
        <v>0</v>
      </c>
      <c r="CD370">
        <f t="shared" si="765"/>
        <v>0</v>
      </c>
      <c r="CE370">
        <f t="shared" si="766"/>
        <v>0</v>
      </c>
      <c r="CF370">
        <f t="shared" si="767"/>
        <v>0</v>
      </c>
      <c r="CG370">
        <f t="shared" si="768"/>
        <v>0</v>
      </c>
      <c r="CH370">
        <f t="shared" si="769"/>
        <v>0</v>
      </c>
      <c r="CI370">
        <f t="shared" si="770"/>
        <v>0</v>
      </c>
      <c r="CJ370">
        <f t="shared" si="771"/>
        <v>0</v>
      </c>
      <c r="CK370">
        <f t="shared" si="772"/>
        <v>0</v>
      </c>
      <c r="CL370" t="str">
        <f t="shared" si="773"/>
        <v/>
      </c>
      <c r="CM370" t="str">
        <f t="shared" si="774"/>
        <v/>
      </c>
      <c r="CN370" t="str">
        <f t="shared" si="775"/>
        <v/>
      </c>
      <c r="CO370" t="str">
        <f t="shared" si="776"/>
        <v/>
      </c>
      <c r="CP370" t="str">
        <f t="shared" si="777"/>
        <v/>
      </c>
      <c r="CQ370" t="str">
        <f t="shared" si="778"/>
        <v/>
      </c>
      <c r="CR370" t="str">
        <f t="shared" si="779"/>
        <v/>
      </c>
      <c r="CS370" t="str">
        <f t="shared" si="780"/>
        <v/>
      </c>
      <c r="CT370" t="str">
        <f t="shared" si="781"/>
        <v/>
      </c>
      <c r="CU370" t="str">
        <f t="shared" si="782"/>
        <v/>
      </c>
      <c r="CV370" t="str">
        <f t="shared" si="783"/>
        <v/>
      </c>
      <c r="CW370" t="str">
        <f t="shared" si="784"/>
        <v/>
      </c>
      <c r="CX370" t="str">
        <f t="shared" si="785"/>
        <v/>
      </c>
      <c r="CY370" t="str">
        <f t="shared" si="786"/>
        <v/>
      </c>
      <c r="CZ370" t="str">
        <f t="shared" si="787"/>
        <v/>
      </c>
      <c r="DA370" t="str">
        <f t="shared" si="788"/>
        <v/>
      </c>
      <c r="DB370" t="str">
        <f t="shared" si="789"/>
        <v/>
      </c>
      <c r="DC370" t="str">
        <f t="shared" si="790"/>
        <v/>
      </c>
      <c r="DD370" t="str">
        <f t="shared" si="791"/>
        <v/>
      </c>
      <c r="DE370" t="str">
        <f t="shared" si="792"/>
        <v/>
      </c>
      <c r="DF370" t="str">
        <f t="shared" si="793"/>
        <v/>
      </c>
      <c r="DG370" t="str">
        <f t="shared" si="794"/>
        <v/>
      </c>
      <c r="DH370" t="str">
        <f t="shared" si="795"/>
        <v/>
      </c>
      <c r="DI370" t="str">
        <f t="shared" si="796"/>
        <v/>
      </c>
      <c r="DJ370" t="str">
        <f t="shared" si="797"/>
        <v/>
      </c>
      <c r="DK370" t="str">
        <f t="shared" si="798"/>
        <v/>
      </c>
      <c r="DL370" t="str">
        <f t="shared" si="799"/>
        <v/>
      </c>
      <c r="DM370" t="str">
        <f t="shared" si="800"/>
        <v/>
      </c>
      <c r="DN370" t="str">
        <f t="shared" si="801"/>
        <v/>
      </c>
      <c r="DO370" t="str">
        <f t="shared" si="802"/>
        <v/>
      </c>
      <c r="DP370" t="str">
        <f t="shared" si="803"/>
        <v/>
      </c>
      <c r="DQ370" t="str">
        <f t="shared" si="804"/>
        <v/>
      </c>
      <c r="DR370" t="str">
        <f t="shared" si="805"/>
        <v/>
      </c>
      <c r="DS370" t="str">
        <f t="shared" si="806"/>
        <v/>
      </c>
      <c r="DT370" t="str">
        <f t="shared" si="807"/>
        <v/>
      </c>
      <c r="DU370">
        <f t="shared" si="808"/>
        <v>0</v>
      </c>
      <c r="DV370">
        <f t="shared" si="809"/>
        <v>0</v>
      </c>
      <c r="DW370">
        <f t="shared" si="810"/>
        <v>0</v>
      </c>
      <c r="DX370" t="str">
        <f t="shared" si="811"/>
        <v/>
      </c>
      <c r="DY370" t="str">
        <f t="shared" si="812"/>
        <v/>
      </c>
      <c r="DZ370" t="str">
        <f t="shared" si="813"/>
        <v/>
      </c>
      <c r="EA370" s="5">
        <f t="shared" si="814"/>
        <v>0</v>
      </c>
      <c r="EB370" s="3">
        <f t="shared" si="815"/>
        <v>0</v>
      </c>
    </row>
    <row r="371" spans="2:132" x14ac:dyDescent="0.2">
      <c r="B371" s="25">
        <v>366</v>
      </c>
      <c r="C371" s="26">
        <f>Zisk!D385</f>
        <v>0</v>
      </c>
      <c r="D371">
        <f>Zisk!E385</f>
        <v>0</v>
      </c>
      <c r="E371" s="66" t="str">
        <f t="shared" si="702"/>
        <v/>
      </c>
      <c r="F371" t="str">
        <f t="shared" si="703"/>
        <v/>
      </c>
      <c r="G371" s="66" t="str">
        <f t="shared" si="704"/>
        <v/>
      </c>
      <c r="H371" s="25"/>
      <c r="I371" s="25"/>
      <c r="J371">
        <f>VstupniParametry_SKRYT!$D$5</f>
        <v>0.02</v>
      </c>
      <c r="K371">
        <f>VstupniParametry_SKRYT!$D$6</f>
        <v>0.06</v>
      </c>
      <c r="L371">
        <f>VstupniParametry_SKRYT!$D$7</f>
        <v>0.06</v>
      </c>
      <c r="M371">
        <f>VstupniParametry_SKRYT!$D$8</f>
        <v>0.06</v>
      </c>
      <c r="N371">
        <f>VstupniParametry_SKRYT!$D$9</f>
        <v>1.7999999999999999E-2</v>
      </c>
      <c r="O371" s="27">
        <f>VstupniParametry_SKRYT!$D$10</f>
        <v>0.01</v>
      </c>
      <c r="P371" s="27">
        <f>VstupniParametry_SKRYT!$D$11</f>
        <v>0.01</v>
      </c>
      <c r="Q371" s="27">
        <f>VstupniParametry_SKRYT!$D$12</f>
        <v>0.01</v>
      </c>
      <c r="R371" s="27">
        <f>VstupniParametry_SKRYT!$D$13</f>
        <v>0.01</v>
      </c>
      <c r="S371" s="27">
        <f>VstupniParametry_SKRYT!$D$14</f>
        <v>0.01</v>
      </c>
      <c r="T371">
        <f t="shared" si="705"/>
        <v>0</v>
      </c>
      <c r="U371">
        <f t="shared" si="706"/>
        <v>0</v>
      </c>
      <c r="V371">
        <f t="shared" si="707"/>
        <v>0</v>
      </c>
      <c r="W371">
        <f t="shared" si="708"/>
        <v>0</v>
      </c>
      <c r="X371">
        <f t="shared" si="709"/>
        <v>0</v>
      </c>
      <c r="Y371">
        <f t="shared" si="710"/>
        <v>0</v>
      </c>
      <c r="Z371">
        <f t="shared" si="711"/>
        <v>0</v>
      </c>
      <c r="AA371">
        <f t="shared" si="712"/>
        <v>0</v>
      </c>
      <c r="AB371">
        <f t="shared" si="713"/>
        <v>0</v>
      </c>
      <c r="AC371">
        <f t="shared" si="714"/>
        <v>0</v>
      </c>
      <c r="AD371">
        <f t="shared" si="715"/>
        <v>0</v>
      </c>
      <c r="AE371">
        <f t="shared" si="716"/>
        <v>0</v>
      </c>
      <c r="AF371">
        <f t="shared" si="717"/>
        <v>0</v>
      </c>
      <c r="AG371">
        <f t="shared" si="718"/>
        <v>0</v>
      </c>
      <c r="AH371">
        <f t="shared" si="719"/>
        <v>0</v>
      </c>
      <c r="AI371">
        <f t="shared" si="720"/>
        <v>0</v>
      </c>
      <c r="AJ371">
        <f t="shared" si="721"/>
        <v>0</v>
      </c>
      <c r="AK371">
        <f t="shared" si="722"/>
        <v>0</v>
      </c>
      <c r="AL371">
        <f t="shared" si="723"/>
        <v>0</v>
      </c>
      <c r="AM371">
        <f t="shared" si="724"/>
        <v>0</v>
      </c>
      <c r="AN371">
        <f t="shared" si="725"/>
        <v>0</v>
      </c>
      <c r="AO371">
        <f t="shared" si="726"/>
        <v>0</v>
      </c>
      <c r="AP371">
        <f t="shared" si="727"/>
        <v>0</v>
      </c>
      <c r="AQ371">
        <f t="shared" si="728"/>
        <v>0</v>
      </c>
      <c r="AR371">
        <f t="shared" si="729"/>
        <v>0</v>
      </c>
      <c r="AS371">
        <f t="shared" si="730"/>
        <v>0</v>
      </c>
      <c r="AT371">
        <f t="shared" si="700"/>
        <v>0</v>
      </c>
      <c r="AU371">
        <f t="shared" si="731"/>
        <v>0</v>
      </c>
      <c r="AV371">
        <f t="shared" si="732"/>
        <v>0</v>
      </c>
      <c r="AW371">
        <f t="shared" si="701"/>
        <v>0</v>
      </c>
      <c r="AX371">
        <f t="shared" si="733"/>
        <v>0</v>
      </c>
      <c r="AY371">
        <f t="shared" si="734"/>
        <v>0</v>
      </c>
      <c r="AZ371">
        <f t="shared" si="735"/>
        <v>0</v>
      </c>
      <c r="BA371">
        <f t="shared" si="736"/>
        <v>0</v>
      </c>
      <c r="BB371">
        <f t="shared" si="737"/>
        <v>0</v>
      </c>
      <c r="BC371">
        <f t="shared" si="738"/>
        <v>0</v>
      </c>
      <c r="BD371">
        <f t="shared" si="739"/>
        <v>0</v>
      </c>
      <c r="BE371">
        <f t="shared" si="740"/>
        <v>0</v>
      </c>
      <c r="BF371">
        <f t="shared" si="741"/>
        <v>0</v>
      </c>
      <c r="BG371">
        <f t="shared" si="742"/>
        <v>0</v>
      </c>
      <c r="BH371">
        <f t="shared" si="743"/>
        <v>0</v>
      </c>
      <c r="BI371">
        <f t="shared" si="744"/>
        <v>0</v>
      </c>
      <c r="BJ371">
        <f t="shared" si="745"/>
        <v>0</v>
      </c>
      <c r="BK371">
        <f t="shared" si="746"/>
        <v>0</v>
      </c>
      <c r="BL371">
        <f t="shared" si="747"/>
        <v>0</v>
      </c>
      <c r="BM371">
        <f t="shared" si="748"/>
        <v>0</v>
      </c>
      <c r="BN371">
        <f t="shared" si="749"/>
        <v>0</v>
      </c>
      <c r="BO371">
        <f t="shared" si="750"/>
        <v>0</v>
      </c>
      <c r="BP371">
        <f t="shared" si="751"/>
        <v>0</v>
      </c>
      <c r="BQ371">
        <f t="shared" si="752"/>
        <v>0</v>
      </c>
      <c r="BR371">
        <f t="shared" si="753"/>
        <v>0</v>
      </c>
      <c r="BS371">
        <f t="shared" si="754"/>
        <v>0</v>
      </c>
      <c r="BT371">
        <f t="shared" si="755"/>
        <v>0</v>
      </c>
      <c r="BU371">
        <f t="shared" si="756"/>
        <v>0</v>
      </c>
      <c r="BV371">
        <f t="shared" si="757"/>
        <v>0</v>
      </c>
      <c r="BW371">
        <f t="shared" si="758"/>
        <v>0</v>
      </c>
      <c r="BX371">
        <f t="shared" si="759"/>
        <v>0</v>
      </c>
      <c r="BY371">
        <f t="shared" si="760"/>
        <v>0</v>
      </c>
      <c r="BZ371">
        <f t="shared" si="761"/>
        <v>0</v>
      </c>
      <c r="CA371">
        <f t="shared" si="762"/>
        <v>0</v>
      </c>
      <c r="CB371">
        <f t="shared" si="763"/>
        <v>0</v>
      </c>
      <c r="CC371">
        <f t="shared" si="764"/>
        <v>0</v>
      </c>
      <c r="CD371">
        <f t="shared" si="765"/>
        <v>0</v>
      </c>
      <c r="CE371">
        <f t="shared" si="766"/>
        <v>0</v>
      </c>
      <c r="CF371">
        <f t="shared" si="767"/>
        <v>0</v>
      </c>
      <c r="CG371">
        <f t="shared" si="768"/>
        <v>0</v>
      </c>
      <c r="CH371">
        <f t="shared" si="769"/>
        <v>0</v>
      </c>
      <c r="CI371">
        <f t="shared" si="770"/>
        <v>0</v>
      </c>
      <c r="CJ371">
        <f t="shared" si="771"/>
        <v>0</v>
      </c>
      <c r="CK371">
        <f t="shared" si="772"/>
        <v>0</v>
      </c>
      <c r="CL371" t="str">
        <f t="shared" si="773"/>
        <v/>
      </c>
      <c r="CM371" t="str">
        <f t="shared" si="774"/>
        <v/>
      </c>
      <c r="CN371" t="str">
        <f t="shared" si="775"/>
        <v/>
      </c>
      <c r="CO371" t="str">
        <f t="shared" si="776"/>
        <v/>
      </c>
      <c r="CP371" t="str">
        <f t="shared" si="777"/>
        <v/>
      </c>
      <c r="CQ371" t="str">
        <f t="shared" si="778"/>
        <v/>
      </c>
      <c r="CR371" t="str">
        <f t="shared" si="779"/>
        <v/>
      </c>
      <c r="CS371" t="str">
        <f t="shared" si="780"/>
        <v/>
      </c>
      <c r="CT371" t="str">
        <f t="shared" si="781"/>
        <v/>
      </c>
      <c r="CU371" t="str">
        <f t="shared" si="782"/>
        <v/>
      </c>
      <c r="CV371" t="str">
        <f t="shared" si="783"/>
        <v/>
      </c>
      <c r="CW371" t="str">
        <f t="shared" si="784"/>
        <v/>
      </c>
      <c r="CX371" t="str">
        <f t="shared" si="785"/>
        <v/>
      </c>
      <c r="CY371" t="str">
        <f t="shared" si="786"/>
        <v/>
      </c>
      <c r="CZ371" t="str">
        <f t="shared" si="787"/>
        <v/>
      </c>
      <c r="DA371" t="str">
        <f t="shared" si="788"/>
        <v/>
      </c>
      <c r="DB371" t="str">
        <f t="shared" si="789"/>
        <v/>
      </c>
      <c r="DC371" t="str">
        <f t="shared" si="790"/>
        <v/>
      </c>
      <c r="DD371" t="str">
        <f t="shared" si="791"/>
        <v/>
      </c>
      <c r="DE371" t="str">
        <f t="shared" si="792"/>
        <v/>
      </c>
      <c r="DF371" t="str">
        <f t="shared" si="793"/>
        <v/>
      </c>
      <c r="DG371" t="str">
        <f t="shared" si="794"/>
        <v/>
      </c>
      <c r="DH371" t="str">
        <f t="shared" si="795"/>
        <v/>
      </c>
      <c r="DI371" t="str">
        <f t="shared" si="796"/>
        <v/>
      </c>
      <c r="DJ371" t="str">
        <f t="shared" si="797"/>
        <v/>
      </c>
      <c r="DK371" t="str">
        <f t="shared" si="798"/>
        <v/>
      </c>
      <c r="DL371" t="str">
        <f t="shared" si="799"/>
        <v/>
      </c>
      <c r="DM371" t="str">
        <f t="shared" si="800"/>
        <v/>
      </c>
      <c r="DN371" t="str">
        <f t="shared" si="801"/>
        <v/>
      </c>
      <c r="DO371" t="str">
        <f t="shared" si="802"/>
        <v/>
      </c>
      <c r="DP371" t="str">
        <f t="shared" si="803"/>
        <v/>
      </c>
      <c r="DQ371" t="str">
        <f t="shared" si="804"/>
        <v/>
      </c>
      <c r="DR371" t="str">
        <f t="shared" si="805"/>
        <v/>
      </c>
      <c r="DS371" t="str">
        <f t="shared" si="806"/>
        <v/>
      </c>
      <c r="DT371" t="str">
        <f t="shared" si="807"/>
        <v/>
      </c>
      <c r="DU371">
        <f t="shared" si="808"/>
        <v>0</v>
      </c>
      <c r="DV371">
        <f t="shared" si="809"/>
        <v>0</v>
      </c>
      <c r="DW371">
        <f t="shared" si="810"/>
        <v>0</v>
      </c>
      <c r="DX371" t="str">
        <f t="shared" si="811"/>
        <v/>
      </c>
      <c r="DY371" t="str">
        <f t="shared" si="812"/>
        <v/>
      </c>
      <c r="DZ371" t="str">
        <f t="shared" si="813"/>
        <v/>
      </c>
      <c r="EA371" s="5">
        <f t="shared" si="814"/>
        <v>0</v>
      </c>
      <c r="EB371" s="3">
        <f t="shared" si="815"/>
        <v>0</v>
      </c>
    </row>
    <row r="372" spans="2:132" x14ac:dyDescent="0.2">
      <c r="B372">
        <v>367</v>
      </c>
      <c r="C372" s="3">
        <f>Zisk!D386</f>
        <v>0</v>
      </c>
      <c r="D372">
        <f>Zisk!E386</f>
        <v>0</v>
      </c>
      <c r="E372" s="66" t="str">
        <f t="shared" si="702"/>
        <v/>
      </c>
      <c r="F372" t="str">
        <f t="shared" si="703"/>
        <v/>
      </c>
      <c r="G372" s="66" t="str">
        <f t="shared" si="704"/>
        <v/>
      </c>
      <c r="J372">
        <f>VstupniParametry_SKRYT!$D$5</f>
        <v>0.02</v>
      </c>
      <c r="K372">
        <f>VstupniParametry_SKRYT!$D$6</f>
        <v>0.06</v>
      </c>
      <c r="L372">
        <f>VstupniParametry_SKRYT!$D$7</f>
        <v>0.06</v>
      </c>
      <c r="M372">
        <f>VstupniParametry_SKRYT!$D$8</f>
        <v>0.06</v>
      </c>
      <c r="N372">
        <f>VstupniParametry_SKRYT!$D$9</f>
        <v>1.7999999999999999E-2</v>
      </c>
      <c r="O372" s="27">
        <f>VstupniParametry_SKRYT!$D$10</f>
        <v>0.01</v>
      </c>
      <c r="P372" s="27">
        <f>VstupniParametry_SKRYT!$D$11</f>
        <v>0.01</v>
      </c>
      <c r="Q372" s="27">
        <f>VstupniParametry_SKRYT!$D$12</f>
        <v>0.01</v>
      </c>
      <c r="R372" s="27">
        <f>VstupniParametry_SKRYT!$D$13</f>
        <v>0.01</v>
      </c>
      <c r="S372" s="27">
        <f>VstupniParametry_SKRYT!$D$14</f>
        <v>0.01</v>
      </c>
      <c r="T372">
        <f t="shared" si="705"/>
        <v>0</v>
      </c>
      <c r="U372">
        <f t="shared" si="706"/>
        <v>0</v>
      </c>
      <c r="V372">
        <f t="shared" si="707"/>
        <v>0</v>
      </c>
      <c r="W372">
        <f t="shared" si="708"/>
        <v>0</v>
      </c>
      <c r="X372">
        <f t="shared" si="709"/>
        <v>0</v>
      </c>
      <c r="Y372">
        <f t="shared" si="710"/>
        <v>0</v>
      </c>
      <c r="Z372">
        <f t="shared" si="711"/>
        <v>0</v>
      </c>
      <c r="AA372">
        <f t="shared" si="712"/>
        <v>0</v>
      </c>
      <c r="AB372">
        <f t="shared" si="713"/>
        <v>0</v>
      </c>
      <c r="AC372">
        <f t="shared" si="714"/>
        <v>0</v>
      </c>
      <c r="AD372">
        <f t="shared" si="715"/>
        <v>0</v>
      </c>
      <c r="AE372">
        <f t="shared" si="716"/>
        <v>0</v>
      </c>
      <c r="AF372">
        <f t="shared" si="717"/>
        <v>0</v>
      </c>
      <c r="AG372">
        <f t="shared" si="718"/>
        <v>0</v>
      </c>
      <c r="AH372">
        <f t="shared" si="719"/>
        <v>0</v>
      </c>
      <c r="AI372">
        <f t="shared" si="720"/>
        <v>0</v>
      </c>
      <c r="AJ372">
        <f t="shared" si="721"/>
        <v>0</v>
      </c>
      <c r="AK372">
        <f t="shared" si="722"/>
        <v>0</v>
      </c>
      <c r="AL372">
        <f t="shared" si="723"/>
        <v>0</v>
      </c>
      <c r="AM372">
        <f t="shared" si="724"/>
        <v>0</v>
      </c>
      <c r="AN372">
        <f t="shared" si="725"/>
        <v>0</v>
      </c>
      <c r="AO372">
        <f t="shared" si="726"/>
        <v>0</v>
      </c>
      <c r="AP372">
        <f t="shared" si="727"/>
        <v>0</v>
      </c>
      <c r="AQ372">
        <f t="shared" si="728"/>
        <v>0</v>
      </c>
      <c r="AR372">
        <f t="shared" si="729"/>
        <v>0</v>
      </c>
      <c r="AS372">
        <f t="shared" si="730"/>
        <v>0</v>
      </c>
      <c r="AT372">
        <f t="shared" si="700"/>
        <v>0</v>
      </c>
      <c r="AU372">
        <f t="shared" si="731"/>
        <v>0</v>
      </c>
      <c r="AV372">
        <f t="shared" si="732"/>
        <v>0</v>
      </c>
      <c r="AW372">
        <f t="shared" si="701"/>
        <v>0</v>
      </c>
      <c r="AX372">
        <f t="shared" si="733"/>
        <v>0</v>
      </c>
      <c r="AY372">
        <f t="shared" si="734"/>
        <v>0</v>
      </c>
      <c r="AZ372">
        <f t="shared" si="735"/>
        <v>0</v>
      </c>
      <c r="BA372">
        <f t="shared" si="736"/>
        <v>0</v>
      </c>
      <c r="BB372">
        <f t="shared" si="737"/>
        <v>0</v>
      </c>
      <c r="BC372">
        <f t="shared" si="738"/>
        <v>0</v>
      </c>
      <c r="BD372">
        <f t="shared" si="739"/>
        <v>0</v>
      </c>
      <c r="BE372">
        <f t="shared" si="740"/>
        <v>0</v>
      </c>
      <c r="BF372">
        <f t="shared" si="741"/>
        <v>0</v>
      </c>
      <c r="BG372">
        <f t="shared" si="742"/>
        <v>0</v>
      </c>
      <c r="BH372">
        <f t="shared" si="743"/>
        <v>0</v>
      </c>
      <c r="BI372">
        <f t="shared" si="744"/>
        <v>0</v>
      </c>
      <c r="BJ372">
        <f t="shared" si="745"/>
        <v>0</v>
      </c>
      <c r="BK372">
        <f t="shared" si="746"/>
        <v>0</v>
      </c>
      <c r="BL372">
        <f t="shared" si="747"/>
        <v>0</v>
      </c>
      <c r="BM372">
        <f t="shared" si="748"/>
        <v>0</v>
      </c>
      <c r="BN372">
        <f t="shared" si="749"/>
        <v>0</v>
      </c>
      <c r="BO372">
        <f t="shared" si="750"/>
        <v>0</v>
      </c>
      <c r="BP372">
        <f t="shared" si="751"/>
        <v>0</v>
      </c>
      <c r="BQ372">
        <f t="shared" si="752"/>
        <v>0</v>
      </c>
      <c r="BR372">
        <f t="shared" si="753"/>
        <v>0</v>
      </c>
      <c r="BS372">
        <f t="shared" si="754"/>
        <v>0</v>
      </c>
      <c r="BT372">
        <f t="shared" si="755"/>
        <v>0</v>
      </c>
      <c r="BU372">
        <f t="shared" si="756"/>
        <v>0</v>
      </c>
      <c r="BV372">
        <f t="shared" si="757"/>
        <v>0</v>
      </c>
      <c r="BW372">
        <f t="shared" si="758"/>
        <v>0</v>
      </c>
      <c r="BX372">
        <f t="shared" si="759"/>
        <v>0</v>
      </c>
      <c r="BY372">
        <f t="shared" si="760"/>
        <v>0</v>
      </c>
      <c r="BZ372">
        <f t="shared" si="761"/>
        <v>0</v>
      </c>
      <c r="CA372">
        <f t="shared" si="762"/>
        <v>0</v>
      </c>
      <c r="CB372">
        <f t="shared" si="763"/>
        <v>0</v>
      </c>
      <c r="CC372">
        <f t="shared" si="764"/>
        <v>0</v>
      </c>
      <c r="CD372">
        <f t="shared" si="765"/>
        <v>0</v>
      </c>
      <c r="CE372">
        <f t="shared" si="766"/>
        <v>0</v>
      </c>
      <c r="CF372">
        <f t="shared" si="767"/>
        <v>0</v>
      </c>
      <c r="CG372">
        <f t="shared" si="768"/>
        <v>0</v>
      </c>
      <c r="CH372">
        <f t="shared" si="769"/>
        <v>0</v>
      </c>
      <c r="CI372">
        <f t="shared" si="770"/>
        <v>0</v>
      </c>
      <c r="CJ372">
        <f t="shared" si="771"/>
        <v>0</v>
      </c>
      <c r="CK372">
        <f t="shared" si="772"/>
        <v>0</v>
      </c>
      <c r="CL372" t="str">
        <f t="shared" si="773"/>
        <v/>
      </c>
      <c r="CM372" t="str">
        <f t="shared" si="774"/>
        <v/>
      </c>
      <c r="CN372" t="str">
        <f t="shared" si="775"/>
        <v/>
      </c>
      <c r="CO372" t="str">
        <f t="shared" si="776"/>
        <v/>
      </c>
      <c r="CP372" t="str">
        <f t="shared" si="777"/>
        <v/>
      </c>
      <c r="CQ372" t="str">
        <f t="shared" si="778"/>
        <v/>
      </c>
      <c r="CR372" t="str">
        <f t="shared" si="779"/>
        <v/>
      </c>
      <c r="CS372" t="str">
        <f t="shared" si="780"/>
        <v/>
      </c>
      <c r="CT372" t="str">
        <f t="shared" si="781"/>
        <v/>
      </c>
      <c r="CU372" t="str">
        <f t="shared" si="782"/>
        <v/>
      </c>
      <c r="CV372" t="str">
        <f t="shared" si="783"/>
        <v/>
      </c>
      <c r="CW372" t="str">
        <f t="shared" si="784"/>
        <v/>
      </c>
      <c r="CX372" t="str">
        <f t="shared" si="785"/>
        <v/>
      </c>
      <c r="CY372" t="str">
        <f t="shared" si="786"/>
        <v/>
      </c>
      <c r="CZ372" t="str">
        <f t="shared" si="787"/>
        <v/>
      </c>
      <c r="DA372" t="str">
        <f t="shared" si="788"/>
        <v/>
      </c>
      <c r="DB372" t="str">
        <f t="shared" si="789"/>
        <v/>
      </c>
      <c r="DC372" t="str">
        <f t="shared" si="790"/>
        <v/>
      </c>
      <c r="DD372" t="str">
        <f t="shared" si="791"/>
        <v/>
      </c>
      <c r="DE372" t="str">
        <f t="shared" si="792"/>
        <v/>
      </c>
      <c r="DF372" t="str">
        <f t="shared" si="793"/>
        <v/>
      </c>
      <c r="DG372" t="str">
        <f t="shared" si="794"/>
        <v/>
      </c>
      <c r="DH372" t="str">
        <f t="shared" si="795"/>
        <v/>
      </c>
      <c r="DI372" t="str">
        <f t="shared" si="796"/>
        <v/>
      </c>
      <c r="DJ372" t="str">
        <f t="shared" si="797"/>
        <v/>
      </c>
      <c r="DK372" t="str">
        <f t="shared" si="798"/>
        <v/>
      </c>
      <c r="DL372" t="str">
        <f t="shared" si="799"/>
        <v/>
      </c>
      <c r="DM372" t="str">
        <f t="shared" si="800"/>
        <v/>
      </c>
      <c r="DN372" t="str">
        <f t="shared" si="801"/>
        <v/>
      </c>
      <c r="DO372" t="str">
        <f t="shared" si="802"/>
        <v/>
      </c>
      <c r="DP372" t="str">
        <f t="shared" si="803"/>
        <v/>
      </c>
      <c r="DQ372" t="str">
        <f t="shared" si="804"/>
        <v/>
      </c>
      <c r="DR372" t="str">
        <f t="shared" si="805"/>
        <v/>
      </c>
      <c r="DS372" t="str">
        <f t="shared" si="806"/>
        <v/>
      </c>
      <c r="DT372" t="str">
        <f t="shared" si="807"/>
        <v/>
      </c>
      <c r="DU372">
        <f t="shared" si="808"/>
        <v>0</v>
      </c>
      <c r="DV372">
        <f t="shared" si="809"/>
        <v>0</v>
      </c>
      <c r="DW372">
        <f t="shared" si="810"/>
        <v>0</v>
      </c>
      <c r="DX372" t="str">
        <f t="shared" si="811"/>
        <v/>
      </c>
      <c r="DY372" t="str">
        <f t="shared" si="812"/>
        <v/>
      </c>
      <c r="DZ372" t="str">
        <f t="shared" si="813"/>
        <v/>
      </c>
      <c r="EA372" s="5">
        <f t="shared" si="814"/>
        <v>0</v>
      </c>
      <c r="EB372" s="3">
        <f t="shared" si="815"/>
        <v>0</v>
      </c>
    </row>
    <row r="373" spans="2:132" x14ac:dyDescent="0.2">
      <c r="B373" s="25">
        <v>368</v>
      </c>
      <c r="C373" s="26">
        <f>Zisk!D387</f>
        <v>0</v>
      </c>
      <c r="D373">
        <f>Zisk!E387</f>
        <v>0</v>
      </c>
      <c r="E373" s="66" t="str">
        <f t="shared" si="702"/>
        <v/>
      </c>
      <c r="F373" t="str">
        <f t="shared" si="703"/>
        <v/>
      </c>
      <c r="G373" s="66" t="str">
        <f t="shared" si="704"/>
        <v/>
      </c>
      <c r="H373" s="25"/>
      <c r="I373" s="25"/>
      <c r="J373">
        <f>VstupniParametry_SKRYT!$D$5</f>
        <v>0.02</v>
      </c>
      <c r="K373">
        <f>VstupniParametry_SKRYT!$D$6</f>
        <v>0.06</v>
      </c>
      <c r="L373">
        <f>VstupniParametry_SKRYT!$D$7</f>
        <v>0.06</v>
      </c>
      <c r="M373">
        <f>VstupniParametry_SKRYT!$D$8</f>
        <v>0.06</v>
      </c>
      <c r="N373">
        <f>VstupniParametry_SKRYT!$D$9</f>
        <v>1.7999999999999999E-2</v>
      </c>
      <c r="O373" s="27">
        <f>VstupniParametry_SKRYT!$D$10</f>
        <v>0.01</v>
      </c>
      <c r="P373" s="27">
        <f>VstupniParametry_SKRYT!$D$11</f>
        <v>0.01</v>
      </c>
      <c r="Q373" s="27">
        <f>VstupniParametry_SKRYT!$D$12</f>
        <v>0.01</v>
      </c>
      <c r="R373" s="27">
        <f>VstupniParametry_SKRYT!$D$13</f>
        <v>0.01</v>
      </c>
      <c r="S373" s="27">
        <f>VstupniParametry_SKRYT!$D$14</f>
        <v>0.01</v>
      </c>
      <c r="T373">
        <f t="shared" si="705"/>
        <v>0</v>
      </c>
      <c r="U373">
        <f t="shared" si="706"/>
        <v>0</v>
      </c>
      <c r="V373">
        <f t="shared" si="707"/>
        <v>0</v>
      </c>
      <c r="W373">
        <f t="shared" si="708"/>
        <v>0</v>
      </c>
      <c r="X373">
        <f t="shared" si="709"/>
        <v>0</v>
      </c>
      <c r="Y373">
        <f t="shared" si="710"/>
        <v>0</v>
      </c>
      <c r="Z373">
        <f t="shared" si="711"/>
        <v>0</v>
      </c>
      <c r="AA373">
        <f t="shared" si="712"/>
        <v>0</v>
      </c>
      <c r="AB373">
        <f t="shared" si="713"/>
        <v>0</v>
      </c>
      <c r="AC373">
        <f t="shared" si="714"/>
        <v>0</v>
      </c>
      <c r="AD373">
        <f t="shared" si="715"/>
        <v>0</v>
      </c>
      <c r="AE373">
        <f t="shared" si="716"/>
        <v>0</v>
      </c>
      <c r="AF373">
        <f t="shared" si="717"/>
        <v>0</v>
      </c>
      <c r="AG373">
        <f t="shared" si="718"/>
        <v>0</v>
      </c>
      <c r="AH373">
        <f t="shared" si="719"/>
        <v>0</v>
      </c>
      <c r="AI373">
        <f t="shared" si="720"/>
        <v>0</v>
      </c>
      <c r="AJ373">
        <f t="shared" si="721"/>
        <v>0</v>
      </c>
      <c r="AK373">
        <f t="shared" si="722"/>
        <v>0</v>
      </c>
      <c r="AL373">
        <f t="shared" si="723"/>
        <v>0</v>
      </c>
      <c r="AM373">
        <f t="shared" si="724"/>
        <v>0</v>
      </c>
      <c r="AN373">
        <f t="shared" si="725"/>
        <v>0</v>
      </c>
      <c r="AO373">
        <f t="shared" si="726"/>
        <v>0</v>
      </c>
      <c r="AP373">
        <f t="shared" si="727"/>
        <v>0</v>
      </c>
      <c r="AQ373">
        <f t="shared" si="728"/>
        <v>0</v>
      </c>
      <c r="AR373">
        <f t="shared" si="729"/>
        <v>0</v>
      </c>
      <c r="AS373">
        <f t="shared" si="730"/>
        <v>0</v>
      </c>
      <c r="AT373">
        <f t="shared" si="700"/>
        <v>0</v>
      </c>
      <c r="AU373">
        <f t="shared" si="731"/>
        <v>0</v>
      </c>
      <c r="AV373">
        <f t="shared" si="732"/>
        <v>0</v>
      </c>
      <c r="AW373">
        <f t="shared" si="701"/>
        <v>0</v>
      </c>
      <c r="AX373">
        <f t="shared" si="733"/>
        <v>0</v>
      </c>
      <c r="AY373">
        <f t="shared" si="734"/>
        <v>0</v>
      </c>
      <c r="AZ373">
        <f t="shared" si="735"/>
        <v>0</v>
      </c>
      <c r="BA373">
        <f t="shared" si="736"/>
        <v>0</v>
      </c>
      <c r="BB373">
        <f t="shared" si="737"/>
        <v>0</v>
      </c>
      <c r="BC373">
        <f t="shared" si="738"/>
        <v>0</v>
      </c>
      <c r="BD373">
        <f t="shared" si="739"/>
        <v>0</v>
      </c>
      <c r="BE373">
        <f t="shared" si="740"/>
        <v>0</v>
      </c>
      <c r="BF373">
        <f t="shared" si="741"/>
        <v>0</v>
      </c>
      <c r="BG373">
        <f t="shared" si="742"/>
        <v>0</v>
      </c>
      <c r="BH373">
        <f t="shared" si="743"/>
        <v>0</v>
      </c>
      <c r="BI373">
        <f t="shared" si="744"/>
        <v>0</v>
      </c>
      <c r="BJ373">
        <f t="shared" si="745"/>
        <v>0</v>
      </c>
      <c r="BK373">
        <f t="shared" si="746"/>
        <v>0</v>
      </c>
      <c r="BL373">
        <f t="shared" si="747"/>
        <v>0</v>
      </c>
      <c r="BM373">
        <f t="shared" si="748"/>
        <v>0</v>
      </c>
      <c r="BN373">
        <f t="shared" si="749"/>
        <v>0</v>
      </c>
      <c r="BO373">
        <f t="shared" si="750"/>
        <v>0</v>
      </c>
      <c r="BP373">
        <f t="shared" si="751"/>
        <v>0</v>
      </c>
      <c r="BQ373">
        <f t="shared" si="752"/>
        <v>0</v>
      </c>
      <c r="BR373">
        <f t="shared" si="753"/>
        <v>0</v>
      </c>
      <c r="BS373">
        <f t="shared" si="754"/>
        <v>0</v>
      </c>
      <c r="BT373">
        <f t="shared" si="755"/>
        <v>0</v>
      </c>
      <c r="BU373">
        <f t="shared" si="756"/>
        <v>0</v>
      </c>
      <c r="BV373">
        <f t="shared" si="757"/>
        <v>0</v>
      </c>
      <c r="BW373">
        <f t="shared" si="758"/>
        <v>0</v>
      </c>
      <c r="BX373">
        <f t="shared" si="759"/>
        <v>0</v>
      </c>
      <c r="BY373">
        <f t="shared" si="760"/>
        <v>0</v>
      </c>
      <c r="BZ373">
        <f t="shared" si="761"/>
        <v>0</v>
      </c>
      <c r="CA373">
        <f t="shared" si="762"/>
        <v>0</v>
      </c>
      <c r="CB373">
        <f t="shared" si="763"/>
        <v>0</v>
      </c>
      <c r="CC373">
        <f t="shared" si="764"/>
        <v>0</v>
      </c>
      <c r="CD373">
        <f t="shared" si="765"/>
        <v>0</v>
      </c>
      <c r="CE373">
        <f t="shared" si="766"/>
        <v>0</v>
      </c>
      <c r="CF373">
        <f t="shared" si="767"/>
        <v>0</v>
      </c>
      <c r="CG373">
        <f t="shared" si="768"/>
        <v>0</v>
      </c>
      <c r="CH373">
        <f t="shared" si="769"/>
        <v>0</v>
      </c>
      <c r="CI373">
        <f t="shared" si="770"/>
        <v>0</v>
      </c>
      <c r="CJ373">
        <f t="shared" si="771"/>
        <v>0</v>
      </c>
      <c r="CK373">
        <f t="shared" si="772"/>
        <v>0</v>
      </c>
      <c r="CL373" t="str">
        <f t="shared" si="773"/>
        <v/>
      </c>
      <c r="CM373" t="str">
        <f t="shared" si="774"/>
        <v/>
      </c>
      <c r="CN373" t="str">
        <f t="shared" si="775"/>
        <v/>
      </c>
      <c r="CO373" t="str">
        <f t="shared" si="776"/>
        <v/>
      </c>
      <c r="CP373" t="str">
        <f t="shared" si="777"/>
        <v/>
      </c>
      <c r="CQ373" t="str">
        <f t="shared" si="778"/>
        <v/>
      </c>
      <c r="CR373" t="str">
        <f t="shared" si="779"/>
        <v/>
      </c>
      <c r="CS373" t="str">
        <f t="shared" si="780"/>
        <v/>
      </c>
      <c r="CT373" t="str">
        <f t="shared" si="781"/>
        <v/>
      </c>
      <c r="CU373" t="str">
        <f t="shared" si="782"/>
        <v/>
      </c>
      <c r="CV373" t="str">
        <f t="shared" si="783"/>
        <v/>
      </c>
      <c r="CW373" t="str">
        <f t="shared" si="784"/>
        <v/>
      </c>
      <c r="CX373" t="str">
        <f t="shared" si="785"/>
        <v/>
      </c>
      <c r="CY373" t="str">
        <f t="shared" si="786"/>
        <v/>
      </c>
      <c r="CZ373" t="str">
        <f t="shared" si="787"/>
        <v/>
      </c>
      <c r="DA373" t="str">
        <f t="shared" si="788"/>
        <v/>
      </c>
      <c r="DB373" t="str">
        <f t="shared" si="789"/>
        <v/>
      </c>
      <c r="DC373" t="str">
        <f t="shared" si="790"/>
        <v/>
      </c>
      <c r="DD373" t="str">
        <f t="shared" si="791"/>
        <v/>
      </c>
      <c r="DE373" t="str">
        <f t="shared" si="792"/>
        <v/>
      </c>
      <c r="DF373" t="str">
        <f t="shared" si="793"/>
        <v/>
      </c>
      <c r="DG373" t="str">
        <f t="shared" si="794"/>
        <v/>
      </c>
      <c r="DH373" t="str">
        <f t="shared" si="795"/>
        <v/>
      </c>
      <c r="DI373" t="str">
        <f t="shared" si="796"/>
        <v/>
      </c>
      <c r="DJ373" t="str">
        <f t="shared" si="797"/>
        <v/>
      </c>
      <c r="DK373" t="str">
        <f t="shared" si="798"/>
        <v/>
      </c>
      <c r="DL373" t="str">
        <f t="shared" si="799"/>
        <v/>
      </c>
      <c r="DM373" t="str">
        <f t="shared" si="800"/>
        <v/>
      </c>
      <c r="DN373" t="str">
        <f t="shared" si="801"/>
        <v/>
      </c>
      <c r="DO373" t="str">
        <f t="shared" si="802"/>
        <v/>
      </c>
      <c r="DP373" t="str">
        <f t="shared" si="803"/>
        <v/>
      </c>
      <c r="DQ373" t="str">
        <f t="shared" si="804"/>
        <v/>
      </c>
      <c r="DR373" t="str">
        <f t="shared" si="805"/>
        <v/>
      </c>
      <c r="DS373" t="str">
        <f t="shared" si="806"/>
        <v/>
      </c>
      <c r="DT373" t="str">
        <f t="shared" si="807"/>
        <v/>
      </c>
      <c r="DU373">
        <f t="shared" si="808"/>
        <v>0</v>
      </c>
      <c r="DV373">
        <f t="shared" si="809"/>
        <v>0</v>
      </c>
      <c r="DW373">
        <f t="shared" si="810"/>
        <v>0</v>
      </c>
      <c r="DX373" t="str">
        <f t="shared" si="811"/>
        <v/>
      </c>
      <c r="DY373" t="str">
        <f t="shared" si="812"/>
        <v/>
      </c>
      <c r="DZ373" t="str">
        <f t="shared" si="813"/>
        <v/>
      </c>
      <c r="EA373" s="5">
        <f t="shared" si="814"/>
        <v>0</v>
      </c>
      <c r="EB373" s="3">
        <f t="shared" si="815"/>
        <v>0</v>
      </c>
    </row>
    <row r="374" spans="2:132" x14ac:dyDescent="0.2">
      <c r="B374">
        <v>369</v>
      </c>
      <c r="C374" s="3">
        <f>Zisk!D388</f>
        <v>0</v>
      </c>
      <c r="D374">
        <f>Zisk!E388</f>
        <v>0</v>
      </c>
      <c r="E374" s="66" t="str">
        <f t="shared" si="702"/>
        <v/>
      </c>
      <c r="F374" t="str">
        <f t="shared" si="703"/>
        <v/>
      </c>
      <c r="G374" s="66" t="str">
        <f t="shared" si="704"/>
        <v/>
      </c>
      <c r="J374">
        <f>VstupniParametry_SKRYT!$D$5</f>
        <v>0.02</v>
      </c>
      <c r="K374">
        <f>VstupniParametry_SKRYT!$D$6</f>
        <v>0.06</v>
      </c>
      <c r="L374">
        <f>VstupniParametry_SKRYT!$D$7</f>
        <v>0.06</v>
      </c>
      <c r="M374">
        <f>VstupniParametry_SKRYT!$D$8</f>
        <v>0.06</v>
      </c>
      <c r="N374">
        <f>VstupniParametry_SKRYT!$D$9</f>
        <v>1.7999999999999999E-2</v>
      </c>
      <c r="O374" s="27">
        <f>VstupniParametry_SKRYT!$D$10</f>
        <v>0.01</v>
      </c>
      <c r="P374" s="27">
        <f>VstupniParametry_SKRYT!$D$11</f>
        <v>0.01</v>
      </c>
      <c r="Q374" s="27">
        <f>VstupniParametry_SKRYT!$D$12</f>
        <v>0.01</v>
      </c>
      <c r="R374" s="27">
        <f>VstupniParametry_SKRYT!$D$13</f>
        <v>0.01</v>
      </c>
      <c r="S374" s="27">
        <f>VstupniParametry_SKRYT!$D$14</f>
        <v>0.01</v>
      </c>
      <c r="T374">
        <f t="shared" si="705"/>
        <v>0</v>
      </c>
      <c r="U374">
        <f t="shared" si="706"/>
        <v>0</v>
      </c>
      <c r="V374">
        <f t="shared" si="707"/>
        <v>0</v>
      </c>
      <c r="W374">
        <f t="shared" si="708"/>
        <v>0</v>
      </c>
      <c r="X374">
        <f t="shared" si="709"/>
        <v>0</v>
      </c>
      <c r="Y374">
        <f t="shared" si="710"/>
        <v>0</v>
      </c>
      <c r="Z374">
        <f t="shared" si="711"/>
        <v>0</v>
      </c>
      <c r="AA374">
        <f t="shared" si="712"/>
        <v>0</v>
      </c>
      <c r="AB374">
        <f t="shared" si="713"/>
        <v>0</v>
      </c>
      <c r="AC374">
        <f t="shared" si="714"/>
        <v>0</v>
      </c>
      <c r="AD374">
        <f t="shared" si="715"/>
        <v>0</v>
      </c>
      <c r="AE374">
        <f t="shared" si="716"/>
        <v>0</v>
      </c>
      <c r="AF374">
        <f t="shared" si="717"/>
        <v>0</v>
      </c>
      <c r="AG374">
        <f t="shared" si="718"/>
        <v>0</v>
      </c>
      <c r="AH374">
        <f t="shared" si="719"/>
        <v>0</v>
      </c>
      <c r="AI374">
        <f t="shared" si="720"/>
        <v>0</v>
      </c>
      <c r="AJ374">
        <f t="shared" si="721"/>
        <v>0</v>
      </c>
      <c r="AK374">
        <f t="shared" si="722"/>
        <v>0</v>
      </c>
      <c r="AL374">
        <f t="shared" si="723"/>
        <v>0</v>
      </c>
      <c r="AM374">
        <f t="shared" si="724"/>
        <v>0</v>
      </c>
      <c r="AN374">
        <f t="shared" si="725"/>
        <v>0</v>
      </c>
      <c r="AO374">
        <f t="shared" si="726"/>
        <v>0</v>
      </c>
      <c r="AP374">
        <f t="shared" si="727"/>
        <v>0</v>
      </c>
      <c r="AQ374">
        <f t="shared" si="728"/>
        <v>0</v>
      </c>
      <c r="AR374">
        <f t="shared" si="729"/>
        <v>0</v>
      </c>
      <c r="AS374">
        <f t="shared" si="730"/>
        <v>0</v>
      </c>
      <c r="AT374">
        <f t="shared" si="700"/>
        <v>0</v>
      </c>
      <c r="AU374">
        <f t="shared" si="731"/>
        <v>0</v>
      </c>
      <c r="AV374">
        <f t="shared" si="732"/>
        <v>0</v>
      </c>
      <c r="AW374">
        <f t="shared" si="701"/>
        <v>0</v>
      </c>
      <c r="AX374">
        <f t="shared" si="733"/>
        <v>0</v>
      </c>
      <c r="AY374">
        <f t="shared" si="734"/>
        <v>0</v>
      </c>
      <c r="AZ374">
        <f t="shared" si="735"/>
        <v>0</v>
      </c>
      <c r="BA374">
        <f t="shared" si="736"/>
        <v>0</v>
      </c>
      <c r="BB374">
        <f t="shared" si="737"/>
        <v>0</v>
      </c>
      <c r="BC374">
        <f t="shared" si="738"/>
        <v>0</v>
      </c>
      <c r="BD374">
        <f t="shared" si="739"/>
        <v>0</v>
      </c>
      <c r="BE374">
        <f t="shared" si="740"/>
        <v>0</v>
      </c>
      <c r="BF374">
        <f t="shared" si="741"/>
        <v>0</v>
      </c>
      <c r="BG374">
        <f t="shared" si="742"/>
        <v>0</v>
      </c>
      <c r="BH374">
        <f t="shared" si="743"/>
        <v>0</v>
      </c>
      <c r="BI374">
        <f t="shared" si="744"/>
        <v>0</v>
      </c>
      <c r="BJ374">
        <f t="shared" si="745"/>
        <v>0</v>
      </c>
      <c r="BK374">
        <f t="shared" si="746"/>
        <v>0</v>
      </c>
      <c r="BL374">
        <f t="shared" si="747"/>
        <v>0</v>
      </c>
      <c r="BM374">
        <f t="shared" si="748"/>
        <v>0</v>
      </c>
      <c r="BN374">
        <f t="shared" si="749"/>
        <v>0</v>
      </c>
      <c r="BO374">
        <f t="shared" si="750"/>
        <v>0</v>
      </c>
      <c r="BP374">
        <f t="shared" si="751"/>
        <v>0</v>
      </c>
      <c r="BQ374">
        <f t="shared" si="752"/>
        <v>0</v>
      </c>
      <c r="BR374">
        <f t="shared" si="753"/>
        <v>0</v>
      </c>
      <c r="BS374">
        <f t="shared" si="754"/>
        <v>0</v>
      </c>
      <c r="BT374">
        <f t="shared" si="755"/>
        <v>0</v>
      </c>
      <c r="BU374">
        <f t="shared" si="756"/>
        <v>0</v>
      </c>
      <c r="BV374">
        <f t="shared" si="757"/>
        <v>0</v>
      </c>
      <c r="BW374">
        <f t="shared" si="758"/>
        <v>0</v>
      </c>
      <c r="BX374">
        <f t="shared" si="759"/>
        <v>0</v>
      </c>
      <c r="BY374">
        <f t="shared" si="760"/>
        <v>0</v>
      </c>
      <c r="BZ374">
        <f t="shared" si="761"/>
        <v>0</v>
      </c>
      <c r="CA374">
        <f t="shared" si="762"/>
        <v>0</v>
      </c>
      <c r="CB374">
        <f t="shared" si="763"/>
        <v>0</v>
      </c>
      <c r="CC374">
        <f t="shared" si="764"/>
        <v>0</v>
      </c>
      <c r="CD374">
        <f t="shared" si="765"/>
        <v>0</v>
      </c>
      <c r="CE374">
        <f t="shared" si="766"/>
        <v>0</v>
      </c>
      <c r="CF374">
        <f t="shared" si="767"/>
        <v>0</v>
      </c>
      <c r="CG374">
        <f t="shared" si="768"/>
        <v>0</v>
      </c>
      <c r="CH374">
        <f t="shared" si="769"/>
        <v>0</v>
      </c>
      <c r="CI374">
        <f t="shared" si="770"/>
        <v>0</v>
      </c>
      <c r="CJ374">
        <f t="shared" si="771"/>
        <v>0</v>
      </c>
      <c r="CK374">
        <f t="shared" si="772"/>
        <v>0</v>
      </c>
      <c r="CL374" t="str">
        <f t="shared" si="773"/>
        <v/>
      </c>
      <c r="CM374" t="str">
        <f t="shared" si="774"/>
        <v/>
      </c>
      <c r="CN374" t="str">
        <f t="shared" si="775"/>
        <v/>
      </c>
      <c r="CO374" t="str">
        <f t="shared" si="776"/>
        <v/>
      </c>
      <c r="CP374" t="str">
        <f t="shared" si="777"/>
        <v/>
      </c>
      <c r="CQ374" t="str">
        <f t="shared" si="778"/>
        <v/>
      </c>
      <c r="CR374" t="str">
        <f t="shared" si="779"/>
        <v/>
      </c>
      <c r="CS374" t="str">
        <f t="shared" si="780"/>
        <v/>
      </c>
      <c r="CT374" t="str">
        <f t="shared" si="781"/>
        <v/>
      </c>
      <c r="CU374" t="str">
        <f t="shared" si="782"/>
        <v/>
      </c>
      <c r="CV374" t="str">
        <f t="shared" si="783"/>
        <v/>
      </c>
      <c r="CW374" t="str">
        <f t="shared" si="784"/>
        <v/>
      </c>
      <c r="CX374" t="str">
        <f t="shared" si="785"/>
        <v/>
      </c>
      <c r="CY374" t="str">
        <f t="shared" si="786"/>
        <v/>
      </c>
      <c r="CZ374" t="str">
        <f t="shared" si="787"/>
        <v/>
      </c>
      <c r="DA374" t="str">
        <f t="shared" si="788"/>
        <v/>
      </c>
      <c r="DB374" t="str">
        <f t="shared" si="789"/>
        <v/>
      </c>
      <c r="DC374" t="str">
        <f t="shared" si="790"/>
        <v/>
      </c>
      <c r="DD374" t="str">
        <f t="shared" si="791"/>
        <v/>
      </c>
      <c r="DE374" t="str">
        <f t="shared" si="792"/>
        <v/>
      </c>
      <c r="DF374" t="str">
        <f t="shared" si="793"/>
        <v/>
      </c>
      <c r="DG374" t="str">
        <f t="shared" si="794"/>
        <v/>
      </c>
      <c r="DH374" t="str">
        <f t="shared" si="795"/>
        <v/>
      </c>
      <c r="DI374" t="str">
        <f t="shared" si="796"/>
        <v/>
      </c>
      <c r="DJ374" t="str">
        <f t="shared" si="797"/>
        <v/>
      </c>
      <c r="DK374" t="str">
        <f t="shared" si="798"/>
        <v/>
      </c>
      <c r="DL374" t="str">
        <f t="shared" si="799"/>
        <v/>
      </c>
      <c r="DM374" t="str">
        <f t="shared" si="800"/>
        <v/>
      </c>
      <c r="DN374" t="str">
        <f t="shared" si="801"/>
        <v/>
      </c>
      <c r="DO374" t="str">
        <f t="shared" si="802"/>
        <v/>
      </c>
      <c r="DP374" t="str">
        <f t="shared" si="803"/>
        <v/>
      </c>
      <c r="DQ374" t="str">
        <f t="shared" si="804"/>
        <v/>
      </c>
      <c r="DR374" t="str">
        <f t="shared" si="805"/>
        <v/>
      </c>
      <c r="DS374" t="str">
        <f t="shared" si="806"/>
        <v/>
      </c>
      <c r="DT374" t="str">
        <f t="shared" si="807"/>
        <v/>
      </c>
      <c r="DU374">
        <f t="shared" si="808"/>
        <v>0</v>
      </c>
      <c r="DV374">
        <f t="shared" si="809"/>
        <v>0</v>
      </c>
      <c r="DW374">
        <f t="shared" si="810"/>
        <v>0</v>
      </c>
      <c r="DX374" t="str">
        <f t="shared" si="811"/>
        <v/>
      </c>
      <c r="DY374" t="str">
        <f t="shared" si="812"/>
        <v/>
      </c>
      <c r="DZ374" t="str">
        <f t="shared" si="813"/>
        <v/>
      </c>
      <c r="EA374" s="5">
        <f t="shared" si="814"/>
        <v>0</v>
      </c>
      <c r="EB374" s="3">
        <f t="shared" si="815"/>
        <v>0</v>
      </c>
    </row>
    <row r="375" spans="2:132" x14ac:dyDescent="0.2">
      <c r="B375" s="25">
        <v>370</v>
      </c>
      <c r="C375" s="26">
        <f>Zisk!D389</f>
        <v>0</v>
      </c>
      <c r="D375">
        <f>Zisk!E389</f>
        <v>0</v>
      </c>
      <c r="E375" s="66" t="str">
        <f t="shared" si="702"/>
        <v/>
      </c>
      <c r="F375" t="str">
        <f t="shared" si="703"/>
        <v/>
      </c>
      <c r="G375" s="66" t="str">
        <f t="shared" si="704"/>
        <v/>
      </c>
      <c r="H375" s="25"/>
      <c r="I375" s="25"/>
      <c r="J375">
        <f>VstupniParametry_SKRYT!$D$5</f>
        <v>0.02</v>
      </c>
      <c r="K375">
        <f>VstupniParametry_SKRYT!$D$6</f>
        <v>0.06</v>
      </c>
      <c r="L375">
        <f>VstupniParametry_SKRYT!$D$7</f>
        <v>0.06</v>
      </c>
      <c r="M375">
        <f>VstupniParametry_SKRYT!$D$8</f>
        <v>0.06</v>
      </c>
      <c r="N375">
        <f>VstupniParametry_SKRYT!$D$9</f>
        <v>1.7999999999999999E-2</v>
      </c>
      <c r="O375" s="27">
        <f>VstupniParametry_SKRYT!$D$10</f>
        <v>0.01</v>
      </c>
      <c r="P375" s="27">
        <f>VstupniParametry_SKRYT!$D$11</f>
        <v>0.01</v>
      </c>
      <c r="Q375" s="27">
        <f>VstupniParametry_SKRYT!$D$12</f>
        <v>0.01</v>
      </c>
      <c r="R375" s="27">
        <f>VstupniParametry_SKRYT!$D$13</f>
        <v>0.01</v>
      </c>
      <c r="S375" s="27">
        <f>VstupniParametry_SKRYT!$D$14</f>
        <v>0.01</v>
      </c>
      <c r="T375">
        <f t="shared" si="705"/>
        <v>0</v>
      </c>
      <c r="U375">
        <f t="shared" si="706"/>
        <v>0</v>
      </c>
      <c r="V375">
        <f t="shared" si="707"/>
        <v>0</v>
      </c>
      <c r="W375">
        <f t="shared" si="708"/>
        <v>0</v>
      </c>
      <c r="X375">
        <f t="shared" si="709"/>
        <v>0</v>
      </c>
      <c r="Y375">
        <f t="shared" si="710"/>
        <v>0</v>
      </c>
      <c r="Z375">
        <f t="shared" si="711"/>
        <v>0</v>
      </c>
      <c r="AA375">
        <f t="shared" si="712"/>
        <v>0</v>
      </c>
      <c r="AB375">
        <f t="shared" si="713"/>
        <v>0</v>
      </c>
      <c r="AC375">
        <f t="shared" si="714"/>
        <v>0</v>
      </c>
      <c r="AD375">
        <f t="shared" si="715"/>
        <v>0</v>
      </c>
      <c r="AE375">
        <f t="shared" si="716"/>
        <v>0</v>
      </c>
      <c r="AF375">
        <f t="shared" si="717"/>
        <v>0</v>
      </c>
      <c r="AG375">
        <f t="shared" si="718"/>
        <v>0</v>
      </c>
      <c r="AH375">
        <f t="shared" si="719"/>
        <v>0</v>
      </c>
      <c r="AI375">
        <f t="shared" si="720"/>
        <v>0</v>
      </c>
      <c r="AJ375">
        <f t="shared" si="721"/>
        <v>0</v>
      </c>
      <c r="AK375">
        <f t="shared" si="722"/>
        <v>0</v>
      </c>
      <c r="AL375">
        <f t="shared" si="723"/>
        <v>0</v>
      </c>
      <c r="AM375">
        <f t="shared" si="724"/>
        <v>0</v>
      </c>
      <c r="AN375">
        <f t="shared" si="725"/>
        <v>0</v>
      </c>
      <c r="AO375">
        <f t="shared" si="726"/>
        <v>0</v>
      </c>
      <c r="AP375">
        <f t="shared" si="727"/>
        <v>0</v>
      </c>
      <c r="AQ375">
        <f t="shared" si="728"/>
        <v>0</v>
      </c>
      <c r="AR375">
        <f t="shared" si="729"/>
        <v>0</v>
      </c>
      <c r="AS375">
        <f t="shared" si="730"/>
        <v>0</v>
      </c>
      <c r="AT375">
        <f t="shared" si="700"/>
        <v>0</v>
      </c>
      <c r="AU375">
        <f t="shared" si="731"/>
        <v>0</v>
      </c>
      <c r="AV375">
        <f t="shared" si="732"/>
        <v>0</v>
      </c>
      <c r="AW375">
        <f t="shared" si="701"/>
        <v>0</v>
      </c>
      <c r="AX375">
        <f t="shared" si="733"/>
        <v>0</v>
      </c>
      <c r="AY375">
        <f t="shared" si="734"/>
        <v>0</v>
      </c>
      <c r="AZ375">
        <f t="shared" si="735"/>
        <v>0</v>
      </c>
      <c r="BA375">
        <f t="shared" si="736"/>
        <v>0</v>
      </c>
      <c r="BB375">
        <f t="shared" si="737"/>
        <v>0</v>
      </c>
      <c r="BC375">
        <f t="shared" si="738"/>
        <v>0</v>
      </c>
      <c r="BD375">
        <f t="shared" si="739"/>
        <v>0</v>
      </c>
      <c r="BE375">
        <f t="shared" si="740"/>
        <v>0</v>
      </c>
      <c r="BF375">
        <f t="shared" si="741"/>
        <v>0</v>
      </c>
      <c r="BG375">
        <f t="shared" si="742"/>
        <v>0</v>
      </c>
      <c r="BH375">
        <f t="shared" si="743"/>
        <v>0</v>
      </c>
      <c r="BI375">
        <f t="shared" si="744"/>
        <v>0</v>
      </c>
      <c r="BJ375">
        <f t="shared" si="745"/>
        <v>0</v>
      </c>
      <c r="BK375">
        <f t="shared" si="746"/>
        <v>0</v>
      </c>
      <c r="BL375">
        <f t="shared" si="747"/>
        <v>0</v>
      </c>
      <c r="BM375">
        <f t="shared" si="748"/>
        <v>0</v>
      </c>
      <c r="BN375">
        <f t="shared" si="749"/>
        <v>0</v>
      </c>
      <c r="BO375">
        <f t="shared" si="750"/>
        <v>0</v>
      </c>
      <c r="BP375">
        <f t="shared" si="751"/>
        <v>0</v>
      </c>
      <c r="BQ375">
        <f t="shared" si="752"/>
        <v>0</v>
      </c>
      <c r="BR375">
        <f t="shared" si="753"/>
        <v>0</v>
      </c>
      <c r="BS375">
        <f t="shared" si="754"/>
        <v>0</v>
      </c>
      <c r="BT375">
        <f t="shared" si="755"/>
        <v>0</v>
      </c>
      <c r="BU375">
        <f t="shared" si="756"/>
        <v>0</v>
      </c>
      <c r="BV375">
        <f t="shared" si="757"/>
        <v>0</v>
      </c>
      <c r="BW375">
        <f t="shared" si="758"/>
        <v>0</v>
      </c>
      <c r="BX375">
        <f t="shared" si="759"/>
        <v>0</v>
      </c>
      <c r="BY375">
        <f t="shared" si="760"/>
        <v>0</v>
      </c>
      <c r="BZ375">
        <f t="shared" si="761"/>
        <v>0</v>
      </c>
      <c r="CA375">
        <f t="shared" si="762"/>
        <v>0</v>
      </c>
      <c r="CB375">
        <f t="shared" si="763"/>
        <v>0</v>
      </c>
      <c r="CC375">
        <f t="shared" si="764"/>
        <v>0</v>
      </c>
      <c r="CD375">
        <f t="shared" si="765"/>
        <v>0</v>
      </c>
      <c r="CE375">
        <f t="shared" si="766"/>
        <v>0</v>
      </c>
      <c r="CF375">
        <f t="shared" si="767"/>
        <v>0</v>
      </c>
      <c r="CG375">
        <f t="shared" si="768"/>
        <v>0</v>
      </c>
      <c r="CH375">
        <f t="shared" si="769"/>
        <v>0</v>
      </c>
      <c r="CI375">
        <f t="shared" si="770"/>
        <v>0</v>
      </c>
      <c r="CJ375">
        <f t="shared" si="771"/>
        <v>0</v>
      </c>
      <c r="CK375">
        <f t="shared" si="772"/>
        <v>0</v>
      </c>
      <c r="CL375" t="str">
        <f t="shared" si="773"/>
        <v/>
      </c>
      <c r="CM375" t="str">
        <f t="shared" si="774"/>
        <v/>
      </c>
      <c r="CN375" t="str">
        <f t="shared" si="775"/>
        <v/>
      </c>
      <c r="CO375" t="str">
        <f t="shared" si="776"/>
        <v/>
      </c>
      <c r="CP375" t="str">
        <f t="shared" si="777"/>
        <v/>
      </c>
      <c r="CQ375" t="str">
        <f t="shared" si="778"/>
        <v/>
      </c>
      <c r="CR375" t="str">
        <f t="shared" si="779"/>
        <v/>
      </c>
      <c r="CS375" t="str">
        <f t="shared" si="780"/>
        <v/>
      </c>
      <c r="CT375" t="str">
        <f t="shared" si="781"/>
        <v/>
      </c>
      <c r="CU375" t="str">
        <f t="shared" si="782"/>
        <v/>
      </c>
      <c r="CV375" t="str">
        <f t="shared" si="783"/>
        <v/>
      </c>
      <c r="CW375" t="str">
        <f t="shared" si="784"/>
        <v/>
      </c>
      <c r="CX375" t="str">
        <f t="shared" si="785"/>
        <v/>
      </c>
      <c r="CY375" t="str">
        <f t="shared" si="786"/>
        <v/>
      </c>
      <c r="CZ375" t="str">
        <f t="shared" si="787"/>
        <v/>
      </c>
      <c r="DA375" t="str">
        <f t="shared" si="788"/>
        <v/>
      </c>
      <c r="DB375" t="str">
        <f t="shared" si="789"/>
        <v/>
      </c>
      <c r="DC375" t="str">
        <f t="shared" si="790"/>
        <v/>
      </c>
      <c r="DD375" t="str">
        <f t="shared" si="791"/>
        <v/>
      </c>
      <c r="DE375" t="str">
        <f t="shared" si="792"/>
        <v/>
      </c>
      <c r="DF375" t="str">
        <f t="shared" si="793"/>
        <v/>
      </c>
      <c r="DG375" t="str">
        <f t="shared" si="794"/>
        <v/>
      </c>
      <c r="DH375" t="str">
        <f t="shared" si="795"/>
        <v/>
      </c>
      <c r="DI375" t="str">
        <f t="shared" si="796"/>
        <v/>
      </c>
      <c r="DJ375" t="str">
        <f t="shared" si="797"/>
        <v/>
      </c>
      <c r="DK375" t="str">
        <f t="shared" si="798"/>
        <v/>
      </c>
      <c r="DL375" t="str">
        <f t="shared" si="799"/>
        <v/>
      </c>
      <c r="DM375" t="str">
        <f t="shared" si="800"/>
        <v/>
      </c>
      <c r="DN375" t="str">
        <f t="shared" si="801"/>
        <v/>
      </c>
      <c r="DO375" t="str">
        <f t="shared" si="802"/>
        <v/>
      </c>
      <c r="DP375" t="str">
        <f t="shared" si="803"/>
        <v/>
      </c>
      <c r="DQ375" t="str">
        <f t="shared" si="804"/>
        <v/>
      </c>
      <c r="DR375" t="str">
        <f t="shared" si="805"/>
        <v/>
      </c>
      <c r="DS375" t="str">
        <f t="shared" si="806"/>
        <v/>
      </c>
      <c r="DT375" t="str">
        <f t="shared" si="807"/>
        <v/>
      </c>
      <c r="DU375">
        <f t="shared" si="808"/>
        <v>0</v>
      </c>
      <c r="DV375">
        <f t="shared" si="809"/>
        <v>0</v>
      </c>
      <c r="DW375">
        <f t="shared" si="810"/>
        <v>0</v>
      </c>
      <c r="DX375" t="str">
        <f t="shared" si="811"/>
        <v/>
      </c>
      <c r="DY375" t="str">
        <f t="shared" si="812"/>
        <v/>
      </c>
      <c r="DZ375" t="str">
        <f t="shared" si="813"/>
        <v/>
      </c>
      <c r="EA375" s="5">
        <f t="shared" si="814"/>
        <v>0</v>
      </c>
      <c r="EB375" s="3">
        <f t="shared" si="815"/>
        <v>0</v>
      </c>
    </row>
    <row r="376" spans="2:132" x14ac:dyDescent="0.2">
      <c r="B376">
        <v>371</v>
      </c>
      <c r="C376" s="3">
        <f>Zisk!D390</f>
        <v>0</v>
      </c>
      <c r="D376">
        <f>Zisk!E390</f>
        <v>0</v>
      </c>
      <c r="E376" s="66" t="str">
        <f t="shared" si="702"/>
        <v/>
      </c>
      <c r="F376" t="str">
        <f t="shared" si="703"/>
        <v/>
      </c>
      <c r="G376" s="66" t="str">
        <f t="shared" si="704"/>
        <v/>
      </c>
      <c r="J376">
        <f>VstupniParametry_SKRYT!$D$5</f>
        <v>0.02</v>
      </c>
      <c r="K376">
        <f>VstupniParametry_SKRYT!$D$6</f>
        <v>0.06</v>
      </c>
      <c r="L376">
        <f>VstupniParametry_SKRYT!$D$7</f>
        <v>0.06</v>
      </c>
      <c r="M376">
        <f>VstupniParametry_SKRYT!$D$8</f>
        <v>0.06</v>
      </c>
      <c r="N376">
        <f>VstupniParametry_SKRYT!$D$9</f>
        <v>1.7999999999999999E-2</v>
      </c>
      <c r="O376" s="27">
        <f>VstupniParametry_SKRYT!$D$10</f>
        <v>0.01</v>
      </c>
      <c r="P376" s="27">
        <f>VstupniParametry_SKRYT!$D$11</f>
        <v>0.01</v>
      </c>
      <c r="Q376" s="27">
        <f>VstupniParametry_SKRYT!$D$12</f>
        <v>0.01</v>
      </c>
      <c r="R376" s="27">
        <f>VstupniParametry_SKRYT!$D$13</f>
        <v>0.01</v>
      </c>
      <c r="S376" s="27">
        <f>VstupniParametry_SKRYT!$D$14</f>
        <v>0.01</v>
      </c>
      <c r="T376">
        <f t="shared" si="705"/>
        <v>0</v>
      </c>
      <c r="U376">
        <f t="shared" si="706"/>
        <v>0</v>
      </c>
      <c r="V376">
        <f t="shared" si="707"/>
        <v>0</v>
      </c>
      <c r="W376">
        <f t="shared" si="708"/>
        <v>0</v>
      </c>
      <c r="X376">
        <f t="shared" si="709"/>
        <v>0</v>
      </c>
      <c r="Y376">
        <f t="shared" si="710"/>
        <v>0</v>
      </c>
      <c r="Z376">
        <f t="shared" si="711"/>
        <v>0</v>
      </c>
      <c r="AA376">
        <f t="shared" si="712"/>
        <v>0</v>
      </c>
      <c r="AB376">
        <f t="shared" si="713"/>
        <v>0</v>
      </c>
      <c r="AC376">
        <f t="shared" si="714"/>
        <v>0</v>
      </c>
      <c r="AD376">
        <f t="shared" si="715"/>
        <v>0</v>
      </c>
      <c r="AE376">
        <f t="shared" si="716"/>
        <v>0</v>
      </c>
      <c r="AF376">
        <f t="shared" si="717"/>
        <v>0</v>
      </c>
      <c r="AG376">
        <f t="shared" si="718"/>
        <v>0</v>
      </c>
      <c r="AH376">
        <f t="shared" si="719"/>
        <v>0</v>
      </c>
      <c r="AI376">
        <f t="shared" si="720"/>
        <v>0</v>
      </c>
      <c r="AJ376">
        <f t="shared" si="721"/>
        <v>0</v>
      </c>
      <c r="AK376">
        <f t="shared" si="722"/>
        <v>0</v>
      </c>
      <c r="AL376">
        <f t="shared" si="723"/>
        <v>0</v>
      </c>
      <c r="AM376">
        <f t="shared" si="724"/>
        <v>0</v>
      </c>
      <c r="AN376">
        <f t="shared" si="725"/>
        <v>0</v>
      </c>
      <c r="AO376">
        <f t="shared" si="726"/>
        <v>0</v>
      </c>
      <c r="AP376">
        <f t="shared" si="727"/>
        <v>0</v>
      </c>
      <c r="AQ376">
        <f t="shared" si="728"/>
        <v>0</v>
      </c>
      <c r="AR376">
        <f t="shared" si="729"/>
        <v>0</v>
      </c>
      <c r="AS376">
        <f t="shared" si="730"/>
        <v>0</v>
      </c>
      <c r="AT376">
        <f t="shared" si="700"/>
        <v>0</v>
      </c>
      <c r="AU376">
        <f t="shared" si="731"/>
        <v>0</v>
      </c>
      <c r="AV376">
        <f t="shared" si="732"/>
        <v>0</v>
      </c>
      <c r="AW376">
        <f t="shared" si="701"/>
        <v>0</v>
      </c>
      <c r="AX376">
        <f t="shared" si="733"/>
        <v>0</v>
      </c>
      <c r="AY376">
        <f t="shared" si="734"/>
        <v>0</v>
      </c>
      <c r="AZ376">
        <f t="shared" si="735"/>
        <v>0</v>
      </c>
      <c r="BA376">
        <f t="shared" si="736"/>
        <v>0</v>
      </c>
      <c r="BB376">
        <f t="shared" si="737"/>
        <v>0</v>
      </c>
      <c r="BC376">
        <f t="shared" si="738"/>
        <v>0</v>
      </c>
      <c r="BD376">
        <f t="shared" si="739"/>
        <v>0</v>
      </c>
      <c r="BE376">
        <f t="shared" si="740"/>
        <v>0</v>
      </c>
      <c r="BF376">
        <f t="shared" si="741"/>
        <v>0</v>
      </c>
      <c r="BG376">
        <f t="shared" si="742"/>
        <v>0</v>
      </c>
      <c r="BH376">
        <f t="shared" si="743"/>
        <v>0</v>
      </c>
      <c r="BI376">
        <f t="shared" si="744"/>
        <v>0</v>
      </c>
      <c r="BJ376">
        <f t="shared" si="745"/>
        <v>0</v>
      </c>
      <c r="BK376">
        <f t="shared" si="746"/>
        <v>0</v>
      </c>
      <c r="BL376">
        <f t="shared" si="747"/>
        <v>0</v>
      </c>
      <c r="BM376">
        <f t="shared" si="748"/>
        <v>0</v>
      </c>
      <c r="BN376">
        <f t="shared" si="749"/>
        <v>0</v>
      </c>
      <c r="BO376">
        <f t="shared" si="750"/>
        <v>0</v>
      </c>
      <c r="BP376">
        <f t="shared" si="751"/>
        <v>0</v>
      </c>
      <c r="BQ376">
        <f t="shared" si="752"/>
        <v>0</v>
      </c>
      <c r="BR376">
        <f t="shared" si="753"/>
        <v>0</v>
      </c>
      <c r="BS376">
        <f t="shared" si="754"/>
        <v>0</v>
      </c>
      <c r="BT376">
        <f t="shared" si="755"/>
        <v>0</v>
      </c>
      <c r="BU376">
        <f t="shared" si="756"/>
        <v>0</v>
      </c>
      <c r="BV376">
        <f t="shared" si="757"/>
        <v>0</v>
      </c>
      <c r="BW376">
        <f t="shared" si="758"/>
        <v>0</v>
      </c>
      <c r="BX376">
        <f t="shared" si="759"/>
        <v>0</v>
      </c>
      <c r="BY376">
        <f t="shared" si="760"/>
        <v>0</v>
      </c>
      <c r="BZ376">
        <f t="shared" si="761"/>
        <v>0</v>
      </c>
      <c r="CA376">
        <f t="shared" si="762"/>
        <v>0</v>
      </c>
      <c r="CB376">
        <f t="shared" si="763"/>
        <v>0</v>
      </c>
      <c r="CC376">
        <f t="shared" si="764"/>
        <v>0</v>
      </c>
      <c r="CD376">
        <f t="shared" si="765"/>
        <v>0</v>
      </c>
      <c r="CE376">
        <f t="shared" si="766"/>
        <v>0</v>
      </c>
      <c r="CF376">
        <f t="shared" si="767"/>
        <v>0</v>
      </c>
      <c r="CG376">
        <f t="shared" si="768"/>
        <v>0</v>
      </c>
      <c r="CH376">
        <f t="shared" si="769"/>
        <v>0</v>
      </c>
      <c r="CI376">
        <f t="shared" si="770"/>
        <v>0</v>
      </c>
      <c r="CJ376">
        <f t="shared" si="771"/>
        <v>0</v>
      </c>
      <c r="CK376">
        <f t="shared" si="772"/>
        <v>0</v>
      </c>
      <c r="CL376" t="str">
        <f t="shared" si="773"/>
        <v/>
      </c>
      <c r="CM376" t="str">
        <f t="shared" si="774"/>
        <v/>
      </c>
      <c r="CN376" t="str">
        <f t="shared" si="775"/>
        <v/>
      </c>
      <c r="CO376" t="str">
        <f t="shared" si="776"/>
        <v/>
      </c>
      <c r="CP376" t="str">
        <f t="shared" si="777"/>
        <v/>
      </c>
      <c r="CQ376" t="str">
        <f t="shared" si="778"/>
        <v/>
      </c>
      <c r="CR376" t="str">
        <f t="shared" si="779"/>
        <v/>
      </c>
      <c r="CS376" t="str">
        <f t="shared" si="780"/>
        <v/>
      </c>
      <c r="CT376" t="str">
        <f t="shared" si="781"/>
        <v/>
      </c>
      <c r="CU376" t="str">
        <f t="shared" si="782"/>
        <v/>
      </c>
      <c r="CV376" t="str">
        <f t="shared" si="783"/>
        <v/>
      </c>
      <c r="CW376" t="str">
        <f t="shared" si="784"/>
        <v/>
      </c>
      <c r="CX376" t="str">
        <f t="shared" si="785"/>
        <v/>
      </c>
      <c r="CY376" t="str">
        <f t="shared" si="786"/>
        <v/>
      </c>
      <c r="CZ376" t="str">
        <f t="shared" si="787"/>
        <v/>
      </c>
      <c r="DA376" t="str">
        <f t="shared" si="788"/>
        <v/>
      </c>
      <c r="DB376" t="str">
        <f t="shared" si="789"/>
        <v/>
      </c>
      <c r="DC376" t="str">
        <f t="shared" si="790"/>
        <v/>
      </c>
      <c r="DD376" t="str">
        <f t="shared" si="791"/>
        <v/>
      </c>
      <c r="DE376" t="str">
        <f t="shared" si="792"/>
        <v/>
      </c>
      <c r="DF376" t="str">
        <f t="shared" si="793"/>
        <v/>
      </c>
      <c r="DG376" t="str">
        <f t="shared" si="794"/>
        <v/>
      </c>
      <c r="DH376" t="str">
        <f t="shared" si="795"/>
        <v/>
      </c>
      <c r="DI376" t="str">
        <f t="shared" si="796"/>
        <v/>
      </c>
      <c r="DJ376" t="str">
        <f t="shared" si="797"/>
        <v/>
      </c>
      <c r="DK376" t="str">
        <f t="shared" si="798"/>
        <v/>
      </c>
      <c r="DL376" t="str">
        <f t="shared" si="799"/>
        <v/>
      </c>
      <c r="DM376" t="str">
        <f t="shared" si="800"/>
        <v/>
      </c>
      <c r="DN376" t="str">
        <f t="shared" si="801"/>
        <v/>
      </c>
      <c r="DO376" t="str">
        <f t="shared" si="802"/>
        <v/>
      </c>
      <c r="DP376" t="str">
        <f t="shared" si="803"/>
        <v/>
      </c>
      <c r="DQ376" t="str">
        <f t="shared" si="804"/>
        <v/>
      </c>
      <c r="DR376" t="str">
        <f t="shared" si="805"/>
        <v/>
      </c>
      <c r="DS376" t="str">
        <f t="shared" si="806"/>
        <v/>
      </c>
      <c r="DT376" t="str">
        <f t="shared" si="807"/>
        <v/>
      </c>
      <c r="DU376">
        <f t="shared" si="808"/>
        <v>0</v>
      </c>
      <c r="DV376">
        <f t="shared" si="809"/>
        <v>0</v>
      </c>
      <c r="DW376">
        <f t="shared" si="810"/>
        <v>0</v>
      </c>
      <c r="DX376" t="str">
        <f t="shared" si="811"/>
        <v/>
      </c>
      <c r="DY376" t="str">
        <f t="shared" si="812"/>
        <v/>
      </c>
      <c r="DZ376" t="str">
        <f t="shared" si="813"/>
        <v/>
      </c>
      <c r="EA376" s="5">
        <f t="shared" si="814"/>
        <v>0</v>
      </c>
      <c r="EB376" s="3">
        <f t="shared" si="815"/>
        <v>0</v>
      </c>
    </row>
    <row r="377" spans="2:132" x14ac:dyDescent="0.2">
      <c r="B377" s="25">
        <v>372</v>
      </c>
      <c r="C377" s="26">
        <f>Zisk!D391</f>
        <v>0</v>
      </c>
      <c r="D377">
        <f>Zisk!E391</f>
        <v>0</v>
      </c>
      <c r="E377" s="66" t="str">
        <f t="shared" si="702"/>
        <v/>
      </c>
      <c r="F377" t="str">
        <f t="shared" si="703"/>
        <v/>
      </c>
      <c r="G377" s="66" t="str">
        <f t="shared" si="704"/>
        <v/>
      </c>
      <c r="H377" s="25"/>
      <c r="I377" s="25"/>
      <c r="J377">
        <f>VstupniParametry_SKRYT!$D$5</f>
        <v>0.02</v>
      </c>
      <c r="K377">
        <f>VstupniParametry_SKRYT!$D$6</f>
        <v>0.06</v>
      </c>
      <c r="L377">
        <f>VstupniParametry_SKRYT!$D$7</f>
        <v>0.06</v>
      </c>
      <c r="M377">
        <f>VstupniParametry_SKRYT!$D$8</f>
        <v>0.06</v>
      </c>
      <c r="N377">
        <f>VstupniParametry_SKRYT!$D$9</f>
        <v>1.7999999999999999E-2</v>
      </c>
      <c r="O377" s="27">
        <f>VstupniParametry_SKRYT!$D$10</f>
        <v>0.01</v>
      </c>
      <c r="P377" s="27">
        <f>VstupniParametry_SKRYT!$D$11</f>
        <v>0.01</v>
      </c>
      <c r="Q377" s="27">
        <f>VstupniParametry_SKRYT!$D$12</f>
        <v>0.01</v>
      </c>
      <c r="R377" s="27">
        <f>VstupniParametry_SKRYT!$D$13</f>
        <v>0.01</v>
      </c>
      <c r="S377" s="27">
        <f>VstupniParametry_SKRYT!$D$14</f>
        <v>0.01</v>
      </c>
      <c r="T377">
        <f t="shared" si="705"/>
        <v>0</v>
      </c>
      <c r="U377">
        <f t="shared" si="706"/>
        <v>0</v>
      </c>
      <c r="V377">
        <f t="shared" si="707"/>
        <v>0</v>
      </c>
      <c r="W377">
        <f t="shared" si="708"/>
        <v>0</v>
      </c>
      <c r="X377">
        <f t="shared" si="709"/>
        <v>0</v>
      </c>
      <c r="Y377">
        <f t="shared" si="710"/>
        <v>0</v>
      </c>
      <c r="Z377">
        <f t="shared" si="711"/>
        <v>0</v>
      </c>
      <c r="AA377">
        <f t="shared" si="712"/>
        <v>0</v>
      </c>
      <c r="AB377">
        <f t="shared" si="713"/>
        <v>0</v>
      </c>
      <c r="AC377">
        <f t="shared" si="714"/>
        <v>0</v>
      </c>
      <c r="AD377">
        <f t="shared" si="715"/>
        <v>0</v>
      </c>
      <c r="AE377">
        <f t="shared" si="716"/>
        <v>0</v>
      </c>
      <c r="AF377">
        <f t="shared" si="717"/>
        <v>0</v>
      </c>
      <c r="AG377">
        <f t="shared" si="718"/>
        <v>0</v>
      </c>
      <c r="AH377">
        <f t="shared" si="719"/>
        <v>0</v>
      </c>
      <c r="AI377">
        <f t="shared" si="720"/>
        <v>0</v>
      </c>
      <c r="AJ377">
        <f t="shared" si="721"/>
        <v>0</v>
      </c>
      <c r="AK377">
        <f t="shared" si="722"/>
        <v>0</v>
      </c>
      <c r="AL377">
        <f t="shared" si="723"/>
        <v>0</v>
      </c>
      <c r="AM377">
        <f t="shared" si="724"/>
        <v>0</v>
      </c>
      <c r="AN377">
        <f t="shared" si="725"/>
        <v>0</v>
      </c>
      <c r="AO377">
        <f t="shared" si="726"/>
        <v>0</v>
      </c>
      <c r="AP377">
        <f t="shared" si="727"/>
        <v>0</v>
      </c>
      <c r="AQ377">
        <f t="shared" si="728"/>
        <v>0</v>
      </c>
      <c r="AR377">
        <f t="shared" si="729"/>
        <v>0</v>
      </c>
      <c r="AS377">
        <f t="shared" si="730"/>
        <v>0</v>
      </c>
      <c r="AT377">
        <f t="shared" si="700"/>
        <v>0</v>
      </c>
      <c r="AU377">
        <f t="shared" si="731"/>
        <v>0</v>
      </c>
      <c r="AV377">
        <f t="shared" si="732"/>
        <v>0</v>
      </c>
      <c r="AW377">
        <f t="shared" si="701"/>
        <v>0</v>
      </c>
      <c r="AX377">
        <f t="shared" si="733"/>
        <v>0</v>
      </c>
      <c r="AY377">
        <f t="shared" si="734"/>
        <v>0</v>
      </c>
      <c r="AZ377">
        <f t="shared" si="735"/>
        <v>0</v>
      </c>
      <c r="BA377">
        <f t="shared" si="736"/>
        <v>0</v>
      </c>
      <c r="BB377">
        <f t="shared" si="737"/>
        <v>0</v>
      </c>
      <c r="BC377">
        <f t="shared" si="738"/>
        <v>0</v>
      </c>
      <c r="BD377">
        <f t="shared" si="739"/>
        <v>0</v>
      </c>
      <c r="BE377">
        <f t="shared" si="740"/>
        <v>0</v>
      </c>
      <c r="BF377">
        <f t="shared" si="741"/>
        <v>0</v>
      </c>
      <c r="BG377">
        <f t="shared" si="742"/>
        <v>0</v>
      </c>
      <c r="BH377">
        <f t="shared" si="743"/>
        <v>0</v>
      </c>
      <c r="BI377">
        <f t="shared" si="744"/>
        <v>0</v>
      </c>
      <c r="BJ377">
        <f t="shared" si="745"/>
        <v>0</v>
      </c>
      <c r="BK377">
        <f t="shared" si="746"/>
        <v>0</v>
      </c>
      <c r="BL377">
        <f t="shared" si="747"/>
        <v>0</v>
      </c>
      <c r="BM377">
        <f t="shared" si="748"/>
        <v>0</v>
      </c>
      <c r="BN377">
        <f t="shared" si="749"/>
        <v>0</v>
      </c>
      <c r="BO377">
        <f t="shared" si="750"/>
        <v>0</v>
      </c>
      <c r="BP377">
        <f t="shared" si="751"/>
        <v>0</v>
      </c>
      <c r="BQ377">
        <f t="shared" si="752"/>
        <v>0</v>
      </c>
      <c r="BR377">
        <f t="shared" si="753"/>
        <v>0</v>
      </c>
      <c r="BS377">
        <f t="shared" si="754"/>
        <v>0</v>
      </c>
      <c r="BT377">
        <f t="shared" si="755"/>
        <v>0</v>
      </c>
      <c r="BU377">
        <f t="shared" si="756"/>
        <v>0</v>
      </c>
      <c r="BV377">
        <f t="shared" si="757"/>
        <v>0</v>
      </c>
      <c r="BW377">
        <f t="shared" si="758"/>
        <v>0</v>
      </c>
      <c r="BX377">
        <f t="shared" si="759"/>
        <v>0</v>
      </c>
      <c r="BY377">
        <f t="shared" si="760"/>
        <v>0</v>
      </c>
      <c r="BZ377">
        <f t="shared" si="761"/>
        <v>0</v>
      </c>
      <c r="CA377">
        <f t="shared" si="762"/>
        <v>0</v>
      </c>
      <c r="CB377">
        <f t="shared" si="763"/>
        <v>0</v>
      </c>
      <c r="CC377">
        <f t="shared" si="764"/>
        <v>0</v>
      </c>
      <c r="CD377">
        <f t="shared" si="765"/>
        <v>0</v>
      </c>
      <c r="CE377">
        <f t="shared" si="766"/>
        <v>0</v>
      </c>
      <c r="CF377">
        <f t="shared" si="767"/>
        <v>0</v>
      </c>
      <c r="CG377">
        <f t="shared" si="768"/>
        <v>0</v>
      </c>
      <c r="CH377">
        <f t="shared" si="769"/>
        <v>0</v>
      </c>
      <c r="CI377">
        <f t="shared" si="770"/>
        <v>0</v>
      </c>
      <c r="CJ377">
        <f t="shared" si="771"/>
        <v>0</v>
      </c>
      <c r="CK377">
        <f t="shared" si="772"/>
        <v>0</v>
      </c>
      <c r="CL377" t="str">
        <f t="shared" si="773"/>
        <v/>
      </c>
      <c r="CM377" t="str">
        <f t="shared" si="774"/>
        <v/>
      </c>
      <c r="CN377" t="str">
        <f t="shared" si="775"/>
        <v/>
      </c>
      <c r="CO377" t="str">
        <f t="shared" si="776"/>
        <v/>
      </c>
      <c r="CP377" t="str">
        <f t="shared" si="777"/>
        <v/>
      </c>
      <c r="CQ377" t="str">
        <f t="shared" si="778"/>
        <v/>
      </c>
      <c r="CR377" t="str">
        <f t="shared" si="779"/>
        <v/>
      </c>
      <c r="CS377" t="str">
        <f t="shared" si="780"/>
        <v/>
      </c>
      <c r="CT377" t="str">
        <f t="shared" si="781"/>
        <v/>
      </c>
      <c r="CU377" t="str">
        <f t="shared" si="782"/>
        <v/>
      </c>
      <c r="CV377" t="str">
        <f t="shared" si="783"/>
        <v/>
      </c>
      <c r="CW377" t="str">
        <f t="shared" si="784"/>
        <v/>
      </c>
      <c r="CX377" t="str">
        <f t="shared" si="785"/>
        <v/>
      </c>
      <c r="CY377" t="str">
        <f t="shared" si="786"/>
        <v/>
      </c>
      <c r="CZ377" t="str">
        <f t="shared" si="787"/>
        <v/>
      </c>
      <c r="DA377" t="str">
        <f t="shared" si="788"/>
        <v/>
      </c>
      <c r="DB377" t="str">
        <f t="shared" si="789"/>
        <v/>
      </c>
      <c r="DC377" t="str">
        <f t="shared" si="790"/>
        <v/>
      </c>
      <c r="DD377" t="str">
        <f t="shared" si="791"/>
        <v/>
      </c>
      <c r="DE377" t="str">
        <f t="shared" si="792"/>
        <v/>
      </c>
      <c r="DF377" t="str">
        <f t="shared" si="793"/>
        <v/>
      </c>
      <c r="DG377" t="str">
        <f t="shared" si="794"/>
        <v/>
      </c>
      <c r="DH377" t="str">
        <f t="shared" si="795"/>
        <v/>
      </c>
      <c r="DI377" t="str">
        <f t="shared" si="796"/>
        <v/>
      </c>
      <c r="DJ377" t="str">
        <f t="shared" si="797"/>
        <v/>
      </c>
      <c r="DK377" t="str">
        <f t="shared" si="798"/>
        <v/>
      </c>
      <c r="DL377" t="str">
        <f t="shared" si="799"/>
        <v/>
      </c>
      <c r="DM377" t="str">
        <f t="shared" si="800"/>
        <v/>
      </c>
      <c r="DN377" t="str">
        <f t="shared" si="801"/>
        <v/>
      </c>
      <c r="DO377" t="str">
        <f t="shared" si="802"/>
        <v/>
      </c>
      <c r="DP377" t="str">
        <f t="shared" si="803"/>
        <v/>
      </c>
      <c r="DQ377" t="str">
        <f t="shared" si="804"/>
        <v/>
      </c>
      <c r="DR377" t="str">
        <f t="shared" si="805"/>
        <v/>
      </c>
      <c r="DS377" t="str">
        <f t="shared" si="806"/>
        <v/>
      </c>
      <c r="DT377" t="str">
        <f t="shared" si="807"/>
        <v/>
      </c>
      <c r="DU377">
        <f t="shared" si="808"/>
        <v>0</v>
      </c>
      <c r="DV377">
        <f t="shared" si="809"/>
        <v>0</v>
      </c>
      <c r="DW377">
        <f t="shared" si="810"/>
        <v>0</v>
      </c>
      <c r="DX377" t="str">
        <f t="shared" si="811"/>
        <v/>
      </c>
      <c r="DY377" t="str">
        <f t="shared" si="812"/>
        <v/>
      </c>
      <c r="DZ377" t="str">
        <f t="shared" si="813"/>
        <v/>
      </c>
      <c r="EA377" s="5">
        <f t="shared" si="814"/>
        <v>0</v>
      </c>
      <c r="EB377" s="3">
        <f t="shared" si="815"/>
        <v>0</v>
      </c>
    </row>
    <row r="378" spans="2:132" x14ac:dyDescent="0.2">
      <c r="B378">
        <v>373</v>
      </c>
      <c r="C378" s="3">
        <f>Zisk!D392</f>
        <v>0</v>
      </c>
      <c r="D378">
        <f>Zisk!E392</f>
        <v>0</v>
      </c>
      <c r="E378" s="66" t="str">
        <f t="shared" si="702"/>
        <v/>
      </c>
      <c r="F378" t="str">
        <f t="shared" si="703"/>
        <v/>
      </c>
      <c r="G378" s="66" t="str">
        <f t="shared" si="704"/>
        <v/>
      </c>
      <c r="J378">
        <f>VstupniParametry_SKRYT!$D$5</f>
        <v>0.02</v>
      </c>
      <c r="K378">
        <f>VstupniParametry_SKRYT!$D$6</f>
        <v>0.06</v>
      </c>
      <c r="L378">
        <f>VstupniParametry_SKRYT!$D$7</f>
        <v>0.06</v>
      </c>
      <c r="M378">
        <f>VstupniParametry_SKRYT!$D$8</f>
        <v>0.06</v>
      </c>
      <c r="N378">
        <f>VstupniParametry_SKRYT!$D$9</f>
        <v>1.7999999999999999E-2</v>
      </c>
      <c r="O378" s="27">
        <f>VstupniParametry_SKRYT!$D$10</f>
        <v>0.01</v>
      </c>
      <c r="P378" s="27">
        <f>VstupniParametry_SKRYT!$D$11</f>
        <v>0.01</v>
      </c>
      <c r="Q378" s="27">
        <f>VstupniParametry_SKRYT!$D$12</f>
        <v>0.01</v>
      </c>
      <c r="R378" s="27">
        <f>VstupniParametry_SKRYT!$D$13</f>
        <v>0.01</v>
      </c>
      <c r="S378" s="27">
        <f>VstupniParametry_SKRYT!$D$14</f>
        <v>0.01</v>
      </c>
      <c r="T378">
        <f t="shared" si="705"/>
        <v>0</v>
      </c>
      <c r="U378">
        <f t="shared" si="706"/>
        <v>0</v>
      </c>
      <c r="V378">
        <f t="shared" si="707"/>
        <v>0</v>
      </c>
      <c r="W378">
        <f t="shared" si="708"/>
        <v>0</v>
      </c>
      <c r="X378">
        <f t="shared" si="709"/>
        <v>0</v>
      </c>
      <c r="Y378">
        <f t="shared" si="710"/>
        <v>0</v>
      </c>
      <c r="Z378">
        <f t="shared" si="711"/>
        <v>0</v>
      </c>
      <c r="AA378">
        <f t="shared" si="712"/>
        <v>0</v>
      </c>
      <c r="AB378">
        <f t="shared" si="713"/>
        <v>0</v>
      </c>
      <c r="AC378">
        <f t="shared" si="714"/>
        <v>0</v>
      </c>
      <c r="AD378">
        <f t="shared" si="715"/>
        <v>0</v>
      </c>
      <c r="AE378">
        <f t="shared" si="716"/>
        <v>0</v>
      </c>
      <c r="AF378">
        <f t="shared" si="717"/>
        <v>0</v>
      </c>
      <c r="AG378">
        <f t="shared" si="718"/>
        <v>0</v>
      </c>
      <c r="AH378">
        <f t="shared" si="719"/>
        <v>0</v>
      </c>
      <c r="AI378">
        <f t="shared" si="720"/>
        <v>0</v>
      </c>
      <c r="AJ378">
        <f t="shared" si="721"/>
        <v>0</v>
      </c>
      <c r="AK378">
        <f t="shared" si="722"/>
        <v>0</v>
      </c>
      <c r="AL378">
        <f t="shared" si="723"/>
        <v>0</v>
      </c>
      <c r="AM378">
        <f t="shared" si="724"/>
        <v>0</v>
      </c>
      <c r="AN378">
        <f t="shared" si="725"/>
        <v>0</v>
      </c>
      <c r="AO378">
        <f t="shared" si="726"/>
        <v>0</v>
      </c>
      <c r="AP378">
        <f t="shared" si="727"/>
        <v>0</v>
      </c>
      <c r="AQ378">
        <f t="shared" si="728"/>
        <v>0</v>
      </c>
      <c r="AR378">
        <f t="shared" si="729"/>
        <v>0</v>
      </c>
      <c r="AS378">
        <f t="shared" si="730"/>
        <v>0</v>
      </c>
      <c r="AT378">
        <f t="shared" si="700"/>
        <v>0</v>
      </c>
      <c r="AU378">
        <f t="shared" si="731"/>
        <v>0</v>
      </c>
      <c r="AV378">
        <f t="shared" si="732"/>
        <v>0</v>
      </c>
      <c r="AW378">
        <f t="shared" si="701"/>
        <v>0</v>
      </c>
      <c r="AX378">
        <f t="shared" si="733"/>
        <v>0</v>
      </c>
      <c r="AY378">
        <f t="shared" si="734"/>
        <v>0</v>
      </c>
      <c r="AZ378">
        <f t="shared" si="735"/>
        <v>0</v>
      </c>
      <c r="BA378">
        <f t="shared" si="736"/>
        <v>0</v>
      </c>
      <c r="BB378">
        <f t="shared" si="737"/>
        <v>0</v>
      </c>
      <c r="BC378">
        <f t="shared" si="738"/>
        <v>0</v>
      </c>
      <c r="BD378">
        <f t="shared" si="739"/>
        <v>0</v>
      </c>
      <c r="BE378">
        <f t="shared" si="740"/>
        <v>0</v>
      </c>
      <c r="BF378">
        <f t="shared" si="741"/>
        <v>0</v>
      </c>
      <c r="BG378">
        <f t="shared" si="742"/>
        <v>0</v>
      </c>
      <c r="BH378">
        <f t="shared" si="743"/>
        <v>0</v>
      </c>
      <c r="BI378">
        <f t="shared" si="744"/>
        <v>0</v>
      </c>
      <c r="BJ378">
        <f t="shared" si="745"/>
        <v>0</v>
      </c>
      <c r="BK378">
        <f t="shared" si="746"/>
        <v>0</v>
      </c>
      <c r="BL378">
        <f t="shared" si="747"/>
        <v>0</v>
      </c>
      <c r="BM378">
        <f t="shared" si="748"/>
        <v>0</v>
      </c>
      <c r="BN378">
        <f t="shared" si="749"/>
        <v>0</v>
      </c>
      <c r="BO378">
        <f t="shared" si="750"/>
        <v>0</v>
      </c>
      <c r="BP378">
        <f t="shared" si="751"/>
        <v>0</v>
      </c>
      <c r="BQ378">
        <f t="shared" si="752"/>
        <v>0</v>
      </c>
      <c r="BR378">
        <f t="shared" si="753"/>
        <v>0</v>
      </c>
      <c r="BS378">
        <f t="shared" si="754"/>
        <v>0</v>
      </c>
      <c r="BT378">
        <f t="shared" si="755"/>
        <v>0</v>
      </c>
      <c r="BU378">
        <f t="shared" si="756"/>
        <v>0</v>
      </c>
      <c r="BV378">
        <f t="shared" si="757"/>
        <v>0</v>
      </c>
      <c r="BW378">
        <f t="shared" si="758"/>
        <v>0</v>
      </c>
      <c r="BX378">
        <f t="shared" si="759"/>
        <v>0</v>
      </c>
      <c r="BY378">
        <f t="shared" si="760"/>
        <v>0</v>
      </c>
      <c r="BZ378">
        <f t="shared" si="761"/>
        <v>0</v>
      </c>
      <c r="CA378">
        <f t="shared" si="762"/>
        <v>0</v>
      </c>
      <c r="CB378">
        <f t="shared" si="763"/>
        <v>0</v>
      </c>
      <c r="CC378">
        <f t="shared" si="764"/>
        <v>0</v>
      </c>
      <c r="CD378">
        <f t="shared" si="765"/>
        <v>0</v>
      </c>
      <c r="CE378">
        <f t="shared" si="766"/>
        <v>0</v>
      </c>
      <c r="CF378">
        <f t="shared" si="767"/>
        <v>0</v>
      </c>
      <c r="CG378">
        <f t="shared" si="768"/>
        <v>0</v>
      </c>
      <c r="CH378">
        <f t="shared" si="769"/>
        <v>0</v>
      </c>
      <c r="CI378">
        <f t="shared" si="770"/>
        <v>0</v>
      </c>
      <c r="CJ378">
        <f t="shared" si="771"/>
        <v>0</v>
      </c>
      <c r="CK378">
        <f t="shared" si="772"/>
        <v>0</v>
      </c>
      <c r="CL378" t="str">
        <f t="shared" si="773"/>
        <v/>
      </c>
      <c r="CM378" t="str">
        <f t="shared" si="774"/>
        <v/>
      </c>
      <c r="CN378" t="str">
        <f t="shared" si="775"/>
        <v/>
      </c>
      <c r="CO378" t="str">
        <f t="shared" si="776"/>
        <v/>
      </c>
      <c r="CP378" t="str">
        <f t="shared" si="777"/>
        <v/>
      </c>
      <c r="CQ378" t="str">
        <f t="shared" si="778"/>
        <v/>
      </c>
      <c r="CR378" t="str">
        <f t="shared" si="779"/>
        <v/>
      </c>
      <c r="CS378" t="str">
        <f t="shared" si="780"/>
        <v/>
      </c>
      <c r="CT378" t="str">
        <f t="shared" si="781"/>
        <v/>
      </c>
      <c r="CU378" t="str">
        <f t="shared" si="782"/>
        <v/>
      </c>
      <c r="CV378" t="str">
        <f t="shared" si="783"/>
        <v/>
      </c>
      <c r="CW378" t="str">
        <f t="shared" si="784"/>
        <v/>
      </c>
      <c r="CX378" t="str">
        <f t="shared" si="785"/>
        <v/>
      </c>
      <c r="CY378" t="str">
        <f t="shared" si="786"/>
        <v/>
      </c>
      <c r="CZ378" t="str">
        <f t="shared" si="787"/>
        <v/>
      </c>
      <c r="DA378" t="str">
        <f t="shared" si="788"/>
        <v/>
      </c>
      <c r="DB378" t="str">
        <f t="shared" si="789"/>
        <v/>
      </c>
      <c r="DC378" t="str">
        <f t="shared" si="790"/>
        <v/>
      </c>
      <c r="DD378" t="str">
        <f t="shared" si="791"/>
        <v/>
      </c>
      <c r="DE378" t="str">
        <f t="shared" si="792"/>
        <v/>
      </c>
      <c r="DF378" t="str">
        <f t="shared" si="793"/>
        <v/>
      </c>
      <c r="DG378" t="str">
        <f t="shared" si="794"/>
        <v/>
      </c>
      <c r="DH378" t="str">
        <f t="shared" si="795"/>
        <v/>
      </c>
      <c r="DI378" t="str">
        <f t="shared" si="796"/>
        <v/>
      </c>
      <c r="DJ378" t="str">
        <f t="shared" si="797"/>
        <v/>
      </c>
      <c r="DK378" t="str">
        <f t="shared" si="798"/>
        <v/>
      </c>
      <c r="DL378" t="str">
        <f t="shared" si="799"/>
        <v/>
      </c>
      <c r="DM378" t="str">
        <f t="shared" si="800"/>
        <v/>
      </c>
      <c r="DN378" t="str">
        <f t="shared" si="801"/>
        <v/>
      </c>
      <c r="DO378" t="str">
        <f t="shared" si="802"/>
        <v/>
      </c>
      <c r="DP378" t="str">
        <f t="shared" si="803"/>
        <v/>
      </c>
      <c r="DQ378" t="str">
        <f t="shared" si="804"/>
        <v/>
      </c>
      <c r="DR378" t="str">
        <f t="shared" si="805"/>
        <v/>
      </c>
      <c r="DS378" t="str">
        <f t="shared" si="806"/>
        <v/>
      </c>
      <c r="DT378" t="str">
        <f t="shared" si="807"/>
        <v/>
      </c>
      <c r="DU378">
        <f t="shared" si="808"/>
        <v>0</v>
      </c>
      <c r="DV378">
        <f t="shared" si="809"/>
        <v>0</v>
      </c>
      <c r="DW378">
        <f t="shared" si="810"/>
        <v>0</v>
      </c>
      <c r="DX378" t="str">
        <f t="shared" si="811"/>
        <v/>
      </c>
      <c r="DY378" t="str">
        <f t="shared" si="812"/>
        <v/>
      </c>
      <c r="DZ378" t="str">
        <f t="shared" si="813"/>
        <v/>
      </c>
      <c r="EA378" s="5">
        <f t="shared" si="814"/>
        <v>0</v>
      </c>
      <c r="EB378" s="3">
        <f t="shared" si="815"/>
        <v>0</v>
      </c>
    </row>
    <row r="379" spans="2:132" x14ac:dyDescent="0.2">
      <c r="B379" s="25">
        <v>374</v>
      </c>
      <c r="C379" s="26">
        <f>Zisk!D393</f>
        <v>0</v>
      </c>
      <c r="D379">
        <f>Zisk!E393</f>
        <v>0</v>
      </c>
      <c r="E379" s="66" t="str">
        <f t="shared" si="702"/>
        <v/>
      </c>
      <c r="F379" t="str">
        <f t="shared" si="703"/>
        <v/>
      </c>
      <c r="G379" s="66" t="str">
        <f t="shared" si="704"/>
        <v/>
      </c>
      <c r="H379" s="25"/>
      <c r="I379" s="25"/>
      <c r="J379">
        <f>VstupniParametry_SKRYT!$D$5</f>
        <v>0.02</v>
      </c>
      <c r="K379">
        <f>VstupniParametry_SKRYT!$D$6</f>
        <v>0.06</v>
      </c>
      <c r="L379">
        <f>VstupniParametry_SKRYT!$D$7</f>
        <v>0.06</v>
      </c>
      <c r="M379">
        <f>VstupniParametry_SKRYT!$D$8</f>
        <v>0.06</v>
      </c>
      <c r="N379">
        <f>VstupniParametry_SKRYT!$D$9</f>
        <v>1.7999999999999999E-2</v>
      </c>
      <c r="O379" s="27">
        <f>VstupniParametry_SKRYT!$D$10</f>
        <v>0.01</v>
      </c>
      <c r="P379" s="27">
        <f>VstupniParametry_SKRYT!$D$11</f>
        <v>0.01</v>
      </c>
      <c r="Q379" s="27">
        <f>VstupniParametry_SKRYT!$D$12</f>
        <v>0.01</v>
      </c>
      <c r="R379" s="27">
        <f>VstupniParametry_SKRYT!$D$13</f>
        <v>0.01</v>
      </c>
      <c r="S379" s="27">
        <f>VstupniParametry_SKRYT!$D$14</f>
        <v>0.01</v>
      </c>
      <c r="T379">
        <f t="shared" si="705"/>
        <v>0</v>
      </c>
      <c r="U379">
        <f t="shared" si="706"/>
        <v>0</v>
      </c>
      <c r="V379">
        <f t="shared" si="707"/>
        <v>0</v>
      </c>
      <c r="W379">
        <f t="shared" si="708"/>
        <v>0</v>
      </c>
      <c r="X379">
        <f t="shared" si="709"/>
        <v>0</v>
      </c>
      <c r="Y379">
        <f t="shared" si="710"/>
        <v>0</v>
      </c>
      <c r="Z379">
        <f t="shared" si="711"/>
        <v>0</v>
      </c>
      <c r="AA379">
        <f t="shared" si="712"/>
        <v>0</v>
      </c>
      <c r="AB379">
        <f t="shared" si="713"/>
        <v>0</v>
      </c>
      <c r="AC379">
        <f t="shared" si="714"/>
        <v>0</v>
      </c>
      <c r="AD379">
        <f t="shared" si="715"/>
        <v>0</v>
      </c>
      <c r="AE379">
        <f t="shared" si="716"/>
        <v>0</v>
      </c>
      <c r="AF379">
        <f t="shared" si="717"/>
        <v>0</v>
      </c>
      <c r="AG379">
        <f t="shared" si="718"/>
        <v>0</v>
      </c>
      <c r="AH379">
        <f t="shared" si="719"/>
        <v>0</v>
      </c>
      <c r="AI379">
        <f t="shared" si="720"/>
        <v>0</v>
      </c>
      <c r="AJ379">
        <f t="shared" si="721"/>
        <v>0</v>
      </c>
      <c r="AK379">
        <f t="shared" si="722"/>
        <v>0</v>
      </c>
      <c r="AL379">
        <f t="shared" si="723"/>
        <v>0</v>
      </c>
      <c r="AM379">
        <f t="shared" si="724"/>
        <v>0</v>
      </c>
      <c r="AN379">
        <f t="shared" si="725"/>
        <v>0</v>
      </c>
      <c r="AO379">
        <f t="shared" si="726"/>
        <v>0</v>
      </c>
      <c r="AP379">
        <f t="shared" si="727"/>
        <v>0</v>
      </c>
      <c r="AQ379">
        <f t="shared" si="728"/>
        <v>0</v>
      </c>
      <c r="AR379">
        <f t="shared" si="729"/>
        <v>0</v>
      </c>
      <c r="AS379">
        <f t="shared" si="730"/>
        <v>0</v>
      </c>
      <c r="AT379">
        <f t="shared" si="700"/>
        <v>0</v>
      </c>
      <c r="AU379">
        <f t="shared" si="731"/>
        <v>0</v>
      </c>
      <c r="AV379">
        <f t="shared" si="732"/>
        <v>0</v>
      </c>
      <c r="AW379">
        <f t="shared" si="701"/>
        <v>0</v>
      </c>
      <c r="AX379">
        <f t="shared" si="733"/>
        <v>0</v>
      </c>
      <c r="AY379">
        <f t="shared" si="734"/>
        <v>0</v>
      </c>
      <c r="AZ379">
        <f t="shared" si="735"/>
        <v>0</v>
      </c>
      <c r="BA379">
        <f t="shared" si="736"/>
        <v>0</v>
      </c>
      <c r="BB379">
        <f t="shared" si="737"/>
        <v>0</v>
      </c>
      <c r="BC379">
        <f t="shared" si="738"/>
        <v>0</v>
      </c>
      <c r="BD379">
        <f t="shared" si="739"/>
        <v>0</v>
      </c>
      <c r="BE379">
        <f t="shared" si="740"/>
        <v>0</v>
      </c>
      <c r="BF379">
        <f t="shared" si="741"/>
        <v>0</v>
      </c>
      <c r="BG379">
        <f t="shared" si="742"/>
        <v>0</v>
      </c>
      <c r="BH379">
        <f t="shared" si="743"/>
        <v>0</v>
      </c>
      <c r="BI379">
        <f t="shared" si="744"/>
        <v>0</v>
      </c>
      <c r="BJ379">
        <f t="shared" si="745"/>
        <v>0</v>
      </c>
      <c r="BK379">
        <f t="shared" si="746"/>
        <v>0</v>
      </c>
      <c r="BL379">
        <f t="shared" si="747"/>
        <v>0</v>
      </c>
      <c r="BM379">
        <f t="shared" si="748"/>
        <v>0</v>
      </c>
      <c r="BN379">
        <f t="shared" si="749"/>
        <v>0</v>
      </c>
      <c r="BO379">
        <f t="shared" si="750"/>
        <v>0</v>
      </c>
      <c r="BP379">
        <f t="shared" si="751"/>
        <v>0</v>
      </c>
      <c r="BQ379">
        <f t="shared" si="752"/>
        <v>0</v>
      </c>
      <c r="BR379">
        <f t="shared" si="753"/>
        <v>0</v>
      </c>
      <c r="BS379">
        <f t="shared" si="754"/>
        <v>0</v>
      </c>
      <c r="BT379">
        <f t="shared" si="755"/>
        <v>0</v>
      </c>
      <c r="BU379">
        <f t="shared" si="756"/>
        <v>0</v>
      </c>
      <c r="BV379">
        <f t="shared" si="757"/>
        <v>0</v>
      </c>
      <c r="BW379">
        <f t="shared" si="758"/>
        <v>0</v>
      </c>
      <c r="BX379">
        <f t="shared" si="759"/>
        <v>0</v>
      </c>
      <c r="BY379">
        <f t="shared" si="760"/>
        <v>0</v>
      </c>
      <c r="BZ379">
        <f t="shared" si="761"/>
        <v>0</v>
      </c>
      <c r="CA379">
        <f t="shared" si="762"/>
        <v>0</v>
      </c>
      <c r="CB379">
        <f t="shared" si="763"/>
        <v>0</v>
      </c>
      <c r="CC379">
        <f t="shared" si="764"/>
        <v>0</v>
      </c>
      <c r="CD379">
        <f t="shared" si="765"/>
        <v>0</v>
      </c>
      <c r="CE379">
        <f t="shared" si="766"/>
        <v>0</v>
      </c>
      <c r="CF379">
        <f t="shared" si="767"/>
        <v>0</v>
      </c>
      <c r="CG379">
        <f t="shared" si="768"/>
        <v>0</v>
      </c>
      <c r="CH379">
        <f t="shared" si="769"/>
        <v>0</v>
      </c>
      <c r="CI379">
        <f t="shared" si="770"/>
        <v>0</v>
      </c>
      <c r="CJ379">
        <f t="shared" si="771"/>
        <v>0</v>
      </c>
      <c r="CK379">
        <f t="shared" si="772"/>
        <v>0</v>
      </c>
      <c r="CL379" t="str">
        <f t="shared" si="773"/>
        <v/>
      </c>
      <c r="CM379" t="str">
        <f t="shared" si="774"/>
        <v/>
      </c>
      <c r="CN379" t="str">
        <f t="shared" si="775"/>
        <v/>
      </c>
      <c r="CO379" t="str">
        <f t="shared" si="776"/>
        <v/>
      </c>
      <c r="CP379" t="str">
        <f t="shared" si="777"/>
        <v/>
      </c>
      <c r="CQ379" t="str">
        <f t="shared" si="778"/>
        <v/>
      </c>
      <c r="CR379" t="str">
        <f t="shared" si="779"/>
        <v/>
      </c>
      <c r="CS379" t="str">
        <f t="shared" si="780"/>
        <v/>
      </c>
      <c r="CT379" t="str">
        <f t="shared" si="781"/>
        <v/>
      </c>
      <c r="CU379" t="str">
        <f t="shared" si="782"/>
        <v/>
      </c>
      <c r="CV379" t="str">
        <f t="shared" si="783"/>
        <v/>
      </c>
      <c r="CW379" t="str">
        <f t="shared" si="784"/>
        <v/>
      </c>
      <c r="CX379" t="str">
        <f t="shared" si="785"/>
        <v/>
      </c>
      <c r="CY379" t="str">
        <f t="shared" si="786"/>
        <v/>
      </c>
      <c r="CZ379" t="str">
        <f t="shared" si="787"/>
        <v/>
      </c>
      <c r="DA379" t="str">
        <f t="shared" si="788"/>
        <v/>
      </c>
      <c r="DB379" t="str">
        <f t="shared" si="789"/>
        <v/>
      </c>
      <c r="DC379" t="str">
        <f t="shared" si="790"/>
        <v/>
      </c>
      <c r="DD379" t="str">
        <f t="shared" si="791"/>
        <v/>
      </c>
      <c r="DE379" t="str">
        <f t="shared" si="792"/>
        <v/>
      </c>
      <c r="DF379" t="str">
        <f t="shared" si="793"/>
        <v/>
      </c>
      <c r="DG379" t="str">
        <f t="shared" si="794"/>
        <v/>
      </c>
      <c r="DH379" t="str">
        <f t="shared" si="795"/>
        <v/>
      </c>
      <c r="DI379" t="str">
        <f t="shared" si="796"/>
        <v/>
      </c>
      <c r="DJ379" t="str">
        <f t="shared" si="797"/>
        <v/>
      </c>
      <c r="DK379" t="str">
        <f t="shared" si="798"/>
        <v/>
      </c>
      <c r="DL379" t="str">
        <f t="shared" si="799"/>
        <v/>
      </c>
      <c r="DM379" t="str">
        <f t="shared" si="800"/>
        <v/>
      </c>
      <c r="DN379" t="str">
        <f t="shared" si="801"/>
        <v/>
      </c>
      <c r="DO379" t="str">
        <f t="shared" si="802"/>
        <v/>
      </c>
      <c r="DP379" t="str">
        <f t="shared" si="803"/>
        <v/>
      </c>
      <c r="DQ379" t="str">
        <f t="shared" si="804"/>
        <v/>
      </c>
      <c r="DR379" t="str">
        <f t="shared" si="805"/>
        <v/>
      </c>
      <c r="DS379" t="str">
        <f t="shared" si="806"/>
        <v/>
      </c>
      <c r="DT379" t="str">
        <f t="shared" si="807"/>
        <v/>
      </c>
      <c r="DU379">
        <f t="shared" si="808"/>
        <v>0</v>
      </c>
      <c r="DV379">
        <f t="shared" si="809"/>
        <v>0</v>
      </c>
      <c r="DW379">
        <f t="shared" si="810"/>
        <v>0</v>
      </c>
      <c r="DX379" t="str">
        <f t="shared" si="811"/>
        <v/>
      </c>
      <c r="DY379" t="str">
        <f t="shared" si="812"/>
        <v/>
      </c>
      <c r="DZ379" t="str">
        <f t="shared" si="813"/>
        <v/>
      </c>
      <c r="EA379" s="5">
        <f t="shared" si="814"/>
        <v>0</v>
      </c>
      <c r="EB379" s="3">
        <f t="shared" si="815"/>
        <v>0</v>
      </c>
    </row>
    <row r="380" spans="2:132" x14ac:dyDescent="0.2">
      <c r="B380">
        <v>375</v>
      </c>
      <c r="C380" s="3">
        <f>Zisk!D394</f>
        <v>0</v>
      </c>
      <c r="D380">
        <f>Zisk!E394</f>
        <v>0</v>
      </c>
      <c r="E380" s="66" t="str">
        <f t="shared" si="702"/>
        <v/>
      </c>
      <c r="F380" t="str">
        <f t="shared" si="703"/>
        <v/>
      </c>
      <c r="G380" s="66" t="str">
        <f t="shared" si="704"/>
        <v/>
      </c>
      <c r="J380">
        <f>VstupniParametry_SKRYT!$D$5</f>
        <v>0.02</v>
      </c>
      <c r="K380">
        <f>VstupniParametry_SKRYT!$D$6</f>
        <v>0.06</v>
      </c>
      <c r="L380">
        <f>VstupniParametry_SKRYT!$D$7</f>
        <v>0.06</v>
      </c>
      <c r="M380">
        <f>VstupniParametry_SKRYT!$D$8</f>
        <v>0.06</v>
      </c>
      <c r="N380">
        <f>VstupniParametry_SKRYT!$D$9</f>
        <v>1.7999999999999999E-2</v>
      </c>
      <c r="O380" s="27">
        <f>VstupniParametry_SKRYT!$D$10</f>
        <v>0.01</v>
      </c>
      <c r="P380" s="27">
        <f>VstupniParametry_SKRYT!$D$11</f>
        <v>0.01</v>
      </c>
      <c r="Q380" s="27">
        <f>VstupniParametry_SKRYT!$D$12</f>
        <v>0.01</v>
      </c>
      <c r="R380" s="27">
        <f>VstupniParametry_SKRYT!$D$13</f>
        <v>0.01</v>
      </c>
      <c r="S380" s="27">
        <f>VstupniParametry_SKRYT!$D$14</f>
        <v>0.01</v>
      </c>
      <c r="T380">
        <f t="shared" si="705"/>
        <v>0</v>
      </c>
      <c r="U380">
        <f t="shared" si="706"/>
        <v>0</v>
      </c>
      <c r="V380">
        <f t="shared" si="707"/>
        <v>0</v>
      </c>
      <c r="W380">
        <f t="shared" si="708"/>
        <v>0</v>
      </c>
      <c r="X380">
        <f t="shared" si="709"/>
        <v>0</v>
      </c>
      <c r="Y380">
        <f t="shared" si="710"/>
        <v>0</v>
      </c>
      <c r="Z380">
        <f t="shared" si="711"/>
        <v>0</v>
      </c>
      <c r="AA380">
        <f t="shared" si="712"/>
        <v>0</v>
      </c>
      <c r="AB380">
        <f t="shared" si="713"/>
        <v>0</v>
      </c>
      <c r="AC380">
        <f t="shared" si="714"/>
        <v>0</v>
      </c>
      <c r="AD380">
        <f t="shared" si="715"/>
        <v>0</v>
      </c>
      <c r="AE380">
        <f t="shared" si="716"/>
        <v>0</v>
      </c>
      <c r="AF380">
        <f t="shared" si="717"/>
        <v>0</v>
      </c>
      <c r="AG380">
        <f t="shared" si="718"/>
        <v>0</v>
      </c>
      <c r="AH380">
        <f t="shared" si="719"/>
        <v>0</v>
      </c>
      <c r="AI380">
        <f t="shared" si="720"/>
        <v>0</v>
      </c>
      <c r="AJ380">
        <f t="shared" si="721"/>
        <v>0</v>
      </c>
      <c r="AK380">
        <f t="shared" si="722"/>
        <v>0</v>
      </c>
      <c r="AL380">
        <f t="shared" si="723"/>
        <v>0</v>
      </c>
      <c r="AM380">
        <f t="shared" si="724"/>
        <v>0</v>
      </c>
      <c r="AN380">
        <f t="shared" si="725"/>
        <v>0</v>
      </c>
      <c r="AO380">
        <f t="shared" si="726"/>
        <v>0</v>
      </c>
      <c r="AP380">
        <f t="shared" si="727"/>
        <v>0</v>
      </c>
      <c r="AQ380">
        <f t="shared" si="728"/>
        <v>0</v>
      </c>
      <c r="AR380">
        <f t="shared" si="729"/>
        <v>0</v>
      </c>
      <c r="AS380">
        <f t="shared" si="730"/>
        <v>0</v>
      </c>
      <c r="AT380">
        <f t="shared" si="700"/>
        <v>0</v>
      </c>
      <c r="AU380">
        <f t="shared" si="731"/>
        <v>0</v>
      </c>
      <c r="AV380">
        <f t="shared" si="732"/>
        <v>0</v>
      </c>
      <c r="AW380">
        <f t="shared" si="701"/>
        <v>0</v>
      </c>
      <c r="AX380">
        <f t="shared" si="733"/>
        <v>0</v>
      </c>
      <c r="AY380">
        <f t="shared" si="734"/>
        <v>0</v>
      </c>
      <c r="AZ380">
        <f t="shared" si="735"/>
        <v>0</v>
      </c>
      <c r="BA380">
        <f t="shared" si="736"/>
        <v>0</v>
      </c>
      <c r="BB380">
        <f t="shared" si="737"/>
        <v>0</v>
      </c>
      <c r="BC380">
        <f t="shared" si="738"/>
        <v>0</v>
      </c>
      <c r="BD380">
        <f t="shared" si="739"/>
        <v>0</v>
      </c>
      <c r="BE380">
        <f t="shared" si="740"/>
        <v>0</v>
      </c>
      <c r="BF380">
        <f t="shared" si="741"/>
        <v>0</v>
      </c>
      <c r="BG380">
        <f t="shared" si="742"/>
        <v>0</v>
      </c>
      <c r="BH380">
        <f t="shared" si="743"/>
        <v>0</v>
      </c>
      <c r="BI380">
        <f t="shared" si="744"/>
        <v>0</v>
      </c>
      <c r="BJ380">
        <f t="shared" si="745"/>
        <v>0</v>
      </c>
      <c r="BK380">
        <f t="shared" si="746"/>
        <v>0</v>
      </c>
      <c r="BL380">
        <f t="shared" si="747"/>
        <v>0</v>
      </c>
      <c r="BM380">
        <f t="shared" si="748"/>
        <v>0</v>
      </c>
      <c r="BN380">
        <f t="shared" si="749"/>
        <v>0</v>
      </c>
      <c r="BO380">
        <f t="shared" si="750"/>
        <v>0</v>
      </c>
      <c r="BP380">
        <f t="shared" si="751"/>
        <v>0</v>
      </c>
      <c r="BQ380">
        <f t="shared" si="752"/>
        <v>0</v>
      </c>
      <c r="BR380">
        <f t="shared" si="753"/>
        <v>0</v>
      </c>
      <c r="BS380">
        <f t="shared" si="754"/>
        <v>0</v>
      </c>
      <c r="BT380">
        <f t="shared" si="755"/>
        <v>0</v>
      </c>
      <c r="BU380">
        <f t="shared" si="756"/>
        <v>0</v>
      </c>
      <c r="BV380">
        <f t="shared" si="757"/>
        <v>0</v>
      </c>
      <c r="BW380">
        <f t="shared" si="758"/>
        <v>0</v>
      </c>
      <c r="BX380">
        <f t="shared" si="759"/>
        <v>0</v>
      </c>
      <c r="BY380">
        <f t="shared" si="760"/>
        <v>0</v>
      </c>
      <c r="BZ380">
        <f t="shared" si="761"/>
        <v>0</v>
      </c>
      <c r="CA380">
        <f t="shared" si="762"/>
        <v>0</v>
      </c>
      <c r="CB380">
        <f t="shared" si="763"/>
        <v>0</v>
      </c>
      <c r="CC380">
        <f t="shared" si="764"/>
        <v>0</v>
      </c>
      <c r="CD380">
        <f t="shared" si="765"/>
        <v>0</v>
      </c>
      <c r="CE380">
        <f t="shared" si="766"/>
        <v>0</v>
      </c>
      <c r="CF380">
        <f t="shared" si="767"/>
        <v>0</v>
      </c>
      <c r="CG380">
        <f t="shared" si="768"/>
        <v>0</v>
      </c>
      <c r="CH380">
        <f t="shared" si="769"/>
        <v>0</v>
      </c>
      <c r="CI380">
        <f t="shared" si="770"/>
        <v>0</v>
      </c>
      <c r="CJ380">
        <f t="shared" si="771"/>
        <v>0</v>
      </c>
      <c r="CK380">
        <f t="shared" si="772"/>
        <v>0</v>
      </c>
      <c r="CL380" t="str">
        <f t="shared" si="773"/>
        <v/>
      </c>
      <c r="CM380" t="str">
        <f t="shared" si="774"/>
        <v/>
      </c>
      <c r="CN380" t="str">
        <f t="shared" si="775"/>
        <v/>
      </c>
      <c r="CO380" t="str">
        <f t="shared" si="776"/>
        <v/>
      </c>
      <c r="CP380" t="str">
        <f t="shared" si="777"/>
        <v/>
      </c>
      <c r="CQ380" t="str">
        <f t="shared" si="778"/>
        <v/>
      </c>
      <c r="CR380" t="str">
        <f t="shared" si="779"/>
        <v/>
      </c>
      <c r="CS380" t="str">
        <f t="shared" si="780"/>
        <v/>
      </c>
      <c r="CT380" t="str">
        <f t="shared" si="781"/>
        <v/>
      </c>
      <c r="CU380" t="str">
        <f t="shared" si="782"/>
        <v/>
      </c>
      <c r="CV380" t="str">
        <f t="shared" si="783"/>
        <v/>
      </c>
      <c r="CW380" t="str">
        <f t="shared" si="784"/>
        <v/>
      </c>
      <c r="CX380" t="str">
        <f t="shared" si="785"/>
        <v/>
      </c>
      <c r="CY380" t="str">
        <f t="shared" si="786"/>
        <v/>
      </c>
      <c r="CZ380" t="str">
        <f t="shared" si="787"/>
        <v/>
      </c>
      <c r="DA380" t="str">
        <f t="shared" si="788"/>
        <v/>
      </c>
      <c r="DB380" t="str">
        <f t="shared" si="789"/>
        <v/>
      </c>
      <c r="DC380" t="str">
        <f t="shared" si="790"/>
        <v/>
      </c>
      <c r="DD380" t="str">
        <f t="shared" si="791"/>
        <v/>
      </c>
      <c r="DE380" t="str">
        <f t="shared" si="792"/>
        <v/>
      </c>
      <c r="DF380" t="str">
        <f t="shared" si="793"/>
        <v/>
      </c>
      <c r="DG380" t="str">
        <f t="shared" si="794"/>
        <v/>
      </c>
      <c r="DH380" t="str">
        <f t="shared" si="795"/>
        <v/>
      </c>
      <c r="DI380" t="str">
        <f t="shared" si="796"/>
        <v/>
      </c>
      <c r="DJ380" t="str">
        <f t="shared" si="797"/>
        <v/>
      </c>
      <c r="DK380" t="str">
        <f t="shared" si="798"/>
        <v/>
      </c>
      <c r="DL380" t="str">
        <f t="shared" si="799"/>
        <v/>
      </c>
      <c r="DM380" t="str">
        <f t="shared" si="800"/>
        <v/>
      </c>
      <c r="DN380" t="str">
        <f t="shared" si="801"/>
        <v/>
      </c>
      <c r="DO380" t="str">
        <f t="shared" si="802"/>
        <v/>
      </c>
      <c r="DP380" t="str">
        <f t="shared" si="803"/>
        <v/>
      </c>
      <c r="DQ380" t="str">
        <f t="shared" si="804"/>
        <v/>
      </c>
      <c r="DR380" t="str">
        <f t="shared" si="805"/>
        <v/>
      </c>
      <c r="DS380" t="str">
        <f t="shared" si="806"/>
        <v/>
      </c>
      <c r="DT380" t="str">
        <f t="shared" si="807"/>
        <v/>
      </c>
      <c r="DU380">
        <f t="shared" si="808"/>
        <v>0</v>
      </c>
      <c r="DV380">
        <f t="shared" si="809"/>
        <v>0</v>
      </c>
      <c r="DW380">
        <f t="shared" si="810"/>
        <v>0</v>
      </c>
      <c r="DX380" t="str">
        <f t="shared" si="811"/>
        <v/>
      </c>
      <c r="DY380" t="str">
        <f t="shared" si="812"/>
        <v/>
      </c>
      <c r="DZ380" t="str">
        <f t="shared" si="813"/>
        <v/>
      </c>
      <c r="EA380" s="5">
        <f t="shared" si="814"/>
        <v>0</v>
      </c>
      <c r="EB380" s="3">
        <f t="shared" si="815"/>
        <v>0</v>
      </c>
    </row>
    <row r="381" spans="2:132" x14ac:dyDescent="0.2">
      <c r="B381" s="25">
        <v>376</v>
      </c>
      <c r="C381" s="26">
        <f>Zisk!D395</f>
        <v>0</v>
      </c>
      <c r="D381">
        <f>Zisk!E395</f>
        <v>0</v>
      </c>
      <c r="E381" s="66" t="str">
        <f t="shared" si="702"/>
        <v/>
      </c>
      <c r="F381" t="str">
        <f t="shared" si="703"/>
        <v/>
      </c>
      <c r="G381" s="66" t="str">
        <f t="shared" si="704"/>
        <v/>
      </c>
      <c r="H381" s="25"/>
      <c r="I381" s="25"/>
      <c r="J381">
        <f>VstupniParametry_SKRYT!$D$5</f>
        <v>0.02</v>
      </c>
      <c r="K381">
        <f>VstupniParametry_SKRYT!$D$6</f>
        <v>0.06</v>
      </c>
      <c r="L381">
        <f>VstupniParametry_SKRYT!$D$7</f>
        <v>0.06</v>
      </c>
      <c r="M381">
        <f>VstupniParametry_SKRYT!$D$8</f>
        <v>0.06</v>
      </c>
      <c r="N381">
        <f>VstupniParametry_SKRYT!$D$9</f>
        <v>1.7999999999999999E-2</v>
      </c>
      <c r="O381" s="27">
        <f>VstupniParametry_SKRYT!$D$10</f>
        <v>0.01</v>
      </c>
      <c r="P381" s="27">
        <f>VstupniParametry_SKRYT!$D$11</f>
        <v>0.01</v>
      </c>
      <c r="Q381" s="27">
        <f>VstupniParametry_SKRYT!$D$12</f>
        <v>0.01</v>
      </c>
      <c r="R381" s="27">
        <f>VstupniParametry_SKRYT!$D$13</f>
        <v>0.01</v>
      </c>
      <c r="S381" s="27">
        <f>VstupniParametry_SKRYT!$D$14</f>
        <v>0.01</v>
      </c>
      <c r="T381">
        <f t="shared" si="705"/>
        <v>0</v>
      </c>
      <c r="U381">
        <f t="shared" si="706"/>
        <v>0</v>
      </c>
      <c r="V381">
        <f t="shared" si="707"/>
        <v>0</v>
      </c>
      <c r="W381">
        <f t="shared" si="708"/>
        <v>0</v>
      </c>
      <c r="X381">
        <f t="shared" si="709"/>
        <v>0</v>
      </c>
      <c r="Y381">
        <f t="shared" si="710"/>
        <v>0</v>
      </c>
      <c r="Z381">
        <f t="shared" si="711"/>
        <v>0</v>
      </c>
      <c r="AA381">
        <f t="shared" si="712"/>
        <v>0</v>
      </c>
      <c r="AB381">
        <f t="shared" si="713"/>
        <v>0</v>
      </c>
      <c r="AC381">
        <f t="shared" si="714"/>
        <v>0</v>
      </c>
      <c r="AD381">
        <f t="shared" si="715"/>
        <v>0</v>
      </c>
      <c r="AE381">
        <f t="shared" si="716"/>
        <v>0</v>
      </c>
      <c r="AF381">
        <f t="shared" si="717"/>
        <v>0</v>
      </c>
      <c r="AG381">
        <f t="shared" si="718"/>
        <v>0</v>
      </c>
      <c r="AH381">
        <f t="shared" si="719"/>
        <v>0</v>
      </c>
      <c r="AI381">
        <f t="shared" si="720"/>
        <v>0</v>
      </c>
      <c r="AJ381">
        <f t="shared" si="721"/>
        <v>0</v>
      </c>
      <c r="AK381">
        <f t="shared" si="722"/>
        <v>0</v>
      </c>
      <c r="AL381">
        <f t="shared" si="723"/>
        <v>0</v>
      </c>
      <c r="AM381">
        <f t="shared" si="724"/>
        <v>0</v>
      </c>
      <c r="AN381">
        <f t="shared" si="725"/>
        <v>0</v>
      </c>
      <c r="AO381">
        <f t="shared" si="726"/>
        <v>0</v>
      </c>
      <c r="AP381">
        <f t="shared" si="727"/>
        <v>0</v>
      </c>
      <c r="AQ381">
        <f t="shared" si="728"/>
        <v>0</v>
      </c>
      <c r="AR381">
        <f t="shared" si="729"/>
        <v>0</v>
      </c>
      <c r="AS381">
        <f t="shared" si="730"/>
        <v>0</v>
      </c>
      <c r="AT381">
        <f t="shared" si="700"/>
        <v>0</v>
      </c>
      <c r="AU381">
        <f t="shared" si="731"/>
        <v>0</v>
      </c>
      <c r="AV381">
        <f t="shared" si="732"/>
        <v>0</v>
      </c>
      <c r="AW381">
        <f t="shared" si="701"/>
        <v>0</v>
      </c>
      <c r="AX381">
        <f t="shared" si="733"/>
        <v>0</v>
      </c>
      <c r="AY381">
        <f t="shared" si="734"/>
        <v>0</v>
      </c>
      <c r="AZ381">
        <f t="shared" si="735"/>
        <v>0</v>
      </c>
      <c r="BA381">
        <f t="shared" si="736"/>
        <v>0</v>
      </c>
      <c r="BB381">
        <f t="shared" si="737"/>
        <v>0</v>
      </c>
      <c r="BC381">
        <f t="shared" si="738"/>
        <v>0</v>
      </c>
      <c r="BD381">
        <f t="shared" si="739"/>
        <v>0</v>
      </c>
      <c r="BE381">
        <f t="shared" si="740"/>
        <v>0</v>
      </c>
      <c r="BF381">
        <f t="shared" si="741"/>
        <v>0</v>
      </c>
      <c r="BG381">
        <f t="shared" si="742"/>
        <v>0</v>
      </c>
      <c r="BH381">
        <f t="shared" si="743"/>
        <v>0</v>
      </c>
      <c r="BI381">
        <f t="shared" si="744"/>
        <v>0</v>
      </c>
      <c r="BJ381">
        <f t="shared" si="745"/>
        <v>0</v>
      </c>
      <c r="BK381">
        <f t="shared" si="746"/>
        <v>0</v>
      </c>
      <c r="BL381">
        <f t="shared" si="747"/>
        <v>0</v>
      </c>
      <c r="BM381">
        <f t="shared" si="748"/>
        <v>0</v>
      </c>
      <c r="BN381">
        <f t="shared" si="749"/>
        <v>0</v>
      </c>
      <c r="BO381">
        <f t="shared" si="750"/>
        <v>0</v>
      </c>
      <c r="BP381">
        <f t="shared" si="751"/>
        <v>0</v>
      </c>
      <c r="BQ381">
        <f t="shared" si="752"/>
        <v>0</v>
      </c>
      <c r="BR381">
        <f t="shared" si="753"/>
        <v>0</v>
      </c>
      <c r="BS381">
        <f t="shared" si="754"/>
        <v>0</v>
      </c>
      <c r="BT381">
        <f t="shared" si="755"/>
        <v>0</v>
      </c>
      <c r="BU381">
        <f t="shared" si="756"/>
        <v>0</v>
      </c>
      <c r="BV381">
        <f t="shared" si="757"/>
        <v>0</v>
      </c>
      <c r="BW381">
        <f t="shared" si="758"/>
        <v>0</v>
      </c>
      <c r="BX381">
        <f t="shared" si="759"/>
        <v>0</v>
      </c>
      <c r="BY381">
        <f t="shared" si="760"/>
        <v>0</v>
      </c>
      <c r="BZ381">
        <f t="shared" si="761"/>
        <v>0</v>
      </c>
      <c r="CA381">
        <f t="shared" si="762"/>
        <v>0</v>
      </c>
      <c r="CB381">
        <f t="shared" si="763"/>
        <v>0</v>
      </c>
      <c r="CC381">
        <f t="shared" si="764"/>
        <v>0</v>
      </c>
      <c r="CD381">
        <f t="shared" si="765"/>
        <v>0</v>
      </c>
      <c r="CE381">
        <f t="shared" si="766"/>
        <v>0</v>
      </c>
      <c r="CF381">
        <f t="shared" si="767"/>
        <v>0</v>
      </c>
      <c r="CG381">
        <f t="shared" si="768"/>
        <v>0</v>
      </c>
      <c r="CH381">
        <f t="shared" si="769"/>
        <v>0</v>
      </c>
      <c r="CI381">
        <f t="shared" si="770"/>
        <v>0</v>
      </c>
      <c r="CJ381">
        <f t="shared" si="771"/>
        <v>0</v>
      </c>
      <c r="CK381">
        <f t="shared" si="772"/>
        <v>0</v>
      </c>
      <c r="CL381" t="str">
        <f t="shared" si="773"/>
        <v/>
      </c>
      <c r="CM381" t="str">
        <f t="shared" si="774"/>
        <v/>
      </c>
      <c r="CN381" t="str">
        <f t="shared" si="775"/>
        <v/>
      </c>
      <c r="CO381" t="str">
        <f t="shared" si="776"/>
        <v/>
      </c>
      <c r="CP381" t="str">
        <f t="shared" si="777"/>
        <v/>
      </c>
      <c r="CQ381" t="str">
        <f t="shared" si="778"/>
        <v/>
      </c>
      <c r="CR381" t="str">
        <f t="shared" si="779"/>
        <v/>
      </c>
      <c r="CS381" t="str">
        <f t="shared" si="780"/>
        <v/>
      </c>
      <c r="CT381" t="str">
        <f t="shared" si="781"/>
        <v/>
      </c>
      <c r="CU381" t="str">
        <f t="shared" si="782"/>
        <v/>
      </c>
      <c r="CV381" t="str">
        <f t="shared" si="783"/>
        <v/>
      </c>
      <c r="CW381" t="str">
        <f t="shared" si="784"/>
        <v/>
      </c>
      <c r="CX381" t="str">
        <f t="shared" si="785"/>
        <v/>
      </c>
      <c r="CY381" t="str">
        <f t="shared" si="786"/>
        <v/>
      </c>
      <c r="CZ381" t="str">
        <f t="shared" si="787"/>
        <v/>
      </c>
      <c r="DA381" t="str">
        <f t="shared" si="788"/>
        <v/>
      </c>
      <c r="DB381" t="str">
        <f t="shared" si="789"/>
        <v/>
      </c>
      <c r="DC381" t="str">
        <f t="shared" si="790"/>
        <v/>
      </c>
      <c r="DD381" t="str">
        <f t="shared" si="791"/>
        <v/>
      </c>
      <c r="DE381" t="str">
        <f t="shared" si="792"/>
        <v/>
      </c>
      <c r="DF381" t="str">
        <f t="shared" si="793"/>
        <v/>
      </c>
      <c r="DG381" t="str">
        <f t="shared" si="794"/>
        <v/>
      </c>
      <c r="DH381" t="str">
        <f t="shared" si="795"/>
        <v/>
      </c>
      <c r="DI381" t="str">
        <f t="shared" si="796"/>
        <v/>
      </c>
      <c r="DJ381" t="str">
        <f t="shared" si="797"/>
        <v/>
      </c>
      <c r="DK381" t="str">
        <f t="shared" si="798"/>
        <v/>
      </c>
      <c r="DL381" t="str">
        <f t="shared" si="799"/>
        <v/>
      </c>
      <c r="DM381" t="str">
        <f t="shared" si="800"/>
        <v/>
      </c>
      <c r="DN381" t="str">
        <f t="shared" si="801"/>
        <v/>
      </c>
      <c r="DO381" t="str">
        <f t="shared" si="802"/>
        <v/>
      </c>
      <c r="DP381" t="str">
        <f t="shared" si="803"/>
        <v/>
      </c>
      <c r="DQ381" t="str">
        <f t="shared" si="804"/>
        <v/>
      </c>
      <c r="DR381" t="str">
        <f t="shared" si="805"/>
        <v/>
      </c>
      <c r="DS381" t="str">
        <f t="shared" si="806"/>
        <v/>
      </c>
      <c r="DT381" t="str">
        <f t="shared" si="807"/>
        <v/>
      </c>
      <c r="DU381">
        <f t="shared" si="808"/>
        <v>0</v>
      </c>
      <c r="DV381">
        <f t="shared" si="809"/>
        <v>0</v>
      </c>
      <c r="DW381">
        <f t="shared" si="810"/>
        <v>0</v>
      </c>
      <c r="DX381" t="str">
        <f t="shared" si="811"/>
        <v/>
      </c>
      <c r="DY381" t="str">
        <f t="shared" si="812"/>
        <v/>
      </c>
      <c r="DZ381" t="str">
        <f t="shared" si="813"/>
        <v/>
      </c>
      <c r="EA381" s="5">
        <f t="shared" si="814"/>
        <v>0</v>
      </c>
      <c r="EB381" s="3">
        <f t="shared" si="815"/>
        <v>0</v>
      </c>
    </row>
    <row r="382" spans="2:132" x14ac:dyDescent="0.2">
      <c r="B382">
        <v>377</v>
      </c>
      <c r="C382" s="3">
        <f>Zisk!D396</f>
        <v>0</v>
      </c>
      <c r="D382">
        <f>Zisk!E396</f>
        <v>0</v>
      </c>
      <c r="E382" s="66" t="str">
        <f t="shared" si="702"/>
        <v/>
      </c>
      <c r="F382" t="str">
        <f t="shared" si="703"/>
        <v/>
      </c>
      <c r="G382" s="66" t="str">
        <f t="shared" si="704"/>
        <v/>
      </c>
      <c r="J382">
        <f>VstupniParametry_SKRYT!$D$5</f>
        <v>0.02</v>
      </c>
      <c r="K382">
        <f>VstupniParametry_SKRYT!$D$6</f>
        <v>0.06</v>
      </c>
      <c r="L382">
        <f>VstupniParametry_SKRYT!$D$7</f>
        <v>0.06</v>
      </c>
      <c r="M382">
        <f>VstupniParametry_SKRYT!$D$8</f>
        <v>0.06</v>
      </c>
      <c r="N382">
        <f>VstupniParametry_SKRYT!$D$9</f>
        <v>1.7999999999999999E-2</v>
      </c>
      <c r="O382" s="27">
        <f>VstupniParametry_SKRYT!$D$10</f>
        <v>0.01</v>
      </c>
      <c r="P382" s="27">
        <f>VstupniParametry_SKRYT!$D$11</f>
        <v>0.01</v>
      </c>
      <c r="Q382" s="27">
        <f>VstupniParametry_SKRYT!$D$12</f>
        <v>0.01</v>
      </c>
      <c r="R382" s="27">
        <f>VstupniParametry_SKRYT!$D$13</f>
        <v>0.01</v>
      </c>
      <c r="S382" s="27">
        <f>VstupniParametry_SKRYT!$D$14</f>
        <v>0.01</v>
      </c>
      <c r="T382">
        <f t="shared" si="705"/>
        <v>0</v>
      </c>
      <c r="U382">
        <f t="shared" si="706"/>
        <v>0</v>
      </c>
      <c r="V382">
        <f t="shared" si="707"/>
        <v>0</v>
      </c>
      <c r="W382">
        <f t="shared" si="708"/>
        <v>0</v>
      </c>
      <c r="X382">
        <f t="shared" si="709"/>
        <v>0</v>
      </c>
      <c r="Y382">
        <f t="shared" si="710"/>
        <v>0</v>
      </c>
      <c r="Z382">
        <f t="shared" si="711"/>
        <v>0</v>
      </c>
      <c r="AA382">
        <f t="shared" si="712"/>
        <v>0</v>
      </c>
      <c r="AB382">
        <f t="shared" si="713"/>
        <v>0</v>
      </c>
      <c r="AC382">
        <f t="shared" si="714"/>
        <v>0</v>
      </c>
      <c r="AD382">
        <f t="shared" si="715"/>
        <v>0</v>
      </c>
      <c r="AE382">
        <f t="shared" si="716"/>
        <v>0</v>
      </c>
      <c r="AF382">
        <f t="shared" si="717"/>
        <v>0</v>
      </c>
      <c r="AG382">
        <f t="shared" si="718"/>
        <v>0</v>
      </c>
      <c r="AH382">
        <f t="shared" si="719"/>
        <v>0</v>
      </c>
      <c r="AI382">
        <f t="shared" si="720"/>
        <v>0</v>
      </c>
      <c r="AJ382">
        <f t="shared" si="721"/>
        <v>0</v>
      </c>
      <c r="AK382">
        <f t="shared" si="722"/>
        <v>0</v>
      </c>
      <c r="AL382">
        <f t="shared" si="723"/>
        <v>0</v>
      </c>
      <c r="AM382">
        <f t="shared" si="724"/>
        <v>0</v>
      </c>
      <c r="AN382">
        <f t="shared" si="725"/>
        <v>0</v>
      </c>
      <c r="AO382">
        <f t="shared" si="726"/>
        <v>0</v>
      </c>
      <c r="AP382">
        <f t="shared" si="727"/>
        <v>0</v>
      </c>
      <c r="AQ382">
        <f t="shared" si="728"/>
        <v>0</v>
      </c>
      <c r="AR382">
        <f t="shared" si="729"/>
        <v>0</v>
      </c>
      <c r="AS382">
        <f t="shared" si="730"/>
        <v>0</v>
      </c>
      <c r="AT382">
        <f t="shared" si="700"/>
        <v>0</v>
      </c>
      <c r="AU382">
        <f t="shared" si="731"/>
        <v>0</v>
      </c>
      <c r="AV382">
        <f t="shared" si="732"/>
        <v>0</v>
      </c>
      <c r="AW382">
        <f t="shared" si="701"/>
        <v>0</v>
      </c>
      <c r="AX382">
        <f t="shared" si="733"/>
        <v>0</v>
      </c>
      <c r="AY382">
        <f t="shared" si="734"/>
        <v>0</v>
      </c>
      <c r="AZ382">
        <f t="shared" si="735"/>
        <v>0</v>
      </c>
      <c r="BA382">
        <f t="shared" si="736"/>
        <v>0</v>
      </c>
      <c r="BB382">
        <f t="shared" si="737"/>
        <v>0</v>
      </c>
      <c r="BC382">
        <f t="shared" si="738"/>
        <v>0</v>
      </c>
      <c r="BD382">
        <f t="shared" si="739"/>
        <v>0</v>
      </c>
      <c r="BE382">
        <f t="shared" si="740"/>
        <v>0</v>
      </c>
      <c r="BF382">
        <f t="shared" si="741"/>
        <v>0</v>
      </c>
      <c r="BG382">
        <f t="shared" si="742"/>
        <v>0</v>
      </c>
      <c r="BH382">
        <f t="shared" si="743"/>
        <v>0</v>
      </c>
      <c r="BI382">
        <f t="shared" si="744"/>
        <v>0</v>
      </c>
      <c r="BJ382">
        <f t="shared" si="745"/>
        <v>0</v>
      </c>
      <c r="BK382">
        <f t="shared" si="746"/>
        <v>0</v>
      </c>
      <c r="BL382">
        <f t="shared" si="747"/>
        <v>0</v>
      </c>
      <c r="BM382">
        <f t="shared" si="748"/>
        <v>0</v>
      </c>
      <c r="BN382">
        <f t="shared" si="749"/>
        <v>0</v>
      </c>
      <c r="BO382">
        <f t="shared" si="750"/>
        <v>0</v>
      </c>
      <c r="BP382">
        <f t="shared" si="751"/>
        <v>0</v>
      </c>
      <c r="BQ382">
        <f t="shared" si="752"/>
        <v>0</v>
      </c>
      <c r="BR382">
        <f t="shared" si="753"/>
        <v>0</v>
      </c>
      <c r="BS382">
        <f t="shared" si="754"/>
        <v>0</v>
      </c>
      <c r="BT382">
        <f t="shared" si="755"/>
        <v>0</v>
      </c>
      <c r="BU382">
        <f t="shared" si="756"/>
        <v>0</v>
      </c>
      <c r="BV382">
        <f t="shared" si="757"/>
        <v>0</v>
      </c>
      <c r="BW382">
        <f t="shared" si="758"/>
        <v>0</v>
      </c>
      <c r="BX382">
        <f t="shared" si="759"/>
        <v>0</v>
      </c>
      <c r="BY382">
        <f t="shared" si="760"/>
        <v>0</v>
      </c>
      <c r="BZ382">
        <f t="shared" si="761"/>
        <v>0</v>
      </c>
      <c r="CA382">
        <f t="shared" si="762"/>
        <v>0</v>
      </c>
      <c r="CB382">
        <f t="shared" si="763"/>
        <v>0</v>
      </c>
      <c r="CC382">
        <f t="shared" si="764"/>
        <v>0</v>
      </c>
      <c r="CD382">
        <f t="shared" si="765"/>
        <v>0</v>
      </c>
      <c r="CE382">
        <f t="shared" si="766"/>
        <v>0</v>
      </c>
      <c r="CF382">
        <f t="shared" si="767"/>
        <v>0</v>
      </c>
      <c r="CG382">
        <f t="shared" si="768"/>
        <v>0</v>
      </c>
      <c r="CH382">
        <f t="shared" si="769"/>
        <v>0</v>
      </c>
      <c r="CI382">
        <f t="shared" si="770"/>
        <v>0</v>
      </c>
      <c r="CJ382">
        <f t="shared" si="771"/>
        <v>0</v>
      </c>
      <c r="CK382">
        <f t="shared" si="772"/>
        <v>0</v>
      </c>
      <c r="CL382" t="str">
        <f t="shared" si="773"/>
        <v/>
      </c>
      <c r="CM382" t="str">
        <f t="shared" si="774"/>
        <v/>
      </c>
      <c r="CN382" t="str">
        <f t="shared" si="775"/>
        <v/>
      </c>
      <c r="CO382" t="str">
        <f t="shared" si="776"/>
        <v/>
      </c>
      <c r="CP382" t="str">
        <f t="shared" si="777"/>
        <v/>
      </c>
      <c r="CQ382" t="str">
        <f t="shared" si="778"/>
        <v/>
      </c>
      <c r="CR382" t="str">
        <f t="shared" si="779"/>
        <v/>
      </c>
      <c r="CS382" t="str">
        <f t="shared" si="780"/>
        <v/>
      </c>
      <c r="CT382" t="str">
        <f t="shared" si="781"/>
        <v/>
      </c>
      <c r="CU382" t="str">
        <f t="shared" si="782"/>
        <v/>
      </c>
      <c r="CV382" t="str">
        <f t="shared" si="783"/>
        <v/>
      </c>
      <c r="CW382" t="str">
        <f t="shared" si="784"/>
        <v/>
      </c>
      <c r="CX382" t="str">
        <f t="shared" si="785"/>
        <v/>
      </c>
      <c r="CY382" t="str">
        <f t="shared" si="786"/>
        <v/>
      </c>
      <c r="CZ382" t="str">
        <f t="shared" si="787"/>
        <v/>
      </c>
      <c r="DA382" t="str">
        <f t="shared" si="788"/>
        <v/>
      </c>
      <c r="DB382" t="str">
        <f t="shared" si="789"/>
        <v/>
      </c>
      <c r="DC382" t="str">
        <f t="shared" si="790"/>
        <v/>
      </c>
      <c r="DD382" t="str">
        <f t="shared" si="791"/>
        <v/>
      </c>
      <c r="DE382" t="str">
        <f t="shared" si="792"/>
        <v/>
      </c>
      <c r="DF382" t="str">
        <f t="shared" si="793"/>
        <v/>
      </c>
      <c r="DG382" t="str">
        <f t="shared" si="794"/>
        <v/>
      </c>
      <c r="DH382" t="str">
        <f t="shared" si="795"/>
        <v/>
      </c>
      <c r="DI382" t="str">
        <f t="shared" si="796"/>
        <v/>
      </c>
      <c r="DJ382" t="str">
        <f t="shared" si="797"/>
        <v/>
      </c>
      <c r="DK382" t="str">
        <f t="shared" si="798"/>
        <v/>
      </c>
      <c r="DL382" t="str">
        <f t="shared" si="799"/>
        <v/>
      </c>
      <c r="DM382" t="str">
        <f t="shared" si="800"/>
        <v/>
      </c>
      <c r="DN382" t="str">
        <f t="shared" si="801"/>
        <v/>
      </c>
      <c r="DO382" t="str">
        <f t="shared" si="802"/>
        <v/>
      </c>
      <c r="DP382" t="str">
        <f t="shared" si="803"/>
        <v/>
      </c>
      <c r="DQ382" t="str">
        <f t="shared" si="804"/>
        <v/>
      </c>
      <c r="DR382" t="str">
        <f t="shared" si="805"/>
        <v/>
      </c>
      <c r="DS382" t="str">
        <f t="shared" si="806"/>
        <v/>
      </c>
      <c r="DT382" t="str">
        <f t="shared" si="807"/>
        <v/>
      </c>
      <c r="DU382">
        <f t="shared" si="808"/>
        <v>0</v>
      </c>
      <c r="DV382">
        <f t="shared" si="809"/>
        <v>0</v>
      </c>
      <c r="DW382">
        <f t="shared" si="810"/>
        <v>0</v>
      </c>
      <c r="DX382" t="str">
        <f t="shared" si="811"/>
        <v/>
      </c>
      <c r="DY382" t="str">
        <f t="shared" si="812"/>
        <v/>
      </c>
      <c r="DZ382" t="str">
        <f t="shared" si="813"/>
        <v/>
      </c>
      <c r="EA382" s="5">
        <f t="shared" si="814"/>
        <v>0</v>
      </c>
      <c r="EB382" s="3">
        <f t="shared" si="815"/>
        <v>0</v>
      </c>
    </row>
    <row r="383" spans="2:132" x14ac:dyDescent="0.2">
      <c r="B383" s="25">
        <v>378</v>
      </c>
      <c r="C383" s="26">
        <f>Zisk!D397</f>
        <v>0</v>
      </c>
      <c r="D383">
        <f>Zisk!E397</f>
        <v>0</v>
      </c>
      <c r="E383" s="66" t="str">
        <f t="shared" si="702"/>
        <v/>
      </c>
      <c r="F383" t="str">
        <f t="shared" si="703"/>
        <v/>
      </c>
      <c r="G383" s="66" t="str">
        <f t="shared" si="704"/>
        <v/>
      </c>
      <c r="H383" s="25"/>
      <c r="I383" s="25"/>
      <c r="J383">
        <f>VstupniParametry_SKRYT!$D$5</f>
        <v>0.02</v>
      </c>
      <c r="K383">
        <f>VstupniParametry_SKRYT!$D$6</f>
        <v>0.06</v>
      </c>
      <c r="L383">
        <f>VstupniParametry_SKRYT!$D$7</f>
        <v>0.06</v>
      </c>
      <c r="M383">
        <f>VstupniParametry_SKRYT!$D$8</f>
        <v>0.06</v>
      </c>
      <c r="N383">
        <f>VstupniParametry_SKRYT!$D$9</f>
        <v>1.7999999999999999E-2</v>
      </c>
      <c r="O383" s="27">
        <f>VstupniParametry_SKRYT!$D$10</f>
        <v>0.01</v>
      </c>
      <c r="P383" s="27">
        <f>VstupniParametry_SKRYT!$D$11</f>
        <v>0.01</v>
      </c>
      <c r="Q383" s="27">
        <f>VstupniParametry_SKRYT!$D$12</f>
        <v>0.01</v>
      </c>
      <c r="R383" s="27">
        <f>VstupniParametry_SKRYT!$D$13</f>
        <v>0.01</v>
      </c>
      <c r="S383" s="27">
        <f>VstupniParametry_SKRYT!$D$14</f>
        <v>0.01</v>
      </c>
      <c r="T383">
        <f t="shared" si="705"/>
        <v>0</v>
      </c>
      <c r="U383">
        <f t="shared" si="706"/>
        <v>0</v>
      </c>
      <c r="V383">
        <f t="shared" si="707"/>
        <v>0</v>
      </c>
      <c r="W383">
        <f t="shared" si="708"/>
        <v>0</v>
      </c>
      <c r="X383">
        <f t="shared" si="709"/>
        <v>0</v>
      </c>
      <c r="Y383">
        <f t="shared" si="710"/>
        <v>0</v>
      </c>
      <c r="Z383">
        <f t="shared" si="711"/>
        <v>0</v>
      </c>
      <c r="AA383">
        <f t="shared" si="712"/>
        <v>0</v>
      </c>
      <c r="AB383">
        <f t="shared" si="713"/>
        <v>0</v>
      </c>
      <c r="AC383">
        <f t="shared" si="714"/>
        <v>0</v>
      </c>
      <c r="AD383">
        <f t="shared" si="715"/>
        <v>0</v>
      </c>
      <c r="AE383">
        <f t="shared" si="716"/>
        <v>0</v>
      </c>
      <c r="AF383">
        <f t="shared" si="717"/>
        <v>0</v>
      </c>
      <c r="AG383">
        <f t="shared" si="718"/>
        <v>0</v>
      </c>
      <c r="AH383">
        <f t="shared" si="719"/>
        <v>0</v>
      </c>
      <c r="AI383">
        <f t="shared" si="720"/>
        <v>0</v>
      </c>
      <c r="AJ383">
        <f t="shared" si="721"/>
        <v>0</v>
      </c>
      <c r="AK383">
        <f t="shared" si="722"/>
        <v>0</v>
      </c>
      <c r="AL383">
        <f t="shared" si="723"/>
        <v>0</v>
      </c>
      <c r="AM383">
        <f t="shared" si="724"/>
        <v>0</v>
      </c>
      <c r="AN383">
        <f t="shared" si="725"/>
        <v>0</v>
      </c>
      <c r="AO383">
        <f t="shared" si="726"/>
        <v>0</v>
      </c>
      <c r="AP383">
        <f t="shared" si="727"/>
        <v>0</v>
      </c>
      <c r="AQ383">
        <f t="shared" si="728"/>
        <v>0</v>
      </c>
      <c r="AR383">
        <f t="shared" si="729"/>
        <v>0</v>
      </c>
      <c r="AS383">
        <f t="shared" si="730"/>
        <v>0</v>
      </c>
      <c r="AT383">
        <f t="shared" si="700"/>
        <v>0</v>
      </c>
      <c r="AU383">
        <f t="shared" si="731"/>
        <v>0</v>
      </c>
      <c r="AV383">
        <f t="shared" si="732"/>
        <v>0</v>
      </c>
      <c r="AW383">
        <f t="shared" si="701"/>
        <v>0</v>
      </c>
      <c r="AX383">
        <f t="shared" si="733"/>
        <v>0</v>
      </c>
      <c r="AY383">
        <f t="shared" si="734"/>
        <v>0</v>
      </c>
      <c r="AZ383">
        <f t="shared" si="735"/>
        <v>0</v>
      </c>
      <c r="BA383">
        <f t="shared" si="736"/>
        <v>0</v>
      </c>
      <c r="BB383">
        <f t="shared" si="737"/>
        <v>0</v>
      </c>
      <c r="BC383">
        <f t="shared" si="738"/>
        <v>0</v>
      </c>
      <c r="BD383">
        <f t="shared" si="739"/>
        <v>0</v>
      </c>
      <c r="BE383">
        <f t="shared" si="740"/>
        <v>0</v>
      </c>
      <c r="BF383">
        <f t="shared" si="741"/>
        <v>0</v>
      </c>
      <c r="BG383">
        <f t="shared" si="742"/>
        <v>0</v>
      </c>
      <c r="BH383">
        <f t="shared" si="743"/>
        <v>0</v>
      </c>
      <c r="BI383">
        <f t="shared" si="744"/>
        <v>0</v>
      </c>
      <c r="BJ383">
        <f t="shared" si="745"/>
        <v>0</v>
      </c>
      <c r="BK383">
        <f t="shared" si="746"/>
        <v>0</v>
      </c>
      <c r="BL383">
        <f t="shared" si="747"/>
        <v>0</v>
      </c>
      <c r="BM383">
        <f t="shared" si="748"/>
        <v>0</v>
      </c>
      <c r="BN383">
        <f t="shared" si="749"/>
        <v>0</v>
      </c>
      <c r="BO383">
        <f t="shared" si="750"/>
        <v>0</v>
      </c>
      <c r="BP383">
        <f t="shared" si="751"/>
        <v>0</v>
      </c>
      <c r="BQ383">
        <f t="shared" si="752"/>
        <v>0</v>
      </c>
      <c r="BR383">
        <f t="shared" si="753"/>
        <v>0</v>
      </c>
      <c r="BS383">
        <f t="shared" si="754"/>
        <v>0</v>
      </c>
      <c r="BT383">
        <f t="shared" si="755"/>
        <v>0</v>
      </c>
      <c r="BU383">
        <f t="shared" si="756"/>
        <v>0</v>
      </c>
      <c r="BV383">
        <f t="shared" si="757"/>
        <v>0</v>
      </c>
      <c r="BW383">
        <f t="shared" si="758"/>
        <v>0</v>
      </c>
      <c r="BX383">
        <f t="shared" si="759"/>
        <v>0</v>
      </c>
      <c r="BY383">
        <f t="shared" si="760"/>
        <v>0</v>
      </c>
      <c r="BZ383">
        <f t="shared" si="761"/>
        <v>0</v>
      </c>
      <c r="CA383">
        <f t="shared" si="762"/>
        <v>0</v>
      </c>
      <c r="CB383">
        <f t="shared" si="763"/>
        <v>0</v>
      </c>
      <c r="CC383">
        <f t="shared" si="764"/>
        <v>0</v>
      </c>
      <c r="CD383">
        <f t="shared" si="765"/>
        <v>0</v>
      </c>
      <c r="CE383">
        <f t="shared" si="766"/>
        <v>0</v>
      </c>
      <c r="CF383">
        <f t="shared" si="767"/>
        <v>0</v>
      </c>
      <c r="CG383">
        <f t="shared" si="768"/>
        <v>0</v>
      </c>
      <c r="CH383">
        <f t="shared" si="769"/>
        <v>0</v>
      </c>
      <c r="CI383">
        <f t="shared" si="770"/>
        <v>0</v>
      </c>
      <c r="CJ383">
        <f t="shared" si="771"/>
        <v>0</v>
      </c>
      <c r="CK383">
        <f t="shared" si="772"/>
        <v>0</v>
      </c>
      <c r="CL383" t="str">
        <f t="shared" si="773"/>
        <v/>
      </c>
      <c r="CM383" t="str">
        <f t="shared" si="774"/>
        <v/>
      </c>
      <c r="CN383" t="str">
        <f t="shared" si="775"/>
        <v/>
      </c>
      <c r="CO383" t="str">
        <f t="shared" si="776"/>
        <v/>
      </c>
      <c r="CP383" t="str">
        <f t="shared" si="777"/>
        <v/>
      </c>
      <c r="CQ383" t="str">
        <f t="shared" si="778"/>
        <v/>
      </c>
      <c r="CR383" t="str">
        <f t="shared" si="779"/>
        <v/>
      </c>
      <c r="CS383" t="str">
        <f t="shared" si="780"/>
        <v/>
      </c>
      <c r="CT383" t="str">
        <f t="shared" si="781"/>
        <v/>
      </c>
      <c r="CU383" t="str">
        <f t="shared" si="782"/>
        <v/>
      </c>
      <c r="CV383" t="str">
        <f t="shared" si="783"/>
        <v/>
      </c>
      <c r="CW383" t="str">
        <f t="shared" si="784"/>
        <v/>
      </c>
      <c r="CX383" t="str">
        <f t="shared" si="785"/>
        <v/>
      </c>
      <c r="CY383" t="str">
        <f t="shared" si="786"/>
        <v/>
      </c>
      <c r="CZ383" t="str">
        <f t="shared" si="787"/>
        <v/>
      </c>
      <c r="DA383" t="str">
        <f t="shared" si="788"/>
        <v/>
      </c>
      <c r="DB383" t="str">
        <f t="shared" si="789"/>
        <v/>
      </c>
      <c r="DC383" t="str">
        <f t="shared" si="790"/>
        <v/>
      </c>
      <c r="DD383" t="str">
        <f t="shared" si="791"/>
        <v/>
      </c>
      <c r="DE383" t="str">
        <f t="shared" si="792"/>
        <v/>
      </c>
      <c r="DF383" t="str">
        <f t="shared" si="793"/>
        <v/>
      </c>
      <c r="DG383" t="str">
        <f t="shared" si="794"/>
        <v/>
      </c>
      <c r="DH383" t="str">
        <f t="shared" si="795"/>
        <v/>
      </c>
      <c r="DI383" t="str">
        <f t="shared" si="796"/>
        <v/>
      </c>
      <c r="DJ383" t="str">
        <f t="shared" si="797"/>
        <v/>
      </c>
      <c r="DK383" t="str">
        <f t="shared" si="798"/>
        <v/>
      </c>
      <c r="DL383" t="str">
        <f t="shared" si="799"/>
        <v/>
      </c>
      <c r="DM383" t="str">
        <f t="shared" si="800"/>
        <v/>
      </c>
      <c r="DN383" t="str">
        <f t="shared" si="801"/>
        <v/>
      </c>
      <c r="DO383" t="str">
        <f t="shared" si="802"/>
        <v/>
      </c>
      <c r="DP383" t="str">
        <f t="shared" si="803"/>
        <v/>
      </c>
      <c r="DQ383" t="str">
        <f t="shared" si="804"/>
        <v/>
      </c>
      <c r="DR383" t="str">
        <f t="shared" si="805"/>
        <v/>
      </c>
      <c r="DS383" t="str">
        <f t="shared" si="806"/>
        <v/>
      </c>
      <c r="DT383" t="str">
        <f t="shared" si="807"/>
        <v/>
      </c>
      <c r="DU383">
        <f t="shared" si="808"/>
        <v>0</v>
      </c>
      <c r="DV383">
        <f t="shared" si="809"/>
        <v>0</v>
      </c>
      <c r="DW383">
        <f t="shared" si="810"/>
        <v>0</v>
      </c>
      <c r="DX383" t="str">
        <f t="shared" si="811"/>
        <v/>
      </c>
      <c r="DY383" t="str">
        <f t="shared" si="812"/>
        <v/>
      </c>
      <c r="DZ383" t="str">
        <f t="shared" si="813"/>
        <v/>
      </c>
      <c r="EA383" s="5">
        <f t="shared" si="814"/>
        <v>0</v>
      </c>
      <c r="EB383" s="3">
        <f t="shared" si="815"/>
        <v>0</v>
      </c>
    </row>
    <row r="384" spans="2:132" x14ac:dyDescent="0.2">
      <c r="B384">
        <v>379</v>
      </c>
      <c r="C384" s="3">
        <f>Zisk!D398</f>
        <v>0</v>
      </c>
      <c r="D384">
        <f>Zisk!E398</f>
        <v>0</v>
      </c>
      <c r="E384" s="66" t="str">
        <f t="shared" si="702"/>
        <v/>
      </c>
      <c r="F384" t="str">
        <f t="shared" si="703"/>
        <v/>
      </c>
      <c r="G384" s="66" t="str">
        <f t="shared" si="704"/>
        <v/>
      </c>
      <c r="J384">
        <f>VstupniParametry_SKRYT!$D$5</f>
        <v>0.02</v>
      </c>
      <c r="K384">
        <f>VstupniParametry_SKRYT!$D$6</f>
        <v>0.06</v>
      </c>
      <c r="L384">
        <f>VstupniParametry_SKRYT!$D$7</f>
        <v>0.06</v>
      </c>
      <c r="M384">
        <f>VstupniParametry_SKRYT!$D$8</f>
        <v>0.06</v>
      </c>
      <c r="N384">
        <f>VstupniParametry_SKRYT!$D$9</f>
        <v>1.7999999999999999E-2</v>
      </c>
      <c r="O384" s="27">
        <f>VstupniParametry_SKRYT!$D$10</f>
        <v>0.01</v>
      </c>
      <c r="P384" s="27">
        <f>VstupniParametry_SKRYT!$D$11</f>
        <v>0.01</v>
      </c>
      <c r="Q384" s="27">
        <f>VstupniParametry_SKRYT!$D$12</f>
        <v>0.01</v>
      </c>
      <c r="R384" s="27">
        <f>VstupniParametry_SKRYT!$D$13</f>
        <v>0.01</v>
      </c>
      <c r="S384" s="27">
        <f>VstupniParametry_SKRYT!$D$14</f>
        <v>0.01</v>
      </c>
      <c r="T384">
        <f t="shared" si="705"/>
        <v>0</v>
      </c>
      <c r="U384">
        <f t="shared" si="706"/>
        <v>0</v>
      </c>
      <c r="V384">
        <f t="shared" si="707"/>
        <v>0</v>
      </c>
      <c r="W384">
        <f t="shared" si="708"/>
        <v>0</v>
      </c>
      <c r="X384">
        <f t="shared" si="709"/>
        <v>0</v>
      </c>
      <c r="Y384">
        <f t="shared" si="710"/>
        <v>0</v>
      </c>
      <c r="Z384">
        <f t="shared" si="711"/>
        <v>0</v>
      </c>
      <c r="AA384">
        <f t="shared" si="712"/>
        <v>0</v>
      </c>
      <c r="AB384">
        <f t="shared" si="713"/>
        <v>0</v>
      </c>
      <c r="AC384">
        <f t="shared" si="714"/>
        <v>0</v>
      </c>
      <c r="AD384">
        <f t="shared" si="715"/>
        <v>0</v>
      </c>
      <c r="AE384">
        <f t="shared" si="716"/>
        <v>0</v>
      </c>
      <c r="AF384">
        <f t="shared" si="717"/>
        <v>0</v>
      </c>
      <c r="AG384">
        <f t="shared" si="718"/>
        <v>0</v>
      </c>
      <c r="AH384">
        <f t="shared" si="719"/>
        <v>0</v>
      </c>
      <c r="AI384">
        <f t="shared" si="720"/>
        <v>0</v>
      </c>
      <c r="AJ384">
        <f t="shared" si="721"/>
        <v>0</v>
      </c>
      <c r="AK384">
        <f t="shared" si="722"/>
        <v>0</v>
      </c>
      <c r="AL384">
        <f t="shared" si="723"/>
        <v>0</v>
      </c>
      <c r="AM384">
        <f t="shared" si="724"/>
        <v>0</v>
      </c>
      <c r="AN384">
        <f t="shared" si="725"/>
        <v>0</v>
      </c>
      <c r="AO384">
        <f t="shared" si="726"/>
        <v>0</v>
      </c>
      <c r="AP384">
        <f t="shared" si="727"/>
        <v>0</v>
      </c>
      <c r="AQ384">
        <f t="shared" si="728"/>
        <v>0</v>
      </c>
      <c r="AR384">
        <f t="shared" si="729"/>
        <v>0</v>
      </c>
      <c r="AS384">
        <f t="shared" si="730"/>
        <v>0</v>
      </c>
      <c r="AT384">
        <f t="shared" si="700"/>
        <v>0</v>
      </c>
      <c r="AU384">
        <f t="shared" si="731"/>
        <v>0</v>
      </c>
      <c r="AV384">
        <f t="shared" si="732"/>
        <v>0</v>
      </c>
      <c r="AW384">
        <f t="shared" si="701"/>
        <v>0</v>
      </c>
      <c r="AX384">
        <f t="shared" si="733"/>
        <v>0</v>
      </c>
      <c r="AY384">
        <f t="shared" si="734"/>
        <v>0</v>
      </c>
      <c r="AZ384">
        <f t="shared" si="735"/>
        <v>0</v>
      </c>
      <c r="BA384">
        <f t="shared" si="736"/>
        <v>0</v>
      </c>
      <c r="BB384">
        <f t="shared" si="737"/>
        <v>0</v>
      </c>
      <c r="BC384">
        <f t="shared" si="738"/>
        <v>0</v>
      </c>
      <c r="BD384">
        <f t="shared" si="739"/>
        <v>0</v>
      </c>
      <c r="BE384">
        <f t="shared" si="740"/>
        <v>0</v>
      </c>
      <c r="BF384">
        <f t="shared" si="741"/>
        <v>0</v>
      </c>
      <c r="BG384">
        <f t="shared" si="742"/>
        <v>0</v>
      </c>
      <c r="BH384">
        <f t="shared" si="743"/>
        <v>0</v>
      </c>
      <c r="BI384">
        <f t="shared" si="744"/>
        <v>0</v>
      </c>
      <c r="BJ384">
        <f t="shared" si="745"/>
        <v>0</v>
      </c>
      <c r="BK384">
        <f t="shared" si="746"/>
        <v>0</v>
      </c>
      <c r="BL384">
        <f t="shared" si="747"/>
        <v>0</v>
      </c>
      <c r="BM384">
        <f t="shared" si="748"/>
        <v>0</v>
      </c>
      <c r="BN384">
        <f t="shared" si="749"/>
        <v>0</v>
      </c>
      <c r="BO384">
        <f t="shared" si="750"/>
        <v>0</v>
      </c>
      <c r="BP384">
        <f t="shared" si="751"/>
        <v>0</v>
      </c>
      <c r="BQ384">
        <f t="shared" si="752"/>
        <v>0</v>
      </c>
      <c r="BR384">
        <f t="shared" si="753"/>
        <v>0</v>
      </c>
      <c r="BS384">
        <f t="shared" si="754"/>
        <v>0</v>
      </c>
      <c r="BT384">
        <f t="shared" si="755"/>
        <v>0</v>
      </c>
      <c r="BU384">
        <f t="shared" si="756"/>
        <v>0</v>
      </c>
      <c r="BV384">
        <f t="shared" si="757"/>
        <v>0</v>
      </c>
      <c r="BW384">
        <f t="shared" si="758"/>
        <v>0</v>
      </c>
      <c r="BX384">
        <f t="shared" si="759"/>
        <v>0</v>
      </c>
      <c r="BY384">
        <f t="shared" si="760"/>
        <v>0</v>
      </c>
      <c r="BZ384">
        <f t="shared" si="761"/>
        <v>0</v>
      </c>
      <c r="CA384">
        <f t="shared" si="762"/>
        <v>0</v>
      </c>
      <c r="CB384">
        <f t="shared" si="763"/>
        <v>0</v>
      </c>
      <c r="CC384">
        <f t="shared" si="764"/>
        <v>0</v>
      </c>
      <c r="CD384">
        <f t="shared" si="765"/>
        <v>0</v>
      </c>
      <c r="CE384">
        <f t="shared" si="766"/>
        <v>0</v>
      </c>
      <c r="CF384">
        <f t="shared" si="767"/>
        <v>0</v>
      </c>
      <c r="CG384">
        <f t="shared" si="768"/>
        <v>0</v>
      </c>
      <c r="CH384">
        <f t="shared" si="769"/>
        <v>0</v>
      </c>
      <c r="CI384">
        <f t="shared" si="770"/>
        <v>0</v>
      </c>
      <c r="CJ384">
        <f t="shared" si="771"/>
        <v>0</v>
      </c>
      <c r="CK384">
        <f t="shared" si="772"/>
        <v>0</v>
      </c>
      <c r="CL384" t="str">
        <f t="shared" si="773"/>
        <v/>
      </c>
      <c r="CM384" t="str">
        <f t="shared" si="774"/>
        <v/>
      </c>
      <c r="CN384" t="str">
        <f t="shared" si="775"/>
        <v/>
      </c>
      <c r="CO384" t="str">
        <f t="shared" si="776"/>
        <v/>
      </c>
      <c r="CP384" t="str">
        <f t="shared" si="777"/>
        <v/>
      </c>
      <c r="CQ384" t="str">
        <f t="shared" si="778"/>
        <v/>
      </c>
      <c r="CR384" t="str">
        <f t="shared" si="779"/>
        <v/>
      </c>
      <c r="CS384" t="str">
        <f t="shared" si="780"/>
        <v/>
      </c>
      <c r="CT384" t="str">
        <f t="shared" si="781"/>
        <v/>
      </c>
      <c r="CU384" t="str">
        <f t="shared" si="782"/>
        <v/>
      </c>
      <c r="CV384" t="str">
        <f t="shared" si="783"/>
        <v/>
      </c>
      <c r="CW384" t="str">
        <f t="shared" si="784"/>
        <v/>
      </c>
      <c r="CX384" t="str">
        <f t="shared" si="785"/>
        <v/>
      </c>
      <c r="CY384" t="str">
        <f t="shared" si="786"/>
        <v/>
      </c>
      <c r="CZ384" t="str">
        <f t="shared" si="787"/>
        <v/>
      </c>
      <c r="DA384" t="str">
        <f t="shared" si="788"/>
        <v/>
      </c>
      <c r="DB384" t="str">
        <f t="shared" si="789"/>
        <v/>
      </c>
      <c r="DC384" t="str">
        <f t="shared" si="790"/>
        <v/>
      </c>
      <c r="DD384" t="str">
        <f t="shared" si="791"/>
        <v/>
      </c>
      <c r="DE384" t="str">
        <f t="shared" si="792"/>
        <v/>
      </c>
      <c r="DF384" t="str">
        <f t="shared" si="793"/>
        <v/>
      </c>
      <c r="DG384" t="str">
        <f t="shared" si="794"/>
        <v/>
      </c>
      <c r="DH384" t="str">
        <f t="shared" si="795"/>
        <v/>
      </c>
      <c r="DI384" t="str">
        <f t="shared" si="796"/>
        <v/>
      </c>
      <c r="DJ384" t="str">
        <f t="shared" si="797"/>
        <v/>
      </c>
      <c r="DK384" t="str">
        <f t="shared" si="798"/>
        <v/>
      </c>
      <c r="DL384" t="str">
        <f t="shared" si="799"/>
        <v/>
      </c>
      <c r="DM384" t="str">
        <f t="shared" si="800"/>
        <v/>
      </c>
      <c r="DN384" t="str">
        <f t="shared" si="801"/>
        <v/>
      </c>
      <c r="DO384" t="str">
        <f t="shared" si="802"/>
        <v/>
      </c>
      <c r="DP384" t="str">
        <f t="shared" si="803"/>
        <v/>
      </c>
      <c r="DQ384" t="str">
        <f t="shared" si="804"/>
        <v/>
      </c>
      <c r="DR384" t="str">
        <f t="shared" si="805"/>
        <v/>
      </c>
      <c r="DS384" t="str">
        <f t="shared" si="806"/>
        <v/>
      </c>
      <c r="DT384" t="str">
        <f t="shared" si="807"/>
        <v/>
      </c>
      <c r="DU384">
        <f t="shared" si="808"/>
        <v>0</v>
      </c>
      <c r="DV384">
        <f t="shared" si="809"/>
        <v>0</v>
      </c>
      <c r="DW384">
        <f t="shared" si="810"/>
        <v>0</v>
      </c>
      <c r="DX384" t="str">
        <f t="shared" si="811"/>
        <v/>
      </c>
      <c r="DY384" t="str">
        <f t="shared" si="812"/>
        <v/>
      </c>
      <c r="DZ384" t="str">
        <f t="shared" si="813"/>
        <v/>
      </c>
      <c r="EA384" s="5">
        <f t="shared" si="814"/>
        <v>0</v>
      </c>
      <c r="EB384" s="3">
        <f t="shared" si="815"/>
        <v>0</v>
      </c>
    </row>
    <row r="385" spans="2:132" x14ac:dyDescent="0.2">
      <c r="B385" s="25">
        <v>380</v>
      </c>
      <c r="C385" s="26">
        <f>Zisk!D399</f>
        <v>0</v>
      </c>
      <c r="D385">
        <f>Zisk!E399</f>
        <v>0</v>
      </c>
      <c r="E385" s="66" t="str">
        <f t="shared" si="702"/>
        <v/>
      </c>
      <c r="F385" t="str">
        <f t="shared" si="703"/>
        <v/>
      </c>
      <c r="G385" s="66" t="str">
        <f t="shared" si="704"/>
        <v/>
      </c>
      <c r="H385" s="25"/>
      <c r="I385" s="25"/>
      <c r="J385">
        <f>VstupniParametry_SKRYT!$D$5</f>
        <v>0.02</v>
      </c>
      <c r="K385">
        <f>VstupniParametry_SKRYT!$D$6</f>
        <v>0.06</v>
      </c>
      <c r="L385">
        <f>VstupniParametry_SKRYT!$D$7</f>
        <v>0.06</v>
      </c>
      <c r="M385">
        <f>VstupniParametry_SKRYT!$D$8</f>
        <v>0.06</v>
      </c>
      <c r="N385">
        <f>VstupniParametry_SKRYT!$D$9</f>
        <v>1.7999999999999999E-2</v>
      </c>
      <c r="O385" s="27">
        <f>VstupniParametry_SKRYT!$D$10</f>
        <v>0.01</v>
      </c>
      <c r="P385" s="27">
        <f>VstupniParametry_SKRYT!$D$11</f>
        <v>0.01</v>
      </c>
      <c r="Q385" s="27">
        <f>VstupniParametry_SKRYT!$D$12</f>
        <v>0.01</v>
      </c>
      <c r="R385" s="27">
        <f>VstupniParametry_SKRYT!$D$13</f>
        <v>0.01</v>
      </c>
      <c r="S385" s="27">
        <f>VstupniParametry_SKRYT!$D$14</f>
        <v>0.01</v>
      </c>
      <c r="T385">
        <f t="shared" si="705"/>
        <v>0</v>
      </c>
      <c r="U385">
        <f t="shared" si="706"/>
        <v>0</v>
      </c>
      <c r="V385">
        <f t="shared" si="707"/>
        <v>0</v>
      </c>
      <c r="W385">
        <f t="shared" si="708"/>
        <v>0</v>
      </c>
      <c r="X385">
        <f t="shared" si="709"/>
        <v>0</v>
      </c>
      <c r="Y385">
        <f t="shared" si="710"/>
        <v>0</v>
      </c>
      <c r="Z385">
        <f t="shared" si="711"/>
        <v>0</v>
      </c>
      <c r="AA385">
        <f t="shared" si="712"/>
        <v>0</v>
      </c>
      <c r="AB385">
        <f t="shared" si="713"/>
        <v>0</v>
      </c>
      <c r="AC385">
        <f t="shared" si="714"/>
        <v>0</v>
      </c>
      <c r="AD385">
        <f t="shared" si="715"/>
        <v>0</v>
      </c>
      <c r="AE385">
        <f t="shared" si="716"/>
        <v>0</v>
      </c>
      <c r="AF385">
        <f t="shared" si="717"/>
        <v>0</v>
      </c>
      <c r="AG385">
        <f t="shared" si="718"/>
        <v>0</v>
      </c>
      <c r="AH385">
        <f t="shared" si="719"/>
        <v>0</v>
      </c>
      <c r="AI385">
        <f t="shared" si="720"/>
        <v>0</v>
      </c>
      <c r="AJ385">
        <f t="shared" si="721"/>
        <v>0</v>
      </c>
      <c r="AK385">
        <f t="shared" si="722"/>
        <v>0</v>
      </c>
      <c r="AL385">
        <f t="shared" si="723"/>
        <v>0</v>
      </c>
      <c r="AM385">
        <f t="shared" si="724"/>
        <v>0</v>
      </c>
      <c r="AN385">
        <f t="shared" si="725"/>
        <v>0</v>
      </c>
      <c r="AO385">
        <f t="shared" si="726"/>
        <v>0</v>
      </c>
      <c r="AP385">
        <f t="shared" si="727"/>
        <v>0</v>
      </c>
      <c r="AQ385">
        <f t="shared" si="728"/>
        <v>0</v>
      </c>
      <c r="AR385">
        <f t="shared" si="729"/>
        <v>0</v>
      </c>
      <c r="AS385">
        <f t="shared" si="730"/>
        <v>0</v>
      </c>
      <c r="AT385">
        <f t="shared" si="700"/>
        <v>0</v>
      </c>
      <c r="AU385">
        <f t="shared" si="731"/>
        <v>0</v>
      </c>
      <c r="AV385">
        <f t="shared" si="732"/>
        <v>0</v>
      </c>
      <c r="AW385">
        <f t="shared" si="701"/>
        <v>0</v>
      </c>
      <c r="AX385">
        <f t="shared" si="733"/>
        <v>0</v>
      </c>
      <c r="AY385">
        <f t="shared" si="734"/>
        <v>0</v>
      </c>
      <c r="AZ385">
        <f t="shared" si="735"/>
        <v>0</v>
      </c>
      <c r="BA385">
        <f t="shared" si="736"/>
        <v>0</v>
      </c>
      <c r="BB385">
        <f t="shared" si="737"/>
        <v>0</v>
      </c>
      <c r="BC385">
        <f t="shared" si="738"/>
        <v>0</v>
      </c>
      <c r="BD385">
        <f t="shared" si="739"/>
        <v>0</v>
      </c>
      <c r="BE385">
        <f t="shared" si="740"/>
        <v>0</v>
      </c>
      <c r="BF385">
        <f t="shared" si="741"/>
        <v>0</v>
      </c>
      <c r="BG385">
        <f t="shared" si="742"/>
        <v>0</v>
      </c>
      <c r="BH385">
        <f t="shared" si="743"/>
        <v>0</v>
      </c>
      <c r="BI385">
        <f t="shared" si="744"/>
        <v>0</v>
      </c>
      <c r="BJ385">
        <f t="shared" si="745"/>
        <v>0</v>
      </c>
      <c r="BK385">
        <f t="shared" si="746"/>
        <v>0</v>
      </c>
      <c r="BL385">
        <f t="shared" si="747"/>
        <v>0</v>
      </c>
      <c r="BM385">
        <f t="shared" si="748"/>
        <v>0</v>
      </c>
      <c r="BN385">
        <f t="shared" si="749"/>
        <v>0</v>
      </c>
      <c r="BO385">
        <f t="shared" si="750"/>
        <v>0</v>
      </c>
      <c r="BP385">
        <f t="shared" si="751"/>
        <v>0</v>
      </c>
      <c r="BQ385">
        <f t="shared" si="752"/>
        <v>0</v>
      </c>
      <c r="BR385">
        <f t="shared" si="753"/>
        <v>0</v>
      </c>
      <c r="BS385">
        <f t="shared" si="754"/>
        <v>0</v>
      </c>
      <c r="BT385">
        <f t="shared" si="755"/>
        <v>0</v>
      </c>
      <c r="BU385">
        <f t="shared" si="756"/>
        <v>0</v>
      </c>
      <c r="BV385">
        <f t="shared" si="757"/>
        <v>0</v>
      </c>
      <c r="BW385">
        <f t="shared" si="758"/>
        <v>0</v>
      </c>
      <c r="BX385">
        <f t="shared" si="759"/>
        <v>0</v>
      </c>
      <c r="BY385">
        <f t="shared" si="760"/>
        <v>0</v>
      </c>
      <c r="BZ385">
        <f t="shared" si="761"/>
        <v>0</v>
      </c>
      <c r="CA385">
        <f t="shared" si="762"/>
        <v>0</v>
      </c>
      <c r="CB385">
        <f t="shared" si="763"/>
        <v>0</v>
      </c>
      <c r="CC385">
        <f t="shared" si="764"/>
        <v>0</v>
      </c>
      <c r="CD385">
        <f t="shared" si="765"/>
        <v>0</v>
      </c>
      <c r="CE385">
        <f t="shared" si="766"/>
        <v>0</v>
      </c>
      <c r="CF385">
        <f t="shared" si="767"/>
        <v>0</v>
      </c>
      <c r="CG385">
        <f t="shared" si="768"/>
        <v>0</v>
      </c>
      <c r="CH385">
        <f t="shared" si="769"/>
        <v>0</v>
      </c>
      <c r="CI385">
        <f t="shared" si="770"/>
        <v>0</v>
      </c>
      <c r="CJ385">
        <f t="shared" si="771"/>
        <v>0</v>
      </c>
      <c r="CK385">
        <f t="shared" si="772"/>
        <v>0</v>
      </c>
      <c r="CL385" t="str">
        <f t="shared" si="773"/>
        <v/>
      </c>
      <c r="CM385" t="str">
        <f t="shared" si="774"/>
        <v/>
      </c>
      <c r="CN385" t="str">
        <f t="shared" si="775"/>
        <v/>
      </c>
      <c r="CO385" t="str">
        <f t="shared" si="776"/>
        <v/>
      </c>
      <c r="CP385" t="str">
        <f t="shared" si="777"/>
        <v/>
      </c>
      <c r="CQ385" t="str">
        <f t="shared" si="778"/>
        <v/>
      </c>
      <c r="CR385" t="str">
        <f t="shared" si="779"/>
        <v/>
      </c>
      <c r="CS385" t="str">
        <f t="shared" si="780"/>
        <v/>
      </c>
      <c r="CT385" t="str">
        <f t="shared" si="781"/>
        <v/>
      </c>
      <c r="CU385" t="str">
        <f t="shared" si="782"/>
        <v/>
      </c>
      <c r="CV385" t="str">
        <f t="shared" si="783"/>
        <v/>
      </c>
      <c r="CW385" t="str">
        <f t="shared" si="784"/>
        <v/>
      </c>
      <c r="CX385" t="str">
        <f t="shared" si="785"/>
        <v/>
      </c>
      <c r="CY385" t="str">
        <f t="shared" si="786"/>
        <v/>
      </c>
      <c r="CZ385" t="str">
        <f t="shared" si="787"/>
        <v/>
      </c>
      <c r="DA385" t="str">
        <f t="shared" si="788"/>
        <v/>
      </c>
      <c r="DB385" t="str">
        <f t="shared" si="789"/>
        <v/>
      </c>
      <c r="DC385" t="str">
        <f t="shared" si="790"/>
        <v/>
      </c>
      <c r="DD385" t="str">
        <f t="shared" si="791"/>
        <v/>
      </c>
      <c r="DE385" t="str">
        <f t="shared" si="792"/>
        <v/>
      </c>
      <c r="DF385" t="str">
        <f t="shared" si="793"/>
        <v/>
      </c>
      <c r="DG385" t="str">
        <f t="shared" si="794"/>
        <v/>
      </c>
      <c r="DH385" t="str">
        <f t="shared" si="795"/>
        <v/>
      </c>
      <c r="DI385" t="str">
        <f t="shared" si="796"/>
        <v/>
      </c>
      <c r="DJ385" t="str">
        <f t="shared" si="797"/>
        <v/>
      </c>
      <c r="DK385" t="str">
        <f t="shared" si="798"/>
        <v/>
      </c>
      <c r="DL385" t="str">
        <f t="shared" si="799"/>
        <v/>
      </c>
      <c r="DM385" t="str">
        <f t="shared" si="800"/>
        <v/>
      </c>
      <c r="DN385" t="str">
        <f t="shared" si="801"/>
        <v/>
      </c>
      <c r="DO385" t="str">
        <f t="shared" si="802"/>
        <v/>
      </c>
      <c r="DP385" t="str">
        <f t="shared" si="803"/>
        <v/>
      </c>
      <c r="DQ385" t="str">
        <f t="shared" si="804"/>
        <v/>
      </c>
      <c r="DR385" t="str">
        <f t="shared" si="805"/>
        <v/>
      </c>
      <c r="DS385" t="str">
        <f t="shared" si="806"/>
        <v/>
      </c>
      <c r="DT385" t="str">
        <f t="shared" si="807"/>
        <v/>
      </c>
      <c r="DU385">
        <f t="shared" si="808"/>
        <v>0</v>
      </c>
      <c r="DV385">
        <f t="shared" si="809"/>
        <v>0</v>
      </c>
      <c r="DW385">
        <f t="shared" si="810"/>
        <v>0</v>
      </c>
      <c r="DX385" t="str">
        <f t="shared" si="811"/>
        <v/>
      </c>
      <c r="DY385" t="str">
        <f t="shared" si="812"/>
        <v/>
      </c>
      <c r="DZ385" t="str">
        <f t="shared" si="813"/>
        <v/>
      </c>
      <c r="EA385" s="5">
        <f t="shared" si="814"/>
        <v>0</v>
      </c>
      <c r="EB385" s="3">
        <f t="shared" si="815"/>
        <v>0</v>
      </c>
    </row>
    <row r="386" spans="2:132" x14ac:dyDescent="0.2">
      <c r="B386">
        <v>381</v>
      </c>
      <c r="C386" s="3">
        <f>Zisk!D400</f>
        <v>0</v>
      </c>
      <c r="D386">
        <f>Zisk!E400</f>
        <v>0</v>
      </c>
      <c r="E386" s="66" t="str">
        <f t="shared" si="702"/>
        <v/>
      </c>
      <c r="F386" t="str">
        <f t="shared" si="703"/>
        <v/>
      </c>
      <c r="G386" s="66" t="str">
        <f t="shared" si="704"/>
        <v/>
      </c>
      <c r="J386">
        <f>VstupniParametry_SKRYT!$D$5</f>
        <v>0.02</v>
      </c>
      <c r="K386">
        <f>VstupniParametry_SKRYT!$D$6</f>
        <v>0.06</v>
      </c>
      <c r="L386">
        <f>VstupniParametry_SKRYT!$D$7</f>
        <v>0.06</v>
      </c>
      <c r="M386">
        <f>VstupniParametry_SKRYT!$D$8</f>
        <v>0.06</v>
      </c>
      <c r="N386">
        <f>VstupniParametry_SKRYT!$D$9</f>
        <v>1.7999999999999999E-2</v>
      </c>
      <c r="O386" s="27">
        <f>VstupniParametry_SKRYT!$D$10</f>
        <v>0.01</v>
      </c>
      <c r="P386" s="27">
        <f>VstupniParametry_SKRYT!$D$11</f>
        <v>0.01</v>
      </c>
      <c r="Q386" s="27">
        <f>VstupniParametry_SKRYT!$D$12</f>
        <v>0.01</v>
      </c>
      <c r="R386" s="27">
        <f>VstupniParametry_SKRYT!$D$13</f>
        <v>0.01</v>
      </c>
      <c r="S386" s="27">
        <f>VstupniParametry_SKRYT!$D$14</f>
        <v>0.01</v>
      </c>
      <c r="T386">
        <f t="shared" si="705"/>
        <v>0</v>
      </c>
      <c r="U386">
        <f t="shared" si="706"/>
        <v>0</v>
      </c>
      <c r="V386">
        <f t="shared" si="707"/>
        <v>0</v>
      </c>
      <c r="W386">
        <f t="shared" si="708"/>
        <v>0</v>
      </c>
      <c r="X386">
        <f t="shared" si="709"/>
        <v>0</v>
      </c>
      <c r="Y386">
        <f t="shared" si="710"/>
        <v>0</v>
      </c>
      <c r="Z386">
        <f t="shared" si="711"/>
        <v>0</v>
      </c>
      <c r="AA386">
        <f t="shared" si="712"/>
        <v>0</v>
      </c>
      <c r="AB386">
        <f t="shared" si="713"/>
        <v>0</v>
      </c>
      <c r="AC386">
        <f t="shared" si="714"/>
        <v>0</v>
      </c>
      <c r="AD386">
        <f t="shared" si="715"/>
        <v>0</v>
      </c>
      <c r="AE386">
        <f t="shared" si="716"/>
        <v>0</v>
      </c>
      <c r="AF386">
        <f t="shared" si="717"/>
        <v>0</v>
      </c>
      <c r="AG386">
        <f t="shared" si="718"/>
        <v>0</v>
      </c>
      <c r="AH386">
        <f t="shared" si="719"/>
        <v>0</v>
      </c>
      <c r="AI386">
        <f t="shared" si="720"/>
        <v>0</v>
      </c>
      <c r="AJ386">
        <f t="shared" si="721"/>
        <v>0</v>
      </c>
      <c r="AK386">
        <f t="shared" si="722"/>
        <v>0</v>
      </c>
      <c r="AL386">
        <f t="shared" si="723"/>
        <v>0</v>
      </c>
      <c r="AM386">
        <f t="shared" si="724"/>
        <v>0</v>
      </c>
      <c r="AN386">
        <f t="shared" si="725"/>
        <v>0</v>
      </c>
      <c r="AO386">
        <f t="shared" si="726"/>
        <v>0</v>
      </c>
      <c r="AP386">
        <f t="shared" si="727"/>
        <v>0</v>
      </c>
      <c r="AQ386">
        <f t="shared" si="728"/>
        <v>0</v>
      </c>
      <c r="AR386">
        <f t="shared" si="729"/>
        <v>0</v>
      </c>
      <c r="AS386">
        <f t="shared" si="730"/>
        <v>0</v>
      </c>
      <c r="AT386">
        <f t="shared" si="700"/>
        <v>0</v>
      </c>
      <c r="AU386">
        <f t="shared" si="731"/>
        <v>0</v>
      </c>
      <c r="AV386">
        <f t="shared" si="732"/>
        <v>0</v>
      </c>
      <c r="AW386">
        <f t="shared" si="701"/>
        <v>0</v>
      </c>
      <c r="AX386">
        <f t="shared" si="733"/>
        <v>0</v>
      </c>
      <c r="AY386">
        <f t="shared" si="734"/>
        <v>0</v>
      </c>
      <c r="AZ386">
        <f t="shared" si="735"/>
        <v>0</v>
      </c>
      <c r="BA386">
        <f t="shared" si="736"/>
        <v>0</v>
      </c>
      <c r="BB386">
        <f t="shared" si="737"/>
        <v>0</v>
      </c>
      <c r="BC386">
        <f t="shared" si="738"/>
        <v>0</v>
      </c>
      <c r="BD386">
        <f t="shared" si="739"/>
        <v>0</v>
      </c>
      <c r="BE386">
        <f t="shared" si="740"/>
        <v>0</v>
      </c>
      <c r="BF386">
        <f t="shared" si="741"/>
        <v>0</v>
      </c>
      <c r="BG386">
        <f t="shared" si="742"/>
        <v>0</v>
      </c>
      <c r="BH386">
        <f t="shared" si="743"/>
        <v>0</v>
      </c>
      <c r="BI386">
        <f t="shared" si="744"/>
        <v>0</v>
      </c>
      <c r="BJ386">
        <f t="shared" si="745"/>
        <v>0</v>
      </c>
      <c r="BK386">
        <f t="shared" si="746"/>
        <v>0</v>
      </c>
      <c r="BL386">
        <f t="shared" si="747"/>
        <v>0</v>
      </c>
      <c r="BM386">
        <f t="shared" si="748"/>
        <v>0</v>
      </c>
      <c r="BN386">
        <f t="shared" si="749"/>
        <v>0</v>
      </c>
      <c r="BO386">
        <f t="shared" si="750"/>
        <v>0</v>
      </c>
      <c r="BP386">
        <f t="shared" si="751"/>
        <v>0</v>
      </c>
      <c r="BQ386">
        <f t="shared" si="752"/>
        <v>0</v>
      </c>
      <c r="BR386">
        <f t="shared" si="753"/>
        <v>0</v>
      </c>
      <c r="BS386">
        <f t="shared" si="754"/>
        <v>0</v>
      </c>
      <c r="BT386">
        <f t="shared" si="755"/>
        <v>0</v>
      </c>
      <c r="BU386">
        <f t="shared" si="756"/>
        <v>0</v>
      </c>
      <c r="BV386">
        <f t="shared" si="757"/>
        <v>0</v>
      </c>
      <c r="BW386">
        <f t="shared" si="758"/>
        <v>0</v>
      </c>
      <c r="BX386">
        <f t="shared" si="759"/>
        <v>0</v>
      </c>
      <c r="BY386">
        <f t="shared" si="760"/>
        <v>0</v>
      </c>
      <c r="BZ386">
        <f t="shared" si="761"/>
        <v>0</v>
      </c>
      <c r="CA386">
        <f t="shared" si="762"/>
        <v>0</v>
      </c>
      <c r="CB386">
        <f t="shared" si="763"/>
        <v>0</v>
      </c>
      <c r="CC386">
        <f t="shared" si="764"/>
        <v>0</v>
      </c>
      <c r="CD386">
        <f t="shared" si="765"/>
        <v>0</v>
      </c>
      <c r="CE386">
        <f t="shared" si="766"/>
        <v>0</v>
      </c>
      <c r="CF386">
        <f t="shared" si="767"/>
        <v>0</v>
      </c>
      <c r="CG386">
        <f t="shared" si="768"/>
        <v>0</v>
      </c>
      <c r="CH386">
        <f t="shared" si="769"/>
        <v>0</v>
      </c>
      <c r="CI386">
        <f t="shared" si="770"/>
        <v>0</v>
      </c>
      <c r="CJ386">
        <f t="shared" si="771"/>
        <v>0</v>
      </c>
      <c r="CK386">
        <f t="shared" si="772"/>
        <v>0</v>
      </c>
      <c r="CL386" t="str">
        <f t="shared" si="773"/>
        <v/>
      </c>
      <c r="CM386" t="str">
        <f t="shared" si="774"/>
        <v/>
      </c>
      <c r="CN386" t="str">
        <f t="shared" si="775"/>
        <v/>
      </c>
      <c r="CO386" t="str">
        <f t="shared" si="776"/>
        <v/>
      </c>
      <c r="CP386" t="str">
        <f t="shared" si="777"/>
        <v/>
      </c>
      <c r="CQ386" t="str">
        <f t="shared" si="778"/>
        <v/>
      </c>
      <c r="CR386" t="str">
        <f t="shared" si="779"/>
        <v/>
      </c>
      <c r="CS386" t="str">
        <f t="shared" si="780"/>
        <v/>
      </c>
      <c r="CT386" t="str">
        <f t="shared" si="781"/>
        <v/>
      </c>
      <c r="CU386" t="str">
        <f t="shared" si="782"/>
        <v/>
      </c>
      <c r="CV386" t="str">
        <f t="shared" si="783"/>
        <v/>
      </c>
      <c r="CW386" t="str">
        <f t="shared" si="784"/>
        <v/>
      </c>
      <c r="CX386" t="str">
        <f t="shared" si="785"/>
        <v/>
      </c>
      <c r="CY386" t="str">
        <f t="shared" si="786"/>
        <v/>
      </c>
      <c r="CZ386" t="str">
        <f t="shared" si="787"/>
        <v/>
      </c>
      <c r="DA386" t="str">
        <f t="shared" si="788"/>
        <v/>
      </c>
      <c r="DB386" t="str">
        <f t="shared" si="789"/>
        <v/>
      </c>
      <c r="DC386" t="str">
        <f t="shared" si="790"/>
        <v/>
      </c>
      <c r="DD386" t="str">
        <f t="shared" si="791"/>
        <v/>
      </c>
      <c r="DE386" t="str">
        <f t="shared" si="792"/>
        <v/>
      </c>
      <c r="DF386" t="str">
        <f t="shared" si="793"/>
        <v/>
      </c>
      <c r="DG386" t="str">
        <f t="shared" si="794"/>
        <v/>
      </c>
      <c r="DH386" t="str">
        <f t="shared" si="795"/>
        <v/>
      </c>
      <c r="DI386" t="str">
        <f t="shared" si="796"/>
        <v/>
      </c>
      <c r="DJ386" t="str">
        <f t="shared" si="797"/>
        <v/>
      </c>
      <c r="DK386" t="str">
        <f t="shared" si="798"/>
        <v/>
      </c>
      <c r="DL386" t="str">
        <f t="shared" si="799"/>
        <v/>
      </c>
      <c r="DM386" t="str">
        <f t="shared" si="800"/>
        <v/>
      </c>
      <c r="DN386" t="str">
        <f t="shared" si="801"/>
        <v/>
      </c>
      <c r="DO386" t="str">
        <f t="shared" si="802"/>
        <v/>
      </c>
      <c r="DP386" t="str">
        <f t="shared" si="803"/>
        <v/>
      </c>
      <c r="DQ386" t="str">
        <f t="shared" si="804"/>
        <v/>
      </c>
      <c r="DR386" t="str">
        <f t="shared" si="805"/>
        <v/>
      </c>
      <c r="DS386" t="str">
        <f t="shared" si="806"/>
        <v/>
      </c>
      <c r="DT386" t="str">
        <f t="shared" si="807"/>
        <v/>
      </c>
      <c r="DU386">
        <f t="shared" si="808"/>
        <v>0</v>
      </c>
      <c r="DV386">
        <f t="shared" si="809"/>
        <v>0</v>
      </c>
      <c r="DW386">
        <f t="shared" si="810"/>
        <v>0</v>
      </c>
      <c r="DX386" t="str">
        <f t="shared" si="811"/>
        <v/>
      </c>
      <c r="DY386" t="str">
        <f t="shared" si="812"/>
        <v/>
      </c>
      <c r="DZ386" t="str">
        <f t="shared" si="813"/>
        <v/>
      </c>
      <c r="EA386" s="5">
        <f t="shared" si="814"/>
        <v>0</v>
      </c>
      <c r="EB386" s="3">
        <f t="shared" si="815"/>
        <v>0</v>
      </c>
    </row>
    <row r="387" spans="2:132" x14ac:dyDescent="0.2">
      <c r="B387" s="25">
        <v>382</v>
      </c>
      <c r="C387" s="26">
        <f>Zisk!D401</f>
        <v>0</v>
      </c>
      <c r="D387">
        <f>Zisk!E401</f>
        <v>0</v>
      </c>
      <c r="E387" s="66" t="str">
        <f t="shared" si="702"/>
        <v/>
      </c>
      <c r="F387" t="str">
        <f t="shared" si="703"/>
        <v/>
      </c>
      <c r="G387" s="66" t="str">
        <f t="shared" si="704"/>
        <v/>
      </c>
      <c r="H387" s="25"/>
      <c r="I387" s="25"/>
      <c r="J387">
        <f>VstupniParametry_SKRYT!$D$5</f>
        <v>0.02</v>
      </c>
      <c r="K387">
        <f>VstupniParametry_SKRYT!$D$6</f>
        <v>0.06</v>
      </c>
      <c r="L387">
        <f>VstupniParametry_SKRYT!$D$7</f>
        <v>0.06</v>
      </c>
      <c r="M387">
        <f>VstupniParametry_SKRYT!$D$8</f>
        <v>0.06</v>
      </c>
      <c r="N387">
        <f>VstupniParametry_SKRYT!$D$9</f>
        <v>1.7999999999999999E-2</v>
      </c>
      <c r="O387" s="27">
        <f>VstupniParametry_SKRYT!$D$10</f>
        <v>0.01</v>
      </c>
      <c r="P387" s="27">
        <f>VstupniParametry_SKRYT!$D$11</f>
        <v>0.01</v>
      </c>
      <c r="Q387" s="27">
        <f>VstupniParametry_SKRYT!$D$12</f>
        <v>0.01</v>
      </c>
      <c r="R387" s="27">
        <f>VstupniParametry_SKRYT!$D$13</f>
        <v>0.01</v>
      </c>
      <c r="S387" s="27">
        <f>VstupniParametry_SKRYT!$D$14</f>
        <v>0.01</v>
      </c>
      <c r="T387">
        <f t="shared" si="705"/>
        <v>0</v>
      </c>
      <c r="U387">
        <f t="shared" si="706"/>
        <v>0</v>
      </c>
      <c r="V387">
        <f t="shared" si="707"/>
        <v>0</v>
      </c>
      <c r="W387">
        <f t="shared" si="708"/>
        <v>0</v>
      </c>
      <c r="X387">
        <f t="shared" si="709"/>
        <v>0</v>
      </c>
      <c r="Y387">
        <f t="shared" si="710"/>
        <v>0</v>
      </c>
      <c r="Z387">
        <f t="shared" si="711"/>
        <v>0</v>
      </c>
      <c r="AA387">
        <f t="shared" si="712"/>
        <v>0</v>
      </c>
      <c r="AB387">
        <f t="shared" si="713"/>
        <v>0</v>
      </c>
      <c r="AC387">
        <f t="shared" si="714"/>
        <v>0</v>
      </c>
      <c r="AD387">
        <f t="shared" si="715"/>
        <v>0</v>
      </c>
      <c r="AE387">
        <f t="shared" si="716"/>
        <v>0</v>
      </c>
      <c r="AF387">
        <f t="shared" si="717"/>
        <v>0</v>
      </c>
      <c r="AG387">
        <f t="shared" si="718"/>
        <v>0</v>
      </c>
      <c r="AH387">
        <f t="shared" si="719"/>
        <v>0</v>
      </c>
      <c r="AI387">
        <f t="shared" si="720"/>
        <v>0</v>
      </c>
      <c r="AJ387">
        <f t="shared" si="721"/>
        <v>0</v>
      </c>
      <c r="AK387">
        <f t="shared" si="722"/>
        <v>0</v>
      </c>
      <c r="AL387">
        <f t="shared" si="723"/>
        <v>0</v>
      </c>
      <c r="AM387">
        <f t="shared" si="724"/>
        <v>0</v>
      </c>
      <c r="AN387">
        <f t="shared" si="725"/>
        <v>0</v>
      </c>
      <c r="AO387">
        <f t="shared" si="726"/>
        <v>0</v>
      </c>
      <c r="AP387">
        <f t="shared" si="727"/>
        <v>0</v>
      </c>
      <c r="AQ387">
        <f t="shared" si="728"/>
        <v>0</v>
      </c>
      <c r="AR387">
        <f t="shared" si="729"/>
        <v>0</v>
      </c>
      <c r="AS387">
        <f t="shared" si="730"/>
        <v>0</v>
      </c>
      <c r="AT387">
        <f t="shared" si="700"/>
        <v>0</v>
      </c>
      <c r="AU387">
        <f t="shared" si="731"/>
        <v>0</v>
      </c>
      <c r="AV387">
        <f t="shared" si="732"/>
        <v>0</v>
      </c>
      <c r="AW387">
        <f t="shared" si="701"/>
        <v>0</v>
      </c>
      <c r="AX387">
        <f t="shared" si="733"/>
        <v>0</v>
      </c>
      <c r="AY387">
        <f t="shared" si="734"/>
        <v>0</v>
      </c>
      <c r="AZ387">
        <f t="shared" si="735"/>
        <v>0</v>
      </c>
      <c r="BA387">
        <f t="shared" si="736"/>
        <v>0</v>
      </c>
      <c r="BB387">
        <f t="shared" si="737"/>
        <v>0</v>
      </c>
      <c r="BC387">
        <f t="shared" si="738"/>
        <v>0</v>
      </c>
      <c r="BD387">
        <f t="shared" si="739"/>
        <v>0</v>
      </c>
      <c r="BE387">
        <f t="shared" si="740"/>
        <v>0</v>
      </c>
      <c r="BF387">
        <f t="shared" si="741"/>
        <v>0</v>
      </c>
      <c r="BG387">
        <f t="shared" si="742"/>
        <v>0</v>
      </c>
      <c r="BH387">
        <f t="shared" si="743"/>
        <v>0</v>
      </c>
      <c r="BI387">
        <f t="shared" si="744"/>
        <v>0</v>
      </c>
      <c r="BJ387">
        <f t="shared" si="745"/>
        <v>0</v>
      </c>
      <c r="BK387">
        <f t="shared" si="746"/>
        <v>0</v>
      </c>
      <c r="BL387">
        <f t="shared" si="747"/>
        <v>0</v>
      </c>
      <c r="BM387">
        <f t="shared" si="748"/>
        <v>0</v>
      </c>
      <c r="BN387">
        <f t="shared" si="749"/>
        <v>0</v>
      </c>
      <c r="BO387">
        <f t="shared" si="750"/>
        <v>0</v>
      </c>
      <c r="BP387">
        <f t="shared" si="751"/>
        <v>0</v>
      </c>
      <c r="BQ387">
        <f t="shared" si="752"/>
        <v>0</v>
      </c>
      <c r="BR387">
        <f t="shared" si="753"/>
        <v>0</v>
      </c>
      <c r="BS387">
        <f t="shared" si="754"/>
        <v>0</v>
      </c>
      <c r="BT387">
        <f t="shared" si="755"/>
        <v>0</v>
      </c>
      <c r="BU387">
        <f t="shared" si="756"/>
        <v>0</v>
      </c>
      <c r="BV387">
        <f t="shared" si="757"/>
        <v>0</v>
      </c>
      <c r="BW387">
        <f t="shared" si="758"/>
        <v>0</v>
      </c>
      <c r="BX387">
        <f t="shared" si="759"/>
        <v>0</v>
      </c>
      <c r="BY387">
        <f t="shared" si="760"/>
        <v>0</v>
      </c>
      <c r="BZ387">
        <f t="shared" si="761"/>
        <v>0</v>
      </c>
      <c r="CA387">
        <f t="shared" si="762"/>
        <v>0</v>
      </c>
      <c r="CB387">
        <f t="shared" si="763"/>
        <v>0</v>
      </c>
      <c r="CC387">
        <f t="shared" si="764"/>
        <v>0</v>
      </c>
      <c r="CD387">
        <f t="shared" si="765"/>
        <v>0</v>
      </c>
      <c r="CE387">
        <f t="shared" si="766"/>
        <v>0</v>
      </c>
      <c r="CF387">
        <f t="shared" si="767"/>
        <v>0</v>
      </c>
      <c r="CG387">
        <f t="shared" si="768"/>
        <v>0</v>
      </c>
      <c r="CH387">
        <f t="shared" si="769"/>
        <v>0</v>
      </c>
      <c r="CI387">
        <f t="shared" si="770"/>
        <v>0</v>
      </c>
      <c r="CJ387">
        <f t="shared" si="771"/>
        <v>0</v>
      </c>
      <c r="CK387">
        <f t="shared" si="772"/>
        <v>0</v>
      </c>
      <c r="CL387" t="str">
        <f t="shared" si="773"/>
        <v/>
      </c>
      <c r="CM387" t="str">
        <f t="shared" si="774"/>
        <v/>
      </c>
      <c r="CN387" t="str">
        <f t="shared" si="775"/>
        <v/>
      </c>
      <c r="CO387" t="str">
        <f t="shared" si="776"/>
        <v/>
      </c>
      <c r="CP387" t="str">
        <f t="shared" si="777"/>
        <v/>
      </c>
      <c r="CQ387" t="str">
        <f t="shared" si="778"/>
        <v/>
      </c>
      <c r="CR387" t="str">
        <f t="shared" si="779"/>
        <v/>
      </c>
      <c r="CS387" t="str">
        <f t="shared" si="780"/>
        <v/>
      </c>
      <c r="CT387" t="str">
        <f t="shared" si="781"/>
        <v/>
      </c>
      <c r="CU387" t="str">
        <f t="shared" si="782"/>
        <v/>
      </c>
      <c r="CV387" t="str">
        <f t="shared" si="783"/>
        <v/>
      </c>
      <c r="CW387" t="str">
        <f t="shared" si="784"/>
        <v/>
      </c>
      <c r="CX387" t="str">
        <f t="shared" si="785"/>
        <v/>
      </c>
      <c r="CY387" t="str">
        <f t="shared" si="786"/>
        <v/>
      </c>
      <c r="CZ387" t="str">
        <f t="shared" si="787"/>
        <v/>
      </c>
      <c r="DA387" t="str">
        <f t="shared" si="788"/>
        <v/>
      </c>
      <c r="DB387" t="str">
        <f t="shared" si="789"/>
        <v/>
      </c>
      <c r="DC387" t="str">
        <f t="shared" si="790"/>
        <v/>
      </c>
      <c r="DD387" t="str">
        <f t="shared" si="791"/>
        <v/>
      </c>
      <c r="DE387" t="str">
        <f t="shared" si="792"/>
        <v/>
      </c>
      <c r="DF387" t="str">
        <f t="shared" si="793"/>
        <v/>
      </c>
      <c r="DG387" t="str">
        <f t="shared" si="794"/>
        <v/>
      </c>
      <c r="DH387" t="str">
        <f t="shared" si="795"/>
        <v/>
      </c>
      <c r="DI387" t="str">
        <f t="shared" si="796"/>
        <v/>
      </c>
      <c r="DJ387" t="str">
        <f t="shared" si="797"/>
        <v/>
      </c>
      <c r="DK387" t="str">
        <f t="shared" si="798"/>
        <v/>
      </c>
      <c r="DL387" t="str">
        <f t="shared" si="799"/>
        <v/>
      </c>
      <c r="DM387" t="str">
        <f t="shared" si="800"/>
        <v/>
      </c>
      <c r="DN387" t="str">
        <f t="shared" si="801"/>
        <v/>
      </c>
      <c r="DO387" t="str">
        <f t="shared" si="802"/>
        <v/>
      </c>
      <c r="DP387" t="str">
        <f t="shared" si="803"/>
        <v/>
      </c>
      <c r="DQ387" t="str">
        <f t="shared" si="804"/>
        <v/>
      </c>
      <c r="DR387" t="str">
        <f t="shared" si="805"/>
        <v/>
      </c>
      <c r="DS387" t="str">
        <f t="shared" si="806"/>
        <v/>
      </c>
      <c r="DT387" t="str">
        <f t="shared" si="807"/>
        <v/>
      </c>
      <c r="DU387">
        <f t="shared" si="808"/>
        <v>0</v>
      </c>
      <c r="DV387">
        <f t="shared" si="809"/>
        <v>0</v>
      </c>
      <c r="DW387">
        <f t="shared" si="810"/>
        <v>0</v>
      </c>
      <c r="DX387" t="str">
        <f t="shared" si="811"/>
        <v/>
      </c>
      <c r="DY387" t="str">
        <f t="shared" si="812"/>
        <v/>
      </c>
      <c r="DZ387" t="str">
        <f t="shared" si="813"/>
        <v/>
      </c>
      <c r="EA387" s="5">
        <f t="shared" si="814"/>
        <v>0</v>
      </c>
      <c r="EB387" s="3">
        <f t="shared" si="815"/>
        <v>0</v>
      </c>
    </row>
    <row r="388" spans="2:132" x14ac:dyDescent="0.2">
      <c r="B388">
        <v>383</v>
      </c>
      <c r="C388" s="3">
        <f>Zisk!D402</f>
        <v>0</v>
      </c>
      <c r="D388">
        <f>Zisk!E402</f>
        <v>0</v>
      </c>
      <c r="E388" s="66" t="str">
        <f t="shared" si="702"/>
        <v/>
      </c>
      <c r="F388" t="str">
        <f t="shared" si="703"/>
        <v/>
      </c>
      <c r="G388" s="66" t="str">
        <f t="shared" si="704"/>
        <v/>
      </c>
      <c r="J388">
        <f>VstupniParametry_SKRYT!$D$5</f>
        <v>0.02</v>
      </c>
      <c r="K388">
        <f>VstupniParametry_SKRYT!$D$6</f>
        <v>0.06</v>
      </c>
      <c r="L388">
        <f>VstupniParametry_SKRYT!$D$7</f>
        <v>0.06</v>
      </c>
      <c r="M388">
        <f>VstupniParametry_SKRYT!$D$8</f>
        <v>0.06</v>
      </c>
      <c r="N388">
        <f>VstupniParametry_SKRYT!$D$9</f>
        <v>1.7999999999999999E-2</v>
      </c>
      <c r="O388" s="27">
        <f>VstupniParametry_SKRYT!$D$10</f>
        <v>0.01</v>
      </c>
      <c r="P388" s="27">
        <f>VstupniParametry_SKRYT!$D$11</f>
        <v>0.01</v>
      </c>
      <c r="Q388" s="27">
        <f>VstupniParametry_SKRYT!$D$12</f>
        <v>0.01</v>
      </c>
      <c r="R388" s="27">
        <f>VstupniParametry_SKRYT!$D$13</f>
        <v>0.01</v>
      </c>
      <c r="S388" s="27">
        <f>VstupniParametry_SKRYT!$D$14</f>
        <v>0.01</v>
      </c>
      <c r="T388">
        <f t="shared" si="705"/>
        <v>0</v>
      </c>
      <c r="U388">
        <f t="shared" si="706"/>
        <v>0</v>
      </c>
      <c r="V388">
        <f t="shared" si="707"/>
        <v>0</v>
      </c>
      <c r="W388">
        <f t="shared" si="708"/>
        <v>0</v>
      </c>
      <c r="X388">
        <f t="shared" si="709"/>
        <v>0</v>
      </c>
      <c r="Y388">
        <f t="shared" si="710"/>
        <v>0</v>
      </c>
      <c r="Z388">
        <f t="shared" si="711"/>
        <v>0</v>
      </c>
      <c r="AA388">
        <f t="shared" si="712"/>
        <v>0</v>
      </c>
      <c r="AB388">
        <f t="shared" si="713"/>
        <v>0</v>
      </c>
      <c r="AC388">
        <f t="shared" si="714"/>
        <v>0</v>
      </c>
      <c r="AD388">
        <f t="shared" si="715"/>
        <v>0</v>
      </c>
      <c r="AE388">
        <f t="shared" si="716"/>
        <v>0</v>
      </c>
      <c r="AF388">
        <f t="shared" si="717"/>
        <v>0</v>
      </c>
      <c r="AG388">
        <f t="shared" si="718"/>
        <v>0</v>
      </c>
      <c r="AH388">
        <f t="shared" si="719"/>
        <v>0</v>
      </c>
      <c r="AI388">
        <f t="shared" si="720"/>
        <v>0</v>
      </c>
      <c r="AJ388">
        <f t="shared" si="721"/>
        <v>0</v>
      </c>
      <c r="AK388">
        <f t="shared" si="722"/>
        <v>0</v>
      </c>
      <c r="AL388">
        <f t="shared" si="723"/>
        <v>0</v>
      </c>
      <c r="AM388">
        <f t="shared" si="724"/>
        <v>0</v>
      </c>
      <c r="AN388">
        <f t="shared" si="725"/>
        <v>0</v>
      </c>
      <c r="AO388">
        <f t="shared" si="726"/>
        <v>0</v>
      </c>
      <c r="AP388">
        <f t="shared" si="727"/>
        <v>0</v>
      </c>
      <c r="AQ388">
        <f t="shared" si="728"/>
        <v>0</v>
      </c>
      <c r="AR388">
        <f t="shared" si="729"/>
        <v>0</v>
      </c>
      <c r="AS388">
        <f t="shared" si="730"/>
        <v>0</v>
      </c>
      <c r="AT388">
        <f t="shared" si="700"/>
        <v>0</v>
      </c>
      <c r="AU388">
        <f t="shared" si="731"/>
        <v>0</v>
      </c>
      <c r="AV388">
        <f t="shared" si="732"/>
        <v>0</v>
      </c>
      <c r="AW388">
        <f t="shared" si="701"/>
        <v>0</v>
      </c>
      <c r="AX388">
        <f t="shared" si="733"/>
        <v>0</v>
      </c>
      <c r="AY388">
        <f t="shared" si="734"/>
        <v>0</v>
      </c>
      <c r="AZ388">
        <f t="shared" si="735"/>
        <v>0</v>
      </c>
      <c r="BA388">
        <f t="shared" si="736"/>
        <v>0</v>
      </c>
      <c r="BB388">
        <f t="shared" si="737"/>
        <v>0</v>
      </c>
      <c r="BC388">
        <f t="shared" si="738"/>
        <v>0</v>
      </c>
      <c r="BD388">
        <f t="shared" si="739"/>
        <v>0</v>
      </c>
      <c r="BE388">
        <f t="shared" si="740"/>
        <v>0</v>
      </c>
      <c r="BF388">
        <f t="shared" si="741"/>
        <v>0</v>
      </c>
      <c r="BG388">
        <f t="shared" si="742"/>
        <v>0</v>
      </c>
      <c r="BH388">
        <f t="shared" si="743"/>
        <v>0</v>
      </c>
      <c r="BI388">
        <f t="shared" si="744"/>
        <v>0</v>
      </c>
      <c r="BJ388">
        <f t="shared" si="745"/>
        <v>0</v>
      </c>
      <c r="BK388">
        <f t="shared" si="746"/>
        <v>0</v>
      </c>
      <c r="BL388">
        <f t="shared" si="747"/>
        <v>0</v>
      </c>
      <c r="BM388">
        <f t="shared" si="748"/>
        <v>0</v>
      </c>
      <c r="BN388">
        <f t="shared" si="749"/>
        <v>0</v>
      </c>
      <c r="BO388">
        <f t="shared" si="750"/>
        <v>0</v>
      </c>
      <c r="BP388">
        <f t="shared" si="751"/>
        <v>0</v>
      </c>
      <c r="BQ388">
        <f t="shared" si="752"/>
        <v>0</v>
      </c>
      <c r="BR388">
        <f t="shared" si="753"/>
        <v>0</v>
      </c>
      <c r="BS388">
        <f t="shared" si="754"/>
        <v>0</v>
      </c>
      <c r="BT388">
        <f t="shared" si="755"/>
        <v>0</v>
      </c>
      <c r="BU388">
        <f t="shared" si="756"/>
        <v>0</v>
      </c>
      <c r="BV388">
        <f t="shared" si="757"/>
        <v>0</v>
      </c>
      <c r="BW388">
        <f t="shared" si="758"/>
        <v>0</v>
      </c>
      <c r="BX388">
        <f t="shared" si="759"/>
        <v>0</v>
      </c>
      <c r="BY388">
        <f t="shared" si="760"/>
        <v>0</v>
      </c>
      <c r="BZ388">
        <f t="shared" si="761"/>
        <v>0</v>
      </c>
      <c r="CA388">
        <f t="shared" si="762"/>
        <v>0</v>
      </c>
      <c r="CB388">
        <f t="shared" si="763"/>
        <v>0</v>
      </c>
      <c r="CC388">
        <f t="shared" si="764"/>
        <v>0</v>
      </c>
      <c r="CD388">
        <f t="shared" si="765"/>
        <v>0</v>
      </c>
      <c r="CE388">
        <f t="shared" si="766"/>
        <v>0</v>
      </c>
      <c r="CF388">
        <f t="shared" si="767"/>
        <v>0</v>
      </c>
      <c r="CG388">
        <f t="shared" si="768"/>
        <v>0</v>
      </c>
      <c r="CH388">
        <f t="shared" si="769"/>
        <v>0</v>
      </c>
      <c r="CI388">
        <f t="shared" si="770"/>
        <v>0</v>
      </c>
      <c r="CJ388">
        <f t="shared" si="771"/>
        <v>0</v>
      </c>
      <c r="CK388">
        <f t="shared" si="772"/>
        <v>0</v>
      </c>
      <c r="CL388" t="str">
        <f t="shared" si="773"/>
        <v/>
      </c>
      <c r="CM388" t="str">
        <f t="shared" si="774"/>
        <v/>
      </c>
      <c r="CN388" t="str">
        <f t="shared" si="775"/>
        <v/>
      </c>
      <c r="CO388" t="str">
        <f t="shared" si="776"/>
        <v/>
      </c>
      <c r="CP388" t="str">
        <f t="shared" si="777"/>
        <v/>
      </c>
      <c r="CQ388" t="str">
        <f t="shared" si="778"/>
        <v/>
      </c>
      <c r="CR388" t="str">
        <f t="shared" si="779"/>
        <v/>
      </c>
      <c r="CS388" t="str">
        <f t="shared" si="780"/>
        <v/>
      </c>
      <c r="CT388" t="str">
        <f t="shared" si="781"/>
        <v/>
      </c>
      <c r="CU388" t="str">
        <f t="shared" si="782"/>
        <v/>
      </c>
      <c r="CV388" t="str">
        <f t="shared" si="783"/>
        <v/>
      </c>
      <c r="CW388" t="str">
        <f t="shared" si="784"/>
        <v/>
      </c>
      <c r="CX388" t="str">
        <f t="shared" si="785"/>
        <v/>
      </c>
      <c r="CY388" t="str">
        <f t="shared" si="786"/>
        <v/>
      </c>
      <c r="CZ388" t="str">
        <f t="shared" si="787"/>
        <v/>
      </c>
      <c r="DA388" t="str">
        <f t="shared" si="788"/>
        <v/>
      </c>
      <c r="DB388" t="str">
        <f t="shared" si="789"/>
        <v/>
      </c>
      <c r="DC388" t="str">
        <f t="shared" si="790"/>
        <v/>
      </c>
      <c r="DD388" t="str">
        <f t="shared" si="791"/>
        <v/>
      </c>
      <c r="DE388" t="str">
        <f t="shared" si="792"/>
        <v/>
      </c>
      <c r="DF388" t="str">
        <f t="shared" si="793"/>
        <v/>
      </c>
      <c r="DG388" t="str">
        <f t="shared" si="794"/>
        <v/>
      </c>
      <c r="DH388" t="str">
        <f t="shared" si="795"/>
        <v/>
      </c>
      <c r="DI388" t="str">
        <f t="shared" si="796"/>
        <v/>
      </c>
      <c r="DJ388" t="str">
        <f t="shared" si="797"/>
        <v/>
      </c>
      <c r="DK388" t="str">
        <f t="shared" si="798"/>
        <v/>
      </c>
      <c r="DL388" t="str">
        <f t="shared" si="799"/>
        <v/>
      </c>
      <c r="DM388" t="str">
        <f t="shared" si="800"/>
        <v/>
      </c>
      <c r="DN388" t="str">
        <f t="shared" si="801"/>
        <v/>
      </c>
      <c r="DO388" t="str">
        <f t="shared" si="802"/>
        <v/>
      </c>
      <c r="DP388" t="str">
        <f t="shared" si="803"/>
        <v/>
      </c>
      <c r="DQ388" t="str">
        <f t="shared" si="804"/>
        <v/>
      </c>
      <c r="DR388" t="str">
        <f t="shared" si="805"/>
        <v/>
      </c>
      <c r="DS388" t="str">
        <f t="shared" si="806"/>
        <v/>
      </c>
      <c r="DT388" t="str">
        <f t="shared" si="807"/>
        <v/>
      </c>
      <c r="DU388">
        <f t="shared" si="808"/>
        <v>0</v>
      </c>
      <c r="DV388">
        <f t="shared" si="809"/>
        <v>0</v>
      </c>
      <c r="DW388">
        <f t="shared" si="810"/>
        <v>0</v>
      </c>
      <c r="DX388" t="str">
        <f t="shared" si="811"/>
        <v/>
      </c>
      <c r="DY388" t="str">
        <f t="shared" si="812"/>
        <v/>
      </c>
      <c r="DZ388" t="str">
        <f t="shared" si="813"/>
        <v/>
      </c>
      <c r="EA388" s="5">
        <f t="shared" si="814"/>
        <v>0</v>
      </c>
      <c r="EB388" s="3">
        <f t="shared" si="815"/>
        <v>0</v>
      </c>
    </row>
    <row r="389" spans="2:132" x14ac:dyDescent="0.2">
      <c r="B389" s="25">
        <v>384</v>
      </c>
      <c r="C389" s="26">
        <f>Zisk!D403</f>
        <v>0</v>
      </c>
      <c r="D389">
        <f>Zisk!E403</f>
        <v>0</v>
      </c>
      <c r="E389" s="66" t="str">
        <f t="shared" si="702"/>
        <v/>
      </c>
      <c r="F389" t="str">
        <f t="shared" si="703"/>
        <v/>
      </c>
      <c r="G389" s="66" t="str">
        <f t="shared" si="704"/>
        <v/>
      </c>
      <c r="H389" s="25"/>
      <c r="I389" s="25"/>
      <c r="J389">
        <f>VstupniParametry_SKRYT!$D$5</f>
        <v>0.02</v>
      </c>
      <c r="K389">
        <f>VstupniParametry_SKRYT!$D$6</f>
        <v>0.06</v>
      </c>
      <c r="L389">
        <f>VstupniParametry_SKRYT!$D$7</f>
        <v>0.06</v>
      </c>
      <c r="M389">
        <f>VstupniParametry_SKRYT!$D$8</f>
        <v>0.06</v>
      </c>
      <c r="N389">
        <f>VstupniParametry_SKRYT!$D$9</f>
        <v>1.7999999999999999E-2</v>
      </c>
      <c r="O389" s="27">
        <f>VstupniParametry_SKRYT!$D$10</f>
        <v>0.01</v>
      </c>
      <c r="P389" s="27">
        <f>VstupniParametry_SKRYT!$D$11</f>
        <v>0.01</v>
      </c>
      <c r="Q389" s="27">
        <f>VstupniParametry_SKRYT!$D$12</f>
        <v>0.01</v>
      </c>
      <c r="R389" s="27">
        <f>VstupniParametry_SKRYT!$D$13</f>
        <v>0.01</v>
      </c>
      <c r="S389" s="27">
        <f>VstupniParametry_SKRYT!$D$14</f>
        <v>0.01</v>
      </c>
      <c r="T389">
        <f t="shared" si="705"/>
        <v>0</v>
      </c>
      <c r="U389">
        <f t="shared" si="706"/>
        <v>0</v>
      </c>
      <c r="V389">
        <f t="shared" si="707"/>
        <v>0</v>
      </c>
      <c r="W389">
        <f t="shared" si="708"/>
        <v>0</v>
      </c>
      <c r="X389">
        <f t="shared" si="709"/>
        <v>0</v>
      </c>
      <c r="Y389">
        <f t="shared" si="710"/>
        <v>0</v>
      </c>
      <c r="Z389">
        <f t="shared" si="711"/>
        <v>0</v>
      </c>
      <c r="AA389">
        <f t="shared" si="712"/>
        <v>0</v>
      </c>
      <c r="AB389">
        <f t="shared" si="713"/>
        <v>0</v>
      </c>
      <c r="AC389">
        <f t="shared" si="714"/>
        <v>0</v>
      </c>
      <c r="AD389">
        <f t="shared" si="715"/>
        <v>0</v>
      </c>
      <c r="AE389">
        <f t="shared" si="716"/>
        <v>0</v>
      </c>
      <c r="AF389">
        <f t="shared" si="717"/>
        <v>0</v>
      </c>
      <c r="AG389">
        <f t="shared" si="718"/>
        <v>0</v>
      </c>
      <c r="AH389">
        <f t="shared" si="719"/>
        <v>0</v>
      </c>
      <c r="AI389">
        <f t="shared" si="720"/>
        <v>0</v>
      </c>
      <c r="AJ389">
        <f t="shared" si="721"/>
        <v>0</v>
      </c>
      <c r="AK389">
        <f t="shared" si="722"/>
        <v>0</v>
      </c>
      <c r="AL389">
        <f t="shared" si="723"/>
        <v>0</v>
      </c>
      <c r="AM389">
        <f t="shared" si="724"/>
        <v>0</v>
      </c>
      <c r="AN389">
        <f t="shared" si="725"/>
        <v>0</v>
      </c>
      <c r="AO389">
        <f t="shared" si="726"/>
        <v>0</v>
      </c>
      <c r="AP389">
        <f t="shared" si="727"/>
        <v>0</v>
      </c>
      <c r="AQ389">
        <f t="shared" si="728"/>
        <v>0</v>
      </c>
      <c r="AR389">
        <f t="shared" si="729"/>
        <v>0</v>
      </c>
      <c r="AS389">
        <f t="shared" si="730"/>
        <v>0</v>
      </c>
      <c r="AT389">
        <f t="shared" si="700"/>
        <v>0</v>
      </c>
      <c r="AU389">
        <f t="shared" si="731"/>
        <v>0</v>
      </c>
      <c r="AV389">
        <f t="shared" si="732"/>
        <v>0</v>
      </c>
      <c r="AW389">
        <f t="shared" si="701"/>
        <v>0</v>
      </c>
      <c r="AX389">
        <f t="shared" si="733"/>
        <v>0</v>
      </c>
      <c r="AY389">
        <f t="shared" si="734"/>
        <v>0</v>
      </c>
      <c r="AZ389">
        <f t="shared" si="735"/>
        <v>0</v>
      </c>
      <c r="BA389">
        <f t="shared" si="736"/>
        <v>0</v>
      </c>
      <c r="BB389">
        <f t="shared" si="737"/>
        <v>0</v>
      </c>
      <c r="BC389">
        <f t="shared" si="738"/>
        <v>0</v>
      </c>
      <c r="BD389">
        <f t="shared" si="739"/>
        <v>0</v>
      </c>
      <c r="BE389">
        <f t="shared" si="740"/>
        <v>0</v>
      </c>
      <c r="BF389">
        <f t="shared" si="741"/>
        <v>0</v>
      </c>
      <c r="BG389">
        <f t="shared" si="742"/>
        <v>0</v>
      </c>
      <c r="BH389">
        <f t="shared" si="743"/>
        <v>0</v>
      </c>
      <c r="BI389">
        <f t="shared" si="744"/>
        <v>0</v>
      </c>
      <c r="BJ389">
        <f t="shared" si="745"/>
        <v>0</v>
      </c>
      <c r="BK389">
        <f t="shared" si="746"/>
        <v>0</v>
      </c>
      <c r="BL389">
        <f t="shared" si="747"/>
        <v>0</v>
      </c>
      <c r="BM389">
        <f t="shared" si="748"/>
        <v>0</v>
      </c>
      <c r="BN389">
        <f t="shared" si="749"/>
        <v>0</v>
      </c>
      <c r="BO389">
        <f t="shared" si="750"/>
        <v>0</v>
      </c>
      <c r="BP389">
        <f t="shared" si="751"/>
        <v>0</v>
      </c>
      <c r="BQ389">
        <f t="shared" si="752"/>
        <v>0</v>
      </c>
      <c r="BR389">
        <f t="shared" si="753"/>
        <v>0</v>
      </c>
      <c r="BS389">
        <f t="shared" si="754"/>
        <v>0</v>
      </c>
      <c r="BT389">
        <f t="shared" si="755"/>
        <v>0</v>
      </c>
      <c r="BU389">
        <f t="shared" si="756"/>
        <v>0</v>
      </c>
      <c r="BV389">
        <f t="shared" si="757"/>
        <v>0</v>
      </c>
      <c r="BW389">
        <f t="shared" si="758"/>
        <v>0</v>
      </c>
      <c r="BX389">
        <f t="shared" si="759"/>
        <v>0</v>
      </c>
      <c r="BY389">
        <f t="shared" si="760"/>
        <v>0</v>
      </c>
      <c r="BZ389">
        <f t="shared" si="761"/>
        <v>0</v>
      </c>
      <c r="CA389">
        <f t="shared" si="762"/>
        <v>0</v>
      </c>
      <c r="CB389">
        <f t="shared" si="763"/>
        <v>0</v>
      </c>
      <c r="CC389">
        <f t="shared" si="764"/>
        <v>0</v>
      </c>
      <c r="CD389">
        <f t="shared" si="765"/>
        <v>0</v>
      </c>
      <c r="CE389">
        <f t="shared" si="766"/>
        <v>0</v>
      </c>
      <c r="CF389">
        <f t="shared" si="767"/>
        <v>0</v>
      </c>
      <c r="CG389">
        <f t="shared" si="768"/>
        <v>0</v>
      </c>
      <c r="CH389">
        <f t="shared" si="769"/>
        <v>0</v>
      </c>
      <c r="CI389">
        <f t="shared" si="770"/>
        <v>0</v>
      </c>
      <c r="CJ389">
        <f t="shared" si="771"/>
        <v>0</v>
      </c>
      <c r="CK389">
        <f t="shared" si="772"/>
        <v>0</v>
      </c>
      <c r="CL389" t="str">
        <f t="shared" si="773"/>
        <v/>
      </c>
      <c r="CM389" t="str">
        <f t="shared" si="774"/>
        <v/>
      </c>
      <c r="CN389" t="str">
        <f t="shared" si="775"/>
        <v/>
      </c>
      <c r="CO389" t="str">
        <f t="shared" si="776"/>
        <v/>
      </c>
      <c r="CP389" t="str">
        <f t="shared" si="777"/>
        <v/>
      </c>
      <c r="CQ389" t="str">
        <f t="shared" si="778"/>
        <v/>
      </c>
      <c r="CR389" t="str">
        <f t="shared" si="779"/>
        <v/>
      </c>
      <c r="CS389" t="str">
        <f t="shared" si="780"/>
        <v/>
      </c>
      <c r="CT389" t="str">
        <f t="shared" si="781"/>
        <v/>
      </c>
      <c r="CU389" t="str">
        <f t="shared" si="782"/>
        <v/>
      </c>
      <c r="CV389" t="str">
        <f t="shared" si="783"/>
        <v/>
      </c>
      <c r="CW389" t="str">
        <f t="shared" si="784"/>
        <v/>
      </c>
      <c r="CX389" t="str">
        <f t="shared" si="785"/>
        <v/>
      </c>
      <c r="CY389" t="str">
        <f t="shared" si="786"/>
        <v/>
      </c>
      <c r="CZ389" t="str">
        <f t="shared" si="787"/>
        <v/>
      </c>
      <c r="DA389" t="str">
        <f t="shared" si="788"/>
        <v/>
      </c>
      <c r="DB389" t="str">
        <f t="shared" si="789"/>
        <v/>
      </c>
      <c r="DC389" t="str">
        <f t="shared" si="790"/>
        <v/>
      </c>
      <c r="DD389" t="str">
        <f t="shared" si="791"/>
        <v/>
      </c>
      <c r="DE389" t="str">
        <f t="shared" si="792"/>
        <v/>
      </c>
      <c r="DF389" t="str">
        <f t="shared" si="793"/>
        <v/>
      </c>
      <c r="DG389" t="str">
        <f t="shared" si="794"/>
        <v/>
      </c>
      <c r="DH389" t="str">
        <f t="shared" si="795"/>
        <v/>
      </c>
      <c r="DI389" t="str">
        <f t="shared" si="796"/>
        <v/>
      </c>
      <c r="DJ389" t="str">
        <f t="shared" si="797"/>
        <v/>
      </c>
      <c r="DK389" t="str">
        <f t="shared" si="798"/>
        <v/>
      </c>
      <c r="DL389" t="str">
        <f t="shared" si="799"/>
        <v/>
      </c>
      <c r="DM389" t="str">
        <f t="shared" si="800"/>
        <v/>
      </c>
      <c r="DN389" t="str">
        <f t="shared" si="801"/>
        <v/>
      </c>
      <c r="DO389" t="str">
        <f t="shared" si="802"/>
        <v/>
      </c>
      <c r="DP389" t="str">
        <f t="shared" si="803"/>
        <v/>
      </c>
      <c r="DQ389" t="str">
        <f t="shared" si="804"/>
        <v/>
      </c>
      <c r="DR389" t="str">
        <f t="shared" si="805"/>
        <v/>
      </c>
      <c r="DS389" t="str">
        <f t="shared" si="806"/>
        <v/>
      </c>
      <c r="DT389" t="str">
        <f t="shared" si="807"/>
        <v/>
      </c>
      <c r="DU389">
        <f t="shared" si="808"/>
        <v>0</v>
      </c>
      <c r="DV389">
        <f t="shared" si="809"/>
        <v>0</v>
      </c>
      <c r="DW389">
        <f t="shared" si="810"/>
        <v>0</v>
      </c>
      <c r="DX389" t="str">
        <f t="shared" si="811"/>
        <v/>
      </c>
      <c r="DY389" t="str">
        <f t="shared" si="812"/>
        <v/>
      </c>
      <c r="DZ389" t="str">
        <f t="shared" si="813"/>
        <v/>
      </c>
      <c r="EA389" s="5">
        <f t="shared" si="814"/>
        <v>0</v>
      </c>
      <c r="EB389" s="3">
        <f t="shared" si="815"/>
        <v>0</v>
      </c>
    </row>
    <row r="390" spans="2:132" x14ac:dyDescent="0.2">
      <c r="B390">
        <v>385</v>
      </c>
      <c r="C390" s="3">
        <f>Zisk!D404</f>
        <v>0</v>
      </c>
      <c r="D390">
        <f>Zisk!E404</f>
        <v>0</v>
      </c>
      <c r="E390" s="66" t="str">
        <f t="shared" si="702"/>
        <v/>
      </c>
      <c r="F390" t="str">
        <f t="shared" si="703"/>
        <v/>
      </c>
      <c r="G390" s="66" t="str">
        <f t="shared" si="704"/>
        <v/>
      </c>
      <c r="J390">
        <f>VstupniParametry_SKRYT!$D$5</f>
        <v>0.02</v>
      </c>
      <c r="K390">
        <f>VstupniParametry_SKRYT!$D$6</f>
        <v>0.06</v>
      </c>
      <c r="L390">
        <f>VstupniParametry_SKRYT!$D$7</f>
        <v>0.06</v>
      </c>
      <c r="M390">
        <f>VstupniParametry_SKRYT!$D$8</f>
        <v>0.06</v>
      </c>
      <c r="N390">
        <f>VstupniParametry_SKRYT!$D$9</f>
        <v>1.7999999999999999E-2</v>
      </c>
      <c r="O390" s="27">
        <f>VstupniParametry_SKRYT!$D$10</f>
        <v>0.01</v>
      </c>
      <c r="P390" s="27">
        <f>VstupniParametry_SKRYT!$D$11</f>
        <v>0.01</v>
      </c>
      <c r="Q390" s="27">
        <f>VstupniParametry_SKRYT!$D$12</f>
        <v>0.01</v>
      </c>
      <c r="R390" s="27">
        <f>VstupniParametry_SKRYT!$D$13</f>
        <v>0.01</v>
      </c>
      <c r="S390" s="27">
        <f>VstupniParametry_SKRYT!$D$14</f>
        <v>0.01</v>
      </c>
      <c r="T390">
        <f t="shared" si="705"/>
        <v>0</v>
      </c>
      <c r="U390">
        <f t="shared" si="706"/>
        <v>0</v>
      </c>
      <c r="V390">
        <f t="shared" si="707"/>
        <v>0</v>
      </c>
      <c r="W390">
        <f t="shared" si="708"/>
        <v>0</v>
      </c>
      <c r="X390">
        <f t="shared" si="709"/>
        <v>0</v>
      </c>
      <c r="Y390">
        <f t="shared" si="710"/>
        <v>0</v>
      </c>
      <c r="Z390">
        <f t="shared" si="711"/>
        <v>0</v>
      </c>
      <c r="AA390">
        <f t="shared" si="712"/>
        <v>0</v>
      </c>
      <c r="AB390">
        <f t="shared" si="713"/>
        <v>0</v>
      </c>
      <c r="AC390">
        <f t="shared" si="714"/>
        <v>0</v>
      </c>
      <c r="AD390">
        <f t="shared" si="715"/>
        <v>0</v>
      </c>
      <c r="AE390">
        <f t="shared" si="716"/>
        <v>0</v>
      </c>
      <c r="AF390">
        <f t="shared" si="717"/>
        <v>0</v>
      </c>
      <c r="AG390">
        <f t="shared" si="718"/>
        <v>0</v>
      </c>
      <c r="AH390">
        <f t="shared" si="719"/>
        <v>0</v>
      </c>
      <c r="AI390">
        <f t="shared" si="720"/>
        <v>0</v>
      </c>
      <c r="AJ390">
        <f t="shared" si="721"/>
        <v>0</v>
      </c>
      <c r="AK390">
        <f t="shared" si="722"/>
        <v>0</v>
      </c>
      <c r="AL390">
        <f t="shared" si="723"/>
        <v>0</v>
      </c>
      <c r="AM390">
        <f t="shared" si="724"/>
        <v>0</v>
      </c>
      <c r="AN390">
        <f t="shared" si="725"/>
        <v>0</v>
      </c>
      <c r="AO390">
        <f t="shared" si="726"/>
        <v>0</v>
      </c>
      <c r="AP390">
        <f t="shared" si="727"/>
        <v>0</v>
      </c>
      <c r="AQ390">
        <f t="shared" si="728"/>
        <v>0</v>
      </c>
      <c r="AR390">
        <f t="shared" si="729"/>
        <v>0</v>
      </c>
      <c r="AS390">
        <f t="shared" si="730"/>
        <v>0</v>
      </c>
      <c r="AT390">
        <f t="shared" si="700"/>
        <v>0</v>
      </c>
      <c r="AU390">
        <f t="shared" si="731"/>
        <v>0</v>
      </c>
      <c r="AV390">
        <f t="shared" si="732"/>
        <v>0</v>
      </c>
      <c r="AW390">
        <f t="shared" si="701"/>
        <v>0</v>
      </c>
      <c r="AX390">
        <f t="shared" si="733"/>
        <v>0</v>
      </c>
      <c r="AY390">
        <f t="shared" si="734"/>
        <v>0</v>
      </c>
      <c r="AZ390">
        <f t="shared" si="735"/>
        <v>0</v>
      </c>
      <c r="BA390">
        <f t="shared" si="736"/>
        <v>0</v>
      </c>
      <c r="BB390">
        <f t="shared" si="737"/>
        <v>0</v>
      </c>
      <c r="BC390">
        <f t="shared" si="738"/>
        <v>0</v>
      </c>
      <c r="BD390">
        <f t="shared" si="739"/>
        <v>0</v>
      </c>
      <c r="BE390">
        <f t="shared" si="740"/>
        <v>0</v>
      </c>
      <c r="BF390">
        <f t="shared" si="741"/>
        <v>0</v>
      </c>
      <c r="BG390">
        <f t="shared" si="742"/>
        <v>0</v>
      </c>
      <c r="BH390">
        <f t="shared" si="743"/>
        <v>0</v>
      </c>
      <c r="BI390">
        <f t="shared" si="744"/>
        <v>0</v>
      </c>
      <c r="BJ390">
        <f t="shared" si="745"/>
        <v>0</v>
      </c>
      <c r="BK390">
        <f t="shared" si="746"/>
        <v>0</v>
      </c>
      <c r="BL390">
        <f t="shared" si="747"/>
        <v>0</v>
      </c>
      <c r="BM390">
        <f t="shared" si="748"/>
        <v>0</v>
      </c>
      <c r="BN390">
        <f t="shared" si="749"/>
        <v>0</v>
      </c>
      <c r="BO390">
        <f t="shared" si="750"/>
        <v>0</v>
      </c>
      <c r="BP390">
        <f t="shared" si="751"/>
        <v>0</v>
      </c>
      <c r="BQ390">
        <f t="shared" si="752"/>
        <v>0</v>
      </c>
      <c r="BR390">
        <f t="shared" si="753"/>
        <v>0</v>
      </c>
      <c r="BS390">
        <f t="shared" si="754"/>
        <v>0</v>
      </c>
      <c r="BT390">
        <f t="shared" si="755"/>
        <v>0</v>
      </c>
      <c r="BU390">
        <f t="shared" si="756"/>
        <v>0</v>
      </c>
      <c r="BV390">
        <f t="shared" si="757"/>
        <v>0</v>
      </c>
      <c r="BW390">
        <f t="shared" si="758"/>
        <v>0</v>
      </c>
      <c r="BX390">
        <f t="shared" si="759"/>
        <v>0</v>
      </c>
      <c r="BY390">
        <f t="shared" si="760"/>
        <v>0</v>
      </c>
      <c r="BZ390">
        <f t="shared" si="761"/>
        <v>0</v>
      </c>
      <c r="CA390">
        <f t="shared" si="762"/>
        <v>0</v>
      </c>
      <c r="CB390">
        <f t="shared" si="763"/>
        <v>0</v>
      </c>
      <c r="CC390">
        <f t="shared" si="764"/>
        <v>0</v>
      </c>
      <c r="CD390">
        <f t="shared" si="765"/>
        <v>0</v>
      </c>
      <c r="CE390">
        <f t="shared" si="766"/>
        <v>0</v>
      </c>
      <c r="CF390">
        <f t="shared" si="767"/>
        <v>0</v>
      </c>
      <c r="CG390">
        <f t="shared" si="768"/>
        <v>0</v>
      </c>
      <c r="CH390">
        <f t="shared" si="769"/>
        <v>0</v>
      </c>
      <c r="CI390">
        <f t="shared" si="770"/>
        <v>0</v>
      </c>
      <c r="CJ390">
        <f t="shared" si="771"/>
        <v>0</v>
      </c>
      <c r="CK390">
        <f t="shared" si="772"/>
        <v>0</v>
      </c>
      <c r="CL390" t="str">
        <f t="shared" si="773"/>
        <v/>
      </c>
      <c r="CM390" t="str">
        <f t="shared" si="774"/>
        <v/>
      </c>
      <c r="CN390" t="str">
        <f t="shared" si="775"/>
        <v/>
      </c>
      <c r="CO390" t="str">
        <f t="shared" si="776"/>
        <v/>
      </c>
      <c r="CP390" t="str">
        <f t="shared" si="777"/>
        <v/>
      </c>
      <c r="CQ390" t="str">
        <f t="shared" si="778"/>
        <v/>
      </c>
      <c r="CR390" t="str">
        <f t="shared" si="779"/>
        <v/>
      </c>
      <c r="CS390" t="str">
        <f t="shared" si="780"/>
        <v/>
      </c>
      <c r="CT390" t="str">
        <f t="shared" si="781"/>
        <v/>
      </c>
      <c r="CU390" t="str">
        <f t="shared" si="782"/>
        <v/>
      </c>
      <c r="CV390" t="str">
        <f t="shared" si="783"/>
        <v/>
      </c>
      <c r="CW390" t="str">
        <f t="shared" si="784"/>
        <v/>
      </c>
      <c r="CX390" t="str">
        <f t="shared" si="785"/>
        <v/>
      </c>
      <c r="CY390" t="str">
        <f t="shared" si="786"/>
        <v/>
      </c>
      <c r="CZ390" t="str">
        <f t="shared" si="787"/>
        <v/>
      </c>
      <c r="DA390" t="str">
        <f t="shared" si="788"/>
        <v/>
      </c>
      <c r="DB390" t="str">
        <f t="shared" si="789"/>
        <v/>
      </c>
      <c r="DC390" t="str">
        <f t="shared" si="790"/>
        <v/>
      </c>
      <c r="DD390" t="str">
        <f t="shared" si="791"/>
        <v/>
      </c>
      <c r="DE390" t="str">
        <f t="shared" si="792"/>
        <v/>
      </c>
      <c r="DF390" t="str">
        <f t="shared" si="793"/>
        <v/>
      </c>
      <c r="DG390" t="str">
        <f t="shared" si="794"/>
        <v/>
      </c>
      <c r="DH390" t="str">
        <f t="shared" si="795"/>
        <v/>
      </c>
      <c r="DI390" t="str">
        <f t="shared" si="796"/>
        <v/>
      </c>
      <c r="DJ390" t="str">
        <f t="shared" si="797"/>
        <v/>
      </c>
      <c r="DK390" t="str">
        <f t="shared" si="798"/>
        <v/>
      </c>
      <c r="DL390" t="str">
        <f t="shared" si="799"/>
        <v/>
      </c>
      <c r="DM390" t="str">
        <f t="shared" si="800"/>
        <v/>
      </c>
      <c r="DN390" t="str">
        <f t="shared" si="801"/>
        <v/>
      </c>
      <c r="DO390" t="str">
        <f t="shared" si="802"/>
        <v/>
      </c>
      <c r="DP390" t="str">
        <f t="shared" si="803"/>
        <v/>
      </c>
      <c r="DQ390" t="str">
        <f t="shared" si="804"/>
        <v/>
      </c>
      <c r="DR390" t="str">
        <f t="shared" si="805"/>
        <v/>
      </c>
      <c r="DS390" t="str">
        <f t="shared" si="806"/>
        <v/>
      </c>
      <c r="DT390" t="str">
        <f t="shared" si="807"/>
        <v/>
      </c>
      <c r="DU390">
        <f t="shared" si="808"/>
        <v>0</v>
      </c>
      <c r="DV390">
        <f t="shared" si="809"/>
        <v>0</v>
      </c>
      <c r="DW390">
        <f t="shared" si="810"/>
        <v>0</v>
      </c>
      <c r="DX390" t="str">
        <f t="shared" si="811"/>
        <v/>
      </c>
      <c r="DY390" t="str">
        <f t="shared" si="812"/>
        <v/>
      </c>
      <c r="DZ390" t="str">
        <f t="shared" si="813"/>
        <v/>
      </c>
      <c r="EA390" s="5">
        <f t="shared" si="814"/>
        <v>0</v>
      </c>
      <c r="EB390" s="3">
        <f t="shared" si="815"/>
        <v>0</v>
      </c>
    </row>
    <row r="391" spans="2:132" x14ac:dyDescent="0.2">
      <c r="B391" s="25">
        <v>386</v>
      </c>
      <c r="C391" s="26">
        <f>Zisk!D405</f>
        <v>0</v>
      </c>
      <c r="D391">
        <f>Zisk!E405</f>
        <v>0</v>
      </c>
      <c r="E391" s="66" t="str">
        <f t="shared" si="702"/>
        <v/>
      </c>
      <c r="F391" t="str">
        <f t="shared" si="703"/>
        <v/>
      </c>
      <c r="G391" s="66" t="str">
        <f t="shared" si="704"/>
        <v/>
      </c>
      <c r="H391" s="25"/>
      <c r="I391" s="25"/>
      <c r="J391">
        <f>VstupniParametry_SKRYT!$D$5</f>
        <v>0.02</v>
      </c>
      <c r="K391">
        <f>VstupniParametry_SKRYT!$D$6</f>
        <v>0.06</v>
      </c>
      <c r="L391">
        <f>VstupniParametry_SKRYT!$D$7</f>
        <v>0.06</v>
      </c>
      <c r="M391">
        <f>VstupniParametry_SKRYT!$D$8</f>
        <v>0.06</v>
      </c>
      <c r="N391">
        <f>VstupniParametry_SKRYT!$D$9</f>
        <v>1.7999999999999999E-2</v>
      </c>
      <c r="O391" s="27">
        <f>VstupniParametry_SKRYT!$D$10</f>
        <v>0.01</v>
      </c>
      <c r="P391" s="27">
        <f>VstupniParametry_SKRYT!$D$11</f>
        <v>0.01</v>
      </c>
      <c r="Q391" s="27">
        <f>VstupniParametry_SKRYT!$D$12</f>
        <v>0.01</v>
      </c>
      <c r="R391" s="27">
        <f>VstupniParametry_SKRYT!$D$13</f>
        <v>0.01</v>
      </c>
      <c r="S391" s="27">
        <f>VstupniParametry_SKRYT!$D$14</f>
        <v>0.01</v>
      </c>
      <c r="T391">
        <f t="shared" si="705"/>
        <v>0</v>
      </c>
      <c r="U391">
        <f t="shared" si="706"/>
        <v>0</v>
      </c>
      <c r="V391">
        <f t="shared" si="707"/>
        <v>0</v>
      </c>
      <c r="W391">
        <f t="shared" si="708"/>
        <v>0</v>
      </c>
      <c r="X391">
        <f t="shared" si="709"/>
        <v>0</v>
      </c>
      <c r="Y391">
        <f t="shared" si="710"/>
        <v>0</v>
      </c>
      <c r="Z391">
        <f t="shared" si="711"/>
        <v>0</v>
      </c>
      <c r="AA391">
        <f t="shared" si="712"/>
        <v>0</v>
      </c>
      <c r="AB391">
        <f t="shared" si="713"/>
        <v>0</v>
      </c>
      <c r="AC391">
        <f t="shared" si="714"/>
        <v>0</v>
      </c>
      <c r="AD391">
        <f t="shared" si="715"/>
        <v>0</v>
      </c>
      <c r="AE391">
        <f t="shared" si="716"/>
        <v>0</v>
      </c>
      <c r="AF391">
        <f t="shared" si="717"/>
        <v>0</v>
      </c>
      <c r="AG391">
        <f t="shared" si="718"/>
        <v>0</v>
      </c>
      <c r="AH391">
        <f t="shared" si="719"/>
        <v>0</v>
      </c>
      <c r="AI391">
        <f t="shared" si="720"/>
        <v>0</v>
      </c>
      <c r="AJ391">
        <f t="shared" si="721"/>
        <v>0</v>
      </c>
      <c r="AK391">
        <f t="shared" si="722"/>
        <v>0</v>
      </c>
      <c r="AL391">
        <f t="shared" si="723"/>
        <v>0</v>
      </c>
      <c r="AM391">
        <f t="shared" si="724"/>
        <v>0</v>
      </c>
      <c r="AN391">
        <f t="shared" si="725"/>
        <v>0</v>
      </c>
      <c r="AO391">
        <f t="shared" si="726"/>
        <v>0</v>
      </c>
      <c r="AP391">
        <f t="shared" si="727"/>
        <v>0</v>
      </c>
      <c r="AQ391">
        <f t="shared" si="728"/>
        <v>0</v>
      </c>
      <c r="AR391">
        <f t="shared" si="729"/>
        <v>0</v>
      </c>
      <c r="AS391">
        <f t="shared" si="730"/>
        <v>0</v>
      </c>
      <c r="AT391">
        <f t="shared" ref="AT391:AT454" si="816">IF($G391&lt;=AT$4,1,0)</f>
        <v>0</v>
      </c>
      <c r="AU391">
        <f t="shared" si="731"/>
        <v>0</v>
      </c>
      <c r="AV391">
        <f t="shared" si="732"/>
        <v>0</v>
      </c>
      <c r="AW391">
        <f t="shared" ref="AW391:AW454" si="817">IF($G391&lt;=AW$4,1,0)</f>
        <v>0</v>
      </c>
      <c r="AX391">
        <f t="shared" si="733"/>
        <v>0</v>
      </c>
      <c r="AY391">
        <f t="shared" si="734"/>
        <v>0</v>
      </c>
      <c r="AZ391">
        <f t="shared" si="735"/>
        <v>0</v>
      </c>
      <c r="BA391">
        <f t="shared" si="736"/>
        <v>0</v>
      </c>
      <c r="BB391">
        <f t="shared" si="737"/>
        <v>0</v>
      </c>
      <c r="BC391">
        <f t="shared" si="738"/>
        <v>0</v>
      </c>
      <c r="BD391">
        <f t="shared" si="739"/>
        <v>0</v>
      </c>
      <c r="BE391">
        <f t="shared" si="740"/>
        <v>0</v>
      </c>
      <c r="BF391">
        <f t="shared" si="741"/>
        <v>0</v>
      </c>
      <c r="BG391">
        <f t="shared" si="742"/>
        <v>0</v>
      </c>
      <c r="BH391">
        <f t="shared" si="743"/>
        <v>0</v>
      </c>
      <c r="BI391">
        <f t="shared" si="744"/>
        <v>0</v>
      </c>
      <c r="BJ391">
        <f t="shared" si="745"/>
        <v>0</v>
      </c>
      <c r="BK391">
        <f t="shared" si="746"/>
        <v>0</v>
      </c>
      <c r="BL391">
        <f t="shared" si="747"/>
        <v>0</v>
      </c>
      <c r="BM391">
        <f t="shared" si="748"/>
        <v>0</v>
      </c>
      <c r="BN391">
        <f t="shared" si="749"/>
        <v>0</v>
      </c>
      <c r="BO391">
        <f t="shared" si="750"/>
        <v>0</v>
      </c>
      <c r="BP391">
        <f t="shared" si="751"/>
        <v>0</v>
      </c>
      <c r="BQ391">
        <f t="shared" si="752"/>
        <v>0</v>
      </c>
      <c r="BR391">
        <f t="shared" si="753"/>
        <v>0</v>
      </c>
      <c r="BS391">
        <f t="shared" si="754"/>
        <v>0</v>
      </c>
      <c r="BT391">
        <f t="shared" si="755"/>
        <v>0</v>
      </c>
      <c r="BU391">
        <f t="shared" si="756"/>
        <v>0</v>
      </c>
      <c r="BV391">
        <f t="shared" si="757"/>
        <v>0</v>
      </c>
      <c r="BW391">
        <f t="shared" si="758"/>
        <v>0</v>
      </c>
      <c r="BX391">
        <f t="shared" si="759"/>
        <v>0</v>
      </c>
      <c r="BY391">
        <f t="shared" si="760"/>
        <v>0</v>
      </c>
      <c r="BZ391">
        <f t="shared" si="761"/>
        <v>0</v>
      </c>
      <c r="CA391">
        <f t="shared" si="762"/>
        <v>0</v>
      </c>
      <c r="CB391">
        <f t="shared" si="763"/>
        <v>0</v>
      </c>
      <c r="CC391">
        <f t="shared" si="764"/>
        <v>0</v>
      </c>
      <c r="CD391">
        <f t="shared" si="765"/>
        <v>0</v>
      </c>
      <c r="CE391">
        <f t="shared" si="766"/>
        <v>0</v>
      </c>
      <c r="CF391">
        <f t="shared" si="767"/>
        <v>0</v>
      </c>
      <c r="CG391">
        <f t="shared" si="768"/>
        <v>0</v>
      </c>
      <c r="CH391">
        <f t="shared" si="769"/>
        <v>0</v>
      </c>
      <c r="CI391">
        <f t="shared" si="770"/>
        <v>0</v>
      </c>
      <c r="CJ391">
        <f t="shared" si="771"/>
        <v>0</v>
      </c>
      <c r="CK391">
        <f t="shared" si="772"/>
        <v>0</v>
      </c>
      <c r="CL391" t="str">
        <f t="shared" si="773"/>
        <v/>
      </c>
      <c r="CM391" t="str">
        <f t="shared" si="774"/>
        <v/>
      </c>
      <c r="CN391" t="str">
        <f t="shared" si="775"/>
        <v/>
      </c>
      <c r="CO391" t="str">
        <f t="shared" si="776"/>
        <v/>
      </c>
      <c r="CP391" t="str">
        <f t="shared" si="777"/>
        <v/>
      </c>
      <c r="CQ391" t="str">
        <f t="shared" si="778"/>
        <v/>
      </c>
      <c r="CR391" t="str">
        <f t="shared" si="779"/>
        <v/>
      </c>
      <c r="CS391" t="str">
        <f t="shared" si="780"/>
        <v/>
      </c>
      <c r="CT391" t="str">
        <f t="shared" si="781"/>
        <v/>
      </c>
      <c r="CU391" t="str">
        <f t="shared" si="782"/>
        <v/>
      </c>
      <c r="CV391" t="str">
        <f t="shared" si="783"/>
        <v/>
      </c>
      <c r="CW391" t="str">
        <f t="shared" si="784"/>
        <v/>
      </c>
      <c r="CX391" t="str">
        <f t="shared" si="785"/>
        <v/>
      </c>
      <c r="CY391" t="str">
        <f t="shared" si="786"/>
        <v/>
      </c>
      <c r="CZ391" t="str">
        <f t="shared" si="787"/>
        <v/>
      </c>
      <c r="DA391" t="str">
        <f t="shared" si="788"/>
        <v/>
      </c>
      <c r="DB391" t="str">
        <f t="shared" si="789"/>
        <v/>
      </c>
      <c r="DC391" t="str">
        <f t="shared" si="790"/>
        <v/>
      </c>
      <c r="DD391" t="str">
        <f t="shared" si="791"/>
        <v/>
      </c>
      <c r="DE391" t="str">
        <f t="shared" si="792"/>
        <v/>
      </c>
      <c r="DF391" t="str">
        <f t="shared" si="793"/>
        <v/>
      </c>
      <c r="DG391" t="str">
        <f t="shared" si="794"/>
        <v/>
      </c>
      <c r="DH391" t="str">
        <f t="shared" si="795"/>
        <v/>
      </c>
      <c r="DI391" t="str">
        <f t="shared" si="796"/>
        <v/>
      </c>
      <c r="DJ391" t="str">
        <f t="shared" si="797"/>
        <v/>
      </c>
      <c r="DK391" t="str">
        <f t="shared" si="798"/>
        <v/>
      </c>
      <c r="DL391" t="str">
        <f t="shared" si="799"/>
        <v/>
      </c>
      <c r="DM391" t="str">
        <f t="shared" si="800"/>
        <v/>
      </c>
      <c r="DN391" t="str">
        <f t="shared" si="801"/>
        <v/>
      </c>
      <c r="DO391" t="str">
        <f t="shared" si="802"/>
        <v/>
      </c>
      <c r="DP391" t="str">
        <f t="shared" si="803"/>
        <v/>
      </c>
      <c r="DQ391" t="str">
        <f t="shared" si="804"/>
        <v/>
      </c>
      <c r="DR391" t="str">
        <f t="shared" si="805"/>
        <v/>
      </c>
      <c r="DS391" t="str">
        <f t="shared" si="806"/>
        <v/>
      </c>
      <c r="DT391" t="str">
        <f t="shared" si="807"/>
        <v/>
      </c>
      <c r="DU391">
        <f t="shared" si="808"/>
        <v>0</v>
      </c>
      <c r="DV391">
        <f t="shared" si="809"/>
        <v>0</v>
      </c>
      <c r="DW391">
        <f t="shared" si="810"/>
        <v>0</v>
      </c>
      <c r="DX391" t="str">
        <f t="shared" si="811"/>
        <v/>
      </c>
      <c r="DY391" t="str">
        <f t="shared" si="812"/>
        <v/>
      </c>
      <c r="DZ391" t="str">
        <f t="shared" si="813"/>
        <v/>
      </c>
      <c r="EA391" s="5">
        <f t="shared" si="814"/>
        <v>0</v>
      </c>
      <c r="EB391" s="3">
        <f t="shared" si="815"/>
        <v>0</v>
      </c>
    </row>
    <row r="392" spans="2:132" x14ac:dyDescent="0.2">
      <c r="B392">
        <v>387</v>
      </c>
      <c r="C392" s="3">
        <f>Zisk!D406</f>
        <v>0</v>
      </c>
      <c r="D392">
        <f>Zisk!E406</f>
        <v>0</v>
      </c>
      <c r="E392" s="66" t="str">
        <f t="shared" si="702"/>
        <v/>
      </c>
      <c r="F392" t="str">
        <f t="shared" si="703"/>
        <v/>
      </c>
      <c r="G392" s="66" t="str">
        <f t="shared" si="704"/>
        <v/>
      </c>
      <c r="J392">
        <f>VstupniParametry_SKRYT!$D$5</f>
        <v>0.02</v>
      </c>
      <c r="K392">
        <f>VstupniParametry_SKRYT!$D$6</f>
        <v>0.06</v>
      </c>
      <c r="L392">
        <f>VstupniParametry_SKRYT!$D$7</f>
        <v>0.06</v>
      </c>
      <c r="M392">
        <f>VstupniParametry_SKRYT!$D$8</f>
        <v>0.06</v>
      </c>
      <c r="N392">
        <f>VstupniParametry_SKRYT!$D$9</f>
        <v>1.7999999999999999E-2</v>
      </c>
      <c r="O392" s="27">
        <f>VstupniParametry_SKRYT!$D$10</f>
        <v>0.01</v>
      </c>
      <c r="P392" s="27">
        <f>VstupniParametry_SKRYT!$D$11</f>
        <v>0.01</v>
      </c>
      <c r="Q392" s="27">
        <f>VstupniParametry_SKRYT!$D$12</f>
        <v>0.01</v>
      </c>
      <c r="R392" s="27">
        <f>VstupniParametry_SKRYT!$D$13</f>
        <v>0.01</v>
      </c>
      <c r="S392" s="27">
        <f>VstupniParametry_SKRYT!$D$14</f>
        <v>0.01</v>
      </c>
      <c r="T392">
        <f t="shared" si="705"/>
        <v>0</v>
      </c>
      <c r="U392">
        <f t="shared" si="706"/>
        <v>0</v>
      </c>
      <c r="V392">
        <f t="shared" si="707"/>
        <v>0</v>
      </c>
      <c r="W392">
        <f t="shared" si="708"/>
        <v>0</v>
      </c>
      <c r="X392">
        <f t="shared" si="709"/>
        <v>0</v>
      </c>
      <c r="Y392">
        <f t="shared" si="710"/>
        <v>0</v>
      </c>
      <c r="Z392">
        <f t="shared" si="711"/>
        <v>0</v>
      </c>
      <c r="AA392">
        <f t="shared" si="712"/>
        <v>0</v>
      </c>
      <c r="AB392">
        <f t="shared" si="713"/>
        <v>0</v>
      </c>
      <c r="AC392">
        <f t="shared" si="714"/>
        <v>0</v>
      </c>
      <c r="AD392">
        <f t="shared" si="715"/>
        <v>0</v>
      </c>
      <c r="AE392">
        <f t="shared" si="716"/>
        <v>0</v>
      </c>
      <c r="AF392">
        <f t="shared" si="717"/>
        <v>0</v>
      </c>
      <c r="AG392">
        <f t="shared" si="718"/>
        <v>0</v>
      </c>
      <c r="AH392">
        <f t="shared" si="719"/>
        <v>0</v>
      </c>
      <c r="AI392">
        <f t="shared" si="720"/>
        <v>0</v>
      </c>
      <c r="AJ392">
        <f t="shared" si="721"/>
        <v>0</v>
      </c>
      <c r="AK392">
        <f t="shared" si="722"/>
        <v>0</v>
      </c>
      <c r="AL392">
        <f t="shared" si="723"/>
        <v>0</v>
      </c>
      <c r="AM392">
        <f t="shared" si="724"/>
        <v>0</v>
      </c>
      <c r="AN392">
        <f t="shared" si="725"/>
        <v>0</v>
      </c>
      <c r="AO392">
        <f t="shared" si="726"/>
        <v>0</v>
      </c>
      <c r="AP392">
        <f t="shared" si="727"/>
        <v>0</v>
      </c>
      <c r="AQ392">
        <f t="shared" si="728"/>
        <v>0</v>
      </c>
      <c r="AR392">
        <f t="shared" si="729"/>
        <v>0</v>
      </c>
      <c r="AS392">
        <f t="shared" si="730"/>
        <v>0</v>
      </c>
      <c r="AT392">
        <f t="shared" si="816"/>
        <v>0</v>
      </c>
      <c r="AU392">
        <f t="shared" si="731"/>
        <v>0</v>
      </c>
      <c r="AV392">
        <f t="shared" si="732"/>
        <v>0</v>
      </c>
      <c r="AW392">
        <f t="shared" si="817"/>
        <v>0</v>
      </c>
      <c r="AX392">
        <f t="shared" si="733"/>
        <v>0</v>
      </c>
      <c r="AY392">
        <f t="shared" si="734"/>
        <v>0</v>
      </c>
      <c r="AZ392">
        <f t="shared" si="735"/>
        <v>0</v>
      </c>
      <c r="BA392">
        <f t="shared" si="736"/>
        <v>0</v>
      </c>
      <c r="BB392">
        <f t="shared" si="737"/>
        <v>0</v>
      </c>
      <c r="BC392">
        <f t="shared" si="738"/>
        <v>0</v>
      </c>
      <c r="BD392">
        <f t="shared" si="739"/>
        <v>0</v>
      </c>
      <c r="BE392">
        <f t="shared" si="740"/>
        <v>0</v>
      </c>
      <c r="BF392">
        <f t="shared" si="741"/>
        <v>0</v>
      </c>
      <c r="BG392">
        <f t="shared" si="742"/>
        <v>0</v>
      </c>
      <c r="BH392">
        <f t="shared" si="743"/>
        <v>0</v>
      </c>
      <c r="BI392">
        <f t="shared" si="744"/>
        <v>0</v>
      </c>
      <c r="BJ392">
        <f t="shared" si="745"/>
        <v>0</v>
      </c>
      <c r="BK392">
        <f t="shared" si="746"/>
        <v>0</v>
      </c>
      <c r="BL392">
        <f t="shared" si="747"/>
        <v>0</v>
      </c>
      <c r="BM392">
        <f t="shared" si="748"/>
        <v>0</v>
      </c>
      <c r="BN392">
        <f t="shared" si="749"/>
        <v>0</v>
      </c>
      <c r="BO392">
        <f t="shared" si="750"/>
        <v>0</v>
      </c>
      <c r="BP392">
        <f t="shared" si="751"/>
        <v>0</v>
      </c>
      <c r="BQ392">
        <f t="shared" si="752"/>
        <v>0</v>
      </c>
      <c r="BR392">
        <f t="shared" si="753"/>
        <v>0</v>
      </c>
      <c r="BS392">
        <f t="shared" si="754"/>
        <v>0</v>
      </c>
      <c r="BT392">
        <f t="shared" si="755"/>
        <v>0</v>
      </c>
      <c r="BU392">
        <f t="shared" si="756"/>
        <v>0</v>
      </c>
      <c r="BV392">
        <f t="shared" si="757"/>
        <v>0</v>
      </c>
      <c r="BW392">
        <f t="shared" si="758"/>
        <v>0</v>
      </c>
      <c r="BX392">
        <f t="shared" si="759"/>
        <v>0</v>
      </c>
      <c r="BY392">
        <f t="shared" si="760"/>
        <v>0</v>
      </c>
      <c r="BZ392">
        <f t="shared" si="761"/>
        <v>0</v>
      </c>
      <c r="CA392">
        <f t="shared" si="762"/>
        <v>0</v>
      </c>
      <c r="CB392">
        <f t="shared" si="763"/>
        <v>0</v>
      </c>
      <c r="CC392">
        <f t="shared" si="764"/>
        <v>0</v>
      </c>
      <c r="CD392">
        <f t="shared" si="765"/>
        <v>0</v>
      </c>
      <c r="CE392">
        <f t="shared" si="766"/>
        <v>0</v>
      </c>
      <c r="CF392">
        <f t="shared" si="767"/>
        <v>0</v>
      </c>
      <c r="CG392">
        <f t="shared" si="768"/>
        <v>0</v>
      </c>
      <c r="CH392">
        <f t="shared" si="769"/>
        <v>0</v>
      </c>
      <c r="CI392">
        <f t="shared" si="770"/>
        <v>0</v>
      </c>
      <c r="CJ392">
        <f t="shared" si="771"/>
        <v>0</v>
      </c>
      <c r="CK392">
        <f t="shared" si="772"/>
        <v>0</v>
      </c>
      <c r="CL392" t="str">
        <f t="shared" si="773"/>
        <v/>
      </c>
      <c r="CM392" t="str">
        <f t="shared" si="774"/>
        <v/>
      </c>
      <c r="CN392" t="str">
        <f t="shared" si="775"/>
        <v/>
      </c>
      <c r="CO392" t="str">
        <f t="shared" si="776"/>
        <v/>
      </c>
      <c r="CP392" t="str">
        <f t="shared" si="777"/>
        <v/>
      </c>
      <c r="CQ392" t="str">
        <f t="shared" si="778"/>
        <v/>
      </c>
      <c r="CR392" t="str">
        <f t="shared" si="779"/>
        <v/>
      </c>
      <c r="CS392" t="str">
        <f t="shared" si="780"/>
        <v/>
      </c>
      <c r="CT392" t="str">
        <f t="shared" si="781"/>
        <v/>
      </c>
      <c r="CU392" t="str">
        <f t="shared" si="782"/>
        <v/>
      </c>
      <c r="CV392" t="str">
        <f t="shared" si="783"/>
        <v/>
      </c>
      <c r="CW392" t="str">
        <f t="shared" si="784"/>
        <v/>
      </c>
      <c r="CX392" t="str">
        <f t="shared" si="785"/>
        <v/>
      </c>
      <c r="CY392" t="str">
        <f t="shared" si="786"/>
        <v/>
      </c>
      <c r="CZ392" t="str">
        <f t="shared" si="787"/>
        <v/>
      </c>
      <c r="DA392" t="str">
        <f t="shared" si="788"/>
        <v/>
      </c>
      <c r="DB392" t="str">
        <f t="shared" si="789"/>
        <v/>
      </c>
      <c r="DC392" t="str">
        <f t="shared" si="790"/>
        <v/>
      </c>
      <c r="DD392" t="str">
        <f t="shared" si="791"/>
        <v/>
      </c>
      <c r="DE392" t="str">
        <f t="shared" si="792"/>
        <v/>
      </c>
      <c r="DF392" t="str">
        <f t="shared" si="793"/>
        <v/>
      </c>
      <c r="DG392" t="str">
        <f t="shared" si="794"/>
        <v/>
      </c>
      <c r="DH392" t="str">
        <f t="shared" si="795"/>
        <v/>
      </c>
      <c r="DI392" t="str">
        <f t="shared" si="796"/>
        <v/>
      </c>
      <c r="DJ392" t="str">
        <f t="shared" si="797"/>
        <v/>
      </c>
      <c r="DK392" t="str">
        <f t="shared" si="798"/>
        <v/>
      </c>
      <c r="DL392" t="str">
        <f t="shared" si="799"/>
        <v/>
      </c>
      <c r="DM392" t="str">
        <f t="shared" si="800"/>
        <v/>
      </c>
      <c r="DN392" t="str">
        <f t="shared" si="801"/>
        <v/>
      </c>
      <c r="DO392" t="str">
        <f t="shared" si="802"/>
        <v/>
      </c>
      <c r="DP392" t="str">
        <f t="shared" si="803"/>
        <v/>
      </c>
      <c r="DQ392" t="str">
        <f t="shared" si="804"/>
        <v/>
      </c>
      <c r="DR392" t="str">
        <f t="shared" si="805"/>
        <v/>
      </c>
      <c r="DS392" t="str">
        <f t="shared" si="806"/>
        <v/>
      </c>
      <c r="DT392" t="str">
        <f t="shared" si="807"/>
        <v/>
      </c>
      <c r="DU392">
        <f t="shared" si="808"/>
        <v>0</v>
      </c>
      <c r="DV392">
        <f t="shared" si="809"/>
        <v>0</v>
      </c>
      <c r="DW392">
        <f t="shared" si="810"/>
        <v>0</v>
      </c>
      <c r="DX392" t="str">
        <f t="shared" si="811"/>
        <v/>
      </c>
      <c r="DY392" t="str">
        <f t="shared" si="812"/>
        <v/>
      </c>
      <c r="DZ392" t="str">
        <f t="shared" si="813"/>
        <v/>
      </c>
      <c r="EA392" s="5">
        <f t="shared" si="814"/>
        <v>0</v>
      </c>
      <c r="EB392" s="3">
        <f t="shared" si="815"/>
        <v>0</v>
      </c>
    </row>
    <row r="393" spans="2:132" x14ac:dyDescent="0.2">
      <c r="B393" s="25">
        <v>388</v>
      </c>
      <c r="C393" s="26">
        <f>Zisk!D407</f>
        <v>0</v>
      </c>
      <c r="D393">
        <f>Zisk!E407</f>
        <v>0</v>
      </c>
      <c r="E393" s="66" t="str">
        <f t="shared" ref="E393:E456" si="818">IF(D393=0,"",$E$2-$D393)</f>
        <v/>
      </c>
      <c r="F393" t="str">
        <f t="shared" ref="F393:F456" si="819">IF(D393=0,"",IF($E393&lt;29,$E393,29))</f>
        <v/>
      </c>
      <c r="G393" s="66" t="str">
        <f t="shared" ref="G393:G456" si="820">IF(D393=0,"",($E$2-$F393)+1)</f>
        <v/>
      </c>
      <c r="H393" s="25"/>
      <c r="I393" s="25"/>
      <c r="J393">
        <f>VstupniParametry_SKRYT!$D$5</f>
        <v>0.02</v>
      </c>
      <c r="K393">
        <f>VstupniParametry_SKRYT!$D$6</f>
        <v>0.06</v>
      </c>
      <c r="L393">
        <f>VstupniParametry_SKRYT!$D$7</f>
        <v>0.06</v>
      </c>
      <c r="M393">
        <f>VstupniParametry_SKRYT!$D$8</f>
        <v>0.06</v>
      </c>
      <c r="N393">
        <f>VstupniParametry_SKRYT!$D$9</f>
        <v>1.7999999999999999E-2</v>
      </c>
      <c r="O393" s="27">
        <f>VstupniParametry_SKRYT!$D$10</f>
        <v>0.01</v>
      </c>
      <c r="P393" s="27">
        <f>VstupniParametry_SKRYT!$D$11</f>
        <v>0.01</v>
      </c>
      <c r="Q393" s="27">
        <f>VstupniParametry_SKRYT!$D$12</f>
        <v>0.01</v>
      </c>
      <c r="R393" s="27">
        <f>VstupniParametry_SKRYT!$D$13</f>
        <v>0.01</v>
      </c>
      <c r="S393" s="27">
        <f>VstupniParametry_SKRYT!$D$14</f>
        <v>0.01</v>
      </c>
      <c r="T393">
        <f t="shared" ref="T393:T456" si="821">IF($G393=T$4,1,IF(T$4&lt;$G393,0,S393+1))</f>
        <v>0</v>
      </c>
      <c r="U393">
        <f t="shared" ref="U393:U456" si="822">IF($G393=U$4,1,IF(U$4&lt;$G393,0,T393+1))</f>
        <v>0</v>
      </c>
      <c r="V393">
        <f t="shared" ref="V393:V456" si="823">IF($G393=V$4,1,IF(V$4&lt;$G393,0,U393+1))</f>
        <v>0</v>
      </c>
      <c r="W393">
        <f t="shared" ref="W393:W456" si="824">IF($G393=W$4,1,IF(W$4&lt;$G393,0,V393+1))</f>
        <v>0</v>
      </c>
      <c r="X393">
        <f t="shared" ref="X393:X456" si="825">IF($G393=X$4,1,IF(X$4&lt;$G393,0,W393+1))</f>
        <v>0</v>
      </c>
      <c r="Y393">
        <f t="shared" ref="Y393:Y456" si="826">IF($G393=Y$4,1,IF(Y$4&lt;$G393,0,X393+1))</f>
        <v>0</v>
      </c>
      <c r="Z393">
        <f t="shared" ref="Z393:Z456" si="827">IF($G393=Z$4,1,IF(Z$4&lt;$G393,0,Y393+1))</f>
        <v>0</v>
      </c>
      <c r="AA393">
        <f t="shared" ref="AA393:AA456" si="828">IF($G393=AA$4,1,IF(AA$4&lt;$G393,0,Z393+1))</f>
        <v>0</v>
      </c>
      <c r="AB393">
        <f t="shared" ref="AB393:AB456" si="829">IF($G393=AB$4,1,IF(AB$4&lt;$G393,0,AA393+1))</f>
        <v>0</v>
      </c>
      <c r="AC393">
        <f t="shared" ref="AC393:AC456" si="830">IF($G393=AC$4,1,IF(AC$4&lt;$G393,0,AB393+1))</f>
        <v>0</v>
      </c>
      <c r="AD393">
        <f t="shared" ref="AD393:AD456" si="831">IF($G393=AD$4,1,IF(AD$4&lt;$G393,0,AC393+1))</f>
        <v>0</v>
      </c>
      <c r="AE393">
        <f t="shared" ref="AE393:AE456" si="832">IF($G393=AE$4,1,IF(AE$4&lt;$G393,0,AD393+1))</f>
        <v>0</v>
      </c>
      <c r="AF393">
        <f t="shared" ref="AF393:AF456" si="833">IF($G393=AF$4,1,IF(AF$4&lt;$G393,0,AE393+1))</f>
        <v>0</v>
      </c>
      <c r="AG393">
        <f t="shared" ref="AG393:AG456" si="834">IF($G393=AG$4,1,IF(AG$4&lt;$G393,0,AF393+1))</f>
        <v>0</v>
      </c>
      <c r="AH393">
        <f t="shared" ref="AH393:AH456" si="835">IF($G393=AH$4,1,IF(AH$4&lt;$G393,0,AG393+1))</f>
        <v>0</v>
      </c>
      <c r="AI393">
        <f t="shared" ref="AI393:AI456" si="836">IF($G393=AI$4,1,IF(AI$4&lt;$G393,0,AH393+1))</f>
        <v>0</v>
      </c>
      <c r="AJ393">
        <f t="shared" ref="AJ393:AJ456" si="837">IF($G393=AJ$4,1,IF(AJ$4&lt;$G393,0,AI393+1))</f>
        <v>0</v>
      </c>
      <c r="AK393">
        <f t="shared" ref="AK393:AK456" si="838">IF($G393=AK$4,1,IF(AK$4&lt;$G393,0,AJ393+1))</f>
        <v>0</v>
      </c>
      <c r="AL393">
        <f t="shared" ref="AL393:AL456" si="839">IF($G393=AL$4,1,IF(AL$4&lt;$G393,0,AK393+1))</f>
        <v>0</v>
      </c>
      <c r="AM393">
        <f t="shared" ref="AM393:AM456" si="840">IF($G393=AM$4,1,IF(AM$4&lt;$G393,0,AL393+1))</f>
        <v>0</v>
      </c>
      <c r="AN393">
        <f t="shared" ref="AN393:AN456" si="841">IF($G393=AN$4,1,IF(AN$4&lt;$G393,0,AM393+1))</f>
        <v>0</v>
      </c>
      <c r="AO393">
        <f t="shared" ref="AO393:AO456" si="842">IF($G393=AO$4,1,IF(AO$4&lt;$G393,0,AN393+1))</f>
        <v>0</v>
      </c>
      <c r="AP393">
        <f t="shared" ref="AP393:AP456" si="843">IF($G393=AP$4,1,IF(AP$4&lt;$G393,0,AO393+1))</f>
        <v>0</v>
      </c>
      <c r="AQ393">
        <f t="shared" ref="AQ393:AQ456" si="844">IF($G393=AQ$4,1,IF(AQ$4&lt;$G393,0,AP393+1))</f>
        <v>0</v>
      </c>
      <c r="AR393">
        <f t="shared" ref="AR393:AR456" si="845">IF($G393=AR$4,1,IF(AR$4&lt;$G393,0,AQ393+1))</f>
        <v>0</v>
      </c>
      <c r="AS393">
        <f t="shared" ref="AS393:AS456" si="846">IF($G393=AS$4,1,IF(AS$4&lt;$G393,0,AR393+1))</f>
        <v>0</v>
      </c>
      <c r="AT393">
        <f t="shared" si="816"/>
        <v>0</v>
      </c>
      <c r="AU393">
        <f t="shared" ref="AU393:AU456" si="847">IF($G393&lt;AU$4,AT393+1,IF(AU$4=$G393,1,0))</f>
        <v>0</v>
      </c>
      <c r="AV393">
        <f t="shared" ref="AV393:AV456" si="848">IF($G393&lt;AV$4,AU393+1,IF(AV$4=$G393,1,0))</f>
        <v>0</v>
      </c>
      <c r="AW393">
        <f t="shared" si="817"/>
        <v>0</v>
      </c>
      <c r="AX393">
        <f t="shared" ref="AX393:AX456" si="849">IF(AX$4&gt;$E$2,0,IF($G393&lt;AX$4,AW393+1,IF(AX$4=$G393,1,0)))</f>
        <v>0</v>
      </c>
      <c r="AY393">
        <f t="shared" ref="AY393:AY456" si="850">IF(AY$4&gt;$E$2,0,IF($G393&lt;AY$4,AX393+1,IF(AY$4=$G393,1,0)))</f>
        <v>0</v>
      </c>
      <c r="AZ393">
        <f t="shared" ref="AZ393:AZ456" si="851">IF(AZ$4&gt;$E$2,0,IF($G393&lt;AZ$4,AY393+1,IF(AZ$4=$G393,1,0)))</f>
        <v>0</v>
      </c>
      <c r="BA393">
        <f t="shared" ref="BA393:BA456" si="852">IF(BA$4&gt;$E$2,0,IF($G393&lt;BA$4,AZ393+1,IF(BA$4=$G393,1,0)))</f>
        <v>0</v>
      </c>
      <c r="BB393">
        <f t="shared" ref="BB393:BB456" si="853">IF(BB$4&gt;$E$2,0,IF($G393&lt;BB$4,BA393+1,IF(BB$4=$G393,1,0)))</f>
        <v>0</v>
      </c>
      <c r="BC393">
        <f t="shared" ref="BC393:BC456" si="854">T393</f>
        <v>0</v>
      </c>
      <c r="BD393">
        <f t="shared" ref="BD393:BD456" si="855">U393</f>
        <v>0</v>
      </c>
      <c r="BE393">
        <f t="shared" ref="BE393:BE456" si="856">V393</f>
        <v>0</v>
      </c>
      <c r="BF393">
        <f t="shared" ref="BF393:BF456" si="857">W393</f>
        <v>0</v>
      </c>
      <c r="BG393">
        <f t="shared" ref="BG393:BG456" si="858">X393</f>
        <v>0</v>
      </c>
      <c r="BH393">
        <f t="shared" ref="BH393:BH456" si="859">Y393</f>
        <v>0</v>
      </c>
      <c r="BI393">
        <f t="shared" ref="BI393:BI456" si="860">Z393</f>
        <v>0</v>
      </c>
      <c r="BJ393">
        <f t="shared" ref="BJ393:BJ456" si="861">AA393</f>
        <v>0</v>
      </c>
      <c r="BK393">
        <f t="shared" ref="BK393:BK456" si="862">AB393</f>
        <v>0</v>
      </c>
      <c r="BL393">
        <f t="shared" ref="BL393:BL456" si="863">AC393</f>
        <v>0</v>
      </c>
      <c r="BM393">
        <f t="shared" ref="BM393:BM456" si="864">AD393</f>
        <v>0</v>
      </c>
      <c r="BN393">
        <f t="shared" ref="BN393:BN456" si="865">AE393</f>
        <v>0</v>
      </c>
      <c r="BO393">
        <f t="shared" ref="BO393:BO456" si="866">AF393</f>
        <v>0</v>
      </c>
      <c r="BP393">
        <f t="shared" ref="BP393:BP456" si="867">AG393</f>
        <v>0</v>
      </c>
      <c r="BQ393">
        <f t="shared" ref="BQ393:BQ456" si="868">AH393</f>
        <v>0</v>
      </c>
      <c r="BR393">
        <f t="shared" ref="BR393:BR456" si="869">AI393</f>
        <v>0</v>
      </c>
      <c r="BS393">
        <f t="shared" ref="BS393:BS456" si="870">AJ393</f>
        <v>0</v>
      </c>
      <c r="BT393">
        <f t="shared" ref="BT393:BT456" si="871">AK393</f>
        <v>0</v>
      </c>
      <c r="BU393">
        <f t="shared" ref="BU393:BU456" si="872">AL393</f>
        <v>0</v>
      </c>
      <c r="BV393">
        <f t="shared" ref="BV393:BV456" si="873">AM393</f>
        <v>0</v>
      </c>
      <c r="BW393">
        <f t="shared" ref="BW393:BW456" si="874">AN393</f>
        <v>0</v>
      </c>
      <c r="BX393">
        <f t="shared" ref="BX393:BX456" si="875">AO393</f>
        <v>0</v>
      </c>
      <c r="BY393">
        <f t="shared" ref="BY393:BY456" si="876">AP393</f>
        <v>0</v>
      </c>
      <c r="BZ393">
        <f t="shared" ref="BZ393:BZ456" si="877">AQ393</f>
        <v>0</v>
      </c>
      <c r="CA393">
        <f t="shared" ref="CA393:CA456" si="878">AR393</f>
        <v>0</v>
      </c>
      <c r="CB393">
        <f t="shared" ref="CB393:CB456" si="879">AS393</f>
        <v>0</v>
      </c>
      <c r="CC393">
        <f t="shared" ref="CC393:CC456" si="880">CB393+AT393</f>
        <v>0</v>
      </c>
      <c r="CD393">
        <f t="shared" ref="CD393:CD456" si="881">CB393+AU393</f>
        <v>0</v>
      </c>
      <c r="CE393">
        <f t="shared" ref="CE393:CE456" si="882">CB393+AV393</f>
        <v>0</v>
      </c>
      <c r="CF393">
        <f t="shared" ref="CF393:CF456" si="883">$CE393+AW393</f>
        <v>0</v>
      </c>
      <c r="CG393">
        <f t="shared" ref="CG393:CG456" si="884">$CE393+AX393</f>
        <v>0</v>
      </c>
      <c r="CH393">
        <f t="shared" ref="CH393:CH456" si="885">$CE393+AY393</f>
        <v>0</v>
      </c>
      <c r="CI393">
        <f t="shared" ref="CI393:CI456" si="886">$CE393+AZ393</f>
        <v>0</v>
      </c>
      <c r="CJ393">
        <f t="shared" ref="CJ393:CJ456" si="887">$CE393+BA393</f>
        <v>0</v>
      </c>
      <c r="CK393">
        <f t="shared" ref="CK393:CK456" si="888">$CE393+BB393</f>
        <v>0</v>
      </c>
      <c r="CL393" t="str">
        <f t="shared" ref="CL393:CL456" si="889">IF(T393=0,"",1+$J$6)</f>
        <v/>
      </c>
      <c r="CM393" t="str">
        <f t="shared" ref="CM393:CM456" si="890">IF(U393=0,"",1+$J$6)</f>
        <v/>
      </c>
      <c r="CN393" t="str">
        <f t="shared" ref="CN393:CN456" si="891">IF(V393=0,"",1+$J$6)</f>
        <v/>
      </c>
      <c r="CO393" t="str">
        <f t="shared" ref="CO393:CO456" si="892">IF(W393=0,"",1+$J$6)</f>
        <v/>
      </c>
      <c r="CP393" t="str">
        <f t="shared" ref="CP393:CP456" si="893">IF(X393=0,"",1+$J$6)</f>
        <v/>
      </c>
      <c r="CQ393" t="str">
        <f t="shared" ref="CQ393:CQ456" si="894">IF(Y393=0,"",1+$J$6)</f>
        <v/>
      </c>
      <c r="CR393" t="str">
        <f t="shared" ref="CR393:CR456" si="895">IF(Z393=0,"",1+$J$6)</f>
        <v/>
      </c>
      <c r="CS393" t="str">
        <f t="shared" ref="CS393:CS456" si="896">IF(AA393=0,"",1+$J$6)</f>
        <v/>
      </c>
      <c r="CT393" t="str">
        <f t="shared" ref="CT393:CT456" si="897">IF(AB393=0,"",1+$J$6)</f>
        <v/>
      </c>
      <c r="CU393" t="str">
        <f t="shared" ref="CU393:CU456" si="898">IF(AC393=0,"",1+$J$6)</f>
        <v/>
      </c>
      <c r="CV393" t="str">
        <f t="shared" ref="CV393:CV456" si="899">IF(AD393=0,"",1+$J$6)</f>
        <v/>
      </c>
      <c r="CW393" t="str">
        <f t="shared" ref="CW393:CW456" si="900">IF(AE393=0,"",1+$J$6)</f>
        <v/>
      </c>
      <c r="CX393" t="str">
        <f t="shared" ref="CX393:CX456" si="901">IF(AF393=0,"",1+$J$6)</f>
        <v/>
      </c>
      <c r="CY393" t="str">
        <f t="shared" ref="CY393:CY456" si="902">IF(AG393=0,"",1+$J$6)</f>
        <v/>
      </c>
      <c r="CZ393" t="str">
        <f t="shared" ref="CZ393:CZ456" si="903">IF(AH393=0,"",1+$J$6)</f>
        <v/>
      </c>
      <c r="DA393" t="str">
        <f t="shared" ref="DA393:DA456" si="904">IF(AI393=0,"",1+$J$6)</f>
        <v/>
      </c>
      <c r="DB393" t="str">
        <f t="shared" ref="DB393:DB456" si="905">IF(AJ393=0,"",1+$J$6)</f>
        <v/>
      </c>
      <c r="DC393" t="str">
        <f t="shared" ref="DC393:DC456" si="906">IF(AK393=0,"",1+$J$6)</f>
        <v/>
      </c>
      <c r="DD393" t="str">
        <f t="shared" ref="DD393:DD456" si="907">IF(AL393=0,"",1+$J$6)</f>
        <v/>
      </c>
      <c r="DE393" t="str">
        <f t="shared" ref="DE393:DE456" si="908">IF(AM393=0,"",1+$J$6)</f>
        <v/>
      </c>
      <c r="DF393" t="str">
        <f t="shared" ref="DF393:DF456" si="909">IF(AN393=0,"",1+$J$6)</f>
        <v/>
      </c>
      <c r="DG393" t="str">
        <f t="shared" ref="DG393:DG456" si="910">IF(AO393=0,"",1+$J$6)</f>
        <v/>
      </c>
      <c r="DH393" t="str">
        <f t="shared" ref="DH393:DH456" si="911">IF(AP393=0,"",1+$J$6)</f>
        <v/>
      </c>
      <c r="DI393" t="str">
        <f t="shared" ref="DI393:DI456" si="912">IF(AQ393=0,"",1+$J$6)</f>
        <v/>
      </c>
      <c r="DJ393" t="str">
        <f t="shared" ref="DJ393:DJ456" si="913">IF(AR393=0,"",1+$J$6)</f>
        <v/>
      </c>
      <c r="DK393" t="str">
        <f t="shared" ref="DK393:DK456" si="914">IF(AS393=0,"",1+$J$6)</f>
        <v/>
      </c>
      <c r="DL393" t="str">
        <f t="shared" ref="DL393:DL456" si="915">IF(AT393=0,"",1+K393)</f>
        <v/>
      </c>
      <c r="DM393" t="str">
        <f t="shared" ref="DM393:DM456" si="916">IF(AU393=0,"",1+L393)</f>
        <v/>
      </c>
      <c r="DN393" t="str">
        <f t="shared" ref="DN393:DN456" si="917">IF(AV393=0,"",1+M393)</f>
        <v/>
      </c>
      <c r="DO393" t="str">
        <f t="shared" ref="DO393:DO456" si="918">IF(AW393=0,"",1+N393)</f>
        <v/>
      </c>
      <c r="DP393" t="str">
        <f t="shared" ref="DP393:DP456" si="919">IF(AX393=0,"",1+O393)</f>
        <v/>
      </c>
      <c r="DQ393" t="str">
        <f t="shared" ref="DQ393:DQ456" si="920">IF(AY393=0,"",1+P393)</f>
        <v/>
      </c>
      <c r="DR393" t="str">
        <f t="shared" ref="DR393:DR456" si="921">IF(AZ393=0,"",1+Q393)</f>
        <v/>
      </c>
      <c r="DS393" t="str">
        <f t="shared" ref="DS393:DS456" si="922">IF(BA393=0,"",1+R393)</f>
        <v/>
      </c>
      <c r="DT393" t="str">
        <f t="shared" ref="DT393:DT456" si="923">IF(BB393=0,"",1+S393)</f>
        <v/>
      </c>
      <c r="DU393">
        <f t="shared" ref="DU393:DU456" si="924">PRODUCT(CL393:DK393)</f>
        <v>0</v>
      </c>
      <c r="DV393">
        <f t="shared" ref="DV393:DV456" si="925">PRODUCT(DL393:DN393)</f>
        <v>0</v>
      </c>
      <c r="DW393">
        <f t="shared" ref="DW393:DW456" si="926">PRODUCT(DO393:DT393)</f>
        <v>0</v>
      </c>
      <c r="DX393" t="str">
        <f t="shared" ref="DX393:DX456" si="927">IF(DU393=0,"",DU393)</f>
        <v/>
      </c>
      <c r="DY393" t="str">
        <f t="shared" ref="DY393:DY456" si="928">IF(DV393=0,"",DV393)</f>
        <v/>
      </c>
      <c r="DZ393" t="str">
        <f t="shared" ref="DZ393:DZ456" si="929">IF(DW393=0,"",DW393)</f>
        <v/>
      </c>
      <c r="EA393" s="5">
        <f t="shared" ref="EA393:EA456" si="930">IF(D393=$E$2,1,PRODUCT(DX393:DZ393))</f>
        <v>0</v>
      </c>
      <c r="EB393" s="3">
        <f t="shared" ref="EB393:EB456" si="931">C393*EA393</f>
        <v>0</v>
      </c>
    </row>
    <row r="394" spans="2:132" x14ac:dyDescent="0.2">
      <c r="B394">
        <v>389</v>
      </c>
      <c r="C394" s="3">
        <f>Zisk!D408</f>
        <v>0</v>
      </c>
      <c r="D394">
        <f>Zisk!E408</f>
        <v>0</v>
      </c>
      <c r="E394" s="66" t="str">
        <f t="shared" si="818"/>
        <v/>
      </c>
      <c r="F394" t="str">
        <f t="shared" si="819"/>
        <v/>
      </c>
      <c r="G394" s="66" t="str">
        <f t="shared" si="820"/>
        <v/>
      </c>
      <c r="J394">
        <f>VstupniParametry_SKRYT!$D$5</f>
        <v>0.02</v>
      </c>
      <c r="K394">
        <f>VstupniParametry_SKRYT!$D$6</f>
        <v>0.06</v>
      </c>
      <c r="L394">
        <f>VstupniParametry_SKRYT!$D$7</f>
        <v>0.06</v>
      </c>
      <c r="M394">
        <f>VstupniParametry_SKRYT!$D$8</f>
        <v>0.06</v>
      </c>
      <c r="N394">
        <f>VstupniParametry_SKRYT!$D$9</f>
        <v>1.7999999999999999E-2</v>
      </c>
      <c r="O394" s="27">
        <f>VstupniParametry_SKRYT!$D$10</f>
        <v>0.01</v>
      </c>
      <c r="P394" s="27">
        <f>VstupniParametry_SKRYT!$D$11</f>
        <v>0.01</v>
      </c>
      <c r="Q394" s="27">
        <f>VstupniParametry_SKRYT!$D$12</f>
        <v>0.01</v>
      </c>
      <c r="R394" s="27">
        <f>VstupniParametry_SKRYT!$D$13</f>
        <v>0.01</v>
      </c>
      <c r="S394" s="27">
        <f>VstupniParametry_SKRYT!$D$14</f>
        <v>0.01</v>
      </c>
      <c r="T394">
        <f t="shared" si="821"/>
        <v>0</v>
      </c>
      <c r="U394">
        <f t="shared" si="822"/>
        <v>0</v>
      </c>
      <c r="V394">
        <f t="shared" si="823"/>
        <v>0</v>
      </c>
      <c r="W394">
        <f t="shared" si="824"/>
        <v>0</v>
      </c>
      <c r="X394">
        <f t="shared" si="825"/>
        <v>0</v>
      </c>
      <c r="Y394">
        <f t="shared" si="826"/>
        <v>0</v>
      </c>
      <c r="Z394">
        <f t="shared" si="827"/>
        <v>0</v>
      </c>
      <c r="AA394">
        <f t="shared" si="828"/>
        <v>0</v>
      </c>
      <c r="AB394">
        <f t="shared" si="829"/>
        <v>0</v>
      </c>
      <c r="AC394">
        <f t="shared" si="830"/>
        <v>0</v>
      </c>
      <c r="AD394">
        <f t="shared" si="831"/>
        <v>0</v>
      </c>
      <c r="AE394">
        <f t="shared" si="832"/>
        <v>0</v>
      </c>
      <c r="AF394">
        <f t="shared" si="833"/>
        <v>0</v>
      </c>
      <c r="AG394">
        <f t="shared" si="834"/>
        <v>0</v>
      </c>
      <c r="AH394">
        <f t="shared" si="835"/>
        <v>0</v>
      </c>
      <c r="AI394">
        <f t="shared" si="836"/>
        <v>0</v>
      </c>
      <c r="AJ394">
        <f t="shared" si="837"/>
        <v>0</v>
      </c>
      <c r="AK394">
        <f t="shared" si="838"/>
        <v>0</v>
      </c>
      <c r="AL394">
        <f t="shared" si="839"/>
        <v>0</v>
      </c>
      <c r="AM394">
        <f t="shared" si="840"/>
        <v>0</v>
      </c>
      <c r="AN394">
        <f t="shared" si="841"/>
        <v>0</v>
      </c>
      <c r="AO394">
        <f t="shared" si="842"/>
        <v>0</v>
      </c>
      <c r="AP394">
        <f t="shared" si="843"/>
        <v>0</v>
      </c>
      <c r="AQ394">
        <f t="shared" si="844"/>
        <v>0</v>
      </c>
      <c r="AR394">
        <f t="shared" si="845"/>
        <v>0</v>
      </c>
      <c r="AS394">
        <f t="shared" si="846"/>
        <v>0</v>
      </c>
      <c r="AT394">
        <f t="shared" si="816"/>
        <v>0</v>
      </c>
      <c r="AU394">
        <f t="shared" si="847"/>
        <v>0</v>
      </c>
      <c r="AV394">
        <f t="shared" si="848"/>
        <v>0</v>
      </c>
      <c r="AW394">
        <f t="shared" si="817"/>
        <v>0</v>
      </c>
      <c r="AX394">
        <f t="shared" si="849"/>
        <v>0</v>
      </c>
      <c r="AY394">
        <f t="shared" si="850"/>
        <v>0</v>
      </c>
      <c r="AZ394">
        <f t="shared" si="851"/>
        <v>0</v>
      </c>
      <c r="BA394">
        <f t="shared" si="852"/>
        <v>0</v>
      </c>
      <c r="BB394">
        <f t="shared" si="853"/>
        <v>0</v>
      </c>
      <c r="BC394">
        <f t="shared" si="854"/>
        <v>0</v>
      </c>
      <c r="BD394">
        <f t="shared" si="855"/>
        <v>0</v>
      </c>
      <c r="BE394">
        <f t="shared" si="856"/>
        <v>0</v>
      </c>
      <c r="BF394">
        <f t="shared" si="857"/>
        <v>0</v>
      </c>
      <c r="BG394">
        <f t="shared" si="858"/>
        <v>0</v>
      </c>
      <c r="BH394">
        <f t="shared" si="859"/>
        <v>0</v>
      </c>
      <c r="BI394">
        <f t="shared" si="860"/>
        <v>0</v>
      </c>
      <c r="BJ394">
        <f t="shared" si="861"/>
        <v>0</v>
      </c>
      <c r="BK394">
        <f t="shared" si="862"/>
        <v>0</v>
      </c>
      <c r="BL394">
        <f t="shared" si="863"/>
        <v>0</v>
      </c>
      <c r="BM394">
        <f t="shared" si="864"/>
        <v>0</v>
      </c>
      <c r="BN394">
        <f t="shared" si="865"/>
        <v>0</v>
      </c>
      <c r="BO394">
        <f t="shared" si="866"/>
        <v>0</v>
      </c>
      <c r="BP394">
        <f t="shared" si="867"/>
        <v>0</v>
      </c>
      <c r="BQ394">
        <f t="shared" si="868"/>
        <v>0</v>
      </c>
      <c r="BR394">
        <f t="shared" si="869"/>
        <v>0</v>
      </c>
      <c r="BS394">
        <f t="shared" si="870"/>
        <v>0</v>
      </c>
      <c r="BT394">
        <f t="shared" si="871"/>
        <v>0</v>
      </c>
      <c r="BU394">
        <f t="shared" si="872"/>
        <v>0</v>
      </c>
      <c r="BV394">
        <f t="shared" si="873"/>
        <v>0</v>
      </c>
      <c r="BW394">
        <f t="shared" si="874"/>
        <v>0</v>
      </c>
      <c r="BX394">
        <f t="shared" si="875"/>
        <v>0</v>
      </c>
      <c r="BY394">
        <f t="shared" si="876"/>
        <v>0</v>
      </c>
      <c r="BZ394">
        <f t="shared" si="877"/>
        <v>0</v>
      </c>
      <c r="CA394">
        <f t="shared" si="878"/>
        <v>0</v>
      </c>
      <c r="CB394">
        <f t="shared" si="879"/>
        <v>0</v>
      </c>
      <c r="CC394">
        <f t="shared" si="880"/>
        <v>0</v>
      </c>
      <c r="CD394">
        <f t="shared" si="881"/>
        <v>0</v>
      </c>
      <c r="CE394">
        <f t="shared" si="882"/>
        <v>0</v>
      </c>
      <c r="CF394">
        <f t="shared" si="883"/>
        <v>0</v>
      </c>
      <c r="CG394">
        <f t="shared" si="884"/>
        <v>0</v>
      </c>
      <c r="CH394">
        <f t="shared" si="885"/>
        <v>0</v>
      </c>
      <c r="CI394">
        <f t="shared" si="886"/>
        <v>0</v>
      </c>
      <c r="CJ394">
        <f t="shared" si="887"/>
        <v>0</v>
      </c>
      <c r="CK394">
        <f t="shared" si="888"/>
        <v>0</v>
      </c>
      <c r="CL394" t="str">
        <f t="shared" si="889"/>
        <v/>
      </c>
      <c r="CM394" t="str">
        <f t="shared" si="890"/>
        <v/>
      </c>
      <c r="CN394" t="str">
        <f t="shared" si="891"/>
        <v/>
      </c>
      <c r="CO394" t="str">
        <f t="shared" si="892"/>
        <v/>
      </c>
      <c r="CP394" t="str">
        <f t="shared" si="893"/>
        <v/>
      </c>
      <c r="CQ394" t="str">
        <f t="shared" si="894"/>
        <v/>
      </c>
      <c r="CR394" t="str">
        <f t="shared" si="895"/>
        <v/>
      </c>
      <c r="CS394" t="str">
        <f t="shared" si="896"/>
        <v/>
      </c>
      <c r="CT394" t="str">
        <f t="shared" si="897"/>
        <v/>
      </c>
      <c r="CU394" t="str">
        <f t="shared" si="898"/>
        <v/>
      </c>
      <c r="CV394" t="str">
        <f t="shared" si="899"/>
        <v/>
      </c>
      <c r="CW394" t="str">
        <f t="shared" si="900"/>
        <v/>
      </c>
      <c r="CX394" t="str">
        <f t="shared" si="901"/>
        <v/>
      </c>
      <c r="CY394" t="str">
        <f t="shared" si="902"/>
        <v/>
      </c>
      <c r="CZ394" t="str">
        <f t="shared" si="903"/>
        <v/>
      </c>
      <c r="DA394" t="str">
        <f t="shared" si="904"/>
        <v/>
      </c>
      <c r="DB394" t="str">
        <f t="shared" si="905"/>
        <v/>
      </c>
      <c r="DC394" t="str">
        <f t="shared" si="906"/>
        <v/>
      </c>
      <c r="DD394" t="str">
        <f t="shared" si="907"/>
        <v/>
      </c>
      <c r="DE394" t="str">
        <f t="shared" si="908"/>
        <v/>
      </c>
      <c r="DF394" t="str">
        <f t="shared" si="909"/>
        <v/>
      </c>
      <c r="DG394" t="str">
        <f t="shared" si="910"/>
        <v/>
      </c>
      <c r="DH394" t="str">
        <f t="shared" si="911"/>
        <v/>
      </c>
      <c r="DI394" t="str">
        <f t="shared" si="912"/>
        <v/>
      </c>
      <c r="DJ394" t="str">
        <f t="shared" si="913"/>
        <v/>
      </c>
      <c r="DK394" t="str">
        <f t="shared" si="914"/>
        <v/>
      </c>
      <c r="DL394" t="str">
        <f t="shared" si="915"/>
        <v/>
      </c>
      <c r="DM394" t="str">
        <f t="shared" si="916"/>
        <v/>
      </c>
      <c r="DN394" t="str">
        <f t="shared" si="917"/>
        <v/>
      </c>
      <c r="DO394" t="str">
        <f t="shared" si="918"/>
        <v/>
      </c>
      <c r="DP394" t="str">
        <f t="shared" si="919"/>
        <v/>
      </c>
      <c r="DQ394" t="str">
        <f t="shared" si="920"/>
        <v/>
      </c>
      <c r="DR394" t="str">
        <f t="shared" si="921"/>
        <v/>
      </c>
      <c r="DS394" t="str">
        <f t="shared" si="922"/>
        <v/>
      </c>
      <c r="DT394" t="str">
        <f t="shared" si="923"/>
        <v/>
      </c>
      <c r="DU394">
        <f t="shared" si="924"/>
        <v>0</v>
      </c>
      <c r="DV394">
        <f t="shared" si="925"/>
        <v>0</v>
      </c>
      <c r="DW394">
        <f t="shared" si="926"/>
        <v>0</v>
      </c>
      <c r="DX394" t="str">
        <f t="shared" si="927"/>
        <v/>
      </c>
      <c r="DY394" t="str">
        <f t="shared" si="928"/>
        <v/>
      </c>
      <c r="DZ394" t="str">
        <f t="shared" si="929"/>
        <v/>
      </c>
      <c r="EA394" s="5">
        <f t="shared" si="930"/>
        <v>0</v>
      </c>
      <c r="EB394" s="3">
        <f t="shared" si="931"/>
        <v>0</v>
      </c>
    </row>
    <row r="395" spans="2:132" x14ac:dyDescent="0.2">
      <c r="B395" s="25">
        <v>390</v>
      </c>
      <c r="C395" s="26">
        <f>Zisk!D409</f>
        <v>0</v>
      </c>
      <c r="D395">
        <f>Zisk!E409</f>
        <v>0</v>
      </c>
      <c r="E395" s="66" t="str">
        <f t="shared" si="818"/>
        <v/>
      </c>
      <c r="F395" t="str">
        <f t="shared" si="819"/>
        <v/>
      </c>
      <c r="G395" s="66" t="str">
        <f t="shared" si="820"/>
        <v/>
      </c>
      <c r="H395" s="25"/>
      <c r="I395" s="25"/>
      <c r="J395">
        <f>VstupniParametry_SKRYT!$D$5</f>
        <v>0.02</v>
      </c>
      <c r="K395">
        <f>VstupniParametry_SKRYT!$D$6</f>
        <v>0.06</v>
      </c>
      <c r="L395">
        <f>VstupniParametry_SKRYT!$D$7</f>
        <v>0.06</v>
      </c>
      <c r="M395">
        <f>VstupniParametry_SKRYT!$D$8</f>
        <v>0.06</v>
      </c>
      <c r="N395">
        <f>VstupniParametry_SKRYT!$D$9</f>
        <v>1.7999999999999999E-2</v>
      </c>
      <c r="O395" s="27">
        <f>VstupniParametry_SKRYT!$D$10</f>
        <v>0.01</v>
      </c>
      <c r="P395" s="27">
        <f>VstupniParametry_SKRYT!$D$11</f>
        <v>0.01</v>
      </c>
      <c r="Q395" s="27">
        <f>VstupniParametry_SKRYT!$D$12</f>
        <v>0.01</v>
      </c>
      <c r="R395" s="27">
        <f>VstupniParametry_SKRYT!$D$13</f>
        <v>0.01</v>
      </c>
      <c r="S395" s="27">
        <f>VstupniParametry_SKRYT!$D$14</f>
        <v>0.01</v>
      </c>
      <c r="T395">
        <f t="shared" si="821"/>
        <v>0</v>
      </c>
      <c r="U395">
        <f t="shared" si="822"/>
        <v>0</v>
      </c>
      <c r="V395">
        <f t="shared" si="823"/>
        <v>0</v>
      </c>
      <c r="W395">
        <f t="shared" si="824"/>
        <v>0</v>
      </c>
      <c r="X395">
        <f t="shared" si="825"/>
        <v>0</v>
      </c>
      <c r="Y395">
        <f t="shared" si="826"/>
        <v>0</v>
      </c>
      <c r="Z395">
        <f t="shared" si="827"/>
        <v>0</v>
      </c>
      <c r="AA395">
        <f t="shared" si="828"/>
        <v>0</v>
      </c>
      <c r="AB395">
        <f t="shared" si="829"/>
        <v>0</v>
      </c>
      <c r="AC395">
        <f t="shared" si="830"/>
        <v>0</v>
      </c>
      <c r="AD395">
        <f t="shared" si="831"/>
        <v>0</v>
      </c>
      <c r="AE395">
        <f t="shared" si="832"/>
        <v>0</v>
      </c>
      <c r="AF395">
        <f t="shared" si="833"/>
        <v>0</v>
      </c>
      <c r="AG395">
        <f t="shared" si="834"/>
        <v>0</v>
      </c>
      <c r="AH395">
        <f t="shared" si="835"/>
        <v>0</v>
      </c>
      <c r="AI395">
        <f t="shared" si="836"/>
        <v>0</v>
      </c>
      <c r="AJ395">
        <f t="shared" si="837"/>
        <v>0</v>
      </c>
      <c r="AK395">
        <f t="shared" si="838"/>
        <v>0</v>
      </c>
      <c r="AL395">
        <f t="shared" si="839"/>
        <v>0</v>
      </c>
      <c r="AM395">
        <f t="shared" si="840"/>
        <v>0</v>
      </c>
      <c r="AN395">
        <f t="shared" si="841"/>
        <v>0</v>
      </c>
      <c r="AO395">
        <f t="shared" si="842"/>
        <v>0</v>
      </c>
      <c r="AP395">
        <f t="shared" si="843"/>
        <v>0</v>
      </c>
      <c r="AQ395">
        <f t="shared" si="844"/>
        <v>0</v>
      </c>
      <c r="AR395">
        <f t="shared" si="845"/>
        <v>0</v>
      </c>
      <c r="AS395">
        <f t="shared" si="846"/>
        <v>0</v>
      </c>
      <c r="AT395">
        <f t="shared" si="816"/>
        <v>0</v>
      </c>
      <c r="AU395">
        <f t="shared" si="847"/>
        <v>0</v>
      </c>
      <c r="AV395">
        <f t="shared" si="848"/>
        <v>0</v>
      </c>
      <c r="AW395">
        <f t="shared" si="817"/>
        <v>0</v>
      </c>
      <c r="AX395">
        <f t="shared" si="849"/>
        <v>0</v>
      </c>
      <c r="AY395">
        <f t="shared" si="850"/>
        <v>0</v>
      </c>
      <c r="AZ395">
        <f t="shared" si="851"/>
        <v>0</v>
      </c>
      <c r="BA395">
        <f t="shared" si="852"/>
        <v>0</v>
      </c>
      <c r="BB395">
        <f t="shared" si="853"/>
        <v>0</v>
      </c>
      <c r="BC395">
        <f t="shared" si="854"/>
        <v>0</v>
      </c>
      <c r="BD395">
        <f t="shared" si="855"/>
        <v>0</v>
      </c>
      <c r="BE395">
        <f t="shared" si="856"/>
        <v>0</v>
      </c>
      <c r="BF395">
        <f t="shared" si="857"/>
        <v>0</v>
      </c>
      <c r="BG395">
        <f t="shared" si="858"/>
        <v>0</v>
      </c>
      <c r="BH395">
        <f t="shared" si="859"/>
        <v>0</v>
      </c>
      <c r="BI395">
        <f t="shared" si="860"/>
        <v>0</v>
      </c>
      <c r="BJ395">
        <f t="shared" si="861"/>
        <v>0</v>
      </c>
      <c r="BK395">
        <f t="shared" si="862"/>
        <v>0</v>
      </c>
      <c r="BL395">
        <f t="shared" si="863"/>
        <v>0</v>
      </c>
      <c r="BM395">
        <f t="shared" si="864"/>
        <v>0</v>
      </c>
      <c r="BN395">
        <f t="shared" si="865"/>
        <v>0</v>
      </c>
      <c r="BO395">
        <f t="shared" si="866"/>
        <v>0</v>
      </c>
      <c r="BP395">
        <f t="shared" si="867"/>
        <v>0</v>
      </c>
      <c r="BQ395">
        <f t="shared" si="868"/>
        <v>0</v>
      </c>
      <c r="BR395">
        <f t="shared" si="869"/>
        <v>0</v>
      </c>
      <c r="BS395">
        <f t="shared" si="870"/>
        <v>0</v>
      </c>
      <c r="BT395">
        <f t="shared" si="871"/>
        <v>0</v>
      </c>
      <c r="BU395">
        <f t="shared" si="872"/>
        <v>0</v>
      </c>
      <c r="BV395">
        <f t="shared" si="873"/>
        <v>0</v>
      </c>
      <c r="BW395">
        <f t="shared" si="874"/>
        <v>0</v>
      </c>
      <c r="BX395">
        <f t="shared" si="875"/>
        <v>0</v>
      </c>
      <c r="BY395">
        <f t="shared" si="876"/>
        <v>0</v>
      </c>
      <c r="BZ395">
        <f t="shared" si="877"/>
        <v>0</v>
      </c>
      <c r="CA395">
        <f t="shared" si="878"/>
        <v>0</v>
      </c>
      <c r="CB395">
        <f t="shared" si="879"/>
        <v>0</v>
      </c>
      <c r="CC395">
        <f t="shared" si="880"/>
        <v>0</v>
      </c>
      <c r="CD395">
        <f t="shared" si="881"/>
        <v>0</v>
      </c>
      <c r="CE395">
        <f t="shared" si="882"/>
        <v>0</v>
      </c>
      <c r="CF395">
        <f t="shared" si="883"/>
        <v>0</v>
      </c>
      <c r="CG395">
        <f t="shared" si="884"/>
        <v>0</v>
      </c>
      <c r="CH395">
        <f t="shared" si="885"/>
        <v>0</v>
      </c>
      <c r="CI395">
        <f t="shared" si="886"/>
        <v>0</v>
      </c>
      <c r="CJ395">
        <f t="shared" si="887"/>
        <v>0</v>
      </c>
      <c r="CK395">
        <f t="shared" si="888"/>
        <v>0</v>
      </c>
      <c r="CL395" t="str">
        <f t="shared" si="889"/>
        <v/>
      </c>
      <c r="CM395" t="str">
        <f t="shared" si="890"/>
        <v/>
      </c>
      <c r="CN395" t="str">
        <f t="shared" si="891"/>
        <v/>
      </c>
      <c r="CO395" t="str">
        <f t="shared" si="892"/>
        <v/>
      </c>
      <c r="CP395" t="str">
        <f t="shared" si="893"/>
        <v/>
      </c>
      <c r="CQ395" t="str">
        <f t="shared" si="894"/>
        <v/>
      </c>
      <c r="CR395" t="str">
        <f t="shared" si="895"/>
        <v/>
      </c>
      <c r="CS395" t="str">
        <f t="shared" si="896"/>
        <v/>
      </c>
      <c r="CT395" t="str">
        <f t="shared" si="897"/>
        <v/>
      </c>
      <c r="CU395" t="str">
        <f t="shared" si="898"/>
        <v/>
      </c>
      <c r="CV395" t="str">
        <f t="shared" si="899"/>
        <v/>
      </c>
      <c r="CW395" t="str">
        <f t="shared" si="900"/>
        <v/>
      </c>
      <c r="CX395" t="str">
        <f t="shared" si="901"/>
        <v/>
      </c>
      <c r="CY395" t="str">
        <f t="shared" si="902"/>
        <v/>
      </c>
      <c r="CZ395" t="str">
        <f t="shared" si="903"/>
        <v/>
      </c>
      <c r="DA395" t="str">
        <f t="shared" si="904"/>
        <v/>
      </c>
      <c r="DB395" t="str">
        <f t="shared" si="905"/>
        <v/>
      </c>
      <c r="DC395" t="str">
        <f t="shared" si="906"/>
        <v/>
      </c>
      <c r="DD395" t="str">
        <f t="shared" si="907"/>
        <v/>
      </c>
      <c r="DE395" t="str">
        <f t="shared" si="908"/>
        <v/>
      </c>
      <c r="DF395" t="str">
        <f t="shared" si="909"/>
        <v/>
      </c>
      <c r="DG395" t="str">
        <f t="shared" si="910"/>
        <v/>
      </c>
      <c r="DH395" t="str">
        <f t="shared" si="911"/>
        <v/>
      </c>
      <c r="DI395" t="str">
        <f t="shared" si="912"/>
        <v/>
      </c>
      <c r="DJ395" t="str">
        <f t="shared" si="913"/>
        <v/>
      </c>
      <c r="DK395" t="str">
        <f t="shared" si="914"/>
        <v/>
      </c>
      <c r="DL395" t="str">
        <f t="shared" si="915"/>
        <v/>
      </c>
      <c r="DM395" t="str">
        <f t="shared" si="916"/>
        <v/>
      </c>
      <c r="DN395" t="str">
        <f t="shared" si="917"/>
        <v/>
      </c>
      <c r="DO395" t="str">
        <f t="shared" si="918"/>
        <v/>
      </c>
      <c r="DP395" t="str">
        <f t="shared" si="919"/>
        <v/>
      </c>
      <c r="DQ395" t="str">
        <f t="shared" si="920"/>
        <v/>
      </c>
      <c r="DR395" t="str">
        <f t="shared" si="921"/>
        <v/>
      </c>
      <c r="DS395" t="str">
        <f t="shared" si="922"/>
        <v/>
      </c>
      <c r="DT395" t="str">
        <f t="shared" si="923"/>
        <v/>
      </c>
      <c r="DU395">
        <f t="shared" si="924"/>
        <v>0</v>
      </c>
      <c r="DV395">
        <f t="shared" si="925"/>
        <v>0</v>
      </c>
      <c r="DW395">
        <f t="shared" si="926"/>
        <v>0</v>
      </c>
      <c r="DX395" t="str">
        <f t="shared" si="927"/>
        <v/>
      </c>
      <c r="DY395" t="str">
        <f t="shared" si="928"/>
        <v/>
      </c>
      <c r="DZ395" t="str">
        <f t="shared" si="929"/>
        <v/>
      </c>
      <c r="EA395" s="5">
        <f t="shared" si="930"/>
        <v>0</v>
      </c>
      <c r="EB395" s="3">
        <f t="shared" si="931"/>
        <v>0</v>
      </c>
    </row>
    <row r="396" spans="2:132" x14ac:dyDescent="0.2">
      <c r="B396">
        <v>391</v>
      </c>
      <c r="C396" s="3">
        <f>Zisk!D410</f>
        <v>0</v>
      </c>
      <c r="D396">
        <f>Zisk!E410</f>
        <v>0</v>
      </c>
      <c r="E396" s="66" t="str">
        <f t="shared" si="818"/>
        <v/>
      </c>
      <c r="F396" t="str">
        <f t="shared" si="819"/>
        <v/>
      </c>
      <c r="G396" s="66" t="str">
        <f t="shared" si="820"/>
        <v/>
      </c>
      <c r="J396">
        <f>VstupniParametry_SKRYT!$D$5</f>
        <v>0.02</v>
      </c>
      <c r="K396">
        <f>VstupniParametry_SKRYT!$D$6</f>
        <v>0.06</v>
      </c>
      <c r="L396">
        <f>VstupniParametry_SKRYT!$D$7</f>
        <v>0.06</v>
      </c>
      <c r="M396">
        <f>VstupniParametry_SKRYT!$D$8</f>
        <v>0.06</v>
      </c>
      <c r="N396">
        <f>VstupniParametry_SKRYT!$D$9</f>
        <v>1.7999999999999999E-2</v>
      </c>
      <c r="O396" s="27">
        <f>VstupniParametry_SKRYT!$D$10</f>
        <v>0.01</v>
      </c>
      <c r="P396" s="27">
        <f>VstupniParametry_SKRYT!$D$11</f>
        <v>0.01</v>
      </c>
      <c r="Q396" s="27">
        <f>VstupniParametry_SKRYT!$D$12</f>
        <v>0.01</v>
      </c>
      <c r="R396" s="27">
        <f>VstupniParametry_SKRYT!$D$13</f>
        <v>0.01</v>
      </c>
      <c r="S396" s="27">
        <f>VstupniParametry_SKRYT!$D$14</f>
        <v>0.01</v>
      </c>
      <c r="T396">
        <f t="shared" si="821"/>
        <v>0</v>
      </c>
      <c r="U396">
        <f t="shared" si="822"/>
        <v>0</v>
      </c>
      <c r="V396">
        <f t="shared" si="823"/>
        <v>0</v>
      </c>
      <c r="W396">
        <f t="shared" si="824"/>
        <v>0</v>
      </c>
      <c r="X396">
        <f t="shared" si="825"/>
        <v>0</v>
      </c>
      <c r="Y396">
        <f t="shared" si="826"/>
        <v>0</v>
      </c>
      <c r="Z396">
        <f t="shared" si="827"/>
        <v>0</v>
      </c>
      <c r="AA396">
        <f t="shared" si="828"/>
        <v>0</v>
      </c>
      <c r="AB396">
        <f t="shared" si="829"/>
        <v>0</v>
      </c>
      <c r="AC396">
        <f t="shared" si="830"/>
        <v>0</v>
      </c>
      <c r="AD396">
        <f t="shared" si="831"/>
        <v>0</v>
      </c>
      <c r="AE396">
        <f t="shared" si="832"/>
        <v>0</v>
      </c>
      <c r="AF396">
        <f t="shared" si="833"/>
        <v>0</v>
      </c>
      <c r="AG396">
        <f t="shared" si="834"/>
        <v>0</v>
      </c>
      <c r="AH396">
        <f t="shared" si="835"/>
        <v>0</v>
      </c>
      <c r="AI396">
        <f t="shared" si="836"/>
        <v>0</v>
      </c>
      <c r="AJ396">
        <f t="shared" si="837"/>
        <v>0</v>
      </c>
      <c r="AK396">
        <f t="shared" si="838"/>
        <v>0</v>
      </c>
      <c r="AL396">
        <f t="shared" si="839"/>
        <v>0</v>
      </c>
      <c r="AM396">
        <f t="shared" si="840"/>
        <v>0</v>
      </c>
      <c r="AN396">
        <f t="shared" si="841"/>
        <v>0</v>
      </c>
      <c r="AO396">
        <f t="shared" si="842"/>
        <v>0</v>
      </c>
      <c r="AP396">
        <f t="shared" si="843"/>
        <v>0</v>
      </c>
      <c r="AQ396">
        <f t="shared" si="844"/>
        <v>0</v>
      </c>
      <c r="AR396">
        <f t="shared" si="845"/>
        <v>0</v>
      </c>
      <c r="AS396">
        <f t="shared" si="846"/>
        <v>0</v>
      </c>
      <c r="AT396">
        <f t="shared" si="816"/>
        <v>0</v>
      </c>
      <c r="AU396">
        <f t="shared" si="847"/>
        <v>0</v>
      </c>
      <c r="AV396">
        <f t="shared" si="848"/>
        <v>0</v>
      </c>
      <c r="AW396">
        <f t="shared" si="817"/>
        <v>0</v>
      </c>
      <c r="AX396">
        <f t="shared" si="849"/>
        <v>0</v>
      </c>
      <c r="AY396">
        <f t="shared" si="850"/>
        <v>0</v>
      </c>
      <c r="AZ396">
        <f t="shared" si="851"/>
        <v>0</v>
      </c>
      <c r="BA396">
        <f t="shared" si="852"/>
        <v>0</v>
      </c>
      <c r="BB396">
        <f t="shared" si="853"/>
        <v>0</v>
      </c>
      <c r="BC396">
        <f t="shared" si="854"/>
        <v>0</v>
      </c>
      <c r="BD396">
        <f t="shared" si="855"/>
        <v>0</v>
      </c>
      <c r="BE396">
        <f t="shared" si="856"/>
        <v>0</v>
      </c>
      <c r="BF396">
        <f t="shared" si="857"/>
        <v>0</v>
      </c>
      <c r="BG396">
        <f t="shared" si="858"/>
        <v>0</v>
      </c>
      <c r="BH396">
        <f t="shared" si="859"/>
        <v>0</v>
      </c>
      <c r="BI396">
        <f t="shared" si="860"/>
        <v>0</v>
      </c>
      <c r="BJ396">
        <f t="shared" si="861"/>
        <v>0</v>
      </c>
      <c r="BK396">
        <f t="shared" si="862"/>
        <v>0</v>
      </c>
      <c r="BL396">
        <f t="shared" si="863"/>
        <v>0</v>
      </c>
      <c r="BM396">
        <f t="shared" si="864"/>
        <v>0</v>
      </c>
      <c r="BN396">
        <f t="shared" si="865"/>
        <v>0</v>
      </c>
      <c r="BO396">
        <f t="shared" si="866"/>
        <v>0</v>
      </c>
      <c r="BP396">
        <f t="shared" si="867"/>
        <v>0</v>
      </c>
      <c r="BQ396">
        <f t="shared" si="868"/>
        <v>0</v>
      </c>
      <c r="BR396">
        <f t="shared" si="869"/>
        <v>0</v>
      </c>
      <c r="BS396">
        <f t="shared" si="870"/>
        <v>0</v>
      </c>
      <c r="BT396">
        <f t="shared" si="871"/>
        <v>0</v>
      </c>
      <c r="BU396">
        <f t="shared" si="872"/>
        <v>0</v>
      </c>
      <c r="BV396">
        <f t="shared" si="873"/>
        <v>0</v>
      </c>
      <c r="BW396">
        <f t="shared" si="874"/>
        <v>0</v>
      </c>
      <c r="BX396">
        <f t="shared" si="875"/>
        <v>0</v>
      </c>
      <c r="BY396">
        <f t="shared" si="876"/>
        <v>0</v>
      </c>
      <c r="BZ396">
        <f t="shared" si="877"/>
        <v>0</v>
      </c>
      <c r="CA396">
        <f t="shared" si="878"/>
        <v>0</v>
      </c>
      <c r="CB396">
        <f t="shared" si="879"/>
        <v>0</v>
      </c>
      <c r="CC396">
        <f t="shared" si="880"/>
        <v>0</v>
      </c>
      <c r="CD396">
        <f t="shared" si="881"/>
        <v>0</v>
      </c>
      <c r="CE396">
        <f t="shared" si="882"/>
        <v>0</v>
      </c>
      <c r="CF396">
        <f t="shared" si="883"/>
        <v>0</v>
      </c>
      <c r="CG396">
        <f t="shared" si="884"/>
        <v>0</v>
      </c>
      <c r="CH396">
        <f t="shared" si="885"/>
        <v>0</v>
      </c>
      <c r="CI396">
        <f t="shared" si="886"/>
        <v>0</v>
      </c>
      <c r="CJ396">
        <f t="shared" si="887"/>
        <v>0</v>
      </c>
      <c r="CK396">
        <f t="shared" si="888"/>
        <v>0</v>
      </c>
      <c r="CL396" t="str">
        <f t="shared" si="889"/>
        <v/>
      </c>
      <c r="CM396" t="str">
        <f t="shared" si="890"/>
        <v/>
      </c>
      <c r="CN396" t="str">
        <f t="shared" si="891"/>
        <v/>
      </c>
      <c r="CO396" t="str">
        <f t="shared" si="892"/>
        <v/>
      </c>
      <c r="CP396" t="str">
        <f t="shared" si="893"/>
        <v/>
      </c>
      <c r="CQ396" t="str">
        <f t="shared" si="894"/>
        <v/>
      </c>
      <c r="CR396" t="str">
        <f t="shared" si="895"/>
        <v/>
      </c>
      <c r="CS396" t="str">
        <f t="shared" si="896"/>
        <v/>
      </c>
      <c r="CT396" t="str">
        <f t="shared" si="897"/>
        <v/>
      </c>
      <c r="CU396" t="str">
        <f t="shared" si="898"/>
        <v/>
      </c>
      <c r="CV396" t="str">
        <f t="shared" si="899"/>
        <v/>
      </c>
      <c r="CW396" t="str">
        <f t="shared" si="900"/>
        <v/>
      </c>
      <c r="CX396" t="str">
        <f t="shared" si="901"/>
        <v/>
      </c>
      <c r="CY396" t="str">
        <f t="shared" si="902"/>
        <v/>
      </c>
      <c r="CZ396" t="str">
        <f t="shared" si="903"/>
        <v/>
      </c>
      <c r="DA396" t="str">
        <f t="shared" si="904"/>
        <v/>
      </c>
      <c r="DB396" t="str">
        <f t="shared" si="905"/>
        <v/>
      </c>
      <c r="DC396" t="str">
        <f t="shared" si="906"/>
        <v/>
      </c>
      <c r="DD396" t="str">
        <f t="shared" si="907"/>
        <v/>
      </c>
      <c r="DE396" t="str">
        <f t="shared" si="908"/>
        <v/>
      </c>
      <c r="DF396" t="str">
        <f t="shared" si="909"/>
        <v/>
      </c>
      <c r="DG396" t="str">
        <f t="shared" si="910"/>
        <v/>
      </c>
      <c r="DH396" t="str">
        <f t="shared" si="911"/>
        <v/>
      </c>
      <c r="DI396" t="str">
        <f t="shared" si="912"/>
        <v/>
      </c>
      <c r="DJ396" t="str">
        <f t="shared" si="913"/>
        <v/>
      </c>
      <c r="DK396" t="str">
        <f t="shared" si="914"/>
        <v/>
      </c>
      <c r="DL396" t="str">
        <f t="shared" si="915"/>
        <v/>
      </c>
      <c r="DM396" t="str">
        <f t="shared" si="916"/>
        <v/>
      </c>
      <c r="DN396" t="str">
        <f t="shared" si="917"/>
        <v/>
      </c>
      <c r="DO396" t="str">
        <f t="shared" si="918"/>
        <v/>
      </c>
      <c r="DP396" t="str">
        <f t="shared" si="919"/>
        <v/>
      </c>
      <c r="DQ396" t="str">
        <f t="shared" si="920"/>
        <v/>
      </c>
      <c r="DR396" t="str">
        <f t="shared" si="921"/>
        <v/>
      </c>
      <c r="DS396" t="str">
        <f t="shared" si="922"/>
        <v/>
      </c>
      <c r="DT396" t="str">
        <f t="shared" si="923"/>
        <v/>
      </c>
      <c r="DU396">
        <f t="shared" si="924"/>
        <v>0</v>
      </c>
      <c r="DV396">
        <f t="shared" si="925"/>
        <v>0</v>
      </c>
      <c r="DW396">
        <f t="shared" si="926"/>
        <v>0</v>
      </c>
      <c r="DX396" t="str">
        <f t="shared" si="927"/>
        <v/>
      </c>
      <c r="DY396" t="str">
        <f t="shared" si="928"/>
        <v/>
      </c>
      <c r="DZ396" t="str">
        <f t="shared" si="929"/>
        <v/>
      </c>
      <c r="EA396" s="5">
        <f t="shared" si="930"/>
        <v>0</v>
      </c>
      <c r="EB396" s="3">
        <f t="shared" si="931"/>
        <v>0</v>
      </c>
    </row>
    <row r="397" spans="2:132" x14ac:dyDescent="0.2">
      <c r="B397" s="25">
        <v>392</v>
      </c>
      <c r="C397" s="26">
        <f>Zisk!D411</f>
        <v>0</v>
      </c>
      <c r="D397">
        <f>Zisk!E411</f>
        <v>0</v>
      </c>
      <c r="E397" s="66" t="str">
        <f t="shared" si="818"/>
        <v/>
      </c>
      <c r="F397" t="str">
        <f t="shared" si="819"/>
        <v/>
      </c>
      <c r="G397" s="66" t="str">
        <f t="shared" si="820"/>
        <v/>
      </c>
      <c r="H397" s="25"/>
      <c r="I397" s="25"/>
      <c r="J397">
        <f>VstupniParametry_SKRYT!$D$5</f>
        <v>0.02</v>
      </c>
      <c r="K397">
        <f>VstupniParametry_SKRYT!$D$6</f>
        <v>0.06</v>
      </c>
      <c r="L397">
        <f>VstupniParametry_SKRYT!$D$7</f>
        <v>0.06</v>
      </c>
      <c r="M397">
        <f>VstupniParametry_SKRYT!$D$8</f>
        <v>0.06</v>
      </c>
      <c r="N397">
        <f>VstupniParametry_SKRYT!$D$9</f>
        <v>1.7999999999999999E-2</v>
      </c>
      <c r="O397" s="27">
        <f>VstupniParametry_SKRYT!$D$10</f>
        <v>0.01</v>
      </c>
      <c r="P397" s="27">
        <f>VstupniParametry_SKRYT!$D$11</f>
        <v>0.01</v>
      </c>
      <c r="Q397" s="27">
        <f>VstupniParametry_SKRYT!$D$12</f>
        <v>0.01</v>
      </c>
      <c r="R397" s="27">
        <f>VstupniParametry_SKRYT!$D$13</f>
        <v>0.01</v>
      </c>
      <c r="S397" s="27">
        <f>VstupniParametry_SKRYT!$D$14</f>
        <v>0.01</v>
      </c>
      <c r="T397">
        <f t="shared" si="821"/>
        <v>0</v>
      </c>
      <c r="U397">
        <f t="shared" si="822"/>
        <v>0</v>
      </c>
      <c r="V397">
        <f t="shared" si="823"/>
        <v>0</v>
      </c>
      <c r="W397">
        <f t="shared" si="824"/>
        <v>0</v>
      </c>
      <c r="X397">
        <f t="shared" si="825"/>
        <v>0</v>
      </c>
      <c r="Y397">
        <f t="shared" si="826"/>
        <v>0</v>
      </c>
      <c r="Z397">
        <f t="shared" si="827"/>
        <v>0</v>
      </c>
      <c r="AA397">
        <f t="shared" si="828"/>
        <v>0</v>
      </c>
      <c r="AB397">
        <f t="shared" si="829"/>
        <v>0</v>
      </c>
      <c r="AC397">
        <f t="shared" si="830"/>
        <v>0</v>
      </c>
      <c r="AD397">
        <f t="shared" si="831"/>
        <v>0</v>
      </c>
      <c r="AE397">
        <f t="shared" si="832"/>
        <v>0</v>
      </c>
      <c r="AF397">
        <f t="shared" si="833"/>
        <v>0</v>
      </c>
      <c r="AG397">
        <f t="shared" si="834"/>
        <v>0</v>
      </c>
      <c r="AH397">
        <f t="shared" si="835"/>
        <v>0</v>
      </c>
      <c r="AI397">
        <f t="shared" si="836"/>
        <v>0</v>
      </c>
      <c r="AJ397">
        <f t="shared" si="837"/>
        <v>0</v>
      </c>
      <c r="AK397">
        <f t="shared" si="838"/>
        <v>0</v>
      </c>
      <c r="AL397">
        <f t="shared" si="839"/>
        <v>0</v>
      </c>
      <c r="AM397">
        <f t="shared" si="840"/>
        <v>0</v>
      </c>
      <c r="AN397">
        <f t="shared" si="841"/>
        <v>0</v>
      </c>
      <c r="AO397">
        <f t="shared" si="842"/>
        <v>0</v>
      </c>
      <c r="AP397">
        <f t="shared" si="843"/>
        <v>0</v>
      </c>
      <c r="AQ397">
        <f t="shared" si="844"/>
        <v>0</v>
      </c>
      <c r="AR397">
        <f t="shared" si="845"/>
        <v>0</v>
      </c>
      <c r="AS397">
        <f t="shared" si="846"/>
        <v>0</v>
      </c>
      <c r="AT397">
        <f t="shared" si="816"/>
        <v>0</v>
      </c>
      <c r="AU397">
        <f t="shared" si="847"/>
        <v>0</v>
      </c>
      <c r="AV397">
        <f t="shared" si="848"/>
        <v>0</v>
      </c>
      <c r="AW397">
        <f t="shared" si="817"/>
        <v>0</v>
      </c>
      <c r="AX397">
        <f t="shared" si="849"/>
        <v>0</v>
      </c>
      <c r="AY397">
        <f t="shared" si="850"/>
        <v>0</v>
      </c>
      <c r="AZ397">
        <f t="shared" si="851"/>
        <v>0</v>
      </c>
      <c r="BA397">
        <f t="shared" si="852"/>
        <v>0</v>
      </c>
      <c r="BB397">
        <f t="shared" si="853"/>
        <v>0</v>
      </c>
      <c r="BC397">
        <f t="shared" si="854"/>
        <v>0</v>
      </c>
      <c r="BD397">
        <f t="shared" si="855"/>
        <v>0</v>
      </c>
      <c r="BE397">
        <f t="shared" si="856"/>
        <v>0</v>
      </c>
      <c r="BF397">
        <f t="shared" si="857"/>
        <v>0</v>
      </c>
      <c r="BG397">
        <f t="shared" si="858"/>
        <v>0</v>
      </c>
      <c r="BH397">
        <f t="shared" si="859"/>
        <v>0</v>
      </c>
      <c r="BI397">
        <f t="shared" si="860"/>
        <v>0</v>
      </c>
      <c r="BJ397">
        <f t="shared" si="861"/>
        <v>0</v>
      </c>
      <c r="BK397">
        <f t="shared" si="862"/>
        <v>0</v>
      </c>
      <c r="BL397">
        <f t="shared" si="863"/>
        <v>0</v>
      </c>
      <c r="BM397">
        <f t="shared" si="864"/>
        <v>0</v>
      </c>
      <c r="BN397">
        <f t="shared" si="865"/>
        <v>0</v>
      </c>
      <c r="BO397">
        <f t="shared" si="866"/>
        <v>0</v>
      </c>
      <c r="BP397">
        <f t="shared" si="867"/>
        <v>0</v>
      </c>
      <c r="BQ397">
        <f t="shared" si="868"/>
        <v>0</v>
      </c>
      <c r="BR397">
        <f t="shared" si="869"/>
        <v>0</v>
      </c>
      <c r="BS397">
        <f t="shared" si="870"/>
        <v>0</v>
      </c>
      <c r="BT397">
        <f t="shared" si="871"/>
        <v>0</v>
      </c>
      <c r="BU397">
        <f t="shared" si="872"/>
        <v>0</v>
      </c>
      <c r="BV397">
        <f t="shared" si="873"/>
        <v>0</v>
      </c>
      <c r="BW397">
        <f t="shared" si="874"/>
        <v>0</v>
      </c>
      <c r="BX397">
        <f t="shared" si="875"/>
        <v>0</v>
      </c>
      <c r="BY397">
        <f t="shared" si="876"/>
        <v>0</v>
      </c>
      <c r="BZ397">
        <f t="shared" si="877"/>
        <v>0</v>
      </c>
      <c r="CA397">
        <f t="shared" si="878"/>
        <v>0</v>
      </c>
      <c r="CB397">
        <f t="shared" si="879"/>
        <v>0</v>
      </c>
      <c r="CC397">
        <f t="shared" si="880"/>
        <v>0</v>
      </c>
      <c r="CD397">
        <f t="shared" si="881"/>
        <v>0</v>
      </c>
      <c r="CE397">
        <f t="shared" si="882"/>
        <v>0</v>
      </c>
      <c r="CF397">
        <f t="shared" si="883"/>
        <v>0</v>
      </c>
      <c r="CG397">
        <f t="shared" si="884"/>
        <v>0</v>
      </c>
      <c r="CH397">
        <f t="shared" si="885"/>
        <v>0</v>
      </c>
      <c r="CI397">
        <f t="shared" si="886"/>
        <v>0</v>
      </c>
      <c r="CJ397">
        <f t="shared" si="887"/>
        <v>0</v>
      </c>
      <c r="CK397">
        <f t="shared" si="888"/>
        <v>0</v>
      </c>
      <c r="CL397" t="str">
        <f t="shared" si="889"/>
        <v/>
      </c>
      <c r="CM397" t="str">
        <f t="shared" si="890"/>
        <v/>
      </c>
      <c r="CN397" t="str">
        <f t="shared" si="891"/>
        <v/>
      </c>
      <c r="CO397" t="str">
        <f t="shared" si="892"/>
        <v/>
      </c>
      <c r="CP397" t="str">
        <f t="shared" si="893"/>
        <v/>
      </c>
      <c r="CQ397" t="str">
        <f t="shared" si="894"/>
        <v/>
      </c>
      <c r="CR397" t="str">
        <f t="shared" si="895"/>
        <v/>
      </c>
      <c r="CS397" t="str">
        <f t="shared" si="896"/>
        <v/>
      </c>
      <c r="CT397" t="str">
        <f t="shared" si="897"/>
        <v/>
      </c>
      <c r="CU397" t="str">
        <f t="shared" si="898"/>
        <v/>
      </c>
      <c r="CV397" t="str">
        <f t="shared" si="899"/>
        <v/>
      </c>
      <c r="CW397" t="str">
        <f t="shared" si="900"/>
        <v/>
      </c>
      <c r="CX397" t="str">
        <f t="shared" si="901"/>
        <v/>
      </c>
      <c r="CY397" t="str">
        <f t="shared" si="902"/>
        <v/>
      </c>
      <c r="CZ397" t="str">
        <f t="shared" si="903"/>
        <v/>
      </c>
      <c r="DA397" t="str">
        <f t="shared" si="904"/>
        <v/>
      </c>
      <c r="DB397" t="str">
        <f t="shared" si="905"/>
        <v/>
      </c>
      <c r="DC397" t="str">
        <f t="shared" si="906"/>
        <v/>
      </c>
      <c r="DD397" t="str">
        <f t="shared" si="907"/>
        <v/>
      </c>
      <c r="DE397" t="str">
        <f t="shared" si="908"/>
        <v/>
      </c>
      <c r="DF397" t="str">
        <f t="shared" si="909"/>
        <v/>
      </c>
      <c r="DG397" t="str">
        <f t="shared" si="910"/>
        <v/>
      </c>
      <c r="DH397" t="str">
        <f t="shared" si="911"/>
        <v/>
      </c>
      <c r="DI397" t="str">
        <f t="shared" si="912"/>
        <v/>
      </c>
      <c r="DJ397" t="str">
        <f t="shared" si="913"/>
        <v/>
      </c>
      <c r="DK397" t="str">
        <f t="shared" si="914"/>
        <v/>
      </c>
      <c r="DL397" t="str">
        <f t="shared" si="915"/>
        <v/>
      </c>
      <c r="DM397" t="str">
        <f t="shared" si="916"/>
        <v/>
      </c>
      <c r="DN397" t="str">
        <f t="shared" si="917"/>
        <v/>
      </c>
      <c r="DO397" t="str">
        <f t="shared" si="918"/>
        <v/>
      </c>
      <c r="DP397" t="str">
        <f t="shared" si="919"/>
        <v/>
      </c>
      <c r="DQ397" t="str">
        <f t="shared" si="920"/>
        <v/>
      </c>
      <c r="DR397" t="str">
        <f t="shared" si="921"/>
        <v/>
      </c>
      <c r="DS397" t="str">
        <f t="shared" si="922"/>
        <v/>
      </c>
      <c r="DT397" t="str">
        <f t="shared" si="923"/>
        <v/>
      </c>
      <c r="DU397">
        <f t="shared" si="924"/>
        <v>0</v>
      </c>
      <c r="DV397">
        <f t="shared" si="925"/>
        <v>0</v>
      </c>
      <c r="DW397">
        <f t="shared" si="926"/>
        <v>0</v>
      </c>
      <c r="DX397" t="str">
        <f t="shared" si="927"/>
        <v/>
      </c>
      <c r="DY397" t="str">
        <f t="shared" si="928"/>
        <v/>
      </c>
      <c r="DZ397" t="str">
        <f t="shared" si="929"/>
        <v/>
      </c>
      <c r="EA397" s="5">
        <f t="shared" si="930"/>
        <v>0</v>
      </c>
      <c r="EB397" s="3">
        <f t="shared" si="931"/>
        <v>0</v>
      </c>
    </row>
    <row r="398" spans="2:132" x14ac:dyDescent="0.2">
      <c r="B398">
        <v>393</v>
      </c>
      <c r="C398" s="3">
        <f>Zisk!D412</f>
        <v>0</v>
      </c>
      <c r="D398">
        <f>Zisk!E412</f>
        <v>0</v>
      </c>
      <c r="E398" s="66" t="str">
        <f t="shared" si="818"/>
        <v/>
      </c>
      <c r="F398" t="str">
        <f t="shared" si="819"/>
        <v/>
      </c>
      <c r="G398" s="66" t="str">
        <f t="shared" si="820"/>
        <v/>
      </c>
      <c r="J398">
        <f>VstupniParametry_SKRYT!$D$5</f>
        <v>0.02</v>
      </c>
      <c r="K398">
        <f>VstupniParametry_SKRYT!$D$6</f>
        <v>0.06</v>
      </c>
      <c r="L398">
        <f>VstupniParametry_SKRYT!$D$7</f>
        <v>0.06</v>
      </c>
      <c r="M398">
        <f>VstupniParametry_SKRYT!$D$8</f>
        <v>0.06</v>
      </c>
      <c r="N398">
        <f>VstupniParametry_SKRYT!$D$9</f>
        <v>1.7999999999999999E-2</v>
      </c>
      <c r="O398" s="27">
        <f>VstupniParametry_SKRYT!$D$10</f>
        <v>0.01</v>
      </c>
      <c r="P398" s="27">
        <f>VstupniParametry_SKRYT!$D$11</f>
        <v>0.01</v>
      </c>
      <c r="Q398" s="27">
        <f>VstupniParametry_SKRYT!$D$12</f>
        <v>0.01</v>
      </c>
      <c r="R398" s="27">
        <f>VstupniParametry_SKRYT!$D$13</f>
        <v>0.01</v>
      </c>
      <c r="S398" s="27">
        <f>VstupniParametry_SKRYT!$D$14</f>
        <v>0.01</v>
      </c>
      <c r="T398">
        <f t="shared" si="821"/>
        <v>0</v>
      </c>
      <c r="U398">
        <f t="shared" si="822"/>
        <v>0</v>
      </c>
      <c r="V398">
        <f t="shared" si="823"/>
        <v>0</v>
      </c>
      <c r="W398">
        <f t="shared" si="824"/>
        <v>0</v>
      </c>
      <c r="X398">
        <f t="shared" si="825"/>
        <v>0</v>
      </c>
      <c r="Y398">
        <f t="shared" si="826"/>
        <v>0</v>
      </c>
      <c r="Z398">
        <f t="shared" si="827"/>
        <v>0</v>
      </c>
      <c r="AA398">
        <f t="shared" si="828"/>
        <v>0</v>
      </c>
      <c r="AB398">
        <f t="shared" si="829"/>
        <v>0</v>
      </c>
      <c r="AC398">
        <f t="shared" si="830"/>
        <v>0</v>
      </c>
      <c r="AD398">
        <f t="shared" si="831"/>
        <v>0</v>
      </c>
      <c r="AE398">
        <f t="shared" si="832"/>
        <v>0</v>
      </c>
      <c r="AF398">
        <f t="shared" si="833"/>
        <v>0</v>
      </c>
      <c r="AG398">
        <f t="shared" si="834"/>
        <v>0</v>
      </c>
      <c r="AH398">
        <f t="shared" si="835"/>
        <v>0</v>
      </c>
      <c r="AI398">
        <f t="shared" si="836"/>
        <v>0</v>
      </c>
      <c r="AJ398">
        <f t="shared" si="837"/>
        <v>0</v>
      </c>
      <c r="AK398">
        <f t="shared" si="838"/>
        <v>0</v>
      </c>
      <c r="AL398">
        <f t="shared" si="839"/>
        <v>0</v>
      </c>
      <c r="AM398">
        <f t="shared" si="840"/>
        <v>0</v>
      </c>
      <c r="AN398">
        <f t="shared" si="841"/>
        <v>0</v>
      </c>
      <c r="AO398">
        <f t="shared" si="842"/>
        <v>0</v>
      </c>
      <c r="AP398">
        <f t="shared" si="843"/>
        <v>0</v>
      </c>
      <c r="AQ398">
        <f t="shared" si="844"/>
        <v>0</v>
      </c>
      <c r="AR398">
        <f t="shared" si="845"/>
        <v>0</v>
      </c>
      <c r="AS398">
        <f t="shared" si="846"/>
        <v>0</v>
      </c>
      <c r="AT398">
        <f t="shared" si="816"/>
        <v>0</v>
      </c>
      <c r="AU398">
        <f t="shared" si="847"/>
        <v>0</v>
      </c>
      <c r="AV398">
        <f t="shared" si="848"/>
        <v>0</v>
      </c>
      <c r="AW398">
        <f t="shared" si="817"/>
        <v>0</v>
      </c>
      <c r="AX398">
        <f t="shared" si="849"/>
        <v>0</v>
      </c>
      <c r="AY398">
        <f t="shared" si="850"/>
        <v>0</v>
      </c>
      <c r="AZ398">
        <f t="shared" si="851"/>
        <v>0</v>
      </c>
      <c r="BA398">
        <f t="shared" si="852"/>
        <v>0</v>
      </c>
      <c r="BB398">
        <f t="shared" si="853"/>
        <v>0</v>
      </c>
      <c r="BC398">
        <f t="shared" si="854"/>
        <v>0</v>
      </c>
      <c r="BD398">
        <f t="shared" si="855"/>
        <v>0</v>
      </c>
      <c r="BE398">
        <f t="shared" si="856"/>
        <v>0</v>
      </c>
      <c r="BF398">
        <f t="shared" si="857"/>
        <v>0</v>
      </c>
      <c r="BG398">
        <f t="shared" si="858"/>
        <v>0</v>
      </c>
      <c r="BH398">
        <f t="shared" si="859"/>
        <v>0</v>
      </c>
      <c r="BI398">
        <f t="shared" si="860"/>
        <v>0</v>
      </c>
      <c r="BJ398">
        <f t="shared" si="861"/>
        <v>0</v>
      </c>
      <c r="BK398">
        <f t="shared" si="862"/>
        <v>0</v>
      </c>
      <c r="BL398">
        <f t="shared" si="863"/>
        <v>0</v>
      </c>
      <c r="BM398">
        <f t="shared" si="864"/>
        <v>0</v>
      </c>
      <c r="BN398">
        <f t="shared" si="865"/>
        <v>0</v>
      </c>
      <c r="BO398">
        <f t="shared" si="866"/>
        <v>0</v>
      </c>
      <c r="BP398">
        <f t="shared" si="867"/>
        <v>0</v>
      </c>
      <c r="BQ398">
        <f t="shared" si="868"/>
        <v>0</v>
      </c>
      <c r="BR398">
        <f t="shared" si="869"/>
        <v>0</v>
      </c>
      <c r="BS398">
        <f t="shared" si="870"/>
        <v>0</v>
      </c>
      <c r="BT398">
        <f t="shared" si="871"/>
        <v>0</v>
      </c>
      <c r="BU398">
        <f t="shared" si="872"/>
        <v>0</v>
      </c>
      <c r="BV398">
        <f t="shared" si="873"/>
        <v>0</v>
      </c>
      <c r="BW398">
        <f t="shared" si="874"/>
        <v>0</v>
      </c>
      <c r="BX398">
        <f t="shared" si="875"/>
        <v>0</v>
      </c>
      <c r="BY398">
        <f t="shared" si="876"/>
        <v>0</v>
      </c>
      <c r="BZ398">
        <f t="shared" si="877"/>
        <v>0</v>
      </c>
      <c r="CA398">
        <f t="shared" si="878"/>
        <v>0</v>
      </c>
      <c r="CB398">
        <f t="shared" si="879"/>
        <v>0</v>
      </c>
      <c r="CC398">
        <f t="shared" si="880"/>
        <v>0</v>
      </c>
      <c r="CD398">
        <f t="shared" si="881"/>
        <v>0</v>
      </c>
      <c r="CE398">
        <f t="shared" si="882"/>
        <v>0</v>
      </c>
      <c r="CF398">
        <f t="shared" si="883"/>
        <v>0</v>
      </c>
      <c r="CG398">
        <f t="shared" si="884"/>
        <v>0</v>
      </c>
      <c r="CH398">
        <f t="shared" si="885"/>
        <v>0</v>
      </c>
      <c r="CI398">
        <f t="shared" si="886"/>
        <v>0</v>
      </c>
      <c r="CJ398">
        <f t="shared" si="887"/>
        <v>0</v>
      </c>
      <c r="CK398">
        <f t="shared" si="888"/>
        <v>0</v>
      </c>
      <c r="CL398" t="str">
        <f t="shared" si="889"/>
        <v/>
      </c>
      <c r="CM398" t="str">
        <f t="shared" si="890"/>
        <v/>
      </c>
      <c r="CN398" t="str">
        <f t="shared" si="891"/>
        <v/>
      </c>
      <c r="CO398" t="str">
        <f t="shared" si="892"/>
        <v/>
      </c>
      <c r="CP398" t="str">
        <f t="shared" si="893"/>
        <v/>
      </c>
      <c r="CQ398" t="str">
        <f t="shared" si="894"/>
        <v/>
      </c>
      <c r="CR398" t="str">
        <f t="shared" si="895"/>
        <v/>
      </c>
      <c r="CS398" t="str">
        <f t="shared" si="896"/>
        <v/>
      </c>
      <c r="CT398" t="str">
        <f t="shared" si="897"/>
        <v/>
      </c>
      <c r="CU398" t="str">
        <f t="shared" si="898"/>
        <v/>
      </c>
      <c r="CV398" t="str">
        <f t="shared" si="899"/>
        <v/>
      </c>
      <c r="CW398" t="str">
        <f t="shared" si="900"/>
        <v/>
      </c>
      <c r="CX398" t="str">
        <f t="shared" si="901"/>
        <v/>
      </c>
      <c r="CY398" t="str">
        <f t="shared" si="902"/>
        <v/>
      </c>
      <c r="CZ398" t="str">
        <f t="shared" si="903"/>
        <v/>
      </c>
      <c r="DA398" t="str">
        <f t="shared" si="904"/>
        <v/>
      </c>
      <c r="DB398" t="str">
        <f t="shared" si="905"/>
        <v/>
      </c>
      <c r="DC398" t="str">
        <f t="shared" si="906"/>
        <v/>
      </c>
      <c r="DD398" t="str">
        <f t="shared" si="907"/>
        <v/>
      </c>
      <c r="DE398" t="str">
        <f t="shared" si="908"/>
        <v/>
      </c>
      <c r="DF398" t="str">
        <f t="shared" si="909"/>
        <v/>
      </c>
      <c r="DG398" t="str">
        <f t="shared" si="910"/>
        <v/>
      </c>
      <c r="DH398" t="str">
        <f t="shared" si="911"/>
        <v/>
      </c>
      <c r="DI398" t="str">
        <f t="shared" si="912"/>
        <v/>
      </c>
      <c r="DJ398" t="str">
        <f t="shared" si="913"/>
        <v/>
      </c>
      <c r="DK398" t="str">
        <f t="shared" si="914"/>
        <v/>
      </c>
      <c r="DL398" t="str">
        <f t="shared" si="915"/>
        <v/>
      </c>
      <c r="DM398" t="str">
        <f t="shared" si="916"/>
        <v/>
      </c>
      <c r="DN398" t="str">
        <f t="shared" si="917"/>
        <v/>
      </c>
      <c r="DO398" t="str">
        <f t="shared" si="918"/>
        <v/>
      </c>
      <c r="DP398" t="str">
        <f t="shared" si="919"/>
        <v/>
      </c>
      <c r="DQ398" t="str">
        <f t="shared" si="920"/>
        <v/>
      </c>
      <c r="DR398" t="str">
        <f t="shared" si="921"/>
        <v/>
      </c>
      <c r="DS398" t="str">
        <f t="shared" si="922"/>
        <v/>
      </c>
      <c r="DT398" t="str">
        <f t="shared" si="923"/>
        <v/>
      </c>
      <c r="DU398">
        <f t="shared" si="924"/>
        <v>0</v>
      </c>
      <c r="DV398">
        <f t="shared" si="925"/>
        <v>0</v>
      </c>
      <c r="DW398">
        <f t="shared" si="926"/>
        <v>0</v>
      </c>
      <c r="DX398" t="str">
        <f t="shared" si="927"/>
        <v/>
      </c>
      <c r="DY398" t="str">
        <f t="shared" si="928"/>
        <v/>
      </c>
      <c r="DZ398" t="str">
        <f t="shared" si="929"/>
        <v/>
      </c>
      <c r="EA398" s="5">
        <f t="shared" si="930"/>
        <v>0</v>
      </c>
      <c r="EB398" s="3">
        <f t="shared" si="931"/>
        <v>0</v>
      </c>
    </row>
    <row r="399" spans="2:132" x14ac:dyDescent="0.2">
      <c r="B399" s="25">
        <v>394</v>
      </c>
      <c r="C399" s="26">
        <f>Zisk!D413</f>
        <v>0</v>
      </c>
      <c r="D399">
        <f>Zisk!E413</f>
        <v>0</v>
      </c>
      <c r="E399" s="66" t="str">
        <f t="shared" si="818"/>
        <v/>
      </c>
      <c r="F399" t="str">
        <f t="shared" si="819"/>
        <v/>
      </c>
      <c r="G399" s="66" t="str">
        <f t="shared" si="820"/>
        <v/>
      </c>
      <c r="H399" s="25"/>
      <c r="I399" s="25"/>
      <c r="J399">
        <f>VstupniParametry_SKRYT!$D$5</f>
        <v>0.02</v>
      </c>
      <c r="K399">
        <f>VstupniParametry_SKRYT!$D$6</f>
        <v>0.06</v>
      </c>
      <c r="L399">
        <f>VstupniParametry_SKRYT!$D$7</f>
        <v>0.06</v>
      </c>
      <c r="M399">
        <f>VstupniParametry_SKRYT!$D$8</f>
        <v>0.06</v>
      </c>
      <c r="N399">
        <f>VstupniParametry_SKRYT!$D$9</f>
        <v>1.7999999999999999E-2</v>
      </c>
      <c r="O399" s="27">
        <f>VstupniParametry_SKRYT!$D$10</f>
        <v>0.01</v>
      </c>
      <c r="P399" s="27">
        <f>VstupniParametry_SKRYT!$D$11</f>
        <v>0.01</v>
      </c>
      <c r="Q399" s="27">
        <f>VstupniParametry_SKRYT!$D$12</f>
        <v>0.01</v>
      </c>
      <c r="R399" s="27">
        <f>VstupniParametry_SKRYT!$D$13</f>
        <v>0.01</v>
      </c>
      <c r="S399" s="27">
        <f>VstupniParametry_SKRYT!$D$14</f>
        <v>0.01</v>
      </c>
      <c r="T399">
        <f t="shared" si="821"/>
        <v>0</v>
      </c>
      <c r="U399">
        <f t="shared" si="822"/>
        <v>0</v>
      </c>
      <c r="V399">
        <f t="shared" si="823"/>
        <v>0</v>
      </c>
      <c r="W399">
        <f t="shared" si="824"/>
        <v>0</v>
      </c>
      <c r="X399">
        <f t="shared" si="825"/>
        <v>0</v>
      </c>
      <c r="Y399">
        <f t="shared" si="826"/>
        <v>0</v>
      </c>
      <c r="Z399">
        <f t="shared" si="827"/>
        <v>0</v>
      </c>
      <c r="AA399">
        <f t="shared" si="828"/>
        <v>0</v>
      </c>
      <c r="AB399">
        <f t="shared" si="829"/>
        <v>0</v>
      </c>
      <c r="AC399">
        <f t="shared" si="830"/>
        <v>0</v>
      </c>
      <c r="AD399">
        <f t="shared" si="831"/>
        <v>0</v>
      </c>
      <c r="AE399">
        <f t="shared" si="832"/>
        <v>0</v>
      </c>
      <c r="AF399">
        <f t="shared" si="833"/>
        <v>0</v>
      </c>
      <c r="AG399">
        <f t="shared" si="834"/>
        <v>0</v>
      </c>
      <c r="AH399">
        <f t="shared" si="835"/>
        <v>0</v>
      </c>
      <c r="AI399">
        <f t="shared" si="836"/>
        <v>0</v>
      </c>
      <c r="AJ399">
        <f t="shared" si="837"/>
        <v>0</v>
      </c>
      <c r="AK399">
        <f t="shared" si="838"/>
        <v>0</v>
      </c>
      <c r="AL399">
        <f t="shared" si="839"/>
        <v>0</v>
      </c>
      <c r="AM399">
        <f t="shared" si="840"/>
        <v>0</v>
      </c>
      <c r="AN399">
        <f t="shared" si="841"/>
        <v>0</v>
      </c>
      <c r="AO399">
        <f t="shared" si="842"/>
        <v>0</v>
      </c>
      <c r="AP399">
        <f t="shared" si="843"/>
        <v>0</v>
      </c>
      <c r="AQ399">
        <f t="shared" si="844"/>
        <v>0</v>
      </c>
      <c r="AR399">
        <f t="shared" si="845"/>
        <v>0</v>
      </c>
      <c r="AS399">
        <f t="shared" si="846"/>
        <v>0</v>
      </c>
      <c r="AT399">
        <f t="shared" si="816"/>
        <v>0</v>
      </c>
      <c r="AU399">
        <f t="shared" si="847"/>
        <v>0</v>
      </c>
      <c r="AV399">
        <f t="shared" si="848"/>
        <v>0</v>
      </c>
      <c r="AW399">
        <f t="shared" si="817"/>
        <v>0</v>
      </c>
      <c r="AX399">
        <f t="shared" si="849"/>
        <v>0</v>
      </c>
      <c r="AY399">
        <f t="shared" si="850"/>
        <v>0</v>
      </c>
      <c r="AZ399">
        <f t="shared" si="851"/>
        <v>0</v>
      </c>
      <c r="BA399">
        <f t="shared" si="852"/>
        <v>0</v>
      </c>
      <c r="BB399">
        <f t="shared" si="853"/>
        <v>0</v>
      </c>
      <c r="BC399">
        <f t="shared" si="854"/>
        <v>0</v>
      </c>
      <c r="BD399">
        <f t="shared" si="855"/>
        <v>0</v>
      </c>
      <c r="BE399">
        <f t="shared" si="856"/>
        <v>0</v>
      </c>
      <c r="BF399">
        <f t="shared" si="857"/>
        <v>0</v>
      </c>
      <c r="BG399">
        <f t="shared" si="858"/>
        <v>0</v>
      </c>
      <c r="BH399">
        <f t="shared" si="859"/>
        <v>0</v>
      </c>
      <c r="BI399">
        <f t="shared" si="860"/>
        <v>0</v>
      </c>
      <c r="BJ399">
        <f t="shared" si="861"/>
        <v>0</v>
      </c>
      <c r="BK399">
        <f t="shared" si="862"/>
        <v>0</v>
      </c>
      <c r="BL399">
        <f t="shared" si="863"/>
        <v>0</v>
      </c>
      <c r="BM399">
        <f t="shared" si="864"/>
        <v>0</v>
      </c>
      <c r="BN399">
        <f t="shared" si="865"/>
        <v>0</v>
      </c>
      <c r="BO399">
        <f t="shared" si="866"/>
        <v>0</v>
      </c>
      <c r="BP399">
        <f t="shared" si="867"/>
        <v>0</v>
      </c>
      <c r="BQ399">
        <f t="shared" si="868"/>
        <v>0</v>
      </c>
      <c r="BR399">
        <f t="shared" si="869"/>
        <v>0</v>
      </c>
      <c r="BS399">
        <f t="shared" si="870"/>
        <v>0</v>
      </c>
      <c r="BT399">
        <f t="shared" si="871"/>
        <v>0</v>
      </c>
      <c r="BU399">
        <f t="shared" si="872"/>
        <v>0</v>
      </c>
      <c r="BV399">
        <f t="shared" si="873"/>
        <v>0</v>
      </c>
      <c r="BW399">
        <f t="shared" si="874"/>
        <v>0</v>
      </c>
      <c r="BX399">
        <f t="shared" si="875"/>
        <v>0</v>
      </c>
      <c r="BY399">
        <f t="shared" si="876"/>
        <v>0</v>
      </c>
      <c r="BZ399">
        <f t="shared" si="877"/>
        <v>0</v>
      </c>
      <c r="CA399">
        <f t="shared" si="878"/>
        <v>0</v>
      </c>
      <c r="CB399">
        <f t="shared" si="879"/>
        <v>0</v>
      </c>
      <c r="CC399">
        <f t="shared" si="880"/>
        <v>0</v>
      </c>
      <c r="CD399">
        <f t="shared" si="881"/>
        <v>0</v>
      </c>
      <c r="CE399">
        <f t="shared" si="882"/>
        <v>0</v>
      </c>
      <c r="CF399">
        <f t="shared" si="883"/>
        <v>0</v>
      </c>
      <c r="CG399">
        <f t="shared" si="884"/>
        <v>0</v>
      </c>
      <c r="CH399">
        <f t="shared" si="885"/>
        <v>0</v>
      </c>
      <c r="CI399">
        <f t="shared" si="886"/>
        <v>0</v>
      </c>
      <c r="CJ399">
        <f t="shared" si="887"/>
        <v>0</v>
      </c>
      <c r="CK399">
        <f t="shared" si="888"/>
        <v>0</v>
      </c>
      <c r="CL399" t="str">
        <f t="shared" si="889"/>
        <v/>
      </c>
      <c r="CM399" t="str">
        <f t="shared" si="890"/>
        <v/>
      </c>
      <c r="CN399" t="str">
        <f t="shared" si="891"/>
        <v/>
      </c>
      <c r="CO399" t="str">
        <f t="shared" si="892"/>
        <v/>
      </c>
      <c r="CP399" t="str">
        <f t="shared" si="893"/>
        <v/>
      </c>
      <c r="CQ399" t="str">
        <f t="shared" si="894"/>
        <v/>
      </c>
      <c r="CR399" t="str">
        <f t="shared" si="895"/>
        <v/>
      </c>
      <c r="CS399" t="str">
        <f t="shared" si="896"/>
        <v/>
      </c>
      <c r="CT399" t="str">
        <f t="shared" si="897"/>
        <v/>
      </c>
      <c r="CU399" t="str">
        <f t="shared" si="898"/>
        <v/>
      </c>
      <c r="CV399" t="str">
        <f t="shared" si="899"/>
        <v/>
      </c>
      <c r="CW399" t="str">
        <f t="shared" si="900"/>
        <v/>
      </c>
      <c r="CX399" t="str">
        <f t="shared" si="901"/>
        <v/>
      </c>
      <c r="CY399" t="str">
        <f t="shared" si="902"/>
        <v/>
      </c>
      <c r="CZ399" t="str">
        <f t="shared" si="903"/>
        <v/>
      </c>
      <c r="DA399" t="str">
        <f t="shared" si="904"/>
        <v/>
      </c>
      <c r="DB399" t="str">
        <f t="shared" si="905"/>
        <v/>
      </c>
      <c r="DC399" t="str">
        <f t="shared" si="906"/>
        <v/>
      </c>
      <c r="DD399" t="str">
        <f t="shared" si="907"/>
        <v/>
      </c>
      <c r="DE399" t="str">
        <f t="shared" si="908"/>
        <v/>
      </c>
      <c r="DF399" t="str">
        <f t="shared" si="909"/>
        <v/>
      </c>
      <c r="DG399" t="str">
        <f t="shared" si="910"/>
        <v/>
      </c>
      <c r="DH399" t="str">
        <f t="shared" si="911"/>
        <v/>
      </c>
      <c r="DI399" t="str">
        <f t="shared" si="912"/>
        <v/>
      </c>
      <c r="DJ399" t="str">
        <f t="shared" si="913"/>
        <v/>
      </c>
      <c r="DK399" t="str">
        <f t="shared" si="914"/>
        <v/>
      </c>
      <c r="DL399" t="str">
        <f t="shared" si="915"/>
        <v/>
      </c>
      <c r="DM399" t="str">
        <f t="shared" si="916"/>
        <v/>
      </c>
      <c r="DN399" t="str">
        <f t="shared" si="917"/>
        <v/>
      </c>
      <c r="DO399" t="str">
        <f t="shared" si="918"/>
        <v/>
      </c>
      <c r="DP399" t="str">
        <f t="shared" si="919"/>
        <v/>
      </c>
      <c r="DQ399" t="str">
        <f t="shared" si="920"/>
        <v/>
      </c>
      <c r="DR399" t="str">
        <f t="shared" si="921"/>
        <v/>
      </c>
      <c r="DS399" t="str">
        <f t="shared" si="922"/>
        <v/>
      </c>
      <c r="DT399" t="str">
        <f t="shared" si="923"/>
        <v/>
      </c>
      <c r="DU399">
        <f t="shared" si="924"/>
        <v>0</v>
      </c>
      <c r="DV399">
        <f t="shared" si="925"/>
        <v>0</v>
      </c>
      <c r="DW399">
        <f t="shared" si="926"/>
        <v>0</v>
      </c>
      <c r="DX399" t="str">
        <f t="shared" si="927"/>
        <v/>
      </c>
      <c r="DY399" t="str">
        <f t="shared" si="928"/>
        <v/>
      </c>
      <c r="DZ399" t="str">
        <f t="shared" si="929"/>
        <v/>
      </c>
      <c r="EA399" s="5">
        <f t="shared" si="930"/>
        <v>0</v>
      </c>
      <c r="EB399" s="3">
        <f t="shared" si="931"/>
        <v>0</v>
      </c>
    </row>
    <row r="400" spans="2:132" x14ac:dyDescent="0.2">
      <c r="B400">
        <v>395</v>
      </c>
      <c r="C400" s="3">
        <f>Zisk!D414</f>
        <v>0</v>
      </c>
      <c r="D400">
        <f>Zisk!E414</f>
        <v>0</v>
      </c>
      <c r="E400" s="66" t="str">
        <f t="shared" si="818"/>
        <v/>
      </c>
      <c r="F400" t="str">
        <f t="shared" si="819"/>
        <v/>
      </c>
      <c r="G400" s="66" t="str">
        <f t="shared" si="820"/>
        <v/>
      </c>
      <c r="J400">
        <f>VstupniParametry_SKRYT!$D$5</f>
        <v>0.02</v>
      </c>
      <c r="K400">
        <f>VstupniParametry_SKRYT!$D$6</f>
        <v>0.06</v>
      </c>
      <c r="L400">
        <f>VstupniParametry_SKRYT!$D$7</f>
        <v>0.06</v>
      </c>
      <c r="M400">
        <f>VstupniParametry_SKRYT!$D$8</f>
        <v>0.06</v>
      </c>
      <c r="N400">
        <f>VstupniParametry_SKRYT!$D$9</f>
        <v>1.7999999999999999E-2</v>
      </c>
      <c r="O400" s="27">
        <f>VstupniParametry_SKRYT!$D$10</f>
        <v>0.01</v>
      </c>
      <c r="P400" s="27">
        <f>VstupniParametry_SKRYT!$D$11</f>
        <v>0.01</v>
      </c>
      <c r="Q400" s="27">
        <f>VstupniParametry_SKRYT!$D$12</f>
        <v>0.01</v>
      </c>
      <c r="R400" s="27">
        <f>VstupniParametry_SKRYT!$D$13</f>
        <v>0.01</v>
      </c>
      <c r="S400" s="27">
        <f>VstupniParametry_SKRYT!$D$14</f>
        <v>0.01</v>
      </c>
      <c r="T400">
        <f t="shared" si="821"/>
        <v>0</v>
      </c>
      <c r="U400">
        <f t="shared" si="822"/>
        <v>0</v>
      </c>
      <c r="V400">
        <f t="shared" si="823"/>
        <v>0</v>
      </c>
      <c r="W400">
        <f t="shared" si="824"/>
        <v>0</v>
      </c>
      <c r="X400">
        <f t="shared" si="825"/>
        <v>0</v>
      </c>
      <c r="Y400">
        <f t="shared" si="826"/>
        <v>0</v>
      </c>
      <c r="Z400">
        <f t="shared" si="827"/>
        <v>0</v>
      </c>
      <c r="AA400">
        <f t="shared" si="828"/>
        <v>0</v>
      </c>
      <c r="AB400">
        <f t="shared" si="829"/>
        <v>0</v>
      </c>
      <c r="AC400">
        <f t="shared" si="830"/>
        <v>0</v>
      </c>
      <c r="AD400">
        <f t="shared" si="831"/>
        <v>0</v>
      </c>
      <c r="AE400">
        <f t="shared" si="832"/>
        <v>0</v>
      </c>
      <c r="AF400">
        <f t="shared" si="833"/>
        <v>0</v>
      </c>
      <c r="AG400">
        <f t="shared" si="834"/>
        <v>0</v>
      </c>
      <c r="AH400">
        <f t="shared" si="835"/>
        <v>0</v>
      </c>
      <c r="AI400">
        <f t="shared" si="836"/>
        <v>0</v>
      </c>
      <c r="AJ400">
        <f t="shared" si="837"/>
        <v>0</v>
      </c>
      <c r="AK400">
        <f t="shared" si="838"/>
        <v>0</v>
      </c>
      <c r="AL400">
        <f t="shared" si="839"/>
        <v>0</v>
      </c>
      <c r="AM400">
        <f t="shared" si="840"/>
        <v>0</v>
      </c>
      <c r="AN400">
        <f t="shared" si="841"/>
        <v>0</v>
      </c>
      <c r="AO400">
        <f t="shared" si="842"/>
        <v>0</v>
      </c>
      <c r="AP400">
        <f t="shared" si="843"/>
        <v>0</v>
      </c>
      <c r="AQ400">
        <f t="shared" si="844"/>
        <v>0</v>
      </c>
      <c r="AR400">
        <f t="shared" si="845"/>
        <v>0</v>
      </c>
      <c r="AS400">
        <f t="shared" si="846"/>
        <v>0</v>
      </c>
      <c r="AT400">
        <f t="shared" si="816"/>
        <v>0</v>
      </c>
      <c r="AU400">
        <f t="shared" si="847"/>
        <v>0</v>
      </c>
      <c r="AV400">
        <f t="shared" si="848"/>
        <v>0</v>
      </c>
      <c r="AW400">
        <f t="shared" si="817"/>
        <v>0</v>
      </c>
      <c r="AX400">
        <f t="shared" si="849"/>
        <v>0</v>
      </c>
      <c r="AY400">
        <f t="shared" si="850"/>
        <v>0</v>
      </c>
      <c r="AZ400">
        <f t="shared" si="851"/>
        <v>0</v>
      </c>
      <c r="BA400">
        <f t="shared" si="852"/>
        <v>0</v>
      </c>
      <c r="BB400">
        <f t="shared" si="853"/>
        <v>0</v>
      </c>
      <c r="BC400">
        <f t="shared" si="854"/>
        <v>0</v>
      </c>
      <c r="BD400">
        <f t="shared" si="855"/>
        <v>0</v>
      </c>
      <c r="BE400">
        <f t="shared" si="856"/>
        <v>0</v>
      </c>
      <c r="BF400">
        <f t="shared" si="857"/>
        <v>0</v>
      </c>
      <c r="BG400">
        <f t="shared" si="858"/>
        <v>0</v>
      </c>
      <c r="BH400">
        <f t="shared" si="859"/>
        <v>0</v>
      </c>
      <c r="BI400">
        <f t="shared" si="860"/>
        <v>0</v>
      </c>
      <c r="BJ400">
        <f t="shared" si="861"/>
        <v>0</v>
      </c>
      <c r="BK400">
        <f t="shared" si="862"/>
        <v>0</v>
      </c>
      <c r="BL400">
        <f t="shared" si="863"/>
        <v>0</v>
      </c>
      <c r="BM400">
        <f t="shared" si="864"/>
        <v>0</v>
      </c>
      <c r="BN400">
        <f t="shared" si="865"/>
        <v>0</v>
      </c>
      <c r="BO400">
        <f t="shared" si="866"/>
        <v>0</v>
      </c>
      <c r="BP400">
        <f t="shared" si="867"/>
        <v>0</v>
      </c>
      <c r="BQ400">
        <f t="shared" si="868"/>
        <v>0</v>
      </c>
      <c r="BR400">
        <f t="shared" si="869"/>
        <v>0</v>
      </c>
      <c r="BS400">
        <f t="shared" si="870"/>
        <v>0</v>
      </c>
      <c r="BT400">
        <f t="shared" si="871"/>
        <v>0</v>
      </c>
      <c r="BU400">
        <f t="shared" si="872"/>
        <v>0</v>
      </c>
      <c r="BV400">
        <f t="shared" si="873"/>
        <v>0</v>
      </c>
      <c r="BW400">
        <f t="shared" si="874"/>
        <v>0</v>
      </c>
      <c r="BX400">
        <f t="shared" si="875"/>
        <v>0</v>
      </c>
      <c r="BY400">
        <f t="shared" si="876"/>
        <v>0</v>
      </c>
      <c r="BZ400">
        <f t="shared" si="877"/>
        <v>0</v>
      </c>
      <c r="CA400">
        <f t="shared" si="878"/>
        <v>0</v>
      </c>
      <c r="CB400">
        <f t="shared" si="879"/>
        <v>0</v>
      </c>
      <c r="CC400">
        <f t="shared" si="880"/>
        <v>0</v>
      </c>
      <c r="CD400">
        <f t="shared" si="881"/>
        <v>0</v>
      </c>
      <c r="CE400">
        <f t="shared" si="882"/>
        <v>0</v>
      </c>
      <c r="CF400">
        <f t="shared" si="883"/>
        <v>0</v>
      </c>
      <c r="CG400">
        <f t="shared" si="884"/>
        <v>0</v>
      </c>
      <c r="CH400">
        <f t="shared" si="885"/>
        <v>0</v>
      </c>
      <c r="CI400">
        <f t="shared" si="886"/>
        <v>0</v>
      </c>
      <c r="CJ400">
        <f t="shared" si="887"/>
        <v>0</v>
      </c>
      <c r="CK400">
        <f t="shared" si="888"/>
        <v>0</v>
      </c>
      <c r="CL400" t="str">
        <f t="shared" si="889"/>
        <v/>
      </c>
      <c r="CM400" t="str">
        <f t="shared" si="890"/>
        <v/>
      </c>
      <c r="CN400" t="str">
        <f t="shared" si="891"/>
        <v/>
      </c>
      <c r="CO400" t="str">
        <f t="shared" si="892"/>
        <v/>
      </c>
      <c r="CP400" t="str">
        <f t="shared" si="893"/>
        <v/>
      </c>
      <c r="CQ400" t="str">
        <f t="shared" si="894"/>
        <v/>
      </c>
      <c r="CR400" t="str">
        <f t="shared" si="895"/>
        <v/>
      </c>
      <c r="CS400" t="str">
        <f t="shared" si="896"/>
        <v/>
      </c>
      <c r="CT400" t="str">
        <f t="shared" si="897"/>
        <v/>
      </c>
      <c r="CU400" t="str">
        <f t="shared" si="898"/>
        <v/>
      </c>
      <c r="CV400" t="str">
        <f t="shared" si="899"/>
        <v/>
      </c>
      <c r="CW400" t="str">
        <f t="shared" si="900"/>
        <v/>
      </c>
      <c r="CX400" t="str">
        <f t="shared" si="901"/>
        <v/>
      </c>
      <c r="CY400" t="str">
        <f t="shared" si="902"/>
        <v/>
      </c>
      <c r="CZ400" t="str">
        <f t="shared" si="903"/>
        <v/>
      </c>
      <c r="DA400" t="str">
        <f t="shared" si="904"/>
        <v/>
      </c>
      <c r="DB400" t="str">
        <f t="shared" si="905"/>
        <v/>
      </c>
      <c r="DC400" t="str">
        <f t="shared" si="906"/>
        <v/>
      </c>
      <c r="DD400" t="str">
        <f t="shared" si="907"/>
        <v/>
      </c>
      <c r="DE400" t="str">
        <f t="shared" si="908"/>
        <v/>
      </c>
      <c r="DF400" t="str">
        <f t="shared" si="909"/>
        <v/>
      </c>
      <c r="DG400" t="str">
        <f t="shared" si="910"/>
        <v/>
      </c>
      <c r="DH400" t="str">
        <f t="shared" si="911"/>
        <v/>
      </c>
      <c r="DI400" t="str">
        <f t="shared" si="912"/>
        <v/>
      </c>
      <c r="DJ400" t="str">
        <f t="shared" si="913"/>
        <v/>
      </c>
      <c r="DK400" t="str">
        <f t="shared" si="914"/>
        <v/>
      </c>
      <c r="DL400" t="str">
        <f t="shared" si="915"/>
        <v/>
      </c>
      <c r="DM400" t="str">
        <f t="shared" si="916"/>
        <v/>
      </c>
      <c r="DN400" t="str">
        <f t="shared" si="917"/>
        <v/>
      </c>
      <c r="DO400" t="str">
        <f t="shared" si="918"/>
        <v/>
      </c>
      <c r="DP400" t="str">
        <f t="shared" si="919"/>
        <v/>
      </c>
      <c r="DQ400" t="str">
        <f t="shared" si="920"/>
        <v/>
      </c>
      <c r="DR400" t="str">
        <f t="shared" si="921"/>
        <v/>
      </c>
      <c r="DS400" t="str">
        <f t="shared" si="922"/>
        <v/>
      </c>
      <c r="DT400" t="str">
        <f t="shared" si="923"/>
        <v/>
      </c>
      <c r="DU400">
        <f t="shared" si="924"/>
        <v>0</v>
      </c>
      <c r="DV400">
        <f t="shared" si="925"/>
        <v>0</v>
      </c>
      <c r="DW400">
        <f t="shared" si="926"/>
        <v>0</v>
      </c>
      <c r="DX400" t="str">
        <f t="shared" si="927"/>
        <v/>
      </c>
      <c r="DY400" t="str">
        <f t="shared" si="928"/>
        <v/>
      </c>
      <c r="DZ400" t="str">
        <f t="shared" si="929"/>
        <v/>
      </c>
      <c r="EA400" s="5">
        <f t="shared" si="930"/>
        <v>0</v>
      </c>
      <c r="EB400" s="3">
        <f t="shared" si="931"/>
        <v>0</v>
      </c>
    </row>
    <row r="401" spans="2:132" x14ac:dyDescent="0.2">
      <c r="B401" s="25">
        <v>396</v>
      </c>
      <c r="C401" s="26">
        <f>Zisk!D415</f>
        <v>0</v>
      </c>
      <c r="D401">
        <f>Zisk!E415</f>
        <v>0</v>
      </c>
      <c r="E401" s="66" t="str">
        <f t="shared" si="818"/>
        <v/>
      </c>
      <c r="F401" t="str">
        <f t="shared" si="819"/>
        <v/>
      </c>
      <c r="G401" s="66" t="str">
        <f t="shared" si="820"/>
        <v/>
      </c>
      <c r="H401" s="25"/>
      <c r="I401" s="25"/>
      <c r="J401">
        <f>VstupniParametry_SKRYT!$D$5</f>
        <v>0.02</v>
      </c>
      <c r="K401">
        <f>VstupniParametry_SKRYT!$D$6</f>
        <v>0.06</v>
      </c>
      <c r="L401">
        <f>VstupniParametry_SKRYT!$D$7</f>
        <v>0.06</v>
      </c>
      <c r="M401">
        <f>VstupniParametry_SKRYT!$D$8</f>
        <v>0.06</v>
      </c>
      <c r="N401">
        <f>VstupniParametry_SKRYT!$D$9</f>
        <v>1.7999999999999999E-2</v>
      </c>
      <c r="O401" s="27">
        <f>VstupniParametry_SKRYT!$D$10</f>
        <v>0.01</v>
      </c>
      <c r="P401" s="27">
        <f>VstupniParametry_SKRYT!$D$11</f>
        <v>0.01</v>
      </c>
      <c r="Q401" s="27">
        <f>VstupniParametry_SKRYT!$D$12</f>
        <v>0.01</v>
      </c>
      <c r="R401" s="27">
        <f>VstupniParametry_SKRYT!$D$13</f>
        <v>0.01</v>
      </c>
      <c r="S401" s="27">
        <f>VstupniParametry_SKRYT!$D$14</f>
        <v>0.01</v>
      </c>
      <c r="T401">
        <f t="shared" si="821"/>
        <v>0</v>
      </c>
      <c r="U401">
        <f t="shared" si="822"/>
        <v>0</v>
      </c>
      <c r="V401">
        <f t="shared" si="823"/>
        <v>0</v>
      </c>
      <c r="W401">
        <f t="shared" si="824"/>
        <v>0</v>
      </c>
      <c r="X401">
        <f t="shared" si="825"/>
        <v>0</v>
      </c>
      <c r="Y401">
        <f t="shared" si="826"/>
        <v>0</v>
      </c>
      <c r="Z401">
        <f t="shared" si="827"/>
        <v>0</v>
      </c>
      <c r="AA401">
        <f t="shared" si="828"/>
        <v>0</v>
      </c>
      <c r="AB401">
        <f t="shared" si="829"/>
        <v>0</v>
      </c>
      <c r="AC401">
        <f t="shared" si="830"/>
        <v>0</v>
      </c>
      <c r="AD401">
        <f t="shared" si="831"/>
        <v>0</v>
      </c>
      <c r="AE401">
        <f t="shared" si="832"/>
        <v>0</v>
      </c>
      <c r="AF401">
        <f t="shared" si="833"/>
        <v>0</v>
      </c>
      <c r="AG401">
        <f t="shared" si="834"/>
        <v>0</v>
      </c>
      <c r="AH401">
        <f t="shared" si="835"/>
        <v>0</v>
      </c>
      <c r="AI401">
        <f t="shared" si="836"/>
        <v>0</v>
      </c>
      <c r="AJ401">
        <f t="shared" si="837"/>
        <v>0</v>
      </c>
      <c r="AK401">
        <f t="shared" si="838"/>
        <v>0</v>
      </c>
      <c r="AL401">
        <f t="shared" si="839"/>
        <v>0</v>
      </c>
      <c r="AM401">
        <f t="shared" si="840"/>
        <v>0</v>
      </c>
      <c r="AN401">
        <f t="shared" si="841"/>
        <v>0</v>
      </c>
      <c r="AO401">
        <f t="shared" si="842"/>
        <v>0</v>
      </c>
      <c r="AP401">
        <f t="shared" si="843"/>
        <v>0</v>
      </c>
      <c r="AQ401">
        <f t="shared" si="844"/>
        <v>0</v>
      </c>
      <c r="AR401">
        <f t="shared" si="845"/>
        <v>0</v>
      </c>
      <c r="AS401">
        <f t="shared" si="846"/>
        <v>0</v>
      </c>
      <c r="AT401">
        <f t="shared" si="816"/>
        <v>0</v>
      </c>
      <c r="AU401">
        <f t="shared" si="847"/>
        <v>0</v>
      </c>
      <c r="AV401">
        <f t="shared" si="848"/>
        <v>0</v>
      </c>
      <c r="AW401">
        <f t="shared" si="817"/>
        <v>0</v>
      </c>
      <c r="AX401">
        <f t="shared" si="849"/>
        <v>0</v>
      </c>
      <c r="AY401">
        <f t="shared" si="850"/>
        <v>0</v>
      </c>
      <c r="AZ401">
        <f t="shared" si="851"/>
        <v>0</v>
      </c>
      <c r="BA401">
        <f t="shared" si="852"/>
        <v>0</v>
      </c>
      <c r="BB401">
        <f t="shared" si="853"/>
        <v>0</v>
      </c>
      <c r="BC401">
        <f t="shared" si="854"/>
        <v>0</v>
      </c>
      <c r="BD401">
        <f t="shared" si="855"/>
        <v>0</v>
      </c>
      <c r="BE401">
        <f t="shared" si="856"/>
        <v>0</v>
      </c>
      <c r="BF401">
        <f t="shared" si="857"/>
        <v>0</v>
      </c>
      <c r="BG401">
        <f t="shared" si="858"/>
        <v>0</v>
      </c>
      <c r="BH401">
        <f t="shared" si="859"/>
        <v>0</v>
      </c>
      <c r="BI401">
        <f t="shared" si="860"/>
        <v>0</v>
      </c>
      <c r="BJ401">
        <f t="shared" si="861"/>
        <v>0</v>
      </c>
      <c r="BK401">
        <f t="shared" si="862"/>
        <v>0</v>
      </c>
      <c r="BL401">
        <f t="shared" si="863"/>
        <v>0</v>
      </c>
      <c r="BM401">
        <f t="shared" si="864"/>
        <v>0</v>
      </c>
      <c r="BN401">
        <f t="shared" si="865"/>
        <v>0</v>
      </c>
      <c r="BO401">
        <f t="shared" si="866"/>
        <v>0</v>
      </c>
      <c r="BP401">
        <f t="shared" si="867"/>
        <v>0</v>
      </c>
      <c r="BQ401">
        <f t="shared" si="868"/>
        <v>0</v>
      </c>
      <c r="BR401">
        <f t="shared" si="869"/>
        <v>0</v>
      </c>
      <c r="BS401">
        <f t="shared" si="870"/>
        <v>0</v>
      </c>
      <c r="BT401">
        <f t="shared" si="871"/>
        <v>0</v>
      </c>
      <c r="BU401">
        <f t="shared" si="872"/>
        <v>0</v>
      </c>
      <c r="BV401">
        <f t="shared" si="873"/>
        <v>0</v>
      </c>
      <c r="BW401">
        <f t="shared" si="874"/>
        <v>0</v>
      </c>
      <c r="BX401">
        <f t="shared" si="875"/>
        <v>0</v>
      </c>
      <c r="BY401">
        <f t="shared" si="876"/>
        <v>0</v>
      </c>
      <c r="BZ401">
        <f t="shared" si="877"/>
        <v>0</v>
      </c>
      <c r="CA401">
        <f t="shared" si="878"/>
        <v>0</v>
      </c>
      <c r="CB401">
        <f t="shared" si="879"/>
        <v>0</v>
      </c>
      <c r="CC401">
        <f t="shared" si="880"/>
        <v>0</v>
      </c>
      <c r="CD401">
        <f t="shared" si="881"/>
        <v>0</v>
      </c>
      <c r="CE401">
        <f t="shared" si="882"/>
        <v>0</v>
      </c>
      <c r="CF401">
        <f t="shared" si="883"/>
        <v>0</v>
      </c>
      <c r="CG401">
        <f t="shared" si="884"/>
        <v>0</v>
      </c>
      <c r="CH401">
        <f t="shared" si="885"/>
        <v>0</v>
      </c>
      <c r="CI401">
        <f t="shared" si="886"/>
        <v>0</v>
      </c>
      <c r="CJ401">
        <f t="shared" si="887"/>
        <v>0</v>
      </c>
      <c r="CK401">
        <f t="shared" si="888"/>
        <v>0</v>
      </c>
      <c r="CL401" t="str">
        <f t="shared" si="889"/>
        <v/>
      </c>
      <c r="CM401" t="str">
        <f t="shared" si="890"/>
        <v/>
      </c>
      <c r="CN401" t="str">
        <f t="shared" si="891"/>
        <v/>
      </c>
      <c r="CO401" t="str">
        <f t="shared" si="892"/>
        <v/>
      </c>
      <c r="CP401" t="str">
        <f t="shared" si="893"/>
        <v/>
      </c>
      <c r="CQ401" t="str">
        <f t="shared" si="894"/>
        <v/>
      </c>
      <c r="CR401" t="str">
        <f t="shared" si="895"/>
        <v/>
      </c>
      <c r="CS401" t="str">
        <f t="shared" si="896"/>
        <v/>
      </c>
      <c r="CT401" t="str">
        <f t="shared" si="897"/>
        <v/>
      </c>
      <c r="CU401" t="str">
        <f t="shared" si="898"/>
        <v/>
      </c>
      <c r="CV401" t="str">
        <f t="shared" si="899"/>
        <v/>
      </c>
      <c r="CW401" t="str">
        <f t="shared" si="900"/>
        <v/>
      </c>
      <c r="CX401" t="str">
        <f t="shared" si="901"/>
        <v/>
      </c>
      <c r="CY401" t="str">
        <f t="shared" si="902"/>
        <v/>
      </c>
      <c r="CZ401" t="str">
        <f t="shared" si="903"/>
        <v/>
      </c>
      <c r="DA401" t="str">
        <f t="shared" si="904"/>
        <v/>
      </c>
      <c r="DB401" t="str">
        <f t="shared" si="905"/>
        <v/>
      </c>
      <c r="DC401" t="str">
        <f t="shared" si="906"/>
        <v/>
      </c>
      <c r="DD401" t="str">
        <f t="shared" si="907"/>
        <v/>
      </c>
      <c r="DE401" t="str">
        <f t="shared" si="908"/>
        <v/>
      </c>
      <c r="DF401" t="str">
        <f t="shared" si="909"/>
        <v/>
      </c>
      <c r="DG401" t="str">
        <f t="shared" si="910"/>
        <v/>
      </c>
      <c r="DH401" t="str">
        <f t="shared" si="911"/>
        <v/>
      </c>
      <c r="DI401" t="str">
        <f t="shared" si="912"/>
        <v/>
      </c>
      <c r="DJ401" t="str">
        <f t="shared" si="913"/>
        <v/>
      </c>
      <c r="DK401" t="str">
        <f t="shared" si="914"/>
        <v/>
      </c>
      <c r="DL401" t="str">
        <f t="shared" si="915"/>
        <v/>
      </c>
      <c r="DM401" t="str">
        <f t="shared" si="916"/>
        <v/>
      </c>
      <c r="DN401" t="str">
        <f t="shared" si="917"/>
        <v/>
      </c>
      <c r="DO401" t="str">
        <f t="shared" si="918"/>
        <v/>
      </c>
      <c r="DP401" t="str">
        <f t="shared" si="919"/>
        <v/>
      </c>
      <c r="DQ401" t="str">
        <f t="shared" si="920"/>
        <v/>
      </c>
      <c r="DR401" t="str">
        <f t="shared" si="921"/>
        <v/>
      </c>
      <c r="DS401" t="str">
        <f t="shared" si="922"/>
        <v/>
      </c>
      <c r="DT401" t="str">
        <f t="shared" si="923"/>
        <v/>
      </c>
      <c r="DU401">
        <f t="shared" si="924"/>
        <v>0</v>
      </c>
      <c r="DV401">
        <f t="shared" si="925"/>
        <v>0</v>
      </c>
      <c r="DW401">
        <f t="shared" si="926"/>
        <v>0</v>
      </c>
      <c r="DX401" t="str">
        <f t="shared" si="927"/>
        <v/>
      </c>
      <c r="DY401" t="str">
        <f t="shared" si="928"/>
        <v/>
      </c>
      <c r="DZ401" t="str">
        <f t="shared" si="929"/>
        <v/>
      </c>
      <c r="EA401" s="5">
        <f t="shared" si="930"/>
        <v>0</v>
      </c>
      <c r="EB401" s="3">
        <f t="shared" si="931"/>
        <v>0</v>
      </c>
    </row>
    <row r="402" spans="2:132" x14ac:dyDescent="0.2">
      <c r="B402">
        <v>397</v>
      </c>
      <c r="C402" s="3">
        <f>Zisk!D416</f>
        <v>0</v>
      </c>
      <c r="D402">
        <f>Zisk!E416</f>
        <v>0</v>
      </c>
      <c r="E402" s="66" t="str">
        <f t="shared" si="818"/>
        <v/>
      </c>
      <c r="F402" t="str">
        <f t="shared" si="819"/>
        <v/>
      </c>
      <c r="G402" s="66" t="str">
        <f t="shared" si="820"/>
        <v/>
      </c>
      <c r="J402">
        <f>VstupniParametry_SKRYT!$D$5</f>
        <v>0.02</v>
      </c>
      <c r="K402">
        <f>VstupniParametry_SKRYT!$D$6</f>
        <v>0.06</v>
      </c>
      <c r="L402">
        <f>VstupniParametry_SKRYT!$D$7</f>
        <v>0.06</v>
      </c>
      <c r="M402">
        <f>VstupniParametry_SKRYT!$D$8</f>
        <v>0.06</v>
      </c>
      <c r="N402">
        <f>VstupniParametry_SKRYT!$D$9</f>
        <v>1.7999999999999999E-2</v>
      </c>
      <c r="O402" s="27">
        <f>VstupniParametry_SKRYT!$D$10</f>
        <v>0.01</v>
      </c>
      <c r="P402" s="27">
        <f>VstupniParametry_SKRYT!$D$11</f>
        <v>0.01</v>
      </c>
      <c r="Q402" s="27">
        <f>VstupniParametry_SKRYT!$D$12</f>
        <v>0.01</v>
      </c>
      <c r="R402" s="27">
        <f>VstupniParametry_SKRYT!$D$13</f>
        <v>0.01</v>
      </c>
      <c r="S402" s="27">
        <f>VstupniParametry_SKRYT!$D$14</f>
        <v>0.01</v>
      </c>
      <c r="T402">
        <f t="shared" si="821"/>
        <v>0</v>
      </c>
      <c r="U402">
        <f t="shared" si="822"/>
        <v>0</v>
      </c>
      <c r="V402">
        <f t="shared" si="823"/>
        <v>0</v>
      </c>
      <c r="W402">
        <f t="shared" si="824"/>
        <v>0</v>
      </c>
      <c r="X402">
        <f t="shared" si="825"/>
        <v>0</v>
      </c>
      <c r="Y402">
        <f t="shared" si="826"/>
        <v>0</v>
      </c>
      <c r="Z402">
        <f t="shared" si="827"/>
        <v>0</v>
      </c>
      <c r="AA402">
        <f t="shared" si="828"/>
        <v>0</v>
      </c>
      <c r="AB402">
        <f t="shared" si="829"/>
        <v>0</v>
      </c>
      <c r="AC402">
        <f t="shared" si="830"/>
        <v>0</v>
      </c>
      <c r="AD402">
        <f t="shared" si="831"/>
        <v>0</v>
      </c>
      <c r="AE402">
        <f t="shared" si="832"/>
        <v>0</v>
      </c>
      <c r="AF402">
        <f t="shared" si="833"/>
        <v>0</v>
      </c>
      <c r="AG402">
        <f t="shared" si="834"/>
        <v>0</v>
      </c>
      <c r="AH402">
        <f t="shared" si="835"/>
        <v>0</v>
      </c>
      <c r="AI402">
        <f t="shared" si="836"/>
        <v>0</v>
      </c>
      <c r="AJ402">
        <f t="shared" si="837"/>
        <v>0</v>
      </c>
      <c r="AK402">
        <f t="shared" si="838"/>
        <v>0</v>
      </c>
      <c r="AL402">
        <f t="shared" si="839"/>
        <v>0</v>
      </c>
      <c r="AM402">
        <f t="shared" si="840"/>
        <v>0</v>
      </c>
      <c r="AN402">
        <f t="shared" si="841"/>
        <v>0</v>
      </c>
      <c r="AO402">
        <f t="shared" si="842"/>
        <v>0</v>
      </c>
      <c r="AP402">
        <f t="shared" si="843"/>
        <v>0</v>
      </c>
      <c r="AQ402">
        <f t="shared" si="844"/>
        <v>0</v>
      </c>
      <c r="AR402">
        <f t="shared" si="845"/>
        <v>0</v>
      </c>
      <c r="AS402">
        <f t="shared" si="846"/>
        <v>0</v>
      </c>
      <c r="AT402">
        <f t="shared" si="816"/>
        <v>0</v>
      </c>
      <c r="AU402">
        <f t="shared" si="847"/>
        <v>0</v>
      </c>
      <c r="AV402">
        <f t="shared" si="848"/>
        <v>0</v>
      </c>
      <c r="AW402">
        <f t="shared" si="817"/>
        <v>0</v>
      </c>
      <c r="AX402">
        <f t="shared" si="849"/>
        <v>0</v>
      </c>
      <c r="AY402">
        <f t="shared" si="850"/>
        <v>0</v>
      </c>
      <c r="AZ402">
        <f t="shared" si="851"/>
        <v>0</v>
      </c>
      <c r="BA402">
        <f t="shared" si="852"/>
        <v>0</v>
      </c>
      <c r="BB402">
        <f t="shared" si="853"/>
        <v>0</v>
      </c>
      <c r="BC402">
        <f t="shared" si="854"/>
        <v>0</v>
      </c>
      <c r="BD402">
        <f t="shared" si="855"/>
        <v>0</v>
      </c>
      <c r="BE402">
        <f t="shared" si="856"/>
        <v>0</v>
      </c>
      <c r="BF402">
        <f t="shared" si="857"/>
        <v>0</v>
      </c>
      <c r="BG402">
        <f t="shared" si="858"/>
        <v>0</v>
      </c>
      <c r="BH402">
        <f t="shared" si="859"/>
        <v>0</v>
      </c>
      <c r="BI402">
        <f t="shared" si="860"/>
        <v>0</v>
      </c>
      <c r="BJ402">
        <f t="shared" si="861"/>
        <v>0</v>
      </c>
      <c r="BK402">
        <f t="shared" si="862"/>
        <v>0</v>
      </c>
      <c r="BL402">
        <f t="shared" si="863"/>
        <v>0</v>
      </c>
      <c r="BM402">
        <f t="shared" si="864"/>
        <v>0</v>
      </c>
      <c r="BN402">
        <f t="shared" si="865"/>
        <v>0</v>
      </c>
      <c r="BO402">
        <f t="shared" si="866"/>
        <v>0</v>
      </c>
      <c r="BP402">
        <f t="shared" si="867"/>
        <v>0</v>
      </c>
      <c r="BQ402">
        <f t="shared" si="868"/>
        <v>0</v>
      </c>
      <c r="BR402">
        <f t="shared" si="869"/>
        <v>0</v>
      </c>
      <c r="BS402">
        <f t="shared" si="870"/>
        <v>0</v>
      </c>
      <c r="BT402">
        <f t="shared" si="871"/>
        <v>0</v>
      </c>
      <c r="BU402">
        <f t="shared" si="872"/>
        <v>0</v>
      </c>
      <c r="BV402">
        <f t="shared" si="873"/>
        <v>0</v>
      </c>
      <c r="BW402">
        <f t="shared" si="874"/>
        <v>0</v>
      </c>
      <c r="BX402">
        <f t="shared" si="875"/>
        <v>0</v>
      </c>
      <c r="BY402">
        <f t="shared" si="876"/>
        <v>0</v>
      </c>
      <c r="BZ402">
        <f t="shared" si="877"/>
        <v>0</v>
      </c>
      <c r="CA402">
        <f t="shared" si="878"/>
        <v>0</v>
      </c>
      <c r="CB402">
        <f t="shared" si="879"/>
        <v>0</v>
      </c>
      <c r="CC402">
        <f t="shared" si="880"/>
        <v>0</v>
      </c>
      <c r="CD402">
        <f t="shared" si="881"/>
        <v>0</v>
      </c>
      <c r="CE402">
        <f t="shared" si="882"/>
        <v>0</v>
      </c>
      <c r="CF402">
        <f t="shared" si="883"/>
        <v>0</v>
      </c>
      <c r="CG402">
        <f t="shared" si="884"/>
        <v>0</v>
      </c>
      <c r="CH402">
        <f t="shared" si="885"/>
        <v>0</v>
      </c>
      <c r="CI402">
        <f t="shared" si="886"/>
        <v>0</v>
      </c>
      <c r="CJ402">
        <f t="shared" si="887"/>
        <v>0</v>
      </c>
      <c r="CK402">
        <f t="shared" si="888"/>
        <v>0</v>
      </c>
      <c r="CL402" t="str">
        <f t="shared" si="889"/>
        <v/>
      </c>
      <c r="CM402" t="str">
        <f t="shared" si="890"/>
        <v/>
      </c>
      <c r="CN402" t="str">
        <f t="shared" si="891"/>
        <v/>
      </c>
      <c r="CO402" t="str">
        <f t="shared" si="892"/>
        <v/>
      </c>
      <c r="CP402" t="str">
        <f t="shared" si="893"/>
        <v/>
      </c>
      <c r="CQ402" t="str">
        <f t="shared" si="894"/>
        <v/>
      </c>
      <c r="CR402" t="str">
        <f t="shared" si="895"/>
        <v/>
      </c>
      <c r="CS402" t="str">
        <f t="shared" si="896"/>
        <v/>
      </c>
      <c r="CT402" t="str">
        <f t="shared" si="897"/>
        <v/>
      </c>
      <c r="CU402" t="str">
        <f t="shared" si="898"/>
        <v/>
      </c>
      <c r="CV402" t="str">
        <f t="shared" si="899"/>
        <v/>
      </c>
      <c r="CW402" t="str">
        <f t="shared" si="900"/>
        <v/>
      </c>
      <c r="CX402" t="str">
        <f t="shared" si="901"/>
        <v/>
      </c>
      <c r="CY402" t="str">
        <f t="shared" si="902"/>
        <v/>
      </c>
      <c r="CZ402" t="str">
        <f t="shared" si="903"/>
        <v/>
      </c>
      <c r="DA402" t="str">
        <f t="shared" si="904"/>
        <v/>
      </c>
      <c r="DB402" t="str">
        <f t="shared" si="905"/>
        <v/>
      </c>
      <c r="DC402" t="str">
        <f t="shared" si="906"/>
        <v/>
      </c>
      <c r="DD402" t="str">
        <f t="shared" si="907"/>
        <v/>
      </c>
      <c r="DE402" t="str">
        <f t="shared" si="908"/>
        <v/>
      </c>
      <c r="DF402" t="str">
        <f t="shared" si="909"/>
        <v/>
      </c>
      <c r="DG402" t="str">
        <f t="shared" si="910"/>
        <v/>
      </c>
      <c r="DH402" t="str">
        <f t="shared" si="911"/>
        <v/>
      </c>
      <c r="DI402" t="str">
        <f t="shared" si="912"/>
        <v/>
      </c>
      <c r="DJ402" t="str">
        <f t="shared" si="913"/>
        <v/>
      </c>
      <c r="DK402" t="str">
        <f t="shared" si="914"/>
        <v/>
      </c>
      <c r="DL402" t="str">
        <f t="shared" si="915"/>
        <v/>
      </c>
      <c r="DM402" t="str">
        <f t="shared" si="916"/>
        <v/>
      </c>
      <c r="DN402" t="str">
        <f t="shared" si="917"/>
        <v/>
      </c>
      <c r="DO402" t="str">
        <f t="shared" si="918"/>
        <v/>
      </c>
      <c r="DP402" t="str">
        <f t="shared" si="919"/>
        <v/>
      </c>
      <c r="DQ402" t="str">
        <f t="shared" si="920"/>
        <v/>
      </c>
      <c r="DR402" t="str">
        <f t="shared" si="921"/>
        <v/>
      </c>
      <c r="DS402" t="str">
        <f t="shared" si="922"/>
        <v/>
      </c>
      <c r="DT402" t="str">
        <f t="shared" si="923"/>
        <v/>
      </c>
      <c r="DU402">
        <f t="shared" si="924"/>
        <v>0</v>
      </c>
      <c r="DV402">
        <f t="shared" si="925"/>
        <v>0</v>
      </c>
      <c r="DW402">
        <f t="shared" si="926"/>
        <v>0</v>
      </c>
      <c r="DX402" t="str">
        <f t="shared" si="927"/>
        <v/>
      </c>
      <c r="DY402" t="str">
        <f t="shared" si="928"/>
        <v/>
      </c>
      <c r="DZ402" t="str">
        <f t="shared" si="929"/>
        <v/>
      </c>
      <c r="EA402" s="5">
        <f t="shared" si="930"/>
        <v>0</v>
      </c>
      <c r="EB402" s="3">
        <f t="shared" si="931"/>
        <v>0</v>
      </c>
    </row>
    <row r="403" spans="2:132" x14ac:dyDescent="0.2">
      <c r="B403" s="25">
        <v>398</v>
      </c>
      <c r="C403" s="26">
        <f>Zisk!D417</f>
        <v>0</v>
      </c>
      <c r="D403">
        <f>Zisk!E417</f>
        <v>0</v>
      </c>
      <c r="E403" s="66" t="str">
        <f t="shared" si="818"/>
        <v/>
      </c>
      <c r="F403" t="str">
        <f t="shared" si="819"/>
        <v/>
      </c>
      <c r="G403" s="66" t="str">
        <f t="shared" si="820"/>
        <v/>
      </c>
      <c r="H403" s="25"/>
      <c r="I403" s="25"/>
      <c r="J403">
        <f>VstupniParametry_SKRYT!$D$5</f>
        <v>0.02</v>
      </c>
      <c r="K403">
        <f>VstupniParametry_SKRYT!$D$6</f>
        <v>0.06</v>
      </c>
      <c r="L403">
        <f>VstupniParametry_SKRYT!$D$7</f>
        <v>0.06</v>
      </c>
      <c r="M403">
        <f>VstupniParametry_SKRYT!$D$8</f>
        <v>0.06</v>
      </c>
      <c r="N403">
        <f>VstupniParametry_SKRYT!$D$9</f>
        <v>1.7999999999999999E-2</v>
      </c>
      <c r="O403" s="27">
        <f>VstupniParametry_SKRYT!$D$10</f>
        <v>0.01</v>
      </c>
      <c r="P403" s="27">
        <f>VstupniParametry_SKRYT!$D$11</f>
        <v>0.01</v>
      </c>
      <c r="Q403" s="27">
        <f>VstupniParametry_SKRYT!$D$12</f>
        <v>0.01</v>
      </c>
      <c r="R403" s="27">
        <f>VstupniParametry_SKRYT!$D$13</f>
        <v>0.01</v>
      </c>
      <c r="S403" s="27">
        <f>VstupniParametry_SKRYT!$D$14</f>
        <v>0.01</v>
      </c>
      <c r="T403">
        <f t="shared" si="821"/>
        <v>0</v>
      </c>
      <c r="U403">
        <f t="shared" si="822"/>
        <v>0</v>
      </c>
      <c r="V403">
        <f t="shared" si="823"/>
        <v>0</v>
      </c>
      <c r="W403">
        <f t="shared" si="824"/>
        <v>0</v>
      </c>
      <c r="X403">
        <f t="shared" si="825"/>
        <v>0</v>
      </c>
      <c r="Y403">
        <f t="shared" si="826"/>
        <v>0</v>
      </c>
      <c r="Z403">
        <f t="shared" si="827"/>
        <v>0</v>
      </c>
      <c r="AA403">
        <f t="shared" si="828"/>
        <v>0</v>
      </c>
      <c r="AB403">
        <f t="shared" si="829"/>
        <v>0</v>
      </c>
      <c r="AC403">
        <f t="shared" si="830"/>
        <v>0</v>
      </c>
      <c r="AD403">
        <f t="shared" si="831"/>
        <v>0</v>
      </c>
      <c r="AE403">
        <f t="shared" si="832"/>
        <v>0</v>
      </c>
      <c r="AF403">
        <f t="shared" si="833"/>
        <v>0</v>
      </c>
      <c r="AG403">
        <f t="shared" si="834"/>
        <v>0</v>
      </c>
      <c r="AH403">
        <f t="shared" si="835"/>
        <v>0</v>
      </c>
      <c r="AI403">
        <f t="shared" si="836"/>
        <v>0</v>
      </c>
      <c r="AJ403">
        <f t="shared" si="837"/>
        <v>0</v>
      </c>
      <c r="AK403">
        <f t="shared" si="838"/>
        <v>0</v>
      </c>
      <c r="AL403">
        <f t="shared" si="839"/>
        <v>0</v>
      </c>
      <c r="AM403">
        <f t="shared" si="840"/>
        <v>0</v>
      </c>
      <c r="AN403">
        <f t="shared" si="841"/>
        <v>0</v>
      </c>
      <c r="AO403">
        <f t="shared" si="842"/>
        <v>0</v>
      </c>
      <c r="AP403">
        <f t="shared" si="843"/>
        <v>0</v>
      </c>
      <c r="AQ403">
        <f t="shared" si="844"/>
        <v>0</v>
      </c>
      <c r="AR403">
        <f t="shared" si="845"/>
        <v>0</v>
      </c>
      <c r="AS403">
        <f t="shared" si="846"/>
        <v>0</v>
      </c>
      <c r="AT403">
        <f t="shared" si="816"/>
        <v>0</v>
      </c>
      <c r="AU403">
        <f t="shared" si="847"/>
        <v>0</v>
      </c>
      <c r="AV403">
        <f t="shared" si="848"/>
        <v>0</v>
      </c>
      <c r="AW403">
        <f t="shared" si="817"/>
        <v>0</v>
      </c>
      <c r="AX403">
        <f t="shared" si="849"/>
        <v>0</v>
      </c>
      <c r="AY403">
        <f t="shared" si="850"/>
        <v>0</v>
      </c>
      <c r="AZ403">
        <f t="shared" si="851"/>
        <v>0</v>
      </c>
      <c r="BA403">
        <f t="shared" si="852"/>
        <v>0</v>
      </c>
      <c r="BB403">
        <f t="shared" si="853"/>
        <v>0</v>
      </c>
      <c r="BC403">
        <f t="shared" si="854"/>
        <v>0</v>
      </c>
      <c r="BD403">
        <f t="shared" si="855"/>
        <v>0</v>
      </c>
      <c r="BE403">
        <f t="shared" si="856"/>
        <v>0</v>
      </c>
      <c r="BF403">
        <f t="shared" si="857"/>
        <v>0</v>
      </c>
      <c r="BG403">
        <f t="shared" si="858"/>
        <v>0</v>
      </c>
      <c r="BH403">
        <f t="shared" si="859"/>
        <v>0</v>
      </c>
      <c r="BI403">
        <f t="shared" si="860"/>
        <v>0</v>
      </c>
      <c r="BJ403">
        <f t="shared" si="861"/>
        <v>0</v>
      </c>
      <c r="BK403">
        <f t="shared" si="862"/>
        <v>0</v>
      </c>
      <c r="BL403">
        <f t="shared" si="863"/>
        <v>0</v>
      </c>
      <c r="BM403">
        <f t="shared" si="864"/>
        <v>0</v>
      </c>
      <c r="BN403">
        <f t="shared" si="865"/>
        <v>0</v>
      </c>
      <c r="BO403">
        <f t="shared" si="866"/>
        <v>0</v>
      </c>
      <c r="BP403">
        <f t="shared" si="867"/>
        <v>0</v>
      </c>
      <c r="BQ403">
        <f t="shared" si="868"/>
        <v>0</v>
      </c>
      <c r="BR403">
        <f t="shared" si="869"/>
        <v>0</v>
      </c>
      <c r="BS403">
        <f t="shared" si="870"/>
        <v>0</v>
      </c>
      <c r="BT403">
        <f t="shared" si="871"/>
        <v>0</v>
      </c>
      <c r="BU403">
        <f t="shared" si="872"/>
        <v>0</v>
      </c>
      <c r="BV403">
        <f t="shared" si="873"/>
        <v>0</v>
      </c>
      <c r="BW403">
        <f t="shared" si="874"/>
        <v>0</v>
      </c>
      <c r="BX403">
        <f t="shared" si="875"/>
        <v>0</v>
      </c>
      <c r="BY403">
        <f t="shared" si="876"/>
        <v>0</v>
      </c>
      <c r="BZ403">
        <f t="shared" si="877"/>
        <v>0</v>
      </c>
      <c r="CA403">
        <f t="shared" si="878"/>
        <v>0</v>
      </c>
      <c r="CB403">
        <f t="shared" si="879"/>
        <v>0</v>
      </c>
      <c r="CC403">
        <f t="shared" si="880"/>
        <v>0</v>
      </c>
      <c r="CD403">
        <f t="shared" si="881"/>
        <v>0</v>
      </c>
      <c r="CE403">
        <f t="shared" si="882"/>
        <v>0</v>
      </c>
      <c r="CF403">
        <f t="shared" si="883"/>
        <v>0</v>
      </c>
      <c r="CG403">
        <f t="shared" si="884"/>
        <v>0</v>
      </c>
      <c r="CH403">
        <f t="shared" si="885"/>
        <v>0</v>
      </c>
      <c r="CI403">
        <f t="shared" si="886"/>
        <v>0</v>
      </c>
      <c r="CJ403">
        <f t="shared" si="887"/>
        <v>0</v>
      </c>
      <c r="CK403">
        <f t="shared" si="888"/>
        <v>0</v>
      </c>
      <c r="CL403" t="str">
        <f t="shared" si="889"/>
        <v/>
      </c>
      <c r="CM403" t="str">
        <f t="shared" si="890"/>
        <v/>
      </c>
      <c r="CN403" t="str">
        <f t="shared" si="891"/>
        <v/>
      </c>
      <c r="CO403" t="str">
        <f t="shared" si="892"/>
        <v/>
      </c>
      <c r="CP403" t="str">
        <f t="shared" si="893"/>
        <v/>
      </c>
      <c r="CQ403" t="str">
        <f t="shared" si="894"/>
        <v/>
      </c>
      <c r="CR403" t="str">
        <f t="shared" si="895"/>
        <v/>
      </c>
      <c r="CS403" t="str">
        <f t="shared" si="896"/>
        <v/>
      </c>
      <c r="CT403" t="str">
        <f t="shared" si="897"/>
        <v/>
      </c>
      <c r="CU403" t="str">
        <f t="shared" si="898"/>
        <v/>
      </c>
      <c r="CV403" t="str">
        <f t="shared" si="899"/>
        <v/>
      </c>
      <c r="CW403" t="str">
        <f t="shared" si="900"/>
        <v/>
      </c>
      <c r="CX403" t="str">
        <f t="shared" si="901"/>
        <v/>
      </c>
      <c r="CY403" t="str">
        <f t="shared" si="902"/>
        <v/>
      </c>
      <c r="CZ403" t="str">
        <f t="shared" si="903"/>
        <v/>
      </c>
      <c r="DA403" t="str">
        <f t="shared" si="904"/>
        <v/>
      </c>
      <c r="DB403" t="str">
        <f t="shared" si="905"/>
        <v/>
      </c>
      <c r="DC403" t="str">
        <f t="shared" si="906"/>
        <v/>
      </c>
      <c r="DD403" t="str">
        <f t="shared" si="907"/>
        <v/>
      </c>
      <c r="DE403" t="str">
        <f t="shared" si="908"/>
        <v/>
      </c>
      <c r="DF403" t="str">
        <f t="shared" si="909"/>
        <v/>
      </c>
      <c r="DG403" t="str">
        <f t="shared" si="910"/>
        <v/>
      </c>
      <c r="DH403" t="str">
        <f t="shared" si="911"/>
        <v/>
      </c>
      <c r="DI403" t="str">
        <f t="shared" si="912"/>
        <v/>
      </c>
      <c r="DJ403" t="str">
        <f t="shared" si="913"/>
        <v/>
      </c>
      <c r="DK403" t="str">
        <f t="shared" si="914"/>
        <v/>
      </c>
      <c r="DL403" t="str">
        <f t="shared" si="915"/>
        <v/>
      </c>
      <c r="DM403" t="str">
        <f t="shared" si="916"/>
        <v/>
      </c>
      <c r="DN403" t="str">
        <f t="shared" si="917"/>
        <v/>
      </c>
      <c r="DO403" t="str">
        <f t="shared" si="918"/>
        <v/>
      </c>
      <c r="DP403" t="str">
        <f t="shared" si="919"/>
        <v/>
      </c>
      <c r="DQ403" t="str">
        <f t="shared" si="920"/>
        <v/>
      </c>
      <c r="DR403" t="str">
        <f t="shared" si="921"/>
        <v/>
      </c>
      <c r="DS403" t="str">
        <f t="shared" si="922"/>
        <v/>
      </c>
      <c r="DT403" t="str">
        <f t="shared" si="923"/>
        <v/>
      </c>
      <c r="DU403">
        <f t="shared" si="924"/>
        <v>0</v>
      </c>
      <c r="DV403">
        <f t="shared" si="925"/>
        <v>0</v>
      </c>
      <c r="DW403">
        <f t="shared" si="926"/>
        <v>0</v>
      </c>
      <c r="DX403" t="str">
        <f t="shared" si="927"/>
        <v/>
      </c>
      <c r="DY403" t="str">
        <f t="shared" si="928"/>
        <v/>
      </c>
      <c r="DZ403" t="str">
        <f t="shared" si="929"/>
        <v/>
      </c>
      <c r="EA403" s="5">
        <f t="shared" si="930"/>
        <v>0</v>
      </c>
      <c r="EB403" s="3">
        <f t="shared" si="931"/>
        <v>0</v>
      </c>
    </row>
    <row r="404" spans="2:132" x14ac:dyDescent="0.2">
      <c r="B404">
        <v>399</v>
      </c>
      <c r="C404" s="3">
        <f>Zisk!D418</f>
        <v>0</v>
      </c>
      <c r="D404">
        <f>Zisk!E418</f>
        <v>0</v>
      </c>
      <c r="E404" s="66" t="str">
        <f t="shared" si="818"/>
        <v/>
      </c>
      <c r="F404" t="str">
        <f t="shared" si="819"/>
        <v/>
      </c>
      <c r="G404" s="66" t="str">
        <f t="shared" si="820"/>
        <v/>
      </c>
      <c r="J404">
        <f>VstupniParametry_SKRYT!$D$5</f>
        <v>0.02</v>
      </c>
      <c r="K404">
        <f>VstupniParametry_SKRYT!$D$6</f>
        <v>0.06</v>
      </c>
      <c r="L404">
        <f>VstupniParametry_SKRYT!$D$7</f>
        <v>0.06</v>
      </c>
      <c r="M404">
        <f>VstupniParametry_SKRYT!$D$8</f>
        <v>0.06</v>
      </c>
      <c r="N404">
        <f>VstupniParametry_SKRYT!$D$9</f>
        <v>1.7999999999999999E-2</v>
      </c>
      <c r="O404" s="27">
        <f>VstupniParametry_SKRYT!$D$10</f>
        <v>0.01</v>
      </c>
      <c r="P404" s="27">
        <f>VstupniParametry_SKRYT!$D$11</f>
        <v>0.01</v>
      </c>
      <c r="Q404" s="27">
        <f>VstupniParametry_SKRYT!$D$12</f>
        <v>0.01</v>
      </c>
      <c r="R404" s="27">
        <f>VstupniParametry_SKRYT!$D$13</f>
        <v>0.01</v>
      </c>
      <c r="S404" s="27">
        <f>VstupniParametry_SKRYT!$D$14</f>
        <v>0.01</v>
      </c>
      <c r="T404">
        <f t="shared" si="821"/>
        <v>0</v>
      </c>
      <c r="U404">
        <f t="shared" si="822"/>
        <v>0</v>
      </c>
      <c r="V404">
        <f t="shared" si="823"/>
        <v>0</v>
      </c>
      <c r="W404">
        <f t="shared" si="824"/>
        <v>0</v>
      </c>
      <c r="X404">
        <f t="shared" si="825"/>
        <v>0</v>
      </c>
      <c r="Y404">
        <f t="shared" si="826"/>
        <v>0</v>
      </c>
      <c r="Z404">
        <f t="shared" si="827"/>
        <v>0</v>
      </c>
      <c r="AA404">
        <f t="shared" si="828"/>
        <v>0</v>
      </c>
      <c r="AB404">
        <f t="shared" si="829"/>
        <v>0</v>
      </c>
      <c r="AC404">
        <f t="shared" si="830"/>
        <v>0</v>
      </c>
      <c r="AD404">
        <f t="shared" si="831"/>
        <v>0</v>
      </c>
      <c r="AE404">
        <f t="shared" si="832"/>
        <v>0</v>
      </c>
      <c r="AF404">
        <f t="shared" si="833"/>
        <v>0</v>
      </c>
      <c r="AG404">
        <f t="shared" si="834"/>
        <v>0</v>
      </c>
      <c r="AH404">
        <f t="shared" si="835"/>
        <v>0</v>
      </c>
      <c r="AI404">
        <f t="shared" si="836"/>
        <v>0</v>
      </c>
      <c r="AJ404">
        <f t="shared" si="837"/>
        <v>0</v>
      </c>
      <c r="AK404">
        <f t="shared" si="838"/>
        <v>0</v>
      </c>
      <c r="AL404">
        <f t="shared" si="839"/>
        <v>0</v>
      </c>
      <c r="AM404">
        <f t="shared" si="840"/>
        <v>0</v>
      </c>
      <c r="AN404">
        <f t="shared" si="841"/>
        <v>0</v>
      </c>
      <c r="AO404">
        <f t="shared" si="842"/>
        <v>0</v>
      </c>
      <c r="AP404">
        <f t="shared" si="843"/>
        <v>0</v>
      </c>
      <c r="AQ404">
        <f t="shared" si="844"/>
        <v>0</v>
      </c>
      <c r="AR404">
        <f t="shared" si="845"/>
        <v>0</v>
      </c>
      <c r="AS404">
        <f t="shared" si="846"/>
        <v>0</v>
      </c>
      <c r="AT404">
        <f t="shared" si="816"/>
        <v>0</v>
      </c>
      <c r="AU404">
        <f t="shared" si="847"/>
        <v>0</v>
      </c>
      <c r="AV404">
        <f t="shared" si="848"/>
        <v>0</v>
      </c>
      <c r="AW404">
        <f t="shared" si="817"/>
        <v>0</v>
      </c>
      <c r="AX404">
        <f t="shared" si="849"/>
        <v>0</v>
      </c>
      <c r="AY404">
        <f t="shared" si="850"/>
        <v>0</v>
      </c>
      <c r="AZ404">
        <f t="shared" si="851"/>
        <v>0</v>
      </c>
      <c r="BA404">
        <f t="shared" si="852"/>
        <v>0</v>
      </c>
      <c r="BB404">
        <f t="shared" si="853"/>
        <v>0</v>
      </c>
      <c r="BC404">
        <f t="shared" si="854"/>
        <v>0</v>
      </c>
      <c r="BD404">
        <f t="shared" si="855"/>
        <v>0</v>
      </c>
      <c r="BE404">
        <f t="shared" si="856"/>
        <v>0</v>
      </c>
      <c r="BF404">
        <f t="shared" si="857"/>
        <v>0</v>
      </c>
      <c r="BG404">
        <f t="shared" si="858"/>
        <v>0</v>
      </c>
      <c r="BH404">
        <f t="shared" si="859"/>
        <v>0</v>
      </c>
      <c r="BI404">
        <f t="shared" si="860"/>
        <v>0</v>
      </c>
      <c r="BJ404">
        <f t="shared" si="861"/>
        <v>0</v>
      </c>
      <c r="BK404">
        <f t="shared" si="862"/>
        <v>0</v>
      </c>
      <c r="BL404">
        <f t="shared" si="863"/>
        <v>0</v>
      </c>
      <c r="BM404">
        <f t="shared" si="864"/>
        <v>0</v>
      </c>
      <c r="BN404">
        <f t="shared" si="865"/>
        <v>0</v>
      </c>
      <c r="BO404">
        <f t="shared" si="866"/>
        <v>0</v>
      </c>
      <c r="BP404">
        <f t="shared" si="867"/>
        <v>0</v>
      </c>
      <c r="BQ404">
        <f t="shared" si="868"/>
        <v>0</v>
      </c>
      <c r="BR404">
        <f t="shared" si="869"/>
        <v>0</v>
      </c>
      <c r="BS404">
        <f t="shared" si="870"/>
        <v>0</v>
      </c>
      <c r="BT404">
        <f t="shared" si="871"/>
        <v>0</v>
      </c>
      <c r="BU404">
        <f t="shared" si="872"/>
        <v>0</v>
      </c>
      <c r="BV404">
        <f t="shared" si="873"/>
        <v>0</v>
      </c>
      <c r="BW404">
        <f t="shared" si="874"/>
        <v>0</v>
      </c>
      <c r="BX404">
        <f t="shared" si="875"/>
        <v>0</v>
      </c>
      <c r="BY404">
        <f t="shared" si="876"/>
        <v>0</v>
      </c>
      <c r="BZ404">
        <f t="shared" si="877"/>
        <v>0</v>
      </c>
      <c r="CA404">
        <f t="shared" si="878"/>
        <v>0</v>
      </c>
      <c r="CB404">
        <f t="shared" si="879"/>
        <v>0</v>
      </c>
      <c r="CC404">
        <f t="shared" si="880"/>
        <v>0</v>
      </c>
      <c r="CD404">
        <f t="shared" si="881"/>
        <v>0</v>
      </c>
      <c r="CE404">
        <f t="shared" si="882"/>
        <v>0</v>
      </c>
      <c r="CF404">
        <f t="shared" si="883"/>
        <v>0</v>
      </c>
      <c r="CG404">
        <f t="shared" si="884"/>
        <v>0</v>
      </c>
      <c r="CH404">
        <f t="shared" si="885"/>
        <v>0</v>
      </c>
      <c r="CI404">
        <f t="shared" si="886"/>
        <v>0</v>
      </c>
      <c r="CJ404">
        <f t="shared" si="887"/>
        <v>0</v>
      </c>
      <c r="CK404">
        <f t="shared" si="888"/>
        <v>0</v>
      </c>
      <c r="CL404" t="str">
        <f t="shared" si="889"/>
        <v/>
      </c>
      <c r="CM404" t="str">
        <f t="shared" si="890"/>
        <v/>
      </c>
      <c r="CN404" t="str">
        <f t="shared" si="891"/>
        <v/>
      </c>
      <c r="CO404" t="str">
        <f t="shared" si="892"/>
        <v/>
      </c>
      <c r="CP404" t="str">
        <f t="shared" si="893"/>
        <v/>
      </c>
      <c r="CQ404" t="str">
        <f t="shared" si="894"/>
        <v/>
      </c>
      <c r="CR404" t="str">
        <f t="shared" si="895"/>
        <v/>
      </c>
      <c r="CS404" t="str">
        <f t="shared" si="896"/>
        <v/>
      </c>
      <c r="CT404" t="str">
        <f t="shared" si="897"/>
        <v/>
      </c>
      <c r="CU404" t="str">
        <f t="shared" si="898"/>
        <v/>
      </c>
      <c r="CV404" t="str">
        <f t="shared" si="899"/>
        <v/>
      </c>
      <c r="CW404" t="str">
        <f t="shared" si="900"/>
        <v/>
      </c>
      <c r="CX404" t="str">
        <f t="shared" si="901"/>
        <v/>
      </c>
      <c r="CY404" t="str">
        <f t="shared" si="902"/>
        <v/>
      </c>
      <c r="CZ404" t="str">
        <f t="shared" si="903"/>
        <v/>
      </c>
      <c r="DA404" t="str">
        <f t="shared" si="904"/>
        <v/>
      </c>
      <c r="DB404" t="str">
        <f t="shared" si="905"/>
        <v/>
      </c>
      <c r="DC404" t="str">
        <f t="shared" si="906"/>
        <v/>
      </c>
      <c r="DD404" t="str">
        <f t="shared" si="907"/>
        <v/>
      </c>
      <c r="DE404" t="str">
        <f t="shared" si="908"/>
        <v/>
      </c>
      <c r="DF404" t="str">
        <f t="shared" si="909"/>
        <v/>
      </c>
      <c r="DG404" t="str">
        <f t="shared" si="910"/>
        <v/>
      </c>
      <c r="DH404" t="str">
        <f t="shared" si="911"/>
        <v/>
      </c>
      <c r="DI404" t="str">
        <f t="shared" si="912"/>
        <v/>
      </c>
      <c r="DJ404" t="str">
        <f t="shared" si="913"/>
        <v/>
      </c>
      <c r="DK404" t="str">
        <f t="shared" si="914"/>
        <v/>
      </c>
      <c r="DL404" t="str">
        <f t="shared" si="915"/>
        <v/>
      </c>
      <c r="DM404" t="str">
        <f t="shared" si="916"/>
        <v/>
      </c>
      <c r="DN404" t="str">
        <f t="shared" si="917"/>
        <v/>
      </c>
      <c r="DO404" t="str">
        <f t="shared" si="918"/>
        <v/>
      </c>
      <c r="DP404" t="str">
        <f t="shared" si="919"/>
        <v/>
      </c>
      <c r="DQ404" t="str">
        <f t="shared" si="920"/>
        <v/>
      </c>
      <c r="DR404" t="str">
        <f t="shared" si="921"/>
        <v/>
      </c>
      <c r="DS404" t="str">
        <f t="shared" si="922"/>
        <v/>
      </c>
      <c r="DT404" t="str">
        <f t="shared" si="923"/>
        <v/>
      </c>
      <c r="DU404">
        <f t="shared" si="924"/>
        <v>0</v>
      </c>
      <c r="DV404">
        <f t="shared" si="925"/>
        <v>0</v>
      </c>
      <c r="DW404">
        <f t="shared" si="926"/>
        <v>0</v>
      </c>
      <c r="DX404" t="str">
        <f t="shared" si="927"/>
        <v/>
      </c>
      <c r="DY404" t="str">
        <f t="shared" si="928"/>
        <v/>
      </c>
      <c r="DZ404" t="str">
        <f t="shared" si="929"/>
        <v/>
      </c>
      <c r="EA404" s="5">
        <f t="shared" si="930"/>
        <v>0</v>
      </c>
      <c r="EB404" s="3">
        <f t="shared" si="931"/>
        <v>0</v>
      </c>
    </row>
    <row r="405" spans="2:132" x14ac:dyDescent="0.2">
      <c r="B405" s="25">
        <v>400</v>
      </c>
      <c r="C405" s="26">
        <f>Zisk!D419</f>
        <v>0</v>
      </c>
      <c r="D405">
        <f>Zisk!E419</f>
        <v>0</v>
      </c>
      <c r="E405" s="66" t="str">
        <f t="shared" si="818"/>
        <v/>
      </c>
      <c r="F405" t="str">
        <f t="shared" si="819"/>
        <v/>
      </c>
      <c r="G405" s="66" t="str">
        <f t="shared" si="820"/>
        <v/>
      </c>
      <c r="H405" s="25"/>
      <c r="I405" s="25"/>
      <c r="J405">
        <f>VstupniParametry_SKRYT!$D$5</f>
        <v>0.02</v>
      </c>
      <c r="K405">
        <f>VstupniParametry_SKRYT!$D$6</f>
        <v>0.06</v>
      </c>
      <c r="L405">
        <f>VstupniParametry_SKRYT!$D$7</f>
        <v>0.06</v>
      </c>
      <c r="M405">
        <f>VstupniParametry_SKRYT!$D$8</f>
        <v>0.06</v>
      </c>
      <c r="N405">
        <f>VstupniParametry_SKRYT!$D$9</f>
        <v>1.7999999999999999E-2</v>
      </c>
      <c r="O405" s="27">
        <f>VstupniParametry_SKRYT!$D$10</f>
        <v>0.01</v>
      </c>
      <c r="P405" s="27">
        <f>VstupniParametry_SKRYT!$D$11</f>
        <v>0.01</v>
      </c>
      <c r="Q405" s="27">
        <f>VstupniParametry_SKRYT!$D$12</f>
        <v>0.01</v>
      </c>
      <c r="R405" s="27">
        <f>VstupniParametry_SKRYT!$D$13</f>
        <v>0.01</v>
      </c>
      <c r="S405" s="27">
        <f>VstupniParametry_SKRYT!$D$14</f>
        <v>0.01</v>
      </c>
      <c r="T405">
        <f t="shared" si="821"/>
        <v>0</v>
      </c>
      <c r="U405">
        <f t="shared" si="822"/>
        <v>0</v>
      </c>
      <c r="V405">
        <f t="shared" si="823"/>
        <v>0</v>
      </c>
      <c r="W405">
        <f t="shared" si="824"/>
        <v>0</v>
      </c>
      <c r="X405">
        <f t="shared" si="825"/>
        <v>0</v>
      </c>
      <c r="Y405">
        <f t="shared" si="826"/>
        <v>0</v>
      </c>
      <c r="Z405">
        <f t="shared" si="827"/>
        <v>0</v>
      </c>
      <c r="AA405">
        <f t="shared" si="828"/>
        <v>0</v>
      </c>
      <c r="AB405">
        <f t="shared" si="829"/>
        <v>0</v>
      </c>
      <c r="AC405">
        <f t="shared" si="830"/>
        <v>0</v>
      </c>
      <c r="AD405">
        <f t="shared" si="831"/>
        <v>0</v>
      </c>
      <c r="AE405">
        <f t="shared" si="832"/>
        <v>0</v>
      </c>
      <c r="AF405">
        <f t="shared" si="833"/>
        <v>0</v>
      </c>
      <c r="AG405">
        <f t="shared" si="834"/>
        <v>0</v>
      </c>
      <c r="AH405">
        <f t="shared" si="835"/>
        <v>0</v>
      </c>
      <c r="AI405">
        <f t="shared" si="836"/>
        <v>0</v>
      </c>
      <c r="AJ405">
        <f t="shared" si="837"/>
        <v>0</v>
      </c>
      <c r="AK405">
        <f t="shared" si="838"/>
        <v>0</v>
      </c>
      <c r="AL405">
        <f t="shared" si="839"/>
        <v>0</v>
      </c>
      <c r="AM405">
        <f t="shared" si="840"/>
        <v>0</v>
      </c>
      <c r="AN405">
        <f t="shared" si="841"/>
        <v>0</v>
      </c>
      <c r="AO405">
        <f t="shared" si="842"/>
        <v>0</v>
      </c>
      <c r="AP405">
        <f t="shared" si="843"/>
        <v>0</v>
      </c>
      <c r="AQ405">
        <f t="shared" si="844"/>
        <v>0</v>
      </c>
      <c r="AR405">
        <f t="shared" si="845"/>
        <v>0</v>
      </c>
      <c r="AS405">
        <f t="shared" si="846"/>
        <v>0</v>
      </c>
      <c r="AT405">
        <f t="shared" si="816"/>
        <v>0</v>
      </c>
      <c r="AU405">
        <f t="shared" si="847"/>
        <v>0</v>
      </c>
      <c r="AV405">
        <f t="shared" si="848"/>
        <v>0</v>
      </c>
      <c r="AW405">
        <f t="shared" si="817"/>
        <v>0</v>
      </c>
      <c r="AX405">
        <f t="shared" si="849"/>
        <v>0</v>
      </c>
      <c r="AY405">
        <f t="shared" si="850"/>
        <v>0</v>
      </c>
      <c r="AZ405">
        <f t="shared" si="851"/>
        <v>0</v>
      </c>
      <c r="BA405">
        <f t="shared" si="852"/>
        <v>0</v>
      </c>
      <c r="BB405">
        <f t="shared" si="853"/>
        <v>0</v>
      </c>
      <c r="BC405">
        <f t="shared" si="854"/>
        <v>0</v>
      </c>
      <c r="BD405">
        <f t="shared" si="855"/>
        <v>0</v>
      </c>
      <c r="BE405">
        <f t="shared" si="856"/>
        <v>0</v>
      </c>
      <c r="BF405">
        <f t="shared" si="857"/>
        <v>0</v>
      </c>
      <c r="BG405">
        <f t="shared" si="858"/>
        <v>0</v>
      </c>
      <c r="BH405">
        <f t="shared" si="859"/>
        <v>0</v>
      </c>
      <c r="BI405">
        <f t="shared" si="860"/>
        <v>0</v>
      </c>
      <c r="BJ405">
        <f t="shared" si="861"/>
        <v>0</v>
      </c>
      <c r="BK405">
        <f t="shared" si="862"/>
        <v>0</v>
      </c>
      <c r="BL405">
        <f t="shared" si="863"/>
        <v>0</v>
      </c>
      <c r="BM405">
        <f t="shared" si="864"/>
        <v>0</v>
      </c>
      <c r="BN405">
        <f t="shared" si="865"/>
        <v>0</v>
      </c>
      <c r="BO405">
        <f t="shared" si="866"/>
        <v>0</v>
      </c>
      <c r="BP405">
        <f t="shared" si="867"/>
        <v>0</v>
      </c>
      <c r="BQ405">
        <f t="shared" si="868"/>
        <v>0</v>
      </c>
      <c r="BR405">
        <f t="shared" si="869"/>
        <v>0</v>
      </c>
      <c r="BS405">
        <f t="shared" si="870"/>
        <v>0</v>
      </c>
      <c r="BT405">
        <f t="shared" si="871"/>
        <v>0</v>
      </c>
      <c r="BU405">
        <f t="shared" si="872"/>
        <v>0</v>
      </c>
      <c r="BV405">
        <f t="shared" si="873"/>
        <v>0</v>
      </c>
      <c r="BW405">
        <f t="shared" si="874"/>
        <v>0</v>
      </c>
      <c r="BX405">
        <f t="shared" si="875"/>
        <v>0</v>
      </c>
      <c r="BY405">
        <f t="shared" si="876"/>
        <v>0</v>
      </c>
      <c r="BZ405">
        <f t="shared" si="877"/>
        <v>0</v>
      </c>
      <c r="CA405">
        <f t="shared" si="878"/>
        <v>0</v>
      </c>
      <c r="CB405">
        <f t="shared" si="879"/>
        <v>0</v>
      </c>
      <c r="CC405">
        <f t="shared" si="880"/>
        <v>0</v>
      </c>
      <c r="CD405">
        <f t="shared" si="881"/>
        <v>0</v>
      </c>
      <c r="CE405">
        <f t="shared" si="882"/>
        <v>0</v>
      </c>
      <c r="CF405">
        <f t="shared" si="883"/>
        <v>0</v>
      </c>
      <c r="CG405">
        <f t="shared" si="884"/>
        <v>0</v>
      </c>
      <c r="CH405">
        <f t="shared" si="885"/>
        <v>0</v>
      </c>
      <c r="CI405">
        <f t="shared" si="886"/>
        <v>0</v>
      </c>
      <c r="CJ405">
        <f t="shared" si="887"/>
        <v>0</v>
      </c>
      <c r="CK405">
        <f t="shared" si="888"/>
        <v>0</v>
      </c>
      <c r="CL405" t="str">
        <f t="shared" si="889"/>
        <v/>
      </c>
      <c r="CM405" t="str">
        <f t="shared" si="890"/>
        <v/>
      </c>
      <c r="CN405" t="str">
        <f t="shared" si="891"/>
        <v/>
      </c>
      <c r="CO405" t="str">
        <f t="shared" si="892"/>
        <v/>
      </c>
      <c r="CP405" t="str">
        <f t="shared" si="893"/>
        <v/>
      </c>
      <c r="CQ405" t="str">
        <f t="shared" si="894"/>
        <v/>
      </c>
      <c r="CR405" t="str">
        <f t="shared" si="895"/>
        <v/>
      </c>
      <c r="CS405" t="str">
        <f t="shared" si="896"/>
        <v/>
      </c>
      <c r="CT405" t="str">
        <f t="shared" si="897"/>
        <v/>
      </c>
      <c r="CU405" t="str">
        <f t="shared" si="898"/>
        <v/>
      </c>
      <c r="CV405" t="str">
        <f t="shared" si="899"/>
        <v/>
      </c>
      <c r="CW405" t="str">
        <f t="shared" si="900"/>
        <v/>
      </c>
      <c r="CX405" t="str">
        <f t="shared" si="901"/>
        <v/>
      </c>
      <c r="CY405" t="str">
        <f t="shared" si="902"/>
        <v/>
      </c>
      <c r="CZ405" t="str">
        <f t="shared" si="903"/>
        <v/>
      </c>
      <c r="DA405" t="str">
        <f t="shared" si="904"/>
        <v/>
      </c>
      <c r="DB405" t="str">
        <f t="shared" si="905"/>
        <v/>
      </c>
      <c r="DC405" t="str">
        <f t="shared" si="906"/>
        <v/>
      </c>
      <c r="DD405" t="str">
        <f t="shared" si="907"/>
        <v/>
      </c>
      <c r="DE405" t="str">
        <f t="shared" si="908"/>
        <v/>
      </c>
      <c r="DF405" t="str">
        <f t="shared" si="909"/>
        <v/>
      </c>
      <c r="DG405" t="str">
        <f t="shared" si="910"/>
        <v/>
      </c>
      <c r="DH405" t="str">
        <f t="shared" si="911"/>
        <v/>
      </c>
      <c r="DI405" t="str">
        <f t="shared" si="912"/>
        <v/>
      </c>
      <c r="DJ405" t="str">
        <f t="shared" si="913"/>
        <v/>
      </c>
      <c r="DK405" t="str">
        <f t="shared" si="914"/>
        <v/>
      </c>
      <c r="DL405" t="str">
        <f t="shared" si="915"/>
        <v/>
      </c>
      <c r="DM405" t="str">
        <f t="shared" si="916"/>
        <v/>
      </c>
      <c r="DN405" t="str">
        <f t="shared" si="917"/>
        <v/>
      </c>
      <c r="DO405" t="str">
        <f t="shared" si="918"/>
        <v/>
      </c>
      <c r="DP405" t="str">
        <f t="shared" si="919"/>
        <v/>
      </c>
      <c r="DQ405" t="str">
        <f t="shared" si="920"/>
        <v/>
      </c>
      <c r="DR405" t="str">
        <f t="shared" si="921"/>
        <v/>
      </c>
      <c r="DS405" t="str">
        <f t="shared" si="922"/>
        <v/>
      </c>
      <c r="DT405" t="str">
        <f t="shared" si="923"/>
        <v/>
      </c>
      <c r="DU405">
        <f t="shared" si="924"/>
        <v>0</v>
      </c>
      <c r="DV405">
        <f t="shared" si="925"/>
        <v>0</v>
      </c>
      <c r="DW405">
        <f t="shared" si="926"/>
        <v>0</v>
      </c>
      <c r="DX405" t="str">
        <f t="shared" si="927"/>
        <v/>
      </c>
      <c r="DY405" t="str">
        <f t="shared" si="928"/>
        <v/>
      </c>
      <c r="DZ405" t="str">
        <f t="shared" si="929"/>
        <v/>
      </c>
      <c r="EA405" s="5">
        <f t="shared" si="930"/>
        <v>0</v>
      </c>
      <c r="EB405" s="3">
        <f t="shared" si="931"/>
        <v>0</v>
      </c>
    </row>
    <row r="406" spans="2:132" x14ac:dyDescent="0.2">
      <c r="B406">
        <v>401</v>
      </c>
      <c r="C406" s="3">
        <f>Zisk!D420</f>
        <v>0</v>
      </c>
      <c r="D406">
        <f>Zisk!E420</f>
        <v>0</v>
      </c>
      <c r="E406" s="66" t="str">
        <f t="shared" si="818"/>
        <v/>
      </c>
      <c r="F406" t="str">
        <f t="shared" si="819"/>
        <v/>
      </c>
      <c r="G406" s="66" t="str">
        <f t="shared" si="820"/>
        <v/>
      </c>
      <c r="J406">
        <f>VstupniParametry_SKRYT!$D$5</f>
        <v>0.02</v>
      </c>
      <c r="K406">
        <f>VstupniParametry_SKRYT!$D$6</f>
        <v>0.06</v>
      </c>
      <c r="L406">
        <f>VstupniParametry_SKRYT!$D$7</f>
        <v>0.06</v>
      </c>
      <c r="M406">
        <f>VstupniParametry_SKRYT!$D$8</f>
        <v>0.06</v>
      </c>
      <c r="N406">
        <f>VstupniParametry_SKRYT!$D$9</f>
        <v>1.7999999999999999E-2</v>
      </c>
      <c r="O406" s="27">
        <f>VstupniParametry_SKRYT!$D$10</f>
        <v>0.01</v>
      </c>
      <c r="P406" s="27">
        <f>VstupniParametry_SKRYT!$D$11</f>
        <v>0.01</v>
      </c>
      <c r="Q406" s="27">
        <f>VstupniParametry_SKRYT!$D$12</f>
        <v>0.01</v>
      </c>
      <c r="R406" s="27">
        <f>VstupniParametry_SKRYT!$D$13</f>
        <v>0.01</v>
      </c>
      <c r="S406" s="27">
        <f>VstupniParametry_SKRYT!$D$14</f>
        <v>0.01</v>
      </c>
      <c r="T406">
        <f t="shared" si="821"/>
        <v>0</v>
      </c>
      <c r="U406">
        <f t="shared" si="822"/>
        <v>0</v>
      </c>
      <c r="V406">
        <f t="shared" si="823"/>
        <v>0</v>
      </c>
      <c r="W406">
        <f t="shared" si="824"/>
        <v>0</v>
      </c>
      <c r="X406">
        <f t="shared" si="825"/>
        <v>0</v>
      </c>
      <c r="Y406">
        <f t="shared" si="826"/>
        <v>0</v>
      </c>
      <c r="Z406">
        <f t="shared" si="827"/>
        <v>0</v>
      </c>
      <c r="AA406">
        <f t="shared" si="828"/>
        <v>0</v>
      </c>
      <c r="AB406">
        <f t="shared" si="829"/>
        <v>0</v>
      </c>
      <c r="AC406">
        <f t="shared" si="830"/>
        <v>0</v>
      </c>
      <c r="AD406">
        <f t="shared" si="831"/>
        <v>0</v>
      </c>
      <c r="AE406">
        <f t="shared" si="832"/>
        <v>0</v>
      </c>
      <c r="AF406">
        <f t="shared" si="833"/>
        <v>0</v>
      </c>
      <c r="AG406">
        <f t="shared" si="834"/>
        <v>0</v>
      </c>
      <c r="AH406">
        <f t="shared" si="835"/>
        <v>0</v>
      </c>
      <c r="AI406">
        <f t="shared" si="836"/>
        <v>0</v>
      </c>
      <c r="AJ406">
        <f t="shared" si="837"/>
        <v>0</v>
      </c>
      <c r="AK406">
        <f t="shared" si="838"/>
        <v>0</v>
      </c>
      <c r="AL406">
        <f t="shared" si="839"/>
        <v>0</v>
      </c>
      <c r="AM406">
        <f t="shared" si="840"/>
        <v>0</v>
      </c>
      <c r="AN406">
        <f t="shared" si="841"/>
        <v>0</v>
      </c>
      <c r="AO406">
        <f t="shared" si="842"/>
        <v>0</v>
      </c>
      <c r="AP406">
        <f t="shared" si="843"/>
        <v>0</v>
      </c>
      <c r="AQ406">
        <f t="shared" si="844"/>
        <v>0</v>
      </c>
      <c r="AR406">
        <f t="shared" si="845"/>
        <v>0</v>
      </c>
      <c r="AS406">
        <f t="shared" si="846"/>
        <v>0</v>
      </c>
      <c r="AT406">
        <f t="shared" si="816"/>
        <v>0</v>
      </c>
      <c r="AU406">
        <f t="shared" si="847"/>
        <v>0</v>
      </c>
      <c r="AV406">
        <f t="shared" si="848"/>
        <v>0</v>
      </c>
      <c r="AW406">
        <f t="shared" si="817"/>
        <v>0</v>
      </c>
      <c r="AX406">
        <f t="shared" si="849"/>
        <v>0</v>
      </c>
      <c r="AY406">
        <f t="shared" si="850"/>
        <v>0</v>
      </c>
      <c r="AZ406">
        <f t="shared" si="851"/>
        <v>0</v>
      </c>
      <c r="BA406">
        <f t="shared" si="852"/>
        <v>0</v>
      </c>
      <c r="BB406">
        <f t="shared" si="853"/>
        <v>0</v>
      </c>
      <c r="BC406">
        <f t="shared" si="854"/>
        <v>0</v>
      </c>
      <c r="BD406">
        <f t="shared" si="855"/>
        <v>0</v>
      </c>
      <c r="BE406">
        <f t="shared" si="856"/>
        <v>0</v>
      </c>
      <c r="BF406">
        <f t="shared" si="857"/>
        <v>0</v>
      </c>
      <c r="BG406">
        <f t="shared" si="858"/>
        <v>0</v>
      </c>
      <c r="BH406">
        <f t="shared" si="859"/>
        <v>0</v>
      </c>
      <c r="BI406">
        <f t="shared" si="860"/>
        <v>0</v>
      </c>
      <c r="BJ406">
        <f t="shared" si="861"/>
        <v>0</v>
      </c>
      <c r="BK406">
        <f t="shared" si="862"/>
        <v>0</v>
      </c>
      <c r="BL406">
        <f t="shared" si="863"/>
        <v>0</v>
      </c>
      <c r="BM406">
        <f t="shared" si="864"/>
        <v>0</v>
      </c>
      <c r="BN406">
        <f t="shared" si="865"/>
        <v>0</v>
      </c>
      <c r="BO406">
        <f t="shared" si="866"/>
        <v>0</v>
      </c>
      <c r="BP406">
        <f t="shared" si="867"/>
        <v>0</v>
      </c>
      <c r="BQ406">
        <f t="shared" si="868"/>
        <v>0</v>
      </c>
      <c r="BR406">
        <f t="shared" si="869"/>
        <v>0</v>
      </c>
      <c r="BS406">
        <f t="shared" si="870"/>
        <v>0</v>
      </c>
      <c r="BT406">
        <f t="shared" si="871"/>
        <v>0</v>
      </c>
      <c r="BU406">
        <f t="shared" si="872"/>
        <v>0</v>
      </c>
      <c r="BV406">
        <f t="shared" si="873"/>
        <v>0</v>
      </c>
      <c r="BW406">
        <f t="shared" si="874"/>
        <v>0</v>
      </c>
      <c r="BX406">
        <f t="shared" si="875"/>
        <v>0</v>
      </c>
      <c r="BY406">
        <f t="shared" si="876"/>
        <v>0</v>
      </c>
      <c r="BZ406">
        <f t="shared" si="877"/>
        <v>0</v>
      </c>
      <c r="CA406">
        <f t="shared" si="878"/>
        <v>0</v>
      </c>
      <c r="CB406">
        <f t="shared" si="879"/>
        <v>0</v>
      </c>
      <c r="CC406">
        <f t="shared" si="880"/>
        <v>0</v>
      </c>
      <c r="CD406">
        <f t="shared" si="881"/>
        <v>0</v>
      </c>
      <c r="CE406">
        <f t="shared" si="882"/>
        <v>0</v>
      </c>
      <c r="CF406">
        <f t="shared" si="883"/>
        <v>0</v>
      </c>
      <c r="CG406">
        <f t="shared" si="884"/>
        <v>0</v>
      </c>
      <c r="CH406">
        <f t="shared" si="885"/>
        <v>0</v>
      </c>
      <c r="CI406">
        <f t="shared" si="886"/>
        <v>0</v>
      </c>
      <c r="CJ406">
        <f t="shared" si="887"/>
        <v>0</v>
      </c>
      <c r="CK406">
        <f t="shared" si="888"/>
        <v>0</v>
      </c>
      <c r="CL406" t="str">
        <f t="shared" si="889"/>
        <v/>
      </c>
      <c r="CM406" t="str">
        <f t="shared" si="890"/>
        <v/>
      </c>
      <c r="CN406" t="str">
        <f t="shared" si="891"/>
        <v/>
      </c>
      <c r="CO406" t="str">
        <f t="shared" si="892"/>
        <v/>
      </c>
      <c r="CP406" t="str">
        <f t="shared" si="893"/>
        <v/>
      </c>
      <c r="CQ406" t="str">
        <f t="shared" si="894"/>
        <v/>
      </c>
      <c r="CR406" t="str">
        <f t="shared" si="895"/>
        <v/>
      </c>
      <c r="CS406" t="str">
        <f t="shared" si="896"/>
        <v/>
      </c>
      <c r="CT406" t="str">
        <f t="shared" si="897"/>
        <v/>
      </c>
      <c r="CU406" t="str">
        <f t="shared" si="898"/>
        <v/>
      </c>
      <c r="CV406" t="str">
        <f t="shared" si="899"/>
        <v/>
      </c>
      <c r="CW406" t="str">
        <f t="shared" si="900"/>
        <v/>
      </c>
      <c r="CX406" t="str">
        <f t="shared" si="901"/>
        <v/>
      </c>
      <c r="CY406" t="str">
        <f t="shared" si="902"/>
        <v/>
      </c>
      <c r="CZ406" t="str">
        <f t="shared" si="903"/>
        <v/>
      </c>
      <c r="DA406" t="str">
        <f t="shared" si="904"/>
        <v/>
      </c>
      <c r="DB406" t="str">
        <f t="shared" si="905"/>
        <v/>
      </c>
      <c r="DC406" t="str">
        <f t="shared" si="906"/>
        <v/>
      </c>
      <c r="DD406" t="str">
        <f t="shared" si="907"/>
        <v/>
      </c>
      <c r="DE406" t="str">
        <f t="shared" si="908"/>
        <v/>
      </c>
      <c r="DF406" t="str">
        <f t="shared" si="909"/>
        <v/>
      </c>
      <c r="DG406" t="str">
        <f t="shared" si="910"/>
        <v/>
      </c>
      <c r="DH406" t="str">
        <f t="shared" si="911"/>
        <v/>
      </c>
      <c r="DI406" t="str">
        <f t="shared" si="912"/>
        <v/>
      </c>
      <c r="DJ406" t="str">
        <f t="shared" si="913"/>
        <v/>
      </c>
      <c r="DK406" t="str">
        <f t="shared" si="914"/>
        <v/>
      </c>
      <c r="DL406" t="str">
        <f t="shared" si="915"/>
        <v/>
      </c>
      <c r="DM406" t="str">
        <f t="shared" si="916"/>
        <v/>
      </c>
      <c r="DN406" t="str">
        <f t="shared" si="917"/>
        <v/>
      </c>
      <c r="DO406" t="str">
        <f t="shared" si="918"/>
        <v/>
      </c>
      <c r="DP406" t="str">
        <f t="shared" si="919"/>
        <v/>
      </c>
      <c r="DQ406" t="str">
        <f t="shared" si="920"/>
        <v/>
      </c>
      <c r="DR406" t="str">
        <f t="shared" si="921"/>
        <v/>
      </c>
      <c r="DS406" t="str">
        <f t="shared" si="922"/>
        <v/>
      </c>
      <c r="DT406" t="str">
        <f t="shared" si="923"/>
        <v/>
      </c>
      <c r="DU406">
        <f t="shared" si="924"/>
        <v>0</v>
      </c>
      <c r="DV406">
        <f t="shared" si="925"/>
        <v>0</v>
      </c>
      <c r="DW406">
        <f t="shared" si="926"/>
        <v>0</v>
      </c>
      <c r="DX406" t="str">
        <f t="shared" si="927"/>
        <v/>
      </c>
      <c r="DY406" t="str">
        <f t="shared" si="928"/>
        <v/>
      </c>
      <c r="DZ406" t="str">
        <f t="shared" si="929"/>
        <v/>
      </c>
      <c r="EA406" s="5">
        <f t="shared" si="930"/>
        <v>0</v>
      </c>
      <c r="EB406" s="3">
        <f t="shared" si="931"/>
        <v>0</v>
      </c>
    </row>
    <row r="407" spans="2:132" x14ac:dyDescent="0.2">
      <c r="B407" s="25">
        <v>402</v>
      </c>
      <c r="C407" s="26">
        <f>Zisk!D421</f>
        <v>0</v>
      </c>
      <c r="D407">
        <f>Zisk!E421</f>
        <v>0</v>
      </c>
      <c r="E407" s="66" t="str">
        <f t="shared" si="818"/>
        <v/>
      </c>
      <c r="F407" t="str">
        <f t="shared" si="819"/>
        <v/>
      </c>
      <c r="G407" s="66" t="str">
        <f t="shared" si="820"/>
        <v/>
      </c>
      <c r="H407" s="25"/>
      <c r="I407" s="25"/>
      <c r="J407">
        <f>VstupniParametry_SKRYT!$D$5</f>
        <v>0.02</v>
      </c>
      <c r="K407">
        <f>VstupniParametry_SKRYT!$D$6</f>
        <v>0.06</v>
      </c>
      <c r="L407">
        <f>VstupniParametry_SKRYT!$D$7</f>
        <v>0.06</v>
      </c>
      <c r="M407">
        <f>VstupniParametry_SKRYT!$D$8</f>
        <v>0.06</v>
      </c>
      <c r="N407">
        <f>VstupniParametry_SKRYT!$D$9</f>
        <v>1.7999999999999999E-2</v>
      </c>
      <c r="O407" s="27">
        <f>VstupniParametry_SKRYT!$D$10</f>
        <v>0.01</v>
      </c>
      <c r="P407" s="27">
        <f>VstupniParametry_SKRYT!$D$11</f>
        <v>0.01</v>
      </c>
      <c r="Q407" s="27">
        <f>VstupniParametry_SKRYT!$D$12</f>
        <v>0.01</v>
      </c>
      <c r="R407" s="27">
        <f>VstupniParametry_SKRYT!$D$13</f>
        <v>0.01</v>
      </c>
      <c r="S407" s="27">
        <f>VstupniParametry_SKRYT!$D$14</f>
        <v>0.01</v>
      </c>
      <c r="T407">
        <f t="shared" si="821"/>
        <v>0</v>
      </c>
      <c r="U407">
        <f t="shared" si="822"/>
        <v>0</v>
      </c>
      <c r="V407">
        <f t="shared" si="823"/>
        <v>0</v>
      </c>
      <c r="W407">
        <f t="shared" si="824"/>
        <v>0</v>
      </c>
      <c r="X407">
        <f t="shared" si="825"/>
        <v>0</v>
      </c>
      <c r="Y407">
        <f t="shared" si="826"/>
        <v>0</v>
      </c>
      <c r="Z407">
        <f t="shared" si="827"/>
        <v>0</v>
      </c>
      <c r="AA407">
        <f t="shared" si="828"/>
        <v>0</v>
      </c>
      <c r="AB407">
        <f t="shared" si="829"/>
        <v>0</v>
      </c>
      <c r="AC407">
        <f t="shared" si="830"/>
        <v>0</v>
      </c>
      <c r="AD407">
        <f t="shared" si="831"/>
        <v>0</v>
      </c>
      <c r="AE407">
        <f t="shared" si="832"/>
        <v>0</v>
      </c>
      <c r="AF407">
        <f t="shared" si="833"/>
        <v>0</v>
      </c>
      <c r="AG407">
        <f t="shared" si="834"/>
        <v>0</v>
      </c>
      <c r="AH407">
        <f t="shared" si="835"/>
        <v>0</v>
      </c>
      <c r="AI407">
        <f t="shared" si="836"/>
        <v>0</v>
      </c>
      <c r="AJ407">
        <f t="shared" si="837"/>
        <v>0</v>
      </c>
      <c r="AK407">
        <f t="shared" si="838"/>
        <v>0</v>
      </c>
      <c r="AL407">
        <f t="shared" si="839"/>
        <v>0</v>
      </c>
      <c r="AM407">
        <f t="shared" si="840"/>
        <v>0</v>
      </c>
      <c r="AN407">
        <f t="shared" si="841"/>
        <v>0</v>
      </c>
      <c r="AO407">
        <f t="shared" si="842"/>
        <v>0</v>
      </c>
      <c r="AP407">
        <f t="shared" si="843"/>
        <v>0</v>
      </c>
      <c r="AQ407">
        <f t="shared" si="844"/>
        <v>0</v>
      </c>
      <c r="AR407">
        <f t="shared" si="845"/>
        <v>0</v>
      </c>
      <c r="AS407">
        <f t="shared" si="846"/>
        <v>0</v>
      </c>
      <c r="AT407">
        <f t="shared" si="816"/>
        <v>0</v>
      </c>
      <c r="AU407">
        <f t="shared" si="847"/>
        <v>0</v>
      </c>
      <c r="AV407">
        <f t="shared" si="848"/>
        <v>0</v>
      </c>
      <c r="AW407">
        <f t="shared" si="817"/>
        <v>0</v>
      </c>
      <c r="AX407">
        <f t="shared" si="849"/>
        <v>0</v>
      </c>
      <c r="AY407">
        <f t="shared" si="850"/>
        <v>0</v>
      </c>
      <c r="AZ407">
        <f t="shared" si="851"/>
        <v>0</v>
      </c>
      <c r="BA407">
        <f t="shared" si="852"/>
        <v>0</v>
      </c>
      <c r="BB407">
        <f t="shared" si="853"/>
        <v>0</v>
      </c>
      <c r="BC407">
        <f t="shared" si="854"/>
        <v>0</v>
      </c>
      <c r="BD407">
        <f t="shared" si="855"/>
        <v>0</v>
      </c>
      <c r="BE407">
        <f t="shared" si="856"/>
        <v>0</v>
      </c>
      <c r="BF407">
        <f t="shared" si="857"/>
        <v>0</v>
      </c>
      <c r="BG407">
        <f t="shared" si="858"/>
        <v>0</v>
      </c>
      <c r="BH407">
        <f t="shared" si="859"/>
        <v>0</v>
      </c>
      <c r="BI407">
        <f t="shared" si="860"/>
        <v>0</v>
      </c>
      <c r="BJ407">
        <f t="shared" si="861"/>
        <v>0</v>
      </c>
      <c r="BK407">
        <f t="shared" si="862"/>
        <v>0</v>
      </c>
      <c r="BL407">
        <f t="shared" si="863"/>
        <v>0</v>
      </c>
      <c r="BM407">
        <f t="shared" si="864"/>
        <v>0</v>
      </c>
      <c r="BN407">
        <f t="shared" si="865"/>
        <v>0</v>
      </c>
      <c r="BO407">
        <f t="shared" si="866"/>
        <v>0</v>
      </c>
      <c r="BP407">
        <f t="shared" si="867"/>
        <v>0</v>
      </c>
      <c r="BQ407">
        <f t="shared" si="868"/>
        <v>0</v>
      </c>
      <c r="BR407">
        <f t="shared" si="869"/>
        <v>0</v>
      </c>
      <c r="BS407">
        <f t="shared" si="870"/>
        <v>0</v>
      </c>
      <c r="BT407">
        <f t="shared" si="871"/>
        <v>0</v>
      </c>
      <c r="BU407">
        <f t="shared" si="872"/>
        <v>0</v>
      </c>
      <c r="BV407">
        <f t="shared" si="873"/>
        <v>0</v>
      </c>
      <c r="BW407">
        <f t="shared" si="874"/>
        <v>0</v>
      </c>
      <c r="BX407">
        <f t="shared" si="875"/>
        <v>0</v>
      </c>
      <c r="BY407">
        <f t="shared" si="876"/>
        <v>0</v>
      </c>
      <c r="BZ407">
        <f t="shared" si="877"/>
        <v>0</v>
      </c>
      <c r="CA407">
        <f t="shared" si="878"/>
        <v>0</v>
      </c>
      <c r="CB407">
        <f t="shared" si="879"/>
        <v>0</v>
      </c>
      <c r="CC407">
        <f t="shared" si="880"/>
        <v>0</v>
      </c>
      <c r="CD407">
        <f t="shared" si="881"/>
        <v>0</v>
      </c>
      <c r="CE407">
        <f t="shared" si="882"/>
        <v>0</v>
      </c>
      <c r="CF407">
        <f t="shared" si="883"/>
        <v>0</v>
      </c>
      <c r="CG407">
        <f t="shared" si="884"/>
        <v>0</v>
      </c>
      <c r="CH407">
        <f t="shared" si="885"/>
        <v>0</v>
      </c>
      <c r="CI407">
        <f t="shared" si="886"/>
        <v>0</v>
      </c>
      <c r="CJ407">
        <f t="shared" si="887"/>
        <v>0</v>
      </c>
      <c r="CK407">
        <f t="shared" si="888"/>
        <v>0</v>
      </c>
      <c r="CL407" t="str">
        <f t="shared" si="889"/>
        <v/>
      </c>
      <c r="CM407" t="str">
        <f t="shared" si="890"/>
        <v/>
      </c>
      <c r="CN407" t="str">
        <f t="shared" si="891"/>
        <v/>
      </c>
      <c r="CO407" t="str">
        <f t="shared" si="892"/>
        <v/>
      </c>
      <c r="CP407" t="str">
        <f t="shared" si="893"/>
        <v/>
      </c>
      <c r="CQ407" t="str">
        <f t="shared" si="894"/>
        <v/>
      </c>
      <c r="CR407" t="str">
        <f t="shared" si="895"/>
        <v/>
      </c>
      <c r="CS407" t="str">
        <f t="shared" si="896"/>
        <v/>
      </c>
      <c r="CT407" t="str">
        <f t="shared" si="897"/>
        <v/>
      </c>
      <c r="CU407" t="str">
        <f t="shared" si="898"/>
        <v/>
      </c>
      <c r="CV407" t="str">
        <f t="shared" si="899"/>
        <v/>
      </c>
      <c r="CW407" t="str">
        <f t="shared" si="900"/>
        <v/>
      </c>
      <c r="CX407" t="str">
        <f t="shared" si="901"/>
        <v/>
      </c>
      <c r="CY407" t="str">
        <f t="shared" si="902"/>
        <v/>
      </c>
      <c r="CZ407" t="str">
        <f t="shared" si="903"/>
        <v/>
      </c>
      <c r="DA407" t="str">
        <f t="shared" si="904"/>
        <v/>
      </c>
      <c r="DB407" t="str">
        <f t="shared" si="905"/>
        <v/>
      </c>
      <c r="DC407" t="str">
        <f t="shared" si="906"/>
        <v/>
      </c>
      <c r="DD407" t="str">
        <f t="shared" si="907"/>
        <v/>
      </c>
      <c r="DE407" t="str">
        <f t="shared" si="908"/>
        <v/>
      </c>
      <c r="DF407" t="str">
        <f t="shared" si="909"/>
        <v/>
      </c>
      <c r="DG407" t="str">
        <f t="shared" si="910"/>
        <v/>
      </c>
      <c r="DH407" t="str">
        <f t="shared" si="911"/>
        <v/>
      </c>
      <c r="DI407" t="str">
        <f t="shared" si="912"/>
        <v/>
      </c>
      <c r="DJ407" t="str">
        <f t="shared" si="913"/>
        <v/>
      </c>
      <c r="DK407" t="str">
        <f t="shared" si="914"/>
        <v/>
      </c>
      <c r="DL407" t="str">
        <f t="shared" si="915"/>
        <v/>
      </c>
      <c r="DM407" t="str">
        <f t="shared" si="916"/>
        <v/>
      </c>
      <c r="DN407" t="str">
        <f t="shared" si="917"/>
        <v/>
      </c>
      <c r="DO407" t="str">
        <f t="shared" si="918"/>
        <v/>
      </c>
      <c r="DP407" t="str">
        <f t="shared" si="919"/>
        <v/>
      </c>
      <c r="DQ407" t="str">
        <f t="shared" si="920"/>
        <v/>
      </c>
      <c r="DR407" t="str">
        <f t="shared" si="921"/>
        <v/>
      </c>
      <c r="DS407" t="str">
        <f t="shared" si="922"/>
        <v/>
      </c>
      <c r="DT407" t="str">
        <f t="shared" si="923"/>
        <v/>
      </c>
      <c r="DU407">
        <f t="shared" si="924"/>
        <v>0</v>
      </c>
      <c r="DV407">
        <f t="shared" si="925"/>
        <v>0</v>
      </c>
      <c r="DW407">
        <f t="shared" si="926"/>
        <v>0</v>
      </c>
      <c r="DX407" t="str">
        <f t="shared" si="927"/>
        <v/>
      </c>
      <c r="DY407" t="str">
        <f t="shared" si="928"/>
        <v/>
      </c>
      <c r="DZ407" t="str">
        <f t="shared" si="929"/>
        <v/>
      </c>
      <c r="EA407" s="5">
        <f t="shared" si="930"/>
        <v>0</v>
      </c>
      <c r="EB407" s="3">
        <f t="shared" si="931"/>
        <v>0</v>
      </c>
    </row>
    <row r="408" spans="2:132" x14ac:dyDescent="0.2">
      <c r="B408">
        <v>403</v>
      </c>
      <c r="C408" s="3">
        <f>Zisk!D422</f>
        <v>0</v>
      </c>
      <c r="D408">
        <f>Zisk!E422</f>
        <v>0</v>
      </c>
      <c r="E408" s="66" t="str">
        <f t="shared" si="818"/>
        <v/>
      </c>
      <c r="F408" t="str">
        <f t="shared" si="819"/>
        <v/>
      </c>
      <c r="G408" s="66" t="str">
        <f t="shared" si="820"/>
        <v/>
      </c>
      <c r="J408">
        <f>VstupniParametry_SKRYT!$D$5</f>
        <v>0.02</v>
      </c>
      <c r="K408">
        <f>VstupniParametry_SKRYT!$D$6</f>
        <v>0.06</v>
      </c>
      <c r="L408">
        <f>VstupniParametry_SKRYT!$D$7</f>
        <v>0.06</v>
      </c>
      <c r="M408">
        <f>VstupniParametry_SKRYT!$D$8</f>
        <v>0.06</v>
      </c>
      <c r="N408">
        <f>VstupniParametry_SKRYT!$D$9</f>
        <v>1.7999999999999999E-2</v>
      </c>
      <c r="O408" s="27">
        <f>VstupniParametry_SKRYT!$D$10</f>
        <v>0.01</v>
      </c>
      <c r="P408" s="27">
        <f>VstupniParametry_SKRYT!$D$11</f>
        <v>0.01</v>
      </c>
      <c r="Q408" s="27">
        <f>VstupniParametry_SKRYT!$D$12</f>
        <v>0.01</v>
      </c>
      <c r="R408" s="27">
        <f>VstupniParametry_SKRYT!$D$13</f>
        <v>0.01</v>
      </c>
      <c r="S408" s="27">
        <f>VstupniParametry_SKRYT!$D$14</f>
        <v>0.01</v>
      </c>
      <c r="T408">
        <f t="shared" si="821"/>
        <v>0</v>
      </c>
      <c r="U408">
        <f t="shared" si="822"/>
        <v>0</v>
      </c>
      <c r="V408">
        <f t="shared" si="823"/>
        <v>0</v>
      </c>
      <c r="W408">
        <f t="shared" si="824"/>
        <v>0</v>
      </c>
      <c r="X408">
        <f t="shared" si="825"/>
        <v>0</v>
      </c>
      <c r="Y408">
        <f t="shared" si="826"/>
        <v>0</v>
      </c>
      <c r="Z408">
        <f t="shared" si="827"/>
        <v>0</v>
      </c>
      <c r="AA408">
        <f t="shared" si="828"/>
        <v>0</v>
      </c>
      <c r="AB408">
        <f t="shared" si="829"/>
        <v>0</v>
      </c>
      <c r="AC408">
        <f t="shared" si="830"/>
        <v>0</v>
      </c>
      <c r="AD408">
        <f t="shared" si="831"/>
        <v>0</v>
      </c>
      <c r="AE408">
        <f t="shared" si="832"/>
        <v>0</v>
      </c>
      <c r="AF408">
        <f t="shared" si="833"/>
        <v>0</v>
      </c>
      <c r="AG408">
        <f t="shared" si="834"/>
        <v>0</v>
      </c>
      <c r="AH408">
        <f t="shared" si="835"/>
        <v>0</v>
      </c>
      <c r="AI408">
        <f t="shared" si="836"/>
        <v>0</v>
      </c>
      <c r="AJ408">
        <f t="shared" si="837"/>
        <v>0</v>
      </c>
      <c r="AK408">
        <f t="shared" si="838"/>
        <v>0</v>
      </c>
      <c r="AL408">
        <f t="shared" si="839"/>
        <v>0</v>
      </c>
      <c r="AM408">
        <f t="shared" si="840"/>
        <v>0</v>
      </c>
      <c r="AN408">
        <f t="shared" si="841"/>
        <v>0</v>
      </c>
      <c r="AO408">
        <f t="shared" si="842"/>
        <v>0</v>
      </c>
      <c r="AP408">
        <f t="shared" si="843"/>
        <v>0</v>
      </c>
      <c r="AQ408">
        <f t="shared" si="844"/>
        <v>0</v>
      </c>
      <c r="AR408">
        <f t="shared" si="845"/>
        <v>0</v>
      </c>
      <c r="AS408">
        <f t="shared" si="846"/>
        <v>0</v>
      </c>
      <c r="AT408">
        <f t="shared" si="816"/>
        <v>0</v>
      </c>
      <c r="AU408">
        <f t="shared" si="847"/>
        <v>0</v>
      </c>
      <c r="AV408">
        <f t="shared" si="848"/>
        <v>0</v>
      </c>
      <c r="AW408">
        <f t="shared" si="817"/>
        <v>0</v>
      </c>
      <c r="AX408">
        <f t="shared" si="849"/>
        <v>0</v>
      </c>
      <c r="AY408">
        <f t="shared" si="850"/>
        <v>0</v>
      </c>
      <c r="AZ408">
        <f t="shared" si="851"/>
        <v>0</v>
      </c>
      <c r="BA408">
        <f t="shared" si="852"/>
        <v>0</v>
      </c>
      <c r="BB408">
        <f t="shared" si="853"/>
        <v>0</v>
      </c>
      <c r="BC408">
        <f t="shared" si="854"/>
        <v>0</v>
      </c>
      <c r="BD408">
        <f t="shared" si="855"/>
        <v>0</v>
      </c>
      <c r="BE408">
        <f t="shared" si="856"/>
        <v>0</v>
      </c>
      <c r="BF408">
        <f t="shared" si="857"/>
        <v>0</v>
      </c>
      <c r="BG408">
        <f t="shared" si="858"/>
        <v>0</v>
      </c>
      <c r="BH408">
        <f t="shared" si="859"/>
        <v>0</v>
      </c>
      <c r="BI408">
        <f t="shared" si="860"/>
        <v>0</v>
      </c>
      <c r="BJ408">
        <f t="shared" si="861"/>
        <v>0</v>
      </c>
      <c r="BK408">
        <f t="shared" si="862"/>
        <v>0</v>
      </c>
      <c r="BL408">
        <f t="shared" si="863"/>
        <v>0</v>
      </c>
      <c r="BM408">
        <f t="shared" si="864"/>
        <v>0</v>
      </c>
      <c r="BN408">
        <f t="shared" si="865"/>
        <v>0</v>
      </c>
      <c r="BO408">
        <f t="shared" si="866"/>
        <v>0</v>
      </c>
      <c r="BP408">
        <f t="shared" si="867"/>
        <v>0</v>
      </c>
      <c r="BQ408">
        <f t="shared" si="868"/>
        <v>0</v>
      </c>
      <c r="BR408">
        <f t="shared" si="869"/>
        <v>0</v>
      </c>
      <c r="BS408">
        <f t="shared" si="870"/>
        <v>0</v>
      </c>
      <c r="BT408">
        <f t="shared" si="871"/>
        <v>0</v>
      </c>
      <c r="BU408">
        <f t="shared" si="872"/>
        <v>0</v>
      </c>
      <c r="BV408">
        <f t="shared" si="873"/>
        <v>0</v>
      </c>
      <c r="BW408">
        <f t="shared" si="874"/>
        <v>0</v>
      </c>
      <c r="BX408">
        <f t="shared" si="875"/>
        <v>0</v>
      </c>
      <c r="BY408">
        <f t="shared" si="876"/>
        <v>0</v>
      </c>
      <c r="BZ408">
        <f t="shared" si="877"/>
        <v>0</v>
      </c>
      <c r="CA408">
        <f t="shared" si="878"/>
        <v>0</v>
      </c>
      <c r="CB408">
        <f t="shared" si="879"/>
        <v>0</v>
      </c>
      <c r="CC408">
        <f t="shared" si="880"/>
        <v>0</v>
      </c>
      <c r="CD408">
        <f t="shared" si="881"/>
        <v>0</v>
      </c>
      <c r="CE408">
        <f t="shared" si="882"/>
        <v>0</v>
      </c>
      <c r="CF408">
        <f t="shared" si="883"/>
        <v>0</v>
      </c>
      <c r="CG408">
        <f t="shared" si="884"/>
        <v>0</v>
      </c>
      <c r="CH408">
        <f t="shared" si="885"/>
        <v>0</v>
      </c>
      <c r="CI408">
        <f t="shared" si="886"/>
        <v>0</v>
      </c>
      <c r="CJ408">
        <f t="shared" si="887"/>
        <v>0</v>
      </c>
      <c r="CK408">
        <f t="shared" si="888"/>
        <v>0</v>
      </c>
      <c r="CL408" t="str">
        <f t="shared" si="889"/>
        <v/>
      </c>
      <c r="CM408" t="str">
        <f t="shared" si="890"/>
        <v/>
      </c>
      <c r="CN408" t="str">
        <f t="shared" si="891"/>
        <v/>
      </c>
      <c r="CO408" t="str">
        <f t="shared" si="892"/>
        <v/>
      </c>
      <c r="CP408" t="str">
        <f t="shared" si="893"/>
        <v/>
      </c>
      <c r="CQ408" t="str">
        <f t="shared" si="894"/>
        <v/>
      </c>
      <c r="CR408" t="str">
        <f t="shared" si="895"/>
        <v/>
      </c>
      <c r="CS408" t="str">
        <f t="shared" si="896"/>
        <v/>
      </c>
      <c r="CT408" t="str">
        <f t="shared" si="897"/>
        <v/>
      </c>
      <c r="CU408" t="str">
        <f t="shared" si="898"/>
        <v/>
      </c>
      <c r="CV408" t="str">
        <f t="shared" si="899"/>
        <v/>
      </c>
      <c r="CW408" t="str">
        <f t="shared" si="900"/>
        <v/>
      </c>
      <c r="CX408" t="str">
        <f t="shared" si="901"/>
        <v/>
      </c>
      <c r="CY408" t="str">
        <f t="shared" si="902"/>
        <v/>
      </c>
      <c r="CZ408" t="str">
        <f t="shared" si="903"/>
        <v/>
      </c>
      <c r="DA408" t="str">
        <f t="shared" si="904"/>
        <v/>
      </c>
      <c r="DB408" t="str">
        <f t="shared" si="905"/>
        <v/>
      </c>
      <c r="DC408" t="str">
        <f t="shared" si="906"/>
        <v/>
      </c>
      <c r="DD408" t="str">
        <f t="shared" si="907"/>
        <v/>
      </c>
      <c r="DE408" t="str">
        <f t="shared" si="908"/>
        <v/>
      </c>
      <c r="DF408" t="str">
        <f t="shared" si="909"/>
        <v/>
      </c>
      <c r="DG408" t="str">
        <f t="shared" si="910"/>
        <v/>
      </c>
      <c r="DH408" t="str">
        <f t="shared" si="911"/>
        <v/>
      </c>
      <c r="DI408" t="str">
        <f t="shared" si="912"/>
        <v/>
      </c>
      <c r="DJ408" t="str">
        <f t="shared" si="913"/>
        <v/>
      </c>
      <c r="DK408" t="str">
        <f t="shared" si="914"/>
        <v/>
      </c>
      <c r="DL408" t="str">
        <f t="shared" si="915"/>
        <v/>
      </c>
      <c r="DM408" t="str">
        <f t="shared" si="916"/>
        <v/>
      </c>
      <c r="DN408" t="str">
        <f t="shared" si="917"/>
        <v/>
      </c>
      <c r="DO408" t="str">
        <f t="shared" si="918"/>
        <v/>
      </c>
      <c r="DP408" t="str">
        <f t="shared" si="919"/>
        <v/>
      </c>
      <c r="DQ408" t="str">
        <f t="shared" si="920"/>
        <v/>
      </c>
      <c r="DR408" t="str">
        <f t="shared" si="921"/>
        <v/>
      </c>
      <c r="DS408" t="str">
        <f t="shared" si="922"/>
        <v/>
      </c>
      <c r="DT408" t="str">
        <f t="shared" si="923"/>
        <v/>
      </c>
      <c r="DU408">
        <f t="shared" si="924"/>
        <v>0</v>
      </c>
      <c r="DV408">
        <f t="shared" si="925"/>
        <v>0</v>
      </c>
      <c r="DW408">
        <f t="shared" si="926"/>
        <v>0</v>
      </c>
      <c r="DX408" t="str">
        <f t="shared" si="927"/>
        <v/>
      </c>
      <c r="DY408" t="str">
        <f t="shared" si="928"/>
        <v/>
      </c>
      <c r="DZ408" t="str">
        <f t="shared" si="929"/>
        <v/>
      </c>
      <c r="EA408" s="5">
        <f t="shared" si="930"/>
        <v>0</v>
      </c>
      <c r="EB408" s="3">
        <f t="shared" si="931"/>
        <v>0</v>
      </c>
    </row>
    <row r="409" spans="2:132" x14ac:dyDescent="0.2">
      <c r="B409" s="25">
        <v>404</v>
      </c>
      <c r="C409" s="26">
        <f>Zisk!D423</f>
        <v>0</v>
      </c>
      <c r="D409">
        <f>Zisk!E423</f>
        <v>0</v>
      </c>
      <c r="E409" s="66" t="str">
        <f t="shared" si="818"/>
        <v/>
      </c>
      <c r="F409" t="str">
        <f t="shared" si="819"/>
        <v/>
      </c>
      <c r="G409" s="66" t="str">
        <f t="shared" si="820"/>
        <v/>
      </c>
      <c r="H409" s="25"/>
      <c r="I409" s="25"/>
      <c r="J409">
        <f>VstupniParametry_SKRYT!$D$5</f>
        <v>0.02</v>
      </c>
      <c r="K409">
        <f>VstupniParametry_SKRYT!$D$6</f>
        <v>0.06</v>
      </c>
      <c r="L409">
        <f>VstupniParametry_SKRYT!$D$7</f>
        <v>0.06</v>
      </c>
      <c r="M409">
        <f>VstupniParametry_SKRYT!$D$8</f>
        <v>0.06</v>
      </c>
      <c r="N409">
        <f>VstupniParametry_SKRYT!$D$9</f>
        <v>1.7999999999999999E-2</v>
      </c>
      <c r="O409" s="27">
        <f>VstupniParametry_SKRYT!$D$10</f>
        <v>0.01</v>
      </c>
      <c r="P409" s="27">
        <f>VstupniParametry_SKRYT!$D$11</f>
        <v>0.01</v>
      </c>
      <c r="Q409" s="27">
        <f>VstupniParametry_SKRYT!$D$12</f>
        <v>0.01</v>
      </c>
      <c r="R409" s="27">
        <f>VstupniParametry_SKRYT!$D$13</f>
        <v>0.01</v>
      </c>
      <c r="S409" s="27">
        <f>VstupniParametry_SKRYT!$D$14</f>
        <v>0.01</v>
      </c>
      <c r="T409">
        <f t="shared" si="821"/>
        <v>0</v>
      </c>
      <c r="U409">
        <f t="shared" si="822"/>
        <v>0</v>
      </c>
      <c r="V409">
        <f t="shared" si="823"/>
        <v>0</v>
      </c>
      <c r="W409">
        <f t="shared" si="824"/>
        <v>0</v>
      </c>
      <c r="X409">
        <f t="shared" si="825"/>
        <v>0</v>
      </c>
      <c r="Y409">
        <f t="shared" si="826"/>
        <v>0</v>
      </c>
      <c r="Z409">
        <f t="shared" si="827"/>
        <v>0</v>
      </c>
      <c r="AA409">
        <f t="shared" si="828"/>
        <v>0</v>
      </c>
      <c r="AB409">
        <f t="shared" si="829"/>
        <v>0</v>
      </c>
      <c r="AC409">
        <f t="shared" si="830"/>
        <v>0</v>
      </c>
      <c r="AD409">
        <f t="shared" si="831"/>
        <v>0</v>
      </c>
      <c r="AE409">
        <f t="shared" si="832"/>
        <v>0</v>
      </c>
      <c r="AF409">
        <f t="shared" si="833"/>
        <v>0</v>
      </c>
      <c r="AG409">
        <f t="shared" si="834"/>
        <v>0</v>
      </c>
      <c r="AH409">
        <f t="shared" si="835"/>
        <v>0</v>
      </c>
      <c r="AI409">
        <f t="shared" si="836"/>
        <v>0</v>
      </c>
      <c r="AJ409">
        <f t="shared" si="837"/>
        <v>0</v>
      </c>
      <c r="AK409">
        <f t="shared" si="838"/>
        <v>0</v>
      </c>
      <c r="AL409">
        <f t="shared" si="839"/>
        <v>0</v>
      </c>
      <c r="AM409">
        <f t="shared" si="840"/>
        <v>0</v>
      </c>
      <c r="AN409">
        <f t="shared" si="841"/>
        <v>0</v>
      </c>
      <c r="AO409">
        <f t="shared" si="842"/>
        <v>0</v>
      </c>
      <c r="AP409">
        <f t="shared" si="843"/>
        <v>0</v>
      </c>
      <c r="AQ409">
        <f t="shared" si="844"/>
        <v>0</v>
      </c>
      <c r="AR409">
        <f t="shared" si="845"/>
        <v>0</v>
      </c>
      <c r="AS409">
        <f t="shared" si="846"/>
        <v>0</v>
      </c>
      <c r="AT409">
        <f t="shared" si="816"/>
        <v>0</v>
      </c>
      <c r="AU409">
        <f t="shared" si="847"/>
        <v>0</v>
      </c>
      <c r="AV409">
        <f t="shared" si="848"/>
        <v>0</v>
      </c>
      <c r="AW409">
        <f t="shared" si="817"/>
        <v>0</v>
      </c>
      <c r="AX409">
        <f t="shared" si="849"/>
        <v>0</v>
      </c>
      <c r="AY409">
        <f t="shared" si="850"/>
        <v>0</v>
      </c>
      <c r="AZ409">
        <f t="shared" si="851"/>
        <v>0</v>
      </c>
      <c r="BA409">
        <f t="shared" si="852"/>
        <v>0</v>
      </c>
      <c r="BB409">
        <f t="shared" si="853"/>
        <v>0</v>
      </c>
      <c r="BC409">
        <f t="shared" si="854"/>
        <v>0</v>
      </c>
      <c r="BD409">
        <f t="shared" si="855"/>
        <v>0</v>
      </c>
      <c r="BE409">
        <f t="shared" si="856"/>
        <v>0</v>
      </c>
      <c r="BF409">
        <f t="shared" si="857"/>
        <v>0</v>
      </c>
      <c r="BG409">
        <f t="shared" si="858"/>
        <v>0</v>
      </c>
      <c r="BH409">
        <f t="shared" si="859"/>
        <v>0</v>
      </c>
      <c r="BI409">
        <f t="shared" si="860"/>
        <v>0</v>
      </c>
      <c r="BJ409">
        <f t="shared" si="861"/>
        <v>0</v>
      </c>
      <c r="BK409">
        <f t="shared" si="862"/>
        <v>0</v>
      </c>
      <c r="BL409">
        <f t="shared" si="863"/>
        <v>0</v>
      </c>
      <c r="BM409">
        <f t="shared" si="864"/>
        <v>0</v>
      </c>
      <c r="BN409">
        <f t="shared" si="865"/>
        <v>0</v>
      </c>
      <c r="BO409">
        <f t="shared" si="866"/>
        <v>0</v>
      </c>
      <c r="BP409">
        <f t="shared" si="867"/>
        <v>0</v>
      </c>
      <c r="BQ409">
        <f t="shared" si="868"/>
        <v>0</v>
      </c>
      <c r="BR409">
        <f t="shared" si="869"/>
        <v>0</v>
      </c>
      <c r="BS409">
        <f t="shared" si="870"/>
        <v>0</v>
      </c>
      <c r="BT409">
        <f t="shared" si="871"/>
        <v>0</v>
      </c>
      <c r="BU409">
        <f t="shared" si="872"/>
        <v>0</v>
      </c>
      <c r="BV409">
        <f t="shared" si="873"/>
        <v>0</v>
      </c>
      <c r="BW409">
        <f t="shared" si="874"/>
        <v>0</v>
      </c>
      <c r="BX409">
        <f t="shared" si="875"/>
        <v>0</v>
      </c>
      <c r="BY409">
        <f t="shared" si="876"/>
        <v>0</v>
      </c>
      <c r="BZ409">
        <f t="shared" si="877"/>
        <v>0</v>
      </c>
      <c r="CA409">
        <f t="shared" si="878"/>
        <v>0</v>
      </c>
      <c r="CB409">
        <f t="shared" si="879"/>
        <v>0</v>
      </c>
      <c r="CC409">
        <f t="shared" si="880"/>
        <v>0</v>
      </c>
      <c r="CD409">
        <f t="shared" si="881"/>
        <v>0</v>
      </c>
      <c r="CE409">
        <f t="shared" si="882"/>
        <v>0</v>
      </c>
      <c r="CF409">
        <f t="shared" si="883"/>
        <v>0</v>
      </c>
      <c r="CG409">
        <f t="shared" si="884"/>
        <v>0</v>
      </c>
      <c r="CH409">
        <f t="shared" si="885"/>
        <v>0</v>
      </c>
      <c r="CI409">
        <f t="shared" si="886"/>
        <v>0</v>
      </c>
      <c r="CJ409">
        <f t="shared" si="887"/>
        <v>0</v>
      </c>
      <c r="CK409">
        <f t="shared" si="888"/>
        <v>0</v>
      </c>
      <c r="CL409" t="str">
        <f t="shared" si="889"/>
        <v/>
      </c>
      <c r="CM409" t="str">
        <f t="shared" si="890"/>
        <v/>
      </c>
      <c r="CN409" t="str">
        <f t="shared" si="891"/>
        <v/>
      </c>
      <c r="CO409" t="str">
        <f t="shared" si="892"/>
        <v/>
      </c>
      <c r="CP409" t="str">
        <f t="shared" si="893"/>
        <v/>
      </c>
      <c r="CQ409" t="str">
        <f t="shared" si="894"/>
        <v/>
      </c>
      <c r="CR409" t="str">
        <f t="shared" si="895"/>
        <v/>
      </c>
      <c r="CS409" t="str">
        <f t="shared" si="896"/>
        <v/>
      </c>
      <c r="CT409" t="str">
        <f t="shared" si="897"/>
        <v/>
      </c>
      <c r="CU409" t="str">
        <f t="shared" si="898"/>
        <v/>
      </c>
      <c r="CV409" t="str">
        <f t="shared" si="899"/>
        <v/>
      </c>
      <c r="CW409" t="str">
        <f t="shared" si="900"/>
        <v/>
      </c>
      <c r="CX409" t="str">
        <f t="shared" si="901"/>
        <v/>
      </c>
      <c r="CY409" t="str">
        <f t="shared" si="902"/>
        <v/>
      </c>
      <c r="CZ409" t="str">
        <f t="shared" si="903"/>
        <v/>
      </c>
      <c r="DA409" t="str">
        <f t="shared" si="904"/>
        <v/>
      </c>
      <c r="DB409" t="str">
        <f t="shared" si="905"/>
        <v/>
      </c>
      <c r="DC409" t="str">
        <f t="shared" si="906"/>
        <v/>
      </c>
      <c r="DD409" t="str">
        <f t="shared" si="907"/>
        <v/>
      </c>
      <c r="DE409" t="str">
        <f t="shared" si="908"/>
        <v/>
      </c>
      <c r="DF409" t="str">
        <f t="shared" si="909"/>
        <v/>
      </c>
      <c r="DG409" t="str">
        <f t="shared" si="910"/>
        <v/>
      </c>
      <c r="DH409" t="str">
        <f t="shared" si="911"/>
        <v/>
      </c>
      <c r="DI409" t="str">
        <f t="shared" si="912"/>
        <v/>
      </c>
      <c r="DJ409" t="str">
        <f t="shared" si="913"/>
        <v/>
      </c>
      <c r="DK409" t="str">
        <f t="shared" si="914"/>
        <v/>
      </c>
      <c r="DL409" t="str">
        <f t="shared" si="915"/>
        <v/>
      </c>
      <c r="DM409" t="str">
        <f t="shared" si="916"/>
        <v/>
      </c>
      <c r="DN409" t="str">
        <f t="shared" si="917"/>
        <v/>
      </c>
      <c r="DO409" t="str">
        <f t="shared" si="918"/>
        <v/>
      </c>
      <c r="DP409" t="str">
        <f t="shared" si="919"/>
        <v/>
      </c>
      <c r="DQ409" t="str">
        <f t="shared" si="920"/>
        <v/>
      </c>
      <c r="DR409" t="str">
        <f t="shared" si="921"/>
        <v/>
      </c>
      <c r="DS409" t="str">
        <f t="shared" si="922"/>
        <v/>
      </c>
      <c r="DT409" t="str">
        <f t="shared" si="923"/>
        <v/>
      </c>
      <c r="DU409">
        <f t="shared" si="924"/>
        <v>0</v>
      </c>
      <c r="DV409">
        <f t="shared" si="925"/>
        <v>0</v>
      </c>
      <c r="DW409">
        <f t="shared" si="926"/>
        <v>0</v>
      </c>
      <c r="DX409" t="str">
        <f t="shared" si="927"/>
        <v/>
      </c>
      <c r="DY409" t="str">
        <f t="shared" si="928"/>
        <v/>
      </c>
      <c r="DZ409" t="str">
        <f t="shared" si="929"/>
        <v/>
      </c>
      <c r="EA409" s="5">
        <f t="shared" si="930"/>
        <v>0</v>
      </c>
      <c r="EB409" s="3">
        <f t="shared" si="931"/>
        <v>0</v>
      </c>
    </row>
    <row r="410" spans="2:132" x14ac:dyDescent="0.2">
      <c r="B410">
        <v>405</v>
      </c>
      <c r="C410" s="3">
        <f>Zisk!D424</f>
        <v>0</v>
      </c>
      <c r="D410">
        <f>Zisk!E424</f>
        <v>0</v>
      </c>
      <c r="E410" s="66" t="str">
        <f t="shared" si="818"/>
        <v/>
      </c>
      <c r="F410" t="str">
        <f t="shared" si="819"/>
        <v/>
      </c>
      <c r="G410" s="66" t="str">
        <f t="shared" si="820"/>
        <v/>
      </c>
      <c r="J410">
        <f>VstupniParametry_SKRYT!$D$5</f>
        <v>0.02</v>
      </c>
      <c r="K410">
        <f>VstupniParametry_SKRYT!$D$6</f>
        <v>0.06</v>
      </c>
      <c r="L410">
        <f>VstupniParametry_SKRYT!$D$7</f>
        <v>0.06</v>
      </c>
      <c r="M410">
        <f>VstupniParametry_SKRYT!$D$8</f>
        <v>0.06</v>
      </c>
      <c r="N410">
        <f>VstupniParametry_SKRYT!$D$9</f>
        <v>1.7999999999999999E-2</v>
      </c>
      <c r="O410" s="27">
        <f>VstupniParametry_SKRYT!$D$10</f>
        <v>0.01</v>
      </c>
      <c r="P410" s="27">
        <f>VstupniParametry_SKRYT!$D$11</f>
        <v>0.01</v>
      </c>
      <c r="Q410" s="27">
        <f>VstupniParametry_SKRYT!$D$12</f>
        <v>0.01</v>
      </c>
      <c r="R410" s="27">
        <f>VstupniParametry_SKRYT!$D$13</f>
        <v>0.01</v>
      </c>
      <c r="S410" s="27">
        <f>VstupniParametry_SKRYT!$D$14</f>
        <v>0.01</v>
      </c>
      <c r="T410">
        <f t="shared" si="821"/>
        <v>0</v>
      </c>
      <c r="U410">
        <f t="shared" si="822"/>
        <v>0</v>
      </c>
      <c r="V410">
        <f t="shared" si="823"/>
        <v>0</v>
      </c>
      <c r="W410">
        <f t="shared" si="824"/>
        <v>0</v>
      </c>
      <c r="X410">
        <f t="shared" si="825"/>
        <v>0</v>
      </c>
      <c r="Y410">
        <f t="shared" si="826"/>
        <v>0</v>
      </c>
      <c r="Z410">
        <f t="shared" si="827"/>
        <v>0</v>
      </c>
      <c r="AA410">
        <f t="shared" si="828"/>
        <v>0</v>
      </c>
      <c r="AB410">
        <f t="shared" si="829"/>
        <v>0</v>
      </c>
      <c r="AC410">
        <f t="shared" si="830"/>
        <v>0</v>
      </c>
      <c r="AD410">
        <f t="shared" si="831"/>
        <v>0</v>
      </c>
      <c r="AE410">
        <f t="shared" si="832"/>
        <v>0</v>
      </c>
      <c r="AF410">
        <f t="shared" si="833"/>
        <v>0</v>
      </c>
      <c r="AG410">
        <f t="shared" si="834"/>
        <v>0</v>
      </c>
      <c r="AH410">
        <f t="shared" si="835"/>
        <v>0</v>
      </c>
      <c r="AI410">
        <f t="shared" si="836"/>
        <v>0</v>
      </c>
      <c r="AJ410">
        <f t="shared" si="837"/>
        <v>0</v>
      </c>
      <c r="AK410">
        <f t="shared" si="838"/>
        <v>0</v>
      </c>
      <c r="AL410">
        <f t="shared" si="839"/>
        <v>0</v>
      </c>
      <c r="AM410">
        <f t="shared" si="840"/>
        <v>0</v>
      </c>
      <c r="AN410">
        <f t="shared" si="841"/>
        <v>0</v>
      </c>
      <c r="AO410">
        <f t="shared" si="842"/>
        <v>0</v>
      </c>
      <c r="AP410">
        <f t="shared" si="843"/>
        <v>0</v>
      </c>
      <c r="AQ410">
        <f t="shared" si="844"/>
        <v>0</v>
      </c>
      <c r="AR410">
        <f t="shared" si="845"/>
        <v>0</v>
      </c>
      <c r="AS410">
        <f t="shared" si="846"/>
        <v>0</v>
      </c>
      <c r="AT410">
        <f t="shared" si="816"/>
        <v>0</v>
      </c>
      <c r="AU410">
        <f t="shared" si="847"/>
        <v>0</v>
      </c>
      <c r="AV410">
        <f t="shared" si="848"/>
        <v>0</v>
      </c>
      <c r="AW410">
        <f t="shared" si="817"/>
        <v>0</v>
      </c>
      <c r="AX410">
        <f t="shared" si="849"/>
        <v>0</v>
      </c>
      <c r="AY410">
        <f t="shared" si="850"/>
        <v>0</v>
      </c>
      <c r="AZ410">
        <f t="shared" si="851"/>
        <v>0</v>
      </c>
      <c r="BA410">
        <f t="shared" si="852"/>
        <v>0</v>
      </c>
      <c r="BB410">
        <f t="shared" si="853"/>
        <v>0</v>
      </c>
      <c r="BC410">
        <f t="shared" si="854"/>
        <v>0</v>
      </c>
      <c r="BD410">
        <f t="shared" si="855"/>
        <v>0</v>
      </c>
      <c r="BE410">
        <f t="shared" si="856"/>
        <v>0</v>
      </c>
      <c r="BF410">
        <f t="shared" si="857"/>
        <v>0</v>
      </c>
      <c r="BG410">
        <f t="shared" si="858"/>
        <v>0</v>
      </c>
      <c r="BH410">
        <f t="shared" si="859"/>
        <v>0</v>
      </c>
      <c r="BI410">
        <f t="shared" si="860"/>
        <v>0</v>
      </c>
      <c r="BJ410">
        <f t="shared" si="861"/>
        <v>0</v>
      </c>
      <c r="BK410">
        <f t="shared" si="862"/>
        <v>0</v>
      </c>
      <c r="BL410">
        <f t="shared" si="863"/>
        <v>0</v>
      </c>
      <c r="BM410">
        <f t="shared" si="864"/>
        <v>0</v>
      </c>
      <c r="BN410">
        <f t="shared" si="865"/>
        <v>0</v>
      </c>
      <c r="BO410">
        <f t="shared" si="866"/>
        <v>0</v>
      </c>
      <c r="BP410">
        <f t="shared" si="867"/>
        <v>0</v>
      </c>
      <c r="BQ410">
        <f t="shared" si="868"/>
        <v>0</v>
      </c>
      <c r="BR410">
        <f t="shared" si="869"/>
        <v>0</v>
      </c>
      <c r="BS410">
        <f t="shared" si="870"/>
        <v>0</v>
      </c>
      <c r="BT410">
        <f t="shared" si="871"/>
        <v>0</v>
      </c>
      <c r="BU410">
        <f t="shared" si="872"/>
        <v>0</v>
      </c>
      <c r="BV410">
        <f t="shared" si="873"/>
        <v>0</v>
      </c>
      <c r="BW410">
        <f t="shared" si="874"/>
        <v>0</v>
      </c>
      <c r="BX410">
        <f t="shared" si="875"/>
        <v>0</v>
      </c>
      <c r="BY410">
        <f t="shared" si="876"/>
        <v>0</v>
      </c>
      <c r="BZ410">
        <f t="shared" si="877"/>
        <v>0</v>
      </c>
      <c r="CA410">
        <f t="shared" si="878"/>
        <v>0</v>
      </c>
      <c r="CB410">
        <f t="shared" si="879"/>
        <v>0</v>
      </c>
      <c r="CC410">
        <f t="shared" si="880"/>
        <v>0</v>
      </c>
      <c r="CD410">
        <f t="shared" si="881"/>
        <v>0</v>
      </c>
      <c r="CE410">
        <f t="shared" si="882"/>
        <v>0</v>
      </c>
      <c r="CF410">
        <f t="shared" si="883"/>
        <v>0</v>
      </c>
      <c r="CG410">
        <f t="shared" si="884"/>
        <v>0</v>
      </c>
      <c r="CH410">
        <f t="shared" si="885"/>
        <v>0</v>
      </c>
      <c r="CI410">
        <f t="shared" si="886"/>
        <v>0</v>
      </c>
      <c r="CJ410">
        <f t="shared" si="887"/>
        <v>0</v>
      </c>
      <c r="CK410">
        <f t="shared" si="888"/>
        <v>0</v>
      </c>
      <c r="CL410" t="str">
        <f t="shared" si="889"/>
        <v/>
      </c>
      <c r="CM410" t="str">
        <f t="shared" si="890"/>
        <v/>
      </c>
      <c r="CN410" t="str">
        <f t="shared" si="891"/>
        <v/>
      </c>
      <c r="CO410" t="str">
        <f t="shared" si="892"/>
        <v/>
      </c>
      <c r="CP410" t="str">
        <f t="shared" si="893"/>
        <v/>
      </c>
      <c r="CQ410" t="str">
        <f t="shared" si="894"/>
        <v/>
      </c>
      <c r="CR410" t="str">
        <f t="shared" si="895"/>
        <v/>
      </c>
      <c r="CS410" t="str">
        <f t="shared" si="896"/>
        <v/>
      </c>
      <c r="CT410" t="str">
        <f t="shared" si="897"/>
        <v/>
      </c>
      <c r="CU410" t="str">
        <f t="shared" si="898"/>
        <v/>
      </c>
      <c r="CV410" t="str">
        <f t="shared" si="899"/>
        <v/>
      </c>
      <c r="CW410" t="str">
        <f t="shared" si="900"/>
        <v/>
      </c>
      <c r="CX410" t="str">
        <f t="shared" si="901"/>
        <v/>
      </c>
      <c r="CY410" t="str">
        <f t="shared" si="902"/>
        <v/>
      </c>
      <c r="CZ410" t="str">
        <f t="shared" si="903"/>
        <v/>
      </c>
      <c r="DA410" t="str">
        <f t="shared" si="904"/>
        <v/>
      </c>
      <c r="DB410" t="str">
        <f t="shared" si="905"/>
        <v/>
      </c>
      <c r="DC410" t="str">
        <f t="shared" si="906"/>
        <v/>
      </c>
      <c r="DD410" t="str">
        <f t="shared" si="907"/>
        <v/>
      </c>
      <c r="DE410" t="str">
        <f t="shared" si="908"/>
        <v/>
      </c>
      <c r="DF410" t="str">
        <f t="shared" si="909"/>
        <v/>
      </c>
      <c r="DG410" t="str">
        <f t="shared" si="910"/>
        <v/>
      </c>
      <c r="DH410" t="str">
        <f t="shared" si="911"/>
        <v/>
      </c>
      <c r="DI410" t="str">
        <f t="shared" si="912"/>
        <v/>
      </c>
      <c r="DJ410" t="str">
        <f t="shared" si="913"/>
        <v/>
      </c>
      <c r="DK410" t="str">
        <f t="shared" si="914"/>
        <v/>
      </c>
      <c r="DL410" t="str">
        <f t="shared" si="915"/>
        <v/>
      </c>
      <c r="DM410" t="str">
        <f t="shared" si="916"/>
        <v/>
      </c>
      <c r="DN410" t="str">
        <f t="shared" si="917"/>
        <v/>
      </c>
      <c r="DO410" t="str">
        <f t="shared" si="918"/>
        <v/>
      </c>
      <c r="DP410" t="str">
        <f t="shared" si="919"/>
        <v/>
      </c>
      <c r="DQ410" t="str">
        <f t="shared" si="920"/>
        <v/>
      </c>
      <c r="DR410" t="str">
        <f t="shared" si="921"/>
        <v/>
      </c>
      <c r="DS410" t="str">
        <f t="shared" si="922"/>
        <v/>
      </c>
      <c r="DT410" t="str">
        <f t="shared" si="923"/>
        <v/>
      </c>
      <c r="DU410">
        <f t="shared" si="924"/>
        <v>0</v>
      </c>
      <c r="DV410">
        <f t="shared" si="925"/>
        <v>0</v>
      </c>
      <c r="DW410">
        <f t="shared" si="926"/>
        <v>0</v>
      </c>
      <c r="DX410" t="str">
        <f t="shared" si="927"/>
        <v/>
      </c>
      <c r="DY410" t="str">
        <f t="shared" si="928"/>
        <v/>
      </c>
      <c r="DZ410" t="str">
        <f t="shared" si="929"/>
        <v/>
      </c>
      <c r="EA410" s="5">
        <f t="shared" si="930"/>
        <v>0</v>
      </c>
      <c r="EB410" s="3">
        <f t="shared" si="931"/>
        <v>0</v>
      </c>
    </row>
    <row r="411" spans="2:132" x14ac:dyDescent="0.2">
      <c r="B411" s="25">
        <v>406</v>
      </c>
      <c r="C411" s="26">
        <f>Zisk!D425</f>
        <v>0</v>
      </c>
      <c r="D411">
        <f>Zisk!E425</f>
        <v>0</v>
      </c>
      <c r="E411" s="66" t="str">
        <f t="shared" si="818"/>
        <v/>
      </c>
      <c r="F411" t="str">
        <f t="shared" si="819"/>
        <v/>
      </c>
      <c r="G411" s="66" t="str">
        <f t="shared" si="820"/>
        <v/>
      </c>
      <c r="H411" s="25"/>
      <c r="I411" s="25"/>
      <c r="J411">
        <f>VstupniParametry_SKRYT!$D$5</f>
        <v>0.02</v>
      </c>
      <c r="K411">
        <f>VstupniParametry_SKRYT!$D$6</f>
        <v>0.06</v>
      </c>
      <c r="L411">
        <f>VstupniParametry_SKRYT!$D$7</f>
        <v>0.06</v>
      </c>
      <c r="M411">
        <f>VstupniParametry_SKRYT!$D$8</f>
        <v>0.06</v>
      </c>
      <c r="N411">
        <f>VstupniParametry_SKRYT!$D$9</f>
        <v>1.7999999999999999E-2</v>
      </c>
      <c r="O411" s="27">
        <f>VstupniParametry_SKRYT!$D$10</f>
        <v>0.01</v>
      </c>
      <c r="P411" s="27">
        <f>VstupniParametry_SKRYT!$D$11</f>
        <v>0.01</v>
      </c>
      <c r="Q411" s="27">
        <f>VstupniParametry_SKRYT!$D$12</f>
        <v>0.01</v>
      </c>
      <c r="R411" s="27">
        <f>VstupniParametry_SKRYT!$D$13</f>
        <v>0.01</v>
      </c>
      <c r="S411" s="27">
        <f>VstupniParametry_SKRYT!$D$14</f>
        <v>0.01</v>
      </c>
      <c r="T411">
        <f t="shared" si="821"/>
        <v>0</v>
      </c>
      <c r="U411">
        <f t="shared" si="822"/>
        <v>0</v>
      </c>
      <c r="V411">
        <f t="shared" si="823"/>
        <v>0</v>
      </c>
      <c r="W411">
        <f t="shared" si="824"/>
        <v>0</v>
      </c>
      <c r="X411">
        <f t="shared" si="825"/>
        <v>0</v>
      </c>
      <c r="Y411">
        <f t="shared" si="826"/>
        <v>0</v>
      </c>
      <c r="Z411">
        <f t="shared" si="827"/>
        <v>0</v>
      </c>
      <c r="AA411">
        <f t="shared" si="828"/>
        <v>0</v>
      </c>
      <c r="AB411">
        <f t="shared" si="829"/>
        <v>0</v>
      </c>
      <c r="AC411">
        <f t="shared" si="830"/>
        <v>0</v>
      </c>
      <c r="AD411">
        <f t="shared" si="831"/>
        <v>0</v>
      </c>
      <c r="AE411">
        <f t="shared" si="832"/>
        <v>0</v>
      </c>
      <c r="AF411">
        <f t="shared" si="833"/>
        <v>0</v>
      </c>
      <c r="AG411">
        <f t="shared" si="834"/>
        <v>0</v>
      </c>
      <c r="AH411">
        <f t="shared" si="835"/>
        <v>0</v>
      </c>
      <c r="AI411">
        <f t="shared" si="836"/>
        <v>0</v>
      </c>
      <c r="AJ411">
        <f t="shared" si="837"/>
        <v>0</v>
      </c>
      <c r="AK411">
        <f t="shared" si="838"/>
        <v>0</v>
      </c>
      <c r="AL411">
        <f t="shared" si="839"/>
        <v>0</v>
      </c>
      <c r="AM411">
        <f t="shared" si="840"/>
        <v>0</v>
      </c>
      <c r="AN411">
        <f t="shared" si="841"/>
        <v>0</v>
      </c>
      <c r="AO411">
        <f t="shared" si="842"/>
        <v>0</v>
      </c>
      <c r="AP411">
        <f t="shared" si="843"/>
        <v>0</v>
      </c>
      <c r="AQ411">
        <f t="shared" si="844"/>
        <v>0</v>
      </c>
      <c r="AR411">
        <f t="shared" si="845"/>
        <v>0</v>
      </c>
      <c r="AS411">
        <f t="shared" si="846"/>
        <v>0</v>
      </c>
      <c r="AT411">
        <f t="shared" si="816"/>
        <v>0</v>
      </c>
      <c r="AU411">
        <f t="shared" si="847"/>
        <v>0</v>
      </c>
      <c r="AV411">
        <f t="shared" si="848"/>
        <v>0</v>
      </c>
      <c r="AW411">
        <f t="shared" si="817"/>
        <v>0</v>
      </c>
      <c r="AX411">
        <f t="shared" si="849"/>
        <v>0</v>
      </c>
      <c r="AY411">
        <f t="shared" si="850"/>
        <v>0</v>
      </c>
      <c r="AZ411">
        <f t="shared" si="851"/>
        <v>0</v>
      </c>
      <c r="BA411">
        <f t="shared" si="852"/>
        <v>0</v>
      </c>
      <c r="BB411">
        <f t="shared" si="853"/>
        <v>0</v>
      </c>
      <c r="BC411">
        <f t="shared" si="854"/>
        <v>0</v>
      </c>
      <c r="BD411">
        <f t="shared" si="855"/>
        <v>0</v>
      </c>
      <c r="BE411">
        <f t="shared" si="856"/>
        <v>0</v>
      </c>
      <c r="BF411">
        <f t="shared" si="857"/>
        <v>0</v>
      </c>
      <c r="BG411">
        <f t="shared" si="858"/>
        <v>0</v>
      </c>
      <c r="BH411">
        <f t="shared" si="859"/>
        <v>0</v>
      </c>
      <c r="BI411">
        <f t="shared" si="860"/>
        <v>0</v>
      </c>
      <c r="BJ411">
        <f t="shared" si="861"/>
        <v>0</v>
      </c>
      <c r="BK411">
        <f t="shared" si="862"/>
        <v>0</v>
      </c>
      <c r="BL411">
        <f t="shared" si="863"/>
        <v>0</v>
      </c>
      <c r="BM411">
        <f t="shared" si="864"/>
        <v>0</v>
      </c>
      <c r="BN411">
        <f t="shared" si="865"/>
        <v>0</v>
      </c>
      <c r="BO411">
        <f t="shared" si="866"/>
        <v>0</v>
      </c>
      <c r="BP411">
        <f t="shared" si="867"/>
        <v>0</v>
      </c>
      <c r="BQ411">
        <f t="shared" si="868"/>
        <v>0</v>
      </c>
      <c r="BR411">
        <f t="shared" si="869"/>
        <v>0</v>
      </c>
      <c r="BS411">
        <f t="shared" si="870"/>
        <v>0</v>
      </c>
      <c r="BT411">
        <f t="shared" si="871"/>
        <v>0</v>
      </c>
      <c r="BU411">
        <f t="shared" si="872"/>
        <v>0</v>
      </c>
      <c r="BV411">
        <f t="shared" si="873"/>
        <v>0</v>
      </c>
      <c r="BW411">
        <f t="shared" si="874"/>
        <v>0</v>
      </c>
      <c r="BX411">
        <f t="shared" si="875"/>
        <v>0</v>
      </c>
      <c r="BY411">
        <f t="shared" si="876"/>
        <v>0</v>
      </c>
      <c r="BZ411">
        <f t="shared" si="877"/>
        <v>0</v>
      </c>
      <c r="CA411">
        <f t="shared" si="878"/>
        <v>0</v>
      </c>
      <c r="CB411">
        <f t="shared" si="879"/>
        <v>0</v>
      </c>
      <c r="CC411">
        <f t="shared" si="880"/>
        <v>0</v>
      </c>
      <c r="CD411">
        <f t="shared" si="881"/>
        <v>0</v>
      </c>
      <c r="CE411">
        <f t="shared" si="882"/>
        <v>0</v>
      </c>
      <c r="CF411">
        <f t="shared" si="883"/>
        <v>0</v>
      </c>
      <c r="CG411">
        <f t="shared" si="884"/>
        <v>0</v>
      </c>
      <c r="CH411">
        <f t="shared" si="885"/>
        <v>0</v>
      </c>
      <c r="CI411">
        <f t="shared" si="886"/>
        <v>0</v>
      </c>
      <c r="CJ411">
        <f t="shared" si="887"/>
        <v>0</v>
      </c>
      <c r="CK411">
        <f t="shared" si="888"/>
        <v>0</v>
      </c>
      <c r="CL411" t="str">
        <f t="shared" si="889"/>
        <v/>
      </c>
      <c r="CM411" t="str">
        <f t="shared" si="890"/>
        <v/>
      </c>
      <c r="CN411" t="str">
        <f t="shared" si="891"/>
        <v/>
      </c>
      <c r="CO411" t="str">
        <f t="shared" si="892"/>
        <v/>
      </c>
      <c r="CP411" t="str">
        <f t="shared" si="893"/>
        <v/>
      </c>
      <c r="CQ411" t="str">
        <f t="shared" si="894"/>
        <v/>
      </c>
      <c r="CR411" t="str">
        <f t="shared" si="895"/>
        <v/>
      </c>
      <c r="CS411" t="str">
        <f t="shared" si="896"/>
        <v/>
      </c>
      <c r="CT411" t="str">
        <f t="shared" si="897"/>
        <v/>
      </c>
      <c r="CU411" t="str">
        <f t="shared" si="898"/>
        <v/>
      </c>
      <c r="CV411" t="str">
        <f t="shared" si="899"/>
        <v/>
      </c>
      <c r="CW411" t="str">
        <f t="shared" si="900"/>
        <v/>
      </c>
      <c r="CX411" t="str">
        <f t="shared" si="901"/>
        <v/>
      </c>
      <c r="CY411" t="str">
        <f t="shared" si="902"/>
        <v/>
      </c>
      <c r="CZ411" t="str">
        <f t="shared" si="903"/>
        <v/>
      </c>
      <c r="DA411" t="str">
        <f t="shared" si="904"/>
        <v/>
      </c>
      <c r="DB411" t="str">
        <f t="shared" si="905"/>
        <v/>
      </c>
      <c r="DC411" t="str">
        <f t="shared" si="906"/>
        <v/>
      </c>
      <c r="DD411" t="str">
        <f t="shared" si="907"/>
        <v/>
      </c>
      <c r="DE411" t="str">
        <f t="shared" si="908"/>
        <v/>
      </c>
      <c r="DF411" t="str">
        <f t="shared" si="909"/>
        <v/>
      </c>
      <c r="DG411" t="str">
        <f t="shared" si="910"/>
        <v/>
      </c>
      <c r="DH411" t="str">
        <f t="shared" si="911"/>
        <v/>
      </c>
      <c r="DI411" t="str">
        <f t="shared" si="912"/>
        <v/>
      </c>
      <c r="DJ411" t="str">
        <f t="shared" si="913"/>
        <v/>
      </c>
      <c r="DK411" t="str">
        <f t="shared" si="914"/>
        <v/>
      </c>
      <c r="DL411" t="str">
        <f t="shared" si="915"/>
        <v/>
      </c>
      <c r="DM411" t="str">
        <f t="shared" si="916"/>
        <v/>
      </c>
      <c r="DN411" t="str">
        <f t="shared" si="917"/>
        <v/>
      </c>
      <c r="DO411" t="str">
        <f t="shared" si="918"/>
        <v/>
      </c>
      <c r="DP411" t="str">
        <f t="shared" si="919"/>
        <v/>
      </c>
      <c r="DQ411" t="str">
        <f t="shared" si="920"/>
        <v/>
      </c>
      <c r="DR411" t="str">
        <f t="shared" si="921"/>
        <v/>
      </c>
      <c r="DS411" t="str">
        <f t="shared" si="922"/>
        <v/>
      </c>
      <c r="DT411" t="str">
        <f t="shared" si="923"/>
        <v/>
      </c>
      <c r="DU411">
        <f t="shared" si="924"/>
        <v>0</v>
      </c>
      <c r="DV411">
        <f t="shared" si="925"/>
        <v>0</v>
      </c>
      <c r="DW411">
        <f t="shared" si="926"/>
        <v>0</v>
      </c>
      <c r="DX411" t="str">
        <f t="shared" si="927"/>
        <v/>
      </c>
      <c r="DY411" t="str">
        <f t="shared" si="928"/>
        <v/>
      </c>
      <c r="DZ411" t="str">
        <f t="shared" si="929"/>
        <v/>
      </c>
      <c r="EA411" s="5">
        <f t="shared" si="930"/>
        <v>0</v>
      </c>
      <c r="EB411" s="3">
        <f t="shared" si="931"/>
        <v>0</v>
      </c>
    </row>
    <row r="412" spans="2:132" x14ac:dyDescent="0.2">
      <c r="B412">
        <v>407</v>
      </c>
      <c r="C412" s="3">
        <f>Zisk!D426</f>
        <v>0</v>
      </c>
      <c r="D412">
        <f>Zisk!E426</f>
        <v>0</v>
      </c>
      <c r="E412" s="66" t="str">
        <f t="shared" si="818"/>
        <v/>
      </c>
      <c r="F412" t="str">
        <f t="shared" si="819"/>
        <v/>
      </c>
      <c r="G412" s="66" t="str">
        <f t="shared" si="820"/>
        <v/>
      </c>
      <c r="J412">
        <f>VstupniParametry_SKRYT!$D$5</f>
        <v>0.02</v>
      </c>
      <c r="K412">
        <f>VstupniParametry_SKRYT!$D$6</f>
        <v>0.06</v>
      </c>
      <c r="L412">
        <f>VstupniParametry_SKRYT!$D$7</f>
        <v>0.06</v>
      </c>
      <c r="M412">
        <f>VstupniParametry_SKRYT!$D$8</f>
        <v>0.06</v>
      </c>
      <c r="N412">
        <f>VstupniParametry_SKRYT!$D$9</f>
        <v>1.7999999999999999E-2</v>
      </c>
      <c r="O412" s="27">
        <f>VstupniParametry_SKRYT!$D$10</f>
        <v>0.01</v>
      </c>
      <c r="P412" s="27">
        <f>VstupniParametry_SKRYT!$D$11</f>
        <v>0.01</v>
      </c>
      <c r="Q412" s="27">
        <f>VstupniParametry_SKRYT!$D$12</f>
        <v>0.01</v>
      </c>
      <c r="R412" s="27">
        <f>VstupniParametry_SKRYT!$D$13</f>
        <v>0.01</v>
      </c>
      <c r="S412" s="27">
        <f>VstupniParametry_SKRYT!$D$14</f>
        <v>0.01</v>
      </c>
      <c r="T412">
        <f t="shared" si="821"/>
        <v>0</v>
      </c>
      <c r="U412">
        <f t="shared" si="822"/>
        <v>0</v>
      </c>
      <c r="V412">
        <f t="shared" si="823"/>
        <v>0</v>
      </c>
      <c r="W412">
        <f t="shared" si="824"/>
        <v>0</v>
      </c>
      <c r="X412">
        <f t="shared" si="825"/>
        <v>0</v>
      </c>
      <c r="Y412">
        <f t="shared" si="826"/>
        <v>0</v>
      </c>
      <c r="Z412">
        <f t="shared" si="827"/>
        <v>0</v>
      </c>
      <c r="AA412">
        <f t="shared" si="828"/>
        <v>0</v>
      </c>
      <c r="AB412">
        <f t="shared" si="829"/>
        <v>0</v>
      </c>
      <c r="AC412">
        <f t="shared" si="830"/>
        <v>0</v>
      </c>
      <c r="AD412">
        <f t="shared" si="831"/>
        <v>0</v>
      </c>
      <c r="AE412">
        <f t="shared" si="832"/>
        <v>0</v>
      </c>
      <c r="AF412">
        <f t="shared" si="833"/>
        <v>0</v>
      </c>
      <c r="AG412">
        <f t="shared" si="834"/>
        <v>0</v>
      </c>
      <c r="AH412">
        <f t="shared" si="835"/>
        <v>0</v>
      </c>
      <c r="AI412">
        <f t="shared" si="836"/>
        <v>0</v>
      </c>
      <c r="AJ412">
        <f t="shared" si="837"/>
        <v>0</v>
      </c>
      <c r="AK412">
        <f t="shared" si="838"/>
        <v>0</v>
      </c>
      <c r="AL412">
        <f t="shared" si="839"/>
        <v>0</v>
      </c>
      <c r="AM412">
        <f t="shared" si="840"/>
        <v>0</v>
      </c>
      <c r="AN412">
        <f t="shared" si="841"/>
        <v>0</v>
      </c>
      <c r="AO412">
        <f t="shared" si="842"/>
        <v>0</v>
      </c>
      <c r="AP412">
        <f t="shared" si="843"/>
        <v>0</v>
      </c>
      <c r="AQ412">
        <f t="shared" si="844"/>
        <v>0</v>
      </c>
      <c r="AR412">
        <f t="shared" si="845"/>
        <v>0</v>
      </c>
      <c r="AS412">
        <f t="shared" si="846"/>
        <v>0</v>
      </c>
      <c r="AT412">
        <f t="shared" si="816"/>
        <v>0</v>
      </c>
      <c r="AU412">
        <f t="shared" si="847"/>
        <v>0</v>
      </c>
      <c r="AV412">
        <f t="shared" si="848"/>
        <v>0</v>
      </c>
      <c r="AW412">
        <f t="shared" si="817"/>
        <v>0</v>
      </c>
      <c r="AX412">
        <f t="shared" si="849"/>
        <v>0</v>
      </c>
      <c r="AY412">
        <f t="shared" si="850"/>
        <v>0</v>
      </c>
      <c r="AZ412">
        <f t="shared" si="851"/>
        <v>0</v>
      </c>
      <c r="BA412">
        <f t="shared" si="852"/>
        <v>0</v>
      </c>
      <c r="BB412">
        <f t="shared" si="853"/>
        <v>0</v>
      </c>
      <c r="BC412">
        <f t="shared" si="854"/>
        <v>0</v>
      </c>
      <c r="BD412">
        <f t="shared" si="855"/>
        <v>0</v>
      </c>
      <c r="BE412">
        <f t="shared" si="856"/>
        <v>0</v>
      </c>
      <c r="BF412">
        <f t="shared" si="857"/>
        <v>0</v>
      </c>
      <c r="BG412">
        <f t="shared" si="858"/>
        <v>0</v>
      </c>
      <c r="BH412">
        <f t="shared" si="859"/>
        <v>0</v>
      </c>
      <c r="BI412">
        <f t="shared" si="860"/>
        <v>0</v>
      </c>
      <c r="BJ412">
        <f t="shared" si="861"/>
        <v>0</v>
      </c>
      <c r="BK412">
        <f t="shared" si="862"/>
        <v>0</v>
      </c>
      <c r="BL412">
        <f t="shared" si="863"/>
        <v>0</v>
      </c>
      <c r="BM412">
        <f t="shared" si="864"/>
        <v>0</v>
      </c>
      <c r="BN412">
        <f t="shared" si="865"/>
        <v>0</v>
      </c>
      <c r="BO412">
        <f t="shared" si="866"/>
        <v>0</v>
      </c>
      <c r="BP412">
        <f t="shared" si="867"/>
        <v>0</v>
      </c>
      <c r="BQ412">
        <f t="shared" si="868"/>
        <v>0</v>
      </c>
      <c r="BR412">
        <f t="shared" si="869"/>
        <v>0</v>
      </c>
      <c r="BS412">
        <f t="shared" si="870"/>
        <v>0</v>
      </c>
      <c r="BT412">
        <f t="shared" si="871"/>
        <v>0</v>
      </c>
      <c r="BU412">
        <f t="shared" si="872"/>
        <v>0</v>
      </c>
      <c r="BV412">
        <f t="shared" si="873"/>
        <v>0</v>
      </c>
      <c r="BW412">
        <f t="shared" si="874"/>
        <v>0</v>
      </c>
      <c r="BX412">
        <f t="shared" si="875"/>
        <v>0</v>
      </c>
      <c r="BY412">
        <f t="shared" si="876"/>
        <v>0</v>
      </c>
      <c r="BZ412">
        <f t="shared" si="877"/>
        <v>0</v>
      </c>
      <c r="CA412">
        <f t="shared" si="878"/>
        <v>0</v>
      </c>
      <c r="CB412">
        <f t="shared" si="879"/>
        <v>0</v>
      </c>
      <c r="CC412">
        <f t="shared" si="880"/>
        <v>0</v>
      </c>
      <c r="CD412">
        <f t="shared" si="881"/>
        <v>0</v>
      </c>
      <c r="CE412">
        <f t="shared" si="882"/>
        <v>0</v>
      </c>
      <c r="CF412">
        <f t="shared" si="883"/>
        <v>0</v>
      </c>
      <c r="CG412">
        <f t="shared" si="884"/>
        <v>0</v>
      </c>
      <c r="CH412">
        <f t="shared" si="885"/>
        <v>0</v>
      </c>
      <c r="CI412">
        <f t="shared" si="886"/>
        <v>0</v>
      </c>
      <c r="CJ412">
        <f t="shared" si="887"/>
        <v>0</v>
      </c>
      <c r="CK412">
        <f t="shared" si="888"/>
        <v>0</v>
      </c>
      <c r="CL412" t="str">
        <f t="shared" si="889"/>
        <v/>
      </c>
      <c r="CM412" t="str">
        <f t="shared" si="890"/>
        <v/>
      </c>
      <c r="CN412" t="str">
        <f t="shared" si="891"/>
        <v/>
      </c>
      <c r="CO412" t="str">
        <f t="shared" si="892"/>
        <v/>
      </c>
      <c r="CP412" t="str">
        <f t="shared" si="893"/>
        <v/>
      </c>
      <c r="CQ412" t="str">
        <f t="shared" si="894"/>
        <v/>
      </c>
      <c r="CR412" t="str">
        <f t="shared" si="895"/>
        <v/>
      </c>
      <c r="CS412" t="str">
        <f t="shared" si="896"/>
        <v/>
      </c>
      <c r="CT412" t="str">
        <f t="shared" si="897"/>
        <v/>
      </c>
      <c r="CU412" t="str">
        <f t="shared" si="898"/>
        <v/>
      </c>
      <c r="CV412" t="str">
        <f t="shared" si="899"/>
        <v/>
      </c>
      <c r="CW412" t="str">
        <f t="shared" si="900"/>
        <v/>
      </c>
      <c r="CX412" t="str">
        <f t="shared" si="901"/>
        <v/>
      </c>
      <c r="CY412" t="str">
        <f t="shared" si="902"/>
        <v/>
      </c>
      <c r="CZ412" t="str">
        <f t="shared" si="903"/>
        <v/>
      </c>
      <c r="DA412" t="str">
        <f t="shared" si="904"/>
        <v/>
      </c>
      <c r="DB412" t="str">
        <f t="shared" si="905"/>
        <v/>
      </c>
      <c r="DC412" t="str">
        <f t="shared" si="906"/>
        <v/>
      </c>
      <c r="DD412" t="str">
        <f t="shared" si="907"/>
        <v/>
      </c>
      <c r="DE412" t="str">
        <f t="shared" si="908"/>
        <v/>
      </c>
      <c r="DF412" t="str">
        <f t="shared" si="909"/>
        <v/>
      </c>
      <c r="DG412" t="str">
        <f t="shared" si="910"/>
        <v/>
      </c>
      <c r="DH412" t="str">
        <f t="shared" si="911"/>
        <v/>
      </c>
      <c r="DI412" t="str">
        <f t="shared" si="912"/>
        <v/>
      </c>
      <c r="DJ412" t="str">
        <f t="shared" si="913"/>
        <v/>
      </c>
      <c r="DK412" t="str">
        <f t="shared" si="914"/>
        <v/>
      </c>
      <c r="DL412" t="str">
        <f t="shared" si="915"/>
        <v/>
      </c>
      <c r="DM412" t="str">
        <f t="shared" si="916"/>
        <v/>
      </c>
      <c r="DN412" t="str">
        <f t="shared" si="917"/>
        <v/>
      </c>
      <c r="DO412" t="str">
        <f t="shared" si="918"/>
        <v/>
      </c>
      <c r="DP412" t="str">
        <f t="shared" si="919"/>
        <v/>
      </c>
      <c r="DQ412" t="str">
        <f t="shared" si="920"/>
        <v/>
      </c>
      <c r="DR412" t="str">
        <f t="shared" si="921"/>
        <v/>
      </c>
      <c r="DS412" t="str">
        <f t="shared" si="922"/>
        <v/>
      </c>
      <c r="DT412" t="str">
        <f t="shared" si="923"/>
        <v/>
      </c>
      <c r="DU412">
        <f t="shared" si="924"/>
        <v>0</v>
      </c>
      <c r="DV412">
        <f t="shared" si="925"/>
        <v>0</v>
      </c>
      <c r="DW412">
        <f t="shared" si="926"/>
        <v>0</v>
      </c>
      <c r="DX412" t="str">
        <f t="shared" si="927"/>
        <v/>
      </c>
      <c r="DY412" t="str">
        <f t="shared" si="928"/>
        <v/>
      </c>
      <c r="DZ412" t="str">
        <f t="shared" si="929"/>
        <v/>
      </c>
      <c r="EA412" s="5">
        <f t="shared" si="930"/>
        <v>0</v>
      </c>
      <c r="EB412" s="3">
        <f t="shared" si="931"/>
        <v>0</v>
      </c>
    </row>
    <row r="413" spans="2:132" x14ac:dyDescent="0.2">
      <c r="B413" s="25">
        <v>408</v>
      </c>
      <c r="C413" s="26">
        <f>Zisk!D427</f>
        <v>0</v>
      </c>
      <c r="D413">
        <f>Zisk!E427</f>
        <v>0</v>
      </c>
      <c r="E413" s="66" t="str">
        <f t="shared" si="818"/>
        <v/>
      </c>
      <c r="F413" t="str">
        <f t="shared" si="819"/>
        <v/>
      </c>
      <c r="G413" s="66" t="str">
        <f t="shared" si="820"/>
        <v/>
      </c>
      <c r="H413" s="25"/>
      <c r="I413" s="25"/>
      <c r="J413">
        <f>VstupniParametry_SKRYT!$D$5</f>
        <v>0.02</v>
      </c>
      <c r="K413">
        <f>VstupniParametry_SKRYT!$D$6</f>
        <v>0.06</v>
      </c>
      <c r="L413">
        <f>VstupniParametry_SKRYT!$D$7</f>
        <v>0.06</v>
      </c>
      <c r="M413">
        <f>VstupniParametry_SKRYT!$D$8</f>
        <v>0.06</v>
      </c>
      <c r="N413">
        <f>VstupniParametry_SKRYT!$D$9</f>
        <v>1.7999999999999999E-2</v>
      </c>
      <c r="O413" s="27">
        <f>VstupniParametry_SKRYT!$D$10</f>
        <v>0.01</v>
      </c>
      <c r="P413" s="27">
        <f>VstupniParametry_SKRYT!$D$11</f>
        <v>0.01</v>
      </c>
      <c r="Q413" s="27">
        <f>VstupniParametry_SKRYT!$D$12</f>
        <v>0.01</v>
      </c>
      <c r="R413" s="27">
        <f>VstupniParametry_SKRYT!$D$13</f>
        <v>0.01</v>
      </c>
      <c r="S413" s="27">
        <f>VstupniParametry_SKRYT!$D$14</f>
        <v>0.01</v>
      </c>
      <c r="T413">
        <f t="shared" si="821"/>
        <v>0</v>
      </c>
      <c r="U413">
        <f t="shared" si="822"/>
        <v>0</v>
      </c>
      <c r="V413">
        <f t="shared" si="823"/>
        <v>0</v>
      </c>
      <c r="W413">
        <f t="shared" si="824"/>
        <v>0</v>
      </c>
      <c r="X413">
        <f t="shared" si="825"/>
        <v>0</v>
      </c>
      <c r="Y413">
        <f t="shared" si="826"/>
        <v>0</v>
      </c>
      <c r="Z413">
        <f t="shared" si="827"/>
        <v>0</v>
      </c>
      <c r="AA413">
        <f t="shared" si="828"/>
        <v>0</v>
      </c>
      <c r="AB413">
        <f t="shared" si="829"/>
        <v>0</v>
      </c>
      <c r="AC413">
        <f t="shared" si="830"/>
        <v>0</v>
      </c>
      <c r="AD413">
        <f t="shared" si="831"/>
        <v>0</v>
      </c>
      <c r="AE413">
        <f t="shared" si="832"/>
        <v>0</v>
      </c>
      <c r="AF413">
        <f t="shared" si="833"/>
        <v>0</v>
      </c>
      <c r="AG413">
        <f t="shared" si="834"/>
        <v>0</v>
      </c>
      <c r="AH413">
        <f t="shared" si="835"/>
        <v>0</v>
      </c>
      <c r="AI413">
        <f t="shared" si="836"/>
        <v>0</v>
      </c>
      <c r="AJ413">
        <f t="shared" si="837"/>
        <v>0</v>
      </c>
      <c r="AK413">
        <f t="shared" si="838"/>
        <v>0</v>
      </c>
      <c r="AL413">
        <f t="shared" si="839"/>
        <v>0</v>
      </c>
      <c r="AM413">
        <f t="shared" si="840"/>
        <v>0</v>
      </c>
      <c r="AN413">
        <f t="shared" si="841"/>
        <v>0</v>
      </c>
      <c r="AO413">
        <f t="shared" si="842"/>
        <v>0</v>
      </c>
      <c r="AP413">
        <f t="shared" si="843"/>
        <v>0</v>
      </c>
      <c r="AQ413">
        <f t="shared" si="844"/>
        <v>0</v>
      </c>
      <c r="AR413">
        <f t="shared" si="845"/>
        <v>0</v>
      </c>
      <c r="AS413">
        <f t="shared" si="846"/>
        <v>0</v>
      </c>
      <c r="AT413">
        <f t="shared" si="816"/>
        <v>0</v>
      </c>
      <c r="AU413">
        <f t="shared" si="847"/>
        <v>0</v>
      </c>
      <c r="AV413">
        <f t="shared" si="848"/>
        <v>0</v>
      </c>
      <c r="AW413">
        <f t="shared" si="817"/>
        <v>0</v>
      </c>
      <c r="AX413">
        <f t="shared" si="849"/>
        <v>0</v>
      </c>
      <c r="AY413">
        <f t="shared" si="850"/>
        <v>0</v>
      </c>
      <c r="AZ413">
        <f t="shared" si="851"/>
        <v>0</v>
      </c>
      <c r="BA413">
        <f t="shared" si="852"/>
        <v>0</v>
      </c>
      <c r="BB413">
        <f t="shared" si="853"/>
        <v>0</v>
      </c>
      <c r="BC413">
        <f t="shared" si="854"/>
        <v>0</v>
      </c>
      <c r="BD413">
        <f t="shared" si="855"/>
        <v>0</v>
      </c>
      <c r="BE413">
        <f t="shared" si="856"/>
        <v>0</v>
      </c>
      <c r="BF413">
        <f t="shared" si="857"/>
        <v>0</v>
      </c>
      <c r="BG413">
        <f t="shared" si="858"/>
        <v>0</v>
      </c>
      <c r="BH413">
        <f t="shared" si="859"/>
        <v>0</v>
      </c>
      <c r="BI413">
        <f t="shared" si="860"/>
        <v>0</v>
      </c>
      <c r="BJ413">
        <f t="shared" si="861"/>
        <v>0</v>
      </c>
      <c r="BK413">
        <f t="shared" si="862"/>
        <v>0</v>
      </c>
      <c r="BL413">
        <f t="shared" si="863"/>
        <v>0</v>
      </c>
      <c r="BM413">
        <f t="shared" si="864"/>
        <v>0</v>
      </c>
      <c r="BN413">
        <f t="shared" si="865"/>
        <v>0</v>
      </c>
      <c r="BO413">
        <f t="shared" si="866"/>
        <v>0</v>
      </c>
      <c r="BP413">
        <f t="shared" si="867"/>
        <v>0</v>
      </c>
      <c r="BQ413">
        <f t="shared" si="868"/>
        <v>0</v>
      </c>
      <c r="BR413">
        <f t="shared" si="869"/>
        <v>0</v>
      </c>
      <c r="BS413">
        <f t="shared" si="870"/>
        <v>0</v>
      </c>
      <c r="BT413">
        <f t="shared" si="871"/>
        <v>0</v>
      </c>
      <c r="BU413">
        <f t="shared" si="872"/>
        <v>0</v>
      </c>
      <c r="BV413">
        <f t="shared" si="873"/>
        <v>0</v>
      </c>
      <c r="BW413">
        <f t="shared" si="874"/>
        <v>0</v>
      </c>
      <c r="BX413">
        <f t="shared" si="875"/>
        <v>0</v>
      </c>
      <c r="BY413">
        <f t="shared" si="876"/>
        <v>0</v>
      </c>
      <c r="BZ413">
        <f t="shared" si="877"/>
        <v>0</v>
      </c>
      <c r="CA413">
        <f t="shared" si="878"/>
        <v>0</v>
      </c>
      <c r="CB413">
        <f t="shared" si="879"/>
        <v>0</v>
      </c>
      <c r="CC413">
        <f t="shared" si="880"/>
        <v>0</v>
      </c>
      <c r="CD413">
        <f t="shared" si="881"/>
        <v>0</v>
      </c>
      <c r="CE413">
        <f t="shared" si="882"/>
        <v>0</v>
      </c>
      <c r="CF413">
        <f t="shared" si="883"/>
        <v>0</v>
      </c>
      <c r="CG413">
        <f t="shared" si="884"/>
        <v>0</v>
      </c>
      <c r="CH413">
        <f t="shared" si="885"/>
        <v>0</v>
      </c>
      <c r="CI413">
        <f t="shared" si="886"/>
        <v>0</v>
      </c>
      <c r="CJ413">
        <f t="shared" si="887"/>
        <v>0</v>
      </c>
      <c r="CK413">
        <f t="shared" si="888"/>
        <v>0</v>
      </c>
      <c r="CL413" t="str">
        <f t="shared" si="889"/>
        <v/>
      </c>
      <c r="CM413" t="str">
        <f t="shared" si="890"/>
        <v/>
      </c>
      <c r="CN413" t="str">
        <f t="shared" si="891"/>
        <v/>
      </c>
      <c r="CO413" t="str">
        <f t="shared" si="892"/>
        <v/>
      </c>
      <c r="CP413" t="str">
        <f t="shared" si="893"/>
        <v/>
      </c>
      <c r="CQ413" t="str">
        <f t="shared" si="894"/>
        <v/>
      </c>
      <c r="CR413" t="str">
        <f t="shared" si="895"/>
        <v/>
      </c>
      <c r="CS413" t="str">
        <f t="shared" si="896"/>
        <v/>
      </c>
      <c r="CT413" t="str">
        <f t="shared" si="897"/>
        <v/>
      </c>
      <c r="CU413" t="str">
        <f t="shared" si="898"/>
        <v/>
      </c>
      <c r="CV413" t="str">
        <f t="shared" si="899"/>
        <v/>
      </c>
      <c r="CW413" t="str">
        <f t="shared" si="900"/>
        <v/>
      </c>
      <c r="CX413" t="str">
        <f t="shared" si="901"/>
        <v/>
      </c>
      <c r="CY413" t="str">
        <f t="shared" si="902"/>
        <v/>
      </c>
      <c r="CZ413" t="str">
        <f t="shared" si="903"/>
        <v/>
      </c>
      <c r="DA413" t="str">
        <f t="shared" si="904"/>
        <v/>
      </c>
      <c r="DB413" t="str">
        <f t="shared" si="905"/>
        <v/>
      </c>
      <c r="DC413" t="str">
        <f t="shared" si="906"/>
        <v/>
      </c>
      <c r="DD413" t="str">
        <f t="shared" si="907"/>
        <v/>
      </c>
      <c r="DE413" t="str">
        <f t="shared" si="908"/>
        <v/>
      </c>
      <c r="DF413" t="str">
        <f t="shared" si="909"/>
        <v/>
      </c>
      <c r="DG413" t="str">
        <f t="shared" si="910"/>
        <v/>
      </c>
      <c r="DH413" t="str">
        <f t="shared" si="911"/>
        <v/>
      </c>
      <c r="DI413" t="str">
        <f t="shared" si="912"/>
        <v/>
      </c>
      <c r="DJ413" t="str">
        <f t="shared" si="913"/>
        <v/>
      </c>
      <c r="DK413" t="str">
        <f t="shared" si="914"/>
        <v/>
      </c>
      <c r="DL413" t="str">
        <f t="shared" si="915"/>
        <v/>
      </c>
      <c r="DM413" t="str">
        <f t="shared" si="916"/>
        <v/>
      </c>
      <c r="DN413" t="str">
        <f t="shared" si="917"/>
        <v/>
      </c>
      <c r="DO413" t="str">
        <f t="shared" si="918"/>
        <v/>
      </c>
      <c r="DP413" t="str">
        <f t="shared" si="919"/>
        <v/>
      </c>
      <c r="DQ413" t="str">
        <f t="shared" si="920"/>
        <v/>
      </c>
      <c r="DR413" t="str">
        <f t="shared" si="921"/>
        <v/>
      </c>
      <c r="DS413" t="str">
        <f t="shared" si="922"/>
        <v/>
      </c>
      <c r="DT413" t="str">
        <f t="shared" si="923"/>
        <v/>
      </c>
      <c r="DU413">
        <f t="shared" si="924"/>
        <v>0</v>
      </c>
      <c r="DV413">
        <f t="shared" si="925"/>
        <v>0</v>
      </c>
      <c r="DW413">
        <f t="shared" si="926"/>
        <v>0</v>
      </c>
      <c r="DX413" t="str">
        <f t="shared" si="927"/>
        <v/>
      </c>
      <c r="DY413" t="str">
        <f t="shared" si="928"/>
        <v/>
      </c>
      <c r="DZ413" t="str">
        <f t="shared" si="929"/>
        <v/>
      </c>
      <c r="EA413" s="5">
        <f t="shared" si="930"/>
        <v>0</v>
      </c>
      <c r="EB413" s="3">
        <f t="shared" si="931"/>
        <v>0</v>
      </c>
    </row>
    <row r="414" spans="2:132" x14ac:dyDescent="0.2">
      <c r="B414">
        <v>409</v>
      </c>
      <c r="C414" s="3">
        <f>Zisk!D428</f>
        <v>0</v>
      </c>
      <c r="D414">
        <f>Zisk!E428</f>
        <v>0</v>
      </c>
      <c r="E414" s="66" t="str">
        <f t="shared" si="818"/>
        <v/>
      </c>
      <c r="F414" t="str">
        <f t="shared" si="819"/>
        <v/>
      </c>
      <c r="G414" s="66" t="str">
        <f t="shared" si="820"/>
        <v/>
      </c>
      <c r="J414">
        <f>VstupniParametry_SKRYT!$D$5</f>
        <v>0.02</v>
      </c>
      <c r="K414">
        <f>VstupniParametry_SKRYT!$D$6</f>
        <v>0.06</v>
      </c>
      <c r="L414">
        <f>VstupniParametry_SKRYT!$D$7</f>
        <v>0.06</v>
      </c>
      <c r="M414">
        <f>VstupniParametry_SKRYT!$D$8</f>
        <v>0.06</v>
      </c>
      <c r="N414">
        <f>VstupniParametry_SKRYT!$D$9</f>
        <v>1.7999999999999999E-2</v>
      </c>
      <c r="O414" s="27">
        <f>VstupniParametry_SKRYT!$D$10</f>
        <v>0.01</v>
      </c>
      <c r="P414" s="27">
        <f>VstupniParametry_SKRYT!$D$11</f>
        <v>0.01</v>
      </c>
      <c r="Q414" s="27">
        <f>VstupniParametry_SKRYT!$D$12</f>
        <v>0.01</v>
      </c>
      <c r="R414" s="27">
        <f>VstupniParametry_SKRYT!$D$13</f>
        <v>0.01</v>
      </c>
      <c r="S414" s="27">
        <f>VstupniParametry_SKRYT!$D$14</f>
        <v>0.01</v>
      </c>
      <c r="T414">
        <f t="shared" si="821"/>
        <v>0</v>
      </c>
      <c r="U414">
        <f t="shared" si="822"/>
        <v>0</v>
      </c>
      <c r="V414">
        <f t="shared" si="823"/>
        <v>0</v>
      </c>
      <c r="W414">
        <f t="shared" si="824"/>
        <v>0</v>
      </c>
      <c r="X414">
        <f t="shared" si="825"/>
        <v>0</v>
      </c>
      <c r="Y414">
        <f t="shared" si="826"/>
        <v>0</v>
      </c>
      <c r="Z414">
        <f t="shared" si="827"/>
        <v>0</v>
      </c>
      <c r="AA414">
        <f t="shared" si="828"/>
        <v>0</v>
      </c>
      <c r="AB414">
        <f t="shared" si="829"/>
        <v>0</v>
      </c>
      <c r="AC414">
        <f t="shared" si="830"/>
        <v>0</v>
      </c>
      <c r="AD414">
        <f t="shared" si="831"/>
        <v>0</v>
      </c>
      <c r="AE414">
        <f t="shared" si="832"/>
        <v>0</v>
      </c>
      <c r="AF414">
        <f t="shared" si="833"/>
        <v>0</v>
      </c>
      <c r="AG414">
        <f t="shared" si="834"/>
        <v>0</v>
      </c>
      <c r="AH414">
        <f t="shared" si="835"/>
        <v>0</v>
      </c>
      <c r="AI414">
        <f t="shared" si="836"/>
        <v>0</v>
      </c>
      <c r="AJ414">
        <f t="shared" si="837"/>
        <v>0</v>
      </c>
      <c r="AK414">
        <f t="shared" si="838"/>
        <v>0</v>
      </c>
      <c r="AL414">
        <f t="shared" si="839"/>
        <v>0</v>
      </c>
      <c r="AM414">
        <f t="shared" si="840"/>
        <v>0</v>
      </c>
      <c r="AN414">
        <f t="shared" si="841"/>
        <v>0</v>
      </c>
      <c r="AO414">
        <f t="shared" si="842"/>
        <v>0</v>
      </c>
      <c r="AP414">
        <f t="shared" si="843"/>
        <v>0</v>
      </c>
      <c r="AQ414">
        <f t="shared" si="844"/>
        <v>0</v>
      </c>
      <c r="AR414">
        <f t="shared" si="845"/>
        <v>0</v>
      </c>
      <c r="AS414">
        <f t="shared" si="846"/>
        <v>0</v>
      </c>
      <c r="AT414">
        <f t="shared" si="816"/>
        <v>0</v>
      </c>
      <c r="AU414">
        <f t="shared" si="847"/>
        <v>0</v>
      </c>
      <c r="AV414">
        <f t="shared" si="848"/>
        <v>0</v>
      </c>
      <c r="AW414">
        <f t="shared" si="817"/>
        <v>0</v>
      </c>
      <c r="AX414">
        <f t="shared" si="849"/>
        <v>0</v>
      </c>
      <c r="AY414">
        <f t="shared" si="850"/>
        <v>0</v>
      </c>
      <c r="AZ414">
        <f t="shared" si="851"/>
        <v>0</v>
      </c>
      <c r="BA414">
        <f t="shared" si="852"/>
        <v>0</v>
      </c>
      <c r="BB414">
        <f t="shared" si="853"/>
        <v>0</v>
      </c>
      <c r="BC414">
        <f t="shared" si="854"/>
        <v>0</v>
      </c>
      <c r="BD414">
        <f t="shared" si="855"/>
        <v>0</v>
      </c>
      <c r="BE414">
        <f t="shared" si="856"/>
        <v>0</v>
      </c>
      <c r="BF414">
        <f t="shared" si="857"/>
        <v>0</v>
      </c>
      <c r="BG414">
        <f t="shared" si="858"/>
        <v>0</v>
      </c>
      <c r="BH414">
        <f t="shared" si="859"/>
        <v>0</v>
      </c>
      <c r="BI414">
        <f t="shared" si="860"/>
        <v>0</v>
      </c>
      <c r="BJ414">
        <f t="shared" si="861"/>
        <v>0</v>
      </c>
      <c r="BK414">
        <f t="shared" si="862"/>
        <v>0</v>
      </c>
      <c r="BL414">
        <f t="shared" si="863"/>
        <v>0</v>
      </c>
      <c r="BM414">
        <f t="shared" si="864"/>
        <v>0</v>
      </c>
      <c r="BN414">
        <f t="shared" si="865"/>
        <v>0</v>
      </c>
      <c r="BO414">
        <f t="shared" si="866"/>
        <v>0</v>
      </c>
      <c r="BP414">
        <f t="shared" si="867"/>
        <v>0</v>
      </c>
      <c r="BQ414">
        <f t="shared" si="868"/>
        <v>0</v>
      </c>
      <c r="BR414">
        <f t="shared" si="869"/>
        <v>0</v>
      </c>
      <c r="BS414">
        <f t="shared" si="870"/>
        <v>0</v>
      </c>
      <c r="BT414">
        <f t="shared" si="871"/>
        <v>0</v>
      </c>
      <c r="BU414">
        <f t="shared" si="872"/>
        <v>0</v>
      </c>
      <c r="BV414">
        <f t="shared" si="873"/>
        <v>0</v>
      </c>
      <c r="BW414">
        <f t="shared" si="874"/>
        <v>0</v>
      </c>
      <c r="BX414">
        <f t="shared" si="875"/>
        <v>0</v>
      </c>
      <c r="BY414">
        <f t="shared" si="876"/>
        <v>0</v>
      </c>
      <c r="BZ414">
        <f t="shared" si="877"/>
        <v>0</v>
      </c>
      <c r="CA414">
        <f t="shared" si="878"/>
        <v>0</v>
      </c>
      <c r="CB414">
        <f t="shared" si="879"/>
        <v>0</v>
      </c>
      <c r="CC414">
        <f t="shared" si="880"/>
        <v>0</v>
      </c>
      <c r="CD414">
        <f t="shared" si="881"/>
        <v>0</v>
      </c>
      <c r="CE414">
        <f t="shared" si="882"/>
        <v>0</v>
      </c>
      <c r="CF414">
        <f t="shared" si="883"/>
        <v>0</v>
      </c>
      <c r="CG414">
        <f t="shared" si="884"/>
        <v>0</v>
      </c>
      <c r="CH414">
        <f t="shared" si="885"/>
        <v>0</v>
      </c>
      <c r="CI414">
        <f t="shared" si="886"/>
        <v>0</v>
      </c>
      <c r="CJ414">
        <f t="shared" si="887"/>
        <v>0</v>
      </c>
      <c r="CK414">
        <f t="shared" si="888"/>
        <v>0</v>
      </c>
      <c r="CL414" t="str">
        <f t="shared" si="889"/>
        <v/>
      </c>
      <c r="CM414" t="str">
        <f t="shared" si="890"/>
        <v/>
      </c>
      <c r="CN414" t="str">
        <f t="shared" si="891"/>
        <v/>
      </c>
      <c r="CO414" t="str">
        <f t="shared" si="892"/>
        <v/>
      </c>
      <c r="CP414" t="str">
        <f t="shared" si="893"/>
        <v/>
      </c>
      <c r="CQ414" t="str">
        <f t="shared" si="894"/>
        <v/>
      </c>
      <c r="CR414" t="str">
        <f t="shared" si="895"/>
        <v/>
      </c>
      <c r="CS414" t="str">
        <f t="shared" si="896"/>
        <v/>
      </c>
      <c r="CT414" t="str">
        <f t="shared" si="897"/>
        <v/>
      </c>
      <c r="CU414" t="str">
        <f t="shared" si="898"/>
        <v/>
      </c>
      <c r="CV414" t="str">
        <f t="shared" si="899"/>
        <v/>
      </c>
      <c r="CW414" t="str">
        <f t="shared" si="900"/>
        <v/>
      </c>
      <c r="CX414" t="str">
        <f t="shared" si="901"/>
        <v/>
      </c>
      <c r="CY414" t="str">
        <f t="shared" si="902"/>
        <v/>
      </c>
      <c r="CZ414" t="str">
        <f t="shared" si="903"/>
        <v/>
      </c>
      <c r="DA414" t="str">
        <f t="shared" si="904"/>
        <v/>
      </c>
      <c r="DB414" t="str">
        <f t="shared" si="905"/>
        <v/>
      </c>
      <c r="DC414" t="str">
        <f t="shared" si="906"/>
        <v/>
      </c>
      <c r="DD414" t="str">
        <f t="shared" si="907"/>
        <v/>
      </c>
      <c r="DE414" t="str">
        <f t="shared" si="908"/>
        <v/>
      </c>
      <c r="DF414" t="str">
        <f t="shared" si="909"/>
        <v/>
      </c>
      <c r="DG414" t="str">
        <f t="shared" si="910"/>
        <v/>
      </c>
      <c r="DH414" t="str">
        <f t="shared" si="911"/>
        <v/>
      </c>
      <c r="DI414" t="str">
        <f t="shared" si="912"/>
        <v/>
      </c>
      <c r="DJ414" t="str">
        <f t="shared" si="913"/>
        <v/>
      </c>
      <c r="DK414" t="str">
        <f t="shared" si="914"/>
        <v/>
      </c>
      <c r="DL414" t="str">
        <f t="shared" si="915"/>
        <v/>
      </c>
      <c r="DM414" t="str">
        <f t="shared" si="916"/>
        <v/>
      </c>
      <c r="DN414" t="str">
        <f t="shared" si="917"/>
        <v/>
      </c>
      <c r="DO414" t="str">
        <f t="shared" si="918"/>
        <v/>
      </c>
      <c r="DP414" t="str">
        <f t="shared" si="919"/>
        <v/>
      </c>
      <c r="DQ414" t="str">
        <f t="shared" si="920"/>
        <v/>
      </c>
      <c r="DR414" t="str">
        <f t="shared" si="921"/>
        <v/>
      </c>
      <c r="DS414" t="str">
        <f t="shared" si="922"/>
        <v/>
      </c>
      <c r="DT414" t="str">
        <f t="shared" si="923"/>
        <v/>
      </c>
      <c r="DU414">
        <f t="shared" si="924"/>
        <v>0</v>
      </c>
      <c r="DV414">
        <f t="shared" si="925"/>
        <v>0</v>
      </c>
      <c r="DW414">
        <f t="shared" si="926"/>
        <v>0</v>
      </c>
      <c r="DX414" t="str">
        <f t="shared" si="927"/>
        <v/>
      </c>
      <c r="DY414" t="str">
        <f t="shared" si="928"/>
        <v/>
      </c>
      <c r="DZ414" t="str">
        <f t="shared" si="929"/>
        <v/>
      </c>
      <c r="EA414" s="5">
        <f t="shared" si="930"/>
        <v>0</v>
      </c>
      <c r="EB414" s="3">
        <f t="shared" si="931"/>
        <v>0</v>
      </c>
    </row>
    <row r="415" spans="2:132" x14ac:dyDescent="0.2">
      <c r="B415" s="25">
        <v>410</v>
      </c>
      <c r="C415" s="26">
        <f>Zisk!D429</f>
        <v>0</v>
      </c>
      <c r="D415">
        <f>Zisk!E429</f>
        <v>0</v>
      </c>
      <c r="E415" s="66" t="str">
        <f t="shared" si="818"/>
        <v/>
      </c>
      <c r="F415" t="str">
        <f t="shared" si="819"/>
        <v/>
      </c>
      <c r="G415" s="66" t="str">
        <f t="shared" si="820"/>
        <v/>
      </c>
      <c r="H415" s="25"/>
      <c r="I415" s="25"/>
      <c r="J415">
        <f>VstupniParametry_SKRYT!$D$5</f>
        <v>0.02</v>
      </c>
      <c r="K415">
        <f>VstupniParametry_SKRYT!$D$6</f>
        <v>0.06</v>
      </c>
      <c r="L415">
        <f>VstupniParametry_SKRYT!$D$7</f>
        <v>0.06</v>
      </c>
      <c r="M415">
        <f>VstupniParametry_SKRYT!$D$8</f>
        <v>0.06</v>
      </c>
      <c r="N415">
        <f>VstupniParametry_SKRYT!$D$9</f>
        <v>1.7999999999999999E-2</v>
      </c>
      <c r="O415" s="27">
        <f>VstupniParametry_SKRYT!$D$10</f>
        <v>0.01</v>
      </c>
      <c r="P415" s="27">
        <f>VstupniParametry_SKRYT!$D$11</f>
        <v>0.01</v>
      </c>
      <c r="Q415" s="27">
        <f>VstupniParametry_SKRYT!$D$12</f>
        <v>0.01</v>
      </c>
      <c r="R415" s="27">
        <f>VstupniParametry_SKRYT!$D$13</f>
        <v>0.01</v>
      </c>
      <c r="S415" s="27">
        <f>VstupniParametry_SKRYT!$D$14</f>
        <v>0.01</v>
      </c>
      <c r="T415">
        <f t="shared" si="821"/>
        <v>0</v>
      </c>
      <c r="U415">
        <f t="shared" si="822"/>
        <v>0</v>
      </c>
      <c r="V415">
        <f t="shared" si="823"/>
        <v>0</v>
      </c>
      <c r="W415">
        <f t="shared" si="824"/>
        <v>0</v>
      </c>
      <c r="X415">
        <f t="shared" si="825"/>
        <v>0</v>
      </c>
      <c r="Y415">
        <f t="shared" si="826"/>
        <v>0</v>
      </c>
      <c r="Z415">
        <f t="shared" si="827"/>
        <v>0</v>
      </c>
      <c r="AA415">
        <f t="shared" si="828"/>
        <v>0</v>
      </c>
      <c r="AB415">
        <f t="shared" si="829"/>
        <v>0</v>
      </c>
      <c r="AC415">
        <f t="shared" si="830"/>
        <v>0</v>
      </c>
      <c r="AD415">
        <f t="shared" si="831"/>
        <v>0</v>
      </c>
      <c r="AE415">
        <f t="shared" si="832"/>
        <v>0</v>
      </c>
      <c r="AF415">
        <f t="shared" si="833"/>
        <v>0</v>
      </c>
      <c r="AG415">
        <f t="shared" si="834"/>
        <v>0</v>
      </c>
      <c r="AH415">
        <f t="shared" si="835"/>
        <v>0</v>
      </c>
      <c r="AI415">
        <f t="shared" si="836"/>
        <v>0</v>
      </c>
      <c r="AJ415">
        <f t="shared" si="837"/>
        <v>0</v>
      </c>
      <c r="AK415">
        <f t="shared" si="838"/>
        <v>0</v>
      </c>
      <c r="AL415">
        <f t="shared" si="839"/>
        <v>0</v>
      </c>
      <c r="AM415">
        <f t="shared" si="840"/>
        <v>0</v>
      </c>
      <c r="AN415">
        <f t="shared" si="841"/>
        <v>0</v>
      </c>
      <c r="AO415">
        <f t="shared" si="842"/>
        <v>0</v>
      </c>
      <c r="AP415">
        <f t="shared" si="843"/>
        <v>0</v>
      </c>
      <c r="AQ415">
        <f t="shared" si="844"/>
        <v>0</v>
      </c>
      <c r="AR415">
        <f t="shared" si="845"/>
        <v>0</v>
      </c>
      <c r="AS415">
        <f t="shared" si="846"/>
        <v>0</v>
      </c>
      <c r="AT415">
        <f t="shared" si="816"/>
        <v>0</v>
      </c>
      <c r="AU415">
        <f t="shared" si="847"/>
        <v>0</v>
      </c>
      <c r="AV415">
        <f t="shared" si="848"/>
        <v>0</v>
      </c>
      <c r="AW415">
        <f t="shared" si="817"/>
        <v>0</v>
      </c>
      <c r="AX415">
        <f t="shared" si="849"/>
        <v>0</v>
      </c>
      <c r="AY415">
        <f t="shared" si="850"/>
        <v>0</v>
      </c>
      <c r="AZ415">
        <f t="shared" si="851"/>
        <v>0</v>
      </c>
      <c r="BA415">
        <f t="shared" si="852"/>
        <v>0</v>
      </c>
      <c r="BB415">
        <f t="shared" si="853"/>
        <v>0</v>
      </c>
      <c r="BC415">
        <f t="shared" si="854"/>
        <v>0</v>
      </c>
      <c r="BD415">
        <f t="shared" si="855"/>
        <v>0</v>
      </c>
      <c r="BE415">
        <f t="shared" si="856"/>
        <v>0</v>
      </c>
      <c r="BF415">
        <f t="shared" si="857"/>
        <v>0</v>
      </c>
      <c r="BG415">
        <f t="shared" si="858"/>
        <v>0</v>
      </c>
      <c r="BH415">
        <f t="shared" si="859"/>
        <v>0</v>
      </c>
      <c r="BI415">
        <f t="shared" si="860"/>
        <v>0</v>
      </c>
      <c r="BJ415">
        <f t="shared" si="861"/>
        <v>0</v>
      </c>
      <c r="BK415">
        <f t="shared" si="862"/>
        <v>0</v>
      </c>
      <c r="BL415">
        <f t="shared" si="863"/>
        <v>0</v>
      </c>
      <c r="BM415">
        <f t="shared" si="864"/>
        <v>0</v>
      </c>
      <c r="BN415">
        <f t="shared" si="865"/>
        <v>0</v>
      </c>
      <c r="BO415">
        <f t="shared" si="866"/>
        <v>0</v>
      </c>
      <c r="BP415">
        <f t="shared" si="867"/>
        <v>0</v>
      </c>
      <c r="BQ415">
        <f t="shared" si="868"/>
        <v>0</v>
      </c>
      <c r="BR415">
        <f t="shared" si="869"/>
        <v>0</v>
      </c>
      <c r="BS415">
        <f t="shared" si="870"/>
        <v>0</v>
      </c>
      <c r="BT415">
        <f t="shared" si="871"/>
        <v>0</v>
      </c>
      <c r="BU415">
        <f t="shared" si="872"/>
        <v>0</v>
      </c>
      <c r="BV415">
        <f t="shared" si="873"/>
        <v>0</v>
      </c>
      <c r="BW415">
        <f t="shared" si="874"/>
        <v>0</v>
      </c>
      <c r="BX415">
        <f t="shared" si="875"/>
        <v>0</v>
      </c>
      <c r="BY415">
        <f t="shared" si="876"/>
        <v>0</v>
      </c>
      <c r="BZ415">
        <f t="shared" si="877"/>
        <v>0</v>
      </c>
      <c r="CA415">
        <f t="shared" si="878"/>
        <v>0</v>
      </c>
      <c r="CB415">
        <f t="shared" si="879"/>
        <v>0</v>
      </c>
      <c r="CC415">
        <f t="shared" si="880"/>
        <v>0</v>
      </c>
      <c r="CD415">
        <f t="shared" si="881"/>
        <v>0</v>
      </c>
      <c r="CE415">
        <f t="shared" si="882"/>
        <v>0</v>
      </c>
      <c r="CF415">
        <f t="shared" si="883"/>
        <v>0</v>
      </c>
      <c r="CG415">
        <f t="shared" si="884"/>
        <v>0</v>
      </c>
      <c r="CH415">
        <f t="shared" si="885"/>
        <v>0</v>
      </c>
      <c r="CI415">
        <f t="shared" si="886"/>
        <v>0</v>
      </c>
      <c r="CJ415">
        <f t="shared" si="887"/>
        <v>0</v>
      </c>
      <c r="CK415">
        <f t="shared" si="888"/>
        <v>0</v>
      </c>
      <c r="CL415" t="str">
        <f t="shared" si="889"/>
        <v/>
      </c>
      <c r="CM415" t="str">
        <f t="shared" si="890"/>
        <v/>
      </c>
      <c r="CN415" t="str">
        <f t="shared" si="891"/>
        <v/>
      </c>
      <c r="CO415" t="str">
        <f t="shared" si="892"/>
        <v/>
      </c>
      <c r="CP415" t="str">
        <f t="shared" si="893"/>
        <v/>
      </c>
      <c r="CQ415" t="str">
        <f t="shared" si="894"/>
        <v/>
      </c>
      <c r="CR415" t="str">
        <f t="shared" si="895"/>
        <v/>
      </c>
      <c r="CS415" t="str">
        <f t="shared" si="896"/>
        <v/>
      </c>
      <c r="CT415" t="str">
        <f t="shared" si="897"/>
        <v/>
      </c>
      <c r="CU415" t="str">
        <f t="shared" si="898"/>
        <v/>
      </c>
      <c r="CV415" t="str">
        <f t="shared" si="899"/>
        <v/>
      </c>
      <c r="CW415" t="str">
        <f t="shared" si="900"/>
        <v/>
      </c>
      <c r="CX415" t="str">
        <f t="shared" si="901"/>
        <v/>
      </c>
      <c r="CY415" t="str">
        <f t="shared" si="902"/>
        <v/>
      </c>
      <c r="CZ415" t="str">
        <f t="shared" si="903"/>
        <v/>
      </c>
      <c r="DA415" t="str">
        <f t="shared" si="904"/>
        <v/>
      </c>
      <c r="DB415" t="str">
        <f t="shared" si="905"/>
        <v/>
      </c>
      <c r="DC415" t="str">
        <f t="shared" si="906"/>
        <v/>
      </c>
      <c r="DD415" t="str">
        <f t="shared" si="907"/>
        <v/>
      </c>
      <c r="DE415" t="str">
        <f t="shared" si="908"/>
        <v/>
      </c>
      <c r="DF415" t="str">
        <f t="shared" si="909"/>
        <v/>
      </c>
      <c r="DG415" t="str">
        <f t="shared" si="910"/>
        <v/>
      </c>
      <c r="DH415" t="str">
        <f t="shared" si="911"/>
        <v/>
      </c>
      <c r="DI415" t="str">
        <f t="shared" si="912"/>
        <v/>
      </c>
      <c r="DJ415" t="str">
        <f t="shared" si="913"/>
        <v/>
      </c>
      <c r="DK415" t="str">
        <f t="shared" si="914"/>
        <v/>
      </c>
      <c r="DL415" t="str">
        <f t="shared" si="915"/>
        <v/>
      </c>
      <c r="DM415" t="str">
        <f t="shared" si="916"/>
        <v/>
      </c>
      <c r="DN415" t="str">
        <f t="shared" si="917"/>
        <v/>
      </c>
      <c r="DO415" t="str">
        <f t="shared" si="918"/>
        <v/>
      </c>
      <c r="DP415" t="str">
        <f t="shared" si="919"/>
        <v/>
      </c>
      <c r="DQ415" t="str">
        <f t="shared" si="920"/>
        <v/>
      </c>
      <c r="DR415" t="str">
        <f t="shared" si="921"/>
        <v/>
      </c>
      <c r="DS415" t="str">
        <f t="shared" si="922"/>
        <v/>
      </c>
      <c r="DT415" t="str">
        <f t="shared" si="923"/>
        <v/>
      </c>
      <c r="DU415">
        <f t="shared" si="924"/>
        <v>0</v>
      </c>
      <c r="DV415">
        <f t="shared" si="925"/>
        <v>0</v>
      </c>
      <c r="DW415">
        <f t="shared" si="926"/>
        <v>0</v>
      </c>
      <c r="DX415" t="str">
        <f t="shared" si="927"/>
        <v/>
      </c>
      <c r="DY415" t="str">
        <f t="shared" si="928"/>
        <v/>
      </c>
      <c r="DZ415" t="str">
        <f t="shared" si="929"/>
        <v/>
      </c>
      <c r="EA415" s="5">
        <f t="shared" si="930"/>
        <v>0</v>
      </c>
      <c r="EB415" s="3">
        <f t="shared" si="931"/>
        <v>0</v>
      </c>
    </row>
    <row r="416" spans="2:132" x14ac:dyDescent="0.2">
      <c r="B416">
        <v>411</v>
      </c>
      <c r="C416" s="3">
        <f>Zisk!D430</f>
        <v>0</v>
      </c>
      <c r="D416">
        <f>Zisk!E430</f>
        <v>0</v>
      </c>
      <c r="E416" s="66" t="str">
        <f t="shared" si="818"/>
        <v/>
      </c>
      <c r="F416" t="str">
        <f t="shared" si="819"/>
        <v/>
      </c>
      <c r="G416" s="66" t="str">
        <f t="shared" si="820"/>
        <v/>
      </c>
      <c r="J416">
        <f>VstupniParametry_SKRYT!$D$5</f>
        <v>0.02</v>
      </c>
      <c r="K416">
        <f>VstupniParametry_SKRYT!$D$6</f>
        <v>0.06</v>
      </c>
      <c r="L416">
        <f>VstupniParametry_SKRYT!$D$7</f>
        <v>0.06</v>
      </c>
      <c r="M416">
        <f>VstupniParametry_SKRYT!$D$8</f>
        <v>0.06</v>
      </c>
      <c r="N416">
        <f>VstupniParametry_SKRYT!$D$9</f>
        <v>1.7999999999999999E-2</v>
      </c>
      <c r="O416" s="27">
        <f>VstupniParametry_SKRYT!$D$10</f>
        <v>0.01</v>
      </c>
      <c r="P416" s="27">
        <f>VstupniParametry_SKRYT!$D$11</f>
        <v>0.01</v>
      </c>
      <c r="Q416" s="27">
        <f>VstupniParametry_SKRYT!$D$12</f>
        <v>0.01</v>
      </c>
      <c r="R416" s="27">
        <f>VstupniParametry_SKRYT!$D$13</f>
        <v>0.01</v>
      </c>
      <c r="S416" s="27">
        <f>VstupniParametry_SKRYT!$D$14</f>
        <v>0.01</v>
      </c>
      <c r="T416">
        <f t="shared" si="821"/>
        <v>0</v>
      </c>
      <c r="U416">
        <f t="shared" si="822"/>
        <v>0</v>
      </c>
      <c r="V416">
        <f t="shared" si="823"/>
        <v>0</v>
      </c>
      <c r="W416">
        <f t="shared" si="824"/>
        <v>0</v>
      </c>
      <c r="X416">
        <f t="shared" si="825"/>
        <v>0</v>
      </c>
      <c r="Y416">
        <f t="shared" si="826"/>
        <v>0</v>
      </c>
      <c r="Z416">
        <f t="shared" si="827"/>
        <v>0</v>
      </c>
      <c r="AA416">
        <f t="shared" si="828"/>
        <v>0</v>
      </c>
      <c r="AB416">
        <f t="shared" si="829"/>
        <v>0</v>
      </c>
      <c r="AC416">
        <f t="shared" si="830"/>
        <v>0</v>
      </c>
      <c r="AD416">
        <f t="shared" si="831"/>
        <v>0</v>
      </c>
      <c r="AE416">
        <f t="shared" si="832"/>
        <v>0</v>
      </c>
      <c r="AF416">
        <f t="shared" si="833"/>
        <v>0</v>
      </c>
      <c r="AG416">
        <f t="shared" si="834"/>
        <v>0</v>
      </c>
      <c r="AH416">
        <f t="shared" si="835"/>
        <v>0</v>
      </c>
      <c r="AI416">
        <f t="shared" si="836"/>
        <v>0</v>
      </c>
      <c r="AJ416">
        <f t="shared" si="837"/>
        <v>0</v>
      </c>
      <c r="AK416">
        <f t="shared" si="838"/>
        <v>0</v>
      </c>
      <c r="AL416">
        <f t="shared" si="839"/>
        <v>0</v>
      </c>
      <c r="AM416">
        <f t="shared" si="840"/>
        <v>0</v>
      </c>
      <c r="AN416">
        <f t="shared" si="841"/>
        <v>0</v>
      </c>
      <c r="AO416">
        <f t="shared" si="842"/>
        <v>0</v>
      </c>
      <c r="AP416">
        <f t="shared" si="843"/>
        <v>0</v>
      </c>
      <c r="AQ416">
        <f t="shared" si="844"/>
        <v>0</v>
      </c>
      <c r="AR416">
        <f t="shared" si="845"/>
        <v>0</v>
      </c>
      <c r="AS416">
        <f t="shared" si="846"/>
        <v>0</v>
      </c>
      <c r="AT416">
        <f t="shared" si="816"/>
        <v>0</v>
      </c>
      <c r="AU416">
        <f t="shared" si="847"/>
        <v>0</v>
      </c>
      <c r="AV416">
        <f t="shared" si="848"/>
        <v>0</v>
      </c>
      <c r="AW416">
        <f t="shared" si="817"/>
        <v>0</v>
      </c>
      <c r="AX416">
        <f t="shared" si="849"/>
        <v>0</v>
      </c>
      <c r="AY416">
        <f t="shared" si="850"/>
        <v>0</v>
      </c>
      <c r="AZ416">
        <f t="shared" si="851"/>
        <v>0</v>
      </c>
      <c r="BA416">
        <f t="shared" si="852"/>
        <v>0</v>
      </c>
      <c r="BB416">
        <f t="shared" si="853"/>
        <v>0</v>
      </c>
      <c r="BC416">
        <f t="shared" si="854"/>
        <v>0</v>
      </c>
      <c r="BD416">
        <f t="shared" si="855"/>
        <v>0</v>
      </c>
      <c r="BE416">
        <f t="shared" si="856"/>
        <v>0</v>
      </c>
      <c r="BF416">
        <f t="shared" si="857"/>
        <v>0</v>
      </c>
      <c r="BG416">
        <f t="shared" si="858"/>
        <v>0</v>
      </c>
      <c r="BH416">
        <f t="shared" si="859"/>
        <v>0</v>
      </c>
      <c r="BI416">
        <f t="shared" si="860"/>
        <v>0</v>
      </c>
      <c r="BJ416">
        <f t="shared" si="861"/>
        <v>0</v>
      </c>
      <c r="BK416">
        <f t="shared" si="862"/>
        <v>0</v>
      </c>
      <c r="BL416">
        <f t="shared" si="863"/>
        <v>0</v>
      </c>
      <c r="BM416">
        <f t="shared" si="864"/>
        <v>0</v>
      </c>
      <c r="BN416">
        <f t="shared" si="865"/>
        <v>0</v>
      </c>
      <c r="BO416">
        <f t="shared" si="866"/>
        <v>0</v>
      </c>
      <c r="BP416">
        <f t="shared" si="867"/>
        <v>0</v>
      </c>
      <c r="BQ416">
        <f t="shared" si="868"/>
        <v>0</v>
      </c>
      <c r="BR416">
        <f t="shared" si="869"/>
        <v>0</v>
      </c>
      <c r="BS416">
        <f t="shared" si="870"/>
        <v>0</v>
      </c>
      <c r="BT416">
        <f t="shared" si="871"/>
        <v>0</v>
      </c>
      <c r="BU416">
        <f t="shared" si="872"/>
        <v>0</v>
      </c>
      <c r="BV416">
        <f t="shared" si="873"/>
        <v>0</v>
      </c>
      <c r="BW416">
        <f t="shared" si="874"/>
        <v>0</v>
      </c>
      <c r="BX416">
        <f t="shared" si="875"/>
        <v>0</v>
      </c>
      <c r="BY416">
        <f t="shared" si="876"/>
        <v>0</v>
      </c>
      <c r="BZ416">
        <f t="shared" si="877"/>
        <v>0</v>
      </c>
      <c r="CA416">
        <f t="shared" si="878"/>
        <v>0</v>
      </c>
      <c r="CB416">
        <f t="shared" si="879"/>
        <v>0</v>
      </c>
      <c r="CC416">
        <f t="shared" si="880"/>
        <v>0</v>
      </c>
      <c r="CD416">
        <f t="shared" si="881"/>
        <v>0</v>
      </c>
      <c r="CE416">
        <f t="shared" si="882"/>
        <v>0</v>
      </c>
      <c r="CF416">
        <f t="shared" si="883"/>
        <v>0</v>
      </c>
      <c r="CG416">
        <f t="shared" si="884"/>
        <v>0</v>
      </c>
      <c r="CH416">
        <f t="shared" si="885"/>
        <v>0</v>
      </c>
      <c r="CI416">
        <f t="shared" si="886"/>
        <v>0</v>
      </c>
      <c r="CJ416">
        <f t="shared" si="887"/>
        <v>0</v>
      </c>
      <c r="CK416">
        <f t="shared" si="888"/>
        <v>0</v>
      </c>
      <c r="CL416" t="str">
        <f t="shared" si="889"/>
        <v/>
      </c>
      <c r="CM416" t="str">
        <f t="shared" si="890"/>
        <v/>
      </c>
      <c r="CN416" t="str">
        <f t="shared" si="891"/>
        <v/>
      </c>
      <c r="CO416" t="str">
        <f t="shared" si="892"/>
        <v/>
      </c>
      <c r="CP416" t="str">
        <f t="shared" si="893"/>
        <v/>
      </c>
      <c r="CQ416" t="str">
        <f t="shared" si="894"/>
        <v/>
      </c>
      <c r="CR416" t="str">
        <f t="shared" si="895"/>
        <v/>
      </c>
      <c r="CS416" t="str">
        <f t="shared" si="896"/>
        <v/>
      </c>
      <c r="CT416" t="str">
        <f t="shared" si="897"/>
        <v/>
      </c>
      <c r="CU416" t="str">
        <f t="shared" si="898"/>
        <v/>
      </c>
      <c r="CV416" t="str">
        <f t="shared" si="899"/>
        <v/>
      </c>
      <c r="CW416" t="str">
        <f t="shared" si="900"/>
        <v/>
      </c>
      <c r="CX416" t="str">
        <f t="shared" si="901"/>
        <v/>
      </c>
      <c r="CY416" t="str">
        <f t="shared" si="902"/>
        <v/>
      </c>
      <c r="CZ416" t="str">
        <f t="shared" si="903"/>
        <v/>
      </c>
      <c r="DA416" t="str">
        <f t="shared" si="904"/>
        <v/>
      </c>
      <c r="DB416" t="str">
        <f t="shared" si="905"/>
        <v/>
      </c>
      <c r="DC416" t="str">
        <f t="shared" si="906"/>
        <v/>
      </c>
      <c r="DD416" t="str">
        <f t="shared" si="907"/>
        <v/>
      </c>
      <c r="DE416" t="str">
        <f t="shared" si="908"/>
        <v/>
      </c>
      <c r="DF416" t="str">
        <f t="shared" si="909"/>
        <v/>
      </c>
      <c r="DG416" t="str">
        <f t="shared" si="910"/>
        <v/>
      </c>
      <c r="DH416" t="str">
        <f t="shared" si="911"/>
        <v/>
      </c>
      <c r="DI416" t="str">
        <f t="shared" si="912"/>
        <v/>
      </c>
      <c r="DJ416" t="str">
        <f t="shared" si="913"/>
        <v/>
      </c>
      <c r="DK416" t="str">
        <f t="shared" si="914"/>
        <v/>
      </c>
      <c r="DL416" t="str">
        <f t="shared" si="915"/>
        <v/>
      </c>
      <c r="DM416" t="str">
        <f t="shared" si="916"/>
        <v/>
      </c>
      <c r="DN416" t="str">
        <f t="shared" si="917"/>
        <v/>
      </c>
      <c r="DO416" t="str">
        <f t="shared" si="918"/>
        <v/>
      </c>
      <c r="DP416" t="str">
        <f t="shared" si="919"/>
        <v/>
      </c>
      <c r="DQ416" t="str">
        <f t="shared" si="920"/>
        <v/>
      </c>
      <c r="DR416" t="str">
        <f t="shared" si="921"/>
        <v/>
      </c>
      <c r="DS416" t="str">
        <f t="shared" si="922"/>
        <v/>
      </c>
      <c r="DT416" t="str">
        <f t="shared" si="923"/>
        <v/>
      </c>
      <c r="DU416">
        <f t="shared" si="924"/>
        <v>0</v>
      </c>
      <c r="DV416">
        <f t="shared" si="925"/>
        <v>0</v>
      </c>
      <c r="DW416">
        <f t="shared" si="926"/>
        <v>0</v>
      </c>
      <c r="DX416" t="str">
        <f t="shared" si="927"/>
        <v/>
      </c>
      <c r="DY416" t="str">
        <f t="shared" si="928"/>
        <v/>
      </c>
      <c r="DZ416" t="str">
        <f t="shared" si="929"/>
        <v/>
      </c>
      <c r="EA416" s="5">
        <f t="shared" si="930"/>
        <v>0</v>
      </c>
      <c r="EB416" s="3">
        <f t="shared" si="931"/>
        <v>0</v>
      </c>
    </row>
    <row r="417" spans="2:132" x14ac:dyDescent="0.2">
      <c r="B417" s="25">
        <v>412</v>
      </c>
      <c r="C417" s="26">
        <f>Zisk!D431</f>
        <v>0</v>
      </c>
      <c r="D417">
        <f>Zisk!E431</f>
        <v>0</v>
      </c>
      <c r="E417" s="66" t="str">
        <f t="shared" si="818"/>
        <v/>
      </c>
      <c r="F417" t="str">
        <f t="shared" si="819"/>
        <v/>
      </c>
      <c r="G417" s="66" t="str">
        <f t="shared" si="820"/>
        <v/>
      </c>
      <c r="H417" s="25"/>
      <c r="I417" s="25"/>
      <c r="J417">
        <f>VstupniParametry_SKRYT!$D$5</f>
        <v>0.02</v>
      </c>
      <c r="K417">
        <f>VstupniParametry_SKRYT!$D$6</f>
        <v>0.06</v>
      </c>
      <c r="L417">
        <f>VstupniParametry_SKRYT!$D$7</f>
        <v>0.06</v>
      </c>
      <c r="M417">
        <f>VstupniParametry_SKRYT!$D$8</f>
        <v>0.06</v>
      </c>
      <c r="N417">
        <f>VstupniParametry_SKRYT!$D$9</f>
        <v>1.7999999999999999E-2</v>
      </c>
      <c r="O417" s="27">
        <f>VstupniParametry_SKRYT!$D$10</f>
        <v>0.01</v>
      </c>
      <c r="P417" s="27">
        <f>VstupniParametry_SKRYT!$D$11</f>
        <v>0.01</v>
      </c>
      <c r="Q417" s="27">
        <f>VstupniParametry_SKRYT!$D$12</f>
        <v>0.01</v>
      </c>
      <c r="R417" s="27">
        <f>VstupniParametry_SKRYT!$D$13</f>
        <v>0.01</v>
      </c>
      <c r="S417" s="27">
        <f>VstupniParametry_SKRYT!$D$14</f>
        <v>0.01</v>
      </c>
      <c r="T417">
        <f t="shared" si="821"/>
        <v>0</v>
      </c>
      <c r="U417">
        <f t="shared" si="822"/>
        <v>0</v>
      </c>
      <c r="V417">
        <f t="shared" si="823"/>
        <v>0</v>
      </c>
      <c r="W417">
        <f t="shared" si="824"/>
        <v>0</v>
      </c>
      <c r="X417">
        <f t="shared" si="825"/>
        <v>0</v>
      </c>
      <c r="Y417">
        <f t="shared" si="826"/>
        <v>0</v>
      </c>
      <c r="Z417">
        <f t="shared" si="827"/>
        <v>0</v>
      </c>
      <c r="AA417">
        <f t="shared" si="828"/>
        <v>0</v>
      </c>
      <c r="AB417">
        <f t="shared" si="829"/>
        <v>0</v>
      </c>
      <c r="AC417">
        <f t="shared" si="830"/>
        <v>0</v>
      </c>
      <c r="AD417">
        <f t="shared" si="831"/>
        <v>0</v>
      </c>
      <c r="AE417">
        <f t="shared" si="832"/>
        <v>0</v>
      </c>
      <c r="AF417">
        <f t="shared" si="833"/>
        <v>0</v>
      </c>
      <c r="AG417">
        <f t="shared" si="834"/>
        <v>0</v>
      </c>
      <c r="AH417">
        <f t="shared" si="835"/>
        <v>0</v>
      </c>
      <c r="AI417">
        <f t="shared" si="836"/>
        <v>0</v>
      </c>
      <c r="AJ417">
        <f t="shared" si="837"/>
        <v>0</v>
      </c>
      <c r="AK417">
        <f t="shared" si="838"/>
        <v>0</v>
      </c>
      <c r="AL417">
        <f t="shared" si="839"/>
        <v>0</v>
      </c>
      <c r="AM417">
        <f t="shared" si="840"/>
        <v>0</v>
      </c>
      <c r="AN417">
        <f t="shared" si="841"/>
        <v>0</v>
      </c>
      <c r="AO417">
        <f t="shared" si="842"/>
        <v>0</v>
      </c>
      <c r="AP417">
        <f t="shared" si="843"/>
        <v>0</v>
      </c>
      <c r="AQ417">
        <f t="shared" si="844"/>
        <v>0</v>
      </c>
      <c r="AR417">
        <f t="shared" si="845"/>
        <v>0</v>
      </c>
      <c r="AS417">
        <f t="shared" si="846"/>
        <v>0</v>
      </c>
      <c r="AT417">
        <f t="shared" si="816"/>
        <v>0</v>
      </c>
      <c r="AU417">
        <f t="shared" si="847"/>
        <v>0</v>
      </c>
      <c r="AV417">
        <f t="shared" si="848"/>
        <v>0</v>
      </c>
      <c r="AW417">
        <f t="shared" si="817"/>
        <v>0</v>
      </c>
      <c r="AX417">
        <f t="shared" si="849"/>
        <v>0</v>
      </c>
      <c r="AY417">
        <f t="shared" si="850"/>
        <v>0</v>
      </c>
      <c r="AZ417">
        <f t="shared" si="851"/>
        <v>0</v>
      </c>
      <c r="BA417">
        <f t="shared" si="852"/>
        <v>0</v>
      </c>
      <c r="BB417">
        <f t="shared" si="853"/>
        <v>0</v>
      </c>
      <c r="BC417">
        <f t="shared" si="854"/>
        <v>0</v>
      </c>
      <c r="BD417">
        <f t="shared" si="855"/>
        <v>0</v>
      </c>
      <c r="BE417">
        <f t="shared" si="856"/>
        <v>0</v>
      </c>
      <c r="BF417">
        <f t="shared" si="857"/>
        <v>0</v>
      </c>
      <c r="BG417">
        <f t="shared" si="858"/>
        <v>0</v>
      </c>
      <c r="BH417">
        <f t="shared" si="859"/>
        <v>0</v>
      </c>
      <c r="BI417">
        <f t="shared" si="860"/>
        <v>0</v>
      </c>
      <c r="BJ417">
        <f t="shared" si="861"/>
        <v>0</v>
      </c>
      <c r="BK417">
        <f t="shared" si="862"/>
        <v>0</v>
      </c>
      <c r="BL417">
        <f t="shared" si="863"/>
        <v>0</v>
      </c>
      <c r="BM417">
        <f t="shared" si="864"/>
        <v>0</v>
      </c>
      <c r="BN417">
        <f t="shared" si="865"/>
        <v>0</v>
      </c>
      <c r="BO417">
        <f t="shared" si="866"/>
        <v>0</v>
      </c>
      <c r="BP417">
        <f t="shared" si="867"/>
        <v>0</v>
      </c>
      <c r="BQ417">
        <f t="shared" si="868"/>
        <v>0</v>
      </c>
      <c r="BR417">
        <f t="shared" si="869"/>
        <v>0</v>
      </c>
      <c r="BS417">
        <f t="shared" si="870"/>
        <v>0</v>
      </c>
      <c r="BT417">
        <f t="shared" si="871"/>
        <v>0</v>
      </c>
      <c r="BU417">
        <f t="shared" si="872"/>
        <v>0</v>
      </c>
      <c r="BV417">
        <f t="shared" si="873"/>
        <v>0</v>
      </c>
      <c r="BW417">
        <f t="shared" si="874"/>
        <v>0</v>
      </c>
      <c r="BX417">
        <f t="shared" si="875"/>
        <v>0</v>
      </c>
      <c r="BY417">
        <f t="shared" si="876"/>
        <v>0</v>
      </c>
      <c r="BZ417">
        <f t="shared" si="877"/>
        <v>0</v>
      </c>
      <c r="CA417">
        <f t="shared" si="878"/>
        <v>0</v>
      </c>
      <c r="CB417">
        <f t="shared" si="879"/>
        <v>0</v>
      </c>
      <c r="CC417">
        <f t="shared" si="880"/>
        <v>0</v>
      </c>
      <c r="CD417">
        <f t="shared" si="881"/>
        <v>0</v>
      </c>
      <c r="CE417">
        <f t="shared" si="882"/>
        <v>0</v>
      </c>
      <c r="CF417">
        <f t="shared" si="883"/>
        <v>0</v>
      </c>
      <c r="CG417">
        <f t="shared" si="884"/>
        <v>0</v>
      </c>
      <c r="CH417">
        <f t="shared" si="885"/>
        <v>0</v>
      </c>
      <c r="CI417">
        <f t="shared" si="886"/>
        <v>0</v>
      </c>
      <c r="CJ417">
        <f t="shared" si="887"/>
        <v>0</v>
      </c>
      <c r="CK417">
        <f t="shared" si="888"/>
        <v>0</v>
      </c>
      <c r="CL417" t="str">
        <f t="shared" si="889"/>
        <v/>
      </c>
      <c r="CM417" t="str">
        <f t="shared" si="890"/>
        <v/>
      </c>
      <c r="CN417" t="str">
        <f t="shared" si="891"/>
        <v/>
      </c>
      <c r="CO417" t="str">
        <f t="shared" si="892"/>
        <v/>
      </c>
      <c r="CP417" t="str">
        <f t="shared" si="893"/>
        <v/>
      </c>
      <c r="CQ417" t="str">
        <f t="shared" si="894"/>
        <v/>
      </c>
      <c r="CR417" t="str">
        <f t="shared" si="895"/>
        <v/>
      </c>
      <c r="CS417" t="str">
        <f t="shared" si="896"/>
        <v/>
      </c>
      <c r="CT417" t="str">
        <f t="shared" si="897"/>
        <v/>
      </c>
      <c r="CU417" t="str">
        <f t="shared" si="898"/>
        <v/>
      </c>
      <c r="CV417" t="str">
        <f t="shared" si="899"/>
        <v/>
      </c>
      <c r="CW417" t="str">
        <f t="shared" si="900"/>
        <v/>
      </c>
      <c r="CX417" t="str">
        <f t="shared" si="901"/>
        <v/>
      </c>
      <c r="CY417" t="str">
        <f t="shared" si="902"/>
        <v/>
      </c>
      <c r="CZ417" t="str">
        <f t="shared" si="903"/>
        <v/>
      </c>
      <c r="DA417" t="str">
        <f t="shared" si="904"/>
        <v/>
      </c>
      <c r="DB417" t="str">
        <f t="shared" si="905"/>
        <v/>
      </c>
      <c r="DC417" t="str">
        <f t="shared" si="906"/>
        <v/>
      </c>
      <c r="DD417" t="str">
        <f t="shared" si="907"/>
        <v/>
      </c>
      <c r="DE417" t="str">
        <f t="shared" si="908"/>
        <v/>
      </c>
      <c r="DF417" t="str">
        <f t="shared" si="909"/>
        <v/>
      </c>
      <c r="DG417" t="str">
        <f t="shared" si="910"/>
        <v/>
      </c>
      <c r="DH417" t="str">
        <f t="shared" si="911"/>
        <v/>
      </c>
      <c r="DI417" t="str">
        <f t="shared" si="912"/>
        <v/>
      </c>
      <c r="DJ417" t="str">
        <f t="shared" si="913"/>
        <v/>
      </c>
      <c r="DK417" t="str">
        <f t="shared" si="914"/>
        <v/>
      </c>
      <c r="DL417" t="str">
        <f t="shared" si="915"/>
        <v/>
      </c>
      <c r="DM417" t="str">
        <f t="shared" si="916"/>
        <v/>
      </c>
      <c r="DN417" t="str">
        <f t="shared" si="917"/>
        <v/>
      </c>
      <c r="DO417" t="str">
        <f t="shared" si="918"/>
        <v/>
      </c>
      <c r="DP417" t="str">
        <f t="shared" si="919"/>
        <v/>
      </c>
      <c r="DQ417" t="str">
        <f t="shared" si="920"/>
        <v/>
      </c>
      <c r="DR417" t="str">
        <f t="shared" si="921"/>
        <v/>
      </c>
      <c r="DS417" t="str">
        <f t="shared" si="922"/>
        <v/>
      </c>
      <c r="DT417" t="str">
        <f t="shared" si="923"/>
        <v/>
      </c>
      <c r="DU417">
        <f t="shared" si="924"/>
        <v>0</v>
      </c>
      <c r="DV417">
        <f t="shared" si="925"/>
        <v>0</v>
      </c>
      <c r="DW417">
        <f t="shared" si="926"/>
        <v>0</v>
      </c>
      <c r="DX417" t="str">
        <f t="shared" si="927"/>
        <v/>
      </c>
      <c r="DY417" t="str">
        <f t="shared" si="928"/>
        <v/>
      </c>
      <c r="DZ417" t="str">
        <f t="shared" si="929"/>
        <v/>
      </c>
      <c r="EA417" s="5">
        <f t="shared" si="930"/>
        <v>0</v>
      </c>
      <c r="EB417" s="3">
        <f t="shared" si="931"/>
        <v>0</v>
      </c>
    </row>
    <row r="418" spans="2:132" x14ac:dyDescent="0.2">
      <c r="B418">
        <v>413</v>
      </c>
      <c r="C418" s="3">
        <f>Zisk!D432</f>
        <v>0</v>
      </c>
      <c r="D418">
        <f>Zisk!E432</f>
        <v>0</v>
      </c>
      <c r="E418" s="66" t="str">
        <f t="shared" si="818"/>
        <v/>
      </c>
      <c r="F418" t="str">
        <f t="shared" si="819"/>
        <v/>
      </c>
      <c r="G418" s="66" t="str">
        <f t="shared" si="820"/>
        <v/>
      </c>
      <c r="J418">
        <f>VstupniParametry_SKRYT!$D$5</f>
        <v>0.02</v>
      </c>
      <c r="K418">
        <f>VstupniParametry_SKRYT!$D$6</f>
        <v>0.06</v>
      </c>
      <c r="L418">
        <f>VstupniParametry_SKRYT!$D$7</f>
        <v>0.06</v>
      </c>
      <c r="M418">
        <f>VstupniParametry_SKRYT!$D$8</f>
        <v>0.06</v>
      </c>
      <c r="N418">
        <f>VstupniParametry_SKRYT!$D$9</f>
        <v>1.7999999999999999E-2</v>
      </c>
      <c r="O418" s="27">
        <f>VstupniParametry_SKRYT!$D$10</f>
        <v>0.01</v>
      </c>
      <c r="P418" s="27">
        <f>VstupniParametry_SKRYT!$D$11</f>
        <v>0.01</v>
      </c>
      <c r="Q418" s="27">
        <f>VstupniParametry_SKRYT!$D$12</f>
        <v>0.01</v>
      </c>
      <c r="R418" s="27">
        <f>VstupniParametry_SKRYT!$D$13</f>
        <v>0.01</v>
      </c>
      <c r="S418" s="27">
        <f>VstupniParametry_SKRYT!$D$14</f>
        <v>0.01</v>
      </c>
      <c r="T418">
        <f t="shared" si="821"/>
        <v>0</v>
      </c>
      <c r="U418">
        <f t="shared" si="822"/>
        <v>0</v>
      </c>
      <c r="V418">
        <f t="shared" si="823"/>
        <v>0</v>
      </c>
      <c r="W418">
        <f t="shared" si="824"/>
        <v>0</v>
      </c>
      <c r="X418">
        <f t="shared" si="825"/>
        <v>0</v>
      </c>
      <c r="Y418">
        <f t="shared" si="826"/>
        <v>0</v>
      </c>
      <c r="Z418">
        <f t="shared" si="827"/>
        <v>0</v>
      </c>
      <c r="AA418">
        <f t="shared" si="828"/>
        <v>0</v>
      </c>
      <c r="AB418">
        <f t="shared" si="829"/>
        <v>0</v>
      </c>
      <c r="AC418">
        <f t="shared" si="830"/>
        <v>0</v>
      </c>
      <c r="AD418">
        <f t="shared" si="831"/>
        <v>0</v>
      </c>
      <c r="AE418">
        <f t="shared" si="832"/>
        <v>0</v>
      </c>
      <c r="AF418">
        <f t="shared" si="833"/>
        <v>0</v>
      </c>
      <c r="AG418">
        <f t="shared" si="834"/>
        <v>0</v>
      </c>
      <c r="AH418">
        <f t="shared" si="835"/>
        <v>0</v>
      </c>
      <c r="AI418">
        <f t="shared" si="836"/>
        <v>0</v>
      </c>
      <c r="AJ418">
        <f t="shared" si="837"/>
        <v>0</v>
      </c>
      <c r="AK418">
        <f t="shared" si="838"/>
        <v>0</v>
      </c>
      <c r="AL418">
        <f t="shared" si="839"/>
        <v>0</v>
      </c>
      <c r="AM418">
        <f t="shared" si="840"/>
        <v>0</v>
      </c>
      <c r="AN418">
        <f t="shared" si="841"/>
        <v>0</v>
      </c>
      <c r="AO418">
        <f t="shared" si="842"/>
        <v>0</v>
      </c>
      <c r="AP418">
        <f t="shared" si="843"/>
        <v>0</v>
      </c>
      <c r="AQ418">
        <f t="shared" si="844"/>
        <v>0</v>
      </c>
      <c r="AR418">
        <f t="shared" si="845"/>
        <v>0</v>
      </c>
      <c r="AS418">
        <f t="shared" si="846"/>
        <v>0</v>
      </c>
      <c r="AT418">
        <f t="shared" si="816"/>
        <v>0</v>
      </c>
      <c r="AU418">
        <f t="shared" si="847"/>
        <v>0</v>
      </c>
      <c r="AV418">
        <f t="shared" si="848"/>
        <v>0</v>
      </c>
      <c r="AW418">
        <f t="shared" si="817"/>
        <v>0</v>
      </c>
      <c r="AX418">
        <f t="shared" si="849"/>
        <v>0</v>
      </c>
      <c r="AY418">
        <f t="shared" si="850"/>
        <v>0</v>
      </c>
      <c r="AZ418">
        <f t="shared" si="851"/>
        <v>0</v>
      </c>
      <c r="BA418">
        <f t="shared" si="852"/>
        <v>0</v>
      </c>
      <c r="BB418">
        <f t="shared" si="853"/>
        <v>0</v>
      </c>
      <c r="BC418">
        <f t="shared" si="854"/>
        <v>0</v>
      </c>
      <c r="BD418">
        <f t="shared" si="855"/>
        <v>0</v>
      </c>
      <c r="BE418">
        <f t="shared" si="856"/>
        <v>0</v>
      </c>
      <c r="BF418">
        <f t="shared" si="857"/>
        <v>0</v>
      </c>
      <c r="BG418">
        <f t="shared" si="858"/>
        <v>0</v>
      </c>
      <c r="BH418">
        <f t="shared" si="859"/>
        <v>0</v>
      </c>
      <c r="BI418">
        <f t="shared" si="860"/>
        <v>0</v>
      </c>
      <c r="BJ418">
        <f t="shared" si="861"/>
        <v>0</v>
      </c>
      <c r="BK418">
        <f t="shared" si="862"/>
        <v>0</v>
      </c>
      <c r="BL418">
        <f t="shared" si="863"/>
        <v>0</v>
      </c>
      <c r="BM418">
        <f t="shared" si="864"/>
        <v>0</v>
      </c>
      <c r="BN418">
        <f t="shared" si="865"/>
        <v>0</v>
      </c>
      <c r="BO418">
        <f t="shared" si="866"/>
        <v>0</v>
      </c>
      <c r="BP418">
        <f t="shared" si="867"/>
        <v>0</v>
      </c>
      <c r="BQ418">
        <f t="shared" si="868"/>
        <v>0</v>
      </c>
      <c r="BR418">
        <f t="shared" si="869"/>
        <v>0</v>
      </c>
      <c r="BS418">
        <f t="shared" si="870"/>
        <v>0</v>
      </c>
      <c r="BT418">
        <f t="shared" si="871"/>
        <v>0</v>
      </c>
      <c r="BU418">
        <f t="shared" si="872"/>
        <v>0</v>
      </c>
      <c r="BV418">
        <f t="shared" si="873"/>
        <v>0</v>
      </c>
      <c r="BW418">
        <f t="shared" si="874"/>
        <v>0</v>
      </c>
      <c r="BX418">
        <f t="shared" si="875"/>
        <v>0</v>
      </c>
      <c r="BY418">
        <f t="shared" si="876"/>
        <v>0</v>
      </c>
      <c r="BZ418">
        <f t="shared" si="877"/>
        <v>0</v>
      </c>
      <c r="CA418">
        <f t="shared" si="878"/>
        <v>0</v>
      </c>
      <c r="CB418">
        <f t="shared" si="879"/>
        <v>0</v>
      </c>
      <c r="CC418">
        <f t="shared" si="880"/>
        <v>0</v>
      </c>
      <c r="CD418">
        <f t="shared" si="881"/>
        <v>0</v>
      </c>
      <c r="CE418">
        <f t="shared" si="882"/>
        <v>0</v>
      </c>
      <c r="CF418">
        <f t="shared" si="883"/>
        <v>0</v>
      </c>
      <c r="CG418">
        <f t="shared" si="884"/>
        <v>0</v>
      </c>
      <c r="CH418">
        <f t="shared" si="885"/>
        <v>0</v>
      </c>
      <c r="CI418">
        <f t="shared" si="886"/>
        <v>0</v>
      </c>
      <c r="CJ418">
        <f t="shared" si="887"/>
        <v>0</v>
      </c>
      <c r="CK418">
        <f t="shared" si="888"/>
        <v>0</v>
      </c>
      <c r="CL418" t="str">
        <f t="shared" si="889"/>
        <v/>
      </c>
      <c r="CM418" t="str">
        <f t="shared" si="890"/>
        <v/>
      </c>
      <c r="CN418" t="str">
        <f t="shared" si="891"/>
        <v/>
      </c>
      <c r="CO418" t="str">
        <f t="shared" si="892"/>
        <v/>
      </c>
      <c r="CP418" t="str">
        <f t="shared" si="893"/>
        <v/>
      </c>
      <c r="CQ418" t="str">
        <f t="shared" si="894"/>
        <v/>
      </c>
      <c r="CR418" t="str">
        <f t="shared" si="895"/>
        <v/>
      </c>
      <c r="CS418" t="str">
        <f t="shared" si="896"/>
        <v/>
      </c>
      <c r="CT418" t="str">
        <f t="shared" si="897"/>
        <v/>
      </c>
      <c r="CU418" t="str">
        <f t="shared" si="898"/>
        <v/>
      </c>
      <c r="CV418" t="str">
        <f t="shared" si="899"/>
        <v/>
      </c>
      <c r="CW418" t="str">
        <f t="shared" si="900"/>
        <v/>
      </c>
      <c r="CX418" t="str">
        <f t="shared" si="901"/>
        <v/>
      </c>
      <c r="CY418" t="str">
        <f t="shared" si="902"/>
        <v/>
      </c>
      <c r="CZ418" t="str">
        <f t="shared" si="903"/>
        <v/>
      </c>
      <c r="DA418" t="str">
        <f t="shared" si="904"/>
        <v/>
      </c>
      <c r="DB418" t="str">
        <f t="shared" si="905"/>
        <v/>
      </c>
      <c r="DC418" t="str">
        <f t="shared" si="906"/>
        <v/>
      </c>
      <c r="DD418" t="str">
        <f t="shared" si="907"/>
        <v/>
      </c>
      <c r="DE418" t="str">
        <f t="shared" si="908"/>
        <v/>
      </c>
      <c r="DF418" t="str">
        <f t="shared" si="909"/>
        <v/>
      </c>
      <c r="DG418" t="str">
        <f t="shared" si="910"/>
        <v/>
      </c>
      <c r="DH418" t="str">
        <f t="shared" si="911"/>
        <v/>
      </c>
      <c r="DI418" t="str">
        <f t="shared" si="912"/>
        <v/>
      </c>
      <c r="DJ418" t="str">
        <f t="shared" si="913"/>
        <v/>
      </c>
      <c r="DK418" t="str">
        <f t="shared" si="914"/>
        <v/>
      </c>
      <c r="DL418" t="str">
        <f t="shared" si="915"/>
        <v/>
      </c>
      <c r="DM418" t="str">
        <f t="shared" si="916"/>
        <v/>
      </c>
      <c r="DN418" t="str">
        <f t="shared" si="917"/>
        <v/>
      </c>
      <c r="DO418" t="str">
        <f t="shared" si="918"/>
        <v/>
      </c>
      <c r="DP418" t="str">
        <f t="shared" si="919"/>
        <v/>
      </c>
      <c r="DQ418" t="str">
        <f t="shared" si="920"/>
        <v/>
      </c>
      <c r="DR418" t="str">
        <f t="shared" si="921"/>
        <v/>
      </c>
      <c r="DS418" t="str">
        <f t="shared" si="922"/>
        <v/>
      </c>
      <c r="DT418" t="str">
        <f t="shared" si="923"/>
        <v/>
      </c>
      <c r="DU418">
        <f t="shared" si="924"/>
        <v>0</v>
      </c>
      <c r="DV418">
        <f t="shared" si="925"/>
        <v>0</v>
      </c>
      <c r="DW418">
        <f t="shared" si="926"/>
        <v>0</v>
      </c>
      <c r="DX418" t="str">
        <f t="shared" si="927"/>
        <v/>
      </c>
      <c r="DY418" t="str">
        <f t="shared" si="928"/>
        <v/>
      </c>
      <c r="DZ418" t="str">
        <f t="shared" si="929"/>
        <v/>
      </c>
      <c r="EA418" s="5">
        <f t="shared" si="930"/>
        <v>0</v>
      </c>
      <c r="EB418" s="3">
        <f t="shared" si="931"/>
        <v>0</v>
      </c>
    </row>
    <row r="419" spans="2:132" x14ac:dyDescent="0.2">
      <c r="B419" s="25">
        <v>414</v>
      </c>
      <c r="C419" s="26">
        <f>Zisk!D433</f>
        <v>0</v>
      </c>
      <c r="D419">
        <f>Zisk!E433</f>
        <v>0</v>
      </c>
      <c r="E419" s="66" t="str">
        <f t="shared" si="818"/>
        <v/>
      </c>
      <c r="F419" t="str">
        <f t="shared" si="819"/>
        <v/>
      </c>
      <c r="G419" s="66" t="str">
        <f t="shared" si="820"/>
        <v/>
      </c>
      <c r="H419" s="25"/>
      <c r="I419" s="25"/>
      <c r="J419">
        <f>VstupniParametry_SKRYT!$D$5</f>
        <v>0.02</v>
      </c>
      <c r="K419">
        <f>VstupniParametry_SKRYT!$D$6</f>
        <v>0.06</v>
      </c>
      <c r="L419">
        <f>VstupniParametry_SKRYT!$D$7</f>
        <v>0.06</v>
      </c>
      <c r="M419">
        <f>VstupniParametry_SKRYT!$D$8</f>
        <v>0.06</v>
      </c>
      <c r="N419">
        <f>VstupniParametry_SKRYT!$D$9</f>
        <v>1.7999999999999999E-2</v>
      </c>
      <c r="O419" s="27">
        <f>VstupniParametry_SKRYT!$D$10</f>
        <v>0.01</v>
      </c>
      <c r="P419" s="27">
        <f>VstupniParametry_SKRYT!$D$11</f>
        <v>0.01</v>
      </c>
      <c r="Q419" s="27">
        <f>VstupniParametry_SKRYT!$D$12</f>
        <v>0.01</v>
      </c>
      <c r="R419" s="27">
        <f>VstupniParametry_SKRYT!$D$13</f>
        <v>0.01</v>
      </c>
      <c r="S419" s="27">
        <f>VstupniParametry_SKRYT!$D$14</f>
        <v>0.01</v>
      </c>
      <c r="T419">
        <f t="shared" si="821"/>
        <v>0</v>
      </c>
      <c r="U419">
        <f t="shared" si="822"/>
        <v>0</v>
      </c>
      <c r="V419">
        <f t="shared" si="823"/>
        <v>0</v>
      </c>
      <c r="W419">
        <f t="shared" si="824"/>
        <v>0</v>
      </c>
      <c r="X419">
        <f t="shared" si="825"/>
        <v>0</v>
      </c>
      <c r="Y419">
        <f t="shared" si="826"/>
        <v>0</v>
      </c>
      <c r="Z419">
        <f t="shared" si="827"/>
        <v>0</v>
      </c>
      <c r="AA419">
        <f t="shared" si="828"/>
        <v>0</v>
      </c>
      <c r="AB419">
        <f t="shared" si="829"/>
        <v>0</v>
      </c>
      <c r="AC419">
        <f t="shared" si="830"/>
        <v>0</v>
      </c>
      <c r="AD419">
        <f t="shared" si="831"/>
        <v>0</v>
      </c>
      <c r="AE419">
        <f t="shared" si="832"/>
        <v>0</v>
      </c>
      <c r="AF419">
        <f t="shared" si="833"/>
        <v>0</v>
      </c>
      <c r="AG419">
        <f t="shared" si="834"/>
        <v>0</v>
      </c>
      <c r="AH419">
        <f t="shared" si="835"/>
        <v>0</v>
      </c>
      <c r="AI419">
        <f t="shared" si="836"/>
        <v>0</v>
      </c>
      <c r="AJ419">
        <f t="shared" si="837"/>
        <v>0</v>
      </c>
      <c r="AK419">
        <f t="shared" si="838"/>
        <v>0</v>
      </c>
      <c r="AL419">
        <f t="shared" si="839"/>
        <v>0</v>
      </c>
      <c r="AM419">
        <f t="shared" si="840"/>
        <v>0</v>
      </c>
      <c r="AN419">
        <f t="shared" si="841"/>
        <v>0</v>
      </c>
      <c r="AO419">
        <f t="shared" si="842"/>
        <v>0</v>
      </c>
      <c r="AP419">
        <f t="shared" si="843"/>
        <v>0</v>
      </c>
      <c r="AQ419">
        <f t="shared" si="844"/>
        <v>0</v>
      </c>
      <c r="AR419">
        <f t="shared" si="845"/>
        <v>0</v>
      </c>
      <c r="AS419">
        <f t="shared" si="846"/>
        <v>0</v>
      </c>
      <c r="AT419">
        <f t="shared" si="816"/>
        <v>0</v>
      </c>
      <c r="AU419">
        <f t="shared" si="847"/>
        <v>0</v>
      </c>
      <c r="AV419">
        <f t="shared" si="848"/>
        <v>0</v>
      </c>
      <c r="AW419">
        <f t="shared" si="817"/>
        <v>0</v>
      </c>
      <c r="AX419">
        <f t="shared" si="849"/>
        <v>0</v>
      </c>
      <c r="AY419">
        <f t="shared" si="850"/>
        <v>0</v>
      </c>
      <c r="AZ419">
        <f t="shared" si="851"/>
        <v>0</v>
      </c>
      <c r="BA419">
        <f t="shared" si="852"/>
        <v>0</v>
      </c>
      <c r="BB419">
        <f t="shared" si="853"/>
        <v>0</v>
      </c>
      <c r="BC419">
        <f t="shared" si="854"/>
        <v>0</v>
      </c>
      <c r="BD419">
        <f t="shared" si="855"/>
        <v>0</v>
      </c>
      <c r="BE419">
        <f t="shared" si="856"/>
        <v>0</v>
      </c>
      <c r="BF419">
        <f t="shared" si="857"/>
        <v>0</v>
      </c>
      <c r="BG419">
        <f t="shared" si="858"/>
        <v>0</v>
      </c>
      <c r="BH419">
        <f t="shared" si="859"/>
        <v>0</v>
      </c>
      <c r="BI419">
        <f t="shared" si="860"/>
        <v>0</v>
      </c>
      <c r="BJ419">
        <f t="shared" si="861"/>
        <v>0</v>
      </c>
      <c r="BK419">
        <f t="shared" si="862"/>
        <v>0</v>
      </c>
      <c r="BL419">
        <f t="shared" si="863"/>
        <v>0</v>
      </c>
      <c r="BM419">
        <f t="shared" si="864"/>
        <v>0</v>
      </c>
      <c r="BN419">
        <f t="shared" si="865"/>
        <v>0</v>
      </c>
      <c r="BO419">
        <f t="shared" si="866"/>
        <v>0</v>
      </c>
      <c r="BP419">
        <f t="shared" si="867"/>
        <v>0</v>
      </c>
      <c r="BQ419">
        <f t="shared" si="868"/>
        <v>0</v>
      </c>
      <c r="BR419">
        <f t="shared" si="869"/>
        <v>0</v>
      </c>
      <c r="BS419">
        <f t="shared" si="870"/>
        <v>0</v>
      </c>
      <c r="BT419">
        <f t="shared" si="871"/>
        <v>0</v>
      </c>
      <c r="BU419">
        <f t="shared" si="872"/>
        <v>0</v>
      </c>
      <c r="BV419">
        <f t="shared" si="873"/>
        <v>0</v>
      </c>
      <c r="BW419">
        <f t="shared" si="874"/>
        <v>0</v>
      </c>
      <c r="BX419">
        <f t="shared" si="875"/>
        <v>0</v>
      </c>
      <c r="BY419">
        <f t="shared" si="876"/>
        <v>0</v>
      </c>
      <c r="BZ419">
        <f t="shared" si="877"/>
        <v>0</v>
      </c>
      <c r="CA419">
        <f t="shared" si="878"/>
        <v>0</v>
      </c>
      <c r="CB419">
        <f t="shared" si="879"/>
        <v>0</v>
      </c>
      <c r="CC419">
        <f t="shared" si="880"/>
        <v>0</v>
      </c>
      <c r="CD419">
        <f t="shared" si="881"/>
        <v>0</v>
      </c>
      <c r="CE419">
        <f t="shared" si="882"/>
        <v>0</v>
      </c>
      <c r="CF419">
        <f t="shared" si="883"/>
        <v>0</v>
      </c>
      <c r="CG419">
        <f t="shared" si="884"/>
        <v>0</v>
      </c>
      <c r="CH419">
        <f t="shared" si="885"/>
        <v>0</v>
      </c>
      <c r="CI419">
        <f t="shared" si="886"/>
        <v>0</v>
      </c>
      <c r="CJ419">
        <f t="shared" si="887"/>
        <v>0</v>
      </c>
      <c r="CK419">
        <f t="shared" si="888"/>
        <v>0</v>
      </c>
      <c r="CL419" t="str">
        <f t="shared" si="889"/>
        <v/>
      </c>
      <c r="CM419" t="str">
        <f t="shared" si="890"/>
        <v/>
      </c>
      <c r="CN419" t="str">
        <f t="shared" si="891"/>
        <v/>
      </c>
      <c r="CO419" t="str">
        <f t="shared" si="892"/>
        <v/>
      </c>
      <c r="CP419" t="str">
        <f t="shared" si="893"/>
        <v/>
      </c>
      <c r="CQ419" t="str">
        <f t="shared" si="894"/>
        <v/>
      </c>
      <c r="CR419" t="str">
        <f t="shared" si="895"/>
        <v/>
      </c>
      <c r="CS419" t="str">
        <f t="shared" si="896"/>
        <v/>
      </c>
      <c r="CT419" t="str">
        <f t="shared" si="897"/>
        <v/>
      </c>
      <c r="CU419" t="str">
        <f t="shared" si="898"/>
        <v/>
      </c>
      <c r="CV419" t="str">
        <f t="shared" si="899"/>
        <v/>
      </c>
      <c r="CW419" t="str">
        <f t="shared" si="900"/>
        <v/>
      </c>
      <c r="CX419" t="str">
        <f t="shared" si="901"/>
        <v/>
      </c>
      <c r="CY419" t="str">
        <f t="shared" si="902"/>
        <v/>
      </c>
      <c r="CZ419" t="str">
        <f t="shared" si="903"/>
        <v/>
      </c>
      <c r="DA419" t="str">
        <f t="shared" si="904"/>
        <v/>
      </c>
      <c r="DB419" t="str">
        <f t="shared" si="905"/>
        <v/>
      </c>
      <c r="DC419" t="str">
        <f t="shared" si="906"/>
        <v/>
      </c>
      <c r="DD419" t="str">
        <f t="shared" si="907"/>
        <v/>
      </c>
      <c r="DE419" t="str">
        <f t="shared" si="908"/>
        <v/>
      </c>
      <c r="DF419" t="str">
        <f t="shared" si="909"/>
        <v/>
      </c>
      <c r="DG419" t="str">
        <f t="shared" si="910"/>
        <v/>
      </c>
      <c r="DH419" t="str">
        <f t="shared" si="911"/>
        <v/>
      </c>
      <c r="DI419" t="str">
        <f t="shared" si="912"/>
        <v/>
      </c>
      <c r="DJ419" t="str">
        <f t="shared" si="913"/>
        <v/>
      </c>
      <c r="DK419" t="str">
        <f t="shared" si="914"/>
        <v/>
      </c>
      <c r="DL419" t="str">
        <f t="shared" si="915"/>
        <v/>
      </c>
      <c r="DM419" t="str">
        <f t="shared" si="916"/>
        <v/>
      </c>
      <c r="DN419" t="str">
        <f t="shared" si="917"/>
        <v/>
      </c>
      <c r="DO419" t="str">
        <f t="shared" si="918"/>
        <v/>
      </c>
      <c r="DP419" t="str">
        <f t="shared" si="919"/>
        <v/>
      </c>
      <c r="DQ419" t="str">
        <f t="shared" si="920"/>
        <v/>
      </c>
      <c r="DR419" t="str">
        <f t="shared" si="921"/>
        <v/>
      </c>
      <c r="DS419" t="str">
        <f t="shared" si="922"/>
        <v/>
      </c>
      <c r="DT419" t="str">
        <f t="shared" si="923"/>
        <v/>
      </c>
      <c r="DU419">
        <f t="shared" si="924"/>
        <v>0</v>
      </c>
      <c r="DV419">
        <f t="shared" si="925"/>
        <v>0</v>
      </c>
      <c r="DW419">
        <f t="shared" si="926"/>
        <v>0</v>
      </c>
      <c r="DX419" t="str">
        <f t="shared" si="927"/>
        <v/>
      </c>
      <c r="DY419" t="str">
        <f t="shared" si="928"/>
        <v/>
      </c>
      <c r="DZ419" t="str">
        <f t="shared" si="929"/>
        <v/>
      </c>
      <c r="EA419" s="5">
        <f t="shared" si="930"/>
        <v>0</v>
      </c>
      <c r="EB419" s="3">
        <f t="shared" si="931"/>
        <v>0</v>
      </c>
    </row>
    <row r="420" spans="2:132" x14ac:dyDescent="0.2">
      <c r="B420">
        <v>415</v>
      </c>
      <c r="C420" s="3">
        <f>Zisk!D434</f>
        <v>0</v>
      </c>
      <c r="D420">
        <f>Zisk!E434</f>
        <v>0</v>
      </c>
      <c r="E420" s="66" t="str">
        <f t="shared" si="818"/>
        <v/>
      </c>
      <c r="F420" t="str">
        <f t="shared" si="819"/>
        <v/>
      </c>
      <c r="G420" s="66" t="str">
        <f t="shared" si="820"/>
        <v/>
      </c>
      <c r="J420">
        <f>VstupniParametry_SKRYT!$D$5</f>
        <v>0.02</v>
      </c>
      <c r="K420">
        <f>VstupniParametry_SKRYT!$D$6</f>
        <v>0.06</v>
      </c>
      <c r="L420">
        <f>VstupniParametry_SKRYT!$D$7</f>
        <v>0.06</v>
      </c>
      <c r="M420">
        <f>VstupniParametry_SKRYT!$D$8</f>
        <v>0.06</v>
      </c>
      <c r="N420">
        <f>VstupniParametry_SKRYT!$D$9</f>
        <v>1.7999999999999999E-2</v>
      </c>
      <c r="O420" s="27">
        <f>VstupniParametry_SKRYT!$D$10</f>
        <v>0.01</v>
      </c>
      <c r="P420" s="27">
        <f>VstupniParametry_SKRYT!$D$11</f>
        <v>0.01</v>
      </c>
      <c r="Q420" s="27">
        <f>VstupniParametry_SKRYT!$D$12</f>
        <v>0.01</v>
      </c>
      <c r="R420" s="27">
        <f>VstupniParametry_SKRYT!$D$13</f>
        <v>0.01</v>
      </c>
      <c r="S420" s="27">
        <f>VstupniParametry_SKRYT!$D$14</f>
        <v>0.01</v>
      </c>
      <c r="T420">
        <f t="shared" si="821"/>
        <v>0</v>
      </c>
      <c r="U420">
        <f t="shared" si="822"/>
        <v>0</v>
      </c>
      <c r="V420">
        <f t="shared" si="823"/>
        <v>0</v>
      </c>
      <c r="W420">
        <f t="shared" si="824"/>
        <v>0</v>
      </c>
      <c r="X420">
        <f t="shared" si="825"/>
        <v>0</v>
      </c>
      <c r="Y420">
        <f t="shared" si="826"/>
        <v>0</v>
      </c>
      <c r="Z420">
        <f t="shared" si="827"/>
        <v>0</v>
      </c>
      <c r="AA420">
        <f t="shared" si="828"/>
        <v>0</v>
      </c>
      <c r="AB420">
        <f t="shared" si="829"/>
        <v>0</v>
      </c>
      <c r="AC420">
        <f t="shared" si="830"/>
        <v>0</v>
      </c>
      <c r="AD420">
        <f t="shared" si="831"/>
        <v>0</v>
      </c>
      <c r="AE420">
        <f t="shared" si="832"/>
        <v>0</v>
      </c>
      <c r="AF420">
        <f t="shared" si="833"/>
        <v>0</v>
      </c>
      <c r="AG420">
        <f t="shared" si="834"/>
        <v>0</v>
      </c>
      <c r="AH420">
        <f t="shared" si="835"/>
        <v>0</v>
      </c>
      <c r="AI420">
        <f t="shared" si="836"/>
        <v>0</v>
      </c>
      <c r="AJ420">
        <f t="shared" si="837"/>
        <v>0</v>
      </c>
      <c r="AK420">
        <f t="shared" si="838"/>
        <v>0</v>
      </c>
      <c r="AL420">
        <f t="shared" si="839"/>
        <v>0</v>
      </c>
      <c r="AM420">
        <f t="shared" si="840"/>
        <v>0</v>
      </c>
      <c r="AN420">
        <f t="shared" si="841"/>
        <v>0</v>
      </c>
      <c r="AO420">
        <f t="shared" si="842"/>
        <v>0</v>
      </c>
      <c r="AP420">
        <f t="shared" si="843"/>
        <v>0</v>
      </c>
      <c r="AQ420">
        <f t="shared" si="844"/>
        <v>0</v>
      </c>
      <c r="AR420">
        <f t="shared" si="845"/>
        <v>0</v>
      </c>
      <c r="AS420">
        <f t="shared" si="846"/>
        <v>0</v>
      </c>
      <c r="AT420">
        <f t="shared" si="816"/>
        <v>0</v>
      </c>
      <c r="AU420">
        <f t="shared" si="847"/>
        <v>0</v>
      </c>
      <c r="AV420">
        <f t="shared" si="848"/>
        <v>0</v>
      </c>
      <c r="AW420">
        <f t="shared" si="817"/>
        <v>0</v>
      </c>
      <c r="AX420">
        <f t="shared" si="849"/>
        <v>0</v>
      </c>
      <c r="AY420">
        <f t="shared" si="850"/>
        <v>0</v>
      </c>
      <c r="AZ420">
        <f t="shared" si="851"/>
        <v>0</v>
      </c>
      <c r="BA420">
        <f t="shared" si="852"/>
        <v>0</v>
      </c>
      <c r="BB420">
        <f t="shared" si="853"/>
        <v>0</v>
      </c>
      <c r="BC420">
        <f t="shared" si="854"/>
        <v>0</v>
      </c>
      <c r="BD420">
        <f t="shared" si="855"/>
        <v>0</v>
      </c>
      <c r="BE420">
        <f t="shared" si="856"/>
        <v>0</v>
      </c>
      <c r="BF420">
        <f t="shared" si="857"/>
        <v>0</v>
      </c>
      <c r="BG420">
        <f t="shared" si="858"/>
        <v>0</v>
      </c>
      <c r="BH420">
        <f t="shared" si="859"/>
        <v>0</v>
      </c>
      <c r="BI420">
        <f t="shared" si="860"/>
        <v>0</v>
      </c>
      <c r="BJ420">
        <f t="shared" si="861"/>
        <v>0</v>
      </c>
      <c r="BK420">
        <f t="shared" si="862"/>
        <v>0</v>
      </c>
      <c r="BL420">
        <f t="shared" si="863"/>
        <v>0</v>
      </c>
      <c r="BM420">
        <f t="shared" si="864"/>
        <v>0</v>
      </c>
      <c r="BN420">
        <f t="shared" si="865"/>
        <v>0</v>
      </c>
      <c r="BO420">
        <f t="shared" si="866"/>
        <v>0</v>
      </c>
      <c r="BP420">
        <f t="shared" si="867"/>
        <v>0</v>
      </c>
      <c r="BQ420">
        <f t="shared" si="868"/>
        <v>0</v>
      </c>
      <c r="BR420">
        <f t="shared" si="869"/>
        <v>0</v>
      </c>
      <c r="BS420">
        <f t="shared" si="870"/>
        <v>0</v>
      </c>
      <c r="BT420">
        <f t="shared" si="871"/>
        <v>0</v>
      </c>
      <c r="BU420">
        <f t="shared" si="872"/>
        <v>0</v>
      </c>
      <c r="BV420">
        <f t="shared" si="873"/>
        <v>0</v>
      </c>
      <c r="BW420">
        <f t="shared" si="874"/>
        <v>0</v>
      </c>
      <c r="BX420">
        <f t="shared" si="875"/>
        <v>0</v>
      </c>
      <c r="BY420">
        <f t="shared" si="876"/>
        <v>0</v>
      </c>
      <c r="BZ420">
        <f t="shared" si="877"/>
        <v>0</v>
      </c>
      <c r="CA420">
        <f t="shared" si="878"/>
        <v>0</v>
      </c>
      <c r="CB420">
        <f t="shared" si="879"/>
        <v>0</v>
      </c>
      <c r="CC420">
        <f t="shared" si="880"/>
        <v>0</v>
      </c>
      <c r="CD420">
        <f t="shared" si="881"/>
        <v>0</v>
      </c>
      <c r="CE420">
        <f t="shared" si="882"/>
        <v>0</v>
      </c>
      <c r="CF420">
        <f t="shared" si="883"/>
        <v>0</v>
      </c>
      <c r="CG420">
        <f t="shared" si="884"/>
        <v>0</v>
      </c>
      <c r="CH420">
        <f t="shared" si="885"/>
        <v>0</v>
      </c>
      <c r="CI420">
        <f t="shared" si="886"/>
        <v>0</v>
      </c>
      <c r="CJ420">
        <f t="shared" si="887"/>
        <v>0</v>
      </c>
      <c r="CK420">
        <f t="shared" si="888"/>
        <v>0</v>
      </c>
      <c r="CL420" t="str">
        <f t="shared" si="889"/>
        <v/>
      </c>
      <c r="CM420" t="str">
        <f t="shared" si="890"/>
        <v/>
      </c>
      <c r="CN420" t="str">
        <f t="shared" si="891"/>
        <v/>
      </c>
      <c r="CO420" t="str">
        <f t="shared" si="892"/>
        <v/>
      </c>
      <c r="CP420" t="str">
        <f t="shared" si="893"/>
        <v/>
      </c>
      <c r="CQ420" t="str">
        <f t="shared" si="894"/>
        <v/>
      </c>
      <c r="CR420" t="str">
        <f t="shared" si="895"/>
        <v/>
      </c>
      <c r="CS420" t="str">
        <f t="shared" si="896"/>
        <v/>
      </c>
      <c r="CT420" t="str">
        <f t="shared" si="897"/>
        <v/>
      </c>
      <c r="CU420" t="str">
        <f t="shared" si="898"/>
        <v/>
      </c>
      <c r="CV420" t="str">
        <f t="shared" si="899"/>
        <v/>
      </c>
      <c r="CW420" t="str">
        <f t="shared" si="900"/>
        <v/>
      </c>
      <c r="CX420" t="str">
        <f t="shared" si="901"/>
        <v/>
      </c>
      <c r="CY420" t="str">
        <f t="shared" si="902"/>
        <v/>
      </c>
      <c r="CZ420" t="str">
        <f t="shared" si="903"/>
        <v/>
      </c>
      <c r="DA420" t="str">
        <f t="shared" si="904"/>
        <v/>
      </c>
      <c r="DB420" t="str">
        <f t="shared" si="905"/>
        <v/>
      </c>
      <c r="DC420" t="str">
        <f t="shared" si="906"/>
        <v/>
      </c>
      <c r="DD420" t="str">
        <f t="shared" si="907"/>
        <v/>
      </c>
      <c r="DE420" t="str">
        <f t="shared" si="908"/>
        <v/>
      </c>
      <c r="DF420" t="str">
        <f t="shared" si="909"/>
        <v/>
      </c>
      <c r="DG420" t="str">
        <f t="shared" si="910"/>
        <v/>
      </c>
      <c r="DH420" t="str">
        <f t="shared" si="911"/>
        <v/>
      </c>
      <c r="DI420" t="str">
        <f t="shared" si="912"/>
        <v/>
      </c>
      <c r="DJ420" t="str">
        <f t="shared" si="913"/>
        <v/>
      </c>
      <c r="DK420" t="str">
        <f t="shared" si="914"/>
        <v/>
      </c>
      <c r="DL420" t="str">
        <f t="shared" si="915"/>
        <v/>
      </c>
      <c r="DM420" t="str">
        <f t="shared" si="916"/>
        <v/>
      </c>
      <c r="DN420" t="str">
        <f t="shared" si="917"/>
        <v/>
      </c>
      <c r="DO420" t="str">
        <f t="shared" si="918"/>
        <v/>
      </c>
      <c r="DP420" t="str">
        <f t="shared" si="919"/>
        <v/>
      </c>
      <c r="DQ420" t="str">
        <f t="shared" si="920"/>
        <v/>
      </c>
      <c r="DR420" t="str">
        <f t="shared" si="921"/>
        <v/>
      </c>
      <c r="DS420" t="str">
        <f t="shared" si="922"/>
        <v/>
      </c>
      <c r="DT420" t="str">
        <f t="shared" si="923"/>
        <v/>
      </c>
      <c r="DU420">
        <f t="shared" si="924"/>
        <v>0</v>
      </c>
      <c r="DV420">
        <f t="shared" si="925"/>
        <v>0</v>
      </c>
      <c r="DW420">
        <f t="shared" si="926"/>
        <v>0</v>
      </c>
      <c r="DX420" t="str">
        <f t="shared" si="927"/>
        <v/>
      </c>
      <c r="DY420" t="str">
        <f t="shared" si="928"/>
        <v/>
      </c>
      <c r="DZ420" t="str">
        <f t="shared" si="929"/>
        <v/>
      </c>
      <c r="EA420" s="5">
        <f t="shared" si="930"/>
        <v>0</v>
      </c>
      <c r="EB420" s="3">
        <f t="shared" si="931"/>
        <v>0</v>
      </c>
    </row>
    <row r="421" spans="2:132" x14ac:dyDescent="0.2">
      <c r="B421" s="25">
        <v>416</v>
      </c>
      <c r="C421" s="26">
        <f>Zisk!D435</f>
        <v>0</v>
      </c>
      <c r="D421">
        <f>Zisk!E435</f>
        <v>0</v>
      </c>
      <c r="E421" s="66" t="str">
        <f t="shared" si="818"/>
        <v/>
      </c>
      <c r="F421" t="str">
        <f t="shared" si="819"/>
        <v/>
      </c>
      <c r="G421" s="66" t="str">
        <f t="shared" si="820"/>
        <v/>
      </c>
      <c r="H421" s="25"/>
      <c r="I421" s="25"/>
      <c r="J421">
        <f>VstupniParametry_SKRYT!$D$5</f>
        <v>0.02</v>
      </c>
      <c r="K421">
        <f>VstupniParametry_SKRYT!$D$6</f>
        <v>0.06</v>
      </c>
      <c r="L421">
        <f>VstupniParametry_SKRYT!$D$7</f>
        <v>0.06</v>
      </c>
      <c r="M421">
        <f>VstupniParametry_SKRYT!$D$8</f>
        <v>0.06</v>
      </c>
      <c r="N421">
        <f>VstupniParametry_SKRYT!$D$9</f>
        <v>1.7999999999999999E-2</v>
      </c>
      <c r="O421" s="27">
        <f>VstupniParametry_SKRYT!$D$10</f>
        <v>0.01</v>
      </c>
      <c r="P421" s="27">
        <f>VstupniParametry_SKRYT!$D$11</f>
        <v>0.01</v>
      </c>
      <c r="Q421" s="27">
        <f>VstupniParametry_SKRYT!$D$12</f>
        <v>0.01</v>
      </c>
      <c r="R421" s="27">
        <f>VstupniParametry_SKRYT!$D$13</f>
        <v>0.01</v>
      </c>
      <c r="S421" s="27">
        <f>VstupniParametry_SKRYT!$D$14</f>
        <v>0.01</v>
      </c>
      <c r="T421">
        <f t="shared" si="821"/>
        <v>0</v>
      </c>
      <c r="U421">
        <f t="shared" si="822"/>
        <v>0</v>
      </c>
      <c r="V421">
        <f t="shared" si="823"/>
        <v>0</v>
      </c>
      <c r="W421">
        <f t="shared" si="824"/>
        <v>0</v>
      </c>
      <c r="X421">
        <f t="shared" si="825"/>
        <v>0</v>
      </c>
      <c r="Y421">
        <f t="shared" si="826"/>
        <v>0</v>
      </c>
      <c r="Z421">
        <f t="shared" si="827"/>
        <v>0</v>
      </c>
      <c r="AA421">
        <f t="shared" si="828"/>
        <v>0</v>
      </c>
      <c r="AB421">
        <f t="shared" si="829"/>
        <v>0</v>
      </c>
      <c r="AC421">
        <f t="shared" si="830"/>
        <v>0</v>
      </c>
      <c r="AD421">
        <f t="shared" si="831"/>
        <v>0</v>
      </c>
      <c r="AE421">
        <f t="shared" si="832"/>
        <v>0</v>
      </c>
      <c r="AF421">
        <f t="shared" si="833"/>
        <v>0</v>
      </c>
      <c r="AG421">
        <f t="shared" si="834"/>
        <v>0</v>
      </c>
      <c r="AH421">
        <f t="shared" si="835"/>
        <v>0</v>
      </c>
      <c r="AI421">
        <f t="shared" si="836"/>
        <v>0</v>
      </c>
      <c r="AJ421">
        <f t="shared" si="837"/>
        <v>0</v>
      </c>
      <c r="AK421">
        <f t="shared" si="838"/>
        <v>0</v>
      </c>
      <c r="AL421">
        <f t="shared" si="839"/>
        <v>0</v>
      </c>
      <c r="AM421">
        <f t="shared" si="840"/>
        <v>0</v>
      </c>
      <c r="AN421">
        <f t="shared" si="841"/>
        <v>0</v>
      </c>
      <c r="AO421">
        <f t="shared" si="842"/>
        <v>0</v>
      </c>
      <c r="AP421">
        <f t="shared" si="843"/>
        <v>0</v>
      </c>
      <c r="AQ421">
        <f t="shared" si="844"/>
        <v>0</v>
      </c>
      <c r="AR421">
        <f t="shared" si="845"/>
        <v>0</v>
      </c>
      <c r="AS421">
        <f t="shared" si="846"/>
        <v>0</v>
      </c>
      <c r="AT421">
        <f t="shared" si="816"/>
        <v>0</v>
      </c>
      <c r="AU421">
        <f t="shared" si="847"/>
        <v>0</v>
      </c>
      <c r="AV421">
        <f t="shared" si="848"/>
        <v>0</v>
      </c>
      <c r="AW421">
        <f t="shared" si="817"/>
        <v>0</v>
      </c>
      <c r="AX421">
        <f t="shared" si="849"/>
        <v>0</v>
      </c>
      <c r="AY421">
        <f t="shared" si="850"/>
        <v>0</v>
      </c>
      <c r="AZ421">
        <f t="shared" si="851"/>
        <v>0</v>
      </c>
      <c r="BA421">
        <f t="shared" si="852"/>
        <v>0</v>
      </c>
      <c r="BB421">
        <f t="shared" si="853"/>
        <v>0</v>
      </c>
      <c r="BC421">
        <f t="shared" si="854"/>
        <v>0</v>
      </c>
      <c r="BD421">
        <f t="shared" si="855"/>
        <v>0</v>
      </c>
      <c r="BE421">
        <f t="shared" si="856"/>
        <v>0</v>
      </c>
      <c r="BF421">
        <f t="shared" si="857"/>
        <v>0</v>
      </c>
      <c r="BG421">
        <f t="shared" si="858"/>
        <v>0</v>
      </c>
      <c r="BH421">
        <f t="shared" si="859"/>
        <v>0</v>
      </c>
      <c r="BI421">
        <f t="shared" si="860"/>
        <v>0</v>
      </c>
      <c r="BJ421">
        <f t="shared" si="861"/>
        <v>0</v>
      </c>
      <c r="BK421">
        <f t="shared" si="862"/>
        <v>0</v>
      </c>
      <c r="BL421">
        <f t="shared" si="863"/>
        <v>0</v>
      </c>
      <c r="BM421">
        <f t="shared" si="864"/>
        <v>0</v>
      </c>
      <c r="BN421">
        <f t="shared" si="865"/>
        <v>0</v>
      </c>
      <c r="BO421">
        <f t="shared" si="866"/>
        <v>0</v>
      </c>
      <c r="BP421">
        <f t="shared" si="867"/>
        <v>0</v>
      </c>
      <c r="BQ421">
        <f t="shared" si="868"/>
        <v>0</v>
      </c>
      <c r="BR421">
        <f t="shared" si="869"/>
        <v>0</v>
      </c>
      <c r="BS421">
        <f t="shared" si="870"/>
        <v>0</v>
      </c>
      <c r="BT421">
        <f t="shared" si="871"/>
        <v>0</v>
      </c>
      <c r="BU421">
        <f t="shared" si="872"/>
        <v>0</v>
      </c>
      <c r="BV421">
        <f t="shared" si="873"/>
        <v>0</v>
      </c>
      <c r="BW421">
        <f t="shared" si="874"/>
        <v>0</v>
      </c>
      <c r="BX421">
        <f t="shared" si="875"/>
        <v>0</v>
      </c>
      <c r="BY421">
        <f t="shared" si="876"/>
        <v>0</v>
      </c>
      <c r="BZ421">
        <f t="shared" si="877"/>
        <v>0</v>
      </c>
      <c r="CA421">
        <f t="shared" si="878"/>
        <v>0</v>
      </c>
      <c r="CB421">
        <f t="shared" si="879"/>
        <v>0</v>
      </c>
      <c r="CC421">
        <f t="shared" si="880"/>
        <v>0</v>
      </c>
      <c r="CD421">
        <f t="shared" si="881"/>
        <v>0</v>
      </c>
      <c r="CE421">
        <f t="shared" si="882"/>
        <v>0</v>
      </c>
      <c r="CF421">
        <f t="shared" si="883"/>
        <v>0</v>
      </c>
      <c r="CG421">
        <f t="shared" si="884"/>
        <v>0</v>
      </c>
      <c r="CH421">
        <f t="shared" si="885"/>
        <v>0</v>
      </c>
      <c r="CI421">
        <f t="shared" si="886"/>
        <v>0</v>
      </c>
      <c r="CJ421">
        <f t="shared" si="887"/>
        <v>0</v>
      </c>
      <c r="CK421">
        <f t="shared" si="888"/>
        <v>0</v>
      </c>
      <c r="CL421" t="str">
        <f t="shared" si="889"/>
        <v/>
      </c>
      <c r="CM421" t="str">
        <f t="shared" si="890"/>
        <v/>
      </c>
      <c r="CN421" t="str">
        <f t="shared" si="891"/>
        <v/>
      </c>
      <c r="CO421" t="str">
        <f t="shared" si="892"/>
        <v/>
      </c>
      <c r="CP421" t="str">
        <f t="shared" si="893"/>
        <v/>
      </c>
      <c r="CQ421" t="str">
        <f t="shared" si="894"/>
        <v/>
      </c>
      <c r="CR421" t="str">
        <f t="shared" si="895"/>
        <v/>
      </c>
      <c r="CS421" t="str">
        <f t="shared" si="896"/>
        <v/>
      </c>
      <c r="CT421" t="str">
        <f t="shared" si="897"/>
        <v/>
      </c>
      <c r="CU421" t="str">
        <f t="shared" si="898"/>
        <v/>
      </c>
      <c r="CV421" t="str">
        <f t="shared" si="899"/>
        <v/>
      </c>
      <c r="CW421" t="str">
        <f t="shared" si="900"/>
        <v/>
      </c>
      <c r="CX421" t="str">
        <f t="shared" si="901"/>
        <v/>
      </c>
      <c r="CY421" t="str">
        <f t="shared" si="902"/>
        <v/>
      </c>
      <c r="CZ421" t="str">
        <f t="shared" si="903"/>
        <v/>
      </c>
      <c r="DA421" t="str">
        <f t="shared" si="904"/>
        <v/>
      </c>
      <c r="DB421" t="str">
        <f t="shared" si="905"/>
        <v/>
      </c>
      <c r="DC421" t="str">
        <f t="shared" si="906"/>
        <v/>
      </c>
      <c r="DD421" t="str">
        <f t="shared" si="907"/>
        <v/>
      </c>
      <c r="DE421" t="str">
        <f t="shared" si="908"/>
        <v/>
      </c>
      <c r="DF421" t="str">
        <f t="shared" si="909"/>
        <v/>
      </c>
      <c r="DG421" t="str">
        <f t="shared" si="910"/>
        <v/>
      </c>
      <c r="DH421" t="str">
        <f t="shared" si="911"/>
        <v/>
      </c>
      <c r="DI421" t="str">
        <f t="shared" si="912"/>
        <v/>
      </c>
      <c r="DJ421" t="str">
        <f t="shared" si="913"/>
        <v/>
      </c>
      <c r="DK421" t="str">
        <f t="shared" si="914"/>
        <v/>
      </c>
      <c r="DL421" t="str">
        <f t="shared" si="915"/>
        <v/>
      </c>
      <c r="DM421" t="str">
        <f t="shared" si="916"/>
        <v/>
      </c>
      <c r="DN421" t="str">
        <f t="shared" si="917"/>
        <v/>
      </c>
      <c r="DO421" t="str">
        <f t="shared" si="918"/>
        <v/>
      </c>
      <c r="DP421" t="str">
        <f t="shared" si="919"/>
        <v/>
      </c>
      <c r="DQ421" t="str">
        <f t="shared" si="920"/>
        <v/>
      </c>
      <c r="DR421" t="str">
        <f t="shared" si="921"/>
        <v/>
      </c>
      <c r="DS421" t="str">
        <f t="shared" si="922"/>
        <v/>
      </c>
      <c r="DT421" t="str">
        <f t="shared" si="923"/>
        <v/>
      </c>
      <c r="DU421">
        <f t="shared" si="924"/>
        <v>0</v>
      </c>
      <c r="DV421">
        <f t="shared" si="925"/>
        <v>0</v>
      </c>
      <c r="DW421">
        <f t="shared" si="926"/>
        <v>0</v>
      </c>
      <c r="DX421" t="str">
        <f t="shared" si="927"/>
        <v/>
      </c>
      <c r="DY421" t="str">
        <f t="shared" si="928"/>
        <v/>
      </c>
      <c r="DZ421" t="str">
        <f t="shared" si="929"/>
        <v/>
      </c>
      <c r="EA421" s="5">
        <f t="shared" si="930"/>
        <v>0</v>
      </c>
      <c r="EB421" s="3">
        <f t="shared" si="931"/>
        <v>0</v>
      </c>
    </row>
    <row r="422" spans="2:132" x14ac:dyDescent="0.2">
      <c r="B422">
        <v>417</v>
      </c>
      <c r="C422" s="3">
        <f>Zisk!D436</f>
        <v>0</v>
      </c>
      <c r="D422">
        <f>Zisk!E436</f>
        <v>0</v>
      </c>
      <c r="E422" s="66" t="str">
        <f t="shared" si="818"/>
        <v/>
      </c>
      <c r="F422" t="str">
        <f t="shared" si="819"/>
        <v/>
      </c>
      <c r="G422" s="66" t="str">
        <f t="shared" si="820"/>
        <v/>
      </c>
      <c r="J422">
        <f>VstupniParametry_SKRYT!$D$5</f>
        <v>0.02</v>
      </c>
      <c r="K422">
        <f>VstupniParametry_SKRYT!$D$6</f>
        <v>0.06</v>
      </c>
      <c r="L422">
        <f>VstupniParametry_SKRYT!$D$7</f>
        <v>0.06</v>
      </c>
      <c r="M422">
        <f>VstupniParametry_SKRYT!$D$8</f>
        <v>0.06</v>
      </c>
      <c r="N422">
        <f>VstupniParametry_SKRYT!$D$9</f>
        <v>1.7999999999999999E-2</v>
      </c>
      <c r="O422" s="27">
        <f>VstupniParametry_SKRYT!$D$10</f>
        <v>0.01</v>
      </c>
      <c r="P422" s="27">
        <f>VstupniParametry_SKRYT!$D$11</f>
        <v>0.01</v>
      </c>
      <c r="Q422" s="27">
        <f>VstupniParametry_SKRYT!$D$12</f>
        <v>0.01</v>
      </c>
      <c r="R422" s="27">
        <f>VstupniParametry_SKRYT!$D$13</f>
        <v>0.01</v>
      </c>
      <c r="S422" s="27">
        <f>VstupniParametry_SKRYT!$D$14</f>
        <v>0.01</v>
      </c>
      <c r="T422">
        <f t="shared" si="821"/>
        <v>0</v>
      </c>
      <c r="U422">
        <f t="shared" si="822"/>
        <v>0</v>
      </c>
      <c r="V422">
        <f t="shared" si="823"/>
        <v>0</v>
      </c>
      <c r="W422">
        <f t="shared" si="824"/>
        <v>0</v>
      </c>
      <c r="X422">
        <f t="shared" si="825"/>
        <v>0</v>
      </c>
      <c r="Y422">
        <f t="shared" si="826"/>
        <v>0</v>
      </c>
      <c r="Z422">
        <f t="shared" si="827"/>
        <v>0</v>
      </c>
      <c r="AA422">
        <f t="shared" si="828"/>
        <v>0</v>
      </c>
      <c r="AB422">
        <f t="shared" si="829"/>
        <v>0</v>
      </c>
      <c r="AC422">
        <f t="shared" si="830"/>
        <v>0</v>
      </c>
      <c r="AD422">
        <f t="shared" si="831"/>
        <v>0</v>
      </c>
      <c r="AE422">
        <f t="shared" si="832"/>
        <v>0</v>
      </c>
      <c r="AF422">
        <f t="shared" si="833"/>
        <v>0</v>
      </c>
      <c r="AG422">
        <f t="shared" si="834"/>
        <v>0</v>
      </c>
      <c r="AH422">
        <f t="shared" si="835"/>
        <v>0</v>
      </c>
      <c r="AI422">
        <f t="shared" si="836"/>
        <v>0</v>
      </c>
      <c r="AJ422">
        <f t="shared" si="837"/>
        <v>0</v>
      </c>
      <c r="AK422">
        <f t="shared" si="838"/>
        <v>0</v>
      </c>
      <c r="AL422">
        <f t="shared" si="839"/>
        <v>0</v>
      </c>
      <c r="AM422">
        <f t="shared" si="840"/>
        <v>0</v>
      </c>
      <c r="AN422">
        <f t="shared" si="841"/>
        <v>0</v>
      </c>
      <c r="AO422">
        <f t="shared" si="842"/>
        <v>0</v>
      </c>
      <c r="AP422">
        <f t="shared" si="843"/>
        <v>0</v>
      </c>
      <c r="AQ422">
        <f t="shared" si="844"/>
        <v>0</v>
      </c>
      <c r="AR422">
        <f t="shared" si="845"/>
        <v>0</v>
      </c>
      <c r="AS422">
        <f t="shared" si="846"/>
        <v>0</v>
      </c>
      <c r="AT422">
        <f t="shared" si="816"/>
        <v>0</v>
      </c>
      <c r="AU422">
        <f t="shared" si="847"/>
        <v>0</v>
      </c>
      <c r="AV422">
        <f t="shared" si="848"/>
        <v>0</v>
      </c>
      <c r="AW422">
        <f t="shared" si="817"/>
        <v>0</v>
      </c>
      <c r="AX422">
        <f t="shared" si="849"/>
        <v>0</v>
      </c>
      <c r="AY422">
        <f t="shared" si="850"/>
        <v>0</v>
      </c>
      <c r="AZ422">
        <f t="shared" si="851"/>
        <v>0</v>
      </c>
      <c r="BA422">
        <f t="shared" si="852"/>
        <v>0</v>
      </c>
      <c r="BB422">
        <f t="shared" si="853"/>
        <v>0</v>
      </c>
      <c r="BC422">
        <f t="shared" si="854"/>
        <v>0</v>
      </c>
      <c r="BD422">
        <f t="shared" si="855"/>
        <v>0</v>
      </c>
      <c r="BE422">
        <f t="shared" si="856"/>
        <v>0</v>
      </c>
      <c r="BF422">
        <f t="shared" si="857"/>
        <v>0</v>
      </c>
      <c r="BG422">
        <f t="shared" si="858"/>
        <v>0</v>
      </c>
      <c r="BH422">
        <f t="shared" si="859"/>
        <v>0</v>
      </c>
      <c r="BI422">
        <f t="shared" si="860"/>
        <v>0</v>
      </c>
      <c r="BJ422">
        <f t="shared" si="861"/>
        <v>0</v>
      </c>
      <c r="BK422">
        <f t="shared" si="862"/>
        <v>0</v>
      </c>
      <c r="BL422">
        <f t="shared" si="863"/>
        <v>0</v>
      </c>
      <c r="BM422">
        <f t="shared" si="864"/>
        <v>0</v>
      </c>
      <c r="BN422">
        <f t="shared" si="865"/>
        <v>0</v>
      </c>
      <c r="BO422">
        <f t="shared" si="866"/>
        <v>0</v>
      </c>
      <c r="BP422">
        <f t="shared" si="867"/>
        <v>0</v>
      </c>
      <c r="BQ422">
        <f t="shared" si="868"/>
        <v>0</v>
      </c>
      <c r="BR422">
        <f t="shared" si="869"/>
        <v>0</v>
      </c>
      <c r="BS422">
        <f t="shared" si="870"/>
        <v>0</v>
      </c>
      <c r="BT422">
        <f t="shared" si="871"/>
        <v>0</v>
      </c>
      <c r="BU422">
        <f t="shared" si="872"/>
        <v>0</v>
      </c>
      <c r="BV422">
        <f t="shared" si="873"/>
        <v>0</v>
      </c>
      <c r="BW422">
        <f t="shared" si="874"/>
        <v>0</v>
      </c>
      <c r="BX422">
        <f t="shared" si="875"/>
        <v>0</v>
      </c>
      <c r="BY422">
        <f t="shared" si="876"/>
        <v>0</v>
      </c>
      <c r="BZ422">
        <f t="shared" si="877"/>
        <v>0</v>
      </c>
      <c r="CA422">
        <f t="shared" si="878"/>
        <v>0</v>
      </c>
      <c r="CB422">
        <f t="shared" si="879"/>
        <v>0</v>
      </c>
      <c r="CC422">
        <f t="shared" si="880"/>
        <v>0</v>
      </c>
      <c r="CD422">
        <f t="shared" si="881"/>
        <v>0</v>
      </c>
      <c r="CE422">
        <f t="shared" si="882"/>
        <v>0</v>
      </c>
      <c r="CF422">
        <f t="shared" si="883"/>
        <v>0</v>
      </c>
      <c r="CG422">
        <f t="shared" si="884"/>
        <v>0</v>
      </c>
      <c r="CH422">
        <f t="shared" si="885"/>
        <v>0</v>
      </c>
      <c r="CI422">
        <f t="shared" si="886"/>
        <v>0</v>
      </c>
      <c r="CJ422">
        <f t="shared" si="887"/>
        <v>0</v>
      </c>
      <c r="CK422">
        <f t="shared" si="888"/>
        <v>0</v>
      </c>
      <c r="CL422" t="str">
        <f t="shared" si="889"/>
        <v/>
      </c>
      <c r="CM422" t="str">
        <f t="shared" si="890"/>
        <v/>
      </c>
      <c r="CN422" t="str">
        <f t="shared" si="891"/>
        <v/>
      </c>
      <c r="CO422" t="str">
        <f t="shared" si="892"/>
        <v/>
      </c>
      <c r="CP422" t="str">
        <f t="shared" si="893"/>
        <v/>
      </c>
      <c r="CQ422" t="str">
        <f t="shared" si="894"/>
        <v/>
      </c>
      <c r="CR422" t="str">
        <f t="shared" si="895"/>
        <v/>
      </c>
      <c r="CS422" t="str">
        <f t="shared" si="896"/>
        <v/>
      </c>
      <c r="CT422" t="str">
        <f t="shared" si="897"/>
        <v/>
      </c>
      <c r="CU422" t="str">
        <f t="shared" si="898"/>
        <v/>
      </c>
      <c r="CV422" t="str">
        <f t="shared" si="899"/>
        <v/>
      </c>
      <c r="CW422" t="str">
        <f t="shared" si="900"/>
        <v/>
      </c>
      <c r="CX422" t="str">
        <f t="shared" si="901"/>
        <v/>
      </c>
      <c r="CY422" t="str">
        <f t="shared" si="902"/>
        <v/>
      </c>
      <c r="CZ422" t="str">
        <f t="shared" si="903"/>
        <v/>
      </c>
      <c r="DA422" t="str">
        <f t="shared" si="904"/>
        <v/>
      </c>
      <c r="DB422" t="str">
        <f t="shared" si="905"/>
        <v/>
      </c>
      <c r="DC422" t="str">
        <f t="shared" si="906"/>
        <v/>
      </c>
      <c r="DD422" t="str">
        <f t="shared" si="907"/>
        <v/>
      </c>
      <c r="DE422" t="str">
        <f t="shared" si="908"/>
        <v/>
      </c>
      <c r="DF422" t="str">
        <f t="shared" si="909"/>
        <v/>
      </c>
      <c r="DG422" t="str">
        <f t="shared" si="910"/>
        <v/>
      </c>
      <c r="DH422" t="str">
        <f t="shared" si="911"/>
        <v/>
      </c>
      <c r="DI422" t="str">
        <f t="shared" si="912"/>
        <v/>
      </c>
      <c r="DJ422" t="str">
        <f t="shared" si="913"/>
        <v/>
      </c>
      <c r="DK422" t="str">
        <f t="shared" si="914"/>
        <v/>
      </c>
      <c r="DL422" t="str">
        <f t="shared" si="915"/>
        <v/>
      </c>
      <c r="DM422" t="str">
        <f t="shared" si="916"/>
        <v/>
      </c>
      <c r="DN422" t="str">
        <f t="shared" si="917"/>
        <v/>
      </c>
      <c r="DO422" t="str">
        <f t="shared" si="918"/>
        <v/>
      </c>
      <c r="DP422" t="str">
        <f t="shared" si="919"/>
        <v/>
      </c>
      <c r="DQ422" t="str">
        <f t="shared" si="920"/>
        <v/>
      </c>
      <c r="DR422" t="str">
        <f t="shared" si="921"/>
        <v/>
      </c>
      <c r="DS422" t="str">
        <f t="shared" si="922"/>
        <v/>
      </c>
      <c r="DT422" t="str">
        <f t="shared" si="923"/>
        <v/>
      </c>
      <c r="DU422">
        <f t="shared" si="924"/>
        <v>0</v>
      </c>
      <c r="DV422">
        <f t="shared" si="925"/>
        <v>0</v>
      </c>
      <c r="DW422">
        <f t="shared" si="926"/>
        <v>0</v>
      </c>
      <c r="DX422" t="str">
        <f t="shared" si="927"/>
        <v/>
      </c>
      <c r="DY422" t="str">
        <f t="shared" si="928"/>
        <v/>
      </c>
      <c r="DZ422" t="str">
        <f t="shared" si="929"/>
        <v/>
      </c>
      <c r="EA422" s="5">
        <f t="shared" si="930"/>
        <v>0</v>
      </c>
      <c r="EB422" s="3">
        <f t="shared" si="931"/>
        <v>0</v>
      </c>
    </row>
    <row r="423" spans="2:132" x14ac:dyDescent="0.2">
      <c r="B423" s="25">
        <v>418</v>
      </c>
      <c r="C423" s="26">
        <f>Zisk!D437</f>
        <v>0</v>
      </c>
      <c r="D423">
        <f>Zisk!E437</f>
        <v>0</v>
      </c>
      <c r="E423" s="66" t="str">
        <f t="shared" si="818"/>
        <v/>
      </c>
      <c r="F423" t="str">
        <f t="shared" si="819"/>
        <v/>
      </c>
      <c r="G423" s="66" t="str">
        <f t="shared" si="820"/>
        <v/>
      </c>
      <c r="H423" s="25"/>
      <c r="I423" s="25"/>
      <c r="J423">
        <f>VstupniParametry_SKRYT!$D$5</f>
        <v>0.02</v>
      </c>
      <c r="K423">
        <f>VstupniParametry_SKRYT!$D$6</f>
        <v>0.06</v>
      </c>
      <c r="L423">
        <f>VstupniParametry_SKRYT!$D$7</f>
        <v>0.06</v>
      </c>
      <c r="M423">
        <f>VstupniParametry_SKRYT!$D$8</f>
        <v>0.06</v>
      </c>
      <c r="N423">
        <f>VstupniParametry_SKRYT!$D$9</f>
        <v>1.7999999999999999E-2</v>
      </c>
      <c r="O423" s="27">
        <f>VstupniParametry_SKRYT!$D$10</f>
        <v>0.01</v>
      </c>
      <c r="P423" s="27">
        <f>VstupniParametry_SKRYT!$D$11</f>
        <v>0.01</v>
      </c>
      <c r="Q423" s="27">
        <f>VstupniParametry_SKRYT!$D$12</f>
        <v>0.01</v>
      </c>
      <c r="R423" s="27">
        <f>VstupniParametry_SKRYT!$D$13</f>
        <v>0.01</v>
      </c>
      <c r="S423" s="27">
        <f>VstupniParametry_SKRYT!$D$14</f>
        <v>0.01</v>
      </c>
      <c r="T423">
        <f t="shared" si="821"/>
        <v>0</v>
      </c>
      <c r="U423">
        <f t="shared" si="822"/>
        <v>0</v>
      </c>
      <c r="V423">
        <f t="shared" si="823"/>
        <v>0</v>
      </c>
      <c r="W423">
        <f t="shared" si="824"/>
        <v>0</v>
      </c>
      <c r="X423">
        <f t="shared" si="825"/>
        <v>0</v>
      </c>
      <c r="Y423">
        <f t="shared" si="826"/>
        <v>0</v>
      </c>
      <c r="Z423">
        <f t="shared" si="827"/>
        <v>0</v>
      </c>
      <c r="AA423">
        <f t="shared" si="828"/>
        <v>0</v>
      </c>
      <c r="AB423">
        <f t="shared" si="829"/>
        <v>0</v>
      </c>
      <c r="AC423">
        <f t="shared" si="830"/>
        <v>0</v>
      </c>
      <c r="AD423">
        <f t="shared" si="831"/>
        <v>0</v>
      </c>
      <c r="AE423">
        <f t="shared" si="832"/>
        <v>0</v>
      </c>
      <c r="AF423">
        <f t="shared" si="833"/>
        <v>0</v>
      </c>
      <c r="AG423">
        <f t="shared" si="834"/>
        <v>0</v>
      </c>
      <c r="AH423">
        <f t="shared" si="835"/>
        <v>0</v>
      </c>
      <c r="AI423">
        <f t="shared" si="836"/>
        <v>0</v>
      </c>
      <c r="AJ423">
        <f t="shared" si="837"/>
        <v>0</v>
      </c>
      <c r="AK423">
        <f t="shared" si="838"/>
        <v>0</v>
      </c>
      <c r="AL423">
        <f t="shared" si="839"/>
        <v>0</v>
      </c>
      <c r="AM423">
        <f t="shared" si="840"/>
        <v>0</v>
      </c>
      <c r="AN423">
        <f t="shared" si="841"/>
        <v>0</v>
      </c>
      <c r="AO423">
        <f t="shared" si="842"/>
        <v>0</v>
      </c>
      <c r="AP423">
        <f t="shared" si="843"/>
        <v>0</v>
      </c>
      <c r="AQ423">
        <f t="shared" si="844"/>
        <v>0</v>
      </c>
      <c r="AR423">
        <f t="shared" si="845"/>
        <v>0</v>
      </c>
      <c r="AS423">
        <f t="shared" si="846"/>
        <v>0</v>
      </c>
      <c r="AT423">
        <f t="shared" si="816"/>
        <v>0</v>
      </c>
      <c r="AU423">
        <f t="shared" si="847"/>
        <v>0</v>
      </c>
      <c r="AV423">
        <f t="shared" si="848"/>
        <v>0</v>
      </c>
      <c r="AW423">
        <f t="shared" si="817"/>
        <v>0</v>
      </c>
      <c r="AX423">
        <f t="shared" si="849"/>
        <v>0</v>
      </c>
      <c r="AY423">
        <f t="shared" si="850"/>
        <v>0</v>
      </c>
      <c r="AZ423">
        <f t="shared" si="851"/>
        <v>0</v>
      </c>
      <c r="BA423">
        <f t="shared" si="852"/>
        <v>0</v>
      </c>
      <c r="BB423">
        <f t="shared" si="853"/>
        <v>0</v>
      </c>
      <c r="BC423">
        <f t="shared" si="854"/>
        <v>0</v>
      </c>
      <c r="BD423">
        <f t="shared" si="855"/>
        <v>0</v>
      </c>
      <c r="BE423">
        <f t="shared" si="856"/>
        <v>0</v>
      </c>
      <c r="BF423">
        <f t="shared" si="857"/>
        <v>0</v>
      </c>
      <c r="BG423">
        <f t="shared" si="858"/>
        <v>0</v>
      </c>
      <c r="BH423">
        <f t="shared" si="859"/>
        <v>0</v>
      </c>
      <c r="BI423">
        <f t="shared" si="860"/>
        <v>0</v>
      </c>
      <c r="BJ423">
        <f t="shared" si="861"/>
        <v>0</v>
      </c>
      <c r="BK423">
        <f t="shared" si="862"/>
        <v>0</v>
      </c>
      <c r="BL423">
        <f t="shared" si="863"/>
        <v>0</v>
      </c>
      <c r="BM423">
        <f t="shared" si="864"/>
        <v>0</v>
      </c>
      <c r="BN423">
        <f t="shared" si="865"/>
        <v>0</v>
      </c>
      <c r="BO423">
        <f t="shared" si="866"/>
        <v>0</v>
      </c>
      <c r="BP423">
        <f t="shared" si="867"/>
        <v>0</v>
      </c>
      <c r="BQ423">
        <f t="shared" si="868"/>
        <v>0</v>
      </c>
      <c r="BR423">
        <f t="shared" si="869"/>
        <v>0</v>
      </c>
      <c r="BS423">
        <f t="shared" si="870"/>
        <v>0</v>
      </c>
      <c r="BT423">
        <f t="shared" si="871"/>
        <v>0</v>
      </c>
      <c r="BU423">
        <f t="shared" si="872"/>
        <v>0</v>
      </c>
      <c r="BV423">
        <f t="shared" si="873"/>
        <v>0</v>
      </c>
      <c r="BW423">
        <f t="shared" si="874"/>
        <v>0</v>
      </c>
      <c r="BX423">
        <f t="shared" si="875"/>
        <v>0</v>
      </c>
      <c r="BY423">
        <f t="shared" si="876"/>
        <v>0</v>
      </c>
      <c r="BZ423">
        <f t="shared" si="877"/>
        <v>0</v>
      </c>
      <c r="CA423">
        <f t="shared" si="878"/>
        <v>0</v>
      </c>
      <c r="CB423">
        <f t="shared" si="879"/>
        <v>0</v>
      </c>
      <c r="CC423">
        <f t="shared" si="880"/>
        <v>0</v>
      </c>
      <c r="CD423">
        <f t="shared" si="881"/>
        <v>0</v>
      </c>
      <c r="CE423">
        <f t="shared" si="882"/>
        <v>0</v>
      </c>
      <c r="CF423">
        <f t="shared" si="883"/>
        <v>0</v>
      </c>
      <c r="CG423">
        <f t="shared" si="884"/>
        <v>0</v>
      </c>
      <c r="CH423">
        <f t="shared" si="885"/>
        <v>0</v>
      </c>
      <c r="CI423">
        <f t="shared" si="886"/>
        <v>0</v>
      </c>
      <c r="CJ423">
        <f t="shared" si="887"/>
        <v>0</v>
      </c>
      <c r="CK423">
        <f t="shared" si="888"/>
        <v>0</v>
      </c>
      <c r="CL423" t="str">
        <f t="shared" si="889"/>
        <v/>
      </c>
      <c r="CM423" t="str">
        <f t="shared" si="890"/>
        <v/>
      </c>
      <c r="CN423" t="str">
        <f t="shared" si="891"/>
        <v/>
      </c>
      <c r="CO423" t="str">
        <f t="shared" si="892"/>
        <v/>
      </c>
      <c r="CP423" t="str">
        <f t="shared" si="893"/>
        <v/>
      </c>
      <c r="CQ423" t="str">
        <f t="shared" si="894"/>
        <v/>
      </c>
      <c r="CR423" t="str">
        <f t="shared" si="895"/>
        <v/>
      </c>
      <c r="CS423" t="str">
        <f t="shared" si="896"/>
        <v/>
      </c>
      <c r="CT423" t="str">
        <f t="shared" si="897"/>
        <v/>
      </c>
      <c r="CU423" t="str">
        <f t="shared" si="898"/>
        <v/>
      </c>
      <c r="CV423" t="str">
        <f t="shared" si="899"/>
        <v/>
      </c>
      <c r="CW423" t="str">
        <f t="shared" si="900"/>
        <v/>
      </c>
      <c r="CX423" t="str">
        <f t="shared" si="901"/>
        <v/>
      </c>
      <c r="CY423" t="str">
        <f t="shared" si="902"/>
        <v/>
      </c>
      <c r="CZ423" t="str">
        <f t="shared" si="903"/>
        <v/>
      </c>
      <c r="DA423" t="str">
        <f t="shared" si="904"/>
        <v/>
      </c>
      <c r="DB423" t="str">
        <f t="shared" si="905"/>
        <v/>
      </c>
      <c r="DC423" t="str">
        <f t="shared" si="906"/>
        <v/>
      </c>
      <c r="DD423" t="str">
        <f t="shared" si="907"/>
        <v/>
      </c>
      <c r="DE423" t="str">
        <f t="shared" si="908"/>
        <v/>
      </c>
      <c r="DF423" t="str">
        <f t="shared" si="909"/>
        <v/>
      </c>
      <c r="DG423" t="str">
        <f t="shared" si="910"/>
        <v/>
      </c>
      <c r="DH423" t="str">
        <f t="shared" si="911"/>
        <v/>
      </c>
      <c r="DI423" t="str">
        <f t="shared" si="912"/>
        <v/>
      </c>
      <c r="DJ423" t="str">
        <f t="shared" si="913"/>
        <v/>
      </c>
      <c r="DK423" t="str">
        <f t="shared" si="914"/>
        <v/>
      </c>
      <c r="DL423" t="str">
        <f t="shared" si="915"/>
        <v/>
      </c>
      <c r="DM423" t="str">
        <f t="shared" si="916"/>
        <v/>
      </c>
      <c r="DN423" t="str">
        <f t="shared" si="917"/>
        <v/>
      </c>
      <c r="DO423" t="str">
        <f t="shared" si="918"/>
        <v/>
      </c>
      <c r="DP423" t="str">
        <f t="shared" si="919"/>
        <v/>
      </c>
      <c r="DQ423" t="str">
        <f t="shared" si="920"/>
        <v/>
      </c>
      <c r="DR423" t="str">
        <f t="shared" si="921"/>
        <v/>
      </c>
      <c r="DS423" t="str">
        <f t="shared" si="922"/>
        <v/>
      </c>
      <c r="DT423" t="str">
        <f t="shared" si="923"/>
        <v/>
      </c>
      <c r="DU423">
        <f t="shared" si="924"/>
        <v>0</v>
      </c>
      <c r="DV423">
        <f t="shared" si="925"/>
        <v>0</v>
      </c>
      <c r="DW423">
        <f t="shared" si="926"/>
        <v>0</v>
      </c>
      <c r="DX423" t="str">
        <f t="shared" si="927"/>
        <v/>
      </c>
      <c r="DY423" t="str">
        <f t="shared" si="928"/>
        <v/>
      </c>
      <c r="DZ423" t="str">
        <f t="shared" si="929"/>
        <v/>
      </c>
      <c r="EA423" s="5">
        <f t="shared" si="930"/>
        <v>0</v>
      </c>
      <c r="EB423" s="3">
        <f t="shared" si="931"/>
        <v>0</v>
      </c>
    </row>
    <row r="424" spans="2:132" x14ac:dyDescent="0.2">
      <c r="B424">
        <v>419</v>
      </c>
      <c r="C424" s="3">
        <f>Zisk!D438</f>
        <v>0</v>
      </c>
      <c r="D424">
        <f>Zisk!E438</f>
        <v>0</v>
      </c>
      <c r="E424" s="66" t="str">
        <f t="shared" si="818"/>
        <v/>
      </c>
      <c r="F424" t="str">
        <f t="shared" si="819"/>
        <v/>
      </c>
      <c r="G424" s="66" t="str">
        <f t="shared" si="820"/>
        <v/>
      </c>
      <c r="J424">
        <f>VstupniParametry_SKRYT!$D$5</f>
        <v>0.02</v>
      </c>
      <c r="K424">
        <f>VstupniParametry_SKRYT!$D$6</f>
        <v>0.06</v>
      </c>
      <c r="L424">
        <f>VstupniParametry_SKRYT!$D$7</f>
        <v>0.06</v>
      </c>
      <c r="M424">
        <f>VstupniParametry_SKRYT!$D$8</f>
        <v>0.06</v>
      </c>
      <c r="N424">
        <f>VstupniParametry_SKRYT!$D$9</f>
        <v>1.7999999999999999E-2</v>
      </c>
      <c r="O424" s="27">
        <f>VstupniParametry_SKRYT!$D$10</f>
        <v>0.01</v>
      </c>
      <c r="P424" s="27">
        <f>VstupniParametry_SKRYT!$D$11</f>
        <v>0.01</v>
      </c>
      <c r="Q424" s="27">
        <f>VstupniParametry_SKRYT!$D$12</f>
        <v>0.01</v>
      </c>
      <c r="R424" s="27">
        <f>VstupniParametry_SKRYT!$D$13</f>
        <v>0.01</v>
      </c>
      <c r="S424" s="27">
        <f>VstupniParametry_SKRYT!$D$14</f>
        <v>0.01</v>
      </c>
      <c r="T424">
        <f t="shared" si="821"/>
        <v>0</v>
      </c>
      <c r="U424">
        <f t="shared" si="822"/>
        <v>0</v>
      </c>
      <c r="V424">
        <f t="shared" si="823"/>
        <v>0</v>
      </c>
      <c r="W424">
        <f t="shared" si="824"/>
        <v>0</v>
      </c>
      <c r="X424">
        <f t="shared" si="825"/>
        <v>0</v>
      </c>
      <c r="Y424">
        <f t="shared" si="826"/>
        <v>0</v>
      </c>
      <c r="Z424">
        <f t="shared" si="827"/>
        <v>0</v>
      </c>
      <c r="AA424">
        <f t="shared" si="828"/>
        <v>0</v>
      </c>
      <c r="AB424">
        <f t="shared" si="829"/>
        <v>0</v>
      </c>
      <c r="AC424">
        <f t="shared" si="830"/>
        <v>0</v>
      </c>
      <c r="AD424">
        <f t="shared" si="831"/>
        <v>0</v>
      </c>
      <c r="AE424">
        <f t="shared" si="832"/>
        <v>0</v>
      </c>
      <c r="AF424">
        <f t="shared" si="833"/>
        <v>0</v>
      </c>
      <c r="AG424">
        <f t="shared" si="834"/>
        <v>0</v>
      </c>
      <c r="AH424">
        <f t="shared" si="835"/>
        <v>0</v>
      </c>
      <c r="AI424">
        <f t="shared" si="836"/>
        <v>0</v>
      </c>
      <c r="AJ424">
        <f t="shared" si="837"/>
        <v>0</v>
      </c>
      <c r="AK424">
        <f t="shared" si="838"/>
        <v>0</v>
      </c>
      <c r="AL424">
        <f t="shared" si="839"/>
        <v>0</v>
      </c>
      <c r="AM424">
        <f t="shared" si="840"/>
        <v>0</v>
      </c>
      <c r="AN424">
        <f t="shared" si="841"/>
        <v>0</v>
      </c>
      <c r="AO424">
        <f t="shared" si="842"/>
        <v>0</v>
      </c>
      <c r="AP424">
        <f t="shared" si="843"/>
        <v>0</v>
      </c>
      <c r="AQ424">
        <f t="shared" si="844"/>
        <v>0</v>
      </c>
      <c r="AR424">
        <f t="shared" si="845"/>
        <v>0</v>
      </c>
      <c r="AS424">
        <f t="shared" si="846"/>
        <v>0</v>
      </c>
      <c r="AT424">
        <f t="shared" si="816"/>
        <v>0</v>
      </c>
      <c r="AU424">
        <f t="shared" si="847"/>
        <v>0</v>
      </c>
      <c r="AV424">
        <f t="shared" si="848"/>
        <v>0</v>
      </c>
      <c r="AW424">
        <f t="shared" si="817"/>
        <v>0</v>
      </c>
      <c r="AX424">
        <f t="shared" si="849"/>
        <v>0</v>
      </c>
      <c r="AY424">
        <f t="shared" si="850"/>
        <v>0</v>
      </c>
      <c r="AZ424">
        <f t="shared" si="851"/>
        <v>0</v>
      </c>
      <c r="BA424">
        <f t="shared" si="852"/>
        <v>0</v>
      </c>
      <c r="BB424">
        <f t="shared" si="853"/>
        <v>0</v>
      </c>
      <c r="BC424">
        <f t="shared" si="854"/>
        <v>0</v>
      </c>
      <c r="BD424">
        <f t="shared" si="855"/>
        <v>0</v>
      </c>
      <c r="BE424">
        <f t="shared" si="856"/>
        <v>0</v>
      </c>
      <c r="BF424">
        <f t="shared" si="857"/>
        <v>0</v>
      </c>
      <c r="BG424">
        <f t="shared" si="858"/>
        <v>0</v>
      </c>
      <c r="BH424">
        <f t="shared" si="859"/>
        <v>0</v>
      </c>
      <c r="BI424">
        <f t="shared" si="860"/>
        <v>0</v>
      </c>
      <c r="BJ424">
        <f t="shared" si="861"/>
        <v>0</v>
      </c>
      <c r="BK424">
        <f t="shared" si="862"/>
        <v>0</v>
      </c>
      <c r="BL424">
        <f t="shared" si="863"/>
        <v>0</v>
      </c>
      <c r="BM424">
        <f t="shared" si="864"/>
        <v>0</v>
      </c>
      <c r="BN424">
        <f t="shared" si="865"/>
        <v>0</v>
      </c>
      <c r="BO424">
        <f t="shared" si="866"/>
        <v>0</v>
      </c>
      <c r="BP424">
        <f t="shared" si="867"/>
        <v>0</v>
      </c>
      <c r="BQ424">
        <f t="shared" si="868"/>
        <v>0</v>
      </c>
      <c r="BR424">
        <f t="shared" si="869"/>
        <v>0</v>
      </c>
      <c r="BS424">
        <f t="shared" si="870"/>
        <v>0</v>
      </c>
      <c r="BT424">
        <f t="shared" si="871"/>
        <v>0</v>
      </c>
      <c r="BU424">
        <f t="shared" si="872"/>
        <v>0</v>
      </c>
      <c r="BV424">
        <f t="shared" si="873"/>
        <v>0</v>
      </c>
      <c r="BW424">
        <f t="shared" si="874"/>
        <v>0</v>
      </c>
      <c r="BX424">
        <f t="shared" si="875"/>
        <v>0</v>
      </c>
      <c r="BY424">
        <f t="shared" si="876"/>
        <v>0</v>
      </c>
      <c r="BZ424">
        <f t="shared" si="877"/>
        <v>0</v>
      </c>
      <c r="CA424">
        <f t="shared" si="878"/>
        <v>0</v>
      </c>
      <c r="CB424">
        <f t="shared" si="879"/>
        <v>0</v>
      </c>
      <c r="CC424">
        <f t="shared" si="880"/>
        <v>0</v>
      </c>
      <c r="CD424">
        <f t="shared" si="881"/>
        <v>0</v>
      </c>
      <c r="CE424">
        <f t="shared" si="882"/>
        <v>0</v>
      </c>
      <c r="CF424">
        <f t="shared" si="883"/>
        <v>0</v>
      </c>
      <c r="CG424">
        <f t="shared" si="884"/>
        <v>0</v>
      </c>
      <c r="CH424">
        <f t="shared" si="885"/>
        <v>0</v>
      </c>
      <c r="CI424">
        <f t="shared" si="886"/>
        <v>0</v>
      </c>
      <c r="CJ424">
        <f t="shared" si="887"/>
        <v>0</v>
      </c>
      <c r="CK424">
        <f t="shared" si="888"/>
        <v>0</v>
      </c>
      <c r="CL424" t="str">
        <f t="shared" si="889"/>
        <v/>
      </c>
      <c r="CM424" t="str">
        <f t="shared" si="890"/>
        <v/>
      </c>
      <c r="CN424" t="str">
        <f t="shared" si="891"/>
        <v/>
      </c>
      <c r="CO424" t="str">
        <f t="shared" si="892"/>
        <v/>
      </c>
      <c r="CP424" t="str">
        <f t="shared" si="893"/>
        <v/>
      </c>
      <c r="CQ424" t="str">
        <f t="shared" si="894"/>
        <v/>
      </c>
      <c r="CR424" t="str">
        <f t="shared" si="895"/>
        <v/>
      </c>
      <c r="CS424" t="str">
        <f t="shared" si="896"/>
        <v/>
      </c>
      <c r="CT424" t="str">
        <f t="shared" si="897"/>
        <v/>
      </c>
      <c r="CU424" t="str">
        <f t="shared" si="898"/>
        <v/>
      </c>
      <c r="CV424" t="str">
        <f t="shared" si="899"/>
        <v/>
      </c>
      <c r="CW424" t="str">
        <f t="shared" si="900"/>
        <v/>
      </c>
      <c r="CX424" t="str">
        <f t="shared" si="901"/>
        <v/>
      </c>
      <c r="CY424" t="str">
        <f t="shared" si="902"/>
        <v/>
      </c>
      <c r="CZ424" t="str">
        <f t="shared" si="903"/>
        <v/>
      </c>
      <c r="DA424" t="str">
        <f t="shared" si="904"/>
        <v/>
      </c>
      <c r="DB424" t="str">
        <f t="shared" si="905"/>
        <v/>
      </c>
      <c r="DC424" t="str">
        <f t="shared" si="906"/>
        <v/>
      </c>
      <c r="DD424" t="str">
        <f t="shared" si="907"/>
        <v/>
      </c>
      <c r="DE424" t="str">
        <f t="shared" si="908"/>
        <v/>
      </c>
      <c r="DF424" t="str">
        <f t="shared" si="909"/>
        <v/>
      </c>
      <c r="DG424" t="str">
        <f t="shared" si="910"/>
        <v/>
      </c>
      <c r="DH424" t="str">
        <f t="shared" si="911"/>
        <v/>
      </c>
      <c r="DI424" t="str">
        <f t="shared" si="912"/>
        <v/>
      </c>
      <c r="DJ424" t="str">
        <f t="shared" si="913"/>
        <v/>
      </c>
      <c r="DK424" t="str">
        <f t="shared" si="914"/>
        <v/>
      </c>
      <c r="DL424" t="str">
        <f t="shared" si="915"/>
        <v/>
      </c>
      <c r="DM424" t="str">
        <f t="shared" si="916"/>
        <v/>
      </c>
      <c r="DN424" t="str">
        <f t="shared" si="917"/>
        <v/>
      </c>
      <c r="DO424" t="str">
        <f t="shared" si="918"/>
        <v/>
      </c>
      <c r="DP424" t="str">
        <f t="shared" si="919"/>
        <v/>
      </c>
      <c r="DQ424" t="str">
        <f t="shared" si="920"/>
        <v/>
      </c>
      <c r="DR424" t="str">
        <f t="shared" si="921"/>
        <v/>
      </c>
      <c r="DS424" t="str">
        <f t="shared" si="922"/>
        <v/>
      </c>
      <c r="DT424" t="str">
        <f t="shared" si="923"/>
        <v/>
      </c>
      <c r="DU424">
        <f t="shared" si="924"/>
        <v>0</v>
      </c>
      <c r="DV424">
        <f t="shared" si="925"/>
        <v>0</v>
      </c>
      <c r="DW424">
        <f t="shared" si="926"/>
        <v>0</v>
      </c>
      <c r="DX424" t="str">
        <f t="shared" si="927"/>
        <v/>
      </c>
      <c r="DY424" t="str">
        <f t="shared" si="928"/>
        <v/>
      </c>
      <c r="DZ424" t="str">
        <f t="shared" si="929"/>
        <v/>
      </c>
      <c r="EA424" s="5">
        <f t="shared" si="930"/>
        <v>0</v>
      </c>
      <c r="EB424" s="3">
        <f t="shared" si="931"/>
        <v>0</v>
      </c>
    </row>
    <row r="425" spans="2:132" x14ac:dyDescent="0.2">
      <c r="B425" s="25">
        <v>420</v>
      </c>
      <c r="C425" s="26">
        <f>Zisk!D439</f>
        <v>0</v>
      </c>
      <c r="D425">
        <f>Zisk!E439</f>
        <v>0</v>
      </c>
      <c r="E425" s="66" t="str">
        <f t="shared" si="818"/>
        <v/>
      </c>
      <c r="F425" t="str">
        <f t="shared" si="819"/>
        <v/>
      </c>
      <c r="G425" s="66" t="str">
        <f t="shared" si="820"/>
        <v/>
      </c>
      <c r="H425" s="25"/>
      <c r="I425" s="25"/>
      <c r="J425">
        <f>VstupniParametry_SKRYT!$D$5</f>
        <v>0.02</v>
      </c>
      <c r="K425">
        <f>VstupniParametry_SKRYT!$D$6</f>
        <v>0.06</v>
      </c>
      <c r="L425">
        <f>VstupniParametry_SKRYT!$D$7</f>
        <v>0.06</v>
      </c>
      <c r="M425">
        <f>VstupniParametry_SKRYT!$D$8</f>
        <v>0.06</v>
      </c>
      <c r="N425">
        <f>VstupniParametry_SKRYT!$D$9</f>
        <v>1.7999999999999999E-2</v>
      </c>
      <c r="O425" s="27">
        <f>VstupniParametry_SKRYT!$D$10</f>
        <v>0.01</v>
      </c>
      <c r="P425" s="27">
        <f>VstupniParametry_SKRYT!$D$11</f>
        <v>0.01</v>
      </c>
      <c r="Q425" s="27">
        <f>VstupniParametry_SKRYT!$D$12</f>
        <v>0.01</v>
      </c>
      <c r="R425" s="27">
        <f>VstupniParametry_SKRYT!$D$13</f>
        <v>0.01</v>
      </c>
      <c r="S425" s="27">
        <f>VstupniParametry_SKRYT!$D$14</f>
        <v>0.01</v>
      </c>
      <c r="T425">
        <f t="shared" si="821"/>
        <v>0</v>
      </c>
      <c r="U425">
        <f t="shared" si="822"/>
        <v>0</v>
      </c>
      <c r="V425">
        <f t="shared" si="823"/>
        <v>0</v>
      </c>
      <c r="W425">
        <f t="shared" si="824"/>
        <v>0</v>
      </c>
      <c r="X425">
        <f t="shared" si="825"/>
        <v>0</v>
      </c>
      <c r="Y425">
        <f t="shared" si="826"/>
        <v>0</v>
      </c>
      <c r="Z425">
        <f t="shared" si="827"/>
        <v>0</v>
      </c>
      <c r="AA425">
        <f t="shared" si="828"/>
        <v>0</v>
      </c>
      <c r="AB425">
        <f t="shared" si="829"/>
        <v>0</v>
      </c>
      <c r="AC425">
        <f t="shared" si="830"/>
        <v>0</v>
      </c>
      <c r="AD425">
        <f t="shared" si="831"/>
        <v>0</v>
      </c>
      <c r="AE425">
        <f t="shared" si="832"/>
        <v>0</v>
      </c>
      <c r="AF425">
        <f t="shared" si="833"/>
        <v>0</v>
      </c>
      <c r="AG425">
        <f t="shared" si="834"/>
        <v>0</v>
      </c>
      <c r="AH425">
        <f t="shared" si="835"/>
        <v>0</v>
      </c>
      <c r="AI425">
        <f t="shared" si="836"/>
        <v>0</v>
      </c>
      <c r="AJ425">
        <f t="shared" si="837"/>
        <v>0</v>
      </c>
      <c r="AK425">
        <f t="shared" si="838"/>
        <v>0</v>
      </c>
      <c r="AL425">
        <f t="shared" si="839"/>
        <v>0</v>
      </c>
      <c r="AM425">
        <f t="shared" si="840"/>
        <v>0</v>
      </c>
      <c r="AN425">
        <f t="shared" si="841"/>
        <v>0</v>
      </c>
      <c r="AO425">
        <f t="shared" si="842"/>
        <v>0</v>
      </c>
      <c r="AP425">
        <f t="shared" si="843"/>
        <v>0</v>
      </c>
      <c r="AQ425">
        <f t="shared" si="844"/>
        <v>0</v>
      </c>
      <c r="AR425">
        <f t="shared" si="845"/>
        <v>0</v>
      </c>
      <c r="AS425">
        <f t="shared" si="846"/>
        <v>0</v>
      </c>
      <c r="AT425">
        <f t="shared" si="816"/>
        <v>0</v>
      </c>
      <c r="AU425">
        <f t="shared" si="847"/>
        <v>0</v>
      </c>
      <c r="AV425">
        <f t="shared" si="848"/>
        <v>0</v>
      </c>
      <c r="AW425">
        <f t="shared" si="817"/>
        <v>0</v>
      </c>
      <c r="AX425">
        <f t="shared" si="849"/>
        <v>0</v>
      </c>
      <c r="AY425">
        <f t="shared" si="850"/>
        <v>0</v>
      </c>
      <c r="AZ425">
        <f t="shared" si="851"/>
        <v>0</v>
      </c>
      <c r="BA425">
        <f t="shared" si="852"/>
        <v>0</v>
      </c>
      <c r="BB425">
        <f t="shared" si="853"/>
        <v>0</v>
      </c>
      <c r="BC425">
        <f t="shared" si="854"/>
        <v>0</v>
      </c>
      <c r="BD425">
        <f t="shared" si="855"/>
        <v>0</v>
      </c>
      <c r="BE425">
        <f t="shared" si="856"/>
        <v>0</v>
      </c>
      <c r="BF425">
        <f t="shared" si="857"/>
        <v>0</v>
      </c>
      <c r="BG425">
        <f t="shared" si="858"/>
        <v>0</v>
      </c>
      <c r="BH425">
        <f t="shared" si="859"/>
        <v>0</v>
      </c>
      <c r="BI425">
        <f t="shared" si="860"/>
        <v>0</v>
      </c>
      <c r="BJ425">
        <f t="shared" si="861"/>
        <v>0</v>
      </c>
      <c r="BK425">
        <f t="shared" si="862"/>
        <v>0</v>
      </c>
      <c r="BL425">
        <f t="shared" si="863"/>
        <v>0</v>
      </c>
      <c r="BM425">
        <f t="shared" si="864"/>
        <v>0</v>
      </c>
      <c r="BN425">
        <f t="shared" si="865"/>
        <v>0</v>
      </c>
      <c r="BO425">
        <f t="shared" si="866"/>
        <v>0</v>
      </c>
      <c r="BP425">
        <f t="shared" si="867"/>
        <v>0</v>
      </c>
      <c r="BQ425">
        <f t="shared" si="868"/>
        <v>0</v>
      </c>
      <c r="BR425">
        <f t="shared" si="869"/>
        <v>0</v>
      </c>
      <c r="BS425">
        <f t="shared" si="870"/>
        <v>0</v>
      </c>
      <c r="BT425">
        <f t="shared" si="871"/>
        <v>0</v>
      </c>
      <c r="BU425">
        <f t="shared" si="872"/>
        <v>0</v>
      </c>
      <c r="BV425">
        <f t="shared" si="873"/>
        <v>0</v>
      </c>
      <c r="BW425">
        <f t="shared" si="874"/>
        <v>0</v>
      </c>
      <c r="BX425">
        <f t="shared" si="875"/>
        <v>0</v>
      </c>
      <c r="BY425">
        <f t="shared" si="876"/>
        <v>0</v>
      </c>
      <c r="BZ425">
        <f t="shared" si="877"/>
        <v>0</v>
      </c>
      <c r="CA425">
        <f t="shared" si="878"/>
        <v>0</v>
      </c>
      <c r="CB425">
        <f t="shared" si="879"/>
        <v>0</v>
      </c>
      <c r="CC425">
        <f t="shared" si="880"/>
        <v>0</v>
      </c>
      <c r="CD425">
        <f t="shared" si="881"/>
        <v>0</v>
      </c>
      <c r="CE425">
        <f t="shared" si="882"/>
        <v>0</v>
      </c>
      <c r="CF425">
        <f t="shared" si="883"/>
        <v>0</v>
      </c>
      <c r="CG425">
        <f t="shared" si="884"/>
        <v>0</v>
      </c>
      <c r="CH425">
        <f t="shared" si="885"/>
        <v>0</v>
      </c>
      <c r="CI425">
        <f t="shared" si="886"/>
        <v>0</v>
      </c>
      <c r="CJ425">
        <f t="shared" si="887"/>
        <v>0</v>
      </c>
      <c r="CK425">
        <f t="shared" si="888"/>
        <v>0</v>
      </c>
      <c r="CL425" t="str">
        <f t="shared" si="889"/>
        <v/>
      </c>
      <c r="CM425" t="str">
        <f t="shared" si="890"/>
        <v/>
      </c>
      <c r="CN425" t="str">
        <f t="shared" si="891"/>
        <v/>
      </c>
      <c r="CO425" t="str">
        <f t="shared" si="892"/>
        <v/>
      </c>
      <c r="CP425" t="str">
        <f t="shared" si="893"/>
        <v/>
      </c>
      <c r="CQ425" t="str">
        <f t="shared" si="894"/>
        <v/>
      </c>
      <c r="CR425" t="str">
        <f t="shared" si="895"/>
        <v/>
      </c>
      <c r="CS425" t="str">
        <f t="shared" si="896"/>
        <v/>
      </c>
      <c r="CT425" t="str">
        <f t="shared" si="897"/>
        <v/>
      </c>
      <c r="CU425" t="str">
        <f t="shared" si="898"/>
        <v/>
      </c>
      <c r="CV425" t="str">
        <f t="shared" si="899"/>
        <v/>
      </c>
      <c r="CW425" t="str">
        <f t="shared" si="900"/>
        <v/>
      </c>
      <c r="CX425" t="str">
        <f t="shared" si="901"/>
        <v/>
      </c>
      <c r="CY425" t="str">
        <f t="shared" si="902"/>
        <v/>
      </c>
      <c r="CZ425" t="str">
        <f t="shared" si="903"/>
        <v/>
      </c>
      <c r="DA425" t="str">
        <f t="shared" si="904"/>
        <v/>
      </c>
      <c r="DB425" t="str">
        <f t="shared" si="905"/>
        <v/>
      </c>
      <c r="DC425" t="str">
        <f t="shared" si="906"/>
        <v/>
      </c>
      <c r="DD425" t="str">
        <f t="shared" si="907"/>
        <v/>
      </c>
      <c r="DE425" t="str">
        <f t="shared" si="908"/>
        <v/>
      </c>
      <c r="DF425" t="str">
        <f t="shared" si="909"/>
        <v/>
      </c>
      <c r="DG425" t="str">
        <f t="shared" si="910"/>
        <v/>
      </c>
      <c r="DH425" t="str">
        <f t="shared" si="911"/>
        <v/>
      </c>
      <c r="DI425" t="str">
        <f t="shared" si="912"/>
        <v/>
      </c>
      <c r="DJ425" t="str">
        <f t="shared" si="913"/>
        <v/>
      </c>
      <c r="DK425" t="str">
        <f t="shared" si="914"/>
        <v/>
      </c>
      <c r="DL425" t="str">
        <f t="shared" si="915"/>
        <v/>
      </c>
      <c r="DM425" t="str">
        <f t="shared" si="916"/>
        <v/>
      </c>
      <c r="DN425" t="str">
        <f t="shared" si="917"/>
        <v/>
      </c>
      <c r="DO425" t="str">
        <f t="shared" si="918"/>
        <v/>
      </c>
      <c r="DP425" t="str">
        <f t="shared" si="919"/>
        <v/>
      </c>
      <c r="DQ425" t="str">
        <f t="shared" si="920"/>
        <v/>
      </c>
      <c r="DR425" t="str">
        <f t="shared" si="921"/>
        <v/>
      </c>
      <c r="DS425" t="str">
        <f t="shared" si="922"/>
        <v/>
      </c>
      <c r="DT425" t="str">
        <f t="shared" si="923"/>
        <v/>
      </c>
      <c r="DU425">
        <f t="shared" si="924"/>
        <v>0</v>
      </c>
      <c r="DV425">
        <f t="shared" si="925"/>
        <v>0</v>
      </c>
      <c r="DW425">
        <f t="shared" si="926"/>
        <v>0</v>
      </c>
      <c r="DX425" t="str">
        <f t="shared" si="927"/>
        <v/>
      </c>
      <c r="DY425" t="str">
        <f t="shared" si="928"/>
        <v/>
      </c>
      <c r="DZ425" t="str">
        <f t="shared" si="929"/>
        <v/>
      </c>
      <c r="EA425" s="5">
        <f t="shared" si="930"/>
        <v>0</v>
      </c>
      <c r="EB425" s="3">
        <f t="shared" si="931"/>
        <v>0</v>
      </c>
    </row>
    <row r="426" spans="2:132" x14ac:dyDescent="0.2">
      <c r="B426">
        <v>421</v>
      </c>
      <c r="C426" s="3">
        <f>Zisk!D440</f>
        <v>0</v>
      </c>
      <c r="D426">
        <f>Zisk!E440</f>
        <v>0</v>
      </c>
      <c r="E426" s="66" t="str">
        <f t="shared" si="818"/>
        <v/>
      </c>
      <c r="F426" t="str">
        <f t="shared" si="819"/>
        <v/>
      </c>
      <c r="G426" s="66" t="str">
        <f t="shared" si="820"/>
        <v/>
      </c>
      <c r="J426">
        <f>VstupniParametry_SKRYT!$D$5</f>
        <v>0.02</v>
      </c>
      <c r="K426">
        <f>VstupniParametry_SKRYT!$D$6</f>
        <v>0.06</v>
      </c>
      <c r="L426">
        <f>VstupniParametry_SKRYT!$D$7</f>
        <v>0.06</v>
      </c>
      <c r="M426">
        <f>VstupniParametry_SKRYT!$D$8</f>
        <v>0.06</v>
      </c>
      <c r="N426">
        <f>VstupniParametry_SKRYT!$D$9</f>
        <v>1.7999999999999999E-2</v>
      </c>
      <c r="O426" s="27">
        <f>VstupniParametry_SKRYT!$D$10</f>
        <v>0.01</v>
      </c>
      <c r="P426" s="27">
        <f>VstupniParametry_SKRYT!$D$11</f>
        <v>0.01</v>
      </c>
      <c r="Q426" s="27">
        <f>VstupniParametry_SKRYT!$D$12</f>
        <v>0.01</v>
      </c>
      <c r="R426" s="27">
        <f>VstupniParametry_SKRYT!$D$13</f>
        <v>0.01</v>
      </c>
      <c r="S426" s="27">
        <f>VstupniParametry_SKRYT!$D$14</f>
        <v>0.01</v>
      </c>
      <c r="T426">
        <f t="shared" si="821"/>
        <v>0</v>
      </c>
      <c r="U426">
        <f t="shared" si="822"/>
        <v>0</v>
      </c>
      <c r="V426">
        <f t="shared" si="823"/>
        <v>0</v>
      </c>
      <c r="W426">
        <f t="shared" si="824"/>
        <v>0</v>
      </c>
      <c r="X426">
        <f t="shared" si="825"/>
        <v>0</v>
      </c>
      <c r="Y426">
        <f t="shared" si="826"/>
        <v>0</v>
      </c>
      <c r="Z426">
        <f t="shared" si="827"/>
        <v>0</v>
      </c>
      <c r="AA426">
        <f t="shared" si="828"/>
        <v>0</v>
      </c>
      <c r="AB426">
        <f t="shared" si="829"/>
        <v>0</v>
      </c>
      <c r="AC426">
        <f t="shared" si="830"/>
        <v>0</v>
      </c>
      <c r="AD426">
        <f t="shared" si="831"/>
        <v>0</v>
      </c>
      <c r="AE426">
        <f t="shared" si="832"/>
        <v>0</v>
      </c>
      <c r="AF426">
        <f t="shared" si="833"/>
        <v>0</v>
      </c>
      <c r="AG426">
        <f t="shared" si="834"/>
        <v>0</v>
      </c>
      <c r="AH426">
        <f t="shared" si="835"/>
        <v>0</v>
      </c>
      <c r="AI426">
        <f t="shared" si="836"/>
        <v>0</v>
      </c>
      <c r="AJ426">
        <f t="shared" si="837"/>
        <v>0</v>
      </c>
      <c r="AK426">
        <f t="shared" si="838"/>
        <v>0</v>
      </c>
      <c r="AL426">
        <f t="shared" si="839"/>
        <v>0</v>
      </c>
      <c r="AM426">
        <f t="shared" si="840"/>
        <v>0</v>
      </c>
      <c r="AN426">
        <f t="shared" si="841"/>
        <v>0</v>
      </c>
      <c r="AO426">
        <f t="shared" si="842"/>
        <v>0</v>
      </c>
      <c r="AP426">
        <f t="shared" si="843"/>
        <v>0</v>
      </c>
      <c r="AQ426">
        <f t="shared" si="844"/>
        <v>0</v>
      </c>
      <c r="AR426">
        <f t="shared" si="845"/>
        <v>0</v>
      </c>
      <c r="AS426">
        <f t="shared" si="846"/>
        <v>0</v>
      </c>
      <c r="AT426">
        <f t="shared" si="816"/>
        <v>0</v>
      </c>
      <c r="AU426">
        <f t="shared" si="847"/>
        <v>0</v>
      </c>
      <c r="AV426">
        <f t="shared" si="848"/>
        <v>0</v>
      </c>
      <c r="AW426">
        <f t="shared" si="817"/>
        <v>0</v>
      </c>
      <c r="AX426">
        <f t="shared" si="849"/>
        <v>0</v>
      </c>
      <c r="AY426">
        <f t="shared" si="850"/>
        <v>0</v>
      </c>
      <c r="AZ426">
        <f t="shared" si="851"/>
        <v>0</v>
      </c>
      <c r="BA426">
        <f t="shared" si="852"/>
        <v>0</v>
      </c>
      <c r="BB426">
        <f t="shared" si="853"/>
        <v>0</v>
      </c>
      <c r="BC426">
        <f t="shared" si="854"/>
        <v>0</v>
      </c>
      <c r="BD426">
        <f t="shared" si="855"/>
        <v>0</v>
      </c>
      <c r="BE426">
        <f t="shared" si="856"/>
        <v>0</v>
      </c>
      <c r="BF426">
        <f t="shared" si="857"/>
        <v>0</v>
      </c>
      <c r="BG426">
        <f t="shared" si="858"/>
        <v>0</v>
      </c>
      <c r="BH426">
        <f t="shared" si="859"/>
        <v>0</v>
      </c>
      <c r="BI426">
        <f t="shared" si="860"/>
        <v>0</v>
      </c>
      <c r="BJ426">
        <f t="shared" si="861"/>
        <v>0</v>
      </c>
      <c r="BK426">
        <f t="shared" si="862"/>
        <v>0</v>
      </c>
      <c r="BL426">
        <f t="shared" si="863"/>
        <v>0</v>
      </c>
      <c r="BM426">
        <f t="shared" si="864"/>
        <v>0</v>
      </c>
      <c r="BN426">
        <f t="shared" si="865"/>
        <v>0</v>
      </c>
      <c r="BO426">
        <f t="shared" si="866"/>
        <v>0</v>
      </c>
      <c r="BP426">
        <f t="shared" si="867"/>
        <v>0</v>
      </c>
      <c r="BQ426">
        <f t="shared" si="868"/>
        <v>0</v>
      </c>
      <c r="BR426">
        <f t="shared" si="869"/>
        <v>0</v>
      </c>
      <c r="BS426">
        <f t="shared" si="870"/>
        <v>0</v>
      </c>
      <c r="BT426">
        <f t="shared" si="871"/>
        <v>0</v>
      </c>
      <c r="BU426">
        <f t="shared" si="872"/>
        <v>0</v>
      </c>
      <c r="BV426">
        <f t="shared" si="873"/>
        <v>0</v>
      </c>
      <c r="BW426">
        <f t="shared" si="874"/>
        <v>0</v>
      </c>
      <c r="BX426">
        <f t="shared" si="875"/>
        <v>0</v>
      </c>
      <c r="BY426">
        <f t="shared" si="876"/>
        <v>0</v>
      </c>
      <c r="BZ426">
        <f t="shared" si="877"/>
        <v>0</v>
      </c>
      <c r="CA426">
        <f t="shared" si="878"/>
        <v>0</v>
      </c>
      <c r="CB426">
        <f t="shared" si="879"/>
        <v>0</v>
      </c>
      <c r="CC426">
        <f t="shared" si="880"/>
        <v>0</v>
      </c>
      <c r="CD426">
        <f t="shared" si="881"/>
        <v>0</v>
      </c>
      <c r="CE426">
        <f t="shared" si="882"/>
        <v>0</v>
      </c>
      <c r="CF426">
        <f t="shared" si="883"/>
        <v>0</v>
      </c>
      <c r="CG426">
        <f t="shared" si="884"/>
        <v>0</v>
      </c>
      <c r="CH426">
        <f t="shared" si="885"/>
        <v>0</v>
      </c>
      <c r="CI426">
        <f t="shared" si="886"/>
        <v>0</v>
      </c>
      <c r="CJ426">
        <f t="shared" si="887"/>
        <v>0</v>
      </c>
      <c r="CK426">
        <f t="shared" si="888"/>
        <v>0</v>
      </c>
      <c r="CL426" t="str">
        <f t="shared" si="889"/>
        <v/>
      </c>
      <c r="CM426" t="str">
        <f t="shared" si="890"/>
        <v/>
      </c>
      <c r="CN426" t="str">
        <f t="shared" si="891"/>
        <v/>
      </c>
      <c r="CO426" t="str">
        <f t="shared" si="892"/>
        <v/>
      </c>
      <c r="CP426" t="str">
        <f t="shared" si="893"/>
        <v/>
      </c>
      <c r="CQ426" t="str">
        <f t="shared" si="894"/>
        <v/>
      </c>
      <c r="CR426" t="str">
        <f t="shared" si="895"/>
        <v/>
      </c>
      <c r="CS426" t="str">
        <f t="shared" si="896"/>
        <v/>
      </c>
      <c r="CT426" t="str">
        <f t="shared" si="897"/>
        <v/>
      </c>
      <c r="CU426" t="str">
        <f t="shared" si="898"/>
        <v/>
      </c>
      <c r="CV426" t="str">
        <f t="shared" si="899"/>
        <v/>
      </c>
      <c r="CW426" t="str">
        <f t="shared" si="900"/>
        <v/>
      </c>
      <c r="CX426" t="str">
        <f t="shared" si="901"/>
        <v/>
      </c>
      <c r="CY426" t="str">
        <f t="shared" si="902"/>
        <v/>
      </c>
      <c r="CZ426" t="str">
        <f t="shared" si="903"/>
        <v/>
      </c>
      <c r="DA426" t="str">
        <f t="shared" si="904"/>
        <v/>
      </c>
      <c r="DB426" t="str">
        <f t="shared" si="905"/>
        <v/>
      </c>
      <c r="DC426" t="str">
        <f t="shared" si="906"/>
        <v/>
      </c>
      <c r="DD426" t="str">
        <f t="shared" si="907"/>
        <v/>
      </c>
      <c r="DE426" t="str">
        <f t="shared" si="908"/>
        <v/>
      </c>
      <c r="DF426" t="str">
        <f t="shared" si="909"/>
        <v/>
      </c>
      <c r="DG426" t="str">
        <f t="shared" si="910"/>
        <v/>
      </c>
      <c r="DH426" t="str">
        <f t="shared" si="911"/>
        <v/>
      </c>
      <c r="DI426" t="str">
        <f t="shared" si="912"/>
        <v/>
      </c>
      <c r="DJ426" t="str">
        <f t="shared" si="913"/>
        <v/>
      </c>
      <c r="DK426" t="str">
        <f t="shared" si="914"/>
        <v/>
      </c>
      <c r="DL426" t="str">
        <f t="shared" si="915"/>
        <v/>
      </c>
      <c r="DM426" t="str">
        <f t="shared" si="916"/>
        <v/>
      </c>
      <c r="DN426" t="str">
        <f t="shared" si="917"/>
        <v/>
      </c>
      <c r="DO426" t="str">
        <f t="shared" si="918"/>
        <v/>
      </c>
      <c r="DP426" t="str">
        <f t="shared" si="919"/>
        <v/>
      </c>
      <c r="DQ426" t="str">
        <f t="shared" si="920"/>
        <v/>
      </c>
      <c r="DR426" t="str">
        <f t="shared" si="921"/>
        <v/>
      </c>
      <c r="DS426" t="str">
        <f t="shared" si="922"/>
        <v/>
      </c>
      <c r="DT426" t="str">
        <f t="shared" si="923"/>
        <v/>
      </c>
      <c r="DU426">
        <f t="shared" si="924"/>
        <v>0</v>
      </c>
      <c r="DV426">
        <f t="shared" si="925"/>
        <v>0</v>
      </c>
      <c r="DW426">
        <f t="shared" si="926"/>
        <v>0</v>
      </c>
      <c r="DX426" t="str">
        <f t="shared" si="927"/>
        <v/>
      </c>
      <c r="DY426" t="str">
        <f t="shared" si="928"/>
        <v/>
      </c>
      <c r="DZ426" t="str">
        <f t="shared" si="929"/>
        <v/>
      </c>
      <c r="EA426" s="5">
        <f t="shared" si="930"/>
        <v>0</v>
      </c>
      <c r="EB426" s="3">
        <f t="shared" si="931"/>
        <v>0</v>
      </c>
    </row>
    <row r="427" spans="2:132" x14ac:dyDescent="0.2">
      <c r="B427" s="25">
        <v>422</v>
      </c>
      <c r="C427" s="26">
        <f>Zisk!D441</f>
        <v>0</v>
      </c>
      <c r="D427">
        <f>Zisk!E441</f>
        <v>0</v>
      </c>
      <c r="E427" s="66" t="str">
        <f t="shared" si="818"/>
        <v/>
      </c>
      <c r="F427" t="str">
        <f t="shared" si="819"/>
        <v/>
      </c>
      <c r="G427" s="66" t="str">
        <f t="shared" si="820"/>
        <v/>
      </c>
      <c r="H427" s="25"/>
      <c r="I427" s="25"/>
      <c r="J427">
        <f>VstupniParametry_SKRYT!$D$5</f>
        <v>0.02</v>
      </c>
      <c r="K427">
        <f>VstupniParametry_SKRYT!$D$6</f>
        <v>0.06</v>
      </c>
      <c r="L427">
        <f>VstupniParametry_SKRYT!$D$7</f>
        <v>0.06</v>
      </c>
      <c r="M427">
        <f>VstupniParametry_SKRYT!$D$8</f>
        <v>0.06</v>
      </c>
      <c r="N427">
        <f>VstupniParametry_SKRYT!$D$9</f>
        <v>1.7999999999999999E-2</v>
      </c>
      <c r="O427" s="27">
        <f>VstupniParametry_SKRYT!$D$10</f>
        <v>0.01</v>
      </c>
      <c r="P427" s="27">
        <f>VstupniParametry_SKRYT!$D$11</f>
        <v>0.01</v>
      </c>
      <c r="Q427" s="27">
        <f>VstupniParametry_SKRYT!$D$12</f>
        <v>0.01</v>
      </c>
      <c r="R427" s="27">
        <f>VstupniParametry_SKRYT!$D$13</f>
        <v>0.01</v>
      </c>
      <c r="S427" s="27">
        <f>VstupniParametry_SKRYT!$D$14</f>
        <v>0.01</v>
      </c>
      <c r="T427">
        <f t="shared" si="821"/>
        <v>0</v>
      </c>
      <c r="U427">
        <f t="shared" si="822"/>
        <v>0</v>
      </c>
      <c r="V427">
        <f t="shared" si="823"/>
        <v>0</v>
      </c>
      <c r="W427">
        <f t="shared" si="824"/>
        <v>0</v>
      </c>
      <c r="X427">
        <f t="shared" si="825"/>
        <v>0</v>
      </c>
      <c r="Y427">
        <f t="shared" si="826"/>
        <v>0</v>
      </c>
      <c r="Z427">
        <f t="shared" si="827"/>
        <v>0</v>
      </c>
      <c r="AA427">
        <f t="shared" si="828"/>
        <v>0</v>
      </c>
      <c r="AB427">
        <f t="shared" si="829"/>
        <v>0</v>
      </c>
      <c r="AC427">
        <f t="shared" si="830"/>
        <v>0</v>
      </c>
      <c r="AD427">
        <f t="shared" si="831"/>
        <v>0</v>
      </c>
      <c r="AE427">
        <f t="shared" si="832"/>
        <v>0</v>
      </c>
      <c r="AF427">
        <f t="shared" si="833"/>
        <v>0</v>
      </c>
      <c r="AG427">
        <f t="shared" si="834"/>
        <v>0</v>
      </c>
      <c r="AH427">
        <f t="shared" si="835"/>
        <v>0</v>
      </c>
      <c r="AI427">
        <f t="shared" si="836"/>
        <v>0</v>
      </c>
      <c r="AJ427">
        <f t="shared" si="837"/>
        <v>0</v>
      </c>
      <c r="AK427">
        <f t="shared" si="838"/>
        <v>0</v>
      </c>
      <c r="AL427">
        <f t="shared" si="839"/>
        <v>0</v>
      </c>
      <c r="AM427">
        <f t="shared" si="840"/>
        <v>0</v>
      </c>
      <c r="AN427">
        <f t="shared" si="841"/>
        <v>0</v>
      </c>
      <c r="AO427">
        <f t="shared" si="842"/>
        <v>0</v>
      </c>
      <c r="AP427">
        <f t="shared" si="843"/>
        <v>0</v>
      </c>
      <c r="AQ427">
        <f t="shared" si="844"/>
        <v>0</v>
      </c>
      <c r="AR427">
        <f t="shared" si="845"/>
        <v>0</v>
      </c>
      <c r="AS427">
        <f t="shared" si="846"/>
        <v>0</v>
      </c>
      <c r="AT427">
        <f t="shared" si="816"/>
        <v>0</v>
      </c>
      <c r="AU427">
        <f t="shared" si="847"/>
        <v>0</v>
      </c>
      <c r="AV427">
        <f t="shared" si="848"/>
        <v>0</v>
      </c>
      <c r="AW427">
        <f t="shared" si="817"/>
        <v>0</v>
      </c>
      <c r="AX427">
        <f t="shared" si="849"/>
        <v>0</v>
      </c>
      <c r="AY427">
        <f t="shared" si="850"/>
        <v>0</v>
      </c>
      <c r="AZ427">
        <f t="shared" si="851"/>
        <v>0</v>
      </c>
      <c r="BA427">
        <f t="shared" si="852"/>
        <v>0</v>
      </c>
      <c r="BB427">
        <f t="shared" si="853"/>
        <v>0</v>
      </c>
      <c r="BC427">
        <f t="shared" si="854"/>
        <v>0</v>
      </c>
      <c r="BD427">
        <f t="shared" si="855"/>
        <v>0</v>
      </c>
      <c r="BE427">
        <f t="shared" si="856"/>
        <v>0</v>
      </c>
      <c r="BF427">
        <f t="shared" si="857"/>
        <v>0</v>
      </c>
      <c r="BG427">
        <f t="shared" si="858"/>
        <v>0</v>
      </c>
      <c r="BH427">
        <f t="shared" si="859"/>
        <v>0</v>
      </c>
      <c r="BI427">
        <f t="shared" si="860"/>
        <v>0</v>
      </c>
      <c r="BJ427">
        <f t="shared" si="861"/>
        <v>0</v>
      </c>
      <c r="BK427">
        <f t="shared" si="862"/>
        <v>0</v>
      </c>
      <c r="BL427">
        <f t="shared" si="863"/>
        <v>0</v>
      </c>
      <c r="BM427">
        <f t="shared" si="864"/>
        <v>0</v>
      </c>
      <c r="BN427">
        <f t="shared" si="865"/>
        <v>0</v>
      </c>
      <c r="BO427">
        <f t="shared" si="866"/>
        <v>0</v>
      </c>
      <c r="BP427">
        <f t="shared" si="867"/>
        <v>0</v>
      </c>
      <c r="BQ427">
        <f t="shared" si="868"/>
        <v>0</v>
      </c>
      <c r="BR427">
        <f t="shared" si="869"/>
        <v>0</v>
      </c>
      <c r="BS427">
        <f t="shared" si="870"/>
        <v>0</v>
      </c>
      <c r="BT427">
        <f t="shared" si="871"/>
        <v>0</v>
      </c>
      <c r="BU427">
        <f t="shared" si="872"/>
        <v>0</v>
      </c>
      <c r="BV427">
        <f t="shared" si="873"/>
        <v>0</v>
      </c>
      <c r="BW427">
        <f t="shared" si="874"/>
        <v>0</v>
      </c>
      <c r="BX427">
        <f t="shared" si="875"/>
        <v>0</v>
      </c>
      <c r="BY427">
        <f t="shared" si="876"/>
        <v>0</v>
      </c>
      <c r="BZ427">
        <f t="shared" si="877"/>
        <v>0</v>
      </c>
      <c r="CA427">
        <f t="shared" si="878"/>
        <v>0</v>
      </c>
      <c r="CB427">
        <f t="shared" si="879"/>
        <v>0</v>
      </c>
      <c r="CC427">
        <f t="shared" si="880"/>
        <v>0</v>
      </c>
      <c r="CD427">
        <f t="shared" si="881"/>
        <v>0</v>
      </c>
      <c r="CE427">
        <f t="shared" si="882"/>
        <v>0</v>
      </c>
      <c r="CF427">
        <f t="shared" si="883"/>
        <v>0</v>
      </c>
      <c r="CG427">
        <f t="shared" si="884"/>
        <v>0</v>
      </c>
      <c r="CH427">
        <f t="shared" si="885"/>
        <v>0</v>
      </c>
      <c r="CI427">
        <f t="shared" si="886"/>
        <v>0</v>
      </c>
      <c r="CJ427">
        <f t="shared" si="887"/>
        <v>0</v>
      </c>
      <c r="CK427">
        <f t="shared" si="888"/>
        <v>0</v>
      </c>
      <c r="CL427" t="str">
        <f t="shared" si="889"/>
        <v/>
      </c>
      <c r="CM427" t="str">
        <f t="shared" si="890"/>
        <v/>
      </c>
      <c r="CN427" t="str">
        <f t="shared" si="891"/>
        <v/>
      </c>
      <c r="CO427" t="str">
        <f t="shared" si="892"/>
        <v/>
      </c>
      <c r="CP427" t="str">
        <f t="shared" si="893"/>
        <v/>
      </c>
      <c r="CQ427" t="str">
        <f t="shared" si="894"/>
        <v/>
      </c>
      <c r="CR427" t="str">
        <f t="shared" si="895"/>
        <v/>
      </c>
      <c r="CS427" t="str">
        <f t="shared" si="896"/>
        <v/>
      </c>
      <c r="CT427" t="str">
        <f t="shared" si="897"/>
        <v/>
      </c>
      <c r="CU427" t="str">
        <f t="shared" si="898"/>
        <v/>
      </c>
      <c r="CV427" t="str">
        <f t="shared" si="899"/>
        <v/>
      </c>
      <c r="CW427" t="str">
        <f t="shared" si="900"/>
        <v/>
      </c>
      <c r="CX427" t="str">
        <f t="shared" si="901"/>
        <v/>
      </c>
      <c r="CY427" t="str">
        <f t="shared" si="902"/>
        <v/>
      </c>
      <c r="CZ427" t="str">
        <f t="shared" si="903"/>
        <v/>
      </c>
      <c r="DA427" t="str">
        <f t="shared" si="904"/>
        <v/>
      </c>
      <c r="DB427" t="str">
        <f t="shared" si="905"/>
        <v/>
      </c>
      <c r="DC427" t="str">
        <f t="shared" si="906"/>
        <v/>
      </c>
      <c r="DD427" t="str">
        <f t="shared" si="907"/>
        <v/>
      </c>
      <c r="DE427" t="str">
        <f t="shared" si="908"/>
        <v/>
      </c>
      <c r="DF427" t="str">
        <f t="shared" si="909"/>
        <v/>
      </c>
      <c r="DG427" t="str">
        <f t="shared" si="910"/>
        <v/>
      </c>
      <c r="DH427" t="str">
        <f t="shared" si="911"/>
        <v/>
      </c>
      <c r="DI427" t="str">
        <f t="shared" si="912"/>
        <v/>
      </c>
      <c r="DJ427" t="str">
        <f t="shared" si="913"/>
        <v/>
      </c>
      <c r="DK427" t="str">
        <f t="shared" si="914"/>
        <v/>
      </c>
      <c r="DL427" t="str">
        <f t="shared" si="915"/>
        <v/>
      </c>
      <c r="DM427" t="str">
        <f t="shared" si="916"/>
        <v/>
      </c>
      <c r="DN427" t="str">
        <f t="shared" si="917"/>
        <v/>
      </c>
      <c r="DO427" t="str">
        <f t="shared" si="918"/>
        <v/>
      </c>
      <c r="DP427" t="str">
        <f t="shared" si="919"/>
        <v/>
      </c>
      <c r="DQ427" t="str">
        <f t="shared" si="920"/>
        <v/>
      </c>
      <c r="DR427" t="str">
        <f t="shared" si="921"/>
        <v/>
      </c>
      <c r="DS427" t="str">
        <f t="shared" si="922"/>
        <v/>
      </c>
      <c r="DT427" t="str">
        <f t="shared" si="923"/>
        <v/>
      </c>
      <c r="DU427">
        <f t="shared" si="924"/>
        <v>0</v>
      </c>
      <c r="DV427">
        <f t="shared" si="925"/>
        <v>0</v>
      </c>
      <c r="DW427">
        <f t="shared" si="926"/>
        <v>0</v>
      </c>
      <c r="DX427" t="str">
        <f t="shared" si="927"/>
        <v/>
      </c>
      <c r="DY427" t="str">
        <f t="shared" si="928"/>
        <v/>
      </c>
      <c r="DZ427" t="str">
        <f t="shared" si="929"/>
        <v/>
      </c>
      <c r="EA427" s="5">
        <f t="shared" si="930"/>
        <v>0</v>
      </c>
      <c r="EB427" s="3">
        <f t="shared" si="931"/>
        <v>0</v>
      </c>
    </row>
    <row r="428" spans="2:132" x14ac:dyDescent="0.2">
      <c r="B428">
        <v>423</v>
      </c>
      <c r="C428" s="3">
        <f>Zisk!D442</f>
        <v>0</v>
      </c>
      <c r="D428">
        <f>Zisk!E442</f>
        <v>0</v>
      </c>
      <c r="E428" s="66" t="str">
        <f t="shared" si="818"/>
        <v/>
      </c>
      <c r="F428" t="str">
        <f t="shared" si="819"/>
        <v/>
      </c>
      <c r="G428" s="66" t="str">
        <f t="shared" si="820"/>
        <v/>
      </c>
      <c r="J428">
        <f>VstupniParametry_SKRYT!$D$5</f>
        <v>0.02</v>
      </c>
      <c r="K428">
        <f>VstupniParametry_SKRYT!$D$6</f>
        <v>0.06</v>
      </c>
      <c r="L428">
        <f>VstupniParametry_SKRYT!$D$7</f>
        <v>0.06</v>
      </c>
      <c r="M428">
        <f>VstupniParametry_SKRYT!$D$8</f>
        <v>0.06</v>
      </c>
      <c r="N428">
        <f>VstupniParametry_SKRYT!$D$9</f>
        <v>1.7999999999999999E-2</v>
      </c>
      <c r="O428" s="27">
        <f>VstupniParametry_SKRYT!$D$10</f>
        <v>0.01</v>
      </c>
      <c r="P428" s="27">
        <f>VstupniParametry_SKRYT!$D$11</f>
        <v>0.01</v>
      </c>
      <c r="Q428" s="27">
        <f>VstupniParametry_SKRYT!$D$12</f>
        <v>0.01</v>
      </c>
      <c r="R428" s="27">
        <f>VstupniParametry_SKRYT!$D$13</f>
        <v>0.01</v>
      </c>
      <c r="S428" s="27">
        <f>VstupniParametry_SKRYT!$D$14</f>
        <v>0.01</v>
      </c>
      <c r="T428">
        <f t="shared" si="821"/>
        <v>0</v>
      </c>
      <c r="U428">
        <f t="shared" si="822"/>
        <v>0</v>
      </c>
      <c r="V428">
        <f t="shared" si="823"/>
        <v>0</v>
      </c>
      <c r="W428">
        <f t="shared" si="824"/>
        <v>0</v>
      </c>
      <c r="X428">
        <f t="shared" si="825"/>
        <v>0</v>
      </c>
      <c r="Y428">
        <f t="shared" si="826"/>
        <v>0</v>
      </c>
      <c r="Z428">
        <f t="shared" si="827"/>
        <v>0</v>
      </c>
      <c r="AA428">
        <f t="shared" si="828"/>
        <v>0</v>
      </c>
      <c r="AB428">
        <f t="shared" si="829"/>
        <v>0</v>
      </c>
      <c r="AC428">
        <f t="shared" si="830"/>
        <v>0</v>
      </c>
      <c r="AD428">
        <f t="shared" si="831"/>
        <v>0</v>
      </c>
      <c r="AE428">
        <f t="shared" si="832"/>
        <v>0</v>
      </c>
      <c r="AF428">
        <f t="shared" si="833"/>
        <v>0</v>
      </c>
      <c r="AG428">
        <f t="shared" si="834"/>
        <v>0</v>
      </c>
      <c r="AH428">
        <f t="shared" si="835"/>
        <v>0</v>
      </c>
      <c r="AI428">
        <f t="shared" si="836"/>
        <v>0</v>
      </c>
      <c r="AJ428">
        <f t="shared" si="837"/>
        <v>0</v>
      </c>
      <c r="AK428">
        <f t="shared" si="838"/>
        <v>0</v>
      </c>
      <c r="AL428">
        <f t="shared" si="839"/>
        <v>0</v>
      </c>
      <c r="AM428">
        <f t="shared" si="840"/>
        <v>0</v>
      </c>
      <c r="AN428">
        <f t="shared" si="841"/>
        <v>0</v>
      </c>
      <c r="AO428">
        <f t="shared" si="842"/>
        <v>0</v>
      </c>
      <c r="AP428">
        <f t="shared" si="843"/>
        <v>0</v>
      </c>
      <c r="AQ428">
        <f t="shared" si="844"/>
        <v>0</v>
      </c>
      <c r="AR428">
        <f t="shared" si="845"/>
        <v>0</v>
      </c>
      <c r="AS428">
        <f t="shared" si="846"/>
        <v>0</v>
      </c>
      <c r="AT428">
        <f t="shared" si="816"/>
        <v>0</v>
      </c>
      <c r="AU428">
        <f t="shared" si="847"/>
        <v>0</v>
      </c>
      <c r="AV428">
        <f t="shared" si="848"/>
        <v>0</v>
      </c>
      <c r="AW428">
        <f t="shared" si="817"/>
        <v>0</v>
      </c>
      <c r="AX428">
        <f t="shared" si="849"/>
        <v>0</v>
      </c>
      <c r="AY428">
        <f t="shared" si="850"/>
        <v>0</v>
      </c>
      <c r="AZ428">
        <f t="shared" si="851"/>
        <v>0</v>
      </c>
      <c r="BA428">
        <f t="shared" si="852"/>
        <v>0</v>
      </c>
      <c r="BB428">
        <f t="shared" si="853"/>
        <v>0</v>
      </c>
      <c r="BC428">
        <f t="shared" si="854"/>
        <v>0</v>
      </c>
      <c r="BD428">
        <f t="shared" si="855"/>
        <v>0</v>
      </c>
      <c r="BE428">
        <f t="shared" si="856"/>
        <v>0</v>
      </c>
      <c r="BF428">
        <f t="shared" si="857"/>
        <v>0</v>
      </c>
      <c r="BG428">
        <f t="shared" si="858"/>
        <v>0</v>
      </c>
      <c r="BH428">
        <f t="shared" si="859"/>
        <v>0</v>
      </c>
      <c r="BI428">
        <f t="shared" si="860"/>
        <v>0</v>
      </c>
      <c r="BJ428">
        <f t="shared" si="861"/>
        <v>0</v>
      </c>
      <c r="BK428">
        <f t="shared" si="862"/>
        <v>0</v>
      </c>
      <c r="BL428">
        <f t="shared" si="863"/>
        <v>0</v>
      </c>
      <c r="BM428">
        <f t="shared" si="864"/>
        <v>0</v>
      </c>
      <c r="BN428">
        <f t="shared" si="865"/>
        <v>0</v>
      </c>
      <c r="BO428">
        <f t="shared" si="866"/>
        <v>0</v>
      </c>
      <c r="BP428">
        <f t="shared" si="867"/>
        <v>0</v>
      </c>
      <c r="BQ428">
        <f t="shared" si="868"/>
        <v>0</v>
      </c>
      <c r="BR428">
        <f t="shared" si="869"/>
        <v>0</v>
      </c>
      <c r="BS428">
        <f t="shared" si="870"/>
        <v>0</v>
      </c>
      <c r="BT428">
        <f t="shared" si="871"/>
        <v>0</v>
      </c>
      <c r="BU428">
        <f t="shared" si="872"/>
        <v>0</v>
      </c>
      <c r="BV428">
        <f t="shared" si="873"/>
        <v>0</v>
      </c>
      <c r="BW428">
        <f t="shared" si="874"/>
        <v>0</v>
      </c>
      <c r="BX428">
        <f t="shared" si="875"/>
        <v>0</v>
      </c>
      <c r="BY428">
        <f t="shared" si="876"/>
        <v>0</v>
      </c>
      <c r="BZ428">
        <f t="shared" si="877"/>
        <v>0</v>
      </c>
      <c r="CA428">
        <f t="shared" si="878"/>
        <v>0</v>
      </c>
      <c r="CB428">
        <f t="shared" si="879"/>
        <v>0</v>
      </c>
      <c r="CC428">
        <f t="shared" si="880"/>
        <v>0</v>
      </c>
      <c r="CD428">
        <f t="shared" si="881"/>
        <v>0</v>
      </c>
      <c r="CE428">
        <f t="shared" si="882"/>
        <v>0</v>
      </c>
      <c r="CF428">
        <f t="shared" si="883"/>
        <v>0</v>
      </c>
      <c r="CG428">
        <f t="shared" si="884"/>
        <v>0</v>
      </c>
      <c r="CH428">
        <f t="shared" si="885"/>
        <v>0</v>
      </c>
      <c r="CI428">
        <f t="shared" si="886"/>
        <v>0</v>
      </c>
      <c r="CJ428">
        <f t="shared" si="887"/>
        <v>0</v>
      </c>
      <c r="CK428">
        <f t="shared" si="888"/>
        <v>0</v>
      </c>
      <c r="CL428" t="str">
        <f t="shared" si="889"/>
        <v/>
      </c>
      <c r="CM428" t="str">
        <f t="shared" si="890"/>
        <v/>
      </c>
      <c r="CN428" t="str">
        <f t="shared" si="891"/>
        <v/>
      </c>
      <c r="CO428" t="str">
        <f t="shared" si="892"/>
        <v/>
      </c>
      <c r="CP428" t="str">
        <f t="shared" si="893"/>
        <v/>
      </c>
      <c r="CQ428" t="str">
        <f t="shared" si="894"/>
        <v/>
      </c>
      <c r="CR428" t="str">
        <f t="shared" si="895"/>
        <v/>
      </c>
      <c r="CS428" t="str">
        <f t="shared" si="896"/>
        <v/>
      </c>
      <c r="CT428" t="str">
        <f t="shared" si="897"/>
        <v/>
      </c>
      <c r="CU428" t="str">
        <f t="shared" si="898"/>
        <v/>
      </c>
      <c r="CV428" t="str">
        <f t="shared" si="899"/>
        <v/>
      </c>
      <c r="CW428" t="str">
        <f t="shared" si="900"/>
        <v/>
      </c>
      <c r="CX428" t="str">
        <f t="shared" si="901"/>
        <v/>
      </c>
      <c r="CY428" t="str">
        <f t="shared" si="902"/>
        <v/>
      </c>
      <c r="CZ428" t="str">
        <f t="shared" si="903"/>
        <v/>
      </c>
      <c r="DA428" t="str">
        <f t="shared" si="904"/>
        <v/>
      </c>
      <c r="DB428" t="str">
        <f t="shared" si="905"/>
        <v/>
      </c>
      <c r="DC428" t="str">
        <f t="shared" si="906"/>
        <v/>
      </c>
      <c r="DD428" t="str">
        <f t="shared" si="907"/>
        <v/>
      </c>
      <c r="DE428" t="str">
        <f t="shared" si="908"/>
        <v/>
      </c>
      <c r="DF428" t="str">
        <f t="shared" si="909"/>
        <v/>
      </c>
      <c r="DG428" t="str">
        <f t="shared" si="910"/>
        <v/>
      </c>
      <c r="DH428" t="str">
        <f t="shared" si="911"/>
        <v/>
      </c>
      <c r="DI428" t="str">
        <f t="shared" si="912"/>
        <v/>
      </c>
      <c r="DJ428" t="str">
        <f t="shared" si="913"/>
        <v/>
      </c>
      <c r="DK428" t="str">
        <f t="shared" si="914"/>
        <v/>
      </c>
      <c r="DL428" t="str">
        <f t="shared" si="915"/>
        <v/>
      </c>
      <c r="DM428" t="str">
        <f t="shared" si="916"/>
        <v/>
      </c>
      <c r="DN428" t="str">
        <f t="shared" si="917"/>
        <v/>
      </c>
      <c r="DO428" t="str">
        <f t="shared" si="918"/>
        <v/>
      </c>
      <c r="DP428" t="str">
        <f t="shared" si="919"/>
        <v/>
      </c>
      <c r="DQ428" t="str">
        <f t="shared" si="920"/>
        <v/>
      </c>
      <c r="DR428" t="str">
        <f t="shared" si="921"/>
        <v/>
      </c>
      <c r="DS428" t="str">
        <f t="shared" si="922"/>
        <v/>
      </c>
      <c r="DT428" t="str">
        <f t="shared" si="923"/>
        <v/>
      </c>
      <c r="DU428">
        <f t="shared" si="924"/>
        <v>0</v>
      </c>
      <c r="DV428">
        <f t="shared" si="925"/>
        <v>0</v>
      </c>
      <c r="DW428">
        <f t="shared" si="926"/>
        <v>0</v>
      </c>
      <c r="DX428" t="str">
        <f t="shared" si="927"/>
        <v/>
      </c>
      <c r="DY428" t="str">
        <f t="shared" si="928"/>
        <v/>
      </c>
      <c r="DZ428" t="str">
        <f t="shared" si="929"/>
        <v/>
      </c>
      <c r="EA428" s="5">
        <f t="shared" si="930"/>
        <v>0</v>
      </c>
      <c r="EB428" s="3">
        <f t="shared" si="931"/>
        <v>0</v>
      </c>
    </row>
    <row r="429" spans="2:132" x14ac:dyDescent="0.2">
      <c r="B429" s="25">
        <v>424</v>
      </c>
      <c r="C429" s="26">
        <f>Zisk!D443</f>
        <v>0</v>
      </c>
      <c r="D429">
        <f>Zisk!E443</f>
        <v>0</v>
      </c>
      <c r="E429" s="66" t="str">
        <f t="shared" si="818"/>
        <v/>
      </c>
      <c r="F429" t="str">
        <f t="shared" si="819"/>
        <v/>
      </c>
      <c r="G429" s="66" t="str">
        <f t="shared" si="820"/>
        <v/>
      </c>
      <c r="H429" s="25"/>
      <c r="I429" s="25"/>
      <c r="J429">
        <f>VstupniParametry_SKRYT!$D$5</f>
        <v>0.02</v>
      </c>
      <c r="K429">
        <f>VstupniParametry_SKRYT!$D$6</f>
        <v>0.06</v>
      </c>
      <c r="L429">
        <f>VstupniParametry_SKRYT!$D$7</f>
        <v>0.06</v>
      </c>
      <c r="M429">
        <f>VstupniParametry_SKRYT!$D$8</f>
        <v>0.06</v>
      </c>
      <c r="N429">
        <f>VstupniParametry_SKRYT!$D$9</f>
        <v>1.7999999999999999E-2</v>
      </c>
      <c r="O429" s="27">
        <f>VstupniParametry_SKRYT!$D$10</f>
        <v>0.01</v>
      </c>
      <c r="P429" s="27">
        <f>VstupniParametry_SKRYT!$D$11</f>
        <v>0.01</v>
      </c>
      <c r="Q429" s="27">
        <f>VstupniParametry_SKRYT!$D$12</f>
        <v>0.01</v>
      </c>
      <c r="R429" s="27">
        <f>VstupniParametry_SKRYT!$D$13</f>
        <v>0.01</v>
      </c>
      <c r="S429" s="27">
        <f>VstupniParametry_SKRYT!$D$14</f>
        <v>0.01</v>
      </c>
      <c r="T429">
        <f t="shared" si="821"/>
        <v>0</v>
      </c>
      <c r="U429">
        <f t="shared" si="822"/>
        <v>0</v>
      </c>
      <c r="V429">
        <f t="shared" si="823"/>
        <v>0</v>
      </c>
      <c r="W429">
        <f t="shared" si="824"/>
        <v>0</v>
      </c>
      <c r="X429">
        <f t="shared" si="825"/>
        <v>0</v>
      </c>
      <c r="Y429">
        <f t="shared" si="826"/>
        <v>0</v>
      </c>
      <c r="Z429">
        <f t="shared" si="827"/>
        <v>0</v>
      </c>
      <c r="AA429">
        <f t="shared" si="828"/>
        <v>0</v>
      </c>
      <c r="AB429">
        <f t="shared" si="829"/>
        <v>0</v>
      </c>
      <c r="AC429">
        <f t="shared" si="830"/>
        <v>0</v>
      </c>
      <c r="AD429">
        <f t="shared" si="831"/>
        <v>0</v>
      </c>
      <c r="AE429">
        <f t="shared" si="832"/>
        <v>0</v>
      </c>
      <c r="AF429">
        <f t="shared" si="833"/>
        <v>0</v>
      </c>
      <c r="AG429">
        <f t="shared" si="834"/>
        <v>0</v>
      </c>
      <c r="AH429">
        <f t="shared" si="835"/>
        <v>0</v>
      </c>
      <c r="AI429">
        <f t="shared" si="836"/>
        <v>0</v>
      </c>
      <c r="AJ429">
        <f t="shared" si="837"/>
        <v>0</v>
      </c>
      <c r="AK429">
        <f t="shared" si="838"/>
        <v>0</v>
      </c>
      <c r="AL429">
        <f t="shared" si="839"/>
        <v>0</v>
      </c>
      <c r="AM429">
        <f t="shared" si="840"/>
        <v>0</v>
      </c>
      <c r="AN429">
        <f t="shared" si="841"/>
        <v>0</v>
      </c>
      <c r="AO429">
        <f t="shared" si="842"/>
        <v>0</v>
      </c>
      <c r="AP429">
        <f t="shared" si="843"/>
        <v>0</v>
      </c>
      <c r="AQ429">
        <f t="shared" si="844"/>
        <v>0</v>
      </c>
      <c r="AR429">
        <f t="shared" si="845"/>
        <v>0</v>
      </c>
      <c r="AS429">
        <f t="shared" si="846"/>
        <v>0</v>
      </c>
      <c r="AT429">
        <f t="shared" si="816"/>
        <v>0</v>
      </c>
      <c r="AU429">
        <f t="shared" si="847"/>
        <v>0</v>
      </c>
      <c r="AV429">
        <f t="shared" si="848"/>
        <v>0</v>
      </c>
      <c r="AW429">
        <f t="shared" si="817"/>
        <v>0</v>
      </c>
      <c r="AX429">
        <f t="shared" si="849"/>
        <v>0</v>
      </c>
      <c r="AY429">
        <f t="shared" si="850"/>
        <v>0</v>
      </c>
      <c r="AZ429">
        <f t="shared" si="851"/>
        <v>0</v>
      </c>
      <c r="BA429">
        <f t="shared" si="852"/>
        <v>0</v>
      </c>
      <c r="BB429">
        <f t="shared" si="853"/>
        <v>0</v>
      </c>
      <c r="BC429">
        <f t="shared" si="854"/>
        <v>0</v>
      </c>
      <c r="BD429">
        <f t="shared" si="855"/>
        <v>0</v>
      </c>
      <c r="BE429">
        <f t="shared" si="856"/>
        <v>0</v>
      </c>
      <c r="BF429">
        <f t="shared" si="857"/>
        <v>0</v>
      </c>
      <c r="BG429">
        <f t="shared" si="858"/>
        <v>0</v>
      </c>
      <c r="BH429">
        <f t="shared" si="859"/>
        <v>0</v>
      </c>
      <c r="BI429">
        <f t="shared" si="860"/>
        <v>0</v>
      </c>
      <c r="BJ429">
        <f t="shared" si="861"/>
        <v>0</v>
      </c>
      <c r="BK429">
        <f t="shared" si="862"/>
        <v>0</v>
      </c>
      <c r="BL429">
        <f t="shared" si="863"/>
        <v>0</v>
      </c>
      <c r="BM429">
        <f t="shared" si="864"/>
        <v>0</v>
      </c>
      <c r="BN429">
        <f t="shared" si="865"/>
        <v>0</v>
      </c>
      <c r="BO429">
        <f t="shared" si="866"/>
        <v>0</v>
      </c>
      <c r="BP429">
        <f t="shared" si="867"/>
        <v>0</v>
      </c>
      <c r="BQ429">
        <f t="shared" si="868"/>
        <v>0</v>
      </c>
      <c r="BR429">
        <f t="shared" si="869"/>
        <v>0</v>
      </c>
      <c r="BS429">
        <f t="shared" si="870"/>
        <v>0</v>
      </c>
      <c r="BT429">
        <f t="shared" si="871"/>
        <v>0</v>
      </c>
      <c r="BU429">
        <f t="shared" si="872"/>
        <v>0</v>
      </c>
      <c r="BV429">
        <f t="shared" si="873"/>
        <v>0</v>
      </c>
      <c r="BW429">
        <f t="shared" si="874"/>
        <v>0</v>
      </c>
      <c r="BX429">
        <f t="shared" si="875"/>
        <v>0</v>
      </c>
      <c r="BY429">
        <f t="shared" si="876"/>
        <v>0</v>
      </c>
      <c r="BZ429">
        <f t="shared" si="877"/>
        <v>0</v>
      </c>
      <c r="CA429">
        <f t="shared" si="878"/>
        <v>0</v>
      </c>
      <c r="CB429">
        <f t="shared" si="879"/>
        <v>0</v>
      </c>
      <c r="CC429">
        <f t="shared" si="880"/>
        <v>0</v>
      </c>
      <c r="CD429">
        <f t="shared" si="881"/>
        <v>0</v>
      </c>
      <c r="CE429">
        <f t="shared" si="882"/>
        <v>0</v>
      </c>
      <c r="CF429">
        <f t="shared" si="883"/>
        <v>0</v>
      </c>
      <c r="CG429">
        <f t="shared" si="884"/>
        <v>0</v>
      </c>
      <c r="CH429">
        <f t="shared" si="885"/>
        <v>0</v>
      </c>
      <c r="CI429">
        <f t="shared" si="886"/>
        <v>0</v>
      </c>
      <c r="CJ429">
        <f t="shared" si="887"/>
        <v>0</v>
      </c>
      <c r="CK429">
        <f t="shared" si="888"/>
        <v>0</v>
      </c>
      <c r="CL429" t="str">
        <f t="shared" si="889"/>
        <v/>
      </c>
      <c r="CM429" t="str">
        <f t="shared" si="890"/>
        <v/>
      </c>
      <c r="CN429" t="str">
        <f t="shared" si="891"/>
        <v/>
      </c>
      <c r="CO429" t="str">
        <f t="shared" si="892"/>
        <v/>
      </c>
      <c r="CP429" t="str">
        <f t="shared" si="893"/>
        <v/>
      </c>
      <c r="CQ429" t="str">
        <f t="shared" si="894"/>
        <v/>
      </c>
      <c r="CR429" t="str">
        <f t="shared" si="895"/>
        <v/>
      </c>
      <c r="CS429" t="str">
        <f t="shared" si="896"/>
        <v/>
      </c>
      <c r="CT429" t="str">
        <f t="shared" si="897"/>
        <v/>
      </c>
      <c r="CU429" t="str">
        <f t="shared" si="898"/>
        <v/>
      </c>
      <c r="CV429" t="str">
        <f t="shared" si="899"/>
        <v/>
      </c>
      <c r="CW429" t="str">
        <f t="shared" si="900"/>
        <v/>
      </c>
      <c r="CX429" t="str">
        <f t="shared" si="901"/>
        <v/>
      </c>
      <c r="CY429" t="str">
        <f t="shared" si="902"/>
        <v/>
      </c>
      <c r="CZ429" t="str">
        <f t="shared" si="903"/>
        <v/>
      </c>
      <c r="DA429" t="str">
        <f t="shared" si="904"/>
        <v/>
      </c>
      <c r="DB429" t="str">
        <f t="shared" si="905"/>
        <v/>
      </c>
      <c r="DC429" t="str">
        <f t="shared" si="906"/>
        <v/>
      </c>
      <c r="DD429" t="str">
        <f t="shared" si="907"/>
        <v/>
      </c>
      <c r="DE429" t="str">
        <f t="shared" si="908"/>
        <v/>
      </c>
      <c r="DF429" t="str">
        <f t="shared" si="909"/>
        <v/>
      </c>
      <c r="DG429" t="str">
        <f t="shared" si="910"/>
        <v/>
      </c>
      <c r="DH429" t="str">
        <f t="shared" si="911"/>
        <v/>
      </c>
      <c r="DI429" t="str">
        <f t="shared" si="912"/>
        <v/>
      </c>
      <c r="DJ429" t="str">
        <f t="shared" si="913"/>
        <v/>
      </c>
      <c r="DK429" t="str">
        <f t="shared" si="914"/>
        <v/>
      </c>
      <c r="DL429" t="str">
        <f t="shared" si="915"/>
        <v/>
      </c>
      <c r="DM429" t="str">
        <f t="shared" si="916"/>
        <v/>
      </c>
      <c r="DN429" t="str">
        <f t="shared" si="917"/>
        <v/>
      </c>
      <c r="DO429" t="str">
        <f t="shared" si="918"/>
        <v/>
      </c>
      <c r="DP429" t="str">
        <f t="shared" si="919"/>
        <v/>
      </c>
      <c r="DQ429" t="str">
        <f t="shared" si="920"/>
        <v/>
      </c>
      <c r="DR429" t="str">
        <f t="shared" si="921"/>
        <v/>
      </c>
      <c r="DS429" t="str">
        <f t="shared" si="922"/>
        <v/>
      </c>
      <c r="DT429" t="str">
        <f t="shared" si="923"/>
        <v/>
      </c>
      <c r="DU429">
        <f t="shared" si="924"/>
        <v>0</v>
      </c>
      <c r="DV429">
        <f t="shared" si="925"/>
        <v>0</v>
      </c>
      <c r="DW429">
        <f t="shared" si="926"/>
        <v>0</v>
      </c>
      <c r="DX429" t="str">
        <f t="shared" si="927"/>
        <v/>
      </c>
      <c r="DY429" t="str">
        <f t="shared" si="928"/>
        <v/>
      </c>
      <c r="DZ429" t="str">
        <f t="shared" si="929"/>
        <v/>
      </c>
      <c r="EA429" s="5">
        <f t="shared" si="930"/>
        <v>0</v>
      </c>
      <c r="EB429" s="3">
        <f t="shared" si="931"/>
        <v>0</v>
      </c>
    </row>
    <row r="430" spans="2:132" x14ac:dyDescent="0.2">
      <c r="B430">
        <v>425</v>
      </c>
      <c r="C430" s="3">
        <f>Zisk!D444</f>
        <v>0</v>
      </c>
      <c r="D430">
        <f>Zisk!E444</f>
        <v>0</v>
      </c>
      <c r="E430" s="66" t="str">
        <f t="shared" si="818"/>
        <v/>
      </c>
      <c r="F430" t="str">
        <f t="shared" si="819"/>
        <v/>
      </c>
      <c r="G430" s="66" t="str">
        <f t="shared" si="820"/>
        <v/>
      </c>
      <c r="J430">
        <f>VstupniParametry_SKRYT!$D$5</f>
        <v>0.02</v>
      </c>
      <c r="K430">
        <f>VstupniParametry_SKRYT!$D$6</f>
        <v>0.06</v>
      </c>
      <c r="L430">
        <f>VstupniParametry_SKRYT!$D$7</f>
        <v>0.06</v>
      </c>
      <c r="M430">
        <f>VstupniParametry_SKRYT!$D$8</f>
        <v>0.06</v>
      </c>
      <c r="N430">
        <f>VstupniParametry_SKRYT!$D$9</f>
        <v>1.7999999999999999E-2</v>
      </c>
      <c r="O430" s="27">
        <f>VstupniParametry_SKRYT!$D$10</f>
        <v>0.01</v>
      </c>
      <c r="P430" s="27">
        <f>VstupniParametry_SKRYT!$D$11</f>
        <v>0.01</v>
      </c>
      <c r="Q430" s="27">
        <f>VstupniParametry_SKRYT!$D$12</f>
        <v>0.01</v>
      </c>
      <c r="R430" s="27">
        <f>VstupniParametry_SKRYT!$D$13</f>
        <v>0.01</v>
      </c>
      <c r="S430" s="27">
        <f>VstupniParametry_SKRYT!$D$14</f>
        <v>0.01</v>
      </c>
      <c r="T430">
        <f t="shared" si="821"/>
        <v>0</v>
      </c>
      <c r="U430">
        <f t="shared" si="822"/>
        <v>0</v>
      </c>
      <c r="V430">
        <f t="shared" si="823"/>
        <v>0</v>
      </c>
      <c r="W430">
        <f t="shared" si="824"/>
        <v>0</v>
      </c>
      <c r="X430">
        <f t="shared" si="825"/>
        <v>0</v>
      </c>
      <c r="Y430">
        <f t="shared" si="826"/>
        <v>0</v>
      </c>
      <c r="Z430">
        <f t="shared" si="827"/>
        <v>0</v>
      </c>
      <c r="AA430">
        <f t="shared" si="828"/>
        <v>0</v>
      </c>
      <c r="AB430">
        <f t="shared" si="829"/>
        <v>0</v>
      </c>
      <c r="AC430">
        <f t="shared" si="830"/>
        <v>0</v>
      </c>
      <c r="AD430">
        <f t="shared" si="831"/>
        <v>0</v>
      </c>
      <c r="AE430">
        <f t="shared" si="832"/>
        <v>0</v>
      </c>
      <c r="AF430">
        <f t="shared" si="833"/>
        <v>0</v>
      </c>
      <c r="AG430">
        <f t="shared" si="834"/>
        <v>0</v>
      </c>
      <c r="AH430">
        <f t="shared" si="835"/>
        <v>0</v>
      </c>
      <c r="AI430">
        <f t="shared" si="836"/>
        <v>0</v>
      </c>
      <c r="AJ430">
        <f t="shared" si="837"/>
        <v>0</v>
      </c>
      <c r="AK430">
        <f t="shared" si="838"/>
        <v>0</v>
      </c>
      <c r="AL430">
        <f t="shared" si="839"/>
        <v>0</v>
      </c>
      <c r="AM430">
        <f t="shared" si="840"/>
        <v>0</v>
      </c>
      <c r="AN430">
        <f t="shared" si="841"/>
        <v>0</v>
      </c>
      <c r="AO430">
        <f t="shared" si="842"/>
        <v>0</v>
      </c>
      <c r="AP430">
        <f t="shared" si="843"/>
        <v>0</v>
      </c>
      <c r="AQ430">
        <f t="shared" si="844"/>
        <v>0</v>
      </c>
      <c r="AR430">
        <f t="shared" si="845"/>
        <v>0</v>
      </c>
      <c r="AS430">
        <f t="shared" si="846"/>
        <v>0</v>
      </c>
      <c r="AT430">
        <f t="shared" si="816"/>
        <v>0</v>
      </c>
      <c r="AU430">
        <f t="shared" si="847"/>
        <v>0</v>
      </c>
      <c r="AV430">
        <f t="shared" si="848"/>
        <v>0</v>
      </c>
      <c r="AW430">
        <f t="shared" si="817"/>
        <v>0</v>
      </c>
      <c r="AX430">
        <f t="shared" si="849"/>
        <v>0</v>
      </c>
      <c r="AY430">
        <f t="shared" si="850"/>
        <v>0</v>
      </c>
      <c r="AZ430">
        <f t="shared" si="851"/>
        <v>0</v>
      </c>
      <c r="BA430">
        <f t="shared" si="852"/>
        <v>0</v>
      </c>
      <c r="BB430">
        <f t="shared" si="853"/>
        <v>0</v>
      </c>
      <c r="BC430">
        <f t="shared" si="854"/>
        <v>0</v>
      </c>
      <c r="BD430">
        <f t="shared" si="855"/>
        <v>0</v>
      </c>
      <c r="BE430">
        <f t="shared" si="856"/>
        <v>0</v>
      </c>
      <c r="BF430">
        <f t="shared" si="857"/>
        <v>0</v>
      </c>
      <c r="BG430">
        <f t="shared" si="858"/>
        <v>0</v>
      </c>
      <c r="BH430">
        <f t="shared" si="859"/>
        <v>0</v>
      </c>
      <c r="BI430">
        <f t="shared" si="860"/>
        <v>0</v>
      </c>
      <c r="BJ430">
        <f t="shared" si="861"/>
        <v>0</v>
      </c>
      <c r="BK430">
        <f t="shared" si="862"/>
        <v>0</v>
      </c>
      <c r="BL430">
        <f t="shared" si="863"/>
        <v>0</v>
      </c>
      <c r="BM430">
        <f t="shared" si="864"/>
        <v>0</v>
      </c>
      <c r="BN430">
        <f t="shared" si="865"/>
        <v>0</v>
      </c>
      <c r="BO430">
        <f t="shared" si="866"/>
        <v>0</v>
      </c>
      <c r="BP430">
        <f t="shared" si="867"/>
        <v>0</v>
      </c>
      <c r="BQ430">
        <f t="shared" si="868"/>
        <v>0</v>
      </c>
      <c r="BR430">
        <f t="shared" si="869"/>
        <v>0</v>
      </c>
      <c r="BS430">
        <f t="shared" si="870"/>
        <v>0</v>
      </c>
      <c r="BT430">
        <f t="shared" si="871"/>
        <v>0</v>
      </c>
      <c r="BU430">
        <f t="shared" si="872"/>
        <v>0</v>
      </c>
      <c r="BV430">
        <f t="shared" si="873"/>
        <v>0</v>
      </c>
      <c r="BW430">
        <f t="shared" si="874"/>
        <v>0</v>
      </c>
      <c r="BX430">
        <f t="shared" si="875"/>
        <v>0</v>
      </c>
      <c r="BY430">
        <f t="shared" si="876"/>
        <v>0</v>
      </c>
      <c r="BZ430">
        <f t="shared" si="877"/>
        <v>0</v>
      </c>
      <c r="CA430">
        <f t="shared" si="878"/>
        <v>0</v>
      </c>
      <c r="CB430">
        <f t="shared" si="879"/>
        <v>0</v>
      </c>
      <c r="CC430">
        <f t="shared" si="880"/>
        <v>0</v>
      </c>
      <c r="CD430">
        <f t="shared" si="881"/>
        <v>0</v>
      </c>
      <c r="CE430">
        <f t="shared" si="882"/>
        <v>0</v>
      </c>
      <c r="CF430">
        <f t="shared" si="883"/>
        <v>0</v>
      </c>
      <c r="CG430">
        <f t="shared" si="884"/>
        <v>0</v>
      </c>
      <c r="CH430">
        <f t="shared" si="885"/>
        <v>0</v>
      </c>
      <c r="CI430">
        <f t="shared" si="886"/>
        <v>0</v>
      </c>
      <c r="CJ430">
        <f t="shared" si="887"/>
        <v>0</v>
      </c>
      <c r="CK430">
        <f t="shared" si="888"/>
        <v>0</v>
      </c>
      <c r="CL430" t="str">
        <f t="shared" si="889"/>
        <v/>
      </c>
      <c r="CM430" t="str">
        <f t="shared" si="890"/>
        <v/>
      </c>
      <c r="CN430" t="str">
        <f t="shared" si="891"/>
        <v/>
      </c>
      <c r="CO430" t="str">
        <f t="shared" si="892"/>
        <v/>
      </c>
      <c r="CP430" t="str">
        <f t="shared" si="893"/>
        <v/>
      </c>
      <c r="CQ430" t="str">
        <f t="shared" si="894"/>
        <v/>
      </c>
      <c r="CR430" t="str">
        <f t="shared" si="895"/>
        <v/>
      </c>
      <c r="CS430" t="str">
        <f t="shared" si="896"/>
        <v/>
      </c>
      <c r="CT430" t="str">
        <f t="shared" si="897"/>
        <v/>
      </c>
      <c r="CU430" t="str">
        <f t="shared" si="898"/>
        <v/>
      </c>
      <c r="CV430" t="str">
        <f t="shared" si="899"/>
        <v/>
      </c>
      <c r="CW430" t="str">
        <f t="shared" si="900"/>
        <v/>
      </c>
      <c r="CX430" t="str">
        <f t="shared" si="901"/>
        <v/>
      </c>
      <c r="CY430" t="str">
        <f t="shared" si="902"/>
        <v/>
      </c>
      <c r="CZ430" t="str">
        <f t="shared" si="903"/>
        <v/>
      </c>
      <c r="DA430" t="str">
        <f t="shared" si="904"/>
        <v/>
      </c>
      <c r="DB430" t="str">
        <f t="shared" si="905"/>
        <v/>
      </c>
      <c r="DC430" t="str">
        <f t="shared" si="906"/>
        <v/>
      </c>
      <c r="DD430" t="str">
        <f t="shared" si="907"/>
        <v/>
      </c>
      <c r="DE430" t="str">
        <f t="shared" si="908"/>
        <v/>
      </c>
      <c r="DF430" t="str">
        <f t="shared" si="909"/>
        <v/>
      </c>
      <c r="DG430" t="str">
        <f t="shared" si="910"/>
        <v/>
      </c>
      <c r="DH430" t="str">
        <f t="shared" si="911"/>
        <v/>
      </c>
      <c r="DI430" t="str">
        <f t="shared" si="912"/>
        <v/>
      </c>
      <c r="DJ430" t="str">
        <f t="shared" si="913"/>
        <v/>
      </c>
      <c r="DK430" t="str">
        <f t="shared" si="914"/>
        <v/>
      </c>
      <c r="DL430" t="str">
        <f t="shared" si="915"/>
        <v/>
      </c>
      <c r="DM430" t="str">
        <f t="shared" si="916"/>
        <v/>
      </c>
      <c r="DN430" t="str">
        <f t="shared" si="917"/>
        <v/>
      </c>
      <c r="DO430" t="str">
        <f t="shared" si="918"/>
        <v/>
      </c>
      <c r="DP430" t="str">
        <f t="shared" si="919"/>
        <v/>
      </c>
      <c r="DQ430" t="str">
        <f t="shared" si="920"/>
        <v/>
      </c>
      <c r="DR430" t="str">
        <f t="shared" si="921"/>
        <v/>
      </c>
      <c r="DS430" t="str">
        <f t="shared" si="922"/>
        <v/>
      </c>
      <c r="DT430" t="str">
        <f t="shared" si="923"/>
        <v/>
      </c>
      <c r="DU430">
        <f t="shared" si="924"/>
        <v>0</v>
      </c>
      <c r="DV430">
        <f t="shared" si="925"/>
        <v>0</v>
      </c>
      <c r="DW430">
        <f t="shared" si="926"/>
        <v>0</v>
      </c>
      <c r="DX430" t="str">
        <f t="shared" si="927"/>
        <v/>
      </c>
      <c r="DY430" t="str">
        <f t="shared" si="928"/>
        <v/>
      </c>
      <c r="DZ430" t="str">
        <f t="shared" si="929"/>
        <v/>
      </c>
      <c r="EA430" s="5">
        <f t="shared" si="930"/>
        <v>0</v>
      </c>
      <c r="EB430" s="3">
        <f t="shared" si="931"/>
        <v>0</v>
      </c>
    </row>
    <row r="431" spans="2:132" x14ac:dyDescent="0.2">
      <c r="B431" s="25">
        <v>426</v>
      </c>
      <c r="C431" s="26">
        <f>Zisk!D445</f>
        <v>0</v>
      </c>
      <c r="D431">
        <f>Zisk!E445</f>
        <v>0</v>
      </c>
      <c r="E431" s="66" t="str">
        <f t="shared" si="818"/>
        <v/>
      </c>
      <c r="F431" t="str">
        <f t="shared" si="819"/>
        <v/>
      </c>
      <c r="G431" s="66" t="str">
        <f t="shared" si="820"/>
        <v/>
      </c>
      <c r="H431" s="25"/>
      <c r="I431" s="25"/>
      <c r="J431">
        <f>VstupniParametry_SKRYT!$D$5</f>
        <v>0.02</v>
      </c>
      <c r="K431">
        <f>VstupniParametry_SKRYT!$D$6</f>
        <v>0.06</v>
      </c>
      <c r="L431">
        <f>VstupniParametry_SKRYT!$D$7</f>
        <v>0.06</v>
      </c>
      <c r="M431">
        <f>VstupniParametry_SKRYT!$D$8</f>
        <v>0.06</v>
      </c>
      <c r="N431">
        <f>VstupniParametry_SKRYT!$D$9</f>
        <v>1.7999999999999999E-2</v>
      </c>
      <c r="O431" s="27">
        <f>VstupniParametry_SKRYT!$D$10</f>
        <v>0.01</v>
      </c>
      <c r="P431" s="27">
        <f>VstupniParametry_SKRYT!$D$11</f>
        <v>0.01</v>
      </c>
      <c r="Q431" s="27">
        <f>VstupniParametry_SKRYT!$D$12</f>
        <v>0.01</v>
      </c>
      <c r="R431" s="27">
        <f>VstupniParametry_SKRYT!$D$13</f>
        <v>0.01</v>
      </c>
      <c r="S431" s="27">
        <f>VstupniParametry_SKRYT!$D$14</f>
        <v>0.01</v>
      </c>
      <c r="T431">
        <f t="shared" si="821"/>
        <v>0</v>
      </c>
      <c r="U431">
        <f t="shared" si="822"/>
        <v>0</v>
      </c>
      <c r="V431">
        <f t="shared" si="823"/>
        <v>0</v>
      </c>
      <c r="W431">
        <f t="shared" si="824"/>
        <v>0</v>
      </c>
      <c r="X431">
        <f t="shared" si="825"/>
        <v>0</v>
      </c>
      <c r="Y431">
        <f t="shared" si="826"/>
        <v>0</v>
      </c>
      <c r="Z431">
        <f t="shared" si="827"/>
        <v>0</v>
      </c>
      <c r="AA431">
        <f t="shared" si="828"/>
        <v>0</v>
      </c>
      <c r="AB431">
        <f t="shared" si="829"/>
        <v>0</v>
      </c>
      <c r="AC431">
        <f t="shared" si="830"/>
        <v>0</v>
      </c>
      <c r="AD431">
        <f t="shared" si="831"/>
        <v>0</v>
      </c>
      <c r="AE431">
        <f t="shared" si="832"/>
        <v>0</v>
      </c>
      <c r="AF431">
        <f t="shared" si="833"/>
        <v>0</v>
      </c>
      <c r="AG431">
        <f t="shared" si="834"/>
        <v>0</v>
      </c>
      <c r="AH431">
        <f t="shared" si="835"/>
        <v>0</v>
      </c>
      <c r="AI431">
        <f t="shared" si="836"/>
        <v>0</v>
      </c>
      <c r="AJ431">
        <f t="shared" si="837"/>
        <v>0</v>
      </c>
      <c r="AK431">
        <f t="shared" si="838"/>
        <v>0</v>
      </c>
      <c r="AL431">
        <f t="shared" si="839"/>
        <v>0</v>
      </c>
      <c r="AM431">
        <f t="shared" si="840"/>
        <v>0</v>
      </c>
      <c r="AN431">
        <f t="shared" si="841"/>
        <v>0</v>
      </c>
      <c r="AO431">
        <f t="shared" si="842"/>
        <v>0</v>
      </c>
      <c r="AP431">
        <f t="shared" si="843"/>
        <v>0</v>
      </c>
      <c r="AQ431">
        <f t="shared" si="844"/>
        <v>0</v>
      </c>
      <c r="AR431">
        <f t="shared" si="845"/>
        <v>0</v>
      </c>
      <c r="AS431">
        <f t="shared" si="846"/>
        <v>0</v>
      </c>
      <c r="AT431">
        <f t="shared" si="816"/>
        <v>0</v>
      </c>
      <c r="AU431">
        <f t="shared" si="847"/>
        <v>0</v>
      </c>
      <c r="AV431">
        <f t="shared" si="848"/>
        <v>0</v>
      </c>
      <c r="AW431">
        <f t="shared" si="817"/>
        <v>0</v>
      </c>
      <c r="AX431">
        <f t="shared" si="849"/>
        <v>0</v>
      </c>
      <c r="AY431">
        <f t="shared" si="850"/>
        <v>0</v>
      </c>
      <c r="AZ431">
        <f t="shared" si="851"/>
        <v>0</v>
      </c>
      <c r="BA431">
        <f t="shared" si="852"/>
        <v>0</v>
      </c>
      <c r="BB431">
        <f t="shared" si="853"/>
        <v>0</v>
      </c>
      <c r="BC431">
        <f t="shared" si="854"/>
        <v>0</v>
      </c>
      <c r="BD431">
        <f t="shared" si="855"/>
        <v>0</v>
      </c>
      <c r="BE431">
        <f t="shared" si="856"/>
        <v>0</v>
      </c>
      <c r="BF431">
        <f t="shared" si="857"/>
        <v>0</v>
      </c>
      <c r="BG431">
        <f t="shared" si="858"/>
        <v>0</v>
      </c>
      <c r="BH431">
        <f t="shared" si="859"/>
        <v>0</v>
      </c>
      <c r="BI431">
        <f t="shared" si="860"/>
        <v>0</v>
      </c>
      <c r="BJ431">
        <f t="shared" si="861"/>
        <v>0</v>
      </c>
      <c r="BK431">
        <f t="shared" si="862"/>
        <v>0</v>
      </c>
      <c r="BL431">
        <f t="shared" si="863"/>
        <v>0</v>
      </c>
      <c r="BM431">
        <f t="shared" si="864"/>
        <v>0</v>
      </c>
      <c r="BN431">
        <f t="shared" si="865"/>
        <v>0</v>
      </c>
      <c r="BO431">
        <f t="shared" si="866"/>
        <v>0</v>
      </c>
      <c r="BP431">
        <f t="shared" si="867"/>
        <v>0</v>
      </c>
      <c r="BQ431">
        <f t="shared" si="868"/>
        <v>0</v>
      </c>
      <c r="BR431">
        <f t="shared" si="869"/>
        <v>0</v>
      </c>
      <c r="BS431">
        <f t="shared" si="870"/>
        <v>0</v>
      </c>
      <c r="BT431">
        <f t="shared" si="871"/>
        <v>0</v>
      </c>
      <c r="BU431">
        <f t="shared" si="872"/>
        <v>0</v>
      </c>
      <c r="BV431">
        <f t="shared" si="873"/>
        <v>0</v>
      </c>
      <c r="BW431">
        <f t="shared" si="874"/>
        <v>0</v>
      </c>
      <c r="BX431">
        <f t="shared" si="875"/>
        <v>0</v>
      </c>
      <c r="BY431">
        <f t="shared" si="876"/>
        <v>0</v>
      </c>
      <c r="BZ431">
        <f t="shared" si="877"/>
        <v>0</v>
      </c>
      <c r="CA431">
        <f t="shared" si="878"/>
        <v>0</v>
      </c>
      <c r="CB431">
        <f t="shared" si="879"/>
        <v>0</v>
      </c>
      <c r="CC431">
        <f t="shared" si="880"/>
        <v>0</v>
      </c>
      <c r="CD431">
        <f t="shared" si="881"/>
        <v>0</v>
      </c>
      <c r="CE431">
        <f t="shared" si="882"/>
        <v>0</v>
      </c>
      <c r="CF431">
        <f t="shared" si="883"/>
        <v>0</v>
      </c>
      <c r="CG431">
        <f t="shared" si="884"/>
        <v>0</v>
      </c>
      <c r="CH431">
        <f t="shared" si="885"/>
        <v>0</v>
      </c>
      <c r="CI431">
        <f t="shared" si="886"/>
        <v>0</v>
      </c>
      <c r="CJ431">
        <f t="shared" si="887"/>
        <v>0</v>
      </c>
      <c r="CK431">
        <f t="shared" si="888"/>
        <v>0</v>
      </c>
      <c r="CL431" t="str">
        <f t="shared" si="889"/>
        <v/>
      </c>
      <c r="CM431" t="str">
        <f t="shared" si="890"/>
        <v/>
      </c>
      <c r="CN431" t="str">
        <f t="shared" si="891"/>
        <v/>
      </c>
      <c r="CO431" t="str">
        <f t="shared" si="892"/>
        <v/>
      </c>
      <c r="CP431" t="str">
        <f t="shared" si="893"/>
        <v/>
      </c>
      <c r="CQ431" t="str">
        <f t="shared" si="894"/>
        <v/>
      </c>
      <c r="CR431" t="str">
        <f t="shared" si="895"/>
        <v/>
      </c>
      <c r="CS431" t="str">
        <f t="shared" si="896"/>
        <v/>
      </c>
      <c r="CT431" t="str">
        <f t="shared" si="897"/>
        <v/>
      </c>
      <c r="CU431" t="str">
        <f t="shared" si="898"/>
        <v/>
      </c>
      <c r="CV431" t="str">
        <f t="shared" si="899"/>
        <v/>
      </c>
      <c r="CW431" t="str">
        <f t="shared" si="900"/>
        <v/>
      </c>
      <c r="CX431" t="str">
        <f t="shared" si="901"/>
        <v/>
      </c>
      <c r="CY431" t="str">
        <f t="shared" si="902"/>
        <v/>
      </c>
      <c r="CZ431" t="str">
        <f t="shared" si="903"/>
        <v/>
      </c>
      <c r="DA431" t="str">
        <f t="shared" si="904"/>
        <v/>
      </c>
      <c r="DB431" t="str">
        <f t="shared" si="905"/>
        <v/>
      </c>
      <c r="DC431" t="str">
        <f t="shared" si="906"/>
        <v/>
      </c>
      <c r="DD431" t="str">
        <f t="shared" si="907"/>
        <v/>
      </c>
      <c r="DE431" t="str">
        <f t="shared" si="908"/>
        <v/>
      </c>
      <c r="DF431" t="str">
        <f t="shared" si="909"/>
        <v/>
      </c>
      <c r="DG431" t="str">
        <f t="shared" si="910"/>
        <v/>
      </c>
      <c r="DH431" t="str">
        <f t="shared" si="911"/>
        <v/>
      </c>
      <c r="DI431" t="str">
        <f t="shared" si="912"/>
        <v/>
      </c>
      <c r="DJ431" t="str">
        <f t="shared" si="913"/>
        <v/>
      </c>
      <c r="DK431" t="str">
        <f t="shared" si="914"/>
        <v/>
      </c>
      <c r="DL431" t="str">
        <f t="shared" si="915"/>
        <v/>
      </c>
      <c r="DM431" t="str">
        <f t="shared" si="916"/>
        <v/>
      </c>
      <c r="DN431" t="str">
        <f t="shared" si="917"/>
        <v/>
      </c>
      <c r="DO431" t="str">
        <f t="shared" si="918"/>
        <v/>
      </c>
      <c r="DP431" t="str">
        <f t="shared" si="919"/>
        <v/>
      </c>
      <c r="DQ431" t="str">
        <f t="shared" si="920"/>
        <v/>
      </c>
      <c r="DR431" t="str">
        <f t="shared" si="921"/>
        <v/>
      </c>
      <c r="DS431" t="str">
        <f t="shared" si="922"/>
        <v/>
      </c>
      <c r="DT431" t="str">
        <f t="shared" si="923"/>
        <v/>
      </c>
      <c r="DU431">
        <f t="shared" si="924"/>
        <v>0</v>
      </c>
      <c r="DV431">
        <f t="shared" si="925"/>
        <v>0</v>
      </c>
      <c r="DW431">
        <f t="shared" si="926"/>
        <v>0</v>
      </c>
      <c r="DX431" t="str">
        <f t="shared" si="927"/>
        <v/>
      </c>
      <c r="DY431" t="str">
        <f t="shared" si="928"/>
        <v/>
      </c>
      <c r="DZ431" t="str">
        <f t="shared" si="929"/>
        <v/>
      </c>
      <c r="EA431" s="5">
        <f t="shared" si="930"/>
        <v>0</v>
      </c>
      <c r="EB431" s="3">
        <f t="shared" si="931"/>
        <v>0</v>
      </c>
    </row>
    <row r="432" spans="2:132" x14ac:dyDescent="0.2">
      <c r="B432">
        <v>427</v>
      </c>
      <c r="C432" s="3">
        <f>Zisk!D446</f>
        <v>0</v>
      </c>
      <c r="D432">
        <f>Zisk!E446</f>
        <v>0</v>
      </c>
      <c r="E432" s="66" t="str">
        <f t="shared" si="818"/>
        <v/>
      </c>
      <c r="F432" t="str">
        <f t="shared" si="819"/>
        <v/>
      </c>
      <c r="G432" s="66" t="str">
        <f t="shared" si="820"/>
        <v/>
      </c>
      <c r="J432">
        <f>VstupniParametry_SKRYT!$D$5</f>
        <v>0.02</v>
      </c>
      <c r="K432">
        <f>VstupniParametry_SKRYT!$D$6</f>
        <v>0.06</v>
      </c>
      <c r="L432">
        <f>VstupniParametry_SKRYT!$D$7</f>
        <v>0.06</v>
      </c>
      <c r="M432">
        <f>VstupniParametry_SKRYT!$D$8</f>
        <v>0.06</v>
      </c>
      <c r="N432">
        <f>VstupniParametry_SKRYT!$D$9</f>
        <v>1.7999999999999999E-2</v>
      </c>
      <c r="O432" s="27">
        <f>VstupniParametry_SKRYT!$D$10</f>
        <v>0.01</v>
      </c>
      <c r="P432" s="27">
        <f>VstupniParametry_SKRYT!$D$11</f>
        <v>0.01</v>
      </c>
      <c r="Q432" s="27">
        <f>VstupniParametry_SKRYT!$D$12</f>
        <v>0.01</v>
      </c>
      <c r="R432" s="27">
        <f>VstupniParametry_SKRYT!$D$13</f>
        <v>0.01</v>
      </c>
      <c r="S432" s="27">
        <f>VstupniParametry_SKRYT!$D$14</f>
        <v>0.01</v>
      </c>
      <c r="T432">
        <f t="shared" si="821"/>
        <v>0</v>
      </c>
      <c r="U432">
        <f t="shared" si="822"/>
        <v>0</v>
      </c>
      <c r="V432">
        <f t="shared" si="823"/>
        <v>0</v>
      </c>
      <c r="W432">
        <f t="shared" si="824"/>
        <v>0</v>
      </c>
      <c r="X432">
        <f t="shared" si="825"/>
        <v>0</v>
      </c>
      <c r="Y432">
        <f t="shared" si="826"/>
        <v>0</v>
      </c>
      <c r="Z432">
        <f t="shared" si="827"/>
        <v>0</v>
      </c>
      <c r="AA432">
        <f t="shared" si="828"/>
        <v>0</v>
      </c>
      <c r="AB432">
        <f t="shared" si="829"/>
        <v>0</v>
      </c>
      <c r="AC432">
        <f t="shared" si="830"/>
        <v>0</v>
      </c>
      <c r="AD432">
        <f t="shared" si="831"/>
        <v>0</v>
      </c>
      <c r="AE432">
        <f t="shared" si="832"/>
        <v>0</v>
      </c>
      <c r="AF432">
        <f t="shared" si="833"/>
        <v>0</v>
      </c>
      <c r="AG432">
        <f t="shared" si="834"/>
        <v>0</v>
      </c>
      <c r="AH432">
        <f t="shared" si="835"/>
        <v>0</v>
      </c>
      <c r="AI432">
        <f t="shared" si="836"/>
        <v>0</v>
      </c>
      <c r="AJ432">
        <f t="shared" si="837"/>
        <v>0</v>
      </c>
      <c r="AK432">
        <f t="shared" si="838"/>
        <v>0</v>
      </c>
      <c r="AL432">
        <f t="shared" si="839"/>
        <v>0</v>
      </c>
      <c r="AM432">
        <f t="shared" si="840"/>
        <v>0</v>
      </c>
      <c r="AN432">
        <f t="shared" si="841"/>
        <v>0</v>
      </c>
      <c r="AO432">
        <f t="shared" si="842"/>
        <v>0</v>
      </c>
      <c r="AP432">
        <f t="shared" si="843"/>
        <v>0</v>
      </c>
      <c r="AQ432">
        <f t="shared" si="844"/>
        <v>0</v>
      </c>
      <c r="AR432">
        <f t="shared" si="845"/>
        <v>0</v>
      </c>
      <c r="AS432">
        <f t="shared" si="846"/>
        <v>0</v>
      </c>
      <c r="AT432">
        <f t="shared" si="816"/>
        <v>0</v>
      </c>
      <c r="AU432">
        <f t="shared" si="847"/>
        <v>0</v>
      </c>
      <c r="AV432">
        <f t="shared" si="848"/>
        <v>0</v>
      </c>
      <c r="AW432">
        <f t="shared" si="817"/>
        <v>0</v>
      </c>
      <c r="AX432">
        <f t="shared" si="849"/>
        <v>0</v>
      </c>
      <c r="AY432">
        <f t="shared" si="850"/>
        <v>0</v>
      </c>
      <c r="AZ432">
        <f t="shared" si="851"/>
        <v>0</v>
      </c>
      <c r="BA432">
        <f t="shared" si="852"/>
        <v>0</v>
      </c>
      <c r="BB432">
        <f t="shared" si="853"/>
        <v>0</v>
      </c>
      <c r="BC432">
        <f t="shared" si="854"/>
        <v>0</v>
      </c>
      <c r="BD432">
        <f t="shared" si="855"/>
        <v>0</v>
      </c>
      <c r="BE432">
        <f t="shared" si="856"/>
        <v>0</v>
      </c>
      <c r="BF432">
        <f t="shared" si="857"/>
        <v>0</v>
      </c>
      <c r="BG432">
        <f t="shared" si="858"/>
        <v>0</v>
      </c>
      <c r="BH432">
        <f t="shared" si="859"/>
        <v>0</v>
      </c>
      <c r="BI432">
        <f t="shared" si="860"/>
        <v>0</v>
      </c>
      <c r="BJ432">
        <f t="shared" si="861"/>
        <v>0</v>
      </c>
      <c r="BK432">
        <f t="shared" si="862"/>
        <v>0</v>
      </c>
      <c r="BL432">
        <f t="shared" si="863"/>
        <v>0</v>
      </c>
      <c r="BM432">
        <f t="shared" si="864"/>
        <v>0</v>
      </c>
      <c r="BN432">
        <f t="shared" si="865"/>
        <v>0</v>
      </c>
      <c r="BO432">
        <f t="shared" si="866"/>
        <v>0</v>
      </c>
      <c r="BP432">
        <f t="shared" si="867"/>
        <v>0</v>
      </c>
      <c r="BQ432">
        <f t="shared" si="868"/>
        <v>0</v>
      </c>
      <c r="BR432">
        <f t="shared" si="869"/>
        <v>0</v>
      </c>
      <c r="BS432">
        <f t="shared" si="870"/>
        <v>0</v>
      </c>
      <c r="BT432">
        <f t="shared" si="871"/>
        <v>0</v>
      </c>
      <c r="BU432">
        <f t="shared" si="872"/>
        <v>0</v>
      </c>
      <c r="BV432">
        <f t="shared" si="873"/>
        <v>0</v>
      </c>
      <c r="BW432">
        <f t="shared" si="874"/>
        <v>0</v>
      </c>
      <c r="BX432">
        <f t="shared" si="875"/>
        <v>0</v>
      </c>
      <c r="BY432">
        <f t="shared" si="876"/>
        <v>0</v>
      </c>
      <c r="BZ432">
        <f t="shared" si="877"/>
        <v>0</v>
      </c>
      <c r="CA432">
        <f t="shared" si="878"/>
        <v>0</v>
      </c>
      <c r="CB432">
        <f t="shared" si="879"/>
        <v>0</v>
      </c>
      <c r="CC432">
        <f t="shared" si="880"/>
        <v>0</v>
      </c>
      <c r="CD432">
        <f t="shared" si="881"/>
        <v>0</v>
      </c>
      <c r="CE432">
        <f t="shared" si="882"/>
        <v>0</v>
      </c>
      <c r="CF432">
        <f t="shared" si="883"/>
        <v>0</v>
      </c>
      <c r="CG432">
        <f t="shared" si="884"/>
        <v>0</v>
      </c>
      <c r="CH432">
        <f t="shared" si="885"/>
        <v>0</v>
      </c>
      <c r="CI432">
        <f t="shared" si="886"/>
        <v>0</v>
      </c>
      <c r="CJ432">
        <f t="shared" si="887"/>
        <v>0</v>
      </c>
      <c r="CK432">
        <f t="shared" si="888"/>
        <v>0</v>
      </c>
      <c r="CL432" t="str">
        <f t="shared" si="889"/>
        <v/>
      </c>
      <c r="CM432" t="str">
        <f t="shared" si="890"/>
        <v/>
      </c>
      <c r="CN432" t="str">
        <f t="shared" si="891"/>
        <v/>
      </c>
      <c r="CO432" t="str">
        <f t="shared" si="892"/>
        <v/>
      </c>
      <c r="CP432" t="str">
        <f t="shared" si="893"/>
        <v/>
      </c>
      <c r="CQ432" t="str">
        <f t="shared" si="894"/>
        <v/>
      </c>
      <c r="CR432" t="str">
        <f t="shared" si="895"/>
        <v/>
      </c>
      <c r="CS432" t="str">
        <f t="shared" si="896"/>
        <v/>
      </c>
      <c r="CT432" t="str">
        <f t="shared" si="897"/>
        <v/>
      </c>
      <c r="CU432" t="str">
        <f t="shared" si="898"/>
        <v/>
      </c>
      <c r="CV432" t="str">
        <f t="shared" si="899"/>
        <v/>
      </c>
      <c r="CW432" t="str">
        <f t="shared" si="900"/>
        <v/>
      </c>
      <c r="CX432" t="str">
        <f t="shared" si="901"/>
        <v/>
      </c>
      <c r="CY432" t="str">
        <f t="shared" si="902"/>
        <v/>
      </c>
      <c r="CZ432" t="str">
        <f t="shared" si="903"/>
        <v/>
      </c>
      <c r="DA432" t="str">
        <f t="shared" si="904"/>
        <v/>
      </c>
      <c r="DB432" t="str">
        <f t="shared" si="905"/>
        <v/>
      </c>
      <c r="DC432" t="str">
        <f t="shared" si="906"/>
        <v/>
      </c>
      <c r="DD432" t="str">
        <f t="shared" si="907"/>
        <v/>
      </c>
      <c r="DE432" t="str">
        <f t="shared" si="908"/>
        <v/>
      </c>
      <c r="DF432" t="str">
        <f t="shared" si="909"/>
        <v/>
      </c>
      <c r="DG432" t="str">
        <f t="shared" si="910"/>
        <v/>
      </c>
      <c r="DH432" t="str">
        <f t="shared" si="911"/>
        <v/>
      </c>
      <c r="DI432" t="str">
        <f t="shared" si="912"/>
        <v/>
      </c>
      <c r="DJ432" t="str">
        <f t="shared" si="913"/>
        <v/>
      </c>
      <c r="DK432" t="str">
        <f t="shared" si="914"/>
        <v/>
      </c>
      <c r="DL432" t="str">
        <f t="shared" si="915"/>
        <v/>
      </c>
      <c r="DM432" t="str">
        <f t="shared" si="916"/>
        <v/>
      </c>
      <c r="DN432" t="str">
        <f t="shared" si="917"/>
        <v/>
      </c>
      <c r="DO432" t="str">
        <f t="shared" si="918"/>
        <v/>
      </c>
      <c r="DP432" t="str">
        <f t="shared" si="919"/>
        <v/>
      </c>
      <c r="DQ432" t="str">
        <f t="shared" si="920"/>
        <v/>
      </c>
      <c r="DR432" t="str">
        <f t="shared" si="921"/>
        <v/>
      </c>
      <c r="DS432" t="str">
        <f t="shared" si="922"/>
        <v/>
      </c>
      <c r="DT432" t="str">
        <f t="shared" si="923"/>
        <v/>
      </c>
      <c r="DU432">
        <f t="shared" si="924"/>
        <v>0</v>
      </c>
      <c r="DV432">
        <f t="shared" si="925"/>
        <v>0</v>
      </c>
      <c r="DW432">
        <f t="shared" si="926"/>
        <v>0</v>
      </c>
      <c r="DX432" t="str">
        <f t="shared" si="927"/>
        <v/>
      </c>
      <c r="DY432" t="str">
        <f t="shared" si="928"/>
        <v/>
      </c>
      <c r="DZ432" t="str">
        <f t="shared" si="929"/>
        <v/>
      </c>
      <c r="EA432" s="5">
        <f t="shared" si="930"/>
        <v>0</v>
      </c>
      <c r="EB432" s="3">
        <f t="shared" si="931"/>
        <v>0</v>
      </c>
    </row>
    <row r="433" spans="2:132" x14ac:dyDescent="0.2">
      <c r="B433" s="25">
        <v>428</v>
      </c>
      <c r="C433" s="26">
        <f>Zisk!D447</f>
        <v>0</v>
      </c>
      <c r="D433">
        <f>Zisk!E447</f>
        <v>0</v>
      </c>
      <c r="E433" s="66" t="str">
        <f t="shared" si="818"/>
        <v/>
      </c>
      <c r="F433" t="str">
        <f t="shared" si="819"/>
        <v/>
      </c>
      <c r="G433" s="66" t="str">
        <f t="shared" si="820"/>
        <v/>
      </c>
      <c r="H433" s="25"/>
      <c r="I433" s="25"/>
      <c r="J433">
        <f>VstupniParametry_SKRYT!$D$5</f>
        <v>0.02</v>
      </c>
      <c r="K433">
        <f>VstupniParametry_SKRYT!$D$6</f>
        <v>0.06</v>
      </c>
      <c r="L433">
        <f>VstupniParametry_SKRYT!$D$7</f>
        <v>0.06</v>
      </c>
      <c r="M433">
        <f>VstupniParametry_SKRYT!$D$8</f>
        <v>0.06</v>
      </c>
      <c r="N433">
        <f>VstupniParametry_SKRYT!$D$9</f>
        <v>1.7999999999999999E-2</v>
      </c>
      <c r="O433" s="27">
        <f>VstupniParametry_SKRYT!$D$10</f>
        <v>0.01</v>
      </c>
      <c r="P433" s="27">
        <f>VstupniParametry_SKRYT!$D$11</f>
        <v>0.01</v>
      </c>
      <c r="Q433" s="27">
        <f>VstupniParametry_SKRYT!$D$12</f>
        <v>0.01</v>
      </c>
      <c r="R433" s="27">
        <f>VstupniParametry_SKRYT!$D$13</f>
        <v>0.01</v>
      </c>
      <c r="S433" s="27">
        <f>VstupniParametry_SKRYT!$D$14</f>
        <v>0.01</v>
      </c>
      <c r="T433">
        <f t="shared" si="821"/>
        <v>0</v>
      </c>
      <c r="U433">
        <f t="shared" si="822"/>
        <v>0</v>
      </c>
      <c r="V433">
        <f t="shared" si="823"/>
        <v>0</v>
      </c>
      <c r="W433">
        <f t="shared" si="824"/>
        <v>0</v>
      </c>
      <c r="X433">
        <f t="shared" si="825"/>
        <v>0</v>
      </c>
      <c r="Y433">
        <f t="shared" si="826"/>
        <v>0</v>
      </c>
      <c r="Z433">
        <f t="shared" si="827"/>
        <v>0</v>
      </c>
      <c r="AA433">
        <f t="shared" si="828"/>
        <v>0</v>
      </c>
      <c r="AB433">
        <f t="shared" si="829"/>
        <v>0</v>
      </c>
      <c r="AC433">
        <f t="shared" si="830"/>
        <v>0</v>
      </c>
      <c r="AD433">
        <f t="shared" si="831"/>
        <v>0</v>
      </c>
      <c r="AE433">
        <f t="shared" si="832"/>
        <v>0</v>
      </c>
      <c r="AF433">
        <f t="shared" si="833"/>
        <v>0</v>
      </c>
      <c r="AG433">
        <f t="shared" si="834"/>
        <v>0</v>
      </c>
      <c r="AH433">
        <f t="shared" si="835"/>
        <v>0</v>
      </c>
      <c r="AI433">
        <f t="shared" si="836"/>
        <v>0</v>
      </c>
      <c r="AJ433">
        <f t="shared" si="837"/>
        <v>0</v>
      </c>
      <c r="AK433">
        <f t="shared" si="838"/>
        <v>0</v>
      </c>
      <c r="AL433">
        <f t="shared" si="839"/>
        <v>0</v>
      </c>
      <c r="AM433">
        <f t="shared" si="840"/>
        <v>0</v>
      </c>
      <c r="AN433">
        <f t="shared" si="841"/>
        <v>0</v>
      </c>
      <c r="AO433">
        <f t="shared" si="842"/>
        <v>0</v>
      </c>
      <c r="AP433">
        <f t="shared" si="843"/>
        <v>0</v>
      </c>
      <c r="AQ433">
        <f t="shared" si="844"/>
        <v>0</v>
      </c>
      <c r="AR433">
        <f t="shared" si="845"/>
        <v>0</v>
      </c>
      <c r="AS433">
        <f t="shared" si="846"/>
        <v>0</v>
      </c>
      <c r="AT433">
        <f t="shared" si="816"/>
        <v>0</v>
      </c>
      <c r="AU433">
        <f t="shared" si="847"/>
        <v>0</v>
      </c>
      <c r="AV433">
        <f t="shared" si="848"/>
        <v>0</v>
      </c>
      <c r="AW433">
        <f t="shared" si="817"/>
        <v>0</v>
      </c>
      <c r="AX433">
        <f t="shared" si="849"/>
        <v>0</v>
      </c>
      <c r="AY433">
        <f t="shared" si="850"/>
        <v>0</v>
      </c>
      <c r="AZ433">
        <f t="shared" si="851"/>
        <v>0</v>
      </c>
      <c r="BA433">
        <f t="shared" si="852"/>
        <v>0</v>
      </c>
      <c r="BB433">
        <f t="shared" si="853"/>
        <v>0</v>
      </c>
      <c r="BC433">
        <f t="shared" si="854"/>
        <v>0</v>
      </c>
      <c r="BD433">
        <f t="shared" si="855"/>
        <v>0</v>
      </c>
      <c r="BE433">
        <f t="shared" si="856"/>
        <v>0</v>
      </c>
      <c r="BF433">
        <f t="shared" si="857"/>
        <v>0</v>
      </c>
      <c r="BG433">
        <f t="shared" si="858"/>
        <v>0</v>
      </c>
      <c r="BH433">
        <f t="shared" si="859"/>
        <v>0</v>
      </c>
      <c r="BI433">
        <f t="shared" si="860"/>
        <v>0</v>
      </c>
      <c r="BJ433">
        <f t="shared" si="861"/>
        <v>0</v>
      </c>
      <c r="BK433">
        <f t="shared" si="862"/>
        <v>0</v>
      </c>
      <c r="BL433">
        <f t="shared" si="863"/>
        <v>0</v>
      </c>
      <c r="BM433">
        <f t="shared" si="864"/>
        <v>0</v>
      </c>
      <c r="BN433">
        <f t="shared" si="865"/>
        <v>0</v>
      </c>
      <c r="BO433">
        <f t="shared" si="866"/>
        <v>0</v>
      </c>
      <c r="BP433">
        <f t="shared" si="867"/>
        <v>0</v>
      </c>
      <c r="BQ433">
        <f t="shared" si="868"/>
        <v>0</v>
      </c>
      <c r="BR433">
        <f t="shared" si="869"/>
        <v>0</v>
      </c>
      <c r="BS433">
        <f t="shared" si="870"/>
        <v>0</v>
      </c>
      <c r="BT433">
        <f t="shared" si="871"/>
        <v>0</v>
      </c>
      <c r="BU433">
        <f t="shared" si="872"/>
        <v>0</v>
      </c>
      <c r="BV433">
        <f t="shared" si="873"/>
        <v>0</v>
      </c>
      <c r="BW433">
        <f t="shared" si="874"/>
        <v>0</v>
      </c>
      <c r="BX433">
        <f t="shared" si="875"/>
        <v>0</v>
      </c>
      <c r="BY433">
        <f t="shared" si="876"/>
        <v>0</v>
      </c>
      <c r="BZ433">
        <f t="shared" si="877"/>
        <v>0</v>
      </c>
      <c r="CA433">
        <f t="shared" si="878"/>
        <v>0</v>
      </c>
      <c r="CB433">
        <f t="shared" si="879"/>
        <v>0</v>
      </c>
      <c r="CC433">
        <f t="shared" si="880"/>
        <v>0</v>
      </c>
      <c r="CD433">
        <f t="shared" si="881"/>
        <v>0</v>
      </c>
      <c r="CE433">
        <f t="shared" si="882"/>
        <v>0</v>
      </c>
      <c r="CF433">
        <f t="shared" si="883"/>
        <v>0</v>
      </c>
      <c r="CG433">
        <f t="shared" si="884"/>
        <v>0</v>
      </c>
      <c r="CH433">
        <f t="shared" si="885"/>
        <v>0</v>
      </c>
      <c r="CI433">
        <f t="shared" si="886"/>
        <v>0</v>
      </c>
      <c r="CJ433">
        <f t="shared" si="887"/>
        <v>0</v>
      </c>
      <c r="CK433">
        <f t="shared" si="888"/>
        <v>0</v>
      </c>
      <c r="CL433" t="str">
        <f t="shared" si="889"/>
        <v/>
      </c>
      <c r="CM433" t="str">
        <f t="shared" si="890"/>
        <v/>
      </c>
      <c r="CN433" t="str">
        <f t="shared" si="891"/>
        <v/>
      </c>
      <c r="CO433" t="str">
        <f t="shared" si="892"/>
        <v/>
      </c>
      <c r="CP433" t="str">
        <f t="shared" si="893"/>
        <v/>
      </c>
      <c r="CQ433" t="str">
        <f t="shared" si="894"/>
        <v/>
      </c>
      <c r="CR433" t="str">
        <f t="shared" si="895"/>
        <v/>
      </c>
      <c r="CS433" t="str">
        <f t="shared" si="896"/>
        <v/>
      </c>
      <c r="CT433" t="str">
        <f t="shared" si="897"/>
        <v/>
      </c>
      <c r="CU433" t="str">
        <f t="shared" si="898"/>
        <v/>
      </c>
      <c r="CV433" t="str">
        <f t="shared" si="899"/>
        <v/>
      </c>
      <c r="CW433" t="str">
        <f t="shared" si="900"/>
        <v/>
      </c>
      <c r="CX433" t="str">
        <f t="shared" si="901"/>
        <v/>
      </c>
      <c r="CY433" t="str">
        <f t="shared" si="902"/>
        <v/>
      </c>
      <c r="CZ433" t="str">
        <f t="shared" si="903"/>
        <v/>
      </c>
      <c r="DA433" t="str">
        <f t="shared" si="904"/>
        <v/>
      </c>
      <c r="DB433" t="str">
        <f t="shared" si="905"/>
        <v/>
      </c>
      <c r="DC433" t="str">
        <f t="shared" si="906"/>
        <v/>
      </c>
      <c r="DD433" t="str">
        <f t="shared" si="907"/>
        <v/>
      </c>
      <c r="DE433" t="str">
        <f t="shared" si="908"/>
        <v/>
      </c>
      <c r="DF433" t="str">
        <f t="shared" si="909"/>
        <v/>
      </c>
      <c r="DG433" t="str">
        <f t="shared" si="910"/>
        <v/>
      </c>
      <c r="DH433" t="str">
        <f t="shared" si="911"/>
        <v/>
      </c>
      <c r="DI433" t="str">
        <f t="shared" si="912"/>
        <v/>
      </c>
      <c r="DJ433" t="str">
        <f t="shared" si="913"/>
        <v/>
      </c>
      <c r="DK433" t="str">
        <f t="shared" si="914"/>
        <v/>
      </c>
      <c r="DL433" t="str">
        <f t="shared" si="915"/>
        <v/>
      </c>
      <c r="DM433" t="str">
        <f t="shared" si="916"/>
        <v/>
      </c>
      <c r="DN433" t="str">
        <f t="shared" si="917"/>
        <v/>
      </c>
      <c r="DO433" t="str">
        <f t="shared" si="918"/>
        <v/>
      </c>
      <c r="DP433" t="str">
        <f t="shared" si="919"/>
        <v/>
      </c>
      <c r="DQ433" t="str">
        <f t="shared" si="920"/>
        <v/>
      </c>
      <c r="DR433" t="str">
        <f t="shared" si="921"/>
        <v/>
      </c>
      <c r="DS433" t="str">
        <f t="shared" si="922"/>
        <v/>
      </c>
      <c r="DT433" t="str">
        <f t="shared" si="923"/>
        <v/>
      </c>
      <c r="DU433">
        <f t="shared" si="924"/>
        <v>0</v>
      </c>
      <c r="DV433">
        <f t="shared" si="925"/>
        <v>0</v>
      </c>
      <c r="DW433">
        <f t="shared" si="926"/>
        <v>0</v>
      </c>
      <c r="DX433" t="str">
        <f t="shared" si="927"/>
        <v/>
      </c>
      <c r="DY433" t="str">
        <f t="shared" si="928"/>
        <v/>
      </c>
      <c r="DZ433" t="str">
        <f t="shared" si="929"/>
        <v/>
      </c>
      <c r="EA433" s="5">
        <f t="shared" si="930"/>
        <v>0</v>
      </c>
      <c r="EB433" s="3">
        <f t="shared" si="931"/>
        <v>0</v>
      </c>
    </row>
    <row r="434" spans="2:132" x14ac:dyDescent="0.2">
      <c r="B434">
        <v>429</v>
      </c>
      <c r="C434" s="3">
        <f>Zisk!D448</f>
        <v>0</v>
      </c>
      <c r="D434">
        <f>Zisk!E448</f>
        <v>0</v>
      </c>
      <c r="E434" s="66" t="str">
        <f t="shared" si="818"/>
        <v/>
      </c>
      <c r="F434" t="str">
        <f t="shared" si="819"/>
        <v/>
      </c>
      <c r="G434" s="66" t="str">
        <f t="shared" si="820"/>
        <v/>
      </c>
      <c r="J434">
        <f>VstupniParametry_SKRYT!$D$5</f>
        <v>0.02</v>
      </c>
      <c r="K434">
        <f>VstupniParametry_SKRYT!$D$6</f>
        <v>0.06</v>
      </c>
      <c r="L434">
        <f>VstupniParametry_SKRYT!$D$7</f>
        <v>0.06</v>
      </c>
      <c r="M434">
        <f>VstupniParametry_SKRYT!$D$8</f>
        <v>0.06</v>
      </c>
      <c r="N434">
        <f>VstupniParametry_SKRYT!$D$9</f>
        <v>1.7999999999999999E-2</v>
      </c>
      <c r="O434" s="27">
        <f>VstupniParametry_SKRYT!$D$10</f>
        <v>0.01</v>
      </c>
      <c r="P434" s="27">
        <f>VstupniParametry_SKRYT!$D$11</f>
        <v>0.01</v>
      </c>
      <c r="Q434" s="27">
        <f>VstupniParametry_SKRYT!$D$12</f>
        <v>0.01</v>
      </c>
      <c r="R434" s="27">
        <f>VstupniParametry_SKRYT!$D$13</f>
        <v>0.01</v>
      </c>
      <c r="S434" s="27">
        <f>VstupniParametry_SKRYT!$D$14</f>
        <v>0.01</v>
      </c>
      <c r="T434">
        <f t="shared" si="821"/>
        <v>0</v>
      </c>
      <c r="U434">
        <f t="shared" si="822"/>
        <v>0</v>
      </c>
      <c r="V434">
        <f t="shared" si="823"/>
        <v>0</v>
      </c>
      <c r="W434">
        <f t="shared" si="824"/>
        <v>0</v>
      </c>
      <c r="X434">
        <f t="shared" si="825"/>
        <v>0</v>
      </c>
      <c r="Y434">
        <f t="shared" si="826"/>
        <v>0</v>
      </c>
      <c r="Z434">
        <f t="shared" si="827"/>
        <v>0</v>
      </c>
      <c r="AA434">
        <f t="shared" si="828"/>
        <v>0</v>
      </c>
      <c r="AB434">
        <f t="shared" si="829"/>
        <v>0</v>
      </c>
      <c r="AC434">
        <f t="shared" si="830"/>
        <v>0</v>
      </c>
      <c r="AD434">
        <f t="shared" si="831"/>
        <v>0</v>
      </c>
      <c r="AE434">
        <f t="shared" si="832"/>
        <v>0</v>
      </c>
      <c r="AF434">
        <f t="shared" si="833"/>
        <v>0</v>
      </c>
      <c r="AG434">
        <f t="shared" si="834"/>
        <v>0</v>
      </c>
      <c r="AH434">
        <f t="shared" si="835"/>
        <v>0</v>
      </c>
      <c r="AI434">
        <f t="shared" si="836"/>
        <v>0</v>
      </c>
      <c r="AJ434">
        <f t="shared" si="837"/>
        <v>0</v>
      </c>
      <c r="AK434">
        <f t="shared" si="838"/>
        <v>0</v>
      </c>
      <c r="AL434">
        <f t="shared" si="839"/>
        <v>0</v>
      </c>
      <c r="AM434">
        <f t="shared" si="840"/>
        <v>0</v>
      </c>
      <c r="AN434">
        <f t="shared" si="841"/>
        <v>0</v>
      </c>
      <c r="AO434">
        <f t="shared" si="842"/>
        <v>0</v>
      </c>
      <c r="AP434">
        <f t="shared" si="843"/>
        <v>0</v>
      </c>
      <c r="AQ434">
        <f t="shared" si="844"/>
        <v>0</v>
      </c>
      <c r="AR434">
        <f t="shared" si="845"/>
        <v>0</v>
      </c>
      <c r="AS434">
        <f t="shared" si="846"/>
        <v>0</v>
      </c>
      <c r="AT434">
        <f t="shared" si="816"/>
        <v>0</v>
      </c>
      <c r="AU434">
        <f t="shared" si="847"/>
        <v>0</v>
      </c>
      <c r="AV434">
        <f t="shared" si="848"/>
        <v>0</v>
      </c>
      <c r="AW434">
        <f t="shared" si="817"/>
        <v>0</v>
      </c>
      <c r="AX434">
        <f t="shared" si="849"/>
        <v>0</v>
      </c>
      <c r="AY434">
        <f t="shared" si="850"/>
        <v>0</v>
      </c>
      <c r="AZ434">
        <f t="shared" si="851"/>
        <v>0</v>
      </c>
      <c r="BA434">
        <f t="shared" si="852"/>
        <v>0</v>
      </c>
      <c r="BB434">
        <f t="shared" si="853"/>
        <v>0</v>
      </c>
      <c r="BC434">
        <f t="shared" si="854"/>
        <v>0</v>
      </c>
      <c r="BD434">
        <f t="shared" si="855"/>
        <v>0</v>
      </c>
      <c r="BE434">
        <f t="shared" si="856"/>
        <v>0</v>
      </c>
      <c r="BF434">
        <f t="shared" si="857"/>
        <v>0</v>
      </c>
      <c r="BG434">
        <f t="shared" si="858"/>
        <v>0</v>
      </c>
      <c r="BH434">
        <f t="shared" si="859"/>
        <v>0</v>
      </c>
      <c r="BI434">
        <f t="shared" si="860"/>
        <v>0</v>
      </c>
      <c r="BJ434">
        <f t="shared" si="861"/>
        <v>0</v>
      </c>
      <c r="BK434">
        <f t="shared" si="862"/>
        <v>0</v>
      </c>
      <c r="BL434">
        <f t="shared" si="863"/>
        <v>0</v>
      </c>
      <c r="BM434">
        <f t="shared" si="864"/>
        <v>0</v>
      </c>
      <c r="BN434">
        <f t="shared" si="865"/>
        <v>0</v>
      </c>
      <c r="BO434">
        <f t="shared" si="866"/>
        <v>0</v>
      </c>
      <c r="BP434">
        <f t="shared" si="867"/>
        <v>0</v>
      </c>
      <c r="BQ434">
        <f t="shared" si="868"/>
        <v>0</v>
      </c>
      <c r="BR434">
        <f t="shared" si="869"/>
        <v>0</v>
      </c>
      <c r="BS434">
        <f t="shared" si="870"/>
        <v>0</v>
      </c>
      <c r="BT434">
        <f t="shared" si="871"/>
        <v>0</v>
      </c>
      <c r="BU434">
        <f t="shared" si="872"/>
        <v>0</v>
      </c>
      <c r="BV434">
        <f t="shared" si="873"/>
        <v>0</v>
      </c>
      <c r="BW434">
        <f t="shared" si="874"/>
        <v>0</v>
      </c>
      <c r="BX434">
        <f t="shared" si="875"/>
        <v>0</v>
      </c>
      <c r="BY434">
        <f t="shared" si="876"/>
        <v>0</v>
      </c>
      <c r="BZ434">
        <f t="shared" si="877"/>
        <v>0</v>
      </c>
      <c r="CA434">
        <f t="shared" si="878"/>
        <v>0</v>
      </c>
      <c r="CB434">
        <f t="shared" si="879"/>
        <v>0</v>
      </c>
      <c r="CC434">
        <f t="shared" si="880"/>
        <v>0</v>
      </c>
      <c r="CD434">
        <f t="shared" si="881"/>
        <v>0</v>
      </c>
      <c r="CE434">
        <f t="shared" si="882"/>
        <v>0</v>
      </c>
      <c r="CF434">
        <f t="shared" si="883"/>
        <v>0</v>
      </c>
      <c r="CG434">
        <f t="shared" si="884"/>
        <v>0</v>
      </c>
      <c r="CH434">
        <f t="shared" si="885"/>
        <v>0</v>
      </c>
      <c r="CI434">
        <f t="shared" si="886"/>
        <v>0</v>
      </c>
      <c r="CJ434">
        <f t="shared" si="887"/>
        <v>0</v>
      </c>
      <c r="CK434">
        <f t="shared" si="888"/>
        <v>0</v>
      </c>
      <c r="CL434" t="str">
        <f t="shared" si="889"/>
        <v/>
      </c>
      <c r="CM434" t="str">
        <f t="shared" si="890"/>
        <v/>
      </c>
      <c r="CN434" t="str">
        <f t="shared" si="891"/>
        <v/>
      </c>
      <c r="CO434" t="str">
        <f t="shared" si="892"/>
        <v/>
      </c>
      <c r="CP434" t="str">
        <f t="shared" si="893"/>
        <v/>
      </c>
      <c r="CQ434" t="str">
        <f t="shared" si="894"/>
        <v/>
      </c>
      <c r="CR434" t="str">
        <f t="shared" si="895"/>
        <v/>
      </c>
      <c r="CS434" t="str">
        <f t="shared" si="896"/>
        <v/>
      </c>
      <c r="CT434" t="str">
        <f t="shared" si="897"/>
        <v/>
      </c>
      <c r="CU434" t="str">
        <f t="shared" si="898"/>
        <v/>
      </c>
      <c r="CV434" t="str">
        <f t="shared" si="899"/>
        <v/>
      </c>
      <c r="CW434" t="str">
        <f t="shared" si="900"/>
        <v/>
      </c>
      <c r="CX434" t="str">
        <f t="shared" si="901"/>
        <v/>
      </c>
      <c r="CY434" t="str">
        <f t="shared" si="902"/>
        <v/>
      </c>
      <c r="CZ434" t="str">
        <f t="shared" si="903"/>
        <v/>
      </c>
      <c r="DA434" t="str">
        <f t="shared" si="904"/>
        <v/>
      </c>
      <c r="DB434" t="str">
        <f t="shared" si="905"/>
        <v/>
      </c>
      <c r="DC434" t="str">
        <f t="shared" si="906"/>
        <v/>
      </c>
      <c r="DD434" t="str">
        <f t="shared" si="907"/>
        <v/>
      </c>
      <c r="DE434" t="str">
        <f t="shared" si="908"/>
        <v/>
      </c>
      <c r="DF434" t="str">
        <f t="shared" si="909"/>
        <v/>
      </c>
      <c r="DG434" t="str">
        <f t="shared" si="910"/>
        <v/>
      </c>
      <c r="DH434" t="str">
        <f t="shared" si="911"/>
        <v/>
      </c>
      <c r="DI434" t="str">
        <f t="shared" si="912"/>
        <v/>
      </c>
      <c r="DJ434" t="str">
        <f t="shared" si="913"/>
        <v/>
      </c>
      <c r="DK434" t="str">
        <f t="shared" si="914"/>
        <v/>
      </c>
      <c r="DL434" t="str">
        <f t="shared" si="915"/>
        <v/>
      </c>
      <c r="DM434" t="str">
        <f t="shared" si="916"/>
        <v/>
      </c>
      <c r="DN434" t="str">
        <f t="shared" si="917"/>
        <v/>
      </c>
      <c r="DO434" t="str">
        <f t="shared" si="918"/>
        <v/>
      </c>
      <c r="DP434" t="str">
        <f t="shared" si="919"/>
        <v/>
      </c>
      <c r="DQ434" t="str">
        <f t="shared" si="920"/>
        <v/>
      </c>
      <c r="DR434" t="str">
        <f t="shared" si="921"/>
        <v/>
      </c>
      <c r="DS434" t="str">
        <f t="shared" si="922"/>
        <v/>
      </c>
      <c r="DT434" t="str">
        <f t="shared" si="923"/>
        <v/>
      </c>
      <c r="DU434">
        <f t="shared" si="924"/>
        <v>0</v>
      </c>
      <c r="DV434">
        <f t="shared" si="925"/>
        <v>0</v>
      </c>
      <c r="DW434">
        <f t="shared" si="926"/>
        <v>0</v>
      </c>
      <c r="DX434" t="str">
        <f t="shared" si="927"/>
        <v/>
      </c>
      <c r="DY434" t="str">
        <f t="shared" si="928"/>
        <v/>
      </c>
      <c r="DZ434" t="str">
        <f t="shared" si="929"/>
        <v/>
      </c>
      <c r="EA434" s="5">
        <f t="shared" si="930"/>
        <v>0</v>
      </c>
      <c r="EB434" s="3">
        <f t="shared" si="931"/>
        <v>0</v>
      </c>
    </row>
    <row r="435" spans="2:132" x14ac:dyDescent="0.2">
      <c r="B435" s="25">
        <v>430</v>
      </c>
      <c r="C435" s="26">
        <f>Zisk!D449</f>
        <v>0</v>
      </c>
      <c r="D435">
        <f>Zisk!E449</f>
        <v>0</v>
      </c>
      <c r="E435" s="66" t="str">
        <f t="shared" si="818"/>
        <v/>
      </c>
      <c r="F435" t="str">
        <f t="shared" si="819"/>
        <v/>
      </c>
      <c r="G435" s="66" t="str">
        <f t="shared" si="820"/>
        <v/>
      </c>
      <c r="H435" s="25"/>
      <c r="I435" s="25"/>
      <c r="J435">
        <f>VstupniParametry_SKRYT!$D$5</f>
        <v>0.02</v>
      </c>
      <c r="K435">
        <f>VstupniParametry_SKRYT!$D$6</f>
        <v>0.06</v>
      </c>
      <c r="L435">
        <f>VstupniParametry_SKRYT!$D$7</f>
        <v>0.06</v>
      </c>
      <c r="M435">
        <f>VstupniParametry_SKRYT!$D$8</f>
        <v>0.06</v>
      </c>
      <c r="N435">
        <f>VstupniParametry_SKRYT!$D$9</f>
        <v>1.7999999999999999E-2</v>
      </c>
      <c r="O435" s="27">
        <f>VstupniParametry_SKRYT!$D$10</f>
        <v>0.01</v>
      </c>
      <c r="P435" s="27">
        <f>VstupniParametry_SKRYT!$D$11</f>
        <v>0.01</v>
      </c>
      <c r="Q435" s="27">
        <f>VstupniParametry_SKRYT!$D$12</f>
        <v>0.01</v>
      </c>
      <c r="R435" s="27">
        <f>VstupniParametry_SKRYT!$D$13</f>
        <v>0.01</v>
      </c>
      <c r="S435" s="27">
        <f>VstupniParametry_SKRYT!$D$14</f>
        <v>0.01</v>
      </c>
      <c r="T435">
        <f t="shared" si="821"/>
        <v>0</v>
      </c>
      <c r="U435">
        <f t="shared" si="822"/>
        <v>0</v>
      </c>
      <c r="V435">
        <f t="shared" si="823"/>
        <v>0</v>
      </c>
      <c r="W435">
        <f t="shared" si="824"/>
        <v>0</v>
      </c>
      <c r="X435">
        <f t="shared" si="825"/>
        <v>0</v>
      </c>
      <c r="Y435">
        <f t="shared" si="826"/>
        <v>0</v>
      </c>
      <c r="Z435">
        <f t="shared" si="827"/>
        <v>0</v>
      </c>
      <c r="AA435">
        <f t="shared" si="828"/>
        <v>0</v>
      </c>
      <c r="AB435">
        <f t="shared" si="829"/>
        <v>0</v>
      </c>
      <c r="AC435">
        <f t="shared" si="830"/>
        <v>0</v>
      </c>
      <c r="AD435">
        <f t="shared" si="831"/>
        <v>0</v>
      </c>
      <c r="AE435">
        <f t="shared" si="832"/>
        <v>0</v>
      </c>
      <c r="AF435">
        <f t="shared" si="833"/>
        <v>0</v>
      </c>
      <c r="AG435">
        <f t="shared" si="834"/>
        <v>0</v>
      </c>
      <c r="AH435">
        <f t="shared" si="835"/>
        <v>0</v>
      </c>
      <c r="AI435">
        <f t="shared" si="836"/>
        <v>0</v>
      </c>
      <c r="AJ435">
        <f t="shared" si="837"/>
        <v>0</v>
      </c>
      <c r="AK435">
        <f t="shared" si="838"/>
        <v>0</v>
      </c>
      <c r="AL435">
        <f t="shared" si="839"/>
        <v>0</v>
      </c>
      <c r="AM435">
        <f t="shared" si="840"/>
        <v>0</v>
      </c>
      <c r="AN435">
        <f t="shared" si="841"/>
        <v>0</v>
      </c>
      <c r="AO435">
        <f t="shared" si="842"/>
        <v>0</v>
      </c>
      <c r="AP435">
        <f t="shared" si="843"/>
        <v>0</v>
      </c>
      <c r="AQ435">
        <f t="shared" si="844"/>
        <v>0</v>
      </c>
      <c r="AR435">
        <f t="shared" si="845"/>
        <v>0</v>
      </c>
      <c r="AS435">
        <f t="shared" si="846"/>
        <v>0</v>
      </c>
      <c r="AT435">
        <f t="shared" si="816"/>
        <v>0</v>
      </c>
      <c r="AU435">
        <f t="shared" si="847"/>
        <v>0</v>
      </c>
      <c r="AV435">
        <f t="shared" si="848"/>
        <v>0</v>
      </c>
      <c r="AW435">
        <f t="shared" si="817"/>
        <v>0</v>
      </c>
      <c r="AX435">
        <f t="shared" si="849"/>
        <v>0</v>
      </c>
      <c r="AY435">
        <f t="shared" si="850"/>
        <v>0</v>
      </c>
      <c r="AZ435">
        <f t="shared" si="851"/>
        <v>0</v>
      </c>
      <c r="BA435">
        <f t="shared" si="852"/>
        <v>0</v>
      </c>
      <c r="BB435">
        <f t="shared" si="853"/>
        <v>0</v>
      </c>
      <c r="BC435">
        <f t="shared" si="854"/>
        <v>0</v>
      </c>
      <c r="BD435">
        <f t="shared" si="855"/>
        <v>0</v>
      </c>
      <c r="BE435">
        <f t="shared" si="856"/>
        <v>0</v>
      </c>
      <c r="BF435">
        <f t="shared" si="857"/>
        <v>0</v>
      </c>
      <c r="BG435">
        <f t="shared" si="858"/>
        <v>0</v>
      </c>
      <c r="BH435">
        <f t="shared" si="859"/>
        <v>0</v>
      </c>
      <c r="BI435">
        <f t="shared" si="860"/>
        <v>0</v>
      </c>
      <c r="BJ435">
        <f t="shared" si="861"/>
        <v>0</v>
      </c>
      <c r="BK435">
        <f t="shared" si="862"/>
        <v>0</v>
      </c>
      <c r="BL435">
        <f t="shared" si="863"/>
        <v>0</v>
      </c>
      <c r="BM435">
        <f t="shared" si="864"/>
        <v>0</v>
      </c>
      <c r="BN435">
        <f t="shared" si="865"/>
        <v>0</v>
      </c>
      <c r="BO435">
        <f t="shared" si="866"/>
        <v>0</v>
      </c>
      <c r="BP435">
        <f t="shared" si="867"/>
        <v>0</v>
      </c>
      <c r="BQ435">
        <f t="shared" si="868"/>
        <v>0</v>
      </c>
      <c r="BR435">
        <f t="shared" si="869"/>
        <v>0</v>
      </c>
      <c r="BS435">
        <f t="shared" si="870"/>
        <v>0</v>
      </c>
      <c r="BT435">
        <f t="shared" si="871"/>
        <v>0</v>
      </c>
      <c r="BU435">
        <f t="shared" si="872"/>
        <v>0</v>
      </c>
      <c r="BV435">
        <f t="shared" si="873"/>
        <v>0</v>
      </c>
      <c r="BW435">
        <f t="shared" si="874"/>
        <v>0</v>
      </c>
      <c r="BX435">
        <f t="shared" si="875"/>
        <v>0</v>
      </c>
      <c r="BY435">
        <f t="shared" si="876"/>
        <v>0</v>
      </c>
      <c r="BZ435">
        <f t="shared" si="877"/>
        <v>0</v>
      </c>
      <c r="CA435">
        <f t="shared" si="878"/>
        <v>0</v>
      </c>
      <c r="CB435">
        <f t="shared" si="879"/>
        <v>0</v>
      </c>
      <c r="CC435">
        <f t="shared" si="880"/>
        <v>0</v>
      </c>
      <c r="CD435">
        <f t="shared" si="881"/>
        <v>0</v>
      </c>
      <c r="CE435">
        <f t="shared" si="882"/>
        <v>0</v>
      </c>
      <c r="CF435">
        <f t="shared" si="883"/>
        <v>0</v>
      </c>
      <c r="CG435">
        <f t="shared" si="884"/>
        <v>0</v>
      </c>
      <c r="CH435">
        <f t="shared" si="885"/>
        <v>0</v>
      </c>
      <c r="CI435">
        <f t="shared" si="886"/>
        <v>0</v>
      </c>
      <c r="CJ435">
        <f t="shared" si="887"/>
        <v>0</v>
      </c>
      <c r="CK435">
        <f t="shared" si="888"/>
        <v>0</v>
      </c>
      <c r="CL435" t="str">
        <f t="shared" si="889"/>
        <v/>
      </c>
      <c r="CM435" t="str">
        <f t="shared" si="890"/>
        <v/>
      </c>
      <c r="CN435" t="str">
        <f t="shared" si="891"/>
        <v/>
      </c>
      <c r="CO435" t="str">
        <f t="shared" si="892"/>
        <v/>
      </c>
      <c r="CP435" t="str">
        <f t="shared" si="893"/>
        <v/>
      </c>
      <c r="CQ435" t="str">
        <f t="shared" si="894"/>
        <v/>
      </c>
      <c r="CR435" t="str">
        <f t="shared" si="895"/>
        <v/>
      </c>
      <c r="CS435" t="str">
        <f t="shared" si="896"/>
        <v/>
      </c>
      <c r="CT435" t="str">
        <f t="shared" si="897"/>
        <v/>
      </c>
      <c r="CU435" t="str">
        <f t="shared" si="898"/>
        <v/>
      </c>
      <c r="CV435" t="str">
        <f t="shared" si="899"/>
        <v/>
      </c>
      <c r="CW435" t="str">
        <f t="shared" si="900"/>
        <v/>
      </c>
      <c r="CX435" t="str">
        <f t="shared" si="901"/>
        <v/>
      </c>
      <c r="CY435" t="str">
        <f t="shared" si="902"/>
        <v/>
      </c>
      <c r="CZ435" t="str">
        <f t="shared" si="903"/>
        <v/>
      </c>
      <c r="DA435" t="str">
        <f t="shared" si="904"/>
        <v/>
      </c>
      <c r="DB435" t="str">
        <f t="shared" si="905"/>
        <v/>
      </c>
      <c r="DC435" t="str">
        <f t="shared" si="906"/>
        <v/>
      </c>
      <c r="DD435" t="str">
        <f t="shared" si="907"/>
        <v/>
      </c>
      <c r="DE435" t="str">
        <f t="shared" si="908"/>
        <v/>
      </c>
      <c r="DF435" t="str">
        <f t="shared" si="909"/>
        <v/>
      </c>
      <c r="DG435" t="str">
        <f t="shared" si="910"/>
        <v/>
      </c>
      <c r="DH435" t="str">
        <f t="shared" si="911"/>
        <v/>
      </c>
      <c r="DI435" t="str">
        <f t="shared" si="912"/>
        <v/>
      </c>
      <c r="DJ435" t="str">
        <f t="shared" si="913"/>
        <v/>
      </c>
      <c r="DK435" t="str">
        <f t="shared" si="914"/>
        <v/>
      </c>
      <c r="DL435" t="str">
        <f t="shared" si="915"/>
        <v/>
      </c>
      <c r="DM435" t="str">
        <f t="shared" si="916"/>
        <v/>
      </c>
      <c r="DN435" t="str">
        <f t="shared" si="917"/>
        <v/>
      </c>
      <c r="DO435" t="str">
        <f t="shared" si="918"/>
        <v/>
      </c>
      <c r="DP435" t="str">
        <f t="shared" si="919"/>
        <v/>
      </c>
      <c r="DQ435" t="str">
        <f t="shared" si="920"/>
        <v/>
      </c>
      <c r="DR435" t="str">
        <f t="shared" si="921"/>
        <v/>
      </c>
      <c r="DS435" t="str">
        <f t="shared" si="922"/>
        <v/>
      </c>
      <c r="DT435" t="str">
        <f t="shared" si="923"/>
        <v/>
      </c>
      <c r="DU435">
        <f t="shared" si="924"/>
        <v>0</v>
      </c>
      <c r="DV435">
        <f t="shared" si="925"/>
        <v>0</v>
      </c>
      <c r="DW435">
        <f t="shared" si="926"/>
        <v>0</v>
      </c>
      <c r="DX435" t="str">
        <f t="shared" si="927"/>
        <v/>
      </c>
      <c r="DY435" t="str">
        <f t="shared" si="928"/>
        <v/>
      </c>
      <c r="DZ435" t="str">
        <f t="shared" si="929"/>
        <v/>
      </c>
      <c r="EA435" s="5">
        <f t="shared" si="930"/>
        <v>0</v>
      </c>
      <c r="EB435" s="3">
        <f t="shared" si="931"/>
        <v>0</v>
      </c>
    </row>
    <row r="436" spans="2:132" x14ac:dyDescent="0.2">
      <c r="B436">
        <v>431</v>
      </c>
      <c r="C436" s="3">
        <f>Zisk!D450</f>
        <v>0</v>
      </c>
      <c r="D436">
        <f>Zisk!E450</f>
        <v>0</v>
      </c>
      <c r="E436" s="66" t="str">
        <f t="shared" si="818"/>
        <v/>
      </c>
      <c r="F436" t="str">
        <f t="shared" si="819"/>
        <v/>
      </c>
      <c r="G436" s="66" t="str">
        <f t="shared" si="820"/>
        <v/>
      </c>
      <c r="J436">
        <f>VstupniParametry_SKRYT!$D$5</f>
        <v>0.02</v>
      </c>
      <c r="K436">
        <f>VstupniParametry_SKRYT!$D$6</f>
        <v>0.06</v>
      </c>
      <c r="L436">
        <f>VstupniParametry_SKRYT!$D$7</f>
        <v>0.06</v>
      </c>
      <c r="M436">
        <f>VstupniParametry_SKRYT!$D$8</f>
        <v>0.06</v>
      </c>
      <c r="N436">
        <f>VstupniParametry_SKRYT!$D$9</f>
        <v>1.7999999999999999E-2</v>
      </c>
      <c r="O436" s="27">
        <f>VstupniParametry_SKRYT!$D$10</f>
        <v>0.01</v>
      </c>
      <c r="P436" s="27">
        <f>VstupniParametry_SKRYT!$D$11</f>
        <v>0.01</v>
      </c>
      <c r="Q436" s="27">
        <f>VstupniParametry_SKRYT!$D$12</f>
        <v>0.01</v>
      </c>
      <c r="R436" s="27">
        <f>VstupniParametry_SKRYT!$D$13</f>
        <v>0.01</v>
      </c>
      <c r="S436" s="27">
        <f>VstupniParametry_SKRYT!$D$14</f>
        <v>0.01</v>
      </c>
      <c r="T436">
        <f t="shared" si="821"/>
        <v>0</v>
      </c>
      <c r="U436">
        <f t="shared" si="822"/>
        <v>0</v>
      </c>
      <c r="V436">
        <f t="shared" si="823"/>
        <v>0</v>
      </c>
      <c r="W436">
        <f t="shared" si="824"/>
        <v>0</v>
      </c>
      <c r="X436">
        <f t="shared" si="825"/>
        <v>0</v>
      </c>
      <c r="Y436">
        <f t="shared" si="826"/>
        <v>0</v>
      </c>
      <c r="Z436">
        <f t="shared" si="827"/>
        <v>0</v>
      </c>
      <c r="AA436">
        <f t="shared" si="828"/>
        <v>0</v>
      </c>
      <c r="AB436">
        <f t="shared" si="829"/>
        <v>0</v>
      </c>
      <c r="AC436">
        <f t="shared" si="830"/>
        <v>0</v>
      </c>
      <c r="AD436">
        <f t="shared" si="831"/>
        <v>0</v>
      </c>
      <c r="AE436">
        <f t="shared" si="832"/>
        <v>0</v>
      </c>
      <c r="AF436">
        <f t="shared" si="833"/>
        <v>0</v>
      </c>
      <c r="AG436">
        <f t="shared" si="834"/>
        <v>0</v>
      </c>
      <c r="AH436">
        <f t="shared" si="835"/>
        <v>0</v>
      </c>
      <c r="AI436">
        <f t="shared" si="836"/>
        <v>0</v>
      </c>
      <c r="AJ436">
        <f t="shared" si="837"/>
        <v>0</v>
      </c>
      <c r="AK436">
        <f t="shared" si="838"/>
        <v>0</v>
      </c>
      <c r="AL436">
        <f t="shared" si="839"/>
        <v>0</v>
      </c>
      <c r="AM436">
        <f t="shared" si="840"/>
        <v>0</v>
      </c>
      <c r="AN436">
        <f t="shared" si="841"/>
        <v>0</v>
      </c>
      <c r="AO436">
        <f t="shared" si="842"/>
        <v>0</v>
      </c>
      <c r="AP436">
        <f t="shared" si="843"/>
        <v>0</v>
      </c>
      <c r="AQ436">
        <f t="shared" si="844"/>
        <v>0</v>
      </c>
      <c r="AR436">
        <f t="shared" si="845"/>
        <v>0</v>
      </c>
      <c r="AS436">
        <f t="shared" si="846"/>
        <v>0</v>
      </c>
      <c r="AT436">
        <f t="shared" si="816"/>
        <v>0</v>
      </c>
      <c r="AU436">
        <f t="shared" si="847"/>
        <v>0</v>
      </c>
      <c r="AV436">
        <f t="shared" si="848"/>
        <v>0</v>
      </c>
      <c r="AW436">
        <f t="shared" si="817"/>
        <v>0</v>
      </c>
      <c r="AX436">
        <f t="shared" si="849"/>
        <v>0</v>
      </c>
      <c r="AY436">
        <f t="shared" si="850"/>
        <v>0</v>
      </c>
      <c r="AZ436">
        <f t="shared" si="851"/>
        <v>0</v>
      </c>
      <c r="BA436">
        <f t="shared" si="852"/>
        <v>0</v>
      </c>
      <c r="BB436">
        <f t="shared" si="853"/>
        <v>0</v>
      </c>
      <c r="BC436">
        <f t="shared" si="854"/>
        <v>0</v>
      </c>
      <c r="BD436">
        <f t="shared" si="855"/>
        <v>0</v>
      </c>
      <c r="BE436">
        <f t="shared" si="856"/>
        <v>0</v>
      </c>
      <c r="BF436">
        <f t="shared" si="857"/>
        <v>0</v>
      </c>
      <c r="BG436">
        <f t="shared" si="858"/>
        <v>0</v>
      </c>
      <c r="BH436">
        <f t="shared" si="859"/>
        <v>0</v>
      </c>
      <c r="BI436">
        <f t="shared" si="860"/>
        <v>0</v>
      </c>
      <c r="BJ436">
        <f t="shared" si="861"/>
        <v>0</v>
      </c>
      <c r="BK436">
        <f t="shared" si="862"/>
        <v>0</v>
      </c>
      <c r="BL436">
        <f t="shared" si="863"/>
        <v>0</v>
      </c>
      <c r="BM436">
        <f t="shared" si="864"/>
        <v>0</v>
      </c>
      <c r="BN436">
        <f t="shared" si="865"/>
        <v>0</v>
      </c>
      <c r="BO436">
        <f t="shared" si="866"/>
        <v>0</v>
      </c>
      <c r="BP436">
        <f t="shared" si="867"/>
        <v>0</v>
      </c>
      <c r="BQ436">
        <f t="shared" si="868"/>
        <v>0</v>
      </c>
      <c r="BR436">
        <f t="shared" si="869"/>
        <v>0</v>
      </c>
      <c r="BS436">
        <f t="shared" si="870"/>
        <v>0</v>
      </c>
      <c r="BT436">
        <f t="shared" si="871"/>
        <v>0</v>
      </c>
      <c r="BU436">
        <f t="shared" si="872"/>
        <v>0</v>
      </c>
      <c r="BV436">
        <f t="shared" si="873"/>
        <v>0</v>
      </c>
      <c r="BW436">
        <f t="shared" si="874"/>
        <v>0</v>
      </c>
      <c r="BX436">
        <f t="shared" si="875"/>
        <v>0</v>
      </c>
      <c r="BY436">
        <f t="shared" si="876"/>
        <v>0</v>
      </c>
      <c r="BZ436">
        <f t="shared" si="877"/>
        <v>0</v>
      </c>
      <c r="CA436">
        <f t="shared" si="878"/>
        <v>0</v>
      </c>
      <c r="CB436">
        <f t="shared" si="879"/>
        <v>0</v>
      </c>
      <c r="CC436">
        <f t="shared" si="880"/>
        <v>0</v>
      </c>
      <c r="CD436">
        <f t="shared" si="881"/>
        <v>0</v>
      </c>
      <c r="CE436">
        <f t="shared" si="882"/>
        <v>0</v>
      </c>
      <c r="CF436">
        <f t="shared" si="883"/>
        <v>0</v>
      </c>
      <c r="CG436">
        <f t="shared" si="884"/>
        <v>0</v>
      </c>
      <c r="CH436">
        <f t="shared" si="885"/>
        <v>0</v>
      </c>
      <c r="CI436">
        <f t="shared" si="886"/>
        <v>0</v>
      </c>
      <c r="CJ436">
        <f t="shared" si="887"/>
        <v>0</v>
      </c>
      <c r="CK436">
        <f t="shared" si="888"/>
        <v>0</v>
      </c>
      <c r="CL436" t="str">
        <f t="shared" si="889"/>
        <v/>
      </c>
      <c r="CM436" t="str">
        <f t="shared" si="890"/>
        <v/>
      </c>
      <c r="CN436" t="str">
        <f t="shared" si="891"/>
        <v/>
      </c>
      <c r="CO436" t="str">
        <f t="shared" si="892"/>
        <v/>
      </c>
      <c r="CP436" t="str">
        <f t="shared" si="893"/>
        <v/>
      </c>
      <c r="CQ436" t="str">
        <f t="shared" si="894"/>
        <v/>
      </c>
      <c r="CR436" t="str">
        <f t="shared" si="895"/>
        <v/>
      </c>
      <c r="CS436" t="str">
        <f t="shared" si="896"/>
        <v/>
      </c>
      <c r="CT436" t="str">
        <f t="shared" si="897"/>
        <v/>
      </c>
      <c r="CU436" t="str">
        <f t="shared" si="898"/>
        <v/>
      </c>
      <c r="CV436" t="str">
        <f t="shared" si="899"/>
        <v/>
      </c>
      <c r="CW436" t="str">
        <f t="shared" si="900"/>
        <v/>
      </c>
      <c r="CX436" t="str">
        <f t="shared" si="901"/>
        <v/>
      </c>
      <c r="CY436" t="str">
        <f t="shared" si="902"/>
        <v/>
      </c>
      <c r="CZ436" t="str">
        <f t="shared" si="903"/>
        <v/>
      </c>
      <c r="DA436" t="str">
        <f t="shared" si="904"/>
        <v/>
      </c>
      <c r="DB436" t="str">
        <f t="shared" si="905"/>
        <v/>
      </c>
      <c r="DC436" t="str">
        <f t="shared" si="906"/>
        <v/>
      </c>
      <c r="DD436" t="str">
        <f t="shared" si="907"/>
        <v/>
      </c>
      <c r="DE436" t="str">
        <f t="shared" si="908"/>
        <v/>
      </c>
      <c r="DF436" t="str">
        <f t="shared" si="909"/>
        <v/>
      </c>
      <c r="DG436" t="str">
        <f t="shared" si="910"/>
        <v/>
      </c>
      <c r="DH436" t="str">
        <f t="shared" si="911"/>
        <v/>
      </c>
      <c r="DI436" t="str">
        <f t="shared" si="912"/>
        <v/>
      </c>
      <c r="DJ436" t="str">
        <f t="shared" si="913"/>
        <v/>
      </c>
      <c r="DK436" t="str">
        <f t="shared" si="914"/>
        <v/>
      </c>
      <c r="DL436" t="str">
        <f t="shared" si="915"/>
        <v/>
      </c>
      <c r="DM436" t="str">
        <f t="shared" si="916"/>
        <v/>
      </c>
      <c r="DN436" t="str">
        <f t="shared" si="917"/>
        <v/>
      </c>
      <c r="DO436" t="str">
        <f t="shared" si="918"/>
        <v/>
      </c>
      <c r="DP436" t="str">
        <f t="shared" si="919"/>
        <v/>
      </c>
      <c r="DQ436" t="str">
        <f t="shared" si="920"/>
        <v/>
      </c>
      <c r="DR436" t="str">
        <f t="shared" si="921"/>
        <v/>
      </c>
      <c r="DS436" t="str">
        <f t="shared" si="922"/>
        <v/>
      </c>
      <c r="DT436" t="str">
        <f t="shared" si="923"/>
        <v/>
      </c>
      <c r="DU436">
        <f t="shared" si="924"/>
        <v>0</v>
      </c>
      <c r="DV436">
        <f t="shared" si="925"/>
        <v>0</v>
      </c>
      <c r="DW436">
        <f t="shared" si="926"/>
        <v>0</v>
      </c>
      <c r="DX436" t="str">
        <f t="shared" si="927"/>
        <v/>
      </c>
      <c r="DY436" t="str">
        <f t="shared" si="928"/>
        <v/>
      </c>
      <c r="DZ436" t="str">
        <f t="shared" si="929"/>
        <v/>
      </c>
      <c r="EA436" s="5">
        <f t="shared" si="930"/>
        <v>0</v>
      </c>
      <c r="EB436" s="3">
        <f t="shared" si="931"/>
        <v>0</v>
      </c>
    </row>
    <row r="437" spans="2:132" x14ac:dyDescent="0.2">
      <c r="B437" s="25">
        <v>432</v>
      </c>
      <c r="C437" s="26">
        <f>Zisk!D451</f>
        <v>0</v>
      </c>
      <c r="D437">
        <f>Zisk!E451</f>
        <v>0</v>
      </c>
      <c r="E437" s="66" t="str">
        <f t="shared" si="818"/>
        <v/>
      </c>
      <c r="F437" t="str">
        <f t="shared" si="819"/>
        <v/>
      </c>
      <c r="G437" s="66" t="str">
        <f t="shared" si="820"/>
        <v/>
      </c>
      <c r="H437" s="25"/>
      <c r="I437" s="25"/>
      <c r="J437">
        <f>VstupniParametry_SKRYT!$D$5</f>
        <v>0.02</v>
      </c>
      <c r="K437">
        <f>VstupniParametry_SKRYT!$D$6</f>
        <v>0.06</v>
      </c>
      <c r="L437">
        <f>VstupniParametry_SKRYT!$D$7</f>
        <v>0.06</v>
      </c>
      <c r="M437">
        <f>VstupniParametry_SKRYT!$D$8</f>
        <v>0.06</v>
      </c>
      <c r="N437">
        <f>VstupniParametry_SKRYT!$D$9</f>
        <v>1.7999999999999999E-2</v>
      </c>
      <c r="O437" s="27">
        <f>VstupniParametry_SKRYT!$D$10</f>
        <v>0.01</v>
      </c>
      <c r="P437" s="27">
        <f>VstupniParametry_SKRYT!$D$11</f>
        <v>0.01</v>
      </c>
      <c r="Q437" s="27">
        <f>VstupniParametry_SKRYT!$D$12</f>
        <v>0.01</v>
      </c>
      <c r="R437" s="27">
        <f>VstupniParametry_SKRYT!$D$13</f>
        <v>0.01</v>
      </c>
      <c r="S437" s="27">
        <f>VstupniParametry_SKRYT!$D$14</f>
        <v>0.01</v>
      </c>
      <c r="T437">
        <f t="shared" si="821"/>
        <v>0</v>
      </c>
      <c r="U437">
        <f t="shared" si="822"/>
        <v>0</v>
      </c>
      <c r="V437">
        <f t="shared" si="823"/>
        <v>0</v>
      </c>
      <c r="W437">
        <f t="shared" si="824"/>
        <v>0</v>
      </c>
      <c r="X437">
        <f t="shared" si="825"/>
        <v>0</v>
      </c>
      <c r="Y437">
        <f t="shared" si="826"/>
        <v>0</v>
      </c>
      <c r="Z437">
        <f t="shared" si="827"/>
        <v>0</v>
      </c>
      <c r="AA437">
        <f t="shared" si="828"/>
        <v>0</v>
      </c>
      <c r="AB437">
        <f t="shared" si="829"/>
        <v>0</v>
      </c>
      <c r="AC437">
        <f t="shared" si="830"/>
        <v>0</v>
      </c>
      <c r="AD437">
        <f t="shared" si="831"/>
        <v>0</v>
      </c>
      <c r="AE437">
        <f t="shared" si="832"/>
        <v>0</v>
      </c>
      <c r="AF437">
        <f t="shared" si="833"/>
        <v>0</v>
      </c>
      <c r="AG437">
        <f t="shared" si="834"/>
        <v>0</v>
      </c>
      <c r="AH437">
        <f t="shared" si="835"/>
        <v>0</v>
      </c>
      <c r="AI437">
        <f t="shared" si="836"/>
        <v>0</v>
      </c>
      <c r="AJ437">
        <f t="shared" si="837"/>
        <v>0</v>
      </c>
      <c r="AK437">
        <f t="shared" si="838"/>
        <v>0</v>
      </c>
      <c r="AL437">
        <f t="shared" si="839"/>
        <v>0</v>
      </c>
      <c r="AM437">
        <f t="shared" si="840"/>
        <v>0</v>
      </c>
      <c r="AN437">
        <f t="shared" si="841"/>
        <v>0</v>
      </c>
      <c r="AO437">
        <f t="shared" si="842"/>
        <v>0</v>
      </c>
      <c r="AP437">
        <f t="shared" si="843"/>
        <v>0</v>
      </c>
      <c r="AQ437">
        <f t="shared" si="844"/>
        <v>0</v>
      </c>
      <c r="AR437">
        <f t="shared" si="845"/>
        <v>0</v>
      </c>
      <c r="AS437">
        <f t="shared" si="846"/>
        <v>0</v>
      </c>
      <c r="AT437">
        <f t="shared" si="816"/>
        <v>0</v>
      </c>
      <c r="AU437">
        <f t="shared" si="847"/>
        <v>0</v>
      </c>
      <c r="AV437">
        <f t="shared" si="848"/>
        <v>0</v>
      </c>
      <c r="AW437">
        <f t="shared" si="817"/>
        <v>0</v>
      </c>
      <c r="AX437">
        <f t="shared" si="849"/>
        <v>0</v>
      </c>
      <c r="AY437">
        <f t="shared" si="850"/>
        <v>0</v>
      </c>
      <c r="AZ437">
        <f t="shared" si="851"/>
        <v>0</v>
      </c>
      <c r="BA437">
        <f t="shared" si="852"/>
        <v>0</v>
      </c>
      <c r="BB437">
        <f t="shared" si="853"/>
        <v>0</v>
      </c>
      <c r="BC437">
        <f t="shared" si="854"/>
        <v>0</v>
      </c>
      <c r="BD437">
        <f t="shared" si="855"/>
        <v>0</v>
      </c>
      <c r="BE437">
        <f t="shared" si="856"/>
        <v>0</v>
      </c>
      <c r="BF437">
        <f t="shared" si="857"/>
        <v>0</v>
      </c>
      <c r="BG437">
        <f t="shared" si="858"/>
        <v>0</v>
      </c>
      <c r="BH437">
        <f t="shared" si="859"/>
        <v>0</v>
      </c>
      <c r="BI437">
        <f t="shared" si="860"/>
        <v>0</v>
      </c>
      <c r="BJ437">
        <f t="shared" si="861"/>
        <v>0</v>
      </c>
      <c r="BK437">
        <f t="shared" si="862"/>
        <v>0</v>
      </c>
      <c r="BL437">
        <f t="shared" si="863"/>
        <v>0</v>
      </c>
      <c r="BM437">
        <f t="shared" si="864"/>
        <v>0</v>
      </c>
      <c r="BN437">
        <f t="shared" si="865"/>
        <v>0</v>
      </c>
      <c r="BO437">
        <f t="shared" si="866"/>
        <v>0</v>
      </c>
      <c r="BP437">
        <f t="shared" si="867"/>
        <v>0</v>
      </c>
      <c r="BQ437">
        <f t="shared" si="868"/>
        <v>0</v>
      </c>
      <c r="BR437">
        <f t="shared" si="869"/>
        <v>0</v>
      </c>
      <c r="BS437">
        <f t="shared" si="870"/>
        <v>0</v>
      </c>
      <c r="BT437">
        <f t="shared" si="871"/>
        <v>0</v>
      </c>
      <c r="BU437">
        <f t="shared" si="872"/>
        <v>0</v>
      </c>
      <c r="BV437">
        <f t="shared" si="873"/>
        <v>0</v>
      </c>
      <c r="BW437">
        <f t="shared" si="874"/>
        <v>0</v>
      </c>
      <c r="BX437">
        <f t="shared" si="875"/>
        <v>0</v>
      </c>
      <c r="BY437">
        <f t="shared" si="876"/>
        <v>0</v>
      </c>
      <c r="BZ437">
        <f t="shared" si="877"/>
        <v>0</v>
      </c>
      <c r="CA437">
        <f t="shared" si="878"/>
        <v>0</v>
      </c>
      <c r="CB437">
        <f t="shared" si="879"/>
        <v>0</v>
      </c>
      <c r="CC437">
        <f t="shared" si="880"/>
        <v>0</v>
      </c>
      <c r="CD437">
        <f t="shared" si="881"/>
        <v>0</v>
      </c>
      <c r="CE437">
        <f t="shared" si="882"/>
        <v>0</v>
      </c>
      <c r="CF437">
        <f t="shared" si="883"/>
        <v>0</v>
      </c>
      <c r="CG437">
        <f t="shared" si="884"/>
        <v>0</v>
      </c>
      <c r="CH437">
        <f t="shared" si="885"/>
        <v>0</v>
      </c>
      <c r="CI437">
        <f t="shared" si="886"/>
        <v>0</v>
      </c>
      <c r="CJ437">
        <f t="shared" si="887"/>
        <v>0</v>
      </c>
      <c r="CK437">
        <f t="shared" si="888"/>
        <v>0</v>
      </c>
      <c r="CL437" t="str">
        <f t="shared" si="889"/>
        <v/>
      </c>
      <c r="CM437" t="str">
        <f t="shared" si="890"/>
        <v/>
      </c>
      <c r="CN437" t="str">
        <f t="shared" si="891"/>
        <v/>
      </c>
      <c r="CO437" t="str">
        <f t="shared" si="892"/>
        <v/>
      </c>
      <c r="CP437" t="str">
        <f t="shared" si="893"/>
        <v/>
      </c>
      <c r="CQ437" t="str">
        <f t="shared" si="894"/>
        <v/>
      </c>
      <c r="CR437" t="str">
        <f t="shared" si="895"/>
        <v/>
      </c>
      <c r="CS437" t="str">
        <f t="shared" si="896"/>
        <v/>
      </c>
      <c r="CT437" t="str">
        <f t="shared" si="897"/>
        <v/>
      </c>
      <c r="CU437" t="str">
        <f t="shared" si="898"/>
        <v/>
      </c>
      <c r="CV437" t="str">
        <f t="shared" si="899"/>
        <v/>
      </c>
      <c r="CW437" t="str">
        <f t="shared" si="900"/>
        <v/>
      </c>
      <c r="CX437" t="str">
        <f t="shared" si="901"/>
        <v/>
      </c>
      <c r="CY437" t="str">
        <f t="shared" si="902"/>
        <v/>
      </c>
      <c r="CZ437" t="str">
        <f t="shared" si="903"/>
        <v/>
      </c>
      <c r="DA437" t="str">
        <f t="shared" si="904"/>
        <v/>
      </c>
      <c r="DB437" t="str">
        <f t="shared" si="905"/>
        <v/>
      </c>
      <c r="DC437" t="str">
        <f t="shared" si="906"/>
        <v/>
      </c>
      <c r="DD437" t="str">
        <f t="shared" si="907"/>
        <v/>
      </c>
      <c r="DE437" t="str">
        <f t="shared" si="908"/>
        <v/>
      </c>
      <c r="DF437" t="str">
        <f t="shared" si="909"/>
        <v/>
      </c>
      <c r="DG437" t="str">
        <f t="shared" si="910"/>
        <v/>
      </c>
      <c r="DH437" t="str">
        <f t="shared" si="911"/>
        <v/>
      </c>
      <c r="DI437" t="str">
        <f t="shared" si="912"/>
        <v/>
      </c>
      <c r="DJ437" t="str">
        <f t="shared" si="913"/>
        <v/>
      </c>
      <c r="DK437" t="str">
        <f t="shared" si="914"/>
        <v/>
      </c>
      <c r="DL437" t="str">
        <f t="shared" si="915"/>
        <v/>
      </c>
      <c r="DM437" t="str">
        <f t="shared" si="916"/>
        <v/>
      </c>
      <c r="DN437" t="str">
        <f t="shared" si="917"/>
        <v/>
      </c>
      <c r="DO437" t="str">
        <f t="shared" si="918"/>
        <v/>
      </c>
      <c r="DP437" t="str">
        <f t="shared" si="919"/>
        <v/>
      </c>
      <c r="DQ437" t="str">
        <f t="shared" si="920"/>
        <v/>
      </c>
      <c r="DR437" t="str">
        <f t="shared" si="921"/>
        <v/>
      </c>
      <c r="DS437" t="str">
        <f t="shared" si="922"/>
        <v/>
      </c>
      <c r="DT437" t="str">
        <f t="shared" si="923"/>
        <v/>
      </c>
      <c r="DU437">
        <f t="shared" si="924"/>
        <v>0</v>
      </c>
      <c r="DV437">
        <f t="shared" si="925"/>
        <v>0</v>
      </c>
      <c r="DW437">
        <f t="shared" si="926"/>
        <v>0</v>
      </c>
      <c r="DX437" t="str">
        <f t="shared" si="927"/>
        <v/>
      </c>
      <c r="DY437" t="str">
        <f t="shared" si="928"/>
        <v/>
      </c>
      <c r="DZ437" t="str">
        <f t="shared" si="929"/>
        <v/>
      </c>
      <c r="EA437" s="5">
        <f t="shared" si="930"/>
        <v>0</v>
      </c>
      <c r="EB437" s="3">
        <f t="shared" si="931"/>
        <v>0</v>
      </c>
    </row>
    <row r="438" spans="2:132" x14ac:dyDescent="0.2">
      <c r="B438">
        <v>433</v>
      </c>
      <c r="C438" s="3">
        <f>Zisk!D452</f>
        <v>0</v>
      </c>
      <c r="D438">
        <f>Zisk!E452</f>
        <v>0</v>
      </c>
      <c r="E438" s="66" t="str">
        <f t="shared" si="818"/>
        <v/>
      </c>
      <c r="F438" t="str">
        <f t="shared" si="819"/>
        <v/>
      </c>
      <c r="G438" s="66" t="str">
        <f t="shared" si="820"/>
        <v/>
      </c>
      <c r="J438">
        <f>VstupniParametry_SKRYT!$D$5</f>
        <v>0.02</v>
      </c>
      <c r="K438">
        <f>VstupniParametry_SKRYT!$D$6</f>
        <v>0.06</v>
      </c>
      <c r="L438">
        <f>VstupniParametry_SKRYT!$D$7</f>
        <v>0.06</v>
      </c>
      <c r="M438">
        <f>VstupniParametry_SKRYT!$D$8</f>
        <v>0.06</v>
      </c>
      <c r="N438">
        <f>VstupniParametry_SKRYT!$D$9</f>
        <v>1.7999999999999999E-2</v>
      </c>
      <c r="O438" s="27">
        <f>VstupniParametry_SKRYT!$D$10</f>
        <v>0.01</v>
      </c>
      <c r="P438" s="27">
        <f>VstupniParametry_SKRYT!$D$11</f>
        <v>0.01</v>
      </c>
      <c r="Q438" s="27">
        <f>VstupniParametry_SKRYT!$D$12</f>
        <v>0.01</v>
      </c>
      <c r="R438" s="27">
        <f>VstupniParametry_SKRYT!$D$13</f>
        <v>0.01</v>
      </c>
      <c r="S438" s="27">
        <f>VstupniParametry_SKRYT!$D$14</f>
        <v>0.01</v>
      </c>
      <c r="T438">
        <f t="shared" si="821"/>
        <v>0</v>
      </c>
      <c r="U438">
        <f t="shared" si="822"/>
        <v>0</v>
      </c>
      <c r="V438">
        <f t="shared" si="823"/>
        <v>0</v>
      </c>
      <c r="W438">
        <f t="shared" si="824"/>
        <v>0</v>
      </c>
      <c r="X438">
        <f t="shared" si="825"/>
        <v>0</v>
      </c>
      <c r="Y438">
        <f t="shared" si="826"/>
        <v>0</v>
      </c>
      <c r="Z438">
        <f t="shared" si="827"/>
        <v>0</v>
      </c>
      <c r="AA438">
        <f t="shared" si="828"/>
        <v>0</v>
      </c>
      <c r="AB438">
        <f t="shared" si="829"/>
        <v>0</v>
      </c>
      <c r="AC438">
        <f t="shared" si="830"/>
        <v>0</v>
      </c>
      <c r="AD438">
        <f t="shared" si="831"/>
        <v>0</v>
      </c>
      <c r="AE438">
        <f t="shared" si="832"/>
        <v>0</v>
      </c>
      <c r="AF438">
        <f t="shared" si="833"/>
        <v>0</v>
      </c>
      <c r="AG438">
        <f t="shared" si="834"/>
        <v>0</v>
      </c>
      <c r="AH438">
        <f t="shared" si="835"/>
        <v>0</v>
      </c>
      <c r="AI438">
        <f t="shared" si="836"/>
        <v>0</v>
      </c>
      <c r="AJ438">
        <f t="shared" si="837"/>
        <v>0</v>
      </c>
      <c r="AK438">
        <f t="shared" si="838"/>
        <v>0</v>
      </c>
      <c r="AL438">
        <f t="shared" si="839"/>
        <v>0</v>
      </c>
      <c r="AM438">
        <f t="shared" si="840"/>
        <v>0</v>
      </c>
      <c r="AN438">
        <f t="shared" si="841"/>
        <v>0</v>
      </c>
      <c r="AO438">
        <f t="shared" si="842"/>
        <v>0</v>
      </c>
      <c r="AP438">
        <f t="shared" si="843"/>
        <v>0</v>
      </c>
      <c r="AQ438">
        <f t="shared" si="844"/>
        <v>0</v>
      </c>
      <c r="AR438">
        <f t="shared" si="845"/>
        <v>0</v>
      </c>
      <c r="AS438">
        <f t="shared" si="846"/>
        <v>0</v>
      </c>
      <c r="AT438">
        <f t="shared" si="816"/>
        <v>0</v>
      </c>
      <c r="AU438">
        <f t="shared" si="847"/>
        <v>0</v>
      </c>
      <c r="AV438">
        <f t="shared" si="848"/>
        <v>0</v>
      </c>
      <c r="AW438">
        <f t="shared" si="817"/>
        <v>0</v>
      </c>
      <c r="AX438">
        <f t="shared" si="849"/>
        <v>0</v>
      </c>
      <c r="AY438">
        <f t="shared" si="850"/>
        <v>0</v>
      </c>
      <c r="AZ438">
        <f t="shared" si="851"/>
        <v>0</v>
      </c>
      <c r="BA438">
        <f t="shared" si="852"/>
        <v>0</v>
      </c>
      <c r="BB438">
        <f t="shared" si="853"/>
        <v>0</v>
      </c>
      <c r="BC438">
        <f t="shared" si="854"/>
        <v>0</v>
      </c>
      <c r="BD438">
        <f t="shared" si="855"/>
        <v>0</v>
      </c>
      <c r="BE438">
        <f t="shared" si="856"/>
        <v>0</v>
      </c>
      <c r="BF438">
        <f t="shared" si="857"/>
        <v>0</v>
      </c>
      <c r="BG438">
        <f t="shared" si="858"/>
        <v>0</v>
      </c>
      <c r="BH438">
        <f t="shared" si="859"/>
        <v>0</v>
      </c>
      <c r="BI438">
        <f t="shared" si="860"/>
        <v>0</v>
      </c>
      <c r="BJ438">
        <f t="shared" si="861"/>
        <v>0</v>
      </c>
      <c r="BK438">
        <f t="shared" si="862"/>
        <v>0</v>
      </c>
      <c r="BL438">
        <f t="shared" si="863"/>
        <v>0</v>
      </c>
      <c r="BM438">
        <f t="shared" si="864"/>
        <v>0</v>
      </c>
      <c r="BN438">
        <f t="shared" si="865"/>
        <v>0</v>
      </c>
      <c r="BO438">
        <f t="shared" si="866"/>
        <v>0</v>
      </c>
      <c r="BP438">
        <f t="shared" si="867"/>
        <v>0</v>
      </c>
      <c r="BQ438">
        <f t="shared" si="868"/>
        <v>0</v>
      </c>
      <c r="BR438">
        <f t="shared" si="869"/>
        <v>0</v>
      </c>
      <c r="BS438">
        <f t="shared" si="870"/>
        <v>0</v>
      </c>
      <c r="BT438">
        <f t="shared" si="871"/>
        <v>0</v>
      </c>
      <c r="BU438">
        <f t="shared" si="872"/>
        <v>0</v>
      </c>
      <c r="BV438">
        <f t="shared" si="873"/>
        <v>0</v>
      </c>
      <c r="BW438">
        <f t="shared" si="874"/>
        <v>0</v>
      </c>
      <c r="BX438">
        <f t="shared" si="875"/>
        <v>0</v>
      </c>
      <c r="BY438">
        <f t="shared" si="876"/>
        <v>0</v>
      </c>
      <c r="BZ438">
        <f t="shared" si="877"/>
        <v>0</v>
      </c>
      <c r="CA438">
        <f t="shared" si="878"/>
        <v>0</v>
      </c>
      <c r="CB438">
        <f t="shared" si="879"/>
        <v>0</v>
      </c>
      <c r="CC438">
        <f t="shared" si="880"/>
        <v>0</v>
      </c>
      <c r="CD438">
        <f t="shared" si="881"/>
        <v>0</v>
      </c>
      <c r="CE438">
        <f t="shared" si="882"/>
        <v>0</v>
      </c>
      <c r="CF438">
        <f t="shared" si="883"/>
        <v>0</v>
      </c>
      <c r="CG438">
        <f t="shared" si="884"/>
        <v>0</v>
      </c>
      <c r="CH438">
        <f t="shared" si="885"/>
        <v>0</v>
      </c>
      <c r="CI438">
        <f t="shared" si="886"/>
        <v>0</v>
      </c>
      <c r="CJ438">
        <f t="shared" si="887"/>
        <v>0</v>
      </c>
      <c r="CK438">
        <f t="shared" si="888"/>
        <v>0</v>
      </c>
      <c r="CL438" t="str">
        <f t="shared" si="889"/>
        <v/>
      </c>
      <c r="CM438" t="str">
        <f t="shared" si="890"/>
        <v/>
      </c>
      <c r="CN438" t="str">
        <f t="shared" si="891"/>
        <v/>
      </c>
      <c r="CO438" t="str">
        <f t="shared" si="892"/>
        <v/>
      </c>
      <c r="CP438" t="str">
        <f t="shared" si="893"/>
        <v/>
      </c>
      <c r="CQ438" t="str">
        <f t="shared" si="894"/>
        <v/>
      </c>
      <c r="CR438" t="str">
        <f t="shared" si="895"/>
        <v/>
      </c>
      <c r="CS438" t="str">
        <f t="shared" si="896"/>
        <v/>
      </c>
      <c r="CT438" t="str">
        <f t="shared" si="897"/>
        <v/>
      </c>
      <c r="CU438" t="str">
        <f t="shared" si="898"/>
        <v/>
      </c>
      <c r="CV438" t="str">
        <f t="shared" si="899"/>
        <v/>
      </c>
      <c r="CW438" t="str">
        <f t="shared" si="900"/>
        <v/>
      </c>
      <c r="CX438" t="str">
        <f t="shared" si="901"/>
        <v/>
      </c>
      <c r="CY438" t="str">
        <f t="shared" si="902"/>
        <v/>
      </c>
      <c r="CZ438" t="str">
        <f t="shared" si="903"/>
        <v/>
      </c>
      <c r="DA438" t="str">
        <f t="shared" si="904"/>
        <v/>
      </c>
      <c r="DB438" t="str">
        <f t="shared" si="905"/>
        <v/>
      </c>
      <c r="DC438" t="str">
        <f t="shared" si="906"/>
        <v/>
      </c>
      <c r="DD438" t="str">
        <f t="shared" si="907"/>
        <v/>
      </c>
      <c r="DE438" t="str">
        <f t="shared" si="908"/>
        <v/>
      </c>
      <c r="DF438" t="str">
        <f t="shared" si="909"/>
        <v/>
      </c>
      <c r="DG438" t="str">
        <f t="shared" si="910"/>
        <v/>
      </c>
      <c r="DH438" t="str">
        <f t="shared" si="911"/>
        <v/>
      </c>
      <c r="DI438" t="str">
        <f t="shared" si="912"/>
        <v/>
      </c>
      <c r="DJ438" t="str">
        <f t="shared" si="913"/>
        <v/>
      </c>
      <c r="DK438" t="str">
        <f t="shared" si="914"/>
        <v/>
      </c>
      <c r="DL438" t="str">
        <f t="shared" si="915"/>
        <v/>
      </c>
      <c r="DM438" t="str">
        <f t="shared" si="916"/>
        <v/>
      </c>
      <c r="DN438" t="str">
        <f t="shared" si="917"/>
        <v/>
      </c>
      <c r="DO438" t="str">
        <f t="shared" si="918"/>
        <v/>
      </c>
      <c r="DP438" t="str">
        <f t="shared" si="919"/>
        <v/>
      </c>
      <c r="DQ438" t="str">
        <f t="shared" si="920"/>
        <v/>
      </c>
      <c r="DR438" t="str">
        <f t="shared" si="921"/>
        <v/>
      </c>
      <c r="DS438" t="str">
        <f t="shared" si="922"/>
        <v/>
      </c>
      <c r="DT438" t="str">
        <f t="shared" si="923"/>
        <v/>
      </c>
      <c r="DU438">
        <f t="shared" si="924"/>
        <v>0</v>
      </c>
      <c r="DV438">
        <f t="shared" si="925"/>
        <v>0</v>
      </c>
      <c r="DW438">
        <f t="shared" si="926"/>
        <v>0</v>
      </c>
      <c r="DX438" t="str">
        <f t="shared" si="927"/>
        <v/>
      </c>
      <c r="DY438" t="str">
        <f t="shared" si="928"/>
        <v/>
      </c>
      <c r="DZ438" t="str">
        <f t="shared" si="929"/>
        <v/>
      </c>
      <c r="EA438" s="5">
        <f t="shared" si="930"/>
        <v>0</v>
      </c>
      <c r="EB438" s="3">
        <f t="shared" si="931"/>
        <v>0</v>
      </c>
    </row>
    <row r="439" spans="2:132" x14ac:dyDescent="0.2">
      <c r="B439" s="25">
        <v>434</v>
      </c>
      <c r="C439" s="26">
        <f>Zisk!D453</f>
        <v>0</v>
      </c>
      <c r="D439">
        <f>Zisk!E453</f>
        <v>0</v>
      </c>
      <c r="E439" s="66" t="str">
        <f t="shared" si="818"/>
        <v/>
      </c>
      <c r="F439" t="str">
        <f t="shared" si="819"/>
        <v/>
      </c>
      <c r="G439" s="66" t="str">
        <f t="shared" si="820"/>
        <v/>
      </c>
      <c r="H439" s="25"/>
      <c r="I439" s="25"/>
      <c r="J439">
        <f>VstupniParametry_SKRYT!$D$5</f>
        <v>0.02</v>
      </c>
      <c r="K439">
        <f>VstupniParametry_SKRYT!$D$6</f>
        <v>0.06</v>
      </c>
      <c r="L439">
        <f>VstupniParametry_SKRYT!$D$7</f>
        <v>0.06</v>
      </c>
      <c r="M439">
        <f>VstupniParametry_SKRYT!$D$8</f>
        <v>0.06</v>
      </c>
      <c r="N439">
        <f>VstupniParametry_SKRYT!$D$9</f>
        <v>1.7999999999999999E-2</v>
      </c>
      <c r="O439" s="27">
        <f>VstupniParametry_SKRYT!$D$10</f>
        <v>0.01</v>
      </c>
      <c r="P439" s="27">
        <f>VstupniParametry_SKRYT!$D$11</f>
        <v>0.01</v>
      </c>
      <c r="Q439" s="27">
        <f>VstupniParametry_SKRYT!$D$12</f>
        <v>0.01</v>
      </c>
      <c r="R439" s="27">
        <f>VstupniParametry_SKRYT!$D$13</f>
        <v>0.01</v>
      </c>
      <c r="S439" s="27">
        <f>VstupniParametry_SKRYT!$D$14</f>
        <v>0.01</v>
      </c>
      <c r="T439">
        <f t="shared" si="821"/>
        <v>0</v>
      </c>
      <c r="U439">
        <f t="shared" si="822"/>
        <v>0</v>
      </c>
      <c r="V439">
        <f t="shared" si="823"/>
        <v>0</v>
      </c>
      <c r="W439">
        <f t="shared" si="824"/>
        <v>0</v>
      </c>
      <c r="X439">
        <f t="shared" si="825"/>
        <v>0</v>
      </c>
      <c r="Y439">
        <f t="shared" si="826"/>
        <v>0</v>
      </c>
      <c r="Z439">
        <f t="shared" si="827"/>
        <v>0</v>
      </c>
      <c r="AA439">
        <f t="shared" si="828"/>
        <v>0</v>
      </c>
      <c r="AB439">
        <f t="shared" si="829"/>
        <v>0</v>
      </c>
      <c r="AC439">
        <f t="shared" si="830"/>
        <v>0</v>
      </c>
      <c r="AD439">
        <f t="shared" si="831"/>
        <v>0</v>
      </c>
      <c r="AE439">
        <f t="shared" si="832"/>
        <v>0</v>
      </c>
      <c r="AF439">
        <f t="shared" si="833"/>
        <v>0</v>
      </c>
      <c r="AG439">
        <f t="shared" si="834"/>
        <v>0</v>
      </c>
      <c r="AH439">
        <f t="shared" si="835"/>
        <v>0</v>
      </c>
      <c r="AI439">
        <f t="shared" si="836"/>
        <v>0</v>
      </c>
      <c r="AJ439">
        <f t="shared" si="837"/>
        <v>0</v>
      </c>
      <c r="AK439">
        <f t="shared" si="838"/>
        <v>0</v>
      </c>
      <c r="AL439">
        <f t="shared" si="839"/>
        <v>0</v>
      </c>
      <c r="AM439">
        <f t="shared" si="840"/>
        <v>0</v>
      </c>
      <c r="AN439">
        <f t="shared" si="841"/>
        <v>0</v>
      </c>
      <c r="AO439">
        <f t="shared" si="842"/>
        <v>0</v>
      </c>
      <c r="AP439">
        <f t="shared" si="843"/>
        <v>0</v>
      </c>
      <c r="AQ439">
        <f t="shared" si="844"/>
        <v>0</v>
      </c>
      <c r="AR439">
        <f t="shared" si="845"/>
        <v>0</v>
      </c>
      <c r="AS439">
        <f t="shared" si="846"/>
        <v>0</v>
      </c>
      <c r="AT439">
        <f t="shared" si="816"/>
        <v>0</v>
      </c>
      <c r="AU439">
        <f t="shared" si="847"/>
        <v>0</v>
      </c>
      <c r="AV439">
        <f t="shared" si="848"/>
        <v>0</v>
      </c>
      <c r="AW439">
        <f t="shared" si="817"/>
        <v>0</v>
      </c>
      <c r="AX439">
        <f t="shared" si="849"/>
        <v>0</v>
      </c>
      <c r="AY439">
        <f t="shared" si="850"/>
        <v>0</v>
      </c>
      <c r="AZ439">
        <f t="shared" si="851"/>
        <v>0</v>
      </c>
      <c r="BA439">
        <f t="shared" si="852"/>
        <v>0</v>
      </c>
      <c r="BB439">
        <f t="shared" si="853"/>
        <v>0</v>
      </c>
      <c r="BC439">
        <f t="shared" si="854"/>
        <v>0</v>
      </c>
      <c r="BD439">
        <f t="shared" si="855"/>
        <v>0</v>
      </c>
      <c r="BE439">
        <f t="shared" si="856"/>
        <v>0</v>
      </c>
      <c r="BF439">
        <f t="shared" si="857"/>
        <v>0</v>
      </c>
      <c r="BG439">
        <f t="shared" si="858"/>
        <v>0</v>
      </c>
      <c r="BH439">
        <f t="shared" si="859"/>
        <v>0</v>
      </c>
      <c r="BI439">
        <f t="shared" si="860"/>
        <v>0</v>
      </c>
      <c r="BJ439">
        <f t="shared" si="861"/>
        <v>0</v>
      </c>
      <c r="BK439">
        <f t="shared" si="862"/>
        <v>0</v>
      </c>
      <c r="BL439">
        <f t="shared" si="863"/>
        <v>0</v>
      </c>
      <c r="BM439">
        <f t="shared" si="864"/>
        <v>0</v>
      </c>
      <c r="BN439">
        <f t="shared" si="865"/>
        <v>0</v>
      </c>
      <c r="BO439">
        <f t="shared" si="866"/>
        <v>0</v>
      </c>
      <c r="BP439">
        <f t="shared" si="867"/>
        <v>0</v>
      </c>
      <c r="BQ439">
        <f t="shared" si="868"/>
        <v>0</v>
      </c>
      <c r="BR439">
        <f t="shared" si="869"/>
        <v>0</v>
      </c>
      <c r="BS439">
        <f t="shared" si="870"/>
        <v>0</v>
      </c>
      <c r="BT439">
        <f t="shared" si="871"/>
        <v>0</v>
      </c>
      <c r="BU439">
        <f t="shared" si="872"/>
        <v>0</v>
      </c>
      <c r="BV439">
        <f t="shared" si="873"/>
        <v>0</v>
      </c>
      <c r="BW439">
        <f t="shared" si="874"/>
        <v>0</v>
      </c>
      <c r="BX439">
        <f t="shared" si="875"/>
        <v>0</v>
      </c>
      <c r="BY439">
        <f t="shared" si="876"/>
        <v>0</v>
      </c>
      <c r="BZ439">
        <f t="shared" si="877"/>
        <v>0</v>
      </c>
      <c r="CA439">
        <f t="shared" si="878"/>
        <v>0</v>
      </c>
      <c r="CB439">
        <f t="shared" si="879"/>
        <v>0</v>
      </c>
      <c r="CC439">
        <f t="shared" si="880"/>
        <v>0</v>
      </c>
      <c r="CD439">
        <f t="shared" si="881"/>
        <v>0</v>
      </c>
      <c r="CE439">
        <f t="shared" si="882"/>
        <v>0</v>
      </c>
      <c r="CF439">
        <f t="shared" si="883"/>
        <v>0</v>
      </c>
      <c r="CG439">
        <f t="shared" si="884"/>
        <v>0</v>
      </c>
      <c r="CH439">
        <f t="shared" si="885"/>
        <v>0</v>
      </c>
      <c r="CI439">
        <f t="shared" si="886"/>
        <v>0</v>
      </c>
      <c r="CJ439">
        <f t="shared" si="887"/>
        <v>0</v>
      </c>
      <c r="CK439">
        <f t="shared" si="888"/>
        <v>0</v>
      </c>
      <c r="CL439" t="str">
        <f t="shared" si="889"/>
        <v/>
      </c>
      <c r="CM439" t="str">
        <f t="shared" si="890"/>
        <v/>
      </c>
      <c r="CN439" t="str">
        <f t="shared" si="891"/>
        <v/>
      </c>
      <c r="CO439" t="str">
        <f t="shared" si="892"/>
        <v/>
      </c>
      <c r="CP439" t="str">
        <f t="shared" si="893"/>
        <v/>
      </c>
      <c r="CQ439" t="str">
        <f t="shared" si="894"/>
        <v/>
      </c>
      <c r="CR439" t="str">
        <f t="shared" si="895"/>
        <v/>
      </c>
      <c r="CS439" t="str">
        <f t="shared" si="896"/>
        <v/>
      </c>
      <c r="CT439" t="str">
        <f t="shared" si="897"/>
        <v/>
      </c>
      <c r="CU439" t="str">
        <f t="shared" si="898"/>
        <v/>
      </c>
      <c r="CV439" t="str">
        <f t="shared" si="899"/>
        <v/>
      </c>
      <c r="CW439" t="str">
        <f t="shared" si="900"/>
        <v/>
      </c>
      <c r="CX439" t="str">
        <f t="shared" si="901"/>
        <v/>
      </c>
      <c r="CY439" t="str">
        <f t="shared" si="902"/>
        <v/>
      </c>
      <c r="CZ439" t="str">
        <f t="shared" si="903"/>
        <v/>
      </c>
      <c r="DA439" t="str">
        <f t="shared" si="904"/>
        <v/>
      </c>
      <c r="DB439" t="str">
        <f t="shared" si="905"/>
        <v/>
      </c>
      <c r="DC439" t="str">
        <f t="shared" si="906"/>
        <v/>
      </c>
      <c r="DD439" t="str">
        <f t="shared" si="907"/>
        <v/>
      </c>
      <c r="DE439" t="str">
        <f t="shared" si="908"/>
        <v/>
      </c>
      <c r="DF439" t="str">
        <f t="shared" si="909"/>
        <v/>
      </c>
      <c r="DG439" t="str">
        <f t="shared" si="910"/>
        <v/>
      </c>
      <c r="DH439" t="str">
        <f t="shared" si="911"/>
        <v/>
      </c>
      <c r="DI439" t="str">
        <f t="shared" si="912"/>
        <v/>
      </c>
      <c r="DJ439" t="str">
        <f t="shared" si="913"/>
        <v/>
      </c>
      <c r="DK439" t="str">
        <f t="shared" si="914"/>
        <v/>
      </c>
      <c r="DL439" t="str">
        <f t="shared" si="915"/>
        <v/>
      </c>
      <c r="DM439" t="str">
        <f t="shared" si="916"/>
        <v/>
      </c>
      <c r="DN439" t="str">
        <f t="shared" si="917"/>
        <v/>
      </c>
      <c r="DO439" t="str">
        <f t="shared" si="918"/>
        <v/>
      </c>
      <c r="DP439" t="str">
        <f t="shared" si="919"/>
        <v/>
      </c>
      <c r="DQ439" t="str">
        <f t="shared" si="920"/>
        <v/>
      </c>
      <c r="DR439" t="str">
        <f t="shared" si="921"/>
        <v/>
      </c>
      <c r="DS439" t="str">
        <f t="shared" si="922"/>
        <v/>
      </c>
      <c r="DT439" t="str">
        <f t="shared" si="923"/>
        <v/>
      </c>
      <c r="DU439">
        <f t="shared" si="924"/>
        <v>0</v>
      </c>
      <c r="DV439">
        <f t="shared" si="925"/>
        <v>0</v>
      </c>
      <c r="DW439">
        <f t="shared" si="926"/>
        <v>0</v>
      </c>
      <c r="DX439" t="str">
        <f t="shared" si="927"/>
        <v/>
      </c>
      <c r="DY439" t="str">
        <f t="shared" si="928"/>
        <v/>
      </c>
      <c r="DZ439" t="str">
        <f t="shared" si="929"/>
        <v/>
      </c>
      <c r="EA439" s="5">
        <f t="shared" si="930"/>
        <v>0</v>
      </c>
      <c r="EB439" s="3">
        <f t="shared" si="931"/>
        <v>0</v>
      </c>
    </row>
    <row r="440" spans="2:132" x14ac:dyDescent="0.2">
      <c r="B440">
        <v>435</v>
      </c>
      <c r="C440" s="3">
        <f>Zisk!D454</f>
        <v>0</v>
      </c>
      <c r="D440">
        <f>Zisk!E454</f>
        <v>0</v>
      </c>
      <c r="E440" s="66" t="str">
        <f t="shared" si="818"/>
        <v/>
      </c>
      <c r="F440" t="str">
        <f t="shared" si="819"/>
        <v/>
      </c>
      <c r="G440" s="66" t="str">
        <f t="shared" si="820"/>
        <v/>
      </c>
      <c r="J440">
        <f>VstupniParametry_SKRYT!$D$5</f>
        <v>0.02</v>
      </c>
      <c r="K440">
        <f>VstupniParametry_SKRYT!$D$6</f>
        <v>0.06</v>
      </c>
      <c r="L440">
        <f>VstupniParametry_SKRYT!$D$7</f>
        <v>0.06</v>
      </c>
      <c r="M440">
        <f>VstupniParametry_SKRYT!$D$8</f>
        <v>0.06</v>
      </c>
      <c r="N440">
        <f>VstupniParametry_SKRYT!$D$9</f>
        <v>1.7999999999999999E-2</v>
      </c>
      <c r="O440" s="27">
        <f>VstupniParametry_SKRYT!$D$10</f>
        <v>0.01</v>
      </c>
      <c r="P440" s="27">
        <f>VstupniParametry_SKRYT!$D$11</f>
        <v>0.01</v>
      </c>
      <c r="Q440" s="27">
        <f>VstupniParametry_SKRYT!$D$12</f>
        <v>0.01</v>
      </c>
      <c r="R440" s="27">
        <f>VstupniParametry_SKRYT!$D$13</f>
        <v>0.01</v>
      </c>
      <c r="S440" s="27">
        <f>VstupniParametry_SKRYT!$D$14</f>
        <v>0.01</v>
      </c>
      <c r="T440">
        <f t="shared" si="821"/>
        <v>0</v>
      </c>
      <c r="U440">
        <f t="shared" si="822"/>
        <v>0</v>
      </c>
      <c r="V440">
        <f t="shared" si="823"/>
        <v>0</v>
      </c>
      <c r="W440">
        <f t="shared" si="824"/>
        <v>0</v>
      </c>
      <c r="X440">
        <f t="shared" si="825"/>
        <v>0</v>
      </c>
      <c r="Y440">
        <f t="shared" si="826"/>
        <v>0</v>
      </c>
      <c r="Z440">
        <f t="shared" si="827"/>
        <v>0</v>
      </c>
      <c r="AA440">
        <f t="shared" si="828"/>
        <v>0</v>
      </c>
      <c r="AB440">
        <f t="shared" si="829"/>
        <v>0</v>
      </c>
      <c r="AC440">
        <f t="shared" si="830"/>
        <v>0</v>
      </c>
      <c r="AD440">
        <f t="shared" si="831"/>
        <v>0</v>
      </c>
      <c r="AE440">
        <f t="shared" si="832"/>
        <v>0</v>
      </c>
      <c r="AF440">
        <f t="shared" si="833"/>
        <v>0</v>
      </c>
      <c r="AG440">
        <f t="shared" si="834"/>
        <v>0</v>
      </c>
      <c r="AH440">
        <f t="shared" si="835"/>
        <v>0</v>
      </c>
      <c r="AI440">
        <f t="shared" si="836"/>
        <v>0</v>
      </c>
      <c r="AJ440">
        <f t="shared" si="837"/>
        <v>0</v>
      </c>
      <c r="AK440">
        <f t="shared" si="838"/>
        <v>0</v>
      </c>
      <c r="AL440">
        <f t="shared" si="839"/>
        <v>0</v>
      </c>
      <c r="AM440">
        <f t="shared" si="840"/>
        <v>0</v>
      </c>
      <c r="AN440">
        <f t="shared" si="841"/>
        <v>0</v>
      </c>
      <c r="AO440">
        <f t="shared" si="842"/>
        <v>0</v>
      </c>
      <c r="AP440">
        <f t="shared" si="843"/>
        <v>0</v>
      </c>
      <c r="AQ440">
        <f t="shared" si="844"/>
        <v>0</v>
      </c>
      <c r="AR440">
        <f t="shared" si="845"/>
        <v>0</v>
      </c>
      <c r="AS440">
        <f t="shared" si="846"/>
        <v>0</v>
      </c>
      <c r="AT440">
        <f t="shared" si="816"/>
        <v>0</v>
      </c>
      <c r="AU440">
        <f t="shared" si="847"/>
        <v>0</v>
      </c>
      <c r="AV440">
        <f t="shared" si="848"/>
        <v>0</v>
      </c>
      <c r="AW440">
        <f t="shared" si="817"/>
        <v>0</v>
      </c>
      <c r="AX440">
        <f t="shared" si="849"/>
        <v>0</v>
      </c>
      <c r="AY440">
        <f t="shared" si="850"/>
        <v>0</v>
      </c>
      <c r="AZ440">
        <f t="shared" si="851"/>
        <v>0</v>
      </c>
      <c r="BA440">
        <f t="shared" si="852"/>
        <v>0</v>
      </c>
      <c r="BB440">
        <f t="shared" si="853"/>
        <v>0</v>
      </c>
      <c r="BC440">
        <f t="shared" si="854"/>
        <v>0</v>
      </c>
      <c r="BD440">
        <f t="shared" si="855"/>
        <v>0</v>
      </c>
      <c r="BE440">
        <f t="shared" si="856"/>
        <v>0</v>
      </c>
      <c r="BF440">
        <f t="shared" si="857"/>
        <v>0</v>
      </c>
      <c r="BG440">
        <f t="shared" si="858"/>
        <v>0</v>
      </c>
      <c r="BH440">
        <f t="shared" si="859"/>
        <v>0</v>
      </c>
      <c r="BI440">
        <f t="shared" si="860"/>
        <v>0</v>
      </c>
      <c r="BJ440">
        <f t="shared" si="861"/>
        <v>0</v>
      </c>
      <c r="BK440">
        <f t="shared" si="862"/>
        <v>0</v>
      </c>
      <c r="BL440">
        <f t="shared" si="863"/>
        <v>0</v>
      </c>
      <c r="BM440">
        <f t="shared" si="864"/>
        <v>0</v>
      </c>
      <c r="BN440">
        <f t="shared" si="865"/>
        <v>0</v>
      </c>
      <c r="BO440">
        <f t="shared" si="866"/>
        <v>0</v>
      </c>
      <c r="BP440">
        <f t="shared" si="867"/>
        <v>0</v>
      </c>
      <c r="BQ440">
        <f t="shared" si="868"/>
        <v>0</v>
      </c>
      <c r="BR440">
        <f t="shared" si="869"/>
        <v>0</v>
      </c>
      <c r="BS440">
        <f t="shared" si="870"/>
        <v>0</v>
      </c>
      <c r="BT440">
        <f t="shared" si="871"/>
        <v>0</v>
      </c>
      <c r="BU440">
        <f t="shared" si="872"/>
        <v>0</v>
      </c>
      <c r="BV440">
        <f t="shared" si="873"/>
        <v>0</v>
      </c>
      <c r="BW440">
        <f t="shared" si="874"/>
        <v>0</v>
      </c>
      <c r="BX440">
        <f t="shared" si="875"/>
        <v>0</v>
      </c>
      <c r="BY440">
        <f t="shared" si="876"/>
        <v>0</v>
      </c>
      <c r="BZ440">
        <f t="shared" si="877"/>
        <v>0</v>
      </c>
      <c r="CA440">
        <f t="shared" si="878"/>
        <v>0</v>
      </c>
      <c r="CB440">
        <f t="shared" si="879"/>
        <v>0</v>
      </c>
      <c r="CC440">
        <f t="shared" si="880"/>
        <v>0</v>
      </c>
      <c r="CD440">
        <f t="shared" si="881"/>
        <v>0</v>
      </c>
      <c r="CE440">
        <f t="shared" si="882"/>
        <v>0</v>
      </c>
      <c r="CF440">
        <f t="shared" si="883"/>
        <v>0</v>
      </c>
      <c r="CG440">
        <f t="shared" si="884"/>
        <v>0</v>
      </c>
      <c r="CH440">
        <f t="shared" si="885"/>
        <v>0</v>
      </c>
      <c r="CI440">
        <f t="shared" si="886"/>
        <v>0</v>
      </c>
      <c r="CJ440">
        <f t="shared" si="887"/>
        <v>0</v>
      </c>
      <c r="CK440">
        <f t="shared" si="888"/>
        <v>0</v>
      </c>
      <c r="CL440" t="str">
        <f t="shared" si="889"/>
        <v/>
      </c>
      <c r="CM440" t="str">
        <f t="shared" si="890"/>
        <v/>
      </c>
      <c r="CN440" t="str">
        <f t="shared" si="891"/>
        <v/>
      </c>
      <c r="CO440" t="str">
        <f t="shared" si="892"/>
        <v/>
      </c>
      <c r="CP440" t="str">
        <f t="shared" si="893"/>
        <v/>
      </c>
      <c r="CQ440" t="str">
        <f t="shared" si="894"/>
        <v/>
      </c>
      <c r="CR440" t="str">
        <f t="shared" si="895"/>
        <v/>
      </c>
      <c r="CS440" t="str">
        <f t="shared" si="896"/>
        <v/>
      </c>
      <c r="CT440" t="str">
        <f t="shared" si="897"/>
        <v/>
      </c>
      <c r="CU440" t="str">
        <f t="shared" si="898"/>
        <v/>
      </c>
      <c r="CV440" t="str">
        <f t="shared" si="899"/>
        <v/>
      </c>
      <c r="CW440" t="str">
        <f t="shared" si="900"/>
        <v/>
      </c>
      <c r="CX440" t="str">
        <f t="shared" si="901"/>
        <v/>
      </c>
      <c r="CY440" t="str">
        <f t="shared" si="902"/>
        <v/>
      </c>
      <c r="CZ440" t="str">
        <f t="shared" si="903"/>
        <v/>
      </c>
      <c r="DA440" t="str">
        <f t="shared" si="904"/>
        <v/>
      </c>
      <c r="DB440" t="str">
        <f t="shared" si="905"/>
        <v/>
      </c>
      <c r="DC440" t="str">
        <f t="shared" si="906"/>
        <v/>
      </c>
      <c r="DD440" t="str">
        <f t="shared" si="907"/>
        <v/>
      </c>
      <c r="DE440" t="str">
        <f t="shared" si="908"/>
        <v/>
      </c>
      <c r="DF440" t="str">
        <f t="shared" si="909"/>
        <v/>
      </c>
      <c r="DG440" t="str">
        <f t="shared" si="910"/>
        <v/>
      </c>
      <c r="DH440" t="str">
        <f t="shared" si="911"/>
        <v/>
      </c>
      <c r="DI440" t="str">
        <f t="shared" si="912"/>
        <v/>
      </c>
      <c r="DJ440" t="str">
        <f t="shared" si="913"/>
        <v/>
      </c>
      <c r="DK440" t="str">
        <f t="shared" si="914"/>
        <v/>
      </c>
      <c r="DL440" t="str">
        <f t="shared" si="915"/>
        <v/>
      </c>
      <c r="DM440" t="str">
        <f t="shared" si="916"/>
        <v/>
      </c>
      <c r="DN440" t="str">
        <f t="shared" si="917"/>
        <v/>
      </c>
      <c r="DO440" t="str">
        <f t="shared" si="918"/>
        <v/>
      </c>
      <c r="DP440" t="str">
        <f t="shared" si="919"/>
        <v/>
      </c>
      <c r="DQ440" t="str">
        <f t="shared" si="920"/>
        <v/>
      </c>
      <c r="DR440" t="str">
        <f t="shared" si="921"/>
        <v/>
      </c>
      <c r="DS440" t="str">
        <f t="shared" si="922"/>
        <v/>
      </c>
      <c r="DT440" t="str">
        <f t="shared" si="923"/>
        <v/>
      </c>
      <c r="DU440">
        <f t="shared" si="924"/>
        <v>0</v>
      </c>
      <c r="DV440">
        <f t="shared" si="925"/>
        <v>0</v>
      </c>
      <c r="DW440">
        <f t="shared" si="926"/>
        <v>0</v>
      </c>
      <c r="DX440" t="str">
        <f t="shared" si="927"/>
        <v/>
      </c>
      <c r="DY440" t="str">
        <f t="shared" si="928"/>
        <v/>
      </c>
      <c r="DZ440" t="str">
        <f t="shared" si="929"/>
        <v/>
      </c>
      <c r="EA440" s="5">
        <f t="shared" si="930"/>
        <v>0</v>
      </c>
      <c r="EB440" s="3">
        <f t="shared" si="931"/>
        <v>0</v>
      </c>
    </row>
    <row r="441" spans="2:132" x14ac:dyDescent="0.2">
      <c r="B441" s="25">
        <v>436</v>
      </c>
      <c r="C441" s="26">
        <f>Zisk!D455</f>
        <v>0</v>
      </c>
      <c r="D441">
        <f>Zisk!E455</f>
        <v>0</v>
      </c>
      <c r="E441" s="66" t="str">
        <f t="shared" si="818"/>
        <v/>
      </c>
      <c r="F441" t="str">
        <f t="shared" si="819"/>
        <v/>
      </c>
      <c r="G441" s="66" t="str">
        <f t="shared" si="820"/>
        <v/>
      </c>
      <c r="H441" s="25"/>
      <c r="I441" s="25"/>
      <c r="J441">
        <f>VstupniParametry_SKRYT!$D$5</f>
        <v>0.02</v>
      </c>
      <c r="K441">
        <f>VstupniParametry_SKRYT!$D$6</f>
        <v>0.06</v>
      </c>
      <c r="L441">
        <f>VstupniParametry_SKRYT!$D$7</f>
        <v>0.06</v>
      </c>
      <c r="M441">
        <f>VstupniParametry_SKRYT!$D$8</f>
        <v>0.06</v>
      </c>
      <c r="N441">
        <f>VstupniParametry_SKRYT!$D$9</f>
        <v>1.7999999999999999E-2</v>
      </c>
      <c r="O441" s="27">
        <f>VstupniParametry_SKRYT!$D$10</f>
        <v>0.01</v>
      </c>
      <c r="P441" s="27">
        <f>VstupniParametry_SKRYT!$D$11</f>
        <v>0.01</v>
      </c>
      <c r="Q441" s="27">
        <f>VstupniParametry_SKRYT!$D$12</f>
        <v>0.01</v>
      </c>
      <c r="R441" s="27">
        <f>VstupniParametry_SKRYT!$D$13</f>
        <v>0.01</v>
      </c>
      <c r="S441" s="27">
        <f>VstupniParametry_SKRYT!$D$14</f>
        <v>0.01</v>
      </c>
      <c r="T441">
        <f t="shared" si="821"/>
        <v>0</v>
      </c>
      <c r="U441">
        <f t="shared" si="822"/>
        <v>0</v>
      </c>
      <c r="V441">
        <f t="shared" si="823"/>
        <v>0</v>
      </c>
      <c r="W441">
        <f t="shared" si="824"/>
        <v>0</v>
      </c>
      <c r="X441">
        <f t="shared" si="825"/>
        <v>0</v>
      </c>
      <c r="Y441">
        <f t="shared" si="826"/>
        <v>0</v>
      </c>
      <c r="Z441">
        <f t="shared" si="827"/>
        <v>0</v>
      </c>
      <c r="AA441">
        <f t="shared" si="828"/>
        <v>0</v>
      </c>
      <c r="AB441">
        <f t="shared" si="829"/>
        <v>0</v>
      </c>
      <c r="AC441">
        <f t="shared" si="830"/>
        <v>0</v>
      </c>
      <c r="AD441">
        <f t="shared" si="831"/>
        <v>0</v>
      </c>
      <c r="AE441">
        <f t="shared" si="832"/>
        <v>0</v>
      </c>
      <c r="AF441">
        <f t="shared" si="833"/>
        <v>0</v>
      </c>
      <c r="AG441">
        <f t="shared" si="834"/>
        <v>0</v>
      </c>
      <c r="AH441">
        <f t="shared" si="835"/>
        <v>0</v>
      </c>
      <c r="AI441">
        <f t="shared" si="836"/>
        <v>0</v>
      </c>
      <c r="AJ441">
        <f t="shared" si="837"/>
        <v>0</v>
      </c>
      <c r="AK441">
        <f t="shared" si="838"/>
        <v>0</v>
      </c>
      <c r="AL441">
        <f t="shared" si="839"/>
        <v>0</v>
      </c>
      <c r="AM441">
        <f t="shared" si="840"/>
        <v>0</v>
      </c>
      <c r="AN441">
        <f t="shared" si="841"/>
        <v>0</v>
      </c>
      <c r="AO441">
        <f t="shared" si="842"/>
        <v>0</v>
      </c>
      <c r="AP441">
        <f t="shared" si="843"/>
        <v>0</v>
      </c>
      <c r="AQ441">
        <f t="shared" si="844"/>
        <v>0</v>
      </c>
      <c r="AR441">
        <f t="shared" si="845"/>
        <v>0</v>
      </c>
      <c r="AS441">
        <f t="shared" si="846"/>
        <v>0</v>
      </c>
      <c r="AT441">
        <f t="shared" si="816"/>
        <v>0</v>
      </c>
      <c r="AU441">
        <f t="shared" si="847"/>
        <v>0</v>
      </c>
      <c r="AV441">
        <f t="shared" si="848"/>
        <v>0</v>
      </c>
      <c r="AW441">
        <f t="shared" si="817"/>
        <v>0</v>
      </c>
      <c r="AX441">
        <f t="shared" si="849"/>
        <v>0</v>
      </c>
      <c r="AY441">
        <f t="shared" si="850"/>
        <v>0</v>
      </c>
      <c r="AZ441">
        <f t="shared" si="851"/>
        <v>0</v>
      </c>
      <c r="BA441">
        <f t="shared" si="852"/>
        <v>0</v>
      </c>
      <c r="BB441">
        <f t="shared" si="853"/>
        <v>0</v>
      </c>
      <c r="BC441">
        <f t="shared" si="854"/>
        <v>0</v>
      </c>
      <c r="BD441">
        <f t="shared" si="855"/>
        <v>0</v>
      </c>
      <c r="BE441">
        <f t="shared" si="856"/>
        <v>0</v>
      </c>
      <c r="BF441">
        <f t="shared" si="857"/>
        <v>0</v>
      </c>
      <c r="BG441">
        <f t="shared" si="858"/>
        <v>0</v>
      </c>
      <c r="BH441">
        <f t="shared" si="859"/>
        <v>0</v>
      </c>
      <c r="BI441">
        <f t="shared" si="860"/>
        <v>0</v>
      </c>
      <c r="BJ441">
        <f t="shared" si="861"/>
        <v>0</v>
      </c>
      <c r="BK441">
        <f t="shared" si="862"/>
        <v>0</v>
      </c>
      <c r="BL441">
        <f t="shared" si="863"/>
        <v>0</v>
      </c>
      <c r="BM441">
        <f t="shared" si="864"/>
        <v>0</v>
      </c>
      <c r="BN441">
        <f t="shared" si="865"/>
        <v>0</v>
      </c>
      <c r="BO441">
        <f t="shared" si="866"/>
        <v>0</v>
      </c>
      <c r="BP441">
        <f t="shared" si="867"/>
        <v>0</v>
      </c>
      <c r="BQ441">
        <f t="shared" si="868"/>
        <v>0</v>
      </c>
      <c r="BR441">
        <f t="shared" si="869"/>
        <v>0</v>
      </c>
      <c r="BS441">
        <f t="shared" si="870"/>
        <v>0</v>
      </c>
      <c r="BT441">
        <f t="shared" si="871"/>
        <v>0</v>
      </c>
      <c r="BU441">
        <f t="shared" si="872"/>
        <v>0</v>
      </c>
      <c r="BV441">
        <f t="shared" si="873"/>
        <v>0</v>
      </c>
      <c r="BW441">
        <f t="shared" si="874"/>
        <v>0</v>
      </c>
      <c r="BX441">
        <f t="shared" si="875"/>
        <v>0</v>
      </c>
      <c r="BY441">
        <f t="shared" si="876"/>
        <v>0</v>
      </c>
      <c r="BZ441">
        <f t="shared" si="877"/>
        <v>0</v>
      </c>
      <c r="CA441">
        <f t="shared" si="878"/>
        <v>0</v>
      </c>
      <c r="CB441">
        <f t="shared" si="879"/>
        <v>0</v>
      </c>
      <c r="CC441">
        <f t="shared" si="880"/>
        <v>0</v>
      </c>
      <c r="CD441">
        <f t="shared" si="881"/>
        <v>0</v>
      </c>
      <c r="CE441">
        <f t="shared" si="882"/>
        <v>0</v>
      </c>
      <c r="CF441">
        <f t="shared" si="883"/>
        <v>0</v>
      </c>
      <c r="CG441">
        <f t="shared" si="884"/>
        <v>0</v>
      </c>
      <c r="CH441">
        <f t="shared" si="885"/>
        <v>0</v>
      </c>
      <c r="CI441">
        <f t="shared" si="886"/>
        <v>0</v>
      </c>
      <c r="CJ441">
        <f t="shared" si="887"/>
        <v>0</v>
      </c>
      <c r="CK441">
        <f t="shared" si="888"/>
        <v>0</v>
      </c>
      <c r="CL441" t="str">
        <f t="shared" si="889"/>
        <v/>
      </c>
      <c r="CM441" t="str">
        <f t="shared" si="890"/>
        <v/>
      </c>
      <c r="CN441" t="str">
        <f t="shared" si="891"/>
        <v/>
      </c>
      <c r="CO441" t="str">
        <f t="shared" si="892"/>
        <v/>
      </c>
      <c r="CP441" t="str">
        <f t="shared" si="893"/>
        <v/>
      </c>
      <c r="CQ441" t="str">
        <f t="shared" si="894"/>
        <v/>
      </c>
      <c r="CR441" t="str">
        <f t="shared" si="895"/>
        <v/>
      </c>
      <c r="CS441" t="str">
        <f t="shared" si="896"/>
        <v/>
      </c>
      <c r="CT441" t="str">
        <f t="shared" si="897"/>
        <v/>
      </c>
      <c r="CU441" t="str">
        <f t="shared" si="898"/>
        <v/>
      </c>
      <c r="CV441" t="str">
        <f t="shared" si="899"/>
        <v/>
      </c>
      <c r="CW441" t="str">
        <f t="shared" si="900"/>
        <v/>
      </c>
      <c r="CX441" t="str">
        <f t="shared" si="901"/>
        <v/>
      </c>
      <c r="CY441" t="str">
        <f t="shared" si="902"/>
        <v/>
      </c>
      <c r="CZ441" t="str">
        <f t="shared" si="903"/>
        <v/>
      </c>
      <c r="DA441" t="str">
        <f t="shared" si="904"/>
        <v/>
      </c>
      <c r="DB441" t="str">
        <f t="shared" si="905"/>
        <v/>
      </c>
      <c r="DC441" t="str">
        <f t="shared" si="906"/>
        <v/>
      </c>
      <c r="DD441" t="str">
        <f t="shared" si="907"/>
        <v/>
      </c>
      <c r="DE441" t="str">
        <f t="shared" si="908"/>
        <v/>
      </c>
      <c r="DF441" t="str">
        <f t="shared" si="909"/>
        <v/>
      </c>
      <c r="DG441" t="str">
        <f t="shared" si="910"/>
        <v/>
      </c>
      <c r="DH441" t="str">
        <f t="shared" si="911"/>
        <v/>
      </c>
      <c r="DI441" t="str">
        <f t="shared" si="912"/>
        <v/>
      </c>
      <c r="DJ441" t="str">
        <f t="shared" si="913"/>
        <v/>
      </c>
      <c r="DK441" t="str">
        <f t="shared" si="914"/>
        <v/>
      </c>
      <c r="DL441" t="str">
        <f t="shared" si="915"/>
        <v/>
      </c>
      <c r="DM441" t="str">
        <f t="shared" si="916"/>
        <v/>
      </c>
      <c r="DN441" t="str">
        <f t="shared" si="917"/>
        <v/>
      </c>
      <c r="DO441" t="str">
        <f t="shared" si="918"/>
        <v/>
      </c>
      <c r="DP441" t="str">
        <f t="shared" si="919"/>
        <v/>
      </c>
      <c r="DQ441" t="str">
        <f t="shared" si="920"/>
        <v/>
      </c>
      <c r="DR441" t="str">
        <f t="shared" si="921"/>
        <v/>
      </c>
      <c r="DS441" t="str">
        <f t="shared" si="922"/>
        <v/>
      </c>
      <c r="DT441" t="str">
        <f t="shared" si="923"/>
        <v/>
      </c>
      <c r="DU441">
        <f t="shared" si="924"/>
        <v>0</v>
      </c>
      <c r="DV441">
        <f t="shared" si="925"/>
        <v>0</v>
      </c>
      <c r="DW441">
        <f t="shared" si="926"/>
        <v>0</v>
      </c>
      <c r="DX441" t="str">
        <f t="shared" si="927"/>
        <v/>
      </c>
      <c r="DY441" t="str">
        <f t="shared" si="928"/>
        <v/>
      </c>
      <c r="DZ441" t="str">
        <f t="shared" si="929"/>
        <v/>
      </c>
      <c r="EA441" s="5">
        <f t="shared" si="930"/>
        <v>0</v>
      </c>
      <c r="EB441" s="3">
        <f t="shared" si="931"/>
        <v>0</v>
      </c>
    </row>
    <row r="442" spans="2:132" x14ac:dyDescent="0.2">
      <c r="B442">
        <v>437</v>
      </c>
      <c r="C442" s="3">
        <f>Zisk!D456</f>
        <v>0</v>
      </c>
      <c r="D442">
        <f>Zisk!E456</f>
        <v>0</v>
      </c>
      <c r="E442" s="66" t="str">
        <f t="shared" si="818"/>
        <v/>
      </c>
      <c r="F442" t="str">
        <f t="shared" si="819"/>
        <v/>
      </c>
      <c r="G442" s="66" t="str">
        <f t="shared" si="820"/>
        <v/>
      </c>
      <c r="J442">
        <f>VstupniParametry_SKRYT!$D$5</f>
        <v>0.02</v>
      </c>
      <c r="K442">
        <f>VstupniParametry_SKRYT!$D$6</f>
        <v>0.06</v>
      </c>
      <c r="L442">
        <f>VstupniParametry_SKRYT!$D$7</f>
        <v>0.06</v>
      </c>
      <c r="M442">
        <f>VstupniParametry_SKRYT!$D$8</f>
        <v>0.06</v>
      </c>
      <c r="N442">
        <f>VstupniParametry_SKRYT!$D$9</f>
        <v>1.7999999999999999E-2</v>
      </c>
      <c r="O442" s="27">
        <f>VstupniParametry_SKRYT!$D$10</f>
        <v>0.01</v>
      </c>
      <c r="P442" s="27">
        <f>VstupniParametry_SKRYT!$D$11</f>
        <v>0.01</v>
      </c>
      <c r="Q442" s="27">
        <f>VstupniParametry_SKRYT!$D$12</f>
        <v>0.01</v>
      </c>
      <c r="R442" s="27">
        <f>VstupniParametry_SKRYT!$D$13</f>
        <v>0.01</v>
      </c>
      <c r="S442" s="27">
        <f>VstupniParametry_SKRYT!$D$14</f>
        <v>0.01</v>
      </c>
      <c r="T442">
        <f t="shared" si="821"/>
        <v>0</v>
      </c>
      <c r="U442">
        <f t="shared" si="822"/>
        <v>0</v>
      </c>
      <c r="V442">
        <f t="shared" si="823"/>
        <v>0</v>
      </c>
      <c r="W442">
        <f t="shared" si="824"/>
        <v>0</v>
      </c>
      <c r="X442">
        <f t="shared" si="825"/>
        <v>0</v>
      </c>
      <c r="Y442">
        <f t="shared" si="826"/>
        <v>0</v>
      </c>
      <c r="Z442">
        <f t="shared" si="827"/>
        <v>0</v>
      </c>
      <c r="AA442">
        <f t="shared" si="828"/>
        <v>0</v>
      </c>
      <c r="AB442">
        <f t="shared" si="829"/>
        <v>0</v>
      </c>
      <c r="AC442">
        <f t="shared" si="830"/>
        <v>0</v>
      </c>
      <c r="AD442">
        <f t="shared" si="831"/>
        <v>0</v>
      </c>
      <c r="AE442">
        <f t="shared" si="832"/>
        <v>0</v>
      </c>
      <c r="AF442">
        <f t="shared" si="833"/>
        <v>0</v>
      </c>
      <c r="AG442">
        <f t="shared" si="834"/>
        <v>0</v>
      </c>
      <c r="AH442">
        <f t="shared" si="835"/>
        <v>0</v>
      </c>
      <c r="AI442">
        <f t="shared" si="836"/>
        <v>0</v>
      </c>
      <c r="AJ442">
        <f t="shared" si="837"/>
        <v>0</v>
      </c>
      <c r="AK442">
        <f t="shared" si="838"/>
        <v>0</v>
      </c>
      <c r="AL442">
        <f t="shared" si="839"/>
        <v>0</v>
      </c>
      <c r="AM442">
        <f t="shared" si="840"/>
        <v>0</v>
      </c>
      <c r="AN442">
        <f t="shared" si="841"/>
        <v>0</v>
      </c>
      <c r="AO442">
        <f t="shared" si="842"/>
        <v>0</v>
      </c>
      <c r="AP442">
        <f t="shared" si="843"/>
        <v>0</v>
      </c>
      <c r="AQ442">
        <f t="shared" si="844"/>
        <v>0</v>
      </c>
      <c r="AR442">
        <f t="shared" si="845"/>
        <v>0</v>
      </c>
      <c r="AS442">
        <f t="shared" si="846"/>
        <v>0</v>
      </c>
      <c r="AT442">
        <f t="shared" si="816"/>
        <v>0</v>
      </c>
      <c r="AU442">
        <f t="shared" si="847"/>
        <v>0</v>
      </c>
      <c r="AV442">
        <f t="shared" si="848"/>
        <v>0</v>
      </c>
      <c r="AW442">
        <f t="shared" si="817"/>
        <v>0</v>
      </c>
      <c r="AX442">
        <f t="shared" si="849"/>
        <v>0</v>
      </c>
      <c r="AY442">
        <f t="shared" si="850"/>
        <v>0</v>
      </c>
      <c r="AZ442">
        <f t="shared" si="851"/>
        <v>0</v>
      </c>
      <c r="BA442">
        <f t="shared" si="852"/>
        <v>0</v>
      </c>
      <c r="BB442">
        <f t="shared" si="853"/>
        <v>0</v>
      </c>
      <c r="BC442">
        <f t="shared" si="854"/>
        <v>0</v>
      </c>
      <c r="BD442">
        <f t="shared" si="855"/>
        <v>0</v>
      </c>
      <c r="BE442">
        <f t="shared" si="856"/>
        <v>0</v>
      </c>
      <c r="BF442">
        <f t="shared" si="857"/>
        <v>0</v>
      </c>
      <c r="BG442">
        <f t="shared" si="858"/>
        <v>0</v>
      </c>
      <c r="BH442">
        <f t="shared" si="859"/>
        <v>0</v>
      </c>
      <c r="BI442">
        <f t="shared" si="860"/>
        <v>0</v>
      </c>
      <c r="BJ442">
        <f t="shared" si="861"/>
        <v>0</v>
      </c>
      <c r="BK442">
        <f t="shared" si="862"/>
        <v>0</v>
      </c>
      <c r="BL442">
        <f t="shared" si="863"/>
        <v>0</v>
      </c>
      <c r="BM442">
        <f t="shared" si="864"/>
        <v>0</v>
      </c>
      <c r="BN442">
        <f t="shared" si="865"/>
        <v>0</v>
      </c>
      <c r="BO442">
        <f t="shared" si="866"/>
        <v>0</v>
      </c>
      <c r="BP442">
        <f t="shared" si="867"/>
        <v>0</v>
      </c>
      <c r="BQ442">
        <f t="shared" si="868"/>
        <v>0</v>
      </c>
      <c r="BR442">
        <f t="shared" si="869"/>
        <v>0</v>
      </c>
      <c r="BS442">
        <f t="shared" si="870"/>
        <v>0</v>
      </c>
      <c r="BT442">
        <f t="shared" si="871"/>
        <v>0</v>
      </c>
      <c r="BU442">
        <f t="shared" si="872"/>
        <v>0</v>
      </c>
      <c r="BV442">
        <f t="shared" si="873"/>
        <v>0</v>
      </c>
      <c r="BW442">
        <f t="shared" si="874"/>
        <v>0</v>
      </c>
      <c r="BX442">
        <f t="shared" si="875"/>
        <v>0</v>
      </c>
      <c r="BY442">
        <f t="shared" si="876"/>
        <v>0</v>
      </c>
      <c r="BZ442">
        <f t="shared" si="877"/>
        <v>0</v>
      </c>
      <c r="CA442">
        <f t="shared" si="878"/>
        <v>0</v>
      </c>
      <c r="CB442">
        <f t="shared" si="879"/>
        <v>0</v>
      </c>
      <c r="CC442">
        <f t="shared" si="880"/>
        <v>0</v>
      </c>
      <c r="CD442">
        <f t="shared" si="881"/>
        <v>0</v>
      </c>
      <c r="CE442">
        <f t="shared" si="882"/>
        <v>0</v>
      </c>
      <c r="CF442">
        <f t="shared" si="883"/>
        <v>0</v>
      </c>
      <c r="CG442">
        <f t="shared" si="884"/>
        <v>0</v>
      </c>
      <c r="CH442">
        <f t="shared" si="885"/>
        <v>0</v>
      </c>
      <c r="CI442">
        <f t="shared" si="886"/>
        <v>0</v>
      </c>
      <c r="CJ442">
        <f t="shared" si="887"/>
        <v>0</v>
      </c>
      <c r="CK442">
        <f t="shared" si="888"/>
        <v>0</v>
      </c>
      <c r="CL442" t="str">
        <f t="shared" si="889"/>
        <v/>
      </c>
      <c r="CM442" t="str">
        <f t="shared" si="890"/>
        <v/>
      </c>
      <c r="CN442" t="str">
        <f t="shared" si="891"/>
        <v/>
      </c>
      <c r="CO442" t="str">
        <f t="shared" si="892"/>
        <v/>
      </c>
      <c r="CP442" t="str">
        <f t="shared" si="893"/>
        <v/>
      </c>
      <c r="CQ442" t="str">
        <f t="shared" si="894"/>
        <v/>
      </c>
      <c r="CR442" t="str">
        <f t="shared" si="895"/>
        <v/>
      </c>
      <c r="CS442" t="str">
        <f t="shared" si="896"/>
        <v/>
      </c>
      <c r="CT442" t="str">
        <f t="shared" si="897"/>
        <v/>
      </c>
      <c r="CU442" t="str">
        <f t="shared" si="898"/>
        <v/>
      </c>
      <c r="CV442" t="str">
        <f t="shared" si="899"/>
        <v/>
      </c>
      <c r="CW442" t="str">
        <f t="shared" si="900"/>
        <v/>
      </c>
      <c r="CX442" t="str">
        <f t="shared" si="901"/>
        <v/>
      </c>
      <c r="CY442" t="str">
        <f t="shared" si="902"/>
        <v/>
      </c>
      <c r="CZ442" t="str">
        <f t="shared" si="903"/>
        <v/>
      </c>
      <c r="DA442" t="str">
        <f t="shared" si="904"/>
        <v/>
      </c>
      <c r="DB442" t="str">
        <f t="shared" si="905"/>
        <v/>
      </c>
      <c r="DC442" t="str">
        <f t="shared" si="906"/>
        <v/>
      </c>
      <c r="DD442" t="str">
        <f t="shared" si="907"/>
        <v/>
      </c>
      <c r="DE442" t="str">
        <f t="shared" si="908"/>
        <v/>
      </c>
      <c r="DF442" t="str">
        <f t="shared" si="909"/>
        <v/>
      </c>
      <c r="DG442" t="str">
        <f t="shared" si="910"/>
        <v/>
      </c>
      <c r="DH442" t="str">
        <f t="shared" si="911"/>
        <v/>
      </c>
      <c r="DI442" t="str">
        <f t="shared" si="912"/>
        <v/>
      </c>
      <c r="DJ442" t="str">
        <f t="shared" si="913"/>
        <v/>
      </c>
      <c r="DK442" t="str">
        <f t="shared" si="914"/>
        <v/>
      </c>
      <c r="DL442" t="str">
        <f t="shared" si="915"/>
        <v/>
      </c>
      <c r="DM442" t="str">
        <f t="shared" si="916"/>
        <v/>
      </c>
      <c r="DN442" t="str">
        <f t="shared" si="917"/>
        <v/>
      </c>
      <c r="DO442" t="str">
        <f t="shared" si="918"/>
        <v/>
      </c>
      <c r="DP442" t="str">
        <f t="shared" si="919"/>
        <v/>
      </c>
      <c r="DQ442" t="str">
        <f t="shared" si="920"/>
        <v/>
      </c>
      <c r="DR442" t="str">
        <f t="shared" si="921"/>
        <v/>
      </c>
      <c r="DS442" t="str">
        <f t="shared" si="922"/>
        <v/>
      </c>
      <c r="DT442" t="str">
        <f t="shared" si="923"/>
        <v/>
      </c>
      <c r="DU442">
        <f t="shared" si="924"/>
        <v>0</v>
      </c>
      <c r="DV442">
        <f t="shared" si="925"/>
        <v>0</v>
      </c>
      <c r="DW442">
        <f t="shared" si="926"/>
        <v>0</v>
      </c>
      <c r="DX442" t="str">
        <f t="shared" si="927"/>
        <v/>
      </c>
      <c r="DY442" t="str">
        <f t="shared" si="928"/>
        <v/>
      </c>
      <c r="DZ442" t="str">
        <f t="shared" si="929"/>
        <v/>
      </c>
      <c r="EA442" s="5">
        <f t="shared" si="930"/>
        <v>0</v>
      </c>
      <c r="EB442" s="3">
        <f t="shared" si="931"/>
        <v>0</v>
      </c>
    </row>
    <row r="443" spans="2:132" x14ac:dyDescent="0.2">
      <c r="B443" s="25">
        <v>438</v>
      </c>
      <c r="C443" s="26">
        <f>Zisk!D457</f>
        <v>0</v>
      </c>
      <c r="D443">
        <f>Zisk!E457</f>
        <v>0</v>
      </c>
      <c r="E443" s="66" t="str">
        <f t="shared" si="818"/>
        <v/>
      </c>
      <c r="F443" t="str">
        <f t="shared" si="819"/>
        <v/>
      </c>
      <c r="G443" s="66" t="str">
        <f t="shared" si="820"/>
        <v/>
      </c>
      <c r="H443" s="25"/>
      <c r="I443" s="25"/>
      <c r="J443">
        <f>VstupniParametry_SKRYT!$D$5</f>
        <v>0.02</v>
      </c>
      <c r="K443">
        <f>VstupniParametry_SKRYT!$D$6</f>
        <v>0.06</v>
      </c>
      <c r="L443">
        <f>VstupniParametry_SKRYT!$D$7</f>
        <v>0.06</v>
      </c>
      <c r="M443">
        <f>VstupniParametry_SKRYT!$D$8</f>
        <v>0.06</v>
      </c>
      <c r="N443">
        <f>VstupniParametry_SKRYT!$D$9</f>
        <v>1.7999999999999999E-2</v>
      </c>
      <c r="O443" s="27">
        <f>VstupniParametry_SKRYT!$D$10</f>
        <v>0.01</v>
      </c>
      <c r="P443" s="27">
        <f>VstupniParametry_SKRYT!$D$11</f>
        <v>0.01</v>
      </c>
      <c r="Q443" s="27">
        <f>VstupniParametry_SKRYT!$D$12</f>
        <v>0.01</v>
      </c>
      <c r="R443" s="27">
        <f>VstupniParametry_SKRYT!$D$13</f>
        <v>0.01</v>
      </c>
      <c r="S443" s="27">
        <f>VstupniParametry_SKRYT!$D$14</f>
        <v>0.01</v>
      </c>
      <c r="T443">
        <f t="shared" si="821"/>
        <v>0</v>
      </c>
      <c r="U443">
        <f t="shared" si="822"/>
        <v>0</v>
      </c>
      <c r="V443">
        <f t="shared" si="823"/>
        <v>0</v>
      </c>
      <c r="W443">
        <f t="shared" si="824"/>
        <v>0</v>
      </c>
      <c r="X443">
        <f t="shared" si="825"/>
        <v>0</v>
      </c>
      <c r="Y443">
        <f t="shared" si="826"/>
        <v>0</v>
      </c>
      <c r="Z443">
        <f t="shared" si="827"/>
        <v>0</v>
      </c>
      <c r="AA443">
        <f t="shared" si="828"/>
        <v>0</v>
      </c>
      <c r="AB443">
        <f t="shared" si="829"/>
        <v>0</v>
      </c>
      <c r="AC443">
        <f t="shared" si="830"/>
        <v>0</v>
      </c>
      <c r="AD443">
        <f t="shared" si="831"/>
        <v>0</v>
      </c>
      <c r="AE443">
        <f t="shared" si="832"/>
        <v>0</v>
      </c>
      <c r="AF443">
        <f t="shared" si="833"/>
        <v>0</v>
      </c>
      <c r="AG443">
        <f t="shared" si="834"/>
        <v>0</v>
      </c>
      <c r="AH443">
        <f t="shared" si="835"/>
        <v>0</v>
      </c>
      <c r="AI443">
        <f t="shared" si="836"/>
        <v>0</v>
      </c>
      <c r="AJ443">
        <f t="shared" si="837"/>
        <v>0</v>
      </c>
      <c r="AK443">
        <f t="shared" si="838"/>
        <v>0</v>
      </c>
      <c r="AL443">
        <f t="shared" si="839"/>
        <v>0</v>
      </c>
      <c r="AM443">
        <f t="shared" si="840"/>
        <v>0</v>
      </c>
      <c r="AN443">
        <f t="shared" si="841"/>
        <v>0</v>
      </c>
      <c r="AO443">
        <f t="shared" si="842"/>
        <v>0</v>
      </c>
      <c r="AP443">
        <f t="shared" si="843"/>
        <v>0</v>
      </c>
      <c r="AQ443">
        <f t="shared" si="844"/>
        <v>0</v>
      </c>
      <c r="AR443">
        <f t="shared" si="845"/>
        <v>0</v>
      </c>
      <c r="AS443">
        <f t="shared" si="846"/>
        <v>0</v>
      </c>
      <c r="AT443">
        <f t="shared" si="816"/>
        <v>0</v>
      </c>
      <c r="AU443">
        <f t="shared" si="847"/>
        <v>0</v>
      </c>
      <c r="AV443">
        <f t="shared" si="848"/>
        <v>0</v>
      </c>
      <c r="AW443">
        <f t="shared" si="817"/>
        <v>0</v>
      </c>
      <c r="AX443">
        <f t="shared" si="849"/>
        <v>0</v>
      </c>
      <c r="AY443">
        <f t="shared" si="850"/>
        <v>0</v>
      </c>
      <c r="AZ443">
        <f t="shared" si="851"/>
        <v>0</v>
      </c>
      <c r="BA443">
        <f t="shared" si="852"/>
        <v>0</v>
      </c>
      <c r="BB443">
        <f t="shared" si="853"/>
        <v>0</v>
      </c>
      <c r="BC443">
        <f t="shared" si="854"/>
        <v>0</v>
      </c>
      <c r="BD443">
        <f t="shared" si="855"/>
        <v>0</v>
      </c>
      <c r="BE443">
        <f t="shared" si="856"/>
        <v>0</v>
      </c>
      <c r="BF443">
        <f t="shared" si="857"/>
        <v>0</v>
      </c>
      <c r="BG443">
        <f t="shared" si="858"/>
        <v>0</v>
      </c>
      <c r="BH443">
        <f t="shared" si="859"/>
        <v>0</v>
      </c>
      <c r="BI443">
        <f t="shared" si="860"/>
        <v>0</v>
      </c>
      <c r="BJ443">
        <f t="shared" si="861"/>
        <v>0</v>
      </c>
      <c r="BK443">
        <f t="shared" si="862"/>
        <v>0</v>
      </c>
      <c r="BL443">
        <f t="shared" si="863"/>
        <v>0</v>
      </c>
      <c r="BM443">
        <f t="shared" si="864"/>
        <v>0</v>
      </c>
      <c r="BN443">
        <f t="shared" si="865"/>
        <v>0</v>
      </c>
      <c r="BO443">
        <f t="shared" si="866"/>
        <v>0</v>
      </c>
      <c r="BP443">
        <f t="shared" si="867"/>
        <v>0</v>
      </c>
      <c r="BQ443">
        <f t="shared" si="868"/>
        <v>0</v>
      </c>
      <c r="BR443">
        <f t="shared" si="869"/>
        <v>0</v>
      </c>
      <c r="BS443">
        <f t="shared" si="870"/>
        <v>0</v>
      </c>
      <c r="BT443">
        <f t="shared" si="871"/>
        <v>0</v>
      </c>
      <c r="BU443">
        <f t="shared" si="872"/>
        <v>0</v>
      </c>
      <c r="BV443">
        <f t="shared" si="873"/>
        <v>0</v>
      </c>
      <c r="BW443">
        <f t="shared" si="874"/>
        <v>0</v>
      </c>
      <c r="BX443">
        <f t="shared" si="875"/>
        <v>0</v>
      </c>
      <c r="BY443">
        <f t="shared" si="876"/>
        <v>0</v>
      </c>
      <c r="BZ443">
        <f t="shared" si="877"/>
        <v>0</v>
      </c>
      <c r="CA443">
        <f t="shared" si="878"/>
        <v>0</v>
      </c>
      <c r="CB443">
        <f t="shared" si="879"/>
        <v>0</v>
      </c>
      <c r="CC443">
        <f t="shared" si="880"/>
        <v>0</v>
      </c>
      <c r="CD443">
        <f t="shared" si="881"/>
        <v>0</v>
      </c>
      <c r="CE443">
        <f t="shared" si="882"/>
        <v>0</v>
      </c>
      <c r="CF443">
        <f t="shared" si="883"/>
        <v>0</v>
      </c>
      <c r="CG443">
        <f t="shared" si="884"/>
        <v>0</v>
      </c>
      <c r="CH443">
        <f t="shared" si="885"/>
        <v>0</v>
      </c>
      <c r="CI443">
        <f t="shared" si="886"/>
        <v>0</v>
      </c>
      <c r="CJ443">
        <f t="shared" si="887"/>
        <v>0</v>
      </c>
      <c r="CK443">
        <f t="shared" si="888"/>
        <v>0</v>
      </c>
      <c r="CL443" t="str">
        <f t="shared" si="889"/>
        <v/>
      </c>
      <c r="CM443" t="str">
        <f t="shared" si="890"/>
        <v/>
      </c>
      <c r="CN443" t="str">
        <f t="shared" si="891"/>
        <v/>
      </c>
      <c r="CO443" t="str">
        <f t="shared" si="892"/>
        <v/>
      </c>
      <c r="CP443" t="str">
        <f t="shared" si="893"/>
        <v/>
      </c>
      <c r="CQ443" t="str">
        <f t="shared" si="894"/>
        <v/>
      </c>
      <c r="CR443" t="str">
        <f t="shared" si="895"/>
        <v/>
      </c>
      <c r="CS443" t="str">
        <f t="shared" si="896"/>
        <v/>
      </c>
      <c r="CT443" t="str">
        <f t="shared" si="897"/>
        <v/>
      </c>
      <c r="CU443" t="str">
        <f t="shared" si="898"/>
        <v/>
      </c>
      <c r="CV443" t="str">
        <f t="shared" si="899"/>
        <v/>
      </c>
      <c r="CW443" t="str">
        <f t="shared" si="900"/>
        <v/>
      </c>
      <c r="CX443" t="str">
        <f t="shared" si="901"/>
        <v/>
      </c>
      <c r="CY443" t="str">
        <f t="shared" si="902"/>
        <v/>
      </c>
      <c r="CZ443" t="str">
        <f t="shared" si="903"/>
        <v/>
      </c>
      <c r="DA443" t="str">
        <f t="shared" si="904"/>
        <v/>
      </c>
      <c r="DB443" t="str">
        <f t="shared" si="905"/>
        <v/>
      </c>
      <c r="DC443" t="str">
        <f t="shared" si="906"/>
        <v/>
      </c>
      <c r="DD443" t="str">
        <f t="shared" si="907"/>
        <v/>
      </c>
      <c r="DE443" t="str">
        <f t="shared" si="908"/>
        <v/>
      </c>
      <c r="DF443" t="str">
        <f t="shared" si="909"/>
        <v/>
      </c>
      <c r="DG443" t="str">
        <f t="shared" si="910"/>
        <v/>
      </c>
      <c r="DH443" t="str">
        <f t="shared" si="911"/>
        <v/>
      </c>
      <c r="DI443" t="str">
        <f t="shared" si="912"/>
        <v/>
      </c>
      <c r="DJ443" t="str">
        <f t="shared" si="913"/>
        <v/>
      </c>
      <c r="DK443" t="str">
        <f t="shared" si="914"/>
        <v/>
      </c>
      <c r="DL443" t="str">
        <f t="shared" si="915"/>
        <v/>
      </c>
      <c r="DM443" t="str">
        <f t="shared" si="916"/>
        <v/>
      </c>
      <c r="DN443" t="str">
        <f t="shared" si="917"/>
        <v/>
      </c>
      <c r="DO443" t="str">
        <f t="shared" si="918"/>
        <v/>
      </c>
      <c r="DP443" t="str">
        <f t="shared" si="919"/>
        <v/>
      </c>
      <c r="DQ443" t="str">
        <f t="shared" si="920"/>
        <v/>
      </c>
      <c r="DR443" t="str">
        <f t="shared" si="921"/>
        <v/>
      </c>
      <c r="DS443" t="str">
        <f t="shared" si="922"/>
        <v/>
      </c>
      <c r="DT443" t="str">
        <f t="shared" si="923"/>
        <v/>
      </c>
      <c r="DU443">
        <f t="shared" si="924"/>
        <v>0</v>
      </c>
      <c r="DV443">
        <f t="shared" si="925"/>
        <v>0</v>
      </c>
      <c r="DW443">
        <f t="shared" si="926"/>
        <v>0</v>
      </c>
      <c r="DX443" t="str">
        <f t="shared" si="927"/>
        <v/>
      </c>
      <c r="DY443" t="str">
        <f t="shared" si="928"/>
        <v/>
      </c>
      <c r="DZ443" t="str">
        <f t="shared" si="929"/>
        <v/>
      </c>
      <c r="EA443" s="5">
        <f t="shared" si="930"/>
        <v>0</v>
      </c>
      <c r="EB443" s="3">
        <f t="shared" si="931"/>
        <v>0</v>
      </c>
    </row>
    <row r="444" spans="2:132" x14ac:dyDescent="0.2">
      <c r="B444">
        <v>439</v>
      </c>
      <c r="C444" s="3">
        <f>Zisk!D458</f>
        <v>0</v>
      </c>
      <c r="D444">
        <f>Zisk!E458</f>
        <v>0</v>
      </c>
      <c r="E444" s="66" t="str">
        <f t="shared" si="818"/>
        <v/>
      </c>
      <c r="F444" t="str">
        <f t="shared" si="819"/>
        <v/>
      </c>
      <c r="G444" s="66" t="str">
        <f t="shared" si="820"/>
        <v/>
      </c>
      <c r="J444">
        <f>VstupniParametry_SKRYT!$D$5</f>
        <v>0.02</v>
      </c>
      <c r="K444">
        <f>VstupniParametry_SKRYT!$D$6</f>
        <v>0.06</v>
      </c>
      <c r="L444">
        <f>VstupniParametry_SKRYT!$D$7</f>
        <v>0.06</v>
      </c>
      <c r="M444">
        <f>VstupniParametry_SKRYT!$D$8</f>
        <v>0.06</v>
      </c>
      <c r="N444">
        <f>VstupniParametry_SKRYT!$D$9</f>
        <v>1.7999999999999999E-2</v>
      </c>
      <c r="O444" s="27">
        <f>VstupniParametry_SKRYT!$D$10</f>
        <v>0.01</v>
      </c>
      <c r="P444" s="27">
        <f>VstupniParametry_SKRYT!$D$11</f>
        <v>0.01</v>
      </c>
      <c r="Q444" s="27">
        <f>VstupniParametry_SKRYT!$D$12</f>
        <v>0.01</v>
      </c>
      <c r="R444" s="27">
        <f>VstupniParametry_SKRYT!$D$13</f>
        <v>0.01</v>
      </c>
      <c r="S444" s="27">
        <f>VstupniParametry_SKRYT!$D$14</f>
        <v>0.01</v>
      </c>
      <c r="T444">
        <f t="shared" si="821"/>
        <v>0</v>
      </c>
      <c r="U444">
        <f t="shared" si="822"/>
        <v>0</v>
      </c>
      <c r="V444">
        <f t="shared" si="823"/>
        <v>0</v>
      </c>
      <c r="W444">
        <f t="shared" si="824"/>
        <v>0</v>
      </c>
      <c r="X444">
        <f t="shared" si="825"/>
        <v>0</v>
      </c>
      <c r="Y444">
        <f t="shared" si="826"/>
        <v>0</v>
      </c>
      <c r="Z444">
        <f t="shared" si="827"/>
        <v>0</v>
      </c>
      <c r="AA444">
        <f t="shared" si="828"/>
        <v>0</v>
      </c>
      <c r="AB444">
        <f t="shared" si="829"/>
        <v>0</v>
      </c>
      <c r="AC444">
        <f t="shared" si="830"/>
        <v>0</v>
      </c>
      <c r="AD444">
        <f t="shared" si="831"/>
        <v>0</v>
      </c>
      <c r="AE444">
        <f t="shared" si="832"/>
        <v>0</v>
      </c>
      <c r="AF444">
        <f t="shared" si="833"/>
        <v>0</v>
      </c>
      <c r="AG444">
        <f t="shared" si="834"/>
        <v>0</v>
      </c>
      <c r="AH444">
        <f t="shared" si="835"/>
        <v>0</v>
      </c>
      <c r="AI444">
        <f t="shared" si="836"/>
        <v>0</v>
      </c>
      <c r="AJ444">
        <f t="shared" si="837"/>
        <v>0</v>
      </c>
      <c r="AK444">
        <f t="shared" si="838"/>
        <v>0</v>
      </c>
      <c r="AL444">
        <f t="shared" si="839"/>
        <v>0</v>
      </c>
      <c r="AM444">
        <f t="shared" si="840"/>
        <v>0</v>
      </c>
      <c r="AN444">
        <f t="shared" si="841"/>
        <v>0</v>
      </c>
      <c r="AO444">
        <f t="shared" si="842"/>
        <v>0</v>
      </c>
      <c r="AP444">
        <f t="shared" si="843"/>
        <v>0</v>
      </c>
      <c r="AQ444">
        <f t="shared" si="844"/>
        <v>0</v>
      </c>
      <c r="AR444">
        <f t="shared" si="845"/>
        <v>0</v>
      </c>
      <c r="AS444">
        <f t="shared" si="846"/>
        <v>0</v>
      </c>
      <c r="AT444">
        <f t="shared" si="816"/>
        <v>0</v>
      </c>
      <c r="AU444">
        <f t="shared" si="847"/>
        <v>0</v>
      </c>
      <c r="AV444">
        <f t="shared" si="848"/>
        <v>0</v>
      </c>
      <c r="AW444">
        <f t="shared" si="817"/>
        <v>0</v>
      </c>
      <c r="AX444">
        <f t="shared" si="849"/>
        <v>0</v>
      </c>
      <c r="AY444">
        <f t="shared" si="850"/>
        <v>0</v>
      </c>
      <c r="AZ444">
        <f t="shared" si="851"/>
        <v>0</v>
      </c>
      <c r="BA444">
        <f t="shared" si="852"/>
        <v>0</v>
      </c>
      <c r="BB444">
        <f t="shared" si="853"/>
        <v>0</v>
      </c>
      <c r="BC444">
        <f t="shared" si="854"/>
        <v>0</v>
      </c>
      <c r="BD444">
        <f t="shared" si="855"/>
        <v>0</v>
      </c>
      <c r="BE444">
        <f t="shared" si="856"/>
        <v>0</v>
      </c>
      <c r="BF444">
        <f t="shared" si="857"/>
        <v>0</v>
      </c>
      <c r="BG444">
        <f t="shared" si="858"/>
        <v>0</v>
      </c>
      <c r="BH444">
        <f t="shared" si="859"/>
        <v>0</v>
      </c>
      <c r="BI444">
        <f t="shared" si="860"/>
        <v>0</v>
      </c>
      <c r="BJ444">
        <f t="shared" si="861"/>
        <v>0</v>
      </c>
      <c r="BK444">
        <f t="shared" si="862"/>
        <v>0</v>
      </c>
      <c r="BL444">
        <f t="shared" si="863"/>
        <v>0</v>
      </c>
      <c r="BM444">
        <f t="shared" si="864"/>
        <v>0</v>
      </c>
      <c r="BN444">
        <f t="shared" si="865"/>
        <v>0</v>
      </c>
      <c r="BO444">
        <f t="shared" si="866"/>
        <v>0</v>
      </c>
      <c r="BP444">
        <f t="shared" si="867"/>
        <v>0</v>
      </c>
      <c r="BQ444">
        <f t="shared" si="868"/>
        <v>0</v>
      </c>
      <c r="BR444">
        <f t="shared" si="869"/>
        <v>0</v>
      </c>
      <c r="BS444">
        <f t="shared" si="870"/>
        <v>0</v>
      </c>
      <c r="BT444">
        <f t="shared" si="871"/>
        <v>0</v>
      </c>
      <c r="BU444">
        <f t="shared" si="872"/>
        <v>0</v>
      </c>
      <c r="BV444">
        <f t="shared" si="873"/>
        <v>0</v>
      </c>
      <c r="BW444">
        <f t="shared" si="874"/>
        <v>0</v>
      </c>
      <c r="BX444">
        <f t="shared" si="875"/>
        <v>0</v>
      </c>
      <c r="BY444">
        <f t="shared" si="876"/>
        <v>0</v>
      </c>
      <c r="BZ444">
        <f t="shared" si="877"/>
        <v>0</v>
      </c>
      <c r="CA444">
        <f t="shared" si="878"/>
        <v>0</v>
      </c>
      <c r="CB444">
        <f t="shared" si="879"/>
        <v>0</v>
      </c>
      <c r="CC444">
        <f t="shared" si="880"/>
        <v>0</v>
      </c>
      <c r="CD444">
        <f t="shared" si="881"/>
        <v>0</v>
      </c>
      <c r="CE444">
        <f t="shared" si="882"/>
        <v>0</v>
      </c>
      <c r="CF444">
        <f t="shared" si="883"/>
        <v>0</v>
      </c>
      <c r="CG444">
        <f t="shared" si="884"/>
        <v>0</v>
      </c>
      <c r="CH444">
        <f t="shared" si="885"/>
        <v>0</v>
      </c>
      <c r="CI444">
        <f t="shared" si="886"/>
        <v>0</v>
      </c>
      <c r="CJ444">
        <f t="shared" si="887"/>
        <v>0</v>
      </c>
      <c r="CK444">
        <f t="shared" si="888"/>
        <v>0</v>
      </c>
      <c r="CL444" t="str">
        <f t="shared" si="889"/>
        <v/>
      </c>
      <c r="CM444" t="str">
        <f t="shared" si="890"/>
        <v/>
      </c>
      <c r="CN444" t="str">
        <f t="shared" si="891"/>
        <v/>
      </c>
      <c r="CO444" t="str">
        <f t="shared" si="892"/>
        <v/>
      </c>
      <c r="CP444" t="str">
        <f t="shared" si="893"/>
        <v/>
      </c>
      <c r="CQ444" t="str">
        <f t="shared" si="894"/>
        <v/>
      </c>
      <c r="CR444" t="str">
        <f t="shared" si="895"/>
        <v/>
      </c>
      <c r="CS444" t="str">
        <f t="shared" si="896"/>
        <v/>
      </c>
      <c r="CT444" t="str">
        <f t="shared" si="897"/>
        <v/>
      </c>
      <c r="CU444" t="str">
        <f t="shared" si="898"/>
        <v/>
      </c>
      <c r="CV444" t="str">
        <f t="shared" si="899"/>
        <v/>
      </c>
      <c r="CW444" t="str">
        <f t="shared" si="900"/>
        <v/>
      </c>
      <c r="CX444" t="str">
        <f t="shared" si="901"/>
        <v/>
      </c>
      <c r="CY444" t="str">
        <f t="shared" si="902"/>
        <v/>
      </c>
      <c r="CZ444" t="str">
        <f t="shared" si="903"/>
        <v/>
      </c>
      <c r="DA444" t="str">
        <f t="shared" si="904"/>
        <v/>
      </c>
      <c r="DB444" t="str">
        <f t="shared" si="905"/>
        <v/>
      </c>
      <c r="DC444" t="str">
        <f t="shared" si="906"/>
        <v/>
      </c>
      <c r="DD444" t="str">
        <f t="shared" si="907"/>
        <v/>
      </c>
      <c r="DE444" t="str">
        <f t="shared" si="908"/>
        <v/>
      </c>
      <c r="DF444" t="str">
        <f t="shared" si="909"/>
        <v/>
      </c>
      <c r="DG444" t="str">
        <f t="shared" si="910"/>
        <v/>
      </c>
      <c r="DH444" t="str">
        <f t="shared" si="911"/>
        <v/>
      </c>
      <c r="DI444" t="str">
        <f t="shared" si="912"/>
        <v/>
      </c>
      <c r="DJ444" t="str">
        <f t="shared" si="913"/>
        <v/>
      </c>
      <c r="DK444" t="str">
        <f t="shared" si="914"/>
        <v/>
      </c>
      <c r="DL444" t="str">
        <f t="shared" si="915"/>
        <v/>
      </c>
      <c r="DM444" t="str">
        <f t="shared" si="916"/>
        <v/>
      </c>
      <c r="DN444" t="str">
        <f t="shared" si="917"/>
        <v/>
      </c>
      <c r="DO444" t="str">
        <f t="shared" si="918"/>
        <v/>
      </c>
      <c r="DP444" t="str">
        <f t="shared" si="919"/>
        <v/>
      </c>
      <c r="DQ444" t="str">
        <f t="shared" si="920"/>
        <v/>
      </c>
      <c r="DR444" t="str">
        <f t="shared" si="921"/>
        <v/>
      </c>
      <c r="DS444" t="str">
        <f t="shared" si="922"/>
        <v/>
      </c>
      <c r="DT444" t="str">
        <f t="shared" si="923"/>
        <v/>
      </c>
      <c r="DU444">
        <f t="shared" si="924"/>
        <v>0</v>
      </c>
      <c r="DV444">
        <f t="shared" si="925"/>
        <v>0</v>
      </c>
      <c r="DW444">
        <f t="shared" si="926"/>
        <v>0</v>
      </c>
      <c r="DX444" t="str">
        <f t="shared" si="927"/>
        <v/>
      </c>
      <c r="DY444" t="str">
        <f t="shared" si="928"/>
        <v/>
      </c>
      <c r="DZ444" t="str">
        <f t="shared" si="929"/>
        <v/>
      </c>
      <c r="EA444" s="5">
        <f t="shared" si="930"/>
        <v>0</v>
      </c>
      <c r="EB444" s="3">
        <f t="shared" si="931"/>
        <v>0</v>
      </c>
    </row>
    <row r="445" spans="2:132" x14ac:dyDescent="0.2">
      <c r="B445" s="25">
        <v>440</v>
      </c>
      <c r="C445" s="26">
        <f>Zisk!D459</f>
        <v>0</v>
      </c>
      <c r="D445">
        <f>Zisk!E459</f>
        <v>0</v>
      </c>
      <c r="E445" s="66" t="str">
        <f t="shared" si="818"/>
        <v/>
      </c>
      <c r="F445" t="str">
        <f t="shared" si="819"/>
        <v/>
      </c>
      <c r="G445" s="66" t="str">
        <f t="shared" si="820"/>
        <v/>
      </c>
      <c r="H445" s="25"/>
      <c r="I445" s="25"/>
      <c r="J445">
        <f>VstupniParametry_SKRYT!$D$5</f>
        <v>0.02</v>
      </c>
      <c r="K445">
        <f>VstupniParametry_SKRYT!$D$6</f>
        <v>0.06</v>
      </c>
      <c r="L445">
        <f>VstupniParametry_SKRYT!$D$7</f>
        <v>0.06</v>
      </c>
      <c r="M445">
        <f>VstupniParametry_SKRYT!$D$8</f>
        <v>0.06</v>
      </c>
      <c r="N445">
        <f>VstupniParametry_SKRYT!$D$9</f>
        <v>1.7999999999999999E-2</v>
      </c>
      <c r="O445" s="27">
        <f>VstupniParametry_SKRYT!$D$10</f>
        <v>0.01</v>
      </c>
      <c r="P445" s="27">
        <f>VstupniParametry_SKRYT!$D$11</f>
        <v>0.01</v>
      </c>
      <c r="Q445" s="27">
        <f>VstupniParametry_SKRYT!$D$12</f>
        <v>0.01</v>
      </c>
      <c r="R445" s="27">
        <f>VstupniParametry_SKRYT!$D$13</f>
        <v>0.01</v>
      </c>
      <c r="S445" s="27">
        <f>VstupniParametry_SKRYT!$D$14</f>
        <v>0.01</v>
      </c>
      <c r="T445">
        <f t="shared" si="821"/>
        <v>0</v>
      </c>
      <c r="U445">
        <f t="shared" si="822"/>
        <v>0</v>
      </c>
      <c r="V445">
        <f t="shared" si="823"/>
        <v>0</v>
      </c>
      <c r="W445">
        <f t="shared" si="824"/>
        <v>0</v>
      </c>
      <c r="X445">
        <f t="shared" si="825"/>
        <v>0</v>
      </c>
      <c r="Y445">
        <f t="shared" si="826"/>
        <v>0</v>
      </c>
      <c r="Z445">
        <f t="shared" si="827"/>
        <v>0</v>
      </c>
      <c r="AA445">
        <f t="shared" si="828"/>
        <v>0</v>
      </c>
      <c r="AB445">
        <f t="shared" si="829"/>
        <v>0</v>
      </c>
      <c r="AC445">
        <f t="shared" si="830"/>
        <v>0</v>
      </c>
      <c r="AD445">
        <f t="shared" si="831"/>
        <v>0</v>
      </c>
      <c r="AE445">
        <f t="shared" si="832"/>
        <v>0</v>
      </c>
      <c r="AF445">
        <f t="shared" si="833"/>
        <v>0</v>
      </c>
      <c r="AG445">
        <f t="shared" si="834"/>
        <v>0</v>
      </c>
      <c r="AH445">
        <f t="shared" si="835"/>
        <v>0</v>
      </c>
      <c r="AI445">
        <f t="shared" si="836"/>
        <v>0</v>
      </c>
      <c r="AJ445">
        <f t="shared" si="837"/>
        <v>0</v>
      </c>
      <c r="AK445">
        <f t="shared" si="838"/>
        <v>0</v>
      </c>
      <c r="AL445">
        <f t="shared" si="839"/>
        <v>0</v>
      </c>
      <c r="AM445">
        <f t="shared" si="840"/>
        <v>0</v>
      </c>
      <c r="AN445">
        <f t="shared" si="841"/>
        <v>0</v>
      </c>
      <c r="AO445">
        <f t="shared" si="842"/>
        <v>0</v>
      </c>
      <c r="AP445">
        <f t="shared" si="843"/>
        <v>0</v>
      </c>
      <c r="AQ445">
        <f t="shared" si="844"/>
        <v>0</v>
      </c>
      <c r="AR445">
        <f t="shared" si="845"/>
        <v>0</v>
      </c>
      <c r="AS445">
        <f t="shared" si="846"/>
        <v>0</v>
      </c>
      <c r="AT445">
        <f t="shared" si="816"/>
        <v>0</v>
      </c>
      <c r="AU445">
        <f t="shared" si="847"/>
        <v>0</v>
      </c>
      <c r="AV445">
        <f t="shared" si="848"/>
        <v>0</v>
      </c>
      <c r="AW445">
        <f t="shared" si="817"/>
        <v>0</v>
      </c>
      <c r="AX445">
        <f t="shared" si="849"/>
        <v>0</v>
      </c>
      <c r="AY445">
        <f t="shared" si="850"/>
        <v>0</v>
      </c>
      <c r="AZ445">
        <f t="shared" si="851"/>
        <v>0</v>
      </c>
      <c r="BA445">
        <f t="shared" si="852"/>
        <v>0</v>
      </c>
      <c r="BB445">
        <f t="shared" si="853"/>
        <v>0</v>
      </c>
      <c r="BC445">
        <f t="shared" si="854"/>
        <v>0</v>
      </c>
      <c r="BD445">
        <f t="shared" si="855"/>
        <v>0</v>
      </c>
      <c r="BE445">
        <f t="shared" si="856"/>
        <v>0</v>
      </c>
      <c r="BF445">
        <f t="shared" si="857"/>
        <v>0</v>
      </c>
      <c r="BG445">
        <f t="shared" si="858"/>
        <v>0</v>
      </c>
      <c r="BH445">
        <f t="shared" si="859"/>
        <v>0</v>
      </c>
      <c r="BI445">
        <f t="shared" si="860"/>
        <v>0</v>
      </c>
      <c r="BJ445">
        <f t="shared" si="861"/>
        <v>0</v>
      </c>
      <c r="BK445">
        <f t="shared" si="862"/>
        <v>0</v>
      </c>
      <c r="BL445">
        <f t="shared" si="863"/>
        <v>0</v>
      </c>
      <c r="BM445">
        <f t="shared" si="864"/>
        <v>0</v>
      </c>
      <c r="BN445">
        <f t="shared" si="865"/>
        <v>0</v>
      </c>
      <c r="BO445">
        <f t="shared" si="866"/>
        <v>0</v>
      </c>
      <c r="BP445">
        <f t="shared" si="867"/>
        <v>0</v>
      </c>
      <c r="BQ445">
        <f t="shared" si="868"/>
        <v>0</v>
      </c>
      <c r="BR445">
        <f t="shared" si="869"/>
        <v>0</v>
      </c>
      <c r="BS445">
        <f t="shared" si="870"/>
        <v>0</v>
      </c>
      <c r="BT445">
        <f t="shared" si="871"/>
        <v>0</v>
      </c>
      <c r="BU445">
        <f t="shared" si="872"/>
        <v>0</v>
      </c>
      <c r="BV445">
        <f t="shared" si="873"/>
        <v>0</v>
      </c>
      <c r="BW445">
        <f t="shared" si="874"/>
        <v>0</v>
      </c>
      <c r="BX445">
        <f t="shared" si="875"/>
        <v>0</v>
      </c>
      <c r="BY445">
        <f t="shared" si="876"/>
        <v>0</v>
      </c>
      <c r="BZ445">
        <f t="shared" si="877"/>
        <v>0</v>
      </c>
      <c r="CA445">
        <f t="shared" si="878"/>
        <v>0</v>
      </c>
      <c r="CB445">
        <f t="shared" si="879"/>
        <v>0</v>
      </c>
      <c r="CC445">
        <f t="shared" si="880"/>
        <v>0</v>
      </c>
      <c r="CD445">
        <f t="shared" si="881"/>
        <v>0</v>
      </c>
      <c r="CE445">
        <f t="shared" si="882"/>
        <v>0</v>
      </c>
      <c r="CF445">
        <f t="shared" si="883"/>
        <v>0</v>
      </c>
      <c r="CG445">
        <f t="shared" si="884"/>
        <v>0</v>
      </c>
      <c r="CH445">
        <f t="shared" si="885"/>
        <v>0</v>
      </c>
      <c r="CI445">
        <f t="shared" si="886"/>
        <v>0</v>
      </c>
      <c r="CJ445">
        <f t="shared" si="887"/>
        <v>0</v>
      </c>
      <c r="CK445">
        <f t="shared" si="888"/>
        <v>0</v>
      </c>
      <c r="CL445" t="str">
        <f t="shared" si="889"/>
        <v/>
      </c>
      <c r="CM445" t="str">
        <f t="shared" si="890"/>
        <v/>
      </c>
      <c r="CN445" t="str">
        <f t="shared" si="891"/>
        <v/>
      </c>
      <c r="CO445" t="str">
        <f t="shared" si="892"/>
        <v/>
      </c>
      <c r="CP445" t="str">
        <f t="shared" si="893"/>
        <v/>
      </c>
      <c r="CQ445" t="str">
        <f t="shared" si="894"/>
        <v/>
      </c>
      <c r="CR445" t="str">
        <f t="shared" si="895"/>
        <v/>
      </c>
      <c r="CS445" t="str">
        <f t="shared" si="896"/>
        <v/>
      </c>
      <c r="CT445" t="str">
        <f t="shared" si="897"/>
        <v/>
      </c>
      <c r="CU445" t="str">
        <f t="shared" si="898"/>
        <v/>
      </c>
      <c r="CV445" t="str">
        <f t="shared" si="899"/>
        <v/>
      </c>
      <c r="CW445" t="str">
        <f t="shared" si="900"/>
        <v/>
      </c>
      <c r="CX445" t="str">
        <f t="shared" si="901"/>
        <v/>
      </c>
      <c r="CY445" t="str">
        <f t="shared" si="902"/>
        <v/>
      </c>
      <c r="CZ445" t="str">
        <f t="shared" si="903"/>
        <v/>
      </c>
      <c r="DA445" t="str">
        <f t="shared" si="904"/>
        <v/>
      </c>
      <c r="DB445" t="str">
        <f t="shared" si="905"/>
        <v/>
      </c>
      <c r="DC445" t="str">
        <f t="shared" si="906"/>
        <v/>
      </c>
      <c r="DD445" t="str">
        <f t="shared" si="907"/>
        <v/>
      </c>
      <c r="DE445" t="str">
        <f t="shared" si="908"/>
        <v/>
      </c>
      <c r="DF445" t="str">
        <f t="shared" si="909"/>
        <v/>
      </c>
      <c r="DG445" t="str">
        <f t="shared" si="910"/>
        <v/>
      </c>
      <c r="DH445" t="str">
        <f t="shared" si="911"/>
        <v/>
      </c>
      <c r="DI445" t="str">
        <f t="shared" si="912"/>
        <v/>
      </c>
      <c r="DJ445" t="str">
        <f t="shared" si="913"/>
        <v/>
      </c>
      <c r="DK445" t="str">
        <f t="shared" si="914"/>
        <v/>
      </c>
      <c r="DL445" t="str">
        <f t="shared" si="915"/>
        <v/>
      </c>
      <c r="DM445" t="str">
        <f t="shared" si="916"/>
        <v/>
      </c>
      <c r="DN445" t="str">
        <f t="shared" si="917"/>
        <v/>
      </c>
      <c r="DO445" t="str">
        <f t="shared" si="918"/>
        <v/>
      </c>
      <c r="DP445" t="str">
        <f t="shared" si="919"/>
        <v/>
      </c>
      <c r="DQ445" t="str">
        <f t="shared" si="920"/>
        <v/>
      </c>
      <c r="DR445" t="str">
        <f t="shared" si="921"/>
        <v/>
      </c>
      <c r="DS445" t="str">
        <f t="shared" si="922"/>
        <v/>
      </c>
      <c r="DT445" t="str">
        <f t="shared" si="923"/>
        <v/>
      </c>
      <c r="DU445">
        <f t="shared" si="924"/>
        <v>0</v>
      </c>
      <c r="DV445">
        <f t="shared" si="925"/>
        <v>0</v>
      </c>
      <c r="DW445">
        <f t="shared" si="926"/>
        <v>0</v>
      </c>
      <c r="DX445" t="str">
        <f t="shared" si="927"/>
        <v/>
      </c>
      <c r="DY445" t="str">
        <f t="shared" si="928"/>
        <v/>
      </c>
      <c r="DZ445" t="str">
        <f t="shared" si="929"/>
        <v/>
      </c>
      <c r="EA445" s="5">
        <f t="shared" si="930"/>
        <v>0</v>
      </c>
      <c r="EB445" s="3">
        <f t="shared" si="931"/>
        <v>0</v>
      </c>
    </row>
    <row r="446" spans="2:132" x14ac:dyDescent="0.2">
      <c r="B446">
        <v>441</v>
      </c>
      <c r="C446" s="3">
        <f>Zisk!D460</f>
        <v>0</v>
      </c>
      <c r="D446">
        <f>Zisk!E460</f>
        <v>0</v>
      </c>
      <c r="E446" s="66" t="str">
        <f t="shared" si="818"/>
        <v/>
      </c>
      <c r="F446" t="str">
        <f t="shared" si="819"/>
        <v/>
      </c>
      <c r="G446" s="66" t="str">
        <f t="shared" si="820"/>
        <v/>
      </c>
      <c r="J446">
        <f>VstupniParametry_SKRYT!$D$5</f>
        <v>0.02</v>
      </c>
      <c r="K446">
        <f>VstupniParametry_SKRYT!$D$6</f>
        <v>0.06</v>
      </c>
      <c r="L446">
        <f>VstupniParametry_SKRYT!$D$7</f>
        <v>0.06</v>
      </c>
      <c r="M446">
        <f>VstupniParametry_SKRYT!$D$8</f>
        <v>0.06</v>
      </c>
      <c r="N446">
        <f>VstupniParametry_SKRYT!$D$9</f>
        <v>1.7999999999999999E-2</v>
      </c>
      <c r="O446" s="27">
        <f>VstupniParametry_SKRYT!$D$10</f>
        <v>0.01</v>
      </c>
      <c r="P446" s="27">
        <f>VstupniParametry_SKRYT!$D$11</f>
        <v>0.01</v>
      </c>
      <c r="Q446" s="27">
        <f>VstupniParametry_SKRYT!$D$12</f>
        <v>0.01</v>
      </c>
      <c r="R446" s="27">
        <f>VstupniParametry_SKRYT!$D$13</f>
        <v>0.01</v>
      </c>
      <c r="S446" s="27">
        <f>VstupniParametry_SKRYT!$D$14</f>
        <v>0.01</v>
      </c>
      <c r="T446">
        <f t="shared" si="821"/>
        <v>0</v>
      </c>
      <c r="U446">
        <f t="shared" si="822"/>
        <v>0</v>
      </c>
      <c r="V446">
        <f t="shared" si="823"/>
        <v>0</v>
      </c>
      <c r="W446">
        <f t="shared" si="824"/>
        <v>0</v>
      </c>
      <c r="X446">
        <f t="shared" si="825"/>
        <v>0</v>
      </c>
      <c r="Y446">
        <f t="shared" si="826"/>
        <v>0</v>
      </c>
      <c r="Z446">
        <f t="shared" si="827"/>
        <v>0</v>
      </c>
      <c r="AA446">
        <f t="shared" si="828"/>
        <v>0</v>
      </c>
      <c r="AB446">
        <f t="shared" si="829"/>
        <v>0</v>
      </c>
      <c r="AC446">
        <f t="shared" si="830"/>
        <v>0</v>
      </c>
      <c r="AD446">
        <f t="shared" si="831"/>
        <v>0</v>
      </c>
      <c r="AE446">
        <f t="shared" si="832"/>
        <v>0</v>
      </c>
      <c r="AF446">
        <f t="shared" si="833"/>
        <v>0</v>
      </c>
      <c r="AG446">
        <f t="shared" si="834"/>
        <v>0</v>
      </c>
      <c r="AH446">
        <f t="shared" si="835"/>
        <v>0</v>
      </c>
      <c r="AI446">
        <f t="shared" si="836"/>
        <v>0</v>
      </c>
      <c r="AJ446">
        <f t="shared" si="837"/>
        <v>0</v>
      </c>
      <c r="AK446">
        <f t="shared" si="838"/>
        <v>0</v>
      </c>
      <c r="AL446">
        <f t="shared" si="839"/>
        <v>0</v>
      </c>
      <c r="AM446">
        <f t="shared" si="840"/>
        <v>0</v>
      </c>
      <c r="AN446">
        <f t="shared" si="841"/>
        <v>0</v>
      </c>
      <c r="AO446">
        <f t="shared" si="842"/>
        <v>0</v>
      </c>
      <c r="AP446">
        <f t="shared" si="843"/>
        <v>0</v>
      </c>
      <c r="AQ446">
        <f t="shared" si="844"/>
        <v>0</v>
      </c>
      <c r="AR446">
        <f t="shared" si="845"/>
        <v>0</v>
      </c>
      <c r="AS446">
        <f t="shared" si="846"/>
        <v>0</v>
      </c>
      <c r="AT446">
        <f t="shared" si="816"/>
        <v>0</v>
      </c>
      <c r="AU446">
        <f t="shared" si="847"/>
        <v>0</v>
      </c>
      <c r="AV446">
        <f t="shared" si="848"/>
        <v>0</v>
      </c>
      <c r="AW446">
        <f t="shared" si="817"/>
        <v>0</v>
      </c>
      <c r="AX446">
        <f t="shared" si="849"/>
        <v>0</v>
      </c>
      <c r="AY446">
        <f t="shared" si="850"/>
        <v>0</v>
      </c>
      <c r="AZ446">
        <f t="shared" si="851"/>
        <v>0</v>
      </c>
      <c r="BA446">
        <f t="shared" si="852"/>
        <v>0</v>
      </c>
      <c r="BB446">
        <f t="shared" si="853"/>
        <v>0</v>
      </c>
      <c r="BC446">
        <f t="shared" si="854"/>
        <v>0</v>
      </c>
      <c r="BD446">
        <f t="shared" si="855"/>
        <v>0</v>
      </c>
      <c r="BE446">
        <f t="shared" si="856"/>
        <v>0</v>
      </c>
      <c r="BF446">
        <f t="shared" si="857"/>
        <v>0</v>
      </c>
      <c r="BG446">
        <f t="shared" si="858"/>
        <v>0</v>
      </c>
      <c r="BH446">
        <f t="shared" si="859"/>
        <v>0</v>
      </c>
      <c r="BI446">
        <f t="shared" si="860"/>
        <v>0</v>
      </c>
      <c r="BJ446">
        <f t="shared" si="861"/>
        <v>0</v>
      </c>
      <c r="BK446">
        <f t="shared" si="862"/>
        <v>0</v>
      </c>
      <c r="BL446">
        <f t="shared" si="863"/>
        <v>0</v>
      </c>
      <c r="BM446">
        <f t="shared" si="864"/>
        <v>0</v>
      </c>
      <c r="BN446">
        <f t="shared" si="865"/>
        <v>0</v>
      </c>
      <c r="BO446">
        <f t="shared" si="866"/>
        <v>0</v>
      </c>
      <c r="BP446">
        <f t="shared" si="867"/>
        <v>0</v>
      </c>
      <c r="BQ446">
        <f t="shared" si="868"/>
        <v>0</v>
      </c>
      <c r="BR446">
        <f t="shared" si="869"/>
        <v>0</v>
      </c>
      <c r="BS446">
        <f t="shared" si="870"/>
        <v>0</v>
      </c>
      <c r="BT446">
        <f t="shared" si="871"/>
        <v>0</v>
      </c>
      <c r="BU446">
        <f t="shared" si="872"/>
        <v>0</v>
      </c>
      <c r="BV446">
        <f t="shared" si="873"/>
        <v>0</v>
      </c>
      <c r="BW446">
        <f t="shared" si="874"/>
        <v>0</v>
      </c>
      <c r="BX446">
        <f t="shared" si="875"/>
        <v>0</v>
      </c>
      <c r="BY446">
        <f t="shared" si="876"/>
        <v>0</v>
      </c>
      <c r="BZ446">
        <f t="shared" si="877"/>
        <v>0</v>
      </c>
      <c r="CA446">
        <f t="shared" si="878"/>
        <v>0</v>
      </c>
      <c r="CB446">
        <f t="shared" si="879"/>
        <v>0</v>
      </c>
      <c r="CC446">
        <f t="shared" si="880"/>
        <v>0</v>
      </c>
      <c r="CD446">
        <f t="shared" si="881"/>
        <v>0</v>
      </c>
      <c r="CE446">
        <f t="shared" si="882"/>
        <v>0</v>
      </c>
      <c r="CF446">
        <f t="shared" si="883"/>
        <v>0</v>
      </c>
      <c r="CG446">
        <f t="shared" si="884"/>
        <v>0</v>
      </c>
      <c r="CH446">
        <f t="shared" si="885"/>
        <v>0</v>
      </c>
      <c r="CI446">
        <f t="shared" si="886"/>
        <v>0</v>
      </c>
      <c r="CJ446">
        <f t="shared" si="887"/>
        <v>0</v>
      </c>
      <c r="CK446">
        <f t="shared" si="888"/>
        <v>0</v>
      </c>
      <c r="CL446" t="str">
        <f t="shared" si="889"/>
        <v/>
      </c>
      <c r="CM446" t="str">
        <f t="shared" si="890"/>
        <v/>
      </c>
      <c r="CN446" t="str">
        <f t="shared" si="891"/>
        <v/>
      </c>
      <c r="CO446" t="str">
        <f t="shared" si="892"/>
        <v/>
      </c>
      <c r="CP446" t="str">
        <f t="shared" si="893"/>
        <v/>
      </c>
      <c r="CQ446" t="str">
        <f t="shared" si="894"/>
        <v/>
      </c>
      <c r="CR446" t="str">
        <f t="shared" si="895"/>
        <v/>
      </c>
      <c r="CS446" t="str">
        <f t="shared" si="896"/>
        <v/>
      </c>
      <c r="CT446" t="str">
        <f t="shared" si="897"/>
        <v/>
      </c>
      <c r="CU446" t="str">
        <f t="shared" si="898"/>
        <v/>
      </c>
      <c r="CV446" t="str">
        <f t="shared" si="899"/>
        <v/>
      </c>
      <c r="CW446" t="str">
        <f t="shared" si="900"/>
        <v/>
      </c>
      <c r="CX446" t="str">
        <f t="shared" si="901"/>
        <v/>
      </c>
      <c r="CY446" t="str">
        <f t="shared" si="902"/>
        <v/>
      </c>
      <c r="CZ446" t="str">
        <f t="shared" si="903"/>
        <v/>
      </c>
      <c r="DA446" t="str">
        <f t="shared" si="904"/>
        <v/>
      </c>
      <c r="DB446" t="str">
        <f t="shared" si="905"/>
        <v/>
      </c>
      <c r="DC446" t="str">
        <f t="shared" si="906"/>
        <v/>
      </c>
      <c r="DD446" t="str">
        <f t="shared" si="907"/>
        <v/>
      </c>
      <c r="DE446" t="str">
        <f t="shared" si="908"/>
        <v/>
      </c>
      <c r="DF446" t="str">
        <f t="shared" si="909"/>
        <v/>
      </c>
      <c r="DG446" t="str">
        <f t="shared" si="910"/>
        <v/>
      </c>
      <c r="DH446" t="str">
        <f t="shared" si="911"/>
        <v/>
      </c>
      <c r="DI446" t="str">
        <f t="shared" si="912"/>
        <v/>
      </c>
      <c r="DJ446" t="str">
        <f t="shared" si="913"/>
        <v/>
      </c>
      <c r="DK446" t="str">
        <f t="shared" si="914"/>
        <v/>
      </c>
      <c r="DL446" t="str">
        <f t="shared" si="915"/>
        <v/>
      </c>
      <c r="DM446" t="str">
        <f t="shared" si="916"/>
        <v/>
      </c>
      <c r="DN446" t="str">
        <f t="shared" si="917"/>
        <v/>
      </c>
      <c r="DO446" t="str">
        <f t="shared" si="918"/>
        <v/>
      </c>
      <c r="DP446" t="str">
        <f t="shared" si="919"/>
        <v/>
      </c>
      <c r="DQ446" t="str">
        <f t="shared" si="920"/>
        <v/>
      </c>
      <c r="DR446" t="str">
        <f t="shared" si="921"/>
        <v/>
      </c>
      <c r="DS446" t="str">
        <f t="shared" si="922"/>
        <v/>
      </c>
      <c r="DT446" t="str">
        <f t="shared" si="923"/>
        <v/>
      </c>
      <c r="DU446">
        <f t="shared" si="924"/>
        <v>0</v>
      </c>
      <c r="DV446">
        <f t="shared" si="925"/>
        <v>0</v>
      </c>
      <c r="DW446">
        <f t="shared" si="926"/>
        <v>0</v>
      </c>
      <c r="DX446" t="str">
        <f t="shared" si="927"/>
        <v/>
      </c>
      <c r="DY446" t="str">
        <f t="shared" si="928"/>
        <v/>
      </c>
      <c r="DZ446" t="str">
        <f t="shared" si="929"/>
        <v/>
      </c>
      <c r="EA446" s="5">
        <f t="shared" si="930"/>
        <v>0</v>
      </c>
      <c r="EB446" s="3">
        <f t="shared" si="931"/>
        <v>0</v>
      </c>
    </row>
    <row r="447" spans="2:132" x14ac:dyDescent="0.2">
      <c r="B447" s="25">
        <v>442</v>
      </c>
      <c r="C447" s="26">
        <f>Zisk!D461</f>
        <v>0</v>
      </c>
      <c r="D447">
        <f>Zisk!E461</f>
        <v>0</v>
      </c>
      <c r="E447" s="66" t="str">
        <f t="shared" si="818"/>
        <v/>
      </c>
      <c r="F447" t="str">
        <f t="shared" si="819"/>
        <v/>
      </c>
      <c r="G447" s="66" t="str">
        <f t="shared" si="820"/>
        <v/>
      </c>
      <c r="H447" s="25"/>
      <c r="I447" s="25"/>
      <c r="J447">
        <f>VstupniParametry_SKRYT!$D$5</f>
        <v>0.02</v>
      </c>
      <c r="K447">
        <f>VstupniParametry_SKRYT!$D$6</f>
        <v>0.06</v>
      </c>
      <c r="L447">
        <f>VstupniParametry_SKRYT!$D$7</f>
        <v>0.06</v>
      </c>
      <c r="M447">
        <f>VstupniParametry_SKRYT!$D$8</f>
        <v>0.06</v>
      </c>
      <c r="N447">
        <f>VstupniParametry_SKRYT!$D$9</f>
        <v>1.7999999999999999E-2</v>
      </c>
      <c r="O447" s="27">
        <f>VstupniParametry_SKRYT!$D$10</f>
        <v>0.01</v>
      </c>
      <c r="P447" s="27">
        <f>VstupniParametry_SKRYT!$D$11</f>
        <v>0.01</v>
      </c>
      <c r="Q447" s="27">
        <f>VstupniParametry_SKRYT!$D$12</f>
        <v>0.01</v>
      </c>
      <c r="R447" s="27">
        <f>VstupniParametry_SKRYT!$D$13</f>
        <v>0.01</v>
      </c>
      <c r="S447" s="27">
        <f>VstupniParametry_SKRYT!$D$14</f>
        <v>0.01</v>
      </c>
      <c r="T447">
        <f t="shared" si="821"/>
        <v>0</v>
      </c>
      <c r="U447">
        <f t="shared" si="822"/>
        <v>0</v>
      </c>
      <c r="V447">
        <f t="shared" si="823"/>
        <v>0</v>
      </c>
      <c r="W447">
        <f t="shared" si="824"/>
        <v>0</v>
      </c>
      <c r="X447">
        <f t="shared" si="825"/>
        <v>0</v>
      </c>
      <c r="Y447">
        <f t="shared" si="826"/>
        <v>0</v>
      </c>
      <c r="Z447">
        <f t="shared" si="827"/>
        <v>0</v>
      </c>
      <c r="AA447">
        <f t="shared" si="828"/>
        <v>0</v>
      </c>
      <c r="AB447">
        <f t="shared" si="829"/>
        <v>0</v>
      </c>
      <c r="AC447">
        <f t="shared" si="830"/>
        <v>0</v>
      </c>
      <c r="AD447">
        <f t="shared" si="831"/>
        <v>0</v>
      </c>
      <c r="AE447">
        <f t="shared" si="832"/>
        <v>0</v>
      </c>
      <c r="AF447">
        <f t="shared" si="833"/>
        <v>0</v>
      </c>
      <c r="AG447">
        <f t="shared" si="834"/>
        <v>0</v>
      </c>
      <c r="AH447">
        <f t="shared" si="835"/>
        <v>0</v>
      </c>
      <c r="AI447">
        <f t="shared" si="836"/>
        <v>0</v>
      </c>
      <c r="AJ447">
        <f t="shared" si="837"/>
        <v>0</v>
      </c>
      <c r="AK447">
        <f t="shared" si="838"/>
        <v>0</v>
      </c>
      <c r="AL447">
        <f t="shared" si="839"/>
        <v>0</v>
      </c>
      <c r="AM447">
        <f t="shared" si="840"/>
        <v>0</v>
      </c>
      <c r="AN447">
        <f t="shared" si="841"/>
        <v>0</v>
      </c>
      <c r="AO447">
        <f t="shared" si="842"/>
        <v>0</v>
      </c>
      <c r="AP447">
        <f t="shared" si="843"/>
        <v>0</v>
      </c>
      <c r="AQ447">
        <f t="shared" si="844"/>
        <v>0</v>
      </c>
      <c r="AR447">
        <f t="shared" si="845"/>
        <v>0</v>
      </c>
      <c r="AS447">
        <f t="shared" si="846"/>
        <v>0</v>
      </c>
      <c r="AT447">
        <f t="shared" si="816"/>
        <v>0</v>
      </c>
      <c r="AU447">
        <f t="shared" si="847"/>
        <v>0</v>
      </c>
      <c r="AV447">
        <f t="shared" si="848"/>
        <v>0</v>
      </c>
      <c r="AW447">
        <f t="shared" si="817"/>
        <v>0</v>
      </c>
      <c r="AX447">
        <f t="shared" si="849"/>
        <v>0</v>
      </c>
      <c r="AY447">
        <f t="shared" si="850"/>
        <v>0</v>
      </c>
      <c r="AZ447">
        <f t="shared" si="851"/>
        <v>0</v>
      </c>
      <c r="BA447">
        <f t="shared" si="852"/>
        <v>0</v>
      </c>
      <c r="BB447">
        <f t="shared" si="853"/>
        <v>0</v>
      </c>
      <c r="BC447">
        <f t="shared" si="854"/>
        <v>0</v>
      </c>
      <c r="BD447">
        <f t="shared" si="855"/>
        <v>0</v>
      </c>
      <c r="BE447">
        <f t="shared" si="856"/>
        <v>0</v>
      </c>
      <c r="BF447">
        <f t="shared" si="857"/>
        <v>0</v>
      </c>
      <c r="BG447">
        <f t="shared" si="858"/>
        <v>0</v>
      </c>
      <c r="BH447">
        <f t="shared" si="859"/>
        <v>0</v>
      </c>
      <c r="BI447">
        <f t="shared" si="860"/>
        <v>0</v>
      </c>
      <c r="BJ447">
        <f t="shared" si="861"/>
        <v>0</v>
      </c>
      <c r="BK447">
        <f t="shared" si="862"/>
        <v>0</v>
      </c>
      <c r="BL447">
        <f t="shared" si="863"/>
        <v>0</v>
      </c>
      <c r="BM447">
        <f t="shared" si="864"/>
        <v>0</v>
      </c>
      <c r="BN447">
        <f t="shared" si="865"/>
        <v>0</v>
      </c>
      <c r="BO447">
        <f t="shared" si="866"/>
        <v>0</v>
      </c>
      <c r="BP447">
        <f t="shared" si="867"/>
        <v>0</v>
      </c>
      <c r="BQ447">
        <f t="shared" si="868"/>
        <v>0</v>
      </c>
      <c r="BR447">
        <f t="shared" si="869"/>
        <v>0</v>
      </c>
      <c r="BS447">
        <f t="shared" si="870"/>
        <v>0</v>
      </c>
      <c r="BT447">
        <f t="shared" si="871"/>
        <v>0</v>
      </c>
      <c r="BU447">
        <f t="shared" si="872"/>
        <v>0</v>
      </c>
      <c r="BV447">
        <f t="shared" si="873"/>
        <v>0</v>
      </c>
      <c r="BW447">
        <f t="shared" si="874"/>
        <v>0</v>
      </c>
      <c r="BX447">
        <f t="shared" si="875"/>
        <v>0</v>
      </c>
      <c r="BY447">
        <f t="shared" si="876"/>
        <v>0</v>
      </c>
      <c r="BZ447">
        <f t="shared" si="877"/>
        <v>0</v>
      </c>
      <c r="CA447">
        <f t="shared" si="878"/>
        <v>0</v>
      </c>
      <c r="CB447">
        <f t="shared" si="879"/>
        <v>0</v>
      </c>
      <c r="CC447">
        <f t="shared" si="880"/>
        <v>0</v>
      </c>
      <c r="CD447">
        <f t="shared" si="881"/>
        <v>0</v>
      </c>
      <c r="CE447">
        <f t="shared" si="882"/>
        <v>0</v>
      </c>
      <c r="CF447">
        <f t="shared" si="883"/>
        <v>0</v>
      </c>
      <c r="CG447">
        <f t="shared" si="884"/>
        <v>0</v>
      </c>
      <c r="CH447">
        <f t="shared" si="885"/>
        <v>0</v>
      </c>
      <c r="CI447">
        <f t="shared" si="886"/>
        <v>0</v>
      </c>
      <c r="CJ447">
        <f t="shared" si="887"/>
        <v>0</v>
      </c>
      <c r="CK447">
        <f t="shared" si="888"/>
        <v>0</v>
      </c>
      <c r="CL447" t="str">
        <f t="shared" si="889"/>
        <v/>
      </c>
      <c r="CM447" t="str">
        <f t="shared" si="890"/>
        <v/>
      </c>
      <c r="CN447" t="str">
        <f t="shared" si="891"/>
        <v/>
      </c>
      <c r="CO447" t="str">
        <f t="shared" si="892"/>
        <v/>
      </c>
      <c r="CP447" t="str">
        <f t="shared" si="893"/>
        <v/>
      </c>
      <c r="CQ447" t="str">
        <f t="shared" si="894"/>
        <v/>
      </c>
      <c r="CR447" t="str">
        <f t="shared" si="895"/>
        <v/>
      </c>
      <c r="CS447" t="str">
        <f t="shared" si="896"/>
        <v/>
      </c>
      <c r="CT447" t="str">
        <f t="shared" si="897"/>
        <v/>
      </c>
      <c r="CU447" t="str">
        <f t="shared" si="898"/>
        <v/>
      </c>
      <c r="CV447" t="str">
        <f t="shared" si="899"/>
        <v/>
      </c>
      <c r="CW447" t="str">
        <f t="shared" si="900"/>
        <v/>
      </c>
      <c r="CX447" t="str">
        <f t="shared" si="901"/>
        <v/>
      </c>
      <c r="CY447" t="str">
        <f t="shared" si="902"/>
        <v/>
      </c>
      <c r="CZ447" t="str">
        <f t="shared" si="903"/>
        <v/>
      </c>
      <c r="DA447" t="str">
        <f t="shared" si="904"/>
        <v/>
      </c>
      <c r="DB447" t="str">
        <f t="shared" si="905"/>
        <v/>
      </c>
      <c r="DC447" t="str">
        <f t="shared" si="906"/>
        <v/>
      </c>
      <c r="DD447" t="str">
        <f t="shared" si="907"/>
        <v/>
      </c>
      <c r="DE447" t="str">
        <f t="shared" si="908"/>
        <v/>
      </c>
      <c r="DF447" t="str">
        <f t="shared" si="909"/>
        <v/>
      </c>
      <c r="DG447" t="str">
        <f t="shared" si="910"/>
        <v/>
      </c>
      <c r="DH447" t="str">
        <f t="shared" si="911"/>
        <v/>
      </c>
      <c r="DI447" t="str">
        <f t="shared" si="912"/>
        <v/>
      </c>
      <c r="DJ447" t="str">
        <f t="shared" si="913"/>
        <v/>
      </c>
      <c r="DK447" t="str">
        <f t="shared" si="914"/>
        <v/>
      </c>
      <c r="DL447" t="str">
        <f t="shared" si="915"/>
        <v/>
      </c>
      <c r="DM447" t="str">
        <f t="shared" si="916"/>
        <v/>
      </c>
      <c r="DN447" t="str">
        <f t="shared" si="917"/>
        <v/>
      </c>
      <c r="DO447" t="str">
        <f t="shared" si="918"/>
        <v/>
      </c>
      <c r="DP447" t="str">
        <f t="shared" si="919"/>
        <v/>
      </c>
      <c r="DQ447" t="str">
        <f t="shared" si="920"/>
        <v/>
      </c>
      <c r="DR447" t="str">
        <f t="shared" si="921"/>
        <v/>
      </c>
      <c r="DS447" t="str">
        <f t="shared" si="922"/>
        <v/>
      </c>
      <c r="DT447" t="str">
        <f t="shared" si="923"/>
        <v/>
      </c>
      <c r="DU447">
        <f t="shared" si="924"/>
        <v>0</v>
      </c>
      <c r="DV447">
        <f t="shared" si="925"/>
        <v>0</v>
      </c>
      <c r="DW447">
        <f t="shared" si="926"/>
        <v>0</v>
      </c>
      <c r="DX447" t="str">
        <f t="shared" si="927"/>
        <v/>
      </c>
      <c r="DY447" t="str">
        <f t="shared" si="928"/>
        <v/>
      </c>
      <c r="DZ447" t="str">
        <f t="shared" si="929"/>
        <v/>
      </c>
      <c r="EA447" s="5">
        <f t="shared" si="930"/>
        <v>0</v>
      </c>
      <c r="EB447" s="3">
        <f t="shared" si="931"/>
        <v>0</v>
      </c>
    </row>
    <row r="448" spans="2:132" x14ac:dyDescent="0.2">
      <c r="B448">
        <v>443</v>
      </c>
      <c r="C448" s="3">
        <f>Zisk!D462</f>
        <v>0</v>
      </c>
      <c r="D448">
        <f>Zisk!E462</f>
        <v>0</v>
      </c>
      <c r="E448" s="66" t="str">
        <f t="shared" si="818"/>
        <v/>
      </c>
      <c r="F448" t="str">
        <f t="shared" si="819"/>
        <v/>
      </c>
      <c r="G448" s="66" t="str">
        <f t="shared" si="820"/>
        <v/>
      </c>
      <c r="J448">
        <f>VstupniParametry_SKRYT!$D$5</f>
        <v>0.02</v>
      </c>
      <c r="K448">
        <f>VstupniParametry_SKRYT!$D$6</f>
        <v>0.06</v>
      </c>
      <c r="L448">
        <f>VstupniParametry_SKRYT!$D$7</f>
        <v>0.06</v>
      </c>
      <c r="M448">
        <f>VstupniParametry_SKRYT!$D$8</f>
        <v>0.06</v>
      </c>
      <c r="N448">
        <f>VstupniParametry_SKRYT!$D$9</f>
        <v>1.7999999999999999E-2</v>
      </c>
      <c r="O448" s="27">
        <f>VstupniParametry_SKRYT!$D$10</f>
        <v>0.01</v>
      </c>
      <c r="P448" s="27">
        <f>VstupniParametry_SKRYT!$D$11</f>
        <v>0.01</v>
      </c>
      <c r="Q448" s="27">
        <f>VstupniParametry_SKRYT!$D$12</f>
        <v>0.01</v>
      </c>
      <c r="R448" s="27">
        <f>VstupniParametry_SKRYT!$D$13</f>
        <v>0.01</v>
      </c>
      <c r="S448" s="27">
        <f>VstupniParametry_SKRYT!$D$14</f>
        <v>0.01</v>
      </c>
      <c r="T448">
        <f t="shared" si="821"/>
        <v>0</v>
      </c>
      <c r="U448">
        <f t="shared" si="822"/>
        <v>0</v>
      </c>
      <c r="V448">
        <f t="shared" si="823"/>
        <v>0</v>
      </c>
      <c r="W448">
        <f t="shared" si="824"/>
        <v>0</v>
      </c>
      <c r="X448">
        <f t="shared" si="825"/>
        <v>0</v>
      </c>
      <c r="Y448">
        <f t="shared" si="826"/>
        <v>0</v>
      </c>
      <c r="Z448">
        <f t="shared" si="827"/>
        <v>0</v>
      </c>
      <c r="AA448">
        <f t="shared" si="828"/>
        <v>0</v>
      </c>
      <c r="AB448">
        <f t="shared" si="829"/>
        <v>0</v>
      </c>
      <c r="AC448">
        <f t="shared" si="830"/>
        <v>0</v>
      </c>
      <c r="AD448">
        <f t="shared" si="831"/>
        <v>0</v>
      </c>
      <c r="AE448">
        <f t="shared" si="832"/>
        <v>0</v>
      </c>
      <c r="AF448">
        <f t="shared" si="833"/>
        <v>0</v>
      </c>
      <c r="AG448">
        <f t="shared" si="834"/>
        <v>0</v>
      </c>
      <c r="AH448">
        <f t="shared" si="835"/>
        <v>0</v>
      </c>
      <c r="AI448">
        <f t="shared" si="836"/>
        <v>0</v>
      </c>
      <c r="AJ448">
        <f t="shared" si="837"/>
        <v>0</v>
      </c>
      <c r="AK448">
        <f t="shared" si="838"/>
        <v>0</v>
      </c>
      <c r="AL448">
        <f t="shared" si="839"/>
        <v>0</v>
      </c>
      <c r="AM448">
        <f t="shared" si="840"/>
        <v>0</v>
      </c>
      <c r="AN448">
        <f t="shared" si="841"/>
        <v>0</v>
      </c>
      <c r="AO448">
        <f t="shared" si="842"/>
        <v>0</v>
      </c>
      <c r="AP448">
        <f t="shared" si="843"/>
        <v>0</v>
      </c>
      <c r="AQ448">
        <f t="shared" si="844"/>
        <v>0</v>
      </c>
      <c r="AR448">
        <f t="shared" si="845"/>
        <v>0</v>
      </c>
      <c r="AS448">
        <f t="shared" si="846"/>
        <v>0</v>
      </c>
      <c r="AT448">
        <f t="shared" si="816"/>
        <v>0</v>
      </c>
      <c r="AU448">
        <f t="shared" si="847"/>
        <v>0</v>
      </c>
      <c r="AV448">
        <f t="shared" si="848"/>
        <v>0</v>
      </c>
      <c r="AW448">
        <f t="shared" si="817"/>
        <v>0</v>
      </c>
      <c r="AX448">
        <f t="shared" si="849"/>
        <v>0</v>
      </c>
      <c r="AY448">
        <f t="shared" si="850"/>
        <v>0</v>
      </c>
      <c r="AZ448">
        <f t="shared" si="851"/>
        <v>0</v>
      </c>
      <c r="BA448">
        <f t="shared" si="852"/>
        <v>0</v>
      </c>
      <c r="BB448">
        <f t="shared" si="853"/>
        <v>0</v>
      </c>
      <c r="BC448">
        <f t="shared" si="854"/>
        <v>0</v>
      </c>
      <c r="BD448">
        <f t="shared" si="855"/>
        <v>0</v>
      </c>
      <c r="BE448">
        <f t="shared" si="856"/>
        <v>0</v>
      </c>
      <c r="BF448">
        <f t="shared" si="857"/>
        <v>0</v>
      </c>
      <c r="BG448">
        <f t="shared" si="858"/>
        <v>0</v>
      </c>
      <c r="BH448">
        <f t="shared" si="859"/>
        <v>0</v>
      </c>
      <c r="BI448">
        <f t="shared" si="860"/>
        <v>0</v>
      </c>
      <c r="BJ448">
        <f t="shared" si="861"/>
        <v>0</v>
      </c>
      <c r="BK448">
        <f t="shared" si="862"/>
        <v>0</v>
      </c>
      <c r="BL448">
        <f t="shared" si="863"/>
        <v>0</v>
      </c>
      <c r="BM448">
        <f t="shared" si="864"/>
        <v>0</v>
      </c>
      <c r="BN448">
        <f t="shared" si="865"/>
        <v>0</v>
      </c>
      <c r="BO448">
        <f t="shared" si="866"/>
        <v>0</v>
      </c>
      <c r="BP448">
        <f t="shared" si="867"/>
        <v>0</v>
      </c>
      <c r="BQ448">
        <f t="shared" si="868"/>
        <v>0</v>
      </c>
      <c r="BR448">
        <f t="shared" si="869"/>
        <v>0</v>
      </c>
      <c r="BS448">
        <f t="shared" si="870"/>
        <v>0</v>
      </c>
      <c r="BT448">
        <f t="shared" si="871"/>
        <v>0</v>
      </c>
      <c r="BU448">
        <f t="shared" si="872"/>
        <v>0</v>
      </c>
      <c r="BV448">
        <f t="shared" si="873"/>
        <v>0</v>
      </c>
      <c r="BW448">
        <f t="shared" si="874"/>
        <v>0</v>
      </c>
      <c r="BX448">
        <f t="shared" si="875"/>
        <v>0</v>
      </c>
      <c r="BY448">
        <f t="shared" si="876"/>
        <v>0</v>
      </c>
      <c r="BZ448">
        <f t="shared" si="877"/>
        <v>0</v>
      </c>
      <c r="CA448">
        <f t="shared" si="878"/>
        <v>0</v>
      </c>
      <c r="CB448">
        <f t="shared" si="879"/>
        <v>0</v>
      </c>
      <c r="CC448">
        <f t="shared" si="880"/>
        <v>0</v>
      </c>
      <c r="CD448">
        <f t="shared" si="881"/>
        <v>0</v>
      </c>
      <c r="CE448">
        <f t="shared" si="882"/>
        <v>0</v>
      </c>
      <c r="CF448">
        <f t="shared" si="883"/>
        <v>0</v>
      </c>
      <c r="CG448">
        <f t="shared" si="884"/>
        <v>0</v>
      </c>
      <c r="CH448">
        <f t="shared" si="885"/>
        <v>0</v>
      </c>
      <c r="CI448">
        <f t="shared" si="886"/>
        <v>0</v>
      </c>
      <c r="CJ448">
        <f t="shared" si="887"/>
        <v>0</v>
      </c>
      <c r="CK448">
        <f t="shared" si="888"/>
        <v>0</v>
      </c>
      <c r="CL448" t="str">
        <f t="shared" si="889"/>
        <v/>
      </c>
      <c r="CM448" t="str">
        <f t="shared" si="890"/>
        <v/>
      </c>
      <c r="CN448" t="str">
        <f t="shared" si="891"/>
        <v/>
      </c>
      <c r="CO448" t="str">
        <f t="shared" si="892"/>
        <v/>
      </c>
      <c r="CP448" t="str">
        <f t="shared" si="893"/>
        <v/>
      </c>
      <c r="CQ448" t="str">
        <f t="shared" si="894"/>
        <v/>
      </c>
      <c r="CR448" t="str">
        <f t="shared" si="895"/>
        <v/>
      </c>
      <c r="CS448" t="str">
        <f t="shared" si="896"/>
        <v/>
      </c>
      <c r="CT448" t="str">
        <f t="shared" si="897"/>
        <v/>
      </c>
      <c r="CU448" t="str">
        <f t="shared" si="898"/>
        <v/>
      </c>
      <c r="CV448" t="str">
        <f t="shared" si="899"/>
        <v/>
      </c>
      <c r="CW448" t="str">
        <f t="shared" si="900"/>
        <v/>
      </c>
      <c r="CX448" t="str">
        <f t="shared" si="901"/>
        <v/>
      </c>
      <c r="CY448" t="str">
        <f t="shared" si="902"/>
        <v/>
      </c>
      <c r="CZ448" t="str">
        <f t="shared" si="903"/>
        <v/>
      </c>
      <c r="DA448" t="str">
        <f t="shared" si="904"/>
        <v/>
      </c>
      <c r="DB448" t="str">
        <f t="shared" si="905"/>
        <v/>
      </c>
      <c r="DC448" t="str">
        <f t="shared" si="906"/>
        <v/>
      </c>
      <c r="DD448" t="str">
        <f t="shared" si="907"/>
        <v/>
      </c>
      <c r="DE448" t="str">
        <f t="shared" si="908"/>
        <v/>
      </c>
      <c r="DF448" t="str">
        <f t="shared" si="909"/>
        <v/>
      </c>
      <c r="DG448" t="str">
        <f t="shared" si="910"/>
        <v/>
      </c>
      <c r="DH448" t="str">
        <f t="shared" si="911"/>
        <v/>
      </c>
      <c r="DI448" t="str">
        <f t="shared" si="912"/>
        <v/>
      </c>
      <c r="DJ448" t="str">
        <f t="shared" si="913"/>
        <v/>
      </c>
      <c r="DK448" t="str">
        <f t="shared" si="914"/>
        <v/>
      </c>
      <c r="DL448" t="str">
        <f t="shared" si="915"/>
        <v/>
      </c>
      <c r="DM448" t="str">
        <f t="shared" si="916"/>
        <v/>
      </c>
      <c r="DN448" t="str">
        <f t="shared" si="917"/>
        <v/>
      </c>
      <c r="DO448" t="str">
        <f t="shared" si="918"/>
        <v/>
      </c>
      <c r="DP448" t="str">
        <f t="shared" si="919"/>
        <v/>
      </c>
      <c r="DQ448" t="str">
        <f t="shared" si="920"/>
        <v/>
      </c>
      <c r="DR448" t="str">
        <f t="shared" si="921"/>
        <v/>
      </c>
      <c r="DS448" t="str">
        <f t="shared" si="922"/>
        <v/>
      </c>
      <c r="DT448" t="str">
        <f t="shared" si="923"/>
        <v/>
      </c>
      <c r="DU448">
        <f t="shared" si="924"/>
        <v>0</v>
      </c>
      <c r="DV448">
        <f t="shared" si="925"/>
        <v>0</v>
      </c>
      <c r="DW448">
        <f t="shared" si="926"/>
        <v>0</v>
      </c>
      <c r="DX448" t="str">
        <f t="shared" si="927"/>
        <v/>
      </c>
      <c r="DY448" t="str">
        <f t="shared" si="928"/>
        <v/>
      </c>
      <c r="DZ448" t="str">
        <f t="shared" si="929"/>
        <v/>
      </c>
      <c r="EA448" s="5">
        <f t="shared" si="930"/>
        <v>0</v>
      </c>
      <c r="EB448" s="3">
        <f t="shared" si="931"/>
        <v>0</v>
      </c>
    </row>
    <row r="449" spans="2:132" x14ac:dyDescent="0.2">
      <c r="B449" s="25">
        <v>444</v>
      </c>
      <c r="C449" s="26">
        <f>Zisk!D463</f>
        <v>0</v>
      </c>
      <c r="D449">
        <f>Zisk!E463</f>
        <v>0</v>
      </c>
      <c r="E449" s="66" t="str">
        <f t="shared" si="818"/>
        <v/>
      </c>
      <c r="F449" t="str">
        <f t="shared" si="819"/>
        <v/>
      </c>
      <c r="G449" s="66" t="str">
        <f t="shared" si="820"/>
        <v/>
      </c>
      <c r="H449" s="25"/>
      <c r="I449" s="25"/>
      <c r="J449">
        <f>VstupniParametry_SKRYT!$D$5</f>
        <v>0.02</v>
      </c>
      <c r="K449">
        <f>VstupniParametry_SKRYT!$D$6</f>
        <v>0.06</v>
      </c>
      <c r="L449">
        <f>VstupniParametry_SKRYT!$D$7</f>
        <v>0.06</v>
      </c>
      <c r="M449">
        <f>VstupniParametry_SKRYT!$D$8</f>
        <v>0.06</v>
      </c>
      <c r="N449">
        <f>VstupniParametry_SKRYT!$D$9</f>
        <v>1.7999999999999999E-2</v>
      </c>
      <c r="O449" s="27">
        <f>VstupniParametry_SKRYT!$D$10</f>
        <v>0.01</v>
      </c>
      <c r="P449" s="27">
        <f>VstupniParametry_SKRYT!$D$11</f>
        <v>0.01</v>
      </c>
      <c r="Q449" s="27">
        <f>VstupniParametry_SKRYT!$D$12</f>
        <v>0.01</v>
      </c>
      <c r="R449" s="27">
        <f>VstupniParametry_SKRYT!$D$13</f>
        <v>0.01</v>
      </c>
      <c r="S449" s="27">
        <f>VstupniParametry_SKRYT!$D$14</f>
        <v>0.01</v>
      </c>
      <c r="T449">
        <f t="shared" si="821"/>
        <v>0</v>
      </c>
      <c r="U449">
        <f t="shared" si="822"/>
        <v>0</v>
      </c>
      <c r="V449">
        <f t="shared" si="823"/>
        <v>0</v>
      </c>
      <c r="W449">
        <f t="shared" si="824"/>
        <v>0</v>
      </c>
      <c r="X449">
        <f t="shared" si="825"/>
        <v>0</v>
      </c>
      <c r="Y449">
        <f t="shared" si="826"/>
        <v>0</v>
      </c>
      <c r="Z449">
        <f t="shared" si="827"/>
        <v>0</v>
      </c>
      <c r="AA449">
        <f t="shared" si="828"/>
        <v>0</v>
      </c>
      <c r="AB449">
        <f t="shared" si="829"/>
        <v>0</v>
      </c>
      <c r="AC449">
        <f t="shared" si="830"/>
        <v>0</v>
      </c>
      <c r="AD449">
        <f t="shared" si="831"/>
        <v>0</v>
      </c>
      <c r="AE449">
        <f t="shared" si="832"/>
        <v>0</v>
      </c>
      <c r="AF449">
        <f t="shared" si="833"/>
        <v>0</v>
      </c>
      <c r="AG449">
        <f t="shared" si="834"/>
        <v>0</v>
      </c>
      <c r="AH449">
        <f t="shared" si="835"/>
        <v>0</v>
      </c>
      <c r="AI449">
        <f t="shared" si="836"/>
        <v>0</v>
      </c>
      <c r="AJ449">
        <f t="shared" si="837"/>
        <v>0</v>
      </c>
      <c r="AK449">
        <f t="shared" si="838"/>
        <v>0</v>
      </c>
      <c r="AL449">
        <f t="shared" si="839"/>
        <v>0</v>
      </c>
      <c r="AM449">
        <f t="shared" si="840"/>
        <v>0</v>
      </c>
      <c r="AN449">
        <f t="shared" si="841"/>
        <v>0</v>
      </c>
      <c r="AO449">
        <f t="shared" si="842"/>
        <v>0</v>
      </c>
      <c r="AP449">
        <f t="shared" si="843"/>
        <v>0</v>
      </c>
      <c r="AQ449">
        <f t="shared" si="844"/>
        <v>0</v>
      </c>
      <c r="AR449">
        <f t="shared" si="845"/>
        <v>0</v>
      </c>
      <c r="AS449">
        <f t="shared" si="846"/>
        <v>0</v>
      </c>
      <c r="AT449">
        <f t="shared" si="816"/>
        <v>0</v>
      </c>
      <c r="AU449">
        <f t="shared" si="847"/>
        <v>0</v>
      </c>
      <c r="AV449">
        <f t="shared" si="848"/>
        <v>0</v>
      </c>
      <c r="AW449">
        <f t="shared" si="817"/>
        <v>0</v>
      </c>
      <c r="AX449">
        <f t="shared" si="849"/>
        <v>0</v>
      </c>
      <c r="AY449">
        <f t="shared" si="850"/>
        <v>0</v>
      </c>
      <c r="AZ449">
        <f t="shared" si="851"/>
        <v>0</v>
      </c>
      <c r="BA449">
        <f t="shared" si="852"/>
        <v>0</v>
      </c>
      <c r="BB449">
        <f t="shared" si="853"/>
        <v>0</v>
      </c>
      <c r="BC449">
        <f t="shared" si="854"/>
        <v>0</v>
      </c>
      <c r="BD449">
        <f t="shared" si="855"/>
        <v>0</v>
      </c>
      <c r="BE449">
        <f t="shared" si="856"/>
        <v>0</v>
      </c>
      <c r="BF449">
        <f t="shared" si="857"/>
        <v>0</v>
      </c>
      <c r="BG449">
        <f t="shared" si="858"/>
        <v>0</v>
      </c>
      <c r="BH449">
        <f t="shared" si="859"/>
        <v>0</v>
      </c>
      <c r="BI449">
        <f t="shared" si="860"/>
        <v>0</v>
      </c>
      <c r="BJ449">
        <f t="shared" si="861"/>
        <v>0</v>
      </c>
      <c r="BK449">
        <f t="shared" si="862"/>
        <v>0</v>
      </c>
      <c r="BL449">
        <f t="shared" si="863"/>
        <v>0</v>
      </c>
      <c r="BM449">
        <f t="shared" si="864"/>
        <v>0</v>
      </c>
      <c r="BN449">
        <f t="shared" si="865"/>
        <v>0</v>
      </c>
      <c r="BO449">
        <f t="shared" si="866"/>
        <v>0</v>
      </c>
      <c r="BP449">
        <f t="shared" si="867"/>
        <v>0</v>
      </c>
      <c r="BQ449">
        <f t="shared" si="868"/>
        <v>0</v>
      </c>
      <c r="BR449">
        <f t="shared" si="869"/>
        <v>0</v>
      </c>
      <c r="BS449">
        <f t="shared" si="870"/>
        <v>0</v>
      </c>
      <c r="BT449">
        <f t="shared" si="871"/>
        <v>0</v>
      </c>
      <c r="BU449">
        <f t="shared" si="872"/>
        <v>0</v>
      </c>
      <c r="BV449">
        <f t="shared" si="873"/>
        <v>0</v>
      </c>
      <c r="BW449">
        <f t="shared" si="874"/>
        <v>0</v>
      </c>
      <c r="BX449">
        <f t="shared" si="875"/>
        <v>0</v>
      </c>
      <c r="BY449">
        <f t="shared" si="876"/>
        <v>0</v>
      </c>
      <c r="BZ449">
        <f t="shared" si="877"/>
        <v>0</v>
      </c>
      <c r="CA449">
        <f t="shared" si="878"/>
        <v>0</v>
      </c>
      <c r="CB449">
        <f t="shared" si="879"/>
        <v>0</v>
      </c>
      <c r="CC449">
        <f t="shared" si="880"/>
        <v>0</v>
      </c>
      <c r="CD449">
        <f t="shared" si="881"/>
        <v>0</v>
      </c>
      <c r="CE449">
        <f t="shared" si="882"/>
        <v>0</v>
      </c>
      <c r="CF449">
        <f t="shared" si="883"/>
        <v>0</v>
      </c>
      <c r="CG449">
        <f t="shared" si="884"/>
        <v>0</v>
      </c>
      <c r="CH449">
        <f t="shared" si="885"/>
        <v>0</v>
      </c>
      <c r="CI449">
        <f t="shared" si="886"/>
        <v>0</v>
      </c>
      <c r="CJ449">
        <f t="shared" si="887"/>
        <v>0</v>
      </c>
      <c r="CK449">
        <f t="shared" si="888"/>
        <v>0</v>
      </c>
      <c r="CL449" t="str">
        <f t="shared" si="889"/>
        <v/>
      </c>
      <c r="CM449" t="str">
        <f t="shared" si="890"/>
        <v/>
      </c>
      <c r="CN449" t="str">
        <f t="shared" si="891"/>
        <v/>
      </c>
      <c r="CO449" t="str">
        <f t="shared" si="892"/>
        <v/>
      </c>
      <c r="CP449" t="str">
        <f t="shared" si="893"/>
        <v/>
      </c>
      <c r="CQ449" t="str">
        <f t="shared" si="894"/>
        <v/>
      </c>
      <c r="CR449" t="str">
        <f t="shared" si="895"/>
        <v/>
      </c>
      <c r="CS449" t="str">
        <f t="shared" si="896"/>
        <v/>
      </c>
      <c r="CT449" t="str">
        <f t="shared" si="897"/>
        <v/>
      </c>
      <c r="CU449" t="str">
        <f t="shared" si="898"/>
        <v/>
      </c>
      <c r="CV449" t="str">
        <f t="shared" si="899"/>
        <v/>
      </c>
      <c r="CW449" t="str">
        <f t="shared" si="900"/>
        <v/>
      </c>
      <c r="CX449" t="str">
        <f t="shared" si="901"/>
        <v/>
      </c>
      <c r="CY449" t="str">
        <f t="shared" si="902"/>
        <v/>
      </c>
      <c r="CZ449" t="str">
        <f t="shared" si="903"/>
        <v/>
      </c>
      <c r="DA449" t="str">
        <f t="shared" si="904"/>
        <v/>
      </c>
      <c r="DB449" t="str">
        <f t="shared" si="905"/>
        <v/>
      </c>
      <c r="DC449" t="str">
        <f t="shared" si="906"/>
        <v/>
      </c>
      <c r="DD449" t="str">
        <f t="shared" si="907"/>
        <v/>
      </c>
      <c r="DE449" t="str">
        <f t="shared" si="908"/>
        <v/>
      </c>
      <c r="DF449" t="str">
        <f t="shared" si="909"/>
        <v/>
      </c>
      <c r="DG449" t="str">
        <f t="shared" si="910"/>
        <v/>
      </c>
      <c r="DH449" t="str">
        <f t="shared" si="911"/>
        <v/>
      </c>
      <c r="DI449" t="str">
        <f t="shared" si="912"/>
        <v/>
      </c>
      <c r="DJ449" t="str">
        <f t="shared" si="913"/>
        <v/>
      </c>
      <c r="DK449" t="str">
        <f t="shared" si="914"/>
        <v/>
      </c>
      <c r="DL449" t="str">
        <f t="shared" si="915"/>
        <v/>
      </c>
      <c r="DM449" t="str">
        <f t="shared" si="916"/>
        <v/>
      </c>
      <c r="DN449" t="str">
        <f t="shared" si="917"/>
        <v/>
      </c>
      <c r="DO449" t="str">
        <f t="shared" si="918"/>
        <v/>
      </c>
      <c r="DP449" t="str">
        <f t="shared" si="919"/>
        <v/>
      </c>
      <c r="DQ449" t="str">
        <f t="shared" si="920"/>
        <v/>
      </c>
      <c r="DR449" t="str">
        <f t="shared" si="921"/>
        <v/>
      </c>
      <c r="DS449" t="str">
        <f t="shared" si="922"/>
        <v/>
      </c>
      <c r="DT449" t="str">
        <f t="shared" si="923"/>
        <v/>
      </c>
      <c r="DU449">
        <f t="shared" si="924"/>
        <v>0</v>
      </c>
      <c r="DV449">
        <f t="shared" si="925"/>
        <v>0</v>
      </c>
      <c r="DW449">
        <f t="shared" si="926"/>
        <v>0</v>
      </c>
      <c r="DX449" t="str">
        <f t="shared" si="927"/>
        <v/>
      </c>
      <c r="DY449" t="str">
        <f t="shared" si="928"/>
        <v/>
      </c>
      <c r="DZ449" t="str">
        <f t="shared" si="929"/>
        <v/>
      </c>
      <c r="EA449" s="5">
        <f t="shared" si="930"/>
        <v>0</v>
      </c>
      <c r="EB449" s="3">
        <f t="shared" si="931"/>
        <v>0</v>
      </c>
    </row>
    <row r="450" spans="2:132" x14ac:dyDescent="0.2">
      <c r="B450">
        <v>445</v>
      </c>
      <c r="C450" s="3">
        <f>Zisk!D464</f>
        <v>0</v>
      </c>
      <c r="D450">
        <f>Zisk!E464</f>
        <v>0</v>
      </c>
      <c r="E450" s="66" t="str">
        <f t="shared" si="818"/>
        <v/>
      </c>
      <c r="F450" t="str">
        <f t="shared" si="819"/>
        <v/>
      </c>
      <c r="G450" s="66" t="str">
        <f t="shared" si="820"/>
        <v/>
      </c>
      <c r="J450">
        <f>VstupniParametry_SKRYT!$D$5</f>
        <v>0.02</v>
      </c>
      <c r="K450">
        <f>VstupniParametry_SKRYT!$D$6</f>
        <v>0.06</v>
      </c>
      <c r="L450">
        <f>VstupniParametry_SKRYT!$D$7</f>
        <v>0.06</v>
      </c>
      <c r="M450">
        <f>VstupniParametry_SKRYT!$D$8</f>
        <v>0.06</v>
      </c>
      <c r="N450">
        <f>VstupniParametry_SKRYT!$D$9</f>
        <v>1.7999999999999999E-2</v>
      </c>
      <c r="O450" s="27">
        <f>VstupniParametry_SKRYT!$D$10</f>
        <v>0.01</v>
      </c>
      <c r="P450" s="27">
        <f>VstupniParametry_SKRYT!$D$11</f>
        <v>0.01</v>
      </c>
      <c r="Q450" s="27">
        <f>VstupniParametry_SKRYT!$D$12</f>
        <v>0.01</v>
      </c>
      <c r="R450" s="27">
        <f>VstupniParametry_SKRYT!$D$13</f>
        <v>0.01</v>
      </c>
      <c r="S450" s="27">
        <f>VstupniParametry_SKRYT!$D$14</f>
        <v>0.01</v>
      </c>
      <c r="T450">
        <f t="shared" si="821"/>
        <v>0</v>
      </c>
      <c r="U450">
        <f t="shared" si="822"/>
        <v>0</v>
      </c>
      <c r="V450">
        <f t="shared" si="823"/>
        <v>0</v>
      </c>
      <c r="W450">
        <f t="shared" si="824"/>
        <v>0</v>
      </c>
      <c r="X450">
        <f t="shared" si="825"/>
        <v>0</v>
      </c>
      <c r="Y450">
        <f t="shared" si="826"/>
        <v>0</v>
      </c>
      <c r="Z450">
        <f t="shared" si="827"/>
        <v>0</v>
      </c>
      <c r="AA450">
        <f t="shared" si="828"/>
        <v>0</v>
      </c>
      <c r="AB450">
        <f t="shared" si="829"/>
        <v>0</v>
      </c>
      <c r="AC450">
        <f t="shared" si="830"/>
        <v>0</v>
      </c>
      <c r="AD450">
        <f t="shared" si="831"/>
        <v>0</v>
      </c>
      <c r="AE450">
        <f t="shared" si="832"/>
        <v>0</v>
      </c>
      <c r="AF450">
        <f t="shared" si="833"/>
        <v>0</v>
      </c>
      <c r="AG450">
        <f t="shared" si="834"/>
        <v>0</v>
      </c>
      <c r="AH450">
        <f t="shared" si="835"/>
        <v>0</v>
      </c>
      <c r="AI450">
        <f t="shared" si="836"/>
        <v>0</v>
      </c>
      <c r="AJ450">
        <f t="shared" si="837"/>
        <v>0</v>
      </c>
      <c r="AK450">
        <f t="shared" si="838"/>
        <v>0</v>
      </c>
      <c r="AL450">
        <f t="shared" si="839"/>
        <v>0</v>
      </c>
      <c r="AM450">
        <f t="shared" si="840"/>
        <v>0</v>
      </c>
      <c r="AN450">
        <f t="shared" si="841"/>
        <v>0</v>
      </c>
      <c r="AO450">
        <f t="shared" si="842"/>
        <v>0</v>
      </c>
      <c r="AP450">
        <f t="shared" si="843"/>
        <v>0</v>
      </c>
      <c r="AQ450">
        <f t="shared" si="844"/>
        <v>0</v>
      </c>
      <c r="AR450">
        <f t="shared" si="845"/>
        <v>0</v>
      </c>
      <c r="AS450">
        <f t="shared" si="846"/>
        <v>0</v>
      </c>
      <c r="AT450">
        <f t="shared" si="816"/>
        <v>0</v>
      </c>
      <c r="AU450">
        <f t="shared" si="847"/>
        <v>0</v>
      </c>
      <c r="AV450">
        <f t="shared" si="848"/>
        <v>0</v>
      </c>
      <c r="AW450">
        <f t="shared" si="817"/>
        <v>0</v>
      </c>
      <c r="AX450">
        <f t="shared" si="849"/>
        <v>0</v>
      </c>
      <c r="AY450">
        <f t="shared" si="850"/>
        <v>0</v>
      </c>
      <c r="AZ450">
        <f t="shared" si="851"/>
        <v>0</v>
      </c>
      <c r="BA450">
        <f t="shared" si="852"/>
        <v>0</v>
      </c>
      <c r="BB450">
        <f t="shared" si="853"/>
        <v>0</v>
      </c>
      <c r="BC450">
        <f t="shared" si="854"/>
        <v>0</v>
      </c>
      <c r="BD450">
        <f t="shared" si="855"/>
        <v>0</v>
      </c>
      <c r="BE450">
        <f t="shared" si="856"/>
        <v>0</v>
      </c>
      <c r="BF450">
        <f t="shared" si="857"/>
        <v>0</v>
      </c>
      <c r="BG450">
        <f t="shared" si="858"/>
        <v>0</v>
      </c>
      <c r="BH450">
        <f t="shared" si="859"/>
        <v>0</v>
      </c>
      <c r="BI450">
        <f t="shared" si="860"/>
        <v>0</v>
      </c>
      <c r="BJ450">
        <f t="shared" si="861"/>
        <v>0</v>
      </c>
      <c r="BK450">
        <f t="shared" si="862"/>
        <v>0</v>
      </c>
      <c r="BL450">
        <f t="shared" si="863"/>
        <v>0</v>
      </c>
      <c r="BM450">
        <f t="shared" si="864"/>
        <v>0</v>
      </c>
      <c r="BN450">
        <f t="shared" si="865"/>
        <v>0</v>
      </c>
      <c r="BO450">
        <f t="shared" si="866"/>
        <v>0</v>
      </c>
      <c r="BP450">
        <f t="shared" si="867"/>
        <v>0</v>
      </c>
      <c r="BQ450">
        <f t="shared" si="868"/>
        <v>0</v>
      </c>
      <c r="BR450">
        <f t="shared" si="869"/>
        <v>0</v>
      </c>
      <c r="BS450">
        <f t="shared" si="870"/>
        <v>0</v>
      </c>
      <c r="BT450">
        <f t="shared" si="871"/>
        <v>0</v>
      </c>
      <c r="BU450">
        <f t="shared" si="872"/>
        <v>0</v>
      </c>
      <c r="BV450">
        <f t="shared" si="873"/>
        <v>0</v>
      </c>
      <c r="BW450">
        <f t="shared" si="874"/>
        <v>0</v>
      </c>
      <c r="BX450">
        <f t="shared" si="875"/>
        <v>0</v>
      </c>
      <c r="BY450">
        <f t="shared" si="876"/>
        <v>0</v>
      </c>
      <c r="BZ450">
        <f t="shared" si="877"/>
        <v>0</v>
      </c>
      <c r="CA450">
        <f t="shared" si="878"/>
        <v>0</v>
      </c>
      <c r="CB450">
        <f t="shared" si="879"/>
        <v>0</v>
      </c>
      <c r="CC450">
        <f t="shared" si="880"/>
        <v>0</v>
      </c>
      <c r="CD450">
        <f t="shared" si="881"/>
        <v>0</v>
      </c>
      <c r="CE450">
        <f t="shared" si="882"/>
        <v>0</v>
      </c>
      <c r="CF450">
        <f t="shared" si="883"/>
        <v>0</v>
      </c>
      <c r="CG450">
        <f t="shared" si="884"/>
        <v>0</v>
      </c>
      <c r="CH450">
        <f t="shared" si="885"/>
        <v>0</v>
      </c>
      <c r="CI450">
        <f t="shared" si="886"/>
        <v>0</v>
      </c>
      <c r="CJ450">
        <f t="shared" si="887"/>
        <v>0</v>
      </c>
      <c r="CK450">
        <f t="shared" si="888"/>
        <v>0</v>
      </c>
      <c r="CL450" t="str">
        <f t="shared" si="889"/>
        <v/>
      </c>
      <c r="CM450" t="str">
        <f t="shared" si="890"/>
        <v/>
      </c>
      <c r="CN450" t="str">
        <f t="shared" si="891"/>
        <v/>
      </c>
      <c r="CO450" t="str">
        <f t="shared" si="892"/>
        <v/>
      </c>
      <c r="CP450" t="str">
        <f t="shared" si="893"/>
        <v/>
      </c>
      <c r="CQ450" t="str">
        <f t="shared" si="894"/>
        <v/>
      </c>
      <c r="CR450" t="str">
        <f t="shared" si="895"/>
        <v/>
      </c>
      <c r="CS450" t="str">
        <f t="shared" si="896"/>
        <v/>
      </c>
      <c r="CT450" t="str">
        <f t="shared" si="897"/>
        <v/>
      </c>
      <c r="CU450" t="str">
        <f t="shared" si="898"/>
        <v/>
      </c>
      <c r="CV450" t="str">
        <f t="shared" si="899"/>
        <v/>
      </c>
      <c r="CW450" t="str">
        <f t="shared" si="900"/>
        <v/>
      </c>
      <c r="CX450" t="str">
        <f t="shared" si="901"/>
        <v/>
      </c>
      <c r="CY450" t="str">
        <f t="shared" si="902"/>
        <v/>
      </c>
      <c r="CZ450" t="str">
        <f t="shared" si="903"/>
        <v/>
      </c>
      <c r="DA450" t="str">
        <f t="shared" si="904"/>
        <v/>
      </c>
      <c r="DB450" t="str">
        <f t="shared" si="905"/>
        <v/>
      </c>
      <c r="DC450" t="str">
        <f t="shared" si="906"/>
        <v/>
      </c>
      <c r="DD450" t="str">
        <f t="shared" si="907"/>
        <v/>
      </c>
      <c r="DE450" t="str">
        <f t="shared" si="908"/>
        <v/>
      </c>
      <c r="DF450" t="str">
        <f t="shared" si="909"/>
        <v/>
      </c>
      <c r="DG450" t="str">
        <f t="shared" si="910"/>
        <v/>
      </c>
      <c r="DH450" t="str">
        <f t="shared" si="911"/>
        <v/>
      </c>
      <c r="DI450" t="str">
        <f t="shared" si="912"/>
        <v/>
      </c>
      <c r="DJ450" t="str">
        <f t="shared" si="913"/>
        <v/>
      </c>
      <c r="DK450" t="str">
        <f t="shared" si="914"/>
        <v/>
      </c>
      <c r="DL450" t="str">
        <f t="shared" si="915"/>
        <v/>
      </c>
      <c r="DM450" t="str">
        <f t="shared" si="916"/>
        <v/>
      </c>
      <c r="DN450" t="str">
        <f t="shared" si="917"/>
        <v/>
      </c>
      <c r="DO450" t="str">
        <f t="shared" si="918"/>
        <v/>
      </c>
      <c r="DP450" t="str">
        <f t="shared" si="919"/>
        <v/>
      </c>
      <c r="DQ450" t="str">
        <f t="shared" si="920"/>
        <v/>
      </c>
      <c r="DR450" t="str">
        <f t="shared" si="921"/>
        <v/>
      </c>
      <c r="DS450" t="str">
        <f t="shared" si="922"/>
        <v/>
      </c>
      <c r="DT450" t="str">
        <f t="shared" si="923"/>
        <v/>
      </c>
      <c r="DU450">
        <f t="shared" si="924"/>
        <v>0</v>
      </c>
      <c r="DV450">
        <f t="shared" si="925"/>
        <v>0</v>
      </c>
      <c r="DW450">
        <f t="shared" si="926"/>
        <v>0</v>
      </c>
      <c r="DX450" t="str">
        <f t="shared" si="927"/>
        <v/>
      </c>
      <c r="DY450" t="str">
        <f t="shared" si="928"/>
        <v/>
      </c>
      <c r="DZ450" t="str">
        <f t="shared" si="929"/>
        <v/>
      </c>
      <c r="EA450" s="5">
        <f t="shared" si="930"/>
        <v>0</v>
      </c>
      <c r="EB450" s="3">
        <f t="shared" si="931"/>
        <v>0</v>
      </c>
    </row>
    <row r="451" spans="2:132" x14ac:dyDescent="0.2">
      <c r="B451" s="25">
        <v>446</v>
      </c>
      <c r="C451" s="26">
        <f>Zisk!D465</f>
        <v>0</v>
      </c>
      <c r="D451">
        <f>Zisk!E465</f>
        <v>0</v>
      </c>
      <c r="E451" s="66" t="str">
        <f t="shared" si="818"/>
        <v/>
      </c>
      <c r="F451" t="str">
        <f t="shared" si="819"/>
        <v/>
      </c>
      <c r="G451" s="66" t="str">
        <f t="shared" si="820"/>
        <v/>
      </c>
      <c r="H451" s="25"/>
      <c r="I451" s="25"/>
      <c r="J451">
        <f>VstupniParametry_SKRYT!$D$5</f>
        <v>0.02</v>
      </c>
      <c r="K451">
        <f>VstupniParametry_SKRYT!$D$6</f>
        <v>0.06</v>
      </c>
      <c r="L451">
        <f>VstupniParametry_SKRYT!$D$7</f>
        <v>0.06</v>
      </c>
      <c r="M451">
        <f>VstupniParametry_SKRYT!$D$8</f>
        <v>0.06</v>
      </c>
      <c r="N451">
        <f>VstupniParametry_SKRYT!$D$9</f>
        <v>1.7999999999999999E-2</v>
      </c>
      <c r="O451" s="27">
        <f>VstupniParametry_SKRYT!$D$10</f>
        <v>0.01</v>
      </c>
      <c r="P451" s="27">
        <f>VstupniParametry_SKRYT!$D$11</f>
        <v>0.01</v>
      </c>
      <c r="Q451" s="27">
        <f>VstupniParametry_SKRYT!$D$12</f>
        <v>0.01</v>
      </c>
      <c r="R451" s="27">
        <f>VstupniParametry_SKRYT!$D$13</f>
        <v>0.01</v>
      </c>
      <c r="S451" s="27">
        <f>VstupniParametry_SKRYT!$D$14</f>
        <v>0.01</v>
      </c>
      <c r="T451">
        <f t="shared" si="821"/>
        <v>0</v>
      </c>
      <c r="U451">
        <f t="shared" si="822"/>
        <v>0</v>
      </c>
      <c r="V451">
        <f t="shared" si="823"/>
        <v>0</v>
      </c>
      <c r="W451">
        <f t="shared" si="824"/>
        <v>0</v>
      </c>
      <c r="X451">
        <f t="shared" si="825"/>
        <v>0</v>
      </c>
      <c r="Y451">
        <f t="shared" si="826"/>
        <v>0</v>
      </c>
      <c r="Z451">
        <f t="shared" si="827"/>
        <v>0</v>
      </c>
      <c r="AA451">
        <f t="shared" si="828"/>
        <v>0</v>
      </c>
      <c r="AB451">
        <f t="shared" si="829"/>
        <v>0</v>
      </c>
      <c r="AC451">
        <f t="shared" si="830"/>
        <v>0</v>
      </c>
      <c r="AD451">
        <f t="shared" si="831"/>
        <v>0</v>
      </c>
      <c r="AE451">
        <f t="shared" si="832"/>
        <v>0</v>
      </c>
      <c r="AF451">
        <f t="shared" si="833"/>
        <v>0</v>
      </c>
      <c r="AG451">
        <f t="shared" si="834"/>
        <v>0</v>
      </c>
      <c r="AH451">
        <f t="shared" si="835"/>
        <v>0</v>
      </c>
      <c r="AI451">
        <f t="shared" si="836"/>
        <v>0</v>
      </c>
      <c r="AJ451">
        <f t="shared" si="837"/>
        <v>0</v>
      </c>
      <c r="AK451">
        <f t="shared" si="838"/>
        <v>0</v>
      </c>
      <c r="AL451">
        <f t="shared" si="839"/>
        <v>0</v>
      </c>
      <c r="AM451">
        <f t="shared" si="840"/>
        <v>0</v>
      </c>
      <c r="AN451">
        <f t="shared" si="841"/>
        <v>0</v>
      </c>
      <c r="AO451">
        <f t="shared" si="842"/>
        <v>0</v>
      </c>
      <c r="AP451">
        <f t="shared" si="843"/>
        <v>0</v>
      </c>
      <c r="AQ451">
        <f t="shared" si="844"/>
        <v>0</v>
      </c>
      <c r="AR451">
        <f t="shared" si="845"/>
        <v>0</v>
      </c>
      <c r="AS451">
        <f t="shared" si="846"/>
        <v>0</v>
      </c>
      <c r="AT451">
        <f t="shared" si="816"/>
        <v>0</v>
      </c>
      <c r="AU451">
        <f t="shared" si="847"/>
        <v>0</v>
      </c>
      <c r="AV451">
        <f t="shared" si="848"/>
        <v>0</v>
      </c>
      <c r="AW451">
        <f t="shared" si="817"/>
        <v>0</v>
      </c>
      <c r="AX451">
        <f t="shared" si="849"/>
        <v>0</v>
      </c>
      <c r="AY451">
        <f t="shared" si="850"/>
        <v>0</v>
      </c>
      <c r="AZ451">
        <f t="shared" si="851"/>
        <v>0</v>
      </c>
      <c r="BA451">
        <f t="shared" si="852"/>
        <v>0</v>
      </c>
      <c r="BB451">
        <f t="shared" si="853"/>
        <v>0</v>
      </c>
      <c r="BC451">
        <f t="shared" si="854"/>
        <v>0</v>
      </c>
      <c r="BD451">
        <f t="shared" si="855"/>
        <v>0</v>
      </c>
      <c r="BE451">
        <f t="shared" si="856"/>
        <v>0</v>
      </c>
      <c r="BF451">
        <f t="shared" si="857"/>
        <v>0</v>
      </c>
      <c r="BG451">
        <f t="shared" si="858"/>
        <v>0</v>
      </c>
      <c r="BH451">
        <f t="shared" si="859"/>
        <v>0</v>
      </c>
      <c r="BI451">
        <f t="shared" si="860"/>
        <v>0</v>
      </c>
      <c r="BJ451">
        <f t="shared" si="861"/>
        <v>0</v>
      </c>
      <c r="BK451">
        <f t="shared" si="862"/>
        <v>0</v>
      </c>
      <c r="BL451">
        <f t="shared" si="863"/>
        <v>0</v>
      </c>
      <c r="BM451">
        <f t="shared" si="864"/>
        <v>0</v>
      </c>
      <c r="BN451">
        <f t="shared" si="865"/>
        <v>0</v>
      </c>
      <c r="BO451">
        <f t="shared" si="866"/>
        <v>0</v>
      </c>
      <c r="BP451">
        <f t="shared" si="867"/>
        <v>0</v>
      </c>
      <c r="BQ451">
        <f t="shared" si="868"/>
        <v>0</v>
      </c>
      <c r="BR451">
        <f t="shared" si="869"/>
        <v>0</v>
      </c>
      <c r="BS451">
        <f t="shared" si="870"/>
        <v>0</v>
      </c>
      <c r="BT451">
        <f t="shared" si="871"/>
        <v>0</v>
      </c>
      <c r="BU451">
        <f t="shared" si="872"/>
        <v>0</v>
      </c>
      <c r="BV451">
        <f t="shared" si="873"/>
        <v>0</v>
      </c>
      <c r="BW451">
        <f t="shared" si="874"/>
        <v>0</v>
      </c>
      <c r="BX451">
        <f t="shared" si="875"/>
        <v>0</v>
      </c>
      <c r="BY451">
        <f t="shared" si="876"/>
        <v>0</v>
      </c>
      <c r="BZ451">
        <f t="shared" si="877"/>
        <v>0</v>
      </c>
      <c r="CA451">
        <f t="shared" si="878"/>
        <v>0</v>
      </c>
      <c r="CB451">
        <f t="shared" si="879"/>
        <v>0</v>
      </c>
      <c r="CC451">
        <f t="shared" si="880"/>
        <v>0</v>
      </c>
      <c r="CD451">
        <f t="shared" si="881"/>
        <v>0</v>
      </c>
      <c r="CE451">
        <f t="shared" si="882"/>
        <v>0</v>
      </c>
      <c r="CF451">
        <f t="shared" si="883"/>
        <v>0</v>
      </c>
      <c r="CG451">
        <f t="shared" si="884"/>
        <v>0</v>
      </c>
      <c r="CH451">
        <f t="shared" si="885"/>
        <v>0</v>
      </c>
      <c r="CI451">
        <f t="shared" si="886"/>
        <v>0</v>
      </c>
      <c r="CJ451">
        <f t="shared" si="887"/>
        <v>0</v>
      </c>
      <c r="CK451">
        <f t="shared" si="888"/>
        <v>0</v>
      </c>
      <c r="CL451" t="str">
        <f t="shared" si="889"/>
        <v/>
      </c>
      <c r="CM451" t="str">
        <f t="shared" si="890"/>
        <v/>
      </c>
      <c r="CN451" t="str">
        <f t="shared" si="891"/>
        <v/>
      </c>
      <c r="CO451" t="str">
        <f t="shared" si="892"/>
        <v/>
      </c>
      <c r="CP451" t="str">
        <f t="shared" si="893"/>
        <v/>
      </c>
      <c r="CQ451" t="str">
        <f t="shared" si="894"/>
        <v/>
      </c>
      <c r="CR451" t="str">
        <f t="shared" si="895"/>
        <v/>
      </c>
      <c r="CS451" t="str">
        <f t="shared" si="896"/>
        <v/>
      </c>
      <c r="CT451" t="str">
        <f t="shared" si="897"/>
        <v/>
      </c>
      <c r="CU451" t="str">
        <f t="shared" si="898"/>
        <v/>
      </c>
      <c r="CV451" t="str">
        <f t="shared" si="899"/>
        <v/>
      </c>
      <c r="CW451" t="str">
        <f t="shared" si="900"/>
        <v/>
      </c>
      <c r="CX451" t="str">
        <f t="shared" si="901"/>
        <v/>
      </c>
      <c r="CY451" t="str">
        <f t="shared" si="902"/>
        <v/>
      </c>
      <c r="CZ451" t="str">
        <f t="shared" si="903"/>
        <v/>
      </c>
      <c r="DA451" t="str">
        <f t="shared" si="904"/>
        <v/>
      </c>
      <c r="DB451" t="str">
        <f t="shared" si="905"/>
        <v/>
      </c>
      <c r="DC451" t="str">
        <f t="shared" si="906"/>
        <v/>
      </c>
      <c r="DD451" t="str">
        <f t="shared" si="907"/>
        <v/>
      </c>
      <c r="DE451" t="str">
        <f t="shared" si="908"/>
        <v/>
      </c>
      <c r="DF451" t="str">
        <f t="shared" si="909"/>
        <v/>
      </c>
      <c r="DG451" t="str">
        <f t="shared" si="910"/>
        <v/>
      </c>
      <c r="DH451" t="str">
        <f t="shared" si="911"/>
        <v/>
      </c>
      <c r="DI451" t="str">
        <f t="shared" si="912"/>
        <v/>
      </c>
      <c r="DJ451" t="str">
        <f t="shared" si="913"/>
        <v/>
      </c>
      <c r="DK451" t="str">
        <f t="shared" si="914"/>
        <v/>
      </c>
      <c r="DL451" t="str">
        <f t="shared" si="915"/>
        <v/>
      </c>
      <c r="DM451" t="str">
        <f t="shared" si="916"/>
        <v/>
      </c>
      <c r="DN451" t="str">
        <f t="shared" si="917"/>
        <v/>
      </c>
      <c r="DO451" t="str">
        <f t="shared" si="918"/>
        <v/>
      </c>
      <c r="DP451" t="str">
        <f t="shared" si="919"/>
        <v/>
      </c>
      <c r="DQ451" t="str">
        <f t="shared" si="920"/>
        <v/>
      </c>
      <c r="DR451" t="str">
        <f t="shared" si="921"/>
        <v/>
      </c>
      <c r="DS451" t="str">
        <f t="shared" si="922"/>
        <v/>
      </c>
      <c r="DT451" t="str">
        <f t="shared" si="923"/>
        <v/>
      </c>
      <c r="DU451">
        <f t="shared" si="924"/>
        <v>0</v>
      </c>
      <c r="DV451">
        <f t="shared" si="925"/>
        <v>0</v>
      </c>
      <c r="DW451">
        <f t="shared" si="926"/>
        <v>0</v>
      </c>
      <c r="DX451" t="str">
        <f t="shared" si="927"/>
        <v/>
      </c>
      <c r="DY451" t="str">
        <f t="shared" si="928"/>
        <v/>
      </c>
      <c r="DZ451" t="str">
        <f t="shared" si="929"/>
        <v/>
      </c>
      <c r="EA451" s="5">
        <f t="shared" si="930"/>
        <v>0</v>
      </c>
      <c r="EB451" s="3">
        <f t="shared" si="931"/>
        <v>0</v>
      </c>
    </row>
    <row r="452" spans="2:132" x14ac:dyDescent="0.2">
      <c r="B452">
        <v>447</v>
      </c>
      <c r="C452" s="3">
        <f>Zisk!D466</f>
        <v>0</v>
      </c>
      <c r="D452">
        <f>Zisk!E466</f>
        <v>0</v>
      </c>
      <c r="E452" s="66" t="str">
        <f t="shared" si="818"/>
        <v/>
      </c>
      <c r="F452" t="str">
        <f t="shared" si="819"/>
        <v/>
      </c>
      <c r="G452" s="66" t="str">
        <f t="shared" si="820"/>
        <v/>
      </c>
      <c r="J452">
        <f>VstupniParametry_SKRYT!$D$5</f>
        <v>0.02</v>
      </c>
      <c r="K452">
        <f>VstupniParametry_SKRYT!$D$6</f>
        <v>0.06</v>
      </c>
      <c r="L452">
        <f>VstupniParametry_SKRYT!$D$7</f>
        <v>0.06</v>
      </c>
      <c r="M452">
        <f>VstupniParametry_SKRYT!$D$8</f>
        <v>0.06</v>
      </c>
      <c r="N452">
        <f>VstupniParametry_SKRYT!$D$9</f>
        <v>1.7999999999999999E-2</v>
      </c>
      <c r="O452" s="27">
        <f>VstupniParametry_SKRYT!$D$10</f>
        <v>0.01</v>
      </c>
      <c r="P452" s="27">
        <f>VstupniParametry_SKRYT!$D$11</f>
        <v>0.01</v>
      </c>
      <c r="Q452" s="27">
        <f>VstupniParametry_SKRYT!$D$12</f>
        <v>0.01</v>
      </c>
      <c r="R452" s="27">
        <f>VstupniParametry_SKRYT!$D$13</f>
        <v>0.01</v>
      </c>
      <c r="S452" s="27">
        <f>VstupniParametry_SKRYT!$D$14</f>
        <v>0.01</v>
      </c>
      <c r="T452">
        <f t="shared" si="821"/>
        <v>0</v>
      </c>
      <c r="U452">
        <f t="shared" si="822"/>
        <v>0</v>
      </c>
      <c r="V452">
        <f t="shared" si="823"/>
        <v>0</v>
      </c>
      <c r="W452">
        <f t="shared" si="824"/>
        <v>0</v>
      </c>
      <c r="X452">
        <f t="shared" si="825"/>
        <v>0</v>
      </c>
      <c r="Y452">
        <f t="shared" si="826"/>
        <v>0</v>
      </c>
      <c r="Z452">
        <f t="shared" si="827"/>
        <v>0</v>
      </c>
      <c r="AA452">
        <f t="shared" si="828"/>
        <v>0</v>
      </c>
      <c r="AB452">
        <f t="shared" si="829"/>
        <v>0</v>
      </c>
      <c r="AC452">
        <f t="shared" si="830"/>
        <v>0</v>
      </c>
      <c r="AD452">
        <f t="shared" si="831"/>
        <v>0</v>
      </c>
      <c r="AE452">
        <f t="shared" si="832"/>
        <v>0</v>
      </c>
      <c r="AF452">
        <f t="shared" si="833"/>
        <v>0</v>
      </c>
      <c r="AG452">
        <f t="shared" si="834"/>
        <v>0</v>
      </c>
      <c r="AH452">
        <f t="shared" si="835"/>
        <v>0</v>
      </c>
      <c r="AI452">
        <f t="shared" si="836"/>
        <v>0</v>
      </c>
      <c r="AJ452">
        <f t="shared" si="837"/>
        <v>0</v>
      </c>
      <c r="AK452">
        <f t="shared" si="838"/>
        <v>0</v>
      </c>
      <c r="AL452">
        <f t="shared" si="839"/>
        <v>0</v>
      </c>
      <c r="AM452">
        <f t="shared" si="840"/>
        <v>0</v>
      </c>
      <c r="AN452">
        <f t="shared" si="841"/>
        <v>0</v>
      </c>
      <c r="AO452">
        <f t="shared" si="842"/>
        <v>0</v>
      </c>
      <c r="AP452">
        <f t="shared" si="843"/>
        <v>0</v>
      </c>
      <c r="AQ452">
        <f t="shared" si="844"/>
        <v>0</v>
      </c>
      <c r="AR452">
        <f t="shared" si="845"/>
        <v>0</v>
      </c>
      <c r="AS452">
        <f t="shared" si="846"/>
        <v>0</v>
      </c>
      <c r="AT452">
        <f t="shared" si="816"/>
        <v>0</v>
      </c>
      <c r="AU452">
        <f t="shared" si="847"/>
        <v>0</v>
      </c>
      <c r="AV452">
        <f t="shared" si="848"/>
        <v>0</v>
      </c>
      <c r="AW452">
        <f t="shared" si="817"/>
        <v>0</v>
      </c>
      <c r="AX452">
        <f t="shared" si="849"/>
        <v>0</v>
      </c>
      <c r="AY452">
        <f t="shared" si="850"/>
        <v>0</v>
      </c>
      <c r="AZ452">
        <f t="shared" si="851"/>
        <v>0</v>
      </c>
      <c r="BA452">
        <f t="shared" si="852"/>
        <v>0</v>
      </c>
      <c r="BB452">
        <f t="shared" si="853"/>
        <v>0</v>
      </c>
      <c r="BC452">
        <f t="shared" si="854"/>
        <v>0</v>
      </c>
      <c r="BD452">
        <f t="shared" si="855"/>
        <v>0</v>
      </c>
      <c r="BE452">
        <f t="shared" si="856"/>
        <v>0</v>
      </c>
      <c r="BF452">
        <f t="shared" si="857"/>
        <v>0</v>
      </c>
      <c r="BG452">
        <f t="shared" si="858"/>
        <v>0</v>
      </c>
      <c r="BH452">
        <f t="shared" si="859"/>
        <v>0</v>
      </c>
      <c r="BI452">
        <f t="shared" si="860"/>
        <v>0</v>
      </c>
      <c r="BJ452">
        <f t="shared" si="861"/>
        <v>0</v>
      </c>
      <c r="BK452">
        <f t="shared" si="862"/>
        <v>0</v>
      </c>
      <c r="BL452">
        <f t="shared" si="863"/>
        <v>0</v>
      </c>
      <c r="BM452">
        <f t="shared" si="864"/>
        <v>0</v>
      </c>
      <c r="BN452">
        <f t="shared" si="865"/>
        <v>0</v>
      </c>
      <c r="BO452">
        <f t="shared" si="866"/>
        <v>0</v>
      </c>
      <c r="BP452">
        <f t="shared" si="867"/>
        <v>0</v>
      </c>
      <c r="BQ452">
        <f t="shared" si="868"/>
        <v>0</v>
      </c>
      <c r="BR452">
        <f t="shared" si="869"/>
        <v>0</v>
      </c>
      <c r="BS452">
        <f t="shared" si="870"/>
        <v>0</v>
      </c>
      <c r="BT452">
        <f t="shared" si="871"/>
        <v>0</v>
      </c>
      <c r="BU452">
        <f t="shared" si="872"/>
        <v>0</v>
      </c>
      <c r="BV452">
        <f t="shared" si="873"/>
        <v>0</v>
      </c>
      <c r="BW452">
        <f t="shared" si="874"/>
        <v>0</v>
      </c>
      <c r="BX452">
        <f t="shared" si="875"/>
        <v>0</v>
      </c>
      <c r="BY452">
        <f t="shared" si="876"/>
        <v>0</v>
      </c>
      <c r="BZ452">
        <f t="shared" si="877"/>
        <v>0</v>
      </c>
      <c r="CA452">
        <f t="shared" si="878"/>
        <v>0</v>
      </c>
      <c r="CB452">
        <f t="shared" si="879"/>
        <v>0</v>
      </c>
      <c r="CC452">
        <f t="shared" si="880"/>
        <v>0</v>
      </c>
      <c r="CD452">
        <f t="shared" si="881"/>
        <v>0</v>
      </c>
      <c r="CE452">
        <f t="shared" si="882"/>
        <v>0</v>
      </c>
      <c r="CF452">
        <f t="shared" si="883"/>
        <v>0</v>
      </c>
      <c r="CG452">
        <f t="shared" si="884"/>
        <v>0</v>
      </c>
      <c r="CH452">
        <f t="shared" si="885"/>
        <v>0</v>
      </c>
      <c r="CI452">
        <f t="shared" si="886"/>
        <v>0</v>
      </c>
      <c r="CJ452">
        <f t="shared" si="887"/>
        <v>0</v>
      </c>
      <c r="CK452">
        <f t="shared" si="888"/>
        <v>0</v>
      </c>
      <c r="CL452" t="str">
        <f t="shared" si="889"/>
        <v/>
      </c>
      <c r="CM452" t="str">
        <f t="shared" si="890"/>
        <v/>
      </c>
      <c r="CN452" t="str">
        <f t="shared" si="891"/>
        <v/>
      </c>
      <c r="CO452" t="str">
        <f t="shared" si="892"/>
        <v/>
      </c>
      <c r="CP452" t="str">
        <f t="shared" si="893"/>
        <v/>
      </c>
      <c r="CQ452" t="str">
        <f t="shared" si="894"/>
        <v/>
      </c>
      <c r="CR452" t="str">
        <f t="shared" si="895"/>
        <v/>
      </c>
      <c r="CS452" t="str">
        <f t="shared" si="896"/>
        <v/>
      </c>
      <c r="CT452" t="str">
        <f t="shared" si="897"/>
        <v/>
      </c>
      <c r="CU452" t="str">
        <f t="shared" si="898"/>
        <v/>
      </c>
      <c r="CV452" t="str">
        <f t="shared" si="899"/>
        <v/>
      </c>
      <c r="CW452" t="str">
        <f t="shared" si="900"/>
        <v/>
      </c>
      <c r="CX452" t="str">
        <f t="shared" si="901"/>
        <v/>
      </c>
      <c r="CY452" t="str">
        <f t="shared" si="902"/>
        <v/>
      </c>
      <c r="CZ452" t="str">
        <f t="shared" si="903"/>
        <v/>
      </c>
      <c r="DA452" t="str">
        <f t="shared" si="904"/>
        <v/>
      </c>
      <c r="DB452" t="str">
        <f t="shared" si="905"/>
        <v/>
      </c>
      <c r="DC452" t="str">
        <f t="shared" si="906"/>
        <v/>
      </c>
      <c r="DD452" t="str">
        <f t="shared" si="907"/>
        <v/>
      </c>
      <c r="DE452" t="str">
        <f t="shared" si="908"/>
        <v/>
      </c>
      <c r="DF452" t="str">
        <f t="shared" si="909"/>
        <v/>
      </c>
      <c r="DG452" t="str">
        <f t="shared" si="910"/>
        <v/>
      </c>
      <c r="DH452" t="str">
        <f t="shared" si="911"/>
        <v/>
      </c>
      <c r="DI452" t="str">
        <f t="shared" si="912"/>
        <v/>
      </c>
      <c r="DJ452" t="str">
        <f t="shared" si="913"/>
        <v/>
      </c>
      <c r="DK452" t="str">
        <f t="shared" si="914"/>
        <v/>
      </c>
      <c r="DL452" t="str">
        <f t="shared" si="915"/>
        <v/>
      </c>
      <c r="DM452" t="str">
        <f t="shared" si="916"/>
        <v/>
      </c>
      <c r="DN452" t="str">
        <f t="shared" si="917"/>
        <v/>
      </c>
      <c r="DO452" t="str">
        <f t="shared" si="918"/>
        <v/>
      </c>
      <c r="DP452" t="str">
        <f t="shared" si="919"/>
        <v/>
      </c>
      <c r="DQ452" t="str">
        <f t="shared" si="920"/>
        <v/>
      </c>
      <c r="DR452" t="str">
        <f t="shared" si="921"/>
        <v/>
      </c>
      <c r="DS452" t="str">
        <f t="shared" si="922"/>
        <v/>
      </c>
      <c r="DT452" t="str">
        <f t="shared" si="923"/>
        <v/>
      </c>
      <c r="DU452">
        <f t="shared" si="924"/>
        <v>0</v>
      </c>
      <c r="DV452">
        <f t="shared" si="925"/>
        <v>0</v>
      </c>
      <c r="DW452">
        <f t="shared" si="926"/>
        <v>0</v>
      </c>
      <c r="DX452" t="str">
        <f t="shared" si="927"/>
        <v/>
      </c>
      <c r="DY452" t="str">
        <f t="shared" si="928"/>
        <v/>
      </c>
      <c r="DZ452" t="str">
        <f t="shared" si="929"/>
        <v/>
      </c>
      <c r="EA452" s="5">
        <f t="shared" si="930"/>
        <v>0</v>
      </c>
      <c r="EB452" s="3">
        <f t="shared" si="931"/>
        <v>0</v>
      </c>
    </row>
    <row r="453" spans="2:132" x14ac:dyDescent="0.2">
      <c r="B453" s="25">
        <v>448</v>
      </c>
      <c r="C453" s="26">
        <f>Zisk!D467</f>
        <v>0</v>
      </c>
      <c r="D453">
        <f>Zisk!E467</f>
        <v>0</v>
      </c>
      <c r="E453" s="66" t="str">
        <f t="shared" si="818"/>
        <v/>
      </c>
      <c r="F453" t="str">
        <f t="shared" si="819"/>
        <v/>
      </c>
      <c r="G453" s="66" t="str">
        <f t="shared" si="820"/>
        <v/>
      </c>
      <c r="H453" s="25"/>
      <c r="I453" s="25"/>
      <c r="J453">
        <f>VstupniParametry_SKRYT!$D$5</f>
        <v>0.02</v>
      </c>
      <c r="K453">
        <f>VstupniParametry_SKRYT!$D$6</f>
        <v>0.06</v>
      </c>
      <c r="L453">
        <f>VstupniParametry_SKRYT!$D$7</f>
        <v>0.06</v>
      </c>
      <c r="M453">
        <f>VstupniParametry_SKRYT!$D$8</f>
        <v>0.06</v>
      </c>
      <c r="N453">
        <f>VstupniParametry_SKRYT!$D$9</f>
        <v>1.7999999999999999E-2</v>
      </c>
      <c r="O453" s="27">
        <f>VstupniParametry_SKRYT!$D$10</f>
        <v>0.01</v>
      </c>
      <c r="P453" s="27">
        <f>VstupniParametry_SKRYT!$D$11</f>
        <v>0.01</v>
      </c>
      <c r="Q453" s="27">
        <f>VstupniParametry_SKRYT!$D$12</f>
        <v>0.01</v>
      </c>
      <c r="R453" s="27">
        <f>VstupniParametry_SKRYT!$D$13</f>
        <v>0.01</v>
      </c>
      <c r="S453" s="27">
        <f>VstupniParametry_SKRYT!$D$14</f>
        <v>0.01</v>
      </c>
      <c r="T453">
        <f t="shared" si="821"/>
        <v>0</v>
      </c>
      <c r="U453">
        <f t="shared" si="822"/>
        <v>0</v>
      </c>
      <c r="V453">
        <f t="shared" si="823"/>
        <v>0</v>
      </c>
      <c r="W453">
        <f t="shared" si="824"/>
        <v>0</v>
      </c>
      <c r="X453">
        <f t="shared" si="825"/>
        <v>0</v>
      </c>
      <c r="Y453">
        <f t="shared" si="826"/>
        <v>0</v>
      </c>
      <c r="Z453">
        <f t="shared" si="827"/>
        <v>0</v>
      </c>
      <c r="AA453">
        <f t="shared" si="828"/>
        <v>0</v>
      </c>
      <c r="AB453">
        <f t="shared" si="829"/>
        <v>0</v>
      </c>
      <c r="AC453">
        <f t="shared" si="830"/>
        <v>0</v>
      </c>
      <c r="AD453">
        <f t="shared" si="831"/>
        <v>0</v>
      </c>
      <c r="AE453">
        <f t="shared" si="832"/>
        <v>0</v>
      </c>
      <c r="AF453">
        <f t="shared" si="833"/>
        <v>0</v>
      </c>
      <c r="AG453">
        <f t="shared" si="834"/>
        <v>0</v>
      </c>
      <c r="AH453">
        <f t="shared" si="835"/>
        <v>0</v>
      </c>
      <c r="AI453">
        <f t="shared" si="836"/>
        <v>0</v>
      </c>
      <c r="AJ453">
        <f t="shared" si="837"/>
        <v>0</v>
      </c>
      <c r="AK453">
        <f t="shared" si="838"/>
        <v>0</v>
      </c>
      <c r="AL453">
        <f t="shared" si="839"/>
        <v>0</v>
      </c>
      <c r="AM453">
        <f t="shared" si="840"/>
        <v>0</v>
      </c>
      <c r="AN453">
        <f t="shared" si="841"/>
        <v>0</v>
      </c>
      <c r="AO453">
        <f t="shared" si="842"/>
        <v>0</v>
      </c>
      <c r="AP453">
        <f t="shared" si="843"/>
        <v>0</v>
      </c>
      <c r="AQ453">
        <f t="shared" si="844"/>
        <v>0</v>
      </c>
      <c r="AR453">
        <f t="shared" si="845"/>
        <v>0</v>
      </c>
      <c r="AS453">
        <f t="shared" si="846"/>
        <v>0</v>
      </c>
      <c r="AT453">
        <f t="shared" si="816"/>
        <v>0</v>
      </c>
      <c r="AU453">
        <f t="shared" si="847"/>
        <v>0</v>
      </c>
      <c r="AV453">
        <f t="shared" si="848"/>
        <v>0</v>
      </c>
      <c r="AW453">
        <f t="shared" si="817"/>
        <v>0</v>
      </c>
      <c r="AX453">
        <f t="shared" si="849"/>
        <v>0</v>
      </c>
      <c r="AY453">
        <f t="shared" si="850"/>
        <v>0</v>
      </c>
      <c r="AZ453">
        <f t="shared" si="851"/>
        <v>0</v>
      </c>
      <c r="BA453">
        <f t="shared" si="852"/>
        <v>0</v>
      </c>
      <c r="BB453">
        <f t="shared" si="853"/>
        <v>0</v>
      </c>
      <c r="BC453">
        <f t="shared" si="854"/>
        <v>0</v>
      </c>
      <c r="BD453">
        <f t="shared" si="855"/>
        <v>0</v>
      </c>
      <c r="BE453">
        <f t="shared" si="856"/>
        <v>0</v>
      </c>
      <c r="BF453">
        <f t="shared" si="857"/>
        <v>0</v>
      </c>
      <c r="BG453">
        <f t="shared" si="858"/>
        <v>0</v>
      </c>
      <c r="BH453">
        <f t="shared" si="859"/>
        <v>0</v>
      </c>
      <c r="BI453">
        <f t="shared" si="860"/>
        <v>0</v>
      </c>
      <c r="BJ453">
        <f t="shared" si="861"/>
        <v>0</v>
      </c>
      <c r="BK453">
        <f t="shared" si="862"/>
        <v>0</v>
      </c>
      <c r="BL453">
        <f t="shared" si="863"/>
        <v>0</v>
      </c>
      <c r="BM453">
        <f t="shared" si="864"/>
        <v>0</v>
      </c>
      <c r="BN453">
        <f t="shared" si="865"/>
        <v>0</v>
      </c>
      <c r="BO453">
        <f t="shared" si="866"/>
        <v>0</v>
      </c>
      <c r="BP453">
        <f t="shared" si="867"/>
        <v>0</v>
      </c>
      <c r="BQ453">
        <f t="shared" si="868"/>
        <v>0</v>
      </c>
      <c r="BR453">
        <f t="shared" si="869"/>
        <v>0</v>
      </c>
      <c r="BS453">
        <f t="shared" si="870"/>
        <v>0</v>
      </c>
      <c r="BT453">
        <f t="shared" si="871"/>
        <v>0</v>
      </c>
      <c r="BU453">
        <f t="shared" si="872"/>
        <v>0</v>
      </c>
      <c r="BV453">
        <f t="shared" si="873"/>
        <v>0</v>
      </c>
      <c r="BW453">
        <f t="shared" si="874"/>
        <v>0</v>
      </c>
      <c r="BX453">
        <f t="shared" si="875"/>
        <v>0</v>
      </c>
      <c r="BY453">
        <f t="shared" si="876"/>
        <v>0</v>
      </c>
      <c r="BZ453">
        <f t="shared" si="877"/>
        <v>0</v>
      </c>
      <c r="CA453">
        <f t="shared" si="878"/>
        <v>0</v>
      </c>
      <c r="CB453">
        <f t="shared" si="879"/>
        <v>0</v>
      </c>
      <c r="CC453">
        <f t="shared" si="880"/>
        <v>0</v>
      </c>
      <c r="CD453">
        <f t="shared" si="881"/>
        <v>0</v>
      </c>
      <c r="CE453">
        <f t="shared" si="882"/>
        <v>0</v>
      </c>
      <c r="CF453">
        <f t="shared" si="883"/>
        <v>0</v>
      </c>
      <c r="CG453">
        <f t="shared" si="884"/>
        <v>0</v>
      </c>
      <c r="CH453">
        <f t="shared" si="885"/>
        <v>0</v>
      </c>
      <c r="CI453">
        <f t="shared" si="886"/>
        <v>0</v>
      </c>
      <c r="CJ453">
        <f t="shared" si="887"/>
        <v>0</v>
      </c>
      <c r="CK453">
        <f t="shared" si="888"/>
        <v>0</v>
      </c>
      <c r="CL453" t="str">
        <f t="shared" si="889"/>
        <v/>
      </c>
      <c r="CM453" t="str">
        <f t="shared" si="890"/>
        <v/>
      </c>
      <c r="CN453" t="str">
        <f t="shared" si="891"/>
        <v/>
      </c>
      <c r="CO453" t="str">
        <f t="shared" si="892"/>
        <v/>
      </c>
      <c r="CP453" t="str">
        <f t="shared" si="893"/>
        <v/>
      </c>
      <c r="CQ453" t="str">
        <f t="shared" si="894"/>
        <v/>
      </c>
      <c r="CR453" t="str">
        <f t="shared" si="895"/>
        <v/>
      </c>
      <c r="CS453" t="str">
        <f t="shared" si="896"/>
        <v/>
      </c>
      <c r="CT453" t="str">
        <f t="shared" si="897"/>
        <v/>
      </c>
      <c r="CU453" t="str">
        <f t="shared" si="898"/>
        <v/>
      </c>
      <c r="CV453" t="str">
        <f t="shared" si="899"/>
        <v/>
      </c>
      <c r="CW453" t="str">
        <f t="shared" si="900"/>
        <v/>
      </c>
      <c r="CX453" t="str">
        <f t="shared" si="901"/>
        <v/>
      </c>
      <c r="CY453" t="str">
        <f t="shared" si="902"/>
        <v/>
      </c>
      <c r="CZ453" t="str">
        <f t="shared" si="903"/>
        <v/>
      </c>
      <c r="DA453" t="str">
        <f t="shared" si="904"/>
        <v/>
      </c>
      <c r="DB453" t="str">
        <f t="shared" si="905"/>
        <v/>
      </c>
      <c r="DC453" t="str">
        <f t="shared" si="906"/>
        <v/>
      </c>
      <c r="DD453" t="str">
        <f t="shared" si="907"/>
        <v/>
      </c>
      <c r="DE453" t="str">
        <f t="shared" si="908"/>
        <v/>
      </c>
      <c r="DF453" t="str">
        <f t="shared" si="909"/>
        <v/>
      </c>
      <c r="DG453" t="str">
        <f t="shared" si="910"/>
        <v/>
      </c>
      <c r="DH453" t="str">
        <f t="shared" si="911"/>
        <v/>
      </c>
      <c r="DI453" t="str">
        <f t="shared" si="912"/>
        <v/>
      </c>
      <c r="DJ453" t="str">
        <f t="shared" si="913"/>
        <v/>
      </c>
      <c r="DK453" t="str">
        <f t="shared" si="914"/>
        <v/>
      </c>
      <c r="DL453" t="str">
        <f t="shared" si="915"/>
        <v/>
      </c>
      <c r="DM453" t="str">
        <f t="shared" si="916"/>
        <v/>
      </c>
      <c r="DN453" t="str">
        <f t="shared" si="917"/>
        <v/>
      </c>
      <c r="DO453" t="str">
        <f t="shared" si="918"/>
        <v/>
      </c>
      <c r="DP453" t="str">
        <f t="shared" si="919"/>
        <v/>
      </c>
      <c r="DQ453" t="str">
        <f t="shared" si="920"/>
        <v/>
      </c>
      <c r="DR453" t="str">
        <f t="shared" si="921"/>
        <v/>
      </c>
      <c r="DS453" t="str">
        <f t="shared" si="922"/>
        <v/>
      </c>
      <c r="DT453" t="str">
        <f t="shared" si="923"/>
        <v/>
      </c>
      <c r="DU453">
        <f t="shared" si="924"/>
        <v>0</v>
      </c>
      <c r="DV453">
        <f t="shared" si="925"/>
        <v>0</v>
      </c>
      <c r="DW453">
        <f t="shared" si="926"/>
        <v>0</v>
      </c>
      <c r="DX453" t="str">
        <f t="shared" si="927"/>
        <v/>
      </c>
      <c r="DY453" t="str">
        <f t="shared" si="928"/>
        <v/>
      </c>
      <c r="DZ453" t="str">
        <f t="shared" si="929"/>
        <v/>
      </c>
      <c r="EA453" s="5">
        <f t="shared" si="930"/>
        <v>0</v>
      </c>
      <c r="EB453" s="3">
        <f t="shared" si="931"/>
        <v>0</v>
      </c>
    </row>
    <row r="454" spans="2:132" x14ac:dyDescent="0.2">
      <c r="B454">
        <v>449</v>
      </c>
      <c r="C454" s="3">
        <f>Zisk!D468</f>
        <v>0</v>
      </c>
      <c r="D454">
        <f>Zisk!E468</f>
        <v>0</v>
      </c>
      <c r="E454" s="66" t="str">
        <f t="shared" si="818"/>
        <v/>
      </c>
      <c r="F454" t="str">
        <f t="shared" si="819"/>
        <v/>
      </c>
      <c r="G454" s="66" t="str">
        <f t="shared" si="820"/>
        <v/>
      </c>
      <c r="J454">
        <f>VstupniParametry_SKRYT!$D$5</f>
        <v>0.02</v>
      </c>
      <c r="K454">
        <f>VstupniParametry_SKRYT!$D$6</f>
        <v>0.06</v>
      </c>
      <c r="L454">
        <f>VstupniParametry_SKRYT!$D$7</f>
        <v>0.06</v>
      </c>
      <c r="M454">
        <f>VstupniParametry_SKRYT!$D$8</f>
        <v>0.06</v>
      </c>
      <c r="N454">
        <f>VstupniParametry_SKRYT!$D$9</f>
        <v>1.7999999999999999E-2</v>
      </c>
      <c r="O454" s="27">
        <f>VstupniParametry_SKRYT!$D$10</f>
        <v>0.01</v>
      </c>
      <c r="P454" s="27">
        <f>VstupniParametry_SKRYT!$D$11</f>
        <v>0.01</v>
      </c>
      <c r="Q454" s="27">
        <f>VstupniParametry_SKRYT!$D$12</f>
        <v>0.01</v>
      </c>
      <c r="R454" s="27">
        <f>VstupniParametry_SKRYT!$D$13</f>
        <v>0.01</v>
      </c>
      <c r="S454" s="27">
        <f>VstupniParametry_SKRYT!$D$14</f>
        <v>0.01</v>
      </c>
      <c r="T454">
        <f t="shared" si="821"/>
        <v>0</v>
      </c>
      <c r="U454">
        <f t="shared" si="822"/>
        <v>0</v>
      </c>
      <c r="V454">
        <f t="shared" si="823"/>
        <v>0</v>
      </c>
      <c r="W454">
        <f t="shared" si="824"/>
        <v>0</v>
      </c>
      <c r="X454">
        <f t="shared" si="825"/>
        <v>0</v>
      </c>
      <c r="Y454">
        <f t="shared" si="826"/>
        <v>0</v>
      </c>
      <c r="Z454">
        <f t="shared" si="827"/>
        <v>0</v>
      </c>
      <c r="AA454">
        <f t="shared" si="828"/>
        <v>0</v>
      </c>
      <c r="AB454">
        <f t="shared" si="829"/>
        <v>0</v>
      </c>
      <c r="AC454">
        <f t="shared" si="830"/>
        <v>0</v>
      </c>
      <c r="AD454">
        <f t="shared" si="831"/>
        <v>0</v>
      </c>
      <c r="AE454">
        <f t="shared" si="832"/>
        <v>0</v>
      </c>
      <c r="AF454">
        <f t="shared" si="833"/>
        <v>0</v>
      </c>
      <c r="AG454">
        <f t="shared" si="834"/>
        <v>0</v>
      </c>
      <c r="AH454">
        <f t="shared" si="835"/>
        <v>0</v>
      </c>
      <c r="AI454">
        <f t="shared" si="836"/>
        <v>0</v>
      </c>
      <c r="AJ454">
        <f t="shared" si="837"/>
        <v>0</v>
      </c>
      <c r="AK454">
        <f t="shared" si="838"/>
        <v>0</v>
      </c>
      <c r="AL454">
        <f t="shared" si="839"/>
        <v>0</v>
      </c>
      <c r="AM454">
        <f t="shared" si="840"/>
        <v>0</v>
      </c>
      <c r="AN454">
        <f t="shared" si="841"/>
        <v>0</v>
      </c>
      <c r="AO454">
        <f t="shared" si="842"/>
        <v>0</v>
      </c>
      <c r="AP454">
        <f t="shared" si="843"/>
        <v>0</v>
      </c>
      <c r="AQ454">
        <f t="shared" si="844"/>
        <v>0</v>
      </c>
      <c r="AR454">
        <f t="shared" si="845"/>
        <v>0</v>
      </c>
      <c r="AS454">
        <f t="shared" si="846"/>
        <v>0</v>
      </c>
      <c r="AT454">
        <f t="shared" si="816"/>
        <v>0</v>
      </c>
      <c r="AU454">
        <f t="shared" si="847"/>
        <v>0</v>
      </c>
      <c r="AV454">
        <f t="shared" si="848"/>
        <v>0</v>
      </c>
      <c r="AW454">
        <f t="shared" si="817"/>
        <v>0</v>
      </c>
      <c r="AX454">
        <f t="shared" si="849"/>
        <v>0</v>
      </c>
      <c r="AY454">
        <f t="shared" si="850"/>
        <v>0</v>
      </c>
      <c r="AZ454">
        <f t="shared" si="851"/>
        <v>0</v>
      </c>
      <c r="BA454">
        <f t="shared" si="852"/>
        <v>0</v>
      </c>
      <c r="BB454">
        <f t="shared" si="853"/>
        <v>0</v>
      </c>
      <c r="BC454">
        <f t="shared" si="854"/>
        <v>0</v>
      </c>
      <c r="BD454">
        <f t="shared" si="855"/>
        <v>0</v>
      </c>
      <c r="BE454">
        <f t="shared" si="856"/>
        <v>0</v>
      </c>
      <c r="BF454">
        <f t="shared" si="857"/>
        <v>0</v>
      </c>
      <c r="BG454">
        <f t="shared" si="858"/>
        <v>0</v>
      </c>
      <c r="BH454">
        <f t="shared" si="859"/>
        <v>0</v>
      </c>
      <c r="BI454">
        <f t="shared" si="860"/>
        <v>0</v>
      </c>
      <c r="BJ454">
        <f t="shared" si="861"/>
        <v>0</v>
      </c>
      <c r="BK454">
        <f t="shared" si="862"/>
        <v>0</v>
      </c>
      <c r="BL454">
        <f t="shared" si="863"/>
        <v>0</v>
      </c>
      <c r="BM454">
        <f t="shared" si="864"/>
        <v>0</v>
      </c>
      <c r="BN454">
        <f t="shared" si="865"/>
        <v>0</v>
      </c>
      <c r="BO454">
        <f t="shared" si="866"/>
        <v>0</v>
      </c>
      <c r="BP454">
        <f t="shared" si="867"/>
        <v>0</v>
      </c>
      <c r="BQ454">
        <f t="shared" si="868"/>
        <v>0</v>
      </c>
      <c r="BR454">
        <f t="shared" si="869"/>
        <v>0</v>
      </c>
      <c r="BS454">
        <f t="shared" si="870"/>
        <v>0</v>
      </c>
      <c r="BT454">
        <f t="shared" si="871"/>
        <v>0</v>
      </c>
      <c r="BU454">
        <f t="shared" si="872"/>
        <v>0</v>
      </c>
      <c r="BV454">
        <f t="shared" si="873"/>
        <v>0</v>
      </c>
      <c r="BW454">
        <f t="shared" si="874"/>
        <v>0</v>
      </c>
      <c r="BX454">
        <f t="shared" si="875"/>
        <v>0</v>
      </c>
      <c r="BY454">
        <f t="shared" si="876"/>
        <v>0</v>
      </c>
      <c r="BZ454">
        <f t="shared" si="877"/>
        <v>0</v>
      </c>
      <c r="CA454">
        <f t="shared" si="878"/>
        <v>0</v>
      </c>
      <c r="CB454">
        <f t="shared" si="879"/>
        <v>0</v>
      </c>
      <c r="CC454">
        <f t="shared" si="880"/>
        <v>0</v>
      </c>
      <c r="CD454">
        <f t="shared" si="881"/>
        <v>0</v>
      </c>
      <c r="CE454">
        <f t="shared" si="882"/>
        <v>0</v>
      </c>
      <c r="CF454">
        <f t="shared" si="883"/>
        <v>0</v>
      </c>
      <c r="CG454">
        <f t="shared" si="884"/>
        <v>0</v>
      </c>
      <c r="CH454">
        <f t="shared" si="885"/>
        <v>0</v>
      </c>
      <c r="CI454">
        <f t="shared" si="886"/>
        <v>0</v>
      </c>
      <c r="CJ454">
        <f t="shared" si="887"/>
        <v>0</v>
      </c>
      <c r="CK454">
        <f t="shared" si="888"/>
        <v>0</v>
      </c>
      <c r="CL454" t="str">
        <f t="shared" si="889"/>
        <v/>
      </c>
      <c r="CM454" t="str">
        <f t="shared" si="890"/>
        <v/>
      </c>
      <c r="CN454" t="str">
        <f t="shared" si="891"/>
        <v/>
      </c>
      <c r="CO454" t="str">
        <f t="shared" si="892"/>
        <v/>
      </c>
      <c r="CP454" t="str">
        <f t="shared" si="893"/>
        <v/>
      </c>
      <c r="CQ454" t="str">
        <f t="shared" si="894"/>
        <v/>
      </c>
      <c r="CR454" t="str">
        <f t="shared" si="895"/>
        <v/>
      </c>
      <c r="CS454" t="str">
        <f t="shared" si="896"/>
        <v/>
      </c>
      <c r="CT454" t="str">
        <f t="shared" si="897"/>
        <v/>
      </c>
      <c r="CU454" t="str">
        <f t="shared" si="898"/>
        <v/>
      </c>
      <c r="CV454" t="str">
        <f t="shared" si="899"/>
        <v/>
      </c>
      <c r="CW454" t="str">
        <f t="shared" si="900"/>
        <v/>
      </c>
      <c r="CX454" t="str">
        <f t="shared" si="901"/>
        <v/>
      </c>
      <c r="CY454" t="str">
        <f t="shared" si="902"/>
        <v/>
      </c>
      <c r="CZ454" t="str">
        <f t="shared" si="903"/>
        <v/>
      </c>
      <c r="DA454" t="str">
        <f t="shared" si="904"/>
        <v/>
      </c>
      <c r="DB454" t="str">
        <f t="shared" si="905"/>
        <v/>
      </c>
      <c r="DC454" t="str">
        <f t="shared" si="906"/>
        <v/>
      </c>
      <c r="DD454" t="str">
        <f t="shared" si="907"/>
        <v/>
      </c>
      <c r="DE454" t="str">
        <f t="shared" si="908"/>
        <v/>
      </c>
      <c r="DF454" t="str">
        <f t="shared" si="909"/>
        <v/>
      </c>
      <c r="DG454" t="str">
        <f t="shared" si="910"/>
        <v/>
      </c>
      <c r="DH454" t="str">
        <f t="shared" si="911"/>
        <v/>
      </c>
      <c r="DI454" t="str">
        <f t="shared" si="912"/>
        <v/>
      </c>
      <c r="DJ454" t="str">
        <f t="shared" si="913"/>
        <v/>
      </c>
      <c r="DK454" t="str">
        <f t="shared" si="914"/>
        <v/>
      </c>
      <c r="DL454" t="str">
        <f t="shared" si="915"/>
        <v/>
      </c>
      <c r="DM454" t="str">
        <f t="shared" si="916"/>
        <v/>
      </c>
      <c r="DN454" t="str">
        <f t="shared" si="917"/>
        <v/>
      </c>
      <c r="DO454" t="str">
        <f t="shared" si="918"/>
        <v/>
      </c>
      <c r="DP454" t="str">
        <f t="shared" si="919"/>
        <v/>
      </c>
      <c r="DQ454" t="str">
        <f t="shared" si="920"/>
        <v/>
      </c>
      <c r="DR454" t="str">
        <f t="shared" si="921"/>
        <v/>
      </c>
      <c r="DS454" t="str">
        <f t="shared" si="922"/>
        <v/>
      </c>
      <c r="DT454" t="str">
        <f t="shared" si="923"/>
        <v/>
      </c>
      <c r="DU454">
        <f t="shared" si="924"/>
        <v>0</v>
      </c>
      <c r="DV454">
        <f t="shared" si="925"/>
        <v>0</v>
      </c>
      <c r="DW454">
        <f t="shared" si="926"/>
        <v>0</v>
      </c>
      <c r="DX454" t="str">
        <f t="shared" si="927"/>
        <v/>
      </c>
      <c r="DY454" t="str">
        <f t="shared" si="928"/>
        <v/>
      </c>
      <c r="DZ454" t="str">
        <f t="shared" si="929"/>
        <v/>
      </c>
      <c r="EA454" s="5">
        <f t="shared" si="930"/>
        <v>0</v>
      </c>
      <c r="EB454" s="3">
        <f t="shared" si="931"/>
        <v>0</v>
      </c>
    </row>
    <row r="455" spans="2:132" x14ac:dyDescent="0.2">
      <c r="B455" s="25">
        <v>450</v>
      </c>
      <c r="C455" s="26">
        <f>Zisk!D469</f>
        <v>0</v>
      </c>
      <c r="D455">
        <f>Zisk!E469</f>
        <v>0</v>
      </c>
      <c r="E455" s="66" t="str">
        <f t="shared" si="818"/>
        <v/>
      </c>
      <c r="F455" t="str">
        <f t="shared" si="819"/>
        <v/>
      </c>
      <c r="G455" s="66" t="str">
        <f t="shared" si="820"/>
        <v/>
      </c>
      <c r="H455" s="25"/>
      <c r="I455" s="25"/>
      <c r="J455">
        <f>VstupniParametry_SKRYT!$D$5</f>
        <v>0.02</v>
      </c>
      <c r="K455">
        <f>VstupniParametry_SKRYT!$D$6</f>
        <v>0.06</v>
      </c>
      <c r="L455">
        <f>VstupniParametry_SKRYT!$D$7</f>
        <v>0.06</v>
      </c>
      <c r="M455">
        <f>VstupniParametry_SKRYT!$D$8</f>
        <v>0.06</v>
      </c>
      <c r="N455">
        <f>VstupniParametry_SKRYT!$D$9</f>
        <v>1.7999999999999999E-2</v>
      </c>
      <c r="O455" s="27">
        <f>VstupniParametry_SKRYT!$D$10</f>
        <v>0.01</v>
      </c>
      <c r="P455" s="27">
        <f>VstupniParametry_SKRYT!$D$11</f>
        <v>0.01</v>
      </c>
      <c r="Q455" s="27">
        <f>VstupniParametry_SKRYT!$D$12</f>
        <v>0.01</v>
      </c>
      <c r="R455" s="27">
        <f>VstupniParametry_SKRYT!$D$13</f>
        <v>0.01</v>
      </c>
      <c r="S455" s="27">
        <f>VstupniParametry_SKRYT!$D$14</f>
        <v>0.01</v>
      </c>
      <c r="T455">
        <f t="shared" si="821"/>
        <v>0</v>
      </c>
      <c r="U455">
        <f t="shared" si="822"/>
        <v>0</v>
      </c>
      <c r="V455">
        <f t="shared" si="823"/>
        <v>0</v>
      </c>
      <c r="W455">
        <f t="shared" si="824"/>
        <v>0</v>
      </c>
      <c r="X455">
        <f t="shared" si="825"/>
        <v>0</v>
      </c>
      <c r="Y455">
        <f t="shared" si="826"/>
        <v>0</v>
      </c>
      <c r="Z455">
        <f t="shared" si="827"/>
        <v>0</v>
      </c>
      <c r="AA455">
        <f t="shared" si="828"/>
        <v>0</v>
      </c>
      <c r="AB455">
        <f t="shared" si="829"/>
        <v>0</v>
      </c>
      <c r="AC455">
        <f t="shared" si="830"/>
        <v>0</v>
      </c>
      <c r="AD455">
        <f t="shared" si="831"/>
        <v>0</v>
      </c>
      <c r="AE455">
        <f t="shared" si="832"/>
        <v>0</v>
      </c>
      <c r="AF455">
        <f t="shared" si="833"/>
        <v>0</v>
      </c>
      <c r="AG455">
        <f t="shared" si="834"/>
        <v>0</v>
      </c>
      <c r="AH455">
        <f t="shared" si="835"/>
        <v>0</v>
      </c>
      <c r="AI455">
        <f t="shared" si="836"/>
        <v>0</v>
      </c>
      <c r="AJ455">
        <f t="shared" si="837"/>
        <v>0</v>
      </c>
      <c r="AK455">
        <f t="shared" si="838"/>
        <v>0</v>
      </c>
      <c r="AL455">
        <f t="shared" si="839"/>
        <v>0</v>
      </c>
      <c r="AM455">
        <f t="shared" si="840"/>
        <v>0</v>
      </c>
      <c r="AN455">
        <f t="shared" si="841"/>
        <v>0</v>
      </c>
      <c r="AO455">
        <f t="shared" si="842"/>
        <v>0</v>
      </c>
      <c r="AP455">
        <f t="shared" si="843"/>
        <v>0</v>
      </c>
      <c r="AQ455">
        <f t="shared" si="844"/>
        <v>0</v>
      </c>
      <c r="AR455">
        <f t="shared" si="845"/>
        <v>0</v>
      </c>
      <c r="AS455">
        <f t="shared" si="846"/>
        <v>0</v>
      </c>
      <c r="AT455">
        <f t="shared" ref="AT455:AT518" si="932">IF($G455&lt;=AT$4,1,0)</f>
        <v>0</v>
      </c>
      <c r="AU455">
        <f t="shared" si="847"/>
        <v>0</v>
      </c>
      <c r="AV455">
        <f t="shared" si="848"/>
        <v>0</v>
      </c>
      <c r="AW455">
        <f t="shared" ref="AW455:AW518" si="933">IF($G455&lt;=AW$4,1,0)</f>
        <v>0</v>
      </c>
      <c r="AX455">
        <f t="shared" si="849"/>
        <v>0</v>
      </c>
      <c r="AY455">
        <f t="shared" si="850"/>
        <v>0</v>
      </c>
      <c r="AZ455">
        <f t="shared" si="851"/>
        <v>0</v>
      </c>
      <c r="BA455">
        <f t="shared" si="852"/>
        <v>0</v>
      </c>
      <c r="BB455">
        <f t="shared" si="853"/>
        <v>0</v>
      </c>
      <c r="BC455">
        <f t="shared" si="854"/>
        <v>0</v>
      </c>
      <c r="BD455">
        <f t="shared" si="855"/>
        <v>0</v>
      </c>
      <c r="BE455">
        <f t="shared" si="856"/>
        <v>0</v>
      </c>
      <c r="BF455">
        <f t="shared" si="857"/>
        <v>0</v>
      </c>
      <c r="BG455">
        <f t="shared" si="858"/>
        <v>0</v>
      </c>
      <c r="BH455">
        <f t="shared" si="859"/>
        <v>0</v>
      </c>
      <c r="BI455">
        <f t="shared" si="860"/>
        <v>0</v>
      </c>
      <c r="BJ455">
        <f t="shared" si="861"/>
        <v>0</v>
      </c>
      <c r="BK455">
        <f t="shared" si="862"/>
        <v>0</v>
      </c>
      <c r="BL455">
        <f t="shared" si="863"/>
        <v>0</v>
      </c>
      <c r="BM455">
        <f t="shared" si="864"/>
        <v>0</v>
      </c>
      <c r="BN455">
        <f t="shared" si="865"/>
        <v>0</v>
      </c>
      <c r="BO455">
        <f t="shared" si="866"/>
        <v>0</v>
      </c>
      <c r="BP455">
        <f t="shared" si="867"/>
        <v>0</v>
      </c>
      <c r="BQ455">
        <f t="shared" si="868"/>
        <v>0</v>
      </c>
      <c r="BR455">
        <f t="shared" si="869"/>
        <v>0</v>
      </c>
      <c r="BS455">
        <f t="shared" si="870"/>
        <v>0</v>
      </c>
      <c r="BT455">
        <f t="shared" si="871"/>
        <v>0</v>
      </c>
      <c r="BU455">
        <f t="shared" si="872"/>
        <v>0</v>
      </c>
      <c r="BV455">
        <f t="shared" si="873"/>
        <v>0</v>
      </c>
      <c r="BW455">
        <f t="shared" si="874"/>
        <v>0</v>
      </c>
      <c r="BX455">
        <f t="shared" si="875"/>
        <v>0</v>
      </c>
      <c r="BY455">
        <f t="shared" si="876"/>
        <v>0</v>
      </c>
      <c r="BZ455">
        <f t="shared" si="877"/>
        <v>0</v>
      </c>
      <c r="CA455">
        <f t="shared" si="878"/>
        <v>0</v>
      </c>
      <c r="CB455">
        <f t="shared" si="879"/>
        <v>0</v>
      </c>
      <c r="CC455">
        <f t="shared" si="880"/>
        <v>0</v>
      </c>
      <c r="CD455">
        <f t="shared" si="881"/>
        <v>0</v>
      </c>
      <c r="CE455">
        <f t="shared" si="882"/>
        <v>0</v>
      </c>
      <c r="CF455">
        <f t="shared" si="883"/>
        <v>0</v>
      </c>
      <c r="CG455">
        <f t="shared" si="884"/>
        <v>0</v>
      </c>
      <c r="CH455">
        <f t="shared" si="885"/>
        <v>0</v>
      </c>
      <c r="CI455">
        <f t="shared" si="886"/>
        <v>0</v>
      </c>
      <c r="CJ455">
        <f t="shared" si="887"/>
        <v>0</v>
      </c>
      <c r="CK455">
        <f t="shared" si="888"/>
        <v>0</v>
      </c>
      <c r="CL455" t="str">
        <f t="shared" si="889"/>
        <v/>
      </c>
      <c r="CM455" t="str">
        <f t="shared" si="890"/>
        <v/>
      </c>
      <c r="CN455" t="str">
        <f t="shared" si="891"/>
        <v/>
      </c>
      <c r="CO455" t="str">
        <f t="shared" si="892"/>
        <v/>
      </c>
      <c r="CP455" t="str">
        <f t="shared" si="893"/>
        <v/>
      </c>
      <c r="CQ455" t="str">
        <f t="shared" si="894"/>
        <v/>
      </c>
      <c r="CR455" t="str">
        <f t="shared" si="895"/>
        <v/>
      </c>
      <c r="CS455" t="str">
        <f t="shared" si="896"/>
        <v/>
      </c>
      <c r="CT455" t="str">
        <f t="shared" si="897"/>
        <v/>
      </c>
      <c r="CU455" t="str">
        <f t="shared" si="898"/>
        <v/>
      </c>
      <c r="CV455" t="str">
        <f t="shared" si="899"/>
        <v/>
      </c>
      <c r="CW455" t="str">
        <f t="shared" si="900"/>
        <v/>
      </c>
      <c r="CX455" t="str">
        <f t="shared" si="901"/>
        <v/>
      </c>
      <c r="CY455" t="str">
        <f t="shared" si="902"/>
        <v/>
      </c>
      <c r="CZ455" t="str">
        <f t="shared" si="903"/>
        <v/>
      </c>
      <c r="DA455" t="str">
        <f t="shared" si="904"/>
        <v/>
      </c>
      <c r="DB455" t="str">
        <f t="shared" si="905"/>
        <v/>
      </c>
      <c r="DC455" t="str">
        <f t="shared" si="906"/>
        <v/>
      </c>
      <c r="DD455" t="str">
        <f t="shared" si="907"/>
        <v/>
      </c>
      <c r="DE455" t="str">
        <f t="shared" si="908"/>
        <v/>
      </c>
      <c r="DF455" t="str">
        <f t="shared" si="909"/>
        <v/>
      </c>
      <c r="DG455" t="str">
        <f t="shared" si="910"/>
        <v/>
      </c>
      <c r="DH455" t="str">
        <f t="shared" si="911"/>
        <v/>
      </c>
      <c r="DI455" t="str">
        <f t="shared" si="912"/>
        <v/>
      </c>
      <c r="DJ455" t="str">
        <f t="shared" si="913"/>
        <v/>
      </c>
      <c r="DK455" t="str">
        <f t="shared" si="914"/>
        <v/>
      </c>
      <c r="DL455" t="str">
        <f t="shared" si="915"/>
        <v/>
      </c>
      <c r="DM455" t="str">
        <f t="shared" si="916"/>
        <v/>
      </c>
      <c r="DN455" t="str">
        <f t="shared" si="917"/>
        <v/>
      </c>
      <c r="DO455" t="str">
        <f t="shared" si="918"/>
        <v/>
      </c>
      <c r="DP455" t="str">
        <f t="shared" si="919"/>
        <v/>
      </c>
      <c r="DQ455" t="str">
        <f t="shared" si="920"/>
        <v/>
      </c>
      <c r="DR455" t="str">
        <f t="shared" si="921"/>
        <v/>
      </c>
      <c r="DS455" t="str">
        <f t="shared" si="922"/>
        <v/>
      </c>
      <c r="DT455" t="str">
        <f t="shared" si="923"/>
        <v/>
      </c>
      <c r="DU455">
        <f t="shared" si="924"/>
        <v>0</v>
      </c>
      <c r="DV455">
        <f t="shared" si="925"/>
        <v>0</v>
      </c>
      <c r="DW455">
        <f t="shared" si="926"/>
        <v>0</v>
      </c>
      <c r="DX455" t="str">
        <f t="shared" si="927"/>
        <v/>
      </c>
      <c r="DY455" t="str">
        <f t="shared" si="928"/>
        <v/>
      </c>
      <c r="DZ455" t="str">
        <f t="shared" si="929"/>
        <v/>
      </c>
      <c r="EA455" s="5">
        <f t="shared" si="930"/>
        <v>0</v>
      </c>
      <c r="EB455" s="3">
        <f t="shared" si="931"/>
        <v>0</v>
      </c>
    </row>
    <row r="456" spans="2:132" x14ac:dyDescent="0.2">
      <c r="B456">
        <v>451</v>
      </c>
      <c r="C456" s="3">
        <f>Zisk!D470</f>
        <v>0</v>
      </c>
      <c r="D456">
        <f>Zisk!E470</f>
        <v>0</v>
      </c>
      <c r="E456" s="66" t="str">
        <f t="shared" si="818"/>
        <v/>
      </c>
      <c r="F456" t="str">
        <f t="shared" si="819"/>
        <v/>
      </c>
      <c r="G456" s="66" t="str">
        <f t="shared" si="820"/>
        <v/>
      </c>
      <c r="J456">
        <f>VstupniParametry_SKRYT!$D$5</f>
        <v>0.02</v>
      </c>
      <c r="K456">
        <f>VstupniParametry_SKRYT!$D$6</f>
        <v>0.06</v>
      </c>
      <c r="L456">
        <f>VstupniParametry_SKRYT!$D$7</f>
        <v>0.06</v>
      </c>
      <c r="M456">
        <f>VstupniParametry_SKRYT!$D$8</f>
        <v>0.06</v>
      </c>
      <c r="N456">
        <f>VstupniParametry_SKRYT!$D$9</f>
        <v>1.7999999999999999E-2</v>
      </c>
      <c r="O456" s="27">
        <f>VstupniParametry_SKRYT!$D$10</f>
        <v>0.01</v>
      </c>
      <c r="P456" s="27">
        <f>VstupniParametry_SKRYT!$D$11</f>
        <v>0.01</v>
      </c>
      <c r="Q456" s="27">
        <f>VstupniParametry_SKRYT!$D$12</f>
        <v>0.01</v>
      </c>
      <c r="R456" s="27">
        <f>VstupniParametry_SKRYT!$D$13</f>
        <v>0.01</v>
      </c>
      <c r="S456" s="27">
        <f>VstupniParametry_SKRYT!$D$14</f>
        <v>0.01</v>
      </c>
      <c r="T456">
        <f t="shared" si="821"/>
        <v>0</v>
      </c>
      <c r="U456">
        <f t="shared" si="822"/>
        <v>0</v>
      </c>
      <c r="V456">
        <f t="shared" si="823"/>
        <v>0</v>
      </c>
      <c r="W456">
        <f t="shared" si="824"/>
        <v>0</v>
      </c>
      <c r="X456">
        <f t="shared" si="825"/>
        <v>0</v>
      </c>
      <c r="Y456">
        <f t="shared" si="826"/>
        <v>0</v>
      </c>
      <c r="Z456">
        <f t="shared" si="827"/>
        <v>0</v>
      </c>
      <c r="AA456">
        <f t="shared" si="828"/>
        <v>0</v>
      </c>
      <c r="AB456">
        <f t="shared" si="829"/>
        <v>0</v>
      </c>
      <c r="AC456">
        <f t="shared" si="830"/>
        <v>0</v>
      </c>
      <c r="AD456">
        <f t="shared" si="831"/>
        <v>0</v>
      </c>
      <c r="AE456">
        <f t="shared" si="832"/>
        <v>0</v>
      </c>
      <c r="AF456">
        <f t="shared" si="833"/>
        <v>0</v>
      </c>
      <c r="AG456">
        <f t="shared" si="834"/>
        <v>0</v>
      </c>
      <c r="AH456">
        <f t="shared" si="835"/>
        <v>0</v>
      </c>
      <c r="AI456">
        <f t="shared" si="836"/>
        <v>0</v>
      </c>
      <c r="AJ456">
        <f t="shared" si="837"/>
        <v>0</v>
      </c>
      <c r="AK456">
        <f t="shared" si="838"/>
        <v>0</v>
      </c>
      <c r="AL456">
        <f t="shared" si="839"/>
        <v>0</v>
      </c>
      <c r="AM456">
        <f t="shared" si="840"/>
        <v>0</v>
      </c>
      <c r="AN456">
        <f t="shared" si="841"/>
        <v>0</v>
      </c>
      <c r="AO456">
        <f t="shared" si="842"/>
        <v>0</v>
      </c>
      <c r="AP456">
        <f t="shared" si="843"/>
        <v>0</v>
      </c>
      <c r="AQ456">
        <f t="shared" si="844"/>
        <v>0</v>
      </c>
      <c r="AR456">
        <f t="shared" si="845"/>
        <v>0</v>
      </c>
      <c r="AS456">
        <f t="shared" si="846"/>
        <v>0</v>
      </c>
      <c r="AT456">
        <f t="shared" si="932"/>
        <v>0</v>
      </c>
      <c r="AU456">
        <f t="shared" si="847"/>
        <v>0</v>
      </c>
      <c r="AV456">
        <f t="shared" si="848"/>
        <v>0</v>
      </c>
      <c r="AW456">
        <f t="shared" si="933"/>
        <v>0</v>
      </c>
      <c r="AX456">
        <f t="shared" si="849"/>
        <v>0</v>
      </c>
      <c r="AY456">
        <f t="shared" si="850"/>
        <v>0</v>
      </c>
      <c r="AZ456">
        <f t="shared" si="851"/>
        <v>0</v>
      </c>
      <c r="BA456">
        <f t="shared" si="852"/>
        <v>0</v>
      </c>
      <c r="BB456">
        <f t="shared" si="853"/>
        <v>0</v>
      </c>
      <c r="BC456">
        <f t="shared" si="854"/>
        <v>0</v>
      </c>
      <c r="BD456">
        <f t="shared" si="855"/>
        <v>0</v>
      </c>
      <c r="BE456">
        <f t="shared" si="856"/>
        <v>0</v>
      </c>
      <c r="BF456">
        <f t="shared" si="857"/>
        <v>0</v>
      </c>
      <c r="BG456">
        <f t="shared" si="858"/>
        <v>0</v>
      </c>
      <c r="BH456">
        <f t="shared" si="859"/>
        <v>0</v>
      </c>
      <c r="BI456">
        <f t="shared" si="860"/>
        <v>0</v>
      </c>
      <c r="BJ456">
        <f t="shared" si="861"/>
        <v>0</v>
      </c>
      <c r="BK456">
        <f t="shared" si="862"/>
        <v>0</v>
      </c>
      <c r="BL456">
        <f t="shared" si="863"/>
        <v>0</v>
      </c>
      <c r="BM456">
        <f t="shared" si="864"/>
        <v>0</v>
      </c>
      <c r="BN456">
        <f t="shared" si="865"/>
        <v>0</v>
      </c>
      <c r="BO456">
        <f t="shared" si="866"/>
        <v>0</v>
      </c>
      <c r="BP456">
        <f t="shared" si="867"/>
        <v>0</v>
      </c>
      <c r="BQ456">
        <f t="shared" si="868"/>
        <v>0</v>
      </c>
      <c r="BR456">
        <f t="shared" si="869"/>
        <v>0</v>
      </c>
      <c r="BS456">
        <f t="shared" si="870"/>
        <v>0</v>
      </c>
      <c r="BT456">
        <f t="shared" si="871"/>
        <v>0</v>
      </c>
      <c r="BU456">
        <f t="shared" si="872"/>
        <v>0</v>
      </c>
      <c r="BV456">
        <f t="shared" si="873"/>
        <v>0</v>
      </c>
      <c r="BW456">
        <f t="shared" si="874"/>
        <v>0</v>
      </c>
      <c r="BX456">
        <f t="shared" si="875"/>
        <v>0</v>
      </c>
      <c r="BY456">
        <f t="shared" si="876"/>
        <v>0</v>
      </c>
      <c r="BZ456">
        <f t="shared" si="877"/>
        <v>0</v>
      </c>
      <c r="CA456">
        <f t="shared" si="878"/>
        <v>0</v>
      </c>
      <c r="CB456">
        <f t="shared" si="879"/>
        <v>0</v>
      </c>
      <c r="CC456">
        <f t="shared" si="880"/>
        <v>0</v>
      </c>
      <c r="CD456">
        <f t="shared" si="881"/>
        <v>0</v>
      </c>
      <c r="CE456">
        <f t="shared" si="882"/>
        <v>0</v>
      </c>
      <c r="CF456">
        <f t="shared" si="883"/>
        <v>0</v>
      </c>
      <c r="CG456">
        <f t="shared" si="884"/>
        <v>0</v>
      </c>
      <c r="CH456">
        <f t="shared" si="885"/>
        <v>0</v>
      </c>
      <c r="CI456">
        <f t="shared" si="886"/>
        <v>0</v>
      </c>
      <c r="CJ456">
        <f t="shared" si="887"/>
        <v>0</v>
      </c>
      <c r="CK456">
        <f t="shared" si="888"/>
        <v>0</v>
      </c>
      <c r="CL456" t="str">
        <f t="shared" si="889"/>
        <v/>
      </c>
      <c r="CM456" t="str">
        <f t="shared" si="890"/>
        <v/>
      </c>
      <c r="CN456" t="str">
        <f t="shared" si="891"/>
        <v/>
      </c>
      <c r="CO456" t="str">
        <f t="shared" si="892"/>
        <v/>
      </c>
      <c r="CP456" t="str">
        <f t="shared" si="893"/>
        <v/>
      </c>
      <c r="CQ456" t="str">
        <f t="shared" si="894"/>
        <v/>
      </c>
      <c r="CR456" t="str">
        <f t="shared" si="895"/>
        <v/>
      </c>
      <c r="CS456" t="str">
        <f t="shared" si="896"/>
        <v/>
      </c>
      <c r="CT456" t="str">
        <f t="shared" si="897"/>
        <v/>
      </c>
      <c r="CU456" t="str">
        <f t="shared" si="898"/>
        <v/>
      </c>
      <c r="CV456" t="str">
        <f t="shared" si="899"/>
        <v/>
      </c>
      <c r="CW456" t="str">
        <f t="shared" si="900"/>
        <v/>
      </c>
      <c r="CX456" t="str">
        <f t="shared" si="901"/>
        <v/>
      </c>
      <c r="CY456" t="str">
        <f t="shared" si="902"/>
        <v/>
      </c>
      <c r="CZ456" t="str">
        <f t="shared" si="903"/>
        <v/>
      </c>
      <c r="DA456" t="str">
        <f t="shared" si="904"/>
        <v/>
      </c>
      <c r="DB456" t="str">
        <f t="shared" si="905"/>
        <v/>
      </c>
      <c r="DC456" t="str">
        <f t="shared" si="906"/>
        <v/>
      </c>
      <c r="DD456" t="str">
        <f t="shared" si="907"/>
        <v/>
      </c>
      <c r="DE456" t="str">
        <f t="shared" si="908"/>
        <v/>
      </c>
      <c r="DF456" t="str">
        <f t="shared" si="909"/>
        <v/>
      </c>
      <c r="DG456" t="str">
        <f t="shared" si="910"/>
        <v/>
      </c>
      <c r="DH456" t="str">
        <f t="shared" si="911"/>
        <v/>
      </c>
      <c r="DI456" t="str">
        <f t="shared" si="912"/>
        <v/>
      </c>
      <c r="DJ456" t="str">
        <f t="shared" si="913"/>
        <v/>
      </c>
      <c r="DK456" t="str">
        <f t="shared" si="914"/>
        <v/>
      </c>
      <c r="DL456" t="str">
        <f t="shared" si="915"/>
        <v/>
      </c>
      <c r="DM456" t="str">
        <f t="shared" si="916"/>
        <v/>
      </c>
      <c r="DN456" t="str">
        <f t="shared" si="917"/>
        <v/>
      </c>
      <c r="DO456" t="str">
        <f t="shared" si="918"/>
        <v/>
      </c>
      <c r="DP456" t="str">
        <f t="shared" si="919"/>
        <v/>
      </c>
      <c r="DQ456" t="str">
        <f t="shared" si="920"/>
        <v/>
      </c>
      <c r="DR456" t="str">
        <f t="shared" si="921"/>
        <v/>
      </c>
      <c r="DS456" t="str">
        <f t="shared" si="922"/>
        <v/>
      </c>
      <c r="DT456" t="str">
        <f t="shared" si="923"/>
        <v/>
      </c>
      <c r="DU456">
        <f t="shared" si="924"/>
        <v>0</v>
      </c>
      <c r="DV456">
        <f t="shared" si="925"/>
        <v>0</v>
      </c>
      <c r="DW456">
        <f t="shared" si="926"/>
        <v>0</v>
      </c>
      <c r="DX456" t="str">
        <f t="shared" si="927"/>
        <v/>
      </c>
      <c r="DY456" t="str">
        <f t="shared" si="928"/>
        <v/>
      </c>
      <c r="DZ456" t="str">
        <f t="shared" si="929"/>
        <v/>
      </c>
      <c r="EA456" s="5">
        <f t="shared" si="930"/>
        <v>0</v>
      </c>
      <c r="EB456" s="3">
        <f t="shared" si="931"/>
        <v>0</v>
      </c>
    </row>
    <row r="457" spans="2:132" x14ac:dyDescent="0.2">
      <c r="B457" s="25">
        <v>452</v>
      </c>
      <c r="C457" s="26">
        <f>Zisk!D471</f>
        <v>0</v>
      </c>
      <c r="D457">
        <f>Zisk!E471</f>
        <v>0</v>
      </c>
      <c r="E457" s="66" t="str">
        <f t="shared" ref="E457:E520" si="934">IF(D457=0,"",$E$2-$D457)</f>
        <v/>
      </c>
      <c r="F457" t="str">
        <f t="shared" ref="F457:F520" si="935">IF(D457=0,"",IF($E457&lt;29,$E457,29))</f>
        <v/>
      </c>
      <c r="G457" s="66" t="str">
        <f t="shared" ref="G457:G520" si="936">IF(D457=0,"",($E$2-$F457)+1)</f>
        <v/>
      </c>
      <c r="H457" s="25"/>
      <c r="I457" s="25"/>
      <c r="J457">
        <f>VstupniParametry_SKRYT!$D$5</f>
        <v>0.02</v>
      </c>
      <c r="K457">
        <f>VstupniParametry_SKRYT!$D$6</f>
        <v>0.06</v>
      </c>
      <c r="L457">
        <f>VstupniParametry_SKRYT!$D$7</f>
        <v>0.06</v>
      </c>
      <c r="M457">
        <f>VstupniParametry_SKRYT!$D$8</f>
        <v>0.06</v>
      </c>
      <c r="N457">
        <f>VstupniParametry_SKRYT!$D$9</f>
        <v>1.7999999999999999E-2</v>
      </c>
      <c r="O457" s="27">
        <f>VstupniParametry_SKRYT!$D$10</f>
        <v>0.01</v>
      </c>
      <c r="P457" s="27">
        <f>VstupniParametry_SKRYT!$D$11</f>
        <v>0.01</v>
      </c>
      <c r="Q457" s="27">
        <f>VstupniParametry_SKRYT!$D$12</f>
        <v>0.01</v>
      </c>
      <c r="R457" s="27">
        <f>VstupniParametry_SKRYT!$D$13</f>
        <v>0.01</v>
      </c>
      <c r="S457" s="27">
        <f>VstupniParametry_SKRYT!$D$14</f>
        <v>0.01</v>
      </c>
      <c r="T457">
        <f t="shared" ref="T457:T520" si="937">IF($G457=T$4,1,IF(T$4&lt;$G457,0,S457+1))</f>
        <v>0</v>
      </c>
      <c r="U457">
        <f t="shared" ref="U457:U520" si="938">IF($G457=U$4,1,IF(U$4&lt;$G457,0,T457+1))</f>
        <v>0</v>
      </c>
      <c r="V457">
        <f t="shared" ref="V457:V520" si="939">IF($G457=V$4,1,IF(V$4&lt;$G457,0,U457+1))</f>
        <v>0</v>
      </c>
      <c r="W457">
        <f t="shared" ref="W457:W520" si="940">IF($G457=W$4,1,IF(W$4&lt;$G457,0,V457+1))</f>
        <v>0</v>
      </c>
      <c r="X457">
        <f t="shared" ref="X457:X520" si="941">IF($G457=X$4,1,IF(X$4&lt;$G457,0,W457+1))</f>
        <v>0</v>
      </c>
      <c r="Y457">
        <f t="shared" ref="Y457:Y520" si="942">IF($G457=Y$4,1,IF(Y$4&lt;$G457,0,X457+1))</f>
        <v>0</v>
      </c>
      <c r="Z457">
        <f t="shared" ref="Z457:Z520" si="943">IF($G457=Z$4,1,IF(Z$4&lt;$G457,0,Y457+1))</f>
        <v>0</v>
      </c>
      <c r="AA457">
        <f t="shared" ref="AA457:AA520" si="944">IF($G457=AA$4,1,IF(AA$4&lt;$G457,0,Z457+1))</f>
        <v>0</v>
      </c>
      <c r="AB457">
        <f t="shared" ref="AB457:AB520" si="945">IF($G457=AB$4,1,IF(AB$4&lt;$G457,0,AA457+1))</f>
        <v>0</v>
      </c>
      <c r="AC457">
        <f t="shared" ref="AC457:AC520" si="946">IF($G457=AC$4,1,IF(AC$4&lt;$G457,0,AB457+1))</f>
        <v>0</v>
      </c>
      <c r="AD457">
        <f t="shared" ref="AD457:AD520" si="947">IF($G457=AD$4,1,IF(AD$4&lt;$G457,0,AC457+1))</f>
        <v>0</v>
      </c>
      <c r="AE457">
        <f t="shared" ref="AE457:AE520" si="948">IF($G457=AE$4,1,IF(AE$4&lt;$G457,0,AD457+1))</f>
        <v>0</v>
      </c>
      <c r="AF457">
        <f t="shared" ref="AF457:AF520" si="949">IF($G457=AF$4,1,IF(AF$4&lt;$G457,0,AE457+1))</f>
        <v>0</v>
      </c>
      <c r="AG457">
        <f t="shared" ref="AG457:AG520" si="950">IF($G457=AG$4,1,IF(AG$4&lt;$G457,0,AF457+1))</f>
        <v>0</v>
      </c>
      <c r="AH457">
        <f t="shared" ref="AH457:AH520" si="951">IF($G457=AH$4,1,IF(AH$4&lt;$G457,0,AG457+1))</f>
        <v>0</v>
      </c>
      <c r="AI457">
        <f t="shared" ref="AI457:AI520" si="952">IF($G457=AI$4,1,IF(AI$4&lt;$G457,0,AH457+1))</f>
        <v>0</v>
      </c>
      <c r="AJ457">
        <f t="shared" ref="AJ457:AJ520" si="953">IF($G457=AJ$4,1,IF(AJ$4&lt;$G457,0,AI457+1))</f>
        <v>0</v>
      </c>
      <c r="AK457">
        <f t="shared" ref="AK457:AK520" si="954">IF($G457=AK$4,1,IF(AK$4&lt;$G457,0,AJ457+1))</f>
        <v>0</v>
      </c>
      <c r="AL457">
        <f t="shared" ref="AL457:AL520" si="955">IF($G457=AL$4,1,IF(AL$4&lt;$G457,0,AK457+1))</f>
        <v>0</v>
      </c>
      <c r="AM457">
        <f t="shared" ref="AM457:AM520" si="956">IF($G457=AM$4,1,IF(AM$4&lt;$G457,0,AL457+1))</f>
        <v>0</v>
      </c>
      <c r="AN457">
        <f t="shared" ref="AN457:AN520" si="957">IF($G457=AN$4,1,IF(AN$4&lt;$G457,0,AM457+1))</f>
        <v>0</v>
      </c>
      <c r="AO457">
        <f t="shared" ref="AO457:AO520" si="958">IF($G457=AO$4,1,IF(AO$4&lt;$G457,0,AN457+1))</f>
        <v>0</v>
      </c>
      <c r="AP457">
        <f t="shared" ref="AP457:AP520" si="959">IF($G457=AP$4,1,IF(AP$4&lt;$G457,0,AO457+1))</f>
        <v>0</v>
      </c>
      <c r="AQ457">
        <f t="shared" ref="AQ457:AQ520" si="960">IF($G457=AQ$4,1,IF(AQ$4&lt;$G457,0,AP457+1))</f>
        <v>0</v>
      </c>
      <c r="AR457">
        <f t="shared" ref="AR457:AR520" si="961">IF($G457=AR$4,1,IF(AR$4&lt;$G457,0,AQ457+1))</f>
        <v>0</v>
      </c>
      <c r="AS457">
        <f t="shared" ref="AS457:AS520" si="962">IF($G457=AS$4,1,IF(AS$4&lt;$G457,0,AR457+1))</f>
        <v>0</v>
      </c>
      <c r="AT457">
        <f t="shared" si="932"/>
        <v>0</v>
      </c>
      <c r="AU457">
        <f t="shared" ref="AU457:AU520" si="963">IF($G457&lt;AU$4,AT457+1,IF(AU$4=$G457,1,0))</f>
        <v>0</v>
      </c>
      <c r="AV457">
        <f t="shared" ref="AV457:AV520" si="964">IF($G457&lt;AV$4,AU457+1,IF(AV$4=$G457,1,0))</f>
        <v>0</v>
      </c>
      <c r="AW457">
        <f t="shared" si="933"/>
        <v>0</v>
      </c>
      <c r="AX457">
        <f t="shared" ref="AX457:AX520" si="965">IF(AX$4&gt;$E$2,0,IF($G457&lt;AX$4,AW457+1,IF(AX$4=$G457,1,0)))</f>
        <v>0</v>
      </c>
      <c r="AY457">
        <f t="shared" ref="AY457:AY520" si="966">IF(AY$4&gt;$E$2,0,IF($G457&lt;AY$4,AX457+1,IF(AY$4=$G457,1,0)))</f>
        <v>0</v>
      </c>
      <c r="AZ457">
        <f t="shared" ref="AZ457:AZ520" si="967">IF(AZ$4&gt;$E$2,0,IF($G457&lt;AZ$4,AY457+1,IF(AZ$4=$G457,1,0)))</f>
        <v>0</v>
      </c>
      <c r="BA457">
        <f t="shared" ref="BA457:BA520" si="968">IF(BA$4&gt;$E$2,0,IF($G457&lt;BA$4,AZ457+1,IF(BA$4=$G457,1,0)))</f>
        <v>0</v>
      </c>
      <c r="BB457">
        <f t="shared" ref="BB457:BB520" si="969">IF(BB$4&gt;$E$2,0,IF($G457&lt;BB$4,BA457+1,IF(BB$4=$G457,1,0)))</f>
        <v>0</v>
      </c>
      <c r="BC457">
        <f t="shared" ref="BC457:BC520" si="970">T457</f>
        <v>0</v>
      </c>
      <c r="BD457">
        <f t="shared" ref="BD457:BD520" si="971">U457</f>
        <v>0</v>
      </c>
      <c r="BE457">
        <f t="shared" ref="BE457:BE520" si="972">V457</f>
        <v>0</v>
      </c>
      <c r="BF457">
        <f t="shared" ref="BF457:BF520" si="973">W457</f>
        <v>0</v>
      </c>
      <c r="BG457">
        <f t="shared" ref="BG457:BG520" si="974">X457</f>
        <v>0</v>
      </c>
      <c r="BH457">
        <f t="shared" ref="BH457:BH520" si="975">Y457</f>
        <v>0</v>
      </c>
      <c r="BI457">
        <f t="shared" ref="BI457:BI520" si="976">Z457</f>
        <v>0</v>
      </c>
      <c r="BJ457">
        <f t="shared" ref="BJ457:BJ520" si="977">AA457</f>
        <v>0</v>
      </c>
      <c r="BK457">
        <f t="shared" ref="BK457:BK520" si="978">AB457</f>
        <v>0</v>
      </c>
      <c r="BL457">
        <f t="shared" ref="BL457:BL520" si="979">AC457</f>
        <v>0</v>
      </c>
      <c r="BM457">
        <f t="shared" ref="BM457:BM520" si="980">AD457</f>
        <v>0</v>
      </c>
      <c r="BN457">
        <f t="shared" ref="BN457:BN520" si="981">AE457</f>
        <v>0</v>
      </c>
      <c r="BO457">
        <f t="shared" ref="BO457:BO520" si="982">AF457</f>
        <v>0</v>
      </c>
      <c r="BP457">
        <f t="shared" ref="BP457:BP520" si="983">AG457</f>
        <v>0</v>
      </c>
      <c r="BQ457">
        <f t="shared" ref="BQ457:BQ520" si="984">AH457</f>
        <v>0</v>
      </c>
      <c r="BR457">
        <f t="shared" ref="BR457:BR520" si="985">AI457</f>
        <v>0</v>
      </c>
      <c r="BS457">
        <f t="shared" ref="BS457:BS520" si="986">AJ457</f>
        <v>0</v>
      </c>
      <c r="BT457">
        <f t="shared" ref="BT457:BT520" si="987">AK457</f>
        <v>0</v>
      </c>
      <c r="BU457">
        <f t="shared" ref="BU457:BU520" si="988">AL457</f>
        <v>0</v>
      </c>
      <c r="BV457">
        <f t="shared" ref="BV457:BV520" si="989">AM457</f>
        <v>0</v>
      </c>
      <c r="BW457">
        <f t="shared" ref="BW457:BW520" si="990">AN457</f>
        <v>0</v>
      </c>
      <c r="BX457">
        <f t="shared" ref="BX457:BX520" si="991">AO457</f>
        <v>0</v>
      </c>
      <c r="BY457">
        <f t="shared" ref="BY457:BY520" si="992">AP457</f>
        <v>0</v>
      </c>
      <c r="BZ457">
        <f t="shared" ref="BZ457:BZ520" si="993">AQ457</f>
        <v>0</v>
      </c>
      <c r="CA457">
        <f t="shared" ref="CA457:CA520" si="994">AR457</f>
        <v>0</v>
      </c>
      <c r="CB457">
        <f t="shared" ref="CB457:CB520" si="995">AS457</f>
        <v>0</v>
      </c>
      <c r="CC457">
        <f t="shared" ref="CC457:CC520" si="996">CB457+AT457</f>
        <v>0</v>
      </c>
      <c r="CD457">
        <f t="shared" ref="CD457:CD520" si="997">CB457+AU457</f>
        <v>0</v>
      </c>
      <c r="CE457">
        <f t="shared" ref="CE457:CE520" si="998">CB457+AV457</f>
        <v>0</v>
      </c>
      <c r="CF457">
        <f t="shared" ref="CF457:CF520" si="999">$CE457+AW457</f>
        <v>0</v>
      </c>
      <c r="CG457">
        <f t="shared" ref="CG457:CG520" si="1000">$CE457+AX457</f>
        <v>0</v>
      </c>
      <c r="CH457">
        <f t="shared" ref="CH457:CH520" si="1001">$CE457+AY457</f>
        <v>0</v>
      </c>
      <c r="CI457">
        <f t="shared" ref="CI457:CI520" si="1002">$CE457+AZ457</f>
        <v>0</v>
      </c>
      <c r="CJ457">
        <f t="shared" ref="CJ457:CJ520" si="1003">$CE457+BA457</f>
        <v>0</v>
      </c>
      <c r="CK457">
        <f t="shared" ref="CK457:CK520" si="1004">$CE457+BB457</f>
        <v>0</v>
      </c>
      <c r="CL457" t="str">
        <f t="shared" ref="CL457:CL520" si="1005">IF(T457=0,"",1+$J$6)</f>
        <v/>
      </c>
      <c r="CM457" t="str">
        <f t="shared" ref="CM457:CM520" si="1006">IF(U457=0,"",1+$J$6)</f>
        <v/>
      </c>
      <c r="CN457" t="str">
        <f t="shared" ref="CN457:CN520" si="1007">IF(V457=0,"",1+$J$6)</f>
        <v/>
      </c>
      <c r="CO457" t="str">
        <f t="shared" ref="CO457:CO520" si="1008">IF(W457=0,"",1+$J$6)</f>
        <v/>
      </c>
      <c r="CP457" t="str">
        <f t="shared" ref="CP457:CP520" si="1009">IF(X457=0,"",1+$J$6)</f>
        <v/>
      </c>
      <c r="CQ457" t="str">
        <f t="shared" ref="CQ457:CQ520" si="1010">IF(Y457=0,"",1+$J$6)</f>
        <v/>
      </c>
      <c r="CR457" t="str">
        <f t="shared" ref="CR457:CR520" si="1011">IF(Z457=0,"",1+$J$6)</f>
        <v/>
      </c>
      <c r="CS457" t="str">
        <f t="shared" ref="CS457:CS520" si="1012">IF(AA457=0,"",1+$J$6)</f>
        <v/>
      </c>
      <c r="CT457" t="str">
        <f t="shared" ref="CT457:CT520" si="1013">IF(AB457=0,"",1+$J$6)</f>
        <v/>
      </c>
      <c r="CU457" t="str">
        <f t="shared" ref="CU457:CU520" si="1014">IF(AC457=0,"",1+$J$6)</f>
        <v/>
      </c>
      <c r="CV457" t="str">
        <f t="shared" ref="CV457:CV520" si="1015">IF(AD457=0,"",1+$J$6)</f>
        <v/>
      </c>
      <c r="CW457" t="str">
        <f t="shared" ref="CW457:CW520" si="1016">IF(AE457=0,"",1+$J$6)</f>
        <v/>
      </c>
      <c r="CX457" t="str">
        <f t="shared" ref="CX457:CX520" si="1017">IF(AF457=0,"",1+$J$6)</f>
        <v/>
      </c>
      <c r="CY457" t="str">
        <f t="shared" ref="CY457:CY520" si="1018">IF(AG457=0,"",1+$J$6)</f>
        <v/>
      </c>
      <c r="CZ457" t="str">
        <f t="shared" ref="CZ457:CZ520" si="1019">IF(AH457=0,"",1+$J$6)</f>
        <v/>
      </c>
      <c r="DA457" t="str">
        <f t="shared" ref="DA457:DA520" si="1020">IF(AI457=0,"",1+$J$6)</f>
        <v/>
      </c>
      <c r="DB457" t="str">
        <f t="shared" ref="DB457:DB520" si="1021">IF(AJ457=0,"",1+$J$6)</f>
        <v/>
      </c>
      <c r="DC457" t="str">
        <f t="shared" ref="DC457:DC520" si="1022">IF(AK457=0,"",1+$J$6)</f>
        <v/>
      </c>
      <c r="DD457" t="str">
        <f t="shared" ref="DD457:DD520" si="1023">IF(AL457=0,"",1+$J$6)</f>
        <v/>
      </c>
      <c r="DE457" t="str">
        <f t="shared" ref="DE457:DE520" si="1024">IF(AM457=0,"",1+$J$6)</f>
        <v/>
      </c>
      <c r="DF457" t="str">
        <f t="shared" ref="DF457:DF520" si="1025">IF(AN457=0,"",1+$J$6)</f>
        <v/>
      </c>
      <c r="DG457" t="str">
        <f t="shared" ref="DG457:DG520" si="1026">IF(AO457=0,"",1+$J$6)</f>
        <v/>
      </c>
      <c r="DH457" t="str">
        <f t="shared" ref="DH457:DH520" si="1027">IF(AP457=0,"",1+$J$6)</f>
        <v/>
      </c>
      <c r="DI457" t="str">
        <f t="shared" ref="DI457:DI520" si="1028">IF(AQ457=0,"",1+$J$6)</f>
        <v/>
      </c>
      <c r="DJ457" t="str">
        <f t="shared" ref="DJ457:DJ520" si="1029">IF(AR457=0,"",1+$J$6)</f>
        <v/>
      </c>
      <c r="DK457" t="str">
        <f t="shared" ref="DK457:DK520" si="1030">IF(AS457=0,"",1+$J$6)</f>
        <v/>
      </c>
      <c r="DL457" t="str">
        <f t="shared" ref="DL457:DL520" si="1031">IF(AT457=0,"",1+K457)</f>
        <v/>
      </c>
      <c r="DM457" t="str">
        <f t="shared" ref="DM457:DM520" si="1032">IF(AU457=0,"",1+L457)</f>
        <v/>
      </c>
      <c r="DN457" t="str">
        <f t="shared" ref="DN457:DN520" si="1033">IF(AV457=0,"",1+M457)</f>
        <v/>
      </c>
      <c r="DO457" t="str">
        <f t="shared" ref="DO457:DO520" si="1034">IF(AW457=0,"",1+N457)</f>
        <v/>
      </c>
      <c r="DP457" t="str">
        <f t="shared" ref="DP457:DP520" si="1035">IF(AX457=0,"",1+O457)</f>
        <v/>
      </c>
      <c r="DQ457" t="str">
        <f t="shared" ref="DQ457:DQ520" si="1036">IF(AY457=0,"",1+P457)</f>
        <v/>
      </c>
      <c r="DR457" t="str">
        <f t="shared" ref="DR457:DR520" si="1037">IF(AZ457=0,"",1+Q457)</f>
        <v/>
      </c>
      <c r="DS457" t="str">
        <f t="shared" ref="DS457:DS520" si="1038">IF(BA457=0,"",1+R457)</f>
        <v/>
      </c>
      <c r="DT457" t="str">
        <f t="shared" ref="DT457:DT520" si="1039">IF(BB457=0,"",1+S457)</f>
        <v/>
      </c>
      <c r="DU457">
        <f t="shared" ref="DU457:DU520" si="1040">PRODUCT(CL457:DK457)</f>
        <v>0</v>
      </c>
      <c r="DV457">
        <f t="shared" ref="DV457:DV520" si="1041">PRODUCT(DL457:DN457)</f>
        <v>0</v>
      </c>
      <c r="DW457">
        <f t="shared" ref="DW457:DW520" si="1042">PRODUCT(DO457:DT457)</f>
        <v>0</v>
      </c>
      <c r="DX457" t="str">
        <f t="shared" ref="DX457:DX520" si="1043">IF(DU457=0,"",DU457)</f>
        <v/>
      </c>
      <c r="DY457" t="str">
        <f t="shared" ref="DY457:DY520" si="1044">IF(DV457=0,"",DV457)</f>
        <v/>
      </c>
      <c r="DZ457" t="str">
        <f t="shared" ref="DZ457:DZ520" si="1045">IF(DW457=0,"",DW457)</f>
        <v/>
      </c>
      <c r="EA457" s="5">
        <f t="shared" ref="EA457:EA520" si="1046">IF(D457=$E$2,1,PRODUCT(DX457:DZ457))</f>
        <v>0</v>
      </c>
      <c r="EB457" s="3">
        <f t="shared" ref="EB457:EB520" si="1047">C457*EA457</f>
        <v>0</v>
      </c>
    </row>
    <row r="458" spans="2:132" x14ac:dyDescent="0.2">
      <c r="B458">
        <v>453</v>
      </c>
      <c r="C458" s="3">
        <f>Zisk!D472</f>
        <v>0</v>
      </c>
      <c r="D458">
        <f>Zisk!E472</f>
        <v>0</v>
      </c>
      <c r="E458" s="66" t="str">
        <f t="shared" si="934"/>
        <v/>
      </c>
      <c r="F458" t="str">
        <f t="shared" si="935"/>
        <v/>
      </c>
      <c r="G458" s="66" t="str">
        <f t="shared" si="936"/>
        <v/>
      </c>
      <c r="J458">
        <f>VstupniParametry_SKRYT!$D$5</f>
        <v>0.02</v>
      </c>
      <c r="K458">
        <f>VstupniParametry_SKRYT!$D$6</f>
        <v>0.06</v>
      </c>
      <c r="L458">
        <f>VstupniParametry_SKRYT!$D$7</f>
        <v>0.06</v>
      </c>
      <c r="M458">
        <f>VstupniParametry_SKRYT!$D$8</f>
        <v>0.06</v>
      </c>
      <c r="N458">
        <f>VstupniParametry_SKRYT!$D$9</f>
        <v>1.7999999999999999E-2</v>
      </c>
      <c r="O458" s="27">
        <f>VstupniParametry_SKRYT!$D$10</f>
        <v>0.01</v>
      </c>
      <c r="P458" s="27">
        <f>VstupniParametry_SKRYT!$D$11</f>
        <v>0.01</v>
      </c>
      <c r="Q458" s="27">
        <f>VstupniParametry_SKRYT!$D$12</f>
        <v>0.01</v>
      </c>
      <c r="R458" s="27">
        <f>VstupniParametry_SKRYT!$D$13</f>
        <v>0.01</v>
      </c>
      <c r="S458" s="27">
        <f>VstupniParametry_SKRYT!$D$14</f>
        <v>0.01</v>
      </c>
      <c r="T458">
        <f t="shared" si="937"/>
        <v>0</v>
      </c>
      <c r="U458">
        <f t="shared" si="938"/>
        <v>0</v>
      </c>
      <c r="V458">
        <f t="shared" si="939"/>
        <v>0</v>
      </c>
      <c r="W458">
        <f t="shared" si="940"/>
        <v>0</v>
      </c>
      <c r="X458">
        <f t="shared" si="941"/>
        <v>0</v>
      </c>
      <c r="Y458">
        <f t="shared" si="942"/>
        <v>0</v>
      </c>
      <c r="Z458">
        <f t="shared" si="943"/>
        <v>0</v>
      </c>
      <c r="AA458">
        <f t="shared" si="944"/>
        <v>0</v>
      </c>
      <c r="AB458">
        <f t="shared" si="945"/>
        <v>0</v>
      </c>
      <c r="AC458">
        <f t="shared" si="946"/>
        <v>0</v>
      </c>
      <c r="AD458">
        <f t="shared" si="947"/>
        <v>0</v>
      </c>
      <c r="AE458">
        <f t="shared" si="948"/>
        <v>0</v>
      </c>
      <c r="AF458">
        <f t="shared" si="949"/>
        <v>0</v>
      </c>
      <c r="AG458">
        <f t="shared" si="950"/>
        <v>0</v>
      </c>
      <c r="AH458">
        <f t="shared" si="951"/>
        <v>0</v>
      </c>
      <c r="AI458">
        <f t="shared" si="952"/>
        <v>0</v>
      </c>
      <c r="AJ458">
        <f t="shared" si="953"/>
        <v>0</v>
      </c>
      <c r="AK458">
        <f t="shared" si="954"/>
        <v>0</v>
      </c>
      <c r="AL458">
        <f t="shared" si="955"/>
        <v>0</v>
      </c>
      <c r="AM458">
        <f t="shared" si="956"/>
        <v>0</v>
      </c>
      <c r="AN458">
        <f t="shared" si="957"/>
        <v>0</v>
      </c>
      <c r="AO458">
        <f t="shared" si="958"/>
        <v>0</v>
      </c>
      <c r="AP458">
        <f t="shared" si="959"/>
        <v>0</v>
      </c>
      <c r="AQ458">
        <f t="shared" si="960"/>
        <v>0</v>
      </c>
      <c r="AR458">
        <f t="shared" si="961"/>
        <v>0</v>
      </c>
      <c r="AS458">
        <f t="shared" si="962"/>
        <v>0</v>
      </c>
      <c r="AT458">
        <f t="shared" si="932"/>
        <v>0</v>
      </c>
      <c r="AU458">
        <f t="shared" si="963"/>
        <v>0</v>
      </c>
      <c r="AV458">
        <f t="shared" si="964"/>
        <v>0</v>
      </c>
      <c r="AW458">
        <f t="shared" si="933"/>
        <v>0</v>
      </c>
      <c r="AX458">
        <f t="shared" si="965"/>
        <v>0</v>
      </c>
      <c r="AY458">
        <f t="shared" si="966"/>
        <v>0</v>
      </c>
      <c r="AZ458">
        <f t="shared" si="967"/>
        <v>0</v>
      </c>
      <c r="BA458">
        <f t="shared" si="968"/>
        <v>0</v>
      </c>
      <c r="BB458">
        <f t="shared" si="969"/>
        <v>0</v>
      </c>
      <c r="BC458">
        <f t="shared" si="970"/>
        <v>0</v>
      </c>
      <c r="BD458">
        <f t="shared" si="971"/>
        <v>0</v>
      </c>
      <c r="BE458">
        <f t="shared" si="972"/>
        <v>0</v>
      </c>
      <c r="BF458">
        <f t="shared" si="973"/>
        <v>0</v>
      </c>
      <c r="BG458">
        <f t="shared" si="974"/>
        <v>0</v>
      </c>
      <c r="BH458">
        <f t="shared" si="975"/>
        <v>0</v>
      </c>
      <c r="BI458">
        <f t="shared" si="976"/>
        <v>0</v>
      </c>
      <c r="BJ458">
        <f t="shared" si="977"/>
        <v>0</v>
      </c>
      <c r="BK458">
        <f t="shared" si="978"/>
        <v>0</v>
      </c>
      <c r="BL458">
        <f t="shared" si="979"/>
        <v>0</v>
      </c>
      <c r="BM458">
        <f t="shared" si="980"/>
        <v>0</v>
      </c>
      <c r="BN458">
        <f t="shared" si="981"/>
        <v>0</v>
      </c>
      <c r="BO458">
        <f t="shared" si="982"/>
        <v>0</v>
      </c>
      <c r="BP458">
        <f t="shared" si="983"/>
        <v>0</v>
      </c>
      <c r="BQ458">
        <f t="shared" si="984"/>
        <v>0</v>
      </c>
      <c r="BR458">
        <f t="shared" si="985"/>
        <v>0</v>
      </c>
      <c r="BS458">
        <f t="shared" si="986"/>
        <v>0</v>
      </c>
      <c r="BT458">
        <f t="shared" si="987"/>
        <v>0</v>
      </c>
      <c r="BU458">
        <f t="shared" si="988"/>
        <v>0</v>
      </c>
      <c r="BV458">
        <f t="shared" si="989"/>
        <v>0</v>
      </c>
      <c r="BW458">
        <f t="shared" si="990"/>
        <v>0</v>
      </c>
      <c r="BX458">
        <f t="shared" si="991"/>
        <v>0</v>
      </c>
      <c r="BY458">
        <f t="shared" si="992"/>
        <v>0</v>
      </c>
      <c r="BZ458">
        <f t="shared" si="993"/>
        <v>0</v>
      </c>
      <c r="CA458">
        <f t="shared" si="994"/>
        <v>0</v>
      </c>
      <c r="CB458">
        <f t="shared" si="995"/>
        <v>0</v>
      </c>
      <c r="CC458">
        <f t="shared" si="996"/>
        <v>0</v>
      </c>
      <c r="CD458">
        <f t="shared" si="997"/>
        <v>0</v>
      </c>
      <c r="CE458">
        <f t="shared" si="998"/>
        <v>0</v>
      </c>
      <c r="CF458">
        <f t="shared" si="999"/>
        <v>0</v>
      </c>
      <c r="CG458">
        <f t="shared" si="1000"/>
        <v>0</v>
      </c>
      <c r="CH458">
        <f t="shared" si="1001"/>
        <v>0</v>
      </c>
      <c r="CI458">
        <f t="shared" si="1002"/>
        <v>0</v>
      </c>
      <c r="CJ458">
        <f t="shared" si="1003"/>
        <v>0</v>
      </c>
      <c r="CK458">
        <f t="shared" si="1004"/>
        <v>0</v>
      </c>
      <c r="CL458" t="str">
        <f t="shared" si="1005"/>
        <v/>
      </c>
      <c r="CM458" t="str">
        <f t="shared" si="1006"/>
        <v/>
      </c>
      <c r="CN458" t="str">
        <f t="shared" si="1007"/>
        <v/>
      </c>
      <c r="CO458" t="str">
        <f t="shared" si="1008"/>
        <v/>
      </c>
      <c r="CP458" t="str">
        <f t="shared" si="1009"/>
        <v/>
      </c>
      <c r="CQ458" t="str">
        <f t="shared" si="1010"/>
        <v/>
      </c>
      <c r="CR458" t="str">
        <f t="shared" si="1011"/>
        <v/>
      </c>
      <c r="CS458" t="str">
        <f t="shared" si="1012"/>
        <v/>
      </c>
      <c r="CT458" t="str">
        <f t="shared" si="1013"/>
        <v/>
      </c>
      <c r="CU458" t="str">
        <f t="shared" si="1014"/>
        <v/>
      </c>
      <c r="CV458" t="str">
        <f t="shared" si="1015"/>
        <v/>
      </c>
      <c r="CW458" t="str">
        <f t="shared" si="1016"/>
        <v/>
      </c>
      <c r="CX458" t="str">
        <f t="shared" si="1017"/>
        <v/>
      </c>
      <c r="CY458" t="str">
        <f t="shared" si="1018"/>
        <v/>
      </c>
      <c r="CZ458" t="str">
        <f t="shared" si="1019"/>
        <v/>
      </c>
      <c r="DA458" t="str">
        <f t="shared" si="1020"/>
        <v/>
      </c>
      <c r="DB458" t="str">
        <f t="shared" si="1021"/>
        <v/>
      </c>
      <c r="DC458" t="str">
        <f t="shared" si="1022"/>
        <v/>
      </c>
      <c r="DD458" t="str">
        <f t="shared" si="1023"/>
        <v/>
      </c>
      <c r="DE458" t="str">
        <f t="shared" si="1024"/>
        <v/>
      </c>
      <c r="DF458" t="str">
        <f t="shared" si="1025"/>
        <v/>
      </c>
      <c r="DG458" t="str">
        <f t="shared" si="1026"/>
        <v/>
      </c>
      <c r="DH458" t="str">
        <f t="shared" si="1027"/>
        <v/>
      </c>
      <c r="DI458" t="str">
        <f t="shared" si="1028"/>
        <v/>
      </c>
      <c r="DJ458" t="str">
        <f t="shared" si="1029"/>
        <v/>
      </c>
      <c r="DK458" t="str">
        <f t="shared" si="1030"/>
        <v/>
      </c>
      <c r="DL458" t="str">
        <f t="shared" si="1031"/>
        <v/>
      </c>
      <c r="DM458" t="str">
        <f t="shared" si="1032"/>
        <v/>
      </c>
      <c r="DN458" t="str">
        <f t="shared" si="1033"/>
        <v/>
      </c>
      <c r="DO458" t="str">
        <f t="shared" si="1034"/>
        <v/>
      </c>
      <c r="DP458" t="str">
        <f t="shared" si="1035"/>
        <v/>
      </c>
      <c r="DQ458" t="str">
        <f t="shared" si="1036"/>
        <v/>
      </c>
      <c r="DR458" t="str">
        <f t="shared" si="1037"/>
        <v/>
      </c>
      <c r="DS458" t="str">
        <f t="shared" si="1038"/>
        <v/>
      </c>
      <c r="DT458" t="str">
        <f t="shared" si="1039"/>
        <v/>
      </c>
      <c r="DU458">
        <f t="shared" si="1040"/>
        <v>0</v>
      </c>
      <c r="DV458">
        <f t="shared" si="1041"/>
        <v>0</v>
      </c>
      <c r="DW458">
        <f t="shared" si="1042"/>
        <v>0</v>
      </c>
      <c r="DX458" t="str">
        <f t="shared" si="1043"/>
        <v/>
      </c>
      <c r="DY458" t="str">
        <f t="shared" si="1044"/>
        <v/>
      </c>
      <c r="DZ458" t="str">
        <f t="shared" si="1045"/>
        <v/>
      </c>
      <c r="EA458" s="5">
        <f t="shared" si="1046"/>
        <v>0</v>
      </c>
      <c r="EB458" s="3">
        <f t="shared" si="1047"/>
        <v>0</v>
      </c>
    </row>
    <row r="459" spans="2:132" x14ac:dyDescent="0.2">
      <c r="B459" s="25">
        <v>454</v>
      </c>
      <c r="C459" s="26">
        <f>Zisk!D473</f>
        <v>0</v>
      </c>
      <c r="D459">
        <f>Zisk!E473</f>
        <v>0</v>
      </c>
      <c r="E459" s="66" t="str">
        <f t="shared" si="934"/>
        <v/>
      </c>
      <c r="F459" t="str">
        <f t="shared" si="935"/>
        <v/>
      </c>
      <c r="G459" s="66" t="str">
        <f t="shared" si="936"/>
        <v/>
      </c>
      <c r="H459" s="25"/>
      <c r="I459" s="25"/>
      <c r="J459">
        <f>VstupniParametry_SKRYT!$D$5</f>
        <v>0.02</v>
      </c>
      <c r="K459">
        <f>VstupniParametry_SKRYT!$D$6</f>
        <v>0.06</v>
      </c>
      <c r="L459">
        <f>VstupniParametry_SKRYT!$D$7</f>
        <v>0.06</v>
      </c>
      <c r="M459">
        <f>VstupniParametry_SKRYT!$D$8</f>
        <v>0.06</v>
      </c>
      <c r="N459">
        <f>VstupniParametry_SKRYT!$D$9</f>
        <v>1.7999999999999999E-2</v>
      </c>
      <c r="O459" s="27">
        <f>VstupniParametry_SKRYT!$D$10</f>
        <v>0.01</v>
      </c>
      <c r="P459" s="27">
        <f>VstupniParametry_SKRYT!$D$11</f>
        <v>0.01</v>
      </c>
      <c r="Q459" s="27">
        <f>VstupniParametry_SKRYT!$D$12</f>
        <v>0.01</v>
      </c>
      <c r="R459" s="27">
        <f>VstupniParametry_SKRYT!$D$13</f>
        <v>0.01</v>
      </c>
      <c r="S459" s="27">
        <f>VstupniParametry_SKRYT!$D$14</f>
        <v>0.01</v>
      </c>
      <c r="T459">
        <f t="shared" si="937"/>
        <v>0</v>
      </c>
      <c r="U459">
        <f t="shared" si="938"/>
        <v>0</v>
      </c>
      <c r="V459">
        <f t="shared" si="939"/>
        <v>0</v>
      </c>
      <c r="W459">
        <f t="shared" si="940"/>
        <v>0</v>
      </c>
      <c r="X459">
        <f t="shared" si="941"/>
        <v>0</v>
      </c>
      <c r="Y459">
        <f t="shared" si="942"/>
        <v>0</v>
      </c>
      <c r="Z459">
        <f t="shared" si="943"/>
        <v>0</v>
      </c>
      <c r="AA459">
        <f t="shared" si="944"/>
        <v>0</v>
      </c>
      <c r="AB459">
        <f t="shared" si="945"/>
        <v>0</v>
      </c>
      <c r="AC459">
        <f t="shared" si="946"/>
        <v>0</v>
      </c>
      <c r="AD459">
        <f t="shared" si="947"/>
        <v>0</v>
      </c>
      <c r="AE459">
        <f t="shared" si="948"/>
        <v>0</v>
      </c>
      <c r="AF459">
        <f t="shared" si="949"/>
        <v>0</v>
      </c>
      <c r="AG459">
        <f t="shared" si="950"/>
        <v>0</v>
      </c>
      <c r="AH459">
        <f t="shared" si="951"/>
        <v>0</v>
      </c>
      <c r="AI459">
        <f t="shared" si="952"/>
        <v>0</v>
      </c>
      <c r="AJ459">
        <f t="shared" si="953"/>
        <v>0</v>
      </c>
      <c r="AK459">
        <f t="shared" si="954"/>
        <v>0</v>
      </c>
      <c r="AL459">
        <f t="shared" si="955"/>
        <v>0</v>
      </c>
      <c r="AM459">
        <f t="shared" si="956"/>
        <v>0</v>
      </c>
      <c r="AN459">
        <f t="shared" si="957"/>
        <v>0</v>
      </c>
      <c r="AO459">
        <f t="shared" si="958"/>
        <v>0</v>
      </c>
      <c r="AP459">
        <f t="shared" si="959"/>
        <v>0</v>
      </c>
      <c r="AQ459">
        <f t="shared" si="960"/>
        <v>0</v>
      </c>
      <c r="AR459">
        <f t="shared" si="961"/>
        <v>0</v>
      </c>
      <c r="AS459">
        <f t="shared" si="962"/>
        <v>0</v>
      </c>
      <c r="AT459">
        <f t="shared" si="932"/>
        <v>0</v>
      </c>
      <c r="AU459">
        <f t="shared" si="963"/>
        <v>0</v>
      </c>
      <c r="AV459">
        <f t="shared" si="964"/>
        <v>0</v>
      </c>
      <c r="AW459">
        <f t="shared" si="933"/>
        <v>0</v>
      </c>
      <c r="AX459">
        <f t="shared" si="965"/>
        <v>0</v>
      </c>
      <c r="AY459">
        <f t="shared" si="966"/>
        <v>0</v>
      </c>
      <c r="AZ459">
        <f t="shared" si="967"/>
        <v>0</v>
      </c>
      <c r="BA459">
        <f t="shared" si="968"/>
        <v>0</v>
      </c>
      <c r="BB459">
        <f t="shared" si="969"/>
        <v>0</v>
      </c>
      <c r="BC459">
        <f t="shared" si="970"/>
        <v>0</v>
      </c>
      <c r="BD459">
        <f t="shared" si="971"/>
        <v>0</v>
      </c>
      <c r="BE459">
        <f t="shared" si="972"/>
        <v>0</v>
      </c>
      <c r="BF459">
        <f t="shared" si="973"/>
        <v>0</v>
      </c>
      <c r="BG459">
        <f t="shared" si="974"/>
        <v>0</v>
      </c>
      <c r="BH459">
        <f t="shared" si="975"/>
        <v>0</v>
      </c>
      <c r="BI459">
        <f t="shared" si="976"/>
        <v>0</v>
      </c>
      <c r="BJ459">
        <f t="shared" si="977"/>
        <v>0</v>
      </c>
      <c r="BK459">
        <f t="shared" si="978"/>
        <v>0</v>
      </c>
      <c r="BL459">
        <f t="shared" si="979"/>
        <v>0</v>
      </c>
      <c r="BM459">
        <f t="shared" si="980"/>
        <v>0</v>
      </c>
      <c r="BN459">
        <f t="shared" si="981"/>
        <v>0</v>
      </c>
      <c r="BO459">
        <f t="shared" si="982"/>
        <v>0</v>
      </c>
      <c r="BP459">
        <f t="shared" si="983"/>
        <v>0</v>
      </c>
      <c r="BQ459">
        <f t="shared" si="984"/>
        <v>0</v>
      </c>
      <c r="BR459">
        <f t="shared" si="985"/>
        <v>0</v>
      </c>
      <c r="BS459">
        <f t="shared" si="986"/>
        <v>0</v>
      </c>
      <c r="BT459">
        <f t="shared" si="987"/>
        <v>0</v>
      </c>
      <c r="BU459">
        <f t="shared" si="988"/>
        <v>0</v>
      </c>
      <c r="BV459">
        <f t="shared" si="989"/>
        <v>0</v>
      </c>
      <c r="BW459">
        <f t="shared" si="990"/>
        <v>0</v>
      </c>
      <c r="BX459">
        <f t="shared" si="991"/>
        <v>0</v>
      </c>
      <c r="BY459">
        <f t="shared" si="992"/>
        <v>0</v>
      </c>
      <c r="BZ459">
        <f t="shared" si="993"/>
        <v>0</v>
      </c>
      <c r="CA459">
        <f t="shared" si="994"/>
        <v>0</v>
      </c>
      <c r="CB459">
        <f t="shared" si="995"/>
        <v>0</v>
      </c>
      <c r="CC459">
        <f t="shared" si="996"/>
        <v>0</v>
      </c>
      <c r="CD459">
        <f t="shared" si="997"/>
        <v>0</v>
      </c>
      <c r="CE459">
        <f t="shared" si="998"/>
        <v>0</v>
      </c>
      <c r="CF459">
        <f t="shared" si="999"/>
        <v>0</v>
      </c>
      <c r="CG459">
        <f t="shared" si="1000"/>
        <v>0</v>
      </c>
      <c r="CH459">
        <f t="shared" si="1001"/>
        <v>0</v>
      </c>
      <c r="CI459">
        <f t="shared" si="1002"/>
        <v>0</v>
      </c>
      <c r="CJ459">
        <f t="shared" si="1003"/>
        <v>0</v>
      </c>
      <c r="CK459">
        <f t="shared" si="1004"/>
        <v>0</v>
      </c>
      <c r="CL459" t="str">
        <f t="shared" si="1005"/>
        <v/>
      </c>
      <c r="CM459" t="str">
        <f t="shared" si="1006"/>
        <v/>
      </c>
      <c r="CN459" t="str">
        <f t="shared" si="1007"/>
        <v/>
      </c>
      <c r="CO459" t="str">
        <f t="shared" si="1008"/>
        <v/>
      </c>
      <c r="CP459" t="str">
        <f t="shared" si="1009"/>
        <v/>
      </c>
      <c r="CQ459" t="str">
        <f t="shared" si="1010"/>
        <v/>
      </c>
      <c r="CR459" t="str">
        <f t="shared" si="1011"/>
        <v/>
      </c>
      <c r="CS459" t="str">
        <f t="shared" si="1012"/>
        <v/>
      </c>
      <c r="CT459" t="str">
        <f t="shared" si="1013"/>
        <v/>
      </c>
      <c r="CU459" t="str">
        <f t="shared" si="1014"/>
        <v/>
      </c>
      <c r="CV459" t="str">
        <f t="shared" si="1015"/>
        <v/>
      </c>
      <c r="CW459" t="str">
        <f t="shared" si="1016"/>
        <v/>
      </c>
      <c r="CX459" t="str">
        <f t="shared" si="1017"/>
        <v/>
      </c>
      <c r="CY459" t="str">
        <f t="shared" si="1018"/>
        <v/>
      </c>
      <c r="CZ459" t="str">
        <f t="shared" si="1019"/>
        <v/>
      </c>
      <c r="DA459" t="str">
        <f t="shared" si="1020"/>
        <v/>
      </c>
      <c r="DB459" t="str">
        <f t="shared" si="1021"/>
        <v/>
      </c>
      <c r="DC459" t="str">
        <f t="shared" si="1022"/>
        <v/>
      </c>
      <c r="DD459" t="str">
        <f t="shared" si="1023"/>
        <v/>
      </c>
      <c r="DE459" t="str">
        <f t="shared" si="1024"/>
        <v/>
      </c>
      <c r="DF459" t="str">
        <f t="shared" si="1025"/>
        <v/>
      </c>
      <c r="DG459" t="str">
        <f t="shared" si="1026"/>
        <v/>
      </c>
      <c r="DH459" t="str">
        <f t="shared" si="1027"/>
        <v/>
      </c>
      <c r="DI459" t="str">
        <f t="shared" si="1028"/>
        <v/>
      </c>
      <c r="DJ459" t="str">
        <f t="shared" si="1029"/>
        <v/>
      </c>
      <c r="DK459" t="str">
        <f t="shared" si="1030"/>
        <v/>
      </c>
      <c r="DL459" t="str">
        <f t="shared" si="1031"/>
        <v/>
      </c>
      <c r="DM459" t="str">
        <f t="shared" si="1032"/>
        <v/>
      </c>
      <c r="DN459" t="str">
        <f t="shared" si="1033"/>
        <v/>
      </c>
      <c r="DO459" t="str">
        <f t="shared" si="1034"/>
        <v/>
      </c>
      <c r="DP459" t="str">
        <f t="shared" si="1035"/>
        <v/>
      </c>
      <c r="DQ459" t="str">
        <f t="shared" si="1036"/>
        <v/>
      </c>
      <c r="DR459" t="str">
        <f t="shared" si="1037"/>
        <v/>
      </c>
      <c r="DS459" t="str">
        <f t="shared" si="1038"/>
        <v/>
      </c>
      <c r="DT459" t="str">
        <f t="shared" si="1039"/>
        <v/>
      </c>
      <c r="DU459">
        <f t="shared" si="1040"/>
        <v>0</v>
      </c>
      <c r="DV459">
        <f t="shared" si="1041"/>
        <v>0</v>
      </c>
      <c r="DW459">
        <f t="shared" si="1042"/>
        <v>0</v>
      </c>
      <c r="DX459" t="str">
        <f t="shared" si="1043"/>
        <v/>
      </c>
      <c r="DY459" t="str">
        <f t="shared" si="1044"/>
        <v/>
      </c>
      <c r="DZ459" t="str">
        <f t="shared" si="1045"/>
        <v/>
      </c>
      <c r="EA459" s="5">
        <f t="shared" si="1046"/>
        <v>0</v>
      </c>
      <c r="EB459" s="3">
        <f t="shared" si="1047"/>
        <v>0</v>
      </c>
    </row>
    <row r="460" spans="2:132" x14ac:dyDescent="0.2">
      <c r="B460">
        <v>455</v>
      </c>
      <c r="C460" s="3">
        <f>Zisk!D474</f>
        <v>0</v>
      </c>
      <c r="D460">
        <f>Zisk!E474</f>
        <v>0</v>
      </c>
      <c r="E460" s="66" t="str">
        <f t="shared" si="934"/>
        <v/>
      </c>
      <c r="F460" t="str">
        <f t="shared" si="935"/>
        <v/>
      </c>
      <c r="G460" s="66" t="str">
        <f t="shared" si="936"/>
        <v/>
      </c>
      <c r="J460">
        <f>VstupniParametry_SKRYT!$D$5</f>
        <v>0.02</v>
      </c>
      <c r="K460">
        <f>VstupniParametry_SKRYT!$D$6</f>
        <v>0.06</v>
      </c>
      <c r="L460">
        <f>VstupniParametry_SKRYT!$D$7</f>
        <v>0.06</v>
      </c>
      <c r="M460">
        <f>VstupniParametry_SKRYT!$D$8</f>
        <v>0.06</v>
      </c>
      <c r="N460">
        <f>VstupniParametry_SKRYT!$D$9</f>
        <v>1.7999999999999999E-2</v>
      </c>
      <c r="O460" s="27">
        <f>VstupniParametry_SKRYT!$D$10</f>
        <v>0.01</v>
      </c>
      <c r="P460" s="27">
        <f>VstupniParametry_SKRYT!$D$11</f>
        <v>0.01</v>
      </c>
      <c r="Q460" s="27">
        <f>VstupniParametry_SKRYT!$D$12</f>
        <v>0.01</v>
      </c>
      <c r="R460" s="27">
        <f>VstupniParametry_SKRYT!$D$13</f>
        <v>0.01</v>
      </c>
      <c r="S460" s="27">
        <f>VstupniParametry_SKRYT!$D$14</f>
        <v>0.01</v>
      </c>
      <c r="T460">
        <f t="shared" si="937"/>
        <v>0</v>
      </c>
      <c r="U460">
        <f t="shared" si="938"/>
        <v>0</v>
      </c>
      <c r="V460">
        <f t="shared" si="939"/>
        <v>0</v>
      </c>
      <c r="W460">
        <f t="shared" si="940"/>
        <v>0</v>
      </c>
      <c r="X460">
        <f t="shared" si="941"/>
        <v>0</v>
      </c>
      <c r="Y460">
        <f t="shared" si="942"/>
        <v>0</v>
      </c>
      <c r="Z460">
        <f t="shared" si="943"/>
        <v>0</v>
      </c>
      <c r="AA460">
        <f t="shared" si="944"/>
        <v>0</v>
      </c>
      <c r="AB460">
        <f t="shared" si="945"/>
        <v>0</v>
      </c>
      <c r="AC460">
        <f t="shared" si="946"/>
        <v>0</v>
      </c>
      <c r="AD460">
        <f t="shared" si="947"/>
        <v>0</v>
      </c>
      <c r="AE460">
        <f t="shared" si="948"/>
        <v>0</v>
      </c>
      <c r="AF460">
        <f t="shared" si="949"/>
        <v>0</v>
      </c>
      <c r="AG460">
        <f t="shared" si="950"/>
        <v>0</v>
      </c>
      <c r="AH460">
        <f t="shared" si="951"/>
        <v>0</v>
      </c>
      <c r="AI460">
        <f t="shared" si="952"/>
        <v>0</v>
      </c>
      <c r="AJ460">
        <f t="shared" si="953"/>
        <v>0</v>
      </c>
      <c r="AK460">
        <f t="shared" si="954"/>
        <v>0</v>
      </c>
      <c r="AL460">
        <f t="shared" si="955"/>
        <v>0</v>
      </c>
      <c r="AM460">
        <f t="shared" si="956"/>
        <v>0</v>
      </c>
      <c r="AN460">
        <f t="shared" si="957"/>
        <v>0</v>
      </c>
      <c r="AO460">
        <f t="shared" si="958"/>
        <v>0</v>
      </c>
      <c r="AP460">
        <f t="shared" si="959"/>
        <v>0</v>
      </c>
      <c r="AQ460">
        <f t="shared" si="960"/>
        <v>0</v>
      </c>
      <c r="AR460">
        <f t="shared" si="961"/>
        <v>0</v>
      </c>
      <c r="AS460">
        <f t="shared" si="962"/>
        <v>0</v>
      </c>
      <c r="AT460">
        <f t="shared" si="932"/>
        <v>0</v>
      </c>
      <c r="AU460">
        <f t="shared" si="963"/>
        <v>0</v>
      </c>
      <c r="AV460">
        <f t="shared" si="964"/>
        <v>0</v>
      </c>
      <c r="AW460">
        <f t="shared" si="933"/>
        <v>0</v>
      </c>
      <c r="AX460">
        <f t="shared" si="965"/>
        <v>0</v>
      </c>
      <c r="AY460">
        <f t="shared" si="966"/>
        <v>0</v>
      </c>
      <c r="AZ460">
        <f t="shared" si="967"/>
        <v>0</v>
      </c>
      <c r="BA460">
        <f t="shared" si="968"/>
        <v>0</v>
      </c>
      <c r="BB460">
        <f t="shared" si="969"/>
        <v>0</v>
      </c>
      <c r="BC460">
        <f t="shared" si="970"/>
        <v>0</v>
      </c>
      <c r="BD460">
        <f t="shared" si="971"/>
        <v>0</v>
      </c>
      <c r="BE460">
        <f t="shared" si="972"/>
        <v>0</v>
      </c>
      <c r="BF460">
        <f t="shared" si="973"/>
        <v>0</v>
      </c>
      <c r="BG460">
        <f t="shared" si="974"/>
        <v>0</v>
      </c>
      <c r="BH460">
        <f t="shared" si="975"/>
        <v>0</v>
      </c>
      <c r="BI460">
        <f t="shared" si="976"/>
        <v>0</v>
      </c>
      <c r="BJ460">
        <f t="shared" si="977"/>
        <v>0</v>
      </c>
      <c r="BK460">
        <f t="shared" si="978"/>
        <v>0</v>
      </c>
      <c r="BL460">
        <f t="shared" si="979"/>
        <v>0</v>
      </c>
      <c r="BM460">
        <f t="shared" si="980"/>
        <v>0</v>
      </c>
      <c r="BN460">
        <f t="shared" si="981"/>
        <v>0</v>
      </c>
      <c r="BO460">
        <f t="shared" si="982"/>
        <v>0</v>
      </c>
      <c r="BP460">
        <f t="shared" si="983"/>
        <v>0</v>
      </c>
      <c r="BQ460">
        <f t="shared" si="984"/>
        <v>0</v>
      </c>
      <c r="BR460">
        <f t="shared" si="985"/>
        <v>0</v>
      </c>
      <c r="BS460">
        <f t="shared" si="986"/>
        <v>0</v>
      </c>
      <c r="BT460">
        <f t="shared" si="987"/>
        <v>0</v>
      </c>
      <c r="BU460">
        <f t="shared" si="988"/>
        <v>0</v>
      </c>
      <c r="BV460">
        <f t="shared" si="989"/>
        <v>0</v>
      </c>
      <c r="BW460">
        <f t="shared" si="990"/>
        <v>0</v>
      </c>
      <c r="BX460">
        <f t="shared" si="991"/>
        <v>0</v>
      </c>
      <c r="BY460">
        <f t="shared" si="992"/>
        <v>0</v>
      </c>
      <c r="BZ460">
        <f t="shared" si="993"/>
        <v>0</v>
      </c>
      <c r="CA460">
        <f t="shared" si="994"/>
        <v>0</v>
      </c>
      <c r="CB460">
        <f t="shared" si="995"/>
        <v>0</v>
      </c>
      <c r="CC460">
        <f t="shared" si="996"/>
        <v>0</v>
      </c>
      <c r="CD460">
        <f t="shared" si="997"/>
        <v>0</v>
      </c>
      <c r="CE460">
        <f t="shared" si="998"/>
        <v>0</v>
      </c>
      <c r="CF460">
        <f t="shared" si="999"/>
        <v>0</v>
      </c>
      <c r="CG460">
        <f t="shared" si="1000"/>
        <v>0</v>
      </c>
      <c r="CH460">
        <f t="shared" si="1001"/>
        <v>0</v>
      </c>
      <c r="CI460">
        <f t="shared" si="1002"/>
        <v>0</v>
      </c>
      <c r="CJ460">
        <f t="shared" si="1003"/>
        <v>0</v>
      </c>
      <c r="CK460">
        <f t="shared" si="1004"/>
        <v>0</v>
      </c>
      <c r="CL460" t="str">
        <f t="shared" si="1005"/>
        <v/>
      </c>
      <c r="CM460" t="str">
        <f t="shared" si="1006"/>
        <v/>
      </c>
      <c r="CN460" t="str">
        <f t="shared" si="1007"/>
        <v/>
      </c>
      <c r="CO460" t="str">
        <f t="shared" si="1008"/>
        <v/>
      </c>
      <c r="CP460" t="str">
        <f t="shared" si="1009"/>
        <v/>
      </c>
      <c r="CQ460" t="str">
        <f t="shared" si="1010"/>
        <v/>
      </c>
      <c r="CR460" t="str">
        <f t="shared" si="1011"/>
        <v/>
      </c>
      <c r="CS460" t="str">
        <f t="shared" si="1012"/>
        <v/>
      </c>
      <c r="CT460" t="str">
        <f t="shared" si="1013"/>
        <v/>
      </c>
      <c r="CU460" t="str">
        <f t="shared" si="1014"/>
        <v/>
      </c>
      <c r="CV460" t="str">
        <f t="shared" si="1015"/>
        <v/>
      </c>
      <c r="CW460" t="str">
        <f t="shared" si="1016"/>
        <v/>
      </c>
      <c r="CX460" t="str">
        <f t="shared" si="1017"/>
        <v/>
      </c>
      <c r="CY460" t="str">
        <f t="shared" si="1018"/>
        <v/>
      </c>
      <c r="CZ460" t="str">
        <f t="shared" si="1019"/>
        <v/>
      </c>
      <c r="DA460" t="str">
        <f t="shared" si="1020"/>
        <v/>
      </c>
      <c r="DB460" t="str">
        <f t="shared" si="1021"/>
        <v/>
      </c>
      <c r="DC460" t="str">
        <f t="shared" si="1022"/>
        <v/>
      </c>
      <c r="DD460" t="str">
        <f t="shared" si="1023"/>
        <v/>
      </c>
      <c r="DE460" t="str">
        <f t="shared" si="1024"/>
        <v/>
      </c>
      <c r="DF460" t="str">
        <f t="shared" si="1025"/>
        <v/>
      </c>
      <c r="DG460" t="str">
        <f t="shared" si="1026"/>
        <v/>
      </c>
      <c r="DH460" t="str">
        <f t="shared" si="1027"/>
        <v/>
      </c>
      <c r="DI460" t="str">
        <f t="shared" si="1028"/>
        <v/>
      </c>
      <c r="DJ460" t="str">
        <f t="shared" si="1029"/>
        <v/>
      </c>
      <c r="DK460" t="str">
        <f t="shared" si="1030"/>
        <v/>
      </c>
      <c r="DL460" t="str">
        <f t="shared" si="1031"/>
        <v/>
      </c>
      <c r="DM460" t="str">
        <f t="shared" si="1032"/>
        <v/>
      </c>
      <c r="DN460" t="str">
        <f t="shared" si="1033"/>
        <v/>
      </c>
      <c r="DO460" t="str">
        <f t="shared" si="1034"/>
        <v/>
      </c>
      <c r="DP460" t="str">
        <f t="shared" si="1035"/>
        <v/>
      </c>
      <c r="DQ460" t="str">
        <f t="shared" si="1036"/>
        <v/>
      </c>
      <c r="DR460" t="str">
        <f t="shared" si="1037"/>
        <v/>
      </c>
      <c r="DS460" t="str">
        <f t="shared" si="1038"/>
        <v/>
      </c>
      <c r="DT460" t="str">
        <f t="shared" si="1039"/>
        <v/>
      </c>
      <c r="DU460">
        <f t="shared" si="1040"/>
        <v>0</v>
      </c>
      <c r="DV460">
        <f t="shared" si="1041"/>
        <v>0</v>
      </c>
      <c r="DW460">
        <f t="shared" si="1042"/>
        <v>0</v>
      </c>
      <c r="DX460" t="str">
        <f t="shared" si="1043"/>
        <v/>
      </c>
      <c r="DY460" t="str">
        <f t="shared" si="1044"/>
        <v/>
      </c>
      <c r="DZ460" t="str">
        <f t="shared" si="1045"/>
        <v/>
      </c>
      <c r="EA460" s="5">
        <f t="shared" si="1046"/>
        <v>0</v>
      </c>
      <c r="EB460" s="3">
        <f t="shared" si="1047"/>
        <v>0</v>
      </c>
    </row>
    <row r="461" spans="2:132" x14ac:dyDescent="0.2">
      <c r="B461" s="25">
        <v>456</v>
      </c>
      <c r="C461" s="26">
        <f>Zisk!D475</f>
        <v>0</v>
      </c>
      <c r="D461">
        <f>Zisk!E475</f>
        <v>0</v>
      </c>
      <c r="E461" s="66" t="str">
        <f t="shared" si="934"/>
        <v/>
      </c>
      <c r="F461" t="str">
        <f t="shared" si="935"/>
        <v/>
      </c>
      <c r="G461" s="66" t="str">
        <f t="shared" si="936"/>
        <v/>
      </c>
      <c r="H461" s="25"/>
      <c r="I461" s="25"/>
      <c r="J461">
        <f>VstupniParametry_SKRYT!$D$5</f>
        <v>0.02</v>
      </c>
      <c r="K461">
        <f>VstupniParametry_SKRYT!$D$6</f>
        <v>0.06</v>
      </c>
      <c r="L461">
        <f>VstupniParametry_SKRYT!$D$7</f>
        <v>0.06</v>
      </c>
      <c r="M461">
        <f>VstupniParametry_SKRYT!$D$8</f>
        <v>0.06</v>
      </c>
      <c r="N461">
        <f>VstupniParametry_SKRYT!$D$9</f>
        <v>1.7999999999999999E-2</v>
      </c>
      <c r="O461" s="27">
        <f>VstupniParametry_SKRYT!$D$10</f>
        <v>0.01</v>
      </c>
      <c r="P461" s="27">
        <f>VstupniParametry_SKRYT!$D$11</f>
        <v>0.01</v>
      </c>
      <c r="Q461" s="27">
        <f>VstupniParametry_SKRYT!$D$12</f>
        <v>0.01</v>
      </c>
      <c r="R461" s="27">
        <f>VstupniParametry_SKRYT!$D$13</f>
        <v>0.01</v>
      </c>
      <c r="S461" s="27">
        <f>VstupniParametry_SKRYT!$D$14</f>
        <v>0.01</v>
      </c>
      <c r="T461">
        <f t="shared" si="937"/>
        <v>0</v>
      </c>
      <c r="U461">
        <f t="shared" si="938"/>
        <v>0</v>
      </c>
      <c r="V461">
        <f t="shared" si="939"/>
        <v>0</v>
      </c>
      <c r="W461">
        <f t="shared" si="940"/>
        <v>0</v>
      </c>
      <c r="X461">
        <f t="shared" si="941"/>
        <v>0</v>
      </c>
      <c r="Y461">
        <f t="shared" si="942"/>
        <v>0</v>
      </c>
      <c r="Z461">
        <f t="shared" si="943"/>
        <v>0</v>
      </c>
      <c r="AA461">
        <f t="shared" si="944"/>
        <v>0</v>
      </c>
      <c r="AB461">
        <f t="shared" si="945"/>
        <v>0</v>
      </c>
      <c r="AC461">
        <f t="shared" si="946"/>
        <v>0</v>
      </c>
      <c r="AD461">
        <f t="shared" si="947"/>
        <v>0</v>
      </c>
      <c r="AE461">
        <f t="shared" si="948"/>
        <v>0</v>
      </c>
      <c r="AF461">
        <f t="shared" si="949"/>
        <v>0</v>
      </c>
      <c r="AG461">
        <f t="shared" si="950"/>
        <v>0</v>
      </c>
      <c r="AH461">
        <f t="shared" si="951"/>
        <v>0</v>
      </c>
      <c r="AI461">
        <f t="shared" si="952"/>
        <v>0</v>
      </c>
      <c r="AJ461">
        <f t="shared" si="953"/>
        <v>0</v>
      </c>
      <c r="AK461">
        <f t="shared" si="954"/>
        <v>0</v>
      </c>
      <c r="AL461">
        <f t="shared" si="955"/>
        <v>0</v>
      </c>
      <c r="AM461">
        <f t="shared" si="956"/>
        <v>0</v>
      </c>
      <c r="AN461">
        <f t="shared" si="957"/>
        <v>0</v>
      </c>
      <c r="AO461">
        <f t="shared" si="958"/>
        <v>0</v>
      </c>
      <c r="AP461">
        <f t="shared" si="959"/>
        <v>0</v>
      </c>
      <c r="AQ461">
        <f t="shared" si="960"/>
        <v>0</v>
      </c>
      <c r="AR461">
        <f t="shared" si="961"/>
        <v>0</v>
      </c>
      <c r="AS461">
        <f t="shared" si="962"/>
        <v>0</v>
      </c>
      <c r="AT461">
        <f t="shared" si="932"/>
        <v>0</v>
      </c>
      <c r="AU461">
        <f t="shared" si="963"/>
        <v>0</v>
      </c>
      <c r="AV461">
        <f t="shared" si="964"/>
        <v>0</v>
      </c>
      <c r="AW461">
        <f t="shared" si="933"/>
        <v>0</v>
      </c>
      <c r="AX461">
        <f t="shared" si="965"/>
        <v>0</v>
      </c>
      <c r="AY461">
        <f t="shared" si="966"/>
        <v>0</v>
      </c>
      <c r="AZ461">
        <f t="shared" si="967"/>
        <v>0</v>
      </c>
      <c r="BA461">
        <f t="shared" si="968"/>
        <v>0</v>
      </c>
      <c r="BB461">
        <f t="shared" si="969"/>
        <v>0</v>
      </c>
      <c r="BC461">
        <f t="shared" si="970"/>
        <v>0</v>
      </c>
      <c r="BD461">
        <f t="shared" si="971"/>
        <v>0</v>
      </c>
      <c r="BE461">
        <f t="shared" si="972"/>
        <v>0</v>
      </c>
      <c r="BF461">
        <f t="shared" si="973"/>
        <v>0</v>
      </c>
      <c r="BG461">
        <f t="shared" si="974"/>
        <v>0</v>
      </c>
      <c r="BH461">
        <f t="shared" si="975"/>
        <v>0</v>
      </c>
      <c r="BI461">
        <f t="shared" si="976"/>
        <v>0</v>
      </c>
      <c r="BJ461">
        <f t="shared" si="977"/>
        <v>0</v>
      </c>
      <c r="BK461">
        <f t="shared" si="978"/>
        <v>0</v>
      </c>
      <c r="BL461">
        <f t="shared" si="979"/>
        <v>0</v>
      </c>
      <c r="BM461">
        <f t="shared" si="980"/>
        <v>0</v>
      </c>
      <c r="BN461">
        <f t="shared" si="981"/>
        <v>0</v>
      </c>
      <c r="BO461">
        <f t="shared" si="982"/>
        <v>0</v>
      </c>
      <c r="BP461">
        <f t="shared" si="983"/>
        <v>0</v>
      </c>
      <c r="BQ461">
        <f t="shared" si="984"/>
        <v>0</v>
      </c>
      <c r="BR461">
        <f t="shared" si="985"/>
        <v>0</v>
      </c>
      <c r="BS461">
        <f t="shared" si="986"/>
        <v>0</v>
      </c>
      <c r="BT461">
        <f t="shared" si="987"/>
        <v>0</v>
      </c>
      <c r="BU461">
        <f t="shared" si="988"/>
        <v>0</v>
      </c>
      <c r="BV461">
        <f t="shared" si="989"/>
        <v>0</v>
      </c>
      <c r="BW461">
        <f t="shared" si="990"/>
        <v>0</v>
      </c>
      <c r="BX461">
        <f t="shared" si="991"/>
        <v>0</v>
      </c>
      <c r="BY461">
        <f t="shared" si="992"/>
        <v>0</v>
      </c>
      <c r="BZ461">
        <f t="shared" si="993"/>
        <v>0</v>
      </c>
      <c r="CA461">
        <f t="shared" si="994"/>
        <v>0</v>
      </c>
      <c r="CB461">
        <f t="shared" si="995"/>
        <v>0</v>
      </c>
      <c r="CC461">
        <f t="shared" si="996"/>
        <v>0</v>
      </c>
      <c r="CD461">
        <f t="shared" si="997"/>
        <v>0</v>
      </c>
      <c r="CE461">
        <f t="shared" si="998"/>
        <v>0</v>
      </c>
      <c r="CF461">
        <f t="shared" si="999"/>
        <v>0</v>
      </c>
      <c r="CG461">
        <f t="shared" si="1000"/>
        <v>0</v>
      </c>
      <c r="CH461">
        <f t="shared" si="1001"/>
        <v>0</v>
      </c>
      <c r="CI461">
        <f t="shared" si="1002"/>
        <v>0</v>
      </c>
      <c r="CJ461">
        <f t="shared" si="1003"/>
        <v>0</v>
      </c>
      <c r="CK461">
        <f t="shared" si="1004"/>
        <v>0</v>
      </c>
      <c r="CL461" t="str">
        <f t="shared" si="1005"/>
        <v/>
      </c>
      <c r="CM461" t="str">
        <f t="shared" si="1006"/>
        <v/>
      </c>
      <c r="CN461" t="str">
        <f t="shared" si="1007"/>
        <v/>
      </c>
      <c r="CO461" t="str">
        <f t="shared" si="1008"/>
        <v/>
      </c>
      <c r="CP461" t="str">
        <f t="shared" si="1009"/>
        <v/>
      </c>
      <c r="CQ461" t="str">
        <f t="shared" si="1010"/>
        <v/>
      </c>
      <c r="CR461" t="str">
        <f t="shared" si="1011"/>
        <v/>
      </c>
      <c r="CS461" t="str">
        <f t="shared" si="1012"/>
        <v/>
      </c>
      <c r="CT461" t="str">
        <f t="shared" si="1013"/>
        <v/>
      </c>
      <c r="CU461" t="str">
        <f t="shared" si="1014"/>
        <v/>
      </c>
      <c r="CV461" t="str">
        <f t="shared" si="1015"/>
        <v/>
      </c>
      <c r="CW461" t="str">
        <f t="shared" si="1016"/>
        <v/>
      </c>
      <c r="CX461" t="str">
        <f t="shared" si="1017"/>
        <v/>
      </c>
      <c r="CY461" t="str">
        <f t="shared" si="1018"/>
        <v/>
      </c>
      <c r="CZ461" t="str">
        <f t="shared" si="1019"/>
        <v/>
      </c>
      <c r="DA461" t="str">
        <f t="shared" si="1020"/>
        <v/>
      </c>
      <c r="DB461" t="str">
        <f t="shared" si="1021"/>
        <v/>
      </c>
      <c r="DC461" t="str">
        <f t="shared" si="1022"/>
        <v/>
      </c>
      <c r="DD461" t="str">
        <f t="shared" si="1023"/>
        <v/>
      </c>
      <c r="DE461" t="str">
        <f t="shared" si="1024"/>
        <v/>
      </c>
      <c r="DF461" t="str">
        <f t="shared" si="1025"/>
        <v/>
      </c>
      <c r="DG461" t="str">
        <f t="shared" si="1026"/>
        <v/>
      </c>
      <c r="DH461" t="str">
        <f t="shared" si="1027"/>
        <v/>
      </c>
      <c r="DI461" t="str">
        <f t="shared" si="1028"/>
        <v/>
      </c>
      <c r="DJ461" t="str">
        <f t="shared" si="1029"/>
        <v/>
      </c>
      <c r="DK461" t="str">
        <f t="shared" si="1030"/>
        <v/>
      </c>
      <c r="DL461" t="str">
        <f t="shared" si="1031"/>
        <v/>
      </c>
      <c r="DM461" t="str">
        <f t="shared" si="1032"/>
        <v/>
      </c>
      <c r="DN461" t="str">
        <f t="shared" si="1033"/>
        <v/>
      </c>
      <c r="DO461" t="str">
        <f t="shared" si="1034"/>
        <v/>
      </c>
      <c r="DP461" t="str">
        <f t="shared" si="1035"/>
        <v/>
      </c>
      <c r="DQ461" t="str">
        <f t="shared" si="1036"/>
        <v/>
      </c>
      <c r="DR461" t="str">
        <f t="shared" si="1037"/>
        <v/>
      </c>
      <c r="DS461" t="str">
        <f t="shared" si="1038"/>
        <v/>
      </c>
      <c r="DT461" t="str">
        <f t="shared" si="1039"/>
        <v/>
      </c>
      <c r="DU461">
        <f t="shared" si="1040"/>
        <v>0</v>
      </c>
      <c r="DV461">
        <f t="shared" si="1041"/>
        <v>0</v>
      </c>
      <c r="DW461">
        <f t="shared" si="1042"/>
        <v>0</v>
      </c>
      <c r="DX461" t="str">
        <f t="shared" si="1043"/>
        <v/>
      </c>
      <c r="DY461" t="str">
        <f t="shared" si="1044"/>
        <v/>
      </c>
      <c r="DZ461" t="str">
        <f t="shared" si="1045"/>
        <v/>
      </c>
      <c r="EA461" s="5">
        <f t="shared" si="1046"/>
        <v>0</v>
      </c>
      <c r="EB461" s="3">
        <f t="shared" si="1047"/>
        <v>0</v>
      </c>
    </row>
    <row r="462" spans="2:132" x14ac:dyDescent="0.2">
      <c r="B462">
        <v>457</v>
      </c>
      <c r="C462" s="3">
        <f>Zisk!D476</f>
        <v>0</v>
      </c>
      <c r="D462">
        <f>Zisk!E476</f>
        <v>0</v>
      </c>
      <c r="E462" s="66" t="str">
        <f t="shared" si="934"/>
        <v/>
      </c>
      <c r="F462" t="str">
        <f t="shared" si="935"/>
        <v/>
      </c>
      <c r="G462" s="66" t="str">
        <f t="shared" si="936"/>
        <v/>
      </c>
      <c r="J462">
        <f>VstupniParametry_SKRYT!$D$5</f>
        <v>0.02</v>
      </c>
      <c r="K462">
        <f>VstupniParametry_SKRYT!$D$6</f>
        <v>0.06</v>
      </c>
      <c r="L462">
        <f>VstupniParametry_SKRYT!$D$7</f>
        <v>0.06</v>
      </c>
      <c r="M462">
        <f>VstupniParametry_SKRYT!$D$8</f>
        <v>0.06</v>
      </c>
      <c r="N462">
        <f>VstupniParametry_SKRYT!$D$9</f>
        <v>1.7999999999999999E-2</v>
      </c>
      <c r="O462" s="27">
        <f>VstupniParametry_SKRYT!$D$10</f>
        <v>0.01</v>
      </c>
      <c r="P462" s="27">
        <f>VstupniParametry_SKRYT!$D$11</f>
        <v>0.01</v>
      </c>
      <c r="Q462" s="27">
        <f>VstupniParametry_SKRYT!$D$12</f>
        <v>0.01</v>
      </c>
      <c r="R462" s="27">
        <f>VstupniParametry_SKRYT!$D$13</f>
        <v>0.01</v>
      </c>
      <c r="S462" s="27">
        <f>VstupniParametry_SKRYT!$D$14</f>
        <v>0.01</v>
      </c>
      <c r="T462">
        <f t="shared" si="937"/>
        <v>0</v>
      </c>
      <c r="U462">
        <f t="shared" si="938"/>
        <v>0</v>
      </c>
      <c r="V462">
        <f t="shared" si="939"/>
        <v>0</v>
      </c>
      <c r="W462">
        <f t="shared" si="940"/>
        <v>0</v>
      </c>
      <c r="X462">
        <f t="shared" si="941"/>
        <v>0</v>
      </c>
      <c r="Y462">
        <f t="shared" si="942"/>
        <v>0</v>
      </c>
      <c r="Z462">
        <f t="shared" si="943"/>
        <v>0</v>
      </c>
      <c r="AA462">
        <f t="shared" si="944"/>
        <v>0</v>
      </c>
      <c r="AB462">
        <f t="shared" si="945"/>
        <v>0</v>
      </c>
      <c r="AC462">
        <f t="shared" si="946"/>
        <v>0</v>
      </c>
      <c r="AD462">
        <f t="shared" si="947"/>
        <v>0</v>
      </c>
      <c r="AE462">
        <f t="shared" si="948"/>
        <v>0</v>
      </c>
      <c r="AF462">
        <f t="shared" si="949"/>
        <v>0</v>
      </c>
      <c r="AG462">
        <f t="shared" si="950"/>
        <v>0</v>
      </c>
      <c r="AH462">
        <f t="shared" si="951"/>
        <v>0</v>
      </c>
      <c r="AI462">
        <f t="shared" si="952"/>
        <v>0</v>
      </c>
      <c r="AJ462">
        <f t="shared" si="953"/>
        <v>0</v>
      </c>
      <c r="AK462">
        <f t="shared" si="954"/>
        <v>0</v>
      </c>
      <c r="AL462">
        <f t="shared" si="955"/>
        <v>0</v>
      </c>
      <c r="AM462">
        <f t="shared" si="956"/>
        <v>0</v>
      </c>
      <c r="AN462">
        <f t="shared" si="957"/>
        <v>0</v>
      </c>
      <c r="AO462">
        <f t="shared" si="958"/>
        <v>0</v>
      </c>
      <c r="AP462">
        <f t="shared" si="959"/>
        <v>0</v>
      </c>
      <c r="AQ462">
        <f t="shared" si="960"/>
        <v>0</v>
      </c>
      <c r="AR462">
        <f t="shared" si="961"/>
        <v>0</v>
      </c>
      <c r="AS462">
        <f t="shared" si="962"/>
        <v>0</v>
      </c>
      <c r="AT462">
        <f t="shared" si="932"/>
        <v>0</v>
      </c>
      <c r="AU462">
        <f t="shared" si="963"/>
        <v>0</v>
      </c>
      <c r="AV462">
        <f t="shared" si="964"/>
        <v>0</v>
      </c>
      <c r="AW462">
        <f t="shared" si="933"/>
        <v>0</v>
      </c>
      <c r="AX462">
        <f t="shared" si="965"/>
        <v>0</v>
      </c>
      <c r="AY462">
        <f t="shared" si="966"/>
        <v>0</v>
      </c>
      <c r="AZ462">
        <f t="shared" si="967"/>
        <v>0</v>
      </c>
      <c r="BA462">
        <f t="shared" si="968"/>
        <v>0</v>
      </c>
      <c r="BB462">
        <f t="shared" si="969"/>
        <v>0</v>
      </c>
      <c r="BC462">
        <f t="shared" si="970"/>
        <v>0</v>
      </c>
      <c r="BD462">
        <f t="shared" si="971"/>
        <v>0</v>
      </c>
      <c r="BE462">
        <f t="shared" si="972"/>
        <v>0</v>
      </c>
      <c r="BF462">
        <f t="shared" si="973"/>
        <v>0</v>
      </c>
      <c r="BG462">
        <f t="shared" si="974"/>
        <v>0</v>
      </c>
      <c r="BH462">
        <f t="shared" si="975"/>
        <v>0</v>
      </c>
      <c r="BI462">
        <f t="shared" si="976"/>
        <v>0</v>
      </c>
      <c r="BJ462">
        <f t="shared" si="977"/>
        <v>0</v>
      </c>
      <c r="BK462">
        <f t="shared" si="978"/>
        <v>0</v>
      </c>
      <c r="BL462">
        <f t="shared" si="979"/>
        <v>0</v>
      </c>
      <c r="BM462">
        <f t="shared" si="980"/>
        <v>0</v>
      </c>
      <c r="BN462">
        <f t="shared" si="981"/>
        <v>0</v>
      </c>
      <c r="BO462">
        <f t="shared" si="982"/>
        <v>0</v>
      </c>
      <c r="BP462">
        <f t="shared" si="983"/>
        <v>0</v>
      </c>
      <c r="BQ462">
        <f t="shared" si="984"/>
        <v>0</v>
      </c>
      <c r="BR462">
        <f t="shared" si="985"/>
        <v>0</v>
      </c>
      <c r="BS462">
        <f t="shared" si="986"/>
        <v>0</v>
      </c>
      <c r="BT462">
        <f t="shared" si="987"/>
        <v>0</v>
      </c>
      <c r="BU462">
        <f t="shared" si="988"/>
        <v>0</v>
      </c>
      <c r="BV462">
        <f t="shared" si="989"/>
        <v>0</v>
      </c>
      <c r="BW462">
        <f t="shared" si="990"/>
        <v>0</v>
      </c>
      <c r="BX462">
        <f t="shared" si="991"/>
        <v>0</v>
      </c>
      <c r="BY462">
        <f t="shared" si="992"/>
        <v>0</v>
      </c>
      <c r="BZ462">
        <f t="shared" si="993"/>
        <v>0</v>
      </c>
      <c r="CA462">
        <f t="shared" si="994"/>
        <v>0</v>
      </c>
      <c r="CB462">
        <f t="shared" si="995"/>
        <v>0</v>
      </c>
      <c r="CC462">
        <f t="shared" si="996"/>
        <v>0</v>
      </c>
      <c r="CD462">
        <f t="shared" si="997"/>
        <v>0</v>
      </c>
      <c r="CE462">
        <f t="shared" si="998"/>
        <v>0</v>
      </c>
      <c r="CF462">
        <f t="shared" si="999"/>
        <v>0</v>
      </c>
      <c r="CG462">
        <f t="shared" si="1000"/>
        <v>0</v>
      </c>
      <c r="CH462">
        <f t="shared" si="1001"/>
        <v>0</v>
      </c>
      <c r="CI462">
        <f t="shared" si="1002"/>
        <v>0</v>
      </c>
      <c r="CJ462">
        <f t="shared" si="1003"/>
        <v>0</v>
      </c>
      <c r="CK462">
        <f t="shared" si="1004"/>
        <v>0</v>
      </c>
      <c r="CL462" t="str">
        <f t="shared" si="1005"/>
        <v/>
      </c>
      <c r="CM462" t="str">
        <f t="shared" si="1006"/>
        <v/>
      </c>
      <c r="CN462" t="str">
        <f t="shared" si="1007"/>
        <v/>
      </c>
      <c r="CO462" t="str">
        <f t="shared" si="1008"/>
        <v/>
      </c>
      <c r="CP462" t="str">
        <f t="shared" si="1009"/>
        <v/>
      </c>
      <c r="CQ462" t="str">
        <f t="shared" si="1010"/>
        <v/>
      </c>
      <c r="CR462" t="str">
        <f t="shared" si="1011"/>
        <v/>
      </c>
      <c r="CS462" t="str">
        <f t="shared" si="1012"/>
        <v/>
      </c>
      <c r="CT462" t="str">
        <f t="shared" si="1013"/>
        <v/>
      </c>
      <c r="CU462" t="str">
        <f t="shared" si="1014"/>
        <v/>
      </c>
      <c r="CV462" t="str">
        <f t="shared" si="1015"/>
        <v/>
      </c>
      <c r="CW462" t="str">
        <f t="shared" si="1016"/>
        <v/>
      </c>
      <c r="CX462" t="str">
        <f t="shared" si="1017"/>
        <v/>
      </c>
      <c r="CY462" t="str">
        <f t="shared" si="1018"/>
        <v/>
      </c>
      <c r="CZ462" t="str">
        <f t="shared" si="1019"/>
        <v/>
      </c>
      <c r="DA462" t="str">
        <f t="shared" si="1020"/>
        <v/>
      </c>
      <c r="DB462" t="str">
        <f t="shared" si="1021"/>
        <v/>
      </c>
      <c r="DC462" t="str">
        <f t="shared" si="1022"/>
        <v/>
      </c>
      <c r="DD462" t="str">
        <f t="shared" si="1023"/>
        <v/>
      </c>
      <c r="DE462" t="str">
        <f t="shared" si="1024"/>
        <v/>
      </c>
      <c r="DF462" t="str">
        <f t="shared" si="1025"/>
        <v/>
      </c>
      <c r="DG462" t="str">
        <f t="shared" si="1026"/>
        <v/>
      </c>
      <c r="DH462" t="str">
        <f t="shared" si="1027"/>
        <v/>
      </c>
      <c r="DI462" t="str">
        <f t="shared" si="1028"/>
        <v/>
      </c>
      <c r="DJ462" t="str">
        <f t="shared" si="1029"/>
        <v/>
      </c>
      <c r="DK462" t="str">
        <f t="shared" si="1030"/>
        <v/>
      </c>
      <c r="DL462" t="str">
        <f t="shared" si="1031"/>
        <v/>
      </c>
      <c r="DM462" t="str">
        <f t="shared" si="1032"/>
        <v/>
      </c>
      <c r="DN462" t="str">
        <f t="shared" si="1033"/>
        <v/>
      </c>
      <c r="DO462" t="str">
        <f t="shared" si="1034"/>
        <v/>
      </c>
      <c r="DP462" t="str">
        <f t="shared" si="1035"/>
        <v/>
      </c>
      <c r="DQ462" t="str">
        <f t="shared" si="1036"/>
        <v/>
      </c>
      <c r="DR462" t="str">
        <f t="shared" si="1037"/>
        <v/>
      </c>
      <c r="DS462" t="str">
        <f t="shared" si="1038"/>
        <v/>
      </c>
      <c r="DT462" t="str">
        <f t="shared" si="1039"/>
        <v/>
      </c>
      <c r="DU462">
        <f t="shared" si="1040"/>
        <v>0</v>
      </c>
      <c r="DV462">
        <f t="shared" si="1041"/>
        <v>0</v>
      </c>
      <c r="DW462">
        <f t="shared" si="1042"/>
        <v>0</v>
      </c>
      <c r="DX462" t="str">
        <f t="shared" si="1043"/>
        <v/>
      </c>
      <c r="DY462" t="str">
        <f t="shared" si="1044"/>
        <v/>
      </c>
      <c r="DZ462" t="str">
        <f t="shared" si="1045"/>
        <v/>
      </c>
      <c r="EA462" s="5">
        <f t="shared" si="1046"/>
        <v>0</v>
      </c>
      <c r="EB462" s="3">
        <f t="shared" si="1047"/>
        <v>0</v>
      </c>
    </row>
    <row r="463" spans="2:132" x14ac:dyDescent="0.2">
      <c r="B463" s="25">
        <v>458</v>
      </c>
      <c r="C463" s="26">
        <f>Zisk!D477</f>
        <v>0</v>
      </c>
      <c r="D463">
        <f>Zisk!E477</f>
        <v>0</v>
      </c>
      <c r="E463" s="66" t="str">
        <f t="shared" si="934"/>
        <v/>
      </c>
      <c r="F463" t="str">
        <f t="shared" si="935"/>
        <v/>
      </c>
      <c r="G463" s="66" t="str">
        <f t="shared" si="936"/>
        <v/>
      </c>
      <c r="H463" s="25"/>
      <c r="I463" s="25"/>
      <c r="J463">
        <f>VstupniParametry_SKRYT!$D$5</f>
        <v>0.02</v>
      </c>
      <c r="K463">
        <f>VstupniParametry_SKRYT!$D$6</f>
        <v>0.06</v>
      </c>
      <c r="L463">
        <f>VstupniParametry_SKRYT!$D$7</f>
        <v>0.06</v>
      </c>
      <c r="M463">
        <f>VstupniParametry_SKRYT!$D$8</f>
        <v>0.06</v>
      </c>
      <c r="N463">
        <f>VstupniParametry_SKRYT!$D$9</f>
        <v>1.7999999999999999E-2</v>
      </c>
      <c r="O463" s="27">
        <f>VstupniParametry_SKRYT!$D$10</f>
        <v>0.01</v>
      </c>
      <c r="P463" s="27">
        <f>VstupniParametry_SKRYT!$D$11</f>
        <v>0.01</v>
      </c>
      <c r="Q463" s="27">
        <f>VstupniParametry_SKRYT!$D$12</f>
        <v>0.01</v>
      </c>
      <c r="R463" s="27">
        <f>VstupniParametry_SKRYT!$D$13</f>
        <v>0.01</v>
      </c>
      <c r="S463" s="27">
        <f>VstupniParametry_SKRYT!$D$14</f>
        <v>0.01</v>
      </c>
      <c r="T463">
        <f t="shared" si="937"/>
        <v>0</v>
      </c>
      <c r="U463">
        <f t="shared" si="938"/>
        <v>0</v>
      </c>
      <c r="V463">
        <f t="shared" si="939"/>
        <v>0</v>
      </c>
      <c r="W463">
        <f t="shared" si="940"/>
        <v>0</v>
      </c>
      <c r="X463">
        <f t="shared" si="941"/>
        <v>0</v>
      </c>
      <c r="Y463">
        <f t="shared" si="942"/>
        <v>0</v>
      </c>
      <c r="Z463">
        <f t="shared" si="943"/>
        <v>0</v>
      </c>
      <c r="AA463">
        <f t="shared" si="944"/>
        <v>0</v>
      </c>
      <c r="AB463">
        <f t="shared" si="945"/>
        <v>0</v>
      </c>
      <c r="AC463">
        <f t="shared" si="946"/>
        <v>0</v>
      </c>
      <c r="AD463">
        <f t="shared" si="947"/>
        <v>0</v>
      </c>
      <c r="AE463">
        <f t="shared" si="948"/>
        <v>0</v>
      </c>
      <c r="AF463">
        <f t="shared" si="949"/>
        <v>0</v>
      </c>
      <c r="AG463">
        <f t="shared" si="950"/>
        <v>0</v>
      </c>
      <c r="AH463">
        <f t="shared" si="951"/>
        <v>0</v>
      </c>
      <c r="AI463">
        <f t="shared" si="952"/>
        <v>0</v>
      </c>
      <c r="AJ463">
        <f t="shared" si="953"/>
        <v>0</v>
      </c>
      <c r="AK463">
        <f t="shared" si="954"/>
        <v>0</v>
      </c>
      <c r="AL463">
        <f t="shared" si="955"/>
        <v>0</v>
      </c>
      <c r="AM463">
        <f t="shared" si="956"/>
        <v>0</v>
      </c>
      <c r="AN463">
        <f t="shared" si="957"/>
        <v>0</v>
      </c>
      <c r="AO463">
        <f t="shared" si="958"/>
        <v>0</v>
      </c>
      <c r="AP463">
        <f t="shared" si="959"/>
        <v>0</v>
      </c>
      <c r="AQ463">
        <f t="shared" si="960"/>
        <v>0</v>
      </c>
      <c r="AR463">
        <f t="shared" si="961"/>
        <v>0</v>
      </c>
      <c r="AS463">
        <f t="shared" si="962"/>
        <v>0</v>
      </c>
      <c r="AT463">
        <f t="shared" si="932"/>
        <v>0</v>
      </c>
      <c r="AU463">
        <f t="shared" si="963"/>
        <v>0</v>
      </c>
      <c r="AV463">
        <f t="shared" si="964"/>
        <v>0</v>
      </c>
      <c r="AW463">
        <f t="shared" si="933"/>
        <v>0</v>
      </c>
      <c r="AX463">
        <f t="shared" si="965"/>
        <v>0</v>
      </c>
      <c r="AY463">
        <f t="shared" si="966"/>
        <v>0</v>
      </c>
      <c r="AZ463">
        <f t="shared" si="967"/>
        <v>0</v>
      </c>
      <c r="BA463">
        <f t="shared" si="968"/>
        <v>0</v>
      </c>
      <c r="BB463">
        <f t="shared" si="969"/>
        <v>0</v>
      </c>
      <c r="BC463">
        <f t="shared" si="970"/>
        <v>0</v>
      </c>
      <c r="BD463">
        <f t="shared" si="971"/>
        <v>0</v>
      </c>
      <c r="BE463">
        <f t="shared" si="972"/>
        <v>0</v>
      </c>
      <c r="BF463">
        <f t="shared" si="973"/>
        <v>0</v>
      </c>
      <c r="BG463">
        <f t="shared" si="974"/>
        <v>0</v>
      </c>
      <c r="BH463">
        <f t="shared" si="975"/>
        <v>0</v>
      </c>
      <c r="BI463">
        <f t="shared" si="976"/>
        <v>0</v>
      </c>
      <c r="BJ463">
        <f t="shared" si="977"/>
        <v>0</v>
      </c>
      <c r="BK463">
        <f t="shared" si="978"/>
        <v>0</v>
      </c>
      <c r="BL463">
        <f t="shared" si="979"/>
        <v>0</v>
      </c>
      <c r="BM463">
        <f t="shared" si="980"/>
        <v>0</v>
      </c>
      <c r="BN463">
        <f t="shared" si="981"/>
        <v>0</v>
      </c>
      <c r="BO463">
        <f t="shared" si="982"/>
        <v>0</v>
      </c>
      <c r="BP463">
        <f t="shared" si="983"/>
        <v>0</v>
      </c>
      <c r="BQ463">
        <f t="shared" si="984"/>
        <v>0</v>
      </c>
      <c r="BR463">
        <f t="shared" si="985"/>
        <v>0</v>
      </c>
      <c r="BS463">
        <f t="shared" si="986"/>
        <v>0</v>
      </c>
      <c r="BT463">
        <f t="shared" si="987"/>
        <v>0</v>
      </c>
      <c r="BU463">
        <f t="shared" si="988"/>
        <v>0</v>
      </c>
      <c r="BV463">
        <f t="shared" si="989"/>
        <v>0</v>
      </c>
      <c r="BW463">
        <f t="shared" si="990"/>
        <v>0</v>
      </c>
      <c r="BX463">
        <f t="shared" si="991"/>
        <v>0</v>
      </c>
      <c r="BY463">
        <f t="shared" si="992"/>
        <v>0</v>
      </c>
      <c r="BZ463">
        <f t="shared" si="993"/>
        <v>0</v>
      </c>
      <c r="CA463">
        <f t="shared" si="994"/>
        <v>0</v>
      </c>
      <c r="CB463">
        <f t="shared" si="995"/>
        <v>0</v>
      </c>
      <c r="CC463">
        <f t="shared" si="996"/>
        <v>0</v>
      </c>
      <c r="CD463">
        <f t="shared" si="997"/>
        <v>0</v>
      </c>
      <c r="CE463">
        <f t="shared" si="998"/>
        <v>0</v>
      </c>
      <c r="CF463">
        <f t="shared" si="999"/>
        <v>0</v>
      </c>
      <c r="CG463">
        <f t="shared" si="1000"/>
        <v>0</v>
      </c>
      <c r="CH463">
        <f t="shared" si="1001"/>
        <v>0</v>
      </c>
      <c r="CI463">
        <f t="shared" si="1002"/>
        <v>0</v>
      </c>
      <c r="CJ463">
        <f t="shared" si="1003"/>
        <v>0</v>
      </c>
      <c r="CK463">
        <f t="shared" si="1004"/>
        <v>0</v>
      </c>
      <c r="CL463" t="str">
        <f t="shared" si="1005"/>
        <v/>
      </c>
      <c r="CM463" t="str">
        <f t="shared" si="1006"/>
        <v/>
      </c>
      <c r="CN463" t="str">
        <f t="shared" si="1007"/>
        <v/>
      </c>
      <c r="CO463" t="str">
        <f t="shared" si="1008"/>
        <v/>
      </c>
      <c r="CP463" t="str">
        <f t="shared" si="1009"/>
        <v/>
      </c>
      <c r="CQ463" t="str">
        <f t="shared" si="1010"/>
        <v/>
      </c>
      <c r="CR463" t="str">
        <f t="shared" si="1011"/>
        <v/>
      </c>
      <c r="CS463" t="str">
        <f t="shared" si="1012"/>
        <v/>
      </c>
      <c r="CT463" t="str">
        <f t="shared" si="1013"/>
        <v/>
      </c>
      <c r="CU463" t="str">
        <f t="shared" si="1014"/>
        <v/>
      </c>
      <c r="CV463" t="str">
        <f t="shared" si="1015"/>
        <v/>
      </c>
      <c r="CW463" t="str">
        <f t="shared" si="1016"/>
        <v/>
      </c>
      <c r="CX463" t="str">
        <f t="shared" si="1017"/>
        <v/>
      </c>
      <c r="CY463" t="str">
        <f t="shared" si="1018"/>
        <v/>
      </c>
      <c r="CZ463" t="str">
        <f t="shared" si="1019"/>
        <v/>
      </c>
      <c r="DA463" t="str">
        <f t="shared" si="1020"/>
        <v/>
      </c>
      <c r="DB463" t="str">
        <f t="shared" si="1021"/>
        <v/>
      </c>
      <c r="DC463" t="str">
        <f t="shared" si="1022"/>
        <v/>
      </c>
      <c r="DD463" t="str">
        <f t="shared" si="1023"/>
        <v/>
      </c>
      <c r="DE463" t="str">
        <f t="shared" si="1024"/>
        <v/>
      </c>
      <c r="DF463" t="str">
        <f t="shared" si="1025"/>
        <v/>
      </c>
      <c r="DG463" t="str">
        <f t="shared" si="1026"/>
        <v/>
      </c>
      <c r="DH463" t="str">
        <f t="shared" si="1027"/>
        <v/>
      </c>
      <c r="DI463" t="str">
        <f t="shared" si="1028"/>
        <v/>
      </c>
      <c r="DJ463" t="str">
        <f t="shared" si="1029"/>
        <v/>
      </c>
      <c r="DK463" t="str">
        <f t="shared" si="1030"/>
        <v/>
      </c>
      <c r="DL463" t="str">
        <f t="shared" si="1031"/>
        <v/>
      </c>
      <c r="DM463" t="str">
        <f t="shared" si="1032"/>
        <v/>
      </c>
      <c r="DN463" t="str">
        <f t="shared" si="1033"/>
        <v/>
      </c>
      <c r="DO463" t="str">
        <f t="shared" si="1034"/>
        <v/>
      </c>
      <c r="DP463" t="str">
        <f t="shared" si="1035"/>
        <v/>
      </c>
      <c r="DQ463" t="str">
        <f t="shared" si="1036"/>
        <v/>
      </c>
      <c r="DR463" t="str">
        <f t="shared" si="1037"/>
        <v/>
      </c>
      <c r="DS463" t="str">
        <f t="shared" si="1038"/>
        <v/>
      </c>
      <c r="DT463" t="str">
        <f t="shared" si="1039"/>
        <v/>
      </c>
      <c r="DU463">
        <f t="shared" si="1040"/>
        <v>0</v>
      </c>
      <c r="DV463">
        <f t="shared" si="1041"/>
        <v>0</v>
      </c>
      <c r="DW463">
        <f t="shared" si="1042"/>
        <v>0</v>
      </c>
      <c r="DX463" t="str">
        <f t="shared" si="1043"/>
        <v/>
      </c>
      <c r="DY463" t="str">
        <f t="shared" si="1044"/>
        <v/>
      </c>
      <c r="DZ463" t="str">
        <f t="shared" si="1045"/>
        <v/>
      </c>
      <c r="EA463" s="5">
        <f t="shared" si="1046"/>
        <v>0</v>
      </c>
      <c r="EB463" s="3">
        <f t="shared" si="1047"/>
        <v>0</v>
      </c>
    </row>
    <row r="464" spans="2:132" x14ac:dyDescent="0.2">
      <c r="B464">
        <v>459</v>
      </c>
      <c r="C464" s="3">
        <f>Zisk!D478</f>
        <v>0</v>
      </c>
      <c r="D464">
        <f>Zisk!E478</f>
        <v>0</v>
      </c>
      <c r="E464" s="66" t="str">
        <f t="shared" si="934"/>
        <v/>
      </c>
      <c r="F464" t="str">
        <f t="shared" si="935"/>
        <v/>
      </c>
      <c r="G464" s="66" t="str">
        <f t="shared" si="936"/>
        <v/>
      </c>
      <c r="J464">
        <f>VstupniParametry_SKRYT!$D$5</f>
        <v>0.02</v>
      </c>
      <c r="K464">
        <f>VstupniParametry_SKRYT!$D$6</f>
        <v>0.06</v>
      </c>
      <c r="L464">
        <f>VstupniParametry_SKRYT!$D$7</f>
        <v>0.06</v>
      </c>
      <c r="M464">
        <f>VstupniParametry_SKRYT!$D$8</f>
        <v>0.06</v>
      </c>
      <c r="N464">
        <f>VstupniParametry_SKRYT!$D$9</f>
        <v>1.7999999999999999E-2</v>
      </c>
      <c r="O464" s="27">
        <f>VstupniParametry_SKRYT!$D$10</f>
        <v>0.01</v>
      </c>
      <c r="P464" s="27">
        <f>VstupniParametry_SKRYT!$D$11</f>
        <v>0.01</v>
      </c>
      <c r="Q464" s="27">
        <f>VstupniParametry_SKRYT!$D$12</f>
        <v>0.01</v>
      </c>
      <c r="R464" s="27">
        <f>VstupniParametry_SKRYT!$D$13</f>
        <v>0.01</v>
      </c>
      <c r="S464" s="27">
        <f>VstupniParametry_SKRYT!$D$14</f>
        <v>0.01</v>
      </c>
      <c r="T464">
        <f t="shared" si="937"/>
        <v>0</v>
      </c>
      <c r="U464">
        <f t="shared" si="938"/>
        <v>0</v>
      </c>
      <c r="V464">
        <f t="shared" si="939"/>
        <v>0</v>
      </c>
      <c r="W464">
        <f t="shared" si="940"/>
        <v>0</v>
      </c>
      <c r="X464">
        <f t="shared" si="941"/>
        <v>0</v>
      </c>
      <c r="Y464">
        <f t="shared" si="942"/>
        <v>0</v>
      </c>
      <c r="Z464">
        <f t="shared" si="943"/>
        <v>0</v>
      </c>
      <c r="AA464">
        <f t="shared" si="944"/>
        <v>0</v>
      </c>
      <c r="AB464">
        <f t="shared" si="945"/>
        <v>0</v>
      </c>
      <c r="AC464">
        <f t="shared" si="946"/>
        <v>0</v>
      </c>
      <c r="AD464">
        <f t="shared" si="947"/>
        <v>0</v>
      </c>
      <c r="AE464">
        <f t="shared" si="948"/>
        <v>0</v>
      </c>
      <c r="AF464">
        <f t="shared" si="949"/>
        <v>0</v>
      </c>
      <c r="AG464">
        <f t="shared" si="950"/>
        <v>0</v>
      </c>
      <c r="AH464">
        <f t="shared" si="951"/>
        <v>0</v>
      </c>
      <c r="AI464">
        <f t="shared" si="952"/>
        <v>0</v>
      </c>
      <c r="AJ464">
        <f t="shared" si="953"/>
        <v>0</v>
      </c>
      <c r="AK464">
        <f t="shared" si="954"/>
        <v>0</v>
      </c>
      <c r="AL464">
        <f t="shared" si="955"/>
        <v>0</v>
      </c>
      <c r="AM464">
        <f t="shared" si="956"/>
        <v>0</v>
      </c>
      <c r="AN464">
        <f t="shared" si="957"/>
        <v>0</v>
      </c>
      <c r="AO464">
        <f t="shared" si="958"/>
        <v>0</v>
      </c>
      <c r="AP464">
        <f t="shared" si="959"/>
        <v>0</v>
      </c>
      <c r="AQ464">
        <f t="shared" si="960"/>
        <v>0</v>
      </c>
      <c r="AR464">
        <f t="shared" si="961"/>
        <v>0</v>
      </c>
      <c r="AS464">
        <f t="shared" si="962"/>
        <v>0</v>
      </c>
      <c r="AT464">
        <f t="shared" si="932"/>
        <v>0</v>
      </c>
      <c r="AU464">
        <f t="shared" si="963"/>
        <v>0</v>
      </c>
      <c r="AV464">
        <f t="shared" si="964"/>
        <v>0</v>
      </c>
      <c r="AW464">
        <f t="shared" si="933"/>
        <v>0</v>
      </c>
      <c r="AX464">
        <f t="shared" si="965"/>
        <v>0</v>
      </c>
      <c r="AY464">
        <f t="shared" si="966"/>
        <v>0</v>
      </c>
      <c r="AZ464">
        <f t="shared" si="967"/>
        <v>0</v>
      </c>
      <c r="BA464">
        <f t="shared" si="968"/>
        <v>0</v>
      </c>
      <c r="BB464">
        <f t="shared" si="969"/>
        <v>0</v>
      </c>
      <c r="BC464">
        <f t="shared" si="970"/>
        <v>0</v>
      </c>
      <c r="BD464">
        <f t="shared" si="971"/>
        <v>0</v>
      </c>
      <c r="BE464">
        <f t="shared" si="972"/>
        <v>0</v>
      </c>
      <c r="BF464">
        <f t="shared" si="973"/>
        <v>0</v>
      </c>
      <c r="BG464">
        <f t="shared" si="974"/>
        <v>0</v>
      </c>
      <c r="BH464">
        <f t="shared" si="975"/>
        <v>0</v>
      </c>
      <c r="BI464">
        <f t="shared" si="976"/>
        <v>0</v>
      </c>
      <c r="BJ464">
        <f t="shared" si="977"/>
        <v>0</v>
      </c>
      <c r="BK464">
        <f t="shared" si="978"/>
        <v>0</v>
      </c>
      <c r="BL464">
        <f t="shared" si="979"/>
        <v>0</v>
      </c>
      <c r="BM464">
        <f t="shared" si="980"/>
        <v>0</v>
      </c>
      <c r="BN464">
        <f t="shared" si="981"/>
        <v>0</v>
      </c>
      <c r="BO464">
        <f t="shared" si="982"/>
        <v>0</v>
      </c>
      <c r="BP464">
        <f t="shared" si="983"/>
        <v>0</v>
      </c>
      <c r="BQ464">
        <f t="shared" si="984"/>
        <v>0</v>
      </c>
      <c r="BR464">
        <f t="shared" si="985"/>
        <v>0</v>
      </c>
      <c r="BS464">
        <f t="shared" si="986"/>
        <v>0</v>
      </c>
      <c r="BT464">
        <f t="shared" si="987"/>
        <v>0</v>
      </c>
      <c r="BU464">
        <f t="shared" si="988"/>
        <v>0</v>
      </c>
      <c r="BV464">
        <f t="shared" si="989"/>
        <v>0</v>
      </c>
      <c r="BW464">
        <f t="shared" si="990"/>
        <v>0</v>
      </c>
      <c r="BX464">
        <f t="shared" si="991"/>
        <v>0</v>
      </c>
      <c r="BY464">
        <f t="shared" si="992"/>
        <v>0</v>
      </c>
      <c r="BZ464">
        <f t="shared" si="993"/>
        <v>0</v>
      </c>
      <c r="CA464">
        <f t="shared" si="994"/>
        <v>0</v>
      </c>
      <c r="CB464">
        <f t="shared" si="995"/>
        <v>0</v>
      </c>
      <c r="CC464">
        <f t="shared" si="996"/>
        <v>0</v>
      </c>
      <c r="CD464">
        <f t="shared" si="997"/>
        <v>0</v>
      </c>
      <c r="CE464">
        <f t="shared" si="998"/>
        <v>0</v>
      </c>
      <c r="CF464">
        <f t="shared" si="999"/>
        <v>0</v>
      </c>
      <c r="CG464">
        <f t="shared" si="1000"/>
        <v>0</v>
      </c>
      <c r="CH464">
        <f t="shared" si="1001"/>
        <v>0</v>
      </c>
      <c r="CI464">
        <f t="shared" si="1002"/>
        <v>0</v>
      </c>
      <c r="CJ464">
        <f t="shared" si="1003"/>
        <v>0</v>
      </c>
      <c r="CK464">
        <f t="shared" si="1004"/>
        <v>0</v>
      </c>
      <c r="CL464" t="str">
        <f t="shared" si="1005"/>
        <v/>
      </c>
      <c r="CM464" t="str">
        <f t="shared" si="1006"/>
        <v/>
      </c>
      <c r="CN464" t="str">
        <f t="shared" si="1007"/>
        <v/>
      </c>
      <c r="CO464" t="str">
        <f t="shared" si="1008"/>
        <v/>
      </c>
      <c r="CP464" t="str">
        <f t="shared" si="1009"/>
        <v/>
      </c>
      <c r="CQ464" t="str">
        <f t="shared" si="1010"/>
        <v/>
      </c>
      <c r="CR464" t="str">
        <f t="shared" si="1011"/>
        <v/>
      </c>
      <c r="CS464" t="str">
        <f t="shared" si="1012"/>
        <v/>
      </c>
      <c r="CT464" t="str">
        <f t="shared" si="1013"/>
        <v/>
      </c>
      <c r="CU464" t="str">
        <f t="shared" si="1014"/>
        <v/>
      </c>
      <c r="CV464" t="str">
        <f t="shared" si="1015"/>
        <v/>
      </c>
      <c r="CW464" t="str">
        <f t="shared" si="1016"/>
        <v/>
      </c>
      <c r="CX464" t="str">
        <f t="shared" si="1017"/>
        <v/>
      </c>
      <c r="CY464" t="str">
        <f t="shared" si="1018"/>
        <v/>
      </c>
      <c r="CZ464" t="str">
        <f t="shared" si="1019"/>
        <v/>
      </c>
      <c r="DA464" t="str">
        <f t="shared" si="1020"/>
        <v/>
      </c>
      <c r="DB464" t="str">
        <f t="shared" si="1021"/>
        <v/>
      </c>
      <c r="DC464" t="str">
        <f t="shared" si="1022"/>
        <v/>
      </c>
      <c r="DD464" t="str">
        <f t="shared" si="1023"/>
        <v/>
      </c>
      <c r="DE464" t="str">
        <f t="shared" si="1024"/>
        <v/>
      </c>
      <c r="DF464" t="str">
        <f t="shared" si="1025"/>
        <v/>
      </c>
      <c r="DG464" t="str">
        <f t="shared" si="1026"/>
        <v/>
      </c>
      <c r="DH464" t="str">
        <f t="shared" si="1027"/>
        <v/>
      </c>
      <c r="DI464" t="str">
        <f t="shared" si="1028"/>
        <v/>
      </c>
      <c r="DJ464" t="str">
        <f t="shared" si="1029"/>
        <v/>
      </c>
      <c r="DK464" t="str">
        <f t="shared" si="1030"/>
        <v/>
      </c>
      <c r="DL464" t="str">
        <f t="shared" si="1031"/>
        <v/>
      </c>
      <c r="DM464" t="str">
        <f t="shared" si="1032"/>
        <v/>
      </c>
      <c r="DN464" t="str">
        <f t="shared" si="1033"/>
        <v/>
      </c>
      <c r="DO464" t="str">
        <f t="shared" si="1034"/>
        <v/>
      </c>
      <c r="DP464" t="str">
        <f t="shared" si="1035"/>
        <v/>
      </c>
      <c r="DQ464" t="str">
        <f t="shared" si="1036"/>
        <v/>
      </c>
      <c r="DR464" t="str">
        <f t="shared" si="1037"/>
        <v/>
      </c>
      <c r="DS464" t="str">
        <f t="shared" si="1038"/>
        <v/>
      </c>
      <c r="DT464" t="str">
        <f t="shared" si="1039"/>
        <v/>
      </c>
      <c r="DU464">
        <f t="shared" si="1040"/>
        <v>0</v>
      </c>
      <c r="DV464">
        <f t="shared" si="1041"/>
        <v>0</v>
      </c>
      <c r="DW464">
        <f t="shared" si="1042"/>
        <v>0</v>
      </c>
      <c r="DX464" t="str">
        <f t="shared" si="1043"/>
        <v/>
      </c>
      <c r="DY464" t="str">
        <f t="shared" si="1044"/>
        <v/>
      </c>
      <c r="DZ464" t="str">
        <f t="shared" si="1045"/>
        <v/>
      </c>
      <c r="EA464" s="5">
        <f t="shared" si="1046"/>
        <v>0</v>
      </c>
      <c r="EB464" s="3">
        <f t="shared" si="1047"/>
        <v>0</v>
      </c>
    </row>
    <row r="465" spans="2:132" x14ac:dyDescent="0.2">
      <c r="B465" s="25">
        <v>460</v>
      </c>
      <c r="C465" s="26">
        <f>Zisk!D479</f>
        <v>0</v>
      </c>
      <c r="D465">
        <f>Zisk!E479</f>
        <v>0</v>
      </c>
      <c r="E465" s="66" t="str">
        <f t="shared" si="934"/>
        <v/>
      </c>
      <c r="F465" t="str">
        <f t="shared" si="935"/>
        <v/>
      </c>
      <c r="G465" s="66" t="str">
        <f t="shared" si="936"/>
        <v/>
      </c>
      <c r="H465" s="25"/>
      <c r="I465" s="25"/>
      <c r="J465">
        <f>VstupniParametry_SKRYT!$D$5</f>
        <v>0.02</v>
      </c>
      <c r="K465">
        <f>VstupniParametry_SKRYT!$D$6</f>
        <v>0.06</v>
      </c>
      <c r="L465">
        <f>VstupniParametry_SKRYT!$D$7</f>
        <v>0.06</v>
      </c>
      <c r="M465">
        <f>VstupniParametry_SKRYT!$D$8</f>
        <v>0.06</v>
      </c>
      <c r="N465">
        <f>VstupniParametry_SKRYT!$D$9</f>
        <v>1.7999999999999999E-2</v>
      </c>
      <c r="O465" s="27">
        <f>VstupniParametry_SKRYT!$D$10</f>
        <v>0.01</v>
      </c>
      <c r="P465" s="27">
        <f>VstupniParametry_SKRYT!$D$11</f>
        <v>0.01</v>
      </c>
      <c r="Q465" s="27">
        <f>VstupniParametry_SKRYT!$D$12</f>
        <v>0.01</v>
      </c>
      <c r="R465" s="27">
        <f>VstupniParametry_SKRYT!$D$13</f>
        <v>0.01</v>
      </c>
      <c r="S465" s="27">
        <f>VstupniParametry_SKRYT!$D$14</f>
        <v>0.01</v>
      </c>
      <c r="T465">
        <f t="shared" si="937"/>
        <v>0</v>
      </c>
      <c r="U465">
        <f t="shared" si="938"/>
        <v>0</v>
      </c>
      <c r="V465">
        <f t="shared" si="939"/>
        <v>0</v>
      </c>
      <c r="W465">
        <f t="shared" si="940"/>
        <v>0</v>
      </c>
      <c r="X465">
        <f t="shared" si="941"/>
        <v>0</v>
      </c>
      <c r="Y465">
        <f t="shared" si="942"/>
        <v>0</v>
      </c>
      <c r="Z465">
        <f t="shared" si="943"/>
        <v>0</v>
      </c>
      <c r="AA465">
        <f t="shared" si="944"/>
        <v>0</v>
      </c>
      <c r="AB465">
        <f t="shared" si="945"/>
        <v>0</v>
      </c>
      <c r="AC465">
        <f t="shared" si="946"/>
        <v>0</v>
      </c>
      <c r="AD465">
        <f t="shared" si="947"/>
        <v>0</v>
      </c>
      <c r="AE465">
        <f t="shared" si="948"/>
        <v>0</v>
      </c>
      <c r="AF465">
        <f t="shared" si="949"/>
        <v>0</v>
      </c>
      <c r="AG465">
        <f t="shared" si="950"/>
        <v>0</v>
      </c>
      <c r="AH465">
        <f t="shared" si="951"/>
        <v>0</v>
      </c>
      <c r="AI465">
        <f t="shared" si="952"/>
        <v>0</v>
      </c>
      <c r="AJ465">
        <f t="shared" si="953"/>
        <v>0</v>
      </c>
      <c r="AK465">
        <f t="shared" si="954"/>
        <v>0</v>
      </c>
      <c r="AL465">
        <f t="shared" si="955"/>
        <v>0</v>
      </c>
      <c r="AM465">
        <f t="shared" si="956"/>
        <v>0</v>
      </c>
      <c r="AN465">
        <f t="shared" si="957"/>
        <v>0</v>
      </c>
      <c r="AO465">
        <f t="shared" si="958"/>
        <v>0</v>
      </c>
      <c r="AP465">
        <f t="shared" si="959"/>
        <v>0</v>
      </c>
      <c r="AQ465">
        <f t="shared" si="960"/>
        <v>0</v>
      </c>
      <c r="AR465">
        <f t="shared" si="961"/>
        <v>0</v>
      </c>
      <c r="AS465">
        <f t="shared" si="962"/>
        <v>0</v>
      </c>
      <c r="AT465">
        <f t="shared" si="932"/>
        <v>0</v>
      </c>
      <c r="AU465">
        <f t="shared" si="963"/>
        <v>0</v>
      </c>
      <c r="AV465">
        <f t="shared" si="964"/>
        <v>0</v>
      </c>
      <c r="AW465">
        <f t="shared" si="933"/>
        <v>0</v>
      </c>
      <c r="AX465">
        <f t="shared" si="965"/>
        <v>0</v>
      </c>
      <c r="AY465">
        <f t="shared" si="966"/>
        <v>0</v>
      </c>
      <c r="AZ465">
        <f t="shared" si="967"/>
        <v>0</v>
      </c>
      <c r="BA465">
        <f t="shared" si="968"/>
        <v>0</v>
      </c>
      <c r="BB465">
        <f t="shared" si="969"/>
        <v>0</v>
      </c>
      <c r="BC465">
        <f t="shared" si="970"/>
        <v>0</v>
      </c>
      <c r="BD465">
        <f t="shared" si="971"/>
        <v>0</v>
      </c>
      <c r="BE465">
        <f t="shared" si="972"/>
        <v>0</v>
      </c>
      <c r="BF465">
        <f t="shared" si="973"/>
        <v>0</v>
      </c>
      <c r="BG465">
        <f t="shared" si="974"/>
        <v>0</v>
      </c>
      <c r="BH465">
        <f t="shared" si="975"/>
        <v>0</v>
      </c>
      <c r="BI465">
        <f t="shared" si="976"/>
        <v>0</v>
      </c>
      <c r="BJ465">
        <f t="shared" si="977"/>
        <v>0</v>
      </c>
      <c r="BK465">
        <f t="shared" si="978"/>
        <v>0</v>
      </c>
      <c r="BL465">
        <f t="shared" si="979"/>
        <v>0</v>
      </c>
      <c r="BM465">
        <f t="shared" si="980"/>
        <v>0</v>
      </c>
      <c r="BN465">
        <f t="shared" si="981"/>
        <v>0</v>
      </c>
      <c r="BO465">
        <f t="shared" si="982"/>
        <v>0</v>
      </c>
      <c r="BP465">
        <f t="shared" si="983"/>
        <v>0</v>
      </c>
      <c r="BQ465">
        <f t="shared" si="984"/>
        <v>0</v>
      </c>
      <c r="BR465">
        <f t="shared" si="985"/>
        <v>0</v>
      </c>
      <c r="BS465">
        <f t="shared" si="986"/>
        <v>0</v>
      </c>
      <c r="BT465">
        <f t="shared" si="987"/>
        <v>0</v>
      </c>
      <c r="BU465">
        <f t="shared" si="988"/>
        <v>0</v>
      </c>
      <c r="BV465">
        <f t="shared" si="989"/>
        <v>0</v>
      </c>
      <c r="BW465">
        <f t="shared" si="990"/>
        <v>0</v>
      </c>
      <c r="BX465">
        <f t="shared" si="991"/>
        <v>0</v>
      </c>
      <c r="BY465">
        <f t="shared" si="992"/>
        <v>0</v>
      </c>
      <c r="BZ465">
        <f t="shared" si="993"/>
        <v>0</v>
      </c>
      <c r="CA465">
        <f t="shared" si="994"/>
        <v>0</v>
      </c>
      <c r="CB465">
        <f t="shared" si="995"/>
        <v>0</v>
      </c>
      <c r="CC465">
        <f t="shared" si="996"/>
        <v>0</v>
      </c>
      <c r="CD465">
        <f t="shared" si="997"/>
        <v>0</v>
      </c>
      <c r="CE465">
        <f t="shared" si="998"/>
        <v>0</v>
      </c>
      <c r="CF465">
        <f t="shared" si="999"/>
        <v>0</v>
      </c>
      <c r="CG465">
        <f t="shared" si="1000"/>
        <v>0</v>
      </c>
      <c r="CH465">
        <f t="shared" si="1001"/>
        <v>0</v>
      </c>
      <c r="CI465">
        <f t="shared" si="1002"/>
        <v>0</v>
      </c>
      <c r="CJ465">
        <f t="shared" si="1003"/>
        <v>0</v>
      </c>
      <c r="CK465">
        <f t="shared" si="1004"/>
        <v>0</v>
      </c>
      <c r="CL465" t="str">
        <f t="shared" si="1005"/>
        <v/>
      </c>
      <c r="CM465" t="str">
        <f t="shared" si="1006"/>
        <v/>
      </c>
      <c r="CN465" t="str">
        <f t="shared" si="1007"/>
        <v/>
      </c>
      <c r="CO465" t="str">
        <f t="shared" si="1008"/>
        <v/>
      </c>
      <c r="CP465" t="str">
        <f t="shared" si="1009"/>
        <v/>
      </c>
      <c r="CQ465" t="str">
        <f t="shared" si="1010"/>
        <v/>
      </c>
      <c r="CR465" t="str">
        <f t="shared" si="1011"/>
        <v/>
      </c>
      <c r="CS465" t="str">
        <f t="shared" si="1012"/>
        <v/>
      </c>
      <c r="CT465" t="str">
        <f t="shared" si="1013"/>
        <v/>
      </c>
      <c r="CU465" t="str">
        <f t="shared" si="1014"/>
        <v/>
      </c>
      <c r="CV465" t="str">
        <f t="shared" si="1015"/>
        <v/>
      </c>
      <c r="CW465" t="str">
        <f t="shared" si="1016"/>
        <v/>
      </c>
      <c r="CX465" t="str">
        <f t="shared" si="1017"/>
        <v/>
      </c>
      <c r="CY465" t="str">
        <f t="shared" si="1018"/>
        <v/>
      </c>
      <c r="CZ465" t="str">
        <f t="shared" si="1019"/>
        <v/>
      </c>
      <c r="DA465" t="str">
        <f t="shared" si="1020"/>
        <v/>
      </c>
      <c r="DB465" t="str">
        <f t="shared" si="1021"/>
        <v/>
      </c>
      <c r="DC465" t="str">
        <f t="shared" si="1022"/>
        <v/>
      </c>
      <c r="DD465" t="str">
        <f t="shared" si="1023"/>
        <v/>
      </c>
      <c r="DE465" t="str">
        <f t="shared" si="1024"/>
        <v/>
      </c>
      <c r="DF465" t="str">
        <f t="shared" si="1025"/>
        <v/>
      </c>
      <c r="DG465" t="str">
        <f t="shared" si="1026"/>
        <v/>
      </c>
      <c r="DH465" t="str">
        <f t="shared" si="1027"/>
        <v/>
      </c>
      <c r="DI465" t="str">
        <f t="shared" si="1028"/>
        <v/>
      </c>
      <c r="DJ465" t="str">
        <f t="shared" si="1029"/>
        <v/>
      </c>
      <c r="DK465" t="str">
        <f t="shared" si="1030"/>
        <v/>
      </c>
      <c r="DL465" t="str">
        <f t="shared" si="1031"/>
        <v/>
      </c>
      <c r="DM465" t="str">
        <f t="shared" si="1032"/>
        <v/>
      </c>
      <c r="DN465" t="str">
        <f t="shared" si="1033"/>
        <v/>
      </c>
      <c r="DO465" t="str">
        <f t="shared" si="1034"/>
        <v/>
      </c>
      <c r="DP465" t="str">
        <f t="shared" si="1035"/>
        <v/>
      </c>
      <c r="DQ465" t="str">
        <f t="shared" si="1036"/>
        <v/>
      </c>
      <c r="DR465" t="str">
        <f t="shared" si="1037"/>
        <v/>
      </c>
      <c r="DS465" t="str">
        <f t="shared" si="1038"/>
        <v/>
      </c>
      <c r="DT465" t="str">
        <f t="shared" si="1039"/>
        <v/>
      </c>
      <c r="DU465">
        <f t="shared" si="1040"/>
        <v>0</v>
      </c>
      <c r="DV465">
        <f t="shared" si="1041"/>
        <v>0</v>
      </c>
      <c r="DW465">
        <f t="shared" si="1042"/>
        <v>0</v>
      </c>
      <c r="DX465" t="str">
        <f t="shared" si="1043"/>
        <v/>
      </c>
      <c r="DY465" t="str">
        <f t="shared" si="1044"/>
        <v/>
      </c>
      <c r="DZ465" t="str">
        <f t="shared" si="1045"/>
        <v/>
      </c>
      <c r="EA465" s="5">
        <f t="shared" si="1046"/>
        <v>0</v>
      </c>
      <c r="EB465" s="3">
        <f t="shared" si="1047"/>
        <v>0</v>
      </c>
    </row>
    <row r="466" spans="2:132" x14ac:dyDescent="0.2">
      <c r="B466">
        <v>461</v>
      </c>
      <c r="C466" s="3">
        <f>Zisk!D480</f>
        <v>0</v>
      </c>
      <c r="D466">
        <f>Zisk!E480</f>
        <v>0</v>
      </c>
      <c r="E466" s="66" t="str">
        <f t="shared" si="934"/>
        <v/>
      </c>
      <c r="F466" t="str">
        <f t="shared" si="935"/>
        <v/>
      </c>
      <c r="G466" s="66" t="str">
        <f t="shared" si="936"/>
        <v/>
      </c>
      <c r="J466">
        <f>VstupniParametry_SKRYT!$D$5</f>
        <v>0.02</v>
      </c>
      <c r="K466">
        <f>VstupniParametry_SKRYT!$D$6</f>
        <v>0.06</v>
      </c>
      <c r="L466">
        <f>VstupniParametry_SKRYT!$D$7</f>
        <v>0.06</v>
      </c>
      <c r="M466">
        <f>VstupniParametry_SKRYT!$D$8</f>
        <v>0.06</v>
      </c>
      <c r="N466">
        <f>VstupniParametry_SKRYT!$D$9</f>
        <v>1.7999999999999999E-2</v>
      </c>
      <c r="O466" s="27">
        <f>VstupniParametry_SKRYT!$D$10</f>
        <v>0.01</v>
      </c>
      <c r="P466" s="27">
        <f>VstupniParametry_SKRYT!$D$11</f>
        <v>0.01</v>
      </c>
      <c r="Q466" s="27">
        <f>VstupniParametry_SKRYT!$D$12</f>
        <v>0.01</v>
      </c>
      <c r="R466" s="27">
        <f>VstupniParametry_SKRYT!$D$13</f>
        <v>0.01</v>
      </c>
      <c r="S466" s="27">
        <f>VstupniParametry_SKRYT!$D$14</f>
        <v>0.01</v>
      </c>
      <c r="T466">
        <f t="shared" si="937"/>
        <v>0</v>
      </c>
      <c r="U466">
        <f t="shared" si="938"/>
        <v>0</v>
      </c>
      <c r="V466">
        <f t="shared" si="939"/>
        <v>0</v>
      </c>
      <c r="W466">
        <f t="shared" si="940"/>
        <v>0</v>
      </c>
      <c r="X466">
        <f t="shared" si="941"/>
        <v>0</v>
      </c>
      <c r="Y466">
        <f t="shared" si="942"/>
        <v>0</v>
      </c>
      <c r="Z466">
        <f t="shared" si="943"/>
        <v>0</v>
      </c>
      <c r="AA466">
        <f t="shared" si="944"/>
        <v>0</v>
      </c>
      <c r="AB466">
        <f t="shared" si="945"/>
        <v>0</v>
      </c>
      <c r="AC466">
        <f t="shared" si="946"/>
        <v>0</v>
      </c>
      <c r="AD466">
        <f t="shared" si="947"/>
        <v>0</v>
      </c>
      <c r="AE466">
        <f t="shared" si="948"/>
        <v>0</v>
      </c>
      <c r="AF466">
        <f t="shared" si="949"/>
        <v>0</v>
      </c>
      <c r="AG466">
        <f t="shared" si="950"/>
        <v>0</v>
      </c>
      <c r="AH466">
        <f t="shared" si="951"/>
        <v>0</v>
      </c>
      <c r="AI466">
        <f t="shared" si="952"/>
        <v>0</v>
      </c>
      <c r="AJ466">
        <f t="shared" si="953"/>
        <v>0</v>
      </c>
      <c r="AK466">
        <f t="shared" si="954"/>
        <v>0</v>
      </c>
      <c r="AL466">
        <f t="shared" si="955"/>
        <v>0</v>
      </c>
      <c r="AM466">
        <f t="shared" si="956"/>
        <v>0</v>
      </c>
      <c r="AN466">
        <f t="shared" si="957"/>
        <v>0</v>
      </c>
      <c r="AO466">
        <f t="shared" si="958"/>
        <v>0</v>
      </c>
      <c r="AP466">
        <f t="shared" si="959"/>
        <v>0</v>
      </c>
      <c r="AQ466">
        <f t="shared" si="960"/>
        <v>0</v>
      </c>
      <c r="AR466">
        <f t="shared" si="961"/>
        <v>0</v>
      </c>
      <c r="AS466">
        <f t="shared" si="962"/>
        <v>0</v>
      </c>
      <c r="AT466">
        <f t="shared" si="932"/>
        <v>0</v>
      </c>
      <c r="AU466">
        <f t="shared" si="963"/>
        <v>0</v>
      </c>
      <c r="AV466">
        <f t="shared" si="964"/>
        <v>0</v>
      </c>
      <c r="AW466">
        <f t="shared" si="933"/>
        <v>0</v>
      </c>
      <c r="AX466">
        <f t="shared" si="965"/>
        <v>0</v>
      </c>
      <c r="AY466">
        <f t="shared" si="966"/>
        <v>0</v>
      </c>
      <c r="AZ466">
        <f t="shared" si="967"/>
        <v>0</v>
      </c>
      <c r="BA466">
        <f t="shared" si="968"/>
        <v>0</v>
      </c>
      <c r="BB466">
        <f t="shared" si="969"/>
        <v>0</v>
      </c>
      <c r="BC466">
        <f t="shared" si="970"/>
        <v>0</v>
      </c>
      <c r="BD466">
        <f t="shared" si="971"/>
        <v>0</v>
      </c>
      <c r="BE466">
        <f t="shared" si="972"/>
        <v>0</v>
      </c>
      <c r="BF466">
        <f t="shared" si="973"/>
        <v>0</v>
      </c>
      <c r="BG466">
        <f t="shared" si="974"/>
        <v>0</v>
      </c>
      <c r="BH466">
        <f t="shared" si="975"/>
        <v>0</v>
      </c>
      <c r="BI466">
        <f t="shared" si="976"/>
        <v>0</v>
      </c>
      <c r="BJ466">
        <f t="shared" si="977"/>
        <v>0</v>
      </c>
      <c r="BK466">
        <f t="shared" si="978"/>
        <v>0</v>
      </c>
      <c r="BL466">
        <f t="shared" si="979"/>
        <v>0</v>
      </c>
      <c r="BM466">
        <f t="shared" si="980"/>
        <v>0</v>
      </c>
      <c r="BN466">
        <f t="shared" si="981"/>
        <v>0</v>
      </c>
      <c r="BO466">
        <f t="shared" si="982"/>
        <v>0</v>
      </c>
      <c r="BP466">
        <f t="shared" si="983"/>
        <v>0</v>
      </c>
      <c r="BQ466">
        <f t="shared" si="984"/>
        <v>0</v>
      </c>
      <c r="BR466">
        <f t="shared" si="985"/>
        <v>0</v>
      </c>
      <c r="BS466">
        <f t="shared" si="986"/>
        <v>0</v>
      </c>
      <c r="BT466">
        <f t="shared" si="987"/>
        <v>0</v>
      </c>
      <c r="BU466">
        <f t="shared" si="988"/>
        <v>0</v>
      </c>
      <c r="BV466">
        <f t="shared" si="989"/>
        <v>0</v>
      </c>
      <c r="BW466">
        <f t="shared" si="990"/>
        <v>0</v>
      </c>
      <c r="BX466">
        <f t="shared" si="991"/>
        <v>0</v>
      </c>
      <c r="BY466">
        <f t="shared" si="992"/>
        <v>0</v>
      </c>
      <c r="BZ466">
        <f t="shared" si="993"/>
        <v>0</v>
      </c>
      <c r="CA466">
        <f t="shared" si="994"/>
        <v>0</v>
      </c>
      <c r="CB466">
        <f t="shared" si="995"/>
        <v>0</v>
      </c>
      <c r="CC466">
        <f t="shared" si="996"/>
        <v>0</v>
      </c>
      <c r="CD466">
        <f t="shared" si="997"/>
        <v>0</v>
      </c>
      <c r="CE466">
        <f t="shared" si="998"/>
        <v>0</v>
      </c>
      <c r="CF466">
        <f t="shared" si="999"/>
        <v>0</v>
      </c>
      <c r="CG466">
        <f t="shared" si="1000"/>
        <v>0</v>
      </c>
      <c r="CH466">
        <f t="shared" si="1001"/>
        <v>0</v>
      </c>
      <c r="CI466">
        <f t="shared" si="1002"/>
        <v>0</v>
      </c>
      <c r="CJ466">
        <f t="shared" si="1003"/>
        <v>0</v>
      </c>
      <c r="CK466">
        <f t="shared" si="1004"/>
        <v>0</v>
      </c>
      <c r="CL466" t="str">
        <f t="shared" si="1005"/>
        <v/>
      </c>
      <c r="CM466" t="str">
        <f t="shared" si="1006"/>
        <v/>
      </c>
      <c r="CN466" t="str">
        <f t="shared" si="1007"/>
        <v/>
      </c>
      <c r="CO466" t="str">
        <f t="shared" si="1008"/>
        <v/>
      </c>
      <c r="CP466" t="str">
        <f t="shared" si="1009"/>
        <v/>
      </c>
      <c r="CQ466" t="str">
        <f t="shared" si="1010"/>
        <v/>
      </c>
      <c r="CR466" t="str">
        <f t="shared" si="1011"/>
        <v/>
      </c>
      <c r="CS466" t="str">
        <f t="shared" si="1012"/>
        <v/>
      </c>
      <c r="CT466" t="str">
        <f t="shared" si="1013"/>
        <v/>
      </c>
      <c r="CU466" t="str">
        <f t="shared" si="1014"/>
        <v/>
      </c>
      <c r="CV466" t="str">
        <f t="shared" si="1015"/>
        <v/>
      </c>
      <c r="CW466" t="str">
        <f t="shared" si="1016"/>
        <v/>
      </c>
      <c r="CX466" t="str">
        <f t="shared" si="1017"/>
        <v/>
      </c>
      <c r="CY466" t="str">
        <f t="shared" si="1018"/>
        <v/>
      </c>
      <c r="CZ466" t="str">
        <f t="shared" si="1019"/>
        <v/>
      </c>
      <c r="DA466" t="str">
        <f t="shared" si="1020"/>
        <v/>
      </c>
      <c r="DB466" t="str">
        <f t="shared" si="1021"/>
        <v/>
      </c>
      <c r="DC466" t="str">
        <f t="shared" si="1022"/>
        <v/>
      </c>
      <c r="DD466" t="str">
        <f t="shared" si="1023"/>
        <v/>
      </c>
      <c r="DE466" t="str">
        <f t="shared" si="1024"/>
        <v/>
      </c>
      <c r="DF466" t="str">
        <f t="shared" si="1025"/>
        <v/>
      </c>
      <c r="DG466" t="str">
        <f t="shared" si="1026"/>
        <v/>
      </c>
      <c r="DH466" t="str">
        <f t="shared" si="1027"/>
        <v/>
      </c>
      <c r="DI466" t="str">
        <f t="shared" si="1028"/>
        <v/>
      </c>
      <c r="DJ466" t="str">
        <f t="shared" si="1029"/>
        <v/>
      </c>
      <c r="DK466" t="str">
        <f t="shared" si="1030"/>
        <v/>
      </c>
      <c r="DL466" t="str">
        <f t="shared" si="1031"/>
        <v/>
      </c>
      <c r="DM466" t="str">
        <f t="shared" si="1032"/>
        <v/>
      </c>
      <c r="DN466" t="str">
        <f t="shared" si="1033"/>
        <v/>
      </c>
      <c r="DO466" t="str">
        <f t="shared" si="1034"/>
        <v/>
      </c>
      <c r="DP466" t="str">
        <f t="shared" si="1035"/>
        <v/>
      </c>
      <c r="DQ466" t="str">
        <f t="shared" si="1036"/>
        <v/>
      </c>
      <c r="DR466" t="str">
        <f t="shared" si="1037"/>
        <v/>
      </c>
      <c r="DS466" t="str">
        <f t="shared" si="1038"/>
        <v/>
      </c>
      <c r="DT466" t="str">
        <f t="shared" si="1039"/>
        <v/>
      </c>
      <c r="DU466">
        <f t="shared" si="1040"/>
        <v>0</v>
      </c>
      <c r="DV466">
        <f t="shared" si="1041"/>
        <v>0</v>
      </c>
      <c r="DW466">
        <f t="shared" si="1042"/>
        <v>0</v>
      </c>
      <c r="DX466" t="str">
        <f t="shared" si="1043"/>
        <v/>
      </c>
      <c r="DY466" t="str">
        <f t="shared" si="1044"/>
        <v/>
      </c>
      <c r="DZ466" t="str">
        <f t="shared" si="1045"/>
        <v/>
      </c>
      <c r="EA466" s="5">
        <f t="shared" si="1046"/>
        <v>0</v>
      </c>
      <c r="EB466" s="3">
        <f t="shared" si="1047"/>
        <v>0</v>
      </c>
    </row>
    <row r="467" spans="2:132" x14ac:dyDescent="0.2">
      <c r="B467" s="25">
        <v>462</v>
      </c>
      <c r="C467" s="26">
        <f>Zisk!D481</f>
        <v>0</v>
      </c>
      <c r="D467">
        <f>Zisk!E481</f>
        <v>0</v>
      </c>
      <c r="E467" s="66" t="str">
        <f t="shared" si="934"/>
        <v/>
      </c>
      <c r="F467" t="str">
        <f t="shared" si="935"/>
        <v/>
      </c>
      <c r="G467" s="66" t="str">
        <f t="shared" si="936"/>
        <v/>
      </c>
      <c r="H467" s="25"/>
      <c r="I467" s="25"/>
      <c r="J467">
        <f>VstupniParametry_SKRYT!$D$5</f>
        <v>0.02</v>
      </c>
      <c r="K467">
        <f>VstupniParametry_SKRYT!$D$6</f>
        <v>0.06</v>
      </c>
      <c r="L467">
        <f>VstupniParametry_SKRYT!$D$7</f>
        <v>0.06</v>
      </c>
      <c r="M467">
        <f>VstupniParametry_SKRYT!$D$8</f>
        <v>0.06</v>
      </c>
      <c r="N467">
        <f>VstupniParametry_SKRYT!$D$9</f>
        <v>1.7999999999999999E-2</v>
      </c>
      <c r="O467" s="27">
        <f>VstupniParametry_SKRYT!$D$10</f>
        <v>0.01</v>
      </c>
      <c r="P467" s="27">
        <f>VstupniParametry_SKRYT!$D$11</f>
        <v>0.01</v>
      </c>
      <c r="Q467" s="27">
        <f>VstupniParametry_SKRYT!$D$12</f>
        <v>0.01</v>
      </c>
      <c r="R467" s="27">
        <f>VstupniParametry_SKRYT!$D$13</f>
        <v>0.01</v>
      </c>
      <c r="S467" s="27">
        <f>VstupniParametry_SKRYT!$D$14</f>
        <v>0.01</v>
      </c>
      <c r="T467">
        <f t="shared" si="937"/>
        <v>0</v>
      </c>
      <c r="U467">
        <f t="shared" si="938"/>
        <v>0</v>
      </c>
      <c r="V467">
        <f t="shared" si="939"/>
        <v>0</v>
      </c>
      <c r="W467">
        <f t="shared" si="940"/>
        <v>0</v>
      </c>
      <c r="X467">
        <f t="shared" si="941"/>
        <v>0</v>
      </c>
      <c r="Y467">
        <f t="shared" si="942"/>
        <v>0</v>
      </c>
      <c r="Z467">
        <f t="shared" si="943"/>
        <v>0</v>
      </c>
      <c r="AA467">
        <f t="shared" si="944"/>
        <v>0</v>
      </c>
      <c r="AB467">
        <f t="shared" si="945"/>
        <v>0</v>
      </c>
      <c r="AC467">
        <f t="shared" si="946"/>
        <v>0</v>
      </c>
      <c r="AD467">
        <f t="shared" si="947"/>
        <v>0</v>
      </c>
      <c r="AE467">
        <f t="shared" si="948"/>
        <v>0</v>
      </c>
      <c r="AF467">
        <f t="shared" si="949"/>
        <v>0</v>
      </c>
      <c r="AG467">
        <f t="shared" si="950"/>
        <v>0</v>
      </c>
      <c r="AH467">
        <f t="shared" si="951"/>
        <v>0</v>
      </c>
      <c r="AI467">
        <f t="shared" si="952"/>
        <v>0</v>
      </c>
      <c r="AJ467">
        <f t="shared" si="953"/>
        <v>0</v>
      </c>
      <c r="AK467">
        <f t="shared" si="954"/>
        <v>0</v>
      </c>
      <c r="AL467">
        <f t="shared" si="955"/>
        <v>0</v>
      </c>
      <c r="AM467">
        <f t="shared" si="956"/>
        <v>0</v>
      </c>
      <c r="AN467">
        <f t="shared" si="957"/>
        <v>0</v>
      </c>
      <c r="AO467">
        <f t="shared" si="958"/>
        <v>0</v>
      </c>
      <c r="AP467">
        <f t="shared" si="959"/>
        <v>0</v>
      </c>
      <c r="AQ467">
        <f t="shared" si="960"/>
        <v>0</v>
      </c>
      <c r="AR467">
        <f t="shared" si="961"/>
        <v>0</v>
      </c>
      <c r="AS467">
        <f t="shared" si="962"/>
        <v>0</v>
      </c>
      <c r="AT467">
        <f t="shared" si="932"/>
        <v>0</v>
      </c>
      <c r="AU467">
        <f t="shared" si="963"/>
        <v>0</v>
      </c>
      <c r="AV467">
        <f t="shared" si="964"/>
        <v>0</v>
      </c>
      <c r="AW467">
        <f t="shared" si="933"/>
        <v>0</v>
      </c>
      <c r="AX467">
        <f t="shared" si="965"/>
        <v>0</v>
      </c>
      <c r="AY467">
        <f t="shared" si="966"/>
        <v>0</v>
      </c>
      <c r="AZ467">
        <f t="shared" si="967"/>
        <v>0</v>
      </c>
      <c r="BA467">
        <f t="shared" si="968"/>
        <v>0</v>
      </c>
      <c r="BB467">
        <f t="shared" si="969"/>
        <v>0</v>
      </c>
      <c r="BC467">
        <f t="shared" si="970"/>
        <v>0</v>
      </c>
      <c r="BD467">
        <f t="shared" si="971"/>
        <v>0</v>
      </c>
      <c r="BE467">
        <f t="shared" si="972"/>
        <v>0</v>
      </c>
      <c r="BF467">
        <f t="shared" si="973"/>
        <v>0</v>
      </c>
      <c r="BG467">
        <f t="shared" si="974"/>
        <v>0</v>
      </c>
      <c r="BH467">
        <f t="shared" si="975"/>
        <v>0</v>
      </c>
      <c r="BI467">
        <f t="shared" si="976"/>
        <v>0</v>
      </c>
      <c r="BJ467">
        <f t="shared" si="977"/>
        <v>0</v>
      </c>
      <c r="BK467">
        <f t="shared" si="978"/>
        <v>0</v>
      </c>
      <c r="BL467">
        <f t="shared" si="979"/>
        <v>0</v>
      </c>
      <c r="BM467">
        <f t="shared" si="980"/>
        <v>0</v>
      </c>
      <c r="BN467">
        <f t="shared" si="981"/>
        <v>0</v>
      </c>
      <c r="BO467">
        <f t="shared" si="982"/>
        <v>0</v>
      </c>
      <c r="BP467">
        <f t="shared" si="983"/>
        <v>0</v>
      </c>
      <c r="BQ467">
        <f t="shared" si="984"/>
        <v>0</v>
      </c>
      <c r="BR467">
        <f t="shared" si="985"/>
        <v>0</v>
      </c>
      <c r="BS467">
        <f t="shared" si="986"/>
        <v>0</v>
      </c>
      <c r="BT467">
        <f t="shared" si="987"/>
        <v>0</v>
      </c>
      <c r="BU467">
        <f t="shared" si="988"/>
        <v>0</v>
      </c>
      <c r="BV467">
        <f t="shared" si="989"/>
        <v>0</v>
      </c>
      <c r="BW467">
        <f t="shared" si="990"/>
        <v>0</v>
      </c>
      <c r="BX467">
        <f t="shared" si="991"/>
        <v>0</v>
      </c>
      <c r="BY467">
        <f t="shared" si="992"/>
        <v>0</v>
      </c>
      <c r="BZ467">
        <f t="shared" si="993"/>
        <v>0</v>
      </c>
      <c r="CA467">
        <f t="shared" si="994"/>
        <v>0</v>
      </c>
      <c r="CB467">
        <f t="shared" si="995"/>
        <v>0</v>
      </c>
      <c r="CC467">
        <f t="shared" si="996"/>
        <v>0</v>
      </c>
      <c r="CD467">
        <f t="shared" si="997"/>
        <v>0</v>
      </c>
      <c r="CE467">
        <f t="shared" si="998"/>
        <v>0</v>
      </c>
      <c r="CF467">
        <f t="shared" si="999"/>
        <v>0</v>
      </c>
      <c r="CG467">
        <f t="shared" si="1000"/>
        <v>0</v>
      </c>
      <c r="CH467">
        <f t="shared" si="1001"/>
        <v>0</v>
      </c>
      <c r="CI467">
        <f t="shared" si="1002"/>
        <v>0</v>
      </c>
      <c r="CJ467">
        <f t="shared" si="1003"/>
        <v>0</v>
      </c>
      <c r="CK467">
        <f t="shared" si="1004"/>
        <v>0</v>
      </c>
      <c r="CL467" t="str">
        <f t="shared" si="1005"/>
        <v/>
      </c>
      <c r="CM467" t="str">
        <f t="shared" si="1006"/>
        <v/>
      </c>
      <c r="CN467" t="str">
        <f t="shared" si="1007"/>
        <v/>
      </c>
      <c r="CO467" t="str">
        <f t="shared" si="1008"/>
        <v/>
      </c>
      <c r="CP467" t="str">
        <f t="shared" si="1009"/>
        <v/>
      </c>
      <c r="CQ467" t="str">
        <f t="shared" si="1010"/>
        <v/>
      </c>
      <c r="CR467" t="str">
        <f t="shared" si="1011"/>
        <v/>
      </c>
      <c r="CS467" t="str">
        <f t="shared" si="1012"/>
        <v/>
      </c>
      <c r="CT467" t="str">
        <f t="shared" si="1013"/>
        <v/>
      </c>
      <c r="CU467" t="str">
        <f t="shared" si="1014"/>
        <v/>
      </c>
      <c r="CV467" t="str">
        <f t="shared" si="1015"/>
        <v/>
      </c>
      <c r="CW467" t="str">
        <f t="shared" si="1016"/>
        <v/>
      </c>
      <c r="CX467" t="str">
        <f t="shared" si="1017"/>
        <v/>
      </c>
      <c r="CY467" t="str">
        <f t="shared" si="1018"/>
        <v/>
      </c>
      <c r="CZ467" t="str">
        <f t="shared" si="1019"/>
        <v/>
      </c>
      <c r="DA467" t="str">
        <f t="shared" si="1020"/>
        <v/>
      </c>
      <c r="DB467" t="str">
        <f t="shared" si="1021"/>
        <v/>
      </c>
      <c r="DC467" t="str">
        <f t="shared" si="1022"/>
        <v/>
      </c>
      <c r="DD467" t="str">
        <f t="shared" si="1023"/>
        <v/>
      </c>
      <c r="DE467" t="str">
        <f t="shared" si="1024"/>
        <v/>
      </c>
      <c r="DF467" t="str">
        <f t="shared" si="1025"/>
        <v/>
      </c>
      <c r="DG467" t="str">
        <f t="shared" si="1026"/>
        <v/>
      </c>
      <c r="DH467" t="str">
        <f t="shared" si="1027"/>
        <v/>
      </c>
      <c r="DI467" t="str">
        <f t="shared" si="1028"/>
        <v/>
      </c>
      <c r="DJ467" t="str">
        <f t="shared" si="1029"/>
        <v/>
      </c>
      <c r="DK467" t="str">
        <f t="shared" si="1030"/>
        <v/>
      </c>
      <c r="DL467" t="str">
        <f t="shared" si="1031"/>
        <v/>
      </c>
      <c r="DM467" t="str">
        <f t="shared" si="1032"/>
        <v/>
      </c>
      <c r="DN467" t="str">
        <f t="shared" si="1033"/>
        <v/>
      </c>
      <c r="DO467" t="str">
        <f t="shared" si="1034"/>
        <v/>
      </c>
      <c r="DP467" t="str">
        <f t="shared" si="1035"/>
        <v/>
      </c>
      <c r="DQ467" t="str">
        <f t="shared" si="1036"/>
        <v/>
      </c>
      <c r="DR467" t="str">
        <f t="shared" si="1037"/>
        <v/>
      </c>
      <c r="DS467" t="str">
        <f t="shared" si="1038"/>
        <v/>
      </c>
      <c r="DT467" t="str">
        <f t="shared" si="1039"/>
        <v/>
      </c>
      <c r="DU467">
        <f t="shared" si="1040"/>
        <v>0</v>
      </c>
      <c r="DV467">
        <f t="shared" si="1041"/>
        <v>0</v>
      </c>
      <c r="DW467">
        <f t="shared" si="1042"/>
        <v>0</v>
      </c>
      <c r="DX467" t="str">
        <f t="shared" si="1043"/>
        <v/>
      </c>
      <c r="DY467" t="str">
        <f t="shared" si="1044"/>
        <v/>
      </c>
      <c r="DZ467" t="str">
        <f t="shared" si="1045"/>
        <v/>
      </c>
      <c r="EA467" s="5">
        <f t="shared" si="1046"/>
        <v>0</v>
      </c>
      <c r="EB467" s="3">
        <f t="shared" si="1047"/>
        <v>0</v>
      </c>
    </row>
    <row r="468" spans="2:132" x14ac:dyDescent="0.2">
      <c r="B468">
        <v>463</v>
      </c>
      <c r="C468" s="3">
        <f>Zisk!D482</f>
        <v>0</v>
      </c>
      <c r="D468">
        <f>Zisk!E482</f>
        <v>0</v>
      </c>
      <c r="E468" s="66" t="str">
        <f t="shared" si="934"/>
        <v/>
      </c>
      <c r="F468" t="str">
        <f t="shared" si="935"/>
        <v/>
      </c>
      <c r="G468" s="66" t="str">
        <f t="shared" si="936"/>
        <v/>
      </c>
      <c r="J468">
        <f>VstupniParametry_SKRYT!$D$5</f>
        <v>0.02</v>
      </c>
      <c r="K468">
        <f>VstupniParametry_SKRYT!$D$6</f>
        <v>0.06</v>
      </c>
      <c r="L468">
        <f>VstupniParametry_SKRYT!$D$7</f>
        <v>0.06</v>
      </c>
      <c r="M468">
        <f>VstupniParametry_SKRYT!$D$8</f>
        <v>0.06</v>
      </c>
      <c r="N468">
        <f>VstupniParametry_SKRYT!$D$9</f>
        <v>1.7999999999999999E-2</v>
      </c>
      <c r="O468" s="27">
        <f>VstupniParametry_SKRYT!$D$10</f>
        <v>0.01</v>
      </c>
      <c r="P468" s="27">
        <f>VstupniParametry_SKRYT!$D$11</f>
        <v>0.01</v>
      </c>
      <c r="Q468" s="27">
        <f>VstupniParametry_SKRYT!$D$12</f>
        <v>0.01</v>
      </c>
      <c r="R468" s="27">
        <f>VstupniParametry_SKRYT!$D$13</f>
        <v>0.01</v>
      </c>
      <c r="S468" s="27">
        <f>VstupniParametry_SKRYT!$D$14</f>
        <v>0.01</v>
      </c>
      <c r="T468">
        <f t="shared" si="937"/>
        <v>0</v>
      </c>
      <c r="U468">
        <f t="shared" si="938"/>
        <v>0</v>
      </c>
      <c r="V468">
        <f t="shared" si="939"/>
        <v>0</v>
      </c>
      <c r="W468">
        <f t="shared" si="940"/>
        <v>0</v>
      </c>
      <c r="X468">
        <f t="shared" si="941"/>
        <v>0</v>
      </c>
      <c r="Y468">
        <f t="shared" si="942"/>
        <v>0</v>
      </c>
      <c r="Z468">
        <f t="shared" si="943"/>
        <v>0</v>
      </c>
      <c r="AA468">
        <f t="shared" si="944"/>
        <v>0</v>
      </c>
      <c r="AB468">
        <f t="shared" si="945"/>
        <v>0</v>
      </c>
      <c r="AC468">
        <f t="shared" si="946"/>
        <v>0</v>
      </c>
      <c r="AD468">
        <f t="shared" si="947"/>
        <v>0</v>
      </c>
      <c r="AE468">
        <f t="shared" si="948"/>
        <v>0</v>
      </c>
      <c r="AF468">
        <f t="shared" si="949"/>
        <v>0</v>
      </c>
      <c r="AG468">
        <f t="shared" si="950"/>
        <v>0</v>
      </c>
      <c r="AH468">
        <f t="shared" si="951"/>
        <v>0</v>
      </c>
      <c r="AI468">
        <f t="shared" si="952"/>
        <v>0</v>
      </c>
      <c r="AJ468">
        <f t="shared" si="953"/>
        <v>0</v>
      </c>
      <c r="AK468">
        <f t="shared" si="954"/>
        <v>0</v>
      </c>
      <c r="AL468">
        <f t="shared" si="955"/>
        <v>0</v>
      </c>
      <c r="AM468">
        <f t="shared" si="956"/>
        <v>0</v>
      </c>
      <c r="AN468">
        <f t="shared" si="957"/>
        <v>0</v>
      </c>
      <c r="AO468">
        <f t="shared" si="958"/>
        <v>0</v>
      </c>
      <c r="AP468">
        <f t="shared" si="959"/>
        <v>0</v>
      </c>
      <c r="AQ468">
        <f t="shared" si="960"/>
        <v>0</v>
      </c>
      <c r="AR468">
        <f t="shared" si="961"/>
        <v>0</v>
      </c>
      <c r="AS468">
        <f t="shared" si="962"/>
        <v>0</v>
      </c>
      <c r="AT468">
        <f t="shared" si="932"/>
        <v>0</v>
      </c>
      <c r="AU468">
        <f t="shared" si="963"/>
        <v>0</v>
      </c>
      <c r="AV468">
        <f t="shared" si="964"/>
        <v>0</v>
      </c>
      <c r="AW468">
        <f t="shared" si="933"/>
        <v>0</v>
      </c>
      <c r="AX468">
        <f t="shared" si="965"/>
        <v>0</v>
      </c>
      <c r="AY468">
        <f t="shared" si="966"/>
        <v>0</v>
      </c>
      <c r="AZ468">
        <f t="shared" si="967"/>
        <v>0</v>
      </c>
      <c r="BA468">
        <f t="shared" si="968"/>
        <v>0</v>
      </c>
      <c r="BB468">
        <f t="shared" si="969"/>
        <v>0</v>
      </c>
      <c r="BC468">
        <f t="shared" si="970"/>
        <v>0</v>
      </c>
      <c r="BD468">
        <f t="shared" si="971"/>
        <v>0</v>
      </c>
      <c r="BE468">
        <f t="shared" si="972"/>
        <v>0</v>
      </c>
      <c r="BF468">
        <f t="shared" si="973"/>
        <v>0</v>
      </c>
      <c r="BG468">
        <f t="shared" si="974"/>
        <v>0</v>
      </c>
      <c r="BH468">
        <f t="shared" si="975"/>
        <v>0</v>
      </c>
      <c r="BI468">
        <f t="shared" si="976"/>
        <v>0</v>
      </c>
      <c r="BJ468">
        <f t="shared" si="977"/>
        <v>0</v>
      </c>
      <c r="BK468">
        <f t="shared" si="978"/>
        <v>0</v>
      </c>
      <c r="BL468">
        <f t="shared" si="979"/>
        <v>0</v>
      </c>
      <c r="BM468">
        <f t="shared" si="980"/>
        <v>0</v>
      </c>
      <c r="BN468">
        <f t="shared" si="981"/>
        <v>0</v>
      </c>
      <c r="BO468">
        <f t="shared" si="982"/>
        <v>0</v>
      </c>
      <c r="BP468">
        <f t="shared" si="983"/>
        <v>0</v>
      </c>
      <c r="BQ468">
        <f t="shared" si="984"/>
        <v>0</v>
      </c>
      <c r="BR468">
        <f t="shared" si="985"/>
        <v>0</v>
      </c>
      <c r="BS468">
        <f t="shared" si="986"/>
        <v>0</v>
      </c>
      <c r="BT468">
        <f t="shared" si="987"/>
        <v>0</v>
      </c>
      <c r="BU468">
        <f t="shared" si="988"/>
        <v>0</v>
      </c>
      <c r="BV468">
        <f t="shared" si="989"/>
        <v>0</v>
      </c>
      <c r="BW468">
        <f t="shared" si="990"/>
        <v>0</v>
      </c>
      <c r="BX468">
        <f t="shared" si="991"/>
        <v>0</v>
      </c>
      <c r="BY468">
        <f t="shared" si="992"/>
        <v>0</v>
      </c>
      <c r="BZ468">
        <f t="shared" si="993"/>
        <v>0</v>
      </c>
      <c r="CA468">
        <f t="shared" si="994"/>
        <v>0</v>
      </c>
      <c r="CB468">
        <f t="shared" si="995"/>
        <v>0</v>
      </c>
      <c r="CC468">
        <f t="shared" si="996"/>
        <v>0</v>
      </c>
      <c r="CD468">
        <f t="shared" si="997"/>
        <v>0</v>
      </c>
      <c r="CE468">
        <f t="shared" si="998"/>
        <v>0</v>
      </c>
      <c r="CF468">
        <f t="shared" si="999"/>
        <v>0</v>
      </c>
      <c r="CG468">
        <f t="shared" si="1000"/>
        <v>0</v>
      </c>
      <c r="CH468">
        <f t="shared" si="1001"/>
        <v>0</v>
      </c>
      <c r="CI468">
        <f t="shared" si="1002"/>
        <v>0</v>
      </c>
      <c r="CJ468">
        <f t="shared" si="1003"/>
        <v>0</v>
      </c>
      <c r="CK468">
        <f t="shared" si="1004"/>
        <v>0</v>
      </c>
      <c r="CL468" t="str">
        <f t="shared" si="1005"/>
        <v/>
      </c>
      <c r="CM468" t="str">
        <f t="shared" si="1006"/>
        <v/>
      </c>
      <c r="CN468" t="str">
        <f t="shared" si="1007"/>
        <v/>
      </c>
      <c r="CO468" t="str">
        <f t="shared" si="1008"/>
        <v/>
      </c>
      <c r="CP468" t="str">
        <f t="shared" si="1009"/>
        <v/>
      </c>
      <c r="CQ468" t="str">
        <f t="shared" si="1010"/>
        <v/>
      </c>
      <c r="CR468" t="str">
        <f t="shared" si="1011"/>
        <v/>
      </c>
      <c r="CS468" t="str">
        <f t="shared" si="1012"/>
        <v/>
      </c>
      <c r="CT468" t="str">
        <f t="shared" si="1013"/>
        <v/>
      </c>
      <c r="CU468" t="str">
        <f t="shared" si="1014"/>
        <v/>
      </c>
      <c r="CV468" t="str">
        <f t="shared" si="1015"/>
        <v/>
      </c>
      <c r="CW468" t="str">
        <f t="shared" si="1016"/>
        <v/>
      </c>
      <c r="CX468" t="str">
        <f t="shared" si="1017"/>
        <v/>
      </c>
      <c r="CY468" t="str">
        <f t="shared" si="1018"/>
        <v/>
      </c>
      <c r="CZ468" t="str">
        <f t="shared" si="1019"/>
        <v/>
      </c>
      <c r="DA468" t="str">
        <f t="shared" si="1020"/>
        <v/>
      </c>
      <c r="DB468" t="str">
        <f t="shared" si="1021"/>
        <v/>
      </c>
      <c r="DC468" t="str">
        <f t="shared" si="1022"/>
        <v/>
      </c>
      <c r="DD468" t="str">
        <f t="shared" si="1023"/>
        <v/>
      </c>
      <c r="DE468" t="str">
        <f t="shared" si="1024"/>
        <v/>
      </c>
      <c r="DF468" t="str">
        <f t="shared" si="1025"/>
        <v/>
      </c>
      <c r="DG468" t="str">
        <f t="shared" si="1026"/>
        <v/>
      </c>
      <c r="DH468" t="str">
        <f t="shared" si="1027"/>
        <v/>
      </c>
      <c r="DI468" t="str">
        <f t="shared" si="1028"/>
        <v/>
      </c>
      <c r="DJ468" t="str">
        <f t="shared" si="1029"/>
        <v/>
      </c>
      <c r="DK468" t="str">
        <f t="shared" si="1030"/>
        <v/>
      </c>
      <c r="DL468" t="str">
        <f t="shared" si="1031"/>
        <v/>
      </c>
      <c r="DM468" t="str">
        <f t="shared" si="1032"/>
        <v/>
      </c>
      <c r="DN468" t="str">
        <f t="shared" si="1033"/>
        <v/>
      </c>
      <c r="DO468" t="str">
        <f t="shared" si="1034"/>
        <v/>
      </c>
      <c r="DP468" t="str">
        <f t="shared" si="1035"/>
        <v/>
      </c>
      <c r="DQ468" t="str">
        <f t="shared" si="1036"/>
        <v/>
      </c>
      <c r="DR468" t="str">
        <f t="shared" si="1037"/>
        <v/>
      </c>
      <c r="DS468" t="str">
        <f t="shared" si="1038"/>
        <v/>
      </c>
      <c r="DT468" t="str">
        <f t="shared" si="1039"/>
        <v/>
      </c>
      <c r="DU468">
        <f t="shared" si="1040"/>
        <v>0</v>
      </c>
      <c r="DV468">
        <f t="shared" si="1041"/>
        <v>0</v>
      </c>
      <c r="DW468">
        <f t="shared" si="1042"/>
        <v>0</v>
      </c>
      <c r="DX468" t="str">
        <f t="shared" si="1043"/>
        <v/>
      </c>
      <c r="DY468" t="str">
        <f t="shared" si="1044"/>
        <v/>
      </c>
      <c r="DZ468" t="str">
        <f t="shared" si="1045"/>
        <v/>
      </c>
      <c r="EA468" s="5">
        <f t="shared" si="1046"/>
        <v>0</v>
      </c>
      <c r="EB468" s="3">
        <f t="shared" si="1047"/>
        <v>0</v>
      </c>
    </row>
    <row r="469" spans="2:132" x14ac:dyDescent="0.2">
      <c r="B469" s="25">
        <v>464</v>
      </c>
      <c r="C469" s="26">
        <f>Zisk!D483</f>
        <v>0</v>
      </c>
      <c r="D469">
        <f>Zisk!E483</f>
        <v>0</v>
      </c>
      <c r="E469" s="66" t="str">
        <f t="shared" si="934"/>
        <v/>
      </c>
      <c r="F469" t="str">
        <f t="shared" si="935"/>
        <v/>
      </c>
      <c r="G469" s="66" t="str">
        <f t="shared" si="936"/>
        <v/>
      </c>
      <c r="H469" s="25"/>
      <c r="I469" s="25"/>
      <c r="J469">
        <f>VstupniParametry_SKRYT!$D$5</f>
        <v>0.02</v>
      </c>
      <c r="K469">
        <f>VstupniParametry_SKRYT!$D$6</f>
        <v>0.06</v>
      </c>
      <c r="L469">
        <f>VstupniParametry_SKRYT!$D$7</f>
        <v>0.06</v>
      </c>
      <c r="M469">
        <f>VstupniParametry_SKRYT!$D$8</f>
        <v>0.06</v>
      </c>
      <c r="N469">
        <f>VstupniParametry_SKRYT!$D$9</f>
        <v>1.7999999999999999E-2</v>
      </c>
      <c r="O469" s="27">
        <f>VstupniParametry_SKRYT!$D$10</f>
        <v>0.01</v>
      </c>
      <c r="P469" s="27">
        <f>VstupniParametry_SKRYT!$D$11</f>
        <v>0.01</v>
      </c>
      <c r="Q469" s="27">
        <f>VstupniParametry_SKRYT!$D$12</f>
        <v>0.01</v>
      </c>
      <c r="R469" s="27">
        <f>VstupniParametry_SKRYT!$D$13</f>
        <v>0.01</v>
      </c>
      <c r="S469" s="27">
        <f>VstupniParametry_SKRYT!$D$14</f>
        <v>0.01</v>
      </c>
      <c r="T469">
        <f t="shared" si="937"/>
        <v>0</v>
      </c>
      <c r="U469">
        <f t="shared" si="938"/>
        <v>0</v>
      </c>
      <c r="V469">
        <f t="shared" si="939"/>
        <v>0</v>
      </c>
      <c r="W469">
        <f t="shared" si="940"/>
        <v>0</v>
      </c>
      <c r="X469">
        <f t="shared" si="941"/>
        <v>0</v>
      </c>
      <c r="Y469">
        <f t="shared" si="942"/>
        <v>0</v>
      </c>
      <c r="Z469">
        <f t="shared" si="943"/>
        <v>0</v>
      </c>
      <c r="AA469">
        <f t="shared" si="944"/>
        <v>0</v>
      </c>
      <c r="AB469">
        <f t="shared" si="945"/>
        <v>0</v>
      </c>
      <c r="AC469">
        <f t="shared" si="946"/>
        <v>0</v>
      </c>
      <c r="AD469">
        <f t="shared" si="947"/>
        <v>0</v>
      </c>
      <c r="AE469">
        <f t="shared" si="948"/>
        <v>0</v>
      </c>
      <c r="AF469">
        <f t="shared" si="949"/>
        <v>0</v>
      </c>
      <c r="AG469">
        <f t="shared" si="950"/>
        <v>0</v>
      </c>
      <c r="AH469">
        <f t="shared" si="951"/>
        <v>0</v>
      </c>
      <c r="AI469">
        <f t="shared" si="952"/>
        <v>0</v>
      </c>
      <c r="AJ469">
        <f t="shared" si="953"/>
        <v>0</v>
      </c>
      <c r="AK469">
        <f t="shared" si="954"/>
        <v>0</v>
      </c>
      <c r="AL469">
        <f t="shared" si="955"/>
        <v>0</v>
      </c>
      <c r="AM469">
        <f t="shared" si="956"/>
        <v>0</v>
      </c>
      <c r="AN469">
        <f t="shared" si="957"/>
        <v>0</v>
      </c>
      <c r="AO469">
        <f t="shared" si="958"/>
        <v>0</v>
      </c>
      <c r="AP469">
        <f t="shared" si="959"/>
        <v>0</v>
      </c>
      <c r="AQ469">
        <f t="shared" si="960"/>
        <v>0</v>
      </c>
      <c r="AR469">
        <f t="shared" si="961"/>
        <v>0</v>
      </c>
      <c r="AS469">
        <f t="shared" si="962"/>
        <v>0</v>
      </c>
      <c r="AT469">
        <f t="shared" si="932"/>
        <v>0</v>
      </c>
      <c r="AU469">
        <f t="shared" si="963"/>
        <v>0</v>
      </c>
      <c r="AV469">
        <f t="shared" si="964"/>
        <v>0</v>
      </c>
      <c r="AW469">
        <f t="shared" si="933"/>
        <v>0</v>
      </c>
      <c r="AX469">
        <f t="shared" si="965"/>
        <v>0</v>
      </c>
      <c r="AY469">
        <f t="shared" si="966"/>
        <v>0</v>
      </c>
      <c r="AZ469">
        <f t="shared" si="967"/>
        <v>0</v>
      </c>
      <c r="BA469">
        <f t="shared" si="968"/>
        <v>0</v>
      </c>
      <c r="BB469">
        <f t="shared" si="969"/>
        <v>0</v>
      </c>
      <c r="BC469">
        <f t="shared" si="970"/>
        <v>0</v>
      </c>
      <c r="BD469">
        <f t="shared" si="971"/>
        <v>0</v>
      </c>
      <c r="BE469">
        <f t="shared" si="972"/>
        <v>0</v>
      </c>
      <c r="BF469">
        <f t="shared" si="973"/>
        <v>0</v>
      </c>
      <c r="BG469">
        <f t="shared" si="974"/>
        <v>0</v>
      </c>
      <c r="BH469">
        <f t="shared" si="975"/>
        <v>0</v>
      </c>
      <c r="BI469">
        <f t="shared" si="976"/>
        <v>0</v>
      </c>
      <c r="BJ469">
        <f t="shared" si="977"/>
        <v>0</v>
      </c>
      <c r="BK469">
        <f t="shared" si="978"/>
        <v>0</v>
      </c>
      <c r="BL469">
        <f t="shared" si="979"/>
        <v>0</v>
      </c>
      <c r="BM469">
        <f t="shared" si="980"/>
        <v>0</v>
      </c>
      <c r="BN469">
        <f t="shared" si="981"/>
        <v>0</v>
      </c>
      <c r="BO469">
        <f t="shared" si="982"/>
        <v>0</v>
      </c>
      <c r="BP469">
        <f t="shared" si="983"/>
        <v>0</v>
      </c>
      <c r="BQ469">
        <f t="shared" si="984"/>
        <v>0</v>
      </c>
      <c r="BR469">
        <f t="shared" si="985"/>
        <v>0</v>
      </c>
      <c r="BS469">
        <f t="shared" si="986"/>
        <v>0</v>
      </c>
      <c r="BT469">
        <f t="shared" si="987"/>
        <v>0</v>
      </c>
      <c r="BU469">
        <f t="shared" si="988"/>
        <v>0</v>
      </c>
      <c r="BV469">
        <f t="shared" si="989"/>
        <v>0</v>
      </c>
      <c r="BW469">
        <f t="shared" si="990"/>
        <v>0</v>
      </c>
      <c r="BX469">
        <f t="shared" si="991"/>
        <v>0</v>
      </c>
      <c r="BY469">
        <f t="shared" si="992"/>
        <v>0</v>
      </c>
      <c r="BZ469">
        <f t="shared" si="993"/>
        <v>0</v>
      </c>
      <c r="CA469">
        <f t="shared" si="994"/>
        <v>0</v>
      </c>
      <c r="CB469">
        <f t="shared" si="995"/>
        <v>0</v>
      </c>
      <c r="CC469">
        <f t="shared" si="996"/>
        <v>0</v>
      </c>
      <c r="CD469">
        <f t="shared" si="997"/>
        <v>0</v>
      </c>
      <c r="CE469">
        <f t="shared" si="998"/>
        <v>0</v>
      </c>
      <c r="CF469">
        <f t="shared" si="999"/>
        <v>0</v>
      </c>
      <c r="CG469">
        <f t="shared" si="1000"/>
        <v>0</v>
      </c>
      <c r="CH469">
        <f t="shared" si="1001"/>
        <v>0</v>
      </c>
      <c r="CI469">
        <f t="shared" si="1002"/>
        <v>0</v>
      </c>
      <c r="CJ469">
        <f t="shared" si="1003"/>
        <v>0</v>
      </c>
      <c r="CK469">
        <f t="shared" si="1004"/>
        <v>0</v>
      </c>
      <c r="CL469" t="str">
        <f t="shared" si="1005"/>
        <v/>
      </c>
      <c r="CM469" t="str">
        <f t="shared" si="1006"/>
        <v/>
      </c>
      <c r="CN469" t="str">
        <f t="shared" si="1007"/>
        <v/>
      </c>
      <c r="CO469" t="str">
        <f t="shared" si="1008"/>
        <v/>
      </c>
      <c r="CP469" t="str">
        <f t="shared" si="1009"/>
        <v/>
      </c>
      <c r="CQ469" t="str">
        <f t="shared" si="1010"/>
        <v/>
      </c>
      <c r="CR469" t="str">
        <f t="shared" si="1011"/>
        <v/>
      </c>
      <c r="CS469" t="str">
        <f t="shared" si="1012"/>
        <v/>
      </c>
      <c r="CT469" t="str">
        <f t="shared" si="1013"/>
        <v/>
      </c>
      <c r="CU469" t="str">
        <f t="shared" si="1014"/>
        <v/>
      </c>
      <c r="CV469" t="str">
        <f t="shared" si="1015"/>
        <v/>
      </c>
      <c r="CW469" t="str">
        <f t="shared" si="1016"/>
        <v/>
      </c>
      <c r="CX469" t="str">
        <f t="shared" si="1017"/>
        <v/>
      </c>
      <c r="CY469" t="str">
        <f t="shared" si="1018"/>
        <v/>
      </c>
      <c r="CZ469" t="str">
        <f t="shared" si="1019"/>
        <v/>
      </c>
      <c r="DA469" t="str">
        <f t="shared" si="1020"/>
        <v/>
      </c>
      <c r="DB469" t="str">
        <f t="shared" si="1021"/>
        <v/>
      </c>
      <c r="DC469" t="str">
        <f t="shared" si="1022"/>
        <v/>
      </c>
      <c r="DD469" t="str">
        <f t="shared" si="1023"/>
        <v/>
      </c>
      <c r="DE469" t="str">
        <f t="shared" si="1024"/>
        <v/>
      </c>
      <c r="DF469" t="str">
        <f t="shared" si="1025"/>
        <v/>
      </c>
      <c r="DG469" t="str">
        <f t="shared" si="1026"/>
        <v/>
      </c>
      <c r="DH469" t="str">
        <f t="shared" si="1027"/>
        <v/>
      </c>
      <c r="DI469" t="str">
        <f t="shared" si="1028"/>
        <v/>
      </c>
      <c r="DJ469" t="str">
        <f t="shared" si="1029"/>
        <v/>
      </c>
      <c r="DK469" t="str">
        <f t="shared" si="1030"/>
        <v/>
      </c>
      <c r="DL469" t="str">
        <f t="shared" si="1031"/>
        <v/>
      </c>
      <c r="DM469" t="str">
        <f t="shared" si="1032"/>
        <v/>
      </c>
      <c r="DN469" t="str">
        <f t="shared" si="1033"/>
        <v/>
      </c>
      <c r="DO469" t="str">
        <f t="shared" si="1034"/>
        <v/>
      </c>
      <c r="DP469" t="str">
        <f t="shared" si="1035"/>
        <v/>
      </c>
      <c r="DQ469" t="str">
        <f t="shared" si="1036"/>
        <v/>
      </c>
      <c r="DR469" t="str">
        <f t="shared" si="1037"/>
        <v/>
      </c>
      <c r="DS469" t="str">
        <f t="shared" si="1038"/>
        <v/>
      </c>
      <c r="DT469" t="str">
        <f t="shared" si="1039"/>
        <v/>
      </c>
      <c r="DU469">
        <f t="shared" si="1040"/>
        <v>0</v>
      </c>
      <c r="DV469">
        <f t="shared" si="1041"/>
        <v>0</v>
      </c>
      <c r="DW469">
        <f t="shared" si="1042"/>
        <v>0</v>
      </c>
      <c r="DX469" t="str">
        <f t="shared" si="1043"/>
        <v/>
      </c>
      <c r="DY469" t="str">
        <f t="shared" si="1044"/>
        <v/>
      </c>
      <c r="DZ469" t="str">
        <f t="shared" si="1045"/>
        <v/>
      </c>
      <c r="EA469" s="5">
        <f t="shared" si="1046"/>
        <v>0</v>
      </c>
      <c r="EB469" s="3">
        <f t="shared" si="1047"/>
        <v>0</v>
      </c>
    </row>
    <row r="470" spans="2:132" x14ac:dyDescent="0.2">
      <c r="B470">
        <v>465</v>
      </c>
      <c r="C470" s="3">
        <f>Zisk!D484</f>
        <v>0</v>
      </c>
      <c r="D470">
        <f>Zisk!E484</f>
        <v>0</v>
      </c>
      <c r="E470" s="66" t="str">
        <f t="shared" si="934"/>
        <v/>
      </c>
      <c r="F470" t="str">
        <f t="shared" si="935"/>
        <v/>
      </c>
      <c r="G470" s="66" t="str">
        <f t="shared" si="936"/>
        <v/>
      </c>
      <c r="J470">
        <f>VstupniParametry_SKRYT!$D$5</f>
        <v>0.02</v>
      </c>
      <c r="K470">
        <f>VstupniParametry_SKRYT!$D$6</f>
        <v>0.06</v>
      </c>
      <c r="L470">
        <f>VstupniParametry_SKRYT!$D$7</f>
        <v>0.06</v>
      </c>
      <c r="M470">
        <f>VstupniParametry_SKRYT!$D$8</f>
        <v>0.06</v>
      </c>
      <c r="N470">
        <f>VstupniParametry_SKRYT!$D$9</f>
        <v>1.7999999999999999E-2</v>
      </c>
      <c r="O470" s="27">
        <f>VstupniParametry_SKRYT!$D$10</f>
        <v>0.01</v>
      </c>
      <c r="P470" s="27">
        <f>VstupniParametry_SKRYT!$D$11</f>
        <v>0.01</v>
      </c>
      <c r="Q470" s="27">
        <f>VstupniParametry_SKRYT!$D$12</f>
        <v>0.01</v>
      </c>
      <c r="R470" s="27">
        <f>VstupniParametry_SKRYT!$D$13</f>
        <v>0.01</v>
      </c>
      <c r="S470" s="27">
        <f>VstupniParametry_SKRYT!$D$14</f>
        <v>0.01</v>
      </c>
      <c r="T470">
        <f t="shared" si="937"/>
        <v>0</v>
      </c>
      <c r="U470">
        <f t="shared" si="938"/>
        <v>0</v>
      </c>
      <c r="V470">
        <f t="shared" si="939"/>
        <v>0</v>
      </c>
      <c r="W470">
        <f t="shared" si="940"/>
        <v>0</v>
      </c>
      <c r="X470">
        <f t="shared" si="941"/>
        <v>0</v>
      </c>
      <c r="Y470">
        <f t="shared" si="942"/>
        <v>0</v>
      </c>
      <c r="Z470">
        <f t="shared" si="943"/>
        <v>0</v>
      </c>
      <c r="AA470">
        <f t="shared" si="944"/>
        <v>0</v>
      </c>
      <c r="AB470">
        <f t="shared" si="945"/>
        <v>0</v>
      </c>
      <c r="AC470">
        <f t="shared" si="946"/>
        <v>0</v>
      </c>
      <c r="AD470">
        <f t="shared" si="947"/>
        <v>0</v>
      </c>
      <c r="AE470">
        <f t="shared" si="948"/>
        <v>0</v>
      </c>
      <c r="AF470">
        <f t="shared" si="949"/>
        <v>0</v>
      </c>
      <c r="AG470">
        <f t="shared" si="950"/>
        <v>0</v>
      </c>
      <c r="AH470">
        <f t="shared" si="951"/>
        <v>0</v>
      </c>
      <c r="AI470">
        <f t="shared" si="952"/>
        <v>0</v>
      </c>
      <c r="AJ470">
        <f t="shared" si="953"/>
        <v>0</v>
      </c>
      <c r="AK470">
        <f t="shared" si="954"/>
        <v>0</v>
      </c>
      <c r="AL470">
        <f t="shared" si="955"/>
        <v>0</v>
      </c>
      <c r="AM470">
        <f t="shared" si="956"/>
        <v>0</v>
      </c>
      <c r="AN470">
        <f t="shared" si="957"/>
        <v>0</v>
      </c>
      <c r="AO470">
        <f t="shared" si="958"/>
        <v>0</v>
      </c>
      <c r="AP470">
        <f t="shared" si="959"/>
        <v>0</v>
      </c>
      <c r="AQ470">
        <f t="shared" si="960"/>
        <v>0</v>
      </c>
      <c r="AR470">
        <f t="shared" si="961"/>
        <v>0</v>
      </c>
      <c r="AS470">
        <f t="shared" si="962"/>
        <v>0</v>
      </c>
      <c r="AT470">
        <f t="shared" si="932"/>
        <v>0</v>
      </c>
      <c r="AU470">
        <f t="shared" si="963"/>
        <v>0</v>
      </c>
      <c r="AV470">
        <f t="shared" si="964"/>
        <v>0</v>
      </c>
      <c r="AW470">
        <f t="shared" si="933"/>
        <v>0</v>
      </c>
      <c r="AX470">
        <f t="shared" si="965"/>
        <v>0</v>
      </c>
      <c r="AY470">
        <f t="shared" si="966"/>
        <v>0</v>
      </c>
      <c r="AZ470">
        <f t="shared" si="967"/>
        <v>0</v>
      </c>
      <c r="BA470">
        <f t="shared" si="968"/>
        <v>0</v>
      </c>
      <c r="BB470">
        <f t="shared" si="969"/>
        <v>0</v>
      </c>
      <c r="BC470">
        <f t="shared" si="970"/>
        <v>0</v>
      </c>
      <c r="BD470">
        <f t="shared" si="971"/>
        <v>0</v>
      </c>
      <c r="BE470">
        <f t="shared" si="972"/>
        <v>0</v>
      </c>
      <c r="BF470">
        <f t="shared" si="973"/>
        <v>0</v>
      </c>
      <c r="BG470">
        <f t="shared" si="974"/>
        <v>0</v>
      </c>
      <c r="BH470">
        <f t="shared" si="975"/>
        <v>0</v>
      </c>
      <c r="BI470">
        <f t="shared" si="976"/>
        <v>0</v>
      </c>
      <c r="BJ470">
        <f t="shared" si="977"/>
        <v>0</v>
      </c>
      <c r="BK470">
        <f t="shared" si="978"/>
        <v>0</v>
      </c>
      <c r="BL470">
        <f t="shared" si="979"/>
        <v>0</v>
      </c>
      <c r="BM470">
        <f t="shared" si="980"/>
        <v>0</v>
      </c>
      <c r="BN470">
        <f t="shared" si="981"/>
        <v>0</v>
      </c>
      <c r="BO470">
        <f t="shared" si="982"/>
        <v>0</v>
      </c>
      <c r="BP470">
        <f t="shared" si="983"/>
        <v>0</v>
      </c>
      <c r="BQ470">
        <f t="shared" si="984"/>
        <v>0</v>
      </c>
      <c r="BR470">
        <f t="shared" si="985"/>
        <v>0</v>
      </c>
      <c r="BS470">
        <f t="shared" si="986"/>
        <v>0</v>
      </c>
      <c r="BT470">
        <f t="shared" si="987"/>
        <v>0</v>
      </c>
      <c r="BU470">
        <f t="shared" si="988"/>
        <v>0</v>
      </c>
      <c r="BV470">
        <f t="shared" si="989"/>
        <v>0</v>
      </c>
      <c r="BW470">
        <f t="shared" si="990"/>
        <v>0</v>
      </c>
      <c r="BX470">
        <f t="shared" si="991"/>
        <v>0</v>
      </c>
      <c r="BY470">
        <f t="shared" si="992"/>
        <v>0</v>
      </c>
      <c r="BZ470">
        <f t="shared" si="993"/>
        <v>0</v>
      </c>
      <c r="CA470">
        <f t="shared" si="994"/>
        <v>0</v>
      </c>
      <c r="CB470">
        <f t="shared" si="995"/>
        <v>0</v>
      </c>
      <c r="CC470">
        <f t="shared" si="996"/>
        <v>0</v>
      </c>
      <c r="CD470">
        <f t="shared" si="997"/>
        <v>0</v>
      </c>
      <c r="CE470">
        <f t="shared" si="998"/>
        <v>0</v>
      </c>
      <c r="CF470">
        <f t="shared" si="999"/>
        <v>0</v>
      </c>
      <c r="CG470">
        <f t="shared" si="1000"/>
        <v>0</v>
      </c>
      <c r="CH470">
        <f t="shared" si="1001"/>
        <v>0</v>
      </c>
      <c r="CI470">
        <f t="shared" si="1002"/>
        <v>0</v>
      </c>
      <c r="CJ470">
        <f t="shared" si="1003"/>
        <v>0</v>
      </c>
      <c r="CK470">
        <f t="shared" si="1004"/>
        <v>0</v>
      </c>
      <c r="CL470" t="str">
        <f t="shared" si="1005"/>
        <v/>
      </c>
      <c r="CM470" t="str">
        <f t="shared" si="1006"/>
        <v/>
      </c>
      <c r="CN470" t="str">
        <f t="shared" si="1007"/>
        <v/>
      </c>
      <c r="CO470" t="str">
        <f t="shared" si="1008"/>
        <v/>
      </c>
      <c r="CP470" t="str">
        <f t="shared" si="1009"/>
        <v/>
      </c>
      <c r="CQ470" t="str">
        <f t="shared" si="1010"/>
        <v/>
      </c>
      <c r="CR470" t="str">
        <f t="shared" si="1011"/>
        <v/>
      </c>
      <c r="CS470" t="str">
        <f t="shared" si="1012"/>
        <v/>
      </c>
      <c r="CT470" t="str">
        <f t="shared" si="1013"/>
        <v/>
      </c>
      <c r="CU470" t="str">
        <f t="shared" si="1014"/>
        <v/>
      </c>
      <c r="CV470" t="str">
        <f t="shared" si="1015"/>
        <v/>
      </c>
      <c r="CW470" t="str">
        <f t="shared" si="1016"/>
        <v/>
      </c>
      <c r="CX470" t="str">
        <f t="shared" si="1017"/>
        <v/>
      </c>
      <c r="CY470" t="str">
        <f t="shared" si="1018"/>
        <v/>
      </c>
      <c r="CZ470" t="str">
        <f t="shared" si="1019"/>
        <v/>
      </c>
      <c r="DA470" t="str">
        <f t="shared" si="1020"/>
        <v/>
      </c>
      <c r="DB470" t="str">
        <f t="shared" si="1021"/>
        <v/>
      </c>
      <c r="DC470" t="str">
        <f t="shared" si="1022"/>
        <v/>
      </c>
      <c r="DD470" t="str">
        <f t="shared" si="1023"/>
        <v/>
      </c>
      <c r="DE470" t="str">
        <f t="shared" si="1024"/>
        <v/>
      </c>
      <c r="DF470" t="str">
        <f t="shared" si="1025"/>
        <v/>
      </c>
      <c r="DG470" t="str">
        <f t="shared" si="1026"/>
        <v/>
      </c>
      <c r="DH470" t="str">
        <f t="shared" si="1027"/>
        <v/>
      </c>
      <c r="DI470" t="str">
        <f t="shared" si="1028"/>
        <v/>
      </c>
      <c r="DJ470" t="str">
        <f t="shared" si="1029"/>
        <v/>
      </c>
      <c r="DK470" t="str">
        <f t="shared" si="1030"/>
        <v/>
      </c>
      <c r="DL470" t="str">
        <f t="shared" si="1031"/>
        <v/>
      </c>
      <c r="DM470" t="str">
        <f t="shared" si="1032"/>
        <v/>
      </c>
      <c r="DN470" t="str">
        <f t="shared" si="1033"/>
        <v/>
      </c>
      <c r="DO470" t="str">
        <f t="shared" si="1034"/>
        <v/>
      </c>
      <c r="DP470" t="str">
        <f t="shared" si="1035"/>
        <v/>
      </c>
      <c r="DQ470" t="str">
        <f t="shared" si="1036"/>
        <v/>
      </c>
      <c r="DR470" t="str">
        <f t="shared" si="1037"/>
        <v/>
      </c>
      <c r="DS470" t="str">
        <f t="shared" si="1038"/>
        <v/>
      </c>
      <c r="DT470" t="str">
        <f t="shared" si="1039"/>
        <v/>
      </c>
      <c r="DU470">
        <f t="shared" si="1040"/>
        <v>0</v>
      </c>
      <c r="DV470">
        <f t="shared" si="1041"/>
        <v>0</v>
      </c>
      <c r="DW470">
        <f t="shared" si="1042"/>
        <v>0</v>
      </c>
      <c r="DX470" t="str">
        <f t="shared" si="1043"/>
        <v/>
      </c>
      <c r="DY470" t="str">
        <f t="shared" si="1044"/>
        <v/>
      </c>
      <c r="DZ470" t="str">
        <f t="shared" si="1045"/>
        <v/>
      </c>
      <c r="EA470" s="5">
        <f t="shared" si="1046"/>
        <v>0</v>
      </c>
      <c r="EB470" s="3">
        <f t="shared" si="1047"/>
        <v>0</v>
      </c>
    </row>
    <row r="471" spans="2:132" x14ac:dyDescent="0.2">
      <c r="B471" s="25">
        <v>466</v>
      </c>
      <c r="C471" s="26">
        <f>Zisk!D485</f>
        <v>0</v>
      </c>
      <c r="D471">
        <f>Zisk!E485</f>
        <v>0</v>
      </c>
      <c r="E471" s="66" t="str">
        <f t="shared" si="934"/>
        <v/>
      </c>
      <c r="F471" t="str">
        <f t="shared" si="935"/>
        <v/>
      </c>
      <c r="G471" s="66" t="str">
        <f t="shared" si="936"/>
        <v/>
      </c>
      <c r="H471" s="25"/>
      <c r="I471" s="25"/>
      <c r="J471">
        <f>VstupniParametry_SKRYT!$D$5</f>
        <v>0.02</v>
      </c>
      <c r="K471">
        <f>VstupniParametry_SKRYT!$D$6</f>
        <v>0.06</v>
      </c>
      <c r="L471">
        <f>VstupniParametry_SKRYT!$D$7</f>
        <v>0.06</v>
      </c>
      <c r="M471">
        <f>VstupniParametry_SKRYT!$D$8</f>
        <v>0.06</v>
      </c>
      <c r="N471">
        <f>VstupniParametry_SKRYT!$D$9</f>
        <v>1.7999999999999999E-2</v>
      </c>
      <c r="O471" s="27">
        <f>VstupniParametry_SKRYT!$D$10</f>
        <v>0.01</v>
      </c>
      <c r="P471" s="27">
        <f>VstupniParametry_SKRYT!$D$11</f>
        <v>0.01</v>
      </c>
      <c r="Q471" s="27">
        <f>VstupniParametry_SKRYT!$D$12</f>
        <v>0.01</v>
      </c>
      <c r="R471" s="27">
        <f>VstupniParametry_SKRYT!$D$13</f>
        <v>0.01</v>
      </c>
      <c r="S471" s="27">
        <f>VstupniParametry_SKRYT!$D$14</f>
        <v>0.01</v>
      </c>
      <c r="T471">
        <f t="shared" si="937"/>
        <v>0</v>
      </c>
      <c r="U471">
        <f t="shared" si="938"/>
        <v>0</v>
      </c>
      <c r="V471">
        <f t="shared" si="939"/>
        <v>0</v>
      </c>
      <c r="W471">
        <f t="shared" si="940"/>
        <v>0</v>
      </c>
      <c r="X471">
        <f t="shared" si="941"/>
        <v>0</v>
      </c>
      <c r="Y471">
        <f t="shared" si="942"/>
        <v>0</v>
      </c>
      <c r="Z471">
        <f t="shared" si="943"/>
        <v>0</v>
      </c>
      <c r="AA471">
        <f t="shared" si="944"/>
        <v>0</v>
      </c>
      <c r="AB471">
        <f t="shared" si="945"/>
        <v>0</v>
      </c>
      <c r="AC471">
        <f t="shared" si="946"/>
        <v>0</v>
      </c>
      <c r="AD471">
        <f t="shared" si="947"/>
        <v>0</v>
      </c>
      <c r="AE471">
        <f t="shared" si="948"/>
        <v>0</v>
      </c>
      <c r="AF471">
        <f t="shared" si="949"/>
        <v>0</v>
      </c>
      <c r="AG471">
        <f t="shared" si="950"/>
        <v>0</v>
      </c>
      <c r="AH471">
        <f t="shared" si="951"/>
        <v>0</v>
      </c>
      <c r="AI471">
        <f t="shared" si="952"/>
        <v>0</v>
      </c>
      <c r="AJ471">
        <f t="shared" si="953"/>
        <v>0</v>
      </c>
      <c r="AK471">
        <f t="shared" si="954"/>
        <v>0</v>
      </c>
      <c r="AL471">
        <f t="shared" si="955"/>
        <v>0</v>
      </c>
      <c r="AM471">
        <f t="shared" si="956"/>
        <v>0</v>
      </c>
      <c r="AN471">
        <f t="shared" si="957"/>
        <v>0</v>
      </c>
      <c r="AO471">
        <f t="shared" si="958"/>
        <v>0</v>
      </c>
      <c r="AP471">
        <f t="shared" si="959"/>
        <v>0</v>
      </c>
      <c r="AQ471">
        <f t="shared" si="960"/>
        <v>0</v>
      </c>
      <c r="AR471">
        <f t="shared" si="961"/>
        <v>0</v>
      </c>
      <c r="AS471">
        <f t="shared" si="962"/>
        <v>0</v>
      </c>
      <c r="AT471">
        <f t="shared" si="932"/>
        <v>0</v>
      </c>
      <c r="AU471">
        <f t="shared" si="963"/>
        <v>0</v>
      </c>
      <c r="AV471">
        <f t="shared" si="964"/>
        <v>0</v>
      </c>
      <c r="AW471">
        <f t="shared" si="933"/>
        <v>0</v>
      </c>
      <c r="AX471">
        <f t="shared" si="965"/>
        <v>0</v>
      </c>
      <c r="AY471">
        <f t="shared" si="966"/>
        <v>0</v>
      </c>
      <c r="AZ471">
        <f t="shared" si="967"/>
        <v>0</v>
      </c>
      <c r="BA471">
        <f t="shared" si="968"/>
        <v>0</v>
      </c>
      <c r="BB471">
        <f t="shared" si="969"/>
        <v>0</v>
      </c>
      <c r="BC471">
        <f t="shared" si="970"/>
        <v>0</v>
      </c>
      <c r="BD471">
        <f t="shared" si="971"/>
        <v>0</v>
      </c>
      <c r="BE471">
        <f t="shared" si="972"/>
        <v>0</v>
      </c>
      <c r="BF471">
        <f t="shared" si="973"/>
        <v>0</v>
      </c>
      <c r="BG471">
        <f t="shared" si="974"/>
        <v>0</v>
      </c>
      <c r="BH471">
        <f t="shared" si="975"/>
        <v>0</v>
      </c>
      <c r="BI471">
        <f t="shared" si="976"/>
        <v>0</v>
      </c>
      <c r="BJ471">
        <f t="shared" si="977"/>
        <v>0</v>
      </c>
      <c r="BK471">
        <f t="shared" si="978"/>
        <v>0</v>
      </c>
      <c r="BL471">
        <f t="shared" si="979"/>
        <v>0</v>
      </c>
      <c r="BM471">
        <f t="shared" si="980"/>
        <v>0</v>
      </c>
      <c r="BN471">
        <f t="shared" si="981"/>
        <v>0</v>
      </c>
      <c r="BO471">
        <f t="shared" si="982"/>
        <v>0</v>
      </c>
      <c r="BP471">
        <f t="shared" si="983"/>
        <v>0</v>
      </c>
      <c r="BQ471">
        <f t="shared" si="984"/>
        <v>0</v>
      </c>
      <c r="BR471">
        <f t="shared" si="985"/>
        <v>0</v>
      </c>
      <c r="BS471">
        <f t="shared" si="986"/>
        <v>0</v>
      </c>
      <c r="BT471">
        <f t="shared" si="987"/>
        <v>0</v>
      </c>
      <c r="BU471">
        <f t="shared" si="988"/>
        <v>0</v>
      </c>
      <c r="BV471">
        <f t="shared" si="989"/>
        <v>0</v>
      </c>
      <c r="BW471">
        <f t="shared" si="990"/>
        <v>0</v>
      </c>
      <c r="BX471">
        <f t="shared" si="991"/>
        <v>0</v>
      </c>
      <c r="BY471">
        <f t="shared" si="992"/>
        <v>0</v>
      </c>
      <c r="BZ471">
        <f t="shared" si="993"/>
        <v>0</v>
      </c>
      <c r="CA471">
        <f t="shared" si="994"/>
        <v>0</v>
      </c>
      <c r="CB471">
        <f t="shared" si="995"/>
        <v>0</v>
      </c>
      <c r="CC471">
        <f t="shared" si="996"/>
        <v>0</v>
      </c>
      <c r="CD471">
        <f t="shared" si="997"/>
        <v>0</v>
      </c>
      <c r="CE471">
        <f t="shared" si="998"/>
        <v>0</v>
      </c>
      <c r="CF471">
        <f t="shared" si="999"/>
        <v>0</v>
      </c>
      <c r="CG471">
        <f t="shared" si="1000"/>
        <v>0</v>
      </c>
      <c r="CH471">
        <f t="shared" si="1001"/>
        <v>0</v>
      </c>
      <c r="CI471">
        <f t="shared" si="1002"/>
        <v>0</v>
      </c>
      <c r="CJ471">
        <f t="shared" si="1003"/>
        <v>0</v>
      </c>
      <c r="CK471">
        <f t="shared" si="1004"/>
        <v>0</v>
      </c>
      <c r="CL471" t="str">
        <f t="shared" si="1005"/>
        <v/>
      </c>
      <c r="CM471" t="str">
        <f t="shared" si="1006"/>
        <v/>
      </c>
      <c r="CN471" t="str">
        <f t="shared" si="1007"/>
        <v/>
      </c>
      <c r="CO471" t="str">
        <f t="shared" si="1008"/>
        <v/>
      </c>
      <c r="CP471" t="str">
        <f t="shared" si="1009"/>
        <v/>
      </c>
      <c r="CQ471" t="str">
        <f t="shared" si="1010"/>
        <v/>
      </c>
      <c r="CR471" t="str">
        <f t="shared" si="1011"/>
        <v/>
      </c>
      <c r="CS471" t="str">
        <f t="shared" si="1012"/>
        <v/>
      </c>
      <c r="CT471" t="str">
        <f t="shared" si="1013"/>
        <v/>
      </c>
      <c r="CU471" t="str">
        <f t="shared" si="1014"/>
        <v/>
      </c>
      <c r="CV471" t="str">
        <f t="shared" si="1015"/>
        <v/>
      </c>
      <c r="CW471" t="str">
        <f t="shared" si="1016"/>
        <v/>
      </c>
      <c r="CX471" t="str">
        <f t="shared" si="1017"/>
        <v/>
      </c>
      <c r="CY471" t="str">
        <f t="shared" si="1018"/>
        <v/>
      </c>
      <c r="CZ471" t="str">
        <f t="shared" si="1019"/>
        <v/>
      </c>
      <c r="DA471" t="str">
        <f t="shared" si="1020"/>
        <v/>
      </c>
      <c r="DB471" t="str">
        <f t="shared" si="1021"/>
        <v/>
      </c>
      <c r="DC471" t="str">
        <f t="shared" si="1022"/>
        <v/>
      </c>
      <c r="DD471" t="str">
        <f t="shared" si="1023"/>
        <v/>
      </c>
      <c r="DE471" t="str">
        <f t="shared" si="1024"/>
        <v/>
      </c>
      <c r="DF471" t="str">
        <f t="shared" si="1025"/>
        <v/>
      </c>
      <c r="DG471" t="str">
        <f t="shared" si="1026"/>
        <v/>
      </c>
      <c r="DH471" t="str">
        <f t="shared" si="1027"/>
        <v/>
      </c>
      <c r="DI471" t="str">
        <f t="shared" si="1028"/>
        <v/>
      </c>
      <c r="DJ471" t="str">
        <f t="shared" si="1029"/>
        <v/>
      </c>
      <c r="DK471" t="str">
        <f t="shared" si="1030"/>
        <v/>
      </c>
      <c r="DL471" t="str">
        <f t="shared" si="1031"/>
        <v/>
      </c>
      <c r="DM471" t="str">
        <f t="shared" si="1032"/>
        <v/>
      </c>
      <c r="DN471" t="str">
        <f t="shared" si="1033"/>
        <v/>
      </c>
      <c r="DO471" t="str">
        <f t="shared" si="1034"/>
        <v/>
      </c>
      <c r="DP471" t="str">
        <f t="shared" si="1035"/>
        <v/>
      </c>
      <c r="DQ471" t="str">
        <f t="shared" si="1036"/>
        <v/>
      </c>
      <c r="DR471" t="str">
        <f t="shared" si="1037"/>
        <v/>
      </c>
      <c r="DS471" t="str">
        <f t="shared" si="1038"/>
        <v/>
      </c>
      <c r="DT471" t="str">
        <f t="shared" si="1039"/>
        <v/>
      </c>
      <c r="DU471">
        <f t="shared" si="1040"/>
        <v>0</v>
      </c>
      <c r="DV471">
        <f t="shared" si="1041"/>
        <v>0</v>
      </c>
      <c r="DW471">
        <f t="shared" si="1042"/>
        <v>0</v>
      </c>
      <c r="DX471" t="str">
        <f t="shared" si="1043"/>
        <v/>
      </c>
      <c r="DY471" t="str">
        <f t="shared" si="1044"/>
        <v/>
      </c>
      <c r="DZ471" t="str">
        <f t="shared" si="1045"/>
        <v/>
      </c>
      <c r="EA471" s="5">
        <f t="shared" si="1046"/>
        <v>0</v>
      </c>
      <c r="EB471" s="3">
        <f t="shared" si="1047"/>
        <v>0</v>
      </c>
    </row>
    <row r="472" spans="2:132" x14ac:dyDescent="0.2">
      <c r="B472">
        <v>467</v>
      </c>
      <c r="C472" s="3">
        <f>Zisk!D486</f>
        <v>0</v>
      </c>
      <c r="D472">
        <f>Zisk!E486</f>
        <v>0</v>
      </c>
      <c r="E472" s="66" t="str">
        <f t="shared" si="934"/>
        <v/>
      </c>
      <c r="F472" t="str">
        <f t="shared" si="935"/>
        <v/>
      </c>
      <c r="G472" s="66" t="str">
        <f t="shared" si="936"/>
        <v/>
      </c>
      <c r="J472">
        <f>VstupniParametry_SKRYT!$D$5</f>
        <v>0.02</v>
      </c>
      <c r="K472">
        <f>VstupniParametry_SKRYT!$D$6</f>
        <v>0.06</v>
      </c>
      <c r="L472">
        <f>VstupniParametry_SKRYT!$D$7</f>
        <v>0.06</v>
      </c>
      <c r="M472">
        <f>VstupniParametry_SKRYT!$D$8</f>
        <v>0.06</v>
      </c>
      <c r="N472">
        <f>VstupniParametry_SKRYT!$D$9</f>
        <v>1.7999999999999999E-2</v>
      </c>
      <c r="O472" s="27">
        <f>VstupniParametry_SKRYT!$D$10</f>
        <v>0.01</v>
      </c>
      <c r="P472" s="27">
        <f>VstupniParametry_SKRYT!$D$11</f>
        <v>0.01</v>
      </c>
      <c r="Q472" s="27">
        <f>VstupniParametry_SKRYT!$D$12</f>
        <v>0.01</v>
      </c>
      <c r="R472" s="27">
        <f>VstupniParametry_SKRYT!$D$13</f>
        <v>0.01</v>
      </c>
      <c r="S472" s="27">
        <f>VstupniParametry_SKRYT!$D$14</f>
        <v>0.01</v>
      </c>
      <c r="T472">
        <f t="shared" si="937"/>
        <v>0</v>
      </c>
      <c r="U472">
        <f t="shared" si="938"/>
        <v>0</v>
      </c>
      <c r="V472">
        <f t="shared" si="939"/>
        <v>0</v>
      </c>
      <c r="W472">
        <f t="shared" si="940"/>
        <v>0</v>
      </c>
      <c r="X472">
        <f t="shared" si="941"/>
        <v>0</v>
      </c>
      <c r="Y472">
        <f t="shared" si="942"/>
        <v>0</v>
      </c>
      <c r="Z472">
        <f t="shared" si="943"/>
        <v>0</v>
      </c>
      <c r="AA472">
        <f t="shared" si="944"/>
        <v>0</v>
      </c>
      <c r="AB472">
        <f t="shared" si="945"/>
        <v>0</v>
      </c>
      <c r="AC472">
        <f t="shared" si="946"/>
        <v>0</v>
      </c>
      <c r="AD472">
        <f t="shared" si="947"/>
        <v>0</v>
      </c>
      <c r="AE472">
        <f t="shared" si="948"/>
        <v>0</v>
      </c>
      <c r="AF472">
        <f t="shared" si="949"/>
        <v>0</v>
      </c>
      <c r="AG472">
        <f t="shared" si="950"/>
        <v>0</v>
      </c>
      <c r="AH472">
        <f t="shared" si="951"/>
        <v>0</v>
      </c>
      <c r="AI472">
        <f t="shared" si="952"/>
        <v>0</v>
      </c>
      <c r="AJ472">
        <f t="shared" si="953"/>
        <v>0</v>
      </c>
      <c r="AK472">
        <f t="shared" si="954"/>
        <v>0</v>
      </c>
      <c r="AL472">
        <f t="shared" si="955"/>
        <v>0</v>
      </c>
      <c r="AM472">
        <f t="shared" si="956"/>
        <v>0</v>
      </c>
      <c r="AN472">
        <f t="shared" si="957"/>
        <v>0</v>
      </c>
      <c r="AO472">
        <f t="shared" si="958"/>
        <v>0</v>
      </c>
      <c r="AP472">
        <f t="shared" si="959"/>
        <v>0</v>
      </c>
      <c r="AQ472">
        <f t="shared" si="960"/>
        <v>0</v>
      </c>
      <c r="AR472">
        <f t="shared" si="961"/>
        <v>0</v>
      </c>
      <c r="AS472">
        <f t="shared" si="962"/>
        <v>0</v>
      </c>
      <c r="AT472">
        <f t="shared" si="932"/>
        <v>0</v>
      </c>
      <c r="AU472">
        <f t="shared" si="963"/>
        <v>0</v>
      </c>
      <c r="AV472">
        <f t="shared" si="964"/>
        <v>0</v>
      </c>
      <c r="AW472">
        <f t="shared" si="933"/>
        <v>0</v>
      </c>
      <c r="AX472">
        <f t="shared" si="965"/>
        <v>0</v>
      </c>
      <c r="AY472">
        <f t="shared" si="966"/>
        <v>0</v>
      </c>
      <c r="AZ472">
        <f t="shared" si="967"/>
        <v>0</v>
      </c>
      <c r="BA472">
        <f t="shared" si="968"/>
        <v>0</v>
      </c>
      <c r="BB472">
        <f t="shared" si="969"/>
        <v>0</v>
      </c>
      <c r="BC472">
        <f t="shared" si="970"/>
        <v>0</v>
      </c>
      <c r="BD472">
        <f t="shared" si="971"/>
        <v>0</v>
      </c>
      <c r="BE472">
        <f t="shared" si="972"/>
        <v>0</v>
      </c>
      <c r="BF472">
        <f t="shared" si="973"/>
        <v>0</v>
      </c>
      <c r="BG472">
        <f t="shared" si="974"/>
        <v>0</v>
      </c>
      <c r="BH472">
        <f t="shared" si="975"/>
        <v>0</v>
      </c>
      <c r="BI472">
        <f t="shared" si="976"/>
        <v>0</v>
      </c>
      <c r="BJ472">
        <f t="shared" si="977"/>
        <v>0</v>
      </c>
      <c r="BK472">
        <f t="shared" si="978"/>
        <v>0</v>
      </c>
      <c r="BL472">
        <f t="shared" si="979"/>
        <v>0</v>
      </c>
      <c r="BM472">
        <f t="shared" si="980"/>
        <v>0</v>
      </c>
      <c r="BN472">
        <f t="shared" si="981"/>
        <v>0</v>
      </c>
      <c r="BO472">
        <f t="shared" si="982"/>
        <v>0</v>
      </c>
      <c r="BP472">
        <f t="shared" si="983"/>
        <v>0</v>
      </c>
      <c r="BQ472">
        <f t="shared" si="984"/>
        <v>0</v>
      </c>
      <c r="BR472">
        <f t="shared" si="985"/>
        <v>0</v>
      </c>
      <c r="BS472">
        <f t="shared" si="986"/>
        <v>0</v>
      </c>
      <c r="BT472">
        <f t="shared" si="987"/>
        <v>0</v>
      </c>
      <c r="BU472">
        <f t="shared" si="988"/>
        <v>0</v>
      </c>
      <c r="BV472">
        <f t="shared" si="989"/>
        <v>0</v>
      </c>
      <c r="BW472">
        <f t="shared" si="990"/>
        <v>0</v>
      </c>
      <c r="BX472">
        <f t="shared" si="991"/>
        <v>0</v>
      </c>
      <c r="BY472">
        <f t="shared" si="992"/>
        <v>0</v>
      </c>
      <c r="BZ472">
        <f t="shared" si="993"/>
        <v>0</v>
      </c>
      <c r="CA472">
        <f t="shared" si="994"/>
        <v>0</v>
      </c>
      <c r="CB472">
        <f t="shared" si="995"/>
        <v>0</v>
      </c>
      <c r="CC472">
        <f t="shared" si="996"/>
        <v>0</v>
      </c>
      <c r="CD472">
        <f t="shared" si="997"/>
        <v>0</v>
      </c>
      <c r="CE472">
        <f t="shared" si="998"/>
        <v>0</v>
      </c>
      <c r="CF472">
        <f t="shared" si="999"/>
        <v>0</v>
      </c>
      <c r="CG472">
        <f t="shared" si="1000"/>
        <v>0</v>
      </c>
      <c r="CH472">
        <f t="shared" si="1001"/>
        <v>0</v>
      </c>
      <c r="CI472">
        <f t="shared" si="1002"/>
        <v>0</v>
      </c>
      <c r="CJ472">
        <f t="shared" si="1003"/>
        <v>0</v>
      </c>
      <c r="CK472">
        <f t="shared" si="1004"/>
        <v>0</v>
      </c>
      <c r="CL472" t="str">
        <f t="shared" si="1005"/>
        <v/>
      </c>
      <c r="CM472" t="str">
        <f t="shared" si="1006"/>
        <v/>
      </c>
      <c r="CN472" t="str">
        <f t="shared" si="1007"/>
        <v/>
      </c>
      <c r="CO472" t="str">
        <f t="shared" si="1008"/>
        <v/>
      </c>
      <c r="CP472" t="str">
        <f t="shared" si="1009"/>
        <v/>
      </c>
      <c r="CQ472" t="str">
        <f t="shared" si="1010"/>
        <v/>
      </c>
      <c r="CR472" t="str">
        <f t="shared" si="1011"/>
        <v/>
      </c>
      <c r="CS472" t="str">
        <f t="shared" si="1012"/>
        <v/>
      </c>
      <c r="CT472" t="str">
        <f t="shared" si="1013"/>
        <v/>
      </c>
      <c r="CU472" t="str">
        <f t="shared" si="1014"/>
        <v/>
      </c>
      <c r="CV472" t="str">
        <f t="shared" si="1015"/>
        <v/>
      </c>
      <c r="CW472" t="str">
        <f t="shared" si="1016"/>
        <v/>
      </c>
      <c r="CX472" t="str">
        <f t="shared" si="1017"/>
        <v/>
      </c>
      <c r="CY472" t="str">
        <f t="shared" si="1018"/>
        <v/>
      </c>
      <c r="CZ472" t="str">
        <f t="shared" si="1019"/>
        <v/>
      </c>
      <c r="DA472" t="str">
        <f t="shared" si="1020"/>
        <v/>
      </c>
      <c r="DB472" t="str">
        <f t="shared" si="1021"/>
        <v/>
      </c>
      <c r="DC472" t="str">
        <f t="shared" si="1022"/>
        <v/>
      </c>
      <c r="DD472" t="str">
        <f t="shared" si="1023"/>
        <v/>
      </c>
      <c r="DE472" t="str">
        <f t="shared" si="1024"/>
        <v/>
      </c>
      <c r="DF472" t="str">
        <f t="shared" si="1025"/>
        <v/>
      </c>
      <c r="DG472" t="str">
        <f t="shared" si="1026"/>
        <v/>
      </c>
      <c r="DH472" t="str">
        <f t="shared" si="1027"/>
        <v/>
      </c>
      <c r="DI472" t="str">
        <f t="shared" si="1028"/>
        <v/>
      </c>
      <c r="DJ472" t="str">
        <f t="shared" si="1029"/>
        <v/>
      </c>
      <c r="DK472" t="str">
        <f t="shared" si="1030"/>
        <v/>
      </c>
      <c r="DL472" t="str">
        <f t="shared" si="1031"/>
        <v/>
      </c>
      <c r="DM472" t="str">
        <f t="shared" si="1032"/>
        <v/>
      </c>
      <c r="DN472" t="str">
        <f t="shared" si="1033"/>
        <v/>
      </c>
      <c r="DO472" t="str">
        <f t="shared" si="1034"/>
        <v/>
      </c>
      <c r="DP472" t="str">
        <f t="shared" si="1035"/>
        <v/>
      </c>
      <c r="DQ472" t="str">
        <f t="shared" si="1036"/>
        <v/>
      </c>
      <c r="DR472" t="str">
        <f t="shared" si="1037"/>
        <v/>
      </c>
      <c r="DS472" t="str">
        <f t="shared" si="1038"/>
        <v/>
      </c>
      <c r="DT472" t="str">
        <f t="shared" si="1039"/>
        <v/>
      </c>
      <c r="DU472">
        <f t="shared" si="1040"/>
        <v>0</v>
      </c>
      <c r="DV472">
        <f t="shared" si="1041"/>
        <v>0</v>
      </c>
      <c r="DW472">
        <f t="shared" si="1042"/>
        <v>0</v>
      </c>
      <c r="DX472" t="str">
        <f t="shared" si="1043"/>
        <v/>
      </c>
      <c r="DY472" t="str">
        <f t="shared" si="1044"/>
        <v/>
      </c>
      <c r="DZ472" t="str">
        <f t="shared" si="1045"/>
        <v/>
      </c>
      <c r="EA472" s="5">
        <f t="shared" si="1046"/>
        <v>0</v>
      </c>
      <c r="EB472" s="3">
        <f t="shared" si="1047"/>
        <v>0</v>
      </c>
    </row>
    <row r="473" spans="2:132" x14ac:dyDescent="0.2">
      <c r="B473" s="25">
        <v>468</v>
      </c>
      <c r="C473" s="26">
        <f>Zisk!D487</f>
        <v>0</v>
      </c>
      <c r="D473">
        <f>Zisk!E487</f>
        <v>0</v>
      </c>
      <c r="E473" s="66" t="str">
        <f t="shared" si="934"/>
        <v/>
      </c>
      <c r="F473" t="str">
        <f t="shared" si="935"/>
        <v/>
      </c>
      <c r="G473" s="66" t="str">
        <f t="shared" si="936"/>
        <v/>
      </c>
      <c r="H473" s="25"/>
      <c r="I473" s="25"/>
      <c r="J473">
        <f>VstupniParametry_SKRYT!$D$5</f>
        <v>0.02</v>
      </c>
      <c r="K473">
        <f>VstupniParametry_SKRYT!$D$6</f>
        <v>0.06</v>
      </c>
      <c r="L473">
        <f>VstupniParametry_SKRYT!$D$7</f>
        <v>0.06</v>
      </c>
      <c r="M473">
        <f>VstupniParametry_SKRYT!$D$8</f>
        <v>0.06</v>
      </c>
      <c r="N473">
        <f>VstupniParametry_SKRYT!$D$9</f>
        <v>1.7999999999999999E-2</v>
      </c>
      <c r="O473" s="27">
        <f>VstupniParametry_SKRYT!$D$10</f>
        <v>0.01</v>
      </c>
      <c r="P473" s="27">
        <f>VstupniParametry_SKRYT!$D$11</f>
        <v>0.01</v>
      </c>
      <c r="Q473" s="27">
        <f>VstupniParametry_SKRYT!$D$12</f>
        <v>0.01</v>
      </c>
      <c r="R473" s="27">
        <f>VstupniParametry_SKRYT!$D$13</f>
        <v>0.01</v>
      </c>
      <c r="S473" s="27">
        <f>VstupniParametry_SKRYT!$D$14</f>
        <v>0.01</v>
      </c>
      <c r="T473">
        <f t="shared" si="937"/>
        <v>0</v>
      </c>
      <c r="U473">
        <f t="shared" si="938"/>
        <v>0</v>
      </c>
      <c r="V473">
        <f t="shared" si="939"/>
        <v>0</v>
      </c>
      <c r="W473">
        <f t="shared" si="940"/>
        <v>0</v>
      </c>
      <c r="X473">
        <f t="shared" si="941"/>
        <v>0</v>
      </c>
      <c r="Y473">
        <f t="shared" si="942"/>
        <v>0</v>
      </c>
      <c r="Z473">
        <f t="shared" si="943"/>
        <v>0</v>
      </c>
      <c r="AA473">
        <f t="shared" si="944"/>
        <v>0</v>
      </c>
      <c r="AB473">
        <f t="shared" si="945"/>
        <v>0</v>
      </c>
      <c r="AC473">
        <f t="shared" si="946"/>
        <v>0</v>
      </c>
      <c r="AD473">
        <f t="shared" si="947"/>
        <v>0</v>
      </c>
      <c r="AE473">
        <f t="shared" si="948"/>
        <v>0</v>
      </c>
      <c r="AF473">
        <f t="shared" si="949"/>
        <v>0</v>
      </c>
      <c r="AG473">
        <f t="shared" si="950"/>
        <v>0</v>
      </c>
      <c r="AH473">
        <f t="shared" si="951"/>
        <v>0</v>
      </c>
      <c r="AI473">
        <f t="shared" si="952"/>
        <v>0</v>
      </c>
      <c r="AJ473">
        <f t="shared" si="953"/>
        <v>0</v>
      </c>
      <c r="AK473">
        <f t="shared" si="954"/>
        <v>0</v>
      </c>
      <c r="AL473">
        <f t="shared" si="955"/>
        <v>0</v>
      </c>
      <c r="AM473">
        <f t="shared" si="956"/>
        <v>0</v>
      </c>
      <c r="AN473">
        <f t="shared" si="957"/>
        <v>0</v>
      </c>
      <c r="AO473">
        <f t="shared" si="958"/>
        <v>0</v>
      </c>
      <c r="AP473">
        <f t="shared" si="959"/>
        <v>0</v>
      </c>
      <c r="AQ473">
        <f t="shared" si="960"/>
        <v>0</v>
      </c>
      <c r="AR473">
        <f t="shared" si="961"/>
        <v>0</v>
      </c>
      <c r="AS473">
        <f t="shared" si="962"/>
        <v>0</v>
      </c>
      <c r="AT473">
        <f t="shared" si="932"/>
        <v>0</v>
      </c>
      <c r="AU473">
        <f t="shared" si="963"/>
        <v>0</v>
      </c>
      <c r="AV473">
        <f t="shared" si="964"/>
        <v>0</v>
      </c>
      <c r="AW473">
        <f t="shared" si="933"/>
        <v>0</v>
      </c>
      <c r="AX473">
        <f t="shared" si="965"/>
        <v>0</v>
      </c>
      <c r="AY473">
        <f t="shared" si="966"/>
        <v>0</v>
      </c>
      <c r="AZ473">
        <f t="shared" si="967"/>
        <v>0</v>
      </c>
      <c r="BA473">
        <f t="shared" si="968"/>
        <v>0</v>
      </c>
      <c r="BB473">
        <f t="shared" si="969"/>
        <v>0</v>
      </c>
      <c r="BC473">
        <f t="shared" si="970"/>
        <v>0</v>
      </c>
      <c r="BD473">
        <f t="shared" si="971"/>
        <v>0</v>
      </c>
      <c r="BE473">
        <f t="shared" si="972"/>
        <v>0</v>
      </c>
      <c r="BF473">
        <f t="shared" si="973"/>
        <v>0</v>
      </c>
      <c r="BG473">
        <f t="shared" si="974"/>
        <v>0</v>
      </c>
      <c r="BH473">
        <f t="shared" si="975"/>
        <v>0</v>
      </c>
      <c r="BI473">
        <f t="shared" si="976"/>
        <v>0</v>
      </c>
      <c r="BJ473">
        <f t="shared" si="977"/>
        <v>0</v>
      </c>
      <c r="BK473">
        <f t="shared" si="978"/>
        <v>0</v>
      </c>
      <c r="BL473">
        <f t="shared" si="979"/>
        <v>0</v>
      </c>
      <c r="BM473">
        <f t="shared" si="980"/>
        <v>0</v>
      </c>
      <c r="BN473">
        <f t="shared" si="981"/>
        <v>0</v>
      </c>
      <c r="BO473">
        <f t="shared" si="982"/>
        <v>0</v>
      </c>
      <c r="BP473">
        <f t="shared" si="983"/>
        <v>0</v>
      </c>
      <c r="BQ473">
        <f t="shared" si="984"/>
        <v>0</v>
      </c>
      <c r="BR473">
        <f t="shared" si="985"/>
        <v>0</v>
      </c>
      <c r="BS473">
        <f t="shared" si="986"/>
        <v>0</v>
      </c>
      <c r="BT473">
        <f t="shared" si="987"/>
        <v>0</v>
      </c>
      <c r="BU473">
        <f t="shared" si="988"/>
        <v>0</v>
      </c>
      <c r="BV473">
        <f t="shared" si="989"/>
        <v>0</v>
      </c>
      <c r="BW473">
        <f t="shared" si="990"/>
        <v>0</v>
      </c>
      <c r="BX473">
        <f t="shared" si="991"/>
        <v>0</v>
      </c>
      <c r="BY473">
        <f t="shared" si="992"/>
        <v>0</v>
      </c>
      <c r="BZ473">
        <f t="shared" si="993"/>
        <v>0</v>
      </c>
      <c r="CA473">
        <f t="shared" si="994"/>
        <v>0</v>
      </c>
      <c r="CB473">
        <f t="shared" si="995"/>
        <v>0</v>
      </c>
      <c r="CC473">
        <f t="shared" si="996"/>
        <v>0</v>
      </c>
      <c r="CD473">
        <f t="shared" si="997"/>
        <v>0</v>
      </c>
      <c r="CE473">
        <f t="shared" si="998"/>
        <v>0</v>
      </c>
      <c r="CF473">
        <f t="shared" si="999"/>
        <v>0</v>
      </c>
      <c r="CG473">
        <f t="shared" si="1000"/>
        <v>0</v>
      </c>
      <c r="CH473">
        <f t="shared" si="1001"/>
        <v>0</v>
      </c>
      <c r="CI473">
        <f t="shared" si="1002"/>
        <v>0</v>
      </c>
      <c r="CJ473">
        <f t="shared" si="1003"/>
        <v>0</v>
      </c>
      <c r="CK473">
        <f t="shared" si="1004"/>
        <v>0</v>
      </c>
      <c r="CL473" t="str">
        <f t="shared" si="1005"/>
        <v/>
      </c>
      <c r="CM473" t="str">
        <f t="shared" si="1006"/>
        <v/>
      </c>
      <c r="CN473" t="str">
        <f t="shared" si="1007"/>
        <v/>
      </c>
      <c r="CO473" t="str">
        <f t="shared" si="1008"/>
        <v/>
      </c>
      <c r="CP473" t="str">
        <f t="shared" si="1009"/>
        <v/>
      </c>
      <c r="CQ473" t="str">
        <f t="shared" si="1010"/>
        <v/>
      </c>
      <c r="CR473" t="str">
        <f t="shared" si="1011"/>
        <v/>
      </c>
      <c r="CS473" t="str">
        <f t="shared" si="1012"/>
        <v/>
      </c>
      <c r="CT473" t="str">
        <f t="shared" si="1013"/>
        <v/>
      </c>
      <c r="CU473" t="str">
        <f t="shared" si="1014"/>
        <v/>
      </c>
      <c r="CV473" t="str">
        <f t="shared" si="1015"/>
        <v/>
      </c>
      <c r="CW473" t="str">
        <f t="shared" si="1016"/>
        <v/>
      </c>
      <c r="CX473" t="str">
        <f t="shared" si="1017"/>
        <v/>
      </c>
      <c r="CY473" t="str">
        <f t="shared" si="1018"/>
        <v/>
      </c>
      <c r="CZ473" t="str">
        <f t="shared" si="1019"/>
        <v/>
      </c>
      <c r="DA473" t="str">
        <f t="shared" si="1020"/>
        <v/>
      </c>
      <c r="DB473" t="str">
        <f t="shared" si="1021"/>
        <v/>
      </c>
      <c r="DC473" t="str">
        <f t="shared" si="1022"/>
        <v/>
      </c>
      <c r="DD473" t="str">
        <f t="shared" si="1023"/>
        <v/>
      </c>
      <c r="DE473" t="str">
        <f t="shared" si="1024"/>
        <v/>
      </c>
      <c r="DF473" t="str">
        <f t="shared" si="1025"/>
        <v/>
      </c>
      <c r="DG473" t="str">
        <f t="shared" si="1026"/>
        <v/>
      </c>
      <c r="DH473" t="str">
        <f t="shared" si="1027"/>
        <v/>
      </c>
      <c r="DI473" t="str">
        <f t="shared" si="1028"/>
        <v/>
      </c>
      <c r="DJ473" t="str">
        <f t="shared" si="1029"/>
        <v/>
      </c>
      <c r="DK473" t="str">
        <f t="shared" si="1030"/>
        <v/>
      </c>
      <c r="DL473" t="str">
        <f t="shared" si="1031"/>
        <v/>
      </c>
      <c r="DM473" t="str">
        <f t="shared" si="1032"/>
        <v/>
      </c>
      <c r="DN473" t="str">
        <f t="shared" si="1033"/>
        <v/>
      </c>
      <c r="DO473" t="str">
        <f t="shared" si="1034"/>
        <v/>
      </c>
      <c r="DP473" t="str">
        <f t="shared" si="1035"/>
        <v/>
      </c>
      <c r="DQ473" t="str">
        <f t="shared" si="1036"/>
        <v/>
      </c>
      <c r="DR473" t="str">
        <f t="shared" si="1037"/>
        <v/>
      </c>
      <c r="DS473" t="str">
        <f t="shared" si="1038"/>
        <v/>
      </c>
      <c r="DT473" t="str">
        <f t="shared" si="1039"/>
        <v/>
      </c>
      <c r="DU473">
        <f t="shared" si="1040"/>
        <v>0</v>
      </c>
      <c r="DV473">
        <f t="shared" si="1041"/>
        <v>0</v>
      </c>
      <c r="DW473">
        <f t="shared" si="1042"/>
        <v>0</v>
      </c>
      <c r="DX473" t="str">
        <f t="shared" si="1043"/>
        <v/>
      </c>
      <c r="DY473" t="str">
        <f t="shared" si="1044"/>
        <v/>
      </c>
      <c r="DZ473" t="str">
        <f t="shared" si="1045"/>
        <v/>
      </c>
      <c r="EA473" s="5">
        <f t="shared" si="1046"/>
        <v>0</v>
      </c>
      <c r="EB473" s="3">
        <f t="shared" si="1047"/>
        <v>0</v>
      </c>
    </row>
    <row r="474" spans="2:132" x14ac:dyDescent="0.2">
      <c r="B474">
        <v>469</v>
      </c>
      <c r="C474" s="3">
        <f>Zisk!D488</f>
        <v>0</v>
      </c>
      <c r="D474">
        <f>Zisk!E488</f>
        <v>0</v>
      </c>
      <c r="E474" s="66" t="str">
        <f t="shared" si="934"/>
        <v/>
      </c>
      <c r="F474" t="str">
        <f t="shared" si="935"/>
        <v/>
      </c>
      <c r="G474" s="66" t="str">
        <f t="shared" si="936"/>
        <v/>
      </c>
      <c r="J474">
        <f>VstupniParametry_SKRYT!$D$5</f>
        <v>0.02</v>
      </c>
      <c r="K474">
        <f>VstupniParametry_SKRYT!$D$6</f>
        <v>0.06</v>
      </c>
      <c r="L474">
        <f>VstupniParametry_SKRYT!$D$7</f>
        <v>0.06</v>
      </c>
      <c r="M474">
        <f>VstupniParametry_SKRYT!$D$8</f>
        <v>0.06</v>
      </c>
      <c r="N474">
        <f>VstupniParametry_SKRYT!$D$9</f>
        <v>1.7999999999999999E-2</v>
      </c>
      <c r="O474" s="27">
        <f>VstupniParametry_SKRYT!$D$10</f>
        <v>0.01</v>
      </c>
      <c r="P474" s="27">
        <f>VstupniParametry_SKRYT!$D$11</f>
        <v>0.01</v>
      </c>
      <c r="Q474" s="27">
        <f>VstupniParametry_SKRYT!$D$12</f>
        <v>0.01</v>
      </c>
      <c r="R474" s="27">
        <f>VstupniParametry_SKRYT!$D$13</f>
        <v>0.01</v>
      </c>
      <c r="S474" s="27">
        <f>VstupniParametry_SKRYT!$D$14</f>
        <v>0.01</v>
      </c>
      <c r="T474">
        <f t="shared" si="937"/>
        <v>0</v>
      </c>
      <c r="U474">
        <f t="shared" si="938"/>
        <v>0</v>
      </c>
      <c r="V474">
        <f t="shared" si="939"/>
        <v>0</v>
      </c>
      <c r="W474">
        <f t="shared" si="940"/>
        <v>0</v>
      </c>
      <c r="X474">
        <f t="shared" si="941"/>
        <v>0</v>
      </c>
      <c r="Y474">
        <f t="shared" si="942"/>
        <v>0</v>
      </c>
      <c r="Z474">
        <f t="shared" si="943"/>
        <v>0</v>
      </c>
      <c r="AA474">
        <f t="shared" si="944"/>
        <v>0</v>
      </c>
      <c r="AB474">
        <f t="shared" si="945"/>
        <v>0</v>
      </c>
      <c r="AC474">
        <f t="shared" si="946"/>
        <v>0</v>
      </c>
      <c r="AD474">
        <f t="shared" si="947"/>
        <v>0</v>
      </c>
      <c r="AE474">
        <f t="shared" si="948"/>
        <v>0</v>
      </c>
      <c r="AF474">
        <f t="shared" si="949"/>
        <v>0</v>
      </c>
      <c r="AG474">
        <f t="shared" si="950"/>
        <v>0</v>
      </c>
      <c r="AH474">
        <f t="shared" si="951"/>
        <v>0</v>
      </c>
      <c r="AI474">
        <f t="shared" si="952"/>
        <v>0</v>
      </c>
      <c r="AJ474">
        <f t="shared" si="953"/>
        <v>0</v>
      </c>
      <c r="AK474">
        <f t="shared" si="954"/>
        <v>0</v>
      </c>
      <c r="AL474">
        <f t="shared" si="955"/>
        <v>0</v>
      </c>
      <c r="AM474">
        <f t="shared" si="956"/>
        <v>0</v>
      </c>
      <c r="AN474">
        <f t="shared" si="957"/>
        <v>0</v>
      </c>
      <c r="AO474">
        <f t="shared" si="958"/>
        <v>0</v>
      </c>
      <c r="AP474">
        <f t="shared" si="959"/>
        <v>0</v>
      </c>
      <c r="AQ474">
        <f t="shared" si="960"/>
        <v>0</v>
      </c>
      <c r="AR474">
        <f t="shared" si="961"/>
        <v>0</v>
      </c>
      <c r="AS474">
        <f t="shared" si="962"/>
        <v>0</v>
      </c>
      <c r="AT474">
        <f t="shared" si="932"/>
        <v>0</v>
      </c>
      <c r="AU474">
        <f t="shared" si="963"/>
        <v>0</v>
      </c>
      <c r="AV474">
        <f t="shared" si="964"/>
        <v>0</v>
      </c>
      <c r="AW474">
        <f t="shared" si="933"/>
        <v>0</v>
      </c>
      <c r="AX474">
        <f t="shared" si="965"/>
        <v>0</v>
      </c>
      <c r="AY474">
        <f t="shared" si="966"/>
        <v>0</v>
      </c>
      <c r="AZ474">
        <f t="shared" si="967"/>
        <v>0</v>
      </c>
      <c r="BA474">
        <f t="shared" si="968"/>
        <v>0</v>
      </c>
      <c r="BB474">
        <f t="shared" si="969"/>
        <v>0</v>
      </c>
      <c r="BC474">
        <f t="shared" si="970"/>
        <v>0</v>
      </c>
      <c r="BD474">
        <f t="shared" si="971"/>
        <v>0</v>
      </c>
      <c r="BE474">
        <f t="shared" si="972"/>
        <v>0</v>
      </c>
      <c r="BF474">
        <f t="shared" si="973"/>
        <v>0</v>
      </c>
      <c r="BG474">
        <f t="shared" si="974"/>
        <v>0</v>
      </c>
      <c r="BH474">
        <f t="shared" si="975"/>
        <v>0</v>
      </c>
      <c r="BI474">
        <f t="shared" si="976"/>
        <v>0</v>
      </c>
      <c r="BJ474">
        <f t="shared" si="977"/>
        <v>0</v>
      </c>
      <c r="BK474">
        <f t="shared" si="978"/>
        <v>0</v>
      </c>
      <c r="BL474">
        <f t="shared" si="979"/>
        <v>0</v>
      </c>
      <c r="BM474">
        <f t="shared" si="980"/>
        <v>0</v>
      </c>
      <c r="BN474">
        <f t="shared" si="981"/>
        <v>0</v>
      </c>
      <c r="BO474">
        <f t="shared" si="982"/>
        <v>0</v>
      </c>
      <c r="BP474">
        <f t="shared" si="983"/>
        <v>0</v>
      </c>
      <c r="BQ474">
        <f t="shared" si="984"/>
        <v>0</v>
      </c>
      <c r="BR474">
        <f t="shared" si="985"/>
        <v>0</v>
      </c>
      <c r="BS474">
        <f t="shared" si="986"/>
        <v>0</v>
      </c>
      <c r="BT474">
        <f t="shared" si="987"/>
        <v>0</v>
      </c>
      <c r="BU474">
        <f t="shared" si="988"/>
        <v>0</v>
      </c>
      <c r="BV474">
        <f t="shared" si="989"/>
        <v>0</v>
      </c>
      <c r="BW474">
        <f t="shared" si="990"/>
        <v>0</v>
      </c>
      <c r="BX474">
        <f t="shared" si="991"/>
        <v>0</v>
      </c>
      <c r="BY474">
        <f t="shared" si="992"/>
        <v>0</v>
      </c>
      <c r="BZ474">
        <f t="shared" si="993"/>
        <v>0</v>
      </c>
      <c r="CA474">
        <f t="shared" si="994"/>
        <v>0</v>
      </c>
      <c r="CB474">
        <f t="shared" si="995"/>
        <v>0</v>
      </c>
      <c r="CC474">
        <f t="shared" si="996"/>
        <v>0</v>
      </c>
      <c r="CD474">
        <f t="shared" si="997"/>
        <v>0</v>
      </c>
      <c r="CE474">
        <f t="shared" si="998"/>
        <v>0</v>
      </c>
      <c r="CF474">
        <f t="shared" si="999"/>
        <v>0</v>
      </c>
      <c r="CG474">
        <f t="shared" si="1000"/>
        <v>0</v>
      </c>
      <c r="CH474">
        <f t="shared" si="1001"/>
        <v>0</v>
      </c>
      <c r="CI474">
        <f t="shared" si="1002"/>
        <v>0</v>
      </c>
      <c r="CJ474">
        <f t="shared" si="1003"/>
        <v>0</v>
      </c>
      <c r="CK474">
        <f t="shared" si="1004"/>
        <v>0</v>
      </c>
      <c r="CL474" t="str">
        <f t="shared" si="1005"/>
        <v/>
      </c>
      <c r="CM474" t="str">
        <f t="shared" si="1006"/>
        <v/>
      </c>
      <c r="CN474" t="str">
        <f t="shared" si="1007"/>
        <v/>
      </c>
      <c r="CO474" t="str">
        <f t="shared" si="1008"/>
        <v/>
      </c>
      <c r="CP474" t="str">
        <f t="shared" si="1009"/>
        <v/>
      </c>
      <c r="CQ474" t="str">
        <f t="shared" si="1010"/>
        <v/>
      </c>
      <c r="CR474" t="str">
        <f t="shared" si="1011"/>
        <v/>
      </c>
      <c r="CS474" t="str">
        <f t="shared" si="1012"/>
        <v/>
      </c>
      <c r="CT474" t="str">
        <f t="shared" si="1013"/>
        <v/>
      </c>
      <c r="CU474" t="str">
        <f t="shared" si="1014"/>
        <v/>
      </c>
      <c r="CV474" t="str">
        <f t="shared" si="1015"/>
        <v/>
      </c>
      <c r="CW474" t="str">
        <f t="shared" si="1016"/>
        <v/>
      </c>
      <c r="CX474" t="str">
        <f t="shared" si="1017"/>
        <v/>
      </c>
      <c r="CY474" t="str">
        <f t="shared" si="1018"/>
        <v/>
      </c>
      <c r="CZ474" t="str">
        <f t="shared" si="1019"/>
        <v/>
      </c>
      <c r="DA474" t="str">
        <f t="shared" si="1020"/>
        <v/>
      </c>
      <c r="DB474" t="str">
        <f t="shared" si="1021"/>
        <v/>
      </c>
      <c r="DC474" t="str">
        <f t="shared" si="1022"/>
        <v/>
      </c>
      <c r="DD474" t="str">
        <f t="shared" si="1023"/>
        <v/>
      </c>
      <c r="DE474" t="str">
        <f t="shared" si="1024"/>
        <v/>
      </c>
      <c r="DF474" t="str">
        <f t="shared" si="1025"/>
        <v/>
      </c>
      <c r="DG474" t="str">
        <f t="shared" si="1026"/>
        <v/>
      </c>
      <c r="DH474" t="str">
        <f t="shared" si="1027"/>
        <v/>
      </c>
      <c r="DI474" t="str">
        <f t="shared" si="1028"/>
        <v/>
      </c>
      <c r="DJ474" t="str">
        <f t="shared" si="1029"/>
        <v/>
      </c>
      <c r="DK474" t="str">
        <f t="shared" si="1030"/>
        <v/>
      </c>
      <c r="DL474" t="str">
        <f t="shared" si="1031"/>
        <v/>
      </c>
      <c r="DM474" t="str">
        <f t="shared" si="1032"/>
        <v/>
      </c>
      <c r="DN474" t="str">
        <f t="shared" si="1033"/>
        <v/>
      </c>
      <c r="DO474" t="str">
        <f t="shared" si="1034"/>
        <v/>
      </c>
      <c r="DP474" t="str">
        <f t="shared" si="1035"/>
        <v/>
      </c>
      <c r="DQ474" t="str">
        <f t="shared" si="1036"/>
        <v/>
      </c>
      <c r="DR474" t="str">
        <f t="shared" si="1037"/>
        <v/>
      </c>
      <c r="DS474" t="str">
        <f t="shared" si="1038"/>
        <v/>
      </c>
      <c r="DT474" t="str">
        <f t="shared" si="1039"/>
        <v/>
      </c>
      <c r="DU474">
        <f t="shared" si="1040"/>
        <v>0</v>
      </c>
      <c r="DV474">
        <f t="shared" si="1041"/>
        <v>0</v>
      </c>
      <c r="DW474">
        <f t="shared" si="1042"/>
        <v>0</v>
      </c>
      <c r="DX474" t="str">
        <f t="shared" si="1043"/>
        <v/>
      </c>
      <c r="DY474" t="str">
        <f t="shared" si="1044"/>
        <v/>
      </c>
      <c r="DZ474" t="str">
        <f t="shared" si="1045"/>
        <v/>
      </c>
      <c r="EA474" s="5">
        <f t="shared" si="1046"/>
        <v>0</v>
      </c>
      <c r="EB474" s="3">
        <f t="shared" si="1047"/>
        <v>0</v>
      </c>
    </row>
    <row r="475" spans="2:132" x14ac:dyDescent="0.2">
      <c r="B475" s="25">
        <v>470</v>
      </c>
      <c r="C475" s="26">
        <f>Zisk!D489</f>
        <v>0</v>
      </c>
      <c r="D475">
        <f>Zisk!E489</f>
        <v>0</v>
      </c>
      <c r="E475" s="66" t="str">
        <f t="shared" si="934"/>
        <v/>
      </c>
      <c r="F475" t="str">
        <f t="shared" si="935"/>
        <v/>
      </c>
      <c r="G475" s="66" t="str">
        <f t="shared" si="936"/>
        <v/>
      </c>
      <c r="H475" s="25"/>
      <c r="I475" s="25"/>
      <c r="J475">
        <f>VstupniParametry_SKRYT!$D$5</f>
        <v>0.02</v>
      </c>
      <c r="K475">
        <f>VstupniParametry_SKRYT!$D$6</f>
        <v>0.06</v>
      </c>
      <c r="L475">
        <f>VstupniParametry_SKRYT!$D$7</f>
        <v>0.06</v>
      </c>
      <c r="M475">
        <f>VstupniParametry_SKRYT!$D$8</f>
        <v>0.06</v>
      </c>
      <c r="N475">
        <f>VstupniParametry_SKRYT!$D$9</f>
        <v>1.7999999999999999E-2</v>
      </c>
      <c r="O475" s="27">
        <f>VstupniParametry_SKRYT!$D$10</f>
        <v>0.01</v>
      </c>
      <c r="P475" s="27">
        <f>VstupniParametry_SKRYT!$D$11</f>
        <v>0.01</v>
      </c>
      <c r="Q475" s="27">
        <f>VstupniParametry_SKRYT!$D$12</f>
        <v>0.01</v>
      </c>
      <c r="R475" s="27">
        <f>VstupniParametry_SKRYT!$D$13</f>
        <v>0.01</v>
      </c>
      <c r="S475" s="27">
        <f>VstupniParametry_SKRYT!$D$14</f>
        <v>0.01</v>
      </c>
      <c r="T475">
        <f t="shared" si="937"/>
        <v>0</v>
      </c>
      <c r="U475">
        <f t="shared" si="938"/>
        <v>0</v>
      </c>
      <c r="V475">
        <f t="shared" si="939"/>
        <v>0</v>
      </c>
      <c r="W475">
        <f t="shared" si="940"/>
        <v>0</v>
      </c>
      <c r="X475">
        <f t="shared" si="941"/>
        <v>0</v>
      </c>
      <c r="Y475">
        <f t="shared" si="942"/>
        <v>0</v>
      </c>
      <c r="Z475">
        <f t="shared" si="943"/>
        <v>0</v>
      </c>
      <c r="AA475">
        <f t="shared" si="944"/>
        <v>0</v>
      </c>
      <c r="AB475">
        <f t="shared" si="945"/>
        <v>0</v>
      </c>
      <c r="AC475">
        <f t="shared" si="946"/>
        <v>0</v>
      </c>
      <c r="AD475">
        <f t="shared" si="947"/>
        <v>0</v>
      </c>
      <c r="AE475">
        <f t="shared" si="948"/>
        <v>0</v>
      </c>
      <c r="AF475">
        <f t="shared" si="949"/>
        <v>0</v>
      </c>
      <c r="AG475">
        <f t="shared" si="950"/>
        <v>0</v>
      </c>
      <c r="AH475">
        <f t="shared" si="951"/>
        <v>0</v>
      </c>
      <c r="AI475">
        <f t="shared" si="952"/>
        <v>0</v>
      </c>
      <c r="AJ475">
        <f t="shared" si="953"/>
        <v>0</v>
      </c>
      <c r="AK475">
        <f t="shared" si="954"/>
        <v>0</v>
      </c>
      <c r="AL475">
        <f t="shared" si="955"/>
        <v>0</v>
      </c>
      <c r="AM475">
        <f t="shared" si="956"/>
        <v>0</v>
      </c>
      <c r="AN475">
        <f t="shared" si="957"/>
        <v>0</v>
      </c>
      <c r="AO475">
        <f t="shared" si="958"/>
        <v>0</v>
      </c>
      <c r="AP475">
        <f t="shared" si="959"/>
        <v>0</v>
      </c>
      <c r="AQ475">
        <f t="shared" si="960"/>
        <v>0</v>
      </c>
      <c r="AR475">
        <f t="shared" si="961"/>
        <v>0</v>
      </c>
      <c r="AS475">
        <f t="shared" si="962"/>
        <v>0</v>
      </c>
      <c r="AT475">
        <f t="shared" si="932"/>
        <v>0</v>
      </c>
      <c r="AU475">
        <f t="shared" si="963"/>
        <v>0</v>
      </c>
      <c r="AV475">
        <f t="shared" si="964"/>
        <v>0</v>
      </c>
      <c r="AW475">
        <f t="shared" si="933"/>
        <v>0</v>
      </c>
      <c r="AX475">
        <f t="shared" si="965"/>
        <v>0</v>
      </c>
      <c r="AY475">
        <f t="shared" si="966"/>
        <v>0</v>
      </c>
      <c r="AZ475">
        <f t="shared" si="967"/>
        <v>0</v>
      </c>
      <c r="BA475">
        <f t="shared" si="968"/>
        <v>0</v>
      </c>
      <c r="BB475">
        <f t="shared" si="969"/>
        <v>0</v>
      </c>
      <c r="BC475">
        <f t="shared" si="970"/>
        <v>0</v>
      </c>
      <c r="BD475">
        <f t="shared" si="971"/>
        <v>0</v>
      </c>
      <c r="BE475">
        <f t="shared" si="972"/>
        <v>0</v>
      </c>
      <c r="BF475">
        <f t="shared" si="973"/>
        <v>0</v>
      </c>
      <c r="BG475">
        <f t="shared" si="974"/>
        <v>0</v>
      </c>
      <c r="BH475">
        <f t="shared" si="975"/>
        <v>0</v>
      </c>
      <c r="BI475">
        <f t="shared" si="976"/>
        <v>0</v>
      </c>
      <c r="BJ475">
        <f t="shared" si="977"/>
        <v>0</v>
      </c>
      <c r="BK475">
        <f t="shared" si="978"/>
        <v>0</v>
      </c>
      <c r="BL475">
        <f t="shared" si="979"/>
        <v>0</v>
      </c>
      <c r="BM475">
        <f t="shared" si="980"/>
        <v>0</v>
      </c>
      <c r="BN475">
        <f t="shared" si="981"/>
        <v>0</v>
      </c>
      <c r="BO475">
        <f t="shared" si="982"/>
        <v>0</v>
      </c>
      <c r="BP475">
        <f t="shared" si="983"/>
        <v>0</v>
      </c>
      <c r="BQ475">
        <f t="shared" si="984"/>
        <v>0</v>
      </c>
      <c r="BR475">
        <f t="shared" si="985"/>
        <v>0</v>
      </c>
      <c r="BS475">
        <f t="shared" si="986"/>
        <v>0</v>
      </c>
      <c r="BT475">
        <f t="shared" si="987"/>
        <v>0</v>
      </c>
      <c r="BU475">
        <f t="shared" si="988"/>
        <v>0</v>
      </c>
      <c r="BV475">
        <f t="shared" si="989"/>
        <v>0</v>
      </c>
      <c r="BW475">
        <f t="shared" si="990"/>
        <v>0</v>
      </c>
      <c r="BX475">
        <f t="shared" si="991"/>
        <v>0</v>
      </c>
      <c r="BY475">
        <f t="shared" si="992"/>
        <v>0</v>
      </c>
      <c r="BZ475">
        <f t="shared" si="993"/>
        <v>0</v>
      </c>
      <c r="CA475">
        <f t="shared" si="994"/>
        <v>0</v>
      </c>
      <c r="CB475">
        <f t="shared" si="995"/>
        <v>0</v>
      </c>
      <c r="CC475">
        <f t="shared" si="996"/>
        <v>0</v>
      </c>
      <c r="CD475">
        <f t="shared" si="997"/>
        <v>0</v>
      </c>
      <c r="CE475">
        <f t="shared" si="998"/>
        <v>0</v>
      </c>
      <c r="CF475">
        <f t="shared" si="999"/>
        <v>0</v>
      </c>
      <c r="CG475">
        <f t="shared" si="1000"/>
        <v>0</v>
      </c>
      <c r="CH475">
        <f t="shared" si="1001"/>
        <v>0</v>
      </c>
      <c r="CI475">
        <f t="shared" si="1002"/>
        <v>0</v>
      </c>
      <c r="CJ475">
        <f t="shared" si="1003"/>
        <v>0</v>
      </c>
      <c r="CK475">
        <f t="shared" si="1004"/>
        <v>0</v>
      </c>
      <c r="CL475" t="str">
        <f t="shared" si="1005"/>
        <v/>
      </c>
      <c r="CM475" t="str">
        <f t="shared" si="1006"/>
        <v/>
      </c>
      <c r="CN475" t="str">
        <f t="shared" si="1007"/>
        <v/>
      </c>
      <c r="CO475" t="str">
        <f t="shared" si="1008"/>
        <v/>
      </c>
      <c r="CP475" t="str">
        <f t="shared" si="1009"/>
        <v/>
      </c>
      <c r="CQ475" t="str">
        <f t="shared" si="1010"/>
        <v/>
      </c>
      <c r="CR475" t="str">
        <f t="shared" si="1011"/>
        <v/>
      </c>
      <c r="CS475" t="str">
        <f t="shared" si="1012"/>
        <v/>
      </c>
      <c r="CT475" t="str">
        <f t="shared" si="1013"/>
        <v/>
      </c>
      <c r="CU475" t="str">
        <f t="shared" si="1014"/>
        <v/>
      </c>
      <c r="CV475" t="str">
        <f t="shared" si="1015"/>
        <v/>
      </c>
      <c r="CW475" t="str">
        <f t="shared" si="1016"/>
        <v/>
      </c>
      <c r="CX475" t="str">
        <f t="shared" si="1017"/>
        <v/>
      </c>
      <c r="CY475" t="str">
        <f t="shared" si="1018"/>
        <v/>
      </c>
      <c r="CZ475" t="str">
        <f t="shared" si="1019"/>
        <v/>
      </c>
      <c r="DA475" t="str">
        <f t="shared" si="1020"/>
        <v/>
      </c>
      <c r="DB475" t="str">
        <f t="shared" si="1021"/>
        <v/>
      </c>
      <c r="DC475" t="str">
        <f t="shared" si="1022"/>
        <v/>
      </c>
      <c r="DD475" t="str">
        <f t="shared" si="1023"/>
        <v/>
      </c>
      <c r="DE475" t="str">
        <f t="shared" si="1024"/>
        <v/>
      </c>
      <c r="DF475" t="str">
        <f t="shared" si="1025"/>
        <v/>
      </c>
      <c r="DG475" t="str">
        <f t="shared" si="1026"/>
        <v/>
      </c>
      <c r="DH475" t="str">
        <f t="shared" si="1027"/>
        <v/>
      </c>
      <c r="DI475" t="str">
        <f t="shared" si="1028"/>
        <v/>
      </c>
      <c r="DJ475" t="str">
        <f t="shared" si="1029"/>
        <v/>
      </c>
      <c r="DK475" t="str">
        <f t="shared" si="1030"/>
        <v/>
      </c>
      <c r="DL475" t="str">
        <f t="shared" si="1031"/>
        <v/>
      </c>
      <c r="DM475" t="str">
        <f t="shared" si="1032"/>
        <v/>
      </c>
      <c r="DN475" t="str">
        <f t="shared" si="1033"/>
        <v/>
      </c>
      <c r="DO475" t="str">
        <f t="shared" si="1034"/>
        <v/>
      </c>
      <c r="DP475" t="str">
        <f t="shared" si="1035"/>
        <v/>
      </c>
      <c r="DQ475" t="str">
        <f t="shared" si="1036"/>
        <v/>
      </c>
      <c r="DR475" t="str">
        <f t="shared" si="1037"/>
        <v/>
      </c>
      <c r="DS475" t="str">
        <f t="shared" si="1038"/>
        <v/>
      </c>
      <c r="DT475" t="str">
        <f t="shared" si="1039"/>
        <v/>
      </c>
      <c r="DU475">
        <f t="shared" si="1040"/>
        <v>0</v>
      </c>
      <c r="DV475">
        <f t="shared" si="1041"/>
        <v>0</v>
      </c>
      <c r="DW475">
        <f t="shared" si="1042"/>
        <v>0</v>
      </c>
      <c r="DX475" t="str">
        <f t="shared" si="1043"/>
        <v/>
      </c>
      <c r="DY475" t="str">
        <f t="shared" si="1044"/>
        <v/>
      </c>
      <c r="DZ475" t="str">
        <f t="shared" si="1045"/>
        <v/>
      </c>
      <c r="EA475" s="5">
        <f t="shared" si="1046"/>
        <v>0</v>
      </c>
      <c r="EB475" s="3">
        <f t="shared" si="1047"/>
        <v>0</v>
      </c>
    </row>
    <row r="476" spans="2:132" x14ac:dyDescent="0.2">
      <c r="B476">
        <v>471</v>
      </c>
      <c r="C476" s="3">
        <f>Zisk!D490</f>
        <v>0</v>
      </c>
      <c r="D476">
        <f>Zisk!E490</f>
        <v>0</v>
      </c>
      <c r="E476" s="66" t="str">
        <f t="shared" si="934"/>
        <v/>
      </c>
      <c r="F476" t="str">
        <f t="shared" si="935"/>
        <v/>
      </c>
      <c r="G476" s="66" t="str">
        <f t="shared" si="936"/>
        <v/>
      </c>
      <c r="J476">
        <f>VstupniParametry_SKRYT!$D$5</f>
        <v>0.02</v>
      </c>
      <c r="K476">
        <f>VstupniParametry_SKRYT!$D$6</f>
        <v>0.06</v>
      </c>
      <c r="L476">
        <f>VstupniParametry_SKRYT!$D$7</f>
        <v>0.06</v>
      </c>
      <c r="M476">
        <f>VstupniParametry_SKRYT!$D$8</f>
        <v>0.06</v>
      </c>
      <c r="N476">
        <f>VstupniParametry_SKRYT!$D$9</f>
        <v>1.7999999999999999E-2</v>
      </c>
      <c r="O476" s="27">
        <f>VstupniParametry_SKRYT!$D$10</f>
        <v>0.01</v>
      </c>
      <c r="P476" s="27">
        <f>VstupniParametry_SKRYT!$D$11</f>
        <v>0.01</v>
      </c>
      <c r="Q476" s="27">
        <f>VstupniParametry_SKRYT!$D$12</f>
        <v>0.01</v>
      </c>
      <c r="R476" s="27">
        <f>VstupniParametry_SKRYT!$D$13</f>
        <v>0.01</v>
      </c>
      <c r="S476" s="27">
        <f>VstupniParametry_SKRYT!$D$14</f>
        <v>0.01</v>
      </c>
      <c r="T476">
        <f t="shared" si="937"/>
        <v>0</v>
      </c>
      <c r="U476">
        <f t="shared" si="938"/>
        <v>0</v>
      </c>
      <c r="V476">
        <f t="shared" si="939"/>
        <v>0</v>
      </c>
      <c r="W476">
        <f t="shared" si="940"/>
        <v>0</v>
      </c>
      <c r="X476">
        <f t="shared" si="941"/>
        <v>0</v>
      </c>
      <c r="Y476">
        <f t="shared" si="942"/>
        <v>0</v>
      </c>
      <c r="Z476">
        <f t="shared" si="943"/>
        <v>0</v>
      </c>
      <c r="AA476">
        <f t="shared" si="944"/>
        <v>0</v>
      </c>
      <c r="AB476">
        <f t="shared" si="945"/>
        <v>0</v>
      </c>
      <c r="AC476">
        <f t="shared" si="946"/>
        <v>0</v>
      </c>
      <c r="AD476">
        <f t="shared" si="947"/>
        <v>0</v>
      </c>
      <c r="AE476">
        <f t="shared" si="948"/>
        <v>0</v>
      </c>
      <c r="AF476">
        <f t="shared" si="949"/>
        <v>0</v>
      </c>
      <c r="AG476">
        <f t="shared" si="950"/>
        <v>0</v>
      </c>
      <c r="AH476">
        <f t="shared" si="951"/>
        <v>0</v>
      </c>
      <c r="AI476">
        <f t="shared" si="952"/>
        <v>0</v>
      </c>
      <c r="AJ476">
        <f t="shared" si="953"/>
        <v>0</v>
      </c>
      <c r="AK476">
        <f t="shared" si="954"/>
        <v>0</v>
      </c>
      <c r="AL476">
        <f t="shared" si="955"/>
        <v>0</v>
      </c>
      <c r="AM476">
        <f t="shared" si="956"/>
        <v>0</v>
      </c>
      <c r="AN476">
        <f t="shared" si="957"/>
        <v>0</v>
      </c>
      <c r="AO476">
        <f t="shared" si="958"/>
        <v>0</v>
      </c>
      <c r="AP476">
        <f t="shared" si="959"/>
        <v>0</v>
      </c>
      <c r="AQ476">
        <f t="shared" si="960"/>
        <v>0</v>
      </c>
      <c r="AR476">
        <f t="shared" si="961"/>
        <v>0</v>
      </c>
      <c r="AS476">
        <f t="shared" si="962"/>
        <v>0</v>
      </c>
      <c r="AT476">
        <f t="shared" si="932"/>
        <v>0</v>
      </c>
      <c r="AU476">
        <f t="shared" si="963"/>
        <v>0</v>
      </c>
      <c r="AV476">
        <f t="shared" si="964"/>
        <v>0</v>
      </c>
      <c r="AW476">
        <f t="shared" si="933"/>
        <v>0</v>
      </c>
      <c r="AX476">
        <f t="shared" si="965"/>
        <v>0</v>
      </c>
      <c r="AY476">
        <f t="shared" si="966"/>
        <v>0</v>
      </c>
      <c r="AZ476">
        <f t="shared" si="967"/>
        <v>0</v>
      </c>
      <c r="BA476">
        <f t="shared" si="968"/>
        <v>0</v>
      </c>
      <c r="BB476">
        <f t="shared" si="969"/>
        <v>0</v>
      </c>
      <c r="BC476">
        <f t="shared" si="970"/>
        <v>0</v>
      </c>
      <c r="BD476">
        <f t="shared" si="971"/>
        <v>0</v>
      </c>
      <c r="BE476">
        <f t="shared" si="972"/>
        <v>0</v>
      </c>
      <c r="BF476">
        <f t="shared" si="973"/>
        <v>0</v>
      </c>
      <c r="BG476">
        <f t="shared" si="974"/>
        <v>0</v>
      </c>
      <c r="BH476">
        <f t="shared" si="975"/>
        <v>0</v>
      </c>
      <c r="BI476">
        <f t="shared" si="976"/>
        <v>0</v>
      </c>
      <c r="BJ476">
        <f t="shared" si="977"/>
        <v>0</v>
      </c>
      <c r="BK476">
        <f t="shared" si="978"/>
        <v>0</v>
      </c>
      <c r="BL476">
        <f t="shared" si="979"/>
        <v>0</v>
      </c>
      <c r="BM476">
        <f t="shared" si="980"/>
        <v>0</v>
      </c>
      <c r="BN476">
        <f t="shared" si="981"/>
        <v>0</v>
      </c>
      <c r="BO476">
        <f t="shared" si="982"/>
        <v>0</v>
      </c>
      <c r="BP476">
        <f t="shared" si="983"/>
        <v>0</v>
      </c>
      <c r="BQ476">
        <f t="shared" si="984"/>
        <v>0</v>
      </c>
      <c r="BR476">
        <f t="shared" si="985"/>
        <v>0</v>
      </c>
      <c r="BS476">
        <f t="shared" si="986"/>
        <v>0</v>
      </c>
      <c r="BT476">
        <f t="shared" si="987"/>
        <v>0</v>
      </c>
      <c r="BU476">
        <f t="shared" si="988"/>
        <v>0</v>
      </c>
      <c r="BV476">
        <f t="shared" si="989"/>
        <v>0</v>
      </c>
      <c r="BW476">
        <f t="shared" si="990"/>
        <v>0</v>
      </c>
      <c r="BX476">
        <f t="shared" si="991"/>
        <v>0</v>
      </c>
      <c r="BY476">
        <f t="shared" si="992"/>
        <v>0</v>
      </c>
      <c r="BZ476">
        <f t="shared" si="993"/>
        <v>0</v>
      </c>
      <c r="CA476">
        <f t="shared" si="994"/>
        <v>0</v>
      </c>
      <c r="CB476">
        <f t="shared" si="995"/>
        <v>0</v>
      </c>
      <c r="CC476">
        <f t="shared" si="996"/>
        <v>0</v>
      </c>
      <c r="CD476">
        <f t="shared" si="997"/>
        <v>0</v>
      </c>
      <c r="CE476">
        <f t="shared" si="998"/>
        <v>0</v>
      </c>
      <c r="CF476">
        <f t="shared" si="999"/>
        <v>0</v>
      </c>
      <c r="CG476">
        <f t="shared" si="1000"/>
        <v>0</v>
      </c>
      <c r="CH476">
        <f t="shared" si="1001"/>
        <v>0</v>
      </c>
      <c r="CI476">
        <f t="shared" si="1002"/>
        <v>0</v>
      </c>
      <c r="CJ476">
        <f t="shared" si="1003"/>
        <v>0</v>
      </c>
      <c r="CK476">
        <f t="shared" si="1004"/>
        <v>0</v>
      </c>
      <c r="CL476" t="str">
        <f t="shared" si="1005"/>
        <v/>
      </c>
      <c r="CM476" t="str">
        <f t="shared" si="1006"/>
        <v/>
      </c>
      <c r="CN476" t="str">
        <f t="shared" si="1007"/>
        <v/>
      </c>
      <c r="CO476" t="str">
        <f t="shared" si="1008"/>
        <v/>
      </c>
      <c r="CP476" t="str">
        <f t="shared" si="1009"/>
        <v/>
      </c>
      <c r="CQ476" t="str">
        <f t="shared" si="1010"/>
        <v/>
      </c>
      <c r="CR476" t="str">
        <f t="shared" si="1011"/>
        <v/>
      </c>
      <c r="CS476" t="str">
        <f t="shared" si="1012"/>
        <v/>
      </c>
      <c r="CT476" t="str">
        <f t="shared" si="1013"/>
        <v/>
      </c>
      <c r="CU476" t="str">
        <f t="shared" si="1014"/>
        <v/>
      </c>
      <c r="CV476" t="str">
        <f t="shared" si="1015"/>
        <v/>
      </c>
      <c r="CW476" t="str">
        <f t="shared" si="1016"/>
        <v/>
      </c>
      <c r="CX476" t="str">
        <f t="shared" si="1017"/>
        <v/>
      </c>
      <c r="CY476" t="str">
        <f t="shared" si="1018"/>
        <v/>
      </c>
      <c r="CZ476" t="str">
        <f t="shared" si="1019"/>
        <v/>
      </c>
      <c r="DA476" t="str">
        <f t="shared" si="1020"/>
        <v/>
      </c>
      <c r="DB476" t="str">
        <f t="shared" si="1021"/>
        <v/>
      </c>
      <c r="DC476" t="str">
        <f t="shared" si="1022"/>
        <v/>
      </c>
      <c r="DD476" t="str">
        <f t="shared" si="1023"/>
        <v/>
      </c>
      <c r="DE476" t="str">
        <f t="shared" si="1024"/>
        <v/>
      </c>
      <c r="DF476" t="str">
        <f t="shared" si="1025"/>
        <v/>
      </c>
      <c r="DG476" t="str">
        <f t="shared" si="1026"/>
        <v/>
      </c>
      <c r="DH476" t="str">
        <f t="shared" si="1027"/>
        <v/>
      </c>
      <c r="DI476" t="str">
        <f t="shared" si="1028"/>
        <v/>
      </c>
      <c r="DJ476" t="str">
        <f t="shared" si="1029"/>
        <v/>
      </c>
      <c r="DK476" t="str">
        <f t="shared" si="1030"/>
        <v/>
      </c>
      <c r="DL476" t="str">
        <f t="shared" si="1031"/>
        <v/>
      </c>
      <c r="DM476" t="str">
        <f t="shared" si="1032"/>
        <v/>
      </c>
      <c r="DN476" t="str">
        <f t="shared" si="1033"/>
        <v/>
      </c>
      <c r="DO476" t="str">
        <f t="shared" si="1034"/>
        <v/>
      </c>
      <c r="DP476" t="str">
        <f t="shared" si="1035"/>
        <v/>
      </c>
      <c r="DQ476" t="str">
        <f t="shared" si="1036"/>
        <v/>
      </c>
      <c r="DR476" t="str">
        <f t="shared" si="1037"/>
        <v/>
      </c>
      <c r="DS476" t="str">
        <f t="shared" si="1038"/>
        <v/>
      </c>
      <c r="DT476" t="str">
        <f t="shared" si="1039"/>
        <v/>
      </c>
      <c r="DU476">
        <f t="shared" si="1040"/>
        <v>0</v>
      </c>
      <c r="DV476">
        <f t="shared" si="1041"/>
        <v>0</v>
      </c>
      <c r="DW476">
        <f t="shared" si="1042"/>
        <v>0</v>
      </c>
      <c r="DX476" t="str">
        <f t="shared" si="1043"/>
        <v/>
      </c>
      <c r="DY476" t="str">
        <f t="shared" si="1044"/>
        <v/>
      </c>
      <c r="DZ476" t="str">
        <f t="shared" si="1045"/>
        <v/>
      </c>
      <c r="EA476" s="5">
        <f t="shared" si="1046"/>
        <v>0</v>
      </c>
      <c r="EB476" s="3">
        <f t="shared" si="1047"/>
        <v>0</v>
      </c>
    </row>
    <row r="477" spans="2:132" x14ac:dyDescent="0.2">
      <c r="B477" s="25">
        <v>472</v>
      </c>
      <c r="C477" s="26">
        <f>Zisk!D491</f>
        <v>0</v>
      </c>
      <c r="D477">
        <f>Zisk!E491</f>
        <v>0</v>
      </c>
      <c r="E477" s="66" t="str">
        <f t="shared" si="934"/>
        <v/>
      </c>
      <c r="F477" t="str">
        <f t="shared" si="935"/>
        <v/>
      </c>
      <c r="G477" s="66" t="str">
        <f t="shared" si="936"/>
        <v/>
      </c>
      <c r="H477" s="25"/>
      <c r="I477" s="25"/>
      <c r="J477">
        <f>VstupniParametry_SKRYT!$D$5</f>
        <v>0.02</v>
      </c>
      <c r="K477">
        <f>VstupniParametry_SKRYT!$D$6</f>
        <v>0.06</v>
      </c>
      <c r="L477">
        <f>VstupniParametry_SKRYT!$D$7</f>
        <v>0.06</v>
      </c>
      <c r="M477">
        <f>VstupniParametry_SKRYT!$D$8</f>
        <v>0.06</v>
      </c>
      <c r="N477">
        <f>VstupniParametry_SKRYT!$D$9</f>
        <v>1.7999999999999999E-2</v>
      </c>
      <c r="O477" s="27">
        <f>VstupniParametry_SKRYT!$D$10</f>
        <v>0.01</v>
      </c>
      <c r="P477" s="27">
        <f>VstupniParametry_SKRYT!$D$11</f>
        <v>0.01</v>
      </c>
      <c r="Q477" s="27">
        <f>VstupniParametry_SKRYT!$D$12</f>
        <v>0.01</v>
      </c>
      <c r="R477" s="27">
        <f>VstupniParametry_SKRYT!$D$13</f>
        <v>0.01</v>
      </c>
      <c r="S477" s="27">
        <f>VstupniParametry_SKRYT!$D$14</f>
        <v>0.01</v>
      </c>
      <c r="T477">
        <f t="shared" si="937"/>
        <v>0</v>
      </c>
      <c r="U477">
        <f t="shared" si="938"/>
        <v>0</v>
      </c>
      <c r="V477">
        <f t="shared" si="939"/>
        <v>0</v>
      </c>
      <c r="W477">
        <f t="shared" si="940"/>
        <v>0</v>
      </c>
      <c r="X477">
        <f t="shared" si="941"/>
        <v>0</v>
      </c>
      <c r="Y477">
        <f t="shared" si="942"/>
        <v>0</v>
      </c>
      <c r="Z477">
        <f t="shared" si="943"/>
        <v>0</v>
      </c>
      <c r="AA477">
        <f t="shared" si="944"/>
        <v>0</v>
      </c>
      <c r="AB477">
        <f t="shared" si="945"/>
        <v>0</v>
      </c>
      <c r="AC477">
        <f t="shared" si="946"/>
        <v>0</v>
      </c>
      <c r="AD477">
        <f t="shared" si="947"/>
        <v>0</v>
      </c>
      <c r="AE477">
        <f t="shared" si="948"/>
        <v>0</v>
      </c>
      <c r="AF477">
        <f t="shared" si="949"/>
        <v>0</v>
      </c>
      <c r="AG477">
        <f t="shared" si="950"/>
        <v>0</v>
      </c>
      <c r="AH477">
        <f t="shared" si="951"/>
        <v>0</v>
      </c>
      <c r="AI477">
        <f t="shared" si="952"/>
        <v>0</v>
      </c>
      <c r="AJ477">
        <f t="shared" si="953"/>
        <v>0</v>
      </c>
      <c r="AK477">
        <f t="shared" si="954"/>
        <v>0</v>
      </c>
      <c r="AL477">
        <f t="shared" si="955"/>
        <v>0</v>
      </c>
      <c r="AM477">
        <f t="shared" si="956"/>
        <v>0</v>
      </c>
      <c r="AN477">
        <f t="shared" si="957"/>
        <v>0</v>
      </c>
      <c r="AO477">
        <f t="shared" si="958"/>
        <v>0</v>
      </c>
      <c r="AP477">
        <f t="shared" si="959"/>
        <v>0</v>
      </c>
      <c r="AQ477">
        <f t="shared" si="960"/>
        <v>0</v>
      </c>
      <c r="AR477">
        <f t="shared" si="961"/>
        <v>0</v>
      </c>
      <c r="AS477">
        <f t="shared" si="962"/>
        <v>0</v>
      </c>
      <c r="AT477">
        <f t="shared" si="932"/>
        <v>0</v>
      </c>
      <c r="AU477">
        <f t="shared" si="963"/>
        <v>0</v>
      </c>
      <c r="AV477">
        <f t="shared" si="964"/>
        <v>0</v>
      </c>
      <c r="AW477">
        <f t="shared" si="933"/>
        <v>0</v>
      </c>
      <c r="AX477">
        <f t="shared" si="965"/>
        <v>0</v>
      </c>
      <c r="AY477">
        <f t="shared" si="966"/>
        <v>0</v>
      </c>
      <c r="AZ477">
        <f t="shared" si="967"/>
        <v>0</v>
      </c>
      <c r="BA477">
        <f t="shared" si="968"/>
        <v>0</v>
      </c>
      <c r="BB477">
        <f t="shared" si="969"/>
        <v>0</v>
      </c>
      <c r="BC477">
        <f t="shared" si="970"/>
        <v>0</v>
      </c>
      <c r="BD477">
        <f t="shared" si="971"/>
        <v>0</v>
      </c>
      <c r="BE477">
        <f t="shared" si="972"/>
        <v>0</v>
      </c>
      <c r="BF477">
        <f t="shared" si="973"/>
        <v>0</v>
      </c>
      <c r="BG477">
        <f t="shared" si="974"/>
        <v>0</v>
      </c>
      <c r="BH477">
        <f t="shared" si="975"/>
        <v>0</v>
      </c>
      <c r="BI477">
        <f t="shared" si="976"/>
        <v>0</v>
      </c>
      <c r="BJ477">
        <f t="shared" si="977"/>
        <v>0</v>
      </c>
      <c r="BK477">
        <f t="shared" si="978"/>
        <v>0</v>
      </c>
      <c r="BL477">
        <f t="shared" si="979"/>
        <v>0</v>
      </c>
      <c r="BM477">
        <f t="shared" si="980"/>
        <v>0</v>
      </c>
      <c r="BN477">
        <f t="shared" si="981"/>
        <v>0</v>
      </c>
      <c r="BO477">
        <f t="shared" si="982"/>
        <v>0</v>
      </c>
      <c r="BP477">
        <f t="shared" si="983"/>
        <v>0</v>
      </c>
      <c r="BQ477">
        <f t="shared" si="984"/>
        <v>0</v>
      </c>
      <c r="BR477">
        <f t="shared" si="985"/>
        <v>0</v>
      </c>
      <c r="BS477">
        <f t="shared" si="986"/>
        <v>0</v>
      </c>
      <c r="BT477">
        <f t="shared" si="987"/>
        <v>0</v>
      </c>
      <c r="BU477">
        <f t="shared" si="988"/>
        <v>0</v>
      </c>
      <c r="BV477">
        <f t="shared" si="989"/>
        <v>0</v>
      </c>
      <c r="BW477">
        <f t="shared" si="990"/>
        <v>0</v>
      </c>
      <c r="BX477">
        <f t="shared" si="991"/>
        <v>0</v>
      </c>
      <c r="BY477">
        <f t="shared" si="992"/>
        <v>0</v>
      </c>
      <c r="BZ477">
        <f t="shared" si="993"/>
        <v>0</v>
      </c>
      <c r="CA477">
        <f t="shared" si="994"/>
        <v>0</v>
      </c>
      <c r="CB477">
        <f t="shared" si="995"/>
        <v>0</v>
      </c>
      <c r="CC477">
        <f t="shared" si="996"/>
        <v>0</v>
      </c>
      <c r="CD477">
        <f t="shared" si="997"/>
        <v>0</v>
      </c>
      <c r="CE477">
        <f t="shared" si="998"/>
        <v>0</v>
      </c>
      <c r="CF477">
        <f t="shared" si="999"/>
        <v>0</v>
      </c>
      <c r="CG477">
        <f t="shared" si="1000"/>
        <v>0</v>
      </c>
      <c r="CH477">
        <f t="shared" si="1001"/>
        <v>0</v>
      </c>
      <c r="CI477">
        <f t="shared" si="1002"/>
        <v>0</v>
      </c>
      <c r="CJ477">
        <f t="shared" si="1003"/>
        <v>0</v>
      </c>
      <c r="CK477">
        <f t="shared" si="1004"/>
        <v>0</v>
      </c>
      <c r="CL477" t="str">
        <f t="shared" si="1005"/>
        <v/>
      </c>
      <c r="CM477" t="str">
        <f t="shared" si="1006"/>
        <v/>
      </c>
      <c r="CN477" t="str">
        <f t="shared" si="1007"/>
        <v/>
      </c>
      <c r="CO477" t="str">
        <f t="shared" si="1008"/>
        <v/>
      </c>
      <c r="CP477" t="str">
        <f t="shared" si="1009"/>
        <v/>
      </c>
      <c r="CQ477" t="str">
        <f t="shared" si="1010"/>
        <v/>
      </c>
      <c r="CR477" t="str">
        <f t="shared" si="1011"/>
        <v/>
      </c>
      <c r="CS477" t="str">
        <f t="shared" si="1012"/>
        <v/>
      </c>
      <c r="CT477" t="str">
        <f t="shared" si="1013"/>
        <v/>
      </c>
      <c r="CU477" t="str">
        <f t="shared" si="1014"/>
        <v/>
      </c>
      <c r="CV477" t="str">
        <f t="shared" si="1015"/>
        <v/>
      </c>
      <c r="CW477" t="str">
        <f t="shared" si="1016"/>
        <v/>
      </c>
      <c r="CX477" t="str">
        <f t="shared" si="1017"/>
        <v/>
      </c>
      <c r="CY477" t="str">
        <f t="shared" si="1018"/>
        <v/>
      </c>
      <c r="CZ477" t="str">
        <f t="shared" si="1019"/>
        <v/>
      </c>
      <c r="DA477" t="str">
        <f t="shared" si="1020"/>
        <v/>
      </c>
      <c r="DB477" t="str">
        <f t="shared" si="1021"/>
        <v/>
      </c>
      <c r="DC477" t="str">
        <f t="shared" si="1022"/>
        <v/>
      </c>
      <c r="DD477" t="str">
        <f t="shared" si="1023"/>
        <v/>
      </c>
      <c r="DE477" t="str">
        <f t="shared" si="1024"/>
        <v/>
      </c>
      <c r="DF477" t="str">
        <f t="shared" si="1025"/>
        <v/>
      </c>
      <c r="DG477" t="str">
        <f t="shared" si="1026"/>
        <v/>
      </c>
      <c r="DH477" t="str">
        <f t="shared" si="1027"/>
        <v/>
      </c>
      <c r="DI477" t="str">
        <f t="shared" si="1028"/>
        <v/>
      </c>
      <c r="DJ477" t="str">
        <f t="shared" si="1029"/>
        <v/>
      </c>
      <c r="DK477" t="str">
        <f t="shared" si="1030"/>
        <v/>
      </c>
      <c r="DL477" t="str">
        <f t="shared" si="1031"/>
        <v/>
      </c>
      <c r="DM477" t="str">
        <f t="shared" si="1032"/>
        <v/>
      </c>
      <c r="DN477" t="str">
        <f t="shared" si="1033"/>
        <v/>
      </c>
      <c r="DO477" t="str">
        <f t="shared" si="1034"/>
        <v/>
      </c>
      <c r="DP477" t="str">
        <f t="shared" si="1035"/>
        <v/>
      </c>
      <c r="DQ477" t="str">
        <f t="shared" si="1036"/>
        <v/>
      </c>
      <c r="DR477" t="str">
        <f t="shared" si="1037"/>
        <v/>
      </c>
      <c r="DS477" t="str">
        <f t="shared" si="1038"/>
        <v/>
      </c>
      <c r="DT477" t="str">
        <f t="shared" si="1039"/>
        <v/>
      </c>
      <c r="DU477">
        <f t="shared" si="1040"/>
        <v>0</v>
      </c>
      <c r="DV477">
        <f t="shared" si="1041"/>
        <v>0</v>
      </c>
      <c r="DW477">
        <f t="shared" si="1042"/>
        <v>0</v>
      </c>
      <c r="DX477" t="str">
        <f t="shared" si="1043"/>
        <v/>
      </c>
      <c r="DY477" t="str">
        <f t="shared" si="1044"/>
        <v/>
      </c>
      <c r="DZ477" t="str">
        <f t="shared" si="1045"/>
        <v/>
      </c>
      <c r="EA477" s="5">
        <f t="shared" si="1046"/>
        <v>0</v>
      </c>
      <c r="EB477" s="3">
        <f t="shared" si="1047"/>
        <v>0</v>
      </c>
    </row>
    <row r="478" spans="2:132" x14ac:dyDescent="0.2">
      <c r="B478">
        <v>473</v>
      </c>
      <c r="C478" s="3">
        <f>Zisk!D492</f>
        <v>0</v>
      </c>
      <c r="D478">
        <f>Zisk!E492</f>
        <v>0</v>
      </c>
      <c r="E478" s="66" t="str">
        <f t="shared" si="934"/>
        <v/>
      </c>
      <c r="F478" t="str">
        <f t="shared" si="935"/>
        <v/>
      </c>
      <c r="G478" s="66" t="str">
        <f t="shared" si="936"/>
        <v/>
      </c>
      <c r="J478">
        <f>VstupniParametry_SKRYT!$D$5</f>
        <v>0.02</v>
      </c>
      <c r="K478">
        <f>VstupniParametry_SKRYT!$D$6</f>
        <v>0.06</v>
      </c>
      <c r="L478">
        <f>VstupniParametry_SKRYT!$D$7</f>
        <v>0.06</v>
      </c>
      <c r="M478">
        <f>VstupniParametry_SKRYT!$D$8</f>
        <v>0.06</v>
      </c>
      <c r="N478">
        <f>VstupniParametry_SKRYT!$D$9</f>
        <v>1.7999999999999999E-2</v>
      </c>
      <c r="O478" s="27">
        <f>VstupniParametry_SKRYT!$D$10</f>
        <v>0.01</v>
      </c>
      <c r="P478" s="27">
        <f>VstupniParametry_SKRYT!$D$11</f>
        <v>0.01</v>
      </c>
      <c r="Q478" s="27">
        <f>VstupniParametry_SKRYT!$D$12</f>
        <v>0.01</v>
      </c>
      <c r="R478" s="27">
        <f>VstupniParametry_SKRYT!$D$13</f>
        <v>0.01</v>
      </c>
      <c r="S478" s="27">
        <f>VstupniParametry_SKRYT!$D$14</f>
        <v>0.01</v>
      </c>
      <c r="T478">
        <f t="shared" si="937"/>
        <v>0</v>
      </c>
      <c r="U478">
        <f t="shared" si="938"/>
        <v>0</v>
      </c>
      <c r="V478">
        <f t="shared" si="939"/>
        <v>0</v>
      </c>
      <c r="W478">
        <f t="shared" si="940"/>
        <v>0</v>
      </c>
      <c r="X478">
        <f t="shared" si="941"/>
        <v>0</v>
      </c>
      <c r="Y478">
        <f t="shared" si="942"/>
        <v>0</v>
      </c>
      <c r="Z478">
        <f t="shared" si="943"/>
        <v>0</v>
      </c>
      <c r="AA478">
        <f t="shared" si="944"/>
        <v>0</v>
      </c>
      <c r="AB478">
        <f t="shared" si="945"/>
        <v>0</v>
      </c>
      <c r="AC478">
        <f t="shared" si="946"/>
        <v>0</v>
      </c>
      <c r="AD478">
        <f t="shared" si="947"/>
        <v>0</v>
      </c>
      <c r="AE478">
        <f t="shared" si="948"/>
        <v>0</v>
      </c>
      <c r="AF478">
        <f t="shared" si="949"/>
        <v>0</v>
      </c>
      <c r="AG478">
        <f t="shared" si="950"/>
        <v>0</v>
      </c>
      <c r="AH478">
        <f t="shared" si="951"/>
        <v>0</v>
      </c>
      <c r="AI478">
        <f t="shared" si="952"/>
        <v>0</v>
      </c>
      <c r="AJ478">
        <f t="shared" si="953"/>
        <v>0</v>
      </c>
      <c r="AK478">
        <f t="shared" si="954"/>
        <v>0</v>
      </c>
      <c r="AL478">
        <f t="shared" si="955"/>
        <v>0</v>
      </c>
      <c r="AM478">
        <f t="shared" si="956"/>
        <v>0</v>
      </c>
      <c r="AN478">
        <f t="shared" si="957"/>
        <v>0</v>
      </c>
      <c r="AO478">
        <f t="shared" si="958"/>
        <v>0</v>
      </c>
      <c r="AP478">
        <f t="shared" si="959"/>
        <v>0</v>
      </c>
      <c r="AQ478">
        <f t="shared" si="960"/>
        <v>0</v>
      </c>
      <c r="AR478">
        <f t="shared" si="961"/>
        <v>0</v>
      </c>
      <c r="AS478">
        <f t="shared" si="962"/>
        <v>0</v>
      </c>
      <c r="AT478">
        <f t="shared" si="932"/>
        <v>0</v>
      </c>
      <c r="AU478">
        <f t="shared" si="963"/>
        <v>0</v>
      </c>
      <c r="AV478">
        <f t="shared" si="964"/>
        <v>0</v>
      </c>
      <c r="AW478">
        <f t="shared" si="933"/>
        <v>0</v>
      </c>
      <c r="AX478">
        <f t="shared" si="965"/>
        <v>0</v>
      </c>
      <c r="AY478">
        <f t="shared" si="966"/>
        <v>0</v>
      </c>
      <c r="AZ478">
        <f t="shared" si="967"/>
        <v>0</v>
      </c>
      <c r="BA478">
        <f t="shared" si="968"/>
        <v>0</v>
      </c>
      <c r="BB478">
        <f t="shared" si="969"/>
        <v>0</v>
      </c>
      <c r="BC478">
        <f t="shared" si="970"/>
        <v>0</v>
      </c>
      <c r="BD478">
        <f t="shared" si="971"/>
        <v>0</v>
      </c>
      <c r="BE478">
        <f t="shared" si="972"/>
        <v>0</v>
      </c>
      <c r="BF478">
        <f t="shared" si="973"/>
        <v>0</v>
      </c>
      <c r="BG478">
        <f t="shared" si="974"/>
        <v>0</v>
      </c>
      <c r="BH478">
        <f t="shared" si="975"/>
        <v>0</v>
      </c>
      <c r="BI478">
        <f t="shared" si="976"/>
        <v>0</v>
      </c>
      <c r="BJ478">
        <f t="shared" si="977"/>
        <v>0</v>
      </c>
      <c r="BK478">
        <f t="shared" si="978"/>
        <v>0</v>
      </c>
      <c r="BL478">
        <f t="shared" si="979"/>
        <v>0</v>
      </c>
      <c r="BM478">
        <f t="shared" si="980"/>
        <v>0</v>
      </c>
      <c r="BN478">
        <f t="shared" si="981"/>
        <v>0</v>
      </c>
      <c r="BO478">
        <f t="shared" si="982"/>
        <v>0</v>
      </c>
      <c r="BP478">
        <f t="shared" si="983"/>
        <v>0</v>
      </c>
      <c r="BQ478">
        <f t="shared" si="984"/>
        <v>0</v>
      </c>
      <c r="BR478">
        <f t="shared" si="985"/>
        <v>0</v>
      </c>
      <c r="BS478">
        <f t="shared" si="986"/>
        <v>0</v>
      </c>
      <c r="BT478">
        <f t="shared" si="987"/>
        <v>0</v>
      </c>
      <c r="BU478">
        <f t="shared" si="988"/>
        <v>0</v>
      </c>
      <c r="BV478">
        <f t="shared" si="989"/>
        <v>0</v>
      </c>
      <c r="BW478">
        <f t="shared" si="990"/>
        <v>0</v>
      </c>
      <c r="BX478">
        <f t="shared" si="991"/>
        <v>0</v>
      </c>
      <c r="BY478">
        <f t="shared" si="992"/>
        <v>0</v>
      </c>
      <c r="BZ478">
        <f t="shared" si="993"/>
        <v>0</v>
      </c>
      <c r="CA478">
        <f t="shared" si="994"/>
        <v>0</v>
      </c>
      <c r="CB478">
        <f t="shared" si="995"/>
        <v>0</v>
      </c>
      <c r="CC478">
        <f t="shared" si="996"/>
        <v>0</v>
      </c>
      <c r="CD478">
        <f t="shared" si="997"/>
        <v>0</v>
      </c>
      <c r="CE478">
        <f t="shared" si="998"/>
        <v>0</v>
      </c>
      <c r="CF478">
        <f t="shared" si="999"/>
        <v>0</v>
      </c>
      <c r="CG478">
        <f t="shared" si="1000"/>
        <v>0</v>
      </c>
      <c r="CH478">
        <f t="shared" si="1001"/>
        <v>0</v>
      </c>
      <c r="CI478">
        <f t="shared" si="1002"/>
        <v>0</v>
      </c>
      <c r="CJ478">
        <f t="shared" si="1003"/>
        <v>0</v>
      </c>
      <c r="CK478">
        <f t="shared" si="1004"/>
        <v>0</v>
      </c>
      <c r="CL478" t="str">
        <f t="shared" si="1005"/>
        <v/>
      </c>
      <c r="CM478" t="str">
        <f t="shared" si="1006"/>
        <v/>
      </c>
      <c r="CN478" t="str">
        <f t="shared" si="1007"/>
        <v/>
      </c>
      <c r="CO478" t="str">
        <f t="shared" si="1008"/>
        <v/>
      </c>
      <c r="CP478" t="str">
        <f t="shared" si="1009"/>
        <v/>
      </c>
      <c r="CQ478" t="str">
        <f t="shared" si="1010"/>
        <v/>
      </c>
      <c r="CR478" t="str">
        <f t="shared" si="1011"/>
        <v/>
      </c>
      <c r="CS478" t="str">
        <f t="shared" si="1012"/>
        <v/>
      </c>
      <c r="CT478" t="str">
        <f t="shared" si="1013"/>
        <v/>
      </c>
      <c r="CU478" t="str">
        <f t="shared" si="1014"/>
        <v/>
      </c>
      <c r="CV478" t="str">
        <f t="shared" si="1015"/>
        <v/>
      </c>
      <c r="CW478" t="str">
        <f t="shared" si="1016"/>
        <v/>
      </c>
      <c r="CX478" t="str">
        <f t="shared" si="1017"/>
        <v/>
      </c>
      <c r="CY478" t="str">
        <f t="shared" si="1018"/>
        <v/>
      </c>
      <c r="CZ478" t="str">
        <f t="shared" si="1019"/>
        <v/>
      </c>
      <c r="DA478" t="str">
        <f t="shared" si="1020"/>
        <v/>
      </c>
      <c r="DB478" t="str">
        <f t="shared" si="1021"/>
        <v/>
      </c>
      <c r="DC478" t="str">
        <f t="shared" si="1022"/>
        <v/>
      </c>
      <c r="DD478" t="str">
        <f t="shared" si="1023"/>
        <v/>
      </c>
      <c r="DE478" t="str">
        <f t="shared" si="1024"/>
        <v/>
      </c>
      <c r="DF478" t="str">
        <f t="shared" si="1025"/>
        <v/>
      </c>
      <c r="DG478" t="str">
        <f t="shared" si="1026"/>
        <v/>
      </c>
      <c r="DH478" t="str">
        <f t="shared" si="1027"/>
        <v/>
      </c>
      <c r="DI478" t="str">
        <f t="shared" si="1028"/>
        <v/>
      </c>
      <c r="DJ478" t="str">
        <f t="shared" si="1029"/>
        <v/>
      </c>
      <c r="DK478" t="str">
        <f t="shared" si="1030"/>
        <v/>
      </c>
      <c r="DL478" t="str">
        <f t="shared" si="1031"/>
        <v/>
      </c>
      <c r="DM478" t="str">
        <f t="shared" si="1032"/>
        <v/>
      </c>
      <c r="DN478" t="str">
        <f t="shared" si="1033"/>
        <v/>
      </c>
      <c r="DO478" t="str">
        <f t="shared" si="1034"/>
        <v/>
      </c>
      <c r="DP478" t="str">
        <f t="shared" si="1035"/>
        <v/>
      </c>
      <c r="DQ478" t="str">
        <f t="shared" si="1036"/>
        <v/>
      </c>
      <c r="DR478" t="str">
        <f t="shared" si="1037"/>
        <v/>
      </c>
      <c r="DS478" t="str">
        <f t="shared" si="1038"/>
        <v/>
      </c>
      <c r="DT478" t="str">
        <f t="shared" si="1039"/>
        <v/>
      </c>
      <c r="DU478">
        <f t="shared" si="1040"/>
        <v>0</v>
      </c>
      <c r="DV478">
        <f t="shared" si="1041"/>
        <v>0</v>
      </c>
      <c r="DW478">
        <f t="shared" si="1042"/>
        <v>0</v>
      </c>
      <c r="DX478" t="str">
        <f t="shared" si="1043"/>
        <v/>
      </c>
      <c r="DY478" t="str">
        <f t="shared" si="1044"/>
        <v/>
      </c>
      <c r="DZ478" t="str">
        <f t="shared" si="1045"/>
        <v/>
      </c>
      <c r="EA478" s="5">
        <f t="shared" si="1046"/>
        <v>0</v>
      </c>
      <c r="EB478" s="3">
        <f t="shared" si="1047"/>
        <v>0</v>
      </c>
    </row>
    <row r="479" spans="2:132" x14ac:dyDescent="0.2">
      <c r="B479" s="25">
        <v>474</v>
      </c>
      <c r="C479" s="26">
        <f>Zisk!D493</f>
        <v>0</v>
      </c>
      <c r="D479">
        <f>Zisk!E493</f>
        <v>0</v>
      </c>
      <c r="E479" s="66" t="str">
        <f t="shared" si="934"/>
        <v/>
      </c>
      <c r="F479" t="str">
        <f t="shared" si="935"/>
        <v/>
      </c>
      <c r="G479" s="66" t="str">
        <f t="shared" si="936"/>
        <v/>
      </c>
      <c r="H479" s="25"/>
      <c r="I479" s="25"/>
      <c r="J479">
        <f>VstupniParametry_SKRYT!$D$5</f>
        <v>0.02</v>
      </c>
      <c r="K479">
        <f>VstupniParametry_SKRYT!$D$6</f>
        <v>0.06</v>
      </c>
      <c r="L479">
        <f>VstupniParametry_SKRYT!$D$7</f>
        <v>0.06</v>
      </c>
      <c r="M479">
        <f>VstupniParametry_SKRYT!$D$8</f>
        <v>0.06</v>
      </c>
      <c r="N479">
        <f>VstupniParametry_SKRYT!$D$9</f>
        <v>1.7999999999999999E-2</v>
      </c>
      <c r="O479" s="27">
        <f>VstupniParametry_SKRYT!$D$10</f>
        <v>0.01</v>
      </c>
      <c r="P479" s="27">
        <f>VstupniParametry_SKRYT!$D$11</f>
        <v>0.01</v>
      </c>
      <c r="Q479" s="27">
        <f>VstupniParametry_SKRYT!$D$12</f>
        <v>0.01</v>
      </c>
      <c r="R479" s="27">
        <f>VstupniParametry_SKRYT!$D$13</f>
        <v>0.01</v>
      </c>
      <c r="S479" s="27">
        <f>VstupniParametry_SKRYT!$D$14</f>
        <v>0.01</v>
      </c>
      <c r="T479">
        <f t="shared" si="937"/>
        <v>0</v>
      </c>
      <c r="U479">
        <f t="shared" si="938"/>
        <v>0</v>
      </c>
      <c r="V479">
        <f t="shared" si="939"/>
        <v>0</v>
      </c>
      <c r="W479">
        <f t="shared" si="940"/>
        <v>0</v>
      </c>
      <c r="X479">
        <f t="shared" si="941"/>
        <v>0</v>
      </c>
      <c r="Y479">
        <f t="shared" si="942"/>
        <v>0</v>
      </c>
      <c r="Z479">
        <f t="shared" si="943"/>
        <v>0</v>
      </c>
      <c r="AA479">
        <f t="shared" si="944"/>
        <v>0</v>
      </c>
      <c r="AB479">
        <f t="shared" si="945"/>
        <v>0</v>
      </c>
      <c r="AC479">
        <f t="shared" si="946"/>
        <v>0</v>
      </c>
      <c r="AD479">
        <f t="shared" si="947"/>
        <v>0</v>
      </c>
      <c r="AE479">
        <f t="shared" si="948"/>
        <v>0</v>
      </c>
      <c r="AF479">
        <f t="shared" si="949"/>
        <v>0</v>
      </c>
      <c r="AG479">
        <f t="shared" si="950"/>
        <v>0</v>
      </c>
      <c r="AH479">
        <f t="shared" si="951"/>
        <v>0</v>
      </c>
      <c r="AI479">
        <f t="shared" si="952"/>
        <v>0</v>
      </c>
      <c r="AJ479">
        <f t="shared" si="953"/>
        <v>0</v>
      </c>
      <c r="AK479">
        <f t="shared" si="954"/>
        <v>0</v>
      </c>
      <c r="AL479">
        <f t="shared" si="955"/>
        <v>0</v>
      </c>
      <c r="AM479">
        <f t="shared" si="956"/>
        <v>0</v>
      </c>
      <c r="AN479">
        <f t="shared" si="957"/>
        <v>0</v>
      </c>
      <c r="AO479">
        <f t="shared" si="958"/>
        <v>0</v>
      </c>
      <c r="AP479">
        <f t="shared" si="959"/>
        <v>0</v>
      </c>
      <c r="AQ479">
        <f t="shared" si="960"/>
        <v>0</v>
      </c>
      <c r="AR479">
        <f t="shared" si="961"/>
        <v>0</v>
      </c>
      <c r="AS479">
        <f t="shared" si="962"/>
        <v>0</v>
      </c>
      <c r="AT479">
        <f t="shared" si="932"/>
        <v>0</v>
      </c>
      <c r="AU479">
        <f t="shared" si="963"/>
        <v>0</v>
      </c>
      <c r="AV479">
        <f t="shared" si="964"/>
        <v>0</v>
      </c>
      <c r="AW479">
        <f t="shared" si="933"/>
        <v>0</v>
      </c>
      <c r="AX479">
        <f t="shared" si="965"/>
        <v>0</v>
      </c>
      <c r="AY479">
        <f t="shared" si="966"/>
        <v>0</v>
      </c>
      <c r="AZ479">
        <f t="shared" si="967"/>
        <v>0</v>
      </c>
      <c r="BA479">
        <f t="shared" si="968"/>
        <v>0</v>
      </c>
      <c r="BB479">
        <f t="shared" si="969"/>
        <v>0</v>
      </c>
      <c r="BC479">
        <f t="shared" si="970"/>
        <v>0</v>
      </c>
      <c r="BD479">
        <f t="shared" si="971"/>
        <v>0</v>
      </c>
      <c r="BE479">
        <f t="shared" si="972"/>
        <v>0</v>
      </c>
      <c r="BF479">
        <f t="shared" si="973"/>
        <v>0</v>
      </c>
      <c r="BG479">
        <f t="shared" si="974"/>
        <v>0</v>
      </c>
      <c r="BH479">
        <f t="shared" si="975"/>
        <v>0</v>
      </c>
      <c r="BI479">
        <f t="shared" si="976"/>
        <v>0</v>
      </c>
      <c r="BJ479">
        <f t="shared" si="977"/>
        <v>0</v>
      </c>
      <c r="BK479">
        <f t="shared" si="978"/>
        <v>0</v>
      </c>
      <c r="BL479">
        <f t="shared" si="979"/>
        <v>0</v>
      </c>
      <c r="BM479">
        <f t="shared" si="980"/>
        <v>0</v>
      </c>
      <c r="BN479">
        <f t="shared" si="981"/>
        <v>0</v>
      </c>
      <c r="BO479">
        <f t="shared" si="982"/>
        <v>0</v>
      </c>
      <c r="BP479">
        <f t="shared" si="983"/>
        <v>0</v>
      </c>
      <c r="BQ479">
        <f t="shared" si="984"/>
        <v>0</v>
      </c>
      <c r="BR479">
        <f t="shared" si="985"/>
        <v>0</v>
      </c>
      <c r="BS479">
        <f t="shared" si="986"/>
        <v>0</v>
      </c>
      <c r="BT479">
        <f t="shared" si="987"/>
        <v>0</v>
      </c>
      <c r="BU479">
        <f t="shared" si="988"/>
        <v>0</v>
      </c>
      <c r="BV479">
        <f t="shared" si="989"/>
        <v>0</v>
      </c>
      <c r="BW479">
        <f t="shared" si="990"/>
        <v>0</v>
      </c>
      <c r="BX479">
        <f t="shared" si="991"/>
        <v>0</v>
      </c>
      <c r="BY479">
        <f t="shared" si="992"/>
        <v>0</v>
      </c>
      <c r="BZ479">
        <f t="shared" si="993"/>
        <v>0</v>
      </c>
      <c r="CA479">
        <f t="shared" si="994"/>
        <v>0</v>
      </c>
      <c r="CB479">
        <f t="shared" si="995"/>
        <v>0</v>
      </c>
      <c r="CC479">
        <f t="shared" si="996"/>
        <v>0</v>
      </c>
      <c r="CD479">
        <f t="shared" si="997"/>
        <v>0</v>
      </c>
      <c r="CE479">
        <f t="shared" si="998"/>
        <v>0</v>
      </c>
      <c r="CF479">
        <f t="shared" si="999"/>
        <v>0</v>
      </c>
      <c r="CG479">
        <f t="shared" si="1000"/>
        <v>0</v>
      </c>
      <c r="CH479">
        <f t="shared" si="1001"/>
        <v>0</v>
      </c>
      <c r="CI479">
        <f t="shared" si="1002"/>
        <v>0</v>
      </c>
      <c r="CJ479">
        <f t="shared" si="1003"/>
        <v>0</v>
      </c>
      <c r="CK479">
        <f t="shared" si="1004"/>
        <v>0</v>
      </c>
      <c r="CL479" t="str">
        <f t="shared" si="1005"/>
        <v/>
      </c>
      <c r="CM479" t="str">
        <f t="shared" si="1006"/>
        <v/>
      </c>
      <c r="CN479" t="str">
        <f t="shared" si="1007"/>
        <v/>
      </c>
      <c r="CO479" t="str">
        <f t="shared" si="1008"/>
        <v/>
      </c>
      <c r="CP479" t="str">
        <f t="shared" si="1009"/>
        <v/>
      </c>
      <c r="CQ479" t="str">
        <f t="shared" si="1010"/>
        <v/>
      </c>
      <c r="CR479" t="str">
        <f t="shared" si="1011"/>
        <v/>
      </c>
      <c r="CS479" t="str">
        <f t="shared" si="1012"/>
        <v/>
      </c>
      <c r="CT479" t="str">
        <f t="shared" si="1013"/>
        <v/>
      </c>
      <c r="CU479" t="str">
        <f t="shared" si="1014"/>
        <v/>
      </c>
      <c r="CV479" t="str">
        <f t="shared" si="1015"/>
        <v/>
      </c>
      <c r="CW479" t="str">
        <f t="shared" si="1016"/>
        <v/>
      </c>
      <c r="CX479" t="str">
        <f t="shared" si="1017"/>
        <v/>
      </c>
      <c r="CY479" t="str">
        <f t="shared" si="1018"/>
        <v/>
      </c>
      <c r="CZ479" t="str">
        <f t="shared" si="1019"/>
        <v/>
      </c>
      <c r="DA479" t="str">
        <f t="shared" si="1020"/>
        <v/>
      </c>
      <c r="DB479" t="str">
        <f t="shared" si="1021"/>
        <v/>
      </c>
      <c r="DC479" t="str">
        <f t="shared" si="1022"/>
        <v/>
      </c>
      <c r="DD479" t="str">
        <f t="shared" si="1023"/>
        <v/>
      </c>
      <c r="DE479" t="str">
        <f t="shared" si="1024"/>
        <v/>
      </c>
      <c r="DF479" t="str">
        <f t="shared" si="1025"/>
        <v/>
      </c>
      <c r="DG479" t="str">
        <f t="shared" si="1026"/>
        <v/>
      </c>
      <c r="DH479" t="str">
        <f t="shared" si="1027"/>
        <v/>
      </c>
      <c r="DI479" t="str">
        <f t="shared" si="1028"/>
        <v/>
      </c>
      <c r="DJ479" t="str">
        <f t="shared" si="1029"/>
        <v/>
      </c>
      <c r="DK479" t="str">
        <f t="shared" si="1030"/>
        <v/>
      </c>
      <c r="DL479" t="str">
        <f t="shared" si="1031"/>
        <v/>
      </c>
      <c r="DM479" t="str">
        <f t="shared" si="1032"/>
        <v/>
      </c>
      <c r="DN479" t="str">
        <f t="shared" si="1033"/>
        <v/>
      </c>
      <c r="DO479" t="str">
        <f t="shared" si="1034"/>
        <v/>
      </c>
      <c r="DP479" t="str">
        <f t="shared" si="1035"/>
        <v/>
      </c>
      <c r="DQ479" t="str">
        <f t="shared" si="1036"/>
        <v/>
      </c>
      <c r="DR479" t="str">
        <f t="shared" si="1037"/>
        <v/>
      </c>
      <c r="DS479" t="str">
        <f t="shared" si="1038"/>
        <v/>
      </c>
      <c r="DT479" t="str">
        <f t="shared" si="1039"/>
        <v/>
      </c>
      <c r="DU479">
        <f t="shared" si="1040"/>
        <v>0</v>
      </c>
      <c r="DV479">
        <f t="shared" si="1041"/>
        <v>0</v>
      </c>
      <c r="DW479">
        <f t="shared" si="1042"/>
        <v>0</v>
      </c>
      <c r="DX479" t="str">
        <f t="shared" si="1043"/>
        <v/>
      </c>
      <c r="DY479" t="str">
        <f t="shared" si="1044"/>
        <v/>
      </c>
      <c r="DZ479" t="str">
        <f t="shared" si="1045"/>
        <v/>
      </c>
      <c r="EA479" s="5">
        <f t="shared" si="1046"/>
        <v>0</v>
      </c>
      <c r="EB479" s="3">
        <f t="shared" si="1047"/>
        <v>0</v>
      </c>
    </row>
    <row r="480" spans="2:132" x14ac:dyDescent="0.2">
      <c r="B480">
        <v>475</v>
      </c>
      <c r="C480" s="3">
        <f>Zisk!D494</f>
        <v>0</v>
      </c>
      <c r="D480">
        <f>Zisk!E494</f>
        <v>0</v>
      </c>
      <c r="E480" s="66" t="str">
        <f t="shared" si="934"/>
        <v/>
      </c>
      <c r="F480" t="str">
        <f t="shared" si="935"/>
        <v/>
      </c>
      <c r="G480" s="66" t="str">
        <f t="shared" si="936"/>
        <v/>
      </c>
      <c r="J480">
        <f>VstupniParametry_SKRYT!$D$5</f>
        <v>0.02</v>
      </c>
      <c r="K480">
        <f>VstupniParametry_SKRYT!$D$6</f>
        <v>0.06</v>
      </c>
      <c r="L480">
        <f>VstupniParametry_SKRYT!$D$7</f>
        <v>0.06</v>
      </c>
      <c r="M480">
        <f>VstupniParametry_SKRYT!$D$8</f>
        <v>0.06</v>
      </c>
      <c r="N480">
        <f>VstupniParametry_SKRYT!$D$9</f>
        <v>1.7999999999999999E-2</v>
      </c>
      <c r="O480" s="27">
        <f>VstupniParametry_SKRYT!$D$10</f>
        <v>0.01</v>
      </c>
      <c r="P480" s="27">
        <f>VstupniParametry_SKRYT!$D$11</f>
        <v>0.01</v>
      </c>
      <c r="Q480" s="27">
        <f>VstupniParametry_SKRYT!$D$12</f>
        <v>0.01</v>
      </c>
      <c r="R480" s="27">
        <f>VstupniParametry_SKRYT!$D$13</f>
        <v>0.01</v>
      </c>
      <c r="S480" s="27">
        <f>VstupniParametry_SKRYT!$D$14</f>
        <v>0.01</v>
      </c>
      <c r="T480">
        <f t="shared" si="937"/>
        <v>0</v>
      </c>
      <c r="U480">
        <f t="shared" si="938"/>
        <v>0</v>
      </c>
      <c r="V480">
        <f t="shared" si="939"/>
        <v>0</v>
      </c>
      <c r="W480">
        <f t="shared" si="940"/>
        <v>0</v>
      </c>
      <c r="X480">
        <f t="shared" si="941"/>
        <v>0</v>
      </c>
      <c r="Y480">
        <f t="shared" si="942"/>
        <v>0</v>
      </c>
      <c r="Z480">
        <f t="shared" si="943"/>
        <v>0</v>
      </c>
      <c r="AA480">
        <f t="shared" si="944"/>
        <v>0</v>
      </c>
      <c r="AB480">
        <f t="shared" si="945"/>
        <v>0</v>
      </c>
      <c r="AC480">
        <f t="shared" si="946"/>
        <v>0</v>
      </c>
      <c r="AD480">
        <f t="shared" si="947"/>
        <v>0</v>
      </c>
      <c r="AE480">
        <f t="shared" si="948"/>
        <v>0</v>
      </c>
      <c r="AF480">
        <f t="shared" si="949"/>
        <v>0</v>
      </c>
      <c r="AG480">
        <f t="shared" si="950"/>
        <v>0</v>
      </c>
      <c r="AH480">
        <f t="shared" si="951"/>
        <v>0</v>
      </c>
      <c r="AI480">
        <f t="shared" si="952"/>
        <v>0</v>
      </c>
      <c r="AJ480">
        <f t="shared" si="953"/>
        <v>0</v>
      </c>
      <c r="AK480">
        <f t="shared" si="954"/>
        <v>0</v>
      </c>
      <c r="AL480">
        <f t="shared" si="955"/>
        <v>0</v>
      </c>
      <c r="AM480">
        <f t="shared" si="956"/>
        <v>0</v>
      </c>
      <c r="AN480">
        <f t="shared" si="957"/>
        <v>0</v>
      </c>
      <c r="AO480">
        <f t="shared" si="958"/>
        <v>0</v>
      </c>
      <c r="AP480">
        <f t="shared" si="959"/>
        <v>0</v>
      </c>
      <c r="AQ480">
        <f t="shared" si="960"/>
        <v>0</v>
      </c>
      <c r="AR480">
        <f t="shared" si="961"/>
        <v>0</v>
      </c>
      <c r="AS480">
        <f t="shared" si="962"/>
        <v>0</v>
      </c>
      <c r="AT480">
        <f t="shared" si="932"/>
        <v>0</v>
      </c>
      <c r="AU480">
        <f t="shared" si="963"/>
        <v>0</v>
      </c>
      <c r="AV480">
        <f t="shared" si="964"/>
        <v>0</v>
      </c>
      <c r="AW480">
        <f t="shared" si="933"/>
        <v>0</v>
      </c>
      <c r="AX480">
        <f t="shared" si="965"/>
        <v>0</v>
      </c>
      <c r="AY480">
        <f t="shared" si="966"/>
        <v>0</v>
      </c>
      <c r="AZ480">
        <f t="shared" si="967"/>
        <v>0</v>
      </c>
      <c r="BA480">
        <f t="shared" si="968"/>
        <v>0</v>
      </c>
      <c r="BB480">
        <f t="shared" si="969"/>
        <v>0</v>
      </c>
      <c r="BC480">
        <f t="shared" si="970"/>
        <v>0</v>
      </c>
      <c r="BD480">
        <f t="shared" si="971"/>
        <v>0</v>
      </c>
      <c r="BE480">
        <f t="shared" si="972"/>
        <v>0</v>
      </c>
      <c r="BF480">
        <f t="shared" si="973"/>
        <v>0</v>
      </c>
      <c r="BG480">
        <f t="shared" si="974"/>
        <v>0</v>
      </c>
      <c r="BH480">
        <f t="shared" si="975"/>
        <v>0</v>
      </c>
      <c r="BI480">
        <f t="shared" si="976"/>
        <v>0</v>
      </c>
      <c r="BJ480">
        <f t="shared" si="977"/>
        <v>0</v>
      </c>
      <c r="BK480">
        <f t="shared" si="978"/>
        <v>0</v>
      </c>
      <c r="BL480">
        <f t="shared" si="979"/>
        <v>0</v>
      </c>
      <c r="BM480">
        <f t="shared" si="980"/>
        <v>0</v>
      </c>
      <c r="BN480">
        <f t="shared" si="981"/>
        <v>0</v>
      </c>
      <c r="BO480">
        <f t="shared" si="982"/>
        <v>0</v>
      </c>
      <c r="BP480">
        <f t="shared" si="983"/>
        <v>0</v>
      </c>
      <c r="BQ480">
        <f t="shared" si="984"/>
        <v>0</v>
      </c>
      <c r="BR480">
        <f t="shared" si="985"/>
        <v>0</v>
      </c>
      <c r="BS480">
        <f t="shared" si="986"/>
        <v>0</v>
      </c>
      <c r="BT480">
        <f t="shared" si="987"/>
        <v>0</v>
      </c>
      <c r="BU480">
        <f t="shared" si="988"/>
        <v>0</v>
      </c>
      <c r="BV480">
        <f t="shared" si="989"/>
        <v>0</v>
      </c>
      <c r="BW480">
        <f t="shared" si="990"/>
        <v>0</v>
      </c>
      <c r="BX480">
        <f t="shared" si="991"/>
        <v>0</v>
      </c>
      <c r="BY480">
        <f t="shared" si="992"/>
        <v>0</v>
      </c>
      <c r="BZ480">
        <f t="shared" si="993"/>
        <v>0</v>
      </c>
      <c r="CA480">
        <f t="shared" si="994"/>
        <v>0</v>
      </c>
      <c r="CB480">
        <f t="shared" si="995"/>
        <v>0</v>
      </c>
      <c r="CC480">
        <f t="shared" si="996"/>
        <v>0</v>
      </c>
      <c r="CD480">
        <f t="shared" si="997"/>
        <v>0</v>
      </c>
      <c r="CE480">
        <f t="shared" si="998"/>
        <v>0</v>
      </c>
      <c r="CF480">
        <f t="shared" si="999"/>
        <v>0</v>
      </c>
      <c r="CG480">
        <f t="shared" si="1000"/>
        <v>0</v>
      </c>
      <c r="CH480">
        <f t="shared" si="1001"/>
        <v>0</v>
      </c>
      <c r="CI480">
        <f t="shared" si="1002"/>
        <v>0</v>
      </c>
      <c r="CJ480">
        <f t="shared" si="1003"/>
        <v>0</v>
      </c>
      <c r="CK480">
        <f t="shared" si="1004"/>
        <v>0</v>
      </c>
      <c r="CL480" t="str">
        <f t="shared" si="1005"/>
        <v/>
      </c>
      <c r="CM480" t="str">
        <f t="shared" si="1006"/>
        <v/>
      </c>
      <c r="CN480" t="str">
        <f t="shared" si="1007"/>
        <v/>
      </c>
      <c r="CO480" t="str">
        <f t="shared" si="1008"/>
        <v/>
      </c>
      <c r="CP480" t="str">
        <f t="shared" si="1009"/>
        <v/>
      </c>
      <c r="CQ480" t="str">
        <f t="shared" si="1010"/>
        <v/>
      </c>
      <c r="CR480" t="str">
        <f t="shared" si="1011"/>
        <v/>
      </c>
      <c r="CS480" t="str">
        <f t="shared" si="1012"/>
        <v/>
      </c>
      <c r="CT480" t="str">
        <f t="shared" si="1013"/>
        <v/>
      </c>
      <c r="CU480" t="str">
        <f t="shared" si="1014"/>
        <v/>
      </c>
      <c r="CV480" t="str">
        <f t="shared" si="1015"/>
        <v/>
      </c>
      <c r="CW480" t="str">
        <f t="shared" si="1016"/>
        <v/>
      </c>
      <c r="CX480" t="str">
        <f t="shared" si="1017"/>
        <v/>
      </c>
      <c r="CY480" t="str">
        <f t="shared" si="1018"/>
        <v/>
      </c>
      <c r="CZ480" t="str">
        <f t="shared" si="1019"/>
        <v/>
      </c>
      <c r="DA480" t="str">
        <f t="shared" si="1020"/>
        <v/>
      </c>
      <c r="DB480" t="str">
        <f t="shared" si="1021"/>
        <v/>
      </c>
      <c r="DC480" t="str">
        <f t="shared" si="1022"/>
        <v/>
      </c>
      <c r="DD480" t="str">
        <f t="shared" si="1023"/>
        <v/>
      </c>
      <c r="DE480" t="str">
        <f t="shared" si="1024"/>
        <v/>
      </c>
      <c r="DF480" t="str">
        <f t="shared" si="1025"/>
        <v/>
      </c>
      <c r="DG480" t="str">
        <f t="shared" si="1026"/>
        <v/>
      </c>
      <c r="DH480" t="str">
        <f t="shared" si="1027"/>
        <v/>
      </c>
      <c r="DI480" t="str">
        <f t="shared" si="1028"/>
        <v/>
      </c>
      <c r="DJ480" t="str">
        <f t="shared" si="1029"/>
        <v/>
      </c>
      <c r="DK480" t="str">
        <f t="shared" si="1030"/>
        <v/>
      </c>
      <c r="DL480" t="str">
        <f t="shared" si="1031"/>
        <v/>
      </c>
      <c r="DM480" t="str">
        <f t="shared" si="1032"/>
        <v/>
      </c>
      <c r="DN480" t="str">
        <f t="shared" si="1033"/>
        <v/>
      </c>
      <c r="DO480" t="str">
        <f t="shared" si="1034"/>
        <v/>
      </c>
      <c r="DP480" t="str">
        <f t="shared" si="1035"/>
        <v/>
      </c>
      <c r="DQ480" t="str">
        <f t="shared" si="1036"/>
        <v/>
      </c>
      <c r="DR480" t="str">
        <f t="shared" si="1037"/>
        <v/>
      </c>
      <c r="DS480" t="str">
        <f t="shared" si="1038"/>
        <v/>
      </c>
      <c r="DT480" t="str">
        <f t="shared" si="1039"/>
        <v/>
      </c>
      <c r="DU480">
        <f t="shared" si="1040"/>
        <v>0</v>
      </c>
      <c r="DV480">
        <f t="shared" si="1041"/>
        <v>0</v>
      </c>
      <c r="DW480">
        <f t="shared" si="1042"/>
        <v>0</v>
      </c>
      <c r="DX480" t="str">
        <f t="shared" si="1043"/>
        <v/>
      </c>
      <c r="DY480" t="str">
        <f t="shared" si="1044"/>
        <v/>
      </c>
      <c r="DZ480" t="str">
        <f t="shared" si="1045"/>
        <v/>
      </c>
      <c r="EA480" s="5">
        <f t="shared" si="1046"/>
        <v>0</v>
      </c>
      <c r="EB480" s="3">
        <f t="shared" si="1047"/>
        <v>0</v>
      </c>
    </row>
    <row r="481" spans="2:132" x14ac:dyDescent="0.2">
      <c r="B481" s="25">
        <v>476</v>
      </c>
      <c r="C481" s="26">
        <f>Zisk!D495</f>
        <v>0</v>
      </c>
      <c r="D481">
        <f>Zisk!E495</f>
        <v>0</v>
      </c>
      <c r="E481" s="66" t="str">
        <f t="shared" si="934"/>
        <v/>
      </c>
      <c r="F481" t="str">
        <f t="shared" si="935"/>
        <v/>
      </c>
      <c r="G481" s="66" t="str">
        <f t="shared" si="936"/>
        <v/>
      </c>
      <c r="H481" s="25"/>
      <c r="I481" s="25"/>
      <c r="J481">
        <f>VstupniParametry_SKRYT!$D$5</f>
        <v>0.02</v>
      </c>
      <c r="K481">
        <f>VstupniParametry_SKRYT!$D$6</f>
        <v>0.06</v>
      </c>
      <c r="L481">
        <f>VstupniParametry_SKRYT!$D$7</f>
        <v>0.06</v>
      </c>
      <c r="M481">
        <f>VstupniParametry_SKRYT!$D$8</f>
        <v>0.06</v>
      </c>
      <c r="N481">
        <f>VstupniParametry_SKRYT!$D$9</f>
        <v>1.7999999999999999E-2</v>
      </c>
      <c r="O481" s="27">
        <f>VstupniParametry_SKRYT!$D$10</f>
        <v>0.01</v>
      </c>
      <c r="P481" s="27">
        <f>VstupniParametry_SKRYT!$D$11</f>
        <v>0.01</v>
      </c>
      <c r="Q481" s="27">
        <f>VstupniParametry_SKRYT!$D$12</f>
        <v>0.01</v>
      </c>
      <c r="R481" s="27">
        <f>VstupniParametry_SKRYT!$D$13</f>
        <v>0.01</v>
      </c>
      <c r="S481" s="27">
        <f>VstupniParametry_SKRYT!$D$14</f>
        <v>0.01</v>
      </c>
      <c r="T481">
        <f t="shared" si="937"/>
        <v>0</v>
      </c>
      <c r="U481">
        <f t="shared" si="938"/>
        <v>0</v>
      </c>
      <c r="V481">
        <f t="shared" si="939"/>
        <v>0</v>
      </c>
      <c r="W481">
        <f t="shared" si="940"/>
        <v>0</v>
      </c>
      <c r="X481">
        <f t="shared" si="941"/>
        <v>0</v>
      </c>
      <c r="Y481">
        <f t="shared" si="942"/>
        <v>0</v>
      </c>
      <c r="Z481">
        <f t="shared" si="943"/>
        <v>0</v>
      </c>
      <c r="AA481">
        <f t="shared" si="944"/>
        <v>0</v>
      </c>
      <c r="AB481">
        <f t="shared" si="945"/>
        <v>0</v>
      </c>
      <c r="AC481">
        <f t="shared" si="946"/>
        <v>0</v>
      </c>
      <c r="AD481">
        <f t="shared" si="947"/>
        <v>0</v>
      </c>
      <c r="AE481">
        <f t="shared" si="948"/>
        <v>0</v>
      </c>
      <c r="AF481">
        <f t="shared" si="949"/>
        <v>0</v>
      </c>
      <c r="AG481">
        <f t="shared" si="950"/>
        <v>0</v>
      </c>
      <c r="AH481">
        <f t="shared" si="951"/>
        <v>0</v>
      </c>
      <c r="AI481">
        <f t="shared" si="952"/>
        <v>0</v>
      </c>
      <c r="AJ481">
        <f t="shared" si="953"/>
        <v>0</v>
      </c>
      <c r="AK481">
        <f t="shared" si="954"/>
        <v>0</v>
      </c>
      <c r="AL481">
        <f t="shared" si="955"/>
        <v>0</v>
      </c>
      <c r="AM481">
        <f t="shared" si="956"/>
        <v>0</v>
      </c>
      <c r="AN481">
        <f t="shared" si="957"/>
        <v>0</v>
      </c>
      <c r="AO481">
        <f t="shared" si="958"/>
        <v>0</v>
      </c>
      <c r="AP481">
        <f t="shared" si="959"/>
        <v>0</v>
      </c>
      <c r="AQ481">
        <f t="shared" si="960"/>
        <v>0</v>
      </c>
      <c r="AR481">
        <f t="shared" si="961"/>
        <v>0</v>
      </c>
      <c r="AS481">
        <f t="shared" si="962"/>
        <v>0</v>
      </c>
      <c r="AT481">
        <f t="shared" si="932"/>
        <v>0</v>
      </c>
      <c r="AU481">
        <f t="shared" si="963"/>
        <v>0</v>
      </c>
      <c r="AV481">
        <f t="shared" si="964"/>
        <v>0</v>
      </c>
      <c r="AW481">
        <f t="shared" si="933"/>
        <v>0</v>
      </c>
      <c r="AX481">
        <f t="shared" si="965"/>
        <v>0</v>
      </c>
      <c r="AY481">
        <f t="shared" si="966"/>
        <v>0</v>
      </c>
      <c r="AZ481">
        <f t="shared" si="967"/>
        <v>0</v>
      </c>
      <c r="BA481">
        <f t="shared" si="968"/>
        <v>0</v>
      </c>
      <c r="BB481">
        <f t="shared" si="969"/>
        <v>0</v>
      </c>
      <c r="BC481">
        <f t="shared" si="970"/>
        <v>0</v>
      </c>
      <c r="BD481">
        <f t="shared" si="971"/>
        <v>0</v>
      </c>
      <c r="BE481">
        <f t="shared" si="972"/>
        <v>0</v>
      </c>
      <c r="BF481">
        <f t="shared" si="973"/>
        <v>0</v>
      </c>
      <c r="BG481">
        <f t="shared" si="974"/>
        <v>0</v>
      </c>
      <c r="BH481">
        <f t="shared" si="975"/>
        <v>0</v>
      </c>
      <c r="BI481">
        <f t="shared" si="976"/>
        <v>0</v>
      </c>
      <c r="BJ481">
        <f t="shared" si="977"/>
        <v>0</v>
      </c>
      <c r="BK481">
        <f t="shared" si="978"/>
        <v>0</v>
      </c>
      <c r="BL481">
        <f t="shared" si="979"/>
        <v>0</v>
      </c>
      <c r="BM481">
        <f t="shared" si="980"/>
        <v>0</v>
      </c>
      <c r="BN481">
        <f t="shared" si="981"/>
        <v>0</v>
      </c>
      <c r="BO481">
        <f t="shared" si="982"/>
        <v>0</v>
      </c>
      <c r="BP481">
        <f t="shared" si="983"/>
        <v>0</v>
      </c>
      <c r="BQ481">
        <f t="shared" si="984"/>
        <v>0</v>
      </c>
      <c r="BR481">
        <f t="shared" si="985"/>
        <v>0</v>
      </c>
      <c r="BS481">
        <f t="shared" si="986"/>
        <v>0</v>
      </c>
      <c r="BT481">
        <f t="shared" si="987"/>
        <v>0</v>
      </c>
      <c r="BU481">
        <f t="shared" si="988"/>
        <v>0</v>
      </c>
      <c r="BV481">
        <f t="shared" si="989"/>
        <v>0</v>
      </c>
      <c r="BW481">
        <f t="shared" si="990"/>
        <v>0</v>
      </c>
      <c r="BX481">
        <f t="shared" si="991"/>
        <v>0</v>
      </c>
      <c r="BY481">
        <f t="shared" si="992"/>
        <v>0</v>
      </c>
      <c r="BZ481">
        <f t="shared" si="993"/>
        <v>0</v>
      </c>
      <c r="CA481">
        <f t="shared" si="994"/>
        <v>0</v>
      </c>
      <c r="CB481">
        <f t="shared" si="995"/>
        <v>0</v>
      </c>
      <c r="CC481">
        <f t="shared" si="996"/>
        <v>0</v>
      </c>
      <c r="CD481">
        <f t="shared" si="997"/>
        <v>0</v>
      </c>
      <c r="CE481">
        <f t="shared" si="998"/>
        <v>0</v>
      </c>
      <c r="CF481">
        <f t="shared" si="999"/>
        <v>0</v>
      </c>
      <c r="CG481">
        <f t="shared" si="1000"/>
        <v>0</v>
      </c>
      <c r="CH481">
        <f t="shared" si="1001"/>
        <v>0</v>
      </c>
      <c r="CI481">
        <f t="shared" si="1002"/>
        <v>0</v>
      </c>
      <c r="CJ481">
        <f t="shared" si="1003"/>
        <v>0</v>
      </c>
      <c r="CK481">
        <f t="shared" si="1004"/>
        <v>0</v>
      </c>
      <c r="CL481" t="str">
        <f t="shared" si="1005"/>
        <v/>
      </c>
      <c r="CM481" t="str">
        <f t="shared" si="1006"/>
        <v/>
      </c>
      <c r="CN481" t="str">
        <f t="shared" si="1007"/>
        <v/>
      </c>
      <c r="CO481" t="str">
        <f t="shared" si="1008"/>
        <v/>
      </c>
      <c r="CP481" t="str">
        <f t="shared" si="1009"/>
        <v/>
      </c>
      <c r="CQ481" t="str">
        <f t="shared" si="1010"/>
        <v/>
      </c>
      <c r="CR481" t="str">
        <f t="shared" si="1011"/>
        <v/>
      </c>
      <c r="CS481" t="str">
        <f t="shared" si="1012"/>
        <v/>
      </c>
      <c r="CT481" t="str">
        <f t="shared" si="1013"/>
        <v/>
      </c>
      <c r="CU481" t="str">
        <f t="shared" si="1014"/>
        <v/>
      </c>
      <c r="CV481" t="str">
        <f t="shared" si="1015"/>
        <v/>
      </c>
      <c r="CW481" t="str">
        <f t="shared" si="1016"/>
        <v/>
      </c>
      <c r="CX481" t="str">
        <f t="shared" si="1017"/>
        <v/>
      </c>
      <c r="CY481" t="str">
        <f t="shared" si="1018"/>
        <v/>
      </c>
      <c r="CZ481" t="str">
        <f t="shared" si="1019"/>
        <v/>
      </c>
      <c r="DA481" t="str">
        <f t="shared" si="1020"/>
        <v/>
      </c>
      <c r="DB481" t="str">
        <f t="shared" si="1021"/>
        <v/>
      </c>
      <c r="DC481" t="str">
        <f t="shared" si="1022"/>
        <v/>
      </c>
      <c r="DD481" t="str">
        <f t="shared" si="1023"/>
        <v/>
      </c>
      <c r="DE481" t="str">
        <f t="shared" si="1024"/>
        <v/>
      </c>
      <c r="DF481" t="str">
        <f t="shared" si="1025"/>
        <v/>
      </c>
      <c r="DG481" t="str">
        <f t="shared" si="1026"/>
        <v/>
      </c>
      <c r="DH481" t="str">
        <f t="shared" si="1027"/>
        <v/>
      </c>
      <c r="DI481" t="str">
        <f t="shared" si="1028"/>
        <v/>
      </c>
      <c r="DJ481" t="str">
        <f t="shared" si="1029"/>
        <v/>
      </c>
      <c r="DK481" t="str">
        <f t="shared" si="1030"/>
        <v/>
      </c>
      <c r="DL481" t="str">
        <f t="shared" si="1031"/>
        <v/>
      </c>
      <c r="DM481" t="str">
        <f t="shared" si="1032"/>
        <v/>
      </c>
      <c r="DN481" t="str">
        <f t="shared" si="1033"/>
        <v/>
      </c>
      <c r="DO481" t="str">
        <f t="shared" si="1034"/>
        <v/>
      </c>
      <c r="DP481" t="str">
        <f t="shared" si="1035"/>
        <v/>
      </c>
      <c r="DQ481" t="str">
        <f t="shared" si="1036"/>
        <v/>
      </c>
      <c r="DR481" t="str">
        <f t="shared" si="1037"/>
        <v/>
      </c>
      <c r="DS481" t="str">
        <f t="shared" si="1038"/>
        <v/>
      </c>
      <c r="DT481" t="str">
        <f t="shared" si="1039"/>
        <v/>
      </c>
      <c r="DU481">
        <f t="shared" si="1040"/>
        <v>0</v>
      </c>
      <c r="DV481">
        <f t="shared" si="1041"/>
        <v>0</v>
      </c>
      <c r="DW481">
        <f t="shared" si="1042"/>
        <v>0</v>
      </c>
      <c r="DX481" t="str">
        <f t="shared" si="1043"/>
        <v/>
      </c>
      <c r="DY481" t="str">
        <f t="shared" si="1044"/>
        <v/>
      </c>
      <c r="DZ481" t="str">
        <f t="shared" si="1045"/>
        <v/>
      </c>
      <c r="EA481" s="5">
        <f t="shared" si="1046"/>
        <v>0</v>
      </c>
      <c r="EB481" s="3">
        <f t="shared" si="1047"/>
        <v>0</v>
      </c>
    </row>
    <row r="482" spans="2:132" x14ac:dyDescent="0.2">
      <c r="B482">
        <v>477</v>
      </c>
      <c r="C482" s="3">
        <f>Zisk!D496</f>
        <v>0</v>
      </c>
      <c r="D482">
        <f>Zisk!E496</f>
        <v>0</v>
      </c>
      <c r="E482" s="66" t="str">
        <f t="shared" si="934"/>
        <v/>
      </c>
      <c r="F482" t="str">
        <f t="shared" si="935"/>
        <v/>
      </c>
      <c r="G482" s="66" t="str">
        <f t="shared" si="936"/>
        <v/>
      </c>
      <c r="J482">
        <f>VstupniParametry_SKRYT!$D$5</f>
        <v>0.02</v>
      </c>
      <c r="K482">
        <f>VstupniParametry_SKRYT!$D$6</f>
        <v>0.06</v>
      </c>
      <c r="L482">
        <f>VstupniParametry_SKRYT!$D$7</f>
        <v>0.06</v>
      </c>
      <c r="M482">
        <f>VstupniParametry_SKRYT!$D$8</f>
        <v>0.06</v>
      </c>
      <c r="N482">
        <f>VstupniParametry_SKRYT!$D$9</f>
        <v>1.7999999999999999E-2</v>
      </c>
      <c r="O482" s="27">
        <f>VstupniParametry_SKRYT!$D$10</f>
        <v>0.01</v>
      </c>
      <c r="P482" s="27">
        <f>VstupniParametry_SKRYT!$D$11</f>
        <v>0.01</v>
      </c>
      <c r="Q482" s="27">
        <f>VstupniParametry_SKRYT!$D$12</f>
        <v>0.01</v>
      </c>
      <c r="R482" s="27">
        <f>VstupniParametry_SKRYT!$D$13</f>
        <v>0.01</v>
      </c>
      <c r="S482" s="27">
        <f>VstupniParametry_SKRYT!$D$14</f>
        <v>0.01</v>
      </c>
      <c r="T482">
        <f t="shared" si="937"/>
        <v>0</v>
      </c>
      <c r="U482">
        <f t="shared" si="938"/>
        <v>0</v>
      </c>
      <c r="V482">
        <f t="shared" si="939"/>
        <v>0</v>
      </c>
      <c r="W482">
        <f t="shared" si="940"/>
        <v>0</v>
      </c>
      <c r="X482">
        <f t="shared" si="941"/>
        <v>0</v>
      </c>
      <c r="Y482">
        <f t="shared" si="942"/>
        <v>0</v>
      </c>
      <c r="Z482">
        <f t="shared" si="943"/>
        <v>0</v>
      </c>
      <c r="AA482">
        <f t="shared" si="944"/>
        <v>0</v>
      </c>
      <c r="AB482">
        <f t="shared" si="945"/>
        <v>0</v>
      </c>
      <c r="AC482">
        <f t="shared" si="946"/>
        <v>0</v>
      </c>
      <c r="AD482">
        <f t="shared" si="947"/>
        <v>0</v>
      </c>
      <c r="AE482">
        <f t="shared" si="948"/>
        <v>0</v>
      </c>
      <c r="AF482">
        <f t="shared" si="949"/>
        <v>0</v>
      </c>
      <c r="AG482">
        <f t="shared" si="950"/>
        <v>0</v>
      </c>
      <c r="AH482">
        <f t="shared" si="951"/>
        <v>0</v>
      </c>
      <c r="AI482">
        <f t="shared" si="952"/>
        <v>0</v>
      </c>
      <c r="AJ482">
        <f t="shared" si="953"/>
        <v>0</v>
      </c>
      <c r="AK482">
        <f t="shared" si="954"/>
        <v>0</v>
      </c>
      <c r="AL482">
        <f t="shared" si="955"/>
        <v>0</v>
      </c>
      <c r="AM482">
        <f t="shared" si="956"/>
        <v>0</v>
      </c>
      <c r="AN482">
        <f t="shared" si="957"/>
        <v>0</v>
      </c>
      <c r="AO482">
        <f t="shared" si="958"/>
        <v>0</v>
      </c>
      <c r="AP482">
        <f t="shared" si="959"/>
        <v>0</v>
      </c>
      <c r="AQ482">
        <f t="shared" si="960"/>
        <v>0</v>
      </c>
      <c r="AR482">
        <f t="shared" si="961"/>
        <v>0</v>
      </c>
      <c r="AS482">
        <f t="shared" si="962"/>
        <v>0</v>
      </c>
      <c r="AT482">
        <f t="shared" si="932"/>
        <v>0</v>
      </c>
      <c r="AU482">
        <f t="shared" si="963"/>
        <v>0</v>
      </c>
      <c r="AV482">
        <f t="shared" si="964"/>
        <v>0</v>
      </c>
      <c r="AW482">
        <f t="shared" si="933"/>
        <v>0</v>
      </c>
      <c r="AX482">
        <f t="shared" si="965"/>
        <v>0</v>
      </c>
      <c r="AY482">
        <f t="shared" si="966"/>
        <v>0</v>
      </c>
      <c r="AZ482">
        <f t="shared" si="967"/>
        <v>0</v>
      </c>
      <c r="BA482">
        <f t="shared" si="968"/>
        <v>0</v>
      </c>
      <c r="BB482">
        <f t="shared" si="969"/>
        <v>0</v>
      </c>
      <c r="BC482">
        <f t="shared" si="970"/>
        <v>0</v>
      </c>
      <c r="BD482">
        <f t="shared" si="971"/>
        <v>0</v>
      </c>
      <c r="BE482">
        <f t="shared" si="972"/>
        <v>0</v>
      </c>
      <c r="BF482">
        <f t="shared" si="973"/>
        <v>0</v>
      </c>
      <c r="BG482">
        <f t="shared" si="974"/>
        <v>0</v>
      </c>
      <c r="BH482">
        <f t="shared" si="975"/>
        <v>0</v>
      </c>
      <c r="BI482">
        <f t="shared" si="976"/>
        <v>0</v>
      </c>
      <c r="BJ482">
        <f t="shared" si="977"/>
        <v>0</v>
      </c>
      <c r="BK482">
        <f t="shared" si="978"/>
        <v>0</v>
      </c>
      <c r="BL482">
        <f t="shared" si="979"/>
        <v>0</v>
      </c>
      <c r="BM482">
        <f t="shared" si="980"/>
        <v>0</v>
      </c>
      <c r="BN482">
        <f t="shared" si="981"/>
        <v>0</v>
      </c>
      <c r="BO482">
        <f t="shared" si="982"/>
        <v>0</v>
      </c>
      <c r="BP482">
        <f t="shared" si="983"/>
        <v>0</v>
      </c>
      <c r="BQ482">
        <f t="shared" si="984"/>
        <v>0</v>
      </c>
      <c r="BR482">
        <f t="shared" si="985"/>
        <v>0</v>
      </c>
      <c r="BS482">
        <f t="shared" si="986"/>
        <v>0</v>
      </c>
      <c r="BT482">
        <f t="shared" si="987"/>
        <v>0</v>
      </c>
      <c r="BU482">
        <f t="shared" si="988"/>
        <v>0</v>
      </c>
      <c r="BV482">
        <f t="shared" si="989"/>
        <v>0</v>
      </c>
      <c r="BW482">
        <f t="shared" si="990"/>
        <v>0</v>
      </c>
      <c r="BX482">
        <f t="shared" si="991"/>
        <v>0</v>
      </c>
      <c r="BY482">
        <f t="shared" si="992"/>
        <v>0</v>
      </c>
      <c r="BZ482">
        <f t="shared" si="993"/>
        <v>0</v>
      </c>
      <c r="CA482">
        <f t="shared" si="994"/>
        <v>0</v>
      </c>
      <c r="CB482">
        <f t="shared" si="995"/>
        <v>0</v>
      </c>
      <c r="CC482">
        <f t="shared" si="996"/>
        <v>0</v>
      </c>
      <c r="CD482">
        <f t="shared" si="997"/>
        <v>0</v>
      </c>
      <c r="CE482">
        <f t="shared" si="998"/>
        <v>0</v>
      </c>
      <c r="CF482">
        <f t="shared" si="999"/>
        <v>0</v>
      </c>
      <c r="CG482">
        <f t="shared" si="1000"/>
        <v>0</v>
      </c>
      <c r="CH482">
        <f t="shared" si="1001"/>
        <v>0</v>
      </c>
      <c r="CI482">
        <f t="shared" si="1002"/>
        <v>0</v>
      </c>
      <c r="CJ482">
        <f t="shared" si="1003"/>
        <v>0</v>
      </c>
      <c r="CK482">
        <f t="shared" si="1004"/>
        <v>0</v>
      </c>
      <c r="CL482" t="str">
        <f t="shared" si="1005"/>
        <v/>
      </c>
      <c r="CM482" t="str">
        <f t="shared" si="1006"/>
        <v/>
      </c>
      <c r="CN482" t="str">
        <f t="shared" si="1007"/>
        <v/>
      </c>
      <c r="CO482" t="str">
        <f t="shared" si="1008"/>
        <v/>
      </c>
      <c r="CP482" t="str">
        <f t="shared" si="1009"/>
        <v/>
      </c>
      <c r="CQ482" t="str">
        <f t="shared" si="1010"/>
        <v/>
      </c>
      <c r="CR482" t="str">
        <f t="shared" si="1011"/>
        <v/>
      </c>
      <c r="CS482" t="str">
        <f t="shared" si="1012"/>
        <v/>
      </c>
      <c r="CT482" t="str">
        <f t="shared" si="1013"/>
        <v/>
      </c>
      <c r="CU482" t="str">
        <f t="shared" si="1014"/>
        <v/>
      </c>
      <c r="CV482" t="str">
        <f t="shared" si="1015"/>
        <v/>
      </c>
      <c r="CW482" t="str">
        <f t="shared" si="1016"/>
        <v/>
      </c>
      <c r="CX482" t="str">
        <f t="shared" si="1017"/>
        <v/>
      </c>
      <c r="CY482" t="str">
        <f t="shared" si="1018"/>
        <v/>
      </c>
      <c r="CZ482" t="str">
        <f t="shared" si="1019"/>
        <v/>
      </c>
      <c r="DA482" t="str">
        <f t="shared" si="1020"/>
        <v/>
      </c>
      <c r="DB482" t="str">
        <f t="shared" si="1021"/>
        <v/>
      </c>
      <c r="DC482" t="str">
        <f t="shared" si="1022"/>
        <v/>
      </c>
      <c r="DD482" t="str">
        <f t="shared" si="1023"/>
        <v/>
      </c>
      <c r="DE482" t="str">
        <f t="shared" si="1024"/>
        <v/>
      </c>
      <c r="DF482" t="str">
        <f t="shared" si="1025"/>
        <v/>
      </c>
      <c r="DG482" t="str">
        <f t="shared" si="1026"/>
        <v/>
      </c>
      <c r="DH482" t="str">
        <f t="shared" si="1027"/>
        <v/>
      </c>
      <c r="DI482" t="str">
        <f t="shared" si="1028"/>
        <v/>
      </c>
      <c r="DJ482" t="str">
        <f t="shared" si="1029"/>
        <v/>
      </c>
      <c r="DK482" t="str">
        <f t="shared" si="1030"/>
        <v/>
      </c>
      <c r="DL482" t="str">
        <f t="shared" si="1031"/>
        <v/>
      </c>
      <c r="DM482" t="str">
        <f t="shared" si="1032"/>
        <v/>
      </c>
      <c r="DN482" t="str">
        <f t="shared" si="1033"/>
        <v/>
      </c>
      <c r="DO482" t="str">
        <f t="shared" si="1034"/>
        <v/>
      </c>
      <c r="DP482" t="str">
        <f t="shared" si="1035"/>
        <v/>
      </c>
      <c r="DQ482" t="str">
        <f t="shared" si="1036"/>
        <v/>
      </c>
      <c r="DR482" t="str">
        <f t="shared" si="1037"/>
        <v/>
      </c>
      <c r="DS482" t="str">
        <f t="shared" si="1038"/>
        <v/>
      </c>
      <c r="DT482" t="str">
        <f t="shared" si="1039"/>
        <v/>
      </c>
      <c r="DU482">
        <f t="shared" si="1040"/>
        <v>0</v>
      </c>
      <c r="DV482">
        <f t="shared" si="1041"/>
        <v>0</v>
      </c>
      <c r="DW482">
        <f t="shared" si="1042"/>
        <v>0</v>
      </c>
      <c r="DX482" t="str">
        <f t="shared" si="1043"/>
        <v/>
      </c>
      <c r="DY482" t="str">
        <f t="shared" si="1044"/>
        <v/>
      </c>
      <c r="DZ482" t="str">
        <f t="shared" si="1045"/>
        <v/>
      </c>
      <c r="EA482" s="5">
        <f t="shared" si="1046"/>
        <v>0</v>
      </c>
      <c r="EB482" s="3">
        <f t="shared" si="1047"/>
        <v>0</v>
      </c>
    </row>
    <row r="483" spans="2:132" x14ac:dyDescent="0.2">
      <c r="B483" s="25">
        <v>478</v>
      </c>
      <c r="C483" s="26">
        <f>Zisk!D497</f>
        <v>0</v>
      </c>
      <c r="D483">
        <f>Zisk!E497</f>
        <v>0</v>
      </c>
      <c r="E483" s="66" t="str">
        <f t="shared" si="934"/>
        <v/>
      </c>
      <c r="F483" t="str">
        <f t="shared" si="935"/>
        <v/>
      </c>
      <c r="G483" s="66" t="str">
        <f t="shared" si="936"/>
        <v/>
      </c>
      <c r="H483" s="25"/>
      <c r="I483" s="25"/>
      <c r="J483">
        <f>VstupniParametry_SKRYT!$D$5</f>
        <v>0.02</v>
      </c>
      <c r="K483">
        <f>VstupniParametry_SKRYT!$D$6</f>
        <v>0.06</v>
      </c>
      <c r="L483">
        <f>VstupniParametry_SKRYT!$D$7</f>
        <v>0.06</v>
      </c>
      <c r="M483">
        <f>VstupniParametry_SKRYT!$D$8</f>
        <v>0.06</v>
      </c>
      <c r="N483">
        <f>VstupniParametry_SKRYT!$D$9</f>
        <v>1.7999999999999999E-2</v>
      </c>
      <c r="O483" s="27">
        <f>VstupniParametry_SKRYT!$D$10</f>
        <v>0.01</v>
      </c>
      <c r="P483" s="27">
        <f>VstupniParametry_SKRYT!$D$11</f>
        <v>0.01</v>
      </c>
      <c r="Q483" s="27">
        <f>VstupniParametry_SKRYT!$D$12</f>
        <v>0.01</v>
      </c>
      <c r="R483" s="27">
        <f>VstupniParametry_SKRYT!$D$13</f>
        <v>0.01</v>
      </c>
      <c r="S483" s="27">
        <f>VstupniParametry_SKRYT!$D$14</f>
        <v>0.01</v>
      </c>
      <c r="T483">
        <f t="shared" si="937"/>
        <v>0</v>
      </c>
      <c r="U483">
        <f t="shared" si="938"/>
        <v>0</v>
      </c>
      <c r="V483">
        <f t="shared" si="939"/>
        <v>0</v>
      </c>
      <c r="W483">
        <f t="shared" si="940"/>
        <v>0</v>
      </c>
      <c r="X483">
        <f t="shared" si="941"/>
        <v>0</v>
      </c>
      <c r="Y483">
        <f t="shared" si="942"/>
        <v>0</v>
      </c>
      <c r="Z483">
        <f t="shared" si="943"/>
        <v>0</v>
      </c>
      <c r="AA483">
        <f t="shared" si="944"/>
        <v>0</v>
      </c>
      <c r="AB483">
        <f t="shared" si="945"/>
        <v>0</v>
      </c>
      <c r="AC483">
        <f t="shared" si="946"/>
        <v>0</v>
      </c>
      <c r="AD483">
        <f t="shared" si="947"/>
        <v>0</v>
      </c>
      <c r="AE483">
        <f t="shared" si="948"/>
        <v>0</v>
      </c>
      <c r="AF483">
        <f t="shared" si="949"/>
        <v>0</v>
      </c>
      <c r="AG483">
        <f t="shared" si="950"/>
        <v>0</v>
      </c>
      <c r="AH483">
        <f t="shared" si="951"/>
        <v>0</v>
      </c>
      <c r="AI483">
        <f t="shared" si="952"/>
        <v>0</v>
      </c>
      <c r="AJ483">
        <f t="shared" si="953"/>
        <v>0</v>
      </c>
      <c r="AK483">
        <f t="shared" si="954"/>
        <v>0</v>
      </c>
      <c r="AL483">
        <f t="shared" si="955"/>
        <v>0</v>
      </c>
      <c r="AM483">
        <f t="shared" si="956"/>
        <v>0</v>
      </c>
      <c r="AN483">
        <f t="shared" si="957"/>
        <v>0</v>
      </c>
      <c r="AO483">
        <f t="shared" si="958"/>
        <v>0</v>
      </c>
      <c r="AP483">
        <f t="shared" si="959"/>
        <v>0</v>
      </c>
      <c r="AQ483">
        <f t="shared" si="960"/>
        <v>0</v>
      </c>
      <c r="AR483">
        <f t="shared" si="961"/>
        <v>0</v>
      </c>
      <c r="AS483">
        <f t="shared" si="962"/>
        <v>0</v>
      </c>
      <c r="AT483">
        <f t="shared" si="932"/>
        <v>0</v>
      </c>
      <c r="AU483">
        <f t="shared" si="963"/>
        <v>0</v>
      </c>
      <c r="AV483">
        <f t="shared" si="964"/>
        <v>0</v>
      </c>
      <c r="AW483">
        <f t="shared" si="933"/>
        <v>0</v>
      </c>
      <c r="AX483">
        <f t="shared" si="965"/>
        <v>0</v>
      </c>
      <c r="AY483">
        <f t="shared" si="966"/>
        <v>0</v>
      </c>
      <c r="AZ483">
        <f t="shared" si="967"/>
        <v>0</v>
      </c>
      <c r="BA483">
        <f t="shared" si="968"/>
        <v>0</v>
      </c>
      <c r="BB483">
        <f t="shared" si="969"/>
        <v>0</v>
      </c>
      <c r="BC483">
        <f t="shared" si="970"/>
        <v>0</v>
      </c>
      <c r="BD483">
        <f t="shared" si="971"/>
        <v>0</v>
      </c>
      <c r="BE483">
        <f t="shared" si="972"/>
        <v>0</v>
      </c>
      <c r="BF483">
        <f t="shared" si="973"/>
        <v>0</v>
      </c>
      <c r="BG483">
        <f t="shared" si="974"/>
        <v>0</v>
      </c>
      <c r="BH483">
        <f t="shared" si="975"/>
        <v>0</v>
      </c>
      <c r="BI483">
        <f t="shared" si="976"/>
        <v>0</v>
      </c>
      <c r="BJ483">
        <f t="shared" si="977"/>
        <v>0</v>
      </c>
      <c r="BK483">
        <f t="shared" si="978"/>
        <v>0</v>
      </c>
      <c r="BL483">
        <f t="shared" si="979"/>
        <v>0</v>
      </c>
      <c r="BM483">
        <f t="shared" si="980"/>
        <v>0</v>
      </c>
      <c r="BN483">
        <f t="shared" si="981"/>
        <v>0</v>
      </c>
      <c r="BO483">
        <f t="shared" si="982"/>
        <v>0</v>
      </c>
      <c r="BP483">
        <f t="shared" si="983"/>
        <v>0</v>
      </c>
      <c r="BQ483">
        <f t="shared" si="984"/>
        <v>0</v>
      </c>
      <c r="BR483">
        <f t="shared" si="985"/>
        <v>0</v>
      </c>
      <c r="BS483">
        <f t="shared" si="986"/>
        <v>0</v>
      </c>
      <c r="BT483">
        <f t="shared" si="987"/>
        <v>0</v>
      </c>
      <c r="BU483">
        <f t="shared" si="988"/>
        <v>0</v>
      </c>
      <c r="BV483">
        <f t="shared" si="989"/>
        <v>0</v>
      </c>
      <c r="BW483">
        <f t="shared" si="990"/>
        <v>0</v>
      </c>
      <c r="BX483">
        <f t="shared" si="991"/>
        <v>0</v>
      </c>
      <c r="BY483">
        <f t="shared" si="992"/>
        <v>0</v>
      </c>
      <c r="BZ483">
        <f t="shared" si="993"/>
        <v>0</v>
      </c>
      <c r="CA483">
        <f t="shared" si="994"/>
        <v>0</v>
      </c>
      <c r="CB483">
        <f t="shared" si="995"/>
        <v>0</v>
      </c>
      <c r="CC483">
        <f t="shared" si="996"/>
        <v>0</v>
      </c>
      <c r="CD483">
        <f t="shared" si="997"/>
        <v>0</v>
      </c>
      <c r="CE483">
        <f t="shared" si="998"/>
        <v>0</v>
      </c>
      <c r="CF483">
        <f t="shared" si="999"/>
        <v>0</v>
      </c>
      <c r="CG483">
        <f t="shared" si="1000"/>
        <v>0</v>
      </c>
      <c r="CH483">
        <f t="shared" si="1001"/>
        <v>0</v>
      </c>
      <c r="CI483">
        <f t="shared" si="1002"/>
        <v>0</v>
      </c>
      <c r="CJ483">
        <f t="shared" si="1003"/>
        <v>0</v>
      </c>
      <c r="CK483">
        <f t="shared" si="1004"/>
        <v>0</v>
      </c>
      <c r="CL483" t="str">
        <f t="shared" si="1005"/>
        <v/>
      </c>
      <c r="CM483" t="str">
        <f t="shared" si="1006"/>
        <v/>
      </c>
      <c r="CN483" t="str">
        <f t="shared" si="1007"/>
        <v/>
      </c>
      <c r="CO483" t="str">
        <f t="shared" si="1008"/>
        <v/>
      </c>
      <c r="CP483" t="str">
        <f t="shared" si="1009"/>
        <v/>
      </c>
      <c r="CQ483" t="str">
        <f t="shared" si="1010"/>
        <v/>
      </c>
      <c r="CR483" t="str">
        <f t="shared" si="1011"/>
        <v/>
      </c>
      <c r="CS483" t="str">
        <f t="shared" si="1012"/>
        <v/>
      </c>
      <c r="CT483" t="str">
        <f t="shared" si="1013"/>
        <v/>
      </c>
      <c r="CU483" t="str">
        <f t="shared" si="1014"/>
        <v/>
      </c>
      <c r="CV483" t="str">
        <f t="shared" si="1015"/>
        <v/>
      </c>
      <c r="CW483" t="str">
        <f t="shared" si="1016"/>
        <v/>
      </c>
      <c r="CX483" t="str">
        <f t="shared" si="1017"/>
        <v/>
      </c>
      <c r="CY483" t="str">
        <f t="shared" si="1018"/>
        <v/>
      </c>
      <c r="CZ483" t="str">
        <f t="shared" si="1019"/>
        <v/>
      </c>
      <c r="DA483" t="str">
        <f t="shared" si="1020"/>
        <v/>
      </c>
      <c r="DB483" t="str">
        <f t="shared" si="1021"/>
        <v/>
      </c>
      <c r="DC483" t="str">
        <f t="shared" si="1022"/>
        <v/>
      </c>
      <c r="DD483" t="str">
        <f t="shared" si="1023"/>
        <v/>
      </c>
      <c r="DE483" t="str">
        <f t="shared" si="1024"/>
        <v/>
      </c>
      <c r="DF483" t="str">
        <f t="shared" si="1025"/>
        <v/>
      </c>
      <c r="DG483" t="str">
        <f t="shared" si="1026"/>
        <v/>
      </c>
      <c r="DH483" t="str">
        <f t="shared" si="1027"/>
        <v/>
      </c>
      <c r="DI483" t="str">
        <f t="shared" si="1028"/>
        <v/>
      </c>
      <c r="DJ483" t="str">
        <f t="shared" si="1029"/>
        <v/>
      </c>
      <c r="DK483" t="str">
        <f t="shared" si="1030"/>
        <v/>
      </c>
      <c r="DL483" t="str">
        <f t="shared" si="1031"/>
        <v/>
      </c>
      <c r="DM483" t="str">
        <f t="shared" si="1032"/>
        <v/>
      </c>
      <c r="DN483" t="str">
        <f t="shared" si="1033"/>
        <v/>
      </c>
      <c r="DO483" t="str">
        <f t="shared" si="1034"/>
        <v/>
      </c>
      <c r="DP483" t="str">
        <f t="shared" si="1035"/>
        <v/>
      </c>
      <c r="DQ483" t="str">
        <f t="shared" si="1036"/>
        <v/>
      </c>
      <c r="DR483" t="str">
        <f t="shared" si="1037"/>
        <v/>
      </c>
      <c r="DS483" t="str">
        <f t="shared" si="1038"/>
        <v/>
      </c>
      <c r="DT483" t="str">
        <f t="shared" si="1039"/>
        <v/>
      </c>
      <c r="DU483">
        <f t="shared" si="1040"/>
        <v>0</v>
      </c>
      <c r="DV483">
        <f t="shared" si="1041"/>
        <v>0</v>
      </c>
      <c r="DW483">
        <f t="shared" si="1042"/>
        <v>0</v>
      </c>
      <c r="DX483" t="str">
        <f t="shared" si="1043"/>
        <v/>
      </c>
      <c r="DY483" t="str">
        <f t="shared" si="1044"/>
        <v/>
      </c>
      <c r="DZ483" t="str">
        <f t="shared" si="1045"/>
        <v/>
      </c>
      <c r="EA483" s="5">
        <f t="shared" si="1046"/>
        <v>0</v>
      </c>
      <c r="EB483" s="3">
        <f t="shared" si="1047"/>
        <v>0</v>
      </c>
    </row>
    <row r="484" spans="2:132" x14ac:dyDescent="0.2">
      <c r="B484">
        <v>479</v>
      </c>
      <c r="C484" s="3">
        <f>Zisk!D498</f>
        <v>0</v>
      </c>
      <c r="D484">
        <f>Zisk!E498</f>
        <v>0</v>
      </c>
      <c r="E484" s="66" t="str">
        <f t="shared" si="934"/>
        <v/>
      </c>
      <c r="F484" t="str">
        <f t="shared" si="935"/>
        <v/>
      </c>
      <c r="G484" s="66" t="str">
        <f t="shared" si="936"/>
        <v/>
      </c>
      <c r="J484">
        <f>VstupniParametry_SKRYT!$D$5</f>
        <v>0.02</v>
      </c>
      <c r="K484">
        <f>VstupniParametry_SKRYT!$D$6</f>
        <v>0.06</v>
      </c>
      <c r="L484">
        <f>VstupniParametry_SKRYT!$D$7</f>
        <v>0.06</v>
      </c>
      <c r="M484">
        <f>VstupniParametry_SKRYT!$D$8</f>
        <v>0.06</v>
      </c>
      <c r="N484">
        <f>VstupniParametry_SKRYT!$D$9</f>
        <v>1.7999999999999999E-2</v>
      </c>
      <c r="O484" s="27">
        <f>VstupniParametry_SKRYT!$D$10</f>
        <v>0.01</v>
      </c>
      <c r="P484" s="27">
        <f>VstupniParametry_SKRYT!$D$11</f>
        <v>0.01</v>
      </c>
      <c r="Q484" s="27">
        <f>VstupniParametry_SKRYT!$D$12</f>
        <v>0.01</v>
      </c>
      <c r="R484" s="27">
        <f>VstupniParametry_SKRYT!$D$13</f>
        <v>0.01</v>
      </c>
      <c r="S484" s="27">
        <f>VstupniParametry_SKRYT!$D$14</f>
        <v>0.01</v>
      </c>
      <c r="T484">
        <f t="shared" si="937"/>
        <v>0</v>
      </c>
      <c r="U484">
        <f t="shared" si="938"/>
        <v>0</v>
      </c>
      <c r="V484">
        <f t="shared" si="939"/>
        <v>0</v>
      </c>
      <c r="W484">
        <f t="shared" si="940"/>
        <v>0</v>
      </c>
      <c r="X484">
        <f t="shared" si="941"/>
        <v>0</v>
      </c>
      <c r="Y484">
        <f t="shared" si="942"/>
        <v>0</v>
      </c>
      <c r="Z484">
        <f t="shared" si="943"/>
        <v>0</v>
      </c>
      <c r="AA484">
        <f t="shared" si="944"/>
        <v>0</v>
      </c>
      <c r="AB484">
        <f t="shared" si="945"/>
        <v>0</v>
      </c>
      <c r="AC484">
        <f t="shared" si="946"/>
        <v>0</v>
      </c>
      <c r="AD484">
        <f t="shared" si="947"/>
        <v>0</v>
      </c>
      <c r="AE484">
        <f t="shared" si="948"/>
        <v>0</v>
      </c>
      <c r="AF484">
        <f t="shared" si="949"/>
        <v>0</v>
      </c>
      <c r="AG484">
        <f t="shared" si="950"/>
        <v>0</v>
      </c>
      <c r="AH484">
        <f t="shared" si="951"/>
        <v>0</v>
      </c>
      <c r="AI484">
        <f t="shared" si="952"/>
        <v>0</v>
      </c>
      <c r="AJ484">
        <f t="shared" si="953"/>
        <v>0</v>
      </c>
      <c r="AK484">
        <f t="shared" si="954"/>
        <v>0</v>
      </c>
      <c r="AL484">
        <f t="shared" si="955"/>
        <v>0</v>
      </c>
      <c r="AM484">
        <f t="shared" si="956"/>
        <v>0</v>
      </c>
      <c r="AN484">
        <f t="shared" si="957"/>
        <v>0</v>
      </c>
      <c r="AO484">
        <f t="shared" si="958"/>
        <v>0</v>
      </c>
      <c r="AP484">
        <f t="shared" si="959"/>
        <v>0</v>
      </c>
      <c r="AQ484">
        <f t="shared" si="960"/>
        <v>0</v>
      </c>
      <c r="AR484">
        <f t="shared" si="961"/>
        <v>0</v>
      </c>
      <c r="AS484">
        <f t="shared" si="962"/>
        <v>0</v>
      </c>
      <c r="AT484">
        <f t="shared" si="932"/>
        <v>0</v>
      </c>
      <c r="AU484">
        <f t="shared" si="963"/>
        <v>0</v>
      </c>
      <c r="AV484">
        <f t="shared" si="964"/>
        <v>0</v>
      </c>
      <c r="AW484">
        <f t="shared" si="933"/>
        <v>0</v>
      </c>
      <c r="AX484">
        <f t="shared" si="965"/>
        <v>0</v>
      </c>
      <c r="AY484">
        <f t="shared" si="966"/>
        <v>0</v>
      </c>
      <c r="AZ484">
        <f t="shared" si="967"/>
        <v>0</v>
      </c>
      <c r="BA484">
        <f t="shared" si="968"/>
        <v>0</v>
      </c>
      <c r="BB484">
        <f t="shared" si="969"/>
        <v>0</v>
      </c>
      <c r="BC484">
        <f t="shared" si="970"/>
        <v>0</v>
      </c>
      <c r="BD484">
        <f t="shared" si="971"/>
        <v>0</v>
      </c>
      <c r="BE484">
        <f t="shared" si="972"/>
        <v>0</v>
      </c>
      <c r="BF484">
        <f t="shared" si="973"/>
        <v>0</v>
      </c>
      <c r="BG484">
        <f t="shared" si="974"/>
        <v>0</v>
      </c>
      <c r="BH484">
        <f t="shared" si="975"/>
        <v>0</v>
      </c>
      <c r="BI484">
        <f t="shared" si="976"/>
        <v>0</v>
      </c>
      <c r="BJ484">
        <f t="shared" si="977"/>
        <v>0</v>
      </c>
      <c r="BK484">
        <f t="shared" si="978"/>
        <v>0</v>
      </c>
      <c r="BL484">
        <f t="shared" si="979"/>
        <v>0</v>
      </c>
      <c r="BM484">
        <f t="shared" si="980"/>
        <v>0</v>
      </c>
      <c r="BN484">
        <f t="shared" si="981"/>
        <v>0</v>
      </c>
      <c r="BO484">
        <f t="shared" si="982"/>
        <v>0</v>
      </c>
      <c r="BP484">
        <f t="shared" si="983"/>
        <v>0</v>
      </c>
      <c r="BQ484">
        <f t="shared" si="984"/>
        <v>0</v>
      </c>
      <c r="BR484">
        <f t="shared" si="985"/>
        <v>0</v>
      </c>
      <c r="BS484">
        <f t="shared" si="986"/>
        <v>0</v>
      </c>
      <c r="BT484">
        <f t="shared" si="987"/>
        <v>0</v>
      </c>
      <c r="BU484">
        <f t="shared" si="988"/>
        <v>0</v>
      </c>
      <c r="BV484">
        <f t="shared" si="989"/>
        <v>0</v>
      </c>
      <c r="BW484">
        <f t="shared" si="990"/>
        <v>0</v>
      </c>
      <c r="BX484">
        <f t="shared" si="991"/>
        <v>0</v>
      </c>
      <c r="BY484">
        <f t="shared" si="992"/>
        <v>0</v>
      </c>
      <c r="BZ484">
        <f t="shared" si="993"/>
        <v>0</v>
      </c>
      <c r="CA484">
        <f t="shared" si="994"/>
        <v>0</v>
      </c>
      <c r="CB484">
        <f t="shared" si="995"/>
        <v>0</v>
      </c>
      <c r="CC484">
        <f t="shared" si="996"/>
        <v>0</v>
      </c>
      <c r="CD484">
        <f t="shared" si="997"/>
        <v>0</v>
      </c>
      <c r="CE484">
        <f t="shared" si="998"/>
        <v>0</v>
      </c>
      <c r="CF484">
        <f t="shared" si="999"/>
        <v>0</v>
      </c>
      <c r="CG484">
        <f t="shared" si="1000"/>
        <v>0</v>
      </c>
      <c r="CH484">
        <f t="shared" si="1001"/>
        <v>0</v>
      </c>
      <c r="CI484">
        <f t="shared" si="1002"/>
        <v>0</v>
      </c>
      <c r="CJ484">
        <f t="shared" si="1003"/>
        <v>0</v>
      </c>
      <c r="CK484">
        <f t="shared" si="1004"/>
        <v>0</v>
      </c>
      <c r="CL484" t="str">
        <f t="shared" si="1005"/>
        <v/>
      </c>
      <c r="CM484" t="str">
        <f t="shared" si="1006"/>
        <v/>
      </c>
      <c r="CN484" t="str">
        <f t="shared" si="1007"/>
        <v/>
      </c>
      <c r="CO484" t="str">
        <f t="shared" si="1008"/>
        <v/>
      </c>
      <c r="CP484" t="str">
        <f t="shared" si="1009"/>
        <v/>
      </c>
      <c r="CQ484" t="str">
        <f t="shared" si="1010"/>
        <v/>
      </c>
      <c r="CR484" t="str">
        <f t="shared" si="1011"/>
        <v/>
      </c>
      <c r="CS484" t="str">
        <f t="shared" si="1012"/>
        <v/>
      </c>
      <c r="CT484" t="str">
        <f t="shared" si="1013"/>
        <v/>
      </c>
      <c r="CU484" t="str">
        <f t="shared" si="1014"/>
        <v/>
      </c>
      <c r="CV484" t="str">
        <f t="shared" si="1015"/>
        <v/>
      </c>
      <c r="CW484" t="str">
        <f t="shared" si="1016"/>
        <v/>
      </c>
      <c r="CX484" t="str">
        <f t="shared" si="1017"/>
        <v/>
      </c>
      <c r="CY484" t="str">
        <f t="shared" si="1018"/>
        <v/>
      </c>
      <c r="CZ484" t="str">
        <f t="shared" si="1019"/>
        <v/>
      </c>
      <c r="DA484" t="str">
        <f t="shared" si="1020"/>
        <v/>
      </c>
      <c r="DB484" t="str">
        <f t="shared" si="1021"/>
        <v/>
      </c>
      <c r="DC484" t="str">
        <f t="shared" si="1022"/>
        <v/>
      </c>
      <c r="DD484" t="str">
        <f t="shared" si="1023"/>
        <v/>
      </c>
      <c r="DE484" t="str">
        <f t="shared" si="1024"/>
        <v/>
      </c>
      <c r="DF484" t="str">
        <f t="shared" si="1025"/>
        <v/>
      </c>
      <c r="DG484" t="str">
        <f t="shared" si="1026"/>
        <v/>
      </c>
      <c r="DH484" t="str">
        <f t="shared" si="1027"/>
        <v/>
      </c>
      <c r="DI484" t="str">
        <f t="shared" si="1028"/>
        <v/>
      </c>
      <c r="DJ484" t="str">
        <f t="shared" si="1029"/>
        <v/>
      </c>
      <c r="DK484" t="str">
        <f t="shared" si="1030"/>
        <v/>
      </c>
      <c r="DL484" t="str">
        <f t="shared" si="1031"/>
        <v/>
      </c>
      <c r="DM484" t="str">
        <f t="shared" si="1032"/>
        <v/>
      </c>
      <c r="DN484" t="str">
        <f t="shared" si="1033"/>
        <v/>
      </c>
      <c r="DO484" t="str">
        <f t="shared" si="1034"/>
        <v/>
      </c>
      <c r="DP484" t="str">
        <f t="shared" si="1035"/>
        <v/>
      </c>
      <c r="DQ484" t="str">
        <f t="shared" si="1036"/>
        <v/>
      </c>
      <c r="DR484" t="str">
        <f t="shared" si="1037"/>
        <v/>
      </c>
      <c r="DS484" t="str">
        <f t="shared" si="1038"/>
        <v/>
      </c>
      <c r="DT484" t="str">
        <f t="shared" si="1039"/>
        <v/>
      </c>
      <c r="DU484">
        <f t="shared" si="1040"/>
        <v>0</v>
      </c>
      <c r="DV484">
        <f t="shared" si="1041"/>
        <v>0</v>
      </c>
      <c r="DW484">
        <f t="shared" si="1042"/>
        <v>0</v>
      </c>
      <c r="DX484" t="str">
        <f t="shared" si="1043"/>
        <v/>
      </c>
      <c r="DY484" t="str">
        <f t="shared" si="1044"/>
        <v/>
      </c>
      <c r="DZ484" t="str">
        <f t="shared" si="1045"/>
        <v/>
      </c>
      <c r="EA484" s="5">
        <f t="shared" si="1046"/>
        <v>0</v>
      </c>
      <c r="EB484" s="3">
        <f t="shared" si="1047"/>
        <v>0</v>
      </c>
    </row>
    <row r="485" spans="2:132" x14ac:dyDescent="0.2">
      <c r="B485" s="25">
        <v>480</v>
      </c>
      <c r="C485" s="26">
        <f>Zisk!D499</f>
        <v>0</v>
      </c>
      <c r="D485">
        <f>Zisk!E499</f>
        <v>0</v>
      </c>
      <c r="E485" s="66" t="str">
        <f t="shared" si="934"/>
        <v/>
      </c>
      <c r="F485" t="str">
        <f t="shared" si="935"/>
        <v/>
      </c>
      <c r="G485" s="66" t="str">
        <f t="shared" si="936"/>
        <v/>
      </c>
      <c r="H485" s="25"/>
      <c r="I485" s="25"/>
      <c r="J485">
        <f>VstupniParametry_SKRYT!$D$5</f>
        <v>0.02</v>
      </c>
      <c r="K485">
        <f>VstupniParametry_SKRYT!$D$6</f>
        <v>0.06</v>
      </c>
      <c r="L485">
        <f>VstupniParametry_SKRYT!$D$7</f>
        <v>0.06</v>
      </c>
      <c r="M485">
        <f>VstupniParametry_SKRYT!$D$8</f>
        <v>0.06</v>
      </c>
      <c r="N485">
        <f>VstupniParametry_SKRYT!$D$9</f>
        <v>1.7999999999999999E-2</v>
      </c>
      <c r="O485" s="27">
        <f>VstupniParametry_SKRYT!$D$10</f>
        <v>0.01</v>
      </c>
      <c r="P485" s="27">
        <f>VstupniParametry_SKRYT!$D$11</f>
        <v>0.01</v>
      </c>
      <c r="Q485" s="27">
        <f>VstupniParametry_SKRYT!$D$12</f>
        <v>0.01</v>
      </c>
      <c r="R485" s="27">
        <f>VstupniParametry_SKRYT!$D$13</f>
        <v>0.01</v>
      </c>
      <c r="S485" s="27">
        <f>VstupniParametry_SKRYT!$D$14</f>
        <v>0.01</v>
      </c>
      <c r="T485">
        <f t="shared" si="937"/>
        <v>0</v>
      </c>
      <c r="U485">
        <f t="shared" si="938"/>
        <v>0</v>
      </c>
      <c r="V485">
        <f t="shared" si="939"/>
        <v>0</v>
      </c>
      <c r="W485">
        <f t="shared" si="940"/>
        <v>0</v>
      </c>
      <c r="X485">
        <f t="shared" si="941"/>
        <v>0</v>
      </c>
      <c r="Y485">
        <f t="shared" si="942"/>
        <v>0</v>
      </c>
      <c r="Z485">
        <f t="shared" si="943"/>
        <v>0</v>
      </c>
      <c r="AA485">
        <f t="shared" si="944"/>
        <v>0</v>
      </c>
      <c r="AB485">
        <f t="shared" si="945"/>
        <v>0</v>
      </c>
      <c r="AC485">
        <f t="shared" si="946"/>
        <v>0</v>
      </c>
      <c r="AD485">
        <f t="shared" si="947"/>
        <v>0</v>
      </c>
      <c r="AE485">
        <f t="shared" si="948"/>
        <v>0</v>
      </c>
      <c r="AF485">
        <f t="shared" si="949"/>
        <v>0</v>
      </c>
      <c r="AG485">
        <f t="shared" si="950"/>
        <v>0</v>
      </c>
      <c r="AH485">
        <f t="shared" si="951"/>
        <v>0</v>
      </c>
      <c r="AI485">
        <f t="shared" si="952"/>
        <v>0</v>
      </c>
      <c r="AJ485">
        <f t="shared" si="953"/>
        <v>0</v>
      </c>
      <c r="AK485">
        <f t="shared" si="954"/>
        <v>0</v>
      </c>
      <c r="AL485">
        <f t="shared" si="955"/>
        <v>0</v>
      </c>
      <c r="AM485">
        <f t="shared" si="956"/>
        <v>0</v>
      </c>
      <c r="AN485">
        <f t="shared" si="957"/>
        <v>0</v>
      </c>
      <c r="AO485">
        <f t="shared" si="958"/>
        <v>0</v>
      </c>
      <c r="AP485">
        <f t="shared" si="959"/>
        <v>0</v>
      </c>
      <c r="AQ485">
        <f t="shared" si="960"/>
        <v>0</v>
      </c>
      <c r="AR485">
        <f t="shared" si="961"/>
        <v>0</v>
      </c>
      <c r="AS485">
        <f t="shared" si="962"/>
        <v>0</v>
      </c>
      <c r="AT485">
        <f t="shared" si="932"/>
        <v>0</v>
      </c>
      <c r="AU485">
        <f t="shared" si="963"/>
        <v>0</v>
      </c>
      <c r="AV485">
        <f t="shared" si="964"/>
        <v>0</v>
      </c>
      <c r="AW485">
        <f t="shared" si="933"/>
        <v>0</v>
      </c>
      <c r="AX485">
        <f t="shared" si="965"/>
        <v>0</v>
      </c>
      <c r="AY485">
        <f t="shared" si="966"/>
        <v>0</v>
      </c>
      <c r="AZ485">
        <f t="shared" si="967"/>
        <v>0</v>
      </c>
      <c r="BA485">
        <f t="shared" si="968"/>
        <v>0</v>
      </c>
      <c r="BB485">
        <f t="shared" si="969"/>
        <v>0</v>
      </c>
      <c r="BC485">
        <f t="shared" si="970"/>
        <v>0</v>
      </c>
      <c r="BD485">
        <f t="shared" si="971"/>
        <v>0</v>
      </c>
      <c r="BE485">
        <f t="shared" si="972"/>
        <v>0</v>
      </c>
      <c r="BF485">
        <f t="shared" si="973"/>
        <v>0</v>
      </c>
      <c r="BG485">
        <f t="shared" si="974"/>
        <v>0</v>
      </c>
      <c r="BH485">
        <f t="shared" si="975"/>
        <v>0</v>
      </c>
      <c r="BI485">
        <f t="shared" si="976"/>
        <v>0</v>
      </c>
      <c r="BJ485">
        <f t="shared" si="977"/>
        <v>0</v>
      </c>
      <c r="BK485">
        <f t="shared" si="978"/>
        <v>0</v>
      </c>
      <c r="BL485">
        <f t="shared" si="979"/>
        <v>0</v>
      </c>
      <c r="BM485">
        <f t="shared" si="980"/>
        <v>0</v>
      </c>
      <c r="BN485">
        <f t="shared" si="981"/>
        <v>0</v>
      </c>
      <c r="BO485">
        <f t="shared" si="982"/>
        <v>0</v>
      </c>
      <c r="BP485">
        <f t="shared" si="983"/>
        <v>0</v>
      </c>
      <c r="BQ485">
        <f t="shared" si="984"/>
        <v>0</v>
      </c>
      <c r="BR485">
        <f t="shared" si="985"/>
        <v>0</v>
      </c>
      <c r="BS485">
        <f t="shared" si="986"/>
        <v>0</v>
      </c>
      <c r="BT485">
        <f t="shared" si="987"/>
        <v>0</v>
      </c>
      <c r="BU485">
        <f t="shared" si="988"/>
        <v>0</v>
      </c>
      <c r="BV485">
        <f t="shared" si="989"/>
        <v>0</v>
      </c>
      <c r="BW485">
        <f t="shared" si="990"/>
        <v>0</v>
      </c>
      <c r="BX485">
        <f t="shared" si="991"/>
        <v>0</v>
      </c>
      <c r="BY485">
        <f t="shared" si="992"/>
        <v>0</v>
      </c>
      <c r="BZ485">
        <f t="shared" si="993"/>
        <v>0</v>
      </c>
      <c r="CA485">
        <f t="shared" si="994"/>
        <v>0</v>
      </c>
      <c r="CB485">
        <f t="shared" si="995"/>
        <v>0</v>
      </c>
      <c r="CC485">
        <f t="shared" si="996"/>
        <v>0</v>
      </c>
      <c r="CD485">
        <f t="shared" si="997"/>
        <v>0</v>
      </c>
      <c r="CE485">
        <f t="shared" si="998"/>
        <v>0</v>
      </c>
      <c r="CF485">
        <f t="shared" si="999"/>
        <v>0</v>
      </c>
      <c r="CG485">
        <f t="shared" si="1000"/>
        <v>0</v>
      </c>
      <c r="CH485">
        <f t="shared" si="1001"/>
        <v>0</v>
      </c>
      <c r="CI485">
        <f t="shared" si="1002"/>
        <v>0</v>
      </c>
      <c r="CJ485">
        <f t="shared" si="1003"/>
        <v>0</v>
      </c>
      <c r="CK485">
        <f t="shared" si="1004"/>
        <v>0</v>
      </c>
      <c r="CL485" t="str">
        <f t="shared" si="1005"/>
        <v/>
      </c>
      <c r="CM485" t="str">
        <f t="shared" si="1006"/>
        <v/>
      </c>
      <c r="CN485" t="str">
        <f t="shared" si="1007"/>
        <v/>
      </c>
      <c r="CO485" t="str">
        <f t="shared" si="1008"/>
        <v/>
      </c>
      <c r="CP485" t="str">
        <f t="shared" si="1009"/>
        <v/>
      </c>
      <c r="CQ485" t="str">
        <f t="shared" si="1010"/>
        <v/>
      </c>
      <c r="CR485" t="str">
        <f t="shared" si="1011"/>
        <v/>
      </c>
      <c r="CS485" t="str">
        <f t="shared" si="1012"/>
        <v/>
      </c>
      <c r="CT485" t="str">
        <f t="shared" si="1013"/>
        <v/>
      </c>
      <c r="CU485" t="str">
        <f t="shared" si="1014"/>
        <v/>
      </c>
      <c r="CV485" t="str">
        <f t="shared" si="1015"/>
        <v/>
      </c>
      <c r="CW485" t="str">
        <f t="shared" si="1016"/>
        <v/>
      </c>
      <c r="CX485" t="str">
        <f t="shared" si="1017"/>
        <v/>
      </c>
      <c r="CY485" t="str">
        <f t="shared" si="1018"/>
        <v/>
      </c>
      <c r="CZ485" t="str">
        <f t="shared" si="1019"/>
        <v/>
      </c>
      <c r="DA485" t="str">
        <f t="shared" si="1020"/>
        <v/>
      </c>
      <c r="DB485" t="str">
        <f t="shared" si="1021"/>
        <v/>
      </c>
      <c r="DC485" t="str">
        <f t="shared" si="1022"/>
        <v/>
      </c>
      <c r="DD485" t="str">
        <f t="shared" si="1023"/>
        <v/>
      </c>
      <c r="DE485" t="str">
        <f t="shared" si="1024"/>
        <v/>
      </c>
      <c r="DF485" t="str">
        <f t="shared" si="1025"/>
        <v/>
      </c>
      <c r="DG485" t="str">
        <f t="shared" si="1026"/>
        <v/>
      </c>
      <c r="DH485" t="str">
        <f t="shared" si="1027"/>
        <v/>
      </c>
      <c r="DI485" t="str">
        <f t="shared" si="1028"/>
        <v/>
      </c>
      <c r="DJ485" t="str">
        <f t="shared" si="1029"/>
        <v/>
      </c>
      <c r="DK485" t="str">
        <f t="shared" si="1030"/>
        <v/>
      </c>
      <c r="DL485" t="str">
        <f t="shared" si="1031"/>
        <v/>
      </c>
      <c r="DM485" t="str">
        <f t="shared" si="1032"/>
        <v/>
      </c>
      <c r="DN485" t="str">
        <f t="shared" si="1033"/>
        <v/>
      </c>
      <c r="DO485" t="str">
        <f t="shared" si="1034"/>
        <v/>
      </c>
      <c r="DP485" t="str">
        <f t="shared" si="1035"/>
        <v/>
      </c>
      <c r="DQ485" t="str">
        <f t="shared" si="1036"/>
        <v/>
      </c>
      <c r="DR485" t="str">
        <f t="shared" si="1037"/>
        <v/>
      </c>
      <c r="DS485" t="str">
        <f t="shared" si="1038"/>
        <v/>
      </c>
      <c r="DT485" t="str">
        <f t="shared" si="1039"/>
        <v/>
      </c>
      <c r="DU485">
        <f t="shared" si="1040"/>
        <v>0</v>
      </c>
      <c r="DV485">
        <f t="shared" si="1041"/>
        <v>0</v>
      </c>
      <c r="DW485">
        <f t="shared" si="1042"/>
        <v>0</v>
      </c>
      <c r="DX485" t="str">
        <f t="shared" si="1043"/>
        <v/>
      </c>
      <c r="DY485" t="str">
        <f t="shared" si="1044"/>
        <v/>
      </c>
      <c r="DZ485" t="str">
        <f t="shared" si="1045"/>
        <v/>
      </c>
      <c r="EA485" s="5">
        <f t="shared" si="1046"/>
        <v>0</v>
      </c>
      <c r="EB485" s="3">
        <f t="shared" si="1047"/>
        <v>0</v>
      </c>
    </row>
    <row r="486" spans="2:132" x14ac:dyDescent="0.2">
      <c r="B486">
        <v>481</v>
      </c>
      <c r="C486" s="3">
        <f>Zisk!D500</f>
        <v>0</v>
      </c>
      <c r="D486">
        <f>Zisk!E500</f>
        <v>0</v>
      </c>
      <c r="E486" s="66" t="str">
        <f t="shared" si="934"/>
        <v/>
      </c>
      <c r="F486" t="str">
        <f t="shared" si="935"/>
        <v/>
      </c>
      <c r="G486" s="66" t="str">
        <f t="shared" si="936"/>
        <v/>
      </c>
      <c r="J486">
        <f>VstupniParametry_SKRYT!$D$5</f>
        <v>0.02</v>
      </c>
      <c r="K486">
        <f>VstupniParametry_SKRYT!$D$6</f>
        <v>0.06</v>
      </c>
      <c r="L486">
        <f>VstupniParametry_SKRYT!$D$7</f>
        <v>0.06</v>
      </c>
      <c r="M486">
        <f>VstupniParametry_SKRYT!$D$8</f>
        <v>0.06</v>
      </c>
      <c r="N486">
        <f>VstupniParametry_SKRYT!$D$9</f>
        <v>1.7999999999999999E-2</v>
      </c>
      <c r="O486" s="27">
        <f>VstupniParametry_SKRYT!$D$10</f>
        <v>0.01</v>
      </c>
      <c r="P486" s="27">
        <f>VstupniParametry_SKRYT!$D$11</f>
        <v>0.01</v>
      </c>
      <c r="Q486" s="27">
        <f>VstupniParametry_SKRYT!$D$12</f>
        <v>0.01</v>
      </c>
      <c r="R486" s="27">
        <f>VstupniParametry_SKRYT!$D$13</f>
        <v>0.01</v>
      </c>
      <c r="S486" s="27">
        <f>VstupniParametry_SKRYT!$D$14</f>
        <v>0.01</v>
      </c>
      <c r="T486">
        <f t="shared" si="937"/>
        <v>0</v>
      </c>
      <c r="U486">
        <f t="shared" si="938"/>
        <v>0</v>
      </c>
      <c r="V486">
        <f t="shared" si="939"/>
        <v>0</v>
      </c>
      <c r="W486">
        <f t="shared" si="940"/>
        <v>0</v>
      </c>
      <c r="X486">
        <f t="shared" si="941"/>
        <v>0</v>
      </c>
      <c r="Y486">
        <f t="shared" si="942"/>
        <v>0</v>
      </c>
      <c r="Z486">
        <f t="shared" si="943"/>
        <v>0</v>
      </c>
      <c r="AA486">
        <f t="shared" si="944"/>
        <v>0</v>
      </c>
      <c r="AB486">
        <f t="shared" si="945"/>
        <v>0</v>
      </c>
      <c r="AC486">
        <f t="shared" si="946"/>
        <v>0</v>
      </c>
      <c r="AD486">
        <f t="shared" si="947"/>
        <v>0</v>
      </c>
      <c r="AE486">
        <f t="shared" si="948"/>
        <v>0</v>
      </c>
      <c r="AF486">
        <f t="shared" si="949"/>
        <v>0</v>
      </c>
      <c r="AG486">
        <f t="shared" si="950"/>
        <v>0</v>
      </c>
      <c r="AH486">
        <f t="shared" si="951"/>
        <v>0</v>
      </c>
      <c r="AI486">
        <f t="shared" si="952"/>
        <v>0</v>
      </c>
      <c r="AJ486">
        <f t="shared" si="953"/>
        <v>0</v>
      </c>
      <c r="AK486">
        <f t="shared" si="954"/>
        <v>0</v>
      </c>
      <c r="AL486">
        <f t="shared" si="955"/>
        <v>0</v>
      </c>
      <c r="AM486">
        <f t="shared" si="956"/>
        <v>0</v>
      </c>
      <c r="AN486">
        <f t="shared" si="957"/>
        <v>0</v>
      </c>
      <c r="AO486">
        <f t="shared" si="958"/>
        <v>0</v>
      </c>
      <c r="AP486">
        <f t="shared" si="959"/>
        <v>0</v>
      </c>
      <c r="AQ486">
        <f t="shared" si="960"/>
        <v>0</v>
      </c>
      <c r="AR486">
        <f t="shared" si="961"/>
        <v>0</v>
      </c>
      <c r="AS486">
        <f t="shared" si="962"/>
        <v>0</v>
      </c>
      <c r="AT486">
        <f t="shared" si="932"/>
        <v>0</v>
      </c>
      <c r="AU486">
        <f t="shared" si="963"/>
        <v>0</v>
      </c>
      <c r="AV486">
        <f t="shared" si="964"/>
        <v>0</v>
      </c>
      <c r="AW486">
        <f t="shared" si="933"/>
        <v>0</v>
      </c>
      <c r="AX486">
        <f t="shared" si="965"/>
        <v>0</v>
      </c>
      <c r="AY486">
        <f t="shared" si="966"/>
        <v>0</v>
      </c>
      <c r="AZ486">
        <f t="shared" si="967"/>
        <v>0</v>
      </c>
      <c r="BA486">
        <f t="shared" si="968"/>
        <v>0</v>
      </c>
      <c r="BB486">
        <f t="shared" si="969"/>
        <v>0</v>
      </c>
      <c r="BC486">
        <f t="shared" si="970"/>
        <v>0</v>
      </c>
      <c r="BD486">
        <f t="shared" si="971"/>
        <v>0</v>
      </c>
      <c r="BE486">
        <f t="shared" si="972"/>
        <v>0</v>
      </c>
      <c r="BF486">
        <f t="shared" si="973"/>
        <v>0</v>
      </c>
      <c r="BG486">
        <f t="shared" si="974"/>
        <v>0</v>
      </c>
      <c r="BH486">
        <f t="shared" si="975"/>
        <v>0</v>
      </c>
      <c r="BI486">
        <f t="shared" si="976"/>
        <v>0</v>
      </c>
      <c r="BJ486">
        <f t="shared" si="977"/>
        <v>0</v>
      </c>
      <c r="BK486">
        <f t="shared" si="978"/>
        <v>0</v>
      </c>
      <c r="BL486">
        <f t="shared" si="979"/>
        <v>0</v>
      </c>
      <c r="BM486">
        <f t="shared" si="980"/>
        <v>0</v>
      </c>
      <c r="BN486">
        <f t="shared" si="981"/>
        <v>0</v>
      </c>
      <c r="BO486">
        <f t="shared" si="982"/>
        <v>0</v>
      </c>
      <c r="BP486">
        <f t="shared" si="983"/>
        <v>0</v>
      </c>
      <c r="BQ486">
        <f t="shared" si="984"/>
        <v>0</v>
      </c>
      <c r="BR486">
        <f t="shared" si="985"/>
        <v>0</v>
      </c>
      <c r="BS486">
        <f t="shared" si="986"/>
        <v>0</v>
      </c>
      <c r="BT486">
        <f t="shared" si="987"/>
        <v>0</v>
      </c>
      <c r="BU486">
        <f t="shared" si="988"/>
        <v>0</v>
      </c>
      <c r="BV486">
        <f t="shared" si="989"/>
        <v>0</v>
      </c>
      <c r="BW486">
        <f t="shared" si="990"/>
        <v>0</v>
      </c>
      <c r="BX486">
        <f t="shared" si="991"/>
        <v>0</v>
      </c>
      <c r="BY486">
        <f t="shared" si="992"/>
        <v>0</v>
      </c>
      <c r="BZ486">
        <f t="shared" si="993"/>
        <v>0</v>
      </c>
      <c r="CA486">
        <f t="shared" si="994"/>
        <v>0</v>
      </c>
      <c r="CB486">
        <f t="shared" si="995"/>
        <v>0</v>
      </c>
      <c r="CC486">
        <f t="shared" si="996"/>
        <v>0</v>
      </c>
      <c r="CD486">
        <f t="shared" si="997"/>
        <v>0</v>
      </c>
      <c r="CE486">
        <f t="shared" si="998"/>
        <v>0</v>
      </c>
      <c r="CF486">
        <f t="shared" si="999"/>
        <v>0</v>
      </c>
      <c r="CG486">
        <f t="shared" si="1000"/>
        <v>0</v>
      </c>
      <c r="CH486">
        <f t="shared" si="1001"/>
        <v>0</v>
      </c>
      <c r="CI486">
        <f t="shared" si="1002"/>
        <v>0</v>
      </c>
      <c r="CJ486">
        <f t="shared" si="1003"/>
        <v>0</v>
      </c>
      <c r="CK486">
        <f t="shared" si="1004"/>
        <v>0</v>
      </c>
      <c r="CL486" t="str">
        <f t="shared" si="1005"/>
        <v/>
      </c>
      <c r="CM486" t="str">
        <f t="shared" si="1006"/>
        <v/>
      </c>
      <c r="CN486" t="str">
        <f t="shared" si="1007"/>
        <v/>
      </c>
      <c r="CO486" t="str">
        <f t="shared" si="1008"/>
        <v/>
      </c>
      <c r="CP486" t="str">
        <f t="shared" si="1009"/>
        <v/>
      </c>
      <c r="CQ486" t="str">
        <f t="shared" si="1010"/>
        <v/>
      </c>
      <c r="CR486" t="str">
        <f t="shared" si="1011"/>
        <v/>
      </c>
      <c r="CS486" t="str">
        <f t="shared" si="1012"/>
        <v/>
      </c>
      <c r="CT486" t="str">
        <f t="shared" si="1013"/>
        <v/>
      </c>
      <c r="CU486" t="str">
        <f t="shared" si="1014"/>
        <v/>
      </c>
      <c r="CV486" t="str">
        <f t="shared" si="1015"/>
        <v/>
      </c>
      <c r="CW486" t="str">
        <f t="shared" si="1016"/>
        <v/>
      </c>
      <c r="CX486" t="str">
        <f t="shared" si="1017"/>
        <v/>
      </c>
      <c r="CY486" t="str">
        <f t="shared" si="1018"/>
        <v/>
      </c>
      <c r="CZ486" t="str">
        <f t="shared" si="1019"/>
        <v/>
      </c>
      <c r="DA486" t="str">
        <f t="shared" si="1020"/>
        <v/>
      </c>
      <c r="DB486" t="str">
        <f t="shared" si="1021"/>
        <v/>
      </c>
      <c r="DC486" t="str">
        <f t="shared" si="1022"/>
        <v/>
      </c>
      <c r="DD486" t="str">
        <f t="shared" si="1023"/>
        <v/>
      </c>
      <c r="DE486" t="str">
        <f t="shared" si="1024"/>
        <v/>
      </c>
      <c r="DF486" t="str">
        <f t="shared" si="1025"/>
        <v/>
      </c>
      <c r="DG486" t="str">
        <f t="shared" si="1026"/>
        <v/>
      </c>
      <c r="DH486" t="str">
        <f t="shared" si="1027"/>
        <v/>
      </c>
      <c r="DI486" t="str">
        <f t="shared" si="1028"/>
        <v/>
      </c>
      <c r="DJ486" t="str">
        <f t="shared" si="1029"/>
        <v/>
      </c>
      <c r="DK486" t="str">
        <f t="shared" si="1030"/>
        <v/>
      </c>
      <c r="DL486" t="str">
        <f t="shared" si="1031"/>
        <v/>
      </c>
      <c r="DM486" t="str">
        <f t="shared" si="1032"/>
        <v/>
      </c>
      <c r="DN486" t="str">
        <f t="shared" si="1033"/>
        <v/>
      </c>
      <c r="DO486" t="str">
        <f t="shared" si="1034"/>
        <v/>
      </c>
      <c r="DP486" t="str">
        <f t="shared" si="1035"/>
        <v/>
      </c>
      <c r="DQ486" t="str">
        <f t="shared" si="1036"/>
        <v/>
      </c>
      <c r="DR486" t="str">
        <f t="shared" si="1037"/>
        <v/>
      </c>
      <c r="DS486" t="str">
        <f t="shared" si="1038"/>
        <v/>
      </c>
      <c r="DT486" t="str">
        <f t="shared" si="1039"/>
        <v/>
      </c>
      <c r="DU486">
        <f t="shared" si="1040"/>
        <v>0</v>
      </c>
      <c r="DV486">
        <f t="shared" si="1041"/>
        <v>0</v>
      </c>
      <c r="DW486">
        <f t="shared" si="1042"/>
        <v>0</v>
      </c>
      <c r="DX486" t="str">
        <f t="shared" si="1043"/>
        <v/>
      </c>
      <c r="DY486" t="str">
        <f t="shared" si="1044"/>
        <v/>
      </c>
      <c r="DZ486" t="str">
        <f t="shared" si="1045"/>
        <v/>
      </c>
      <c r="EA486" s="5">
        <f t="shared" si="1046"/>
        <v>0</v>
      </c>
      <c r="EB486" s="3">
        <f t="shared" si="1047"/>
        <v>0</v>
      </c>
    </row>
    <row r="487" spans="2:132" x14ac:dyDescent="0.2">
      <c r="B487" s="25">
        <v>482</v>
      </c>
      <c r="C487" s="26">
        <f>Zisk!D501</f>
        <v>0</v>
      </c>
      <c r="D487">
        <f>Zisk!E501</f>
        <v>0</v>
      </c>
      <c r="E487" s="66" t="str">
        <f t="shared" si="934"/>
        <v/>
      </c>
      <c r="F487" t="str">
        <f t="shared" si="935"/>
        <v/>
      </c>
      <c r="G487" s="66" t="str">
        <f t="shared" si="936"/>
        <v/>
      </c>
      <c r="H487" s="25"/>
      <c r="I487" s="25"/>
      <c r="J487">
        <f>VstupniParametry_SKRYT!$D$5</f>
        <v>0.02</v>
      </c>
      <c r="K487">
        <f>VstupniParametry_SKRYT!$D$6</f>
        <v>0.06</v>
      </c>
      <c r="L487">
        <f>VstupniParametry_SKRYT!$D$7</f>
        <v>0.06</v>
      </c>
      <c r="M487">
        <f>VstupniParametry_SKRYT!$D$8</f>
        <v>0.06</v>
      </c>
      <c r="N487">
        <f>VstupniParametry_SKRYT!$D$9</f>
        <v>1.7999999999999999E-2</v>
      </c>
      <c r="O487" s="27">
        <f>VstupniParametry_SKRYT!$D$10</f>
        <v>0.01</v>
      </c>
      <c r="P487" s="27">
        <f>VstupniParametry_SKRYT!$D$11</f>
        <v>0.01</v>
      </c>
      <c r="Q487" s="27">
        <f>VstupniParametry_SKRYT!$D$12</f>
        <v>0.01</v>
      </c>
      <c r="R487" s="27">
        <f>VstupniParametry_SKRYT!$D$13</f>
        <v>0.01</v>
      </c>
      <c r="S487" s="27">
        <f>VstupniParametry_SKRYT!$D$14</f>
        <v>0.01</v>
      </c>
      <c r="T487">
        <f t="shared" si="937"/>
        <v>0</v>
      </c>
      <c r="U487">
        <f t="shared" si="938"/>
        <v>0</v>
      </c>
      <c r="V487">
        <f t="shared" si="939"/>
        <v>0</v>
      </c>
      <c r="W487">
        <f t="shared" si="940"/>
        <v>0</v>
      </c>
      <c r="X487">
        <f t="shared" si="941"/>
        <v>0</v>
      </c>
      <c r="Y487">
        <f t="shared" si="942"/>
        <v>0</v>
      </c>
      <c r="Z487">
        <f t="shared" si="943"/>
        <v>0</v>
      </c>
      <c r="AA487">
        <f t="shared" si="944"/>
        <v>0</v>
      </c>
      <c r="AB487">
        <f t="shared" si="945"/>
        <v>0</v>
      </c>
      <c r="AC487">
        <f t="shared" si="946"/>
        <v>0</v>
      </c>
      <c r="AD487">
        <f t="shared" si="947"/>
        <v>0</v>
      </c>
      <c r="AE487">
        <f t="shared" si="948"/>
        <v>0</v>
      </c>
      <c r="AF487">
        <f t="shared" si="949"/>
        <v>0</v>
      </c>
      <c r="AG487">
        <f t="shared" si="950"/>
        <v>0</v>
      </c>
      <c r="AH487">
        <f t="shared" si="951"/>
        <v>0</v>
      </c>
      <c r="AI487">
        <f t="shared" si="952"/>
        <v>0</v>
      </c>
      <c r="AJ487">
        <f t="shared" si="953"/>
        <v>0</v>
      </c>
      <c r="AK487">
        <f t="shared" si="954"/>
        <v>0</v>
      </c>
      <c r="AL487">
        <f t="shared" si="955"/>
        <v>0</v>
      </c>
      <c r="AM487">
        <f t="shared" si="956"/>
        <v>0</v>
      </c>
      <c r="AN487">
        <f t="shared" si="957"/>
        <v>0</v>
      </c>
      <c r="AO487">
        <f t="shared" si="958"/>
        <v>0</v>
      </c>
      <c r="AP487">
        <f t="shared" si="959"/>
        <v>0</v>
      </c>
      <c r="AQ487">
        <f t="shared" si="960"/>
        <v>0</v>
      </c>
      <c r="AR487">
        <f t="shared" si="961"/>
        <v>0</v>
      </c>
      <c r="AS487">
        <f t="shared" si="962"/>
        <v>0</v>
      </c>
      <c r="AT487">
        <f t="shared" si="932"/>
        <v>0</v>
      </c>
      <c r="AU487">
        <f t="shared" si="963"/>
        <v>0</v>
      </c>
      <c r="AV487">
        <f t="shared" si="964"/>
        <v>0</v>
      </c>
      <c r="AW487">
        <f t="shared" si="933"/>
        <v>0</v>
      </c>
      <c r="AX487">
        <f t="shared" si="965"/>
        <v>0</v>
      </c>
      <c r="AY487">
        <f t="shared" si="966"/>
        <v>0</v>
      </c>
      <c r="AZ487">
        <f t="shared" si="967"/>
        <v>0</v>
      </c>
      <c r="BA487">
        <f t="shared" si="968"/>
        <v>0</v>
      </c>
      <c r="BB487">
        <f t="shared" si="969"/>
        <v>0</v>
      </c>
      <c r="BC487">
        <f t="shared" si="970"/>
        <v>0</v>
      </c>
      <c r="BD487">
        <f t="shared" si="971"/>
        <v>0</v>
      </c>
      <c r="BE487">
        <f t="shared" si="972"/>
        <v>0</v>
      </c>
      <c r="BF487">
        <f t="shared" si="973"/>
        <v>0</v>
      </c>
      <c r="BG487">
        <f t="shared" si="974"/>
        <v>0</v>
      </c>
      <c r="BH487">
        <f t="shared" si="975"/>
        <v>0</v>
      </c>
      <c r="BI487">
        <f t="shared" si="976"/>
        <v>0</v>
      </c>
      <c r="BJ487">
        <f t="shared" si="977"/>
        <v>0</v>
      </c>
      <c r="BK487">
        <f t="shared" si="978"/>
        <v>0</v>
      </c>
      <c r="BL487">
        <f t="shared" si="979"/>
        <v>0</v>
      </c>
      <c r="BM487">
        <f t="shared" si="980"/>
        <v>0</v>
      </c>
      <c r="BN487">
        <f t="shared" si="981"/>
        <v>0</v>
      </c>
      <c r="BO487">
        <f t="shared" si="982"/>
        <v>0</v>
      </c>
      <c r="BP487">
        <f t="shared" si="983"/>
        <v>0</v>
      </c>
      <c r="BQ487">
        <f t="shared" si="984"/>
        <v>0</v>
      </c>
      <c r="BR487">
        <f t="shared" si="985"/>
        <v>0</v>
      </c>
      <c r="BS487">
        <f t="shared" si="986"/>
        <v>0</v>
      </c>
      <c r="BT487">
        <f t="shared" si="987"/>
        <v>0</v>
      </c>
      <c r="BU487">
        <f t="shared" si="988"/>
        <v>0</v>
      </c>
      <c r="BV487">
        <f t="shared" si="989"/>
        <v>0</v>
      </c>
      <c r="BW487">
        <f t="shared" si="990"/>
        <v>0</v>
      </c>
      <c r="BX487">
        <f t="shared" si="991"/>
        <v>0</v>
      </c>
      <c r="BY487">
        <f t="shared" si="992"/>
        <v>0</v>
      </c>
      <c r="BZ487">
        <f t="shared" si="993"/>
        <v>0</v>
      </c>
      <c r="CA487">
        <f t="shared" si="994"/>
        <v>0</v>
      </c>
      <c r="CB487">
        <f t="shared" si="995"/>
        <v>0</v>
      </c>
      <c r="CC487">
        <f t="shared" si="996"/>
        <v>0</v>
      </c>
      <c r="CD487">
        <f t="shared" si="997"/>
        <v>0</v>
      </c>
      <c r="CE487">
        <f t="shared" si="998"/>
        <v>0</v>
      </c>
      <c r="CF487">
        <f t="shared" si="999"/>
        <v>0</v>
      </c>
      <c r="CG487">
        <f t="shared" si="1000"/>
        <v>0</v>
      </c>
      <c r="CH487">
        <f t="shared" si="1001"/>
        <v>0</v>
      </c>
      <c r="CI487">
        <f t="shared" si="1002"/>
        <v>0</v>
      </c>
      <c r="CJ487">
        <f t="shared" si="1003"/>
        <v>0</v>
      </c>
      <c r="CK487">
        <f t="shared" si="1004"/>
        <v>0</v>
      </c>
      <c r="CL487" t="str">
        <f t="shared" si="1005"/>
        <v/>
      </c>
      <c r="CM487" t="str">
        <f t="shared" si="1006"/>
        <v/>
      </c>
      <c r="CN487" t="str">
        <f t="shared" si="1007"/>
        <v/>
      </c>
      <c r="CO487" t="str">
        <f t="shared" si="1008"/>
        <v/>
      </c>
      <c r="CP487" t="str">
        <f t="shared" si="1009"/>
        <v/>
      </c>
      <c r="CQ487" t="str">
        <f t="shared" si="1010"/>
        <v/>
      </c>
      <c r="CR487" t="str">
        <f t="shared" si="1011"/>
        <v/>
      </c>
      <c r="CS487" t="str">
        <f t="shared" si="1012"/>
        <v/>
      </c>
      <c r="CT487" t="str">
        <f t="shared" si="1013"/>
        <v/>
      </c>
      <c r="CU487" t="str">
        <f t="shared" si="1014"/>
        <v/>
      </c>
      <c r="CV487" t="str">
        <f t="shared" si="1015"/>
        <v/>
      </c>
      <c r="CW487" t="str">
        <f t="shared" si="1016"/>
        <v/>
      </c>
      <c r="CX487" t="str">
        <f t="shared" si="1017"/>
        <v/>
      </c>
      <c r="CY487" t="str">
        <f t="shared" si="1018"/>
        <v/>
      </c>
      <c r="CZ487" t="str">
        <f t="shared" si="1019"/>
        <v/>
      </c>
      <c r="DA487" t="str">
        <f t="shared" si="1020"/>
        <v/>
      </c>
      <c r="DB487" t="str">
        <f t="shared" si="1021"/>
        <v/>
      </c>
      <c r="DC487" t="str">
        <f t="shared" si="1022"/>
        <v/>
      </c>
      <c r="DD487" t="str">
        <f t="shared" si="1023"/>
        <v/>
      </c>
      <c r="DE487" t="str">
        <f t="shared" si="1024"/>
        <v/>
      </c>
      <c r="DF487" t="str">
        <f t="shared" si="1025"/>
        <v/>
      </c>
      <c r="DG487" t="str">
        <f t="shared" si="1026"/>
        <v/>
      </c>
      <c r="DH487" t="str">
        <f t="shared" si="1027"/>
        <v/>
      </c>
      <c r="DI487" t="str">
        <f t="shared" si="1028"/>
        <v/>
      </c>
      <c r="DJ487" t="str">
        <f t="shared" si="1029"/>
        <v/>
      </c>
      <c r="DK487" t="str">
        <f t="shared" si="1030"/>
        <v/>
      </c>
      <c r="DL487" t="str">
        <f t="shared" si="1031"/>
        <v/>
      </c>
      <c r="DM487" t="str">
        <f t="shared" si="1032"/>
        <v/>
      </c>
      <c r="DN487" t="str">
        <f t="shared" si="1033"/>
        <v/>
      </c>
      <c r="DO487" t="str">
        <f t="shared" si="1034"/>
        <v/>
      </c>
      <c r="DP487" t="str">
        <f t="shared" si="1035"/>
        <v/>
      </c>
      <c r="DQ487" t="str">
        <f t="shared" si="1036"/>
        <v/>
      </c>
      <c r="DR487" t="str">
        <f t="shared" si="1037"/>
        <v/>
      </c>
      <c r="DS487" t="str">
        <f t="shared" si="1038"/>
        <v/>
      </c>
      <c r="DT487" t="str">
        <f t="shared" si="1039"/>
        <v/>
      </c>
      <c r="DU487">
        <f t="shared" si="1040"/>
        <v>0</v>
      </c>
      <c r="DV487">
        <f t="shared" si="1041"/>
        <v>0</v>
      </c>
      <c r="DW487">
        <f t="shared" si="1042"/>
        <v>0</v>
      </c>
      <c r="DX487" t="str">
        <f t="shared" si="1043"/>
        <v/>
      </c>
      <c r="DY487" t="str">
        <f t="shared" si="1044"/>
        <v/>
      </c>
      <c r="DZ487" t="str">
        <f t="shared" si="1045"/>
        <v/>
      </c>
      <c r="EA487" s="5">
        <f t="shared" si="1046"/>
        <v>0</v>
      </c>
      <c r="EB487" s="3">
        <f t="shared" si="1047"/>
        <v>0</v>
      </c>
    </row>
    <row r="488" spans="2:132" x14ac:dyDescent="0.2">
      <c r="B488">
        <v>483</v>
      </c>
      <c r="C488" s="3">
        <f>Zisk!D502</f>
        <v>0</v>
      </c>
      <c r="D488">
        <f>Zisk!E502</f>
        <v>0</v>
      </c>
      <c r="E488" s="66" t="str">
        <f t="shared" si="934"/>
        <v/>
      </c>
      <c r="F488" t="str">
        <f t="shared" si="935"/>
        <v/>
      </c>
      <c r="G488" s="66" t="str">
        <f t="shared" si="936"/>
        <v/>
      </c>
      <c r="J488">
        <f>VstupniParametry_SKRYT!$D$5</f>
        <v>0.02</v>
      </c>
      <c r="K488">
        <f>VstupniParametry_SKRYT!$D$6</f>
        <v>0.06</v>
      </c>
      <c r="L488">
        <f>VstupniParametry_SKRYT!$D$7</f>
        <v>0.06</v>
      </c>
      <c r="M488">
        <f>VstupniParametry_SKRYT!$D$8</f>
        <v>0.06</v>
      </c>
      <c r="N488">
        <f>VstupniParametry_SKRYT!$D$9</f>
        <v>1.7999999999999999E-2</v>
      </c>
      <c r="O488" s="27">
        <f>VstupniParametry_SKRYT!$D$10</f>
        <v>0.01</v>
      </c>
      <c r="P488" s="27">
        <f>VstupniParametry_SKRYT!$D$11</f>
        <v>0.01</v>
      </c>
      <c r="Q488" s="27">
        <f>VstupniParametry_SKRYT!$D$12</f>
        <v>0.01</v>
      </c>
      <c r="R488" s="27">
        <f>VstupniParametry_SKRYT!$D$13</f>
        <v>0.01</v>
      </c>
      <c r="S488" s="27">
        <f>VstupniParametry_SKRYT!$D$14</f>
        <v>0.01</v>
      </c>
      <c r="T488">
        <f t="shared" si="937"/>
        <v>0</v>
      </c>
      <c r="U488">
        <f t="shared" si="938"/>
        <v>0</v>
      </c>
      <c r="V488">
        <f t="shared" si="939"/>
        <v>0</v>
      </c>
      <c r="W488">
        <f t="shared" si="940"/>
        <v>0</v>
      </c>
      <c r="X488">
        <f t="shared" si="941"/>
        <v>0</v>
      </c>
      <c r="Y488">
        <f t="shared" si="942"/>
        <v>0</v>
      </c>
      <c r="Z488">
        <f t="shared" si="943"/>
        <v>0</v>
      </c>
      <c r="AA488">
        <f t="shared" si="944"/>
        <v>0</v>
      </c>
      <c r="AB488">
        <f t="shared" si="945"/>
        <v>0</v>
      </c>
      <c r="AC488">
        <f t="shared" si="946"/>
        <v>0</v>
      </c>
      <c r="AD488">
        <f t="shared" si="947"/>
        <v>0</v>
      </c>
      <c r="AE488">
        <f t="shared" si="948"/>
        <v>0</v>
      </c>
      <c r="AF488">
        <f t="shared" si="949"/>
        <v>0</v>
      </c>
      <c r="AG488">
        <f t="shared" si="950"/>
        <v>0</v>
      </c>
      <c r="AH488">
        <f t="shared" si="951"/>
        <v>0</v>
      </c>
      <c r="AI488">
        <f t="shared" si="952"/>
        <v>0</v>
      </c>
      <c r="AJ488">
        <f t="shared" si="953"/>
        <v>0</v>
      </c>
      <c r="AK488">
        <f t="shared" si="954"/>
        <v>0</v>
      </c>
      <c r="AL488">
        <f t="shared" si="955"/>
        <v>0</v>
      </c>
      <c r="AM488">
        <f t="shared" si="956"/>
        <v>0</v>
      </c>
      <c r="AN488">
        <f t="shared" si="957"/>
        <v>0</v>
      </c>
      <c r="AO488">
        <f t="shared" si="958"/>
        <v>0</v>
      </c>
      <c r="AP488">
        <f t="shared" si="959"/>
        <v>0</v>
      </c>
      <c r="AQ488">
        <f t="shared" si="960"/>
        <v>0</v>
      </c>
      <c r="AR488">
        <f t="shared" si="961"/>
        <v>0</v>
      </c>
      <c r="AS488">
        <f t="shared" si="962"/>
        <v>0</v>
      </c>
      <c r="AT488">
        <f t="shared" si="932"/>
        <v>0</v>
      </c>
      <c r="AU488">
        <f t="shared" si="963"/>
        <v>0</v>
      </c>
      <c r="AV488">
        <f t="shared" si="964"/>
        <v>0</v>
      </c>
      <c r="AW488">
        <f t="shared" si="933"/>
        <v>0</v>
      </c>
      <c r="AX488">
        <f t="shared" si="965"/>
        <v>0</v>
      </c>
      <c r="AY488">
        <f t="shared" si="966"/>
        <v>0</v>
      </c>
      <c r="AZ488">
        <f t="shared" si="967"/>
        <v>0</v>
      </c>
      <c r="BA488">
        <f t="shared" si="968"/>
        <v>0</v>
      </c>
      <c r="BB488">
        <f t="shared" si="969"/>
        <v>0</v>
      </c>
      <c r="BC488">
        <f t="shared" si="970"/>
        <v>0</v>
      </c>
      <c r="BD488">
        <f t="shared" si="971"/>
        <v>0</v>
      </c>
      <c r="BE488">
        <f t="shared" si="972"/>
        <v>0</v>
      </c>
      <c r="BF488">
        <f t="shared" si="973"/>
        <v>0</v>
      </c>
      <c r="BG488">
        <f t="shared" si="974"/>
        <v>0</v>
      </c>
      <c r="BH488">
        <f t="shared" si="975"/>
        <v>0</v>
      </c>
      <c r="BI488">
        <f t="shared" si="976"/>
        <v>0</v>
      </c>
      <c r="BJ488">
        <f t="shared" si="977"/>
        <v>0</v>
      </c>
      <c r="BK488">
        <f t="shared" si="978"/>
        <v>0</v>
      </c>
      <c r="BL488">
        <f t="shared" si="979"/>
        <v>0</v>
      </c>
      <c r="BM488">
        <f t="shared" si="980"/>
        <v>0</v>
      </c>
      <c r="BN488">
        <f t="shared" si="981"/>
        <v>0</v>
      </c>
      <c r="BO488">
        <f t="shared" si="982"/>
        <v>0</v>
      </c>
      <c r="BP488">
        <f t="shared" si="983"/>
        <v>0</v>
      </c>
      <c r="BQ488">
        <f t="shared" si="984"/>
        <v>0</v>
      </c>
      <c r="BR488">
        <f t="shared" si="985"/>
        <v>0</v>
      </c>
      <c r="BS488">
        <f t="shared" si="986"/>
        <v>0</v>
      </c>
      <c r="BT488">
        <f t="shared" si="987"/>
        <v>0</v>
      </c>
      <c r="BU488">
        <f t="shared" si="988"/>
        <v>0</v>
      </c>
      <c r="BV488">
        <f t="shared" si="989"/>
        <v>0</v>
      </c>
      <c r="BW488">
        <f t="shared" si="990"/>
        <v>0</v>
      </c>
      <c r="BX488">
        <f t="shared" si="991"/>
        <v>0</v>
      </c>
      <c r="BY488">
        <f t="shared" si="992"/>
        <v>0</v>
      </c>
      <c r="BZ488">
        <f t="shared" si="993"/>
        <v>0</v>
      </c>
      <c r="CA488">
        <f t="shared" si="994"/>
        <v>0</v>
      </c>
      <c r="CB488">
        <f t="shared" si="995"/>
        <v>0</v>
      </c>
      <c r="CC488">
        <f t="shared" si="996"/>
        <v>0</v>
      </c>
      <c r="CD488">
        <f t="shared" si="997"/>
        <v>0</v>
      </c>
      <c r="CE488">
        <f t="shared" si="998"/>
        <v>0</v>
      </c>
      <c r="CF488">
        <f t="shared" si="999"/>
        <v>0</v>
      </c>
      <c r="CG488">
        <f t="shared" si="1000"/>
        <v>0</v>
      </c>
      <c r="CH488">
        <f t="shared" si="1001"/>
        <v>0</v>
      </c>
      <c r="CI488">
        <f t="shared" si="1002"/>
        <v>0</v>
      </c>
      <c r="CJ488">
        <f t="shared" si="1003"/>
        <v>0</v>
      </c>
      <c r="CK488">
        <f t="shared" si="1004"/>
        <v>0</v>
      </c>
      <c r="CL488" t="str">
        <f t="shared" si="1005"/>
        <v/>
      </c>
      <c r="CM488" t="str">
        <f t="shared" si="1006"/>
        <v/>
      </c>
      <c r="CN488" t="str">
        <f t="shared" si="1007"/>
        <v/>
      </c>
      <c r="CO488" t="str">
        <f t="shared" si="1008"/>
        <v/>
      </c>
      <c r="CP488" t="str">
        <f t="shared" si="1009"/>
        <v/>
      </c>
      <c r="CQ488" t="str">
        <f t="shared" si="1010"/>
        <v/>
      </c>
      <c r="CR488" t="str">
        <f t="shared" si="1011"/>
        <v/>
      </c>
      <c r="CS488" t="str">
        <f t="shared" si="1012"/>
        <v/>
      </c>
      <c r="CT488" t="str">
        <f t="shared" si="1013"/>
        <v/>
      </c>
      <c r="CU488" t="str">
        <f t="shared" si="1014"/>
        <v/>
      </c>
      <c r="CV488" t="str">
        <f t="shared" si="1015"/>
        <v/>
      </c>
      <c r="CW488" t="str">
        <f t="shared" si="1016"/>
        <v/>
      </c>
      <c r="CX488" t="str">
        <f t="shared" si="1017"/>
        <v/>
      </c>
      <c r="CY488" t="str">
        <f t="shared" si="1018"/>
        <v/>
      </c>
      <c r="CZ488" t="str">
        <f t="shared" si="1019"/>
        <v/>
      </c>
      <c r="DA488" t="str">
        <f t="shared" si="1020"/>
        <v/>
      </c>
      <c r="DB488" t="str">
        <f t="shared" si="1021"/>
        <v/>
      </c>
      <c r="DC488" t="str">
        <f t="shared" si="1022"/>
        <v/>
      </c>
      <c r="DD488" t="str">
        <f t="shared" si="1023"/>
        <v/>
      </c>
      <c r="DE488" t="str">
        <f t="shared" si="1024"/>
        <v/>
      </c>
      <c r="DF488" t="str">
        <f t="shared" si="1025"/>
        <v/>
      </c>
      <c r="DG488" t="str">
        <f t="shared" si="1026"/>
        <v/>
      </c>
      <c r="DH488" t="str">
        <f t="shared" si="1027"/>
        <v/>
      </c>
      <c r="DI488" t="str">
        <f t="shared" si="1028"/>
        <v/>
      </c>
      <c r="DJ488" t="str">
        <f t="shared" si="1029"/>
        <v/>
      </c>
      <c r="DK488" t="str">
        <f t="shared" si="1030"/>
        <v/>
      </c>
      <c r="DL488" t="str">
        <f t="shared" si="1031"/>
        <v/>
      </c>
      <c r="DM488" t="str">
        <f t="shared" si="1032"/>
        <v/>
      </c>
      <c r="DN488" t="str">
        <f t="shared" si="1033"/>
        <v/>
      </c>
      <c r="DO488" t="str">
        <f t="shared" si="1034"/>
        <v/>
      </c>
      <c r="DP488" t="str">
        <f t="shared" si="1035"/>
        <v/>
      </c>
      <c r="DQ488" t="str">
        <f t="shared" si="1036"/>
        <v/>
      </c>
      <c r="DR488" t="str">
        <f t="shared" si="1037"/>
        <v/>
      </c>
      <c r="DS488" t="str">
        <f t="shared" si="1038"/>
        <v/>
      </c>
      <c r="DT488" t="str">
        <f t="shared" si="1039"/>
        <v/>
      </c>
      <c r="DU488">
        <f t="shared" si="1040"/>
        <v>0</v>
      </c>
      <c r="DV488">
        <f t="shared" si="1041"/>
        <v>0</v>
      </c>
      <c r="DW488">
        <f t="shared" si="1042"/>
        <v>0</v>
      </c>
      <c r="DX488" t="str">
        <f t="shared" si="1043"/>
        <v/>
      </c>
      <c r="DY488" t="str">
        <f t="shared" si="1044"/>
        <v/>
      </c>
      <c r="DZ488" t="str">
        <f t="shared" si="1045"/>
        <v/>
      </c>
      <c r="EA488" s="5">
        <f t="shared" si="1046"/>
        <v>0</v>
      </c>
      <c r="EB488" s="3">
        <f t="shared" si="1047"/>
        <v>0</v>
      </c>
    </row>
    <row r="489" spans="2:132" x14ac:dyDescent="0.2">
      <c r="B489" s="25">
        <v>484</v>
      </c>
      <c r="C489" s="26">
        <f>Zisk!D503</f>
        <v>0</v>
      </c>
      <c r="D489">
        <f>Zisk!E503</f>
        <v>0</v>
      </c>
      <c r="E489" s="66" t="str">
        <f t="shared" si="934"/>
        <v/>
      </c>
      <c r="F489" t="str">
        <f t="shared" si="935"/>
        <v/>
      </c>
      <c r="G489" s="66" t="str">
        <f t="shared" si="936"/>
        <v/>
      </c>
      <c r="H489" s="25"/>
      <c r="I489" s="25"/>
      <c r="J489">
        <f>VstupniParametry_SKRYT!$D$5</f>
        <v>0.02</v>
      </c>
      <c r="K489">
        <f>VstupniParametry_SKRYT!$D$6</f>
        <v>0.06</v>
      </c>
      <c r="L489">
        <f>VstupniParametry_SKRYT!$D$7</f>
        <v>0.06</v>
      </c>
      <c r="M489">
        <f>VstupniParametry_SKRYT!$D$8</f>
        <v>0.06</v>
      </c>
      <c r="N489">
        <f>VstupniParametry_SKRYT!$D$9</f>
        <v>1.7999999999999999E-2</v>
      </c>
      <c r="O489" s="27">
        <f>VstupniParametry_SKRYT!$D$10</f>
        <v>0.01</v>
      </c>
      <c r="P489" s="27">
        <f>VstupniParametry_SKRYT!$D$11</f>
        <v>0.01</v>
      </c>
      <c r="Q489" s="27">
        <f>VstupniParametry_SKRYT!$D$12</f>
        <v>0.01</v>
      </c>
      <c r="R489" s="27">
        <f>VstupniParametry_SKRYT!$D$13</f>
        <v>0.01</v>
      </c>
      <c r="S489" s="27">
        <f>VstupniParametry_SKRYT!$D$14</f>
        <v>0.01</v>
      </c>
      <c r="T489">
        <f t="shared" si="937"/>
        <v>0</v>
      </c>
      <c r="U489">
        <f t="shared" si="938"/>
        <v>0</v>
      </c>
      <c r="V489">
        <f t="shared" si="939"/>
        <v>0</v>
      </c>
      <c r="W489">
        <f t="shared" si="940"/>
        <v>0</v>
      </c>
      <c r="X489">
        <f t="shared" si="941"/>
        <v>0</v>
      </c>
      <c r="Y489">
        <f t="shared" si="942"/>
        <v>0</v>
      </c>
      <c r="Z489">
        <f t="shared" si="943"/>
        <v>0</v>
      </c>
      <c r="AA489">
        <f t="shared" si="944"/>
        <v>0</v>
      </c>
      <c r="AB489">
        <f t="shared" si="945"/>
        <v>0</v>
      </c>
      <c r="AC489">
        <f t="shared" si="946"/>
        <v>0</v>
      </c>
      <c r="AD489">
        <f t="shared" si="947"/>
        <v>0</v>
      </c>
      <c r="AE489">
        <f t="shared" si="948"/>
        <v>0</v>
      </c>
      <c r="AF489">
        <f t="shared" si="949"/>
        <v>0</v>
      </c>
      <c r="AG489">
        <f t="shared" si="950"/>
        <v>0</v>
      </c>
      <c r="AH489">
        <f t="shared" si="951"/>
        <v>0</v>
      </c>
      <c r="AI489">
        <f t="shared" si="952"/>
        <v>0</v>
      </c>
      <c r="AJ489">
        <f t="shared" si="953"/>
        <v>0</v>
      </c>
      <c r="AK489">
        <f t="shared" si="954"/>
        <v>0</v>
      </c>
      <c r="AL489">
        <f t="shared" si="955"/>
        <v>0</v>
      </c>
      <c r="AM489">
        <f t="shared" si="956"/>
        <v>0</v>
      </c>
      <c r="AN489">
        <f t="shared" si="957"/>
        <v>0</v>
      </c>
      <c r="AO489">
        <f t="shared" si="958"/>
        <v>0</v>
      </c>
      <c r="AP489">
        <f t="shared" si="959"/>
        <v>0</v>
      </c>
      <c r="AQ489">
        <f t="shared" si="960"/>
        <v>0</v>
      </c>
      <c r="AR489">
        <f t="shared" si="961"/>
        <v>0</v>
      </c>
      <c r="AS489">
        <f t="shared" si="962"/>
        <v>0</v>
      </c>
      <c r="AT489">
        <f t="shared" si="932"/>
        <v>0</v>
      </c>
      <c r="AU489">
        <f t="shared" si="963"/>
        <v>0</v>
      </c>
      <c r="AV489">
        <f t="shared" si="964"/>
        <v>0</v>
      </c>
      <c r="AW489">
        <f t="shared" si="933"/>
        <v>0</v>
      </c>
      <c r="AX489">
        <f t="shared" si="965"/>
        <v>0</v>
      </c>
      <c r="AY489">
        <f t="shared" si="966"/>
        <v>0</v>
      </c>
      <c r="AZ489">
        <f t="shared" si="967"/>
        <v>0</v>
      </c>
      <c r="BA489">
        <f t="shared" si="968"/>
        <v>0</v>
      </c>
      <c r="BB489">
        <f t="shared" si="969"/>
        <v>0</v>
      </c>
      <c r="BC489">
        <f t="shared" si="970"/>
        <v>0</v>
      </c>
      <c r="BD489">
        <f t="shared" si="971"/>
        <v>0</v>
      </c>
      <c r="BE489">
        <f t="shared" si="972"/>
        <v>0</v>
      </c>
      <c r="BF489">
        <f t="shared" si="973"/>
        <v>0</v>
      </c>
      <c r="BG489">
        <f t="shared" si="974"/>
        <v>0</v>
      </c>
      <c r="BH489">
        <f t="shared" si="975"/>
        <v>0</v>
      </c>
      <c r="BI489">
        <f t="shared" si="976"/>
        <v>0</v>
      </c>
      <c r="BJ489">
        <f t="shared" si="977"/>
        <v>0</v>
      </c>
      <c r="BK489">
        <f t="shared" si="978"/>
        <v>0</v>
      </c>
      <c r="BL489">
        <f t="shared" si="979"/>
        <v>0</v>
      </c>
      <c r="BM489">
        <f t="shared" si="980"/>
        <v>0</v>
      </c>
      <c r="BN489">
        <f t="shared" si="981"/>
        <v>0</v>
      </c>
      <c r="BO489">
        <f t="shared" si="982"/>
        <v>0</v>
      </c>
      <c r="BP489">
        <f t="shared" si="983"/>
        <v>0</v>
      </c>
      <c r="BQ489">
        <f t="shared" si="984"/>
        <v>0</v>
      </c>
      <c r="BR489">
        <f t="shared" si="985"/>
        <v>0</v>
      </c>
      <c r="BS489">
        <f t="shared" si="986"/>
        <v>0</v>
      </c>
      <c r="BT489">
        <f t="shared" si="987"/>
        <v>0</v>
      </c>
      <c r="BU489">
        <f t="shared" si="988"/>
        <v>0</v>
      </c>
      <c r="BV489">
        <f t="shared" si="989"/>
        <v>0</v>
      </c>
      <c r="BW489">
        <f t="shared" si="990"/>
        <v>0</v>
      </c>
      <c r="BX489">
        <f t="shared" si="991"/>
        <v>0</v>
      </c>
      <c r="BY489">
        <f t="shared" si="992"/>
        <v>0</v>
      </c>
      <c r="BZ489">
        <f t="shared" si="993"/>
        <v>0</v>
      </c>
      <c r="CA489">
        <f t="shared" si="994"/>
        <v>0</v>
      </c>
      <c r="CB489">
        <f t="shared" si="995"/>
        <v>0</v>
      </c>
      <c r="CC489">
        <f t="shared" si="996"/>
        <v>0</v>
      </c>
      <c r="CD489">
        <f t="shared" si="997"/>
        <v>0</v>
      </c>
      <c r="CE489">
        <f t="shared" si="998"/>
        <v>0</v>
      </c>
      <c r="CF489">
        <f t="shared" si="999"/>
        <v>0</v>
      </c>
      <c r="CG489">
        <f t="shared" si="1000"/>
        <v>0</v>
      </c>
      <c r="CH489">
        <f t="shared" si="1001"/>
        <v>0</v>
      </c>
      <c r="CI489">
        <f t="shared" si="1002"/>
        <v>0</v>
      </c>
      <c r="CJ489">
        <f t="shared" si="1003"/>
        <v>0</v>
      </c>
      <c r="CK489">
        <f t="shared" si="1004"/>
        <v>0</v>
      </c>
      <c r="CL489" t="str">
        <f t="shared" si="1005"/>
        <v/>
      </c>
      <c r="CM489" t="str">
        <f t="shared" si="1006"/>
        <v/>
      </c>
      <c r="CN489" t="str">
        <f t="shared" si="1007"/>
        <v/>
      </c>
      <c r="CO489" t="str">
        <f t="shared" si="1008"/>
        <v/>
      </c>
      <c r="CP489" t="str">
        <f t="shared" si="1009"/>
        <v/>
      </c>
      <c r="CQ489" t="str">
        <f t="shared" si="1010"/>
        <v/>
      </c>
      <c r="CR489" t="str">
        <f t="shared" si="1011"/>
        <v/>
      </c>
      <c r="CS489" t="str">
        <f t="shared" si="1012"/>
        <v/>
      </c>
      <c r="CT489" t="str">
        <f t="shared" si="1013"/>
        <v/>
      </c>
      <c r="CU489" t="str">
        <f t="shared" si="1014"/>
        <v/>
      </c>
      <c r="CV489" t="str">
        <f t="shared" si="1015"/>
        <v/>
      </c>
      <c r="CW489" t="str">
        <f t="shared" si="1016"/>
        <v/>
      </c>
      <c r="CX489" t="str">
        <f t="shared" si="1017"/>
        <v/>
      </c>
      <c r="CY489" t="str">
        <f t="shared" si="1018"/>
        <v/>
      </c>
      <c r="CZ489" t="str">
        <f t="shared" si="1019"/>
        <v/>
      </c>
      <c r="DA489" t="str">
        <f t="shared" si="1020"/>
        <v/>
      </c>
      <c r="DB489" t="str">
        <f t="shared" si="1021"/>
        <v/>
      </c>
      <c r="DC489" t="str">
        <f t="shared" si="1022"/>
        <v/>
      </c>
      <c r="DD489" t="str">
        <f t="shared" si="1023"/>
        <v/>
      </c>
      <c r="DE489" t="str">
        <f t="shared" si="1024"/>
        <v/>
      </c>
      <c r="DF489" t="str">
        <f t="shared" si="1025"/>
        <v/>
      </c>
      <c r="DG489" t="str">
        <f t="shared" si="1026"/>
        <v/>
      </c>
      <c r="DH489" t="str">
        <f t="shared" si="1027"/>
        <v/>
      </c>
      <c r="DI489" t="str">
        <f t="shared" si="1028"/>
        <v/>
      </c>
      <c r="DJ489" t="str">
        <f t="shared" si="1029"/>
        <v/>
      </c>
      <c r="DK489" t="str">
        <f t="shared" si="1030"/>
        <v/>
      </c>
      <c r="DL489" t="str">
        <f t="shared" si="1031"/>
        <v/>
      </c>
      <c r="DM489" t="str">
        <f t="shared" si="1032"/>
        <v/>
      </c>
      <c r="DN489" t="str">
        <f t="shared" si="1033"/>
        <v/>
      </c>
      <c r="DO489" t="str">
        <f t="shared" si="1034"/>
        <v/>
      </c>
      <c r="DP489" t="str">
        <f t="shared" si="1035"/>
        <v/>
      </c>
      <c r="DQ489" t="str">
        <f t="shared" si="1036"/>
        <v/>
      </c>
      <c r="DR489" t="str">
        <f t="shared" si="1037"/>
        <v/>
      </c>
      <c r="DS489" t="str">
        <f t="shared" si="1038"/>
        <v/>
      </c>
      <c r="DT489" t="str">
        <f t="shared" si="1039"/>
        <v/>
      </c>
      <c r="DU489">
        <f t="shared" si="1040"/>
        <v>0</v>
      </c>
      <c r="DV489">
        <f t="shared" si="1041"/>
        <v>0</v>
      </c>
      <c r="DW489">
        <f t="shared" si="1042"/>
        <v>0</v>
      </c>
      <c r="DX489" t="str">
        <f t="shared" si="1043"/>
        <v/>
      </c>
      <c r="DY489" t="str">
        <f t="shared" si="1044"/>
        <v/>
      </c>
      <c r="DZ489" t="str">
        <f t="shared" si="1045"/>
        <v/>
      </c>
      <c r="EA489" s="5">
        <f t="shared" si="1046"/>
        <v>0</v>
      </c>
      <c r="EB489" s="3">
        <f t="shared" si="1047"/>
        <v>0</v>
      </c>
    </row>
    <row r="490" spans="2:132" x14ac:dyDescent="0.2">
      <c r="B490">
        <v>485</v>
      </c>
      <c r="C490" s="3">
        <f>Zisk!D504</f>
        <v>0</v>
      </c>
      <c r="D490">
        <f>Zisk!E504</f>
        <v>0</v>
      </c>
      <c r="E490" s="66" t="str">
        <f t="shared" si="934"/>
        <v/>
      </c>
      <c r="F490" t="str">
        <f t="shared" si="935"/>
        <v/>
      </c>
      <c r="G490" s="66" t="str">
        <f t="shared" si="936"/>
        <v/>
      </c>
      <c r="J490">
        <f>VstupniParametry_SKRYT!$D$5</f>
        <v>0.02</v>
      </c>
      <c r="K490">
        <f>VstupniParametry_SKRYT!$D$6</f>
        <v>0.06</v>
      </c>
      <c r="L490">
        <f>VstupniParametry_SKRYT!$D$7</f>
        <v>0.06</v>
      </c>
      <c r="M490">
        <f>VstupniParametry_SKRYT!$D$8</f>
        <v>0.06</v>
      </c>
      <c r="N490">
        <f>VstupniParametry_SKRYT!$D$9</f>
        <v>1.7999999999999999E-2</v>
      </c>
      <c r="O490" s="27">
        <f>VstupniParametry_SKRYT!$D$10</f>
        <v>0.01</v>
      </c>
      <c r="P490" s="27">
        <f>VstupniParametry_SKRYT!$D$11</f>
        <v>0.01</v>
      </c>
      <c r="Q490" s="27">
        <f>VstupniParametry_SKRYT!$D$12</f>
        <v>0.01</v>
      </c>
      <c r="R490" s="27">
        <f>VstupniParametry_SKRYT!$D$13</f>
        <v>0.01</v>
      </c>
      <c r="S490" s="27">
        <f>VstupniParametry_SKRYT!$D$14</f>
        <v>0.01</v>
      </c>
      <c r="T490">
        <f t="shared" si="937"/>
        <v>0</v>
      </c>
      <c r="U490">
        <f t="shared" si="938"/>
        <v>0</v>
      </c>
      <c r="V490">
        <f t="shared" si="939"/>
        <v>0</v>
      </c>
      <c r="W490">
        <f t="shared" si="940"/>
        <v>0</v>
      </c>
      <c r="X490">
        <f t="shared" si="941"/>
        <v>0</v>
      </c>
      <c r="Y490">
        <f t="shared" si="942"/>
        <v>0</v>
      </c>
      <c r="Z490">
        <f t="shared" si="943"/>
        <v>0</v>
      </c>
      <c r="AA490">
        <f t="shared" si="944"/>
        <v>0</v>
      </c>
      <c r="AB490">
        <f t="shared" si="945"/>
        <v>0</v>
      </c>
      <c r="AC490">
        <f t="shared" si="946"/>
        <v>0</v>
      </c>
      <c r="AD490">
        <f t="shared" si="947"/>
        <v>0</v>
      </c>
      <c r="AE490">
        <f t="shared" si="948"/>
        <v>0</v>
      </c>
      <c r="AF490">
        <f t="shared" si="949"/>
        <v>0</v>
      </c>
      <c r="AG490">
        <f t="shared" si="950"/>
        <v>0</v>
      </c>
      <c r="AH490">
        <f t="shared" si="951"/>
        <v>0</v>
      </c>
      <c r="AI490">
        <f t="shared" si="952"/>
        <v>0</v>
      </c>
      <c r="AJ490">
        <f t="shared" si="953"/>
        <v>0</v>
      </c>
      <c r="AK490">
        <f t="shared" si="954"/>
        <v>0</v>
      </c>
      <c r="AL490">
        <f t="shared" si="955"/>
        <v>0</v>
      </c>
      <c r="AM490">
        <f t="shared" si="956"/>
        <v>0</v>
      </c>
      <c r="AN490">
        <f t="shared" si="957"/>
        <v>0</v>
      </c>
      <c r="AO490">
        <f t="shared" si="958"/>
        <v>0</v>
      </c>
      <c r="AP490">
        <f t="shared" si="959"/>
        <v>0</v>
      </c>
      <c r="AQ490">
        <f t="shared" si="960"/>
        <v>0</v>
      </c>
      <c r="AR490">
        <f t="shared" si="961"/>
        <v>0</v>
      </c>
      <c r="AS490">
        <f t="shared" si="962"/>
        <v>0</v>
      </c>
      <c r="AT490">
        <f t="shared" si="932"/>
        <v>0</v>
      </c>
      <c r="AU490">
        <f t="shared" si="963"/>
        <v>0</v>
      </c>
      <c r="AV490">
        <f t="shared" si="964"/>
        <v>0</v>
      </c>
      <c r="AW490">
        <f t="shared" si="933"/>
        <v>0</v>
      </c>
      <c r="AX490">
        <f t="shared" si="965"/>
        <v>0</v>
      </c>
      <c r="AY490">
        <f t="shared" si="966"/>
        <v>0</v>
      </c>
      <c r="AZ490">
        <f t="shared" si="967"/>
        <v>0</v>
      </c>
      <c r="BA490">
        <f t="shared" si="968"/>
        <v>0</v>
      </c>
      <c r="BB490">
        <f t="shared" si="969"/>
        <v>0</v>
      </c>
      <c r="BC490">
        <f t="shared" si="970"/>
        <v>0</v>
      </c>
      <c r="BD490">
        <f t="shared" si="971"/>
        <v>0</v>
      </c>
      <c r="BE490">
        <f t="shared" si="972"/>
        <v>0</v>
      </c>
      <c r="BF490">
        <f t="shared" si="973"/>
        <v>0</v>
      </c>
      <c r="BG490">
        <f t="shared" si="974"/>
        <v>0</v>
      </c>
      <c r="BH490">
        <f t="shared" si="975"/>
        <v>0</v>
      </c>
      <c r="BI490">
        <f t="shared" si="976"/>
        <v>0</v>
      </c>
      <c r="BJ490">
        <f t="shared" si="977"/>
        <v>0</v>
      </c>
      <c r="BK490">
        <f t="shared" si="978"/>
        <v>0</v>
      </c>
      <c r="BL490">
        <f t="shared" si="979"/>
        <v>0</v>
      </c>
      <c r="BM490">
        <f t="shared" si="980"/>
        <v>0</v>
      </c>
      <c r="BN490">
        <f t="shared" si="981"/>
        <v>0</v>
      </c>
      <c r="BO490">
        <f t="shared" si="982"/>
        <v>0</v>
      </c>
      <c r="BP490">
        <f t="shared" si="983"/>
        <v>0</v>
      </c>
      <c r="BQ490">
        <f t="shared" si="984"/>
        <v>0</v>
      </c>
      <c r="BR490">
        <f t="shared" si="985"/>
        <v>0</v>
      </c>
      <c r="BS490">
        <f t="shared" si="986"/>
        <v>0</v>
      </c>
      <c r="BT490">
        <f t="shared" si="987"/>
        <v>0</v>
      </c>
      <c r="BU490">
        <f t="shared" si="988"/>
        <v>0</v>
      </c>
      <c r="BV490">
        <f t="shared" si="989"/>
        <v>0</v>
      </c>
      <c r="BW490">
        <f t="shared" si="990"/>
        <v>0</v>
      </c>
      <c r="BX490">
        <f t="shared" si="991"/>
        <v>0</v>
      </c>
      <c r="BY490">
        <f t="shared" si="992"/>
        <v>0</v>
      </c>
      <c r="BZ490">
        <f t="shared" si="993"/>
        <v>0</v>
      </c>
      <c r="CA490">
        <f t="shared" si="994"/>
        <v>0</v>
      </c>
      <c r="CB490">
        <f t="shared" si="995"/>
        <v>0</v>
      </c>
      <c r="CC490">
        <f t="shared" si="996"/>
        <v>0</v>
      </c>
      <c r="CD490">
        <f t="shared" si="997"/>
        <v>0</v>
      </c>
      <c r="CE490">
        <f t="shared" si="998"/>
        <v>0</v>
      </c>
      <c r="CF490">
        <f t="shared" si="999"/>
        <v>0</v>
      </c>
      <c r="CG490">
        <f t="shared" si="1000"/>
        <v>0</v>
      </c>
      <c r="CH490">
        <f t="shared" si="1001"/>
        <v>0</v>
      </c>
      <c r="CI490">
        <f t="shared" si="1002"/>
        <v>0</v>
      </c>
      <c r="CJ490">
        <f t="shared" si="1003"/>
        <v>0</v>
      </c>
      <c r="CK490">
        <f t="shared" si="1004"/>
        <v>0</v>
      </c>
      <c r="CL490" t="str">
        <f t="shared" si="1005"/>
        <v/>
      </c>
      <c r="CM490" t="str">
        <f t="shared" si="1006"/>
        <v/>
      </c>
      <c r="CN490" t="str">
        <f t="shared" si="1007"/>
        <v/>
      </c>
      <c r="CO490" t="str">
        <f t="shared" si="1008"/>
        <v/>
      </c>
      <c r="CP490" t="str">
        <f t="shared" si="1009"/>
        <v/>
      </c>
      <c r="CQ490" t="str">
        <f t="shared" si="1010"/>
        <v/>
      </c>
      <c r="CR490" t="str">
        <f t="shared" si="1011"/>
        <v/>
      </c>
      <c r="CS490" t="str">
        <f t="shared" si="1012"/>
        <v/>
      </c>
      <c r="CT490" t="str">
        <f t="shared" si="1013"/>
        <v/>
      </c>
      <c r="CU490" t="str">
        <f t="shared" si="1014"/>
        <v/>
      </c>
      <c r="CV490" t="str">
        <f t="shared" si="1015"/>
        <v/>
      </c>
      <c r="CW490" t="str">
        <f t="shared" si="1016"/>
        <v/>
      </c>
      <c r="CX490" t="str">
        <f t="shared" si="1017"/>
        <v/>
      </c>
      <c r="CY490" t="str">
        <f t="shared" si="1018"/>
        <v/>
      </c>
      <c r="CZ490" t="str">
        <f t="shared" si="1019"/>
        <v/>
      </c>
      <c r="DA490" t="str">
        <f t="shared" si="1020"/>
        <v/>
      </c>
      <c r="DB490" t="str">
        <f t="shared" si="1021"/>
        <v/>
      </c>
      <c r="DC490" t="str">
        <f t="shared" si="1022"/>
        <v/>
      </c>
      <c r="DD490" t="str">
        <f t="shared" si="1023"/>
        <v/>
      </c>
      <c r="DE490" t="str">
        <f t="shared" si="1024"/>
        <v/>
      </c>
      <c r="DF490" t="str">
        <f t="shared" si="1025"/>
        <v/>
      </c>
      <c r="DG490" t="str">
        <f t="shared" si="1026"/>
        <v/>
      </c>
      <c r="DH490" t="str">
        <f t="shared" si="1027"/>
        <v/>
      </c>
      <c r="DI490" t="str">
        <f t="shared" si="1028"/>
        <v/>
      </c>
      <c r="DJ490" t="str">
        <f t="shared" si="1029"/>
        <v/>
      </c>
      <c r="DK490" t="str">
        <f t="shared" si="1030"/>
        <v/>
      </c>
      <c r="DL490" t="str">
        <f t="shared" si="1031"/>
        <v/>
      </c>
      <c r="DM490" t="str">
        <f t="shared" si="1032"/>
        <v/>
      </c>
      <c r="DN490" t="str">
        <f t="shared" si="1033"/>
        <v/>
      </c>
      <c r="DO490" t="str">
        <f t="shared" si="1034"/>
        <v/>
      </c>
      <c r="DP490" t="str">
        <f t="shared" si="1035"/>
        <v/>
      </c>
      <c r="DQ490" t="str">
        <f t="shared" si="1036"/>
        <v/>
      </c>
      <c r="DR490" t="str">
        <f t="shared" si="1037"/>
        <v/>
      </c>
      <c r="DS490" t="str">
        <f t="shared" si="1038"/>
        <v/>
      </c>
      <c r="DT490" t="str">
        <f t="shared" si="1039"/>
        <v/>
      </c>
      <c r="DU490">
        <f t="shared" si="1040"/>
        <v>0</v>
      </c>
      <c r="DV490">
        <f t="shared" si="1041"/>
        <v>0</v>
      </c>
      <c r="DW490">
        <f t="shared" si="1042"/>
        <v>0</v>
      </c>
      <c r="DX490" t="str">
        <f t="shared" si="1043"/>
        <v/>
      </c>
      <c r="DY490" t="str">
        <f t="shared" si="1044"/>
        <v/>
      </c>
      <c r="DZ490" t="str">
        <f t="shared" si="1045"/>
        <v/>
      </c>
      <c r="EA490" s="5">
        <f t="shared" si="1046"/>
        <v>0</v>
      </c>
      <c r="EB490" s="3">
        <f t="shared" si="1047"/>
        <v>0</v>
      </c>
    </row>
    <row r="491" spans="2:132" x14ac:dyDescent="0.2">
      <c r="B491" s="25">
        <v>486</v>
      </c>
      <c r="C491" s="26">
        <f>Zisk!D505</f>
        <v>0</v>
      </c>
      <c r="D491">
        <f>Zisk!E505</f>
        <v>0</v>
      </c>
      <c r="E491" s="66" t="str">
        <f t="shared" si="934"/>
        <v/>
      </c>
      <c r="F491" t="str">
        <f t="shared" si="935"/>
        <v/>
      </c>
      <c r="G491" s="66" t="str">
        <f t="shared" si="936"/>
        <v/>
      </c>
      <c r="H491" s="25"/>
      <c r="I491" s="25"/>
      <c r="J491">
        <f>VstupniParametry_SKRYT!$D$5</f>
        <v>0.02</v>
      </c>
      <c r="K491">
        <f>VstupniParametry_SKRYT!$D$6</f>
        <v>0.06</v>
      </c>
      <c r="L491">
        <f>VstupniParametry_SKRYT!$D$7</f>
        <v>0.06</v>
      </c>
      <c r="M491">
        <f>VstupniParametry_SKRYT!$D$8</f>
        <v>0.06</v>
      </c>
      <c r="N491">
        <f>VstupniParametry_SKRYT!$D$9</f>
        <v>1.7999999999999999E-2</v>
      </c>
      <c r="O491" s="27">
        <f>VstupniParametry_SKRYT!$D$10</f>
        <v>0.01</v>
      </c>
      <c r="P491" s="27">
        <f>VstupniParametry_SKRYT!$D$11</f>
        <v>0.01</v>
      </c>
      <c r="Q491" s="27">
        <f>VstupniParametry_SKRYT!$D$12</f>
        <v>0.01</v>
      </c>
      <c r="R491" s="27">
        <f>VstupniParametry_SKRYT!$D$13</f>
        <v>0.01</v>
      </c>
      <c r="S491" s="27">
        <f>VstupniParametry_SKRYT!$D$14</f>
        <v>0.01</v>
      </c>
      <c r="T491">
        <f t="shared" si="937"/>
        <v>0</v>
      </c>
      <c r="U491">
        <f t="shared" si="938"/>
        <v>0</v>
      </c>
      <c r="V491">
        <f t="shared" si="939"/>
        <v>0</v>
      </c>
      <c r="W491">
        <f t="shared" si="940"/>
        <v>0</v>
      </c>
      <c r="X491">
        <f t="shared" si="941"/>
        <v>0</v>
      </c>
      <c r="Y491">
        <f t="shared" si="942"/>
        <v>0</v>
      </c>
      <c r="Z491">
        <f t="shared" si="943"/>
        <v>0</v>
      </c>
      <c r="AA491">
        <f t="shared" si="944"/>
        <v>0</v>
      </c>
      <c r="AB491">
        <f t="shared" si="945"/>
        <v>0</v>
      </c>
      <c r="AC491">
        <f t="shared" si="946"/>
        <v>0</v>
      </c>
      <c r="AD491">
        <f t="shared" si="947"/>
        <v>0</v>
      </c>
      <c r="AE491">
        <f t="shared" si="948"/>
        <v>0</v>
      </c>
      <c r="AF491">
        <f t="shared" si="949"/>
        <v>0</v>
      </c>
      <c r="AG491">
        <f t="shared" si="950"/>
        <v>0</v>
      </c>
      <c r="AH491">
        <f t="shared" si="951"/>
        <v>0</v>
      </c>
      <c r="AI491">
        <f t="shared" si="952"/>
        <v>0</v>
      </c>
      <c r="AJ491">
        <f t="shared" si="953"/>
        <v>0</v>
      </c>
      <c r="AK491">
        <f t="shared" si="954"/>
        <v>0</v>
      </c>
      <c r="AL491">
        <f t="shared" si="955"/>
        <v>0</v>
      </c>
      <c r="AM491">
        <f t="shared" si="956"/>
        <v>0</v>
      </c>
      <c r="AN491">
        <f t="shared" si="957"/>
        <v>0</v>
      </c>
      <c r="AO491">
        <f t="shared" si="958"/>
        <v>0</v>
      </c>
      <c r="AP491">
        <f t="shared" si="959"/>
        <v>0</v>
      </c>
      <c r="AQ491">
        <f t="shared" si="960"/>
        <v>0</v>
      </c>
      <c r="AR491">
        <f t="shared" si="961"/>
        <v>0</v>
      </c>
      <c r="AS491">
        <f t="shared" si="962"/>
        <v>0</v>
      </c>
      <c r="AT491">
        <f t="shared" si="932"/>
        <v>0</v>
      </c>
      <c r="AU491">
        <f t="shared" si="963"/>
        <v>0</v>
      </c>
      <c r="AV491">
        <f t="shared" si="964"/>
        <v>0</v>
      </c>
      <c r="AW491">
        <f t="shared" si="933"/>
        <v>0</v>
      </c>
      <c r="AX491">
        <f t="shared" si="965"/>
        <v>0</v>
      </c>
      <c r="AY491">
        <f t="shared" si="966"/>
        <v>0</v>
      </c>
      <c r="AZ491">
        <f t="shared" si="967"/>
        <v>0</v>
      </c>
      <c r="BA491">
        <f t="shared" si="968"/>
        <v>0</v>
      </c>
      <c r="BB491">
        <f t="shared" si="969"/>
        <v>0</v>
      </c>
      <c r="BC491">
        <f t="shared" si="970"/>
        <v>0</v>
      </c>
      <c r="BD491">
        <f t="shared" si="971"/>
        <v>0</v>
      </c>
      <c r="BE491">
        <f t="shared" si="972"/>
        <v>0</v>
      </c>
      <c r="BF491">
        <f t="shared" si="973"/>
        <v>0</v>
      </c>
      <c r="BG491">
        <f t="shared" si="974"/>
        <v>0</v>
      </c>
      <c r="BH491">
        <f t="shared" si="975"/>
        <v>0</v>
      </c>
      <c r="BI491">
        <f t="shared" si="976"/>
        <v>0</v>
      </c>
      <c r="BJ491">
        <f t="shared" si="977"/>
        <v>0</v>
      </c>
      <c r="BK491">
        <f t="shared" si="978"/>
        <v>0</v>
      </c>
      <c r="BL491">
        <f t="shared" si="979"/>
        <v>0</v>
      </c>
      <c r="BM491">
        <f t="shared" si="980"/>
        <v>0</v>
      </c>
      <c r="BN491">
        <f t="shared" si="981"/>
        <v>0</v>
      </c>
      <c r="BO491">
        <f t="shared" si="982"/>
        <v>0</v>
      </c>
      <c r="BP491">
        <f t="shared" si="983"/>
        <v>0</v>
      </c>
      <c r="BQ491">
        <f t="shared" si="984"/>
        <v>0</v>
      </c>
      <c r="BR491">
        <f t="shared" si="985"/>
        <v>0</v>
      </c>
      <c r="BS491">
        <f t="shared" si="986"/>
        <v>0</v>
      </c>
      <c r="BT491">
        <f t="shared" si="987"/>
        <v>0</v>
      </c>
      <c r="BU491">
        <f t="shared" si="988"/>
        <v>0</v>
      </c>
      <c r="BV491">
        <f t="shared" si="989"/>
        <v>0</v>
      </c>
      <c r="BW491">
        <f t="shared" si="990"/>
        <v>0</v>
      </c>
      <c r="BX491">
        <f t="shared" si="991"/>
        <v>0</v>
      </c>
      <c r="BY491">
        <f t="shared" si="992"/>
        <v>0</v>
      </c>
      <c r="BZ491">
        <f t="shared" si="993"/>
        <v>0</v>
      </c>
      <c r="CA491">
        <f t="shared" si="994"/>
        <v>0</v>
      </c>
      <c r="CB491">
        <f t="shared" si="995"/>
        <v>0</v>
      </c>
      <c r="CC491">
        <f t="shared" si="996"/>
        <v>0</v>
      </c>
      <c r="CD491">
        <f t="shared" si="997"/>
        <v>0</v>
      </c>
      <c r="CE491">
        <f t="shared" si="998"/>
        <v>0</v>
      </c>
      <c r="CF491">
        <f t="shared" si="999"/>
        <v>0</v>
      </c>
      <c r="CG491">
        <f t="shared" si="1000"/>
        <v>0</v>
      </c>
      <c r="CH491">
        <f t="shared" si="1001"/>
        <v>0</v>
      </c>
      <c r="CI491">
        <f t="shared" si="1002"/>
        <v>0</v>
      </c>
      <c r="CJ491">
        <f t="shared" si="1003"/>
        <v>0</v>
      </c>
      <c r="CK491">
        <f t="shared" si="1004"/>
        <v>0</v>
      </c>
      <c r="CL491" t="str">
        <f t="shared" si="1005"/>
        <v/>
      </c>
      <c r="CM491" t="str">
        <f t="shared" si="1006"/>
        <v/>
      </c>
      <c r="CN491" t="str">
        <f t="shared" si="1007"/>
        <v/>
      </c>
      <c r="CO491" t="str">
        <f t="shared" si="1008"/>
        <v/>
      </c>
      <c r="CP491" t="str">
        <f t="shared" si="1009"/>
        <v/>
      </c>
      <c r="CQ491" t="str">
        <f t="shared" si="1010"/>
        <v/>
      </c>
      <c r="CR491" t="str">
        <f t="shared" si="1011"/>
        <v/>
      </c>
      <c r="CS491" t="str">
        <f t="shared" si="1012"/>
        <v/>
      </c>
      <c r="CT491" t="str">
        <f t="shared" si="1013"/>
        <v/>
      </c>
      <c r="CU491" t="str">
        <f t="shared" si="1014"/>
        <v/>
      </c>
      <c r="CV491" t="str">
        <f t="shared" si="1015"/>
        <v/>
      </c>
      <c r="CW491" t="str">
        <f t="shared" si="1016"/>
        <v/>
      </c>
      <c r="CX491" t="str">
        <f t="shared" si="1017"/>
        <v/>
      </c>
      <c r="CY491" t="str">
        <f t="shared" si="1018"/>
        <v/>
      </c>
      <c r="CZ491" t="str">
        <f t="shared" si="1019"/>
        <v/>
      </c>
      <c r="DA491" t="str">
        <f t="shared" si="1020"/>
        <v/>
      </c>
      <c r="DB491" t="str">
        <f t="shared" si="1021"/>
        <v/>
      </c>
      <c r="DC491" t="str">
        <f t="shared" si="1022"/>
        <v/>
      </c>
      <c r="DD491" t="str">
        <f t="shared" si="1023"/>
        <v/>
      </c>
      <c r="DE491" t="str">
        <f t="shared" si="1024"/>
        <v/>
      </c>
      <c r="DF491" t="str">
        <f t="shared" si="1025"/>
        <v/>
      </c>
      <c r="DG491" t="str">
        <f t="shared" si="1026"/>
        <v/>
      </c>
      <c r="DH491" t="str">
        <f t="shared" si="1027"/>
        <v/>
      </c>
      <c r="DI491" t="str">
        <f t="shared" si="1028"/>
        <v/>
      </c>
      <c r="DJ491" t="str">
        <f t="shared" si="1029"/>
        <v/>
      </c>
      <c r="DK491" t="str">
        <f t="shared" si="1030"/>
        <v/>
      </c>
      <c r="DL491" t="str">
        <f t="shared" si="1031"/>
        <v/>
      </c>
      <c r="DM491" t="str">
        <f t="shared" si="1032"/>
        <v/>
      </c>
      <c r="DN491" t="str">
        <f t="shared" si="1033"/>
        <v/>
      </c>
      <c r="DO491" t="str">
        <f t="shared" si="1034"/>
        <v/>
      </c>
      <c r="DP491" t="str">
        <f t="shared" si="1035"/>
        <v/>
      </c>
      <c r="DQ491" t="str">
        <f t="shared" si="1036"/>
        <v/>
      </c>
      <c r="DR491" t="str">
        <f t="shared" si="1037"/>
        <v/>
      </c>
      <c r="DS491" t="str">
        <f t="shared" si="1038"/>
        <v/>
      </c>
      <c r="DT491" t="str">
        <f t="shared" si="1039"/>
        <v/>
      </c>
      <c r="DU491">
        <f t="shared" si="1040"/>
        <v>0</v>
      </c>
      <c r="DV491">
        <f t="shared" si="1041"/>
        <v>0</v>
      </c>
      <c r="DW491">
        <f t="shared" si="1042"/>
        <v>0</v>
      </c>
      <c r="DX491" t="str">
        <f t="shared" si="1043"/>
        <v/>
      </c>
      <c r="DY491" t="str">
        <f t="shared" si="1044"/>
        <v/>
      </c>
      <c r="DZ491" t="str">
        <f t="shared" si="1045"/>
        <v/>
      </c>
      <c r="EA491" s="5">
        <f t="shared" si="1046"/>
        <v>0</v>
      </c>
      <c r="EB491" s="3">
        <f t="shared" si="1047"/>
        <v>0</v>
      </c>
    </row>
    <row r="492" spans="2:132" x14ac:dyDescent="0.2">
      <c r="B492">
        <v>487</v>
      </c>
      <c r="C492" s="3">
        <f>Zisk!D506</f>
        <v>0</v>
      </c>
      <c r="D492">
        <f>Zisk!E506</f>
        <v>0</v>
      </c>
      <c r="E492" s="66" t="str">
        <f t="shared" si="934"/>
        <v/>
      </c>
      <c r="F492" t="str">
        <f t="shared" si="935"/>
        <v/>
      </c>
      <c r="G492" s="66" t="str">
        <f t="shared" si="936"/>
        <v/>
      </c>
      <c r="J492">
        <f>VstupniParametry_SKRYT!$D$5</f>
        <v>0.02</v>
      </c>
      <c r="K492">
        <f>VstupniParametry_SKRYT!$D$6</f>
        <v>0.06</v>
      </c>
      <c r="L492">
        <f>VstupniParametry_SKRYT!$D$7</f>
        <v>0.06</v>
      </c>
      <c r="M492">
        <f>VstupniParametry_SKRYT!$D$8</f>
        <v>0.06</v>
      </c>
      <c r="N492">
        <f>VstupniParametry_SKRYT!$D$9</f>
        <v>1.7999999999999999E-2</v>
      </c>
      <c r="O492" s="27">
        <f>VstupniParametry_SKRYT!$D$10</f>
        <v>0.01</v>
      </c>
      <c r="P492" s="27">
        <f>VstupniParametry_SKRYT!$D$11</f>
        <v>0.01</v>
      </c>
      <c r="Q492" s="27">
        <f>VstupniParametry_SKRYT!$D$12</f>
        <v>0.01</v>
      </c>
      <c r="R492" s="27">
        <f>VstupniParametry_SKRYT!$D$13</f>
        <v>0.01</v>
      </c>
      <c r="S492" s="27">
        <f>VstupniParametry_SKRYT!$D$14</f>
        <v>0.01</v>
      </c>
      <c r="T492">
        <f t="shared" si="937"/>
        <v>0</v>
      </c>
      <c r="U492">
        <f t="shared" si="938"/>
        <v>0</v>
      </c>
      <c r="V492">
        <f t="shared" si="939"/>
        <v>0</v>
      </c>
      <c r="W492">
        <f t="shared" si="940"/>
        <v>0</v>
      </c>
      <c r="X492">
        <f t="shared" si="941"/>
        <v>0</v>
      </c>
      <c r="Y492">
        <f t="shared" si="942"/>
        <v>0</v>
      </c>
      <c r="Z492">
        <f t="shared" si="943"/>
        <v>0</v>
      </c>
      <c r="AA492">
        <f t="shared" si="944"/>
        <v>0</v>
      </c>
      <c r="AB492">
        <f t="shared" si="945"/>
        <v>0</v>
      </c>
      <c r="AC492">
        <f t="shared" si="946"/>
        <v>0</v>
      </c>
      <c r="AD492">
        <f t="shared" si="947"/>
        <v>0</v>
      </c>
      <c r="AE492">
        <f t="shared" si="948"/>
        <v>0</v>
      </c>
      <c r="AF492">
        <f t="shared" si="949"/>
        <v>0</v>
      </c>
      <c r="AG492">
        <f t="shared" si="950"/>
        <v>0</v>
      </c>
      <c r="AH492">
        <f t="shared" si="951"/>
        <v>0</v>
      </c>
      <c r="AI492">
        <f t="shared" si="952"/>
        <v>0</v>
      </c>
      <c r="AJ492">
        <f t="shared" si="953"/>
        <v>0</v>
      </c>
      <c r="AK492">
        <f t="shared" si="954"/>
        <v>0</v>
      </c>
      <c r="AL492">
        <f t="shared" si="955"/>
        <v>0</v>
      </c>
      <c r="AM492">
        <f t="shared" si="956"/>
        <v>0</v>
      </c>
      <c r="AN492">
        <f t="shared" si="957"/>
        <v>0</v>
      </c>
      <c r="AO492">
        <f t="shared" si="958"/>
        <v>0</v>
      </c>
      <c r="AP492">
        <f t="shared" si="959"/>
        <v>0</v>
      </c>
      <c r="AQ492">
        <f t="shared" si="960"/>
        <v>0</v>
      </c>
      <c r="AR492">
        <f t="shared" si="961"/>
        <v>0</v>
      </c>
      <c r="AS492">
        <f t="shared" si="962"/>
        <v>0</v>
      </c>
      <c r="AT492">
        <f t="shared" si="932"/>
        <v>0</v>
      </c>
      <c r="AU492">
        <f t="shared" si="963"/>
        <v>0</v>
      </c>
      <c r="AV492">
        <f t="shared" si="964"/>
        <v>0</v>
      </c>
      <c r="AW492">
        <f t="shared" si="933"/>
        <v>0</v>
      </c>
      <c r="AX492">
        <f t="shared" si="965"/>
        <v>0</v>
      </c>
      <c r="AY492">
        <f t="shared" si="966"/>
        <v>0</v>
      </c>
      <c r="AZ492">
        <f t="shared" si="967"/>
        <v>0</v>
      </c>
      <c r="BA492">
        <f t="shared" si="968"/>
        <v>0</v>
      </c>
      <c r="BB492">
        <f t="shared" si="969"/>
        <v>0</v>
      </c>
      <c r="BC492">
        <f t="shared" si="970"/>
        <v>0</v>
      </c>
      <c r="BD492">
        <f t="shared" si="971"/>
        <v>0</v>
      </c>
      <c r="BE492">
        <f t="shared" si="972"/>
        <v>0</v>
      </c>
      <c r="BF492">
        <f t="shared" si="973"/>
        <v>0</v>
      </c>
      <c r="BG492">
        <f t="shared" si="974"/>
        <v>0</v>
      </c>
      <c r="BH492">
        <f t="shared" si="975"/>
        <v>0</v>
      </c>
      <c r="BI492">
        <f t="shared" si="976"/>
        <v>0</v>
      </c>
      <c r="BJ492">
        <f t="shared" si="977"/>
        <v>0</v>
      </c>
      <c r="BK492">
        <f t="shared" si="978"/>
        <v>0</v>
      </c>
      <c r="BL492">
        <f t="shared" si="979"/>
        <v>0</v>
      </c>
      <c r="BM492">
        <f t="shared" si="980"/>
        <v>0</v>
      </c>
      <c r="BN492">
        <f t="shared" si="981"/>
        <v>0</v>
      </c>
      <c r="BO492">
        <f t="shared" si="982"/>
        <v>0</v>
      </c>
      <c r="BP492">
        <f t="shared" si="983"/>
        <v>0</v>
      </c>
      <c r="BQ492">
        <f t="shared" si="984"/>
        <v>0</v>
      </c>
      <c r="BR492">
        <f t="shared" si="985"/>
        <v>0</v>
      </c>
      <c r="BS492">
        <f t="shared" si="986"/>
        <v>0</v>
      </c>
      <c r="BT492">
        <f t="shared" si="987"/>
        <v>0</v>
      </c>
      <c r="BU492">
        <f t="shared" si="988"/>
        <v>0</v>
      </c>
      <c r="BV492">
        <f t="shared" si="989"/>
        <v>0</v>
      </c>
      <c r="BW492">
        <f t="shared" si="990"/>
        <v>0</v>
      </c>
      <c r="BX492">
        <f t="shared" si="991"/>
        <v>0</v>
      </c>
      <c r="BY492">
        <f t="shared" si="992"/>
        <v>0</v>
      </c>
      <c r="BZ492">
        <f t="shared" si="993"/>
        <v>0</v>
      </c>
      <c r="CA492">
        <f t="shared" si="994"/>
        <v>0</v>
      </c>
      <c r="CB492">
        <f t="shared" si="995"/>
        <v>0</v>
      </c>
      <c r="CC492">
        <f t="shared" si="996"/>
        <v>0</v>
      </c>
      <c r="CD492">
        <f t="shared" si="997"/>
        <v>0</v>
      </c>
      <c r="CE492">
        <f t="shared" si="998"/>
        <v>0</v>
      </c>
      <c r="CF492">
        <f t="shared" si="999"/>
        <v>0</v>
      </c>
      <c r="CG492">
        <f t="shared" si="1000"/>
        <v>0</v>
      </c>
      <c r="CH492">
        <f t="shared" si="1001"/>
        <v>0</v>
      </c>
      <c r="CI492">
        <f t="shared" si="1002"/>
        <v>0</v>
      </c>
      <c r="CJ492">
        <f t="shared" si="1003"/>
        <v>0</v>
      </c>
      <c r="CK492">
        <f t="shared" si="1004"/>
        <v>0</v>
      </c>
      <c r="CL492" t="str">
        <f t="shared" si="1005"/>
        <v/>
      </c>
      <c r="CM492" t="str">
        <f t="shared" si="1006"/>
        <v/>
      </c>
      <c r="CN492" t="str">
        <f t="shared" si="1007"/>
        <v/>
      </c>
      <c r="CO492" t="str">
        <f t="shared" si="1008"/>
        <v/>
      </c>
      <c r="CP492" t="str">
        <f t="shared" si="1009"/>
        <v/>
      </c>
      <c r="CQ492" t="str">
        <f t="shared" si="1010"/>
        <v/>
      </c>
      <c r="CR492" t="str">
        <f t="shared" si="1011"/>
        <v/>
      </c>
      <c r="CS492" t="str">
        <f t="shared" si="1012"/>
        <v/>
      </c>
      <c r="CT492" t="str">
        <f t="shared" si="1013"/>
        <v/>
      </c>
      <c r="CU492" t="str">
        <f t="shared" si="1014"/>
        <v/>
      </c>
      <c r="CV492" t="str">
        <f t="shared" si="1015"/>
        <v/>
      </c>
      <c r="CW492" t="str">
        <f t="shared" si="1016"/>
        <v/>
      </c>
      <c r="CX492" t="str">
        <f t="shared" si="1017"/>
        <v/>
      </c>
      <c r="CY492" t="str">
        <f t="shared" si="1018"/>
        <v/>
      </c>
      <c r="CZ492" t="str">
        <f t="shared" si="1019"/>
        <v/>
      </c>
      <c r="DA492" t="str">
        <f t="shared" si="1020"/>
        <v/>
      </c>
      <c r="DB492" t="str">
        <f t="shared" si="1021"/>
        <v/>
      </c>
      <c r="DC492" t="str">
        <f t="shared" si="1022"/>
        <v/>
      </c>
      <c r="DD492" t="str">
        <f t="shared" si="1023"/>
        <v/>
      </c>
      <c r="DE492" t="str">
        <f t="shared" si="1024"/>
        <v/>
      </c>
      <c r="DF492" t="str">
        <f t="shared" si="1025"/>
        <v/>
      </c>
      <c r="DG492" t="str">
        <f t="shared" si="1026"/>
        <v/>
      </c>
      <c r="DH492" t="str">
        <f t="shared" si="1027"/>
        <v/>
      </c>
      <c r="DI492" t="str">
        <f t="shared" si="1028"/>
        <v/>
      </c>
      <c r="DJ492" t="str">
        <f t="shared" si="1029"/>
        <v/>
      </c>
      <c r="DK492" t="str">
        <f t="shared" si="1030"/>
        <v/>
      </c>
      <c r="DL492" t="str">
        <f t="shared" si="1031"/>
        <v/>
      </c>
      <c r="DM492" t="str">
        <f t="shared" si="1032"/>
        <v/>
      </c>
      <c r="DN492" t="str">
        <f t="shared" si="1033"/>
        <v/>
      </c>
      <c r="DO492" t="str">
        <f t="shared" si="1034"/>
        <v/>
      </c>
      <c r="DP492" t="str">
        <f t="shared" si="1035"/>
        <v/>
      </c>
      <c r="DQ492" t="str">
        <f t="shared" si="1036"/>
        <v/>
      </c>
      <c r="DR492" t="str">
        <f t="shared" si="1037"/>
        <v/>
      </c>
      <c r="DS492" t="str">
        <f t="shared" si="1038"/>
        <v/>
      </c>
      <c r="DT492" t="str">
        <f t="shared" si="1039"/>
        <v/>
      </c>
      <c r="DU492">
        <f t="shared" si="1040"/>
        <v>0</v>
      </c>
      <c r="DV492">
        <f t="shared" si="1041"/>
        <v>0</v>
      </c>
      <c r="DW492">
        <f t="shared" si="1042"/>
        <v>0</v>
      </c>
      <c r="DX492" t="str">
        <f t="shared" si="1043"/>
        <v/>
      </c>
      <c r="DY492" t="str">
        <f t="shared" si="1044"/>
        <v/>
      </c>
      <c r="DZ492" t="str">
        <f t="shared" si="1045"/>
        <v/>
      </c>
      <c r="EA492" s="5">
        <f t="shared" si="1046"/>
        <v>0</v>
      </c>
      <c r="EB492" s="3">
        <f t="shared" si="1047"/>
        <v>0</v>
      </c>
    </row>
    <row r="493" spans="2:132" x14ac:dyDescent="0.2">
      <c r="B493" s="25">
        <v>488</v>
      </c>
      <c r="C493" s="26">
        <f>Zisk!D507</f>
        <v>0</v>
      </c>
      <c r="D493">
        <f>Zisk!E507</f>
        <v>0</v>
      </c>
      <c r="E493" s="66" t="str">
        <f t="shared" si="934"/>
        <v/>
      </c>
      <c r="F493" t="str">
        <f t="shared" si="935"/>
        <v/>
      </c>
      <c r="G493" s="66" t="str">
        <f t="shared" si="936"/>
        <v/>
      </c>
      <c r="H493" s="25"/>
      <c r="I493" s="25"/>
      <c r="J493">
        <f>VstupniParametry_SKRYT!$D$5</f>
        <v>0.02</v>
      </c>
      <c r="K493">
        <f>VstupniParametry_SKRYT!$D$6</f>
        <v>0.06</v>
      </c>
      <c r="L493">
        <f>VstupniParametry_SKRYT!$D$7</f>
        <v>0.06</v>
      </c>
      <c r="M493">
        <f>VstupniParametry_SKRYT!$D$8</f>
        <v>0.06</v>
      </c>
      <c r="N493">
        <f>VstupniParametry_SKRYT!$D$9</f>
        <v>1.7999999999999999E-2</v>
      </c>
      <c r="O493" s="27">
        <f>VstupniParametry_SKRYT!$D$10</f>
        <v>0.01</v>
      </c>
      <c r="P493" s="27">
        <f>VstupniParametry_SKRYT!$D$11</f>
        <v>0.01</v>
      </c>
      <c r="Q493" s="27">
        <f>VstupniParametry_SKRYT!$D$12</f>
        <v>0.01</v>
      </c>
      <c r="R493" s="27">
        <f>VstupniParametry_SKRYT!$D$13</f>
        <v>0.01</v>
      </c>
      <c r="S493" s="27">
        <f>VstupniParametry_SKRYT!$D$14</f>
        <v>0.01</v>
      </c>
      <c r="T493">
        <f t="shared" si="937"/>
        <v>0</v>
      </c>
      <c r="U493">
        <f t="shared" si="938"/>
        <v>0</v>
      </c>
      <c r="V493">
        <f t="shared" si="939"/>
        <v>0</v>
      </c>
      <c r="W493">
        <f t="shared" si="940"/>
        <v>0</v>
      </c>
      <c r="X493">
        <f t="shared" si="941"/>
        <v>0</v>
      </c>
      <c r="Y493">
        <f t="shared" si="942"/>
        <v>0</v>
      </c>
      <c r="Z493">
        <f t="shared" si="943"/>
        <v>0</v>
      </c>
      <c r="AA493">
        <f t="shared" si="944"/>
        <v>0</v>
      </c>
      <c r="AB493">
        <f t="shared" si="945"/>
        <v>0</v>
      </c>
      <c r="AC493">
        <f t="shared" si="946"/>
        <v>0</v>
      </c>
      <c r="AD493">
        <f t="shared" si="947"/>
        <v>0</v>
      </c>
      <c r="AE493">
        <f t="shared" si="948"/>
        <v>0</v>
      </c>
      <c r="AF493">
        <f t="shared" si="949"/>
        <v>0</v>
      </c>
      <c r="AG493">
        <f t="shared" si="950"/>
        <v>0</v>
      </c>
      <c r="AH493">
        <f t="shared" si="951"/>
        <v>0</v>
      </c>
      <c r="AI493">
        <f t="shared" si="952"/>
        <v>0</v>
      </c>
      <c r="AJ493">
        <f t="shared" si="953"/>
        <v>0</v>
      </c>
      <c r="AK493">
        <f t="shared" si="954"/>
        <v>0</v>
      </c>
      <c r="AL493">
        <f t="shared" si="955"/>
        <v>0</v>
      </c>
      <c r="AM493">
        <f t="shared" si="956"/>
        <v>0</v>
      </c>
      <c r="AN493">
        <f t="shared" si="957"/>
        <v>0</v>
      </c>
      <c r="AO493">
        <f t="shared" si="958"/>
        <v>0</v>
      </c>
      <c r="AP493">
        <f t="shared" si="959"/>
        <v>0</v>
      </c>
      <c r="AQ493">
        <f t="shared" si="960"/>
        <v>0</v>
      </c>
      <c r="AR493">
        <f t="shared" si="961"/>
        <v>0</v>
      </c>
      <c r="AS493">
        <f t="shared" si="962"/>
        <v>0</v>
      </c>
      <c r="AT493">
        <f t="shared" si="932"/>
        <v>0</v>
      </c>
      <c r="AU493">
        <f t="shared" si="963"/>
        <v>0</v>
      </c>
      <c r="AV493">
        <f t="shared" si="964"/>
        <v>0</v>
      </c>
      <c r="AW493">
        <f t="shared" si="933"/>
        <v>0</v>
      </c>
      <c r="AX493">
        <f t="shared" si="965"/>
        <v>0</v>
      </c>
      <c r="AY493">
        <f t="shared" si="966"/>
        <v>0</v>
      </c>
      <c r="AZ493">
        <f t="shared" si="967"/>
        <v>0</v>
      </c>
      <c r="BA493">
        <f t="shared" si="968"/>
        <v>0</v>
      </c>
      <c r="BB493">
        <f t="shared" si="969"/>
        <v>0</v>
      </c>
      <c r="BC493">
        <f t="shared" si="970"/>
        <v>0</v>
      </c>
      <c r="BD493">
        <f t="shared" si="971"/>
        <v>0</v>
      </c>
      <c r="BE493">
        <f t="shared" si="972"/>
        <v>0</v>
      </c>
      <c r="BF493">
        <f t="shared" si="973"/>
        <v>0</v>
      </c>
      <c r="BG493">
        <f t="shared" si="974"/>
        <v>0</v>
      </c>
      <c r="BH493">
        <f t="shared" si="975"/>
        <v>0</v>
      </c>
      <c r="BI493">
        <f t="shared" si="976"/>
        <v>0</v>
      </c>
      <c r="BJ493">
        <f t="shared" si="977"/>
        <v>0</v>
      </c>
      <c r="BK493">
        <f t="shared" si="978"/>
        <v>0</v>
      </c>
      <c r="BL493">
        <f t="shared" si="979"/>
        <v>0</v>
      </c>
      <c r="BM493">
        <f t="shared" si="980"/>
        <v>0</v>
      </c>
      <c r="BN493">
        <f t="shared" si="981"/>
        <v>0</v>
      </c>
      <c r="BO493">
        <f t="shared" si="982"/>
        <v>0</v>
      </c>
      <c r="BP493">
        <f t="shared" si="983"/>
        <v>0</v>
      </c>
      <c r="BQ493">
        <f t="shared" si="984"/>
        <v>0</v>
      </c>
      <c r="BR493">
        <f t="shared" si="985"/>
        <v>0</v>
      </c>
      <c r="BS493">
        <f t="shared" si="986"/>
        <v>0</v>
      </c>
      <c r="BT493">
        <f t="shared" si="987"/>
        <v>0</v>
      </c>
      <c r="BU493">
        <f t="shared" si="988"/>
        <v>0</v>
      </c>
      <c r="BV493">
        <f t="shared" si="989"/>
        <v>0</v>
      </c>
      <c r="BW493">
        <f t="shared" si="990"/>
        <v>0</v>
      </c>
      <c r="BX493">
        <f t="shared" si="991"/>
        <v>0</v>
      </c>
      <c r="BY493">
        <f t="shared" si="992"/>
        <v>0</v>
      </c>
      <c r="BZ493">
        <f t="shared" si="993"/>
        <v>0</v>
      </c>
      <c r="CA493">
        <f t="shared" si="994"/>
        <v>0</v>
      </c>
      <c r="CB493">
        <f t="shared" si="995"/>
        <v>0</v>
      </c>
      <c r="CC493">
        <f t="shared" si="996"/>
        <v>0</v>
      </c>
      <c r="CD493">
        <f t="shared" si="997"/>
        <v>0</v>
      </c>
      <c r="CE493">
        <f t="shared" si="998"/>
        <v>0</v>
      </c>
      <c r="CF493">
        <f t="shared" si="999"/>
        <v>0</v>
      </c>
      <c r="CG493">
        <f t="shared" si="1000"/>
        <v>0</v>
      </c>
      <c r="CH493">
        <f t="shared" si="1001"/>
        <v>0</v>
      </c>
      <c r="CI493">
        <f t="shared" si="1002"/>
        <v>0</v>
      </c>
      <c r="CJ493">
        <f t="shared" si="1003"/>
        <v>0</v>
      </c>
      <c r="CK493">
        <f t="shared" si="1004"/>
        <v>0</v>
      </c>
      <c r="CL493" t="str">
        <f t="shared" si="1005"/>
        <v/>
      </c>
      <c r="CM493" t="str">
        <f t="shared" si="1006"/>
        <v/>
      </c>
      <c r="CN493" t="str">
        <f t="shared" si="1007"/>
        <v/>
      </c>
      <c r="CO493" t="str">
        <f t="shared" si="1008"/>
        <v/>
      </c>
      <c r="CP493" t="str">
        <f t="shared" si="1009"/>
        <v/>
      </c>
      <c r="CQ493" t="str">
        <f t="shared" si="1010"/>
        <v/>
      </c>
      <c r="CR493" t="str">
        <f t="shared" si="1011"/>
        <v/>
      </c>
      <c r="CS493" t="str">
        <f t="shared" si="1012"/>
        <v/>
      </c>
      <c r="CT493" t="str">
        <f t="shared" si="1013"/>
        <v/>
      </c>
      <c r="CU493" t="str">
        <f t="shared" si="1014"/>
        <v/>
      </c>
      <c r="CV493" t="str">
        <f t="shared" si="1015"/>
        <v/>
      </c>
      <c r="CW493" t="str">
        <f t="shared" si="1016"/>
        <v/>
      </c>
      <c r="CX493" t="str">
        <f t="shared" si="1017"/>
        <v/>
      </c>
      <c r="CY493" t="str">
        <f t="shared" si="1018"/>
        <v/>
      </c>
      <c r="CZ493" t="str">
        <f t="shared" si="1019"/>
        <v/>
      </c>
      <c r="DA493" t="str">
        <f t="shared" si="1020"/>
        <v/>
      </c>
      <c r="DB493" t="str">
        <f t="shared" si="1021"/>
        <v/>
      </c>
      <c r="DC493" t="str">
        <f t="shared" si="1022"/>
        <v/>
      </c>
      <c r="DD493" t="str">
        <f t="shared" si="1023"/>
        <v/>
      </c>
      <c r="DE493" t="str">
        <f t="shared" si="1024"/>
        <v/>
      </c>
      <c r="DF493" t="str">
        <f t="shared" si="1025"/>
        <v/>
      </c>
      <c r="DG493" t="str">
        <f t="shared" si="1026"/>
        <v/>
      </c>
      <c r="DH493" t="str">
        <f t="shared" si="1027"/>
        <v/>
      </c>
      <c r="DI493" t="str">
        <f t="shared" si="1028"/>
        <v/>
      </c>
      <c r="DJ493" t="str">
        <f t="shared" si="1029"/>
        <v/>
      </c>
      <c r="DK493" t="str">
        <f t="shared" si="1030"/>
        <v/>
      </c>
      <c r="DL493" t="str">
        <f t="shared" si="1031"/>
        <v/>
      </c>
      <c r="DM493" t="str">
        <f t="shared" si="1032"/>
        <v/>
      </c>
      <c r="DN493" t="str">
        <f t="shared" si="1033"/>
        <v/>
      </c>
      <c r="DO493" t="str">
        <f t="shared" si="1034"/>
        <v/>
      </c>
      <c r="DP493" t="str">
        <f t="shared" si="1035"/>
        <v/>
      </c>
      <c r="DQ493" t="str">
        <f t="shared" si="1036"/>
        <v/>
      </c>
      <c r="DR493" t="str">
        <f t="shared" si="1037"/>
        <v/>
      </c>
      <c r="DS493" t="str">
        <f t="shared" si="1038"/>
        <v/>
      </c>
      <c r="DT493" t="str">
        <f t="shared" si="1039"/>
        <v/>
      </c>
      <c r="DU493">
        <f t="shared" si="1040"/>
        <v>0</v>
      </c>
      <c r="DV493">
        <f t="shared" si="1041"/>
        <v>0</v>
      </c>
      <c r="DW493">
        <f t="shared" si="1042"/>
        <v>0</v>
      </c>
      <c r="DX493" t="str">
        <f t="shared" si="1043"/>
        <v/>
      </c>
      <c r="DY493" t="str">
        <f t="shared" si="1044"/>
        <v/>
      </c>
      <c r="DZ493" t="str">
        <f t="shared" si="1045"/>
        <v/>
      </c>
      <c r="EA493" s="5">
        <f t="shared" si="1046"/>
        <v>0</v>
      </c>
      <c r="EB493" s="3">
        <f t="shared" si="1047"/>
        <v>0</v>
      </c>
    </row>
    <row r="494" spans="2:132" x14ac:dyDescent="0.2">
      <c r="B494">
        <v>489</v>
      </c>
      <c r="C494" s="3">
        <f>Zisk!D508</f>
        <v>0</v>
      </c>
      <c r="D494">
        <f>Zisk!E508</f>
        <v>0</v>
      </c>
      <c r="E494" s="66" t="str">
        <f t="shared" si="934"/>
        <v/>
      </c>
      <c r="F494" t="str">
        <f t="shared" si="935"/>
        <v/>
      </c>
      <c r="G494" s="66" t="str">
        <f t="shared" si="936"/>
        <v/>
      </c>
      <c r="J494">
        <f>VstupniParametry_SKRYT!$D$5</f>
        <v>0.02</v>
      </c>
      <c r="K494">
        <f>VstupniParametry_SKRYT!$D$6</f>
        <v>0.06</v>
      </c>
      <c r="L494">
        <f>VstupniParametry_SKRYT!$D$7</f>
        <v>0.06</v>
      </c>
      <c r="M494">
        <f>VstupniParametry_SKRYT!$D$8</f>
        <v>0.06</v>
      </c>
      <c r="N494">
        <f>VstupniParametry_SKRYT!$D$9</f>
        <v>1.7999999999999999E-2</v>
      </c>
      <c r="O494" s="27">
        <f>VstupniParametry_SKRYT!$D$10</f>
        <v>0.01</v>
      </c>
      <c r="P494" s="27">
        <f>VstupniParametry_SKRYT!$D$11</f>
        <v>0.01</v>
      </c>
      <c r="Q494" s="27">
        <f>VstupniParametry_SKRYT!$D$12</f>
        <v>0.01</v>
      </c>
      <c r="R494" s="27">
        <f>VstupniParametry_SKRYT!$D$13</f>
        <v>0.01</v>
      </c>
      <c r="S494" s="27">
        <f>VstupniParametry_SKRYT!$D$14</f>
        <v>0.01</v>
      </c>
      <c r="T494">
        <f t="shared" si="937"/>
        <v>0</v>
      </c>
      <c r="U494">
        <f t="shared" si="938"/>
        <v>0</v>
      </c>
      <c r="V494">
        <f t="shared" si="939"/>
        <v>0</v>
      </c>
      <c r="W494">
        <f t="shared" si="940"/>
        <v>0</v>
      </c>
      <c r="X494">
        <f t="shared" si="941"/>
        <v>0</v>
      </c>
      <c r="Y494">
        <f t="shared" si="942"/>
        <v>0</v>
      </c>
      <c r="Z494">
        <f t="shared" si="943"/>
        <v>0</v>
      </c>
      <c r="AA494">
        <f t="shared" si="944"/>
        <v>0</v>
      </c>
      <c r="AB494">
        <f t="shared" si="945"/>
        <v>0</v>
      </c>
      <c r="AC494">
        <f t="shared" si="946"/>
        <v>0</v>
      </c>
      <c r="AD494">
        <f t="shared" si="947"/>
        <v>0</v>
      </c>
      <c r="AE494">
        <f t="shared" si="948"/>
        <v>0</v>
      </c>
      <c r="AF494">
        <f t="shared" si="949"/>
        <v>0</v>
      </c>
      <c r="AG494">
        <f t="shared" si="950"/>
        <v>0</v>
      </c>
      <c r="AH494">
        <f t="shared" si="951"/>
        <v>0</v>
      </c>
      <c r="AI494">
        <f t="shared" si="952"/>
        <v>0</v>
      </c>
      <c r="AJ494">
        <f t="shared" si="953"/>
        <v>0</v>
      </c>
      <c r="AK494">
        <f t="shared" si="954"/>
        <v>0</v>
      </c>
      <c r="AL494">
        <f t="shared" si="955"/>
        <v>0</v>
      </c>
      <c r="AM494">
        <f t="shared" si="956"/>
        <v>0</v>
      </c>
      <c r="AN494">
        <f t="shared" si="957"/>
        <v>0</v>
      </c>
      <c r="AO494">
        <f t="shared" si="958"/>
        <v>0</v>
      </c>
      <c r="AP494">
        <f t="shared" si="959"/>
        <v>0</v>
      </c>
      <c r="AQ494">
        <f t="shared" si="960"/>
        <v>0</v>
      </c>
      <c r="AR494">
        <f t="shared" si="961"/>
        <v>0</v>
      </c>
      <c r="AS494">
        <f t="shared" si="962"/>
        <v>0</v>
      </c>
      <c r="AT494">
        <f t="shared" si="932"/>
        <v>0</v>
      </c>
      <c r="AU494">
        <f t="shared" si="963"/>
        <v>0</v>
      </c>
      <c r="AV494">
        <f t="shared" si="964"/>
        <v>0</v>
      </c>
      <c r="AW494">
        <f t="shared" si="933"/>
        <v>0</v>
      </c>
      <c r="AX494">
        <f t="shared" si="965"/>
        <v>0</v>
      </c>
      <c r="AY494">
        <f t="shared" si="966"/>
        <v>0</v>
      </c>
      <c r="AZ494">
        <f t="shared" si="967"/>
        <v>0</v>
      </c>
      <c r="BA494">
        <f t="shared" si="968"/>
        <v>0</v>
      </c>
      <c r="BB494">
        <f t="shared" si="969"/>
        <v>0</v>
      </c>
      <c r="BC494">
        <f t="shared" si="970"/>
        <v>0</v>
      </c>
      <c r="BD494">
        <f t="shared" si="971"/>
        <v>0</v>
      </c>
      <c r="BE494">
        <f t="shared" si="972"/>
        <v>0</v>
      </c>
      <c r="BF494">
        <f t="shared" si="973"/>
        <v>0</v>
      </c>
      <c r="BG494">
        <f t="shared" si="974"/>
        <v>0</v>
      </c>
      <c r="BH494">
        <f t="shared" si="975"/>
        <v>0</v>
      </c>
      <c r="BI494">
        <f t="shared" si="976"/>
        <v>0</v>
      </c>
      <c r="BJ494">
        <f t="shared" si="977"/>
        <v>0</v>
      </c>
      <c r="BK494">
        <f t="shared" si="978"/>
        <v>0</v>
      </c>
      <c r="BL494">
        <f t="shared" si="979"/>
        <v>0</v>
      </c>
      <c r="BM494">
        <f t="shared" si="980"/>
        <v>0</v>
      </c>
      <c r="BN494">
        <f t="shared" si="981"/>
        <v>0</v>
      </c>
      <c r="BO494">
        <f t="shared" si="982"/>
        <v>0</v>
      </c>
      <c r="BP494">
        <f t="shared" si="983"/>
        <v>0</v>
      </c>
      <c r="BQ494">
        <f t="shared" si="984"/>
        <v>0</v>
      </c>
      <c r="BR494">
        <f t="shared" si="985"/>
        <v>0</v>
      </c>
      <c r="BS494">
        <f t="shared" si="986"/>
        <v>0</v>
      </c>
      <c r="BT494">
        <f t="shared" si="987"/>
        <v>0</v>
      </c>
      <c r="BU494">
        <f t="shared" si="988"/>
        <v>0</v>
      </c>
      <c r="BV494">
        <f t="shared" si="989"/>
        <v>0</v>
      </c>
      <c r="BW494">
        <f t="shared" si="990"/>
        <v>0</v>
      </c>
      <c r="BX494">
        <f t="shared" si="991"/>
        <v>0</v>
      </c>
      <c r="BY494">
        <f t="shared" si="992"/>
        <v>0</v>
      </c>
      <c r="BZ494">
        <f t="shared" si="993"/>
        <v>0</v>
      </c>
      <c r="CA494">
        <f t="shared" si="994"/>
        <v>0</v>
      </c>
      <c r="CB494">
        <f t="shared" si="995"/>
        <v>0</v>
      </c>
      <c r="CC494">
        <f t="shared" si="996"/>
        <v>0</v>
      </c>
      <c r="CD494">
        <f t="shared" si="997"/>
        <v>0</v>
      </c>
      <c r="CE494">
        <f t="shared" si="998"/>
        <v>0</v>
      </c>
      <c r="CF494">
        <f t="shared" si="999"/>
        <v>0</v>
      </c>
      <c r="CG494">
        <f t="shared" si="1000"/>
        <v>0</v>
      </c>
      <c r="CH494">
        <f t="shared" si="1001"/>
        <v>0</v>
      </c>
      <c r="CI494">
        <f t="shared" si="1002"/>
        <v>0</v>
      </c>
      <c r="CJ494">
        <f t="shared" si="1003"/>
        <v>0</v>
      </c>
      <c r="CK494">
        <f t="shared" si="1004"/>
        <v>0</v>
      </c>
      <c r="CL494" t="str">
        <f t="shared" si="1005"/>
        <v/>
      </c>
      <c r="CM494" t="str">
        <f t="shared" si="1006"/>
        <v/>
      </c>
      <c r="CN494" t="str">
        <f t="shared" si="1007"/>
        <v/>
      </c>
      <c r="CO494" t="str">
        <f t="shared" si="1008"/>
        <v/>
      </c>
      <c r="CP494" t="str">
        <f t="shared" si="1009"/>
        <v/>
      </c>
      <c r="CQ494" t="str">
        <f t="shared" si="1010"/>
        <v/>
      </c>
      <c r="CR494" t="str">
        <f t="shared" si="1011"/>
        <v/>
      </c>
      <c r="CS494" t="str">
        <f t="shared" si="1012"/>
        <v/>
      </c>
      <c r="CT494" t="str">
        <f t="shared" si="1013"/>
        <v/>
      </c>
      <c r="CU494" t="str">
        <f t="shared" si="1014"/>
        <v/>
      </c>
      <c r="CV494" t="str">
        <f t="shared" si="1015"/>
        <v/>
      </c>
      <c r="CW494" t="str">
        <f t="shared" si="1016"/>
        <v/>
      </c>
      <c r="CX494" t="str">
        <f t="shared" si="1017"/>
        <v/>
      </c>
      <c r="CY494" t="str">
        <f t="shared" si="1018"/>
        <v/>
      </c>
      <c r="CZ494" t="str">
        <f t="shared" si="1019"/>
        <v/>
      </c>
      <c r="DA494" t="str">
        <f t="shared" si="1020"/>
        <v/>
      </c>
      <c r="DB494" t="str">
        <f t="shared" si="1021"/>
        <v/>
      </c>
      <c r="DC494" t="str">
        <f t="shared" si="1022"/>
        <v/>
      </c>
      <c r="DD494" t="str">
        <f t="shared" si="1023"/>
        <v/>
      </c>
      <c r="DE494" t="str">
        <f t="shared" si="1024"/>
        <v/>
      </c>
      <c r="DF494" t="str">
        <f t="shared" si="1025"/>
        <v/>
      </c>
      <c r="DG494" t="str">
        <f t="shared" si="1026"/>
        <v/>
      </c>
      <c r="DH494" t="str">
        <f t="shared" si="1027"/>
        <v/>
      </c>
      <c r="DI494" t="str">
        <f t="shared" si="1028"/>
        <v/>
      </c>
      <c r="DJ494" t="str">
        <f t="shared" si="1029"/>
        <v/>
      </c>
      <c r="DK494" t="str">
        <f t="shared" si="1030"/>
        <v/>
      </c>
      <c r="DL494" t="str">
        <f t="shared" si="1031"/>
        <v/>
      </c>
      <c r="DM494" t="str">
        <f t="shared" si="1032"/>
        <v/>
      </c>
      <c r="DN494" t="str">
        <f t="shared" si="1033"/>
        <v/>
      </c>
      <c r="DO494" t="str">
        <f t="shared" si="1034"/>
        <v/>
      </c>
      <c r="DP494" t="str">
        <f t="shared" si="1035"/>
        <v/>
      </c>
      <c r="DQ494" t="str">
        <f t="shared" si="1036"/>
        <v/>
      </c>
      <c r="DR494" t="str">
        <f t="shared" si="1037"/>
        <v/>
      </c>
      <c r="DS494" t="str">
        <f t="shared" si="1038"/>
        <v/>
      </c>
      <c r="DT494" t="str">
        <f t="shared" si="1039"/>
        <v/>
      </c>
      <c r="DU494">
        <f t="shared" si="1040"/>
        <v>0</v>
      </c>
      <c r="DV494">
        <f t="shared" si="1041"/>
        <v>0</v>
      </c>
      <c r="DW494">
        <f t="shared" si="1042"/>
        <v>0</v>
      </c>
      <c r="DX494" t="str">
        <f t="shared" si="1043"/>
        <v/>
      </c>
      <c r="DY494" t="str">
        <f t="shared" si="1044"/>
        <v/>
      </c>
      <c r="DZ494" t="str">
        <f t="shared" si="1045"/>
        <v/>
      </c>
      <c r="EA494" s="5">
        <f t="shared" si="1046"/>
        <v>0</v>
      </c>
      <c r="EB494" s="3">
        <f t="shared" si="1047"/>
        <v>0</v>
      </c>
    </row>
    <row r="495" spans="2:132" x14ac:dyDescent="0.2">
      <c r="B495" s="25">
        <v>490</v>
      </c>
      <c r="C495" s="26">
        <f>Zisk!D509</f>
        <v>0</v>
      </c>
      <c r="D495">
        <f>Zisk!E509</f>
        <v>0</v>
      </c>
      <c r="E495" s="66" t="str">
        <f t="shared" si="934"/>
        <v/>
      </c>
      <c r="F495" t="str">
        <f t="shared" si="935"/>
        <v/>
      </c>
      <c r="G495" s="66" t="str">
        <f t="shared" si="936"/>
        <v/>
      </c>
      <c r="H495" s="25"/>
      <c r="I495" s="25"/>
      <c r="J495">
        <f>VstupniParametry_SKRYT!$D$5</f>
        <v>0.02</v>
      </c>
      <c r="K495">
        <f>VstupniParametry_SKRYT!$D$6</f>
        <v>0.06</v>
      </c>
      <c r="L495">
        <f>VstupniParametry_SKRYT!$D$7</f>
        <v>0.06</v>
      </c>
      <c r="M495">
        <f>VstupniParametry_SKRYT!$D$8</f>
        <v>0.06</v>
      </c>
      <c r="N495">
        <f>VstupniParametry_SKRYT!$D$9</f>
        <v>1.7999999999999999E-2</v>
      </c>
      <c r="O495" s="27">
        <f>VstupniParametry_SKRYT!$D$10</f>
        <v>0.01</v>
      </c>
      <c r="P495" s="27">
        <f>VstupniParametry_SKRYT!$D$11</f>
        <v>0.01</v>
      </c>
      <c r="Q495" s="27">
        <f>VstupniParametry_SKRYT!$D$12</f>
        <v>0.01</v>
      </c>
      <c r="R495" s="27">
        <f>VstupniParametry_SKRYT!$D$13</f>
        <v>0.01</v>
      </c>
      <c r="S495" s="27">
        <f>VstupniParametry_SKRYT!$D$14</f>
        <v>0.01</v>
      </c>
      <c r="T495">
        <f t="shared" si="937"/>
        <v>0</v>
      </c>
      <c r="U495">
        <f t="shared" si="938"/>
        <v>0</v>
      </c>
      <c r="V495">
        <f t="shared" si="939"/>
        <v>0</v>
      </c>
      <c r="W495">
        <f t="shared" si="940"/>
        <v>0</v>
      </c>
      <c r="X495">
        <f t="shared" si="941"/>
        <v>0</v>
      </c>
      <c r="Y495">
        <f t="shared" si="942"/>
        <v>0</v>
      </c>
      <c r="Z495">
        <f t="shared" si="943"/>
        <v>0</v>
      </c>
      <c r="AA495">
        <f t="shared" si="944"/>
        <v>0</v>
      </c>
      <c r="AB495">
        <f t="shared" si="945"/>
        <v>0</v>
      </c>
      <c r="AC495">
        <f t="shared" si="946"/>
        <v>0</v>
      </c>
      <c r="AD495">
        <f t="shared" si="947"/>
        <v>0</v>
      </c>
      <c r="AE495">
        <f t="shared" si="948"/>
        <v>0</v>
      </c>
      <c r="AF495">
        <f t="shared" si="949"/>
        <v>0</v>
      </c>
      <c r="AG495">
        <f t="shared" si="950"/>
        <v>0</v>
      </c>
      <c r="AH495">
        <f t="shared" si="951"/>
        <v>0</v>
      </c>
      <c r="AI495">
        <f t="shared" si="952"/>
        <v>0</v>
      </c>
      <c r="AJ495">
        <f t="shared" si="953"/>
        <v>0</v>
      </c>
      <c r="AK495">
        <f t="shared" si="954"/>
        <v>0</v>
      </c>
      <c r="AL495">
        <f t="shared" si="955"/>
        <v>0</v>
      </c>
      <c r="AM495">
        <f t="shared" si="956"/>
        <v>0</v>
      </c>
      <c r="AN495">
        <f t="shared" si="957"/>
        <v>0</v>
      </c>
      <c r="AO495">
        <f t="shared" si="958"/>
        <v>0</v>
      </c>
      <c r="AP495">
        <f t="shared" si="959"/>
        <v>0</v>
      </c>
      <c r="AQ495">
        <f t="shared" si="960"/>
        <v>0</v>
      </c>
      <c r="AR495">
        <f t="shared" si="961"/>
        <v>0</v>
      </c>
      <c r="AS495">
        <f t="shared" si="962"/>
        <v>0</v>
      </c>
      <c r="AT495">
        <f t="shared" si="932"/>
        <v>0</v>
      </c>
      <c r="AU495">
        <f t="shared" si="963"/>
        <v>0</v>
      </c>
      <c r="AV495">
        <f t="shared" si="964"/>
        <v>0</v>
      </c>
      <c r="AW495">
        <f t="shared" si="933"/>
        <v>0</v>
      </c>
      <c r="AX495">
        <f t="shared" si="965"/>
        <v>0</v>
      </c>
      <c r="AY495">
        <f t="shared" si="966"/>
        <v>0</v>
      </c>
      <c r="AZ495">
        <f t="shared" si="967"/>
        <v>0</v>
      </c>
      <c r="BA495">
        <f t="shared" si="968"/>
        <v>0</v>
      </c>
      <c r="BB495">
        <f t="shared" si="969"/>
        <v>0</v>
      </c>
      <c r="BC495">
        <f t="shared" si="970"/>
        <v>0</v>
      </c>
      <c r="BD495">
        <f t="shared" si="971"/>
        <v>0</v>
      </c>
      <c r="BE495">
        <f t="shared" si="972"/>
        <v>0</v>
      </c>
      <c r="BF495">
        <f t="shared" si="973"/>
        <v>0</v>
      </c>
      <c r="BG495">
        <f t="shared" si="974"/>
        <v>0</v>
      </c>
      <c r="BH495">
        <f t="shared" si="975"/>
        <v>0</v>
      </c>
      <c r="BI495">
        <f t="shared" si="976"/>
        <v>0</v>
      </c>
      <c r="BJ495">
        <f t="shared" si="977"/>
        <v>0</v>
      </c>
      <c r="BK495">
        <f t="shared" si="978"/>
        <v>0</v>
      </c>
      <c r="BL495">
        <f t="shared" si="979"/>
        <v>0</v>
      </c>
      <c r="BM495">
        <f t="shared" si="980"/>
        <v>0</v>
      </c>
      <c r="BN495">
        <f t="shared" si="981"/>
        <v>0</v>
      </c>
      <c r="BO495">
        <f t="shared" si="982"/>
        <v>0</v>
      </c>
      <c r="BP495">
        <f t="shared" si="983"/>
        <v>0</v>
      </c>
      <c r="BQ495">
        <f t="shared" si="984"/>
        <v>0</v>
      </c>
      <c r="BR495">
        <f t="shared" si="985"/>
        <v>0</v>
      </c>
      <c r="BS495">
        <f t="shared" si="986"/>
        <v>0</v>
      </c>
      <c r="BT495">
        <f t="shared" si="987"/>
        <v>0</v>
      </c>
      <c r="BU495">
        <f t="shared" si="988"/>
        <v>0</v>
      </c>
      <c r="BV495">
        <f t="shared" si="989"/>
        <v>0</v>
      </c>
      <c r="BW495">
        <f t="shared" si="990"/>
        <v>0</v>
      </c>
      <c r="BX495">
        <f t="shared" si="991"/>
        <v>0</v>
      </c>
      <c r="BY495">
        <f t="shared" si="992"/>
        <v>0</v>
      </c>
      <c r="BZ495">
        <f t="shared" si="993"/>
        <v>0</v>
      </c>
      <c r="CA495">
        <f t="shared" si="994"/>
        <v>0</v>
      </c>
      <c r="CB495">
        <f t="shared" si="995"/>
        <v>0</v>
      </c>
      <c r="CC495">
        <f t="shared" si="996"/>
        <v>0</v>
      </c>
      <c r="CD495">
        <f t="shared" si="997"/>
        <v>0</v>
      </c>
      <c r="CE495">
        <f t="shared" si="998"/>
        <v>0</v>
      </c>
      <c r="CF495">
        <f t="shared" si="999"/>
        <v>0</v>
      </c>
      <c r="CG495">
        <f t="shared" si="1000"/>
        <v>0</v>
      </c>
      <c r="CH495">
        <f t="shared" si="1001"/>
        <v>0</v>
      </c>
      <c r="CI495">
        <f t="shared" si="1002"/>
        <v>0</v>
      </c>
      <c r="CJ495">
        <f t="shared" si="1003"/>
        <v>0</v>
      </c>
      <c r="CK495">
        <f t="shared" si="1004"/>
        <v>0</v>
      </c>
      <c r="CL495" t="str">
        <f t="shared" si="1005"/>
        <v/>
      </c>
      <c r="CM495" t="str">
        <f t="shared" si="1006"/>
        <v/>
      </c>
      <c r="CN495" t="str">
        <f t="shared" si="1007"/>
        <v/>
      </c>
      <c r="CO495" t="str">
        <f t="shared" si="1008"/>
        <v/>
      </c>
      <c r="CP495" t="str">
        <f t="shared" si="1009"/>
        <v/>
      </c>
      <c r="CQ495" t="str">
        <f t="shared" si="1010"/>
        <v/>
      </c>
      <c r="CR495" t="str">
        <f t="shared" si="1011"/>
        <v/>
      </c>
      <c r="CS495" t="str">
        <f t="shared" si="1012"/>
        <v/>
      </c>
      <c r="CT495" t="str">
        <f t="shared" si="1013"/>
        <v/>
      </c>
      <c r="CU495" t="str">
        <f t="shared" si="1014"/>
        <v/>
      </c>
      <c r="CV495" t="str">
        <f t="shared" si="1015"/>
        <v/>
      </c>
      <c r="CW495" t="str">
        <f t="shared" si="1016"/>
        <v/>
      </c>
      <c r="CX495" t="str">
        <f t="shared" si="1017"/>
        <v/>
      </c>
      <c r="CY495" t="str">
        <f t="shared" si="1018"/>
        <v/>
      </c>
      <c r="CZ495" t="str">
        <f t="shared" si="1019"/>
        <v/>
      </c>
      <c r="DA495" t="str">
        <f t="shared" si="1020"/>
        <v/>
      </c>
      <c r="DB495" t="str">
        <f t="shared" si="1021"/>
        <v/>
      </c>
      <c r="DC495" t="str">
        <f t="shared" si="1022"/>
        <v/>
      </c>
      <c r="DD495" t="str">
        <f t="shared" si="1023"/>
        <v/>
      </c>
      <c r="DE495" t="str">
        <f t="shared" si="1024"/>
        <v/>
      </c>
      <c r="DF495" t="str">
        <f t="shared" si="1025"/>
        <v/>
      </c>
      <c r="DG495" t="str">
        <f t="shared" si="1026"/>
        <v/>
      </c>
      <c r="DH495" t="str">
        <f t="shared" si="1027"/>
        <v/>
      </c>
      <c r="DI495" t="str">
        <f t="shared" si="1028"/>
        <v/>
      </c>
      <c r="DJ495" t="str">
        <f t="shared" si="1029"/>
        <v/>
      </c>
      <c r="DK495" t="str">
        <f t="shared" si="1030"/>
        <v/>
      </c>
      <c r="DL495" t="str">
        <f t="shared" si="1031"/>
        <v/>
      </c>
      <c r="DM495" t="str">
        <f t="shared" si="1032"/>
        <v/>
      </c>
      <c r="DN495" t="str">
        <f t="shared" si="1033"/>
        <v/>
      </c>
      <c r="DO495" t="str">
        <f t="shared" si="1034"/>
        <v/>
      </c>
      <c r="DP495" t="str">
        <f t="shared" si="1035"/>
        <v/>
      </c>
      <c r="DQ495" t="str">
        <f t="shared" si="1036"/>
        <v/>
      </c>
      <c r="DR495" t="str">
        <f t="shared" si="1037"/>
        <v/>
      </c>
      <c r="DS495" t="str">
        <f t="shared" si="1038"/>
        <v/>
      </c>
      <c r="DT495" t="str">
        <f t="shared" si="1039"/>
        <v/>
      </c>
      <c r="DU495">
        <f t="shared" si="1040"/>
        <v>0</v>
      </c>
      <c r="DV495">
        <f t="shared" si="1041"/>
        <v>0</v>
      </c>
      <c r="DW495">
        <f t="shared" si="1042"/>
        <v>0</v>
      </c>
      <c r="DX495" t="str">
        <f t="shared" si="1043"/>
        <v/>
      </c>
      <c r="DY495" t="str">
        <f t="shared" si="1044"/>
        <v/>
      </c>
      <c r="DZ495" t="str">
        <f t="shared" si="1045"/>
        <v/>
      </c>
      <c r="EA495" s="5">
        <f t="shared" si="1046"/>
        <v>0</v>
      </c>
      <c r="EB495" s="3">
        <f t="shared" si="1047"/>
        <v>0</v>
      </c>
    </row>
    <row r="496" spans="2:132" x14ac:dyDescent="0.2">
      <c r="B496">
        <v>491</v>
      </c>
      <c r="C496" s="3">
        <f>Zisk!D510</f>
        <v>0</v>
      </c>
      <c r="D496">
        <f>Zisk!E510</f>
        <v>0</v>
      </c>
      <c r="E496" s="66" t="str">
        <f t="shared" si="934"/>
        <v/>
      </c>
      <c r="F496" t="str">
        <f t="shared" si="935"/>
        <v/>
      </c>
      <c r="G496" s="66" t="str">
        <f t="shared" si="936"/>
        <v/>
      </c>
      <c r="J496">
        <f>VstupniParametry_SKRYT!$D$5</f>
        <v>0.02</v>
      </c>
      <c r="K496">
        <f>VstupniParametry_SKRYT!$D$6</f>
        <v>0.06</v>
      </c>
      <c r="L496">
        <f>VstupniParametry_SKRYT!$D$7</f>
        <v>0.06</v>
      </c>
      <c r="M496">
        <f>VstupniParametry_SKRYT!$D$8</f>
        <v>0.06</v>
      </c>
      <c r="N496">
        <f>VstupniParametry_SKRYT!$D$9</f>
        <v>1.7999999999999999E-2</v>
      </c>
      <c r="O496" s="27">
        <f>VstupniParametry_SKRYT!$D$10</f>
        <v>0.01</v>
      </c>
      <c r="P496" s="27">
        <f>VstupniParametry_SKRYT!$D$11</f>
        <v>0.01</v>
      </c>
      <c r="Q496" s="27">
        <f>VstupniParametry_SKRYT!$D$12</f>
        <v>0.01</v>
      </c>
      <c r="R496" s="27">
        <f>VstupniParametry_SKRYT!$D$13</f>
        <v>0.01</v>
      </c>
      <c r="S496" s="27">
        <f>VstupniParametry_SKRYT!$D$14</f>
        <v>0.01</v>
      </c>
      <c r="T496">
        <f t="shared" si="937"/>
        <v>0</v>
      </c>
      <c r="U496">
        <f t="shared" si="938"/>
        <v>0</v>
      </c>
      <c r="V496">
        <f t="shared" si="939"/>
        <v>0</v>
      </c>
      <c r="W496">
        <f t="shared" si="940"/>
        <v>0</v>
      </c>
      <c r="X496">
        <f t="shared" si="941"/>
        <v>0</v>
      </c>
      <c r="Y496">
        <f t="shared" si="942"/>
        <v>0</v>
      </c>
      <c r="Z496">
        <f t="shared" si="943"/>
        <v>0</v>
      </c>
      <c r="AA496">
        <f t="shared" si="944"/>
        <v>0</v>
      </c>
      <c r="AB496">
        <f t="shared" si="945"/>
        <v>0</v>
      </c>
      <c r="AC496">
        <f t="shared" si="946"/>
        <v>0</v>
      </c>
      <c r="AD496">
        <f t="shared" si="947"/>
        <v>0</v>
      </c>
      <c r="AE496">
        <f t="shared" si="948"/>
        <v>0</v>
      </c>
      <c r="AF496">
        <f t="shared" si="949"/>
        <v>0</v>
      </c>
      <c r="AG496">
        <f t="shared" si="950"/>
        <v>0</v>
      </c>
      <c r="AH496">
        <f t="shared" si="951"/>
        <v>0</v>
      </c>
      <c r="AI496">
        <f t="shared" si="952"/>
        <v>0</v>
      </c>
      <c r="AJ496">
        <f t="shared" si="953"/>
        <v>0</v>
      </c>
      <c r="AK496">
        <f t="shared" si="954"/>
        <v>0</v>
      </c>
      <c r="AL496">
        <f t="shared" si="955"/>
        <v>0</v>
      </c>
      <c r="AM496">
        <f t="shared" si="956"/>
        <v>0</v>
      </c>
      <c r="AN496">
        <f t="shared" si="957"/>
        <v>0</v>
      </c>
      <c r="AO496">
        <f t="shared" si="958"/>
        <v>0</v>
      </c>
      <c r="AP496">
        <f t="shared" si="959"/>
        <v>0</v>
      </c>
      <c r="AQ496">
        <f t="shared" si="960"/>
        <v>0</v>
      </c>
      <c r="AR496">
        <f t="shared" si="961"/>
        <v>0</v>
      </c>
      <c r="AS496">
        <f t="shared" si="962"/>
        <v>0</v>
      </c>
      <c r="AT496">
        <f t="shared" si="932"/>
        <v>0</v>
      </c>
      <c r="AU496">
        <f t="shared" si="963"/>
        <v>0</v>
      </c>
      <c r="AV496">
        <f t="shared" si="964"/>
        <v>0</v>
      </c>
      <c r="AW496">
        <f t="shared" si="933"/>
        <v>0</v>
      </c>
      <c r="AX496">
        <f t="shared" si="965"/>
        <v>0</v>
      </c>
      <c r="AY496">
        <f t="shared" si="966"/>
        <v>0</v>
      </c>
      <c r="AZ496">
        <f t="shared" si="967"/>
        <v>0</v>
      </c>
      <c r="BA496">
        <f t="shared" si="968"/>
        <v>0</v>
      </c>
      <c r="BB496">
        <f t="shared" si="969"/>
        <v>0</v>
      </c>
      <c r="BC496">
        <f t="shared" si="970"/>
        <v>0</v>
      </c>
      <c r="BD496">
        <f t="shared" si="971"/>
        <v>0</v>
      </c>
      <c r="BE496">
        <f t="shared" si="972"/>
        <v>0</v>
      </c>
      <c r="BF496">
        <f t="shared" si="973"/>
        <v>0</v>
      </c>
      <c r="BG496">
        <f t="shared" si="974"/>
        <v>0</v>
      </c>
      <c r="BH496">
        <f t="shared" si="975"/>
        <v>0</v>
      </c>
      <c r="BI496">
        <f t="shared" si="976"/>
        <v>0</v>
      </c>
      <c r="BJ496">
        <f t="shared" si="977"/>
        <v>0</v>
      </c>
      <c r="BK496">
        <f t="shared" si="978"/>
        <v>0</v>
      </c>
      <c r="BL496">
        <f t="shared" si="979"/>
        <v>0</v>
      </c>
      <c r="BM496">
        <f t="shared" si="980"/>
        <v>0</v>
      </c>
      <c r="BN496">
        <f t="shared" si="981"/>
        <v>0</v>
      </c>
      <c r="BO496">
        <f t="shared" si="982"/>
        <v>0</v>
      </c>
      <c r="BP496">
        <f t="shared" si="983"/>
        <v>0</v>
      </c>
      <c r="BQ496">
        <f t="shared" si="984"/>
        <v>0</v>
      </c>
      <c r="BR496">
        <f t="shared" si="985"/>
        <v>0</v>
      </c>
      <c r="BS496">
        <f t="shared" si="986"/>
        <v>0</v>
      </c>
      <c r="BT496">
        <f t="shared" si="987"/>
        <v>0</v>
      </c>
      <c r="BU496">
        <f t="shared" si="988"/>
        <v>0</v>
      </c>
      <c r="BV496">
        <f t="shared" si="989"/>
        <v>0</v>
      </c>
      <c r="BW496">
        <f t="shared" si="990"/>
        <v>0</v>
      </c>
      <c r="BX496">
        <f t="shared" si="991"/>
        <v>0</v>
      </c>
      <c r="BY496">
        <f t="shared" si="992"/>
        <v>0</v>
      </c>
      <c r="BZ496">
        <f t="shared" si="993"/>
        <v>0</v>
      </c>
      <c r="CA496">
        <f t="shared" si="994"/>
        <v>0</v>
      </c>
      <c r="CB496">
        <f t="shared" si="995"/>
        <v>0</v>
      </c>
      <c r="CC496">
        <f t="shared" si="996"/>
        <v>0</v>
      </c>
      <c r="CD496">
        <f t="shared" si="997"/>
        <v>0</v>
      </c>
      <c r="CE496">
        <f t="shared" si="998"/>
        <v>0</v>
      </c>
      <c r="CF496">
        <f t="shared" si="999"/>
        <v>0</v>
      </c>
      <c r="CG496">
        <f t="shared" si="1000"/>
        <v>0</v>
      </c>
      <c r="CH496">
        <f t="shared" si="1001"/>
        <v>0</v>
      </c>
      <c r="CI496">
        <f t="shared" si="1002"/>
        <v>0</v>
      </c>
      <c r="CJ496">
        <f t="shared" si="1003"/>
        <v>0</v>
      </c>
      <c r="CK496">
        <f t="shared" si="1004"/>
        <v>0</v>
      </c>
      <c r="CL496" t="str">
        <f t="shared" si="1005"/>
        <v/>
      </c>
      <c r="CM496" t="str">
        <f t="shared" si="1006"/>
        <v/>
      </c>
      <c r="CN496" t="str">
        <f t="shared" si="1007"/>
        <v/>
      </c>
      <c r="CO496" t="str">
        <f t="shared" si="1008"/>
        <v/>
      </c>
      <c r="CP496" t="str">
        <f t="shared" si="1009"/>
        <v/>
      </c>
      <c r="CQ496" t="str">
        <f t="shared" si="1010"/>
        <v/>
      </c>
      <c r="CR496" t="str">
        <f t="shared" si="1011"/>
        <v/>
      </c>
      <c r="CS496" t="str">
        <f t="shared" si="1012"/>
        <v/>
      </c>
      <c r="CT496" t="str">
        <f t="shared" si="1013"/>
        <v/>
      </c>
      <c r="CU496" t="str">
        <f t="shared" si="1014"/>
        <v/>
      </c>
      <c r="CV496" t="str">
        <f t="shared" si="1015"/>
        <v/>
      </c>
      <c r="CW496" t="str">
        <f t="shared" si="1016"/>
        <v/>
      </c>
      <c r="CX496" t="str">
        <f t="shared" si="1017"/>
        <v/>
      </c>
      <c r="CY496" t="str">
        <f t="shared" si="1018"/>
        <v/>
      </c>
      <c r="CZ496" t="str">
        <f t="shared" si="1019"/>
        <v/>
      </c>
      <c r="DA496" t="str">
        <f t="shared" si="1020"/>
        <v/>
      </c>
      <c r="DB496" t="str">
        <f t="shared" si="1021"/>
        <v/>
      </c>
      <c r="DC496" t="str">
        <f t="shared" si="1022"/>
        <v/>
      </c>
      <c r="DD496" t="str">
        <f t="shared" si="1023"/>
        <v/>
      </c>
      <c r="DE496" t="str">
        <f t="shared" si="1024"/>
        <v/>
      </c>
      <c r="DF496" t="str">
        <f t="shared" si="1025"/>
        <v/>
      </c>
      <c r="DG496" t="str">
        <f t="shared" si="1026"/>
        <v/>
      </c>
      <c r="DH496" t="str">
        <f t="shared" si="1027"/>
        <v/>
      </c>
      <c r="DI496" t="str">
        <f t="shared" si="1028"/>
        <v/>
      </c>
      <c r="DJ496" t="str">
        <f t="shared" si="1029"/>
        <v/>
      </c>
      <c r="DK496" t="str">
        <f t="shared" si="1030"/>
        <v/>
      </c>
      <c r="DL496" t="str">
        <f t="shared" si="1031"/>
        <v/>
      </c>
      <c r="DM496" t="str">
        <f t="shared" si="1032"/>
        <v/>
      </c>
      <c r="DN496" t="str">
        <f t="shared" si="1033"/>
        <v/>
      </c>
      <c r="DO496" t="str">
        <f t="shared" si="1034"/>
        <v/>
      </c>
      <c r="DP496" t="str">
        <f t="shared" si="1035"/>
        <v/>
      </c>
      <c r="DQ496" t="str">
        <f t="shared" si="1036"/>
        <v/>
      </c>
      <c r="DR496" t="str">
        <f t="shared" si="1037"/>
        <v/>
      </c>
      <c r="DS496" t="str">
        <f t="shared" si="1038"/>
        <v/>
      </c>
      <c r="DT496" t="str">
        <f t="shared" si="1039"/>
        <v/>
      </c>
      <c r="DU496">
        <f t="shared" si="1040"/>
        <v>0</v>
      </c>
      <c r="DV496">
        <f t="shared" si="1041"/>
        <v>0</v>
      </c>
      <c r="DW496">
        <f t="shared" si="1042"/>
        <v>0</v>
      </c>
      <c r="DX496" t="str">
        <f t="shared" si="1043"/>
        <v/>
      </c>
      <c r="DY496" t="str">
        <f t="shared" si="1044"/>
        <v/>
      </c>
      <c r="DZ496" t="str">
        <f t="shared" si="1045"/>
        <v/>
      </c>
      <c r="EA496" s="5">
        <f t="shared" si="1046"/>
        <v>0</v>
      </c>
      <c r="EB496" s="3">
        <f t="shared" si="1047"/>
        <v>0</v>
      </c>
    </row>
    <row r="497" spans="2:132" x14ac:dyDescent="0.2">
      <c r="B497" s="25">
        <v>492</v>
      </c>
      <c r="C497" s="26">
        <f>Zisk!D511</f>
        <v>0</v>
      </c>
      <c r="D497">
        <f>Zisk!E511</f>
        <v>0</v>
      </c>
      <c r="E497" s="66" t="str">
        <f t="shared" si="934"/>
        <v/>
      </c>
      <c r="F497" t="str">
        <f t="shared" si="935"/>
        <v/>
      </c>
      <c r="G497" s="66" t="str">
        <f t="shared" si="936"/>
        <v/>
      </c>
      <c r="H497" s="25"/>
      <c r="I497" s="25"/>
      <c r="J497">
        <f>VstupniParametry_SKRYT!$D$5</f>
        <v>0.02</v>
      </c>
      <c r="K497">
        <f>VstupniParametry_SKRYT!$D$6</f>
        <v>0.06</v>
      </c>
      <c r="L497">
        <f>VstupniParametry_SKRYT!$D$7</f>
        <v>0.06</v>
      </c>
      <c r="M497">
        <f>VstupniParametry_SKRYT!$D$8</f>
        <v>0.06</v>
      </c>
      <c r="N497">
        <f>VstupniParametry_SKRYT!$D$9</f>
        <v>1.7999999999999999E-2</v>
      </c>
      <c r="O497" s="27">
        <f>VstupniParametry_SKRYT!$D$10</f>
        <v>0.01</v>
      </c>
      <c r="P497" s="27">
        <f>VstupniParametry_SKRYT!$D$11</f>
        <v>0.01</v>
      </c>
      <c r="Q497" s="27">
        <f>VstupniParametry_SKRYT!$D$12</f>
        <v>0.01</v>
      </c>
      <c r="R497" s="27">
        <f>VstupniParametry_SKRYT!$D$13</f>
        <v>0.01</v>
      </c>
      <c r="S497" s="27">
        <f>VstupniParametry_SKRYT!$D$14</f>
        <v>0.01</v>
      </c>
      <c r="T497">
        <f t="shared" si="937"/>
        <v>0</v>
      </c>
      <c r="U497">
        <f t="shared" si="938"/>
        <v>0</v>
      </c>
      <c r="V497">
        <f t="shared" si="939"/>
        <v>0</v>
      </c>
      <c r="W497">
        <f t="shared" si="940"/>
        <v>0</v>
      </c>
      <c r="X497">
        <f t="shared" si="941"/>
        <v>0</v>
      </c>
      <c r="Y497">
        <f t="shared" si="942"/>
        <v>0</v>
      </c>
      <c r="Z497">
        <f t="shared" si="943"/>
        <v>0</v>
      </c>
      <c r="AA497">
        <f t="shared" si="944"/>
        <v>0</v>
      </c>
      <c r="AB497">
        <f t="shared" si="945"/>
        <v>0</v>
      </c>
      <c r="AC497">
        <f t="shared" si="946"/>
        <v>0</v>
      </c>
      <c r="AD497">
        <f t="shared" si="947"/>
        <v>0</v>
      </c>
      <c r="AE497">
        <f t="shared" si="948"/>
        <v>0</v>
      </c>
      <c r="AF497">
        <f t="shared" si="949"/>
        <v>0</v>
      </c>
      <c r="AG497">
        <f t="shared" si="950"/>
        <v>0</v>
      </c>
      <c r="AH497">
        <f t="shared" si="951"/>
        <v>0</v>
      </c>
      <c r="AI497">
        <f t="shared" si="952"/>
        <v>0</v>
      </c>
      <c r="AJ497">
        <f t="shared" si="953"/>
        <v>0</v>
      </c>
      <c r="AK497">
        <f t="shared" si="954"/>
        <v>0</v>
      </c>
      <c r="AL497">
        <f t="shared" si="955"/>
        <v>0</v>
      </c>
      <c r="AM497">
        <f t="shared" si="956"/>
        <v>0</v>
      </c>
      <c r="AN497">
        <f t="shared" si="957"/>
        <v>0</v>
      </c>
      <c r="AO497">
        <f t="shared" si="958"/>
        <v>0</v>
      </c>
      <c r="AP497">
        <f t="shared" si="959"/>
        <v>0</v>
      </c>
      <c r="AQ497">
        <f t="shared" si="960"/>
        <v>0</v>
      </c>
      <c r="AR497">
        <f t="shared" si="961"/>
        <v>0</v>
      </c>
      <c r="AS497">
        <f t="shared" si="962"/>
        <v>0</v>
      </c>
      <c r="AT497">
        <f t="shared" si="932"/>
        <v>0</v>
      </c>
      <c r="AU497">
        <f t="shared" si="963"/>
        <v>0</v>
      </c>
      <c r="AV497">
        <f t="shared" si="964"/>
        <v>0</v>
      </c>
      <c r="AW497">
        <f t="shared" si="933"/>
        <v>0</v>
      </c>
      <c r="AX497">
        <f t="shared" si="965"/>
        <v>0</v>
      </c>
      <c r="AY497">
        <f t="shared" si="966"/>
        <v>0</v>
      </c>
      <c r="AZ497">
        <f t="shared" si="967"/>
        <v>0</v>
      </c>
      <c r="BA497">
        <f t="shared" si="968"/>
        <v>0</v>
      </c>
      <c r="BB497">
        <f t="shared" si="969"/>
        <v>0</v>
      </c>
      <c r="BC497">
        <f t="shared" si="970"/>
        <v>0</v>
      </c>
      <c r="BD497">
        <f t="shared" si="971"/>
        <v>0</v>
      </c>
      <c r="BE497">
        <f t="shared" si="972"/>
        <v>0</v>
      </c>
      <c r="BF497">
        <f t="shared" si="973"/>
        <v>0</v>
      </c>
      <c r="BG497">
        <f t="shared" si="974"/>
        <v>0</v>
      </c>
      <c r="BH497">
        <f t="shared" si="975"/>
        <v>0</v>
      </c>
      <c r="BI497">
        <f t="shared" si="976"/>
        <v>0</v>
      </c>
      <c r="BJ497">
        <f t="shared" si="977"/>
        <v>0</v>
      </c>
      <c r="BK497">
        <f t="shared" si="978"/>
        <v>0</v>
      </c>
      <c r="BL497">
        <f t="shared" si="979"/>
        <v>0</v>
      </c>
      <c r="BM497">
        <f t="shared" si="980"/>
        <v>0</v>
      </c>
      <c r="BN497">
        <f t="shared" si="981"/>
        <v>0</v>
      </c>
      <c r="BO497">
        <f t="shared" si="982"/>
        <v>0</v>
      </c>
      <c r="BP497">
        <f t="shared" si="983"/>
        <v>0</v>
      </c>
      <c r="BQ497">
        <f t="shared" si="984"/>
        <v>0</v>
      </c>
      <c r="BR497">
        <f t="shared" si="985"/>
        <v>0</v>
      </c>
      <c r="BS497">
        <f t="shared" si="986"/>
        <v>0</v>
      </c>
      <c r="BT497">
        <f t="shared" si="987"/>
        <v>0</v>
      </c>
      <c r="BU497">
        <f t="shared" si="988"/>
        <v>0</v>
      </c>
      <c r="BV497">
        <f t="shared" si="989"/>
        <v>0</v>
      </c>
      <c r="BW497">
        <f t="shared" si="990"/>
        <v>0</v>
      </c>
      <c r="BX497">
        <f t="shared" si="991"/>
        <v>0</v>
      </c>
      <c r="BY497">
        <f t="shared" si="992"/>
        <v>0</v>
      </c>
      <c r="BZ497">
        <f t="shared" si="993"/>
        <v>0</v>
      </c>
      <c r="CA497">
        <f t="shared" si="994"/>
        <v>0</v>
      </c>
      <c r="CB497">
        <f t="shared" si="995"/>
        <v>0</v>
      </c>
      <c r="CC497">
        <f t="shared" si="996"/>
        <v>0</v>
      </c>
      <c r="CD497">
        <f t="shared" si="997"/>
        <v>0</v>
      </c>
      <c r="CE497">
        <f t="shared" si="998"/>
        <v>0</v>
      </c>
      <c r="CF497">
        <f t="shared" si="999"/>
        <v>0</v>
      </c>
      <c r="CG497">
        <f t="shared" si="1000"/>
        <v>0</v>
      </c>
      <c r="CH497">
        <f t="shared" si="1001"/>
        <v>0</v>
      </c>
      <c r="CI497">
        <f t="shared" si="1002"/>
        <v>0</v>
      </c>
      <c r="CJ497">
        <f t="shared" si="1003"/>
        <v>0</v>
      </c>
      <c r="CK497">
        <f t="shared" si="1004"/>
        <v>0</v>
      </c>
      <c r="CL497" t="str">
        <f t="shared" si="1005"/>
        <v/>
      </c>
      <c r="CM497" t="str">
        <f t="shared" si="1006"/>
        <v/>
      </c>
      <c r="CN497" t="str">
        <f t="shared" si="1007"/>
        <v/>
      </c>
      <c r="CO497" t="str">
        <f t="shared" si="1008"/>
        <v/>
      </c>
      <c r="CP497" t="str">
        <f t="shared" si="1009"/>
        <v/>
      </c>
      <c r="CQ497" t="str">
        <f t="shared" si="1010"/>
        <v/>
      </c>
      <c r="CR497" t="str">
        <f t="shared" si="1011"/>
        <v/>
      </c>
      <c r="CS497" t="str">
        <f t="shared" si="1012"/>
        <v/>
      </c>
      <c r="CT497" t="str">
        <f t="shared" si="1013"/>
        <v/>
      </c>
      <c r="CU497" t="str">
        <f t="shared" si="1014"/>
        <v/>
      </c>
      <c r="CV497" t="str">
        <f t="shared" si="1015"/>
        <v/>
      </c>
      <c r="CW497" t="str">
        <f t="shared" si="1016"/>
        <v/>
      </c>
      <c r="CX497" t="str">
        <f t="shared" si="1017"/>
        <v/>
      </c>
      <c r="CY497" t="str">
        <f t="shared" si="1018"/>
        <v/>
      </c>
      <c r="CZ497" t="str">
        <f t="shared" si="1019"/>
        <v/>
      </c>
      <c r="DA497" t="str">
        <f t="shared" si="1020"/>
        <v/>
      </c>
      <c r="DB497" t="str">
        <f t="shared" si="1021"/>
        <v/>
      </c>
      <c r="DC497" t="str">
        <f t="shared" si="1022"/>
        <v/>
      </c>
      <c r="DD497" t="str">
        <f t="shared" si="1023"/>
        <v/>
      </c>
      <c r="DE497" t="str">
        <f t="shared" si="1024"/>
        <v/>
      </c>
      <c r="DF497" t="str">
        <f t="shared" si="1025"/>
        <v/>
      </c>
      <c r="DG497" t="str">
        <f t="shared" si="1026"/>
        <v/>
      </c>
      <c r="DH497" t="str">
        <f t="shared" si="1027"/>
        <v/>
      </c>
      <c r="DI497" t="str">
        <f t="shared" si="1028"/>
        <v/>
      </c>
      <c r="DJ497" t="str">
        <f t="shared" si="1029"/>
        <v/>
      </c>
      <c r="DK497" t="str">
        <f t="shared" si="1030"/>
        <v/>
      </c>
      <c r="DL497" t="str">
        <f t="shared" si="1031"/>
        <v/>
      </c>
      <c r="DM497" t="str">
        <f t="shared" si="1032"/>
        <v/>
      </c>
      <c r="DN497" t="str">
        <f t="shared" si="1033"/>
        <v/>
      </c>
      <c r="DO497" t="str">
        <f t="shared" si="1034"/>
        <v/>
      </c>
      <c r="DP497" t="str">
        <f t="shared" si="1035"/>
        <v/>
      </c>
      <c r="DQ497" t="str">
        <f t="shared" si="1036"/>
        <v/>
      </c>
      <c r="DR497" t="str">
        <f t="shared" si="1037"/>
        <v/>
      </c>
      <c r="DS497" t="str">
        <f t="shared" si="1038"/>
        <v/>
      </c>
      <c r="DT497" t="str">
        <f t="shared" si="1039"/>
        <v/>
      </c>
      <c r="DU497">
        <f t="shared" si="1040"/>
        <v>0</v>
      </c>
      <c r="DV497">
        <f t="shared" si="1041"/>
        <v>0</v>
      </c>
      <c r="DW497">
        <f t="shared" si="1042"/>
        <v>0</v>
      </c>
      <c r="DX497" t="str">
        <f t="shared" si="1043"/>
        <v/>
      </c>
      <c r="DY497" t="str">
        <f t="shared" si="1044"/>
        <v/>
      </c>
      <c r="DZ497" t="str">
        <f t="shared" si="1045"/>
        <v/>
      </c>
      <c r="EA497" s="5">
        <f t="shared" si="1046"/>
        <v>0</v>
      </c>
      <c r="EB497" s="3">
        <f t="shared" si="1047"/>
        <v>0</v>
      </c>
    </row>
    <row r="498" spans="2:132" x14ac:dyDescent="0.2">
      <c r="B498">
        <v>493</v>
      </c>
      <c r="C498" s="3">
        <f>Zisk!D512</f>
        <v>0</v>
      </c>
      <c r="D498">
        <f>Zisk!E512</f>
        <v>0</v>
      </c>
      <c r="E498" s="66" t="str">
        <f t="shared" si="934"/>
        <v/>
      </c>
      <c r="F498" t="str">
        <f t="shared" si="935"/>
        <v/>
      </c>
      <c r="G498" s="66" t="str">
        <f t="shared" si="936"/>
        <v/>
      </c>
      <c r="J498">
        <f>VstupniParametry_SKRYT!$D$5</f>
        <v>0.02</v>
      </c>
      <c r="K498">
        <f>VstupniParametry_SKRYT!$D$6</f>
        <v>0.06</v>
      </c>
      <c r="L498">
        <f>VstupniParametry_SKRYT!$D$7</f>
        <v>0.06</v>
      </c>
      <c r="M498">
        <f>VstupniParametry_SKRYT!$D$8</f>
        <v>0.06</v>
      </c>
      <c r="N498">
        <f>VstupniParametry_SKRYT!$D$9</f>
        <v>1.7999999999999999E-2</v>
      </c>
      <c r="O498" s="27">
        <f>VstupniParametry_SKRYT!$D$10</f>
        <v>0.01</v>
      </c>
      <c r="P498" s="27">
        <f>VstupniParametry_SKRYT!$D$11</f>
        <v>0.01</v>
      </c>
      <c r="Q498" s="27">
        <f>VstupniParametry_SKRYT!$D$12</f>
        <v>0.01</v>
      </c>
      <c r="R498" s="27">
        <f>VstupniParametry_SKRYT!$D$13</f>
        <v>0.01</v>
      </c>
      <c r="S498" s="27">
        <f>VstupniParametry_SKRYT!$D$14</f>
        <v>0.01</v>
      </c>
      <c r="T498">
        <f t="shared" si="937"/>
        <v>0</v>
      </c>
      <c r="U498">
        <f t="shared" si="938"/>
        <v>0</v>
      </c>
      <c r="V498">
        <f t="shared" si="939"/>
        <v>0</v>
      </c>
      <c r="W498">
        <f t="shared" si="940"/>
        <v>0</v>
      </c>
      <c r="X498">
        <f t="shared" si="941"/>
        <v>0</v>
      </c>
      <c r="Y498">
        <f t="shared" si="942"/>
        <v>0</v>
      </c>
      <c r="Z498">
        <f t="shared" si="943"/>
        <v>0</v>
      </c>
      <c r="AA498">
        <f t="shared" si="944"/>
        <v>0</v>
      </c>
      <c r="AB498">
        <f t="shared" si="945"/>
        <v>0</v>
      </c>
      <c r="AC498">
        <f t="shared" si="946"/>
        <v>0</v>
      </c>
      <c r="AD498">
        <f t="shared" si="947"/>
        <v>0</v>
      </c>
      <c r="AE498">
        <f t="shared" si="948"/>
        <v>0</v>
      </c>
      <c r="AF498">
        <f t="shared" si="949"/>
        <v>0</v>
      </c>
      <c r="AG498">
        <f t="shared" si="950"/>
        <v>0</v>
      </c>
      <c r="AH498">
        <f t="shared" si="951"/>
        <v>0</v>
      </c>
      <c r="AI498">
        <f t="shared" si="952"/>
        <v>0</v>
      </c>
      <c r="AJ498">
        <f t="shared" si="953"/>
        <v>0</v>
      </c>
      <c r="AK498">
        <f t="shared" si="954"/>
        <v>0</v>
      </c>
      <c r="AL498">
        <f t="shared" si="955"/>
        <v>0</v>
      </c>
      <c r="AM498">
        <f t="shared" si="956"/>
        <v>0</v>
      </c>
      <c r="AN498">
        <f t="shared" si="957"/>
        <v>0</v>
      </c>
      <c r="AO498">
        <f t="shared" si="958"/>
        <v>0</v>
      </c>
      <c r="AP498">
        <f t="shared" si="959"/>
        <v>0</v>
      </c>
      <c r="AQ498">
        <f t="shared" si="960"/>
        <v>0</v>
      </c>
      <c r="AR498">
        <f t="shared" si="961"/>
        <v>0</v>
      </c>
      <c r="AS498">
        <f t="shared" si="962"/>
        <v>0</v>
      </c>
      <c r="AT498">
        <f t="shared" si="932"/>
        <v>0</v>
      </c>
      <c r="AU498">
        <f t="shared" si="963"/>
        <v>0</v>
      </c>
      <c r="AV498">
        <f t="shared" si="964"/>
        <v>0</v>
      </c>
      <c r="AW498">
        <f t="shared" si="933"/>
        <v>0</v>
      </c>
      <c r="AX498">
        <f t="shared" si="965"/>
        <v>0</v>
      </c>
      <c r="AY498">
        <f t="shared" si="966"/>
        <v>0</v>
      </c>
      <c r="AZ498">
        <f t="shared" si="967"/>
        <v>0</v>
      </c>
      <c r="BA498">
        <f t="shared" si="968"/>
        <v>0</v>
      </c>
      <c r="BB498">
        <f t="shared" si="969"/>
        <v>0</v>
      </c>
      <c r="BC498">
        <f t="shared" si="970"/>
        <v>0</v>
      </c>
      <c r="BD498">
        <f t="shared" si="971"/>
        <v>0</v>
      </c>
      <c r="BE498">
        <f t="shared" si="972"/>
        <v>0</v>
      </c>
      <c r="BF498">
        <f t="shared" si="973"/>
        <v>0</v>
      </c>
      <c r="BG498">
        <f t="shared" si="974"/>
        <v>0</v>
      </c>
      <c r="BH498">
        <f t="shared" si="975"/>
        <v>0</v>
      </c>
      <c r="BI498">
        <f t="shared" si="976"/>
        <v>0</v>
      </c>
      <c r="BJ498">
        <f t="shared" si="977"/>
        <v>0</v>
      </c>
      <c r="BK498">
        <f t="shared" si="978"/>
        <v>0</v>
      </c>
      <c r="BL498">
        <f t="shared" si="979"/>
        <v>0</v>
      </c>
      <c r="BM498">
        <f t="shared" si="980"/>
        <v>0</v>
      </c>
      <c r="BN498">
        <f t="shared" si="981"/>
        <v>0</v>
      </c>
      <c r="BO498">
        <f t="shared" si="982"/>
        <v>0</v>
      </c>
      <c r="BP498">
        <f t="shared" si="983"/>
        <v>0</v>
      </c>
      <c r="BQ498">
        <f t="shared" si="984"/>
        <v>0</v>
      </c>
      <c r="BR498">
        <f t="shared" si="985"/>
        <v>0</v>
      </c>
      <c r="BS498">
        <f t="shared" si="986"/>
        <v>0</v>
      </c>
      <c r="BT498">
        <f t="shared" si="987"/>
        <v>0</v>
      </c>
      <c r="BU498">
        <f t="shared" si="988"/>
        <v>0</v>
      </c>
      <c r="BV498">
        <f t="shared" si="989"/>
        <v>0</v>
      </c>
      <c r="BW498">
        <f t="shared" si="990"/>
        <v>0</v>
      </c>
      <c r="BX498">
        <f t="shared" si="991"/>
        <v>0</v>
      </c>
      <c r="BY498">
        <f t="shared" si="992"/>
        <v>0</v>
      </c>
      <c r="BZ498">
        <f t="shared" si="993"/>
        <v>0</v>
      </c>
      <c r="CA498">
        <f t="shared" si="994"/>
        <v>0</v>
      </c>
      <c r="CB498">
        <f t="shared" si="995"/>
        <v>0</v>
      </c>
      <c r="CC498">
        <f t="shared" si="996"/>
        <v>0</v>
      </c>
      <c r="CD498">
        <f t="shared" si="997"/>
        <v>0</v>
      </c>
      <c r="CE498">
        <f t="shared" si="998"/>
        <v>0</v>
      </c>
      <c r="CF498">
        <f t="shared" si="999"/>
        <v>0</v>
      </c>
      <c r="CG498">
        <f t="shared" si="1000"/>
        <v>0</v>
      </c>
      <c r="CH498">
        <f t="shared" si="1001"/>
        <v>0</v>
      </c>
      <c r="CI498">
        <f t="shared" si="1002"/>
        <v>0</v>
      </c>
      <c r="CJ498">
        <f t="shared" si="1003"/>
        <v>0</v>
      </c>
      <c r="CK498">
        <f t="shared" si="1004"/>
        <v>0</v>
      </c>
      <c r="CL498" t="str">
        <f t="shared" si="1005"/>
        <v/>
      </c>
      <c r="CM498" t="str">
        <f t="shared" si="1006"/>
        <v/>
      </c>
      <c r="CN498" t="str">
        <f t="shared" si="1007"/>
        <v/>
      </c>
      <c r="CO498" t="str">
        <f t="shared" si="1008"/>
        <v/>
      </c>
      <c r="CP498" t="str">
        <f t="shared" si="1009"/>
        <v/>
      </c>
      <c r="CQ498" t="str">
        <f t="shared" si="1010"/>
        <v/>
      </c>
      <c r="CR498" t="str">
        <f t="shared" si="1011"/>
        <v/>
      </c>
      <c r="CS498" t="str">
        <f t="shared" si="1012"/>
        <v/>
      </c>
      <c r="CT498" t="str">
        <f t="shared" si="1013"/>
        <v/>
      </c>
      <c r="CU498" t="str">
        <f t="shared" si="1014"/>
        <v/>
      </c>
      <c r="CV498" t="str">
        <f t="shared" si="1015"/>
        <v/>
      </c>
      <c r="CW498" t="str">
        <f t="shared" si="1016"/>
        <v/>
      </c>
      <c r="CX498" t="str">
        <f t="shared" si="1017"/>
        <v/>
      </c>
      <c r="CY498" t="str">
        <f t="shared" si="1018"/>
        <v/>
      </c>
      <c r="CZ498" t="str">
        <f t="shared" si="1019"/>
        <v/>
      </c>
      <c r="DA498" t="str">
        <f t="shared" si="1020"/>
        <v/>
      </c>
      <c r="DB498" t="str">
        <f t="shared" si="1021"/>
        <v/>
      </c>
      <c r="DC498" t="str">
        <f t="shared" si="1022"/>
        <v/>
      </c>
      <c r="DD498" t="str">
        <f t="shared" si="1023"/>
        <v/>
      </c>
      <c r="DE498" t="str">
        <f t="shared" si="1024"/>
        <v/>
      </c>
      <c r="DF498" t="str">
        <f t="shared" si="1025"/>
        <v/>
      </c>
      <c r="DG498" t="str">
        <f t="shared" si="1026"/>
        <v/>
      </c>
      <c r="DH498" t="str">
        <f t="shared" si="1027"/>
        <v/>
      </c>
      <c r="DI498" t="str">
        <f t="shared" si="1028"/>
        <v/>
      </c>
      <c r="DJ498" t="str">
        <f t="shared" si="1029"/>
        <v/>
      </c>
      <c r="DK498" t="str">
        <f t="shared" si="1030"/>
        <v/>
      </c>
      <c r="DL498" t="str">
        <f t="shared" si="1031"/>
        <v/>
      </c>
      <c r="DM498" t="str">
        <f t="shared" si="1032"/>
        <v/>
      </c>
      <c r="DN498" t="str">
        <f t="shared" si="1033"/>
        <v/>
      </c>
      <c r="DO498" t="str">
        <f t="shared" si="1034"/>
        <v/>
      </c>
      <c r="DP498" t="str">
        <f t="shared" si="1035"/>
        <v/>
      </c>
      <c r="DQ498" t="str">
        <f t="shared" si="1036"/>
        <v/>
      </c>
      <c r="DR498" t="str">
        <f t="shared" si="1037"/>
        <v/>
      </c>
      <c r="DS498" t="str">
        <f t="shared" si="1038"/>
        <v/>
      </c>
      <c r="DT498" t="str">
        <f t="shared" si="1039"/>
        <v/>
      </c>
      <c r="DU498">
        <f t="shared" si="1040"/>
        <v>0</v>
      </c>
      <c r="DV498">
        <f t="shared" si="1041"/>
        <v>0</v>
      </c>
      <c r="DW498">
        <f t="shared" si="1042"/>
        <v>0</v>
      </c>
      <c r="DX498" t="str">
        <f t="shared" si="1043"/>
        <v/>
      </c>
      <c r="DY498" t="str">
        <f t="shared" si="1044"/>
        <v/>
      </c>
      <c r="DZ498" t="str">
        <f t="shared" si="1045"/>
        <v/>
      </c>
      <c r="EA498" s="5">
        <f t="shared" si="1046"/>
        <v>0</v>
      </c>
      <c r="EB498" s="3">
        <f t="shared" si="1047"/>
        <v>0</v>
      </c>
    </row>
    <row r="499" spans="2:132" x14ac:dyDescent="0.2">
      <c r="B499" s="25">
        <v>494</v>
      </c>
      <c r="C499" s="26">
        <f>Zisk!D513</f>
        <v>0</v>
      </c>
      <c r="D499">
        <f>Zisk!E513</f>
        <v>0</v>
      </c>
      <c r="E499" s="66" t="str">
        <f t="shared" si="934"/>
        <v/>
      </c>
      <c r="F499" t="str">
        <f t="shared" si="935"/>
        <v/>
      </c>
      <c r="G499" s="66" t="str">
        <f t="shared" si="936"/>
        <v/>
      </c>
      <c r="H499" s="25"/>
      <c r="I499" s="25"/>
      <c r="J499">
        <f>VstupniParametry_SKRYT!$D$5</f>
        <v>0.02</v>
      </c>
      <c r="K499">
        <f>VstupniParametry_SKRYT!$D$6</f>
        <v>0.06</v>
      </c>
      <c r="L499">
        <f>VstupniParametry_SKRYT!$D$7</f>
        <v>0.06</v>
      </c>
      <c r="M499">
        <f>VstupniParametry_SKRYT!$D$8</f>
        <v>0.06</v>
      </c>
      <c r="N499">
        <f>VstupniParametry_SKRYT!$D$9</f>
        <v>1.7999999999999999E-2</v>
      </c>
      <c r="O499" s="27">
        <f>VstupniParametry_SKRYT!$D$10</f>
        <v>0.01</v>
      </c>
      <c r="P499" s="27">
        <f>VstupniParametry_SKRYT!$D$11</f>
        <v>0.01</v>
      </c>
      <c r="Q499" s="27">
        <f>VstupniParametry_SKRYT!$D$12</f>
        <v>0.01</v>
      </c>
      <c r="R499" s="27">
        <f>VstupniParametry_SKRYT!$D$13</f>
        <v>0.01</v>
      </c>
      <c r="S499" s="27">
        <f>VstupniParametry_SKRYT!$D$14</f>
        <v>0.01</v>
      </c>
      <c r="T499">
        <f t="shared" si="937"/>
        <v>0</v>
      </c>
      <c r="U499">
        <f t="shared" si="938"/>
        <v>0</v>
      </c>
      <c r="V499">
        <f t="shared" si="939"/>
        <v>0</v>
      </c>
      <c r="W499">
        <f t="shared" si="940"/>
        <v>0</v>
      </c>
      <c r="X499">
        <f t="shared" si="941"/>
        <v>0</v>
      </c>
      <c r="Y499">
        <f t="shared" si="942"/>
        <v>0</v>
      </c>
      <c r="Z499">
        <f t="shared" si="943"/>
        <v>0</v>
      </c>
      <c r="AA499">
        <f t="shared" si="944"/>
        <v>0</v>
      </c>
      <c r="AB499">
        <f t="shared" si="945"/>
        <v>0</v>
      </c>
      <c r="AC499">
        <f t="shared" si="946"/>
        <v>0</v>
      </c>
      <c r="AD499">
        <f t="shared" si="947"/>
        <v>0</v>
      </c>
      <c r="AE499">
        <f t="shared" si="948"/>
        <v>0</v>
      </c>
      <c r="AF499">
        <f t="shared" si="949"/>
        <v>0</v>
      </c>
      <c r="AG499">
        <f t="shared" si="950"/>
        <v>0</v>
      </c>
      <c r="AH499">
        <f t="shared" si="951"/>
        <v>0</v>
      </c>
      <c r="AI499">
        <f t="shared" si="952"/>
        <v>0</v>
      </c>
      <c r="AJ499">
        <f t="shared" si="953"/>
        <v>0</v>
      </c>
      <c r="AK499">
        <f t="shared" si="954"/>
        <v>0</v>
      </c>
      <c r="AL499">
        <f t="shared" si="955"/>
        <v>0</v>
      </c>
      <c r="AM499">
        <f t="shared" si="956"/>
        <v>0</v>
      </c>
      <c r="AN499">
        <f t="shared" si="957"/>
        <v>0</v>
      </c>
      <c r="AO499">
        <f t="shared" si="958"/>
        <v>0</v>
      </c>
      <c r="AP499">
        <f t="shared" si="959"/>
        <v>0</v>
      </c>
      <c r="AQ499">
        <f t="shared" si="960"/>
        <v>0</v>
      </c>
      <c r="AR499">
        <f t="shared" si="961"/>
        <v>0</v>
      </c>
      <c r="AS499">
        <f t="shared" si="962"/>
        <v>0</v>
      </c>
      <c r="AT499">
        <f t="shared" si="932"/>
        <v>0</v>
      </c>
      <c r="AU499">
        <f t="shared" si="963"/>
        <v>0</v>
      </c>
      <c r="AV499">
        <f t="shared" si="964"/>
        <v>0</v>
      </c>
      <c r="AW499">
        <f t="shared" si="933"/>
        <v>0</v>
      </c>
      <c r="AX499">
        <f t="shared" si="965"/>
        <v>0</v>
      </c>
      <c r="AY499">
        <f t="shared" si="966"/>
        <v>0</v>
      </c>
      <c r="AZ499">
        <f t="shared" si="967"/>
        <v>0</v>
      </c>
      <c r="BA499">
        <f t="shared" si="968"/>
        <v>0</v>
      </c>
      <c r="BB499">
        <f t="shared" si="969"/>
        <v>0</v>
      </c>
      <c r="BC499">
        <f t="shared" si="970"/>
        <v>0</v>
      </c>
      <c r="BD499">
        <f t="shared" si="971"/>
        <v>0</v>
      </c>
      <c r="BE499">
        <f t="shared" si="972"/>
        <v>0</v>
      </c>
      <c r="BF499">
        <f t="shared" si="973"/>
        <v>0</v>
      </c>
      <c r="BG499">
        <f t="shared" si="974"/>
        <v>0</v>
      </c>
      <c r="BH499">
        <f t="shared" si="975"/>
        <v>0</v>
      </c>
      <c r="BI499">
        <f t="shared" si="976"/>
        <v>0</v>
      </c>
      <c r="BJ499">
        <f t="shared" si="977"/>
        <v>0</v>
      </c>
      <c r="BK499">
        <f t="shared" si="978"/>
        <v>0</v>
      </c>
      <c r="BL499">
        <f t="shared" si="979"/>
        <v>0</v>
      </c>
      <c r="BM499">
        <f t="shared" si="980"/>
        <v>0</v>
      </c>
      <c r="BN499">
        <f t="shared" si="981"/>
        <v>0</v>
      </c>
      <c r="BO499">
        <f t="shared" si="982"/>
        <v>0</v>
      </c>
      <c r="BP499">
        <f t="shared" si="983"/>
        <v>0</v>
      </c>
      <c r="BQ499">
        <f t="shared" si="984"/>
        <v>0</v>
      </c>
      <c r="BR499">
        <f t="shared" si="985"/>
        <v>0</v>
      </c>
      <c r="BS499">
        <f t="shared" si="986"/>
        <v>0</v>
      </c>
      <c r="BT499">
        <f t="shared" si="987"/>
        <v>0</v>
      </c>
      <c r="BU499">
        <f t="shared" si="988"/>
        <v>0</v>
      </c>
      <c r="BV499">
        <f t="shared" si="989"/>
        <v>0</v>
      </c>
      <c r="BW499">
        <f t="shared" si="990"/>
        <v>0</v>
      </c>
      <c r="BX499">
        <f t="shared" si="991"/>
        <v>0</v>
      </c>
      <c r="BY499">
        <f t="shared" si="992"/>
        <v>0</v>
      </c>
      <c r="BZ499">
        <f t="shared" si="993"/>
        <v>0</v>
      </c>
      <c r="CA499">
        <f t="shared" si="994"/>
        <v>0</v>
      </c>
      <c r="CB499">
        <f t="shared" si="995"/>
        <v>0</v>
      </c>
      <c r="CC499">
        <f t="shared" si="996"/>
        <v>0</v>
      </c>
      <c r="CD499">
        <f t="shared" si="997"/>
        <v>0</v>
      </c>
      <c r="CE499">
        <f t="shared" si="998"/>
        <v>0</v>
      </c>
      <c r="CF499">
        <f t="shared" si="999"/>
        <v>0</v>
      </c>
      <c r="CG499">
        <f t="shared" si="1000"/>
        <v>0</v>
      </c>
      <c r="CH499">
        <f t="shared" si="1001"/>
        <v>0</v>
      </c>
      <c r="CI499">
        <f t="shared" si="1002"/>
        <v>0</v>
      </c>
      <c r="CJ499">
        <f t="shared" si="1003"/>
        <v>0</v>
      </c>
      <c r="CK499">
        <f t="shared" si="1004"/>
        <v>0</v>
      </c>
      <c r="CL499" t="str">
        <f t="shared" si="1005"/>
        <v/>
      </c>
      <c r="CM499" t="str">
        <f t="shared" si="1006"/>
        <v/>
      </c>
      <c r="CN499" t="str">
        <f t="shared" si="1007"/>
        <v/>
      </c>
      <c r="CO499" t="str">
        <f t="shared" si="1008"/>
        <v/>
      </c>
      <c r="CP499" t="str">
        <f t="shared" si="1009"/>
        <v/>
      </c>
      <c r="CQ499" t="str">
        <f t="shared" si="1010"/>
        <v/>
      </c>
      <c r="CR499" t="str">
        <f t="shared" si="1011"/>
        <v/>
      </c>
      <c r="CS499" t="str">
        <f t="shared" si="1012"/>
        <v/>
      </c>
      <c r="CT499" t="str">
        <f t="shared" si="1013"/>
        <v/>
      </c>
      <c r="CU499" t="str">
        <f t="shared" si="1014"/>
        <v/>
      </c>
      <c r="CV499" t="str">
        <f t="shared" si="1015"/>
        <v/>
      </c>
      <c r="CW499" t="str">
        <f t="shared" si="1016"/>
        <v/>
      </c>
      <c r="CX499" t="str">
        <f t="shared" si="1017"/>
        <v/>
      </c>
      <c r="CY499" t="str">
        <f t="shared" si="1018"/>
        <v/>
      </c>
      <c r="CZ499" t="str">
        <f t="shared" si="1019"/>
        <v/>
      </c>
      <c r="DA499" t="str">
        <f t="shared" si="1020"/>
        <v/>
      </c>
      <c r="DB499" t="str">
        <f t="shared" si="1021"/>
        <v/>
      </c>
      <c r="DC499" t="str">
        <f t="shared" si="1022"/>
        <v/>
      </c>
      <c r="DD499" t="str">
        <f t="shared" si="1023"/>
        <v/>
      </c>
      <c r="DE499" t="str">
        <f t="shared" si="1024"/>
        <v/>
      </c>
      <c r="DF499" t="str">
        <f t="shared" si="1025"/>
        <v/>
      </c>
      <c r="DG499" t="str">
        <f t="shared" si="1026"/>
        <v/>
      </c>
      <c r="DH499" t="str">
        <f t="shared" si="1027"/>
        <v/>
      </c>
      <c r="DI499" t="str">
        <f t="shared" si="1028"/>
        <v/>
      </c>
      <c r="DJ499" t="str">
        <f t="shared" si="1029"/>
        <v/>
      </c>
      <c r="DK499" t="str">
        <f t="shared" si="1030"/>
        <v/>
      </c>
      <c r="DL499" t="str">
        <f t="shared" si="1031"/>
        <v/>
      </c>
      <c r="DM499" t="str">
        <f t="shared" si="1032"/>
        <v/>
      </c>
      <c r="DN499" t="str">
        <f t="shared" si="1033"/>
        <v/>
      </c>
      <c r="DO499" t="str">
        <f t="shared" si="1034"/>
        <v/>
      </c>
      <c r="DP499" t="str">
        <f t="shared" si="1035"/>
        <v/>
      </c>
      <c r="DQ499" t="str">
        <f t="shared" si="1036"/>
        <v/>
      </c>
      <c r="DR499" t="str">
        <f t="shared" si="1037"/>
        <v/>
      </c>
      <c r="DS499" t="str">
        <f t="shared" si="1038"/>
        <v/>
      </c>
      <c r="DT499" t="str">
        <f t="shared" si="1039"/>
        <v/>
      </c>
      <c r="DU499">
        <f t="shared" si="1040"/>
        <v>0</v>
      </c>
      <c r="DV499">
        <f t="shared" si="1041"/>
        <v>0</v>
      </c>
      <c r="DW499">
        <f t="shared" si="1042"/>
        <v>0</v>
      </c>
      <c r="DX499" t="str">
        <f t="shared" si="1043"/>
        <v/>
      </c>
      <c r="DY499" t="str">
        <f t="shared" si="1044"/>
        <v/>
      </c>
      <c r="DZ499" t="str">
        <f t="shared" si="1045"/>
        <v/>
      </c>
      <c r="EA499" s="5">
        <f t="shared" si="1046"/>
        <v>0</v>
      </c>
      <c r="EB499" s="3">
        <f t="shared" si="1047"/>
        <v>0</v>
      </c>
    </row>
    <row r="500" spans="2:132" x14ac:dyDescent="0.2">
      <c r="B500">
        <v>495</v>
      </c>
      <c r="C500" s="3">
        <f>Zisk!D514</f>
        <v>0</v>
      </c>
      <c r="D500">
        <f>Zisk!E514</f>
        <v>0</v>
      </c>
      <c r="E500" s="66" t="str">
        <f t="shared" si="934"/>
        <v/>
      </c>
      <c r="F500" t="str">
        <f t="shared" si="935"/>
        <v/>
      </c>
      <c r="G500" s="66" t="str">
        <f t="shared" si="936"/>
        <v/>
      </c>
      <c r="J500">
        <f>VstupniParametry_SKRYT!$D$5</f>
        <v>0.02</v>
      </c>
      <c r="K500">
        <f>VstupniParametry_SKRYT!$D$6</f>
        <v>0.06</v>
      </c>
      <c r="L500">
        <f>VstupniParametry_SKRYT!$D$7</f>
        <v>0.06</v>
      </c>
      <c r="M500">
        <f>VstupniParametry_SKRYT!$D$8</f>
        <v>0.06</v>
      </c>
      <c r="N500">
        <f>VstupniParametry_SKRYT!$D$9</f>
        <v>1.7999999999999999E-2</v>
      </c>
      <c r="O500" s="27">
        <f>VstupniParametry_SKRYT!$D$10</f>
        <v>0.01</v>
      </c>
      <c r="P500" s="27">
        <f>VstupniParametry_SKRYT!$D$11</f>
        <v>0.01</v>
      </c>
      <c r="Q500" s="27">
        <f>VstupniParametry_SKRYT!$D$12</f>
        <v>0.01</v>
      </c>
      <c r="R500" s="27">
        <f>VstupniParametry_SKRYT!$D$13</f>
        <v>0.01</v>
      </c>
      <c r="S500" s="27">
        <f>VstupniParametry_SKRYT!$D$14</f>
        <v>0.01</v>
      </c>
      <c r="T500">
        <f t="shared" si="937"/>
        <v>0</v>
      </c>
      <c r="U500">
        <f t="shared" si="938"/>
        <v>0</v>
      </c>
      <c r="V500">
        <f t="shared" si="939"/>
        <v>0</v>
      </c>
      <c r="W500">
        <f t="shared" si="940"/>
        <v>0</v>
      </c>
      <c r="X500">
        <f t="shared" si="941"/>
        <v>0</v>
      </c>
      <c r="Y500">
        <f t="shared" si="942"/>
        <v>0</v>
      </c>
      <c r="Z500">
        <f t="shared" si="943"/>
        <v>0</v>
      </c>
      <c r="AA500">
        <f t="shared" si="944"/>
        <v>0</v>
      </c>
      <c r="AB500">
        <f t="shared" si="945"/>
        <v>0</v>
      </c>
      <c r="AC500">
        <f t="shared" si="946"/>
        <v>0</v>
      </c>
      <c r="AD500">
        <f t="shared" si="947"/>
        <v>0</v>
      </c>
      <c r="AE500">
        <f t="shared" si="948"/>
        <v>0</v>
      </c>
      <c r="AF500">
        <f t="shared" si="949"/>
        <v>0</v>
      </c>
      <c r="AG500">
        <f t="shared" si="950"/>
        <v>0</v>
      </c>
      <c r="AH500">
        <f t="shared" si="951"/>
        <v>0</v>
      </c>
      <c r="AI500">
        <f t="shared" si="952"/>
        <v>0</v>
      </c>
      <c r="AJ500">
        <f t="shared" si="953"/>
        <v>0</v>
      </c>
      <c r="AK500">
        <f t="shared" si="954"/>
        <v>0</v>
      </c>
      <c r="AL500">
        <f t="shared" si="955"/>
        <v>0</v>
      </c>
      <c r="AM500">
        <f t="shared" si="956"/>
        <v>0</v>
      </c>
      <c r="AN500">
        <f t="shared" si="957"/>
        <v>0</v>
      </c>
      <c r="AO500">
        <f t="shared" si="958"/>
        <v>0</v>
      </c>
      <c r="AP500">
        <f t="shared" si="959"/>
        <v>0</v>
      </c>
      <c r="AQ500">
        <f t="shared" si="960"/>
        <v>0</v>
      </c>
      <c r="AR500">
        <f t="shared" si="961"/>
        <v>0</v>
      </c>
      <c r="AS500">
        <f t="shared" si="962"/>
        <v>0</v>
      </c>
      <c r="AT500">
        <f t="shared" si="932"/>
        <v>0</v>
      </c>
      <c r="AU500">
        <f t="shared" si="963"/>
        <v>0</v>
      </c>
      <c r="AV500">
        <f t="shared" si="964"/>
        <v>0</v>
      </c>
      <c r="AW500">
        <f t="shared" si="933"/>
        <v>0</v>
      </c>
      <c r="AX500">
        <f t="shared" si="965"/>
        <v>0</v>
      </c>
      <c r="AY500">
        <f t="shared" si="966"/>
        <v>0</v>
      </c>
      <c r="AZ500">
        <f t="shared" si="967"/>
        <v>0</v>
      </c>
      <c r="BA500">
        <f t="shared" si="968"/>
        <v>0</v>
      </c>
      <c r="BB500">
        <f t="shared" si="969"/>
        <v>0</v>
      </c>
      <c r="BC500">
        <f t="shared" si="970"/>
        <v>0</v>
      </c>
      <c r="BD500">
        <f t="shared" si="971"/>
        <v>0</v>
      </c>
      <c r="BE500">
        <f t="shared" si="972"/>
        <v>0</v>
      </c>
      <c r="BF500">
        <f t="shared" si="973"/>
        <v>0</v>
      </c>
      <c r="BG500">
        <f t="shared" si="974"/>
        <v>0</v>
      </c>
      <c r="BH500">
        <f t="shared" si="975"/>
        <v>0</v>
      </c>
      <c r="BI500">
        <f t="shared" si="976"/>
        <v>0</v>
      </c>
      <c r="BJ500">
        <f t="shared" si="977"/>
        <v>0</v>
      </c>
      <c r="BK500">
        <f t="shared" si="978"/>
        <v>0</v>
      </c>
      <c r="BL500">
        <f t="shared" si="979"/>
        <v>0</v>
      </c>
      <c r="BM500">
        <f t="shared" si="980"/>
        <v>0</v>
      </c>
      <c r="BN500">
        <f t="shared" si="981"/>
        <v>0</v>
      </c>
      <c r="BO500">
        <f t="shared" si="982"/>
        <v>0</v>
      </c>
      <c r="BP500">
        <f t="shared" si="983"/>
        <v>0</v>
      </c>
      <c r="BQ500">
        <f t="shared" si="984"/>
        <v>0</v>
      </c>
      <c r="BR500">
        <f t="shared" si="985"/>
        <v>0</v>
      </c>
      <c r="BS500">
        <f t="shared" si="986"/>
        <v>0</v>
      </c>
      <c r="BT500">
        <f t="shared" si="987"/>
        <v>0</v>
      </c>
      <c r="BU500">
        <f t="shared" si="988"/>
        <v>0</v>
      </c>
      <c r="BV500">
        <f t="shared" si="989"/>
        <v>0</v>
      </c>
      <c r="BW500">
        <f t="shared" si="990"/>
        <v>0</v>
      </c>
      <c r="BX500">
        <f t="shared" si="991"/>
        <v>0</v>
      </c>
      <c r="BY500">
        <f t="shared" si="992"/>
        <v>0</v>
      </c>
      <c r="BZ500">
        <f t="shared" si="993"/>
        <v>0</v>
      </c>
      <c r="CA500">
        <f t="shared" si="994"/>
        <v>0</v>
      </c>
      <c r="CB500">
        <f t="shared" si="995"/>
        <v>0</v>
      </c>
      <c r="CC500">
        <f t="shared" si="996"/>
        <v>0</v>
      </c>
      <c r="CD500">
        <f t="shared" si="997"/>
        <v>0</v>
      </c>
      <c r="CE500">
        <f t="shared" si="998"/>
        <v>0</v>
      </c>
      <c r="CF500">
        <f t="shared" si="999"/>
        <v>0</v>
      </c>
      <c r="CG500">
        <f t="shared" si="1000"/>
        <v>0</v>
      </c>
      <c r="CH500">
        <f t="shared" si="1001"/>
        <v>0</v>
      </c>
      <c r="CI500">
        <f t="shared" si="1002"/>
        <v>0</v>
      </c>
      <c r="CJ500">
        <f t="shared" si="1003"/>
        <v>0</v>
      </c>
      <c r="CK500">
        <f t="shared" si="1004"/>
        <v>0</v>
      </c>
      <c r="CL500" t="str">
        <f t="shared" si="1005"/>
        <v/>
      </c>
      <c r="CM500" t="str">
        <f t="shared" si="1006"/>
        <v/>
      </c>
      <c r="CN500" t="str">
        <f t="shared" si="1007"/>
        <v/>
      </c>
      <c r="CO500" t="str">
        <f t="shared" si="1008"/>
        <v/>
      </c>
      <c r="CP500" t="str">
        <f t="shared" si="1009"/>
        <v/>
      </c>
      <c r="CQ500" t="str">
        <f t="shared" si="1010"/>
        <v/>
      </c>
      <c r="CR500" t="str">
        <f t="shared" si="1011"/>
        <v/>
      </c>
      <c r="CS500" t="str">
        <f t="shared" si="1012"/>
        <v/>
      </c>
      <c r="CT500" t="str">
        <f t="shared" si="1013"/>
        <v/>
      </c>
      <c r="CU500" t="str">
        <f t="shared" si="1014"/>
        <v/>
      </c>
      <c r="CV500" t="str">
        <f t="shared" si="1015"/>
        <v/>
      </c>
      <c r="CW500" t="str">
        <f t="shared" si="1016"/>
        <v/>
      </c>
      <c r="CX500" t="str">
        <f t="shared" si="1017"/>
        <v/>
      </c>
      <c r="CY500" t="str">
        <f t="shared" si="1018"/>
        <v/>
      </c>
      <c r="CZ500" t="str">
        <f t="shared" si="1019"/>
        <v/>
      </c>
      <c r="DA500" t="str">
        <f t="shared" si="1020"/>
        <v/>
      </c>
      <c r="DB500" t="str">
        <f t="shared" si="1021"/>
        <v/>
      </c>
      <c r="DC500" t="str">
        <f t="shared" si="1022"/>
        <v/>
      </c>
      <c r="DD500" t="str">
        <f t="shared" si="1023"/>
        <v/>
      </c>
      <c r="DE500" t="str">
        <f t="shared" si="1024"/>
        <v/>
      </c>
      <c r="DF500" t="str">
        <f t="shared" si="1025"/>
        <v/>
      </c>
      <c r="DG500" t="str">
        <f t="shared" si="1026"/>
        <v/>
      </c>
      <c r="DH500" t="str">
        <f t="shared" si="1027"/>
        <v/>
      </c>
      <c r="DI500" t="str">
        <f t="shared" si="1028"/>
        <v/>
      </c>
      <c r="DJ500" t="str">
        <f t="shared" si="1029"/>
        <v/>
      </c>
      <c r="DK500" t="str">
        <f t="shared" si="1030"/>
        <v/>
      </c>
      <c r="DL500" t="str">
        <f t="shared" si="1031"/>
        <v/>
      </c>
      <c r="DM500" t="str">
        <f t="shared" si="1032"/>
        <v/>
      </c>
      <c r="DN500" t="str">
        <f t="shared" si="1033"/>
        <v/>
      </c>
      <c r="DO500" t="str">
        <f t="shared" si="1034"/>
        <v/>
      </c>
      <c r="DP500" t="str">
        <f t="shared" si="1035"/>
        <v/>
      </c>
      <c r="DQ500" t="str">
        <f t="shared" si="1036"/>
        <v/>
      </c>
      <c r="DR500" t="str">
        <f t="shared" si="1037"/>
        <v/>
      </c>
      <c r="DS500" t="str">
        <f t="shared" si="1038"/>
        <v/>
      </c>
      <c r="DT500" t="str">
        <f t="shared" si="1039"/>
        <v/>
      </c>
      <c r="DU500">
        <f t="shared" si="1040"/>
        <v>0</v>
      </c>
      <c r="DV500">
        <f t="shared" si="1041"/>
        <v>0</v>
      </c>
      <c r="DW500">
        <f t="shared" si="1042"/>
        <v>0</v>
      </c>
      <c r="DX500" t="str">
        <f t="shared" si="1043"/>
        <v/>
      </c>
      <c r="DY500" t="str">
        <f t="shared" si="1044"/>
        <v/>
      </c>
      <c r="DZ500" t="str">
        <f t="shared" si="1045"/>
        <v/>
      </c>
      <c r="EA500" s="5">
        <f t="shared" si="1046"/>
        <v>0</v>
      </c>
      <c r="EB500" s="3">
        <f t="shared" si="1047"/>
        <v>0</v>
      </c>
    </row>
    <row r="501" spans="2:132" x14ac:dyDescent="0.2">
      <c r="B501" s="25">
        <v>496</v>
      </c>
      <c r="C501" s="26">
        <f>Zisk!D515</f>
        <v>0</v>
      </c>
      <c r="D501">
        <f>Zisk!E515</f>
        <v>0</v>
      </c>
      <c r="E501" s="66" t="str">
        <f t="shared" si="934"/>
        <v/>
      </c>
      <c r="F501" t="str">
        <f t="shared" si="935"/>
        <v/>
      </c>
      <c r="G501" s="66" t="str">
        <f t="shared" si="936"/>
        <v/>
      </c>
      <c r="H501" s="25"/>
      <c r="I501" s="25"/>
      <c r="J501">
        <f>VstupniParametry_SKRYT!$D$5</f>
        <v>0.02</v>
      </c>
      <c r="K501">
        <f>VstupniParametry_SKRYT!$D$6</f>
        <v>0.06</v>
      </c>
      <c r="L501">
        <f>VstupniParametry_SKRYT!$D$7</f>
        <v>0.06</v>
      </c>
      <c r="M501">
        <f>VstupniParametry_SKRYT!$D$8</f>
        <v>0.06</v>
      </c>
      <c r="N501">
        <f>VstupniParametry_SKRYT!$D$9</f>
        <v>1.7999999999999999E-2</v>
      </c>
      <c r="O501" s="27">
        <f>VstupniParametry_SKRYT!$D$10</f>
        <v>0.01</v>
      </c>
      <c r="P501" s="27">
        <f>VstupniParametry_SKRYT!$D$11</f>
        <v>0.01</v>
      </c>
      <c r="Q501" s="27">
        <f>VstupniParametry_SKRYT!$D$12</f>
        <v>0.01</v>
      </c>
      <c r="R501" s="27">
        <f>VstupniParametry_SKRYT!$D$13</f>
        <v>0.01</v>
      </c>
      <c r="S501" s="27">
        <f>VstupniParametry_SKRYT!$D$14</f>
        <v>0.01</v>
      </c>
      <c r="T501">
        <f t="shared" si="937"/>
        <v>0</v>
      </c>
      <c r="U501">
        <f t="shared" si="938"/>
        <v>0</v>
      </c>
      <c r="V501">
        <f t="shared" si="939"/>
        <v>0</v>
      </c>
      <c r="W501">
        <f t="shared" si="940"/>
        <v>0</v>
      </c>
      <c r="X501">
        <f t="shared" si="941"/>
        <v>0</v>
      </c>
      <c r="Y501">
        <f t="shared" si="942"/>
        <v>0</v>
      </c>
      <c r="Z501">
        <f t="shared" si="943"/>
        <v>0</v>
      </c>
      <c r="AA501">
        <f t="shared" si="944"/>
        <v>0</v>
      </c>
      <c r="AB501">
        <f t="shared" si="945"/>
        <v>0</v>
      </c>
      <c r="AC501">
        <f t="shared" si="946"/>
        <v>0</v>
      </c>
      <c r="AD501">
        <f t="shared" si="947"/>
        <v>0</v>
      </c>
      <c r="AE501">
        <f t="shared" si="948"/>
        <v>0</v>
      </c>
      <c r="AF501">
        <f t="shared" si="949"/>
        <v>0</v>
      </c>
      <c r="AG501">
        <f t="shared" si="950"/>
        <v>0</v>
      </c>
      <c r="AH501">
        <f t="shared" si="951"/>
        <v>0</v>
      </c>
      <c r="AI501">
        <f t="shared" si="952"/>
        <v>0</v>
      </c>
      <c r="AJ501">
        <f t="shared" si="953"/>
        <v>0</v>
      </c>
      <c r="AK501">
        <f t="shared" si="954"/>
        <v>0</v>
      </c>
      <c r="AL501">
        <f t="shared" si="955"/>
        <v>0</v>
      </c>
      <c r="AM501">
        <f t="shared" si="956"/>
        <v>0</v>
      </c>
      <c r="AN501">
        <f t="shared" si="957"/>
        <v>0</v>
      </c>
      <c r="AO501">
        <f t="shared" si="958"/>
        <v>0</v>
      </c>
      <c r="AP501">
        <f t="shared" si="959"/>
        <v>0</v>
      </c>
      <c r="AQ501">
        <f t="shared" si="960"/>
        <v>0</v>
      </c>
      <c r="AR501">
        <f t="shared" si="961"/>
        <v>0</v>
      </c>
      <c r="AS501">
        <f t="shared" si="962"/>
        <v>0</v>
      </c>
      <c r="AT501">
        <f t="shared" si="932"/>
        <v>0</v>
      </c>
      <c r="AU501">
        <f t="shared" si="963"/>
        <v>0</v>
      </c>
      <c r="AV501">
        <f t="shared" si="964"/>
        <v>0</v>
      </c>
      <c r="AW501">
        <f t="shared" si="933"/>
        <v>0</v>
      </c>
      <c r="AX501">
        <f t="shared" si="965"/>
        <v>0</v>
      </c>
      <c r="AY501">
        <f t="shared" si="966"/>
        <v>0</v>
      </c>
      <c r="AZ501">
        <f t="shared" si="967"/>
        <v>0</v>
      </c>
      <c r="BA501">
        <f t="shared" si="968"/>
        <v>0</v>
      </c>
      <c r="BB501">
        <f t="shared" si="969"/>
        <v>0</v>
      </c>
      <c r="BC501">
        <f t="shared" si="970"/>
        <v>0</v>
      </c>
      <c r="BD501">
        <f t="shared" si="971"/>
        <v>0</v>
      </c>
      <c r="BE501">
        <f t="shared" si="972"/>
        <v>0</v>
      </c>
      <c r="BF501">
        <f t="shared" si="973"/>
        <v>0</v>
      </c>
      <c r="BG501">
        <f t="shared" si="974"/>
        <v>0</v>
      </c>
      <c r="BH501">
        <f t="shared" si="975"/>
        <v>0</v>
      </c>
      <c r="BI501">
        <f t="shared" si="976"/>
        <v>0</v>
      </c>
      <c r="BJ501">
        <f t="shared" si="977"/>
        <v>0</v>
      </c>
      <c r="BK501">
        <f t="shared" si="978"/>
        <v>0</v>
      </c>
      <c r="BL501">
        <f t="shared" si="979"/>
        <v>0</v>
      </c>
      <c r="BM501">
        <f t="shared" si="980"/>
        <v>0</v>
      </c>
      <c r="BN501">
        <f t="shared" si="981"/>
        <v>0</v>
      </c>
      <c r="BO501">
        <f t="shared" si="982"/>
        <v>0</v>
      </c>
      <c r="BP501">
        <f t="shared" si="983"/>
        <v>0</v>
      </c>
      <c r="BQ501">
        <f t="shared" si="984"/>
        <v>0</v>
      </c>
      <c r="BR501">
        <f t="shared" si="985"/>
        <v>0</v>
      </c>
      <c r="BS501">
        <f t="shared" si="986"/>
        <v>0</v>
      </c>
      <c r="BT501">
        <f t="shared" si="987"/>
        <v>0</v>
      </c>
      <c r="BU501">
        <f t="shared" si="988"/>
        <v>0</v>
      </c>
      <c r="BV501">
        <f t="shared" si="989"/>
        <v>0</v>
      </c>
      <c r="BW501">
        <f t="shared" si="990"/>
        <v>0</v>
      </c>
      <c r="BX501">
        <f t="shared" si="991"/>
        <v>0</v>
      </c>
      <c r="BY501">
        <f t="shared" si="992"/>
        <v>0</v>
      </c>
      <c r="BZ501">
        <f t="shared" si="993"/>
        <v>0</v>
      </c>
      <c r="CA501">
        <f t="shared" si="994"/>
        <v>0</v>
      </c>
      <c r="CB501">
        <f t="shared" si="995"/>
        <v>0</v>
      </c>
      <c r="CC501">
        <f t="shared" si="996"/>
        <v>0</v>
      </c>
      <c r="CD501">
        <f t="shared" si="997"/>
        <v>0</v>
      </c>
      <c r="CE501">
        <f t="shared" si="998"/>
        <v>0</v>
      </c>
      <c r="CF501">
        <f t="shared" si="999"/>
        <v>0</v>
      </c>
      <c r="CG501">
        <f t="shared" si="1000"/>
        <v>0</v>
      </c>
      <c r="CH501">
        <f t="shared" si="1001"/>
        <v>0</v>
      </c>
      <c r="CI501">
        <f t="shared" si="1002"/>
        <v>0</v>
      </c>
      <c r="CJ501">
        <f t="shared" si="1003"/>
        <v>0</v>
      </c>
      <c r="CK501">
        <f t="shared" si="1004"/>
        <v>0</v>
      </c>
      <c r="CL501" t="str">
        <f t="shared" si="1005"/>
        <v/>
      </c>
      <c r="CM501" t="str">
        <f t="shared" si="1006"/>
        <v/>
      </c>
      <c r="CN501" t="str">
        <f t="shared" si="1007"/>
        <v/>
      </c>
      <c r="CO501" t="str">
        <f t="shared" si="1008"/>
        <v/>
      </c>
      <c r="CP501" t="str">
        <f t="shared" si="1009"/>
        <v/>
      </c>
      <c r="CQ501" t="str">
        <f t="shared" si="1010"/>
        <v/>
      </c>
      <c r="CR501" t="str">
        <f t="shared" si="1011"/>
        <v/>
      </c>
      <c r="CS501" t="str">
        <f t="shared" si="1012"/>
        <v/>
      </c>
      <c r="CT501" t="str">
        <f t="shared" si="1013"/>
        <v/>
      </c>
      <c r="CU501" t="str">
        <f t="shared" si="1014"/>
        <v/>
      </c>
      <c r="CV501" t="str">
        <f t="shared" si="1015"/>
        <v/>
      </c>
      <c r="CW501" t="str">
        <f t="shared" si="1016"/>
        <v/>
      </c>
      <c r="CX501" t="str">
        <f t="shared" si="1017"/>
        <v/>
      </c>
      <c r="CY501" t="str">
        <f t="shared" si="1018"/>
        <v/>
      </c>
      <c r="CZ501" t="str">
        <f t="shared" si="1019"/>
        <v/>
      </c>
      <c r="DA501" t="str">
        <f t="shared" si="1020"/>
        <v/>
      </c>
      <c r="DB501" t="str">
        <f t="shared" si="1021"/>
        <v/>
      </c>
      <c r="DC501" t="str">
        <f t="shared" si="1022"/>
        <v/>
      </c>
      <c r="DD501" t="str">
        <f t="shared" si="1023"/>
        <v/>
      </c>
      <c r="DE501" t="str">
        <f t="shared" si="1024"/>
        <v/>
      </c>
      <c r="DF501" t="str">
        <f t="shared" si="1025"/>
        <v/>
      </c>
      <c r="DG501" t="str">
        <f t="shared" si="1026"/>
        <v/>
      </c>
      <c r="DH501" t="str">
        <f t="shared" si="1027"/>
        <v/>
      </c>
      <c r="DI501" t="str">
        <f t="shared" si="1028"/>
        <v/>
      </c>
      <c r="DJ501" t="str">
        <f t="shared" si="1029"/>
        <v/>
      </c>
      <c r="DK501" t="str">
        <f t="shared" si="1030"/>
        <v/>
      </c>
      <c r="DL501" t="str">
        <f t="shared" si="1031"/>
        <v/>
      </c>
      <c r="DM501" t="str">
        <f t="shared" si="1032"/>
        <v/>
      </c>
      <c r="DN501" t="str">
        <f t="shared" si="1033"/>
        <v/>
      </c>
      <c r="DO501" t="str">
        <f t="shared" si="1034"/>
        <v/>
      </c>
      <c r="DP501" t="str">
        <f t="shared" si="1035"/>
        <v/>
      </c>
      <c r="DQ501" t="str">
        <f t="shared" si="1036"/>
        <v/>
      </c>
      <c r="DR501" t="str">
        <f t="shared" si="1037"/>
        <v/>
      </c>
      <c r="DS501" t="str">
        <f t="shared" si="1038"/>
        <v/>
      </c>
      <c r="DT501" t="str">
        <f t="shared" si="1039"/>
        <v/>
      </c>
      <c r="DU501">
        <f t="shared" si="1040"/>
        <v>0</v>
      </c>
      <c r="DV501">
        <f t="shared" si="1041"/>
        <v>0</v>
      </c>
      <c r="DW501">
        <f t="shared" si="1042"/>
        <v>0</v>
      </c>
      <c r="DX501" t="str">
        <f t="shared" si="1043"/>
        <v/>
      </c>
      <c r="DY501" t="str">
        <f t="shared" si="1044"/>
        <v/>
      </c>
      <c r="DZ501" t="str">
        <f t="shared" si="1045"/>
        <v/>
      </c>
      <c r="EA501" s="5">
        <f t="shared" si="1046"/>
        <v>0</v>
      </c>
      <c r="EB501" s="3">
        <f t="shared" si="1047"/>
        <v>0</v>
      </c>
    </row>
    <row r="502" spans="2:132" x14ac:dyDescent="0.2">
      <c r="B502">
        <v>497</v>
      </c>
      <c r="C502" s="3">
        <f>Zisk!D516</f>
        <v>0</v>
      </c>
      <c r="D502">
        <f>Zisk!E516</f>
        <v>0</v>
      </c>
      <c r="E502" s="66" t="str">
        <f t="shared" si="934"/>
        <v/>
      </c>
      <c r="F502" t="str">
        <f t="shared" si="935"/>
        <v/>
      </c>
      <c r="G502" s="66" t="str">
        <f t="shared" si="936"/>
        <v/>
      </c>
      <c r="J502">
        <f>VstupniParametry_SKRYT!$D$5</f>
        <v>0.02</v>
      </c>
      <c r="K502">
        <f>VstupniParametry_SKRYT!$D$6</f>
        <v>0.06</v>
      </c>
      <c r="L502">
        <f>VstupniParametry_SKRYT!$D$7</f>
        <v>0.06</v>
      </c>
      <c r="M502">
        <f>VstupniParametry_SKRYT!$D$8</f>
        <v>0.06</v>
      </c>
      <c r="N502">
        <f>VstupniParametry_SKRYT!$D$9</f>
        <v>1.7999999999999999E-2</v>
      </c>
      <c r="O502" s="27">
        <f>VstupniParametry_SKRYT!$D$10</f>
        <v>0.01</v>
      </c>
      <c r="P502" s="27">
        <f>VstupniParametry_SKRYT!$D$11</f>
        <v>0.01</v>
      </c>
      <c r="Q502" s="27">
        <f>VstupniParametry_SKRYT!$D$12</f>
        <v>0.01</v>
      </c>
      <c r="R502" s="27">
        <f>VstupniParametry_SKRYT!$D$13</f>
        <v>0.01</v>
      </c>
      <c r="S502" s="27">
        <f>VstupniParametry_SKRYT!$D$14</f>
        <v>0.01</v>
      </c>
      <c r="T502">
        <f t="shared" si="937"/>
        <v>0</v>
      </c>
      <c r="U502">
        <f t="shared" si="938"/>
        <v>0</v>
      </c>
      <c r="V502">
        <f t="shared" si="939"/>
        <v>0</v>
      </c>
      <c r="W502">
        <f t="shared" si="940"/>
        <v>0</v>
      </c>
      <c r="X502">
        <f t="shared" si="941"/>
        <v>0</v>
      </c>
      <c r="Y502">
        <f t="shared" si="942"/>
        <v>0</v>
      </c>
      <c r="Z502">
        <f t="shared" si="943"/>
        <v>0</v>
      </c>
      <c r="AA502">
        <f t="shared" si="944"/>
        <v>0</v>
      </c>
      <c r="AB502">
        <f t="shared" si="945"/>
        <v>0</v>
      </c>
      <c r="AC502">
        <f t="shared" si="946"/>
        <v>0</v>
      </c>
      <c r="AD502">
        <f t="shared" si="947"/>
        <v>0</v>
      </c>
      <c r="AE502">
        <f t="shared" si="948"/>
        <v>0</v>
      </c>
      <c r="AF502">
        <f t="shared" si="949"/>
        <v>0</v>
      </c>
      <c r="AG502">
        <f t="shared" si="950"/>
        <v>0</v>
      </c>
      <c r="AH502">
        <f t="shared" si="951"/>
        <v>0</v>
      </c>
      <c r="AI502">
        <f t="shared" si="952"/>
        <v>0</v>
      </c>
      <c r="AJ502">
        <f t="shared" si="953"/>
        <v>0</v>
      </c>
      <c r="AK502">
        <f t="shared" si="954"/>
        <v>0</v>
      </c>
      <c r="AL502">
        <f t="shared" si="955"/>
        <v>0</v>
      </c>
      <c r="AM502">
        <f t="shared" si="956"/>
        <v>0</v>
      </c>
      <c r="AN502">
        <f t="shared" si="957"/>
        <v>0</v>
      </c>
      <c r="AO502">
        <f t="shared" si="958"/>
        <v>0</v>
      </c>
      <c r="AP502">
        <f t="shared" si="959"/>
        <v>0</v>
      </c>
      <c r="AQ502">
        <f t="shared" si="960"/>
        <v>0</v>
      </c>
      <c r="AR502">
        <f t="shared" si="961"/>
        <v>0</v>
      </c>
      <c r="AS502">
        <f t="shared" si="962"/>
        <v>0</v>
      </c>
      <c r="AT502">
        <f t="shared" si="932"/>
        <v>0</v>
      </c>
      <c r="AU502">
        <f t="shared" si="963"/>
        <v>0</v>
      </c>
      <c r="AV502">
        <f t="shared" si="964"/>
        <v>0</v>
      </c>
      <c r="AW502">
        <f t="shared" si="933"/>
        <v>0</v>
      </c>
      <c r="AX502">
        <f t="shared" si="965"/>
        <v>0</v>
      </c>
      <c r="AY502">
        <f t="shared" si="966"/>
        <v>0</v>
      </c>
      <c r="AZ502">
        <f t="shared" si="967"/>
        <v>0</v>
      </c>
      <c r="BA502">
        <f t="shared" si="968"/>
        <v>0</v>
      </c>
      <c r="BB502">
        <f t="shared" si="969"/>
        <v>0</v>
      </c>
      <c r="BC502">
        <f t="shared" si="970"/>
        <v>0</v>
      </c>
      <c r="BD502">
        <f t="shared" si="971"/>
        <v>0</v>
      </c>
      <c r="BE502">
        <f t="shared" si="972"/>
        <v>0</v>
      </c>
      <c r="BF502">
        <f t="shared" si="973"/>
        <v>0</v>
      </c>
      <c r="BG502">
        <f t="shared" si="974"/>
        <v>0</v>
      </c>
      <c r="BH502">
        <f t="shared" si="975"/>
        <v>0</v>
      </c>
      <c r="BI502">
        <f t="shared" si="976"/>
        <v>0</v>
      </c>
      <c r="BJ502">
        <f t="shared" si="977"/>
        <v>0</v>
      </c>
      <c r="BK502">
        <f t="shared" si="978"/>
        <v>0</v>
      </c>
      <c r="BL502">
        <f t="shared" si="979"/>
        <v>0</v>
      </c>
      <c r="BM502">
        <f t="shared" si="980"/>
        <v>0</v>
      </c>
      <c r="BN502">
        <f t="shared" si="981"/>
        <v>0</v>
      </c>
      <c r="BO502">
        <f t="shared" si="982"/>
        <v>0</v>
      </c>
      <c r="BP502">
        <f t="shared" si="983"/>
        <v>0</v>
      </c>
      <c r="BQ502">
        <f t="shared" si="984"/>
        <v>0</v>
      </c>
      <c r="BR502">
        <f t="shared" si="985"/>
        <v>0</v>
      </c>
      <c r="BS502">
        <f t="shared" si="986"/>
        <v>0</v>
      </c>
      <c r="BT502">
        <f t="shared" si="987"/>
        <v>0</v>
      </c>
      <c r="BU502">
        <f t="shared" si="988"/>
        <v>0</v>
      </c>
      <c r="BV502">
        <f t="shared" si="989"/>
        <v>0</v>
      </c>
      <c r="BW502">
        <f t="shared" si="990"/>
        <v>0</v>
      </c>
      <c r="BX502">
        <f t="shared" si="991"/>
        <v>0</v>
      </c>
      <c r="BY502">
        <f t="shared" si="992"/>
        <v>0</v>
      </c>
      <c r="BZ502">
        <f t="shared" si="993"/>
        <v>0</v>
      </c>
      <c r="CA502">
        <f t="shared" si="994"/>
        <v>0</v>
      </c>
      <c r="CB502">
        <f t="shared" si="995"/>
        <v>0</v>
      </c>
      <c r="CC502">
        <f t="shared" si="996"/>
        <v>0</v>
      </c>
      <c r="CD502">
        <f t="shared" si="997"/>
        <v>0</v>
      </c>
      <c r="CE502">
        <f t="shared" si="998"/>
        <v>0</v>
      </c>
      <c r="CF502">
        <f t="shared" si="999"/>
        <v>0</v>
      </c>
      <c r="CG502">
        <f t="shared" si="1000"/>
        <v>0</v>
      </c>
      <c r="CH502">
        <f t="shared" si="1001"/>
        <v>0</v>
      </c>
      <c r="CI502">
        <f t="shared" si="1002"/>
        <v>0</v>
      </c>
      <c r="CJ502">
        <f t="shared" si="1003"/>
        <v>0</v>
      </c>
      <c r="CK502">
        <f t="shared" si="1004"/>
        <v>0</v>
      </c>
      <c r="CL502" t="str">
        <f t="shared" si="1005"/>
        <v/>
      </c>
      <c r="CM502" t="str">
        <f t="shared" si="1006"/>
        <v/>
      </c>
      <c r="CN502" t="str">
        <f t="shared" si="1007"/>
        <v/>
      </c>
      <c r="CO502" t="str">
        <f t="shared" si="1008"/>
        <v/>
      </c>
      <c r="CP502" t="str">
        <f t="shared" si="1009"/>
        <v/>
      </c>
      <c r="CQ502" t="str">
        <f t="shared" si="1010"/>
        <v/>
      </c>
      <c r="CR502" t="str">
        <f t="shared" si="1011"/>
        <v/>
      </c>
      <c r="CS502" t="str">
        <f t="shared" si="1012"/>
        <v/>
      </c>
      <c r="CT502" t="str">
        <f t="shared" si="1013"/>
        <v/>
      </c>
      <c r="CU502" t="str">
        <f t="shared" si="1014"/>
        <v/>
      </c>
      <c r="CV502" t="str">
        <f t="shared" si="1015"/>
        <v/>
      </c>
      <c r="CW502" t="str">
        <f t="shared" si="1016"/>
        <v/>
      </c>
      <c r="CX502" t="str">
        <f t="shared" si="1017"/>
        <v/>
      </c>
      <c r="CY502" t="str">
        <f t="shared" si="1018"/>
        <v/>
      </c>
      <c r="CZ502" t="str">
        <f t="shared" si="1019"/>
        <v/>
      </c>
      <c r="DA502" t="str">
        <f t="shared" si="1020"/>
        <v/>
      </c>
      <c r="DB502" t="str">
        <f t="shared" si="1021"/>
        <v/>
      </c>
      <c r="DC502" t="str">
        <f t="shared" si="1022"/>
        <v/>
      </c>
      <c r="DD502" t="str">
        <f t="shared" si="1023"/>
        <v/>
      </c>
      <c r="DE502" t="str">
        <f t="shared" si="1024"/>
        <v/>
      </c>
      <c r="DF502" t="str">
        <f t="shared" si="1025"/>
        <v/>
      </c>
      <c r="DG502" t="str">
        <f t="shared" si="1026"/>
        <v/>
      </c>
      <c r="DH502" t="str">
        <f t="shared" si="1027"/>
        <v/>
      </c>
      <c r="DI502" t="str">
        <f t="shared" si="1028"/>
        <v/>
      </c>
      <c r="DJ502" t="str">
        <f t="shared" si="1029"/>
        <v/>
      </c>
      <c r="DK502" t="str">
        <f t="shared" si="1030"/>
        <v/>
      </c>
      <c r="DL502" t="str">
        <f t="shared" si="1031"/>
        <v/>
      </c>
      <c r="DM502" t="str">
        <f t="shared" si="1032"/>
        <v/>
      </c>
      <c r="DN502" t="str">
        <f t="shared" si="1033"/>
        <v/>
      </c>
      <c r="DO502" t="str">
        <f t="shared" si="1034"/>
        <v/>
      </c>
      <c r="DP502" t="str">
        <f t="shared" si="1035"/>
        <v/>
      </c>
      <c r="DQ502" t="str">
        <f t="shared" si="1036"/>
        <v/>
      </c>
      <c r="DR502" t="str">
        <f t="shared" si="1037"/>
        <v/>
      </c>
      <c r="DS502" t="str">
        <f t="shared" si="1038"/>
        <v/>
      </c>
      <c r="DT502" t="str">
        <f t="shared" si="1039"/>
        <v/>
      </c>
      <c r="DU502">
        <f t="shared" si="1040"/>
        <v>0</v>
      </c>
      <c r="DV502">
        <f t="shared" si="1041"/>
        <v>0</v>
      </c>
      <c r="DW502">
        <f t="shared" si="1042"/>
        <v>0</v>
      </c>
      <c r="DX502" t="str">
        <f t="shared" si="1043"/>
        <v/>
      </c>
      <c r="DY502" t="str">
        <f t="shared" si="1044"/>
        <v/>
      </c>
      <c r="DZ502" t="str">
        <f t="shared" si="1045"/>
        <v/>
      </c>
      <c r="EA502" s="5">
        <f t="shared" si="1046"/>
        <v>0</v>
      </c>
      <c r="EB502" s="3">
        <f t="shared" si="1047"/>
        <v>0</v>
      </c>
    </row>
    <row r="503" spans="2:132" x14ac:dyDescent="0.2">
      <c r="B503" s="25">
        <v>498</v>
      </c>
      <c r="C503" s="26">
        <f>Zisk!D517</f>
        <v>0</v>
      </c>
      <c r="D503">
        <f>Zisk!E517</f>
        <v>0</v>
      </c>
      <c r="E503" s="66" t="str">
        <f t="shared" si="934"/>
        <v/>
      </c>
      <c r="F503" t="str">
        <f t="shared" si="935"/>
        <v/>
      </c>
      <c r="G503" s="66" t="str">
        <f t="shared" si="936"/>
        <v/>
      </c>
      <c r="H503" s="25"/>
      <c r="I503" s="25"/>
      <c r="J503">
        <f>VstupniParametry_SKRYT!$D$5</f>
        <v>0.02</v>
      </c>
      <c r="K503">
        <f>VstupniParametry_SKRYT!$D$6</f>
        <v>0.06</v>
      </c>
      <c r="L503">
        <f>VstupniParametry_SKRYT!$D$7</f>
        <v>0.06</v>
      </c>
      <c r="M503">
        <f>VstupniParametry_SKRYT!$D$8</f>
        <v>0.06</v>
      </c>
      <c r="N503">
        <f>VstupniParametry_SKRYT!$D$9</f>
        <v>1.7999999999999999E-2</v>
      </c>
      <c r="O503" s="27">
        <f>VstupniParametry_SKRYT!$D$10</f>
        <v>0.01</v>
      </c>
      <c r="P503" s="27">
        <f>VstupniParametry_SKRYT!$D$11</f>
        <v>0.01</v>
      </c>
      <c r="Q503" s="27">
        <f>VstupniParametry_SKRYT!$D$12</f>
        <v>0.01</v>
      </c>
      <c r="R503" s="27">
        <f>VstupniParametry_SKRYT!$D$13</f>
        <v>0.01</v>
      </c>
      <c r="S503" s="27">
        <f>VstupniParametry_SKRYT!$D$14</f>
        <v>0.01</v>
      </c>
      <c r="T503">
        <f t="shared" si="937"/>
        <v>0</v>
      </c>
      <c r="U503">
        <f t="shared" si="938"/>
        <v>0</v>
      </c>
      <c r="V503">
        <f t="shared" si="939"/>
        <v>0</v>
      </c>
      <c r="W503">
        <f t="shared" si="940"/>
        <v>0</v>
      </c>
      <c r="X503">
        <f t="shared" si="941"/>
        <v>0</v>
      </c>
      <c r="Y503">
        <f t="shared" si="942"/>
        <v>0</v>
      </c>
      <c r="Z503">
        <f t="shared" si="943"/>
        <v>0</v>
      </c>
      <c r="AA503">
        <f t="shared" si="944"/>
        <v>0</v>
      </c>
      <c r="AB503">
        <f t="shared" si="945"/>
        <v>0</v>
      </c>
      <c r="AC503">
        <f t="shared" si="946"/>
        <v>0</v>
      </c>
      <c r="AD503">
        <f t="shared" si="947"/>
        <v>0</v>
      </c>
      <c r="AE503">
        <f t="shared" si="948"/>
        <v>0</v>
      </c>
      <c r="AF503">
        <f t="shared" si="949"/>
        <v>0</v>
      </c>
      <c r="AG503">
        <f t="shared" si="950"/>
        <v>0</v>
      </c>
      <c r="AH503">
        <f t="shared" si="951"/>
        <v>0</v>
      </c>
      <c r="AI503">
        <f t="shared" si="952"/>
        <v>0</v>
      </c>
      <c r="AJ503">
        <f t="shared" si="953"/>
        <v>0</v>
      </c>
      <c r="AK503">
        <f t="shared" si="954"/>
        <v>0</v>
      </c>
      <c r="AL503">
        <f t="shared" si="955"/>
        <v>0</v>
      </c>
      <c r="AM503">
        <f t="shared" si="956"/>
        <v>0</v>
      </c>
      <c r="AN503">
        <f t="shared" si="957"/>
        <v>0</v>
      </c>
      <c r="AO503">
        <f t="shared" si="958"/>
        <v>0</v>
      </c>
      <c r="AP503">
        <f t="shared" si="959"/>
        <v>0</v>
      </c>
      <c r="AQ503">
        <f t="shared" si="960"/>
        <v>0</v>
      </c>
      <c r="AR503">
        <f t="shared" si="961"/>
        <v>0</v>
      </c>
      <c r="AS503">
        <f t="shared" si="962"/>
        <v>0</v>
      </c>
      <c r="AT503">
        <f t="shared" si="932"/>
        <v>0</v>
      </c>
      <c r="AU503">
        <f t="shared" si="963"/>
        <v>0</v>
      </c>
      <c r="AV503">
        <f t="shared" si="964"/>
        <v>0</v>
      </c>
      <c r="AW503">
        <f t="shared" si="933"/>
        <v>0</v>
      </c>
      <c r="AX503">
        <f t="shared" si="965"/>
        <v>0</v>
      </c>
      <c r="AY503">
        <f t="shared" si="966"/>
        <v>0</v>
      </c>
      <c r="AZ503">
        <f t="shared" si="967"/>
        <v>0</v>
      </c>
      <c r="BA503">
        <f t="shared" si="968"/>
        <v>0</v>
      </c>
      <c r="BB503">
        <f t="shared" si="969"/>
        <v>0</v>
      </c>
      <c r="BC503">
        <f t="shared" si="970"/>
        <v>0</v>
      </c>
      <c r="BD503">
        <f t="shared" si="971"/>
        <v>0</v>
      </c>
      <c r="BE503">
        <f t="shared" si="972"/>
        <v>0</v>
      </c>
      <c r="BF503">
        <f t="shared" si="973"/>
        <v>0</v>
      </c>
      <c r="BG503">
        <f t="shared" si="974"/>
        <v>0</v>
      </c>
      <c r="BH503">
        <f t="shared" si="975"/>
        <v>0</v>
      </c>
      <c r="BI503">
        <f t="shared" si="976"/>
        <v>0</v>
      </c>
      <c r="BJ503">
        <f t="shared" si="977"/>
        <v>0</v>
      </c>
      <c r="BK503">
        <f t="shared" si="978"/>
        <v>0</v>
      </c>
      <c r="BL503">
        <f t="shared" si="979"/>
        <v>0</v>
      </c>
      <c r="BM503">
        <f t="shared" si="980"/>
        <v>0</v>
      </c>
      <c r="BN503">
        <f t="shared" si="981"/>
        <v>0</v>
      </c>
      <c r="BO503">
        <f t="shared" si="982"/>
        <v>0</v>
      </c>
      <c r="BP503">
        <f t="shared" si="983"/>
        <v>0</v>
      </c>
      <c r="BQ503">
        <f t="shared" si="984"/>
        <v>0</v>
      </c>
      <c r="BR503">
        <f t="shared" si="985"/>
        <v>0</v>
      </c>
      <c r="BS503">
        <f t="shared" si="986"/>
        <v>0</v>
      </c>
      <c r="BT503">
        <f t="shared" si="987"/>
        <v>0</v>
      </c>
      <c r="BU503">
        <f t="shared" si="988"/>
        <v>0</v>
      </c>
      <c r="BV503">
        <f t="shared" si="989"/>
        <v>0</v>
      </c>
      <c r="BW503">
        <f t="shared" si="990"/>
        <v>0</v>
      </c>
      <c r="BX503">
        <f t="shared" si="991"/>
        <v>0</v>
      </c>
      <c r="BY503">
        <f t="shared" si="992"/>
        <v>0</v>
      </c>
      <c r="BZ503">
        <f t="shared" si="993"/>
        <v>0</v>
      </c>
      <c r="CA503">
        <f t="shared" si="994"/>
        <v>0</v>
      </c>
      <c r="CB503">
        <f t="shared" si="995"/>
        <v>0</v>
      </c>
      <c r="CC503">
        <f t="shared" si="996"/>
        <v>0</v>
      </c>
      <c r="CD503">
        <f t="shared" si="997"/>
        <v>0</v>
      </c>
      <c r="CE503">
        <f t="shared" si="998"/>
        <v>0</v>
      </c>
      <c r="CF503">
        <f t="shared" si="999"/>
        <v>0</v>
      </c>
      <c r="CG503">
        <f t="shared" si="1000"/>
        <v>0</v>
      </c>
      <c r="CH503">
        <f t="shared" si="1001"/>
        <v>0</v>
      </c>
      <c r="CI503">
        <f t="shared" si="1002"/>
        <v>0</v>
      </c>
      <c r="CJ503">
        <f t="shared" si="1003"/>
        <v>0</v>
      </c>
      <c r="CK503">
        <f t="shared" si="1004"/>
        <v>0</v>
      </c>
      <c r="CL503" t="str">
        <f t="shared" si="1005"/>
        <v/>
      </c>
      <c r="CM503" t="str">
        <f t="shared" si="1006"/>
        <v/>
      </c>
      <c r="CN503" t="str">
        <f t="shared" si="1007"/>
        <v/>
      </c>
      <c r="CO503" t="str">
        <f t="shared" si="1008"/>
        <v/>
      </c>
      <c r="CP503" t="str">
        <f t="shared" si="1009"/>
        <v/>
      </c>
      <c r="CQ503" t="str">
        <f t="shared" si="1010"/>
        <v/>
      </c>
      <c r="CR503" t="str">
        <f t="shared" si="1011"/>
        <v/>
      </c>
      <c r="CS503" t="str">
        <f t="shared" si="1012"/>
        <v/>
      </c>
      <c r="CT503" t="str">
        <f t="shared" si="1013"/>
        <v/>
      </c>
      <c r="CU503" t="str">
        <f t="shared" si="1014"/>
        <v/>
      </c>
      <c r="CV503" t="str">
        <f t="shared" si="1015"/>
        <v/>
      </c>
      <c r="CW503" t="str">
        <f t="shared" si="1016"/>
        <v/>
      </c>
      <c r="CX503" t="str">
        <f t="shared" si="1017"/>
        <v/>
      </c>
      <c r="CY503" t="str">
        <f t="shared" si="1018"/>
        <v/>
      </c>
      <c r="CZ503" t="str">
        <f t="shared" si="1019"/>
        <v/>
      </c>
      <c r="DA503" t="str">
        <f t="shared" si="1020"/>
        <v/>
      </c>
      <c r="DB503" t="str">
        <f t="shared" si="1021"/>
        <v/>
      </c>
      <c r="DC503" t="str">
        <f t="shared" si="1022"/>
        <v/>
      </c>
      <c r="DD503" t="str">
        <f t="shared" si="1023"/>
        <v/>
      </c>
      <c r="DE503" t="str">
        <f t="shared" si="1024"/>
        <v/>
      </c>
      <c r="DF503" t="str">
        <f t="shared" si="1025"/>
        <v/>
      </c>
      <c r="DG503" t="str">
        <f t="shared" si="1026"/>
        <v/>
      </c>
      <c r="DH503" t="str">
        <f t="shared" si="1027"/>
        <v/>
      </c>
      <c r="DI503" t="str">
        <f t="shared" si="1028"/>
        <v/>
      </c>
      <c r="DJ503" t="str">
        <f t="shared" si="1029"/>
        <v/>
      </c>
      <c r="DK503" t="str">
        <f t="shared" si="1030"/>
        <v/>
      </c>
      <c r="DL503" t="str">
        <f t="shared" si="1031"/>
        <v/>
      </c>
      <c r="DM503" t="str">
        <f t="shared" si="1032"/>
        <v/>
      </c>
      <c r="DN503" t="str">
        <f t="shared" si="1033"/>
        <v/>
      </c>
      <c r="DO503" t="str">
        <f t="shared" si="1034"/>
        <v/>
      </c>
      <c r="DP503" t="str">
        <f t="shared" si="1035"/>
        <v/>
      </c>
      <c r="DQ503" t="str">
        <f t="shared" si="1036"/>
        <v/>
      </c>
      <c r="DR503" t="str">
        <f t="shared" si="1037"/>
        <v/>
      </c>
      <c r="DS503" t="str">
        <f t="shared" si="1038"/>
        <v/>
      </c>
      <c r="DT503" t="str">
        <f t="shared" si="1039"/>
        <v/>
      </c>
      <c r="DU503">
        <f t="shared" si="1040"/>
        <v>0</v>
      </c>
      <c r="DV503">
        <f t="shared" si="1041"/>
        <v>0</v>
      </c>
      <c r="DW503">
        <f t="shared" si="1042"/>
        <v>0</v>
      </c>
      <c r="DX503" t="str">
        <f t="shared" si="1043"/>
        <v/>
      </c>
      <c r="DY503" t="str">
        <f t="shared" si="1044"/>
        <v/>
      </c>
      <c r="DZ503" t="str">
        <f t="shared" si="1045"/>
        <v/>
      </c>
      <c r="EA503" s="5">
        <f t="shared" si="1046"/>
        <v>0</v>
      </c>
      <c r="EB503" s="3">
        <f t="shared" si="1047"/>
        <v>0</v>
      </c>
    </row>
    <row r="504" spans="2:132" x14ac:dyDescent="0.2">
      <c r="B504">
        <v>499</v>
      </c>
      <c r="C504" s="3">
        <f>Zisk!D518</f>
        <v>0</v>
      </c>
      <c r="D504">
        <f>Zisk!E518</f>
        <v>0</v>
      </c>
      <c r="E504" s="66" t="str">
        <f t="shared" si="934"/>
        <v/>
      </c>
      <c r="F504" t="str">
        <f t="shared" si="935"/>
        <v/>
      </c>
      <c r="G504" s="66" t="str">
        <f t="shared" si="936"/>
        <v/>
      </c>
      <c r="J504">
        <f>VstupniParametry_SKRYT!$D$5</f>
        <v>0.02</v>
      </c>
      <c r="K504">
        <f>VstupniParametry_SKRYT!$D$6</f>
        <v>0.06</v>
      </c>
      <c r="L504">
        <f>VstupniParametry_SKRYT!$D$7</f>
        <v>0.06</v>
      </c>
      <c r="M504">
        <f>VstupniParametry_SKRYT!$D$8</f>
        <v>0.06</v>
      </c>
      <c r="N504">
        <f>VstupniParametry_SKRYT!$D$9</f>
        <v>1.7999999999999999E-2</v>
      </c>
      <c r="O504" s="27">
        <f>VstupniParametry_SKRYT!$D$10</f>
        <v>0.01</v>
      </c>
      <c r="P504" s="27">
        <f>VstupniParametry_SKRYT!$D$11</f>
        <v>0.01</v>
      </c>
      <c r="Q504" s="27">
        <f>VstupniParametry_SKRYT!$D$12</f>
        <v>0.01</v>
      </c>
      <c r="R504" s="27">
        <f>VstupniParametry_SKRYT!$D$13</f>
        <v>0.01</v>
      </c>
      <c r="S504" s="27">
        <f>VstupniParametry_SKRYT!$D$14</f>
        <v>0.01</v>
      </c>
      <c r="T504">
        <f t="shared" si="937"/>
        <v>0</v>
      </c>
      <c r="U504">
        <f t="shared" si="938"/>
        <v>0</v>
      </c>
      <c r="V504">
        <f t="shared" si="939"/>
        <v>0</v>
      </c>
      <c r="W504">
        <f t="shared" si="940"/>
        <v>0</v>
      </c>
      <c r="X504">
        <f t="shared" si="941"/>
        <v>0</v>
      </c>
      <c r="Y504">
        <f t="shared" si="942"/>
        <v>0</v>
      </c>
      <c r="Z504">
        <f t="shared" si="943"/>
        <v>0</v>
      </c>
      <c r="AA504">
        <f t="shared" si="944"/>
        <v>0</v>
      </c>
      <c r="AB504">
        <f t="shared" si="945"/>
        <v>0</v>
      </c>
      <c r="AC504">
        <f t="shared" si="946"/>
        <v>0</v>
      </c>
      <c r="AD504">
        <f t="shared" si="947"/>
        <v>0</v>
      </c>
      <c r="AE504">
        <f t="shared" si="948"/>
        <v>0</v>
      </c>
      <c r="AF504">
        <f t="shared" si="949"/>
        <v>0</v>
      </c>
      <c r="AG504">
        <f t="shared" si="950"/>
        <v>0</v>
      </c>
      <c r="AH504">
        <f t="shared" si="951"/>
        <v>0</v>
      </c>
      <c r="AI504">
        <f t="shared" si="952"/>
        <v>0</v>
      </c>
      <c r="AJ504">
        <f t="shared" si="953"/>
        <v>0</v>
      </c>
      <c r="AK504">
        <f t="shared" si="954"/>
        <v>0</v>
      </c>
      <c r="AL504">
        <f t="shared" si="955"/>
        <v>0</v>
      </c>
      <c r="AM504">
        <f t="shared" si="956"/>
        <v>0</v>
      </c>
      <c r="AN504">
        <f t="shared" si="957"/>
        <v>0</v>
      </c>
      <c r="AO504">
        <f t="shared" si="958"/>
        <v>0</v>
      </c>
      <c r="AP504">
        <f t="shared" si="959"/>
        <v>0</v>
      </c>
      <c r="AQ504">
        <f t="shared" si="960"/>
        <v>0</v>
      </c>
      <c r="AR504">
        <f t="shared" si="961"/>
        <v>0</v>
      </c>
      <c r="AS504">
        <f t="shared" si="962"/>
        <v>0</v>
      </c>
      <c r="AT504">
        <f t="shared" si="932"/>
        <v>0</v>
      </c>
      <c r="AU504">
        <f t="shared" si="963"/>
        <v>0</v>
      </c>
      <c r="AV504">
        <f t="shared" si="964"/>
        <v>0</v>
      </c>
      <c r="AW504">
        <f t="shared" si="933"/>
        <v>0</v>
      </c>
      <c r="AX504">
        <f t="shared" si="965"/>
        <v>0</v>
      </c>
      <c r="AY504">
        <f t="shared" si="966"/>
        <v>0</v>
      </c>
      <c r="AZ504">
        <f t="shared" si="967"/>
        <v>0</v>
      </c>
      <c r="BA504">
        <f t="shared" si="968"/>
        <v>0</v>
      </c>
      <c r="BB504">
        <f t="shared" si="969"/>
        <v>0</v>
      </c>
      <c r="BC504">
        <f t="shared" si="970"/>
        <v>0</v>
      </c>
      <c r="BD504">
        <f t="shared" si="971"/>
        <v>0</v>
      </c>
      <c r="BE504">
        <f t="shared" si="972"/>
        <v>0</v>
      </c>
      <c r="BF504">
        <f t="shared" si="973"/>
        <v>0</v>
      </c>
      <c r="BG504">
        <f t="shared" si="974"/>
        <v>0</v>
      </c>
      <c r="BH504">
        <f t="shared" si="975"/>
        <v>0</v>
      </c>
      <c r="BI504">
        <f t="shared" si="976"/>
        <v>0</v>
      </c>
      <c r="BJ504">
        <f t="shared" si="977"/>
        <v>0</v>
      </c>
      <c r="BK504">
        <f t="shared" si="978"/>
        <v>0</v>
      </c>
      <c r="BL504">
        <f t="shared" si="979"/>
        <v>0</v>
      </c>
      <c r="BM504">
        <f t="shared" si="980"/>
        <v>0</v>
      </c>
      <c r="BN504">
        <f t="shared" si="981"/>
        <v>0</v>
      </c>
      <c r="BO504">
        <f t="shared" si="982"/>
        <v>0</v>
      </c>
      <c r="BP504">
        <f t="shared" si="983"/>
        <v>0</v>
      </c>
      <c r="BQ504">
        <f t="shared" si="984"/>
        <v>0</v>
      </c>
      <c r="BR504">
        <f t="shared" si="985"/>
        <v>0</v>
      </c>
      <c r="BS504">
        <f t="shared" si="986"/>
        <v>0</v>
      </c>
      <c r="BT504">
        <f t="shared" si="987"/>
        <v>0</v>
      </c>
      <c r="BU504">
        <f t="shared" si="988"/>
        <v>0</v>
      </c>
      <c r="BV504">
        <f t="shared" si="989"/>
        <v>0</v>
      </c>
      <c r="BW504">
        <f t="shared" si="990"/>
        <v>0</v>
      </c>
      <c r="BX504">
        <f t="shared" si="991"/>
        <v>0</v>
      </c>
      <c r="BY504">
        <f t="shared" si="992"/>
        <v>0</v>
      </c>
      <c r="BZ504">
        <f t="shared" si="993"/>
        <v>0</v>
      </c>
      <c r="CA504">
        <f t="shared" si="994"/>
        <v>0</v>
      </c>
      <c r="CB504">
        <f t="shared" si="995"/>
        <v>0</v>
      </c>
      <c r="CC504">
        <f t="shared" si="996"/>
        <v>0</v>
      </c>
      <c r="CD504">
        <f t="shared" si="997"/>
        <v>0</v>
      </c>
      <c r="CE504">
        <f t="shared" si="998"/>
        <v>0</v>
      </c>
      <c r="CF504">
        <f t="shared" si="999"/>
        <v>0</v>
      </c>
      <c r="CG504">
        <f t="shared" si="1000"/>
        <v>0</v>
      </c>
      <c r="CH504">
        <f t="shared" si="1001"/>
        <v>0</v>
      </c>
      <c r="CI504">
        <f t="shared" si="1002"/>
        <v>0</v>
      </c>
      <c r="CJ504">
        <f t="shared" si="1003"/>
        <v>0</v>
      </c>
      <c r="CK504">
        <f t="shared" si="1004"/>
        <v>0</v>
      </c>
      <c r="CL504" t="str">
        <f t="shared" si="1005"/>
        <v/>
      </c>
      <c r="CM504" t="str">
        <f t="shared" si="1006"/>
        <v/>
      </c>
      <c r="CN504" t="str">
        <f t="shared" si="1007"/>
        <v/>
      </c>
      <c r="CO504" t="str">
        <f t="shared" si="1008"/>
        <v/>
      </c>
      <c r="CP504" t="str">
        <f t="shared" si="1009"/>
        <v/>
      </c>
      <c r="CQ504" t="str">
        <f t="shared" si="1010"/>
        <v/>
      </c>
      <c r="CR504" t="str">
        <f t="shared" si="1011"/>
        <v/>
      </c>
      <c r="CS504" t="str">
        <f t="shared" si="1012"/>
        <v/>
      </c>
      <c r="CT504" t="str">
        <f t="shared" si="1013"/>
        <v/>
      </c>
      <c r="CU504" t="str">
        <f t="shared" si="1014"/>
        <v/>
      </c>
      <c r="CV504" t="str">
        <f t="shared" si="1015"/>
        <v/>
      </c>
      <c r="CW504" t="str">
        <f t="shared" si="1016"/>
        <v/>
      </c>
      <c r="CX504" t="str">
        <f t="shared" si="1017"/>
        <v/>
      </c>
      <c r="CY504" t="str">
        <f t="shared" si="1018"/>
        <v/>
      </c>
      <c r="CZ504" t="str">
        <f t="shared" si="1019"/>
        <v/>
      </c>
      <c r="DA504" t="str">
        <f t="shared" si="1020"/>
        <v/>
      </c>
      <c r="DB504" t="str">
        <f t="shared" si="1021"/>
        <v/>
      </c>
      <c r="DC504" t="str">
        <f t="shared" si="1022"/>
        <v/>
      </c>
      <c r="DD504" t="str">
        <f t="shared" si="1023"/>
        <v/>
      </c>
      <c r="DE504" t="str">
        <f t="shared" si="1024"/>
        <v/>
      </c>
      <c r="DF504" t="str">
        <f t="shared" si="1025"/>
        <v/>
      </c>
      <c r="DG504" t="str">
        <f t="shared" si="1026"/>
        <v/>
      </c>
      <c r="DH504" t="str">
        <f t="shared" si="1027"/>
        <v/>
      </c>
      <c r="DI504" t="str">
        <f t="shared" si="1028"/>
        <v/>
      </c>
      <c r="DJ504" t="str">
        <f t="shared" si="1029"/>
        <v/>
      </c>
      <c r="DK504" t="str">
        <f t="shared" si="1030"/>
        <v/>
      </c>
      <c r="DL504" t="str">
        <f t="shared" si="1031"/>
        <v/>
      </c>
      <c r="DM504" t="str">
        <f t="shared" si="1032"/>
        <v/>
      </c>
      <c r="DN504" t="str">
        <f t="shared" si="1033"/>
        <v/>
      </c>
      <c r="DO504" t="str">
        <f t="shared" si="1034"/>
        <v/>
      </c>
      <c r="DP504" t="str">
        <f t="shared" si="1035"/>
        <v/>
      </c>
      <c r="DQ504" t="str">
        <f t="shared" si="1036"/>
        <v/>
      </c>
      <c r="DR504" t="str">
        <f t="shared" si="1037"/>
        <v/>
      </c>
      <c r="DS504" t="str">
        <f t="shared" si="1038"/>
        <v/>
      </c>
      <c r="DT504" t="str">
        <f t="shared" si="1039"/>
        <v/>
      </c>
      <c r="DU504">
        <f t="shared" si="1040"/>
        <v>0</v>
      </c>
      <c r="DV504">
        <f t="shared" si="1041"/>
        <v>0</v>
      </c>
      <c r="DW504">
        <f t="shared" si="1042"/>
        <v>0</v>
      </c>
      <c r="DX504" t="str">
        <f t="shared" si="1043"/>
        <v/>
      </c>
      <c r="DY504" t="str">
        <f t="shared" si="1044"/>
        <v/>
      </c>
      <c r="DZ504" t="str">
        <f t="shared" si="1045"/>
        <v/>
      </c>
      <c r="EA504" s="5">
        <f t="shared" si="1046"/>
        <v>0</v>
      </c>
      <c r="EB504" s="3">
        <f t="shared" si="1047"/>
        <v>0</v>
      </c>
    </row>
    <row r="505" spans="2:132" x14ac:dyDescent="0.2">
      <c r="B505" s="25">
        <v>500</v>
      </c>
      <c r="C505" s="26">
        <f>Zisk!D519</f>
        <v>0</v>
      </c>
      <c r="D505">
        <f>Zisk!E519</f>
        <v>0</v>
      </c>
      <c r="E505" s="66" t="str">
        <f t="shared" si="934"/>
        <v/>
      </c>
      <c r="F505" t="str">
        <f t="shared" si="935"/>
        <v/>
      </c>
      <c r="G505" s="66" t="str">
        <f t="shared" si="936"/>
        <v/>
      </c>
      <c r="H505" s="25"/>
      <c r="I505" s="25"/>
      <c r="J505">
        <f>VstupniParametry_SKRYT!$D$5</f>
        <v>0.02</v>
      </c>
      <c r="K505">
        <f>VstupniParametry_SKRYT!$D$6</f>
        <v>0.06</v>
      </c>
      <c r="L505">
        <f>VstupniParametry_SKRYT!$D$7</f>
        <v>0.06</v>
      </c>
      <c r="M505">
        <f>VstupniParametry_SKRYT!$D$8</f>
        <v>0.06</v>
      </c>
      <c r="N505">
        <f>VstupniParametry_SKRYT!$D$9</f>
        <v>1.7999999999999999E-2</v>
      </c>
      <c r="O505" s="27">
        <f>VstupniParametry_SKRYT!$D$10</f>
        <v>0.01</v>
      </c>
      <c r="P505" s="27">
        <f>VstupniParametry_SKRYT!$D$11</f>
        <v>0.01</v>
      </c>
      <c r="Q505" s="27">
        <f>VstupniParametry_SKRYT!$D$12</f>
        <v>0.01</v>
      </c>
      <c r="R505" s="27">
        <f>VstupniParametry_SKRYT!$D$13</f>
        <v>0.01</v>
      </c>
      <c r="S505" s="27">
        <f>VstupniParametry_SKRYT!$D$14</f>
        <v>0.01</v>
      </c>
      <c r="T505">
        <f t="shared" si="937"/>
        <v>0</v>
      </c>
      <c r="U505">
        <f t="shared" si="938"/>
        <v>0</v>
      </c>
      <c r="V505">
        <f t="shared" si="939"/>
        <v>0</v>
      </c>
      <c r="W505">
        <f t="shared" si="940"/>
        <v>0</v>
      </c>
      <c r="X505">
        <f t="shared" si="941"/>
        <v>0</v>
      </c>
      <c r="Y505">
        <f t="shared" si="942"/>
        <v>0</v>
      </c>
      <c r="Z505">
        <f t="shared" si="943"/>
        <v>0</v>
      </c>
      <c r="AA505">
        <f t="shared" si="944"/>
        <v>0</v>
      </c>
      <c r="AB505">
        <f t="shared" si="945"/>
        <v>0</v>
      </c>
      <c r="AC505">
        <f t="shared" si="946"/>
        <v>0</v>
      </c>
      <c r="AD505">
        <f t="shared" si="947"/>
        <v>0</v>
      </c>
      <c r="AE505">
        <f t="shared" si="948"/>
        <v>0</v>
      </c>
      <c r="AF505">
        <f t="shared" si="949"/>
        <v>0</v>
      </c>
      <c r="AG505">
        <f t="shared" si="950"/>
        <v>0</v>
      </c>
      <c r="AH505">
        <f t="shared" si="951"/>
        <v>0</v>
      </c>
      <c r="AI505">
        <f t="shared" si="952"/>
        <v>0</v>
      </c>
      <c r="AJ505">
        <f t="shared" si="953"/>
        <v>0</v>
      </c>
      <c r="AK505">
        <f t="shared" si="954"/>
        <v>0</v>
      </c>
      <c r="AL505">
        <f t="shared" si="955"/>
        <v>0</v>
      </c>
      <c r="AM505">
        <f t="shared" si="956"/>
        <v>0</v>
      </c>
      <c r="AN505">
        <f t="shared" si="957"/>
        <v>0</v>
      </c>
      <c r="AO505">
        <f t="shared" si="958"/>
        <v>0</v>
      </c>
      <c r="AP505">
        <f t="shared" si="959"/>
        <v>0</v>
      </c>
      <c r="AQ505">
        <f t="shared" si="960"/>
        <v>0</v>
      </c>
      <c r="AR505">
        <f t="shared" si="961"/>
        <v>0</v>
      </c>
      <c r="AS505">
        <f t="shared" si="962"/>
        <v>0</v>
      </c>
      <c r="AT505">
        <f t="shared" si="932"/>
        <v>0</v>
      </c>
      <c r="AU505">
        <f t="shared" si="963"/>
        <v>0</v>
      </c>
      <c r="AV505">
        <f t="shared" si="964"/>
        <v>0</v>
      </c>
      <c r="AW505">
        <f t="shared" si="933"/>
        <v>0</v>
      </c>
      <c r="AX505">
        <f t="shared" si="965"/>
        <v>0</v>
      </c>
      <c r="AY505">
        <f t="shared" si="966"/>
        <v>0</v>
      </c>
      <c r="AZ505">
        <f t="shared" si="967"/>
        <v>0</v>
      </c>
      <c r="BA505">
        <f t="shared" si="968"/>
        <v>0</v>
      </c>
      <c r="BB505">
        <f t="shared" si="969"/>
        <v>0</v>
      </c>
      <c r="BC505">
        <f t="shared" si="970"/>
        <v>0</v>
      </c>
      <c r="BD505">
        <f t="shared" si="971"/>
        <v>0</v>
      </c>
      <c r="BE505">
        <f t="shared" si="972"/>
        <v>0</v>
      </c>
      <c r="BF505">
        <f t="shared" si="973"/>
        <v>0</v>
      </c>
      <c r="BG505">
        <f t="shared" si="974"/>
        <v>0</v>
      </c>
      <c r="BH505">
        <f t="shared" si="975"/>
        <v>0</v>
      </c>
      <c r="BI505">
        <f t="shared" si="976"/>
        <v>0</v>
      </c>
      <c r="BJ505">
        <f t="shared" si="977"/>
        <v>0</v>
      </c>
      <c r="BK505">
        <f t="shared" si="978"/>
        <v>0</v>
      </c>
      <c r="BL505">
        <f t="shared" si="979"/>
        <v>0</v>
      </c>
      <c r="BM505">
        <f t="shared" si="980"/>
        <v>0</v>
      </c>
      <c r="BN505">
        <f t="shared" si="981"/>
        <v>0</v>
      </c>
      <c r="BO505">
        <f t="shared" si="982"/>
        <v>0</v>
      </c>
      <c r="BP505">
        <f t="shared" si="983"/>
        <v>0</v>
      </c>
      <c r="BQ505">
        <f t="shared" si="984"/>
        <v>0</v>
      </c>
      <c r="BR505">
        <f t="shared" si="985"/>
        <v>0</v>
      </c>
      <c r="BS505">
        <f t="shared" si="986"/>
        <v>0</v>
      </c>
      <c r="BT505">
        <f t="shared" si="987"/>
        <v>0</v>
      </c>
      <c r="BU505">
        <f t="shared" si="988"/>
        <v>0</v>
      </c>
      <c r="BV505">
        <f t="shared" si="989"/>
        <v>0</v>
      </c>
      <c r="BW505">
        <f t="shared" si="990"/>
        <v>0</v>
      </c>
      <c r="BX505">
        <f t="shared" si="991"/>
        <v>0</v>
      </c>
      <c r="BY505">
        <f t="shared" si="992"/>
        <v>0</v>
      </c>
      <c r="BZ505">
        <f t="shared" si="993"/>
        <v>0</v>
      </c>
      <c r="CA505">
        <f t="shared" si="994"/>
        <v>0</v>
      </c>
      <c r="CB505">
        <f t="shared" si="995"/>
        <v>0</v>
      </c>
      <c r="CC505">
        <f t="shared" si="996"/>
        <v>0</v>
      </c>
      <c r="CD505">
        <f t="shared" si="997"/>
        <v>0</v>
      </c>
      <c r="CE505">
        <f t="shared" si="998"/>
        <v>0</v>
      </c>
      <c r="CF505">
        <f t="shared" si="999"/>
        <v>0</v>
      </c>
      <c r="CG505">
        <f t="shared" si="1000"/>
        <v>0</v>
      </c>
      <c r="CH505">
        <f t="shared" si="1001"/>
        <v>0</v>
      </c>
      <c r="CI505">
        <f t="shared" si="1002"/>
        <v>0</v>
      </c>
      <c r="CJ505">
        <f t="shared" si="1003"/>
        <v>0</v>
      </c>
      <c r="CK505">
        <f t="shared" si="1004"/>
        <v>0</v>
      </c>
      <c r="CL505" t="str">
        <f t="shared" si="1005"/>
        <v/>
      </c>
      <c r="CM505" t="str">
        <f t="shared" si="1006"/>
        <v/>
      </c>
      <c r="CN505" t="str">
        <f t="shared" si="1007"/>
        <v/>
      </c>
      <c r="CO505" t="str">
        <f t="shared" si="1008"/>
        <v/>
      </c>
      <c r="CP505" t="str">
        <f t="shared" si="1009"/>
        <v/>
      </c>
      <c r="CQ505" t="str">
        <f t="shared" si="1010"/>
        <v/>
      </c>
      <c r="CR505" t="str">
        <f t="shared" si="1011"/>
        <v/>
      </c>
      <c r="CS505" t="str">
        <f t="shared" si="1012"/>
        <v/>
      </c>
      <c r="CT505" t="str">
        <f t="shared" si="1013"/>
        <v/>
      </c>
      <c r="CU505" t="str">
        <f t="shared" si="1014"/>
        <v/>
      </c>
      <c r="CV505" t="str">
        <f t="shared" si="1015"/>
        <v/>
      </c>
      <c r="CW505" t="str">
        <f t="shared" si="1016"/>
        <v/>
      </c>
      <c r="CX505" t="str">
        <f t="shared" si="1017"/>
        <v/>
      </c>
      <c r="CY505" t="str">
        <f t="shared" si="1018"/>
        <v/>
      </c>
      <c r="CZ505" t="str">
        <f t="shared" si="1019"/>
        <v/>
      </c>
      <c r="DA505" t="str">
        <f t="shared" si="1020"/>
        <v/>
      </c>
      <c r="DB505" t="str">
        <f t="shared" si="1021"/>
        <v/>
      </c>
      <c r="DC505" t="str">
        <f t="shared" si="1022"/>
        <v/>
      </c>
      <c r="DD505" t="str">
        <f t="shared" si="1023"/>
        <v/>
      </c>
      <c r="DE505" t="str">
        <f t="shared" si="1024"/>
        <v/>
      </c>
      <c r="DF505" t="str">
        <f t="shared" si="1025"/>
        <v/>
      </c>
      <c r="DG505" t="str">
        <f t="shared" si="1026"/>
        <v/>
      </c>
      <c r="DH505" t="str">
        <f t="shared" si="1027"/>
        <v/>
      </c>
      <c r="DI505" t="str">
        <f t="shared" si="1028"/>
        <v/>
      </c>
      <c r="DJ505" t="str">
        <f t="shared" si="1029"/>
        <v/>
      </c>
      <c r="DK505" t="str">
        <f t="shared" si="1030"/>
        <v/>
      </c>
      <c r="DL505" t="str">
        <f t="shared" si="1031"/>
        <v/>
      </c>
      <c r="DM505" t="str">
        <f t="shared" si="1032"/>
        <v/>
      </c>
      <c r="DN505" t="str">
        <f t="shared" si="1033"/>
        <v/>
      </c>
      <c r="DO505" t="str">
        <f t="shared" si="1034"/>
        <v/>
      </c>
      <c r="DP505" t="str">
        <f t="shared" si="1035"/>
        <v/>
      </c>
      <c r="DQ505" t="str">
        <f t="shared" si="1036"/>
        <v/>
      </c>
      <c r="DR505" t="str">
        <f t="shared" si="1037"/>
        <v/>
      </c>
      <c r="DS505" t="str">
        <f t="shared" si="1038"/>
        <v/>
      </c>
      <c r="DT505" t="str">
        <f t="shared" si="1039"/>
        <v/>
      </c>
      <c r="DU505">
        <f t="shared" si="1040"/>
        <v>0</v>
      </c>
      <c r="DV505">
        <f t="shared" si="1041"/>
        <v>0</v>
      </c>
      <c r="DW505">
        <f t="shared" si="1042"/>
        <v>0</v>
      </c>
      <c r="DX505" t="str">
        <f t="shared" si="1043"/>
        <v/>
      </c>
      <c r="DY505" t="str">
        <f t="shared" si="1044"/>
        <v/>
      </c>
      <c r="DZ505" t="str">
        <f t="shared" si="1045"/>
        <v/>
      </c>
      <c r="EA505" s="5">
        <f t="shared" si="1046"/>
        <v>0</v>
      </c>
      <c r="EB505" s="3">
        <f t="shared" si="1047"/>
        <v>0</v>
      </c>
    </row>
    <row r="506" spans="2:132" x14ac:dyDescent="0.2">
      <c r="B506">
        <v>501</v>
      </c>
      <c r="C506" s="3">
        <f>Zisk!D520</f>
        <v>0</v>
      </c>
      <c r="D506">
        <f>Zisk!E520</f>
        <v>0</v>
      </c>
      <c r="E506" s="66" t="str">
        <f t="shared" si="934"/>
        <v/>
      </c>
      <c r="F506" t="str">
        <f t="shared" si="935"/>
        <v/>
      </c>
      <c r="G506" s="66" t="str">
        <f t="shared" si="936"/>
        <v/>
      </c>
      <c r="J506">
        <f>VstupniParametry_SKRYT!$D$5</f>
        <v>0.02</v>
      </c>
      <c r="K506">
        <f>VstupniParametry_SKRYT!$D$6</f>
        <v>0.06</v>
      </c>
      <c r="L506">
        <f>VstupniParametry_SKRYT!$D$7</f>
        <v>0.06</v>
      </c>
      <c r="M506">
        <f>VstupniParametry_SKRYT!$D$8</f>
        <v>0.06</v>
      </c>
      <c r="N506">
        <f>VstupniParametry_SKRYT!$D$9</f>
        <v>1.7999999999999999E-2</v>
      </c>
      <c r="O506" s="27">
        <f>VstupniParametry_SKRYT!$D$10</f>
        <v>0.01</v>
      </c>
      <c r="P506" s="27">
        <f>VstupniParametry_SKRYT!$D$11</f>
        <v>0.01</v>
      </c>
      <c r="Q506" s="27">
        <f>VstupniParametry_SKRYT!$D$12</f>
        <v>0.01</v>
      </c>
      <c r="R506" s="27">
        <f>VstupniParametry_SKRYT!$D$13</f>
        <v>0.01</v>
      </c>
      <c r="S506" s="27">
        <f>VstupniParametry_SKRYT!$D$14</f>
        <v>0.01</v>
      </c>
      <c r="T506">
        <f t="shared" si="937"/>
        <v>0</v>
      </c>
      <c r="U506">
        <f t="shared" si="938"/>
        <v>0</v>
      </c>
      <c r="V506">
        <f t="shared" si="939"/>
        <v>0</v>
      </c>
      <c r="W506">
        <f t="shared" si="940"/>
        <v>0</v>
      </c>
      <c r="X506">
        <f t="shared" si="941"/>
        <v>0</v>
      </c>
      <c r="Y506">
        <f t="shared" si="942"/>
        <v>0</v>
      </c>
      <c r="Z506">
        <f t="shared" si="943"/>
        <v>0</v>
      </c>
      <c r="AA506">
        <f t="shared" si="944"/>
        <v>0</v>
      </c>
      <c r="AB506">
        <f t="shared" si="945"/>
        <v>0</v>
      </c>
      <c r="AC506">
        <f t="shared" si="946"/>
        <v>0</v>
      </c>
      <c r="AD506">
        <f t="shared" si="947"/>
        <v>0</v>
      </c>
      <c r="AE506">
        <f t="shared" si="948"/>
        <v>0</v>
      </c>
      <c r="AF506">
        <f t="shared" si="949"/>
        <v>0</v>
      </c>
      <c r="AG506">
        <f t="shared" si="950"/>
        <v>0</v>
      </c>
      <c r="AH506">
        <f t="shared" si="951"/>
        <v>0</v>
      </c>
      <c r="AI506">
        <f t="shared" si="952"/>
        <v>0</v>
      </c>
      <c r="AJ506">
        <f t="shared" si="953"/>
        <v>0</v>
      </c>
      <c r="AK506">
        <f t="shared" si="954"/>
        <v>0</v>
      </c>
      <c r="AL506">
        <f t="shared" si="955"/>
        <v>0</v>
      </c>
      <c r="AM506">
        <f t="shared" si="956"/>
        <v>0</v>
      </c>
      <c r="AN506">
        <f t="shared" si="957"/>
        <v>0</v>
      </c>
      <c r="AO506">
        <f t="shared" si="958"/>
        <v>0</v>
      </c>
      <c r="AP506">
        <f t="shared" si="959"/>
        <v>0</v>
      </c>
      <c r="AQ506">
        <f t="shared" si="960"/>
        <v>0</v>
      </c>
      <c r="AR506">
        <f t="shared" si="961"/>
        <v>0</v>
      </c>
      <c r="AS506">
        <f t="shared" si="962"/>
        <v>0</v>
      </c>
      <c r="AT506">
        <f t="shared" si="932"/>
        <v>0</v>
      </c>
      <c r="AU506">
        <f t="shared" si="963"/>
        <v>0</v>
      </c>
      <c r="AV506">
        <f t="shared" si="964"/>
        <v>0</v>
      </c>
      <c r="AW506">
        <f t="shared" si="933"/>
        <v>0</v>
      </c>
      <c r="AX506">
        <f t="shared" si="965"/>
        <v>0</v>
      </c>
      <c r="AY506">
        <f t="shared" si="966"/>
        <v>0</v>
      </c>
      <c r="AZ506">
        <f t="shared" si="967"/>
        <v>0</v>
      </c>
      <c r="BA506">
        <f t="shared" si="968"/>
        <v>0</v>
      </c>
      <c r="BB506">
        <f t="shared" si="969"/>
        <v>0</v>
      </c>
      <c r="BC506">
        <f t="shared" si="970"/>
        <v>0</v>
      </c>
      <c r="BD506">
        <f t="shared" si="971"/>
        <v>0</v>
      </c>
      <c r="BE506">
        <f t="shared" si="972"/>
        <v>0</v>
      </c>
      <c r="BF506">
        <f t="shared" si="973"/>
        <v>0</v>
      </c>
      <c r="BG506">
        <f t="shared" si="974"/>
        <v>0</v>
      </c>
      <c r="BH506">
        <f t="shared" si="975"/>
        <v>0</v>
      </c>
      <c r="BI506">
        <f t="shared" si="976"/>
        <v>0</v>
      </c>
      <c r="BJ506">
        <f t="shared" si="977"/>
        <v>0</v>
      </c>
      <c r="BK506">
        <f t="shared" si="978"/>
        <v>0</v>
      </c>
      <c r="BL506">
        <f t="shared" si="979"/>
        <v>0</v>
      </c>
      <c r="BM506">
        <f t="shared" si="980"/>
        <v>0</v>
      </c>
      <c r="BN506">
        <f t="shared" si="981"/>
        <v>0</v>
      </c>
      <c r="BO506">
        <f t="shared" si="982"/>
        <v>0</v>
      </c>
      <c r="BP506">
        <f t="shared" si="983"/>
        <v>0</v>
      </c>
      <c r="BQ506">
        <f t="shared" si="984"/>
        <v>0</v>
      </c>
      <c r="BR506">
        <f t="shared" si="985"/>
        <v>0</v>
      </c>
      <c r="BS506">
        <f t="shared" si="986"/>
        <v>0</v>
      </c>
      <c r="BT506">
        <f t="shared" si="987"/>
        <v>0</v>
      </c>
      <c r="BU506">
        <f t="shared" si="988"/>
        <v>0</v>
      </c>
      <c r="BV506">
        <f t="shared" si="989"/>
        <v>0</v>
      </c>
      <c r="BW506">
        <f t="shared" si="990"/>
        <v>0</v>
      </c>
      <c r="BX506">
        <f t="shared" si="991"/>
        <v>0</v>
      </c>
      <c r="BY506">
        <f t="shared" si="992"/>
        <v>0</v>
      </c>
      <c r="BZ506">
        <f t="shared" si="993"/>
        <v>0</v>
      </c>
      <c r="CA506">
        <f t="shared" si="994"/>
        <v>0</v>
      </c>
      <c r="CB506">
        <f t="shared" si="995"/>
        <v>0</v>
      </c>
      <c r="CC506">
        <f t="shared" si="996"/>
        <v>0</v>
      </c>
      <c r="CD506">
        <f t="shared" si="997"/>
        <v>0</v>
      </c>
      <c r="CE506">
        <f t="shared" si="998"/>
        <v>0</v>
      </c>
      <c r="CF506">
        <f t="shared" si="999"/>
        <v>0</v>
      </c>
      <c r="CG506">
        <f t="shared" si="1000"/>
        <v>0</v>
      </c>
      <c r="CH506">
        <f t="shared" si="1001"/>
        <v>0</v>
      </c>
      <c r="CI506">
        <f t="shared" si="1002"/>
        <v>0</v>
      </c>
      <c r="CJ506">
        <f t="shared" si="1003"/>
        <v>0</v>
      </c>
      <c r="CK506">
        <f t="shared" si="1004"/>
        <v>0</v>
      </c>
      <c r="CL506" t="str">
        <f t="shared" si="1005"/>
        <v/>
      </c>
      <c r="CM506" t="str">
        <f t="shared" si="1006"/>
        <v/>
      </c>
      <c r="CN506" t="str">
        <f t="shared" si="1007"/>
        <v/>
      </c>
      <c r="CO506" t="str">
        <f t="shared" si="1008"/>
        <v/>
      </c>
      <c r="CP506" t="str">
        <f t="shared" si="1009"/>
        <v/>
      </c>
      <c r="CQ506" t="str">
        <f t="shared" si="1010"/>
        <v/>
      </c>
      <c r="CR506" t="str">
        <f t="shared" si="1011"/>
        <v/>
      </c>
      <c r="CS506" t="str">
        <f t="shared" si="1012"/>
        <v/>
      </c>
      <c r="CT506" t="str">
        <f t="shared" si="1013"/>
        <v/>
      </c>
      <c r="CU506" t="str">
        <f t="shared" si="1014"/>
        <v/>
      </c>
      <c r="CV506" t="str">
        <f t="shared" si="1015"/>
        <v/>
      </c>
      <c r="CW506" t="str">
        <f t="shared" si="1016"/>
        <v/>
      </c>
      <c r="CX506" t="str">
        <f t="shared" si="1017"/>
        <v/>
      </c>
      <c r="CY506" t="str">
        <f t="shared" si="1018"/>
        <v/>
      </c>
      <c r="CZ506" t="str">
        <f t="shared" si="1019"/>
        <v/>
      </c>
      <c r="DA506" t="str">
        <f t="shared" si="1020"/>
        <v/>
      </c>
      <c r="DB506" t="str">
        <f t="shared" si="1021"/>
        <v/>
      </c>
      <c r="DC506" t="str">
        <f t="shared" si="1022"/>
        <v/>
      </c>
      <c r="DD506" t="str">
        <f t="shared" si="1023"/>
        <v/>
      </c>
      <c r="DE506" t="str">
        <f t="shared" si="1024"/>
        <v/>
      </c>
      <c r="DF506" t="str">
        <f t="shared" si="1025"/>
        <v/>
      </c>
      <c r="DG506" t="str">
        <f t="shared" si="1026"/>
        <v/>
      </c>
      <c r="DH506" t="str">
        <f t="shared" si="1027"/>
        <v/>
      </c>
      <c r="DI506" t="str">
        <f t="shared" si="1028"/>
        <v/>
      </c>
      <c r="DJ506" t="str">
        <f t="shared" si="1029"/>
        <v/>
      </c>
      <c r="DK506" t="str">
        <f t="shared" si="1030"/>
        <v/>
      </c>
      <c r="DL506" t="str">
        <f t="shared" si="1031"/>
        <v/>
      </c>
      <c r="DM506" t="str">
        <f t="shared" si="1032"/>
        <v/>
      </c>
      <c r="DN506" t="str">
        <f t="shared" si="1033"/>
        <v/>
      </c>
      <c r="DO506" t="str">
        <f t="shared" si="1034"/>
        <v/>
      </c>
      <c r="DP506" t="str">
        <f t="shared" si="1035"/>
        <v/>
      </c>
      <c r="DQ506" t="str">
        <f t="shared" si="1036"/>
        <v/>
      </c>
      <c r="DR506" t="str">
        <f t="shared" si="1037"/>
        <v/>
      </c>
      <c r="DS506" t="str">
        <f t="shared" si="1038"/>
        <v/>
      </c>
      <c r="DT506" t="str">
        <f t="shared" si="1039"/>
        <v/>
      </c>
      <c r="DU506">
        <f t="shared" si="1040"/>
        <v>0</v>
      </c>
      <c r="DV506">
        <f t="shared" si="1041"/>
        <v>0</v>
      </c>
      <c r="DW506">
        <f t="shared" si="1042"/>
        <v>0</v>
      </c>
      <c r="DX506" t="str">
        <f t="shared" si="1043"/>
        <v/>
      </c>
      <c r="DY506" t="str">
        <f t="shared" si="1044"/>
        <v/>
      </c>
      <c r="DZ506" t="str">
        <f t="shared" si="1045"/>
        <v/>
      </c>
      <c r="EA506" s="5">
        <f t="shared" si="1046"/>
        <v>0</v>
      </c>
      <c r="EB506" s="3">
        <f t="shared" si="1047"/>
        <v>0</v>
      </c>
    </row>
    <row r="507" spans="2:132" x14ac:dyDescent="0.2">
      <c r="B507" s="25">
        <v>502</v>
      </c>
      <c r="C507" s="26">
        <f>Zisk!D521</f>
        <v>0</v>
      </c>
      <c r="D507">
        <f>Zisk!E521</f>
        <v>0</v>
      </c>
      <c r="E507" s="66" t="str">
        <f t="shared" si="934"/>
        <v/>
      </c>
      <c r="F507" t="str">
        <f t="shared" si="935"/>
        <v/>
      </c>
      <c r="G507" s="66" t="str">
        <f t="shared" si="936"/>
        <v/>
      </c>
      <c r="H507" s="25"/>
      <c r="I507" s="25"/>
      <c r="J507">
        <f>VstupniParametry_SKRYT!$D$5</f>
        <v>0.02</v>
      </c>
      <c r="K507">
        <f>VstupniParametry_SKRYT!$D$6</f>
        <v>0.06</v>
      </c>
      <c r="L507">
        <f>VstupniParametry_SKRYT!$D$7</f>
        <v>0.06</v>
      </c>
      <c r="M507">
        <f>VstupniParametry_SKRYT!$D$8</f>
        <v>0.06</v>
      </c>
      <c r="N507">
        <f>VstupniParametry_SKRYT!$D$9</f>
        <v>1.7999999999999999E-2</v>
      </c>
      <c r="O507" s="27">
        <f>VstupniParametry_SKRYT!$D$10</f>
        <v>0.01</v>
      </c>
      <c r="P507" s="27">
        <f>VstupniParametry_SKRYT!$D$11</f>
        <v>0.01</v>
      </c>
      <c r="Q507" s="27">
        <f>VstupniParametry_SKRYT!$D$12</f>
        <v>0.01</v>
      </c>
      <c r="R507" s="27">
        <f>VstupniParametry_SKRYT!$D$13</f>
        <v>0.01</v>
      </c>
      <c r="S507" s="27">
        <f>VstupniParametry_SKRYT!$D$14</f>
        <v>0.01</v>
      </c>
      <c r="T507">
        <f t="shared" si="937"/>
        <v>0</v>
      </c>
      <c r="U507">
        <f t="shared" si="938"/>
        <v>0</v>
      </c>
      <c r="V507">
        <f t="shared" si="939"/>
        <v>0</v>
      </c>
      <c r="W507">
        <f t="shared" si="940"/>
        <v>0</v>
      </c>
      <c r="X507">
        <f t="shared" si="941"/>
        <v>0</v>
      </c>
      <c r="Y507">
        <f t="shared" si="942"/>
        <v>0</v>
      </c>
      <c r="Z507">
        <f t="shared" si="943"/>
        <v>0</v>
      </c>
      <c r="AA507">
        <f t="shared" si="944"/>
        <v>0</v>
      </c>
      <c r="AB507">
        <f t="shared" si="945"/>
        <v>0</v>
      </c>
      <c r="AC507">
        <f t="shared" si="946"/>
        <v>0</v>
      </c>
      <c r="AD507">
        <f t="shared" si="947"/>
        <v>0</v>
      </c>
      <c r="AE507">
        <f t="shared" si="948"/>
        <v>0</v>
      </c>
      <c r="AF507">
        <f t="shared" si="949"/>
        <v>0</v>
      </c>
      <c r="AG507">
        <f t="shared" si="950"/>
        <v>0</v>
      </c>
      <c r="AH507">
        <f t="shared" si="951"/>
        <v>0</v>
      </c>
      <c r="AI507">
        <f t="shared" si="952"/>
        <v>0</v>
      </c>
      <c r="AJ507">
        <f t="shared" si="953"/>
        <v>0</v>
      </c>
      <c r="AK507">
        <f t="shared" si="954"/>
        <v>0</v>
      </c>
      <c r="AL507">
        <f t="shared" si="955"/>
        <v>0</v>
      </c>
      <c r="AM507">
        <f t="shared" si="956"/>
        <v>0</v>
      </c>
      <c r="AN507">
        <f t="shared" si="957"/>
        <v>0</v>
      </c>
      <c r="AO507">
        <f t="shared" si="958"/>
        <v>0</v>
      </c>
      <c r="AP507">
        <f t="shared" si="959"/>
        <v>0</v>
      </c>
      <c r="AQ507">
        <f t="shared" si="960"/>
        <v>0</v>
      </c>
      <c r="AR507">
        <f t="shared" si="961"/>
        <v>0</v>
      </c>
      <c r="AS507">
        <f t="shared" si="962"/>
        <v>0</v>
      </c>
      <c r="AT507">
        <f t="shared" si="932"/>
        <v>0</v>
      </c>
      <c r="AU507">
        <f t="shared" si="963"/>
        <v>0</v>
      </c>
      <c r="AV507">
        <f t="shared" si="964"/>
        <v>0</v>
      </c>
      <c r="AW507">
        <f t="shared" si="933"/>
        <v>0</v>
      </c>
      <c r="AX507">
        <f t="shared" si="965"/>
        <v>0</v>
      </c>
      <c r="AY507">
        <f t="shared" si="966"/>
        <v>0</v>
      </c>
      <c r="AZ507">
        <f t="shared" si="967"/>
        <v>0</v>
      </c>
      <c r="BA507">
        <f t="shared" si="968"/>
        <v>0</v>
      </c>
      <c r="BB507">
        <f t="shared" si="969"/>
        <v>0</v>
      </c>
      <c r="BC507">
        <f t="shared" si="970"/>
        <v>0</v>
      </c>
      <c r="BD507">
        <f t="shared" si="971"/>
        <v>0</v>
      </c>
      <c r="BE507">
        <f t="shared" si="972"/>
        <v>0</v>
      </c>
      <c r="BF507">
        <f t="shared" si="973"/>
        <v>0</v>
      </c>
      <c r="BG507">
        <f t="shared" si="974"/>
        <v>0</v>
      </c>
      <c r="BH507">
        <f t="shared" si="975"/>
        <v>0</v>
      </c>
      <c r="BI507">
        <f t="shared" si="976"/>
        <v>0</v>
      </c>
      <c r="BJ507">
        <f t="shared" si="977"/>
        <v>0</v>
      </c>
      <c r="BK507">
        <f t="shared" si="978"/>
        <v>0</v>
      </c>
      <c r="BL507">
        <f t="shared" si="979"/>
        <v>0</v>
      </c>
      <c r="BM507">
        <f t="shared" si="980"/>
        <v>0</v>
      </c>
      <c r="BN507">
        <f t="shared" si="981"/>
        <v>0</v>
      </c>
      <c r="BO507">
        <f t="shared" si="982"/>
        <v>0</v>
      </c>
      <c r="BP507">
        <f t="shared" si="983"/>
        <v>0</v>
      </c>
      <c r="BQ507">
        <f t="shared" si="984"/>
        <v>0</v>
      </c>
      <c r="BR507">
        <f t="shared" si="985"/>
        <v>0</v>
      </c>
      <c r="BS507">
        <f t="shared" si="986"/>
        <v>0</v>
      </c>
      <c r="BT507">
        <f t="shared" si="987"/>
        <v>0</v>
      </c>
      <c r="BU507">
        <f t="shared" si="988"/>
        <v>0</v>
      </c>
      <c r="BV507">
        <f t="shared" si="989"/>
        <v>0</v>
      </c>
      <c r="BW507">
        <f t="shared" si="990"/>
        <v>0</v>
      </c>
      <c r="BX507">
        <f t="shared" si="991"/>
        <v>0</v>
      </c>
      <c r="BY507">
        <f t="shared" si="992"/>
        <v>0</v>
      </c>
      <c r="BZ507">
        <f t="shared" si="993"/>
        <v>0</v>
      </c>
      <c r="CA507">
        <f t="shared" si="994"/>
        <v>0</v>
      </c>
      <c r="CB507">
        <f t="shared" si="995"/>
        <v>0</v>
      </c>
      <c r="CC507">
        <f t="shared" si="996"/>
        <v>0</v>
      </c>
      <c r="CD507">
        <f t="shared" si="997"/>
        <v>0</v>
      </c>
      <c r="CE507">
        <f t="shared" si="998"/>
        <v>0</v>
      </c>
      <c r="CF507">
        <f t="shared" si="999"/>
        <v>0</v>
      </c>
      <c r="CG507">
        <f t="shared" si="1000"/>
        <v>0</v>
      </c>
      <c r="CH507">
        <f t="shared" si="1001"/>
        <v>0</v>
      </c>
      <c r="CI507">
        <f t="shared" si="1002"/>
        <v>0</v>
      </c>
      <c r="CJ507">
        <f t="shared" si="1003"/>
        <v>0</v>
      </c>
      <c r="CK507">
        <f t="shared" si="1004"/>
        <v>0</v>
      </c>
      <c r="CL507" t="str">
        <f t="shared" si="1005"/>
        <v/>
      </c>
      <c r="CM507" t="str">
        <f t="shared" si="1006"/>
        <v/>
      </c>
      <c r="CN507" t="str">
        <f t="shared" si="1007"/>
        <v/>
      </c>
      <c r="CO507" t="str">
        <f t="shared" si="1008"/>
        <v/>
      </c>
      <c r="CP507" t="str">
        <f t="shared" si="1009"/>
        <v/>
      </c>
      <c r="CQ507" t="str">
        <f t="shared" si="1010"/>
        <v/>
      </c>
      <c r="CR507" t="str">
        <f t="shared" si="1011"/>
        <v/>
      </c>
      <c r="CS507" t="str">
        <f t="shared" si="1012"/>
        <v/>
      </c>
      <c r="CT507" t="str">
        <f t="shared" si="1013"/>
        <v/>
      </c>
      <c r="CU507" t="str">
        <f t="shared" si="1014"/>
        <v/>
      </c>
      <c r="CV507" t="str">
        <f t="shared" si="1015"/>
        <v/>
      </c>
      <c r="CW507" t="str">
        <f t="shared" si="1016"/>
        <v/>
      </c>
      <c r="CX507" t="str">
        <f t="shared" si="1017"/>
        <v/>
      </c>
      <c r="CY507" t="str">
        <f t="shared" si="1018"/>
        <v/>
      </c>
      <c r="CZ507" t="str">
        <f t="shared" si="1019"/>
        <v/>
      </c>
      <c r="DA507" t="str">
        <f t="shared" si="1020"/>
        <v/>
      </c>
      <c r="DB507" t="str">
        <f t="shared" si="1021"/>
        <v/>
      </c>
      <c r="DC507" t="str">
        <f t="shared" si="1022"/>
        <v/>
      </c>
      <c r="DD507" t="str">
        <f t="shared" si="1023"/>
        <v/>
      </c>
      <c r="DE507" t="str">
        <f t="shared" si="1024"/>
        <v/>
      </c>
      <c r="DF507" t="str">
        <f t="shared" si="1025"/>
        <v/>
      </c>
      <c r="DG507" t="str">
        <f t="shared" si="1026"/>
        <v/>
      </c>
      <c r="DH507" t="str">
        <f t="shared" si="1027"/>
        <v/>
      </c>
      <c r="DI507" t="str">
        <f t="shared" si="1028"/>
        <v/>
      </c>
      <c r="DJ507" t="str">
        <f t="shared" si="1029"/>
        <v/>
      </c>
      <c r="DK507" t="str">
        <f t="shared" si="1030"/>
        <v/>
      </c>
      <c r="DL507" t="str">
        <f t="shared" si="1031"/>
        <v/>
      </c>
      <c r="DM507" t="str">
        <f t="shared" si="1032"/>
        <v/>
      </c>
      <c r="DN507" t="str">
        <f t="shared" si="1033"/>
        <v/>
      </c>
      <c r="DO507" t="str">
        <f t="shared" si="1034"/>
        <v/>
      </c>
      <c r="DP507" t="str">
        <f t="shared" si="1035"/>
        <v/>
      </c>
      <c r="DQ507" t="str">
        <f t="shared" si="1036"/>
        <v/>
      </c>
      <c r="DR507" t="str">
        <f t="shared" si="1037"/>
        <v/>
      </c>
      <c r="DS507" t="str">
        <f t="shared" si="1038"/>
        <v/>
      </c>
      <c r="DT507" t="str">
        <f t="shared" si="1039"/>
        <v/>
      </c>
      <c r="DU507">
        <f t="shared" si="1040"/>
        <v>0</v>
      </c>
      <c r="DV507">
        <f t="shared" si="1041"/>
        <v>0</v>
      </c>
      <c r="DW507">
        <f t="shared" si="1042"/>
        <v>0</v>
      </c>
      <c r="DX507" t="str">
        <f t="shared" si="1043"/>
        <v/>
      </c>
      <c r="DY507" t="str">
        <f t="shared" si="1044"/>
        <v/>
      </c>
      <c r="DZ507" t="str">
        <f t="shared" si="1045"/>
        <v/>
      </c>
      <c r="EA507" s="5">
        <f t="shared" si="1046"/>
        <v>0</v>
      </c>
      <c r="EB507" s="3">
        <f t="shared" si="1047"/>
        <v>0</v>
      </c>
    </row>
    <row r="508" spans="2:132" x14ac:dyDescent="0.2">
      <c r="B508">
        <v>503</v>
      </c>
      <c r="C508" s="3">
        <f>Zisk!D522</f>
        <v>0</v>
      </c>
      <c r="D508">
        <f>Zisk!E522</f>
        <v>0</v>
      </c>
      <c r="E508" s="66" t="str">
        <f t="shared" si="934"/>
        <v/>
      </c>
      <c r="F508" t="str">
        <f t="shared" si="935"/>
        <v/>
      </c>
      <c r="G508" s="66" t="str">
        <f t="shared" si="936"/>
        <v/>
      </c>
      <c r="J508">
        <f>VstupniParametry_SKRYT!$D$5</f>
        <v>0.02</v>
      </c>
      <c r="K508">
        <f>VstupniParametry_SKRYT!$D$6</f>
        <v>0.06</v>
      </c>
      <c r="L508">
        <f>VstupniParametry_SKRYT!$D$7</f>
        <v>0.06</v>
      </c>
      <c r="M508">
        <f>VstupniParametry_SKRYT!$D$8</f>
        <v>0.06</v>
      </c>
      <c r="N508">
        <f>VstupniParametry_SKRYT!$D$9</f>
        <v>1.7999999999999999E-2</v>
      </c>
      <c r="O508" s="27">
        <f>VstupniParametry_SKRYT!$D$10</f>
        <v>0.01</v>
      </c>
      <c r="P508" s="27">
        <f>VstupniParametry_SKRYT!$D$11</f>
        <v>0.01</v>
      </c>
      <c r="Q508" s="27">
        <f>VstupniParametry_SKRYT!$D$12</f>
        <v>0.01</v>
      </c>
      <c r="R508" s="27">
        <f>VstupniParametry_SKRYT!$D$13</f>
        <v>0.01</v>
      </c>
      <c r="S508" s="27">
        <f>VstupniParametry_SKRYT!$D$14</f>
        <v>0.01</v>
      </c>
      <c r="T508">
        <f t="shared" si="937"/>
        <v>0</v>
      </c>
      <c r="U508">
        <f t="shared" si="938"/>
        <v>0</v>
      </c>
      <c r="V508">
        <f t="shared" si="939"/>
        <v>0</v>
      </c>
      <c r="W508">
        <f t="shared" si="940"/>
        <v>0</v>
      </c>
      <c r="X508">
        <f t="shared" si="941"/>
        <v>0</v>
      </c>
      <c r="Y508">
        <f t="shared" si="942"/>
        <v>0</v>
      </c>
      <c r="Z508">
        <f t="shared" si="943"/>
        <v>0</v>
      </c>
      <c r="AA508">
        <f t="shared" si="944"/>
        <v>0</v>
      </c>
      <c r="AB508">
        <f t="shared" si="945"/>
        <v>0</v>
      </c>
      <c r="AC508">
        <f t="shared" si="946"/>
        <v>0</v>
      </c>
      <c r="AD508">
        <f t="shared" si="947"/>
        <v>0</v>
      </c>
      <c r="AE508">
        <f t="shared" si="948"/>
        <v>0</v>
      </c>
      <c r="AF508">
        <f t="shared" si="949"/>
        <v>0</v>
      </c>
      <c r="AG508">
        <f t="shared" si="950"/>
        <v>0</v>
      </c>
      <c r="AH508">
        <f t="shared" si="951"/>
        <v>0</v>
      </c>
      <c r="AI508">
        <f t="shared" si="952"/>
        <v>0</v>
      </c>
      <c r="AJ508">
        <f t="shared" si="953"/>
        <v>0</v>
      </c>
      <c r="AK508">
        <f t="shared" si="954"/>
        <v>0</v>
      </c>
      <c r="AL508">
        <f t="shared" si="955"/>
        <v>0</v>
      </c>
      <c r="AM508">
        <f t="shared" si="956"/>
        <v>0</v>
      </c>
      <c r="AN508">
        <f t="shared" si="957"/>
        <v>0</v>
      </c>
      <c r="AO508">
        <f t="shared" si="958"/>
        <v>0</v>
      </c>
      <c r="AP508">
        <f t="shared" si="959"/>
        <v>0</v>
      </c>
      <c r="AQ508">
        <f t="shared" si="960"/>
        <v>0</v>
      </c>
      <c r="AR508">
        <f t="shared" si="961"/>
        <v>0</v>
      </c>
      <c r="AS508">
        <f t="shared" si="962"/>
        <v>0</v>
      </c>
      <c r="AT508">
        <f t="shared" si="932"/>
        <v>0</v>
      </c>
      <c r="AU508">
        <f t="shared" si="963"/>
        <v>0</v>
      </c>
      <c r="AV508">
        <f t="shared" si="964"/>
        <v>0</v>
      </c>
      <c r="AW508">
        <f t="shared" si="933"/>
        <v>0</v>
      </c>
      <c r="AX508">
        <f t="shared" si="965"/>
        <v>0</v>
      </c>
      <c r="AY508">
        <f t="shared" si="966"/>
        <v>0</v>
      </c>
      <c r="AZ508">
        <f t="shared" si="967"/>
        <v>0</v>
      </c>
      <c r="BA508">
        <f t="shared" si="968"/>
        <v>0</v>
      </c>
      <c r="BB508">
        <f t="shared" si="969"/>
        <v>0</v>
      </c>
      <c r="BC508">
        <f t="shared" si="970"/>
        <v>0</v>
      </c>
      <c r="BD508">
        <f t="shared" si="971"/>
        <v>0</v>
      </c>
      <c r="BE508">
        <f t="shared" si="972"/>
        <v>0</v>
      </c>
      <c r="BF508">
        <f t="shared" si="973"/>
        <v>0</v>
      </c>
      <c r="BG508">
        <f t="shared" si="974"/>
        <v>0</v>
      </c>
      <c r="BH508">
        <f t="shared" si="975"/>
        <v>0</v>
      </c>
      <c r="BI508">
        <f t="shared" si="976"/>
        <v>0</v>
      </c>
      <c r="BJ508">
        <f t="shared" si="977"/>
        <v>0</v>
      </c>
      <c r="BK508">
        <f t="shared" si="978"/>
        <v>0</v>
      </c>
      <c r="BL508">
        <f t="shared" si="979"/>
        <v>0</v>
      </c>
      <c r="BM508">
        <f t="shared" si="980"/>
        <v>0</v>
      </c>
      <c r="BN508">
        <f t="shared" si="981"/>
        <v>0</v>
      </c>
      <c r="BO508">
        <f t="shared" si="982"/>
        <v>0</v>
      </c>
      <c r="BP508">
        <f t="shared" si="983"/>
        <v>0</v>
      </c>
      <c r="BQ508">
        <f t="shared" si="984"/>
        <v>0</v>
      </c>
      <c r="BR508">
        <f t="shared" si="985"/>
        <v>0</v>
      </c>
      <c r="BS508">
        <f t="shared" si="986"/>
        <v>0</v>
      </c>
      <c r="BT508">
        <f t="shared" si="987"/>
        <v>0</v>
      </c>
      <c r="BU508">
        <f t="shared" si="988"/>
        <v>0</v>
      </c>
      <c r="BV508">
        <f t="shared" si="989"/>
        <v>0</v>
      </c>
      <c r="BW508">
        <f t="shared" si="990"/>
        <v>0</v>
      </c>
      <c r="BX508">
        <f t="shared" si="991"/>
        <v>0</v>
      </c>
      <c r="BY508">
        <f t="shared" si="992"/>
        <v>0</v>
      </c>
      <c r="BZ508">
        <f t="shared" si="993"/>
        <v>0</v>
      </c>
      <c r="CA508">
        <f t="shared" si="994"/>
        <v>0</v>
      </c>
      <c r="CB508">
        <f t="shared" si="995"/>
        <v>0</v>
      </c>
      <c r="CC508">
        <f t="shared" si="996"/>
        <v>0</v>
      </c>
      <c r="CD508">
        <f t="shared" si="997"/>
        <v>0</v>
      </c>
      <c r="CE508">
        <f t="shared" si="998"/>
        <v>0</v>
      </c>
      <c r="CF508">
        <f t="shared" si="999"/>
        <v>0</v>
      </c>
      <c r="CG508">
        <f t="shared" si="1000"/>
        <v>0</v>
      </c>
      <c r="CH508">
        <f t="shared" si="1001"/>
        <v>0</v>
      </c>
      <c r="CI508">
        <f t="shared" si="1002"/>
        <v>0</v>
      </c>
      <c r="CJ508">
        <f t="shared" si="1003"/>
        <v>0</v>
      </c>
      <c r="CK508">
        <f t="shared" si="1004"/>
        <v>0</v>
      </c>
      <c r="CL508" t="str">
        <f t="shared" si="1005"/>
        <v/>
      </c>
      <c r="CM508" t="str">
        <f t="shared" si="1006"/>
        <v/>
      </c>
      <c r="CN508" t="str">
        <f t="shared" si="1007"/>
        <v/>
      </c>
      <c r="CO508" t="str">
        <f t="shared" si="1008"/>
        <v/>
      </c>
      <c r="CP508" t="str">
        <f t="shared" si="1009"/>
        <v/>
      </c>
      <c r="CQ508" t="str">
        <f t="shared" si="1010"/>
        <v/>
      </c>
      <c r="CR508" t="str">
        <f t="shared" si="1011"/>
        <v/>
      </c>
      <c r="CS508" t="str">
        <f t="shared" si="1012"/>
        <v/>
      </c>
      <c r="CT508" t="str">
        <f t="shared" si="1013"/>
        <v/>
      </c>
      <c r="CU508" t="str">
        <f t="shared" si="1014"/>
        <v/>
      </c>
      <c r="CV508" t="str">
        <f t="shared" si="1015"/>
        <v/>
      </c>
      <c r="CW508" t="str">
        <f t="shared" si="1016"/>
        <v/>
      </c>
      <c r="CX508" t="str">
        <f t="shared" si="1017"/>
        <v/>
      </c>
      <c r="CY508" t="str">
        <f t="shared" si="1018"/>
        <v/>
      </c>
      <c r="CZ508" t="str">
        <f t="shared" si="1019"/>
        <v/>
      </c>
      <c r="DA508" t="str">
        <f t="shared" si="1020"/>
        <v/>
      </c>
      <c r="DB508" t="str">
        <f t="shared" si="1021"/>
        <v/>
      </c>
      <c r="DC508" t="str">
        <f t="shared" si="1022"/>
        <v/>
      </c>
      <c r="DD508" t="str">
        <f t="shared" si="1023"/>
        <v/>
      </c>
      <c r="DE508" t="str">
        <f t="shared" si="1024"/>
        <v/>
      </c>
      <c r="DF508" t="str">
        <f t="shared" si="1025"/>
        <v/>
      </c>
      <c r="DG508" t="str">
        <f t="shared" si="1026"/>
        <v/>
      </c>
      <c r="DH508" t="str">
        <f t="shared" si="1027"/>
        <v/>
      </c>
      <c r="DI508" t="str">
        <f t="shared" si="1028"/>
        <v/>
      </c>
      <c r="DJ508" t="str">
        <f t="shared" si="1029"/>
        <v/>
      </c>
      <c r="DK508" t="str">
        <f t="shared" si="1030"/>
        <v/>
      </c>
      <c r="DL508" t="str">
        <f t="shared" si="1031"/>
        <v/>
      </c>
      <c r="DM508" t="str">
        <f t="shared" si="1032"/>
        <v/>
      </c>
      <c r="DN508" t="str">
        <f t="shared" si="1033"/>
        <v/>
      </c>
      <c r="DO508" t="str">
        <f t="shared" si="1034"/>
        <v/>
      </c>
      <c r="DP508" t="str">
        <f t="shared" si="1035"/>
        <v/>
      </c>
      <c r="DQ508" t="str">
        <f t="shared" si="1036"/>
        <v/>
      </c>
      <c r="DR508" t="str">
        <f t="shared" si="1037"/>
        <v/>
      </c>
      <c r="DS508" t="str">
        <f t="shared" si="1038"/>
        <v/>
      </c>
      <c r="DT508" t="str">
        <f t="shared" si="1039"/>
        <v/>
      </c>
      <c r="DU508">
        <f t="shared" si="1040"/>
        <v>0</v>
      </c>
      <c r="DV508">
        <f t="shared" si="1041"/>
        <v>0</v>
      </c>
      <c r="DW508">
        <f t="shared" si="1042"/>
        <v>0</v>
      </c>
      <c r="DX508" t="str">
        <f t="shared" si="1043"/>
        <v/>
      </c>
      <c r="DY508" t="str">
        <f t="shared" si="1044"/>
        <v/>
      </c>
      <c r="DZ508" t="str">
        <f t="shared" si="1045"/>
        <v/>
      </c>
      <c r="EA508" s="5">
        <f t="shared" si="1046"/>
        <v>0</v>
      </c>
      <c r="EB508" s="3">
        <f t="shared" si="1047"/>
        <v>0</v>
      </c>
    </row>
    <row r="509" spans="2:132" x14ac:dyDescent="0.2">
      <c r="B509" s="25">
        <v>504</v>
      </c>
      <c r="C509" s="26">
        <f>Zisk!D523</f>
        <v>0</v>
      </c>
      <c r="D509">
        <f>Zisk!E523</f>
        <v>0</v>
      </c>
      <c r="E509" s="66" t="str">
        <f t="shared" si="934"/>
        <v/>
      </c>
      <c r="F509" t="str">
        <f t="shared" si="935"/>
        <v/>
      </c>
      <c r="G509" s="66" t="str">
        <f t="shared" si="936"/>
        <v/>
      </c>
      <c r="H509" s="25"/>
      <c r="I509" s="25"/>
      <c r="J509">
        <f>VstupniParametry_SKRYT!$D$5</f>
        <v>0.02</v>
      </c>
      <c r="K509">
        <f>VstupniParametry_SKRYT!$D$6</f>
        <v>0.06</v>
      </c>
      <c r="L509">
        <f>VstupniParametry_SKRYT!$D$7</f>
        <v>0.06</v>
      </c>
      <c r="M509">
        <f>VstupniParametry_SKRYT!$D$8</f>
        <v>0.06</v>
      </c>
      <c r="N509">
        <f>VstupniParametry_SKRYT!$D$9</f>
        <v>1.7999999999999999E-2</v>
      </c>
      <c r="O509" s="27">
        <f>VstupniParametry_SKRYT!$D$10</f>
        <v>0.01</v>
      </c>
      <c r="P509" s="27">
        <f>VstupniParametry_SKRYT!$D$11</f>
        <v>0.01</v>
      </c>
      <c r="Q509" s="27">
        <f>VstupniParametry_SKRYT!$D$12</f>
        <v>0.01</v>
      </c>
      <c r="R509" s="27">
        <f>VstupniParametry_SKRYT!$D$13</f>
        <v>0.01</v>
      </c>
      <c r="S509" s="27">
        <f>VstupniParametry_SKRYT!$D$14</f>
        <v>0.01</v>
      </c>
      <c r="T509">
        <f t="shared" si="937"/>
        <v>0</v>
      </c>
      <c r="U509">
        <f t="shared" si="938"/>
        <v>0</v>
      </c>
      <c r="V509">
        <f t="shared" si="939"/>
        <v>0</v>
      </c>
      <c r="W509">
        <f t="shared" si="940"/>
        <v>0</v>
      </c>
      <c r="X509">
        <f t="shared" si="941"/>
        <v>0</v>
      </c>
      <c r="Y509">
        <f t="shared" si="942"/>
        <v>0</v>
      </c>
      <c r="Z509">
        <f t="shared" si="943"/>
        <v>0</v>
      </c>
      <c r="AA509">
        <f t="shared" si="944"/>
        <v>0</v>
      </c>
      <c r="AB509">
        <f t="shared" si="945"/>
        <v>0</v>
      </c>
      <c r="AC509">
        <f t="shared" si="946"/>
        <v>0</v>
      </c>
      <c r="AD509">
        <f t="shared" si="947"/>
        <v>0</v>
      </c>
      <c r="AE509">
        <f t="shared" si="948"/>
        <v>0</v>
      </c>
      <c r="AF509">
        <f t="shared" si="949"/>
        <v>0</v>
      </c>
      <c r="AG509">
        <f t="shared" si="950"/>
        <v>0</v>
      </c>
      <c r="AH509">
        <f t="shared" si="951"/>
        <v>0</v>
      </c>
      <c r="AI509">
        <f t="shared" si="952"/>
        <v>0</v>
      </c>
      <c r="AJ509">
        <f t="shared" si="953"/>
        <v>0</v>
      </c>
      <c r="AK509">
        <f t="shared" si="954"/>
        <v>0</v>
      </c>
      <c r="AL509">
        <f t="shared" si="955"/>
        <v>0</v>
      </c>
      <c r="AM509">
        <f t="shared" si="956"/>
        <v>0</v>
      </c>
      <c r="AN509">
        <f t="shared" si="957"/>
        <v>0</v>
      </c>
      <c r="AO509">
        <f t="shared" si="958"/>
        <v>0</v>
      </c>
      <c r="AP509">
        <f t="shared" si="959"/>
        <v>0</v>
      </c>
      <c r="AQ509">
        <f t="shared" si="960"/>
        <v>0</v>
      </c>
      <c r="AR509">
        <f t="shared" si="961"/>
        <v>0</v>
      </c>
      <c r="AS509">
        <f t="shared" si="962"/>
        <v>0</v>
      </c>
      <c r="AT509">
        <f t="shared" si="932"/>
        <v>0</v>
      </c>
      <c r="AU509">
        <f t="shared" si="963"/>
        <v>0</v>
      </c>
      <c r="AV509">
        <f t="shared" si="964"/>
        <v>0</v>
      </c>
      <c r="AW509">
        <f t="shared" si="933"/>
        <v>0</v>
      </c>
      <c r="AX509">
        <f t="shared" si="965"/>
        <v>0</v>
      </c>
      <c r="AY509">
        <f t="shared" si="966"/>
        <v>0</v>
      </c>
      <c r="AZ509">
        <f t="shared" si="967"/>
        <v>0</v>
      </c>
      <c r="BA509">
        <f t="shared" si="968"/>
        <v>0</v>
      </c>
      <c r="BB509">
        <f t="shared" si="969"/>
        <v>0</v>
      </c>
      <c r="BC509">
        <f t="shared" si="970"/>
        <v>0</v>
      </c>
      <c r="BD509">
        <f t="shared" si="971"/>
        <v>0</v>
      </c>
      <c r="BE509">
        <f t="shared" si="972"/>
        <v>0</v>
      </c>
      <c r="BF509">
        <f t="shared" si="973"/>
        <v>0</v>
      </c>
      <c r="BG509">
        <f t="shared" si="974"/>
        <v>0</v>
      </c>
      <c r="BH509">
        <f t="shared" si="975"/>
        <v>0</v>
      </c>
      <c r="BI509">
        <f t="shared" si="976"/>
        <v>0</v>
      </c>
      <c r="BJ509">
        <f t="shared" si="977"/>
        <v>0</v>
      </c>
      <c r="BK509">
        <f t="shared" si="978"/>
        <v>0</v>
      </c>
      <c r="BL509">
        <f t="shared" si="979"/>
        <v>0</v>
      </c>
      <c r="BM509">
        <f t="shared" si="980"/>
        <v>0</v>
      </c>
      <c r="BN509">
        <f t="shared" si="981"/>
        <v>0</v>
      </c>
      <c r="BO509">
        <f t="shared" si="982"/>
        <v>0</v>
      </c>
      <c r="BP509">
        <f t="shared" si="983"/>
        <v>0</v>
      </c>
      <c r="BQ509">
        <f t="shared" si="984"/>
        <v>0</v>
      </c>
      <c r="BR509">
        <f t="shared" si="985"/>
        <v>0</v>
      </c>
      <c r="BS509">
        <f t="shared" si="986"/>
        <v>0</v>
      </c>
      <c r="BT509">
        <f t="shared" si="987"/>
        <v>0</v>
      </c>
      <c r="BU509">
        <f t="shared" si="988"/>
        <v>0</v>
      </c>
      <c r="BV509">
        <f t="shared" si="989"/>
        <v>0</v>
      </c>
      <c r="BW509">
        <f t="shared" si="990"/>
        <v>0</v>
      </c>
      <c r="BX509">
        <f t="shared" si="991"/>
        <v>0</v>
      </c>
      <c r="BY509">
        <f t="shared" si="992"/>
        <v>0</v>
      </c>
      <c r="BZ509">
        <f t="shared" si="993"/>
        <v>0</v>
      </c>
      <c r="CA509">
        <f t="shared" si="994"/>
        <v>0</v>
      </c>
      <c r="CB509">
        <f t="shared" si="995"/>
        <v>0</v>
      </c>
      <c r="CC509">
        <f t="shared" si="996"/>
        <v>0</v>
      </c>
      <c r="CD509">
        <f t="shared" si="997"/>
        <v>0</v>
      </c>
      <c r="CE509">
        <f t="shared" si="998"/>
        <v>0</v>
      </c>
      <c r="CF509">
        <f t="shared" si="999"/>
        <v>0</v>
      </c>
      <c r="CG509">
        <f t="shared" si="1000"/>
        <v>0</v>
      </c>
      <c r="CH509">
        <f t="shared" si="1001"/>
        <v>0</v>
      </c>
      <c r="CI509">
        <f t="shared" si="1002"/>
        <v>0</v>
      </c>
      <c r="CJ509">
        <f t="shared" si="1003"/>
        <v>0</v>
      </c>
      <c r="CK509">
        <f t="shared" si="1004"/>
        <v>0</v>
      </c>
      <c r="CL509" t="str">
        <f t="shared" si="1005"/>
        <v/>
      </c>
      <c r="CM509" t="str">
        <f t="shared" si="1006"/>
        <v/>
      </c>
      <c r="CN509" t="str">
        <f t="shared" si="1007"/>
        <v/>
      </c>
      <c r="CO509" t="str">
        <f t="shared" si="1008"/>
        <v/>
      </c>
      <c r="CP509" t="str">
        <f t="shared" si="1009"/>
        <v/>
      </c>
      <c r="CQ509" t="str">
        <f t="shared" si="1010"/>
        <v/>
      </c>
      <c r="CR509" t="str">
        <f t="shared" si="1011"/>
        <v/>
      </c>
      <c r="CS509" t="str">
        <f t="shared" si="1012"/>
        <v/>
      </c>
      <c r="CT509" t="str">
        <f t="shared" si="1013"/>
        <v/>
      </c>
      <c r="CU509" t="str">
        <f t="shared" si="1014"/>
        <v/>
      </c>
      <c r="CV509" t="str">
        <f t="shared" si="1015"/>
        <v/>
      </c>
      <c r="CW509" t="str">
        <f t="shared" si="1016"/>
        <v/>
      </c>
      <c r="CX509" t="str">
        <f t="shared" si="1017"/>
        <v/>
      </c>
      <c r="CY509" t="str">
        <f t="shared" si="1018"/>
        <v/>
      </c>
      <c r="CZ509" t="str">
        <f t="shared" si="1019"/>
        <v/>
      </c>
      <c r="DA509" t="str">
        <f t="shared" si="1020"/>
        <v/>
      </c>
      <c r="DB509" t="str">
        <f t="shared" si="1021"/>
        <v/>
      </c>
      <c r="DC509" t="str">
        <f t="shared" si="1022"/>
        <v/>
      </c>
      <c r="DD509" t="str">
        <f t="shared" si="1023"/>
        <v/>
      </c>
      <c r="DE509" t="str">
        <f t="shared" si="1024"/>
        <v/>
      </c>
      <c r="DF509" t="str">
        <f t="shared" si="1025"/>
        <v/>
      </c>
      <c r="DG509" t="str">
        <f t="shared" si="1026"/>
        <v/>
      </c>
      <c r="DH509" t="str">
        <f t="shared" si="1027"/>
        <v/>
      </c>
      <c r="DI509" t="str">
        <f t="shared" si="1028"/>
        <v/>
      </c>
      <c r="DJ509" t="str">
        <f t="shared" si="1029"/>
        <v/>
      </c>
      <c r="DK509" t="str">
        <f t="shared" si="1030"/>
        <v/>
      </c>
      <c r="DL509" t="str">
        <f t="shared" si="1031"/>
        <v/>
      </c>
      <c r="DM509" t="str">
        <f t="shared" si="1032"/>
        <v/>
      </c>
      <c r="DN509" t="str">
        <f t="shared" si="1033"/>
        <v/>
      </c>
      <c r="DO509" t="str">
        <f t="shared" si="1034"/>
        <v/>
      </c>
      <c r="DP509" t="str">
        <f t="shared" si="1035"/>
        <v/>
      </c>
      <c r="DQ509" t="str">
        <f t="shared" si="1036"/>
        <v/>
      </c>
      <c r="DR509" t="str">
        <f t="shared" si="1037"/>
        <v/>
      </c>
      <c r="DS509" t="str">
        <f t="shared" si="1038"/>
        <v/>
      </c>
      <c r="DT509" t="str">
        <f t="shared" si="1039"/>
        <v/>
      </c>
      <c r="DU509">
        <f t="shared" si="1040"/>
        <v>0</v>
      </c>
      <c r="DV509">
        <f t="shared" si="1041"/>
        <v>0</v>
      </c>
      <c r="DW509">
        <f t="shared" si="1042"/>
        <v>0</v>
      </c>
      <c r="DX509" t="str">
        <f t="shared" si="1043"/>
        <v/>
      </c>
      <c r="DY509" t="str">
        <f t="shared" si="1044"/>
        <v/>
      </c>
      <c r="DZ509" t="str">
        <f t="shared" si="1045"/>
        <v/>
      </c>
      <c r="EA509" s="5">
        <f t="shared" si="1046"/>
        <v>0</v>
      </c>
      <c r="EB509" s="3">
        <f t="shared" si="1047"/>
        <v>0</v>
      </c>
    </row>
    <row r="510" spans="2:132" x14ac:dyDescent="0.2">
      <c r="B510">
        <v>505</v>
      </c>
      <c r="C510" s="3">
        <f>Zisk!D524</f>
        <v>0</v>
      </c>
      <c r="D510">
        <f>Zisk!E524</f>
        <v>0</v>
      </c>
      <c r="E510" s="66" t="str">
        <f t="shared" si="934"/>
        <v/>
      </c>
      <c r="F510" t="str">
        <f t="shared" si="935"/>
        <v/>
      </c>
      <c r="G510" s="66" t="str">
        <f t="shared" si="936"/>
        <v/>
      </c>
      <c r="J510">
        <f>VstupniParametry_SKRYT!$D$5</f>
        <v>0.02</v>
      </c>
      <c r="K510">
        <f>VstupniParametry_SKRYT!$D$6</f>
        <v>0.06</v>
      </c>
      <c r="L510">
        <f>VstupniParametry_SKRYT!$D$7</f>
        <v>0.06</v>
      </c>
      <c r="M510">
        <f>VstupniParametry_SKRYT!$D$8</f>
        <v>0.06</v>
      </c>
      <c r="N510">
        <f>VstupniParametry_SKRYT!$D$9</f>
        <v>1.7999999999999999E-2</v>
      </c>
      <c r="O510" s="27">
        <f>VstupniParametry_SKRYT!$D$10</f>
        <v>0.01</v>
      </c>
      <c r="P510" s="27">
        <f>VstupniParametry_SKRYT!$D$11</f>
        <v>0.01</v>
      </c>
      <c r="Q510" s="27">
        <f>VstupniParametry_SKRYT!$D$12</f>
        <v>0.01</v>
      </c>
      <c r="R510" s="27">
        <f>VstupniParametry_SKRYT!$D$13</f>
        <v>0.01</v>
      </c>
      <c r="S510" s="27">
        <f>VstupniParametry_SKRYT!$D$14</f>
        <v>0.01</v>
      </c>
      <c r="T510">
        <f t="shared" si="937"/>
        <v>0</v>
      </c>
      <c r="U510">
        <f t="shared" si="938"/>
        <v>0</v>
      </c>
      <c r="V510">
        <f t="shared" si="939"/>
        <v>0</v>
      </c>
      <c r="W510">
        <f t="shared" si="940"/>
        <v>0</v>
      </c>
      <c r="X510">
        <f t="shared" si="941"/>
        <v>0</v>
      </c>
      <c r="Y510">
        <f t="shared" si="942"/>
        <v>0</v>
      </c>
      <c r="Z510">
        <f t="shared" si="943"/>
        <v>0</v>
      </c>
      <c r="AA510">
        <f t="shared" si="944"/>
        <v>0</v>
      </c>
      <c r="AB510">
        <f t="shared" si="945"/>
        <v>0</v>
      </c>
      <c r="AC510">
        <f t="shared" si="946"/>
        <v>0</v>
      </c>
      <c r="AD510">
        <f t="shared" si="947"/>
        <v>0</v>
      </c>
      <c r="AE510">
        <f t="shared" si="948"/>
        <v>0</v>
      </c>
      <c r="AF510">
        <f t="shared" si="949"/>
        <v>0</v>
      </c>
      <c r="AG510">
        <f t="shared" si="950"/>
        <v>0</v>
      </c>
      <c r="AH510">
        <f t="shared" si="951"/>
        <v>0</v>
      </c>
      <c r="AI510">
        <f t="shared" si="952"/>
        <v>0</v>
      </c>
      <c r="AJ510">
        <f t="shared" si="953"/>
        <v>0</v>
      </c>
      <c r="AK510">
        <f t="shared" si="954"/>
        <v>0</v>
      </c>
      <c r="AL510">
        <f t="shared" si="955"/>
        <v>0</v>
      </c>
      <c r="AM510">
        <f t="shared" si="956"/>
        <v>0</v>
      </c>
      <c r="AN510">
        <f t="shared" si="957"/>
        <v>0</v>
      </c>
      <c r="AO510">
        <f t="shared" si="958"/>
        <v>0</v>
      </c>
      <c r="AP510">
        <f t="shared" si="959"/>
        <v>0</v>
      </c>
      <c r="AQ510">
        <f t="shared" si="960"/>
        <v>0</v>
      </c>
      <c r="AR510">
        <f t="shared" si="961"/>
        <v>0</v>
      </c>
      <c r="AS510">
        <f t="shared" si="962"/>
        <v>0</v>
      </c>
      <c r="AT510">
        <f t="shared" si="932"/>
        <v>0</v>
      </c>
      <c r="AU510">
        <f t="shared" si="963"/>
        <v>0</v>
      </c>
      <c r="AV510">
        <f t="shared" si="964"/>
        <v>0</v>
      </c>
      <c r="AW510">
        <f t="shared" si="933"/>
        <v>0</v>
      </c>
      <c r="AX510">
        <f t="shared" si="965"/>
        <v>0</v>
      </c>
      <c r="AY510">
        <f t="shared" si="966"/>
        <v>0</v>
      </c>
      <c r="AZ510">
        <f t="shared" si="967"/>
        <v>0</v>
      </c>
      <c r="BA510">
        <f t="shared" si="968"/>
        <v>0</v>
      </c>
      <c r="BB510">
        <f t="shared" si="969"/>
        <v>0</v>
      </c>
      <c r="BC510">
        <f t="shared" si="970"/>
        <v>0</v>
      </c>
      <c r="BD510">
        <f t="shared" si="971"/>
        <v>0</v>
      </c>
      <c r="BE510">
        <f t="shared" si="972"/>
        <v>0</v>
      </c>
      <c r="BF510">
        <f t="shared" si="973"/>
        <v>0</v>
      </c>
      <c r="BG510">
        <f t="shared" si="974"/>
        <v>0</v>
      </c>
      <c r="BH510">
        <f t="shared" si="975"/>
        <v>0</v>
      </c>
      <c r="BI510">
        <f t="shared" si="976"/>
        <v>0</v>
      </c>
      <c r="BJ510">
        <f t="shared" si="977"/>
        <v>0</v>
      </c>
      <c r="BK510">
        <f t="shared" si="978"/>
        <v>0</v>
      </c>
      <c r="BL510">
        <f t="shared" si="979"/>
        <v>0</v>
      </c>
      <c r="BM510">
        <f t="shared" si="980"/>
        <v>0</v>
      </c>
      <c r="BN510">
        <f t="shared" si="981"/>
        <v>0</v>
      </c>
      <c r="BO510">
        <f t="shared" si="982"/>
        <v>0</v>
      </c>
      <c r="BP510">
        <f t="shared" si="983"/>
        <v>0</v>
      </c>
      <c r="BQ510">
        <f t="shared" si="984"/>
        <v>0</v>
      </c>
      <c r="BR510">
        <f t="shared" si="985"/>
        <v>0</v>
      </c>
      <c r="BS510">
        <f t="shared" si="986"/>
        <v>0</v>
      </c>
      <c r="BT510">
        <f t="shared" si="987"/>
        <v>0</v>
      </c>
      <c r="BU510">
        <f t="shared" si="988"/>
        <v>0</v>
      </c>
      <c r="BV510">
        <f t="shared" si="989"/>
        <v>0</v>
      </c>
      <c r="BW510">
        <f t="shared" si="990"/>
        <v>0</v>
      </c>
      <c r="BX510">
        <f t="shared" si="991"/>
        <v>0</v>
      </c>
      <c r="BY510">
        <f t="shared" si="992"/>
        <v>0</v>
      </c>
      <c r="BZ510">
        <f t="shared" si="993"/>
        <v>0</v>
      </c>
      <c r="CA510">
        <f t="shared" si="994"/>
        <v>0</v>
      </c>
      <c r="CB510">
        <f t="shared" si="995"/>
        <v>0</v>
      </c>
      <c r="CC510">
        <f t="shared" si="996"/>
        <v>0</v>
      </c>
      <c r="CD510">
        <f t="shared" si="997"/>
        <v>0</v>
      </c>
      <c r="CE510">
        <f t="shared" si="998"/>
        <v>0</v>
      </c>
      <c r="CF510">
        <f t="shared" si="999"/>
        <v>0</v>
      </c>
      <c r="CG510">
        <f t="shared" si="1000"/>
        <v>0</v>
      </c>
      <c r="CH510">
        <f t="shared" si="1001"/>
        <v>0</v>
      </c>
      <c r="CI510">
        <f t="shared" si="1002"/>
        <v>0</v>
      </c>
      <c r="CJ510">
        <f t="shared" si="1003"/>
        <v>0</v>
      </c>
      <c r="CK510">
        <f t="shared" si="1004"/>
        <v>0</v>
      </c>
      <c r="CL510" t="str">
        <f t="shared" si="1005"/>
        <v/>
      </c>
      <c r="CM510" t="str">
        <f t="shared" si="1006"/>
        <v/>
      </c>
      <c r="CN510" t="str">
        <f t="shared" si="1007"/>
        <v/>
      </c>
      <c r="CO510" t="str">
        <f t="shared" si="1008"/>
        <v/>
      </c>
      <c r="CP510" t="str">
        <f t="shared" si="1009"/>
        <v/>
      </c>
      <c r="CQ510" t="str">
        <f t="shared" si="1010"/>
        <v/>
      </c>
      <c r="CR510" t="str">
        <f t="shared" si="1011"/>
        <v/>
      </c>
      <c r="CS510" t="str">
        <f t="shared" si="1012"/>
        <v/>
      </c>
      <c r="CT510" t="str">
        <f t="shared" si="1013"/>
        <v/>
      </c>
      <c r="CU510" t="str">
        <f t="shared" si="1014"/>
        <v/>
      </c>
      <c r="CV510" t="str">
        <f t="shared" si="1015"/>
        <v/>
      </c>
      <c r="CW510" t="str">
        <f t="shared" si="1016"/>
        <v/>
      </c>
      <c r="CX510" t="str">
        <f t="shared" si="1017"/>
        <v/>
      </c>
      <c r="CY510" t="str">
        <f t="shared" si="1018"/>
        <v/>
      </c>
      <c r="CZ510" t="str">
        <f t="shared" si="1019"/>
        <v/>
      </c>
      <c r="DA510" t="str">
        <f t="shared" si="1020"/>
        <v/>
      </c>
      <c r="DB510" t="str">
        <f t="shared" si="1021"/>
        <v/>
      </c>
      <c r="DC510" t="str">
        <f t="shared" si="1022"/>
        <v/>
      </c>
      <c r="DD510" t="str">
        <f t="shared" si="1023"/>
        <v/>
      </c>
      <c r="DE510" t="str">
        <f t="shared" si="1024"/>
        <v/>
      </c>
      <c r="DF510" t="str">
        <f t="shared" si="1025"/>
        <v/>
      </c>
      <c r="DG510" t="str">
        <f t="shared" si="1026"/>
        <v/>
      </c>
      <c r="DH510" t="str">
        <f t="shared" si="1027"/>
        <v/>
      </c>
      <c r="DI510" t="str">
        <f t="shared" si="1028"/>
        <v/>
      </c>
      <c r="DJ510" t="str">
        <f t="shared" si="1029"/>
        <v/>
      </c>
      <c r="DK510" t="str">
        <f t="shared" si="1030"/>
        <v/>
      </c>
      <c r="DL510" t="str">
        <f t="shared" si="1031"/>
        <v/>
      </c>
      <c r="DM510" t="str">
        <f t="shared" si="1032"/>
        <v/>
      </c>
      <c r="DN510" t="str">
        <f t="shared" si="1033"/>
        <v/>
      </c>
      <c r="DO510" t="str">
        <f t="shared" si="1034"/>
        <v/>
      </c>
      <c r="DP510" t="str">
        <f t="shared" si="1035"/>
        <v/>
      </c>
      <c r="DQ510" t="str">
        <f t="shared" si="1036"/>
        <v/>
      </c>
      <c r="DR510" t="str">
        <f t="shared" si="1037"/>
        <v/>
      </c>
      <c r="DS510" t="str">
        <f t="shared" si="1038"/>
        <v/>
      </c>
      <c r="DT510" t="str">
        <f t="shared" si="1039"/>
        <v/>
      </c>
      <c r="DU510">
        <f t="shared" si="1040"/>
        <v>0</v>
      </c>
      <c r="DV510">
        <f t="shared" si="1041"/>
        <v>0</v>
      </c>
      <c r="DW510">
        <f t="shared" si="1042"/>
        <v>0</v>
      </c>
      <c r="DX510" t="str">
        <f t="shared" si="1043"/>
        <v/>
      </c>
      <c r="DY510" t="str">
        <f t="shared" si="1044"/>
        <v/>
      </c>
      <c r="DZ510" t="str">
        <f t="shared" si="1045"/>
        <v/>
      </c>
      <c r="EA510" s="5">
        <f t="shared" si="1046"/>
        <v>0</v>
      </c>
      <c r="EB510" s="3">
        <f t="shared" si="1047"/>
        <v>0</v>
      </c>
    </row>
    <row r="511" spans="2:132" x14ac:dyDescent="0.2">
      <c r="B511" s="25">
        <v>506</v>
      </c>
      <c r="C511" s="26">
        <f>Zisk!D525</f>
        <v>0</v>
      </c>
      <c r="D511">
        <f>Zisk!E525</f>
        <v>0</v>
      </c>
      <c r="E511" s="66" t="str">
        <f t="shared" si="934"/>
        <v/>
      </c>
      <c r="F511" t="str">
        <f t="shared" si="935"/>
        <v/>
      </c>
      <c r="G511" s="66" t="str">
        <f t="shared" si="936"/>
        <v/>
      </c>
      <c r="H511" s="25"/>
      <c r="I511" s="25"/>
      <c r="J511">
        <f>VstupniParametry_SKRYT!$D$5</f>
        <v>0.02</v>
      </c>
      <c r="K511">
        <f>VstupniParametry_SKRYT!$D$6</f>
        <v>0.06</v>
      </c>
      <c r="L511">
        <f>VstupniParametry_SKRYT!$D$7</f>
        <v>0.06</v>
      </c>
      <c r="M511">
        <f>VstupniParametry_SKRYT!$D$8</f>
        <v>0.06</v>
      </c>
      <c r="N511">
        <f>VstupniParametry_SKRYT!$D$9</f>
        <v>1.7999999999999999E-2</v>
      </c>
      <c r="O511" s="27">
        <f>VstupniParametry_SKRYT!$D$10</f>
        <v>0.01</v>
      </c>
      <c r="P511" s="27">
        <f>VstupniParametry_SKRYT!$D$11</f>
        <v>0.01</v>
      </c>
      <c r="Q511" s="27">
        <f>VstupniParametry_SKRYT!$D$12</f>
        <v>0.01</v>
      </c>
      <c r="R511" s="27">
        <f>VstupniParametry_SKRYT!$D$13</f>
        <v>0.01</v>
      </c>
      <c r="S511" s="27">
        <f>VstupniParametry_SKRYT!$D$14</f>
        <v>0.01</v>
      </c>
      <c r="T511">
        <f t="shared" si="937"/>
        <v>0</v>
      </c>
      <c r="U511">
        <f t="shared" si="938"/>
        <v>0</v>
      </c>
      <c r="V511">
        <f t="shared" si="939"/>
        <v>0</v>
      </c>
      <c r="W511">
        <f t="shared" si="940"/>
        <v>0</v>
      </c>
      <c r="X511">
        <f t="shared" si="941"/>
        <v>0</v>
      </c>
      <c r="Y511">
        <f t="shared" si="942"/>
        <v>0</v>
      </c>
      <c r="Z511">
        <f t="shared" si="943"/>
        <v>0</v>
      </c>
      <c r="AA511">
        <f t="shared" si="944"/>
        <v>0</v>
      </c>
      <c r="AB511">
        <f t="shared" si="945"/>
        <v>0</v>
      </c>
      <c r="AC511">
        <f t="shared" si="946"/>
        <v>0</v>
      </c>
      <c r="AD511">
        <f t="shared" si="947"/>
        <v>0</v>
      </c>
      <c r="AE511">
        <f t="shared" si="948"/>
        <v>0</v>
      </c>
      <c r="AF511">
        <f t="shared" si="949"/>
        <v>0</v>
      </c>
      <c r="AG511">
        <f t="shared" si="950"/>
        <v>0</v>
      </c>
      <c r="AH511">
        <f t="shared" si="951"/>
        <v>0</v>
      </c>
      <c r="AI511">
        <f t="shared" si="952"/>
        <v>0</v>
      </c>
      <c r="AJ511">
        <f t="shared" si="953"/>
        <v>0</v>
      </c>
      <c r="AK511">
        <f t="shared" si="954"/>
        <v>0</v>
      </c>
      <c r="AL511">
        <f t="shared" si="955"/>
        <v>0</v>
      </c>
      <c r="AM511">
        <f t="shared" si="956"/>
        <v>0</v>
      </c>
      <c r="AN511">
        <f t="shared" si="957"/>
        <v>0</v>
      </c>
      <c r="AO511">
        <f t="shared" si="958"/>
        <v>0</v>
      </c>
      <c r="AP511">
        <f t="shared" si="959"/>
        <v>0</v>
      </c>
      <c r="AQ511">
        <f t="shared" si="960"/>
        <v>0</v>
      </c>
      <c r="AR511">
        <f t="shared" si="961"/>
        <v>0</v>
      </c>
      <c r="AS511">
        <f t="shared" si="962"/>
        <v>0</v>
      </c>
      <c r="AT511">
        <f t="shared" si="932"/>
        <v>0</v>
      </c>
      <c r="AU511">
        <f t="shared" si="963"/>
        <v>0</v>
      </c>
      <c r="AV511">
        <f t="shared" si="964"/>
        <v>0</v>
      </c>
      <c r="AW511">
        <f t="shared" si="933"/>
        <v>0</v>
      </c>
      <c r="AX511">
        <f t="shared" si="965"/>
        <v>0</v>
      </c>
      <c r="AY511">
        <f t="shared" si="966"/>
        <v>0</v>
      </c>
      <c r="AZ511">
        <f t="shared" si="967"/>
        <v>0</v>
      </c>
      <c r="BA511">
        <f t="shared" si="968"/>
        <v>0</v>
      </c>
      <c r="BB511">
        <f t="shared" si="969"/>
        <v>0</v>
      </c>
      <c r="BC511">
        <f t="shared" si="970"/>
        <v>0</v>
      </c>
      <c r="BD511">
        <f t="shared" si="971"/>
        <v>0</v>
      </c>
      <c r="BE511">
        <f t="shared" si="972"/>
        <v>0</v>
      </c>
      <c r="BF511">
        <f t="shared" si="973"/>
        <v>0</v>
      </c>
      <c r="BG511">
        <f t="shared" si="974"/>
        <v>0</v>
      </c>
      <c r="BH511">
        <f t="shared" si="975"/>
        <v>0</v>
      </c>
      <c r="BI511">
        <f t="shared" si="976"/>
        <v>0</v>
      </c>
      <c r="BJ511">
        <f t="shared" si="977"/>
        <v>0</v>
      </c>
      <c r="BK511">
        <f t="shared" si="978"/>
        <v>0</v>
      </c>
      <c r="BL511">
        <f t="shared" si="979"/>
        <v>0</v>
      </c>
      <c r="BM511">
        <f t="shared" si="980"/>
        <v>0</v>
      </c>
      <c r="BN511">
        <f t="shared" si="981"/>
        <v>0</v>
      </c>
      <c r="BO511">
        <f t="shared" si="982"/>
        <v>0</v>
      </c>
      <c r="BP511">
        <f t="shared" si="983"/>
        <v>0</v>
      </c>
      <c r="BQ511">
        <f t="shared" si="984"/>
        <v>0</v>
      </c>
      <c r="BR511">
        <f t="shared" si="985"/>
        <v>0</v>
      </c>
      <c r="BS511">
        <f t="shared" si="986"/>
        <v>0</v>
      </c>
      <c r="BT511">
        <f t="shared" si="987"/>
        <v>0</v>
      </c>
      <c r="BU511">
        <f t="shared" si="988"/>
        <v>0</v>
      </c>
      <c r="BV511">
        <f t="shared" si="989"/>
        <v>0</v>
      </c>
      <c r="BW511">
        <f t="shared" si="990"/>
        <v>0</v>
      </c>
      <c r="BX511">
        <f t="shared" si="991"/>
        <v>0</v>
      </c>
      <c r="BY511">
        <f t="shared" si="992"/>
        <v>0</v>
      </c>
      <c r="BZ511">
        <f t="shared" si="993"/>
        <v>0</v>
      </c>
      <c r="CA511">
        <f t="shared" si="994"/>
        <v>0</v>
      </c>
      <c r="CB511">
        <f t="shared" si="995"/>
        <v>0</v>
      </c>
      <c r="CC511">
        <f t="shared" si="996"/>
        <v>0</v>
      </c>
      <c r="CD511">
        <f t="shared" si="997"/>
        <v>0</v>
      </c>
      <c r="CE511">
        <f t="shared" si="998"/>
        <v>0</v>
      </c>
      <c r="CF511">
        <f t="shared" si="999"/>
        <v>0</v>
      </c>
      <c r="CG511">
        <f t="shared" si="1000"/>
        <v>0</v>
      </c>
      <c r="CH511">
        <f t="shared" si="1001"/>
        <v>0</v>
      </c>
      <c r="CI511">
        <f t="shared" si="1002"/>
        <v>0</v>
      </c>
      <c r="CJ511">
        <f t="shared" si="1003"/>
        <v>0</v>
      </c>
      <c r="CK511">
        <f t="shared" si="1004"/>
        <v>0</v>
      </c>
      <c r="CL511" t="str">
        <f t="shared" si="1005"/>
        <v/>
      </c>
      <c r="CM511" t="str">
        <f t="shared" si="1006"/>
        <v/>
      </c>
      <c r="CN511" t="str">
        <f t="shared" si="1007"/>
        <v/>
      </c>
      <c r="CO511" t="str">
        <f t="shared" si="1008"/>
        <v/>
      </c>
      <c r="CP511" t="str">
        <f t="shared" si="1009"/>
        <v/>
      </c>
      <c r="CQ511" t="str">
        <f t="shared" si="1010"/>
        <v/>
      </c>
      <c r="CR511" t="str">
        <f t="shared" si="1011"/>
        <v/>
      </c>
      <c r="CS511" t="str">
        <f t="shared" si="1012"/>
        <v/>
      </c>
      <c r="CT511" t="str">
        <f t="shared" si="1013"/>
        <v/>
      </c>
      <c r="CU511" t="str">
        <f t="shared" si="1014"/>
        <v/>
      </c>
      <c r="CV511" t="str">
        <f t="shared" si="1015"/>
        <v/>
      </c>
      <c r="CW511" t="str">
        <f t="shared" si="1016"/>
        <v/>
      </c>
      <c r="CX511" t="str">
        <f t="shared" si="1017"/>
        <v/>
      </c>
      <c r="CY511" t="str">
        <f t="shared" si="1018"/>
        <v/>
      </c>
      <c r="CZ511" t="str">
        <f t="shared" si="1019"/>
        <v/>
      </c>
      <c r="DA511" t="str">
        <f t="shared" si="1020"/>
        <v/>
      </c>
      <c r="DB511" t="str">
        <f t="shared" si="1021"/>
        <v/>
      </c>
      <c r="DC511" t="str">
        <f t="shared" si="1022"/>
        <v/>
      </c>
      <c r="DD511" t="str">
        <f t="shared" si="1023"/>
        <v/>
      </c>
      <c r="DE511" t="str">
        <f t="shared" si="1024"/>
        <v/>
      </c>
      <c r="DF511" t="str">
        <f t="shared" si="1025"/>
        <v/>
      </c>
      <c r="DG511" t="str">
        <f t="shared" si="1026"/>
        <v/>
      </c>
      <c r="DH511" t="str">
        <f t="shared" si="1027"/>
        <v/>
      </c>
      <c r="DI511" t="str">
        <f t="shared" si="1028"/>
        <v/>
      </c>
      <c r="DJ511" t="str">
        <f t="shared" si="1029"/>
        <v/>
      </c>
      <c r="DK511" t="str">
        <f t="shared" si="1030"/>
        <v/>
      </c>
      <c r="DL511" t="str">
        <f t="shared" si="1031"/>
        <v/>
      </c>
      <c r="DM511" t="str">
        <f t="shared" si="1032"/>
        <v/>
      </c>
      <c r="DN511" t="str">
        <f t="shared" si="1033"/>
        <v/>
      </c>
      <c r="DO511" t="str">
        <f t="shared" si="1034"/>
        <v/>
      </c>
      <c r="DP511" t="str">
        <f t="shared" si="1035"/>
        <v/>
      </c>
      <c r="DQ511" t="str">
        <f t="shared" si="1036"/>
        <v/>
      </c>
      <c r="DR511" t="str">
        <f t="shared" si="1037"/>
        <v/>
      </c>
      <c r="DS511" t="str">
        <f t="shared" si="1038"/>
        <v/>
      </c>
      <c r="DT511" t="str">
        <f t="shared" si="1039"/>
        <v/>
      </c>
      <c r="DU511">
        <f t="shared" si="1040"/>
        <v>0</v>
      </c>
      <c r="DV511">
        <f t="shared" si="1041"/>
        <v>0</v>
      </c>
      <c r="DW511">
        <f t="shared" si="1042"/>
        <v>0</v>
      </c>
      <c r="DX511" t="str">
        <f t="shared" si="1043"/>
        <v/>
      </c>
      <c r="DY511" t="str">
        <f t="shared" si="1044"/>
        <v/>
      </c>
      <c r="DZ511" t="str">
        <f t="shared" si="1045"/>
        <v/>
      </c>
      <c r="EA511" s="5">
        <f t="shared" si="1046"/>
        <v>0</v>
      </c>
      <c r="EB511" s="3">
        <f t="shared" si="1047"/>
        <v>0</v>
      </c>
    </row>
    <row r="512" spans="2:132" x14ac:dyDescent="0.2">
      <c r="B512">
        <v>507</v>
      </c>
      <c r="C512" s="3">
        <f>Zisk!D526</f>
        <v>0</v>
      </c>
      <c r="D512">
        <f>Zisk!E526</f>
        <v>0</v>
      </c>
      <c r="E512" s="66" t="str">
        <f t="shared" si="934"/>
        <v/>
      </c>
      <c r="F512" t="str">
        <f t="shared" si="935"/>
        <v/>
      </c>
      <c r="G512" s="66" t="str">
        <f t="shared" si="936"/>
        <v/>
      </c>
      <c r="J512">
        <f>VstupniParametry_SKRYT!$D$5</f>
        <v>0.02</v>
      </c>
      <c r="K512">
        <f>VstupniParametry_SKRYT!$D$6</f>
        <v>0.06</v>
      </c>
      <c r="L512">
        <f>VstupniParametry_SKRYT!$D$7</f>
        <v>0.06</v>
      </c>
      <c r="M512">
        <f>VstupniParametry_SKRYT!$D$8</f>
        <v>0.06</v>
      </c>
      <c r="N512">
        <f>VstupniParametry_SKRYT!$D$9</f>
        <v>1.7999999999999999E-2</v>
      </c>
      <c r="O512" s="27">
        <f>VstupniParametry_SKRYT!$D$10</f>
        <v>0.01</v>
      </c>
      <c r="P512" s="27">
        <f>VstupniParametry_SKRYT!$D$11</f>
        <v>0.01</v>
      </c>
      <c r="Q512" s="27">
        <f>VstupniParametry_SKRYT!$D$12</f>
        <v>0.01</v>
      </c>
      <c r="R512" s="27">
        <f>VstupniParametry_SKRYT!$D$13</f>
        <v>0.01</v>
      </c>
      <c r="S512" s="27">
        <f>VstupniParametry_SKRYT!$D$14</f>
        <v>0.01</v>
      </c>
      <c r="T512">
        <f t="shared" si="937"/>
        <v>0</v>
      </c>
      <c r="U512">
        <f t="shared" si="938"/>
        <v>0</v>
      </c>
      <c r="V512">
        <f t="shared" si="939"/>
        <v>0</v>
      </c>
      <c r="W512">
        <f t="shared" si="940"/>
        <v>0</v>
      </c>
      <c r="X512">
        <f t="shared" si="941"/>
        <v>0</v>
      </c>
      <c r="Y512">
        <f t="shared" si="942"/>
        <v>0</v>
      </c>
      <c r="Z512">
        <f t="shared" si="943"/>
        <v>0</v>
      </c>
      <c r="AA512">
        <f t="shared" si="944"/>
        <v>0</v>
      </c>
      <c r="AB512">
        <f t="shared" si="945"/>
        <v>0</v>
      </c>
      <c r="AC512">
        <f t="shared" si="946"/>
        <v>0</v>
      </c>
      <c r="AD512">
        <f t="shared" si="947"/>
        <v>0</v>
      </c>
      <c r="AE512">
        <f t="shared" si="948"/>
        <v>0</v>
      </c>
      <c r="AF512">
        <f t="shared" si="949"/>
        <v>0</v>
      </c>
      <c r="AG512">
        <f t="shared" si="950"/>
        <v>0</v>
      </c>
      <c r="AH512">
        <f t="shared" si="951"/>
        <v>0</v>
      </c>
      <c r="AI512">
        <f t="shared" si="952"/>
        <v>0</v>
      </c>
      <c r="AJ512">
        <f t="shared" si="953"/>
        <v>0</v>
      </c>
      <c r="AK512">
        <f t="shared" si="954"/>
        <v>0</v>
      </c>
      <c r="AL512">
        <f t="shared" si="955"/>
        <v>0</v>
      </c>
      <c r="AM512">
        <f t="shared" si="956"/>
        <v>0</v>
      </c>
      <c r="AN512">
        <f t="shared" si="957"/>
        <v>0</v>
      </c>
      <c r="AO512">
        <f t="shared" si="958"/>
        <v>0</v>
      </c>
      <c r="AP512">
        <f t="shared" si="959"/>
        <v>0</v>
      </c>
      <c r="AQ512">
        <f t="shared" si="960"/>
        <v>0</v>
      </c>
      <c r="AR512">
        <f t="shared" si="961"/>
        <v>0</v>
      </c>
      <c r="AS512">
        <f t="shared" si="962"/>
        <v>0</v>
      </c>
      <c r="AT512">
        <f t="shared" si="932"/>
        <v>0</v>
      </c>
      <c r="AU512">
        <f t="shared" si="963"/>
        <v>0</v>
      </c>
      <c r="AV512">
        <f t="shared" si="964"/>
        <v>0</v>
      </c>
      <c r="AW512">
        <f t="shared" si="933"/>
        <v>0</v>
      </c>
      <c r="AX512">
        <f t="shared" si="965"/>
        <v>0</v>
      </c>
      <c r="AY512">
        <f t="shared" si="966"/>
        <v>0</v>
      </c>
      <c r="AZ512">
        <f t="shared" si="967"/>
        <v>0</v>
      </c>
      <c r="BA512">
        <f t="shared" si="968"/>
        <v>0</v>
      </c>
      <c r="BB512">
        <f t="shared" si="969"/>
        <v>0</v>
      </c>
      <c r="BC512">
        <f t="shared" si="970"/>
        <v>0</v>
      </c>
      <c r="BD512">
        <f t="shared" si="971"/>
        <v>0</v>
      </c>
      <c r="BE512">
        <f t="shared" si="972"/>
        <v>0</v>
      </c>
      <c r="BF512">
        <f t="shared" si="973"/>
        <v>0</v>
      </c>
      <c r="BG512">
        <f t="shared" si="974"/>
        <v>0</v>
      </c>
      <c r="BH512">
        <f t="shared" si="975"/>
        <v>0</v>
      </c>
      <c r="BI512">
        <f t="shared" si="976"/>
        <v>0</v>
      </c>
      <c r="BJ512">
        <f t="shared" si="977"/>
        <v>0</v>
      </c>
      <c r="BK512">
        <f t="shared" si="978"/>
        <v>0</v>
      </c>
      <c r="BL512">
        <f t="shared" si="979"/>
        <v>0</v>
      </c>
      <c r="BM512">
        <f t="shared" si="980"/>
        <v>0</v>
      </c>
      <c r="BN512">
        <f t="shared" si="981"/>
        <v>0</v>
      </c>
      <c r="BO512">
        <f t="shared" si="982"/>
        <v>0</v>
      </c>
      <c r="BP512">
        <f t="shared" si="983"/>
        <v>0</v>
      </c>
      <c r="BQ512">
        <f t="shared" si="984"/>
        <v>0</v>
      </c>
      <c r="BR512">
        <f t="shared" si="985"/>
        <v>0</v>
      </c>
      <c r="BS512">
        <f t="shared" si="986"/>
        <v>0</v>
      </c>
      <c r="BT512">
        <f t="shared" si="987"/>
        <v>0</v>
      </c>
      <c r="BU512">
        <f t="shared" si="988"/>
        <v>0</v>
      </c>
      <c r="BV512">
        <f t="shared" si="989"/>
        <v>0</v>
      </c>
      <c r="BW512">
        <f t="shared" si="990"/>
        <v>0</v>
      </c>
      <c r="BX512">
        <f t="shared" si="991"/>
        <v>0</v>
      </c>
      <c r="BY512">
        <f t="shared" si="992"/>
        <v>0</v>
      </c>
      <c r="BZ512">
        <f t="shared" si="993"/>
        <v>0</v>
      </c>
      <c r="CA512">
        <f t="shared" si="994"/>
        <v>0</v>
      </c>
      <c r="CB512">
        <f t="shared" si="995"/>
        <v>0</v>
      </c>
      <c r="CC512">
        <f t="shared" si="996"/>
        <v>0</v>
      </c>
      <c r="CD512">
        <f t="shared" si="997"/>
        <v>0</v>
      </c>
      <c r="CE512">
        <f t="shared" si="998"/>
        <v>0</v>
      </c>
      <c r="CF512">
        <f t="shared" si="999"/>
        <v>0</v>
      </c>
      <c r="CG512">
        <f t="shared" si="1000"/>
        <v>0</v>
      </c>
      <c r="CH512">
        <f t="shared" si="1001"/>
        <v>0</v>
      </c>
      <c r="CI512">
        <f t="shared" si="1002"/>
        <v>0</v>
      </c>
      <c r="CJ512">
        <f t="shared" si="1003"/>
        <v>0</v>
      </c>
      <c r="CK512">
        <f t="shared" si="1004"/>
        <v>0</v>
      </c>
      <c r="CL512" t="str">
        <f t="shared" si="1005"/>
        <v/>
      </c>
      <c r="CM512" t="str">
        <f t="shared" si="1006"/>
        <v/>
      </c>
      <c r="CN512" t="str">
        <f t="shared" si="1007"/>
        <v/>
      </c>
      <c r="CO512" t="str">
        <f t="shared" si="1008"/>
        <v/>
      </c>
      <c r="CP512" t="str">
        <f t="shared" si="1009"/>
        <v/>
      </c>
      <c r="CQ512" t="str">
        <f t="shared" si="1010"/>
        <v/>
      </c>
      <c r="CR512" t="str">
        <f t="shared" si="1011"/>
        <v/>
      </c>
      <c r="CS512" t="str">
        <f t="shared" si="1012"/>
        <v/>
      </c>
      <c r="CT512" t="str">
        <f t="shared" si="1013"/>
        <v/>
      </c>
      <c r="CU512" t="str">
        <f t="shared" si="1014"/>
        <v/>
      </c>
      <c r="CV512" t="str">
        <f t="shared" si="1015"/>
        <v/>
      </c>
      <c r="CW512" t="str">
        <f t="shared" si="1016"/>
        <v/>
      </c>
      <c r="CX512" t="str">
        <f t="shared" si="1017"/>
        <v/>
      </c>
      <c r="CY512" t="str">
        <f t="shared" si="1018"/>
        <v/>
      </c>
      <c r="CZ512" t="str">
        <f t="shared" si="1019"/>
        <v/>
      </c>
      <c r="DA512" t="str">
        <f t="shared" si="1020"/>
        <v/>
      </c>
      <c r="DB512" t="str">
        <f t="shared" si="1021"/>
        <v/>
      </c>
      <c r="DC512" t="str">
        <f t="shared" si="1022"/>
        <v/>
      </c>
      <c r="DD512" t="str">
        <f t="shared" si="1023"/>
        <v/>
      </c>
      <c r="DE512" t="str">
        <f t="shared" si="1024"/>
        <v/>
      </c>
      <c r="DF512" t="str">
        <f t="shared" si="1025"/>
        <v/>
      </c>
      <c r="DG512" t="str">
        <f t="shared" si="1026"/>
        <v/>
      </c>
      <c r="DH512" t="str">
        <f t="shared" si="1027"/>
        <v/>
      </c>
      <c r="DI512" t="str">
        <f t="shared" si="1028"/>
        <v/>
      </c>
      <c r="DJ512" t="str">
        <f t="shared" si="1029"/>
        <v/>
      </c>
      <c r="DK512" t="str">
        <f t="shared" si="1030"/>
        <v/>
      </c>
      <c r="DL512" t="str">
        <f t="shared" si="1031"/>
        <v/>
      </c>
      <c r="DM512" t="str">
        <f t="shared" si="1032"/>
        <v/>
      </c>
      <c r="DN512" t="str">
        <f t="shared" si="1033"/>
        <v/>
      </c>
      <c r="DO512" t="str">
        <f t="shared" si="1034"/>
        <v/>
      </c>
      <c r="DP512" t="str">
        <f t="shared" si="1035"/>
        <v/>
      </c>
      <c r="DQ512" t="str">
        <f t="shared" si="1036"/>
        <v/>
      </c>
      <c r="DR512" t="str">
        <f t="shared" si="1037"/>
        <v/>
      </c>
      <c r="DS512" t="str">
        <f t="shared" si="1038"/>
        <v/>
      </c>
      <c r="DT512" t="str">
        <f t="shared" si="1039"/>
        <v/>
      </c>
      <c r="DU512">
        <f t="shared" si="1040"/>
        <v>0</v>
      </c>
      <c r="DV512">
        <f t="shared" si="1041"/>
        <v>0</v>
      </c>
      <c r="DW512">
        <f t="shared" si="1042"/>
        <v>0</v>
      </c>
      <c r="DX512" t="str">
        <f t="shared" si="1043"/>
        <v/>
      </c>
      <c r="DY512" t="str">
        <f t="shared" si="1044"/>
        <v/>
      </c>
      <c r="DZ512" t="str">
        <f t="shared" si="1045"/>
        <v/>
      </c>
      <c r="EA512" s="5">
        <f t="shared" si="1046"/>
        <v>0</v>
      </c>
      <c r="EB512" s="3">
        <f t="shared" si="1047"/>
        <v>0</v>
      </c>
    </row>
    <row r="513" spans="2:132" x14ac:dyDescent="0.2">
      <c r="B513" s="25">
        <v>508</v>
      </c>
      <c r="C513" s="26">
        <f>Zisk!D527</f>
        <v>0</v>
      </c>
      <c r="D513">
        <f>Zisk!E527</f>
        <v>0</v>
      </c>
      <c r="E513" s="66" t="str">
        <f t="shared" si="934"/>
        <v/>
      </c>
      <c r="F513" t="str">
        <f t="shared" si="935"/>
        <v/>
      </c>
      <c r="G513" s="66" t="str">
        <f t="shared" si="936"/>
        <v/>
      </c>
      <c r="H513" s="25"/>
      <c r="I513" s="25"/>
      <c r="J513">
        <f>VstupniParametry_SKRYT!$D$5</f>
        <v>0.02</v>
      </c>
      <c r="K513">
        <f>VstupniParametry_SKRYT!$D$6</f>
        <v>0.06</v>
      </c>
      <c r="L513">
        <f>VstupniParametry_SKRYT!$D$7</f>
        <v>0.06</v>
      </c>
      <c r="M513">
        <f>VstupniParametry_SKRYT!$D$8</f>
        <v>0.06</v>
      </c>
      <c r="N513">
        <f>VstupniParametry_SKRYT!$D$9</f>
        <v>1.7999999999999999E-2</v>
      </c>
      <c r="O513" s="27">
        <f>VstupniParametry_SKRYT!$D$10</f>
        <v>0.01</v>
      </c>
      <c r="P513" s="27">
        <f>VstupniParametry_SKRYT!$D$11</f>
        <v>0.01</v>
      </c>
      <c r="Q513" s="27">
        <f>VstupniParametry_SKRYT!$D$12</f>
        <v>0.01</v>
      </c>
      <c r="R513" s="27">
        <f>VstupniParametry_SKRYT!$D$13</f>
        <v>0.01</v>
      </c>
      <c r="S513" s="27">
        <f>VstupniParametry_SKRYT!$D$14</f>
        <v>0.01</v>
      </c>
      <c r="T513">
        <f t="shared" si="937"/>
        <v>0</v>
      </c>
      <c r="U513">
        <f t="shared" si="938"/>
        <v>0</v>
      </c>
      <c r="V513">
        <f t="shared" si="939"/>
        <v>0</v>
      </c>
      <c r="W513">
        <f t="shared" si="940"/>
        <v>0</v>
      </c>
      <c r="X513">
        <f t="shared" si="941"/>
        <v>0</v>
      </c>
      <c r="Y513">
        <f t="shared" si="942"/>
        <v>0</v>
      </c>
      <c r="Z513">
        <f t="shared" si="943"/>
        <v>0</v>
      </c>
      <c r="AA513">
        <f t="shared" si="944"/>
        <v>0</v>
      </c>
      <c r="AB513">
        <f t="shared" si="945"/>
        <v>0</v>
      </c>
      <c r="AC513">
        <f t="shared" si="946"/>
        <v>0</v>
      </c>
      <c r="AD513">
        <f t="shared" si="947"/>
        <v>0</v>
      </c>
      <c r="AE513">
        <f t="shared" si="948"/>
        <v>0</v>
      </c>
      <c r="AF513">
        <f t="shared" si="949"/>
        <v>0</v>
      </c>
      <c r="AG513">
        <f t="shared" si="950"/>
        <v>0</v>
      </c>
      <c r="AH513">
        <f t="shared" si="951"/>
        <v>0</v>
      </c>
      <c r="AI513">
        <f t="shared" si="952"/>
        <v>0</v>
      </c>
      <c r="AJ513">
        <f t="shared" si="953"/>
        <v>0</v>
      </c>
      <c r="AK513">
        <f t="shared" si="954"/>
        <v>0</v>
      </c>
      <c r="AL513">
        <f t="shared" si="955"/>
        <v>0</v>
      </c>
      <c r="AM513">
        <f t="shared" si="956"/>
        <v>0</v>
      </c>
      <c r="AN513">
        <f t="shared" si="957"/>
        <v>0</v>
      </c>
      <c r="AO513">
        <f t="shared" si="958"/>
        <v>0</v>
      </c>
      <c r="AP513">
        <f t="shared" si="959"/>
        <v>0</v>
      </c>
      <c r="AQ513">
        <f t="shared" si="960"/>
        <v>0</v>
      </c>
      <c r="AR513">
        <f t="shared" si="961"/>
        <v>0</v>
      </c>
      <c r="AS513">
        <f t="shared" si="962"/>
        <v>0</v>
      </c>
      <c r="AT513">
        <f t="shared" si="932"/>
        <v>0</v>
      </c>
      <c r="AU513">
        <f t="shared" si="963"/>
        <v>0</v>
      </c>
      <c r="AV513">
        <f t="shared" si="964"/>
        <v>0</v>
      </c>
      <c r="AW513">
        <f t="shared" si="933"/>
        <v>0</v>
      </c>
      <c r="AX513">
        <f t="shared" si="965"/>
        <v>0</v>
      </c>
      <c r="AY513">
        <f t="shared" si="966"/>
        <v>0</v>
      </c>
      <c r="AZ513">
        <f t="shared" si="967"/>
        <v>0</v>
      </c>
      <c r="BA513">
        <f t="shared" si="968"/>
        <v>0</v>
      </c>
      <c r="BB513">
        <f t="shared" si="969"/>
        <v>0</v>
      </c>
      <c r="BC513">
        <f t="shared" si="970"/>
        <v>0</v>
      </c>
      <c r="BD513">
        <f t="shared" si="971"/>
        <v>0</v>
      </c>
      <c r="BE513">
        <f t="shared" si="972"/>
        <v>0</v>
      </c>
      <c r="BF513">
        <f t="shared" si="973"/>
        <v>0</v>
      </c>
      <c r="BG513">
        <f t="shared" si="974"/>
        <v>0</v>
      </c>
      <c r="BH513">
        <f t="shared" si="975"/>
        <v>0</v>
      </c>
      <c r="BI513">
        <f t="shared" si="976"/>
        <v>0</v>
      </c>
      <c r="BJ513">
        <f t="shared" si="977"/>
        <v>0</v>
      </c>
      <c r="BK513">
        <f t="shared" si="978"/>
        <v>0</v>
      </c>
      <c r="BL513">
        <f t="shared" si="979"/>
        <v>0</v>
      </c>
      <c r="BM513">
        <f t="shared" si="980"/>
        <v>0</v>
      </c>
      <c r="BN513">
        <f t="shared" si="981"/>
        <v>0</v>
      </c>
      <c r="BO513">
        <f t="shared" si="982"/>
        <v>0</v>
      </c>
      <c r="BP513">
        <f t="shared" si="983"/>
        <v>0</v>
      </c>
      <c r="BQ513">
        <f t="shared" si="984"/>
        <v>0</v>
      </c>
      <c r="BR513">
        <f t="shared" si="985"/>
        <v>0</v>
      </c>
      <c r="BS513">
        <f t="shared" si="986"/>
        <v>0</v>
      </c>
      <c r="BT513">
        <f t="shared" si="987"/>
        <v>0</v>
      </c>
      <c r="BU513">
        <f t="shared" si="988"/>
        <v>0</v>
      </c>
      <c r="BV513">
        <f t="shared" si="989"/>
        <v>0</v>
      </c>
      <c r="BW513">
        <f t="shared" si="990"/>
        <v>0</v>
      </c>
      <c r="BX513">
        <f t="shared" si="991"/>
        <v>0</v>
      </c>
      <c r="BY513">
        <f t="shared" si="992"/>
        <v>0</v>
      </c>
      <c r="BZ513">
        <f t="shared" si="993"/>
        <v>0</v>
      </c>
      <c r="CA513">
        <f t="shared" si="994"/>
        <v>0</v>
      </c>
      <c r="CB513">
        <f t="shared" si="995"/>
        <v>0</v>
      </c>
      <c r="CC513">
        <f t="shared" si="996"/>
        <v>0</v>
      </c>
      <c r="CD513">
        <f t="shared" si="997"/>
        <v>0</v>
      </c>
      <c r="CE513">
        <f t="shared" si="998"/>
        <v>0</v>
      </c>
      <c r="CF513">
        <f t="shared" si="999"/>
        <v>0</v>
      </c>
      <c r="CG513">
        <f t="shared" si="1000"/>
        <v>0</v>
      </c>
      <c r="CH513">
        <f t="shared" si="1001"/>
        <v>0</v>
      </c>
      <c r="CI513">
        <f t="shared" si="1002"/>
        <v>0</v>
      </c>
      <c r="CJ513">
        <f t="shared" si="1003"/>
        <v>0</v>
      </c>
      <c r="CK513">
        <f t="shared" si="1004"/>
        <v>0</v>
      </c>
      <c r="CL513" t="str">
        <f t="shared" si="1005"/>
        <v/>
      </c>
      <c r="CM513" t="str">
        <f t="shared" si="1006"/>
        <v/>
      </c>
      <c r="CN513" t="str">
        <f t="shared" si="1007"/>
        <v/>
      </c>
      <c r="CO513" t="str">
        <f t="shared" si="1008"/>
        <v/>
      </c>
      <c r="CP513" t="str">
        <f t="shared" si="1009"/>
        <v/>
      </c>
      <c r="CQ513" t="str">
        <f t="shared" si="1010"/>
        <v/>
      </c>
      <c r="CR513" t="str">
        <f t="shared" si="1011"/>
        <v/>
      </c>
      <c r="CS513" t="str">
        <f t="shared" si="1012"/>
        <v/>
      </c>
      <c r="CT513" t="str">
        <f t="shared" si="1013"/>
        <v/>
      </c>
      <c r="CU513" t="str">
        <f t="shared" si="1014"/>
        <v/>
      </c>
      <c r="CV513" t="str">
        <f t="shared" si="1015"/>
        <v/>
      </c>
      <c r="CW513" t="str">
        <f t="shared" si="1016"/>
        <v/>
      </c>
      <c r="CX513" t="str">
        <f t="shared" si="1017"/>
        <v/>
      </c>
      <c r="CY513" t="str">
        <f t="shared" si="1018"/>
        <v/>
      </c>
      <c r="CZ513" t="str">
        <f t="shared" si="1019"/>
        <v/>
      </c>
      <c r="DA513" t="str">
        <f t="shared" si="1020"/>
        <v/>
      </c>
      <c r="DB513" t="str">
        <f t="shared" si="1021"/>
        <v/>
      </c>
      <c r="DC513" t="str">
        <f t="shared" si="1022"/>
        <v/>
      </c>
      <c r="DD513" t="str">
        <f t="shared" si="1023"/>
        <v/>
      </c>
      <c r="DE513" t="str">
        <f t="shared" si="1024"/>
        <v/>
      </c>
      <c r="DF513" t="str">
        <f t="shared" si="1025"/>
        <v/>
      </c>
      <c r="DG513" t="str">
        <f t="shared" si="1026"/>
        <v/>
      </c>
      <c r="DH513" t="str">
        <f t="shared" si="1027"/>
        <v/>
      </c>
      <c r="DI513" t="str">
        <f t="shared" si="1028"/>
        <v/>
      </c>
      <c r="DJ513" t="str">
        <f t="shared" si="1029"/>
        <v/>
      </c>
      <c r="DK513" t="str">
        <f t="shared" si="1030"/>
        <v/>
      </c>
      <c r="DL513" t="str">
        <f t="shared" si="1031"/>
        <v/>
      </c>
      <c r="DM513" t="str">
        <f t="shared" si="1032"/>
        <v/>
      </c>
      <c r="DN513" t="str">
        <f t="shared" si="1033"/>
        <v/>
      </c>
      <c r="DO513" t="str">
        <f t="shared" si="1034"/>
        <v/>
      </c>
      <c r="DP513" t="str">
        <f t="shared" si="1035"/>
        <v/>
      </c>
      <c r="DQ513" t="str">
        <f t="shared" si="1036"/>
        <v/>
      </c>
      <c r="DR513" t="str">
        <f t="shared" si="1037"/>
        <v/>
      </c>
      <c r="DS513" t="str">
        <f t="shared" si="1038"/>
        <v/>
      </c>
      <c r="DT513" t="str">
        <f t="shared" si="1039"/>
        <v/>
      </c>
      <c r="DU513">
        <f t="shared" si="1040"/>
        <v>0</v>
      </c>
      <c r="DV513">
        <f t="shared" si="1041"/>
        <v>0</v>
      </c>
      <c r="DW513">
        <f t="shared" si="1042"/>
        <v>0</v>
      </c>
      <c r="DX513" t="str">
        <f t="shared" si="1043"/>
        <v/>
      </c>
      <c r="DY513" t="str">
        <f t="shared" si="1044"/>
        <v/>
      </c>
      <c r="DZ513" t="str">
        <f t="shared" si="1045"/>
        <v/>
      </c>
      <c r="EA513" s="5">
        <f t="shared" si="1046"/>
        <v>0</v>
      </c>
      <c r="EB513" s="3">
        <f t="shared" si="1047"/>
        <v>0</v>
      </c>
    </row>
    <row r="514" spans="2:132" x14ac:dyDescent="0.2">
      <c r="B514">
        <v>509</v>
      </c>
      <c r="C514" s="3">
        <f>Zisk!D528</f>
        <v>0</v>
      </c>
      <c r="D514">
        <f>Zisk!E528</f>
        <v>0</v>
      </c>
      <c r="E514" s="66" t="str">
        <f t="shared" si="934"/>
        <v/>
      </c>
      <c r="F514" t="str">
        <f t="shared" si="935"/>
        <v/>
      </c>
      <c r="G514" s="66" t="str">
        <f t="shared" si="936"/>
        <v/>
      </c>
      <c r="J514">
        <f>VstupniParametry_SKRYT!$D$5</f>
        <v>0.02</v>
      </c>
      <c r="K514">
        <f>VstupniParametry_SKRYT!$D$6</f>
        <v>0.06</v>
      </c>
      <c r="L514">
        <f>VstupniParametry_SKRYT!$D$7</f>
        <v>0.06</v>
      </c>
      <c r="M514">
        <f>VstupniParametry_SKRYT!$D$8</f>
        <v>0.06</v>
      </c>
      <c r="N514">
        <f>VstupniParametry_SKRYT!$D$9</f>
        <v>1.7999999999999999E-2</v>
      </c>
      <c r="O514" s="27">
        <f>VstupniParametry_SKRYT!$D$10</f>
        <v>0.01</v>
      </c>
      <c r="P514" s="27">
        <f>VstupniParametry_SKRYT!$D$11</f>
        <v>0.01</v>
      </c>
      <c r="Q514" s="27">
        <f>VstupniParametry_SKRYT!$D$12</f>
        <v>0.01</v>
      </c>
      <c r="R514" s="27">
        <f>VstupniParametry_SKRYT!$D$13</f>
        <v>0.01</v>
      </c>
      <c r="S514" s="27">
        <f>VstupniParametry_SKRYT!$D$14</f>
        <v>0.01</v>
      </c>
      <c r="T514">
        <f t="shared" si="937"/>
        <v>0</v>
      </c>
      <c r="U514">
        <f t="shared" si="938"/>
        <v>0</v>
      </c>
      <c r="V514">
        <f t="shared" si="939"/>
        <v>0</v>
      </c>
      <c r="W514">
        <f t="shared" si="940"/>
        <v>0</v>
      </c>
      <c r="X514">
        <f t="shared" si="941"/>
        <v>0</v>
      </c>
      <c r="Y514">
        <f t="shared" si="942"/>
        <v>0</v>
      </c>
      <c r="Z514">
        <f t="shared" si="943"/>
        <v>0</v>
      </c>
      <c r="AA514">
        <f t="shared" si="944"/>
        <v>0</v>
      </c>
      <c r="AB514">
        <f t="shared" si="945"/>
        <v>0</v>
      </c>
      <c r="AC514">
        <f t="shared" si="946"/>
        <v>0</v>
      </c>
      <c r="AD514">
        <f t="shared" si="947"/>
        <v>0</v>
      </c>
      <c r="AE514">
        <f t="shared" si="948"/>
        <v>0</v>
      </c>
      <c r="AF514">
        <f t="shared" si="949"/>
        <v>0</v>
      </c>
      <c r="AG514">
        <f t="shared" si="950"/>
        <v>0</v>
      </c>
      <c r="AH514">
        <f t="shared" si="951"/>
        <v>0</v>
      </c>
      <c r="AI514">
        <f t="shared" si="952"/>
        <v>0</v>
      </c>
      <c r="AJ514">
        <f t="shared" si="953"/>
        <v>0</v>
      </c>
      <c r="AK514">
        <f t="shared" si="954"/>
        <v>0</v>
      </c>
      <c r="AL514">
        <f t="shared" si="955"/>
        <v>0</v>
      </c>
      <c r="AM514">
        <f t="shared" si="956"/>
        <v>0</v>
      </c>
      <c r="AN514">
        <f t="shared" si="957"/>
        <v>0</v>
      </c>
      <c r="AO514">
        <f t="shared" si="958"/>
        <v>0</v>
      </c>
      <c r="AP514">
        <f t="shared" si="959"/>
        <v>0</v>
      </c>
      <c r="AQ514">
        <f t="shared" si="960"/>
        <v>0</v>
      </c>
      <c r="AR514">
        <f t="shared" si="961"/>
        <v>0</v>
      </c>
      <c r="AS514">
        <f t="shared" si="962"/>
        <v>0</v>
      </c>
      <c r="AT514">
        <f t="shared" si="932"/>
        <v>0</v>
      </c>
      <c r="AU514">
        <f t="shared" si="963"/>
        <v>0</v>
      </c>
      <c r="AV514">
        <f t="shared" si="964"/>
        <v>0</v>
      </c>
      <c r="AW514">
        <f t="shared" si="933"/>
        <v>0</v>
      </c>
      <c r="AX514">
        <f t="shared" si="965"/>
        <v>0</v>
      </c>
      <c r="AY514">
        <f t="shared" si="966"/>
        <v>0</v>
      </c>
      <c r="AZ514">
        <f t="shared" si="967"/>
        <v>0</v>
      </c>
      <c r="BA514">
        <f t="shared" si="968"/>
        <v>0</v>
      </c>
      <c r="BB514">
        <f t="shared" si="969"/>
        <v>0</v>
      </c>
      <c r="BC514">
        <f t="shared" si="970"/>
        <v>0</v>
      </c>
      <c r="BD514">
        <f t="shared" si="971"/>
        <v>0</v>
      </c>
      <c r="BE514">
        <f t="shared" si="972"/>
        <v>0</v>
      </c>
      <c r="BF514">
        <f t="shared" si="973"/>
        <v>0</v>
      </c>
      <c r="BG514">
        <f t="shared" si="974"/>
        <v>0</v>
      </c>
      <c r="BH514">
        <f t="shared" si="975"/>
        <v>0</v>
      </c>
      <c r="BI514">
        <f t="shared" si="976"/>
        <v>0</v>
      </c>
      <c r="BJ514">
        <f t="shared" si="977"/>
        <v>0</v>
      </c>
      <c r="BK514">
        <f t="shared" si="978"/>
        <v>0</v>
      </c>
      <c r="BL514">
        <f t="shared" si="979"/>
        <v>0</v>
      </c>
      <c r="BM514">
        <f t="shared" si="980"/>
        <v>0</v>
      </c>
      <c r="BN514">
        <f t="shared" si="981"/>
        <v>0</v>
      </c>
      <c r="BO514">
        <f t="shared" si="982"/>
        <v>0</v>
      </c>
      <c r="BP514">
        <f t="shared" si="983"/>
        <v>0</v>
      </c>
      <c r="BQ514">
        <f t="shared" si="984"/>
        <v>0</v>
      </c>
      <c r="BR514">
        <f t="shared" si="985"/>
        <v>0</v>
      </c>
      <c r="BS514">
        <f t="shared" si="986"/>
        <v>0</v>
      </c>
      <c r="BT514">
        <f t="shared" si="987"/>
        <v>0</v>
      </c>
      <c r="BU514">
        <f t="shared" si="988"/>
        <v>0</v>
      </c>
      <c r="BV514">
        <f t="shared" si="989"/>
        <v>0</v>
      </c>
      <c r="BW514">
        <f t="shared" si="990"/>
        <v>0</v>
      </c>
      <c r="BX514">
        <f t="shared" si="991"/>
        <v>0</v>
      </c>
      <c r="BY514">
        <f t="shared" si="992"/>
        <v>0</v>
      </c>
      <c r="BZ514">
        <f t="shared" si="993"/>
        <v>0</v>
      </c>
      <c r="CA514">
        <f t="shared" si="994"/>
        <v>0</v>
      </c>
      <c r="CB514">
        <f t="shared" si="995"/>
        <v>0</v>
      </c>
      <c r="CC514">
        <f t="shared" si="996"/>
        <v>0</v>
      </c>
      <c r="CD514">
        <f t="shared" si="997"/>
        <v>0</v>
      </c>
      <c r="CE514">
        <f t="shared" si="998"/>
        <v>0</v>
      </c>
      <c r="CF514">
        <f t="shared" si="999"/>
        <v>0</v>
      </c>
      <c r="CG514">
        <f t="shared" si="1000"/>
        <v>0</v>
      </c>
      <c r="CH514">
        <f t="shared" si="1001"/>
        <v>0</v>
      </c>
      <c r="CI514">
        <f t="shared" si="1002"/>
        <v>0</v>
      </c>
      <c r="CJ514">
        <f t="shared" si="1003"/>
        <v>0</v>
      </c>
      <c r="CK514">
        <f t="shared" si="1004"/>
        <v>0</v>
      </c>
      <c r="CL514" t="str">
        <f t="shared" si="1005"/>
        <v/>
      </c>
      <c r="CM514" t="str">
        <f t="shared" si="1006"/>
        <v/>
      </c>
      <c r="CN514" t="str">
        <f t="shared" si="1007"/>
        <v/>
      </c>
      <c r="CO514" t="str">
        <f t="shared" si="1008"/>
        <v/>
      </c>
      <c r="CP514" t="str">
        <f t="shared" si="1009"/>
        <v/>
      </c>
      <c r="CQ514" t="str">
        <f t="shared" si="1010"/>
        <v/>
      </c>
      <c r="CR514" t="str">
        <f t="shared" si="1011"/>
        <v/>
      </c>
      <c r="CS514" t="str">
        <f t="shared" si="1012"/>
        <v/>
      </c>
      <c r="CT514" t="str">
        <f t="shared" si="1013"/>
        <v/>
      </c>
      <c r="CU514" t="str">
        <f t="shared" si="1014"/>
        <v/>
      </c>
      <c r="CV514" t="str">
        <f t="shared" si="1015"/>
        <v/>
      </c>
      <c r="CW514" t="str">
        <f t="shared" si="1016"/>
        <v/>
      </c>
      <c r="CX514" t="str">
        <f t="shared" si="1017"/>
        <v/>
      </c>
      <c r="CY514" t="str">
        <f t="shared" si="1018"/>
        <v/>
      </c>
      <c r="CZ514" t="str">
        <f t="shared" si="1019"/>
        <v/>
      </c>
      <c r="DA514" t="str">
        <f t="shared" si="1020"/>
        <v/>
      </c>
      <c r="DB514" t="str">
        <f t="shared" si="1021"/>
        <v/>
      </c>
      <c r="DC514" t="str">
        <f t="shared" si="1022"/>
        <v/>
      </c>
      <c r="DD514" t="str">
        <f t="shared" si="1023"/>
        <v/>
      </c>
      <c r="DE514" t="str">
        <f t="shared" si="1024"/>
        <v/>
      </c>
      <c r="DF514" t="str">
        <f t="shared" si="1025"/>
        <v/>
      </c>
      <c r="DG514" t="str">
        <f t="shared" si="1026"/>
        <v/>
      </c>
      <c r="DH514" t="str">
        <f t="shared" si="1027"/>
        <v/>
      </c>
      <c r="DI514" t="str">
        <f t="shared" si="1028"/>
        <v/>
      </c>
      <c r="DJ514" t="str">
        <f t="shared" si="1029"/>
        <v/>
      </c>
      <c r="DK514" t="str">
        <f t="shared" si="1030"/>
        <v/>
      </c>
      <c r="DL514" t="str">
        <f t="shared" si="1031"/>
        <v/>
      </c>
      <c r="DM514" t="str">
        <f t="shared" si="1032"/>
        <v/>
      </c>
      <c r="DN514" t="str">
        <f t="shared" si="1033"/>
        <v/>
      </c>
      <c r="DO514" t="str">
        <f t="shared" si="1034"/>
        <v/>
      </c>
      <c r="DP514" t="str">
        <f t="shared" si="1035"/>
        <v/>
      </c>
      <c r="DQ514" t="str">
        <f t="shared" si="1036"/>
        <v/>
      </c>
      <c r="DR514" t="str">
        <f t="shared" si="1037"/>
        <v/>
      </c>
      <c r="DS514" t="str">
        <f t="shared" si="1038"/>
        <v/>
      </c>
      <c r="DT514" t="str">
        <f t="shared" si="1039"/>
        <v/>
      </c>
      <c r="DU514">
        <f t="shared" si="1040"/>
        <v>0</v>
      </c>
      <c r="DV514">
        <f t="shared" si="1041"/>
        <v>0</v>
      </c>
      <c r="DW514">
        <f t="shared" si="1042"/>
        <v>0</v>
      </c>
      <c r="DX514" t="str">
        <f t="shared" si="1043"/>
        <v/>
      </c>
      <c r="DY514" t="str">
        <f t="shared" si="1044"/>
        <v/>
      </c>
      <c r="DZ514" t="str">
        <f t="shared" si="1045"/>
        <v/>
      </c>
      <c r="EA514" s="5">
        <f t="shared" si="1046"/>
        <v>0</v>
      </c>
      <c r="EB514" s="3">
        <f t="shared" si="1047"/>
        <v>0</v>
      </c>
    </row>
    <row r="515" spans="2:132" x14ac:dyDescent="0.2">
      <c r="B515" s="25">
        <v>510</v>
      </c>
      <c r="C515" s="26">
        <f>Zisk!D529</f>
        <v>0</v>
      </c>
      <c r="D515">
        <f>Zisk!E529</f>
        <v>0</v>
      </c>
      <c r="E515" s="66" t="str">
        <f t="shared" si="934"/>
        <v/>
      </c>
      <c r="F515" t="str">
        <f t="shared" si="935"/>
        <v/>
      </c>
      <c r="G515" s="66" t="str">
        <f t="shared" si="936"/>
        <v/>
      </c>
      <c r="H515" s="25"/>
      <c r="I515" s="25"/>
      <c r="J515">
        <f>VstupniParametry_SKRYT!$D$5</f>
        <v>0.02</v>
      </c>
      <c r="K515">
        <f>VstupniParametry_SKRYT!$D$6</f>
        <v>0.06</v>
      </c>
      <c r="L515">
        <f>VstupniParametry_SKRYT!$D$7</f>
        <v>0.06</v>
      </c>
      <c r="M515">
        <f>VstupniParametry_SKRYT!$D$8</f>
        <v>0.06</v>
      </c>
      <c r="N515">
        <f>VstupniParametry_SKRYT!$D$9</f>
        <v>1.7999999999999999E-2</v>
      </c>
      <c r="O515" s="27">
        <f>VstupniParametry_SKRYT!$D$10</f>
        <v>0.01</v>
      </c>
      <c r="P515" s="27">
        <f>VstupniParametry_SKRYT!$D$11</f>
        <v>0.01</v>
      </c>
      <c r="Q515" s="27">
        <f>VstupniParametry_SKRYT!$D$12</f>
        <v>0.01</v>
      </c>
      <c r="R515" s="27">
        <f>VstupniParametry_SKRYT!$D$13</f>
        <v>0.01</v>
      </c>
      <c r="S515" s="27">
        <f>VstupniParametry_SKRYT!$D$14</f>
        <v>0.01</v>
      </c>
      <c r="T515">
        <f t="shared" si="937"/>
        <v>0</v>
      </c>
      <c r="U515">
        <f t="shared" si="938"/>
        <v>0</v>
      </c>
      <c r="V515">
        <f t="shared" si="939"/>
        <v>0</v>
      </c>
      <c r="W515">
        <f t="shared" si="940"/>
        <v>0</v>
      </c>
      <c r="X515">
        <f t="shared" si="941"/>
        <v>0</v>
      </c>
      <c r="Y515">
        <f t="shared" si="942"/>
        <v>0</v>
      </c>
      <c r="Z515">
        <f t="shared" si="943"/>
        <v>0</v>
      </c>
      <c r="AA515">
        <f t="shared" si="944"/>
        <v>0</v>
      </c>
      <c r="AB515">
        <f t="shared" si="945"/>
        <v>0</v>
      </c>
      <c r="AC515">
        <f t="shared" si="946"/>
        <v>0</v>
      </c>
      <c r="AD515">
        <f t="shared" si="947"/>
        <v>0</v>
      </c>
      <c r="AE515">
        <f t="shared" si="948"/>
        <v>0</v>
      </c>
      <c r="AF515">
        <f t="shared" si="949"/>
        <v>0</v>
      </c>
      <c r="AG515">
        <f t="shared" si="950"/>
        <v>0</v>
      </c>
      <c r="AH515">
        <f t="shared" si="951"/>
        <v>0</v>
      </c>
      <c r="AI515">
        <f t="shared" si="952"/>
        <v>0</v>
      </c>
      <c r="AJ515">
        <f t="shared" si="953"/>
        <v>0</v>
      </c>
      <c r="AK515">
        <f t="shared" si="954"/>
        <v>0</v>
      </c>
      <c r="AL515">
        <f t="shared" si="955"/>
        <v>0</v>
      </c>
      <c r="AM515">
        <f t="shared" si="956"/>
        <v>0</v>
      </c>
      <c r="AN515">
        <f t="shared" si="957"/>
        <v>0</v>
      </c>
      <c r="AO515">
        <f t="shared" si="958"/>
        <v>0</v>
      </c>
      <c r="AP515">
        <f t="shared" si="959"/>
        <v>0</v>
      </c>
      <c r="AQ515">
        <f t="shared" si="960"/>
        <v>0</v>
      </c>
      <c r="AR515">
        <f t="shared" si="961"/>
        <v>0</v>
      </c>
      <c r="AS515">
        <f t="shared" si="962"/>
        <v>0</v>
      </c>
      <c r="AT515">
        <f t="shared" si="932"/>
        <v>0</v>
      </c>
      <c r="AU515">
        <f t="shared" si="963"/>
        <v>0</v>
      </c>
      <c r="AV515">
        <f t="shared" si="964"/>
        <v>0</v>
      </c>
      <c r="AW515">
        <f t="shared" si="933"/>
        <v>0</v>
      </c>
      <c r="AX515">
        <f t="shared" si="965"/>
        <v>0</v>
      </c>
      <c r="AY515">
        <f t="shared" si="966"/>
        <v>0</v>
      </c>
      <c r="AZ515">
        <f t="shared" si="967"/>
        <v>0</v>
      </c>
      <c r="BA515">
        <f t="shared" si="968"/>
        <v>0</v>
      </c>
      <c r="BB515">
        <f t="shared" si="969"/>
        <v>0</v>
      </c>
      <c r="BC515">
        <f t="shared" si="970"/>
        <v>0</v>
      </c>
      <c r="BD515">
        <f t="shared" si="971"/>
        <v>0</v>
      </c>
      <c r="BE515">
        <f t="shared" si="972"/>
        <v>0</v>
      </c>
      <c r="BF515">
        <f t="shared" si="973"/>
        <v>0</v>
      </c>
      <c r="BG515">
        <f t="shared" si="974"/>
        <v>0</v>
      </c>
      <c r="BH515">
        <f t="shared" si="975"/>
        <v>0</v>
      </c>
      <c r="BI515">
        <f t="shared" si="976"/>
        <v>0</v>
      </c>
      <c r="BJ515">
        <f t="shared" si="977"/>
        <v>0</v>
      </c>
      <c r="BK515">
        <f t="shared" si="978"/>
        <v>0</v>
      </c>
      <c r="BL515">
        <f t="shared" si="979"/>
        <v>0</v>
      </c>
      <c r="BM515">
        <f t="shared" si="980"/>
        <v>0</v>
      </c>
      <c r="BN515">
        <f t="shared" si="981"/>
        <v>0</v>
      </c>
      <c r="BO515">
        <f t="shared" si="982"/>
        <v>0</v>
      </c>
      <c r="BP515">
        <f t="shared" si="983"/>
        <v>0</v>
      </c>
      <c r="BQ515">
        <f t="shared" si="984"/>
        <v>0</v>
      </c>
      <c r="BR515">
        <f t="shared" si="985"/>
        <v>0</v>
      </c>
      <c r="BS515">
        <f t="shared" si="986"/>
        <v>0</v>
      </c>
      <c r="BT515">
        <f t="shared" si="987"/>
        <v>0</v>
      </c>
      <c r="BU515">
        <f t="shared" si="988"/>
        <v>0</v>
      </c>
      <c r="BV515">
        <f t="shared" si="989"/>
        <v>0</v>
      </c>
      <c r="BW515">
        <f t="shared" si="990"/>
        <v>0</v>
      </c>
      <c r="BX515">
        <f t="shared" si="991"/>
        <v>0</v>
      </c>
      <c r="BY515">
        <f t="shared" si="992"/>
        <v>0</v>
      </c>
      <c r="BZ515">
        <f t="shared" si="993"/>
        <v>0</v>
      </c>
      <c r="CA515">
        <f t="shared" si="994"/>
        <v>0</v>
      </c>
      <c r="CB515">
        <f t="shared" si="995"/>
        <v>0</v>
      </c>
      <c r="CC515">
        <f t="shared" si="996"/>
        <v>0</v>
      </c>
      <c r="CD515">
        <f t="shared" si="997"/>
        <v>0</v>
      </c>
      <c r="CE515">
        <f t="shared" si="998"/>
        <v>0</v>
      </c>
      <c r="CF515">
        <f t="shared" si="999"/>
        <v>0</v>
      </c>
      <c r="CG515">
        <f t="shared" si="1000"/>
        <v>0</v>
      </c>
      <c r="CH515">
        <f t="shared" si="1001"/>
        <v>0</v>
      </c>
      <c r="CI515">
        <f t="shared" si="1002"/>
        <v>0</v>
      </c>
      <c r="CJ515">
        <f t="shared" si="1003"/>
        <v>0</v>
      </c>
      <c r="CK515">
        <f t="shared" si="1004"/>
        <v>0</v>
      </c>
      <c r="CL515" t="str">
        <f t="shared" si="1005"/>
        <v/>
      </c>
      <c r="CM515" t="str">
        <f t="shared" si="1006"/>
        <v/>
      </c>
      <c r="CN515" t="str">
        <f t="shared" si="1007"/>
        <v/>
      </c>
      <c r="CO515" t="str">
        <f t="shared" si="1008"/>
        <v/>
      </c>
      <c r="CP515" t="str">
        <f t="shared" si="1009"/>
        <v/>
      </c>
      <c r="CQ515" t="str">
        <f t="shared" si="1010"/>
        <v/>
      </c>
      <c r="CR515" t="str">
        <f t="shared" si="1011"/>
        <v/>
      </c>
      <c r="CS515" t="str">
        <f t="shared" si="1012"/>
        <v/>
      </c>
      <c r="CT515" t="str">
        <f t="shared" si="1013"/>
        <v/>
      </c>
      <c r="CU515" t="str">
        <f t="shared" si="1014"/>
        <v/>
      </c>
      <c r="CV515" t="str">
        <f t="shared" si="1015"/>
        <v/>
      </c>
      <c r="CW515" t="str">
        <f t="shared" si="1016"/>
        <v/>
      </c>
      <c r="CX515" t="str">
        <f t="shared" si="1017"/>
        <v/>
      </c>
      <c r="CY515" t="str">
        <f t="shared" si="1018"/>
        <v/>
      </c>
      <c r="CZ515" t="str">
        <f t="shared" si="1019"/>
        <v/>
      </c>
      <c r="DA515" t="str">
        <f t="shared" si="1020"/>
        <v/>
      </c>
      <c r="DB515" t="str">
        <f t="shared" si="1021"/>
        <v/>
      </c>
      <c r="DC515" t="str">
        <f t="shared" si="1022"/>
        <v/>
      </c>
      <c r="DD515" t="str">
        <f t="shared" si="1023"/>
        <v/>
      </c>
      <c r="DE515" t="str">
        <f t="shared" si="1024"/>
        <v/>
      </c>
      <c r="DF515" t="str">
        <f t="shared" si="1025"/>
        <v/>
      </c>
      <c r="DG515" t="str">
        <f t="shared" si="1026"/>
        <v/>
      </c>
      <c r="DH515" t="str">
        <f t="shared" si="1027"/>
        <v/>
      </c>
      <c r="DI515" t="str">
        <f t="shared" si="1028"/>
        <v/>
      </c>
      <c r="DJ515" t="str">
        <f t="shared" si="1029"/>
        <v/>
      </c>
      <c r="DK515" t="str">
        <f t="shared" si="1030"/>
        <v/>
      </c>
      <c r="DL515" t="str">
        <f t="shared" si="1031"/>
        <v/>
      </c>
      <c r="DM515" t="str">
        <f t="shared" si="1032"/>
        <v/>
      </c>
      <c r="DN515" t="str">
        <f t="shared" si="1033"/>
        <v/>
      </c>
      <c r="DO515" t="str">
        <f t="shared" si="1034"/>
        <v/>
      </c>
      <c r="DP515" t="str">
        <f t="shared" si="1035"/>
        <v/>
      </c>
      <c r="DQ515" t="str">
        <f t="shared" si="1036"/>
        <v/>
      </c>
      <c r="DR515" t="str">
        <f t="shared" si="1037"/>
        <v/>
      </c>
      <c r="DS515" t="str">
        <f t="shared" si="1038"/>
        <v/>
      </c>
      <c r="DT515" t="str">
        <f t="shared" si="1039"/>
        <v/>
      </c>
      <c r="DU515">
        <f t="shared" si="1040"/>
        <v>0</v>
      </c>
      <c r="DV515">
        <f t="shared" si="1041"/>
        <v>0</v>
      </c>
      <c r="DW515">
        <f t="shared" si="1042"/>
        <v>0</v>
      </c>
      <c r="DX515" t="str">
        <f t="shared" si="1043"/>
        <v/>
      </c>
      <c r="DY515" t="str">
        <f t="shared" si="1044"/>
        <v/>
      </c>
      <c r="DZ515" t="str">
        <f t="shared" si="1045"/>
        <v/>
      </c>
      <c r="EA515" s="5">
        <f t="shared" si="1046"/>
        <v>0</v>
      </c>
      <c r="EB515" s="3">
        <f t="shared" si="1047"/>
        <v>0</v>
      </c>
    </row>
    <row r="516" spans="2:132" x14ac:dyDescent="0.2">
      <c r="B516">
        <v>511</v>
      </c>
      <c r="C516" s="3">
        <f>Zisk!D530</f>
        <v>0</v>
      </c>
      <c r="D516">
        <f>Zisk!E530</f>
        <v>0</v>
      </c>
      <c r="E516" s="66" t="str">
        <f t="shared" si="934"/>
        <v/>
      </c>
      <c r="F516" t="str">
        <f t="shared" si="935"/>
        <v/>
      </c>
      <c r="G516" s="66" t="str">
        <f t="shared" si="936"/>
        <v/>
      </c>
      <c r="J516">
        <f>VstupniParametry_SKRYT!$D$5</f>
        <v>0.02</v>
      </c>
      <c r="K516">
        <f>VstupniParametry_SKRYT!$D$6</f>
        <v>0.06</v>
      </c>
      <c r="L516">
        <f>VstupniParametry_SKRYT!$D$7</f>
        <v>0.06</v>
      </c>
      <c r="M516">
        <f>VstupniParametry_SKRYT!$D$8</f>
        <v>0.06</v>
      </c>
      <c r="N516">
        <f>VstupniParametry_SKRYT!$D$9</f>
        <v>1.7999999999999999E-2</v>
      </c>
      <c r="O516" s="27">
        <f>VstupniParametry_SKRYT!$D$10</f>
        <v>0.01</v>
      </c>
      <c r="P516" s="27">
        <f>VstupniParametry_SKRYT!$D$11</f>
        <v>0.01</v>
      </c>
      <c r="Q516" s="27">
        <f>VstupniParametry_SKRYT!$D$12</f>
        <v>0.01</v>
      </c>
      <c r="R516" s="27">
        <f>VstupniParametry_SKRYT!$D$13</f>
        <v>0.01</v>
      </c>
      <c r="S516" s="27">
        <f>VstupniParametry_SKRYT!$D$14</f>
        <v>0.01</v>
      </c>
      <c r="T516">
        <f t="shared" si="937"/>
        <v>0</v>
      </c>
      <c r="U516">
        <f t="shared" si="938"/>
        <v>0</v>
      </c>
      <c r="V516">
        <f t="shared" si="939"/>
        <v>0</v>
      </c>
      <c r="W516">
        <f t="shared" si="940"/>
        <v>0</v>
      </c>
      <c r="X516">
        <f t="shared" si="941"/>
        <v>0</v>
      </c>
      <c r="Y516">
        <f t="shared" si="942"/>
        <v>0</v>
      </c>
      <c r="Z516">
        <f t="shared" si="943"/>
        <v>0</v>
      </c>
      <c r="AA516">
        <f t="shared" si="944"/>
        <v>0</v>
      </c>
      <c r="AB516">
        <f t="shared" si="945"/>
        <v>0</v>
      </c>
      <c r="AC516">
        <f t="shared" si="946"/>
        <v>0</v>
      </c>
      <c r="AD516">
        <f t="shared" si="947"/>
        <v>0</v>
      </c>
      <c r="AE516">
        <f t="shared" si="948"/>
        <v>0</v>
      </c>
      <c r="AF516">
        <f t="shared" si="949"/>
        <v>0</v>
      </c>
      <c r="AG516">
        <f t="shared" si="950"/>
        <v>0</v>
      </c>
      <c r="AH516">
        <f t="shared" si="951"/>
        <v>0</v>
      </c>
      <c r="AI516">
        <f t="shared" si="952"/>
        <v>0</v>
      </c>
      <c r="AJ516">
        <f t="shared" si="953"/>
        <v>0</v>
      </c>
      <c r="AK516">
        <f t="shared" si="954"/>
        <v>0</v>
      </c>
      <c r="AL516">
        <f t="shared" si="955"/>
        <v>0</v>
      </c>
      <c r="AM516">
        <f t="shared" si="956"/>
        <v>0</v>
      </c>
      <c r="AN516">
        <f t="shared" si="957"/>
        <v>0</v>
      </c>
      <c r="AO516">
        <f t="shared" si="958"/>
        <v>0</v>
      </c>
      <c r="AP516">
        <f t="shared" si="959"/>
        <v>0</v>
      </c>
      <c r="AQ516">
        <f t="shared" si="960"/>
        <v>0</v>
      </c>
      <c r="AR516">
        <f t="shared" si="961"/>
        <v>0</v>
      </c>
      <c r="AS516">
        <f t="shared" si="962"/>
        <v>0</v>
      </c>
      <c r="AT516">
        <f t="shared" si="932"/>
        <v>0</v>
      </c>
      <c r="AU516">
        <f t="shared" si="963"/>
        <v>0</v>
      </c>
      <c r="AV516">
        <f t="shared" si="964"/>
        <v>0</v>
      </c>
      <c r="AW516">
        <f t="shared" si="933"/>
        <v>0</v>
      </c>
      <c r="AX516">
        <f t="shared" si="965"/>
        <v>0</v>
      </c>
      <c r="AY516">
        <f t="shared" si="966"/>
        <v>0</v>
      </c>
      <c r="AZ516">
        <f t="shared" si="967"/>
        <v>0</v>
      </c>
      <c r="BA516">
        <f t="shared" si="968"/>
        <v>0</v>
      </c>
      <c r="BB516">
        <f t="shared" si="969"/>
        <v>0</v>
      </c>
      <c r="BC516">
        <f t="shared" si="970"/>
        <v>0</v>
      </c>
      <c r="BD516">
        <f t="shared" si="971"/>
        <v>0</v>
      </c>
      <c r="BE516">
        <f t="shared" si="972"/>
        <v>0</v>
      </c>
      <c r="BF516">
        <f t="shared" si="973"/>
        <v>0</v>
      </c>
      <c r="BG516">
        <f t="shared" si="974"/>
        <v>0</v>
      </c>
      <c r="BH516">
        <f t="shared" si="975"/>
        <v>0</v>
      </c>
      <c r="BI516">
        <f t="shared" si="976"/>
        <v>0</v>
      </c>
      <c r="BJ516">
        <f t="shared" si="977"/>
        <v>0</v>
      </c>
      <c r="BK516">
        <f t="shared" si="978"/>
        <v>0</v>
      </c>
      <c r="BL516">
        <f t="shared" si="979"/>
        <v>0</v>
      </c>
      <c r="BM516">
        <f t="shared" si="980"/>
        <v>0</v>
      </c>
      <c r="BN516">
        <f t="shared" si="981"/>
        <v>0</v>
      </c>
      <c r="BO516">
        <f t="shared" si="982"/>
        <v>0</v>
      </c>
      <c r="BP516">
        <f t="shared" si="983"/>
        <v>0</v>
      </c>
      <c r="BQ516">
        <f t="shared" si="984"/>
        <v>0</v>
      </c>
      <c r="BR516">
        <f t="shared" si="985"/>
        <v>0</v>
      </c>
      <c r="BS516">
        <f t="shared" si="986"/>
        <v>0</v>
      </c>
      <c r="BT516">
        <f t="shared" si="987"/>
        <v>0</v>
      </c>
      <c r="BU516">
        <f t="shared" si="988"/>
        <v>0</v>
      </c>
      <c r="BV516">
        <f t="shared" si="989"/>
        <v>0</v>
      </c>
      <c r="BW516">
        <f t="shared" si="990"/>
        <v>0</v>
      </c>
      <c r="BX516">
        <f t="shared" si="991"/>
        <v>0</v>
      </c>
      <c r="BY516">
        <f t="shared" si="992"/>
        <v>0</v>
      </c>
      <c r="BZ516">
        <f t="shared" si="993"/>
        <v>0</v>
      </c>
      <c r="CA516">
        <f t="shared" si="994"/>
        <v>0</v>
      </c>
      <c r="CB516">
        <f t="shared" si="995"/>
        <v>0</v>
      </c>
      <c r="CC516">
        <f t="shared" si="996"/>
        <v>0</v>
      </c>
      <c r="CD516">
        <f t="shared" si="997"/>
        <v>0</v>
      </c>
      <c r="CE516">
        <f t="shared" si="998"/>
        <v>0</v>
      </c>
      <c r="CF516">
        <f t="shared" si="999"/>
        <v>0</v>
      </c>
      <c r="CG516">
        <f t="shared" si="1000"/>
        <v>0</v>
      </c>
      <c r="CH516">
        <f t="shared" si="1001"/>
        <v>0</v>
      </c>
      <c r="CI516">
        <f t="shared" si="1002"/>
        <v>0</v>
      </c>
      <c r="CJ516">
        <f t="shared" si="1003"/>
        <v>0</v>
      </c>
      <c r="CK516">
        <f t="shared" si="1004"/>
        <v>0</v>
      </c>
      <c r="CL516" t="str">
        <f t="shared" si="1005"/>
        <v/>
      </c>
      <c r="CM516" t="str">
        <f t="shared" si="1006"/>
        <v/>
      </c>
      <c r="CN516" t="str">
        <f t="shared" si="1007"/>
        <v/>
      </c>
      <c r="CO516" t="str">
        <f t="shared" si="1008"/>
        <v/>
      </c>
      <c r="CP516" t="str">
        <f t="shared" si="1009"/>
        <v/>
      </c>
      <c r="CQ516" t="str">
        <f t="shared" si="1010"/>
        <v/>
      </c>
      <c r="CR516" t="str">
        <f t="shared" si="1011"/>
        <v/>
      </c>
      <c r="CS516" t="str">
        <f t="shared" si="1012"/>
        <v/>
      </c>
      <c r="CT516" t="str">
        <f t="shared" si="1013"/>
        <v/>
      </c>
      <c r="CU516" t="str">
        <f t="shared" si="1014"/>
        <v/>
      </c>
      <c r="CV516" t="str">
        <f t="shared" si="1015"/>
        <v/>
      </c>
      <c r="CW516" t="str">
        <f t="shared" si="1016"/>
        <v/>
      </c>
      <c r="CX516" t="str">
        <f t="shared" si="1017"/>
        <v/>
      </c>
      <c r="CY516" t="str">
        <f t="shared" si="1018"/>
        <v/>
      </c>
      <c r="CZ516" t="str">
        <f t="shared" si="1019"/>
        <v/>
      </c>
      <c r="DA516" t="str">
        <f t="shared" si="1020"/>
        <v/>
      </c>
      <c r="DB516" t="str">
        <f t="shared" si="1021"/>
        <v/>
      </c>
      <c r="DC516" t="str">
        <f t="shared" si="1022"/>
        <v/>
      </c>
      <c r="DD516" t="str">
        <f t="shared" si="1023"/>
        <v/>
      </c>
      <c r="DE516" t="str">
        <f t="shared" si="1024"/>
        <v/>
      </c>
      <c r="DF516" t="str">
        <f t="shared" si="1025"/>
        <v/>
      </c>
      <c r="DG516" t="str">
        <f t="shared" si="1026"/>
        <v/>
      </c>
      <c r="DH516" t="str">
        <f t="shared" si="1027"/>
        <v/>
      </c>
      <c r="DI516" t="str">
        <f t="shared" si="1028"/>
        <v/>
      </c>
      <c r="DJ516" t="str">
        <f t="shared" si="1029"/>
        <v/>
      </c>
      <c r="DK516" t="str">
        <f t="shared" si="1030"/>
        <v/>
      </c>
      <c r="DL516" t="str">
        <f t="shared" si="1031"/>
        <v/>
      </c>
      <c r="DM516" t="str">
        <f t="shared" si="1032"/>
        <v/>
      </c>
      <c r="DN516" t="str">
        <f t="shared" si="1033"/>
        <v/>
      </c>
      <c r="DO516" t="str">
        <f t="shared" si="1034"/>
        <v/>
      </c>
      <c r="DP516" t="str">
        <f t="shared" si="1035"/>
        <v/>
      </c>
      <c r="DQ516" t="str">
        <f t="shared" si="1036"/>
        <v/>
      </c>
      <c r="DR516" t="str">
        <f t="shared" si="1037"/>
        <v/>
      </c>
      <c r="DS516" t="str">
        <f t="shared" si="1038"/>
        <v/>
      </c>
      <c r="DT516" t="str">
        <f t="shared" si="1039"/>
        <v/>
      </c>
      <c r="DU516">
        <f t="shared" si="1040"/>
        <v>0</v>
      </c>
      <c r="DV516">
        <f t="shared" si="1041"/>
        <v>0</v>
      </c>
      <c r="DW516">
        <f t="shared" si="1042"/>
        <v>0</v>
      </c>
      <c r="DX516" t="str">
        <f t="shared" si="1043"/>
        <v/>
      </c>
      <c r="DY516" t="str">
        <f t="shared" si="1044"/>
        <v/>
      </c>
      <c r="DZ516" t="str">
        <f t="shared" si="1045"/>
        <v/>
      </c>
      <c r="EA516" s="5">
        <f t="shared" si="1046"/>
        <v>0</v>
      </c>
      <c r="EB516" s="3">
        <f t="shared" si="1047"/>
        <v>0</v>
      </c>
    </row>
    <row r="517" spans="2:132" x14ac:dyDescent="0.2">
      <c r="B517" s="25">
        <v>512</v>
      </c>
      <c r="C517" s="26">
        <f>Zisk!D531</f>
        <v>0</v>
      </c>
      <c r="D517">
        <f>Zisk!E531</f>
        <v>0</v>
      </c>
      <c r="E517" s="66" t="str">
        <f t="shared" si="934"/>
        <v/>
      </c>
      <c r="F517" t="str">
        <f t="shared" si="935"/>
        <v/>
      </c>
      <c r="G517" s="66" t="str">
        <f t="shared" si="936"/>
        <v/>
      </c>
      <c r="H517" s="25"/>
      <c r="I517" s="25"/>
      <c r="J517">
        <f>VstupniParametry_SKRYT!$D$5</f>
        <v>0.02</v>
      </c>
      <c r="K517">
        <f>VstupniParametry_SKRYT!$D$6</f>
        <v>0.06</v>
      </c>
      <c r="L517">
        <f>VstupniParametry_SKRYT!$D$7</f>
        <v>0.06</v>
      </c>
      <c r="M517">
        <f>VstupniParametry_SKRYT!$D$8</f>
        <v>0.06</v>
      </c>
      <c r="N517">
        <f>VstupniParametry_SKRYT!$D$9</f>
        <v>1.7999999999999999E-2</v>
      </c>
      <c r="O517" s="27">
        <f>VstupniParametry_SKRYT!$D$10</f>
        <v>0.01</v>
      </c>
      <c r="P517" s="27">
        <f>VstupniParametry_SKRYT!$D$11</f>
        <v>0.01</v>
      </c>
      <c r="Q517" s="27">
        <f>VstupniParametry_SKRYT!$D$12</f>
        <v>0.01</v>
      </c>
      <c r="R517" s="27">
        <f>VstupniParametry_SKRYT!$D$13</f>
        <v>0.01</v>
      </c>
      <c r="S517" s="27">
        <f>VstupniParametry_SKRYT!$D$14</f>
        <v>0.01</v>
      </c>
      <c r="T517">
        <f t="shared" si="937"/>
        <v>0</v>
      </c>
      <c r="U517">
        <f t="shared" si="938"/>
        <v>0</v>
      </c>
      <c r="V517">
        <f t="shared" si="939"/>
        <v>0</v>
      </c>
      <c r="W517">
        <f t="shared" si="940"/>
        <v>0</v>
      </c>
      <c r="X517">
        <f t="shared" si="941"/>
        <v>0</v>
      </c>
      <c r="Y517">
        <f t="shared" si="942"/>
        <v>0</v>
      </c>
      <c r="Z517">
        <f t="shared" si="943"/>
        <v>0</v>
      </c>
      <c r="AA517">
        <f t="shared" si="944"/>
        <v>0</v>
      </c>
      <c r="AB517">
        <f t="shared" si="945"/>
        <v>0</v>
      </c>
      <c r="AC517">
        <f t="shared" si="946"/>
        <v>0</v>
      </c>
      <c r="AD517">
        <f t="shared" si="947"/>
        <v>0</v>
      </c>
      <c r="AE517">
        <f t="shared" si="948"/>
        <v>0</v>
      </c>
      <c r="AF517">
        <f t="shared" si="949"/>
        <v>0</v>
      </c>
      <c r="AG517">
        <f t="shared" si="950"/>
        <v>0</v>
      </c>
      <c r="AH517">
        <f t="shared" si="951"/>
        <v>0</v>
      </c>
      <c r="AI517">
        <f t="shared" si="952"/>
        <v>0</v>
      </c>
      <c r="AJ517">
        <f t="shared" si="953"/>
        <v>0</v>
      </c>
      <c r="AK517">
        <f t="shared" si="954"/>
        <v>0</v>
      </c>
      <c r="AL517">
        <f t="shared" si="955"/>
        <v>0</v>
      </c>
      <c r="AM517">
        <f t="shared" si="956"/>
        <v>0</v>
      </c>
      <c r="AN517">
        <f t="shared" si="957"/>
        <v>0</v>
      </c>
      <c r="AO517">
        <f t="shared" si="958"/>
        <v>0</v>
      </c>
      <c r="AP517">
        <f t="shared" si="959"/>
        <v>0</v>
      </c>
      <c r="AQ517">
        <f t="shared" si="960"/>
        <v>0</v>
      </c>
      <c r="AR517">
        <f t="shared" si="961"/>
        <v>0</v>
      </c>
      <c r="AS517">
        <f t="shared" si="962"/>
        <v>0</v>
      </c>
      <c r="AT517">
        <f t="shared" si="932"/>
        <v>0</v>
      </c>
      <c r="AU517">
        <f t="shared" si="963"/>
        <v>0</v>
      </c>
      <c r="AV517">
        <f t="shared" si="964"/>
        <v>0</v>
      </c>
      <c r="AW517">
        <f t="shared" si="933"/>
        <v>0</v>
      </c>
      <c r="AX517">
        <f t="shared" si="965"/>
        <v>0</v>
      </c>
      <c r="AY517">
        <f t="shared" si="966"/>
        <v>0</v>
      </c>
      <c r="AZ517">
        <f t="shared" si="967"/>
        <v>0</v>
      </c>
      <c r="BA517">
        <f t="shared" si="968"/>
        <v>0</v>
      </c>
      <c r="BB517">
        <f t="shared" si="969"/>
        <v>0</v>
      </c>
      <c r="BC517">
        <f t="shared" si="970"/>
        <v>0</v>
      </c>
      <c r="BD517">
        <f t="shared" si="971"/>
        <v>0</v>
      </c>
      <c r="BE517">
        <f t="shared" si="972"/>
        <v>0</v>
      </c>
      <c r="BF517">
        <f t="shared" si="973"/>
        <v>0</v>
      </c>
      <c r="BG517">
        <f t="shared" si="974"/>
        <v>0</v>
      </c>
      <c r="BH517">
        <f t="shared" si="975"/>
        <v>0</v>
      </c>
      <c r="BI517">
        <f t="shared" si="976"/>
        <v>0</v>
      </c>
      <c r="BJ517">
        <f t="shared" si="977"/>
        <v>0</v>
      </c>
      <c r="BK517">
        <f t="shared" si="978"/>
        <v>0</v>
      </c>
      <c r="BL517">
        <f t="shared" si="979"/>
        <v>0</v>
      </c>
      <c r="BM517">
        <f t="shared" si="980"/>
        <v>0</v>
      </c>
      <c r="BN517">
        <f t="shared" si="981"/>
        <v>0</v>
      </c>
      <c r="BO517">
        <f t="shared" si="982"/>
        <v>0</v>
      </c>
      <c r="BP517">
        <f t="shared" si="983"/>
        <v>0</v>
      </c>
      <c r="BQ517">
        <f t="shared" si="984"/>
        <v>0</v>
      </c>
      <c r="BR517">
        <f t="shared" si="985"/>
        <v>0</v>
      </c>
      <c r="BS517">
        <f t="shared" si="986"/>
        <v>0</v>
      </c>
      <c r="BT517">
        <f t="shared" si="987"/>
        <v>0</v>
      </c>
      <c r="BU517">
        <f t="shared" si="988"/>
        <v>0</v>
      </c>
      <c r="BV517">
        <f t="shared" si="989"/>
        <v>0</v>
      </c>
      <c r="BW517">
        <f t="shared" si="990"/>
        <v>0</v>
      </c>
      <c r="BX517">
        <f t="shared" si="991"/>
        <v>0</v>
      </c>
      <c r="BY517">
        <f t="shared" si="992"/>
        <v>0</v>
      </c>
      <c r="BZ517">
        <f t="shared" si="993"/>
        <v>0</v>
      </c>
      <c r="CA517">
        <f t="shared" si="994"/>
        <v>0</v>
      </c>
      <c r="CB517">
        <f t="shared" si="995"/>
        <v>0</v>
      </c>
      <c r="CC517">
        <f t="shared" si="996"/>
        <v>0</v>
      </c>
      <c r="CD517">
        <f t="shared" si="997"/>
        <v>0</v>
      </c>
      <c r="CE517">
        <f t="shared" si="998"/>
        <v>0</v>
      </c>
      <c r="CF517">
        <f t="shared" si="999"/>
        <v>0</v>
      </c>
      <c r="CG517">
        <f t="shared" si="1000"/>
        <v>0</v>
      </c>
      <c r="CH517">
        <f t="shared" si="1001"/>
        <v>0</v>
      </c>
      <c r="CI517">
        <f t="shared" si="1002"/>
        <v>0</v>
      </c>
      <c r="CJ517">
        <f t="shared" si="1003"/>
        <v>0</v>
      </c>
      <c r="CK517">
        <f t="shared" si="1004"/>
        <v>0</v>
      </c>
      <c r="CL517" t="str">
        <f t="shared" si="1005"/>
        <v/>
      </c>
      <c r="CM517" t="str">
        <f t="shared" si="1006"/>
        <v/>
      </c>
      <c r="CN517" t="str">
        <f t="shared" si="1007"/>
        <v/>
      </c>
      <c r="CO517" t="str">
        <f t="shared" si="1008"/>
        <v/>
      </c>
      <c r="CP517" t="str">
        <f t="shared" si="1009"/>
        <v/>
      </c>
      <c r="CQ517" t="str">
        <f t="shared" si="1010"/>
        <v/>
      </c>
      <c r="CR517" t="str">
        <f t="shared" si="1011"/>
        <v/>
      </c>
      <c r="CS517" t="str">
        <f t="shared" si="1012"/>
        <v/>
      </c>
      <c r="CT517" t="str">
        <f t="shared" si="1013"/>
        <v/>
      </c>
      <c r="CU517" t="str">
        <f t="shared" si="1014"/>
        <v/>
      </c>
      <c r="CV517" t="str">
        <f t="shared" si="1015"/>
        <v/>
      </c>
      <c r="CW517" t="str">
        <f t="shared" si="1016"/>
        <v/>
      </c>
      <c r="CX517" t="str">
        <f t="shared" si="1017"/>
        <v/>
      </c>
      <c r="CY517" t="str">
        <f t="shared" si="1018"/>
        <v/>
      </c>
      <c r="CZ517" t="str">
        <f t="shared" si="1019"/>
        <v/>
      </c>
      <c r="DA517" t="str">
        <f t="shared" si="1020"/>
        <v/>
      </c>
      <c r="DB517" t="str">
        <f t="shared" si="1021"/>
        <v/>
      </c>
      <c r="DC517" t="str">
        <f t="shared" si="1022"/>
        <v/>
      </c>
      <c r="DD517" t="str">
        <f t="shared" si="1023"/>
        <v/>
      </c>
      <c r="DE517" t="str">
        <f t="shared" si="1024"/>
        <v/>
      </c>
      <c r="DF517" t="str">
        <f t="shared" si="1025"/>
        <v/>
      </c>
      <c r="DG517" t="str">
        <f t="shared" si="1026"/>
        <v/>
      </c>
      <c r="DH517" t="str">
        <f t="shared" si="1027"/>
        <v/>
      </c>
      <c r="DI517" t="str">
        <f t="shared" si="1028"/>
        <v/>
      </c>
      <c r="DJ517" t="str">
        <f t="shared" si="1029"/>
        <v/>
      </c>
      <c r="DK517" t="str">
        <f t="shared" si="1030"/>
        <v/>
      </c>
      <c r="DL517" t="str">
        <f t="shared" si="1031"/>
        <v/>
      </c>
      <c r="DM517" t="str">
        <f t="shared" si="1032"/>
        <v/>
      </c>
      <c r="DN517" t="str">
        <f t="shared" si="1033"/>
        <v/>
      </c>
      <c r="DO517" t="str">
        <f t="shared" si="1034"/>
        <v/>
      </c>
      <c r="DP517" t="str">
        <f t="shared" si="1035"/>
        <v/>
      </c>
      <c r="DQ517" t="str">
        <f t="shared" si="1036"/>
        <v/>
      </c>
      <c r="DR517" t="str">
        <f t="shared" si="1037"/>
        <v/>
      </c>
      <c r="DS517" t="str">
        <f t="shared" si="1038"/>
        <v/>
      </c>
      <c r="DT517" t="str">
        <f t="shared" si="1039"/>
        <v/>
      </c>
      <c r="DU517">
        <f t="shared" si="1040"/>
        <v>0</v>
      </c>
      <c r="DV517">
        <f t="shared" si="1041"/>
        <v>0</v>
      </c>
      <c r="DW517">
        <f t="shared" si="1042"/>
        <v>0</v>
      </c>
      <c r="DX517" t="str">
        <f t="shared" si="1043"/>
        <v/>
      </c>
      <c r="DY517" t="str">
        <f t="shared" si="1044"/>
        <v/>
      </c>
      <c r="DZ517" t="str">
        <f t="shared" si="1045"/>
        <v/>
      </c>
      <c r="EA517" s="5">
        <f t="shared" si="1046"/>
        <v>0</v>
      </c>
      <c r="EB517" s="3">
        <f t="shared" si="1047"/>
        <v>0</v>
      </c>
    </row>
    <row r="518" spans="2:132" x14ac:dyDescent="0.2">
      <c r="B518">
        <v>513</v>
      </c>
      <c r="C518" s="3">
        <f>Zisk!D532</f>
        <v>0</v>
      </c>
      <c r="D518">
        <f>Zisk!E532</f>
        <v>0</v>
      </c>
      <c r="E518" s="66" t="str">
        <f t="shared" si="934"/>
        <v/>
      </c>
      <c r="F518" t="str">
        <f t="shared" si="935"/>
        <v/>
      </c>
      <c r="G518" s="66" t="str">
        <f t="shared" si="936"/>
        <v/>
      </c>
      <c r="J518">
        <f>VstupniParametry_SKRYT!$D$5</f>
        <v>0.02</v>
      </c>
      <c r="K518">
        <f>VstupniParametry_SKRYT!$D$6</f>
        <v>0.06</v>
      </c>
      <c r="L518">
        <f>VstupniParametry_SKRYT!$D$7</f>
        <v>0.06</v>
      </c>
      <c r="M518">
        <f>VstupniParametry_SKRYT!$D$8</f>
        <v>0.06</v>
      </c>
      <c r="N518">
        <f>VstupniParametry_SKRYT!$D$9</f>
        <v>1.7999999999999999E-2</v>
      </c>
      <c r="O518" s="27">
        <f>VstupniParametry_SKRYT!$D$10</f>
        <v>0.01</v>
      </c>
      <c r="P518" s="27">
        <f>VstupniParametry_SKRYT!$D$11</f>
        <v>0.01</v>
      </c>
      <c r="Q518" s="27">
        <f>VstupniParametry_SKRYT!$D$12</f>
        <v>0.01</v>
      </c>
      <c r="R518" s="27">
        <f>VstupniParametry_SKRYT!$D$13</f>
        <v>0.01</v>
      </c>
      <c r="S518" s="27">
        <f>VstupniParametry_SKRYT!$D$14</f>
        <v>0.01</v>
      </c>
      <c r="T518">
        <f t="shared" si="937"/>
        <v>0</v>
      </c>
      <c r="U518">
        <f t="shared" si="938"/>
        <v>0</v>
      </c>
      <c r="V518">
        <f t="shared" si="939"/>
        <v>0</v>
      </c>
      <c r="W518">
        <f t="shared" si="940"/>
        <v>0</v>
      </c>
      <c r="X518">
        <f t="shared" si="941"/>
        <v>0</v>
      </c>
      <c r="Y518">
        <f t="shared" si="942"/>
        <v>0</v>
      </c>
      <c r="Z518">
        <f t="shared" si="943"/>
        <v>0</v>
      </c>
      <c r="AA518">
        <f t="shared" si="944"/>
        <v>0</v>
      </c>
      <c r="AB518">
        <f t="shared" si="945"/>
        <v>0</v>
      </c>
      <c r="AC518">
        <f t="shared" si="946"/>
        <v>0</v>
      </c>
      <c r="AD518">
        <f t="shared" si="947"/>
        <v>0</v>
      </c>
      <c r="AE518">
        <f t="shared" si="948"/>
        <v>0</v>
      </c>
      <c r="AF518">
        <f t="shared" si="949"/>
        <v>0</v>
      </c>
      <c r="AG518">
        <f t="shared" si="950"/>
        <v>0</v>
      </c>
      <c r="AH518">
        <f t="shared" si="951"/>
        <v>0</v>
      </c>
      <c r="AI518">
        <f t="shared" si="952"/>
        <v>0</v>
      </c>
      <c r="AJ518">
        <f t="shared" si="953"/>
        <v>0</v>
      </c>
      <c r="AK518">
        <f t="shared" si="954"/>
        <v>0</v>
      </c>
      <c r="AL518">
        <f t="shared" si="955"/>
        <v>0</v>
      </c>
      <c r="AM518">
        <f t="shared" si="956"/>
        <v>0</v>
      </c>
      <c r="AN518">
        <f t="shared" si="957"/>
        <v>0</v>
      </c>
      <c r="AO518">
        <f t="shared" si="958"/>
        <v>0</v>
      </c>
      <c r="AP518">
        <f t="shared" si="959"/>
        <v>0</v>
      </c>
      <c r="AQ518">
        <f t="shared" si="960"/>
        <v>0</v>
      </c>
      <c r="AR518">
        <f t="shared" si="961"/>
        <v>0</v>
      </c>
      <c r="AS518">
        <f t="shared" si="962"/>
        <v>0</v>
      </c>
      <c r="AT518">
        <f t="shared" si="932"/>
        <v>0</v>
      </c>
      <c r="AU518">
        <f t="shared" si="963"/>
        <v>0</v>
      </c>
      <c r="AV518">
        <f t="shared" si="964"/>
        <v>0</v>
      </c>
      <c r="AW518">
        <f t="shared" si="933"/>
        <v>0</v>
      </c>
      <c r="AX518">
        <f t="shared" si="965"/>
        <v>0</v>
      </c>
      <c r="AY518">
        <f t="shared" si="966"/>
        <v>0</v>
      </c>
      <c r="AZ518">
        <f t="shared" si="967"/>
        <v>0</v>
      </c>
      <c r="BA518">
        <f t="shared" si="968"/>
        <v>0</v>
      </c>
      <c r="BB518">
        <f t="shared" si="969"/>
        <v>0</v>
      </c>
      <c r="BC518">
        <f t="shared" si="970"/>
        <v>0</v>
      </c>
      <c r="BD518">
        <f t="shared" si="971"/>
        <v>0</v>
      </c>
      <c r="BE518">
        <f t="shared" si="972"/>
        <v>0</v>
      </c>
      <c r="BF518">
        <f t="shared" si="973"/>
        <v>0</v>
      </c>
      <c r="BG518">
        <f t="shared" si="974"/>
        <v>0</v>
      </c>
      <c r="BH518">
        <f t="shared" si="975"/>
        <v>0</v>
      </c>
      <c r="BI518">
        <f t="shared" si="976"/>
        <v>0</v>
      </c>
      <c r="BJ518">
        <f t="shared" si="977"/>
        <v>0</v>
      </c>
      <c r="BK518">
        <f t="shared" si="978"/>
        <v>0</v>
      </c>
      <c r="BL518">
        <f t="shared" si="979"/>
        <v>0</v>
      </c>
      <c r="BM518">
        <f t="shared" si="980"/>
        <v>0</v>
      </c>
      <c r="BN518">
        <f t="shared" si="981"/>
        <v>0</v>
      </c>
      <c r="BO518">
        <f t="shared" si="982"/>
        <v>0</v>
      </c>
      <c r="BP518">
        <f t="shared" si="983"/>
        <v>0</v>
      </c>
      <c r="BQ518">
        <f t="shared" si="984"/>
        <v>0</v>
      </c>
      <c r="BR518">
        <f t="shared" si="985"/>
        <v>0</v>
      </c>
      <c r="BS518">
        <f t="shared" si="986"/>
        <v>0</v>
      </c>
      <c r="BT518">
        <f t="shared" si="987"/>
        <v>0</v>
      </c>
      <c r="BU518">
        <f t="shared" si="988"/>
        <v>0</v>
      </c>
      <c r="BV518">
        <f t="shared" si="989"/>
        <v>0</v>
      </c>
      <c r="BW518">
        <f t="shared" si="990"/>
        <v>0</v>
      </c>
      <c r="BX518">
        <f t="shared" si="991"/>
        <v>0</v>
      </c>
      <c r="BY518">
        <f t="shared" si="992"/>
        <v>0</v>
      </c>
      <c r="BZ518">
        <f t="shared" si="993"/>
        <v>0</v>
      </c>
      <c r="CA518">
        <f t="shared" si="994"/>
        <v>0</v>
      </c>
      <c r="CB518">
        <f t="shared" si="995"/>
        <v>0</v>
      </c>
      <c r="CC518">
        <f t="shared" si="996"/>
        <v>0</v>
      </c>
      <c r="CD518">
        <f t="shared" si="997"/>
        <v>0</v>
      </c>
      <c r="CE518">
        <f t="shared" si="998"/>
        <v>0</v>
      </c>
      <c r="CF518">
        <f t="shared" si="999"/>
        <v>0</v>
      </c>
      <c r="CG518">
        <f t="shared" si="1000"/>
        <v>0</v>
      </c>
      <c r="CH518">
        <f t="shared" si="1001"/>
        <v>0</v>
      </c>
      <c r="CI518">
        <f t="shared" si="1002"/>
        <v>0</v>
      </c>
      <c r="CJ518">
        <f t="shared" si="1003"/>
        <v>0</v>
      </c>
      <c r="CK518">
        <f t="shared" si="1004"/>
        <v>0</v>
      </c>
      <c r="CL518" t="str">
        <f t="shared" si="1005"/>
        <v/>
      </c>
      <c r="CM518" t="str">
        <f t="shared" si="1006"/>
        <v/>
      </c>
      <c r="CN518" t="str">
        <f t="shared" si="1007"/>
        <v/>
      </c>
      <c r="CO518" t="str">
        <f t="shared" si="1008"/>
        <v/>
      </c>
      <c r="CP518" t="str">
        <f t="shared" si="1009"/>
        <v/>
      </c>
      <c r="CQ518" t="str">
        <f t="shared" si="1010"/>
        <v/>
      </c>
      <c r="CR518" t="str">
        <f t="shared" si="1011"/>
        <v/>
      </c>
      <c r="CS518" t="str">
        <f t="shared" si="1012"/>
        <v/>
      </c>
      <c r="CT518" t="str">
        <f t="shared" si="1013"/>
        <v/>
      </c>
      <c r="CU518" t="str">
        <f t="shared" si="1014"/>
        <v/>
      </c>
      <c r="CV518" t="str">
        <f t="shared" si="1015"/>
        <v/>
      </c>
      <c r="CW518" t="str">
        <f t="shared" si="1016"/>
        <v/>
      </c>
      <c r="CX518" t="str">
        <f t="shared" si="1017"/>
        <v/>
      </c>
      <c r="CY518" t="str">
        <f t="shared" si="1018"/>
        <v/>
      </c>
      <c r="CZ518" t="str">
        <f t="shared" si="1019"/>
        <v/>
      </c>
      <c r="DA518" t="str">
        <f t="shared" si="1020"/>
        <v/>
      </c>
      <c r="DB518" t="str">
        <f t="shared" si="1021"/>
        <v/>
      </c>
      <c r="DC518" t="str">
        <f t="shared" si="1022"/>
        <v/>
      </c>
      <c r="DD518" t="str">
        <f t="shared" si="1023"/>
        <v/>
      </c>
      <c r="DE518" t="str">
        <f t="shared" si="1024"/>
        <v/>
      </c>
      <c r="DF518" t="str">
        <f t="shared" si="1025"/>
        <v/>
      </c>
      <c r="DG518" t="str">
        <f t="shared" si="1026"/>
        <v/>
      </c>
      <c r="DH518" t="str">
        <f t="shared" si="1027"/>
        <v/>
      </c>
      <c r="DI518" t="str">
        <f t="shared" si="1028"/>
        <v/>
      </c>
      <c r="DJ518" t="str">
        <f t="shared" si="1029"/>
        <v/>
      </c>
      <c r="DK518" t="str">
        <f t="shared" si="1030"/>
        <v/>
      </c>
      <c r="DL518" t="str">
        <f t="shared" si="1031"/>
        <v/>
      </c>
      <c r="DM518" t="str">
        <f t="shared" si="1032"/>
        <v/>
      </c>
      <c r="DN518" t="str">
        <f t="shared" si="1033"/>
        <v/>
      </c>
      <c r="DO518" t="str">
        <f t="shared" si="1034"/>
        <v/>
      </c>
      <c r="DP518" t="str">
        <f t="shared" si="1035"/>
        <v/>
      </c>
      <c r="DQ518" t="str">
        <f t="shared" si="1036"/>
        <v/>
      </c>
      <c r="DR518" t="str">
        <f t="shared" si="1037"/>
        <v/>
      </c>
      <c r="DS518" t="str">
        <f t="shared" si="1038"/>
        <v/>
      </c>
      <c r="DT518" t="str">
        <f t="shared" si="1039"/>
        <v/>
      </c>
      <c r="DU518">
        <f t="shared" si="1040"/>
        <v>0</v>
      </c>
      <c r="DV518">
        <f t="shared" si="1041"/>
        <v>0</v>
      </c>
      <c r="DW518">
        <f t="shared" si="1042"/>
        <v>0</v>
      </c>
      <c r="DX518" t="str">
        <f t="shared" si="1043"/>
        <v/>
      </c>
      <c r="DY518" t="str">
        <f t="shared" si="1044"/>
        <v/>
      </c>
      <c r="DZ518" t="str">
        <f t="shared" si="1045"/>
        <v/>
      </c>
      <c r="EA518" s="5">
        <f t="shared" si="1046"/>
        <v>0</v>
      </c>
      <c r="EB518" s="3">
        <f t="shared" si="1047"/>
        <v>0</v>
      </c>
    </row>
    <row r="519" spans="2:132" x14ac:dyDescent="0.2">
      <c r="B519" s="25">
        <v>514</v>
      </c>
      <c r="C519" s="26">
        <f>Zisk!D533</f>
        <v>0</v>
      </c>
      <c r="D519">
        <f>Zisk!E533</f>
        <v>0</v>
      </c>
      <c r="E519" s="66" t="str">
        <f t="shared" si="934"/>
        <v/>
      </c>
      <c r="F519" t="str">
        <f t="shared" si="935"/>
        <v/>
      </c>
      <c r="G519" s="66" t="str">
        <f t="shared" si="936"/>
        <v/>
      </c>
      <c r="H519" s="25"/>
      <c r="I519" s="25"/>
      <c r="J519">
        <f>VstupniParametry_SKRYT!$D$5</f>
        <v>0.02</v>
      </c>
      <c r="K519">
        <f>VstupniParametry_SKRYT!$D$6</f>
        <v>0.06</v>
      </c>
      <c r="L519">
        <f>VstupniParametry_SKRYT!$D$7</f>
        <v>0.06</v>
      </c>
      <c r="M519">
        <f>VstupniParametry_SKRYT!$D$8</f>
        <v>0.06</v>
      </c>
      <c r="N519">
        <f>VstupniParametry_SKRYT!$D$9</f>
        <v>1.7999999999999999E-2</v>
      </c>
      <c r="O519" s="27">
        <f>VstupniParametry_SKRYT!$D$10</f>
        <v>0.01</v>
      </c>
      <c r="P519" s="27">
        <f>VstupniParametry_SKRYT!$D$11</f>
        <v>0.01</v>
      </c>
      <c r="Q519" s="27">
        <f>VstupniParametry_SKRYT!$D$12</f>
        <v>0.01</v>
      </c>
      <c r="R519" s="27">
        <f>VstupniParametry_SKRYT!$D$13</f>
        <v>0.01</v>
      </c>
      <c r="S519" s="27">
        <f>VstupniParametry_SKRYT!$D$14</f>
        <v>0.01</v>
      </c>
      <c r="T519">
        <f t="shared" si="937"/>
        <v>0</v>
      </c>
      <c r="U519">
        <f t="shared" si="938"/>
        <v>0</v>
      </c>
      <c r="V519">
        <f t="shared" si="939"/>
        <v>0</v>
      </c>
      <c r="W519">
        <f t="shared" si="940"/>
        <v>0</v>
      </c>
      <c r="X519">
        <f t="shared" si="941"/>
        <v>0</v>
      </c>
      <c r="Y519">
        <f t="shared" si="942"/>
        <v>0</v>
      </c>
      <c r="Z519">
        <f t="shared" si="943"/>
        <v>0</v>
      </c>
      <c r="AA519">
        <f t="shared" si="944"/>
        <v>0</v>
      </c>
      <c r="AB519">
        <f t="shared" si="945"/>
        <v>0</v>
      </c>
      <c r="AC519">
        <f t="shared" si="946"/>
        <v>0</v>
      </c>
      <c r="AD519">
        <f t="shared" si="947"/>
        <v>0</v>
      </c>
      <c r="AE519">
        <f t="shared" si="948"/>
        <v>0</v>
      </c>
      <c r="AF519">
        <f t="shared" si="949"/>
        <v>0</v>
      </c>
      <c r="AG519">
        <f t="shared" si="950"/>
        <v>0</v>
      </c>
      <c r="AH519">
        <f t="shared" si="951"/>
        <v>0</v>
      </c>
      <c r="AI519">
        <f t="shared" si="952"/>
        <v>0</v>
      </c>
      <c r="AJ519">
        <f t="shared" si="953"/>
        <v>0</v>
      </c>
      <c r="AK519">
        <f t="shared" si="954"/>
        <v>0</v>
      </c>
      <c r="AL519">
        <f t="shared" si="955"/>
        <v>0</v>
      </c>
      <c r="AM519">
        <f t="shared" si="956"/>
        <v>0</v>
      </c>
      <c r="AN519">
        <f t="shared" si="957"/>
        <v>0</v>
      </c>
      <c r="AO519">
        <f t="shared" si="958"/>
        <v>0</v>
      </c>
      <c r="AP519">
        <f t="shared" si="959"/>
        <v>0</v>
      </c>
      <c r="AQ519">
        <f t="shared" si="960"/>
        <v>0</v>
      </c>
      <c r="AR519">
        <f t="shared" si="961"/>
        <v>0</v>
      </c>
      <c r="AS519">
        <f t="shared" si="962"/>
        <v>0</v>
      </c>
      <c r="AT519">
        <f t="shared" ref="AT519:AT582" si="1048">IF($G519&lt;=AT$4,1,0)</f>
        <v>0</v>
      </c>
      <c r="AU519">
        <f t="shared" si="963"/>
        <v>0</v>
      </c>
      <c r="AV519">
        <f t="shared" si="964"/>
        <v>0</v>
      </c>
      <c r="AW519">
        <f t="shared" ref="AW519:AW582" si="1049">IF($G519&lt;=AW$4,1,0)</f>
        <v>0</v>
      </c>
      <c r="AX519">
        <f t="shared" si="965"/>
        <v>0</v>
      </c>
      <c r="AY519">
        <f t="shared" si="966"/>
        <v>0</v>
      </c>
      <c r="AZ519">
        <f t="shared" si="967"/>
        <v>0</v>
      </c>
      <c r="BA519">
        <f t="shared" si="968"/>
        <v>0</v>
      </c>
      <c r="BB519">
        <f t="shared" si="969"/>
        <v>0</v>
      </c>
      <c r="BC519">
        <f t="shared" si="970"/>
        <v>0</v>
      </c>
      <c r="BD519">
        <f t="shared" si="971"/>
        <v>0</v>
      </c>
      <c r="BE519">
        <f t="shared" si="972"/>
        <v>0</v>
      </c>
      <c r="BF519">
        <f t="shared" si="973"/>
        <v>0</v>
      </c>
      <c r="BG519">
        <f t="shared" si="974"/>
        <v>0</v>
      </c>
      <c r="BH519">
        <f t="shared" si="975"/>
        <v>0</v>
      </c>
      <c r="BI519">
        <f t="shared" si="976"/>
        <v>0</v>
      </c>
      <c r="BJ519">
        <f t="shared" si="977"/>
        <v>0</v>
      </c>
      <c r="BK519">
        <f t="shared" si="978"/>
        <v>0</v>
      </c>
      <c r="BL519">
        <f t="shared" si="979"/>
        <v>0</v>
      </c>
      <c r="BM519">
        <f t="shared" si="980"/>
        <v>0</v>
      </c>
      <c r="BN519">
        <f t="shared" si="981"/>
        <v>0</v>
      </c>
      <c r="BO519">
        <f t="shared" si="982"/>
        <v>0</v>
      </c>
      <c r="BP519">
        <f t="shared" si="983"/>
        <v>0</v>
      </c>
      <c r="BQ519">
        <f t="shared" si="984"/>
        <v>0</v>
      </c>
      <c r="BR519">
        <f t="shared" si="985"/>
        <v>0</v>
      </c>
      <c r="BS519">
        <f t="shared" si="986"/>
        <v>0</v>
      </c>
      <c r="BT519">
        <f t="shared" si="987"/>
        <v>0</v>
      </c>
      <c r="BU519">
        <f t="shared" si="988"/>
        <v>0</v>
      </c>
      <c r="BV519">
        <f t="shared" si="989"/>
        <v>0</v>
      </c>
      <c r="BW519">
        <f t="shared" si="990"/>
        <v>0</v>
      </c>
      <c r="BX519">
        <f t="shared" si="991"/>
        <v>0</v>
      </c>
      <c r="BY519">
        <f t="shared" si="992"/>
        <v>0</v>
      </c>
      <c r="BZ519">
        <f t="shared" si="993"/>
        <v>0</v>
      </c>
      <c r="CA519">
        <f t="shared" si="994"/>
        <v>0</v>
      </c>
      <c r="CB519">
        <f t="shared" si="995"/>
        <v>0</v>
      </c>
      <c r="CC519">
        <f t="shared" si="996"/>
        <v>0</v>
      </c>
      <c r="CD519">
        <f t="shared" si="997"/>
        <v>0</v>
      </c>
      <c r="CE519">
        <f t="shared" si="998"/>
        <v>0</v>
      </c>
      <c r="CF519">
        <f t="shared" si="999"/>
        <v>0</v>
      </c>
      <c r="CG519">
        <f t="shared" si="1000"/>
        <v>0</v>
      </c>
      <c r="CH519">
        <f t="shared" si="1001"/>
        <v>0</v>
      </c>
      <c r="CI519">
        <f t="shared" si="1002"/>
        <v>0</v>
      </c>
      <c r="CJ519">
        <f t="shared" si="1003"/>
        <v>0</v>
      </c>
      <c r="CK519">
        <f t="shared" si="1004"/>
        <v>0</v>
      </c>
      <c r="CL519" t="str">
        <f t="shared" si="1005"/>
        <v/>
      </c>
      <c r="CM519" t="str">
        <f t="shared" si="1006"/>
        <v/>
      </c>
      <c r="CN519" t="str">
        <f t="shared" si="1007"/>
        <v/>
      </c>
      <c r="CO519" t="str">
        <f t="shared" si="1008"/>
        <v/>
      </c>
      <c r="CP519" t="str">
        <f t="shared" si="1009"/>
        <v/>
      </c>
      <c r="CQ519" t="str">
        <f t="shared" si="1010"/>
        <v/>
      </c>
      <c r="CR519" t="str">
        <f t="shared" si="1011"/>
        <v/>
      </c>
      <c r="CS519" t="str">
        <f t="shared" si="1012"/>
        <v/>
      </c>
      <c r="CT519" t="str">
        <f t="shared" si="1013"/>
        <v/>
      </c>
      <c r="CU519" t="str">
        <f t="shared" si="1014"/>
        <v/>
      </c>
      <c r="CV519" t="str">
        <f t="shared" si="1015"/>
        <v/>
      </c>
      <c r="CW519" t="str">
        <f t="shared" si="1016"/>
        <v/>
      </c>
      <c r="CX519" t="str">
        <f t="shared" si="1017"/>
        <v/>
      </c>
      <c r="CY519" t="str">
        <f t="shared" si="1018"/>
        <v/>
      </c>
      <c r="CZ519" t="str">
        <f t="shared" si="1019"/>
        <v/>
      </c>
      <c r="DA519" t="str">
        <f t="shared" si="1020"/>
        <v/>
      </c>
      <c r="DB519" t="str">
        <f t="shared" si="1021"/>
        <v/>
      </c>
      <c r="DC519" t="str">
        <f t="shared" si="1022"/>
        <v/>
      </c>
      <c r="DD519" t="str">
        <f t="shared" si="1023"/>
        <v/>
      </c>
      <c r="DE519" t="str">
        <f t="shared" si="1024"/>
        <v/>
      </c>
      <c r="DF519" t="str">
        <f t="shared" si="1025"/>
        <v/>
      </c>
      <c r="DG519" t="str">
        <f t="shared" si="1026"/>
        <v/>
      </c>
      <c r="DH519" t="str">
        <f t="shared" si="1027"/>
        <v/>
      </c>
      <c r="DI519" t="str">
        <f t="shared" si="1028"/>
        <v/>
      </c>
      <c r="DJ519" t="str">
        <f t="shared" si="1029"/>
        <v/>
      </c>
      <c r="DK519" t="str">
        <f t="shared" si="1030"/>
        <v/>
      </c>
      <c r="DL519" t="str">
        <f t="shared" si="1031"/>
        <v/>
      </c>
      <c r="DM519" t="str">
        <f t="shared" si="1032"/>
        <v/>
      </c>
      <c r="DN519" t="str">
        <f t="shared" si="1033"/>
        <v/>
      </c>
      <c r="DO519" t="str">
        <f t="shared" si="1034"/>
        <v/>
      </c>
      <c r="DP519" t="str">
        <f t="shared" si="1035"/>
        <v/>
      </c>
      <c r="DQ519" t="str">
        <f t="shared" si="1036"/>
        <v/>
      </c>
      <c r="DR519" t="str">
        <f t="shared" si="1037"/>
        <v/>
      </c>
      <c r="DS519" t="str">
        <f t="shared" si="1038"/>
        <v/>
      </c>
      <c r="DT519" t="str">
        <f t="shared" si="1039"/>
        <v/>
      </c>
      <c r="DU519">
        <f t="shared" si="1040"/>
        <v>0</v>
      </c>
      <c r="DV519">
        <f t="shared" si="1041"/>
        <v>0</v>
      </c>
      <c r="DW519">
        <f t="shared" si="1042"/>
        <v>0</v>
      </c>
      <c r="DX519" t="str">
        <f t="shared" si="1043"/>
        <v/>
      </c>
      <c r="DY519" t="str">
        <f t="shared" si="1044"/>
        <v/>
      </c>
      <c r="DZ519" t="str">
        <f t="shared" si="1045"/>
        <v/>
      </c>
      <c r="EA519" s="5">
        <f t="shared" si="1046"/>
        <v>0</v>
      </c>
      <c r="EB519" s="3">
        <f t="shared" si="1047"/>
        <v>0</v>
      </c>
    </row>
    <row r="520" spans="2:132" x14ac:dyDescent="0.2">
      <c r="B520">
        <v>515</v>
      </c>
      <c r="C520" s="3">
        <f>Zisk!D534</f>
        <v>0</v>
      </c>
      <c r="D520">
        <f>Zisk!E534</f>
        <v>0</v>
      </c>
      <c r="E520" s="66" t="str">
        <f t="shared" si="934"/>
        <v/>
      </c>
      <c r="F520" t="str">
        <f t="shared" si="935"/>
        <v/>
      </c>
      <c r="G520" s="66" t="str">
        <f t="shared" si="936"/>
        <v/>
      </c>
      <c r="J520">
        <f>VstupniParametry_SKRYT!$D$5</f>
        <v>0.02</v>
      </c>
      <c r="K520">
        <f>VstupniParametry_SKRYT!$D$6</f>
        <v>0.06</v>
      </c>
      <c r="L520">
        <f>VstupniParametry_SKRYT!$D$7</f>
        <v>0.06</v>
      </c>
      <c r="M520">
        <f>VstupniParametry_SKRYT!$D$8</f>
        <v>0.06</v>
      </c>
      <c r="N520">
        <f>VstupniParametry_SKRYT!$D$9</f>
        <v>1.7999999999999999E-2</v>
      </c>
      <c r="O520" s="27">
        <f>VstupniParametry_SKRYT!$D$10</f>
        <v>0.01</v>
      </c>
      <c r="P520" s="27">
        <f>VstupniParametry_SKRYT!$D$11</f>
        <v>0.01</v>
      </c>
      <c r="Q520" s="27">
        <f>VstupniParametry_SKRYT!$D$12</f>
        <v>0.01</v>
      </c>
      <c r="R520" s="27">
        <f>VstupniParametry_SKRYT!$D$13</f>
        <v>0.01</v>
      </c>
      <c r="S520" s="27">
        <f>VstupniParametry_SKRYT!$D$14</f>
        <v>0.01</v>
      </c>
      <c r="T520">
        <f t="shared" si="937"/>
        <v>0</v>
      </c>
      <c r="U520">
        <f t="shared" si="938"/>
        <v>0</v>
      </c>
      <c r="V520">
        <f t="shared" si="939"/>
        <v>0</v>
      </c>
      <c r="W520">
        <f t="shared" si="940"/>
        <v>0</v>
      </c>
      <c r="X520">
        <f t="shared" si="941"/>
        <v>0</v>
      </c>
      <c r="Y520">
        <f t="shared" si="942"/>
        <v>0</v>
      </c>
      <c r="Z520">
        <f t="shared" si="943"/>
        <v>0</v>
      </c>
      <c r="AA520">
        <f t="shared" si="944"/>
        <v>0</v>
      </c>
      <c r="AB520">
        <f t="shared" si="945"/>
        <v>0</v>
      </c>
      <c r="AC520">
        <f t="shared" si="946"/>
        <v>0</v>
      </c>
      <c r="AD520">
        <f t="shared" si="947"/>
        <v>0</v>
      </c>
      <c r="AE520">
        <f t="shared" si="948"/>
        <v>0</v>
      </c>
      <c r="AF520">
        <f t="shared" si="949"/>
        <v>0</v>
      </c>
      <c r="AG520">
        <f t="shared" si="950"/>
        <v>0</v>
      </c>
      <c r="AH520">
        <f t="shared" si="951"/>
        <v>0</v>
      </c>
      <c r="AI520">
        <f t="shared" si="952"/>
        <v>0</v>
      </c>
      <c r="AJ520">
        <f t="shared" si="953"/>
        <v>0</v>
      </c>
      <c r="AK520">
        <f t="shared" si="954"/>
        <v>0</v>
      </c>
      <c r="AL520">
        <f t="shared" si="955"/>
        <v>0</v>
      </c>
      <c r="AM520">
        <f t="shared" si="956"/>
        <v>0</v>
      </c>
      <c r="AN520">
        <f t="shared" si="957"/>
        <v>0</v>
      </c>
      <c r="AO520">
        <f t="shared" si="958"/>
        <v>0</v>
      </c>
      <c r="AP520">
        <f t="shared" si="959"/>
        <v>0</v>
      </c>
      <c r="AQ520">
        <f t="shared" si="960"/>
        <v>0</v>
      </c>
      <c r="AR520">
        <f t="shared" si="961"/>
        <v>0</v>
      </c>
      <c r="AS520">
        <f t="shared" si="962"/>
        <v>0</v>
      </c>
      <c r="AT520">
        <f t="shared" si="1048"/>
        <v>0</v>
      </c>
      <c r="AU520">
        <f t="shared" si="963"/>
        <v>0</v>
      </c>
      <c r="AV520">
        <f t="shared" si="964"/>
        <v>0</v>
      </c>
      <c r="AW520">
        <f t="shared" si="1049"/>
        <v>0</v>
      </c>
      <c r="AX520">
        <f t="shared" si="965"/>
        <v>0</v>
      </c>
      <c r="AY520">
        <f t="shared" si="966"/>
        <v>0</v>
      </c>
      <c r="AZ520">
        <f t="shared" si="967"/>
        <v>0</v>
      </c>
      <c r="BA520">
        <f t="shared" si="968"/>
        <v>0</v>
      </c>
      <c r="BB520">
        <f t="shared" si="969"/>
        <v>0</v>
      </c>
      <c r="BC520">
        <f t="shared" si="970"/>
        <v>0</v>
      </c>
      <c r="BD520">
        <f t="shared" si="971"/>
        <v>0</v>
      </c>
      <c r="BE520">
        <f t="shared" si="972"/>
        <v>0</v>
      </c>
      <c r="BF520">
        <f t="shared" si="973"/>
        <v>0</v>
      </c>
      <c r="BG520">
        <f t="shared" si="974"/>
        <v>0</v>
      </c>
      <c r="BH520">
        <f t="shared" si="975"/>
        <v>0</v>
      </c>
      <c r="BI520">
        <f t="shared" si="976"/>
        <v>0</v>
      </c>
      <c r="BJ520">
        <f t="shared" si="977"/>
        <v>0</v>
      </c>
      <c r="BK520">
        <f t="shared" si="978"/>
        <v>0</v>
      </c>
      <c r="BL520">
        <f t="shared" si="979"/>
        <v>0</v>
      </c>
      <c r="BM520">
        <f t="shared" si="980"/>
        <v>0</v>
      </c>
      <c r="BN520">
        <f t="shared" si="981"/>
        <v>0</v>
      </c>
      <c r="BO520">
        <f t="shared" si="982"/>
        <v>0</v>
      </c>
      <c r="BP520">
        <f t="shared" si="983"/>
        <v>0</v>
      </c>
      <c r="BQ520">
        <f t="shared" si="984"/>
        <v>0</v>
      </c>
      <c r="BR520">
        <f t="shared" si="985"/>
        <v>0</v>
      </c>
      <c r="BS520">
        <f t="shared" si="986"/>
        <v>0</v>
      </c>
      <c r="BT520">
        <f t="shared" si="987"/>
        <v>0</v>
      </c>
      <c r="BU520">
        <f t="shared" si="988"/>
        <v>0</v>
      </c>
      <c r="BV520">
        <f t="shared" si="989"/>
        <v>0</v>
      </c>
      <c r="BW520">
        <f t="shared" si="990"/>
        <v>0</v>
      </c>
      <c r="BX520">
        <f t="shared" si="991"/>
        <v>0</v>
      </c>
      <c r="BY520">
        <f t="shared" si="992"/>
        <v>0</v>
      </c>
      <c r="BZ520">
        <f t="shared" si="993"/>
        <v>0</v>
      </c>
      <c r="CA520">
        <f t="shared" si="994"/>
        <v>0</v>
      </c>
      <c r="CB520">
        <f t="shared" si="995"/>
        <v>0</v>
      </c>
      <c r="CC520">
        <f t="shared" si="996"/>
        <v>0</v>
      </c>
      <c r="CD520">
        <f t="shared" si="997"/>
        <v>0</v>
      </c>
      <c r="CE520">
        <f t="shared" si="998"/>
        <v>0</v>
      </c>
      <c r="CF520">
        <f t="shared" si="999"/>
        <v>0</v>
      </c>
      <c r="CG520">
        <f t="shared" si="1000"/>
        <v>0</v>
      </c>
      <c r="CH520">
        <f t="shared" si="1001"/>
        <v>0</v>
      </c>
      <c r="CI520">
        <f t="shared" si="1002"/>
        <v>0</v>
      </c>
      <c r="CJ520">
        <f t="shared" si="1003"/>
        <v>0</v>
      </c>
      <c r="CK520">
        <f t="shared" si="1004"/>
        <v>0</v>
      </c>
      <c r="CL520" t="str">
        <f t="shared" si="1005"/>
        <v/>
      </c>
      <c r="CM520" t="str">
        <f t="shared" si="1006"/>
        <v/>
      </c>
      <c r="CN520" t="str">
        <f t="shared" si="1007"/>
        <v/>
      </c>
      <c r="CO520" t="str">
        <f t="shared" si="1008"/>
        <v/>
      </c>
      <c r="CP520" t="str">
        <f t="shared" si="1009"/>
        <v/>
      </c>
      <c r="CQ520" t="str">
        <f t="shared" si="1010"/>
        <v/>
      </c>
      <c r="CR520" t="str">
        <f t="shared" si="1011"/>
        <v/>
      </c>
      <c r="CS520" t="str">
        <f t="shared" si="1012"/>
        <v/>
      </c>
      <c r="CT520" t="str">
        <f t="shared" si="1013"/>
        <v/>
      </c>
      <c r="CU520" t="str">
        <f t="shared" si="1014"/>
        <v/>
      </c>
      <c r="CV520" t="str">
        <f t="shared" si="1015"/>
        <v/>
      </c>
      <c r="CW520" t="str">
        <f t="shared" si="1016"/>
        <v/>
      </c>
      <c r="CX520" t="str">
        <f t="shared" si="1017"/>
        <v/>
      </c>
      <c r="CY520" t="str">
        <f t="shared" si="1018"/>
        <v/>
      </c>
      <c r="CZ520" t="str">
        <f t="shared" si="1019"/>
        <v/>
      </c>
      <c r="DA520" t="str">
        <f t="shared" si="1020"/>
        <v/>
      </c>
      <c r="DB520" t="str">
        <f t="shared" si="1021"/>
        <v/>
      </c>
      <c r="DC520" t="str">
        <f t="shared" si="1022"/>
        <v/>
      </c>
      <c r="DD520" t="str">
        <f t="shared" si="1023"/>
        <v/>
      </c>
      <c r="DE520" t="str">
        <f t="shared" si="1024"/>
        <v/>
      </c>
      <c r="DF520" t="str">
        <f t="shared" si="1025"/>
        <v/>
      </c>
      <c r="DG520" t="str">
        <f t="shared" si="1026"/>
        <v/>
      </c>
      <c r="DH520" t="str">
        <f t="shared" si="1027"/>
        <v/>
      </c>
      <c r="DI520" t="str">
        <f t="shared" si="1028"/>
        <v/>
      </c>
      <c r="DJ520" t="str">
        <f t="shared" si="1029"/>
        <v/>
      </c>
      <c r="DK520" t="str">
        <f t="shared" si="1030"/>
        <v/>
      </c>
      <c r="DL520" t="str">
        <f t="shared" si="1031"/>
        <v/>
      </c>
      <c r="DM520" t="str">
        <f t="shared" si="1032"/>
        <v/>
      </c>
      <c r="DN520" t="str">
        <f t="shared" si="1033"/>
        <v/>
      </c>
      <c r="DO520" t="str">
        <f t="shared" si="1034"/>
        <v/>
      </c>
      <c r="DP520" t="str">
        <f t="shared" si="1035"/>
        <v/>
      </c>
      <c r="DQ520" t="str">
        <f t="shared" si="1036"/>
        <v/>
      </c>
      <c r="DR520" t="str">
        <f t="shared" si="1037"/>
        <v/>
      </c>
      <c r="DS520" t="str">
        <f t="shared" si="1038"/>
        <v/>
      </c>
      <c r="DT520" t="str">
        <f t="shared" si="1039"/>
        <v/>
      </c>
      <c r="DU520">
        <f t="shared" si="1040"/>
        <v>0</v>
      </c>
      <c r="DV520">
        <f t="shared" si="1041"/>
        <v>0</v>
      </c>
      <c r="DW520">
        <f t="shared" si="1042"/>
        <v>0</v>
      </c>
      <c r="DX520" t="str">
        <f t="shared" si="1043"/>
        <v/>
      </c>
      <c r="DY520" t="str">
        <f t="shared" si="1044"/>
        <v/>
      </c>
      <c r="DZ520" t="str">
        <f t="shared" si="1045"/>
        <v/>
      </c>
      <c r="EA520" s="5">
        <f t="shared" si="1046"/>
        <v>0</v>
      </c>
      <c r="EB520" s="3">
        <f t="shared" si="1047"/>
        <v>0</v>
      </c>
    </row>
    <row r="521" spans="2:132" x14ac:dyDescent="0.2">
      <c r="B521" s="25">
        <v>516</v>
      </c>
      <c r="C521" s="26">
        <f>Zisk!D535</f>
        <v>0</v>
      </c>
      <c r="D521">
        <f>Zisk!E535</f>
        <v>0</v>
      </c>
      <c r="E521" s="66" t="str">
        <f t="shared" ref="E521:E584" si="1050">IF(D521=0,"",$E$2-$D521)</f>
        <v/>
      </c>
      <c r="F521" t="str">
        <f t="shared" ref="F521:F584" si="1051">IF(D521=0,"",IF($E521&lt;29,$E521,29))</f>
        <v/>
      </c>
      <c r="G521" s="66" t="str">
        <f t="shared" ref="G521:G584" si="1052">IF(D521=0,"",($E$2-$F521)+1)</f>
        <v/>
      </c>
      <c r="H521" s="25"/>
      <c r="I521" s="25"/>
      <c r="J521">
        <f>VstupniParametry_SKRYT!$D$5</f>
        <v>0.02</v>
      </c>
      <c r="K521">
        <f>VstupniParametry_SKRYT!$D$6</f>
        <v>0.06</v>
      </c>
      <c r="L521">
        <f>VstupniParametry_SKRYT!$D$7</f>
        <v>0.06</v>
      </c>
      <c r="M521">
        <f>VstupniParametry_SKRYT!$D$8</f>
        <v>0.06</v>
      </c>
      <c r="N521">
        <f>VstupniParametry_SKRYT!$D$9</f>
        <v>1.7999999999999999E-2</v>
      </c>
      <c r="O521" s="27">
        <f>VstupniParametry_SKRYT!$D$10</f>
        <v>0.01</v>
      </c>
      <c r="P521" s="27">
        <f>VstupniParametry_SKRYT!$D$11</f>
        <v>0.01</v>
      </c>
      <c r="Q521" s="27">
        <f>VstupniParametry_SKRYT!$D$12</f>
        <v>0.01</v>
      </c>
      <c r="R521" s="27">
        <f>VstupniParametry_SKRYT!$D$13</f>
        <v>0.01</v>
      </c>
      <c r="S521" s="27">
        <f>VstupniParametry_SKRYT!$D$14</f>
        <v>0.01</v>
      </c>
      <c r="T521">
        <f t="shared" ref="T521:T584" si="1053">IF($G521=T$4,1,IF(T$4&lt;$G521,0,S521+1))</f>
        <v>0</v>
      </c>
      <c r="U521">
        <f t="shared" ref="U521:U584" si="1054">IF($G521=U$4,1,IF(U$4&lt;$G521,0,T521+1))</f>
        <v>0</v>
      </c>
      <c r="V521">
        <f t="shared" ref="V521:V584" si="1055">IF($G521=V$4,1,IF(V$4&lt;$G521,0,U521+1))</f>
        <v>0</v>
      </c>
      <c r="W521">
        <f t="shared" ref="W521:W584" si="1056">IF($G521=W$4,1,IF(W$4&lt;$G521,0,V521+1))</f>
        <v>0</v>
      </c>
      <c r="X521">
        <f t="shared" ref="X521:X584" si="1057">IF($G521=X$4,1,IF(X$4&lt;$G521,0,W521+1))</f>
        <v>0</v>
      </c>
      <c r="Y521">
        <f t="shared" ref="Y521:Y584" si="1058">IF($G521=Y$4,1,IF(Y$4&lt;$G521,0,X521+1))</f>
        <v>0</v>
      </c>
      <c r="Z521">
        <f t="shared" ref="Z521:Z584" si="1059">IF($G521=Z$4,1,IF(Z$4&lt;$G521,0,Y521+1))</f>
        <v>0</v>
      </c>
      <c r="AA521">
        <f t="shared" ref="AA521:AA584" si="1060">IF($G521=AA$4,1,IF(AA$4&lt;$G521,0,Z521+1))</f>
        <v>0</v>
      </c>
      <c r="AB521">
        <f t="shared" ref="AB521:AB584" si="1061">IF($G521=AB$4,1,IF(AB$4&lt;$G521,0,AA521+1))</f>
        <v>0</v>
      </c>
      <c r="AC521">
        <f t="shared" ref="AC521:AC584" si="1062">IF($G521=AC$4,1,IF(AC$4&lt;$G521,0,AB521+1))</f>
        <v>0</v>
      </c>
      <c r="AD521">
        <f t="shared" ref="AD521:AD584" si="1063">IF($G521=AD$4,1,IF(AD$4&lt;$G521,0,AC521+1))</f>
        <v>0</v>
      </c>
      <c r="AE521">
        <f t="shared" ref="AE521:AE584" si="1064">IF($G521=AE$4,1,IF(AE$4&lt;$G521,0,AD521+1))</f>
        <v>0</v>
      </c>
      <c r="AF521">
        <f t="shared" ref="AF521:AF584" si="1065">IF($G521=AF$4,1,IF(AF$4&lt;$G521,0,AE521+1))</f>
        <v>0</v>
      </c>
      <c r="AG521">
        <f t="shared" ref="AG521:AG584" si="1066">IF($G521=AG$4,1,IF(AG$4&lt;$G521,0,AF521+1))</f>
        <v>0</v>
      </c>
      <c r="AH521">
        <f t="shared" ref="AH521:AH584" si="1067">IF($G521=AH$4,1,IF(AH$4&lt;$G521,0,AG521+1))</f>
        <v>0</v>
      </c>
      <c r="AI521">
        <f t="shared" ref="AI521:AI584" si="1068">IF($G521=AI$4,1,IF(AI$4&lt;$G521,0,AH521+1))</f>
        <v>0</v>
      </c>
      <c r="AJ521">
        <f t="shared" ref="AJ521:AJ584" si="1069">IF($G521=AJ$4,1,IF(AJ$4&lt;$G521,0,AI521+1))</f>
        <v>0</v>
      </c>
      <c r="AK521">
        <f t="shared" ref="AK521:AK584" si="1070">IF($G521=AK$4,1,IF(AK$4&lt;$G521,0,AJ521+1))</f>
        <v>0</v>
      </c>
      <c r="AL521">
        <f t="shared" ref="AL521:AL584" si="1071">IF($G521=AL$4,1,IF(AL$4&lt;$G521,0,AK521+1))</f>
        <v>0</v>
      </c>
      <c r="AM521">
        <f t="shared" ref="AM521:AM584" si="1072">IF($G521=AM$4,1,IF(AM$4&lt;$G521,0,AL521+1))</f>
        <v>0</v>
      </c>
      <c r="AN521">
        <f t="shared" ref="AN521:AN584" si="1073">IF($G521=AN$4,1,IF(AN$4&lt;$G521,0,AM521+1))</f>
        <v>0</v>
      </c>
      <c r="AO521">
        <f t="shared" ref="AO521:AO584" si="1074">IF($G521=AO$4,1,IF(AO$4&lt;$G521,0,AN521+1))</f>
        <v>0</v>
      </c>
      <c r="AP521">
        <f t="shared" ref="AP521:AP584" si="1075">IF($G521=AP$4,1,IF(AP$4&lt;$G521,0,AO521+1))</f>
        <v>0</v>
      </c>
      <c r="AQ521">
        <f t="shared" ref="AQ521:AQ584" si="1076">IF($G521=AQ$4,1,IF(AQ$4&lt;$G521,0,AP521+1))</f>
        <v>0</v>
      </c>
      <c r="AR521">
        <f t="shared" ref="AR521:AR584" si="1077">IF($G521=AR$4,1,IF(AR$4&lt;$G521,0,AQ521+1))</f>
        <v>0</v>
      </c>
      <c r="AS521">
        <f t="shared" ref="AS521:AS584" si="1078">IF($G521=AS$4,1,IF(AS$4&lt;$G521,0,AR521+1))</f>
        <v>0</v>
      </c>
      <c r="AT521">
        <f t="shared" si="1048"/>
        <v>0</v>
      </c>
      <c r="AU521">
        <f t="shared" ref="AU521:AU584" si="1079">IF($G521&lt;AU$4,AT521+1,IF(AU$4=$G521,1,0))</f>
        <v>0</v>
      </c>
      <c r="AV521">
        <f t="shared" ref="AV521:AV584" si="1080">IF($G521&lt;AV$4,AU521+1,IF(AV$4=$G521,1,0))</f>
        <v>0</v>
      </c>
      <c r="AW521">
        <f t="shared" si="1049"/>
        <v>0</v>
      </c>
      <c r="AX521">
        <f t="shared" ref="AX521:AX584" si="1081">IF(AX$4&gt;$E$2,0,IF($G521&lt;AX$4,AW521+1,IF(AX$4=$G521,1,0)))</f>
        <v>0</v>
      </c>
      <c r="AY521">
        <f t="shared" ref="AY521:AY584" si="1082">IF(AY$4&gt;$E$2,0,IF($G521&lt;AY$4,AX521+1,IF(AY$4=$G521,1,0)))</f>
        <v>0</v>
      </c>
      <c r="AZ521">
        <f t="shared" ref="AZ521:AZ584" si="1083">IF(AZ$4&gt;$E$2,0,IF($G521&lt;AZ$4,AY521+1,IF(AZ$4=$G521,1,0)))</f>
        <v>0</v>
      </c>
      <c r="BA521">
        <f t="shared" ref="BA521:BA584" si="1084">IF(BA$4&gt;$E$2,0,IF($G521&lt;BA$4,AZ521+1,IF(BA$4=$G521,1,0)))</f>
        <v>0</v>
      </c>
      <c r="BB521">
        <f t="shared" ref="BB521:BB584" si="1085">IF(BB$4&gt;$E$2,0,IF($G521&lt;BB$4,BA521+1,IF(BB$4=$G521,1,0)))</f>
        <v>0</v>
      </c>
      <c r="BC521">
        <f t="shared" ref="BC521:BC584" si="1086">T521</f>
        <v>0</v>
      </c>
      <c r="BD521">
        <f t="shared" ref="BD521:BD584" si="1087">U521</f>
        <v>0</v>
      </c>
      <c r="BE521">
        <f t="shared" ref="BE521:BE584" si="1088">V521</f>
        <v>0</v>
      </c>
      <c r="BF521">
        <f t="shared" ref="BF521:BF584" si="1089">W521</f>
        <v>0</v>
      </c>
      <c r="BG521">
        <f t="shared" ref="BG521:BG584" si="1090">X521</f>
        <v>0</v>
      </c>
      <c r="BH521">
        <f t="shared" ref="BH521:BH584" si="1091">Y521</f>
        <v>0</v>
      </c>
      <c r="BI521">
        <f t="shared" ref="BI521:BI584" si="1092">Z521</f>
        <v>0</v>
      </c>
      <c r="BJ521">
        <f t="shared" ref="BJ521:BJ584" si="1093">AA521</f>
        <v>0</v>
      </c>
      <c r="BK521">
        <f t="shared" ref="BK521:BK584" si="1094">AB521</f>
        <v>0</v>
      </c>
      <c r="BL521">
        <f t="shared" ref="BL521:BL584" si="1095">AC521</f>
        <v>0</v>
      </c>
      <c r="BM521">
        <f t="shared" ref="BM521:BM584" si="1096">AD521</f>
        <v>0</v>
      </c>
      <c r="BN521">
        <f t="shared" ref="BN521:BN584" si="1097">AE521</f>
        <v>0</v>
      </c>
      <c r="BO521">
        <f t="shared" ref="BO521:BO584" si="1098">AF521</f>
        <v>0</v>
      </c>
      <c r="BP521">
        <f t="shared" ref="BP521:BP584" si="1099">AG521</f>
        <v>0</v>
      </c>
      <c r="BQ521">
        <f t="shared" ref="BQ521:BQ584" si="1100">AH521</f>
        <v>0</v>
      </c>
      <c r="BR521">
        <f t="shared" ref="BR521:BR584" si="1101">AI521</f>
        <v>0</v>
      </c>
      <c r="BS521">
        <f t="shared" ref="BS521:BS584" si="1102">AJ521</f>
        <v>0</v>
      </c>
      <c r="BT521">
        <f t="shared" ref="BT521:BT584" si="1103">AK521</f>
        <v>0</v>
      </c>
      <c r="BU521">
        <f t="shared" ref="BU521:BU584" si="1104">AL521</f>
        <v>0</v>
      </c>
      <c r="BV521">
        <f t="shared" ref="BV521:BV584" si="1105">AM521</f>
        <v>0</v>
      </c>
      <c r="BW521">
        <f t="shared" ref="BW521:BW584" si="1106">AN521</f>
        <v>0</v>
      </c>
      <c r="BX521">
        <f t="shared" ref="BX521:BX584" si="1107">AO521</f>
        <v>0</v>
      </c>
      <c r="BY521">
        <f t="shared" ref="BY521:BY584" si="1108">AP521</f>
        <v>0</v>
      </c>
      <c r="BZ521">
        <f t="shared" ref="BZ521:BZ584" si="1109">AQ521</f>
        <v>0</v>
      </c>
      <c r="CA521">
        <f t="shared" ref="CA521:CA584" si="1110">AR521</f>
        <v>0</v>
      </c>
      <c r="CB521">
        <f t="shared" ref="CB521:CB584" si="1111">AS521</f>
        <v>0</v>
      </c>
      <c r="CC521">
        <f t="shared" ref="CC521:CC584" si="1112">CB521+AT521</f>
        <v>0</v>
      </c>
      <c r="CD521">
        <f t="shared" ref="CD521:CD584" si="1113">CB521+AU521</f>
        <v>0</v>
      </c>
      <c r="CE521">
        <f t="shared" ref="CE521:CE584" si="1114">CB521+AV521</f>
        <v>0</v>
      </c>
      <c r="CF521">
        <f t="shared" ref="CF521:CF584" si="1115">$CE521+AW521</f>
        <v>0</v>
      </c>
      <c r="CG521">
        <f t="shared" ref="CG521:CG584" si="1116">$CE521+AX521</f>
        <v>0</v>
      </c>
      <c r="CH521">
        <f t="shared" ref="CH521:CH584" si="1117">$CE521+AY521</f>
        <v>0</v>
      </c>
      <c r="CI521">
        <f t="shared" ref="CI521:CI584" si="1118">$CE521+AZ521</f>
        <v>0</v>
      </c>
      <c r="CJ521">
        <f t="shared" ref="CJ521:CJ584" si="1119">$CE521+BA521</f>
        <v>0</v>
      </c>
      <c r="CK521">
        <f t="shared" ref="CK521:CK584" si="1120">$CE521+BB521</f>
        <v>0</v>
      </c>
      <c r="CL521" t="str">
        <f t="shared" ref="CL521:CL584" si="1121">IF(T521=0,"",1+$J$6)</f>
        <v/>
      </c>
      <c r="CM521" t="str">
        <f t="shared" ref="CM521:CM584" si="1122">IF(U521=0,"",1+$J$6)</f>
        <v/>
      </c>
      <c r="CN521" t="str">
        <f t="shared" ref="CN521:CN584" si="1123">IF(V521=0,"",1+$J$6)</f>
        <v/>
      </c>
      <c r="CO521" t="str">
        <f t="shared" ref="CO521:CO584" si="1124">IF(W521=0,"",1+$J$6)</f>
        <v/>
      </c>
      <c r="CP521" t="str">
        <f t="shared" ref="CP521:CP584" si="1125">IF(X521=0,"",1+$J$6)</f>
        <v/>
      </c>
      <c r="CQ521" t="str">
        <f t="shared" ref="CQ521:CQ584" si="1126">IF(Y521=0,"",1+$J$6)</f>
        <v/>
      </c>
      <c r="CR521" t="str">
        <f t="shared" ref="CR521:CR584" si="1127">IF(Z521=0,"",1+$J$6)</f>
        <v/>
      </c>
      <c r="CS521" t="str">
        <f t="shared" ref="CS521:CS584" si="1128">IF(AA521=0,"",1+$J$6)</f>
        <v/>
      </c>
      <c r="CT521" t="str">
        <f t="shared" ref="CT521:CT584" si="1129">IF(AB521=0,"",1+$J$6)</f>
        <v/>
      </c>
      <c r="CU521" t="str">
        <f t="shared" ref="CU521:CU584" si="1130">IF(AC521=0,"",1+$J$6)</f>
        <v/>
      </c>
      <c r="CV521" t="str">
        <f t="shared" ref="CV521:CV584" si="1131">IF(AD521=0,"",1+$J$6)</f>
        <v/>
      </c>
      <c r="CW521" t="str">
        <f t="shared" ref="CW521:CW584" si="1132">IF(AE521=0,"",1+$J$6)</f>
        <v/>
      </c>
      <c r="CX521" t="str">
        <f t="shared" ref="CX521:CX584" si="1133">IF(AF521=0,"",1+$J$6)</f>
        <v/>
      </c>
      <c r="CY521" t="str">
        <f t="shared" ref="CY521:CY584" si="1134">IF(AG521=0,"",1+$J$6)</f>
        <v/>
      </c>
      <c r="CZ521" t="str">
        <f t="shared" ref="CZ521:CZ584" si="1135">IF(AH521=0,"",1+$J$6)</f>
        <v/>
      </c>
      <c r="DA521" t="str">
        <f t="shared" ref="DA521:DA584" si="1136">IF(AI521=0,"",1+$J$6)</f>
        <v/>
      </c>
      <c r="DB521" t="str">
        <f t="shared" ref="DB521:DB584" si="1137">IF(AJ521=0,"",1+$J$6)</f>
        <v/>
      </c>
      <c r="DC521" t="str">
        <f t="shared" ref="DC521:DC584" si="1138">IF(AK521=0,"",1+$J$6)</f>
        <v/>
      </c>
      <c r="DD521" t="str">
        <f t="shared" ref="DD521:DD584" si="1139">IF(AL521=0,"",1+$J$6)</f>
        <v/>
      </c>
      <c r="DE521" t="str">
        <f t="shared" ref="DE521:DE584" si="1140">IF(AM521=0,"",1+$J$6)</f>
        <v/>
      </c>
      <c r="DF521" t="str">
        <f t="shared" ref="DF521:DF584" si="1141">IF(AN521=0,"",1+$J$6)</f>
        <v/>
      </c>
      <c r="DG521" t="str">
        <f t="shared" ref="DG521:DG584" si="1142">IF(AO521=0,"",1+$J$6)</f>
        <v/>
      </c>
      <c r="DH521" t="str">
        <f t="shared" ref="DH521:DH584" si="1143">IF(AP521=0,"",1+$J$6)</f>
        <v/>
      </c>
      <c r="DI521" t="str">
        <f t="shared" ref="DI521:DI584" si="1144">IF(AQ521=0,"",1+$J$6)</f>
        <v/>
      </c>
      <c r="DJ521" t="str">
        <f t="shared" ref="DJ521:DJ584" si="1145">IF(AR521=0,"",1+$J$6)</f>
        <v/>
      </c>
      <c r="DK521" t="str">
        <f t="shared" ref="DK521:DK584" si="1146">IF(AS521=0,"",1+$J$6)</f>
        <v/>
      </c>
      <c r="DL521" t="str">
        <f t="shared" ref="DL521:DL584" si="1147">IF(AT521=0,"",1+K521)</f>
        <v/>
      </c>
      <c r="DM521" t="str">
        <f t="shared" ref="DM521:DM584" si="1148">IF(AU521=0,"",1+L521)</f>
        <v/>
      </c>
      <c r="DN521" t="str">
        <f t="shared" ref="DN521:DN584" si="1149">IF(AV521=0,"",1+M521)</f>
        <v/>
      </c>
      <c r="DO521" t="str">
        <f t="shared" ref="DO521:DO584" si="1150">IF(AW521=0,"",1+N521)</f>
        <v/>
      </c>
      <c r="DP521" t="str">
        <f t="shared" ref="DP521:DP584" si="1151">IF(AX521=0,"",1+O521)</f>
        <v/>
      </c>
      <c r="DQ521" t="str">
        <f t="shared" ref="DQ521:DQ584" si="1152">IF(AY521=0,"",1+P521)</f>
        <v/>
      </c>
      <c r="DR521" t="str">
        <f t="shared" ref="DR521:DR584" si="1153">IF(AZ521=0,"",1+Q521)</f>
        <v/>
      </c>
      <c r="DS521" t="str">
        <f t="shared" ref="DS521:DS584" si="1154">IF(BA521=0,"",1+R521)</f>
        <v/>
      </c>
      <c r="DT521" t="str">
        <f t="shared" ref="DT521:DT584" si="1155">IF(BB521=0,"",1+S521)</f>
        <v/>
      </c>
      <c r="DU521">
        <f t="shared" ref="DU521:DU584" si="1156">PRODUCT(CL521:DK521)</f>
        <v>0</v>
      </c>
      <c r="DV521">
        <f t="shared" ref="DV521:DV584" si="1157">PRODUCT(DL521:DN521)</f>
        <v>0</v>
      </c>
      <c r="DW521">
        <f t="shared" ref="DW521:DW584" si="1158">PRODUCT(DO521:DT521)</f>
        <v>0</v>
      </c>
      <c r="DX521" t="str">
        <f t="shared" ref="DX521:DX584" si="1159">IF(DU521=0,"",DU521)</f>
        <v/>
      </c>
      <c r="DY521" t="str">
        <f t="shared" ref="DY521:DY584" si="1160">IF(DV521=0,"",DV521)</f>
        <v/>
      </c>
      <c r="DZ521" t="str">
        <f t="shared" ref="DZ521:DZ584" si="1161">IF(DW521=0,"",DW521)</f>
        <v/>
      </c>
      <c r="EA521" s="5">
        <f t="shared" ref="EA521:EA584" si="1162">IF(D521=$E$2,1,PRODUCT(DX521:DZ521))</f>
        <v>0</v>
      </c>
      <c r="EB521" s="3">
        <f t="shared" ref="EB521:EB584" si="1163">C521*EA521</f>
        <v>0</v>
      </c>
    </row>
    <row r="522" spans="2:132" x14ac:dyDescent="0.2">
      <c r="B522">
        <v>517</v>
      </c>
      <c r="C522" s="3">
        <f>Zisk!D536</f>
        <v>0</v>
      </c>
      <c r="D522">
        <f>Zisk!E536</f>
        <v>0</v>
      </c>
      <c r="E522" s="66" t="str">
        <f t="shared" si="1050"/>
        <v/>
      </c>
      <c r="F522" t="str">
        <f t="shared" si="1051"/>
        <v/>
      </c>
      <c r="G522" s="66" t="str">
        <f t="shared" si="1052"/>
        <v/>
      </c>
      <c r="J522">
        <f>VstupniParametry_SKRYT!$D$5</f>
        <v>0.02</v>
      </c>
      <c r="K522">
        <f>VstupniParametry_SKRYT!$D$6</f>
        <v>0.06</v>
      </c>
      <c r="L522">
        <f>VstupniParametry_SKRYT!$D$7</f>
        <v>0.06</v>
      </c>
      <c r="M522">
        <f>VstupniParametry_SKRYT!$D$8</f>
        <v>0.06</v>
      </c>
      <c r="N522">
        <f>VstupniParametry_SKRYT!$D$9</f>
        <v>1.7999999999999999E-2</v>
      </c>
      <c r="O522" s="27">
        <f>VstupniParametry_SKRYT!$D$10</f>
        <v>0.01</v>
      </c>
      <c r="P522" s="27">
        <f>VstupniParametry_SKRYT!$D$11</f>
        <v>0.01</v>
      </c>
      <c r="Q522" s="27">
        <f>VstupniParametry_SKRYT!$D$12</f>
        <v>0.01</v>
      </c>
      <c r="R522" s="27">
        <f>VstupniParametry_SKRYT!$D$13</f>
        <v>0.01</v>
      </c>
      <c r="S522" s="27">
        <f>VstupniParametry_SKRYT!$D$14</f>
        <v>0.01</v>
      </c>
      <c r="T522">
        <f t="shared" si="1053"/>
        <v>0</v>
      </c>
      <c r="U522">
        <f t="shared" si="1054"/>
        <v>0</v>
      </c>
      <c r="V522">
        <f t="shared" si="1055"/>
        <v>0</v>
      </c>
      <c r="W522">
        <f t="shared" si="1056"/>
        <v>0</v>
      </c>
      <c r="X522">
        <f t="shared" si="1057"/>
        <v>0</v>
      </c>
      <c r="Y522">
        <f t="shared" si="1058"/>
        <v>0</v>
      </c>
      <c r="Z522">
        <f t="shared" si="1059"/>
        <v>0</v>
      </c>
      <c r="AA522">
        <f t="shared" si="1060"/>
        <v>0</v>
      </c>
      <c r="AB522">
        <f t="shared" si="1061"/>
        <v>0</v>
      </c>
      <c r="AC522">
        <f t="shared" si="1062"/>
        <v>0</v>
      </c>
      <c r="AD522">
        <f t="shared" si="1063"/>
        <v>0</v>
      </c>
      <c r="AE522">
        <f t="shared" si="1064"/>
        <v>0</v>
      </c>
      <c r="AF522">
        <f t="shared" si="1065"/>
        <v>0</v>
      </c>
      <c r="AG522">
        <f t="shared" si="1066"/>
        <v>0</v>
      </c>
      <c r="AH522">
        <f t="shared" si="1067"/>
        <v>0</v>
      </c>
      <c r="AI522">
        <f t="shared" si="1068"/>
        <v>0</v>
      </c>
      <c r="AJ522">
        <f t="shared" si="1069"/>
        <v>0</v>
      </c>
      <c r="AK522">
        <f t="shared" si="1070"/>
        <v>0</v>
      </c>
      <c r="AL522">
        <f t="shared" si="1071"/>
        <v>0</v>
      </c>
      <c r="AM522">
        <f t="shared" si="1072"/>
        <v>0</v>
      </c>
      <c r="AN522">
        <f t="shared" si="1073"/>
        <v>0</v>
      </c>
      <c r="AO522">
        <f t="shared" si="1074"/>
        <v>0</v>
      </c>
      <c r="AP522">
        <f t="shared" si="1075"/>
        <v>0</v>
      </c>
      <c r="AQ522">
        <f t="shared" si="1076"/>
        <v>0</v>
      </c>
      <c r="AR522">
        <f t="shared" si="1077"/>
        <v>0</v>
      </c>
      <c r="AS522">
        <f t="shared" si="1078"/>
        <v>0</v>
      </c>
      <c r="AT522">
        <f t="shared" si="1048"/>
        <v>0</v>
      </c>
      <c r="AU522">
        <f t="shared" si="1079"/>
        <v>0</v>
      </c>
      <c r="AV522">
        <f t="shared" si="1080"/>
        <v>0</v>
      </c>
      <c r="AW522">
        <f t="shared" si="1049"/>
        <v>0</v>
      </c>
      <c r="AX522">
        <f t="shared" si="1081"/>
        <v>0</v>
      </c>
      <c r="AY522">
        <f t="shared" si="1082"/>
        <v>0</v>
      </c>
      <c r="AZ522">
        <f t="shared" si="1083"/>
        <v>0</v>
      </c>
      <c r="BA522">
        <f t="shared" si="1084"/>
        <v>0</v>
      </c>
      <c r="BB522">
        <f t="shared" si="1085"/>
        <v>0</v>
      </c>
      <c r="BC522">
        <f t="shared" si="1086"/>
        <v>0</v>
      </c>
      <c r="BD522">
        <f t="shared" si="1087"/>
        <v>0</v>
      </c>
      <c r="BE522">
        <f t="shared" si="1088"/>
        <v>0</v>
      </c>
      <c r="BF522">
        <f t="shared" si="1089"/>
        <v>0</v>
      </c>
      <c r="BG522">
        <f t="shared" si="1090"/>
        <v>0</v>
      </c>
      <c r="BH522">
        <f t="shared" si="1091"/>
        <v>0</v>
      </c>
      <c r="BI522">
        <f t="shared" si="1092"/>
        <v>0</v>
      </c>
      <c r="BJ522">
        <f t="shared" si="1093"/>
        <v>0</v>
      </c>
      <c r="BK522">
        <f t="shared" si="1094"/>
        <v>0</v>
      </c>
      <c r="BL522">
        <f t="shared" si="1095"/>
        <v>0</v>
      </c>
      <c r="BM522">
        <f t="shared" si="1096"/>
        <v>0</v>
      </c>
      <c r="BN522">
        <f t="shared" si="1097"/>
        <v>0</v>
      </c>
      <c r="BO522">
        <f t="shared" si="1098"/>
        <v>0</v>
      </c>
      <c r="BP522">
        <f t="shared" si="1099"/>
        <v>0</v>
      </c>
      <c r="BQ522">
        <f t="shared" si="1100"/>
        <v>0</v>
      </c>
      <c r="BR522">
        <f t="shared" si="1101"/>
        <v>0</v>
      </c>
      <c r="BS522">
        <f t="shared" si="1102"/>
        <v>0</v>
      </c>
      <c r="BT522">
        <f t="shared" si="1103"/>
        <v>0</v>
      </c>
      <c r="BU522">
        <f t="shared" si="1104"/>
        <v>0</v>
      </c>
      <c r="BV522">
        <f t="shared" si="1105"/>
        <v>0</v>
      </c>
      <c r="BW522">
        <f t="shared" si="1106"/>
        <v>0</v>
      </c>
      <c r="BX522">
        <f t="shared" si="1107"/>
        <v>0</v>
      </c>
      <c r="BY522">
        <f t="shared" si="1108"/>
        <v>0</v>
      </c>
      <c r="BZ522">
        <f t="shared" si="1109"/>
        <v>0</v>
      </c>
      <c r="CA522">
        <f t="shared" si="1110"/>
        <v>0</v>
      </c>
      <c r="CB522">
        <f t="shared" si="1111"/>
        <v>0</v>
      </c>
      <c r="CC522">
        <f t="shared" si="1112"/>
        <v>0</v>
      </c>
      <c r="CD522">
        <f t="shared" si="1113"/>
        <v>0</v>
      </c>
      <c r="CE522">
        <f t="shared" si="1114"/>
        <v>0</v>
      </c>
      <c r="CF522">
        <f t="shared" si="1115"/>
        <v>0</v>
      </c>
      <c r="CG522">
        <f t="shared" si="1116"/>
        <v>0</v>
      </c>
      <c r="CH522">
        <f t="shared" si="1117"/>
        <v>0</v>
      </c>
      <c r="CI522">
        <f t="shared" si="1118"/>
        <v>0</v>
      </c>
      <c r="CJ522">
        <f t="shared" si="1119"/>
        <v>0</v>
      </c>
      <c r="CK522">
        <f t="shared" si="1120"/>
        <v>0</v>
      </c>
      <c r="CL522" t="str">
        <f t="shared" si="1121"/>
        <v/>
      </c>
      <c r="CM522" t="str">
        <f t="shared" si="1122"/>
        <v/>
      </c>
      <c r="CN522" t="str">
        <f t="shared" si="1123"/>
        <v/>
      </c>
      <c r="CO522" t="str">
        <f t="shared" si="1124"/>
        <v/>
      </c>
      <c r="CP522" t="str">
        <f t="shared" si="1125"/>
        <v/>
      </c>
      <c r="CQ522" t="str">
        <f t="shared" si="1126"/>
        <v/>
      </c>
      <c r="CR522" t="str">
        <f t="shared" si="1127"/>
        <v/>
      </c>
      <c r="CS522" t="str">
        <f t="shared" si="1128"/>
        <v/>
      </c>
      <c r="CT522" t="str">
        <f t="shared" si="1129"/>
        <v/>
      </c>
      <c r="CU522" t="str">
        <f t="shared" si="1130"/>
        <v/>
      </c>
      <c r="CV522" t="str">
        <f t="shared" si="1131"/>
        <v/>
      </c>
      <c r="CW522" t="str">
        <f t="shared" si="1132"/>
        <v/>
      </c>
      <c r="CX522" t="str">
        <f t="shared" si="1133"/>
        <v/>
      </c>
      <c r="CY522" t="str">
        <f t="shared" si="1134"/>
        <v/>
      </c>
      <c r="CZ522" t="str">
        <f t="shared" si="1135"/>
        <v/>
      </c>
      <c r="DA522" t="str">
        <f t="shared" si="1136"/>
        <v/>
      </c>
      <c r="DB522" t="str">
        <f t="shared" si="1137"/>
        <v/>
      </c>
      <c r="DC522" t="str">
        <f t="shared" si="1138"/>
        <v/>
      </c>
      <c r="DD522" t="str">
        <f t="shared" si="1139"/>
        <v/>
      </c>
      <c r="DE522" t="str">
        <f t="shared" si="1140"/>
        <v/>
      </c>
      <c r="DF522" t="str">
        <f t="shared" si="1141"/>
        <v/>
      </c>
      <c r="DG522" t="str">
        <f t="shared" si="1142"/>
        <v/>
      </c>
      <c r="DH522" t="str">
        <f t="shared" si="1143"/>
        <v/>
      </c>
      <c r="DI522" t="str">
        <f t="shared" si="1144"/>
        <v/>
      </c>
      <c r="DJ522" t="str">
        <f t="shared" si="1145"/>
        <v/>
      </c>
      <c r="DK522" t="str">
        <f t="shared" si="1146"/>
        <v/>
      </c>
      <c r="DL522" t="str">
        <f t="shared" si="1147"/>
        <v/>
      </c>
      <c r="DM522" t="str">
        <f t="shared" si="1148"/>
        <v/>
      </c>
      <c r="DN522" t="str">
        <f t="shared" si="1149"/>
        <v/>
      </c>
      <c r="DO522" t="str">
        <f t="shared" si="1150"/>
        <v/>
      </c>
      <c r="DP522" t="str">
        <f t="shared" si="1151"/>
        <v/>
      </c>
      <c r="DQ522" t="str">
        <f t="shared" si="1152"/>
        <v/>
      </c>
      <c r="DR522" t="str">
        <f t="shared" si="1153"/>
        <v/>
      </c>
      <c r="DS522" t="str">
        <f t="shared" si="1154"/>
        <v/>
      </c>
      <c r="DT522" t="str">
        <f t="shared" si="1155"/>
        <v/>
      </c>
      <c r="DU522">
        <f t="shared" si="1156"/>
        <v>0</v>
      </c>
      <c r="DV522">
        <f t="shared" si="1157"/>
        <v>0</v>
      </c>
      <c r="DW522">
        <f t="shared" si="1158"/>
        <v>0</v>
      </c>
      <c r="DX522" t="str">
        <f t="shared" si="1159"/>
        <v/>
      </c>
      <c r="DY522" t="str">
        <f t="shared" si="1160"/>
        <v/>
      </c>
      <c r="DZ522" t="str">
        <f t="shared" si="1161"/>
        <v/>
      </c>
      <c r="EA522" s="5">
        <f t="shared" si="1162"/>
        <v>0</v>
      </c>
      <c r="EB522" s="3">
        <f t="shared" si="1163"/>
        <v>0</v>
      </c>
    </row>
    <row r="523" spans="2:132" x14ac:dyDescent="0.2">
      <c r="B523" s="25">
        <v>518</v>
      </c>
      <c r="C523" s="26">
        <f>Zisk!D537</f>
        <v>0</v>
      </c>
      <c r="D523">
        <f>Zisk!E537</f>
        <v>0</v>
      </c>
      <c r="E523" s="66" t="str">
        <f t="shared" si="1050"/>
        <v/>
      </c>
      <c r="F523" t="str">
        <f t="shared" si="1051"/>
        <v/>
      </c>
      <c r="G523" s="66" t="str">
        <f t="shared" si="1052"/>
        <v/>
      </c>
      <c r="H523" s="25"/>
      <c r="I523" s="25"/>
      <c r="J523">
        <f>VstupniParametry_SKRYT!$D$5</f>
        <v>0.02</v>
      </c>
      <c r="K523">
        <f>VstupniParametry_SKRYT!$D$6</f>
        <v>0.06</v>
      </c>
      <c r="L523">
        <f>VstupniParametry_SKRYT!$D$7</f>
        <v>0.06</v>
      </c>
      <c r="M523">
        <f>VstupniParametry_SKRYT!$D$8</f>
        <v>0.06</v>
      </c>
      <c r="N523">
        <f>VstupniParametry_SKRYT!$D$9</f>
        <v>1.7999999999999999E-2</v>
      </c>
      <c r="O523" s="27">
        <f>VstupniParametry_SKRYT!$D$10</f>
        <v>0.01</v>
      </c>
      <c r="P523" s="27">
        <f>VstupniParametry_SKRYT!$D$11</f>
        <v>0.01</v>
      </c>
      <c r="Q523" s="27">
        <f>VstupniParametry_SKRYT!$D$12</f>
        <v>0.01</v>
      </c>
      <c r="R523" s="27">
        <f>VstupniParametry_SKRYT!$D$13</f>
        <v>0.01</v>
      </c>
      <c r="S523" s="27">
        <f>VstupniParametry_SKRYT!$D$14</f>
        <v>0.01</v>
      </c>
      <c r="T523">
        <f t="shared" si="1053"/>
        <v>0</v>
      </c>
      <c r="U523">
        <f t="shared" si="1054"/>
        <v>0</v>
      </c>
      <c r="V523">
        <f t="shared" si="1055"/>
        <v>0</v>
      </c>
      <c r="W523">
        <f t="shared" si="1056"/>
        <v>0</v>
      </c>
      <c r="X523">
        <f t="shared" si="1057"/>
        <v>0</v>
      </c>
      <c r="Y523">
        <f t="shared" si="1058"/>
        <v>0</v>
      </c>
      <c r="Z523">
        <f t="shared" si="1059"/>
        <v>0</v>
      </c>
      <c r="AA523">
        <f t="shared" si="1060"/>
        <v>0</v>
      </c>
      <c r="AB523">
        <f t="shared" si="1061"/>
        <v>0</v>
      </c>
      <c r="AC523">
        <f t="shared" si="1062"/>
        <v>0</v>
      </c>
      <c r="AD523">
        <f t="shared" si="1063"/>
        <v>0</v>
      </c>
      <c r="AE523">
        <f t="shared" si="1064"/>
        <v>0</v>
      </c>
      <c r="AF523">
        <f t="shared" si="1065"/>
        <v>0</v>
      </c>
      <c r="AG523">
        <f t="shared" si="1066"/>
        <v>0</v>
      </c>
      <c r="AH523">
        <f t="shared" si="1067"/>
        <v>0</v>
      </c>
      <c r="AI523">
        <f t="shared" si="1068"/>
        <v>0</v>
      </c>
      <c r="AJ523">
        <f t="shared" si="1069"/>
        <v>0</v>
      </c>
      <c r="AK523">
        <f t="shared" si="1070"/>
        <v>0</v>
      </c>
      <c r="AL523">
        <f t="shared" si="1071"/>
        <v>0</v>
      </c>
      <c r="AM523">
        <f t="shared" si="1072"/>
        <v>0</v>
      </c>
      <c r="AN523">
        <f t="shared" si="1073"/>
        <v>0</v>
      </c>
      <c r="AO523">
        <f t="shared" si="1074"/>
        <v>0</v>
      </c>
      <c r="AP523">
        <f t="shared" si="1075"/>
        <v>0</v>
      </c>
      <c r="AQ523">
        <f t="shared" si="1076"/>
        <v>0</v>
      </c>
      <c r="AR523">
        <f t="shared" si="1077"/>
        <v>0</v>
      </c>
      <c r="AS523">
        <f t="shared" si="1078"/>
        <v>0</v>
      </c>
      <c r="AT523">
        <f t="shared" si="1048"/>
        <v>0</v>
      </c>
      <c r="AU523">
        <f t="shared" si="1079"/>
        <v>0</v>
      </c>
      <c r="AV523">
        <f t="shared" si="1080"/>
        <v>0</v>
      </c>
      <c r="AW523">
        <f t="shared" si="1049"/>
        <v>0</v>
      </c>
      <c r="AX523">
        <f t="shared" si="1081"/>
        <v>0</v>
      </c>
      <c r="AY523">
        <f t="shared" si="1082"/>
        <v>0</v>
      </c>
      <c r="AZ523">
        <f t="shared" si="1083"/>
        <v>0</v>
      </c>
      <c r="BA523">
        <f t="shared" si="1084"/>
        <v>0</v>
      </c>
      <c r="BB523">
        <f t="shared" si="1085"/>
        <v>0</v>
      </c>
      <c r="BC523">
        <f t="shared" si="1086"/>
        <v>0</v>
      </c>
      <c r="BD523">
        <f t="shared" si="1087"/>
        <v>0</v>
      </c>
      <c r="BE523">
        <f t="shared" si="1088"/>
        <v>0</v>
      </c>
      <c r="BF523">
        <f t="shared" si="1089"/>
        <v>0</v>
      </c>
      <c r="BG523">
        <f t="shared" si="1090"/>
        <v>0</v>
      </c>
      <c r="BH523">
        <f t="shared" si="1091"/>
        <v>0</v>
      </c>
      <c r="BI523">
        <f t="shared" si="1092"/>
        <v>0</v>
      </c>
      <c r="BJ523">
        <f t="shared" si="1093"/>
        <v>0</v>
      </c>
      <c r="BK523">
        <f t="shared" si="1094"/>
        <v>0</v>
      </c>
      <c r="BL523">
        <f t="shared" si="1095"/>
        <v>0</v>
      </c>
      <c r="BM523">
        <f t="shared" si="1096"/>
        <v>0</v>
      </c>
      <c r="BN523">
        <f t="shared" si="1097"/>
        <v>0</v>
      </c>
      <c r="BO523">
        <f t="shared" si="1098"/>
        <v>0</v>
      </c>
      <c r="BP523">
        <f t="shared" si="1099"/>
        <v>0</v>
      </c>
      <c r="BQ523">
        <f t="shared" si="1100"/>
        <v>0</v>
      </c>
      <c r="BR523">
        <f t="shared" si="1101"/>
        <v>0</v>
      </c>
      <c r="BS523">
        <f t="shared" si="1102"/>
        <v>0</v>
      </c>
      <c r="BT523">
        <f t="shared" si="1103"/>
        <v>0</v>
      </c>
      <c r="BU523">
        <f t="shared" si="1104"/>
        <v>0</v>
      </c>
      <c r="BV523">
        <f t="shared" si="1105"/>
        <v>0</v>
      </c>
      <c r="BW523">
        <f t="shared" si="1106"/>
        <v>0</v>
      </c>
      <c r="BX523">
        <f t="shared" si="1107"/>
        <v>0</v>
      </c>
      <c r="BY523">
        <f t="shared" si="1108"/>
        <v>0</v>
      </c>
      <c r="BZ523">
        <f t="shared" si="1109"/>
        <v>0</v>
      </c>
      <c r="CA523">
        <f t="shared" si="1110"/>
        <v>0</v>
      </c>
      <c r="CB523">
        <f t="shared" si="1111"/>
        <v>0</v>
      </c>
      <c r="CC523">
        <f t="shared" si="1112"/>
        <v>0</v>
      </c>
      <c r="CD523">
        <f t="shared" si="1113"/>
        <v>0</v>
      </c>
      <c r="CE523">
        <f t="shared" si="1114"/>
        <v>0</v>
      </c>
      <c r="CF523">
        <f t="shared" si="1115"/>
        <v>0</v>
      </c>
      <c r="CG523">
        <f t="shared" si="1116"/>
        <v>0</v>
      </c>
      <c r="CH523">
        <f t="shared" si="1117"/>
        <v>0</v>
      </c>
      <c r="CI523">
        <f t="shared" si="1118"/>
        <v>0</v>
      </c>
      <c r="CJ523">
        <f t="shared" si="1119"/>
        <v>0</v>
      </c>
      <c r="CK523">
        <f t="shared" si="1120"/>
        <v>0</v>
      </c>
      <c r="CL523" t="str">
        <f t="shared" si="1121"/>
        <v/>
      </c>
      <c r="CM523" t="str">
        <f t="shared" si="1122"/>
        <v/>
      </c>
      <c r="CN523" t="str">
        <f t="shared" si="1123"/>
        <v/>
      </c>
      <c r="CO523" t="str">
        <f t="shared" si="1124"/>
        <v/>
      </c>
      <c r="CP523" t="str">
        <f t="shared" si="1125"/>
        <v/>
      </c>
      <c r="CQ523" t="str">
        <f t="shared" si="1126"/>
        <v/>
      </c>
      <c r="CR523" t="str">
        <f t="shared" si="1127"/>
        <v/>
      </c>
      <c r="CS523" t="str">
        <f t="shared" si="1128"/>
        <v/>
      </c>
      <c r="CT523" t="str">
        <f t="shared" si="1129"/>
        <v/>
      </c>
      <c r="CU523" t="str">
        <f t="shared" si="1130"/>
        <v/>
      </c>
      <c r="CV523" t="str">
        <f t="shared" si="1131"/>
        <v/>
      </c>
      <c r="CW523" t="str">
        <f t="shared" si="1132"/>
        <v/>
      </c>
      <c r="CX523" t="str">
        <f t="shared" si="1133"/>
        <v/>
      </c>
      <c r="CY523" t="str">
        <f t="shared" si="1134"/>
        <v/>
      </c>
      <c r="CZ523" t="str">
        <f t="shared" si="1135"/>
        <v/>
      </c>
      <c r="DA523" t="str">
        <f t="shared" si="1136"/>
        <v/>
      </c>
      <c r="DB523" t="str">
        <f t="shared" si="1137"/>
        <v/>
      </c>
      <c r="DC523" t="str">
        <f t="shared" si="1138"/>
        <v/>
      </c>
      <c r="DD523" t="str">
        <f t="shared" si="1139"/>
        <v/>
      </c>
      <c r="DE523" t="str">
        <f t="shared" si="1140"/>
        <v/>
      </c>
      <c r="DF523" t="str">
        <f t="shared" si="1141"/>
        <v/>
      </c>
      <c r="DG523" t="str">
        <f t="shared" si="1142"/>
        <v/>
      </c>
      <c r="DH523" t="str">
        <f t="shared" si="1143"/>
        <v/>
      </c>
      <c r="DI523" t="str">
        <f t="shared" si="1144"/>
        <v/>
      </c>
      <c r="DJ523" t="str">
        <f t="shared" si="1145"/>
        <v/>
      </c>
      <c r="DK523" t="str">
        <f t="shared" si="1146"/>
        <v/>
      </c>
      <c r="DL523" t="str">
        <f t="shared" si="1147"/>
        <v/>
      </c>
      <c r="DM523" t="str">
        <f t="shared" si="1148"/>
        <v/>
      </c>
      <c r="DN523" t="str">
        <f t="shared" si="1149"/>
        <v/>
      </c>
      <c r="DO523" t="str">
        <f t="shared" si="1150"/>
        <v/>
      </c>
      <c r="DP523" t="str">
        <f t="shared" si="1151"/>
        <v/>
      </c>
      <c r="DQ523" t="str">
        <f t="shared" si="1152"/>
        <v/>
      </c>
      <c r="DR523" t="str">
        <f t="shared" si="1153"/>
        <v/>
      </c>
      <c r="DS523" t="str">
        <f t="shared" si="1154"/>
        <v/>
      </c>
      <c r="DT523" t="str">
        <f t="shared" si="1155"/>
        <v/>
      </c>
      <c r="DU523">
        <f t="shared" si="1156"/>
        <v>0</v>
      </c>
      <c r="DV523">
        <f t="shared" si="1157"/>
        <v>0</v>
      </c>
      <c r="DW523">
        <f t="shared" si="1158"/>
        <v>0</v>
      </c>
      <c r="DX523" t="str">
        <f t="shared" si="1159"/>
        <v/>
      </c>
      <c r="DY523" t="str">
        <f t="shared" si="1160"/>
        <v/>
      </c>
      <c r="DZ523" t="str">
        <f t="shared" si="1161"/>
        <v/>
      </c>
      <c r="EA523" s="5">
        <f t="shared" si="1162"/>
        <v>0</v>
      </c>
      <c r="EB523" s="3">
        <f t="shared" si="1163"/>
        <v>0</v>
      </c>
    </row>
    <row r="524" spans="2:132" x14ac:dyDescent="0.2">
      <c r="B524">
        <v>519</v>
      </c>
      <c r="C524" s="3">
        <f>Zisk!D538</f>
        <v>0</v>
      </c>
      <c r="D524">
        <f>Zisk!E538</f>
        <v>0</v>
      </c>
      <c r="E524" s="66" t="str">
        <f t="shared" si="1050"/>
        <v/>
      </c>
      <c r="F524" t="str">
        <f t="shared" si="1051"/>
        <v/>
      </c>
      <c r="G524" s="66" t="str">
        <f t="shared" si="1052"/>
        <v/>
      </c>
      <c r="J524">
        <f>VstupniParametry_SKRYT!$D$5</f>
        <v>0.02</v>
      </c>
      <c r="K524">
        <f>VstupniParametry_SKRYT!$D$6</f>
        <v>0.06</v>
      </c>
      <c r="L524">
        <f>VstupniParametry_SKRYT!$D$7</f>
        <v>0.06</v>
      </c>
      <c r="M524">
        <f>VstupniParametry_SKRYT!$D$8</f>
        <v>0.06</v>
      </c>
      <c r="N524">
        <f>VstupniParametry_SKRYT!$D$9</f>
        <v>1.7999999999999999E-2</v>
      </c>
      <c r="O524" s="27">
        <f>VstupniParametry_SKRYT!$D$10</f>
        <v>0.01</v>
      </c>
      <c r="P524" s="27">
        <f>VstupniParametry_SKRYT!$D$11</f>
        <v>0.01</v>
      </c>
      <c r="Q524" s="27">
        <f>VstupniParametry_SKRYT!$D$12</f>
        <v>0.01</v>
      </c>
      <c r="R524" s="27">
        <f>VstupniParametry_SKRYT!$D$13</f>
        <v>0.01</v>
      </c>
      <c r="S524" s="27">
        <f>VstupniParametry_SKRYT!$D$14</f>
        <v>0.01</v>
      </c>
      <c r="T524">
        <f t="shared" si="1053"/>
        <v>0</v>
      </c>
      <c r="U524">
        <f t="shared" si="1054"/>
        <v>0</v>
      </c>
      <c r="V524">
        <f t="shared" si="1055"/>
        <v>0</v>
      </c>
      <c r="W524">
        <f t="shared" si="1056"/>
        <v>0</v>
      </c>
      <c r="X524">
        <f t="shared" si="1057"/>
        <v>0</v>
      </c>
      <c r="Y524">
        <f t="shared" si="1058"/>
        <v>0</v>
      </c>
      <c r="Z524">
        <f t="shared" si="1059"/>
        <v>0</v>
      </c>
      <c r="AA524">
        <f t="shared" si="1060"/>
        <v>0</v>
      </c>
      <c r="AB524">
        <f t="shared" si="1061"/>
        <v>0</v>
      </c>
      <c r="AC524">
        <f t="shared" si="1062"/>
        <v>0</v>
      </c>
      <c r="AD524">
        <f t="shared" si="1063"/>
        <v>0</v>
      </c>
      <c r="AE524">
        <f t="shared" si="1064"/>
        <v>0</v>
      </c>
      <c r="AF524">
        <f t="shared" si="1065"/>
        <v>0</v>
      </c>
      <c r="AG524">
        <f t="shared" si="1066"/>
        <v>0</v>
      </c>
      <c r="AH524">
        <f t="shared" si="1067"/>
        <v>0</v>
      </c>
      <c r="AI524">
        <f t="shared" si="1068"/>
        <v>0</v>
      </c>
      <c r="AJ524">
        <f t="shared" si="1069"/>
        <v>0</v>
      </c>
      <c r="AK524">
        <f t="shared" si="1070"/>
        <v>0</v>
      </c>
      <c r="AL524">
        <f t="shared" si="1071"/>
        <v>0</v>
      </c>
      <c r="AM524">
        <f t="shared" si="1072"/>
        <v>0</v>
      </c>
      <c r="AN524">
        <f t="shared" si="1073"/>
        <v>0</v>
      </c>
      <c r="AO524">
        <f t="shared" si="1074"/>
        <v>0</v>
      </c>
      <c r="AP524">
        <f t="shared" si="1075"/>
        <v>0</v>
      </c>
      <c r="AQ524">
        <f t="shared" si="1076"/>
        <v>0</v>
      </c>
      <c r="AR524">
        <f t="shared" si="1077"/>
        <v>0</v>
      </c>
      <c r="AS524">
        <f t="shared" si="1078"/>
        <v>0</v>
      </c>
      <c r="AT524">
        <f t="shared" si="1048"/>
        <v>0</v>
      </c>
      <c r="AU524">
        <f t="shared" si="1079"/>
        <v>0</v>
      </c>
      <c r="AV524">
        <f t="shared" si="1080"/>
        <v>0</v>
      </c>
      <c r="AW524">
        <f t="shared" si="1049"/>
        <v>0</v>
      </c>
      <c r="AX524">
        <f t="shared" si="1081"/>
        <v>0</v>
      </c>
      <c r="AY524">
        <f t="shared" si="1082"/>
        <v>0</v>
      </c>
      <c r="AZ524">
        <f t="shared" si="1083"/>
        <v>0</v>
      </c>
      <c r="BA524">
        <f t="shared" si="1084"/>
        <v>0</v>
      </c>
      <c r="BB524">
        <f t="shared" si="1085"/>
        <v>0</v>
      </c>
      <c r="BC524">
        <f t="shared" si="1086"/>
        <v>0</v>
      </c>
      <c r="BD524">
        <f t="shared" si="1087"/>
        <v>0</v>
      </c>
      <c r="BE524">
        <f t="shared" si="1088"/>
        <v>0</v>
      </c>
      <c r="BF524">
        <f t="shared" si="1089"/>
        <v>0</v>
      </c>
      <c r="BG524">
        <f t="shared" si="1090"/>
        <v>0</v>
      </c>
      <c r="BH524">
        <f t="shared" si="1091"/>
        <v>0</v>
      </c>
      <c r="BI524">
        <f t="shared" si="1092"/>
        <v>0</v>
      </c>
      <c r="BJ524">
        <f t="shared" si="1093"/>
        <v>0</v>
      </c>
      <c r="BK524">
        <f t="shared" si="1094"/>
        <v>0</v>
      </c>
      <c r="BL524">
        <f t="shared" si="1095"/>
        <v>0</v>
      </c>
      <c r="BM524">
        <f t="shared" si="1096"/>
        <v>0</v>
      </c>
      <c r="BN524">
        <f t="shared" si="1097"/>
        <v>0</v>
      </c>
      <c r="BO524">
        <f t="shared" si="1098"/>
        <v>0</v>
      </c>
      <c r="BP524">
        <f t="shared" si="1099"/>
        <v>0</v>
      </c>
      <c r="BQ524">
        <f t="shared" si="1100"/>
        <v>0</v>
      </c>
      <c r="BR524">
        <f t="shared" si="1101"/>
        <v>0</v>
      </c>
      <c r="BS524">
        <f t="shared" si="1102"/>
        <v>0</v>
      </c>
      <c r="BT524">
        <f t="shared" si="1103"/>
        <v>0</v>
      </c>
      <c r="BU524">
        <f t="shared" si="1104"/>
        <v>0</v>
      </c>
      <c r="BV524">
        <f t="shared" si="1105"/>
        <v>0</v>
      </c>
      <c r="BW524">
        <f t="shared" si="1106"/>
        <v>0</v>
      </c>
      <c r="BX524">
        <f t="shared" si="1107"/>
        <v>0</v>
      </c>
      <c r="BY524">
        <f t="shared" si="1108"/>
        <v>0</v>
      </c>
      <c r="BZ524">
        <f t="shared" si="1109"/>
        <v>0</v>
      </c>
      <c r="CA524">
        <f t="shared" si="1110"/>
        <v>0</v>
      </c>
      <c r="CB524">
        <f t="shared" si="1111"/>
        <v>0</v>
      </c>
      <c r="CC524">
        <f t="shared" si="1112"/>
        <v>0</v>
      </c>
      <c r="CD524">
        <f t="shared" si="1113"/>
        <v>0</v>
      </c>
      <c r="CE524">
        <f t="shared" si="1114"/>
        <v>0</v>
      </c>
      <c r="CF524">
        <f t="shared" si="1115"/>
        <v>0</v>
      </c>
      <c r="CG524">
        <f t="shared" si="1116"/>
        <v>0</v>
      </c>
      <c r="CH524">
        <f t="shared" si="1117"/>
        <v>0</v>
      </c>
      <c r="CI524">
        <f t="shared" si="1118"/>
        <v>0</v>
      </c>
      <c r="CJ524">
        <f t="shared" si="1119"/>
        <v>0</v>
      </c>
      <c r="CK524">
        <f t="shared" si="1120"/>
        <v>0</v>
      </c>
      <c r="CL524" t="str">
        <f t="shared" si="1121"/>
        <v/>
      </c>
      <c r="CM524" t="str">
        <f t="shared" si="1122"/>
        <v/>
      </c>
      <c r="CN524" t="str">
        <f t="shared" si="1123"/>
        <v/>
      </c>
      <c r="CO524" t="str">
        <f t="shared" si="1124"/>
        <v/>
      </c>
      <c r="CP524" t="str">
        <f t="shared" si="1125"/>
        <v/>
      </c>
      <c r="CQ524" t="str">
        <f t="shared" si="1126"/>
        <v/>
      </c>
      <c r="CR524" t="str">
        <f t="shared" si="1127"/>
        <v/>
      </c>
      <c r="CS524" t="str">
        <f t="shared" si="1128"/>
        <v/>
      </c>
      <c r="CT524" t="str">
        <f t="shared" si="1129"/>
        <v/>
      </c>
      <c r="CU524" t="str">
        <f t="shared" si="1130"/>
        <v/>
      </c>
      <c r="CV524" t="str">
        <f t="shared" si="1131"/>
        <v/>
      </c>
      <c r="CW524" t="str">
        <f t="shared" si="1132"/>
        <v/>
      </c>
      <c r="CX524" t="str">
        <f t="shared" si="1133"/>
        <v/>
      </c>
      <c r="CY524" t="str">
        <f t="shared" si="1134"/>
        <v/>
      </c>
      <c r="CZ524" t="str">
        <f t="shared" si="1135"/>
        <v/>
      </c>
      <c r="DA524" t="str">
        <f t="shared" si="1136"/>
        <v/>
      </c>
      <c r="DB524" t="str">
        <f t="shared" si="1137"/>
        <v/>
      </c>
      <c r="DC524" t="str">
        <f t="shared" si="1138"/>
        <v/>
      </c>
      <c r="DD524" t="str">
        <f t="shared" si="1139"/>
        <v/>
      </c>
      <c r="DE524" t="str">
        <f t="shared" si="1140"/>
        <v/>
      </c>
      <c r="DF524" t="str">
        <f t="shared" si="1141"/>
        <v/>
      </c>
      <c r="DG524" t="str">
        <f t="shared" si="1142"/>
        <v/>
      </c>
      <c r="DH524" t="str">
        <f t="shared" si="1143"/>
        <v/>
      </c>
      <c r="DI524" t="str">
        <f t="shared" si="1144"/>
        <v/>
      </c>
      <c r="DJ524" t="str">
        <f t="shared" si="1145"/>
        <v/>
      </c>
      <c r="DK524" t="str">
        <f t="shared" si="1146"/>
        <v/>
      </c>
      <c r="DL524" t="str">
        <f t="shared" si="1147"/>
        <v/>
      </c>
      <c r="DM524" t="str">
        <f t="shared" si="1148"/>
        <v/>
      </c>
      <c r="DN524" t="str">
        <f t="shared" si="1149"/>
        <v/>
      </c>
      <c r="DO524" t="str">
        <f t="shared" si="1150"/>
        <v/>
      </c>
      <c r="DP524" t="str">
        <f t="shared" si="1151"/>
        <v/>
      </c>
      <c r="DQ524" t="str">
        <f t="shared" si="1152"/>
        <v/>
      </c>
      <c r="DR524" t="str">
        <f t="shared" si="1153"/>
        <v/>
      </c>
      <c r="DS524" t="str">
        <f t="shared" si="1154"/>
        <v/>
      </c>
      <c r="DT524" t="str">
        <f t="shared" si="1155"/>
        <v/>
      </c>
      <c r="DU524">
        <f t="shared" si="1156"/>
        <v>0</v>
      </c>
      <c r="DV524">
        <f t="shared" si="1157"/>
        <v>0</v>
      </c>
      <c r="DW524">
        <f t="shared" si="1158"/>
        <v>0</v>
      </c>
      <c r="DX524" t="str">
        <f t="shared" si="1159"/>
        <v/>
      </c>
      <c r="DY524" t="str">
        <f t="shared" si="1160"/>
        <v/>
      </c>
      <c r="DZ524" t="str">
        <f t="shared" si="1161"/>
        <v/>
      </c>
      <c r="EA524" s="5">
        <f t="shared" si="1162"/>
        <v>0</v>
      </c>
      <c r="EB524" s="3">
        <f t="shared" si="1163"/>
        <v>0</v>
      </c>
    </row>
    <row r="525" spans="2:132" x14ac:dyDescent="0.2">
      <c r="B525" s="25">
        <v>520</v>
      </c>
      <c r="C525" s="26">
        <f>Zisk!D539</f>
        <v>0</v>
      </c>
      <c r="D525">
        <f>Zisk!E539</f>
        <v>0</v>
      </c>
      <c r="E525" s="66" t="str">
        <f t="shared" si="1050"/>
        <v/>
      </c>
      <c r="F525" t="str">
        <f t="shared" si="1051"/>
        <v/>
      </c>
      <c r="G525" s="66" t="str">
        <f t="shared" si="1052"/>
        <v/>
      </c>
      <c r="H525" s="25"/>
      <c r="I525" s="25"/>
      <c r="J525">
        <f>VstupniParametry_SKRYT!$D$5</f>
        <v>0.02</v>
      </c>
      <c r="K525">
        <f>VstupniParametry_SKRYT!$D$6</f>
        <v>0.06</v>
      </c>
      <c r="L525">
        <f>VstupniParametry_SKRYT!$D$7</f>
        <v>0.06</v>
      </c>
      <c r="M525">
        <f>VstupniParametry_SKRYT!$D$8</f>
        <v>0.06</v>
      </c>
      <c r="N525">
        <f>VstupniParametry_SKRYT!$D$9</f>
        <v>1.7999999999999999E-2</v>
      </c>
      <c r="O525" s="27">
        <f>VstupniParametry_SKRYT!$D$10</f>
        <v>0.01</v>
      </c>
      <c r="P525" s="27">
        <f>VstupniParametry_SKRYT!$D$11</f>
        <v>0.01</v>
      </c>
      <c r="Q525" s="27">
        <f>VstupniParametry_SKRYT!$D$12</f>
        <v>0.01</v>
      </c>
      <c r="R525" s="27">
        <f>VstupniParametry_SKRYT!$D$13</f>
        <v>0.01</v>
      </c>
      <c r="S525" s="27">
        <f>VstupniParametry_SKRYT!$D$14</f>
        <v>0.01</v>
      </c>
      <c r="T525">
        <f t="shared" si="1053"/>
        <v>0</v>
      </c>
      <c r="U525">
        <f t="shared" si="1054"/>
        <v>0</v>
      </c>
      <c r="V525">
        <f t="shared" si="1055"/>
        <v>0</v>
      </c>
      <c r="W525">
        <f t="shared" si="1056"/>
        <v>0</v>
      </c>
      <c r="X525">
        <f t="shared" si="1057"/>
        <v>0</v>
      </c>
      <c r="Y525">
        <f t="shared" si="1058"/>
        <v>0</v>
      </c>
      <c r="Z525">
        <f t="shared" si="1059"/>
        <v>0</v>
      </c>
      <c r="AA525">
        <f t="shared" si="1060"/>
        <v>0</v>
      </c>
      <c r="AB525">
        <f t="shared" si="1061"/>
        <v>0</v>
      </c>
      <c r="AC525">
        <f t="shared" si="1062"/>
        <v>0</v>
      </c>
      <c r="AD525">
        <f t="shared" si="1063"/>
        <v>0</v>
      </c>
      <c r="AE525">
        <f t="shared" si="1064"/>
        <v>0</v>
      </c>
      <c r="AF525">
        <f t="shared" si="1065"/>
        <v>0</v>
      </c>
      <c r="AG525">
        <f t="shared" si="1066"/>
        <v>0</v>
      </c>
      <c r="AH525">
        <f t="shared" si="1067"/>
        <v>0</v>
      </c>
      <c r="AI525">
        <f t="shared" si="1068"/>
        <v>0</v>
      </c>
      <c r="AJ525">
        <f t="shared" si="1069"/>
        <v>0</v>
      </c>
      <c r="AK525">
        <f t="shared" si="1070"/>
        <v>0</v>
      </c>
      <c r="AL525">
        <f t="shared" si="1071"/>
        <v>0</v>
      </c>
      <c r="AM525">
        <f t="shared" si="1072"/>
        <v>0</v>
      </c>
      <c r="AN525">
        <f t="shared" si="1073"/>
        <v>0</v>
      </c>
      <c r="AO525">
        <f t="shared" si="1074"/>
        <v>0</v>
      </c>
      <c r="AP525">
        <f t="shared" si="1075"/>
        <v>0</v>
      </c>
      <c r="AQ525">
        <f t="shared" si="1076"/>
        <v>0</v>
      </c>
      <c r="AR525">
        <f t="shared" si="1077"/>
        <v>0</v>
      </c>
      <c r="AS525">
        <f t="shared" si="1078"/>
        <v>0</v>
      </c>
      <c r="AT525">
        <f t="shared" si="1048"/>
        <v>0</v>
      </c>
      <c r="AU525">
        <f t="shared" si="1079"/>
        <v>0</v>
      </c>
      <c r="AV525">
        <f t="shared" si="1080"/>
        <v>0</v>
      </c>
      <c r="AW525">
        <f t="shared" si="1049"/>
        <v>0</v>
      </c>
      <c r="AX525">
        <f t="shared" si="1081"/>
        <v>0</v>
      </c>
      <c r="AY525">
        <f t="shared" si="1082"/>
        <v>0</v>
      </c>
      <c r="AZ525">
        <f t="shared" si="1083"/>
        <v>0</v>
      </c>
      <c r="BA525">
        <f t="shared" si="1084"/>
        <v>0</v>
      </c>
      <c r="BB525">
        <f t="shared" si="1085"/>
        <v>0</v>
      </c>
      <c r="BC525">
        <f t="shared" si="1086"/>
        <v>0</v>
      </c>
      <c r="BD525">
        <f t="shared" si="1087"/>
        <v>0</v>
      </c>
      <c r="BE525">
        <f t="shared" si="1088"/>
        <v>0</v>
      </c>
      <c r="BF525">
        <f t="shared" si="1089"/>
        <v>0</v>
      </c>
      <c r="BG525">
        <f t="shared" si="1090"/>
        <v>0</v>
      </c>
      <c r="BH525">
        <f t="shared" si="1091"/>
        <v>0</v>
      </c>
      <c r="BI525">
        <f t="shared" si="1092"/>
        <v>0</v>
      </c>
      <c r="BJ525">
        <f t="shared" si="1093"/>
        <v>0</v>
      </c>
      <c r="BK525">
        <f t="shared" si="1094"/>
        <v>0</v>
      </c>
      <c r="BL525">
        <f t="shared" si="1095"/>
        <v>0</v>
      </c>
      <c r="BM525">
        <f t="shared" si="1096"/>
        <v>0</v>
      </c>
      <c r="BN525">
        <f t="shared" si="1097"/>
        <v>0</v>
      </c>
      <c r="BO525">
        <f t="shared" si="1098"/>
        <v>0</v>
      </c>
      <c r="BP525">
        <f t="shared" si="1099"/>
        <v>0</v>
      </c>
      <c r="BQ525">
        <f t="shared" si="1100"/>
        <v>0</v>
      </c>
      <c r="BR525">
        <f t="shared" si="1101"/>
        <v>0</v>
      </c>
      <c r="BS525">
        <f t="shared" si="1102"/>
        <v>0</v>
      </c>
      <c r="BT525">
        <f t="shared" si="1103"/>
        <v>0</v>
      </c>
      <c r="BU525">
        <f t="shared" si="1104"/>
        <v>0</v>
      </c>
      <c r="BV525">
        <f t="shared" si="1105"/>
        <v>0</v>
      </c>
      <c r="BW525">
        <f t="shared" si="1106"/>
        <v>0</v>
      </c>
      <c r="BX525">
        <f t="shared" si="1107"/>
        <v>0</v>
      </c>
      <c r="BY525">
        <f t="shared" si="1108"/>
        <v>0</v>
      </c>
      <c r="BZ525">
        <f t="shared" si="1109"/>
        <v>0</v>
      </c>
      <c r="CA525">
        <f t="shared" si="1110"/>
        <v>0</v>
      </c>
      <c r="CB525">
        <f t="shared" si="1111"/>
        <v>0</v>
      </c>
      <c r="CC525">
        <f t="shared" si="1112"/>
        <v>0</v>
      </c>
      <c r="CD525">
        <f t="shared" si="1113"/>
        <v>0</v>
      </c>
      <c r="CE525">
        <f t="shared" si="1114"/>
        <v>0</v>
      </c>
      <c r="CF525">
        <f t="shared" si="1115"/>
        <v>0</v>
      </c>
      <c r="CG525">
        <f t="shared" si="1116"/>
        <v>0</v>
      </c>
      <c r="CH525">
        <f t="shared" si="1117"/>
        <v>0</v>
      </c>
      <c r="CI525">
        <f t="shared" si="1118"/>
        <v>0</v>
      </c>
      <c r="CJ525">
        <f t="shared" si="1119"/>
        <v>0</v>
      </c>
      <c r="CK525">
        <f t="shared" si="1120"/>
        <v>0</v>
      </c>
      <c r="CL525" t="str">
        <f t="shared" si="1121"/>
        <v/>
      </c>
      <c r="CM525" t="str">
        <f t="shared" si="1122"/>
        <v/>
      </c>
      <c r="CN525" t="str">
        <f t="shared" si="1123"/>
        <v/>
      </c>
      <c r="CO525" t="str">
        <f t="shared" si="1124"/>
        <v/>
      </c>
      <c r="CP525" t="str">
        <f t="shared" si="1125"/>
        <v/>
      </c>
      <c r="CQ525" t="str">
        <f t="shared" si="1126"/>
        <v/>
      </c>
      <c r="CR525" t="str">
        <f t="shared" si="1127"/>
        <v/>
      </c>
      <c r="CS525" t="str">
        <f t="shared" si="1128"/>
        <v/>
      </c>
      <c r="CT525" t="str">
        <f t="shared" si="1129"/>
        <v/>
      </c>
      <c r="CU525" t="str">
        <f t="shared" si="1130"/>
        <v/>
      </c>
      <c r="CV525" t="str">
        <f t="shared" si="1131"/>
        <v/>
      </c>
      <c r="CW525" t="str">
        <f t="shared" si="1132"/>
        <v/>
      </c>
      <c r="CX525" t="str">
        <f t="shared" si="1133"/>
        <v/>
      </c>
      <c r="CY525" t="str">
        <f t="shared" si="1134"/>
        <v/>
      </c>
      <c r="CZ525" t="str">
        <f t="shared" si="1135"/>
        <v/>
      </c>
      <c r="DA525" t="str">
        <f t="shared" si="1136"/>
        <v/>
      </c>
      <c r="DB525" t="str">
        <f t="shared" si="1137"/>
        <v/>
      </c>
      <c r="DC525" t="str">
        <f t="shared" si="1138"/>
        <v/>
      </c>
      <c r="DD525" t="str">
        <f t="shared" si="1139"/>
        <v/>
      </c>
      <c r="DE525" t="str">
        <f t="shared" si="1140"/>
        <v/>
      </c>
      <c r="DF525" t="str">
        <f t="shared" si="1141"/>
        <v/>
      </c>
      <c r="DG525" t="str">
        <f t="shared" si="1142"/>
        <v/>
      </c>
      <c r="DH525" t="str">
        <f t="shared" si="1143"/>
        <v/>
      </c>
      <c r="DI525" t="str">
        <f t="shared" si="1144"/>
        <v/>
      </c>
      <c r="DJ525" t="str">
        <f t="shared" si="1145"/>
        <v/>
      </c>
      <c r="DK525" t="str">
        <f t="shared" si="1146"/>
        <v/>
      </c>
      <c r="DL525" t="str">
        <f t="shared" si="1147"/>
        <v/>
      </c>
      <c r="DM525" t="str">
        <f t="shared" si="1148"/>
        <v/>
      </c>
      <c r="DN525" t="str">
        <f t="shared" si="1149"/>
        <v/>
      </c>
      <c r="DO525" t="str">
        <f t="shared" si="1150"/>
        <v/>
      </c>
      <c r="DP525" t="str">
        <f t="shared" si="1151"/>
        <v/>
      </c>
      <c r="DQ525" t="str">
        <f t="shared" si="1152"/>
        <v/>
      </c>
      <c r="DR525" t="str">
        <f t="shared" si="1153"/>
        <v/>
      </c>
      <c r="DS525" t="str">
        <f t="shared" si="1154"/>
        <v/>
      </c>
      <c r="DT525" t="str">
        <f t="shared" si="1155"/>
        <v/>
      </c>
      <c r="DU525">
        <f t="shared" si="1156"/>
        <v>0</v>
      </c>
      <c r="DV525">
        <f t="shared" si="1157"/>
        <v>0</v>
      </c>
      <c r="DW525">
        <f t="shared" si="1158"/>
        <v>0</v>
      </c>
      <c r="DX525" t="str">
        <f t="shared" si="1159"/>
        <v/>
      </c>
      <c r="DY525" t="str">
        <f t="shared" si="1160"/>
        <v/>
      </c>
      <c r="DZ525" t="str">
        <f t="shared" si="1161"/>
        <v/>
      </c>
      <c r="EA525" s="5">
        <f t="shared" si="1162"/>
        <v>0</v>
      </c>
      <c r="EB525" s="3">
        <f t="shared" si="1163"/>
        <v>0</v>
      </c>
    </row>
    <row r="526" spans="2:132" x14ac:dyDescent="0.2">
      <c r="B526">
        <v>521</v>
      </c>
      <c r="C526" s="3">
        <f>Zisk!D540</f>
        <v>0</v>
      </c>
      <c r="D526">
        <f>Zisk!E540</f>
        <v>0</v>
      </c>
      <c r="E526" s="66" t="str">
        <f t="shared" si="1050"/>
        <v/>
      </c>
      <c r="F526" t="str">
        <f t="shared" si="1051"/>
        <v/>
      </c>
      <c r="G526" s="66" t="str">
        <f t="shared" si="1052"/>
        <v/>
      </c>
      <c r="J526">
        <f>VstupniParametry_SKRYT!$D$5</f>
        <v>0.02</v>
      </c>
      <c r="K526">
        <f>VstupniParametry_SKRYT!$D$6</f>
        <v>0.06</v>
      </c>
      <c r="L526">
        <f>VstupniParametry_SKRYT!$D$7</f>
        <v>0.06</v>
      </c>
      <c r="M526">
        <f>VstupniParametry_SKRYT!$D$8</f>
        <v>0.06</v>
      </c>
      <c r="N526">
        <f>VstupniParametry_SKRYT!$D$9</f>
        <v>1.7999999999999999E-2</v>
      </c>
      <c r="O526" s="27">
        <f>VstupniParametry_SKRYT!$D$10</f>
        <v>0.01</v>
      </c>
      <c r="P526" s="27">
        <f>VstupniParametry_SKRYT!$D$11</f>
        <v>0.01</v>
      </c>
      <c r="Q526" s="27">
        <f>VstupniParametry_SKRYT!$D$12</f>
        <v>0.01</v>
      </c>
      <c r="R526" s="27">
        <f>VstupniParametry_SKRYT!$D$13</f>
        <v>0.01</v>
      </c>
      <c r="S526" s="27">
        <f>VstupniParametry_SKRYT!$D$14</f>
        <v>0.01</v>
      </c>
      <c r="T526">
        <f t="shared" si="1053"/>
        <v>0</v>
      </c>
      <c r="U526">
        <f t="shared" si="1054"/>
        <v>0</v>
      </c>
      <c r="V526">
        <f t="shared" si="1055"/>
        <v>0</v>
      </c>
      <c r="W526">
        <f t="shared" si="1056"/>
        <v>0</v>
      </c>
      <c r="X526">
        <f t="shared" si="1057"/>
        <v>0</v>
      </c>
      <c r="Y526">
        <f t="shared" si="1058"/>
        <v>0</v>
      </c>
      <c r="Z526">
        <f t="shared" si="1059"/>
        <v>0</v>
      </c>
      <c r="AA526">
        <f t="shared" si="1060"/>
        <v>0</v>
      </c>
      <c r="AB526">
        <f t="shared" si="1061"/>
        <v>0</v>
      </c>
      <c r="AC526">
        <f t="shared" si="1062"/>
        <v>0</v>
      </c>
      <c r="AD526">
        <f t="shared" si="1063"/>
        <v>0</v>
      </c>
      <c r="AE526">
        <f t="shared" si="1064"/>
        <v>0</v>
      </c>
      <c r="AF526">
        <f t="shared" si="1065"/>
        <v>0</v>
      </c>
      <c r="AG526">
        <f t="shared" si="1066"/>
        <v>0</v>
      </c>
      <c r="AH526">
        <f t="shared" si="1067"/>
        <v>0</v>
      </c>
      <c r="AI526">
        <f t="shared" si="1068"/>
        <v>0</v>
      </c>
      <c r="AJ526">
        <f t="shared" si="1069"/>
        <v>0</v>
      </c>
      <c r="AK526">
        <f t="shared" si="1070"/>
        <v>0</v>
      </c>
      <c r="AL526">
        <f t="shared" si="1071"/>
        <v>0</v>
      </c>
      <c r="AM526">
        <f t="shared" si="1072"/>
        <v>0</v>
      </c>
      <c r="AN526">
        <f t="shared" si="1073"/>
        <v>0</v>
      </c>
      <c r="AO526">
        <f t="shared" si="1074"/>
        <v>0</v>
      </c>
      <c r="AP526">
        <f t="shared" si="1075"/>
        <v>0</v>
      </c>
      <c r="AQ526">
        <f t="shared" si="1076"/>
        <v>0</v>
      </c>
      <c r="AR526">
        <f t="shared" si="1077"/>
        <v>0</v>
      </c>
      <c r="AS526">
        <f t="shared" si="1078"/>
        <v>0</v>
      </c>
      <c r="AT526">
        <f t="shared" si="1048"/>
        <v>0</v>
      </c>
      <c r="AU526">
        <f t="shared" si="1079"/>
        <v>0</v>
      </c>
      <c r="AV526">
        <f t="shared" si="1080"/>
        <v>0</v>
      </c>
      <c r="AW526">
        <f t="shared" si="1049"/>
        <v>0</v>
      </c>
      <c r="AX526">
        <f t="shared" si="1081"/>
        <v>0</v>
      </c>
      <c r="AY526">
        <f t="shared" si="1082"/>
        <v>0</v>
      </c>
      <c r="AZ526">
        <f t="shared" si="1083"/>
        <v>0</v>
      </c>
      <c r="BA526">
        <f t="shared" si="1084"/>
        <v>0</v>
      </c>
      <c r="BB526">
        <f t="shared" si="1085"/>
        <v>0</v>
      </c>
      <c r="BC526">
        <f t="shared" si="1086"/>
        <v>0</v>
      </c>
      <c r="BD526">
        <f t="shared" si="1087"/>
        <v>0</v>
      </c>
      <c r="BE526">
        <f t="shared" si="1088"/>
        <v>0</v>
      </c>
      <c r="BF526">
        <f t="shared" si="1089"/>
        <v>0</v>
      </c>
      <c r="BG526">
        <f t="shared" si="1090"/>
        <v>0</v>
      </c>
      <c r="BH526">
        <f t="shared" si="1091"/>
        <v>0</v>
      </c>
      <c r="BI526">
        <f t="shared" si="1092"/>
        <v>0</v>
      </c>
      <c r="BJ526">
        <f t="shared" si="1093"/>
        <v>0</v>
      </c>
      <c r="BK526">
        <f t="shared" si="1094"/>
        <v>0</v>
      </c>
      <c r="BL526">
        <f t="shared" si="1095"/>
        <v>0</v>
      </c>
      <c r="BM526">
        <f t="shared" si="1096"/>
        <v>0</v>
      </c>
      <c r="BN526">
        <f t="shared" si="1097"/>
        <v>0</v>
      </c>
      <c r="BO526">
        <f t="shared" si="1098"/>
        <v>0</v>
      </c>
      <c r="BP526">
        <f t="shared" si="1099"/>
        <v>0</v>
      </c>
      <c r="BQ526">
        <f t="shared" si="1100"/>
        <v>0</v>
      </c>
      <c r="BR526">
        <f t="shared" si="1101"/>
        <v>0</v>
      </c>
      <c r="BS526">
        <f t="shared" si="1102"/>
        <v>0</v>
      </c>
      <c r="BT526">
        <f t="shared" si="1103"/>
        <v>0</v>
      </c>
      <c r="BU526">
        <f t="shared" si="1104"/>
        <v>0</v>
      </c>
      <c r="BV526">
        <f t="shared" si="1105"/>
        <v>0</v>
      </c>
      <c r="BW526">
        <f t="shared" si="1106"/>
        <v>0</v>
      </c>
      <c r="BX526">
        <f t="shared" si="1107"/>
        <v>0</v>
      </c>
      <c r="BY526">
        <f t="shared" si="1108"/>
        <v>0</v>
      </c>
      <c r="BZ526">
        <f t="shared" si="1109"/>
        <v>0</v>
      </c>
      <c r="CA526">
        <f t="shared" si="1110"/>
        <v>0</v>
      </c>
      <c r="CB526">
        <f t="shared" si="1111"/>
        <v>0</v>
      </c>
      <c r="CC526">
        <f t="shared" si="1112"/>
        <v>0</v>
      </c>
      <c r="CD526">
        <f t="shared" si="1113"/>
        <v>0</v>
      </c>
      <c r="CE526">
        <f t="shared" si="1114"/>
        <v>0</v>
      </c>
      <c r="CF526">
        <f t="shared" si="1115"/>
        <v>0</v>
      </c>
      <c r="CG526">
        <f t="shared" si="1116"/>
        <v>0</v>
      </c>
      <c r="CH526">
        <f t="shared" si="1117"/>
        <v>0</v>
      </c>
      <c r="CI526">
        <f t="shared" si="1118"/>
        <v>0</v>
      </c>
      <c r="CJ526">
        <f t="shared" si="1119"/>
        <v>0</v>
      </c>
      <c r="CK526">
        <f t="shared" si="1120"/>
        <v>0</v>
      </c>
      <c r="CL526" t="str">
        <f t="shared" si="1121"/>
        <v/>
      </c>
      <c r="CM526" t="str">
        <f t="shared" si="1122"/>
        <v/>
      </c>
      <c r="CN526" t="str">
        <f t="shared" si="1123"/>
        <v/>
      </c>
      <c r="CO526" t="str">
        <f t="shared" si="1124"/>
        <v/>
      </c>
      <c r="CP526" t="str">
        <f t="shared" si="1125"/>
        <v/>
      </c>
      <c r="CQ526" t="str">
        <f t="shared" si="1126"/>
        <v/>
      </c>
      <c r="CR526" t="str">
        <f t="shared" si="1127"/>
        <v/>
      </c>
      <c r="CS526" t="str">
        <f t="shared" si="1128"/>
        <v/>
      </c>
      <c r="CT526" t="str">
        <f t="shared" si="1129"/>
        <v/>
      </c>
      <c r="CU526" t="str">
        <f t="shared" si="1130"/>
        <v/>
      </c>
      <c r="CV526" t="str">
        <f t="shared" si="1131"/>
        <v/>
      </c>
      <c r="CW526" t="str">
        <f t="shared" si="1132"/>
        <v/>
      </c>
      <c r="CX526" t="str">
        <f t="shared" si="1133"/>
        <v/>
      </c>
      <c r="CY526" t="str">
        <f t="shared" si="1134"/>
        <v/>
      </c>
      <c r="CZ526" t="str">
        <f t="shared" si="1135"/>
        <v/>
      </c>
      <c r="DA526" t="str">
        <f t="shared" si="1136"/>
        <v/>
      </c>
      <c r="DB526" t="str">
        <f t="shared" si="1137"/>
        <v/>
      </c>
      <c r="DC526" t="str">
        <f t="shared" si="1138"/>
        <v/>
      </c>
      <c r="DD526" t="str">
        <f t="shared" si="1139"/>
        <v/>
      </c>
      <c r="DE526" t="str">
        <f t="shared" si="1140"/>
        <v/>
      </c>
      <c r="DF526" t="str">
        <f t="shared" si="1141"/>
        <v/>
      </c>
      <c r="DG526" t="str">
        <f t="shared" si="1142"/>
        <v/>
      </c>
      <c r="DH526" t="str">
        <f t="shared" si="1143"/>
        <v/>
      </c>
      <c r="DI526" t="str">
        <f t="shared" si="1144"/>
        <v/>
      </c>
      <c r="DJ526" t="str">
        <f t="shared" si="1145"/>
        <v/>
      </c>
      <c r="DK526" t="str">
        <f t="shared" si="1146"/>
        <v/>
      </c>
      <c r="DL526" t="str">
        <f t="shared" si="1147"/>
        <v/>
      </c>
      <c r="DM526" t="str">
        <f t="shared" si="1148"/>
        <v/>
      </c>
      <c r="DN526" t="str">
        <f t="shared" si="1149"/>
        <v/>
      </c>
      <c r="DO526" t="str">
        <f t="shared" si="1150"/>
        <v/>
      </c>
      <c r="DP526" t="str">
        <f t="shared" si="1151"/>
        <v/>
      </c>
      <c r="DQ526" t="str">
        <f t="shared" si="1152"/>
        <v/>
      </c>
      <c r="DR526" t="str">
        <f t="shared" si="1153"/>
        <v/>
      </c>
      <c r="DS526" t="str">
        <f t="shared" si="1154"/>
        <v/>
      </c>
      <c r="DT526" t="str">
        <f t="shared" si="1155"/>
        <v/>
      </c>
      <c r="DU526">
        <f t="shared" si="1156"/>
        <v>0</v>
      </c>
      <c r="DV526">
        <f t="shared" si="1157"/>
        <v>0</v>
      </c>
      <c r="DW526">
        <f t="shared" si="1158"/>
        <v>0</v>
      </c>
      <c r="DX526" t="str">
        <f t="shared" si="1159"/>
        <v/>
      </c>
      <c r="DY526" t="str">
        <f t="shared" si="1160"/>
        <v/>
      </c>
      <c r="DZ526" t="str">
        <f t="shared" si="1161"/>
        <v/>
      </c>
      <c r="EA526" s="5">
        <f t="shared" si="1162"/>
        <v>0</v>
      </c>
      <c r="EB526" s="3">
        <f t="shared" si="1163"/>
        <v>0</v>
      </c>
    </row>
    <row r="527" spans="2:132" x14ac:dyDescent="0.2">
      <c r="B527" s="25">
        <v>522</v>
      </c>
      <c r="C527" s="26">
        <f>Zisk!D541</f>
        <v>0</v>
      </c>
      <c r="D527">
        <f>Zisk!E541</f>
        <v>0</v>
      </c>
      <c r="E527" s="66" t="str">
        <f t="shared" si="1050"/>
        <v/>
      </c>
      <c r="F527" t="str">
        <f t="shared" si="1051"/>
        <v/>
      </c>
      <c r="G527" s="66" t="str">
        <f t="shared" si="1052"/>
        <v/>
      </c>
      <c r="H527" s="25"/>
      <c r="I527" s="25"/>
      <c r="J527">
        <f>VstupniParametry_SKRYT!$D$5</f>
        <v>0.02</v>
      </c>
      <c r="K527">
        <f>VstupniParametry_SKRYT!$D$6</f>
        <v>0.06</v>
      </c>
      <c r="L527">
        <f>VstupniParametry_SKRYT!$D$7</f>
        <v>0.06</v>
      </c>
      <c r="M527">
        <f>VstupniParametry_SKRYT!$D$8</f>
        <v>0.06</v>
      </c>
      <c r="N527">
        <f>VstupniParametry_SKRYT!$D$9</f>
        <v>1.7999999999999999E-2</v>
      </c>
      <c r="O527" s="27">
        <f>VstupniParametry_SKRYT!$D$10</f>
        <v>0.01</v>
      </c>
      <c r="P527" s="27">
        <f>VstupniParametry_SKRYT!$D$11</f>
        <v>0.01</v>
      </c>
      <c r="Q527" s="27">
        <f>VstupniParametry_SKRYT!$D$12</f>
        <v>0.01</v>
      </c>
      <c r="R527" s="27">
        <f>VstupniParametry_SKRYT!$D$13</f>
        <v>0.01</v>
      </c>
      <c r="S527" s="27">
        <f>VstupniParametry_SKRYT!$D$14</f>
        <v>0.01</v>
      </c>
      <c r="T527">
        <f t="shared" si="1053"/>
        <v>0</v>
      </c>
      <c r="U527">
        <f t="shared" si="1054"/>
        <v>0</v>
      </c>
      <c r="V527">
        <f t="shared" si="1055"/>
        <v>0</v>
      </c>
      <c r="W527">
        <f t="shared" si="1056"/>
        <v>0</v>
      </c>
      <c r="X527">
        <f t="shared" si="1057"/>
        <v>0</v>
      </c>
      <c r="Y527">
        <f t="shared" si="1058"/>
        <v>0</v>
      </c>
      <c r="Z527">
        <f t="shared" si="1059"/>
        <v>0</v>
      </c>
      <c r="AA527">
        <f t="shared" si="1060"/>
        <v>0</v>
      </c>
      <c r="AB527">
        <f t="shared" si="1061"/>
        <v>0</v>
      </c>
      <c r="AC527">
        <f t="shared" si="1062"/>
        <v>0</v>
      </c>
      <c r="AD527">
        <f t="shared" si="1063"/>
        <v>0</v>
      </c>
      <c r="AE527">
        <f t="shared" si="1064"/>
        <v>0</v>
      </c>
      <c r="AF527">
        <f t="shared" si="1065"/>
        <v>0</v>
      </c>
      <c r="AG527">
        <f t="shared" si="1066"/>
        <v>0</v>
      </c>
      <c r="AH527">
        <f t="shared" si="1067"/>
        <v>0</v>
      </c>
      <c r="AI527">
        <f t="shared" si="1068"/>
        <v>0</v>
      </c>
      <c r="AJ527">
        <f t="shared" si="1069"/>
        <v>0</v>
      </c>
      <c r="AK527">
        <f t="shared" si="1070"/>
        <v>0</v>
      </c>
      <c r="AL527">
        <f t="shared" si="1071"/>
        <v>0</v>
      </c>
      <c r="AM527">
        <f t="shared" si="1072"/>
        <v>0</v>
      </c>
      <c r="AN527">
        <f t="shared" si="1073"/>
        <v>0</v>
      </c>
      <c r="AO527">
        <f t="shared" si="1074"/>
        <v>0</v>
      </c>
      <c r="AP527">
        <f t="shared" si="1075"/>
        <v>0</v>
      </c>
      <c r="AQ527">
        <f t="shared" si="1076"/>
        <v>0</v>
      </c>
      <c r="AR527">
        <f t="shared" si="1077"/>
        <v>0</v>
      </c>
      <c r="AS527">
        <f t="shared" si="1078"/>
        <v>0</v>
      </c>
      <c r="AT527">
        <f t="shared" si="1048"/>
        <v>0</v>
      </c>
      <c r="AU527">
        <f t="shared" si="1079"/>
        <v>0</v>
      </c>
      <c r="AV527">
        <f t="shared" si="1080"/>
        <v>0</v>
      </c>
      <c r="AW527">
        <f t="shared" si="1049"/>
        <v>0</v>
      </c>
      <c r="AX527">
        <f t="shared" si="1081"/>
        <v>0</v>
      </c>
      <c r="AY527">
        <f t="shared" si="1082"/>
        <v>0</v>
      </c>
      <c r="AZ527">
        <f t="shared" si="1083"/>
        <v>0</v>
      </c>
      <c r="BA527">
        <f t="shared" si="1084"/>
        <v>0</v>
      </c>
      <c r="BB527">
        <f t="shared" si="1085"/>
        <v>0</v>
      </c>
      <c r="BC527">
        <f t="shared" si="1086"/>
        <v>0</v>
      </c>
      <c r="BD527">
        <f t="shared" si="1087"/>
        <v>0</v>
      </c>
      <c r="BE527">
        <f t="shared" si="1088"/>
        <v>0</v>
      </c>
      <c r="BF527">
        <f t="shared" si="1089"/>
        <v>0</v>
      </c>
      <c r="BG527">
        <f t="shared" si="1090"/>
        <v>0</v>
      </c>
      <c r="BH527">
        <f t="shared" si="1091"/>
        <v>0</v>
      </c>
      <c r="BI527">
        <f t="shared" si="1092"/>
        <v>0</v>
      </c>
      <c r="BJ527">
        <f t="shared" si="1093"/>
        <v>0</v>
      </c>
      <c r="BK527">
        <f t="shared" si="1094"/>
        <v>0</v>
      </c>
      <c r="BL527">
        <f t="shared" si="1095"/>
        <v>0</v>
      </c>
      <c r="BM527">
        <f t="shared" si="1096"/>
        <v>0</v>
      </c>
      <c r="BN527">
        <f t="shared" si="1097"/>
        <v>0</v>
      </c>
      <c r="BO527">
        <f t="shared" si="1098"/>
        <v>0</v>
      </c>
      <c r="BP527">
        <f t="shared" si="1099"/>
        <v>0</v>
      </c>
      <c r="BQ527">
        <f t="shared" si="1100"/>
        <v>0</v>
      </c>
      <c r="BR527">
        <f t="shared" si="1101"/>
        <v>0</v>
      </c>
      <c r="BS527">
        <f t="shared" si="1102"/>
        <v>0</v>
      </c>
      <c r="BT527">
        <f t="shared" si="1103"/>
        <v>0</v>
      </c>
      <c r="BU527">
        <f t="shared" si="1104"/>
        <v>0</v>
      </c>
      <c r="BV527">
        <f t="shared" si="1105"/>
        <v>0</v>
      </c>
      <c r="BW527">
        <f t="shared" si="1106"/>
        <v>0</v>
      </c>
      <c r="BX527">
        <f t="shared" si="1107"/>
        <v>0</v>
      </c>
      <c r="BY527">
        <f t="shared" si="1108"/>
        <v>0</v>
      </c>
      <c r="BZ527">
        <f t="shared" si="1109"/>
        <v>0</v>
      </c>
      <c r="CA527">
        <f t="shared" si="1110"/>
        <v>0</v>
      </c>
      <c r="CB527">
        <f t="shared" si="1111"/>
        <v>0</v>
      </c>
      <c r="CC527">
        <f t="shared" si="1112"/>
        <v>0</v>
      </c>
      <c r="CD527">
        <f t="shared" si="1113"/>
        <v>0</v>
      </c>
      <c r="CE527">
        <f t="shared" si="1114"/>
        <v>0</v>
      </c>
      <c r="CF527">
        <f t="shared" si="1115"/>
        <v>0</v>
      </c>
      <c r="CG527">
        <f t="shared" si="1116"/>
        <v>0</v>
      </c>
      <c r="CH527">
        <f t="shared" si="1117"/>
        <v>0</v>
      </c>
      <c r="CI527">
        <f t="shared" si="1118"/>
        <v>0</v>
      </c>
      <c r="CJ527">
        <f t="shared" si="1119"/>
        <v>0</v>
      </c>
      <c r="CK527">
        <f t="shared" si="1120"/>
        <v>0</v>
      </c>
      <c r="CL527" t="str">
        <f t="shared" si="1121"/>
        <v/>
      </c>
      <c r="CM527" t="str">
        <f t="shared" si="1122"/>
        <v/>
      </c>
      <c r="CN527" t="str">
        <f t="shared" si="1123"/>
        <v/>
      </c>
      <c r="CO527" t="str">
        <f t="shared" si="1124"/>
        <v/>
      </c>
      <c r="CP527" t="str">
        <f t="shared" si="1125"/>
        <v/>
      </c>
      <c r="CQ527" t="str">
        <f t="shared" si="1126"/>
        <v/>
      </c>
      <c r="CR527" t="str">
        <f t="shared" si="1127"/>
        <v/>
      </c>
      <c r="CS527" t="str">
        <f t="shared" si="1128"/>
        <v/>
      </c>
      <c r="CT527" t="str">
        <f t="shared" si="1129"/>
        <v/>
      </c>
      <c r="CU527" t="str">
        <f t="shared" si="1130"/>
        <v/>
      </c>
      <c r="CV527" t="str">
        <f t="shared" si="1131"/>
        <v/>
      </c>
      <c r="CW527" t="str">
        <f t="shared" si="1132"/>
        <v/>
      </c>
      <c r="CX527" t="str">
        <f t="shared" si="1133"/>
        <v/>
      </c>
      <c r="CY527" t="str">
        <f t="shared" si="1134"/>
        <v/>
      </c>
      <c r="CZ527" t="str">
        <f t="shared" si="1135"/>
        <v/>
      </c>
      <c r="DA527" t="str">
        <f t="shared" si="1136"/>
        <v/>
      </c>
      <c r="DB527" t="str">
        <f t="shared" si="1137"/>
        <v/>
      </c>
      <c r="DC527" t="str">
        <f t="shared" si="1138"/>
        <v/>
      </c>
      <c r="DD527" t="str">
        <f t="shared" si="1139"/>
        <v/>
      </c>
      <c r="DE527" t="str">
        <f t="shared" si="1140"/>
        <v/>
      </c>
      <c r="DF527" t="str">
        <f t="shared" si="1141"/>
        <v/>
      </c>
      <c r="DG527" t="str">
        <f t="shared" si="1142"/>
        <v/>
      </c>
      <c r="DH527" t="str">
        <f t="shared" si="1143"/>
        <v/>
      </c>
      <c r="DI527" t="str">
        <f t="shared" si="1144"/>
        <v/>
      </c>
      <c r="DJ527" t="str">
        <f t="shared" si="1145"/>
        <v/>
      </c>
      <c r="DK527" t="str">
        <f t="shared" si="1146"/>
        <v/>
      </c>
      <c r="DL527" t="str">
        <f t="shared" si="1147"/>
        <v/>
      </c>
      <c r="DM527" t="str">
        <f t="shared" si="1148"/>
        <v/>
      </c>
      <c r="DN527" t="str">
        <f t="shared" si="1149"/>
        <v/>
      </c>
      <c r="DO527" t="str">
        <f t="shared" si="1150"/>
        <v/>
      </c>
      <c r="DP527" t="str">
        <f t="shared" si="1151"/>
        <v/>
      </c>
      <c r="DQ527" t="str">
        <f t="shared" si="1152"/>
        <v/>
      </c>
      <c r="DR527" t="str">
        <f t="shared" si="1153"/>
        <v/>
      </c>
      <c r="DS527" t="str">
        <f t="shared" si="1154"/>
        <v/>
      </c>
      <c r="DT527" t="str">
        <f t="shared" si="1155"/>
        <v/>
      </c>
      <c r="DU527">
        <f t="shared" si="1156"/>
        <v>0</v>
      </c>
      <c r="DV527">
        <f t="shared" si="1157"/>
        <v>0</v>
      </c>
      <c r="DW527">
        <f t="shared" si="1158"/>
        <v>0</v>
      </c>
      <c r="DX527" t="str">
        <f t="shared" si="1159"/>
        <v/>
      </c>
      <c r="DY527" t="str">
        <f t="shared" si="1160"/>
        <v/>
      </c>
      <c r="DZ527" t="str">
        <f t="shared" si="1161"/>
        <v/>
      </c>
      <c r="EA527" s="5">
        <f t="shared" si="1162"/>
        <v>0</v>
      </c>
      <c r="EB527" s="3">
        <f t="shared" si="1163"/>
        <v>0</v>
      </c>
    </row>
    <row r="528" spans="2:132" x14ac:dyDescent="0.2">
      <c r="B528">
        <v>523</v>
      </c>
      <c r="C528" s="3">
        <f>Zisk!D542</f>
        <v>0</v>
      </c>
      <c r="D528">
        <f>Zisk!E542</f>
        <v>0</v>
      </c>
      <c r="E528" s="66" t="str">
        <f t="shared" si="1050"/>
        <v/>
      </c>
      <c r="F528" t="str">
        <f t="shared" si="1051"/>
        <v/>
      </c>
      <c r="G528" s="66" t="str">
        <f t="shared" si="1052"/>
        <v/>
      </c>
      <c r="J528">
        <f>VstupniParametry_SKRYT!$D$5</f>
        <v>0.02</v>
      </c>
      <c r="K528">
        <f>VstupniParametry_SKRYT!$D$6</f>
        <v>0.06</v>
      </c>
      <c r="L528">
        <f>VstupniParametry_SKRYT!$D$7</f>
        <v>0.06</v>
      </c>
      <c r="M528">
        <f>VstupniParametry_SKRYT!$D$8</f>
        <v>0.06</v>
      </c>
      <c r="N528">
        <f>VstupniParametry_SKRYT!$D$9</f>
        <v>1.7999999999999999E-2</v>
      </c>
      <c r="O528" s="27">
        <f>VstupniParametry_SKRYT!$D$10</f>
        <v>0.01</v>
      </c>
      <c r="P528" s="27">
        <f>VstupniParametry_SKRYT!$D$11</f>
        <v>0.01</v>
      </c>
      <c r="Q528" s="27">
        <f>VstupniParametry_SKRYT!$D$12</f>
        <v>0.01</v>
      </c>
      <c r="R528" s="27">
        <f>VstupniParametry_SKRYT!$D$13</f>
        <v>0.01</v>
      </c>
      <c r="S528" s="27">
        <f>VstupniParametry_SKRYT!$D$14</f>
        <v>0.01</v>
      </c>
      <c r="T528">
        <f t="shared" si="1053"/>
        <v>0</v>
      </c>
      <c r="U528">
        <f t="shared" si="1054"/>
        <v>0</v>
      </c>
      <c r="V528">
        <f t="shared" si="1055"/>
        <v>0</v>
      </c>
      <c r="W528">
        <f t="shared" si="1056"/>
        <v>0</v>
      </c>
      <c r="X528">
        <f t="shared" si="1057"/>
        <v>0</v>
      </c>
      <c r="Y528">
        <f t="shared" si="1058"/>
        <v>0</v>
      </c>
      <c r="Z528">
        <f t="shared" si="1059"/>
        <v>0</v>
      </c>
      <c r="AA528">
        <f t="shared" si="1060"/>
        <v>0</v>
      </c>
      <c r="AB528">
        <f t="shared" si="1061"/>
        <v>0</v>
      </c>
      <c r="AC528">
        <f t="shared" si="1062"/>
        <v>0</v>
      </c>
      <c r="AD528">
        <f t="shared" si="1063"/>
        <v>0</v>
      </c>
      <c r="AE528">
        <f t="shared" si="1064"/>
        <v>0</v>
      </c>
      <c r="AF528">
        <f t="shared" si="1065"/>
        <v>0</v>
      </c>
      <c r="AG528">
        <f t="shared" si="1066"/>
        <v>0</v>
      </c>
      <c r="AH528">
        <f t="shared" si="1067"/>
        <v>0</v>
      </c>
      <c r="AI528">
        <f t="shared" si="1068"/>
        <v>0</v>
      </c>
      <c r="AJ528">
        <f t="shared" si="1069"/>
        <v>0</v>
      </c>
      <c r="AK528">
        <f t="shared" si="1070"/>
        <v>0</v>
      </c>
      <c r="AL528">
        <f t="shared" si="1071"/>
        <v>0</v>
      </c>
      <c r="AM528">
        <f t="shared" si="1072"/>
        <v>0</v>
      </c>
      <c r="AN528">
        <f t="shared" si="1073"/>
        <v>0</v>
      </c>
      <c r="AO528">
        <f t="shared" si="1074"/>
        <v>0</v>
      </c>
      <c r="AP528">
        <f t="shared" si="1075"/>
        <v>0</v>
      </c>
      <c r="AQ528">
        <f t="shared" si="1076"/>
        <v>0</v>
      </c>
      <c r="AR528">
        <f t="shared" si="1077"/>
        <v>0</v>
      </c>
      <c r="AS528">
        <f t="shared" si="1078"/>
        <v>0</v>
      </c>
      <c r="AT528">
        <f t="shared" si="1048"/>
        <v>0</v>
      </c>
      <c r="AU528">
        <f t="shared" si="1079"/>
        <v>0</v>
      </c>
      <c r="AV528">
        <f t="shared" si="1080"/>
        <v>0</v>
      </c>
      <c r="AW528">
        <f t="shared" si="1049"/>
        <v>0</v>
      </c>
      <c r="AX528">
        <f t="shared" si="1081"/>
        <v>0</v>
      </c>
      <c r="AY528">
        <f t="shared" si="1082"/>
        <v>0</v>
      </c>
      <c r="AZ528">
        <f t="shared" si="1083"/>
        <v>0</v>
      </c>
      <c r="BA528">
        <f t="shared" si="1084"/>
        <v>0</v>
      </c>
      <c r="BB528">
        <f t="shared" si="1085"/>
        <v>0</v>
      </c>
      <c r="BC528">
        <f t="shared" si="1086"/>
        <v>0</v>
      </c>
      <c r="BD528">
        <f t="shared" si="1087"/>
        <v>0</v>
      </c>
      <c r="BE528">
        <f t="shared" si="1088"/>
        <v>0</v>
      </c>
      <c r="BF528">
        <f t="shared" si="1089"/>
        <v>0</v>
      </c>
      <c r="BG528">
        <f t="shared" si="1090"/>
        <v>0</v>
      </c>
      <c r="BH528">
        <f t="shared" si="1091"/>
        <v>0</v>
      </c>
      <c r="BI528">
        <f t="shared" si="1092"/>
        <v>0</v>
      </c>
      <c r="BJ528">
        <f t="shared" si="1093"/>
        <v>0</v>
      </c>
      <c r="BK528">
        <f t="shared" si="1094"/>
        <v>0</v>
      </c>
      <c r="BL528">
        <f t="shared" si="1095"/>
        <v>0</v>
      </c>
      <c r="BM528">
        <f t="shared" si="1096"/>
        <v>0</v>
      </c>
      <c r="BN528">
        <f t="shared" si="1097"/>
        <v>0</v>
      </c>
      <c r="BO528">
        <f t="shared" si="1098"/>
        <v>0</v>
      </c>
      <c r="BP528">
        <f t="shared" si="1099"/>
        <v>0</v>
      </c>
      <c r="BQ528">
        <f t="shared" si="1100"/>
        <v>0</v>
      </c>
      <c r="BR528">
        <f t="shared" si="1101"/>
        <v>0</v>
      </c>
      <c r="BS528">
        <f t="shared" si="1102"/>
        <v>0</v>
      </c>
      <c r="BT528">
        <f t="shared" si="1103"/>
        <v>0</v>
      </c>
      <c r="BU528">
        <f t="shared" si="1104"/>
        <v>0</v>
      </c>
      <c r="BV528">
        <f t="shared" si="1105"/>
        <v>0</v>
      </c>
      <c r="BW528">
        <f t="shared" si="1106"/>
        <v>0</v>
      </c>
      <c r="BX528">
        <f t="shared" si="1107"/>
        <v>0</v>
      </c>
      <c r="BY528">
        <f t="shared" si="1108"/>
        <v>0</v>
      </c>
      <c r="BZ528">
        <f t="shared" si="1109"/>
        <v>0</v>
      </c>
      <c r="CA528">
        <f t="shared" si="1110"/>
        <v>0</v>
      </c>
      <c r="CB528">
        <f t="shared" si="1111"/>
        <v>0</v>
      </c>
      <c r="CC528">
        <f t="shared" si="1112"/>
        <v>0</v>
      </c>
      <c r="CD528">
        <f t="shared" si="1113"/>
        <v>0</v>
      </c>
      <c r="CE528">
        <f t="shared" si="1114"/>
        <v>0</v>
      </c>
      <c r="CF528">
        <f t="shared" si="1115"/>
        <v>0</v>
      </c>
      <c r="CG528">
        <f t="shared" si="1116"/>
        <v>0</v>
      </c>
      <c r="CH528">
        <f t="shared" si="1117"/>
        <v>0</v>
      </c>
      <c r="CI528">
        <f t="shared" si="1118"/>
        <v>0</v>
      </c>
      <c r="CJ528">
        <f t="shared" si="1119"/>
        <v>0</v>
      </c>
      <c r="CK528">
        <f t="shared" si="1120"/>
        <v>0</v>
      </c>
      <c r="CL528" t="str">
        <f t="shared" si="1121"/>
        <v/>
      </c>
      <c r="CM528" t="str">
        <f t="shared" si="1122"/>
        <v/>
      </c>
      <c r="CN528" t="str">
        <f t="shared" si="1123"/>
        <v/>
      </c>
      <c r="CO528" t="str">
        <f t="shared" si="1124"/>
        <v/>
      </c>
      <c r="CP528" t="str">
        <f t="shared" si="1125"/>
        <v/>
      </c>
      <c r="CQ528" t="str">
        <f t="shared" si="1126"/>
        <v/>
      </c>
      <c r="CR528" t="str">
        <f t="shared" si="1127"/>
        <v/>
      </c>
      <c r="CS528" t="str">
        <f t="shared" si="1128"/>
        <v/>
      </c>
      <c r="CT528" t="str">
        <f t="shared" si="1129"/>
        <v/>
      </c>
      <c r="CU528" t="str">
        <f t="shared" si="1130"/>
        <v/>
      </c>
      <c r="CV528" t="str">
        <f t="shared" si="1131"/>
        <v/>
      </c>
      <c r="CW528" t="str">
        <f t="shared" si="1132"/>
        <v/>
      </c>
      <c r="CX528" t="str">
        <f t="shared" si="1133"/>
        <v/>
      </c>
      <c r="CY528" t="str">
        <f t="shared" si="1134"/>
        <v/>
      </c>
      <c r="CZ528" t="str">
        <f t="shared" si="1135"/>
        <v/>
      </c>
      <c r="DA528" t="str">
        <f t="shared" si="1136"/>
        <v/>
      </c>
      <c r="DB528" t="str">
        <f t="shared" si="1137"/>
        <v/>
      </c>
      <c r="DC528" t="str">
        <f t="shared" si="1138"/>
        <v/>
      </c>
      <c r="DD528" t="str">
        <f t="shared" si="1139"/>
        <v/>
      </c>
      <c r="DE528" t="str">
        <f t="shared" si="1140"/>
        <v/>
      </c>
      <c r="DF528" t="str">
        <f t="shared" si="1141"/>
        <v/>
      </c>
      <c r="DG528" t="str">
        <f t="shared" si="1142"/>
        <v/>
      </c>
      <c r="DH528" t="str">
        <f t="shared" si="1143"/>
        <v/>
      </c>
      <c r="DI528" t="str">
        <f t="shared" si="1144"/>
        <v/>
      </c>
      <c r="DJ528" t="str">
        <f t="shared" si="1145"/>
        <v/>
      </c>
      <c r="DK528" t="str">
        <f t="shared" si="1146"/>
        <v/>
      </c>
      <c r="DL528" t="str">
        <f t="shared" si="1147"/>
        <v/>
      </c>
      <c r="DM528" t="str">
        <f t="shared" si="1148"/>
        <v/>
      </c>
      <c r="DN528" t="str">
        <f t="shared" si="1149"/>
        <v/>
      </c>
      <c r="DO528" t="str">
        <f t="shared" si="1150"/>
        <v/>
      </c>
      <c r="DP528" t="str">
        <f t="shared" si="1151"/>
        <v/>
      </c>
      <c r="DQ528" t="str">
        <f t="shared" si="1152"/>
        <v/>
      </c>
      <c r="DR528" t="str">
        <f t="shared" si="1153"/>
        <v/>
      </c>
      <c r="DS528" t="str">
        <f t="shared" si="1154"/>
        <v/>
      </c>
      <c r="DT528" t="str">
        <f t="shared" si="1155"/>
        <v/>
      </c>
      <c r="DU528">
        <f t="shared" si="1156"/>
        <v>0</v>
      </c>
      <c r="DV528">
        <f t="shared" si="1157"/>
        <v>0</v>
      </c>
      <c r="DW528">
        <f t="shared" si="1158"/>
        <v>0</v>
      </c>
      <c r="DX528" t="str">
        <f t="shared" si="1159"/>
        <v/>
      </c>
      <c r="DY528" t="str">
        <f t="shared" si="1160"/>
        <v/>
      </c>
      <c r="DZ528" t="str">
        <f t="shared" si="1161"/>
        <v/>
      </c>
      <c r="EA528" s="5">
        <f t="shared" si="1162"/>
        <v>0</v>
      </c>
      <c r="EB528" s="3">
        <f t="shared" si="1163"/>
        <v>0</v>
      </c>
    </row>
    <row r="529" spans="2:132" x14ac:dyDescent="0.2">
      <c r="B529" s="25">
        <v>524</v>
      </c>
      <c r="C529" s="26">
        <f>Zisk!D543</f>
        <v>0</v>
      </c>
      <c r="D529">
        <f>Zisk!E543</f>
        <v>0</v>
      </c>
      <c r="E529" s="66" t="str">
        <f t="shared" si="1050"/>
        <v/>
      </c>
      <c r="F529" t="str">
        <f t="shared" si="1051"/>
        <v/>
      </c>
      <c r="G529" s="66" t="str">
        <f t="shared" si="1052"/>
        <v/>
      </c>
      <c r="H529" s="25"/>
      <c r="I529" s="25"/>
      <c r="J529">
        <f>VstupniParametry_SKRYT!$D$5</f>
        <v>0.02</v>
      </c>
      <c r="K529">
        <f>VstupniParametry_SKRYT!$D$6</f>
        <v>0.06</v>
      </c>
      <c r="L529">
        <f>VstupniParametry_SKRYT!$D$7</f>
        <v>0.06</v>
      </c>
      <c r="M529">
        <f>VstupniParametry_SKRYT!$D$8</f>
        <v>0.06</v>
      </c>
      <c r="N529">
        <f>VstupniParametry_SKRYT!$D$9</f>
        <v>1.7999999999999999E-2</v>
      </c>
      <c r="O529" s="27">
        <f>VstupniParametry_SKRYT!$D$10</f>
        <v>0.01</v>
      </c>
      <c r="P529" s="27">
        <f>VstupniParametry_SKRYT!$D$11</f>
        <v>0.01</v>
      </c>
      <c r="Q529" s="27">
        <f>VstupniParametry_SKRYT!$D$12</f>
        <v>0.01</v>
      </c>
      <c r="R529" s="27">
        <f>VstupniParametry_SKRYT!$D$13</f>
        <v>0.01</v>
      </c>
      <c r="S529" s="27">
        <f>VstupniParametry_SKRYT!$D$14</f>
        <v>0.01</v>
      </c>
      <c r="T529">
        <f t="shared" si="1053"/>
        <v>0</v>
      </c>
      <c r="U529">
        <f t="shared" si="1054"/>
        <v>0</v>
      </c>
      <c r="V529">
        <f t="shared" si="1055"/>
        <v>0</v>
      </c>
      <c r="W529">
        <f t="shared" si="1056"/>
        <v>0</v>
      </c>
      <c r="X529">
        <f t="shared" si="1057"/>
        <v>0</v>
      </c>
      <c r="Y529">
        <f t="shared" si="1058"/>
        <v>0</v>
      </c>
      <c r="Z529">
        <f t="shared" si="1059"/>
        <v>0</v>
      </c>
      <c r="AA529">
        <f t="shared" si="1060"/>
        <v>0</v>
      </c>
      <c r="AB529">
        <f t="shared" si="1061"/>
        <v>0</v>
      </c>
      <c r="AC529">
        <f t="shared" si="1062"/>
        <v>0</v>
      </c>
      <c r="AD529">
        <f t="shared" si="1063"/>
        <v>0</v>
      </c>
      <c r="AE529">
        <f t="shared" si="1064"/>
        <v>0</v>
      </c>
      <c r="AF529">
        <f t="shared" si="1065"/>
        <v>0</v>
      </c>
      <c r="AG529">
        <f t="shared" si="1066"/>
        <v>0</v>
      </c>
      <c r="AH529">
        <f t="shared" si="1067"/>
        <v>0</v>
      </c>
      <c r="AI529">
        <f t="shared" si="1068"/>
        <v>0</v>
      </c>
      <c r="AJ529">
        <f t="shared" si="1069"/>
        <v>0</v>
      </c>
      <c r="AK529">
        <f t="shared" si="1070"/>
        <v>0</v>
      </c>
      <c r="AL529">
        <f t="shared" si="1071"/>
        <v>0</v>
      </c>
      <c r="AM529">
        <f t="shared" si="1072"/>
        <v>0</v>
      </c>
      <c r="AN529">
        <f t="shared" si="1073"/>
        <v>0</v>
      </c>
      <c r="AO529">
        <f t="shared" si="1074"/>
        <v>0</v>
      </c>
      <c r="AP529">
        <f t="shared" si="1075"/>
        <v>0</v>
      </c>
      <c r="AQ529">
        <f t="shared" si="1076"/>
        <v>0</v>
      </c>
      <c r="AR529">
        <f t="shared" si="1077"/>
        <v>0</v>
      </c>
      <c r="AS529">
        <f t="shared" si="1078"/>
        <v>0</v>
      </c>
      <c r="AT529">
        <f t="shared" si="1048"/>
        <v>0</v>
      </c>
      <c r="AU529">
        <f t="shared" si="1079"/>
        <v>0</v>
      </c>
      <c r="AV529">
        <f t="shared" si="1080"/>
        <v>0</v>
      </c>
      <c r="AW529">
        <f t="shared" si="1049"/>
        <v>0</v>
      </c>
      <c r="AX529">
        <f t="shared" si="1081"/>
        <v>0</v>
      </c>
      <c r="AY529">
        <f t="shared" si="1082"/>
        <v>0</v>
      </c>
      <c r="AZ529">
        <f t="shared" si="1083"/>
        <v>0</v>
      </c>
      <c r="BA529">
        <f t="shared" si="1084"/>
        <v>0</v>
      </c>
      <c r="BB529">
        <f t="shared" si="1085"/>
        <v>0</v>
      </c>
      <c r="BC529">
        <f t="shared" si="1086"/>
        <v>0</v>
      </c>
      <c r="BD529">
        <f t="shared" si="1087"/>
        <v>0</v>
      </c>
      <c r="BE529">
        <f t="shared" si="1088"/>
        <v>0</v>
      </c>
      <c r="BF529">
        <f t="shared" si="1089"/>
        <v>0</v>
      </c>
      <c r="BG529">
        <f t="shared" si="1090"/>
        <v>0</v>
      </c>
      <c r="BH529">
        <f t="shared" si="1091"/>
        <v>0</v>
      </c>
      <c r="BI529">
        <f t="shared" si="1092"/>
        <v>0</v>
      </c>
      <c r="BJ529">
        <f t="shared" si="1093"/>
        <v>0</v>
      </c>
      <c r="BK529">
        <f t="shared" si="1094"/>
        <v>0</v>
      </c>
      <c r="BL529">
        <f t="shared" si="1095"/>
        <v>0</v>
      </c>
      <c r="BM529">
        <f t="shared" si="1096"/>
        <v>0</v>
      </c>
      <c r="BN529">
        <f t="shared" si="1097"/>
        <v>0</v>
      </c>
      <c r="BO529">
        <f t="shared" si="1098"/>
        <v>0</v>
      </c>
      <c r="BP529">
        <f t="shared" si="1099"/>
        <v>0</v>
      </c>
      <c r="BQ529">
        <f t="shared" si="1100"/>
        <v>0</v>
      </c>
      <c r="BR529">
        <f t="shared" si="1101"/>
        <v>0</v>
      </c>
      <c r="BS529">
        <f t="shared" si="1102"/>
        <v>0</v>
      </c>
      <c r="BT529">
        <f t="shared" si="1103"/>
        <v>0</v>
      </c>
      <c r="BU529">
        <f t="shared" si="1104"/>
        <v>0</v>
      </c>
      <c r="BV529">
        <f t="shared" si="1105"/>
        <v>0</v>
      </c>
      <c r="BW529">
        <f t="shared" si="1106"/>
        <v>0</v>
      </c>
      <c r="BX529">
        <f t="shared" si="1107"/>
        <v>0</v>
      </c>
      <c r="BY529">
        <f t="shared" si="1108"/>
        <v>0</v>
      </c>
      <c r="BZ529">
        <f t="shared" si="1109"/>
        <v>0</v>
      </c>
      <c r="CA529">
        <f t="shared" si="1110"/>
        <v>0</v>
      </c>
      <c r="CB529">
        <f t="shared" si="1111"/>
        <v>0</v>
      </c>
      <c r="CC529">
        <f t="shared" si="1112"/>
        <v>0</v>
      </c>
      <c r="CD529">
        <f t="shared" si="1113"/>
        <v>0</v>
      </c>
      <c r="CE529">
        <f t="shared" si="1114"/>
        <v>0</v>
      </c>
      <c r="CF529">
        <f t="shared" si="1115"/>
        <v>0</v>
      </c>
      <c r="CG529">
        <f t="shared" si="1116"/>
        <v>0</v>
      </c>
      <c r="CH529">
        <f t="shared" si="1117"/>
        <v>0</v>
      </c>
      <c r="CI529">
        <f t="shared" si="1118"/>
        <v>0</v>
      </c>
      <c r="CJ529">
        <f t="shared" si="1119"/>
        <v>0</v>
      </c>
      <c r="CK529">
        <f t="shared" si="1120"/>
        <v>0</v>
      </c>
      <c r="CL529" t="str">
        <f t="shared" si="1121"/>
        <v/>
      </c>
      <c r="CM529" t="str">
        <f t="shared" si="1122"/>
        <v/>
      </c>
      <c r="CN529" t="str">
        <f t="shared" si="1123"/>
        <v/>
      </c>
      <c r="CO529" t="str">
        <f t="shared" si="1124"/>
        <v/>
      </c>
      <c r="CP529" t="str">
        <f t="shared" si="1125"/>
        <v/>
      </c>
      <c r="CQ529" t="str">
        <f t="shared" si="1126"/>
        <v/>
      </c>
      <c r="CR529" t="str">
        <f t="shared" si="1127"/>
        <v/>
      </c>
      <c r="CS529" t="str">
        <f t="shared" si="1128"/>
        <v/>
      </c>
      <c r="CT529" t="str">
        <f t="shared" si="1129"/>
        <v/>
      </c>
      <c r="CU529" t="str">
        <f t="shared" si="1130"/>
        <v/>
      </c>
      <c r="CV529" t="str">
        <f t="shared" si="1131"/>
        <v/>
      </c>
      <c r="CW529" t="str">
        <f t="shared" si="1132"/>
        <v/>
      </c>
      <c r="CX529" t="str">
        <f t="shared" si="1133"/>
        <v/>
      </c>
      <c r="CY529" t="str">
        <f t="shared" si="1134"/>
        <v/>
      </c>
      <c r="CZ529" t="str">
        <f t="shared" si="1135"/>
        <v/>
      </c>
      <c r="DA529" t="str">
        <f t="shared" si="1136"/>
        <v/>
      </c>
      <c r="DB529" t="str">
        <f t="shared" si="1137"/>
        <v/>
      </c>
      <c r="DC529" t="str">
        <f t="shared" si="1138"/>
        <v/>
      </c>
      <c r="DD529" t="str">
        <f t="shared" si="1139"/>
        <v/>
      </c>
      <c r="DE529" t="str">
        <f t="shared" si="1140"/>
        <v/>
      </c>
      <c r="DF529" t="str">
        <f t="shared" si="1141"/>
        <v/>
      </c>
      <c r="DG529" t="str">
        <f t="shared" si="1142"/>
        <v/>
      </c>
      <c r="DH529" t="str">
        <f t="shared" si="1143"/>
        <v/>
      </c>
      <c r="DI529" t="str">
        <f t="shared" si="1144"/>
        <v/>
      </c>
      <c r="DJ529" t="str">
        <f t="shared" si="1145"/>
        <v/>
      </c>
      <c r="DK529" t="str">
        <f t="shared" si="1146"/>
        <v/>
      </c>
      <c r="DL529" t="str">
        <f t="shared" si="1147"/>
        <v/>
      </c>
      <c r="DM529" t="str">
        <f t="shared" si="1148"/>
        <v/>
      </c>
      <c r="DN529" t="str">
        <f t="shared" si="1149"/>
        <v/>
      </c>
      <c r="DO529" t="str">
        <f t="shared" si="1150"/>
        <v/>
      </c>
      <c r="DP529" t="str">
        <f t="shared" si="1151"/>
        <v/>
      </c>
      <c r="DQ529" t="str">
        <f t="shared" si="1152"/>
        <v/>
      </c>
      <c r="DR529" t="str">
        <f t="shared" si="1153"/>
        <v/>
      </c>
      <c r="DS529" t="str">
        <f t="shared" si="1154"/>
        <v/>
      </c>
      <c r="DT529" t="str">
        <f t="shared" si="1155"/>
        <v/>
      </c>
      <c r="DU529">
        <f t="shared" si="1156"/>
        <v>0</v>
      </c>
      <c r="DV529">
        <f t="shared" si="1157"/>
        <v>0</v>
      </c>
      <c r="DW529">
        <f t="shared" si="1158"/>
        <v>0</v>
      </c>
      <c r="DX529" t="str">
        <f t="shared" si="1159"/>
        <v/>
      </c>
      <c r="DY529" t="str">
        <f t="shared" si="1160"/>
        <v/>
      </c>
      <c r="DZ529" t="str">
        <f t="shared" si="1161"/>
        <v/>
      </c>
      <c r="EA529" s="5">
        <f t="shared" si="1162"/>
        <v>0</v>
      </c>
      <c r="EB529" s="3">
        <f t="shared" si="1163"/>
        <v>0</v>
      </c>
    </row>
    <row r="530" spans="2:132" x14ac:dyDescent="0.2">
      <c r="B530">
        <v>525</v>
      </c>
      <c r="C530" s="3">
        <f>Zisk!D544</f>
        <v>0</v>
      </c>
      <c r="D530">
        <f>Zisk!E544</f>
        <v>0</v>
      </c>
      <c r="E530" s="66" t="str">
        <f t="shared" si="1050"/>
        <v/>
      </c>
      <c r="F530" t="str">
        <f t="shared" si="1051"/>
        <v/>
      </c>
      <c r="G530" s="66" t="str">
        <f t="shared" si="1052"/>
        <v/>
      </c>
      <c r="J530">
        <f>VstupniParametry_SKRYT!$D$5</f>
        <v>0.02</v>
      </c>
      <c r="K530">
        <f>VstupniParametry_SKRYT!$D$6</f>
        <v>0.06</v>
      </c>
      <c r="L530">
        <f>VstupniParametry_SKRYT!$D$7</f>
        <v>0.06</v>
      </c>
      <c r="M530">
        <f>VstupniParametry_SKRYT!$D$8</f>
        <v>0.06</v>
      </c>
      <c r="N530">
        <f>VstupniParametry_SKRYT!$D$9</f>
        <v>1.7999999999999999E-2</v>
      </c>
      <c r="O530" s="27">
        <f>VstupniParametry_SKRYT!$D$10</f>
        <v>0.01</v>
      </c>
      <c r="P530" s="27">
        <f>VstupniParametry_SKRYT!$D$11</f>
        <v>0.01</v>
      </c>
      <c r="Q530" s="27">
        <f>VstupniParametry_SKRYT!$D$12</f>
        <v>0.01</v>
      </c>
      <c r="R530" s="27">
        <f>VstupniParametry_SKRYT!$D$13</f>
        <v>0.01</v>
      </c>
      <c r="S530" s="27">
        <f>VstupniParametry_SKRYT!$D$14</f>
        <v>0.01</v>
      </c>
      <c r="T530">
        <f t="shared" si="1053"/>
        <v>0</v>
      </c>
      <c r="U530">
        <f t="shared" si="1054"/>
        <v>0</v>
      </c>
      <c r="V530">
        <f t="shared" si="1055"/>
        <v>0</v>
      </c>
      <c r="W530">
        <f t="shared" si="1056"/>
        <v>0</v>
      </c>
      <c r="X530">
        <f t="shared" si="1057"/>
        <v>0</v>
      </c>
      <c r="Y530">
        <f t="shared" si="1058"/>
        <v>0</v>
      </c>
      <c r="Z530">
        <f t="shared" si="1059"/>
        <v>0</v>
      </c>
      <c r="AA530">
        <f t="shared" si="1060"/>
        <v>0</v>
      </c>
      <c r="AB530">
        <f t="shared" si="1061"/>
        <v>0</v>
      </c>
      <c r="AC530">
        <f t="shared" si="1062"/>
        <v>0</v>
      </c>
      <c r="AD530">
        <f t="shared" si="1063"/>
        <v>0</v>
      </c>
      <c r="AE530">
        <f t="shared" si="1064"/>
        <v>0</v>
      </c>
      <c r="AF530">
        <f t="shared" si="1065"/>
        <v>0</v>
      </c>
      <c r="AG530">
        <f t="shared" si="1066"/>
        <v>0</v>
      </c>
      <c r="AH530">
        <f t="shared" si="1067"/>
        <v>0</v>
      </c>
      <c r="AI530">
        <f t="shared" si="1068"/>
        <v>0</v>
      </c>
      <c r="AJ530">
        <f t="shared" si="1069"/>
        <v>0</v>
      </c>
      <c r="AK530">
        <f t="shared" si="1070"/>
        <v>0</v>
      </c>
      <c r="AL530">
        <f t="shared" si="1071"/>
        <v>0</v>
      </c>
      <c r="AM530">
        <f t="shared" si="1072"/>
        <v>0</v>
      </c>
      <c r="AN530">
        <f t="shared" si="1073"/>
        <v>0</v>
      </c>
      <c r="AO530">
        <f t="shared" si="1074"/>
        <v>0</v>
      </c>
      <c r="AP530">
        <f t="shared" si="1075"/>
        <v>0</v>
      </c>
      <c r="AQ530">
        <f t="shared" si="1076"/>
        <v>0</v>
      </c>
      <c r="AR530">
        <f t="shared" si="1077"/>
        <v>0</v>
      </c>
      <c r="AS530">
        <f t="shared" si="1078"/>
        <v>0</v>
      </c>
      <c r="AT530">
        <f t="shared" si="1048"/>
        <v>0</v>
      </c>
      <c r="AU530">
        <f t="shared" si="1079"/>
        <v>0</v>
      </c>
      <c r="AV530">
        <f t="shared" si="1080"/>
        <v>0</v>
      </c>
      <c r="AW530">
        <f t="shared" si="1049"/>
        <v>0</v>
      </c>
      <c r="AX530">
        <f t="shared" si="1081"/>
        <v>0</v>
      </c>
      <c r="AY530">
        <f t="shared" si="1082"/>
        <v>0</v>
      </c>
      <c r="AZ530">
        <f t="shared" si="1083"/>
        <v>0</v>
      </c>
      <c r="BA530">
        <f t="shared" si="1084"/>
        <v>0</v>
      </c>
      <c r="BB530">
        <f t="shared" si="1085"/>
        <v>0</v>
      </c>
      <c r="BC530">
        <f t="shared" si="1086"/>
        <v>0</v>
      </c>
      <c r="BD530">
        <f t="shared" si="1087"/>
        <v>0</v>
      </c>
      <c r="BE530">
        <f t="shared" si="1088"/>
        <v>0</v>
      </c>
      <c r="BF530">
        <f t="shared" si="1089"/>
        <v>0</v>
      </c>
      <c r="BG530">
        <f t="shared" si="1090"/>
        <v>0</v>
      </c>
      <c r="BH530">
        <f t="shared" si="1091"/>
        <v>0</v>
      </c>
      <c r="BI530">
        <f t="shared" si="1092"/>
        <v>0</v>
      </c>
      <c r="BJ530">
        <f t="shared" si="1093"/>
        <v>0</v>
      </c>
      <c r="BK530">
        <f t="shared" si="1094"/>
        <v>0</v>
      </c>
      <c r="BL530">
        <f t="shared" si="1095"/>
        <v>0</v>
      </c>
      <c r="BM530">
        <f t="shared" si="1096"/>
        <v>0</v>
      </c>
      <c r="BN530">
        <f t="shared" si="1097"/>
        <v>0</v>
      </c>
      <c r="BO530">
        <f t="shared" si="1098"/>
        <v>0</v>
      </c>
      <c r="BP530">
        <f t="shared" si="1099"/>
        <v>0</v>
      </c>
      <c r="BQ530">
        <f t="shared" si="1100"/>
        <v>0</v>
      </c>
      <c r="BR530">
        <f t="shared" si="1101"/>
        <v>0</v>
      </c>
      <c r="BS530">
        <f t="shared" si="1102"/>
        <v>0</v>
      </c>
      <c r="BT530">
        <f t="shared" si="1103"/>
        <v>0</v>
      </c>
      <c r="BU530">
        <f t="shared" si="1104"/>
        <v>0</v>
      </c>
      <c r="BV530">
        <f t="shared" si="1105"/>
        <v>0</v>
      </c>
      <c r="BW530">
        <f t="shared" si="1106"/>
        <v>0</v>
      </c>
      <c r="BX530">
        <f t="shared" si="1107"/>
        <v>0</v>
      </c>
      <c r="BY530">
        <f t="shared" si="1108"/>
        <v>0</v>
      </c>
      <c r="BZ530">
        <f t="shared" si="1109"/>
        <v>0</v>
      </c>
      <c r="CA530">
        <f t="shared" si="1110"/>
        <v>0</v>
      </c>
      <c r="CB530">
        <f t="shared" si="1111"/>
        <v>0</v>
      </c>
      <c r="CC530">
        <f t="shared" si="1112"/>
        <v>0</v>
      </c>
      <c r="CD530">
        <f t="shared" si="1113"/>
        <v>0</v>
      </c>
      <c r="CE530">
        <f t="shared" si="1114"/>
        <v>0</v>
      </c>
      <c r="CF530">
        <f t="shared" si="1115"/>
        <v>0</v>
      </c>
      <c r="CG530">
        <f t="shared" si="1116"/>
        <v>0</v>
      </c>
      <c r="CH530">
        <f t="shared" si="1117"/>
        <v>0</v>
      </c>
      <c r="CI530">
        <f t="shared" si="1118"/>
        <v>0</v>
      </c>
      <c r="CJ530">
        <f t="shared" si="1119"/>
        <v>0</v>
      </c>
      <c r="CK530">
        <f t="shared" si="1120"/>
        <v>0</v>
      </c>
      <c r="CL530" t="str">
        <f t="shared" si="1121"/>
        <v/>
      </c>
      <c r="CM530" t="str">
        <f t="shared" si="1122"/>
        <v/>
      </c>
      <c r="CN530" t="str">
        <f t="shared" si="1123"/>
        <v/>
      </c>
      <c r="CO530" t="str">
        <f t="shared" si="1124"/>
        <v/>
      </c>
      <c r="CP530" t="str">
        <f t="shared" si="1125"/>
        <v/>
      </c>
      <c r="CQ530" t="str">
        <f t="shared" si="1126"/>
        <v/>
      </c>
      <c r="CR530" t="str">
        <f t="shared" si="1127"/>
        <v/>
      </c>
      <c r="CS530" t="str">
        <f t="shared" si="1128"/>
        <v/>
      </c>
      <c r="CT530" t="str">
        <f t="shared" si="1129"/>
        <v/>
      </c>
      <c r="CU530" t="str">
        <f t="shared" si="1130"/>
        <v/>
      </c>
      <c r="CV530" t="str">
        <f t="shared" si="1131"/>
        <v/>
      </c>
      <c r="CW530" t="str">
        <f t="shared" si="1132"/>
        <v/>
      </c>
      <c r="CX530" t="str">
        <f t="shared" si="1133"/>
        <v/>
      </c>
      <c r="CY530" t="str">
        <f t="shared" si="1134"/>
        <v/>
      </c>
      <c r="CZ530" t="str">
        <f t="shared" si="1135"/>
        <v/>
      </c>
      <c r="DA530" t="str">
        <f t="shared" si="1136"/>
        <v/>
      </c>
      <c r="DB530" t="str">
        <f t="shared" si="1137"/>
        <v/>
      </c>
      <c r="DC530" t="str">
        <f t="shared" si="1138"/>
        <v/>
      </c>
      <c r="DD530" t="str">
        <f t="shared" si="1139"/>
        <v/>
      </c>
      <c r="DE530" t="str">
        <f t="shared" si="1140"/>
        <v/>
      </c>
      <c r="DF530" t="str">
        <f t="shared" si="1141"/>
        <v/>
      </c>
      <c r="DG530" t="str">
        <f t="shared" si="1142"/>
        <v/>
      </c>
      <c r="DH530" t="str">
        <f t="shared" si="1143"/>
        <v/>
      </c>
      <c r="DI530" t="str">
        <f t="shared" si="1144"/>
        <v/>
      </c>
      <c r="DJ530" t="str">
        <f t="shared" si="1145"/>
        <v/>
      </c>
      <c r="DK530" t="str">
        <f t="shared" si="1146"/>
        <v/>
      </c>
      <c r="DL530" t="str">
        <f t="shared" si="1147"/>
        <v/>
      </c>
      <c r="DM530" t="str">
        <f t="shared" si="1148"/>
        <v/>
      </c>
      <c r="DN530" t="str">
        <f t="shared" si="1149"/>
        <v/>
      </c>
      <c r="DO530" t="str">
        <f t="shared" si="1150"/>
        <v/>
      </c>
      <c r="DP530" t="str">
        <f t="shared" si="1151"/>
        <v/>
      </c>
      <c r="DQ530" t="str">
        <f t="shared" si="1152"/>
        <v/>
      </c>
      <c r="DR530" t="str">
        <f t="shared" si="1153"/>
        <v/>
      </c>
      <c r="DS530" t="str">
        <f t="shared" si="1154"/>
        <v/>
      </c>
      <c r="DT530" t="str">
        <f t="shared" si="1155"/>
        <v/>
      </c>
      <c r="DU530">
        <f t="shared" si="1156"/>
        <v>0</v>
      </c>
      <c r="DV530">
        <f t="shared" si="1157"/>
        <v>0</v>
      </c>
      <c r="DW530">
        <f t="shared" si="1158"/>
        <v>0</v>
      </c>
      <c r="DX530" t="str">
        <f t="shared" si="1159"/>
        <v/>
      </c>
      <c r="DY530" t="str">
        <f t="shared" si="1160"/>
        <v/>
      </c>
      <c r="DZ530" t="str">
        <f t="shared" si="1161"/>
        <v/>
      </c>
      <c r="EA530" s="5">
        <f t="shared" si="1162"/>
        <v>0</v>
      </c>
      <c r="EB530" s="3">
        <f t="shared" si="1163"/>
        <v>0</v>
      </c>
    </row>
    <row r="531" spans="2:132" x14ac:dyDescent="0.2">
      <c r="B531" s="25">
        <v>526</v>
      </c>
      <c r="C531" s="26">
        <f>Zisk!D545</f>
        <v>0</v>
      </c>
      <c r="D531">
        <f>Zisk!E545</f>
        <v>0</v>
      </c>
      <c r="E531" s="66" t="str">
        <f t="shared" si="1050"/>
        <v/>
      </c>
      <c r="F531" t="str">
        <f t="shared" si="1051"/>
        <v/>
      </c>
      <c r="G531" s="66" t="str">
        <f t="shared" si="1052"/>
        <v/>
      </c>
      <c r="H531" s="25"/>
      <c r="I531" s="25"/>
      <c r="J531">
        <f>VstupniParametry_SKRYT!$D$5</f>
        <v>0.02</v>
      </c>
      <c r="K531">
        <f>VstupniParametry_SKRYT!$D$6</f>
        <v>0.06</v>
      </c>
      <c r="L531">
        <f>VstupniParametry_SKRYT!$D$7</f>
        <v>0.06</v>
      </c>
      <c r="M531">
        <f>VstupniParametry_SKRYT!$D$8</f>
        <v>0.06</v>
      </c>
      <c r="N531">
        <f>VstupniParametry_SKRYT!$D$9</f>
        <v>1.7999999999999999E-2</v>
      </c>
      <c r="O531" s="27">
        <f>VstupniParametry_SKRYT!$D$10</f>
        <v>0.01</v>
      </c>
      <c r="P531" s="27">
        <f>VstupniParametry_SKRYT!$D$11</f>
        <v>0.01</v>
      </c>
      <c r="Q531" s="27">
        <f>VstupniParametry_SKRYT!$D$12</f>
        <v>0.01</v>
      </c>
      <c r="R531" s="27">
        <f>VstupniParametry_SKRYT!$D$13</f>
        <v>0.01</v>
      </c>
      <c r="S531" s="27">
        <f>VstupniParametry_SKRYT!$D$14</f>
        <v>0.01</v>
      </c>
      <c r="T531">
        <f t="shared" si="1053"/>
        <v>0</v>
      </c>
      <c r="U531">
        <f t="shared" si="1054"/>
        <v>0</v>
      </c>
      <c r="V531">
        <f t="shared" si="1055"/>
        <v>0</v>
      </c>
      <c r="W531">
        <f t="shared" si="1056"/>
        <v>0</v>
      </c>
      <c r="X531">
        <f t="shared" si="1057"/>
        <v>0</v>
      </c>
      <c r="Y531">
        <f t="shared" si="1058"/>
        <v>0</v>
      </c>
      <c r="Z531">
        <f t="shared" si="1059"/>
        <v>0</v>
      </c>
      <c r="AA531">
        <f t="shared" si="1060"/>
        <v>0</v>
      </c>
      <c r="AB531">
        <f t="shared" si="1061"/>
        <v>0</v>
      </c>
      <c r="AC531">
        <f t="shared" si="1062"/>
        <v>0</v>
      </c>
      <c r="AD531">
        <f t="shared" si="1063"/>
        <v>0</v>
      </c>
      <c r="AE531">
        <f t="shared" si="1064"/>
        <v>0</v>
      </c>
      <c r="AF531">
        <f t="shared" si="1065"/>
        <v>0</v>
      </c>
      <c r="AG531">
        <f t="shared" si="1066"/>
        <v>0</v>
      </c>
      <c r="AH531">
        <f t="shared" si="1067"/>
        <v>0</v>
      </c>
      <c r="AI531">
        <f t="shared" si="1068"/>
        <v>0</v>
      </c>
      <c r="AJ531">
        <f t="shared" si="1069"/>
        <v>0</v>
      </c>
      <c r="AK531">
        <f t="shared" si="1070"/>
        <v>0</v>
      </c>
      <c r="AL531">
        <f t="shared" si="1071"/>
        <v>0</v>
      </c>
      <c r="AM531">
        <f t="shared" si="1072"/>
        <v>0</v>
      </c>
      <c r="AN531">
        <f t="shared" si="1073"/>
        <v>0</v>
      </c>
      <c r="AO531">
        <f t="shared" si="1074"/>
        <v>0</v>
      </c>
      <c r="AP531">
        <f t="shared" si="1075"/>
        <v>0</v>
      </c>
      <c r="AQ531">
        <f t="shared" si="1076"/>
        <v>0</v>
      </c>
      <c r="AR531">
        <f t="shared" si="1077"/>
        <v>0</v>
      </c>
      <c r="AS531">
        <f t="shared" si="1078"/>
        <v>0</v>
      </c>
      <c r="AT531">
        <f t="shared" si="1048"/>
        <v>0</v>
      </c>
      <c r="AU531">
        <f t="shared" si="1079"/>
        <v>0</v>
      </c>
      <c r="AV531">
        <f t="shared" si="1080"/>
        <v>0</v>
      </c>
      <c r="AW531">
        <f t="shared" si="1049"/>
        <v>0</v>
      </c>
      <c r="AX531">
        <f t="shared" si="1081"/>
        <v>0</v>
      </c>
      <c r="AY531">
        <f t="shared" si="1082"/>
        <v>0</v>
      </c>
      <c r="AZ531">
        <f t="shared" si="1083"/>
        <v>0</v>
      </c>
      <c r="BA531">
        <f t="shared" si="1084"/>
        <v>0</v>
      </c>
      <c r="BB531">
        <f t="shared" si="1085"/>
        <v>0</v>
      </c>
      <c r="BC531">
        <f t="shared" si="1086"/>
        <v>0</v>
      </c>
      <c r="BD531">
        <f t="shared" si="1087"/>
        <v>0</v>
      </c>
      <c r="BE531">
        <f t="shared" si="1088"/>
        <v>0</v>
      </c>
      <c r="BF531">
        <f t="shared" si="1089"/>
        <v>0</v>
      </c>
      <c r="BG531">
        <f t="shared" si="1090"/>
        <v>0</v>
      </c>
      <c r="BH531">
        <f t="shared" si="1091"/>
        <v>0</v>
      </c>
      <c r="BI531">
        <f t="shared" si="1092"/>
        <v>0</v>
      </c>
      <c r="BJ531">
        <f t="shared" si="1093"/>
        <v>0</v>
      </c>
      <c r="BK531">
        <f t="shared" si="1094"/>
        <v>0</v>
      </c>
      <c r="BL531">
        <f t="shared" si="1095"/>
        <v>0</v>
      </c>
      <c r="BM531">
        <f t="shared" si="1096"/>
        <v>0</v>
      </c>
      <c r="BN531">
        <f t="shared" si="1097"/>
        <v>0</v>
      </c>
      <c r="BO531">
        <f t="shared" si="1098"/>
        <v>0</v>
      </c>
      <c r="BP531">
        <f t="shared" si="1099"/>
        <v>0</v>
      </c>
      <c r="BQ531">
        <f t="shared" si="1100"/>
        <v>0</v>
      </c>
      <c r="BR531">
        <f t="shared" si="1101"/>
        <v>0</v>
      </c>
      <c r="BS531">
        <f t="shared" si="1102"/>
        <v>0</v>
      </c>
      <c r="BT531">
        <f t="shared" si="1103"/>
        <v>0</v>
      </c>
      <c r="BU531">
        <f t="shared" si="1104"/>
        <v>0</v>
      </c>
      <c r="BV531">
        <f t="shared" si="1105"/>
        <v>0</v>
      </c>
      <c r="BW531">
        <f t="shared" si="1106"/>
        <v>0</v>
      </c>
      <c r="BX531">
        <f t="shared" si="1107"/>
        <v>0</v>
      </c>
      <c r="BY531">
        <f t="shared" si="1108"/>
        <v>0</v>
      </c>
      <c r="BZ531">
        <f t="shared" si="1109"/>
        <v>0</v>
      </c>
      <c r="CA531">
        <f t="shared" si="1110"/>
        <v>0</v>
      </c>
      <c r="CB531">
        <f t="shared" si="1111"/>
        <v>0</v>
      </c>
      <c r="CC531">
        <f t="shared" si="1112"/>
        <v>0</v>
      </c>
      <c r="CD531">
        <f t="shared" si="1113"/>
        <v>0</v>
      </c>
      <c r="CE531">
        <f t="shared" si="1114"/>
        <v>0</v>
      </c>
      <c r="CF531">
        <f t="shared" si="1115"/>
        <v>0</v>
      </c>
      <c r="CG531">
        <f t="shared" si="1116"/>
        <v>0</v>
      </c>
      <c r="CH531">
        <f t="shared" si="1117"/>
        <v>0</v>
      </c>
      <c r="CI531">
        <f t="shared" si="1118"/>
        <v>0</v>
      </c>
      <c r="CJ531">
        <f t="shared" si="1119"/>
        <v>0</v>
      </c>
      <c r="CK531">
        <f t="shared" si="1120"/>
        <v>0</v>
      </c>
      <c r="CL531" t="str">
        <f t="shared" si="1121"/>
        <v/>
      </c>
      <c r="CM531" t="str">
        <f t="shared" si="1122"/>
        <v/>
      </c>
      <c r="CN531" t="str">
        <f t="shared" si="1123"/>
        <v/>
      </c>
      <c r="CO531" t="str">
        <f t="shared" si="1124"/>
        <v/>
      </c>
      <c r="CP531" t="str">
        <f t="shared" si="1125"/>
        <v/>
      </c>
      <c r="CQ531" t="str">
        <f t="shared" si="1126"/>
        <v/>
      </c>
      <c r="CR531" t="str">
        <f t="shared" si="1127"/>
        <v/>
      </c>
      <c r="CS531" t="str">
        <f t="shared" si="1128"/>
        <v/>
      </c>
      <c r="CT531" t="str">
        <f t="shared" si="1129"/>
        <v/>
      </c>
      <c r="CU531" t="str">
        <f t="shared" si="1130"/>
        <v/>
      </c>
      <c r="CV531" t="str">
        <f t="shared" si="1131"/>
        <v/>
      </c>
      <c r="CW531" t="str">
        <f t="shared" si="1132"/>
        <v/>
      </c>
      <c r="CX531" t="str">
        <f t="shared" si="1133"/>
        <v/>
      </c>
      <c r="CY531" t="str">
        <f t="shared" si="1134"/>
        <v/>
      </c>
      <c r="CZ531" t="str">
        <f t="shared" si="1135"/>
        <v/>
      </c>
      <c r="DA531" t="str">
        <f t="shared" si="1136"/>
        <v/>
      </c>
      <c r="DB531" t="str">
        <f t="shared" si="1137"/>
        <v/>
      </c>
      <c r="DC531" t="str">
        <f t="shared" si="1138"/>
        <v/>
      </c>
      <c r="DD531" t="str">
        <f t="shared" si="1139"/>
        <v/>
      </c>
      <c r="DE531" t="str">
        <f t="shared" si="1140"/>
        <v/>
      </c>
      <c r="DF531" t="str">
        <f t="shared" si="1141"/>
        <v/>
      </c>
      <c r="DG531" t="str">
        <f t="shared" si="1142"/>
        <v/>
      </c>
      <c r="DH531" t="str">
        <f t="shared" si="1143"/>
        <v/>
      </c>
      <c r="DI531" t="str">
        <f t="shared" si="1144"/>
        <v/>
      </c>
      <c r="DJ531" t="str">
        <f t="shared" si="1145"/>
        <v/>
      </c>
      <c r="DK531" t="str">
        <f t="shared" si="1146"/>
        <v/>
      </c>
      <c r="DL531" t="str">
        <f t="shared" si="1147"/>
        <v/>
      </c>
      <c r="DM531" t="str">
        <f t="shared" si="1148"/>
        <v/>
      </c>
      <c r="DN531" t="str">
        <f t="shared" si="1149"/>
        <v/>
      </c>
      <c r="DO531" t="str">
        <f t="shared" si="1150"/>
        <v/>
      </c>
      <c r="DP531" t="str">
        <f t="shared" si="1151"/>
        <v/>
      </c>
      <c r="DQ531" t="str">
        <f t="shared" si="1152"/>
        <v/>
      </c>
      <c r="DR531" t="str">
        <f t="shared" si="1153"/>
        <v/>
      </c>
      <c r="DS531" t="str">
        <f t="shared" si="1154"/>
        <v/>
      </c>
      <c r="DT531" t="str">
        <f t="shared" si="1155"/>
        <v/>
      </c>
      <c r="DU531">
        <f t="shared" si="1156"/>
        <v>0</v>
      </c>
      <c r="DV531">
        <f t="shared" si="1157"/>
        <v>0</v>
      </c>
      <c r="DW531">
        <f t="shared" si="1158"/>
        <v>0</v>
      </c>
      <c r="DX531" t="str">
        <f t="shared" si="1159"/>
        <v/>
      </c>
      <c r="DY531" t="str">
        <f t="shared" si="1160"/>
        <v/>
      </c>
      <c r="DZ531" t="str">
        <f t="shared" si="1161"/>
        <v/>
      </c>
      <c r="EA531" s="5">
        <f t="shared" si="1162"/>
        <v>0</v>
      </c>
      <c r="EB531" s="3">
        <f t="shared" si="1163"/>
        <v>0</v>
      </c>
    </row>
    <row r="532" spans="2:132" x14ac:dyDescent="0.2">
      <c r="B532">
        <v>527</v>
      </c>
      <c r="C532" s="3">
        <f>Zisk!D546</f>
        <v>0</v>
      </c>
      <c r="D532">
        <f>Zisk!E546</f>
        <v>0</v>
      </c>
      <c r="E532" s="66" t="str">
        <f t="shared" si="1050"/>
        <v/>
      </c>
      <c r="F532" t="str">
        <f t="shared" si="1051"/>
        <v/>
      </c>
      <c r="G532" s="66" t="str">
        <f t="shared" si="1052"/>
        <v/>
      </c>
      <c r="J532">
        <f>VstupniParametry_SKRYT!$D$5</f>
        <v>0.02</v>
      </c>
      <c r="K532">
        <f>VstupniParametry_SKRYT!$D$6</f>
        <v>0.06</v>
      </c>
      <c r="L532">
        <f>VstupniParametry_SKRYT!$D$7</f>
        <v>0.06</v>
      </c>
      <c r="M532">
        <f>VstupniParametry_SKRYT!$D$8</f>
        <v>0.06</v>
      </c>
      <c r="N532">
        <f>VstupniParametry_SKRYT!$D$9</f>
        <v>1.7999999999999999E-2</v>
      </c>
      <c r="O532" s="27">
        <f>VstupniParametry_SKRYT!$D$10</f>
        <v>0.01</v>
      </c>
      <c r="P532" s="27">
        <f>VstupniParametry_SKRYT!$D$11</f>
        <v>0.01</v>
      </c>
      <c r="Q532" s="27">
        <f>VstupniParametry_SKRYT!$D$12</f>
        <v>0.01</v>
      </c>
      <c r="R532" s="27">
        <f>VstupniParametry_SKRYT!$D$13</f>
        <v>0.01</v>
      </c>
      <c r="S532" s="27">
        <f>VstupniParametry_SKRYT!$D$14</f>
        <v>0.01</v>
      </c>
      <c r="T532">
        <f t="shared" si="1053"/>
        <v>0</v>
      </c>
      <c r="U532">
        <f t="shared" si="1054"/>
        <v>0</v>
      </c>
      <c r="V532">
        <f t="shared" si="1055"/>
        <v>0</v>
      </c>
      <c r="W532">
        <f t="shared" si="1056"/>
        <v>0</v>
      </c>
      <c r="X532">
        <f t="shared" si="1057"/>
        <v>0</v>
      </c>
      <c r="Y532">
        <f t="shared" si="1058"/>
        <v>0</v>
      </c>
      <c r="Z532">
        <f t="shared" si="1059"/>
        <v>0</v>
      </c>
      <c r="AA532">
        <f t="shared" si="1060"/>
        <v>0</v>
      </c>
      <c r="AB532">
        <f t="shared" si="1061"/>
        <v>0</v>
      </c>
      <c r="AC532">
        <f t="shared" si="1062"/>
        <v>0</v>
      </c>
      <c r="AD532">
        <f t="shared" si="1063"/>
        <v>0</v>
      </c>
      <c r="AE532">
        <f t="shared" si="1064"/>
        <v>0</v>
      </c>
      <c r="AF532">
        <f t="shared" si="1065"/>
        <v>0</v>
      </c>
      <c r="AG532">
        <f t="shared" si="1066"/>
        <v>0</v>
      </c>
      <c r="AH532">
        <f t="shared" si="1067"/>
        <v>0</v>
      </c>
      <c r="AI532">
        <f t="shared" si="1068"/>
        <v>0</v>
      </c>
      <c r="AJ532">
        <f t="shared" si="1069"/>
        <v>0</v>
      </c>
      <c r="AK532">
        <f t="shared" si="1070"/>
        <v>0</v>
      </c>
      <c r="AL532">
        <f t="shared" si="1071"/>
        <v>0</v>
      </c>
      <c r="AM532">
        <f t="shared" si="1072"/>
        <v>0</v>
      </c>
      <c r="AN532">
        <f t="shared" si="1073"/>
        <v>0</v>
      </c>
      <c r="AO532">
        <f t="shared" si="1074"/>
        <v>0</v>
      </c>
      <c r="AP532">
        <f t="shared" si="1075"/>
        <v>0</v>
      </c>
      <c r="AQ532">
        <f t="shared" si="1076"/>
        <v>0</v>
      </c>
      <c r="AR532">
        <f t="shared" si="1077"/>
        <v>0</v>
      </c>
      <c r="AS532">
        <f t="shared" si="1078"/>
        <v>0</v>
      </c>
      <c r="AT532">
        <f t="shared" si="1048"/>
        <v>0</v>
      </c>
      <c r="AU532">
        <f t="shared" si="1079"/>
        <v>0</v>
      </c>
      <c r="AV532">
        <f t="shared" si="1080"/>
        <v>0</v>
      </c>
      <c r="AW532">
        <f t="shared" si="1049"/>
        <v>0</v>
      </c>
      <c r="AX532">
        <f t="shared" si="1081"/>
        <v>0</v>
      </c>
      <c r="AY532">
        <f t="shared" si="1082"/>
        <v>0</v>
      </c>
      <c r="AZ532">
        <f t="shared" si="1083"/>
        <v>0</v>
      </c>
      <c r="BA532">
        <f t="shared" si="1084"/>
        <v>0</v>
      </c>
      <c r="BB532">
        <f t="shared" si="1085"/>
        <v>0</v>
      </c>
      <c r="BC532">
        <f t="shared" si="1086"/>
        <v>0</v>
      </c>
      <c r="BD532">
        <f t="shared" si="1087"/>
        <v>0</v>
      </c>
      <c r="BE532">
        <f t="shared" si="1088"/>
        <v>0</v>
      </c>
      <c r="BF532">
        <f t="shared" si="1089"/>
        <v>0</v>
      </c>
      <c r="BG532">
        <f t="shared" si="1090"/>
        <v>0</v>
      </c>
      <c r="BH532">
        <f t="shared" si="1091"/>
        <v>0</v>
      </c>
      <c r="BI532">
        <f t="shared" si="1092"/>
        <v>0</v>
      </c>
      <c r="BJ532">
        <f t="shared" si="1093"/>
        <v>0</v>
      </c>
      <c r="BK532">
        <f t="shared" si="1094"/>
        <v>0</v>
      </c>
      <c r="BL532">
        <f t="shared" si="1095"/>
        <v>0</v>
      </c>
      <c r="BM532">
        <f t="shared" si="1096"/>
        <v>0</v>
      </c>
      <c r="BN532">
        <f t="shared" si="1097"/>
        <v>0</v>
      </c>
      <c r="BO532">
        <f t="shared" si="1098"/>
        <v>0</v>
      </c>
      <c r="BP532">
        <f t="shared" si="1099"/>
        <v>0</v>
      </c>
      <c r="BQ532">
        <f t="shared" si="1100"/>
        <v>0</v>
      </c>
      <c r="BR532">
        <f t="shared" si="1101"/>
        <v>0</v>
      </c>
      <c r="BS532">
        <f t="shared" si="1102"/>
        <v>0</v>
      </c>
      <c r="BT532">
        <f t="shared" si="1103"/>
        <v>0</v>
      </c>
      <c r="BU532">
        <f t="shared" si="1104"/>
        <v>0</v>
      </c>
      <c r="BV532">
        <f t="shared" si="1105"/>
        <v>0</v>
      </c>
      <c r="BW532">
        <f t="shared" si="1106"/>
        <v>0</v>
      </c>
      <c r="BX532">
        <f t="shared" si="1107"/>
        <v>0</v>
      </c>
      <c r="BY532">
        <f t="shared" si="1108"/>
        <v>0</v>
      </c>
      <c r="BZ532">
        <f t="shared" si="1109"/>
        <v>0</v>
      </c>
      <c r="CA532">
        <f t="shared" si="1110"/>
        <v>0</v>
      </c>
      <c r="CB532">
        <f t="shared" si="1111"/>
        <v>0</v>
      </c>
      <c r="CC532">
        <f t="shared" si="1112"/>
        <v>0</v>
      </c>
      <c r="CD532">
        <f t="shared" si="1113"/>
        <v>0</v>
      </c>
      <c r="CE532">
        <f t="shared" si="1114"/>
        <v>0</v>
      </c>
      <c r="CF532">
        <f t="shared" si="1115"/>
        <v>0</v>
      </c>
      <c r="CG532">
        <f t="shared" si="1116"/>
        <v>0</v>
      </c>
      <c r="CH532">
        <f t="shared" si="1117"/>
        <v>0</v>
      </c>
      <c r="CI532">
        <f t="shared" si="1118"/>
        <v>0</v>
      </c>
      <c r="CJ532">
        <f t="shared" si="1119"/>
        <v>0</v>
      </c>
      <c r="CK532">
        <f t="shared" si="1120"/>
        <v>0</v>
      </c>
      <c r="CL532" t="str">
        <f t="shared" si="1121"/>
        <v/>
      </c>
      <c r="CM532" t="str">
        <f t="shared" si="1122"/>
        <v/>
      </c>
      <c r="CN532" t="str">
        <f t="shared" si="1123"/>
        <v/>
      </c>
      <c r="CO532" t="str">
        <f t="shared" si="1124"/>
        <v/>
      </c>
      <c r="CP532" t="str">
        <f t="shared" si="1125"/>
        <v/>
      </c>
      <c r="CQ532" t="str">
        <f t="shared" si="1126"/>
        <v/>
      </c>
      <c r="CR532" t="str">
        <f t="shared" si="1127"/>
        <v/>
      </c>
      <c r="CS532" t="str">
        <f t="shared" si="1128"/>
        <v/>
      </c>
      <c r="CT532" t="str">
        <f t="shared" si="1129"/>
        <v/>
      </c>
      <c r="CU532" t="str">
        <f t="shared" si="1130"/>
        <v/>
      </c>
      <c r="CV532" t="str">
        <f t="shared" si="1131"/>
        <v/>
      </c>
      <c r="CW532" t="str">
        <f t="shared" si="1132"/>
        <v/>
      </c>
      <c r="CX532" t="str">
        <f t="shared" si="1133"/>
        <v/>
      </c>
      <c r="CY532" t="str">
        <f t="shared" si="1134"/>
        <v/>
      </c>
      <c r="CZ532" t="str">
        <f t="shared" si="1135"/>
        <v/>
      </c>
      <c r="DA532" t="str">
        <f t="shared" si="1136"/>
        <v/>
      </c>
      <c r="DB532" t="str">
        <f t="shared" si="1137"/>
        <v/>
      </c>
      <c r="DC532" t="str">
        <f t="shared" si="1138"/>
        <v/>
      </c>
      <c r="DD532" t="str">
        <f t="shared" si="1139"/>
        <v/>
      </c>
      <c r="DE532" t="str">
        <f t="shared" si="1140"/>
        <v/>
      </c>
      <c r="DF532" t="str">
        <f t="shared" si="1141"/>
        <v/>
      </c>
      <c r="DG532" t="str">
        <f t="shared" si="1142"/>
        <v/>
      </c>
      <c r="DH532" t="str">
        <f t="shared" si="1143"/>
        <v/>
      </c>
      <c r="DI532" t="str">
        <f t="shared" si="1144"/>
        <v/>
      </c>
      <c r="DJ532" t="str">
        <f t="shared" si="1145"/>
        <v/>
      </c>
      <c r="DK532" t="str">
        <f t="shared" si="1146"/>
        <v/>
      </c>
      <c r="DL532" t="str">
        <f t="shared" si="1147"/>
        <v/>
      </c>
      <c r="DM532" t="str">
        <f t="shared" si="1148"/>
        <v/>
      </c>
      <c r="DN532" t="str">
        <f t="shared" si="1149"/>
        <v/>
      </c>
      <c r="DO532" t="str">
        <f t="shared" si="1150"/>
        <v/>
      </c>
      <c r="DP532" t="str">
        <f t="shared" si="1151"/>
        <v/>
      </c>
      <c r="DQ532" t="str">
        <f t="shared" si="1152"/>
        <v/>
      </c>
      <c r="DR532" t="str">
        <f t="shared" si="1153"/>
        <v/>
      </c>
      <c r="DS532" t="str">
        <f t="shared" si="1154"/>
        <v/>
      </c>
      <c r="DT532" t="str">
        <f t="shared" si="1155"/>
        <v/>
      </c>
      <c r="DU532">
        <f t="shared" si="1156"/>
        <v>0</v>
      </c>
      <c r="DV532">
        <f t="shared" si="1157"/>
        <v>0</v>
      </c>
      <c r="DW532">
        <f t="shared" si="1158"/>
        <v>0</v>
      </c>
      <c r="DX532" t="str">
        <f t="shared" si="1159"/>
        <v/>
      </c>
      <c r="DY532" t="str">
        <f t="shared" si="1160"/>
        <v/>
      </c>
      <c r="DZ532" t="str">
        <f t="shared" si="1161"/>
        <v/>
      </c>
      <c r="EA532" s="5">
        <f t="shared" si="1162"/>
        <v>0</v>
      </c>
      <c r="EB532" s="3">
        <f t="shared" si="1163"/>
        <v>0</v>
      </c>
    </row>
    <row r="533" spans="2:132" x14ac:dyDescent="0.2">
      <c r="B533" s="25">
        <v>528</v>
      </c>
      <c r="C533" s="26">
        <f>Zisk!D547</f>
        <v>0</v>
      </c>
      <c r="D533">
        <f>Zisk!E547</f>
        <v>0</v>
      </c>
      <c r="E533" s="66" t="str">
        <f t="shared" si="1050"/>
        <v/>
      </c>
      <c r="F533" t="str">
        <f t="shared" si="1051"/>
        <v/>
      </c>
      <c r="G533" s="66" t="str">
        <f t="shared" si="1052"/>
        <v/>
      </c>
      <c r="H533" s="25"/>
      <c r="I533" s="25"/>
      <c r="J533">
        <f>VstupniParametry_SKRYT!$D$5</f>
        <v>0.02</v>
      </c>
      <c r="K533">
        <f>VstupniParametry_SKRYT!$D$6</f>
        <v>0.06</v>
      </c>
      <c r="L533">
        <f>VstupniParametry_SKRYT!$D$7</f>
        <v>0.06</v>
      </c>
      <c r="M533">
        <f>VstupniParametry_SKRYT!$D$8</f>
        <v>0.06</v>
      </c>
      <c r="N533">
        <f>VstupniParametry_SKRYT!$D$9</f>
        <v>1.7999999999999999E-2</v>
      </c>
      <c r="O533" s="27">
        <f>VstupniParametry_SKRYT!$D$10</f>
        <v>0.01</v>
      </c>
      <c r="P533" s="27">
        <f>VstupniParametry_SKRYT!$D$11</f>
        <v>0.01</v>
      </c>
      <c r="Q533" s="27">
        <f>VstupniParametry_SKRYT!$D$12</f>
        <v>0.01</v>
      </c>
      <c r="R533" s="27">
        <f>VstupniParametry_SKRYT!$D$13</f>
        <v>0.01</v>
      </c>
      <c r="S533" s="27">
        <f>VstupniParametry_SKRYT!$D$14</f>
        <v>0.01</v>
      </c>
      <c r="T533">
        <f t="shared" si="1053"/>
        <v>0</v>
      </c>
      <c r="U533">
        <f t="shared" si="1054"/>
        <v>0</v>
      </c>
      <c r="V533">
        <f t="shared" si="1055"/>
        <v>0</v>
      </c>
      <c r="W533">
        <f t="shared" si="1056"/>
        <v>0</v>
      </c>
      <c r="X533">
        <f t="shared" si="1057"/>
        <v>0</v>
      </c>
      <c r="Y533">
        <f t="shared" si="1058"/>
        <v>0</v>
      </c>
      <c r="Z533">
        <f t="shared" si="1059"/>
        <v>0</v>
      </c>
      <c r="AA533">
        <f t="shared" si="1060"/>
        <v>0</v>
      </c>
      <c r="AB533">
        <f t="shared" si="1061"/>
        <v>0</v>
      </c>
      <c r="AC533">
        <f t="shared" si="1062"/>
        <v>0</v>
      </c>
      <c r="AD533">
        <f t="shared" si="1063"/>
        <v>0</v>
      </c>
      <c r="AE533">
        <f t="shared" si="1064"/>
        <v>0</v>
      </c>
      <c r="AF533">
        <f t="shared" si="1065"/>
        <v>0</v>
      </c>
      <c r="AG533">
        <f t="shared" si="1066"/>
        <v>0</v>
      </c>
      <c r="AH533">
        <f t="shared" si="1067"/>
        <v>0</v>
      </c>
      <c r="AI533">
        <f t="shared" si="1068"/>
        <v>0</v>
      </c>
      <c r="AJ533">
        <f t="shared" si="1069"/>
        <v>0</v>
      </c>
      <c r="AK533">
        <f t="shared" si="1070"/>
        <v>0</v>
      </c>
      <c r="AL533">
        <f t="shared" si="1071"/>
        <v>0</v>
      </c>
      <c r="AM533">
        <f t="shared" si="1072"/>
        <v>0</v>
      </c>
      <c r="AN533">
        <f t="shared" si="1073"/>
        <v>0</v>
      </c>
      <c r="AO533">
        <f t="shared" si="1074"/>
        <v>0</v>
      </c>
      <c r="AP533">
        <f t="shared" si="1075"/>
        <v>0</v>
      </c>
      <c r="AQ533">
        <f t="shared" si="1076"/>
        <v>0</v>
      </c>
      <c r="AR533">
        <f t="shared" si="1077"/>
        <v>0</v>
      </c>
      <c r="AS533">
        <f t="shared" si="1078"/>
        <v>0</v>
      </c>
      <c r="AT533">
        <f t="shared" si="1048"/>
        <v>0</v>
      </c>
      <c r="AU533">
        <f t="shared" si="1079"/>
        <v>0</v>
      </c>
      <c r="AV533">
        <f t="shared" si="1080"/>
        <v>0</v>
      </c>
      <c r="AW533">
        <f t="shared" si="1049"/>
        <v>0</v>
      </c>
      <c r="AX533">
        <f t="shared" si="1081"/>
        <v>0</v>
      </c>
      <c r="AY533">
        <f t="shared" si="1082"/>
        <v>0</v>
      </c>
      <c r="AZ533">
        <f t="shared" si="1083"/>
        <v>0</v>
      </c>
      <c r="BA533">
        <f t="shared" si="1084"/>
        <v>0</v>
      </c>
      <c r="BB533">
        <f t="shared" si="1085"/>
        <v>0</v>
      </c>
      <c r="BC533">
        <f t="shared" si="1086"/>
        <v>0</v>
      </c>
      <c r="BD533">
        <f t="shared" si="1087"/>
        <v>0</v>
      </c>
      <c r="BE533">
        <f t="shared" si="1088"/>
        <v>0</v>
      </c>
      <c r="BF533">
        <f t="shared" si="1089"/>
        <v>0</v>
      </c>
      <c r="BG533">
        <f t="shared" si="1090"/>
        <v>0</v>
      </c>
      <c r="BH533">
        <f t="shared" si="1091"/>
        <v>0</v>
      </c>
      <c r="BI533">
        <f t="shared" si="1092"/>
        <v>0</v>
      </c>
      <c r="BJ533">
        <f t="shared" si="1093"/>
        <v>0</v>
      </c>
      <c r="BK533">
        <f t="shared" si="1094"/>
        <v>0</v>
      </c>
      <c r="BL533">
        <f t="shared" si="1095"/>
        <v>0</v>
      </c>
      <c r="BM533">
        <f t="shared" si="1096"/>
        <v>0</v>
      </c>
      <c r="BN533">
        <f t="shared" si="1097"/>
        <v>0</v>
      </c>
      <c r="BO533">
        <f t="shared" si="1098"/>
        <v>0</v>
      </c>
      <c r="BP533">
        <f t="shared" si="1099"/>
        <v>0</v>
      </c>
      <c r="BQ533">
        <f t="shared" si="1100"/>
        <v>0</v>
      </c>
      <c r="BR533">
        <f t="shared" si="1101"/>
        <v>0</v>
      </c>
      <c r="BS533">
        <f t="shared" si="1102"/>
        <v>0</v>
      </c>
      <c r="BT533">
        <f t="shared" si="1103"/>
        <v>0</v>
      </c>
      <c r="BU533">
        <f t="shared" si="1104"/>
        <v>0</v>
      </c>
      <c r="BV533">
        <f t="shared" si="1105"/>
        <v>0</v>
      </c>
      <c r="BW533">
        <f t="shared" si="1106"/>
        <v>0</v>
      </c>
      <c r="BX533">
        <f t="shared" si="1107"/>
        <v>0</v>
      </c>
      <c r="BY533">
        <f t="shared" si="1108"/>
        <v>0</v>
      </c>
      <c r="BZ533">
        <f t="shared" si="1109"/>
        <v>0</v>
      </c>
      <c r="CA533">
        <f t="shared" si="1110"/>
        <v>0</v>
      </c>
      <c r="CB533">
        <f t="shared" si="1111"/>
        <v>0</v>
      </c>
      <c r="CC533">
        <f t="shared" si="1112"/>
        <v>0</v>
      </c>
      <c r="CD533">
        <f t="shared" si="1113"/>
        <v>0</v>
      </c>
      <c r="CE533">
        <f t="shared" si="1114"/>
        <v>0</v>
      </c>
      <c r="CF533">
        <f t="shared" si="1115"/>
        <v>0</v>
      </c>
      <c r="CG533">
        <f t="shared" si="1116"/>
        <v>0</v>
      </c>
      <c r="CH533">
        <f t="shared" si="1117"/>
        <v>0</v>
      </c>
      <c r="CI533">
        <f t="shared" si="1118"/>
        <v>0</v>
      </c>
      <c r="CJ533">
        <f t="shared" si="1119"/>
        <v>0</v>
      </c>
      <c r="CK533">
        <f t="shared" si="1120"/>
        <v>0</v>
      </c>
      <c r="CL533" t="str">
        <f t="shared" si="1121"/>
        <v/>
      </c>
      <c r="CM533" t="str">
        <f t="shared" si="1122"/>
        <v/>
      </c>
      <c r="CN533" t="str">
        <f t="shared" si="1123"/>
        <v/>
      </c>
      <c r="CO533" t="str">
        <f t="shared" si="1124"/>
        <v/>
      </c>
      <c r="CP533" t="str">
        <f t="shared" si="1125"/>
        <v/>
      </c>
      <c r="CQ533" t="str">
        <f t="shared" si="1126"/>
        <v/>
      </c>
      <c r="CR533" t="str">
        <f t="shared" si="1127"/>
        <v/>
      </c>
      <c r="CS533" t="str">
        <f t="shared" si="1128"/>
        <v/>
      </c>
      <c r="CT533" t="str">
        <f t="shared" si="1129"/>
        <v/>
      </c>
      <c r="CU533" t="str">
        <f t="shared" si="1130"/>
        <v/>
      </c>
      <c r="CV533" t="str">
        <f t="shared" si="1131"/>
        <v/>
      </c>
      <c r="CW533" t="str">
        <f t="shared" si="1132"/>
        <v/>
      </c>
      <c r="CX533" t="str">
        <f t="shared" si="1133"/>
        <v/>
      </c>
      <c r="CY533" t="str">
        <f t="shared" si="1134"/>
        <v/>
      </c>
      <c r="CZ533" t="str">
        <f t="shared" si="1135"/>
        <v/>
      </c>
      <c r="DA533" t="str">
        <f t="shared" si="1136"/>
        <v/>
      </c>
      <c r="DB533" t="str">
        <f t="shared" si="1137"/>
        <v/>
      </c>
      <c r="DC533" t="str">
        <f t="shared" si="1138"/>
        <v/>
      </c>
      <c r="DD533" t="str">
        <f t="shared" si="1139"/>
        <v/>
      </c>
      <c r="DE533" t="str">
        <f t="shared" si="1140"/>
        <v/>
      </c>
      <c r="DF533" t="str">
        <f t="shared" si="1141"/>
        <v/>
      </c>
      <c r="DG533" t="str">
        <f t="shared" si="1142"/>
        <v/>
      </c>
      <c r="DH533" t="str">
        <f t="shared" si="1143"/>
        <v/>
      </c>
      <c r="DI533" t="str">
        <f t="shared" si="1144"/>
        <v/>
      </c>
      <c r="DJ533" t="str">
        <f t="shared" si="1145"/>
        <v/>
      </c>
      <c r="DK533" t="str">
        <f t="shared" si="1146"/>
        <v/>
      </c>
      <c r="DL533" t="str">
        <f t="shared" si="1147"/>
        <v/>
      </c>
      <c r="DM533" t="str">
        <f t="shared" si="1148"/>
        <v/>
      </c>
      <c r="DN533" t="str">
        <f t="shared" si="1149"/>
        <v/>
      </c>
      <c r="DO533" t="str">
        <f t="shared" si="1150"/>
        <v/>
      </c>
      <c r="DP533" t="str">
        <f t="shared" si="1151"/>
        <v/>
      </c>
      <c r="DQ533" t="str">
        <f t="shared" si="1152"/>
        <v/>
      </c>
      <c r="DR533" t="str">
        <f t="shared" si="1153"/>
        <v/>
      </c>
      <c r="DS533" t="str">
        <f t="shared" si="1154"/>
        <v/>
      </c>
      <c r="DT533" t="str">
        <f t="shared" si="1155"/>
        <v/>
      </c>
      <c r="DU533">
        <f t="shared" si="1156"/>
        <v>0</v>
      </c>
      <c r="DV533">
        <f t="shared" si="1157"/>
        <v>0</v>
      </c>
      <c r="DW533">
        <f t="shared" si="1158"/>
        <v>0</v>
      </c>
      <c r="DX533" t="str">
        <f t="shared" si="1159"/>
        <v/>
      </c>
      <c r="DY533" t="str">
        <f t="shared" si="1160"/>
        <v/>
      </c>
      <c r="DZ533" t="str">
        <f t="shared" si="1161"/>
        <v/>
      </c>
      <c r="EA533" s="5">
        <f t="shared" si="1162"/>
        <v>0</v>
      </c>
      <c r="EB533" s="3">
        <f t="shared" si="1163"/>
        <v>0</v>
      </c>
    </row>
    <row r="534" spans="2:132" x14ac:dyDescent="0.2">
      <c r="B534">
        <v>529</v>
      </c>
      <c r="C534" s="3">
        <f>Zisk!D548</f>
        <v>0</v>
      </c>
      <c r="D534">
        <f>Zisk!E548</f>
        <v>0</v>
      </c>
      <c r="E534" s="66" t="str">
        <f t="shared" si="1050"/>
        <v/>
      </c>
      <c r="F534" t="str">
        <f t="shared" si="1051"/>
        <v/>
      </c>
      <c r="G534" s="66" t="str">
        <f t="shared" si="1052"/>
        <v/>
      </c>
      <c r="J534">
        <f>VstupniParametry_SKRYT!$D$5</f>
        <v>0.02</v>
      </c>
      <c r="K534">
        <f>VstupniParametry_SKRYT!$D$6</f>
        <v>0.06</v>
      </c>
      <c r="L534">
        <f>VstupniParametry_SKRYT!$D$7</f>
        <v>0.06</v>
      </c>
      <c r="M534">
        <f>VstupniParametry_SKRYT!$D$8</f>
        <v>0.06</v>
      </c>
      <c r="N534">
        <f>VstupniParametry_SKRYT!$D$9</f>
        <v>1.7999999999999999E-2</v>
      </c>
      <c r="O534" s="27">
        <f>VstupniParametry_SKRYT!$D$10</f>
        <v>0.01</v>
      </c>
      <c r="P534" s="27">
        <f>VstupniParametry_SKRYT!$D$11</f>
        <v>0.01</v>
      </c>
      <c r="Q534" s="27">
        <f>VstupniParametry_SKRYT!$D$12</f>
        <v>0.01</v>
      </c>
      <c r="R534" s="27">
        <f>VstupniParametry_SKRYT!$D$13</f>
        <v>0.01</v>
      </c>
      <c r="S534" s="27">
        <f>VstupniParametry_SKRYT!$D$14</f>
        <v>0.01</v>
      </c>
      <c r="T534">
        <f t="shared" si="1053"/>
        <v>0</v>
      </c>
      <c r="U534">
        <f t="shared" si="1054"/>
        <v>0</v>
      </c>
      <c r="V534">
        <f t="shared" si="1055"/>
        <v>0</v>
      </c>
      <c r="W534">
        <f t="shared" si="1056"/>
        <v>0</v>
      </c>
      <c r="X534">
        <f t="shared" si="1057"/>
        <v>0</v>
      </c>
      <c r="Y534">
        <f t="shared" si="1058"/>
        <v>0</v>
      </c>
      <c r="Z534">
        <f t="shared" si="1059"/>
        <v>0</v>
      </c>
      <c r="AA534">
        <f t="shared" si="1060"/>
        <v>0</v>
      </c>
      <c r="AB534">
        <f t="shared" si="1061"/>
        <v>0</v>
      </c>
      <c r="AC534">
        <f t="shared" si="1062"/>
        <v>0</v>
      </c>
      <c r="AD534">
        <f t="shared" si="1063"/>
        <v>0</v>
      </c>
      <c r="AE534">
        <f t="shared" si="1064"/>
        <v>0</v>
      </c>
      <c r="AF534">
        <f t="shared" si="1065"/>
        <v>0</v>
      </c>
      <c r="AG534">
        <f t="shared" si="1066"/>
        <v>0</v>
      </c>
      <c r="AH534">
        <f t="shared" si="1067"/>
        <v>0</v>
      </c>
      <c r="AI534">
        <f t="shared" si="1068"/>
        <v>0</v>
      </c>
      <c r="AJ534">
        <f t="shared" si="1069"/>
        <v>0</v>
      </c>
      <c r="AK534">
        <f t="shared" si="1070"/>
        <v>0</v>
      </c>
      <c r="AL534">
        <f t="shared" si="1071"/>
        <v>0</v>
      </c>
      <c r="AM534">
        <f t="shared" si="1072"/>
        <v>0</v>
      </c>
      <c r="AN534">
        <f t="shared" si="1073"/>
        <v>0</v>
      </c>
      <c r="AO534">
        <f t="shared" si="1074"/>
        <v>0</v>
      </c>
      <c r="AP534">
        <f t="shared" si="1075"/>
        <v>0</v>
      </c>
      <c r="AQ534">
        <f t="shared" si="1076"/>
        <v>0</v>
      </c>
      <c r="AR534">
        <f t="shared" si="1077"/>
        <v>0</v>
      </c>
      <c r="AS534">
        <f t="shared" si="1078"/>
        <v>0</v>
      </c>
      <c r="AT534">
        <f t="shared" si="1048"/>
        <v>0</v>
      </c>
      <c r="AU534">
        <f t="shared" si="1079"/>
        <v>0</v>
      </c>
      <c r="AV534">
        <f t="shared" si="1080"/>
        <v>0</v>
      </c>
      <c r="AW534">
        <f t="shared" si="1049"/>
        <v>0</v>
      </c>
      <c r="AX534">
        <f t="shared" si="1081"/>
        <v>0</v>
      </c>
      <c r="AY534">
        <f t="shared" si="1082"/>
        <v>0</v>
      </c>
      <c r="AZ534">
        <f t="shared" si="1083"/>
        <v>0</v>
      </c>
      <c r="BA534">
        <f t="shared" si="1084"/>
        <v>0</v>
      </c>
      <c r="BB534">
        <f t="shared" si="1085"/>
        <v>0</v>
      </c>
      <c r="BC534">
        <f t="shared" si="1086"/>
        <v>0</v>
      </c>
      <c r="BD534">
        <f t="shared" si="1087"/>
        <v>0</v>
      </c>
      <c r="BE534">
        <f t="shared" si="1088"/>
        <v>0</v>
      </c>
      <c r="BF534">
        <f t="shared" si="1089"/>
        <v>0</v>
      </c>
      <c r="BG534">
        <f t="shared" si="1090"/>
        <v>0</v>
      </c>
      <c r="BH534">
        <f t="shared" si="1091"/>
        <v>0</v>
      </c>
      <c r="BI534">
        <f t="shared" si="1092"/>
        <v>0</v>
      </c>
      <c r="BJ534">
        <f t="shared" si="1093"/>
        <v>0</v>
      </c>
      <c r="BK534">
        <f t="shared" si="1094"/>
        <v>0</v>
      </c>
      <c r="BL534">
        <f t="shared" si="1095"/>
        <v>0</v>
      </c>
      <c r="BM534">
        <f t="shared" si="1096"/>
        <v>0</v>
      </c>
      <c r="BN534">
        <f t="shared" si="1097"/>
        <v>0</v>
      </c>
      <c r="BO534">
        <f t="shared" si="1098"/>
        <v>0</v>
      </c>
      <c r="BP534">
        <f t="shared" si="1099"/>
        <v>0</v>
      </c>
      <c r="BQ534">
        <f t="shared" si="1100"/>
        <v>0</v>
      </c>
      <c r="BR534">
        <f t="shared" si="1101"/>
        <v>0</v>
      </c>
      <c r="BS534">
        <f t="shared" si="1102"/>
        <v>0</v>
      </c>
      <c r="BT534">
        <f t="shared" si="1103"/>
        <v>0</v>
      </c>
      <c r="BU534">
        <f t="shared" si="1104"/>
        <v>0</v>
      </c>
      <c r="BV534">
        <f t="shared" si="1105"/>
        <v>0</v>
      </c>
      <c r="BW534">
        <f t="shared" si="1106"/>
        <v>0</v>
      </c>
      <c r="BX534">
        <f t="shared" si="1107"/>
        <v>0</v>
      </c>
      <c r="BY534">
        <f t="shared" si="1108"/>
        <v>0</v>
      </c>
      <c r="BZ534">
        <f t="shared" si="1109"/>
        <v>0</v>
      </c>
      <c r="CA534">
        <f t="shared" si="1110"/>
        <v>0</v>
      </c>
      <c r="CB534">
        <f t="shared" si="1111"/>
        <v>0</v>
      </c>
      <c r="CC534">
        <f t="shared" si="1112"/>
        <v>0</v>
      </c>
      <c r="CD534">
        <f t="shared" si="1113"/>
        <v>0</v>
      </c>
      <c r="CE534">
        <f t="shared" si="1114"/>
        <v>0</v>
      </c>
      <c r="CF534">
        <f t="shared" si="1115"/>
        <v>0</v>
      </c>
      <c r="CG534">
        <f t="shared" si="1116"/>
        <v>0</v>
      </c>
      <c r="CH534">
        <f t="shared" si="1117"/>
        <v>0</v>
      </c>
      <c r="CI534">
        <f t="shared" si="1118"/>
        <v>0</v>
      </c>
      <c r="CJ534">
        <f t="shared" si="1119"/>
        <v>0</v>
      </c>
      <c r="CK534">
        <f t="shared" si="1120"/>
        <v>0</v>
      </c>
      <c r="CL534" t="str">
        <f t="shared" si="1121"/>
        <v/>
      </c>
      <c r="CM534" t="str">
        <f t="shared" si="1122"/>
        <v/>
      </c>
      <c r="CN534" t="str">
        <f t="shared" si="1123"/>
        <v/>
      </c>
      <c r="CO534" t="str">
        <f t="shared" si="1124"/>
        <v/>
      </c>
      <c r="CP534" t="str">
        <f t="shared" si="1125"/>
        <v/>
      </c>
      <c r="CQ534" t="str">
        <f t="shared" si="1126"/>
        <v/>
      </c>
      <c r="CR534" t="str">
        <f t="shared" si="1127"/>
        <v/>
      </c>
      <c r="CS534" t="str">
        <f t="shared" si="1128"/>
        <v/>
      </c>
      <c r="CT534" t="str">
        <f t="shared" si="1129"/>
        <v/>
      </c>
      <c r="CU534" t="str">
        <f t="shared" si="1130"/>
        <v/>
      </c>
      <c r="CV534" t="str">
        <f t="shared" si="1131"/>
        <v/>
      </c>
      <c r="CW534" t="str">
        <f t="shared" si="1132"/>
        <v/>
      </c>
      <c r="CX534" t="str">
        <f t="shared" si="1133"/>
        <v/>
      </c>
      <c r="CY534" t="str">
        <f t="shared" si="1134"/>
        <v/>
      </c>
      <c r="CZ534" t="str">
        <f t="shared" si="1135"/>
        <v/>
      </c>
      <c r="DA534" t="str">
        <f t="shared" si="1136"/>
        <v/>
      </c>
      <c r="DB534" t="str">
        <f t="shared" si="1137"/>
        <v/>
      </c>
      <c r="DC534" t="str">
        <f t="shared" si="1138"/>
        <v/>
      </c>
      <c r="DD534" t="str">
        <f t="shared" si="1139"/>
        <v/>
      </c>
      <c r="DE534" t="str">
        <f t="shared" si="1140"/>
        <v/>
      </c>
      <c r="DF534" t="str">
        <f t="shared" si="1141"/>
        <v/>
      </c>
      <c r="DG534" t="str">
        <f t="shared" si="1142"/>
        <v/>
      </c>
      <c r="DH534" t="str">
        <f t="shared" si="1143"/>
        <v/>
      </c>
      <c r="DI534" t="str">
        <f t="shared" si="1144"/>
        <v/>
      </c>
      <c r="DJ534" t="str">
        <f t="shared" si="1145"/>
        <v/>
      </c>
      <c r="DK534" t="str">
        <f t="shared" si="1146"/>
        <v/>
      </c>
      <c r="DL534" t="str">
        <f t="shared" si="1147"/>
        <v/>
      </c>
      <c r="DM534" t="str">
        <f t="shared" si="1148"/>
        <v/>
      </c>
      <c r="DN534" t="str">
        <f t="shared" si="1149"/>
        <v/>
      </c>
      <c r="DO534" t="str">
        <f t="shared" si="1150"/>
        <v/>
      </c>
      <c r="DP534" t="str">
        <f t="shared" si="1151"/>
        <v/>
      </c>
      <c r="DQ534" t="str">
        <f t="shared" si="1152"/>
        <v/>
      </c>
      <c r="DR534" t="str">
        <f t="shared" si="1153"/>
        <v/>
      </c>
      <c r="DS534" t="str">
        <f t="shared" si="1154"/>
        <v/>
      </c>
      <c r="DT534" t="str">
        <f t="shared" si="1155"/>
        <v/>
      </c>
      <c r="DU534">
        <f t="shared" si="1156"/>
        <v>0</v>
      </c>
      <c r="DV534">
        <f t="shared" si="1157"/>
        <v>0</v>
      </c>
      <c r="DW534">
        <f t="shared" si="1158"/>
        <v>0</v>
      </c>
      <c r="DX534" t="str">
        <f t="shared" si="1159"/>
        <v/>
      </c>
      <c r="DY534" t="str">
        <f t="shared" si="1160"/>
        <v/>
      </c>
      <c r="DZ534" t="str">
        <f t="shared" si="1161"/>
        <v/>
      </c>
      <c r="EA534" s="5">
        <f t="shared" si="1162"/>
        <v>0</v>
      </c>
      <c r="EB534" s="3">
        <f t="shared" si="1163"/>
        <v>0</v>
      </c>
    </row>
    <row r="535" spans="2:132" x14ac:dyDescent="0.2">
      <c r="B535" s="25">
        <v>530</v>
      </c>
      <c r="C535" s="26">
        <f>Zisk!D549</f>
        <v>0</v>
      </c>
      <c r="D535">
        <f>Zisk!E549</f>
        <v>0</v>
      </c>
      <c r="E535" s="66" t="str">
        <f t="shared" si="1050"/>
        <v/>
      </c>
      <c r="F535" t="str">
        <f t="shared" si="1051"/>
        <v/>
      </c>
      <c r="G535" s="66" t="str">
        <f t="shared" si="1052"/>
        <v/>
      </c>
      <c r="H535" s="25"/>
      <c r="I535" s="25"/>
      <c r="J535">
        <f>VstupniParametry_SKRYT!$D$5</f>
        <v>0.02</v>
      </c>
      <c r="K535">
        <f>VstupniParametry_SKRYT!$D$6</f>
        <v>0.06</v>
      </c>
      <c r="L535">
        <f>VstupniParametry_SKRYT!$D$7</f>
        <v>0.06</v>
      </c>
      <c r="M535">
        <f>VstupniParametry_SKRYT!$D$8</f>
        <v>0.06</v>
      </c>
      <c r="N535">
        <f>VstupniParametry_SKRYT!$D$9</f>
        <v>1.7999999999999999E-2</v>
      </c>
      <c r="O535" s="27">
        <f>VstupniParametry_SKRYT!$D$10</f>
        <v>0.01</v>
      </c>
      <c r="P535" s="27">
        <f>VstupniParametry_SKRYT!$D$11</f>
        <v>0.01</v>
      </c>
      <c r="Q535" s="27">
        <f>VstupniParametry_SKRYT!$D$12</f>
        <v>0.01</v>
      </c>
      <c r="R535" s="27">
        <f>VstupniParametry_SKRYT!$D$13</f>
        <v>0.01</v>
      </c>
      <c r="S535" s="27">
        <f>VstupniParametry_SKRYT!$D$14</f>
        <v>0.01</v>
      </c>
      <c r="T535">
        <f t="shared" si="1053"/>
        <v>0</v>
      </c>
      <c r="U535">
        <f t="shared" si="1054"/>
        <v>0</v>
      </c>
      <c r="V535">
        <f t="shared" si="1055"/>
        <v>0</v>
      </c>
      <c r="W535">
        <f t="shared" si="1056"/>
        <v>0</v>
      </c>
      <c r="X535">
        <f t="shared" si="1057"/>
        <v>0</v>
      </c>
      <c r="Y535">
        <f t="shared" si="1058"/>
        <v>0</v>
      </c>
      <c r="Z535">
        <f t="shared" si="1059"/>
        <v>0</v>
      </c>
      <c r="AA535">
        <f t="shared" si="1060"/>
        <v>0</v>
      </c>
      <c r="AB535">
        <f t="shared" si="1061"/>
        <v>0</v>
      </c>
      <c r="AC535">
        <f t="shared" si="1062"/>
        <v>0</v>
      </c>
      <c r="AD535">
        <f t="shared" si="1063"/>
        <v>0</v>
      </c>
      <c r="AE535">
        <f t="shared" si="1064"/>
        <v>0</v>
      </c>
      <c r="AF535">
        <f t="shared" si="1065"/>
        <v>0</v>
      </c>
      <c r="AG535">
        <f t="shared" si="1066"/>
        <v>0</v>
      </c>
      <c r="AH535">
        <f t="shared" si="1067"/>
        <v>0</v>
      </c>
      <c r="AI535">
        <f t="shared" si="1068"/>
        <v>0</v>
      </c>
      <c r="AJ535">
        <f t="shared" si="1069"/>
        <v>0</v>
      </c>
      <c r="AK535">
        <f t="shared" si="1070"/>
        <v>0</v>
      </c>
      <c r="AL535">
        <f t="shared" si="1071"/>
        <v>0</v>
      </c>
      <c r="AM535">
        <f t="shared" si="1072"/>
        <v>0</v>
      </c>
      <c r="AN535">
        <f t="shared" si="1073"/>
        <v>0</v>
      </c>
      <c r="AO535">
        <f t="shared" si="1074"/>
        <v>0</v>
      </c>
      <c r="AP535">
        <f t="shared" si="1075"/>
        <v>0</v>
      </c>
      <c r="AQ535">
        <f t="shared" si="1076"/>
        <v>0</v>
      </c>
      <c r="AR535">
        <f t="shared" si="1077"/>
        <v>0</v>
      </c>
      <c r="AS535">
        <f t="shared" si="1078"/>
        <v>0</v>
      </c>
      <c r="AT535">
        <f t="shared" si="1048"/>
        <v>0</v>
      </c>
      <c r="AU535">
        <f t="shared" si="1079"/>
        <v>0</v>
      </c>
      <c r="AV535">
        <f t="shared" si="1080"/>
        <v>0</v>
      </c>
      <c r="AW535">
        <f t="shared" si="1049"/>
        <v>0</v>
      </c>
      <c r="AX535">
        <f t="shared" si="1081"/>
        <v>0</v>
      </c>
      <c r="AY535">
        <f t="shared" si="1082"/>
        <v>0</v>
      </c>
      <c r="AZ535">
        <f t="shared" si="1083"/>
        <v>0</v>
      </c>
      <c r="BA535">
        <f t="shared" si="1084"/>
        <v>0</v>
      </c>
      <c r="BB535">
        <f t="shared" si="1085"/>
        <v>0</v>
      </c>
      <c r="BC535">
        <f t="shared" si="1086"/>
        <v>0</v>
      </c>
      <c r="BD535">
        <f t="shared" si="1087"/>
        <v>0</v>
      </c>
      <c r="BE535">
        <f t="shared" si="1088"/>
        <v>0</v>
      </c>
      <c r="BF535">
        <f t="shared" si="1089"/>
        <v>0</v>
      </c>
      <c r="BG535">
        <f t="shared" si="1090"/>
        <v>0</v>
      </c>
      <c r="BH535">
        <f t="shared" si="1091"/>
        <v>0</v>
      </c>
      <c r="BI535">
        <f t="shared" si="1092"/>
        <v>0</v>
      </c>
      <c r="BJ535">
        <f t="shared" si="1093"/>
        <v>0</v>
      </c>
      <c r="BK535">
        <f t="shared" si="1094"/>
        <v>0</v>
      </c>
      <c r="BL535">
        <f t="shared" si="1095"/>
        <v>0</v>
      </c>
      <c r="BM535">
        <f t="shared" si="1096"/>
        <v>0</v>
      </c>
      <c r="BN535">
        <f t="shared" si="1097"/>
        <v>0</v>
      </c>
      <c r="BO535">
        <f t="shared" si="1098"/>
        <v>0</v>
      </c>
      <c r="BP535">
        <f t="shared" si="1099"/>
        <v>0</v>
      </c>
      <c r="BQ535">
        <f t="shared" si="1100"/>
        <v>0</v>
      </c>
      <c r="BR535">
        <f t="shared" si="1101"/>
        <v>0</v>
      </c>
      <c r="BS535">
        <f t="shared" si="1102"/>
        <v>0</v>
      </c>
      <c r="BT535">
        <f t="shared" si="1103"/>
        <v>0</v>
      </c>
      <c r="BU535">
        <f t="shared" si="1104"/>
        <v>0</v>
      </c>
      <c r="BV535">
        <f t="shared" si="1105"/>
        <v>0</v>
      </c>
      <c r="BW535">
        <f t="shared" si="1106"/>
        <v>0</v>
      </c>
      <c r="BX535">
        <f t="shared" si="1107"/>
        <v>0</v>
      </c>
      <c r="BY535">
        <f t="shared" si="1108"/>
        <v>0</v>
      </c>
      <c r="BZ535">
        <f t="shared" si="1109"/>
        <v>0</v>
      </c>
      <c r="CA535">
        <f t="shared" si="1110"/>
        <v>0</v>
      </c>
      <c r="CB535">
        <f t="shared" si="1111"/>
        <v>0</v>
      </c>
      <c r="CC535">
        <f t="shared" si="1112"/>
        <v>0</v>
      </c>
      <c r="CD535">
        <f t="shared" si="1113"/>
        <v>0</v>
      </c>
      <c r="CE535">
        <f t="shared" si="1114"/>
        <v>0</v>
      </c>
      <c r="CF535">
        <f t="shared" si="1115"/>
        <v>0</v>
      </c>
      <c r="CG535">
        <f t="shared" si="1116"/>
        <v>0</v>
      </c>
      <c r="CH535">
        <f t="shared" si="1117"/>
        <v>0</v>
      </c>
      <c r="CI535">
        <f t="shared" si="1118"/>
        <v>0</v>
      </c>
      <c r="CJ535">
        <f t="shared" si="1119"/>
        <v>0</v>
      </c>
      <c r="CK535">
        <f t="shared" si="1120"/>
        <v>0</v>
      </c>
      <c r="CL535" t="str">
        <f t="shared" si="1121"/>
        <v/>
      </c>
      <c r="CM535" t="str">
        <f t="shared" si="1122"/>
        <v/>
      </c>
      <c r="CN535" t="str">
        <f t="shared" si="1123"/>
        <v/>
      </c>
      <c r="CO535" t="str">
        <f t="shared" si="1124"/>
        <v/>
      </c>
      <c r="CP535" t="str">
        <f t="shared" si="1125"/>
        <v/>
      </c>
      <c r="CQ535" t="str">
        <f t="shared" si="1126"/>
        <v/>
      </c>
      <c r="CR535" t="str">
        <f t="shared" si="1127"/>
        <v/>
      </c>
      <c r="CS535" t="str">
        <f t="shared" si="1128"/>
        <v/>
      </c>
      <c r="CT535" t="str">
        <f t="shared" si="1129"/>
        <v/>
      </c>
      <c r="CU535" t="str">
        <f t="shared" si="1130"/>
        <v/>
      </c>
      <c r="CV535" t="str">
        <f t="shared" si="1131"/>
        <v/>
      </c>
      <c r="CW535" t="str">
        <f t="shared" si="1132"/>
        <v/>
      </c>
      <c r="CX535" t="str">
        <f t="shared" si="1133"/>
        <v/>
      </c>
      <c r="CY535" t="str">
        <f t="shared" si="1134"/>
        <v/>
      </c>
      <c r="CZ535" t="str">
        <f t="shared" si="1135"/>
        <v/>
      </c>
      <c r="DA535" t="str">
        <f t="shared" si="1136"/>
        <v/>
      </c>
      <c r="DB535" t="str">
        <f t="shared" si="1137"/>
        <v/>
      </c>
      <c r="DC535" t="str">
        <f t="shared" si="1138"/>
        <v/>
      </c>
      <c r="DD535" t="str">
        <f t="shared" si="1139"/>
        <v/>
      </c>
      <c r="DE535" t="str">
        <f t="shared" si="1140"/>
        <v/>
      </c>
      <c r="DF535" t="str">
        <f t="shared" si="1141"/>
        <v/>
      </c>
      <c r="DG535" t="str">
        <f t="shared" si="1142"/>
        <v/>
      </c>
      <c r="DH535" t="str">
        <f t="shared" si="1143"/>
        <v/>
      </c>
      <c r="DI535" t="str">
        <f t="shared" si="1144"/>
        <v/>
      </c>
      <c r="DJ535" t="str">
        <f t="shared" si="1145"/>
        <v/>
      </c>
      <c r="DK535" t="str">
        <f t="shared" si="1146"/>
        <v/>
      </c>
      <c r="DL535" t="str">
        <f t="shared" si="1147"/>
        <v/>
      </c>
      <c r="DM535" t="str">
        <f t="shared" si="1148"/>
        <v/>
      </c>
      <c r="DN535" t="str">
        <f t="shared" si="1149"/>
        <v/>
      </c>
      <c r="DO535" t="str">
        <f t="shared" si="1150"/>
        <v/>
      </c>
      <c r="DP535" t="str">
        <f t="shared" si="1151"/>
        <v/>
      </c>
      <c r="DQ535" t="str">
        <f t="shared" si="1152"/>
        <v/>
      </c>
      <c r="DR535" t="str">
        <f t="shared" si="1153"/>
        <v/>
      </c>
      <c r="DS535" t="str">
        <f t="shared" si="1154"/>
        <v/>
      </c>
      <c r="DT535" t="str">
        <f t="shared" si="1155"/>
        <v/>
      </c>
      <c r="DU535">
        <f t="shared" si="1156"/>
        <v>0</v>
      </c>
      <c r="DV535">
        <f t="shared" si="1157"/>
        <v>0</v>
      </c>
      <c r="DW535">
        <f t="shared" si="1158"/>
        <v>0</v>
      </c>
      <c r="DX535" t="str">
        <f t="shared" si="1159"/>
        <v/>
      </c>
      <c r="DY535" t="str">
        <f t="shared" si="1160"/>
        <v/>
      </c>
      <c r="DZ535" t="str">
        <f t="shared" si="1161"/>
        <v/>
      </c>
      <c r="EA535" s="5">
        <f t="shared" si="1162"/>
        <v>0</v>
      </c>
      <c r="EB535" s="3">
        <f t="shared" si="1163"/>
        <v>0</v>
      </c>
    </row>
    <row r="536" spans="2:132" x14ac:dyDescent="0.2">
      <c r="B536">
        <v>531</v>
      </c>
      <c r="C536" s="3">
        <f>Zisk!D550</f>
        <v>0</v>
      </c>
      <c r="D536">
        <f>Zisk!E550</f>
        <v>0</v>
      </c>
      <c r="E536" s="66" t="str">
        <f t="shared" si="1050"/>
        <v/>
      </c>
      <c r="F536" t="str">
        <f t="shared" si="1051"/>
        <v/>
      </c>
      <c r="G536" s="66" t="str">
        <f t="shared" si="1052"/>
        <v/>
      </c>
      <c r="J536">
        <f>VstupniParametry_SKRYT!$D$5</f>
        <v>0.02</v>
      </c>
      <c r="K536">
        <f>VstupniParametry_SKRYT!$D$6</f>
        <v>0.06</v>
      </c>
      <c r="L536">
        <f>VstupniParametry_SKRYT!$D$7</f>
        <v>0.06</v>
      </c>
      <c r="M536">
        <f>VstupniParametry_SKRYT!$D$8</f>
        <v>0.06</v>
      </c>
      <c r="N536">
        <f>VstupniParametry_SKRYT!$D$9</f>
        <v>1.7999999999999999E-2</v>
      </c>
      <c r="O536" s="27">
        <f>VstupniParametry_SKRYT!$D$10</f>
        <v>0.01</v>
      </c>
      <c r="P536" s="27">
        <f>VstupniParametry_SKRYT!$D$11</f>
        <v>0.01</v>
      </c>
      <c r="Q536" s="27">
        <f>VstupniParametry_SKRYT!$D$12</f>
        <v>0.01</v>
      </c>
      <c r="R536" s="27">
        <f>VstupniParametry_SKRYT!$D$13</f>
        <v>0.01</v>
      </c>
      <c r="S536" s="27">
        <f>VstupniParametry_SKRYT!$D$14</f>
        <v>0.01</v>
      </c>
      <c r="T536">
        <f t="shared" si="1053"/>
        <v>0</v>
      </c>
      <c r="U536">
        <f t="shared" si="1054"/>
        <v>0</v>
      </c>
      <c r="V536">
        <f t="shared" si="1055"/>
        <v>0</v>
      </c>
      <c r="W536">
        <f t="shared" si="1056"/>
        <v>0</v>
      </c>
      <c r="X536">
        <f t="shared" si="1057"/>
        <v>0</v>
      </c>
      <c r="Y536">
        <f t="shared" si="1058"/>
        <v>0</v>
      </c>
      <c r="Z536">
        <f t="shared" si="1059"/>
        <v>0</v>
      </c>
      <c r="AA536">
        <f t="shared" si="1060"/>
        <v>0</v>
      </c>
      <c r="AB536">
        <f t="shared" si="1061"/>
        <v>0</v>
      </c>
      <c r="AC536">
        <f t="shared" si="1062"/>
        <v>0</v>
      </c>
      <c r="AD536">
        <f t="shared" si="1063"/>
        <v>0</v>
      </c>
      <c r="AE536">
        <f t="shared" si="1064"/>
        <v>0</v>
      </c>
      <c r="AF536">
        <f t="shared" si="1065"/>
        <v>0</v>
      </c>
      <c r="AG536">
        <f t="shared" si="1066"/>
        <v>0</v>
      </c>
      <c r="AH536">
        <f t="shared" si="1067"/>
        <v>0</v>
      </c>
      <c r="AI536">
        <f t="shared" si="1068"/>
        <v>0</v>
      </c>
      <c r="AJ536">
        <f t="shared" si="1069"/>
        <v>0</v>
      </c>
      <c r="AK536">
        <f t="shared" si="1070"/>
        <v>0</v>
      </c>
      <c r="AL536">
        <f t="shared" si="1071"/>
        <v>0</v>
      </c>
      <c r="AM536">
        <f t="shared" si="1072"/>
        <v>0</v>
      </c>
      <c r="AN536">
        <f t="shared" si="1073"/>
        <v>0</v>
      </c>
      <c r="AO536">
        <f t="shared" si="1074"/>
        <v>0</v>
      </c>
      <c r="AP536">
        <f t="shared" si="1075"/>
        <v>0</v>
      </c>
      <c r="AQ536">
        <f t="shared" si="1076"/>
        <v>0</v>
      </c>
      <c r="AR536">
        <f t="shared" si="1077"/>
        <v>0</v>
      </c>
      <c r="AS536">
        <f t="shared" si="1078"/>
        <v>0</v>
      </c>
      <c r="AT536">
        <f t="shared" si="1048"/>
        <v>0</v>
      </c>
      <c r="AU536">
        <f t="shared" si="1079"/>
        <v>0</v>
      </c>
      <c r="AV536">
        <f t="shared" si="1080"/>
        <v>0</v>
      </c>
      <c r="AW536">
        <f t="shared" si="1049"/>
        <v>0</v>
      </c>
      <c r="AX536">
        <f t="shared" si="1081"/>
        <v>0</v>
      </c>
      <c r="AY536">
        <f t="shared" si="1082"/>
        <v>0</v>
      </c>
      <c r="AZ536">
        <f t="shared" si="1083"/>
        <v>0</v>
      </c>
      <c r="BA536">
        <f t="shared" si="1084"/>
        <v>0</v>
      </c>
      <c r="BB536">
        <f t="shared" si="1085"/>
        <v>0</v>
      </c>
      <c r="BC536">
        <f t="shared" si="1086"/>
        <v>0</v>
      </c>
      <c r="BD536">
        <f t="shared" si="1087"/>
        <v>0</v>
      </c>
      <c r="BE536">
        <f t="shared" si="1088"/>
        <v>0</v>
      </c>
      <c r="BF536">
        <f t="shared" si="1089"/>
        <v>0</v>
      </c>
      <c r="BG536">
        <f t="shared" si="1090"/>
        <v>0</v>
      </c>
      <c r="BH536">
        <f t="shared" si="1091"/>
        <v>0</v>
      </c>
      <c r="BI536">
        <f t="shared" si="1092"/>
        <v>0</v>
      </c>
      <c r="BJ536">
        <f t="shared" si="1093"/>
        <v>0</v>
      </c>
      <c r="BK536">
        <f t="shared" si="1094"/>
        <v>0</v>
      </c>
      <c r="BL536">
        <f t="shared" si="1095"/>
        <v>0</v>
      </c>
      <c r="BM536">
        <f t="shared" si="1096"/>
        <v>0</v>
      </c>
      <c r="BN536">
        <f t="shared" si="1097"/>
        <v>0</v>
      </c>
      <c r="BO536">
        <f t="shared" si="1098"/>
        <v>0</v>
      </c>
      <c r="BP536">
        <f t="shared" si="1099"/>
        <v>0</v>
      </c>
      <c r="BQ536">
        <f t="shared" si="1100"/>
        <v>0</v>
      </c>
      <c r="BR536">
        <f t="shared" si="1101"/>
        <v>0</v>
      </c>
      <c r="BS536">
        <f t="shared" si="1102"/>
        <v>0</v>
      </c>
      <c r="BT536">
        <f t="shared" si="1103"/>
        <v>0</v>
      </c>
      <c r="BU536">
        <f t="shared" si="1104"/>
        <v>0</v>
      </c>
      <c r="BV536">
        <f t="shared" si="1105"/>
        <v>0</v>
      </c>
      <c r="BW536">
        <f t="shared" si="1106"/>
        <v>0</v>
      </c>
      <c r="BX536">
        <f t="shared" si="1107"/>
        <v>0</v>
      </c>
      <c r="BY536">
        <f t="shared" si="1108"/>
        <v>0</v>
      </c>
      <c r="BZ536">
        <f t="shared" si="1109"/>
        <v>0</v>
      </c>
      <c r="CA536">
        <f t="shared" si="1110"/>
        <v>0</v>
      </c>
      <c r="CB536">
        <f t="shared" si="1111"/>
        <v>0</v>
      </c>
      <c r="CC536">
        <f t="shared" si="1112"/>
        <v>0</v>
      </c>
      <c r="CD536">
        <f t="shared" si="1113"/>
        <v>0</v>
      </c>
      <c r="CE536">
        <f t="shared" si="1114"/>
        <v>0</v>
      </c>
      <c r="CF536">
        <f t="shared" si="1115"/>
        <v>0</v>
      </c>
      <c r="CG536">
        <f t="shared" si="1116"/>
        <v>0</v>
      </c>
      <c r="CH536">
        <f t="shared" si="1117"/>
        <v>0</v>
      </c>
      <c r="CI536">
        <f t="shared" si="1118"/>
        <v>0</v>
      </c>
      <c r="CJ536">
        <f t="shared" si="1119"/>
        <v>0</v>
      </c>
      <c r="CK536">
        <f t="shared" si="1120"/>
        <v>0</v>
      </c>
      <c r="CL536" t="str">
        <f t="shared" si="1121"/>
        <v/>
      </c>
      <c r="CM536" t="str">
        <f t="shared" si="1122"/>
        <v/>
      </c>
      <c r="CN536" t="str">
        <f t="shared" si="1123"/>
        <v/>
      </c>
      <c r="CO536" t="str">
        <f t="shared" si="1124"/>
        <v/>
      </c>
      <c r="CP536" t="str">
        <f t="shared" si="1125"/>
        <v/>
      </c>
      <c r="CQ536" t="str">
        <f t="shared" si="1126"/>
        <v/>
      </c>
      <c r="CR536" t="str">
        <f t="shared" si="1127"/>
        <v/>
      </c>
      <c r="CS536" t="str">
        <f t="shared" si="1128"/>
        <v/>
      </c>
      <c r="CT536" t="str">
        <f t="shared" si="1129"/>
        <v/>
      </c>
      <c r="CU536" t="str">
        <f t="shared" si="1130"/>
        <v/>
      </c>
      <c r="CV536" t="str">
        <f t="shared" si="1131"/>
        <v/>
      </c>
      <c r="CW536" t="str">
        <f t="shared" si="1132"/>
        <v/>
      </c>
      <c r="CX536" t="str">
        <f t="shared" si="1133"/>
        <v/>
      </c>
      <c r="CY536" t="str">
        <f t="shared" si="1134"/>
        <v/>
      </c>
      <c r="CZ536" t="str">
        <f t="shared" si="1135"/>
        <v/>
      </c>
      <c r="DA536" t="str">
        <f t="shared" si="1136"/>
        <v/>
      </c>
      <c r="DB536" t="str">
        <f t="shared" si="1137"/>
        <v/>
      </c>
      <c r="DC536" t="str">
        <f t="shared" si="1138"/>
        <v/>
      </c>
      <c r="DD536" t="str">
        <f t="shared" si="1139"/>
        <v/>
      </c>
      <c r="DE536" t="str">
        <f t="shared" si="1140"/>
        <v/>
      </c>
      <c r="DF536" t="str">
        <f t="shared" si="1141"/>
        <v/>
      </c>
      <c r="DG536" t="str">
        <f t="shared" si="1142"/>
        <v/>
      </c>
      <c r="DH536" t="str">
        <f t="shared" si="1143"/>
        <v/>
      </c>
      <c r="DI536" t="str">
        <f t="shared" si="1144"/>
        <v/>
      </c>
      <c r="DJ536" t="str">
        <f t="shared" si="1145"/>
        <v/>
      </c>
      <c r="DK536" t="str">
        <f t="shared" si="1146"/>
        <v/>
      </c>
      <c r="DL536" t="str">
        <f t="shared" si="1147"/>
        <v/>
      </c>
      <c r="DM536" t="str">
        <f t="shared" si="1148"/>
        <v/>
      </c>
      <c r="DN536" t="str">
        <f t="shared" si="1149"/>
        <v/>
      </c>
      <c r="DO536" t="str">
        <f t="shared" si="1150"/>
        <v/>
      </c>
      <c r="DP536" t="str">
        <f t="shared" si="1151"/>
        <v/>
      </c>
      <c r="DQ536" t="str">
        <f t="shared" si="1152"/>
        <v/>
      </c>
      <c r="DR536" t="str">
        <f t="shared" si="1153"/>
        <v/>
      </c>
      <c r="DS536" t="str">
        <f t="shared" si="1154"/>
        <v/>
      </c>
      <c r="DT536" t="str">
        <f t="shared" si="1155"/>
        <v/>
      </c>
      <c r="DU536">
        <f t="shared" si="1156"/>
        <v>0</v>
      </c>
      <c r="DV536">
        <f t="shared" si="1157"/>
        <v>0</v>
      </c>
      <c r="DW536">
        <f t="shared" si="1158"/>
        <v>0</v>
      </c>
      <c r="DX536" t="str">
        <f t="shared" si="1159"/>
        <v/>
      </c>
      <c r="DY536" t="str">
        <f t="shared" si="1160"/>
        <v/>
      </c>
      <c r="DZ536" t="str">
        <f t="shared" si="1161"/>
        <v/>
      </c>
      <c r="EA536" s="5">
        <f t="shared" si="1162"/>
        <v>0</v>
      </c>
      <c r="EB536" s="3">
        <f t="shared" si="1163"/>
        <v>0</v>
      </c>
    </row>
    <row r="537" spans="2:132" x14ac:dyDescent="0.2">
      <c r="B537" s="25">
        <v>532</v>
      </c>
      <c r="C537" s="26">
        <f>Zisk!D551</f>
        <v>0</v>
      </c>
      <c r="D537">
        <f>Zisk!E551</f>
        <v>0</v>
      </c>
      <c r="E537" s="66" t="str">
        <f t="shared" si="1050"/>
        <v/>
      </c>
      <c r="F537" t="str">
        <f t="shared" si="1051"/>
        <v/>
      </c>
      <c r="G537" s="66" t="str">
        <f t="shared" si="1052"/>
        <v/>
      </c>
      <c r="H537" s="25"/>
      <c r="I537" s="25"/>
      <c r="J537">
        <f>VstupniParametry_SKRYT!$D$5</f>
        <v>0.02</v>
      </c>
      <c r="K537">
        <f>VstupniParametry_SKRYT!$D$6</f>
        <v>0.06</v>
      </c>
      <c r="L537">
        <f>VstupniParametry_SKRYT!$D$7</f>
        <v>0.06</v>
      </c>
      <c r="M537">
        <f>VstupniParametry_SKRYT!$D$8</f>
        <v>0.06</v>
      </c>
      <c r="N537">
        <f>VstupniParametry_SKRYT!$D$9</f>
        <v>1.7999999999999999E-2</v>
      </c>
      <c r="O537" s="27">
        <f>VstupniParametry_SKRYT!$D$10</f>
        <v>0.01</v>
      </c>
      <c r="P537" s="27">
        <f>VstupniParametry_SKRYT!$D$11</f>
        <v>0.01</v>
      </c>
      <c r="Q537" s="27">
        <f>VstupniParametry_SKRYT!$D$12</f>
        <v>0.01</v>
      </c>
      <c r="R537" s="27">
        <f>VstupniParametry_SKRYT!$D$13</f>
        <v>0.01</v>
      </c>
      <c r="S537" s="27">
        <f>VstupniParametry_SKRYT!$D$14</f>
        <v>0.01</v>
      </c>
      <c r="T537">
        <f t="shared" si="1053"/>
        <v>0</v>
      </c>
      <c r="U537">
        <f t="shared" si="1054"/>
        <v>0</v>
      </c>
      <c r="V537">
        <f t="shared" si="1055"/>
        <v>0</v>
      </c>
      <c r="W537">
        <f t="shared" si="1056"/>
        <v>0</v>
      </c>
      <c r="X537">
        <f t="shared" si="1057"/>
        <v>0</v>
      </c>
      <c r="Y537">
        <f t="shared" si="1058"/>
        <v>0</v>
      </c>
      <c r="Z537">
        <f t="shared" si="1059"/>
        <v>0</v>
      </c>
      <c r="AA537">
        <f t="shared" si="1060"/>
        <v>0</v>
      </c>
      <c r="AB537">
        <f t="shared" si="1061"/>
        <v>0</v>
      </c>
      <c r="AC537">
        <f t="shared" si="1062"/>
        <v>0</v>
      </c>
      <c r="AD537">
        <f t="shared" si="1063"/>
        <v>0</v>
      </c>
      <c r="AE537">
        <f t="shared" si="1064"/>
        <v>0</v>
      </c>
      <c r="AF537">
        <f t="shared" si="1065"/>
        <v>0</v>
      </c>
      <c r="AG537">
        <f t="shared" si="1066"/>
        <v>0</v>
      </c>
      <c r="AH537">
        <f t="shared" si="1067"/>
        <v>0</v>
      </c>
      <c r="AI537">
        <f t="shared" si="1068"/>
        <v>0</v>
      </c>
      <c r="AJ537">
        <f t="shared" si="1069"/>
        <v>0</v>
      </c>
      <c r="AK537">
        <f t="shared" si="1070"/>
        <v>0</v>
      </c>
      <c r="AL537">
        <f t="shared" si="1071"/>
        <v>0</v>
      </c>
      <c r="AM537">
        <f t="shared" si="1072"/>
        <v>0</v>
      </c>
      <c r="AN537">
        <f t="shared" si="1073"/>
        <v>0</v>
      </c>
      <c r="AO537">
        <f t="shared" si="1074"/>
        <v>0</v>
      </c>
      <c r="AP537">
        <f t="shared" si="1075"/>
        <v>0</v>
      </c>
      <c r="AQ537">
        <f t="shared" si="1076"/>
        <v>0</v>
      </c>
      <c r="AR537">
        <f t="shared" si="1077"/>
        <v>0</v>
      </c>
      <c r="AS537">
        <f t="shared" si="1078"/>
        <v>0</v>
      </c>
      <c r="AT537">
        <f t="shared" si="1048"/>
        <v>0</v>
      </c>
      <c r="AU537">
        <f t="shared" si="1079"/>
        <v>0</v>
      </c>
      <c r="AV537">
        <f t="shared" si="1080"/>
        <v>0</v>
      </c>
      <c r="AW537">
        <f t="shared" si="1049"/>
        <v>0</v>
      </c>
      <c r="AX537">
        <f t="shared" si="1081"/>
        <v>0</v>
      </c>
      <c r="AY537">
        <f t="shared" si="1082"/>
        <v>0</v>
      </c>
      <c r="AZ537">
        <f t="shared" si="1083"/>
        <v>0</v>
      </c>
      <c r="BA537">
        <f t="shared" si="1084"/>
        <v>0</v>
      </c>
      <c r="BB537">
        <f t="shared" si="1085"/>
        <v>0</v>
      </c>
      <c r="BC537">
        <f t="shared" si="1086"/>
        <v>0</v>
      </c>
      <c r="BD537">
        <f t="shared" si="1087"/>
        <v>0</v>
      </c>
      <c r="BE537">
        <f t="shared" si="1088"/>
        <v>0</v>
      </c>
      <c r="BF537">
        <f t="shared" si="1089"/>
        <v>0</v>
      </c>
      <c r="BG537">
        <f t="shared" si="1090"/>
        <v>0</v>
      </c>
      <c r="BH537">
        <f t="shared" si="1091"/>
        <v>0</v>
      </c>
      <c r="BI537">
        <f t="shared" si="1092"/>
        <v>0</v>
      </c>
      <c r="BJ537">
        <f t="shared" si="1093"/>
        <v>0</v>
      </c>
      <c r="BK537">
        <f t="shared" si="1094"/>
        <v>0</v>
      </c>
      <c r="BL537">
        <f t="shared" si="1095"/>
        <v>0</v>
      </c>
      <c r="BM537">
        <f t="shared" si="1096"/>
        <v>0</v>
      </c>
      <c r="BN537">
        <f t="shared" si="1097"/>
        <v>0</v>
      </c>
      <c r="BO537">
        <f t="shared" si="1098"/>
        <v>0</v>
      </c>
      <c r="BP537">
        <f t="shared" si="1099"/>
        <v>0</v>
      </c>
      <c r="BQ537">
        <f t="shared" si="1100"/>
        <v>0</v>
      </c>
      <c r="BR537">
        <f t="shared" si="1101"/>
        <v>0</v>
      </c>
      <c r="BS537">
        <f t="shared" si="1102"/>
        <v>0</v>
      </c>
      <c r="BT537">
        <f t="shared" si="1103"/>
        <v>0</v>
      </c>
      <c r="BU537">
        <f t="shared" si="1104"/>
        <v>0</v>
      </c>
      <c r="BV537">
        <f t="shared" si="1105"/>
        <v>0</v>
      </c>
      <c r="BW537">
        <f t="shared" si="1106"/>
        <v>0</v>
      </c>
      <c r="BX537">
        <f t="shared" si="1107"/>
        <v>0</v>
      </c>
      <c r="BY537">
        <f t="shared" si="1108"/>
        <v>0</v>
      </c>
      <c r="BZ537">
        <f t="shared" si="1109"/>
        <v>0</v>
      </c>
      <c r="CA537">
        <f t="shared" si="1110"/>
        <v>0</v>
      </c>
      <c r="CB537">
        <f t="shared" si="1111"/>
        <v>0</v>
      </c>
      <c r="CC537">
        <f t="shared" si="1112"/>
        <v>0</v>
      </c>
      <c r="CD537">
        <f t="shared" si="1113"/>
        <v>0</v>
      </c>
      <c r="CE537">
        <f t="shared" si="1114"/>
        <v>0</v>
      </c>
      <c r="CF537">
        <f t="shared" si="1115"/>
        <v>0</v>
      </c>
      <c r="CG537">
        <f t="shared" si="1116"/>
        <v>0</v>
      </c>
      <c r="CH537">
        <f t="shared" si="1117"/>
        <v>0</v>
      </c>
      <c r="CI537">
        <f t="shared" si="1118"/>
        <v>0</v>
      </c>
      <c r="CJ537">
        <f t="shared" si="1119"/>
        <v>0</v>
      </c>
      <c r="CK537">
        <f t="shared" si="1120"/>
        <v>0</v>
      </c>
      <c r="CL537" t="str">
        <f t="shared" si="1121"/>
        <v/>
      </c>
      <c r="CM537" t="str">
        <f t="shared" si="1122"/>
        <v/>
      </c>
      <c r="CN537" t="str">
        <f t="shared" si="1123"/>
        <v/>
      </c>
      <c r="CO537" t="str">
        <f t="shared" si="1124"/>
        <v/>
      </c>
      <c r="CP537" t="str">
        <f t="shared" si="1125"/>
        <v/>
      </c>
      <c r="CQ537" t="str">
        <f t="shared" si="1126"/>
        <v/>
      </c>
      <c r="CR537" t="str">
        <f t="shared" si="1127"/>
        <v/>
      </c>
      <c r="CS537" t="str">
        <f t="shared" si="1128"/>
        <v/>
      </c>
      <c r="CT537" t="str">
        <f t="shared" si="1129"/>
        <v/>
      </c>
      <c r="CU537" t="str">
        <f t="shared" si="1130"/>
        <v/>
      </c>
      <c r="CV537" t="str">
        <f t="shared" si="1131"/>
        <v/>
      </c>
      <c r="CW537" t="str">
        <f t="shared" si="1132"/>
        <v/>
      </c>
      <c r="CX537" t="str">
        <f t="shared" si="1133"/>
        <v/>
      </c>
      <c r="CY537" t="str">
        <f t="shared" si="1134"/>
        <v/>
      </c>
      <c r="CZ537" t="str">
        <f t="shared" si="1135"/>
        <v/>
      </c>
      <c r="DA537" t="str">
        <f t="shared" si="1136"/>
        <v/>
      </c>
      <c r="DB537" t="str">
        <f t="shared" si="1137"/>
        <v/>
      </c>
      <c r="DC537" t="str">
        <f t="shared" si="1138"/>
        <v/>
      </c>
      <c r="DD537" t="str">
        <f t="shared" si="1139"/>
        <v/>
      </c>
      <c r="DE537" t="str">
        <f t="shared" si="1140"/>
        <v/>
      </c>
      <c r="DF537" t="str">
        <f t="shared" si="1141"/>
        <v/>
      </c>
      <c r="DG537" t="str">
        <f t="shared" si="1142"/>
        <v/>
      </c>
      <c r="DH537" t="str">
        <f t="shared" si="1143"/>
        <v/>
      </c>
      <c r="DI537" t="str">
        <f t="shared" si="1144"/>
        <v/>
      </c>
      <c r="DJ537" t="str">
        <f t="shared" si="1145"/>
        <v/>
      </c>
      <c r="DK537" t="str">
        <f t="shared" si="1146"/>
        <v/>
      </c>
      <c r="DL537" t="str">
        <f t="shared" si="1147"/>
        <v/>
      </c>
      <c r="DM537" t="str">
        <f t="shared" si="1148"/>
        <v/>
      </c>
      <c r="DN537" t="str">
        <f t="shared" si="1149"/>
        <v/>
      </c>
      <c r="DO537" t="str">
        <f t="shared" si="1150"/>
        <v/>
      </c>
      <c r="DP537" t="str">
        <f t="shared" si="1151"/>
        <v/>
      </c>
      <c r="DQ537" t="str">
        <f t="shared" si="1152"/>
        <v/>
      </c>
      <c r="DR537" t="str">
        <f t="shared" si="1153"/>
        <v/>
      </c>
      <c r="DS537" t="str">
        <f t="shared" si="1154"/>
        <v/>
      </c>
      <c r="DT537" t="str">
        <f t="shared" si="1155"/>
        <v/>
      </c>
      <c r="DU537">
        <f t="shared" si="1156"/>
        <v>0</v>
      </c>
      <c r="DV537">
        <f t="shared" si="1157"/>
        <v>0</v>
      </c>
      <c r="DW537">
        <f t="shared" si="1158"/>
        <v>0</v>
      </c>
      <c r="DX537" t="str">
        <f t="shared" si="1159"/>
        <v/>
      </c>
      <c r="DY537" t="str">
        <f t="shared" si="1160"/>
        <v/>
      </c>
      <c r="DZ537" t="str">
        <f t="shared" si="1161"/>
        <v/>
      </c>
      <c r="EA537" s="5">
        <f t="shared" si="1162"/>
        <v>0</v>
      </c>
      <c r="EB537" s="3">
        <f t="shared" si="1163"/>
        <v>0</v>
      </c>
    </row>
    <row r="538" spans="2:132" x14ac:dyDescent="0.2">
      <c r="B538">
        <v>533</v>
      </c>
      <c r="C538" s="3">
        <f>Zisk!D552</f>
        <v>0</v>
      </c>
      <c r="D538">
        <f>Zisk!E552</f>
        <v>0</v>
      </c>
      <c r="E538" s="66" t="str">
        <f t="shared" si="1050"/>
        <v/>
      </c>
      <c r="F538" t="str">
        <f t="shared" si="1051"/>
        <v/>
      </c>
      <c r="G538" s="66" t="str">
        <f t="shared" si="1052"/>
        <v/>
      </c>
      <c r="J538">
        <f>VstupniParametry_SKRYT!$D$5</f>
        <v>0.02</v>
      </c>
      <c r="K538">
        <f>VstupniParametry_SKRYT!$D$6</f>
        <v>0.06</v>
      </c>
      <c r="L538">
        <f>VstupniParametry_SKRYT!$D$7</f>
        <v>0.06</v>
      </c>
      <c r="M538">
        <f>VstupniParametry_SKRYT!$D$8</f>
        <v>0.06</v>
      </c>
      <c r="N538">
        <f>VstupniParametry_SKRYT!$D$9</f>
        <v>1.7999999999999999E-2</v>
      </c>
      <c r="O538" s="27">
        <f>VstupniParametry_SKRYT!$D$10</f>
        <v>0.01</v>
      </c>
      <c r="P538" s="27">
        <f>VstupniParametry_SKRYT!$D$11</f>
        <v>0.01</v>
      </c>
      <c r="Q538" s="27">
        <f>VstupniParametry_SKRYT!$D$12</f>
        <v>0.01</v>
      </c>
      <c r="R538" s="27">
        <f>VstupniParametry_SKRYT!$D$13</f>
        <v>0.01</v>
      </c>
      <c r="S538" s="27">
        <f>VstupniParametry_SKRYT!$D$14</f>
        <v>0.01</v>
      </c>
      <c r="T538">
        <f t="shared" si="1053"/>
        <v>0</v>
      </c>
      <c r="U538">
        <f t="shared" si="1054"/>
        <v>0</v>
      </c>
      <c r="V538">
        <f t="shared" si="1055"/>
        <v>0</v>
      </c>
      <c r="W538">
        <f t="shared" si="1056"/>
        <v>0</v>
      </c>
      <c r="X538">
        <f t="shared" si="1057"/>
        <v>0</v>
      </c>
      <c r="Y538">
        <f t="shared" si="1058"/>
        <v>0</v>
      </c>
      <c r="Z538">
        <f t="shared" si="1059"/>
        <v>0</v>
      </c>
      <c r="AA538">
        <f t="shared" si="1060"/>
        <v>0</v>
      </c>
      <c r="AB538">
        <f t="shared" si="1061"/>
        <v>0</v>
      </c>
      <c r="AC538">
        <f t="shared" si="1062"/>
        <v>0</v>
      </c>
      <c r="AD538">
        <f t="shared" si="1063"/>
        <v>0</v>
      </c>
      <c r="AE538">
        <f t="shared" si="1064"/>
        <v>0</v>
      </c>
      <c r="AF538">
        <f t="shared" si="1065"/>
        <v>0</v>
      </c>
      <c r="AG538">
        <f t="shared" si="1066"/>
        <v>0</v>
      </c>
      <c r="AH538">
        <f t="shared" si="1067"/>
        <v>0</v>
      </c>
      <c r="AI538">
        <f t="shared" si="1068"/>
        <v>0</v>
      </c>
      <c r="AJ538">
        <f t="shared" si="1069"/>
        <v>0</v>
      </c>
      <c r="AK538">
        <f t="shared" si="1070"/>
        <v>0</v>
      </c>
      <c r="AL538">
        <f t="shared" si="1071"/>
        <v>0</v>
      </c>
      <c r="AM538">
        <f t="shared" si="1072"/>
        <v>0</v>
      </c>
      <c r="AN538">
        <f t="shared" si="1073"/>
        <v>0</v>
      </c>
      <c r="AO538">
        <f t="shared" si="1074"/>
        <v>0</v>
      </c>
      <c r="AP538">
        <f t="shared" si="1075"/>
        <v>0</v>
      </c>
      <c r="AQ538">
        <f t="shared" si="1076"/>
        <v>0</v>
      </c>
      <c r="AR538">
        <f t="shared" si="1077"/>
        <v>0</v>
      </c>
      <c r="AS538">
        <f t="shared" si="1078"/>
        <v>0</v>
      </c>
      <c r="AT538">
        <f t="shared" si="1048"/>
        <v>0</v>
      </c>
      <c r="AU538">
        <f t="shared" si="1079"/>
        <v>0</v>
      </c>
      <c r="AV538">
        <f t="shared" si="1080"/>
        <v>0</v>
      </c>
      <c r="AW538">
        <f t="shared" si="1049"/>
        <v>0</v>
      </c>
      <c r="AX538">
        <f t="shared" si="1081"/>
        <v>0</v>
      </c>
      <c r="AY538">
        <f t="shared" si="1082"/>
        <v>0</v>
      </c>
      <c r="AZ538">
        <f t="shared" si="1083"/>
        <v>0</v>
      </c>
      <c r="BA538">
        <f t="shared" si="1084"/>
        <v>0</v>
      </c>
      <c r="BB538">
        <f t="shared" si="1085"/>
        <v>0</v>
      </c>
      <c r="BC538">
        <f t="shared" si="1086"/>
        <v>0</v>
      </c>
      <c r="BD538">
        <f t="shared" si="1087"/>
        <v>0</v>
      </c>
      <c r="BE538">
        <f t="shared" si="1088"/>
        <v>0</v>
      </c>
      <c r="BF538">
        <f t="shared" si="1089"/>
        <v>0</v>
      </c>
      <c r="BG538">
        <f t="shared" si="1090"/>
        <v>0</v>
      </c>
      <c r="BH538">
        <f t="shared" si="1091"/>
        <v>0</v>
      </c>
      <c r="BI538">
        <f t="shared" si="1092"/>
        <v>0</v>
      </c>
      <c r="BJ538">
        <f t="shared" si="1093"/>
        <v>0</v>
      </c>
      <c r="BK538">
        <f t="shared" si="1094"/>
        <v>0</v>
      </c>
      <c r="BL538">
        <f t="shared" si="1095"/>
        <v>0</v>
      </c>
      <c r="BM538">
        <f t="shared" si="1096"/>
        <v>0</v>
      </c>
      <c r="BN538">
        <f t="shared" si="1097"/>
        <v>0</v>
      </c>
      <c r="BO538">
        <f t="shared" si="1098"/>
        <v>0</v>
      </c>
      <c r="BP538">
        <f t="shared" si="1099"/>
        <v>0</v>
      </c>
      <c r="BQ538">
        <f t="shared" si="1100"/>
        <v>0</v>
      </c>
      <c r="BR538">
        <f t="shared" si="1101"/>
        <v>0</v>
      </c>
      <c r="BS538">
        <f t="shared" si="1102"/>
        <v>0</v>
      </c>
      <c r="BT538">
        <f t="shared" si="1103"/>
        <v>0</v>
      </c>
      <c r="BU538">
        <f t="shared" si="1104"/>
        <v>0</v>
      </c>
      <c r="BV538">
        <f t="shared" si="1105"/>
        <v>0</v>
      </c>
      <c r="BW538">
        <f t="shared" si="1106"/>
        <v>0</v>
      </c>
      <c r="BX538">
        <f t="shared" si="1107"/>
        <v>0</v>
      </c>
      <c r="BY538">
        <f t="shared" si="1108"/>
        <v>0</v>
      </c>
      <c r="BZ538">
        <f t="shared" si="1109"/>
        <v>0</v>
      </c>
      <c r="CA538">
        <f t="shared" si="1110"/>
        <v>0</v>
      </c>
      <c r="CB538">
        <f t="shared" si="1111"/>
        <v>0</v>
      </c>
      <c r="CC538">
        <f t="shared" si="1112"/>
        <v>0</v>
      </c>
      <c r="CD538">
        <f t="shared" si="1113"/>
        <v>0</v>
      </c>
      <c r="CE538">
        <f t="shared" si="1114"/>
        <v>0</v>
      </c>
      <c r="CF538">
        <f t="shared" si="1115"/>
        <v>0</v>
      </c>
      <c r="CG538">
        <f t="shared" si="1116"/>
        <v>0</v>
      </c>
      <c r="CH538">
        <f t="shared" si="1117"/>
        <v>0</v>
      </c>
      <c r="CI538">
        <f t="shared" si="1118"/>
        <v>0</v>
      </c>
      <c r="CJ538">
        <f t="shared" si="1119"/>
        <v>0</v>
      </c>
      <c r="CK538">
        <f t="shared" si="1120"/>
        <v>0</v>
      </c>
      <c r="CL538" t="str">
        <f t="shared" si="1121"/>
        <v/>
      </c>
      <c r="CM538" t="str">
        <f t="shared" si="1122"/>
        <v/>
      </c>
      <c r="CN538" t="str">
        <f t="shared" si="1123"/>
        <v/>
      </c>
      <c r="CO538" t="str">
        <f t="shared" si="1124"/>
        <v/>
      </c>
      <c r="CP538" t="str">
        <f t="shared" si="1125"/>
        <v/>
      </c>
      <c r="CQ538" t="str">
        <f t="shared" si="1126"/>
        <v/>
      </c>
      <c r="CR538" t="str">
        <f t="shared" si="1127"/>
        <v/>
      </c>
      <c r="CS538" t="str">
        <f t="shared" si="1128"/>
        <v/>
      </c>
      <c r="CT538" t="str">
        <f t="shared" si="1129"/>
        <v/>
      </c>
      <c r="CU538" t="str">
        <f t="shared" si="1130"/>
        <v/>
      </c>
      <c r="CV538" t="str">
        <f t="shared" si="1131"/>
        <v/>
      </c>
      <c r="CW538" t="str">
        <f t="shared" si="1132"/>
        <v/>
      </c>
      <c r="CX538" t="str">
        <f t="shared" si="1133"/>
        <v/>
      </c>
      <c r="CY538" t="str">
        <f t="shared" si="1134"/>
        <v/>
      </c>
      <c r="CZ538" t="str">
        <f t="shared" si="1135"/>
        <v/>
      </c>
      <c r="DA538" t="str">
        <f t="shared" si="1136"/>
        <v/>
      </c>
      <c r="DB538" t="str">
        <f t="shared" si="1137"/>
        <v/>
      </c>
      <c r="DC538" t="str">
        <f t="shared" si="1138"/>
        <v/>
      </c>
      <c r="DD538" t="str">
        <f t="shared" si="1139"/>
        <v/>
      </c>
      <c r="DE538" t="str">
        <f t="shared" si="1140"/>
        <v/>
      </c>
      <c r="DF538" t="str">
        <f t="shared" si="1141"/>
        <v/>
      </c>
      <c r="DG538" t="str">
        <f t="shared" si="1142"/>
        <v/>
      </c>
      <c r="DH538" t="str">
        <f t="shared" si="1143"/>
        <v/>
      </c>
      <c r="DI538" t="str">
        <f t="shared" si="1144"/>
        <v/>
      </c>
      <c r="DJ538" t="str">
        <f t="shared" si="1145"/>
        <v/>
      </c>
      <c r="DK538" t="str">
        <f t="shared" si="1146"/>
        <v/>
      </c>
      <c r="DL538" t="str">
        <f t="shared" si="1147"/>
        <v/>
      </c>
      <c r="DM538" t="str">
        <f t="shared" si="1148"/>
        <v/>
      </c>
      <c r="DN538" t="str">
        <f t="shared" si="1149"/>
        <v/>
      </c>
      <c r="DO538" t="str">
        <f t="shared" si="1150"/>
        <v/>
      </c>
      <c r="DP538" t="str">
        <f t="shared" si="1151"/>
        <v/>
      </c>
      <c r="DQ538" t="str">
        <f t="shared" si="1152"/>
        <v/>
      </c>
      <c r="DR538" t="str">
        <f t="shared" si="1153"/>
        <v/>
      </c>
      <c r="DS538" t="str">
        <f t="shared" si="1154"/>
        <v/>
      </c>
      <c r="DT538" t="str">
        <f t="shared" si="1155"/>
        <v/>
      </c>
      <c r="DU538">
        <f t="shared" si="1156"/>
        <v>0</v>
      </c>
      <c r="DV538">
        <f t="shared" si="1157"/>
        <v>0</v>
      </c>
      <c r="DW538">
        <f t="shared" si="1158"/>
        <v>0</v>
      </c>
      <c r="DX538" t="str">
        <f t="shared" si="1159"/>
        <v/>
      </c>
      <c r="DY538" t="str">
        <f t="shared" si="1160"/>
        <v/>
      </c>
      <c r="DZ538" t="str">
        <f t="shared" si="1161"/>
        <v/>
      </c>
      <c r="EA538" s="5">
        <f t="shared" si="1162"/>
        <v>0</v>
      </c>
      <c r="EB538" s="3">
        <f t="shared" si="1163"/>
        <v>0</v>
      </c>
    </row>
    <row r="539" spans="2:132" x14ac:dyDescent="0.2">
      <c r="B539" s="25">
        <v>534</v>
      </c>
      <c r="C539" s="26">
        <f>Zisk!D553</f>
        <v>0</v>
      </c>
      <c r="D539">
        <f>Zisk!E553</f>
        <v>0</v>
      </c>
      <c r="E539" s="66" t="str">
        <f t="shared" si="1050"/>
        <v/>
      </c>
      <c r="F539" t="str">
        <f t="shared" si="1051"/>
        <v/>
      </c>
      <c r="G539" s="66" t="str">
        <f t="shared" si="1052"/>
        <v/>
      </c>
      <c r="H539" s="25"/>
      <c r="I539" s="25"/>
      <c r="J539">
        <f>VstupniParametry_SKRYT!$D$5</f>
        <v>0.02</v>
      </c>
      <c r="K539">
        <f>VstupniParametry_SKRYT!$D$6</f>
        <v>0.06</v>
      </c>
      <c r="L539">
        <f>VstupniParametry_SKRYT!$D$7</f>
        <v>0.06</v>
      </c>
      <c r="M539">
        <f>VstupniParametry_SKRYT!$D$8</f>
        <v>0.06</v>
      </c>
      <c r="N539">
        <f>VstupniParametry_SKRYT!$D$9</f>
        <v>1.7999999999999999E-2</v>
      </c>
      <c r="O539" s="27">
        <f>VstupniParametry_SKRYT!$D$10</f>
        <v>0.01</v>
      </c>
      <c r="P539" s="27">
        <f>VstupniParametry_SKRYT!$D$11</f>
        <v>0.01</v>
      </c>
      <c r="Q539" s="27">
        <f>VstupniParametry_SKRYT!$D$12</f>
        <v>0.01</v>
      </c>
      <c r="R539" s="27">
        <f>VstupniParametry_SKRYT!$D$13</f>
        <v>0.01</v>
      </c>
      <c r="S539" s="27">
        <f>VstupniParametry_SKRYT!$D$14</f>
        <v>0.01</v>
      </c>
      <c r="T539">
        <f t="shared" si="1053"/>
        <v>0</v>
      </c>
      <c r="U539">
        <f t="shared" si="1054"/>
        <v>0</v>
      </c>
      <c r="V539">
        <f t="shared" si="1055"/>
        <v>0</v>
      </c>
      <c r="W539">
        <f t="shared" si="1056"/>
        <v>0</v>
      </c>
      <c r="X539">
        <f t="shared" si="1057"/>
        <v>0</v>
      </c>
      <c r="Y539">
        <f t="shared" si="1058"/>
        <v>0</v>
      </c>
      <c r="Z539">
        <f t="shared" si="1059"/>
        <v>0</v>
      </c>
      <c r="AA539">
        <f t="shared" si="1060"/>
        <v>0</v>
      </c>
      <c r="AB539">
        <f t="shared" si="1061"/>
        <v>0</v>
      </c>
      <c r="AC539">
        <f t="shared" si="1062"/>
        <v>0</v>
      </c>
      <c r="AD539">
        <f t="shared" si="1063"/>
        <v>0</v>
      </c>
      <c r="AE539">
        <f t="shared" si="1064"/>
        <v>0</v>
      </c>
      <c r="AF539">
        <f t="shared" si="1065"/>
        <v>0</v>
      </c>
      <c r="AG539">
        <f t="shared" si="1066"/>
        <v>0</v>
      </c>
      <c r="AH539">
        <f t="shared" si="1067"/>
        <v>0</v>
      </c>
      <c r="AI539">
        <f t="shared" si="1068"/>
        <v>0</v>
      </c>
      <c r="AJ539">
        <f t="shared" si="1069"/>
        <v>0</v>
      </c>
      <c r="AK539">
        <f t="shared" si="1070"/>
        <v>0</v>
      </c>
      <c r="AL539">
        <f t="shared" si="1071"/>
        <v>0</v>
      </c>
      <c r="AM539">
        <f t="shared" si="1072"/>
        <v>0</v>
      </c>
      <c r="AN539">
        <f t="shared" si="1073"/>
        <v>0</v>
      </c>
      <c r="AO539">
        <f t="shared" si="1074"/>
        <v>0</v>
      </c>
      <c r="AP539">
        <f t="shared" si="1075"/>
        <v>0</v>
      </c>
      <c r="AQ539">
        <f t="shared" si="1076"/>
        <v>0</v>
      </c>
      <c r="AR539">
        <f t="shared" si="1077"/>
        <v>0</v>
      </c>
      <c r="AS539">
        <f t="shared" si="1078"/>
        <v>0</v>
      </c>
      <c r="AT539">
        <f t="shared" si="1048"/>
        <v>0</v>
      </c>
      <c r="AU539">
        <f t="shared" si="1079"/>
        <v>0</v>
      </c>
      <c r="AV539">
        <f t="shared" si="1080"/>
        <v>0</v>
      </c>
      <c r="AW539">
        <f t="shared" si="1049"/>
        <v>0</v>
      </c>
      <c r="AX539">
        <f t="shared" si="1081"/>
        <v>0</v>
      </c>
      <c r="AY539">
        <f t="shared" si="1082"/>
        <v>0</v>
      </c>
      <c r="AZ539">
        <f t="shared" si="1083"/>
        <v>0</v>
      </c>
      <c r="BA539">
        <f t="shared" si="1084"/>
        <v>0</v>
      </c>
      <c r="BB539">
        <f t="shared" si="1085"/>
        <v>0</v>
      </c>
      <c r="BC539">
        <f t="shared" si="1086"/>
        <v>0</v>
      </c>
      <c r="BD539">
        <f t="shared" si="1087"/>
        <v>0</v>
      </c>
      <c r="BE539">
        <f t="shared" si="1088"/>
        <v>0</v>
      </c>
      <c r="BF539">
        <f t="shared" si="1089"/>
        <v>0</v>
      </c>
      <c r="BG539">
        <f t="shared" si="1090"/>
        <v>0</v>
      </c>
      <c r="BH539">
        <f t="shared" si="1091"/>
        <v>0</v>
      </c>
      <c r="BI539">
        <f t="shared" si="1092"/>
        <v>0</v>
      </c>
      <c r="BJ539">
        <f t="shared" si="1093"/>
        <v>0</v>
      </c>
      <c r="BK539">
        <f t="shared" si="1094"/>
        <v>0</v>
      </c>
      <c r="BL539">
        <f t="shared" si="1095"/>
        <v>0</v>
      </c>
      <c r="BM539">
        <f t="shared" si="1096"/>
        <v>0</v>
      </c>
      <c r="BN539">
        <f t="shared" si="1097"/>
        <v>0</v>
      </c>
      <c r="BO539">
        <f t="shared" si="1098"/>
        <v>0</v>
      </c>
      <c r="BP539">
        <f t="shared" si="1099"/>
        <v>0</v>
      </c>
      <c r="BQ539">
        <f t="shared" si="1100"/>
        <v>0</v>
      </c>
      <c r="BR539">
        <f t="shared" si="1101"/>
        <v>0</v>
      </c>
      <c r="BS539">
        <f t="shared" si="1102"/>
        <v>0</v>
      </c>
      <c r="BT539">
        <f t="shared" si="1103"/>
        <v>0</v>
      </c>
      <c r="BU539">
        <f t="shared" si="1104"/>
        <v>0</v>
      </c>
      <c r="BV539">
        <f t="shared" si="1105"/>
        <v>0</v>
      </c>
      <c r="BW539">
        <f t="shared" si="1106"/>
        <v>0</v>
      </c>
      <c r="BX539">
        <f t="shared" si="1107"/>
        <v>0</v>
      </c>
      <c r="BY539">
        <f t="shared" si="1108"/>
        <v>0</v>
      </c>
      <c r="BZ539">
        <f t="shared" si="1109"/>
        <v>0</v>
      </c>
      <c r="CA539">
        <f t="shared" si="1110"/>
        <v>0</v>
      </c>
      <c r="CB539">
        <f t="shared" si="1111"/>
        <v>0</v>
      </c>
      <c r="CC539">
        <f t="shared" si="1112"/>
        <v>0</v>
      </c>
      <c r="CD539">
        <f t="shared" si="1113"/>
        <v>0</v>
      </c>
      <c r="CE539">
        <f t="shared" si="1114"/>
        <v>0</v>
      </c>
      <c r="CF539">
        <f t="shared" si="1115"/>
        <v>0</v>
      </c>
      <c r="CG539">
        <f t="shared" si="1116"/>
        <v>0</v>
      </c>
      <c r="CH539">
        <f t="shared" si="1117"/>
        <v>0</v>
      </c>
      <c r="CI539">
        <f t="shared" si="1118"/>
        <v>0</v>
      </c>
      <c r="CJ539">
        <f t="shared" si="1119"/>
        <v>0</v>
      </c>
      <c r="CK539">
        <f t="shared" si="1120"/>
        <v>0</v>
      </c>
      <c r="CL539" t="str">
        <f t="shared" si="1121"/>
        <v/>
      </c>
      <c r="CM539" t="str">
        <f t="shared" si="1122"/>
        <v/>
      </c>
      <c r="CN539" t="str">
        <f t="shared" si="1123"/>
        <v/>
      </c>
      <c r="CO539" t="str">
        <f t="shared" si="1124"/>
        <v/>
      </c>
      <c r="CP539" t="str">
        <f t="shared" si="1125"/>
        <v/>
      </c>
      <c r="CQ539" t="str">
        <f t="shared" si="1126"/>
        <v/>
      </c>
      <c r="CR539" t="str">
        <f t="shared" si="1127"/>
        <v/>
      </c>
      <c r="CS539" t="str">
        <f t="shared" si="1128"/>
        <v/>
      </c>
      <c r="CT539" t="str">
        <f t="shared" si="1129"/>
        <v/>
      </c>
      <c r="CU539" t="str">
        <f t="shared" si="1130"/>
        <v/>
      </c>
      <c r="CV539" t="str">
        <f t="shared" si="1131"/>
        <v/>
      </c>
      <c r="CW539" t="str">
        <f t="shared" si="1132"/>
        <v/>
      </c>
      <c r="CX539" t="str">
        <f t="shared" si="1133"/>
        <v/>
      </c>
      <c r="CY539" t="str">
        <f t="shared" si="1134"/>
        <v/>
      </c>
      <c r="CZ539" t="str">
        <f t="shared" si="1135"/>
        <v/>
      </c>
      <c r="DA539" t="str">
        <f t="shared" si="1136"/>
        <v/>
      </c>
      <c r="DB539" t="str">
        <f t="shared" si="1137"/>
        <v/>
      </c>
      <c r="DC539" t="str">
        <f t="shared" si="1138"/>
        <v/>
      </c>
      <c r="DD539" t="str">
        <f t="shared" si="1139"/>
        <v/>
      </c>
      <c r="DE539" t="str">
        <f t="shared" si="1140"/>
        <v/>
      </c>
      <c r="DF539" t="str">
        <f t="shared" si="1141"/>
        <v/>
      </c>
      <c r="DG539" t="str">
        <f t="shared" si="1142"/>
        <v/>
      </c>
      <c r="DH539" t="str">
        <f t="shared" si="1143"/>
        <v/>
      </c>
      <c r="DI539" t="str">
        <f t="shared" si="1144"/>
        <v/>
      </c>
      <c r="DJ539" t="str">
        <f t="shared" si="1145"/>
        <v/>
      </c>
      <c r="DK539" t="str">
        <f t="shared" si="1146"/>
        <v/>
      </c>
      <c r="DL539" t="str">
        <f t="shared" si="1147"/>
        <v/>
      </c>
      <c r="DM539" t="str">
        <f t="shared" si="1148"/>
        <v/>
      </c>
      <c r="DN539" t="str">
        <f t="shared" si="1149"/>
        <v/>
      </c>
      <c r="DO539" t="str">
        <f t="shared" si="1150"/>
        <v/>
      </c>
      <c r="DP539" t="str">
        <f t="shared" si="1151"/>
        <v/>
      </c>
      <c r="DQ539" t="str">
        <f t="shared" si="1152"/>
        <v/>
      </c>
      <c r="DR539" t="str">
        <f t="shared" si="1153"/>
        <v/>
      </c>
      <c r="DS539" t="str">
        <f t="shared" si="1154"/>
        <v/>
      </c>
      <c r="DT539" t="str">
        <f t="shared" si="1155"/>
        <v/>
      </c>
      <c r="DU539">
        <f t="shared" si="1156"/>
        <v>0</v>
      </c>
      <c r="DV539">
        <f t="shared" si="1157"/>
        <v>0</v>
      </c>
      <c r="DW539">
        <f t="shared" si="1158"/>
        <v>0</v>
      </c>
      <c r="DX539" t="str">
        <f t="shared" si="1159"/>
        <v/>
      </c>
      <c r="DY539" t="str">
        <f t="shared" si="1160"/>
        <v/>
      </c>
      <c r="DZ539" t="str">
        <f t="shared" si="1161"/>
        <v/>
      </c>
      <c r="EA539" s="5">
        <f t="shared" si="1162"/>
        <v>0</v>
      </c>
      <c r="EB539" s="3">
        <f t="shared" si="1163"/>
        <v>0</v>
      </c>
    </row>
    <row r="540" spans="2:132" x14ac:dyDescent="0.2">
      <c r="B540">
        <v>535</v>
      </c>
      <c r="C540" s="3">
        <f>Zisk!D554</f>
        <v>0</v>
      </c>
      <c r="D540">
        <f>Zisk!E554</f>
        <v>0</v>
      </c>
      <c r="E540" s="66" t="str">
        <f t="shared" si="1050"/>
        <v/>
      </c>
      <c r="F540" t="str">
        <f t="shared" si="1051"/>
        <v/>
      </c>
      <c r="G540" s="66" t="str">
        <f t="shared" si="1052"/>
        <v/>
      </c>
      <c r="J540">
        <f>VstupniParametry_SKRYT!$D$5</f>
        <v>0.02</v>
      </c>
      <c r="K540">
        <f>VstupniParametry_SKRYT!$D$6</f>
        <v>0.06</v>
      </c>
      <c r="L540">
        <f>VstupniParametry_SKRYT!$D$7</f>
        <v>0.06</v>
      </c>
      <c r="M540">
        <f>VstupniParametry_SKRYT!$D$8</f>
        <v>0.06</v>
      </c>
      <c r="N540">
        <f>VstupniParametry_SKRYT!$D$9</f>
        <v>1.7999999999999999E-2</v>
      </c>
      <c r="O540" s="27">
        <f>VstupniParametry_SKRYT!$D$10</f>
        <v>0.01</v>
      </c>
      <c r="P540" s="27">
        <f>VstupniParametry_SKRYT!$D$11</f>
        <v>0.01</v>
      </c>
      <c r="Q540" s="27">
        <f>VstupniParametry_SKRYT!$D$12</f>
        <v>0.01</v>
      </c>
      <c r="R540" s="27">
        <f>VstupniParametry_SKRYT!$D$13</f>
        <v>0.01</v>
      </c>
      <c r="S540" s="27">
        <f>VstupniParametry_SKRYT!$D$14</f>
        <v>0.01</v>
      </c>
      <c r="T540">
        <f t="shared" si="1053"/>
        <v>0</v>
      </c>
      <c r="U540">
        <f t="shared" si="1054"/>
        <v>0</v>
      </c>
      <c r="V540">
        <f t="shared" si="1055"/>
        <v>0</v>
      </c>
      <c r="W540">
        <f t="shared" si="1056"/>
        <v>0</v>
      </c>
      <c r="X540">
        <f t="shared" si="1057"/>
        <v>0</v>
      </c>
      <c r="Y540">
        <f t="shared" si="1058"/>
        <v>0</v>
      </c>
      <c r="Z540">
        <f t="shared" si="1059"/>
        <v>0</v>
      </c>
      <c r="AA540">
        <f t="shared" si="1060"/>
        <v>0</v>
      </c>
      <c r="AB540">
        <f t="shared" si="1061"/>
        <v>0</v>
      </c>
      <c r="AC540">
        <f t="shared" si="1062"/>
        <v>0</v>
      </c>
      <c r="AD540">
        <f t="shared" si="1063"/>
        <v>0</v>
      </c>
      <c r="AE540">
        <f t="shared" si="1064"/>
        <v>0</v>
      </c>
      <c r="AF540">
        <f t="shared" si="1065"/>
        <v>0</v>
      </c>
      <c r="AG540">
        <f t="shared" si="1066"/>
        <v>0</v>
      </c>
      <c r="AH540">
        <f t="shared" si="1067"/>
        <v>0</v>
      </c>
      <c r="AI540">
        <f t="shared" si="1068"/>
        <v>0</v>
      </c>
      <c r="AJ540">
        <f t="shared" si="1069"/>
        <v>0</v>
      </c>
      <c r="AK540">
        <f t="shared" si="1070"/>
        <v>0</v>
      </c>
      <c r="AL540">
        <f t="shared" si="1071"/>
        <v>0</v>
      </c>
      <c r="AM540">
        <f t="shared" si="1072"/>
        <v>0</v>
      </c>
      <c r="AN540">
        <f t="shared" si="1073"/>
        <v>0</v>
      </c>
      <c r="AO540">
        <f t="shared" si="1074"/>
        <v>0</v>
      </c>
      <c r="AP540">
        <f t="shared" si="1075"/>
        <v>0</v>
      </c>
      <c r="AQ540">
        <f t="shared" si="1076"/>
        <v>0</v>
      </c>
      <c r="AR540">
        <f t="shared" si="1077"/>
        <v>0</v>
      </c>
      <c r="AS540">
        <f t="shared" si="1078"/>
        <v>0</v>
      </c>
      <c r="AT540">
        <f t="shared" si="1048"/>
        <v>0</v>
      </c>
      <c r="AU540">
        <f t="shared" si="1079"/>
        <v>0</v>
      </c>
      <c r="AV540">
        <f t="shared" si="1080"/>
        <v>0</v>
      </c>
      <c r="AW540">
        <f t="shared" si="1049"/>
        <v>0</v>
      </c>
      <c r="AX540">
        <f t="shared" si="1081"/>
        <v>0</v>
      </c>
      <c r="AY540">
        <f t="shared" si="1082"/>
        <v>0</v>
      </c>
      <c r="AZ540">
        <f t="shared" si="1083"/>
        <v>0</v>
      </c>
      <c r="BA540">
        <f t="shared" si="1084"/>
        <v>0</v>
      </c>
      <c r="BB540">
        <f t="shared" si="1085"/>
        <v>0</v>
      </c>
      <c r="BC540">
        <f t="shared" si="1086"/>
        <v>0</v>
      </c>
      <c r="BD540">
        <f t="shared" si="1087"/>
        <v>0</v>
      </c>
      <c r="BE540">
        <f t="shared" si="1088"/>
        <v>0</v>
      </c>
      <c r="BF540">
        <f t="shared" si="1089"/>
        <v>0</v>
      </c>
      <c r="BG540">
        <f t="shared" si="1090"/>
        <v>0</v>
      </c>
      <c r="BH540">
        <f t="shared" si="1091"/>
        <v>0</v>
      </c>
      <c r="BI540">
        <f t="shared" si="1092"/>
        <v>0</v>
      </c>
      <c r="BJ540">
        <f t="shared" si="1093"/>
        <v>0</v>
      </c>
      <c r="BK540">
        <f t="shared" si="1094"/>
        <v>0</v>
      </c>
      <c r="BL540">
        <f t="shared" si="1095"/>
        <v>0</v>
      </c>
      <c r="BM540">
        <f t="shared" si="1096"/>
        <v>0</v>
      </c>
      <c r="BN540">
        <f t="shared" si="1097"/>
        <v>0</v>
      </c>
      <c r="BO540">
        <f t="shared" si="1098"/>
        <v>0</v>
      </c>
      <c r="BP540">
        <f t="shared" si="1099"/>
        <v>0</v>
      </c>
      <c r="BQ540">
        <f t="shared" si="1100"/>
        <v>0</v>
      </c>
      <c r="BR540">
        <f t="shared" si="1101"/>
        <v>0</v>
      </c>
      <c r="BS540">
        <f t="shared" si="1102"/>
        <v>0</v>
      </c>
      <c r="BT540">
        <f t="shared" si="1103"/>
        <v>0</v>
      </c>
      <c r="BU540">
        <f t="shared" si="1104"/>
        <v>0</v>
      </c>
      <c r="BV540">
        <f t="shared" si="1105"/>
        <v>0</v>
      </c>
      <c r="BW540">
        <f t="shared" si="1106"/>
        <v>0</v>
      </c>
      <c r="BX540">
        <f t="shared" si="1107"/>
        <v>0</v>
      </c>
      <c r="BY540">
        <f t="shared" si="1108"/>
        <v>0</v>
      </c>
      <c r="BZ540">
        <f t="shared" si="1109"/>
        <v>0</v>
      </c>
      <c r="CA540">
        <f t="shared" si="1110"/>
        <v>0</v>
      </c>
      <c r="CB540">
        <f t="shared" si="1111"/>
        <v>0</v>
      </c>
      <c r="CC540">
        <f t="shared" si="1112"/>
        <v>0</v>
      </c>
      <c r="CD540">
        <f t="shared" si="1113"/>
        <v>0</v>
      </c>
      <c r="CE540">
        <f t="shared" si="1114"/>
        <v>0</v>
      </c>
      <c r="CF540">
        <f t="shared" si="1115"/>
        <v>0</v>
      </c>
      <c r="CG540">
        <f t="shared" si="1116"/>
        <v>0</v>
      </c>
      <c r="CH540">
        <f t="shared" si="1117"/>
        <v>0</v>
      </c>
      <c r="CI540">
        <f t="shared" si="1118"/>
        <v>0</v>
      </c>
      <c r="CJ540">
        <f t="shared" si="1119"/>
        <v>0</v>
      </c>
      <c r="CK540">
        <f t="shared" si="1120"/>
        <v>0</v>
      </c>
      <c r="CL540" t="str">
        <f t="shared" si="1121"/>
        <v/>
      </c>
      <c r="CM540" t="str">
        <f t="shared" si="1122"/>
        <v/>
      </c>
      <c r="CN540" t="str">
        <f t="shared" si="1123"/>
        <v/>
      </c>
      <c r="CO540" t="str">
        <f t="shared" si="1124"/>
        <v/>
      </c>
      <c r="CP540" t="str">
        <f t="shared" si="1125"/>
        <v/>
      </c>
      <c r="CQ540" t="str">
        <f t="shared" si="1126"/>
        <v/>
      </c>
      <c r="CR540" t="str">
        <f t="shared" si="1127"/>
        <v/>
      </c>
      <c r="CS540" t="str">
        <f t="shared" si="1128"/>
        <v/>
      </c>
      <c r="CT540" t="str">
        <f t="shared" si="1129"/>
        <v/>
      </c>
      <c r="CU540" t="str">
        <f t="shared" si="1130"/>
        <v/>
      </c>
      <c r="CV540" t="str">
        <f t="shared" si="1131"/>
        <v/>
      </c>
      <c r="CW540" t="str">
        <f t="shared" si="1132"/>
        <v/>
      </c>
      <c r="CX540" t="str">
        <f t="shared" si="1133"/>
        <v/>
      </c>
      <c r="CY540" t="str">
        <f t="shared" si="1134"/>
        <v/>
      </c>
      <c r="CZ540" t="str">
        <f t="shared" si="1135"/>
        <v/>
      </c>
      <c r="DA540" t="str">
        <f t="shared" si="1136"/>
        <v/>
      </c>
      <c r="DB540" t="str">
        <f t="shared" si="1137"/>
        <v/>
      </c>
      <c r="DC540" t="str">
        <f t="shared" si="1138"/>
        <v/>
      </c>
      <c r="DD540" t="str">
        <f t="shared" si="1139"/>
        <v/>
      </c>
      <c r="DE540" t="str">
        <f t="shared" si="1140"/>
        <v/>
      </c>
      <c r="DF540" t="str">
        <f t="shared" si="1141"/>
        <v/>
      </c>
      <c r="DG540" t="str">
        <f t="shared" si="1142"/>
        <v/>
      </c>
      <c r="DH540" t="str">
        <f t="shared" si="1143"/>
        <v/>
      </c>
      <c r="DI540" t="str">
        <f t="shared" si="1144"/>
        <v/>
      </c>
      <c r="DJ540" t="str">
        <f t="shared" si="1145"/>
        <v/>
      </c>
      <c r="DK540" t="str">
        <f t="shared" si="1146"/>
        <v/>
      </c>
      <c r="DL540" t="str">
        <f t="shared" si="1147"/>
        <v/>
      </c>
      <c r="DM540" t="str">
        <f t="shared" si="1148"/>
        <v/>
      </c>
      <c r="DN540" t="str">
        <f t="shared" si="1149"/>
        <v/>
      </c>
      <c r="DO540" t="str">
        <f t="shared" si="1150"/>
        <v/>
      </c>
      <c r="DP540" t="str">
        <f t="shared" si="1151"/>
        <v/>
      </c>
      <c r="DQ540" t="str">
        <f t="shared" si="1152"/>
        <v/>
      </c>
      <c r="DR540" t="str">
        <f t="shared" si="1153"/>
        <v/>
      </c>
      <c r="DS540" t="str">
        <f t="shared" si="1154"/>
        <v/>
      </c>
      <c r="DT540" t="str">
        <f t="shared" si="1155"/>
        <v/>
      </c>
      <c r="DU540">
        <f t="shared" si="1156"/>
        <v>0</v>
      </c>
      <c r="DV540">
        <f t="shared" si="1157"/>
        <v>0</v>
      </c>
      <c r="DW540">
        <f t="shared" si="1158"/>
        <v>0</v>
      </c>
      <c r="DX540" t="str">
        <f t="shared" si="1159"/>
        <v/>
      </c>
      <c r="DY540" t="str">
        <f t="shared" si="1160"/>
        <v/>
      </c>
      <c r="DZ540" t="str">
        <f t="shared" si="1161"/>
        <v/>
      </c>
      <c r="EA540" s="5">
        <f t="shared" si="1162"/>
        <v>0</v>
      </c>
      <c r="EB540" s="3">
        <f t="shared" si="1163"/>
        <v>0</v>
      </c>
    </row>
    <row r="541" spans="2:132" x14ac:dyDescent="0.2">
      <c r="B541" s="25">
        <v>536</v>
      </c>
      <c r="C541" s="26">
        <f>Zisk!D555</f>
        <v>0</v>
      </c>
      <c r="D541">
        <f>Zisk!E555</f>
        <v>0</v>
      </c>
      <c r="E541" s="66" t="str">
        <f t="shared" si="1050"/>
        <v/>
      </c>
      <c r="F541" t="str">
        <f t="shared" si="1051"/>
        <v/>
      </c>
      <c r="G541" s="66" t="str">
        <f t="shared" si="1052"/>
        <v/>
      </c>
      <c r="H541" s="25"/>
      <c r="I541" s="25"/>
      <c r="J541">
        <f>VstupniParametry_SKRYT!$D$5</f>
        <v>0.02</v>
      </c>
      <c r="K541">
        <f>VstupniParametry_SKRYT!$D$6</f>
        <v>0.06</v>
      </c>
      <c r="L541">
        <f>VstupniParametry_SKRYT!$D$7</f>
        <v>0.06</v>
      </c>
      <c r="M541">
        <f>VstupniParametry_SKRYT!$D$8</f>
        <v>0.06</v>
      </c>
      <c r="N541">
        <f>VstupniParametry_SKRYT!$D$9</f>
        <v>1.7999999999999999E-2</v>
      </c>
      <c r="O541" s="27">
        <f>VstupniParametry_SKRYT!$D$10</f>
        <v>0.01</v>
      </c>
      <c r="P541" s="27">
        <f>VstupniParametry_SKRYT!$D$11</f>
        <v>0.01</v>
      </c>
      <c r="Q541" s="27">
        <f>VstupniParametry_SKRYT!$D$12</f>
        <v>0.01</v>
      </c>
      <c r="R541" s="27">
        <f>VstupniParametry_SKRYT!$D$13</f>
        <v>0.01</v>
      </c>
      <c r="S541" s="27">
        <f>VstupniParametry_SKRYT!$D$14</f>
        <v>0.01</v>
      </c>
      <c r="T541">
        <f t="shared" si="1053"/>
        <v>0</v>
      </c>
      <c r="U541">
        <f t="shared" si="1054"/>
        <v>0</v>
      </c>
      <c r="V541">
        <f t="shared" si="1055"/>
        <v>0</v>
      </c>
      <c r="W541">
        <f t="shared" si="1056"/>
        <v>0</v>
      </c>
      <c r="X541">
        <f t="shared" si="1057"/>
        <v>0</v>
      </c>
      <c r="Y541">
        <f t="shared" si="1058"/>
        <v>0</v>
      </c>
      <c r="Z541">
        <f t="shared" si="1059"/>
        <v>0</v>
      </c>
      <c r="AA541">
        <f t="shared" si="1060"/>
        <v>0</v>
      </c>
      <c r="AB541">
        <f t="shared" si="1061"/>
        <v>0</v>
      </c>
      <c r="AC541">
        <f t="shared" si="1062"/>
        <v>0</v>
      </c>
      <c r="AD541">
        <f t="shared" si="1063"/>
        <v>0</v>
      </c>
      <c r="AE541">
        <f t="shared" si="1064"/>
        <v>0</v>
      </c>
      <c r="AF541">
        <f t="shared" si="1065"/>
        <v>0</v>
      </c>
      <c r="AG541">
        <f t="shared" si="1066"/>
        <v>0</v>
      </c>
      <c r="AH541">
        <f t="shared" si="1067"/>
        <v>0</v>
      </c>
      <c r="AI541">
        <f t="shared" si="1068"/>
        <v>0</v>
      </c>
      <c r="AJ541">
        <f t="shared" si="1069"/>
        <v>0</v>
      </c>
      <c r="AK541">
        <f t="shared" si="1070"/>
        <v>0</v>
      </c>
      <c r="AL541">
        <f t="shared" si="1071"/>
        <v>0</v>
      </c>
      <c r="AM541">
        <f t="shared" si="1072"/>
        <v>0</v>
      </c>
      <c r="AN541">
        <f t="shared" si="1073"/>
        <v>0</v>
      </c>
      <c r="AO541">
        <f t="shared" si="1074"/>
        <v>0</v>
      </c>
      <c r="AP541">
        <f t="shared" si="1075"/>
        <v>0</v>
      </c>
      <c r="AQ541">
        <f t="shared" si="1076"/>
        <v>0</v>
      </c>
      <c r="AR541">
        <f t="shared" si="1077"/>
        <v>0</v>
      </c>
      <c r="AS541">
        <f t="shared" si="1078"/>
        <v>0</v>
      </c>
      <c r="AT541">
        <f t="shared" si="1048"/>
        <v>0</v>
      </c>
      <c r="AU541">
        <f t="shared" si="1079"/>
        <v>0</v>
      </c>
      <c r="AV541">
        <f t="shared" si="1080"/>
        <v>0</v>
      </c>
      <c r="AW541">
        <f t="shared" si="1049"/>
        <v>0</v>
      </c>
      <c r="AX541">
        <f t="shared" si="1081"/>
        <v>0</v>
      </c>
      <c r="AY541">
        <f t="shared" si="1082"/>
        <v>0</v>
      </c>
      <c r="AZ541">
        <f t="shared" si="1083"/>
        <v>0</v>
      </c>
      <c r="BA541">
        <f t="shared" si="1084"/>
        <v>0</v>
      </c>
      <c r="BB541">
        <f t="shared" si="1085"/>
        <v>0</v>
      </c>
      <c r="BC541">
        <f t="shared" si="1086"/>
        <v>0</v>
      </c>
      <c r="BD541">
        <f t="shared" si="1087"/>
        <v>0</v>
      </c>
      <c r="BE541">
        <f t="shared" si="1088"/>
        <v>0</v>
      </c>
      <c r="BF541">
        <f t="shared" si="1089"/>
        <v>0</v>
      </c>
      <c r="BG541">
        <f t="shared" si="1090"/>
        <v>0</v>
      </c>
      <c r="BH541">
        <f t="shared" si="1091"/>
        <v>0</v>
      </c>
      <c r="BI541">
        <f t="shared" si="1092"/>
        <v>0</v>
      </c>
      <c r="BJ541">
        <f t="shared" si="1093"/>
        <v>0</v>
      </c>
      <c r="BK541">
        <f t="shared" si="1094"/>
        <v>0</v>
      </c>
      <c r="BL541">
        <f t="shared" si="1095"/>
        <v>0</v>
      </c>
      <c r="BM541">
        <f t="shared" si="1096"/>
        <v>0</v>
      </c>
      <c r="BN541">
        <f t="shared" si="1097"/>
        <v>0</v>
      </c>
      <c r="BO541">
        <f t="shared" si="1098"/>
        <v>0</v>
      </c>
      <c r="BP541">
        <f t="shared" si="1099"/>
        <v>0</v>
      </c>
      <c r="BQ541">
        <f t="shared" si="1100"/>
        <v>0</v>
      </c>
      <c r="BR541">
        <f t="shared" si="1101"/>
        <v>0</v>
      </c>
      <c r="BS541">
        <f t="shared" si="1102"/>
        <v>0</v>
      </c>
      <c r="BT541">
        <f t="shared" si="1103"/>
        <v>0</v>
      </c>
      <c r="BU541">
        <f t="shared" si="1104"/>
        <v>0</v>
      </c>
      <c r="BV541">
        <f t="shared" si="1105"/>
        <v>0</v>
      </c>
      <c r="BW541">
        <f t="shared" si="1106"/>
        <v>0</v>
      </c>
      <c r="BX541">
        <f t="shared" si="1107"/>
        <v>0</v>
      </c>
      <c r="BY541">
        <f t="shared" si="1108"/>
        <v>0</v>
      </c>
      <c r="BZ541">
        <f t="shared" si="1109"/>
        <v>0</v>
      </c>
      <c r="CA541">
        <f t="shared" si="1110"/>
        <v>0</v>
      </c>
      <c r="CB541">
        <f t="shared" si="1111"/>
        <v>0</v>
      </c>
      <c r="CC541">
        <f t="shared" si="1112"/>
        <v>0</v>
      </c>
      <c r="CD541">
        <f t="shared" si="1113"/>
        <v>0</v>
      </c>
      <c r="CE541">
        <f t="shared" si="1114"/>
        <v>0</v>
      </c>
      <c r="CF541">
        <f t="shared" si="1115"/>
        <v>0</v>
      </c>
      <c r="CG541">
        <f t="shared" si="1116"/>
        <v>0</v>
      </c>
      <c r="CH541">
        <f t="shared" si="1117"/>
        <v>0</v>
      </c>
      <c r="CI541">
        <f t="shared" si="1118"/>
        <v>0</v>
      </c>
      <c r="CJ541">
        <f t="shared" si="1119"/>
        <v>0</v>
      </c>
      <c r="CK541">
        <f t="shared" si="1120"/>
        <v>0</v>
      </c>
      <c r="CL541" t="str">
        <f t="shared" si="1121"/>
        <v/>
      </c>
      <c r="CM541" t="str">
        <f t="shared" si="1122"/>
        <v/>
      </c>
      <c r="CN541" t="str">
        <f t="shared" si="1123"/>
        <v/>
      </c>
      <c r="CO541" t="str">
        <f t="shared" si="1124"/>
        <v/>
      </c>
      <c r="CP541" t="str">
        <f t="shared" si="1125"/>
        <v/>
      </c>
      <c r="CQ541" t="str">
        <f t="shared" si="1126"/>
        <v/>
      </c>
      <c r="CR541" t="str">
        <f t="shared" si="1127"/>
        <v/>
      </c>
      <c r="CS541" t="str">
        <f t="shared" si="1128"/>
        <v/>
      </c>
      <c r="CT541" t="str">
        <f t="shared" si="1129"/>
        <v/>
      </c>
      <c r="CU541" t="str">
        <f t="shared" si="1130"/>
        <v/>
      </c>
      <c r="CV541" t="str">
        <f t="shared" si="1131"/>
        <v/>
      </c>
      <c r="CW541" t="str">
        <f t="shared" si="1132"/>
        <v/>
      </c>
      <c r="CX541" t="str">
        <f t="shared" si="1133"/>
        <v/>
      </c>
      <c r="CY541" t="str">
        <f t="shared" si="1134"/>
        <v/>
      </c>
      <c r="CZ541" t="str">
        <f t="shared" si="1135"/>
        <v/>
      </c>
      <c r="DA541" t="str">
        <f t="shared" si="1136"/>
        <v/>
      </c>
      <c r="DB541" t="str">
        <f t="shared" si="1137"/>
        <v/>
      </c>
      <c r="DC541" t="str">
        <f t="shared" si="1138"/>
        <v/>
      </c>
      <c r="DD541" t="str">
        <f t="shared" si="1139"/>
        <v/>
      </c>
      <c r="DE541" t="str">
        <f t="shared" si="1140"/>
        <v/>
      </c>
      <c r="DF541" t="str">
        <f t="shared" si="1141"/>
        <v/>
      </c>
      <c r="DG541" t="str">
        <f t="shared" si="1142"/>
        <v/>
      </c>
      <c r="DH541" t="str">
        <f t="shared" si="1143"/>
        <v/>
      </c>
      <c r="DI541" t="str">
        <f t="shared" si="1144"/>
        <v/>
      </c>
      <c r="DJ541" t="str">
        <f t="shared" si="1145"/>
        <v/>
      </c>
      <c r="DK541" t="str">
        <f t="shared" si="1146"/>
        <v/>
      </c>
      <c r="DL541" t="str">
        <f t="shared" si="1147"/>
        <v/>
      </c>
      <c r="DM541" t="str">
        <f t="shared" si="1148"/>
        <v/>
      </c>
      <c r="DN541" t="str">
        <f t="shared" si="1149"/>
        <v/>
      </c>
      <c r="DO541" t="str">
        <f t="shared" si="1150"/>
        <v/>
      </c>
      <c r="DP541" t="str">
        <f t="shared" si="1151"/>
        <v/>
      </c>
      <c r="DQ541" t="str">
        <f t="shared" si="1152"/>
        <v/>
      </c>
      <c r="DR541" t="str">
        <f t="shared" si="1153"/>
        <v/>
      </c>
      <c r="DS541" t="str">
        <f t="shared" si="1154"/>
        <v/>
      </c>
      <c r="DT541" t="str">
        <f t="shared" si="1155"/>
        <v/>
      </c>
      <c r="DU541">
        <f t="shared" si="1156"/>
        <v>0</v>
      </c>
      <c r="DV541">
        <f t="shared" si="1157"/>
        <v>0</v>
      </c>
      <c r="DW541">
        <f t="shared" si="1158"/>
        <v>0</v>
      </c>
      <c r="DX541" t="str">
        <f t="shared" si="1159"/>
        <v/>
      </c>
      <c r="DY541" t="str">
        <f t="shared" si="1160"/>
        <v/>
      </c>
      <c r="DZ541" t="str">
        <f t="shared" si="1161"/>
        <v/>
      </c>
      <c r="EA541" s="5">
        <f t="shared" si="1162"/>
        <v>0</v>
      </c>
      <c r="EB541" s="3">
        <f t="shared" si="1163"/>
        <v>0</v>
      </c>
    </row>
    <row r="542" spans="2:132" x14ac:dyDescent="0.2">
      <c r="B542">
        <v>537</v>
      </c>
      <c r="C542" s="3">
        <f>Zisk!D556</f>
        <v>0</v>
      </c>
      <c r="D542">
        <f>Zisk!E556</f>
        <v>0</v>
      </c>
      <c r="E542" s="66" t="str">
        <f t="shared" si="1050"/>
        <v/>
      </c>
      <c r="F542" t="str">
        <f t="shared" si="1051"/>
        <v/>
      </c>
      <c r="G542" s="66" t="str">
        <f t="shared" si="1052"/>
        <v/>
      </c>
      <c r="J542">
        <f>VstupniParametry_SKRYT!$D$5</f>
        <v>0.02</v>
      </c>
      <c r="K542">
        <f>VstupniParametry_SKRYT!$D$6</f>
        <v>0.06</v>
      </c>
      <c r="L542">
        <f>VstupniParametry_SKRYT!$D$7</f>
        <v>0.06</v>
      </c>
      <c r="M542">
        <f>VstupniParametry_SKRYT!$D$8</f>
        <v>0.06</v>
      </c>
      <c r="N542">
        <f>VstupniParametry_SKRYT!$D$9</f>
        <v>1.7999999999999999E-2</v>
      </c>
      <c r="O542" s="27">
        <f>VstupniParametry_SKRYT!$D$10</f>
        <v>0.01</v>
      </c>
      <c r="P542" s="27">
        <f>VstupniParametry_SKRYT!$D$11</f>
        <v>0.01</v>
      </c>
      <c r="Q542" s="27">
        <f>VstupniParametry_SKRYT!$D$12</f>
        <v>0.01</v>
      </c>
      <c r="R542" s="27">
        <f>VstupniParametry_SKRYT!$D$13</f>
        <v>0.01</v>
      </c>
      <c r="S542" s="27">
        <f>VstupniParametry_SKRYT!$D$14</f>
        <v>0.01</v>
      </c>
      <c r="T542">
        <f t="shared" si="1053"/>
        <v>0</v>
      </c>
      <c r="U542">
        <f t="shared" si="1054"/>
        <v>0</v>
      </c>
      <c r="V542">
        <f t="shared" si="1055"/>
        <v>0</v>
      </c>
      <c r="W542">
        <f t="shared" si="1056"/>
        <v>0</v>
      </c>
      <c r="X542">
        <f t="shared" si="1057"/>
        <v>0</v>
      </c>
      <c r="Y542">
        <f t="shared" si="1058"/>
        <v>0</v>
      </c>
      <c r="Z542">
        <f t="shared" si="1059"/>
        <v>0</v>
      </c>
      <c r="AA542">
        <f t="shared" si="1060"/>
        <v>0</v>
      </c>
      <c r="AB542">
        <f t="shared" si="1061"/>
        <v>0</v>
      </c>
      <c r="AC542">
        <f t="shared" si="1062"/>
        <v>0</v>
      </c>
      <c r="AD542">
        <f t="shared" si="1063"/>
        <v>0</v>
      </c>
      <c r="AE542">
        <f t="shared" si="1064"/>
        <v>0</v>
      </c>
      <c r="AF542">
        <f t="shared" si="1065"/>
        <v>0</v>
      </c>
      <c r="AG542">
        <f t="shared" si="1066"/>
        <v>0</v>
      </c>
      <c r="AH542">
        <f t="shared" si="1067"/>
        <v>0</v>
      </c>
      <c r="AI542">
        <f t="shared" si="1068"/>
        <v>0</v>
      </c>
      <c r="AJ542">
        <f t="shared" si="1069"/>
        <v>0</v>
      </c>
      <c r="AK542">
        <f t="shared" si="1070"/>
        <v>0</v>
      </c>
      <c r="AL542">
        <f t="shared" si="1071"/>
        <v>0</v>
      </c>
      <c r="AM542">
        <f t="shared" si="1072"/>
        <v>0</v>
      </c>
      <c r="AN542">
        <f t="shared" si="1073"/>
        <v>0</v>
      </c>
      <c r="AO542">
        <f t="shared" si="1074"/>
        <v>0</v>
      </c>
      <c r="AP542">
        <f t="shared" si="1075"/>
        <v>0</v>
      </c>
      <c r="AQ542">
        <f t="shared" si="1076"/>
        <v>0</v>
      </c>
      <c r="AR542">
        <f t="shared" si="1077"/>
        <v>0</v>
      </c>
      <c r="AS542">
        <f t="shared" si="1078"/>
        <v>0</v>
      </c>
      <c r="AT542">
        <f t="shared" si="1048"/>
        <v>0</v>
      </c>
      <c r="AU542">
        <f t="shared" si="1079"/>
        <v>0</v>
      </c>
      <c r="AV542">
        <f t="shared" si="1080"/>
        <v>0</v>
      </c>
      <c r="AW542">
        <f t="shared" si="1049"/>
        <v>0</v>
      </c>
      <c r="AX542">
        <f t="shared" si="1081"/>
        <v>0</v>
      </c>
      <c r="AY542">
        <f t="shared" si="1082"/>
        <v>0</v>
      </c>
      <c r="AZ542">
        <f t="shared" si="1083"/>
        <v>0</v>
      </c>
      <c r="BA542">
        <f t="shared" si="1084"/>
        <v>0</v>
      </c>
      <c r="BB542">
        <f t="shared" si="1085"/>
        <v>0</v>
      </c>
      <c r="BC542">
        <f t="shared" si="1086"/>
        <v>0</v>
      </c>
      <c r="BD542">
        <f t="shared" si="1087"/>
        <v>0</v>
      </c>
      <c r="BE542">
        <f t="shared" si="1088"/>
        <v>0</v>
      </c>
      <c r="BF542">
        <f t="shared" si="1089"/>
        <v>0</v>
      </c>
      <c r="BG542">
        <f t="shared" si="1090"/>
        <v>0</v>
      </c>
      <c r="BH542">
        <f t="shared" si="1091"/>
        <v>0</v>
      </c>
      <c r="BI542">
        <f t="shared" si="1092"/>
        <v>0</v>
      </c>
      <c r="BJ542">
        <f t="shared" si="1093"/>
        <v>0</v>
      </c>
      <c r="BK542">
        <f t="shared" si="1094"/>
        <v>0</v>
      </c>
      <c r="BL542">
        <f t="shared" si="1095"/>
        <v>0</v>
      </c>
      <c r="BM542">
        <f t="shared" si="1096"/>
        <v>0</v>
      </c>
      <c r="BN542">
        <f t="shared" si="1097"/>
        <v>0</v>
      </c>
      <c r="BO542">
        <f t="shared" si="1098"/>
        <v>0</v>
      </c>
      <c r="BP542">
        <f t="shared" si="1099"/>
        <v>0</v>
      </c>
      <c r="BQ542">
        <f t="shared" si="1100"/>
        <v>0</v>
      </c>
      <c r="BR542">
        <f t="shared" si="1101"/>
        <v>0</v>
      </c>
      <c r="BS542">
        <f t="shared" si="1102"/>
        <v>0</v>
      </c>
      <c r="BT542">
        <f t="shared" si="1103"/>
        <v>0</v>
      </c>
      <c r="BU542">
        <f t="shared" si="1104"/>
        <v>0</v>
      </c>
      <c r="BV542">
        <f t="shared" si="1105"/>
        <v>0</v>
      </c>
      <c r="BW542">
        <f t="shared" si="1106"/>
        <v>0</v>
      </c>
      <c r="BX542">
        <f t="shared" si="1107"/>
        <v>0</v>
      </c>
      <c r="BY542">
        <f t="shared" si="1108"/>
        <v>0</v>
      </c>
      <c r="BZ542">
        <f t="shared" si="1109"/>
        <v>0</v>
      </c>
      <c r="CA542">
        <f t="shared" si="1110"/>
        <v>0</v>
      </c>
      <c r="CB542">
        <f t="shared" si="1111"/>
        <v>0</v>
      </c>
      <c r="CC542">
        <f t="shared" si="1112"/>
        <v>0</v>
      </c>
      <c r="CD542">
        <f t="shared" si="1113"/>
        <v>0</v>
      </c>
      <c r="CE542">
        <f t="shared" si="1114"/>
        <v>0</v>
      </c>
      <c r="CF542">
        <f t="shared" si="1115"/>
        <v>0</v>
      </c>
      <c r="CG542">
        <f t="shared" si="1116"/>
        <v>0</v>
      </c>
      <c r="CH542">
        <f t="shared" si="1117"/>
        <v>0</v>
      </c>
      <c r="CI542">
        <f t="shared" si="1118"/>
        <v>0</v>
      </c>
      <c r="CJ542">
        <f t="shared" si="1119"/>
        <v>0</v>
      </c>
      <c r="CK542">
        <f t="shared" si="1120"/>
        <v>0</v>
      </c>
      <c r="CL542" t="str">
        <f t="shared" si="1121"/>
        <v/>
      </c>
      <c r="CM542" t="str">
        <f t="shared" si="1122"/>
        <v/>
      </c>
      <c r="CN542" t="str">
        <f t="shared" si="1123"/>
        <v/>
      </c>
      <c r="CO542" t="str">
        <f t="shared" si="1124"/>
        <v/>
      </c>
      <c r="CP542" t="str">
        <f t="shared" si="1125"/>
        <v/>
      </c>
      <c r="CQ542" t="str">
        <f t="shared" si="1126"/>
        <v/>
      </c>
      <c r="CR542" t="str">
        <f t="shared" si="1127"/>
        <v/>
      </c>
      <c r="CS542" t="str">
        <f t="shared" si="1128"/>
        <v/>
      </c>
      <c r="CT542" t="str">
        <f t="shared" si="1129"/>
        <v/>
      </c>
      <c r="CU542" t="str">
        <f t="shared" si="1130"/>
        <v/>
      </c>
      <c r="CV542" t="str">
        <f t="shared" si="1131"/>
        <v/>
      </c>
      <c r="CW542" t="str">
        <f t="shared" si="1132"/>
        <v/>
      </c>
      <c r="CX542" t="str">
        <f t="shared" si="1133"/>
        <v/>
      </c>
      <c r="CY542" t="str">
        <f t="shared" si="1134"/>
        <v/>
      </c>
      <c r="CZ542" t="str">
        <f t="shared" si="1135"/>
        <v/>
      </c>
      <c r="DA542" t="str">
        <f t="shared" si="1136"/>
        <v/>
      </c>
      <c r="DB542" t="str">
        <f t="shared" si="1137"/>
        <v/>
      </c>
      <c r="DC542" t="str">
        <f t="shared" si="1138"/>
        <v/>
      </c>
      <c r="DD542" t="str">
        <f t="shared" si="1139"/>
        <v/>
      </c>
      <c r="DE542" t="str">
        <f t="shared" si="1140"/>
        <v/>
      </c>
      <c r="DF542" t="str">
        <f t="shared" si="1141"/>
        <v/>
      </c>
      <c r="DG542" t="str">
        <f t="shared" si="1142"/>
        <v/>
      </c>
      <c r="DH542" t="str">
        <f t="shared" si="1143"/>
        <v/>
      </c>
      <c r="DI542" t="str">
        <f t="shared" si="1144"/>
        <v/>
      </c>
      <c r="DJ542" t="str">
        <f t="shared" si="1145"/>
        <v/>
      </c>
      <c r="DK542" t="str">
        <f t="shared" si="1146"/>
        <v/>
      </c>
      <c r="DL542" t="str">
        <f t="shared" si="1147"/>
        <v/>
      </c>
      <c r="DM542" t="str">
        <f t="shared" si="1148"/>
        <v/>
      </c>
      <c r="DN542" t="str">
        <f t="shared" si="1149"/>
        <v/>
      </c>
      <c r="DO542" t="str">
        <f t="shared" si="1150"/>
        <v/>
      </c>
      <c r="DP542" t="str">
        <f t="shared" si="1151"/>
        <v/>
      </c>
      <c r="DQ542" t="str">
        <f t="shared" si="1152"/>
        <v/>
      </c>
      <c r="DR542" t="str">
        <f t="shared" si="1153"/>
        <v/>
      </c>
      <c r="DS542" t="str">
        <f t="shared" si="1154"/>
        <v/>
      </c>
      <c r="DT542" t="str">
        <f t="shared" si="1155"/>
        <v/>
      </c>
      <c r="DU542">
        <f t="shared" si="1156"/>
        <v>0</v>
      </c>
      <c r="DV542">
        <f t="shared" si="1157"/>
        <v>0</v>
      </c>
      <c r="DW542">
        <f t="shared" si="1158"/>
        <v>0</v>
      </c>
      <c r="DX542" t="str">
        <f t="shared" si="1159"/>
        <v/>
      </c>
      <c r="DY542" t="str">
        <f t="shared" si="1160"/>
        <v/>
      </c>
      <c r="DZ542" t="str">
        <f t="shared" si="1161"/>
        <v/>
      </c>
      <c r="EA542" s="5">
        <f t="shared" si="1162"/>
        <v>0</v>
      </c>
      <c r="EB542" s="3">
        <f t="shared" si="1163"/>
        <v>0</v>
      </c>
    </row>
    <row r="543" spans="2:132" x14ac:dyDescent="0.2">
      <c r="B543" s="25">
        <v>538</v>
      </c>
      <c r="C543" s="26">
        <f>Zisk!D557</f>
        <v>0</v>
      </c>
      <c r="D543">
        <f>Zisk!E557</f>
        <v>0</v>
      </c>
      <c r="E543" s="66" t="str">
        <f t="shared" si="1050"/>
        <v/>
      </c>
      <c r="F543" t="str">
        <f t="shared" si="1051"/>
        <v/>
      </c>
      <c r="G543" s="66" t="str">
        <f t="shared" si="1052"/>
        <v/>
      </c>
      <c r="H543" s="25"/>
      <c r="I543" s="25"/>
      <c r="J543">
        <f>VstupniParametry_SKRYT!$D$5</f>
        <v>0.02</v>
      </c>
      <c r="K543">
        <f>VstupniParametry_SKRYT!$D$6</f>
        <v>0.06</v>
      </c>
      <c r="L543">
        <f>VstupniParametry_SKRYT!$D$7</f>
        <v>0.06</v>
      </c>
      <c r="M543">
        <f>VstupniParametry_SKRYT!$D$8</f>
        <v>0.06</v>
      </c>
      <c r="N543">
        <f>VstupniParametry_SKRYT!$D$9</f>
        <v>1.7999999999999999E-2</v>
      </c>
      <c r="O543" s="27">
        <f>VstupniParametry_SKRYT!$D$10</f>
        <v>0.01</v>
      </c>
      <c r="P543" s="27">
        <f>VstupniParametry_SKRYT!$D$11</f>
        <v>0.01</v>
      </c>
      <c r="Q543" s="27">
        <f>VstupniParametry_SKRYT!$D$12</f>
        <v>0.01</v>
      </c>
      <c r="R543" s="27">
        <f>VstupniParametry_SKRYT!$D$13</f>
        <v>0.01</v>
      </c>
      <c r="S543" s="27">
        <f>VstupniParametry_SKRYT!$D$14</f>
        <v>0.01</v>
      </c>
      <c r="T543">
        <f t="shared" si="1053"/>
        <v>0</v>
      </c>
      <c r="U543">
        <f t="shared" si="1054"/>
        <v>0</v>
      </c>
      <c r="V543">
        <f t="shared" si="1055"/>
        <v>0</v>
      </c>
      <c r="W543">
        <f t="shared" si="1056"/>
        <v>0</v>
      </c>
      <c r="X543">
        <f t="shared" si="1057"/>
        <v>0</v>
      </c>
      <c r="Y543">
        <f t="shared" si="1058"/>
        <v>0</v>
      </c>
      <c r="Z543">
        <f t="shared" si="1059"/>
        <v>0</v>
      </c>
      <c r="AA543">
        <f t="shared" si="1060"/>
        <v>0</v>
      </c>
      <c r="AB543">
        <f t="shared" si="1061"/>
        <v>0</v>
      </c>
      <c r="AC543">
        <f t="shared" si="1062"/>
        <v>0</v>
      </c>
      <c r="AD543">
        <f t="shared" si="1063"/>
        <v>0</v>
      </c>
      <c r="AE543">
        <f t="shared" si="1064"/>
        <v>0</v>
      </c>
      <c r="AF543">
        <f t="shared" si="1065"/>
        <v>0</v>
      </c>
      <c r="AG543">
        <f t="shared" si="1066"/>
        <v>0</v>
      </c>
      <c r="AH543">
        <f t="shared" si="1067"/>
        <v>0</v>
      </c>
      <c r="AI543">
        <f t="shared" si="1068"/>
        <v>0</v>
      </c>
      <c r="AJ543">
        <f t="shared" si="1069"/>
        <v>0</v>
      </c>
      <c r="AK543">
        <f t="shared" si="1070"/>
        <v>0</v>
      </c>
      <c r="AL543">
        <f t="shared" si="1071"/>
        <v>0</v>
      </c>
      <c r="AM543">
        <f t="shared" si="1072"/>
        <v>0</v>
      </c>
      <c r="AN543">
        <f t="shared" si="1073"/>
        <v>0</v>
      </c>
      <c r="AO543">
        <f t="shared" si="1074"/>
        <v>0</v>
      </c>
      <c r="AP543">
        <f t="shared" si="1075"/>
        <v>0</v>
      </c>
      <c r="AQ543">
        <f t="shared" si="1076"/>
        <v>0</v>
      </c>
      <c r="AR543">
        <f t="shared" si="1077"/>
        <v>0</v>
      </c>
      <c r="AS543">
        <f t="shared" si="1078"/>
        <v>0</v>
      </c>
      <c r="AT543">
        <f t="shared" si="1048"/>
        <v>0</v>
      </c>
      <c r="AU543">
        <f t="shared" si="1079"/>
        <v>0</v>
      </c>
      <c r="AV543">
        <f t="shared" si="1080"/>
        <v>0</v>
      </c>
      <c r="AW543">
        <f t="shared" si="1049"/>
        <v>0</v>
      </c>
      <c r="AX543">
        <f t="shared" si="1081"/>
        <v>0</v>
      </c>
      <c r="AY543">
        <f t="shared" si="1082"/>
        <v>0</v>
      </c>
      <c r="AZ543">
        <f t="shared" si="1083"/>
        <v>0</v>
      </c>
      <c r="BA543">
        <f t="shared" si="1084"/>
        <v>0</v>
      </c>
      <c r="BB543">
        <f t="shared" si="1085"/>
        <v>0</v>
      </c>
      <c r="BC543">
        <f t="shared" si="1086"/>
        <v>0</v>
      </c>
      <c r="BD543">
        <f t="shared" si="1087"/>
        <v>0</v>
      </c>
      <c r="BE543">
        <f t="shared" si="1088"/>
        <v>0</v>
      </c>
      <c r="BF543">
        <f t="shared" si="1089"/>
        <v>0</v>
      </c>
      <c r="BG543">
        <f t="shared" si="1090"/>
        <v>0</v>
      </c>
      <c r="BH543">
        <f t="shared" si="1091"/>
        <v>0</v>
      </c>
      <c r="BI543">
        <f t="shared" si="1092"/>
        <v>0</v>
      </c>
      <c r="BJ543">
        <f t="shared" si="1093"/>
        <v>0</v>
      </c>
      <c r="BK543">
        <f t="shared" si="1094"/>
        <v>0</v>
      </c>
      <c r="BL543">
        <f t="shared" si="1095"/>
        <v>0</v>
      </c>
      <c r="BM543">
        <f t="shared" si="1096"/>
        <v>0</v>
      </c>
      <c r="BN543">
        <f t="shared" si="1097"/>
        <v>0</v>
      </c>
      <c r="BO543">
        <f t="shared" si="1098"/>
        <v>0</v>
      </c>
      <c r="BP543">
        <f t="shared" si="1099"/>
        <v>0</v>
      </c>
      <c r="BQ543">
        <f t="shared" si="1100"/>
        <v>0</v>
      </c>
      <c r="BR543">
        <f t="shared" si="1101"/>
        <v>0</v>
      </c>
      <c r="BS543">
        <f t="shared" si="1102"/>
        <v>0</v>
      </c>
      <c r="BT543">
        <f t="shared" si="1103"/>
        <v>0</v>
      </c>
      <c r="BU543">
        <f t="shared" si="1104"/>
        <v>0</v>
      </c>
      <c r="BV543">
        <f t="shared" si="1105"/>
        <v>0</v>
      </c>
      <c r="BW543">
        <f t="shared" si="1106"/>
        <v>0</v>
      </c>
      <c r="BX543">
        <f t="shared" si="1107"/>
        <v>0</v>
      </c>
      <c r="BY543">
        <f t="shared" si="1108"/>
        <v>0</v>
      </c>
      <c r="BZ543">
        <f t="shared" si="1109"/>
        <v>0</v>
      </c>
      <c r="CA543">
        <f t="shared" si="1110"/>
        <v>0</v>
      </c>
      <c r="CB543">
        <f t="shared" si="1111"/>
        <v>0</v>
      </c>
      <c r="CC543">
        <f t="shared" si="1112"/>
        <v>0</v>
      </c>
      <c r="CD543">
        <f t="shared" si="1113"/>
        <v>0</v>
      </c>
      <c r="CE543">
        <f t="shared" si="1114"/>
        <v>0</v>
      </c>
      <c r="CF543">
        <f t="shared" si="1115"/>
        <v>0</v>
      </c>
      <c r="CG543">
        <f t="shared" si="1116"/>
        <v>0</v>
      </c>
      <c r="CH543">
        <f t="shared" si="1117"/>
        <v>0</v>
      </c>
      <c r="CI543">
        <f t="shared" si="1118"/>
        <v>0</v>
      </c>
      <c r="CJ543">
        <f t="shared" si="1119"/>
        <v>0</v>
      </c>
      <c r="CK543">
        <f t="shared" si="1120"/>
        <v>0</v>
      </c>
      <c r="CL543" t="str">
        <f t="shared" si="1121"/>
        <v/>
      </c>
      <c r="CM543" t="str">
        <f t="shared" si="1122"/>
        <v/>
      </c>
      <c r="CN543" t="str">
        <f t="shared" si="1123"/>
        <v/>
      </c>
      <c r="CO543" t="str">
        <f t="shared" si="1124"/>
        <v/>
      </c>
      <c r="CP543" t="str">
        <f t="shared" si="1125"/>
        <v/>
      </c>
      <c r="CQ543" t="str">
        <f t="shared" si="1126"/>
        <v/>
      </c>
      <c r="CR543" t="str">
        <f t="shared" si="1127"/>
        <v/>
      </c>
      <c r="CS543" t="str">
        <f t="shared" si="1128"/>
        <v/>
      </c>
      <c r="CT543" t="str">
        <f t="shared" si="1129"/>
        <v/>
      </c>
      <c r="CU543" t="str">
        <f t="shared" si="1130"/>
        <v/>
      </c>
      <c r="CV543" t="str">
        <f t="shared" si="1131"/>
        <v/>
      </c>
      <c r="CW543" t="str">
        <f t="shared" si="1132"/>
        <v/>
      </c>
      <c r="CX543" t="str">
        <f t="shared" si="1133"/>
        <v/>
      </c>
      <c r="CY543" t="str">
        <f t="shared" si="1134"/>
        <v/>
      </c>
      <c r="CZ543" t="str">
        <f t="shared" si="1135"/>
        <v/>
      </c>
      <c r="DA543" t="str">
        <f t="shared" si="1136"/>
        <v/>
      </c>
      <c r="DB543" t="str">
        <f t="shared" si="1137"/>
        <v/>
      </c>
      <c r="DC543" t="str">
        <f t="shared" si="1138"/>
        <v/>
      </c>
      <c r="DD543" t="str">
        <f t="shared" si="1139"/>
        <v/>
      </c>
      <c r="DE543" t="str">
        <f t="shared" si="1140"/>
        <v/>
      </c>
      <c r="DF543" t="str">
        <f t="shared" si="1141"/>
        <v/>
      </c>
      <c r="DG543" t="str">
        <f t="shared" si="1142"/>
        <v/>
      </c>
      <c r="DH543" t="str">
        <f t="shared" si="1143"/>
        <v/>
      </c>
      <c r="DI543" t="str">
        <f t="shared" si="1144"/>
        <v/>
      </c>
      <c r="DJ543" t="str">
        <f t="shared" si="1145"/>
        <v/>
      </c>
      <c r="DK543" t="str">
        <f t="shared" si="1146"/>
        <v/>
      </c>
      <c r="DL543" t="str">
        <f t="shared" si="1147"/>
        <v/>
      </c>
      <c r="DM543" t="str">
        <f t="shared" si="1148"/>
        <v/>
      </c>
      <c r="DN543" t="str">
        <f t="shared" si="1149"/>
        <v/>
      </c>
      <c r="DO543" t="str">
        <f t="shared" si="1150"/>
        <v/>
      </c>
      <c r="DP543" t="str">
        <f t="shared" si="1151"/>
        <v/>
      </c>
      <c r="DQ543" t="str">
        <f t="shared" si="1152"/>
        <v/>
      </c>
      <c r="DR543" t="str">
        <f t="shared" si="1153"/>
        <v/>
      </c>
      <c r="DS543" t="str">
        <f t="shared" si="1154"/>
        <v/>
      </c>
      <c r="DT543" t="str">
        <f t="shared" si="1155"/>
        <v/>
      </c>
      <c r="DU543">
        <f t="shared" si="1156"/>
        <v>0</v>
      </c>
      <c r="DV543">
        <f t="shared" si="1157"/>
        <v>0</v>
      </c>
      <c r="DW543">
        <f t="shared" si="1158"/>
        <v>0</v>
      </c>
      <c r="DX543" t="str">
        <f t="shared" si="1159"/>
        <v/>
      </c>
      <c r="DY543" t="str">
        <f t="shared" si="1160"/>
        <v/>
      </c>
      <c r="DZ543" t="str">
        <f t="shared" si="1161"/>
        <v/>
      </c>
      <c r="EA543" s="5">
        <f t="shared" si="1162"/>
        <v>0</v>
      </c>
      <c r="EB543" s="3">
        <f t="shared" si="1163"/>
        <v>0</v>
      </c>
    </row>
    <row r="544" spans="2:132" x14ac:dyDescent="0.2">
      <c r="B544">
        <v>539</v>
      </c>
      <c r="C544" s="3">
        <f>Zisk!D558</f>
        <v>0</v>
      </c>
      <c r="D544">
        <f>Zisk!E558</f>
        <v>0</v>
      </c>
      <c r="E544" s="66" t="str">
        <f t="shared" si="1050"/>
        <v/>
      </c>
      <c r="F544" t="str">
        <f t="shared" si="1051"/>
        <v/>
      </c>
      <c r="G544" s="66" t="str">
        <f t="shared" si="1052"/>
        <v/>
      </c>
      <c r="J544">
        <f>VstupniParametry_SKRYT!$D$5</f>
        <v>0.02</v>
      </c>
      <c r="K544">
        <f>VstupniParametry_SKRYT!$D$6</f>
        <v>0.06</v>
      </c>
      <c r="L544">
        <f>VstupniParametry_SKRYT!$D$7</f>
        <v>0.06</v>
      </c>
      <c r="M544">
        <f>VstupniParametry_SKRYT!$D$8</f>
        <v>0.06</v>
      </c>
      <c r="N544">
        <f>VstupniParametry_SKRYT!$D$9</f>
        <v>1.7999999999999999E-2</v>
      </c>
      <c r="O544" s="27">
        <f>VstupniParametry_SKRYT!$D$10</f>
        <v>0.01</v>
      </c>
      <c r="P544" s="27">
        <f>VstupniParametry_SKRYT!$D$11</f>
        <v>0.01</v>
      </c>
      <c r="Q544" s="27">
        <f>VstupniParametry_SKRYT!$D$12</f>
        <v>0.01</v>
      </c>
      <c r="R544" s="27">
        <f>VstupniParametry_SKRYT!$D$13</f>
        <v>0.01</v>
      </c>
      <c r="S544" s="27">
        <f>VstupniParametry_SKRYT!$D$14</f>
        <v>0.01</v>
      </c>
      <c r="T544">
        <f t="shared" si="1053"/>
        <v>0</v>
      </c>
      <c r="U544">
        <f t="shared" si="1054"/>
        <v>0</v>
      </c>
      <c r="V544">
        <f t="shared" si="1055"/>
        <v>0</v>
      </c>
      <c r="W544">
        <f t="shared" si="1056"/>
        <v>0</v>
      </c>
      <c r="X544">
        <f t="shared" si="1057"/>
        <v>0</v>
      </c>
      <c r="Y544">
        <f t="shared" si="1058"/>
        <v>0</v>
      </c>
      <c r="Z544">
        <f t="shared" si="1059"/>
        <v>0</v>
      </c>
      <c r="AA544">
        <f t="shared" si="1060"/>
        <v>0</v>
      </c>
      <c r="AB544">
        <f t="shared" si="1061"/>
        <v>0</v>
      </c>
      <c r="AC544">
        <f t="shared" si="1062"/>
        <v>0</v>
      </c>
      <c r="AD544">
        <f t="shared" si="1063"/>
        <v>0</v>
      </c>
      <c r="AE544">
        <f t="shared" si="1064"/>
        <v>0</v>
      </c>
      <c r="AF544">
        <f t="shared" si="1065"/>
        <v>0</v>
      </c>
      <c r="AG544">
        <f t="shared" si="1066"/>
        <v>0</v>
      </c>
      <c r="AH544">
        <f t="shared" si="1067"/>
        <v>0</v>
      </c>
      <c r="AI544">
        <f t="shared" si="1068"/>
        <v>0</v>
      </c>
      <c r="AJ544">
        <f t="shared" si="1069"/>
        <v>0</v>
      </c>
      <c r="AK544">
        <f t="shared" si="1070"/>
        <v>0</v>
      </c>
      <c r="AL544">
        <f t="shared" si="1071"/>
        <v>0</v>
      </c>
      <c r="AM544">
        <f t="shared" si="1072"/>
        <v>0</v>
      </c>
      <c r="AN544">
        <f t="shared" si="1073"/>
        <v>0</v>
      </c>
      <c r="AO544">
        <f t="shared" si="1074"/>
        <v>0</v>
      </c>
      <c r="AP544">
        <f t="shared" si="1075"/>
        <v>0</v>
      </c>
      <c r="AQ544">
        <f t="shared" si="1076"/>
        <v>0</v>
      </c>
      <c r="AR544">
        <f t="shared" si="1077"/>
        <v>0</v>
      </c>
      <c r="AS544">
        <f t="shared" si="1078"/>
        <v>0</v>
      </c>
      <c r="AT544">
        <f t="shared" si="1048"/>
        <v>0</v>
      </c>
      <c r="AU544">
        <f t="shared" si="1079"/>
        <v>0</v>
      </c>
      <c r="AV544">
        <f t="shared" si="1080"/>
        <v>0</v>
      </c>
      <c r="AW544">
        <f t="shared" si="1049"/>
        <v>0</v>
      </c>
      <c r="AX544">
        <f t="shared" si="1081"/>
        <v>0</v>
      </c>
      <c r="AY544">
        <f t="shared" si="1082"/>
        <v>0</v>
      </c>
      <c r="AZ544">
        <f t="shared" si="1083"/>
        <v>0</v>
      </c>
      <c r="BA544">
        <f t="shared" si="1084"/>
        <v>0</v>
      </c>
      <c r="BB544">
        <f t="shared" si="1085"/>
        <v>0</v>
      </c>
      <c r="BC544">
        <f t="shared" si="1086"/>
        <v>0</v>
      </c>
      <c r="BD544">
        <f t="shared" si="1087"/>
        <v>0</v>
      </c>
      <c r="BE544">
        <f t="shared" si="1088"/>
        <v>0</v>
      </c>
      <c r="BF544">
        <f t="shared" si="1089"/>
        <v>0</v>
      </c>
      <c r="BG544">
        <f t="shared" si="1090"/>
        <v>0</v>
      </c>
      <c r="BH544">
        <f t="shared" si="1091"/>
        <v>0</v>
      </c>
      <c r="BI544">
        <f t="shared" si="1092"/>
        <v>0</v>
      </c>
      <c r="BJ544">
        <f t="shared" si="1093"/>
        <v>0</v>
      </c>
      <c r="BK544">
        <f t="shared" si="1094"/>
        <v>0</v>
      </c>
      <c r="BL544">
        <f t="shared" si="1095"/>
        <v>0</v>
      </c>
      <c r="BM544">
        <f t="shared" si="1096"/>
        <v>0</v>
      </c>
      <c r="BN544">
        <f t="shared" si="1097"/>
        <v>0</v>
      </c>
      <c r="BO544">
        <f t="shared" si="1098"/>
        <v>0</v>
      </c>
      <c r="BP544">
        <f t="shared" si="1099"/>
        <v>0</v>
      </c>
      <c r="BQ544">
        <f t="shared" si="1100"/>
        <v>0</v>
      </c>
      <c r="BR544">
        <f t="shared" si="1101"/>
        <v>0</v>
      </c>
      <c r="BS544">
        <f t="shared" si="1102"/>
        <v>0</v>
      </c>
      <c r="BT544">
        <f t="shared" si="1103"/>
        <v>0</v>
      </c>
      <c r="BU544">
        <f t="shared" si="1104"/>
        <v>0</v>
      </c>
      <c r="BV544">
        <f t="shared" si="1105"/>
        <v>0</v>
      </c>
      <c r="BW544">
        <f t="shared" si="1106"/>
        <v>0</v>
      </c>
      <c r="BX544">
        <f t="shared" si="1107"/>
        <v>0</v>
      </c>
      <c r="BY544">
        <f t="shared" si="1108"/>
        <v>0</v>
      </c>
      <c r="BZ544">
        <f t="shared" si="1109"/>
        <v>0</v>
      </c>
      <c r="CA544">
        <f t="shared" si="1110"/>
        <v>0</v>
      </c>
      <c r="CB544">
        <f t="shared" si="1111"/>
        <v>0</v>
      </c>
      <c r="CC544">
        <f t="shared" si="1112"/>
        <v>0</v>
      </c>
      <c r="CD544">
        <f t="shared" si="1113"/>
        <v>0</v>
      </c>
      <c r="CE544">
        <f t="shared" si="1114"/>
        <v>0</v>
      </c>
      <c r="CF544">
        <f t="shared" si="1115"/>
        <v>0</v>
      </c>
      <c r="CG544">
        <f t="shared" si="1116"/>
        <v>0</v>
      </c>
      <c r="CH544">
        <f t="shared" si="1117"/>
        <v>0</v>
      </c>
      <c r="CI544">
        <f t="shared" si="1118"/>
        <v>0</v>
      </c>
      <c r="CJ544">
        <f t="shared" si="1119"/>
        <v>0</v>
      </c>
      <c r="CK544">
        <f t="shared" si="1120"/>
        <v>0</v>
      </c>
      <c r="CL544" t="str">
        <f t="shared" si="1121"/>
        <v/>
      </c>
      <c r="CM544" t="str">
        <f t="shared" si="1122"/>
        <v/>
      </c>
      <c r="CN544" t="str">
        <f t="shared" si="1123"/>
        <v/>
      </c>
      <c r="CO544" t="str">
        <f t="shared" si="1124"/>
        <v/>
      </c>
      <c r="CP544" t="str">
        <f t="shared" si="1125"/>
        <v/>
      </c>
      <c r="CQ544" t="str">
        <f t="shared" si="1126"/>
        <v/>
      </c>
      <c r="CR544" t="str">
        <f t="shared" si="1127"/>
        <v/>
      </c>
      <c r="CS544" t="str">
        <f t="shared" si="1128"/>
        <v/>
      </c>
      <c r="CT544" t="str">
        <f t="shared" si="1129"/>
        <v/>
      </c>
      <c r="CU544" t="str">
        <f t="shared" si="1130"/>
        <v/>
      </c>
      <c r="CV544" t="str">
        <f t="shared" si="1131"/>
        <v/>
      </c>
      <c r="CW544" t="str">
        <f t="shared" si="1132"/>
        <v/>
      </c>
      <c r="CX544" t="str">
        <f t="shared" si="1133"/>
        <v/>
      </c>
      <c r="CY544" t="str">
        <f t="shared" si="1134"/>
        <v/>
      </c>
      <c r="CZ544" t="str">
        <f t="shared" si="1135"/>
        <v/>
      </c>
      <c r="DA544" t="str">
        <f t="shared" si="1136"/>
        <v/>
      </c>
      <c r="DB544" t="str">
        <f t="shared" si="1137"/>
        <v/>
      </c>
      <c r="DC544" t="str">
        <f t="shared" si="1138"/>
        <v/>
      </c>
      <c r="DD544" t="str">
        <f t="shared" si="1139"/>
        <v/>
      </c>
      <c r="DE544" t="str">
        <f t="shared" si="1140"/>
        <v/>
      </c>
      <c r="DF544" t="str">
        <f t="shared" si="1141"/>
        <v/>
      </c>
      <c r="DG544" t="str">
        <f t="shared" si="1142"/>
        <v/>
      </c>
      <c r="DH544" t="str">
        <f t="shared" si="1143"/>
        <v/>
      </c>
      <c r="DI544" t="str">
        <f t="shared" si="1144"/>
        <v/>
      </c>
      <c r="DJ544" t="str">
        <f t="shared" si="1145"/>
        <v/>
      </c>
      <c r="DK544" t="str">
        <f t="shared" si="1146"/>
        <v/>
      </c>
      <c r="DL544" t="str">
        <f t="shared" si="1147"/>
        <v/>
      </c>
      <c r="DM544" t="str">
        <f t="shared" si="1148"/>
        <v/>
      </c>
      <c r="DN544" t="str">
        <f t="shared" si="1149"/>
        <v/>
      </c>
      <c r="DO544" t="str">
        <f t="shared" si="1150"/>
        <v/>
      </c>
      <c r="DP544" t="str">
        <f t="shared" si="1151"/>
        <v/>
      </c>
      <c r="DQ544" t="str">
        <f t="shared" si="1152"/>
        <v/>
      </c>
      <c r="DR544" t="str">
        <f t="shared" si="1153"/>
        <v/>
      </c>
      <c r="DS544" t="str">
        <f t="shared" si="1154"/>
        <v/>
      </c>
      <c r="DT544" t="str">
        <f t="shared" si="1155"/>
        <v/>
      </c>
      <c r="DU544">
        <f t="shared" si="1156"/>
        <v>0</v>
      </c>
      <c r="DV544">
        <f t="shared" si="1157"/>
        <v>0</v>
      </c>
      <c r="DW544">
        <f t="shared" si="1158"/>
        <v>0</v>
      </c>
      <c r="DX544" t="str">
        <f t="shared" si="1159"/>
        <v/>
      </c>
      <c r="DY544" t="str">
        <f t="shared" si="1160"/>
        <v/>
      </c>
      <c r="DZ544" t="str">
        <f t="shared" si="1161"/>
        <v/>
      </c>
      <c r="EA544" s="5">
        <f t="shared" si="1162"/>
        <v>0</v>
      </c>
      <c r="EB544" s="3">
        <f t="shared" si="1163"/>
        <v>0</v>
      </c>
    </row>
    <row r="545" spans="2:132" x14ac:dyDescent="0.2">
      <c r="B545" s="25">
        <v>540</v>
      </c>
      <c r="C545" s="26">
        <f>Zisk!D559</f>
        <v>0</v>
      </c>
      <c r="D545">
        <f>Zisk!E559</f>
        <v>0</v>
      </c>
      <c r="E545" s="66" t="str">
        <f t="shared" si="1050"/>
        <v/>
      </c>
      <c r="F545" t="str">
        <f t="shared" si="1051"/>
        <v/>
      </c>
      <c r="G545" s="66" t="str">
        <f t="shared" si="1052"/>
        <v/>
      </c>
      <c r="H545" s="25"/>
      <c r="I545" s="25"/>
      <c r="J545">
        <f>VstupniParametry_SKRYT!$D$5</f>
        <v>0.02</v>
      </c>
      <c r="K545">
        <f>VstupniParametry_SKRYT!$D$6</f>
        <v>0.06</v>
      </c>
      <c r="L545">
        <f>VstupniParametry_SKRYT!$D$7</f>
        <v>0.06</v>
      </c>
      <c r="M545">
        <f>VstupniParametry_SKRYT!$D$8</f>
        <v>0.06</v>
      </c>
      <c r="N545">
        <f>VstupniParametry_SKRYT!$D$9</f>
        <v>1.7999999999999999E-2</v>
      </c>
      <c r="O545" s="27">
        <f>VstupniParametry_SKRYT!$D$10</f>
        <v>0.01</v>
      </c>
      <c r="P545" s="27">
        <f>VstupniParametry_SKRYT!$D$11</f>
        <v>0.01</v>
      </c>
      <c r="Q545" s="27">
        <f>VstupniParametry_SKRYT!$D$12</f>
        <v>0.01</v>
      </c>
      <c r="R545" s="27">
        <f>VstupniParametry_SKRYT!$D$13</f>
        <v>0.01</v>
      </c>
      <c r="S545" s="27">
        <f>VstupniParametry_SKRYT!$D$14</f>
        <v>0.01</v>
      </c>
      <c r="T545">
        <f t="shared" si="1053"/>
        <v>0</v>
      </c>
      <c r="U545">
        <f t="shared" si="1054"/>
        <v>0</v>
      </c>
      <c r="V545">
        <f t="shared" si="1055"/>
        <v>0</v>
      </c>
      <c r="W545">
        <f t="shared" si="1056"/>
        <v>0</v>
      </c>
      <c r="X545">
        <f t="shared" si="1057"/>
        <v>0</v>
      </c>
      <c r="Y545">
        <f t="shared" si="1058"/>
        <v>0</v>
      </c>
      <c r="Z545">
        <f t="shared" si="1059"/>
        <v>0</v>
      </c>
      <c r="AA545">
        <f t="shared" si="1060"/>
        <v>0</v>
      </c>
      <c r="AB545">
        <f t="shared" si="1061"/>
        <v>0</v>
      </c>
      <c r="AC545">
        <f t="shared" si="1062"/>
        <v>0</v>
      </c>
      <c r="AD545">
        <f t="shared" si="1063"/>
        <v>0</v>
      </c>
      <c r="AE545">
        <f t="shared" si="1064"/>
        <v>0</v>
      </c>
      <c r="AF545">
        <f t="shared" si="1065"/>
        <v>0</v>
      </c>
      <c r="AG545">
        <f t="shared" si="1066"/>
        <v>0</v>
      </c>
      <c r="AH545">
        <f t="shared" si="1067"/>
        <v>0</v>
      </c>
      <c r="AI545">
        <f t="shared" si="1068"/>
        <v>0</v>
      </c>
      <c r="AJ545">
        <f t="shared" si="1069"/>
        <v>0</v>
      </c>
      <c r="AK545">
        <f t="shared" si="1070"/>
        <v>0</v>
      </c>
      <c r="AL545">
        <f t="shared" si="1071"/>
        <v>0</v>
      </c>
      <c r="AM545">
        <f t="shared" si="1072"/>
        <v>0</v>
      </c>
      <c r="AN545">
        <f t="shared" si="1073"/>
        <v>0</v>
      </c>
      <c r="AO545">
        <f t="shared" si="1074"/>
        <v>0</v>
      </c>
      <c r="AP545">
        <f t="shared" si="1075"/>
        <v>0</v>
      </c>
      <c r="AQ545">
        <f t="shared" si="1076"/>
        <v>0</v>
      </c>
      <c r="AR545">
        <f t="shared" si="1077"/>
        <v>0</v>
      </c>
      <c r="AS545">
        <f t="shared" si="1078"/>
        <v>0</v>
      </c>
      <c r="AT545">
        <f t="shared" si="1048"/>
        <v>0</v>
      </c>
      <c r="AU545">
        <f t="shared" si="1079"/>
        <v>0</v>
      </c>
      <c r="AV545">
        <f t="shared" si="1080"/>
        <v>0</v>
      </c>
      <c r="AW545">
        <f t="shared" si="1049"/>
        <v>0</v>
      </c>
      <c r="AX545">
        <f t="shared" si="1081"/>
        <v>0</v>
      </c>
      <c r="AY545">
        <f t="shared" si="1082"/>
        <v>0</v>
      </c>
      <c r="AZ545">
        <f t="shared" si="1083"/>
        <v>0</v>
      </c>
      <c r="BA545">
        <f t="shared" si="1084"/>
        <v>0</v>
      </c>
      <c r="BB545">
        <f t="shared" si="1085"/>
        <v>0</v>
      </c>
      <c r="BC545">
        <f t="shared" si="1086"/>
        <v>0</v>
      </c>
      <c r="BD545">
        <f t="shared" si="1087"/>
        <v>0</v>
      </c>
      <c r="BE545">
        <f t="shared" si="1088"/>
        <v>0</v>
      </c>
      <c r="BF545">
        <f t="shared" si="1089"/>
        <v>0</v>
      </c>
      <c r="BG545">
        <f t="shared" si="1090"/>
        <v>0</v>
      </c>
      <c r="BH545">
        <f t="shared" si="1091"/>
        <v>0</v>
      </c>
      <c r="BI545">
        <f t="shared" si="1092"/>
        <v>0</v>
      </c>
      <c r="BJ545">
        <f t="shared" si="1093"/>
        <v>0</v>
      </c>
      <c r="BK545">
        <f t="shared" si="1094"/>
        <v>0</v>
      </c>
      <c r="BL545">
        <f t="shared" si="1095"/>
        <v>0</v>
      </c>
      <c r="BM545">
        <f t="shared" si="1096"/>
        <v>0</v>
      </c>
      <c r="BN545">
        <f t="shared" si="1097"/>
        <v>0</v>
      </c>
      <c r="BO545">
        <f t="shared" si="1098"/>
        <v>0</v>
      </c>
      <c r="BP545">
        <f t="shared" si="1099"/>
        <v>0</v>
      </c>
      <c r="BQ545">
        <f t="shared" si="1100"/>
        <v>0</v>
      </c>
      <c r="BR545">
        <f t="shared" si="1101"/>
        <v>0</v>
      </c>
      <c r="BS545">
        <f t="shared" si="1102"/>
        <v>0</v>
      </c>
      <c r="BT545">
        <f t="shared" si="1103"/>
        <v>0</v>
      </c>
      <c r="BU545">
        <f t="shared" si="1104"/>
        <v>0</v>
      </c>
      <c r="BV545">
        <f t="shared" si="1105"/>
        <v>0</v>
      </c>
      <c r="BW545">
        <f t="shared" si="1106"/>
        <v>0</v>
      </c>
      <c r="BX545">
        <f t="shared" si="1107"/>
        <v>0</v>
      </c>
      <c r="BY545">
        <f t="shared" si="1108"/>
        <v>0</v>
      </c>
      <c r="BZ545">
        <f t="shared" si="1109"/>
        <v>0</v>
      </c>
      <c r="CA545">
        <f t="shared" si="1110"/>
        <v>0</v>
      </c>
      <c r="CB545">
        <f t="shared" si="1111"/>
        <v>0</v>
      </c>
      <c r="CC545">
        <f t="shared" si="1112"/>
        <v>0</v>
      </c>
      <c r="CD545">
        <f t="shared" si="1113"/>
        <v>0</v>
      </c>
      <c r="CE545">
        <f t="shared" si="1114"/>
        <v>0</v>
      </c>
      <c r="CF545">
        <f t="shared" si="1115"/>
        <v>0</v>
      </c>
      <c r="CG545">
        <f t="shared" si="1116"/>
        <v>0</v>
      </c>
      <c r="CH545">
        <f t="shared" si="1117"/>
        <v>0</v>
      </c>
      <c r="CI545">
        <f t="shared" si="1118"/>
        <v>0</v>
      </c>
      <c r="CJ545">
        <f t="shared" si="1119"/>
        <v>0</v>
      </c>
      <c r="CK545">
        <f t="shared" si="1120"/>
        <v>0</v>
      </c>
      <c r="CL545" t="str">
        <f t="shared" si="1121"/>
        <v/>
      </c>
      <c r="CM545" t="str">
        <f t="shared" si="1122"/>
        <v/>
      </c>
      <c r="CN545" t="str">
        <f t="shared" si="1123"/>
        <v/>
      </c>
      <c r="CO545" t="str">
        <f t="shared" si="1124"/>
        <v/>
      </c>
      <c r="CP545" t="str">
        <f t="shared" si="1125"/>
        <v/>
      </c>
      <c r="CQ545" t="str">
        <f t="shared" si="1126"/>
        <v/>
      </c>
      <c r="CR545" t="str">
        <f t="shared" si="1127"/>
        <v/>
      </c>
      <c r="CS545" t="str">
        <f t="shared" si="1128"/>
        <v/>
      </c>
      <c r="CT545" t="str">
        <f t="shared" si="1129"/>
        <v/>
      </c>
      <c r="CU545" t="str">
        <f t="shared" si="1130"/>
        <v/>
      </c>
      <c r="CV545" t="str">
        <f t="shared" si="1131"/>
        <v/>
      </c>
      <c r="CW545" t="str">
        <f t="shared" si="1132"/>
        <v/>
      </c>
      <c r="CX545" t="str">
        <f t="shared" si="1133"/>
        <v/>
      </c>
      <c r="CY545" t="str">
        <f t="shared" si="1134"/>
        <v/>
      </c>
      <c r="CZ545" t="str">
        <f t="shared" si="1135"/>
        <v/>
      </c>
      <c r="DA545" t="str">
        <f t="shared" si="1136"/>
        <v/>
      </c>
      <c r="DB545" t="str">
        <f t="shared" si="1137"/>
        <v/>
      </c>
      <c r="DC545" t="str">
        <f t="shared" si="1138"/>
        <v/>
      </c>
      <c r="DD545" t="str">
        <f t="shared" si="1139"/>
        <v/>
      </c>
      <c r="DE545" t="str">
        <f t="shared" si="1140"/>
        <v/>
      </c>
      <c r="DF545" t="str">
        <f t="shared" si="1141"/>
        <v/>
      </c>
      <c r="DG545" t="str">
        <f t="shared" si="1142"/>
        <v/>
      </c>
      <c r="DH545" t="str">
        <f t="shared" si="1143"/>
        <v/>
      </c>
      <c r="DI545" t="str">
        <f t="shared" si="1144"/>
        <v/>
      </c>
      <c r="DJ545" t="str">
        <f t="shared" si="1145"/>
        <v/>
      </c>
      <c r="DK545" t="str">
        <f t="shared" si="1146"/>
        <v/>
      </c>
      <c r="DL545" t="str">
        <f t="shared" si="1147"/>
        <v/>
      </c>
      <c r="DM545" t="str">
        <f t="shared" si="1148"/>
        <v/>
      </c>
      <c r="DN545" t="str">
        <f t="shared" si="1149"/>
        <v/>
      </c>
      <c r="DO545" t="str">
        <f t="shared" si="1150"/>
        <v/>
      </c>
      <c r="DP545" t="str">
        <f t="shared" si="1151"/>
        <v/>
      </c>
      <c r="DQ545" t="str">
        <f t="shared" si="1152"/>
        <v/>
      </c>
      <c r="DR545" t="str">
        <f t="shared" si="1153"/>
        <v/>
      </c>
      <c r="DS545" t="str">
        <f t="shared" si="1154"/>
        <v/>
      </c>
      <c r="DT545" t="str">
        <f t="shared" si="1155"/>
        <v/>
      </c>
      <c r="DU545">
        <f t="shared" si="1156"/>
        <v>0</v>
      </c>
      <c r="DV545">
        <f t="shared" si="1157"/>
        <v>0</v>
      </c>
      <c r="DW545">
        <f t="shared" si="1158"/>
        <v>0</v>
      </c>
      <c r="DX545" t="str">
        <f t="shared" si="1159"/>
        <v/>
      </c>
      <c r="DY545" t="str">
        <f t="shared" si="1160"/>
        <v/>
      </c>
      <c r="DZ545" t="str">
        <f t="shared" si="1161"/>
        <v/>
      </c>
      <c r="EA545" s="5">
        <f t="shared" si="1162"/>
        <v>0</v>
      </c>
      <c r="EB545" s="3">
        <f t="shared" si="1163"/>
        <v>0</v>
      </c>
    </row>
    <row r="546" spans="2:132" x14ac:dyDescent="0.2">
      <c r="B546">
        <v>541</v>
      </c>
      <c r="C546" s="3">
        <f>Zisk!D560</f>
        <v>0</v>
      </c>
      <c r="D546">
        <f>Zisk!E560</f>
        <v>0</v>
      </c>
      <c r="E546" s="66" t="str">
        <f t="shared" si="1050"/>
        <v/>
      </c>
      <c r="F546" t="str">
        <f t="shared" si="1051"/>
        <v/>
      </c>
      <c r="G546" s="66" t="str">
        <f t="shared" si="1052"/>
        <v/>
      </c>
      <c r="J546">
        <f>VstupniParametry_SKRYT!$D$5</f>
        <v>0.02</v>
      </c>
      <c r="K546">
        <f>VstupniParametry_SKRYT!$D$6</f>
        <v>0.06</v>
      </c>
      <c r="L546">
        <f>VstupniParametry_SKRYT!$D$7</f>
        <v>0.06</v>
      </c>
      <c r="M546">
        <f>VstupniParametry_SKRYT!$D$8</f>
        <v>0.06</v>
      </c>
      <c r="N546">
        <f>VstupniParametry_SKRYT!$D$9</f>
        <v>1.7999999999999999E-2</v>
      </c>
      <c r="O546" s="27">
        <f>VstupniParametry_SKRYT!$D$10</f>
        <v>0.01</v>
      </c>
      <c r="P546" s="27">
        <f>VstupniParametry_SKRYT!$D$11</f>
        <v>0.01</v>
      </c>
      <c r="Q546" s="27">
        <f>VstupniParametry_SKRYT!$D$12</f>
        <v>0.01</v>
      </c>
      <c r="R546" s="27">
        <f>VstupniParametry_SKRYT!$D$13</f>
        <v>0.01</v>
      </c>
      <c r="S546" s="27">
        <f>VstupniParametry_SKRYT!$D$14</f>
        <v>0.01</v>
      </c>
      <c r="T546">
        <f t="shared" si="1053"/>
        <v>0</v>
      </c>
      <c r="U546">
        <f t="shared" si="1054"/>
        <v>0</v>
      </c>
      <c r="V546">
        <f t="shared" si="1055"/>
        <v>0</v>
      </c>
      <c r="W546">
        <f t="shared" si="1056"/>
        <v>0</v>
      </c>
      <c r="X546">
        <f t="shared" si="1057"/>
        <v>0</v>
      </c>
      <c r="Y546">
        <f t="shared" si="1058"/>
        <v>0</v>
      </c>
      <c r="Z546">
        <f t="shared" si="1059"/>
        <v>0</v>
      </c>
      <c r="AA546">
        <f t="shared" si="1060"/>
        <v>0</v>
      </c>
      <c r="AB546">
        <f t="shared" si="1061"/>
        <v>0</v>
      </c>
      <c r="AC546">
        <f t="shared" si="1062"/>
        <v>0</v>
      </c>
      <c r="AD546">
        <f t="shared" si="1063"/>
        <v>0</v>
      </c>
      <c r="AE546">
        <f t="shared" si="1064"/>
        <v>0</v>
      </c>
      <c r="AF546">
        <f t="shared" si="1065"/>
        <v>0</v>
      </c>
      <c r="AG546">
        <f t="shared" si="1066"/>
        <v>0</v>
      </c>
      <c r="AH546">
        <f t="shared" si="1067"/>
        <v>0</v>
      </c>
      <c r="AI546">
        <f t="shared" si="1068"/>
        <v>0</v>
      </c>
      <c r="AJ546">
        <f t="shared" si="1069"/>
        <v>0</v>
      </c>
      <c r="AK546">
        <f t="shared" si="1070"/>
        <v>0</v>
      </c>
      <c r="AL546">
        <f t="shared" si="1071"/>
        <v>0</v>
      </c>
      <c r="AM546">
        <f t="shared" si="1072"/>
        <v>0</v>
      </c>
      <c r="AN546">
        <f t="shared" si="1073"/>
        <v>0</v>
      </c>
      <c r="AO546">
        <f t="shared" si="1074"/>
        <v>0</v>
      </c>
      <c r="AP546">
        <f t="shared" si="1075"/>
        <v>0</v>
      </c>
      <c r="AQ546">
        <f t="shared" si="1076"/>
        <v>0</v>
      </c>
      <c r="AR546">
        <f t="shared" si="1077"/>
        <v>0</v>
      </c>
      <c r="AS546">
        <f t="shared" si="1078"/>
        <v>0</v>
      </c>
      <c r="AT546">
        <f t="shared" si="1048"/>
        <v>0</v>
      </c>
      <c r="AU546">
        <f t="shared" si="1079"/>
        <v>0</v>
      </c>
      <c r="AV546">
        <f t="shared" si="1080"/>
        <v>0</v>
      </c>
      <c r="AW546">
        <f t="shared" si="1049"/>
        <v>0</v>
      </c>
      <c r="AX546">
        <f t="shared" si="1081"/>
        <v>0</v>
      </c>
      <c r="AY546">
        <f t="shared" si="1082"/>
        <v>0</v>
      </c>
      <c r="AZ546">
        <f t="shared" si="1083"/>
        <v>0</v>
      </c>
      <c r="BA546">
        <f t="shared" si="1084"/>
        <v>0</v>
      </c>
      <c r="BB546">
        <f t="shared" si="1085"/>
        <v>0</v>
      </c>
      <c r="BC546">
        <f t="shared" si="1086"/>
        <v>0</v>
      </c>
      <c r="BD546">
        <f t="shared" si="1087"/>
        <v>0</v>
      </c>
      <c r="BE546">
        <f t="shared" si="1088"/>
        <v>0</v>
      </c>
      <c r="BF546">
        <f t="shared" si="1089"/>
        <v>0</v>
      </c>
      <c r="BG546">
        <f t="shared" si="1090"/>
        <v>0</v>
      </c>
      <c r="BH546">
        <f t="shared" si="1091"/>
        <v>0</v>
      </c>
      <c r="BI546">
        <f t="shared" si="1092"/>
        <v>0</v>
      </c>
      <c r="BJ546">
        <f t="shared" si="1093"/>
        <v>0</v>
      </c>
      <c r="BK546">
        <f t="shared" si="1094"/>
        <v>0</v>
      </c>
      <c r="BL546">
        <f t="shared" si="1095"/>
        <v>0</v>
      </c>
      <c r="BM546">
        <f t="shared" si="1096"/>
        <v>0</v>
      </c>
      <c r="BN546">
        <f t="shared" si="1097"/>
        <v>0</v>
      </c>
      <c r="BO546">
        <f t="shared" si="1098"/>
        <v>0</v>
      </c>
      <c r="BP546">
        <f t="shared" si="1099"/>
        <v>0</v>
      </c>
      <c r="BQ546">
        <f t="shared" si="1100"/>
        <v>0</v>
      </c>
      <c r="BR546">
        <f t="shared" si="1101"/>
        <v>0</v>
      </c>
      <c r="BS546">
        <f t="shared" si="1102"/>
        <v>0</v>
      </c>
      <c r="BT546">
        <f t="shared" si="1103"/>
        <v>0</v>
      </c>
      <c r="BU546">
        <f t="shared" si="1104"/>
        <v>0</v>
      </c>
      <c r="BV546">
        <f t="shared" si="1105"/>
        <v>0</v>
      </c>
      <c r="BW546">
        <f t="shared" si="1106"/>
        <v>0</v>
      </c>
      <c r="BX546">
        <f t="shared" si="1107"/>
        <v>0</v>
      </c>
      <c r="BY546">
        <f t="shared" si="1108"/>
        <v>0</v>
      </c>
      <c r="BZ546">
        <f t="shared" si="1109"/>
        <v>0</v>
      </c>
      <c r="CA546">
        <f t="shared" si="1110"/>
        <v>0</v>
      </c>
      <c r="CB546">
        <f t="shared" si="1111"/>
        <v>0</v>
      </c>
      <c r="CC546">
        <f t="shared" si="1112"/>
        <v>0</v>
      </c>
      <c r="CD546">
        <f t="shared" si="1113"/>
        <v>0</v>
      </c>
      <c r="CE546">
        <f t="shared" si="1114"/>
        <v>0</v>
      </c>
      <c r="CF546">
        <f t="shared" si="1115"/>
        <v>0</v>
      </c>
      <c r="CG546">
        <f t="shared" si="1116"/>
        <v>0</v>
      </c>
      <c r="CH546">
        <f t="shared" si="1117"/>
        <v>0</v>
      </c>
      <c r="CI546">
        <f t="shared" si="1118"/>
        <v>0</v>
      </c>
      <c r="CJ546">
        <f t="shared" si="1119"/>
        <v>0</v>
      </c>
      <c r="CK546">
        <f t="shared" si="1120"/>
        <v>0</v>
      </c>
      <c r="CL546" t="str">
        <f t="shared" si="1121"/>
        <v/>
      </c>
      <c r="CM546" t="str">
        <f t="shared" si="1122"/>
        <v/>
      </c>
      <c r="CN546" t="str">
        <f t="shared" si="1123"/>
        <v/>
      </c>
      <c r="CO546" t="str">
        <f t="shared" si="1124"/>
        <v/>
      </c>
      <c r="CP546" t="str">
        <f t="shared" si="1125"/>
        <v/>
      </c>
      <c r="CQ546" t="str">
        <f t="shared" si="1126"/>
        <v/>
      </c>
      <c r="CR546" t="str">
        <f t="shared" si="1127"/>
        <v/>
      </c>
      <c r="CS546" t="str">
        <f t="shared" si="1128"/>
        <v/>
      </c>
      <c r="CT546" t="str">
        <f t="shared" si="1129"/>
        <v/>
      </c>
      <c r="CU546" t="str">
        <f t="shared" si="1130"/>
        <v/>
      </c>
      <c r="CV546" t="str">
        <f t="shared" si="1131"/>
        <v/>
      </c>
      <c r="CW546" t="str">
        <f t="shared" si="1132"/>
        <v/>
      </c>
      <c r="CX546" t="str">
        <f t="shared" si="1133"/>
        <v/>
      </c>
      <c r="CY546" t="str">
        <f t="shared" si="1134"/>
        <v/>
      </c>
      <c r="CZ546" t="str">
        <f t="shared" si="1135"/>
        <v/>
      </c>
      <c r="DA546" t="str">
        <f t="shared" si="1136"/>
        <v/>
      </c>
      <c r="DB546" t="str">
        <f t="shared" si="1137"/>
        <v/>
      </c>
      <c r="DC546" t="str">
        <f t="shared" si="1138"/>
        <v/>
      </c>
      <c r="DD546" t="str">
        <f t="shared" si="1139"/>
        <v/>
      </c>
      <c r="DE546" t="str">
        <f t="shared" si="1140"/>
        <v/>
      </c>
      <c r="DF546" t="str">
        <f t="shared" si="1141"/>
        <v/>
      </c>
      <c r="DG546" t="str">
        <f t="shared" si="1142"/>
        <v/>
      </c>
      <c r="DH546" t="str">
        <f t="shared" si="1143"/>
        <v/>
      </c>
      <c r="DI546" t="str">
        <f t="shared" si="1144"/>
        <v/>
      </c>
      <c r="DJ546" t="str">
        <f t="shared" si="1145"/>
        <v/>
      </c>
      <c r="DK546" t="str">
        <f t="shared" si="1146"/>
        <v/>
      </c>
      <c r="DL546" t="str">
        <f t="shared" si="1147"/>
        <v/>
      </c>
      <c r="DM546" t="str">
        <f t="shared" si="1148"/>
        <v/>
      </c>
      <c r="DN546" t="str">
        <f t="shared" si="1149"/>
        <v/>
      </c>
      <c r="DO546" t="str">
        <f t="shared" si="1150"/>
        <v/>
      </c>
      <c r="DP546" t="str">
        <f t="shared" si="1151"/>
        <v/>
      </c>
      <c r="DQ546" t="str">
        <f t="shared" si="1152"/>
        <v/>
      </c>
      <c r="DR546" t="str">
        <f t="shared" si="1153"/>
        <v/>
      </c>
      <c r="DS546" t="str">
        <f t="shared" si="1154"/>
        <v/>
      </c>
      <c r="DT546" t="str">
        <f t="shared" si="1155"/>
        <v/>
      </c>
      <c r="DU546">
        <f t="shared" si="1156"/>
        <v>0</v>
      </c>
      <c r="DV546">
        <f t="shared" si="1157"/>
        <v>0</v>
      </c>
      <c r="DW546">
        <f t="shared" si="1158"/>
        <v>0</v>
      </c>
      <c r="DX546" t="str">
        <f t="shared" si="1159"/>
        <v/>
      </c>
      <c r="DY546" t="str">
        <f t="shared" si="1160"/>
        <v/>
      </c>
      <c r="DZ546" t="str">
        <f t="shared" si="1161"/>
        <v/>
      </c>
      <c r="EA546" s="5">
        <f t="shared" si="1162"/>
        <v>0</v>
      </c>
      <c r="EB546" s="3">
        <f t="shared" si="1163"/>
        <v>0</v>
      </c>
    </row>
    <row r="547" spans="2:132" x14ac:dyDescent="0.2">
      <c r="B547" s="25">
        <v>542</v>
      </c>
      <c r="C547" s="26">
        <f>Zisk!D561</f>
        <v>0</v>
      </c>
      <c r="D547">
        <f>Zisk!E561</f>
        <v>0</v>
      </c>
      <c r="E547" s="66" t="str">
        <f t="shared" si="1050"/>
        <v/>
      </c>
      <c r="F547" t="str">
        <f t="shared" si="1051"/>
        <v/>
      </c>
      <c r="G547" s="66" t="str">
        <f t="shared" si="1052"/>
        <v/>
      </c>
      <c r="H547" s="25"/>
      <c r="I547" s="25"/>
      <c r="J547">
        <f>VstupniParametry_SKRYT!$D$5</f>
        <v>0.02</v>
      </c>
      <c r="K547">
        <f>VstupniParametry_SKRYT!$D$6</f>
        <v>0.06</v>
      </c>
      <c r="L547">
        <f>VstupniParametry_SKRYT!$D$7</f>
        <v>0.06</v>
      </c>
      <c r="M547">
        <f>VstupniParametry_SKRYT!$D$8</f>
        <v>0.06</v>
      </c>
      <c r="N547">
        <f>VstupniParametry_SKRYT!$D$9</f>
        <v>1.7999999999999999E-2</v>
      </c>
      <c r="O547" s="27">
        <f>VstupniParametry_SKRYT!$D$10</f>
        <v>0.01</v>
      </c>
      <c r="P547" s="27">
        <f>VstupniParametry_SKRYT!$D$11</f>
        <v>0.01</v>
      </c>
      <c r="Q547" s="27">
        <f>VstupniParametry_SKRYT!$D$12</f>
        <v>0.01</v>
      </c>
      <c r="R547" s="27">
        <f>VstupniParametry_SKRYT!$D$13</f>
        <v>0.01</v>
      </c>
      <c r="S547" s="27">
        <f>VstupniParametry_SKRYT!$D$14</f>
        <v>0.01</v>
      </c>
      <c r="T547">
        <f t="shared" si="1053"/>
        <v>0</v>
      </c>
      <c r="U547">
        <f t="shared" si="1054"/>
        <v>0</v>
      </c>
      <c r="V547">
        <f t="shared" si="1055"/>
        <v>0</v>
      </c>
      <c r="W547">
        <f t="shared" si="1056"/>
        <v>0</v>
      </c>
      <c r="X547">
        <f t="shared" si="1057"/>
        <v>0</v>
      </c>
      <c r="Y547">
        <f t="shared" si="1058"/>
        <v>0</v>
      </c>
      <c r="Z547">
        <f t="shared" si="1059"/>
        <v>0</v>
      </c>
      <c r="AA547">
        <f t="shared" si="1060"/>
        <v>0</v>
      </c>
      <c r="AB547">
        <f t="shared" si="1061"/>
        <v>0</v>
      </c>
      <c r="AC547">
        <f t="shared" si="1062"/>
        <v>0</v>
      </c>
      <c r="AD547">
        <f t="shared" si="1063"/>
        <v>0</v>
      </c>
      <c r="AE547">
        <f t="shared" si="1064"/>
        <v>0</v>
      </c>
      <c r="AF547">
        <f t="shared" si="1065"/>
        <v>0</v>
      </c>
      <c r="AG547">
        <f t="shared" si="1066"/>
        <v>0</v>
      </c>
      <c r="AH547">
        <f t="shared" si="1067"/>
        <v>0</v>
      </c>
      <c r="AI547">
        <f t="shared" si="1068"/>
        <v>0</v>
      </c>
      <c r="AJ547">
        <f t="shared" si="1069"/>
        <v>0</v>
      </c>
      <c r="AK547">
        <f t="shared" si="1070"/>
        <v>0</v>
      </c>
      <c r="AL547">
        <f t="shared" si="1071"/>
        <v>0</v>
      </c>
      <c r="AM547">
        <f t="shared" si="1072"/>
        <v>0</v>
      </c>
      <c r="AN547">
        <f t="shared" si="1073"/>
        <v>0</v>
      </c>
      <c r="AO547">
        <f t="shared" si="1074"/>
        <v>0</v>
      </c>
      <c r="AP547">
        <f t="shared" si="1075"/>
        <v>0</v>
      </c>
      <c r="AQ547">
        <f t="shared" si="1076"/>
        <v>0</v>
      </c>
      <c r="AR547">
        <f t="shared" si="1077"/>
        <v>0</v>
      </c>
      <c r="AS547">
        <f t="shared" si="1078"/>
        <v>0</v>
      </c>
      <c r="AT547">
        <f t="shared" si="1048"/>
        <v>0</v>
      </c>
      <c r="AU547">
        <f t="shared" si="1079"/>
        <v>0</v>
      </c>
      <c r="AV547">
        <f t="shared" si="1080"/>
        <v>0</v>
      </c>
      <c r="AW547">
        <f t="shared" si="1049"/>
        <v>0</v>
      </c>
      <c r="AX547">
        <f t="shared" si="1081"/>
        <v>0</v>
      </c>
      <c r="AY547">
        <f t="shared" si="1082"/>
        <v>0</v>
      </c>
      <c r="AZ547">
        <f t="shared" si="1083"/>
        <v>0</v>
      </c>
      <c r="BA547">
        <f t="shared" si="1084"/>
        <v>0</v>
      </c>
      <c r="BB547">
        <f t="shared" si="1085"/>
        <v>0</v>
      </c>
      <c r="BC547">
        <f t="shared" si="1086"/>
        <v>0</v>
      </c>
      <c r="BD547">
        <f t="shared" si="1087"/>
        <v>0</v>
      </c>
      <c r="BE547">
        <f t="shared" si="1088"/>
        <v>0</v>
      </c>
      <c r="BF547">
        <f t="shared" si="1089"/>
        <v>0</v>
      </c>
      <c r="BG547">
        <f t="shared" si="1090"/>
        <v>0</v>
      </c>
      <c r="BH547">
        <f t="shared" si="1091"/>
        <v>0</v>
      </c>
      <c r="BI547">
        <f t="shared" si="1092"/>
        <v>0</v>
      </c>
      <c r="BJ547">
        <f t="shared" si="1093"/>
        <v>0</v>
      </c>
      <c r="BK547">
        <f t="shared" si="1094"/>
        <v>0</v>
      </c>
      <c r="BL547">
        <f t="shared" si="1095"/>
        <v>0</v>
      </c>
      <c r="BM547">
        <f t="shared" si="1096"/>
        <v>0</v>
      </c>
      <c r="BN547">
        <f t="shared" si="1097"/>
        <v>0</v>
      </c>
      <c r="BO547">
        <f t="shared" si="1098"/>
        <v>0</v>
      </c>
      <c r="BP547">
        <f t="shared" si="1099"/>
        <v>0</v>
      </c>
      <c r="BQ547">
        <f t="shared" si="1100"/>
        <v>0</v>
      </c>
      <c r="BR547">
        <f t="shared" si="1101"/>
        <v>0</v>
      </c>
      <c r="BS547">
        <f t="shared" si="1102"/>
        <v>0</v>
      </c>
      <c r="BT547">
        <f t="shared" si="1103"/>
        <v>0</v>
      </c>
      <c r="BU547">
        <f t="shared" si="1104"/>
        <v>0</v>
      </c>
      <c r="BV547">
        <f t="shared" si="1105"/>
        <v>0</v>
      </c>
      <c r="BW547">
        <f t="shared" si="1106"/>
        <v>0</v>
      </c>
      <c r="BX547">
        <f t="shared" si="1107"/>
        <v>0</v>
      </c>
      <c r="BY547">
        <f t="shared" si="1108"/>
        <v>0</v>
      </c>
      <c r="BZ547">
        <f t="shared" si="1109"/>
        <v>0</v>
      </c>
      <c r="CA547">
        <f t="shared" si="1110"/>
        <v>0</v>
      </c>
      <c r="CB547">
        <f t="shared" si="1111"/>
        <v>0</v>
      </c>
      <c r="CC547">
        <f t="shared" si="1112"/>
        <v>0</v>
      </c>
      <c r="CD547">
        <f t="shared" si="1113"/>
        <v>0</v>
      </c>
      <c r="CE547">
        <f t="shared" si="1114"/>
        <v>0</v>
      </c>
      <c r="CF547">
        <f t="shared" si="1115"/>
        <v>0</v>
      </c>
      <c r="CG547">
        <f t="shared" si="1116"/>
        <v>0</v>
      </c>
      <c r="CH547">
        <f t="shared" si="1117"/>
        <v>0</v>
      </c>
      <c r="CI547">
        <f t="shared" si="1118"/>
        <v>0</v>
      </c>
      <c r="CJ547">
        <f t="shared" si="1119"/>
        <v>0</v>
      </c>
      <c r="CK547">
        <f t="shared" si="1120"/>
        <v>0</v>
      </c>
      <c r="CL547" t="str">
        <f t="shared" si="1121"/>
        <v/>
      </c>
      <c r="CM547" t="str">
        <f t="shared" si="1122"/>
        <v/>
      </c>
      <c r="CN547" t="str">
        <f t="shared" si="1123"/>
        <v/>
      </c>
      <c r="CO547" t="str">
        <f t="shared" si="1124"/>
        <v/>
      </c>
      <c r="CP547" t="str">
        <f t="shared" si="1125"/>
        <v/>
      </c>
      <c r="CQ547" t="str">
        <f t="shared" si="1126"/>
        <v/>
      </c>
      <c r="CR547" t="str">
        <f t="shared" si="1127"/>
        <v/>
      </c>
      <c r="CS547" t="str">
        <f t="shared" si="1128"/>
        <v/>
      </c>
      <c r="CT547" t="str">
        <f t="shared" si="1129"/>
        <v/>
      </c>
      <c r="CU547" t="str">
        <f t="shared" si="1130"/>
        <v/>
      </c>
      <c r="CV547" t="str">
        <f t="shared" si="1131"/>
        <v/>
      </c>
      <c r="CW547" t="str">
        <f t="shared" si="1132"/>
        <v/>
      </c>
      <c r="CX547" t="str">
        <f t="shared" si="1133"/>
        <v/>
      </c>
      <c r="CY547" t="str">
        <f t="shared" si="1134"/>
        <v/>
      </c>
      <c r="CZ547" t="str">
        <f t="shared" si="1135"/>
        <v/>
      </c>
      <c r="DA547" t="str">
        <f t="shared" si="1136"/>
        <v/>
      </c>
      <c r="DB547" t="str">
        <f t="shared" si="1137"/>
        <v/>
      </c>
      <c r="DC547" t="str">
        <f t="shared" si="1138"/>
        <v/>
      </c>
      <c r="DD547" t="str">
        <f t="shared" si="1139"/>
        <v/>
      </c>
      <c r="DE547" t="str">
        <f t="shared" si="1140"/>
        <v/>
      </c>
      <c r="DF547" t="str">
        <f t="shared" si="1141"/>
        <v/>
      </c>
      <c r="DG547" t="str">
        <f t="shared" si="1142"/>
        <v/>
      </c>
      <c r="DH547" t="str">
        <f t="shared" si="1143"/>
        <v/>
      </c>
      <c r="DI547" t="str">
        <f t="shared" si="1144"/>
        <v/>
      </c>
      <c r="DJ547" t="str">
        <f t="shared" si="1145"/>
        <v/>
      </c>
      <c r="DK547" t="str">
        <f t="shared" si="1146"/>
        <v/>
      </c>
      <c r="DL547" t="str">
        <f t="shared" si="1147"/>
        <v/>
      </c>
      <c r="DM547" t="str">
        <f t="shared" si="1148"/>
        <v/>
      </c>
      <c r="DN547" t="str">
        <f t="shared" si="1149"/>
        <v/>
      </c>
      <c r="DO547" t="str">
        <f t="shared" si="1150"/>
        <v/>
      </c>
      <c r="DP547" t="str">
        <f t="shared" si="1151"/>
        <v/>
      </c>
      <c r="DQ547" t="str">
        <f t="shared" si="1152"/>
        <v/>
      </c>
      <c r="DR547" t="str">
        <f t="shared" si="1153"/>
        <v/>
      </c>
      <c r="DS547" t="str">
        <f t="shared" si="1154"/>
        <v/>
      </c>
      <c r="DT547" t="str">
        <f t="shared" si="1155"/>
        <v/>
      </c>
      <c r="DU547">
        <f t="shared" si="1156"/>
        <v>0</v>
      </c>
      <c r="DV547">
        <f t="shared" si="1157"/>
        <v>0</v>
      </c>
      <c r="DW547">
        <f t="shared" si="1158"/>
        <v>0</v>
      </c>
      <c r="DX547" t="str">
        <f t="shared" si="1159"/>
        <v/>
      </c>
      <c r="DY547" t="str">
        <f t="shared" si="1160"/>
        <v/>
      </c>
      <c r="DZ547" t="str">
        <f t="shared" si="1161"/>
        <v/>
      </c>
      <c r="EA547" s="5">
        <f t="shared" si="1162"/>
        <v>0</v>
      </c>
      <c r="EB547" s="3">
        <f t="shared" si="1163"/>
        <v>0</v>
      </c>
    </row>
    <row r="548" spans="2:132" x14ac:dyDescent="0.2">
      <c r="B548">
        <v>543</v>
      </c>
      <c r="C548" s="3">
        <f>Zisk!D562</f>
        <v>0</v>
      </c>
      <c r="D548">
        <f>Zisk!E562</f>
        <v>0</v>
      </c>
      <c r="E548" s="66" t="str">
        <f t="shared" si="1050"/>
        <v/>
      </c>
      <c r="F548" t="str">
        <f t="shared" si="1051"/>
        <v/>
      </c>
      <c r="G548" s="66" t="str">
        <f t="shared" si="1052"/>
        <v/>
      </c>
      <c r="J548">
        <f>VstupniParametry_SKRYT!$D$5</f>
        <v>0.02</v>
      </c>
      <c r="K548">
        <f>VstupniParametry_SKRYT!$D$6</f>
        <v>0.06</v>
      </c>
      <c r="L548">
        <f>VstupniParametry_SKRYT!$D$7</f>
        <v>0.06</v>
      </c>
      <c r="M548">
        <f>VstupniParametry_SKRYT!$D$8</f>
        <v>0.06</v>
      </c>
      <c r="N548">
        <f>VstupniParametry_SKRYT!$D$9</f>
        <v>1.7999999999999999E-2</v>
      </c>
      <c r="O548" s="27">
        <f>VstupniParametry_SKRYT!$D$10</f>
        <v>0.01</v>
      </c>
      <c r="P548" s="27">
        <f>VstupniParametry_SKRYT!$D$11</f>
        <v>0.01</v>
      </c>
      <c r="Q548" s="27">
        <f>VstupniParametry_SKRYT!$D$12</f>
        <v>0.01</v>
      </c>
      <c r="R548" s="27">
        <f>VstupniParametry_SKRYT!$D$13</f>
        <v>0.01</v>
      </c>
      <c r="S548" s="27">
        <f>VstupniParametry_SKRYT!$D$14</f>
        <v>0.01</v>
      </c>
      <c r="T548">
        <f t="shared" si="1053"/>
        <v>0</v>
      </c>
      <c r="U548">
        <f t="shared" si="1054"/>
        <v>0</v>
      </c>
      <c r="V548">
        <f t="shared" si="1055"/>
        <v>0</v>
      </c>
      <c r="W548">
        <f t="shared" si="1056"/>
        <v>0</v>
      </c>
      <c r="X548">
        <f t="shared" si="1057"/>
        <v>0</v>
      </c>
      <c r="Y548">
        <f t="shared" si="1058"/>
        <v>0</v>
      </c>
      <c r="Z548">
        <f t="shared" si="1059"/>
        <v>0</v>
      </c>
      <c r="AA548">
        <f t="shared" si="1060"/>
        <v>0</v>
      </c>
      <c r="AB548">
        <f t="shared" si="1061"/>
        <v>0</v>
      </c>
      <c r="AC548">
        <f t="shared" si="1062"/>
        <v>0</v>
      </c>
      <c r="AD548">
        <f t="shared" si="1063"/>
        <v>0</v>
      </c>
      <c r="AE548">
        <f t="shared" si="1064"/>
        <v>0</v>
      </c>
      <c r="AF548">
        <f t="shared" si="1065"/>
        <v>0</v>
      </c>
      <c r="AG548">
        <f t="shared" si="1066"/>
        <v>0</v>
      </c>
      <c r="AH548">
        <f t="shared" si="1067"/>
        <v>0</v>
      </c>
      <c r="AI548">
        <f t="shared" si="1068"/>
        <v>0</v>
      </c>
      <c r="AJ548">
        <f t="shared" si="1069"/>
        <v>0</v>
      </c>
      <c r="AK548">
        <f t="shared" si="1070"/>
        <v>0</v>
      </c>
      <c r="AL548">
        <f t="shared" si="1071"/>
        <v>0</v>
      </c>
      <c r="AM548">
        <f t="shared" si="1072"/>
        <v>0</v>
      </c>
      <c r="AN548">
        <f t="shared" si="1073"/>
        <v>0</v>
      </c>
      <c r="AO548">
        <f t="shared" si="1074"/>
        <v>0</v>
      </c>
      <c r="AP548">
        <f t="shared" si="1075"/>
        <v>0</v>
      </c>
      <c r="AQ548">
        <f t="shared" si="1076"/>
        <v>0</v>
      </c>
      <c r="AR548">
        <f t="shared" si="1077"/>
        <v>0</v>
      </c>
      <c r="AS548">
        <f t="shared" si="1078"/>
        <v>0</v>
      </c>
      <c r="AT548">
        <f t="shared" si="1048"/>
        <v>0</v>
      </c>
      <c r="AU548">
        <f t="shared" si="1079"/>
        <v>0</v>
      </c>
      <c r="AV548">
        <f t="shared" si="1080"/>
        <v>0</v>
      </c>
      <c r="AW548">
        <f t="shared" si="1049"/>
        <v>0</v>
      </c>
      <c r="AX548">
        <f t="shared" si="1081"/>
        <v>0</v>
      </c>
      <c r="AY548">
        <f t="shared" si="1082"/>
        <v>0</v>
      </c>
      <c r="AZ548">
        <f t="shared" si="1083"/>
        <v>0</v>
      </c>
      <c r="BA548">
        <f t="shared" si="1084"/>
        <v>0</v>
      </c>
      <c r="BB548">
        <f t="shared" si="1085"/>
        <v>0</v>
      </c>
      <c r="BC548">
        <f t="shared" si="1086"/>
        <v>0</v>
      </c>
      <c r="BD548">
        <f t="shared" si="1087"/>
        <v>0</v>
      </c>
      <c r="BE548">
        <f t="shared" si="1088"/>
        <v>0</v>
      </c>
      <c r="BF548">
        <f t="shared" si="1089"/>
        <v>0</v>
      </c>
      <c r="BG548">
        <f t="shared" si="1090"/>
        <v>0</v>
      </c>
      <c r="BH548">
        <f t="shared" si="1091"/>
        <v>0</v>
      </c>
      <c r="BI548">
        <f t="shared" si="1092"/>
        <v>0</v>
      </c>
      <c r="BJ548">
        <f t="shared" si="1093"/>
        <v>0</v>
      </c>
      <c r="BK548">
        <f t="shared" si="1094"/>
        <v>0</v>
      </c>
      <c r="BL548">
        <f t="shared" si="1095"/>
        <v>0</v>
      </c>
      <c r="BM548">
        <f t="shared" si="1096"/>
        <v>0</v>
      </c>
      <c r="BN548">
        <f t="shared" si="1097"/>
        <v>0</v>
      </c>
      <c r="BO548">
        <f t="shared" si="1098"/>
        <v>0</v>
      </c>
      <c r="BP548">
        <f t="shared" si="1099"/>
        <v>0</v>
      </c>
      <c r="BQ548">
        <f t="shared" si="1100"/>
        <v>0</v>
      </c>
      <c r="BR548">
        <f t="shared" si="1101"/>
        <v>0</v>
      </c>
      <c r="BS548">
        <f t="shared" si="1102"/>
        <v>0</v>
      </c>
      <c r="BT548">
        <f t="shared" si="1103"/>
        <v>0</v>
      </c>
      <c r="BU548">
        <f t="shared" si="1104"/>
        <v>0</v>
      </c>
      <c r="BV548">
        <f t="shared" si="1105"/>
        <v>0</v>
      </c>
      <c r="BW548">
        <f t="shared" si="1106"/>
        <v>0</v>
      </c>
      <c r="BX548">
        <f t="shared" si="1107"/>
        <v>0</v>
      </c>
      <c r="BY548">
        <f t="shared" si="1108"/>
        <v>0</v>
      </c>
      <c r="BZ548">
        <f t="shared" si="1109"/>
        <v>0</v>
      </c>
      <c r="CA548">
        <f t="shared" si="1110"/>
        <v>0</v>
      </c>
      <c r="CB548">
        <f t="shared" si="1111"/>
        <v>0</v>
      </c>
      <c r="CC548">
        <f t="shared" si="1112"/>
        <v>0</v>
      </c>
      <c r="CD548">
        <f t="shared" si="1113"/>
        <v>0</v>
      </c>
      <c r="CE548">
        <f t="shared" si="1114"/>
        <v>0</v>
      </c>
      <c r="CF548">
        <f t="shared" si="1115"/>
        <v>0</v>
      </c>
      <c r="CG548">
        <f t="shared" si="1116"/>
        <v>0</v>
      </c>
      <c r="CH548">
        <f t="shared" si="1117"/>
        <v>0</v>
      </c>
      <c r="CI548">
        <f t="shared" si="1118"/>
        <v>0</v>
      </c>
      <c r="CJ548">
        <f t="shared" si="1119"/>
        <v>0</v>
      </c>
      <c r="CK548">
        <f t="shared" si="1120"/>
        <v>0</v>
      </c>
      <c r="CL548" t="str">
        <f t="shared" si="1121"/>
        <v/>
      </c>
      <c r="CM548" t="str">
        <f t="shared" si="1122"/>
        <v/>
      </c>
      <c r="CN548" t="str">
        <f t="shared" si="1123"/>
        <v/>
      </c>
      <c r="CO548" t="str">
        <f t="shared" si="1124"/>
        <v/>
      </c>
      <c r="CP548" t="str">
        <f t="shared" si="1125"/>
        <v/>
      </c>
      <c r="CQ548" t="str">
        <f t="shared" si="1126"/>
        <v/>
      </c>
      <c r="CR548" t="str">
        <f t="shared" si="1127"/>
        <v/>
      </c>
      <c r="CS548" t="str">
        <f t="shared" si="1128"/>
        <v/>
      </c>
      <c r="CT548" t="str">
        <f t="shared" si="1129"/>
        <v/>
      </c>
      <c r="CU548" t="str">
        <f t="shared" si="1130"/>
        <v/>
      </c>
      <c r="CV548" t="str">
        <f t="shared" si="1131"/>
        <v/>
      </c>
      <c r="CW548" t="str">
        <f t="shared" si="1132"/>
        <v/>
      </c>
      <c r="CX548" t="str">
        <f t="shared" si="1133"/>
        <v/>
      </c>
      <c r="CY548" t="str">
        <f t="shared" si="1134"/>
        <v/>
      </c>
      <c r="CZ548" t="str">
        <f t="shared" si="1135"/>
        <v/>
      </c>
      <c r="DA548" t="str">
        <f t="shared" si="1136"/>
        <v/>
      </c>
      <c r="DB548" t="str">
        <f t="shared" si="1137"/>
        <v/>
      </c>
      <c r="DC548" t="str">
        <f t="shared" si="1138"/>
        <v/>
      </c>
      <c r="DD548" t="str">
        <f t="shared" si="1139"/>
        <v/>
      </c>
      <c r="DE548" t="str">
        <f t="shared" si="1140"/>
        <v/>
      </c>
      <c r="DF548" t="str">
        <f t="shared" si="1141"/>
        <v/>
      </c>
      <c r="DG548" t="str">
        <f t="shared" si="1142"/>
        <v/>
      </c>
      <c r="DH548" t="str">
        <f t="shared" si="1143"/>
        <v/>
      </c>
      <c r="DI548" t="str">
        <f t="shared" si="1144"/>
        <v/>
      </c>
      <c r="DJ548" t="str">
        <f t="shared" si="1145"/>
        <v/>
      </c>
      <c r="DK548" t="str">
        <f t="shared" si="1146"/>
        <v/>
      </c>
      <c r="DL548" t="str">
        <f t="shared" si="1147"/>
        <v/>
      </c>
      <c r="DM548" t="str">
        <f t="shared" si="1148"/>
        <v/>
      </c>
      <c r="DN548" t="str">
        <f t="shared" si="1149"/>
        <v/>
      </c>
      <c r="DO548" t="str">
        <f t="shared" si="1150"/>
        <v/>
      </c>
      <c r="DP548" t="str">
        <f t="shared" si="1151"/>
        <v/>
      </c>
      <c r="DQ548" t="str">
        <f t="shared" si="1152"/>
        <v/>
      </c>
      <c r="DR548" t="str">
        <f t="shared" si="1153"/>
        <v/>
      </c>
      <c r="DS548" t="str">
        <f t="shared" si="1154"/>
        <v/>
      </c>
      <c r="DT548" t="str">
        <f t="shared" si="1155"/>
        <v/>
      </c>
      <c r="DU548">
        <f t="shared" si="1156"/>
        <v>0</v>
      </c>
      <c r="DV548">
        <f t="shared" si="1157"/>
        <v>0</v>
      </c>
      <c r="DW548">
        <f t="shared" si="1158"/>
        <v>0</v>
      </c>
      <c r="DX548" t="str">
        <f t="shared" si="1159"/>
        <v/>
      </c>
      <c r="DY548" t="str">
        <f t="shared" si="1160"/>
        <v/>
      </c>
      <c r="DZ548" t="str">
        <f t="shared" si="1161"/>
        <v/>
      </c>
      <c r="EA548" s="5">
        <f t="shared" si="1162"/>
        <v>0</v>
      </c>
      <c r="EB548" s="3">
        <f t="shared" si="1163"/>
        <v>0</v>
      </c>
    </row>
    <row r="549" spans="2:132" x14ac:dyDescent="0.2">
      <c r="B549" s="25">
        <v>544</v>
      </c>
      <c r="C549" s="26">
        <f>Zisk!D563</f>
        <v>0</v>
      </c>
      <c r="D549">
        <f>Zisk!E563</f>
        <v>0</v>
      </c>
      <c r="E549" s="66" t="str">
        <f t="shared" si="1050"/>
        <v/>
      </c>
      <c r="F549" t="str">
        <f t="shared" si="1051"/>
        <v/>
      </c>
      <c r="G549" s="66" t="str">
        <f t="shared" si="1052"/>
        <v/>
      </c>
      <c r="H549" s="25"/>
      <c r="I549" s="25"/>
      <c r="J549">
        <f>VstupniParametry_SKRYT!$D$5</f>
        <v>0.02</v>
      </c>
      <c r="K549">
        <f>VstupniParametry_SKRYT!$D$6</f>
        <v>0.06</v>
      </c>
      <c r="L549">
        <f>VstupniParametry_SKRYT!$D$7</f>
        <v>0.06</v>
      </c>
      <c r="M549">
        <f>VstupniParametry_SKRYT!$D$8</f>
        <v>0.06</v>
      </c>
      <c r="N549">
        <f>VstupniParametry_SKRYT!$D$9</f>
        <v>1.7999999999999999E-2</v>
      </c>
      <c r="O549" s="27">
        <f>VstupniParametry_SKRYT!$D$10</f>
        <v>0.01</v>
      </c>
      <c r="P549" s="27">
        <f>VstupniParametry_SKRYT!$D$11</f>
        <v>0.01</v>
      </c>
      <c r="Q549" s="27">
        <f>VstupniParametry_SKRYT!$D$12</f>
        <v>0.01</v>
      </c>
      <c r="R549" s="27">
        <f>VstupniParametry_SKRYT!$D$13</f>
        <v>0.01</v>
      </c>
      <c r="S549" s="27">
        <f>VstupniParametry_SKRYT!$D$14</f>
        <v>0.01</v>
      </c>
      <c r="T549">
        <f t="shared" si="1053"/>
        <v>0</v>
      </c>
      <c r="U549">
        <f t="shared" si="1054"/>
        <v>0</v>
      </c>
      <c r="V549">
        <f t="shared" si="1055"/>
        <v>0</v>
      </c>
      <c r="W549">
        <f t="shared" si="1056"/>
        <v>0</v>
      </c>
      <c r="X549">
        <f t="shared" si="1057"/>
        <v>0</v>
      </c>
      <c r="Y549">
        <f t="shared" si="1058"/>
        <v>0</v>
      </c>
      <c r="Z549">
        <f t="shared" si="1059"/>
        <v>0</v>
      </c>
      <c r="AA549">
        <f t="shared" si="1060"/>
        <v>0</v>
      </c>
      <c r="AB549">
        <f t="shared" si="1061"/>
        <v>0</v>
      </c>
      <c r="AC549">
        <f t="shared" si="1062"/>
        <v>0</v>
      </c>
      <c r="AD549">
        <f t="shared" si="1063"/>
        <v>0</v>
      </c>
      <c r="AE549">
        <f t="shared" si="1064"/>
        <v>0</v>
      </c>
      <c r="AF549">
        <f t="shared" si="1065"/>
        <v>0</v>
      </c>
      <c r="AG549">
        <f t="shared" si="1066"/>
        <v>0</v>
      </c>
      <c r="AH549">
        <f t="shared" si="1067"/>
        <v>0</v>
      </c>
      <c r="AI549">
        <f t="shared" si="1068"/>
        <v>0</v>
      </c>
      <c r="AJ549">
        <f t="shared" si="1069"/>
        <v>0</v>
      </c>
      <c r="AK549">
        <f t="shared" si="1070"/>
        <v>0</v>
      </c>
      <c r="AL549">
        <f t="shared" si="1071"/>
        <v>0</v>
      </c>
      <c r="AM549">
        <f t="shared" si="1072"/>
        <v>0</v>
      </c>
      <c r="AN549">
        <f t="shared" si="1073"/>
        <v>0</v>
      </c>
      <c r="AO549">
        <f t="shared" si="1074"/>
        <v>0</v>
      </c>
      <c r="AP549">
        <f t="shared" si="1075"/>
        <v>0</v>
      </c>
      <c r="AQ549">
        <f t="shared" si="1076"/>
        <v>0</v>
      </c>
      <c r="AR549">
        <f t="shared" si="1077"/>
        <v>0</v>
      </c>
      <c r="AS549">
        <f t="shared" si="1078"/>
        <v>0</v>
      </c>
      <c r="AT549">
        <f t="shared" si="1048"/>
        <v>0</v>
      </c>
      <c r="AU549">
        <f t="shared" si="1079"/>
        <v>0</v>
      </c>
      <c r="AV549">
        <f t="shared" si="1080"/>
        <v>0</v>
      </c>
      <c r="AW549">
        <f t="shared" si="1049"/>
        <v>0</v>
      </c>
      <c r="AX549">
        <f t="shared" si="1081"/>
        <v>0</v>
      </c>
      <c r="AY549">
        <f t="shared" si="1082"/>
        <v>0</v>
      </c>
      <c r="AZ549">
        <f t="shared" si="1083"/>
        <v>0</v>
      </c>
      <c r="BA549">
        <f t="shared" si="1084"/>
        <v>0</v>
      </c>
      <c r="BB549">
        <f t="shared" si="1085"/>
        <v>0</v>
      </c>
      <c r="BC549">
        <f t="shared" si="1086"/>
        <v>0</v>
      </c>
      <c r="BD549">
        <f t="shared" si="1087"/>
        <v>0</v>
      </c>
      <c r="BE549">
        <f t="shared" si="1088"/>
        <v>0</v>
      </c>
      <c r="BF549">
        <f t="shared" si="1089"/>
        <v>0</v>
      </c>
      <c r="BG549">
        <f t="shared" si="1090"/>
        <v>0</v>
      </c>
      <c r="BH549">
        <f t="shared" si="1091"/>
        <v>0</v>
      </c>
      <c r="BI549">
        <f t="shared" si="1092"/>
        <v>0</v>
      </c>
      <c r="BJ549">
        <f t="shared" si="1093"/>
        <v>0</v>
      </c>
      <c r="BK549">
        <f t="shared" si="1094"/>
        <v>0</v>
      </c>
      <c r="BL549">
        <f t="shared" si="1095"/>
        <v>0</v>
      </c>
      <c r="BM549">
        <f t="shared" si="1096"/>
        <v>0</v>
      </c>
      <c r="BN549">
        <f t="shared" si="1097"/>
        <v>0</v>
      </c>
      <c r="BO549">
        <f t="shared" si="1098"/>
        <v>0</v>
      </c>
      <c r="BP549">
        <f t="shared" si="1099"/>
        <v>0</v>
      </c>
      <c r="BQ549">
        <f t="shared" si="1100"/>
        <v>0</v>
      </c>
      <c r="BR549">
        <f t="shared" si="1101"/>
        <v>0</v>
      </c>
      <c r="BS549">
        <f t="shared" si="1102"/>
        <v>0</v>
      </c>
      <c r="BT549">
        <f t="shared" si="1103"/>
        <v>0</v>
      </c>
      <c r="BU549">
        <f t="shared" si="1104"/>
        <v>0</v>
      </c>
      <c r="BV549">
        <f t="shared" si="1105"/>
        <v>0</v>
      </c>
      <c r="BW549">
        <f t="shared" si="1106"/>
        <v>0</v>
      </c>
      <c r="BX549">
        <f t="shared" si="1107"/>
        <v>0</v>
      </c>
      <c r="BY549">
        <f t="shared" si="1108"/>
        <v>0</v>
      </c>
      <c r="BZ549">
        <f t="shared" si="1109"/>
        <v>0</v>
      </c>
      <c r="CA549">
        <f t="shared" si="1110"/>
        <v>0</v>
      </c>
      <c r="CB549">
        <f t="shared" si="1111"/>
        <v>0</v>
      </c>
      <c r="CC549">
        <f t="shared" si="1112"/>
        <v>0</v>
      </c>
      <c r="CD549">
        <f t="shared" si="1113"/>
        <v>0</v>
      </c>
      <c r="CE549">
        <f t="shared" si="1114"/>
        <v>0</v>
      </c>
      <c r="CF549">
        <f t="shared" si="1115"/>
        <v>0</v>
      </c>
      <c r="CG549">
        <f t="shared" si="1116"/>
        <v>0</v>
      </c>
      <c r="CH549">
        <f t="shared" si="1117"/>
        <v>0</v>
      </c>
      <c r="CI549">
        <f t="shared" si="1118"/>
        <v>0</v>
      </c>
      <c r="CJ549">
        <f t="shared" si="1119"/>
        <v>0</v>
      </c>
      <c r="CK549">
        <f t="shared" si="1120"/>
        <v>0</v>
      </c>
      <c r="CL549" t="str">
        <f t="shared" si="1121"/>
        <v/>
      </c>
      <c r="CM549" t="str">
        <f t="shared" si="1122"/>
        <v/>
      </c>
      <c r="CN549" t="str">
        <f t="shared" si="1123"/>
        <v/>
      </c>
      <c r="CO549" t="str">
        <f t="shared" si="1124"/>
        <v/>
      </c>
      <c r="CP549" t="str">
        <f t="shared" si="1125"/>
        <v/>
      </c>
      <c r="CQ549" t="str">
        <f t="shared" si="1126"/>
        <v/>
      </c>
      <c r="CR549" t="str">
        <f t="shared" si="1127"/>
        <v/>
      </c>
      <c r="CS549" t="str">
        <f t="shared" si="1128"/>
        <v/>
      </c>
      <c r="CT549" t="str">
        <f t="shared" si="1129"/>
        <v/>
      </c>
      <c r="CU549" t="str">
        <f t="shared" si="1130"/>
        <v/>
      </c>
      <c r="CV549" t="str">
        <f t="shared" si="1131"/>
        <v/>
      </c>
      <c r="CW549" t="str">
        <f t="shared" si="1132"/>
        <v/>
      </c>
      <c r="CX549" t="str">
        <f t="shared" si="1133"/>
        <v/>
      </c>
      <c r="CY549" t="str">
        <f t="shared" si="1134"/>
        <v/>
      </c>
      <c r="CZ549" t="str">
        <f t="shared" si="1135"/>
        <v/>
      </c>
      <c r="DA549" t="str">
        <f t="shared" si="1136"/>
        <v/>
      </c>
      <c r="DB549" t="str">
        <f t="shared" si="1137"/>
        <v/>
      </c>
      <c r="DC549" t="str">
        <f t="shared" si="1138"/>
        <v/>
      </c>
      <c r="DD549" t="str">
        <f t="shared" si="1139"/>
        <v/>
      </c>
      <c r="DE549" t="str">
        <f t="shared" si="1140"/>
        <v/>
      </c>
      <c r="DF549" t="str">
        <f t="shared" si="1141"/>
        <v/>
      </c>
      <c r="DG549" t="str">
        <f t="shared" si="1142"/>
        <v/>
      </c>
      <c r="DH549" t="str">
        <f t="shared" si="1143"/>
        <v/>
      </c>
      <c r="DI549" t="str">
        <f t="shared" si="1144"/>
        <v/>
      </c>
      <c r="DJ549" t="str">
        <f t="shared" si="1145"/>
        <v/>
      </c>
      <c r="DK549" t="str">
        <f t="shared" si="1146"/>
        <v/>
      </c>
      <c r="DL549" t="str">
        <f t="shared" si="1147"/>
        <v/>
      </c>
      <c r="DM549" t="str">
        <f t="shared" si="1148"/>
        <v/>
      </c>
      <c r="DN549" t="str">
        <f t="shared" si="1149"/>
        <v/>
      </c>
      <c r="DO549" t="str">
        <f t="shared" si="1150"/>
        <v/>
      </c>
      <c r="DP549" t="str">
        <f t="shared" si="1151"/>
        <v/>
      </c>
      <c r="DQ549" t="str">
        <f t="shared" si="1152"/>
        <v/>
      </c>
      <c r="DR549" t="str">
        <f t="shared" si="1153"/>
        <v/>
      </c>
      <c r="DS549" t="str">
        <f t="shared" si="1154"/>
        <v/>
      </c>
      <c r="DT549" t="str">
        <f t="shared" si="1155"/>
        <v/>
      </c>
      <c r="DU549">
        <f t="shared" si="1156"/>
        <v>0</v>
      </c>
      <c r="DV549">
        <f t="shared" si="1157"/>
        <v>0</v>
      </c>
      <c r="DW549">
        <f t="shared" si="1158"/>
        <v>0</v>
      </c>
      <c r="DX549" t="str">
        <f t="shared" si="1159"/>
        <v/>
      </c>
      <c r="DY549" t="str">
        <f t="shared" si="1160"/>
        <v/>
      </c>
      <c r="DZ549" t="str">
        <f t="shared" si="1161"/>
        <v/>
      </c>
      <c r="EA549" s="5">
        <f t="shared" si="1162"/>
        <v>0</v>
      </c>
      <c r="EB549" s="3">
        <f t="shared" si="1163"/>
        <v>0</v>
      </c>
    </row>
    <row r="550" spans="2:132" x14ac:dyDescent="0.2">
      <c r="B550">
        <v>545</v>
      </c>
      <c r="C550" s="3">
        <f>Zisk!D564</f>
        <v>0</v>
      </c>
      <c r="D550">
        <f>Zisk!E564</f>
        <v>0</v>
      </c>
      <c r="E550" s="66" t="str">
        <f t="shared" si="1050"/>
        <v/>
      </c>
      <c r="F550" t="str">
        <f t="shared" si="1051"/>
        <v/>
      </c>
      <c r="G550" s="66" t="str">
        <f t="shared" si="1052"/>
        <v/>
      </c>
      <c r="J550">
        <f>VstupniParametry_SKRYT!$D$5</f>
        <v>0.02</v>
      </c>
      <c r="K550">
        <f>VstupniParametry_SKRYT!$D$6</f>
        <v>0.06</v>
      </c>
      <c r="L550">
        <f>VstupniParametry_SKRYT!$D$7</f>
        <v>0.06</v>
      </c>
      <c r="M550">
        <f>VstupniParametry_SKRYT!$D$8</f>
        <v>0.06</v>
      </c>
      <c r="N550">
        <f>VstupniParametry_SKRYT!$D$9</f>
        <v>1.7999999999999999E-2</v>
      </c>
      <c r="O550" s="27">
        <f>VstupniParametry_SKRYT!$D$10</f>
        <v>0.01</v>
      </c>
      <c r="P550" s="27">
        <f>VstupniParametry_SKRYT!$D$11</f>
        <v>0.01</v>
      </c>
      <c r="Q550" s="27">
        <f>VstupniParametry_SKRYT!$D$12</f>
        <v>0.01</v>
      </c>
      <c r="R550" s="27">
        <f>VstupniParametry_SKRYT!$D$13</f>
        <v>0.01</v>
      </c>
      <c r="S550" s="27">
        <f>VstupniParametry_SKRYT!$D$14</f>
        <v>0.01</v>
      </c>
      <c r="T550">
        <f t="shared" si="1053"/>
        <v>0</v>
      </c>
      <c r="U550">
        <f t="shared" si="1054"/>
        <v>0</v>
      </c>
      <c r="V550">
        <f t="shared" si="1055"/>
        <v>0</v>
      </c>
      <c r="W550">
        <f t="shared" si="1056"/>
        <v>0</v>
      </c>
      <c r="X550">
        <f t="shared" si="1057"/>
        <v>0</v>
      </c>
      <c r="Y550">
        <f t="shared" si="1058"/>
        <v>0</v>
      </c>
      <c r="Z550">
        <f t="shared" si="1059"/>
        <v>0</v>
      </c>
      <c r="AA550">
        <f t="shared" si="1060"/>
        <v>0</v>
      </c>
      <c r="AB550">
        <f t="shared" si="1061"/>
        <v>0</v>
      </c>
      <c r="AC550">
        <f t="shared" si="1062"/>
        <v>0</v>
      </c>
      <c r="AD550">
        <f t="shared" si="1063"/>
        <v>0</v>
      </c>
      <c r="AE550">
        <f t="shared" si="1064"/>
        <v>0</v>
      </c>
      <c r="AF550">
        <f t="shared" si="1065"/>
        <v>0</v>
      </c>
      <c r="AG550">
        <f t="shared" si="1066"/>
        <v>0</v>
      </c>
      <c r="AH550">
        <f t="shared" si="1067"/>
        <v>0</v>
      </c>
      <c r="AI550">
        <f t="shared" si="1068"/>
        <v>0</v>
      </c>
      <c r="AJ550">
        <f t="shared" si="1069"/>
        <v>0</v>
      </c>
      <c r="AK550">
        <f t="shared" si="1070"/>
        <v>0</v>
      </c>
      <c r="AL550">
        <f t="shared" si="1071"/>
        <v>0</v>
      </c>
      <c r="AM550">
        <f t="shared" si="1072"/>
        <v>0</v>
      </c>
      <c r="AN550">
        <f t="shared" si="1073"/>
        <v>0</v>
      </c>
      <c r="AO550">
        <f t="shared" si="1074"/>
        <v>0</v>
      </c>
      <c r="AP550">
        <f t="shared" si="1075"/>
        <v>0</v>
      </c>
      <c r="AQ550">
        <f t="shared" si="1076"/>
        <v>0</v>
      </c>
      <c r="AR550">
        <f t="shared" si="1077"/>
        <v>0</v>
      </c>
      <c r="AS550">
        <f t="shared" si="1078"/>
        <v>0</v>
      </c>
      <c r="AT550">
        <f t="shared" si="1048"/>
        <v>0</v>
      </c>
      <c r="AU550">
        <f t="shared" si="1079"/>
        <v>0</v>
      </c>
      <c r="AV550">
        <f t="shared" si="1080"/>
        <v>0</v>
      </c>
      <c r="AW550">
        <f t="shared" si="1049"/>
        <v>0</v>
      </c>
      <c r="AX550">
        <f t="shared" si="1081"/>
        <v>0</v>
      </c>
      <c r="AY550">
        <f t="shared" si="1082"/>
        <v>0</v>
      </c>
      <c r="AZ550">
        <f t="shared" si="1083"/>
        <v>0</v>
      </c>
      <c r="BA550">
        <f t="shared" si="1084"/>
        <v>0</v>
      </c>
      <c r="BB550">
        <f t="shared" si="1085"/>
        <v>0</v>
      </c>
      <c r="BC550">
        <f t="shared" si="1086"/>
        <v>0</v>
      </c>
      <c r="BD550">
        <f t="shared" si="1087"/>
        <v>0</v>
      </c>
      <c r="BE550">
        <f t="shared" si="1088"/>
        <v>0</v>
      </c>
      <c r="BF550">
        <f t="shared" si="1089"/>
        <v>0</v>
      </c>
      <c r="BG550">
        <f t="shared" si="1090"/>
        <v>0</v>
      </c>
      <c r="BH550">
        <f t="shared" si="1091"/>
        <v>0</v>
      </c>
      <c r="BI550">
        <f t="shared" si="1092"/>
        <v>0</v>
      </c>
      <c r="BJ550">
        <f t="shared" si="1093"/>
        <v>0</v>
      </c>
      <c r="BK550">
        <f t="shared" si="1094"/>
        <v>0</v>
      </c>
      <c r="BL550">
        <f t="shared" si="1095"/>
        <v>0</v>
      </c>
      <c r="BM550">
        <f t="shared" si="1096"/>
        <v>0</v>
      </c>
      <c r="BN550">
        <f t="shared" si="1097"/>
        <v>0</v>
      </c>
      <c r="BO550">
        <f t="shared" si="1098"/>
        <v>0</v>
      </c>
      <c r="BP550">
        <f t="shared" si="1099"/>
        <v>0</v>
      </c>
      <c r="BQ550">
        <f t="shared" si="1100"/>
        <v>0</v>
      </c>
      <c r="BR550">
        <f t="shared" si="1101"/>
        <v>0</v>
      </c>
      <c r="BS550">
        <f t="shared" si="1102"/>
        <v>0</v>
      </c>
      <c r="BT550">
        <f t="shared" si="1103"/>
        <v>0</v>
      </c>
      <c r="BU550">
        <f t="shared" si="1104"/>
        <v>0</v>
      </c>
      <c r="BV550">
        <f t="shared" si="1105"/>
        <v>0</v>
      </c>
      <c r="BW550">
        <f t="shared" si="1106"/>
        <v>0</v>
      </c>
      <c r="BX550">
        <f t="shared" si="1107"/>
        <v>0</v>
      </c>
      <c r="BY550">
        <f t="shared" si="1108"/>
        <v>0</v>
      </c>
      <c r="BZ550">
        <f t="shared" si="1109"/>
        <v>0</v>
      </c>
      <c r="CA550">
        <f t="shared" si="1110"/>
        <v>0</v>
      </c>
      <c r="CB550">
        <f t="shared" si="1111"/>
        <v>0</v>
      </c>
      <c r="CC550">
        <f t="shared" si="1112"/>
        <v>0</v>
      </c>
      <c r="CD550">
        <f t="shared" si="1113"/>
        <v>0</v>
      </c>
      <c r="CE550">
        <f t="shared" si="1114"/>
        <v>0</v>
      </c>
      <c r="CF550">
        <f t="shared" si="1115"/>
        <v>0</v>
      </c>
      <c r="CG550">
        <f t="shared" si="1116"/>
        <v>0</v>
      </c>
      <c r="CH550">
        <f t="shared" si="1117"/>
        <v>0</v>
      </c>
      <c r="CI550">
        <f t="shared" si="1118"/>
        <v>0</v>
      </c>
      <c r="CJ550">
        <f t="shared" si="1119"/>
        <v>0</v>
      </c>
      <c r="CK550">
        <f t="shared" si="1120"/>
        <v>0</v>
      </c>
      <c r="CL550" t="str">
        <f t="shared" si="1121"/>
        <v/>
      </c>
      <c r="CM550" t="str">
        <f t="shared" si="1122"/>
        <v/>
      </c>
      <c r="CN550" t="str">
        <f t="shared" si="1123"/>
        <v/>
      </c>
      <c r="CO550" t="str">
        <f t="shared" si="1124"/>
        <v/>
      </c>
      <c r="CP550" t="str">
        <f t="shared" si="1125"/>
        <v/>
      </c>
      <c r="CQ550" t="str">
        <f t="shared" si="1126"/>
        <v/>
      </c>
      <c r="CR550" t="str">
        <f t="shared" si="1127"/>
        <v/>
      </c>
      <c r="CS550" t="str">
        <f t="shared" si="1128"/>
        <v/>
      </c>
      <c r="CT550" t="str">
        <f t="shared" si="1129"/>
        <v/>
      </c>
      <c r="CU550" t="str">
        <f t="shared" si="1130"/>
        <v/>
      </c>
      <c r="CV550" t="str">
        <f t="shared" si="1131"/>
        <v/>
      </c>
      <c r="CW550" t="str">
        <f t="shared" si="1132"/>
        <v/>
      </c>
      <c r="CX550" t="str">
        <f t="shared" si="1133"/>
        <v/>
      </c>
      <c r="CY550" t="str">
        <f t="shared" si="1134"/>
        <v/>
      </c>
      <c r="CZ550" t="str">
        <f t="shared" si="1135"/>
        <v/>
      </c>
      <c r="DA550" t="str">
        <f t="shared" si="1136"/>
        <v/>
      </c>
      <c r="DB550" t="str">
        <f t="shared" si="1137"/>
        <v/>
      </c>
      <c r="DC550" t="str">
        <f t="shared" si="1138"/>
        <v/>
      </c>
      <c r="DD550" t="str">
        <f t="shared" si="1139"/>
        <v/>
      </c>
      <c r="DE550" t="str">
        <f t="shared" si="1140"/>
        <v/>
      </c>
      <c r="DF550" t="str">
        <f t="shared" si="1141"/>
        <v/>
      </c>
      <c r="DG550" t="str">
        <f t="shared" si="1142"/>
        <v/>
      </c>
      <c r="DH550" t="str">
        <f t="shared" si="1143"/>
        <v/>
      </c>
      <c r="DI550" t="str">
        <f t="shared" si="1144"/>
        <v/>
      </c>
      <c r="DJ550" t="str">
        <f t="shared" si="1145"/>
        <v/>
      </c>
      <c r="DK550" t="str">
        <f t="shared" si="1146"/>
        <v/>
      </c>
      <c r="DL550" t="str">
        <f t="shared" si="1147"/>
        <v/>
      </c>
      <c r="DM550" t="str">
        <f t="shared" si="1148"/>
        <v/>
      </c>
      <c r="DN550" t="str">
        <f t="shared" si="1149"/>
        <v/>
      </c>
      <c r="DO550" t="str">
        <f t="shared" si="1150"/>
        <v/>
      </c>
      <c r="DP550" t="str">
        <f t="shared" si="1151"/>
        <v/>
      </c>
      <c r="DQ550" t="str">
        <f t="shared" si="1152"/>
        <v/>
      </c>
      <c r="DR550" t="str">
        <f t="shared" si="1153"/>
        <v/>
      </c>
      <c r="DS550" t="str">
        <f t="shared" si="1154"/>
        <v/>
      </c>
      <c r="DT550" t="str">
        <f t="shared" si="1155"/>
        <v/>
      </c>
      <c r="DU550">
        <f t="shared" si="1156"/>
        <v>0</v>
      </c>
      <c r="DV550">
        <f t="shared" si="1157"/>
        <v>0</v>
      </c>
      <c r="DW550">
        <f t="shared" si="1158"/>
        <v>0</v>
      </c>
      <c r="DX550" t="str">
        <f t="shared" si="1159"/>
        <v/>
      </c>
      <c r="DY550" t="str">
        <f t="shared" si="1160"/>
        <v/>
      </c>
      <c r="DZ550" t="str">
        <f t="shared" si="1161"/>
        <v/>
      </c>
      <c r="EA550" s="5">
        <f t="shared" si="1162"/>
        <v>0</v>
      </c>
      <c r="EB550" s="3">
        <f t="shared" si="1163"/>
        <v>0</v>
      </c>
    </row>
    <row r="551" spans="2:132" x14ac:dyDescent="0.2">
      <c r="B551" s="25">
        <v>546</v>
      </c>
      <c r="C551" s="26">
        <f>Zisk!D565</f>
        <v>0</v>
      </c>
      <c r="D551">
        <f>Zisk!E565</f>
        <v>0</v>
      </c>
      <c r="E551" s="66" t="str">
        <f t="shared" si="1050"/>
        <v/>
      </c>
      <c r="F551" t="str">
        <f t="shared" si="1051"/>
        <v/>
      </c>
      <c r="G551" s="66" t="str">
        <f t="shared" si="1052"/>
        <v/>
      </c>
      <c r="H551" s="25"/>
      <c r="I551" s="25"/>
      <c r="J551">
        <f>VstupniParametry_SKRYT!$D$5</f>
        <v>0.02</v>
      </c>
      <c r="K551">
        <f>VstupniParametry_SKRYT!$D$6</f>
        <v>0.06</v>
      </c>
      <c r="L551">
        <f>VstupniParametry_SKRYT!$D$7</f>
        <v>0.06</v>
      </c>
      <c r="M551">
        <f>VstupniParametry_SKRYT!$D$8</f>
        <v>0.06</v>
      </c>
      <c r="N551">
        <f>VstupniParametry_SKRYT!$D$9</f>
        <v>1.7999999999999999E-2</v>
      </c>
      <c r="O551" s="27">
        <f>VstupniParametry_SKRYT!$D$10</f>
        <v>0.01</v>
      </c>
      <c r="P551" s="27">
        <f>VstupniParametry_SKRYT!$D$11</f>
        <v>0.01</v>
      </c>
      <c r="Q551" s="27">
        <f>VstupniParametry_SKRYT!$D$12</f>
        <v>0.01</v>
      </c>
      <c r="R551" s="27">
        <f>VstupniParametry_SKRYT!$D$13</f>
        <v>0.01</v>
      </c>
      <c r="S551" s="27">
        <f>VstupniParametry_SKRYT!$D$14</f>
        <v>0.01</v>
      </c>
      <c r="T551">
        <f t="shared" si="1053"/>
        <v>0</v>
      </c>
      <c r="U551">
        <f t="shared" si="1054"/>
        <v>0</v>
      </c>
      <c r="V551">
        <f t="shared" si="1055"/>
        <v>0</v>
      </c>
      <c r="W551">
        <f t="shared" si="1056"/>
        <v>0</v>
      </c>
      <c r="X551">
        <f t="shared" si="1057"/>
        <v>0</v>
      </c>
      <c r="Y551">
        <f t="shared" si="1058"/>
        <v>0</v>
      </c>
      <c r="Z551">
        <f t="shared" si="1059"/>
        <v>0</v>
      </c>
      <c r="AA551">
        <f t="shared" si="1060"/>
        <v>0</v>
      </c>
      <c r="AB551">
        <f t="shared" si="1061"/>
        <v>0</v>
      </c>
      <c r="AC551">
        <f t="shared" si="1062"/>
        <v>0</v>
      </c>
      <c r="AD551">
        <f t="shared" si="1063"/>
        <v>0</v>
      </c>
      <c r="AE551">
        <f t="shared" si="1064"/>
        <v>0</v>
      </c>
      <c r="AF551">
        <f t="shared" si="1065"/>
        <v>0</v>
      </c>
      <c r="AG551">
        <f t="shared" si="1066"/>
        <v>0</v>
      </c>
      <c r="AH551">
        <f t="shared" si="1067"/>
        <v>0</v>
      </c>
      <c r="AI551">
        <f t="shared" si="1068"/>
        <v>0</v>
      </c>
      <c r="AJ551">
        <f t="shared" si="1069"/>
        <v>0</v>
      </c>
      <c r="AK551">
        <f t="shared" si="1070"/>
        <v>0</v>
      </c>
      <c r="AL551">
        <f t="shared" si="1071"/>
        <v>0</v>
      </c>
      <c r="AM551">
        <f t="shared" si="1072"/>
        <v>0</v>
      </c>
      <c r="AN551">
        <f t="shared" si="1073"/>
        <v>0</v>
      </c>
      <c r="AO551">
        <f t="shared" si="1074"/>
        <v>0</v>
      </c>
      <c r="AP551">
        <f t="shared" si="1075"/>
        <v>0</v>
      </c>
      <c r="AQ551">
        <f t="shared" si="1076"/>
        <v>0</v>
      </c>
      <c r="AR551">
        <f t="shared" si="1077"/>
        <v>0</v>
      </c>
      <c r="AS551">
        <f t="shared" si="1078"/>
        <v>0</v>
      </c>
      <c r="AT551">
        <f t="shared" si="1048"/>
        <v>0</v>
      </c>
      <c r="AU551">
        <f t="shared" si="1079"/>
        <v>0</v>
      </c>
      <c r="AV551">
        <f t="shared" si="1080"/>
        <v>0</v>
      </c>
      <c r="AW551">
        <f t="shared" si="1049"/>
        <v>0</v>
      </c>
      <c r="AX551">
        <f t="shared" si="1081"/>
        <v>0</v>
      </c>
      <c r="AY551">
        <f t="shared" si="1082"/>
        <v>0</v>
      </c>
      <c r="AZ551">
        <f t="shared" si="1083"/>
        <v>0</v>
      </c>
      <c r="BA551">
        <f t="shared" si="1084"/>
        <v>0</v>
      </c>
      <c r="BB551">
        <f t="shared" si="1085"/>
        <v>0</v>
      </c>
      <c r="BC551">
        <f t="shared" si="1086"/>
        <v>0</v>
      </c>
      <c r="BD551">
        <f t="shared" si="1087"/>
        <v>0</v>
      </c>
      <c r="BE551">
        <f t="shared" si="1088"/>
        <v>0</v>
      </c>
      <c r="BF551">
        <f t="shared" si="1089"/>
        <v>0</v>
      </c>
      <c r="BG551">
        <f t="shared" si="1090"/>
        <v>0</v>
      </c>
      <c r="BH551">
        <f t="shared" si="1091"/>
        <v>0</v>
      </c>
      <c r="BI551">
        <f t="shared" si="1092"/>
        <v>0</v>
      </c>
      <c r="BJ551">
        <f t="shared" si="1093"/>
        <v>0</v>
      </c>
      <c r="BK551">
        <f t="shared" si="1094"/>
        <v>0</v>
      </c>
      <c r="BL551">
        <f t="shared" si="1095"/>
        <v>0</v>
      </c>
      <c r="BM551">
        <f t="shared" si="1096"/>
        <v>0</v>
      </c>
      <c r="BN551">
        <f t="shared" si="1097"/>
        <v>0</v>
      </c>
      <c r="BO551">
        <f t="shared" si="1098"/>
        <v>0</v>
      </c>
      <c r="BP551">
        <f t="shared" si="1099"/>
        <v>0</v>
      </c>
      <c r="BQ551">
        <f t="shared" si="1100"/>
        <v>0</v>
      </c>
      <c r="BR551">
        <f t="shared" si="1101"/>
        <v>0</v>
      </c>
      <c r="BS551">
        <f t="shared" si="1102"/>
        <v>0</v>
      </c>
      <c r="BT551">
        <f t="shared" si="1103"/>
        <v>0</v>
      </c>
      <c r="BU551">
        <f t="shared" si="1104"/>
        <v>0</v>
      </c>
      <c r="BV551">
        <f t="shared" si="1105"/>
        <v>0</v>
      </c>
      <c r="BW551">
        <f t="shared" si="1106"/>
        <v>0</v>
      </c>
      <c r="BX551">
        <f t="shared" si="1107"/>
        <v>0</v>
      </c>
      <c r="BY551">
        <f t="shared" si="1108"/>
        <v>0</v>
      </c>
      <c r="BZ551">
        <f t="shared" si="1109"/>
        <v>0</v>
      </c>
      <c r="CA551">
        <f t="shared" si="1110"/>
        <v>0</v>
      </c>
      <c r="CB551">
        <f t="shared" si="1111"/>
        <v>0</v>
      </c>
      <c r="CC551">
        <f t="shared" si="1112"/>
        <v>0</v>
      </c>
      <c r="CD551">
        <f t="shared" si="1113"/>
        <v>0</v>
      </c>
      <c r="CE551">
        <f t="shared" si="1114"/>
        <v>0</v>
      </c>
      <c r="CF551">
        <f t="shared" si="1115"/>
        <v>0</v>
      </c>
      <c r="CG551">
        <f t="shared" si="1116"/>
        <v>0</v>
      </c>
      <c r="CH551">
        <f t="shared" si="1117"/>
        <v>0</v>
      </c>
      <c r="CI551">
        <f t="shared" si="1118"/>
        <v>0</v>
      </c>
      <c r="CJ551">
        <f t="shared" si="1119"/>
        <v>0</v>
      </c>
      <c r="CK551">
        <f t="shared" si="1120"/>
        <v>0</v>
      </c>
      <c r="CL551" t="str">
        <f t="shared" si="1121"/>
        <v/>
      </c>
      <c r="CM551" t="str">
        <f t="shared" si="1122"/>
        <v/>
      </c>
      <c r="CN551" t="str">
        <f t="shared" si="1123"/>
        <v/>
      </c>
      <c r="CO551" t="str">
        <f t="shared" si="1124"/>
        <v/>
      </c>
      <c r="CP551" t="str">
        <f t="shared" si="1125"/>
        <v/>
      </c>
      <c r="CQ551" t="str">
        <f t="shared" si="1126"/>
        <v/>
      </c>
      <c r="CR551" t="str">
        <f t="shared" si="1127"/>
        <v/>
      </c>
      <c r="CS551" t="str">
        <f t="shared" si="1128"/>
        <v/>
      </c>
      <c r="CT551" t="str">
        <f t="shared" si="1129"/>
        <v/>
      </c>
      <c r="CU551" t="str">
        <f t="shared" si="1130"/>
        <v/>
      </c>
      <c r="CV551" t="str">
        <f t="shared" si="1131"/>
        <v/>
      </c>
      <c r="CW551" t="str">
        <f t="shared" si="1132"/>
        <v/>
      </c>
      <c r="CX551" t="str">
        <f t="shared" si="1133"/>
        <v/>
      </c>
      <c r="CY551" t="str">
        <f t="shared" si="1134"/>
        <v/>
      </c>
      <c r="CZ551" t="str">
        <f t="shared" si="1135"/>
        <v/>
      </c>
      <c r="DA551" t="str">
        <f t="shared" si="1136"/>
        <v/>
      </c>
      <c r="DB551" t="str">
        <f t="shared" si="1137"/>
        <v/>
      </c>
      <c r="DC551" t="str">
        <f t="shared" si="1138"/>
        <v/>
      </c>
      <c r="DD551" t="str">
        <f t="shared" si="1139"/>
        <v/>
      </c>
      <c r="DE551" t="str">
        <f t="shared" si="1140"/>
        <v/>
      </c>
      <c r="DF551" t="str">
        <f t="shared" si="1141"/>
        <v/>
      </c>
      <c r="DG551" t="str">
        <f t="shared" si="1142"/>
        <v/>
      </c>
      <c r="DH551" t="str">
        <f t="shared" si="1143"/>
        <v/>
      </c>
      <c r="DI551" t="str">
        <f t="shared" si="1144"/>
        <v/>
      </c>
      <c r="DJ551" t="str">
        <f t="shared" si="1145"/>
        <v/>
      </c>
      <c r="DK551" t="str">
        <f t="shared" si="1146"/>
        <v/>
      </c>
      <c r="DL551" t="str">
        <f t="shared" si="1147"/>
        <v/>
      </c>
      <c r="DM551" t="str">
        <f t="shared" si="1148"/>
        <v/>
      </c>
      <c r="DN551" t="str">
        <f t="shared" si="1149"/>
        <v/>
      </c>
      <c r="DO551" t="str">
        <f t="shared" si="1150"/>
        <v/>
      </c>
      <c r="DP551" t="str">
        <f t="shared" si="1151"/>
        <v/>
      </c>
      <c r="DQ551" t="str">
        <f t="shared" si="1152"/>
        <v/>
      </c>
      <c r="DR551" t="str">
        <f t="shared" si="1153"/>
        <v/>
      </c>
      <c r="DS551" t="str">
        <f t="shared" si="1154"/>
        <v/>
      </c>
      <c r="DT551" t="str">
        <f t="shared" si="1155"/>
        <v/>
      </c>
      <c r="DU551">
        <f t="shared" si="1156"/>
        <v>0</v>
      </c>
      <c r="DV551">
        <f t="shared" si="1157"/>
        <v>0</v>
      </c>
      <c r="DW551">
        <f t="shared" si="1158"/>
        <v>0</v>
      </c>
      <c r="DX551" t="str">
        <f t="shared" si="1159"/>
        <v/>
      </c>
      <c r="DY551" t="str">
        <f t="shared" si="1160"/>
        <v/>
      </c>
      <c r="DZ551" t="str">
        <f t="shared" si="1161"/>
        <v/>
      </c>
      <c r="EA551" s="5">
        <f t="shared" si="1162"/>
        <v>0</v>
      </c>
      <c r="EB551" s="3">
        <f t="shared" si="1163"/>
        <v>0</v>
      </c>
    </row>
    <row r="552" spans="2:132" x14ac:dyDescent="0.2">
      <c r="B552">
        <v>547</v>
      </c>
      <c r="C552" s="3">
        <f>Zisk!D566</f>
        <v>0</v>
      </c>
      <c r="D552">
        <f>Zisk!E566</f>
        <v>0</v>
      </c>
      <c r="E552" s="66" t="str">
        <f t="shared" si="1050"/>
        <v/>
      </c>
      <c r="F552" t="str">
        <f t="shared" si="1051"/>
        <v/>
      </c>
      <c r="G552" s="66" t="str">
        <f t="shared" si="1052"/>
        <v/>
      </c>
      <c r="J552">
        <f>VstupniParametry_SKRYT!$D$5</f>
        <v>0.02</v>
      </c>
      <c r="K552">
        <f>VstupniParametry_SKRYT!$D$6</f>
        <v>0.06</v>
      </c>
      <c r="L552">
        <f>VstupniParametry_SKRYT!$D$7</f>
        <v>0.06</v>
      </c>
      <c r="M552">
        <f>VstupniParametry_SKRYT!$D$8</f>
        <v>0.06</v>
      </c>
      <c r="N552">
        <f>VstupniParametry_SKRYT!$D$9</f>
        <v>1.7999999999999999E-2</v>
      </c>
      <c r="O552" s="27">
        <f>VstupniParametry_SKRYT!$D$10</f>
        <v>0.01</v>
      </c>
      <c r="P552" s="27">
        <f>VstupniParametry_SKRYT!$D$11</f>
        <v>0.01</v>
      </c>
      <c r="Q552" s="27">
        <f>VstupniParametry_SKRYT!$D$12</f>
        <v>0.01</v>
      </c>
      <c r="R552" s="27">
        <f>VstupniParametry_SKRYT!$D$13</f>
        <v>0.01</v>
      </c>
      <c r="S552" s="27">
        <f>VstupniParametry_SKRYT!$D$14</f>
        <v>0.01</v>
      </c>
      <c r="T552">
        <f t="shared" si="1053"/>
        <v>0</v>
      </c>
      <c r="U552">
        <f t="shared" si="1054"/>
        <v>0</v>
      </c>
      <c r="V552">
        <f t="shared" si="1055"/>
        <v>0</v>
      </c>
      <c r="W552">
        <f t="shared" si="1056"/>
        <v>0</v>
      </c>
      <c r="X552">
        <f t="shared" si="1057"/>
        <v>0</v>
      </c>
      <c r="Y552">
        <f t="shared" si="1058"/>
        <v>0</v>
      </c>
      <c r="Z552">
        <f t="shared" si="1059"/>
        <v>0</v>
      </c>
      <c r="AA552">
        <f t="shared" si="1060"/>
        <v>0</v>
      </c>
      <c r="AB552">
        <f t="shared" si="1061"/>
        <v>0</v>
      </c>
      <c r="AC552">
        <f t="shared" si="1062"/>
        <v>0</v>
      </c>
      <c r="AD552">
        <f t="shared" si="1063"/>
        <v>0</v>
      </c>
      <c r="AE552">
        <f t="shared" si="1064"/>
        <v>0</v>
      </c>
      <c r="AF552">
        <f t="shared" si="1065"/>
        <v>0</v>
      </c>
      <c r="AG552">
        <f t="shared" si="1066"/>
        <v>0</v>
      </c>
      <c r="AH552">
        <f t="shared" si="1067"/>
        <v>0</v>
      </c>
      <c r="AI552">
        <f t="shared" si="1068"/>
        <v>0</v>
      </c>
      <c r="AJ552">
        <f t="shared" si="1069"/>
        <v>0</v>
      </c>
      <c r="AK552">
        <f t="shared" si="1070"/>
        <v>0</v>
      </c>
      <c r="AL552">
        <f t="shared" si="1071"/>
        <v>0</v>
      </c>
      <c r="AM552">
        <f t="shared" si="1072"/>
        <v>0</v>
      </c>
      <c r="AN552">
        <f t="shared" si="1073"/>
        <v>0</v>
      </c>
      <c r="AO552">
        <f t="shared" si="1074"/>
        <v>0</v>
      </c>
      <c r="AP552">
        <f t="shared" si="1075"/>
        <v>0</v>
      </c>
      <c r="AQ552">
        <f t="shared" si="1076"/>
        <v>0</v>
      </c>
      <c r="AR552">
        <f t="shared" si="1077"/>
        <v>0</v>
      </c>
      <c r="AS552">
        <f t="shared" si="1078"/>
        <v>0</v>
      </c>
      <c r="AT552">
        <f t="shared" si="1048"/>
        <v>0</v>
      </c>
      <c r="AU552">
        <f t="shared" si="1079"/>
        <v>0</v>
      </c>
      <c r="AV552">
        <f t="shared" si="1080"/>
        <v>0</v>
      </c>
      <c r="AW552">
        <f t="shared" si="1049"/>
        <v>0</v>
      </c>
      <c r="AX552">
        <f t="shared" si="1081"/>
        <v>0</v>
      </c>
      <c r="AY552">
        <f t="shared" si="1082"/>
        <v>0</v>
      </c>
      <c r="AZ552">
        <f t="shared" si="1083"/>
        <v>0</v>
      </c>
      <c r="BA552">
        <f t="shared" si="1084"/>
        <v>0</v>
      </c>
      <c r="BB552">
        <f t="shared" si="1085"/>
        <v>0</v>
      </c>
      <c r="BC552">
        <f t="shared" si="1086"/>
        <v>0</v>
      </c>
      <c r="BD552">
        <f t="shared" si="1087"/>
        <v>0</v>
      </c>
      <c r="BE552">
        <f t="shared" si="1088"/>
        <v>0</v>
      </c>
      <c r="BF552">
        <f t="shared" si="1089"/>
        <v>0</v>
      </c>
      <c r="BG552">
        <f t="shared" si="1090"/>
        <v>0</v>
      </c>
      <c r="BH552">
        <f t="shared" si="1091"/>
        <v>0</v>
      </c>
      <c r="BI552">
        <f t="shared" si="1092"/>
        <v>0</v>
      </c>
      <c r="BJ552">
        <f t="shared" si="1093"/>
        <v>0</v>
      </c>
      <c r="BK552">
        <f t="shared" si="1094"/>
        <v>0</v>
      </c>
      <c r="BL552">
        <f t="shared" si="1095"/>
        <v>0</v>
      </c>
      <c r="BM552">
        <f t="shared" si="1096"/>
        <v>0</v>
      </c>
      <c r="BN552">
        <f t="shared" si="1097"/>
        <v>0</v>
      </c>
      <c r="BO552">
        <f t="shared" si="1098"/>
        <v>0</v>
      </c>
      <c r="BP552">
        <f t="shared" si="1099"/>
        <v>0</v>
      </c>
      <c r="BQ552">
        <f t="shared" si="1100"/>
        <v>0</v>
      </c>
      <c r="BR552">
        <f t="shared" si="1101"/>
        <v>0</v>
      </c>
      <c r="BS552">
        <f t="shared" si="1102"/>
        <v>0</v>
      </c>
      <c r="BT552">
        <f t="shared" si="1103"/>
        <v>0</v>
      </c>
      <c r="BU552">
        <f t="shared" si="1104"/>
        <v>0</v>
      </c>
      <c r="BV552">
        <f t="shared" si="1105"/>
        <v>0</v>
      </c>
      <c r="BW552">
        <f t="shared" si="1106"/>
        <v>0</v>
      </c>
      <c r="BX552">
        <f t="shared" si="1107"/>
        <v>0</v>
      </c>
      <c r="BY552">
        <f t="shared" si="1108"/>
        <v>0</v>
      </c>
      <c r="BZ552">
        <f t="shared" si="1109"/>
        <v>0</v>
      </c>
      <c r="CA552">
        <f t="shared" si="1110"/>
        <v>0</v>
      </c>
      <c r="CB552">
        <f t="shared" si="1111"/>
        <v>0</v>
      </c>
      <c r="CC552">
        <f t="shared" si="1112"/>
        <v>0</v>
      </c>
      <c r="CD552">
        <f t="shared" si="1113"/>
        <v>0</v>
      </c>
      <c r="CE552">
        <f t="shared" si="1114"/>
        <v>0</v>
      </c>
      <c r="CF552">
        <f t="shared" si="1115"/>
        <v>0</v>
      </c>
      <c r="CG552">
        <f t="shared" si="1116"/>
        <v>0</v>
      </c>
      <c r="CH552">
        <f t="shared" si="1117"/>
        <v>0</v>
      </c>
      <c r="CI552">
        <f t="shared" si="1118"/>
        <v>0</v>
      </c>
      <c r="CJ552">
        <f t="shared" si="1119"/>
        <v>0</v>
      </c>
      <c r="CK552">
        <f t="shared" si="1120"/>
        <v>0</v>
      </c>
      <c r="CL552" t="str">
        <f t="shared" si="1121"/>
        <v/>
      </c>
      <c r="CM552" t="str">
        <f t="shared" si="1122"/>
        <v/>
      </c>
      <c r="CN552" t="str">
        <f t="shared" si="1123"/>
        <v/>
      </c>
      <c r="CO552" t="str">
        <f t="shared" si="1124"/>
        <v/>
      </c>
      <c r="CP552" t="str">
        <f t="shared" si="1125"/>
        <v/>
      </c>
      <c r="CQ552" t="str">
        <f t="shared" si="1126"/>
        <v/>
      </c>
      <c r="CR552" t="str">
        <f t="shared" si="1127"/>
        <v/>
      </c>
      <c r="CS552" t="str">
        <f t="shared" si="1128"/>
        <v/>
      </c>
      <c r="CT552" t="str">
        <f t="shared" si="1129"/>
        <v/>
      </c>
      <c r="CU552" t="str">
        <f t="shared" si="1130"/>
        <v/>
      </c>
      <c r="CV552" t="str">
        <f t="shared" si="1131"/>
        <v/>
      </c>
      <c r="CW552" t="str">
        <f t="shared" si="1132"/>
        <v/>
      </c>
      <c r="CX552" t="str">
        <f t="shared" si="1133"/>
        <v/>
      </c>
      <c r="CY552" t="str">
        <f t="shared" si="1134"/>
        <v/>
      </c>
      <c r="CZ552" t="str">
        <f t="shared" si="1135"/>
        <v/>
      </c>
      <c r="DA552" t="str">
        <f t="shared" si="1136"/>
        <v/>
      </c>
      <c r="DB552" t="str">
        <f t="shared" si="1137"/>
        <v/>
      </c>
      <c r="DC552" t="str">
        <f t="shared" si="1138"/>
        <v/>
      </c>
      <c r="DD552" t="str">
        <f t="shared" si="1139"/>
        <v/>
      </c>
      <c r="DE552" t="str">
        <f t="shared" si="1140"/>
        <v/>
      </c>
      <c r="DF552" t="str">
        <f t="shared" si="1141"/>
        <v/>
      </c>
      <c r="DG552" t="str">
        <f t="shared" si="1142"/>
        <v/>
      </c>
      <c r="DH552" t="str">
        <f t="shared" si="1143"/>
        <v/>
      </c>
      <c r="DI552" t="str">
        <f t="shared" si="1144"/>
        <v/>
      </c>
      <c r="DJ552" t="str">
        <f t="shared" si="1145"/>
        <v/>
      </c>
      <c r="DK552" t="str">
        <f t="shared" si="1146"/>
        <v/>
      </c>
      <c r="DL552" t="str">
        <f t="shared" si="1147"/>
        <v/>
      </c>
      <c r="DM552" t="str">
        <f t="shared" si="1148"/>
        <v/>
      </c>
      <c r="DN552" t="str">
        <f t="shared" si="1149"/>
        <v/>
      </c>
      <c r="DO552" t="str">
        <f t="shared" si="1150"/>
        <v/>
      </c>
      <c r="DP552" t="str">
        <f t="shared" si="1151"/>
        <v/>
      </c>
      <c r="DQ552" t="str">
        <f t="shared" si="1152"/>
        <v/>
      </c>
      <c r="DR552" t="str">
        <f t="shared" si="1153"/>
        <v/>
      </c>
      <c r="DS552" t="str">
        <f t="shared" si="1154"/>
        <v/>
      </c>
      <c r="DT552" t="str">
        <f t="shared" si="1155"/>
        <v/>
      </c>
      <c r="DU552">
        <f t="shared" si="1156"/>
        <v>0</v>
      </c>
      <c r="DV552">
        <f t="shared" si="1157"/>
        <v>0</v>
      </c>
      <c r="DW552">
        <f t="shared" si="1158"/>
        <v>0</v>
      </c>
      <c r="DX552" t="str">
        <f t="shared" si="1159"/>
        <v/>
      </c>
      <c r="DY552" t="str">
        <f t="shared" si="1160"/>
        <v/>
      </c>
      <c r="DZ552" t="str">
        <f t="shared" si="1161"/>
        <v/>
      </c>
      <c r="EA552" s="5">
        <f t="shared" si="1162"/>
        <v>0</v>
      </c>
      <c r="EB552" s="3">
        <f t="shared" si="1163"/>
        <v>0</v>
      </c>
    </row>
    <row r="553" spans="2:132" x14ac:dyDescent="0.2">
      <c r="B553" s="25">
        <v>548</v>
      </c>
      <c r="C553" s="26">
        <f>Zisk!D567</f>
        <v>0</v>
      </c>
      <c r="D553">
        <f>Zisk!E567</f>
        <v>0</v>
      </c>
      <c r="E553" s="66" t="str">
        <f t="shared" si="1050"/>
        <v/>
      </c>
      <c r="F553" t="str">
        <f t="shared" si="1051"/>
        <v/>
      </c>
      <c r="G553" s="66" t="str">
        <f t="shared" si="1052"/>
        <v/>
      </c>
      <c r="H553" s="25"/>
      <c r="I553" s="25"/>
      <c r="J553">
        <f>VstupniParametry_SKRYT!$D$5</f>
        <v>0.02</v>
      </c>
      <c r="K553">
        <f>VstupniParametry_SKRYT!$D$6</f>
        <v>0.06</v>
      </c>
      <c r="L553">
        <f>VstupniParametry_SKRYT!$D$7</f>
        <v>0.06</v>
      </c>
      <c r="M553">
        <f>VstupniParametry_SKRYT!$D$8</f>
        <v>0.06</v>
      </c>
      <c r="N553">
        <f>VstupniParametry_SKRYT!$D$9</f>
        <v>1.7999999999999999E-2</v>
      </c>
      <c r="O553" s="27">
        <f>VstupniParametry_SKRYT!$D$10</f>
        <v>0.01</v>
      </c>
      <c r="P553" s="27">
        <f>VstupniParametry_SKRYT!$D$11</f>
        <v>0.01</v>
      </c>
      <c r="Q553" s="27">
        <f>VstupniParametry_SKRYT!$D$12</f>
        <v>0.01</v>
      </c>
      <c r="R553" s="27">
        <f>VstupniParametry_SKRYT!$D$13</f>
        <v>0.01</v>
      </c>
      <c r="S553" s="27">
        <f>VstupniParametry_SKRYT!$D$14</f>
        <v>0.01</v>
      </c>
      <c r="T553">
        <f t="shared" si="1053"/>
        <v>0</v>
      </c>
      <c r="U553">
        <f t="shared" si="1054"/>
        <v>0</v>
      </c>
      <c r="V553">
        <f t="shared" si="1055"/>
        <v>0</v>
      </c>
      <c r="W553">
        <f t="shared" si="1056"/>
        <v>0</v>
      </c>
      <c r="X553">
        <f t="shared" si="1057"/>
        <v>0</v>
      </c>
      <c r="Y553">
        <f t="shared" si="1058"/>
        <v>0</v>
      </c>
      <c r="Z553">
        <f t="shared" si="1059"/>
        <v>0</v>
      </c>
      <c r="AA553">
        <f t="shared" si="1060"/>
        <v>0</v>
      </c>
      <c r="AB553">
        <f t="shared" si="1061"/>
        <v>0</v>
      </c>
      <c r="AC553">
        <f t="shared" si="1062"/>
        <v>0</v>
      </c>
      <c r="AD553">
        <f t="shared" si="1063"/>
        <v>0</v>
      </c>
      <c r="AE553">
        <f t="shared" si="1064"/>
        <v>0</v>
      </c>
      <c r="AF553">
        <f t="shared" si="1065"/>
        <v>0</v>
      </c>
      <c r="AG553">
        <f t="shared" si="1066"/>
        <v>0</v>
      </c>
      <c r="AH553">
        <f t="shared" si="1067"/>
        <v>0</v>
      </c>
      <c r="AI553">
        <f t="shared" si="1068"/>
        <v>0</v>
      </c>
      <c r="AJ553">
        <f t="shared" si="1069"/>
        <v>0</v>
      </c>
      <c r="AK553">
        <f t="shared" si="1070"/>
        <v>0</v>
      </c>
      <c r="AL553">
        <f t="shared" si="1071"/>
        <v>0</v>
      </c>
      <c r="AM553">
        <f t="shared" si="1072"/>
        <v>0</v>
      </c>
      <c r="AN553">
        <f t="shared" si="1073"/>
        <v>0</v>
      </c>
      <c r="AO553">
        <f t="shared" si="1074"/>
        <v>0</v>
      </c>
      <c r="AP553">
        <f t="shared" si="1075"/>
        <v>0</v>
      </c>
      <c r="AQ553">
        <f t="shared" si="1076"/>
        <v>0</v>
      </c>
      <c r="AR553">
        <f t="shared" si="1077"/>
        <v>0</v>
      </c>
      <c r="AS553">
        <f t="shared" si="1078"/>
        <v>0</v>
      </c>
      <c r="AT553">
        <f t="shared" si="1048"/>
        <v>0</v>
      </c>
      <c r="AU553">
        <f t="shared" si="1079"/>
        <v>0</v>
      </c>
      <c r="AV553">
        <f t="shared" si="1080"/>
        <v>0</v>
      </c>
      <c r="AW553">
        <f t="shared" si="1049"/>
        <v>0</v>
      </c>
      <c r="AX553">
        <f t="shared" si="1081"/>
        <v>0</v>
      </c>
      <c r="AY553">
        <f t="shared" si="1082"/>
        <v>0</v>
      </c>
      <c r="AZ553">
        <f t="shared" si="1083"/>
        <v>0</v>
      </c>
      <c r="BA553">
        <f t="shared" si="1084"/>
        <v>0</v>
      </c>
      <c r="BB553">
        <f t="shared" si="1085"/>
        <v>0</v>
      </c>
      <c r="BC553">
        <f t="shared" si="1086"/>
        <v>0</v>
      </c>
      <c r="BD553">
        <f t="shared" si="1087"/>
        <v>0</v>
      </c>
      <c r="BE553">
        <f t="shared" si="1088"/>
        <v>0</v>
      </c>
      <c r="BF553">
        <f t="shared" si="1089"/>
        <v>0</v>
      </c>
      <c r="BG553">
        <f t="shared" si="1090"/>
        <v>0</v>
      </c>
      <c r="BH553">
        <f t="shared" si="1091"/>
        <v>0</v>
      </c>
      <c r="BI553">
        <f t="shared" si="1092"/>
        <v>0</v>
      </c>
      <c r="BJ553">
        <f t="shared" si="1093"/>
        <v>0</v>
      </c>
      <c r="BK553">
        <f t="shared" si="1094"/>
        <v>0</v>
      </c>
      <c r="BL553">
        <f t="shared" si="1095"/>
        <v>0</v>
      </c>
      <c r="BM553">
        <f t="shared" si="1096"/>
        <v>0</v>
      </c>
      <c r="BN553">
        <f t="shared" si="1097"/>
        <v>0</v>
      </c>
      <c r="BO553">
        <f t="shared" si="1098"/>
        <v>0</v>
      </c>
      <c r="BP553">
        <f t="shared" si="1099"/>
        <v>0</v>
      </c>
      <c r="BQ553">
        <f t="shared" si="1100"/>
        <v>0</v>
      </c>
      <c r="BR553">
        <f t="shared" si="1101"/>
        <v>0</v>
      </c>
      <c r="BS553">
        <f t="shared" si="1102"/>
        <v>0</v>
      </c>
      <c r="BT553">
        <f t="shared" si="1103"/>
        <v>0</v>
      </c>
      <c r="BU553">
        <f t="shared" si="1104"/>
        <v>0</v>
      </c>
      <c r="BV553">
        <f t="shared" si="1105"/>
        <v>0</v>
      </c>
      <c r="BW553">
        <f t="shared" si="1106"/>
        <v>0</v>
      </c>
      <c r="BX553">
        <f t="shared" si="1107"/>
        <v>0</v>
      </c>
      <c r="BY553">
        <f t="shared" si="1108"/>
        <v>0</v>
      </c>
      <c r="BZ553">
        <f t="shared" si="1109"/>
        <v>0</v>
      </c>
      <c r="CA553">
        <f t="shared" si="1110"/>
        <v>0</v>
      </c>
      <c r="CB553">
        <f t="shared" si="1111"/>
        <v>0</v>
      </c>
      <c r="CC553">
        <f t="shared" si="1112"/>
        <v>0</v>
      </c>
      <c r="CD553">
        <f t="shared" si="1113"/>
        <v>0</v>
      </c>
      <c r="CE553">
        <f t="shared" si="1114"/>
        <v>0</v>
      </c>
      <c r="CF553">
        <f t="shared" si="1115"/>
        <v>0</v>
      </c>
      <c r="CG553">
        <f t="shared" si="1116"/>
        <v>0</v>
      </c>
      <c r="CH553">
        <f t="shared" si="1117"/>
        <v>0</v>
      </c>
      <c r="CI553">
        <f t="shared" si="1118"/>
        <v>0</v>
      </c>
      <c r="CJ553">
        <f t="shared" si="1119"/>
        <v>0</v>
      </c>
      <c r="CK553">
        <f t="shared" si="1120"/>
        <v>0</v>
      </c>
      <c r="CL553" t="str">
        <f t="shared" si="1121"/>
        <v/>
      </c>
      <c r="CM553" t="str">
        <f t="shared" si="1122"/>
        <v/>
      </c>
      <c r="CN553" t="str">
        <f t="shared" si="1123"/>
        <v/>
      </c>
      <c r="CO553" t="str">
        <f t="shared" si="1124"/>
        <v/>
      </c>
      <c r="CP553" t="str">
        <f t="shared" si="1125"/>
        <v/>
      </c>
      <c r="CQ553" t="str">
        <f t="shared" si="1126"/>
        <v/>
      </c>
      <c r="CR553" t="str">
        <f t="shared" si="1127"/>
        <v/>
      </c>
      <c r="CS553" t="str">
        <f t="shared" si="1128"/>
        <v/>
      </c>
      <c r="CT553" t="str">
        <f t="shared" si="1129"/>
        <v/>
      </c>
      <c r="CU553" t="str">
        <f t="shared" si="1130"/>
        <v/>
      </c>
      <c r="CV553" t="str">
        <f t="shared" si="1131"/>
        <v/>
      </c>
      <c r="CW553" t="str">
        <f t="shared" si="1132"/>
        <v/>
      </c>
      <c r="CX553" t="str">
        <f t="shared" si="1133"/>
        <v/>
      </c>
      <c r="CY553" t="str">
        <f t="shared" si="1134"/>
        <v/>
      </c>
      <c r="CZ553" t="str">
        <f t="shared" si="1135"/>
        <v/>
      </c>
      <c r="DA553" t="str">
        <f t="shared" si="1136"/>
        <v/>
      </c>
      <c r="DB553" t="str">
        <f t="shared" si="1137"/>
        <v/>
      </c>
      <c r="DC553" t="str">
        <f t="shared" si="1138"/>
        <v/>
      </c>
      <c r="DD553" t="str">
        <f t="shared" si="1139"/>
        <v/>
      </c>
      <c r="DE553" t="str">
        <f t="shared" si="1140"/>
        <v/>
      </c>
      <c r="DF553" t="str">
        <f t="shared" si="1141"/>
        <v/>
      </c>
      <c r="DG553" t="str">
        <f t="shared" si="1142"/>
        <v/>
      </c>
      <c r="DH553" t="str">
        <f t="shared" si="1143"/>
        <v/>
      </c>
      <c r="DI553" t="str">
        <f t="shared" si="1144"/>
        <v/>
      </c>
      <c r="DJ553" t="str">
        <f t="shared" si="1145"/>
        <v/>
      </c>
      <c r="DK553" t="str">
        <f t="shared" si="1146"/>
        <v/>
      </c>
      <c r="DL553" t="str">
        <f t="shared" si="1147"/>
        <v/>
      </c>
      <c r="DM553" t="str">
        <f t="shared" si="1148"/>
        <v/>
      </c>
      <c r="DN553" t="str">
        <f t="shared" si="1149"/>
        <v/>
      </c>
      <c r="DO553" t="str">
        <f t="shared" si="1150"/>
        <v/>
      </c>
      <c r="DP553" t="str">
        <f t="shared" si="1151"/>
        <v/>
      </c>
      <c r="DQ553" t="str">
        <f t="shared" si="1152"/>
        <v/>
      </c>
      <c r="DR553" t="str">
        <f t="shared" si="1153"/>
        <v/>
      </c>
      <c r="DS553" t="str">
        <f t="shared" si="1154"/>
        <v/>
      </c>
      <c r="DT553" t="str">
        <f t="shared" si="1155"/>
        <v/>
      </c>
      <c r="DU553">
        <f t="shared" si="1156"/>
        <v>0</v>
      </c>
      <c r="DV553">
        <f t="shared" si="1157"/>
        <v>0</v>
      </c>
      <c r="DW553">
        <f t="shared" si="1158"/>
        <v>0</v>
      </c>
      <c r="DX553" t="str">
        <f t="shared" si="1159"/>
        <v/>
      </c>
      <c r="DY553" t="str">
        <f t="shared" si="1160"/>
        <v/>
      </c>
      <c r="DZ553" t="str">
        <f t="shared" si="1161"/>
        <v/>
      </c>
      <c r="EA553" s="5">
        <f t="shared" si="1162"/>
        <v>0</v>
      </c>
      <c r="EB553" s="3">
        <f t="shared" si="1163"/>
        <v>0</v>
      </c>
    </row>
    <row r="554" spans="2:132" x14ac:dyDescent="0.2">
      <c r="B554">
        <v>549</v>
      </c>
      <c r="C554" s="3">
        <f>Zisk!D568</f>
        <v>0</v>
      </c>
      <c r="D554">
        <f>Zisk!E568</f>
        <v>0</v>
      </c>
      <c r="E554" s="66" t="str">
        <f t="shared" si="1050"/>
        <v/>
      </c>
      <c r="F554" t="str">
        <f t="shared" si="1051"/>
        <v/>
      </c>
      <c r="G554" s="66" t="str">
        <f t="shared" si="1052"/>
        <v/>
      </c>
      <c r="J554">
        <f>VstupniParametry_SKRYT!$D$5</f>
        <v>0.02</v>
      </c>
      <c r="K554">
        <f>VstupniParametry_SKRYT!$D$6</f>
        <v>0.06</v>
      </c>
      <c r="L554">
        <f>VstupniParametry_SKRYT!$D$7</f>
        <v>0.06</v>
      </c>
      <c r="M554">
        <f>VstupniParametry_SKRYT!$D$8</f>
        <v>0.06</v>
      </c>
      <c r="N554">
        <f>VstupniParametry_SKRYT!$D$9</f>
        <v>1.7999999999999999E-2</v>
      </c>
      <c r="O554" s="27">
        <f>VstupniParametry_SKRYT!$D$10</f>
        <v>0.01</v>
      </c>
      <c r="P554" s="27">
        <f>VstupniParametry_SKRYT!$D$11</f>
        <v>0.01</v>
      </c>
      <c r="Q554" s="27">
        <f>VstupniParametry_SKRYT!$D$12</f>
        <v>0.01</v>
      </c>
      <c r="R554" s="27">
        <f>VstupniParametry_SKRYT!$D$13</f>
        <v>0.01</v>
      </c>
      <c r="S554" s="27">
        <f>VstupniParametry_SKRYT!$D$14</f>
        <v>0.01</v>
      </c>
      <c r="T554">
        <f t="shared" si="1053"/>
        <v>0</v>
      </c>
      <c r="U554">
        <f t="shared" si="1054"/>
        <v>0</v>
      </c>
      <c r="V554">
        <f t="shared" si="1055"/>
        <v>0</v>
      </c>
      <c r="W554">
        <f t="shared" si="1056"/>
        <v>0</v>
      </c>
      <c r="X554">
        <f t="shared" si="1057"/>
        <v>0</v>
      </c>
      <c r="Y554">
        <f t="shared" si="1058"/>
        <v>0</v>
      </c>
      <c r="Z554">
        <f t="shared" si="1059"/>
        <v>0</v>
      </c>
      <c r="AA554">
        <f t="shared" si="1060"/>
        <v>0</v>
      </c>
      <c r="AB554">
        <f t="shared" si="1061"/>
        <v>0</v>
      </c>
      <c r="AC554">
        <f t="shared" si="1062"/>
        <v>0</v>
      </c>
      <c r="AD554">
        <f t="shared" si="1063"/>
        <v>0</v>
      </c>
      <c r="AE554">
        <f t="shared" si="1064"/>
        <v>0</v>
      </c>
      <c r="AF554">
        <f t="shared" si="1065"/>
        <v>0</v>
      </c>
      <c r="AG554">
        <f t="shared" si="1066"/>
        <v>0</v>
      </c>
      <c r="AH554">
        <f t="shared" si="1067"/>
        <v>0</v>
      </c>
      <c r="AI554">
        <f t="shared" si="1068"/>
        <v>0</v>
      </c>
      <c r="AJ554">
        <f t="shared" si="1069"/>
        <v>0</v>
      </c>
      <c r="AK554">
        <f t="shared" si="1070"/>
        <v>0</v>
      </c>
      <c r="AL554">
        <f t="shared" si="1071"/>
        <v>0</v>
      </c>
      <c r="AM554">
        <f t="shared" si="1072"/>
        <v>0</v>
      </c>
      <c r="AN554">
        <f t="shared" si="1073"/>
        <v>0</v>
      </c>
      <c r="AO554">
        <f t="shared" si="1074"/>
        <v>0</v>
      </c>
      <c r="AP554">
        <f t="shared" si="1075"/>
        <v>0</v>
      </c>
      <c r="AQ554">
        <f t="shared" si="1076"/>
        <v>0</v>
      </c>
      <c r="AR554">
        <f t="shared" si="1077"/>
        <v>0</v>
      </c>
      <c r="AS554">
        <f t="shared" si="1078"/>
        <v>0</v>
      </c>
      <c r="AT554">
        <f t="shared" si="1048"/>
        <v>0</v>
      </c>
      <c r="AU554">
        <f t="shared" si="1079"/>
        <v>0</v>
      </c>
      <c r="AV554">
        <f t="shared" si="1080"/>
        <v>0</v>
      </c>
      <c r="AW554">
        <f t="shared" si="1049"/>
        <v>0</v>
      </c>
      <c r="AX554">
        <f t="shared" si="1081"/>
        <v>0</v>
      </c>
      <c r="AY554">
        <f t="shared" si="1082"/>
        <v>0</v>
      </c>
      <c r="AZ554">
        <f t="shared" si="1083"/>
        <v>0</v>
      </c>
      <c r="BA554">
        <f t="shared" si="1084"/>
        <v>0</v>
      </c>
      <c r="BB554">
        <f t="shared" si="1085"/>
        <v>0</v>
      </c>
      <c r="BC554">
        <f t="shared" si="1086"/>
        <v>0</v>
      </c>
      <c r="BD554">
        <f t="shared" si="1087"/>
        <v>0</v>
      </c>
      <c r="BE554">
        <f t="shared" si="1088"/>
        <v>0</v>
      </c>
      <c r="BF554">
        <f t="shared" si="1089"/>
        <v>0</v>
      </c>
      <c r="BG554">
        <f t="shared" si="1090"/>
        <v>0</v>
      </c>
      <c r="BH554">
        <f t="shared" si="1091"/>
        <v>0</v>
      </c>
      <c r="BI554">
        <f t="shared" si="1092"/>
        <v>0</v>
      </c>
      <c r="BJ554">
        <f t="shared" si="1093"/>
        <v>0</v>
      </c>
      <c r="BK554">
        <f t="shared" si="1094"/>
        <v>0</v>
      </c>
      <c r="BL554">
        <f t="shared" si="1095"/>
        <v>0</v>
      </c>
      <c r="BM554">
        <f t="shared" si="1096"/>
        <v>0</v>
      </c>
      <c r="BN554">
        <f t="shared" si="1097"/>
        <v>0</v>
      </c>
      <c r="BO554">
        <f t="shared" si="1098"/>
        <v>0</v>
      </c>
      <c r="BP554">
        <f t="shared" si="1099"/>
        <v>0</v>
      </c>
      <c r="BQ554">
        <f t="shared" si="1100"/>
        <v>0</v>
      </c>
      <c r="BR554">
        <f t="shared" si="1101"/>
        <v>0</v>
      </c>
      <c r="BS554">
        <f t="shared" si="1102"/>
        <v>0</v>
      </c>
      <c r="BT554">
        <f t="shared" si="1103"/>
        <v>0</v>
      </c>
      <c r="BU554">
        <f t="shared" si="1104"/>
        <v>0</v>
      </c>
      <c r="BV554">
        <f t="shared" si="1105"/>
        <v>0</v>
      </c>
      <c r="BW554">
        <f t="shared" si="1106"/>
        <v>0</v>
      </c>
      <c r="BX554">
        <f t="shared" si="1107"/>
        <v>0</v>
      </c>
      <c r="BY554">
        <f t="shared" si="1108"/>
        <v>0</v>
      </c>
      <c r="BZ554">
        <f t="shared" si="1109"/>
        <v>0</v>
      </c>
      <c r="CA554">
        <f t="shared" si="1110"/>
        <v>0</v>
      </c>
      <c r="CB554">
        <f t="shared" si="1111"/>
        <v>0</v>
      </c>
      <c r="CC554">
        <f t="shared" si="1112"/>
        <v>0</v>
      </c>
      <c r="CD554">
        <f t="shared" si="1113"/>
        <v>0</v>
      </c>
      <c r="CE554">
        <f t="shared" si="1114"/>
        <v>0</v>
      </c>
      <c r="CF554">
        <f t="shared" si="1115"/>
        <v>0</v>
      </c>
      <c r="CG554">
        <f t="shared" si="1116"/>
        <v>0</v>
      </c>
      <c r="CH554">
        <f t="shared" si="1117"/>
        <v>0</v>
      </c>
      <c r="CI554">
        <f t="shared" si="1118"/>
        <v>0</v>
      </c>
      <c r="CJ554">
        <f t="shared" si="1119"/>
        <v>0</v>
      </c>
      <c r="CK554">
        <f t="shared" si="1120"/>
        <v>0</v>
      </c>
      <c r="CL554" t="str">
        <f t="shared" si="1121"/>
        <v/>
      </c>
      <c r="CM554" t="str">
        <f t="shared" si="1122"/>
        <v/>
      </c>
      <c r="CN554" t="str">
        <f t="shared" si="1123"/>
        <v/>
      </c>
      <c r="CO554" t="str">
        <f t="shared" si="1124"/>
        <v/>
      </c>
      <c r="CP554" t="str">
        <f t="shared" si="1125"/>
        <v/>
      </c>
      <c r="CQ554" t="str">
        <f t="shared" si="1126"/>
        <v/>
      </c>
      <c r="CR554" t="str">
        <f t="shared" si="1127"/>
        <v/>
      </c>
      <c r="CS554" t="str">
        <f t="shared" si="1128"/>
        <v/>
      </c>
      <c r="CT554" t="str">
        <f t="shared" si="1129"/>
        <v/>
      </c>
      <c r="CU554" t="str">
        <f t="shared" si="1130"/>
        <v/>
      </c>
      <c r="CV554" t="str">
        <f t="shared" si="1131"/>
        <v/>
      </c>
      <c r="CW554" t="str">
        <f t="shared" si="1132"/>
        <v/>
      </c>
      <c r="CX554" t="str">
        <f t="shared" si="1133"/>
        <v/>
      </c>
      <c r="CY554" t="str">
        <f t="shared" si="1134"/>
        <v/>
      </c>
      <c r="CZ554" t="str">
        <f t="shared" si="1135"/>
        <v/>
      </c>
      <c r="DA554" t="str">
        <f t="shared" si="1136"/>
        <v/>
      </c>
      <c r="DB554" t="str">
        <f t="shared" si="1137"/>
        <v/>
      </c>
      <c r="DC554" t="str">
        <f t="shared" si="1138"/>
        <v/>
      </c>
      <c r="DD554" t="str">
        <f t="shared" si="1139"/>
        <v/>
      </c>
      <c r="DE554" t="str">
        <f t="shared" si="1140"/>
        <v/>
      </c>
      <c r="DF554" t="str">
        <f t="shared" si="1141"/>
        <v/>
      </c>
      <c r="DG554" t="str">
        <f t="shared" si="1142"/>
        <v/>
      </c>
      <c r="DH554" t="str">
        <f t="shared" si="1143"/>
        <v/>
      </c>
      <c r="DI554" t="str">
        <f t="shared" si="1144"/>
        <v/>
      </c>
      <c r="DJ554" t="str">
        <f t="shared" si="1145"/>
        <v/>
      </c>
      <c r="DK554" t="str">
        <f t="shared" si="1146"/>
        <v/>
      </c>
      <c r="DL554" t="str">
        <f t="shared" si="1147"/>
        <v/>
      </c>
      <c r="DM554" t="str">
        <f t="shared" si="1148"/>
        <v/>
      </c>
      <c r="DN554" t="str">
        <f t="shared" si="1149"/>
        <v/>
      </c>
      <c r="DO554" t="str">
        <f t="shared" si="1150"/>
        <v/>
      </c>
      <c r="DP554" t="str">
        <f t="shared" si="1151"/>
        <v/>
      </c>
      <c r="DQ554" t="str">
        <f t="shared" si="1152"/>
        <v/>
      </c>
      <c r="DR554" t="str">
        <f t="shared" si="1153"/>
        <v/>
      </c>
      <c r="DS554" t="str">
        <f t="shared" si="1154"/>
        <v/>
      </c>
      <c r="DT554" t="str">
        <f t="shared" si="1155"/>
        <v/>
      </c>
      <c r="DU554">
        <f t="shared" si="1156"/>
        <v>0</v>
      </c>
      <c r="DV554">
        <f t="shared" si="1157"/>
        <v>0</v>
      </c>
      <c r="DW554">
        <f t="shared" si="1158"/>
        <v>0</v>
      </c>
      <c r="DX554" t="str">
        <f t="shared" si="1159"/>
        <v/>
      </c>
      <c r="DY554" t="str">
        <f t="shared" si="1160"/>
        <v/>
      </c>
      <c r="DZ554" t="str">
        <f t="shared" si="1161"/>
        <v/>
      </c>
      <c r="EA554" s="5">
        <f t="shared" si="1162"/>
        <v>0</v>
      </c>
      <c r="EB554" s="3">
        <f t="shared" si="1163"/>
        <v>0</v>
      </c>
    </row>
    <row r="555" spans="2:132" x14ac:dyDescent="0.2">
      <c r="B555" s="25">
        <v>550</v>
      </c>
      <c r="C555" s="26">
        <f>Zisk!D569</f>
        <v>0</v>
      </c>
      <c r="D555">
        <f>Zisk!E569</f>
        <v>0</v>
      </c>
      <c r="E555" s="66" t="str">
        <f t="shared" si="1050"/>
        <v/>
      </c>
      <c r="F555" t="str">
        <f t="shared" si="1051"/>
        <v/>
      </c>
      <c r="G555" s="66" t="str">
        <f t="shared" si="1052"/>
        <v/>
      </c>
      <c r="H555" s="25"/>
      <c r="I555" s="25"/>
      <c r="J555">
        <f>VstupniParametry_SKRYT!$D$5</f>
        <v>0.02</v>
      </c>
      <c r="K555">
        <f>VstupniParametry_SKRYT!$D$6</f>
        <v>0.06</v>
      </c>
      <c r="L555">
        <f>VstupniParametry_SKRYT!$D$7</f>
        <v>0.06</v>
      </c>
      <c r="M555">
        <f>VstupniParametry_SKRYT!$D$8</f>
        <v>0.06</v>
      </c>
      <c r="N555">
        <f>VstupniParametry_SKRYT!$D$9</f>
        <v>1.7999999999999999E-2</v>
      </c>
      <c r="O555" s="27">
        <f>VstupniParametry_SKRYT!$D$10</f>
        <v>0.01</v>
      </c>
      <c r="P555" s="27">
        <f>VstupniParametry_SKRYT!$D$11</f>
        <v>0.01</v>
      </c>
      <c r="Q555" s="27">
        <f>VstupniParametry_SKRYT!$D$12</f>
        <v>0.01</v>
      </c>
      <c r="R555" s="27">
        <f>VstupniParametry_SKRYT!$D$13</f>
        <v>0.01</v>
      </c>
      <c r="S555" s="27">
        <f>VstupniParametry_SKRYT!$D$14</f>
        <v>0.01</v>
      </c>
      <c r="T555">
        <f t="shared" si="1053"/>
        <v>0</v>
      </c>
      <c r="U555">
        <f t="shared" si="1054"/>
        <v>0</v>
      </c>
      <c r="V555">
        <f t="shared" si="1055"/>
        <v>0</v>
      </c>
      <c r="W555">
        <f t="shared" si="1056"/>
        <v>0</v>
      </c>
      <c r="X555">
        <f t="shared" si="1057"/>
        <v>0</v>
      </c>
      <c r="Y555">
        <f t="shared" si="1058"/>
        <v>0</v>
      </c>
      <c r="Z555">
        <f t="shared" si="1059"/>
        <v>0</v>
      </c>
      <c r="AA555">
        <f t="shared" si="1060"/>
        <v>0</v>
      </c>
      <c r="AB555">
        <f t="shared" si="1061"/>
        <v>0</v>
      </c>
      <c r="AC555">
        <f t="shared" si="1062"/>
        <v>0</v>
      </c>
      <c r="AD555">
        <f t="shared" si="1063"/>
        <v>0</v>
      </c>
      <c r="AE555">
        <f t="shared" si="1064"/>
        <v>0</v>
      </c>
      <c r="AF555">
        <f t="shared" si="1065"/>
        <v>0</v>
      </c>
      <c r="AG555">
        <f t="shared" si="1066"/>
        <v>0</v>
      </c>
      <c r="AH555">
        <f t="shared" si="1067"/>
        <v>0</v>
      </c>
      <c r="AI555">
        <f t="shared" si="1068"/>
        <v>0</v>
      </c>
      <c r="AJ555">
        <f t="shared" si="1069"/>
        <v>0</v>
      </c>
      <c r="AK555">
        <f t="shared" si="1070"/>
        <v>0</v>
      </c>
      <c r="AL555">
        <f t="shared" si="1071"/>
        <v>0</v>
      </c>
      <c r="AM555">
        <f t="shared" si="1072"/>
        <v>0</v>
      </c>
      <c r="AN555">
        <f t="shared" si="1073"/>
        <v>0</v>
      </c>
      <c r="AO555">
        <f t="shared" si="1074"/>
        <v>0</v>
      </c>
      <c r="AP555">
        <f t="shared" si="1075"/>
        <v>0</v>
      </c>
      <c r="AQ555">
        <f t="shared" si="1076"/>
        <v>0</v>
      </c>
      <c r="AR555">
        <f t="shared" si="1077"/>
        <v>0</v>
      </c>
      <c r="AS555">
        <f t="shared" si="1078"/>
        <v>0</v>
      </c>
      <c r="AT555">
        <f t="shared" si="1048"/>
        <v>0</v>
      </c>
      <c r="AU555">
        <f t="shared" si="1079"/>
        <v>0</v>
      </c>
      <c r="AV555">
        <f t="shared" si="1080"/>
        <v>0</v>
      </c>
      <c r="AW555">
        <f t="shared" si="1049"/>
        <v>0</v>
      </c>
      <c r="AX555">
        <f t="shared" si="1081"/>
        <v>0</v>
      </c>
      <c r="AY555">
        <f t="shared" si="1082"/>
        <v>0</v>
      </c>
      <c r="AZ555">
        <f t="shared" si="1083"/>
        <v>0</v>
      </c>
      <c r="BA555">
        <f t="shared" si="1084"/>
        <v>0</v>
      </c>
      <c r="BB555">
        <f t="shared" si="1085"/>
        <v>0</v>
      </c>
      <c r="BC555">
        <f t="shared" si="1086"/>
        <v>0</v>
      </c>
      <c r="BD555">
        <f t="shared" si="1087"/>
        <v>0</v>
      </c>
      <c r="BE555">
        <f t="shared" si="1088"/>
        <v>0</v>
      </c>
      <c r="BF555">
        <f t="shared" si="1089"/>
        <v>0</v>
      </c>
      <c r="BG555">
        <f t="shared" si="1090"/>
        <v>0</v>
      </c>
      <c r="BH555">
        <f t="shared" si="1091"/>
        <v>0</v>
      </c>
      <c r="BI555">
        <f t="shared" si="1092"/>
        <v>0</v>
      </c>
      <c r="BJ555">
        <f t="shared" si="1093"/>
        <v>0</v>
      </c>
      <c r="BK555">
        <f t="shared" si="1094"/>
        <v>0</v>
      </c>
      <c r="BL555">
        <f t="shared" si="1095"/>
        <v>0</v>
      </c>
      <c r="BM555">
        <f t="shared" si="1096"/>
        <v>0</v>
      </c>
      <c r="BN555">
        <f t="shared" si="1097"/>
        <v>0</v>
      </c>
      <c r="BO555">
        <f t="shared" si="1098"/>
        <v>0</v>
      </c>
      <c r="BP555">
        <f t="shared" si="1099"/>
        <v>0</v>
      </c>
      <c r="BQ555">
        <f t="shared" si="1100"/>
        <v>0</v>
      </c>
      <c r="BR555">
        <f t="shared" si="1101"/>
        <v>0</v>
      </c>
      <c r="BS555">
        <f t="shared" si="1102"/>
        <v>0</v>
      </c>
      <c r="BT555">
        <f t="shared" si="1103"/>
        <v>0</v>
      </c>
      <c r="BU555">
        <f t="shared" si="1104"/>
        <v>0</v>
      </c>
      <c r="BV555">
        <f t="shared" si="1105"/>
        <v>0</v>
      </c>
      <c r="BW555">
        <f t="shared" si="1106"/>
        <v>0</v>
      </c>
      <c r="BX555">
        <f t="shared" si="1107"/>
        <v>0</v>
      </c>
      <c r="BY555">
        <f t="shared" si="1108"/>
        <v>0</v>
      </c>
      <c r="BZ555">
        <f t="shared" si="1109"/>
        <v>0</v>
      </c>
      <c r="CA555">
        <f t="shared" si="1110"/>
        <v>0</v>
      </c>
      <c r="CB555">
        <f t="shared" si="1111"/>
        <v>0</v>
      </c>
      <c r="CC555">
        <f t="shared" si="1112"/>
        <v>0</v>
      </c>
      <c r="CD555">
        <f t="shared" si="1113"/>
        <v>0</v>
      </c>
      <c r="CE555">
        <f t="shared" si="1114"/>
        <v>0</v>
      </c>
      <c r="CF555">
        <f t="shared" si="1115"/>
        <v>0</v>
      </c>
      <c r="CG555">
        <f t="shared" si="1116"/>
        <v>0</v>
      </c>
      <c r="CH555">
        <f t="shared" si="1117"/>
        <v>0</v>
      </c>
      <c r="CI555">
        <f t="shared" si="1118"/>
        <v>0</v>
      </c>
      <c r="CJ555">
        <f t="shared" si="1119"/>
        <v>0</v>
      </c>
      <c r="CK555">
        <f t="shared" si="1120"/>
        <v>0</v>
      </c>
      <c r="CL555" t="str">
        <f t="shared" si="1121"/>
        <v/>
      </c>
      <c r="CM555" t="str">
        <f t="shared" si="1122"/>
        <v/>
      </c>
      <c r="CN555" t="str">
        <f t="shared" si="1123"/>
        <v/>
      </c>
      <c r="CO555" t="str">
        <f t="shared" si="1124"/>
        <v/>
      </c>
      <c r="CP555" t="str">
        <f t="shared" si="1125"/>
        <v/>
      </c>
      <c r="CQ555" t="str">
        <f t="shared" si="1126"/>
        <v/>
      </c>
      <c r="CR555" t="str">
        <f t="shared" si="1127"/>
        <v/>
      </c>
      <c r="CS555" t="str">
        <f t="shared" si="1128"/>
        <v/>
      </c>
      <c r="CT555" t="str">
        <f t="shared" si="1129"/>
        <v/>
      </c>
      <c r="CU555" t="str">
        <f t="shared" si="1130"/>
        <v/>
      </c>
      <c r="CV555" t="str">
        <f t="shared" si="1131"/>
        <v/>
      </c>
      <c r="CW555" t="str">
        <f t="shared" si="1132"/>
        <v/>
      </c>
      <c r="CX555" t="str">
        <f t="shared" si="1133"/>
        <v/>
      </c>
      <c r="CY555" t="str">
        <f t="shared" si="1134"/>
        <v/>
      </c>
      <c r="CZ555" t="str">
        <f t="shared" si="1135"/>
        <v/>
      </c>
      <c r="DA555" t="str">
        <f t="shared" si="1136"/>
        <v/>
      </c>
      <c r="DB555" t="str">
        <f t="shared" si="1137"/>
        <v/>
      </c>
      <c r="DC555" t="str">
        <f t="shared" si="1138"/>
        <v/>
      </c>
      <c r="DD555" t="str">
        <f t="shared" si="1139"/>
        <v/>
      </c>
      <c r="DE555" t="str">
        <f t="shared" si="1140"/>
        <v/>
      </c>
      <c r="DF555" t="str">
        <f t="shared" si="1141"/>
        <v/>
      </c>
      <c r="DG555" t="str">
        <f t="shared" si="1142"/>
        <v/>
      </c>
      <c r="DH555" t="str">
        <f t="shared" si="1143"/>
        <v/>
      </c>
      <c r="DI555" t="str">
        <f t="shared" si="1144"/>
        <v/>
      </c>
      <c r="DJ555" t="str">
        <f t="shared" si="1145"/>
        <v/>
      </c>
      <c r="DK555" t="str">
        <f t="shared" si="1146"/>
        <v/>
      </c>
      <c r="DL555" t="str">
        <f t="shared" si="1147"/>
        <v/>
      </c>
      <c r="DM555" t="str">
        <f t="shared" si="1148"/>
        <v/>
      </c>
      <c r="DN555" t="str">
        <f t="shared" si="1149"/>
        <v/>
      </c>
      <c r="DO555" t="str">
        <f t="shared" si="1150"/>
        <v/>
      </c>
      <c r="DP555" t="str">
        <f t="shared" si="1151"/>
        <v/>
      </c>
      <c r="DQ555" t="str">
        <f t="shared" si="1152"/>
        <v/>
      </c>
      <c r="DR555" t="str">
        <f t="shared" si="1153"/>
        <v/>
      </c>
      <c r="DS555" t="str">
        <f t="shared" si="1154"/>
        <v/>
      </c>
      <c r="DT555" t="str">
        <f t="shared" si="1155"/>
        <v/>
      </c>
      <c r="DU555">
        <f t="shared" si="1156"/>
        <v>0</v>
      </c>
      <c r="DV555">
        <f t="shared" si="1157"/>
        <v>0</v>
      </c>
      <c r="DW555">
        <f t="shared" si="1158"/>
        <v>0</v>
      </c>
      <c r="DX555" t="str">
        <f t="shared" si="1159"/>
        <v/>
      </c>
      <c r="DY555" t="str">
        <f t="shared" si="1160"/>
        <v/>
      </c>
      <c r="DZ555" t="str">
        <f t="shared" si="1161"/>
        <v/>
      </c>
      <c r="EA555" s="5">
        <f t="shared" si="1162"/>
        <v>0</v>
      </c>
      <c r="EB555" s="3">
        <f t="shared" si="1163"/>
        <v>0</v>
      </c>
    </row>
    <row r="556" spans="2:132" x14ac:dyDescent="0.2">
      <c r="B556">
        <v>551</v>
      </c>
      <c r="C556" s="3">
        <f>Zisk!D570</f>
        <v>0</v>
      </c>
      <c r="D556">
        <f>Zisk!E570</f>
        <v>0</v>
      </c>
      <c r="E556" s="66" t="str">
        <f t="shared" si="1050"/>
        <v/>
      </c>
      <c r="F556" t="str">
        <f t="shared" si="1051"/>
        <v/>
      </c>
      <c r="G556" s="66" t="str">
        <f t="shared" si="1052"/>
        <v/>
      </c>
      <c r="J556">
        <f>VstupniParametry_SKRYT!$D$5</f>
        <v>0.02</v>
      </c>
      <c r="K556">
        <f>VstupniParametry_SKRYT!$D$6</f>
        <v>0.06</v>
      </c>
      <c r="L556">
        <f>VstupniParametry_SKRYT!$D$7</f>
        <v>0.06</v>
      </c>
      <c r="M556">
        <f>VstupniParametry_SKRYT!$D$8</f>
        <v>0.06</v>
      </c>
      <c r="N556">
        <f>VstupniParametry_SKRYT!$D$9</f>
        <v>1.7999999999999999E-2</v>
      </c>
      <c r="O556" s="27">
        <f>VstupniParametry_SKRYT!$D$10</f>
        <v>0.01</v>
      </c>
      <c r="P556" s="27">
        <f>VstupniParametry_SKRYT!$D$11</f>
        <v>0.01</v>
      </c>
      <c r="Q556" s="27">
        <f>VstupniParametry_SKRYT!$D$12</f>
        <v>0.01</v>
      </c>
      <c r="R556" s="27">
        <f>VstupniParametry_SKRYT!$D$13</f>
        <v>0.01</v>
      </c>
      <c r="S556" s="27">
        <f>VstupniParametry_SKRYT!$D$14</f>
        <v>0.01</v>
      </c>
      <c r="T556">
        <f t="shared" si="1053"/>
        <v>0</v>
      </c>
      <c r="U556">
        <f t="shared" si="1054"/>
        <v>0</v>
      </c>
      <c r="V556">
        <f t="shared" si="1055"/>
        <v>0</v>
      </c>
      <c r="W556">
        <f t="shared" si="1056"/>
        <v>0</v>
      </c>
      <c r="X556">
        <f t="shared" si="1057"/>
        <v>0</v>
      </c>
      <c r="Y556">
        <f t="shared" si="1058"/>
        <v>0</v>
      </c>
      <c r="Z556">
        <f t="shared" si="1059"/>
        <v>0</v>
      </c>
      <c r="AA556">
        <f t="shared" si="1060"/>
        <v>0</v>
      </c>
      <c r="AB556">
        <f t="shared" si="1061"/>
        <v>0</v>
      </c>
      <c r="AC556">
        <f t="shared" si="1062"/>
        <v>0</v>
      </c>
      <c r="AD556">
        <f t="shared" si="1063"/>
        <v>0</v>
      </c>
      <c r="AE556">
        <f t="shared" si="1064"/>
        <v>0</v>
      </c>
      <c r="AF556">
        <f t="shared" si="1065"/>
        <v>0</v>
      </c>
      <c r="AG556">
        <f t="shared" si="1066"/>
        <v>0</v>
      </c>
      <c r="AH556">
        <f t="shared" si="1067"/>
        <v>0</v>
      </c>
      <c r="AI556">
        <f t="shared" si="1068"/>
        <v>0</v>
      </c>
      <c r="AJ556">
        <f t="shared" si="1069"/>
        <v>0</v>
      </c>
      <c r="AK556">
        <f t="shared" si="1070"/>
        <v>0</v>
      </c>
      <c r="AL556">
        <f t="shared" si="1071"/>
        <v>0</v>
      </c>
      <c r="AM556">
        <f t="shared" si="1072"/>
        <v>0</v>
      </c>
      <c r="AN556">
        <f t="shared" si="1073"/>
        <v>0</v>
      </c>
      <c r="AO556">
        <f t="shared" si="1074"/>
        <v>0</v>
      </c>
      <c r="AP556">
        <f t="shared" si="1075"/>
        <v>0</v>
      </c>
      <c r="AQ556">
        <f t="shared" si="1076"/>
        <v>0</v>
      </c>
      <c r="AR556">
        <f t="shared" si="1077"/>
        <v>0</v>
      </c>
      <c r="AS556">
        <f t="shared" si="1078"/>
        <v>0</v>
      </c>
      <c r="AT556">
        <f t="shared" si="1048"/>
        <v>0</v>
      </c>
      <c r="AU556">
        <f t="shared" si="1079"/>
        <v>0</v>
      </c>
      <c r="AV556">
        <f t="shared" si="1080"/>
        <v>0</v>
      </c>
      <c r="AW556">
        <f t="shared" si="1049"/>
        <v>0</v>
      </c>
      <c r="AX556">
        <f t="shared" si="1081"/>
        <v>0</v>
      </c>
      <c r="AY556">
        <f t="shared" si="1082"/>
        <v>0</v>
      </c>
      <c r="AZ556">
        <f t="shared" si="1083"/>
        <v>0</v>
      </c>
      <c r="BA556">
        <f t="shared" si="1084"/>
        <v>0</v>
      </c>
      <c r="BB556">
        <f t="shared" si="1085"/>
        <v>0</v>
      </c>
      <c r="BC556">
        <f t="shared" si="1086"/>
        <v>0</v>
      </c>
      <c r="BD556">
        <f t="shared" si="1087"/>
        <v>0</v>
      </c>
      <c r="BE556">
        <f t="shared" si="1088"/>
        <v>0</v>
      </c>
      <c r="BF556">
        <f t="shared" si="1089"/>
        <v>0</v>
      </c>
      <c r="BG556">
        <f t="shared" si="1090"/>
        <v>0</v>
      </c>
      <c r="BH556">
        <f t="shared" si="1091"/>
        <v>0</v>
      </c>
      <c r="BI556">
        <f t="shared" si="1092"/>
        <v>0</v>
      </c>
      <c r="BJ556">
        <f t="shared" si="1093"/>
        <v>0</v>
      </c>
      <c r="BK556">
        <f t="shared" si="1094"/>
        <v>0</v>
      </c>
      <c r="BL556">
        <f t="shared" si="1095"/>
        <v>0</v>
      </c>
      <c r="BM556">
        <f t="shared" si="1096"/>
        <v>0</v>
      </c>
      <c r="BN556">
        <f t="shared" si="1097"/>
        <v>0</v>
      </c>
      <c r="BO556">
        <f t="shared" si="1098"/>
        <v>0</v>
      </c>
      <c r="BP556">
        <f t="shared" si="1099"/>
        <v>0</v>
      </c>
      <c r="BQ556">
        <f t="shared" si="1100"/>
        <v>0</v>
      </c>
      <c r="BR556">
        <f t="shared" si="1101"/>
        <v>0</v>
      </c>
      <c r="BS556">
        <f t="shared" si="1102"/>
        <v>0</v>
      </c>
      <c r="BT556">
        <f t="shared" si="1103"/>
        <v>0</v>
      </c>
      <c r="BU556">
        <f t="shared" si="1104"/>
        <v>0</v>
      </c>
      <c r="BV556">
        <f t="shared" si="1105"/>
        <v>0</v>
      </c>
      <c r="BW556">
        <f t="shared" si="1106"/>
        <v>0</v>
      </c>
      <c r="BX556">
        <f t="shared" si="1107"/>
        <v>0</v>
      </c>
      <c r="BY556">
        <f t="shared" si="1108"/>
        <v>0</v>
      </c>
      <c r="BZ556">
        <f t="shared" si="1109"/>
        <v>0</v>
      </c>
      <c r="CA556">
        <f t="shared" si="1110"/>
        <v>0</v>
      </c>
      <c r="CB556">
        <f t="shared" si="1111"/>
        <v>0</v>
      </c>
      <c r="CC556">
        <f t="shared" si="1112"/>
        <v>0</v>
      </c>
      <c r="CD556">
        <f t="shared" si="1113"/>
        <v>0</v>
      </c>
      <c r="CE556">
        <f t="shared" si="1114"/>
        <v>0</v>
      </c>
      <c r="CF556">
        <f t="shared" si="1115"/>
        <v>0</v>
      </c>
      <c r="CG556">
        <f t="shared" si="1116"/>
        <v>0</v>
      </c>
      <c r="CH556">
        <f t="shared" si="1117"/>
        <v>0</v>
      </c>
      <c r="CI556">
        <f t="shared" si="1118"/>
        <v>0</v>
      </c>
      <c r="CJ556">
        <f t="shared" si="1119"/>
        <v>0</v>
      </c>
      <c r="CK556">
        <f t="shared" si="1120"/>
        <v>0</v>
      </c>
      <c r="CL556" t="str">
        <f t="shared" si="1121"/>
        <v/>
      </c>
      <c r="CM556" t="str">
        <f t="shared" si="1122"/>
        <v/>
      </c>
      <c r="CN556" t="str">
        <f t="shared" si="1123"/>
        <v/>
      </c>
      <c r="CO556" t="str">
        <f t="shared" si="1124"/>
        <v/>
      </c>
      <c r="CP556" t="str">
        <f t="shared" si="1125"/>
        <v/>
      </c>
      <c r="CQ556" t="str">
        <f t="shared" si="1126"/>
        <v/>
      </c>
      <c r="CR556" t="str">
        <f t="shared" si="1127"/>
        <v/>
      </c>
      <c r="CS556" t="str">
        <f t="shared" si="1128"/>
        <v/>
      </c>
      <c r="CT556" t="str">
        <f t="shared" si="1129"/>
        <v/>
      </c>
      <c r="CU556" t="str">
        <f t="shared" si="1130"/>
        <v/>
      </c>
      <c r="CV556" t="str">
        <f t="shared" si="1131"/>
        <v/>
      </c>
      <c r="CW556" t="str">
        <f t="shared" si="1132"/>
        <v/>
      </c>
      <c r="CX556" t="str">
        <f t="shared" si="1133"/>
        <v/>
      </c>
      <c r="CY556" t="str">
        <f t="shared" si="1134"/>
        <v/>
      </c>
      <c r="CZ556" t="str">
        <f t="shared" si="1135"/>
        <v/>
      </c>
      <c r="DA556" t="str">
        <f t="shared" si="1136"/>
        <v/>
      </c>
      <c r="DB556" t="str">
        <f t="shared" si="1137"/>
        <v/>
      </c>
      <c r="DC556" t="str">
        <f t="shared" si="1138"/>
        <v/>
      </c>
      <c r="DD556" t="str">
        <f t="shared" si="1139"/>
        <v/>
      </c>
      <c r="DE556" t="str">
        <f t="shared" si="1140"/>
        <v/>
      </c>
      <c r="DF556" t="str">
        <f t="shared" si="1141"/>
        <v/>
      </c>
      <c r="DG556" t="str">
        <f t="shared" si="1142"/>
        <v/>
      </c>
      <c r="DH556" t="str">
        <f t="shared" si="1143"/>
        <v/>
      </c>
      <c r="DI556" t="str">
        <f t="shared" si="1144"/>
        <v/>
      </c>
      <c r="DJ556" t="str">
        <f t="shared" si="1145"/>
        <v/>
      </c>
      <c r="DK556" t="str">
        <f t="shared" si="1146"/>
        <v/>
      </c>
      <c r="DL556" t="str">
        <f t="shared" si="1147"/>
        <v/>
      </c>
      <c r="DM556" t="str">
        <f t="shared" si="1148"/>
        <v/>
      </c>
      <c r="DN556" t="str">
        <f t="shared" si="1149"/>
        <v/>
      </c>
      <c r="DO556" t="str">
        <f t="shared" si="1150"/>
        <v/>
      </c>
      <c r="DP556" t="str">
        <f t="shared" si="1151"/>
        <v/>
      </c>
      <c r="DQ556" t="str">
        <f t="shared" si="1152"/>
        <v/>
      </c>
      <c r="DR556" t="str">
        <f t="shared" si="1153"/>
        <v/>
      </c>
      <c r="DS556" t="str">
        <f t="shared" si="1154"/>
        <v/>
      </c>
      <c r="DT556" t="str">
        <f t="shared" si="1155"/>
        <v/>
      </c>
      <c r="DU556">
        <f t="shared" si="1156"/>
        <v>0</v>
      </c>
      <c r="DV556">
        <f t="shared" si="1157"/>
        <v>0</v>
      </c>
      <c r="DW556">
        <f t="shared" si="1158"/>
        <v>0</v>
      </c>
      <c r="DX556" t="str">
        <f t="shared" si="1159"/>
        <v/>
      </c>
      <c r="DY556" t="str">
        <f t="shared" si="1160"/>
        <v/>
      </c>
      <c r="DZ556" t="str">
        <f t="shared" si="1161"/>
        <v/>
      </c>
      <c r="EA556" s="5">
        <f t="shared" si="1162"/>
        <v>0</v>
      </c>
      <c r="EB556" s="3">
        <f t="shared" si="1163"/>
        <v>0</v>
      </c>
    </row>
    <row r="557" spans="2:132" x14ac:dyDescent="0.2">
      <c r="B557" s="25">
        <v>552</v>
      </c>
      <c r="C557" s="26">
        <f>Zisk!D571</f>
        <v>0</v>
      </c>
      <c r="D557">
        <f>Zisk!E571</f>
        <v>0</v>
      </c>
      <c r="E557" s="66" t="str">
        <f t="shared" si="1050"/>
        <v/>
      </c>
      <c r="F557" t="str">
        <f t="shared" si="1051"/>
        <v/>
      </c>
      <c r="G557" s="66" t="str">
        <f t="shared" si="1052"/>
        <v/>
      </c>
      <c r="H557" s="25"/>
      <c r="I557" s="25"/>
      <c r="J557">
        <f>VstupniParametry_SKRYT!$D$5</f>
        <v>0.02</v>
      </c>
      <c r="K557">
        <f>VstupniParametry_SKRYT!$D$6</f>
        <v>0.06</v>
      </c>
      <c r="L557">
        <f>VstupniParametry_SKRYT!$D$7</f>
        <v>0.06</v>
      </c>
      <c r="M557">
        <f>VstupniParametry_SKRYT!$D$8</f>
        <v>0.06</v>
      </c>
      <c r="N557">
        <f>VstupniParametry_SKRYT!$D$9</f>
        <v>1.7999999999999999E-2</v>
      </c>
      <c r="O557" s="27">
        <f>VstupniParametry_SKRYT!$D$10</f>
        <v>0.01</v>
      </c>
      <c r="P557" s="27">
        <f>VstupniParametry_SKRYT!$D$11</f>
        <v>0.01</v>
      </c>
      <c r="Q557" s="27">
        <f>VstupniParametry_SKRYT!$D$12</f>
        <v>0.01</v>
      </c>
      <c r="R557" s="27">
        <f>VstupniParametry_SKRYT!$D$13</f>
        <v>0.01</v>
      </c>
      <c r="S557" s="27">
        <f>VstupniParametry_SKRYT!$D$14</f>
        <v>0.01</v>
      </c>
      <c r="T557">
        <f t="shared" si="1053"/>
        <v>0</v>
      </c>
      <c r="U557">
        <f t="shared" si="1054"/>
        <v>0</v>
      </c>
      <c r="V557">
        <f t="shared" si="1055"/>
        <v>0</v>
      </c>
      <c r="W557">
        <f t="shared" si="1056"/>
        <v>0</v>
      </c>
      <c r="X557">
        <f t="shared" si="1057"/>
        <v>0</v>
      </c>
      <c r="Y557">
        <f t="shared" si="1058"/>
        <v>0</v>
      </c>
      <c r="Z557">
        <f t="shared" si="1059"/>
        <v>0</v>
      </c>
      <c r="AA557">
        <f t="shared" si="1060"/>
        <v>0</v>
      </c>
      <c r="AB557">
        <f t="shared" si="1061"/>
        <v>0</v>
      </c>
      <c r="AC557">
        <f t="shared" si="1062"/>
        <v>0</v>
      </c>
      <c r="AD557">
        <f t="shared" si="1063"/>
        <v>0</v>
      </c>
      <c r="AE557">
        <f t="shared" si="1064"/>
        <v>0</v>
      </c>
      <c r="AF557">
        <f t="shared" si="1065"/>
        <v>0</v>
      </c>
      <c r="AG557">
        <f t="shared" si="1066"/>
        <v>0</v>
      </c>
      <c r="AH557">
        <f t="shared" si="1067"/>
        <v>0</v>
      </c>
      <c r="AI557">
        <f t="shared" si="1068"/>
        <v>0</v>
      </c>
      <c r="AJ557">
        <f t="shared" si="1069"/>
        <v>0</v>
      </c>
      <c r="AK557">
        <f t="shared" si="1070"/>
        <v>0</v>
      </c>
      <c r="AL557">
        <f t="shared" si="1071"/>
        <v>0</v>
      </c>
      <c r="AM557">
        <f t="shared" si="1072"/>
        <v>0</v>
      </c>
      <c r="AN557">
        <f t="shared" si="1073"/>
        <v>0</v>
      </c>
      <c r="AO557">
        <f t="shared" si="1074"/>
        <v>0</v>
      </c>
      <c r="AP557">
        <f t="shared" si="1075"/>
        <v>0</v>
      </c>
      <c r="AQ557">
        <f t="shared" si="1076"/>
        <v>0</v>
      </c>
      <c r="AR557">
        <f t="shared" si="1077"/>
        <v>0</v>
      </c>
      <c r="AS557">
        <f t="shared" si="1078"/>
        <v>0</v>
      </c>
      <c r="AT557">
        <f t="shared" si="1048"/>
        <v>0</v>
      </c>
      <c r="AU557">
        <f t="shared" si="1079"/>
        <v>0</v>
      </c>
      <c r="AV557">
        <f t="shared" si="1080"/>
        <v>0</v>
      </c>
      <c r="AW557">
        <f t="shared" si="1049"/>
        <v>0</v>
      </c>
      <c r="AX557">
        <f t="shared" si="1081"/>
        <v>0</v>
      </c>
      <c r="AY557">
        <f t="shared" si="1082"/>
        <v>0</v>
      </c>
      <c r="AZ557">
        <f t="shared" si="1083"/>
        <v>0</v>
      </c>
      <c r="BA557">
        <f t="shared" si="1084"/>
        <v>0</v>
      </c>
      <c r="BB557">
        <f t="shared" si="1085"/>
        <v>0</v>
      </c>
      <c r="BC557">
        <f t="shared" si="1086"/>
        <v>0</v>
      </c>
      <c r="BD557">
        <f t="shared" si="1087"/>
        <v>0</v>
      </c>
      <c r="BE557">
        <f t="shared" si="1088"/>
        <v>0</v>
      </c>
      <c r="BF557">
        <f t="shared" si="1089"/>
        <v>0</v>
      </c>
      <c r="BG557">
        <f t="shared" si="1090"/>
        <v>0</v>
      </c>
      <c r="BH557">
        <f t="shared" si="1091"/>
        <v>0</v>
      </c>
      <c r="BI557">
        <f t="shared" si="1092"/>
        <v>0</v>
      </c>
      <c r="BJ557">
        <f t="shared" si="1093"/>
        <v>0</v>
      </c>
      <c r="BK557">
        <f t="shared" si="1094"/>
        <v>0</v>
      </c>
      <c r="BL557">
        <f t="shared" si="1095"/>
        <v>0</v>
      </c>
      <c r="BM557">
        <f t="shared" si="1096"/>
        <v>0</v>
      </c>
      <c r="BN557">
        <f t="shared" si="1097"/>
        <v>0</v>
      </c>
      <c r="BO557">
        <f t="shared" si="1098"/>
        <v>0</v>
      </c>
      <c r="BP557">
        <f t="shared" si="1099"/>
        <v>0</v>
      </c>
      <c r="BQ557">
        <f t="shared" si="1100"/>
        <v>0</v>
      </c>
      <c r="BR557">
        <f t="shared" si="1101"/>
        <v>0</v>
      </c>
      <c r="BS557">
        <f t="shared" si="1102"/>
        <v>0</v>
      </c>
      <c r="BT557">
        <f t="shared" si="1103"/>
        <v>0</v>
      </c>
      <c r="BU557">
        <f t="shared" si="1104"/>
        <v>0</v>
      </c>
      <c r="BV557">
        <f t="shared" si="1105"/>
        <v>0</v>
      </c>
      <c r="BW557">
        <f t="shared" si="1106"/>
        <v>0</v>
      </c>
      <c r="BX557">
        <f t="shared" si="1107"/>
        <v>0</v>
      </c>
      <c r="BY557">
        <f t="shared" si="1108"/>
        <v>0</v>
      </c>
      <c r="BZ557">
        <f t="shared" si="1109"/>
        <v>0</v>
      </c>
      <c r="CA557">
        <f t="shared" si="1110"/>
        <v>0</v>
      </c>
      <c r="CB557">
        <f t="shared" si="1111"/>
        <v>0</v>
      </c>
      <c r="CC557">
        <f t="shared" si="1112"/>
        <v>0</v>
      </c>
      <c r="CD557">
        <f t="shared" si="1113"/>
        <v>0</v>
      </c>
      <c r="CE557">
        <f t="shared" si="1114"/>
        <v>0</v>
      </c>
      <c r="CF557">
        <f t="shared" si="1115"/>
        <v>0</v>
      </c>
      <c r="CG557">
        <f t="shared" si="1116"/>
        <v>0</v>
      </c>
      <c r="CH557">
        <f t="shared" si="1117"/>
        <v>0</v>
      </c>
      <c r="CI557">
        <f t="shared" si="1118"/>
        <v>0</v>
      </c>
      <c r="CJ557">
        <f t="shared" si="1119"/>
        <v>0</v>
      </c>
      <c r="CK557">
        <f t="shared" si="1120"/>
        <v>0</v>
      </c>
      <c r="CL557" t="str">
        <f t="shared" si="1121"/>
        <v/>
      </c>
      <c r="CM557" t="str">
        <f t="shared" si="1122"/>
        <v/>
      </c>
      <c r="CN557" t="str">
        <f t="shared" si="1123"/>
        <v/>
      </c>
      <c r="CO557" t="str">
        <f t="shared" si="1124"/>
        <v/>
      </c>
      <c r="CP557" t="str">
        <f t="shared" si="1125"/>
        <v/>
      </c>
      <c r="CQ557" t="str">
        <f t="shared" si="1126"/>
        <v/>
      </c>
      <c r="CR557" t="str">
        <f t="shared" si="1127"/>
        <v/>
      </c>
      <c r="CS557" t="str">
        <f t="shared" si="1128"/>
        <v/>
      </c>
      <c r="CT557" t="str">
        <f t="shared" si="1129"/>
        <v/>
      </c>
      <c r="CU557" t="str">
        <f t="shared" si="1130"/>
        <v/>
      </c>
      <c r="CV557" t="str">
        <f t="shared" si="1131"/>
        <v/>
      </c>
      <c r="CW557" t="str">
        <f t="shared" si="1132"/>
        <v/>
      </c>
      <c r="CX557" t="str">
        <f t="shared" si="1133"/>
        <v/>
      </c>
      <c r="CY557" t="str">
        <f t="shared" si="1134"/>
        <v/>
      </c>
      <c r="CZ557" t="str">
        <f t="shared" si="1135"/>
        <v/>
      </c>
      <c r="DA557" t="str">
        <f t="shared" si="1136"/>
        <v/>
      </c>
      <c r="DB557" t="str">
        <f t="shared" si="1137"/>
        <v/>
      </c>
      <c r="DC557" t="str">
        <f t="shared" si="1138"/>
        <v/>
      </c>
      <c r="DD557" t="str">
        <f t="shared" si="1139"/>
        <v/>
      </c>
      <c r="DE557" t="str">
        <f t="shared" si="1140"/>
        <v/>
      </c>
      <c r="DF557" t="str">
        <f t="shared" si="1141"/>
        <v/>
      </c>
      <c r="DG557" t="str">
        <f t="shared" si="1142"/>
        <v/>
      </c>
      <c r="DH557" t="str">
        <f t="shared" si="1143"/>
        <v/>
      </c>
      <c r="DI557" t="str">
        <f t="shared" si="1144"/>
        <v/>
      </c>
      <c r="DJ557" t="str">
        <f t="shared" si="1145"/>
        <v/>
      </c>
      <c r="DK557" t="str">
        <f t="shared" si="1146"/>
        <v/>
      </c>
      <c r="DL557" t="str">
        <f t="shared" si="1147"/>
        <v/>
      </c>
      <c r="DM557" t="str">
        <f t="shared" si="1148"/>
        <v/>
      </c>
      <c r="DN557" t="str">
        <f t="shared" si="1149"/>
        <v/>
      </c>
      <c r="DO557" t="str">
        <f t="shared" si="1150"/>
        <v/>
      </c>
      <c r="DP557" t="str">
        <f t="shared" si="1151"/>
        <v/>
      </c>
      <c r="DQ557" t="str">
        <f t="shared" si="1152"/>
        <v/>
      </c>
      <c r="DR557" t="str">
        <f t="shared" si="1153"/>
        <v/>
      </c>
      <c r="DS557" t="str">
        <f t="shared" si="1154"/>
        <v/>
      </c>
      <c r="DT557" t="str">
        <f t="shared" si="1155"/>
        <v/>
      </c>
      <c r="DU557">
        <f t="shared" si="1156"/>
        <v>0</v>
      </c>
      <c r="DV557">
        <f t="shared" si="1157"/>
        <v>0</v>
      </c>
      <c r="DW557">
        <f t="shared" si="1158"/>
        <v>0</v>
      </c>
      <c r="DX557" t="str">
        <f t="shared" si="1159"/>
        <v/>
      </c>
      <c r="DY557" t="str">
        <f t="shared" si="1160"/>
        <v/>
      </c>
      <c r="DZ557" t="str">
        <f t="shared" si="1161"/>
        <v/>
      </c>
      <c r="EA557" s="5">
        <f t="shared" si="1162"/>
        <v>0</v>
      </c>
      <c r="EB557" s="3">
        <f t="shared" si="1163"/>
        <v>0</v>
      </c>
    </row>
    <row r="558" spans="2:132" x14ac:dyDescent="0.2">
      <c r="B558">
        <v>553</v>
      </c>
      <c r="C558" s="3">
        <f>Zisk!D572</f>
        <v>0</v>
      </c>
      <c r="D558">
        <f>Zisk!E572</f>
        <v>0</v>
      </c>
      <c r="E558" s="66" t="str">
        <f t="shared" si="1050"/>
        <v/>
      </c>
      <c r="F558" t="str">
        <f t="shared" si="1051"/>
        <v/>
      </c>
      <c r="G558" s="66" t="str">
        <f t="shared" si="1052"/>
        <v/>
      </c>
      <c r="J558">
        <f>VstupniParametry_SKRYT!$D$5</f>
        <v>0.02</v>
      </c>
      <c r="K558">
        <f>VstupniParametry_SKRYT!$D$6</f>
        <v>0.06</v>
      </c>
      <c r="L558">
        <f>VstupniParametry_SKRYT!$D$7</f>
        <v>0.06</v>
      </c>
      <c r="M558">
        <f>VstupniParametry_SKRYT!$D$8</f>
        <v>0.06</v>
      </c>
      <c r="N558">
        <f>VstupniParametry_SKRYT!$D$9</f>
        <v>1.7999999999999999E-2</v>
      </c>
      <c r="O558" s="27">
        <f>VstupniParametry_SKRYT!$D$10</f>
        <v>0.01</v>
      </c>
      <c r="P558" s="27">
        <f>VstupniParametry_SKRYT!$D$11</f>
        <v>0.01</v>
      </c>
      <c r="Q558" s="27">
        <f>VstupniParametry_SKRYT!$D$12</f>
        <v>0.01</v>
      </c>
      <c r="R558" s="27">
        <f>VstupniParametry_SKRYT!$D$13</f>
        <v>0.01</v>
      </c>
      <c r="S558" s="27">
        <f>VstupniParametry_SKRYT!$D$14</f>
        <v>0.01</v>
      </c>
      <c r="T558">
        <f t="shared" si="1053"/>
        <v>0</v>
      </c>
      <c r="U558">
        <f t="shared" si="1054"/>
        <v>0</v>
      </c>
      <c r="V558">
        <f t="shared" si="1055"/>
        <v>0</v>
      </c>
      <c r="W558">
        <f t="shared" si="1056"/>
        <v>0</v>
      </c>
      <c r="X558">
        <f t="shared" si="1057"/>
        <v>0</v>
      </c>
      <c r="Y558">
        <f t="shared" si="1058"/>
        <v>0</v>
      </c>
      <c r="Z558">
        <f t="shared" si="1059"/>
        <v>0</v>
      </c>
      <c r="AA558">
        <f t="shared" si="1060"/>
        <v>0</v>
      </c>
      <c r="AB558">
        <f t="shared" si="1061"/>
        <v>0</v>
      </c>
      <c r="AC558">
        <f t="shared" si="1062"/>
        <v>0</v>
      </c>
      <c r="AD558">
        <f t="shared" si="1063"/>
        <v>0</v>
      </c>
      <c r="AE558">
        <f t="shared" si="1064"/>
        <v>0</v>
      </c>
      <c r="AF558">
        <f t="shared" si="1065"/>
        <v>0</v>
      </c>
      <c r="AG558">
        <f t="shared" si="1066"/>
        <v>0</v>
      </c>
      <c r="AH558">
        <f t="shared" si="1067"/>
        <v>0</v>
      </c>
      <c r="AI558">
        <f t="shared" si="1068"/>
        <v>0</v>
      </c>
      <c r="AJ558">
        <f t="shared" si="1069"/>
        <v>0</v>
      </c>
      <c r="AK558">
        <f t="shared" si="1070"/>
        <v>0</v>
      </c>
      <c r="AL558">
        <f t="shared" si="1071"/>
        <v>0</v>
      </c>
      <c r="AM558">
        <f t="shared" si="1072"/>
        <v>0</v>
      </c>
      <c r="AN558">
        <f t="shared" si="1073"/>
        <v>0</v>
      </c>
      <c r="AO558">
        <f t="shared" si="1074"/>
        <v>0</v>
      </c>
      <c r="AP558">
        <f t="shared" si="1075"/>
        <v>0</v>
      </c>
      <c r="AQ558">
        <f t="shared" si="1076"/>
        <v>0</v>
      </c>
      <c r="AR558">
        <f t="shared" si="1077"/>
        <v>0</v>
      </c>
      <c r="AS558">
        <f t="shared" si="1078"/>
        <v>0</v>
      </c>
      <c r="AT558">
        <f t="shared" si="1048"/>
        <v>0</v>
      </c>
      <c r="AU558">
        <f t="shared" si="1079"/>
        <v>0</v>
      </c>
      <c r="AV558">
        <f t="shared" si="1080"/>
        <v>0</v>
      </c>
      <c r="AW558">
        <f t="shared" si="1049"/>
        <v>0</v>
      </c>
      <c r="AX558">
        <f t="shared" si="1081"/>
        <v>0</v>
      </c>
      <c r="AY558">
        <f t="shared" si="1082"/>
        <v>0</v>
      </c>
      <c r="AZ558">
        <f t="shared" si="1083"/>
        <v>0</v>
      </c>
      <c r="BA558">
        <f t="shared" si="1084"/>
        <v>0</v>
      </c>
      <c r="BB558">
        <f t="shared" si="1085"/>
        <v>0</v>
      </c>
      <c r="BC558">
        <f t="shared" si="1086"/>
        <v>0</v>
      </c>
      <c r="BD558">
        <f t="shared" si="1087"/>
        <v>0</v>
      </c>
      <c r="BE558">
        <f t="shared" si="1088"/>
        <v>0</v>
      </c>
      <c r="BF558">
        <f t="shared" si="1089"/>
        <v>0</v>
      </c>
      <c r="BG558">
        <f t="shared" si="1090"/>
        <v>0</v>
      </c>
      <c r="BH558">
        <f t="shared" si="1091"/>
        <v>0</v>
      </c>
      <c r="BI558">
        <f t="shared" si="1092"/>
        <v>0</v>
      </c>
      <c r="BJ558">
        <f t="shared" si="1093"/>
        <v>0</v>
      </c>
      <c r="BK558">
        <f t="shared" si="1094"/>
        <v>0</v>
      </c>
      <c r="BL558">
        <f t="shared" si="1095"/>
        <v>0</v>
      </c>
      <c r="BM558">
        <f t="shared" si="1096"/>
        <v>0</v>
      </c>
      <c r="BN558">
        <f t="shared" si="1097"/>
        <v>0</v>
      </c>
      <c r="BO558">
        <f t="shared" si="1098"/>
        <v>0</v>
      </c>
      <c r="BP558">
        <f t="shared" si="1099"/>
        <v>0</v>
      </c>
      <c r="BQ558">
        <f t="shared" si="1100"/>
        <v>0</v>
      </c>
      <c r="BR558">
        <f t="shared" si="1101"/>
        <v>0</v>
      </c>
      <c r="BS558">
        <f t="shared" si="1102"/>
        <v>0</v>
      </c>
      <c r="BT558">
        <f t="shared" si="1103"/>
        <v>0</v>
      </c>
      <c r="BU558">
        <f t="shared" si="1104"/>
        <v>0</v>
      </c>
      <c r="BV558">
        <f t="shared" si="1105"/>
        <v>0</v>
      </c>
      <c r="BW558">
        <f t="shared" si="1106"/>
        <v>0</v>
      </c>
      <c r="BX558">
        <f t="shared" si="1107"/>
        <v>0</v>
      </c>
      <c r="BY558">
        <f t="shared" si="1108"/>
        <v>0</v>
      </c>
      <c r="BZ558">
        <f t="shared" si="1109"/>
        <v>0</v>
      </c>
      <c r="CA558">
        <f t="shared" si="1110"/>
        <v>0</v>
      </c>
      <c r="CB558">
        <f t="shared" si="1111"/>
        <v>0</v>
      </c>
      <c r="CC558">
        <f t="shared" si="1112"/>
        <v>0</v>
      </c>
      <c r="CD558">
        <f t="shared" si="1113"/>
        <v>0</v>
      </c>
      <c r="CE558">
        <f t="shared" si="1114"/>
        <v>0</v>
      </c>
      <c r="CF558">
        <f t="shared" si="1115"/>
        <v>0</v>
      </c>
      <c r="CG558">
        <f t="shared" si="1116"/>
        <v>0</v>
      </c>
      <c r="CH558">
        <f t="shared" si="1117"/>
        <v>0</v>
      </c>
      <c r="CI558">
        <f t="shared" si="1118"/>
        <v>0</v>
      </c>
      <c r="CJ558">
        <f t="shared" si="1119"/>
        <v>0</v>
      </c>
      <c r="CK558">
        <f t="shared" si="1120"/>
        <v>0</v>
      </c>
      <c r="CL558" t="str">
        <f t="shared" si="1121"/>
        <v/>
      </c>
      <c r="CM558" t="str">
        <f t="shared" si="1122"/>
        <v/>
      </c>
      <c r="CN558" t="str">
        <f t="shared" si="1123"/>
        <v/>
      </c>
      <c r="CO558" t="str">
        <f t="shared" si="1124"/>
        <v/>
      </c>
      <c r="CP558" t="str">
        <f t="shared" si="1125"/>
        <v/>
      </c>
      <c r="CQ558" t="str">
        <f t="shared" si="1126"/>
        <v/>
      </c>
      <c r="CR558" t="str">
        <f t="shared" si="1127"/>
        <v/>
      </c>
      <c r="CS558" t="str">
        <f t="shared" si="1128"/>
        <v/>
      </c>
      <c r="CT558" t="str">
        <f t="shared" si="1129"/>
        <v/>
      </c>
      <c r="CU558" t="str">
        <f t="shared" si="1130"/>
        <v/>
      </c>
      <c r="CV558" t="str">
        <f t="shared" si="1131"/>
        <v/>
      </c>
      <c r="CW558" t="str">
        <f t="shared" si="1132"/>
        <v/>
      </c>
      <c r="CX558" t="str">
        <f t="shared" si="1133"/>
        <v/>
      </c>
      <c r="CY558" t="str">
        <f t="shared" si="1134"/>
        <v/>
      </c>
      <c r="CZ558" t="str">
        <f t="shared" si="1135"/>
        <v/>
      </c>
      <c r="DA558" t="str">
        <f t="shared" si="1136"/>
        <v/>
      </c>
      <c r="DB558" t="str">
        <f t="shared" si="1137"/>
        <v/>
      </c>
      <c r="DC558" t="str">
        <f t="shared" si="1138"/>
        <v/>
      </c>
      <c r="DD558" t="str">
        <f t="shared" si="1139"/>
        <v/>
      </c>
      <c r="DE558" t="str">
        <f t="shared" si="1140"/>
        <v/>
      </c>
      <c r="DF558" t="str">
        <f t="shared" si="1141"/>
        <v/>
      </c>
      <c r="DG558" t="str">
        <f t="shared" si="1142"/>
        <v/>
      </c>
      <c r="DH558" t="str">
        <f t="shared" si="1143"/>
        <v/>
      </c>
      <c r="DI558" t="str">
        <f t="shared" si="1144"/>
        <v/>
      </c>
      <c r="DJ558" t="str">
        <f t="shared" si="1145"/>
        <v/>
      </c>
      <c r="DK558" t="str">
        <f t="shared" si="1146"/>
        <v/>
      </c>
      <c r="DL558" t="str">
        <f t="shared" si="1147"/>
        <v/>
      </c>
      <c r="DM558" t="str">
        <f t="shared" si="1148"/>
        <v/>
      </c>
      <c r="DN558" t="str">
        <f t="shared" si="1149"/>
        <v/>
      </c>
      <c r="DO558" t="str">
        <f t="shared" si="1150"/>
        <v/>
      </c>
      <c r="DP558" t="str">
        <f t="shared" si="1151"/>
        <v/>
      </c>
      <c r="DQ558" t="str">
        <f t="shared" si="1152"/>
        <v/>
      </c>
      <c r="DR558" t="str">
        <f t="shared" si="1153"/>
        <v/>
      </c>
      <c r="DS558" t="str">
        <f t="shared" si="1154"/>
        <v/>
      </c>
      <c r="DT558" t="str">
        <f t="shared" si="1155"/>
        <v/>
      </c>
      <c r="DU558">
        <f t="shared" si="1156"/>
        <v>0</v>
      </c>
      <c r="DV558">
        <f t="shared" si="1157"/>
        <v>0</v>
      </c>
      <c r="DW558">
        <f t="shared" si="1158"/>
        <v>0</v>
      </c>
      <c r="DX558" t="str">
        <f t="shared" si="1159"/>
        <v/>
      </c>
      <c r="DY558" t="str">
        <f t="shared" si="1160"/>
        <v/>
      </c>
      <c r="DZ558" t="str">
        <f t="shared" si="1161"/>
        <v/>
      </c>
      <c r="EA558" s="5">
        <f t="shared" si="1162"/>
        <v>0</v>
      </c>
      <c r="EB558" s="3">
        <f t="shared" si="1163"/>
        <v>0</v>
      </c>
    </row>
    <row r="559" spans="2:132" x14ac:dyDescent="0.2">
      <c r="B559" s="25">
        <v>554</v>
      </c>
      <c r="C559" s="26">
        <f>Zisk!D573</f>
        <v>0</v>
      </c>
      <c r="D559">
        <f>Zisk!E573</f>
        <v>0</v>
      </c>
      <c r="E559" s="66" t="str">
        <f t="shared" si="1050"/>
        <v/>
      </c>
      <c r="F559" t="str">
        <f t="shared" si="1051"/>
        <v/>
      </c>
      <c r="G559" s="66" t="str">
        <f t="shared" si="1052"/>
        <v/>
      </c>
      <c r="H559" s="25"/>
      <c r="I559" s="25"/>
      <c r="J559">
        <f>VstupniParametry_SKRYT!$D$5</f>
        <v>0.02</v>
      </c>
      <c r="K559">
        <f>VstupniParametry_SKRYT!$D$6</f>
        <v>0.06</v>
      </c>
      <c r="L559">
        <f>VstupniParametry_SKRYT!$D$7</f>
        <v>0.06</v>
      </c>
      <c r="M559">
        <f>VstupniParametry_SKRYT!$D$8</f>
        <v>0.06</v>
      </c>
      <c r="N559">
        <f>VstupniParametry_SKRYT!$D$9</f>
        <v>1.7999999999999999E-2</v>
      </c>
      <c r="O559" s="27">
        <f>VstupniParametry_SKRYT!$D$10</f>
        <v>0.01</v>
      </c>
      <c r="P559" s="27">
        <f>VstupniParametry_SKRYT!$D$11</f>
        <v>0.01</v>
      </c>
      <c r="Q559" s="27">
        <f>VstupniParametry_SKRYT!$D$12</f>
        <v>0.01</v>
      </c>
      <c r="R559" s="27">
        <f>VstupniParametry_SKRYT!$D$13</f>
        <v>0.01</v>
      </c>
      <c r="S559" s="27">
        <f>VstupniParametry_SKRYT!$D$14</f>
        <v>0.01</v>
      </c>
      <c r="T559">
        <f t="shared" si="1053"/>
        <v>0</v>
      </c>
      <c r="U559">
        <f t="shared" si="1054"/>
        <v>0</v>
      </c>
      <c r="V559">
        <f t="shared" si="1055"/>
        <v>0</v>
      </c>
      <c r="W559">
        <f t="shared" si="1056"/>
        <v>0</v>
      </c>
      <c r="X559">
        <f t="shared" si="1057"/>
        <v>0</v>
      </c>
      <c r="Y559">
        <f t="shared" si="1058"/>
        <v>0</v>
      </c>
      <c r="Z559">
        <f t="shared" si="1059"/>
        <v>0</v>
      </c>
      <c r="AA559">
        <f t="shared" si="1060"/>
        <v>0</v>
      </c>
      <c r="AB559">
        <f t="shared" si="1061"/>
        <v>0</v>
      </c>
      <c r="AC559">
        <f t="shared" si="1062"/>
        <v>0</v>
      </c>
      <c r="AD559">
        <f t="shared" si="1063"/>
        <v>0</v>
      </c>
      <c r="AE559">
        <f t="shared" si="1064"/>
        <v>0</v>
      </c>
      <c r="AF559">
        <f t="shared" si="1065"/>
        <v>0</v>
      </c>
      <c r="AG559">
        <f t="shared" si="1066"/>
        <v>0</v>
      </c>
      <c r="AH559">
        <f t="shared" si="1067"/>
        <v>0</v>
      </c>
      <c r="AI559">
        <f t="shared" si="1068"/>
        <v>0</v>
      </c>
      <c r="AJ559">
        <f t="shared" si="1069"/>
        <v>0</v>
      </c>
      <c r="AK559">
        <f t="shared" si="1070"/>
        <v>0</v>
      </c>
      <c r="AL559">
        <f t="shared" si="1071"/>
        <v>0</v>
      </c>
      <c r="AM559">
        <f t="shared" si="1072"/>
        <v>0</v>
      </c>
      <c r="AN559">
        <f t="shared" si="1073"/>
        <v>0</v>
      </c>
      <c r="AO559">
        <f t="shared" si="1074"/>
        <v>0</v>
      </c>
      <c r="AP559">
        <f t="shared" si="1075"/>
        <v>0</v>
      </c>
      <c r="AQ559">
        <f t="shared" si="1076"/>
        <v>0</v>
      </c>
      <c r="AR559">
        <f t="shared" si="1077"/>
        <v>0</v>
      </c>
      <c r="AS559">
        <f t="shared" si="1078"/>
        <v>0</v>
      </c>
      <c r="AT559">
        <f t="shared" si="1048"/>
        <v>0</v>
      </c>
      <c r="AU559">
        <f t="shared" si="1079"/>
        <v>0</v>
      </c>
      <c r="AV559">
        <f t="shared" si="1080"/>
        <v>0</v>
      </c>
      <c r="AW559">
        <f t="shared" si="1049"/>
        <v>0</v>
      </c>
      <c r="AX559">
        <f t="shared" si="1081"/>
        <v>0</v>
      </c>
      <c r="AY559">
        <f t="shared" si="1082"/>
        <v>0</v>
      </c>
      <c r="AZ559">
        <f t="shared" si="1083"/>
        <v>0</v>
      </c>
      <c r="BA559">
        <f t="shared" si="1084"/>
        <v>0</v>
      </c>
      <c r="BB559">
        <f t="shared" si="1085"/>
        <v>0</v>
      </c>
      <c r="BC559">
        <f t="shared" si="1086"/>
        <v>0</v>
      </c>
      <c r="BD559">
        <f t="shared" si="1087"/>
        <v>0</v>
      </c>
      <c r="BE559">
        <f t="shared" si="1088"/>
        <v>0</v>
      </c>
      <c r="BF559">
        <f t="shared" si="1089"/>
        <v>0</v>
      </c>
      <c r="BG559">
        <f t="shared" si="1090"/>
        <v>0</v>
      </c>
      <c r="BH559">
        <f t="shared" si="1091"/>
        <v>0</v>
      </c>
      <c r="BI559">
        <f t="shared" si="1092"/>
        <v>0</v>
      </c>
      <c r="BJ559">
        <f t="shared" si="1093"/>
        <v>0</v>
      </c>
      <c r="BK559">
        <f t="shared" si="1094"/>
        <v>0</v>
      </c>
      <c r="BL559">
        <f t="shared" si="1095"/>
        <v>0</v>
      </c>
      <c r="BM559">
        <f t="shared" si="1096"/>
        <v>0</v>
      </c>
      <c r="BN559">
        <f t="shared" si="1097"/>
        <v>0</v>
      </c>
      <c r="BO559">
        <f t="shared" si="1098"/>
        <v>0</v>
      </c>
      <c r="BP559">
        <f t="shared" si="1099"/>
        <v>0</v>
      </c>
      <c r="BQ559">
        <f t="shared" si="1100"/>
        <v>0</v>
      </c>
      <c r="BR559">
        <f t="shared" si="1101"/>
        <v>0</v>
      </c>
      <c r="BS559">
        <f t="shared" si="1102"/>
        <v>0</v>
      </c>
      <c r="BT559">
        <f t="shared" si="1103"/>
        <v>0</v>
      </c>
      <c r="BU559">
        <f t="shared" si="1104"/>
        <v>0</v>
      </c>
      <c r="BV559">
        <f t="shared" si="1105"/>
        <v>0</v>
      </c>
      <c r="BW559">
        <f t="shared" si="1106"/>
        <v>0</v>
      </c>
      <c r="BX559">
        <f t="shared" si="1107"/>
        <v>0</v>
      </c>
      <c r="BY559">
        <f t="shared" si="1108"/>
        <v>0</v>
      </c>
      <c r="BZ559">
        <f t="shared" si="1109"/>
        <v>0</v>
      </c>
      <c r="CA559">
        <f t="shared" si="1110"/>
        <v>0</v>
      </c>
      <c r="CB559">
        <f t="shared" si="1111"/>
        <v>0</v>
      </c>
      <c r="CC559">
        <f t="shared" si="1112"/>
        <v>0</v>
      </c>
      <c r="CD559">
        <f t="shared" si="1113"/>
        <v>0</v>
      </c>
      <c r="CE559">
        <f t="shared" si="1114"/>
        <v>0</v>
      </c>
      <c r="CF559">
        <f t="shared" si="1115"/>
        <v>0</v>
      </c>
      <c r="CG559">
        <f t="shared" si="1116"/>
        <v>0</v>
      </c>
      <c r="CH559">
        <f t="shared" si="1117"/>
        <v>0</v>
      </c>
      <c r="CI559">
        <f t="shared" si="1118"/>
        <v>0</v>
      </c>
      <c r="CJ559">
        <f t="shared" si="1119"/>
        <v>0</v>
      </c>
      <c r="CK559">
        <f t="shared" si="1120"/>
        <v>0</v>
      </c>
      <c r="CL559" t="str">
        <f t="shared" si="1121"/>
        <v/>
      </c>
      <c r="CM559" t="str">
        <f t="shared" si="1122"/>
        <v/>
      </c>
      <c r="CN559" t="str">
        <f t="shared" si="1123"/>
        <v/>
      </c>
      <c r="CO559" t="str">
        <f t="shared" si="1124"/>
        <v/>
      </c>
      <c r="CP559" t="str">
        <f t="shared" si="1125"/>
        <v/>
      </c>
      <c r="CQ559" t="str">
        <f t="shared" si="1126"/>
        <v/>
      </c>
      <c r="CR559" t="str">
        <f t="shared" si="1127"/>
        <v/>
      </c>
      <c r="CS559" t="str">
        <f t="shared" si="1128"/>
        <v/>
      </c>
      <c r="CT559" t="str">
        <f t="shared" si="1129"/>
        <v/>
      </c>
      <c r="CU559" t="str">
        <f t="shared" si="1130"/>
        <v/>
      </c>
      <c r="CV559" t="str">
        <f t="shared" si="1131"/>
        <v/>
      </c>
      <c r="CW559" t="str">
        <f t="shared" si="1132"/>
        <v/>
      </c>
      <c r="CX559" t="str">
        <f t="shared" si="1133"/>
        <v/>
      </c>
      <c r="CY559" t="str">
        <f t="shared" si="1134"/>
        <v/>
      </c>
      <c r="CZ559" t="str">
        <f t="shared" si="1135"/>
        <v/>
      </c>
      <c r="DA559" t="str">
        <f t="shared" si="1136"/>
        <v/>
      </c>
      <c r="DB559" t="str">
        <f t="shared" si="1137"/>
        <v/>
      </c>
      <c r="DC559" t="str">
        <f t="shared" si="1138"/>
        <v/>
      </c>
      <c r="DD559" t="str">
        <f t="shared" si="1139"/>
        <v/>
      </c>
      <c r="DE559" t="str">
        <f t="shared" si="1140"/>
        <v/>
      </c>
      <c r="DF559" t="str">
        <f t="shared" si="1141"/>
        <v/>
      </c>
      <c r="DG559" t="str">
        <f t="shared" si="1142"/>
        <v/>
      </c>
      <c r="DH559" t="str">
        <f t="shared" si="1143"/>
        <v/>
      </c>
      <c r="DI559" t="str">
        <f t="shared" si="1144"/>
        <v/>
      </c>
      <c r="DJ559" t="str">
        <f t="shared" si="1145"/>
        <v/>
      </c>
      <c r="DK559" t="str">
        <f t="shared" si="1146"/>
        <v/>
      </c>
      <c r="DL559" t="str">
        <f t="shared" si="1147"/>
        <v/>
      </c>
      <c r="DM559" t="str">
        <f t="shared" si="1148"/>
        <v/>
      </c>
      <c r="DN559" t="str">
        <f t="shared" si="1149"/>
        <v/>
      </c>
      <c r="DO559" t="str">
        <f t="shared" si="1150"/>
        <v/>
      </c>
      <c r="DP559" t="str">
        <f t="shared" si="1151"/>
        <v/>
      </c>
      <c r="DQ559" t="str">
        <f t="shared" si="1152"/>
        <v/>
      </c>
      <c r="DR559" t="str">
        <f t="shared" si="1153"/>
        <v/>
      </c>
      <c r="DS559" t="str">
        <f t="shared" si="1154"/>
        <v/>
      </c>
      <c r="DT559" t="str">
        <f t="shared" si="1155"/>
        <v/>
      </c>
      <c r="DU559">
        <f t="shared" si="1156"/>
        <v>0</v>
      </c>
      <c r="DV559">
        <f t="shared" si="1157"/>
        <v>0</v>
      </c>
      <c r="DW559">
        <f t="shared" si="1158"/>
        <v>0</v>
      </c>
      <c r="DX559" t="str">
        <f t="shared" si="1159"/>
        <v/>
      </c>
      <c r="DY559" t="str">
        <f t="shared" si="1160"/>
        <v/>
      </c>
      <c r="DZ559" t="str">
        <f t="shared" si="1161"/>
        <v/>
      </c>
      <c r="EA559" s="5">
        <f t="shared" si="1162"/>
        <v>0</v>
      </c>
      <c r="EB559" s="3">
        <f t="shared" si="1163"/>
        <v>0</v>
      </c>
    </row>
    <row r="560" spans="2:132" x14ac:dyDescent="0.2">
      <c r="B560">
        <v>555</v>
      </c>
      <c r="C560" s="3">
        <f>Zisk!D574</f>
        <v>0</v>
      </c>
      <c r="D560">
        <f>Zisk!E574</f>
        <v>0</v>
      </c>
      <c r="E560" s="66" t="str">
        <f t="shared" si="1050"/>
        <v/>
      </c>
      <c r="F560" t="str">
        <f t="shared" si="1051"/>
        <v/>
      </c>
      <c r="G560" s="66" t="str">
        <f t="shared" si="1052"/>
        <v/>
      </c>
      <c r="J560">
        <f>VstupniParametry_SKRYT!$D$5</f>
        <v>0.02</v>
      </c>
      <c r="K560">
        <f>VstupniParametry_SKRYT!$D$6</f>
        <v>0.06</v>
      </c>
      <c r="L560">
        <f>VstupniParametry_SKRYT!$D$7</f>
        <v>0.06</v>
      </c>
      <c r="M560">
        <f>VstupniParametry_SKRYT!$D$8</f>
        <v>0.06</v>
      </c>
      <c r="N560">
        <f>VstupniParametry_SKRYT!$D$9</f>
        <v>1.7999999999999999E-2</v>
      </c>
      <c r="O560" s="27">
        <f>VstupniParametry_SKRYT!$D$10</f>
        <v>0.01</v>
      </c>
      <c r="P560" s="27">
        <f>VstupniParametry_SKRYT!$D$11</f>
        <v>0.01</v>
      </c>
      <c r="Q560" s="27">
        <f>VstupniParametry_SKRYT!$D$12</f>
        <v>0.01</v>
      </c>
      <c r="R560" s="27">
        <f>VstupniParametry_SKRYT!$D$13</f>
        <v>0.01</v>
      </c>
      <c r="S560" s="27">
        <f>VstupniParametry_SKRYT!$D$14</f>
        <v>0.01</v>
      </c>
      <c r="T560">
        <f t="shared" si="1053"/>
        <v>0</v>
      </c>
      <c r="U560">
        <f t="shared" si="1054"/>
        <v>0</v>
      </c>
      <c r="V560">
        <f t="shared" si="1055"/>
        <v>0</v>
      </c>
      <c r="W560">
        <f t="shared" si="1056"/>
        <v>0</v>
      </c>
      <c r="X560">
        <f t="shared" si="1057"/>
        <v>0</v>
      </c>
      <c r="Y560">
        <f t="shared" si="1058"/>
        <v>0</v>
      </c>
      <c r="Z560">
        <f t="shared" si="1059"/>
        <v>0</v>
      </c>
      <c r="AA560">
        <f t="shared" si="1060"/>
        <v>0</v>
      </c>
      <c r="AB560">
        <f t="shared" si="1061"/>
        <v>0</v>
      </c>
      <c r="AC560">
        <f t="shared" si="1062"/>
        <v>0</v>
      </c>
      <c r="AD560">
        <f t="shared" si="1063"/>
        <v>0</v>
      </c>
      <c r="AE560">
        <f t="shared" si="1064"/>
        <v>0</v>
      </c>
      <c r="AF560">
        <f t="shared" si="1065"/>
        <v>0</v>
      </c>
      <c r="AG560">
        <f t="shared" si="1066"/>
        <v>0</v>
      </c>
      <c r="AH560">
        <f t="shared" si="1067"/>
        <v>0</v>
      </c>
      <c r="AI560">
        <f t="shared" si="1068"/>
        <v>0</v>
      </c>
      <c r="AJ560">
        <f t="shared" si="1069"/>
        <v>0</v>
      </c>
      <c r="AK560">
        <f t="shared" si="1070"/>
        <v>0</v>
      </c>
      <c r="AL560">
        <f t="shared" si="1071"/>
        <v>0</v>
      </c>
      <c r="AM560">
        <f t="shared" si="1072"/>
        <v>0</v>
      </c>
      <c r="AN560">
        <f t="shared" si="1073"/>
        <v>0</v>
      </c>
      <c r="AO560">
        <f t="shared" si="1074"/>
        <v>0</v>
      </c>
      <c r="AP560">
        <f t="shared" si="1075"/>
        <v>0</v>
      </c>
      <c r="AQ560">
        <f t="shared" si="1076"/>
        <v>0</v>
      </c>
      <c r="AR560">
        <f t="shared" si="1077"/>
        <v>0</v>
      </c>
      <c r="AS560">
        <f t="shared" si="1078"/>
        <v>0</v>
      </c>
      <c r="AT560">
        <f t="shared" si="1048"/>
        <v>0</v>
      </c>
      <c r="AU560">
        <f t="shared" si="1079"/>
        <v>0</v>
      </c>
      <c r="AV560">
        <f t="shared" si="1080"/>
        <v>0</v>
      </c>
      <c r="AW560">
        <f t="shared" si="1049"/>
        <v>0</v>
      </c>
      <c r="AX560">
        <f t="shared" si="1081"/>
        <v>0</v>
      </c>
      <c r="AY560">
        <f t="shared" si="1082"/>
        <v>0</v>
      </c>
      <c r="AZ560">
        <f t="shared" si="1083"/>
        <v>0</v>
      </c>
      <c r="BA560">
        <f t="shared" si="1084"/>
        <v>0</v>
      </c>
      <c r="BB560">
        <f t="shared" si="1085"/>
        <v>0</v>
      </c>
      <c r="BC560">
        <f t="shared" si="1086"/>
        <v>0</v>
      </c>
      <c r="BD560">
        <f t="shared" si="1087"/>
        <v>0</v>
      </c>
      <c r="BE560">
        <f t="shared" si="1088"/>
        <v>0</v>
      </c>
      <c r="BF560">
        <f t="shared" si="1089"/>
        <v>0</v>
      </c>
      <c r="BG560">
        <f t="shared" si="1090"/>
        <v>0</v>
      </c>
      <c r="BH560">
        <f t="shared" si="1091"/>
        <v>0</v>
      </c>
      <c r="BI560">
        <f t="shared" si="1092"/>
        <v>0</v>
      </c>
      <c r="BJ560">
        <f t="shared" si="1093"/>
        <v>0</v>
      </c>
      <c r="BK560">
        <f t="shared" si="1094"/>
        <v>0</v>
      </c>
      <c r="BL560">
        <f t="shared" si="1095"/>
        <v>0</v>
      </c>
      <c r="BM560">
        <f t="shared" si="1096"/>
        <v>0</v>
      </c>
      <c r="BN560">
        <f t="shared" si="1097"/>
        <v>0</v>
      </c>
      <c r="BO560">
        <f t="shared" si="1098"/>
        <v>0</v>
      </c>
      <c r="BP560">
        <f t="shared" si="1099"/>
        <v>0</v>
      </c>
      <c r="BQ560">
        <f t="shared" si="1100"/>
        <v>0</v>
      </c>
      <c r="BR560">
        <f t="shared" si="1101"/>
        <v>0</v>
      </c>
      <c r="BS560">
        <f t="shared" si="1102"/>
        <v>0</v>
      </c>
      <c r="BT560">
        <f t="shared" si="1103"/>
        <v>0</v>
      </c>
      <c r="BU560">
        <f t="shared" si="1104"/>
        <v>0</v>
      </c>
      <c r="BV560">
        <f t="shared" si="1105"/>
        <v>0</v>
      </c>
      <c r="BW560">
        <f t="shared" si="1106"/>
        <v>0</v>
      </c>
      <c r="BX560">
        <f t="shared" si="1107"/>
        <v>0</v>
      </c>
      <c r="BY560">
        <f t="shared" si="1108"/>
        <v>0</v>
      </c>
      <c r="BZ560">
        <f t="shared" si="1109"/>
        <v>0</v>
      </c>
      <c r="CA560">
        <f t="shared" si="1110"/>
        <v>0</v>
      </c>
      <c r="CB560">
        <f t="shared" si="1111"/>
        <v>0</v>
      </c>
      <c r="CC560">
        <f t="shared" si="1112"/>
        <v>0</v>
      </c>
      <c r="CD560">
        <f t="shared" si="1113"/>
        <v>0</v>
      </c>
      <c r="CE560">
        <f t="shared" si="1114"/>
        <v>0</v>
      </c>
      <c r="CF560">
        <f t="shared" si="1115"/>
        <v>0</v>
      </c>
      <c r="CG560">
        <f t="shared" si="1116"/>
        <v>0</v>
      </c>
      <c r="CH560">
        <f t="shared" si="1117"/>
        <v>0</v>
      </c>
      <c r="CI560">
        <f t="shared" si="1118"/>
        <v>0</v>
      </c>
      <c r="CJ560">
        <f t="shared" si="1119"/>
        <v>0</v>
      </c>
      <c r="CK560">
        <f t="shared" si="1120"/>
        <v>0</v>
      </c>
      <c r="CL560" t="str">
        <f t="shared" si="1121"/>
        <v/>
      </c>
      <c r="CM560" t="str">
        <f t="shared" si="1122"/>
        <v/>
      </c>
      <c r="CN560" t="str">
        <f t="shared" si="1123"/>
        <v/>
      </c>
      <c r="CO560" t="str">
        <f t="shared" si="1124"/>
        <v/>
      </c>
      <c r="CP560" t="str">
        <f t="shared" si="1125"/>
        <v/>
      </c>
      <c r="CQ560" t="str">
        <f t="shared" si="1126"/>
        <v/>
      </c>
      <c r="CR560" t="str">
        <f t="shared" si="1127"/>
        <v/>
      </c>
      <c r="CS560" t="str">
        <f t="shared" si="1128"/>
        <v/>
      </c>
      <c r="CT560" t="str">
        <f t="shared" si="1129"/>
        <v/>
      </c>
      <c r="CU560" t="str">
        <f t="shared" si="1130"/>
        <v/>
      </c>
      <c r="CV560" t="str">
        <f t="shared" si="1131"/>
        <v/>
      </c>
      <c r="CW560" t="str">
        <f t="shared" si="1132"/>
        <v/>
      </c>
      <c r="CX560" t="str">
        <f t="shared" si="1133"/>
        <v/>
      </c>
      <c r="CY560" t="str">
        <f t="shared" si="1134"/>
        <v/>
      </c>
      <c r="CZ560" t="str">
        <f t="shared" si="1135"/>
        <v/>
      </c>
      <c r="DA560" t="str">
        <f t="shared" si="1136"/>
        <v/>
      </c>
      <c r="DB560" t="str">
        <f t="shared" si="1137"/>
        <v/>
      </c>
      <c r="DC560" t="str">
        <f t="shared" si="1138"/>
        <v/>
      </c>
      <c r="DD560" t="str">
        <f t="shared" si="1139"/>
        <v/>
      </c>
      <c r="DE560" t="str">
        <f t="shared" si="1140"/>
        <v/>
      </c>
      <c r="DF560" t="str">
        <f t="shared" si="1141"/>
        <v/>
      </c>
      <c r="DG560" t="str">
        <f t="shared" si="1142"/>
        <v/>
      </c>
      <c r="DH560" t="str">
        <f t="shared" si="1143"/>
        <v/>
      </c>
      <c r="DI560" t="str">
        <f t="shared" si="1144"/>
        <v/>
      </c>
      <c r="DJ560" t="str">
        <f t="shared" si="1145"/>
        <v/>
      </c>
      <c r="DK560" t="str">
        <f t="shared" si="1146"/>
        <v/>
      </c>
      <c r="DL560" t="str">
        <f t="shared" si="1147"/>
        <v/>
      </c>
      <c r="DM560" t="str">
        <f t="shared" si="1148"/>
        <v/>
      </c>
      <c r="DN560" t="str">
        <f t="shared" si="1149"/>
        <v/>
      </c>
      <c r="DO560" t="str">
        <f t="shared" si="1150"/>
        <v/>
      </c>
      <c r="DP560" t="str">
        <f t="shared" si="1151"/>
        <v/>
      </c>
      <c r="DQ560" t="str">
        <f t="shared" si="1152"/>
        <v/>
      </c>
      <c r="DR560" t="str">
        <f t="shared" si="1153"/>
        <v/>
      </c>
      <c r="DS560" t="str">
        <f t="shared" si="1154"/>
        <v/>
      </c>
      <c r="DT560" t="str">
        <f t="shared" si="1155"/>
        <v/>
      </c>
      <c r="DU560">
        <f t="shared" si="1156"/>
        <v>0</v>
      </c>
      <c r="DV560">
        <f t="shared" si="1157"/>
        <v>0</v>
      </c>
      <c r="DW560">
        <f t="shared" si="1158"/>
        <v>0</v>
      </c>
      <c r="DX560" t="str">
        <f t="shared" si="1159"/>
        <v/>
      </c>
      <c r="DY560" t="str">
        <f t="shared" si="1160"/>
        <v/>
      </c>
      <c r="DZ560" t="str">
        <f t="shared" si="1161"/>
        <v/>
      </c>
      <c r="EA560" s="5">
        <f t="shared" si="1162"/>
        <v>0</v>
      </c>
      <c r="EB560" s="3">
        <f t="shared" si="1163"/>
        <v>0</v>
      </c>
    </row>
    <row r="561" spans="2:132" x14ac:dyDescent="0.2">
      <c r="B561" s="25">
        <v>556</v>
      </c>
      <c r="C561" s="26">
        <f>Zisk!D575</f>
        <v>0</v>
      </c>
      <c r="D561">
        <f>Zisk!E575</f>
        <v>0</v>
      </c>
      <c r="E561" s="66" t="str">
        <f t="shared" si="1050"/>
        <v/>
      </c>
      <c r="F561" t="str">
        <f t="shared" si="1051"/>
        <v/>
      </c>
      <c r="G561" s="66" t="str">
        <f t="shared" si="1052"/>
        <v/>
      </c>
      <c r="H561" s="25"/>
      <c r="I561" s="25"/>
      <c r="J561">
        <f>VstupniParametry_SKRYT!$D$5</f>
        <v>0.02</v>
      </c>
      <c r="K561">
        <f>VstupniParametry_SKRYT!$D$6</f>
        <v>0.06</v>
      </c>
      <c r="L561">
        <f>VstupniParametry_SKRYT!$D$7</f>
        <v>0.06</v>
      </c>
      <c r="M561">
        <f>VstupniParametry_SKRYT!$D$8</f>
        <v>0.06</v>
      </c>
      <c r="N561">
        <f>VstupniParametry_SKRYT!$D$9</f>
        <v>1.7999999999999999E-2</v>
      </c>
      <c r="O561" s="27">
        <f>VstupniParametry_SKRYT!$D$10</f>
        <v>0.01</v>
      </c>
      <c r="P561" s="27">
        <f>VstupniParametry_SKRYT!$D$11</f>
        <v>0.01</v>
      </c>
      <c r="Q561" s="27">
        <f>VstupniParametry_SKRYT!$D$12</f>
        <v>0.01</v>
      </c>
      <c r="R561" s="27">
        <f>VstupniParametry_SKRYT!$D$13</f>
        <v>0.01</v>
      </c>
      <c r="S561" s="27">
        <f>VstupniParametry_SKRYT!$D$14</f>
        <v>0.01</v>
      </c>
      <c r="T561">
        <f t="shared" si="1053"/>
        <v>0</v>
      </c>
      <c r="U561">
        <f t="shared" si="1054"/>
        <v>0</v>
      </c>
      <c r="V561">
        <f t="shared" si="1055"/>
        <v>0</v>
      </c>
      <c r="W561">
        <f t="shared" si="1056"/>
        <v>0</v>
      </c>
      <c r="X561">
        <f t="shared" si="1057"/>
        <v>0</v>
      </c>
      <c r="Y561">
        <f t="shared" si="1058"/>
        <v>0</v>
      </c>
      <c r="Z561">
        <f t="shared" si="1059"/>
        <v>0</v>
      </c>
      <c r="AA561">
        <f t="shared" si="1060"/>
        <v>0</v>
      </c>
      <c r="AB561">
        <f t="shared" si="1061"/>
        <v>0</v>
      </c>
      <c r="AC561">
        <f t="shared" si="1062"/>
        <v>0</v>
      </c>
      <c r="AD561">
        <f t="shared" si="1063"/>
        <v>0</v>
      </c>
      <c r="AE561">
        <f t="shared" si="1064"/>
        <v>0</v>
      </c>
      <c r="AF561">
        <f t="shared" si="1065"/>
        <v>0</v>
      </c>
      <c r="AG561">
        <f t="shared" si="1066"/>
        <v>0</v>
      </c>
      <c r="AH561">
        <f t="shared" si="1067"/>
        <v>0</v>
      </c>
      <c r="AI561">
        <f t="shared" si="1068"/>
        <v>0</v>
      </c>
      <c r="AJ561">
        <f t="shared" si="1069"/>
        <v>0</v>
      </c>
      <c r="AK561">
        <f t="shared" si="1070"/>
        <v>0</v>
      </c>
      <c r="AL561">
        <f t="shared" si="1071"/>
        <v>0</v>
      </c>
      <c r="AM561">
        <f t="shared" si="1072"/>
        <v>0</v>
      </c>
      <c r="AN561">
        <f t="shared" si="1073"/>
        <v>0</v>
      </c>
      <c r="AO561">
        <f t="shared" si="1074"/>
        <v>0</v>
      </c>
      <c r="AP561">
        <f t="shared" si="1075"/>
        <v>0</v>
      </c>
      <c r="AQ561">
        <f t="shared" si="1076"/>
        <v>0</v>
      </c>
      <c r="AR561">
        <f t="shared" si="1077"/>
        <v>0</v>
      </c>
      <c r="AS561">
        <f t="shared" si="1078"/>
        <v>0</v>
      </c>
      <c r="AT561">
        <f t="shared" si="1048"/>
        <v>0</v>
      </c>
      <c r="AU561">
        <f t="shared" si="1079"/>
        <v>0</v>
      </c>
      <c r="AV561">
        <f t="shared" si="1080"/>
        <v>0</v>
      </c>
      <c r="AW561">
        <f t="shared" si="1049"/>
        <v>0</v>
      </c>
      <c r="AX561">
        <f t="shared" si="1081"/>
        <v>0</v>
      </c>
      <c r="AY561">
        <f t="shared" si="1082"/>
        <v>0</v>
      </c>
      <c r="AZ561">
        <f t="shared" si="1083"/>
        <v>0</v>
      </c>
      <c r="BA561">
        <f t="shared" si="1084"/>
        <v>0</v>
      </c>
      <c r="BB561">
        <f t="shared" si="1085"/>
        <v>0</v>
      </c>
      <c r="BC561">
        <f t="shared" si="1086"/>
        <v>0</v>
      </c>
      <c r="BD561">
        <f t="shared" si="1087"/>
        <v>0</v>
      </c>
      <c r="BE561">
        <f t="shared" si="1088"/>
        <v>0</v>
      </c>
      <c r="BF561">
        <f t="shared" si="1089"/>
        <v>0</v>
      </c>
      <c r="BG561">
        <f t="shared" si="1090"/>
        <v>0</v>
      </c>
      <c r="BH561">
        <f t="shared" si="1091"/>
        <v>0</v>
      </c>
      <c r="BI561">
        <f t="shared" si="1092"/>
        <v>0</v>
      </c>
      <c r="BJ561">
        <f t="shared" si="1093"/>
        <v>0</v>
      </c>
      <c r="BK561">
        <f t="shared" si="1094"/>
        <v>0</v>
      </c>
      <c r="BL561">
        <f t="shared" si="1095"/>
        <v>0</v>
      </c>
      <c r="BM561">
        <f t="shared" si="1096"/>
        <v>0</v>
      </c>
      <c r="BN561">
        <f t="shared" si="1097"/>
        <v>0</v>
      </c>
      <c r="BO561">
        <f t="shared" si="1098"/>
        <v>0</v>
      </c>
      <c r="BP561">
        <f t="shared" si="1099"/>
        <v>0</v>
      </c>
      <c r="BQ561">
        <f t="shared" si="1100"/>
        <v>0</v>
      </c>
      <c r="BR561">
        <f t="shared" si="1101"/>
        <v>0</v>
      </c>
      <c r="BS561">
        <f t="shared" si="1102"/>
        <v>0</v>
      </c>
      <c r="BT561">
        <f t="shared" si="1103"/>
        <v>0</v>
      </c>
      <c r="BU561">
        <f t="shared" si="1104"/>
        <v>0</v>
      </c>
      <c r="BV561">
        <f t="shared" si="1105"/>
        <v>0</v>
      </c>
      <c r="BW561">
        <f t="shared" si="1106"/>
        <v>0</v>
      </c>
      <c r="BX561">
        <f t="shared" si="1107"/>
        <v>0</v>
      </c>
      <c r="BY561">
        <f t="shared" si="1108"/>
        <v>0</v>
      </c>
      <c r="BZ561">
        <f t="shared" si="1109"/>
        <v>0</v>
      </c>
      <c r="CA561">
        <f t="shared" si="1110"/>
        <v>0</v>
      </c>
      <c r="CB561">
        <f t="shared" si="1111"/>
        <v>0</v>
      </c>
      <c r="CC561">
        <f t="shared" si="1112"/>
        <v>0</v>
      </c>
      <c r="CD561">
        <f t="shared" si="1113"/>
        <v>0</v>
      </c>
      <c r="CE561">
        <f t="shared" si="1114"/>
        <v>0</v>
      </c>
      <c r="CF561">
        <f t="shared" si="1115"/>
        <v>0</v>
      </c>
      <c r="CG561">
        <f t="shared" si="1116"/>
        <v>0</v>
      </c>
      <c r="CH561">
        <f t="shared" si="1117"/>
        <v>0</v>
      </c>
      <c r="CI561">
        <f t="shared" si="1118"/>
        <v>0</v>
      </c>
      <c r="CJ561">
        <f t="shared" si="1119"/>
        <v>0</v>
      </c>
      <c r="CK561">
        <f t="shared" si="1120"/>
        <v>0</v>
      </c>
      <c r="CL561" t="str">
        <f t="shared" si="1121"/>
        <v/>
      </c>
      <c r="CM561" t="str">
        <f t="shared" si="1122"/>
        <v/>
      </c>
      <c r="CN561" t="str">
        <f t="shared" si="1123"/>
        <v/>
      </c>
      <c r="CO561" t="str">
        <f t="shared" si="1124"/>
        <v/>
      </c>
      <c r="CP561" t="str">
        <f t="shared" si="1125"/>
        <v/>
      </c>
      <c r="CQ561" t="str">
        <f t="shared" si="1126"/>
        <v/>
      </c>
      <c r="CR561" t="str">
        <f t="shared" si="1127"/>
        <v/>
      </c>
      <c r="CS561" t="str">
        <f t="shared" si="1128"/>
        <v/>
      </c>
      <c r="CT561" t="str">
        <f t="shared" si="1129"/>
        <v/>
      </c>
      <c r="CU561" t="str">
        <f t="shared" si="1130"/>
        <v/>
      </c>
      <c r="CV561" t="str">
        <f t="shared" si="1131"/>
        <v/>
      </c>
      <c r="CW561" t="str">
        <f t="shared" si="1132"/>
        <v/>
      </c>
      <c r="CX561" t="str">
        <f t="shared" si="1133"/>
        <v/>
      </c>
      <c r="CY561" t="str">
        <f t="shared" si="1134"/>
        <v/>
      </c>
      <c r="CZ561" t="str">
        <f t="shared" si="1135"/>
        <v/>
      </c>
      <c r="DA561" t="str">
        <f t="shared" si="1136"/>
        <v/>
      </c>
      <c r="DB561" t="str">
        <f t="shared" si="1137"/>
        <v/>
      </c>
      <c r="DC561" t="str">
        <f t="shared" si="1138"/>
        <v/>
      </c>
      <c r="DD561" t="str">
        <f t="shared" si="1139"/>
        <v/>
      </c>
      <c r="DE561" t="str">
        <f t="shared" si="1140"/>
        <v/>
      </c>
      <c r="DF561" t="str">
        <f t="shared" si="1141"/>
        <v/>
      </c>
      <c r="DG561" t="str">
        <f t="shared" si="1142"/>
        <v/>
      </c>
      <c r="DH561" t="str">
        <f t="shared" si="1143"/>
        <v/>
      </c>
      <c r="DI561" t="str">
        <f t="shared" si="1144"/>
        <v/>
      </c>
      <c r="DJ561" t="str">
        <f t="shared" si="1145"/>
        <v/>
      </c>
      <c r="DK561" t="str">
        <f t="shared" si="1146"/>
        <v/>
      </c>
      <c r="DL561" t="str">
        <f t="shared" si="1147"/>
        <v/>
      </c>
      <c r="DM561" t="str">
        <f t="shared" si="1148"/>
        <v/>
      </c>
      <c r="DN561" t="str">
        <f t="shared" si="1149"/>
        <v/>
      </c>
      <c r="DO561" t="str">
        <f t="shared" si="1150"/>
        <v/>
      </c>
      <c r="DP561" t="str">
        <f t="shared" si="1151"/>
        <v/>
      </c>
      <c r="DQ561" t="str">
        <f t="shared" si="1152"/>
        <v/>
      </c>
      <c r="DR561" t="str">
        <f t="shared" si="1153"/>
        <v/>
      </c>
      <c r="DS561" t="str">
        <f t="shared" si="1154"/>
        <v/>
      </c>
      <c r="DT561" t="str">
        <f t="shared" si="1155"/>
        <v/>
      </c>
      <c r="DU561">
        <f t="shared" si="1156"/>
        <v>0</v>
      </c>
      <c r="DV561">
        <f t="shared" si="1157"/>
        <v>0</v>
      </c>
      <c r="DW561">
        <f t="shared" si="1158"/>
        <v>0</v>
      </c>
      <c r="DX561" t="str">
        <f t="shared" si="1159"/>
        <v/>
      </c>
      <c r="DY561" t="str">
        <f t="shared" si="1160"/>
        <v/>
      </c>
      <c r="DZ561" t="str">
        <f t="shared" si="1161"/>
        <v/>
      </c>
      <c r="EA561" s="5">
        <f t="shared" si="1162"/>
        <v>0</v>
      </c>
      <c r="EB561" s="3">
        <f t="shared" si="1163"/>
        <v>0</v>
      </c>
    </row>
    <row r="562" spans="2:132" x14ac:dyDescent="0.2">
      <c r="B562">
        <v>557</v>
      </c>
      <c r="C562" s="3">
        <f>Zisk!D576</f>
        <v>0</v>
      </c>
      <c r="D562">
        <f>Zisk!E576</f>
        <v>0</v>
      </c>
      <c r="E562" s="66" t="str">
        <f t="shared" si="1050"/>
        <v/>
      </c>
      <c r="F562" t="str">
        <f t="shared" si="1051"/>
        <v/>
      </c>
      <c r="G562" s="66" t="str">
        <f t="shared" si="1052"/>
        <v/>
      </c>
      <c r="J562">
        <f>VstupniParametry_SKRYT!$D$5</f>
        <v>0.02</v>
      </c>
      <c r="K562">
        <f>VstupniParametry_SKRYT!$D$6</f>
        <v>0.06</v>
      </c>
      <c r="L562">
        <f>VstupniParametry_SKRYT!$D$7</f>
        <v>0.06</v>
      </c>
      <c r="M562">
        <f>VstupniParametry_SKRYT!$D$8</f>
        <v>0.06</v>
      </c>
      <c r="N562">
        <f>VstupniParametry_SKRYT!$D$9</f>
        <v>1.7999999999999999E-2</v>
      </c>
      <c r="O562" s="27">
        <f>VstupniParametry_SKRYT!$D$10</f>
        <v>0.01</v>
      </c>
      <c r="P562" s="27">
        <f>VstupniParametry_SKRYT!$D$11</f>
        <v>0.01</v>
      </c>
      <c r="Q562" s="27">
        <f>VstupniParametry_SKRYT!$D$12</f>
        <v>0.01</v>
      </c>
      <c r="R562" s="27">
        <f>VstupniParametry_SKRYT!$D$13</f>
        <v>0.01</v>
      </c>
      <c r="S562" s="27">
        <f>VstupniParametry_SKRYT!$D$14</f>
        <v>0.01</v>
      </c>
      <c r="T562">
        <f t="shared" si="1053"/>
        <v>0</v>
      </c>
      <c r="U562">
        <f t="shared" si="1054"/>
        <v>0</v>
      </c>
      <c r="V562">
        <f t="shared" si="1055"/>
        <v>0</v>
      </c>
      <c r="W562">
        <f t="shared" si="1056"/>
        <v>0</v>
      </c>
      <c r="X562">
        <f t="shared" si="1057"/>
        <v>0</v>
      </c>
      <c r="Y562">
        <f t="shared" si="1058"/>
        <v>0</v>
      </c>
      <c r="Z562">
        <f t="shared" si="1059"/>
        <v>0</v>
      </c>
      <c r="AA562">
        <f t="shared" si="1060"/>
        <v>0</v>
      </c>
      <c r="AB562">
        <f t="shared" si="1061"/>
        <v>0</v>
      </c>
      <c r="AC562">
        <f t="shared" si="1062"/>
        <v>0</v>
      </c>
      <c r="AD562">
        <f t="shared" si="1063"/>
        <v>0</v>
      </c>
      <c r="AE562">
        <f t="shared" si="1064"/>
        <v>0</v>
      </c>
      <c r="AF562">
        <f t="shared" si="1065"/>
        <v>0</v>
      </c>
      <c r="AG562">
        <f t="shared" si="1066"/>
        <v>0</v>
      </c>
      <c r="AH562">
        <f t="shared" si="1067"/>
        <v>0</v>
      </c>
      <c r="AI562">
        <f t="shared" si="1068"/>
        <v>0</v>
      </c>
      <c r="AJ562">
        <f t="shared" si="1069"/>
        <v>0</v>
      </c>
      <c r="AK562">
        <f t="shared" si="1070"/>
        <v>0</v>
      </c>
      <c r="AL562">
        <f t="shared" si="1071"/>
        <v>0</v>
      </c>
      <c r="AM562">
        <f t="shared" si="1072"/>
        <v>0</v>
      </c>
      <c r="AN562">
        <f t="shared" si="1073"/>
        <v>0</v>
      </c>
      <c r="AO562">
        <f t="shared" si="1074"/>
        <v>0</v>
      </c>
      <c r="AP562">
        <f t="shared" si="1075"/>
        <v>0</v>
      </c>
      <c r="AQ562">
        <f t="shared" si="1076"/>
        <v>0</v>
      </c>
      <c r="AR562">
        <f t="shared" si="1077"/>
        <v>0</v>
      </c>
      <c r="AS562">
        <f t="shared" si="1078"/>
        <v>0</v>
      </c>
      <c r="AT562">
        <f t="shared" si="1048"/>
        <v>0</v>
      </c>
      <c r="AU562">
        <f t="shared" si="1079"/>
        <v>0</v>
      </c>
      <c r="AV562">
        <f t="shared" si="1080"/>
        <v>0</v>
      </c>
      <c r="AW562">
        <f t="shared" si="1049"/>
        <v>0</v>
      </c>
      <c r="AX562">
        <f t="shared" si="1081"/>
        <v>0</v>
      </c>
      <c r="AY562">
        <f t="shared" si="1082"/>
        <v>0</v>
      </c>
      <c r="AZ562">
        <f t="shared" si="1083"/>
        <v>0</v>
      </c>
      <c r="BA562">
        <f t="shared" si="1084"/>
        <v>0</v>
      </c>
      <c r="BB562">
        <f t="shared" si="1085"/>
        <v>0</v>
      </c>
      <c r="BC562">
        <f t="shared" si="1086"/>
        <v>0</v>
      </c>
      <c r="BD562">
        <f t="shared" si="1087"/>
        <v>0</v>
      </c>
      <c r="BE562">
        <f t="shared" si="1088"/>
        <v>0</v>
      </c>
      <c r="BF562">
        <f t="shared" si="1089"/>
        <v>0</v>
      </c>
      <c r="BG562">
        <f t="shared" si="1090"/>
        <v>0</v>
      </c>
      <c r="BH562">
        <f t="shared" si="1091"/>
        <v>0</v>
      </c>
      <c r="BI562">
        <f t="shared" si="1092"/>
        <v>0</v>
      </c>
      <c r="BJ562">
        <f t="shared" si="1093"/>
        <v>0</v>
      </c>
      <c r="BK562">
        <f t="shared" si="1094"/>
        <v>0</v>
      </c>
      <c r="BL562">
        <f t="shared" si="1095"/>
        <v>0</v>
      </c>
      <c r="BM562">
        <f t="shared" si="1096"/>
        <v>0</v>
      </c>
      <c r="BN562">
        <f t="shared" si="1097"/>
        <v>0</v>
      </c>
      <c r="BO562">
        <f t="shared" si="1098"/>
        <v>0</v>
      </c>
      <c r="BP562">
        <f t="shared" si="1099"/>
        <v>0</v>
      </c>
      <c r="BQ562">
        <f t="shared" si="1100"/>
        <v>0</v>
      </c>
      <c r="BR562">
        <f t="shared" si="1101"/>
        <v>0</v>
      </c>
      <c r="BS562">
        <f t="shared" si="1102"/>
        <v>0</v>
      </c>
      <c r="BT562">
        <f t="shared" si="1103"/>
        <v>0</v>
      </c>
      <c r="BU562">
        <f t="shared" si="1104"/>
        <v>0</v>
      </c>
      <c r="BV562">
        <f t="shared" si="1105"/>
        <v>0</v>
      </c>
      <c r="BW562">
        <f t="shared" si="1106"/>
        <v>0</v>
      </c>
      <c r="BX562">
        <f t="shared" si="1107"/>
        <v>0</v>
      </c>
      <c r="BY562">
        <f t="shared" si="1108"/>
        <v>0</v>
      </c>
      <c r="BZ562">
        <f t="shared" si="1109"/>
        <v>0</v>
      </c>
      <c r="CA562">
        <f t="shared" si="1110"/>
        <v>0</v>
      </c>
      <c r="CB562">
        <f t="shared" si="1111"/>
        <v>0</v>
      </c>
      <c r="CC562">
        <f t="shared" si="1112"/>
        <v>0</v>
      </c>
      <c r="CD562">
        <f t="shared" si="1113"/>
        <v>0</v>
      </c>
      <c r="CE562">
        <f t="shared" si="1114"/>
        <v>0</v>
      </c>
      <c r="CF562">
        <f t="shared" si="1115"/>
        <v>0</v>
      </c>
      <c r="CG562">
        <f t="shared" si="1116"/>
        <v>0</v>
      </c>
      <c r="CH562">
        <f t="shared" si="1117"/>
        <v>0</v>
      </c>
      <c r="CI562">
        <f t="shared" si="1118"/>
        <v>0</v>
      </c>
      <c r="CJ562">
        <f t="shared" si="1119"/>
        <v>0</v>
      </c>
      <c r="CK562">
        <f t="shared" si="1120"/>
        <v>0</v>
      </c>
      <c r="CL562" t="str">
        <f t="shared" si="1121"/>
        <v/>
      </c>
      <c r="CM562" t="str">
        <f t="shared" si="1122"/>
        <v/>
      </c>
      <c r="CN562" t="str">
        <f t="shared" si="1123"/>
        <v/>
      </c>
      <c r="CO562" t="str">
        <f t="shared" si="1124"/>
        <v/>
      </c>
      <c r="CP562" t="str">
        <f t="shared" si="1125"/>
        <v/>
      </c>
      <c r="CQ562" t="str">
        <f t="shared" si="1126"/>
        <v/>
      </c>
      <c r="CR562" t="str">
        <f t="shared" si="1127"/>
        <v/>
      </c>
      <c r="CS562" t="str">
        <f t="shared" si="1128"/>
        <v/>
      </c>
      <c r="CT562" t="str">
        <f t="shared" si="1129"/>
        <v/>
      </c>
      <c r="CU562" t="str">
        <f t="shared" si="1130"/>
        <v/>
      </c>
      <c r="CV562" t="str">
        <f t="shared" si="1131"/>
        <v/>
      </c>
      <c r="CW562" t="str">
        <f t="shared" si="1132"/>
        <v/>
      </c>
      <c r="CX562" t="str">
        <f t="shared" si="1133"/>
        <v/>
      </c>
      <c r="CY562" t="str">
        <f t="shared" si="1134"/>
        <v/>
      </c>
      <c r="CZ562" t="str">
        <f t="shared" si="1135"/>
        <v/>
      </c>
      <c r="DA562" t="str">
        <f t="shared" si="1136"/>
        <v/>
      </c>
      <c r="DB562" t="str">
        <f t="shared" si="1137"/>
        <v/>
      </c>
      <c r="DC562" t="str">
        <f t="shared" si="1138"/>
        <v/>
      </c>
      <c r="DD562" t="str">
        <f t="shared" si="1139"/>
        <v/>
      </c>
      <c r="DE562" t="str">
        <f t="shared" si="1140"/>
        <v/>
      </c>
      <c r="DF562" t="str">
        <f t="shared" si="1141"/>
        <v/>
      </c>
      <c r="DG562" t="str">
        <f t="shared" si="1142"/>
        <v/>
      </c>
      <c r="DH562" t="str">
        <f t="shared" si="1143"/>
        <v/>
      </c>
      <c r="DI562" t="str">
        <f t="shared" si="1144"/>
        <v/>
      </c>
      <c r="DJ562" t="str">
        <f t="shared" si="1145"/>
        <v/>
      </c>
      <c r="DK562" t="str">
        <f t="shared" si="1146"/>
        <v/>
      </c>
      <c r="DL562" t="str">
        <f t="shared" si="1147"/>
        <v/>
      </c>
      <c r="DM562" t="str">
        <f t="shared" si="1148"/>
        <v/>
      </c>
      <c r="DN562" t="str">
        <f t="shared" si="1149"/>
        <v/>
      </c>
      <c r="DO562" t="str">
        <f t="shared" si="1150"/>
        <v/>
      </c>
      <c r="DP562" t="str">
        <f t="shared" si="1151"/>
        <v/>
      </c>
      <c r="DQ562" t="str">
        <f t="shared" si="1152"/>
        <v/>
      </c>
      <c r="DR562" t="str">
        <f t="shared" si="1153"/>
        <v/>
      </c>
      <c r="DS562" t="str">
        <f t="shared" si="1154"/>
        <v/>
      </c>
      <c r="DT562" t="str">
        <f t="shared" si="1155"/>
        <v/>
      </c>
      <c r="DU562">
        <f t="shared" si="1156"/>
        <v>0</v>
      </c>
      <c r="DV562">
        <f t="shared" si="1157"/>
        <v>0</v>
      </c>
      <c r="DW562">
        <f t="shared" si="1158"/>
        <v>0</v>
      </c>
      <c r="DX562" t="str">
        <f t="shared" si="1159"/>
        <v/>
      </c>
      <c r="DY562" t="str">
        <f t="shared" si="1160"/>
        <v/>
      </c>
      <c r="DZ562" t="str">
        <f t="shared" si="1161"/>
        <v/>
      </c>
      <c r="EA562" s="5">
        <f t="shared" si="1162"/>
        <v>0</v>
      </c>
      <c r="EB562" s="3">
        <f t="shared" si="1163"/>
        <v>0</v>
      </c>
    </row>
    <row r="563" spans="2:132" x14ac:dyDescent="0.2">
      <c r="B563" s="25">
        <v>558</v>
      </c>
      <c r="C563" s="26">
        <f>Zisk!D577</f>
        <v>0</v>
      </c>
      <c r="D563">
        <f>Zisk!E577</f>
        <v>0</v>
      </c>
      <c r="E563" s="66" t="str">
        <f t="shared" si="1050"/>
        <v/>
      </c>
      <c r="F563" t="str">
        <f t="shared" si="1051"/>
        <v/>
      </c>
      <c r="G563" s="66" t="str">
        <f t="shared" si="1052"/>
        <v/>
      </c>
      <c r="H563" s="25"/>
      <c r="I563" s="25"/>
      <c r="J563">
        <f>VstupniParametry_SKRYT!$D$5</f>
        <v>0.02</v>
      </c>
      <c r="K563">
        <f>VstupniParametry_SKRYT!$D$6</f>
        <v>0.06</v>
      </c>
      <c r="L563">
        <f>VstupniParametry_SKRYT!$D$7</f>
        <v>0.06</v>
      </c>
      <c r="M563">
        <f>VstupniParametry_SKRYT!$D$8</f>
        <v>0.06</v>
      </c>
      <c r="N563">
        <f>VstupniParametry_SKRYT!$D$9</f>
        <v>1.7999999999999999E-2</v>
      </c>
      <c r="O563" s="27">
        <f>VstupniParametry_SKRYT!$D$10</f>
        <v>0.01</v>
      </c>
      <c r="P563" s="27">
        <f>VstupniParametry_SKRYT!$D$11</f>
        <v>0.01</v>
      </c>
      <c r="Q563" s="27">
        <f>VstupniParametry_SKRYT!$D$12</f>
        <v>0.01</v>
      </c>
      <c r="R563" s="27">
        <f>VstupniParametry_SKRYT!$D$13</f>
        <v>0.01</v>
      </c>
      <c r="S563" s="27">
        <f>VstupniParametry_SKRYT!$D$14</f>
        <v>0.01</v>
      </c>
      <c r="T563">
        <f t="shared" si="1053"/>
        <v>0</v>
      </c>
      <c r="U563">
        <f t="shared" si="1054"/>
        <v>0</v>
      </c>
      <c r="V563">
        <f t="shared" si="1055"/>
        <v>0</v>
      </c>
      <c r="W563">
        <f t="shared" si="1056"/>
        <v>0</v>
      </c>
      <c r="X563">
        <f t="shared" si="1057"/>
        <v>0</v>
      </c>
      <c r="Y563">
        <f t="shared" si="1058"/>
        <v>0</v>
      </c>
      <c r="Z563">
        <f t="shared" si="1059"/>
        <v>0</v>
      </c>
      <c r="AA563">
        <f t="shared" si="1060"/>
        <v>0</v>
      </c>
      <c r="AB563">
        <f t="shared" si="1061"/>
        <v>0</v>
      </c>
      <c r="AC563">
        <f t="shared" si="1062"/>
        <v>0</v>
      </c>
      <c r="AD563">
        <f t="shared" si="1063"/>
        <v>0</v>
      </c>
      <c r="AE563">
        <f t="shared" si="1064"/>
        <v>0</v>
      </c>
      <c r="AF563">
        <f t="shared" si="1065"/>
        <v>0</v>
      </c>
      <c r="AG563">
        <f t="shared" si="1066"/>
        <v>0</v>
      </c>
      <c r="AH563">
        <f t="shared" si="1067"/>
        <v>0</v>
      </c>
      <c r="AI563">
        <f t="shared" si="1068"/>
        <v>0</v>
      </c>
      <c r="AJ563">
        <f t="shared" si="1069"/>
        <v>0</v>
      </c>
      <c r="AK563">
        <f t="shared" si="1070"/>
        <v>0</v>
      </c>
      <c r="AL563">
        <f t="shared" si="1071"/>
        <v>0</v>
      </c>
      <c r="AM563">
        <f t="shared" si="1072"/>
        <v>0</v>
      </c>
      <c r="AN563">
        <f t="shared" si="1073"/>
        <v>0</v>
      </c>
      <c r="AO563">
        <f t="shared" si="1074"/>
        <v>0</v>
      </c>
      <c r="AP563">
        <f t="shared" si="1075"/>
        <v>0</v>
      </c>
      <c r="AQ563">
        <f t="shared" si="1076"/>
        <v>0</v>
      </c>
      <c r="AR563">
        <f t="shared" si="1077"/>
        <v>0</v>
      </c>
      <c r="AS563">
        <f t="shared" si="1078"/>
        <v>0</v>
      </c>
      <c r="AT563">
        <f t="shared" si="1048"/>
        <v>0</v>
      </c>
      <c r="AU563">
        <f t="shared" si="1079"/>
        <v>0</v>
      </c>
      <c r="AV563">
        <f t="shared" si="1080"/>
        <v>0</v>
      </c>
      <c r="AW563">
        <f t="shared" si="1049"/>
        <v>0</v>
      </c>
      <c r="AX563">
        <f t="shared" si="1081"/>
        <v>0</v>
      </c>
      <c r="AY563">
        <f t="shared" si="1082"/>
        <v>0</v>
      </c>
      <c r="AZ563">
        <f t="shared" si="1083"/>
        <v>0</v>
      </c>
      <c r="BA563">
        <f t="shared" si="1084"/>
        <v>0</v>
      </c>
      <c r="BB563">
        <f t="shared" si="1085"/>
        <v>0</v>
      </c>
      <c r="BC563">
        <f t="shared" si="1086"/>
        <v>0</v>
      </c>
      <c r="BD563">
        <f t="shared" si="1087"/>
        <v>0</v>
      </c>
      <c r="BE563">
        <f t="shared" si="1088"/>
        <v>0</v>
      </c>
      <c r="BF563">
        <f t="shared" si="1089"/>
        <v>0</v>
      </c>
      <c r="BG563">
        <f t="shared" si="1090"/>
        <v>0</v>
      </c>
      <c r="BH563">
        <f t="shared" si="1091"/>
        <v>0</v>
      </c>
      <c r="BI563">
        <f t="shared" si="1092"/>
        <v>0</v>
      </c>
      <c r="BJ563">
        <f t="shared" si="1093"/>
        <v>0</v>
      </c>
      <c r="BK563">
        <f t="shared" si="1094"/>
        <v>0</v>
      </c>
      <c r="BL563">
        <f t="shared" si="1095"/>
        <v>0</v>
      </c>
      <c r="BM563">
        <f t="shared" si="1096"/>
        <v>0</v>
      </c>
      <c r="BN563">
        <f t="shared" si="1097"/>
        <v>0</v>
      </c>
      <c r="BO563">
        <f t="shared" si="1098"/>
        <v>0</v>
      </c>
      <c r="BP563">
        <f t="shared" si="1099"/>
        <v>0</v>
      </c>
      <c r="BQ563">
        <f t="shared" si="1100"/>
        <v>0</v>
      </c>
      <c r="BR563">
        <f t="shared" si="1101"/>
        <v>0</v>
      </c>
      <c r="BS563">
        <f t="shared" si="1102"/>
        <v>0</v>
      </c>
      <c r="BT563">
        <f t="shared" si="1103"/>
        <v>0</v>
      </c>
      <c r="BU563">
        <f t="shared" si="1104"/>
        <v>0</v>
      </c>
      <c r="BV563">
        <f t="shared" si="1105"/>
        <v>0</v>
      </c>
      <c r="BW563">
        <f t="shared" si="1106"/>
        <v>0</v>
      </c>
      <c r="BX563">
        <f t="shared" si="1107"/>
        <v>0</v>
      </c>
      <c r="BY563">
        <f t="shared" si="1108"/>
        <v>0</v>
      </c>
      <c r="BZ563">
        <f t="shared" si="1109"/>
        <v>0</v>
      </c>
      <c r="CA563">
        <f t="shared" si="1110"/>
        <v>0</v>
      </c>
      <c r="CB563">
        <f t="shared" si="1111"/>
        <v>0</v>
      </c>
      <c r="CC563">
        <f t="shared" si="1112"/>
        <v>0</v>
      </c>
      <c r="CD563">
        <f t="shared" si="1113"/>
        <v>0</v>
      </c>
      <c r="CE563">
        <f t="shared" si="1114"/>
        <v>0</v>
      </c>
      <c r="CF563">
        <f t="shared" si="1115"/>
        <v>0</v>
      </c>
      <c r="CG563">
        <f t="shared" si="1116"/>
        <v>0</v>
      </c>
      <c r="CH563">
        <f t="shared" si="1117"/>
        <v>0</v>
      </c>
      <c r="CI563">
        <f t="shared" si="1118"/>
        <v>0</v>
      </c>
      <c r="CJ563">
        <f t="shared" si="1119"/>
        <v>0</v>
      </c>
      <c r="CK563">
        <f t="shared" si="1120"/>
        <v>0</v>
      </c>
      <c r="CL563" t="str">
        <f t="shared" si="1121"/>
        <v/>
      </c>
      <c r="CM563" t="str">
        <f t="shared" si="1122"/>
        <v/>
      </c>
      <c r="CN563" t="str">
        <f t="shared" si="1123"/>
        <v/>
      </c>
      <c r="CO563" t="str">
        <f t="shared" si="1124"/>
        <v/>
      </c>
      <c r="CP563" t="str">
        <f t="shared" si="1125"/>
        <v/>
      </c>
      <c r="CQ563" t="str">
        <f t="shared" si="1126"/>
        <v/>
      </c>
      <c r="CR563" t="str">
        <f t="shared" si="1127"/>
        <v/>
      </c>
      <c r="CS563" t="str">
        <f t="shared" si="1128"/>
        <v/>
      </c>
      <c r="CT563" t="str">
        <f t="shared" si="1129"/>
        <v/>
      </c>
      <c r="CU563" t="str">
        <f t="shared" si="1130"/>
        <v/>
      </c>
      <c r="CV563" t="str">
        <f t="shared" si="1131"/>
        <v/>
      </c>
      <c r="CW563" t="str">
        <f t="shared" si="1132"/>
        <v/>
      </c>
      <c r="CX563" t="str">
        <f t="shared" si="1133"/>
        <v/>
      </c>
      <c r="CY563" t="str">
        <f t="shared" si="1134"/>
        <v/>
      </c>
      <c r="CZ563" t="str">
        <f t="shared" si="1135"/>
        <v/>
      </c>
      <c r="DA563" t="str">
        <f t="shared" si="1136"/>
        <v/>
      </c>
      <c r="DB563" t="str">
        <f t="shared" si="1137"/>
        <v/>
      </c>
      <c r="DC563" t="str">
        <f t="shared" si="1138"/>
        <v/>
      </c>
      <c r="DD563" t="str">
        <f t="shared" si="1139"/>
        <v/>
      </c>
      <c r="DE563" t="str">
        <f t="shared" si="1140"/>
        <v/>
      </c>
      <c r="DF563" t="str">
        <f t="shared" si="1141"/>
        <v/>
      </c>
      <c r="DG563" t="str">
        <f t="shared" si="1142"/>
        <v/>
      </c>
      <c r="DH563" t="str">
        <f t="shared" si="1143"/>
        <v/>
      </c>
      <c r="DI563" t="str">
        <f t="shared" si="1144"/>
        <v/>
      </c>
      <c r="DJ563" t="str">
        <f t="shared" si="1145"/>
        <v/>
      </c>
      <c r="DK563" t="str">
        <f t="shared" si="1146"/>
        <v/>
      </c>
      <c r="DL563" t="str">
        <f t="shared" si="1147"/>
        <v/>
      </c>
      <c r="DM563" t="str">
        <f t="shared" si="1148"/>
        <v/>
      </c>
      <c r="DN563" t="str">
        <f t="shared" si="1149"/>
        <v/>
      </c>
      <c r="DO563" t="str">
        <f t="shared" si="1150"/>
        <v/>
      </c>
      <c r="DP563" t="str">
        <f t="shared" si="1151"/>
        <v/>
      </c>
      <c r="DQ563" t="str">
        <f t="shared" si="1152"/>
        <v/>
      </c>
      <c r="DR563" t="str">
        <f t="shared" si="1153"/>
        <v/>
      </c>
      <c r="DS563" t="str">
        <f t="shared" si="1154"/>
        <v/>
      </c>
      <c r="DT563" t="str">
        <f t="shared" si="1155"/>
        <v/>
      </c>
      <c r="DU563">
        <f t="shared" si="1156"/>
        <v>0</v>
      </c>
      <c r="DV563">
        <f t="shared" si="1157"/>
        <v>0</v>
      </c>
      <c r="DW563">
        <f t="shared" si="1158"/>
        <v>0</v>
      </c>
      <c r="DX563" t="str">
        <f t="shared" si="1159"/>
        <v/>
      </c>
      <c r="DY563" t="str">
        <f t="shared" si="1160"/>
        <v/>
      </c>
      <c r="DZ563" t="str">
        <f t="shared" si="1161"/>
        <v/>
      </c>
      <c r="EA563" s="5">
        <f t="shared" si="1162"/>
        <v>0</v>
      </c>
      <c r="EB563" s="3">
        <f t="shared" si="1163"/>
        <v>0</v>
      </c>
    </row>
    <row r="564" spans="2:132" x14ac:dyDescent="0.2">
      <c r="B564">
        <v>559</v>
      </c>
      <c r="C564" s="3">
        <f>Zisk!D578</f>
        <v>0</v>
      </c>
      <c r="D564">
        <f>Zisk!E578</f>
        <v>0</v>
      </c>
      <c r="E564" s="66" t="str">
        <f t="shared" si="1050"/>
        <v/>
      </c>
      <c r="F564" t="str">
        <f t="shared" si="1051"/>
        <v/>
      </c>
      <c r="G564" s="66" t="str">
        <f t="shared" si="1052"/>
        <v/>
      </c>
      <c r="J564">
        <f>VstupniParametry_SKRYT!$D$5</f>
        <v>0.02</v>
      </c>
      <c r="K564">
        <f>VstupniParametry_SKRYT!$D$6</f>
        <v>0.06</v>
      </c>
      <c r="L564">
        <f>VstupniParametry_SKRYT!$D$7</f>
        <v>0.06</v>
      </c>
      <c r="M564">
        <f>VstupniParametry_SKRYT!$D$8</f>
        <v>0.06</v>
      </c>
      <c r="N564">
        <f>VstupniParametry_SKRYT!$D$9</f>
        <v>1.7999999999999999E-2</v>
      </c>
      <c r="O564" s="27">
        <f>VstupniParametry_SKRYT!$D$10</f>
        <v>0.01</v>
      </c>
      <c r="P564" s="27">
        <f>VstupniParametry_SKRYT!$D$11</f>
        <v>0.01</v>
      </c>
      <c r="Q564" s="27">
        <f>VstupniParametry_SKRYT!$D$12</f>
        <v>0.01</v>
      </c>
      <c r="R564" s="27">
        <f>VstupniParametry_SKRYT!$D$13</f>
        <v>0.01</v>
      </c>
      <c r="S564" s="27">
        <f>VstupniParametry_SKRYT!$D$14</f>
        <v>0.01</v>
      </c>
      <c r="T564">
        <f t="shared" si="1053"/>
        <v>0</v>
      </c>
      <c r="U564">
        <f t="shared" si="1054"/>
        <v>0</v>
      </c>
      <c r="V564">
        <f t="shared" si="1055"/>
        <v>0</v>
      </c>
      <c r="W564">
        <f t="shared" si="1056"/>
        <v>0</v>
      </c>
      <c r="X564">
        <f t="shared" si="1057"/>
        <v>0</v>
      </c>
      <c r="Y564">
        <f t="shared" si="1058"/>
        <v>0</v>
      </c>
      <c r="Z564">
        <f t="shared" si="1059"/>
        <v>0</v>
      </c>
      <c r="AA564">
        <f t="shared" si="1060"/>
        <v>0</v>
      </c>
      <c r="AB564">
        <f t="shared" si="1061"/>
        <v>0</v>
      </c>
      <c r="AC564">
        <f t="shared" si="1062"/>
        <v>0</v>
      </c>
      <c r="AD564">
        <f t="shared" si="1063"/>
        <v>0</v>
      </c>
      <c r="AE564">
        <f t="shared" si="1064"/>
        <v>0</v>
      </c>
      <c r="AF564">
        <f t="shared" si="1065"/>
        <v>0</v>
      </c>
      <c r="AG564">
        <f t="shared" si="1066"/>
        <v>0</v>
      </c>
      <c r="AH564">
        <f t="shared" si="1067"/>
        <v>0</v>
      </c>
      <c r="AI564">
        <f t="shared" si="1068"/>
        <v>0</v>
      </c>
      <c r="AJ564">
        <f t="shared" si="1069"/>
        <v>0</v>
      </c>
      <c r="AK564">
        <f t="shared" si="1070"/>
        <v>0</v>
      </c>
      <c r="AL564">
        <f t="shared" si="1071"/>
        <v>0</v>
      </c>
      <c r="AM564">
        <f t="shared" si="1072"/>
        <v>0</v>
      </c>
      <c r="AN564">
        <f t="shared" si="1073"/>
        <v>0</v>
      </c>
      <c r="AO564">
        <f t="shared" si="1074"/>
        <v>0</v>
      </c>
      <c r="AP564">
        <f t="shared" si="1075"/>
        <v>0</v>
      </c>
      <c r="AQ564">
        <f t="shared" si="1076"/>
        <v>0</v>
      </c>
      <c r="AR564">
        <f t="shared" si="1077"/>
        <v>0</v>
      </c>
      <c r="AS564">
        <f t="shared" si="1078"/>
        <v>0</v>
      </c>
      <c r="AT564">
        <f t="shared" si="1048"/>
        <v>0</v>
      </c>
      <c r="AU564">
        <f t="shared" si="1079"/>
        <v>0</v>
      </c>
      <c r="AV564">
        <f t="shared" si="1080"/>
        <v>0</v>
      </c>
      <c r="AW564">
        <f t="shared" si="1049"/>
        <v>0</v>
      </c>
      <c r="AX564">
        <f t="shared" si="1081"/>
        <v>0</v>
      </c>
      <c r="AY564">
        <f t="shared" si="1082"/>
        <v>0</v>
      </c>
      <c r="AZ564">
        <f t="shared" si="1083"/>
        <v>0</v>
      </c>
      <c r="BA564">
        <f t="shared" si="1084"/>
        <v>0</v>
      </c>
      <c r="BB564">
        <f t="shared" si="1085"/>
        <v>0</v>
      </c>
      <c r="BC564">
        <f t="shared" si="1086"/>
        <v>0</v>
      </c>
      <c r="BD564">
        <f t="shared" si="1087"/>
        <v>0</v>
      </c>
      <c r="BE564">
        <f t="shared" si="1088"/>
        <v>0</v>
      </c>
      <c r="BF564">
        <f t="shared" si="1089"/>
        <v>0</v>
      </c>
      <c r="BG564">
        <f t="shared" si="1090"/>
        <v>0</v>
      </c>
      <c r="BH564">
        <f t="shared" si="1091"/>
        <v>0</v>
      </c>
      <c r="BI564">
        <f t="shared" si="1092"/>
        <v>0</v>
      </c>
      <c r="BJ564">
        <f t="shared" si="1093"/>
        <v>0</v>
      </c>
      <c r="BK564">
        <f t="shared" si="1094"/>
        <v>0</v>
      </c>
      <c r="BL564">
        <f t="shared" si="1095"/>
        <v>0</v>
      </c>
      <c r="BM564">
        <f t="shared" si="1096"/>
        <v>0</v>
      </c>
      <c r="BN564">
        <f t="shared" si="1097"/>
        <v>0</v>
      </c>
      <c r="BO564">
        <f t="shared" si="1098"/>
        <v>0</v>
      </c>
      <c r="BP564">
        <f t="shared" si="1099"/>
        <v>0</v>
      </c>
      <c r="BQ564">
        <f t="shared" si="1100"/>
        <v>0</v>
      </c>
      <c r="BR564">
        <f t="shared" si="1101"/>
        <v>0</v>
      </c>
      <c r="BS564">
        <f t="shared" si="1102"/>
        <v>0</v>
      </c>
      <c r="BT564">
        <f t="shared" si="1103"/>
        <v>0</v>
      </c>
      <c r="BU564">
        <f t="shared" si="1104"/>
        <v>0</v>
      </c>
      <c r="BV564">
        <f t="shared" si="1105"/>
        <v>0</v>
      </c>
      <c r="BW564">
        <f t="shared" si="1106"/>
        <v>0</v>
      </c>
      <c r="BX564">
        <f t="shared" si="1107"/>
        <v>0</v>
      </c>
      <c r="BY564">
        <f t="shared" si="1108"/>
        <v>0</v>
      </c>
      <c r="BZ564">
        <f t="shared" si="1109"/>
        <v>0</v>
      </c>
      <c r="CA564">
        <f t="shared" si="1110"/>
        <v>0</v>
      </c>
      <c r="CB564">
        <f t="shared" si="1111"/>
        <v>0</v>
      </c>
      <c r="CC564">
        <f t="shared" si="1112"/>
        <v>0</v>
      </c>
      <c r="CD564">
        <f t="shared" si="1113"/>
        <v>0</v>
      </c>
      <c r="CE564">
        <f t="shared" si="1114"/>
        <v>0</v>
      </c>
      <c r="CF564">
        <f t="shared" si="1115"/>
        <v>0</v>
      </c>
      <c r="CG564">
        <f t="shared" si="1116"/>
        <v>0</v>
      </c>
      <c r="CH564">
        <f t="shared" si="1117"/>
        <v>0</v>
      </c>
      <c r="CI564">
        <f t="shared" si="1118"/>
        <v>0</v>
      </c>
      <c r="CJ564">
        <f t="shared" si="1119"/>
        <v>0</v>
      </c>
      <c r="CK564">
        <f t="shared" si="1120"/>
        <v>0</v>
      </c>
      <c r="CL564" t="str">
        <f t="shared" si="1121"/>
        <v/>
      </c>
      <c r="CM564" t="str">
        <f t="shared" si="1122"/>
        <v/>
      </c>
      <c r="CN564" t="str">
        <f t="shared" si="1123"/>
        <v/>
      </c>
      <c r="CO564" t="str">
        <f t="shared" si="1124"/>
        <v/>
      </c>
      <c r="CP564" t="str">
        <f t="shared" si="1125"/>
        <v/>
      </c>
      <c r="CQ564" t="str">
        <f t="shared" si="1126"/>
        <v/>
      </c>
      <c r="CR564" t="str">
        <f t="shared" si="1127"/>
        <v/>
      </c>
      <c r="CS564" t="str">
        <f t="shared" si="1128"/>
        <v/>
      </c>
      <c r="CT564" t="str">
        <f t="shared" si="1129"/>
        <v/>
      </c>
      <c r="CU564" t="str">
        <f t="shared" si="1130"/>
        <v/>
      </c>
      <c r="CV564" t="str">
        <f t="shared" si="1131"/>
        <v/>
      </c>
      <c r="CW564" t="str">
        <f t="shared" si="1132"/>
        <v/>
      </c>
      <c r="CX564" t="str">
        <f t="shared" si="1133"/>
        <v/>
      </c>
      <c r="CY564" t="str">
        <f t="shared" si="1134"/>
        <v/>
      </c>
      <c r="CZ564" t="str">
        <f t="shared" si="1135"/>
        <v/>
      </c>
      <c r="DA564" t="str">
        <f t="shared" si="1136"/>
        <v/>
      </c>
      <c r="DB564" t="str">
        <f t="shared" si="1137"/>
        <v/>
      </c>
      <c r="DC564" t="str">
        <f t="shared" si="1138"/>
        <v/>
      </c>
      <c r="DD564" t="str">
        <f t="shared" si="1139"/>
        <v/>
      </c>
      <c r="DE564" t="str">
        <f t="shared" si="1140"/>
        <v/>
      </c>
      <c r="DF564" t="str">
        <f t="shared" si="1141"/>
        <v/>
      </c>
      <c r="DG564" t="str">
        <f t="shared" si="1142"/>
        <v/>
      </c>
      <c r="DH564" t="str">
        <f t="shared" si="1143"/>
        <v/>
      </c>
      <c r="DI564" t="str">
        <f t="shared" si="1144"/>
        <v/>
      </c>
      <c r="DJ564" t="str">
        <f t="shared" si="1145"/>
        <v/>
      </c>
      <c r="DK564" t="str">
        <f t="shared" si="1146"/>
        <v/>
      </c>
      <c r="DL564" t="str">
        <f t="shared" si="1147"/>
        <v/>
      </c>
      <c r="DM564" t="str">
        <f t="shared" si="1148"/>
        <v/>
      </c>
      <c r="DN564" t="str">
        <f t="shared" si="1149"/>
        <v/>
      </c>
      <c r="DO564" t="str">
        <f t="shared" si="1150"/>
        <v/>
      </c>
      <c r="DP564" t="str">
        <f t="shared" si="1151"/>
        <v/>
      </c>
      <c r="DQ564" t="str">
        <f t="shared" si="1152"/>
        <v/>
      </c>
      <c r="DR564" t="str">
        <f t="shared" si="1153"/>
        <v/>
      </c>
      <c r="DS564" t="str">
        <f t="shared" si="1154"/>
        <v/>
      </c>
      <c r="DT564" t="str">
        <f t="shared" si="1155"/>
        <v/>
      </c>
      <c r="DU564">
        <f t="shared" si="1156"/>
        <v>0</v>
      </c>
      <c r="DV564">
        <f t="shared" si="1157"/>
        <v>0</v>
      </c>
      <c r="DW564">
        <f t="shared" si="1158"/>
        <v>0</v>
      </c>
      <c r="DX564" t="str">
        <f t="shared" si="1159"/>
        <v/>
      </c>
      <c r="DY564" t="str">
        <f t="shared" si="1160"/>
        <v/>
      </c>
      <c r="DZ564" t="str">
        <f t="shared" si="1161"/>
        <v/>
      </c>
      <c r="EA564" s="5">
        <f t="shared" si="1162"/>
        <v>0</v>
      </c>
      <c r="EB564" s="3">
        <f t="shared" si="1163"/>
        <v>0</v>
      </c>
    </row>
    <row r="565" spans="2:132" x14ac:dyDescent="0.2">
      <c r="B565" s="25">
        <v>560</v>
      </c>
      <c r="C565" s="26">
        <f>Zisk!D579</f>
        <v>0</v>
      </c>
      <c r="D565">
        <f>Zisk!E579</f>
        <v>0</v>
      </c>
      <c r="E565" s="66" t="str">
        <f t="shared" si="1050"/>
        <v/>
      </c>
      <c r="F565" t="str">
        <f t="shared" si="1051"/>
        <v/>
      </c>
      <c r="G565" s="66" t="str">
        <f t="shared" si="1052"/>
        <v/>
      </c>
      <c r="H565" s="25"/>
      <c r="I565" s="25"/>
      <c r="J565">
        <f>VstupniParametry_SKRYT!$D$5</f>
        <v>0.02</v>
      </c>
      <c r="K565">
        <f>VstupniParametry_SKRYT!$D$6</f>
        <v>0.06</v>
      </c>
      <c r="L565">
        <f>VstupniParametry_SKRYT!$D$7</f>
        <v>0.06</v>
      </c>
      <c r="M565">
        <f>VstupniParametry_SKRYT!$D$8</f>
        <v>0.06</v>
      </c>
      <c r="N565">
        <f>VstupniParametry_SKRYT!$D$9</f>
        <v>1.7999999999999999E-2</v>
      </c>
      <c r="O565" s="27">
        <f>VstupniParametry_SKRYT!$D$10</f>
        <v>0.01</v>
      </c>
      <c r="P565" s="27">
        <f>VstupniParametry_SKRYT!$D$11</f>
        <v>0.01</v>
      </c>
      <c r="Q565" s="27">
        <f>VstupniParametry_SKRYT!$D$12</f>
        <v>0.01</v>
      </c>
      <c r="R565" s="27">
        <f>VstupniParametry_SKRYT!$D$13</f>
        <v>0.01</v>
      </c>
      <c r="S565" s="27">
        <f>VstupniParametry_SKRYT!$D$14</f>
        <v>0.01</v>
      </c>
      <c r="T565">
        <f t="shared" si="1053"/>
        <v>0</v>
      </c>
      <c r="U565">
        <f t="shared" si="1054"/>
        <v>0</v>
      </c>
      <c r="V565">
        <f t="shared" si="1055"/>
        <v>0</v>
      </c>
      <c r="W565">
        <f t="shared" si="1056"/>
        <v>0</v>
      </c>
      <c r="X565">
        <f t="shared" si="1057"/>
        <v>0</v>
      </c>
      <c r="Y565">
        <f t="shared" si="1058"/>
        <v>0</v>
      </c>
      <c r="Z565">
        <f t="shared" si="1059"/>
        <v>0</v>
      </c>
      <c r="AA565">
        <f t="shared" si="1060"/>
        <v>0</v>
      </c>
      <c r="AB565">
        <f t="shared" si="1061"/>
        <v>0</v>
      </c>
      <c r="AC565">
        <f t="shared" si="1062"/>
        <v>0</v>
      </c>
      <c r="AD565">
        <f t="shared" si="1063"/>
        <v>0</v>
      </c>
      <c r="AE565">
        <f t="shared" si="1064"/>
        <v>0</v>
      </c>
      <c r="AF565">
        <f t="shared" si="1065"/>
        <v>0</v>
      </c>
      <c r="AG565">
        <f t="shared" si="1066"/>
        <v>0</v>
      </c>
      <c r="AH565">
        <f t="shared" si="1067"/>
        <v>0</v>
      </c>
      <c r="AI565">
        <f t="shared" si="1068"/>
        <v>0</v>
      </c>
      <c r="AJ565">
        <f t="shared" si="1069"/>
        <v>0</v>
      </c>
      <c r="AK565">
        <f t="shared" si="1070"/>
        <v>0</v>
      </c>
      <c r="AL565">
        <f t="shared" si="1071"/>
        <v>0</v>
      </c>
      <c r="AM565">
        <f t="shared" si="1072"/>
        <v>0</v>
      </c>
      <c r="AN565">
        <f t="shared" si="1073"/>
        <v>0</v>
      </c>
      <c r="AO565">
        <f t="shared" si="1074"/>
        <v>0</v>
      </c>
      <c r="AP565">
        <f t="shared" si="1075"/>
        <v>0</v>
      </c>
      <c r="AQ565">
        <f t="shared" si="1076"/>
        <v>0</v>
      </c>
      <c r="AR565">
        <f t="shared" si="1077"/>
        <v>0</v>
      </c>
      <c r="AS565">
        <f t="shared" si="1078"/>
        <v>0</v>
      </c>
      <c r="AT565">
        <f t="shared" si="1048"/>
        <v>0</v>
      </c>
      <c r="AU565">
        <f t="shared" si="1079"/>
        <v>0</v>
      </c>
      <c r="AV565">
        <f t="shared" si="1080"/>
        <v>0</v>
      </c>
      <c r="AW565">
        <f t="shared" si="1049"/>
        <v>0</v>
      </c>
      <c r="AX565">
        <f t="shared" si="1081"/>
        <v>0</v>
      </c>
      <c r="AY565">
        <f t="shared" si="1082"/>
        <v>0</v>
      </c>
      <c r="AZ565">
        <f t="shared" si="1083"/>
        <v>0</v>
      </c>
      <c r="BA565">
        <f t="shared" si="1084"/>
        <v>0</v>
      </c>
      <c r="BB565">
        <f t="shared" si="1085"/>
        <v>0</v>
      </c>
      <c r="BC565">
        <f t="shared" si="1086"/>
        <v>0</v>
      </c>
      <c r="BD565">
        <f t="shared" si="1087"/>
        <v>0</v>
      </c>
      <c r="BE565">
        <f t="shared" si="1088"/>
        <v>0</v>
      </c>
      <c r="BF565">
        <f t="shared" si="1089"/>
        <v>0</v>
      </c>
      <c r="BG565">
        <f t="shared" si="1090"/>
        <v>0</v>
      </c>
      <c r="BH565">
        <f t="shared" si="1091"/>
        <v>0</v>
      </c>
      <c r="BI565">
        <f t="shared" si="1092"/>
        <v>0</v>
      </c>
      <c r="BJ565">
        <f t="shared" si="1093"/>
        <v>0</v>
      </c>
      <c r="BK565">
        <f t="shared" si="1094"/>
        <v>0</v>
      </c>
      <c r="BL565">
        <f t="shared" si="1095"/>
        <v>0</v>
      </c>
      <c r="BM565">
        <f t="shared" si="1096"/>
        <v>0</v>
      </c>
      <c r="BN565">
        <f t="shared" si="1097"/>
        <v>0</v>
      </c>
      <c r="BO565">
        <f t="shared" si="1098"/>
        <v>0</v>
      </c>
      <c r="BP565">
        <f t="shared" si="1099"/>
        <v>0</v>
      </c>
      <c r="BQ565">
        <f t="shared" si="1100"/>
        <v>0</v>
      </c>
      <c r="BR565">
        <f t="shared" si="1101"/>
        <v>0</v>
      </c>
      <c r="BS565">
        <f t="shared" si="1102"/>
        <v>0</v>
      </c>
      <c r="BT565">
        <f t="shared" si="1103"/>
        <v>0</v>
      </c>
      <c r="BU565">
        <f t="shared" si="1104"/>
        <v>0</v>
      </c>
      <c r="BV565">
        <f t="shared" si="1105"/>
        <v>0</v>
      </c>
      <c r="BW565">
        <f t="shared" si="1106"/>
        <v>0</v>
      </c>
      <c r="BX565">
        <f t="shared" si="1107"/>
        <v>0</v>
      </c>
      <c r="BY565">
        <f t="shared" si="1108"/>
        <v>0</v>
      </c>
      <c r="BZ565">
        <f t="shared" si="1109"/>
        <v>0</v>
      </c>
      <c r="CA565">
        <f t="shared" si="1110"/>
        <v>0</v>
      </c>
      <c r="CB565">
        <f t="shared" si="1111"/>
        <v>0</v>
      </c>
      <c r="CC565">
        <f t="shared" si="1112"/>
        <v>0</v>
      </c>
      <c r="CD565">
        <f t="shared" si="1113"/>
        <v>0</v>
      </c>
      <c r="CE565">
        <f t="shared" si="1114"/>
        <v>0</v>
      </c>
      <c r="CF565">
        <f t="shared" si="1115"/>
        <v>0</v>
      </c>
      <c r="CG565">
        <f t="shared" si="1116"/>
        <v>0</v>
      </c>
      <c r="CH565">
        <f t="shared" si="1117"/>
        <v>0</v>
      </c>
      <c r="CI565">
        <f t="shared" si="1118"/>
        <v>0</v>
      </c>
      <c r="CJ565">
        <f t="shared" si="1119"/>
        <v>0</v>
      </c>
      <c r="CK565">
        <f t="shared" si="1120"/>
        <v>0</v>
      </c>
      <c r="CL565" t="str">
        <f t="shared" si="1121"/>
        <v/>
      </c>
      <c r="CM565" t="str">
        <f t="shared" si="1122"/>
        <v/>
      </c>
      <c r="CN565" t="str">
        <f t="shared" si="1123"/>
        <v/>
      </c>
      <c r="CO565" t="str">
        <f t="shared" si="1124"/>
        <v/>
      </c>
      <c r="CP565" t="str">
        <f t="shared" si="1125"/>
        <v/>
      </c>
      <c r="CQ565" t="str">
        <f t="shared" si="1126"/>
        <v/>
      </c>
      <c r="CR565" t="str">
        <f t="shared" si="1127"/>
        <v/>
      </c>
      <c r="CS565" t="str">
        <f t="shared" si="1128"/>
        <v/>
      </c>
      <c r="CT565" t="str">
        <f t="shared" si="1129"/>
        <v/>
      </c>
      <c r="CU565" t="str">
        <f t="shared" si="1130"/>
        <v/>
      </c>
      <c r="CV565" t="str">
        <f t="shared" si="1131"/>
        <v/>
      </c>
      <c r="CW565" t="str">
        <f t="shared" si="1132"/>
        <v/>
      </c>
      <c r="CX565" t="str">
        <f t="shared" si="1133"/>
        <v/>
      </c>
      <c r="CY565" t="str">
        <f t="shared" si="1134"/>
        <v/>
      </c>
      <c r="CZ565" t="str">
        <f t="shared" si="1135"/>
        <v/>
      </c>
      <c r="DA565" t="str">
        <f t="shared" si="1136"/>
        <v/>
      </c>
      <c r="DB565" t="str">
        <f t="shared" si="1137"/>
        <v/>
      </c>
      <c r="DC565" t="str">
        <f t="shared" si="1138"/>
        <v/>
      </c>
      <c r="DD565" t="str">
        <f t="shared" si="1139"/>
        <v/>
      </c>
      <c r="DE565" t="str">
        <f t="shared" si="1140"/>
        <v/>
      </c>
      <c r="DF565" t="str">
        <f t="shared" si="1141"/>
        <v/>
      </c>
      <c r="DG565" t="str">
        <f t="shared" si="1142"/>
        <v/>
      </c>
      <c r="DH565" t="str">
        <f t="shared" si="1143"/>
        <v/>
      </c>
      <c r="DI565" t="str">
        <f t="shared" si="1144"/>
        <v/>
      </c>
      <c r="DJ565" t="str">
        <f t="shared" si="1145"/>
        <v/>
      </c>
      <c r="DK565" t="str">
        <f t="shared" si="1146"/>
        <v/>
      </c>
      <c r="DL565" t="str">
        <f t="shared" si="1147"/>
        <v/>
      </c>
      <c r="DM565" t="str">
        <f t="shared" si="1148"/>
        <v/>
      </c>
      <c r="DN565" t="str">
        <f t="shared" si="1149"/>
        <v/>
      </c>
      <c r="DO565" t="str">
        <f t="shared" si="1150"/>
        <v/>
      </c>
      <c r="DP565" t="str">
        <f t="shared" si="1151"/>
        <v/>
      </c>
      <c r="DQ565" t="str">
        <f t="shared" si="1152"/>
        <v/>
      </c>
      <c r="DR565" t="str">
        <f t="shared" si="1153"/>
        <v/>
      </c>
      <c r="DS565" t="str">
        <f t="shared" si="1154"/>
        <v/>
      </c>
      <c r="DT565" t="str">
        <f t="shared" si="1155"/>
        <v/>
      </c>
      <c r="DU565">
        <f t="shared" si="1156"/>
        <v>0</v>
      </c>
      <c r="DV565">
        <f t="shared" si="1157"/>
        <v>0</v>
      </c>
      <c r="DW565">
        <f t="shared" si="1158"/>
        <v>0</v>
      </c>
      <c r="DX565" t="str">
        <f t="shared" si="1159"/>
        <v/>
      </c>
      <c r="DY565" t="str">
        <f t="shared" si="1160"/>
        <v/>
      </c>
      <c r="DZ565" t="str">
        <f t="shared" si="1161"/>
        <v/>
      </c>
      <c r="EA565" s="5">
        <f t="shared" si="1162"/>
        <v>0</v>
      </c>
      <c r="EB565" s="3">
        <f t="shared" si="1163"/>
        <v>0</v>
      </c>
    </row>
    <row r="566" spans="2:132" x14ac:dyDescent="0.2">
      <c r="B566">
        <v>561</v>
      </c>
      <c r="C566" s="3">
        <f>Zisk!D580</f>
        <v>0</v>
      </c>
      <c r="D566">
        <f>Zisk!E580</f>
        <v>0</v>
      </c>
      <c r="E566" s="66" t="str">
        <f t="shared" si="1050"/>
        <v/>
      </c>
      <c r="F566" t="str">
        <f t="shared" si="1051"/>
        <v/>
      </c>
      <c r="G566" s="66" t="str">
        <f t="shared" si="1052"/>
        <v/>
      </c>
      <c r="J566">
        <f>VstupniParametry_SKRYT!$D$5</f>
        <v>0.02</v>
      </c>
      <c r="K566">
        <f>VstupniParametry_SKRYT!$D$6</f>
        <v>0.06</v>
      </c>
      <c r="L566">
        <f>VstupniParametry_SKRYT!$D$7</f>
        <v>0.06</v>
      </c>
      <c r="M566">
        <f>VstupniParametry_SKRYT!$D$8</f>
        <v>0.06</v>
      </c>
      <c r="N566">
        <f>VstupniParametry_SKRYT!$D$9</f>
        <v>1.7999999999999999E-2</v>
      </c>
      <c r="O566" s="27">
        <f>VstupniParametry_SKRYT!$D$10</f>
        <v>0.01</v>
      </c>
      <c r="P566" s="27">
        <f>VstupniParametry_SKRYT!$D$11</f>
        <v>0.01</v>
      </c>
      <c r="Q566" s="27">
        <f>VstupniParametry_SKRYT!$D$12</f>
        <v>0.01</v>
      </c>
      <c r="R566" s="27">
        <f>VstupniParametry_SKRYT!$D$13</f>
        <v>0.01</v>
      </c>
      <c r="S566" s="27">
        <f>VstupniParametry_SKRYT!$D$14</f>
        <v>0.01</v>
      </c>
      <c r="T566">
        <f t="shared" si="1053"/>
        <v>0</v>
      </c>
      <c r="U566">
        <f t="shared" si="1054"/>
        <v>0</v>
      </c>
      <c r="V566">
        <f t="shared" si="1055"/>
        <v>0</v>
      </c>
      <c r="W566">
        <f t="shared" si="1056"/>
        <v>0</v>
      </c>
      <c r="X566">
        <f t="shared" si="1057"/>
        <v>0</v>
      </c>
      <c r="Y566">
        <f t="shared" si="1058"/>
        <v>0</v>
      </c>
      <c r="Z566">
        <f t="shared" si="1059"/>
        <v>0</v>
      </c>
      <c r="AA566">
        <f t="shared" si="1060"/>
        <v>0</v>
      </c>
      <c r="AB566">
        <f t="shared" si="1061"/>
        <v>0</v>
      </c>
      <c r="AC566">
        <f t="shared" si="1062"/>
        <v>0</v>
      </c>
      <c r="AD566">
        <f t="shared" si="1063"/>
        <v>0</v>
      </c>
      <c r="AE566">
        <f t="shared" si="1064"/>
        <v>0</v>
      </c>
      <c r="AF566">
        <f t="shared" si="1065"/>
        <v>0</v>
      </c>
      <c r="AG566">
        <f t="shared" si="1066"/>
        <v>0</v>
      </c>
      <c r="AH566">
        <f t="shared" si="1067"/>
        <v>0</v>
      </c>
      <c r="AI566">
        <f t="shared" si="1068"/>
        <v>0</v>
      </c>
      <c r="AJ566">
        <f t="shared" si="1069"/>
        <v>0</v>
      </c>
      <c r="AK566">
        <f t="shared" si="1070"/>
        <v>0</v>
      </c>
      <c r="AL566">
        <f t="shared" si="1071"/>
        <v>0</v>
      </c>
      <c r="AM566">
        <f t="shared" si="1072"/>
        <v>0</v>
      </c>
      <c r="AN566">
        <f t="shared" si="1073"/>
        <v>0</v>
      </c>
      <c r="AO566">
        <f t="shared" si="1074"/>
        <v>0</v>
      </c>
      <c r="AP566">
        <f t="shared" si="1075"/>
        <v>0</v>
      </c>
      <c r="AQ566">
        <f t="shared" si="1076"/>
        <v>0</v>
      </c>
      <c r="AR566">
        <f t="shared" si="1077"/>
        <v>0</v>
      </c>
      <c r="AS566">
        <f t="shared" si="1078"/>
        <v>0</v>
      </c>
      <c r="AT566">
        <f t="shared" si="1048"/>
        <v>0</v>
      </c>
      <c r="AU566">
        <f t="shared" si="1079"/>
        <v>0</v>
      </c>
      <c r="AV566">
        <f t="shared" si="1080"/>
        <v>0</v>
      </c>
      <c r="AW566">
        <f t="shared" si="1049"/>
        <v>0</v>
      </c>
      <c r="AX566">
        <f t="shared" si="1081"/>
        <v>0</v>
      </c>
      <c r="AY566">
        <f t="shared" si="1082"/>
        <v>0</v>
      </c>
      <c r="AZ566">
        <f t="shared" si="1083"/>
        <v>0</v>
      </c>
      <c r="BA566">
        <f t="shared" si="1084"/>
        <v>0</v>
      </c>
      <c r="BB566">
        <f t="shared" si="1085"/>
        <v>0</v>
      </c>
      <c r="BC566">
        <f t="shared" si="1086"/>
        <v>0</v>
      </c>
      <c r="BD566">
        <f t="shared" si="1087"/>
        <v>0</v>
      </c>
      <c r="BE566">
        <f t="shared" si="1088"/>
        <v>0</v>
      </c>
      <c r="BF566">
        <f t="shared" si="1089"/>
        <v>0</v>
      </c>
      <c r="BG566">
        <f t="shared" si="1090"/>
        <v>0</v>
      </c>
      <c r="BH566">
        <f t="shared" si="1091"/>
        <v>0</v>
      </c>
      <c r="BI566">
        <f t="shared" si="1092"/>
        <v>0</v>
      </c>
      <c r="BJ566">
        <f t="shared" si="1093"/>
        <v>0</v>
      </c>
      <c r="BK566">
        <f t="shared" si="1094"/>
        <v>0</v>
      </c>
      <c r="BL566">
        <f t="shared" si="1095"/>
        <v>0</v>
      </c>
      <c r="BM566">
        <f t="shared" si="1096"/>
        <v>0</v>
      </c>
      <c r="BN566">
        <f t="shared" si="1097"/>
        <v>0</v>
      </c>
      <c r="BO566">
        <f t="shared" si="1098"/>
        <v>0</v>
      </c>
      <c r="BP566">
        <f t="shared" si="1099"/>
        <v>0</v>
      </c>
      <c r="BQ566">
        <f t="shared" si="1100"/>
        <v>0</v>
      </c>
      <c r="BR566">
        <f t="shared" si="1101"/>
        <v>0</v>
      </c>
      <c r="BS566">
        <f t="shared" si="1102"/>
        <v>0</v>
      </c>
      <c r="BT566">
        <f t="shared" si="1103"/>
        <v>0</v>
      </c>
      <c r="BU566">
        <f t="shared" si="1104"/>
        <v>0</v>
      </c>
      <c r="BV566">
        <f t="shared" si="1105"/>
        <v>0</v>
      </c>
      <c r="BW566">
        <f t="shared" si="1106"/>
        <v>0</v>
      </c>
      <c r="BX566">
        <f t="shared" si="1107"/>
        <v>0</v>
      </c>
      <c r="BY566">
        <f t="shared" si="1108"/>
        <v>0</v>
      </c>
      <c r="BZ566">
        <f t="shared" si="1109"/>
        <v>0</v>
      </c>
      <c r="CA566">
        <f t="shared" si="1110"/>
        <v>0</v>
      </c>
      <c r="CB566">
        <f t="shared" si="1111"/>
        <v>0</v>
      </c>
      <c r="CC566">
        <f t="shared" si="1112"/>
        <v>0</v>
      </c>
      <c r="CD566">
        <f t="shared" si="1113"/>
        <v>0</v>
      </c>
      <c r="CE566">
        <f t="shared" si="1114"/>
        <v>0</v>
      </c>
      <c r="CF566">
        <f t="shared" si="1115"/>
        <v>0</v>
      </c>
      <c r="CG566">
        <f t="shared" si="1116"/>
        <v>0</v>
      </c>
      <c r="CH566">
        <f t="shared" si="1117"/>
        <v>0</v>
      </c>
      <c r="CI566">
        <f t="shared" si="1118"/>
        <v>0</v>
      </c>
      <c r="CJ566">
        <f t="shared" si="1119"/>
        <v>0</v>
      </c>
      <c r="CK566">
        <f t="shared" si="1120"/>
        <v>0</v>
      </c>
      <c r="CL566" t="str">
        <f t="shared" si="1121"/>
        <v/>
      </c>
      <c r="CM566" t="str">
        <f t="shared" si="1122"/>
        <v/>
      </c>
      <c r="CN566" t="str">
        <f t="shared" si="1123"/>
        <v/>
      </c>
      <c r="CO566" t="str">
        <f t="shared" si="1124"/>
        <v/>
      </c>
      <c r="CP566" t="str">
        <f t="shared" si="1125"/>
        <v/>
      </c>
      <c r="CQ566" t="str">
        <f t="shared" si="1126"/>
        <v/>
      </c>
      <c r="CR566" t="str">
        <f t="shared" si="1127"/>
        <v/>
      </c>
      <c r="CS566" t="str">
        <f t="shared" si="1128"/>
        <v/>
      </c>
      <c r="CT566" t="str">
        <f t="shared" si="1129"/>
        <v/>
      </c>
      <c r="CU566" t="str">
        <f t="shared" si="1130"/>
        <v/>
      </c>
      <c r="CV566" t="str">
        <f t="shared" si="1131"/>
        <v/>
      </c>
      <c r="CW566" t="str">
        <f t="shared" si="1132"/>
        <v/>
      </c>
      <c r="CX566" t="str">
        <f t="shared" si="1133"/>
        <v/>
      </c>
      <c r="CY566" t="str">
        <f t="shared" si="1134"/>
        <v/>
      </c>
      <c r="CZ566" t="str">
        <f t="shared" si="1135"/>
        <v/>
      </c>
      <c r="DA566" t="str">
        <f t="shared" si="1136"/>
        <v/>
      </c>
      <c r="DB566" t="str">
        <f t="shared" si="1137"/>
        <v/>
      </c>
      <c r="DC566" t="str">
        <f t="shared" si="1138"/>
        <v/>
      </c>
      <c r="DD566" t="str">
        <f t="shared" si="1139"/>
        <v/>
      </c>
      <c r="DE566" t="str">
        <f t="shared" si="1140"/>
        <v/>
      </c>
      <c r="DF566" t="str">
        <f t="shared" si="1141"/>
        <v/>
      </c>
      <c r="DG566" t="str">
        <f t="shared" si="1142"/>
        <v/>
      </c>
      <c r="DH566" t="str">
        <f t="shared" si="1143"/>
        <v/>
      </c>
      <c r="DI566" t="str">
        <f t="shared" si="1144"/>
        <v/>
      </c>
      <c r="DJ566" t="str">
        <f t="shared" si="1145"/>
        <v/>
      </c>
      <c r="DK566" t="str">
        <f t="shared" si="1146"/>
        <v/>
      </c>
      <c r="DL566" t="str">
        <f t="shared" si="1147"/>
        <v/>
      </c>
      <c r="DM566" t="str">
        <f t="shared" si="1148"/>
        <v/>
      </c>
      <c r="DN566" t="str">
        <f t="shared" si="1149"/>
        <v/>
      </c>
      <c r="DO566" t="str">
        <f t="shared" si="1150"/>
        <v/>
      </c>
      <c r="DP566" t="str">
        <f t="shared" si="1151"/>
        <v/>
      </c>
      <c r="DQ566" t="str">
        <f t="shared" si="1152"/>
        <v/>
      </c>
      <c r="DR566" t="str">
        <f t="shared" si="1153"/>
        <v/>
      </c>
      <c r="DS566" t="str">
        <f t="shared" si="1154"/>
        <v/>
      </c>
      <c r="DT566" t="str">
        <f t="shared" si="1155"/>
        <v/>
      </c>
      <c r="DU566">
        <f t="shared" si="1156"/>
        <v>0</v>
      </c>
      <c r="DV566">
        <f t="shared" si="1157"/>
        <v>0</v>
      </c>
      <c r="DW566">
        <f t="shared" si="1158"/>
        <v>0</v>
      </c>
      <c r="DX566" t="str">
        <f t="shared" si="1159"/>
        <v/>
      </c>
      <c r="DY566" t="str">
        <f t="shared" si="1160"/>
        <v/>
      </c>
      <c r="DZ566" t="str">
        <f t="shared" si="1161"/>
        <v/>
      </c>
      <c r="EA566" s="5">
        <f t="shared" si="1162"/>
        <v>0</v>
      </c>
      <c r="EB566" s="3">
        <f t="shared" si="1163"/>
        <v>0</v>
      </c>
    </row>
    <row r="567" spans="2:132" x14ac:dyDescent="0.2">
      <c r="B567" s="25">
        <v>562</v>
      </c>
      <c r="C567" s="26">
        <f>Zisk!D581</f>
        <v>0</v>
      </c>
      <c r="D567">
        <f>Zisk!E581</f>
        <v>0</v>
      </c>
      <c r="E567" s="66" t="str">
        <f t="shared" si="1050"/>
        <v/>
      </c>
      <c r="F567" t="str">
        <f t="shared" si="1051"/>
        <v/>
      </c>
      <c r="G567" s="66" t="str">
        <f t="shared" si="1052"/>
        <v/>
      </c>
      <c r="H567" s="25"/>
      <c r="I567" s="25"/>
      <c r="J567">
        <f>VstupniParametry_SKRYT!$D$5</f>
        <v>0.02</v>
      </c>
      <c r="K567">
        <f>VstupniParametry_SKRYT!$D$6</f>
        <v>0.06</v>
      </c>
      <c r="L567">
        <f>VstupniParametry_SKRYT!$D$7</f>
        <v>0.06</v>
      </c>
      <c r="M567">
        <f>VstupniParametry_SKRYT!$D$8</f>
        <v>0.06</v>
      </c>
      <c r="N567">
        <f>VstupniParametry_SKRYT!$D$9</f>
        <v>1.7999999999999999E-2</v>
      </c>
      <c r="O567" s="27">
        <f>VstupniParametry_SKRYT!$D$10</f>
        <v>0.01</v>
      </c>
      <c r="P567" s="27">
        <f>VstupniParametry_SKRYT!$D$11</f>
        <v>0.01</v>
      </c>
      <c r="Q567" s="27">
        <f>VstupniParametry_SKRYT!$D$12</f>
        <v>0.01</v>
      </c>
      <c r="R567" s="27">
        <f>VstupniParametry_SKRYT!$D$13</f>
        <v>0.01</v>
      </c>
      <c r="S567" s="27">
        <f>VstupniParametry_SKRYT!$D$14</f>
        <v>0.01</v>
      </c>
      <c r="T567">
        <f t="shared" si="1053"/>
        <v>0</v>
      </c>
      <c r="U567">
        <f t="shared" si="1054"/>
        <v>0</v>
      </c>
      <c r="V567">
        <f t="shared" si="1055"/>
        <v>0</v>
      </c>
      <c r="W567">
        <f t="shared" si="1056"/>
        <v>0</v>
      </c>
      <c r="X567">
        <f t="shared" si="1057"/>
        <v>0</v>
      </c>
      <c r="Y567">
        <f t="shared" si="1058"/>
        <v>0</v>
      </c>
      <c r="Z567">
        <f t="shared" si="1059"/>
        <v>0</v>
      </c>
      <c r="AA567">
        <f t="shared" si="1060"/>
        <v>0</v>
      </c>
      <c r="AB567">
        <f t="shared" si="1061"/>
        <v>0</v>
      </c>
      <c r="AC567">
        <f t="shared" si="1062"/>
        <v>0</v>
      </c>
      <c r="AD567">
        <f t="shared" si="1063"/>
        <v>0</v>
      </c>
      <c r="AE567">
        <f t="shared" si="1064"/>
        <v>0</v>
      </c>
      <c r="AF567">
        <f t="shared" si="1065"/>
        <v>0</v>
      </c>
      <c r="AG567">
        <f t="shared" si="1066"/>
        <v>0</v>
      </c>
      <c r="AH567">
        <f t="shared" si="1067"/>
        <v>0</v>
      </c>
      <c r="AI567">
        <f t="shared" si="1068"/>
        <v>0</v>
      </c>
      <c r="AJ567">
        <f t="shared" si="1069"/>
        <v>0</v>
      </c>
      <c r="AK567">
        <f t="shared" si="1070"/>
        <v>0</v>
      </c>
      <c r="AL567">
        <f t="shared" si="1071"/>
        <v>0</v>
      </c>
      <c r="AM567">
        <f t="shared" si="1072"/>
        <v>0</v>
      </c>
      <c r="AN567">
        <f t="shared" si="1073"/>
        <v>0</v>
      </c>
      <c r="AO567">
        <f t="shared" si="1074"/>
        <v>0</v>
      </c>
      <c r="AP567">
        <f t="shared" si="1075"/>
        <v>0</v>
      </c>
      <c r="AQ567">
        <f t="shared" si="1076"/>
        <v>0</v>
      </c>
      <c r="AR567">
        <f t="shared" si="1077"/>
        <v>0</v>
      </c>
      <c r="AS567">
        <f t="shared" si="1078"/>
        <v>0</v>
      </c>
      <c r="AT567">
        <f t="shared" si="1048"/>
        <v>0</v>
      </c>
      <c r="AU567">
        <f t="shared" si="1079"/>
        <v>0</v>
      </c>
      <c r="AV567">
        <f t="shared" si="1080"/>
        <v>0</v>
      </c>
      <c r="AW567">
        <f t="shared" si="1049"/>
        <v>0</v>
      </c>
      <c r="AX567">
        <f t="shared" si="1081"/>
        <v>0</v>
      </c>
      <c r="AY567">
        <f t="shared" si="1082"/>
        <v>0</v>
      </c>
      <c r="AZ567">
        <f t="shared" si="1083"/>
        <v>0</v>
      </c>
      <c r="BA567">
        <f t="shared" si="1084"/>
        <v>0</v>
      </c>
      <c r="BB567">
        <f t="shared" si="1085"/>
        <v>0</v>
      </c>
      <c r="BC567">
        <f t="shared" si="1086"/>
        <v>0</v>
      </c>
      <c r="BD567">
        <f t="shared" si="1087"/>
        <v>0</v>
      </c>
      <c r="BE567">
        <f t="shared" si="1088"/>
        <v>0</v>
      </c>
      <c r="BF567">
        <f t="shared" si="1089"/>
        <v>0</v>
      </c>
      <c r="BG567">
        <f t="shared" si="1090"/>
        <v>0</v>
      </c>
      <c r="BH567">
        <f t="shared" si="1091"/>
        <v>0</v>
      </c>
      <c r="BI567">
        <f t="shared" si="1092"/>
        <v>0</v>
      </c>
      <c r="BJ567">
        <f t="shared" si="1093"/>
        <v>0</v>
      </c>
      <c r="BK567">
        <f t="shared" si="1094"/>
        <v>0</v>
      </c>
      <c r="BL567">
        <f t="shared" si="1095"/>
        <v>0</v>
      </c>
      <c r="BM567">
        <f t="shared" si="1096"/>
        <v>0</v>
      </c>
      <c r="BN567">
        <f t="shared" si="1097"/>
        <v>0</v>
      </c>
      <c r="BO567">
        <f t="shared" si="1098"/>
        <v>0</v>
      </c>
      <c r="BP567">
        <f t="shared" si="1099"/>
        <v>0</v>
      </c>
      <c r="BQ567">
        <f t="shared" si="1100"/>
        <v>0</v>
      </c>
      <c r="BR567">
        <f t="shared" si="1101"/>
        <v>0</v>
      </c>
      <c r="BS567">
        <f t="shared" si="1102"/>
        <v>0</v>
      </c>
      <c r="BT567">
        <f t="shared" si="1103"/>
        <v>0</v>
      </c>
      <c r="BU567">
        <f t="shared" si="1104"/>
        <v>0</v>
      </c>
      <c r="BV567">
        <f t="shared" si="1105"/>
        <v>0</v>
      </c>
      <c r="BW567">
        <f t="shared" si="1106"/>
        <v>0</v>
      </c>
      <c r="BX567">
        <f t="shared" si="1107"/>
        <v>0</v>
      </c>
      <c r="BY567">
        <f t="shared" si="1108"/>
        <v>0</v>
      </c>
      <c r="BZ567">
        <f t="shared" si="1109"/>
        <v>0</v>
      </c>
      <c r="CA567">
        <f t="shared" si="1110"/>
        <v>0</v>
      </c>
      <c r="CB567">
        <f t="shared" si="1111"/>
        <v>0</v>
      </c>
      <c r="CC567">
        <f t="shared" si="1112"/>
        <v>0</v>
      </c>
      <c r="CD567">
        <f t="shared" si="1113"/>
        <v>0</v>
      </c>
      <c r="CE567">
        <f t="shared" si="1114"/>
        <v>0</v>
      </c>
      <c r="CF567">
        <f t="shared" si="1115"/>
        <v>0</v>
      </c>
      <c r="CG567">
        <f t="shared" si="1116"/>
        <v>0</v>
      </c>
      <c r="CH567">
        <f t="shared" si="1117"/>
        <v>0</v>
      </c>
      <c r="CI567">
        <f t="shared" si="1118"/>
        <v>0</v>
      </c>
      <c r="CJ567">
        <f t="shared" si="1119"/>
        <v>0</v>
      </c>
      <c r="CK567">
        <f t="shared" si="1120"/>
        <v>0</v>
      </c>
      <c r="CL567" t="str">
        <f t="shared" si="1121"/>
        <v/>
      </c>
      <c r="CM567" t="str">
        <f t="shared" si="1122"/>
        <v/>
      </c>
      <c r="CN567" t="str">
        <f t="shared" si="1123"/>
        <v/>
      </c>
      <c r="CO567" t="str">
        <f t="shared" si="1124"/>
        <v/>
      </c>
      <c r="CP567" t="str">
        <f t="shared" si="1125"/>
        <v/>
      </c>
      <c r="CQ567" t="str">
        <f t="shared" si="1126"/>
        <v/>
      </c>
      <c r="CR567" t="str">
        <f t="shared" si="1127"/>
        <v/>
      </c>
      <c r="CS567" t="str">
        <f t="shared" si="1128"/>
        <v/>
      </c>
      <c r="CT567" t="str">
        <f t="shared" si="1129"/>
        <v/>
      </c>
      <c r="CU567" t="str">
        <f t="shared" si="1130"/>
        <v/>
      </c>
      <c r="CV567" t="str">
        <f t="shared" si="1131"/>
        <v/>
      </c>
      <c r="CW567" t="str">
        <f t="shared" si="1132"/>
        <v/>
      </c>
      <c r="CX567" t="str">
        <f t="shared" si="1133"/>
        <v/>
      </c>
      <c r="CY567" t="str">
        <f t="shared" si="1134"/>
        <v/>
      </c>
      <c r="CZ567" t="str">
        <f t="shared" si="1135"/>
        <v/>
      </c>
      <c r="DA567" t="str">
        <f t="shared" si="1136"/>
        <v/>
      </c>
      <c r="DB567" t="str">
        <f t="shared" si="1137"/>
        <v/>
      </c>
      <c r="DC567" t="str">
        <f t="shared" si="1138"/>
        <v/>
      </c>
      <c r="DD567" t="str">
        <f t="shared" si="1139"/>
        <v/>
      </c>
      <c r="DE567" t="str">
        <f t="shared" si="1140"/>
        <v/>
      </c>
      <c r="DF567" t="str">
        <f t="shared" si="1141"/>
        <v/>
      </c>
      <c r="DG567" t="str">
        <f t="shared" si="1142"/>
        <v/>
      </c>
      <c r="DH567" t="str">
        <f t="shared" si="1143"/>
        <v/>
      </c>
      <c r="DI567" t="str">
        <f t="shared" si="1144"/>
        <v/>
      </c>
      <c r="DJ567" t="str">
        <f t="shared" si="1145"/>
        <v/>
      </c>
      <c r="DK567" t="str">
        <f t="shared" si="1146"/>
        <v/>
      </c>
      <c r="DL567" t="str">
        <f t="shared" si="1147"/>
        <v/>
      </c>
      <c r="DM567" t="str">
        <f t="shared" si="1148"/>
        <v/>
      </c>
      <c r="DN567" t="str">
        <f t="shared" si="1149"/>
        <v/>
      </c>
      <c r="DO567" t="str">
        <f t="shared" si="1150"/>
        <v/>
      </c>
      <c r="DP567" t="str">
        <f t="shared" si="1151"/>
        <v/>
      </c>
      <c r="DQ567" t="str">
        <f t="shared" si="1152"/>
        <v/>
      </c>
      <c r="DR567" t="str">
        <f t="shared" si="1153"/>
        <v/>
      </c>
      <c r="DS567" t="str">
        <f t="shared" si="1154"/>
        <v/>
      </c>
      <c r="DT567" t="str">
        <f t="shared" si="1155"/>
        <v/>
      </c>
      <c r="DU567">
        <f t="shared" si="1156"/>
        <v>0</v>
      </c>
      <c r="DV567">
        <f t="shared" si="1157"/>
        <v>0</v>
      </c>
      <c r="DW567">
        <f t="shared" si="1158"/>
        <v>0</v>
      </c>
      <c r="DX567" t="str">
        <f t="shared" si="1159"/>
        <v/>
      </c>
      <c r="DY567" t="str">
        <f t="shared" si="1160"/>
        <v/>
      </c>
      <c r="DZ567" t="str">
        <f t="shared" si="1161"/>
        <v/>
      </c>
      <c r="EA567" s="5">
        <f t="shared" si="1162"/>
        <v>0</v>
      </c>
      <c r="EB567" s="3">
        <f t="shared" si="1163"/>
        <v>0</v>
      </c>
    </row>
    <row r="568" spans="2:132" x14ac:dyDescent="0.2">
      <c r="B568">
        <v>563</v>
      </c>
      <c r="C568" s="3">
        <f>Zisk!D582</f>
        <v>0</v>
      </c>
      <c r="D568">
        <f>Zisk!E582</f>
        <v>0</v>
      </c>
      <c r="E568" s="66" t="str">
        <f t="shared" si="1050"/>
        <v/>
      </c>
      <c r="F568" t="str">
        <f t="shared" si="1051"/>
        <v/>
      </c>
      <c r="G568" s="66" t="str">
        <f t="shared" si="1052"/>
        <v/>
      </c>
      <c r="J568">
        <f>VstupniParametry_SKRYT!$D$5</f>
        <v>0.02</v>
      </c>
      <c r="K568">
        <f>VstupniParametry_SKRYT!$D$6</f>
        <v>0.06</v>
      </c>
      <c r="L568">
        <f>VstupniParametry_SKRYT!$D$7</f>
        <v>0.06</v>
      </c>
      <c r="M568">
        <f>VstupniParametry_SKRYT!$D$8</f>
        <v>0.06</v>
      </c>
      <c r="N568">
        <f>VstupniParametry_SKRYT!$D$9</f>
        <v>1.7999999999999999E-2</v>
      </c>
      <c r="O568" s="27">
        <f>VstupniParametry_SKRYT!$D$10</f>
        <v>0.01</v>
      </c>
      <c r="P568" s="27">
        <f>VstupniParametry_SKRYT!$D$11</f>
        <v>0.01</v>
      </c>
      <c r="Q568" s="27">
        <f>VstupniParametry_SKRYT!$D$12</f>
        <v>0.01</v>
      </c>
      <c r="R568" s="27">
        <f>VstupniParametry_SKRYT!$D$13</f>
        <v>0.01</v>
      </c>
      <c r="S568" s="27">
        <f>VstupniParametry_SKRYT!$D$14</f>
        <v>0.01</v>
      </c>
      <c r="T568">
        <f t="shared" si="1053"/>
        <v>0</v>
      </c>
      <c r="U568">
        <f t="shared" si="1054"/>
        <v>0</v>
      </c>
      <c r="V568">
        <f t="shared" si="1055"/>
        <v>0</v>
      </c>
      <c r="W568">
        <f t="shared" si="1056"/>
        <v>0</v>
      </c>
      <c r="X568">
        <f t="shared" si="1057"/>
        <v>0</v>
      </c>
      <c r="Y568">
        <f t="shared" si="1058"/>
        <v>0</v>
      </c>
      <c r="Z568">
        <f t="shared" si="1059"/>
        <v>0</v>
      </c>
      <c r="AA568">
        <f t="shared" si="1060"/>
        <v>0</v>
      </c>
      <c r="AB568">
        <f t="shared" si="1061"/>
        <v>0</v>
      </c>
      <c r="AC568">
        <f t="shared" si="1062"/>
        <v>0</v>
      </c>
      <c r="AD568">
        <f t="shared" si="1063"/>
        <v>0</v>
      </c>
      <c r="AE568">
        <f t="shared" si="1064"/>
        <v>0</v>
      </c>
      <c r="AF568">
        <f t="shared" si="1065"/>
        <v>0</v>
      </c>
      <c r="AG568">
        <f t="shared" si="1066"/>
        <v>0</v>
      </c>
      <c r="AH568">
        <f t="shared" si="1067"/>
        <v>0</v>
      </c>
      <c r="AI568">
        <f t="shared" si="1068"/>
        <v>0</v>
      </c>
      <c r="AJ568">
        <f t="shared" si="1069"/>
        <v>0</v>
      </c>
      <c r="AK568">
        <f t="shared" si="1070"/>
        <v>0</v>
      </c>
      <c r="AL568">
        <f t="shared" si="1071"/>
        <v>0</v>
      </c>
      <c r="AM568">
        <f t="shared" si="1072"/>
        <v>0</v>
      </c>
      <c r="AN568">
        <f t="shared" si="1073"/>
        <v>0</v>
      </c>
      <c r="AO568">
        <f t="shared" si="1074"/>
        <v>0</v>
      </c>
      <c r="AP568">
        <f t="shared" si="1075"/>
        <v>0</v>
      </c>
      <c r="AQ568">
        <f t="shared" si="1076"/>
        <v>0</v>
      </c>
      <c r="AR568">
        <f t="shared" si="1077"/>
        <v>0</v>
      </c>
      <c r="AS568">
        <f t="shared" si="1078"/>
        <v>0</v>
      </c>
      <c r="AT568">
        <f t="shared" si="1048"/>
        <v>0</v>
      </c>
      <c r="AU568">
        <f t="shared" si="1079"/>
        <v>0</v>
      </c>
      <c r="AV568">
        <f t="shared" si="1080"/>
        <v>0</v>
      </c>
      <c r="AW568">
        <f t="shared" si="1049"/>
        <v>0</v>
      </c>
      <c r="AX568">
        <f t="shared" si="1081"/>
        <v>0</v>
      </c>
      <c r="AY568">
        <f t="shared" si="1082"/>
        <v>0</v>
      </c>
      <c r="AZ568">
        <f t="shared" si="1083"/>
        <v>0</v>
      </c>
      <c r="BA568">
        <f t="shared" si="1084"/>
        <v>0</v>
      </c>
      <c r="BB568">
        <f t="shared" si="1085"/>
        <v>0</v>
      </c>
      <c r="BC568">
        <f t="shared" si="1086"/>
        <v>0</v>
      </c>
      <c r="BD568">
        <f t="shared" si="1087"/>
        <v>0</v>
      </c>
      <c r="BE568">
        <f t="shared" si="1088"/>
        <v>0</v>
      </c>
      <c r="BF568">
        <f t="shared" si="1089"/>
        <v>0</v>
      </c>
      <c r="BG568">
        <f t="shared" si="1090"/>
        <v>0</v>
      </c>
      <c r="BH568">
        <f t="shared" si="1091"/>
        <v>0</v>
      </c>
      <c r="BI568">
        <f t="shared" si="1092"/>
        <v>0</v>
      </c>
      <c r="BJ568">
        <f t="shared" si="1093"/>
        <v>0</v>
      </c>
      <c r="BK568">
        <f t="shared" si="1094"/>
        <v>0</v>
      </c>
      <c r="BL568">
        <f t="shared" si="1095"/>
        <v>0</v>
      </c>
      <c r="BM568">
        <f t="shared" si="1096"/>
        <v>0</v>
      </c>
      <c r="BN568">
        <f t="shared" si="1097"/>
        <v>0</v>
      </c>
      <c r="BO568">
        <f t="shared" si="1098"/>
        <v>0</v>
      </c>
      <c r="BP568">
        <f t="shared" si="1099"/>
        <v>0</v>
      </c>
      <c r="BQ568">
        <f t="shared" si="1100"/>
        <v>0</v>
      </c>
      <c r="BR568">
        <f t="shared" si="1101"/>
        <v>0</v>
      </c>
      <c r="BS568">
        <f t="shared" si="1102"/>
        <v>0</v>
      </c>
      <c r="BT568">
        <f t="shared" si="1103"/>
        <v>0</v>
      </c>
      <c r="BU568">
        <f t="shared" si="1104"/>
        <v>0</v>
      </c>
      <c r="BV568">
        <f t="shared" si="1105"/>
        <v>0</v>
      </c>
      <c r="BW568">
        <f t="shared" si="1106"/>
        <v>0</v>
      </c>
      <c r="BX568">
        <f t="shared" si="1107"/>
        <v>0</v>
      </c>
      <c r="BY568">
        <f t="shared" si="1108"/>
        <v>0</v>
      </c>
      <c r="BZ568">
        <f t="shared" si="1109"/>
        <v>0</v>
      </c>
      <c r="CA568">
        <f t="shared" si="1110"/>
        <v>0</v>
      </c>
      <c r="CB568">
        <f t="shared" si="1111"/>
        <v>0</v>
      </c>
      <c r="CC568">
        <f t="shared" si="1112"/>
        <v>0</v>
      </c>
      <c r="CD568">
        <f t="shared" si="1113"/>
        <v>0</v>
      </c>
      <c r="CE568">
        <f t="shared" si="1114"/>
        <v>0</v>
      </c>
      <c r="CF568">
        <f t="shared" si="1115"/>
        <v>0</v>
      </c>
      <c r="CG568">
        <f t="shared" si="1116"/>
        <v>0</v>
      </c>
      <c r="CH568">
        <f t="shared" si="1117"/>
        <v>0</v>
      </c>
      <c r="CI568">
        <f t="shared" si="1118"/>
        <v>0</v>
      </c>
      <c r="CJ568">
        <f t="shared" si="1119"/>
        <v>0</v>
      </c>
      <c r="CK568">
        <f t="shared" si="1120"/>
        <v>0</v>
      </c>
      <c r="CL568" t="str">
        <f t="shared" si="1121"/>
        <v/>
      </c>
      <c r="CM568" t="str">
        <f t="shared" si="1122"/>
        <v/>
      </c>
      <c r="CN568" t="str">
        <f t="shared" si="1123"/>
        <v/>
      </c>
      <c r="CO568" t="str">
        <f t="shared" si="1124"/>
        <v/>
      </c>
      <c r="CP568" t="str">
        <f t="shared" si="1125"/>
        <v/>
      </c>
      <c r="CQ568" t="str">
        <f t="shared" si="1126"/>
        <v/>
      </c>
      <c r="CR568" t="str">
        <f t="shared" si="1127"/>
        <v/>
      </c>
      <c r="CS568" t="str">
        <f t="shared" si="1128"/>
        <v/>
      </c>
      <c r="CT568" t="str">
        <f t="shared" si="1129"/>
        <v/>
      </c>
      <c r="CU568" t="str">
        <f t="shared" si="1130"/>
        <v/>
      </c>
      <c r="CV568" t="str">
        <f t="shared" si="1131"/>
        <v/>
      </c>
      <c r="CW568" t="str">
        <f t="shared" si="1132"/>
        <v/>
      </c>
      <c r="CX568" t="str">
        <f t="shared" si="1133"/>
        <v/>
      </c>
      <c r="CY568" t="str">
        <f t="shared" si="1134"/>
        <v/>
      </c>
      <c r="CZ568" t="str">
        <f t="shared" si="1135"/>
        <v/>
      </c>
      <c r="DA568" t="str">
        <f t="shared" si="1136"/>
        <v/>
      </c>
      <c r="DB568" t="str">
        <f t="shared" si="1137"/>
        <v/>
      </c>
      <c r="DC568" t="str">
        <f t="shared" si="1138"/>
        <v/>
      </c>
      <c r="DD568" t="str">
        <f t="shared" si="1139"/>
        <v/>
      </c>
      <c r="DE568" t="str">
        <f t="shared" si="1140"/>
        <v/>
      </c>
      <c r="DF568" t="str">
        <f t="shared" si="1141"/>
        <v/>
      </c>
      <c r="DG568" t="str">
        <f t="shared" si="1142"/>
        <v/>
      </c>
      <c r="DH568" t="str">
        <f t="shared" si="1143"/>
        <v/>
      </c>
      <c r="DI568" t="str">
        <f t="shared" si="1144"/>
        <v/>
      </c>
      <c r="DJ568" t="str">
        <f t="shared" si="1145"/>
        <v/>
      </c>
      <c r="DK568" t="str">
        <f t="shared" si="1146"/>
        <v/>
      </c>
      <c r="DL568" t="str">
        <f t="shared" si="1147"/>
        <v/>
      </c>
      <c r="DM568" t="str">
        <f t="shared" si="1148"/>
        <v/>
      </c>
      <c r="DN568" t="str">
        <f t="shared" si="1149"/>
        <v/>
      </c>
      <c r="DO568" t="str">
        <f t="shared" si="1150"/>
        <v/>
      </c>
      <c r="DP568" t="str">
        <f t="shared" si="1151"/>
        <v/>
      </c>
      <c r="DQ568" t="str">
        <f t="shared" si="1152"/>
        <v/>
      </c>
      <c r="DR568" t="str">
        <f t="shared" si="1153"/>
        <v/>
      </c>
      <c r="DS568" t="str">
        <f t="shared" si="1154"/>
        <v/>
      </c>
      <c r="DT568" t="str">
        <f t="shared" si="1155"/>
        <v/>
      </c>
      <c r="DU568">
        <f t="shared" si="1156"/>
        <v>0</v>
      </c>
      <c r="DV568">
        <f t="shared" si="1157"/>
        <v>0</v>
      </c>
      <c r="DW568">
        <f t="shared" si="1158"/>
        <v>0</v>
      </c>
      <c r="DX568" t="str">
        <f t="shared" si="1159"/>
        <v/>
      </c>
      <c r="DY568" t="str">
        <f t="shared" si="1160"/>
        <v/>
      </c>
      <c r="DZ568" t="str">
        <f t="shared" si="1161"/>
        <v/>
      </c>
      <c r="EA568" s="5">
        <f t="shared" si="1162"/>
        <v>0</v>
      </c>
      <c r="EB568" s="3">
        <f t="shared" si="1163"/>
        <v>0</v>
      </c>
    </row>
    <row r="569" spans="2:132" x14ac:dyDescent="0.2">
      <c r="B569" s="25">
        <v>564</v>
      </c>
      <c r="C569" s="26">
        <f>Zisk!D583</f>
        <v>0</v>
      </c>
      <c r="D569">
        <f>Zisk!E583</f>
        <v>0</v>
      </c>
      <c r="E569" s="66" t="str">
        <f t="shared" si="1050"/>
        <v/>
      </c>
      <c r="F569" t="str">
        <f t="shared" si="1051"/>
        <v/>
      </c>
      <c r="G569" s="66" t="str">
        <f t="shared" si="1052"/>
        <v/>
      </c>
      <c r="H569" s="25"/>
      <c r="I569" s="25"/>
      <c r="J569">
        <f>VstupniParametry_SKRYT!$D$5</f>
        <v>0.02</v>
      </c>
      <c r="K569">
        <f>VstupniParametry_SKRYT!$D$6</f>
        <v>0.06</v>
      </c>
      <c r="L569">
        <f>VstupniParametry_SKRYT!$D$7</f>
        <v>0.06</v>
      </c>
      <c r="M569">
        <f>VstupniParametry_SKRYT!$D$8</f>
        <v>0.06</v>
      </c>
      <c r="N569">
        <f>VstupniParametry_SKRYT!$D$9</f>
        <v>1.7999999999999999E-2</v>
      </c>
      <c r="O569" s="27">
        <f>VstupniParametry_SKRYT!$D$10</f>
        <v>0.01</v>
      </c>
      <c r="P569" s="27">
        <f>VstupniParametry_SKRYT!$D$11</f>
        <v>0.01</v>
      </c>
      <c r="Q569" s="27">
        <f>VstupniParametry_SKRYT!$D$12</f>
        <v>0.01</v>
      </c>
      <c r="R569" s="27">
        <f>VstupniParametry_SKRYT!$D$13</f>
        <v>0.01</v>
      </c>
      <c r="S569" s="27">
        <f>VstupniParametry_SKRYT!$D$14</f>
        <v>0.01</v>
      </c>
      <c r="T569">
        <f t="shared" si="1053"/>
        <v>0</v>
      </c>
      <c r="U569">
        <f t="shared" si="1054"/>
        <v>0</v>
      </c>
      <c r="V569">
        <f t="shared" si="1055"/>
        <v>0</v>
      </c>
      <c r="W569">
        <f t="shared" si="1056"/>
        <v>0</v>
      </c>
      <c r="X569">
        <f t="shared" si="1057"/>
        <v>0</v>
      </c>
      <c r="Y569">
        <f t="shared" si="1058"/>
        <v>0</v>
      </c>
      <c r="Z569">
        <f t="shared" si="1059"/>
        <v>0</v>
      </c>
      <c r="AA569">
        <f t="shared" si="1060"/>
        <v>0</v>
      </c>
      <c r="AB569">
        <f t="shared" si="1061"/>
        <v>0</v>
      </c>
      <c r="AC569">
        <f t="shared" si="1062"/>
        <v>0</v>
      </c>
      <c r="AD569">
        <f t="shared" si="1063"/>
        <v>0</v>
      </c>
      <c r="AE569">
        <f t="shared" si="1064"/>
        <v>0</v>
      </c>
      <c r="AF569">
        <f t="shared" si="1065"/>
        <v>0</v>
      </c>
      <c r="AG569">
        <f t="shared" si="1066"/>
        <v>0</v>
      </c>
      <c r="AH569">
        <f t="shared" si="1067"/>
        <v>0</v>
      </c>
      <c r="AI569">
        <f t="shared" si="1068"/>
        <v>0</v>
      </c>
      <c r="AJ569">
        <f t="shared" si="1069"/>
        <v>0</v>
      </c>
      <c r="AK569">
        <f t="shared" si="1070"/>
        <v>0</v>
      </c>
      <c r="AL569">
        <f t="shared" si="1071"/>
        <v>0</v>
      </c>
      <c r="AM569">
        <f t="shared" si="1072"/>
        <v>0</v>
      </c>
      <c r="AN569">
        <f t="shared" si="1073"/>
        <v>0</v>
      </c>
      <c r="AO569">
        <f t="shared" si="1074"/>
        <v>0</v>
      </c>
      <c r="AP569">
        <f t="shared" si="1075"/>
        <v>0</v>
      </c>
      <c r="AQ569">
        <f t="shared" si="1076"/>
        <v>0</v>
      </c>
      <c r="AR569">
        <f t="shared" si="1077"/>
        <v>0</v>
      </c>
      <c r="AS569">
        <f t="shared" si="1078"/>
        <v>0</v>
      </c>
      <c r="AT569">
        <f t="shared" si="1048"/>
        <v>0</v>
      </c>
      <c r="AU569">
        <f t="shared" si="1079"/>
        <v>0</v>
      </c>
      <c r="AV569">
        <f t="shared" si="1080"/>
        <v>0</v>
      </c>
      <c r="AW569">
        <f t="shared" si="1049"/>
        <v>0</v>
      </c>
      <c r="AX569">
        <f t="shared" si="1081"/>
        <v>0</v>
      </c>
      <c r="AY569">
        <f t="shared" si="1082"/>
        <v>0</v>
      </c>
      <c r="AZ569">
        <f t="shared" si="1083"/>
        <v>0</v>
      </c>
      <c r="BA569">
        <f t="shared" si="1084"/>
        <v>0</v>
      </c>
      <c r="BB569">
        <f t="shared" si="1085"/>
        <v>0</v>
      </c>
      <c r="BC569">
        <f t="shared" si="1086"/>
        <v>0</v>
      </c>
      <c r="BD569">
        <f t="shared" si="1087"/>
        <v>0</v>
      </c>
      <c r="BE569">
        <f t="shared" si="1088"/>
        <v>0</v>
      </c>
      <c r="BF569">
        <f t="shared" si="1089"/>
        <v>0</v>
      </c>
      <c r="BG569">
        <f t="shared" si="1090"/>
        <v>0</v>
      </c>
      <c r="BH569">
        <f t="shared" si="1091"/>
        <v>0</v>
      </c>
      <c r="BI569">
        <f t="shared" si="1092"/>
        <v>0</v>
      </c>
      <c r="BJ569">
        <f t="shared" si="1093"/>
        <v>0</v>
      </c>
      <c r="BK569">
        <f t="shared" si="1094"/>
        <v>0</v>
      </c>
      <c r="BL569">
        <f t="shared" si="1095"/>
        <v>0</v>
      </c>
      <c r="BM569">
        <f t="shared" si="1096"/>
        <v>0</v>
      </c>
      <c r="BN569">
        <f t="shared" si="1097"/>
        <v>0</v>
      </c>
      <c r="BO569">
        <f t="shared" si="1098"/>
        <v>0</v>
      </c>
      <c r="BP569">
        <f t="shared" si="1099"/>
        <v>0</v>
      </c>
      <c r="BQ569">
        <f t="shared" si="1100"/>
        <v>0</v>
      </c>
      <c r="BR569">
        <f t="shared" si="1101"/>
        <v>0</v>
      </c>
      <c r="BS569">
        <f t="shared" si="1102"/>
        <v>0</v>
      </c>
      <c r="BT569">
        <f t="shared" si="1103"/>
        <v>0</v>
      </c>
      <c r="BU569">
        <f t="shared" si="1104"/>
        <v>0</v>
      </c>
      <c r="BV569">
        <f t="shared" si="1105"/>
        <v>0</v>
      </c>
      <c r="BW569">
        <f t="shared" si="1106"/>
        <v>0</v>
      </c>
      <c r="BX569">
        <f t="shared" si="1107"/>
        <v>0</v>
      </c>
      <c r="BY569">
        <f t="shared" si="1108"/>
        <v>0</v>
      </c>
      <c r="BZ569">
        <f t="shared" si="1109"/>
        <v>0</v>
      </c>
      <c r="CA569">
        <f t="shared" si="1110"/>
        <v>0</v>
      </c>
      <c r="CB569">
        <f t="shared" si="1111"/>
        <v>0</v>
      </c>
      <c r="CC569">
        <f t="shared" si="1112"/>
        <v>0</v>
      </c>
      <c r="CD569">
        <f t="shared" si="1113"/>
        <v>0</v>
      </c>
      <c r="CE569">
        <f t="shared" si="1114"/>
        <v>0</v>
      </c>
      <c r="CF569">
        <f t="shared" si="1115"/>
        <v>0</v>
      </c>
      <c r="CG569">
        <f t="shared" si="1116"/>
        <v>0</v>
      </c>
      <c r="CH569">
        <f t="shared" si="1117"/>
        <v>0</v>
      </c>
      <c r="CI569">
        <f t="shared" si="1118"/>
        <v>0</v>
      </c>
      <c r="CJ569">
        <f t="shared" si="1119"/>
        <v>0</v>
      </c>
      <c r="CK569">
        <f t="shared" si="1120"/>
        <v>0</v>
      </c>
      <c r="CL569" t="str">
        <f t="shared" si="1121"/>
        <v/>
      </c>
      <c r="CM569" t="str">
        <f t="shared" si="1122"/>
        <v/>
      </c>
      <c r="CN569" t="str">
        <f t="shared" si="1123"/>
        <v/>
      </c>
      <c r="CO569" t="str">
        <f t="shared" si="1124"/>
        <v/>
      </c>
      <c r="CP569" t="str">
        <f t="shared" si="1125"/>
        <v/>
      </c>
      <c r="CQ569" t="str">
        <f t="shared" si="1126"/>
        <v/>
      </c>
      <c r="CR569" t="str">
        <f t="shared" si="1127"/>
        <v/>
      </c>
      <c r="CS569" t="str">
        <f t="shared" si="1128"/>
        <v/>
      </c>
      <c r="CT569" t="str">
        <f t="shared" si="1129"/>
        <v/>
      </c>
      <c r="CU569" t="str">
        <f t="shared" si="1130"/>
        <v/>
      </c>
      <c r="CV569" t="str">
        <f t="shared" si="1131"/>
        <v/>
      </c>
      <c r="CW569" t="str">
        <f t="shared" si="1132"/>
        <v/>
      </c>
      <c r="CX569" t="str">
        <f t="shared" si="1133"/>
        <v/>
      </c>
      <c r="CY569" t="str">
        <f t="shared" si="1134"/>
        <v/>
      </c>
      <c r="CZ569" t="str">
        <f t="shared" si="1135"/>
        <v/>
      </c>
      <c r="DA569" t="str">
        <f t="shared" si="1136"/>
        <v/>
      </c>
      <c r="DB569" t="str">
        <f t="shared" si="1137"/>
        <v/>
      </c>
      <c r="DC569" t="str">
        <f t="shared" si="1138"/>
        <v/>
      </c>
      <c r="DD569" t="str">
        <f t="shared" si="1139"/>
        <v/>
      </c>
      <c r="DE569" t="str">
        <f t="shared" si="1140"/>
        <v/>
      </c>
      <c r="DF569" t="str">
        <f t="shared" si="1141"/>
        <v/>
      </c>
      <c r="DG569" t="str">
        <f t="shared" si="1142"/>
        <v/>
      </c>
      <c r="DH569" t="str">
        <f t="shared" si="1143"/>
        <v/>
      </c>
      <c r="DI569" t="str">
        <f t="shared" si="1144"/>
        <v/>
      </c>
      <c r="DJ569" t="str">
        <f t="shared" si="1145"/>
        <v/>
      </c>
      <c r="DK569" t="str">
        <f t="shared" si="1146"/>
        <v/>
      </c>
      <c r="DL569" t="str">
        <f t="shared" si="1147"/>
        <v/>
      </c>
      <c r="DM569" t="str">
        <f t="shared" si="1148"/>
        <v/>
      </c>
      <c r="DN569" t="str">
        <f t="shared" si="1149"/>
        <v/>
      </c>
      <c r="DO569" t="str">
        <f t="shared" si="1150"/>
        <v/>
      </c>
      <c r="DP569" t="str">
        <f t="shared" si="1151"/>
        <v/>
      </c>
      <c r="DQ569" t="str">
        <f t="shared" si="1152"/>
        <v/>
      </c>
      <c r="DR569" t="str">
        <f t="shared" si="1153"/>
        <v/>
      </c>
      <c r="DS569" t="str">
        <f t="shared" si="1154"/>
        <v/>
      </c>
      <c r="DT569" t="str">
        <f t="shared" si="1155"/>
        <v/>
      </c>
      <c r="DU569">
        <f t="shared" si="1156"/>
        <v>0</v>
      </c>
      <c r="DV569">
        <f t="shared" si="1157"/>
        <v>0</v>
      </c>
      <c r="DW569">
        <f t="shared" si="1158"/>
        <v>0</v>
      </c>
      <c r="DX569" t="str">
        <f t="shared" si="1159"/>
        <v/>
      </c>
      <c r="DY569" t="str">
        <f t="shared" si="1160"/>
        <v/>
      </c>
      <c r="DZ569" t="str">
        <f t="shared" si="1161"/>
        <v/>
      </c>
      <c r="EA569" s="5">
        <f t="shared" si="1162"/>
        <v>0</v>
      </c>
      <c r="EB569" s="3">
        <f t="shared" si="1163"/>
        <v>0</v>
      </c>
    </row>
    <row r="570" spans="2:132" x14ac:dyDescent="0.2">
      <c r="B570">
        <v>565</v>
      </c>
      <c r="C570" s="3">
        <f>Zisk!D584</f>
        <v>0</v>
      </c>
      <c r="D570">
        <f>Zisk!E584</f>
        <v>0</v>
      </c>
      <c r="E570" s="66" t="str">
        <f t="shared" si="1050"/>
        <v/>
      </c>
      <c r="F570" t="str">
        <f t="shared" si="1051"/>
        <v/>
      </c>
      <c r="G570" s="66" t="str">
        <f t="shared" si="1052"/>
        <v/>
      </c>
      <c r="J570">
        <f>VstupniParametry_SKRYT!$D$5</f>
        <v>0.02</v>
      </c>
      <c r="K570">
        <f>VstupniParametry_SKRYT!$D$6</f>
        <v>0.06</v>
      </c>
      <c r="L570">
        <f>VstupniParametry_SKRYT!$D$7</f>
        <v>0.06</v>
      </c>
      <c r="M570">
        <f>VstupniParametry_SKRYT!$D$8</f>
        <v>0.06</v>
      </c>
      <c r="N570">
        <f>VstupniParametry_SKRYT!$D$9</f>
        <v>1.7999999999999999E-2</v>
      </c>
      <c r="O570" s="27">
        <f>VstupniParametry_SKRYT!$D$10</f>
        <v>0.01</v>
      </c>
      <c r="P570" s="27">
        <f>VstupniParametry_SKRYT!$D$11</f>
        <v>0.01</v>
      </c>
      <c r="Q570" s="27">
        <f>VstupniParametry_SKRYT!$D$12</f>
        <v>0.01</v>
      </c>
      <c r="R570" s="27">
        <f>VstupniParametry_SKRYT!$D$13</f>
        <v>0.01</v>
      </c>
      <c r="S570" s="27">
        <f>VstupniParametry_SKRYT!$D$14</f>
        <v>0.01</v>
      </c>
      <c r="T570">
        <f t="shared" si="1053"/>
        <v>0</v>
      </c>
      <c r="U570">
        <f t="shared" si="1054"/>
        <v>0</v>
      </c>
      <c r="V570">
        <f t="shared" si="1055"/>
        <v>0</v>
      </c>
      <c r="W570">
        <f t="shared" si="1056"/>
        <v>0</v>
      </c>
      <c r="X570">
        <f t="shared" si="1057"/>
        <v>0</v>
      </c>
      <c r="Y570">
        <f t="shared" si="1058"/>
        <v>0</v>
      </c>
      <c r="Z570">
        <f t="shared" si="1059"/>
        <v>0</v>
      </c>
      <c r="AA570">
        <f t="shared" si="1060"/>
        <v>0</v>
      </c>
      <c r="AB570">
        <f t="shared" si="1061"/>
        <v>0</v>
      </c>
      <c r="AC570">
        <f t="shared" si="1062"/>
        <v>0</v>
      </c>
      <c r="AD570">
        <f t="shared" si="1063"/>
        <v>0</v>
      </c>
      <c r="AE570">
        <f t="shared" si="1064"/>
        <v>0</v>
      </c>
      <c r="AF570">
        <f t="shared" si="1065"/>
        <v>0</v>
      </c>
      <c r="AG570">
        <f t="shared" si="1066"/>
        <v>0</v>
      </c>
      <c r="AH570">
        <f t="shared" si="1067"/>
        <v>0</v>
      </c>
      <c r="AI570">
        <f t="shared" si="1068"/>
        <v>0</v>
      </c>
      <c r="AJ570">
        <f t="shared" si="1069"/>
        <v>0</v>
      </c>
      <c r="AK570">
        <f t="shared" si="1070"/>
        <v>0</v>
      </c>
      <c r="AL570">
        <f t="shared" si="1071"/>
        <v>0</v>
      </c>
      <c r="AM570">
        <f t="shared" si="1072"/>
        <v>0</v>
      </c>
      <c r="AN570">
        <f t="shared" si="1073"/>
        <v>0</v>
      </c>
      <c r="AO570">
        <f t="shared" si="1074"/>
        <v>0</v>
      </c>
      <c r="AP570">
        <f t="shared" si="1075"/>
        <v>0</v>
      </c>
      <c r="AQ570">
        <f t="shared" si="1076"/>
        <v>0</v>
      </c>
      <c r="AR570">
        <f t="shared" si="1077"/>
        <v>0</v>
      </c>
      <c r="AS570">
        <f t="shared" si="1078"/>
        <v>0</v>
      </c>
      <c r="AT570">
        <f t="shared" si="1048"/>
        <v>0</v>
      </c>
      <c r="AU570">
        <f t="shared" si="1079"/>
        <v>0</v>
      </c>
      <c r="AV570">
        <f t="shared" si="1080"/>
        <v>0</v>
      </c>
      <c r="AW570">
        <f t="shared" si="1049"/>
        <v>0</v>
      </c>
      <c r="AX570">
        <f t="shared" si="1081"/>
        <v>0</v>
      </c>
      <c r="AY570">
        <f t="shared" si="1082"/>
        <v>0</v>
      </c>
      <c r="AZ570">
        <f t="shared" si="1083"/>
        <v>0</v>
      </c>
      <c r="BA570">
        <f t="shared" si="1084"/>
        <v>0</v>
      </c>
      <c r="BB570">
        <f t="shared" si="1085"/>
        <v>0</v>
      </c>
      <c r="BC570">
        <f t="shared" si="1086"/>
        <v>0</v>
      </c>
      <c r="BD570">
        <f t="shared" si="1087"/>
        <v>0</v>
      </c>
      <c r="BE570">
        <f t="shared" si="1088"/>
        <v>0</v>
      </c>
      <c r="BF570">
        <f t="shared" si="1089"/>
        <v>0</v>
      </c>
      <c r="BG570">
        <f t="shared" si="1090"/>
        <v>0</v>
      </c>
      <c r="BH570">
        <f t="shared" si="1091"/>
        <v>0</v>
      </c>
      <c r="BI570">
        <f t="shared" si="1092"/>
        <v>0</v>
      </c>
      <c r="BJ570">
        <f t="shared" si="1093"/>
        <v>0</v>
      </c>
      <c r="BK570">
        <f t="shared" si="1094"/>
        <v>0</v>
      </c>
      <c r="BL570">
        <f t="shared" si="1095"/>
        <v>0</v>
      </c>
      <c r="BM570">
        <f t="shared" si="1096"/>
        <v>0</v>
      </c>
      <c r="BN570">
        <f t="shared" si="1097"/>
        <v>0</v>
      </c>
      <c r="BO570">
        <f t="shared" si="1098"/>
        <v>0</v>
      </c>
      <c r="BP570">
        <f t="shared" si="1099"/>
        <v>0</v>
      </c>
      <c r="BQ570">
        <f t="shared" si="1100"/>
        <v>0</v>
      </c>
      <c r="BR570">
        <f t="shared" si="1101"/>
        <v>0</v>
      </c>
      <c r="BS570">
        <f t="shared" si="1102"/>
        <v>0</v>
      </c>
      <c r="BT570">
        <f t="shared" si="1103"/>
        <v>0</v>
      </c>
      <c r="BU570">
        <f t="shared" si="1104"/>
        <v>0</v>
      </c>
      <c r="BV570">
        <f t="shared" si="1105"/>
        <v>0</v>
      </c>
      <c r="BW570">
        <f t="shared" si="1106"/>
        <v>0</v>
      </c>
      <c r="BX570">
        <f t="shared" si="1107"/>
        <v>0</v>
      </c>
      <c r="BY570">
        <f t="shared" si="1108"/>
        <v>0</v>
      </c>
      <c r="BZ570">
        <f t="shared" si="1109"/>
        <v>0</v>
      </c>
      <c r="CA570">
        <f t="shared" si="1110"/>
        <v>0</v>
      </c>
      <c r="CB570">
        <f t="shared" si="1111"/>
        <v>0</v>
      </c>
      <c r="CC570">
        <f t="shared" si="1112"/>
        <v>0</v>
      </c>
      <c r="CD570">
        <f t="shared" si="1113"/>
        <v>0</v>
      </c>
      <c r="CE570">
        <f t="shared" si="1114"/>
        <v>0</v>
      </c>
      <c r="CF570">
        <f t="shared" si="1115"/>
        <v>0</v>
      </c>
      <c r="CG570">
        <f t="shared" si="1116"/>
        <v>0</v>
      </c>
      <c r="CH570">
        <f t="shared" si="1117"/>
        <v>0</v>
      </c>
      <c r="CI570">
        <f t="shared" si="1118"/>
        <v>0</v>
      </c>
      <c r="CJ570">
        <f t="shared" si="1119"/>
        <v>0</v>
      </c>
      <c r="CK570">
        <f t="shared" si="1120"/>
        <v>0</v>
      </c>
      <c r="CL570" t="str">
        <f t="shared" si="1121"/>
        <v/>
      </c>
      <c r="CM570" t="str">
        <f t="shared" si="1122"/>
        <v/>
      </c>
      <c r="CN570" t="str">
        <f t="shared" si="1123"/>
        <v/>
      </c>
      <c r="CO570" t="str">
        <f t="shared" si="1124"/>
        <v/>
      </c>
      <c r="CP570" t="str">
        <f t="shared" si="1125"/>
        <v/>
      </c>
      <c r="CQ570" t="str">
        <f t="shared" si="1126"/>
        <v/>
      </c>
      <c r="CR570" t="str">
        <f t="shared" si="1127"/>
        <v/>
      </c>
      <c r="CS570" t="str">
        <f t="shared" si="1128"/>
        <v/>
      </c>
      <c r="CT570" t="str">
        <f t="shared" si="1129"/>
        <v/>
      </c>
      <c r="CU570" t="str">
        <f t="shared" si="1130"/>
        <v/>
      </c>
      <c r="CV570" t="str">
        <f t="shared" si="1131"/>
        <v/>
      </c>
      <c r="CW570" t="str">
        <f t="shared" si="1132"/>
        <v/>
      </c>
      <c r="CX570" t="str">
        <f t="shared" si="1133"/>
        <v/>
      </c>
      <c r="CY570" t="str">
        <f t="shared" si="1134"/>
        <v/>
      </c>
      <c r="CZ570" t="str">
        <f t="shared" si="1135"/>
        <v/>
      </c>
      <c r="DA570" t="str">
        <f t="shared" si="1136"/>
        <v/>
      </c>
      <c r="DB570" t="str">
        <f t="shared" si="1137"/>
        <v/>
      </c>
      <c r="DC570" t="str">
        <f t="shared" si="1138"/>
        <v/>
      </c>
      <c r="DD570" t="str">
        <f t="shared" si="1139"/>
        <v/>
      </c>
      <c r="DE570" t="str">
        <f t="shared" si="1140"/>
        <v/>
      </c>
      <c r="DF570" t="str">
        <f t="shared" si="1141"/>
        <v/>
      </c>
      <c r="DG570" t="str">
        <f t="shared" si="1142"/>
        <v/>
      </c>
      <c r="DH570" t="str">
        <f t="shared" si="1143"/>
        <v/>
      </c>
      <c r="DI570" t="str">
        <f t="shared" si="1144"/>
        <v/>
      </c>
      <c r="DJ570" t="str">
        <f t="shared" si="1145"/>
        <v/>
      </c>
      <c r="DK570" t="str">
        <f t="shared" si="1146"/>
        <v/>
      </c>
      <c r="DL570" t="str">
        <f t="shared" si="1147"/>
        <v/>
      </c>
      <c r="DM570" t="str">
        <f t="shared" si="1148"/>
        <v/>
      </c>
      <c r="DN570" t="str">
        <f t="shared" si="1149"/>
        <v/>
      </c>
      <c r="DO570" t="str">
        <f t="shared" si="1150"/>
        <v/>
      </c>
      <c r="DP570" t="str">
        <f t="shared" si="1151"/>
        <v/>
      </c>
      <c r="DQ570" t="str">
        <f t="shared" si="1152"/>
        <v/>
      </c>
      <c r="DR570" t="str">
        <f t="shared" si="1153"/>
        <v/>
      </c>
      <c r="DS570" t="str">
        <f t="shared" si="1154"/>
        <v/>
      </c>
      <c r="DT570" t="str">
        <f t="shared" si="1155"/>
        <v/>
      </c>
      <c r="DU570">
        <f t="shared" si="1156"/>
        <v>0</v>
      </c>
      <c r="DV570">
        <f t="shared" si="1157"/>
        <v>0</v>
      </c>
      <c r="DW570">
        <f t="shared" si="1158"/>
        <v>0</v>
      </c>
      <c r="DX570" t="str">
        <f t="shared" si="1159"/>
        <v/>
      </c>
      <c r="DY570" t="str">
        <f t="shared" si="1160"/>
        <v/>
      </c>
      <c r="DZ570" t="str">
        <f t="shared" si="1161"/>
        <v/>
      </c>
      <c r="EA570" s="5">
        <f t="shared" si="1162"/>
        <v>0</v>
      </c>
      <c r="EB570" s="3">
        <f t="shared" si="1163"/>
        <v>0</v>
      </c>
    </row>
    <row r="571" spans="2:132" x14ac:dyDescent="0.2">
      <c r="B571" s="25">
        <v>566</v>
      </c>
      <c r="C571" s="26">
        <f>Zisk!D585</f>
        <v>0</v>
      </c>
      <c r="D571">
        <f>Zisk!E585</f>
        <v>0</v>
      </c>
      <c r="E571" s="66" t="str">
        <f t="shared" si="1050"/>
        <v/>
      </c>
      <c r="F571" t="str">
        <f t="shared" si="1051"/>
        <v/>
      </c>
      <c r="G571" s="66" t="str">
        <f t="shared" si="1052"/>
        <v/>
      </c>
      <c r="H571" s="25"/>
      <c r="I571" s="25"/>
      <c r="J571">
        <f>VstupniParametry_SKRYT!$D$5</f>
        <v>0.02</v>
      </c>
      <c r="K571">
        <f>VstupniParametry_SKRYT!$D$6</f>
        <v>0.06</v>
      </c>
      <c r="L571">
        <f>VstupniParametry_SKRYT!$D$7</f>
        <v>0.06</v>
      </c>
      <c r="M571">
        <f>VstupniParametry_SKRYT!$D$8</f>
        <v>0.06</v>
      </c>
      <c r="N571">
        <f>VstupniParametry_SKRYT!$D$9</f>
        <v>1.7999999999999999E-2</v>
      </c>
      <c r="O571" s="27">
        <f>VstupniParametry_SKRYT!$D$10</f>
        <v>0.01</v>
      </c>
      <c r="P571" s="27">
        <f>VstupniParametry_SKRYT!$D$11</f>
        <v>0.01</v>
      </c>
      <c r="Q571" s="27">
        <f>VstupniParametry_SKRYT!$D$12</f>
        <v>0.01</v>
      </c>
      <c r="R571" s="27">
        <f>VstupniParametry_SKRYT!$D$13</f>
        <v>0.01</v>
      </c>
      <c r="S571" s="27">
        <f>VstupniParametry_SKRYT!$D$14</f>
        <v>0.01</v>
      </c>
      <c r="T571">
        <f t="shared" si="1053"/>
        <v>0</v>
      </c>
      <c r="U571">
        <f t="shared" si="1054"/>
        <v>0</v>
      </c>
      <c r="V571">
        <f t="shared" si="1055"/>
        <v>0</v>
      </c>
      <c r="W571">
        <f t="shared" si="1056"/>
        <v>0</v>
      </c>
      <c r="X571">
        <f t="shared" si="1057"/>
        <v>0</v>
      </c>
      <c r="Y571">
        <f t="shared" si="1058"/>
        <v>0</v>
      </c>
      <c r="Z571">
        <f t="shared" si="1059"/>
        <v>0</v>
      </c>
      <c r="AA571">
        <f t="shared" si="1060"/>
        <v>0</v>
      </c>
      <c r="AB571">
        <f t="shared" si="1061"/>
        <v>0</v>
      </c>
      <c r="AC571">
        <f t="shared" si="1062"/>
        <v>0</v>
      </c>
      <c r="AD571">
        <f t="shared" si="1063"/>
        <v>0</v>
      </c>
      <c r="AE571">
        <f t="shared" si="1064"/>
        <v>0</v>
      </c>
      <c r="AF571">
        <f t="shared" si="1065"/>
        <v>0</v>
      </c>
      <c r="AG571">
        <f t="shared" si="1066"/>
        <v>0</v>
      </c>
      <c r="AH571">
        <f t="shared" si="1067"/>
        <v>0</v>
      </c>
      <c r="AI571">
        <f t="shared" si="1068"/>
        <v>0</v>
      </c>
      <c r="AJ571">
        <f t="shared" si="1069"/>
        <v>0</v>
      </c>
      <c r="AK571">
        <f t="shared" si="1070"/>
        <v>0</v>
      </c>
      <c r="AL571">
        <f t="shared" si="1071"/>
        <v>0</v>
      </c>
      <c r="AM571">
        <f t="shared" si="1072"/>
        <v>0</v>
      </c>
      <c r="AN571">
        <f t="shared" si="1073"/>
        <v>0</v>
      </c>
      <c r="AO571">
        <f t="shared" si="1074"/>
        <v>0</v>
      </c>
      <c r="AP571">
        <f t="shared" si="1075"/>
        <v>0</v>
      </c>
      <c r="AQ571">
        <f t="shared" si="1076"/>
        <v>0</v>
      </c>
      <c r="AR571">
        <f t="shared" si="1077"/>
        <v>0</v>
      </c>
      <c r="AS571">
        <f t="shared" si="1078"/>
        <v>0</v>
      </c>
      <c r="AT571">
        <f t="shared" si="1048"/>
        <v>0</v>
      </c>
      <c r="AU571">
        <f t="shared" si="1079"/>
        <v>0</v>
      </c>
      <c r="AV571">
        <f t="shared" si="1080"/>
        <v>0</v>
      </c>
      <c r="AW571">
        <f t="shared" si="1049"/>
        <v>0</v>
      </c>
      <c r="AX571">
        <f t="shared" si="1081"/>
        <v>0</v>
      </c>
      <c r="AY571">
        <f t="shared" si="1082"/>
        <v>0</v>
      </c>
      <c r="AZ571">
        <f t="shared" si="1083"/>
        <v>0</v>
      </c>
      <c r="BA571">
        <f t="shared" si="1084"/>
        <v>0</v>
      </c>
      <c r="BB571">
        <f t="shared" si="1085"/>
        <v>0</v>
      </c>
      <c r="BC571">
        <f t="shared" si="1086"/>
        <v>0</v>
      </c>
      <c r="BD571">
        <f t="shared" si="1087"/>
        <v>0</v>
      </c>
      <c r="BE571">
        <f t="shared" si="1088"/>
        <v>0</v>
      </c>
      <c r="BF571">
        <f t="shared" si="1089"/>
        <v>0</v>
      </c>
      <c r="BG571">
        <f t="shared" si="1090"/>
        <v>0</v>
      </c>
      <c r="BH571">
        <f t="shared" si="1091"/>
        <v>0</v>
      </c>
      <c r="BI571">
        <f t="shared" si="1092"/>
        <v>0</v>
      </c>
      <c r="BJ571">
        <f t="shared" si="1093"/>
        <v>0</v>
      </c>
      <c r="BK571">
        <f t="shared" si="1094"/>
        <v>0</v>
      </c>
      <c r="BL571">
        <f t="shared" si="1095"/>
        <v>0</v>
      </c>
      <c r="BM571">
        <f t="shared" si="1096"/>
        <v>0</v>
      </c>
      <c r="BN571">
        <f t="shared" si="1097"/>
        <v>0</v>
      </c>
      <c r="BO571">
        <f t="shared" si="1098"/>
        <v>0</v>
      </c>
      <c r="BP571">
        <f t="shared" si="1099"/>
        <v>0</v>
      </c>
      <c r="BQ571">
        <f t="shared" si="1100"/>
        <v>0</v>
      </c>
      <c r="BR571">
        <f t="shared" si="1101"/>
        <v>0</v>
      </c>
      <c r="BS571">
        <f t="shared" si="1102"/>
        <v>0</v>
      </c>
      <c r="BT571">
        <f t="shared" si="1103"/>
        <v>0</v>
      </c>
      <c r="BU571">
        <f t="shared" si="1104"/>
        <v>0</v>
      </c>
      <c r="BV571">
        <f t="shared" si="1105"/>
        <v>0</v>
      </c>
      <c r="BW571">
        <f t="shared" si="1106"/>
        <v>0</v>
      </c>
      <c r="BX571">
        <f t="shared" si="1107"/>
        <v>0</v>
      </c>
      <c r="BY571">
        <f t="shared" si="1108"/>
        <v>0</v>
      </c>
      <c r="BZ571">
        <f t="shared" si="1109"/>
        <v>0</v>
      </c>
      <c r="CA571">
        <f t="shared" si="1110"/>
        <v>0</v>
      </c>
      <c r="CB571">
        <f t="shared" si="1111"/>
        <v>0</v>
      </c>
      <c r="CC571">
        <f t="shared" si="1112"/>
        <v>0</v>
      </c>
      <c r="CD571">
        <f t="shared" si="1113"/>
        <v>0</v>
      </c>
      <c r="CE571">
        <f t="shared" si="1114"/>
        <v>0</v>
      </c>
      <c r="CF571">
        <f t="shared" si="1115"/>
        <v>0</v>
      </c>
      <c r="CG571">
        <f t="shared" si="1116"/>
        <v>0</v>
      </c>
      <c r="CH571">
        <f t="shared" si="1117"/>
        <v>0</v>
      </c>
      <c r="CI571">
        <f t="shared" si="1118"/>
        <v>0</v>
      </c>
      <c r="CJ571">
        <f t="shared" si="1119"/>
        <v>0</v>
      </c>
      <c r="CK571">
        <f t="shared" si="1120"/>
        <v>0</v>
      </c>
      <c r="CL571" t="str">
        <f t="shared" si="1121"/>
        <v/>
      </c>
      <c r="CM571" t="str">
        <f t="shared" si="1122"/>
        <v/>
      </c>
      <c r="CN571" t="str">
        <f t="shared" si="1123"/>
        <v/>
      </c>
      <c r="CO571" t="str">
        <f t="shared" si="1124"/>
        <v/>
      </c>
      <c r="CP571" t="str">
        <f t="shared" si="1125"/>
        <v/>
      </c>
      <c r="CQ571" t="str">
        <f t="shared" si="1126"/>
        <v/>
      </c>
      <c r="CR571" t="str">
        <f t="shared" si="1127"/>
        <v/>
      </c>
      <c r="CS571" t="str">
        <f t="shared" si="1128"/>
        <v/>
      </c>
      <c r="CT571" t="str">
        <f t="shared" si="1129"/>
        <v/>
      </c>
      <c r="CU571" t="str">
        <f t="shared" si="1130"/>
        <v/>
      </c>
      <c r="CV571" t="str">
        <f t="shared" si="1131"/>
        <v/>
      </c>
      <c r="CW571" t="str">
        <f t="shared" si="1132"/>
        <v/>
      </c>
      <c r="CX571" t="str">
        <f t="shared" si="1133"/>
        <v/>
      </c>
      <c r="CY571" t="str">
        <f t="shared" si="1134"/>
        <v/>
      </c>
      <c r="CZ571" t="str">
        <f t="shared" si="1135"/>
        <v/>
      </c>
      <c r="DA571" t="str">
        <f t="shared" si="1136"/>
        <v/>
      </c>
      <c r="DB571" t="str">
        <f t="shared" si="1137"/>
        <v/>
      </c>
      <c r="DC571" t="str">
        <f t="shared" si="1138"/>
        <v/>
      </c>
      <c r="DD571" t="str">
        <f t="shared" si="1139"/>
        <v/>
      </c>
      <c r="DE571" t="str">
        <f t="shared" si="1140"/>
        <v/>
      </c>
      <c r="DF571" t="str">
        <f t="shared" si="1141"/>
        <v/>
      </c>
      <c r="DG571" t="str">
        <f t="shared" si="1142"/>
        <v/>
      </c>
      <c r="DH571" t="str">
        <f t="shared" si="1143"/>
        <v/>
      </c>
      <c r="DI571" t="str">
        <f t="shared" si="1144"/>
        <v/>
      </c>
      <c r="DJ571" t="str">
        <f t="shared" si="1145"/>
        <v/>
      </c>
      <c r="DK571" t="str">
        <f t="shared" si="1146"/>
        <v/>
      </c>
      <c r="DL571" t="str">
        <f t="shared" si="1147"/>
        <v/>
      </c>
      <c r="DM571" t="str">
        <f t="shared" si="1148"/>
        <v/>
      </c>
      <c r="DN571" t="str">
        <f t="shared" si="1149"/>
        <v/>
      </c>
      <c r="DO571" t="str">
        <f t="shared" si="1150"/>
        <v/>
      </c>
      <c r="DP571" t="str">
        <f t="shared" si="1151"/>
        <v/>
      </c>
      <c r="DQ571" t="str">
        <f t="shared" si="1152"/>
        <v/>
      </c>
      <c r="DR571" t="str">
        <f t="shared" si="1153"/>
        <v/>
      </c>
      <c r="DS571" t="str">
        <f t="shared" si="1154"/>
        <v/>
      </c>
      <c r="DT571" t="str">
        <f t="shared" si="1155"/>
        <v/>
      </c>
      <c r="DU571">
        <f t="shared" si="1156"/>
        <v>0</v>
      </c>
      <c r="DV571">
        <f t="shared" si="1157"/>
        <v>0</v>
      </c>
      <c r="DW571">
        <f t="shared" si="1158"/>
        <v>0</v>
      </c>
      <c r="DX571" t="str">
        <f t="shared" si="1159"/>
        <v/>
      </c>
      <c r="DY571" t="str">
        <f t="shared" si="1160"/>
        <v/>
      </c>
      <c r="DZ571" t="str">
        <f t="shared" si="1161"/>
        <v/>
      </c>
      <c r="EA571" s="5">
        <f t="shared" si="1162"/>
        <v>0</v>
      </c>
      <c r="EB571" s="3">
        <f t="shared" si="1163"/>
        <v>0</v>
      </c>
    </row>
    <row r="572" spans="2:132" x14ac:dyDescent="0.2">
      <c r="B572">
        <v>567</v>
      </c>
      <c r="C572" s="3">
        <f>Zisk!D586</f>
        <v>0</v>
      </c>
      <c r="D572">
        <f>Zisk!E586</f>
        <v>0</v>
      </c>
      <c r="E572" s="66" t="str">
        <f t="shared" si="1050"/>
        <v/>
      </c>
      <c r="F572" t="str">
        <f t="shared" si="1051"/>
        <v/>
      </c>
      <c r="G572" s="66" t="str">
        <f t="shared" si="1052"/>
        <v/>
      </c>
      <c r="J572">
        <f>VstupniParametry_SKRYT!$D$5</f>
        <v>0.02</v>
      </c>
      <c r="K572">
        <f>VstupniParametry_SKRYT!$D$6</f>
        <v>0.06</v>
      </c>
      <c r="L572">
        <f>VstupniParametry_SKRYT!$D$7</f>
        <v>0.06</v>
      </c>
      <c r="M572">
        <f>VstupniParametry_SKRYT!$D$8</f>
        <v>0.06</v>
      </c>
      <c r="N572">
        <f>VstupniParametry_SKRYT!$D$9</f>
        <v>1.7999999999999999E-2</v>
      </c>
      <c r="O572" s="27">
        <f>VstupniParametry_SKRYT!$D$10</f>
        <v>0.01</v>
      </c>
      <c r="P572" s="27">
        <f>VstupniParametry_SKRYT!$D$11</f>
        <v>0.01</v>
      </c>
      <c r="Q572" s="27">
        <f>VstupniParametry_SKRYT!$D$12</f>
        <v>0.01</v>
      </c>
      <c r="R572" s="27">
        <f>VstupniParametry_SKRYT!$D$13</f>
        <v>0.01</v>
      </c>
      <c r="S572" s="27">
        <f>VstupniParametry_SKRYT!$D$14</f>
        <v>0.01</v>
      </c>
      <c r="T572">
        <f t="shared" si="1053"/>
        <v>0</v>
      </c>
      <c r="U572">
        <f t="shared" si="1054"/>
        <v>0</v>
      </c>
      <c r="V572">
        <f t="shared" si="1055"/>
        <v>0</v>
      </c>
      <c r="W572">
        <f t="shared" si="1056"/>
        <v>0</v>
      </c>
      <c r="X572">
        <f t="shared" si="1057"/>
        <v>0</v>
      </c>
      <c r="Y572">
        <f t="shared" si="1058"/>
        <v>0</v>
      </c>
      <c r="Z572">
        <f t="shared" si="1059"/>
        <v>0</v>
      </c>
      <c r="AA572">
        <f t="shared" si="1060"/>
        <v>0</v>
      </c>
      <c r="AB572">
        <f t="shared" si="1061"/>
        <v>0</v>
      </c>
      <c r="AC572">
        <f t="shared" si="1062"/>
        <v>0</v>
      </c>
      <c r="AD572">
        <f t="shared" si="1063"/>
        <v>0</v>
      </c>
      <c r="AE572">
        <f t="shared" si="1064"/>
        <v>0</v>
      </c>
      <c r="AF572">
        <f t="shared" si="1065"/>
        <v>0</v>
      </c>
      <c r="AG572">
        <f t="shared" si="1066"/>
        <v>0</v>
      </c>
      <c r="AH572">
        <f t="shared" si="1067"/>
        <v>0</v>
      </c>
      <c r="AI572">
        <f t="shared" si="1068"/>
        <v>0</v>
      </c>
      <c r="AJ572">
        <f t="shared" si="1069"/>
        <v>0</v>
      </c>
      <c r="AK572">
        <f t="shared" si="1070"/>
        <v>0</v>
      </c>
      <c r="AL572">
        <f t="shared" si="1071"/>
        <v>0</v>
      </c>
      <c r="AM572">
        <f t="shared" si="1072"/>
        <v>0</v>
      </c>
      <c r="AN572">
        <f t="shared" si="1073"/>
        <v>0</v>
      </c>
      <c r="AO572">
        <f t="shared" si="1074"/>
        <v>0</v>
      </c>
      <c r="AP572">
        <f t="shared" si="1075"/>
        <v>0</v>
      </c>
      <c r="AQ572">
        <f t="shared" si="1076"/>
        <v>0</v>
      </c>
      <c r="AR572">
        <f t="shared" si="1077"/>
        <v>0</v>
      </c>
      <c r="AS572">
        <f t="shared" si="1078"/>
        <v>0</v>
      </c>
      <c r="AT572">
        <f t="shared" si="1048"/>
        <v>0</v>
      </c>
      <c r="AU572">
        <f t="shared" si="1079"/>
        <v>0</v>
      </c>
      <c r="AV572">
        <f t="shared" si="1080"/>
        <v>0</v>
      </c>
      <c r="AW572">
        <f t="shared" si="1049"/>
        <v>0</v>
      </c>
      <c r="AX572">
        <f t="shared" si="1081"/>
        <v>0</v>
      </c>
      <c r="AY572">
        <f t="shared" si="1082"/>
        <v>0</v>
      </c>
      <c r="AZ572">
        <f t="shared" si="1083"/>
        <v>0</v>
      </c>
      <c r="BA572">
        <f t="shared" si="1084"/>
        <v>0</v>
      </c>
      <c r="BB572">
        <f t="shared" si="1085"/>
        <v>0</v>
      </c>
      <c r="BC572">
        <f t="shared" si="1086"/>
        <v>0</v>
      </c>
      <c r="BD572">
        <f t="shared" si="1087"/>
        <v>0</v>
      </c>
      <c r="BE572">
        <f t="shared" si="1088"/>
        <v>0</v>
      </c>
      <c r="BF572">
        <f t="shared" si="1089"/>
        <v>0</v>
      </c>
      <c r="BG572">
        <f t="shared" si="1090"/>
        <v>0</v>
      </c>
      <c r="BH572">
        <f t="shared" si="1091"/>
        <v>0</v>
      </c>
      <c r="BI572">
        <f t="shared" si="1092"/>
        <v>0</v>
      </c>
      <c r="BJ572">
        <f t="shared" si="1093"/>
        <v>0</v>
      </c>
      <c r="BK572">
        <f t="shared" si="1094"/>
        <v>0</v>
      </c>
      <c r="BL572">
        <f t="shared" si="1095"/>
        <v>0</v>
      </c>
      <c r="BM572">
        <f t="shared" si="1096"/>
        <v>0</v>
      </c>
      <c r="BN572">
        <f t="shared" si="1097"/>
        <v>0</v>
      </c>
      <c r="BO572">
        <f t="shared" si="1098"/>
        <v>0</v>
      </c>
      <c r="BP572">
        <f t="shared" si="1099"/>
        <v>0</v>
      </c>
      <c r="BQ572">
        <f t="shared" si="1100"/>
        <v>0</v>
      </c>
      <c r="BR572">
        <f t="shared" si="1101"/>
        <v>0</v>
      </c>
      <c r="BS572">
        <f t="shared" si="1102"/>
        <v>0</v>
      </c>
      <c r="BT572">
        <f t="shared" si="1103"/>
        <v>0</v>
      </c>
      <c r="BU572">
        <f t="shared" si="1104"/>
        <v>0</v>
      </c>
      <c r="BV572">
        <f t="shared" si="1105"/>
        <v>0</v>
      </c>
      <c r="BW572">
        <f t="shared" si="1106"/>
        <v>0</v>
      </c>
      <c r="BX572">
        <f t="shared" si="1107"/>
        <v>0</v>
      </c>
      <c r="BY572">
        <f t="shared" si="1108"/>
        <v>0</v>
      </c>
      <c r="BZ572">
        <f t="shared" si="1109"/>
        <v>0</v>
      </c>
      <c r="CA572">
        <f t="shared" si="1110"/>
        <v>0</v>
      </c>
      <c r="CB572">
        <f t="shared" si="1111"/>
        <v>0</v>
      </c>
      <c r="CC572">
        <f t="shared" si="1112"/>
        <v>0</v>
      </c>
      <c r="CD572">
        <f t="shared" si="1113"/>
        <v>0</v>
      </c>
      <c r="CE572">
        <f t="shared" si="1114"/>
        <v>0</v>
      </c>
      <c r="CF572">
        <f t="shared" si="1115"/>
        <v>0</v>
      </c>
      <c r="CG572">
        <f t="shared" si="1116"/>
        <v>0</v>
      </c>
      <c r="CH572">
        <f t="shared" si="1117"/>
        <v>0</v>
      </c>
      <c r="CI572">
        <f t="shared" si="1118"/>
        <v>0</v>
      </c>
      <c r="CJ572">
        <f t="shared" si="1119"/>
        <v>0</v>
      </c>
      <c r="CK572">
        <f t="shared" si="1120"/>
        <v>0</v>
      </c>
      <c r="CL572" t="str">
        <f t="shared" si="1121"/>
        <v/>
      </c>
      <c r="CM572" t="str">
        <f t="shared" si="1122"/>
        <v/>
      </c>
      <c r="CN572" t="str">
        <f t="shared" si="1123"/>
        <v/>
      </c>
      <c r="CO572" t="str">
        <f t="shared" si="1124"/>
        <v/>
      </c>
      <c r="CP572" t="str">
        <f t="shared" si="1125"/>
        <v/>
      </c>
      <c r="CQ572" t="str">
        <f t="shared" si="1126"/>
        <v/>
      </c>
      <c r="CR572" t="str">
        <f t="shared" si="1127"/>
        <v/>
      </c>
      <c r="CS572" t="str">
        <f t="shared" si="1128"/>
        <v/>
      </c>
      <c r="CT572" t="str">
        <f t="shared" si="1129"/>
        <v/>
      </c>
      <c r="CU572" t="str">
        <f t="shared" si="1130"/>
        <v/>
      </c>
      <c r="CV572" t="str">
        <f t="shared" si="1131"/>
        <v/>
      </c>
      <c r="CW572" t="str">
        <f t="shared" si="1132"/>
        <v/>
      </c>
      <c r="CX572" t="str">
        <f t="shared" si="1133"/>
        <v/>
      </c>
      <c r="CY572" t="str">
        <f t="shared" si="1134"/>
        <v/>
      </c>
      <c r="CZ572" t="str">
        <f t="shared" si="1135"/>
        <v/>
      </c>
      <c r="DA572" t="str">
        <f t="shared" si="1136"/>
        <v/>
      </c>
      <c r="DB572" t="str">
        <f t="shared" si="1137"/>
        <v/>
      </c>
      <c r="DC572" t="str">
        <f t="shared" si="1138"/>
        <v/>
      </c>
      <c r="DD572" t="str">
        <f t="shared" si="1139"/>
        <v/>
      </c>
      <c r="DE572" t="str">
        <f t="shared" si="1140"/>
        <v/>
      </c>
      <c r="DF572" t="str">
        <f t="shared" si="1141"/>
        <v/>
      </c>
      <c r="DG572" t="str">
        <f t="shared" si="1142"/>
        <v/>
      </c>
      <c r="DH572" t="str">
        <f t="shared" si="1143"/>
        <v/>
      </c>
      <c r="DI572" t="str">
        <f t="shared" si="1144"/>
        <v/>
      </c>
      <c r="DJ572" t="str">
        <f t="shared" si="1145"/>
        <v/>
      </c>
      <c r="DK572" t="str">
        <f t="shared" si="1146"/>
        <v/>
      </c>
      <c r="DL572" t="str">
        <f t="shared" si="1147"/>
        <v/>
      </c>
      <c r="DM572" t="str">
        <f t="shared" si="1148"/>
        <v/>
      </c>
      <c r="DN572" t="str">
        <f t="shared" si="1149"/>
        <v/>
      </c>
      <c r="DO572" t="str">
        <f t="shared" si="1150"/>
        <v/>
      </c>
      <c r="DP572" t="str">
        <f t="shared" si="1151"/>
        <v/>
      </c>
      <c r="DQ572" t="str">
        <f t="shared" si="1152"/>
        <v/>
      </c>
      <c r="DR572" t="str">
        <f t="shared" si="1153"/>
        <v/>
      </c>
      <c r="DS572" t="str">
        <f t="shared" si="1154"/>
        <v/>
      </c>
      <c r="DT572" t="str">
        <f t="shared" si="1155"/>
        <v/>
      </c>
      <c r="DU572">
        <f t="shared" si="1156"/>
        <v>0</v>
      </c>
      <c r="DV572">
        <f t="shared" si="1157"/>
        <v>0</v>
      </c>
      <c r="DW572">
        <f t="shared" si="1158"/>
        <v>0</v>
      </c>
      <c r="DX572" t="str">
        <f t="shared" si="1159"/>
        <v/>
      </c>
      <c r="DY572" t="str">
        <f t="shared" si="1160"/>
        <v/>
      </c>
      <c r="DZ572" t="str">
        <f t="shared" si="1161"/>
        <v/>
      </c>
      <c r="EA572" s="5">
        <f t="shared" si="1162"/>
        <v>0</v>
      </c>
      <c r="EB572" s="3">
        <f t="shared" si="1163"/>
        <v>0</v>
      </c>
    </row>
    <row r="573" spans="2:132" x14ac:dyDescent="0.2">
      <c r="B573" s="25">
        <v>568</v>
      </c>
      <c r="C573" s="26">
        <f>Zisk!D587</f>
        <v>0</v>
      </c>
      <c r="D573">
        <f>Zisk!E587</f>
        <v>0</v>
      </c>
      <c r="E573" s="66" t="str">
        <f t="shared" si="1050"/>
        <v/>
      </c>
      <c r="F573" t="str">
        <f t="shared" si="1051"/>
        <v/>
      </c>
      <c r="G573" s="66" t="str">
        <f t="shared" si="1052"/>
        <v/>
      </c>
      <c r="H573" s="25"/>
      <c r="I573" s="25"/>
      <c r="J573">
        <f>VstupniParametry_SKRYT!$D$5</f>
        <v>0.02</v>
      </c>
      <c r="K573">
        <f>VstupniParametry_SKRYT!$D$6</f>
        <v>0.06</v>
      </c>
      <c r="L573">
        <f>VstupniParametry_SKRYT!$D$7</f>
        <v>0.06</v>
      </c>
      <c r="M573">
        <f>VstupniParametry_SKRYT!$D$8</f>
        <v>0.06</v>
      </c>
      <c r="N573">
        <f>VstupniParametry_SKRYT!$D$9</f>
        <v>1.7999999999999999E-2</v>
      </c>
      <c r="O573" s="27">
        <f>VstupniParametry_SKRYT!$D$10</f>
        <v>0.01</v>
      </c>
      <c r="P573" s="27">
        <f>VstupniParametry_SKRYT!$D$11</f>
        <v>0.01</v>
      </c>
      <c r="Q573" s="27">
        <f>VstupniParametry_SKRYT!$D$12</f>
        <v>0.01</v>
      </c>
      <c r="R573" s="27">
        <f>VstupniParametry_SKRYT!$D$13</f>
        <v>0.01</v>
      </c>
      <c r="S573" s="27">
        <f>VstupniParametry_SKRYT!$D$14</f>
        <v>0.01</v>
      </c>
      <c r="T573">
        <f t="shared" si="1053"/>
        <v>0</v>
      </c>
      <c r="U573">
        <f t="shared" si="1054"/>
        <v>0</v>
      </c>
      <c r="V573">
        <f t="shared" si="1055"/>
        <v>0</v>
      </c>
      <c r="W573">
        <f t="shared" si="1056"/>
        <v>0</v>
      </c>
      <c r="X573">
        <f t="shared" si="1057"/>
        <v>0</v>
      </c>
      <c r="Y573">
        <f t="shared" si="1058"/>
        <v>0</v>
      </c>
      <c r="Z573">
        <f t="shared" si="1059"/>
        <v>0</v>
      </c>
      <c r="AA573">
        <f t="shared" si="1060"/>
        <v>0</v>
      </c>
      <c r="AB573">
        <f t="shared" si="1061"/>
        <v>0</v>
      </c>
      <c r="AC573">
        <f t="shared" si="1062"/>
        <v>0</v>
      </c>
      <c r="AD573">
        <f t="shared" si="1063"/>
        <v>0</v>
      </c>
      <c r="AE573">
        <f t="shared" si="1064"/>
        <v>0</v>
      </c>
      <c r="AF573">
        <f t="shared" si="1065"/>
        <v>0</v>
      </c>
      <c r="AG573">
        <f t="shared" si="1066"/>
        <v>0</v>
      </c>
      <c r="AH573">
        <f t="shared" si="1067"/>
        <v>0</v>
      </c>
      <c r="AI573">
        <f t="shared" si="1068"/>
        <v>0</v>
      </c>
      <c r="AJ573">
        <f t="shared" si="1069"/>
        <v>0</v>
      </c>
      <c r="AK573">
        <f t="shared" si="1070"/>
        <v>0</v>
      </c>
      <c r="AL573">
        <f t="shared" si="1071"/>
        <v>0</v>
      </c>
      <c r="AM573">
        <f t="shared" si="1072"/>
        <v>0</v>
      </c>
      <c r="AN573">
        <f t="shared" si="1073"/>
        <v>0</v>
      </c>
      <c r="AO573">
        <f t="shared" si="1074"/>
        <v>0</v>
      </c>
      <c r="AP573">
        <f t="shared" si="1075"/>
        <v>0</v>
      </c>
      <c r="AQ573">
        <f t="shared" si="1076"/>
        <v>0</v>
      </c>
      <c r="AR573">
        <f t="shared" si="1077"/>
        <v>0</v>
      </c>
      <c r="AS573">
        <f t="shared" si="1078"/>
        <v>0</v>
      </c>
      <c r="AT573">
        <f t="shared" si="1048"/>
        <v>0</v>
      </c>
      <c r="AU573">
        <f t="shared" si="1079"/>
        <v>0</v>
      </c>
      <c r="AV573">
        <f t="shared" si="1080"/>
        <v>0</v>
      </c>
      <c r="AW573">
        <f t="shared" si="1049"/>
        <v>0</v>
      </c>
      <c r="AX573">
        <f t="shared" si="1081"/>
        <v>0</v>
      </c>
      <c r="AY573">
        <f t="shared" si="1082"/>
        <v>0</v>
      </c>
      <c r="AZ573">
        <f t="shared" si="1083"/>
        <v>0</v>
      </c>
      <c r="BA573">
        <f t="shared" si="1084"/>
        <v>0</v>
      </c>
      <c r="BB573">
        <f t="shared" si="1085"/>
        <v>0</v>
      </c>
      <c r="BC573">
        <f t="shared" si="1086"/>
        <v>0</v>
      </c>
      <c r="BD573">
        <f t="shared" si="1087"/>
        <v>0</v>
      </c>
      <c r="BE573">
        <f t="shared" si="1088"/>
        <v>0</v>
      </c>
      <c r="BF573">
        <f t="shared" si="1089"/>
        <v>0</v>
      </c>
      <c r="BG573">
        <f t="shared" si="1090"/>
        <v>0</v>
      </c>
      <c r="BH573">
        <f t="shared" si="1091"/>
        <v>0</v>
      </c>
      <c r="BI573">
        <f t="shared" si="1092"/>
        <v>0</v>
      </c>
      <c r="BJ573">
        <f t="shared" si="1093"/>
        <v>0</v>
      </c>
      <c r="BK573">
        <f t="shared" si="1094"/>
        <v>0</v>
      </c>
      <c r="BL573">
        <f t="shared" si="1095"/>
        <v>0</v>
      </c>
      <c r="BM573">
        <f t="shared" si="1096"/>
        <v>0</v>
      </c>
      <c r="BN573">
        <f t="shared" si="1097"/>
        <v>0</v>
      </c>
      <c r="BO573">
        <f t="shared" si="1098"/>
        <v>0</v>
      </c>
      <c r="BP573">
        <f t="shared" si="1099"/>
        <v>0</v>
      </c>
      <c r="BQ573">
        <f t="shared" si="1100"/>
        <v>0</v>
      </c>
      <c r="BR573">
        <f t="shared" si="1101"/>
        <v>0</v>
      </c>
      <c r="BS573">
        <f t="shared" si="1102"/>
        <v>0</v>
      </c>
      <c r="BT573">
        <f t="shared" si="1103"/>
        <v>0</v>
      </c>
      <c r="BU573">
        <f t="shared" si="1104"/>
        <v>0</v>
      </c>
      <c r="BV573">
        <f t="shared" si="1105"/>
        <v>0</v>
      </c>
      <c r="BW573">
        <f t="shared" si="1106"/>
        <v>0</v>
      </c>
      <c r="BX573">
        <f t="shared" si="1107"/>
        <v>0</v>
      </c>
      <c r="BY573">
        <f t="shared" si="1108"/>
        <v>0</v>
      </c>
      <c r="BZ573">
        <f t="shared" si="1109"/>
        <v>0</v>
      </c>
      <c r="CA573">
        <f t="shared" si="1110"/>
        <v>0</v>
      </c>
      <c r="CB573">
        <f t="shared" si="1111"/>
        <v>0</v>
      </c>
      <c r="CC573">
        <f t="shared" si="1112"/>
        <v>0</v>
      </c>
      <c r="CD573">
        <f t="shared" si="1113"/>
        <v>0</v>
      </c>
      <c r="CE573">
        <f t="shared" si="1114"/>
        <v>0</v>
      </c>
      <c r="CF573">
        <f t="shared" si="1115"/>
        <v>0</v>
      </c>
      <c r="CG573">
        <f t="shared" si="1116"/>
        <v>0</v>
      </c>
      <c r="CH573">
        <f t="shared" si="1117"/>
        <v>0</v>
      </c>
      <c r="CI573">
        <f t="shared" si="1118"/>
        <v>0</v>
      </c>
      <c r="CJ573">
        <f t="shared" si="1119"/>
        <v>0</v>
      </c>
      <c r="CK573">
        <f t="shared" si="1120"/>
        <v>0</v>
      </c>
      <c r="CL573" t="str">
        <f t="shared" si="1121"/>
        <v/>
      </c>
      <c r="CM573" t="str">
        <f t="shared" si="1122"/>
        <v/>
      </c>
      <c r="CN573" t="str">
        <f t="shared" si="1123"/>
        <v/>
      </c>
      <c r="CO573" t="str">
        <f t="shared" si="1124"/>
        <v/>
      </c>
      <c r="CP573" t="str">
        <f t="shared" si="1125"/>
        <v/>
      </c>
      <c r="CQ573" t="str">
        <f t="shared" si="1126"/>
        <v/>
      </c>
      <c r="CR573" t="str">
        <f t="shared" si="1127"/>
        <v/>
      </c>
      <c r="CS573" t="str">
        <f t="shared" si="1128"/>
        <v/>
      </c>
      <c r="CT573" t="str">
        <f t="shared" si="1129"/>
        <v/>
      </c>
      <c r="CU573" t="str">
        <f t="shared" si="1130"/>
        <v/>
      </c>
      <c r="CV573" t="str">
        <f t="shared" si="1131"/>
        <v/>
      </c>
      <c r="CW573" t="str">
        <f t="shared" si="1132"/>
        <v/>
      </c>
      <c r="CX573" t="str">
        <f t="shared" si="1133"/>
        <v/>
      </c>
      <c r="CY573" t="str">
        <f t="shared" si="1134"/>
        <v/>
      </c>
      <c r="CZ573" t="str">
        <f t="shared" si="1135"/>
        <v/>
      </c>
      <c r="DA573" t="str">
        <f t="shared" si="1136"/>
        <v/>
      </c>
      <c r="DB573" t="str">
        <f t="shared" si="1137"/>
        <v/>
      </c>
      <c r="DC573" t="str">
        <f t="shared" si="1138"/>
        <v/>
      </c>
      <c r="DD573" t="str">
        <f t="shared" si="1139"/>
        <v/>
      </c>
      <c r="DE573" t="str">
        <f t="shared" si="1140"/>
        <v/>
      </c>
      <c r="DF573" t="str">
        <f t="shared" si="1141"/>
        <v/>
      </c>
      <c r="DG573" t="str">
        <f t="shared" si="1142"/>
        <v/>
      </c>
      <c r="DH573" t="str">
        <f t="shared" si="1143"/>
        <v/>
      </c>
      <c r="DI573" t="str">
        <f t="shared" si="1144"/>
        <v/>
      </c>
      <c r="DJ573" t="str">
        <f t="shared" si="1145"/>
        <v/>
      </c>
      <c r="DK573" t="str">
        <f t="shared" si="1146"/>
        <v/>
      </c>
      <c r="DL573" t="str">
        <f t="shared" si="1147"/>
        <v/>
      </c>
      <c r="DM573" t="str">
        <f t="shared" si="1148"/>
        <v/>
      </c>
      <c r="DN573" t="str">
        <f t="shared" si="1149"/>
        <v/>
      </c>
      <c r="DO573" t="str">
        <f t="shared" si="1150"/>
        <v/>
      </c>
      <c r="DP573" t="str">
        <f t="shared" si="1151"/>
        <v/>
      </c>
      <c r="DQ573" t="str">
        <f t="shared" si="1152"/>
        <v/>
      </c>
      <c r="DR573" t="str">
        <f t="shared" si="1153"/>
        <v/>
      </c>
      <c r="DS573" t="str">
        <f t="shared" si="1154"/>
        <v/>
      </c>
      <c r="DT573" t="str">
        <f t="shared" si="1155"/>
        <v/>
      </c>
      <c r="DU573">
        <f t="shared" si="1156"/>
        <v>0</v>
      </c>
      <c r="DV573">
        <f t="shared" si="1157"/>
        <v>0</v>
      </c>
      <c r="DW573">
        <f t="shared" si="1158"/>
        <v>0</v>
      </c>
      <c r="DX573" t="str">
        <f t="shared" si="1159"/>
        <v/>
      </c>
      <c r="DY573" t="str">
        <f t="shared" si="1160"/>
        <v/>
      </c>
      <c r="DZ573" t="str">
        <f t="shared" si="1161"/>
        <v/>
      </c>
      <c r="EA573" s="5">
        <f t="shared" si="1162"/>
        <v>0</v>
      </c>
      <c r="EB573" s="3">
        <f t="shared" si="1163"/>
        <v>0</v>
      </c>
    </row>
    <row r="574" spans="2:132" x14ac:dyDescent="0.2">
      <c r="B574">
        <v>569</v>
      </c>
      <c r="C574" s="3">
        <f>Zisk!D588</f>
        <v>0</v>
      </c>
      <c r="D574">
        <f>Zisk!E588</f>
        <v>0</v>
      </c>
      <c r="E574" s="66" t="str">
        <f t="shared" si="1050"/>
        <v/>
      </c>
      <c r="F574" t="str">
        <f t="shared" si="1051"/>
        <v/>
      </c>
      <c r="G574" s="66" t="str">
        <f t="shared" si="1052"/>
        <v/>
      </c>
      <c r="J574">
        <f>VstupniParametry_SKRYT!$D$5</f>
        <v>0.02</v>
      </c>
      <c r="K574">
        <f>VstupniParametry_SKRYT!$D$6</f>
        <v>0.06</v>
      </c>
      <c r="L574">
        <f>VstupniParametry_SKRYT!$D$7</f>
        <v>0.06</v>
      </c>
      <c r="M574">
        <f>VstupniParametry_SKRYT!$D$8</f>
        <v>0.06</v>
      </c>
      <c r="N574">
        <f>VstupniParametry_SKRYT!$D$9</f>
        <v>1.7999999999999999E-2</v>
      </c>
      <c r="O574" s="27">
        <f>VstupniParametry_SKRYT!$D$10</f>
        <v>0.01</v>
      </c>
      <c r="P574" s="27">
        <f>VstupniParametry_SKRYT!$D$11</f>
        <v>0.01</v>
      </c>
      <c r="Q574" s="27">
        <f>VstupniParametry_SKRYT!$D$12</f>
        <v>0.01</v>
      </c>
      <c r="R574" s="27">
        <f>VstupniParametry_SKRYT!$D$13</f>
        <v>0.01</v>
      </c>
      <c r="S574" s="27">
        <f>VstupniParametry_SKRYT!$D$14</f>
        <v>0.01</v>
      </c>
      <c r="T574">
        <f t="shared" si="1053"/>
        <v>0</v>
      </c>
      <c r="U574">
        <f t="shared" si="1054"/>
        <v>0</v>
      </c>
      <c r="V574">
        <f t="shared" si="1055"/>
        <v>0</v>
      </c>
      <c r="W574">
        <f t="shared" si="1056"/>
        <v>0</v>
      </c>
      <c r="X574">
        <f t="shared" si="1057"/>
        <v>0</v>
      </c>
      <c r="Y574">
        <f t="shared" si="1058"/>
        <v>0</v>
      </c>
      <c r="Z574">
        <f t="shared" si="1059"/>
        <v>0</v>
      </c>
      <c r="AA574">
        <f t="shared" si="1060"/>
        <v>0</v>
      </c>
      <c r="AB574">
        <f t="shared" si="1061"/>
        <v>0</v>
      </c>
      <c r="AC574">
        <f t="shared" si="1062"/>
        <v>0</v>
      </c>
      <c r="AD574">
        <f t="shared" si="1063"/>
        <v>0</v>
      </c>
      <c r="AE574">
        <f t="shared" si="1064"/>
        <v>0</v>
      </c>
      <c r="AF574">
        <f t="shared" si="1065"/>
        <v>0</v>
      </c>
      <c r="AG574">
        <f t="shared" si="1066"/>
        <v>0</v>
      </c>
      <c r="AH574">
        <f t="shared" si="1067"/>
        <v>0</v>
      </c>
      <c r="AI574">
        <f t="shared" si="1068"/>
        <v>0</v>
      </c>
      <c r="AJ574">
        <f t="shared" si="1069"/>
        <v>0</v>
      </c>
      <c r="AK574">
        <f t="shared" si="1070"/>
        <v>0</v>
      </c>
      <c r="AL574">
        <f t="shared" si="1071"/>
        <v>0</v>
      </c>
      <c r="AM574">
        <f t="shared" si="1072"/>
        <v>0</v>
      </c>
      <c r="AN574">
        <f t="shared" si="1073"/>
        <v>0</v>
      </c>
      <c r="AO574">
        <f t="shared" si="1074"/>
        <v>0</v>
      </c>
      <c r="AP574">
        <f t="shared" si="1075"/>
        <v>0</v>
      </c>
      <c r="AQ574">
        <f t="shared" si="1076"/>
        <v>0</v>
      </c>
      <c r="AR574">
        <f t="shared" si="1077"/>
        <v>0</v>
      </c>
      <c r="AS574">
        <f t="shared" si="1078"/>
        <v>0</v>
      </c>
      <c r="AT574">
        <f t="shared" si="1048"/>
        <v>0</v>
      </c>
      <c r="AU574">
        <f t="shared" si="1079"/>
        <v>0</v>
      </c>
      <c r="AV574">
        <f t="shared" si="1080"/>
        <v>0</v>
      </c>
      <c r="AW574">
        <f t="shared" si="1049"/>
        <v>0</v>
      </c>
      <c r="AX574">
        <f t="shared" si="1081"/>
        <v>0</v>
      </c>
      <c r="AY574">
        <f t="shared" si="1082"/>
        <v>0</v>
      </c>
      <c r="AZ574">
        <f t="shared" si="1083"/>
        <v>0</v>
      </c>
      <c r="BA574">
        <f t="shared" si="1084"/>
        <v>0</v>
      </c>
      <c r="BB574">
        <f t="shared" si="1085"/>
        <v>0</v>
      </c>
      <c r="BC574">
        <f t="shared" si="1086"/>
        <v>0</v>
      </c>
      <c r="BD574">
        <f t="shared" si="1087"/>
        <v>0</v>
      </c>
      <c r="BE574">
        <f t="shared" si="1088"/>
        <v>0</v>
      </c>
      <c r="BF574">
        <f t="shared" si="1089"/>
        <v>0</v>
      </c>
      <c r="BG574">
        <f t="shared" si="1090"/>
        <v>0</v>
      </c>
      <c r="BH574">
        <f t="shared" si="1091"/>
        <v>0</v>
      </c>
      <c r="BI574">
        <f t="shared" si="1092"/>
        <v>0</v>
      </c>
      <c r="BJ574">
        <f t="shared" si="1093"/>
        <v>0</v>
      </c>
      <c r="BK574">
        <f t="shared" si="1094"/>
        <v>0</v>
      </c>
      <c r="BL574">
        <f t="shared" si="1095"/>
        <v>0</v>
      </c>
      <c r="BM574">
        <f t="shared" si="1096"/>
        <v>0</v>
      </c>
      <c r="BN574">
        <f t="shared" si="1097"/>
        <v>0</v>
      </c>
      <c r="BO574">
        <f t="shared" si="1098"/>
        <v>0</v>
      </c>
      <c r="BP574">
        <f t="shared" si="1099"/>
        <v>0</v>
      </c>
      <c r="BQ574">
        <f t="shared" si="1100"/>
        <v>0</v>
      </c>
      <c r="BR574">
        <f t="shared" si="1101"/>
        <v>0</v>
      </c>
      <c r="BS574">
        <f t="shared" si="1102"/>
        <v>0</v>
      </c>
      <c r="BT574">
        <f t="shared" si="1103"/>
        <v>0</v>
      </c>
      <c r="BU574">
        <f t="shared" si="1104"/>
        <v>0</v>
      </c>
      <c r="BV574">
        <f t="shared" si="1105"/>
        <v>0</v>
      </c>
      <c r="BW574">
        <f t="shared" si="1106"/>
        <v>0</v>
      </c>
      <c r="BX574">
        <f t="shared" si="1107"/>
        <v>0</v>
      </c>
      <c r="BY574">
        <f t="shared" si="1108"/>
        <v>0</v>
      </c>
      <c r="BZ574">
        <f t="shared" si="1109"/>
        <v>0</v>
      </c>
      <c r="CA574">
        <f t="shared" si="1110"/>
        <v>0</v>
      </c>
      <c r="CB574">
        <f t="shared" si="1111"/>
        <v>0</v>
      </c>
      <c r="CC574">
        <f t="shared" si="1112"/>
        <v>0</v>
      </c>
      <c r="CD574">
        <f t="shared" si="1113"/>
        <v>0</v>
      </c>
      <c r="CE574">
        <f t="shared" si="1114"/>
        <v>0</v>
      </c>
      <c r="CF574">
        <f t="shared" si="1115"/>
        <v>0</v>
      </c>
      <c r="CG574">
        <f t="shared" si="1116"/>
        <v>0</v>
      </c>
      <c r="CH574">
        <f t="shared" si="1117"/>
        <v>0</v>
      </c>
      <c r="CI574">
        <f t="shared" si="1118"/>
        <v>0</v>
      </c>
      <c r="CJ574">
        <f t="shared" si="1119"/>
        <v>0</v>
      </c>
      <c r="CK574">
        <f t="shared" si="1120"/>
        <v>0</v>
      </c>
      <c r="CL574" t="str">
        <f t="shared" si="1121"/>
        <v/>
      </c>
      <c r="CM574" t="str">
        <f t="shared" si="1122"/>
        <v/>
      </c>
      <c r="CN574" t="str">
        <f t="shared" si="1123"/>
        <v/>
      </c>
      <c r="CO574" t="str">
        <f t="shared" si="1124"/>
        <v/>
      </c>
      <c r="CP574" t="str">
        <f t="shared" si="1125"/>
        <v/>
      </c>
      <c r="CQ574" t="str">
        <f t="shared" si="1126"/>
        <v/>
      </c>
      <c r="CR574" t="str">
        <f t="shared" si="1127"/>
        <v/>
      </c>
      <c r="CS574" t="str">
        <f t="shared" si="1128"/>
        <v/>
      </c>
      <c r="CT574" t="str">
        <f t="shared" si="1129"/>
        <v/>
      </c>
      <c r="CU574" t="str">
        <f t="shared" si="1130"/>
        <v/>
      </c>
      <c r="CV574" t="str">
        <f t="shared" si="1131"/>
        <v/>
      </c>
      <c r="CW574" t="str">
        <f t="shared" si="1132"/>
        <v/>
      </c>
      <c r="CX574" t="str">
        <f t="shared" si="1133"/>
        <v/>
      </c>
      <c r="CY574" t="str">
        <f t="shared" si="1134"/>
        <v/>
      </c>
      <c r="CZ574" t="str">
        <f t="shared" si="1135"/>
        <v/>
      </c>
      <c r="DA574" t="str">
        <f t="shared" si="1136"/>
        <v/>
      </c>
      <c r="DB574" t="str">
        <f t="shared" si="1137"/>
        <v/>
      </c>
      <c r="DC574" t="str">
        <f t="shared" si="1138"/>
        <v/>
      </c>
      <c r="DD574" t="str">
        <f t="shared" si="1139"/>
        <v/>
      </c>
      <c r="DE574" t="str">
        <f t="shared" si="1140"/>
        <v/>
      </c>
      <c r="DF574" t="str">
        <f t="shared" si="1141"/>
        <v/>
      </c>
      <c r="DG574" t="str">
        <f t="shared" si="1142"/>
        <v/>
      </c>
      <c r="DH574" t="str">
        <f t="shared" si="1143"/>
        <v/>
      </c>
      <c r="DI574" t="str">
        <f t="shared" si="1144"/>
        <v/>
      </c>
      <c r="DJ574" t="str">
        <f t="shared" si="1145"/>
        <v/>
      </c>
      <c r="DK574" t="str">
        <f t="shared" si="1146"/>
        <v/>
      </c>
      <c r="DL574" t="str">
        <f t="shared" si="1147"/>
        <v/>
      </c>
      <c r="DM574" t="str">
        <f t="shared" si="1148"/>
        <v/>
      </c>
      <c r="DN574" t="str">
        <f t="shared" si="1149"/>
        <v/>
      </c>
      <c r="DO574" t="str">
        <f t="shared" si="1150"/>
        <v/>
      </c>
      <c r="DP574" t="str">
        <f t="shared" si="1151"/>
        <v/>
      </c>
      <c r="DQ574" t="str">
        <f t="shared" si="1152"/>
        <v/>
      </c>
      <c r="DR574" t="str">
        <f t="shared" si="1153"/>
        <v/>
      </c>
      <c r="DS574" t="str">
        <f t="shared" si="1154"/>
        <v/>
      </c>
      <c r="DT574" t="str">
        <f t="shared" si="1155"/>
        <v/>
      </c>
      <c r="DU574">
        <f t="shared" si="1156"/>
        <v>0</v>
      </c>
      <c r="DV574">
        <f t="shared" si="1157"/>
        <v>0</v>
      </c>
      <c r="DW574">
        <f t="shared" si="1158"/>
        <v>0</v>
      </c>
      <c r="DX574" t="str">
        <f t="shared" si="1159"/>
        <v/>
      </c>
      <c r="DY574" t="str">
        <f t="shared" si="1160"/>
        <v/>
      </c>
      <c r="DZ574" t="str">
        <f t="shared" si="1161"/>
        <v/>
      </c>
      <c r="EA574" s="5">
        <f t="shared" si="1162"/>
        <v>0</v>
      </c>
      <c r="EB574" s="3">
        <f t="shared" si="1163"/>
        <v>0</v>
      </c>
    </row>
    <row r="575" spans="2:132" x14ac:dyDescent="0.2">
      <c r="B575" s="25">
        <v>570</v>
      </c>
      <c r="C575" s="26">
        <f>Zisk!D589</f>
        <v>0</v>
      </c>
      <c r="D575">
        <f>Zisk!E589</f>
        <v>0</v>
      </c>
      <c r="E575" s="66" t="str">
        <f t="shared" si="1050"/>
        <v/>
      </c>
      <c r="F575" t="str">
        <f t="shared" si="1051"/>
        <v/>
      </c>
      <c r="G575" s="66" t="str">
        <f t="shared" si="1052"/>
        <v/>
      </c>
      <c r="H575" s="25"/>
      <c r="I575" s="25"/>
      <c r="J575">
        <f>VstupniParametry_SKRYT!$D$5</f>
        <v>0.02</v>
      </c>
      <c r="K575">
        <f>VstupniParametry_SKRYT!$D$6</f>
        <v>0.06</v>
      </c>
      <c r="L575">
        <f>VstupniParametry_SKRYT!$D$7</f>
        <v>0.06</v>
      </c>
      <c r="M575">
        <f>VstupniParametry_SKRYT!$D$8</f>
        <v>0.06</v>
      </c>
      <c r="N575">
        <f>VstupniParametry_SKRYT!$D$9</f>
        <v>1.7999999999999999E-2</v>
      </c>
      <c r="O575" s="27">
        <f>VstupniParametry_SKRYT!$D$10</f>
        <v>0.01</v>
      </c>
      <c r="P575" s="27">
        <f>VstupniParametry_SKRYT!$D$11</f>
        <v>0.01</v>
      </c>
      <c r="Q575" s="27">
        <f>VstupniParametry_SKRYT!$D$12</f>
        <v>0.01</v>
      </c>
      <c r="R575" s="27">
        <f>VstupniParametry_SKRYT!$D$13</f>
        <v>0.01</v>
      </c>
      <c r="S575" s="27">
        <f>VstupniParametry_SKRYT!$D$14</f>
        <v>0.01</v>
      </c>
      <c r="T575">
        <f t="shared" si="1053"/>
        <v>0</v>
      </c>
      <c r="U575">
        <f t="shared" si="1054"/>
        <v>0</v>
      </c>
      <c r="V575">
        <f t="shared" si="1055"/>
        <v>0</v>
      </c>
      <c r="W575">
        <f t="shared" si="1056"/>
        <v>0</v>
      </c>
      <c r="X575">
        <f t="shared" si="1057"/>
        <v>0</v>
      </c>
      <c r="Y575">
        <f t="shared" si="1058"/>
        <v>0</v>
      </c>
      <c r="Z575">
        <f t="shared" si="1059"/>
        <v>0</v>
      </c>
      <c r="AA575">
        <f t="shared" si="1060"/>
        <v>0</v>
      </c>
      <c r="AB575">
        <f t="shared" si="1061"/>
        <v>0</v>
      </c>
      <c r="AC575">
        <f t="shared" si="1062"/>
        <v>0</v>
      </c>
      <c r="AD575">
        <f t="shared" si="1063"/>
        <v>0</v>
      </c>
      <c r="AE575">
        <f t="shared" si="1064"/>
        <v>0</v>
      </c>
      <c r="AF575">
        <f t="shared" si="1065"/>
        <v>0</v>
      </c>
      <c r="AG575">
        <f t="shared" si="1066"/>
        <v>0</v>
      </c>
      <c r="AH575">
        <f t="shared" si="1067"/>
        <v>0</v>
      </c>
      <c r="AI575">
        <f t="shared" si="1068"/>
        <v>0</v>
      </c>
      <c r="AJ575">
        <f t="shared" si="1069"/>
        <v>0</v>
      </c>
      <c r="AK575">
        <f t="shared" si="1070"/>
        <v>0</v>
      </c>
      <c r="AL575">
        <f t="shared" si="1071"/>
        <v>0</v>
      </c>
      <c r="AM575">
        <f t="shared" si="1072"/>
        <v>0</v>
      </c>
      <c r="AN575">
        <f t="shared" si="1073"/>
        <v>0</v>
      </c>
      <c r="AO575">
        <f t="shared" si="1074"/>
        <v>0</v>
      </c>
      <c r="AP575">
        <f t="shared" si="1075"/>
        <v>0</v>
      </c>
      <c r="AQ575">
        <f t="shared" si="1076"/>
        <v>0</v>
      </c>
      <c r="AR575">
        <f t="shared" si="1077"/>
        <v>0</v>
      </c>
      <c r="AS575">
        <f t="shared" si="1078"/>
        <v>0</v>
      </c>
      <c r="AT575">
        <f t="shared" si="1048"/>
        <v>0</v>
      </c>
      <c r="AU575">
        <f t="shared" si="1079"/>
        <v>0</v>
      </c>
      <c r="AV575">
        <f t="shared" si="1080"/>
        <v>0</v>
      </c>
      <c r="AW575">
        <f t="shared" si="1049"/>
        <v>0</v>
      </c>
      <c r="AX575">
        <f t="shared" si="1081"/>
        <v>0</v>
      </c>
      <c r="AY575">
        <f t="shared" si="1082"/>
        <v>0</v>
      </c>
      <c r="AZ575">
        <f t="shared" si="1083"/>
        <v>0</v>
      </c>
      <c r="BA575">
        <f t="shared" si="1084"/>
        <v>0</v>
      </c>
      <c r="BB575">
        <f t="shared" si="1085"/>
        <v>0</v>
      </c>
      <c r="BC575">
        <f t="shared" si="1086"/>
        <v>0</v>
      </c>
      <c r="BD575">
        <f t="shared" si="1087"/>
        <v>0</v>
      </c>
      <c r="BE575">
        <f t="shared" si="1088"/>
        <v>0</v>
      </c>
      <c r="BF575">
        <f t="shared" si="1089"/>
        <v>0</v>
      </c>
      <c r="BG575">
        <f t="shared" si="1090"/>
        <v>0</v>
      </c>
      <c r="BH575">
        <f t="shared" si="1091"/>
        <v>0</v>
      </c>
      <c r="BI575">
        <f t="shared" si="1092"/>
        <v>0</v>
      </c>
      <c r="BJ575">
        <f t="shared" si="1093"/>
        <v>0</v>
      </c>
      <c r="BK575">
        <f t="shared" si="1094"/>
        <v>0</v>
      </c>
      <c r="BL575">
        <f t="shared" si="1095"/>
        <v>0</v>
      </c>
      <c r="BM575">
        <f t="shared" si="1096"/>
        <v>0</v>
      </c>
      <c r="BN575">
        <f t="shared" si="1097"/>
        <v>0</v>
      </c>
      <c r="BO575">
        <f t="shared" si="1098"/>
        <v>0</v>
      </c>
      <c r="BP575">
        <f t="shared" si="1099"/>
        <v>0</v>
      </c>
      <c r="BQ575">
        <f t="shared" si="1100"/>
        <v>0</v>
      </c>
      <c r="BR575">
        <f t="shared" si="1101"/>
        <v>0</v>
      </c>
      <c r="BS575">
        <f t="shared" si="1102"/>
        <v>0</v>
      </c>
      <c r="BT575">
        <f t="shared" si="1103"/>
        <v>0</v>
      </c>
      <c r="BU575">
        <f t="shared" si="1104"/>
        <v>0</v>
      </c>
      <c r="BV575">
        <f t="shared" si="1105"/>
        <v>0</v>
      </c>
      <c r="BW575">
        <f t="shared" si="1106"/>
        <v>0</v>
      </c>
      <c r="BX575">
        <f t="shared" si="1107"/>
        <v>0</v>
      </c>
      <c r="BY575">
        <f t="shared" si="1108"/>
        <v>0</v>
      </c>
      <c r="BZ575">
        <f t="shared" si="1109"/>
        <v>0</v>
      </c>
      <c r="CA575">
        <f t="shared" si="1110"/>
        <v>0</v>
      </c>
      <c r="CB575">
        <f t="shared" si="1111"/>
        <v>0</v>
      </c>
      <c r="CC575">
        <f t="shared" si="1112"/>
        <v>0</v>
      </c>
      <c r="CD575">
        <f t="shared" si="1113"/>
        <v>0</v>
      </c>
      <c r="CE575">
        <f t="shared" si="1114"/>
        <v>0</v>
      </c>
      <c r="CF575">
        <f t="shared" si="1115"/>
        <v>0</v>
      </c>
      <c r="CG575">
        <f t="shared" si="1116"/>
        <v>0</v>
      </c>
      <c r="CH575">
        <f t="shared" si="1117"/>
        <v>0</v>
      </c>
      <c r="CI575">
        <f t="shared" si="1118"/>
        <v>0</v>
      </c>
      <c r="CJ575">
        <f t="shared" si="1119"/>
        <v>0</v>
      </c>
      <c r="CK575">
        <f t="shared" si="1120"/>
        <v>0</v>
      </c>
      <c r="CL575" t="str">
        <f t="shared" si="1121"/>
        <v/>
      </c>
      <c r="CM575" t="str">
        <f t="shared" si="1122"/>
        <v/>
      </c>
      <c r="CN575" t="str">
        <f t="shared" si="1123"/>
        <v/>
      </c>
      <c r="CO575" t="str">
        <f t="shared" si="1124"/>
        <v/>
      </c>
      <c r="CP575" t="str">
        <f t="shared" si="1125"/>
        <v/>
      </c>
      <c r="CQ575" t="str">
        <f t="shared" si="1126"/>
        <v/>
      </c>
      <c r="CR575" t="str">
        <f t="shared" si="1127"/>
        <v/>
      </c>
      <c r="CS575" t="str">
        <f t="shared" si="1128"/>
        <v/>
      </c>
      <c r="CT575" t="str">
        <f t="shared" si="1129"/>
        <v/>
      </c>
      <c r="CU575" t="str">
        <f t="shared" si="1130"/>
        <v/>
      </c>
      <c r="CV575" t="str">
        <f t="shared" si="1131"/>
        <v/>
      </c>
      <c r="CW575" t="str">
        <f t="shared" si="1132"/>
        <v/>
      </c>
      <c r="CX575" t="str">
        <f t="shared" si="1133"/>
        <v/>
      </c>
      <c r="CY575" t="str">
        <f t="shared" si="1134"/>
        <v/>
      </c>
      <c r="CZ575" t="str">
        <f t="shared" si="1135"/>
        <v/>
      </c>
      <c r="DA575" t="str">
        <f t="shared" si="1136"/>
        <v/>
      </c>
      <c r="DB575" t="str">
        <f t="shared" si="1137"/>
        <v/>
      </c>
      <c r="DC575" t="str">
        <f t="shared" si="1138"/>
        <v/>
      </c>
      <c r="DD575" t="str">
        <f t="shared" si="1139"/>
        <v/>
      </c>
      <c r="DE575" t="str">
        <f t="shared" si="1140"/>
        <v/>
      </c>
      <c r="DF575" t="str">
        <f t="shared" si="1141"/>
        <v/>
      </c>
      <c r="DG575" t="str">
        <f t="shared" si="1142"/>
        <v/>
      </c>
      <c r="DH575" t="str">
        <f t="shared" si="1143"/>
        <v/>
      </c>
      <c r="DI575" t="str">
        <f t="shared" si="1144"/>
        <v/>
      </c>
      <c r="DJ575" t="str">
        <f t="shared" si="1145"/>
        <v/>
      </c>
      <c r="DK575" t="str">
        <f t="shared" si="1146"/>
        <v/>
      </c>
      <c r="DL575" t="str">
        <f t="shared" si="1147"/>
        <v/>
      </c>
      <c r="DM575" t="str">
        <f t="shared" si="1148"/>
        <v/>
      </c>
      <c r="DN575" t="str">
        <f t="shared" si="1149"/>
        <v/>
      </c>
      <c r="DO575" t="str">
        <f t="shared" si="1150"/>
        <v/>
      </c>
      <c r="DP575" t="str">
        <f t="shared" si="1151"/>
        <v/>
      </c>
      <c r="DQ575" t="str">
        <f t="shared" si="1152"/>
        <v/>
      </c>
      <c r="DR575" t="str">
        <f t="shared" si="1153"/>
        <v/>
      </c>
      <c r="DS575" t="str">
        <f t="shared" si="1154"/>
        <v/>
      </c>
      <c r="DT575" t="str">
        <f t="shared" si="1155"/>
        <v/>
      </c>
      <c r="DU575">
        <f t="shared" si="1156"/>
        <v>0</v>
      </c>
      <c r="DV575">
        <f t="shared" si="1157"/>
        <v>0</v>
      </c>
      <c r="DW575">
        <f t="shared" si="1158"/>
        <v>0</v>
      </c>
      <c r="DX575" t="str">
        <f t="shared" si="1159"/>
        <v/>
      </c>
      <c r="DY575" t="str">
        <f t="shared" si="1160"/>
        <v/>
      </c>
      <c r="DZ575" t="str">
        <f t="shared" si="1161"/>
        <v/>
      </c>
      <c r="EA575" s="5">
        <f t="shared" si="1162"/>
        <v>0</v>
      </c>
      <c r="EB575" s="3">
        <f t="shared" si="1163"/>
        <v>0</v>
      </c>
    </row>
    <row r="576" spans="2:132" x14ac:dyDescent="0.2">
      <c r="B576">
        <v>571</v>
      </c>
      <c r="C576" s="3">
        <f>Zisk!D590</f>
        <v>0</v>
      </c>
      <c r="D576">
        <f>Zisk!E590</f>
        <v>0</v>
      </c>
      <c r="E576" s="66" t="str">
        <f t="shared" si="1050"/>
        <v/>
      </c>
      <c r="F576" t="str">
        <f t="shared" si="1051"/>
        <v/>
      </c>
      <c r="G576" s="66" t="str">
        <f t="shared" si="1052"/>
        <v/>
      </c>
      <c r="J576">
        <f>VstupniParametry_SKRYT!$D$5</f>
        <v>0.02</v>
      </c>
      <c r="K576">
        <f>VstupniParametry_SKRYT!$D$6</f>
        <v>0.06</v>
      </c>
      <c r="L576">
        <f>VstupniParametry_SKRYT!$D$7</f>
        <v>0.06</v>
      </c>
      <c r="M576">
        <f>VstupniParametry_SKRYT!$D$8</f>
        <v>0.06</v>
      </c>
      <c r="N576">
        <f>VstupniParametry_SKRYT!$D$9</f>
        <v>1.7999999999999999E-2</v>
      </c>
      <c r="O576" s="27">
        <f>VstupniParametry_SKRYT!$D$10</f>
        <v>0.01</v>
      </c>
      <c r="P576" s="27">
        <f>VstupniParametry_SKRYT!$D$11</f>
        <v>0.01</v>
      </c>
      <c r="Q576" s="27">
        <f>VstupniParametry_SKRYT!$D$12</f>
        <v>0.01</v>
      </c>
      <c r="R576" s="27">
        <f>VstupniParametry_SKRYT!$D$13</f>
        <v>0.01</v>
      </c>
      <c r="S576" s="27">
        <f>VstupniParametry_SKRYT!$D$14</f>
        <v>0.01</v>
      </c>
      <c r="T576">
        <f t="shared" si="1053"/>
        <v>0</v>
      </c>
      <c r="U576">
        <f t="shared" si="1054"/>
        <v>0</v>
      </c>
      <c r="V576">
        <f t="shared" si="1055"/>
        <v>0</v>
      </c>
      <c r="W576">
        <f t="shared" si="1056"/>
        <v>0</v>
      </c>
      <c r="X576">
        <f t="shared" si="1057"/>
        <v>0</v>
      </c>
      <c r="Y576">
        <f t="shared" si="1058"/>
        <v>0</v>
      </c>
      <c r="Z576">
        <f t="shared" si="1059"/>
        <v>0</v>
      </c>
      <c r="AA576">
        <f t="shared" si="1060"/>
        <v>0</v>
      </c>
      <c r="AB576">
        <f t="shared" si="1061"/>
        <v>0</v>
      </c>
      <c r="AC576">
        <f t="shared" si="1062"/>
        <v>0</v>
      </c>
      <c r="AD576">
        <f t="shared" si="1063"/>
        <v>0</v>
      </c>
      <c r="AE576">
        <f t="shared" si="1064"/>
        <v>0</v>
      </c>
      <c r="AF576">
        <f t="shared" si="1065"/>
        <v>0</v>
      </c>
      <c r="AG576">
        <f t="shared" si="1066"/>
        <v>0</v>
      </c>
      <c r="AH576">
        <f t="shared" si="1067"/>
        <v>0</v>
      </c>
      <c r="AI576">
        <f t="shared" si="1068"/>
        <v>0</v>
      </c>
      <c r="AJ576">
        <f t="shared" si="1069"/>
        <v>0</v>
      </c>
      <c r="AK576">
        <f t="shared" si="1070"/>
        <v>0</v>
      </c>
      <c r="AL576">
        <f t="shared" si="1071"/>
        <v>0</v>
      </c>
      <c r="AM576">
        <f t="shared" si="1072"/>
        <v>0</v>
      </c>
      <c r="AN576">
        <f t="shared" si="1073"/>
        <v>0</v>
      </c>
      <c r="AO576">
        <f t="shared" si="1074"/>
        <v>0</v>
      </c>
      <c r="AP576">
        <f t="shared" si="1075"/>
        <v>0</v>
      </c>
      <c r="AQ576">
        <f t="shared" si="1076"/>
        <v>0</v>
      </c>
      <c r="AR576">
        <f t="shared" si="1077"/>
        <v>0</v>
      </c>
      <c r="AS576">
        <f t="shared" si="1078"/>
        <v>0</v>
      </c>
      <c r="AT576">
        <f t="shared" si="1048"/>
        <v>0</v>
      </c>
      <c r="AU576">
        <f t="shared" si="1079"/>
        <v>0</v>
      </c>
      <c r="AV576">
        <f t="shared" si="1080"/>
        <v>0</v>
      </c>
      <c r="AW576">
        <f t="shared" si="1049"/>
        <v>0</v>
      </c>
      <c r="AX576">
        <f t="shared" si="1081"/>
        <v>0</v>
      </c>
      <c r="AY576">
        <f t="shared" si="1082"/>
        <v>0</v>
      </c>
      <c r="AZ576">
        <f t="shared" si="1083"/>
        <v>0</v>
      </c>
      <c r="BA576">
        <f t="shared" si="1084"/>
        <v>0</v>
      </c>
      <c r="BB576">
        <f t="shared" si="1085"/>
        <v>0</v>
      </c>
      <c r="BC576">
        <f t="shared" si="1086"/>
        <v>0</v>
      </c>
      <c r="BD576">
        <f t="shared" si="1087"/>
        <v>0</v>
      </c>
      <c r="BE576">
        <f t="shared" si="1088"/>
        <v>0</v>
      </c>
      <c r="BF576">
        <f t="shared" si="1089"/>
        <v>0</v>
      </c>
      <c r="BG576">
        <f t="shared" si="1090"/>
        <v>0</v>
      </c>
      <c r="BH576">
        <f t="shared" si="1091"/>
        <v>0</v>
      </c>
      <c r="BI576">
        <f t="shared" si="1092"/>
        <v>0</v>
      </c>
      <c r="BJ576">
        <f t="shared" si="1093"/>
        <v>0</v>
      </c>
      <c r="BK576">
        <f t="shared" si="1094"/>
        <v>0</v>
      </c>
      <c r="BL576">
        <f t="shared" si="1095"/>
        <v>0</v>
      </c>
      <c r="BM576">
        <f t="shared" si="1096"/>
        <v>0</v>
      </c>
      <c r="BN576">
        <f t="shared" si="1097"/>
        <v>0</v>
      </c>
      <c r="BO576">
        <f t="shared" si="1098"/>
        <v>0</v>
      </c>
      <c r="BP576">
        <f t="shared" si="1099"/>
        <v>0</v>
      </c>
      <c r="BQ576">
        <f t="shared" si="1100"/>
        <v>0</v>
      </c>
      <c r="BR576">
        <f t="shared" si="1101"/>
        <v>0</v>
      </c>
      <c r="BS576">
        <f t="shared" si="1102"/>
        <v>0</v>
      </c>
      <c r="BT576">
        <f t="shared" si="1103"/>
        <v>0</v>
      </c>
      <c r="BU576">
        <f t="shared" si="1104"/>
        <v>0</v>
      </c>
      <c r="BV576">
        <f t="shared" si="1105"/>
        <v>0</v>
      </c>
      <c r="BW576">
        <f t="shared" si="1106"/>
        <v>0</v>
      </c>
      <c r="BX576">
        <f t="shared" si="1107"/>
        <v>0</v>
      </c>
      <c r="BY576">
        <f t="shared" si="1108"/>
        <v>0</v>
      </c>
      <c r="BZ576">
        <f t="shared" si="1109"/>
        <v>0</v>
      </c>
      <c r="CA576">
        <f t="shared" si="1110"/>
        <v>0</v>
      </c>
      <c r="CB576">
        <f t="shared" si="1111"/>
        <v>0</v>
      </c>
      <c r="CC576">
        <f t="shared" si="1112"/>
        <v>0</v>
      </c>
      <c r="CD576">
        <f t="shared" si="1113"/>
        <v>0</v>
      </c>
      <c r="CE576">
        <f t="shared" si="1114"/>
        <v>0</v>
      </c>
      <c r="CF576">
        <f t="shared" si="1115"/>
        <v>0</v>
      </c>
      <c r="CG576">
        <f t="shared" si="1116"/>
        <v>0</v>
      </c>
      <c r="CH576">
        <f t="shared" si="1117"/>
        <v>0</v>
      </c>
      <c r="CI576">
        <f t="shared" si="1118"/>
        <v>0</v>
      </c>
      <c r="CJ576">
        <f t="shared" si="1119"/>
        <v>0</v>
      </c>
      <c r="CK576">
        <f t="shared" si="1120"/>
        <v>0</v>
      </c>
      <c r="CL576" t="str">
        <f t="shared" si="1121"/>
        <v/>
      </c>
      <c r="CM576" t="str">
        <f t="shared" si="1122"/>
        <v/>
      </c>
      <c r="CN576" t="str">
        <f t="shared" si="1123"/>
        <v/>
      </c>
      <c r="CO576" t="str">
        <f t="shared" si="1124"/>
        <v/>
      </c>
      <c r="CP576" t="str">
        <f t="shared" si="1125"/>
        <v/>
      </c>
      <c r="CQ576" t="str">
        <f t="shared" si="1126"/>
        <v/>
      </c>
      <c r="CR576" t="str">
        <f t="shared" si="1127"/>
        <v/>
      </c>
      <c r="CS576" t="str">
        <f t="shared" si="1128"/>
        <v/>
      </c>
      <c r="CT576" t="str">
        <f t="shared" si="1129"/>
        <v/>
      </c>
      <c r="CU576" t="str">
        <f t="shared" si="1130"/>
        <v/>
      </c>
      <c r="CV576" t="str">
        <f t="shared" si="1131"/>
        <v/>
      </c>
      <c r="CW576" t="str">
        <f t="shared" si="1132"/>
        <v/>
      </c>
      <c r="CX576" t="str">
        <f t="shared" si="1133"/>
        <v/>
      </c>
      <c r="CY576" t="str">
        <f t="shared" si="1134"/>
        <v/>
      </c>
      <c r="CZ576" t="str">
        <f t="shared" si="1135"/>
        <v/>
      </c>
      <c r="DA576" t="str">
        <f t="shared" si="1136"/>
        <v/>
      </c>
      <c r="DB576" t="str">
        <f t="shared" si="1137"/>
        <v/>
      </c>
      <c r="DC576" t="str">
        <f t="shared" si="1138"/>
        <v/>
      </c>
      <c r="DD576" t="str">
        <f t="shared" si="1139"/>
        <v/>
      </c>
      <c r="DE576" t="str">
        <f t="shared" si="1140"/>
        <v/>
      </c>
      <c r="DF576" t="str">
        <f t="shared" si="1141"/>
        <v/>
      </c>
      <c r="DG576" t="str">
        <f t="shared" si="1142"/>
        <v/>
      </c>
      <c r="DH576" t="str">
        <f t="shared" si="1143"/>
        <v/>
      </c>
      <c r="DI576" t="str">
        <f t="shared" si="1144"/>
        <v/>
      </c>
      <c r="DJ576" t="str">
        <f t="shared" si="1145"/>
        <v/>
      </c>
      <c r="DK576" t="str">
        <f t="shared" si="1146"/>
        <v/>
      </c>
      <c r="DL576" t="str">
        <f t="shared" si="1147"/>
        <v/>
      </c>
      <c r="DM576" t="str">
        <f t="shared" si="1148"/>
        <v/>
      </c>
      <c r="DN576" t="str">
        <f t="shared" si="1149"/>
        <v/>
      </c>
      <c r="DO576" t="str">
        <f t="shared" si="1150"/>
        <v/>
      </c>
      <c r="DP576" t="str">
        <f t="shared" si="1151"/>
        <v/>
      </c>
      <c r="DQ576" t="str">
        <f t="shared" si="1152"/>
        <v/>
      </c>
      <c r="DR576" t="str">
        <f t="shared" si="1153"/>
        <v/>
      </c>
      <c r="DS576" t="str">
        <f t="shared" si="1154"/>
        <v/>
      </c>
      <c r="DT576" t="str">
        <f t="shared" si="1155"/>
        <v/>
      </c>
      <c r="DU576">
        <f t="shared" si="1156"/>
        <v>0</v>
      </c>
      <c r="DV576">
        <f t="shared" si="1157"/>
        <v>0</v>
      </c>
      <c r="DW576">
        <f t="shared" si="1158"/>
        <v>0</v>
      </c>
      <c r="DX576" t="str">
        <f t="shared" si="1159"/>
        <v/>
      </c>
      <c r="DY576" t="str">
        <f t="shared" si="1160"/>
        <v/>
      </c>
      <c r="DZ576" t="str">
        <f t="shared" si="1161"/>
        <v/>
      </c>
      <c r="EA576" s="5">
        <f t="shared" si="1162"/>
        <v>0</v>
      </c>
      <c r="EB576" s="3">
        <f t="shared" si="1163"/>
        <v>0</v>
      </c>
    </row>
    <row r="577" spans="2:132" x14ac:dyDescent="0.2">
      <c r="B577" s="25">
        <v>572</v>
      </c>
      <c r="C577" s="26">
        <f>Zisk!D591</f>
        <v>0</v>
      </c>
      <c r="D577">
        <f>Zisk!E591</f>
        <v>0</v>
      </c>
      <c r="E577" s="66" t="str">
        <f t="shared" si="1050"/>
        <v/>
      </c>
      <c r="F577" t="str">
        <f t="shared" si="1051"/>
        <v/>
      </c>
      <c r="G577" s="66" t="str">
        <f t="shared" si="1052"/>
        <v/>
      </c>
      <c r="H577" s="25"/>
      <c r="I577" s="25"/>
      <c r="J577">
        <f>VstupniParametry_SKRYT!$D$5</f>
        <v>0.02</v>
      </c>
      <c r="K577">
        <f>VstupniParametry_SKRYT!$D$6</f>
        <v>0.06</v>
      </c>
      <c r="L577">
        <f>VstupniParametry_SKRYT!$D$7</f>
        <v>0.06</v>
      </c>
      <c r="M577">
        <f>VstupniParametry_SKRYT!$D$8</f>
        <v>0.06</v>
      </c>
      <c r="N577">
        <f>VstupniParametry_SKRYT!$D$9</f>
        <v>1.7999999999999999E-2</v>
      </c>
      <c r="O577" s="27">
        <f>VstupniParametry_SKRYT!$D$10</f>
        <v>0.01</v>
      </c>
      <c r="P577" s="27">
        <f>VstupniParametry_SKRYT!$D$11</f>
        <v>0.01</v>
      </c>
      <c r="Q577" s="27">
        <f>VstupniParametry_SKRYT!$D$12</f>
        <v>0.01</v>
      </c>
      <c r="R577" s="27">
        <f>VstupniParametry_SKRYT!$D$13</f>
        <v>0.01</v>
      </c>
      <c r="S577" s="27">
        <f>VstupniParametry_SKRYT!$D$14</f>
        <v>0.01</v>
      </c>
      <c r="T577">
        <f t="shared" si="1053"/>
        <v>0</v>
      </c>
      <c r="U577">
        <f t="shared" si="1054"/>
        <v>0</v>
      </c>
      <c r="V577">
        <f t="shared" si="1055"/>
        <v>0</v>
      </c>
      <c r="W577">
        <f t="shared" si="1056"/>
        <v>0</v>
      </c>
      <c r="X577">
        <f t="shared" si="1057"/>
        <v>0</v>
      </c>
      <c r="Y577">
        <f t="shared" si="1058"/>
        <v>0</v>
      </c>
      <c r="Z577">
        <f t="shared" si="1059"/>
        <v>0</v>
      </c>
      <c r="AA577">
        <f t="shared" si="1060"/>
        <v>0</v>
      </c>
      <c r="AB577">
        <f t="shared" si="1061"/>
        <v>0</v>
      </c>
      <c r="AC577">
        <f t="shared" si="1062"/>
        <v>0</v>
      </c>
      <c r="AD577">
        <f t="shared" si="1063"/>
        <v>0</v>
      </c>
      <c r="AE577">
        <f t="shared" si="1064"/>
        <v>0</v>
      </c>
      <c r="AF577">
        <f t="shared" si="1065"/>
        <v>0</v>
      </c>
      <c r="AG577">
        <f t="shared" si="1066"/>
        <v>0</v>
      </c>
      <c r="AH577">
        <f t="shared" si="1067"/>
        <v>0</v>
      </c>
      <c r="AI577">
        <f t="shared" si="1068"/>
        <v>0</v>
      </c>
      <c r="AJ577">
        <f t="shared" si="1069"/>
        <v>0</v>
      </c>
      <c r="AK577">
        <f t="shared" si="1070"/>
        <v>0</v>
      </c>
      <c r="AL577">
        <f t="shared" si="1071"/>
        <v>0</v>
      </c>
      <c r="AM577">
        <f t="shared" si="1072"/>
        <v>0</v>
      </c>
      <c r="AN577">
        <f t="shared" si="1073"/>
        <v>0</v>
      </c>
      <c r="AO577">
        <f t="shared" si="1074"/>
        <v>0</v>
      </c>
      <c r="AP577">
        <f t="shared" si="1075"/>
        <v>0</v>
      </c>
      <c r="AQ577">
        <f t="shared" si="1076"/>
        <v>0</v>
      </c>
      <c r="AR577">
        <f t="shared" si="1077"/>
        <v>0</v>
      </c>
      <c r="AS577">
        <f t="shared" si="1078"/>
        <v>0</v>
      </c>
      <c r="AT577">
        <f t="shared" si="1048"/>
        <v>0</v>
      </c>
      <c r="AU577">
        <f t="shared" si="1079"/>
        <v>0</v>
      </c>
      <c r="AV577">
        <f t="shared" si="1080"/>
        <v>0</v>
      </c>
      <c r="AW577">
        <f t="shared" si="1049"/>
        <v>0</v>
      </c>
      <c r="AX577">
        <f t="shared" si="1081"/>
        <v>0</v>
      </c>
      <c r="AY577">
        <f t="shared" si="1082"/>
        <v>0</v>
      </c>
      <c r="AZ577">
        <f t="shared" si="1083"/>
        <v>0</v>
      </c>
      <c r="BA577">
        <f t="shared" si="1084"/>
        <v>0</v>
      </c>
      <c r="BB577">
        <f t="shared" si="1085"/>
        <v>0</v>
      </c>
      <c r="BC577">
        <f t="shared" si="1086"/>
        <v>0</v>
      </c>
      <c r="BD577">
        <f t="shared" si="1087"/>
        <v>0</v>
      </c>
      <c r="BE577">
        <f t="shared" si="1088"/>
        <v>0</v>
      </c>
      <c r="BF577">
        <f t="shared" si="1089"/>
        <v>0</v>
      </c>
      <c r="BG577">
        <f t="shared" si="1090"/>
        <v>0</v>
      </c>
      <c r="BH577">
        <f t="shared" si="1091"/>
        <v>0</v>
      </c>
      <c r="BI577">
        <f t="shared" si="1092"/>
        <v>0</v>
      </c>
      <c r="BJ577">
        <f t="shared" si="1093"/>
        <v>0</v>
      </c>
      <c r="BK577">
        <f t="shared" si="1094"/>
        <v>0</v>
      </c>
      <c r="BL577">
        <f t="shared" si="1095"/>
        <v>0</v>
      </c>
      <c r="BM577">
        <f t="shared" si="1096"/>
        <v>0</v>
      </c>
      <c r="BN577">
        <f t="shared" si="1097"/>
        <v>0</v>
      </c>
      <c r="BO577">
        <f t="shared" si="1098"/>
        <v>0</v>
      </c>
      <c r="BP577">
        <f t="shared" si="1099"/>
        <v>0</v>
      </c>
      <c r="BQ577">
        <f t="shared" si="1100"/>
        <v>0</v>
      </c>
      <c r="BR577">
        <f t="shared" si="1101"/>
        <v>0</v>
      </c>
      <c r="BS577">
        <f t="shared" si="1102"/>
        <v>0</v>
      </c>
      <c r="BT577">
        <f t="shared" si="1103"/>
        <v>0</v>
      </c>
      <c r="BU577">
        <f t="shared" si="1104"/>
        <v>0</v>
      </c>
      <c r="BV577">
        <f t="shared" si="1105"/>
        <v>0</v>
      </c>
      <c r="BW577">
        <f t="shared" si="1106"/>
        <v>0</v>
      </c>
      <c r="BX577">
        <f t="shared" si="1107"/>
        <v>0</v>
      </c>
      <c r="BY577">
        <f t="shared" si="1108"/>
        <v>0</v>
      </c>
      <c r="BZ577">
        <f t="shared" si="1109"/>
        <v>0</v>
      </c>
      <c r="CA577">
        <f t="shared" si="1110"/>
        <v>0</v>
      </c>
      <c r="CB577">
        <f t="shared" si="1111"/>
        <v>0</v>
      </c>
      <c r="CC577">
        <f t="shared" si="1112"/>
        <v>0</v>
      </c>
      <c r="CD577">
        <f t="shared" si="1113"/>
        <v>0</v>
      </c>
      <c r="CE577">
        <f t="shared" si="1114"/>
        <v>0</v>
      </c>
      <c r="CF577">
        <f t="shared" si="1115"/>
        <v>0</v>
      </c>
      <c r="CG577">
        <f t="shared" si="1116"/>
        <v>0</v>
      </c>
      <c r="CH577">
        <f t="shared" si="1117"/>
        <v>0</v>
      </c>
      <c r="CI577">
        <f t="shared" si="1118"/>
        <v>0</v>
      </c>
      <c r="CJ577">
        <f t="shared" si="1119"/>
        <v>0</v>
      </c>
      <c r="CK577">
        <f t="shared" si="1120"/>
        <v>0</v>
      </c>
      <c r="CL577" t="str">
        <f t="shared" si="1121"/>
        <v/>
      </c>
      <c r="CM577" t="str">
        <f t="shared" si="1122"/>
        <v/>
      </c>
      <c r="CN577" t="str">
        <f t="shared" si="1123"/>
        <v/>
      </c>
      <c r="CO577" t="str">
        <f t="shared" si="1124"/>
        <v/>
      </c>
      <c r="CP577" t="str">
        <f t="shared" si="1125"/>
        <v/>
      </c>
      <c r="CQ577" t="str">
        <f t="shared" si="1126"/>
        <v/>
      </c>
      <c r="CR577" t="str">
        <f t="shared" si="1127"/>
        <v/>
      </c>
      <c r="CS577" t="str">
        <f t="shared" si="1128"/>
        <v/>
      </c>
      <c r="CT577" t="str">
        <f t="shared" si="1129"/>
        <v/>
      </c>
      <c r="CU577" t="str">
        <f t="shared" si="1130"/>
        <v/>
      </c>
      <c r="CV577" t="str">
        <f t="shared" si="1131"/>
        <v/>
      </c>
      <c r="CW577" t="str">
        <f t="shared" si="1132"/>
        <v/>
      </c>
      <c r="CX577" t="str">
        <f t="shared" si="1133"/>
        <v/>
      </c>
      <c r="CY577" t="str">
        <f t="shared" si="1134"/>
        <v/>
      </c>
      <c r="CZ577" t="str">
        <f t="shared" si="1135"/>
        <v/>
      </c>
      <c r="DA577" t="str">
        <f t="shared" si="1136"/>
        <v/>
      </c>
      <c r="DB577" t="str">
        <f t="shared" si="1137"/>
        <v/>
      </c>
      <c r="DC577" t="str">
        <f t="shared" si="1138"/>
        <v/>
      </c>
      <c r="DD577" t="str">
        <f t="shared" si="1139"/>
        <v/>
      </c>
      <c r="DE577" t="str">
        <f t="shared" si="1140"/>
        <v/>
      </c>
      <c r="DF577" t="str">
        <f t="shared" si="1141"/>
        <v/>
      </c>
      <c r="DG577" t="str">
        <f t="shared" si="1142"/>
        <v/>
      </c>
      <c r="DH577" t="str">
        <f t="shared" si="1143"/>
        <v/>
      </c>
      <c r="DI577" t="str">
        <f t="shared" si="1144"/>
        <v/>
      </c>
      <c r="DJ577" t="str">
        <f t="shared" si="1145"/>
        <v/>
      </c>
      <c r="DK577" t="str">
        <f t="shared" si="1146"/>
        <v/>
      </c>
      <c r="DL577" t="str">
        <f t="shared" si="1147"/>
        <v/>
      </c>
      <c r="DM577" t="str">
        <f t="shared" si="1148"/>
        <v/>
      </c>
      <c r="DN577" t="str">
        <f t="shared" si="1149"/>
        <v/>
      </c>
      <c r="DO577" t="str">
        <f t="shared" si="1150"/>
        <v/>
      </c>
      <c r="DP577" t="str">
        <f t="shared" si="1151"/>
        <v/>
      </c>
      <c r="DQ577" t="str">
        <f t="shared" si="1152"/>
        <v/>
      </c>
      <c r="DR577" t="str">
        <f t="shared" si="1153"/>
        <v/>
      </c>
      <c r="DS577" t="str">
        <f t="shared" si="1154"/>
        <v/>
      </c>
      <c r="DT577" t="str">
        <f t="shared" si="1155"/>
        <v/>
      </c>
      <c r="DU577">
        <f t="shared" si="1156"/>
        <v>0</v>
      </c>
      <c r="DV577">
        <f t="shared" si="1157"/>
        <v>0</v>
      </c>
      <c r="DW577">
        <f t="shared" si="1158"/>
        <v>0</v>
      </c>
      <c r="DX577" t="str">
        <f t="shared" si="1159"/>
        <v/>
      </c>
      <c r="DY577" t="str">
        <f t="shared" si="1160"/>
        <v/>
      </c>
      <c r="DZ577" t="str">
        <f t="shared" si="1161"/>
        <v/>
      </c>
      <c r="EA577" s="5">
        <f t="shared" si="1162"/>
        <v>0</v>
      </c>
      <c r="EB577" s="3">
        <f t="shared" si="1163"/>
        <v>0</v>
      </c>
    </row>
    <row r="578" spans="2:132" x14ac:dyDescent="0.2">
      <c r="B578">
        <v>573</v>
      </c>
      <c r="C578" s="3">
        <f>Zisk!D592</f>
        <v>0</v>
      </c>
      <c r="D578">
        <f>Zisk!E592</f>
        <v>0</v>
      </c>
      <c r="E578" s="66" t="str">
        <f t="shared" si="1050"/>
        <v/>
      </c>
      <c r="F578" t="str">
        <f t="shared" si="1051"/>
        <v/>
      </c>
      <c r="G578" s="66" t="str">
        <f t="shared" si="1052"/>
        <v/>
      </c>
      <c r="J578">
        <f>VstupniParametry_SKRYT!$D$5</f>
        <v>0.02</v>
      </c>
      <c r="K578">
        <f>VstupniParametry_SKRYT!$D$6</f>
        <v>0.06</v>
      </c>
      <c r="L578">
        <f>VstupniParametry_SKRYT!$D$7</f>
        <v>0.06</v>
      </c>
      <c r="M578">
        <f>VstupniParametry_SKRYT!$D$8</f>
        <v>0.06</v>
      </c>
      <c r="N578">
        <f>VstupniParametry_SKRYT!$D$9</f>
        <v>1.7999999999999999E-2</v>
      </c>
      <c r="O578" s="27">
        <f>VstupniParametry_SKRYT!$D$10</f>
        <v>0.01</v>
      </c>
      <c r="P578" s="27">
        <f>VstupniParametry_SKRYT!$D$11</f>
        <v>0.01</v>
      </c>
      <c r="Q578" s="27">
        <f>VstupniParametry_SKRYT!$D$12</f>
        <v>0.01</v>
      </c>
      <c r="R578" s="27">
        <f>VstupniParametry_SKRYT!$D$13</f>
        <v>0.01</v>
      </c>
      <c r="S578" s="27">
        <f>VstupniParametry_SKRYT!$D$14</f>
        <v>0.01</v>
      </c>
      <c r="T578">
        <f t="shared" si="1053"/>
        <v>0</v>
      </c>
      <c r="U578">
        <f t="shared" si="1054"/>
        <v>0</v>
      </c>
      <c r="V578">
        <f t="shared" si="1055"/>
        <v>0</v>
      </c>
      <c r="W578">
        <f t="shared" si="1056"/>
        <v>0</v>
      </c>
      <c r="X578">
        <f t="shared" si="1057"/>
        <v>0</v>
      </c>
      <c r="Y578">
        <f t="shared" si="1058"/>
        <v>0</v>
      </c>
      <c r="Z578">
        <f t="shared" si="1059"/>
        <v>0</v>
      </c>
      <c r="AA578">
        <f t="shared" si="1060"/>
        <v>0</v>
      </c>
      <c r="AB578">
        <f t="shared" si="1061"/>
        <v>0</v>
      </c>
      <c r="AC578">
        <f t="shared" si="1062"/>
        <v>0</v>
      </c>
      <c r="AD578">
        <f t="shared" si="1063"/>
        <v>0</v>
      </c>
      <c r="AE578">
        <f t="shared" si="1064"/>
        <v>0</v>
      </c>
      <c r="AF578">
        <f t="shared" si="1065"/>
        <v>0</v>
      </c>
      <c r="AG578">
        <f t="shared" si="1066"/>
        <v>0</v>
      </c>
      <c r="AH578">
        <f t="shared" si="1067"/>
        <v>0</v>
      </c>
      <c r="AI578">
        <f t="shared" si="1068"/>
        <v>0</v>
      </c>
      <c r="AJ578">
        <f t="shared" si="1069"/>
        <v>0</v>
      </c>
      <c r="AK578">
        <f t="shared" si="1070"/>
        <v>0</v>
      </c>
      <c r="AL578">
        <f t="shared" si="1071"/>
        <v>0</v>
      </c>
      <c r="AM578">
        <f t="shared" si="1072"/>
        <v>0</v>
      </c>
      <c r="AN578">
        <f t="shared" si="1073"/>
        <v>0</v>
      </c>
      <c r="AO578">
        <f t="shared" si="1074"/>
        <v>0</v>
      </c>
      <c r="AP578">
        <f t="shared" si="1075"/>
        <v>0</v>
      </c>
      <c r="AQ578">
        <f t="shared" si="1076"/>
        <v>0</v>
      </c>
      <c r="AR578">
        <f t="shared" si="1077"/>
        <v>0</v>
      </c>
      <c r="AS578">
        <f t="shared" si="1078"/>
        <v>0</v>
      </c>
      <c r="AT578">
        <f t="shared" si="1048"/>
        <v>0</v>
      </c>
      <c r="AU578">
        <f t="shared" si="1079"/>
        <v>0</v>
      </c>
      <c r="AV578">
        <f t="shared" si="1080"/>
        <v>0</v>
      </c>
      <c r="AW578">
        <f t="shared" si="1049"/>
        <v>0</v>
      </c>
      <c r="AX578">
        <f t="shared" si="1081"/>
        <v>0</v>
      </c>
      <c r="AY578">
        <f t="shared" si="1082"/>
        <v>0</v>
      </c>
      <c r="AZ578">
        <f t="shared" si="1083"/>
        <v>0</v>
      </c>
      <c r="BA578">
        <f t="shared" si="1084"/>
        <v>0</v>
      </c>
      <c r="BB578">
        <f t="shared" si="1085"/>
        <v>0</v>
      </c>
      <c r="BC578">
        <f t="shared" si="1086"/>
        <v>0</v>
      </c>
      <c r="BD578">
        <f t="shared" si="1087"/>
        <v>0</v>
      </c>
      <c r="BE578">
        <f t="shared" si="1088"/>
        <v>0</v>
      </c>
      <c r="BF578">
        <f t="shared" si="1089"/>
        <v>0</v>
      </c>
      <c r="BG578">
        <f t="shared" si="1090"/>
        <v>0</v>
      </c>
      <c r="BH578">
        <f t="shared" si="1091"/>
        <v>0</v>
      </c>
      <c r="BI578">
        <f t="shared" si="1092"/>
        <v>0</v>
      </c>
      <c r="BJ578">
        <f t="shared" si="1093"/>
        <v>0</v>
      </c>
      <c r="BK578">
        <f t="shared" si="1094"/>
        <v>0</v>
      </c>
      <c r="BL578">
        <f t="shared" si="1095"/>
        <v>0</v>
      </c>
      <c r="BM578">
        <f t="shared" si="1096"/>
        <v>0</v>
      </c>
      <c r="BN578">
        <f t="shared" si="1097"/>
        <v>0</v>
      </c>
      <c r="BO578">
        <f t="shared" si="1098"/>
        <v>0</v>
      </c>
      <c r="BP578">
        <f t="shared" si="1099"/>
        <v>0</v>
      </c>
      <c r="BQ578">
        <f t="shared" si="1100"/>
        <v>0</v>
      </c>
      <c r="BR578">
        <f t="shared" si="1101"/>
        <v>0</v>
      </c>
      <c r="BS578">
        <f t="shared" si="1102"/>
        <v>0</v>
      </c>
      <c r="BT578">
        <f t="shared" si="1103"/>
        <v>0</v>
      </c>
      <c r="BU578">
        <f t="shared" si="1104"/>
        <v>0</v>
      </c>
      <c r="BV578">
        <f t="shared" si="1105"/>
        <v>0</v>
      </c>
      <c r="BW578">
        <f t="shared" si="1106"/>
        <v>0</v>
      </c>
      <c r="BX578">
        <f t="shared" si="1107"/>
        <v>0</v>
      </c>
      <c r="BY578">
        <f t="shared" si="1108"/>
        <v>0</v>
      </c>
      <c r="BZ578">
        <f t="shared" si="1109"/>
        <v>0</v>
      </c>
      <c r="CA578">
        <f t="shared" si="1110"/>
        <v>0</v>
      </c>
      <c r="CB578">
        <f t="shared" si="1111"/>
        <v>0</v>
      </c>
      <c r="CC578">
        <f t="shared" si="1112"/>
        <v>0</v>
      </c>
      <c r="CD578">
        <f t="shared" si="1113"/>
        <v>0</v>
      </c>
      <c r="CE578">
        <f t="shared" si="1114"/>
        <v>0</v>
      </c>
      <c r="CF578">
        <f t="shared" si="1115"/>
        <v>0</v>
      </c>
      <c r="CG578">
        <f t="shared" si="1116"/>
        <v>0</v>
      </c>
      <c r="CH578">
        <f t="shared" si="1117"/>
        <v>0</v>
      </c>
      <c r="CI578">
        <f t="shared" si="1118"/>
        <v>0</v>
      </c>
      <c r="CJ578">
        <f t="shared" si="1119"/>
        <v>0</v>
      </c>
      <c r="CK578">
        <f t="shared" si="1120"/>
        <v>0</v>
      </c>
      <c r="CL578" t="str">
        <f t="shared" si="1121"/>
        <v/>
      </c>
      <c r="CM578" t="str">
        <f t="shared" si="1122"/>
        <v/>
      </c>
      <c r="CN578" t="str">
        <f t="shared" si="1123"/>
        <v/>
      </c>
      <c r="CO578" t="str">
        <f t="shared" si="1124"/>
        <v/>
      </c>
      <c r="CP578" t="str">
        <f t="shared" si="1125"/>
        <v/>
      </c>
      <c r="CQ578" t="str">
        <f t="shared" si="1126"/>
        <v/>
      </c>
      <c r="CR578" t="str">
        <f t="shared" si="1127"/>
        <v/>
      </c>
      <c r="CS578" t="str">
        <f t="shared" si="1128"/>
        <v/>
      </c>
      <c r="CT578" t="str">
        <f t="shared" si="1129"/>
        <v/>
      </c>
      <c r="CU578" t="str">
        <f t="shared" si="1130"/>
        <v/>
      </c>
      <c r="CV578" t="str">
        <f t="shared" si="1131"/>
        <v/>
      </c>
      <c r="CW578" t="str">
        <f t="shared" si="1132"/>
        <v/>
      </c>
      <c r="CX578" t="str">
        <f t="shared" si="1133"/>
        <v/>
      </c>
      <c r="CY578" t="str">
        <f t="shared" si="1134"/>
        <v/>
      </c>
      <c r="CZ578" t="str">
        <f t="shared" si="1135"/>
        <v/>
      </c>
      <c r="DA578" t="str">
        <f t="shared" si="1136"/>
        <v/>
      </c>
      <c r="DB578" t="str">
        <f t="shared" si="1137"/>
        <v/>
      </c>
      <c r="DC578" t="str">
        <f t="shared" si="1138"/>
        <v/>
      </c>
      <c r="DD578" t="str">
        <f t="shared" si="1139"/>
        <v/>
      </c>
      <c r="DE578" t="str">
        <f t="shared" si="1140"/>
        <v/>
      </c>
      <c r="DF578" t="str">
        <f t="shared" si="1141"/>
        <v/>
      </c>
      <c r="DG578" t="str">
        <f t="shared" si="1142"/>
        <v/>
      </c>
      <c r="DH578" t="str">
        <f t="shared" si="1143"/>
        <v/>
      </c>
      <c r="DI578" t="str">
        <f t="shared" si="1144"/>
        <v/>
      </c>
      <c r="DJ578" t="str">
        <f t="shared" si="1145"/>
        <v/>
      </c>
      <c r="DK578" t="str">
        <f t="shared" si="1146"/>
        <v/>
      </c>
      <c r="DL578" t="str">
        <f t="shared" si="1147"/>
        <v/>
      </c>
      <c r="DM578" t="str">
        <f t="shared" si="1148"/>
        <v/>
      </c>
      <c r="DN578" t="str">
        <f t="shared" si="1149"/>
        <v/>
      </c>
      <c r="DO578" t="str">
        <f t="shared" si="1150"/>
        <v/>
      </c>
      <c r="DP578" t="str">
        <f t="shared" si="1151"/>
        <v/>
      </c>
      <c r="DQ578" t="str">
        <f t="shared" si="1152"/>
        <v/>
      </c>
      <c r="DR578" t="str">
        <f t="shared" si="1153"/>
        <v/>
      </c>
      <c r="DS578" t="str">
        <f t="shared" si="1154"/>
        <v/>
      </c>
      <c r="DT578" t="str">
        <f t="shared" si="1155"/>
        <v/>
      </c>
      <c r="DU578">
        <f t="shared" si="1156"/>
        <v>0</v>
      </c>
      <c r="DV578">
        <f t="shared" si="1157"/>
        <v>0</v>
      </c>
      <c r="DW578">
        <f t="shared" si="1158"/>
        <v>0</v>
      </c>
      <c r="DX578" t="str">
        <f t="shared" si="1159"/>
        <v/>
      </c>
      <c r="DY578" t="str">
        <f t="shared" si="1160"/>
        <v/>
      </c>
      <c r="DZ578" t="str">
        <f t="shared" si="1161"/>
        <v/>
      </c>
      <c r="EA578" s="5">
        <f t="shared" si="1162"/>
        <v>0</v>
      </c>
      <c r="EB578" s="3">
        <f t="shared" si="1163"/>
        <v>0</v>
      </c>
    </row>
    <row r="579" spans="2:132" x14ac:dyDescent="0.2">
      <c r="B579" s="25">
        <v>574</v>
      </c>
      <c r="C579" s="26">
        <f>Zisk!D593</f>
        <v>0</v>
      </c>
      <c r="D579">
        <f>Zisk!E593</f>
        <v>0</v>
      </c>
      <c r="E579" s="66" t="str">
        <f t="shared" si="1050"/>
        <v/>
      </c>
      <c r="F579" t="str">
        <f t="shared" si="1051"/>
        <v/>
      </c>
      <c r="G579" s="66" t="str">
        <f t="shared" si="1052"/>
        <v/>
      </c>
      <c r="H579" s="25"/>
      <c r="I579" s="25"/>
      <c r="J579">
        <f>VstupniParametry_SKRYT!$D$5</f>
        <v>0.02</v>
      </c>
      <c r="K579">
        <f>VstupniParametry_SKRYT!$D$6</f>
        <v>0.06</v>
      </c>
      <c r="L579">
        <f>VstupniParametry_SKRYT!$D$7</f>
        <v>0.06</v>
      </c>
      <c r="M579">
        <f>VstupniParametry_SKRYT!$D$8</f>
        <v>0.06</v>
      </c>
      <c r="N579">
        <f>VstupniParametry_SKRYT!$D$9</f>
        <v>1.7999999999999999E-2</v>
      </c>
      <c r="O579" s="27">
        <f>VstupniParametry_SKRYT!$D$10</f>
        <v>0.01</v>
      </c>
      <c r="P579" s="27">
        <f>VstupniParametry_SKRYT!$D$11</f>
        <v>0.01</v>
      </c>
      <c r="Q579" s="27">
        <f>VstupniParametry_SKRYT!$D$12</f>
        <v>0.01</v>
      </c>
      <c r="R579" s="27">
        <f>VstupniParametry_SKRYT!$D$13</f>
        <v>0.01</v>
      </c>
      <c r="S579" s="27">
        <f>VstupniParametry_SKRYT!$D$14</f>
        <v>0.01</v>
      </c>
      <c r="T579">
        <f t="shared" si="1053"/>
        <v>0</v>
      </c>
      <c r="U579">
        <f t="shared" si="1054"/>
        <v>0</v>
      </c>
      <c r="V579">
        <f t="shared" si="1055"/>
        <v>0</v>
      </c>
      <c r="W579">
        <f t="shared" si="1056"/>
        <v>0</v>
      </c>
      <c r="X579">
        <f t="shared" si="1057"/>
        <v>0</v>
      </c>
      <c r="Y579">
        <f t="shared" si="1058"/>
        <v>0</v>
      </c>
      <c r="Z579">
        <f t="shared" si="1059"/>
        <v>0</v>
      </c>
      <c r="AA579">
        <f t="shared" si="1060"/>
        <v>0</v>
      </c>
      <c r="AB579">
        <f t="shared" si="1061"/>
        <v>0</v>
      </c>
      <c r="AC579">
        <f t="shared" si="1062"/>
        <v>0</v>
      </c>
      <c r="AD579">
        <f t="shared" si="1063"/>
        <v>0</v>
      </c>
      <c r="AE579">
        <f t="shared" si="1064"/>
        <v>0</v>
      </c>
      <c r="AF579">
        <f t="shared" si="1065"/>
        <v>0</v>
      </c>
      <c r="AG579">
        <f t="shared" si="1066"/>
        <v>0</v>
      </c>
      <c r="AH579">
        <f t="shared" si="1067"/>
        <v>0</v>
      </c>
      <c r="AI579">
        <f t="shared" si="1068"/>
        <v>0</v>
      </c>
      <c r="AJ579">
        <f t="shared" si="1069"/>
        <v>0</v>
      </c>
      <c r="AK579">
        <f t="shared" si="1070"/>
        <v>0</v>
      </c>
      <c r="AL579">
        <f t="shared" si="1071"/>
        <v>0</v>
      </c>
      <c r="AM579">
        <f t="shared" si="1072"/>
        <v>0</v>
      </c>
      <c r="AN579">
        <f t="shared" si="1073"/>
        <v>0</v>
      </c>
      <c r="AO579">
        <f t="shared" si="1074"/>
        <v>0</v>
      </c>
      <c r="AP579">
        <f t="shared" si="1075"/>
        <v>0</v>
      </c>
      <c r="AQ579">
        <f t="shared" si="1076"/>
        <v>0</v>
      </c>
      <c r="AR579">
        <f t="shared" si="1077"/>
        <v>0</v>
      </c>
      <c r="AS579">
        <f t="shared" si="1078"/>
        <v>0</v>
      </c>
      <c r="AT579">
        <f t="shared" si="1048"/>
        <v>0</v>
      </c>
      <c r="AU579">
        <f t="shared" si="1079"/>
        <v>0</v>
      </c>
      <c r="AV579">
        <f t="shared" si="1080"/>
        <v>0</v>
      </c>
      <c r="AW579">
        <f t="shared" si="1049"/>
        <v>0</v>
      </c>
      <c r="AX579">
        <f t="shared" si="1081"/>
        <v>0</v>
      </c>
      <c r="AY579">
        <f t="shared" si="1082"/>
        <v>0</v>
      </c>
      <c r="AZ579">
        <f t="shared" si="1083"/>
        <v>0</v>
      </c>
      <c r="BA579">
        <f t="shared" si="1084"/>
        <v>0</v>
      </c>
      <c r="BB579">
        <f t="shared" si="1085"/>
        <v>0</v>
      </c>
      <c r="BC579">
        <f t="shared" si="1086"/>
        <v>0</v>
      </c>
      <c r="BD579">
        <f t="shared" si="1087"/>
        <v>0</v>
      </c>
      <c r="BE579">
        <f t="shared" si="1088"/>
        <v>0</v>
      </c>
      <c r="BF579">
        <f t="shared" si="1089"/>
        <v>0</v>
      </c>
      <c r="BG579">
        <f t="shared" si="1090"/>
        <v>0</v>
      </c>
      <c r="BH579">
        <f t="shared" si="1091"/>
        <v>0</v>
      </c>
      <c r="BI579">
        <f t="shared" si="1092"/>
        <v>0</v>
      </c>
      <c r="BJ579">
        <f t="shared" si="1093"/>
        <v>0</v>
      </c>
      <c r="BK579">
        <f t="shared" si="1094"/>
        <v>0</v>
      </c>
      <c r="BL579">
        <f t="shared" si="1095"/>
        <v>0</v>
      </c>
      <c r="BM579">
        <f t="shared" si="1096"/>
        <v>0</v>
      </c>
      <c r="BN579">
        <f t="shared" si="1097"/>
        <v>0</v>
      </c>
      <c r="BO579">
        <f t="shared" si="1098"/>
        <v>0</v>
      </c>
      <c r="BP579">
        <f t="shared" si="1099"/>
        <v>0</v>
      </c>
      <c r="BQ579">
        <f t="shared" si="1100"/>
        <v>0</v>
      </c>
      <c r="BR579">
        <f t="shared" si="1101"/>
        <v>0</v>
      </c>
      <c r="BS579">
        <f t="shared" si="1102"/>
        <v>0</v>
      </c>
      <c r="BT579">
        <f t="shared" si="1103"/>
        <v>0</v>
      </c>
      <c r="BU579">
        <f t="shared" si="1104"/>
        <v>0</v>
      </c>
      <c r="BV579">
        <f t="shared" si="1105"/>
        <v>0</v>
      </c>
      <c r="BW579">
        <f t="shared" si="1106"/>
        <v>0</v>
      </c>
      <c r="BX579">
        <f t="shared" si="1107"/>
        <v>0</v>
      </c>
      <c r="BY579">
        <f t="shared" si="1108"/>
        <v>0</v>
      </c>
      <c r="BZ579">
        <f t="shared" si="1109"/>
        <v>0</v>
      </c>
      <c r="CA579">
        <f t="shared" si="1110"/>
        <v>0</v>
      </c>
      <c r="CB579">
        <f t="shared" si="1111"/>
        <v>0</v>
      </c>
      <c r="CC579">
        <f t="shared" si="1112"/>
        <v>0</v>
      </c>
      <c r="CD579">
        <f t="shared" si="1113"/>
        <v>0</v>
      </c>
      <c r="CE579">
        <f t="shared" si="1114"/>
        <v>0</v>
      </c>
      <c r="CF579">
        <f t="shared" si="1115"/>
        <v>0</v>
      </c>
      <c r="CG579">
        <f t="shared" si="1116"/>
        <v>0</v>
      </c>
      <c r="CH579">
        <f t="shared" si="1117"/>
        <v>0</v>
      </c>
      <c r="CI579">
        <f t="shared" si="1118"/>
        <v>0</v>
      </c>
      <c r="CJ579">
        <f t="shared" si="1119"/>
        <v>0</v>
      </c>
      <c r="CK579">
        <f t="shared" si="1120"/>
        <v>0</v>
      </c>
      <c r="CL579" t="str">
        <f t="shared" si="1121"/>
        <v/>
      </c>
      <c r="CM579" t="str">
        <f t="shared" si="1122"/>
        <v/>
      </c>
      <c r="CN579" t="str">
        <f t="shared" si="1123"/>
        <v/>
      </c>
      <c r="CO579" t="str">
        <f t="shared" si="1124"/>
        <v/>
      </c>
      <c r="CP579" t="str">
        <f t="shared" si="1125"/>
        <v/>
      </c>
      <c r="CQ579" t="str">
        <f t="shared" si="1126"/>
        <v/>
      </c>
      <c r="CR579" t="str">
        <f t="shared" si="1127"/>
        <v/>
      </c>
      <c r="CS579" t="str">
        <f t="shared" si="1128"/>
        <v/>
      </c>
      <c r="CT579" t="str">
        <f t="shared" si="1129"/>
        <v/>
      </c>
      <c r="CU579" t="str">
        <f t="shared" si="1130"/>
        <v/>
      </c>
      <c r="CV579" t="str">
        <f t="shared" si="1131"/>
        <v/>
      </c>
      <c r="CW579" t="str">
        <f t="shared" si="1132"/>
        <v/>
      </c>
      <c r="CX579" t="str">
        <f t="shared" si="1133"/>
        <v/>
      </c>
      <c r="CY579" t="str">
        <f t="shared" si="1134"/>
        <v/>
      </c>
      <c r="CZ579" t="str">
        <f t="shared" si="1135"/>
        <v/>
      </c>
      <c r="DA579" t="str">
        <f t="shared" si="1136"/>
        <v/>
      </c>
      <c r="DB579" t="str">
        <f t="shared" si="1137"/>
        <v/>
      </c>
      <c r="DC579" t="str">
        <f t="shared" si="1138"/>
        <v/>
      </c>
      <c r="DD579" t="str">
        <f t="shared" si="1139"/>
        <v/>
      </c>
      <c r="DE579" t="str">
        <f t="shared" si="1140"/>
        <v/>
      </c>
      <c r="DF579" t="str">
        <f t="shared" si="1141"/>
        <v/>
      </c>
      <c r="DG579" t="str">
        <f t="shared" si="1142"/>
        <v/>
      </c>
      <c r="DH579" t="str">
        <f t="shared" si="1143"/>
        <v/>
      </c>
      <c r="DI579" t="str">
        <f t="shared" si="1144"/>
        <v/>
      </c>
      <c r="DJ579" t="str">
        <f t="shared" si="1145"/>
        <v/>
      </c>
      <c r="DK579" t="str">
        <f t="shared" si="1146"/>
        <v/>
      </c>
      <c r="DL579" t="str">
        <f t="shared" si="1147"/>
        <v/>
      </c>
      <c r="DM579" t="str">
        <f t="shared" si="1148"/>
        <v/>
      </c>
      <c r="DN579" t="str">
        <f t="shared" si="1149"/>
        <v/>
      </c>
      <c r="DO579" t="str">
        <f t="shared" si="1150"/>
        <v/>
      </c>
      <c r="DP579" t="str">
        <f t="shared" si="1151"/>
        <v/>
      </c>
      <c r="DQ579" t="str">
        <f t="shared" si="1152"/>
        <v/>
      </c>
      <c r="DR579" t="str">
        <f t="shared" si="1153"/>
        <v/>
      </c>
      <c r="DS579" t="str">
        <f t="shared" si="1154"/>
        <v/>
      </c>
      <c r="DT579" t="str">
        <f t="shared" si="1155"/>
        <v/>
      </c>
      <c r="DU579">
        <f t="shared" si="1156"/>
        <v>0</v>
      </c>
      <c r="DV579">
        <f t="shared" si="1157"/>
        <v>0</v>
      </c>
      <c r="DW579">
        <f t="shared" si="1158"/>
        <v>0</v>
      </c>
      <c r="DX579" t="str">
        <f t="shared" si="1159"/>
        <v/>
      </c>
      <c r="DY579" t="str">
        <f t="shared" si="1160"/>
        <v/>
      </c>
      <c r="DZ579" t="str">
        <f t="shared" si="1161"/>
        <v/>
      </c>
      <c r="EA579" s="5">
        <f t="shared" si="1162"/>
        <v>0</v>
      </c>
      <c r="EB579" s="3">
        <f t="shared" si="1163"/>
        <v>0</v>
      </c>
    </row>
    <row r="580" spans="2:132" x14ac:dyDescent="0.2">
      <c r="B580">
        <v>575</v>
      </c>
      <c r="C580" s="3">
        <f>Zisk!D594</f>
        <v>0</v>
      </c>
      <c r="D580">
        <f>Zisk!E594</f>
        <v>0</v>
      </c>
      <c r="E580" s="66" t="str">
        <f t="shared" si="1050"/>
        <v/>
      </c>
      <c r="F580" t="str">
        <f t="shared" si="1051"/>
        <v/>
      </c>
      <c r="G580" s="66" t="str">
        <f t="shared" si="1052"/>
        <v/>
      </c>
      <c r="J580">
        <f>VstupniParametry_SKRYT!$D$5</f>
        <v>0.02</v>
      </c>
      <c r="K580">
        <f>VstupniParametry_SKRYT!$D$6</f>
        <v>0.06</v>
      </c>
      <c r="L580">
        <f>VstupniParametry_SKRYT!$D$7</f>
        <v>0.06</v>
      </c>
      <c r="M580">
        <f>VstupniParametry_SKRYT!$D$8</f>
        <v>0.06</v>
      </c>
      <c r="N580">
        <f>VstupniParametry_SKRYT!$D$9</f>
        <v>1.7999999999999999E-2</v>
      </c>
      <c r="O580" s="27">
        <f>VstupniParametry_SKRYT!$D$10</f>
        <v>0.01</v>
      </c>
      <c r="P580" s="27">
        <f>VstupniParametry_SKRYT!$D$11</f>
        <v>0.01</v>
      </c>
      <c r="Q580" s="27">
        <f>VstupniParametry_SKRYT!$D$12</f>
        <v>0.01</v>
      </c>
      <c r="R580" s="27">
        <f>VstupniParametry_SKRYT!$D$13</f>
        <v>0.01</v>
      </c>
      <c r="S580" s="27">
        <f>VstupniParametry_SKRYT!$D$14</f>
        <v>0.01</v>
      </c>
      <c r="T580">
        <f t="shared" si="1053"/>
        <v>0</v>
      </c>
      <c r="U580">
        <f t="shared" si="1054"/>
        <v>0</v>
      </c>
      <c r="V580">
        <f t="shared" si="1055"/>
        <v>0</v>
      </c>
      <c r="W580">
        <f t="shared" si="1056"/>
        <v>0</v>
      </c>
      <c r="X580">
        <f t="shared" si="1057"/>
        <v>0</v>
      </c>
      <c r="Y580">
        <f t="shared" si="1058"/>
        <v>0</v>
      </c>
      <c r="Z580">
        <f t="shared" si="1059"/>
        <v>0</v>
      </c>
      <c r="AA580">
        <f t="shared" si="1060"/>
        <v>0</v>
      </c>
      <c r="AB580">
        <f t="shared" si="1061"/>
        <v>0</v>
      </c>
      <c r="AC580">
        <f t="shared" si="1062"/>
        <v>0</v>
      </c>
      <c r="AD580">
        <f t="shared" si="1063"/>
        <v>0</v>
      </c>
      <c r="AE580">
        <f t="shared" si="1064"/>
        <v>0</v>
      </c>
      <c r="AF580">
        <f t="shared" si="1065"/>
        <v>0</v>
      </c>
      <c r="AG580">
        <f t="shared" si="1066"/>
        <v>0</v>
      </c>
      <c r="AH580">
        <f t="shared" si="1067"/>
        <v>0</v>
      </c>
      <c r="AI580">
        <f t="shared" si="1068"/>
        <v>0</v>
      </c>
      <c r="AJ580">
        <f t="shared" si="1069"/>
        <v>0</v>
      </c>
      <c r="AK580">
        <f t="shared" si="1070"/>
        <v>0</v>
      </c>
      <c r="AL580">
        <f t="shared" si="1071"/>
        <v>0</v>
      </c>
      <c r="AM580">
        <f t="shared" si="1072"/>
        <v>0</v>
      </c>
      <c r="AN580">
        <f t="shared" si="1073"/>
        <v>0</v>
      </c>
      <c r="AO580">
        <f t="shared" si="1074"/>
        <v>0</v>
      </c>
      <c r="AP580">
        <f t="shared" si="1075"/>
        <v>0</v>
      </c>
      <c r="AQ580">
        <f t="shared" si="1076"/>
        <v>0</v>
      </c>
      <c r="AR580">
        <f t="shared" si="1077"/>
        <v>0</v>
      </c>
      <c r="AS580">
        <f t="shared" si="1078"/>
        <v>0</v>
      </c>
      <c r="AT580">
        <f t="shared" si="1048"/>
        <v>0</v>
      </c>
      <c r="AU580">
        <f t="shared" si="1079"/>
        <v>0</v>
      </c>
      <c r="AV580">
        <f t="shared" si="1080"/>
        <v>0</v>
      </c>
      <c r="AW580">
        <f t="shared" si="1049"/>
        <v>0</v>
      </c>
      <c r="AX580">
        <f t="shared" si="1081"/>
        <v>0</v>
      </c>
      <c r="AY580">
        <f t="shared" si="1082"/>
        <v>0</v>
      </c>
      <c r="AZ580">
        <f t="shared" si="1083"/>
        <v>0</v>
      </c>
      <c r="BA580">
        <f t="shared" si="1084"/>
        <v>0</v>
      </c>
      <c r="BB580">
        <f t="shared" si="1085"/>
        <v>0</v>
      </c>
      <c r="BC580">
        <f t="shared" si="1086"/>
        <v>0</v>
      </c>
      <c r="BD580">
        <f t="shared" si="1087"/>
        <v>0</v>
      </c>
      <c r="BE580">
        <f t="shared" si="1088"/>
        <v>0</v>
      </c>
      <c r="BF580">
        <f t="shared" si="1089"/>
        <v>0</v>
      </c>
      <c r="BG580">
        <f t="shared" si="1090"/>
        <v>0</v>
      </c>
      <c r="BH580">
        <f t="shared" si="1091"/>
        <v>0</v>
      </c>
      <c r="BI580">
        <f t="shared" si="1092"/>
        <v>0</v>
      </c>
      <c r="BJ580">
        <f t="shared" si="1093"/>
        <v>0</v>
      </c>
      <c r="BK580">
        <f t="shared" si="1094"/>
        <v>0</v>
      </c>
      <c r="BL580">
        <f t="shared" si="1095"/>
        <v>0</v>
      </c>
      <c r="BM580">
        <f t="shared" si="1096"/>
        <v>0</v>
      </c>
      <c r="BN580">
        <f t="shared" si="1097"/>
        <v>0</v>
      </c>
      <c r="BO580">
        <f t="shared" si="1098"/>
        <v>0</v>
      </c>
      <c r="BP580">
        <f t="shared" si="1099"/>
        <v>0</v>
      </c>
      <c r="BQ580">
        <f t="shared" si="1100"/>
        <v>0</v>
      </c>
      <c r="BR580">
        <f t="shared" si="1101"/>
        <v>0</v>
      </c>
      <c r="BS580">
        <f t="shared" si="1102"/>
        <v>0</v>
      </c>
      <c r="BT580">
        <f t="shared" si="1103"/>
        <v>0</v>
      </c>
      <c r="BU580">
        <f t="shared" si="1104"/>
        <v>0</v>
      </c>
      <c r="BV580">
        <f t="shared" si="1105"/>
        <v>0</v>
      </c>
      <c r="BW580">
        <f t="shared" si="1106"/>
        <v>0</v>
      </c>
      <c r="BX580">
        <f t="shared" si="1107"/>
        <v>0</v>
      </c>
      <c r="BY580">
        <f t="shared" si="1108"/>
        <v>0</v>
      </c>
      <c r="BZ580">
        <f t="shared" si="1109"/>
        <v>0</v>
      </c>
      <c r="CA580">
        <f t="shared" si="1110"/>
        <v>0</v>
      </c>
      <c r="CB580">
        <f t="shared" si="1111"/>
        <v>0</v>
      </c>
      <c r="CC580">
        <f t="shared" si="1112"/>
        <v>0</v>
      </c>
      <c r="CD580">
        <f t="shared" si="1113"/>
        <v>0</v>
      </c>
      <c r="CE580">
        <f t="shared" si="1114"/>
        <v>0</v>
      </c>
      <c r="CF580">
        <f t="shared" si="1115"/>
        <v>0</v>
      </c>
      <c r="CG580">
        <f t="shared" si="1116"/>
        <v>0</v>
      </c>
      <c r="CH580">
        <f t="shared" si="1117"/>
        <v>0</v>
      </c>
      <c r="CI580">
        <f t="shared" si="1118"/>
        <v>0</v>
      </c>
      <c r="CJ580">
        <f t="shared" si="1119"/>
        <v>0</v>
      </c>
      <c r="CK580">
        <f t="shared" si="1120"/>
        <v>0</v>
      </c>
      <c r="CL580" t="str">
        <f t="shared" si="1121"/>
        <v/>
      </c>
      <c r="CM580" t="str">
        <f t="shared" si="1122"/>
        <v/>
      </c>
      <c r="CN580" t="str">
        <f t="shared" si="1123"/>
        <v/>
      </c>
      <c r="CO580" t="str">
        <f t="shared" si="1124"/>
        <v/>
      </c>
      <c r="CP580" t="str">
        <f t="shared" si="1125"/>
        <v/>
      </c>
      <c r="CQ580" t="str">
        <f t="shared" si="1126"/>
        <v/>
      </c>
      <c r="CR580" t="str">
        <f t="shared" si="1127"/>
        <v/>
      </c>
      <c r="CS580" t="str">
        <f t="shared" si="1128"/>
        <v/>
      </c>
      <c r="CT580" t="str">
        <f t="shared" si="1129"/>
        <v/>
      </c>
      <c r="CU580" t="str">
        <f t="shared" si="1130"/>
        <v/>
      </c>
      <c r="CV580" t="str">
        <f t="shared" si="1131"/>
        <v/>
      </c>
      <c r="CW580" t="str">
        <f t="shared" si="1132"/>
        <v/>
      </c>
      <c r="CX580" t="str">
        <f t="shared" si="1133"/>
        <v/>
      </c>
      <c r="CY580" t="str">
        <f t="shared" si="1134"/>
        <v/>
      </c>
      <c r="CZ580" t="str">
        <f t="shared" si="1135"/>
        <v/>
      </c>
      <c r="DA580" t="str">
        <f t="shared" si="1136"/>
        <v/>
      </c>
      <c r="DB580" t="str">
        <f t="shared" si="1137"/>
        <v/>
      </c>
      <c r="DC580" t="str">
        <f t="shared" si="1138"/>
        <v/>
      </c>
      <c r="DD580" t="str">
        <f t="shared" si="1139"/>
        <v/>
      </c>
      <c r="DE580" t="str">
        <f t="shared" si="1140"/>
        <v/>
      </c>
      <c r="DF580" t="str">
        <f t="shared" si="1141"/>
        <v/>
      </c>
      <c r="DG580" t="str">
        <f t="shared" si="1142"/>
        <v/>
      </c>
      <c r="DH580" t="str">
        <f t="shared" si="1143"/>
        <v/>
      </c>
      <c r="DI580" t="str">
        <f t="shared" si="1144"/>
        <v/>
      </c>
      <c r="DJ580" t="str">
        <f t="shared" si="1145"/>
        <v/>
      </c>
      <c r="DK580" t="str">
        <f t="shared" si="1146"/>
        <v/>
      </c>
      <c r="DL580" t="str">
        <f t="shared" si="1147"/>
        <v/>
      </c>
      <c r="DM580" t="str">
        <f t="shared" si="1148"/>
        <v/>
      </c>
      <c r="DN580" t="str">
        <f t="shared" si="1149"/>
        <v/>
      </c>
      <c r="DO580" t="str">
        <f t="shared" si="1150"/>
        <v/>
      </c>
      <c r="DP580" t="str">
        <f t="shared" si="1151"/>
        <v/>
      </c>
      <c r="DQ580" t="str">
        <f t="shared" si="1152"/>
        <v/>
      </c>
      <c r="DR580" t="str">
        <f t="shared" si="1153"/>
        <v/>
      </c>
      <c r="DS580" t="str">
        <f t="shared" si="1154"/>
        <v/>
      </c>
      <c r="DT580" t="str">
        <f t="shared" si="1155"/>
        <v/>
      </c>
      <c r="DU580">
        <f t="shared" si="1156"/>
        <v>0</v>
      </c>
      <c r="DV580">
        <f t="shared" si="1157"/>
        <v>0</v>
      </c>
      <c r="DW580">
        <f t="shared" si="1158"/>
        <v>0</v>
      </c>
      <c r="DX580" t="str">
        <f t="shared" si="1159"/>
        <v/>
      </c>
      <c r="DY580" t="str">
        <f t="shared" si="1160"/>
        <v/>
      </c>
      <c r="DZ580" t="str">
        <f t="shared" si="1161"/>
        <v/>
      </c>
      <c r="EA580" s="5">
        <f t="shared" si="1162"/>
        <v>0</v>
      </c>
      <c r="EB580" s="3">
        <f t="shared" si="1163"/>
        <v>0</v>
      </c>
    </row>
    <row r="581" spans="2:132" x14ac:dyDescent="0.2">
      <c r="B581" s="25">
        <v>576</v>
      </c>
      <c r="C581" s="26">
        <f>Zisk!D595</f>
        <v>0</v>
      </c>
      <c r="D581">
        <f>Zisk!E595</f>
        <v>0</v>
      </c>
      <c r="E581" s="66" t="str">
        <f t="shared" si="1050"/>
        <v/>
      </c>
      <c r="F581" t="str">
        <f t="shared" si="1051"/>
        <v/>
      </c>
      <c r="G581" s="66" t="str">
        <f t="shared" si="1052"/>
        <v/>
      </c>
      <c r="H581" s="25"/>
      <c r="I581" s="25"/>
      <c r="J581">
        <f>VstupniParametry_SKRYT!$D$5</f>
        <v>0.02</v>
      </c>
      <c r="K581">
        <f>VstupniParametry_SKRYT!$D$6</f>
        <v>0.06</v>
      </c>
      <c r="L581">
        <f>VstupniParametry_SKRYT!$D$7</f>
        <v>0.06</v>
      </c>
      <c r="M581">
        <f>VstupniParametry_SKRYT!$D$8</f>
        <v>0.06</v>
      </c>
      <c r="N581">
        <f>VstupniParametry_SKRYT!$D$9</f>
        <v>1.7999999999999999E-2</v>
      </c>
      <c r="O581" s="27">
        <f>VstupniParametry_SKRYT!$D$10</f>
        <v>0.01</v>
      </c>
      <c r="P581" s="27">
        <f>VstupniParametry_SKRYT!$D$11</f>
        <v>0.01</v>
      </c>
      <c r="Q581" s="27">
        <f>VstupniParametry_SKRYT!$D$12</f>
        <v>0.01</v>
      </c>
      <c r="R581" s="27">
        <f>VstupniParametry_SKRYT!$D$13</f>
        <v>0.01</v>
      </c>
      <c r="S581" s="27">
        <f>VstupniParametry_SKRYT!$D$14</f>
        <v>0.01</v>
      </c>
      <c r="T581">
        <f t="shared" si="1053"/>
        <v>0</v>
      </c>
      <c r="U581">
        <f t="shared" si="1054"/>
        <v>0</v>
      </c>
      <c r="V581">
        <f t="shared" si="1055"/>
        <v>0</v>
      </c>
      <c r="W581">
        <f t="shared" si="1056"/>
        <v>0</v>
      </c>
      <c r="X581">
        <f t="shared" si="1057"/>
        <v>0</v>
      </c>
      <c r="Y581">
        <f t="shared" si="1058"/>
        <v>0</v>
      </c>
      <c r="Z581">
        <f t="shared" si="1059"/>
        <v>0</v>
      </c>
      <c r="AA581">
        <f t="shared" si="1060"/>
        <v>0</v>
      </c>
      <c r="AB581">
        <f t="shared" si="1061"/>
        <v>0</v>
      </c>
      <c r="AC581">
        <f t="shared" si="1062"/>
        <v>0</v>
      </c>
      <c r="AD581">
        <f t="shared" si="1063"/>
        <v>0</v>
      </c>
      <c r="AE581">
        <f t="shared" si="1064"/>
        <v>0</v>
      </c>
      <c r="AF581">
        <f t="shared" si="1065"/>
        <v>0</v>
      </c>
      <c r="AG581">
        <f t="shared" si="1066"/>
        <v>0</v>
      </c>
      <c r="AH581">
        <f t="shared" si="1067"/>
        <v>0</v>
      </c>
      <c r="AI581">
        <f t="shared" si="1068"/>
        <v>0</v>
      </c>
      <c r="AJ581">
        <f t="shared" si="1069"/>
        <v>0</v>
      </c>
      <c r="AK581">
        <f t="shared" si="1070"/>
        <v>0</v>
      </c>
      <c r="AL581">
        <f t="shared" si="1071"/>
        <v>0</v>
      </c>
      <c r="AM581">
        <f t="shared" si="1072"/>
        <v>0</v>
      </c>
      <c r="AN581">
        <f t="shared" si="1073"/>
        <v>0</v>
      </c>
      <c r="AO581">
        <f t="shared" si="1074"/>
        <v>0</v>
      </c>
      <c r="AP581">
        <f t="shared" si="1075"/>
        <v>0</v>
      </c>
      <c r="AQ581">
        <f t="shared" si="1076"/>
        <v>0</v>
      </c>
      <c r="AR581">
        <f t="shared" si="1077"/>
        <v>0</v>
      </c>
      <c r="AS581">
        <f t="shared" si="1078"/>
        <v>0</v>
      </c>
      <c r="AT581">
        <f t="shared" si="1048"/>
        <v>0</v>
      </c>
      <c r="AU581">
        <f t="shared" si="1079"/>
        <v>0</v>
      </c>
      <c r="AV581">
        <f t="shared" si="1080"/>
        <v>0</v>
      </c>
      <c r="AW581">
        <f t="shared" si="1049"/>
        <v>0</v>
      </c>
      <c r="AX581">
        <f t="shared" si="1081"/>
        <v>0</v>
      </c>
      <c r="AY581">
        <f t="shared" si="1082"/>
        <v>0</v>
      </c>
      <c r="AZ581">
        <f t="shared" si="1083"/>
        <v>0</v>
      </c>
      <c r="BA581">
        <f t="shared" si="1084"/>
        <v>0</v>
      </c>
      <c r="BB581">
        <f t="shared" si="1085"/>
        <v>0</v>
      </c>
      <c r="BC581">
        <f t="shared" si="1086"/>
        <v>0</v>
      </c>
      <c r="BD581">
        <f t="shared" si="1087"/>
        <v>0</v>
      </c>
      <c r="BE581">
        <f t="shared" si="1088"/>
        <v>0</v>
      </c>
      <c r="BF581">
        <f t="shared" si="1089"/>
        <v>0</v>
      </c>
      <c r="BG581">
        <f t="shared" si="1090"/>
        <v>0</v>
      </c>
      <c r="BH581">
        <f t="shared" si="1091"/>
        <v>0</v>
      </c>
      <c r="BI581">
        <f t="shared" si="1092"/>
        <v>0</v>
      </c>
      <c r="BJ581">
        <f t="shared" si="1093"/>
        <v>0</v>
      </c>
      <c r="BK581">
        <f t="shared" si="1094"/>
        <v>0</v>
      </c>
      <c r="BL581">
        <f t="shared" si="1095"/>
        <v>0</v>
      </c>
      <c r="BM581">
        <f t="shared" si="1096"/>
        <v>0</v>
      </c>
      <c r="BN581">
        <f t="shared" si="1097"/>
        <v>0</v>
      </c>
      <c r="BO581">
        <f t="shared" si="1098"/>
        <v>0</v>
      </c>
      <c r="BP581">
        <f t="shared" si="1099"/>
        <v>0</v>
      </c>
      <c r="BQ581">
        <f t="shared" si="1100"/>
        <v>0</v>
      </c>
      <c r="BR581">
        <f t="shared" si="1101"/>
        <v>0</v>
      </c>
      <c r="BS581">
        <f t="shared" si="1102"/>
        <v>0</v>
      </c>
      <c r="BT581">
        <f t="shared" si="1103"/>
        <v>0</v>
      </c>
      <c r="BU581">
        <f t="shared" si="1104"/>
        <v>0</v>
      </c>
      <c r="BV581">
        <f t="shared" si="1105"/>
        <v>0</v>
      </c>
      <c r="BW581">
        <f t="shared" si="1106"/>
        <v>0</v>
      </c>
      <c r="BX581">
        <f t="shared" si="1107"/>
        <v>0</v>
      </c>
      <c r="BY581">
        <f t="shared" si="1108"/>
        <v>0</v>
      </c>
      <c r="BZ581">
        <f t="shared" si="1109"/>
        <v>0</v>
      </c>
      <c r="CA581">
        <f t="shared" si="1110"/>
        <v>0</v>
      </c>
      <c r="CB581">
        <f t="shared" si="1111"/>
        <v>0</v>
      </c>
      <c r="CC581">
        <f t="shared" si="1112"/>
        <v>0</v>
      </c>
      <c r="CD581">
        <f t="shared" si="1113"/>
        <v>0</v>
      </c>
      <c r="CE581">
        <f t="shared" si="1114"/>
        <v>0</v>
      </c>
      <c r="CF581">
        <f t="shared" si="1115"/>
        <v>0</v>
      </c>
      <c r="CG581">
        <f t="shared" si="1116"/>
        <v>0</v>
      </c>
      <c r="CH581">
        <f t="shared" si="1117"/>
        <v>0</v>
      </c>
      <c r="CI581">
        <f t="shared" si="1118"/>
        <v>0</v>
      </c>
      <c r="CJ581">
        <f t="shared" si="1119"/>
        <v>0</v>
      </c>
      <c r="CK581">
        <f t="shared" si="1120"/>
        <v>0</v>
      </c>
      <c r="CL581" t="str">
        <f t="shared" si="1121"/>
        <v/>
      </c>
      <c r="CM581" t="str">
        <f t="shared" si="1122"/>
        <v/>
      </c>
      <c r="CN581" t="str">
        <f t="shared" si="1123"/>
        <v/>
      </c>
      <c r="CO581" t="str">
        <f t="shared" si="1124"/>
        <v/>
      </c>
      <c r="CP581" t="str">
        <f t="shared" si="1125"/>
        <v/>
      </c>
      <c r="CQ581" t="str">
        <f t="shared" si="1126"/>
        <v/>
      </c>
      <c r="CR581" t="str">
        <f t="shared" si="1127"/>
        <v/>
      </c>
      <c r="CS581" t="str">
        <f t="shared" si="1128"/>
        <v/>
      </c>
      <c r="CT581" t="str">
        <f t="shared" si="1129"/>
        <v/>
      </c>
      <c r="CU581" t="str">
        <f t="shared" si="1130"/>
        <v/>
      </c>
      <c r="CV581" t="str">
        <f t="shared" si="1131"/>
        <v/>
      </c>
      <c r="CW581" t="str">
        <f t="shared" si="1132"/>
        <v/>
      </c>
      <c r="CX581" t="str">
        <f t="shared" si="1133"/>
        <v/>
      </c>
      <c r="CY581" t="str">
        <f t="shared" si="1134"/>
        <v/>
      </c>
      <c r="CZ581" t="str">
        <f t="shared" si="1135"/>
        <v/>
      </c>
      <c r="DA581" t="str">
        <f t="shared" si="1136"/>
        <v/>
      </c>
      <c r="DB581" t="str">
        <f t="shared" si="1137"/>
        <v/>
      </c>
      <c r="DC581" t="str">
        <f t="shared" si="1138"/>
        <v/>
      </c>
      <c r="DD581" t="str">
        <f t="shared" si="1139"/>
        <v/>
      </c>
      <c r="DE581" t="str">
        <f t="shared" si="1140"/>
        <v/>
      </c>
      <c r="DF581" t="str">
        <f t="shared" si="1141"/>
        <v/>
      </c>
      <c r="DG581" t="str">
        <f t="shared" si="1142"/>
        <v/>
      </c>
      <c r="DH581" t="str">
        <f t="shared" si="1143"/>
        <v/>
      </c>
      <c r="DI581" t="str">
        <f t="shared" si="1144"/>
        <v/>
      </c>
      <c r="DJ581" t="str">
        <f t="shared" si="1145"/>
        <v/>
      </c>
      <c r="DK581" t="str">
        <f t="shared" si="1146"/>
        <v/>
      </c>
      <c r="DL581" t="str">
        <f t="shared" si="1147"/>
        <v/>
      </c>
      <c r="DM581" t="str">
        <f t="shared" si="1148"/>
        <v/>
      </c>
      <c r="DN581" t="str">
        <f t="shared" si="1149"/>
        <v/>
      </c>
      <c r="DO581" t="str">
        <f t="shared" si="1150"/>
        <v/>
      </c>
      <c r="DP581" t="str">
        <f t="shared" si="1151"/>
        <v/>
      </c>
      <c r="DQ581" t="str">
        <f t="shared" si="1152"/>
        <v/>
      </c>
      <c r="DR581" t="str">
        <f t="shared" si="1153"/>
        <v/>
      </c>
      <c r="DS581" t="str">
        <f t="shared" si="1154"/>
        <v/>
      </c>
      <c r="DT581" t="str">
        <f t="shared" si="1155"/>
        <v/>
      </c>
      <c r="DU581">
        <f t="shared" si="1156"/>
        <v>0</v>
      </c>
      <c r="DV581">
        <f t="shared" si="1157"/>
        <v>0</v>
      </c>
      <c r="DW581">
        <f t="shared" si="1158"/>
        <v>0</v>
      </c>
      <c r="DX581" t="str">
        <f t="shared" si="1159"/>
        <v/>
      </c>
      <c r="DY581" t="str">
        <f t="shared" si="1160"/>
        <v/>
      </c>
      <c r="DZ581" t="str">
        <f t="shared" si="1161"/>
        <v/>
      </c>
      <c r="EA581" s="5">
        <f t="shared" si="1162"/>
        <v>0</v>
      </c>
      <c r="EB581" s="3">
        <f t="shared" si="1163"/>
        <v>0</v>
      </c>
    </row>
    <row r="582" spans="2:132" x14ac:dyDescent="0.2">
      <c r="B582">
        <v>577</v>
      </c>
      <c r="C582" s="3">
        <f>Zisk!D596</f>
        <v>0</v>
      </c>
      <c r="D582">
        <f>Zisk!E596</f>
        <v>0</v>
      </c>
      <c r="E582" s="66" t="str">
        <f t="shared" si="1050"/>
        <v/>
      </c>
      <c r="F582" t="str">
        <f t="shared" si="1051"/>
        <v/>
      </c>
      <c r="G582" s="66" t="str">
        <f t="shared" si="1052"/>
        <v/>
      </c>
      <c r="J582">
        <f>VstupniParametry_SKRYT!$D$5</f>
        <v>0.02</v>
      </c>
      <c r="K582">
        <f>VstupniParametry_SKRYT!$D$6</f>
        <v>0.06</v>
      </c>
      <c r="L582">
        <f>VstupniParametry_SKRYT!$D$7</f>
        <v>0.06</v>
      </c>
      <c r="M582">
        <f>VstupniParametry_SKRYT!$D$8</f>
        <v>0.06</v>
      </c>
      <c r="N582">
        <f>VstupniParametry_SKRYT!$D$9</f>
        <v>1.7999999999999999E-2</v>
      </c>
      <c r="O582" s="27">
        <f>VstupniParametry_SKRYT!$D$10</f>
        <v>0.01</v>
      </c>
      <c r="P582" s="27">
        <f>VstupniParametry_SKRYT!$D$11</f>
        <v>0.01</v>
      </c>
      <c r="Q582" s="27">
        <f>VstupniParametry_SKRYT!$D$12</f>
        <v>0.01</v>
      </c>
      <c r="R582" s="27">
        <f>VstupniParametry_SKRYT!$D$13</f>
        <v>0.01</v>
      </c>
      <c r="S582" s="27">
        <f>VstupniParametry_SKRYT!$D$14</f>
        <v>0.01</v>
      </c>
      <c r="T582">
        <f t="shared" si="1053"/>
        <v>0</v>
      </c>
      <c r="U582">
        <f t="shared" si="1054"/>
        <v>0</v>
      </c>
      <c r="V582">
        <f t="shared" si="1055"/>
        <v>0</v>
      </c>
      <c r="W582">
        <f t="shared" si="1056"/>
        <v>0</v>
      </c>
      <c r="X582">
        <f t="shared" si="1057"/>
        <v>0</v>
      </c>
      <c r="Y582">
        <f t="shared" si="1058"/>
        <v>0</v>
      </c>
      <c r="Z582">
        <f t="shared" si="1059"/>
        <v>0</v>
      </c>
      <c r="AA582">
        <f t="shared" si="1060"/>
        <v>0</v>
      </c>
      <c r="AB582">
        <f t="shared" si="1061"/>
        <v>0</v>
      </c>
      <c r="AC582">
        <f t="shared" si="1062"/>
        <v>0</v>
      </c>
      <c r="AD582">
        <f t="shared" si="1063"/>
        <v>0</v>
      </c>
      <c r="AE582">
        <f t="shared" si="1064"/>
        <v>0</v>
      </c>
      <c r="AF582">
        <f t="shared" si="1065"/>
        <v>0</v>
      </c>
      <c r="AG582">
        <f t="shared" si="1066"/>
        <v>0</v>
      </c>
      <c r="AH582">
        <f t="shared" si="1067"/>
        <v>0</v>
      </c>
      <c r="AI582">
        <f t="shared" si="1068"/>
        <v>0</v>
      </c>
      <c r="AJ582">
        <f t="shared" si="1069"/>
        <v>0</v>
      </c>
      <c r="AK582">
        <f t="shared" si="1070"/>
        <v>0</v>
      </c>
      <c r="AL582">
        <f t="shared" si="1071"/>
        <v>0</v>
      </c>
      <c r="AM582">
        <f t="shared" si="1072"/>
        <v>0</v>
      </c>
      <c r="AN582">
        <f t="shared" si="1073"/>
        <v>0</v>
      </c>
      <c r="AO582">
        <f t="shared" si="1074"/>
        <v>0</v>
      </c>
      <c r="AP582">
        <f t="shared" si="1075"/>
        <v>0</v>
      </c>
      <c r="AQ582">
        <f t="shared" si="1076"/>
        <v>0</v>
      </c>
      <c r="AR582">
        <f t="shared" si="1077"/>
        <v>0</v>
      </c>
      <c r="AS582">
        <f t="shared" si="1078"/>
        <v>0</v>
      </c>
      <c r="AT582">
        <f t="shared" si="1048"/>
        <v>0</v>
      </c>
      <c r="AU582">
        <f t="shared" si="1079"/>
        <v>0</v>
      </c>
      <c r="AV582">
        <f t="shared" si="1080"/>
        <v>0</v>
      </c>
      <c r="AW582">
        <f t="shared" si="1049"/>
        <v>0</v>
      </c>
      <c r="AX582">
        <f t="shared" si="1081"/>
        <v>0</v>
      </c>
      <c r="AY582">
        <f t="shared" si="1082"/>
        <v>0</v>
      </c>
      <c r="AZ582">
        <f t="shared" si="1083"/>
        <v>0</v>
      </c>
      <c r="BA582">
        <f t="shared" si="1084"/>
        <v>0</v>
      </c>
      <c r="BB582">
        <f t="shared" si="1085"/>
        <v>0</v>
      </c>
      <c r="BC582">
        <f t="shared" si="1086"/>
        <v>0</v>
      </c>
      <c r="BD582">
        <f t="shared" si="1087"/>
        <v>0</v>
      </c>
      <c r="BE582">
        <f t="shared" si="1088"/>
        <v>0</v>
      </c>
      <c r="BF582">
        <f t="shared" si="1089"/>
        <v>0</v>
      </c>
      <c r="BG582">
        <f t="shared" si="1090"/>
        <v>0</v>
      </c>
      <c r="BH582">
        <f t="shared" si="1091"/>
        <v>0</v>
      </c>
      <c r="BI582">
        <f t="shared" si="1092"/>
        <v>0</v>
      </c>
      <c r="BJ582">
        <f t="shared" si="1093"/>
        <v>0</v>
      </c>
      <c r="BK582">
        <f t="shared" si="1094"/>
        <v>0</v>
      </c>
      <c r="BL582">
        <f t="shared" si="1095"/>
        <v>0</v>
      </c>
      <c r="BM582">
        <f t="shared" si="1096"/>
        <v>0</v>
      </c>
      <c r="BN582">
        <f t="shared" si="1097"/>
        <v>0</v>
      </c>
      <c r="BO582">
        <f t="shared" si="1098"/>
        <v>0</v>
      </c>
      <c r="BP582">
        <f t="shared" si="1099"/>
        <v>0</v>
      </c>
      <c r="BQ582">
        <f t="shared" si="1100"/>
        <v>0</v>
      </c>
      <c r="BR582">
        <f t="shared" si="1101"/>
        <v>0</v>
      </c>
      <c r="BS582">
        <f t="shared" si="1102"/>
        <v>0</v>
      </c>
      <c r="BT582">
        <f t="shared" si="1103"/>
        <v>0</v>
      </c>
      <c r="BU582">
        <f t="shared" si="1104"/>
        <v>0</v>
      </c>
      <c r="BV582">
        <f t="shared" si="1105"/>
        <v>0</v>
      </c>
      <c r="BW582">
        <f t="shared" si="1106"/>
        <v>0</v>
      </c>
      <c r="BX582">
        <f t="shared" si="1107"/>
        <v>0</v>
      </c>
      <c r="BY582">
        <f t="shared" si="1108"/>
        <v>0</v>
      </c>
      <c r="BZ582">
        <f t="shared" si="1109"/>
        <v>0</v>
      </c>
      <c r="CA582">
        <f t="shared" si="1110"/>
        <v>0</v>
      </c>
      <c r="CB582">
        <f t="shared" si="1111"/>
        <v>0</v>
      </c>
      <c r="CC582">
        <f t="shared" si="1112"/>
        <v>0</v>
      </c>
      <c r="CD582">
        <f t="shared" si="1113"/>
        <v>0</v>
      </c>
      <c r="CE582">
        <f t="shared" si="1114"/>
        <v>0</v>
      </c>
      <c r="CF582">
        <f t="shared" si="1115"/>
        <v>0</v>
      </c>
      <c r="CG582">
        <f t="shared" si="1116"/>
        <v>0</v>
      </c>
      <c r="CH582">
        <f t="shared" si="1117"/>
        <v>0</v>
      </c>
      <c r="CI582">
        <f t="shared" si="1118"/>
        <v>0</v>
      </c>
      <c r="CJ582">
        <f t="shared" si="1119"/>
        <v>0</v>
      </c>
      <c r="CK582">
        <f t="shared" si="1120"/>
        <v>0</v>
      </c>
      <c r="CL582" t="str">
        <f t="shared" si="1121"/>
        <v/>
      </c>
      <c r="CM582" t="str">
        <f t="shared" si="1122"/>
        <v/>
      </c>
      <c r="CN582" t="str">
        <f t="shared" si="1123"/>
        <v/>
      </c>
      <c r="CO582" t="str">
        <f t="shared" si="1124"/>
        <v/>
      </c>
      <c r="CP582" t="str">
        <f t="shared" si="1125"/>
        <v/>
      </c>
      <c r="CQ582" t="str">
        <f t="shared" si="1126"/>
        <v/>
      </c>
      <c r="CR582" t="str">
        <f t="shared" si="1127"/>
        <v/>
      </c>
      <c r="CS582" t="str">
        <f t="shared" si="1128"/>
        <v/>
      </c>
      <c r="CT582" t="str">
        <f t="shared" si="1129"/>
        <v/>
      </c>
      <c r="CU582" t="str">
        <f t="shared" si="1130"/>
        <v/>
      </c>
      <c r="CV582" t="str">
        <f t="shared" si="1131"/>
        <v/>
      </c>
      <c r="CW582" t="str">
        <f t="shared" si="1132"/>
        <v/>
      </c>
      <c r="CX582" t="str">
        <f t="shared" si="1133"/>
        <v/>
      </c>
      <c r="CY582" t="str">
        <f t="shared" si="1134"/>
        <v/>
      </c>
      <c r="CZ582" t="str">
        <f t="shared" si="1135"/>
        <v/>
      </c>
      <c r="DA582" t="str">
        <f t="shared" si="1136"/>
        <v/>
      </c>
      <c r="DB582" t="str">
        <f t="shared" si="1137"/>
        <v/>
      </c>
      <c r="DC582" t="str">
        <f t="shared" si="1138"/>
        <v/>
      </c>
      <c r="DD582" t="str">
        <f t="shared" si="1139"/>
        <v/>
      </c>
      <c r="DE582" t="str">
        <f t="shared" si="1140"/>
        <v/>
      </c>
      <c r="DF582" t="str">
        <f t="shared" si="1141"/>
        <v/>
      </c>
      <c r="DG582" t="str">
        <f t="shared" si="1142"/>
        <v/>
      </c>
      <c r="DH582" t="str">
        <f t="shared" si="1143"/>
        <v/>
      </c>
      <c r="DI582" t="str">
        <f t="shared" si="1144"/>
        <v/>
      </c>
      <c r="DJ582" t="str">
        <f t="shared" si="1145"/>
        <v/>
      </c>
      <c r="DK582" t="str">
        <f t="shared" si="1146"/>
        <v/>
      </c>
      <c r="DL582" t="str">
        <f t="shared" si="1147"/>
        <v/>
      </c>
      <c r="DM582" t="str">
        <f t="shared" si="1148"/>
        <v/>
      </c>
      <c r="DN582" t="str">
        <f t="shared" si="1149"/>
        <v/>
      </c>
      <c r="DO582" t="str">
        <f t="shared" si="1150"/>
        <v/>
      </c>
      <c r="DP582" t="str">
        <f t="shared" si="1151"/>
        <v/>
      </c>
      <c r="DQ582" t="str">
        <f t="shared" si="1152"/>
        <v/>
      </c>
      <c r="DR582" t="str">
        <f t="shared" si="1153"/>
        <v/>
      </c>
      <c r="DS582" t="str">
        <f t="shared" si="1154"/>
        <v/>
      </c>
      <c r="DT582" t="str">
        <f t="shared" si="1155"/>
        <v/>
      </c>
      <c r="DU582">
        <f t="shared" si="1156"/>
        <v>0</v>
      </c>
      <c r="DV582">
        <f t="shared" si="1157"/>
        <v>0</v>
      </c>
      <c r="DW582">
        <f t="shared" si="1158"/>
        <v>0</v>
      </c>
      <c r="DX582" t="str">
        <f t="shared" si="1159"/>
        <v/>
      </c>
      <c r="DY582" t="str">
        <f t="shared" si="1160"/>
        <v/>
      </c>
      <c r="DZ582" t="str">
        <f t="shared" si="1161"/>
        <v/>
      </c>
      <c r="EA582" s="5">
        <f t="shared" si="1162"/>
        <v>0</v>
      </c>
      <c r="EB582" s="3">
        <f t="shared" si="1163"/>
        <v>0</v>
      </c>
    </row>
    <row r="583" spans="2:132" x14ac:dyDescent="0.2">
      <c r="B583" s="25">
        <v>578</v>
      </c>
      <c r="C583" s="26">
        <f>Zisk!D597</f>
        <v>0</v>
      </c>
      <c r="D583">
        <f>Zisk!E597</f>
        <v>0</v>
      </c>
      <c r="E583" s="66" t="str">
        <f t="shared" si="1050"/>
        <v/>
      </c>
      <c r="F583" t="str">
        <f t="shared" si="1051"/>
        <v/>
      </c>
      <c r="G583" s="66" t="str">
        <f t="shared" si="1052"/>
        <v/>
      </c>
      <c r="H583" s="25"/>
      <c r="I583" s="25"/>
      <c r="J583">
        <f>VstupniParametry_SKRYT!$D$5</f>
        <v>0.02</v>
      </c>
      <c r="K583">
        <f>VstupniParametry_SKRYT!$D$6</f>
        <v>0.06</v>
      </c>
      <c r="L583">
        <f>VstupniParametry_SKRYT!$D$7</f>
        <v>0.06</v>
      </c>
      <c r="M583">
        <f>VstupniParametry_SKRYT!$D$8</f>
        <v>0.06</v>
      </c>
      <c r="N583">
        <f>VstupniParametry_SKRYT!$D$9</f>
        <v>1.7999999999999999E-2</v>
      </c>
      <c r="O583" s="27">
        <f>VstupniParametry_SKRYT!$D$10</f>
        <v>0.01</v>
      </c>
      <c r="P583" s="27">
        <f>VstupniParametry_SKRYT!$D$11</f>
        <v>0.01</v>
      </c>
      <c r="Q583" s="27">
        <f>VstupniParametry_SKRYT!$D$12</f>
        <v>0.01</v>
      </c>
      <c r="R583" s="27">
        <f>VstupniParametry_SKRYT!$D$13</f>
        <v>0.01</v>
      </c>
      <c r="S583" s="27">
        <f>VstupniParametry_SKRYT!$D$14</f>
        <v>0.01</v>
      </c>
      <c r="T583">
        <f t="shared" si="1053"/>
        <v>0</v>
      </c>
      <c r="U583">
        <f t="shared" si="1054"/>
        <v>0</v>
      </c>
      <c r="V583">
        <f t="shared" si="1055"/>
        <v>0</v>
      </c>
      <c r="W583">
        <f t="shared" si="1056"/>
        <v>0</v>
      </c>
      <c r="X583">
        <f t="shared" si="1057"/>
        <v>0</v>
      </c>
      <c r="Y583">
        <f t="shared" si="1058"/>
        <v>0</v>
      </c>
      <c r="Z583">
        <f t="shared" si="1059"/>
        <v>0</v>
      </c>
      <c r="AA583">
        <f t="shared" si="1060"/>
        <v>0</v>
      </c>
      <c r="AB583">
        <f t="shared" si="1061"/>
        <v>0</v>
      </c>
      <c r="AC583">
        <f t="shared" si="1062"/>
        <v>0</v>
      </c>
      <c r="AD583">
        <f t="shared" si="1063"/>
        <v>0</v>
      </c>
      <c r="AE583">
        <f t="shared" si="1064"/>
        <v>0</v>
      </c>
      <c r="AF583">
        <f t="shared" si="1065"/>
        <v>0</v>
      </c>
      <c r="AG583">
        <f t="shared" si="1066"/>
        <v>0</v>
      </c>
      <c r="AH583">
        <f t="shared" si="1067"/>
        <v>0</v>
      </c>
      <c r="AI583">
        <f t="shared" si="1068"/>
        <v>0</v>
      </c>
      <c r="AJ583">
        <f t="shared" si="1069"/>
        <v>0</v>
      </c>
      <c r="AK583">
        <f t="shared" si="1070"/>
        <v>0</v>
      </c>
      <c r="AL583">
        <f t="shared" si="1071"/>
        <v>0</v>
      </c>
      <c r="AM583">
        <f t="shared" si="1072"/>
        <v>0</v>
      </c>
      <c r="AN583">
        <f t="shared" si="1073"/>
        <v>0</v>
      </c>
      <c r="AO583">
        <f t="shared" si="1074"/>
        <v>0</v>
      </c>
      <c r="AP583">
        <f t="shared" si="1075"/>
        <v>0</v>
      </c>
      <c r="AQ583">
        <f t="shared" si="1076"/>
        <v>0</v>
      </c>
      <c r="AR583">
        <f t="shared" si="1077"/>
        <v>0</v>
      </c>
      <c r="AS583">
        <f t="shared" si="1078"/>
        <v>0</v>
      </c>
      <c r="AT583">
        <f t="shared" ref="AT583:AT646" si="1164">IF($G583&lt;=AT$4,1,0)</f>
        <v>0</v>
      </c>
      <c r="AU583">
        <f t="shared" si="1079"/>
        <v>0</v>
      </c>
      <c r="AV583">
        <f t="shared" si="1080"/>
        <v>0</v>
      </c>
      <c r="AW583">
        <f t="shared" ref="AW583:AW646" si="1165">IF($G583&lt;=AW$4,1,0)</f>
        <v>0</v>
      </c>
      <c r="AX583">
        <f t="shared" si="1081"/>
        <v>0</v>
      </c>
      <c r="AY583">
        <f t="shared" si="1082"/>
        <v>0</v>
      </c>
      <c r="AZ583">
        <f t="shared" si="1083"/>
        <v>0</v>
      </c>
      <c r="BA583">
        <f t="shared" si="1084"/>
        <v>0</v>
      </c>
      <c r="BB583">
        <f t="shared" si="1085"/>
        <v>0</v>
      </c>
      <c r="BC583">
        <f t="shared" si="1086"/>
        <v>0</v>
      </c>
      <c r="BD583">
        <f t="shared" si="1087"/>
        <v>0</v>
      </c>
      <c r="BE583">
        <f t="shared" si="1088"/>
        <v>0</v>
      </c>
      <c r="BF583">
        <f t="shared" si="1089"/>
        <v>0</v>
      </c>
      <c r="BG583">
        <f t="shared" si="1090"/>
        <v>0</v>
      </c>
      <c r="BH583">
        <f t="shared" si="1091"/>
        <v>0</v>
      </c>
      <c r="BI583">
        <f t="shared" si="1092"/>
        <v>0</v>
      </c>
      <c r="BJ583">
        <f t="shared" si="1093"/>
        <v>0</v>
      </c>
      <c r="BK583">
        <f t="shared" si="1094"/>
        <v>0</v>
      </c>
      <c r="BL583">
        <f t="shared" si="1095"/>
        <v>0</v>
      </c>
      <c r="BM583">
        <f t="shared" si="1096"/>
        <v>0</v>
      </c>
      <c r="BN583">
        <f t="shared" si="1097"/>
        <v>0</v>
      </c>
      <c r="BO583">
        <f t="shared" si="1098"/>
        <v>0</v>
      </c>
      <c r="BP583">
        <f t="shared" si="1099"/>
        <v>0</v>
      </c>
      <c r="BQ583">
        <f t="shared" si="1100"/>
        <v>0</v>
      </c>
      <c r="BR583">
        <f t="shared" si="1101"/>
        <v>0</v>
      </c>
      <c r="BS583">
        <f t="shared" si="1102"/>
        <v>0</v>
      </c>
      <c r="BT583">
        <f t="shared" si="1103"/>
        <v>0</v>
      </c>
      <c r="BU583">
        <f t="shared" si="1104"/>
        <v>0</v>
      </c>
      <c r="BV583">
        <f t="shared" si="1105"/>
        <v>0</v>
      </c>
      <c r="BW583">
        <f t="shared" si="1106"/>
        <v>0</v>
      </c>
      <c r="BX583">
        <f t="shared" si="1107"/>
        <v>0</v>
      </c>
      <c r="BY583">
        <f t="shared" si="1108"/>
        <v>0</v>
      </c>
      <c r="BZ583">
        <f t="shared" si="1109"/>
        <v>0</v>
      </c>
      <c r="CA583">
        <f t="shared" si="1110"/>
        <v>0</v>
      </c>
      <c r="CB583">
        <f t="shared" si="1111"/>
        <v>0</v>
      </c>
      <c r="CC583">
        <f t="shared" si="1112"/>
        <v>0</v>
      </c>
      <c r="CD583">
        <f t="shared" si="1113"/>
        <v>0</v>
      </c>
      <c r="CE583">
        <f t="shared" si="1114"/>
        <v>0</v>
      </c>
      <c r="CF583">
        <f t="shared" si="1115"/>
        <v>0</v>
      </c>
      <c r="CG583">
        <f t="shared" si="1116"/>
        <v>0</v>
      </c>
      <c r="CH583">
        <f t="shared" si="1117"/>
        <v>0</v>
      </c>
      <c r="CI583">
        <f t="shared" si="1118"/>
        <v>0</v>
      </c>
      <c r="CJ583">
        <f t="shared" si="1119"/>
        <v>0</v>
      </c>
      <c r="CK583">
        <f t="shared" si="1120"/>
        <v>0</v>
      </c>
      <c r="CL583" t="str">
        <f t="shared" si="1121"/>
        <v/>
      </c>
      <c r="CM583" t="str">
        <f t="shared" si="1122"/>
        <v/>
      </c>
      <c r="CN583" t="str">
        <f t="shared" si="1123"/>
        <v/>
      </c>
      <c r="CO583" t="str">
        <f t="shared" si="1124"/>
        <v/>
      </c>
      <c r="CP583" t="str">
        <f t="shared" si="1125"/>
        <v/>
      </c>
      <c r="CQ583" t="str">
        <f t="shared" si="1126"/>
        <v/>
      </c>
      <c r="CR583" t="str">
        <f t="shared" si="1127"/>
        <v/>
      </c>
      <c r="CS583" t="str">
        <f t="shared" si="1128"/>
        <v/>
      </c>
      <c r="CT583" t="str">
        <f t="shared" si="1129"/>
        <v/>
      </c>
      <c r="CU583" t="str">
        <f t="shared" si="1130"/>
        <v/>
      </c>
      <c r="CV583" t="str">
        <f t="shared" si="1131"/>
        <v/>
      </c>
      <c r="CW583" t="str">
        <f t="shared" si="1132"/>
        <v/>
      </c>
      <c r="CX583" t="str">
        <f t="shared" si="1133"/>
        <v/>
      </c>
      <c r="CY583" t="str">
        <f t="shared" si="1134"/>
        <v/>
      </c>
      <c r="CZ583" t="str">
        <f t="shared" si="1135"/>
        <v/>
      </c>
      <c r="DA583" t="str">
        <f t="shared" si="1136"/>
        <v/>
      </c>
      <c r="DB583" t="str">
        <f t="shared" si="1137"/>
        <v/>
      </c>
      <c r="DC583" t="str">
        <f t="shared" si="1138"/>
        <v/>
      </c>
      <c r="DD583" t="str">
        <f t="shared" si="1139"/>
        <v/>
      </c>
      <c r="DE583" t="str">
        <f t="shared" si="1140"/>
        <v/>
      </c>
      <c r="DF583" t="str">
        <f t="shared" si="1141"/>
        <v/>
      </c>
      <c r="DG583" t="str">
        <f t="shared" si="1142"/>
        <v/>
      </c>
      <c r="DH583" t="str">
        <f t="shared" si="1143"/>
        <v/>
      </c>
      <c r="DI583" t="str">
        <f t="shared" si="1144"/>
        <v/>
      </c>
      <c r="DJ583" t="str">
        <f t="shared" si="1145"/>
        <v/>
      </c>
      <c r="DK583" t="str">
        <f t="shared" si="1146"/>
        <v/>
      </c>
      <c r="DL583" t="str">
        <f t="shared" si="1147"/>
        <v/>
      </c>
      <c r="DM583" t="str">
        <f t="shared" si="1148"/>
        <v/>
      </c>
      <c r="DN583" t="str">
        <f t="shared" si="1149"/>
        <v/>
      </c>
      <c r="DO583" t="str">
        <f t="shared" si="1150"/>
        <v/>
      </c>
      <c r="DP583" t="str">
        <f t="shared" si="1151"/>
        <v/>
      </c>
      <c r="DQ583" t="str">
        <f t="shared" si="1152"/>
        <v/>
      </c>
      <c r="DR583" t="str">
        <f t="shared" si="1153"/>
        <v/>
      </c>
      <c r="DS583" t="str">
        <f t="shared" si="1154"/>
        <v/>
      </c>
      <c r="DT583" t="str">
        <f t="shared" si="1155"/>
        <v/>
      </c>
      <c r="DU583">
        <f t="shared" si="1156"/>
        <v>0</v>
      </c>
      <c r="DV583">
        <f t="shared" si="1157"/>
        <v>0</v>
      </c>
      <c r="DW583">
        <f t="shared" si="1158"/>
        <v>0</v>
      </c>
      <c r="DX583" t="str">
        <f t="shared" si="1159"/>
        <v/>
      </c>
      <c r="DY583" t="str">
        <f t="shared" si="1160"/>
        <v/>
      </c>
      <c r="DZ583" t="str">
        <f t="shared" si="1161"/>
        <v/>
      </c>
      <c r="EA583" s="5">
        <f t="shared" si="1162"/>
        <v>0</v>
      </c>
      <c r="EB583" s="3">
        <f t="shared" si="1163"/>
        <v>0</v>
      </c>
    </row>
    <row r="584" spans="2:132" x14ac:dyDescent="0.2">
      <c r="B584">
        <v>579</v>
      </c>
      <c r="C584" s="3">
        <f>Zisk!D598</f>
        <v>0</v>
      </c>
      <c r="D584">
        <f>Zisk!E598</f>
        <v>0</v>
      </c>
      <c r="E584" s="66" t="str">
        <f t="shared" si="1050"/>
        <v/>
      </c>
      <c r="F584" t="str">
        <f t="shared" si="1051"/>
        <v/>
      </c>
      <c r="G584" s="66" t="str">
        <f t="shared" si="1052"/>
        <v/>
      </c>
      <c r="J584">
        <f>VstupniParametry_SKRYT!$D$5</f>
        <v>0.02</v>
      </c>
      <c r="K584">
        <f>VstupniParametry_SKRYT!$D$6</f>
        <v>0.06</v>
      </c>
      <c r="L584">
        <f>VstupniParametry_SKRYT!$D$7</f>
        <v>0.06</v>
      </c>
      <c r="M584">
        <f>VstupniParametry_SKRYT!$D$8</f>
        <v>0.06</v>
      </c>
      <c r="N584">
        <f>VstupniParametry_SKRYT!$D$9</f>
        <v>1.7999999999999999E-2</v>
      </c>
      <c r="O584" s="27">
        <f>VstupniParametry_SKRYT!$D$10</f>
        <v>0.01</v>
      </c>
      <c r="P584" s="27">
        <f>VstupniParametry_SKRYT!$D$11</f>
        <v>0.01</v>
      </c>
      <c r="Q584" s="27">
        <f>VstupniParametry_SKRYT!$D$12</f>
        <v>0.01</v>
      </c>
      <c r="R584" s="27">
        <f>VstupniParametry_SKRYT!$D$13</f>
        <v>0.01</v>
      </c>
      <c r="S584" s="27">
        <f>VstupniParametry_SKRYT!$D$14</f>
        <v>0.01</v>
      </c>
      <c r="T584">
        <f t="shared" si="1053"/>
        <v>0</v>
      </c>
      <c r="U584">
        <f t="shared" si="1054"/>
        <v>0</v>
      </c>
      <c r="V584">
        <f t="shared" si="1055"/>
        <v>0</v>
      </c>
      <c r="W584">
        <f t="shared" si="1056"/>
        <v>0</v>
      </c>
      <c r="X584">
        <f t="shared" si="1057"/>
        <v>0</v>
      </c>
      <c r="Y584">
        <f t="shared" si="1058"/>
        <v>0</v>
      </c>
      <c r="Z584">
        <f t="shared" si="1059"/>
        <v>0</v>
      </c>
      <c r="AA584">
        <f t="shared" si="1060"/>
        <v>0</v>
      </c>
      <c r="AB584">
        <f t="shared" si="1061"/>
        <v>0</v>
      </c>
      <c r="AC584">
        <f t="shared" si="1062"/>
        <v>0</v>
      </c>
      <c r="AD584">
        <f t="shared" si="1063"/>
        <v>0</v>
      </c>
      <c r="AE584">
        <f t="shared" si="1064"/>
        <v>0</v>
      </c>
      <c r="AF584">
        <f t="shared" si="1065"/>
        <v>0</v>
      </c>
      <c r="AG584">
        <f t="shared" si="1066"/>
        <v>0</v>
      </c>
      <c r="AH584">
        <f t="shared" si="1067"/>
        <v>0</v>
      </c>
      <c r="AI584">
        <f t="shared" si="1068"/>
        <v>0</v>
      </c>
      <c r="AJ584">
        <f t="shared" si="1069"/>
        <v>0</v>
      </c>
      <c r="AK584">
        <f t="shared" si="1070"/>
        <v>0</v>
      </c>
      <c r="AL584">
        <f t="shared" si="1071"/>
        <v>0</v>
      </c>
      <c r="AM584">
        <f t="shared" si="1072"/>
        <v>0</v>
      </c>
      <c r="AN584">
        <f t="shared" si="1073"/>
        <v>0</v>
      </c>
      <c r="AO584">
        <f t="shared" si="1074"/>
        <v>0</v>
      </c>
      <c r="AP584">
        <f t="shared" si="1075"/>
        <v>0</v>
      </c>
      <c r="AQ584">
        <f t="shared" si="1076"/>
        <v>0</v>
      </c>
      <c r="AR584">
        <f t="shared" si="1077"/>
        <v>0</v>
      </c>
      <c r="AS584">
        <f t="shared" si="1078"/>
        <v>0</v>
      </c>
      <c r="AT584">
        <f t="shared" si="1164"/>
        <v>0</v>
      </c>
      <c r="AU584">
        <f t="shared" si="1079"/>
        <v>0</v>
      </c>
      <c r="AV584">
        <f t="shared" si="1080"/>
        <v>0</v>
      </c>
      <c r="AW584">
        <f t="shared" si="1165"/>
        <v>0</v>
      </c>
      <c r="AX584">
        <f t="shared" si="1081"/>
        <v>0</v>
      </c>
      <c r="AY584">
        <f t="shared" si="1082"/>
        <v>0</v>
      </c>
      <c r="AZ584">
        <f t="shared" si="1083"/>
        <v>0</v>
      </c>
      <c r="BA584">
        <f t="shared" si="1084"/>
        <v>0</v>
      </c>
      <c r="BB584">
        <f t="shared" si="1085"/>
        <v>0</v>
      </c>
      <c r="BC584">
        <f t="shared" si="1086"/>
        <v>0</v>
      </c>
      <c r="BD584">
        <f t="shared" si="1087"/>
        <v>0</v>
      </c>
      <c r="BE584">
        <f t="shared" si="1088"/>
        <v>0</v>
      </c>
      <c r="BF584">
        <f t="shared" si="1089"/>
        <v>0</v>
      </c>
      <c r="BG584">
        <f t="shared" si="1090"/>
        <v>0</v>
      </c>
      <c r="BH584">
        <f t="shared" si="1091"/>
        <v>0</v>
      </c>
      <c r="BI584">
        <f t="shared" si="1092"/>
        <v>0</v>
      </c>
      <c r="BJ584">
        <f t="shared" si="1093"/>
        <v>0</v>
      </c>
      <c r="BK584">
        <f t="shared" si="1094"/>
        <v>0</v>
      </c>
      <c r="BL584">
        <f t="shared" si="1095"/>
        <v>0</v>
      </c>
      <c r="BM584">
        <f t="shared" si="1096"/>
        <v>0</v>
      </c>
      <c r="BN584">
        <f t="shared" si="1097"/>
        <v>0</v>
      </c>
      <c r="BO584">
        <f t="shared" si="1098"/>
        <v>0</v>
      </c>
      <c r="BP584">
        <f t="shared" si="1099"/>
        <v>0</v>
      </c>
      <c r="BQ584">
        <f t="shared" si="1100"/>
        <v>0</v>
      </c>
      <c r="BR584">
        <f t="shared" si="1101"/>
        <v>0</v>
      </c>
      <c r="BS584">
        <f t="shared" si="1102"/>
        <v>0</v>
      </c>
      <c r="BT584">
        <f t="shared" si="1103"/>
        <v>0</v>
      </c>
      <c r="BU584">
        <f t="shared" si="1104"/>
        <v>0</v>
      </c>
      <c r="BV584">
        <f t="shared" si="1105"/>
        <v>0</v>
      </c>
      <c r="BW584">
        <f t="shared" si="1106"/>
        <v>0</v>
      </c>
      <c r="BX584">
        <f t="shared" si="1107"/>
        <v>0</v>
      </c>
      <c r="BY584">
        <f t="shared" si="1108"/>
        <v>0</v>
      </c>
      <c r="BZ584">
        <f t="shared" si="1109"/>
        <v>0</v>
      </c>
      <c r="CA584">
        <f t="shared" si="1110"/>
        <v>0</v>
      </c>
      <c r="CB584">
        <f t="shared" si="1111"/>
        <v>0</v>
      </c>
      <c r="CC584">
        <f t="shared" si="1112"/>
        <v>0</v>
      </c>
      <c r="CD584">
        <f t="shared" si="1113"/>
        <v>0</v>
      </c>
      <c r="CE584">
        <f t="shared" si="1114"/>
        <v>0</v>
      </c>
      <c r="CF584">
        <f t="shared" si="1115"/>
        <v>0</v>
      </c>
      <c r="CG584">
        <f t="shared" si="1116"/>
        <v>0</v>
      </c>
      <c r="CH584">
        <f t="shared" si="1117"/>
        <v>0</v>
      </c>
      <c r="CI584">
        <f t="shared" si="1118"/>
        <v>0</v>
      </c>
      <c r="CJ584">
        <f t="shared" si="1119"/>
        <v>0</v>
      </c>
      <c r="CK584">
        <f t="shared" si="1120"/>
        <v>0</v>
      </c>
      <c r="CL584" t="str">
        <f t="shared" si="1121"/>
        <v/>
      </c>
      <c r="CM584" t="str">
        <f t="shared" si="1122"/>
        <v/>
      </c>
      <c r="CN584" t="str">
        <f t="shared" si="1123"/>
        <v/>
      </c>
      <c r="CO584" t="str">
        <f t="shared" si="1124"/>
        <v/>
      </c>
      <c r="CP584" t="str">
        <f t="shared" si="1125"/>
        <v/>
      </c>
      <c r="CQ584" t="str">
        <f t="shared" si="1126"/>
        <v/>
      </c>
      <c r="CR584" t="str">
        <f t="shared" si="1127"/>
        <v/>
      </c>
      <c r="CS584" t="str">
        <f t="shared" si="1128"/>
        <v/>
      </c>
      <c r="CT584" t="str">
        <f t="shared" si="1129"/>
        <v/>
      </c>
      <c r="CU584" t="str">
        <f t="shared" si="1130"/>
        <v/>
      </c>
      <c r="CV584" t="str">
        <f t="shared" si="1131"/>
        <v/>
      </c>
      <c r="CW584" t="str">
        <f t="shared" si="1132"/>
        <v/>
      </c>
      <c r="CX584" t="str">
        <f t="shared" si="1133"/>
        <v/>
      </c>
      <c r="CY584" t="str">
        <f t="shared" si="1134"/>
        <v/>
      </c>
      <c r="CZ584" t="str">
        <f t="shared" si="1135"/>
        <v/>
      </c>
      <c r="DA584" t="str">
        <f t="shared" si="1136"/>
        <v/>
      </c>
      <c r="DB584" t="str">
        <f t="shared" si="1137"/>
        <v/>
      </c>
      <c r="DC584" t="str">
        <f t="shared" si="1138"/>
        <v/>
      </c>
      <c r="DD584" t="str">
        <f t="shared" si="1139"/>
        <v/>
      </c>
      <c r="DE584" t="str">
        <f t="shared" si="1140"/>
        <v/>
      </c>
      <c r="DF584" t="str">
        <f t="shared" si="1141"/>
        <v/>
      </c>
      <c r="DG584" t="str">
        <f t="shared" si="1142"/>
        <v/>
      </c>
      <c r="DH584" t="str">
        <f t="shared" si="1143"/>
        <v/>
      </c>
      <c r="DI584" t="str">
        <f t="shared" si="1144"/>
        <v/>
      </c>
      <c r="DJ584" t="str">
        <f t="shared" si="1145"/>
        <v/>
      </c>
      <c r="DK584" t="str">
        <f t="shared" si="1146"/>
        <v/>
      </c>
      <c r="DL584" t="str">
        <f t="shared" si="1147"/>
        <v/>
      </c>
      <c r="DM584" t="str">
        <f t="shared" si="1148"/>
        <v/>
      </c>
      <c r="DN584" t="str">
        <f t="shared" si="1149"/>
        <v/>
      </c>
      <c r="DO584" t="str">
        <f t="shared" si="1150"/>
        <v/>
      </c>
      <c r="DP584" t="str">
        <f t="shared" si="1151"/>
        <v/>
      </c>
      <c r="DQ584" t="str">
        <f t="shared" si="1152"/>
        <v/>
      </c>
      <c r="DR584" t="str">
        <f t="shared" si="1153"/>
        <v/>
      </c>
      <c r="DS584" t="str">
        <f t="shared" si="1154"/>
        <v/>
      </c>
      <c r="DT584" t="str">
        <f t="shared" si="1155"/>
        <v/>
      </c>
      <c r="DU584">
        <f t="shared" si="1156"/>
        <v>0</v>
      </c>
      <c r="DV584">
        <f t="shared" si="1157"/>
        <v>0</v>
      </c>
      <c r="DW584">
        <f t="shared" si="1158"/>
        <v>0</v>
      </c>
      <c r="DX584" t="str">
        <f t="shared" si="1159"/>
        <v/>
      </c>
      <c r="DY584" t="str">
        <f t="shared" si="1160"/>
        <v/>
      </c>
      <c r="DZ584" t="str">
        <f t="shared" si="1161"/>
        <v/>
      </c>
      <c r="EA584" s="5">
        <f t="shared" si="1162"/>
        <v>0</v>
      </c>
      <c r="EB584" s="3">
        <f t="shared" si="1163"/>
        <v>0</v>
      </c>
    </row>
    <row r="585" spans="2:132" x14ac:dyDescent="0.2">
      <c r="B585" s="25">
        <v>580</v>
      </c>
      <c r="C585" s="26">
        <f>Zisk!D599</f>
        <v>0</v>
      </c>
      <c r="D585">
        <f>Zisk!E599</f>
        <v>0</v>
      </c>
      <c r="E585" s="66" t="str">
        <f t="shared" ref="E585:E648" si="1166">IF(D585=0,"",$E$2-$D585)</f>
        <v/>
      </c>
      <c r="F585" t="str">
        <f t="shared" ref="F585:F648" si="1167">IF(D585=0,"",IF($E585&lt;29,$E585,29))</f>
        <v/>
      </c>
      <c r="G585" s="66" t="str">
        <f t="shared" ref="G585:G648" si="1168">IF(D585=0,"",($E$2-$F585)+1)</f>
        <v/>
      </c>
      <c r="H585" s="25"/>
      <c r="I585" s="25"/>
      <c r="J585">
        <f>VstupniParametry_SKRYT!$D$5</f>
        <v>0.02</v>
      </c>
      <c r="K585">
        <f>VstupniParametry_SKRYT!$D$6</f>
        <v>0.06</v>
      </c>
      <c r="L585">
        <f>VstupniParametry_SKRYT!$D$7</f>
        <v>0.06</v>
      </c>
      <c r="M585">
        <f>VstupniParametry_SKRYT!$D$8</f>
        <v>0.06</v>
      </c>
      <c r="N585">
        <f>VstupniParametry_SKRYT!$D$9</f>
        <v>1.7999999999999999E-2</v>
      </c>
      <c r="O585" s="27">
        <f>VstupniParametry_SKRYT!$D$10</f>
        <v>0.01</v>
      </c>
      <c r="P585" s="27">
        <f>VstupniParametry_SKRYT!$D$11</f>
        <v>0.01</v>
      </c>
      <c r="Q585" s="27">
        <f>VstupniParametry_SKRYT!$D$12</f>
        <v>0.01</v>
      </c>
      <c r="R585" s="27">
        <f>VstupniParametry_SKRYT!$D$13</f>
        <v>0.01</v>
      </c>
      <c r="S585" s="27">
        <f>VstupniParametry_SKRYT!$D$14</f>
        <v>0.01</v>
      </c>
      <c r="T585">
        <f t="shared" ref="T585:T648" si="1169">IF($G585=T$4,1,IF(T$4&lt;$G585,0,S585+1))</f>
        <v>0</v>
      </c>
      <c r="U585">
        <f t="shared" ref="U585:U648" si="1170">IF($G585=U$4,1,IF(U$4&lt;$G585,0,T585+1))</f>
        <v>0</v>
      </c>
      <c r="V585">
        <f t="shared" ref="V585:V648" si="1171">IF($G585=V$4,1,IF(V$4&lt;$G585,0,U585+1))</f>
        <v>0</v>
      </c>
      <c r="W585">
        <f t="shared" ref="W585:W648" si="1172">IF($G585=W$4,1,IF(W$4&lt;$G585,0,V585+1))</f>
        <v>0</v>
      </c>
      <c r="X585">
        <f t="shared" ref="X585:X648" si="1173">IF($G585=X$4,1,IF(X$4&lt;$G585,0,W585+1))</f>
        <v>0</v>
      </c>
      <c r="Y585">
        <f t="shared" ref="Y585:Y648" si="1174">IF($G585=Y$4,1,IF(Y$4&lt;$G585,0,X585+1))</f>
        <v>0</v>
      </c>
      <c r="Z585">
        <f t="shared" ref="Z585:Z648" si="1175">IF($G585=Z$4,1,IF(Z$4&lt;$G585,0,Y585+1))</f>
        <v>0</v>
      </c>
      <c r="AA585">
        <f t="shared" ref="AA585:AA648" si="1176">IF($G585=AA$4,1,IF(AA$4&lt;$G585,0,Z585+1))</f>
        <v>0</v>
      </c>
      <c r="AB585">
        <f t="shared" ref="AB585:AB648" si="1177">IF($G585=AB$4,1,IF(AB$4&lt;$G585,0,AA585+1))</f>
        <v>0</v>
      </c>
      <c r="AC585">
        <f t="shared" ref="AC585:AC648" si="1178">IF($G585=AC$4,1,IF(AC$4&lt;$G585,0,AB585+1))</f>
        <v>0</v>
      </c>
      <c r="AD585">
        <f t="shared" ref="AD585:AD648" si="1179">IF($G585=AD$4,1,IF(AD$4&lt;$G585,0,AC585+1))</f>
        <v>0</v>
      </c>
      <c r="AE585">
        <f t="shared" ref="AE585:AE648" si="1180">IF($G585=AE$4,1,IF(AE$4&lt;$G585,0,AD585+1))</f>
        <v>0</v>
      </c>
      <c r="AF585">
        <f t="shared" ref="AF585:AF648" si="1181">IF($G585=AF$4,1,IF(AF$4&lt;$G585,0,AE585+1))</f>
        <v>0</v>
      </c>
      <c r="AG585">
        <f t="shared" ref="AG585:AG648" si="1182">IF($G585=AG$4,1,IF(AG$4&lt;$G585,0,AF585+1))</f>
        <v>0</v>
      </c>
      <c r="AH585">
        <f t="shared" ref="AH585:AH648" si="1183">IF($G585=AH$4,1,IF(AH$4&lt;$G585,0,AG585+1))</f>
        <v>0</v>
      </c>
      <c r="AI585">
        <f t="shared" ref="AI585:AI648" si="1184">IF($G585=AI$4,1,IF(AI$4&lt;$G585,0,AH585+1))</f>
        <v>0</v>
      </c>
      <c r="AJ585">
        <f t="shared" ref="AJ585:AJ648" si="1185">IF($G585=AJ$4,1,IF(AJ$4&lt;$G585,0,AI585+1))</f>
        <v>0</v>
      </c>
      <c r="AK585">
        <f t="shared" ref="AK585:AK648" si="1186">IF($G585=AK$4,1,IF(AK$4&lt;$G585,0,AJ585+1))</f>
        <v>0</v>
      </c>
      <c r="AL585">
        <f t="shared" ref="AL585:AL648" si="1187">IF($G585=AL$4,1,IF(AL$4&lt;$G585,0,AK585+1))</f>
        <v>0</v>
      </c>
      <c r="AM585">
        <f t="shared" ref="AM585:AM648" si="1188">IF($G585=AM$4,1,IF(AM$4&lt;$G585,0,AL585+1))</f>
        <v>0</v>
      </c>
      <c r="AN585">
        <f t="shared" ref="AN585:AN648" si="1189">IF($G585=AN$4,1,IF(AN$4&lt;$G585,0,AM585+1))</f>
        <v>0</v>
      </c>
      <c r="AO585">
        <f t="shared" ref="AO585:AO648" si="1190">IF($G585=AO$4,1,IF(AO$4&lt;$G585,0,AN585+1))</f>
        <v>0</v>
      </c>
      <c r="AP585">
        <f t="shared" ref="AP585:AP648" si="1191">IF($G585=AP$4,1,IF(AP$4&lt;$G585,0,AO585+1))</f>
        <v>0</v>
      </c>
      <c r="AQ585">
        <f t="shared" ref="AQ585:AQ648" si="1192">IF($G585=AQ$4,1,IF(AQ$4&lt;$G585,0,AP585+1))</f>
        <v>0</v>
      </c>
      <c r="AR585">
        <f t="shared" ref="AR585:AR648" si="1193">IF($G585=AR$4,1,IF(AR$4&lt;$G585,0,AQ585+1))</f>
        <v>0</v>
      </c>
      <c r="AS585">
        <f t="shared" ref="AS585:AS648" si="1194">IF($G585=AS$4,1,IF(AS$4&lt;$G585,0,AR585+1))</f>
        <v>0</v>
      </c>
      <c r="AT585">
        <f t="shared" si="1164"/>
        <v>0</v>
      </c>
      <c r="AU585">
        <f t="shared" ref="AU585:AU648" si="1195">IF($G585&lt;AU$4,AT585+1,IF(AU$4=$G585,1,0))</f>
        <v>0</v>
      </c>
      <c r="AV585">
        <f t="shared" ref="AV585:AV648" si="1196">IF($G585&lt;AV$4,AU585+1,IF(AV$4=$G585,1,0))</f>
        <v>0</v>
      </c>
      <c r="AW585">
        <f t="shared" si="1165"/>
        <v>0</v>
      </c>
      <c r="AX585">
        <f t="shared" ref="AX585:AX648" si="1197">IF(AX$4&gt;$E$2,0,IF($G585&lt;AX$4,AW585+1,IF(AX$4=$G585,1,0)))</f>
        <v>0</v>
      </c>
      <c r="AY585">
        <f t="shared" ref="AY585:AY648" si="1198">IF(AY$4&gt;$E$2,0,IF($G585&lt;AY$4,AX585+1,IF(AY$4=$G585,1,0)))</f>
        <v>0</v>
      </c>
      <c r="AZ585">
        <f t="shared" ref="AZ585:AZ648" si="1199">IF(AZ$4&gt;$E$2,0,IF($G585&lt;AZ$4,AY585+1,IF(AZ$4=$G585,1,0)))</f>
        <v>0</v>
      </c>
      <c r="BA585">
        <f t="shared" ref="BA585:BA648" si="1200">IF(BA$4&gt;$E$2,0,IF($G585&lt;BA$4,AZ585+1,IF(BA$4=$G585,1,0)))</f>
        <v>0</v>
      </c>
      <c r="BB585">
        <f t="shared" ref="BB585:BB648" si="1201">IF(BB$4&gt;$E$2,0,IF($G585&lt;BB$4,BA585+1,IF(BB$4=$G585,1,0)))</f>
        <v>0</v>
      </c>
      <c r="BC585">
        <f t="shared" ref="BC585:BC648" si="1202">T585</f>
        <v>0</v>
      </c>
      <c r="BD585">
        <f t="shared" ref="BD585:BD648" si="1203">U585</f>
        <v>0</v>
      </c>
      <c r="BE585">
        <f t="shared" ref="BE585:BE648" si="1204">V585</f>
        <v>0</v>
      </c>
      <c r="BF585">
        <f t="shared" ref="BF585:BF648" si="1205">W585</f>
        <v>0</v>
      </c>
      <c r="BG585">
        <f t="shared" ref="BG585:BG648" si="1206">X585</f>
        <v>0</v>
      </c>
      <c r="BH585">
        <f t="shared" ref="BH585:BH648" si="1207">Y585</f>
        <v>0</v>
      </c>
      <c r="BI585">
        <f t="shared" ref="BI585:BI648" si="1208">Z585</f>
        <v>0</v>
      </c>
      <c r="BJ585">
        <f t="shared" ref="BJ585:BJ648" si="1209">AA585</f>
        <v>0</v>
      </c>
      <c r="BK585">
        <f t="shared" ref="BK585:BK648" si="1210">AB585</f>
        <v>0</v>
      </c>
      <c r="BL585">
        <f t="shared" ref="BL585:BL648" si="1211">AC585</f>
        <v>0</v>
      </c>
      <c r="BM585">
        <f t="shared" ref="BM585:BM648" si="1212">AD585</f>
        <v>0</v>
      </c>
      <c r="BN585">
        <f t="shared" ref="BN585:BN648" si="1213">AE585</f>
        <v>0</v>
      </c>
      <c r="BO585">
        <f t="shared" ref="BO585:BO648" si="1214">AF585</f>
        <v>0</v>
      </c>
      <c r="BP585">
        <f t="shared" ref="BP585:BP648" si="1215">AG585</f>
        <v>0</v>
      </c>
      <c r="BQ585">
        <f t="shared" ref="BQ585:BQ648" si="1216">AH585</f>
        <v>0</v>
      </c>
      <c r="BR585">
        <f t="shared" ref="BR585:BR648" si="1217">AI585</f>
        <v>0</v>
      </c>
      <c r="BS585">
        <f t="shared" ref="BS585:BS648" si="1218">AJ585</f>
        <v>0</v>
      </c>
      <c r="BT585">
        <f t="shared" ref="BT585:BT648" si="1219">AK585</f>
        <v>0</v>
      </c>
      <c r="BU585">
        <f t="shared" ref="BU585:BU648" si="1220">AL585</f>
        <v>0</v>
      </c>
      <c r="BV585">
        <f t="shared" ref="BV585:BV648" si="1221">AM585</f>
        <v>0</v>
      </c>
      <c r="BW585">
        <f t="shared" ref="BW585:BW648" si="1222">AN585</f>
        <v>0</v>
      </c>
      <c r="BX585">
        <f t="shared" ref="BX585:BX648" si="1223">AO585</f>
        <v>0</v>
      </c>
      <c r="BY585">
        <f t="shared" ref="BY585:BY648" si="1224">AP585</f>
        <v>0</v>
      </c>
      <c r="BZ585">
        <f t="shared" ref="BZ585:BZ648" si="1225">AQ585</f>
        <v>0</v>
      </c>
      <c r="CA585">
        <f t="shared" ref="CA585:CA648" si="1226">AR585</f>
        <v>0</v>
      </c>
      <c r="CB585">
        <f t="shared" ref="CB585:CB648" si="1227">AS585</f>
        <v>0</v>
      </c>
      <c r="CC585">
        <f t="shared" ref="CC585:CC648" si="1228">CB585+AT585</f>
        <v>0</v>
      </c>
      <c r="CD585">
        <f t="shared" ref="CD585:CD648" si="1229">CB585+AU585</f>
        <v>0</v>
      </c>
      <c r="CE585">
        <f t="shared" ref="CE585:CE648" si="1230">CB585+AV585</f>
        <v>0</v>
      </c>
      <c r="CF585">
        <f t="shared" ref="CF585:CF648" si="1231">$CE585+AW585</f>
        <v>0</v>
      </c>
      <c r="CG585">
        <f t="shared" ref="CG585:CG648" si="1232">$CE585+AX585</f>
        <v>0</v>
      </c>
      <c r="CH585">
        <f t="shared" ref="CH585:CH648" si="1233">$CE585+AY585</f>
        <v>0</v>
      </c>
      <c r="CI585">
        <f t="shared" ref="CI585:CI648" si="1234">$CE585+AZ585</f>
        <v>0</v>
      </c>
      <c r="CJ585">
        <f t="shared" ref="CJ585:CJ648" si="1235">$CE585+BA585</f>
        <v>0</v>
      </c>
      <c r="CK585">
        <f t="shared" ref="CK585:CK648" si="1236">$CE585+BB585</f>
        <v>0</v>
      </c>
      <c r="CL585" t="str">
        <f t="shared" ref="CL585:CL648" si="1237">IF(T585=0,"",1+$J$6)</f>
        <v/>
      </c>
      <c r="CM585" t="str">
        <f t="shared" ref="CM585:CM648" si="1238">IF(U585=0,"",1+$J$6)</f>
        <v/>
      </c>
      <c r="CN585" t="str">
        <f t="shared" ref="CN585:CN648" si="1239">IF(V585=0,"",1+$J$6)</f>
        <v/>
      </c>
      <c r="CO585" t="str">
        <f t="shared" ref="CO585:CO648" si="1240">IF(W585=0,"",1+$J$6)</f>
        <v/>
      </c>
      <c r="CP585" t="str">
        <f t="shared" ref="CP585:CP648" si="1241">IF(X585=0,"",1+$J$6)</f>
        <v/>
      </c>
      <c r="CQ585" t="str">
        <f t="shared" ref="CQ585:CQ648" si="1242">IF(Y585=0,"",1+$J$6)</f>
        <v/>
      </c>
      <c r="CR585" t="str">
        <f t="shared" ref="CR585:CR648" si="1243">IF(Z585=0,"",1+$J$6)</f>
        <v/>
      </c>
      <c r="CS585" t="str">
        <f t="shared" ref="CS585:CS648" si="1244">IF(AA585=0,"",1+$J$6)</f>
        <v/>
      </c>
      <c r="CT585" t="str">
        <f t="shared" ref="CT585:CT648" si="1245">IF(AB585=0,"",1+$J$6)</f>
        <v/>
      </c>
      <c r="CU585" t="str">
        <f t="shared" ref="CU585:CU648" si="1246">IF(AC585=0,"",1+$J$6)</f>
        <v/>
      </c>
      <c r="CV585" t="str">
        <f t="shared" ref="CV585:CV648" si="1247">IF(AD585=0,"",1+$J$6)</f>
        <v/>
      </c>
      <c r="CW585" t="str">
        <f t="shared" ref="CW585:CW648" si="1248">IF(AE585=0,"",1+$J$6)</f>
        <v/>
      </c>
      <c r="CX585" t="str">
        <f t="shared" ref="CX585:CX648" si="1249">IF(AF585=0,"",1+$J$6)</f>
        <v/>
      </c>
      <c r="CY585" t="str">
        <f t="shared" ref="CY585:CY648" si="1250">IF(AG585=0,"",1+$J$6)</f>
        <v/>
      </c>
      <c r="CZ585" t="str">
        <f t="shared" ref="CZ585:CZ648" si="1251">IF(AH585=0,"",1+$J$6)</f>
        <v/>
      </c>
      <c r="DA585" t="str">
        <f t="shared" ref="DA585:DA648" si="1252">IF(AI585=0,"",1+$J$6)</f>
        <v/>
      </c>
      <c r="DB585" t="str">
        <f t="shared" ref="DB585:DB648" si="1253">IF(AJ585=0,"",1+$J$6)</f>
        <v/>
      </c>
      <c r="DC585" t="str">
        <f t="shared" ref="DC585:DC648" si="1254">IF(AK585=0,"",1+$J$6)</f>
        <v/>
      </c>
      <c r="DD585" t="str">
        <f t="shared" ref="DD585:DD648" si="1255">IF(AL585=0,"",1+$J$6)</f>
        <v/>
      </c>
      <c r="DE585" t="str">
        <f t="shared" ref="DE585:DE648" si="1256">IF(AM585=0,"",1+$J$6)</f>
        <v/>
      </c>
      <c r="DF585" t="str">
        <f t="shared" ref="DF585:DF648" si="1257">IF(AN585=0,"",1+$J$6)</f>
        <v/>
      </c>
      <c r="DG585" t="str">
        <f t="shared" ref="DG585:DG648" si="1258">IF(AO585=0,"",1+$J$6)</f>
        <v/>
      </c>
      <c r="DH585" t="str">
        <f t="shared" ref="DH585:DH648" si="1259">IF(AP585=0,"",1+$J$6)</f>
        <v/>
      </c>
      <c r="DI585" t="str">
        <f t="shared" ref="DI585:DI648" si="1260">IF(AQ585=0,"",1+$J$6)</f>
        <v/>
      </c>
      <c r="DJ585" t="str">
        <f t="shared" ref="DJ585:DJ648" si="1261">IF(AR585=0,"",1+$J$6)</f>
        <v/>
      </c>
      <c r="DK585" t="str">
        <f t="shared" ref="DK585:DK648" si="1262">IF(AS585=0,"",1+$J$6)</f>
        <v/>
      </c>
      <c r="DL585" t="str">
        <f t="shared" ref="DL585:DL648" si="1263">IF(AT585=0,"",1+K585)</f>
        <v/>
      </c>
      <c r="DM585" t="str">
        <f t="shared" ref="DM585:DM648" si="1264">IF(AU585=0,"",1+L585)</f>
        <v/>
      </c>
      <c r="DN585" t="str">
        <f t="shared" ref="DN585:DN648" si="1265">IF(AV585=0,"",1+M585)</f>
        <v/>
      </c>
      <c r="DO585" t="str">
        <f t="shared" ref="DO585:DO648" si="1266">IF(AW585=0,"",1+N585)</f>
        <v/>
      </c>
      <c r="DP585" t="str">
        <f t="shared" ref="DP585:DP648" si="1267">IF(AX585=0,"",1+O585)</f>
        <v/>
      </c>
      <c r="DQ585" t="str">
        <f t="shared" ref="DQ585:DQ648" si="1268">IF(AY585=0,"",1+P585)</f>
        <v/>
      </c>
      <c r="DR585" t="str">
        <f t="shared" ref="DR585:DR648" si="1269">IF(AZ585=0,"",1+Q585)</f>
        <v/>
      </c>
      <c r="DS585" t="str">
        <f t="shared" ref="DS585:DS648" si="1270">IF(BA585=0,"",1+R585)</f>
        <v/>
      </c>
      <c r="DT585" t="str">
        <f t="shared" ref="DT585:DT648" si="1271">IF(BB585=0,"",1+S585)</f>
        <v/>
      </c>
      <c r="DU585">
        <f t="shared" ref="DU585:DU648" si="1272">PRODUCT(CL585:DK585)</f>
        <v>0</v>
      </c>
      <c r="DV585">
        <f t="shared" ref="DV585:DV648" si="1273">PRODUCT(DL585:DN585)</f>
        <v>0</v>
      </c>
      <c r="DW585">
        <f t="shared" ref="DW585:DW648" si="1274">PRODUCT(DO585:DT585)</f>
        <v>0</v>
      </c>
      <c r="DX585" t="str">
        <f t="shared" ref="DX585:DX648" si="1275">IF(DU585=0,"",DU585)</f>
        <v/>
      </c>
      <c r="DY585" t="str">
        <f t="shared" ref="DY585:DY648" si="1276">IF(DV585=0,"",DV585)</f>
        <v/>
      </c>
      <c r="DZ585" t="str">
        <f t="shared" ref="DZ585:DZ648" si="1277">IF(DW585=0,"",DW585)</f>
        <v/>
      </c>
      <c r="EA585" s="5">
        <f t="shared" ref="EA585:EA648" si="1278">IF(D585=$E$2,1,PRODUCT(DX585:DZ585))</f>
        <v>0</v>
      </c>
      <c r="EB585" s="3">
        <f t="shared" ref="EB585:EB648" si="1279">C585*EA585</f>
        <v>0</v>
      </c>
    </row>
    <row r="586" spans="2:132" x14ac:dyDescent="0.2">
      <c r="B586">
        <v>581</v>
      </c>
      <c r="C586" s="3">
        <f>Zisk!D600</f>
        <v>0</v>
      </c>
      <c r="D586">
        <f>Zisk!E600</f>
        <v>0</v>
      </c>
      <c r="E586" s="66" t="str">
        <f t="shared" si="1166"/>
        <v/>
      </c>
      <c r="F586" t="str">
        <f t="shared" si="1167"/>
        <v/>
      </c>
      <c r="G586" s="66" t="str">
        <f t="shared" si="1168"/>
        <v/>
      </c>
      <c r="J586">
        <f>VstupniParametry_SKRYT!$D$5</f>
        <v>0.02</v>
      </c>
      <c r="K586">
        <f>VstupniParametry_SKRYT!$D$6</f>
        <v>0.06</v>
      </c>
      <c r="L586">
        <f>VstupniParametry_SKRYT!$D$7</f>
        <v>0.06</v>
      </c>
      <c r="M586">
        <f>VstupniParametry_SKRYT!$D$8</f>
        <v>0.06</v>
      </c>
      <c r="N586">
        <f>VstupniParametry_SKRYT!$D$9</f>
        <v>1.7999999999999999E-2</v>
      </c>
      <c r="O586" s="27">
        <f>VstupniParametry_SKRYT!$D$10</f>
        <v>0.01</v>
      </c>
      <c r="P586" s="27">
        <f>VstupniParametry_SKRYT!$D$11</f>
        <v>0.01</v>
      </c>
      <c r="Q586" s="27">
        <f>VstupniParametry_SKRYT!$D$12</f>
        <v>0.01</v>
      </c>
      <c r="R586" s="27">
        <f>VstupniParametry_SKRYT!$D$13</f>
        <v>0.01</v>
      </c>
      <c r="S586" s="27">
        <f>VstupniParametry_SKRYT!$D$14</f>
        <v>0.01</v>
      </c>
      <c r="T586">
        <f t="shared" si="1169"/>
        <v>0</v>
      </c>
      <c r="U586">
        <f t="shared" si="1170"/>
        <v>0</v>
      </c>
      <c r="V586">
        <f t="shared" si="1171"/>
        <v>0</v>
      </c>
      <c r="W586">
        <f t="shared" si="1172"/>
        <v>0</v>
      </c>
      <c r="X586">
        <f t="shared" si="1173"/>
        <v>0</v>
      </c>
      <c r="Y586">
        <f t="shared" si="1174"/>
        <v>0</v>
      </c>
      <c r="Z586">
        <f t="shared" si="1175"/>
        <v>0</v>
      </c>
      <c r="AA586">
        <f t="shared" si="1176"/>
        <v>0</v>
      </c>
      <c r="AB586">
        <f t="shared" si="1177"/>
        <v>0</v>
      </c>
      <c r="AC586">
        <f t="shared" si="1178"/>
        <v>0</v>
      </c>
      <c r="AD586">
        <f t="shared" si="1179"/>
        <v>0</v>
      </c>
      <c r="AE586">
        <f t="shared" si="1180"/>
        <v>0</v>
      </c>
      <c r="AF586">
        <f t="shared" si="1181"/>
        <v>0</v>
      </c>
      <c r="AG586">
        <f t="shared" si="1182"/>
        <v>0</v>
      </c>
      <c r="AH586">
        <f t="shared" si="1183"/>
        <v>0</v>
      </c>
      <c r="AI586">
        <f t="shared" si="1184"/>
        <v>0</v>
      </c>
      <c r="AJ586">
        <f t="shared" si="1185"/>
        <v>0</v>
      </c>
      <c r="AK586">
        <f t="shared" si="1186"/>
        <v>0</v>
      </c>
      <c r="AL586">
        <f t="shared" si="1187"/>
        <v>0</v>
      </c>
      <c r="AM586">
        <f t="shared" si="1188"/>
        <v>0</v>
      </c>
      <c r="AN586">
        <f t="shared" si="1189"/>
        <v>0</v>
      </c>
      <c r="AO586">
        <f t="shared" si="1190"/>
        <v>0</v>
      </c>
      <c r="AP586">
        <f t="shared" si="1191"/>
        <v>0</v>
      </c>
      <c r="AQ586">
        <f t="shared" si="1192"/>
        <v>0</v>
      </c>
      <c r="AR586">
        <f t="shared" si="1193"/>
        <v>0</v>
      </c>
      <c r="AS586">
        <f t="shared" si="1194"/>
        <v>0</v>
      </c>
      <c r="AT586">
        <f t="shared" si="1164"/>
        <v>0</v>
      </c>
      <c r="AU586">
        <f t="shared" si="1195"/>
        <v>0</v>
      </c>
      <c r="AV586">
        <f t="shared" si="1196"/>
        <v>0</v>
      </c>
      <c r="AW586">
        <f t="shared" si="1165"/>
        <v>0</v>
      </c>
      <c r="AX586">
        <f t="shared" si="1197"/>
        <v>0</v>
      </c>
      <c r="AY586">
        <f t="shared" si="1198"/>
        <v>0</v>
      </c>
      <c r="AZ586">
        <f t="shared" si="1199"/>
        <v>0</v>
      </c>
      <c r="BA586">
        <f t="shared" si="1200"/>
        <v>0</v>
      </c>
      <c r="BB586">
        <f t="shared" si="1201"/>
        <v>0</v>
      </c>
      <c r="BC586">
        <f t="shared" si="1202"/>
        <v>0</v>
      </c>
      <c r="BD586">
        <f t="shared" si="1203"/>
        <v>0</v>
      </c>
      <c r="BE586">
        <f t="shared" si="1204"/>
        <v>0</v>
      </c>
      <c r="BF586">
        <f t="shared" si="1205"/>
        <v>0</v>
      </c>
      <c r="BG586">
        <f t="shared" si="1206"/>
        <v>0</v>
      </c>
      <c r="BH586">
        <f t="shared" si="1207"/>
        <v>0</v>
      </c>
      <c r="BI586">
        <f t="shared" si="1208"/>
        <v>0</v>
      </c>
      <c r="BJ586">
        <f t="shared" si="1209"/>
        <v>0</v>
      </c>
      <c r="BK586">
        <f t="shared" si="1210"/>
        <v>0</v>
      </c>
      <c r="BL586">
        <f t="shared" si="1211"/>
        <v>0</v>
      </c>
      <c r="BM586">
        <f t="shared" si="1212"/>
        <v>0</v>
      </c>
      <c r="BN586">
        <f t="shared" si="1213"/>
        <v>0</v>
      </c>
      <c r="BO586">
        <f t="shared" si="1214"/>
        <v>0</v>
      </c>
      <c r="BP586">
        <f t="shared" si="1215"/>
        <v>0</v>
      </c>
      <c r="BQ586">
        <f t="shared" si="1216"/>
        <v>0</v>
      </c>
      <c r="BR586">
        <f t="shared" si="1217"/>
        <v>0</v>
      </c>
      <c r="BS586">
        <f t="shared" si="1218"/>
        <v>0</v>
      </c>
      <c r="BT586">
        <f t="shared" si="1219"/>
        <v>0</v>
      </c>
      <c r="BU586">
        <f t="shared" si="1220"/>
        <v>0</v>
      </c>
      <c r="BV586">
        <f t="shared" si="1221"/>
        <v>0</v>
      </c>
      <c r="BW586">
        <f t="shared" si="1222"/>
        <v>0</v>
      </c>
      <c r="BX586">
        <f t="shared" si="1223"/>
        <v>0</v>
      </c>
      <c r="BY586">
        <f t="shared" si="1224"/>
        <v>0</v>
      </c>
      <c r="BZ586">
        <f t="shared" si="1225"/>
        <v>0</v>
      </c>
      <c r="CA586">
        <f t="shared" si="1226"/>
        <v>0</v>
      </c>
      <c r="CB586">
        <f t="shared" si="1227"/>
        <v>0</v>
      </c>
      <c r="CC586">
        <f t="shared" si="1228"/>
        <v>0</v>
      </c>
      <c r="CD586">
        <f t="shared" si="1229"/>
        <v>0</v>
      </c>
      <c r="CE586">
        <f t="shared" si="1230"/>
        <v>0</v>
      </c>
      <c r="CF586">
        <f t="shared" si="1231"/>
        <v>0</v>
      </c>
      <c r="CG586">
        <f t="shared" si="1232"/>
        <v>0</v>
      </c>
      <c r="CH586">
        <f t="shared" si="1233"/>
        <v>0</v>
      </c>
      <c r="CI586">
        <f t="shared" si="1234"/>
        <v>0</v>
      </c>
      <c r="CJ586">
        <f t="shared" si="1235"/>
        <v>0</v>
      </c>
      <c r="CK586">
        <f t="shared" si="1236"/>
        <v>0</v>
      </c>
      <c r="CL586" t="str">
        <f t="shared" si="1237"/>
        <v/>
      </c>
      <c r="CM586" t="str">
        <f t="shared" si="1238"/>
        <v/>
      </c>
      <c r="CN586" t="str">
        <f t="shared" si="1239"/>
        <v/>
      </c>
      <c r="CO586" t="str">
        <f t="shared" si="1240"/>
        <v/>
      </c>
      <c r="CP586" t="str">
        <f t="shared" si="1241"/>
        <v/>
      </c>
      <c r="CQ586" t="str">
        <f t="shared" si="1242"/>
        <v/>
      </c>
      <c r="CR586" t="str">
        <f t="shared" si="1243"/>
        <v/>
      </c>
      <c r="CS586" t="str">
        <f t="shared" si="1244"/>
        <v/>
      </c>
      <c r="CT586" t="str">
        <f t="shared" si="1245"/>
        <v/>
      </c>
      <c r="CU586" t="str">
        <f t="shared" si="1246"/>
        <v/>
      </c>
      <c r="CV586" t="str">
        <f t="shared" si="1247"/>
        <v/>
      </c>
      <c r="CW586" t="str">
        <f t="shared" si="1248"/>
        <v/>
      </c>
      <c r="CX586" t="str">
        <f t="shared" si="1249"/>
        <v/>
      </c>
      <c r="CY586" t="str">
        <f t="shared" si="1250"/>
        <v/>
      </c>
      <c r="CZ586" t="str">
        <f t="shared" si="1251"/>
        <v/>
      </c>
      <c r="DA586" t="str">
        <f t="shared" si="1252"/>
        <v/>
      </c>
      <c r="DB586" t="str">
        <f t="shared" si="1253"/>
        <v/>
      </c>
      <c r="DC586" t="str">
        <f t="shared" si="1254"/>
        <v/>
      </c>
      <c r="DD586" t="str">
        <f t="shared" si="1255"/>
        <v/>
      </c>
      <c r="DE586" t="str">
        <f t="shared" si="1256"/>
        <v/>
      </c>
      <c r="DF586" t="str">
        <f t="shared" si="1257"/>
        <v/>
      </c>
      <c r="DG586" t="str">
        <f t="shared" si="1258"/>
        <v/>
      </c>
      <c r="DH586" t="str">
        <f t="shared" si="1259"/>
        <v/>
      </c>
      <c r="DI586" t="str">
        <f t="shared" si="1260"/>
        <v/>
      </c>
      <c r="DJ586" t="str">
        <f t="shared" si="1261"/>
        <v/>
      </c>
      <c r="DK586" t="str">
        <f t="shared" si="1262"/>
        <v/>
      </c>
      <c r="DL586" t="str">
        <f t="shared" si="1263"/>
        <v/>
      </c>
      <c r="DM586" t="str">
        <f t="shared" si="1264"/>
        <v/>
      </c>
      <c r="DN586" t="str">
        <f t="shared" si="1265"/>
        <v/>
      </c>
      <c r="DO586" t="str">
        <f t="shared" si="1266"/>
        <v/>
      </c>
      <c r="DP586" t="str">
        <f t="shared" si="1267"/>
        <v/>
      </c>
      <c r="DQ586" t="str">
        <f t="shared" si="1268"/>
        <v/>
      </c>
      <c r="DR586" t="str">
        <f t="shared" si="1269"/>
        <v/>
      </c>
      <c r="DS586" t="str">
        <f t="shared" si="1270"/>
        <v/>
      </c>
      <c r="DT586" t="str">
        <f t="shared" si="1271"/>
        <v/>
      </c>
      <c r="DU586">
        <f t="shared" si="1272"/>
        <v>0</v>
      </c>
      <c r="DV586">
        <f t="shared" si="1273"/>
        <v>0</v>
      </c>
      <c r="DW586">
        <f t="shared" si="1274"/>
        <v>0</v>
      </c>
      <c r="DX586" t="str">
        <f t="shared" si="1275"/>
        <v/>
      </c>
      <c r="DY586" t="str">
        <f t="shared" si="1276"/>
        <v/>
      </c>
      <c r="DZ586" t="str">
        <f t="shared" si="1277"/>
        <v/>
      </c>
      <c r="EA586" s="5">
        <f t="shared" si="1278"/>
        <v>0</v>
      </c>
      <c r="EB586" s="3">
        <f t="shared" si="1279"/>
        <v>0</v>
      </c>
    </row>
    <row r="587" spans="2:132" x14ac:dyDescent="0.2">
      <c r="B587" s="25">
        <v>582</v>
      </c>
      <c r="C587" s="26">
        <f>Zisk!D601</f>
        <v>0</v>
      </c>
      <c r="D587">
        <f>Zisk!E601</f>
        <v>0</v>
      </c>
      <c r="E587" s="66" t="str">
        <f t="shared" si="1166"/>
        <v/>
      </c>
      <c r="F587" t="str">
        <f t="shared" si="1167"/>
        <v/>
      </c>
      <c r="G587" s="66" t="str">
        <f t="shared" si="1168"/>
        <v/>
      </c>
      <c r="H587" s="25"/>
      <c r="I587" s="25"/>
      <c r="J587">
        <f>VstupniParametry_SKRYT!$D$5</f>
        <v>0.02</v>
      </c>
      <c r="K587">
        <f>VstupniParametry_SKRYT!$D$6</f>
        <v>0.06</v>
      </c>
      <c r="L587">
        <f>VstupniParametry_SKRYT!$D$7</f>
        <v>0.06</v>
      </c>
      <c r="M587">
        <f>VstupniParametry_SKRYT!$D$8</f>
        <v>0.06</v>
      </c>
      <c r="N587">
        <f>VstupniParametry_SKRYT!$D$9</f>
        <v>1.7999999999999999E-2</v>
      </c>
      <c r="O587" s="27">
        <f>VstupniParametry_SKRYT!$D$10</f>
        <v>0.01</v>
      </c>
      <c r="P587" s="27">
        <f>VstupniParametry_SKRYT!$D$11</f>
        <v>0.01</v>
      </c>
      <c r="Q587" s="27">
        <f>VstupniParametry_SKRYT!$D$12</f>
        <v>0.01</v>
      </c>
      <c r="R587" s="27">
        <f>VstupniParametry_SKRYT!$D$13</f>
        <v>0.01</v>
      </c>
      <c r="S587" s="27">
        <f>VstupniParametry_SKRYT!$D$14</f>
        <v>0.01</v>
      </c>
      <c r="T587">
        <f t="shared" si="1169"/>
        <v>0</v>
      </c>
      <c r="U587">
        <f t="shared" si="1170"/>
        <v>0</v>
      </c>
      <c r="V587">
        <f t="shared" si="1171"/>
        <v>0</v>
      </c>
      <c r="W587">
        <f t="shared" si="1172"/>
        <v>0</v>
      </c>
      <c r="X587">
        <f t="shared" si="1173"/>
        <v>0</v>
      </c>
      <c r="Y587">
        <f t="shared" si="1174"/>
        <v>0</v>
      </c>
      <c r="Z587">
        <f t="shared" si="1175"/>
        <v>0</v>
      </c>
      <c r="AA587">
        <f t="shared" si="1176"/>
        <v>0</v>
      </c>
      <c r="AB587">
        <f t="shared" si="1177"/>
        <v>0</v>
      </c>
      <c r="AC587">
        <f t="shared" si="1178"/>
        <v>0</v>
      </c>
      <c r="AD587">
        <f t="shared" si="1179"/>
        <v>0</v>
      </c>
      <c r="AE587">
        <f t="shared" si="1180"/>
        <v>0</v>
      </c>
      <c r="AF587">
        <f t="shared" si="1181"/>
        <v>0</v>
      </c>
      <c r="AG587">
        <f t="shared" si="1182"/>
        <v>0</v>
      </c>
      <c r="AH587">
        <f t="shared" si="1183"/>
        <v>0</v>
      </c>
      <c r="AI587">
        <f t="shared" si="1184"/>
        <v>0</v>
      </c>
      <c r="AJ587">
        <f t="shared" si="1185"/>
        <v>0</v>
      </c>
      <c r="AK587">
        <f t="shared" si="1186"/>
        <v>0</v>
      </c>
      <c r="AL587">
        <f t="shared" si="1187"/>
        <v>0</v>
      </c>
      <c r="AM587">
        <f t="shared" si="1188"/>
        <v>0</v>
      </c>
      <c r="AN587">
        <f t="shared" si="1189"/>
        <v>0</v>
      </c>
      <c r="AO587">
        <f t="shared" si="1190"/>
        <v>0</v>
      </c>
      <c r="AP587">
        <f t="shared" si="1191"/>
        <v>0</v>
      </c>
      <c r="AQ587">
        <f t="shared" si="1192"/>
        <v>0</v>
      </c>
      <c r="AR587">
        <f t="shared" si="1193"/>
        <v>0</v>
      </c>
      <c r="AS587">
        <f t="shared" si="1194"/>
        <v>0</v>
      </c>
      <c r="AT587">
        <f t="shared" si="1164"/>
        <v>0</v>
      </c>
      <c r="AU587">
        <f t="shared" si="1195"/>
        <v>0</v>
      </c>
      <c r="AV587">
        <f t="shared" si="1196"/>
        <v>0</v>
      </c>
      <c r="AW587">
        <f t="shared" si="1165"/>
        <v>0</v>
      </c>
      <c r="AX587">
        <f t="shared" si="1197"/>
        <v>0</v>
      </c>
      <c r="AY587">
        <f t="shared" si="1198"/>
        <v>0</v>
      </c>
      <c r="AZ587">
        <f t="shared" si="1199"/>
        <v>0</v>
      </c>
      <c r="BA587">
        <f t="shared" si="1200"/>
        <v>0</v>
      </c>
      <c r="BB587">
        <f t="shared" si="1201"/>
        <v>0</v>
      </c>
      <c r="BC587">
        <f t="shared" si="1202"/>
        <v>0</v>
      </c>
      <c r="BD587">
        <f t="shared" si="1203"/>
        <v>0</v>
      </c>
      <c r="BE587">
        <f t="shared" si="1204"/>
        <v>0</v>
      </c>
      <c r="BF587">
        <f t="shared" si="1205"/>
        <v>0</v>
      </c>
      <c r="BG587">
        <f t="shared" si="1206"/>
        <v>0</v>
      </c>
      <c r="BH587">
        <f t="shared" si="1207"/>
        <v>0</v>
      </c>
      <c r="BI587">
        <f t="shared" si="1208"/>
        <v>0</v>
      </c>
      <c r="BJ587">
        <f t="shared" si="1209"/>
        <v>0</v>
      </c>
      <c r="BK587">
        <f t="shared" si="1210"/>
        <v>0</v>
      </c>
      <c r="BL587">
        <f t="shared" si="1211"/>
        <v>0</v>
      </c>
      <c r="BM587">
        <f t="shared" si="1212"/>
        <v>0</v>
      </c>
      <c r="BN587">
        <f t="shared" si="1213"/>
        <v>0</v>
      </c>
      <c r="BO587">
        <f t="shared" si="1214"/>
        <v>0</v>
      </c>
      <c r="BP587">
        <f t="shared" si="1215"/>
        <v>0</v>
      </c>
      <c r="BQ587">
        <f t="shared" si="1216"/>
        <v>0</v>
      </c>
      <c r="BR587">
        <f t="shared" si="1217"/>
        <v>0</v>
      </c>
      <c r="BS587">
        <f t="shared" si="1218"/>
        <v>0</v>
      </c>
      <c r="BT587">
        <f t="shared" si="1219"/>
        <v>0</v>
      </c>
      <c r="BU587">
        <f t="shared" si="1220"/>
        <v>0</v>
      </c>
      <c r="BV587">
        <f t="shared" si="1221"/>
        <v>0</v>
      </c>
      <c r="BW587">
        <f t="shared" si="1222"/>
        <v>0</v>
      </c>
      <c r="BX587">
        <f t="shared" si="1223"/>
        <v>0</v>
      </c>
      <c r="BY587">
        <f t="shared" si="1224"/>
        <v>0</v>
      </c>
      <c r="BZ587">
        <f t="shared" si="1225"/>
        <v>0</v>
      </c>
      <c r="CA587">
        <f t="shared" si="1226"/>
        <v>0</v>
      </c>
      <c r="CB587">
        <f t="shared" si="1227"/>
        <v>0</v>
      </c>
      <c r="CC587">
        <f t="shared" si="1228"/>
        <v>0</v>
      </c>
      <c r="CD587">
        <f t="shared" si="1229"/>
        <v>0</v>
      </c>
      <c r="CE587">
        <f t="shared" si="1230"/>
        <v>0</v>
      </c>
      <c r="CF587">
        <f t="shared" si="1231"/>
        <v>0</v>
      </c>
      <c r="CG587">
        <f t="shared" si="1232"/>
        <v>0</v>
      </c>
      <c r="CH587">
        <f t="shared" si="1233"/>
        <v>0</v>
      </c>
      <c r="CI587">
        <f t="shared" si="1234"/>
        <v>0</v>
      </c>
      <c r="CJ587">
        <f t="shared" si="1235"/>
        <v>0</v>
      </c>
      <c r="CK587">
        <f t="shared" si="1236"/>
        <v>0</v>
      </c>
      <c r="CL587" t="str">
        <f t="shared" si="1237"/>
        <v/>
      </c>
      <c r="CM587" t="str">
        <f t="shared" si="1238"/>
        <v/>
      </c>
      <c r="CN587" t="str">
        <f t="shared" si="1239"/>
        <v/>
      </c>
      <c r="CO587" t="str">
        <f t="shared" si="1240"/>
        <v/>
      </c>
      <c r="CP587" t="str">
        <f t="shared" si="1241"/>
        <v/>
      </c>
      <c r="CQ587" t="str">
        <f t="shared" si="1242"/>
        <v/>
      </c>
      <c r="CR587" t="str">
        <f t="shared" si="1243"/>
        <v/>
      </c>
      <c r="CS587" t="str">
        <f t="shared" si="1244"/>
        <v/>
      </c>
      <c r="CT587" t="str">
        <f t="shared" si="1245"/>
        <v/>
      </c>
      <c r="CU587" t="str">
        <f t="shared" si="1246"/>
        <v/>
      </c>
      <c r="CV587" t="str">
        <f t="shared" si="1247"/>
        <v/>
      </c>
      <c r="CW587" t="str">
        <f t="shared" si="1248"/>
        <v/>
      </c>
      <c r="CX587" t="str">
        <f t="shared" si="1249"/>
        <v/>
      </c>
      <c r="CY587" t="str">
        <f t="shared" si="1250"/>
        <v/>
      </c>
      <c r="CZ587" t="str">
        <f t="shared" si="1251"/>
        <v/>
      </c>
      <c r="DA587" t="str">
        <f t="shared" si="1252"/>
        <v/>
      </c>
      <c r="DB587" t="str">
        <f t="shared" si="1253"/>
        <v/>
      </c>
      <c r="DC587" t="str">
        <f t="shared" si="1254"/>
        <v/>
      </c>
      <c r="DD587" t="str">
        <f t="shared" si="1255"/>
        <v/>
      </c>
      <c r="DE587" t="str">
        <f t="shared" si="1256"/>
        <v/>
      </c>
      <c r="DF587" t="str">
        <f t="shared" si="1257"/>
        <v/>
      </c>
      <c r="DG587" t="str">
        <f t="shared" si="1258"/>
        <v/>
      </c>
      <c r="DH587" t="str">
        <f t="shared" si="1259"/>
        <v/>
      </c>
      <c r="DI587" t="str">
        <f t="shared" si="1260"/>
        <v/>
      </c>
      <c r="DJ587" t="str">
        <f t="shared" si="1261"/>
        <v/>
      </c>
      <c r="DK587" t="str">
        <f t="shared" si="1262"/>
        <v/>
      </c>
      <c r="DL587" t="str">
        <f t="shared" si="1263"/>
        <v/>
      </c>
      <c r="DM587" t="str">
        <f t="shared" si="1264"/>
        <v/>
      </c>
      <c r="DN587" t="str">
        <f t="shared" si="1265"/>
        <v/>
      </c>
      <c r="DO587" t="str">
        <f t="shared" si="1266"/>
        <v/>
      </c>
      <c r="DP587" t="str">
        <f t="shared" si="1267"/>
        <v/>
      </c>
      <c r="DQ587" t="str">
        <f t="shared" si="1268"/>
        <v/>
      </c>
      <c r="DR587" t="str">
        <f t="shared" si="1269"/>
        <v/>
      </c>
      <c r="DS587" t="str">
        <f t="shared" si="1270"/>
        <v/>
      </c>
      <c r="DT587" t="str">
        <f t="shared" si="1271"/>
        <v/>
      </c>
      <c r="DU587">
        <f t="shared" si="1272"/>
        <v>0</v>
      </c>
      <c r="DV587">
        <f t="shared" si="1273"/>
        <v>0</v>
      </c>
      <c r="DW587">
        <f t="shared" si="1274"/>
        <v>0</v>
      </c>
      <c r="DX587" t="str">
        <f t="shared" si="1275"/>
        <v/>
      </c>
      <c r="DY587" t="str">
        <f t="shared" si="1276"/>
        <v/>
      </c>
      <c r="DZ587" t="str">
        <f t="shared" si="1277"/>
        <v/>
      </c>
      <c r="EA587" s="5">
        <f t="shared" si="1278"/>
        <v>0</v>
      </c>
      <c r="EB587" s="3">
        <f t="shared" si="1279"/>
        <v>0</v>
      </c>
    </row>
    <row r="588" spans="2:132" x14ac:dyDescent="0.2">
      <c r="B588">
        <v>583</v>
      </c>
      <c r="C588" s="3">
        <f>Zisk!D602</f>
        <v>0</v>
      </c>
      <c r="D588">
        <f>Zisk!E602</f>
        <v>0</v>
      </c>
      <c r="E588" s="66" t="str">
        <f t="shared" si="1166"/>
        <v/>
      </c>
      <c r="F588" t="str">
        <f t="shared" si="1167"/>
        <v/>
      </c>
      <c r="G588" s="66" t="str">
        <f t="shared" si="1168"/>
        <v/>
      </c>
      <c r="J588">
        <f>VstupniParametry_SKRYT!$D$5</f>
        <v>0.02</v>
      </c>
      <c r="K588">
        <f>VstupniParametry_SKRYT!$D$6</f>
        <v>0.06</v>
      </c>
      <c r="L588">
        <f>VstupniParametry_SKRYT!$D$7</f>
        <v>0.06</v>
      </c>
      <c r="M588">
        <f>VstupniParametry_SKRYT!$D$8</f>
        <v>0.06</v>
      </c>
      <c r="N588">
        <f>VstupniParametry_SKRYT!$D$9</f>
        <v>1.7999999999999999E-2</v>
      </c>
      <c r="O588" s="27">
        <f>VstupniParametry_SKRYT!$D$10</f>
        <v>0.01</v>
      </c>
      <c r="P588" s="27">
        <f>VstupniParametry_SKRYT!$D$11</f>
        <v>0.01</v>
      </c>
      <c r="Q588" s="27">
        <f>VstupniParametry_SKRYT!$D$12</f>
        <v>0.01</v>
      </c>
      <c r="R588" s="27">
        <f>VstupniParametry_SKRYT!$D$13</f>
        <v>0.01</v>
      </c>
      <c r="S588" s="27">
        <f>VstupniParametry_SKRYT!$D$14</f>
        <v>0.01</v>
      </c>
      <c r="T588">
        <f t="shared" si="1169"/>
        <v>0</v>
      </c>
      <c r="U588">
        <f t="shared" si="1170"/>
        <v>0</v>
      </c>
      <c r="V588">
        <f t="shared" si="1171"/>
        <v>0</v>
      </c>
      <c r="W588">
        <f t="shared" si="1172"/>
        <v>0</v>
      </c>
      <c r="X588">
        <f t="shared" si="1173"/>
        <v>0</v>
      </c>
      <c r="Y588">
        <f t="shared" si="1174"/>
        <v>0</v>
      </c>
      <c r="Z588">
        <f t="shared" si="1175"/>
        <v>0</v>
      </c>
      <c r="AA588">
        <f t="shared" si="1176"/>
        <v>0</v>
      </c>
      <c r="AB588">
        <f t="shared" si="1177"/>
        <v>0</v>
      </c>
      <c r="AC588">
        <f t="shared" si="1178"/>
        <v>0</v>
      </c>
      <c r="AD588">
        <f t="shared" si="1179"/>
        <v>0</v>
      </c>
      <c r="AE588">
        <f t="shared" si="1180"/>
        <v>0</v>
      </c>
      <c r="AF588">
        <f t="shared" si="1181"/>
        <v>0</v>
      </c>
      <c r="AG588">
        <f t="shared" si="1182"/>
        <v>0</v>
      </c>
      <c r="AH588">
        <f t="shared" si="1183"/>
        <v>0</v>
      </c>
      <c r="AI588">
        <f t="shared" si="1184"/>
        <v>0</v>
      </c>
      <c r="AJ588">
        <f t="shared" si="1185"/>
        <v>0</v>
      </c>
      <c r="AK588">
        <f t="shared" si="1186"/>
        <v>0</v>
      </c>
      <c r="AL588">
        <f t="shared" si="1187"/>
        <v>0</v>
      </c>
      <c r="AM588">
        <f t="shared" si="1188"/>
        <v>0</v>
      </c>
      <c r="AN588">
        <f t="shared" si="1189"/>
        <v>0</v>
      </c>
      <c r="AO588">
        <f t="shared" si="1190"/>
        <v>0</v>
      </c>
      <c r="AP588">
        <f t="shared" si="1191"/>
        <v>0</v>
      </c>
      <c r="AQ588">
        <f t="shared" si="1192"/>
        <v>0</v>
      </c>
      <c r="AR588">
        <f t="shared" si="1193"/>
        <v>0</v>
      </c>
      <c r="AS588">
        <f t="shared" si="1194"/>
        <v>0</v>
      </c>
      <c r="AT588">
        <f t="shared" si="1164"/>
        <v>0</v>
      </c>
      <c r="AU588">
        <f t="shared" si="1195"/>
        <v>0</v>
      </c>
      <c r="AV588">
        <f t="shared" si="1196"/>
        <v>0</v>
      </c>
      <c r="AW588">
        <f t="shared" si="1165"/>
        <v>0</v>
      </c>
      <c r="AX588">
        <f t="shared" si="1197"/>
        <v>0</v>
      </c>
      <c r="AY588">
        <f t="shared" si="1198"/>
        <v>0</v>
      </c>
      <c r="AZ588">
        <f t="shared" si="1199"/>
        <v>0</v>
      </c>
      <c r="BA588">
        <f t="shared" si="1200"/>
        <v>0</v>
      </c>
      <c r="BB588">
        <f t="shared" si="1201"/>
        <v>0</v>
      </c>
      <c r="BC588">
        <f t="shared" si="1202"/>
        <v>0</v>
      </c>
      <c r="BD588">
        <f t="shared" si="1203"/>
        <v>0</v>
      </c>
      <c r="BE588">
        <f t="shared" si="1204"/>
        <v>0</v>
      </c>
      <c r="BF588">
        <f t="shared" si="1205"/>
        <v>0</v>
      </c>
      <c r="BG588">
        <f t="shared" si="1206"/>
        <v>0</v>
      </c>
      <c r="BH588">
        <f t="shared" si="1207"/>
        <v>0</v>
      </c>
      <c r="BI588">
        <f t="shared" si="1208"/>
        <v>0</v>
      </c>
      <c r="BJ588">
        <f t="shared" si="1209"/>
        <v>0</v>
      </c>
      <c r="BK588">
        <f t="shared" si="1210"/>
        <v>0</v>
      </c>
      <c r="BL588">
        <f t="shared" si="1211"/>
        <v>0</v>
      </c>
      <c r="BM588">
        <f t="shared" si="1212"/>
        <v>0</v>
      </c>
      <c r="BN588">
        <f t="shared" si="1213"/>
        <v>0</v>
      </c>
      <c r="BO588">
        <f t="shared" si="1214"/>
        <v>0</v>
      </c>
      <c r="BP588">
        <f t="shared" si="1215"/>
        <v>0</v>
      </c>
      <c r="BQ588">
        <f t="shared" si="1216"/>
        <v>0</v>
      </c>
      <c r="BR588">
        <f t="shared" si="1217"/>
        <v>0</v>
      </c>
      <c r="BS588">
        <f t="shared" si="1218"/>
        <v>0</v>
      </c>
      <c r="BT588">
        <f t="shared" si="1219"/>
        <v>0</v>
      </c>
      <c r="BU588">
        <f t="shared" si="1220"/>
        <v>0</v>
      </c>
      <c r="BV588">
        <f t="shared" si="1221"/>
        <v>0</v>
      </c>
      <c r="BW588">
        <f t="shared" si="1222"/>
        <v>0</v>
      </c>
      <c r="BX588">
        <f t="shared" si="1223"/>
        <v>0</v>
      </c>
      <c r="BY588">
        <f t="shared" si="1224"/>
        <v>0</v>
      </c>
      <c r="BZ588">
        <f t="shared" si="1225"/>
        <v>0</v>
      </c>
      <c r="CA588">
        <f t="shared" si="1226"/>
        <v>0</v>
      </c>
      <c r="CB588">
        <f t="shared" si="1227"/>
        <v>0</v>
      </c>
      <c r="CC588">
        <f t="shared" si="1228"/>
        <v>0</v>
      </c>
      <c r="CD588">
        <f t="shared" si="1229"/>
        <v>0</v>
      </c>
      <c r="CE588">
        <f t="shared" si="1230"/>
        <v>0</v>
      </c>
      <c r="CF588">
        <f t="shared" si="1231"/>
        <v>0</v>
      </c>
      <c r="CG588">
        <f t="shared" si="1232"/>
        <v>0</v>
      </c>
      <c r="CH588">
        <f t="shared" si="1233"/>
        <v>0</v>
      </c>
      <c r="CI588">
        <f t="shared" si="1234"/>
        <v>0</v>
      </c>
      <c r="CJ588">
        <f t="shared" si="1235"/>
        <v>0</v>
      </c>
      <c r="CK588">
        <f t="shared" si="1236"/>
        <v>0</v>
      </c>
      <c r="CL588" t="str">
        <f t="shared" si="1237"/>
        <v/>
      </c>
      <c r="CM588" t="str">
        <f t="shared" si="1238"/>
        <v/>
      </c>
      <c r="CN588" t="str">
        <f t="shared" si="1239"/>
        <v/>
      </c>
      <c r="CO588" t="str">
        <f t="shared" si="1240"/>
        <v/>
      </c>
      <c r="CP588" t="str">
        <f t="shared" si="1241"/>
        <v/>
      </c>
      <c r="CQ588" t="str">
        <f t="shared" si="1242"/>
        <v/>
      </c>
      <c r="CR588" t="str">
        <f t="shared" si="1243"/>
        <v/>
      </c>
      <c r="CS588" t="str">
        <f t="shared" si="1244"/>
        <v/>
      </c>
      <c r="CT588" t="str">
        <f t="shared" si="1245"/>
        <v/>
      </c>
      <c r="CU588" t="str">
        <f t="shared" si="1246"/>
        <v/>
      </c>
      <c r="CV588" t="str">
        <f t="shared" si="1247"/>
        <v/>
      </c>
      <c r="CW588" t="str">
        <f t="shared" si="1248"/>
        <v/>
      </c>
      <c r="CX588" t="str">
        <f t="shared" si="1249"/>
        <v/>
      </c>
      <c r="CY588" t="str">
        <f t="shared" si="1250"/>
        <v/>
      </c>
      <c r="CZ588" t="str">
        <f t="shared" si="1251"/>
        <v/>
      </c>
      <c r="DA588" t="str">
        <f t="shared" si="1252"/>
        <v/>
      </c>
      <c r="DB588" t="str">
        <f t="shared" si="1253"/>
        <v/>
      </c>
      <c r="DC588" t="str">
        <f t="shared" si="1254"/>
        <v/>
      </c>
      <c r="DD588" t="str">
        <f t="shared" si="1255"/>
        <v/>
      </c>
      <c r="DE588" t="str">
        <f t="shared" si="1256"/>
        <v/>
      </c>
      <c r="DF588" t="str">
        <f t="shared" si="1257"/>
        <v/>
      </c>
      <c r="DG588" t="str">
        <f t="shared" si="1258"/>
        <v/>
      </c>
      <c r="DH588" t="str">
        <f t="shared" si="1259"/>
        <v/>
      </c>
      <c r="DI588" t="str">
        <f t="shared" si="1260"/>
        <v/>
      </c>
      <c r="DJ588" t="str">
        <f t="shared" si="1261"/>
        <v/>
      </c>
      <c r="DK588" t="str">
        <f t="shared" si="1262"/>
        <v/>
      </c>
      <c r="DL588" t="str">
        <f t="shared" si="1263"/>
        <v/>
      </c>
      <c r="DM588" t="str">
        <f t="shared" si="1264"/>
        <v/>
      </c>
      <c r="DN588" t="str">
        <f t="shared" si="1265"/>
        <v/>
      </c>
      <c r="DO588" t="str">
        <f t="shared" si="1266"/>
        <v/>
      </c>
      <c r="DP588" t="str">
        <f t="shared" si="1267"/>
        <v/>
      </c>
      <c r="DQ588" t="str">
        <f t="shared" si="1268"/>
        <v/>
      </c>
      <c r="DR588" t="str">
        <f t="shared" si="1269"/>
        <v/>
      </c>
      <c r="DS588" t="str">
        <f t="shared" si="1270"/>
        <v/>
      </c>
      <c r="DT588" t="str">
        <f t="shared" si="1271"/>
        <v/>
      </c>
      <c r="DU588">
        <f t="shared" si="1272"/>
        <v>0</v>
      </c>
      <c r="DV588">
        <f t="shared" si="1273"/>
        <v>0</v>
      </c>
      <c r="DW588">
        <f t="shared" si="1274"/>
        <v>0</v>
      </c>
      <c r="DX588" t="str">
        <f t="shared" si="1275"/>
        <v/>
      </c>
      <c r="DY588" t="str">
        <f t="shared" si="1276"/>
        <v/>
      </c>
      <c r="DZ588" t="str">
        <f t="shared" si="1277"/>
        <v/>
      </c>
      <c r="EA588" s="5">
        <f t="shared" si="1278"/>
        <v>0</v>
      </c>
      <c r="EB588" s="3">
        <f t="shared" si="1279"/>
        <v>0</v>
      </c>
    </row>
    <row r="589" spans="2:132" x14ac:dyDescent="0.2">
      <c r="B589" s="25">
        <v>584</v>
      </c>
      <c r="C589" s="26">
        <f>Zisk!D603</f>
        <v>0</v>
      </c>
      <c r="D589">
        <f>Zisk!E603</f>
        <v>0</v>
      </c>
      <c r="E589" s="66" t="str">
        <f t="shared" si="1166"/>
        <v/>
      </c>
      <c r="F589" t="str">
        <f t="shared" si="1167"/>
        <v/>
      </c>
      <c r="G589" s="66" t="str">
        <f t="shared" si="1168"/>
        <v/>
      </c>
      <c r="H589" s="25"/>
      <c r="I589" s="25"/>
      <c r="J589">
        <f>VstupniParametry_SKRYT!$D$5</f>
        <v>0.02</v>
      </c>
      <c r="K589">
        <f>VstupniParametry_SKRYT!$D$6</f>
        <v>0.06</v>
      </c>
      <c r="L589">
        <f>VstupniParametry_SKRYT!$D$7</f>
        <v>0.06</v>
      </c>
      <c r="M589">
        <f>VstupniParametry_SKRYT!$D$8</f>
        <v>0.06</v>
      </c>
      <c r="N589">
        <f>VstupniParametry_SKRYT!$D$9</f>
        <v>1.7999999999999999E-2</v>
      </c>
      <c r="O589" s="27">
        <f>VstupniParametry_SKRYT!$D$10</f>
        <v>0.01</v>
      </c>
      <c r="P589" s="27">
        <f>VstupniParametry_SKRYT!$D$11</f>
        <v>0.01</v>
      </c>
      <c r="Q589" s="27">
        <f>VstupniParametry_SKRYT!$D$12</f>
        <v>0.01</v>
      </c>
      <c r="R589" s="27">
        <f>VstupniParametry_SKRYT!$D$13</f>
        <v>0.01</v>
      </c>
      <c r="S589" s="27">
        <f>VstupniParametry_SKRYT!$D$14</f>
        <v>0.01</v>
      </c>
      <c r="T589">
        <f t="shared" si="1169"/>
        <v>0</v>
      </c>
      <c r="U589">
        <f t="shared" si="1170"/>
        <v>0</v>
      </c>
      <c r="V589">
        <f t="shared" si="1171"/>
        <v>0</v>
      </c>
      <c r="W589">
        <f t="shared" si="1172"/>
        <v>0</v>
      </c>
      <c r="X589">
        <f t="shared" si="1173"/>
        <v>0</v>
      </c>
      <c r="Y589">
        <f t="shared" si="1174"/>
        <v>0</v>
      </c>
      <c r="Z589">
        <f t="shared" si="1175"/>
        <v>0</v>
      </c>
      <c r="AA589">
        <f t="shared" si="1176"/>
        <v>0</v>
      </c>
      <c r="AB589">
        <f t="shared" si="1177"/>
        <v>0</v>
      </c>
      <c r="AC589">
        <f t="shared" si="1178"/>
        <v>0</v>
      </c>
      <c r="AD589">
        <f t="shared" si="1179"/>
        <v>0</v>
      </c>
      <c r="AE589">
        <f t="shared" si="1180"/>
        <v>0</v>
      </c>
      <c r="AF589">
        <f t="shared" si="1181"/>
        <v>0</v>
      </c>
      <c r="AG589">
        <f t="shared" si="1182"/>
        <v>0</v>
      </c>
      <c r="AH589">
        <f t="shared" si="1183"/>
        <v>0</v>
      </c>
      <c r="AI589">
        <f t="shared" si="1184"/>
        <v>0</v>
      </c>
      <c r="AJ589">
        <f t="shared" si="1185"/>
        <v>0</v>
      </c>
      <c r="AK589">
        <f t="shared" si="1186"/>
        <v>0</v>
      </c>
      <c r="AL589">
        <f t="shared" si="1187"/>
        <v>0</v>
      </c>
      <c r="AM589">
        <f t="shared" si="1188"/>
        <v>0</v>
      </c>
      <c r="AN589">
        <f t="shared" si="1189"/>
        <v>0</v>
      </c>
      <c r="AO589">
        <f t="shared" si="1190"/>
        <v>0</v>
      </c>
      <c r="AP589">
        <f t="shared" si="1191"/>
        <v>0</v>
      </c>
      <c r="AQ589">
        <f t="shared" si="1192"/>
        <v>0</v>
      </c>
      <c r="AR589">
        <f t="shared" si="1193"/>
        <v>0</v>
      </c>
      <c r="AS589">
        <f t="shared" si="1194"/>
        <v>0</v>
      </c>
      <c r="AT589">
        <f t="shared" si="1164"/>
        <v>0</v>
      </c>
      <c r="AU589">
        <f t="shared" si="1195"/>
        <v>0</v>
      </c>
      <c r="AV589">
        <f t="shared" si="1196"/>
        <v>0</v>
      </c>
      <c r="AW589">
        <f t="shared" si="1165"/>
        <v>0</v>
      </c>
      <c r="AX589">
        <f t="shared" si="1197"/>
        <v>0</v>
      </c>
      <c r="AY589">
        <f t="shared" si="1198"/>
        <v>0</v>
      </c>
      <c r="AZ589">
        <f t="shared" si="1199"/>
        <v>0</v>
      </c>
      <c r="BA589">
        <f t="shared" si="1200"/>
        <v>0</v>
      </c>
      <c r="BB589">
        <f t="shared" si="1201"/>
        <v>0</v>
      </c>
      <c r="BC589">
        <f t="shared" si="1202"/>
        <v>0</v>
      </c>
      <c r="BD589">
        <f t="shared" si="1203"/>
        <v>0</v>
      </c>
      <c r="BE589">
        <f t="shared" si="1204"/>
        <v>0</v>
      </c>
      <c r="BF589">
        <f t="shared" si="1205"/>
        <v>0</v>
      </c>
      <c r="BG589">
        <f t="shared" si="1206"/>
        <v>0</v>
      </c>
      <c r="BH589">
        <f t="shared" si="1207"/>
        <v>0</v>
      </c>
      <c r="BI589">
        <f t="shared" si="1208"/>
        <v>0</v>
      </c>
      <c r="BJ589">
        <f t="shared" si="1209"/>
        <v>0</v>
      </c>
      <c r="BK589">
        <f t="shared" si="1210"/>
        <v>0</v>
      </c>
      <c r="BL589">
        <f t="shared" si="1211"/>
        <v>0</v>
      </c>
      <c r="BM589">
        <f t="shared" si="1212"/>
        <v>0</v>
      </c>
      <c r="BN589">
        <f t="shared" si="1213"/>
        <v>0</v>
      </c>
      <c r="BO589">
        <f t="shared" si="1214"/>
        <v>0</v>
      </c>
      <c r="BP589">
        <f t="shared" si="1215"/>
        <v>0</v>
      </c>
      <c r="BQ589">
        <f t="shared" si="1216"/>
        <v>0</v>
      </c>
      <c r="BR589">
        <f t="shared" si="1217"/>
        <v>0</v>
      </c>
      <c r="BS589">
        <f t="shared" si="1218"/>
        <v>0</v>
      </c>
      <c r="BT589">
        <f t="shared" si="1219"/>
        <v>0</v>
      </c>
      <c r="BU589">
        <f t="shared" si="1220"/>
        <v>0</v>
      </c>
      <c r="BV589">
        <f t="shared" si="1221"/>
        <v>0</v>
      </c>
      <c r="BW589">
        <f t="shared" si="1222"/>
        <v>0</v>
      </c>
      <c r="BX589">
        <f t="shared" si="1223"/>
        <v>0</v>
      </c>
      <c r="BY589">
        <f t="shared" si="1224"/>
        <v>0</v>
      </c>
      <c r="BZ589">
        <f t="shared" si="1225"/>
        <v>0</v>
      </c>
      <c r="CA589">
        <f t="shared" si="1226"/>
        <v>0</v>
      </c>
      <c r="CB589">
        <f t="shared" si="1227"/>
        <v>0</v>
      </c>
      <c r="CC589">
        <f t="shared" si="1228"/>
        <v>0</v>
      </c>
      <c r="CD589">
        <f t="shared" si="1229"/>
        <v>0</v>
      </c>
      <c r="CE589">
        <f t="shared" si="1230"/>
        <v>0</v>
      </c>
      <c r="CF589">
        <f t="shared" si="1231"/>
        <v>0</v>
      </c>
      <c r="CG589">
        <f t="shared" si="1232"/>
        <v>0</v>
      </c>
      <c r="CH589">
        <f t="shared" si="1233"/>
        <v>0</v>
      </c>
      <c r="CI589">
        <f t="shared" si="1234"/>
        <v>0</v>
      </c>
      <c r="CJ589">
        <f t="shared" si="1235"/>
        <v>0</v>
      </c>
      <c r="CK589">
        <f t="shared" si="1236"/>
        <v>0</v>
      </c>
      <c r="CL589" t="str">
        <f t="shared" si="1237"/>
        <v/>
      </c>
      <c r="CM589" t="str">
        <f t="shared" si="1238"/>
        <v/>
      </c>
      <c r="CN589" t="str">
        <f t="shared" si="1239"/>
        <v/>
      </c>
      <c r="CO589" t="str">
        <f t="shared" si="1240"/>
        <v/>
      </c>
      <c r="CP589" t="str">
        <f t="shared" si="1241"/>
        <v/>
      </c>
      <c r="CQ589" t="str">
        <f t="shared" si="1242"/>
        <v/>
      </c>
      <c r="CR589" t="str">
        <f t="shared" si="1243"/>
        <v/>
      </c>
      <c r="CS589" t="str">
        <f t="shared" si="1244"/>
        <v/>
      </c>
      <c r="CT589" t="str">
        <f t="shared" si="1245"/>
        <v/>
      </c>
      <c r="CU589" t="str">
        <f t="shared" si="1246"/>
        <v/>
      </c>
      <c r="CV589" t="str">
        <f t="shared" si="1247"/>
        <v/>
      </c>
      <c r="CW589" t="str">
        <f t="shared" si="1248"/>
        <v/>
      </c>
      <c r="CX589" t="str">
        <f t="shared" si="1249"/>
        <v/>
      </c>
      <c r="CY589" t="str">
        <f t="shared" si="1250"/>
        <v/>
      </c>
      <c r="CZ589" t="str">
        <f t="shared" si="1251"/>
        <v/>
      </c>
      <c r="DA589" t="str">
        <f t="shared" si="1252"/>
        <v/>
      </c>
      <c r="DB589" t="str">
        <f t="shared" si="1253"/>
        <v/>
      </c>
      <c r="DC589" t="str">
        <f t="shared" si="1254"/>
        <v/>
      </c>
      <c r="DD589" t="str">
        <f t="shared" si="1255"/>
        <v/>
      </c>
      <c r="DE589" t="str">
        <f t="shared" si="1256"/>
        <v/>
      </c>
      <c r="DF589" t="str">
        <f t="shared" si="1257"/>
        <v/>
      </c>
      <c r="DG589" t="str">
        <f t="shared" si="1258"/>
        <v/>
      </c>
      <c r="DH589" t="str">
        <f t="shared" si="1259"/>
        <v/>
      </c>
      <c r="DI589" t="str">
        <f t="shared" si="1260"/>
        <v/>
      </c>
      <c r="DJ589" t="str">
        <f t="shared" si="1261"/>
        <v/>
      </c>
      <c r="DK589" t="str">
        <f t="shared" si="1262"/>
        <v/>
      </c>
      <c r="DL589" t="str">
        <f t="shared" si="1263"/>
        <v/>
      </c>
      <c r="DM589" t="str">
        <f t="shared" si="1264"/>
        <v/>
      </c>
      <c r="DN589" t="str">
        <f t="shared" si="1265"/>
        <v/>
      </c>
      <c r="DO589" t="str">
        <f t="shared" si="1266"/>
        <v/>
      </c>
      <c r="DP589" t="str">
        <f t="shared" si="1267"/>
        <v/>
      </c>
      <c r="DQ589" t="str">
        <f t="shared" si="1268"/>
        <v/>
      </c>
      <c r="DR589" t="str">
        <f t="shared" si="1269"/>
        <v/>
      </c>
      <c r="DS589" t="str">
        <f t="shared" si="1270"/>
        <v/>
      </c>
      <c r="DT589" t="str">
        <f t="shared" si="1271"/>
        <v/>
      </c>
      <c r="DU589">
        <f t="shared" si="1272"/>
        <v>0</v>
      </c>
      <c r="DV589">
        <f t="shared" si="1273"/>
        <v>0</v>
      </c>
      <c r="DW589">
        <f t="shared" si="1274"/>
        <v>0</v>
      </c>
      <c r="DX589" t="str">
        <f t="shared" si="1275"/>
        <v/>
      </c>
      <c r="DY589" t="str">
        <f t="shared" si="1276"/>
        <v/>
      </c>
      <c r="DZ589" t="str">
        <f t="shared" si="1277"/>
        <v/>
      </c>
      <c r="EA589" s="5">
        <f t="shared" si="1278"/>
        <v>0</v>
      </c>
      <c r="EB589" s="3">
        <f t="shared" si="1279"/>
        <v>0</v>
      </c>
    </row>
    <row r="590" spans="2:132" x14ac:dyDescent="0.2">
      <c r="B590">
        <v>585</v>
      </c>
      <c r="C590" s="3">
        <f>Zisk!D604</f>
        <v>0</v>
      </c>
      <c r="D590">
        <f>Zisk!E604</f>
        <v>0</v>
      </c>
      <c r="E590" s="66" t="str">
        <f t="shared" si="1166"/>
        <v/>
      </c>
      <c r="F590" t="str">
        <f t="shared" si="1167"/>
        <v/>
      </c>
      <c r="G590" s="66" t="str">
        <f t="shared" si="1168"/>
        <v/>
      </c>
      <c r="J590">
        <f>VstupniParametry_SKRYT!$D$5</f>
        <v>0.02</v>
      </c>
      <c r="K590">
        <f>VstupniParametry_SKRYT!$D$6</f>
        <v>0.06</v>
      </c>
      <c r="L590">
        <f>VstupniParametry_SKRYT!$D$7</f>
        <v>0.06</v>
      </c>
      <c r="M590">
        <f>VstupniParametry_SKRYT!$D$8</f>
        <v>0.06</v>
      </c>
      <c r="N590">
        <f>VstupniParametry_SKRYT!$D$9</f>
        <v>1.7999999999999999E-2</v>
      </c>
      <c r="O590" s="27">
        <f>VstupniParametry_SKRYT!$D$10</f>
        <v>0.01</v>
      </c>
      <c r="P590" s="27">
        <f>VstupniParametry_SKRYT!$D$11</f>
        <v>0.01</v>
      </c>
      <c r="Q590" s="27">
        <f>VstupniParametry_SKRYT!$D$12</f>
        <v>0.01</v>
      </c>
      <c r="R590" s="27">
        <f>VstupniParametry_SKRYT!$D$13</f>
        <v>0.01</v>
      </c>
      <c r="S590" s="27">
        <f>VstupniParametry_SKRYT!$D$14</f>
        <v>0.01</v>
      </c>
      <c r="T590">
        <f t="shared" si="1169"/>
        <v>0</v>
      </c>
      <c r="U590">
        <f t="shared" si="1170"/>
        <v>0</v>
      </c>
      <c r="V590">
        <f t="shared" si="1171"/>
        <v>0</v>
      </c>
      <c r="W590">
        <f t="shared" si="1172"/>
        <v>0</v>
      </c>
      <c r="X590">
        <f t="shared" si="1173"/>
        <v>0</v>
      </c>
      <c r="Y590">
        <f t="shared" si="1174"/>
        <v>0</v>
      </c>
      <c r="Z590">
        <f t="shared" si="1175"/>
        <v>0</v>
      </c>
      <c r="AA590">
        <f t="shared" si="1176"/>
        <v>0</v>
      </c>
      <c r="AB590">
        <f t="shared" si="1177"/>
        <v>0</v>
      </c>
      <c r="AC590">
        <f t="shared" si="1178"/>
        <v>0</v>
      </c>
      <c r="AD590">
        <f t="shared" si="1179"/>
        <v>0</v>
      </c>
      <c r="AE590">
        <f t="shared" si="1180"/>
        <v>0</v>
      </c>
      <c r="AF590">
        <f t="shared" si="1181"/>
        <v>0</v>
      </c>
      <c r="AG590">
        <f t="shared" si="1182"/>
        <v>0</v>
      </c>
      <c r="AH590">
        <f t="shared" si="1183"/>
        <v>0</v>
      </c>
      <c r="AI590">
        <f t="shared" si="1184"/>
        <v>0</v>
      </c>
      <c r="AJ590">
        <f t="shared" si="1185"/>
        <v>0</v>
      </c>
      <c r="AK590">
        <f t="shared" si="1186"/>
        <v>0</v>
      </c>
      <c r="AL590">
        <f t="shared" si="1187"/>
        <v>0</v>
      </c>
      <c r="AM590">
        <f t="shared" si="1188"/>
        <v>0</v>
      </c>
      <c r="AN590">
        <f t="shared" si="1189"/>
        <v>0</v>
      </c>
      <c r="AO590">
        <f t="shared" si="1190"/>
        <v>0</v>
      </c>
      <c r="AP590">
        <f t="shared" si="1191"/>
        <v>0</v>
      </c>
      <c r="AQ590">
        <f t="shared" si="1192"/>
        <v>0</v>
      </c>
      <c r="AR590">
        <f t="shared" si="1193"/>
        <v>0</v>
      </c>
      <c r="AS590">
        <f t="shared" si="1194"/>
        <v>0</v>
      </c>
      <c r="AT590">
        <f t="shared" si="1164"/>
        <v>0</v>
      </c>
      <c r="AU590">
        <f t="shared" si="1195"/>
        <v>0</v>
      </c>
      <c r="AV590">
        <f t="shared" si="1196"/>
        <v>0</v>
      </c>
      <c r="AW590">
        <f t="shared" si="1165"/>
        <v>0</v>
      </c>
      <c r="AX590">
        <f t="shared" si="1197"/>
        <v>0</v>
      </c>
      <c r="AY590">
        <f t="shared" si="1198"/>
        <v>0</v>
      </c>
      <c r="AZ590">
        <f t="shared" si="1199"/>
        <v>0</v>
      </c>
      <c r="BA590">
        <f t="shared" si="1200"/>
        <v>0</v>
      </c>
      <c r="BB590">
        <f t="shared" si="1201"/>
        <v>0</v>
      </c>
      <c r="BC590">
        <f t="shared" si="1202"/>
        <v>0</v>
      </c>
      <c r="BD590">
        <f t="shared" si="1203"/>
        <v>0</v>
      </c>
      <c r="BE590">
        <f t="shared" si="1204"/>
        <v>0</v>
      </c>
      <c r="BF590">
        <f t="shared" si="1205"/>
        <v>0</v>
      </c>
      <c r="BG590">
        <f t="shared" si="1206"/>
        <v>0</v>
      </c>
      <c r="BH590">
        <f t="shared" si="1207"/>
        <v>0</v>
      </c>
      <c r="BI590">
        <f t="shared" si="1208"/>
        <v>0</v>
      </c>
      <c r="BJ590">
        <f t="shared" si="1209"/>
        <v>0</v>
      </c>
      <c r="BK590">
        <f t="shared" si="1210"/>
        <v>0</v>
      </c>
      <c r="BL590">
        <f t="shared" si="1211"/>
        <v>0</v>
      </c>
      <c r="BM590">
        <f t="shared" si="1212"/>
        <v>0</v>
      </c>
      <c r="BN590">
        <f t="shared" si="1213"/>
        <v>0</v>
      </c>
      <c r="BO590">
        <f t="shared" si="1214"/>
        <v>0</v>
      </c>
      <c r="BP590">
        <f t="shared" si="1215"/>
        <v>0</v>
      </c>
      <c r="BQ590">
        <f t="shared" si="1216"/>
        <v>0</v>
      </c>
      <c r="BR590">
        <f t="shared" si="1217"/>
        <v>0</v>
      </c>
      <c r="BS590">
        <f t="shared" si="1218"/>
        <v>0</v>
      </c>
      <c r="BT590">
        <f t="shared" si="1219"/>
        <v>0</v>
      </c>
      <c r="BU590">
        <f t="shared" si="1220"/>
        <v>0</v>
      </c>
      <c r="BV590">
        <f t="shared" si="1221"/>
        <v>0</v>
      </c>
      <c r="BW590">
        <f t="shared" si="1222"/>
        <v>0</v>
      </c>
      <c r="BX590">
        <f t="shared" si="1223"/>
        <v>0</v>
      </c>
      <c r="BY590">
        <f t="shared" si="1224"/>
        <v>0</v>
      </c>
      <c r="BZ590">
        <f t="shared" si="1225"/>
        <v>0</v>
      </c>
      <c r="CA590">
        <f t="shared" si="1226"/>
        <v>0</v>
      </c>
      <c r="CB590">
        <f t="shared" si="1227"/>
        <v>0</v>
      </c>
      <c r="CC590">
        <f t="shared" si="1228"/>
        <v>0</v>
      </c>
      <c r="CD590">
        <f t="shared" si="1229"/>
        <v>0</v>
      </c>
      <c r="CE590">
        <f t="shared" si="1230"/>
        <v>0</v>
      </c>
      <c r="CF590">
        <f t="shared" si="1231"/>
        <v>0</v>
      </c>
      <c r="CG590">
        <f t="shared" si="1232"/>
        <v>0</v>
      </c>
      <c r="CH590">
        <f t="shared" si="1233"/>
        <v>0</v>
      </c>
      <c r="CI590">
        <f t="shared" si="1234"/>
        <v>0</v>
      </c>
      <c r="CJ590">
        <f t="shared" si="1235"/>
        <v>0</v>
      </c>
      <c r="CK590">
        <f t="shared" si="1236"/>
        <v>0</v>
      </c>
      <c r="CL590" t="str">
        <f t="shared" si="1237"/>
        <v/>
      </c>
      <c r="CM590" t="str">
        <f t="shared" si="1238"/>
        <v/>
      </c>
      <c r="CN590" t="str">
        <f t="shared" si="1239"/>
        <v/>
      </c>
      <c r="CO590" t="str">
        <f t="shared" si="1240"/>
        <v/>
      </c>
      <c r="CP590" t="str">
        <f t="shared" si="1241"/>
        <v/>
      </c>
      <c r="CQ590" t="str">
        <f t="shared" si="1242"/>
        <v/>
      </c>
      <c r="CR590" t="str">
        <f t="shared" si="1243"/>
        <v/>
      </c>
      <c r="CS590" t="str">
        <f t="shared" si="1244"/>
        <v/>
      </c>
      <c r="CT590" t="str">
        <f t="shared" si="1245"/>
        <v/>
      </c>
      <c r="CU590" t="str">
        <f t="shared" si="1246"/>
        <v/>
      </c>
      <c r="CV590" t="str">
        <f t="shared" si="1247"/>
        <v/>
      </c>
      <c r="CW590" t="str">
        <f t="shared" si="1248"/>
        <v/>
      </c>
      <c r="CX590" t="str">
        <f t="shared" si="1249"/>
        <v/>
      </c>
      <c r="CY590" t="str">
        <f t="shared" si="1250"/>
        <v/>
      </c>
      <c r="CZ590" t="str">
        <f t="shared" si="1251"/>
        <v/>
      </c>
      <c r="DA590" t="str">
        <f t="shared" si="1252"/>
        <v/>
      </c>
      <c r="DB590" t="str">
        <f t="shared" si="1253"/>
        <v/>
      </c>
      <c r="DC590" t="str">
        <f t="shared" si="1254"/>
        <v/>
      </c>
      <c r="DD590" t="str">
        <f t="shared" si="1255"/>
        <v/>
      </c>
      <c r="DE590" t="str">
        <f t="shared" si="1256"/>
        <v/>
      </c>
      <c r="DF590" t="str">
        <f t="shared" si="1257"/>
        <v/>
      </c>
      <c r="DG590" t="str">
        <f t="shared" si="1258"/>
        <v/>
      </c>
      <c r="DH590" t="str">
        <f t="shared" si="1259"/>
        <v/>
      </c>
      <c r="DI590" t="str">
        <f t="shared" si="1260"/>
        <v/>
      </c>
      <c r="DJ590" t="str">
        <f t="shared" si="1261"/>
        <v/>
      </c>
      <c r="DK590" t="str">
        <f t="shared" si="1262"/>
        <v/>
      </c>
      <c r="DL590" t="str">
        <f t="shared" si="1263"/>
        <v/>
      </c>
      <c r="DM590" t="str">
        <f t="shared" si="1264"/>
        <v/>
      </c>
      <c r="DN590" t="str">
        <f t="shared" si="1265"/>
        <v/>
      </c>
      <c r="DO590" t="str">
        <f t="shared" si="1266"/>
        <v/>
      </c>
      <c r="DP590" t="str">
        <f t="shared" si="1267"/>
        <v/>
      </c>
      <c r="DQ590" t="str">
        <f t="shared" si="1268"/>
        <v/>
      </c>
      <c r="DR590" t="str">
        <f t="shared" si="1269"/>
        <v/>
      </c>
      <c r="DS590" t="str">
        <f t="shared" si="1270"/>
        <v/>
      </c>
      <c r="DT590" t="str">
        <f t="shared" si="1271"/>
        <v/>
      </c>
      <c r="DU590">
        <f t="shared" si="1272"/>
        <v>0</v>
      </c>
      <c r="DV590">
        <f t="shared" si="1273"/>
        <v>0</v>
      </c>
      <c r="DW590">
        <f t="shared" si="1274"/>
        <v>0</v>
      </c>
      <c r="DX590" t="str">
        <f t="shared" si="1275"/>
        <v/>
      </c>
      <c r="DY590" t="str">
        <f t="shared" si="1276"/>
        <v/>
      </c>
      <c r="DZ590" t="str">
        <f t="shared" si="1277"/>
        <v/>
      </c>
      <c r="EA590" s="5">
        <f t="shared" si="1278"/>
        <v>0</v>
      </c>
      <c r="EB590" s="3">
        <f t="shared" si="1279"/>
        <v>0</v>
      </c>
    </row>
    <row r="591" spans="2:132" x14ac:dyDescent="0.2">
      <c r="B591" s="25">
        <v>586</v>
      </c>
      <c r="C591" s="26">
        <f>Zisk!D605</f>
        <v>0</v>
      </c>
      <c r="D591">
        <f>Zisk!E605</f>
        <v>0</v>
      </c>
      <c r="E591" s="66" t="str">
        <f t="shared" si="1166"/>
        <v/>
      </c>
      <c r="F591" t="str">
        <f t="shared" si="1167"/>
        <v/>
      </c>
      <c r="G591" s="66" t="str">
        <f t="shared" si="1168"/>
        <v/>
      </c>
      <c r="H591" s="25"/>
      <c r="I591" s="25"/>
      <c r="J591">
        <f>VstupniParametry_SKRYT!$D$5</f>
        <v>0.02</v>
      </c>
      <c r="K591">
        <f>VstupniParametry_SKRYT!$D$6</f>
        <v>0.06</v>
      </c>
      <c r="L591">
        <f>VstupniParametry_SKRYT!$D$7</f>
        <v>0.06</v>
      </c>
      <c r="M591">
        <f>VstupniParametry_SKRYT!$D$8</f>
        <v>0.06</v>
      </c>
      <c r="N591">
        <f>VstupniParametry_SKRYT!$D$9</f>
        <v>1.7999999999999999E-2</v>
      </c>
      <c r="O591" s="27">
        <f>VstupniParametry_SKRYT!$D$10</f>
        <v>0.01</v>
      </c>
      <c r="P591" s="27">
        <f>VstupniParametry_SKRYT!$D$11</f>
        <v>0.01</v>
      </c>
      <c r="Q591" s="27">
        <f>VstupniParametry_SKRYT!$D$12</f>
        <v>0.01</v>
      </c>
      <c r="R591" s="27">
        <f>VstupniParametry_SKRYT!$D$13</f>
        <v>0.01</v>
      </c>
      <c r="S591" s="27">
        <f>VstupniParametry_SKRYT!$D$14</f>
        <v>0.01</v>
      </c>
      <c r="T591">
        <f t="shared" si="1169"/>
        <v>0</v>
      </c>
      <c r="U591">
        <f t="shared" si="1170"/>
        <v>0</v>
      </c>
      <c r="V591">
        <f t="shared" si="1171"/>
        <v>0</v>
      </c>
      <c r="W591">
        <f t="shared" si="1172"/>
        <v>0</v>
      </c>
      <c r="X591">
        <f t="shared" si="1173"/>
        <v>0</v>
      </c>
      <c r="Y591">
        <f t="shared" si="1174"/>
        <v>0</v>
      </c>
      <c r="Z591">
        <f t="shared" si="1175"/>
        <v>0</v>
      </c>
      <c r="AA591">
        <f t="shared" si="1176"/>
        <v>0</v>
      </c>
      <c r="AB591">
        <f t="shared" si="1177"/>
        <v>0</v>
      </c>
      <c r="AC591">
        <f t="shared" si="1178"/>
        <v>0</v>
      </c>
      <c r="AD591">
        <f t="shared" si="1179"/>
        <v>0</v>
      </c>
      <c r="AE591">
        <f t="shared" si="1180"/>
        <v>0</v>
      </c>
      <c r="AF591">
        <f t="shared" si="1181"/>
        <v>0</v>
      </c>
      <c r="AG591">
        <f t="shared" si="1182"/>
        <v>0</v>
      </c>
      <c r="AH591">
        <f t="shared" si="1183"/>
        <v>0</v>
      </c>
      <c r="AI591">
        <f t="shared" si="1184"/>
        <v>0</v>
      </c>
      <c r="AJ591">
        <f t="shared" si="1185"/>
        <v>0</v>
      </c>
      <c r="AK591">
        <f t="shared" si="1186"/>
        <v>0</v>
      </c>
      <c r="AL591">
        <f t="shared" si="1187"/>
        <v>0</v>
      </c>
      <c r="AM591">
        <f t="shared" si="1188"/>
        <v>0</v>
      </c>
      <c r="AN591">
        <f t="shared" si="1189"/>
        <v>0</v>
      </c>
      <c r="AO591">
        <f t="shared" si="1190"/>
        <v>0</v>
      </c>
      <c r="AP591">
        <f t="shared" si="1191"/>
        <v>0</v>
      </c>
      <c r="AQ591">
        <f t="shared" si="1192"/>
        <v>0</v>
      </c>
      <c r="AR591">
        <f t="shared" si="1193"/>
        <v>0</v>
      </c>
      <c r="AS591">
        <f t="shared" si="1194"/>
        <v>0</v>
      </c>
      <c r="AT591">
        <f t="shared" si="1164"/>
        <v>0</v>
      </c>
      <c r="AU591">
        <f t="shared" si="1195"/>
        <v>0</v>
      </c>
      <c r="AV591">
        <f t="shared" si="1196"/>
        <v>0</v>
      </c>
      <c r="AW591">
        <f t="shared" si="1165"/>
        <v>0</v>
      </c>
      <c r="AX591">
        <f t="shared" si="1197"/>
        <v>0</v>
      </c>
      <c r="AY591">
        <f t="shared" si="1198"/>
        <v>0</v>
      </c>
      <c r="AZ591">
        <f t="shared" si="1199"/>
        <v>0</v>
      </c>
      <c r="BA591">
        <f t="shared" si="1200"/>
        <v>0</v>
      </c>
      <c r="BB591">
        <f t="shared" si="1201"/>
        <v>0</v>
      </c>
      <c r="BC591">
        <f t="shared" si="1202"/>
        <v>0</v>
      </c>
      <c r="BD591">
        <f t="shared" si="1203"/>
        <v>0</v>
      </c>
      <c r="BE591">
        <f t="shared" si="1204"/>
        <v>0</v>
      </c>
      <c r="BF591">
        <f t="shared" si="1205"/>
        <v>0</v>
      </c>
      <c r="BG591">
        <f t="shared" si="1206"/>
        <v>0</v>
      </c>
      <c r="BH591">
        <f t="shared" si="1207"/>
        <v>0</v>
      </c>
      <c r="BI591">
        <f t="shared" si="1208"/>
        <v>0</v>
      </c>
      <c r="BJ591">
        <f t="shared" si="1209"/>
        <v>0</v>
      </c>
      <c r="BK591">
        <f t="shared" si="1210"/>
        <v>0</v>
      </c>
      <c r="BL591">
        <f t="shared" si="1211"/>
        <v>0</v>
      </c>
      <c r="BM591">
        <f t="shared" si="1212"/>
        <v>0</v>
      </c>
      <c r="BN591">
        <f t="shared" si="1213"/>
        <v>0</v>
      </c>
      <c r="BO591">
        <f t="shared" si="1214"/>
        <v>0</v>
      </c>
      <c r="BP591">
        <f t="shared" si="1215"/>
        <v>0</v>
      </c>
      <c r="BQ591">
        <f t="shared" si="1216"/>
        <v>0</v>
      </c>
      <c r="BR591">
        <f t="shared" si="1217"/>
        <v>0</v>
      </c>
      <c r="BS591">
        <f t="shared" si="1218"/>
        <v>0</v>
      </c>
      <c r="BT591">
        <f t="shared" si="1219"/>
        <v>0</v>
      </c>
      <c r="BU591">
        <f t="shared" si="1220"/>
        <v>0</v>
      </c>
      <c r="BV591">
        <f t="shared" si="1221"/>
        <v>0</v>
      </c>
      <c r="BW591">
        <f t="shared" si="1222"/>
        <v>0</v>
      </c>
      <c r="BX591">
        <f t="shared" si="1223"/>
        <v>0</v>
      </c>
      <c r="BY591">
        <f t="shared" si="1224"/>
        <v>0</v>
      </c>
      <c r="BZ591">
        <f t="shared" si="1225"/>
        <v>0</v>
      </c>
      <c r="CA591">
        <f t="shared" si="1226"/>
        <v>0</v>
      </c>
      <c r="CB591">
        <f t="shared" si="1227"/>
        <v>0</v>
      </c>
      <c r="CC591">
        <f t="shared" si="1228"/>
        <v>0</v>
      </c>
      <c r="CD591">
        <f t="shared" si="1229"/>
        <v>0</v>
      </c>
      <c r="CE591">
        <f t="shared" si="1230"/>
        <v>0</v>
      </c>
      <c r="CF591">
        <f t="shared" si="1231"/>
        <v>0</v>
      </c>
      <c r="CG591">
        <f t="shared" si="1232"/>
        <v>0</v>
      </c>
      <c r="CH591">
        <f t="shared" si="1233"/>
        <v>0</v>
      </c>
      <c r="CI591">
        <f t="shared" si="1234"/>
        <v>0</v>
      </c>
      <c r="CJ591">
        <f t="shared" si="1235"/>
        <v>0</v>
      </c>
      <c r="CK591">
        <f t="shared" si="1236"/>
        <v>0</v>
      </c>
      <c r="CL591" t="str">
        <f t="shared" si="1237"/>
        <v/>
      </c>
      <c r="CM591" t="str">
        <f t="shared" si="1238"/>
        <v/>
      </c>
      <c r="CN591" t="str">
        <f t="shared" si="1239"/>
        <v/>
      </c>
      <c r="CO591" t="str">
        <f t="shared" si="1240"/>
        <v/>
      </c>
      <c r="CP591" t="str">
        <f t="shared" si="1241"/>
        <v/>
      </c>
      <c r="CQ591" t="str">
        <f t="shared" si="1242"/>
        <v/>
      </c>
      <c r="CR591" t="str">
        <f t="shared" si="1243"/>
        <v/>
      </c>
      <c r="CS591" t="str">
        <f t="shared" si="1244"/>
        <v/>
      </c>
      <c r="CT591" t="str">
        <f t="shared" si="1245"/>
        <v/>
      </c>
      <c r="CU591" t="str">
        <f t="shared" si="1246"/>
        <v/>
      </c>
      <c r="CV591" t="str">
        <f t="shared" si="1247"/>
        <v/>
      </c>
      <c r="CW591" t="str">
        <f t="shared" si="1248"/>
        <v/>
      </c>
      <c r="CX591" t="str">
        <f t="shared" si="1249"/>
        <v/>
      </c>
      <c r="CY591" t="str">
        <f t="shared" si="1250"/>
        <v/>
      </c>
      <c r="CZ591" t="str">
        <f t="shared" si="1251"/>
        <v/>
      </c>
      <c r="DA591" t="str">
        <f t="shared" si="1252"/>
        <v/>
      </c>
      <c r="DB591" t="str">
        <f t="shared" si="1253"/>
        <v/>
      </c>
      <c r="DC591" t="str">
        <f t="shared" si="1254"/>
        <v/>
      </c>
      <c r="DD591" t="str">
        <f t="shared" si="1255"/>
        <v/>
      </c>
      <c r="DE591" t="str">
        <f t="shared" si="1256"/>
        <v/>
      </c>
      <c r="DF591" t="str">
        <f t="shared" si="1257"/>
        <v/>
      </c>
      <c r="DG591" t="str">
        <f t="shared" si="1258"/>
        <v/>
      </c>
      <c r="DH591" t="str">
        <f t="shared" si="1259"/>
        <v/>
      </c>
      <c r="DI591" t="str">
        <f t="shared" si="1260"/>
        <v/>
      </c>
      <c r="DJ591" t="str">
        <f t="shared" si="1261"/>
        <v/>
      </c>
      <c r="DK591" t="str">
        <f t="shared" si="1262"/>
        <v/>
      </c>
      <c r="DL591" t="str">
        <f t="shared" si="1263"/>
        <v/>
      </c>
      <c r="DM591" t="str">
        <f t="shared" si="1264"/>
        <v/>
      </c>
      <c r="DN591" t="str">
        <f t="shared" si="1265"/>
        <v/>
      </c>
      <c r="DO591" t="str">
        <f t="shared" si="1266"/>
        <v/>
      </c>
      <c r="DP591" t="str">
        <f t="shared" si="1267"/>
        <v/>
      </c>
      <c r="DQ591" t="str">
        <f t="shared" si="1268"/>
        <v/>
      </c>
      <c r="DR591" t="str">
        <f t="shared" si="1269"/>
        <v/>
      </c>
      <c r="DS591" t="str">
        <f t="shared" si="1270"/>
        <v/>
      </c>
      <c r="DT591" t="str">
        <f t="shared" si="1271"/>
        <v/>
      </c>
      <c r="DU591">
        <f t="shared" si="1272"/>
        <v>0</v>
      </c>
      <c r="DV591">
        <f t="shared" si="1273"/>
        <v>0</v>
      </c>
      <c r="DW591">
        <f t="shared" si="1274"/>
        <v>0</v>
      </c>
      <c r="DX591" t="str">
        <f t="shared" si="1275"/>
        <v/>
      </c>
      <c r="DY591" t="str">
        <f t="shared" si="1276"/>
        <v/>
      </c>
      <c r="DZ591" t="str">
        <f t="shared" si="1277"/>
        <v/>
      </c>
      <c r="EA591" s="5">
        <f t="shared" si="1278"/>
        <v>0</v>
      </c>
      <c r="EB591" s="3">
        <f t="shared" si="1279"/>
        <v>0</v>
      </c>
    </row>
    <row r="592" spans="2:132" x14ac:dyDescent="0.2">
      <c r="B592">
        <v>587</v>
      </c>
      <c r="C592" s="3">
        <f>Zisk!D606</f>
        <v>0</v>
      </c>
      <c r="D592">
        <f>Zisk!E606</f>
        <v>0</v>
      </c>
      <c r="E592" s="66" t="str">
        <f t="shared" si="1166"/>
        <v/>
      </c>
      <c r="F592" t="str">
        <f t="shared" si="1167"/>
        <v/>
      </c>
      <c r="G592" s="66" t="str">
        <f t="shared" si="1168"/>
        <v/>
      </c>
      <c r="J592">
        <f>VstupniParametry_SKRYT!$D$5</f>
        <v>0.02</v>
      </c>
      <c r="K592">
        <f>VstupniParametry_SKRYT!$D$6</f>
        <v>0.06</v>
      </c>
      <c r="L592">
        <f>VstupniParametry_SKRYT!$D$7</f>
        <v>0.06</v>
      </c>
      <c r="M592">
        <f>VstupniParametry_SKRYT!$D$8</f>
        <v>0.06</v>
      </c>
      <c r="N592">
        <f>VstupniParametry_SKRYT!$D$9</f>
        <v>1.7999999999999999E-2</v>
      </c>
      <c r="O592" s="27">
        <f>VstupniParametry_SKRYT!$D$10</f>
        <v>0.01</v>
      </c>
      <c r="P592" s="27">
        <f>VstupniParametry_SKRYT!$D$11</f>
        <v>0.01</v>
      </c>
      <c r="Q592" s="27">
        <f>VstupniParametry_SKRYT!$D$12</f>
        <v>0.01</v>
      </c>
      <c r="R592" s="27">
        <f>VstupniParametry_SKRYT!$D$13</f>
        <v>0.01</v>
      </c>
      <c r="S592" s="27">
        <f>VstupniParametry_SKRYT!$D$14</f>
        <v>0.01</v>
      </c>
      <c r="T592">
        <f t="shared" si="1169"/>
        <v>0</v>
      </c>
      <c r="U592">
        <f t="shared" si="1170"/>
        <v>0</v>
      </c>
      <c r="V592">
        <f t="shared" si="1171"/>
        <v>0</v>
      </c>
      <c r="W592">
        <f t="shared" si="1172"/>
        <v>0</v>
      </c>
      <c r="X592">
        <f t="shared" si="1173"/>
        <v>0</v>
      </c>
      <c r="Y592">
        <f t="shared" si="1174"/>
        <v>0</v>
      </c>
      <c r="Z592">
        <f t="shared" si="1175"/>
        <v>0</v>
      </c>
      <c r="AA592">
        <f t="shared" si="1176"/>
        <v>0</v>
      </c>
      <c r="AB592">
        <f t="shared" si="1177"/>
        <v>0</v>
      </c>
      <c r="AC592">
        <f t="shared" si="1178"/>
        <v>0</v>
      </c>
      <c r="AD592">
        <f t="shared" si="1179"/>
        <v>0</v>
      </c>
      <c r="AE592">
        <f t="shared" si="1180"/>
        <v>0</v>
      </c>
      <c r="AF592">
        <f t="shared" si="1181"/>
        <v>0</v>
      </c>
      <c r="AG592">
        <f t="shared" si="1182"/>
        <v>0</v>
      </c>
      <c r="AH592">
        <f t="shared" si="1183"/>
        <v>0</v>
      </c>
      <c r="AI592">
        <f t="shared" si="1184"/>
        <v>0</v>
      </c>
      <c r="AJ592">
        <f t="shared" si="1185"/>
        <v>0</v>
      </c>
      <c r="AK592">
        <f t="shared" si="1186"/>
        <v>0</v>
      </c>
      <c r="AL592">
        <f t="shared" si="1187"/>
        <v>0</v>
      </c>
      <c r="AM592">
        <f t="shared" si="1188"/>
        <v>0</v>
      </c>
      <c r="AN592">
        <f t="shared" si="1189"/>
        <v>0</v>
      </c>
      <c r="AO592">
        <f t="shared" si="1190"/>
        <v>0</v>
      </c>
      <c r="AP592">
        <f t="shared" si="1191"/>
        <v>0</v>
      </c>
      <c r="AQ592">
        <f t="shared" si="1192"/>
        <v>0</v>
      </c>
      <c r="AR592">
        <f t="shared" si="1193"/>
        <v>0</v>
      </c>
      <c r="AS592">
        <f t="shared" si="1194"/>
        <v>0</v>
      </c>
      <c r="AT592">
        <f t="shared" si="1164"/>
        <v>0</v>
      </c>
      <c r="AU592">
        <f t="shared" si="1195"/>
        <v>0</v>
      </c>
      <c r="AV592">
        <f t="shared" si="1196"/>
        <v>0</v>
      </c>
      <c r="AW592">
        <f t="shared" si="1165"/>
        <v>0</v>
      </c>
      <c r="AX592">
        <f t="shared" si="1197"/>
        <v>0</v>
      </c>
      <c r="AY592">
        <f t="shared" si="1198"/>
        <v>0</v>
      </c>
      <c r="AZ592">
        <f t="shared" si="1199"/>
        <v>0</v>
      </c>
      <c r="BA592">
        <f t="shared" si="1200"/>
        <v>0</v>
      </c>
      <c r="BB592">
        <f t="shared" si="1201"/>
        <v>0</v>
      </c>
      <c r="BC592">
        <f t="shared" si="1202"/>
        <v>0</v>
      </c>
      <c r="BD592">
        <f t="shared" si="1203"/>
        <v>0</v>
      </c>
      <c r="BE592">
        <f t="shared" si="1204"/>
        <v>0</v>
      </c>
      <c r="BF592">
        <f t="shared" si="1205"/>
        <v>0</v>
      </c>
      <c r="BG592">
        <f t="shared" si="1206"/>
        <v>0</v>
      </c>
      <c r="BH592">
        <f t="shared" si="1207"/>
        <v>0</v>
      </c>
      <c r="BI592">
        <f t="shared" si="1208"/>
        <v>0</v>
      </c>
      <c r="BJ592">
        <f t="shared" si="1209"/>
        <v>0</v>
      </c>
      <c r="BK592">
        <f t="shared" si="1210"/>
        <v>0</v>
      </c>
      <c r="BL592">
        <f t="shared" si="1211"/>
        <v>0</v>
      </c>
      <c r="BM592">
        <f t="shared" si="1212"/>
        <v>0</v>
      </c>
      <c r="BN592">
        <f t="shared" si="1213"/>
        <v>0</v>
      </c>
      <c r="BO592">
        <f t="shared" si="1214"/>
        <v>0</v>
      </c>
      <c r="BP592">
        <f t="shared" si="1215"/>
        <v>0</v>
      </c>
      <c r="BQ592">
        <f t="shared" si="1216"/>
        <v>0</v>
      </c>
      <c r="BR592">
        <f t="shared" si="1217"/>
        <v>0</v>
      </c>
      <c r="BS592">
        <f t="shared" si="1218"/>
        <v>0</v>
      </c>
      <c r="BT592">
        <f t="shared" si="1219"/>
        <v>0</v>
      </c>
      <c r="BU592">
        <f t="shared" si="1220"/>
        <v>0</v>
      </c>
      <c r="BV592">
        <f t="shared" si="1221"/>
        <v>0</v>
      </c>
      <c r="BW592">
        <f t="shared" si="1222"/>
        <v>0</v>
      </c>
      <c r="BX592">
        <f t="shared" si="1223"/>
        <v>0</v>
      </c>
      <c r="BY592">
        <f t="shared" si="1224"/>
        <v>0</v>
      </c>
      <c r="BZ592">
        <f t="shared" si="1225"/>
        <v>0</v>
      </c>
      <c r="CA592">
        <f t="shared" si="1226"/>
        <v>0</v>
      </c>
      <c r="CB592">
        <f t="shared" si="1227"/>
        <v>0</v>
      </c>
      <c r="CC592">
        <f t="shared" si="1228"/>
        <v>0</v>
      </c>
      <c r="CD592">
        <f t="shared" si="1229"/>
        <v>0</v>
      </c>
      <c r="CE592">
        <f t="shared" si="1230"/>
        <v>0</v>
      </c>
      <c r="CF592">
        <f t="shared" si="1231"/>
        <v>0</v>
      </c>
      <c r="CG592">
        <f t="shared" si="1232"/>
        <v>0</v>
      </c>
      <c r="CH592">
        <f t="shared" si="1233"/>
        <v>0</v>
      </c>
      <c r="CI592">
        <f t="shared" si="1234"/>
        <v>0</v>
      </c>
      <c r="CJ592">
        <f t="shared" si="1235"/>
        <v>0</v>
      </c>
      <c r="CK592">
        <f t="shared" si="1236"/>
        <v>0</v>
      </c>
      <c r="CL592" t="str">
        <f t="shared" si="1237"/>
        <v/>
      </c>
      <c r="CM592" t="str">
        <f t="shared" si="1238"/>
        <v/>
      </c>
      <c r="CN592" t="str">
        <f t="shared" si="1239"/>
        <v/>
      </c>
      <c r="CO592" t="str">
        <f t="shared" si="1240"/>
        <v/>
      </c>
      <c r="CP592" t="str">
        <f t="shared" si="1241"/>
        <v/>
      </c>
      <c r="CQ592" t="str">
        <f t="shared" si="1242"/>
        <v/>
      </c>
      <c r="CR592" t="str">
        <f t="shared" si="1243"/>
        <v/>
      </c>
      <c r="CS592" t="str">
        <f t="shared" si="1244"/>
        <v/>
      </c>
      <c r="CT592" t="str">
        <f t="shared" si="1245"/>
        <v/>
      </c>
      <c r="CU592" t="str">
        <f t="shared" si="1246"/>
        <v/>
      </c>
      <c r="CV592" t="str">
        <f t="shared" si="1247"/>
        <v/>
      </c>
      <c r="CW592" t="str">
        <f t="shared" si="1248"/>
        <v/>
      </c>
      <c r="CX592" t="str">
        <f t="shared" si="1249"/>
        <v/>
      </c>
      <c r="CY592" t="str">
        <f t="shared" si="1250"/>
        <v/>
      </c>
      <c r="CZ592" t="str">
        <f t="shared" si="1251"/>
        <v/>
      </c>
      <c r="DA592" t="str">
        <f t="shared" si="1252"/>
        <v/>
      </c>
      <c r="DB592" t="str">
        <f t="shared" si="1253"/>
        <v/>
      </c>
      <c r="DC592" t="str">
        <f t="shared" si="1254"/>
        <v/>
      </c>
      <c r="DD592" t="str">
        <f t="shared" si="1255"/>
        <v/>
      </c>
      <c r="DE592" t="str">
        <f t="shared" si="1256"/>
        <v/>
      </c>
      <c r="DF592" t="str">
        <f t="shared" si="1257"/>
        <v/>
      </c>
      <c r="DG592" t="str">
        <f t="shared" si="1258"/>
        <v/>
      </c>
      <c r="DH592" t="str">
        <f t="shared" si="1259"/>
        <v/>
      </c>
      <c r="DI592" t="str">
        <f t="shared" si="1260"/>
        <v/>
      </c>
      <c r="DJ592" t="str">
        <f t="shared" si="1261"/>
        <v/>
      </c>
      <c r="DK592" t="str">
        <f t="shared" si="1262"/>
        <v/>
      </c>
      <c r="DL592" t="str">
        <f t="shared" si="1263"/>
        <v/>
      </c>
      <c r="DM592" t="str">
        <f t="shared" si="1264"/>
        <v/>
      </c>
      <c r="DN592" t="str">
        <f t="shared" si="1265"/>
        <v/>
      </c>
      <c r="DO592" t="str">
        <f t="shared" si="1266"/>
        <v/>
      </c>
      <c r="DP592" t="str">
        <f t="shared" si="1267"/>
        <v/>
      </c>
      <c r="DQ592" t="str">
        <f t="shared" si="1268"/>
        <v/>
      </c>
      <c r="DR592" t="str">
        <f t="shared" si="1269"/>
        <v/>
      </c>
      <c r="DS592" t="str">
        <f t="shared" si="1270"/>
        <v/>
      </c>
      <c r="DT592" t="str">
        <f t="shared" si="1271"/>
        <v/>
      </c>
      <c r="DU592">
        <f t="shared" si="1272"/>
        <v>0</v>
      </c>
      <c r="DV592">
        <f t="shared" si="1273"/>
        <v>0</v>
      </c>
      <c r="DW592">
        <f t="shared" si="1274"/>
        <v>0</v>
      </c>
      <c r="DX592" t="str">
        <f t="shared" si="1275"/>
        <v/>
      </c>
      <c r="DY592" t="str">
        <f t="shared" si="1276"/>
        <v/>
      </c>
      <c r="DZ592" t="str">
        <f t="shared" si="1277"/>
        <v/>
      </c>
      <c r="EA592" s="5">
        <f t="shared" si="1278"/>
        <v>0</v>
      </c>
      <c r="EB592" s="3">
        <f t="shared" si="1279"/>
        <v>0</v>
      </c>
    </row>
    <row r="593" spans="2:132" x14ac:dyDescent="0.2">
      <c r="B593" s="25">
        <v>588</v>
      </c>
      <c r="C593" s="26">
        <f>Zisk!D607</f>
        <v>0</v>
      </c>
      <c r="D593">
        <f>Zisk!E607</f>
        <v>0</v>
      </c>
      <c r="E593" s="66" t="str">
        <f t="shared" si="1166"/>
        <v/>
      </c>
      <c r="F593" t="str">
        <f t="shared" si="1167"/>
        <v/>
      </c>
      <c r="G593" s="66" t="str">
        <f t="shared" si="1168"/>
        <v/>
      </c>
      <c r="H593" s="25"/>
      <c r="I593" s="25"/>
      <c r="J593">
        <f>VstupniParametry_SKRYT!$D$5</f>
        <v>0.02</v>
      </c>
      <c r="K593">
        <f>VstupniParametry_SKRYT!$D$6</f>
        <v>0.06</v>
      </c>
      <c r="L593">
        <f>VstupniParametry_SKRYT!$D$7</f>
        <v>0.06</v>
      </c>
      <c r="M593">
        <f>VstupniParametry_SKRYT!$D$8</f>
        <v>0.06</v>
      </c>
      <c r="N593">
        <f>VstupniParametry_SKRYT!$D$9</f>
        <v>1.7999999999999999E-2</v>
      </c>
      <c r="O593" s="27">
        <f>VstupniParametry_SKRYT!$D$10</f>
        <v>0.01</v>
      </c>
      <c r="P593" s="27">
        <f>VstupniParametry_SKRYT!$D$11</f>
        <v>0.01</v>
      </c>
      <c r="Q593" s="27">
        <f>VstupniParametry_SKRYT!$D$12</f>
        <v>0.01</v>
      </c>
      <c r="R593" s="27">
        <f>VstupniParametry_SKRYT!$D$13</f>
        <v>0.01</v>
      </c>
      <c r="S593" s="27">
        <f>VstupniParametry_SKRYT!$D$14</f>
        <v>0.01</v>
      </c>
      <c r="T593">
        <f t="shared" si="1169"/>
        <v>0</v>
      </c>
      <c r="U593">
        <f t="shared" si="1170"/>
        <v>0</v>
      </c>
      <c r="V593">
        <f t="shared" si="1171"/>
        <v>0</v>
      </c>
      <c r="W593">
        <f t="shared" si="1172"/>
        <v>0</v>
      </c>
      <c r="X593">
        <f t="shared" si="1173"/>
        <v>0</v>
      </c>
      <c r="Y593">
        <f t="shared" si="1174"/>
        <v>0</v>
      </c>
      <c r="Z593">
        <f t="shared" si="1175"/>
        <v>0</v>
      </c>
      <c r="AA593">
        <f t="shared" si="1176"/>
        <v>0</v>
      </c>
      <c r="AB593">
        <f t="shared" si="1177"/>
        <v>0</v>
      </c>
      <c r="AC593">
        <f t="shared" si="1178"/>
        <v>0</v>
      </c>
      <c r="AD593">
        <f t="shared" si="1179"/>
        <v>0</v>
      </c>
      <c r="AE593">
        <f t="shared" si="1180"/>
        <v>0</v>
      </c>
      <c r="AF593">
        <f t="shared" si="1181"/>
        <v>0</v>
      </c>
      <c r="AG593">
        <f t="shared" si="1182"/>
        <v>0</v>
      </c>
      <c r="AH593">
        <f t="shared" si="1183"/>
        <v>0</v>
      </c>
      <c r="AI593">
        <f t="shared" si="1184"/>
        <v>0</v>
      </c>
      <c r="AJ593">
        <f t="shared" si="1185"/>
        <v>0</v>
      </c>
      <c r="AK593">
        <f t="shared" si="1186"/>
        <v>0</v>
      </c>
      <c r="AL593">
        <f t="shared" si="1187"/>
        <v>0</v>
      </c>
      <c r="AM593">
        <f t="shared" si="1188"/>
        <v>0</v>
      </c>
      <c r="AN593">
        <f t="shared" si="1189"/>
        <v>0</v>
      </c>
      <c r="AO593">
        <f t="shared" si="1190"/>
        <v>0</v>
      </c>
      <c r="AP593">
        <f t="shared" si="1191"/>
        <v>0</v>
      </c>
      <c r="AQ593">
        <f t="shared" si="1192"/>
        <v>0</v>
      </c>
      <c r="AR593">
        <f t="shared" si="1193"/>
        <v>0</v>
      </c>
      <c r="AS593">
        <f t="shared" si="1194"/>
        <v>0</v>
      </c>
      <c r="AT593">
        <f t="shared" si="1164"/>
        <v>0</v>
      </c>
      <c r="AU593">
        <f t="shared" si="1195"/>
        <v>0</v>
      </c>
      <c r="AV593">
        <f t="shared" si="1196"/>
        <v>0</v>
      </c>
      <c r="AW593">
        <f t="shared" si="1165"/>
        <v>0</v>
      </c>
      <c r="AX593">
        <f t="shared" si="1197"/>
        <v>0</v>
      </c>
      <c r="AY593">
        <f t="shared" si="1198"/>
        <v>0</v>
      </c>
      <c r="AZ593">
        <f t="shared" si="1199"/>
        <v>0</v>
      </c>
      <c r="BA593">
        <f t="shared" si="1200"/>
        <v>0</v>
      </c>
      <c r="BB593">
        <f t="shared" si="1201"/>
        <v>0</v>
      </c>
      <c r="BC593">
        <f t="shared" si="1202"/>
        <v>0</v>
      </c>
      <c r="BD593">
        <f t="shared" si="1203"/>
        <v>0</v>
      </c>
      <c r="BE593">
        <f t="shared" si="1204"/>
        <v>0</v>
      </c>
      <c r="BF593">
        <f t="shared" si="1205"/>
        <v>0</v>
      </c>
      <c r="BG593">
        <f t="shared" si="1206"/>
        <v>0</v>
      </c>
      <c r="BH593">
        <f t="shared" si="1207"/>
        <v>0</v>
      </c>
      <c r="BI593">
        <f t="shared" si="1208"/>
        <v>0</v>
      </c>
      <c r="BJ593">
        <f t="shared" si="1209"/>
        <v>0</v>
      </c>
      <c r="BK593">
        <f t="shared" si="1210"/>
        <v>0</v>
      </c>
      <c r="BL593">
        <f t="shared" si="1211"/>
        <v>0</v>
      </c>
      <c r="BM593">
        <f t="shared" si="1212"/>
        <v>0</v>
      </c>
      <c r="BN593">
        <f t="shared" si="1213"/>
        <v>0</v>
      </c>
      <c r="BO593">
        <f t="shared" si="1214"/>
        <v>0</v>
      </c>
      <c r="BP593">
        <f t="shared" si="1215"/>
        <v>0</v>
      </c>
      <c r="BQ593">
        <f t="shared" si="1216"/>
        <v>0</v>
      </c>
      <c r="BR593">
        <f t="shared" si="1217"/>
        <v>0</v>
      </c>
      <c r="BS593">
        <f t="shared" si="1218"/>
        <v>0</v>
      </c>
      <c r="BT593">
        <f t="shared" si="1219"/>
        <v>0</v>
      </c>
      <c r="BU593">
        <f t="shared" si="1220"/>
        <v>0</v>
      </c>
      <c r="BV593">
        <f t="shared" si="1221"/>
        <v>0</v>
      </c>
      <c r="BW593">
        <f t="shared" si="1222"/>
        <v>0</v>
      </c>
      <c r="BX593">
        <f t="shared" si="1223"/>
        <v>0</v>
      </c>
      <c r="BY593">
        <f t="shared" si="1224"/>
        <v>0</v>
      </c>
      <c r="BZ593">
        <f t="shared" si="1225"/>
        <v>0</v>
      </c>
      <c r="CA593">
        <f t="shared" si="1226"/>
        <v>0</v>
      </c>
      <c r="CB593">
        <f t="shared" si="1227"/>
        <v>0</v>
      </c>
      <c r="CC593">
        <f t="shared" si="1228"/>
        <v>0</v>
      </c>
      <c r="CD593">
        <f t="shared" si="1229"/>
        <v>0</v>
      </c>
      <c r="CE593">
        <f t="shared" si="1230"/>
        <v>0</v>
      </c>
      <c r="CF593">
        <f t="shared" si="1231"/>
        <v>0</v>
      </c>
      <c r="CG593">
        <f t="shared" si="1232"/>
        <v>0</v>
      </c>
      <c r="CH593">
        <f t="shared" si="1233"/>
        <v>0</v>
      </c>
      <c r="CI593">
        <f t="shared" si="1234"/>
        <v>0</v>
      </c>
      <c r="CJ593">
        <f t="shared" si="1235"/>
        <v>0</v>
      </c>
      <c r="CK593">
        <f t="shared" si="1236"/>
        <v>0</v>
      </c>
      <c r="CL593" t="str">
        <f t="shared" si="1237"/>
        <v/>
      </c>
      <c r="CM593" t="str">
        <f t="shared" si="1238"/>
        <v/>
      </c>
      <c r="CN593" t="str">
        <f t="shared" si="1239"/>
        <v/>
      </c>
      <c r="CO593" t="str">
        <f t="shared" si="1240"/>
        <v/>
      </c>
      <c r="CP593" t="str">
        <f t="shared" si="1241"/>
        <v/>
      </c>
      <c r="CQ593" t="str">
        <f t="shared" si="1242"/>
        <v/>
      </c>
      <c r="CR593" t="str">
        <f t="shared" si="1243"/>
        <v/>
      </c>
      <c r="CS593" t="str">
        <f t="shared" si="1244"/>
        <v/>
      </c>
      <c r="CT593" t="str">
        <f t="shared" si="1245"/>
        <v/>
      </c>
      <c r="CU593" t="str">
        <f t="shared" si="1246"/>
        <v/>
      </c>
      <c r="CV593" t="str">
        <f t="shared" si="1247"/>
        <v/>
      </c>
      <c r="CW593" t="str">
        <f t="shared" si="1248"/>
        <v/>
      </c>
      <c r="CX593" t="str">
        <f t="shared" si="1249"/>
        <v/>
      </c>
      <c r="CY593" t="str">
        <f t="shared" si="1250"/>
        <v/>
      </c>
      <c r="CZ593" t="str">
        <f t="shared" si="1251"/>
        <v/>
      </c>
      <c r="DA593" t="str">
        <f t="shared" si="1252"/>
        <v/>
      </c>
      <c r="DB593" t="str">
        <f t="shared" si="1253"/>
        <v/>
      </c>
      <c r="DC593" t="str">
        <f t="shared" si="1254"/>
        <v/>
      </c>
      <c r="DD593" t="str">
        <f t="shared" si="1255"/>
        <v/>
      </c>
      <c r="DE593" t="str">
        <f t="shared" si="1256"/>
        <v/>
      </c>
      <c r="DF593" t="str">
        <f t="shared" si="1257"/>
        <v/>
      </c>
      <c r="DG593" t="str">
        <f t="shared" si="1258"/>
        <v/>
      </c>
      <c r="DH593" t="str">
        <f t="shared" si="1259"/>
        <v/>
      </c>
      <c r="DI593" t="str">
        <f t="shared" si="1260"/>
        <v/>
      </c>
      <c r="DJ593" t="str">
        <f t="shared" si="1261"/>
        <v/>
      </c>
      <c r="DK593" t="str">
        <f t="shared" si="1262"/>
        <v/>
      </c>
      <c r="DL593" t="str">
        <f t="shared" si="1263"/>
        <v/>
      </c>
      <c r="DM593" t="str">
        <f t="shared" si="1264"/>
        <v/>
      </c>
      <c r="DN593" t="str">
        <f t="shared" si="1265"/>
        <v/>
      </c>
      <c r="DO593" t="str">
        <f t="shared" si="1266"/>
        <v/>
      </c>
      <c r="DP593" t="str">
        <f t="shared" si="1267"/>
        <v/>
      </c>
      <c r="DQ593" t="str">
        <f t="shared" si="1268"/>
        <v/>
      </c>
      <c r="DR593" t="str">
        <f t="shared" si="1269"/>
        <v/>
      </c>
      <c r="DS593" t="str">
        <f t="shared" si="1270"/>
        <v/>
      </c>
      <c r="DT593" t="str">
        <f t="shared" si="1271"/>
        <v/>
      </c>
      <c r="DU593">
        <f t="shared" si="1272"/>
        <v>0</v>
      </c>
      <c r="DV593">
        <f t="shared" si="1273"/>
        <v>0</v>
      </c>
      <c r="DW593">
        <f t="shared" si="1274"/>
        <v>0</v>
      </c>
      <c r="DX593" t="str">
        <f t="shared" si="1275"/>
        <v/>
      </c>
      <c r="DY593" t="str">
        <f t="shared" si="1276"/>
        <v/>
      </c>
      <c r="DZ593" t="str">
        <f t="shared" si="1277"/>
        <v/>
      </c>
      <c r="EA593" s="5">
        <f t="shared" si="1278"/>
        <v>0</v>
      </c>
      <c r="EB593" s="3">
        <f t="shared" si="1279"/>
        <v>0</v>
      </c>
    </row>
    <row r="594" spans="2:132" x14ac:dyDescent="0.2">
      <c r="B594">
        <v>589</v>
      </c>
      <c r="C594" s="3">
        <f>Zisk!D608</f>
        <v>0</v>
      </c>
      <c r="D594">
        <f>Zisk!E608</f>
        <v>0</v>
      </c>
      <c r="E594" s="66" t="str">
        <f t="shared" si="1166"/>
        <v/>
      </c>
      <c r="F594" t="str">
        <f t="shared" si="1167"/>
        <v/>
      </c>
      <c r="G594" s="66" t="str">
        <f t="shared" si="1168"/>
        <v/>
      </c>
      <c r="J594">
        <f>VstupniParametry_SKRYT!$D$5</f>
        <v>0.02</v>
      </c>
      <c r="K594">
        <f>VstupniParametry_SKRYT!$D$6</f>
        <v>0.06</v>
      </c>
      <c r="L594">
        <f>VstupniParametry_SKRYT!$D$7</f>
        <v>0.06</v>
      </c>
      <c r="M594">
        <f>VstupniParametry_SKRYT!$D$8</f>
        <v>0.06</v>
      </c>
      <c r="N594">
        <f>VstupniParametry_SKRYT!$D$9</f>
        <v>1.7999999999999999E-2</v>
      </c>
      <c r="O594" s="27">
        <f>VstupniParametry_SKRYT!$D$10</f>
        <v>0.01</v>
      </c>
      <c r="P594" s="27">
        <f>VstupniParametry_SKRYT!$D$11</f>
        <v>0.01</v>
      </c>
      <c r="Q594" s="27">
        <f>VstupniParametry_SKRYT!$D$12</f>
        <v>0.01</v>
      </c>
      <c r="R594" s="27">
        <f>VstupniParametry_SKRYT!$D$13</f>
        <v>0.01</v>
      </c>
      <c r="S594" s="27">
        <f>VstupniParametry_SKRYT!$D$14</f>
        <v>0.01</v>
      </c>
      <c r="T594">
        <f t="shared" si="1169"/>
        <v>0</v>
      </c>
      <c r="U594">
        <f t="shared" si="1170"/>
        <v>0</v>
      </c>
      <c r="V594">
        <f t="shared" si="1171"/>
        <v>0</v>
      </c>
      <c r="W594">
        <f t="shared" si="1172"/>
        <v>0</v>
      </c>
      <c r="X594">
        <f t="shared" si="1173"/>
        <v>0</v>
      </c>
      <c r="Y594">
        <f t="shared" si="1174"/>
        <v>0</v>
      </c>
      <c r="Z594">
        <f t="shared" si="1175"/>
        <v>0</v>
      </c>
      <c r="AA594">
        <f t="shared" si="1176"/>
        <v>0</v>
      </c>
      <c r="AB594">
        <f t="shared" si="1177"/>
        <v>0</v>
      </c>
      <c r="AC594">
        <f t="shared" si="1178"/>
        <v>0</v>
      </c>
      <c r="AD594">
        <f t="shared" si="1179"/>
        <v>0</v>
      </c>
      <c r="AE594">
        <f t="shared" si="1180"/>
        <v>0</v>
      </c>
      <c r="AF594">
        <f t="shared" si="1181"/>
        <v>0</v>
      </c>
      <c r="AG594">
        <f t="shared" si="1182"/>
        <v>0</v>
      </c>
      <c r="AH594">
        <f t="shared" si="1183"/>
        <v>0</v>
      </c>
      <c r="AI594">
        <f t="shared" si="1184"/>
        <v>0</v>
      </c>
      <c r="AJ594">
        <f t="shared" si="1185"/>
        <v>0</v>
      </c>
      <c r="AK594">
        <f t="shared" si="1186"/>
        <v>0</v>
      </c>
      <c r="AL594">
        <f t="shared" si="1187"/>
        <v>0</v>
      </c>
      <c r="AM594">
        <f t="shared" si="1188"/>
        <v>0</v>
      </c>
      <c r="AN594">
        <f t="shared" si="1189"/>
        <v>0</v>
      </c>
      <c r="AO594">
        <f t="shared" si="1190"/>
        <v>0</v>
      </c>
      <c r="AP594">
        <f t="shared" si="1191"/>
        <v>0</v>
      </c>
      <c r="AQ594">
        <f t="shared" si="1192"/>
        <v>0</v>
      </c>
      <c r="AR594">
        <f t="shared" si="1193"/>
        <v>0</v>
      </c>
      <c r="AS594">
        <f t="shared" si="1194"/>
        <v>0</v>
      </c>
      <c r="AT594">
        <f t="shared" si="1164"/>
        <v>0</v>
      </c>
      <c r="AU594">
        <f t="shared" si="1195"/>
        <v>0</v>
      </c>
      <c r="AV594">
        <f t="shared" si="1196"/>
        <v>0</v>
      </c>
      <c r="AW594">
        <f t="shared" si="1165"/>
        <v>0</v>
      </c>
      <c r="AX594">
        <f t="shared" si="1197"/>
        <v>0</v>
      </c>
      <c r="AY594">
        <f t="shared" si="1198"/>
        <v>0</v>
      </c>
      <c r="AZ594">
        <f t="shared" si="1199"/>
        <v>0</v>
      </c>
      <c r="BA594">
        <f t="shared" si="1200"/>
        <v>0</v>
      </c>
      <c r="BB594">
        <f t="shared" si="1201"/>
        <v>0</v>
      </c>
      <c r="BC594">
        <f t="shared" si="1202"/>
        <v>0</v>
      </c>
      <c r="BD594">
        <f t="shared" si="1203"/>
        <v>0</v>
      </c>
      <c r="BE594">
        <f t="shared" si="1204"/>
        <v>0</v>
      </c>
      <c r="BF594">
        <f t="shared" si="1205"/>
        <v>0</v>
      </c>
      <c r="BG594">
        <f t="shared" si="1206"/>
        <v>0</v>
      </c>
      <c r="BH594">
        <f t="shared" si="1207"/>
        <v>0</v>
      </c>
      <c r="BI594">
        <f t="shared" si="1208"/>
        <v>0</v>
      </c>
      <c r="BJ594">
        <f t="shared" si="1209"/>
        <v>0</v>
      </c>
      <c r="BK594">
        <f t="shared" si="1210"/>
        <v>0</v>
      </c>
      <c r="BL594">
        <f t="shared" si="1211"/>
        <v>0</v>
      </c>
      <c r="BM594">
        <f t="shared" si="1212"/>
        <v>0</v>
      </c>
      <c r="BN594">
        <f t="shared" si="1213"/>
        <v>0</v>
      </c>
      <c r="BO594">
        <f t="shared" si="1214"/>
        <v>0</v>
      </c>
      <c r="BP594">
        <f t="shared" si="1215"/>
        <v>0</v>
      </c>
      <c r="BQ594">
        <f t="shared" si="1216"/>
        <v>0</v>
      </c>
      <c r="BR594">
        <f t="shared" si="1217"/>
        <v>0</v>
      </c>
      <c r="BS594">
        <f t="shared" si="1218"/>
        <v>0</v>
      </c>
      <c r="BT594">
        <f t="shared" si="1219"/>
        <v>0</v>
      </c>
      <c r="BU594">
        <f t="shared" si="1220"/>
        <v>0</v>
      </c>
      <c r="BV594">
        <f t="shared" si="1221"/>
        <v>0</v>
      </c>
      <c r="BW594">
        <f t="shared" si="1222"/>
        <v>0</v>
      </c>
      <c r="BX594">
        <f t="shared" si="1223"/>
        <v>0</v>
      </c>
      <c r="BY594">
        <f t="shared" si="1224"/>
        <v>0</v>
      </c>
      <c r="BZ594">
        <f t="shared" si="1225"/>
        <v>0</v>
      </c>
      <c r="CA594">
        <f t="shared" si="1226"/>
        <v>0</v>
      </c>
      <c r="CB594">
        <f t="shared" si="1227"/>
        <v>0</v>
      </c>
      <c r="CC594">
        <f t="shared" si="1228"/>
        <v>0</v>
      </c>
      <c r="CD594">
        <f t="shared" si="1229"/>
        <v>0</v>
      </c>
      <c r="CE594">
        <f t="shared" si="1230"/>
        <v>0</v>
      </c>
      <c r="CF594">
        <f t="shared" si="1231"/>
        <v>0</v>
      </c>
      <c r="CG594">
        <f t="shared" si="1232"/>
        <v>0</v>
      </c>
      <c r="CH594">
        <f t="shared" si="1233"/>
        <v>0</v>
      </c>
      <c r="CI594">
        <f t="shared" si="1234"/>
        <v>0</v>
      </c>
      <c r="CJ594">
        <f t="shared" si="1235"/>
        <v>0</v>
      </c>
      <c r="CK594">
        <f t="shared" si="1236"/>
        <v>0</v>
      </c>
      <c r="CL594" t="str">
        <f t="shared" si="1237"/>
        <v/>
      </c>
      <c r="CM594" t="str">
        <f t="shared" si="1238"/>
        <v/>
      </c>
      <c r="CN594" t="str">
        <f t="shared" si="1239"/>
        <v/>
      </c>
      <c r="CO594" t="str">
        <f t="shared" si="1240"/>
        <v/>
      </c>
      <c r="CP594" t="str">
        <f t="shared" si="1241"/>
        <v/>
      </c>
      <c r="CQ594" t="str">
        <f t="shared" si="1242"/>
        <v/>
      </c>
      <c r="CR594" t="str">
        <f t="shared" si="1243"/>
        <v/>
      </c>
      <c r="CS594" t="str">
        <f t="shared" si="1244"/>
        <v/>
      </c>
      <c r="CT594" t="str">
        <f t="shared" si="1245"/>
        <v/>
      </c>
      <c r="CU594" t="str">
        <f t="shared" si="1246"/>
        <v/>
      </c>
      <c r="CV594" t="str">
        <f t="shared" si="1247"/>
        <v/>
      </c>
      <c r="CW594" t="str">
        <f t="shared" si="1248"/>
        <v/>
      </c>
      <c r="CX594" t="str">
        <f t="shared" si="1249"/>
        <v/>
      </c>
      <c r="CY594" t="str">
        <f t="shared" si="1250"/>
        <v/>
      </c>
      <c r="CZ594" t="str">
        <f t="shared" si="1251"/>
        <v/>
      </c>
      <c r="DA594" t="str">
        <f t="shared" si="1252"/>
        <v/>
      </c>
      <c r="DB594" t="str">
        <f t="shared" si="1253"/>
        <v/>
      </c>
      <c r="DC594" t="str">
        <f t="shared" si="1254"/>
        <v/>
      </c>
      <c r="DD594" t="str">
        <f t="shared" si="1255"/>
        <v/>
      </c>
      <c r="DE594" t="str">
        <f t="shared" si="1256"/>
        <v/>
      </c>
      <c r="DF594" t="str">
        <f t="shared" si="1257"/>
        <v/>
      </c>
      <c r="DG594" t="str">
        <f t="shared" si="1258"/>
        <v/>
      </c>
      <c r="DH594" t="str">
        <f t="shared" si="1259"/>
        <v/>
      </c>
      <c r="DI594" t="str">
        <f t="shared" si="1260"/>
        <v/>
      </c>
      <c r="DJ594" t="str">
        <f t="shared" si="1261"/>
        <v/>
      </c>
      <c r="DK594" t="str">
        <f t="shared" si="1262"/>
        <v/>
      </c>
      <c r="DL594" t="str">
        <f t="shared" si="1263"/>
        <v/>
      </c>
      <c r="DM594" t="str">
        <f t="shared" si="1264"/>
        <v/>
      </c>
      <c r="DN594" t="str">
        <f t="shared" si="1265"/>
        <v/>
      </c>
      <c r="DO594" t="str">
        <f t="shared" si="1266"/>
        <v/>
      </c>
      <c r="DP594" t="str">
        <f t="shared" si="1267"/>
        <v/>
      </c>
      <c r="DQ594" t="str">
        <f t="shared" si="1268"/>
        <v/>
      </c>
      <c r="DR594" t="str">
        <f t="shared" si="1269"/>
        <v/>
      </c>
      <c r="DS594" t="str">
        <f t="shared" si="1270"/>
        <v/>
      </c>
      <c r="DT594" t="str">
        <f t="shared" si="1271"/>
        <v/>
      </c>
      <c r="DU594">
        <f t="shared" si="1272"/>
        <v>0</v>
      </c>
      <c r="DV594">
        <f t="shared" si="1273"/>
        <v>0</v>
      </c>
      <c r="DW594">
        <f t="shared" si="1274"/>
        <v>0</v>
      </c>
      <c r="DX594" t="str">
        <f t="shared" si="1275"/>
        <v/>
      </c>
      <c r="DY594" t="str">
        <f t="shared" si="1276"/>
        <v/>
      </c>
      <c r="DZ594" t="str">
        <f t="shared" si="1277"/>
        <v/>
      </c>
      <c r="EA594" s="5">
        <f t="shared" si="1278"/>
        <v>0</v>
      </c>
      <c r="EB594" s="3">
        <f t="shared" si="1279"/>
        <v>0</v>
      </c>
    </row>
    <row r="595" spans="2:132" x14ac:dyDescent="0.2">
      <c r="B595" s="25">
        <v>590</v>
      </c>
      <c r="C595" s="26">
        <f>Zisk!D609</f>
        <v>0</v>
      </c>
      <c r="D595">
        <f>Zisk!E609</f>
        <v>0</v>
      </c>
      <c r="E595" s="66" t="str">
        <f t="shared" si="1166"/>
        <v/>
      </c>
      <c r="F595" t="str">
        <f t="shared" si="1167"/>
        <v/>
      </c>
      <c r="G595" s="66" t="str">
        <f t="shared" si="1168"/>
        <v/>
      </c>
      <c r="H595" s="25"/>
      <c r="I595" s="25"/>
      <c r="J595">
        <f>VstupniParametry_SKRYT!$D$5</f>
        <v>0.02</v>
      </c>
      <c r="K595">
        <f>VstupniParametry_SKRYT!$D$6</f>
        <v>0.06</v>
      </c>
      <c r="L595">
        <f>VstupniParametry_SKRYT!$D$7</f>
        <v>0.06</v>
      </c>
      <c r="M595">
        <f>VstupniParametry_SKRYT!$D$8</f>
        <v>0.06</v>
      </c>
      <c r="N595">
        <f>VstupniParametry_SKRYT!$D$9</f>
        <v>1.7999999999999999E-2</v>
      </c>
      <c r="O595" s="27">
        <f>VstupniParametry_SKRYT!$D$10</f>
        <v>0.01</v>
      </c>
      <c r="P595" s="27">
        <f>VstupniParametry_SKRYT!$D$11</f>
        <v>0.01</v>
      </c>
      <c r="Q595" s="27">
        <f>VstupniParametry_SKRYT!$D$12</f>
        <v>0.01</v>
      </c>
      <c r="R595" s="27">
        <f>VstupniParametry_SKRYT!$D$13</f>
        <v>0.01</v>
      </c>
      <c r="S595" s="27">
        <f>VstupniParametry_SKRYT!$D$14</f>
        <v>0.01</v>
      </c>
      <c r="T595">
        <f t="shared" si="1169"/>
        <v>0</v>
      </c>
      <c r="U595">
        <f t="shared" si="1170"/>
        <v>0</v>
      </c>
      <c r="V595">
        <f t="shared" si="1171"/>
        <v>0</v>
      </c>
      <c r="W595">
        <f t="shared" si="1172"/>
        <v>0</v>
      </c>
      <c r="X595">
        <f t="shared" si="1173"/>
        <v>0</v>
      </c>
      <c r="Y595">
        <f t="shared" si="1174"/>
        <v>0</v>
      </c>
      <c r="Z595">
        <f t="shared" si="1175"/>
        <v>0</v>
      </c>
      <c r="AA595">
        <f t="shared" si="1176"/>
        <v>0</v>
      </c>
      <c r="AB595">
        <f t="shared" si="1177"/>
        <v>0</v>
      </c>
      <c r="AC595">
        <f t="shared" si="1178"/>
        <v>0</v>
      </c>
      <c r="AD595">
        <f t="shared" si="1179"/>
        <v>0</v>
      </c>
      <c r="AE595">
        <f t="shared" si="1180"/>
        <v>0</v>
      </c>
      <c r="AF595">
        <f t="shared" si="1181"/>
        <v>0</v>
      </c>
      <c r="AG595">
        <f t="shared" si="1182"/>
        <v>0</v>
      </c>
      <c r="AH595">
        <f t="shared" si="1183"/>
        <v>0</v>
      </c>
      <c r="AI595">
        <f t="shared" si="1184"/>
        <v>0</v>
      </c>
      <c r="AJ595">
        <f t="shared" si="1185"/>
        <v>0</v>
      </c>
      <c r="AK595">
        <f t="shared" si="1186"/>
        <v>0</v>
      </c>
      <c r="AL595">
        <f t="shared" si="1187"/>
        <v>0</v>
      </c>
      <c r="AM595">
        <f t="shared" si="1188"/>
        <v>0</v>
      </c>
      <c r="AN595">
        <f t="shared" si="1189"/>
        <v>0</v>
      </c>
      <c r="AO595">
        <f t="shared" si="1190"/>
        <v>0</v>
      </c>
      <c r="AP595">
        <f t="shared" si="1191"/>
        <v>0</v>
      </c>
      <c r="AQ595">
        <f t="shared" si="1192"/>
        <v>0</v>
      </c>
      <c r="AR595">
        <f t="shared" si="1193"/>
        <v>0</v>
      </c>
      <c r="AS595">
        <f t="shared" si="1194"/>
        <v>0</v>
      </c>
      <c r="AT595">
        <f t="shared" si="1164"/>
        <v>0</v>
      </c>
      <c r="AU595">
        <f t="shared" si="1195"/>
        <v>0</v>
      </c>
      <c r="AV595">
        <f t="shared" si="1196"/>
        <v>0</v>
      </c>
      <c r="AW595">
        <f t="shared" si="1165"/>
        <v>0</v>
      </c>
      <c r="AX595">
        <f t="shared" si="1197"/>
        <v>0</v>
      </c>
      <c r="AY595">
        <f t="shared" si="1198"/>
        <v>0</v>
      </c>
      <c r="AZ595">
        <f t="shared" si="1199"/>
        <v>0</v>
      </c>
      <c r="BA595">
        <f t="shared" si="1200"/>
        <v>0</v>
      </c>
      <c r="BB595">
        <f t="shared" si="1201"/>
        <v>0</v>
      </c>
      <c r="BC595">
        <f t="shared" si="1202"/>
        <v>0</v>
      </c>
      <c r="BD595">
        <f t="shared" si="1203"/>
        <v>0</v>
      </c>
      <c r="BE595">
        <f t="shared" si="1204"/>
        <v>0</v>
      </c>
      <c r="BF595">
        <f t="shared" si="1205"/>
        <v>0</v>
      </c>
      <c r="BG595">
        <f t="shared" si="1206"/>
        <v>0</v>
      </c>
      <c r="BH595">
        <f t="shared" si="1207"/>
        <v>0</v>
      </c>
      <c r="BI595">
        <f t="shared" si="1208"/>
        <v>0</v>
      </c>
      <c r="BJ595">
        <f t="shared" si="1209"/>
        <v>0</v>
      </c>
      <c r="BK595">
        <f t="shared" si="1210"/>
        <v>0</v>
      </c>
      <c r="BL595">
        <f t="shared" si="1211"/>
        <v>0</v>
      </c>
      <c r="BM595">
        <f t="shared" si="1212"/>
        <v>0</v>
      </c>
      <c r="BN595">
        <f t="shared" si="1213"/>
        <v>0</v>
      </c>
      <c r="BO595">
        <f t="shared" si="1214"/>
        <v>0</v>
      </c>
      <c r="BP595">
        <f t="shared" si="1215"/>
        <v>0</v>
      </c>
      <c r="BQ595">
        <f t="shared" si="1216"/>
        <v>0</v>
      </c>
      <c r="BR595">
        <f t="shared" si="1217"/>
        <v>0</v>
      </c>
      <c r="BS595">
        <f t="shared" si="1218"/>
        <v>0</v>
      </c>
      <c r="BT595">
        <f t="shared" si="1219"/>
        <v>0</v>
      </c>
      <c r="BU595">
        <f t="shared" si="1220"/>
        <v>0</v>
      </c>
      <c r="BV595">
        <f t="shared" si="1221"/>
        <v>0</v>
      </c>
      <c r="BW595">
        <f t="shared" si="1222"/>
        <v>0</v>
      </c>
      <c r="BX595">
        <f t="shared" si="1223"/>
        <v>0</v>
      </c>
      <c r="BY595">
        <f t="shared" si="1224"/>
        <v>0</v>
      </c>
      <c r="BZ595">
        <f t="shared" si="1225"/>
        <v>0</v>
      </c>
      <c r="CA595">
        <f t="shared" si="1226"/>
        <v>0</v>
      </c>
      <c r="CB595">
        <f t="shared" si="1227"/>
        <v>0</v>
      </c>
      <c r="CC595">
        <f t="shared" si="1228"/>
        <v>0</v>
      </c>
      <c r="CD595">
        <f t="shared" si="1229"/>
        <v>0</v>
      </c>
      <c r="CE595">
        <f t="shared" si="1230"/>
        <v>0</v>
      </c>
      <c r="CF595">
        <f t="shared" si="1231"/>
        <v>0</v>
      </c>
      <c r="CG595">
        <f t="shared" si="1232"/>
        <v>0</v>
      </c>
      <c r="CH595">
        <f t="shared" si="1233"/>
        <v>0</v>
      </c>
      <c r="CI595">
        <f t="shared" si="1234"/>
        <v>0</v>
      </c>
      <c r="CJ595">
        <f t="shared" si="1235"/>
        <v>0</v>
      </c>
      <c r="CK595">
        <f t="shared" si="1236"/>
        <v>0</v>
      </c>
      <c r="CL595" t="str">
        <f t="shared" si="1237"/>
        <v/>
      </c>
      <c r="CM595" t="str">
        <f t="shared" si="1238"/>
        <v/>
      </c>
      <c r="CN595" t="str">
        <f t="shared" si="1239"/>
        <v/>
      </c>
      <c r="CO595" t="str">
        <f t="shared" si="1240"/>
        <v/>
      </c>
      <c r="CP595" t="str">
        <f t="shared" si="1241"/>
        <v/>
      </c>
      <c r="CQ595" t="str">
        <f t="shared" si="1242"/>
        <v/>
      </c>
      <c r="CR595" t="str">
        <f t="shared" si="1243"/>
        <v/>
      </c>
      <c r="CS595" t="str">
        <f t="shared" si="1244"/>
        <v/>
      </c>
      <c r="CT595" t="str">
        <f t="shared" si="1245"/>
        <v/>
      </c>
      <c r="CU595" t="str">
        <f t="shared" si="1246"/>
        <v/>
      </c>
      <c r="CV595" t="str">
        <f t="shared" si="1247"/>
        <v/>
      </c>
      <c r="CW595" t="str">
        <f t="shared" si="1248"/>
        <v/>
      </c>
      <c r="CX595" t="str">
        <f t="shared" si="1249"/>
        <v/>
      </c>
      <c r="CY595" t="str">
        <f t="shared" si="1250"/>
        <v/>
      </c>
      <c r="CZ595" t="str">
        <f t="shared" si="1251"/>
        <v/>
      </c>
      <c r="DA595" t="str">
        <f t="shared" si="1252"/>
        <v/>
      </c>
      <c r="DB595" t="str">
        <f t="shared" si="1253"/>
        <v/>
      </c>
      <c r="DC595" t="str">
        <f t="shared" si="1254"/>
        <v/>
      </c>
      <c r="DD595" t="str">
        <f t="shared" si="1255"/>
        <v/>
      </c>
      <c r="DE595" t="str">
        <f t="shared" si="1256"/>
        <v/>
      </c>
      <c r="DF595" t="str">
        <f t="shared" si="1257"/>
        <v/>
      </c>
      <c r="DG595" t="str">
        <f t="shared" si="1258"/>
        <v/>
      </c>
      <c r="DH595" t="str">
        <f t="shared" si="1259"/>
        <v/>
      </c>
      <c r="DI595" t="str">
        <f t="shared" si="1260"/>
        <v/>
      </c>
      <c r="DJ595" t="str">
        <f t="shared" si="1261"/>
        <v/>
      </c>
      <c r="DK595" t="str">
        <f t="shared" si="1262"/>
        <v/>
      </c>
      <c r="DL595" t="str">
        <f t="shared" si="1263"/>
        <v/>
      </c>
      <c r="DM595" t="str">
        <f t="shared" si="1264"/>
        <v/>
      </c>
      <c r="DN595" t="str">
        <f t="shared" si="1265"/>
        <v/>
      </c>
      <c r="DO595" t="str">
        <f t="shared" si="1266"/>
        <v/>
      </c>
      <c r="DP595" t="str">
        <f t="shared" si="1267"/>
        <v/>
      </c>
      <c r="DQ595" t="str">
        <f t="shared" si="1268"/>
        <v/>
      </c>
      <c r="DR595" t="str">
        <f t="shared" si="1269"/>
        <v/>
      </c>
      <c r="DS595" t="str">
        <f t="shared" si="1270"/>
        <v/>
      </c>
      <c r="DT595" t="str">
        <f t="shared" si="1271"/>
        <v/>
      </c>
      <c r="DU595">
        <f t="shared" si="1272"/>
        <v>0</v>
      </c>
      <c r="DV595">
        <f t="shared" si="1273"/>
        <v>0</v>
      </c>
      <c r="DW595">
        <f t="shared" si="1274"/>
        <v>0</v>
      </c>
      <c r="DX595" t="str">
        <f t="shared" si="1275"/>
        <v/>
      </c>
      <c r="DY595" t="str">
        <f t="shared" si="1276"/>
        <v/>
      </c>
      <c r="DZ595" t="str">
        <f t="shared" si="1277"/>
        <v/>
      </c>
      <c r="EA595" s="5">
        <f t="shared" si="1278"/>
        <v>0</v>
      </c>
      <c r="EB595" s="3">
        <f t="shared" si="1279"/>
        <v>0</v>
      </c>
    </row>
    <row r="596" spans="2:132" x14ac:dyDescent="0.2">
      <c r="B596">
        <v>591</v>
      </c>
      <c r="C596" s="3">
        <f>Zisk!D610</f>
        <v>0</v>
      </c>
      <c r="D596">
        <f>Zisk!E610</f>
        <v>0</v>
      </c>
      <c r="E596" s="66" t="str">
        <f t="shared" si="1166"/>
        <v/>
      </c>
      <c r="F596" t="str">
        <f t="shared" si="1167"/>
        <v/>
      </c>
      <c r="G596" s="66" t="str">
        <f t="shared" si="1168"/>
        <v/>
      </c>
      <c r="J596">
        <f>VstupniParametry_SKRYT!$D$5</f>
        <v>0.02</v>
      </c>
      <c r="K596">
        <f>VstupniParametry_SKRYT!$D$6</f>
        <v>0.06</v>
      </c>
      <c r="L596">
        <f>VstupniParametry_SKRYT!$D$7</f>
        <v>0.06</v>
      </c>
      <c r="M596">
        <f>VstupniParametry_SKRYT!$D$8</f>
        <v>0.06</v>
      </c>
      <c r="N596">
        <f>VstupniParametry_SKRYT!$D$9</f>
        <v>1.7999999999999999E-2</v>
      </c>
      <c r="O596" s="27">
        <f>VstupniParametry_SKRYT!$D$10</f>
        <v>0.01</v>
      </c>
      <c r="P596" s="27">
        <f>VstupniParametry_SKRYT!$D$11</f>
        <v>0.01</v>
      </c>
      <c r="Q596" s="27">
        <f>VstupniParametry_SKRYT!$D$12</f>
        <v>0.01</v>
      </c>
      <c r="R596" s="27">
        <f>VstupniParametry_SKRYT!$D$13</f>
        <v>0.01</v>
      </c>
      <c r="S596" s="27">
        <f>VstupniParametry_SKRYT!$D$14</f>
        <v>0.01</v>
      </c>
      <c r="T596">
        <f t="shared" si="1169"/>
        <v>0</v>
      </c>
      <c r="U596">
        <f t="shared" si="1170"/>
        <v>0</v>
      </c>
      <c r="V596">
        <f t="shared" si="1171"/>
        <v>0</v>
      </c>
      <c r="W596">
        <f t="shared" si="1172"/>
        <v>0</v>
      </c>
      <c r="X596">
        <f t="shared" si="1173"/>
        <v>0</v>
      </c>
      <c r="Y596">
        <f t="shared" si="1174"/>
        <v>0</v>
      </c>
      <c r="Z596">
        <f t="shared" si="1175"/>
        <v>0</v>
      </c>
      <c r="AA596">
        <f t="shared" si="1176"/>
        <v>0</v>
      </c>
      <c r="AB596">
        <f t="shared" si="1177"/>
        <v>0</v>
      </c>
      <c r="AC596">
        <f t="shared" si="1178"/>
        <v>0</v>
      </c>
      <c r="AD596">
        <f t="shared" si="1179"/>
        <v>0</v>
      </c>
      <c r="AE596">
        <f t="shared" si="1180"/>
        <v>0</v>
      </c>
      <c r="AF596">
        <f t="shared" si="1181"/>
        <v>0</v>
      </c>
      <c r="AG596">
        <f t="shared" si="1182"/>
        <v>0</v>
      </c>
      <c r="AH596">
        <f t="shared" si="1183"/>
        <v>0</v>
      </c>
      <c r="AI596">
        <f t="shared" si="1184"/>
        <v>0</v>
      </c>
      <c r="AJ596">
        <f t="shared" si="1185"/>
        <v>0</v>
      </c>
      <c r="AK596">
        <f t="shared" si="1186"/>
        <v>0</v>
      </c>
      <c r="AL596">
        <f t="shared" si="1187"/>
        <v>0</v>
      </c>
      <c r="AM596">
        <f t="shared" si="1188"/>
        <v>0</v>
      </c>
      <c r="AN596">
        <f t="shared" si="1189"/>
        <v>0</v>
      </c>
      <c r="AO596">
        <f t="shared" si="1190"/>
        <v>0</v>
      </c>
      <c r="AP596">
        <f t="shared" si="1191"/>
        <v>0</v>
      </c>
      <c r="AQ596">
        <f t="shared" si="1192"/>
        <v>0</v>
      </c>
      <c r="AR596">
        <f t="shared" si="1193"/>
        <v>0</v>
      </c>
      <c r="AS596">
        <f t="shared" si="1194"/>
        <v>0</v>
      </c>
      <c r="AT596">
        <f t="shared" si="1164"/>
        <v>0</v>
      </c>
      <c r="AU596">
        <f t="shared" si="1195"/>
        <v>0</v>
      </c>
      <c r="AV596">
        <f t="shared" si="1196"/>
        <v>0</v>
      </c>
      <c r="AW596">
        <f t="shared" si="1165"/>
        <v>0</v>
      </c>
      <c r="AX596">
        <f t="shared" si="1197"/>
        <v>0</v>
      </c>
      <c r="AY596">
        <f t="shared" si="1198"/>
        <v>0</v>
      </c>
      <c r="AZ596">
        <f t="shared" si="1199"/>
        <v>0</v>
      </c>
      <c r="BA596">
        <f t="shared" si="1200"/>
        <v>0</v>
      </c>
      <c r="BB596">
        <f t="shared" si="1201"/>
        <v>0</v>
      </c>
      <c r="BC596">
        <f t="shared" si="1202"/>
        <v>0</v>
      </c>
      <c r="BD596">
        <f t="shared" si="1203"/>
        <v>0</v>
      </c>
      <c r="BE596">
        <f t="shared" si="1204"/>
        <v>0</v>
      </c>
      <c r="BF596">
        <f t="shared" si="1205"/>
        <v>0</v>
      </c>
      <c r="BG596">
        <f t="shared" si="1206"/>
        <v>0</v>
      </c>
      <c r="BH596">
        <f t="shared" si="1207"/>
        <v>0</v>
      </c>
      <c r="BI596">
        <f t="shared" si="1208"/>
        <v>0</v>
      </c>
      <c r="BJ596">
        <f t="shared" si="1209"/>
        <v>0</v>
      </c>
      <c r="BK596">
        <f t="shared" si="1210"/>
        <v>0</v>
      </c>
      <c r="BL596">
        <f t="shared" si="1211"/>
        <v>0</v>
      </c>
      <c r="BM596">
        <f t="shared" si="1212"/>
        <v>0</v>
      </c>
      <c r="BN596">
        <f t="shared" si="1213"/>
        <v>0</v>
      </c>
      <c r="BO596">
        <f t="shared" si="1214"/>
        <v>0</v>
      </c>
      <c r="BP596">
        <f t="shared" si="1215"/>
        <v>0</v>
      </c>
      <c r="BQ596">
        <f t="shared" si="1216"/>
        <v>0</v>
      </c>
      <c r="BR596">
        <f t="shared" si="1217"/>
        <v>0</v>
      </c>
      <c r="BS596">
        <f t="shared" si="1218"/>
        <v>0</v>
      </c>
      <c r="BT596">
        <f t="shared" si="1219"/>
        <v>0</v>
      </c>
      <c r="BU596">
        <f t="shared" si="1220"/>
        <v>0</v>
      </c>
      <c r="BV596">
        <f t="shared" si="1221"/>
        <v>0</v>
      </c>
      <c r="BW596">
        <f t="shared" si="1222"/>
        <v>0</v>
      </c>
      <c r="BX596">
        <f t="shared" si="1223"/>
        <v>0</v>
      </c>
      <c r="BY596">
        <f t="shared" si="1224"/>
        <v>0</v>
      </c>
      <c r="BZ596">
        <f t="shared" si="1225"/>
        <v>0</v>
      </c>
      <c r="CA596">
        <f t="shared" si="1226"/>
        <v>0</v>
      </c>
      <c r="CB596">
        <f t="shared" si="1227"/>
        <v>0</v>
      </c>
      <c r="CC596">
        <f t="shared" si="1228"/>
        <v>0</v>
      </c>
      <c r="CD596">
        <f t="shared" si="1229"/>
        <v>0</v>
      </c>
      <c r="CE596">
        <f t="shared" si="1230"/>
        <v>0</v>
      </c>
      <c r="CF596">
        <f t="shared" si="1231"/>
        <v>0</v>
      </c>
      <c r="CG596">
        <f t="shared" si="1232"/>
        <v>0</v>
      </c>
      <c r="CH596">
        <f t="shared" si="1233"/>
        <v>0</v>
      </c>
      <c r="CI596">
        <f t="shared" si="1234"/>
        <v>0</v>
      </c>
      <c r="CJ596">
        <f t="shared" si="1235"/>
        <v>0</v>
      </c>
      <c r="CK596">
        <f t="shared" si="1236"/>
        <v>0</v>
      </c>
      <c r="CL596" t="str">
        <f t="shared" si="1237"/>
        <v/>
      </c>
      <c r="CM596" t="str">
        <f t="shared" si="1238"/>
        <v/>
      </c>
      <c r="CN596" t="str">
        <f t="shared" si="1239"/>
        <v/>
      </c>
      <c r="CO596" t="str">
        <f t="shared" si="1240"/>
        <v/>
      </c>
      <c r="CP596" t="str">
        <f t="shared" si="1241"/>
        <v/>
      </c>
      <c r="CQ596" t="str">
        <f t="shared" si="1242"/>
        <v/>
      </c>
      <c r="CR596" t="str">
        <f t="shared" si="1243"/>
        <v/>
      </c>
      <c r="CS596" t="str">
        <f t="shared" si="1244"/>
        <v/>
      </c>
      <c r="CT596" t="str">
        <f t="shared" si="1245"/>
        <v/>
      </c>
      <c r="CU596" t="str">
        <f t="shared" si="1246"/>
        <v/>
      </c>
      <c r="CV596" t="str">
        <f t="shared" si="1247"/>
        <v/>
      </c>
      <c r="CW596" t="str">
        <f t="shared" si="1248"/>
        <v/>
      </c>
      <c r="CX596" t="str">
        <f t="shared" si="1249"/>
        <v/>
      </c>
      <c r="CY596" t="str">
        <f t="shared" si="1250"/>
        <v/>
      </c>
      <c r="CZ596" t="str">
        <f t="shared" si="1251"/>
        <v/>
      </c>
      <c r="DA596" t="str">
        <f t="shared" si="1252"/>
        <v/>
      </c>
      <c r="DB596" t="str">
        <f t="shared" si="1253"/>
        <v/>
      </c>
      <c r="DC596" t="str">
        <f t="shared" si="1254"/>
        <v/>
      </c>
      <c r="DD596" t="str">
        <f t="shared" si="1255"/>
        <v/>
      </c>
      <c r="DE596" t="str">
        <f t="shared" si="1256"/>
        <v/>
      </c>
      <c r="DF596" t="str">
        <f t="shared" si="1257"/>
        <v/>
      </c>
      <c r="DG596" t="str">
        <f t="shared" si="1258"/>
        <v/>
      </c>
      <c r="DH596" t="str">
        <f t="shared" si="1259"/>
        <v/>
      </c>
      <c r="DI596" t="str">
        <f t="shared" si="1260"/>
        <v/>
      </c>
      <c r="DJ596" t="str">
        <f t="shared" si="1261"/>
        <v/>
      </c>
      <c r="DK596" t="str">
        <f t="shared" si="1262"/>
        <v/>
      </c>
      <c r="DL596" t="str">
        <f t="shared" si="1263"/>
        <v/>
      </c>
      <c r="DM596" t="str">
        <f t="shared" si="1264"/>
        <v/>
      </c>
      <c r="DN596" t="str">
        <f t="shared" si="1265"/>
        <v/>
      </c>
      <c r="DO596" t="str">
        <f t="shared" si="1266"/>
        <v/>
      </c>
      <c r="DP596" t="str">
        <f t="shared" si="1267"/>
        <v/>
      </c>
      <c r="DQ596" t="str">
        <f t="shared" si="1268"/>
        <v/>
      </c>
      <c r="DR596" t="str">
        <f t="shared" si="1269"/>
        <v/>
      </c>
      <c r="DS596" t="str">
        <f t="shared" si="1270"/>
        <v/>
      </c>
      <c r="DT596" t="str">
        <f t="shared" si="1271"/>
        <v/>
      </c>
      <c r="DU596">
        <f t="shared" si="1272"/>
        <v>0</v>
      </c>
      <c r="DV596">
        <f t="shared" si="1273"/>
        <v>0</v>
      </c>
      <c r="DW596">
        <f t="shared" si="1274"/>
        <v>0</v>
      </c>
      <c r="DX596" t="str">
        <f t="shared" si="1275"/>
        <v/>
      </c>
      <c r="DY596" t="str">
        <f t="shared" si="1276"/>
        <v/>
      </c>
      <c r="DZ596" t="str">
        <f t="shared" si="1277"/>
        <v/>
      </c>
      <c r="EA596" s="5">
        <f t="shared" si="1278"/>
        <v>0</v>
      </c>
      <c r="EB596" s="3">
        <f t="shared" si="1279"/>
        <v>0</v>
      </c>
    </row>
    <row r="597" spans="2:132" x14ac:dyDescent="0.2">
      <c r="B597" s="25">
        <v>592</v>
      </c>
      <c r="C597" s="26">
        <f>Zisk!D611</f>
        <v>0</v>
      </c>
      <c r="D597">
        <f>Zisk!E611</f>
        <v>0</v>
      </c>
      <c r="E597" s="66" t="str">
        <f t="shared" si="1166"/>
        <v/>
      </c>
      <c r="F597" t="str">
        <f t="shared" si="1167"/>
        <v/>
      </c>
      <c r="G597" s="66" t="str">
        <f t="shared" si="1168"/>
        <v/>
      </c>
      <c r="H597" s="25"/>
      <c r="I597" s="25"/>
      <c r="J597">
        <f>VstupniParametry_SKRYT!$D$5</f>
        <v>0.02</v>
      </c>
      <c r="K597">
        <f>VstupniParametry_SKRYT!$D$6</f>
        <v>0.06</v>
      </c>
      <c r="L597">
        <f>VstupniParametry_SKRYT!$D$7</f>
        <v>0.06</v>
      </c>
      <c r="M597">
        <f>VstupniParametry_SKRYT!$D$8</f>
        <v>0.06</v>
      </c>
      <c r="N597">
        <f>VstupniParametry_SKRYT!$D$9</f>
        <v>1.7999999999999999E-2</v>
      </c>
      <c r="O597" s="27">
        <f>VstupniParametry_SKRYT!$D$10</f>
        <v>0.01</v>
      </c>
      <c r="P597" s="27">
        <f>VstupniParametry_SKRYT!$D$11</f>
        <v>0.01</v>
      </c>
      <c r="Q597" s="27">
        <f>VstupniParametry_SKRYT!$D$12</f>
        <v>0.01</v>
      </c>
      <c r="R597" s="27">
        <f>VstupniParametry_SKRYT!$D$13</f>
        <v>0.01</v>
      </c>
      <c r="S597" s="27">
        <f>VstupniParametry_SKRYT!$D$14</f>
        <v>0.01</v>
      </c>
      <c r="T597">
        <f t="shared" si="1169"/>
        <v>0</v>
      </c>
      <c r="U597">
        <f t="shared" si="1170"/>
        <v>0</v>
      </c>
      <c r="V597">
        <f t="shared" si="1171"/>
        <v>0</v>
      </c>
      <c r="W597">
        <f t="shared" si="1172"/>
        <v>0</v>
      </c>
      <c r="X597">
        <f t="shared" si="1173"/>
        <v>0</v>
      </c>
      <c r="Y597">
        <f t="shared" si="1174"/>
        <v>0</v>
      </c>
      <c r="Z597">
        <f t="shared" si="1175"/>
        <v>0</v>
      </c>
      <c r="AA597">
        <f t="shared" si="1176"/>
        <v>0</v>
      </c>
      <c r="AB597">
        <f t="shared" si="1177"/>
        <v>0</v>
      </c>
      <c r="AC597">
        <f t="shared" si="1178"/>
        <v>0</v>
      </c>
      <c r="AD597">
        <f t="shared" si="1179"/>
        <v>0</v>
      </c>
      <c r="AE597">
        <f t="shared" si="1180"/>
        <v>0</v>
      </c>
      <c r="AF597">
        <f t="shared" si="1181"/>
        <v>0</v>
      </c>
      <c r="AG597">
        <f t="shared" si="1182"/>
        <v>0</v>
      </c>
      <c r="AH597">
        <f t="shared" si="1183"/>
        <v>0</v>
      </c>
      <c r="AI597">
        <f t="shared" si="1184"/>
        <v>0</v>
      </c>
      <c r="AJ597">
        <f t="shared" si="1185"/>
        <v>0</v>
      </c>
      <c r="AK597">
        <f t="shared" si="1186"/>
        <v>0</v>
      </c>
      <c r="AL597">
        <f t="shared" si="1187"/>
        <v>0</v>
      </c>
      <c r="AM597">
        <f t="shared" si="1188"/>
        <v>0</v>
      </c>
      <c r="AN597">
        <f t="shared" si="1189"/>
        <v>0</v>
      </c>
      <c r="AO597">
        <f t="shared" si="1190"/>
        <v>0</v>
      </c>
      <c r="AP597">
        <f t="shared" si="1191"/>
        <v>0</v>
      </c>
      <c r="AQ597">
        <f t="shared" si="1192"/>
        <v>0</v>
      </c>
      <c r="AR597">
        <f t="shared" si="1193"/>
        <v>0</v>
      </c>
      <c r="AS597">
        <f t="shared" si="1194"/>
        <v>0</v>
      </c>
      <c r="AT597">
        <f t="shared" si="1164"/>
        <v>0</v>
      </c>
      <c r="AU597">
        <f t="shared" si="1195"/>
        <v>0</v>
      </c>
      <c r="AV597">
        <f t="shared" si="1196"/>
        <v>0</v>
      </c>
      <c r="AW597">
        <f t="shared" si="1165"/>
        <v>0</v>
      </c>
      <c r="AX597">
        <f t="shared" si="1197"/>
        <v>0</v>
      </c>
      <c r="AY597">
        <f t="shared" si="1198"/>
        <v>0</v>
      </c>
      <c r="AZ597">
        <f t="shared" si="1199"/>
        <v>0</v>
      </c>
      <c r="BA597">
        <f t="shared" si="1200"/>
        <v>0</v>
      </c>
      <c r="BB597">
        <f t="shared" si="1201"/>
        <v>0</v>
      </c>
      <c r="BC597">
        <f t="shared" si="1202"/>
        <v>0</v>
      </c>
      <c r="BD597">
        <f t="shared" si="1203"/>
        <v>0</v>
      </c>
      <c r="BE597">
        <f t="shared" si="1204"/>
        <v>0</v>
      </c>
      <c r="BF597">
        <f t="shared" si="1205"/>
        <v>0</v>
      </c>
      <c r="BG597">
        <f t="shared" si="1206"/>
        <v>0</v>
      </c>
      <c r="BH597">
        <f t="shared" si="1207"/>
        <v>0</v>
      </c>
      <c r="BI597">
        <f t="shared" si="1208"/>
        <v>0</v>
      </c>
      <c r="BJ597">
        <f t="shared" si="1209"/>
        <v>0</v>
      </c>
      <c r="BK597">
        <f t="shared" si="1210"/>
        <v>0</v>
      </c>
      <c r="BL597">
        <f t="shared" si="1211"/>
        <v>0</v>
      </c>
      <c r="BM597">
        <f t="shared" si="1212"/>
        <v>0</v>
      </c>
      <c r="BN597">
        <f t="shared" si="1213"/>
        <v>0</v>
      </c>
      <c r="BO597">
        <f t="shared" si="1214"/>
        <v>0</v>
      </c>
      <c r="BP597">
        <f t="shared" si="1215"/>
        <v>0</v>
      </c>
      <c r="BQ597">
        <f t="shared" si="1216"/>
        <v>0</v>
      </c>
      <c r="BR597">
        <f t="shared" si="1217"/>
        <v>0</v>
      </c>
      <c r="BS597">
        <f t="shared" si="1218"/>
        <v>0</v>
      </c>
      <c r="BT597">
        <f t="shared" si="1219"/>
        <v>0</v>
      </c>
      <c r="BU597">
        <f t="shared" si="1220"/>
        <v>0</v>
      </c>
      <c r="BV597">
        <f t="shared" si="1221"/>
        <v>0</v>
      </c>
      <c r="BW597">
        <f t="shared" si="1222"/>
        <v>0</v>
      </c>
      <c r="BX597">
        <f t="shared" si="1223"/>
        <v>0</v>
      </c>
      <c r="BY597">
        <f t="shared" si="1224"/>
        <v>0</v>
      </c>
      <c r="BZ597">
        <f t="shared" si="1225"/>
        <v>0</v>
      </c>
      <c r="CA597">
        <f t="shared" si="1226"/>
        <v>0</v>
      </c>
      <c r="CB597">
        <f t="shared" si="1227"/>
        <v>0</v>
      </c>
      <c r="CC597">
        <f t="shared" si="1228"/>
        <v>0</v>
      </c>
      <c r="CD597">
        <f t="shared" si="1229"/>
        <v>0</v>
      </c>
      <c r="CE597">
        <f t="shared" si="1230"/>
        <v>0</v>
      </c>
      <c r="CF597">
        <f t="shared" si="1231"/>
        <v>0</v>
      </c>
      <c r="CG597">
        <f t="shared" si="1232"/>
        <v>0</v>
      </c>
      <c r="CH597">
        <f t="shared" si="1233"/>
        <v>0</v>
      </c>
      <c r="CI597">
        <f t="shared" si="1234"/>
        <v>0</v>
      </c>
      <c r="CJ597">
        <f t="shared" si="1235"/>
        <v>0</v>
      </c>
      <c r="CK597">
        <f t="shared" si="1236"/>
        <v>0</v>
      </c>
      <c r="CL597" t="str">
        <f t="shared" si="1237"/>
        <v/>
      </c>
      <c r="CM597" t="str">
        <f t="shared" si="1238"/>
        <v/>
      </c>
      <c r="CN597" t="str">
        <f t="shared" si="1239"/>
        <v/>
      </c>
      <c r="CO597" t="str">
        <f t="shared" si="1240"/>
        <v/>
      </c>
      <c r="CP597" t="str">
        <f t="shared" si="1241"/>
        <v/>
      </c>
      <c r="CQ597" t="str">
        <f t="shared" si="1242"/>
        <v/>
      </c>
      <c r="CR597" t="str">
        <f t="shared" si="1243"/>
        <v/>
      </c>
      <c r="CS597" t="str">
        <f t="shared" si="1244"/>
        <v/>
      </c>
      <c r="CT597" t="str">
        <f t="shared" si="1245"/>
        <v/>
      </c>
      <c r="CU597" t="str">
        <f t="shared" si="1246"/>
        <v/>
      </c>
      <c r="CV597" t="str">
        <f t="shared" si="1247"/>
        <v/>
      </c>
      <c r="CW597" t="str">
        <f t="shared" si="1248"/>
        <v/>
      </c>
      <c r="CX597" t="str">
        <f t="shared" si="1249"/>
        <v/>
      </c>
      <c r="CY597" t="str">
        <f t="shared" si="1250"/>
        <v/>
      </c>
      <c r="CZ597" t="str">
        <f t="shared" si="1251"/>
        <v/>
      </c>
      <c r="DA597" t="str">
        <f t="shared" si="1252"/>
        <v/>
      </c>
      <c r="DB597" t="str">
        <f t="shared" si="1253"/>
        <v/>
      </c>
      <c r="DC597" t="str">
        <f t="shared" si="1254"/>
        <v/>
      </c>
      <c r="DD597" t="str">
        <f t="shared" si="1255"/>
        <v/>
      </c>
      <c r="DE597" t="str">
        <f t="shared" si="1256"/>
        <v/>
      </c>
      <c r="DF597" t="str">
        <f t="shared" si="1257"/>
        <v/>
      </c>
      <c r="DG597" t="str">
        <f t="shared" si="1258"/>
        <v/>
      </c>
      <c r="DH597" t="str">
        <f t="shared" si="1259"/>
        <v/>
      </c>
      <c r="DI597" t="str">
        <f t="shared" si="1260"/>
        <v/>
      </c>
      <c r="DJ597" t="str">
        <f t="shared" si="1261"/>
        <v/>
      </c>
      <c r="DK597" t="str">
        <f t="shared" si="1262"/>
        <v/>
      </c>
      <c r="DL597" t="str">
        <f t="shared" si="1263"/>
        <v/>
      </c>
      <c r="DM597" t="str">
        <f t="shared" si="1264"/>
        <v/>
      </c>
      <c r="DN597" t="str">
        <f t="shared" si="1265"/>
        <v/>
      </c>
      <c r="DO597" t="str">
        <f t="shared" si="1266"/>
        <v/>
      </c>
      <c r="DP597" t="str">
        <f t="shared" si="1267"/>
        <v/>
      </c>
      <c r="DQ597" t="str">
        <f t="shared" si="1268"/>
        <v/>
      </c>
      <c r="DR597" t="str">
        <f t="shared" si="1269"/>
        <v/>
      </c>
      <c r="DS597" t="str">
        <f t="shared" si="1270"/>
        <v/>
      </c>
      <c r="DT597" t="str">
        <f t="shared" si="1271"/>
        <v/>
      </c>
      <c r="DU597">
        <f t="shared" si="1272"/>
        <v>0</v>
      </c>
      <c r="DV597">
        <f t="shared" si="1273"/>
        <v>0</v>
      </c>
      <c r="DW597">
        <f t="shared" si="1274"/>
        <v>0</v>
      </c>
      <c r="DX597" t="str">
        <f t="shared" si="1275"/>
        <v/>
      </c>
      <c r="DY597" t="str">
        <f t="shared" si="1276"/>
        <v/>
      </c>
      <c r="DZ597" t="str">
        <f t="shared" si="1277"/>
        <v/>
      </c>
      <c r="EA597" s="5">
        <f t="shared" si="1278"/>
        <v>0</v>
      </c>
      <c r="EB597" s="3">
        <f t="shared" si="1279"/>
        <v>0</v>
      </c>
    </row>
    <row r="598" spans="2:132" x14ac:dyDescent="0.2">
      <c r="B598">
        <v>593</v>
      </c>
      <c r="C598" s="3">
        <f>Zisk!D612</f>
        <v>0</v>
      </c>
      <c r="D598">
        <f>Zisk!E612</f>
        <v>0</v>
      </c>
      <c r="E598" s="66" t="str">
        <f t="shared" si="1166"/>
        <v/>
      </c>
      <c r="F598" t="str">
        <f t="shared" si="1167"/>
        <v/>
      </c>
      <c r="G598" s="66" t="str">
        <f t="shared" si="1168"/>
        <v/>
      </c>
      <c r="J598">
        <f>VstupniParametry_SKRYT!$D$5</f>
        <v>0.02</v>
      </c>
      <c r="K598">
        <f>VstupniParametry_SKRYT!$D$6</f>
        <v>0.06</v>
      </c>
      <c r="L598">
        <f>VstupniParametry_SKRYT!$D$7</f>
        <v>0.06</v>
      </c>
      <c r="M598">
        <f>VstupniParametry_SKRYT!$D$8</f>
        <v>0.06</v>
      </c>
      <c r="N598">
        <f>VstupniParametry_SKRYT!$D$9</f>
        <v>1.7999999999999999E-2</v>
      </c>
      <c r="O598" s="27">
        <f>VstupniParametry_SKRYT!$D$10</f>
        <v>0.01</v>
      </c>
      <c r="P598" s="27">
        <f>VstupniParametry_SKRYT!$D$11</f>
        <v>0.01</v>
      </c>
      <c r="Q598" s="27">
        <f>VstupniParametry_SKRYT!$D$12</f>
        <v>0.01</v>
      </c>
      <c r="R598" s="27">
        <f>VstupniParametry_SKRYT!$D$13</f>
        <v>0.01</v>
      </c>
      <c r="S598" s="27">
        <f>VstupniParametry_SKRYT!$D$14</f>
        <v>0.01</v>
      </c>
      <c r="T598">
        <f t="shared" si="1169"/>
        <v>0</v>
      </c>
      <c r="U598">
        <f t="shared" si="1170"/>
        <v>0</v>
      </c>
      <c r="V598">
        <f t="shared" si="1171"/>
        <v>0</v>
      </c>
      <c r="W598">
        <f t="shared" si="1172"/>
        <v>0</v>
      </c>
      <c r="X598">
        <f t="shared" si="1173"/>
        <v>0</v>
      </c>
      <c r="Y598">
        <f t="shared" si="1174"/>
        <v>0</v>
      </c>
      <c r="Z598">
        <f t="shared" si="1175"/>
        <v>0</v>
      </c>
      <c r="AA598">
        <f t="shared" si="1176"/>
        <v>0</v>
      </c>
      <c r="AB598">
        <f t="shared" si="1177"/>
        <v>0</v>
      </c>
      <c r="AC598">
        <f t="shared" si="1178"/>
        <v>0</v>
      </c>
      <c r="AD598">
        <f t="shared" si="1179"/>
        <v>0</v>
      </c>
      <c r="AE598">
        <f t="shared" si="1180"/>
        <v>0</v>
      </c>
      <c r="AF598">
        <f t="shared" si="1181"/>
        <v>0</v>
      </c>
      <c r="AG598">
        <f t="shared" si="1182"/>
        <v>0</v>
      </c>
      <c r="AH598">
        <f t="shared" si="1183"/>
        <v>0</v>
      </c>
      <c r="AI598">
        <f t="shared" si="1184"/>
        <v>0</v>
      </c>
      <c r="AJ598">
        <f t="shared" si="1185"/>
        <v>0</v>
      </c>
      <c r="AK598">
        <f t="shared" si="1186"/>
        <v>0</v>
      </c>
      <c r="AL598">
        <f t="shared" si="1187"/>
        <v>0</v>
      </c>
      <c r="AM598">
        <f t="shared" si="1188"/>
        <v>0</v>
      </c>
      <c r="AN598">
        <f t="shared" si="1189"/>
        <v>0</v>
      </c>
      <c r="AO598">
        <f t="shared" si="1190"/>
        <v>0</v>
      </c>
      <c r="AP598">
        <f t="shared" si="1191"/>
        <v>0</v>
      </c>
      <c r="AQ598">
        <f t="shared" si="1192"/>
        <v>0</v>
      </c>
      <c r="AR598">
        <f t="shared" si="1193"/>
        <v>0</v>
      </c>
      <c r="AS598">
        <f t="shared" si="1194"/>
        <v>0</v>
      </c>
      <c r="AT598">
        <f t="shared" si="1164"/>
        <v>0</v>
      </c>
      <c r="AU598">
        <f t="shared" si="1195"/>
        <v>0</v>
      </c>
      <c r="AV598">
        <f t="shared" si="1196"/>
        <v>0</v>
      </c>
      <c r="AW598">
        <f t="shared" si="1165"/>
        <v>0</v>
      </c>
      <c r="AX598">
        <f t="shared" si="1197"/>
        <v>0</v>
      </c>
      <c r="AY598">
        <f t="shared" si="1198"/>
        <v>0</v>
      </c>
      <c r="AZ598">
        <f t="shared" si="1199"/>
        <v>0</v>
      </c>
      <c r="BA598">
        <f t="shared" si="1200"/>
        <v>0</v>
      </c>
      <c r="BB598">
        <f t="shared" si="1201"/>
        <v>0</v>
      </c>
      <c r="BC598">
        <f t="shared" si="1202"/>
        <v>0</v>
      </c>
      <c r="BD598">
        <f t="shared" si="1203"/>
        <v>0</v>
      </c>
      <c r="BE598">
        <f t="shared" si="1204"/>
        <v>0</v>
      </c>
      <c r="BF598">
        <f t="shared" si="1205"/>
        <v>0</v>
      </c>
      <c r="BG598">
        <f t="shared" si="1206"/>
        <v>0</v>
      </c>
      <c r="BH598">
        <f t="shared" si="1207"/>
        <v>0</v>
      </c>
      <c r="BI598">
        <f t="shared" si="1208"/>
        <v>0</v>
      </c>
      <c r="BJ598">
        <f t="shared" si="1209"/>
        <v>0</v>
      </c>
      <c r="BK598">
        <f t="shared" si="1210"/>
        <v>0</v>
      </c>
      <c r="BL598">
        <f t="shared" si="1211"/>
        <v>0</v>
      </c>
      <c r="BM598">
        <f t="shared" si="1212"/>
        <v>0</v>
      </c>
      <c r="BN598">
        <f t="shared" si="1213"/>
        <v>0</v>
      </c>
      <c r="BO598">
        <f t="shared" si="1214"/>
        <v>0</v>
      </c>
      <c r="BP598">
        <f t="shared" si="1215"/>
        <v>0</v>
      </c>
      <c r="BQ598">
        <f t="shared" si="1216"/>
        <v>0</v>
      </c>
      <c r="BR598">
        <f t="shared" si="1217"/>
        <v>0</v>
      </c>
      <c r="BS598">
        <f t="shared" si="1218"/>
        <v>0</v>
      </c>
      <c r="BT598">
        <f t="shared" si="1219"/>
        <v>0</v>
      </c>
      <c r="BU598">
        <f t="shared" si="1220"/>
        <v>0</v>
      </c>
      <c r="BV598">
        <f t="shared" si="1221"/>
        <v>0</v>
      </c>
      <c r="BW598">
        <f t="shared" si="1222"/>
        <v>0</v>
      </c>
      <c r="BX598">
        <f t="shared" si="1223"/>
        <v>0</v>
      </c>
      <c r="BY598">
        <f t="shared" si="1224"/>
        <v>0</v>
      </c>
      <c r="BZ598">
        <f t="shared" si="1225"/>
        <v>0</v>
      </c>
      <c r="CA598">
        <f t="shared" si="1226"/>
        <v>0</v>
      </c>
      <c r="CB598">
        <f t="shared" si="1227"/>
        <v>0</v>
      </c>
      <c r="CC598">
        <f t="shared" si="1228"/>
        <v>0</v>
      </c>
      <c r="CD598">
        <f t="shared" si="1229"/>
        <v>0</v>
      </c>
      <c r="CE598">
        <f t="shared" si="1230"/>
        <v>0</v>
      </c>
      <c r="CF598">
        <f t="shared" si="1231"/>
        <v>0</v>
      </c>
      <c r="CG598">
        <f t="shared" si="1232"/>
        <v>0</v>
      </c>
      <c r="CH598">
        <f t="shared" si="1233"/>
        <v>0</v>
      </c>
      <c r="CI598">
        <f t="shared" si="1234"/>
        <v>0</v>
      </c>
      <c r="CJ598">
        <f t="shared" si="1235"/>
        <v>0</v>
      </c>
      <c r="CK598">
        <f t="shared" si="1236"/>
        <v>0</v>
      </c>
      <c r="CL598" t="str">
        <f t="shared" si="1237"/>
        <v/>
      </c>
      <c r="CM598" t="str">
        <f t="shared" si="1238"/>
        <v/>
      </c>
      <c r="CN598" t="str">
        <f t="shared" si="1239"/>
        <v/>
      </c>
      <c r="CO598" t="str">
        <f t="shared" si="1240"/>
        <v/>
      </c>
      <c r="CP598" t="str">
        <f t="shared" si="1241"/>
        <v/>
      </c>
      <c r="CQ598" t="str">
        <f t="shared" si="1242"/>
        <v/>
      </c>
      <c r="CR598" t="str">
        <f t="shared" si="1243"/>
        <v/>
      </c>
      <c r="CS598" t="str">
        <f t="shared" si="1244"/>
        <v/>
      </c>
      <c r="CT598" t="str">
        <f t="shared" si="1245"/>
        <v/>
      </c>
      <c r="CU598" t="str">
        <f t="shared" si="1246"/>
        <v/>
      </c>
      <c r="CV598" t="str">
        <f t="shared" si="1247"/>
        <v/>
      </c>
      <c r="CW598" t="str">
        <f t="shared" si="1248"/>
        <v/>
      </c>
      <c r="CX598" t="str">
        <f t="shared" si="1249"/>
        <v/>
      </c>
      <c r="CY598" t="str">
        <f t="shared" si="1250"/>
        <v/>
      </c>
      <c r="CZ598" t="str">
        <f t="shared" si="1251"/>
        <v/>
      </c>
      <c r="DA598" t="str">
        <f t="shared" si="1252"/>
        <v/>
      </c>
      <c r="DB598" t="str">
        <f t="shared" si="1253"/>
        <v/>
      </c>
      <c r="DC598" t="str">
        <f t="shared" si="1254"/>
        <v/>
      </c>
      <c r="DD598" t="str">
        <f t="shared" si="1255"/>
        <v/>
      </c>
      <c r="DE598" t="str">
        <f t="shared" si="1256"/>
        <v/>
      </c>
      <c r="DF598" t="str">
        <f t="shared" si="1257"/>
        <v/>
      </c>
      <c r="DG598" t="str">
        <f t="shared" si="1258"/>
        <v/>
      </c>
      <c r="DH598" t="str">
        <f t="shared" si="1259"/>
        <v/>
      </c>
      <c r="DI598" t="str">
        <f t="shared" si="1260"/>
        <v/>
      </c>
      <c r="DJ598" t="str">
        <f t="shared" si="1261"/>
        <v/>
      </c>
      <c r="DK598" t="str">
        <f t="shared" si="1262"/>
        <v/>
      </c>
      <c r="DL598" t="str">
        <f t="shared" si="1263"/>
        <v/>
      </c>
      <c r="DM598" t="str">
        <f t="shared" si="1264"/>
        <v/>
      </c>
      <c r="DN598" t="str">
        <f t="shared" si="1265"/>
        <v/>
      </c>
      <c r="DO598" t="str">
        <f t="shared" si="1266"/>
        <v/>
      </c>
      <c r="DP598" t="str">
        <f t="shared" si="1267"/>
        <v/>
      </c>
      <c r="DQ598" t="str">
        <f t="shared" si="1268"/>
        <v/>
      </c>
      <c r="DR598" t="str">
        <f t="shared" si="1269"/>
        <v/>
      </c>
      <c r="DS598" t="str">
        <f t="shared" si="1270"/>
        <v/>
      </c>
      <c r="DT598" t="str">
        <f t="shared" si="1271"/>
        <v/>
      </c>
      <c r="DU598">
        <f t="shared" si="1272"/>
        <v>0</v>
      </c>
      <c r="DV598">
        <f t="shared" si="1273"/>
        <v>0</v>
      </c>
      <c r="DW598">
        <f t="shared" si="1274"/>
        <v>0</v>
      </c>
      <c r="DX598" t="str">
        <f t="shared" si="1275"/>
        <v/>
      </c>
      <c r="DY598" t="str">
        <f t="shared" si="1276"/>
        <v/>
      </c>
      <c r="DZ598" t="str">
        <f t="shared" si="1277"/>
        <v/>
      </c>
      <c r="EA598" s="5">
        <f t="shared" si="1278"/>
        <v>0</v>
      </c>
      <c r="EB598" s="3">
        <f t="shared" si="1279"/>
        <v>0</v>
      </c>
    </row>
    <row r="599" spans="2:132" x14ac:dyDescent="0.2">
      <c r="B599" s="25">
        <v>594</v>
      </c>
      <c r="C599" s="26">
        <f>Zisk!D613</f>
        <v>0</v>
      </c>
      <c r="D599">
        <f>Zisk!E613</f>
        <v>0</v>
      </c>
      <c r="E599" s="66" t="str">
        <f t="shared" si="1166"/>
        <v/>
      </c>
      <c r="F599" t="str">
        <f t="shared" si="1167"/>
        <v/>
      </c>
      <c r="G599" s="66" t="str">
        <f t="shared" si="1168"/>
        <v/>
      </c>
      <c r="H599" s="25"/>
      <c r="I599" s="25"/>
      <c r="J599">
        <f>VstupniParametry_SKRYT!$D$5</f>
        <v>0.02</v>
      </c>
      <c r="K599">
        <f>VstupniParametry_SKRYT!$D$6</f>
        <v>0.06</v>
      </c>
      <c r="L599">
        <f>VstupniParametry_SKRYT!$D$7</f>
        <v>0.06</v>
      </c>
      <c r="M599">
        <f>VstupniParametry_SKRYT!$D$8</f>
        <v>0.06</v>
      </c>
      <c r="N599">
        <f>VstupniParametry_SKRYT!$D$9</f>
        <v>1.7999999999999999E-2</v>
      </c>
      <c r="O599" s="27">
        <f>VstupniParametry_SKRYT!$D$10</f>
        <v>0.01</v>
      </c>
      <c r="P599" s="27">
        <f>VstupniParametry_SKRYT!$D$11</f>
        <v>0.01</v>
      </c>
      <c r="Q599" s="27">
        <f>VstupniParametry_SKRYT!$D$12</f>
        <v>0.01</v>
      </c>
      <c r="R599" s="27">
        <f>VstupniParametry_SKRYT!$D$13</f>
        <v>0.01</v>
      </c>
      <c r="S599" s="27">
        <f>VstupniParametry_SKRYT!$D$14</f>
        <v>0.01</v>
      </c>
      <c r="T599">
        <f t="shared" si="1169"/>
        <v>0</v>
      </c>
      <c r="U599">
        <f t="shared" si="1170"/>
        <v>0</v>
      </c>
      <c r="V599">
        <f t="shared" si="1171"/>
        <v>0</v>
      </c>
      <c r="W599">
        <f t="shared" si="1172"/>
        <v>0</v>
      </c>
      <c r="X599">
        <f t="shared" si="1173"/>
        <v>0</v>
      </c>
      <c r="Y599">
        <f t="shared" si="1174"/>
        <v>0</v>
      </c>
      <c r="Z599">
        <f t="shared" si="1175"/>
        <v>0</v>
      </c>
      <c r="AA599">
        <f t="shared" si="1176"/>
        <v>0</v>
      </c>
      <c r="AB599">
        <f t="shared" si="1177"/>
        <v>0</v>
      </c>
      <c r="AC599">
        <f t="shared" si="1178"/>
        <v>0</v>
      </c>
      <c r="AD599">
        <f t="shared" si="1179"/>
        <v>0</v>
      </c>
      <c r="AE599">
        <f t="shared" si="1180"/>
        <v>0</v>
      </c>
      <c r="AF599">
        <f t="shared" si="1181"/>
        <v>0</v>
      </c>
      <c r="AG599">
        <f t="shared" si="1182"/>
        <v>0</v>
      </c>
      <c r="AH599">
        <f t="shared" si="1183"/>
        <v>0</v>
      </c>
      <c r="AI599">
        <f t="shared" si="1184"/>
        <v>0</v>
      </c>
      <c r="AJ599">
        <f t="shared" si="1185"/>
        <v>0</v>
      </c>
      <c r="AK599">
        <f t="shared" si="1186"/>
        <v>0</v>
      </c>
      <c r="AL599">
        <f t="shared" si="1187"/>
        <v>0</v>
      </c>
      <c r="AM599">
        <f t="shared" si="1188"/>
        <v>0</v>
      </c>
      <c r="AN599">
        <f t="shared" si="1189"/>
        <v>0</v>
      </c>
      <c r="AO599">
        <f t="shared" si="1190"/>
        <v>0</v>
      </c>
      <c r="AP599">
        <f t="shared" si="1191"/>
        <v>0</v>
      </c>
      <c r="AQ599">
        <f t="shared" si="1192"/>
        <v>0</v>
      </c>
      <c r="AR599">
        <f t="shared" si="1193"/>
        <v>0</v>
      </c>
      <c r="AS599">
        <f t="shared" si="1194"/>
        <v>0</v>
      </c>
      <c r="AT599">
        <f t="shared" si="1164"/>
        <v>0</v>
      </c>
      <c r="AU599">
        <f t="shared" si="1195"/>
        <v>0</v>
      </c>
      <c r="AV599">
        <f t="shared" si="1196"/>
        <v>0</v>
      </c>
      <c r="AW599">
        <f t="shared" si="1165"/>
        <v>0</v>
      </c>
      <c r="AX599">
        <f t="shared" si="1197"/>
        <v>0</v>
      </c>
      <c r="AY599">
        <f t="shared" si="1198"/>
        <v>0</v>
      </c>
      <c r="AZ599">
        <f t="shared" si="1199"/>
        <v>0</v>
      </c>
      <c r="BA599">
        <f t="shared" si="1200"/>
        <v>0</v>
      </c>
      <c r="BB599">
        <f t="shared" si="1201"/>
        <v>0</v>
      </c>
      <c r="BC599">
        <f t="shared" si="1202"/>
        <v>0</v>
      </c>
      <c r="BD599">
        <f t="shared" si="1203"/>
        <v>0</v>
      </c>
      <c r="BE599">
        <f t="shared" si="1204"/>
        <v>0</v>
      </c>
      <c r="BF599">
        <f t="shared" si="1205"/>
        <v>0</v>
      </c>
      <c r="BG599">
        <f t="shared" si="1206"/>
        <v>0</v>
      </c>
      <c r="BH599">
        <f t="shared" si="1207"/>
        <v>0</v>
      </c>
      <c r="BI599">
        <f t="shared" si="1208"/>
        <v>0</v>
      </c>
      <c r="BJ599">
        <f t="shared" si="1209"/>
        <v>0</v>
      </c>
      <c r="BK599">
        <f t="shared" si="1210"/>
        <v>0</v>
      </c>
      <c r="BL599">
        <f t="shared" si="1211"/>
        <v>0</v>
      </c>
      <c r="BM599">
        <f t="shared" si="1212"/>
        <v>0</v>
      </c>
      <c r="BN599">
        <f t="shared" si="1213"/>
        <v>0</v>
      </c>
      <c r="BO599">
        <f t="shared" si="1214"/>
        <v>0</v>
      </c>
      <c r="BP599">
        <f t="shared" si="1215"/>
        <v>0</v>
      </c>
      <c r="BQ599">
        <f t="shared" si="1216"/>
        <v>0</v>
      </c>
      <c r="BR599">
        <f t="shared" si="1217"/>
        <v>0</v>
      </c>
      <c r="BS599">
        <f t="shared" si="1218"/>
        <v>0</v>
      </c>
      <c r="BT599">
        <f t="shared" si="1219"/>
        <v>0</v>
      </c>
      <c r="BU599">
        <f t="shared" si="1220"/>
        <v>0</v>
      </c>
      <c r="BV599">
        <f t="shared" si="1221"/>
        <v>0</v>
      </c>
      <c r="BW599">
        <f t="shared" si="1222"/>
        <v>0</v>
      </c>
      <c r="BX599">
        <f t="shared" si="1223"/>
        <v>0</v>
      </c>
      <c r="BY599">
        <f t="shared" si="1224"/>
        <v>0</v>
      </c>
      <c r="BZ599">
        <f t="shared" si="1225"/>
        <v>0</v>
      </c>
      <c r="CA599">
        <f t="shared" si="1226"/>
        <v>0</v>
      </c>
      <c r="CB599">
        <f t="shared" si="1227"/>
        <v>0</v>
      </c>
      <c r="CC599">
        <f t="shared" si="1228"/>
        <v>0</v>
      </c>
      <c r="CD599">
        <f t="shared" si="1229"/>
        <v>0</v>
      </c>
      <c r="CE599">
        <f t="shared" si="1230"/>
        <v>0</v>
      </c>
      <c r="CF599">
        <f t="shared" si="1231"/>
        <v>0</v>
      </c>
      <c r="CG599">
        <f t="shared" si="1232"/>
        <v>0</v>
      </c>
      <c r="CH599">
        <f t="shared" si="1233"/>
        <v>0</v>
      </c>
      <c r="CI599">
        <f t="shared" si="1234"/>
        <v>0</v>
      </c>
      <c r="CJ599">
        <f t="shared" si="1235"/>
        <v>0</v>
      </c>
      <c r="CK599">
        <f t="shared" si="1236"/>
        <v>0</v>
      </c>
      <c r="CL599" t="str">
        <f t="shared" si="1237"/>
        <v/>
      </c>
      <c r="CM599" t="str">
        <f t="shared" si="1238"/>
        <v/>
      </c>
      <c r="CN599" t="str">
        <f t="shared" si="1239"/>
        <v/>
      </c>
      <c r="CO599" t="str">
        <f t="shared" si="1240"/>
        <v/>
      </c>
      <c r="CP599" t="str">
        <f t="shared" si="1241"/>
        <v/>
      </c>
      <c r="CQ599" t="str">
        <f t="shared" si="1242"/>
        <v/>
      </c>
      <c r="CR599" t="str">
        <f t="shared" si="1243"/>
        <v/>
      </c>
      <c r="CS599" t="str">
        <f t="shared" si="1244"/>
        <v/>
      </c>
      <c r="CT599" t="str">
        <f t="shared" si="1245"/>
        <v/>
      </c>
      <c r="CU599" t="str">
        <f t="shared" si="1246"/>
        <v/>
      </c>
      <c r="CV599" t="str">
        <f t="shared" si="1247"/>
        <v/>
      </c>
      <c r="CW599" t="str">
        <f t="shared" si="1248"/>
        <v/>
      </c>
      <c r="CX599" t="str">
        <f t="shared" si="1249"/>
        <v/>
      </c>
      <c r="CY599" t="str">
        <f t="shared" si="1250"/>
        <v/>
      </c>
      <c r="CZ599" t="str">
        <f t="shared" si="1251"/>
        <v/>
      </c>
      <c r="DA599" t="str">
        <f t="shared" si="1252"/>
        <v/>
      </c>
      <c r="DB599" t="str">
        <f t="shared" si="1253"/>
        <v/>
      </c>
      <c r="DC599" t="str">
        <f t="shared" si="1254"/>
        <v/>
      </c>
      <c r="DD599" t="str">
        <f t="shared" si="1255"/>
        <v/>
      </c>
      <c r="DE599" t="str">
        <f t="shared" si="1256"/>
        <v/>
      </c>
      <c r="DF599" t="str">
        <f t="shared" si="1257"/>
        <v/>
      </c>
      <c r="DG599" t="str">
        <f t="shared" si="1258"/>
        <v/>
      </c>
      <c r="DH599" t="str">
        <f t="shared" si="1259"/>
        <v/>
      </c>
      <c r="DI599" t="str">
        <f t="shared" si="1260"/>
        <v/>
      </c>
      <c r="DJ599" t="str">
        <f t="shared" si="1261"/>
        <v/>
      </c>
      <c r="DK599" t="str">
        <f t="shared" si="1262"/>
        <v/>
      </c>
      <c r="DL599" t="str">
        <f t="shared" si="1263"/>
        <v/>
      </c>
      <c r="DM599" t="str">
        <f t="shared" si="1264"/>
        <v/>
      </c>
      <c r="DN599" t="str">
        <f t="shared" si="1265"/>
        <v/>
      </c>
      <c r="DO599" t="str">
        <f t="shared" si="1266"/>
        <v/>
      </c>
      <c r="DP599" t="str">
        <f t="shared" si="1267"/>
        <v/>
      </c>
      <c r="DQ599" t="str">
        <f t="shared" si="1268"/>
        <v/>
      </c>
      <c r="DR599" t="str">
        <f t="shared" si="1269"/>
        <v/>
      </c>
      <c r="DS599" t="str">
        <f t="shared" si="1270"/>
        <v/>
      </c>
      <c r="DT599" t="str">
        <f t="shared" si="1271"/>
        <v/>
      </c>
      <c r="DU599">
        <f t="shared" si="1272"/>
        <v>0</v>
      </c>
      <c r="DV599">
        <f t="shared" si="1273"/>
        <v>0</v>
      </c>
      <c r="DW599">
        <f t="shared" si="1274"/>
        <v>0</v>
      </c>
      <c r="DX599" t="str">
        <f t="shared" si="1275"/>
        <v/>
      </c>
      <c r="DY599" t="str">
        <f t="shared" si="1276"/>
        <v/>
      </c>
      <c r="DZ599" t="str">
        <f t="shared" si="1277"/>
        <v/>
      </c>
      <c r="EA599" s="5">
        <f t="shared" si="1278"/>
        <v>0</v>
      </c>
      <c r="EB599" s="3">
        <f t="shared" si="1279"/>
        <v>0</v>
      </c>
    </row>
    <row r="600" spans="2:132" x14ac:dyDescent="0.2">
      <c r="B600">
        <v>595</v>
      </c>
      <c r="C600" s="3">
        <f>Zisk!D614</f>
        <v>0</v>
      </c>
      <c r="D600">
        <f>Zisk!E614</f>
        <v>0</v>
      </c>
      <c r="E600" s="66" t="str">
        <f t="shared" si="1166"/>
        <v/>
      </c>
      <c r="F600" t="str">
        <f t="shared" si="1167"/>
        <v/>
      </c>
      <c r="G600" s="66" t="str">
        <f t="shared" si="1168"/>
        <v/>
      </c>
      <c r="J600">
        <f>VstupniParametry_SKRYT!$D$5</f>
        <v>0.02</v>
      </c>
      <c r="K600">
        <f>VstupniParametry_SKRYT!$D$6</f>
        <v>0.06</v>
      </c>
      <c r="L600">
        <f>VstupniParametry_SKRYT!$D$7</f>
        <v>0.06</v>
      </c>
      <c r="M600">
        <f>VstupniParametry_SKRYT!$D$8</f>
        <v>0.06</v>
      </c>
      <c r="N600">
        <f>VstupniParametry_SKRYT!$D$9</f>
        <v>1.7999999999999999E-2</v>
      </c>
      <c r="O600" s="27">
        <f>VstupniParametry_SKRYT!$D$10</f>
        <v>0.01</v>
      </c>
      <c r="P600" s="27">
        <f>VstupniParametry_SKRYT!$D$11</f>
        <v>0.01</v>
      </c>
      <c r="Q600" s="27">
        <f>VstupniParametry_SKRYT!$D$12</f>
        <v>0.01</v>
      </c>
      <c r="R600" s="27">
        <f>VstupniParametry_SKRYT!$D$13</f>
        <v>0.01</v>
      </c>
      <c r="S600" s="27">
        <f>VstupniParametry_SKRYT!$D$14</f>
        <v>0.01</v>
      </c>
      <c r="T600">
        <f t="shared" si="1169"/>
        <v>0</v>
      </c>
      <c r="U600">
        <f t="shared" si="1170"/>
        <v>0</v>
      </c>
      <c r="V600">
        <f t="shared" si="1171"/>
        <v>0</v>
      </c>
      <c r="W600">
        <f t="shared" si="1172"/>
        <v>0</v>
      </c>
      <c r="X600">
        <f t="shared" si="1173"/>
        <v>0</v>
      </c>
      <c r="Y600">
        <f t="shared" si="1174"/>
        <v>0</v>
      </c>
      <c r="Z600">
        <f t="shared" si="1175"/>
        <v>0</v>
      </c>
      <c r="AA600">
        <f t="shared" si="1176"/>
        <v>0</v>
      </c>
      <c r="AB600">
        <f t="shared" si="1177"/>
        <v>0</v>
      </c>
      <c r="AC600">
        <f t="shared" si="1178"/>
        <v>0</v>
      </c>
      <c r="AD600">
        <f t="shared" si="1179"/>
        <v>0</v>
      </c>
      <c r="AE600">
        <f t="shared" si="1180"/>
        <v>0</v>
      </c>
      <c r="AF600">
        <f t="shared" si="1181"/>
        <v>0</v>
      </c>
      <c r="AG600">
        <f t="shared" si="1182"/>
        <v>0</v>
      </c>
      <c r="AH600">
        <f t="shared" si="1183"/>
        <v>0</v>
      </c>
      <c r="AI600">
        <f t="shared" si="1184"/>
        <v>0</v>
      </c>
      <c r="AJ600">
        <f t="shared" si="1185"/>
        <v>0</v>
      </c>
      <c r="AK600">
        <f t="shared" si="1186"/>
        <v>0</v>
      </c>
      <c r="AL600">
        <f t="shared" si="1187"/>
        <v>0</v>
      </c>
      <c r="AM600">
        <f t="shared" si="1188"/>
        <v>0</v>
      </c>
      <c r="AN600">
        <f t="shared" si="1189"/>
        <v>0</v>
      </c>
      <c r="AO600">
        <f t="shared" si="1190"/>
        <v>0</v>
      </c>
      <c r="AP600">
        <f t="shared" si="1191"/>
        <v>0</v>
      </c>
      <c r="AQ600">
        <f t="shared" si="1192"/>
        <v>0</v>
      </c>
      <c r="AR600">
        <f t="shared" si="1193"/>
        <v>0</v>
      </c>
      <c r="AS600">
        <f t="shared" si="1194"/>
        <v>0</v>
      </c>
      <c r="AT600">
        <f t="shared" si="1164"/>
        <v>0</v>
      </c>
      <c r="AU600">
        <f t="shared" si="1195"/>
        <v>0</v>
      </c>
      <c r="AV600">
        <f t="shared" si="1196"/>
        <v>0</v>
      </c>
      <c r="AW600">
        <f t="shared" si="1165"/>
        <v>0</v>
      </c>
      <c r="AX600">
        <f t="shared" si="1197"/>
        <v>0</v>
      </c>
      <c r="AY600">
        <f t="shared" si="1198"/>
        <v>0</v>
      </c>
      <c r="AZ600">
        <f t="shared" si="1199"/>
        <v>0</v>
      </c>
      <c r="BA600">
        <f t="shared" si="1200"/>
        <v>0</v>
      </c>
      <c r="BB600">
        <f t="shared" si="1201"/>
        <v>0</v>
      </c>
      <c r="BC600">
        <f t="shared" si="1202"/>
        <v>0</v>
      </c>
      <c r="BD600">
        <f t="shared" si="1203"/>
        <v>0</v>
      </c>
      <c r="BE600">
        <f t="shared" si="1204"/>
        <v>0</v>
      </c>
      <c r="BF600">
        <f t="shared" si="1205"/>
        <v>0</v>
      </c>
      <c r="BG600">
        <f t="shared" si="1206"/>
        <v>0</v>
      </c>
      <c r="BH600">
        <f t="shared" si="1207"/>
        <v>0</v>
      </c>
      <c r="BI600">
        <f t="shared" si="1208"/>
        <v>0</v>
      </c>
      <c r="BJ600">
        <f t="shared" si="1209"/>
        <v>0</v>
      </c>
      <c r="BK600">
        <f t="shared" si="1210"/>
        <v>0</v>
      </c>
      <c r="BL600">
        <f t="shared" si="1211"/>
        <v>0</v>
      </c>
      <c r="BM600">
        <f t="shared" si="1212"/>
        <v>0</v>
      </c>
      <c r="BN600">
        <f t="shared" si="1213"/>
        <v>0</v>
      </c>
      <c r="BO600">
        <f t="shared" si="1214"/>
        <v>0</v>
      </c>
      <c r="BP600">
        <f t="shared" si="1215"/>
        <v>0</v>
      </c>
      <c r="BQ600">
        <f t="shared" si="1216"/>
        <v>0</v>
      </c>
      <c r="BR600">
        <f t="shared" si="1217"/>
        <v>0</v>
      </c>
      <c r="BS600">
        <f t="shared" si="1218"/>
        <v>0</v>
      </c>
      <c r="BT600">
        <f t="shared" si="1219"/>
        <v>0</v>
      </c>
      <c r="BU600">
        <f t="shared" si="1220"/>
        <v>0</v>
      </c>
      <c r="BV600">
        <f t="shared" si="1221"/>
        <v>0</v>
      </c>
      <c r="BW600">
        <f t="shared" si="1222"/>
        <v>0</v>
      </c>
      <c r="BX600">
        <f t="shared" si="1223"/>
        <v>0</v>
      </c>
      <c r="BY600">
        <f t="shared" si="1224"/>
        <v>0</v>
      </c>
      <c r="BZ600">
        <f t="shared" si="1225"/>
        <v>0</v>
      </c>
      <c r="CA600">
        <f t="shared" si="1226"/>
        <v>0</v>
      </c>
      <c r="CB600">
        <f t="shared" si="1227"/>
        <v>0</v>
      </c>
      <c r="CC600">
        <f t="shared" si="1228"/>
        <v>0</v>
      </c>
      <c r="CD600">
        <f t="shared" si="1229"/>
        <v>0</v>
      </c>
      <c r="CE600">
        <f t="shared" si="1230"/>
        <v>0</v>
      </c>
      <c r="CF600">
        <f t="shared" si="1231"/>
        <v>0</v>
      </c>
      <c r="CG600">
        <f t="shared" si="1232"/>
        <v>0</v>
      </c>
      <c r="CH600">
        <f t="shared" si="1233"/>
        <v>0</v>
      </c>
      <c r="CI600">
        <f t="shared" si="1234"/>
        <v>0</v>
      </c>
      <c r="CJ600">
        <f t="shared" si="1235"/>
        <v>0</v>
      </c>
      <c r="CK600">
        <f t="shared" si="1236"/>
        <v>0</v>
      </c>
      <c r="CL600" t="str">
        <f t="shared" si="1237"/>
        <v/>
      </c>
      <c r="CM600" t="str">
        <f t="shared" si="1238"/>
        <v/>
      </c>
      <c r="CN600" t="str">
        <f t="shared" si="1239"/>
        <v/>
      </c>
      <c r="CO600" t="str">
        <f t="shared" si="1240"/>
        <v/>
      </c>
      <c r="CP600" t="str">
        <f t="shared" si="1241"/>
        <v/>
      </c>
      <c r="CQ600" t="str">
        <f t="shared" si="1242"/>
        <v/>
      </c>
      <c r="CR600" t="str">
        <f t="shared" si="1243"/>
        <v/>
      </c>
      <c r="CS600" t="str">
        <f t="shared" si="1244"/>
        <v/>
      </c>
      <c r="CT600" t="str">
        <f t="shared" si="1245"/>
        <v/>
      </c>
      <c r="CU600" t="str">
        <f t="shared" si="1246"/>
        <v/>
      </c>
      <c r="CV600" t="str">
        <f t="shared" si="1247"/>
        <v/>
      </c>
      <c r="CW600" t="str">
        <f t="shared" si="1248"/>
        <v/>
      </c>
      <c r="CX600" t="str">
        <f t="shared" si="1249"/>
        <v/>
      </c>
      <c r="CY600" t="str">
        <f t="shared" si="1250"/>
        <v/>
      </c>
      <c r="CZ600" t="str">
        <f t="shared" si="1251"/>
        <v/>
      </c>
      <c r="DA600" t="str">
        <f t="shared" si="1252"/>
        <v/>
      </c>
      <c r="DB600" t="str">
        <f t="shared" si="1253"/>
        <v/>
      </c>
      <c r="DC600" t="str">
        <f t="shared" si="1254"/>
        <v/>
      </c>
      <c r="DD600" t="str">
        <f t="shared" si="1255"/>
        <v/>
      </c>
      <c r="DE600" t="str">
        <f t="shared" si="1256"/>
        <v/>
      </c>
      <c r="DF600" t="str">
        <f t="shared" si="1257"/>
        <v/>
      </c>
      <c r="DG600" t="str">
        <f t="shared" si="1258"/>
        <v/>
      </c>
      <c r="DH600" t="str">
        <f t="shared" si="1259"/>
        <v/>
      </c>
      <c r="DI600" t="str">
        <f t="shared" si="1260"/>
        <v/>
      </c>
      <c r="DJ600" t="str">
        <f t="shared" si="1261"/>
        <v/>
      </c>
      <c r="DK600" t="str">
        <f t="shared" si="1262"/>
        <v/>
      </c>
      <c r="DL600" t="str">
        <f t="shared" si="1263"/>
        <v/>
      </c>
      <c r="DM600" t="str">
        <f t="shared" si="1264"/>
        <v/>
      </c>
      <c r="DN600" t="str">
        <f t="shared" si="1265"/>
        <v/>
      </c>
      <c r="DO600" t="str">
        <f t="shared" si="1266"/>
        <v/>
      </c>
      <c r="DP600" t="str">
        <f t="shared" si="1267"/>
        <v/>
      </c>
      <c r="DQ600" t="str">
        <f t="shared" si="1268"/>
        <v/>
      </c>
      <c r="DR600" t="str">
        <f t="shared" si="1269"/>
        <v/>
      </c>
      <c r="DS600" t="str">
        <f t="shared" si="1270"/>
        <v/>
      </c>
      <c r="DT600" t="str">
        <f t="shared" si="1271"/>
        <v/>
      </c>
      <c r="DU600">
        <f t="shared" si="1272"/>
        <v>0</v>
      </c>
      <c r="DV600">
        <f t="shared" si="1273"/>
        <v>0</v>
      </c>
      <c r="DW600">
        <f t="shared" si="1274"/>
        <v>0</v>
      </c>
      <c r="DX600" t="str">
        <f t="shared" si="1275"/>
        <v/>
      </c>
      <c r="DY600" t="str">
        <f t="shared" si="1276"/>
        <v/>
      </c>
      <c r="DZ600" t="str">
        <f t="shared" si="1277"/>
        <v/>
      </c>
      <c r="EA600" s="5">
        <f t="shared" si="1278"/>
        <v>0</v>
      </c>
      <c r="EB600" s="3">
        <f t="shared" si="1279"/>
        <v>0</v>
      </c>
    </row>
    <row r="601" spans="2:132" x14ac:dyDescent="0.2">
      <c r="B601" s="25">
        <v>596</v>
      </c>
      <c r="C601" s="26">
        <f>Zisk!D615</f>
        <v>0</v>
      </c>
      <c r="D601">
        <f>Zisk!E615</f>
        <v>0</v>
      </c>
      <c r="E601" s="66" t="str">
        <f t="shared" si="1166"/>
        <v/>
      </c>
      <c r="F601" t="str">
        <f t="shared" si="1167"/>
        <v/>
      </c>
      <c r="G601" s="66" t="str">
        <f t="shared" si="1168"/>
        <v/>
      </c>
      <c r="H601" s="25"/>
      <c r="I601" s="25"/>
      <c r="J601">
        <f>VstupniParametry_SKRYT!$D$5</f>
        <v>0.02</v>
      </c>
      <c r="K601">
        <f>VstupniParametry_SKRYT!$D$6</f>
        <v>0.06</v>
      </c>
      <c r="L601">
        <f>VstupniParametry_SKRYT!$D$7</f>
        <v>0.06</v>
      </c>
      <c r="M601">
        <f>VstupniParametry_SKRYT!$D$8</f>
        <v>0.06</v>
      </c>
      <c r="N601">
        <f>VstupniParametry_SKRYT!$D$9</f>
        <v>1.7999999999999999E-2</v>
      </c>
      <c r="O601" s="27">
        <f>VstupniParametry_SKRYT!$D$10</f>
        <v>0.01</v>
      </c>
      <c r="P601" s="27">
        <f>VstupniParametry_SKRYT!$D$11</f>
        <v>0.01</v>
      </c>
      <c r="Q601" s="27">
        <f>VstupniParametry_SKRYT!$D$12</f>
        <v>0.01</v>
      </c>
      <c r="R601" s="27">
        <f>VstupniParametry_SKRYT!$D$13</f>
        <v>0.01</v>
      </c>
      <c r="S601" s="27">
        <f>VstupniParametry_SKRYT!$D$14</f>
        <v>0.01</v>
      </c>
      <c r="T601">
        <f t="shared" si="1169"/>
        <v>0</v>
      </c>
      <c r="U601">
        <f t="shared" si="1170"/>
        <v>0</v>
      </c>
      <c r="V601">
        <f t="shared" si="1171"/>
        <v>0</v>
      </c>
      <c r="W601">
        <f t="shared" si="1172"/>
        <v>0</v>
      </c>
      <c r="X601">
        <f t="shared" si="1173"/>
        <v>0</v>
      </c>
      <c r="Y601">
        <f t="shared" si="1174"/>
        <v>0</v>
      </c>
      <c r="Z601">
        <f t="shared" si="1175"/>
        <v>0</v>
      </c>
      <c r="AA601">
        <f t="shared" si="1176"/>
        <v>0</v>
      </c>
      <c r="AB601">
        <f t="shared" si="1177"/>
        <v>0</v>
      </c>
      <c r="AC601">
        <f t="shared" si="1178"/>
        <v>0</v>
      </c>
      <c r="AD601">
        <f t="shared" si="1179"/>
        <v>0</v>
      </c>
      <c r="AE601">
        <f t="shared" si="1180"/>
        <v>0</v>
      </c>
      <c r="AF601">
        <f t="shared" si="1181"/>
        <v>0</v>
      </c>
      <c r="AG601">
        <f t="shared" si="1182"/>
        <v>0</v>
      </c>
      <c r="AH601">
        <f t="shared" si="1183"/>
        <v>0</v>
      </c>
      <c r="AI601">
        <f t="shared" si="1184"/>
        <v>0</v>
      </c>
      <c r="AJ601">
        <f t="shared" si="1185"/>
        <v>0</v>
      </c>
      <c r="AK601">
        <f t="shared" si="1186"/>
        <v>0</v>
      </c>
      <c r="AL601">
        <f t="shared" si="1187"/>
        <v>0</v>
      </c>
      <c r="AM601">
        <f t="shared" si="1188"/>
        <v>0</v>
      </c>
      <c r="AN601">
        <f t="shared" si="1189"/>
        <v>0</v>
      </c>
      <c r="AO601">
        <f t="shared" si="1190"/>
        <v>0</v>
      </c>
      <c r="AP601">
        <f t="shared" si="1191"/>
        <v>0</v>
      </c>
      <c r="AQ601">
        <f t="shared" si="1192"/>
        <v>0</v>
      </c>
      <c r="AR601">
        <f t="shared" si="1193"/>
        <v>0</v>
      </c>
      <c r="AS601">
        <f t="shared" si="1194"/>
        <v>0</v>
      </c>
      <c r="AT601">
        <f t="shared" si="1164"/>
        <v>0</v>
      </c>
      <c r="AU601">
        <f t="shared" si="1195"/>
        <v>0</v>
      </c>
      <c r="AV601">
        <f t="shared" si="1196"/>
        <v>0</v>
      </c>
      <c r="AW601">
        <f t="shared" si="1165"/>
        <v>0</v>
      </c>
      <c r="AX601">
        <f t="shared" si="1197"/>
        <v>0</v>
      </c>
      <c r="AY601">
        <f t="shared" si="1198"/>
        <v>0</v>
      </c>
      <c r="AZ601">
        <f t="shared" si="1199"/>
        <v>0</v>
      </c>
      <c r="BA601">
        <f t="shared" si="1200"/>
        <v>0</v>
      </c>
      <c r="BB601">
        <f t="shared" si="1201"/>
        <v>0</v>
      </c>
      <c r="BC601">
        <f t="shared" si="1202"/>
        <v>0</v>
      </c>
      <c r="BD601">
        <f t="shared" si="1203"/>
        <v>0</v>
      </c>
      <c r="BE601">
        <f t="shared" si="1204"/>
        <v>0</v>
      </c>
      <c r="BF601">
        <f t="shared" si="1205"/>
        <v>0</v>
      </c>
      <c r="BG601">
        <f t="shared" si="1206"/>
        <v>0</v>
      </c>
      <c r="BH601">
        <f t="shared" si="1207"/>
        <v>0</v>
      </c>
      <c r="BI601">
        <f t="shared" si="1208"/>
        <v>0</v>
      </c>
      <c r="BJ601">
        <f t="shared" si="1209"/>
        <v>0</v>
      </c>
      <c r="BK601">
        <f t="shared" si="1210"/>
        <v>0</v>
      </c>
      <c r="BL601">
        <f t="shared" si="1211"/>
        <v>0</v>
      </c>
      <c r="BM601">
        <f t="shared" si="1212"/>
        <v>0</v>
      </c>
      <c r="BN601">
        <f t="shared" si="1213"/>
        <v>0</v>
      </c>
      <c r="BO601">
        <f t="shared" si="1214"/>
        <v>0</v>
      </c>
      <c r="BP601">
        <f t="shared" si="1215"/>
        <v>0</v>
      </c>
      <c r="BQ601">
        <f t="shared" si="1216"/>
        <v>0</v>
      </c>
      <c r="BR601">
        <f t="shared" si="1217"/>
        <v>0</v>
      </c>
      <c r="BS601">
        <f t="shared" si="1218"/>
        <v>0</v>
      </c>
      <c r="BT601">
        <f t="shared" si="1219"/>
        <v>0</v>
      </c>
      <c r="BU601">
        <f t="shared" si="1220"/>
        <v>0</v>
      </c>
      <c r="BV601">
        <f t="shared" si="1221"/>
        <v>0</v>
      </c>
      <c r="BW601">
        <f t="shared" si="1222"/>
        <v>0</v>
      </c>
      <c r="BX601">
        <f t="shared" si="1223"/>
        <v>0</v>
      </c>
      <c r="BY601">
        <f t="shared" si="1224"/>
        <v>0</v>
      </c>
      <c r="BZ601">
        <f t="shared" si="1225"/>
        <v>0</v>
      </c>
      <c r="CA601">
        <f t="shared" si="1226"/>
        <v>0</v>
      </c>
      <c r="CB601">
        <f t="shared" si="1227"/>
        <v>0</v>
      </c>
      <c r="CC601">
        <f t="shared" si="1228"/>
        <v>0</v>
      </c>
      <c r="CD601">
        <f t="shared" si="1229"/>
        <v>0</v>
      </c>
      <c r="CE601">
        <f t="shared" si="1230"/>
        <v>0</v>
      </c>
      <c r="CF601">
        <f t="shared" si="1231"/>
        <v>0</v>
      </c>
      <c r="CG601">
        <f t="shared" si="1232"/>
        <v>0</v>
      </c>
      <c r="CH601">
        <f t="shared" si="1233"/>
        <v>0</v>
      </c>
      <c r="CI601">
        <f t="shared" si="1234"/>
        <v>0</v>
      </c>
      <c r="CJ601">
        <f t="shared" si="1235"/>
        <v>0</v>
      </c>
      <c r="CK601">
        <f t="shared" si="1236"/>
        <v>0</v>
      </c>
      <c r="CL601" t="str">
        <f t="shared" si="1237"/>
        <v/>
      </c>
      <c r="CM601" t="str">
        <f t="shared" si="1238"/>
        <v/>
      </c>
      <c r="CN601" t="str">
        <f t="shared" si="1239"/>
        <v/>
      </c>
      <c r="CO601" t="str">
        <f t="shared" si="1240"/>
        <v/>
      </c>
      <c r="CP601" t="str">
        <f t="shared" si="1241"/>
        <v/>
      </c>
      <c r="CQ601" t="str">
        <f t="shared" si="1242"/>
        <v/>
      </c>
      <c r="CR601" t="str">
        <f t="shared" si="1243"/>
        <v/>
      </c>
      <c r="CS601" t="str">
        <f t="shared" si="1244"/>
        <v/>
      </c>
      <c r="CT601" t="str">
        <f t="shared" si="1245"/>
        <v/>
      </c>
      <c r="CU601" t="str">
        <f t="shared" si="1246"/>
        <v/>
      </c>
      <c r="CV601" t="str">
        <f t="shared" si="1247"/>
        <v/>
      </c>
      <c r="CW601" t="str">
        <f t="shared" si="1248"/>
        <v/>
      </c>
      <c r="CX601" t="str">
        <f t="shared" si="1249"/>
        <v/>
      </c>
      <c r="CY601" t="str">
        <f t="shared" si="1250"/>
        <v/>
      </c>
      <c r="CZ601" t="str">
        <f t="shared" si="1251"/>
        <v/>
      </c>
      <c r="DA601" t="str">
        <f t="shared" si="1252"/>
        <v/>
      </c>
      <c r="DB601" t="str">
        <f t="shared" si="1253"/>
        <v/>
      </c>
      <c r="DC601" t="str">
        <f t="shared" si="1254"/>
        <v/>
      </c>
      <c r="DD601" t="str">
        <f t="shared" si="1255"/>
        <v/>
      </c>
      <c r="DE601" t="str">
        <f t="shared" si="1256"/>
        <v/>
      </c>
      <c r="DF601" t="str">
        <f t="shared" si="1257"/>
        <v/>
      </c>
      <c r="DG601" t="str">
        <f t="shared" si="1258"/>
        <v/>
      </c>
      <c r="DH601" t="str">
        <f t="shared" si="1259"/>
        <v/>
      </c>
      <c r="DI601" t="str">
        <f t="shared" si="1260"/>
        <v/>
      </c>
      <c r="DJ601" t="str">
        <f t="shared" si="1261"/>
        <v/>
      </c>
      <c r="DK601" t="str">
        <f t="shared" si="1262"/>
        <v/>
      </c>
      <c r="DL601" t="str">
        <f t="shared" si="1263"/>
        <v/>
      </c>
      <c r="DM601" t="str">
        <f t="shared" si="1264"/>
        <v/>
      </c>
      <c r="DN601" t="str">
        <f t="shared" si="1265"/>
        <v/>
      </c>
      <c r="DO601" t="str">
        <f t="shared" si="1266"/>
        <v/>
      </c>
      <c r="DP601" t="str">
        <f t="shared" si="1267"/>
        <v/>
      </c>
      <c r="DQ601" t="str">
        <f t="shared" si="1268"/>
        <v/>
      </c>
      <c r="DR601" t="str">
        <f t="shared" si="1269"/>
        <v/>
      </c>
      <c r="DS601" t="str">
        <f t="shared" si="1270"/>
        <v/>
      </c>
      <c r="DT601" t="str">
        <f t="shared" si="1271"/>
        <v/>
      </c>
      <c r="DU601">
        <f t="shared" si="1272"/>
        <v>0</v>
      </c>
      <c r="DV601">
        <f t="shared" si="1273"/>
        <v>0</v>
      </c>
      <c r="DW601">
        <f t="shared" si="1274"/>
        <v>0</v>
      </c>
      <c r="DX601" t="str">
        <f t="shared" si="1275"/>
        <v/>
      </c>
      <c r="DY601" t="str">
        <f t="shared" si="1276"/>
        <v/>
      </c>
      <c r="DZ601" t="str">
        <f t="shared" si="1277"/>
        <v/>
      </c>
      <c r="EA601" s="5">
        <f t="shared" si="1278"/>
        <v>0</v>
      </c>
      <c r="EB601" s="3">
        <f t="shared" si="1279"/>
        <v>0</v>
      </c>
    </row>
    <row r="602" spans="2:132" x14ac:dyDescent="0.2">
      <c r="B602">
        <v>597</v>
      </c>
      <c r="C602" s="3">
        <f>Zisk!D616</f>
        <v>0</v>
      </c>
      <c r="D602">
        <f>Zisk!E616</f>
        <v>0</v>
      </c>
      <c r="E602" s="66" t="str">
        <f t="shared" si="1166"/>
        <v/>
      </c>
      <c r="F602" t="str">
        <f t="shared" si="1167"/>
        <v/>
      </c>
      <c r="G602" s="66" t="str">
        <f t="shared" si="1168"/>
        <v/>
      </c>
      <c r="J602">
        <f>VstupniParametry_SKRYT!$D$5</f>
        <v>0.02</v>
      </c>
      <c r="K602">
        <f>VstupniParametry_SKRYT!$D$6</f>
        <v>0.06</v>
      </c>
      <c r="L602">
        <f>VstupniParametry_SKRYT!$D$7</f>
        <v>0.06</v>
      </c>
      <c r="M602">
        <f>VstupniParametry_SKRYT!$D$8</f>
        <v>0.06</v>
      </c>
      <c r="N602">
        <f>VstupniParametry_SKRYT!$D$9</f>
        <v>1.7999999999999999E-2</v>
      </c>
      <c r="O602" s="27">
        <f>VstupniParametry_SKRYT!$D$10</f>
        <v>0.01</v>
      </c>
      <c r="P602" s="27">
        <f>VstupniParametry_SKRYT!$D$11</f>
        <v>0.01</v>
      </c>
      <c r="Q602" s="27">
        <f>VstupniParametry_SKRYT!$D$12</f>
        <v>0.01</v>
      </c>
      <c r="R602" s="27">
        <f>VstupniParametry_SKRYT!$D$13</f>
        <v>0.01</v>
      </c>
      <c r="S602" s="27">
        <f>VstupniParametry_SKRYT!$D$14</f>
        <v>0.01</v>
      </c>
      <c r="T602">
        <f t="shared" si="1169"/>
        <v>0</v>
      </c>
      <c r="U602">
        <f t="shared" si="1170"/>
        <v>0</v>
      </c>
      <c r="V602">
        <f t="shared" si="1171"/>
        <v>0</v>
      </c>
      <c r="W602">
        <f t="shared" si="1172"/>
        <v>0</v>
      </c>
      <c r="X602">
        <f t="shared" si="1173"/>
        <v>0</v>
      </c>
      <c r="Y602">
        <f t="shared" si="1174"/>
        <v>0</v>
      </c>
      <c r="Z602">
        <f t="shared" si="1175"/>
        <v>0</v>
      </c>
      <c r="AA602">
        <f t="shared" si="1176"/>
        <v>0</v>
      </c>
      <c r="AB602">
        <f t="shared" si="1177"/>
        <v>0</v>
      </c>
      <c r="AC602">
        <f t="shared" si="1178"/>
        <v>0</v>
      </c>
      <c r="AD602">
        <f t="shared" si="1179"/>
        <v>0</v>
      </c>
      <c r="AE602">
        <f t="shared" si="1180"/>
        <v>0</v>
      </c>
      <c r="AF602">
        <f t="shared" si="1181"/>
        <v>0</v>
      </c>
      <c r="AG602">
        <f t="shared" si="1182"/>
        <v>0</v>
      </c>
      <c r="AH602">
        <f t="shared" si="1183"/>
        <v>0</v>
      </c>
      <c r="AI602">
        <f t="shared" si="1184"/>
        <v>0</v>
      </c>
      <c r="AJ602">
        <f t="shared" si="1185"/>
        <v>0</v>
      </c>
      <c r="AK602">
        <f t="shared" si="1186"/>
        <v>0</v>
      </c>
      <c r="AL602">
        <f t="shared" si="1187"/>
        <v>0</v>
      </c>
      <c r="AM602">
        <f t="shared" si="1188"/>
        <v>0</v>
      </c>
      <c r="AN602">
        <f t="shared" si="1189"/>
        <v>0</v>
      </c>
      <c r="AO602">
        <f t="shared" si="1190"/>
        <v>0</v>
      </c>
      <c r="AP602">
        <f t="shared" si="1191"/>
        <v>0</v>
      </c>
      <c r="AQ602">
        <f t="shared" si="1192"/>
        <v>0</v>
      </c>
      <c r="AR602">
        <f t="shared" si="1193"/>
        <v>0</v>
      </c>
      <c r="AS602">
        <f t="shared" si="1194"/>
        <v>0</v>
      </c>
      <c r="AT602">
        <f t="shared" si="1164"/>
        <v>0</v>
      </c>
      <c r="AU602">
        <f t="shared" si="1195"/>
        <v>0</v>
      </c>
      <c r="AV602">
        <f t="shared" si="1196"/>
        <v>0</v>
      </c>
      <c r="AW602">
        <f t="shared" si="1165"/>
        <v>0</v>
      </c>
      <c r="AX602">
        <f t="shared" si="1197"/>
        <v>0</v>
      </c>
      <c r="AY602">
        <f t="shared" si="1198"/>
        <v>0</v>
      </c>
      <c r="AZ602">
        <f t="shared" si="1199"/>
        <v>0</v>
      </c>
      <c r="BA602">
        <f t="shared" si="1200"/>
        <v>0</v>
      </c>
      <c r="BB602">
        <f t="shared" si="1201"/>
        <v>0</v>
      </c>
      <c r="BC602">
        <f t="shared" si="1202"/>
        <v>0</v>
      </c>
      <c r="BD602">
        <f t="shared" si="1203"/>
        <v>0</v>
      </c>
      <c r="BE602">
        <f t="shared" si="1204"/>
        <v>0</v>
      </c>
      <c r="BF602">
        <f t="shared" si="1205"/>
        <v>0</v>
      </c>
      <c r="BG602">
        <f t="shared" si="1206"/>
        <v>0</v>
      </c>
      <c r="BH602">
        <f t="shared" si="1207"/>
        <v>0</v>
      </c>
      <c r="BI602">
        <f t="shared" si="1208"/>
        <v>0</v>
      </c>
      <c r="BJ602">
        <f t="shared" si="1209"/>
        <v>0</v>
      </c>
      <c r="BK602">
        <f t="shared" si="1210"/>
        <v>0</v>
      </c>
      <c r="BL602">
        <f t="shared" si="1211"/>
        <v>0</v>
      </c>
      <c r="BM602">
        <f t="shared" si="1212"/>
        <v>0</v>
      </c>
      <c r="BN602">
        <f t="shared" si="1213"/>
        <v>0</v>
      </c>
      <c r="BO602">
        <f t="shared" si="1214"/>
        <v>0</v>
      </c>
      <c r="BP602">
        <f t="shared" si="1215"/>
        <v>0</v>
      </c>
      <c r="BQ602">
        <f t="shared" si="1216"/>
        <v>0</v>
      </c>
      <c r="BR602">
        <f t="shared" si="1217"/>
        <v>0</v>
      </c>
      <c r="BS602">
        <f t="shared" si="1218"/>
        <v>0</v>
      </c>
      <c r="BT602">
        <f t="shared" si="1219"/>
        <v>0</v>
      </c>
      <c r="BU602">
        <f t="shared" si="1220"/>
        <v>0</v>
      </c>
      <c r="BV602">
        <f t="shared" si="1221"/>
        <v>0</v>
      </c>
      <c r="BW602">
        <f t="shared" si="1222"/>
        <v>0</v>
      </c>
      <c r="BX602">
        <f t="shared" si="1223"/>
        <v>0</v>
      </c>
      <c r="BY602">
        <f t="shared" si="1224"/>
        <v>0</v>
      </c>
      <c r="BZ602">
        <f t="shared" si="1225"/>
        <v>0</v>
      </c>
      <c r="CA602">
        <f t="shared" si="1226"/>
        <v>0</v>
      </c>
      <c r="CB602">
        <f t="shared" si="1227"/>
        <v>0</v>
      </c>
      <c r="CC602">
        <f t="shared" si="1228"/>
        <v>0</v>
      </c>
      <c r="CD602">
        <f t="shared" si="1229"/>
        <v>0</v>
      </c>
      <c r="CE602">
        <f t="shared" si="1230"/>
        <v>0</v>
      </c>
      <c r="CF602">
        <f t="shared" si="1231"/>
        <v>0</v>
      </c>
      <c r="CG602">
        <f t="shared" si="1232"/>
        <v>0</v>
      </c>
      <c r="CH602">
        <f t="shared" si="1233"/>
        <v>0</v>
      </c>
      <c r="CI602">
        <f t="shared" si="1234"/>
        <v>0</v>
      </c>
      <c r="CJ602">
        <f t="shared" si="1235"/>
        <v>0</v>
      </c>
      <c r="CK602">
        <f t="shared" si="1236"/>
        <v>0</v>
      </c>
      <c r="CL602" t="str">
        <f t="shared" si="1237"/>
        <v/>
      </c>
      <c r="CM602" t="str">
        <f t="shared" si="1238"/>
        <v/>
      </c>
      <c r="CN602" t="str">
        <f t="shared" si="1239"/>
        <v/>
      </c>
      <c r="CO602" t="str">
        <f t="shared" si="1240"/>
        <v/>
      </c>
      <c r="CP602" t="str">
        <f t="shared" si="1241"/>
        <v/>
      </c>
      <c r="CQ602" t="str">
        <f t="shared" si="1242"/>
        <v/>
      </c>
      <c r="CR602" t="str">
        <f t="shared" si="1243"/>
        <v/>
      </c>
      <c r="CS602" t="str">
        <f t="shared" si="1244"/>
        <v/>
      </c>
      <c r="CT602" t="str">
        <f t="shared" si="1245"/>
        <v/>
      </c>
      <c r="CU602" t="str">
        <f t="shared" si="1246"/>
        <v/>
      </c>
      <c r="CV602" t="str">
        <f t="shared" si="1247"/>
        <v/>
      </c>
      <c r="CW602" t="str">
        <f t="shared" si="1248"/>
        <v/>
      </c>
      <c r="CX602" t="str">
        <f t="shared" si="1249"/>
        <v/>
      </c>
      <c r="CY602" t="str">
        <f t="shared" si="1250"/>
        <v/>
      </c>
      <c r="CZ602" t="str">
        <f t="shared" si="1251"/>
        <v/>
      </c>
      <c r="DA602" t="str">
        <f t="shared" si="1252"/>
        <v/>
      </c>
      <c r="DB602" t="str">
        <f t="shared" si="1253"/>
        <v/>
      </c>
      <c r="DC602" t="str">
        <f t="shared" si="1254"/>
        <v/>
      </c>
      <c r="DD602" t="str">
        <f t="shared" si="1255"/>
        <v/>
      </c>
      <c r="DE602" t="str">
        <f t="shared" si="1256"/>
        <v/>
      </c>
      <c r="DF602" t="str">
        <f t="shared" si="1257"/>
        <v/>
      </c>
      <c r="DG602" t="str">
        <f t="shared" si="1258"/>
        <v/>
      </c>
      <c r="DH602" t="str">
        <f t="shared" si="1259"/>
        <v/>
      </c>
      <c r="DI602" t="str">
        <f t="shared" si="1260"/>
        <v/>
      </c>
      <c r="DJ602" t="str">
        <f t="shared" si="1261"/>
        <v/>
      </c>
      <c r="DK602" t="str">
        <f t="shared" si="1262"/>
        <v/>
      </c>
      <c r="DL602" t="str">
        <f t="shared" si="1263"/>
        <v/>
      </c>
      <c r="DM602" t="str">
        <f t="shared" si="1264"/>
        <v/>
      </c>
      <c r="DN602" t="str">
        <f t="shared" si="1265"/>
        <v/>
      </c>
      <c r="DO602" t="str">
        <f t="shared" si="1266"/>
        <v/>
      </c>
      <c r="DP602" t="str">
        <f t="shared" si="1267"/>
        <v/>
      </c>
      <c r="DQ602" t="str">
        <f t="shared" si="1268"/>
        <v/>
      </c>
      <c r="DR602" t="str">
        <f t="shared" si="1269"/>
        <v/>
      </c>
      <c r="DS602" t="str">
        <f t="shared" si="1270"/>
        <v/>
      </c>
      <c r="DT602" t="str">
        <f t="shared" si="1271"/>
        <v/>
      </c>
      <c r="DU602">
        <f t="shared" si="1272"/>
        <v>0</v>
      </c>
      <c r="DV602">
        <f t="shared" si="1273"/>
        <v>0</v>
      </c>
      <c r="DW602">
        <f t="shared" si="1274"/>
        <v>0</v>
      </c>
      <c r="DX602" t="str">
        <f t="shared" si="1275"/>
        <v/>
      </c>
      <c r="DY602" t="str">
        <f t="shared" si="1276"/>
        <v/>
      </c>
      <c r="DZ602" t="str">
        <f t="shared" si="1277"/>
        <v/>
      </c>
      <c r="EA602" s="5">
        <f t="shared" si="1278"/>
        <v>0</v>
      </c>
      <c r="EB602" s="3">
        <f t="shared" si="1279"/>
        <v>0</v>
      </c>
    </row>
    <row r="603" spans="2:132" x14ac:dyDescent="0.2">
      <c r="B603" s="25">
        <v>598</v>
      </c>
      <c r="C603" s="26">
        <f>Zisk!D617</f>
        <v>0</v>
      </c>
      <c r="D603">
        <f>Zisk!E617</f>
        <v>0</v>
      </c>
      <c r="E603" s="66" t="str">
        <f t="shared" si="1166"/>
        <v/>
      </c>
      <c r="F603" t="str">
        <f t="shared" si="1167"/>
        <v/>
      </c>
      <c r="G603" s="66" t="str">
        <f t="shared" si="1168"/>
        <v/>
      </c>
      <c r="H603" s="25"/>
      <c r="I603" s="25"/>
      <c r="J603">
        <f>VstupniParametry_SKRYT!$D$5</f>
        <v>0.02</v>
      </c>
      <c r="K603">
        <f>VstupniParametry_SKRYT!$D$6</f>
        <v>0.06</v>
      </c>
      <c r="L603">
        <f>VstupniParametry_SKRYT!$D$7</f>
        <v>0.06</v>
      </c>
      <c r="M603">
        <f>VstupniParametry_SKRYT!$D$8</f>
        <v>0.06</v>
      </c>
      <c r="N603">
        <f>VstupniParametry_SKRYT!$D$9</f>
        <v>1.7999999999999999E-2</v>
      </c>
      <c r="O603" s="27">
        <f>VstupniParametry_SKRYT!$D$10</f>
        <v>0.01</v>
      </c>
      <c r="P603" s="27">
        <f>VstupniParametry_SKRYT!$D$11</f>
        <v>0.01</v>
      </c>
      <c r="Q603" s="27">
        <f>VstupniParametry_SKRYT!$D$12</f>
        <v>0.01</v>
      </c>
      <c r="R603" s="27">
        <f>VstupniParametry_SKRYT!$D$13</f>
        <v>0.01</v>
      </c>
      <c r="S603" s="27">
        <f>VstupniParametry_SKRYT!$D$14</f>
        <v>0.01</v>
      </c>
      <c r="T603">
        <f t="shared" si="1169"/>
        <v>0</v>
      </c>
      <c r="U603">
        <f t="shared" si="1170"/>
        <v>0</v>
      </c>
      <c r="V603">
        <f t="shared" si="1171"/>
        <v>0</v>
      </c>
      <c r="W603">
        <f t="shared" si="1172"/>
        <v>0</v>
      </c>
      <c r="X603">
        <f t="shared" si="1173"/>
        <v>0</v>
      </c>
      <c r="Y603">
        <f t="shared" si="1174"/>
        <v>0</v>
      </c>
      <c r="Z603">
        <f t="shared" si="1175"/>
        <v>0</v>
      </c>
      <c r="AA603">
        <f t="shared" si="1176"/>
        <v>0</v>
      </c>
      <c r="AB603">
        <f t="shared" si="1177"/>
        <v>0</v>
      </c>
      <c r="AC603">
        <f t="shared" si="1178"/>
        <v>0</v>
      </c>
      <c r="AD603">
        <f t="shared" si="1179"/>
        <v>0</v>
      </c>
      <c r="AE603">
        <f t="shared" si="1180"/>
        <v>0</v>
      </c>
      <c r="AF603">
        <f t="shared" si="1181"/>
        <v>0</v>
      </c>
      <c r="AG603">
        <f t="shared" si="1182"/>
        <v>0</v>
      </c>
      <c r="AH603">
        <f t="shared" si="1183"/>
        <v>0</v>
      </c>
      <c r="AI603">
        <f t="shared" si="1184"/>
        <v>0</v>
      </c>
      <c r="AJ603">
        <f t="shared" si="1185"/>
        <v>0</v>
      </c>
      <c r="AK603">
        <f t="shared" si="1186"/>
        <v>0</v>
      </c>
      <c r="AL603">
        <f t="shared" si="1187"/>
        <v>0</v>
      </c>
      <c r="AM603">
        <f t="shared" si="1188"/>
        <v>0</v>
      </c>
      <c r="AN603">
        <f t="shared" si="1189"/>
        <v>0</v>
      </c>
      <c r="AO603">
        <f t="shared" si="1190"/>
        <v>0</v>
      </c>
      <c r="AP603">
        <f t="shared" si="1191"/>
        <v>0</v>
      </c>
      <c r="AQ603">
        <f t="shared" si="1192"/>
        <v>0</v>
      </c>
      <c r="AR603">
        <f t="shared" si="1193"/>
        <v>0</v>
      </c>
      <c r="AS603">
        <f t="shared" si="1194"/>
        <v>0</v>
      </c>
      <c r="AT603">
        <f t="shared" si="1164"/>
        <v>0</v>
      </c>
      <c r="AU603">
        <f t="shared" si="1195"/>
        <v>0</v>
      </c>
      <c r="AV603">
        <f t="shared" si="1196"/>
        <v>0</v>
      </c>
      <c r="AW603">
        <f t="shared" si="1165"/>
        <v>0</v>
      </c>
      <c r="AX603">
        <f t="shared" si="1197"/>
        <v>0</v>
      </c>
      <c r="AY603">
        <f t="shared" si="1198"/>
        <v>0</v>
      </c>
      <c r="AZ603">
        <f t="shared" si="1199"/>
        <v>0</v>
      </c>
      <c r="BA603">
        <f t="shared" si="1200"/>
        <v>0</v>
      </c>
      <c r="BB603">
        <f t="shared" si="1201"/>
        <v>0</v>
      </c>
      <c r="BC603">
        <f t="shared" si="1202"/>
        <v>0</v>
      </c>
      <c r="BD603">
        <f t="shared" si="1203"/>
        <v>0</v>
      </c>
      <c r="BE603">
        <f t="shared" si="1204"/>
        <v>0</v>
      </c>
      <c r="BF603">
        <f t="shared" si="1205"/>
        <v>0</v>
      </c>
      <c r="BG603">
        <f t="shared" si="1206"/>
        <v>0</v>
      </c>
      <c r="BH603">
        <f t="shared" si="1207"/>
        <v>0</v>
      </c>
      <c r="BI603">
        <f t="shared" si="1208"/>
        <v>0</v>
      </c>
      <c r="BJ603">
        <f t="shared" si="1209"/>
        <v>0</v>
      </c>
      <c r="BK603">
        <f t="shared" si="1210"/>
        <v>0</v>
      </c>
      <c r="BL603">
        <f t="shared" si="1211"/>
        <v>0</v>
      </c>
      <c r="BM603">
        <f t="shared" si="1212"/>
        <v>0</v>
      </c>
      <c r="BN603">
        <f t="shared" si="1213"/>
        <v>0</v>
      </c>
      <c r="BO603">
        <f t="shared" si="1214"/>
        <v>0</v>
      </c>
      <c r="BP603">
        <f t="shared" si="1215"/>
        <v>0</v>
      </c>
      <c r="BQ603">
        <f t="shared" si="1216"/>
        <v>0</v>
      </c>
      <c r="BR603">
        <f t="shared" si="1217"/>
        <v>0</v>
      </c>
      <c r="BS603">
        <f t="shared" si="1218"/>
        <v>0</v>
      </c>
      <c r="BT603">
        <f t="shared" si="1219"/>
        <v>0</v>
      </c>
      <c r="BU603">
        <f t="shared" si="1220"/>
        <v>0</v>
      </c>
      <c r="BV603">
        <f t="shared" si="1221"/>
        <v>0</v>
      </c>
      <c r="BW603">
        <f t="shared" si="1222"/>
        <v>0</v>
      </c>
      <c r="BX603">
        <f t="shared" si="1223"/>
        <v>0</v>
      </c>
      <c r="BY603">
        <f t="shared" si="1224"/>
        <v>0</v>
      </c>
      <c r="BZ603">
        <f t="shared" si="1225"/>
        <v>0</v>
      </c>
      <c r="CA603">
        <f t="shared" si="1226"/>
        <v>0</v>
      </c>
      <c r="CB603">
        <f t="shared" si="1227"/>
        <v>0</v>
      </c>
      <c r="CC603">
        <f t="shared" si="1228"/>
        <v>0</v>
      </c>
      <c r="CD603">
        <f t="shared" si="1229"/>
        <v>0</v>
      </c>
      <c r="CE603">
        <f t="shared" si="1230"/>
        <v>0</v>
      </c>
      <c r="CF603">
        <f t="shared" si="1231"/>
        <v>0</v>
      </c>
      <c r="CG603">
        <f t="shared" si="1232"/>
        <v>0</v>
      </c>
      <c r="CH603">
        <f t="shared" si="1233"/>
        <v>0</v>
      </c>
      <c r="CI603">
        <f t="shared" si="1234"/>
        <v>0</v>
      </c>
      <c r="CJ603">
        <f t="shared" si="1235"/>
        <v>0</v>
      </c>
      <c r="CK603">
        <f t="shared" si="1236"/>
        <v>0</v>
      </c>
      <c r="CL603" t="str">
        <f t="shared" si="1237"/>
        <v/>
      </c>
      <c r="CM603" t="str">
        <f t="shared" si="1238"/>
        <v/>
      </c>
      <c r="CN603" t="str">
        <f t="shared" si="1239"/>
        <v/>
      </c>
      <c r="CO603" t="str">
        <f t="shared" si="1240"/>
        <v/>
      </c>
      <c r="CP603" t="str">
        <f t="shared" si="1241"/>
        <v/>
      </c>
      <c r="CQ603" t="str">
        <f t="shared" si="1242"/>
        <v/>
      </c>
      <c r="CR603" t="str">
        <f t="shared" si="1243"/>
        <v/>
      </c>
      <c r="CS603" t="str">
        <f t="shared" si="1244"/>
        <v/>
      </c>
      <c r="CT603" t="str">
        <f t="shared" si="1245"/>
        <v/>
      </c>
      <c r="CU603" t="str">
        <f t="shared" si="1246"/>
        <v/>
      </c>
      <c r="CV603" t="str">
        <f t="shared" si="1247"/>
        <v/>
      </c>
      <c r="CW603" t="str">
        <f t="shared" si="1248"/>
        <v/>
      </c>
      <c r="CX603" t="str">
        <f t="shared" si="1249"/>
        <v/>
      </c>
      <c r="CY603" t="str">
        <f t="shared" si="1250"/>
        <v/>
      </c>
      <c r="CZ603" t="str">
        <f t="shared" si="1251"/>
        <v/>
      </c>
      <c r="DA603" t="str">
        <f t="shared" si="1252"/>
        <v/>
      </c>
      <c r="DB603" t="str">
        <f t="shared" si="1253"/>
        <v/>
      </c>
      <c r="DC603" t="str">
        <f t="shared" si="1254"/>
        <v/>
      </c>
      <c r="DD603" t="str">
        <f t="shared" si="1255"/>
        <v/>
      </c>
      <c r="DE603" t="str">
        <f t="shared" si="1256"/>
        <v/>
      </c>
      <c r="DF603" t="str">
        <f t="shared" si="1257"/>
        <v/>
      </c>
      <c r="DG603" t="str">
        <f t="shared" si="1258"/>
        <v/>
      </c>
      <c r="DH603" t="str">
        <f t="shared" si="1259"/>
        <v/>
      </c>
      <c r="DI603" t="str">
        <f t="shared" si="1260"/>
        <v/>
      </c>
      <c r="DJ603" t="str">
        <f t="shared" si="1261"/>
        <v/>
      </c>
      <c r="DK603" t="str">
        <f t="shared" si="1262"/>
        <v/>
      </c>
      <c r="DL603" t="str">
        <f t="shared" si="1263"/>
        <v/>
      </c>
      <c r="DM603" t="str">
        <f t="shared" si="1264"/>
        <v/>
      </c>
      <c r="DN603" t="str">
        <f t="shared" si="1265"/>
        <v/>
      </c>
      <c r="DO603" t="str">
        <f t="shared" si="1266"/>
        <v/>
      </c>
      <c r="DP603" t="str">
        <f t="shared" si="1267"/>
        <v/>
      </c>
      <c r="DQ603" t="str">
        <f t="shared" si="1268"/>
        <v/>
      </c>
      <c r="DR603" t="str">
        <f t="shared" si="1269"/>
        <v/>
      </c>
      <c r="DS603" t="str">
        <f t="shared" si="1270"/>
        <v/>
      </c>
      <c r="DT603" t="str">
        <f t="shared" si="1271"/>
        <v/>
      </c>
      <c r="DU603">
        <f t="shared" si="1272"/>
        <v>0</v>
      </c>
      <c r="DV603">
        <f t="shared" si="1273"/>
        <v>0</v>
      </c>
      <c r="DW603">
        <f t="shared" si="1274"/>
        <v>0</v>
      </c>
      <c r="DX603" t="str">
        <f t="shared" si="1275"/>
        <v/>
      </c>
      <c r="DY603" t="str">
        <f t="shared" si="1276"/>
        <v/>
      </c>
      <c r="DZ603" t="str">
        <f t="shared" si="1277"/>
        <v/>
      </c>
      <c r="EA603" s="5">
        <f t="shared" si="1278"/>
        <v>0</v>
      </c>
      <c r="EB603" s="3">
        <f t="shared" si="1279"/>
        <v>0</v>
      </c>
    </row>
    <row r="604" spans="2:132" x14ac:dyDescent="0.2">
      <c r="B604">
        <v>599</v>
      </c>
      <c r="C604" s="3">
        <f>Zisk!D618</f>
        <v>0</v>
      </c>
      <c r="D604">
        <f>Zisk!E618</f>
        <v>0</v>
      </c>
      <c r="E604" s="66" t="str">
        <f t="shared" si="1166"/>
        <v/>
      </c>
      <c r="F604" t="str">
        <f t="shared" si="1167"/>
        <v/>
      </c>
      <c r="G604" s="66" t="str">
        <f t="shared" si="1168"/>
        <v/>
      </c>
      <c r="J604">
        <f>VstupniParametry_SKRYT!$D$5</f>
        <v>0.02</v>
      </c>
      <c r="K604">
        <f>VstupniParametry_SKRYT!$D$6</f>
        <v>0.06</v>
      </c>
      <c r="L604">
        <f>VstupniParametry_SKRYT!$D$7</f>
        <v>0.06</v>
      </c>
      <c r="M604">
        <f>VstupniParametry_SKRYT!$D$8</f>
        <v>0.06</v>
      </c>
      <c r="N604">
        <f>VstupniParametry_SKRYT!$D$9</f>
        <v>1.7999999999999999E-2</v>
      </c>
      <c r="O604" s="27">
        <f>VstupniParametry_SKRYT!$D$10</f>
        <v>0.01</v>
      </c>
      <c r="P604" s="27">
        <f>VstupniParametry_SKRYT!$D$11</f>
        <v>0.01</v>
      </c>
      <c r="Q604" s="27">
        <f>VstupniParametry_SKRYT!$D$12</f>
        <v>0.01</v>
      </c>
      <c r="R604" s="27">
        <f>VstupniParametry_SKRYT!$D$13</f>
        <v>0.01</v>
      </c>
      <c r="S604" s="27">
        <f>VstupniParametry_SKRYT!$D$14</f>
        <v>0.01</v>
      </c>
      <c r="T604">
        <f t="shared" si="1169"/>
        <v>0</v>
      </c>
      <c r="U604">
        <f t="shared" si="1170"/>
        <v>0</v>
      </c>
      <c r="V604">
        <f t="shared" si="1171"/>
        <v>0</v>
      </c>
      <c r="W604">
        <f t="shared" si="1172"/>
        <v>0</v>
      </c>
      <c r="X604">
        <f t="shared" si="1173"/>
        <v>0</v>
      </c>
      <c r="Y604">
        <f t="shared" si="1174"/>
        <v>0</v>
      </c>
      <c r="Z604">
        <f t="shared" si="1175"/>
        <v>0</v>
      </c>
      <c r="AA604">
        <f t="shared" si="1176"/>
        <v>0</v>
      </c>
      <c r="AB604">
        <f t="shared" si="1177"/>
        <v>0</v>
      </c>
      <c r="AC604">
        <f t="shared" si="1178"/>
        <v>0</v>
      </c>
      <c r="AD604">
        <f t="shared" si="1179"/>
        <v>0</v>
      </c>
      <c r="AE604">
        <f t="shared" si="1180"/>
        <v>0</v>
      </c>
      <c r="AF604">
        <f t="shared" si="1181"/>
        <v>0</v>
      </c>
      <c r="AG604">
        <f t="shared" si="1182"/>
        <v>0</v>
      </c>
      <c r="AH604">
        <f t="shared" si="1183"/>
        <v>0</v>
      </c>
      <c r="AI604">
        <f t="shared" si="1184"/>
        <v>0</v>
      </c>
      <c r="AJ604">
        <f t="shared" si="1185"/>
        <v>0</v>
      </c>
      <c r="AK604">
        <f t="shared" si="1186"/>
        <v>0</v>
      </c>
      <c r="AL604">
        <f t="shared" si="1187"/>
        <v>0</v>
      </c>
      <c r="AM604">
        <f t="shared" si="1188"/>
        <v>0</v>
      </c>
      <c r="AN604">
        <f t="shared" si="1189"/>
        <v>0</v>
      </c>
      <c r="AO604">
        <f t="shared" si="1190"/>
        <v>0</v>
      </c>
      <c r="AP604">
        <f t="shared" si="1191"/>
        <v>0</v>
      </c>
      <c r="AQ604">
        <f t="shared" si="1192"/>
        <v>0</v>
      </c>
      <c r="AR604">
        <f t="shared" si="1193"/>
        <v>0</v>
      </c>
      <c r="AS604">
        <f t="shared" si="1194"/>
        <v>0</v>
      </c>
      <c r="AT604">
        <f t="shared" si="1164"/>
        <v>0</v>
      </c>
      <c r="AU604">
        <f t="shared" si="1195"/>
        <v>0</v>
      </c>
      <c r="AV604">
        <f t="shared" si="1196"/>
        <v>0</v>
      </c>
      <c r="AW604">
        <f t="shared" si="1165"/>
        <v>0</v>
      </c>
      <c r="AX604">
        <f t="shared" si="1197"/>
        <v>0</v>
      </c>
      <c r="AY604">
        <f t="shared" si="1198"/>
        <v>0</v>
      </c>
      <c r="AZ604">
        <f t="shared" si="1199"/>
        <v>0</v>
      </c>
      <c r="BA604">
        <f t="shared" si="1200"/>
        <v>0</v>
      </c>
      <c r="BB604">
        <f t="shared" si="1201"/>
        <v>0</v>
      </c>
      <c r="BC604">
        <f t="shared" si="1202"/>
        <v>0</v>
      </c>
      <c r="BD604">
        <f t="shared" si="1203"/>
        <v>0</v>
      </c>
      <c r="BE604">
        <f t="shared" si="1204"/>
        <v>0</v>
      </c>
      <c r="BF604">
        <f t="shared" si="1205"/>
        <v>0</v>
      </c>
      <c r="BG604">
        <f t="shared" si="1206"/>
        <v>0</v>
      </c>
      <c r="BH604">
        <f t="shared" si="1207"/>
        <v>0</v>
      </c>
      <c r="BI604">
        <f t="shared" si="1208"/>
        <v>0</v>
      </c>
      <c r="BJ604">
        <f t="shared" si="1209"/>
        <v>0</v>
      </c>
      <c r="BK604">
        <f t="shared" si="1210"/>
        <v>0</v>
      </c>
      <c r="BL604">
        <f t="shared" si="1211"/>
        <v>0</v>
      </c>
      <c r="BM604">
        <f t="shared" si="1212"/>
        <v>0</v>
      </c>
      <c r="BN604">
        <f t="shared" si="1213"/>
        <v>0</v>
      </c>
      <c r="BO604">
        <f t="shared" si="1214"/>
        <v>0</v>
      </c>
      <c r="BP604">
        <f t="shared" si="1215"/>
        <v>0</v>
      </c>
      <c r="BQ604">
        <f t="shared" si="1216"/>
        <v>0</v>
      </c>
      <c r="BR604">
        <f t="shared" si="1217"/>
        <v>0</v>
      </c>
      <c r="BS604">
        <f t="shared" si="1218"/>
        <v>0</v>
      </c>
      <c r="BT604">
        <f t="shared" si="1219"/>
        <v>0</v>
      </c>
      <c r="BU604">
        <f t="shared" si="1220"/>
        <v>0</v>
      </c>
      <c r="BV604">
        <f t="shared" si="1221"/>
        <v>0</v>
      </c>
      <c r="BW604">
        <f t="shared" si="1222"/>
        <v>0</v>
      </c>
      <c r="BX604">
        <f t="shared" si="1223"/>
        <v>0</v>
      </c>
      <c r="BY604">
        <f t="shared" si="1224"/>
        <v>0</v>
      </c>
      <c r="BZ604">
        <f t="shared" si="1225"/>
        <v>0</v>
      </c>
      <c r="CA604">
        <f t="shared" si="1226"/>
        <v>0</v>
      </c>
      <c r="CB604">
        <f t="shared" si="1227"/>
        <v>0</v>
      </c>
      <c r="CC604">
        <f t="shared" si="1228"/>
        <v>0</v>
      </c>
      <c r="CD604">
        <f t="shared" si="1229"/>
        <v>0</v>
      </c>
      <c r="CE604">
        <f t="shared" si="1230"/>
        <v>0</v>
      </c>
      <c r="CF604">
        <f t="shared" si="1231"/>
        <v>0</v>
      </c>
      <c r="CG604">
        <f t="shared" si="1232"/>
        <v>0</v>
      </c>
      <c r="CH604">
        <f t="shared" si="1233"/>
        <v>0</v>
      </c>
      <c r="CI604">
        <f t="shared" si="1234"/>
        <v>0</v>
      </c>
      <c r="CJ604">
        <f t="shared" si="1235"/>
        <v>0</v>
      </c>
      <c r="CK604">
        <f t="shared" si="1236"/>
        <v>0</v>
      </c>
      <c r="CL604" t="str">
        <f t="shared" si="1237"/>
        <v/>
      </c>
      <c r="CM604" t="str">
        <f t="shared" si="1238"/>
        <v/>
      </c>
      <c r="CN604" t="str">
        <f t="shared" si="1239"/>
        <v/>
      </c>
      <c r="CO604" t="str">
        <f t="shared" si="1240"/>
        <v/>
      </c>
      <c r="CP604" t="str">
        <f t="shared" si="1241"/>
        <v/>
      </c>
      <c r="CQ604" t="str">
        <f t="shared" si="1242"/>
        <v/>
      </c>
      <c r="CR604" t="str">
        <f t="shared" si="1243"/>
        <v/>
      </c>
      <c r="CS604" t="str">
        <f t="shared" si="1244"/>
        <v/>
      </c>
      <c r="CT604" t="str">
        <f t="shared" si="1245"/>
        <v/>
      </c>
      <c r="CU604" t="str">
        <f t="shared" si="1246"/>
        <v/>
      </c>
      <c r="CV604" t="str">
        <f t="shared" si="1247"/>
        <v/>
      </c>
      <c r="CW604" t="str">
        <f t="shared" si="1248"/>
        <v/>
      </c>
      <c r="CX604" t="str">
        <f t="shared" si="1249"/>
        <v/>
      </c>
      <c r="CY604" t="str">
        <f t="shared" si="1250"/>
        <v/>
      </c>
      <c r="CZ604" t="str">
        <f t="shared" si="1251"/>
        <v/>
      </c>
      <c r="DA604" t="str">
        <f t="shared" si="1252"/>
        <v/>
      </c>
      <c r="DB604" t="str">
        <f t="shared" si="1253"/>
        <v/>
      </c>
      <c r="DC604" t="str">
        <f t="shared" si="1254"/>
        <v/>
      </c>
      <c r="DD604" t="str">
        <f t="shared" si="1255"/>
        <v/>
      </c>
      <c r="DE604" t="str">
        <f t="shared" si="1256"/>
        <v/>
      </c>
      <c r="DF604" t="str">
        <f t="shared" si="1257"/>
        <v/>
      </c>
      <c r="DG604" t="str">
        <f t="shared" si="1258"/>
        <v/>
      </c>
      <c r="DH604" t="str">
        <f t="shared" si="1259"/>
        <v/>
      </c>
      <c r="DI604" t="str">
        <f t="shared" si="1260"/>
        <v/>
      </c>
      <c r="DJ604" t="str">
        <f t="shared" si="1261"/>
        <v/>
      </c>
      <c r="DK604" t="str">
        <f t="shared" si="1262"/>
        <v/>
      </c>
      <c r="DL604" t="str">
        <f t="shared" si="1263"/>
        <v/>
      </c>
      <c r="DM604" t="str">
        <f t="shared" si="1264"/>
        <v/>
      </c>
      <c r="DN604" t="str">
        <f t="shared" si="1265"/>
        <v/>
      </c>
      <c r="DO604" t="str">
        <f t="shared" si="1266"/>
        <v/>
      </c>
      <c r="DP604" t="str">
        <f t="shared" si="1267"/>
        <v/>
      </c>
      <c r="DQ604" t="str">
        <f t="shared" si="1268"/>
        <v/>
      </c>
      <c r="DR604" t="str">
        <f t="shared" si="1269"/>
        <v/>
      </c>
      <c r="DS604" t="str">
        <f t="shared" si="1270"/>
        <v/>
      </c>
      <c r="DT604" t="str">
        <f t="shared" si="1271"/>
        <v/>
      </c>
      <c r="DU604">
        <f t="shared" si="1272"/>
        <v>0</v>
      </c>
      <c r="DV604">
        <f t="shared" si="1273"/>
        <v>0</v>
      </c>
      <c r="DW604">
        <f t="shared" si="1274"/>
        <v>0</v>
      </c>
      <c r="DX604" t="str">
        <f t="shared" si="1275"/>
        <v/>
      </c>
      <c r="DY604" t="str">
        <f t="shared" si="1276"/>
        <v/>
      </c>
      <c r="DZ604" t="str">
        <f t="shared" si="1277"/>
        <v/>
      </c>
      <c r="EA604" s="5">
        <f t="shared" si="1278"/>
        <v>0</v>
      </c>
      <c r="EB604" s="3">
        <f t="shared" si="1279"/>
        <v>0</v>
      </c>
    </row>
    <row r="605" spans="2:132" x14ac:dyDescent="0.2">
      <c r="B605" s="25">
        <v>600</v>
      </c>
      <c r="C605" s="26">
        <f>Zisk!D619</f>
        <v>0</v>
      </c>
      <c r="D605">
        <f>Zisk!E619</f>
        <v>0</v>
      </c>
      <c r="E605" s="66" t="str">
        <f t="shared" si="1166"/>
        <v/>
      </c>
      <c r="F605" t="str">
        <f t="shared" si="1167"/>
        <v/>
      </c>
      <c r="G605" s="66" t="str">
        <f t="shared" si="1168"/>
        <v/>
      </c>
      <c r="H605" s="25"/>
      <c r="I605" s="25"/>
      <c r="J605">
        <f>VstupniParametry_SKRYT!$D$5</f>
        <v>0.02</v>
      </c>
      <c r="K605">
        <f>VstupniParametry_SKRYT!$D$6</f>
        <v>0.06</v>
      </c>
      <c r="L605">
        <f>VstupniParametry_SKRYT!$D$7</f>
        <v>0.06</v>
      </c>
      <c r="M605">
        <f>VstupniParametry_SKRYT!$D$8</f>
        <v>0.06</v>
      </c>
      <c r="N605">
        <f>VstupniParametry_SKRYT!$D$9</f>
        <v>1.7999999999999999E-2</v>
      </c>
      <c r="O605" s="27">
        <f>VstupniParametry_SKRYT!$D$10</f>
        <v>0.01</v>
      </c>
      <c r="P605" s="27">
        <f>VstupniParametry_SKRYT!$D$11</f>
        <v>0.01</v>
      </c>
      <c r="Q605" s="27">
        <f>VstupniParametry_SKRYT!$D$12</f>
        <v>0.01</v>
      </c>
      <c r="R605" s="27">
        <f>VstupniParametry_SKRYT!$D$13</f>
        <v>0.01</v>
      </c>
      <c r="S605" s="27">
        <f>VstupniParametry_SKRYT!$D$14</f>
        <v>0.01</v>
      </c>
      <c r="T605">
        <f t="shared" si="1169"/>
        <v>0</v>
      </c>
      <c r="U605">
        <f t="shared" si="1170"/>
        <v>0</v>
      </c>
      <c r="V605">
        <f t="shared" si="1171"/>
        <v>0</v>
      </c>
      <c r="W605">
        <f t="shared" si="1172"/>
        <v>0</v>
      </c>
      <c r="X605">
        <f t="shared" si="1173"/>
        <v>0</v>
      </c>
      <c r="Y605">
        <f t="shared" si="1174"/>
        <v>0</v>
      </c>
      <c r="Z605">
        <f t="shared" si="1175"/>
        <v>0</v>
      </c>
      <c r="AA605">
        <f t="shared" si="1176"/>
        <v>0</v>
      </c>
      <c r="AB605">
        <f t="shared" si="1177"/>
        <v>0</v>
      </c>
      <c r="AC605">
        <f t="shared" si="1178"/>
        <v>0</v>
      </c>
      <c r="AD605">
        <f t="shared" si="1179"/>
        <v>0</v>
      </c>
      <c r="AE605">
        <f t="shared" si="1180"/>
        <v>0</v>
      </c>
      <c r="AF605">
        <f t="shared" si="1181"/>
        <v>0</v>
      </c>
      <c r="AG605">
        <f t="shared" si="1182"/>
        <v>0</v>
      </c>
      <c r="AH605">
        <f t="shared" si="1183"/>
        <v>0</v>
      </c>
      <c r="AI605">
        <f t="shared" si="1184"/>
        <v>0</v>
      </c>
      <c r="AJ605">
        <f t="shared" si="1185"/>
        <v>0</v>
      </c>
      <c r="AK605">
        <f t="shared" si="1186"/>
        <v>0</v>
      </c>
      <c r="AL605">
        <f t="shared" si="1187"/>
        <v>0</v>
      </c>
      <c r="AM605">
        <f t="shared" si="1188"/>
        <v>0</v>
      </c>
      <c r="AN605">
        <f t="shared" si="1189"/>
        <v>0</v>
      </c>
      <c r="AO605">
        <f t="shared" si="1190"/>
        <v>0</v>
      </c>
      <c r="AP605">
        <f t="shared" si="1191"/>
        <v>0</v>
      </c>
      <c r="AQ605">
        <f t="shared" si="1192"/>
        <v>0</v>
      </c>
      <c r="AR605">
        <f t="shared" si="1193"/>
        <v>0</v>
      </c>
      <c r="AS605">
        <f t="shared" si="1194"/>
        <v>0</v>
      </c>
      <c r="AT605">
        <f t="shared" si="1164"/>
        <v>0</v>
      </c>
      <c r="AU605">
        <f t="shared" si="1195"/>
        <v>0</v>
      </c>
      <c r="AV605">
        <f t="shared" si="1196"/>
        <v>0</v>
      </c>
      <c r="AW605">
        <f t="shared" si="1165"/>
        <v>0</v>
      </c>
      <c r="AX605">
        <f t="shared" si="1197"/>
        <v>0</v>
      </c>
      <c r="AY605">
        <f t="shared" si="1198"/>
        <v>0</v>
      </c>
      <c r="AZ605">
        <f t="shared" si="1199"/>
        <v>0</v>
      </c>
      <c r="BA605">
        <f t="shared" si="1200"/>
        <v>0</v>
      </c>
      <c r="BB605">
        <f t="shared" si="1201"/>
        <v>0</v>
      </c>
      <c r="BC605">
        <f t="shared" si="1202"/>
        <v>0</v>
      </c>
      <c r="BD605">
        <f t="shared" si="1203"/>
        <v>0</v>
      </c>
      <c r="BE605">
        <f t="shared" si="1204"/>
        <v>0</v>
      </c>
      <c r="BF605">
        <f t="shared" si="1205"/>
        <v>0</v>
      </c>
      <c r="BG605">
        <f t="shared" si="1206"/>
        <v>0</v>
      </c>
      <c r="BH605">
        <f t="shared" si="1207"/>
        <v>0</v>
      </c>
      <c r="BI605">
        <f t="shared" si="1208"/>
        <v>0</v>
      </c>
      <c r="BJ605">
        <f t="shared" si="1209"/>
        <v>0</v>
      </c>
      <c r="BK605">
        <f t="shared" si="1210"/>
        <v>0</v>
      </c>
      <c r="BL605">
        <f t="shared" si="1211"/>
        <v>0</v>
      </c>
      <c r="BM605">
        <f t="shared" si="1212"/>
        <v>0</v>
      </c>
      <c r="BN605">
        <f t="shared" si="1213"/>
        <v>0</v>
      </c>
      <c r="BO605">
        <f t="shared" si="1214"/>
        <v>0</v>
      </c>
      <c r="BP605">
        <f t="shared" si="1215"/>
        <v>0</v>
      </c>
      <c r="BQ605">
        <f t="shared" si="1216"/>
        <v>0</v>
      </c>
      <c r="BR605">
        <f t="shared" si="1217"/>
        <v>0</v>
      </c>
      <c r="BS605">
        <f t="shared" si="1218"/>
        <v>0</v>
      </c>
      <c r="BT605">
        <f t="shared" si="1219"/>
        <v>0</v>
      </c>
      <c r="BU605">
        <f t="shared" si="1220"/>
        <v>0</v>
      </c>
      <c r="BV605">
        <f t="shared" si="1221"/>
        <v>0</v>
      </c>
      <c r="BW605">
        <f t="shared" si="1222"/>
        <v>0</v>
      </c>
      <c r="BX605">
        <f t="shared" si="1223"/>
        <v>0</v>
      </c>
      <c r="BY605">
        <f t="shared" si="1224"/>
        <v>0</v>
      </c>
      <c r="BZ605">
        <f t="shared" si="1225"/>
        <v>0</v>
      </c>
      <c r="CA605">
        <f t="shared" si="1226"/>
        <v>0</v>
      </c>
      <c r="CB605">
        <f t="shared" si="1227"/>
        <v>0</v>
      </c>
      <c r="CC605">
        <f t="shared" si="1228"/>
        <v>0</v>
      </c>
      <c r="CD605">
        <f t="shared" si="1229"/>
        <v>0</v>
      </c>
      <c r="CE605">
        <f t="shared" si="1230"/>
        <v>0</v>
      </c>
      <c r="CF605">
        <f t="shared" si="1231"/>
        <v>0</v>
      </c>
      <c r="CG605">
        <f t="shared" si="1232"/>
        <v>0</v>
      </c>
      <c r="CH605">
        <f t="shared" si="1233"/>
        <v>0</v>
      </c>
      <c r="CI605">
        <f t="shared" si="1234"/>
        <v>0</v>
      </c>
      <c r="CJ605">
        <f t="shared" si="1235"/>
        <v>0</v>
      </c>
      <c r="CK605">
        <f t="shared" si="1236"/>
        <v>0</v>
      </c>
      <c r="CL605" t="str">
        <f t="shared" si="1237"/>
        <v/>
      </c>
      <c r="CM605" t="str">
        <f t="shared" si="1238"/>
        <v/>
      </c>
      <c r="CN605" t="str">
        <f t="shared" si="1239"/>
        <v/>
      </c>
      <c r="CO605" t="str">
        <f t="shared" si="1240"/>
        <v/>
      </c>
      <c r="CP605" t="str">
        <f t="shared" si="1241"/>
        <v/>
      </c>
      <c r="CQ605" t="str">
        <f t="shared" si="1242"/>
        <v/>
      </c>
      <c r="CR605" t="str">
        <f t="shared" si="1243"/>
        <v/>
      </c>
      <c r="CS605" t="str">
        <f t="shared" si="1244"/>
        <v/>
      </c>
      <c r="CT605" t="str">
        <f t="shared" si="1245"/>
        <v/>
      </c>
      <c r="CU605" t="str">
        <f t="shared" si="1246"/>
        <v/>
      </c>
      <c r="CV605" t="str">
        <f t="shared" si="1247"/>
        <v/>
      </c>
      <c r="CW605" t="str">
        <f t="shared" si="1248"/>
        <v/>
      </c>
      <c r="CX605" t="str">
        <f t="shared" si="1249"/>
        <v/>
      </c>
      <c r="CY605" t="str">
        <f t="shared" si="1250"/>
        <v/>
      </c>
      <c r="CZ605" t="str">
        <f t="shared" si="1251"/>
        <v/>
      </c>
      <c r="DA605" t="str">
        <f t="shared" si="1252"/>
        <v/>
      </c>
      <c r="DB605" t="str">
        <f t="shared" si="1253"/>
        <v/>
      </c>
      <c r="DC605" t="str">
        <f t="shared" si="1254"/>
        <v/>
      </c>
      <c r="DD605" t="str">
        <f t="shared" si="1255"/>
        <v/>
      </c>
      <c r="DE605" t="str">
        <f t="shared" si="1256"/>
        <v/>
      </c>
      <c r="DF605" t="str">
        <f t="shared" si="1257"/>
        <v/>
      </c>
      <c r="DG605" t="str">
        <f t="shared" si="1258"/>
        <v/>
      </c>
      <c r="DH605" t="str">
        <f t="shared" si="1259"/>
        <v/>
      </c>
      <c r="DI605" t="str">
        <f t="shared" si="1260"/>
        <v/>
      </c>
      <c r="DJ605" t="str">
        <f t="shared" si="1261"/>
        <v/>
      </c>
      <c r="DK605" t="str">
        <f t="shared" si="1262"/>
        <v/>
      </c>
      <c r="DL605" t="str">
        <f t="shared" si="1263"/>
        <v/>
      </c>
      <c r="DM605" t="str">
        <f t="shared" si="1264"/>
        <v/>
      </c>
      <c r="DN605" t="str">
        <f t="shared" si="1265"/>
        <v/>
      </c>
      <c r="DO605" t="str">
        <f t="shared" si="1266"/>
        <v/>
      </c>
      <c r="DP605" t="str">
        <f t="shared" si="1267"/>
        <v/>
      </c>
      <c r="DQ605" t="str">
        <f t="shared" si="1268"/>
        <v/>
      </c>
      <c r="DR605" t="str">
        <f t="shared" si="1269"/>
        <v/>
      </c>
      <c r="DS605" t="str">
        <f t="shared" si="1270"/>
        <v/>
      </c>
      <c r="DT605" t="str">
        <f t="shared" si="1271"/>
        <v/>
      </c>
      <c r="DU605">
        <f t="shared" si="1272"/>
        <v>0</v>
      </c>
      <c r="DV605">
        <f t="shared" si="1273"/>
        <v>0</v>
      </c>
      <c r="DW605">
        <f t="shared" si="1274"/>
        <v>0</v>
      </c>
      <c r="DX605" t="str">
        <f t="shared" si="1275"/>
        <v/>
      </c>
      <c r="DY605" t="str">
        <f t="shared" si="1276"/>
        <v/>
      </c>
      <c r="DZ605" t="str">
        <f t="shared" si="1277"/>
        <v/>
      </c>
      <c r="EA605" s="5">
        <f t="shared" si="1278"/>
        <v>0</v>
      </c>
      <c r="EB605" s="3">
        <f t="shared" si="1279"/>
        <v>0</v>
      </c>
    </row>
    <row r="606" spans="2:132" x14ac:dyDescent="0.2">
      <c r="B606">
        <v>601</v>
      </c>
      <c r="C606" s="3">
        <f>Zisk!D620</f>
        <v>0</v>
      </c>
      <c r="D606">
        <f>Zisk!E620</f>
        <v>0</v>
      </c>
      <c r="E606" s="66" t="str">
        <f t="shared" si="1166"/>
        <v/>
      </c>
      <c r="F606" t="str">
        <f t="shared" si="1167"/>
        <v/>
      </c>
      <c r="G606" s="66" t="str">
        <f t="shared" si="1168"/>
        <v/>
      </c>
      <c r="J606">
        <f>VstupniParametry_SKRYT!$D$5</f>
        <v>0.02</v>
      </c>
      <c r="K606">
        <f>VstupniParametry_SKRYT!$D$6</f>
        <v>0.06</v>
      </c>
      <c r="L606">
        <f>VstupniParametry_SKRYT!$D$7</f>
        <v>0.06</v>
      </c>
      <c r="M606">
        <f>VstupniParametry_SKRYT!$D$8</f>
        <v>0.06</v>
      </c>
      <c r="N606">
        <f>VstupniParametry_SKRYT!$D$9</f>
        <v>1.7999999999999999E-2</v>
      </c>
      <c r="O606" s="27">
        <f>VstupniParametry_SKRYT!$D$10</f>
        <v>0.01</v>
      </c>
      <c r="P606" s="27">
        <f>VstupniParametry_SKRYT!$D$11</f>
        <v>0.01</v>
      </c>
      <c r="Q606" s="27">
        <f>VstupniParametry_SKRYT!$D$12</f>
        <v>0.01</v>
      </c>
      <c r="R606" s="27">
        <f>VstupniParametry_SKRYT!$D$13</f>
        <v>0.01</v>
      </c>
      <c r="S606" s="27">
        <f>VstupniParametry_SKRYT!$D$14</f>
        <v>0.01</v>
      </c>
      <c r="T606">
        <f t="shared" si="1169"/>
        <v>0</v>
      </c>
      <c r="U606">
        <f t="shared" si="1170"/>
        <v>0</v>
      </c>
      <c r="V606">
        <f t="shared" si="1171"/>
        <v>0</v>
      </c>
      <c r="W606">
        <f t="shared" si="1172"/>
        <v>0</v>
      </c>
      <c r="X606">
        <f t="shared" si="1173"/>
        <v>0</v>
      </c>
      <c r="Y606">
        <f t="shared" si="1174"/>
        <v>0</v>
      </c>
      <c r="Z606">
        <f t="shared" si="1175"/>
        <v>0</v>
      </c>
      <c r="AA606">
        <f t="shared" si="1176"/>
        <v>0</v>
      </c>
      <c r="AB606">
        <f t="shared" si="1177"/>
        <v>0</v>
      </c>
      <c r="AC606">
        <f t="shared" si="1178"/>
        <v>0</v>
      </c>
      <c r="AD606">
        <f t="shared" si="1179"/>
        <v>0</v>
      </c>
      <c r="AE606">
        <f t="shared" si="1180"/>
        <v>0</v>
      </c>
      <c r="AF606">
        <f t="shared" si="1181"/>
        <v>0</v>
      </c>
      <c r="AG606">
        <f t="shared" si="1182"/>
        <v>0</v>
      </c>
      <c r="AH606">
        <f t="shared" si="1183"/>
        <v>0</v>
      </c>
      <c r="AI606">
        <f t="shared" si="1184"/>
        <v>0</v>
      </c>
      <c r="AJ606">
        <f t="shared" si="1185"/>
        <v>0</v>
      </c>
      <c r="AK606">
        <f t="shared" si="1186"/>
        <v>0</v>
      </c>
      <c r="AL606">
        <f t="shared" si="1187"/>
        <v>0</v>
      </c>
      <c r="AM606">
        <f t="shared" si="1188"/>
        <v>0</v>
      </c>
      <c r="AN606">
        <f t="shared" si="1189"/>
        <v>0</v>
      </c>
      <c r="AO606">
        <f t="shared" si="1190"/>
        <v>0</v>
      </c>
      <c r="AP606">
        <f t="shared" si="1191"/>
        <v>0</v>
      </c>
      <c r="AQ606">
        <f t="shared" si="1192"/>
        <v>0</v>
      </c>
      <c r="AR606">
        <f t="shared" si="1193"/>
        <v>0</v>
      </c>
      <c r="AS606">
        <f t="shared" si="1194"/>
        <v>0</v>
      </c>
      <c r="AT606">
        <f t="shared" si="1164"/>
        <v>0</v>
      </c>
      <c r="AU606">
        <f t="shared" si="1195"/>
        <v>0</v>
      </c>
      <c r="AV606">
        <f t="shared" si="1196"/>
        <v>0</v>
      </c>
      <c r="AW606">
        <f t="shared" si="1165"/>
        <v>0</v>
      </c>
      <c r="AX606">
        <f t="shared" si="1197"/>
        <v>0</v>
      </c>
      <c r="AY606">
        <f t="shared" si="1198"/>
        <v>0</v>
      </c>
      <c r="AZ606">
        <f t="shared" si="1199"/>
        <v>0</v>
      </c>
      <c r="BA606">
        <f t="shared" si="1200"/>
        <v>0</v>
      </c>
      <c r="BB606">
        <f t="shared" si="1201"/>
        <v>0</v>
      </c>
      <c r="BC606">
        <f t="shared" si="1202"/>
        <v>0</v>
      </c>
      <c r="BD606">
        <f t="shared" si="1203"/>
        <v>0</v>
      </c>
      <c r="BE606">
        <f t="shared" si="1204"/>
        <v>0</v>
      </c>
      <c r="BF606">
        <f t="shared" si="1205"/>
        <v>0</v>
      </c>
      <c r="BG606">
        <f t="shared" si="1206"/>
        <v>0</v>
      </c>
      <c r="BH606">
        <f t="shared" si="1207"/>
        <v>0</v>
      </c>
      <c r="BI606">
        <f t="shared" si="1208"/>
        <v>0</v>
      </c>
      <c r="BJ606">
        <f t="shared" si="1209"/>
        <v>0</v>
      </c>
      <c r="BK606">
        <f t="shared" si="1210"/>
        <v>0</v>
      </c>
      <c r="BL606">
        <f t="shared" si="1211"/>
        <v>0</v>
      </c>
      <c r="BM606">
        <f t="shared" si="1212"/>
        <v>0</v>
      </c>
      <c r="BN606">
        <f t="shared" si="1213"/>
        <v>0</v>
      </c>
      <c r="BO606">
        <f t="shared" si="1214"/>
        <v>0</v>
      </c>
      <c r="BP606">
        <f t="shared" si="1215"/>
        <v>0</v>
      </c>
      <c r="BQ606">
        <f t="shared" si="1216"/>
        <v>0</v>
      </c>
      <c r="BR606">
        <f t="shared" si="1217"/>
        <v>0</v>
      </c>
      <c r="BS606">
        <f t="shared" si="1218"/>
        <v>0</v>
      </c>
      <c r="BT606">
        <f t="shared" si="1219"/>
        <v>0</v>
      </c>
      <c r="BU606">
        <f t="shared" si="1220"/>
        <v>0</v>
      </c>
      <c r="BV606">
        <f t="shared" si="1221"/>
        <v>0</v>
      </c>
      <c r="BW606">
        <f t="shared" si="1222"/>
        <v>0</v>
      </c>
      <c r="BX606">
        <f t="shared" si="1223"/>
        <v>0</v>
      </c>
      <c r="BY606">
        <f t="shared" si="1224"/>
        <v>0</v>
      </c>
      <c r="BZ606">
        <f t="shared" si="1225"/>
        <v>0</v>
      </c>
      <c r="CA606">
        <f t="shared" si="1226"/>
        <v>0</v>
      </c>
      <c r="CB606">
        <f t="shared" si="1227"/>
        <v>0</v>
      </c>
      <c r="CC606">
        <f t="shared" si="1228"/>
        <v>0</v>
      </c>
      <c r="CD606">
        <f t="shared" si="1229"/>
        <v>0</v>
      </c>
      <c r="CE606">
        <f t="shared" si="1230"/>
        <v>0</v>
      </c>
      <c r="CF606">
        <f t="shared" si="1231"/>
        <v>0</v>
      </c>
      <c r="CG606">
        <f t="shared" si="1232"/>
        <v>0</v>
      </c>
      <c r="CH606">
        <f t="shared" si="1233"/>
        <v>0</v>
      </c>
      <c r="CI606">
        <f t="shared" si="1234"/>
        <v>0</v>
      </c>
      <c r="CJ606">
        <f t="shared" si="1235"/>
        <v>0</v>
      </c>
      <c r="CK606">
        <f t="shared" si="1236"/>
        <v>0</v>
      </c>
      <c r="CL606" t="str">
        <f t="shared" si="1237"/>
        <v/>
      </c>
      <c r="CM606" t="str">
        <f t="shared" si="1238"/>
        <v/>
      </c>
      <c r="CN606" t="str">
        <f t="shared" si="1239"/>
        <v/>
      </c>
      <c r="CO606" t="str">
        <f t="shared" si="1240"/>
        <v/>
      </c>
      <c r="CP606" t="str">
        <f t="shared" si="1241"/>
        <v/>
      </c>
      <c r="CQ606" t="str">
        <f t="shared" si="1242"/>
        <v/>
      </c>
      <c r="CR606" t="str">
        <f t="shared" si="1243"/>
        <v/>
      </c>
      <c r="CS606" t="str">
        <f t="shared" si="1244"/>
        <v/>
      </c>
      <c r="CT606" t="str">
        <f t="shared" si="1245"/>
        <v/>
      </c>
      <c r="CU606" t="str">
        <f t="shared" si="1246"/>
        <v/>
      </c>
      <c r="CV606" t="str">
        <f t="shared" si="1247"/>
        <v/>
      </c>
      <c r="CW606" t="str">
        <f t="shared" si="1248"/>
        <v/>
      </c>
      <c r="CX606" t="str">
        <f t="shared" si="1249"/>
        <v/>
      </c>
      <c r="CY606" t="str">
        <f t="shared" si="1250"/>
        <v/>
      </c>
      <c r="CZ606" t="str">
        <f t="shared" si="1251"/>
        <v/>
      </c>
      <c r="DA606" t="str">
        <f t="shared" si="1252"/>
        <v/>
      </c>
      <c r="DB606" t="str">
        <f t="shared" si="1253"/>
        <v/>
      </c>
      <c r="DC606" t="str">
        <f t="shared" si="1254"/>
        <v/>
      </c>
      <c r="DD606" t="str">
        <f t="shared" si="1255"/>
        <v/>
      </c>
      <c r="DE606" t="str">
        <f t="shared" si="1256"/>
        <v/>
      </c>
      <c r="DF606" t="str">
        <f t="shared" si="1257"/>
        <v/>
      </c>
      <c r="DG606" t="str">
        <f t="shared" si="1258"/>
        <v/>
      </c>
      <c r="DH606" t="str">
        <f t="shared" si="1259"/>
        <v/>
      </c>
      <c r="DI606" t="str">
        <f t="shared" si="1260"/>
        <v/>
      </c>
      <c r="DJ606" t="str">
        <f t="shared" si="1261"/>
        <v/>
      </c>
      <c r="DK606" t="str">
        <f t="shared" si="1262"/>
        <v/>
      </c>
      <c r="DL606" t="str">
        <f t="shared" si="1263"/>
        <v/>
      </c>
      <c r="DM606" t="str">
        <f t="shared" si="1264"/>
        <v/>
      </c>
      <c r="DN606" t="str">
        <f t="shared" si="1265"/>
        <v/>
      </c>
      <c r="DO606" t="str">
        <f t="shared" si="1266"/>
        <v/>
      </c>
      <c r="DP606" t="str">
        <f t="shared" si="1267"/>
        <v/>
      </c>
      <c r="DQ606" t="str">
        <f t="shared" si="1268"/>
        <v/>
      </c>
      <c r="DR606" t="str">
        <f t="shared" si="1269"/>
        <v/>
      </c>
      <c r="DS606" t="str">
        <f t="shared" si="1270"/>
        <v/>
      </c>
      <c r="DT606" t="str">
        <f t="shared" si="1271"/>
        <v/>
      </c>
      <c r="DU606">
        <f t="shared" si="1272"/>
        <v>0</v>
      </c>
      <c r="DV606">
        <f t="shared" si="1273"/>
        <v>0</v>
      </c>
      <c r="DW606">
        <f t="shared" si="1274"/>
        <v>0</v>
      </c>
      <c r="DX606" t="str">
        <f t="shared" si="1275"/>
        <v/>
      </c>
      <c r="DY606" t="str">
        <f t="shared" si="1276"/>
        <v/>
      </c>
      <c r="DZ606" t="str">
        <f t="shared" si="1277"/>
        <v/>
      </c>
      <c r="EA606" s="5">
        <f t="shared" si="1278"/>
        <v>0</v>
      </c>
      <c r="EB606" s="3">
        <f t="shared" si="1279"/>
        <v>0</v>
      </c>
    </row>
    <row r="607" spans="2:132" x14ac:dyDescent="0.2">
      <c r="B607" s="25">
        <v>602</v>
      </c>
      <c r="C607" s="26">
        <f>Zisk!D621</f>
        <v>0</v>
      </c>
      <c r="D607">
        <f>Zisk!E621</f>
        <v>0</v>
      </c>
      <c r="E607" s="66" t="str">
        <f t="shared" si="1166"/>
        <v/>
      </c>
      <c r="F607" t="str">
        <f t="shared" si="1167"/>
        <v/>
      </c>
      <c r="G607" s="66" t="str">
        <f t="shared" si="1168"/>
        <v/>
      </c>
      <c r="H607" s="25"/>
      <c r="I607" s="25"/>
      <c r="J607">
        <f>VstupniParametry_SKRYT!$D$5</f>
        <v>0.02</v>
      </c>
      <c r="K607">
        <f>VstupniParametry_SKRYT!$D$6</f>
        <v>0.06</v>
      </c>
      <c r="L607">
        <f>VstupniParametry_SKRYT!$D$7</f>
        <v>0.06</v>
      </c>
      <c r="M607">
        <f>VstupniParametry_SKRYT!$D$8</f>
        <v>0.06</v>
      </c>
      <c r="N607">
        <f>VstupniParametry_SKRYT!$D$9</f>
        <v>1.7999999999999999E-2</v>
      </c>
      <c r="O607" s="27">
        <f>VstupniParametry_SKRYT!$D$10</f>
        <v>0.01</v>
      </c>
      <c r="P607" s="27">
        <f>VstupniParametry_SKRYT!$D$11</f>
        <v>0.01</v>
      </c>
      <c r="Q607" s="27">
        <f>VstupniParametry_SKRYT!$D$12</f>
        <v>0.01</v>
      </c>
      <c r="R607" s="27">
        <f>VstupniParametry_SKRYT!$D$13</f>
        <v>0.01</v>
      </c>
      <c r="S607" s="27">
        <f>VstupniParametry_SKRYT!$D$14</f>
        <v>0.01</v>
      </c>
      <c r="T607">
        <f t="shared" si="1169"/>
        <v>0</v>
      </c>
      <c r="U607">
        <f t="shared" si="1170"/>
        <v>0</v>
      </c>
      <c r="V607">
        <f t="shared" si="1171"/>
        <v>0</v>
      </c>
      <c r="W607">
        <f t="shared" si="1172"/>
        <v>0</v>
      </c>
      <c r="X607">
        <f t="shared" si="1173"/>
        <v>0</v>
      </c>
      <c r="Y607">
        <f t="shared" si="1174"/>
        <v>0</v>
      </c>
      <c r="Z607">
        <f t="shared" si="1175"/>
        <v>0</v>
      </c>
      <c r="AA607">
        <f t="shared" si="1176"/>
        <v>0</v>
      </c>
      <c r="AB607">
        <f t="shared" si="1177"/>
        <v>0</v>
      </c>
      <c r="AC607">
        <f t="shared" si="1178"/>
        <v>0</v>
      </c>
      <c r="AD607">
        <f t="shared" si="1179"/>
        <v>0</v>
      </c>
      <c r="AE607">
        <f t="shared" si="1180"/>
        <v>0</v>
      </c>
      <c r="AF607">
        <f t="shared" si="1181"/>
        <v>0</v>
      </c>
      <c r="AG607">
        <f t="shared" si="1182"/>
        <v>0</v>
      </c>
      <c r="AH607">
        <f t="shared" si="1183"/>
        <v>0</v>
      </c>
      <c r="AI607">
        <f t="shared" si="1184"/>
        <v>0</v>
      </c>
      <c r="AJ607">
        <f t="shared" si="1185"/>
        <v>0</v>
      </c>
      <c r="AK607">
        <f t="shared" si="1186"/>
        <v>0</v>
      </c>
      <c r="AL607">
        <f t="shared" si="1187"/>
        <v>0</v>
      </c>
      <c r="AM607">
        <f t="shared" si="1188"/>
        <v>0</v>
      </c>
      <c r="AN607">
        <f t="shared" si="1189"/>
        <v>0</v>
      </c>
      <c r="AO607">
        <f t="shared" si="1190"/>
        <v>0</v>
      </c>
      <c r="AP607">
        <f t="shared" si="1191"/>
        <v>0</v>
      </c>
      <c r="AQ607">
        <f t="shared" si="1192"/>
        <v>0</v>
      </c>
      <c r="AR607">
        <f t="shared" si="1193"/>
        <v>0</v>
      </c>
      <c r="AS607">
        <f t="shared" si="1194"/>
        <v>0</v>
      </c>
      <c r="AT607">
        <f t="shared" si="1164"/>
        <v>0</v>
      </c>
      <c r="AU607">
        <f t="shared" si="1195"/>
        <v>0</v>
      </c>
      <c r="AV607">
        <f t="shared" si="1196"/>
        <v>0</v>
      </c>
      <c r="AW607">
        <f t="shared" si="1165"/>
        <v>0</v>
      </c>
      <c r="AX607">
        <f t="shared" si="1197"/>
        <v>0</v>
      </c>
      <c r="AY607">
        <f t="shared" si="1198"/>
        <v>0</v>
      </c>
      <c r="AZ607">
        <f t="shared" si="1199"/>
        <v>0</v>
      </c>
      <c r="BA607">
        <f t="shared" si="1200"/>
        <v>0</v>
      </c>
      <c r="BB607">
        <f t="shared" si="1201"/>
        <v>0</v>
      </c>
      <c r="BC607">
        <f t="shared" si="1202"/>
        <v>0</v>
      </c>
      <c r="BD607">
        <f t="shared" si="1203"/>
        <v>0</v>
      </c>
      <c r="BE607">
        <f t="shared" si="1204"/>
        <v>0</v>
      </c>
      <c r="BF607">
        <f t="shared" si="1205"/>
        <v>0</v>
      </c>
      <c r="BG607">
        <f t="shared" si="1206"/>
        <v>0</v>
      </c>
      <c r="BH607">
        <f t="shared" si="1207"/>
        <v>0</v>
      </c>
      <c r="BI607">
        <f t="shared" si="1208"/>
        <v>0</v>
      </c>
      <c r="BJ607">
        <f t="shared" si="1209"/>
        <v>0</v>
      </c>
      <c r="BK607">
        <f t="shared" si="1210"/>
        <v>0</v>
      </c>
      <c r="BL607">
        <f t="shared" si="1211"/>
        <v>0</v>
      </c>
      <c r="BM607">
        <f t="shared" si="1212"/>
        <v>0</v>
      </c>
      <c r="BN607">
        <f t="shared" si="1213"/>
        <v>0</v>
      </c>
      <c r="BO607">
        <f t="shared" si="1214"/>
        <v>0</v>
      </c>
      <c r="BP607">
        <f t="shared" si="1215"/>
        <v>0</v>
      </c>
      <c r="BQ607">
        <f t="shared" si="1216"/>
        <v>0</v>
      </c>
      <c r="BR607">
        <f t="shared" si="1217"/>
        <v>0</v>
      </c>
      <c r="BS607">
        <f t="shared" si="1218"/>
        <v>0</v>
      </c>
      <c r="BT607">
        <f t="shared" si="1219"/>
        <v>0</v>
      </c>
      <c r="BU607">
        <f t="shared" si="1220"/>
        <v>0</v>
      </c>
      <c r="BV607">
        <f t="shared" si="1221"/>
        <v>0</v>
      </c>
      <c r="BW607">
        <f t="shared" si="1222"/>
        <v>0</v>
      </c>
      <c r="BX607">
        <f t="shared" si="1223"/>
        <v>0</v>
      </c>
      <c r="BY607">
        <f t="shared" si="1224"/>
        <v>0</v>
      </c>
      <c r="BZ607">
        <f t="shared" si="1225"/>
        <v>0</v>
      </c>
      <c r="CA607">
        <f t="shared" si="1226"/>
        <v>0</v>
      </c>
      <c r="CB607">
        <f t="shared" si="1227"/>
        <v>0</v>
      </c>
      <c r="CC607">
        <f t="shared" si="1228"/>
        <v>0</v>
      </c>
      <c r="CD607">
        <f t="shared" si="1229"/>
        <v>0</v>
      </c>
      <c r="CE607">
        <f t="shared" si="1230"/>
        <v>0</v>
      </c>
      <c r="CF607">
        <f t="shared" si="1231"/>
        <v>0</v>
      </c>
      <c r="CG607">
        <f t="shared" si="1232"/>
        <v>0</v>
      </c>
      <c r="CH607">
        <f t="shared" si="1233"/>
        <v>0</v>
      </c>
      <c r="CI607">
        <f t="shared" si="1234"/>
        <v>0</v>
      </c>
      <c r="CJ607">
        <f t="shared" si="1235"/>
        <v>0</v>
      </c>
      <c r="CK607">
        <f t="shared" si="1236"/>
        <v>0</v>
      </c>
      <c r="CL607" t="str">
        <f t="shared" si="1237"/>
        <v/>
      </c>
      <c r="CM607" t="str">
        <f t="shared" si="1238"/>
        <v/>
      </c>
      <c r="CN607" t="str">
        <f t="shared" si="1239"/>
        <v/>
      </c>
      <c r="CO607" t="str">
        <f t="shared" si="1240"/>
        <v/>
      </c>
      <c r="CP607" t="str">
        <f t="shared" si="1241"/>
        <v/>
      </c>
      <c r="CQ607" t="str">
        <f t="shared" si="1242"/>
        <v/>
      </c>
      <c r="CR607" t="str">
        <f t="shared" si="1243"/>
        <v/>
      </c>
      <c r="CS607" t="str">
        <f t="shared" si="1244"/>
        <v/>
      </c>
      <c r="CT607" t="str">
        <f t="shared" si="1245"/>
        <v/>
      </c>
      <c r="CU607" t="str">
        <f t="shared" si="1246"/>
        <v/>
      </c>
      <c r="CV607" t="str">
        <f t="shared" si="1247"/>
        <v/>
      </c>
      <c r="CW607" t="str">
        <f t="shared" si="1248"/>
        <v/>
      </c>
      <c r="CX607" t="str">
        <f t="shared" si="1249"/>
        <v/>
      </c>
      <c r="CY607" t="str">
        <f t="shared" si="1250"/>
        <v/>
      </c>
      <c r="CZ607" t="str">
        <f t="shared" si="1251"/>
        <v/>
      </c>
      <c r="DA607" t="str">
        <f t="shared" si="1252"/>
        <v/>
      </c>
      <c r="DB607" t="str">
        <f t="shared" si="1253"/>
        <v/>
      </c>
      <c r="DC607" t="str">
        <f t="shared" si="1254"/>
        <v/>
      </c>
      <c r="DD607" t="str">
        <f t="shared" si="1255"/>
        <v/>
      </c>
      <c r="DE607" t="str">
        <f t="shared" si="1256"/>
        <v/>
      </c>
      <c r="DF607" t="str">
        <f t="shared" si="1257"/>
        <v/>
      </c>
      <c r="DG607" t="str">
        <f t="shared" si="1258"/>
        <v/>
      </c>
      <c r="DH607" t="str">
        <f t="shared" si="1259"/>
        <v/>
      </c>
      <c r="DI607" t="str">
        <f t="shared" si="1260"/>
        <v/>
      </c>
      <c r="DJ607" t="str">
        <f t="shared" si="1261"/>
        <v/>
      </c>
      <c r="DK607" t="str">
        <f t="shared" si="1262"/>
        <v/>
      </c>
      <c r="DL607" t="str">
        <f t="shared" si="1263"/>
        <v/>
      </c>
      <c r="DM607" t="str">
        <f t="shared" si="1264"/>
        <v/>
      </c>
      <c r="DN607" t="str">
        <f t="shared" si="1265"/>
        <v/>
      </c>
      <c r="DO607" t="str">
        <f t="shared" si="1266"/>
        <v/>
      </c>
      <c r="DP607" t="str">
        <f t="shared" si="1267"/>
        <v/>
      </c>
      <c r="DQ607" t="str">
        <f t="shared" si="1268"/>
        <v/>
      </c>
      <c r="DR607" t="str">
        <f t="shared" si="1269"/>
        <v/>
      </c>
      <c r="DS607" t="str">
        <f t="shared" si="1270"/>
        <v/>
      </c>
      <c r="DT607" t="str">
        <f t="shared" si="1271"/>
        <v/>
      </c>
      <c r="DU607">
        <f t="shared" si="1272"/>
        <v>0</v>
      </c>
      <c r="DV607">
        <f t="shared" si="1273"/>
        <v>0</v>
      </c>
      <c r="DW607">
        <f t="shared" si="1274"/>
        <v>0</v>
      </c>
      <c r="DX607" t="str">
        <f t="shared" si="1275"/>
        <v/>
      </c>
      <c r="DY607" t="str">
        <f t="shared" si="1276"/>
        <v/>
      </c>
      <c r="DZ607" t="str">
        <f t="shared" si="1277"/>
        <v/>
      </c>
      <c r="EA607" s="5">
        <f t="shared" si="1278"/>
        <v>0</v>
      </c>
      <c r="EB607" s="3">
        <f t="shared" si="1279"/>
        <v>0</v>
      </c>
    </row>
    <row r="608" spans="2:132" x14ac:dyDescent="0.2">
      <c r="B608">
        <v>603</v>
      </c>
      <c r="C608" s="3">
        <f>Zisk!D622</f>
        <v>0</v>
      </c>
      <c r="D608">
        <f>Zisk!E622</f>
        <v>0</v>
      </c>
      <c r="E608" s="66" t="str">
        <f t="shared" si="1166"/>
        <v/>
      </c>
      <c r="F608" t="str">
        <f t="shared" si="1167"/>
        <v/>
      </c>
      <c r="G608" s="66" t="str">
        <f t="shared" si="1168"/>
        <v/>
      </c>
      <c r="J608">
        <f>VstupniParametry_SKRYT!$D$5</f>
        <v>0.02</v>
      </c>
      <c r="K608">
        <f>VstupniParametry_SKRYT!$D$6</f>
        <v>0.06</v>
      </c>
      <c r="L608">
        <f>VstupniParametry_SKRYT!$D$7</f>
        <v>0.06</v>
      </c>
      <c r="M608">
        <f>VstupniParametry_SKRYT!$D$8</f>
        <v>0.06</v>
      </c>
      <c r="N608">
        <f>VstupniParametry_SKRYT!$D$9</f>
        <v>1.7999999999999999E-2</v>
      </c>
      <c r="O608" s="27">
        <f>VstupniParametry_SKRYT!$D$10</f>
        <v>0.01</v>
      </c>
      <c r="P608" s="27">
        <f>VstupniParametry_SKRYT!$D$11</f>
        <v>0.01</v>
      </c>
      <c r="Q608" s="27">
        <f>VstupniParametry_SKRYT!$D$12</f>
        <v>0.01</v>
      </c>
      <c r="R608" s="27">
        <f>VstupniParametry_SKRYT!$D$13</f>
        <v>0.01</v>
      </c>
      <c r="S608" s="27">
        <f>VstupniParametry_SKRYT!$D$14</f>
        <v>0.01</v>
      </c>
      <c r="T608">
        <f t="shared" si="1169"/>
        <v>0</v>
      </c>
      <c r="U608">
        <f t="shared" si="1170"/>
        <v>0</v>
      </c>
      <c r="V608">
        <f t="shared" si="1171"/>
        <v>0</v>
      </c>
      <c r="W608">
        <f t="shared" si="1172"/>
        <v>0</v>
      </c>
      <c r="X608">
        <f t="shared" si="1173"/>
        <v>0</v>
      </c>
      <c r="Y608">
        <f t="shared" si="1174"/>
        <v>0</v>
      </c>
      <c r="Z608">
        <f t="shared" si="1175"/>
        <v>0</v>
      </c>
      <c r="AA608">
        <f t="shared" si="1176"/>
        <v>0</v>
      </c>
      <c r="AB608">
        <f t="shared" si="1177"/>
        <v>0</v>
      </c>
      <c r="AC608">
        <f t="shared" si="1178"/>
        <v>0</v>
      </c>
      <c r="AD608">
        <f t="shared" si="1179"/>
        <v>0</v>
      </c>
      <c r="AE608">
        <f t="shared" si="1180"/>
        <v>0</v>
      </c>
      <c r="AF608">
        <f t="shared" si="1181"/>
        <v>0</v>
      </c>
      <c r="AG608">
        <f t="shared" si="1182"/>
        <v>0</v>
      </c>
      <c r="AH608">
        <f t="shared" si="1183"/>
        <v>0</v>
      </c>
      <c r="AI608">
        <f t="shared" si="1184"/>
        <v>0</v>
      </c>
      <c r="AJ608">
        <f t="shared" si="1185"/>
        <v>0</v>
      </c>
      <c r="AK608">
        <f t="shared" si="1186"/>
        <v>0</v>
      </c>
      <c r="AL608">
        <f t="shared" si="1187"/>
        <v>0</v>
      </c>
      <c r="AM608">
        <f t="shared" si="1188"/>
        <v>0</v>
      </c>
      <c r="AN608">
        <f t="shared" si="1189"/>
        <v>0</v>
      </c>
      <c r="AO608">
        <f t="shared" si="1190"/>
        <v>0</v>
      </c>
      <c r="AP608">
        <f t="shared" si="1191"/>
        <v>0</v>
      </c>
      <c r="AQ608">
        <f t="shared" si="1192"/>
        <v>0</v>
      </c>
      <c r="AR608">
        <f t="shared" si="1193"/>
        <v>0</v>
      </c>
      <c r="AS608">
        <f t="shared" si="1194"/>
        <v>0</v>
      </c>
      <c r="AT608">
        <f t="shared" si="1164"/>
        <v>0</v>
      </c>
      <c r="AU608">
        <f t="shared" si="1195"/>
        <v>0</v>
      </c>
      <c r="AV608">
        <f t="shared" si="1196"/>
        <v>0</v>
      </c>
      <c r="AW608">
        <f t="shared" si="1165"/>
        <v>0</v>
      </c>
      <c r="AX608">
        <f t="shared" si="1197"/>
        <v>0</v>
      </c>
      <c r="AY608">
        <f t="shared" si="1198"/>
        <v>0</v>
      </c>
      <c r="AZ608">
        <f t="shared" si="1199"/>
        <v>0</v>
      </c>
      <c r="BA608">
        <f t="shared" si="1200"/>
        <v>0</v>
      </c>
      <c r="BB608">
        <f t="shared" si="1201"/>
        <v>0</v>
      </c>
      <c r="BC608">
        <f t="shared" si="1202"/>
        <v>0</v>
      </c>
      <c r="BD608">
        <f t="shared" si="1203"/>
        <v>0</v>
      </c>
      <c r="BE608">
        <f t="shared" si="1204"/>
        <v>0</v>
      </c>
      <c r="BF608">
        <f t="shared" si="1205"/>
        <v>0</v>
      </c>
      <c r="BG608">
        <f t="shared" si="1206"/>
        <v>0</v>
      </c>
      <c r="BH608">
        <f t="shared" si="1207"/>
        <v>0</v>
      </c>
      <c r="BI608">
        <f t="shared" si="1208"/>
        <v>0</v>
      </c>
      <c r="BJ608">
        <f t="shared" si="1209"/>
        <v>0</v>
      </c>
      <c r="BK608">
        <f t="shared" si="1210"/>
        <v>0</v>
      </c>
      <c r="BL608">
        <f t="shared" si="1211"/>
        <v>0</v>
      </c>
      <c r="BM608">
        <f t="shared" si="1212"/>
        <v>0</v>
      </c>
      <c r="BN608">
        <f t="shared" si="1213"/>
        <v>0</v>
      </c>
      <c r="BO608">
        <f t="shared" si="1214"/>
        <v>0</v>
      </c>
      <c r="BP608">
        <f t="shared" si="1215"/>
        <v>0</v>
      </c>
      <c r="BQ608">
        <f t="shared" si="1216"/>
        <v>0</v>
      </c>
      <c r="BR608">
        <f t="shared" si="1217"/>
        <v>0</v>
      </c>
      <c r="BS608">
        <f t="shared" si="1218"/>
        <v>0</v>
      </c>
      <c r="BT608">
        <f t="shared" si="1219"/>
        <v>0</v>
      </c>
      <c r="BU608">
        <f t="shared" si="1220"/>
        <v>0</v>
      </c>
      <c r="BV608">
        <f t="shared" si="1221"/>
        <v>0</v>
      </c>
      <c r="BW608">
        <f t="shared" si="1222"/>
        <v>0</v>
      </c>
      <c r="BX608">
        <f t="shared" si="1223"/>
        <v>0</v>
      </c>
      <c r="BY608">
        <f t="shared" si="1224"/>
        <v>0</v>
      </c>
      <c r="BZ608">
        <f t="shared" si="1225"/>
        <v>0</v>
      </c>
      <c r="CA608">
        <f t="shared" si="1226"/>
        <v>0</v>
      </c>
      <c r="CB608">
        <f t="shared" si="1227"/>
        <v>0</v>
      </c>
      <c r="CC608">
        <f t="shared" si="1228"/>
        <v>0</v>
      </c>
      <c r="CD608">
        <f t="shared" si="1229"/>
        <v>0</v>
      </c>
      <c r="CE608">
        <f t="shared" si="1230"/>
        <v>0</v>
      </c>
      <c r="CF608">
        <f t="shared" si="1231"/>
        <v>0</v>
      </c>
      <c r="CG608">
        <f t="shared" si="1232"/>
        <v>0</v>
      </c>
      <c r="CH608">
        <f t="shared" si="1233"/>
        <v>0</v>
      </c>
      <c r="CI608">
        <f t="shared" si="1234"/>
        <v>0</v>
      </c>
      <c r="CJ608">
        <f t="shared" si="1235"/>
        <v>0</v>
      </c>
      <c r="CK608">
        <f t="shared" si="1236"/>
        <v>0</v>
      </c>
      <c r="CL608" t="str">
        <f t="shared" si="1237"/>
        <v/>
      </c>
      <c r="CM608" t="str">
        <f t="shared" si="1238"/>
        <v/>
      </c>
      <c r="CN608" t="str">
        <f t="shared" si="1239"/>
        <v/>
      </c>
      <c r="CO608" t="str">
        <f t="shared" si="1240"/>
        <v/>
      </c>
      <c r="CP608" t="str">
        <f t="shared" si="1241"/>
        <v/>
      </c>
      <c r="CQ608" t="str">
        <f t="shared" si="1242"/>
        <v/>
      </c>
      <c r="CR608" t="str">
        <f t="shared" si="1243"/>
        <v/>
      </c>
      <c r="CS608" t="str">
        <f t="shared" si="1244"/>
        <v/>
      </c>
      <c r="CT608" t="str">
        <f t="shared" si="1245"/>
        <v/>
      </c>
      <c r="CU608" t="str">
        <f t="shared" si="1246"/>
        <v/>
      </c>
      <c r="CV608" t="str">
        <f t="shared" si="1247"/>
        <v/>
      </c>
      <c r="CW608" t="str">
        <f t="shared" si="1248"/>
        <v/>
      </c>
      <c r="CX608" t="str">
        <f t="shared" si="1249"/>
        <v/>
      </c>
      <c r="CY608" t="str">
        <f t="shared" si="1250"/>
        <v/>
      </c>
      <c r="CZ608" t="str">
        <f t="shared" si="1251"/>
        <v/>
      </c>
      <c r="DA608" t="str">
        <f t="shared" si="1252"/>
        <v/>
      </c>
      <c r="DB608" t="str">
        <f t="shared" si="1253"/>
        <v/>
      </c>
      <c r="DC608" t="str">
        <f t="shared" si="1254"/>
        <v/>
      </c>
      <c r="DD608" t="str">
        <f t="shared" si="1255"/>
        <v/>
      </c>
      <c r="DE608" t="str">
        <f t="shared" si="1256"/>
        <v/>
      </c>
      <c r="DF608" t="str">
        <f t="shared" si="1257"/>
        <v/>
      </c>
      <c r="DG608" t="str">
        <f t="shared" si="1258"/>
        <v/>
      </c>
      <c r="DH608" t="str">
        <f t="shared" si="1259"/>
        <v/>
      </c>
      <c r="DI608" t="str">
        <f t="shared" si="1260"/>
        <v/>
      </c>
      <c r="DJ608" t="str">
        <f t="shared" si="1261"/>
        <v/>
      </c>
      <c r="DK608" t="str">
        <f t="shared" si="1262"/>
        <v/>
      </c>
      <c r="DL608" t="str">
        <f t="shared" si="1263"/>
        <v/>
      </c>
      <c r="DM608" t="str">
        <f t="shared" si="1264"/>
        <v/>
      </c>
      <c r="DN608" t="str">
        <f t="shared" si="1265"/>
        <v/>
      </c>
      <c r="DO608" t="str">
        <f t="shared" si="1266"/>
        <v/>
      </c>
      <c r="DP608" t="str">
        <f t="shared" si="1267"/>
        <v/>
      </c>
      <c r="DQ608" t="str">
        <f t="shared" si="1268"/>
        <v/>
      </c>
      <c r="DR608" t="str">
        <f t="shared" si="1269"/>
        <v/>
      </c>
      <c r="DS608" t="str">
        <f t="shared" si="1270"/>
        <v/>
      </c>
      <c r="DT608" t="str">
        <f t="shared" si="1271"/>
        <v/>
      </c>
      <c r="DU608">
        <f t="shared" si="1272"/>
        <v>0</v>
      </c>
      <c r="DV608">
        <f t="shared" si="1273"/>
        <v>0</v>
      </c>
      <c r="DW608">
        <f t="shared" si="1274"/>
        <v>0</v>
      </c>
      <c r="DX608" t="str">
        <f t="shared" si="1275"/>
        <v/>
      </c>
      <c r="DY608" t="str">
        <f t="shared" si="1276"/>
        <v/>
      </c>
      <c r="DZ608" t="str">
        <f t="shared" si="1277"/>
        <v/>
      </c>
      <c r="EA608" s="5">
        <f t="shared" si="1278"/>
        <v>0</v>
      </c>
      <c r="EB608" s="3">
        <f t="shared" si="1279"/>
        <v>0</v>
      </c>
    </row>
    <row r="609" spans="2:132" x14ac:dyDescent="0.2">
      <c r="B609" s="25">
        <v>604</v>
      </c>
      <c r="C609" s="26">
        <f>Zisk!D623</f>
        <v>0</v>
      </c>
      <c r="D609">
        <f>Zisk!E623</f>
        <v>0</v>
      </c>
      <c r="E609" s="66" t="str">
        <f t="shared" si="1166"/>
        <v/>
      </c>
      <c r="F609" t="str">
        <f t="shared" si="1167"/>
        <v/>
      </c>
      <c r="G609" s="66" t="str">
        <f t="shared" si="1168"/>
        <v/>
      </c>
      <c r="H609" s="25"/>
      <c r="I609" s="25"/>
      <c r="J609">
        <f>VstupniParametry_SKRYT!$D$5</f>
        <v>0.02</v>
      </c>
      <c r="K609">
        <f>VstupniParametry_SKRYT!$D$6</f>
        <v>0.06</v>
      </c>
      <c r="L609">
        <f>VstupniParametry_SKRYT!$D$7</f>
        <v>0.06</v>
      </c>
      <c r="M609">
        <f>VstupniParametry_SKRYT!$D$8</f>
        <v>0.06</v>
      </c>
      <c r="N609">
        <f>VstupniParametry_SKRYT!$D$9</f>
        <v>1.7999999999999999E-2</v>
      </c>
      <c r="O609" s="27">
        <f>VstupniParametry_SKRYT!$D$10</f>
        <v>0.01</v>
      </c>
      <c r="P609" s="27">
        <f>VstupniParametry_SKRYT!$D$11</f>
        <v>0.01</v>
      </c>
      <c r="Q609" s="27">
        <f>VstupniParametry_SKRYT!$D$12</f>
        <v>0.01</v>
      </c>
      <c r="R609" s="27">
        <f>VstupniParametry_SKRYT!$D$13</f>
        <v>0.01</v>
      </c>
      <c r="S609" s="27">
        <f>VstupniParametry_SKRYT!$D$14</f>
        <v>0.01</v>
      </c>
      <c r="T609">
        <f t="shared" si="1169"/>
        <v>0</v>
      </c>
      <c r="U609">
        <f t="shared" si="1170"/>
        <v>0</v>
      </c>
      <c r="V609">
        <f t="shared" si="1171"/>
        <v>0</v>
      </c>
      <c r="W609">
        <f t="shared" si="1172"/>
        <v>0</v>
      </c>
      <c r="X609">
        <f t="shared" si="1173"/>
        <v>0</v>
      </c>
      <c r="Y609">
        <f t="shared" si="1174"/>
        <v>0</v>
      </c>
      <c r="Z609">
        <f t="shared" si="1175"/>
        <v>0</v>
      </c>
      <c r="AA609">
        <f t="shared" si="1176"/>
        <v>0</v>
      </c>
      <c r="AB609">
        <f t="shared" si="1177"/>
        <v>0</v>
      </c>
      <c r="AC609">
        <f t="shared" si="1178"/>
        <v>0</v>
      </c>
      <c r="AD609">
        <f t="shared" si="1179"/>
        <v>0</v>
      </c>
      <c r="AE609">
        <f t="shared" si="1180"/>
        <v>0</v>
      </c>
      <c r="AF609">
        <f t="shared" si="1181"/>
        <v>0</v>
      </c>
      <c r="AG609">
        <f t="shared" si="1182"/>
        <v>0</v>
      </c>
      <c r="AH609">
        <f t="shared" si="1183"/>
        <v>0</v>
      </c>
      <c r="AI609">
        <f t="shared" si="1184"/>
        <v>0</v>
      </c>
      <c r="AJ609">
        <f t="shared" si="1185"/>
        <v>0</v>
      </c>
      <c r="AK609">
        <f t="shared" si="1186"/>
        <v>0</v>
      </c>
      <c r="AL609">
        <f t="shared" si="1187"/>
        <v>0</v>
      </c>
      <c r="AM609">
        <f t="shared" si="1188"/>
        <v>0</v>
      </c>
      <c r="AN609">
        <f t="shared" si="1189"/>
        <v>0</v>
      </c>
      <c r="AO609">
        <f t="shared" si="1190"/>
        <v>0</v>
      </c>
      <c r="AP609">
        <f t="shared" si="1191"/>
        <v>0</v>
      </c>
      <c r="AQ609">
        <f t="shared" si="1192"/>
        <v>0</v>
      </c>
      <c r="AR609">
        <f t="shared" si="1193"/>
        <v>0</v>
      </c>
      <c r="AS609">
        <f t="shared" si="1194"/>
        <v>0</v>
      </c>
      <c r="AT609">
        <f t="shared" si="1164"/>
        <v>0</v>
      </c>
      <c r="AU609">
        <f t="shared" si="1195"/>
        <v>0</v>
      </c>
      <c r="AV609">
        <f t="shared" si="1196"/>
        <v>0</v>
      </c>
      <c r="AW609">
        <f t="shared" si="1165"/>
        <v>0</v>
      </c>
      <c r="AX609">
        <f t="shared" si="1197"/>
        <v>0</v>
      </c>
      <c r="AY609">
        <f t="shared" si="1198"/>
        <v>0</v>
      </c>
      <c r="AZ609">
        <f t="shared" si="1199"/>
        <v>0</v>
      </c>
      <c r="BA609">
        <f t="shared" si="1200"/>
        <v>0</v>
      </c>
      <c r="BB609">
        <f t="shared" si="1201"/>
        <v>0</v>
      </c>
      <c r="BC609">
        <f t="shared" si="1202"/>
        <v>0</v>
      </c>
      <c r="BD609">
        <f t="shared" si="1203"/>
        <v>0</v>
      </c>
      <c r="BE609">
        <f t="shared" si="1204"/>
        <v>0</v>
      </c>
      <c r="BF609">
        <f t="shared" si="1205"/>
        <v>0</v>
      </c>
      <c r="BG609">
        <f t="shared" si="1206"/>
        <v>0</v>
      </c>
      <c r="BH609">
        <f t="shared" si="1207"/>
        <v>0</v>
      </c>
      <c r="BI609">
        <f t="shared" si="1208"/>
        <v>0</v>
      </c>
      <c r="BJ609">
        <f t="shared" si="1209"/>
        <v>0</v>
      </c>
      <c r="BK609">
        <f t="shared" si="1210"/>
        <v>0</v>
      </c>
      <c r="BL609">
        <f t="shared" si="1211"/>
        <v>0</v>
      </c>
      <c r="BM609">
        <f t="shared" si="1212"/>
        <v>0</v>
      </c>
      <c r="BN609">
        <f t="shared" si="1213"/>
        <v>0</v>
      </c>
      <c r="BO609">
        <f t="shared" si="1214"/>
        <v>0</v>
      </c>
      <c r="BP609">
        <f t="shared" si="1215"/>
        <v>0</v>
      </c>
      <c r="BQ609">
        <f t="shared" si="1216"/>
        <v>0</v>
      </c>
      <c r="BR609">
        <f t="shared" si="1217"/>
        <v>0</v>
      </c>
      <c r="BS609">
        <f t="shared" si="1218"/>
        <v>0</v>
      </c>
      <c r="BT609">
        <f t="shared" si="1219"/>
        <v>0</v>
      </c>
      <c r="BU609">
        <f t="shared" si="1220"/>
        <v>0</v>
      </c>
      <c r="BV609">
        <f t="shared" si="1221"/>
        <v>0</v>
      </c>
      <c r="BW609">
        <f t="shared" si="1222"/>
        <v>0</v>
      </c>
      <c r="BX609">
        <f t="shared" si="1223"/>
        <v>0</v>
      </c>
      <c r="BY609">
        <f t="shared" si="1224"/>
        <v>0</v>
      </c>
      <c r="BZ609">
        <f t="shared" si="1225"/>
        <v>0</v>
      </c>
      <c r="CA609">
        <f t="shared" si="1226"/>
        <v>0</v>
      </c>
      <c r="CB609">
        <f t="shared" si="1227"/>
        <v>0</v>
      </c>
      <c r="CC609">
        <f t="shared" si="1228"/>
        <v>0</v>
      </c>
      <c r="CD609">
        <f t="shared" si="1229"/>
        <v>0</v>
      </c>
      <c r="CE609">
        <f t="shared" si="1230"/>
        <v>0</v>
      </c>
      <c r="CF609">
        <f t="shared" si="1231"/>
        <v>0</v>
      </c>
      <c r="CG609">
        <f t="shared" si="1232"/>
        <v>0</v>
      </c>
      <c r="CH609">
        <f t="shared" si="1233"/>
        <v>0</v>
      </c>
      <c r="CI609">
        <f t="shared" si="1234"/>
        <v>0</v>
      </c>
      <c r="CJ609">
        <f t="shared" si="1235"/>
        <v>0</v>
      </c>
      <c r="CK609">
        <f t="shared" si="1236"/>
        <v>0</v>
      </c>
      <c r="CL609" t="str">
        <f t="shared" si="1237"/>
        <v/>
      </c>
      <c r="CM609" t="str">
        <f t="shared" si="1238"/>
        <v/>
      </c>
      <c r="CN609" t="str">
        <f t="shared" si="1239"/>
        <v/>
      </c>
      <c r="CO609" t="str">
        <f t="shared" si="1240"/>
        <v/>
      </c>
      <c r="CP609" t="str">
        <f t="shared" si="1241"/>
        <v/>
      </c>
      <c r="CQ609" t="str">
        <f t="shared" si="1242"/>
        <v/>
      </c>
      <c r="CR609" t="str">
        <f t="shared" si="1243"/>
        <v/>
      </c>
      <c r="CS609" t="str">
        <f t="shared" si="1244"/>
        <v/>
      </c>
      <c r="CT609" t="str">
        <f t="shared" si="1245"/>
        <v/>
      </c>
      <c r="CU609" t="str">
        <f t="shared" si="1246"/>
        <v/>
      </c>
      <c r="CV609" t="str">
        <f t="shared" si="1247"/>
        <v/>
      </c>
      <c r="CW609" t="str">
        <f t="shared" si="1248"/>
        <v/>
      </c>
      <c r="CX609" t="str">
        <f t="shared" si="1249"/>
        <v/>
      </c>
      <c r="CY609" t="str">
        <f t="shared" si="1250"/>
        <v/>
      </c>
      <c r="CZ609" t="str">
        <f t="shared" si="1251"/>
        <v/>
      </c>
      <c r="DA609" t="str">
        <f t="shared" si="1252"/>
        <v/>
      </c>
      <c r="DB609" t="str">
        <f t="shared" si="1253"/>
        <v/>
      </c>
      <c r="DC609" t="str">
        <f t="shared" si="1254"/>
        <v/>
      </c>
      <c r="DD609" t="str">
        <f t="shared" si="1255"/>
        <v/>
      </c>
      <c r="DE609" t="str">
        <f t="shared" si="1256"/>
        <v/>
      </c>
      <c r="DF609" t="str">
        <f t="shared" si="1257"/>
        <v/>
      </c>
      <c r="DG609" t="str">
        <f t="shared" si="1258"/>
        <v/>
      </c>
      <c r="DH609" t="str">
        <f t="shared" si="1259"/>
        <v/>
      </c>
      <c r="DI609" t="str">
        <f t="shared" si="1260"/>
        <v/>
      </c>
      <c r="DJ609" t="str">
        <f t="shared" si="1261"/>
        <v/>
      </c>
      <c r="DK609" t="str">
        <f t="shared" si="1262"/>
        <v/>
      </c>
      <c r="DL609" t="str">
        <f t="shared" si="1263"/>
        <v/>
      </c>
      <c r="DM609" t="str">
        <f t="shared" si="1264"/>
        <v/>
      </c>
      <c r="DN609" t="str">
        <f t="shared" si="1265"/>
        <v/>
      </c>
      <c r="DO609" t="str">
        <f t="shared" si="1266"/>
        <v/>
      </c>
      <c r="DP609" t="str">
        <f t="shared" si="1267"/>
        <v/>
      </c>
      <c r="DQ609" t="str">
        <f t="shared" si="1268"/>
        <v/>
      </c>
      <c r="DR609" t="str">
        <f t="shared" si="1269"/>
        <v/>
      </c>
      <c r="DS609" t="str">
        <f t="shared" si="1270"/>
        <v/>
      </c>
      <c r="DT609" t="str">
        <f t="shared" si="1271"/>
        <v/>
      </c>
      <c r="DU609">
        <f t="shared" si="1272"/>
        <v>0</v>
      </c>
      <c r="DV609">
        <f t="shared" si="1273"/>
        <v>0</v>
      </c>
      <c r="DW609">
        <f t="shared" si="1274"/>
        <v>0</v>
      </c>
      <c r="DX609" t="str">
        <f t="shared" si="1275"/>
        <v/>
      </c>
      <c r="DY609" t="str">
        <f t="shared" si="1276"/>
        <v/>
      </c>
      <c r="DZ609" t="str">
        <f t="shared" si="1277"/>
        <v/>
      </c>
      <c r="EA609" s="5">
        <f t="shared" si="1278"/>
        <v>0</v>
      </c>
      <c r="EB609" s="3">
        <f t="shared" si="1279"/>
        <v>0</v>
      </c>
    </row>
    <row r="610" spans="2:132" x14ac:dyDescent="0.2">
      <c r="B610">
        <v>605</v>
      </c>
      <c r="C610" s="3">
        <f>Zisk!D624</f>
        <v>0</v>
      </c>
      <c r="D610">
        <f>Zisk!E624</f>
        <v>0</v>
      </c>
      <c r="E610" s="66" t="str">
        <f t="shared" si="1166"/>
        <v/>
      </c>
      <c r="F610" t="str">
        <f t="shared" si="1167"/>
        <v/>
      </c>
      <c r="G610" s="66" t="str">
        <f t="shared" si="1168"/>
        <v/>
      </c>
      <c r="J610">
        <f>VstupniParametry_SKRYT!$D$5</f>
        <v>0.02</v>
      </c>
      <c r="K610">
        <f>VstupniParametry_SKRYT!$D$6</f>
        <v>0.06</v>
      </c>
      <c r="L610">
        <f>VstupniParametry_SKRYT!$D$7</f>
        <v>0.06</v>
      </c>
      <c r="M610">
        <f>VstupniParametry_SKRYT!$D$8</f>
        <v>0.06</v>
      </c>
      <c r="N610">
        <f>VstupniParametry_SKRYT!$D$9</f>
        <v>1.7999999999999999E-2</v>
      </c>
      <c r="O610" s="27">
        <f>VstupniParametry_SKRYT!$D$10</f>
        <v>0.01</v>
      </c>
      <c r="P610" s="27">
        <f>VstupniParametry_SKRYT!$D$11</f>
        <v>0.01</v>
      </c>
      <c r="Q610" s="27">
        <f>VstupniParametry_SKRYT!$D$12</f>
        <v>0.01</v>
      </c>
      <c r="R610" s="27">
        <f>VstupniParametry_SKRYT!$D$13</f>
        <v>0.01</v>
      </c>
      <c r="S610" s="27">
        <f>VstupniParametry_SKRYT!$D$14</f>
        <v>0.01</v>
      </c>
      <c r="T610">
        <f t="shared" si="1169"/>
        <v>0</v>
      </c>
      <c r="U610">
        <f t="shared" si="1170"/>
        <v>0</v>
      </c>
      <c r="V610">
        <f t="shared" si="1171"/>
        <v>0</v>
      </c>
      <c r="W610">
        <f t="shared" si="1172"/>
        <v>0</v>
      </c>
      <c r="X610">
        <f t="shared" si="1173"/>
        <v>0</v>
      </c>
      <c r="Y610">
        <f t="shared" si="1174"/>
        <v>0</v>
      </c>
      <c r="Z610">
        <f t="shared" si="1175"/>
        <v>0</v>
      </c>
      <c r="AA610">
        <f t="shared" si="1176"/>
        <v>0</v>
      </c>
      <c r="AB610">
        <f t="shared" si="1177"/>
        <v>0</v>
      </c>
      <c r="AC610">
        <f t="shared" si="1178"/>
        <v>0</v>
      </c>
      <c r="AD610">
        <f t="shared" si="1179"/>
        <v>0</v>
      </c>
      <c r="AE610">
        <f t="shared" si="1180"/>
        <v>0</v>
      </c>
      <c r="AF610">
        <f t="shared" si="1181"/>
        <v>0</v>
      </c>
      <c r="AG610">
        <f t="shared" si="1182"/>
        <v>0</v>
      </c>
      <c r="AH610">
        <f t="shared" si="1183"/>
        <v>0</v>
      </c>
      <c r="AI610">
        <f t="shared" si="1184"/>
        <v>0</v>
      </c>
      <c r="AJ610">
        <f t="shared" si="1185"/>
        <v>0</v>
      </c>
      <c r="AK610">
        <f t="shared" si="1186"/>
        <v>0</v>
      </c>
      <c r="AL610">
        <f t="shared" si="1187"/>
        <v>0</v>
      </c>
      <c r="AM610">
        <f t="shared" si="1188"/>
        <v>0</v>
      </c>
      <c r="AN610">
        <f t="shared" si="1189"/>
        <v>0</v>
      </c>
      <c r="AO610">
        <f t="shared" si="1190"/>
        <v>0</v>
      </c>
      <c r="AP610">
        <f t="shared" si="1191"/>
        <v>0</v>
      </c>
      <c r="AQ610">
        <f t="shared" si="1192"/>
        <v>0</v>
      </c>
      <c r="AR610">
        <f t="shared" si="1193"/>
        <v>0</v>
      </c>
      <c r="AS610">
        <f t="shared" si="1194"/>
        <v>0</v>
      </c>
      <c r="AT610">
        <f t="shared" si="1164"/>
        <v>0</v>
      </c>
      <c r="AU610">
        <f t="shared" si="1195"/>
        <v>0</v>
      </c>
      <c r="AV610">
        <f t="shared" si="1196"/>
        <v>0</v>
      </c>
      <c r="AW610">
        <f t="shared" si="1165"/>
        <v>0</v>
      </c>
      <c r="AX610">
        <f t="shared" si="1197"/>
        <v>0</v>
      </c>
      <c r="AY610">
        <f t="shared" si="1198"/>
        <v>0</v>
      </c>
      <c r="AZ610">
        <f t="shared" si="1199"/>
        <v>0</v>
      </c>
      <c r="BA610">
        <f t="shared" si="1200"/>
        <v>0</v>
      </c>
      <c r="BB610">
        <f t="shared" si="1201"/>
        <v>0</v>
      </c>
      <c r="BC610">
        <f t="shared" si="1202"/>
        <v>0</v>
      </c>
      <c r="BD610">
        <f t="shared" si="1203"/>
        <v>0</v>
      </c>
      <c r="BE610">
        <f t="shared" si="1204"/>
        <v>0</v>
      </c>
      <c r="BF610">
        <f t="shared" si="1205"/>
        <v>0</v>
      </c>
      <c r="BG610">
        <f t="shared" si="1206"/>
        <v>0</v>
      </c>
      <c r="BH610">
        <f t="shared" si="1207"/>
        <v>0</v>
      </c>
      <c r="BI610">
        <f t="shared" si="1208"/>
        <v>0</v>
      </c>
      <c r="BJ610">
        <f t="shared" si="1209"/>
        <v>0</v>
      </c>
      <c r="BK610">
        <f t="shared" si="1210"/>
        <v>0</v>
      </c>
      <c r="BL610">
        <f t="shared" si="1211"/>
        <v>0</v>
      </c>
      <c r="BM610">
        <f t="shared" si="1212"/>
        <v>0</v>
      </c>
      <c r="BN610">
        <f t="shared" si="1213"/>
        <v>0</v>
      </c>
      <c r="BO610">
        <f t="shared" si="1214"/>
        <v>0</v>
      </c>
      <c r="BP610">
        <f t="shared" si="1215"/>
        <v>0</v>
      </c>
      <c r="BQ610">
        <f t="shared" si="1216"/>
        <v>0</v>
      </c>
      <c r="BR610">
        <f t="shared" si="1217"/>
        <v>0</v>
      </c>
      <c r="BS610">
        <f t="shared" si="1218"/>
        <v>0</v>
      </c>
      <c r="BT610">
        <f t="shared" si="1219"/>
        <v>0</v>
      </c>
      <c r="BU610">
        <f t="shared" si="1220"/>
        <v>0</v>
      </c>
      <c r="BV610">
        <f t="shared" si="1221"/>
        <v>0</v>
      </c>
      <c r="BW610">
        <f t="shared" si="1222"/>
        <v>0</v>
      </c>
      <c r="BX610">
        <f t="shared" si="1223"/>
        <v>0</v>
      </c>
      <c r="BY610">
        <f t="shared" si="1224"/>
        <v>0</v>
      </c>
      <c r="BZ610">
        <f t="shared" si="1225"/>
        <v>0</v>
      </c>
      <c r="CA610">
        <f t="shared" si="1226"/>
        <v>0</v>
      </c>
      <c r="CB610">
        <f t="shared" si="1227"/>
        <v>0</v>
      </c>
      <c r="CC610">
        <f t="shared" si="1228"/>
        <v>0</v>
      </c>
      <c r="CD610">
        <f t="shared" si="1229"/>
        <v>0</v>
      </c>
      <c r="CE610">
        <f t="shared" si="1230"/>
        <v>0</v>
      </c>
      <c r="CF610">
        <f t="shared" si="1231"/>
        <v>0</v>
      </c>
      <c r="CG610">
        <f t="shared" si="1232"/>
        <v>0</v>
      </c>
      <c r="CH610">
        <f t="shared" si="1233"/>
        <v>0</v>
      </c>
      <c r="CI610">
        <f t="shared" si="1234"/>
        <v>0</v>
      </c>
      <c r="CJ610">
        <f t="shared" si="1235"/>
        <v>0</v>
      </c>
      <c r="CK610">
        <f t="shared" si="1236"/>
        <v>0</v>
      </c>
      <c r="CL610" t="str">
        <f t="shared" si="1237"/>
        <v/>
      </c>
      <c r="CM610" t="str">
        <f t="shared" si="1238"/>
        <v/>
      </c>
      <c r="CN610" t="str">
        <f t="shared" si="1239"/>
        <v/>
      </c>
      <c r="CO610" t="str">
        <f t="shared" si="1240"/>
        <v/>
      </c>
      <c r="CP610" t="str">
        <f t="shared" si="1241"/>
        <v/>
      </c>
      <c r="CQ610" t="str">
        <f t="shared" si="1242"/>
        <v/>
      </c>
      <c r="CR610" t="str">
        <f t="shared" si="1243"/>
        <v/>
      </c>
      <c r="CS610" t="str">
        <f t="shared" si="1244"/>
        <v/>
      </c>
      <c r="CT610" t="str">
        <f t="shared" si="1245"/>
        <v/>
      </c>
      <c r="CU610" t="str">
        <f t="shared" si="1246"/>
        <v/>
      </c>
      <c r="CV610" t="str">
        <f t="shared" si="1247"/>
        <v/>
      </c>
      <c r="CW610" t="str">
        <f t="shared" si="1248"/>
        <v/>
      </c>
      <c r="CX610" t="str">
        <f t="shared" si="1249"/>
        <v/>
      </c>
      <c r="CY610" t="str">
        <f t="shared" si="1250"/>
        <v/>
      </c>
      <c r="CZ610" t="str">
        <f t="shared" si="1251"/>
        <v/>
      </c>
      <c r="DA610" t="str">
        <f t="shared" si="1252"/>
        <v/>
      </c>
      <c r="DB610" t="str">
        <f t="shared" si="1253"/>
        <v/>
      </c>
      <c r="DC610" t="str">
        <f t="shared" si="1254"/>
        <v/>
      </c>
      <c r="DD610" t="str">
        <f t="shared" si="1255"/>
        <v/>
      </c>
      <c r="DE610" t="str">
        <f t="shared" si="1256"/>
        <v/>
      </c>
      <c r="DF610" t="str">
        <f t="shared" si="1257"/>
        <v/>
      </c>
      <c r="DG610" t="str">
        <f t="shared" si="1258"/>
        <v/>
      </c>
      <c r="DH610" t="str">
        <f t="shared" si="1259"/>
        <v/>
      </c>
      <c r="DI610" t="str">
        <f t="shared" si="1260"/>
        <v/>
      </c>
      <c r="DJ610" t="str">
        <f t="shared" si="1261"/>
        <v/>
      </c>
      <c r="DK610" t="str">
        <f t="shared" si="1262"/>
        <v/>
      </c>
      <c r="DL610" t="str">
        <f t="shared" si="1263"/>
        <v/>
      </c>
      <c r="DM610" t="str">
        <f t="shared" si="1264"/>
        <v/>
      </c>
      <c r="DN610" t="str">
        <f t="shared" si="1265"/>
        <v/>
      </c>
      <c r="DO610" t="str">
        <f t="shared" si="1266"/>
        <v/>
      </c>
      <c r="DP610" t="str">
        <f t="shared" si="1267"/>
        <v/>
      </c>
      <c r="DQ610" t="str">
        <f t="shared" si="1268"/>
        <v/>
      </c>
      <c r="DR610" t="str">
        <f t="shared" si="1269"/>
        <v/>
      </c>
      <c r="DS610" t="str">
        <f t="shared" si="1270"/>
        <v/>
      </c>
      <c r="DT610" t="str">
        <f t="shared" si="1271"/>
        <v/>
      </c>
      <c r="DU610">
        <f t="shared" si="1272"/>
        <v>0</v>
      </c>
      <c r="DV610">
        <f t="shared" si="1273"/>
        <v>0</v>
      </c>
      <c r="DW610">
        <f t="shared" si="1274"/>
        <v>0</v>
      </c>
      <c r="DX610" t="str">
        <f t="shared" si="1275"/>
        <v/>
      </c>
      <c r="DY610" t="str">
        <f t="shared" si="1276"/>
        <v/>
      </c>
      <c r="DZ610" t="str">
        <f t="shared" si="1277"/>
        <v/>
      </c>
      <c r="EA610" s="5">
        <f t="shared" si="1278"/>
        <v>0</v>
      </c>
      <c r="EB610" s="3">
        <f t="shared" si="1279"/>
        <v>0</v>
      </c>
    </row>
    <row r="611" spans="2:132" x14ac:dyDescent="0.2">
      <c r="B611" s="25">
        <v>606</v>
      </c>
      <c r="C611" s="26">
        <f>Zisk!D625</f>
        <v>0</v>
      </c>
      <c r="D611">
        <f>Zisk!E625</f>
        <v>0</v>
      </c>
      <c r="E611" s="66" t="str">
        <f t="shared" si="1166"/>
        <v/>
      </c>
      <c r="F611" t="str">
        <f t="shared" si="1167"/>
        <v/>
      </c>
      <c r="G611" s="66" t="str">
        <f t="shared" si="1168"/>
        <v/>
      </c>
      <c r="H611" s="25"/>
      <c r="I611" s="25"/>
      <c r="J611">
        <f>VstupniParametry_SKRYT!$D$5</f>
        <v>0.02</v>
      </c>
      <c r="K611">
        <f>VstupniParametry_SKRYT!$D$6</f>
        <v>0.06</v>
      </c>
      <c r="L611">
        <f>VstupniParametry_SKRYT!$D$7</f>
        <v>0.06</v>
      </c>
      <c r="M611">
        <f>VstupniParametry_SKRYT!$D$8</f>
        <v>0.06</v>
      </c>
      <c r="N611">
        <f>VstupniParametry_SKRYT!$D$9</f>
        <v>1.7999999999999999E-2</v>
      </c>
      <c r="O611" s="27">
        <f>VstupniParametry_SKRYT!$D$10</f>
        <v>0.01</v>
      </c>
      <c r="P611" s="27">
        <f>VstupniParametry_SKRYT!$D$11</f>
        <v>0.01</v>
      </c>
      <c r="Q611" s="27">
        <f>VstupniParametry_SKRYT!$D$12</f>
        <v>0.01</v>
      </c>
      <c r="R611" s="27">
        <f>VstupniParametry_SKRYT!$D$13</f>
        <v>0.01</v>
      </c>
      <c r="S611" s="27">
        <f>VstupniParametry_SKRYT!$D$14</f>
        <v>0.01</v>
      </c>
      <c r="T611">
        <f t="shared" si="1169"/>
        <v>0</v>
      </c>
      <c r="U611">
        <f t="shared" si="1170"/>
        <v>0</v>
      </c>
      <c r="V611">
        <f t="shared" si="1171"/>
        <v>0</v>
      </c>
      <c r="W611">
        <f t="shared" si="1172"/>
        <v>0</v>
      </c>
      <c r="X611">
        <f t="shared" si="1173"/>
        <v>0</v>
      </c>
      <c r="Y611">
        <f t="shared" si="1174"/>
        <v>0</v>
      </c>
      <c r="Z611">
        <f t="shared" si="1175"/>
        <v>0</v>
      </c>
      <c r="AA611">
        <f t="shared" si="1176"/>
        <v>0</v>
      </c>
      <c r="AB611">
        <f t="shared" si="1177"/>
        <v>0</v>
      </c>
      <c r="AC611">
        <f t="shared" si="1178"/>
        <v>0</v>
      </c>
      <c r="AD611">
        <f t="shared" si="1179"/>
        <v>0</v>
      </c>
      <c r="AE611">
        <f t="shared" si="1180"/>
        <v>0</v>
      </c>
      <c r="AF611">
        <f t="shared" si="1181"/>
        <v>0</v>
      </c>
      <c r="AG611">
        <f t="shared" si="1182"/>
        <v>0</v>
      </c>
      <c r="AH611">
        <f t="shared" si="1183"/>
        <v>0</v>
      </c>
      <c r="AI611">
        <f t="shared" si="1184"/>
        <v>0</v>
      </c>
      <c r="AJ611">
        <f t="shared" si="1185"/>
        <v>0</v>
      </c>
      <c r="AK611">
        <f t="shared" si="1186"/>
        <v>0</v>
      </c>
      <c r="AL611">
        <f t="shared" si="1187"/>
        <v>0</v>
      </c>
      <c r="AM611">
        <f t="shared" si="1188"/>
        <v>0</v>
      </c>
      <c r="AN611">
        <f t="shared" si="1189"/>
        <v>0</v>
      </c>
      <c r="AO611">
        <f t="shared" si="1190"/>
        <v>0</v>
      </c>
      <c r="AP611">
        <f t="shared" si="1191"/>
        <v>0</v>
      </c>
      <c r="AQ611">
        <f t="shared" si="1192"/>
        <v>0</v>
      </c>
      <c r="AR611">
        <f t="shared" si="1193"/>
        <v>0</v>
      </c>
      <c r="AS611">
        <f t="shared" si="1194"/>
        <v>0</v>
      </c>
      <c r="AT611">
        <f t="shared" si="1164"/>
        <v>0</v>
      </c>
      <c r="AU611">
        <f t="shared" si="1195"/>
        <v>0</v>
      </c>
      <c r="AV611">
        <f t="shared" si="1196"/>
        <v>0</v>
      </c>
      <c r="AW611">
        <f t="shared" si="1165"/>
        <v>0</v>
      </c>
      <c r="AX611">
        <f t="shared" si="1197"/>
        <v>0</v>
      </c>
      <c r="AY611">
        <f t="shared" si="1198"/>
        <v>0</v>
      </c>
      <c r="AZ611">
        <f t="shared" si="1199"/>
        <v>0</v>
      </c>
      <c r="BA611">
        <f t="shared" si="1200"/>
        <v>0</v>
      </c>
      <c r="BB611">
        <f t="shared" si="1201"/>
        <v>0</v>
      </c>
      <c r="BC611">
        <f t="shared" si="1202"/>
        <v>0</v>
      </c>
      <c r="BD611">
        <f t="shared" si="1203"/>
        <v>0</v>
      </c>
      <c r="BE611">
        <f t="shared" si="1204"/>
        <v>0</v>
      </c>
      <c r="BF611">
        <f t="shared" si="1205"/>
        <v>0</v>
      </c>
      <c r="BG611">
        <f t="shared" si="1206"/>
        <v>0</v>
      </c>
      <c r="BH611">
        <f t="shared" si="1207"/>
        <v>0</v>
      </c>
      <c r="BI611">
        <f t="shared" si="1208"/>
        <v>0</v>
      </c>
      <c r="BJ611">
        <f t="shared" si="1209"/>
        <v>0</v>
      </c>
      <c r="BK611">
        <f t="shared" si="1210"/>
        <v>0</v>
      </c>
      <c r="BL611">
        <f t="shared" si="1211"/>
        <v>0</v>
      </c>
      <c r="BM611">
        <f t="shared" si="1212"/>
        <v>0</v>
      </c>
      <c r="BN611">
        <f t="shared" si="1213"/>
        <v>0</v>
      </c>
      <c r="BO611">
        <f t="shared" si="1214"/>
        <v>0</v>
      </c>
      <c r="BP611">
        <f t="shared" si="1215"/>
        <v>0</v>
      </c>
      <c r="BQ611">
        <f t="shared" si="1216"/>
        <v>0</v>
      </c>
      <c r="BR611">
        <f t="shared" si="1217"/>
        <v>0</v>
      </c>
      <c r="BS611">
        <f t="shared" si="1218"/>
        <v>0</v>
      </c>
      <c r="BT611">
        <f t="shared" si="1219"/>
        <v>0</v>
      </c>
      <c r="BU611">
        <f t="shared" si="1220"/>
        <v>0</v>
      </c>
      <c r="BV611">
        <f t="shared" si="1221"/>
        <v>0</v>
      </c>
      <c r="BW611">
        <f t="shared" si="1222"/>
        <v>0</v>
      </c>
      <c r="BX611">
        <f t="shared" si="1223"/>
        <v>0</v>
      </c>
      <c r="BY611">
        <f t="shared" si="1224"/>
        <v>0</v>
      </c>
      <c r="BZ611">
        <f t="shared" si="1225"/>
        <v>0</v>
      </c>
      <c r="CA611">
        <f t="shared" si="1226"/>
        <v>0</v>
      </c>
      <c r="CB611">
        <f t="shared" si="1227"/>
        <v>0</v>
      </c>
      <c r="CC611">
        <f t="shared" si="1228"/>
        <v>0</v>
      </c>
      <c r="CD611">
        <f t="shared" si="1229"/>
        <v>0</v>
      </c>
      <c r="CE611">
        <f t="shared" si="1230"/>
        <v>0</v>
      </c>
      <c r="CF611">
        <f t="shared" si="1231"/>
        <v>0</v>
      </c>
      <c r="CG611">
        <f t="shared" si="1232"/>
        <v>0</v>
      </c>
      <c r="CH611">
        <f t="shared" si="1233"/>
        <v>0</v>
      </c>
      <c r="CI611">
        <f t="shared" si="1234"/>
        <v>0</v>
      </c>
      <c r="CJ611">
        <f t="shared" si="1235"/>
        <v>0</v>
      </c>
      <c r="CK611">
        <f t="shared" si="1236"/>
        <v>0</v>
      </c>
      <c r="CL611" t="str">
        <f t="shared" si="1237"/>
        <v/>
      </c>
      <c r="CM611" t="str">
        <f t="shared" si="1238"/>
        <v/>
      </c>
      <c r="CN611" t="str">
        <f t="shared" si="1239"/>
        <v/>
      </c>
      <c r="CO611" t="str">
        <f t="shared" si="1240"/>
        <v/>
      </c>
      <c r="CP611" t="str">
        <f t="shared" si="1241"/>
        <v/>
      </c>
      <c r="CQ611" t="str">
        <f t="shared" si="1242"/>
        <v/>
      </c>
      <c r="CR611" t="str">
        <f t="shared" si="1243"/>
        <v/>
      </c>
      <c r="CS611" t="str">
        <f t="shared" si="1244"/>
        <v/>
      </c>
      <c r="CT611" t="str">
        <f t="shared" si="1245"/>
        <v/>
      </c>
      <c r="CU611" t="str">
        <f t="shared" si="1246"/>
        <v/>
      </c>
      <c r="CV611" t="str">
        <f t="shared" si="1247"/>
        <v/>
      </c>
      <c r="CW611" t="str">
        <f t="shared" si="1248"/>
        <v/>
      </c>
      <c r="CX611" t="str">
        <f t="shared" si="1249"/>
        <v/>
      </c>
      <c r="CY611" t="str">
        <f t="shared" si="1250"/>
        <v/>
      </c>
      <c r="CZ611" t="str">
        <f t="shared" si="1251"/>
        <v/>
      </c>
      <c r="DA611" t="str">
        <f t="shared" si="1252"/>
        <v/>
      </c>
      <c r="DB611" t="str">
        <f t="shared" si="1253"/>
        <v/>
      </c>
      <c r="DC611" t="str">
        <f t="shared" si="1254"/>
        <v/>
      </c>
      <c r="DD611" t="str">
        <f t="shared" si="1255"/>
        <v/>
      </c>
      <c r="DE611" t="str">
        <f t="shared" si="1256"/>
        <v/>
      </c>
      <c r="DF611" t="str">
        <f t="shared" si="1257"/>
        <v/>
      </c>
      <c r="DG611" t="str">
        <f t="shared" si="1258"/>
        <v/>
      </c>
      <c r="DH611" t="str">
        <f t="shared" si="1259"/>
        <v/>
      </c>
      <c r="DI611" t="str">
        <f t="shared" si="1260"/>
        <v/>
      </c>
      <c r="DJ611" t="str">
        <f t="shared" si="1261"/>
        <v/>
      </c>
      <c r="DK611" t="str">
        <f t="shared" si="1262"/>
        <v/>
      </c>
      <c r="DL611" t="str">
        <f t="shared" si="1263"/>
        <v/>
      </c>
      <c r="DM611" t="str">
        <f t="shared" si="1264"/>
        <v/>
      </c>
      <c r="DN611" t="str">
        <f t="shared" si="1265"/>
        <v/>
      </c>
      <c r="DO611" t="str">
        <f t="shared" si="1266"/>
        <v/>
      </c>
      <c r="DP611" t="str">
        <f t="shared" si="1267"/>
        <v/>
      </c>
      <c r="DQ611" t="str">
        <f t="shared" si="1268"/>
        <v/>
      </c>
      <c r="DR611" t="str">
        <f t="shared" si="1269"/>
        <v/>
      </c>
      <c r="DS611" t="str">
        <f t="shared" si="1270"/>
        <v/>
      </c>
      <c r="DT611" t="str">
        <f t="shared" si="1271"/>
        <v/>
      </c>
      <c r="DU611">
        <f t="shared" si="1272"/>
        <v>0</v>
      </c>
      <c r="DV611">
        <f t="shared" si="1273"/>
        <v>0</v>
      </c>
      <c r="DW611">
        <f t="shared" si="1274"/>
        <v>0</v>
      </c>
      <c r="DX611" t="str">
        <f t="shared" si="1275"/>
        <v/>
      </c>
      <c r="DY611" t="str">
        <f t="shared" si="1276"/>
        <v/>
      </c>
      <c r="DZ611" t="str">
        <f t="shared" si="1277"/>
        <v/>
      </c>
      <c r="EA611" s="5">
        <f t="shared" si="1278"/>
        <v>0</v>
      </c>
      <c r="EB611" s="3">
        <f t="shared" si="1279"/>
        <v>0</v>
      </c>
    </row>
    <row r="612" spans="2:132" x14ac:dyDescent="0.2">
      <c r="B612">
        <v>607</v>
      </c>
      <c r="C612" s="3">
        <f>Zisk!D626</f>
        <v>0</v>
      </c>
      <c r="D612">
        <f>Zisk!E626</f>
        <v>0</v>
      </c>
      <c r="E612" s="66" t="str">
        <f t="shared" si="1166"/>
        <v/>
      </c>
      <c r="F612" t="str">
        <f t="shared" si="1167"/>
        <v/>
      </c>
      <c r="G612" s="66" t="str">
        <f t="shared" si="1168"/>
        <v/>
      </c>
      <c r="J612">
        <f>VstupniParametry_SKRYT!$D$5</f>
        <v>0.02</v>
      </c>
      <c r="K612">
        <f>VstupniParametry_SKRYT!$D$6</f>
        <v>0.06</v>
      </c>
      <c r="L612">
        <f>VstupniParametry_SKRYT!$D$7</f>
        <v>0.06</v>
      </c>
      <c r="M612">
        <f>VstupniParametry_SKRYT!$D$8</f>
        <v>0.06</v>
      </c>
      <c r="N612">
        <f>VstupniParametry_SKRYT!$D$9</f>
        <v>1.7999999999999999E-2</v>
      </c>
      <c r="O612" s="27">
        <f>VstupniParametry_SKRYT!$D$10</f>
        <v>0.01</v>
      </c>
      <c r="P612" s="27">
        <f>VstupniParametry_SKRYT!$D$11</f>
        <v>0.01</v>
      </c>
      <c r="Q612" s="27">
        <f>VstupniParametry_SKRYT!$D$12</f>
        <v>0.01</v>
      </c>
      <c r="R612" s="27">
        <f>VstupniParametry_SKRYT!$D$13</f>
        <v>0.01</v>
      </c>
      <c r="S612" s="27">
        <f>VstupniParametry_SKRYT!$D$14</f>
        <v>0.01</v>
      </c>
      <c r="T612">
        <f t="shared" si="1169"/>
        <v>0</v>
      </c>
      <c r="U612">
        <f t="shared" si="1170"/>
        <v>0</v>
      </c>
      <c r="V612">
        <f t="shared" si="1171"/>
        <v>0</v>
      </c>
      <c r="W612">
        <f t="shared" si="1172"/>
        <v>0</v>
      </c>
      <c r="X612">
        <f t="shared" si="1173"/>
        <v>0</v>
      </c>
      <c r="Y612">
        <f t="shared" si="1174"/>
        <v>0</v>
      </c>
      <c r="Z612">
        <f t="shared" si="1175"/>
        <v>0</v>
      </c>
      <c r="AA612">
        <f t="shared" si="1176"/>
        <v>0</v>
      </c>
      <c r="AB612">
        <f t="shared" si="1177"/>
        <v>0</v>
      </c>
      <c r="AC612">
        <f t="shared" si="1178"/>
        <v>0</v>
      </c>
      <c r="AD612">
        <f t="shared" si="1179"/>
        <v>0</v>
      </c>
      <c r="AE612">
        <f t="shared" si="1180"/>
        <v>0</v>
      </c>
      <c r="AF612">
        <f t="shared" si="1181"/>
        <v>0</v>
      </c>
      <c r="AG612">
        <f t="shared" si="1182"/>
        <v>0</v>
      </c>
      <c r="AH612">
        <f t="shared" si="1183"/>
        <v>0</v>
      </c>
      <c r="AI612">
        <f t="shared" si="1184"/>
        <v>0</v>
      </c>
      <c r="AJ612">
        <f t="shared" si="1185"/>
        <v>0</v>
      </c>
      <c r="AK612">
        <f t="shared" si="1186"/>
        <v>0</v>
      </c>
      <c r="AL612">
        <f t="shared" si="1187"/>
        <v>0</v>
      </c>
      <c r="AM612">
        <f t="shared" si="1188"/>
        <v>0</v>
      </c>
      <c r="AN612">
        <f t="shared" si="1189"/>
        <v>0</v>
      </c>
      <c r="AO612">
        <f t="shared" si="1190"/>
        <v>0</v>
      </c>
      <c r="AP612">
        <f t="shared" si="1191"/>
        <v>0</v>
      </c>
      <c r="AQ612">
        <f t="shared" si="1192"/>
        <v>0</v>
      </c>
      <c r="AR612">
        <f t="shared" si="1193"/>
        <v>0</v>
      </c>
      <c r="AS612">
        <f t="shared" si="1194"/>
        <v>0</v>
      </c>
      <c r="AT612">
        <f t="shared" si="1164"/>
        <v>0</v>
      </c>
      <c r="AU612">
        <f t="shared" si="1195"/>
        <v>0</v>
      </c>
      <c r="AV612">
        <f t="shared" si="1196"/>
        <v>0</v>
      </c>
      <c r="AW612">
        <f t="shared" si="1165"/>
        <v>0</v>
      </c>
      <c r="AX612">
        <f t="shared" si="1197"/>
        <v>0</v>
      </c>
      <c r="AY612">
        <f t="shared" si="1198"/>
        <v>0</v>
      </c>
      <c r="AZ612">
        <f t="shared" si="1199"/>
        <v>0</v>
      </c>
      <c r="BA612">
        <f t="shared" si="1200"/>
        <v>0</v>
      </c>
      <c r="BB612">
        <f t="shared" si="1201"/>
        <v>0</v>
      </c>
      <c r="BC612">
        <f t="shared" si="1202"/>
        <v>0</v>
      </c>
      <c r="BD612">
        <f t="shared" si="1203"/>
        <v>0</v>
      </c>
      <c r="BE612">
        <f t="shared" si="1204"/>
        <v>0</v>
      </c>
      <c r="BF612">
        <f t="shared" si="1205"/>
        <v>0</v>
      </c>
      <c r="BG612">
        <f t="shared" si="1206"/>
        <v>0</v>
      </c>
      <c r="BH612">
        <f t="shared" si="1207"/>
        <v>0</v>
      </c>
      <c r="BI612">
        <f t="shared" si="1208"/>
        <v>0</v>
      </c>
      <c r="BJ612">
        <f t="shared" si="1209"/>
        <v>0</v>
      </c>
      <c r="BK612">
        <f t="shared" si="1210"/>
        <v>0</v>
      </c>
      <c r="BL612">
        <f t="shared" si="1211"/>
        <v>0</v>
      </c>
      <c r="BM612">
        <f t="shared" si="1212"/>
        <v>0</v>
      </c>
      <c r="BN612">
        <f t="shared" si="1213"/>
        <v>0</v>
      </c>
      <c r="BO612">
        <f t="shared" si="1214"/>
        <v>0</v>
      </c>
      <c r="BP612">
        <f t="shared" si="1215"/>
        <v>0</v>
      </c>
      <c r="BQ612">
        <f t="shared" si="1216"/>
        <v>0</v>
      </c>
      <c r="BR612">
        <f t="shared" si="1217"/>
        <v>0</v>
      </c>
      <c r="BS612">
        <f t="shared" si="1218"/>
        <v>0</v>
      </c>
      <c r="BT612">
        <f t="shared" si="1219"/>
        <v>0</v>
      </c>
      <c r="BU612">
        <f t="shared" si="1220"/>
        <v>0</v>
      </c>
      <c r="BV612">
        <f t="shared" si="1221"/>
        <v>0</v>
      </c>
      <c r="BW612">
        <f t="shared" si="1222"/>
        <v>0</v>
      </c>
      <c r="BX612">
        <f t="shared" si="1223"/>
        <v>0</v>
      </c>
      <c r="BY612">
        <f t="shared" si="1224"/>
        <v>0</v>
      </c>
      <c r="BZ612">
        <f t="shared" si="1225"/>
        <v>0</v>
      </c>
      <c r="CA612">
        <f t="shared" si="1226"/>
        <v>0</v>
      </c>
      <c r="CB612">
        <f t="shared" si="1227"/>
        <v>0</v>
      </c>
      <c r="CC612">
        <f t="shared" si="1228"/>
        <v>0</v>
      </c>
      <c r="CD612">
        <f t="shared" si="1229"/>
        <v>0</v>
      </c>
      <c r="CE612">
        <f t="shared" si="1230"/>
        <v>0</v>
      </c>
      <c r="CF612">
        <f t="shared" si="1231"/>
        <v>0</v>
      </c>
      <c r="CG612">
        <f t="shared" si="1232"/>
        <v>0</v>
      </c>
      <c r="CH612">
        <f t="shared" si="1233"/>
        <v>0</v>
      </c>
      <c r="CI612">
        <f t="shared" si="1234"/>
        <v>0</v>
      </c>
      <c r="CJ612">
        <f t="shared" si="1235"/>
        <v>0</v>
      </c>
      <c r="CK612">
        <f t="shared" si="1236"/>
        <v>0</v>
      </c>
      <c r="CL612" t="str">
        <f t="shared" si="1237"/>
        <v/>
      </c>
      <c r="CM612" t="str">
        <f t="shared" si="1238"/>
        <v/>
      </c>
      <c r="CN612" t="str">
        <f t="shared" si="1239"/>
        <v/>
      </c>
      <c r="CO612" t="str">
        <f t="shared" si="1240"/>
        <v/>
      </c>
      <c r="CP612" t="str">
        <f t="shared" si="1241"/>
        <v/>
      </c>
      <c r="CQ612" t="str">
        <f t="shared" si="1242"/>
        <v/>
      </c>
      <c r="CR612" t="str">
        <f t="shared" si="1243"/>
        <v/>
      </c>
      <c r="CS612" t="str">
        <f t="shared" si="1244"/>
        <v/>
      </c>
      <c r="CT612" t="str">
        <f t="shared" si="1245"/>
        <v/>
      </c>
      <c r="CU612" t="str">
        <f t="shared" si="1246"/>
        <v/>
      </c>
      <c r="CV612" t="str">
        <f t="shared" si="1247"/>
        <v/>
      </c>
      <c r="CW612" t="str">
        <f t="shared" si="1248"/>
        <v/>
      </c>
      <c r="CX612" t="str">
        <f t="shared" si="1249"/>
        <v/>
      </c>
      <c r="CY612" t="str">
        <f t="shared" si="1250"/>
        <v/>
      </c>
      <c r="CZ612" t="str">
        <f t="shared" si="1251"/>
        <v/>
      </c>
      <c r="DA612" t="str">
        <f t="shared" si="1252"/>
        <v/>
      </c>
      <c r="DB612" t="str">
        <f t="shared" si="1253"/>
        <v/>
      </c>
      <c r="DC612" t="str">
        <f t="shared" si="1254"/>
        <v/>
      </c>
      <c r="DD612" t="str">
        <f t="shared" si="1255"/>
        <v/>
      </c>
      <c r="DE612" t="str">
        <f t="shared" si="1256"/>
        <v/>
      </c>
      <c r="DF612" t="str">
        <f t="shared" si="1257"/>
        <v/>
      </c>
      <c r="DG612" t="str">
        <f t="shared" si="1258"/>
        <v/>
      </c>
      <c r="DH612" t="str">
        <f t="shared" si="1259"/>
        <v/>
      </c>
      <c r="DI612" t="str">
        <f t="shared" si="1260"/>
        <v/>
      </c>
      <c r="DJ612" t="str">
        <f t="shared" si="1261"/>
        <v/>
      </c>
      <c r="DK612" t="str">
        <f t="shared" si="1262"/>
        <v/>
      </c>
      <c r="DL612" t="str">
        <f t="shared" si="1263"/>
        <v/>
      </c>
      <c r="DM612" t="str">
        <f t="shared" si="1264"/>
        <v/>
      </c>
      <c r="DN612" t="str">
        <f t="shared" si="1265"/>
        <v/>
      </c>
      <c r="DO612" t="str">
        <f t="shared" si="1266"/>
        <v/>
      </c>
      <c r="DP612" t="str">
        <f t="shared" si="1267"/>
        <v/>
      </c>
      <c r="DQ612" t="str">
        <f t="shared" si="1268"/>
        <v/>
      </c>
      <c r="DR612" t="str">
        <f t="shared" si="1269"/>
        <v/>
      </c>
      <c r="DS612" t="str">
        <f t="shared" si="1270"/>
        <v/>
      </c>
      <c r="DT612" t="str">
        <f t="shared" si="1271"/>
        <v/>
      </c>
      <c r="DU612">
        <f t="shared" si="1272"/>
        <v>0</v>
      </c>
      <c r="DV612">
        <f t="shared" si="1273"/>
        <v>0</v>
      </c>
      <c r="DW612">
        <f t="shared" si="1274"/>
        <v>0</v>
      </c>
      <c r="DX612" t="str">
        <f t="shared" si="1275"/>
        <v/>
      </c>
      <c r="DY612" t="str">
        <f t="shared" si="1276"/>
        <v/>
      </c>
      <c r="DZ612" t="str">
        <f t="shared" si="1277"/>
        <v/>
      </c>
      <c r="EA612" s="5">
        <f t="shared" si="1278"/>
        <v>0</v>
      </c>
      <c r="EB612" s="3">
        <f t="shared" si="1279"/>
        <v>0</v>
      </c>
    </row>
    <row r="613" spans="2:132" x14ac:dyDescent="0.2">
      <c r="B613" s="25">
        <v>608</v>
      </c>
      <c r="C613" s="26">
        <f>Zisk!D627</f>
        <v>0</v>
      </c>
      <c r="D613">
        <f>Zisk!E627</f>
        <v>0</v>
      </c>
      <c r="E613" s="66" t="str">
        <f t="shared" si="1166"/>
        <v/>
      </c>
      <c r="F613" t="str">
        <f t="shared" si="1167"/>
        <v/>
      </c>
      <c r="G613" s="66" t="str">
        <f t="shared" si="1168"/>
        <v/>
      </c>
      <c r="H613" s="25"/>
      <c r="I613" s="25"/>
      <c r="J613">
        <f>VstupniParametry_SKRYT!$D$5</f>
        <v>0.02</v>
      </c>
      <c r="K613">
        <f>VstupniParametry_SKRYT!$D$6</f>
        <v>0.06</v>
      </c>
      <c r="L613">
        <f>VstupniParametry_SKRYT!$D$7</f>
        <v>0.06</v>
      </c>
      <c r="M613">
        <f>VstupniParametry_SKRYT!$D$8</f>
        <v>0.06</v>
      </c>
      <c r="N613">
        <f>VstupniParametry_SKRYT!$D$9</f>
        <v>1.7999999999999999E-2</v>
      </c>
      <c r="O613" s="27">
        <f>VstupniParametry_SKRYT!$D$10</f>
        <v>0.01</v>
      </c>
      <c r="P613" s="27">
        <f>VstupniParametry_SKRYT!$D$11</f>
        <v>0.01</v>
      </c>
      <c r="Q613" s="27">
        <f>VstupniParametry_SKRYT!$D$12</f>
        <v>0.01</v>
      </c>
      <c r="R613" s="27">
        <f>VstupniParametry_SKRYT!$D$13</f>
        <v>0.01</v>
      </c>
      <c r="S613" s="27">
        <f>VstupniParametry_SKRYT!$D$14</f>
        <v>0.01</v>
      </c>
      <c r="T613">
        <f t="shared" si="1169"/>
        <v>0</v>
      </c>
      <c r="U613">
        <f t="shared" si="1170"/>
        <v>0</v>
      </c>
      <c r="V613">
        <f t="shared" si="1171"/>
        <v>0</v>
      </c>
      <c r="W613">
        <f t="shared" si="1172"/>
        <v>0</v>
      </c>
      <c r="X613">
        <f t="shared" si="1173"/>
        <v>0</v>
      </c>
      <c r="Y613">
        <f t="shared" si="1174"/>
        <v>0</v>
      </c>
      <c r="Z613">
        <f t="shared" si="1175"/>
        <v>0</v>
      </c>
      <c r="AA613">
        <f t="shared" si="1176"/>
        <v>0</v>
      </c>
      <c r="AB613">
        <f t="shared" si="1177"/>
        <v>0</v>
      </c>
      <c r="AC613">
        <f t="shared" si="1178"/>
        <v>0</v>
      </c>
      <c r="AD613">
        <f t="shared" si="1179"/>
        <v>0</v>
      </c>
      <c r="AE613">
        <f t="shared" si="1180"/>
        <v>0</v>
      </c>
      <c r="AF613">
        <f t="shared" si="1181"/>
        <v>0</v>
      </c>
      <c r="AG613">
        <f t="shared" si="1182"/>
        <v>0</v>
      </c>
      <c r="AH613">
        <f t="shared" si="1183"/>
        <v>0</v>
      </c>
      <c r="AI613">
        <f t="shared" si="1184"/>
        <v>0</v>
      </c>
      <c r="AJ613">
        <f t="shared" si="1185"/>
        <v>0</v>
      </c>
      <c r="AK613">
        <f t="shared" si="1186"/>
        <v>0</v>
      </c>
      <c r="AL613">
        <f t="shared" si="1187"/>
        <v>0</v>
      </c>
      <c r="AM613">
        <f t="shared" si="1188"/>
        <v>0</v>
      </c>
      <c r="AN613">
        <f t="shared" si="1189"/>
        <v>0</v>
      </c>
      <c r="AO613">
        <f t="shared" si="1190"/>
        <v>0</v>
      </c>
      <c r="AP613">
        <f t="shared" si="1191"/>
        <v>0</v>
      </c>
      <c r="AQ613">
        <f t="shared" si="1192"/>
        <v>0</v>
      </c>
      <c r="AR613">
        <f t="shared" si="1193"/>
        <v>0</v>
      </c>
      <c r="AS613">
        <f t="shared" si="1194"/>
        <v>0</v>
      </c>
      <c r="AT613">
        <f t="shared" si="1164"/>
        <v>0</v>
      </c>
      <c r="AU613">
        <f t="shared" si="1195"/>
        <v>0</v>
      </c>
      <c r="AV613">
        <f t="shared" si="1196"/>
        <v>0</v>
      </c>
      <c r="AW613">
        <f t="shared" si="1165"/>
        <v>0</v>
      </c>
      <c r="AX613">
        <f t="shared" si="1197"/>
        <v>0</v>
      </c>
      <c r="AY613">
        <f t="shared" si="1198"/>
        <v>0</v>
      </c>
      <c r="AZ613">
        <f t="shared" si="1199"/>
        <v>0</v>
      </c>
      <c r="BA613">
        <f t="shared" si="1200"/>
        <v>0</v>
      </c>
      <c r="BB613">
        <f t="shared" si="1201"/>
        <v>0</v>
      </c>
      <c r="BC613">
        <f t="shared" si="1202"/>
        <v>0</v>
      </c>
      <c r="BD613">
        <f t="shared" si="1203"/>
        <v>0</v>
      </c>
      <c r="BE613">
        <f t="shared" si="1204"/>
        <v>0</v>
      </c>
      <c r="BF613">
        <f t="shared" si="1205"/>
        <v>0</v>
      </c>
      <c r="BG613">
        <f t="shared" si="1206"/>
        <v>0</v>
      </c>
      <c r="BH613">
        <f t="shared" si="1207"/>
        <v>0</v>
      </c>
      <c r="BI613">
        <f t="shared" si="1208"/>
        <v>0</v>
      </c>
      <c r="BJ613">
        <f t="shared" si="1209"/>
        <v>0</v>
      </c>
      <c r="BK613">
        <f t="shared" si="1210"/>
        <v>0</v>
      </c>
      <c r="BL613">
        <f t="shared" si="1211"/>
        <v>0</v>
      </c>
      <c r="BM613">
        <f t="shared" si="1212"/>
        <v>0</v>
      </c>
      <c r="BN613">
        <f t="shared" si="1213"/>
        <v>0</v>
      </c>
      <c r="BO613">
        <f t="shared" si="1214"/>
        <v>0</v>
      </c>
      <c r="BP613">
        <f t="shared" si="1215"/>
        <v>0</v>
      </c>
      <c r="BQ613">
        <f t="shared" si="1216"/>
        <v>0</v>
      </c>
      <c r="BR613">
        <f t="shared" si="1217"/>
        <v>0</v>
      </c>
      <c r="BS613">
        <f t="shared" si="1218"/>
        <v>0</v>
      </c>
      <c r="BT613">
        <f t="shared" si="1219"/>
        <v>0</v>
      </c>
      <c r="BU613">
        <f t="shared" si="1220"/>
        <v>0</v>
      </c>
      <c r="BV613">
        <f t="shared" si="1221"/>
        <v>0</v>
      </c>
      <c r="BW613">
        <f t="shared" si="1222"/>
        <v>0</v>
      </c>
      <c r="BX613">
        <f t="shared" si="1223"/>
        <v>0</v>
      </c>
      <c r="BY613">
        <f t="shared" si="1224"/>
        <v>0</v>
      </c>
      <c r="BZ613">
        <f t="shared" si="1225"/>
        <v>0</v>
      </c>
      <c r="CA613">
        <f t="shared" si="1226"/>
        <v>0</v>
      </c>
      <c r="CB613">
        <f t="shared" si="1227"/>
        <v>0</v>
      </c>
      <c r="CC613">
        <f t="shared" si="1228"/>
        <v>0</v>
      </c>
      <c r="CD613">
        <f t="shared" si="1229"/>
        <v>0</v>
      </c>
      <c r="CE613">
        <f t="shared" si="1230"/>
        <v>0</v>
      </c>
      <c r="CF613">
        <f t="shared" si="1231"/>
        <v>0</v>
      </c>
      <c r="CG613">
        <f t="shared" si="1232"/>
        <v>0</v>
      </c>
      <c r="CH613">
        <f t="shared" si="1233"/>
        <v>0</v>
      </c>
      <c r="CI613">
        <f t="shared" si="1234"/>
        <v>0</v>
      </c>
      <c r="CJ613">
        <f t="shared" si="1235"/>
        <v>0</v>
      </c>
      <c r="CK613">
        <f t="shared" si="1236"/>
        <v>0</v>
      </c>
      <c r="CL613" t="str">
        <f t="shared" si="1237"/>
        <v/>
      </c>
      <c r="CM613" t="str">
        <f t="shared" si="1238"/>
        <v/>
      </c>
      <c r="CN613" t="str">
        <f t="shared" si="1239"/>
        <v/>
      </c>
      <c r="CO613" t="str">
        <f t="shared" si="1240"/>
        <v/>
      </c>
      <c r="CP613" t="str">
        <f t="shared" si="1241"/>
        <v/>
      </c>
      <c r="CQ613" t="str">
        <f t="shared" si="1242"/>
        <v/>
      </c>
      <c r="CR613" t="str">
        <f t="shared" si="1243"/>
        <v/>
      </c>
      <c r="CS613" t="str">
        <f t="shared" si="1244"/>
        <v/>
      </c>
      <c r="CT613" t="str">
        <f t="shared" si="1245"/>
        <v/>
      </c>
      <c r="CU613" t="str">
        <f t="shared" si="1246"/>
        <v/>
      </c>
      <c r="CV613" t="str">
        <f t="shared" si="1247"/>
        <v/>
      </c>
      <c r="CW613" t="str">
        <f t="shared" si="1248"/>
        <v/>
      </c>
      <c r="CX613" t="str">
        <f t="shared" si="1249"/>
        <v/>
      </c>
      <c r="CY613" t="str">
        <f t="shared" si="1250"/>
        <v/>
      </c>
      <c r="CZ613" t="str">
        <f t="shared" si="1251"/>
        <v/>
      </c>
      <c r="DA613" t="str">
        <f t="shared" si="1252"/>
        <v/>
      </c>
      <c r="DB613" t="str">
        <f t="shared" si="1253"/>
        <v/>
      </c>
      <c r="DC613" t="str">
        <f t="shared" si="1254"/>
        <v/>
      </c>
      <c r="DD613" t="str">
        <f t="shared" si="1255"/>
        <v/>
      </c>
      <c r="DE613" t="str">
        <f t="shared" si="1256"/>
        <v/>
      </c>
      <c r="DF613" t="str">
        <f t="shared" si="1257"/>
        <v/>
      </c>
      <c r="DG613" t="str">
        <f t="shared" si="1258"/>
        <v/>
      </c>
      <c r="DH613" t="str">
        <f t="shared" si="1259"/>
        <v/>
      </c>
      <c r="DI613" t="str">
        <f t="shared" si="1260"/>
        <v/>
      </c>
      <c r="DJ613" t="str">
        <f t="shared" si="1261"/>
        <v/>
      </c>
      <c r="DK613" t="str">
        <f t="shared" si="1262"/>
        <v/>
      </c>
      <c r="DL613" t="str">
        <f t="shared" si="1263"/>
        <v/>
      </c>
      <c r="DM613" t="str">
        <f t="shared" si="1264"/>
        <v/>
      </c>
      <c r="DN613" t="str">
        <f t="shared" si="1265"/>
        <v/>
      </c>
      <c r="DO613" t="str">
        <f t="shared" si="1266"/>
        <v/>
      </c>
      <c r="DP613" t="str">
        <f t="shared" si="1267"/>
        <v/>
      </c>
      <c r="DQ613" t="str">
        <f t="shared" si="1268"/>
        <v/>
      </c>
      <c r="DR613" t="str">
        <f t="shared" si="1269"/>
        <v/>
      </c>
      <c r="DS613" t="str">
        <f t="shared" si="1270"/>
        <v/>
      </c>
      <c r="DT613" t="str">
        <f t="shared" si="1271"/>
        <v/>
      </c>
      <c r="DU613">
        <f t="shared" si="1272"/>
        <v>0</v>
      </c>
      <c r="DV613">
        <f t="shared" si="1273"/>
        <v>0</v>
      </c>
      <c r="DW613">
        <f t="shared" si="1274"/>
        <v>0</v>
      </c>
      <c r="DX613" t="str">
        <f t="shared" si="1275"/>
        <v/>
      </c>
      <c r="DY613" t="str">
        <f t="shared" si="1276"/>
        <v/>
      </c>
      <c r="DZ613" t="str">
        <f t="shared" si="1277"/>
        <v/>
      </c>
      <c r="EA613" s="5">
        <f t="shared" si="1278"/>
        <v>0</v>
      </c>
      <c r="EB613" s="3">
        <f t="shared" si="1279"/>
        <v>0</v>
      </c>
    </row>
    <row r="614" spans="2:132" x14ac:dyDescent="0.2">
      <c r="B614">
        <v>609</v>
      </c>
      <c r="C614" s="3">
        <f>Zisk!D628</f>
        <v>0</v>
      </c>
      <c r="D614">
        <f>Zisk!E628</f>
        <v>0</v>
      </c>
      <c r="E614" s="66" t="str">
        <f t="shared" si="1166"/>
        <v/>
      </c>
      <c r="F614" t="str">
        <f t="shared" si="1167"/>
        <v/>
      </c>
      <c r="G614" s="66" t="str">
        <f t="shared" si="1168"/>
        <v/>
      </c>
      <c r="J614">
        <f>VstupniParametry_SKRYT!$D$5</f>
        <v>0.02</v>
      </c>
      <c r="K614">
        <f>VstupniParametry_SKRYT!$D$6</f>
        <v>0.06</v>
      </c>
      <c r="L614">
        <f>VstupniParametry_SKRYT!$D$7</f>
        <v>0.06</v>
      </c>
      <c r="M614">
        <f>VstupniParametry_SKRYT!$D$8</f>
        <v>0.06</v>
      </c>
      <c r="N614">
        <f>VstupniParametry_SKRYT!$D$9</f>
        <v>1.7999999999999999E-2</v>
      </c>
      <c r="O614" s="27">
        <f>VstupniParametry_SKRYT!$D$10</f>
        <v>0.01</v>
      </c>
      <c r="P614" s="27">
        <f>VstupniParametry_SKRYT!$D$11</f>
        <v>0.01</v>
      </c>
      <c r="Q614" s="27">
        <f>VstupniParametry_SKRYT!$D$12</f>
        <v>0.01</v>
      </c>
      <c r="R614" s="27">
        <f>VstupniParametry_SKRYT!$D$13</f>
        <v>0.01</v>
      </c>
      <c r="S614" s="27">
        <f>VstupniParametry_SKRYT!$D$14</f>
        <v>0.01</v>
      </c>
      <c r="T614">
        <f t="shared" si="1169"/>
        <v>0</v>
      </c>
      <c r="U614">
        <f t="shared" si="1170"/>
        <v>0</v>
      </c>
      <c r="V614">
        <f t="shared" si="1171"/>
        <v>0</v>
      </c>
      <c r="W614">
        <f t="shared" si="1172"/>
        <v>0</v>
      </c>
      <c r="X614">
        <f t="shared" si="1173"/>
        <v>0</v>
      </c>
      <c r="Y614">
        <f t="shared" si="1174"/>
        <v>0</v>
      </c>
      <c r="Z614">
        <f t="shared" si="1175"/>
        <v>0</v>
      </c>
      <c r="AA614">
        <f t="shared" si="1176"/>
        <v>0</v>
      </c>
      <c r="AB614">
        <f t="shared" si="1177"/>
        <v>0</v>
      </c>
      <c r="AC614">
        <f t="shared" si="1178"/>
        <v>0</v>
      </c>
      <c r="AD614">
        <f t="shared" si="1179"/>
        <v>0</v>
      </c>
      <c r="AE614">
        <f t="shared" si="1180"/>
        <v>0</v>
      </c>
      <c r="AF614">
        <f t="shared" si="1181"/>
        <v>0</v>
      </c>
      <c r="AG614">
        <f t="shared" si="1182"/>
        <v>0</v>
      </c>
      <c r="AH614">
        <f t="shared" si="1183"/>
        <v>0</v>
      </c>
      <c r="AI614">
        <f t="shared" si="1184"/>
        <v>0</v>
      </c>
      <c r="AJ614">
        <f t="shared" si="1185"/>
        <v>0</v>
      </c>
      <c r="AK614">
        <f t="shared" si="1186"/>
        <v>0</v>
      </c>
      <c r="AL614">
        <f t="shared" si="1187"/>
        <v>0</v>
      </c>
      <c r="AM614">
        <f t="shared" si="1188"/>
        <v>0</v>
      </c>
      <c r="AN614">
        <f t="shared" si="1189"/>
        <v>0</v>
      </c>
      <c r="AO614">
        <f t="shared" si="1190"/>
        <v>0</v>
      </c>
      <c r="AP614">
        <f t="shared" si="1191"/>
        <v>0</v>
      </c>
      <c r="AQ614">
        <f t="shared" si="1192"/>
        <v>0</v>
      </c>
      <c r="AR614">
        <f t="shared" si="1193"/>
        <v>0</v>
      </c>
      <c r="AS614">
        <f t="shared" si="1194"/>
        <v>0</v>
      </c>
      <c r="AT614">
        <f t="shared" si="1164"/>
        <v>0</v>
      </c>
      <c r="AU614">
        <f t="shared" si="1195"/>
        <v>0</v>
      </c>
      <c r="AV614">
        <f t="shared" si="1196"/>
        <v>0</v>
      </c>
      <c r="AW614">
        <f t="shared" si="1165"/>
        <v>0</v>
      </c>
      <c r="AX614">
        <f t="shared" si="1197"/>
        <v>0</v>
      </c>
      <c r="AY614">
        <f t="shared" si="1198"/>
        <v>0</v>
      </c>
      <c r="AZ614">
        <f t="shared" si="1199"/>
        <v>0</v>
      </c>
      <c r="BA614">
        <f t="shared" si="1200"/>
        <v>0</v>
      </c>
      <c r="BB614">
        <f t="shared" si="1201"/>
        <v>0</v>
      </c>
      <c r="BC614">
        <f t="shared" si="1202"/>
        <v>0</v>
      </c>
      <c r="BD614">
        <f t="shared" si="1203"/>
        <v>0</v>
      </c>
      <c r="BE614">
        <f t="shared" si="1204"/>
        <v>0</v>
      </c>
      <c r="BF614">
        <f t="shared" si="1205"/>
        <v>0</v>
      </c>
      <c r="BG614">
        <f t="shared" si="1206"/>
        <v>0</v>
      </c>
      <c r="BH614">
        <f t="shared" si="1207"/>
        <v>0</v>
      </c>
      <c r="BI614">
        <f t="shared" si="1208"/>
        <v>0</v>
      </c>
      <c r="BJ614">
        <f t="shared" si="1209"/>
        <v>0</v>
      </c>
      <c r="BK614">
        <f t="shared" si="1210"/>
        <v>0</v>
      </c>
      <c r="BL614">
        <f t="shared" si="1211"/>
        <v>0</v>
      </c>
      <c r="BM614">
        <f t="shared" si="1212"/>
        <v>0</v>
      </c>
      <c r="BN614">
        <f t="shared" si="1213"/>
        <v>0</v>
      </c>
      <c r="BO614">
        <f t="shared" si="1214"/>
        <v>0</v>
      </c>
      <c r="BP614">
        <f t="shared" si="1215"/>
        <v>0</v>
      </c>
      <c r="BQ614">
        <f t="shared" si="1216"/>
        <v>0</v>
      </c>
      <c r="BR614">
        <f t="shared" si="1217"/>
        <v>0</v>
      </c>
      <c r="BS614">
        <f t="shared" si="1218"/>
        <v>0</v>
      </c>
      <c r="BT614">
        <f t="shared" si="1219"/>
        <v>0</v>
      </c>
      <c r="BU614">
        <f t="shared" si="1220"/>
        <v>0</v>
      </c>
      <c r="BV614">
        <f t="shared" si="1221"/>
        <v>0</v>
      </c>
      <c r="BW614">
        <f t="shared" si="1222"/>
        <v>0</v>
      </c>
      <c r="BX614">
        <f t="shared" si="1223"/>
        <v>0</v>
      </c>
      <c r="BY614">
        <f t="shared" si="1224"/>
        <v>0</v>
      </c>
      <c r="BZ614">
        <f t="shared" si="1225"/>
        <v>0</v>
      </c>
      <c r="CA614">
        <f t="shared" si="1226"/>
        <v>0</v>
      </c>
      <c r="CB614">
        <f t="shared" si="1227"/>
        <v>0</v>
      </c>
      <c r="CC614">
        <f t="shared" si="1228"/>
        <v>0</v>
      </c>
      <c r="CD614">
        <f t="shared" si="1229"/>
        <v>0</v>
      </c>
      <c r="CE614">
        <f t="shared" si="1230"/>
        <v>0</v>
      </c>
      <c r="CF614">
        <f t="shared" si="1231"/>
        <v>0</v>
      </c>
      <c r="CG614">
        <f t="shared" si="1232"/>
        <v>0</v>
      </c>
      <c r="CH614">
        <f t="shared" si="1233"/>
        <v>0</v>
      </c>
      <c r="CI614">
        <f t="shared" si="1234"/>
        <v>0</v>
      </c>
      <c r="CJ614">
        <f t="shared" si="1235"/>
        <v>0</v>
      </c>
      <c r="CK614">
        <f t="shared" si="1236"/>
        <v>0</v>
      </c>
      <c r="CL614" t="str">
        <f t="shared" si="1237"/>
        <v/>
      </c>
      <c r="CM614" t="str">
        <f t="shared" si="1238"/>
        <v/>
      </c>
      <c r="CN614" t="str">
        <f t="shared" si="1239"/>
        <v/>
      </c>
      <c r="CO614" t="str">
        <f t="shared" si="1240"/>
        <v/>
      </c>
      <c r="CP614" t="str">
        <f t="shared" si="1241"/>
        <v/>
      </c>
      <c r="CQ614" t="str">
        <f t="shared" si="1242"/>
        <v/>
      </c>
      <c r="CR614" t="str">
        <f t="shared" si="1243"/>
        <v/>
      </c>
      <c r="CS614" t="str">
        <f t="shared" si="1244"/>
        <v/>
      </c>
      <c r="CT614" t="str">
        <f t="shared" si="1245"/>
        <v/>
      </c>
      <c r="CU614" t="str">
        <f t="shared" si="1246"/>
        <v/>
      </c>
      <c r="CV614" t="str">
        <f t="shared" si="1247"/>
        <v/>
      </c>
      <c r="CW614" t="str">
        <f t="shared" si="1248"/>
        <v/>
      </c>
      <c r="CX614" t="str">
        <f t="shared" si="1249"/>
        <v/>
      </c>
      <c r="CY614" t="str">
        <f t="shared" si="1250"/>
        <v/>
      </c>
      <c r="CZ614" t="str">
        <f t="shared" si="1251"/>
        <v/>
      </c>
      <c r="DA614" t="str">
        <f t="shared" si="1252"/>
        <v/>
      </c>
      <c r="DB614" t="str">
        <f t="shared" si="1253"/>
        <v/>
      </c>
      <c r="DC614" t="str">
        <f t="shared" si="1254"/>
        <v/>
      </c>
      <c r="DD614" t="str">
        <f t="shared" si="1255"/>
        <v/>
      </c>
      <c r="DE614" t="str">
        <f t="shared" si="1256"/>
        <v/>
      </c>
      <c r="DF614" t="str">
        <f t="shared" si="1257"/>
        <v/>
      </c>
      <c r="DG614" t="str">
        <f t="shared" si="1258"/>
        <v/>
      </c>
      <c r="DH614" t="str">
        <f t="shared" si="1259"/>
        <v/>
      </c>
      <c r="DI614" t="str">
        <f t="shared" si="1260"/>
        <v/>
      </c>
      <c r="DJ614" t="str">
        <f t="shared" si="1261"/>
        <v/>
      </c>
      <c r="DK614" t="str">
        <f t="shared" si="1262"/>
        <v/>
      </c>
      <c r="DL614" t="str">
        <f t="shared" si="1263"/>
        <v/>
      </c>
      <c r="DM614" t="str">
        <f t="shared" si="1264"/>
        <v/>
      </c>
      <c r="DN614" t="str">
        <f t="shared" si="1265"/>
        <v/>
      </c>
      <c r="DO614" t="str">
        <f t="shared" si="1266"/>
        <v/>
      </c>
      <c r="DP614" t="str">
        <f t="shared" si="1267"/>
        <v/>
      </c>
      <c r="DQ614" t="str">
        <f t="shared" si="1268"/>
        <v/>
      </c>
      <c r="DR614" t="str">
        <f t="shared" si="1269"/>
        <v/>
      </c>
      <c r="DS614" t="str">
        <f t="shared" si="1270"/>
        <v/>
      </c>
      <c r="DT614" t="str">
        <f t="shared" si="1271"/>
        <v/>
      </c>
      <c r="DU614">
        <f t="shared" si="1272"/>
        <v>0</v>
      </c>
      <c r="DV614">
        <f t="shared" si="1273"/>
        <v>0</v>
      </c>
      <c r="DW614">
        <f t="shared" si="1274"/>
        <v>0</v>
      </c>
      <c r="DX614" t="str">
        <f t="shared" si="1275"/>
        <v/>
      </c>
      <c r="DY614" t="str">
        <f t="shared" si="1276"/>
        <v/>
      </c>
      <c r="DZ614" t="str">
        <f t="shared" si="1277"/>
        <v/>
      </c>
      <c r="EA614" s="5">
        <f t="shared" si="1278"/>
        <v>0</v>
      </c>
      <c r="EB614" s="3">
        <f t="shared" si="1279"/>
        <v>0</v>
      </c>
    </row>
    <row r="615" spans="2:132" x14ac:dyDescent="0.2">
      <c r="B615" s="25">
        <v>610</v>
      </c>
      <c r="C615" s="26">
        <f>Zisk!D629</f>
        <v>0</v>
      </c>
      <c r="D615">
        <f>Zisk!E629</f>
        <v>0</v>
      </c>
      <c r="E615" s="66" t="str">
        <f t="shared" si="1166"/>
        <v/>
      </c>
      <c r="F615" t="str">
        <f t="shared" si="1167"/>
        <v/>
      </c>
      <c r="G615" s="66" t="str">
        <f t="shared" si="1168"/>
        <v/>
      </c>
      <c r="H615" s="25"/>
      <c r="I615" s="25"/>
      <c r="J615">
        <f>VstupniParametry_SKRYT!$D$5</f>
        <v>0.02</v>
      </c>
      <c r="K615">
        <f>VstupniParametry_SKRYT!$D$6</f>
        <v>0.06</v>
      </c>
      <c r="L615">
        <f>VstupniParametry_SKRYT!$D$7</f>
        <v>0.06</v>
      </c>
      <c r="M615">
        <f>VstupniParametry_SKRYT!$D$8</f>
        <v>0.06</v>
      </c>
      <c r="N615">
        <f>VstupniParametry_SKRYT!$D$9</f>
        <v>1.7999999999999999E-2</v>
      </c>
      <c r="O615" s="27">
        <f>VstupniParametry_SKRYT!$D$10</f>
        <v>0.01</v>
      </c>
      <c r="P615" s="27">
        <f>VstupniParametry_SKRYT!$D$11</f>
        <v>0.01</v>
      </c>
      <c r="Q615" s="27">
        <f>VstupniParametry_SKRYT!$D$12</f>
        <v>0.01</v>
      </c>
      <c r="R615" s="27">
        <f>VstupniParametry_SKRYT!$D$13</f>
        <v>0.01</v>
      </c>
      <c r="S615" s="27">
        <f>VstupniParametry_SKRYT!$D$14</f>
        <v>0.01</v>
      </c>
      <c r="T615">
        <f t="shared" si="1169"/>
        <v>0</v>
      </c>
      <c r="U615">
        <f t="shared" si="1170"/>
        <v>0</v>
      </c>
      <c r="V615">
        <f t="shared" si="1171"/>
        <v>0</v>
      </c>
      <c r="W615">
        <f t="shared" si="1172"/>
        <v>0</v>
      </c>
      <c r="X615">
        <f t="shared" si="1173"/>
        <v>0</v>
      </c>
      <c r="Y615">
        <f t="shared" si="1174"/>
        <v>0</v>
      </c>
      <c r="Z615">
        <f t="shared" si="1175"/>
        <v>0</v>
      </c>
      <c r="AA615">
        <f t="shared" si="1176"/>
        <v>0</v>
      </c>
      <c r="AB615">
        <f t="shared" si="1177"/>
        <v>0</v>
      </c>
      <c r="AC615">
        <f t="shared" si="1178"/>
        <v>0</v>
      </c>
      <c r="AD615">
        <f t="shared" si="1179"/>
        <v>0</v>
      </c>
      <c r="AE615">
        <f t="shared" si="1180"/>
        <v>0</v>
      </c>
      <c r="AF615">
        <f t="shared" si="1181"/>
        <v>0</v>
      </c>
      <c r="AG615">
        <f t="shared" si="1182"/>
        <v>0</v>
      </c>
      <c r="AH615">
        <f t="shared" si="1183"/>
        <v>0</v>
      </c>
      <c r="AI615">
        <f t="shared" si="1184"/>
        <v>0</v>
      </c>
      <c r="AJ615">
        <f t="shared" si="1185"/>
        <v>0</v>
      </c>
      <c r="AK615">
        <f t="shared" si="1186"/>
        <v>0</v>
      </c>
      <c r="AL615">
        <f t="shared" si="1187"/>
        <v>0</v>
      </c>
      <c r="AM615">
        <f t="shared" si="1188"/>
        <v>0</v>
      </c>
      <c r="AN615">
        <f t="shared" si="1189"/>
        <v>0</v>
      </c>
      <c r="AO615">
        <f t="shared" si="1190"/>
        <v>0</v>
      </c>
      <c r="AP615">
        <f t="shared" si="1191"/>
        <v>0</v>
      </c>
      <c r="AQ615">
        <f t="shared" si="1192"/>
        <v>0</v>
      </c>
      <c r="AR615">
        <f t="shared" si="1193"/>
        <v>0</v>
      </c>
      <c r="AS615">
        <f t="shared" si="1194"/>
        <v>0</v>
      </c>
      <c r="AT615">
        <f t="shared" si="1164"/>
        <v>0</v>
      </c>
      <c r="AU615">
        <f t="shared" si="1195"/>
        <v>0</v>
      </c>
      <c r="AV615">
        <f t="shared" si="1196"/>
        <v>0</v>
      </c>
      <c r="AW615">
        <f t="shared" si="1165"/>
        <v>0</v>
      </c>
      <c r="AX615">
        <f t="shared" si="1197"/>
        <v>0</v>
      </c>
      <c r="AY615">
        <f t="shared" si="1198"/>
        <v>0</v>
      </c>
      <c r="AZ615">
        <f t="shared" si="1199"/>
        <v>0</v>
      </c>
      <c r="BA615">
        <f t="shared" si="1200"/>
        <v>0</v>
      </c>
      <c r="BB615">
        <f t="shared" si="1201"/>
        <v>0</v>
      </c>
      <c r="BC615">
        <f t="shared" si="1202"/>
        <v>0</v>
      </c>
      <c r="BD615">
        <f t="shared" si="1203"/>
        <v>0</v>
      </c>
      <c r="BE615">
        <f t="shared" si="1204"/>
        <v>0</v>
      </c>
      <c r="BF615">
        <f t="shared" si="1205"/>
        <v>0</v>
      </c>
      <c r="BG615">
        <f t="shared" si="1206"/>
        <v>0</v>
      </c>
      <c r="BH615">
        <f t="shared" si="1207"/>
        <v>0</v>
      </c>
      <c r="BI615">
        <f t="shared" si="1208"/>
        <v>0</v>
      </c>
      <c r="BJ615">
        <f t="shared" si="1209"/>
        <v>0</v>
      </c>
      <c r="BK615">
        <f t="shared" si="1210"/>
        <v>0</v>
      </c>
      <c r="BL615">
        <f t="shared" si="1211"/>
        <v>0</v>
      </c>
      <c r="BM615">
        <f t="shared" si="1212"/>
        <v>0</v>
      </c>
      <c r="BN615">
        <f t="shared" si="1213"/>
        <v>0</v>
      </c>
      <c r="BO615">
        <f t="shared" si="1214"/>
        <v>0</v>
      </c>
      <c r="BP615">
        <f t="shared" si="1215"/>
        <v>0</v>
      </c>
      <c r="BQ615">
        <f t="shared" si="1216"/>
        <v>0</v>
      </c>
      <c r="BR615">
        <f t="shared" si="1217"/>
        <v>0</v>
      </c>
      <c r="BS615">
        <f t="shared" si="1218"/>
        <v>0</v>
      </c>
      <c r="BT615">
        <f t="shared" si="1219"/>
        <v>0</v>
      </c>
      <c r="BU615">
        <f t="shared" si="1220"/>
        <v>0</v>
      </c>
      <c r="BV615">
        <f t="shared" si="1221"/>
        <v>0</v>
      </c>
      <c r="BW615">
        <f t="shared" si="1222"/>
        <v>0</v>
      </c>
      <c r="BX615">
        <f t="shared" si="1223"/>
        <v>0</v>
      </c>
      <c r="BY615">
        <f t="shared" si="1224"/>
        <v>0</v>
      </c>
      <c r="BZ615">
        <f t="shared" si="1225"/>
        <v>0</v>
      </c>
      <c r="CA615">
        <f t="shared" si="1226"/>
        <v>0</v>
      </c>
      <c r="CB615">
        <f t="shared" si="1227"/>
        <v>0</v>
      </c>
      <c r="CC615">
        <f t="shared" si="1228"/>
        <v>0</v>
      </c>
      <c r="CD615">
        <f t="shared" si="1229"/>
        <v>0</v>
      </c>
      <c r="CE615">
        <f t="shared" si="1230"/>
        <v>0</v>
      </c>
      <c r="CF615">
        <f t="shared" si="1231"/>
        <v>0</v>
      </c>
      <c r="CG615">
        <f t="shared" si="1232"/>
        <v>0</v>
      </c>
      <c r="CH615">
        <f t="shared" si="1233"/>
        <v>0</v>
      </c>
      <c r="CI615">
        <f t="shared" si="1234"/>
        <v>0</v>
      </c>
      <c r="CJ615">
        <f t="shared" si="1235"/>
        <v>0</v>
      </c>
      <c r="CK615">
        <f t="shared" si="1236"/>
        <v>0</v>
      </c>
      <c r="CL615" t="str">
        <f t="shared" si="1237"/>
        <v/>
      </c>
      <c r="CM615" t="str">
        <f t="shared" si="1238"/>
        <v/>
      </c>
      <c r="CN615" t="str">
        <f t="shared" si="1239"/>
        <v/>
      </c>
      <c r="CO615" t="str">
        <f t="shared" si="1240"/>
        <v/>
      </c>
      <c r="CP615" t="str">
        <f t="shared" si="1241"/>
        <v/>
      </c>
      <c r="CQ615" t="str">
        <f t="shared" si="1242"/>
        <v/>
      </c>
      <c r="CR615" t="str">
        <f t="shared" si="1243"/>
        <v/>
      </c>
      <c r="CS615" t="str">
        <f t="shared" si="1244"/>
        <v/>
      </c>
      <c r="CT615" t="str">
        <f t="shared" si="1245"/>
        <v/>
      </c>
      <c r="CU615" t="str">
        <f t="shared" si="1246"/>
        <v/>
      </c>
      <c r="CV615" t="str">
        <f t="shared" si="1247"/>
        <v/>
      </c>
      <c r="CW615" t="str">
        <f t="shared" si="1248"/>
        <v/>
      </c>
      <c r="CX615" t="str">
        <f t="shared" si="1249"/>
        <v/>
      </c>
      <c r="CY615" t="str">
        <f t="shared" si="1250"/>
        <v/>
      </c>
      <c r="CZ615" t="str">
        <f t="shared" si="1251"/>
        <v/>
      </c>
      <c r="DA615" t="str">
        <f t="shared" si="1252"/>
        <v/>
      </c>
      <c r="DB615" t="str">
        <f t="shared" si="1253"/>
        <v/>
      </c>
      <c r="DC615" t="str">
        <f t="shared" si="1254"/>
        <v/>
      </c>
      <c r="DD615" t="str">
        <f t="shared" si="1255"/>
        <v/>
      </c>
      <c r="DE615" t="str">
        <f t="shared" si="1256"/>
        <v/>
      </c>
      <c r="DF615" t="str">
        <f t="shared" si="1257"/>
        <v/>
      </c>
      <c r="DG615" t="str">
        <f t="shared" si="1258"/>
        <v/>
      </c>
      <c r="DH615" t="str">
        <f t="shared" si="1259"/>
        <v/>
      </c>
      <c r="DI615" t="str">
        <f t="shared" si="1260"/>
        <v/>
      </c>
      <c r="DJ615" t="str">
        <f t="shared" si="1261"/>
        <v/>
      </c>
      <c r="DK615" t="str">
        <f t="shared" si="1262"/>
        <v/>
      </c>
      <c r="DL615" t="str">
        <f t="shared" si="1263"/>
        <v/>
      </c>
      <c r="DM615" t="str">
        <f t="shared" si="1264"/>
        <v/>
      </c>
      <c r="DN615" t="str">
        <f t="shared" si="1265"/>
        <v/>
      </c>
      <c r="DO615" t="str">
        <f t="shared" si="1266"/>
        <v/>
      </c>
      <c r="DP615" t="str">
        <f t="shared" si="1267"/>
        <v/>
      </c>
      <c r="DQ615" t="str">
        <f t="shared" si="1268"/>
        <v/>
      </c>
      <c r="DR615" t="str">
        <f t="shared" si="1269"/>
        <v/>
      </c>
      <c r="DS615" t="str">
        <f t="shared" si="1270"/>
        <v/>
      </c>
      <c r="DT615" t="str">
        <f t="shared" si="1271"/>
        <v/>
      </c>
      <c r="DU615">
        <f t="shared" si="1272"/>
        <v>0</v>
      </c>
      <c r="DV615">
        <f t="shared" si="1273"/>
        <v>0</v>
      </c>
      <c r="DW615">
        <f t="shared" si="1274"/>
        <v>0</v>
      </c>
      <c r="DX615" t="str">
        <f t="shared" si="1275"/>
        <v/>
      </c>
      <c r="DY615" t="str">
        <f t="shared" si="1276"/>
        <v/>
      </c>
      <c r="DZ615" t="str">
        <f t="shared" si="1277"/>
        <v/>
      </c>
      <c r="EA615" s="5">
        <f t="shared" si="1278"/>
        <v>0</v>
      </c>
      <c r="EB615" s="3">
        <f t="shared" si="1279"/>
        <v>0</v>
      </c>
    </row>
    <row r="616" spans="2:132" x14ac:dyDescent="0.2">
      <c r="B616">
        <v>611</v>
      </c>
      <c r="C616" s="3">
        <f>Zisk!D630</f>
        <v>0</v>
      </c>
      <c r="D616">
        <f>Zisk!E630</f>
        <v>0</v>
      </c>
      <c r="E616" s="66" t="str">
        <f t="shared" si="1166"/>
        <v/>
      </c>
      <c r="F616" t="str">
        <f t="shared" si="1167"/>
        <v/>
      </c>
      <c r="G616" s="66" t="str">
        <f t="shared" si="1168"/>
        <v/>
      </c>
      <c r="J616">
        <f>VstupniParametry_SKRYT!$D$5</f>
        <v>0.02</v>
      </c>
      <c r="K616">
        <f>VstupniParametry_SKRYT!$D$6</f>
        <v>0.06</v>
      </c>
      <c r="L616">
        <f>VstupniParametry_SKRYT!$D$7</f>
        <v>0.06</v>
      </c>
      <c r="M616">
        <f>VstupniParametry_SKRYT!$D$8</f>
        <v>0.06</v>
      </c>
      <c r="N616">
        <f>VstupniParametry_SKRYT!$D$9</f>
        <v>1.7999999999999999E-2</v>
      </c>
      <c r="O616" s="27">
        <f>VstupniParametry_SKRYT!$D$10</f>
        <v>0.01</v>
      </c>
      <c r="P616" s="27">
        <f>VstupniParametry_SKRYT!$D$11</f>
        <v>0.01</v>
      </c>
      <c r="Q616" s="27">
        <f>VstupniParametry_SKRYT!$D$12</f>
        <v>0.01</v>
      </c>
      <c r="R616" s="27">
        <f>VstupniParametry_SKRYT!$D$13</f>
        <v>0.01</v>
      </c>
      <c r="S616" s="27">
        <f>VstupniParametry_SKRYT!$D$14</f>
        <v>0.01</v>
      </c>
      <c r="T616">
        <f t="shared" si="1169"/>
        <v>0</v>
      </c>
      <c r="U616">
        <f t="shared" si="1170"/>
        <v>0</v>
      </c>
      <c r="V616">
        <f t="shared" si="1171"/>
        <v>0</v>
      </c>
      <c r="W616">
        <f t="shared" si="1172"/>
        <v>0</v>
      </c>
      <c r="X616">
        <f t="shared" si="1173"/>
        <v>0</v>
      </c>
      <c r="Y616">
        <f t="shared" si="1174"/>
        <v>0</v>
      </c>
      <c r="Z616">
        <f t="shared" si="1175"/>
        <v>0</v>
      </c>
      <c r="AA616">
        <f t="shared" si="1176"/>
        <v>0</v>
      </c>
      <c r="AB616">
        <f t="shared" si="1177"/>
        <v>0</v>
      </c>
      <c r="AC616">
        <f t="shared" si="1178"/>
        <v>0</v>
      </c>
      <c r="AD616">
        <f t="shared" si="1179"/>
        <v>0</v>
      </c>
      <c r="AE616">
        <f t="shared" si="1180"/>
        <v>0</v>
      </c>
      <c r="AF616">
        <f t="shared" si="1181"/>
        <v>0</v>
      </c>
      <c r="AG616">
        <f t="shared" si="1182"/>
        <v>0</v>
      </c>
      <c r="AH616">
        <f t="shared" si="1183"/>
        <v>0</v>
      </c>
      <c r="AI616">
        <f t="shared" si="1184"/>
        <v>0</v>
      </c>
      <c r="AJ616">
        <f t="shared" si="1185"/>
        <v>0</v>
      </c>
      <c r="AK616">
        <f t="shared" si="1186"/>
        <v>0</v>
      </c>
      <c r="AL616">
        <f t="shared" si="1187"/>
        <v>0</v>
      </c>
      <c r="AM616">
        <f t="shared" si="1188"/>
        <v>0</v>
      </c>
      <c r="AN616">
        <f t="shared" si="1189"/>
        <v>0</v>
      </c>
      <c r="AO616">
        <f t="shared" si="1190"/>
        <v>0</v>
      </c>
      <c r="AP616">
        <f t="shared" si="1191"/>
        <v>0</v>
      </c>
      <c r="AQ616">
        <f t="shared" si="1192"/>
        <v>0</v>
      </c>
      <c r="AR616">
        <f t="shared" si="1193"/>
        <v>0</v>
      </c>
      <c r="AS616">
        <f t="shared" si="1194"/>
        <v>0</v>
      </c>
      <c r="AT616">
        <f t="shared" si="1164"/>
        <v>0</v>
      </c>
      <c r="AU616">
        <f t="shared" si="1195"/>
        <v>0</v>
      </c>
      <c r="AV616">
        <f t="shared" si="1196"/>
        <v>0</v>
      </c>
      <c r="AW616">
        <f t="shared" si="1165"/>
        <v>0</v>
      </c>
      <c r="AX616">
        <f t="shared" si="1197"/>
        <v>0</v>
      </c>
      <c r="AY616">
        <f t="shared" si="1198"/>
        <v>0</v>
      </c>
      <c r="AZ616">
        <f t="shared" si="1199"/>
        <v>0</v>
      </c>
      <c r="BA616">
        <f t="shared" si="1200"/>
        <v>0</v>
      </c>
      <c r="BB616">
        <f t="shared" si="1201"/>
        <v>0</v>
      </c>
      <c r="BC616">
        <f t="shared" si="1202"/>
        <v>0</v>
      </c>
      <c r="BD616">
        <f t="shared" si="1203"/>
        <v>0</v>
      </c>
      <c r="BE616">
        <f t="shared" si="1204"/>
        <v>0</v>
      </c>
      <c r="BF616">
        <f t="shared" si="1205"/>
        <v>0</v>
      </c>
      <c r="BG616">
        <f t="shared" si="1206"/>
        <v>0</v>
      </c>
      <c r="BH616">
        <f t="shared" si="1207"/>
        <v>0</v>
      </c>
      <c r="BI616">
        <f t="shared" si="1208"/>
        <v>0</v>
      </c>
      <c r="BJ616">
        <f t="shared" si="1209"/>
        <v>0</v>
      </c>
      <c r="BK616">
        <f t="shared" si="1210"/>
        <v>0</v>
      </c>
      <c r="BL616">
        <f t="shared" si="1211"/>
        <v>0</v>
      </c>
      <c r="BM616">
        <f t="shared" si="1212"/>
        <v>0</v>
      </c>
      <c r="BN616">
        <f t="shared" si="1213"/>
        <v>0</v>
      </c>
      <c r="BO616">
        <f t="shared" si="1214"/>
        <v>0</v>
      </c>
      <c r="BP616">
        <f t="shared" si="1215"/>
        <v>0</v>
      </c>
      <c r="BQ616">
        <f t="shared" si="1216"/>
        <v>0</v>
      </c>
      <c r="BR616">
        <f t="shared" si="1217"/>
        <v>0</v>
      </c>
      <c r="BS616">
        <f t="shared" si="1218"/>
        <v>0</v>
      </c>
      <c r="BT616">
        <f t="shared" si="1219"/>
        <v>0</v>
      </c>
      <c r="BU616">
        <f t="shared" si="1220"/>
        <v>0</v>
      </c>
      <c r="BV616">
        <f t="shared" si="1221"/>
        <v>0</v>
      </c>
      <c r="BW616">
        <f t="shared" si="1222"/>
        <v>0</v>
      </c>
      <c r="BX616">
        <f t="shared" si="1223"/>
        <v>0</v>
      </c>
      <c r="BY616">
        <f t="shared" si="1224"/>
        <v>0</v>
      </c>
      <c r="BZ616">
        <f t="shared" si="1225"/>
        <v>0</v>
      </c>
      <c r="CA616">
        <f t="shared" si="1226"/>
        <v>0</v>
      </c>
      <c r="CB616">
        <f t="shared" si="1227"/>
        <v>0</v>
      </c>
      <c r="CC616">
        <f t="shared" si="1228"/>
        <v>0</v>
      </c>
      <c r="CD616">
        <f t="shared" si="1229"/>
        <v>0</v>
      </c>
      <c r="CE616">
        <f t="shared" si="1230"/>
        <v>0</v>
      </c>
      <c r="CF616">
        <f t="shared" si="1231"/>
        <v>0</v>
      </c>
      <c r="CG616">
        <f t="shared" si="1232"/>
        <v>0</v>
      </c>
      <c r="CH616">
        <f t="shared" si="1233"/>
        <v>0</v>
      </c>
      <c r="CI616">
        <f t="shared" si="1234"/>
        <v>0</v>
      </c>
      <c r="CJ616">
        <f t="shared" si="1235"/>
        <v>0</v>
      </c>
      <c r="CK616">
        <f t="shared" si="1236"/>
        <v>0</v>
      </c>
      <c r="CL616" t="str">
        <f t="shared" si="1237"/>
        <v/>
      </c>
      <c r="CM616" t="str">
        <f t="shared" si="1238"/>
        <v/>
      </c>
      <c r="CN616" t="str">
        <f t="shared" si="1239"/>
        <v/>
      </c>
      <c r="CO616" t="str">
        <f t="shared" si="1240"/>
        <v/>
      </c>
      <c r="CP616" t="str">
        <f t="shared" si="1241"/>
        <v/>
      </c>
      <c r="CQ616" t="str">
        <f t="shared" si="1242"/>
        <v/>
      </c>
      <c r="CR616" t="str">
        <f t="shared" si="1243"/>
        <v/>
      </c>
      <c r="CS616" t="str">
        <f t="shared" si="1244"/>
        <v/>
      </c>
      <c r="CT616" t="str">
        <f t="shared" si="1245"/>
        <v/>
      </c>
      <c r="CU616" t="str">
        <f t="shared" si="1246"/>
        <v/>
      </c>
      <c r="CV616" t="str">
        <f t="shared" si="1247"/>
        <v/>
      </c>
      <c r="CW616" t="str">
        <f t="shared" si="1248"/>
        <v/>
      </c>
      <c r="CX616" t="str">
        <f t="shared" si="1249"/>
        <v/>
      </c>
      <c r="CY616" t="str">
        <f t="shared" si="1250"/>
        <v/>
      </c>
      <c r="CZ616" t="str">
        <f t="shared" si="1251"/>
        <v/>
      </c>
      <c r="DA616" t="str">
        <f t="shared" si="1252"/>
        <v/>
      </c>
      <c r="DB616" t="str">
        <f t="shared" si="1253"/>
        <v/>
      </c>
      <c r="DC616" t="str">
        <f t="shared" si="1254"/>
        <v/>
      </c>
      <c r="DD616" t="str">
        <f t="shared" si="1255"/>
        <v/>
      </c>
      <c r="DE616" t="str">
        <f t="shared" si="1256"/>
        <v/>
      </c>
      <c r="DF616" t="str">
        <f t="shared" si="1257"/>
        <v/>
      </c>
      <c r="DG616" t="str">
        <f t="shared" si="1258"/>
        <v/>
      </c>
      <c r="DH616" t="str">
        <f t="shared" si="1259"/>
        <v/>
      </c>
      <c r="DI616" t="str">
        <f t="shared" si="1260"/>
        <v/>
      </c>
      <c r="DJ616" t="str">
        <f t="shared" si="1261"/>
        <v/>
      </c>
      <c r="DK616" t="str">
        <f t="shared" si="1262"/>
        <v/>
      </c>
      <c r="DL616" t="str">
        <f t="shared" si="1263"/>
        <v/>
      </c>
      <c r="DM616" t="str">
        <f t="shared" si="1264"/>
        <v/>
      </c>
      <c r="DN616" t="str">
        <f t="shared" si="1265"/>
        <v/>
      </c>
      <c r="DO616" t="str">
        <f t="shared" si="1266"/>
        <v/>
      </c>
      <c r="DP616" t="str">
        <f t="shared" si="1267"/>
        <v/>
      </c>
      <c r="DQ616" t="str">
        <f t="shared" si="1268"/>
        <v/>
      </c>
      <c r="DR616" t="str">
        <f t="shared" si="1269"/>
        <v/>
      </c>
      <c r="DS616" t="str">
        <f t="shared" si="1270"/>
        <v/>
      </c>
      <c r="DT616" t="str">
        <f t="shared" si="1271"/>
        <v/>
      </c>
      <c r="DU616">
        <f t="shared" si="1272"/>
        <v>0</v>
      </c>
      <c r="DV616">
        <f t="shared" si="1273"/>
        <v>0</v>
      </c>
      <c r="DW616">
        <f t="shared" si="1274"/>
        <v>0</v>
      </c>
      <c r="DX616" t="str">
        <f t="shared" si="1275"/>
        <v/>
      </c>
      <c r="DY616" t="str">
        <f t="shared" si="1276"/>
        <v/>
      </c>
      <c r="DZ616" t="str">
        <f t="shared" si="1277"/>
        <v/>
      </c>
      <c r="EA616" s="5">
        <f t="shared" si="1278"/>
        <v>0</v>
      </c>
      <c r="EB616" s="3">
        <f t="shared" si="1279"/>
        <v>0</v>
      </c>
    </row>
    <row r="617" spans="2:132" x14ac:dyDescent="0.2">
      <c r="B617" s="25">
        <v>612</v>
      </c>
      <c r="C617" s="26">
        <f>Zisk!D631</f>
        <v>0</v>
      </c>
      <c r="D617">
        <f>Zisk!E631</f>
        <v>0</v>
      </c>
      <c r="E617" s="66" t="str">
        <f t="shared" si="1166"/>
        <v/>
      </c>
      <c r="F617" t="str">
        <f t="shared" si="1167"/>
        <v/>
      </c>
      <c r="G617" s="66" t="str">
        <f t="shared" si="1168"/>
        <v/>
      </c>
      <c r="H617" s="25"/>
      <c r="I617" s="25"/>
      <c r="J617">
        <f>VstupniParametry_SKRYT!$D$5</f>
        <v>0.02</v>
      </c>
      <c r="K617">
        <f>VstupniParametry_SKRYT!$D$6</f>
        <v>0.06</v>
      </c>
      <c r="L617">
        <f>VstupniParametry_SKRYT!$D$7</f>
        <v>0.06</v>
      </c>
      <c r="M617">
        <f>VstupniParametry_SKRYT!$D$8</f>
        <v>0.06</v>
      </c>
      <c r="N617">
        <f>VstupniParametry_SKRYT!$D$9</f>
        <v>1.7999999999999999E-2</v>
      </c>
      <c r="O617" s="27">
        <f>VstupniParametry_SKRYT!$D$10</f>
        <v>0.01</v>
      </c>
      <c r="P617" s="27">
        <f>VstupniParametry_SKRYT!$D$11</f>
        <v>0.01</v>
      </c>
      <c r="Q617" s="27">
        <f>VstupniParametry_SKRYT!$D$12</f>
        <v>0.01</v>
      </c>
      <c r="R617" s="27">
        <f>VstupniParametry_SKRYT!$D$13</f>
        <v>0.01</v>
      </c>
      <c r="S617" s="27">
        <f>VstupniParametry_SKRYT!$D$14</f>
        <v>0.01</v>
      </c>
      <c r="T617">
        <f t="shared" si="1169"/>
        <v>0</v>
      </c>
      <c r="U617">
        <f t="shared" si="1170"/>
        <v>0</v>
      </c>
      <c r="V617">
        <f t="shared" si="1171"/>
        <v>0</v>
      </c>
      <c r="W617">
        <f t="shared" si="1172"/>
        <v>0</v>
      </c>
      <c r="X617">
        <f t="shared" si="1173"/>
        <v>0</v>
      </c>
      <c r="Y617">
        <f t="shared" si="1174"/>
        <v>0</v>
      </c>
      <c r="Z617">
        <f t="shared" si="1175"/>
        <v>0</v>
      </c>
      <c r="AA617">
        <f t="shared" si="1176"/>
        <v>0</v>
      </c>
      <c r="AB617">
        <f t="shared" si="1177"/>
        <v>0</v>
      </c>
      <c r="AC617">
        <f t="shared" si="1178"/>
        <v>0</v>
      </c>
      <c r="AD617">
        <f t="shared" si="1179"/>
        <v>0</v>
      </c>
      <c r="AE617">
        <f t="shared" si="1180"/>
        <v>0</v>
      </c>
      <c r="AF617">
        <f t="shared" si="1181"/>
        <v>0</v>
      </c>
      <c r="AG617">
        <f t="shared" si="1182"/>
        <v>0</v>
      </c>
      <c r="AH617">
        <f t="shared" si="1183"/>
        <v>0</v>
      </c>
      <c r="AI617">
        <f t="shared" si="1184"/>
        <v>0</v>
      </c>
      <c r="AJ617">
        <f t="shared" si="1185"/>
        <v>0</v>
      </c>
      <c r="AK617">
        <f t="shared" si="1186"/>
        <v>0</v>
      </c>
      <c r="AL617">
        <f t="shared" si="1187"/>
        <v>0</v>
      </c>
      <c r="AM617">
        <f t="shared" si="1188"/>
        <v>0</v>
      </c>
      <c r="AN617">
        <f t="shared" si="1189"/>
        <v>0</v>
      </c>
      <c r="AO617">
        <f t="shared" si="1190"/>
        <v>0</v>
      </c>
      <c r="AP617">
        <f t="shared" si="1191"/>
        <v>0</v>
      </c>
      <c r="AQ617">
        <f t="shared" si="1192"/>
        <v>0</v>
      </c>
      <c r="AR617">
        <f t="shared" si="1193"/>
        <v>0</v>
      </c>
      <c r="AS617">
        <f t="shared" si="1194"/>
        <v>0</v>
      </c>
      <c r="AT617">
        <f t="shared" si="1164"/>
        <v>0</v>
      </c>
      <c r="AU617">
        <f t="shared" si="1195"/>
        <v>0</v>
      </c>
      <c r="AV617">
        <f t="shared" si="1196"/>
        <v>0</v>
      </c>
      <c r="AW617">
        <f t="shared" si="1165"/>
        <v>0</v>
      </c>
      <c r="AX617">
        <f t="shared" si="1197"/>
        <v>0</v>
      </c>
      <c r="AY617">
        <f t="shared" si="1198"/>
        <v>0</v>
      </c>
      <c r="AZ617">
        <f t="shared" si="1199"/>
        <v>0</v>
      </c>
      <c r="BA617">
        <f t="shared" si="1200"/>
        <v>0</v>
      </c>
      <c r="BB617">
        <f t="shared" si="1201"/>
        <v>0</v>
      </c>
      <c r="BC617">
        <f t="shared" si="1202"/>
        <v>0</v>
      </c>
      <c r="BD617">
        <f t="shared" si="1203"/>
        <v>0</v>
      </c>
      <c r="BE617">
        <f t="shared" si="1204"/>
        <v>0</v>
      </c>
      <c r="BF617">
        <f t="shared" si="1205"/>
        <v>0</v>
      </c>
      <c r="BG617">
        <f t="shared" si="1206"/>
        <v>0</v>
      </c>
      <c r="BH617">
        <f t="shared" si="1207"/>
        <v>0</v>
      </c>
      <c r="BI617">
        <f t="shared" si="1208"/>
        <v>0</v>
      </c>
      <c r="BJ617">
        <f t="shared" si="1209"/>
        <v>0</v>
      </c>
      <c r="BK617">
        <f t="shared" si="1210"/>
        <v>0</v>
      </c>
      <c r="BL617">
        <f t="shared" si="1211"/>
        <v>0</v>
      </c>
      <c r="BM617">
        <f t="shared" si="1212"/>
        <v>0</v>
      </c>
      <c r="BN617">
        <f t="shared" si="1213"/>
        <v>0</v>
      </c>
      <c r="BO617">
        <f t="shared" si="1214"/>
        <v>0</v>
      </c>
      <c r="BP617">
        <f t="shared" si="1215"/>
        <v>0</v>
      </c>
      <c r="BQ617">
        <f t="shared" si="1216"/>
        <v>0</v>
      </c>
      <c r="BR617">
        <f t="shared" si="1217"/>
        <v>0</v>
      </c>
      <c r="BS617">
        <f t="shared" si="1218"/>
        <v>0</v>
      </c>
      <c r="BT617">
        <f t="shared" si="1219"/>
        <v>0</v>
      </c>
      <c r="BU617">
        <f t="shared" si="1220"/>
        <v>0</v>
      </c>
      <c r="BV617">
        <f t="shared" si="1221"/>
        <v>0</v>
      </c>
      <c r="BW617">
        <f t="shared" si="1222"/>
        <v>0</v>
      </c>
      <c r="BX617">
        <f t="shared" si="1223"/>
        <v>0</v>
      </c>
      <c r="BY617">
        <f t="shared" si="1224"/>
        <v>0</v>
      </c>
      <c r="BZ617">
        <f t="shared" si="1225"/>
        <v>0</v>
      </c>
      <c r="CA617">
        <f t="shared" si="1226"/>
        <v>0</v>
      </c>
      <c r="CB617">
        <f t="shared" si="1227"/>
        <v>0</v>
      </c>
      <c r="CC617">
        <f t="shared" si="1228"/>
        <v>0</v>
      </c>
      <c r="CD617">
        <f t="shared" si="1229"/>
        <v>0</v>
      </c>
      <c r="CE617">
        <f t="shared" si="1230"/>
        <v>0</v>
      </c>
      <c r="CF617">
        <f t="shared" si="1231"/>
        <v>0</v>
      </c>
      <c r="CG617">
        <f t="shared" si="1232"/>
        <v>0</v>
      </c>
      <c r="CH617">
        <f t="shared" si="1233"/>
        <v>0</v>
      </c>
      <c r="CI617">
        <f t="shared" si="1234"/>
        <v>0</v>
      </c>
      <c r="CJ617">
        <f t="shared" si="1235"/>
        <v>0</v>
      </c>
      <c r="CK617">
        <f t="shared" si="1236"/>
        <v>0</v>
      </c>
      <c r="CL617" t="str">
        <f t="shared" si="1237"/>
        <v/>
      </c>
      <c r="CM617" t="str">
        <f t="shared" si="1238"/>
        <v/>
      </c>
      <c r="CN617" t="str">
        <f t="shared" si="1239"/>
        <v/>
      </c>
      <c r="CO617" t="str">
        <f t="shared" si="1240"/>
        <v/>
      </c>
      <c r="CP617" t="str">
        <f t="shared" si="1241"/>
        <v/>
      </c>
      <c r="CQ617" t="str">
        <f t="shared" si="1242"/>
        <v/>
      </c>
      <c r="CR617" t="str">
        <f t="shared" si="1243"/>
        <v/>
      </c>
      <c r="CS617" t="str">
        <f t="shared" si="1244"/>
        <v/>
      </c>
      <c r="CT617" t="str">
        <f t="shared" si="1245"/>
        <v/>
      </c>
      <c r="CU617" t="str">
        <f t="shared" si="1246"/>
        <v/>
      </c>
      <c r="CV617" t="str">
        <f t="shared" si="1247"/>
        <v/>
      </c>
      <c r="CW617" t="str">
        <f t="shared" si="1248"/>
        <v/>
      </c>
      <c r="CX617" t="str">
        <f t="shared" si="1249"/>
        <v/>
      </c>
      <c r="CY617" t="str">
        <f t="shared" si="1250"/>
        <v/>
      </c>
      <c r="CZ617" t="str">
        <f t="shared" si="1251"/>
        <v/>
      </c>
      <c r="DA617" t="str">
        <f t="shared" si="1252"/>
        <v/>
      </c>
      <c r="DB617" t="str">
        <f t="shared" si="1253"/>
        <v/>
      </c>
      <c r="DC617" t="str">
        <f t="shared" si="1254"/>
        <v/>
      </c>
      <c r="DD617" t="str">
        <f t="shared" si="1255"/>
        <v/>
      </c>
      <c r="DE617" t="str">
        <f t="shared" si="1256"/>
        <v/>
      </c>
      <c r="DF617" t="str">
        <f t="shared" si="1257"/>
        <v/>
      </c>
      <c r="DG617" t="str">
        <f t="shared" si="1258"/>
        <v/>
      </c>
      <c r="DH617" t="str">
        <f t="shared" si="1259"/>
        <v/>
      </c>
      <c r="DI617" t="str">
        <f t="shared" si="1260"/>
        <v/>
      </c>
      <c r="DJ617" t="str">
        <f t="shared" si="1261"/>
        <v/>
      </c>
      <c r="DK617" t="str">
        <f t="shared" si="1262"/>
        <v/>
      </c>
      <c r="DL617" t="str">
        <f t="shared" si="1263"/>
        <v/>
      </c>
      <c r="DM617" t="str">
        <f t="shared" si="1264"/>
        <v/>
      </c>
      <c r="DN617" t="str">
        <f t="shared" si="1265"/>
        <v/>
      </c>
      <c r="DO617" t="str">
        <f t="shared" si="1266"/>
        <v/>
      </c>
      <c r="DP617" t="str">
        <f t="shared" si="1267"/>
        <v/>
      </c>
      <c r="DQ617" t="str">
        <f t="shared" si="1268"/>
        <v/>
      </c>
      <c r="DR617" t="str">
        <f t="shared" si="1269"/>
        <v/>
      </c>
      <c r="DS617" t="str">
        <f t="shared" si="1270"/>
        <v/>
      </c>
      <c r="DT617" t="str">
        <f t="shared" si="1271"/>
        <v/>
      </c>
      <c r="DU617">
        <f t="shared" si="1272"/>
        <v>0</v>
      </c>
      <c r="DV617">
        <f t="shared" si="1273"/>
        <v>0</v>
      </c>
      <c r="DW617">
        <f t="shared" si="1274"/>
        <v>0</v>
      </c>
      <c r="DX617" t="str">
        <f t="shared" si="1275"/>
        <v/>
      </c>
      <c r="DY617" t="str">
        <f t="shared" si="1276"/>
        <v/>
      </c>
      <c r="DZ617" t="str">
        <f t="shared" si="1277"/>
        <v/>
      </c>
      <c r="EA617" s="5">
        <f t="shared" si="1278"/>
        <v>0</v>
      </c>
      <c r="EB617" s="3">
        <f t="shared" si="1279"/>
        <v>0</v>
      </c>
    </row>
    <row r="618" spans="2:132" x14ac:dyDescent="0.2">
      <c r="B618">
        <v>613</v>
      </c>
      <c r="C618" s="3">
        <f>Zisk!D632</f>
        <v>0</v>
      </c>
      <c r="D618">
        <f>Zisk!E632</f>
        <v>0</v>
      </c>
      <c r="E618" s="66" t="str">
        <f t="shared" si="1166"/>
        <v/>
      </c>
      <c r="F618" t="str">
        <f t="shared" si="1167"/>
        <v/>
      </c>
      <c r="G618" s="66" t="str">
        <f t="shared" si="1168"/>
        <v/>
      </c>
      <c r="J618">
        <f>VstupniParametry_SKRYT!$D$5</f>
        <v>0.02</v>
      </c>
      <c r="K618">
        <f>VstupniParametry_SKRYT!$D$6</f>
        <v>0.06</v>
      </c>
      <c r="L618">
        <f>VstupniParametry_SKRYT!$D$7</f>
        <v>0.06</v>
      </c>
      <c r="M618">
        <f>VstupniParametry_SKRYT!$D$8</f>
        <v>0.06</v>
      </c>
      <c r="N618">
        <f>VstupniParametry_SKRYT!$D$9</f>
        <v>1.7999999999999999E-2</v>
      </c>
      <c r="O618" s="27">
        <f>VstupniParametry_SKRYT!$D$10</f>
        <v>0.01</v>
      </c>
      <c r="P618" s="27">
        <f>VstupniParametry_SKRYT!$D$11</f>
        <v>0.01</v>
      </c>
      <c r="Q618" s="27">
        <f>VstupniParametry_SKRYT!$D$12</f>
        <v>0.01</v>
      </c>
      <c r="R618" s="27">
        <f>VstupniParametry_SKRYT!$D$13</f>
        <v>0.01</v>
      </c>
      <c r="S618" s="27">
        <f>VstupniParametry_SKRYT!$D$14</f>
        <v>0.01</v>
      </c>
      <c r="T618">
        <f t="shared" si="1169"/>
        <v>0</v>
      </c>
      <c r="U618">
        <f t="shared" si="1170"/>
        <v>0</v>
      </c>
      <c r="V618">
        <f t="shared" si="1171"/>
        <v>0</v>
      </c>
      <c r="W618">
        <f t="shared" si="1172"/>
        <v>0</v>
      </c>
      <c r="X618">
        <f t="shared" si="1173"/>
        <v>0</v>
      </c>
      <c r="Y618">
        <f t="shared" si="1174"/>
        <v>0</v>
      </c>
      <c r="Z618">
        <f t="shared" si="1175"/>
        <v>0</v>
      </c>
      <c r="AA618">
        <f t="shared" si="1176"/>
        <v>0</v>
      </c>
      <c r="AB618">
        <f t="shared" si="1177"/>
        <v>0</v>
      </c>
      <c r="AC618">
        <f t="shared" si="1178"/>
        <v>0</v>
      </c>
      <c r="AD618">
        <f t="shared" si="1179"/>
        <v>0</v>
      </c>
      <c r="AE618">
        <f t="shared" si="1180"/>
        <v>0</v>
      </c>
      <c r="AF618">
        <f t="shared" si="1181"/>
        <v>0</v>
      </c>
      <c r="AG618">
        <f t="shared" si="1182"/>
        <v>0</v>
      </c>
      <c r="AH618">
        <f t="shared" si="1183"/>
        <v>0</v>
      </c>
      <c r="AI618">
        <f t="shared" si="1184"/>
        <v>0</v>
      </c>
      <c r="AJ618">
        <f t="shared" si="1185"/>
        <v>0</v>
      </c>
      <c r="AK618">
        <f t="shared" si="1186"/>
        <v>0</v>
      </c>
      <c r="AL618">
        <f t="shared" si="1187"/>
        <v>0</v>
      </c>
      <c r="AM618">
        <f t="shared" si="1188"/>
        <v>0</v>
      </c>
      <c r="AN618">
        <f t="shared" si="1189"/>
        <v>0</v>
      </c>
      <c r="AO618">
        <f t="shared" si="1190"/>
        <v>0</v>
      </c>
      <c r="AP618">
        <f t="shared" si="1191"/>
        <v>0</v>
      </c>
      <c r="AQ618">
        <f t="shared" si="1192"/>
        <v>0</v>
      </c>
      <c r="AR618">
        <f t="shared" si="1193"/>
        <v>0</v>
      </c>
      <c r="AS618">
        <f t="shared" si="1194"/>
        <v>0</v>
      </c>
      <c r="AT618">
        <f t="shared" si="1164"/>
        <v>0</v>
      </c>
      <c r="AU618">
        <f t="shared" si="1195"/>
        <v>0</v>
      </c>
      <c r="AV618">
        <f t="shared" si="1196"/>
        <v>0</v>
      </c>
      <c r="AW618">
        <f t="shared" si="1165"/>
        <v>0</v>
      </c>
      <c r="AX618">
        <f t="shared" si="1197"/>
        <v>0</v>
      </c>
      <c r="AY618">
        <f t="shared" si="1198"/>
        <v>0</v>
      </c>
      <c r="AZ618">
        <f t="shared" si="1199"/>
        <v>0</v>
      </c>
      <c r="BA618">
        <f t="shared" si="1200"/>
        <v>0</v>
      </c>
      <c r="BB618">
        <f t="shared" si="1201"/>
        <v>0</v>
      </c>
      <c r="BC618">
        <f t="shared" si="1202"/>
        <v>0</v>
      </c>
      <c r="BD618">
        <f t="shared" si="1203"/>
        <v>0</v>
      </c>
      <c r="BE618">
        <f t="shared" si="1204"/>
        <v>0</v>
      </c>
      <c r="BF618">
        <f t="shared" si="1205"/>
        <v>0</v>
      </c>
      <c r="BG618">
        <f t="shared" si="1206"/>
        <v>0</v>
      </c>
      <c r="BH618">
        <f t="shared" si="1207"/>
        <v>0</v>
      </c>
      <c r="BI618">
        <f t="shared" si="1208"/>
        <v>0</v>
      </c>
      <c r="BJ618">
        <f t="shared" si="1209"/>
        <v>0</v>
      </c>
      <c r="BK618">
        <f t="shared" si="1210"/>
        <v>0</v>
      </c>
      <c r="BL618">
        <f t="shared" si="1211"/>
        <v>0</v>
      </c>
      <c r="BM618">
        <f t="shared" si="1212"/>
        <v>0</v>
      </c>
      <c r="BN618">
        <f t="shared" si="1213"/>
        <v>0</v>
      </c>
      <c r="BO618">
        <f t="shared" si="1214"/>
        <v>0</v>
      </c>
      <c r="BP618">
        <f t="shared" si="1215"/>
        <v>0</v>
      </c>
      <c r="BQ618">
        <f t="shared" si="1216"/>
        <v>0</v>
      </c>
      <c r="BR618">
        <f t="shared" si="1217"/>
        <v>0</v>
      </c>
      <c r="BS618">
        <f t="shared" si="1218"/>
        <v>0</v>
      </c>
      <c r="BT618">
        <f t="shared" si="1219"/>
        <v>0</v>
      </c>
      <c r="BU618">
        <f t="shared" si="1220"/>
        <v>0</v>
      </c>
      <c r="BV618">
        <f t="shared" si="1221"/>
        <v>0</v>
      </c>
      <c r="BW618">
        <f t="shared" si="1222"/>
        <v>0</v>
      </c>
      <c r="BX618">
        <f t="shared" si="1223"/>
        <v>0</v>
      </c>
      <c r="BY618">
        <f t="shared" si="1224"/>
        <v>0</v>
      </c>
      <c r="BZ618">
        <f t="shared" si="1225"/>
        <v>0</v>
      </c>
      <c r="CA618">
        <f t="shared" si="1226"/>
        <v>0</v>
      </c>
      <c r="CB618">
        <f t="shared" si="1227"/>
        <v>0</v>
      </c>
      <c r="CC618">
        <f t="shared" si="1228"/>
        <v>0</v>
      </c>
      <c r="CD618">
        <f t="shared" si="1229"/>
        <v>0</v>
      </c>
      <c r="CE618">
        <f t="shared" si="1230"/>
        <v>0</v>
      </c>
      <c r="CF618">
        <f t="shared" si="1231"/>
        <v>0</v>
      </c>
      <c r="CG618">
        <f t="shared" si="1232"/>
        <v>0</v>
      </c>
      <c r="CH618">
        <f t="shared" si="1233"/>
        <v>0</v>
      </c>
      <c r="CI618">
        <f t="shared" si="1234"/>
        <v>0</v>
      </c>
      <c r="CJ618">
        <f t="shared" si="1235"/>
        <v>0</v>
      </c>
      <c r="CK618">
        <f t="shared" si="1236"/>
        <v>0</v>
      </c>
      <c r="CL618" t="str">
        <f t="shared" si="1237"/>
        <v/>
      </c>
      <c r="CM618" t="str">
        <f t="shared" si="1238"/>
        <v/>
      </c>
      <c r="CN618" t="str">
        <f t="shared" si="1239"/>
        <v/>
      </c>
      <c r="CO618" t="str">
        <f t="shared" si="1240"/>
        <v/>
      </c>
      <c r="CP618" t="str">
        <f t="shared" si="1241"/>
        <v/>
      </c>
      <c r="CQ618" t="str">
        <f t="shared" si="1242"/>
        <v/>
      </c>
      <c r="CR618" t="str">
        <f t="shared" si="1243"/>
        <v/>
      </c>
      <c r="CS618" t="str">
        <f t="shared" si="1244"/>
        <v/>
      </c>
      <c r="CT618" t="str">
        <f t="shared" si="1245"/>
        <v/>
      </c>
      <c r="CU618" t="str">
        <f t="shared" si="1246"/>
        <v/>
      </c>
      <c r="CV618" t="str">
        <f t="shared" si="1247"/>
        <v/>
      </c>
      <c r="CW618" t="str">
        <f t="shared" si="1248"/>
        <v/>
      </c>
      <c r="CX618" t="str">
        <f t="shared" si="1249"/>
        <v/>
      </c>
      <c r="CY618" t="str">
        <f t="shared" si="1250"/>
        <v/>
      </c>
      <c r="CZ618" t="str">
        <f t="shared" si="1251"/>
        <v/>
      </c>
      <c r="DA618" t="str">
        <f t="shared" si="1252"/>
        <v/>
      </c>
      <c r="DB618" t="str">
        <f t="shared" si="1253"/>
        <v/>
      </c>
      <c r="DC618" t="str">
        <f t="shared" si="1254"/>
        <v/>
      </c>
      <c r="DD618" t="str">
        <f t="shared" si="1255"/>
        <v/>
      </c>
      <c r="DE618" t="str">
        <f t="shared" si="1256"/>
        <v/>
      </c>
      <c r="DF618" t="str">
        <f t="shared" si="1257"/>
        <v/>
      </c>
      <c r="DG618" t="str">
        <f t="shared" si="1258"/>
        <v/>
      </c>
      <c r="DH618" t="str">
        <f t="shared" si="1259"/>
        <v/>
      </c>
      <c r="DI618" t="str">
        <f t="shared" si="1260"/>
        <v/>
      </c>
      <c r="DJ618" t="str">
        <f t="shared" si="1261"/>
        <v/>
      </c>
      <c r="DK618" t="str">
        <f t="shared" si="1262"/>
        <v/>
      </c>
      <c r="DL618" t="str">
        <f t="shared" si="1263"/>
        <v/>
      </c>
      <c r="DM618" t="str">
        <f t="shared" si="1264"/>
        <v/>
      </c>
      <c r="DN618" t="str">
        <f t="shared" si="1265"/>
        <v/>
      </c>
      <c r="DO618" t="str">
        <f t="shared" si="1266"/>
        <v/>
      </c>
      <c r="DP618" t="str">
        <f t="shared" si="1267"/>
        <v/>
      </c>
      <c r="DQ618" t="str">
        <f t="shared" si="1268"/>
        <v/>
      </c>
      <c r="DR618" t="str">
        <f t="shared" si="1269"/>
        <v/>
      </c>
      <c r="DS618" t="str">
        <f t="shared" si="1270"/>
        <v/>
      </c>
      <c r="DT618" t="str">
        <f t="shared" si="1271"/>
        <v/>
      </c>
      <c r="DU618">
        <f t="shared" si="1272"/>
        <v>0</v>
      </c>
      <c r="DV618">
        <f t="shared" si="1273"/>
        <v>0</v>
      </c>
      <c r="DW618">
        <f t="shared" si="1274"/>
        <v>0</v>
      </c>
      <c r="DX618" t="str">
        <f t="shared" si="1275"/>
        <v/>
      </c>
      <c r="DY618" t="str">
        <f t="shared" si="1276"/>
        <v/>
      </c>
      <c r="DZ618" t="str">
        <f t="shared" si="1277"/>
        <v/>
      </c>
      <c r="EA618" s="5">
        <f t="shared" si="1278"/>
        <v>0</v>
      </c>
      <c r="EB618" s="3">
        <f t="shared" si="1279"/>
        <v>0</v>
      </c>
    </row>
    <row r="619" spans="2:132" x14ac:dyDescent="0.2">
      <c r="B619" s="25">
        <v>614</v>
      </c>
      <c r="C619" s="26">
        <f>Zisk!D633</f>
        <v>0</v>
      </c>
      <c r="D619">
        <f>Zisk!E633</f>
        <v>0</v>
      </c>
      <c r="E619" s="66" t="str">
        <f t="shared" si="1166"/>
        <v/>
      </c>
      <c r="F619" t="str">
        <f t="shared" si="1167"/>
        <v/>
      </c>
      <c r="G619" s="66" t="str">
        <f t="shared" si="1168"/>
        <v/>
      </c>
      <c r="H619" s="25"/>
      <c r="I619" s="25"/>
      <c r="J619">
        <f>VstupniParametry_SKRYT!$D$5</f>
        <v>0.02</v>
      </c>
      <c r="K619">
        <f>VstupniParametry_SKRYT!$D$6</f>
        <v>0.06</v>
      </c>
      <c r="L619">
        <f>VstupniParametry_SKRYT!$D$7</f>
        <v>0.06</v>
      </c>
      <c r="M619">
        <f>VstupniParametry_SKRYT!$D$8</f>
        <v>0.06</v>
      </c>
      <c r="N619">
        <f>VstupniParametry_SKRYT!$D$9</f>
        <v>1.7999999999999999E-2</v>
      </c>
      <c r="O619" s="27">
        <f>VstupniParametry_SKRYT!$D$10</f>
        <v>0.01</v>
      </c>
      <c r="P619" s="27">
        <f>VstupniParametry_SKRYT!$D$11</f>
        <v>0.01</v>
      </c>
      <c r="Q619" s="27">
        <f>VstupniParametry_SKRYT!$D$12</f>
        <v>0.01</v>
      </c>
      <c r="R619" s="27">
        <f>VstupniParametry_SKRYT!$D$13</f>
        <v>0.01</v>
      </c>
      <c r="S619" s="27">
        <f>VstupniParametry_SKRYT!$D$14</f>
        <v>0.01</v>
      </c>
      <c r="T619">
        <f t="shared" si="1169"/>
        <v>0</v>
      </c>
      <c r="U619">
        <f t="shared" si="1170"/>
        <v>0</v>
      </c>
      <c r="V619">
        <f t="shared" si="1171"/>
        <v>0</v>
      </c>
      <c r="W619">
        <f t="shared" si="1172"/>
        <v>0</v>
      </c>
      <c r="X619">
        <f t="shared" si="1173"/>
        <v>0</v>
      </c>
      <c r="Y619">
        <f t="shared" si="1174"/>
        <v>0</v>
      </c>
      <c r="Z619">
        <f t="shared" si="1175"/>
        <v>0</v>
      </c>
      <c r="AA619">
        <f t="shared" si="1176"/>
        <v>0</v>
      </c>
      <c r="AB619">
        <f t="shared" si="1177"/>
        <v>0</v>
      </c>
      <c r="AC619">
        <f t="shared" si="1178"/>
        <v>0</v>
      </c>
      <c r="AD619">
        <f t="shared" si="1179"/>
        <v>0</v>
      </c>
      <c r="AE619">
        <f t="shared" si="1180"/>
        <v>0</v>
      </c>
      <c r="AF619">
        <f t="shared" si="1181"/>
        <v>0</v>
      </c>
      <c r="AG619">
        <f t="shared" si="1182"/>
        <v>0</v>
      </c>
      <c r="AH619">
        <f t="shared" si="1183"/>
        <v>0</v>
      </c>
      <c r="AI619">
        <f t="shared" si="1184"/>
        <v>0</v>
      </c>
      <c r="AJ619">
        <f t="shared" si="1185"/>
        <v>0</v>
      </c>
      <c r="AK619">
        <f t="shared" si="1186"/>
        <v>0</v>
      </c>
      <c r="AL619">
        <f t="shared" si="1187"/>
        <v>0</v>
      </c>
      <c r="AM619">
        <f t="shared" si="1188"/>
        <v>0</v>
      </c>
      <c r="AN619">
        <f t="shared" si="1189"/>
        <v>0</v>
      </c>
      <c r="AO619">
        <f t="shared" si="1190"/>
        <v>0</v>
      </c>
      <c r="AP619">
        <f t="shared" si="1191"/>
        <v>0</v>
      </c>
      <c r="AQ619">
        <f t="shared" si="1192"/>
        <v>0</v>
      </c>
      <c r="AR619">
        <f t="shared" si="1193"/>
        <v>0</v>
      </c>
      <c r="AS619">
        <f t="shared" si="1194"/>
        <v>0</v>
      </c>
      <c r="AT619">
        <f t="shared" si="1164"/>
        <v>0</v>
      </c>
      <c r="AU619">
        <f t="shared" si="1195"/>
        <v>0</v>
      </c>
      <c r="AV619">
        <f t="shared" si="1196"/>
        <v>0</v>
      </c>
      <c r="AW619">
        <f t="shared" si="1165"/>
        <v>0</v>
      </c>
      <c r="AX619">
        <f t="shared" si="1197"/>
        <v>0</v>
      </c>
      <c r="AY619">
        <f t="shared" si="1198"/>
        <v>0</v>
      </c>
      <c r="AZ619">
        <f t="shared" si="1199"/>
        <v>0</v>
      </c>
      <c r="BA619">
        <f t="shared" si="1200"/>
        <v>0</v>
      </c>
      <c r="BB619">
        <f t="shared" si="1201"/>
        <v>0</v>
      </c>
      <c r="BC619">
        <f t="shared" si="1202"/>
        <v>0</v>
      </c>
      <c r="BD619">
        <f t="shared" si="1203"/>
        <v>0</v>
      </c>
      <c r="BE619">
        <f t="shared" si="1204"/>
        <v>0</v>
      </c>
      <c r="BF619">
        <f t="shared" si="1205"/>
        <v>0</v>
      </c>
      <c r="BG619">
        <f t="shared" si="1206"/>
        <v>0</v>
      </c>
      <c r="BH619">
        <f t="shared" si="1207"/>
        <v>0</v>
      </c>
      <c r="BI619">
        <f t="shared" si="1208"/>
        <v>0</v>
      </c>
      <c r="BJ619">
        <f t="shared" si="1209"/>
        <v>0</v>
      </c>
      <c r="BK619">
        <f t="shared" si="1210"/>
        <v>0</v>
      </c>
      <c r="BL619">
        <f t="shared" si="1211"/>
        <v>0</v>
      </c>
      <c r="BM619">
        <f t="shared" si="1212"/>
        <v>0</v>
      </c>
      <c r="BN619">
        <f t="shared" si="1213"/>
        <v>0</v>
      </c>
      <c r="BO619">
        <f t="shared" si="1214"/>
        <v>0</v>
      </c>
      <c r="BP619">
        <f t="shared" si="1215"/>
        <v>0</v>
      </c>
      <c r="BQ619">
        <f t="shared" si="1216"/>
        <v>0</v>
      </c>
      <c r="BR619">
        <f t="shared" si="1217"/>
        <v>0</v>
      </c>
      <c r="BS619">
        <f t="shared" si="1218"/>
        <v>0</v>
      </c>
      <c r="BT619">
        <f t="shared" si="1219"/>
        <v>0</v>
      </c>
      <c r="BU619">
        <f t="shared" si="1220"/>
        <v>0</v>
      </c>
      <c r="BV619">
        <f t="shared" si="1221"/>
        <v>0</v>
      </c>
      <c r="BW619">
        <f t="shared" si="1222"/>
        <v>0</v>
      </c>
      <c r="BX619">
        <f t="shared" si="1223"/>
        <v>0</v>
      </c>
      <c r="BY619">
        <f t="shared" si="1224"/>
        <v>0</v>
      </c>
      <c r="BZ619">
        <f t="shared" si="1225"/>
        <v>0</v>
      </c>
      <c r="CA619">
        <f t="shared" si="1226"/>
        <v>0</v>
      </c>
      <c r="CB619">
        <f t="shared" si="1227"/>
        <v>0</v>
      </c>
      <c r="CC619">
        <f t="shared" si="1228"/>
        <v>0</v>
      </c>
      <c r="CD619">
        <f t="shared" si="1229"/>
        <v>0</v>
      </c>
      <c r="CE619">
        <f t="shared" si="1230"/>
        <v>0</v>
      </c>
      <c r="CF619">
        <f t="shared" si="1231"/>
        <v>0</v>
      </c>
      <c r="CG619">
        <f t="shared" si="1232"/>
        <v>0</v>
      </c>
      <c r="CH619">
        <f t="shared" si="1233"/>
        <v>0</v>
      </c>
      <c r="CI619">
        <f t="shared" si="1234"/>
        <v>0</v>
      </c>
      <c r="CJ619">
        <f t="shared" si="1235"/>
        <v>0</v>
      </c>
      <c r="CK619">
        <f t="shared" si="1236"/>
        <v>0</v>
      </c>
      <c r="CL619" t="str">
        <f t="shared" si="1237"/>
        <v/>
      </c>
      <c r="CM619" t="str">
        <f t="shared" si="1238"/>
        <v/>
      </c>
      <c r="CN619" t="str">
        <f t="shared" si="1239"/>
        <v/>
      </c>
      <c r="CO619" t="str">
        <f t="shared" si="1240"/>
        <v/>
      </c>
      <c r="CP619" t="str">
        <f t="shared" si="1241"/>
        <v/>
      </c>
      <c r="CQ619" t="str">
        <f t="shared" si="1242"/>
        <v/>
      </c>
      <c r="CR619" t="str">
        <f t="shared" si="1243"/>
        <v/>
      </c>
      <c r="CS619" t="str">
        <f t="shared" si="1244"/>
        <v/>
      </c>
      <c r="CT619" t="str">
        <f t="shared" si="1245"/>
        <v/>
      </c>
      <c r="CU619" t="str">
        <f t="shared" si="1246"/>
        <v/>
      </c>
      <c r="CV619" t="str">
        <f t="shared" si="1247"/>
        <v/>
      </c>
      <c r="CW619" t="str">
        <f t="shared" si="1248"/>
        <v/>
      </c>
      <c r="CX619" t="str">
        <f t="shared" si="1249"/>
        <v/>
      </c>
      <c r="CY619" t="str">
        <f t="shared" si="1250"/>
        <v/>
      </c>
      <c r="CZ619" t="str">
        <f t="shared" si="1251"/>
        <v/>
      </c>
      <c r="DA619" t="str">
        <f t="shared" si="1252"/>
        <v/>
      </c>
      <c r="DB619" t="str">
        <f t="shared" si="1253"/>
        <v/>
      </c>
      <c r="DC619" t="str">
        <f t="shared" si="1254"/>
        <v/>
      </c>
      <c r="DD619" t="str">
        <f t="shared" si="1255"/>
        <v/>
      </c>
      <c r="DE619" t="str">
        <f t="shared" si="1256"/>
        <v/>
      </c>
      <c r="DF619" t="str">
        <f t="shared" si="1257"/>
        <v/>
      </c>
      <c r="DG619" t="str">
        <f t="shared" si="1258"/>
        <v/>
      </c>
      <c r="DH619" t="str">
        <f t="shared" si="1259"/>
        <v/>
      </c>
      <c r="DI619" t="str">
        <f t="shared" si="1260"/>
        <v/>
      </c>
      <c r="DJ619" t="str">
        <f t="shared" si="1261"/>
        <v/>
      </c>
      <c r="DK619" t="str">
        <f t="shared" si="1262"/>
        <v/>
      </c>
      <c r="DL619" t="str">
        <f t="shared" si="1263"/>
        <v/>
      </c>
      <c r="DM619" t="str">
        <f t="shared" si="1264"/>
        <v/>
      </c>
      <c r="DN619" t="str">
        <f t="shared" si="1265"/>
        <v/>
      </c>
      <c r="DO619" t="str">
        <f t="shared" si="1266"/>
        <v/>
      </c>
      <c r="DP619" t="str">
        <f t="shared" si="1267"/>
        <v/>
      </c>
      <c r="DQ619" t="str">
        <f t="shared" si="1268"/>
        <v/>
      </c>
      <c r="DR619" t="str">
        <f t="shared" si="1269"/>
        <v/>
      </c>
      <c r="DS619" t="str">
        <f t="shared" si="1270"/>
        <v/>
      </c>
      <c r="DT619" t="str">
        <f t="shared" si="1271"/>
        <v/>
      </c>
      <c r="DU619">
        <f t="shared" si="1272"/>
        <v>0</v>
      </c>
      <c r="DV619">
        <f t="shared" si="1273"/>
        <v>0</v>
      </c>
      <c r="DW619">
        <f t="shared" si="1274"/>
        <v>0</v>
      </c>
      <c r="DX619" t="str">
        <f t="shared" si="1275"/>
        <v/>
      </c>
      <c r="DY619" t="str">
        <f t="shared" si="1276"/>
        <v/>
      </c>
      <c r="DZ619" t="str">
        <f t="shared" si="1277"/>
        <v/>
      </c>
      <c r="EA619" s="5">
        <f t="shared" si="1278"/>
        <v>0</v>
      </c>
      <c r="EB619" s="3">
        <f t="shared" si="1279"/>
        <v>0</v>
      </c>
    </row>
    <row r="620" spans="2:132" x14ac:dyDescent="0.2">
      <c r="B620">
        <v>615</v>
      </c>
      <c r="C620" s="3">
        <f>Zisk!D634</f>
        <v>0</v>
      </c>
      <c r="D620">
        <f>Zisk!E634</f>
        <v>0</v>
      </c>
      <c r="E620" s="66" t="str">
        <f t="shared" si="1166"/>
        <v/>
      </c>
      <c r="F620" t="str">
        <f t="shared" si="1167"/>
        <v/>
      </c>
      <c r="G620" s="66" t="str">
        <f t="shared" si="1168"/>
        <v/>
      </c>
      <c r="J620">
        <f>VstupniParametry_SKRYT!$D$5</f>
        <v>0.02</v>
      </c>
      <c r="K620">
        <f>VstupniParametry_SKRYT!$D$6</f>
        <v>0.06</v>
      </c>
      <c r="L620">
        <f>VstupniParametry_SKRYT!$D$7</f>
        <v>0.06</v>
      </c>
      <c r="M620">
        <f>VstupniParametry_SKRYT!$D$8</f>
        <v>0.06</v>
      </c>
      <c r="N620">
        <f>VstupniParametry_SKRYT!$D$9</f>
        <v>1.7999999999999999E-2</v>
      </c>
      <c r="O620" s="27">
        <f>VstupniParametry_SKRYT!$D$10</f>
        <v>0.01</v>
      </c>
      <c r="P620" s="27">
        <f>VstupniParametry_SKRYT!$D$11</f>
        <v>0.01</v>
      </c>
      <c r="Q620" s="27">
        <f>VstupniParametry_SKRYT!$D$12</f>
        <v>0.01</v>
      </c>
      <c r="R620" s="27">
        <f>VstupniParametry_SKRYT!$D$13</f>
        <v>0.01</v>
      </c>
      <c r="S620" s="27">
        <f>VstupniParametry_SKRYT!$D$14</f>
        <v>0.01</v>
      </c>
      <c r="T620">
        <f t="shared" si="1169"/>
        <v>0</v>
      </c>
      <c r="U620">
        <f t="shared" si="1170"/>
        <v>0</v>
      </c>
      <c r="V620">
        <f t="shared" si="1171"/>
        <v>0</v>
      </c>
      <c r="W620">
        <f t="shared" si="1172"/>
        <v>0</v>
      </c>
      <c r="X620">
        <f t="shared" si="1173"/>
        <v>0</v>
      </c>
      <c r="Y620">
        <f t="shared" si="1174"/>
        <v>0</v>
      </c>
      <c r="Z620">
        <f t="shared" si="1175"/>
        <v>0</v>
      </c>
      <c r="AA620">
        <f t="shared" si="1176"/>
        <v>0</v>
      </c>
      <c r="AB620">
        <f t="shared" si="1177"/>
        <v>0</v>
      </c>
      <c r="AC620">
        <f t="shared" si="1178"/>
        <v>0</v>
      </c>
      <c r="AD620">
        <f t="shared" si="1179"/>
        <v>0</v>
      </c>
      <c r="AE620">
        <f t="shared" si="1180"/>
        <v>0</v>
      </c>
      <c r="AF620">
        <f t="shared" si="1181"/>
        <v>0</v>
      </c>
      <c r="AG620">
        <f t="shared" si="1182"/>
        <v>0</v>
      </c>
      <c r="AH620">
        <f t="shared" si="1183"/>
        <v>0</v>
      </c>
      <c r="AI620">
        <f t="shared" si="1184"/>
        <v>0</v>
      </c>
      <c r="AJ620">
        <f t="shared" si="1185"/>
        <v>0</v>
      </c>
      <c r="AK620">
        <f t="shared" si="1186"/>
        <v>0</v>
      </c>
      <c r="AL620">
        <f t="shared" si="1187"/>
        <v>0</v>
      </c>
      <c r="AM620">
        <f t="shared" si="1188"/>
        <v>0</v>
      </c>
      <c r="AN620">
        <f t="shared" si="1189"/>
        <v>0</v>
      </c>
      <c r="AO620">
        <f t="shared" si="1190"/>
        <v>0</v>
      </c>
      <c r="AP620">
        <f t="shared" si="1191"/>
        <v>0</v>
      </c>
      <c r="AQ620">
        <f t="shared" si="1192"/>
        <v>0</v>
      </c>
      <c r="AR620">
        <f t="shared" si="1193"/>
        <v>0</v>
      </c>
      <c r="AS620">
        <f t="shared" si="1194"/>
        <v>0</v>
      </c>
      <c r="AT620">
        <f t="shared" si="1164"/>
        <v>0</v>
      </c>
      <c r="AU620">
        <f t="shared" si="1195"/>
        <v>0</v>
      </c>
      <c r="AV620">
        <f t="shared" si="1196"/>
        <v>0</v>
      </c>
      <c r="AW620">
        <f t="shared" si="1165"/>
        <v>0</v>
      </c>
      <c r="AX620">
        <f t="shared" si="1197"/>
        <v>0</v>
      </c>
      <c r="AY620">
        <f t="shared" si="1198"/>
        <v>0</v>
      </c>
      <c r="AZ620">
        <f t="shared" si="1199"/>
        <v>0</v>
      </c>
      <c r="BA620">
        <f t="shared" si="1200"/>
        <v>0</v>
      </c>
      <c r="BB620">
        <f t="shared" si="1201"/>
        <v>0</v>
      </c>
      <c r="BC620">
        <f t="shared" si="1202"/>
        <v>0</v>
      </c>
      <c r="BD620">
        <f t="shared" si="1203"/>
        <v>0</v>
      </c>
      <c r="BE620">
        <f t="shared" si="1204"/>
        <v>0</v>
      </c>
      <c r="BF620">
        <f t="shared" si="1205"/>
        <v>0</v>
      </c>
      <c r="BG620">
        <f t="shared" si="1206"/>
        <v>0</v>
      </c>
      <c r="BH620">
        <f t="shared" si="1207"/>
        <v>0</v>
      </c>
      <c r="BI620">
        <f t="shared" si="1208"/>
        <v>0</v>
      </c>
      <c r="BJ620">
        <f t="shared" si="1209"/>
        <v>0</v>
      </c>
      <c r="BK620">
        <f t="shared" si="1210"/>
        <v>0</v>
      </c>
      <c r="BL620">
        <f t="shared" si="1211"/>
        <v>0</v>
      </c>
      <c r="BM620">
        <f t="shared" si="1212"/>
        <v>0</v>
      </c>
      <c r="BN620">
        <f t="shared" si="1213"/>
        <v>0</v>
      </c>
      <c r="BO620">
        <f t="shared" si="1214"/>
        <v>0</v>
      </c>
      <c r="BP620">
        <f t="shared" si="1215"/>
        <v>0</v>
      </c>
      <c r="BQ620">
        <f t="shared" si="1216"/>
        <v>0</v>
      </c>
      <c r="BR620">
        <f t="shared" si="1217"/>
        <v>0</v>
      </c>
      <c r="BS620">
        <f t="shared" si="1218"/>
        <v>0</v>
      </c>
      <c r="BT620">
        <f t="shared" si="1219"/>
        <v>0</v>
      </c>
      <c r="BU620">
        <f t="shared" si="1220"/>
        <v>0</v>
      </c>
      <c r="BV620">
        <f t="shared" si="1221"/>
        <v>0</v>
      </c>
      <c r="BW620">
        <f t="shared" si="1222"/>
        <v>0</v>
      </c>
      <c r="BX620">
        <f t="shared" si="1223"/>
        <v>0</v>
      </c>
      <c r="BY620">
        <f t="shared" si="1224"/>
        <v>0</v>
      </c>
      <c r="BZ620">
        <f t="shared" si="1225"/>
        <v>0</v>
      </c>
      <c r="CA620">
        <f t="shared" si="1226"/>
        <v>0</v>
      </c>
      <c r="CB620">
        <f t="shared" si="1227"/>
        <v>0</v>
      </c>
      <c r="CC620">
        <f t="shared" si="1228"/>
        <v>0</v>
      </c>
      <c r="CD620">
        <f t="shared" si="1229"/>
        <v>0</v>
      </c>
      <c r="CE620">
        <f t="shared" si="1230"/>
        <v>0</v>
      </c>
      <c r="CF620">
        <f t="shared" si="1231"/>
        <v>0</v>
      </c>
      <c r="CG620">
        <f t="shared" si="1232"/>
        <v>0</v>
      </c>
      <c r="CH620">
        <f t="shared" si="1233"/>
        <v>0</v>
      </c>
      <c r="CI620">
        <f t="shared" si="1234"/>
        <v>0</v>
      </c>
      <c r="CJ620">
        <f t="shared" si="1235"/>
        <v>0</v>
      </c>
      <c r="CK620">
        <f t="shared" si="1236"/>
        <v>0</v>
      </c>
      <c r="CL620" t="str">
        <f t="shared" si="1237"/>
        <v/>
      </c>
      <c r="CM620" t="str">
        <f t="shared" si="1238"/>
        <v/>
      </c>
      <c r="CN620" t="str">
        <f t="shared" si="1239"/>
        <v/>
      </c>
      <c r="CO620" t="str">
        <f t="shared" si="1240"/>
        <v/>
      </c>
      <c r="CP620" t="str">
        <f t="shared" si="1241"/>
        <v/>
      </c>
      <c r="CQ620" t="str">
        <f t="shared" si="1242"/>
        <v/>
      </c>
      <c r="CR620" t="str">
        <f t="shared" si="1243"/>
        <v/>
      </c>
      <c r="CS620" t="str">
        <f t="shared" si="1244"/>
        <v/>
      </c>
      <c r="CT620" t="str">
        <f t="shared" si="1245"/>
        <v/>
      </c>
      <c r="CU620" t="str">
        <f t="shared" si="1246"/>
        <v/>
      </c>
      <c r="CV620" t="str">
        <f t="shared" si="1247"/>
        <v/>
      </c>
      <c r="CW620" t="str">
        <f t="shared" si="1248"/>
        <v/>
      </c>
      <c r="CX620" t="str">
        <f t="shared" si="1249"/>
        <v/>
      </c>
      <c r="CY620" t="str">
        <f t="shared" si="1250"/>
        <v/>
      </c>
      <c r="CZ620" t="str">
        <f t="shared" si="1251"/>
        <v/>
      </c>
      <c r="DA620" t="str">
        <f t="shared" si="1252"/>
        <v/>
      </c>
      <c r="DB620" t="str">
        <f t="shared" si="1253"/>
        <v/>
      </c>
      <c r="DC620" t="str">
        <f t="shared" si="1254"/>
        <v/>
      </c>
      <c r="DD620" t="str">
        <f t="shared" si="1255"/>
        <v/>
      </c>
      <c r="DE620" t="str">
        <f t="shared" si="1256"/>
        <v/>
      </c>
      <c r="DF620" t="str">
        <f t="shared" si="1257"/>
        <v/>
      </c>
      <c r="DG620" t="str">
        <f t="shared" si="1258"/>
        <v/>
      </c>
      <c r="DH620" t="str">
        <f t="shared" si="1259"/>
        <v/>
      </c>
      <c r="DI620" t="str">
        <f t="shared" si="1260"/>
        <v/>
      </c>
      <c r="DJ620" t="str">
        <f t="shared" si="1261"/>
        <v/>
      </c>
      <c r="DK620" t="str">
        <f t="shared" si="1262"/>
        <v/>
      </c>
      <c r="DL620" t="str">
        <f t="shared" si="1263"/>
        <v/>
      </c>
      <c r="DM620" t="str">
        <f t="shared" si="1264"/>
        <v/>
      </c>
      <c r="DN620" t="str">
        <f t="shared" si="1265"/>
        <v/>
      </c>
      <c r="DO620" t="str">
        <f t="shared" si="1266"/>
        <v/>
      </c>
      <c r="DP620" t="str">
        <f t="shared" si="1267"/>
        <v/>
      </c>
      <c r="DQ620" t="str">
        <f t="shared" si="1268"/>
        <v/>
      </c>
      <c r="DR620" t="str">
        <f t="shared" si="1269"/>
        <v/>
      </c>
      <c r="DS620" t="str">
        <f t="shared" si="1270"/>
        <v/>
      </c>
      <c r="DT620" t="str">
        <f t="shared" si="1271"/>
        <v/>
      </c>
      <c r="DU620">
        <f t="shared" si="1272"/>
        <v>0</v>
      </c>
      <c r="DV620">
        <f t="shared" si="1273"/>
        <v>0</v>
      </c>
      <c r="DW620">
        <f t="shared" si="1274"/>
        <v>0</v>
      </c>
      <c r="DX620" t="str">
        <f t="shared" si="1275"/>
        <v/>
      </c>
      <c r="DY620" t="str">
        <f t="shared" si="1276"/>
        <v/>
      </c>
      <c r="DZ620" t="str">
        <f t="shared" si="1277"/>
        <v/>
      </c>
      <c r="EA620" s="5">
        <f t="shared" si="1278"/>
        <v>0</v>
      </c>
      <c r="EB620" s="3">
        <f t="shared" si="1279"/>
        <v>0</v>
      </c>
    </row>
    <row r="621" spans="2:132" x14ac:dyDescent="0.2">
      <c r="B621" s="25">
        <v>616</v>
      </c>
      <c r="C621" s="26">
        <f>Zisk!D635</f>
        <v>0</v>
      </c>
      <c r="D621">
        <f>Zisk!E635</f>
        <v>0</v>
      </c>
      <c r="E621" s="66" t="str">
        <f t="shared" si="1166"/>
        <v/>
      </c>
      <c r="F621" t="str">
        <f t="shared" si="1167"/>
        <v/>
      </c>
      <c r="G621" s="66" t="str">
        <f t="shared" si="1168"/>
        <v/>
      </c>
      <c r="H621" s="25"/>
      <c r="I621" s="25"/>
      <c r="J621">
        <f>VstupniParametry_SKRYT!$D$5</f>
        <v>0.02</v>
      </c>
      <c r="K621">
        <f>VstupniParametry_SKRYT!$D$6</f>
        <v>0.06</v>
      </c>
      <c r="L621">
        <f>VstupniParametry_SKRYT!$D$7</f>
        <v>0.06</v>
      </c>
      <c r="M621">
        <f>VstupniParametry_SKRYT!$D$8</f>
        <v>0.06</v>
      </c>
      <c r="N621">
        <f>VstupniParametry_SKRYT!$D$9</f>
        <v>1.7999999999999999E-2</v>
      </c>
      <c r="O621" s="27">
        <f>VstupniParametry_SKRYT!$D$10</f>
        <v>0.01</v>
      </c>
      <c r="P621" s="27">
        <f>VstupniParametry_SKRYT!$D$11</f>
        <v>0.01</v>
      </c>
      <c r="Q621" s="27">
        <f>VstupniParametry_SKRYT!$D$12</f>
        <v>0.01</v>
      </c>
      <c r="R621" s="27">
        <f>VstupniParametry_SKRYT!$D$13</f>
        <v>0.01</v>
      </c>
      <c r="S621" s="27">
        <f>VstupniParametry_SKRYT!$D$14</f>
        <v>0.01</v>
      </c>
      <c r="T621">
        <f t="shared" si="1169"/>
        <v>0</v>
      </c>
      <c r="U621">
        <f t="shared" si="1170"/>
        <v>0</v>
      </c>
      <c r="V621">
        <f t="shared" si="1171"/>
        <v>0</v>
      </c>
      <c r="W621">
        <f t="shared" si="1172"/>
        <v>0</v>
      </c>
      <c r="X621">
        <f t="shared" si="1173"/>
        <v>0</v>
      </c>
      <c r="Y621">
        <f t="shared" si="1174"/>
        <v>0</v>
      </c>
      <c r="Z621">
        <f t="shared" si="1175"/>
        <v>0</v>
      </c>
      <c r="AA621">
        <f t="shared" si="1176"/>
        <v>0</v>
      </c>
      <c r="AB621">
        <f t="shared" si="1177"/>
        <v>0</v>
      </c>
      <c r="AC621">
        <f t="shared" si="1178"/>
        <v>0</v>
      </c>
      <c r="AD621">
        <f t="shared" si="1179"/>
        <v>0</v>
      </c>
      <c r="AE621">
        <f t="shared" si="1180"/>
        <v>0</v>
      </c>
      <c r="AF621">
        <f t="shared" si="1181"/>
        <v>0</v>
      </c>
      <c r="AG621">
        <f t="shared" si="1182"/>
        <v>0</v>
      </c>
      <c r="AH621">
        <f t="shared" si="1183"/>
        <v>0</v>
      </c>
      <c r="AI621">
        <f t="shared" si="1184"/>
        <v>0</v>
      </c>
      <c r="AJ621">
        <f t="shared" si="1185"/>
        <v>0</v>
      </c>
      <c r="AK621">
        <f t="shared" si="1186"/>
        <v>0</v>
      </c>
      <c r="AL621">
        <f t="shared" si="1187"/>
        <v>0</v>
      </c>
      <c r="AM621">
        <f t="shared" si="1188"/>
        <v>0</v>
      </c>
      <c r="AN621">
        <f t="shared" si="1189"/>
        <v>0</v>
      </c>
      <c r="AO621">
        <f t="shared" si="1190"/>
        <v>0</v>
      </c>
      <c r="AP621">
        <f t="shared" si="1191"/>
        <v>0</v>
      </c>
      <c r="AQ621">
        <f t="shared" si="1192"/>
        <v>0</v>
      </c>
      <c r="AR621">
        <f t="shared" si="1193"/>
        <v>0</v>
      </c>
      <c r="AS621">
        <f t="shared" si="1194"/>
        <v>0</v>
      </c>
      <c r="AT621">
        <f t="shared" si="1164"/>
        <v>0</v>
      </c>
      <c r="AU621">
        <f t="shared" si="1195"/>
        <v>0</v>
      </c>
      <c r="AV621">
        <f t="shared" si="1196"/>
        <v>0</v>
      </c>
      <c r="AW621">
        <f t="shared" si="1165"/>
        <v>0</v>
      </c>
      <c r="AX621">
        <f t="shared" si="1197"/>
        <v>0</v>
      </c>
      <c r="AY621">
        <f t="shared" si="1198"/>
        <v>0</v>
      </c>
      <c r="AZ621">
        <f t="shared" si="1199"/>
        <v>0</v>
      </c>
      <c r="BA621">
        <f t="shared" si="1200"/>
        <v>0</v>
      </c>
      <c r="BB621">
        <f t="shared" si="1201"/>
        <v>0</v>
      </c>
      <c r="BC621">
        <f t="shared" si="1202"/>
        <v>0</v>
      </c>
      <c r="BD621">
        <f t="shared" si="1203"/>
        <v>0</v>
      </c>
      <c r="BE621">
        <f t="shared" si="1204"/>
        <v>0</v>
      </c>
      <c r="BF621">
        <f t="shared" si="1205"/>
        <v>0</v>
      </c>
      <c r="BG621">
        <f t="shared" si="1206"/>
        <v>0</v>
      </c>
      <c r="BH621">
        <f t="shared" si="1207"/>
        <v>0</v>
      </c>
      <c r="BI621">
        <f t="shared" si="1208"/>
        <v>0</v>
      </c>
      <c r="BJ621">
        <f t="shared" si="1209"/>
        <v>0</v>
      </c>
      <c r="BK621">
        <f t="shared" si="1210"/>
        <v>0</v>
      </c>
      <c r="BL621">
        <f t="shared" si="1211"/>
        <v>0</v>
      </c>
      <c r="BM621">
        <f t="shared" si="1212"/>
        <v>0</v>
      </c>
      <c r="BN621">
        <f t="shared" si="1213"/>
        <v>0</v>
      </c>
      <c r="BO621">
        <f t="shared" si="1214"/>
        <v>0</v>
      </c>
      <c r="BP621">
        <f t="shared" si="1215"/>
        <v>0</v>
      </c>
      <c r="BQ621">
        <f t="shared" si="1216"/>
        <v>0</v>
      </c>
      <c r="BR621">
        <f t="shared" si="1217"/>
        <v>0</v>
      </c>
      <c r="BS621">
        <f t="shared" si="1218"/>
        <v>0</v>
      </c>
      <c r="BT621">
        <f t="shared" si="1219"/>
        <v>0</v>
      </c>
      <c r="BU621">
        <f t="shared" si="1220"/>
        <v>0</v>
      </c>
      <c r="BV621">
        <f t="shared" si="1221"/>
        <v>0</v>
      </c>
      <c r="BW621">
        <f t="shared" si="1222"/>
        <v>0</v>
      </c>
      <c r="BX621">
        <f t="shared" si="1223"/>
        <v>0</v>
      </c>
      <c r="BY621">
        <f t="shared" si="1224"/>
        <v>0</v>
      </c>
      <c r="BZ621">
        <f t="shared" si="1225"/>
        <v>0</v>
      </c>
      <c r="CA621">
        <f t="shared" si="1226"/>
        <v>0</v>
      </c>
      <c r="CB621">
        <f t="shared" si="1227"/>
        <v>0</v>
      </c>
      <c r="CC621">
        <f t="shared" si="1228"/>
        <v>0</v>
      </c>
      <c r="CD621">
        <f t="shared" si="1229"/>
        <v>0</v>
      </c>
      <c r="CE621">
        <f t="shared" si="1230"/>
        <v>0</v>
      </c>
      <c r="CF621">
        <f t="shared" si="1231"/>
        <v>0</v>
      </c>
      <c r="CG621">
        <f t="shared" si="1232"/>
        <v>0</v>
      </c>
      <c r="CH621">
        <f t="shared" si="1233"/>
        <v>0</v>
      </c>
      <c r="CI621">
        <f t="shared" si="1234"/>
        <v>0</v>
      </c>
      <c r="CJ621">
        <f t="shared" si="1235"/>
        <v>0</v>
      </c>
      <c r="CK621">
        <f t="shared" si="1236"/>
        <v>0</v>
      </c>
      <c r="CL621" t="str">
        <f t="shared" si="1237"/>
        <v/>
      </c>
      <c r="CM621" t="str">
        <f t="shared" si="1238"/>
        <v/>
      </c>
      <c r="CN621" t="str">
        <f t="shared" si="1239"/>
        <v/>
      </c>
      <c r="CO621" t="str">
        <f t="shared" si="1240"/>
        <v/>
      </c>
      <c r="CP621" t="str">
        <f t="shared" si="1241"/>
        <v/>
      </c>
      <c r="CQ621" t="str">
        <f t="shared" si="1242"/>
        <v/>
      </c>
      <c r="CR621" t="str">
        <f t="shared" si="1243"/>
        <v/>
      </c>
      <c r="CS621" t="str">
        <f t="shared" si="1244"/>
        <v/>
      </c>
      <c r="CT621" t="str">
        <f t="shared" si="1245"/>
        <v/>
      </c>
      <c r="CU621" t="str">
        <f t="shared" si="1246"/>
        <v/>
      </c>
      <c r="CV621" t="str">
        <f t="shared" si="1247"/>
        <v/>
      </c>
      <c r="CW621" t="str">
        <f t="shared" si="1248"/>
        <v/>
      </c>
      <c r="CX621" t="str">
        <f t="shared" si="1249"/>
        <v/>
      </c>
      <c r="CY621" t="str">
        <f t="shared" si="1250"/>
        <v/>
      </c>
      <c r="CZ621" t="str">
        <f t="shared" si="1251"/>
        <v/>
      </c>
      <c r="DA621" t="str">
        <f t="shared" si="1252"/>
        <v/>
      </c>
      <c r="DB621" t="str">
        <f t="shared" si="1253"/>
        <v/>
      </c>
      <c r="DC621" t="str">
        <f t="shared" si="1254"/>
        <v/>
      </c>
      <c r="DD621" t="str">
        <f t="shared" si="1255"/>
        <v/>
      </c>
      <c r="DE621" t="str">
        <f t="shared" si="1256"/>
        <v/>
      </c>
      <c r="DF621" t="str">
        <f t="shared" si="1257"/>
        <v/>
      </c>
      <c r="DG621" t="str">
        <f t="shared" si="1258"/>
        <v/>
      </c>
      <c r="DH621" t="str">
        <f t="shared" si="1259"/>
        <v/>
      </c>
      <c r="DI621" t="str">
        <f t="shared" si="1260"/>
        <v/>
      </c>
      <c r="DJ621" t="str">
        <f t="shared" si="1261"/>
        <v/>
      </c>
      <c r="DK621" t="str">
        <f t="shared" si="1262"/>
        <v/>
      </c>
      <c r="DL621" t="str">
        <f t="shared" si="1263"/>
        <v/>
      </c>
      <c r="DM621" t="str">
        <f t="shared" si="1264"/>
        <v/>
      </c>
      <c r="DN621" t="str">
        <f t="shared" si="1265"/>
        <v/>
      </c>
      <c r="DO621" t="str">
        <f t="shared" si="1266"/>
        <v/>
      </c>
      <c r="DP621" t="str">
        <f t="shared" si="1267"/>
        <v/>
      </c>
      <c r="DQ621" t="str">
        <f t="shared" si="1268"/>
        <v/>
      </c>
      <c r="DR621" t="str">
        <f t="shared" si="1269"/>
        <v/>
      </c>
      <c r="DS621" t="str">
        <f t="shared" si="1270"/>
        <v/>
      </c>
      <c r="DT621" t="str">
        <f t="shared" si="1271"/>
        <v/>
      </c>
      <c r="DU621">
        <f t="shared" si="1272"/>
        <v>0</v>
      </c>
      <c r="DV621">
        <f t="shared" si="1273"/>
        <v>0</v>
      </c>
      <c r="DW621">
        <f t="shared" si="1274"/>
        <v>0</v>
      </c>
      <c r="DX621" t="str">
        <f t="shared" si="1275"/>
        <v/>
      </c>
      <c r="DY621" t="str">
        <f t="shared" si="1276"/>
        <v/>
      </c>
      <c r="DZ621" t="str">
        <f t="shared" si="1277"/>
        <v/>
      </c>
      <c r="EA621" s="5">
        <f t="shared" si="1278"/>
        <v>0</v>
      </c>
      <c r="EB621" s="3">
        <f t="shared" si="1279"/>
        <v>0</v>
      </c>
    </row>
    <row r="622" spans="2:132" x14ac:dyDescent="0.2">
      <c r="B622">
        <v>617</v>
      </c>
      <c r="C622" s="3">
        <f>Zisk!D636</f>
        <v>0</v>
      </c>
      <c r="D622">
        <f>Zisk!E636</f>
        <v>0</v>
      </c>
      <c r="E622" s="66" t="str">
        <f t="shared" si="1166"/>
        <v/>
      </c>
      <c r="F622" t="str">
        <f t="shared" si="1167"/>
        <v/>
      </c>
      <c r="G622" s="66" t="str">
        <f t="shared" si="1168"/>
        <v/>
      </c>
      <c r="J622">
        <f>VstupniParametry_SKRYT!$D$5</f>
        <v>0.02</v>
      </c>
      <c r="K622">
        <f>VstupniParametry_SKRYT!$D$6</f>
        <v>0.06</v>
      </c>
      <c r="L622">
        <f>VstupniParametry_SKRYT!$D$7</f>
        <v>0.06</v>
      </c>
      <c r="M622">
        <f>VstupniParametry_SKRYT!$D$8</f>
        <v>0.06</v>
      </c>
      <c r="N622">
        <f>VstupniParametry_SKRYT!$D$9</f>
        <v>1.7999999999999999E-2</v>
      </c>
      <c r="O622" s="27">
        <f>VstupniParametry_SKRYT!$D$10</f>
        <v>0.01</v>
      </c>
      <c r="P622" s="27">
        <f>VstupniParametry_SKRYT!$D$11</f>
        <v>0.01</v>
      </c>
      <c r="Q622" s="27">
        <f>VstupniParametry_SKRYT!$D$12</f>
        <v>0.01</v>
      </c>
      <c r="R622" s="27">
        <f>VstupniParametry_SKRYT!$D$13</f>
        <v>0.01</v>
      </c>
      <c r="S622" s="27">
        <f>VstupniParametry_SKRYT!$D$14</f>
        <v>0.01</v>
      </c>
      <c r="T622">
        <f t="shared" si="1169"/>
        <v>0</v>
      </c>
      <c r="U622">
        <f t="shared" si="1170"/>
        <v>0</v>
      </c>
      <c r="V622">
        <f t="shared" si="1171"/>
        <v>0</v>
      </c>
      <c r="W622">
        <f t="shared" si="1172"/>
        <v>0</v>
      </c>
      <c r="X622">
        <f t="shared" si="1173"/>
        <v>0</v>
      </c>
      <c r="Y622">
        <f t="shared" si="1174"/>
        <v>0</v>
      </c>
      <c r="Z622">
        <f t="shared" si="1175"/>
        <v>0</v>
      </c>
      <c r="AA622">
        <f t="shared" si="1176"/>
        <v>0</v>
      </c>
      <c r="AB622">
        <f t="shared" si="1177"/>
        <v>0</v>
      </c>
      <c r="AC622">
        <f t="shared" si="1178"/>
        <v>0</v>
      </c>
      <c r="AD622">
        <f t="shared" si="1179"/>
        <v>0</v>
      </c>
      <c r="AE622">
        <f t="shared" si="1180"/>
        <v>0</v>
      </c>
      <c r="AF622">
        <f t="shared" si="1181"/>
        <v>0</v>
      </c>
      <c r="AG622">
        <f t="shared" si="1182"/>
        <v>0</v>
      </c>
      <c r="AH622">
        <f t="shared" si="1183"/>
        <v>0</v>
      </c>
      <c r="AI622">
        <f t="shared" si="1184"/>
        <v>0</v>
      </c>
      <c r="AJ622">
        <f t="shared" si="1185"/>
        <v>0</v>
      </c>
      <c r="AK622">
        <f t="shared" si="1186"/>
        <v>0</v>
      </c>
      <c r="AL622">
        <f t="shared" si="1187"/>
        <v>0</v>
      </c>
      <c r="AM622">
        <f t="shared" si="1188"/>
        <v>0</v>
      </c>
      <c r="AN622">
        <f t="shared" si="1189"/>
        <v>0</v>
      </c>
      <c r="AO622">
        <f t="shared" si="1190"/>
        <v>0</v>
      </c>
      <c r="AP622">
        <f t="shared" si="1191"/>
        <v>0</v>
      </c>
      <c r="AQ622">
        <f t="shared" si="1192"/>
        <v>0</v>
      </c>
      <c r="AR622">
        <f t="shared" si="1193"/>
        <v>0</v>
      </c>
      <c r="AS622">
        <f t="shared" si="1194"/>
        <v>0</v>
      </c>
      <c r="AT622">
        <f t="shared" si="1164"/>
        <v>0</v>
      </c>
      <c r="AU622">
        <f t="shared" si="1195"/>
        <v>0</v>
      </c>
      <c r="AV622">
        <f t="shared" si="1196"/>
        <v>0</v>
      </c>
      <c r="AW622">
        <f t="shared" si="1165"/>
        <v>0</v>
      </c>
      <c r="AX622">
        <f t="shared" si="1197"/>
        <v>0</v>
      </c>
      <c r="AY622">
        <f t="shared" si="1198"/>
        <v>0</v>
      </c>
      <c r="AZ622">
        <f t="shared" si="1199"/>
        <v>0</v>
      </c>
      <c r="BA622">
        <f t="shared" si="1200"/>
        <v>0</v>
      </c>
      <c r="BB622">
        <f t="shared" si="1201"/>
        <v>0</v>
      </c>
      <c r="BC622">
        <f t="shared" si="1202"/>
        <v>0</v>
      </c>
      <c r="BD622">
        <f t="shared" si="1203"/>
        <v>0</v>
      </c>
      <c r="BE622">
        <f t="shared" si="1204"/>
        <v>0</v>
      </c>
      <c r="BF622">
        <f t="shared" si="1205"/>
        <v>0</v>
      </c>
      <c r="BG622">
        <f t="shared" si="1206"/>
        <v>0</v>
      </c>
      <c r="BH622">
        <f t="shared" si="1207"/>
        <v>0</v>
      </c>
      <c r="BI622">
        <f t="shared" si="1208"/>
        <v>0</v>
      </c>
      <c r="BJ622">
        <f t="shared" si="1209"/>
        <v>0</v>
      </c>
      <c r="BK622">
        <f t="shared" si="1210"/>
        <v>0</v>
      </c>
      <c r="BL622">
        <f t="shared" si="1211"/>
        <v>0</v>
      </c>
      <c r="BM622">
        <f t="shared" si="1212"/>
        <v>0</v>
      </c>
      <c r="BN622">
        <f t="shared" si="1213"/>
        <v>0</v>
      </c>
      <c r="BO622">
        <f t="shared" si="1214"/>
        <v>0</v>
      </c>
      <c r="BP622">
        <f t="shared" si="1215"/>
        <v>0</v>
      </c>
      <c r="BQ622">
        <f t="shared" si="1216"/>
        <v>0</v>
      </c>
      <c r="BR622">
        <f t="shared" si="1217"/>
        <v>0</v>
      </c>
      <c r="BS622">
        <f t="shared" si="1218"/>
        <v>0</v>
      </c>
      <c r="BT622">
        <f t="shared" si="1219"/>
        <v>0</v>
      </c>
      <c r="BU622">
        <f t="shared" si="1220"/>
        <v>0</v>
      </c>
      <c r="BV622">
        <f t="shared" si="1221"/>
        <v>0</v>
      </c>
      <c r="BW622">
        <f t="shared" si="1222"/>
        <v>0</v>
      </c>
      <c r="BX622">
        <f t="shared" si="1223"/>
        <v>0</v>
      </c>
      <c r="BY622">
        <f t="shared" si="1224"/>
        <v>0</v>
      </c>
      <c r="BZ622">
        <f t="shared" si="1225"/>
        <v>0</v>
      </c>
      <c r="CA622">
        <f t="shared" si="1226"/>
        <v>0</v>
      </c>
      <c r="CB622">
        <f t="shared" si="1227"/>
        <v>0</v>
      </c>
      <c r="CC622">
        <f t="shared" si="1228"/>
        <v>0</v>
      </c>
      <c r="CD622">
        <f t="shared" si="1229"/>
        <v>0</v>
      </c>
      <c r="CE622">
        <f t="shared" si="1230"/>
        <v>0</v>
      </c>
      <c r="CF622">
        <f t="shared" si="1231"/>
        <v>0</v>
      </c>
      <c r="CG622">
        <f t="shared" si="1232"/>
        <v>0</v>
      </c>
      <c r="CH622">
        <f t="shared" si="1233"/>
        <v>0</v>
      </c>
      <c r="CI622">
        <f t="shared" si="1234"/>
        <v>0</v>
      </c>
      <c r="CJ622">
        <f t="shared" si="1235"/>
        <v>0</v>
      </c>
      <c r="CK622">
        <f t="shared" si="1236"/>
        <v>0</v>
      </c>
      <c r="CL622" t="str">
        <f t="shared" si="1237"/>
        <v/>
      </c>
      <c r="CM622" t="str">
        <f t="shared" si="1238"/>
        <v/>
      </c>
      <c r="CN622" t="str">
        <f t="shared" si="1239"/>
        <v/>
      </c>
      <c r="CO622" t="str">
        <f t="shared" si="1240"/>
        <v/>
      </c>
      <c r="CP622" t="str">
        <f t="shared" si="1241"/>
        <v/>
      </c>
      <c r="CQ622" t="str">
        <f t="shared" si="1242"/>
        <v/>
      </c>
      <c r="CR622" t="str">
        <f t="shared" si="1243"/>
        <v/>
      </c>
      <c r="CS622" t="str">
        <f t="shared" si="1244"/>
        <v/>
      </c>
      <c r="CT622" t="str">
        <f t="shared" si="1245"/>
        <v/>
      </c>
      <c r="CU622" t="str">
        <f t="shared" si="1246"/>
        <v/>
      </c>
      <c r="CV622" t="str">
        <f t="shared" si="1247"/>
        <v/>
      </c>
      <c r="CW622" t="str">
        <f t="shared" si="1248"/>
        <v/>
      </c>
      <c r="CX622" t="str">
        <f t="shared" si="1249"/>
        <v/>
      </c>
      <c r="CY622" t="str">
        <f t="shared" si="1250"/>
        <v/>
      </c>
      <c r="CZ622" t="str">
        <f t="shared" si="1251"/>
        <v/>
      </c>
      <c r="DA622" t="str">
        <f t="shared" si="1252"/>
        <v/>
      </c>
      <c r="DB622" t="str">
        <f t="shared" si="1253"/>
        <v/>
      </c>
      <c r="DC622" t="str">
        <f t="shared" si="1254"/>
        <v/>
      </c>
      <c r="DD622" t="str">
        <f t="shared" si="1255"/>
        <v/>
      </c>
      <c r="DE622" t="str">
        <f t="shared" si="1256"/>
        <v/>
      </c>
      <c r="DF622" t="str">
        <f t="shared" si="1257"/>
        <v/>
      </c>
      <c r="DG622" t="str">
        <f t="shared" si="1258"/>
        <v/>
      </c>
      <c r="DH622" t="str">
        <f t="shared" si="1259"/>
        <v/>
      </c>
      <c r="DI622" t="str">
        <f t="shared" si="1260"/>
        <v/>
      </c>
      <c r="DJ622" t="str">
        <f t="shared" si="1261"/>
        <v/>
      </c>
      <c r="DK622" t="str">
        <f t="shared" si="1262"/>
        <v/>
      </c>
      <c r="DL622" t="str">
        <f t="shared" si="1263"/>
        <v/>
      </c>
      <c r="DM622" t="str">
        <f t="shared" si="1264"/>
        <v/>
      </c>
      <c r="DN622" t="str">
        <f t="shared" si="1265"/>
        <v/>
      </c>
      <c r="DO622" t="str">
        <f t="shared" si="1266"/>
        <v/>
      </c>
      <c r="DP622" t="str">
        <f t="shared" si="1267"/>
        <v/>
      </c>
      <c r="DQ622" t="str">
        <f t="shared" si="1268"/>
        <v/>
      </c>
      <c r="DR622" t="str">
        <f t="shared" si="1269"/>
        <v/>
      </c>
      <c r="DS622" t="str">
        <f t="shared" si="1270"/>
        <v/>
      </c>
      <c r="DT622" t="str">
        <f t="shared" si="1271"/>
        <v/>
      </c>
      <c r="DU622">
        <f t="shared" si="1272"/>
        <v>0</v>
      </c>
      <c r="DV622">
        <f t="shared" si="1273"/>
        <v>0</v>
      </c>
      <c r="DW622">
        <f t="shared" si="1274"/>
        <v>0</v>
      </c>
      <c r="DX622" t="str">
        <f t="shared" si="1275"/>
        <v/>
      </c>
      <c r="DY622" t="str">
        <f t="shared" si="1276"/>
        <v/>
      </c>
      <c r="DZ622" t="str">
        <f t="shared" si="1277"/>
        <v/>
      </c>
      <c r="EA622" s="5">
        <f t="shared" si="1278"/>
        <v>0</v>
      </c>
      <c r="EB622" s="3">
        <f t="shared" si="1279"/>
        <v>0</v>
      </c>
    </row>
    <row r="623" spans="2:132" x14ac:dyDescent="0.2">
      <c r="B623" s="25">
        <v>618</v>
      </c>
      <c r="C623" s="26">
        <f>Zisk!D637</f>
        <v>0</v>
      </c>
      <c r="D623">
        <f>Zisk!E637</f>
        <v>0</v>
      </c>
      <c r="E623" s="66" t="str">
        <f t="shared" si="1166"/>
        <v/>
      </c>
      <c r="F623" t="str">
        <f t="shared" si="1167"/>
        <v/>
      </c>
      <c r="G623" s="66" t="str">
        <f t="shared" si="1168"/>
        <v/>
      </c>
      <c r="H623" s="25"/>
      <c r="I623" s="25"/>
      <c r="J623">
        <f>VstupniParametry_SKRYT!$D$5</f>
        <v>0.02</v>
      </c>
      <c r="K623">
        <f>VstupniParametry_SKRYT!$D$6</f>
        <v>0.06</v>
      </c>
      <c r="L623">
        <f>VstupniParametry_SKRYT!$D$7</f>
        <v>0.06</v>
      </c>
      <c r="M623">
        <f>VstupniParametry_SKRYT!$D$8</f>
        <v>0.06</v>
      </c>
      <c r="N623">
        <f>VstupniParametry_SKRYT!$D$9</f>
        <v>1.7999999999999999E-2</v>
      </c>
      <c r="O623" s="27">
        <f>VstupniParametry_SKRYT!$D$10</f>
        <v>0.01</v>
      </c>
      <c r="P623" s="27">
        <f>VstupniParametry_SKRYT!$D$11</f>
        <v>0.01</v>
      </c>
      <c r="Q623" s="27">
        <f>VstupniParametry_SKRYT!$D$12</f>
        <v>0.01</v>
      </c>
      <c r="R623" s="27">
        <f>VstupniParametry_SKRYT!$D$13</f>
        <v>0.01</v>
      </c>
      <c r="S623" s="27">
        <f>VstupniParametry_SKRYT!$D$14</f>
        <v>0.01</v>
      </c>
      <c r="T623">
        <f t="shared" si="1169"/>
        <v>0</v>
      </c>
      <c r="U623">
        <f t="shared" si="1170"/>
        <v>0</v>
      </c>
      <c r="V623">
        <f t="shared" si="1171"/>
        <v>0</v>
      </c>
      <c r="W623">
        <f t="shared" si="1172"/>
        <v>0</v>
      </c>
      <c r="X623">
        <f t="shared" si="1173"/>
        <v>0</v>
      </c>
      <c r="Y623">
        <f t="shared" si="1174"/>
        <v>0</v>
      </c>
      <c r="Z623">
        <f t="shared" si="1175"/>
        <v>0</v>
      </c>
      <c r="AA623">
        <f t="shared" si="1176"/>
        <v>0</v>
      </c>
      <c r="AB623">
        <f t="shared" si="1177"/>
        <v>0</v>
      </c>
      <c r="AC623">
        <f t="shared" si="1178"/>
        <v>0</v>
      </c>
      <c r="AD623">
        <f t="shared" si="1179"/>
        <v>0</v>
      </c>
      <c r="AE623">
        <f t="shared" si="1180"/>
        <v>0</v>
      </c>
      <c r="AF623">
        <f t="shared" si="1181"/>
        <v>0</v>
      </c>
      <c r="AG623">
        <f t="shared" si="1182"/>
        <v>0</v>
      </c>
      <c r="AH623">
        <f t="shared" si="1183"/>
        <v>0</v>
      </c>
      <c r="AI623">
        <f t="shared" si="1184"/>
        <v>0</v>
      </c>
      <c r="AJ623">
        <f t="shared" si="1185"/>
        <v>0</v>
      </c>
      <c r="AK623">
        <f t="shared" si="1186"/>
        <v>0</v>
      </c>
      <c r="AL623">
        <f t="shared" si="1187"/>
        <v>0</v>
      </c>
      <c r="AM623">
        <f t="shared" si="1188"/>
        <v>0</v>
      </c>
      <c r="AN623">
        <f t="shared" si="1189"/>
        <v>0</v>
      </c>
      <c r="AO623">
        <f t="shared" si="1190"/>
        <v>0</v>
      </c>
      <c r="AP623">
        <f t="shared" si="1191"/>
        <v>0</v>
      </c>
      <c r="AQ623">
        <f t="shared" si="1192"/>
        <v>0</v>
      </c>
      <c r="AR623">
        <f t="shared" si="1193"/>
        <v>0</v>
      </c>
      <c r="AS623">
        <f t="shared" si="1194"/>
        <v>0</v>
      </c>
      <c r="AT623">
        <f t="shared" si="1164"/>
        <v>0</v>
      </c>
      <c r="AU623">
        <f t="shared" si="1195"/>
        <v>0</v>
      </c>
      <c r="AV623">
        <f t="shared" si="1196"/>
        <v>0</v>
      </c>
      <c r="AW623">
        <f t="shared" si="1165"/>
        <v>0</v>
      </c>
      <c r="AX623">
        <f t="shared" si="1197"/>
        <v>0</v>
      </c>
      <c r="AY623">
        <f t="shared" si="1198"/>
        <v>0</v>
      </c>
      <c r="AZ623">
        <f t="shared" si="1199"/>
        <v>0</v>
      </c>
      <c r="BA623">
        <f t="shared" si="1200"/>
        <v>0</v>
      </c>
      <c r="BB623">
        <f t="shared" si="1201"/>
        <v>0</v>
      </c>
      <c r="BC623">
        <f t="shared" si="1202"/>
        <v>0</v>
      </c>
      <c r="BD623">
        <f t="shared" si="1203"/>
        <v>0</v>
      </c>
      <c r="BE623">
        <f t="shared" si="1204"/>
        <v>0</v>
      </c>
      <c r="BF623">
        <f t="shared" si="1205"/>
        <v>0</v>
      </c>
      <c r="BG623">
        <f t="shared" si="1206"/>
        <v>0</v>
      </c>
      <c r="BH623">
        <f t="shared" si="1207"/>
        <v>0</v>
      </c>
      <c r="BI623">
        <f t="shared" si="1208"/>
        <v>0</v>
      </c>
      <c r="BJ623">
        <f t="shared" si="1209"/>
        <v>0</v>
      </c>
      <c r="BK623">
        <f t="shared" si="1210"/>
        <v>0</v>
      </c>
      <c r="BL623">
        <f t="shared" si="1211"/>
        <v>0</v>
      </c>
      <c r="BM623">
        <f t="shared" si="1212"/>
        <v>0</v>
      </c>
      <c r="BN623">
        <f t="shared" si="1213"/>
        <v>0</v>
      </c>
      <c r="BO623">
        <f t="shared" si="1214"/>
        <v>0</v>
      </c>
      <c r="BP623">
        <f t="shared" si="1215"/>
        <v>0</v>
      </c>
      <c r="BQ623">
        <f t="shared" si="1216"/>
        <v>0</v>
      </c>
      <c r="BR623">
        <f t="shared" si="1217"/>
        <v>0</v>
      </c>
      <c r="BS623">
        <f t="shared" si="1218"/>
        <v>0</v>
      </c>
      <c r="BT623">
        <f t="shared" si="1219"/>
        <v>0</v>
      </c>
      <c r="BU623">
        <f t="shared" si="1220"/>
        <v>0</v>
      </c>
      <c r="BV623">
        <f t="shared" si="1221"/>
        <v>0</v>
      </c>
      <c r="BW623">
        <f t="shared" si="1222"/>
        <v>0</v>
      </c>
      <c r="BX623">
        <f t="shared" si="1223"/>
        <v>0</v>
      </c>
      <c r="BY623">
        <f t="shared" si="1224"/>
        <v>0</v>
      </c>
      <c r="BZ623">
        <f t="shared" si="1225"/>
        <v>0</v>
      </c>
      <c r="CA623">
        <f t="shared" si="1226"/>
        <v>0</v>
      </c>
      <c r="CB623">
        <f t="shared" si="1227"/>
        <v>0</v>
      </c>
      <c r="CC623">
        <f t="shared" si="1228"/>
        <v>0</v>
      </c>
      <c r="CD623">
        <f t="shared" si="1229"/>
        <v>0</v>
      </c>
      <c r="CE623">
        <f t="shared" si="1230"/>
        <v>0</v>
      </c>
      <c r="CF623">
        <f t="shared" si="1231"/>
        <v>0</v>
      </c>
      <c r="CG623">
        <f t="shared" si="1232"/>
        <v>0</v>
      </c>
      <c r="CH623">
        <f t="shared" si="1233"/>
        <v>0</v>
      </c>
      <c r="CI623">
        <f t="shared" si="1234"/>
        <v>0</v>
      </c>
      <c r="CJ623">
        <f t="shared" si="1235"/>
        <v>0</v>
      </c>
      <c r="CK623">
        <f t="shared" si="1236"/>
        <v>0</v>
      </c>
      <c r="CL623" t="str">
        <f t="shared" si="1237"/>
        <v/>
      </c>
      <c r="CM623" t="str">
        <f t="shared" si="1238"/>
        <v/>
      </c>
      <c r="CN623" t="str">
        <f t="shared" si="1239"/>
        <v/>
      </c>
      <c r="CO623" t="str">
        <f t="shared" si="1240"/>
        <v/>
      </c>
      <c r="CP623" t="str">
        <f t="shared" si="1241"/>
        <v/>
      </c>
      <c r="CQ623" t="str">
        <f t="shared" si="1242"/>
        <v/>
      </c>
      <c r="CR623" t="str">
        <f t="shared" si="1243"/>
        <v/>
      </c>
      <c r="CS623" t="str">
        <f t="shared" si="1244"/>
        <v/>
      </c>
      <c r="CT623" t="str">
        <f t="shared" si="1245"/>
        <v/>
      </c>
      <c r="CU623" t="str">
        <f t="shared" si="1246"/>
        <v/>
      </c>
      <c r="CV623" t="str">
        <f t="shared" si="1247"/>
        <v/>
      </c>
      <c r="CW623" t="str">
        <f t="shared" si="1248"/>
        <v/>
      </c>
      <c r="CX623" t="str">
        <f t="shared" si="1249"/>
        <v/>
      </c>
      <c r="CY623" t="str">
        <f t="shared" si="1250"/>
        <v/>
      </c>
      <c r="CZ623" t="str">
        <f t="shared" si="1251"/>
        <v/>
      </c>
      <c r="DA623" t="str">
        <f t="shared" si="1252"/>
        <v/>
      </c>
      <c r="DB623" t="str">
        <f t="shared" si="1253"/>
        <v/>
      </c>
      <c r="DC623" t="str">
        <f t="shared" si="1254"/>
        <v/>
      </c>
      <c r="DD623" t="str">
        <f t="shared" si="1255"/>
        <v/>
      </c>
      <c r="DE623" t="str">
        <f t="shared" si="1256"/>
        <v/>
      </c>
      <c r="DF623" t="str">
        <f t="shared" si="1257"/>
        <v/>
      </c>
      <c r="DG623" t="str">
        <f t="shared" si="1258"/>
        <v/>
      </c>
      <c r="DH623" t="str">
        <f t="shared" si="1259"/>
        <v/>
      </c>
      <c r="DI623" t="str">
        <f t="shared" si="1260"/>
        <v/>
      </c>
      <c r="DJ623" t="str">
        <f t="shared" si="1261"/>
        <v/>
      </c>
      <c r="DK623" t="str">
        <f t="shared" si="1262"/>
        <v/>
      </c>
      <c r="DL623" t="str">
        <f t="shared" si="1263"/>
        <v/>
      </c>
      <c r="DM623" t="str">
        <f t="shared" si="1264"/>
        <v/>
      </c>
      <c r="DN623" t="str">
        <f t="shared" si="1265"/>
        <v/>
      </c>
      <c r="DO623" t="str">
        <f t="shared" si="1266"/>
        <v/>
      </c>
      <c r="DP623" t="str">
        <f t="shared" si="1267"/>
        <v/>
      </c>
      <c r="DQ623" t="str">
        <f t="shared" si="1268"/>
        <v/>
      </c>
      <c r="DR623" t="str">
        <f t="shared" si="1269"/>
        <v/>
      </c>
      <c r="DS623" t="str">
        <f t="shared" si="1270"/>
        <v/>
      </c>
      <c r="DT623" t="str">
        <f t="shared" si="1271"/>
        <v/>
      </c>
      <c r="DU623">
        <f t="shared" si="1272"/>
        <v>0</v>
      </c>
      <c r="DV623">
        <f t="shared" si="1273"/>
        <v>0</v>
      </c>
      <c r="DW623">
        <f t="shared" si="1274"/>
        <v>0</v>
      </c>
      <c r="DX623" t="str">
        <f t="shared" si="1275"/>
        <v/>
      </c>
      <c r="DY623" t="str">
        <f t="shared" si="1276"/>
        <v/>
      </c>
      <c r="DZ623" t="str">
        <f t="shared" si="1277"/>
        <v/>
      </c>
      <c r="EA623" s="5">
        <f t="shared" si="1278"/>
        <v>0</v>
      </c>
      <c r="EB623" s="3">
        <f t="shared" si="1279"/>
        <v>0</v>
      </c>
    </row>
    <row r="624" spans="2:132" x14ac:dyDescent="0.2">
      <c r="B624">
        <v>619</v>
      </c>
      <c r="C624" s="3">
        <f>Zisk!D638</f>
        <v>0</v>
      </c>
      <c r="D624">
        <f>Zisk!E638</f>
        <v>0</v>
      </c>
      <c r="E624" s="66" t="str">
        <f t="shared" si="1166"/>
        <v/>
      </c>
      <c r="F624" t="str">
        <f t="shared" si="1167"/>
        <v/>
      </c>
      <c r="G624" s="66" t="str">
        <f t="shared" si="1168"/>
        <v/>
      </c>
      <c r="J624">
        <f>VstupniParametry_SKRYT!$D$5</f>
        <v>0.02</v>
      </c>
      <c r="K624">
        <f>VstupniParametry_SKRYT!$D$6</f>
        <v>0.06</v>
      </c>
      <c r="L624">
        <f>VstupniParametry_SKRYT!$D$7</f>
        <v>0.06</v>
      </c>
      <c r="M624">
        <f>VstupniParametry_SKRYT!$D$8</f>
        <v>0.06</v>
      </c>
      <c r="N624">
        <f>VstupniParametry_SKRYT!$D$9</f>
        <v>1.7999999999999999E-2</v>
      </c>
      <c r="O624" s="27">
        <f>VstupniParametry_SKRYT!$D$10</f>
        <v>0.01</v>
      </c>
      <c r="P624" s="27">
        <f>VstupniParametry_SKRYT!$D$11</f>
        <v>0.01</v>
      </c>
      <c r="Q624" s="27">
        <f>VstupniParametry_SKRYT!$D$12</f>
        <v>0.01</v>
      </c>
      <c r="R624" s="27">
        <f>VstupniParametry_SKRYT!$D$13</f>
        <v>0.01</v>
      </c>
      <c r="S624" s="27">
        <f>VstupniParametry_SKRYT!$D$14</f>
        <v>0.01</v>
      </c>
      <c r="T624">
        <f t="shared" si="1169"/>
        <v>0</v>
      </c>
      <c r="U624">
        <f t="shared" si="1170"/>
        <v>0</v>
      </c>
      <c r="V624">
        <f t="shared" si="1171"/>
        <v>0</v>
      </c>
      <c r="W624">
        <f t="shared" si="1172"/>
        <v>0</v>
      </c>
      <c r="X624">
        <f t="shared" si="1173"/>
        <v>0</v>
      </c>
      <c r="Y624">
        <f t="shared" si="1174"/>
        <v>0</v>
      </c>
      <c r="Z624">
        <f t="shared" si="1175"/>
        <v>0</v>
      </c>
      <c r="AA624">
        <f t="shared" si="1176"/>
        <v>0</v>
      </c>
      <c r="AB624">
        <f t="shared" si="1177"/>
        <v>0</v>
      </c>
      <c r="AC624">
        <f t="shared" si="1178"/>
        <v>0</v>
      </c>
      <c r="AD624">
        <f t="shared" si="1179"/>
        <v>0</v>
      </c>
      <c r="AE624">
        <f t="shared" si="1180"/>
        <v>0</v>
      </c>
      <c r="AF624">
        <f t="shared" si="1181"/>
        <v>0</v>
      </c>
      <c r="AG624">
        <f t="shared" si="1182"/>
        <v>0</v>
      </c>
      <c r="AH624">
        <f t="shared" si="1183"/>
        <v>0</v>
      </c>
      <c r="AI624">
        <f t="shared" si="1184"/>
        <v>0</v>
      </c>
      <c r="AJ624">
        <f t="shared" si="1185"/>
        <v>0</v>
      </c>
      <c r="AK624">
        <f t="shared" si="1186"/>
        <v>0</v>
      </c>
      <c r="AL624">
        <f t="shared" si="1187"/>
        <v>0</v>
      </c>
      <c r="AM624">
        <f t="shared" si="1188"/>
        <v>0</v>
      </c>
      <c r="AN624">
        <f t="shared" si="1189"/>
        <v>0</v>
      </c>
      <c r="AO624">
        <f t="shared" si="1190"/>
        <v>0</v>
      </c>
      <c r="AP624">
        <f t="shared" si="1191"/>
        <v>0</v>
      </c>
      <c r="AQ624">
        <f t="shared" si="1192"/>
        <v>0</v>
      </c>
      <c r="AR624">
        <f t="shared" si="1193"/>
        <v>0</v>
      </c>
      <c r="AS624">
        <f t="shared" si="1194"/>
        <v>0</v>
      </c>
      <c r="AT624">
        <f t="shared" si="1164"/>
        <v>0</v>
      </c>
      <c r="AU624">
        <f t="shared" si="1195"/>
        <v>0</v>
      </c>
      <c r="AV624">
        <f t="shared" si="1196"/>
        <v>0</v>
      </c>
      <c r="AW624">
        <f t="shared" si="1165"/>
        <v>0</v>
      </c>
      <c r="AX624">
        <f t="shared" si="1197"/>
        <v>0</v>
      </c>
      <c r="AY624">
        <f t="shared" si="1198"/>
        <v>0</v>
      </c>
      <c r="AZ624">
        <f t="shared" si="1199"/>
        <v>0</v>
      </c>
      <c r="BA624">
        <f t="shared" si="1200"/>
        <v>0</v>
      </c>
      <c r="BB624">
        <f t="shared" si="1201"/>
        <v>0</v>
      </c>
      <c r="BC624">
        <f t="shared" si="1202"/>
        <v>0</v>
      </c>
      <c r="BD624">
        <f t="shared" si="1203"/>
        <v>0</v>
      </c>
      <c r="BE624">
        <f t="shared" si="1204"/>
        <v>0</v>
      </c>
      <c r="BF624">
        <f t="shared" si="1205"/>
        <v>0</v>
      </c>
      <c r="BG624">
        <f t="shared" si="1206"/>
        <v>0</v>
      </c>
      <c r="BH624">
        <f t="shared" si="1207"/>
        <v>0</v>
      </c>
      <c r="BI624">
        <f t="shared" si="1208"/>
        <v>0</v>
      </c>
      <c r="BJ624">
        <f t="shared" si="1209"/>
        <v>0</v>
      </c>
      <c r="BK624">
        <f t="shared" si="1210"/>
        <v>0</v>
      </c>
      <c r="BL624">
        <f t="shared" si="1211"/>
        <v>0</v>
      </c>
      <c r="BM624">
        <f t="shared" si="1212"/>
        <v>0</v>
      </c>
      <c r="BN624">
        <f t="shared" si="1213"/>
        <v>0</v>
      </c>
      <c r="BO624">
        <f t="shared" si="1214"/>
        <v>0</v>
      </c>
      <c r="BP624">
        <f t="shared" si="1215"/>
        <v>0</v>
      </c>
      <c r="BQ624">
        <f t="shared" si="1216"/>
        <v>0</v>
      </c>
      <c r="BR624">
        <f t="shared" si="1217"/>
        <v>0</v>
      </c>
      <c r="BS624">
        <f t="shared" si="1218"/>
        <v>0</v>
      </c>
      <c r="BT624">
        <f t="shared" si="1219"/>
        <v>0</v>
      </c>
      <c r="BU624">
        <f t="shared" si="1220"/>
        <v>0</v>
      </c>
      <c r="BV624">
        <f t="shared" si="1221"/>
        <v>0</v>
      </c>
      <c r="BW624">
        <f t="shared" si="1222"/>
        <v>0</v>
      </c>
      <c r="BX624">
        <f t="shared" si="1223"/>
        <v>0</v>
      </c>
      <c r="BY624">
        <f t="shared" si="1224"/>
        <v>0</v>
      </c>
      <c r="BZ624">
        <f t="shared" si="1225"/>
        <v>0</v>
      </c>
      <c r="CA624">
        <f t="shared" si="1226"/>
        <v>0</v>
      </c>
      <c r="CB624">
        <f t="shared" si="1227"/>
        <v>0</v>
      </c>
      <c r="CC624">
        <f t="shared" si="1228"/>
        <v>0</v>
      </c>
      <c r="CD624">
        <f t="shared" si="1229"/>
        <v>0</v>
      </c>
      <c r="CE624">
        <f t="shared" si="1230"/>
        <v>0</v>
      </c>
      <c r="CF624">
        <f t="shared" si="1231"/>
        <v>0</v>
      </c>
      <c r="CG624">
        <f t="shared" si="1232"/>
        <v>0</v>
      </c>
      <c r="CH624">
        <f t="shared" si="1233"/>
        <v>0</v>
      </c>
      <c r="CI624">
        <f t="shared" si="1234"/>
        <v>0</v>
      </c>
      <c r="CJ624">
        <f t="shared" si="1235"/>
        <v>0</v>
      </c>
      <c r="CK624">
        <f t="shared" si="1236"/>
        <v>0</v>
      </c>
      <c r="CL624" t="str">
        <f t="shared" si="1237"/>
        <v/>
      </c>
      <c r="CM624" t="str">
        <f t="shared" si="1238"/>
        <v/>
      </c>
      <c r="CN624" t="str">
        <f t="shared" si="1239"/>
        <v/>
      </c>
      <c r="CO624" t="str">
        <f t="shared" si="1240"/>
        <v/>
      </c>
      <c r="CP624" t="str">
        <f t="shared" si="1241"/>
        <v/>
      </c>
      <c r="CQ624" t="str">
        <f t="shared" si="1242"/>
        <v/>
      </c>
      <c r="CR624" t="str">
        <f t="shared" si="1243"/>
        <v/>
      </c>
      <c r="CS624" t="str">
        <f t="shared" si="1244"/>
        <v/>
      </c>
      <c r="CT624" t="str">
        <f t="shared" si="1245"/>
        <v/>
      </c>
      <c r="CU624" t="str">
        <f t="shared" si="1246"/>
        <v/>
      </c>
      <c r="CV624" t="str">
        <f t="shared" si="1247"/>
        <v/>
      </c>
      <c r="CW624" t="str">
        <f t="shared" si="1248"/>
        <v/>
      </c>
      <c r="CX624" t="str">
        <f t="shared" si="1249"/>
        <v/>
      </c>
      <c r="CY624" t="str">
        <f t="shared" si="1250"/>
        <v/>
      </c>
      <c r="CZ624" t="str">
        <f t="shared" si="1251"/>
        <v/>
      </c>
      <c r="DA624" t="str">
        <f t="shared" si="1252"/>
        <v/>
      </c>
      <c r="DB624" t="str">
        <f t="shared" si="1253"/>
        <v/>
      </c>
      <c r="DC624" t="str">
        <f t="shared" si="1254"/>
        <v/>
      </c>
      <c r="DD624" t="str">
        <f t="shared" si="1255"/>
        <v/>
      </c>
      <c r="DE624" t="str">
        <f t="shared" si="1256"/>
        <v/>
      </c>
      <c r="DF624" t="str">
        <f t="shared" si="1257"/>
        <v/>
      </c>
      <c r="DG624" t="str">
        <f t="shared" si="1258"/>
        <v/>
      </c>
      <c r="DH624" t="str">
        <f t="shared" si="1259"/>
        <v/>
      </c>
      <c r="DI624" t="str">
        <f t="shared" si="1260"/>
        <v/>
      </c>
      <c r="DJ624" t="str">
        <f t="shared" si="1261"/>
        <v/>
      </c>
      <c r="DK624" t="str">
        <f t="shared" si="1262"/>
        <v/>
      </c>
      <c r="DL624" t="str">
        <f t="shared" si="1263"/>
        <v/>
      </c>
      <c r="DM624" t="str">
        <f t="shared" si="1264"/>
        <v/>
      </c>
      <c r="DN624" t="str">
        <f t="shared" si="1265"/>
        <v/>
      </c>
      <c r="DO624" t="str">
        <f t="shared" si="1266"/>
        <v/>
      </c>
      <c r="DP624" t="str">
        <f t="shared" si="1267"/>
        <v/>
      </c>
      <c r="DQ624" t="str">
        <f t="shared" si="1268"/>
        <v/>
      </c>
      <c r="DR624" t="str">
        <f t="shared" si="1269"/>
        <v/>
      </c>
      <c r="DS624" t="str">
        <f t="shared" si="1270"/>
        <v/>
      </c>
      <c r="DT624" t="str">
        <f t="shared" si="1271"/>
        <v/>
      </c>
      <c r="DU624">
        <f t="shared" si="1272"/>
        <v>0</v>
      </c>
      <c r="DV624">
        <f t="shared" si="1273"/>
        <v>0</v>
      </c>
      <c r="DW624">
        <f t="shared" si="1274"/>
        <v>0</v>
      </c>
      <c r="DX624" t="str">
        <f t="shared" si="1275"/>
        <v/>
      </c>
      <c r="DY624" t="str">
        <f t="shared" si="1276"/>
        <v/>
      </c>
      <c r="DZ624" t="str">
        <f t="shared" si="1277"/>
        <v/>
      </c>
      <c r="EA624" s="5">
        <f t="shared" si="1278"/>
        <v>0</v>
      </c>
      <c r="EB624" s="3">
        <f t="shared" si="1279"/>
        <v>0</v>
      </c>
    </row>
    <row r="625" spans="2:132" x14ac:dyDescent="0.2">
      <c r="B625" s="25">
        <v>620</v>
      </c>
      <c r="C625" s="26">
        <f>Zisk!D639</f>
        <v>0</v>
      </c>
      <c r="D625">
        <f>Zisk!E639</f>
        <v>0</v>
      </c>
      <c r="E625" s="66" t="str">
        <f t="shared" si="1166"/>
        <v/>
      </c>
      <c r="F625" t="str">
        <f t="shared" si="1167"/>
        <v/>
      </c>
      <c r="G625" s="66" t="str">
        <f t="shared" si="1168"/>
        <v/>
      </c>
      <c r="H625" s="25"/>
      <c r="I625" s="25"/>
      <c r="J625">
        <f>VstupniParametry_SKRYT!$D$5</f>
        <v>0.02</v>
      </c>
      <c r="K625">
        <f>VstupniParametry_SKRYT!$D$6</f>
        <v>0.06</v>
      </c>
      <c r="L625">
        <f>VstupniParametry_SKRYT!$D$7</f>
        <v>0.06</v>
      </c>
      <c r="M625">
        <f>VstupniParametry_SKRYT!$D$8</f>
        <v>0.06</v>
      </c>
      <c r="N625">
        <f>VstupniParametry_SKRYT!$D$9</f>
        <v>1.7999999999999999E-2</v>
      </c>
      <c r="O625" s="27">
        <f>VstupniParametry_SKRYT!$D$10</f>
        <v>0.01</v>
      </c>
      <c r="P625" s="27">
        <f>VstupniParametry_SKRYT!$D$11</f>
        <v>0.01</v>
      </c>
      <c r="Q625" s="27">
        <f>VstupniParametry_SKRYT!$D$12</f>
        <v>0.01</v>
      </c>
      <c r="R625" s="27">
        <f>VstupniParametry_SKRYT!$D$13</f>
        <v>0.01</v>
      </c>
      <c r="S625" s="27">
        <f>VstupniParametry_SKRYT!$D$14</f>
        <v>0.01</v>
      </c>
      <c r="T625">
        <f t="shared" si="1169"/>
        <v>0</v>
      </c>
      <c r="U625">
        <f t="shared" si="1170"/>
        <v>0</v>
      </c>
      <c r="V625">
        <f t="shared" si="1171"/>
        <v>0</v>
      </c>
      <c r="W625">
        <f t="shared" si="1172"/>
        <v>0</v>
      </c>
      <c r="X625">
        <f t="shared" si="1173"/>
        <v>0</v>
      </c>
      <c r="Y625">
        <f t="shared" si="1174"/>
        <v>0</v>
      </c>
      <c r="Z625">
        <f t="shared" si="1175"/>
        <v>0</v>
      </c>
      <c r="AA625">
        <f t="shared" si="1176"/>
        <v>0</v>
      </c>
      <c r="AB625">
        <f t="shared" si="1177"/>
        <v>0</v>
      </c>
      <c r="AC625">
        <f t="shared" si="1178"/>
        <v>0</v>
      </c>
      <c r="AD625">
        <f t="shared" si="1179"/>
        <v>0</v>
      </c>
      <c r="AE625">
        <f t="shared" si="1180"/>
        <v>0</v>
      </c>
      <c r="AF625">
        <f t="shared" si="1181"/>
        <v>0</v>
      </c>
      <c r="AG625">
        <f t="shared" si="1182"/>
        <v>0</v>
      </c>
      <c r="AH625">
        <f t="shared" si="1183"/>
        <v>0</v>
      </c>
      <c r="AI625">
        <f t="shared" si="1184"/>
        <v>0</v>
      </c>
      <c r="AJ625">
        <f t="shared" si="1185"/>
        <v>0</v>
      </c>
      <c r="AK625">
        <f t="shared" si="1186"/>
        <v>0</v>
      </c>
      <c r="AL625">
        <f t="shared" si="1187"/>
        <v>0</v>
      </c>
      <c r="AM625">
        <f t="shared" si="1188"/>
        <v>0</v>
      </c>
      <c r="AN625">
        <f t="shared" si="1189"/>
        <v>0</v>
      </c>
      <c r="AO625">
        <f t="shared" si="1190"/>
        <v>0</v>
      </c>
      <c r="AP625">
        <f t="shared" si="1191"/>
        <v>0</v>
      </c>
      <c r="AQ625">
        <f t="shared" si="1192"/>
        <v>0</v>
      </c>
      <c r="AR625">
        <f t="shared" si="1193"/>
        <v>0</v>
      </c>
      <c r="AS625">
        <f t="shared" si="1194"/>
        <v>0</v>
      </c>
      <c r="AT625">
        <f t="shared" si="1164"/>
        <v>0</v>
      </c>
      <c r="AU625">
        <f t="shared" si="1195"/>
        <v>0</v>
      </c>
      <c r="AV625">
        <f t="shared" si="1196"/>
        <v>0</v>
      </c>
      <c r="AW625">
        <f t="shared" si="1165"/>
        <v>0</v>
      </c>
      <c r="AX625">
        <f t="shared" si="1197"/>
        <v>0</v>
      </c>
      <c r="AY625">
        <f t="shared" si="1198"/>
        <v>0</v>
      </c>
      <c r="AZ625">
        <f t="shared" si="1199"/>
        <v>0</v>
      </c>
      <c r="BA625">
        <f t="shared" si="1200"/>
        <v>0</v>
      </c>
      <c r="BB625">
        <f t="shared" si="1201"/>
        <v>0</v>
      </c>
      <c r="BC625">
        <f t="shared" si="1202"/>
        <v>0</v>
      </c>
      <c r="BD625">
        <f t="shared" si="1203"/>
        <v>0</v>
      </c>
      <c r="BE625">
        <f t="shared" si="1204"/>
        <v>0</v>
      </c>
      <c r="BF625">
        <f t="shared" si="1205"/>
        <v>0</v>
      </c>
      <c r="BG625">
        <f t="shared" si="1206"/>
        <v>0</v>
      </c>
      <c r="BH625">
        <f t="shared" si="1207"/>
        <v>0</v>
      </c>
      <c r="BI625">
        <f t="shared" si="1208"/>
        <v>0</v>
      </c>
      <c r="BJ625">
        <f t="shared" si="1209"/>
        <v>0</v>
      </c>
      <c r="BK625">
        <f t="shared" si="1210"/>
        <v>0</v>
      </c>
      <c r="BL625">
        <f t="shared" si="1211"/>
        <v>0</v>
      </c>
      <c r="BM625">
        <f t="shared" si="1212"/>
        <v>0</v>
      </c>
      <c r="BN625">
        <f t="shared" si="1213"/>
        <v>0</v>
      </c>
      <c r="BO625">
        <f t="shared" si="1214"/>
        <v>0</v>
      </c>
      <c r="BP625">
        <f t="shared" si="1215"/>
        <v>0</v>
      </c>
      <c r="BQ625">
        <f t="shared" si="1216"/>
        <v>0</v>
      </c>
      <c r="BR625">
        <f t="shared" si="1217"/>
        <v>0</v>
      </c>
      <c r="BS625">
        <f t="shared" si="1218"/>
        <v>0</v>
      </c>
      <c r="BT625">
        <f t="shared" si="1219"/>
        <v>0</v>
      </c>
      <c r="BU625">
        <f t="shared" si="1220"/>
        <v>0</v>
      </c>
      <c r="BV625">
        <f t="shared" si="1221"/>
        <v>0</v>
      </c>
      <c r="BW625">
        <f t="shared" si="1222"/>
        <v>0</v>
      </c>
      <c r="BX625">
        <f t="shared" si="1223"/>
        <v>0</v>
      </c>
      <c r="BY625">
        <f t="shared" si="1224"/>
        <v>0</v>
      </c>
      <c r="BZ625">
        <f t="shared" si="1225"/>
        <v>0</v>
      </c>
      <c r="CA625">
        <f t="shared" si="1226"/>
        <v>0</v>
      </c>
      <c r="CB625">
        <f t="shared" si="1227"/>
        <v>0</v>
      </c>
      <c r="CC625">
        <f t="shared" si="1228"/>
        <v>0</v>
      </c>
      <c r="CD625">
        <f t="shared" si="1229"/>
        <v>0</v>
      </c>
      <c r="CE625">
        <f t="shared" si="1230"/>
        <v>0</v>
      </c>
      <c r="CF625">
        <f t="shared" si="1231"/>
        <v>0</v>
      </c>
      <c r="CG625">
        <f t="shared" si="1232"/>
        <v>0</v>
      </c>
      <c r="CH625">
        <f t="shared" si="1233"/>
        <v>0</v>
      </c>
      <c r="CI625">
        <f t="shared" si="1234"/>
        <v>0</v>
      </c>
      <c r="CJ625">
        <f t="shared" si="1235"/>
        <v>0</v>
      </c>
      <c r="CK625">
        <f t="shared" si="1236"/>
        <v>0</v>
      </c>
      <c r="CL625" t="str">
        <f t="shared" si="1237"/>
        <v/>
      </c>
      <c r="CM625" t="str">
        <f t="shared" si="1238"/>
        <v/>
      </c>
      <c r="CN625" t="str">
        <f t="shared" si="1239"/>
        <v/>
      </c>
      <c r="CO625" t="str">
        <f t="shared" si="1240"/>
        <v/>
      </c>
      <c r="CP625" t="str">
        <f t="shared" si="1241"/>
        <v/>
      </c>
      <c r="CQ625" t="str">
        <f t="shared" si="1242"/>
        <v/>
      </c>
      <c r="CR625" t="str">
        <f t="shared" si="1243"/>
        <v/>
      </c>
      <c r="CS625" t="str">
        <f t="shared" si="1244"/>
        <v/>
      </c>
      <c r="CT625" t="str">
        <f t="shared" si="1245"/>
        <v/>
      </c>
      <c r="CU625" t="str">
        <f t="shared" si="1246"/>
        <v/>
      </c>
      <c r="CV625" t="str">
        <f t="shared" si="1247"/>
        <v/>
      </c>
      <c r="CW625" t="str">
        <f t="shared" si="1248"/>
        <v/>
      </c>
      <c r="CX625" t="str">
        <f t="shared" si="1249"/>
        <v/>
      </c>
      <c r="CY625" t="str">
        <f t="shared" si="1250"/>
        <v/>
      </c>
      <c r="CZ625" t="str">
        <f t="shared" si="1251"/>
        <v/>
      </c>
      <c r="DA625" t="str">
        <f t="shared" si="1252"/>
        <v/>
      </c>
      <c r="DB625" t="str">
        <f t="shared" si="1253"/>
        <v/>
      </c>
      <c r="DC625" t="str">
        <f t="shared" si="1254"/>
        <v/>
      </c>
      <c r="DD625" t="str">
        <f t="shared" si="1255"/>
        <v/>
      </c>
      <c r="DE625" t="str">
        <f t="shared" si="1256"/>
        <v/>
      </c>
      <c r="DF625" t="str">
        <f t="shared" si="1257"/>
        <v/>
      </c>
      <c r="DG625" t="str">
        <f t="shared" si="1258"/>
        <v/>
      </c>
      <c r="DH625" t="str">
        <f t="shared" si="1259"/>
        <v/>
      </c>
      <c r="DI625" t="str">
        <f t="shared" si="1260"/>
        <v/>
      </c>
      <c r="DJ625" t="str">
        <f t="shared" si="1261"/>
        <v/>
      </c>
      <c r="DK625" t="str">
        <f t="shared" si="1262"/>
        <v/>
      </c>
      <c r="DL625" t="str">
        <f t="shared" si="1263"/>
        <v/>
      </c>
      <c r="DM625" t="str">
        <f t="shared" si="1264"/>
        <v/>
      </c>
      <c r="DN625" t="str">
        <f t="shared" si="1265"/>
        <v/>
      </c>
      <c r="DO625" t="str">
        <f t="shared" si="1266"/>
        <v/>
      </c>
      <c r="DP625" t="str">
        <f t="shared" si="1267"/>
        <v/>
      </c>
      <c r="DQ625" t="str">
        <f t="shared" si="1268"/>
        <v/>
      </c>
      <c r="DR625" t="str">
        <f t="shared" si="1269"/>
        <v/>
      </c>
      <c r="DS625" t="str">
        <f t="shared" si="1270"/>
        <v/>
      </c>
      <c r="DT625" t="str">
        <f t="shared" si="1271"/>
        <v/>
      </c>
      <c r="DU625">
        <f t="shared" si="1272"/>
        <v>0</v>
      </c>
      <c r="DV625">
        <f t="shared" si="1273"/>
        <v>0</v>
      </c>
      <c r="DW625">
        <f t="shared" si="1274"/>
        <v>0</v>
      </c>
      <c r="DX625" t="str">
        <f t="shared" si="1275"/>
        <v/>
      </c>
      <c r="DY625" t="str">
        <f t="shared" si="1276"/>
        <v/>
      </c>
      <c r="DZ625" t="str">
        <f t="shared" si="1277"/>
        <v/>
      </c>
      <c r="EA625" s="5">
        <f t="shared" si="1278"/>
        <v>0</v>
      </c>
      <c r="EB625" s="3">
        <f t="shared" si="1279"/>
        <v>0</v>
      </c>
    </row>
    <row r="626" spans="2:132" x14ac:dyDescent="0.2">
      <c r="B626">
        <v>621</v>
      </c>
      <c r="C626" s="3">
        <f>Zisk!D640</f>
        <v>0</v>
      </c>
      <c r="D626">
        <f>Zisk!E640</f>
        <v>0</v>
      </c>
      <c r="E626" s="66" t="str">
        <f t="shared" si="1166"/>
        <v/>
      </c>
      <c r="F626" t="str">
        <f t="shared" si="1167"/>
        <v/>
      </c>
      <c r="G626" s="66" t="str">
        <f t="shared" si="1168"/>
        <v/>
      </c>
      <c r="J626">
        <f>VstupniParametry_SKRYT!$D$5</f>
        <v>0.02</v>
      </c>
      <c r="K626">
        <f>VstupniParametry_SKRYT!$D$6</f>
        <v>0.06</v>
      </c>
      <c r="L626">
        <f>VstupniParametry_SKRYT!$D$7</f>
        <v>0.06</v>
      </c>
      <c r="M626">
        <f>VstupniParametry_SKRYT!$D$8</f>
        <v>0.06</v>
      </c>
      <c r="N626">
        <f>VstupniParametry_SKRYT!$D$9</f>
        <v>1.7999999999999999E-2</v>
      </c>
      <c r="O626" s="27">
        <f>VstupniParametry_SKRYT!$D$10</f>
        <v>0.01</v>
      </c>
      <c r="P626" s="27">
        <f>VstupniParametry_SKRYT!$D$11</f>
        <v>0.01</v>
      </c>
      <c r="Q626" s="27">
        <f>VstupniParametry_SKRYT!$D$12</f>
        <v>0.01</v>
      </c>
      <c r="R626" s="27">
        <f>VstupniParametry_SKRYT!$D$13</f>
        <v>0.01</v>
      </c>
      <c r="S626" s="27">
        <f>VstupniParametry_SKRYT!$D$14</f>
        <v>0.01</v>
      </c>
      <c r="T626">
        <f t="shared" si="1169"/>
        <v>0</v>
      </c>
      <c r="U626">
        <f t="shared" si="1170"/>
        <v>0</v>
      </c>
      <c r="V626">
        <f t="shared" si="1171"/>
        <v>0</v>
      </c>
      <c r="W626">
        <f t="shared" si="1172"/>
        <v>0</v>
      </c>
      <c r="X626">
        <f t="shared" si="1173"/>
        <v>0</v>
      </c>
      <c r="Y626">
        <f t="shared" si="1174"/>
        <v>0</v>
      </c>
      <c r="Z626">
        <f t="shared" si="1175"/>
        <v>0</v>
      </c>
      <c r="AA626">
        <f t="shared" si="1176"/>
        <v>0</v>
      </c>
      <c r="AB626">
        <f t="shared" si="1177"/>
        <v>0</v>
      </c>
      <c r="AC626">
        <f t="shared" si="1178"/>
        <v>0</v>
      </c>
      <c r="AD626">
        <f t="shared" si="1179"/>
        <v>0</v>
      </c>
      <c r="AE626">
        <f t="shared" si="1180"/>
        <v>0</v>
      </c>
      <c r="AF626">
        <f t="shared" si="1181"/>
        <v>0</v>
      </c>
      <c r="AG626">
        <f t="shared" si="1182"/>
        <v>0</v>
      </c>
      <c r="AH626">
        <f t="shared" si="1183"/>
        <v>0</v>
      </c>
      <c r="AI626">
        <f t="shared" si="1184"/>
        <v>0</v>
      </c>
      <c r="AJ626">
        <f t="shared" si="1185"/>
        <v>0</v>
      </c>
      <c r="AK626">
        <f t="shared" si="1186"/>
        <v>0</v>
      </c>
      <c r="AL626">
        <f t="shared" si="1187"/>
        <v>0</v>
      </c>
      <c r="AM626">
        <f t="shared" si="1188"/>
        <v>0</v>
      </c>
      <c r="AN626">
        <f t="shared" si="1189"/>
        <v>0</v>
      </c>
      <c r="AO626">
        <f t="shared" si="1190"/>
        <v>0</v>
      </c>
      <c r="AP626">
        <f t="shared" si="1191"/>
        <v>0</v>
      </c>
      <c r="AQ626">
        <f t="shared" si="1192"/>
        <v>0</v>
      </c>
      <c r="AR626">
        <f t="shared" si="1193"/>
        <v>0</v>
      </c>
      <c r="AS626">
        <f t="shared" si="1194"/>
        <v>0</v>
      </c>
      <c r="AT626">
        <f t="shared" si="1164"/>
        <v>0</v>
      </c>
      <c r="AU626">
        <f t="shared" si="1195"/>
        <v>0</v>
      </c>
      <c r="AV626">
        <f t="shared" si="1196"/>
        <v>0</v>
      </c>
      <c r="AW626">
        <f t="shared" si="1165"/>
        <v>0</v>
      </c>
      <c r="AX626">
        <f t="shared" si="1197"/>
        <v>0</v>
      </c>
      <c r="AY626">
        <f t="shared" si="1198"/>
        <v>0</v>
      </c>
      <c r="AZ626">
        <f t="shared" si="1199"/>
        <v>0</v>
      </c>
      <c r="BA626">
        <f t="shared" si="1200"/>
        <v>0</v>
      </c>
      <c r="BB626">
        <f t="shared" si="1201"/>
        <v>0</v>
      </c>
      <c r="BC626">
        <f t="shared" si="1202"/>
        <v>0</v>
      </c>
      <c r="BD626">
        <f t="shared" si="1203"/>
        <v>0</v>
      </c>
      <c r="BE626">
        <f t="shared" si="1204"/>
        <v>0</v>
      </c>
      <c r="BF626">
        <f t="shared" si="1205"/>
        <v>0</v>
      </c>
      <c r="BG626">
        <f t="shared" si="1206"/>
        <v>0</v>
      </c>
      <c r="BH626">
        <f t="shared" si="1207"/>
        <v>0</v>
      </c>
      <c r="BI626">
        <f t="shared" si="1208"/>
        <v>0</v>
      </c>
      <c r="BJ626">
        <f t="shared" si="1209"/>
        <v>0</v>
      </c>
      <c r="BK626">
        <f t="shared" si="1210"/>
        <v>0</v>
      </c>
      <c r="BL626">
        <f t="shared" si="1211"/>
        <v>0</v>
      </c>
      <c r="BM626">
        <f t="shared" si="1212"/>
        <v>0</v>
      </c>
      <c r="BN626">
        <f t="shared" si="1213"/>
        <v>0</v>
      </c>
      <c r="BO626">
        <f t="shared" si="1214"/>
        <v>0</v>
      </c>
      <c r="BP626">
        <f t="shared" si="1215"/>
        <v>0</v>
      </c>
      <c r="BQ626">
        <f t="shared" si="1216"/>
        <v>0</v>
      </c>
      <c r="BR626">
        <f t="shared" si="1217"/>
        <v>0</v>
      </c>
      <c r="BS626">
        <f t="shared" si="1218"/>
        <v>0</v>
      </c>
      <c r="BT626">
        <f t="shared" si="1219"/>
        <v>0</v>
      </c>
      <c r="BU626">
        <f t="shared" si="1220"/>
        <v>0</v>
      </c>
      <c r="BV626">
        <f t="shared" si="1221"/>
        <v>0</v>
      </c>
      <c r="BW626">
        <f t="shared" si="1222"/>
        <v>0</v>
      </c>
      <c r="BX626">
        <f t="shared" si="1223"/>
        <v>0</v>
      </c>
      <c r="BY626">
        <f t="shared" si="1224"/>
        <v>0</v>
      </c>
      <c r="BZ626">
        <f t="shared" si="1225"/>
        <v>0</v>
      </c>
      <c r="CA626">
        <f t="shared" si="1226"/>
        <v>0</v>
      </c>
      <c r="CB626">
        <f t="shared" si="1227"/>
        <v>0</v>
      </c>
      <c r="CC626">
        <f t="shared" si="1228"/>
        <v>0</v>
      </c>
      <c r="CD626">
        <f t="shared" si="1229"/>
        <v>0</v>
      </c>
      <c r="CE626">
        <f t="shared" si="1230"/>
        <v>0</v>
      </c>
      <c r="CF626">
        <f t="shared" si="1231"/>
        <v>0</v>
      </c>
      <c r="CG626">
        <f t="shared" si="1232"/>
        <v>0</v>
      </c>
      <c r="CH626">
        <f t="shared" si="1233"/>
        <v>0</v>
      </c>
      <c r="CI626">
        <f t="shared" si="1234"/>
        <v>0</v>
      </c>
      <c r="CJ626">
        <f t="shared" si="1235"/>
        <v>0</v>
      </c>
      <c r="CK626">
        <f t="shared" si="1236"/>
        <v>0</v>
      </c>
      <c r="CL626" t="str">
        <f t="shared" si="1237"/>
        <v/>
      </c>
      <c r="CM626" t="str">
        <f t="shared" si="1238"/>
        <v/>
      </c>
      <c r="CN626" t="str">
        <f t="shared" si="1239"/>
        <v/>
      </c>
      <c r="CO626" t="str">
        <f t="shared" si="1240"/>
        <v/>
      </c>
      <c r="CP626" t="str">
        <f t="shared" si="1241"/>
        <v/>
      </c>
      <c r="CQ626" t="str">
        <f t="shared" si="1242"/>
        <v/>
      </c>
      <c r="CR626" t="str">
        <f t="shared" si="1243"/>
        <v/>
      </c>
      <c r="CS626" t="str">
        <f t="shared" si="1244"/>
        <v/>
      </c>
      <c r="CT626" t="str">
        <f t="shared" si="1245"/>
        <v/>
      </c>
      <c r="CU626" t="str">
        <f t="shared" si="1246"/>
        <v/>
      </c>
      <c r="CV626" t="str">
        <f t="shared" si="1247"/>
        <v/>
      </c>
      <c r="CW626" t="str">
        <f t="shared" si="1248"/>
        <v/>
      </c>
      <c r="CX626" t="str">
        <f t="shared" si="1249"/>
        <v/>
      </c>
      <c r="CY626" t="str">
        <f t="shared" si="1250"/>
        <v/>
      </c>
      <c r="CZ626" t="str">
        <f t="shared" si="1251"/>
        <v/>
      </c>
      <c r="DA626" t="str">
        <f t="shared" si="1252"/>
        <v/>
      </c>
      <c r="DB626" t="str">
        <f t="shared" si="1253"/>
        <v/>
      </c>
      <c r="DC626" t="str">
        <f t="shared" si="1254"/>
        <v/>
      </c>
      <c r="DD626" t="str">
        <f t="shared" si="1255"/>
        <v/>
      </c>
      <c r="DE626" t="str">
        <f t="shared" si="1256"/>
        <v/>
      </c>
      <c r="DF626" t="str">
        <f t="shared" si="1257"/>
        <v/>
      </c>
      <c r="DG626" t="str">
        <f t="shared" si="1258"/>
        <v/>
      </c>
      <c r="DH626" t="str">
        <f t="shared" si="1259"/>
        <v/>
      </c>
      <c r="DI626" t="str">
        <f t="shared" si="1260"/>
        <v/>
      </c>
      <c r="DJ626" t="str">
        <f t="shared" si="1261"/>
        <v/>
      </c>
      <c r="DK626" t="str">
        <f t="shared" si="1262"/>
        <v/>
      </c>
      <c r="DL626" t="str">
        <f t="shared" si="1263"/>
        <v/>
      </c>
      <c r="DM626" t="str">
        <f t="shared" si="1264"/>
        <v/>
      </c>
      <c r="DN626" t="str">
        <f t="shared" si="1265"/>
        <v/>
      </c>
      <c r="DO626" t="str">
        <f t="shared" si="1266"/>
        <v/>
      </c>
      <c r="DP626" t="str">
        <f t="shared" si="1267"/>
        <v/>
      </c>
      <c r="DQ626" t="str">
        <f t="shared" si="1268"/>
        <v/>
      </c>
      <c r="DR626" t="str">
        <f t="shared" si="1269"/>
        <v/>
      </c>
      <c r="DS626" t="str">
        <f t="shared" si="1270"/>
        <v/>
      </c>
      <c r="DT626" t="str">
        <f t="shared" si="1271"/>
        <v/>
      </c>
      <c r="DU626">
        <f t="shared" si="1272"/>
        <v>0</v>
      </c>
      <c r="DV626">
        <f t="shared" si="1273"/>
        <v>0</v>
      </c>
      <c r="DW626">
        <f t="shared" si="1274"/>
        <v>0</v>
      </c>
      <c r="DX626" t="str">
        <f t="shared" si="1275"/>
        <v/>
      </c>
      <c r="DY626" t="str">
        <f t="shared" si="1276"/>
        <v/>
      </c>
      <c r="DZ626" t="str">
        <f t="shared" si="1277"/>
        <v/>
      </c>
      <c r="EA626" s="5">
        <f t="shared" si="1278"/>
        <v>0</v>
      </c>
      <c r="EB626" s="3">
        <f t="shared" si="1279"/>
        <v>0</v>
      </c>
    </row>
    <row r="627" spans="2:132" x14ac:dyDescent="0.2">
      <c r="B627" s="25">
        <v>622</v>
      </c>
      <c r="C627" s="26">
        <f>Zisk!D641</f>
        <v>0</v>
      </c>
      <c r="D627">
        <f>Zisk!E641</f>
        <v>0</v>
      </c>
      <c r="E627" s="66" t="str">
        <f t="shared" si="1166"/>
        <v/>
      </c>
      <c r="F627" t="str">
        <f t="shared" si="1167"/>
        <v/>
      </c>
      <c r="G627" s="66" t="str">
        <f t="shared" si="1168"/>
        <v/>
      </c>
      <c r="H627" s="25"/>
      <c r="I627" s="25"/>
      <c r="J627">
        <f>VstupniParametry_SKRYT!$D$5</f>
        <v>0.02</v>
      </c>
      <c r="K627">
        <f>VstupniParametry_SKRYT!$D$6</f>
        <v>0.06</v>
      </c>
      <c r="L627">
        <f>VstupniParametry_SKRYT!$D$7</f>
        <v>0.06</v>
      </c>
      <c r="M627">
        <f>VstupniParametry_SKRYT!$D$8</f>
        <v>0.06</v>
      </c>
      <c r="N627">
        <f>VstupniParametry_SKRYT!$D$9</f>
        <v>1.7999999999999999E-2</v>
      </c>
      <c r="O627" s="27">
        <f>VstupniParametry_SKRYT!$D$10</f>
        <v>0.01</v>
      </c>
      <c r="P627" s="27">
        <f>VstupniParametry_SKRYT!$D$11</f>
        <v>0.01</v>
      </c>
      <c r="Q627" s="27">
        <f>VstupniParametry_SKRYT!$D$12</f>
        <v>0.01</v>
      </c>
      <c r="R627" s="27">
        <f>VstupniParametry_SKRYT!$D$13</f>
        <v>0.01</v>
      </c>
      <c r="S627" s="27">
        <f>VstupniParametry_SKRYT!$D$14</f>
        <v>0.01</v>
      </c>
      <c r="T627">
        <f t="shared" si="1169"/>
        <v>0</v>
      </c>
      <c r="U627">
        <f t="shared" si="1170"/>
        <v>0</v>
      </c>
      <c r="V627">
        <f t="shared" si="1171"/>
        <v>0</v>
      </c>
      <c r="W627">
        <f t="shared" si="1172"/>
        <v>0</v>
      </c>
      <c r="X627">
        <f t="shared" si="1173"/>
        <v>0</v>
      </c>
      <c r="Y627">
        <f t="shared" si="1174"/>
        <v>0</v>
      </c>
      <c r="Z627">
        <f t="shared" si="1175"/>
        <v>0</v>
      </c>
      <c r="AA627">
        <f t="shared" si="1176"/>
        <v>0</v>
      </c>
      <c r="AB627">
        <f t="shared" si="1177"/>
        <v>0</v>
      </c>
      <c r="AC627">
        <f t="shared" si="1178"/>
        <v>0</v>
      </c>
      <c r="AD627">
        <f t="shared" si="1179"/>
        <v>0</v>
      </c>
      <c r="AE627">
        <f t="shared" si="1180"/>
        <v>0</v>
      </c>
      <c r="AF627">
        <f t="shared" si="1181"/>
        <v>0</v>
      </c>
      <c r="AG627">
        <f t="shared" si="1182"/>
        <v>0</v>
      </c>
      <c r="AH627">
        <f t="shared" si="1183"/>
        <v>0</v>
      </c>
      <c r="AI627">
        <f t="shared" si="1184"/>
        <v>0</v>
      </c>
      <c r="AJ627">
        <f t="shared" si="1185"/>
        <v>0</v>
      </c>
      <c r="AK627">
        <f t="shared" si="1186"/>
        <v>0</v>
      </c>
      <c r="AL627">
        <f t="shared" si="1187"/>
        <v>0</v>
      </c>
      <c r="AM627">
        <f t="shared" si="1188"/>
        <v>0</v>
      </c>
      <c r="AN627">
        <f t="shared" si="1189"/>
        <v>0</v>
      </c>
      <c r="AO627">
        <f t="shared" si="1190"/>
        <v>0</v>
      </c>
      <c r="AP627">
        <f t="shared" si="1191"/>
        <v>0</v>
      </c>
      <c r="AQ627">
        <f t="shared" si="1192"/>
        <v>0</v>
      </c>
      <c r="AR627">
        <f t="shared" si="1193"/>
        <v>0</v>
      </c>
      <c r="AS627">
        <f t="shared" si="1194"/>
        <v>0</v>
      </c>
      <c r="AT627">
        <f t="shared" si="1164"/>
        <v>0</v>
      </c>
      <c r="AU627">
        <f t="shared" si="1195"/>
        <v>0</v>
      </c>
      <c r="AV627">
        <f t="shared" si="1196"/>
        <v>0</v>
      </c>
      <c r="AW627">
        <f t="shared" si="1165"/>
        <v>0</v>
      </c>
      <c r="AX627">
        <f t="shared" si="1197"/>
        <v>0</v>
      </c>
      <c r="AY627">
        <f t="shared" si="1198"/>
        <v>0</v>
      </c>
      <c r="AZ627">
        <f t="shared" si="1199"/>
        <v>0</v>
      </c>
      <c r="BA627">
        <f t="shared" si="1200"/>
        <v>0</v>
      </c>
      <c r="BB627">
        <f t="shared" si="1201"/>
        <v>0</v>
      </c>
      <c r="BC627">
        <f t="shared" si="1202"/>
        <v>0</v>
      </c>
      <c r="BD627">
        <f t="shared" si="1203"/>
        <v>0</v>
      </c>
      <c r="BE627">
        <f t="shared" si="1204"/>
        <v>0</v>
      </c>
      <c r="BF627">
        <f t="shared" si="1205"/>
        <v>0</v>
      </c>
      <c r="BG627">
        <f t="shared" si="1206"/>
        <v>0</v>
      </c>
      <c r="BH627">
        <f t="shared" si="1207"/>
        <v>0</v>
      </c>
      <c r="BI627">
        <f t="shared" si="1208"/>
        <v>0</v>
      </c>
      <c r="BJ627">
        <f t="shared" si="1209"/>
        <v>0</v>
      </c>
      <c r="BK627">
        <f t="shared" si="1210"/>
        <v>0</v>
      </c>
      <c r="BL627">
        <f t="shared" si="1211"/>
        <v>0</v>
      </c>
      <c r="BM627">
        <f t="shared" si="1212"/>
        <v>0</v>
      </c>
      <c r="BN627">
        <f t="shared" si="1213"/>
        <v>0</v>
      </c>
      <c r="BO627">
        <f t="shared" si="1214"/>
        <v>0</v>
      </c>
      <c r="BP627">
        <f t="shared" si="1215"/>
        <v>0</v>
      </c>
      <c r="BQ627">
        <f t="shared" si="1216"/>
        <v>0</v>
      </c>
      <c r="BR627">
        <f t="shared" si="1217"/>
        <v>0</v>
      </c>
      <c r="BS627">
        <f t="shared" si="1218"/>
        <v>0</v>
      </c>
      <c r="BT627">
        <f t="shared" si="1219"/>
        <v>0</v>
      </c>
      <c r="BU627">
        <f t="shared" si="1220"/>
        <v>0</v>
      </c>
      <c r="BV627">
        <f t="shared" si="1221"/>
        <v>0</v>
      </c>
      <c r="BW627">
        <f t="shared" si="1222"/>
        <v>0</v>
      </c>
      <c r="BX627">
        <f t="shared" si="1223"/>
        <v>0</v>
      </c>
      <c r="BY627">
        <f t="shared" si="1224"/>
        <v>0</v>
      </c>
      <c r="BZ627">
        <f t="shared" si="1225"/>
        <v>0</v>
      </c>
      <c r="CA627">
        <f t="shared" si="1226"/>
        <v>0</v>
      </c>
      <c r="CB627">
        <f t="shared" si="1227"/>
        <v>0</v>
      </c>
      <c r="CC627">
        <f t="shared" si="1228"/>
        <v>0</v>
      </c>
      <c r="CD627">
        <f t="shared" si="1229"/>
        <v>0</v>
      </c>
      <c r="CE627">
        <f t="shared" si="1230"/>
        <v>0</v>
      </c>
      <c r="CF627">
        <f t="shared" si="1231"/>
        <v>0</v>
      </c>
      <c r="CG627">
        <f t="shared" si="1232"/>
        <v>0</v>
      </c>
      <c r="CH627">
        <f t="shared" si="1233"/>
        <v>0</v>
      </c>
      <c r="CI627">
        <f t="shared" si="1234"/>
        <v>0</v>
      </c>
      <c r="CJ627">
        <f t="shared" si="1235"/>
        <v>0</v>
      </c>
      <c r="CK627">
        <f t="shared" si="1236"/>
        <v>0</v>
      </c>
      <c r="CL627" t="str">
        <f t="shared" si="1237"/>
        <v/>
      </c>
      <c r="CM627" t="str">
        <f t="shared" si="1238"/>
        <v/>
      </c>
      <c r="CN627" t="str">
        <f t="shared" si="1239"/>
        <v/>
      </c>
      <c r="CO627" t="str">
        <f t="shared" si="1240"/>
        <v/>
      </c>
      <c r="CP627" t="str">
        <f t="shared" si="1241"/>
        <v/>
      </c>
      <c r="CQ627" t="str">
        <f t="shared" si="1242"/>
        <v/>
      </c>
      <c r="CR627" t="str">
        <f t="shared" si="1243"/>
        <v/>
      </c>
      <c r="CS627" t="str">
        <f t="shared" si="1244"/>
        <v/>
      </c>
      <c r="CT627" t="str">
        <f t="shared" si="1245"/>
        <v/>
      </c>
      <c r="CU627" t="str">
        <f t="shared" si="1246"/>
        <v/>
      </c>
      <c r="CV627" t="str">
        <f t="shared" si="1247"/>
        <v/>
      </c>
      <c r="CW627" t="str">
        <f t="shared" si="1248"/>
        <v/>
      </c>
      <c r="CX627" t="str">
        <f t="shared" si="1249"/>
        <v/>
      </c>
      <c r="CY627" t="str">
        <f t="shared" si="1250"/>
        <v/>
      </c>
      <c r="CZ627" t="str">
        <f t="shared" si="1251"/>
        <v/>
      </c>
      <c r="DA627" t="str">
        <f t="shared" si="1252"/>
        <v/>
      </c>
      <c r="DB627" t="str">
        <f t="shared" si="1253"/>
        <v/>
      </c>
      <c r="DC627" t="str">
        <f t="shared" si="1254"/>
        <v/>
      </c>
      <c r="DD627" t="str">
        <f t="shared" si="1255"/>
        <v/>
      </c>
      <c r="DE627" t="str">
        <f t="shared" si="1256"/>
        <v/>
      </c>
      <c r="DF627" t="str">
        <f t="shared" si="1257"/>
        <v/>
      </c>
      <c r="DG627" t="str">
        <f t="shared" si="1258"/>
        <v/>
      </c>
      <c r="DH627" t="str">
        <f t="shared" si="1259"/>
        <v/>
      </c>
      <c r="DI627" t="str">
        <f t="shared" si="1260"/>
        <v/>
      </c>
      <c r="DJ627" t="str">
        <f t="shared" si="1261"/>
        <v/>
      </c>
      <c r="DK627" t="str">
        <f t="shared" si="1262"/>
        <v/>
      </c>
      <c r="DL627" t="str">
        <f t="shared" si="1263"/>
        <v/>
      </c>
      <c r="DM627" t="str">
        <f t="shared" si="1264"/>
        <v/>
      </c>
      <c r="DN627" t="str">
        <f t="shared" si="1265"/>
        <v/>
      </c>
      <c r="DO627" t="str">
        <f t="shared" si="1266"/>
        <v/>
      </c>
      <c r="DP627" t="str">
        <f t="shared" si="1267"/>
        <v/>
      </c>
      <c r="DQ627" t="str">
        <f t="shared" si="1268"/>
        <v/>
      </c>
      <c r="DR627" t="str">
        <f t="shared" si="1269"/>
        <v/>
      </c>
      <c r="DS627" t="str">
        <f t="shared" si="1270"/>
        <v/>
      </c>
      <c r="DT627" t="str">
        <f t="shared" si="1271"/>
        <v/>
      </c>
      <c r="DU627">
        <f t="shared" si="1272"/>
        <v>0</v>
      </c>
      <c r="DV627">
        <f t="shared" si="1273"/>
        <v>0</v>
      </c>
      <c r="DW627">
        <f t="shared" si="1274"/>
        <v>0</v>
      </c>
      <c r="DX627" t="str">
        <f t="shared" si="1275"/>
        <v/>
      </c>
      <c r="DY627" t="str">
        <f t="shared" si="1276"/>
        <v/>
      </c>
      <c r="DZ627" t="str">
        <f t="shared" si="1277"/>
        <v/>
      </c>
      <c r="EA627" s="5">
        <f t="shared" si="1278"/>
        <v>0</v>
      </c>
      <c r="EB627" s="3">
        <f t="shared" si="1279"/>
        <v>0</v>
      </c>
    </row>
    <row r="628" spans="2:132" x14ac:dyDescent="0.2">
      <c r="B628">
        <v>623</v>
      </c>
      <c r="C628" s="3">
        <f>Zisk!D642</f>
        <v>0</v>
      </c>
      <c r="D628">
        <f>Zisk!E642</f>
        <v>0</v>
      </c>
      <c r="E628" s="66" t="str">
        <f t="shared" si="1166"/>
        <v/>
      </c>
      <c r="F628" t="str">
        <f t="shared" si="1167"/>
        <v/>
      </c>
      <c r="G628" s="66" t="str">
        <f t="shared" si="1168"/>
        <v/>
      </c>
      <c r="J628">
        <f>VstupniParametry_SKRYT!$D$5</f>
        <v>0.02</v>
      </c>
      <c r="K628">
        <f>VstupniParametry_SKRYT!$D$6</f>
        <v>0.06</v>
      </c>
      <c r="L628">
        <f>VstupniParametry_SKRYT!$D$7</f>
        <v>0.06</v>
      </c>
      <c r="M628">
        <f>VstupniParametry_SKRYT!$D$8</f>
        <v>0.06</v>
      </c>
      <c r="N628">
        <f>VstupniParametry_SKRYT!$D$9</f>
        <v>1.7999999999999999E-2</v>
      </c>
      <c r="O628" s="27">
        <f>VstupniParametry_SKRYT!$D$10</f>
        <v>0.01</v>
      </c>
      <c r="P628" s="27">
        <f>VstupniParametry_SKRYT!$D$11</f>
        <v>0.01</v>
      </c>
      <c r="Q628" s="27">
        <f>VstupniParametry_SKRYT!$D$12</f>
        <v>0.01</v>
      </c>
      <c r="R628" s="27">
        <f>VstupniParametry_SKRYT!$D$13</f>
        <v>0.01</v>
      </c>
      <c r="S628" s="27">
        <f>VstupniParametry_SKRYT!$D$14</f>
        <v>0.01</v>
      </c>
      <c r="T628">
        <f t="shared" si="1169"/>
        <v>0</v>
      </c>
      <c r="U628">
        <f t="shared" si="1170"/>
        <v>0</v>
      </c>
      <c r="V628">
        <f t="shared" si="1171"/>
        <v>0</v>
      </c>
      <c r="W628">
        <f t="shared" si="1172"/>
        <v>0</v>
      </c>
      <c r="X628">
        <f t="shared" si="1173"/>
        <v>0</v>
      </c>
      <c r="Y628">
        <f t="shared" si="1174"/>
        <v>0</v>
      </c>
      <c r="Z628">
        <f t="shared" si="1175"/>
        <v>0</v>
      </c>
      <c r="AA628">
        <f t="shared" si="1176"/>
        <v>0</v>
      </c>
      <c r="AB628">
        <f t="shared" si="1177"/>
        <v>0</v>
      </c>
      <c r="AC628">
        <f t="shared" si="1178"/>
        <v>0</v>
      </c>
      <c r="AD628">
        <f t="shared" si="1179"/>
        <v>0</v>
      </c>
      <c r="AE628">
        <f t="shared" si="1180"/>
        <v>0</v>
      </c>
      <c r="AF628">
        <f t="shared" si="1181"/>
        <v>0</v>
      </c>
      <c r="AG628">
        <f t="shared" si="1182"/>
        <v>0</v>
      </c>
      <c r="AH628">
        <f t="shared" si="1183"/>
        <v>0</v>
      </c>
      <c r="AI628">
        <f t="shared" si="1184"/>
        <v>0</v>
      </c>
      <c r="AJ628">
        <f t="shared" si="1185"/>
        <v>0</v>
      </c>
      <c r="AK628">
        <f t="shared" si="1186"/>
        <v>0</v>
      </c>
      <c r="AL628">
        <f t="shared" si="1187"/>
        <v>0</v>
      </c>
      <c r="AM628">
        <f t="shared" si="1188"/>
        <v>0</v>
      </c>
      <c r="AN628">
        <f t="shared" si="1189"/>
        <v>0</v>
      </c>
      <c r="AO628">
        <f t="shared" si="1190"/>
        <v>0</v>
      </c>
      <c r="AP628">
        <f t="shared" si="1191"/>
        <v>0</v>
      </c>
      <c r="AQ628">
        <f t="shared" si="1192"/>
        <v>0</v>
      </c>
      <c r="AR628">
        <f t="shared" si="1193"/>
        <v>0</v>
      </c>
      <c r="AS628">
        <f t="shared" si="1194"/>
        <v>0</v>
      </c>
      <c r="AT628">
        <f t="shared" si="1164"/>
        <v>0</v>
      </c>
      <c r="AU628">
        <f t="shared" si="1195"/>
        <v>0</v>
      </c>
      <c r="AV628">
        <f t="shared" si="1196"/>
        <v>0</v>
      </c>
      <c r="AW628">
        <f t="shared" si="1165"/>
        <v>0</v>
      </c>
      <c r="AX628">
        <f t="shared" si="1197"/>
        <v>0</v>
      </c>
      <c r="AY628">
        <f t="shared" si="1198"/>
        <v>0</v>
      </c>
      <c r="AZ628">
        <f t="shared" si="1199"/>
        <v>0</v>
      </c>
      <c r="BA628">
        <f t="shared" si="1200"/>
        <v>0</v>
      </c>
      <c r="BB628">
        <f t="shared" si="1201"/>
        <v>0</v>
      </c>
      <c r="BC628">
        <f t="shared" si="1202"/>
        <v>0</v>
      </c>
      <c r="BD628">
        <f t="shared" si="1203"/>
        <v>0</v>
      </c>
      <c r="BE628">
        <f t="shared" si="1204"/>
        <v>0</v>
      </c>
      <c r="BF628">
        <f t="shared" si="1205"/>
        <v>0</v>
      </c>
      <c r="BG628">
        <f t="shared" si="1206"/>
        <v>0</v>
      </c>
      <c r="BH628">
        <f t="shared" si="1207"/>
        <v>0</v>
      </c>
      <c r="BI628">
        <f t="shared" si="1208"/>
        <v>0</v>
      </c>
      <c r="BJ628">
        <f t="shared" si="1209"/>
        <v>0</v>
      </c>
      <c r="BK628">
        <f t="shared" si="1210"/>
        <v>0</v>
      </c>
      <c r="BL628">
        <f t="shared" si="1211"/>
        <v>0</v>
      </c>
      <c r="BM628">
        <f t="shared" si="1212"/>
        <v>0</v>
      </c>
      <c r="BN628">
        <f t="shared" si="1213"/>
        <v>0</v>
      </c>
      <c r="BO628">
        <f t="shared" si="1214"/>
        <v>0</v>
      </c>
      <c r="BP628">
        <f t="shared" si="1215"/>
        <v>0</v>
      </c>
      <c r="BQ628">
        <f t="shared" si="1216"/>
        <v>0</v>
      </c>
      <c r="BR628">
        <f t="shared" si="1217"/>
        <v>0</v>
      </c>
      <c r="BS628">
        <f t="shared" si="1218"/>
        <v>0</v>
      </c>
      <c r="BT628">
        <f t="shared" si="1219"/>
        <v>0</v>
      </c>
      <c r="BU628">
        <f t="shared" si="1220"/>
        <v>0</v>
      </c>
      <c r="BV628">
        <f t="shared" si="1221"/>
        <v>0</v>
      </c>
      <c r="BW628">
        <f t="shared" si="1222"/>
        <v>0</v>
      </c>
      <c r="BX628">
        <f t="shared" si="1223"/>
        <v>0</v>
      </c>
      <c r="BY628">
        <f t="shared" si="1224"/>
        <v>0</v>
      </c>
      <c r="BZ628">
        <f t="shared" si="1225"/>
        <v>0</v>
      </c>
      <c r="CA628">
        <f t="shared" si="1226"/>
        <v>0</v>
      </c>
      <c r="CB628">
        <f t="shared" si="1227"/>
        <v>0</v>
      </c>
      <c r="CC628">
        <f t="shared" si="1228"/>
        <v>0</v>
      </c>
      <c r="CD628">
        <f t="shared" si="1229"/>
        <v>0</v>
      </c>
      <c r="CE628">
        <f t="shared" si="1230"/>
        <v>0</v>
      </c>
      <c r="CF628">
        <f t="shared" si="1231"/>
        <v>0</v>
      </c>
      <c r="CG628">
        <f t="shared" si="1232"/>
        <v>0</v>
      </c>
      <c r="CH628">
        <f t="shared" si="1233"/>
        <v>0</v>
      </c>
      <c r="CI628">
        <f t="shared" si="1234"/>
        <v>0</v>
      </c>
      <c r="CJ628">
        <f t="shared" si="1235"/>
        <v>0</v>
      </c>
      <c r="CK628">
        <f t="shared" si="1236"/>
        <v>0</v>
      </c>
      <c r="CL628" t="str">
        <f t="shared" si="1237"/>
        <v/>
      </c>
      <c r="CM628" t="str">
        <f t="shared" si="1238"/>
        <v/>
      </c>
      <c r="CN628" t="str">
        <f t="shared" si="1239"/>
        <v/>
      </c>
      <c r="CO628" t="str">
        <f t="shared" si="1240"/>
        <v/>
      </c>
      <c r="CP628" t="str">
        <f t="shared" si="1241"/>
        <v/>
      </c>
      <c r="CQ628" t="str">
        <f t="shared" si="1242"/>
        <v/>
      </c>
      <c r="CR628" t="str">
        <f t="shared" si="1243"/>
        <v/>
      </c>
      <c r="CS628" t="str">
        <f t="shared" si="1244"/>
        <v/>
      </c>
      <c r="CT628" t="str">
        <f t="shared" si="1245"/>
        <v/>
      </c>
      <c r="CU628" t="str">
        <f t="shared" si="1246"/>
        <v/>
      </c>
      <c r="CV628" t="str">
        <f t="shared" si="1247"/>
        <v/>
      </c>
      <c r="CW628" t="str">
        <f t="shared" si="1248"/>
        <v/>
      </c>
      <c r="CX628" t="str">
        <f t="shared" si="1249"/>
        <v/>
      </c>
      <c r="CY628" t="str">
        <f t="shared" si="1250"/>
        <v/>
      </c>
      <c r="CZ628" t="str">
        <f t="shared" si="1251"/>
        <v/>
      </c>
      <c r="DA628" t="str">
        <f t="shared" si="1252"/>
        <v/>
      </c>
      <c r="DB628" t="str">
        <f t="shared" si="1253"/>
        <v/>
      </c>
      <c r="DC628" t="str">
        <f t="shared" si="1254"/>
        <v/>
      </c>
      <c r="DD628" t="str">
        <f t="shared" si="1255"/>
        <v/>
      </c>
      <c r="DE628" t="str">
        <f t="shared" si="1256"/>
        <v/>
      </c>
      <c r="DF628" t="str">
        <f t="shared" si="1257"/>
        <v/>
      </c>
      <c r="DG628" t="str">
        <f t="shared" si="1258"/>
        <v/>
      </c>
      <c r="DH628" t="str">
        <f t="shared" si="1259"/>
        <v/>
      </c>
      <c r="DI628" t="str">
        <f t="shared" si="1260"/>
        <v/>
      </c>
      <c r="DJ628" t="str">
        <f t="shared" si="1261"/>
        <v/>
      </c>
      <c r="DK628" t="str">
        <f t="shared" si="1262"/>
        <v/>
      </c>
      <c r="DL628" t="str">
        <f t="shared" si="1263"/>
        <v/>
      </c>
      <c r="DM628" t="str">
        <f t="shared" si="1264"/>
        <v/>
      </c>
      <c r="DN628" t="str">
        <f t="shared" si="1265"/>
        <v/>
      </c>
      <c r="DO628" t="str">
        <f t="shared" si="1266"/>
        <v/>
      </c>
      <c r="DP628" t="str">
        <f t="shared" si="1267"/>
        <v/>
      </c>
      <c r="DQ628" t="str">
        <f t="shared" si="1268"/>
        <v/>
      </c>
      <c r="DR628" t="str">
        <f t="shared" si="1269"/>
        <v/>
      </c>
      <c r="DS628" t="str">
        <f t="shared" si="1270"/>
        <v/>
      </c>
      <c r="DT628" t="str">
        <f t="shared" si="1271"/>
        <v/>
      </c>
      <c r="DU628">
        <f t="shared" si="1272"/>
        <v>0</v>
      </c>
      <c r="DV628">
        <f t="shared" si="1273"/>
        <v>0</v>
      </c>
      <c r="DW628">
        <f t="shared" si="1274"/>
        <v>0</v>
      </c>
      <c r="DX628" t="str">
        <f t="shared" si="1275"/>
        <v/>
      </c>
      <c r="DY628" t="str">
        <f t="shared" si="1276"/>
        <v/>
      </c>
      <c r="DZ628" t="str">
        <f t="shared" si="1277"/>
        <v/>
      </c>
      <c r="EA628" s="5">
        <f t="shared" si="1278"/>
        <v>0</v>
      </c>
      <c r="EB628" s="3">
        <f t="shared" si="1279"/>
        <v>0</v>
      </c>
    </row>
    <row r="629" spans="2:132" x14ac:dyDescent="0.2">
      <c r="B629" s="25">
        <v>624</v>
      </c>
      <c r="C629" s="26">
        <f>Zisk!D643</f>
        <v>0</v>
      </c>
      <c r="D629">
        <f>Zisk!E643</f>
        <v>0</v>
      </c>
      <c r="E629" s="66" t="str">
        <f t="shared" si="1166"/>
        <v/>
      </c>
      <c r="F629" t="str">
        <f t="shared" si="1167"/>
        <v/>
      </c>
      <c r="G629" s="66" t="str">
        <f t="shared" si="1168"/>
        <v/>
      </c>
      <c r="H629" s="25"/>
      <c r="I629" s="25"/>
      <c r="J629">
        <f>VstupniParametry_SKRYT!$D$5</f>
        <v>0.02</v>
      </c>
      <c r="K629">
        <f>VstupniParametry_SKRYT!$D$6</f>
        <v>0.06</v>
      </c>
      <c r="L629">
        <f>VstupniParametry_SKRYT!$D$7</f>
        <v>0.06</v>
      </c>
      <c r="M629">
        <f>VstupniParametry_SKRYT!$D$8</f>
        <v>0.06</v>
      </c>
      <c r="N629">
        <f>VstupniParametry_SKRYT!$D$9</f>
        <v>1.7999999999999999E-2</v>
      </c>
      <c r="O629" s="27">
        <f>VstupniParametry_SKRYT!$D$10</f>
        <v>0.01</v>
      </c>
      <c r="P629" s="27">
        <f>VstupniParametry_SKRYT!$D$11</f>
        <v>0.01</v>
      </c>
      <c r="Q629" s="27">
        <f>VstupniParametry_SKRYT!$D$12</f>
        <v>0.01</v>
      </c>
      <c r="R629" s="27">
        <f>VstupniParametry_SKRYT!$D$13</f>
        <v>0.01</v>
      </c>
      <c r="S629" s="27">
        <f>VstupniParametry_SKRYT!$D$14</f>
        <v>0.01</v>
      </c>
      <c r="T629">
        <f t="shared" si="1169"/>
        <v>0</v>
      </c>
      <c r="U629">
        <f t="shared" si="1170"/>
        <v>0</v>
      </c>
      <c r="V629">
        <f t="shared" si="1171"/>
        <v>0</v>
      </c>
      <c r="W629">
        <f t="shared" si="1172"/>
        <v>0</v>
      </c>
      <c r="X629">
        <f t="shared" si="1173"/>
        <v>0</v>
      </c>
      <c r="Y629">
        <f t="shared" si="1174"/>
        <v>0</v>
      </c>
      <c r="Z629">
        <f t="shared" si="1175"/>
        <v>0</v>
      </c>
      <c r="AA629">
        <f t="shared" si="1176"/>
        <v>0</v>
      </c>
      <c r="AB629">
        <f t="shared" si="1177"/>
        <v>0</v>
      </c>
      <c r="AC629">
        <f t="shared" si="1178"/>
        <v>0</v>
      </c>
      <c r="AD629">
        <f t="shared" si="1179"/>
        <v>0</v>
      </c>
      <c r="AE629">
        <f t="shared" si="1180"/>
        <v>0</v>
      </c>
      <c r="AF629">
        <f t="shared" si="1181"/>
        <v>0</v>
      </c>
      <c r="AG629">
        <f t="shared" si="1182"/>
        <v>0</v>
      </c>
      <c r="AH629">
        <f t="shared" si="1183"/>
        <v>0</v>
      </c>
      <c r="AI629">
        <f t="shared" si="1184"/>
        <v>0</v>
      </c>
      <c r="AJ629">
        <f t="shared" si="1185"/>
        <v>0</v>
      </c>
      <c r="AK629">
        <f t="shared" si="1186"/>
        <v>0</v>
      </c>
      <c r="AL629">
        <f t="shared" si="1187"/>
        <v>0</v>
      </c>
      <c r="AM629">
        <f t="shared" si="1188"/>
        <v>0</v>
      </c>
      <c r="AN629">
        <f t="shared" si="1189"/>
        <v>0</v>
      </c>
      <c r="AO629">
        <f t="shared" si="1190"/>
        <v>0</v>
      </c>
      <c r="AP629">
        <f t="shared" si="1191"/>
        <v>0</v>
      </c>
      <c r="AQ629">
        <f t="shared" si="1192"/>
        <v>0</v>
      </c>
      <c r="AR629">
        <f t="shared" si="1193"/>
        <v>0</v>
      </c>
      <c r="AS629">
        <f t="shared" si="1194"/>
        <v>0</v>
      </c>
      <c r="AT629">
        <f t="shared" si="1164"/>
        <v>0</v>
      </c>
      <c r="AU629">
        <f t="shared" si="1195"/>
        <v>0</v>
      </c>
      <c r="AV629">
        <f t="shared" si="1196"/>
        <v>0</v>
      </c>
      <c r="AW629">
        <f t="shared" si="1165"/>
        <v>0</v>
      </c>
      <c r="AX629">
        <f t="shared" si="1197"/>
        <v>0</v>
      </c>
      <c r="AY629">
        <f t="shared" si="1198"/>
        <v>0</v>
      </c>
      <c r="AZ629">
        <f t="shared" si="1199"/>
        <v>0</v>
      </c>
      <c r="BA629">
        <f t="shared" si="1200"/>
        <v>0</v>
      </c>
      <c r="BB629">
        <f t="shared" si="1201"/>
        <v>0</v>
      </c>
      <c r="BC629">
        <f t="shared" si="1202"/>
        <v>0</v>
      </c>
      <c r="BD629">
        <f t="shared" si="1203"/>
        <v>0</v>
      </c>
      <c r="BE629">
        <f t="shared" si="1204"/>
        <v>0</v>
      </c>
      <c r="BF629">
        <f t="shared" si="1205"/>
        <v>0</v>
      </c>
      <c r="BG629">
        <f t="shared" si="1206"/>
        <v>0</v>
      </c>
      <c r="BH629">
        <f t="shared" si="1207"/>
        <v>0</v>
      </c>
      <c r="BI629">
        <f t="shared" si="1208"/>
        <v>0</v>
      </c>
      <c r="BJ629">
        <f t="shared" si="1209"/>
        <v>0</v>
      </c>
      <c r="BK629">
        <f t="shared" si="1210"/>
        <v>0</v>
      </c>
      <c r="BL629">
        <f t="shared" si="1211"/>
        <v>0</v>
      </c>
      <c r="BM629">
        <f t="shared" si="1212"/>
        <v>0</v>
      </c>
      <c r="BN629">
        <f t="shared" si="1213"/>
        <v>0</v>
      </c>
      <c r="BO629">
        <f t="shared" si="1214"/>
        <v>0</v>
      </c>
      <c r="BP629">
        <f t="shared" si="1215"/>
        <v>0</v>
      </c>
      <c r="BQ629">
        <f t="shared" si="1216"/>
        <v>0</v>
      </c>
      <c r="BR629">
        <f t="shared" si="1217"/>
        <v>0</v>
      </c>
      <c r="BS629">
        <f t="shared" si="1218"/>
        <v>0</v>
      </c>
      <c r="BT629">
        <f t="shared" si="1219"/>
        <v>0</v>
      </c>
      <c r="BU629">
        <f t="shared" si="1220"/>
        <v>0</v>
      </c>
      <c r="BV629">
        <f t="shared" si="1221"/>
        <v>0</v>
      </c>
      <c r="BW629">
        <f t="shared" si="1222"/>
        <v>0</v>
      </c>
      <c r="BX629">
        <f t="shared" si="1223"/>
        <v>0</v>
      </c>
      <c r="BY629">
        <f t="shared" si="1224"/>
        <v>0</v>
      </c>
      <c r="BZ629">
        <f t="shared" si="1225"/>
        <v>0</v>
      </c>
      <c r="CA629">
        <f t="shared" si="1226"/>
        <v>0</v>
      </c>
      <c r="CB629">
        <f t="shared" si="1227"/>
        <v>0</v>
      </c>
      <c r="CC629">
        <f t="shared" si="1228"/>
        <v>0</v>
      </c>
      <c r="CD629">
        <f t="shared" si="1229"/>
        <v>0</v>
      </c>
      <c r="CE629">
        <f t="shared" si="1230"/>
        <v>0</v>
      </c>
      <c r="CF629">
        <f t="shared" si="1231"/>
        <v>0</v>
      </c>
      <c r="CG629">
        <f t="shared" si="1232"/>
        <v>0</v>
      </c>
      <c r="CH629">
        <f t="shared" si="1233"/>
        <v>0</v>
      </c>
      <c r="CI629">
        <f t="shared" si="1234"/>
        <v>0</v>
      </c>
      <c r="CJ629">
        <f t="shared" si="1235"/>
        <v>0</v>
      </c>
      <c r="CK629">
        <f t="shared" si="1236"/>
        <v>0</v>
      </c>
      <c r="CL629" t="str">
        <f t="shared" si="1237"/>
        <v/>
      </c>
      <c r="CM629" t="str">
        <f t="shared" si="1238"/>
        <v/>
      </c>
      <c r="CN629" t="str">
        <f t="shared" si="1239"/>
        <v/>
      </c>
      <c r="CO629" t="str">
        <f t="shared" si="1240"/>
        <v/>
      </c>
      <c r="CP629" t="str">
        <f t="shared" si="1241"/>
        <v/>
      </c>
      <c r="CQ629" t="str">
        <f t="shared" si="1242"/>
        <v/>
      </c>
      <c r="CR629" t="str">
        <f t="shared" si="1243"/>
        <v/>
      </c>
      <c r="CS629" t="str">
        <f t="shared" si="1244"/>
        <v/>
      </c>
      <c r="CT629" t="str">
        <f t="shared" si="1245"/>
        <v/>
      </c>
      <c r="CU629" t="str">
        <f t="shared" si="1246"/>
        <v/>
      </c>
      <c r="CV629" t="str">
        <f t="shared" si="1247"/>
        <v/>
      </c>
      <c r="CW629" t="str">
        <f t="shared" si="1248"/>
        <v/>
      </c>
      <c r="CX629" t="str">
        <f t="shared" si="1249"/>
        <v/>
      </c>
      <c r="CY629" t="str">
        <f t="shared" si="1250"/>
        <v/>
      </c>
      <c r="CZ629" t="str">
        <f t="shared" si="1251"/>
        <v/>
      </c>
      <c r="DA629" t="str">
        <f t="shared" si="1252"/>
        <v/>
      </c>
      <c r="DB629" t="str">
        <f t="shared" si="1253"/>
        <v/>
      </c>
      <c r="DC629" t="str">
        <f t="shared" si="1254"/>
        <v/>
      </c>
      <c r="DD629" t="str">
        <f t="shared" si="1255"/>
        <v/>
      </c>
      <c r="DE629" t="str">
        <f t="shared" si="1256"/>
        <v/>
      </c>
      <c r="DF629" t="str">
        <f t="shared" si="1257"/>
        <v/>
      </c>
      <c r="DG629" t="str">
        <f t="shared" si="1258"/>
        <v/>
      </c>
      <c r="DH629" t="str">
        <f t="shared" si="1259"/>
        <v/>
      </c>
      <c r="DI629" t="str">
        <f t="shared" si="1260"/>
        <v/>
      </c>
      <c r="DJ629" t="str">
        <f t="shared" si="1261"/>
        <v/>
      </c>
      <c r="DK629" t="str">
        <f t="shared" si="1262"/>
        <v/>
      </c>
      <c r="DL629" t="str">
        <f t="shared" si="1263"/>
        <v/>
      </c>
      <c r="DM629" t="str">
        <f t="shared" si="1264"/>
        <v/>
      </c>
      <c r="DN629" t="str">
        <f t="shared" si="1265"/>
        <v/>
      </c>
      <c r="DO629" t="str">
        <f t="shared" si="1266"/>
        <v/>
      </c>
      <c r="DP629" t="str">
        <f t="shared" si="1267"/>
        <v/>
      </c>
      <c r="DQ629" t="str">
        <f t="shared" si="1268"/>
        <v/>
      </c>
      <c r="DR629" t="str">
        <f t="shared" si="1269"/>
        <v/>
      </c>
      <c r="DS629" t="str">
        <f t="shared" si="1270"/>
        <v/>
      </c>
      <c r="DT629" t="str">
        <f t="shared" si="1271"/>
        <v/>
      </c>
      <c r="DU629">
        <f t="shared" si="1272"/>
        <v>0</v>
      </c>
      <c r="DV629">
        <f t="shared" si="1273"/>
        <v>0</v>
      </c>
      <c r="DW629">
        <f t="shared" si="1274"/>
        <v>0</v>
      </c>
      <c r="DX629" t="str">
        <f t="shared" si="1275"/>
        <v/>
      </c>
      <c r="DY629" t="str">
        <f t="shared" si="1276"/>
        <v/>
      </c>
      <c r="DZ629" t="str">
        <f t="shared" si="1277"/>
        <v/>
      </c>
      <c r="EA629" s="5">
        <f t="shared" si="1278"/>
        <v>0</v>
      </c>
      <c r="EB629" s="3">
        <f t="shared" si="1279"/>
        <v>0</v>
      </c>
    </row>
    <row r="630" spans="2:132" x14ac:dyDescent="0.2">
      <c r="B630">
        <v>625</v>
      </c>
      <c r="C630" s="3">
        <f>Zisk!D644</f>
        <v>0</v>
      </c>
      <c r="D630">
        <f>Zisk!E644</f>
        <v>0</v>
      </c>
      <c r="E630" s="66" t="str">
        <f t="shared" si="1166"/>
        <v/>
      </c>
      <c r="F630" t="str">
        <f t="shared" si="1167"/>
        <v/>
      </c>
      <c r="G630" s="66" t="str">
        <f t="shared" si="1168"/>
        <v/>
      </c>
      <c r="J630">
        <f>VstupniParametry_SKRYT!$D$5</f>
        <v>0.02</v>
      </c>
      <c r="K630">
        <f>VstupniParametry_SKRYT!$D$6</f>
        <v>0.06</v>
      </c>
      <c r="L630">
        <f>VstupniParametry_SKRYT!$D$7</f>
        <v>0.06</v>
      </c>
      <c r="M630">
        <f>VstupniParametry_SKRYT!$D$8</f>
        <v>0.06</v>
      </c>
      <c r="N630">
        <f>VstupniParametry_SKRYT!$D$9</f>
        <v>1.7999999999999999E-2</v>
      </c>
      <c r="O630" s="27">
        <f>VstupniParametry_SKRYT!$D$10</f>
        <v>0.01</v>
      </c>
      <c r="P630" s="27">
        <f>VstupniParametry_SKRYT!$D$11</f>
        <v>0.01</v>
      </c>
      <c r="Q630" s="27">
        <f>VstupniParametry_SKRYT!$D$12</f>
        <v>0.01</v>
      </c>
      <c r="R630" s="27">
        <f>VstupniParametry_SKRYT!$D$13</f>
        <v>0.01</v>
      </c>
      <c r="S630" s="27">
        <f>VstupniParametry_SKRYT!$D$14</f>
        <v>0.01</v>
      </c>
      <c r="T630">
        <f t="shared" si="1169"/>
        <v>0</v>
      </c>
      <c r="U630">
        <f t="shared" si="1170"/>
        <v>0</v>
      </c>
      <c r="V630">
        <f t="shared" si="1171"/>
        <v>0</v>
      </c>
      <c r="W630">
        <f t="shared" si="1172"/>
        <v>0</v>
      </c>
      <c r="X630">
        <f t="shared" si="1173"/>
        <v>0</v>
      </c>
      <c r="Y630">
        <f t="shared" si="1174"/>
        <v>0</v>
      </c>
      <c r="Z630">
        <f t="shared" si="1175"/>
        <v>0</v>
      </c>
      <c r="AA630">
        <f t="shared" si="1176"/>
        <v>0</v>
      </c>
      <c r="AB630">
        <f t="shared" si="1177"/>
        <v>0</v>
      </c>
      <c r="AC630">
        <f t="shared" si="1178"/>
        <v>0</v>
      </c>
      <c r="AD630">
        <f t="shared" si="1179"/>
        <v>0</v>
      </c>
      <c r="AE630">
        <f t="shared" si="1180"/>
        <v>0</v>
      </c>
      <c r="AF630">
        <f t="shared" si="1181"/>
        <v>0</v>
      </c>
      <c r="AG630">
        <f t="shared" si="1182"/>
        <v>0</v>
      </c>
      <c r="AH630">
        <f t="shared" si="1183"/>
        <v>0</v>
      </c>
      <c r="AI630">
        <f t="shared" si="1184"/>
        <v>0</v>
      </c>
      <c r="AJ630">
        <f t="shared" si="1185"/>
        <v>0</v>
      </c>
      <c r="AK630">
        <f t="shared" si="1186"/>
        <v>0</v>
      </c>
      <c r="AL630">
        <f t="shared" si="1187"/>
        <v>0</v>
      </c>
      <c r="AM630">
        <f t="shared" si="1188"/>
        <v>0</v>
      </c>
      <c r="AN630">
        <f t="shared" si="1189"/>
        <v>0</v>
      </c>
      <c r="AO630">
        <f t="shared" si="1190"/>
        <v>0</v>
      </c>
      <c r="AP630">
        <f t="shared" si="1191"/>
        <v>0</v>
      </c>
      <c r="AQ630">
        <f t="shared" si="1192"/>
        <v>0</v>
      </c>
      <c r="AR630">
        <f t="shared" si="1193"/>
        <v>0</v>
      </c>
      <c r="AS630">
        <f t="shared" si="1194"/>
        <v>0</v>
      </c>
      <c r="AT630">
        <f t="shared" si="1164"/>
        <v>0</v>
      </c>
      <c r="AU630">
        <f t="shared" si="1195"/>
        <v>0</v>
      </c>
      <c r="AV630">
        <f t="shared" si="1196"/>
        <v>0</v>
      </c>
      <c r="AW630">
        <f t="shared" si="1165"/>
        <v>0</v>
      </c>
      <c r="AX630">
        <f t="shared" si="1197"/>
        <v>0</v>
      </c>
      <c r="AY630">
        <f t="shared" si="1198"/>
        <v>0</v>
      </c>
      <c r="AZ630">
        <f t="shared" si="1199"/>
        <v>0</v>
      </c>
      <c r="BA630">
        <f t="shared" si="1200"/>
        <v>0</v>
      </c>
      <c r="BB630">
        <f t="shared" si="1201"/>
        <v>0</v>
      </c>
      <c r="BC630">
        <f t="shared" si="1202"/>
        <v>0</v>
      </c>
      <c r="BD630">
        <f t="shared" si="1203"/>
        <v>0</v>
      </c>
      <c r="BE630">
        <f t="shared" si="1204"/>
        <v>0</v>
      </c>
      <c r="BF630">
        <f t="shared" si="1205"/>
        <v>0</v>
      </c>
      <c r="BG630">
        <f t="shared" si="1206"/>
        <v>0</v>
      </c>
      <c r="BH630">
        <f t="shared" si="1207"/>
        <v>0</v>
      </c>
      <c r="BI630">
        <f t="shared" si="1208"/>
        <v>0</v>
      </c>
      <c r="BJ630">
        <f t="shared" si="1209"/>
        <v>0</v>
      </c>
      <c r="BK630">
        <f t="shared" si="1210"/>
        <v>0</v>
      </c>
      <c r="BL630">
        <f t="shared" si="1211"/>
        <v>0</v>
      </c>
      <c r="BM630">
        <f t="shared" si="1212"/>
        <v>0</v>
      </c>
      <c r="BN630">
        <f t="shared" si="1213"/>
        <v>0</v>
      </c>
      <c r="BO630">
        <f t="shared" si="1214"/>
        <v>0</v>
      </c>
      <c r="BP630">
        <f t="shared" si="1215"/>
        <v>0</v>
      </c>
      <c r="BQ630">
        <f t="shared" si="1216"/>
        <v>0</v>
      </c>
      <c r="BR630">
        <f t="shared" si="1217"/>
        <v>0</v>
      </c>
      <c r="BS630">
        <f t="shared" si="1218"/>
        <v>0</v>
      </c>
      <c r="BT630">
        <f t="shared" si="1219"/>
        <v>0</v>
      </c>
      <c r="BU630">
        <f t="shared" si="1220"/>
        <v>0</v>
      </c>
      <c r="BV630">
        <f t="shared" si="1221"/>
        <v>0</v>
      </c>
      <c r="BW630">
        <f t="shared" si="1222"/>
        <v>0</v>
      </c>
      <c r="BX630">
        <f t="shared" si="1223"/>
        <v>0</v>
      </c>
      <c r="BY630">
        <f t="shared" si="1224"/>
        <v>0</v>
      </c>
      <c r="BZ630">
        <f t="shared" si="1225"/>
        <v>0</v>
      </c>
      <c r="CA630">
        <f t="shared" si="1226"/>
        <v>0</v>
      </c>
      <c r="CB630">
        <f t="shared" si="1227"/>
        <v>0</v>
      </c>
      <c r="CC630">
        <f t="shared" si="1228"/>
        <v>0</v>
      </c>
      <c r="CD630">
        <f t="shared" si="1229"/>
        <v>0</v>
      </c>
      <c r="CE630">
        <f t="shared" si="1230"/>
        <v>0</v>
      </c>
      <c r="CF630">
        <f t="shared" si="1231"/>
        <v>0</v>
      </c>
      <c r="CG630">
        <f t="shared" si="1232"/>
        <v>0</v>
      </c>
      <c r="CH630">
        <f t="shared" si="1233"/>
        <v>0</v>
      </c>
      <c r="CI630">
        <f t="shared" si="1234"/>
        <v>0</v>
      </c>
      <c r="CJ630">
        <f t="shared" si="1235"/>
        <v>0</v>
      </c>
      <c r="CK630">
        <f t="shared" si="1236"/>
        <v>0</v>
      </c>
      <c r="CL630" t="str">
        <f t="shared" si="1237"/>
        <v/>
      </c>
      <c r="CM630" t="str">
        <f t="shared" si="1238"/>
        <v/>
      </c>
      <c r="CN630" t="str">
        <f t="shared" si="1239"/>
        <v/>
      </c>
      <c r="CO630" t="str">
        <f t="shared" si="1240"/>
        <v/>
      </c>
      <c r="CP630" t="str">
        <f t="shared" si="1241"/>
        <v/>
      </c>
      <c r="CQ630" t="str">
        <f t="shared" si="1242"/>
        <v/>
      </c>
      <c r="CR630" t="str">
        <f t="shared" si="1243"/>
        <v/>
      </c>
      <c r="CS630" t="str">
        <f t="shared" si="1244"/>
        <v/>
      </c>
      <c r="CT630" t="str">
        <f t="shared" si="1245"/>
        <v/>
      </c>
      <c r="CU630" t="str">
        <f t="shared" si="1246"/>
        <v/>
      </c>
      <c r="CV630" t="str">
        <f t="shared" si="1247"/>
        <v/>
      </c>
      <c r="CW630" t="str">
        <f t="shared" si="1248"/>
        <v/>
      </c>
      <c r="CX630" t="str">
        <f t="shared" si="1249"/>
        <v/>
      </c>
      <c r="CY630" t="str">
        <f t="shared" si="1250"/>
        <v/>
      </c>
      <c r="CZ630" t="str">
        <f t="shared" si="1251"/>
        <v/>
      </c>
      <c r="DA630" t="str">
        <f t="shared" si="1252"/>
        <v/>
      </c>
      <c r="DB630" t="str">
        <f t="shared" si="1253"/>
        <v/>
      </c>
      <c r="DC630" t="str">
        <f t="shared" si="1254"/>
        <v/>
      </c>
      <c r="DD630" t="str">
        <f t="shared" si="1255"/>
        <v/>
      </c>
      <c r="DE630" t="str">
        <f t="shared" si="1256"/>
        <v/>
      </c>
      <c r="DF630" t="str">
        <f t="shared" si="1257"/>
        <v/>
      </c>
      <c r="DG630" t="str">
        <f t="shared" si="1258"/>
        <v/>
      </c>
      <c r="DH630" t="str">
        <f t="shared" si="1259"/>
        <v/>
      </c>
      <c r="DI630" t="str">
        <f t="shared" si="1260"/>
        <v/>
      </c>
      <c r="DJ630" t="str">
        <f t="shared" si="1261"/>
        <v/>
      </c>
      <c r="DK630" t="str">
        <f t="shared" si="1262"/>
        <v/>
      </c>
      <c r="DL630" t="str">
        <f t="shared" si="1263"/>
        <v/>
      </c>
      <c r="DM630" t="str">
        <f t="shared" si="1264"/>
        <v/>
      </c>
      <c r="DN630" t="str">
        <f t="shared" si="1265"/>
        <v/>
      </c>
      <c r="DO630" t="str">
        <f t="shared" si="1266"/>
        <v/>
      </c>
      <c r="DP630" t="str">
        <f t="shared" si="1267"/>
        <v/>
      </c>
      <c r="DQ630" t="str">
        <f t="shared" si="1268"/>
        <v/>
      </c>
      <c r="DR630" t="str">
        <f t="shared" si="1269"/>
        <v/>
      </c>
      <c r="DS630" t="str">
        <f t="shared" si="1270"/>
        <v/>
      </c>
      <c r="DT630" t="str">
        <f t="shared" si="1271"/>
        <v/>
      </c>
      <c r="DU630">
        <f t="shared" si="1272"/>
        <v>0</v>
      </c>
      <c r="DV630">
        <f t="shared" si="1273"/>
        <v>0</v>
      </c>
      <c r="DW630">
        <f t="shared" si="1274"/>
        <v>0</v>
      </c>
      <c r="DX630" t="str">
        <f t="shared" si="1275"/>
        <v/>
      </c>
      <c r="DY630" t="str">
        <f t="shared" si="1276"/>
        <v/>
      </c>
      <c r="DZ630" t="str">
        <f t="shared" si="1277"/>
        <v/>
      </c>
      <c r="EA630" s="5">
        <f t="shared" si="1278"/>
        <v>0</v>
      </c>
      <c r="EB630" s="3">
        <f t="shared" si="1279"/>
        <v>0</v>
      </c>
    </row>
    <row r="631" spans="2:132" x14ac:dyDescent="0.2">
      <c r="B631" s="25">
        <v>626</v>
      </c>
      <c r="C631" s="26">
        <f>Zisk!D645</f>
        <v>0</v>
      </c>
      <c r="D631">
        <f>Zisk!E645</f>
        <v>0</v>
      </c>
      <c r="E631" s="66" t="str">
        <f t="shared" si="1166"/>
        <v/>
      </c>
      <c r="F631" t="str">
        <f t="shared" si="1167"/>
        <v/>
      </c>
      <c r="G631" s="66" t="str">
        <f t="shared" si="1168"/>
        <v/>
      </c>
      <c r="H631" s="25"/>
      <c r="I631" s="25"/>
      <c r="J631">
        <f>VstupniParametry_SKRYT!$D$5</f>
        <v>0.02</v>
      </c>
      <c r="K631">
        <f>VstupniParametry_SKRYT!$D$6</f>
        <v>0.06</v>
      </c>
      <c r="L631">
        <f>VstupniParametry_SKRYT!$D$7</f>
        <v>0.06</v>
      </c>
      <c r="M631">
        <f>VstupniParametry_SKRYT!$D$8</f>
        <v>0.06</v>
      </c>
      <c r="N631">
        <f>VstupniParametry_SKRYT!$D$9</f>
        <v>1.7999999999999999E-2</v>
      </c>
      <c r="O631" s="27">
        <f>VstupniParametry_SKRYT!$D$10</f>
        <v>0.01</v>
      </c>
      <c r="P631" s="27">
        <f>VstupniParametry_SKRYT!$D$11</f>
        <v>0.01</v>
      </c>
      <c r="Q631" s="27">
        <f>VstupniParametry_SKRYT!$D$12</f>
        <v>0.01</v>
      </c>
      <c r="R631" s="27">
        <f>VstupniParametry_SKRYT!$D$13</f>
        <v>0.01</v>
      </c>
      <c r="S631" s="27">
        <f>VstupniParametry_SKRYT!$D$14</f>
        <v>0.01</v>
      </c>
      <c r="T631">
        <f t="shared" si="1169"/>
        <v>0</v>
      </c>
      <c r="U631">
        <f t="shared" si="1170"/>
        <v>0</v>
      </c>
      <c r="V631">
        <f t="shared" si="1171"/>
        <v>0</v>
      </c>
      <c r="W631">
        <f t="shared" si="1172"/>
        <v>0</v>
      </c>
      <c r="X631">
        <f t="shared" si="1173"/>
        <v>0</v>
      </c>
      <c r="Y631">
        <f t="shared" si="1174"/>
        <v>0</v>
      </c>
      <c r="Z631">
        <f t="shared" si="1175"/>
        <v>0</v>
      </c>
      <c r="AA631">
        <f t="shared" si="1176"/>
        <v>0</v>
      </c>
      <c r="AB631">
        <f t="shared" si="1177"/>
        <v>0</v>
      </c>
      <c r="AC631">
        <f t="shared" si="1178"/>
        <v>0</v>
      </c>
      <c r="AD631">
        <f t="shared" si="1179"/>
        <v>0</v>
      </c>
      <c r="AE631">
        <f t="shared" si="1180"/>
        <v>0</v>
      </c>
      <c r="AF631">
        <f t="shared" si="1181"/>
        <v>0</v>
      </c>
      <c r="AG631">
        <f t="shared" si="1182"/>
        <v>0</v>
      </c>
      <c r="AH631">
        <f t="shared" si="1183"/>
        <v>0</v>
      </c>
      <c r="AI631">
        <f t="shared" si="1184"/>
        <v>0</v>
      </c>
      <c r="AJ631">
        <f t="shared" si="1185"/>
        <v>0</v>
      </c>
      <c r="AK631">
        <f t="shared" si="1186"/>
        <v>0</v>
      </c>
      <c r="AL631">
        <f t="shared" si="1187"/>
        <v>0</v>
      </c>
      <c r="AM631">
        <f t="shared" si="1188"/>
        <v>0</v>
      </c>
      <c r="AN631">
        <f t="shared" si="1189"/>
        <v>0</v>
      </c>
      <c r="AO631">
        <f t="shared" si="1190"/>
        <v>0</v>
      </c>
      <c r="AP631">
        <f t="shared" si="1191"/>
        <v>0</v>
      </c>
      <c r="AQ631">
        <f t="shared" si="1192"/>
        <v>0</v>
      </c>
      <c r="AR631">
        <f t="shared" si="1193"/>
        <v>0</v>
      </c>
      <c r="AS631">
        <f t="shared" si="1194"/>
        <v>0</v>
      </c>
      <c r="AT631">
        <f t="shared" si="1164"/>
        <v>0</v>
      </c>
      <c r="AU631">
        <f t="shared" si="1195"/>
        <v>0</v>
      </c>
      <c r="AV631">
        <f t="shared" si="1196"/>
        <v>0</v>
      </c>
      <c r="AW631">
        <f t="shared" si="1165"/>
        <v>0</v>
      </c>
      <c r="AX631">
        <f t="shared" si="1197"/>
        <v>0</v>
      </c>
      <c r="AY631">
        <f t="shared" si="1198"/>
        <v>0</v>
      </c>
      <c r="AZ631">
        <f t="shared" si="1199"/>
        <v>0</v>
      </c>
      <c r="BA631">
        <f t="shared" si="1200"/>
        <v>0</v>
      </c>
      <c r="BB631">
        <f t="shared" si="1201"/>
        <v>0</v>
      </c>
      <c r="BC631">
        <f t="shared" si="1202"/>
        <v>0</v>
      </c>
      <c r="BD631">
        <f t="shared" si="1203"/>
        <v>0</v>
      </c>
      <c r="BE631">
        <f t="shared" si="1204"/>
        <v>0</v>
      </c>
      <c r="BF631">
        <f t="shared" si="1205"/>
        <v>0</v>
      </c>
      <c r="BG631">
        <f t="shared" si="1206"/>
        <v>0</v>
      </c>
      <c r="BH631">
        <f t="shared" si="1207"/>
        <v>0</v>
      </c>
      <c r="BI631">
        <f t="shared" si="1208"/>
        <v>0</v>
      </c>
      <c r="BJ631">
        <f t="shared" si="1209"/>
        <v>0</v>
      </c>
      <c r="BK631">
        <f t="shared" si="1210"/>
        <v>0</v>
      </c>
      <c r="BL631">
        <f t="shared" si="1211"/>
        <v>0</v>
      </c>
      <c r="BM631">
        <f t="shared" si="1212"/>
        <v>0</v>
      </c>
      <c r="BN631">
        <f t="shared" si="1213"/>
        <v>0</v>
      </c>
      <c r="BO631">
        <f t="shared" si="1214"/>
        <v>0</v>
      </c>
      <c r="BP631">
        <f t="shared" si="1215"/>
        <v>0</v>
      </c>
      <c r="BQ631">
        <f t="shared" si="1216"/>
        <v>0</v>
      </c>
      <c r="BR631">
        <f t="shared" si="1217"/>
        <v>0</v>
      </c>
      <c r="BS631">
        <f t="shared" si="1218"/>
        <v>0</v>
      </c>
      <c r="BT631">
        <f t="shared" si="1219"/>
        <v>0</v>
      </c>
      <c r="BU631">
        <f t="shared" si="1220"/>
        <v>0</v>
      </c>
      <c r="BV631">
        <f t="shared" si="1221"/>
        <v>0</v>
      </c>
      <c r="BW631">
        <f t="shared" si="1222"/>
        <v>0</v>
      </c>
      <c r="BX631">
        <f t="shared" si="1223"/>
        <v>0</v>
      </c>
      <c r="BY631">
        <f t="shared" si="1224"/>
        <v>0</v>
      </c>
      <c r="BZ631">
        <f t="shared" si="1225"/>
        <v>0</v>
      </c>
      <c r="CA631">
        <f t="shared" si="1226"/>
        <v>0</v>
      </c>
      <c r="CB631">
        <f t="shared" si="1227"/>
        <v>0</v>
      </c>
      <c r="CC631">
        <f t="shared" si="1228"/>
        <v>0</v>
      </c>
      <c r="CD631">
        <f t="shared" si="1229"/>
        <v>0</v>
      </c>
      <c r="CE631">
        <f t="shared" si="1230"/>
        <v>0</v>
      </c>
      <c r="CF631">
        <f t="shared" si="1231"/>
        <v>0</v>
      </c>
      <c r="CG631">
        <f t="shared" si="1232"/>
        <v>0</v>
      </c>
      <c r="CH631">
        <f t="shared" si="1233"/>
        <v>0</v>
      </c>
      <c r="CI631">
        <f t="shared" si="1234"/>
        <v>0</v>
      </c>
      <c r="CJ631">
        <f t="shared" si="1235"/>
        <v>0</v>
      </c>
      <c r="CK631">
        <f t="shared" si="1236"/>
        <v>0</v>
      </c>
      <c r="CL631" t="str">
        <f t="shared" si="1237"/>
        <v/>
      </c>
      <c r="CM631" t="str">
        <f t="shared" si="1238"/>
        <v/>
      </c>
      <c r="CN631" t="str">
        <f t="shared" si="1239"/>
        <v/>
      </c>
      <c r="CO631" t="str">
        <f t="shared" si="1240"/>
        <v/>
      </c>
      <c r="CP631" t="str">
        <f t="shared" si="1241"/>
        <v/>
      </c>
      <c r="CQ631" t="str">
        <f t="shared" si="1242"/>
        <v/>
      </c>
      <c r="CR631" t="str">
        <f t="shared" si="1243"/>
        <v/>
      </c>
      <c r="CS631" t="str">
        <f t="shared" si="1244"/>
        <v/>
      </c>
      <c r="CT631" t="str">
        <f t="shared" si="1245"/>
        <v/>
      </c>
      <c r="CU631" t="str">
        <f t="shared" si="1246"/>
        <v/>
      </c>
      <c r="CV631" t="str">
        <f t="shared" si="1247"/>
        <v/>
      </c>
      <c r="CW631" t="str">
        <f t="shared" si="1248"/>
        <v/>
      </c>
      <c r="CX631" t="str">
        <f t="shared" si="1249"/>
        <v/>
      </c>
      <c r="CY631" t="str">
        <f t="shared" si="1250"/>
        <v/>
      </c>
      <c r="CZ631" t="str">
        <f t="shared" si="1251"/>
        <v/>
      </c>
      <c r="DA631" t="str">
        <f t="shared" si="1252"/>
        <v/>
      </c>
      <c r="DB631" t="str">
        <f t="shared" si="1253"/>
        <v/>
      </c>
      <c r="DC631" t="str">
        <f t="shared" si="1254"/>
        <v/>
      </c>
      <c r="DD631" t="str">
        <f t="shared" si="1255"/>
        <v/>
      </c>
      <c r="DE631" t="str">
        <f t="shared" si="1256"/>
        <v/>
      </c>
      <c r="DF631" t="str">
        <f t="shared" si="1257"/>
        <v/>
      </c>
      <c r="DG631" t="str">
        <f t="shared" si="1258"/>
        <v/>
      </c>
      <c r="DH631" t="str">
        <f t="shared" si="1259"/>
        <v/>
      </c>
      <c r="DI631" t="str">
        <f t="shared" si="1260"/>
        <v/>
      </c>
      <c r="DJ631" t="str">
        <f t="shared" si="1261"/>
        <v/>
      </c>
      <c r="DK631" t="str">
        <f t="shared" si="1262"/>
        <v/>
      </c>
      <c r="DL631" t="str">
        <f t="shared" si="1263"/>
        <v/>
      </c>
      <c r="DM631" t="str">
        <f t="shared" si="1264"/>
        <v/>
      </c>
      <c r="DN631" t="str">
        <f t="shared" si="1265"/>
        <v/>
      </c>
      <c r="DO631" t="str">
        <f t="shared" si="1266"/>
        <v/>
      </c>
      <c r="DP631" t="str">
        <f t="shared" si="1267"/>
        <v/>
      </c>
      <c r="DQ631" t="str">
        <f t="shared" si="1268"/>
        <v/>
      </c>
      <c r="DR631" t="str">
        <f t="shared" si="1269"/>
        <v/>
      </c>
      <c r="DS631" t="str">
        <f t="shared" si="1270"/>
        <v/>
      </c>
      <c r="DT631" t="str">
        <f t="shared" si="1271"/>
        <v/>
      </c>
      <c r="DU631">
        <f t="shared" si="1272"/>
        <v>0</v>
      </c>
      <c r="DV631">
        <f t="shared" si="1273"/>
        <v>0</v>
      </c>
      <c r="DW631">
        <f t="shared" si="1274"/>
        <v>0</v>
      </c>
      <c r="DX631" t="str">
        <f t="shared" si="1275"/>
        <v/>
      </c>
      <c r="DY631" t="str">
        <f t="shared" si="1276"/>
        <v/>
      </c>
      <c r="DZ631" t="str">
        <f t="shared" si="1277"/>
        <v/>
      </c>
      <c r="EA631" s="5">
        <f t="shared" si="1278"/>
        <v>0</v>
      </c>
      <c r="EB631" s="3">
        <f t="shared" si="1279"/>
        <v>0</v>
      </c>
    </row>
    <row r="632" spans="2:132" x14ac:dyDescent="0.2">
      <c r="B632">
        <v>627</v>
      </c>
      <c r="C632" s="3">
        <f>Zisk!D646</f>
        <v>0</v>
      </c>
      <c r="D632">
        <f>Zisk!E646</f>
        <v>0</v>
      </c>
      <c r="E632" s="66" t="str">
        <f t="shared" si="1166"/>
        <v/>
      </c>
      <c r="F632" t="str">
        <f t="shared" si="1167"/>
        <v/>
      </c>
      <c r="G632" s="66" t="str">
        <f t="shared" si="1168"/>
        <v/>
      </c>
      <c r="J632">
        <f>VstupniParametry_SKRYT!$D$5</f>
        <v>0.02</v>
      </c>
      <c r="K632">
        <f>VstupniParametry_SKRYT!$D$6</f>
        <v>0.06</v>
      </c>
      <c r="L632">
        <f>VstupniParametry_SKRYT!$D$7</f>
        <v>0.06</v>
      </c>
      <c r="M632">
        <f>VstupniParametry_SKRYT!$D$8</f>
        <v>0.06</v>
      </c>
      <c r="N632">
        <f>VstupniParametry_SKRYT!$D$9</f>
        <v>1.7999999999999999E-2</v>
      </c>
      <c r="O632" s="27">
        <f>VstupniParametry_SKRYT!$D$10</f>
        <v>0.01</v>
      </c>
      <c r="P632" s="27">
        <f>VstupniParametry_SKRYT!$D$11</f>
        <v>0.01</v>
      </c>
      <c r="Q632" s="27">
        <f>VstupniParametry_SKRYT!$D$12</f>
        <v>0.01</v>
      </c>
      <c r="R632" s="27">
        <f>VstupniParametry_SKRYT!$D$13</f>
        <v>0.01</v>
      </c>
      <c r="S632" s="27">
        <f>VstupniParametry_SKRYT!$D$14</f>
        <v>0.01</v>
      </c>
      <c r="T632">
        <f t="shared" si="1169"/>
        <v>0</v>
      </c>
      <c r="U632">
        <f t="shared" si="1170"/>
        <v>0</v>
      </c>
      <c r="V632">
        <f t="shared" si="1171"/>
        <v>0</v>
      </c>
      <c r="W632">
        <f t="shared" si="1172"/>
        <v>0</v>
      </c>
      <c r="X632">
        <f t="shared" si="1173"/>
        <v>0</v>
      </c>
      <c r="Y632">
        <f t="shared" si="1174"/>
        <v>0</v>
      </c>
      <c r="Z632">
        <f t="shared" si="1175"/>
        <v>0</v>
      </c>
      <c r="AA632">
        <f t="shared" si="1176"/>
        <v>0</v>
      </c>
      <c r="AB632">
        <f t="shared" si="1177"/>
        <v>0</v>
      </c>
      <c r="AC632">
        <f t="shared" si="1178"/>
        <v>0</v>
      </c>
      <c r="AD632">
        <f t="shared" si="1179"/>
        <v>0</v>
      </c>
      <c r="AE632">
        <f t="shared" si="1180"/>
        <v>0</v>
      </c>
      <c r="AF632">
        <f t="shared" si="1181"/>
        <v>0</v>
      </c>
      <c r="AG632">
        <f t="shared" si="1182"/>
        <v>0</v>
      </c>
      <c r="AH632">
        <f t="shared" si="1183"/>
        <v>0</v>
      </c>
      <c r="AI632">
        <f t="shared" si="1184"/>
        <v>0</v>
      </c>
      <c r="AJ632">
        <f t="shared" si="1185"/>
        <v>0</v>
      </c>
      <c r="AK632">
        <f t="shared" si="1186"/>
        <v>0</v>
      </c>
      <c r="AL632">
        <f t="shared" si="1187"/>
        <v>0</v>
      </c>
      <c r="AM632">
        <f t="shared" si="1188"/>
        <v>0</v>
      </c>
      <c r="AN632">
        <f t="shared" si="1189"/>
        <v>0</v>
      </c>
      <c r="AO632">
        <f t="shared" si="1190"/>
        <v>0</v>
      </c>
      <c r="AP632">
        <f t="shared" si="1191"/>
        <v>0</v>
      </c>
      <c r="AQ632">
        <f t="shared" si="1192"/>
        <v>0</v>
      </c>
      <c r="AR632">
        <f t="shared" si="1193"/>
        <v>0</v>
      </c>
      <c r="AS632">
        <f t="shared" si="1194"/>
        <v>0</v>
      </c>
      <c r="AT632">
        <f t="shared" si="1164"/>
        <v>0</v>
      </c>
      <c r="AU632">
        <f t="shared" si="1195"/>
        <v>0</v>
      </c>
      <c r="AV632">
        <f t="shared" si="1196"/>
        <v>0</v>
      </c>
      <c r="AW632">
        <f t="shared" si="1165"/>
        <v>0</v>
      </c>
      <c r="AX632">
        <f t="shared" si="1197"/>
        <v>0</v>
      </c>
      <c r="AY632">
        <f t="shared" si="1198"/>
        <v>0</v>
      </c>
      <c r="AZ632">
        <f t="shared" si="1199"/>
        <v>0</v>
      </c>
      <c r="BA632">
        <f t="shared" si="1200"/>
        <v>0</v>
      </c>
      <c r="BB632">
        <f t="shared" si="1201"/>
        <v>0</v>
      </c>
      <c r="BC632">
        <f t="shared" si="1202"/>
        <v>0</v>
      </c>
      <c r="BD632">
        <f t="shared" si="1203"/>
        <v>0</v>
      </c>
      <c r="BE632">
        <f t="shared" si="1204"/>
        <v>0</v>
      </c>
      <c r="BF632">
        <f t="shared" si="1205"/>
        <v>0</v>
      </c>
      <c r="BG632">
        <f t="shared" si="1206"/>
        <v>0</v>
      </c>
      <c r="BH632">
        <f t="shared" si="1207"/>
        <v>0</v>
      </c>
      <c r="BI632">
        <f t="shared" si="1208"/>
        <v>0</v>
      </c>
      <c r="BJ632">
        <f t="shared" si="1209"/>
        <v>0</v>
      </c>
      <c r="BK632">
        <f t="shared" si="1210"/>
        <v>0</v>
      </c>
      <c r="BL632">
        <f t="shared" si="1211"/>
        <v>0</v>
      </c>
      <c r="BM632">
        <f t="shared" si="1212"/>
        <v>0</v>
      </c>
      <c r="BN632">
        <f t="shared" si="1213"/>
        <v>0</v>
      </c>
      <c r="BO632">
        <f t="shared" si="1214"/>
        <v>0</v>
      </c>
      <c r="BP632">
        <f t="shared" si="1215"/>
        <v>0</v>
      </c>
      <c r="BQ632">
        <f t="shared" si="1216"/>
        <v>0</v>
      </c>
      <c r="BR632">
        <f t="shared" si="1217"/>
        <v>0</v>
      </c>
      <c r="BS632">
        <f t="shared" si="1218"/>
        <v>0</v>
      </c>
      <c r="BT632">
        <f t="shared" si="1219"/>
        <v>0</v>
      </c>
      <c r="BU632">
        <f t="shared" si="1220"/>
        <v>0</v>
      </c>
      <c r="BV632">
        <f t="shared" si="1221"/>
        <v>0</v>
      </c>
      <c r="BW632">
        <f t="shared" si="1222"/>
        <v>0</v>
      </c>
      <c r="BX632">
        <f t="shared" si="1223"/>
        <v>0</v>
      </c>
      <c r="BY632">
        <f t="shared" si="1224"/>
        <v>0</v>
      </c>
      <c r="BZ632">
        <f t="shared" si="1225"/>
        <v>0</v>
      </c>
      <c r="CA632">
        <f t="shared" si="1226"/>
        <v>0</v>
      </c>
      <c r="CB632">
        <f t="shared" si="1227"/>
        <v>0</v>
      </c>
      <c r="CC632">
        <f t="shared" si="1228"/>
        <v>0</v>
      </c>
      <c r="CD632">
        <f t="shared" si="1229"/>
        <v>0</v>
      </c>
      <c r="CE632">
        <f t="shared" si="1230"/>
        <v>0</v>
      </c>
      <c r="CF632">
        <f t="shared" si="1231"/>
        <v>0</v>
      </c>
      <c r="CG632">
        <f t="shared" si="1232"/>
        <v>0</v>
      </c>
      <c r="CH632">
        <f t="shared" si="1233"/>
        <v>0</v>
      </c>
      <c r="CI632">
        <f t="shared" si="1234"/>
        <v>0</v>
      </c>
      <c r="CJ632">
        <f t="shared" si="1235"/>
        <v>0</v>
      </c>
      <c r="CK632">
        <f t="shared" si="1236"/>
        <v>0</v>
      </c>
      <c r="CL632" t="str">
        <f t="shared" si="1237"/>
        <v/>
      </c>
      <c r="CM632" t="str">
        <f t="shared" si="1238"/>
        <v/>
      </c>
      <c r="CN632" t="str">
        <f t="shared" si="1239"/>
        <v/>
      </c>
      <c r="CO632" t="str">
        <f t="shared" si="1240"/>
        <v/>
      </c>
      <c r="CP632" t="str">
        <f t="shared" si="1241"/>
        <v/>
      </c>
      <c r="CQ632" t="str">
        <f t="shared" si="1242"/>
        <v/>
      </c>
      <c r="CR632" t="str">
        <f t="shared" si="1243"/>
        <v/>
      </c>
      <c r="CS632" t="str">
        <f t="shared" si="1244"/>
        <v/>
      </c>
      <c r="CT632" t="str">
        <f t="shared" si="1245"/>
        <v/>
      </c>
      <c r="CU632" t="str">
        <f t="shared" si="1246"/>
        <v/>
      </c>
      <c r="CV632" t="str">
        <f t="shared" si="1247"/>
        <v/>
      </c>
      <c r="CW632" t="str">
        <f t="shared" si="1248"/>
        <v/>
      </c>
      <c r="CX632" t="str">
        <f t="shared" si="1249"/>
        <v/>
      </c>
      <c r="CY632" t="str">
        <f t="shared" si="1250"/>
        <v/>
      </c>
      <c r="CZ632" t="str">
        <f t="shared" si="1251"/>
        <v/>
      </c>
      <c r="DA632" t="str">
        <f t="shared" si="1252"/>
        <v/>
      </c>
      <c r="DB632" t="str">
        <f t="shared" si="1253"/>
        <v/>
      </c>
      <c r="DC632" t="str">
        <f t="shared" si="1254"/>
        <v/>
      </c>
      <c r="DD632" t="str">
        <f t="shared" si="1255"/>
        <v/>
      </c>
      <c r="DE632" t="str">
        <f t="shared" si="1256"/>
        <v/>
      </c>
      <c r="DF632" t="str">
        <f t="shared" si="1257"/>
        <v/>
      </c>
      <c r="DG632" t="str">
        <f t="shared" si="1258"/>
        <v/>
      </c>
      <c r="DH632" t="str">
        <f t="shared" si="1259"/>
        <v/>
      </c>
      <c r="DI632" t="str">
        <f t="shared" si="1260"/>
        <v/>
      </c>
      <c r="DJ632" t="str">
        <f t="shared" si="1261"/>
        <v/>
      </c>
      <c r="DK632" t="str">
        <f t="shared" si="1262"/>
        <v/>
      </c>
      <c r="DL632" t="str">
        <f t="shared" si="1263"/>
        <v/>
      </c>
      <c r="DM632" t="str">
        <f t="shared" si="1264"/>
        <v/>
      </c>
      <c r="DN632" t="str">
        <f t="shared" si="1265"/>
        <v/>
      </c>
      <c r="DO632" t="str">
        <f t="shared" si="1266"/>
        <v/>
      </c>
      <c r="DP632" t="str">
        <f t="shared" si="1267"/>
        <v/>
      </c>
      <c r="DQ632" t="str">
        <f t="shared" si="1268"/>
        <v/>
      </c>
      <c r="DR632" t="str">
        <f t="shared" si="1269"/>
        <v/>
      </c>
      <c r="DS632" t="str">
        <f t="shared" si="1270"/>
        <v/>
      </c>
      <c r="DT632" t="str">
        <f t="shared" si="1271"/>
        <v/>
      </c>
      <c r="DU632">
        <f t="shared" si="1272"/>
        <v>0</v>
      </c>
      <c r="DV632">
        <f t="shared" si="1273"/>
        <v>0</v>
      </c>
      <c r="DW632">
        <f t="shared" si="1274"/>
        <v>0</v>
      </c>
      <c r="DX632" t="str">
        <f t="shared" si="1275"/>
        <v/>
      </c>
      <c r="DY632" t="str">
        <f t="shared" si="1276"/>
        <v/>
      </c>
      <c r="DZ632" t="str">
        <f t="shared" si="1277"/>
        <v/>
      </c>
      <c r="EA632" s="5">
        <f t="shared" si="1278"/>
        <v>0</v>
      </c>
      <c r="EB632" s="3">
        <f t="shared" si="1279"/>
        <v>0</v>
      </c>
    </row>
    <row r="633" spans="2:132" x14ac:dyDescent="0.2">
      <c r="B633" s="25">
        <v>628</v>
      </c>
      <c r="C633" s="26">
        <f>Zisk!D647</f>
        <v>0</v>
      </c>
      <c r="D633">
        <f>Zisk!E647</f>
        <v>0</v>
      </c>
      <c r="E633" s="66" t="str">
        <f t="shared" si="1166"/>
        <v/>
      </c>
      <c r="F633" t="str">
        <f t="shared" si="1167"/>
        <v/>
      </c>
      <c r="G633" s="66" t="str">
        <f t="shared" si="1168"/>
        <v/>
      </c>
      <c r="H633" s="25"/>
      <c r="I633" s="25"/>
      <c r="J633">
        <f>VstupniParametry_SKRYT!$D$5</f>
        <v>0.02</v>
      </c>
      <c r="K633">
        <f>VstupniParametry_SKRYT!$D$6</f>
        <v>0.06</v>
      </c>
      <c r="L633">
        <f>VstupniParametry_SKRYT!$D$7</f>
        <v>0.06</v>
      </c>
      <c r="M633">
        <f>VstupniParametry_SKRYT!$D$8</f>
        <v>0.06</v>
      </c>
      <c r="N633">
        <f>VstupniParametry_SKRYT!$D$9</f>
        <v>1.7999999999999999E-2</v>
      </c>
      <c r="O633" s="27">
        <f>VstupniParametry_SKRYT!$D$10</f>
        <v>0.01</v>
      </c>
      <c r="P633" s="27">
        <f>VstupniParametry_SKRYT!$D$11</f>
        <v>0.01</v>
      </c>
      <c r="Q633" s="27">
        <f>VstupniParametry_SKRYT!$D$12</f>
        <v>0.01</v>
      </c>
      <c r="R633" s="27">
        <f>VstupniParametry_SKRYT!$D$13</f>
        <v>0.01</v>
      </c>
      <c r="S633" s="27">
        <f>VstupniParametry_SKRYT!$D$14</f>
        <v>0.01</v>
      </c>
      <c r="T633">
        <f t="shared" si="1169"/>
        <v>0</v>
      </c>
      <c r="U633">
        <f t="shared" si="1170"/>
        <v>0</v>
      </c>
      <c r="V633">
        <f t="shared" si="1171"/>
        <v>0</v>
      </c>
      <c r="W633">
        <f t="shared" si="1172"/>
        <v>0</v>
      </c>
      <c r="X633">
        <f t="shared" si="1173"/>
        <v>0</v>
      </c>
      <c r="Y633">
        <f t="shared" si="1174"/>
        <v>0</v>
      </c>
      <c r="Z633">
        <f t="shared" si="1175"/>
        <v>0</v>
      </c>
      <c r="AA633">
        <f t="shared" si="1176"/>
        <v>0</v>
      </c>
      <c r="AB633">
        <f t="shared" si="1177"/>
        <v>0</v>
      </c>
      <c r="AC633">
        <f t="shared" si="1178"/>
        <v>0</v>
      </c>
      <c r="AD633">
        <f t="shared" si="1179"/>
        <v>0</v>
      </c>
      <c r="AE633">
        <f t="shared" si="1180"/>
        <v>0</v>
      </c>
      <c r="AF633">
        <f t="shared" si="1181"/>
        <v>0</v>
      </c>
      <c r="AG633">
        <f t="shared" si="1182"/>
        <v>0</v>
      </c>
      <c r="AH633">
        <f t="shared" si="1183"/>
        <v>0</v>
      </c>
      <c r="AI633">
        <f t="shared" si="1184"/>
        <v>0</v>
      </c>
      <c r="AJ633">
        <f t="shared" si="1185"/>
        <v>0</v>
      </c>
      <c r="AK633">
        <f t="shared" si="1186"/>
        <v>0</v>
      </c>
      <c r="AL633">
        <f t="shared" si="1187"/>
        <v>0</v>
      </c>
      <c r="AM633">
        <f t="shared" si="1188"/>
        <v>0</v>
      </c>
      <c r="AN633">
        <f t="shared" si="1189"/>
        <v>0</v>
      </c>
      <c r="AO633">
        <f t="shared" si="1190"/>
        <v>0</v>
      </c>
      <c r="AP633">
        <f t="shared" si="1191"/>
        <v>0</v>
      </c>
      <c r="AQ633">
        <f t="shared" si="1192"/>
        <v>0</v>
      </c>
      <c r="AR633">
        <f t="shared" si="1193"/>
        <v>0</v>
      </c>
      <c r="AS633">
        <f t="shared" si="1194"/>
        <v>0</v>
      </c>
      <c r="AT633">
        <f t="shared" si="1164"/>
        <v>0</v>
      </c>
      <c r="AU633">
        <f t="shared" si="1195"/>
        <v>0</v>
      </c>
      <c r="AV633">
        <f t="shared" si="1196"/>
        <v>0</v>
      </c>
      <c r="AW633">
        <f t="shared" si="1165"/>
        <v>0</v>
      </c>
      <c r="AX633">
        <f t="shared" si="1197"/>
        <v>0</v>
      </c>
      <c r="AY633">
        <f t="shared" si="1198"/>
        <v>0</v>
      </c>
      <c r="AZ633">
        <f t="shared" si="1199"/>
        <v>0</v>
      </c>
      <c r="BA633">
        <f t="shared" si="1200"/>
        <v>0</v>
      </c>
      <c r="BB633">
        <f t="shared" si="1201"/>
        <v>0</v>
      </c>
      <c r="BC633">
        <f t="shared" si="1202"/>
        <v>0</v>
      </c>
      <c r="BD633">
        <f t="shared" si="1203"/>
        <v>0</v>
      </c>
      <c r="BE633">
        <f t="shared" si="1204"/>
        <v>0</v>
      </c>
      <c r="BF633">
        <f t="shared" si="1205"/>
        <v>0</v>
      </c>
      <c r="BG633">
        <f t="shared" si="1206"/>
        <v>0</v>
      </c>
      <c r="BH633">
        <f t="shared" si="1207"/>
        <v>0</v>
      </c>
      <c r="BI633">
        <f t="shared" si="1208"/>
        <v>0</v>
      </c>
      <c r="BJ633">
        <f t="shared" si="1209"/>
        <v>0</v>
      </c>
      <c r="BK633">
        <f t="shared" si="1210"/>
        <v>0</v>
      </c>
      <c r="BL633">
        <f t="shared" si="1211"/>
        <v>0</v>
      </c>
      <c r="BM633">
        <f t="shared" si="1212"/>
        <v>0</v>
      </c>
      <c r="BN633">
        <f t="shared" si="1213"/>
        <v>0</v>
      </c>
      <c r="BO633">
        <f t="shared" si="1214"/>
        <v>0</v>
      </c>
      <c r="BP633">
        <f t="shared" si="1215"/>
        <v>0</v>
      </c>
      <c r="BQ633">
        <f t="shared" si="1216"/>
        <v>0</v>
      </c>
      <c r="BR633">
        <f t="shared" si="1217"/>
        <v>0</v>
      </c>
      <c r="BS633">
        <f t="shared" si="1218"/>
        <v>0</v>
      </c>
      <c r="BT633">
        <f t="shared" si="1219"/>
        <v>0</v>
      </c>
      <c r="BU633">
        <f t="shared" si="1220"/>
        <v>0</v>
      </c>
      <c r="BV633">
        <f t="shared" si="1221"/>
        <v>0</v>
      </c>
      <c r="BW633">
        <f t="shared" si="1222"/>
        <v>0</v>
      </c>
      <c r="BX633">
        <f t="shared" si="1223"/>
        <v>0</v>
      </c>
      <c r="BY633">
        <f t="shared" si="1224"/>
        <v>0</v>
      </c>
      <c r="BZ633">
        <f t="shared" si="1225"/>
        <v>0</v>
      </c>
      <c r="CA633">
        <f t="shared" si="1226"/>
        <v>0</v>
      </c>
      <c r="CB633">
        <f t="shared" si="1227"/>
        <v>0</v>
      </c>
      <c r="CC633">
        <f t="shared" si="1228"/>
        <v>0</v>
      </c>
      <c r="CD633">
        <f t="shared" si="1229"/>
        <v>0</v>
      </c>
      <c r="CE633">
        <f t="shared" si="1230"/>
        <v>0</v>
      </c>
      <c r="CF633">
        <f t="shared" si="1231"/>
        <v>0</v>
      </c>
      <c r="CG633">
        <f t="shared" si="1232"/>
        <v>0</v>
      </c>
      <c r="CH633">
        <f t="shared" si="1233"/>
        <v>0</v>
      </c>
      <c r="CI633">
        <f t="shared" si="1234"/>
        <v>0</v>
      </c>
      <c r="CJ633">
        <f t="shared" si="1235"/>
        <v>0</v>
      </c>
      <c r="CK633">
        <f t="shared" si="1236"/>
        <v>0</v>
      </c>
      <c r="CL633" t="str">
        <f t="shared" si="1237"/>
        <v/>
      </c>
      <c r="CM633" t="str">
        <f t="shared" si="1238"/>
        <v/>
      </c>
      <c r="CN633" t="str">
        <f t="shared" si="1239"/>
        <v/>
      </c>
      <c r="CO633" t="str">
        <f t="shared" si="1240"/>
        <v/>
      </c>
      <c r="CP633" t="str">
        <f t="shared" si="1241"/>
        <v/>
      </c>
      <c r="CQ633" t="str">
        <f t="shared" si="1242"/>
        <v/>
      </c>
      <c r="CR633" t="str">
        <f t="shared" si="1243"/>
        <v/>
      </c>
      <c r="CS633" t="str">
        <f t="shared" si="1244"/>
        <v/>
      </c>
      <c r="CT633" t="str">
        <f t="shared" si="1245"/>
        <v/>
      </c>
      <c r="CU633" t="str">
        <f t="shared" si="1246"/>
        <v/>
      </c>
      <c r="CV633" t="str">
        <f t="shared" si="1247"/>
        <v/>
      </c>
      <c r="CW633" t="str">
        <f t="shared" si="1248"/>
        <v/>
      </c>
      <c r="CX633" t="str">
        <f t="shared" si="1249"/>
        <v/>
      </c>
      <c r="CY633" t="str">
        <f t="shared" si="1250"/>
        <v/>
      </c>
      <c r="CZ633" t="str">
        <f t="shared" si="1251"/>
        <v/>
      </c>
      <c r="DA633" t="str">
        <f t="shared" si="1252"/>
        <v/>
      </c>
      <c r="DB633" t="str">
        <f t="shared" si="1253"/>
        <v/>
      </c>
      <c r="DC633" t="str">
        <f t="shared" si="1254"/>
        <v/>
      </c>
      <c r="DD633" t="str">
        <f t="shared" si="1255"/>
        <v/>
      </c>
      <c r="DE633" t="str">
        <f t="shared" si="1256"/>
        <v/>
      </c>
      <c r="DF633" t="str">
        <f t="shared" si="1257"/>
        <v/>
      </c>
      <c r="DG633" t="str">
        <f t="shared" si="1258"/>
        <v/>
      </c>
      <c r="DH633" t="str">
        <f t="shared" si="1259"/>
        <v/>
      </c>
      <c r="DI633" t="str">
        <f t="shared" si="1260"/>
        <v/>
      </c>
      <c r="DJ633" t="str">
        <f t="shared" si="1261"/>
        <v/>
      </c>
      <c r="DK633" t="str">
        <f t="shared" si="1262"/>
        <v/>
      </c>
      <c r="DL633" t="str">
        <f t="shared" si="1263"/>
        <v/>
      </c>
      <c r="DM633" t="str">
        <f t="shared" si="1264"/>
        <v/>
      </c>
      <c r="DN633" t="str">
        <f t="shared" si="1265"/>
        <v/>
      </c>
      <c r="DO633" t="str">
        <f t="shared" si="1266"/>
        <v/>
      </c>
      <c r="DP633" t="str">
        <f t="shared" si="1267"/>
        <v/>
      </c>
      <c r="DQ633" t="str">
        <f t="shared" si="1268"/>
        <v/>
      </c>
      <c r="DR633" t="str">
        <f t="shared" si="1269"/>
        <v/>
      </c>
      <c r="DS633" t="str">
        <f t="shared" si="1270"/>
        <v/>
      </c>
      <c r="DT633" t="str">
        <f t="shared" si="1271"/>
        <v/>
      </c>
      <c r="DU633">
        <f t="shared" si="1272"/>
        <v>0</v>
      </c>
      <c r="DV633">
        <f t="shared" si="1273"/>
        <v>0</v>
      </c>
      <c r="DW633">
        <f t="shared" si="1274"/>
        <v>0</v>
      </c>
      <c r="DX633" t="str">
        <f t="shared" si="1275"/>
        <v/>
      </c>
      <c r="DY633" t="str">
        <f t="shared" si="1276"/>
        <v/>
      </c>
      <c r="DZ633" t="str">
        <f t="shared" si="1277"/>
        <v/>
      </c>
      <c r="EA633" s="5">
        <f t="shared" si="1278"/>
        <v>0</v>
      </c>
      <c r="EB633" s="3">
        <f t="shared" si="1279"/>
        <v>0</v>
      </c>
    </row>
    <row r="634" spans="2:132" x14ac:dyDescent="0.2">
      <c r="B634">
        <v>629</v>
      </c>
      <c r="C634" s="3">
        <f>Zisk!D648</f>
        <v>0</v>
      </c>
      <c r="D634">
        <f>Zisk!E648</f>
        <v>0</v>
      </c>
      <c r="E634" s="66" t="str">
        <f t="shared" si="1166"/>
        <v/>
      </c>
      <c r="F634" t="str">
        <f t="shared" si="1167"/>
        <v/>
      </c>
      <c r="G634" s="66" t="str">
        <f t="shared" si="1168"/>
        <v/>
      </c>
      <c r="J634">
        <f>VstupniParametry_SKRYT!$D$5</f>
        <v>0.02</v>
      </c>
      <c r="K634">
        <f>VstupniParametry_SKRYT!$D$6</f>
        <v>0.06</v>
      </c>
      <c r="L634">
        <f>VstupniParametry_SKRYT!$D$7</f>
        <v>0.06</v>
      </c>
      <c r="M634">
        <f>VstupniParametry_SKRYT!$D$8</f>
        <v>0.06</v>
      </c>
      <c r="N634">
        <f>VstupniParametry_SKRYT!$D$9</f>
        <v>1.7999999999999999E-2</v>
      </c>
      <c r="O634" s="27">
        <f>VstupniParametry_SKRYT!$D$10</f>
        <v>0.01</v>
      </c>
      <c r="P634" s="27">
        <f>VstupniParametry_SKRYT!$D$11</f>
        <v>0.01</v>
      </c>
      <c r="Q634" s="27">
        <f>VstupniParametry_SKRYT!$D$12</f>
        <v>0.01</v>
      </c>
      <c r="R634" s="27">
        <f>VstupniParametry_SKRYT!$D$13</f>
        <v>0.01</v>
      </c>
      <c r="S634" s="27">
        <f>VstupniParametry_SKRYT!$D$14</f>
        <v>0.01</v>
      </c>
      <c r="T634">
        <f t="shared" si="1169"/>
        <v>0</v>
      </c>
      <c r="U634">
        <f t="shared" si="1170"/>
        <v>0</v>
      </c>
      <c r="V634">
        <f t="shared" si="1171"/>
        <v>0</v>
      </c>
      <c r="W634">
        <f t="shared" si="1172"/>
        <v>0</v>
      </c>
      <c r="X634">
        <f t="shared" si="1173"/>
        <v>0</v>
      </c>
      <c r="Y634">
        <f t="shared" si="1174"/>
        <v>0</v>
      </c>
      <c r="Z634">
        <f t="shared" si="1175"/>
        <v>0</v>
      </c>
      <c r="AA634">
        <f t="shared" si="1176"/>
        <v>0</v>
      </c>
      <c r="AB634">
        <f t="shared" si="1177"/>
        <v>0</v>
      </c>
      <c r="AC634">
        <f t="shared" si="1178"/>
        <v>0</v>
      </c>
      <c r="AD634">
        <f t="shared" si="1179"/>
        <v>0</v>
      </c>
      <c r="AE634">
        <f t="shared" si="1180"/>
        <v>0</v>
      </c>
      <c r="AF634">
        <f t="shared" si="1181"/>
        <v>0</v>
      </c>
      <c r="AG634">
        <f t="shared" si="1182"/>
        <v>0</v>
      </c>
      <c r="AH634">
        <f t="shared" si="1183"/>
        <v>0</v>
      </c>
      <c r="AI634">
        <f t="shared" si="1184"/>
        <v>0</v>
      </c>
      <c r="AJ634">
        <f t="shared" si="1185"/>
        <v>0</v>
      </c>
      <c r="AK634">
        <f t="shared" si="1186"/>
        <v>0</v>
      </c>
      <c r="AL634">
        <f t="shared" si="1187"/>
        <v>0</v>
      </c>
      <c r="AM634">
        <f t="shared" si="1188"/>
        <v>0</v>
      </c>
      <c r="AN634">
        <f t="shared" si="1189"/>
        <v>0</v>
      </c>
      <c r="AO634">
        <f t="shared" si="1190"/>
        <v>0</v>
      </c>
      <c r="AP634">
        <f t="shared" si="1191"/>
        <v>0</v>
      </c>
      <c r="AQ634">
        <f t="shared" si="1192"/>
        <v>0</v>
      </c>
      <c r="AR634">
        <f t="shared" si="1193"/>
        <v>0</v>
      </c>
      <c r="AS634">
        <f t="shared" si="1194"/>
        <v>0</v>
      </c>
      <c r="AT634">
        <f t="shared" si="1164"/>
        <v>0</v>
      </c>
      <c r="AU634">
        <f t="shared" si="1195"/>
        <v>0</v>
      </c>
      <c r="AV634">
        <f t="shared" si="1196"/>
        <v>0</v>
      </c>
      <c r="AW634">
        <f t="shared" si="1165"/>
        <v>0</v>
      </c>
      <c r="AX634">
        <f t="shared" si="1197"/>
        <v>0</v>
      </c>
      <c r="AY634">
        <f t="shared" si="1198"/>
        <v>0</v>
      </c>
      <c r="AZ634">
        <f t="shared" si="1199"/>
        <v>0</v>
      </c>
      <c r="BA634">
        <f t="shared" si="1200"/>
        <v>0</v>
      </c>
      <c r="BB634">
        <f t="shared" si="1201"/>
        <v>0</v>
      </c>
      <c r="BC634">
        <f t="shared" si="1202"/>
        <v>0</v>
      </c>
      <c r="BD634">
        <f t="shared" si="1203"/>
        <v>0</v>
      </c>
      <c r="BE634">
        <f t="shared" si="1204"/>
        <v>0</v>
      </c>
      <c r="BF634">
        <f t="shared" si="1205"/>
        <v>0</v>
      </c>
      <c r="BG634">
        <f t="shared" si="1206"/>
        <v>0</v>
      </c>
      <c r="BH634">
        <f t="shared" si="1207"/>
        <v>0</v>
      </c>
      <c r="BI634">
        <f t="shared" si="1208"/>
        <v>0</v>
      </c>
      <c r="BJ634">
        <f t="shared" si="1209"/>
        <v>0</v>
      </c>
      <c r="BK634">
        <f t="shared" si="1210"/>
        <v>0</v>
      </c>
      <c r="BL634">
        <f t="shared" si="1211"/>
        <v>0</v>
      </c>
      <c r="BM634">
        <f t="shared" si="1212"/>
        <v>0</v>
      </c>
      <c r="BN634">
        <f t="shared" si="1213"/>
        <v>0</v>
      </c>
      <c r="BO634">
        <f t="shared" si="1214"/>
        <v>0</v>
      </c>
      <c r="BP634">
        <f t="shared" si="1215"/>
        <v>0</v>
      </c>
      <c r="BQ634">
        <f t="shared" si="1216"/>
        <v>0</v>
      </c>
      <c r="BR634">
        <f t="shared" si="1217"/>
        <v>0</v>
      </c>
      <c r="BS634">
        <f t="shared" si="1218"/>
        <v>0</v>
      </c>
      <c r="BT634">
        <f t="shared" si="1219"/>
        <v>0</v>
      </c>
      <c r="BU634">
        <f t="shared" si="1220"/>
        <v>0</v>
      </c>
      <c r="BV634">
        <f t="shared" si="1221"/>
        <v>0</v>
      </c>
      <c r="BW634">
        <f t="shared" si="1222"/>
        <v>0</v>
      </c>
      <c r="BX634">
        <f t="shared" si="1223"/>
        <v>0</v>
      </c>
      <c r="BY634">
        <f t="shared" si="1224"/>
        <v>0</v>
      </c>
      <c r="BZ634">
        <f t="shared" si="1225"/>
        <v>0</v>
      </c>
      <c r="CA634">
        <f t="shared" si="1226"/>
        <v>0</v>
      </c>
      <c r="CB634">
        <f t="shared" si="1227"/>
        <v>0</v>
      </c>
      <c r="CC634">
        <f t="shared" si="1228"/>
        <v>0</v>
      </c>
      <c r="CD634">
        <f t="shared" si="1229"/>
        <v>0</v>
      </c>
      <c r="CE634">
        <f t="shared" si="1230"/>
        <v>0</v>
      </c>
      <c r="CF634">
        <f t="shared" si="1231"/>
        <v>0</v>
      </c>
      <c r="CG634">
        <f t="shared" si="1232"/>
        <v>0</v>
      </c>
      <c r="CH634">
        <f t="shared" si="1233"/>
        <v>0</v>
      </c>
      <c r="CI634">
        <f t="shared" si="1234"/>
        <v>0</v>
      </c>
      <c r="CJ634">
        <f t="shared" si="1235"/>
        <v>0</v>
      </c>
      <c r="CK634">
        <f t="shared" si="1236"/>
        <v>0</v>
      </c>
      <c r="CL634" t="str">
        <f t="shared" si="1237"/>
        <v/>
      </c>
      <c r="CM634" t="str">
        <f t="shared" si="1238"/>
        <v/>
      </c>
      <c r="CN634" t="str">
        <f t="shared" si="1239"/>
        <v/>
      </c>
      <c r="CO634" t="str">
        <f t="shared" si="1240"/>
        <v/>
      </c>
      <c r="CP634" t="str">
        <f t="shared" si="1241"/>
        <v/>
      </c>
      <c r="CQ634" t="str">
        <f t="shared" si="1242"/>
        <v/>
      </c>
      <c r="CR634" t="str">
        <f t="shared" si="1243"/>
        <v/>
      </c>
      <c r="CS634" t="str">
        <f t="shared" si="1244"/>
        <v/>
      </c>
      <c r="CT634" t="str">
        <f t="shared" si="1245"/>
        <v/>
      </c>
      <c r="CU634" t="str">
        <f t="shared" si="1246"/>
        <v/>
      </c>
      <c r="CV634" t="str">
        <f t="shared" si="1247"/>
        <v/>
      </c>
      <c r="CW634" t="str">
        <f t="shared" si="1248"/>
        <v/>
      </c>
      <c r="CX634" t="str">
        <f t="shared" si="1249"/>
        <v/>
      </c>
      <c r="CY634" t="str">
        <f t="shared" si="1250"/>
        <v/>
      </c>
      <c r="CZ634" t="str">
        <f t="shared" si="1251"/>
        <v/>
      </c>
      <c r="DA634" t="str">
        <f t="shared" si="1252"/>
        <v/>
      </c>
      <c r="DB634" t="str">
        <f t="shared" si="1253"/>
        <v/>
      </c>
      <c r="DC634" t="str">
        <f t="shared" si="1254"/>
        <v/>
      </c>
      <c r="DD634" t="str">
        <f t="shared" si="1255"/>
        <v/>
      </c>
      <c r="DE634" t="str">
        <f t="shared" si="1256"/>
        <v/>
      </c>
      <c r="DF634" t="str">
        <f t="shared" si="1257"/>
        <v/>
      </c>
      <c r="DG634" t="str">
        <f t="shared" si="1258"/>
        <v/>
      </c>
      <c r="DH634" t="str">
        <f t="shared" si="1259"/>
        <v/>
      </c>
      <c r="DI634" t="str">
        <f t="shared" si="1260"/>
        <v/>
      </c>
      <c r="DJ634" t="str">
        <f t="shared" si="1261"/>
        <v/>
      </c>
      <c r="DK634" t="str">
        <f t="shared" si="1262"/>
        <v/>
      </c>
      <c r="DL634" t="str">
        <f t="shared" si="1263"/>
        <v/>
      </c>
      <c r="DM634" t="str">
        <f t="shared" si="1264"/>
        <v/>
      </c>
      <c r="DN634" t="str">
        <f t="shared" si="1265"/>
        <v/>
      </c>
      <c r="DO634" t="str">
        <f t="shared" si="1266"/>
        <v/>
      </c>
      <c r="DP634" t="str">
        <f t="shared" si="1267"/>
        <v/>
      </c>
      <c r="DQ634" t="str">
        <f t="shared" si="1268"/>
        <v/>
      </c>
      <c r="DR634" t="str">
        <f t="shared" si="1269"/>
        <v/>
      </c>
      <c r="DS634" t="str">
        <f t="shared" si="1270"/>
        <v/>
      </c>
      <c r="DT634" t="str">
        <f t="shared" si="1271"/>
        <v/>
      </c>
      <c r="DU634">
        <f t="shared" si="1272"/>
        <v>0</v>
      </c>
      <c r="DV634">
        <f t="shared" si="1273"/>
        <v>0</v>
      </c>
      <c r="DW634">
        <f t="shared" si="1274"/>
        <v>0</v>
      </c>
      <c r="DX634" t="str">
        <f t="shared" si="1275"/>
        <v/>
      </c>
      <c r="DY634" t="str">
        <f t="shared" si="1276"/>
        <v/>
      </c>
      <c r="DZ634" t="str">
        <f t="shared" si="1277"/>
        <v/>
      </c>
      <c r="EA634" s="5">
        <f t="shared" si="1278"/>
        <v>0</v>
      </c>
      <c r="EB634" s="3">
        <f t="shared" si="1279"/>
        <v>0</v>
      </c>
    </row>
    <row r="635" spans="2:132" x14ac:dyDescent="0.2">
      <c r="B635" s="25">
        <v>630</v>
      </c>
      <c r="C635" s="26">
        <f>Zisk!D649</f>
        <v>0</v>
      </c>
      <c r="D635">
        <f>Zisk!E649</f>
        <v>0</v>
      </c>
      <c r="E635" s="66" t="str">
        <f t="shared" si="1166"/>
        <v/>
      </c>
      <c r="F635" t="str">
        <f t="shared" si="1167"/>
        <v/>
      </c>
      <c r="G635" s="66" t="str">
        <f t="shared" si="1168"/>
        <v/>
      </c>
      <c r="H635" s="25"/>
      <c r="I635" s="25"/>
      <c r="J635">
        <f>VstupniParametry_SKRYT!$D$5</f>
        <v>0.02</v>
      </c>
      <c r="K635">
        <f>VstupniParametry_SKRYT!$D$6</f>
        <v>0.06</v>
      </c>
      <c r="L635">
        <f>VstupniParametry_SKRYT!$D$7</f>
        <v>0.06</v>
      </c>
      <c r="M635">
        <f>VstupniParametry_SKRYT!$D$8</f>
        <v>0.06</v>
      </c>
      <c r="N635">
        <f>VstupniParametry_SKRYT!$D$9</f>
        <v>1.7999999999999999E-2</v>
      </c>
      <c r="O635" s="27">
        <f>VstupniParametry_SKRYT!$D$10</f>
        <v>0.01</v>
      </c>
      <c r="P635" s="27">
        <f>VstupniParametry_SKRYT!$D$11</f>
        <v>0.01</v>
      </c>
      <c r="Q635" s="27">
        <f>VstupniParametry_SKRYT!$D$12</f>
        <v>0.01</v>
      </c>
      <c r="R635" s="27">
        <f>VstupniParametry_SKRYT!$D$13</f>
        <v>0.01</v>
      </c>
      <c r="S635" s="27">
        <f>VstupniParametry_SKRYT!$D$14</f>
        <v>0.01</v>
      </c>
      <c r="T635">
        <f t="shared" si="1169"/>
        <v>0</v>
      </c>
      <c r="U635">
        <f t="shared" si="1170"/>
        <v>0</v>
      </c>
      <c r="V635">
        <f t="shared" si="1171"/>
        <v>0</v>
      </c>
      <c r="W635">
        <f t="shared" si="1172"/>
        <v>0</v>
      </c>
      <c r="X635">
        <f t="shared" si="1173"/>
        <v>0</v>
      </c>
      <c r="Y635">
        <f t="shared" si="1174"/>
        <v>0</v>
      </c>
      <c r="Z635">
        <f t="shared" si="1175"/>
        <v>0</v>
      </c>
      <c r="AA635">
        <f t="shared" si="1176"/>
        <v>0</v>
      </c>
      <c r="AB635">
        <f t="shared" si="1177"/>
        <v>0</v>
      </c>
      <c r="AC635">
        <f t="shared" si="1178"/>
        <v>0</v>
      </c>
      <c r="AD635">
        <f t="shared" si="1179"/>
        <v>0</v>
      </c>
      <c r="AE635">
        <f t="shared" si="1180"/>
        <v>0</v>
      </c>
      <c r="AF635">
        <f t="shared" si="1181"/>
        <v>0</v>
      </c>
      <c r="AG635">
        <f t="shared" si="1182"/>
        <v>0</v>
      </c>
      <c r="AH635">
        <f t="shared" si="1183"/>
        <v>0</v>
      </c>
      <c r="AI635">
        <f t="shared" si="1184"/>
        <v>0</v>
      </c>
      <c r="AJ635">
        <f t="shared" si="1185"/>
        <v>0</v>
      </c>
      <c r="AK635">
        <f t="shared" si="1186"/>
        <v>0</v>
      </c>
      <c r="AL635">
        <f t="shared" si="1187"/>
        <v>0</v>
      </c>
      <c r="AM635">
        <f t="shared" si="1188"/>
        <v>0</v>
      </c>
      <c r="AN635">
        <f t="shared" si="1189"/>
        <v>0</v>
      </c>
      <c r="AO635">
        <f t="shared" si="1190"/>
        <v>0</v>
      </c>
      <c r="AP635">
        <f t="shared" si="1191"/>
        <v>0</v>
      </c>
      <c r="AQ635">
        <f t="shared" si="1192"/>
        <v>0</v>
      </c>
      <c r="AR635">
        <f t="shared" si="1193"/>
        <v>0</v>
      </c>
      <c r="AS635">
        <f t="shared" si="1194"/>
        <v>0</v>
      </c>
      <c r="AT635">
        <f t="shared" si="1164"/>
        <v>0</v>
      </c>
      <c r="AU635">
        <f t="shared" si="1195"/>
        <v>0</v>
      </c>
      <c r="AV635">
        <f t="shared" si="1196"/>
        <v>0</v>
      </c>
      <c r="AW635">
        <f t="shared" si="1165"/>
        <v>0</v>
      </c>
      <c r="AX635">
        <f t="shared" si="1197"/>
        <v>0</v>
      </c>
      <c r="AY635">
        <f t="shared" si="1198"/>
        <v>0</v>
      </c>
      <c r="AZ635">
        <f t="shared" si="1199"/>
        <v>0</v>
      </c>
      <c r="BA635">
        <f t="shared" si="1200"/>
        <v>0</v>
      </c>
      <c r="BB635">
        <f t="shared" si="1201"/>
        <v>0</v>
      </c>
      <c r="BC635">
        <f t="shared" si="1202"/>
        <v>0</v>
      </c>
      <c r="BD635">
        <f t="shared" si="1203"/>
        <v>0</v>
      </c>
      <c r="BE635">
        <f t="shared" si="1204"/>
        <v>0</v>
      </c>
      <c r="BF635">
        <f t="shared" si="1205"/>
        <v>0</v>
      </c>
      <c r="BG635">
        <f t="shared" si="1206"/>
        <v>0</v>
      </c>
      <c r="BH635">
        <f t="shared" si="1207"/>
        <v>0</v>
      </c>
      <c r="BI635">
        <f t="shared" si="1208"/>
        <v>0</v>
      </c>
      <c r="BJ635">
        <f t="shared" si="1209"/>
        <v>0</v>
      </c>
      <c r="BK635">
        <f t="shared" si="1210"/>
        <v>0</v>
      </c>
      <c r="BL635">
        <f t="shared" si="1211"/>
        <v>0</v>
      </c>
      <c r="BM635">
        <f t="shared" si="1212"/>
        <v>0</v>
      </c>
      <c r="BN635">
        <f t="shared" si="1213"/>
        <v>0</v>
      </c>
      <c r="BO635">
        <f t="shared" si="1214"/>
        <v>0</v>
      </c>
      <c r="BP635">
        <f t="shared" si="1215"/>
        <v>0</v>
      </c>
      <c r="BQ635">
        <f t="shared" si="1216"/>
        <v>0</v>
      </c>
      <c r="BR635">
        <f t="shared" si="1217"/>
        <v>0</v>
      </c>
      <c r="BS635">
        <f t="shared" si="1218"/>
        <v>0</v>
      </c>
      <c r="BT635">
        <f t="shared" si="1219"/>
        <v>0</v>
      </c>
      <c r="BU635">
        <f t="shared" si="1220"/>
        <v>0</v>
      </c>
      <c r="BV635">
        <f t="shared" si="1221"/>
        <v>0</v>
      </c>
      <c r="BW635">
        <f t="shared" si="1222"/>
        <v>0</v>
      </c>
      <c r="BX635">
        <f t="shared" si="1223"/>
        <v>0</v>
      </c>
      <c r="BY635">
        <f t="shared" si="1224"/>
        <v>0</v>
      </c>
      <c r="BZ635">
        <f t="shared" si="1225"/>
        <v>0</v>
      </c>
      <c r="CA635">
        <f t="shared" si="1226"/>
        <v>0</v>
      </c>
      <c r="CB635">
        <f t="shared" si="1227"/>
        <v>0</v>
      </c>
      <c r="CC635">
        <f t="shared" si="1228"/>
        <v>0</v>
      </c>
      <c r="CD635">
        <f t="shared" si="1229"/>
        <v>0</v>
      </c>
      <c r="CE635">
        <f t="shared" si="1230"/>
        <v>0</v>
      </c>
      <c r="CF635">
        <f t="shared" si="1231"/>
        <v>0</v>
      </c>
      <c r="CG635">
        <f t="shared" si="1232"/>
        <v>0</v>
      </c>
      <c r="CH635">
        <f t="shared" si="1233"/>
        <v>0</v>
      </c>
      <c r="CI635">
        <f t="shared" si="1234"/>
        <v>0</v>
      </c>
      <c r="CJ635">
        <f t="shared" si="1235"/>
        <v>0</v>
      </c>
      <c r="CK635">
        <f t="shared" si="1236"/>
        <v>0</v>
      </c>
      <c r="CL635" t="str">
        <f t="shared" si="1237"/>
        <v/>
      </c>
      <c r="CM635" t="str">
        <f t="shared" si="1238"/>
        <v/>
      </c>
      <c r="CN635" t="str">
        <f t="shared" si="1239"/>
        <v/>
      </c>
      <c r="CO635" t="str">
        <f t="shared" si="1240"/>
        <v/>
      </c>
      <c r="CP635" t="str">
        <f t="shared" si="1241"/>
        <v/>
      </c>
      <c r="CQ635" t="str">
        <f t="shared" si="1242"/>
        <v/>
      </c>
      <c r="CR635" t="str">
        <f t="shared" si="1243"/>
        <v/>
      </c>
      <c r="CS635" t="str">
        <f t="shared" si="1244"/>
        <v/>
      </c>
      <c r="CT635" t="str">
        <f t="shared" si="1245"/>
        <v/>
      </c>
      <c r="CU635" t="str">
        <f t="shared" si="1246"/>
        <v/>
      </c>
      <c r="CV635" t="str">
        <f t="shared" si="1247"/>
        <v/>
      </c>
      <c r="CW635" t="str">
        <f t="shared" si="1248"/>
        <v/>
      </c>
      <c r="CX635" t="str">
        <f t="shared" si="1249"/>
        <v/>
      </c>
      <c r="CY635" t="str">
        <f t="shared" si="1250"/>
        <v/>
      </c>
      <c r="CZ635" t="str">
        <f t="shared" si="1251"/>
        <v/>
      </c>
      <c r="DA635" t="str">
        <f t="shared" si="1252"/>
        <v/>
      </c>
      <c r="DB635" t="str">
        <f t="shared" si="1253"/>
        <v/>
      </c>
      <c r="DC635" t="str">
        <f t="shared" si="1254"/>
        <v/>
      </c>
      <c r="DD635" t="str">
        <f t="shared" si="1255"/>
        <v/>
      </c>
      <c r="DE635" t="str">
        <f t="shared" si="1256"/>
        <v/>
      </c>
      <c r="DF635" t="str">
        <f t="shared" si="1257"/>
        <v/>
      </c>
      <c r="DG635" t="str">
        <f t="shared" si="1258"/>
        <v/>
      </c>
      <c r="DH635" t="str">
        <f t="shared" si="1259"/>
        <v/>
      </c>
      <c r="DI635" t="str">
        <f t="shared" si="1260"/>
        <v/>
      </c>
      <c r="DJ635" t="str">
        <f t="shared" si="1261"/>
        <v/>
      </c>
      <c r="DK635" t="str">
        <f t="shared" si="1262"/>
        <v/>
      </c>
      <c r="DL635" t="str">
        <f t="shared" si="1263"/>
        <v/>
      </c>
      <c r="DM635" t="str">
        <f t="shared" si="1264"/>
        <v/>
      </c>
      <c r="DN635" t="str">
        <f t="shared" si="1265"/>
        <v/>
      </c>
      <c r="DO635" t="str">
        <f t="shared" si="1266"/>
        <v/>
      </c>
      <c r="DP635" t="str">
        <f t="shared" si="1267"/>
        <v/>
      </c>
      <c r="DQ635" t="str">
        <f t="shared" si="1268"/>
        <v/>
      </c>
      <c r="DR635" t="str">
        <f t="shared" si="1269"/>
        <v/>
      </c>
      <c r="DS635" t="str">
        <f t="shared" si="1270"/>
        <v/>
      </c>
      <c r="DT635" t="str">
        <f t="shared" si="1271"/>
        <v/>
      </c>
      <c r="DU635">
        <f t="shared" si="1272"/>
        <v>0</v>
      </c>
      <c r="DV635">
        <f t="shared" si="1273"/>
        <v>0</v>
      </c>
      <c r="DW635">
        <f t="shared" si="1274"/>
        <v>0</v>
      </c>
      <c r="DX635" t="str">
        <f t="shared" si="1275"/>
        <v/>
      </c>
      <c r="DY635" t="str">
        <f t="shared" si="1276"/>
        <v/>
      </c>
      <c r="DZ635" t="str">
        <f t="shared" si="1277"/>
        <v/>
      </c>
      <c r="EA635" s="5">
        <f t="shared" si="1278"/>
        <v>0</v>
      </c>
      <c r="EB635" s="3">
        <f t="shared" si="1279"/>
        <v>0</v>
      </c>
    </row>
    <row r="636" spans="2:132" x14ac:dyDescent="0.2">
      <c r="B636">
        <v>631</v>
      </c>
      <c r="C636" s="3">
        <f>Zisk!D650</f>
        <v>0</v>
      </c>
      <c r="D636">
        <f>Zisk!E650</f>
        <v>0</v>
      </c>
      <c r="E636" s="66" t="str">
        <f t="shared" si="1166"/>
        <v/>
      </c>
      <c r="F636" t="str">
        <f t="shared" si="1167"/>
        <v/>
      </c>
      <c r="G636" s="66" t="str">
        <f t="shared" si="1168"/>
        <v/>
      </c>
      <c r="J636">
        <f>VstupniParametry_SKRYT!$D$5</f>
        <v>0.02</v>
      </c>
      <c r="K636">
        <f>VstupniParametry_SKRYT!$D$6</f>
        <v>0.06</v>
      </c>
      <c r="L636">
        <f>VstupniParametry_SKRYT!$D$7</f>
        <v>0.06</v>
      </c>
      <c r="M636">
        <f>VstupniParametry_SKRYT!$D$8</f>
        <v>0.06</v>
      </c>
      <c r="N636">
        <f>VstupniParametry_SKRYT!$D$9</f>
        <v>1.7999999999999999E-2</v>
      </c>
      <c r="O636" s="27">
        <f>VstupniParametry_SKRYT!$D$10</f>
        <v>0.01</v>
      </c>
      <c r="P636" s="27">
        <f>VstupniParametry_SKRYT!$D$11</f>
        <v>0.01</v>
      </c>
      <c r="Q636" s="27">
        <f>VstupniParametry_SKRYT!$D$12</f>
        <v>0.01</v>
      </c>
      <c r="R636" s="27">
        <f>VstupniParametry_SKRYT!$D$13</f>
        <v>0.01</v>
      </c>
      <c r="S636" s="27">
        <f>VstupniParametry_SKRYT!$D$14</f>
        <v>0.01</v>
      </c>
      <c r="T636">
        <f t="shared" si="1169"/>
        <v>0</v>
      </c>
      <c r="U636">
        <f t="shared" si="1170"/>
        <v>0</v>
      </c>
      <c r="V636">
        <f t="shared" si="1171"/>
        <v>0</v>
      </c>
      <c r="W636">
        <f t="shared" si="1172"/>
        <v>0</v>
      </c>
      <c r="X636">
        <f t="shared" si="1173"/>
        <v>0</v>
      </c>
      <c r="Y636">
        <f t="shared" si="1174"/>
        <v>0</v>
      </c>
      <c r="Z636">
        <f t="shared" si="1175"/>
        <v>0</v>
      </c>
      <c r="AA636">
        <f t="shared" si="1176"/>
        <v>0</v>
      </c>
      <c r="AB636">
        <f t="shared" si="1177"/>
        <v>0</v>
      </c>
      <c r="AC636">
        <f t="shared" si="1178"/>
        <v>0</v>
      </c>
      <c r="AD636">
        <f t="shared" si="1179"/>
        <v>0</v>
      </c>
      <c r="AE636">
        <f t="shared" si="1180"/>
        <v>0</v>
      </c>
      <c r="AF636">
        <f t="shared" si="1181"/>
        <v>0</v>
      </c>
      <c r="AG636">
        <f t="shared" si="1182"/>
        <v>0</v>
      </c>
      <c r="AH636">
        <f t="shared" si="1183"/>
        <v>0</v>
      </c>
      <c r="AI636">
        <f t="shared" si="1184"/>
        <v>0</v>
      </c>
      <c r="AJ636">
        <f t="shared" si="1185"/>
        <v>0</v>
      </c>
      <c r="AK636">
        <f t="shared" si="1186"/>
        <v>0</v>
      </c>
      <c r="AL636">
        <f t="shared" si="1187"/>
        <v>0</v>
      </c>
      <c r="AM636">
        <f t="shared" si="1188"/>
        <v>0</v>
      </c>
      <c r="AN636">
        <f t="shared" si="1189"/>
        <v>0</v>
      </c>
      <c r="AO636">
        <f t="shared" si="1190"/>
        <v>0</v>
      </c>
      <c r="AP636">
        <f t="shared" si="1191"/>
        <v>0</v>
      </c>
      <c r="AQ636">
        <f t="shared" si="1192"/>
        <v>0</v>
      </c>
      <c r="AR636">
        <f t="shared" si="1193"/>
        <v>0</v>
      </c>
      <c r="AS636">
        <f t="shared" si="1194"/>
        <v>0</v>
      </c>
      <c r="AT636">
        <f t="shared" si="1164"/>
        <v>0</v>
      </c>
      <c r="AU636">
        <f t="shared" si="1195"/>
        <v>0</v>
      </c>
      <c r="AV636">
        <f t="shared" si="1196"/>
        <v>0</v>
      </c>
      <c r="AW636">
        <f t="shared" si="1165"/>
        <v>0</v>
      </c>
      <c r="AX636">
        <f t="shared" si="1197"/>
        <v>0</v>
      </c>
      <c r="AY636">
        <f t="shared" si="1198"/>
        <v>0</v>
      </c>
      <c r="AZ636">
        <f t="shared" si="1199"/>
        <v>0</v>
      </c>
      <c r="BA636">
        <f t="shared" si="1200"/>
        <v>0</v>
      </c>
      <c r="BB636">
        <f t="shared" si="1201"/>
        <v>0</v>
      </c>
      <c r="BC636">
        <f t="shared" si="1202"/>
        <v>0</v>
      </c>
      <c r="BD636">
        <f t="shared" si="1203"/>
        <v>0</v>
      </c>
      <c r="BE636">
        <f t="shared" si="1204"/>
        <v>0</v>
      </c>
      <c r="BF636">
        <f t="shared" si="1205"/>
        <v>0</v>
      </c>
      <c r="BG636">
        <f t="shared" si="1206"/>
        <v>0</v>
      </c>
      <c r="BH636">
        <f t="shared" si="1207"/>
        <v>0</v>
      </c>
      <c r="BI636">
        <f t="shared" si="1208"/>
        <v>0</v>
      </c>
      <c r="BJ636">
        <f t="shared" si="1209"/>
        <v>0</v>
      </c>
      <c r="BK636">
        <f t="shared" si="1210"/>
        <v>0</v>
      </c>
      <c r="BL636">
        <f t="shared" si="1211"/>
        <v>0</v>
      </c>
      <c r="BM636">
        <f t="shared" si="1212"/>
        <v>0</v>
      </c>
      <c r="BN636">
        <f t="shared" si="1213"/>
        <v>0</v>
      </c>
      <c r="BO636">
        <f t="shared" si="1214"/>
        <v>0</v>
      </c>
      <c r="BP636">
        <f t="shared" si="1215"/>
        <v>0</v>
      </c>
      <c r="BQ636">
        <f t="shared" si="1216"/>
        <v>0</v>
      </c>
      <c r="BR636">
        <f t="shared" si="1217"/>
        <v>0</v>
      </c>
      <c r="BS636">
        <f t="shared" si="1218"/>
        <v>0</v>
      </c>
      <c r="BT636">
        <f t="shared" si="1219"/>
        <v>0</v>
      </c>
      <c r="BU636">
        <f t="shared" si="1220"/>
        <v>0</v>
      </c>
      <c r="BV636">
        <f t="shared" si="1221"/>
        <v>0</v>
      </c>
      <c r="BW636">
        <f t="shared" si="1222"/>
        <v>0</v>
      </c>
      <c r="BX636">
        <f t="shared" si="1223"/>
        <v>0</v>
      </c>
      <c r="BY636">
        <f t="shared" si="1224"/>
        <v>0</v>
      </c>
      <c r="BZ636">
        <f t="shared" si="1225"/>
        <v>0</v>
      </c>
      <c r="CA636">
        <f t="shared" si="1226"/>
        <v>0</v>
      </c>
      <c r="CB636">
        <f t="shared" si="1227"/>
        <v>0</v>
      </c>
      <c r="CC636">
        <f t="shared" si="1228"/>
        <v>0</v>
      </c>
      <c r="CD636">
        <f t="shared" si="1229"/>
        <v>0</v>
      </c>
      <c r="CE636">
        <f t="shared" si="1230"/>
        <v>0</v>
      </c>
      <c r="CF636">
        <f t="shared" si="1231"/>
        <v>0</v>
      </c>
      <c r="CG636">
        <f t="shared" si="1232"/>
        <v>0</v>
      </c>
      <c r="CH636">
        <f t="shared" si="1233"/>
        <v>0</v>
      </c>
      <c r="CI636">
        <f t="shared" si="1234"/>
        <v>0</v>
      </c>
      <c r="CJ636">
        <f t="shared" si="1235"/>
        <v>0</v>
      </c>
      <c r="CK636">
        <f t="shared" si="1236"/>
        <v>0</v>
      </c>
      <c r="CL636" t="str">
        <f t="shared" si="1237"/>
        <v/>
      </c>
      <c r="CM636" t="str">
        <f t="shared" si="1238"/>
        <v/>
      </c>
      <c r="CN636" t="str">
        <f t="shared" si="1239"/>
        <v/>
      </c>
      <c r="CO636" t="str">
        <f t="shared" si="1240"/>
        <v/>
      </c>
      <c r="CP636" t="str">
        <f t="shared" si="1241"/>
        <v/>
      </c>
      <c r="CQ636" t="str">
        <f t="shared" si="1242"/>
        <v/>
      </c>
      <c r="CR636" t="str">
        <f t="shared" si="1243"/>
        <v/>
      </c>
      <c r="CS636" t="str">
        <f t="shared" si="1244"/>
        <v/>
      </c>
      <c r="CT636" t="str">
        <f t="shared" si="1245"/>
        <v/>
      </c>
      <c r="CU636" t="str">
        <f t="shared" si="1246"/>
        <v/>
      </c>
      <c r="CV636" t="str">
        <f t="shared" si="1247"/>
        <v/>
      </c>
      <c r="CW636" t="str">
        <f t="shared" si="1248"/>
        <v/>
      </c>
      <c r="CX636" t="str">
        <f t="shared" si="1249"/>
        <v/>
      </c>
      <c r="CY636" t="str">
        <f t="shared" si="1250"/>
        <v/>
      </c>
      <c r="CZ636" t="str">
        <f t="shared" si="1251"/>
        <v/>
      </c>
      <c r="DA636" t="str">
        <f t="shared" si="1252"/>
        <v/>
      </c>
      <c r="DB636" t="str">
        <f t="shared" si="1253"/>
        <v/>
      </c>
      <c r="DC636" t="str">
        <f t="shared" si="1254"/>
        <v/>
      </c>
      <c r="DD636" t="str">
        <f t="shared" si="1255"/>
        <v/>
      </c>
      <c r="DE636" t="str">
        <f t="shared" si="1256"/>
        <v/>
      </c>
      <c r="DF636" t="str">
        <f t="shared" si="1257"/>
        <v/>
      </c>
      <c r="DG636" t="str">
        <f t="shared" si="1258"/>
        <v/>
      </c>
      <c r="DH636" t="str">
        <f t="shared" si="1259"/>
        <v/>
      </c>
      <c r="DI636" t="str">
        <f t="shared" si="1260"/>
        <v/>
      </c>
      <c r="DJ636" t="str">
        <f t="shared" si="1261"/>
        <v/>
      </c>
      <c r="DK636" t="str">
        <f t="shared" si="1262"/>
        <v/>
      </c>
      <c r="DL636" t="str">
        <f t="shared" si="1263"/>
        <v/>
      </c>
      <c r="DM636" t="str">
        <f t="shared" si="1264"/>
        <v/>
      </c>
      <c r="DN636" t="str">
        <f t="shared" si="1265"/>
        <v/>
      </c>
      <c r="DO636" t="str">
        <f t="shared" si="1266"/>
        <v/>
      </c>
      <c r="DP636" t="str">
        <f t="shared" si="1267"/>
        <v/>
      </c>
      <c r="DQ636" t="str">
        <f t="shared" si="1268"/>
        <v/>
      </c>
      <c r="DR636" t="str">
        <f t="shared" si="1269"/>
        <v/>
      </c>
      <c r="DS636" t="str">
        <f t="shared" si="1270"/>
        <v/>
      </c>
      <c r="DT636" t="str">
        <f t="shared" si="1271"/>
        <v/>
      </c>
      <c r="DU636">
        <f t="shared" si="1272"/>
        <v>0</v>
      </c>
      <c r="DV636">
        <f t="shared" si="1273"/>
        <v>0</v>
      </c>
      <c r="DW636">
        <f t="shared" si="1274"/>
        <v>0</v>
      </c>
      <c r="DX636" t="str">
        <f t="shared" si="1275"/>
        <v/>
      </c>
      <c r="DY636" t="str">
        <f t="shared" si="1276"/>
        <v/>
      </c>
      <c r="DZ636" t="str">
        <f t="shared" si="1277"/>
        <v/>
      </c>
      <c r="EA636" s="5">
        <f t="shared" si="1278"/>
        <v>0</v>
      </c>
      <c r="EB636" s="3">
        <f t="shared" si="1279"/>
        <v>0</v>
      </c>
    </row>
    <row r="637" spans="2:132" x14ac:dyDescent="0.2">
      <c r="B637" s="25">
        <v>632</v>
      </c>
      <c r="C637" s="26">
        <f>Zisk!D651</f>
        <v>0</v>
      </c>
      <c r="D637">
        <f>Zisk!E651</f>
        <v>0</v>
      </c>
      <c r="E637" s="66" t="str">
        <f t="shared" si="1166"/>
        <v/>
      </c>
      <c r="F637" t="str">
        <f t="shared" si="1167"/>
        <v/>
      </c>
      <c r="G637" s="66" t="str">
        <f t="shared" si="1168"/>
        <v/>
      </c>
      <c r="H637" s="25"/>
      <c r="I637" s="25"/>
      <c r="J637">
        <f>VstupniParametry_SKRYT!$D$5</f>
        <v>0.02</v>
      </c>
      <c r="K637">
        <f>VstupniParametry_SKRYT!$D$6</f>
        <v>0.06</v>
      </c>
      <c r="L637">
        <f>VstupniParametry_SKRYT!$D$7</f>
        <v>0.06</v>
      </c>
      <c r="M637">
        <f>VstupniParametry_SKRYT!$D$8</f>
        <v>0.06</v>
      </c>
      <c r="N637">
        <f>VstupniParametry_SKRYT!$D$9</f>
        <v>1.7999999999999999E-2</v>
      </c>
      <c r="O637" s="27">
        <f>VstupniParametry_SKRYT!$D$10</f>
        <v>0.01</v>
      </c>
      <c r="P637" s="27">
        <f>VstupniParametry_SKRYT!$D$11</f>
        <v>0.01</v>
      </c>
      <c r="Q637" s="27">
        <f>VstupniParametry_SKRYT!$D$12</f>
        <v>0.01</v>
      </c>
      <c r="R637" s="27">
        <f>VstupniParametry_SKRYT!$D$13</f>
        <v>0.01</v>
      </c>
      <c r="S637" s="27">
        <f>VstupniParametry_SKRYT!$D$14</f>
        <v>0.01</v>
      </c>
      <c r="T637">
        <f t="shared" si="1169"/>
        <v>0</v>
      </c>
      <c r="U637">
        <f t="shared" si="1170"/>
        <v>0</v>
      </c>
      <c r="V637">
        <f t="shared" si="1171"/>
        <v>0</v>
      </c>
      <c r="W637">
        <f t="shared" si="1172"/>
        <v>0</v>
      </c>
      <c r="X637">
        <f t="shared" si="1173"/>
        <v>0</v>
      </c>
      <c r="Y637">
        <f t="shared" si="1174"/>
        <v>0</v>
      </c>
      <c r="Z637">
        <f t="shared" si="1175"/>
        <v>0</v>
      </c>
      <c r="AA637">
        <f t="shared" si="1176"/>
        <v>0</v>
      </c>
      <c r="AB637">
        <f t="shared" si="1177"/>
        <v>0</v>
      </c>
      <c r="AC637">
        <f t="shared" si="1178"/>
        <v>0</v>
      </c>
      <c r="AD637">
        <f t="shared" si="1179"/>
        <v>0</v>
      </c>
      <c r="AE637">
        <f t="shared" si="1180"/>
        <v>0</v>
      </c>
      <c r="AF637">
        <f t="shared" si="1181"/>
        <v>0</v>
      </c>
      <c r="AG637">
        <f t="shared" si="1182"/>
        <v>0</v>
      </c>
      <c r="AH637">
        <f t="shared" si="1183"/>
        <v>0</v>
      </c>
      <c r="AI637">
        <f t="shared" si="1184"/>
        <v>0</v>
      </c>
      <c r="AJ637">
        <f t="shared" si="1185"/>
        <v>0</v>
      </c>
      <c r="AK637">
        <f t="shared" si="1186"/>
        <v>0</v>
      </c>
      <c r="AL637">
        <f t="shared" si="1187"/>
        <v>0</v>
      </c>
      <c r="AM637">
        <f t="shared" si="1188"/>
        <v>0</v>
      </c>
      <c r="AN637">
        <f t="shared" si="1189"/>
        <v>0</v>
      </c>
      <c r="AO637">
        <f t="shared" si="1190"/>
        <v>0</v>
      </c>
      <c r="AP637">
        <f t="shared" si="1191"/>
        <v>0</v>
      </c>
      <c r="AQ637">
        <f t="shared" si="1192"/>
        <v>0</v>
      </c>
      <c r="AR637">
        <f t="shared" si="1193"/>
        <v>0</v>
      </c>
      <c r="AS637">
        <f t="shared" si="1194"/>
        <v>0</v>
      </c>
      <c r="AT637">
        <f t="shared" si="1164"/>
        <v>0</v>
      </c>
      <c r="AU637">
        <f t="shared" si="1195"/>
        <v>0</v>
      </c>
      <c r="AV637">
        <f t="shared" si="1196"/>
        <v>0</v>
      </c>
      <c r="AW637">
        <f t="shared" si="1165"/>
        <v>0</v>
      </c>
      <c r="AX637">
        <f t="shared" si="1197"/>
        <v>0</v>
      </c>
      <c r="AY637">
        <f t="shared" si="1198"/>
        <v>0</v>
      </c>
      <c r="AZ637">
        <f t="shared" si="1199"/>
        <v>0</v>
      </c>
      <c r="BA637">
        <f t="shared" si="1200"/>
        <v>0</v>
      </c>
      <c r="BB637">
        <f t="shared" si="1201"/>
        <v>0</v>
      </c>
      <c r="BC637">
        <f t="shared" si="1202"/>
        <v>0</v>
      </c>
      <c r="BD637">
        <f t="shared" si="1203"/>
        <v>0</v>
      </c>
      <c r="BE637">
        <f t="shared" si="1204"/>
        <v>0</v>
      </c>
      <c r="BF637">
        <f t="shared" si="1205"/>
        <v>0</v>
      </c>
      <c r="BG637">
        <f t="shared" si="1206"/>
        <v>0</v>
      </c>
      <c r="BH637">
        <f t="shared" si="1207"/>
        <v>0</v>
      </c>
      <c r="BI637">
        <f t="shared" si="1208"/>
        <v>0</v>
      </c>
      <c r="BJ637">
        <f t="shared" si="1209"/>
        <v>0</v>
      </c>
      <c r="BK637">
        <f t="shared" si="1210"/>
        <v>0</v>
      </c>
      <c r="BL637">
        <f t="shared" si="1211"/>
        <v>0</v>
      </c>
      <c r="BM637">
        <f t="shared" si="1212"/>
        <v>0</v>
      </c>
      <c r="BN637">
        <f t="shared" si="1213"/>
        <v>0</v>
      </c>
      <c r="BO637">
        <f t="shared" si="1214"/>
        <v>0</v>
      </c>
      <c r="BP637">
        <f t="shared" si="1215"/>
        <v>0</v>
      </c>
      <c r="BQ637">
        <f t="shared" si="1216"/>
        <v>0</v>
      </c>
      <c r="BR637">
        <f t="shared" si="1217"/>
        <v>0</v>
      </c>
      <c r="BS637">
        <f t="shared" si="1218"/>
        <v>0</v>
      </c>
      <c r="BT637">
        <f t="shared" si="1219"/>
        <v>0</v>
      </c>
      <c r="BU637">
        <f t="shared" si="1220"/>
        <v>0</v>
      </c>
      <c r="BV637">
        <f t="shared" si="1221"/>
        <v>0</v>
      </c>
      <c r="BW637">
        <f t="shared" si="1222"/>
        <v>0</v>
      </c>
      <c r="BX637">
        <f t="shared" si="1223"/>
        <v>0</v>
      </c>
      <c r="BY637">
        <f t="shared" si="1224"/>
        <v>0</v>
      </c>
      <c r="BZ637">
        <f t="shared" si="1225"/>
        <v>0</v>
      </c>
      <c r="CA637">
        <f t="shared" si="1226"/>
        <v>0</v>
      </c>
      <c r="CB637">
        <f t="shared" si="1227"/>
        <v>0</v>
      </c>
      <c r="CC637">
        <f t="shared" si="1228"/>
        <v>0</v>
      </c>
      <c r="CD637">
        <f t="shared" si="1229"/>
        <v>0</v>
      </c>
      <c r="CE637">
        <f t="shared" si="1230"/>
        <v>0</v>
      </c>
      <c r="CF637">
        <f t="shared" si="1231"/>
        <v>0</v>
      </c>
      <c r="CG637">
        <f t="shared" si="1232"/>
        <v>0</v>
      </c>
      <c r="CH637">
        <f t="shared" si="1233"/>
        <v>0</v>
      </c>
      <c r="CI637">
        <f t="shared" si="1234"/>
        <v>0</v>
      </c>
      <c r="CJ637">
        <f t="shared" si="1235"/>
        <v>0</v>
      </c>
      <c r="CK637">
        <f t="shared" si="1236"/>
        <v>0</v>
      </c>
      <c r="CL637" t="str">
        <f t="shared" si="1237"/>
        <v/>
      </c>
      <c r="CM637" t="str">
        <f t="shared" si="1238"/>
        <v/>
      </c>
      <c r="CN637" t="str">
        <f t="shared" si="1239"/>
        <v/>
      </c>
      <c r="CO637" t="str">
        <f t="shared" si="1240"/>
        <v/>
      </c>
      <c r="CP637" t="str">
        <f t="shared" si="1241"/>
        <v/>
      </c>
      <c r="CQ637" t="str">
        <f t="shared" si="1242"/>
        <v/>
      </c>
      <c r="CR637" t="str">
        <f t="shared" si="1243"/>
        <v/>
      </c>
      <c r="CS637" t="str">
        <f t="shared" si="1244"/>
        <v/>
      </c>
      <c r="CT637" t="str">
        <f t="shared" si="1245"/>
        <v/>
      </c>
      <c r="CU637" t="str">
        <f t="shared" si="1246"/>
        <v/>
      </c>
      <c r="CV637" t="str">
        <f t="shared" si="1247"/>
        <v/>
      </c>
      <c r="CW637" t="str">
        <f t="shared" si="1248"/>
        <v/>
      </c>
      <c r="CX637" t="str">
        <f t="shared" si="1249"/>
        <v/>
      </c>
      <c r="CY637" t="str">
        <f t="shared" si="1250"/>
        <v/>
      </c>
      <c r="CZ637" t="str">
        <f t="shared" si="1251"/>
        <v/>
      </c>
      <c r="DA637" t="str">
        <f t="shared" si="1252"/>
        <v/>
      </c>
      <c r="DB637" t="str">
        <f t="shared" si="1253"/>
        <v/>
      </c>
      <c r="DC637" t="str">
        <f t="shared" si="1254"/>
        <v/>
      </c>
      <c r="DD637" t="str">
        <f t="shared" si="1255"/>
        <v/>
      </c>
      <c r="DE637" t="str">
        <f t="shared" si="1256"/>
        <v/>
      </c>
      <c r="DF637" t="str">
        <f t="shared" si="1257"/>
        <v/>
      </c>
      <c r="DG637" t="str">
        <f t="shared" si="1258"/>
        <v/>
      </c>
      <c r="DH637" t="str">
        <f t="shared" si="1259"/>
        <v/>
      </c>
      <c r="DI637" t="str">
        <f t="shared" si="1260"/>
        <v/>
      </c>
      <c r="DJ637" t="str">
        <f t="shared" si="1261"/>
        <v/>
      </c>
      <c r="DK637" t="str">
        <f t="shared" si="1262"/>
        <v/>
      </c>
      <c r="DL637" t="str">
        <f t="shared" si="1263"/>
        <v/>
      </c>
      <c r="DM637" t="str">
        <f t="shared" si="1264"/>
        <v/>
      </c>
      <c r="DN637" t="str">
        <f t="shared" si="1265"/>
        <v/>
      </c>
      <c r="DO637" t="str">
        <f t="shared" si="1266"/>
        <v/>
      </c>
      <c r="DP637" t="str">
        <f t="shared" si="1267"/>
        <v/>
      </c>
      <c r="DQ637" t="str">
        <f t="shared" si="1268"/>
        <v/>
      </c>
      <c r="DR637" t="str">
        <f t="shared" si="1269"/>
        <v/>
      </c>
      <c r="DS637" t="str">
        <f t="shared" si="1270"/>
        <v/>
      </c>
      <c r="DT637" t="str">
        <f t="shared" si="1271"/>
        <v/>
      </c>
      <c r="DU637">
        <f t="shared" si="1272"/>
        <v>0</v>
      </c>
      <c r="DV637">
        <f t="shared" si="1273"/>
        <v>0</v>
      </c>
      <c r="DW637">
        <f t="shared" si="1274"/>
        <v>0</v>
      </c>
      <c r="DX637" t="str">
        <f t="shared" si="1275"/>
        <v/>
      </c>
      <c r="DY637" t="str">
        <f t="shared" si="1276"/>
        <v/>
      </c>
      <c r="DZ637" t="str">
        <f t="shared" si="1277"/>
        <v/>
      </c>
      <c r="EA637" s="5">
        <f t="shared" si="1278"/>
        <v>0</v>
      </c>
      <c r="EB637" s="3">
        <f t="shared" si="1279"/>
        <v>0</v>
      </c>
    </row>
    <row r="638" spans="2:132" x14ac:dyDescent="0.2">
      <c r="B638">
        <v>633</v>
      </c>
      <c r="C638" s="3">
        <f>Zisk!D652</f>
        <v>0</v>
      </c>
      <c r="D638">
        <f>Zisk!E652</f>
        <v>0</v>
      </c>
      <c r="E638" s="66" t="str">
        <f t="shared" si="1166"/>
        <v/>
      </c>
      <c r="F638" t="str">
        <f t="shared" si="1167"/>
        <v/>
      </c>
      <c r="G638" s="66" t="str">
        <f t="shared" si="1168"/>
        <v/>
      </c>
      <c r="J638">
        <f>VstupniParametry_SKRYT!$D$5</f>
        <v>0.02</v>
      </c>
      <c r="K638">
        <f>VstupniParametry_SKRYT!$D$6</f>
        <v>0.06</v>
      </c>
      <c r="L638">
        <f>VstupniParametry_SKRYT!$D$7</f>
        <v>0.06</v>
      </c>
      <c r="M638">
        <f>VstupniParametry_SKRYT!$D$8</f>
        <v>0.06</v>
      </c>
      <c r="N638">
        <f>VstupniParametry_SKRYT!$D$9</f>
        <v>1.7999999999999999E-2</v>
      </c>
      <c r="O638" s="27">
        <f>VstupniParametry_SKRYT!$D$10</f>
        <v>0.01</v>
      </c>
      <c r="P638" s="27">
        <f>VstupniParametry_SKRYT!$D$11</f>
        <v>0.01</v>
      </c>
      <c r="Q638" s="27">
        <f>VstupniParametry_SKRYT!$D$12</f>
        <v>0.01</v>
      </c>
      <c r="R638" s="27">
        <f>VstupniParametry_SKRYT!$D$13</f>
        <v>0.01</v>
      </c>
      <c r="S638" s="27">
        <f>VstupniParametry_SKRYT!$D$14</f>
        <v>0.01</v>
      </c>
      <c r="T638">
        <f t="shared" si="1169"/>
        <v>0</v>
      </c>
      <c r="U638">
        <f t="shared" si="1170"/>
        <v>0</v>
      </c>
      <c r="V638">
        <f t="shared" si="1171"/>
        <v>0</v>
      </c>
      <c r="W638">
        <f t="shared" si="1172"/>
        <v>0</v>
      </c>
      <c r="X638">
        <f t="shared" si="1173"/>
        <v>0</v>
      </c>
      <c r="Y638">
        <f t="shared" si="1174"/>
        <v>0</v>
      </c>
      <c r="Z638">
        <f t="shared" si="1175"/>
        <v>0</v>
      </c>
      <c r="AA638">
        <f t="shared" si="1176"/>
        <v>0</v>
      </c>
      <c r="AB638">
        <f t="shared" si="1177"/>
        <v>0</v>
      </c>
      <c r="AC638">
        <f t="shared" si="1178"/>
        <v>0</v>
      </c>
      <c r="AD638">
        <f t="shared" si="1179"/>
        <v>0</v>
      </c>
      <c r="AE638">
        <f t="shared" si="1180"/>
        <v>0</v>
      </c>
      <c r="AF638">
        <f t="shared" si="1181"/>
        <v>0</v>
      </c>
      <c r="AG638">
        <f t="shared" si="1182"/>
        <v>0</v>
      </c>
      <c r="AH638">
        <f t="shared" si="1183"/>
        <v>0</v>
      </c>
      <c r="AI638">
        <f t="shared" si="1184"/>
        <v>0</v>
      </c>
      <c r="AJ638">
        <f t="shared" si="1185"/>
        <v>0</v>
      </c>
      <c r="AK638">
        <f t="shared" si="1186"/>
        <v>0</v>
      </c>
      <c r="AL638">
        <f t="shared" si="1187"/>
        <v>0</v>
      </c>
      <c r="AM638">
        <f t="shared" si="1188"/>
        <v>0</v>
      </c>
      <c r="AN638">
        <f t="shared" si="1189"/>
        <v>0</v>
      </c>
      <c r="AO638">
        <f t="shared" si="1190"/>
        <v>0</v>
      </c>
      <c r="AP638">
        <f t="shared" si="1191"/>
        <v>0</v>
      </c>
      <c r="AQ638">
        <f t="shared" si="1192"/>
        <v>0</v>
      </c>
      <c r="AR638">
        <f t="shared" si="1193"/>
        <v>0</v>
      </c>
      <c r="AS638">
        <f t="shared" si="1194"/>
        <v>0</v>
      </c>
      <c r="AT638">
        <f t="shared" si="1164"/>
        <v>0</v>
      </c>
      <c r="AU638">
        <f t="shared" si="1195"/>
        <v>0</v>
      </c>
      <c r="AV638">
        <f t="shared" si="1196"/>
        <v>0</v>
      </c>
      <c r="AW638">
        <f t="shared" si="1165"/>
        <v>0</v>
      </c>
      <c r="AX638">
        <f t="shared" si="1197"/>
        <v>0</v>
      </c>
      <c r="AY638">
        <f t="shared" si="1198"/>
        <v>0</v>
      </c>
      <c r="AZ638">
        <f t="shared" si="1199"/>
        <v>0</v>
      </c>
      <c r="BA638">
        <f t="shared" si="1200"/>
        <v>0</v>
      </c>
      <c r="BB638">
        <f t="shared" si="1201"/>
        <v>0</v>
      </c>
      <c r="BC638">
        <f t="shared" si="1202"/>
        <v>0</v>
      </c>
      <c r="BD638">
        <f t="shared" si="1203"/>
        <v>0</v>
      </c>
      <c r="BE638">
        <f t="shared" si="1204"/>
        <v>0</v>
      </c>
      <c r="BF638">
        <f t="shared" si="1205"/>
        <v>0</v>
      </c>
      <c r="BG638">
        <f t="shared" si="1206"/>
        <v>0</v>
      </c>
      <c r="BH638">
        <f t="shared" si="1207"/>
        <v>0</v>
      </c>
      <c r="BI638">
        <f t="shared" si="1208"/>
        <v>0</v>
      </c>
      <c r="BJ638">
        <f t="shared" si="1209"/>
        <v>0</v>
      </c>
      <c r="BK638">
        <f t="shared" si="1210"/>
        <v>0</v>
      </c>
      <c r="BL638">
        <f t="shared" si="1211"/>
        <v>0</v>
      </c>
      <c r="BM638">
        <f t="shared" si="1212"/>
        <v>0</v>
      </c>
      <c r="BN638">
        <f t="shared" si="1213"/>
        <v>0</v>
      </c>
      <c r="BO638">
        <f t="shared" si="1214"/>
        <v>0</v>
      </c>
      <c r="BP638">
        <f t="shared" si="1215"/>
        <v>0</v>
      </c>
      <c r="BQ638">
        <f t="shared" si="1216"/>
        <v>0</v>
      </c>
      <c r="BR638">
        <f t="shared" si="1217"/>
        <v>0</v>
      </c>
      <c r="BS638">
        <f t="shared" si="1218"/>
        <v>0</v>
      </c>
      <c r="BT638">
        <f t="shared" si="1219"/>
        <v>0</v>
      </c>
      <c r="BU638">
        <f t="shared" si="1220"/>
        <v>0</v>
      </c>
      <c r="BV638">
        <f t="shared" si="1221"/>
        <v>0</v>
      </c>
      <c r="BW638">
        <f t="shared" si="1222"/>
        <v>0</v>
      </c>
      <c r="BX638">
        <f t="shared" si="1223"/>
        <v>0</v>
      </c>
      <c r="BY638">
        <f t="shared" si="1224"/>
        <v>0</v>
      </c>
      <c r="BZ638">
        <f t="shared" si="1225"/>
        <v>0</v>
      </c>
      <c r="CA638">
        <f t="shared" si="1226"/>
        <v>0</v>
      </c>
      <c r="CB638">
        <f t="shared" si="1227"/>
        <v>0</v>
      </c>
      <c r="CC638">
        <f t="shared" si="1228"/>
        <v>0</v>
      </c>
      <c r="CD638">
        <f t="shared" si="1229"/>
        <v>0</v>
      </c>
      <c r="CE638">
        <f t="shared" si="1230"/>
        <v>0</v>
      </c>
      <c r="CF638">
        <f t="shared" si="1231"/>
        <v>0</v>
      </c>
      <c r="CG638">
        <f t="shared" si="1232"/>
        <v>0</v>
      </c>
      <c r="CH638">
        <f t="shared" si="1233"/>
        <v>0</v>
      </c>
      <c r="CI638">
        <f t="shared" si="1234"/>
        <v>0</v>
      </c>
      <c r="CJ638">
        <f t="shared" si="1235"/>
        <v>0</v>
      </c>
      <c r="CK638">
        <f t="shared" si="1236"/>
        <v>0</v>
      </c>
      <c r="CL638" t="str">
        <f t="shared" si="1237"/>
        <v/>
      </c>
      <c r="CM638" t="str">
        <f t="shared" si="1238"/>
        <v/>
      </c>
      <c r="CN638" t="str">
        <f t="shared" si="1239"/>
        <v/>
      </c>
      <c r="CO638" t="str">
        <f t="shared" si="1240"/>
        <v/>
      </c>
      <c r="CP638" t="str">
        <f t="shared" si="1241"/>
        <v/>
      </c>
      <c r="CQ638" t="str">
        <f t="shared" si="1242"/>
        <v/>
      </c>
      <c r="CR638" t="str">
        <f t="shared" si="1243"/>
        <v/>
      </c>
      <c r="CS638" t="str">
        <f t="shared" si="1244"/>
        <v/>
      </c>
      <c r="CT638" t="str">
        <f t="shared" si="1245"/>
        <v/>
      </c>
      <c r="CU638" t="str">
        <f t="shared" si="1246"/>
        <v/>
      </c>
      <c r="CV638" t="str">
        <f t="shared" si="1247"/>
        <v/>
      </c>
      <c r="CW638" t="str">
        <f t="shared" si="1248"/>
        <v/>
      </c>
      <c r="CX638" t="str">
        <f t="shared" si="1249"/>
        <v/>
      </c>
      <c r="CY638" t="str">
        <f t="shared" si="1250"/>
        <v/>
      </c>
      <c r="CZ638" t="str">
        <f t="shared" si="1251"/>
        <v/>
      </c>
      <c r="DA638" t="str">
        <f t="shared" si="1252"/>
        <v/>
      </c>
      <c r="DB638" t="str">
        <f t="shared" si="1253"/>
        <v/>
      </c>
      <c r="DC638" t="str">
        <f t="shared" si="1254"/>
        <v/>
      </c>
      <c r="DD638" t="str">
        <f t="shared" si="1255"/>
        <v/>
      </c>
      <c r="DE638" t="str">
        <f t="shared" si="1256"/>
        <v/>
      </c>
      <c r="DF638" t="str">
        <f t="shared" si="1257"/>
        <v/>
      </c>
      <c r="DG638" t="str">
        <f t="shared" si="1258"/>
        <v/>
      </c>
      <c r="DH638" t="str">
        <f t="shared" si="1259"/>
        <v/>
      </c>
      <c r="DI638" t="str">
        <f t="shared" si="1260"/>
        <v/>
      </c>
      <c r="DJ638" t="str">
        <f t="shared" si="1261"/>
        <v/>
      </c>
      <c r="DK638" t="str">
        <f t="shared" si="1262"/>
        <v/>
      </c>
      <c r="DL638" t="str">
        <f t="shared" si="1263"/>
        <v/>
      </c>
      <c r="DM638" t="str">
        <f t="shared" si="1264"/>
        <v/>
      </c>
      <c r="DN638" t="str">
        <f t="shared" si="1265"/>
        <v/>
      </c>
      <c r="DO638" t="str">
        <f t="shared" si="1266"/>
        <v/>
      </c>
      <c r="DP638" t="str">
        <f t="shared" si="1267"/>
        <v/>
      </c>
      <c r="DQ638" t="str">
        <f t="shared" si="1268"/>
        <v/>
      </c>
      <c r="DR638" t="str">
        <f t="shared" si="1269"/>
        <v/>
      </c>
      <c r="DS638" t="str">
        <f t="shared" si="1270"/>
        <v/>
      </c>
      <c r="DT638" t="str">
        <f t="shared" si="1271"/>
        <v/>
      </c>
      <c r="DU638">
        <f t="shared" si="1272"/>
        <v>0</v>
      </c>
      <c r="DV638">
        <f t="shared" si="1273"/>
        <v>0</v>
      </c>
      <c r="DW638">
        <f t="shared" si="1274"/>
        <v>0</v>
      </c>
      <c r="DX638" t="str">
        <f t="shared" si="1275"/>
        <v/>
      </c>
      <c r="DY638" t="str">
        <f t="shared" si="1276"/>
        <v/>
      </c>
      <c r="DZ638" t="str">
        <f t="shared" si="1277"/>
        <v/>
      </c>
      <c r="EA638" s="5">
        <f t="shared" si="1278"/>
        <v>0</v>
      </c>
      <c r="EB638" s="3">
        <f t="shared" si="1279"/>
        <v>0</v>
      </c>
    </row>
    <row r="639" spans="2:132" x14ac:dyDescent="0.2">
      <c r="B639" s="25">
        <v>634</v>
      </c>
      <c r="C639" s="26">
        <f>Zisk!D653</f>
        <v>0</v>
      </c>
      <c r="D639">
        <f>Zisk!E653</f>
        <v>0</v>
      </c>
      <c r="E639" s="66" t="str">
        <f t="shared" si="1166"/>
        <v/>
      </c>
      <c r="F639" t="str">
        <f t="shared" si="1167"/>
        <v/>
      </c>
      <c r="G639" s="66" t="str">
        <f t="shared" si="1168"/>
        <v/>
      </c>
      <c r="H639" s="25"/>
      <c r="I639" s="25"/>
      <c r="J639">
        <f>VstupniParametry_SKRYT!$D$5</f>
        <v>0.02</v>
      </c>
      <c r="K639">
        <f>VstupniParametry_SKRYT!$D$6</f>
        <v>0.06</v>
      </c>
      <c r="L639">
        <f>VstupniParametry_SKRYT!$D$7</f>
        <v>0.06</v>
      </c>
      <c r="M639">
        <f>VstupniParametry_SKRYT!$D$8</f>
        <v>0.06</v>
      </c>
      <c r="N639">
        <f>VstupniParametry_SKRYT!$D$9</f>
        <v>1.7999999999999999E-2</v>
      </c>
      <c r="O639" s="27">
        <f>VstupniParametry_SKRYT!$D$10</f>
        <v>0.01</v>
      </c>
      <c r="P639" s="27">
        <f>VstupniParametry_SKRYT!$D$11</f>
        <v>0.01</v>
      </c>
      <c r="Q639" s="27">
        <f>VstupniParametry_SKRYT!$D$12</f>
        <v>0.01</v>
      </c>
      <c r="R639" s="27">
        <f>VstupniParametry_SKRYT!$D$13</f>
        <v>0.01</v>
      </c>
      <c r="S639" s="27">
        <f>VstupniParametry_SKRYT!$D$14</f>
        <v>0.01</v>
      </c>
      <c r="T639">
        <f t="shared" si="1169"/>
        <v>0</v>
      </c>
      <c r="U639">
        <f t="shared" si="1170"/>
        <v>0</v>
      </c>
      <c r="V639">
        <f t="shared" si="1171"/>
        <v>0</v>
      </c>
      <c r="W639">
        <f t="shared" si="1172"/>
        <v>0</v>
      </c>
      <c r="X639">
        <f t="shared" si="1173"/>
        <v>0</v>
      </c>
      <c r="Y639">
        <f t="shared" si="1174"/>
        <v>0</v>
      </c>
      <c r="Z639">
        <f t="shared" si="1175"/>
        <v>0</v>
      </c>
      <c r="AA639">
        <f t="shared" si="1176"/>
        <v>0</v>
      </c>
      <c r="AB639">
        <f t="shared" si="1177"/>
        <v>0</v>
      </c>
      <c r="AC639">
        <f t="shared" si="1178"/>
        <v>0</v>
      </c>
      <c r="AD639">
        <f t="shared" si="1179"/>
        <v>0</v>
      </c>
      <c r="AE639">
        <f t="shared" si="1180"/>
        <v>0</v>
      </c>
      <c r="AF639">
        <f t="shared" si="1181"/>
        <v>0</v>
      </c>
      <c r="AG639">
        <f t="shared" si="1182"/>
        <v>0</v>
      </c>
      <c r="AH639">
        <f t="shared" si="1183"/>
        <v>0</v>
      </c>
      <c r="AI639">
        <f t="shared" si="1184"/>
        <v>0</v>
      </c>
      <c r="AJ639">
        <f t="shared" si="1185"/>
        <v>0</v>
      </c>
      <c r="AK639">
        <f t="shared" si="1186"/>
        <v>0</v>
      </c>
      <c r="AL639">
        <f t="shared" si="1187"/>
        <v>0</v>
      </c>
      <c r="AM639">
        <f t="shared" si="1188"/>
        <v>0</v>
      </c>
      <c r="AN639">
        <f t="shared" si="1189"/>
        <v>0</v>
      </c>
      <c r="AO639">
        <f t="shared" si="1190"/>
        <v>0</v>
      </c>
      <c r="AP639">
        <f t="shared" si="1191"/>
        <v>0</v>
      </c>
      <c r="AQ639">
        <f t="shared" si="1192"/>
        <v>0</v>
      </c>
      <c r="AR639">
        <f t="shared" si="1193"/>
        <v>0</v>
      </c>
      <c r="AS639">
        <f t="shared" si="1194"/>
        <v>0</v>
      </c>
      <c r="AT639">
        <f t="shared" si="1164"/>
        <v>0</v>
      </c>
      <c r="AU639">
        <f t="shared" si="1195"/>
        <v>0</v>
      </c>
      <c r="AV639">
        <f t="shared" si="1196"/>
        <v>0</v>
      </c>
      <c r="AW639">
        <f t="shared" si="1165"/>
        <v>0</v>
      </c>
      <c r="AX639">
        <f t="shared" si="1197"/>
        <v>0</v>
      </c>
      <c r="AY639">
        <f t="shared" si="1198"/>
        <v>0</v>
      </c>
      <c r="AZ639">
        <f t="shared" si="1199"/>
        <v>0</v>
      </c>
      <c r="BA639">
        <f t="shared" si="1200"/>
        <v>0</v>
      </c>
      <c r="BB639">
        <f t="shared" si="1201"/>
        <v>0</v>
      </c>
      <c r="BC639">
        <f t="shared" si="1202"/>
        <v>0</v>
      </c>
      <c r="BD639">
        <f t="shared" si="1203"/>
        <v>0</v>
      </c>
      <c r="BE639">
        <f t="shared" si="1204"/>
        <v>0</v>
      </c>
      <c r="BF639">
        <f t="shared" si="1205"/>
        <v>0</v>
      </c>
      <c r="BG639">
        <f t="shared" si="1206"/>
        <v>0</v>
      </c>
      <c r="BH639">
        <f t="shared" si="1207"/>
        <v>0</v>
      </c>
      <c r="BI639">
        <f t="shared" si="1208"/>
        <v>0</v>
      </c>
      <c r="BJ639">
        <f t="shared" si="1209"/>
        <v>0</v>
      </c>
      <c r="BK639">
        <f t="shared" si="1210"/>
        <v>0</v>
      </c>
      <c r="BL639">
        <f t="shared" si="1211"/>
        <v>0</v>
      </c>
      <c r="BM639">
        <f t="shared" si="1212"/>
        <v>0</v>
      </c>
      <c r="BN639">
        <f t="shared" si="1213"/>
        <v>0</v>
      </c>
      <c r="BO639">
        <f t="shared" si="1214"/>
        <v>0</v>
      </c>
      <c r="BP639">
        <f t="shared" si="1215"/>
        <v>0</v>
      </c>
      <c r="BQ639">
        <f t="shared" si="1216"/>
        <v>0</v>
      </c>
      <c r="BR639">
        <f t="shared" si="1217"/>
        <v>0</v>
      </c>
      <c r="BS639">
        <f t="shared" si="1218"/>
        <v>0</v>
      </c>
      <c r="BT639">
        <f t="shared" si="1219"/>
        <v>0</v>
      </c>
      <c r="BU639">
        <f t="shared" si="1220"/>
        <v>0</v>
      </c>
      <c r="BV639">
        <f t="shared" si="1221"/>
        <v>0</v>
      </c>
      <c r="BW639">
        <f t="shared" si="1222"/>
        <v>0</v>
      </c>
      <c r="BX639">
        <f t="shared" si="1223"/>
        <v>0</v>
      </c>
      <c r="BY639">
        <f t="shared" si="1224"/>
        <v>0</v>
      </c>
      <c r="BZ639">
        <f t="shared" si="1225"/>
        <v>0</v>
      </c>
      <c r="CA639">
        <f t="shared" si="1226"/>
        <v>0</v>
      </c>
      <c r="CB639">
        <f t="shared" si="1227"/>
        <v>0</v>
      </c>
      <c r="CC639">
        <f t="shared" si="1228"/>
        <v>0</v>
      </c>
      <c r="CD639">
        <f t="shared" si="1229"/>
        <v>0</v>
      </c>
      <c r="CE639">
        <f t="shared" si="1230"/>
        <v>0</v>
      </c>
      <c r="CF639">
        <f t="shared" si="1231"/>
        <v>0</v>
      </c>
      <c r="CG639">
        <f t="shared" si="1232"/>
        <v>0</v>
      </c>
      <c r="CH639">
        <f t="shared" si="1233"/>
        <v>0</v>
      </c>
      <c r="CI639">
        <f t="shared" si="1234"/>
        <v>0</v>
      </c>
      <c r="CJ639">
        <f t="shared" si="1235"/>
        <v>0</v>
      </c>
      <c r="CK639">
        <f t="shared" si="1236"/>
        <v>0</v>
      </c>
      <c r="CL639" t="str">
        <f t="shared" si="1237"/>
        <v/>
      </c>
      <c r="CM639" t="str">
        <f t="shared" si="1238"/>
        <v/>
      </c>
      <c r="CN639" t="str">
        <f t="shared" si="1239"/>
        <v/>
      </c>
      <c r="CO639" t="str">
        <f t="shared" si="1240"/>
        <v/>
      </c>
      <c r="CP639" t="str">
        <f t="shared" si="1241"/>
        <v/>
      </c>
      <c r="CQ639" t="str">
        <f t="shared" si="1242"/>
        <v/>
      </c>
      <c r="CR639" t="str">
        <f t="shared" si="1243"/>
        <v/>
      </c>
      <c r="CS639" t="str">
        <f t="shared" si="1244"/>
        <v/>
      </c>
      <c r="CT639" t="str">
        <f t="shared" si="1245"/>
        <v/>
      </c>
      <c r="CU639" t="str">
        <f t="shared" si="1246"/>
        <v/>
      </c>
      <c r="CV639" t="str">
        <f t="shared" si="1247"/>
        <v/>
      </c>
      <c r="CW639" t="str">
        <f t="shared" si="1248"/>
        <v/>
      </c>
      <c r="CX639" t="str">
        <f t="shared" si="1249"/>
        <v/>
      </c>
      <c r="CY639" t="str">
        <f t="shared" si="1250"/>
        <v/>
      </c>
      <c r="CZ639" t="str">
        <f t="shared" si="1251"/>
        <v/>
      </c>
      <c r="DA639" t="str">
        <f t="shared" si="1252"/>
        <v/>
      </c>
      <c r="DB639" t="str">
        <f t="shared" si="1253"/>
        <v/>
      </c>
      <c r="DC639" t="str">
        <f t="shared" si="1254"/>
        <v/>
      </c>
      <c r="DD639" t="str">
        <f t="shared" si="1255"/>
        <v/>
      </c>
      <c r="DE639" t="str">
        <f t="shared" si="1256"/>
        <v/>
      </c>
      <c r="DF639" t="str">
        <f t="shared" si="1257"/>
        <v/>
      </c>
      <c r="DG639" t="str">
        <f t="shared" si="1258"/>
        <v/>
      </c>
      <c r="DH639" t="str">
        <f t="shared" si="1259"/>
        <v/>
      </c>
      <c r="DI639" t="str">
        <f t="shared" si="1260"/>
        <v/>
      </c>
      <c r="DJ639" t="str">
        <f t="shared" si="1261"/>
        <v/>
      </c>
      <c r="DK639" t="str">
        <f t="shared" si="1262"/>
        <v/>
      </c>
      <c r="DL639" t="str">
        <f t="shared" si="1263"/>
        <v/>
      </c>
      <c r="DM639" t="str">
        <f t="shared" si="1264"/>
        <v/>
      </c>
      <c r="DN639" t="str">
        <f t="shared" si="1265"/>
        <v/>
      </c>
      <c r="DO639" t="str">
        <f t="shared" si="1266"/>
        <v/>
      </c>
      <c r="DP639" t="str">
        <f t="shared" si="1267"/>
        <v/>
      </c>
      <c r="DQ639" t="str">
        <f t="shared" si="1268"/>
        <v/>
      </c>
      <c r="DR639" t="str">
        <f t="shared" si="1269"/>
        <v/>
      </c>
      <c r="DS639" t="str">
        <f t="shared" si="1270"/>
        <v/>
      </c>
      <c r="DT639" t="str">
        <f t="shared" si="1271"/>
        <v/>
      </c>
      <c r="DU639">
        <f t="shared" si="1272"/>
        <v>0</v>
      </c>
      <c r="DV639">
        <f t="shared" si="1273"/>
        <v>0</v>
      </c>
      <c r="DW639">
        <f t="shared" si="1274"/>
        <v>0</v>
      </c>
      <c r="DX639" t="str">
        <f t="shared" si="1275"/>
        <v/>
      </c>
      <c r="DY639" t="str">
        <f t="shared" si="1276"/>
        <v/>
      </c>
      <c r="DZ639" t="str">
        <f t="shared" si="1277"/>
        <v/>
      </c>
      <c r="EA639" s="5">
        <f t="shared" si="1278"/>
        <v>0</v>
      </c>
      <c r="EB639" s="3">
        <f t="shared" si="1279"/>
        <v>0</v>
      </c>
    </row>
    <row r="640" spans="2:132" x14ac:dyDescent="0.2">
      <c r="B640">
        <v>635</v>
      </c>
      <c r="C640" s="3">
        <f>Zisk!D654</f>
        <v>0</v>
      </c>
      <c r="D640">
        <f>Zisk!E654</f>
        <v>0</v>
      </c>
      <c r="E640" s="66" t="str">
        <f t="shared" si="1166"/>
        <v/>
      </c>
      <c r="F640" t="str">
        <f t="shared" si="1167"/>
        <v/>
      </c>
      <c r="G640" s="66" t="str">
        <f t="shared" si="1168"/>
        <v/>
      </c>
      <c r="J640">
        <f>VstupniParametry_SKRYT!$D$5</f>
        <v>0.02</v>
      </c>
      <c r="K640">
        <f>VstupniParametry_SKRYT!$D$6</f>
        <v>0.06</v>
      </c>
      <c r="L640">
        <f>VstupniParametry_SKRYT!$D$7</f>
        <v>0.06</v>
      </c>
      <c r="M640">
        <f>VstupniParametry_SKRYT!$D$8</f>
        <v>0.06</v>
      </c>
      <c r="N640">
        <f>VstupniParametry_SKRYT!$D$9</f>
        <v>1.7999999999999999E-2</v>
      </c>
      <c r="O640" s="27">
        <f>VstupniParametry_SKRYT!$D$10</f>
        <v>0.01</v>
      </c>
      <c r="P640" s="27">
        <f>VstupniParametry_SKRYT!$D$11</f>
        <v>0.01</v>
      </c>
      <c r="Q640" s="27">
        <f>VstupniParametry_SKRYT!$D$12</f>
        <v>0.01</v>
      </c>
      <c r="R640" s="27">
        <f>VstupniParametry_SKRYT!$D$13</f>
        <v>0.01</v>
      </c>
      <c r="S640" s="27">
        <f>VstupniParametry_SKRYT!$D$14</f>
        <v>0.01</v>
      </c>
      <c r="T640">
        <f t="shared" si="1169"/>
        <v>0</v>
      </c>
      <c r="U640">
        <f t="shared" si="1170"/>
        <v>0</v>
      </c>
      <c r="V640">
        <f t="shared" si="1171"/>
        <v>0</v>
      </c>
      <c r="W640">
        <f t="shared" si="1172"/>
        <v>0</v>
      </c>
      <c r="X640">
        <f t="shared" si="1173"/>
        <v>0</v>
      </c>
      <c r="Y640">
        <f t="shared" si="1174"/>
        <v>0</v>
      </c>
      <c r="Z640">
        <f t="shared" si="1175"/>
        <v>0</v>
      </c>
      <c r="AA640">
        <f t="shared" si="1176"/>
        <v>0</v>
      </c>
      <c r="AB640">
        <f t="shared" si="1177"/>
        <v>0</v>
      </c>
      <c r="AC640">
        <f t="shared" si="1178"/>
        <v>0</v>
      </c>
      <c r="AD640">
        <f t="shared" si="1179"/>
        <v>0</v>
      </c>
      <c r="AE640">
        <f t="shared" si="1180"/>
        <v>0</v>
      </c>
      <c r="AF640">
        <f t="shared" si="1181"/>
        <v>0</v>
      </c>
      <c r="AG640">
        <f t="shared" si="1182"/>
        <v>0</v>
      </c>
      <c r="AH640">
        <f t="shared" si="1183"/>
        <v>0</v>
      </c>
      <c r="AI640">
        <f t="shared" si="1184"/>
        <v>0</v>
      </c>
      <c r="AJ640">
        <f t="shared" si="1185"/>
        <v>0</v>
      </c>
      <c r="AK640">
        <f t="shared" si="1186"/>
        <v>0</v>
      </c>
      <c r="AL640">
        <f t="shared" si="1187"/>
        <v>0</v>
      </c>
      <c r="AM640">
        <f t="shared" si="1188"/>
        <v>0</v>
      </c>
      <c r="AN640">
        <f t="shared" si="1189"/>
        <v>0</v>
      </c>
      <c r="AO640">
        <f t="shared" si="1190"/>
        <v>0</v>
      </c>
      <c r="AP640">
        <f t="shared" si="1191"/>
        <v>0</v>
      </c>
      <c r="AQ640">
        <f t="shared" si="1192"/>
        <v>0</v>
      </c>
      <c r="AR640">
        <f t="shared" si="1193"/>
        <v>0</v>
      </c>
      <c r="AS640">
        <f t="shared" si="1194"/>
        <v>0</v>
      </c>
      <c r="AT640">
        <f t="shared" si="1164"/>
        <v>0</v>
      </c>
      <c r="AU640">
        <f t="shared" si="1195"/>
        <v>0</v>
      </c>
      <c r="AV640">
        <f t="shared" si="1196"/>
        <v>0</v>
      </c>
      <c r="AW640">
        <f t="shared" si="1165"/>
        <v>0</v>
      </c>
      <c r="AX640">
        <f t="shared" si="1197"/>
        <v>0</v>
      </c>
      <c r="AY640">
        <f t="shared" si="1198"/>
        <v>0</v>
      </c>
      <c r="AZ640">
        <f t="shared" si="1199"/>
        <v>0</v>
      </c>
      <c r="BA640">
        <f t="shared" si="1200"/>
        <v>0</v>
      </c>
      <c r="BB640">
        <f t="shared" si="1201"/>
        <v>0</v>
      </c>
      <c r="BC640">
        <f t="shared" si="1202"/>
        <v>0</v>
      </c>
      <c r="BD640">
        <f t="shared" si="1203"/>
        <v>0</v>
      </c>
      <c r="BE640">
        <f t="shared" si="1204"/>
        <v>0</v>
      </c>
      <c r="BF640">
        <f t="shared" si="1205"/>
        <v>0</v>
      </c>
      <c r="BG640">
        <f t="shared" si="1206"/>
        <v>0</v>
      </c>
      <c r="BH640">
        <f t="shared" si="1207"/>
        <v>0</v>
      </c>
      <c r="BI640">
        <f t="shared" si="1208"/>
        <v>0</v>
      </c>
      <c r="BJ640">
        <f t="shared" si="1209"/>
        <v>0</v>
      </c>
      <c r="BK640">
        <f t="shared" si="1210"/>
        <v>0</v>
      </c>
      <c r="BL640">
        <f t="shared" si="1211"/>
        <v>0</v>
      </c>
      <c r="BM640">
        <f t="shared" si="1212"/>
        <v>0</v>
      </c>
      <c r="BN640">
        <f t="shared" si="1213"/>
        <v>0</v>
      </c>
      <c r="BO640">
        <f t="shared" si="1214"/>
        <v>0</v>
      </c>
      <c r="BP640">
        <f t="shared" si="1215"/>
        <v>0</v>
      </c>
      <c r="BQ640">
        <f t="shared" si="1216"/>
        <v>0</v>
      </c>
      <c r="BR640">
        <f t="shared" si="1217"/>
        <v>0</v>
      </c>
      <c r="BS640">
        <f t="shared" si="1218"/>
        <v>0</v>
      </c>
      <c r="BT640">
        <f t="shared" si="1219"/>
        <v>0</v>
      </c>
      <c r="BU640">
        <f t="shared" si="1220"/>
        <v>0</v>
      </c>
      <c r="BV640">
        <f t="shared" si="1221"/>
        <v>0</v>
      </c>
      <c r="BW640">
        <f t="shared" si="1222"/>
        <v>0</v>
      </c>
      <c r="BX640">
        <f t="shared" si="1223"/>
        <v>0</v>
      </c>
      <c r="BY640">
        <f t="shared" si="1224"/>
        <v>0</v>
      </c>
      <c r="BZ640">
        <f t="shared" si="1225"/>
        <v>0</v>
      </c>
      <c r="CA640">
        <f t="shared" si="1226"/>
        <v>0</v>
      </c>
      <c r="CB640">
        <f t="shared" si="1227"/>
        <v>0</v>
      </c>
      <c r="CC640">
        <f t="shared" si="1228"/>
        <v>0</v>
      </c>
      <c r="CD640">
        <f t="shared" si="1229"/>
        <v>0</v>
      </c>
      <c r="CE640">
        <f t="shared" si="1230"/>
        <v>0</v>
      </c>
      <c r="CF640">
        <f t="shared" si="1231"/>
        <v>0</v>
      </c>
      <c r="CG640">
        <f t="shared" si="1232"/>
        <v>0</v>
      </c>
      <c r="CH640">
        <f t="shared" si="1233"/>
        <v>0</v>
      </c>
      <c r="CI640">
        <f t="shared" si="1234"/>
        <v>0</v>
      </c>
      <c r="CJ640">
        <f t="shared" si="1235"/>
        <v>0</v>
      </c>
      <c r="CK640">
        <f t="shared" si="1236"/>
        <v>0</v>
      </c>
      <c r="CL640" t="str">
        <f t="shared" si="1237"/>
        <v/>
      </c>
      <c r="CM640" t="str">
        <f t="shared" si="1238"/>
        <v/>
      </c>
      <c r="CN640" t="str">
        <f t="shared" si="1239"/>
        <v/>
      </c>
      <c r="CO640" t="str">
        <f t="shared" si="1240"/>
        <v/>
      </c>
      <c r="CP640" t="str">
        <f t="shared" si="1241"/>
        <v/>
      </c>
      <c r="CQ640" t="str">
        <f t="shared" si="1242"/>
        <v/>
      </c>
      <c r="CR640" t="str">
        <f t="shared" si="1243"/>
        <v/>
      </c>
      <c r="CS640" t="str">
        <f t="shared" si="1244"/>
        <v/>
      </c>
      <c r="CT640" t="str">
        <f t="shared" si="1245"/>
        <v/>
      </c>
      <c r="CU640" t="str">
        <f t="shared" si="1246"/>
        <v/>
      </c>
      <c r="CV640" t="str">
        <f t="shared" si="1247"/>
        <v/>
      </c>
      <c r="CW640" t="str">
        <f t="shared" si="1248"/>
        <v/>
      </c>
      <c r="CX640" t="str">
        <f t="shared" si="1249"/>
        <v/>
      </c>
      <c r="CY640" t="str">
        <f t="shared" si="1250"/>
        <v/>
      </c>
      <c r="CZ640" t="str">
        <f t="shared" si="1251"/>
        <v/>
      </c>
      <c r="DA640" t="str">
        <f t="shared" si="1252"/>
        <v/>
      </c>
      <c r="DB640" t="str">
        <f t="shared" si="1253"/>
        <v/>
      </c>
      <c r="DC640" t="str">
        <f t="shared" si="1254"/>
        <v/>
      </c>
      <c r="DD640" t="str">
        <f t="shared" si="1255"/>
        <v/>
      </c>
      <c r="DE640" t="str">
        <f t="shared" si="1256"/>
        <v/>
      </c>
      <c r="DF640" t="str">
        <f t="shared" si="1257"/>
        <v/>
      </c>
      <c r="DG640" t="str">
        <f t="shared" si="1258"/>
        <v/>
      </c>
      <c r="DH640" t="str">
        <f t="shared" si="1259"/>
        <v/>
      </c>
      <c r="DI640" t="str">
        <f t="shared" si="1260"/>
        <v/>
      </c>
      <c r="DJ640" t="str">
        <f t="shared" si="1261"/>
        <v/>
      </c>
      <c r="DK640" t="str">
        <f t="shared" si="1262"/>
        <v/>
      </c>
      <c r="DL640" t="str">
        <f t="shared" si="1263"/>
        <v/>
      </c>
      <c r="DM640" t="str">
        <f t="shared" si="1264"/>
        <v/>
      </c>
      <c r="DN640" t="str">
        <f t="shared" si="1265"/>
        <v/>
      </c>
      <c r="DO640" t="str">
        <f t="shared" si="1266"/>
        <v/>
      </c>
      <c r="DP640" t="str">
        <f t="shared" si="1267"/>
        <v/>
      </c>
      <c r="DQ640" t="str">
        <f t="shared" si="1268"/>
        <v/>
      </c>
      <c r="DR640" t="str">
        <f t="shared" si="1269"/>
        <v/>
      </c>
      <c r="DS640" t="str">
        <f t="shared" si="1270"/>
        <v/>
      </c>
      <c r="DT640" t="str">
        <f t="shared" si="1271"/>
        <v/>
      </c>
      <c r="DU640">
        <f t="shared" si="1272"/>
        <v>0</v>
      </c>
      <c r="DV640">
        <f t="shared" si="1273"/>
        <v>0</v>
      </c>
      <c r="DW640">
        <f t="shared" si="1274"/>
        <v>0</v>
      </c>
      <c r="DX640" t="str">
        <f t="shared" si="1275"/>
        <v/>
      </c>
      <c r="DY640" t="str">
        <f t="shared" si="1276"/>
        <v/>
      </c>
      <c r="DZ640" t="str">
        <f t="shared" si="1277"/>
        <v/>
      </c>
      <c r="EA640" s="5">
        <f t="shared" si="1278"/>
        <v>0</v>
      </c>
      <c r="EB640" s="3">
        <f t="shared" si="1279"/>
        <v>0</v>
      </c>
    </row>
    <row r="641" spans="2:132" x14ac:dyDescent="0.2">
      <c r="B641" s="25">
        <v>636</v>
      </c>
      <c r="C641" s="26">
        <f>Zisk!D655</f>
        <v>0</v>
      </c>
      <c r="D641">
        <f>Zisk!E655</f>
        <v>0</v>
      </c>
      <c r="E641" s="66" t="str">
        <f t="shared" si="1166"/>
        <v/>
      </c>
      <c r="F641" t="str">
        <f t="shared" si="1167"/>
        <v/>
      </c>
      <c r="G641" s="66" t="str">
        <f t="shared" si="1168"/>
        <v/>
      </c>
      <c r="H641" s="25"/>
      <c r="I641" s="25"/>
      <c r="J641">
        <f>VstupniParametry_SKRYT!$D$5</f>
        <v>0.02</v>
      </c>
      <c r="K641">
        <f>VstupniParametry_SKRYT!$D$6</f>
        <v>0.06</v>
      </c>
      <c r="L641">
        <f>VstupniParametry_SKRYT!$D$7</f>
        <v>0.06</v>
      </c>
      <c r="M641">
        <f>VstupniParametry_SKRYT!$D$8</f>
        <v>0.06</v>
      </c>
      <c r="N641">
        <f>VstupniParametry_SKRYT!$D$9</f>
        <v>1.7999999999999999E-2</v>
      </c>
      <c r="O641" s="27">
        <f>VstupniParametry_SKRYT!$D$10</f>
        <v>0.01</v>
      </c>
      <c r="P641" s="27">
        <f>VstupniParametry_SKRYT!$D$11</f>
        <v>0.01</v>
      </c>
      <c r="Q641" s="27">
        <f>VstupniParametry_SKRYT!$D$12</f>
        <v>0.01</v>
      </c>
      <c r="R641" s="27">
        <f>VstupniParametry_SKRYT!$D$13</f>
        <v>0.01</v>
      </c>
      <c r="S641" s="27">
        <f>VstupniParametry_SKRYT!$D$14</f>
        <v>0.01</v>
      </c>
      <c r="T641">
        <f t="shared" si="1169"/>
        <v>0</v>
      </c>
      <c r="U641">
        <f t="shared" si="1170"/>
        <v>0</v>
      </c>
      <c r="V641">
        <f t="shared" si="1171"/>
        <v>0</v>
      </c>
      <c r="W641">
        <f t="shared" si="1172"/>
        <v>0</v>
      </c>
      <c r="X641">
        <f t="shared" si="1173"/>
        <v>0</v>
      </c>
      <c r="Y641">
        <f t="shared" si="1174"/>
        <v>0</v>
      </c>
      <c r="Z641">
        <f t="shared" si="1175"/>
        <v>0</v>
      </c>
      <c r="AA641">
        <f t="shared" si="1176"/>
        <v>0</v>
      </c>
      <c r="AB641">
        <f t="shared" si="1177"/>
        <v>0</v>
      </c>
      <c r="AC641">
        <f t="shared" si="1178"/>
        <v>0</v>
      </c>
      <c r="AD641">
        <f t="shared" si="1179"/>
        <v>0</v>
      </c>
      <c r="AE641">
        <f t="shared" si="1180"/>
        <v>0</v>
      </c>
      <c r="AF641">
        <f t="shared" si="1181"/>
        <v>0</v>
      </c>
      <c r="AG641">
        <f t="shared" si="1182"/>
        <v>0</v>
      </c>
      <c r="AH641">
        <f t="shared" si="1183"/>
        <v>0</v>
      </c>
      <c r="AI641">
        <f t="shared" si="1184"/>
        <v>0</v>
      </c>
      <c r="AJ641">
        <f t="shared" si="1185"/>
        <v>0</v>
      </c>
      <c r="AK641">
        <f t="shared" si="1186"/>
        <v>0</v>
      </c>
      <c r="AL641">
        <f t="shared" si="1187"/>
        <v>0</v>
      </c>
      <c r="AM641">
        <f t="shared" si="1188"/>
        <v>0</v>
      </c>
      <c r="AN641">
        <f t="shared" si="1189"/>
        <v>0</v>
      </c>
      <c r="AO641">
        <f t="shared" si="1190"/>
        <v>0</v>
      </c>
      <c r="AP641">
        <f t="shared" si="1191"/>
        <v>0</v>
      </c>
      <c r="AQ641">
        <f t="shared" si="1192"/>
        <v>0</v>
      </c>
      <c r="AR641">
        <f t="shared" si="1193"/>
        <v>0</v>
      </c>
      <c r="AS641">
        <f t="shared" si="1194"/>
        <v>0</v>
      </c>
      <c r="AT641">
        <f t="shared" si="1164"/>
        <v>0</v>
      </c>
      <c r="AU641">
        <f t="shared" si="1195"/>
        <v>0</v>
      </c>
      <c r="AV641">
        <f t="shared" si="1196"/>
        <v>0</v>
      </c>
      <c r="AW641">
        <f t="shared" si="1165"/>
        <v>0</v>
      </c>
      <c r="AX641">
        <f t="shared" si="1197"/>
        <v>0</v>
      </c>
      <c r="AY641">
        <f t="shared" si="1198"/>
        <v>0</v>
      </c>
      <c r="AZ641">
        <f t="shared" si="1199"/>
        <v>0</v>
      </c>
      <c r="BA641">
        <f t="shared" si="1200"/>
        <v>0</v>
      </c>
      <c r="BB641">
        <f t="shared" si="1201"/>
        <v>0</v>
      </c>
      <c r="BC641">
        <f t="shared" si="1202"/>
        <v>0</v>
      </c>
      <c r="BD641">
        <f t="shared" si="1203"/>
        <v>0</v>
      </c>
      <c r="BE641">
        <f t="shared" si="1204"/>
        <v>0</v>
      </c>
      <c r="BF641">
        <f t="shared" si="1205"/>
        <v>0</v>
      </c>
      <c r="BG641">
        <f t="shared" si="1206"/>
        <v>0</v>
      </c>
      <c r="BH641">
        <f t="shared" si="1207"/>
        <v>0</v>
      </c>
      <c r="BI641">
        <f t="shared" si="1208"/>
        <v>0</v>
      </c>
      <c r="BJ641">
        <f t="shared" si="1209"/>
        <v>0</v>
      </c>
      <c r="BK641">
        <f t="shared" si="1210"/>
        <v>0</v>
      </c>
      <c r="BL641">
        <f t="shared" si="1211"/>
        <v>0</v>
      </c>
      <c r="BM641">
        <f t="shared" si="1212"/>
        <v>0</v>
      </c>
      <c r="BN641">
        <f t="shared" si="1213"/>
        <v>0</v>
      </c>
      <c r="BO641">
        <f t="shared" si="1214"/>
        <v>0</v>
      </c>
      <c r="BP641">
        <f t="shared" si="1215"/>
        <v>0</v>
      </c>
      <c r="BQ641">
        <f t="shared" si="1216"/>
        <v>0</v>
      </c>
      <c r="BR641">
        <f t="shared" si="1217"/>
        <v>0</v>
      </c>
      <c r="BS641">
        <f t="shared" si="1218"/>
        <v>0</v>
      </c>
      <c r="BT641">
        <f t="shared" si="1219"/>
        <v>0</v>
      </c>
      <c r="BU641">
        <f t="shared" si="1220"/>
        <v>0</v>
      </c>
      <c r="BV641">
        <f t="shared" si="1221"/>
        <v>0</v>
      </c>
      <c r="BW641">
        <f t="shared" si="1222"/>
        <v>0</v>
      </c>
      <c r="BX641">
        <f t="shared" si="1223"/>
        <v>0</v>
      </c>
      <c r="BY641">
        <f t="shared" si="1224"/>
        <v>0</v>
      </c>
      <c r="BZ641">
        <f t="shared" si="1225"/>
        <v>0</v>
      </c>
      <c r="CA641">
        <f t="shared" si="1226"/>
        <v>0</v>
      </c>
      <c r="CB641">
        <f t="shared" si="1227"/>
        <v>0</v>
      </c>
      <c r="CC641">
        <f t="shared" si="1228"/>
        <v>0</v>
      </c>
      <c r="CD641">
        <f t="shared" si="1229"/>
        <v>0</v>
      </c>
      <c r="CE641">
        <f t="shared" si="1230"/>
        <v>0</v>
      </c>
      <c r="CF641">
        <f t="shared" si="1231"/>
        <v>0</v>
      </c>
      <c r="CG641">
        <f t="shared" si="1232"/>
        <v>0</v>
      </c>
      <c r="CH641">
        <f t="shared" si="1233"/>
        <v>0</v>
      </c>
      <c r="CI641">
        <f t="shared" si="1234"/>
        <v>0</v>
      </c>
      <c r="CJ641">
        <f t="shared" si="1235"/>
        <v>0</v>
      </c>
      <c r="CK641">
        <f t="shared" si="1236"/>
        <v>0</v>
      </c>
      <c r="CL641" t="str">
        <f t="shared" si="1237"/>
        <v/>
      </c>
      <c r="CM641" t="str">
        <f t="shared" si="1238"/>
        <v/>
      </c>
      <c r="CN641" t="str">
        <f t="shared" si="1239"/>
        <v/>
      </c>
      <c r="CO641" t="str">
        <f t="shared" si="1240"/>
        <v/>
      </c>
      <c r="CP641" t="str">
        <f t="shared" si="1241"/>
        <v/>
      </c>
      <c r="CQ641" t="str">
        <f t="shared" si="1242"/>
        <v/>
      </c>
      <c r="CR641" t="str">
        <f t="shared" si="1243"/>
        <v/>
      </c>
      <c r="CS641" t="str">
        <f t="shared" si="1244"/>
        <v/>
      </c>
      <c r="CT641" t="str">
        <f t="shared" si="1245"/>
        <v/>
      </c>
      <c r="CU641" t="str">
        <f t="shared" si="1246"/>
        <v/>
      </c>
      <c r="CV641" t="str">
        <f t="shared" si="1247"/>
        <v/>
      </c>
      <c r="CW641" t="str">
        <f t="shared" si="1248"/>
        <v/>
      </c>
      <c r="CX641" t="str">
        <f t="shared" si="1249"/>
        <v/>
      </c>
      <c r="CY641" t="str">
        <f t="shared" si="1250"/>
        <v/>
      </c>
      <c r="CZ641" t="str">
        <f t="shared" si="1251"/>
        <v/>
      </c>
      <c r="DA641" t="str">
        <f t="shared" si="1252"/>
        <v/>
      </c>
      <c r="DB641" t="str">
        <f t="shared" si="1253"/>
        <v/>
      </c>
      <c r="DC641" t="str">
        <f t="shared" si="1254"/>
        <v/>
      </c>
      <c r="DD641" t="str">
        <f t="shared" si="1255"/>
        <v/>
      </c>
      <c r="DE641" t="str">
        <f t="shared" si="1256"/>
        <v/>
      </c>
      <c r="DF641" t="str">
        <f t="shared" si="1257"/>
        <v/>
      </c>
      <c r="DG641" t="str">
        <f t="shared" si="1258"/>
        <v/>
      </c>
      <c r="DH641" t="str">
        <f t="shared" si="1259"/>
        <v/>
      </c>
      <c r="DI641" t="str">
        <f t="shared" si="1260"/>
        <v/>
      </c>
      <c r="DJ641" t="str">
        <f t="shared" si="1261"/>
        <v/>
      </c>
      <c r="DK641" t="str">
        <f t="shared" si="1262"/>
        <v/>
      </c>
      <c r="DL641" t="str">
        <f t="shared" si="1263"/>
        <v/>
      </c>
      <c r="DM641" t="str">
        <f t="shared" si="1264"/>
        <v/>
      </c>
      <c r="DN641" t="str">
        <f t="shared" si="1265"/>
        <v/>
      </c>
      <c r="DO641" t="str">
        <f t="shared" si="1266"/>
        <v/>
      </c>
      <c r="DP641" t="str">
        <f t="shared" si="1267"/>
        <v/>
      </c>
      <c r="DQ641" t="str">
        <f t="shared" si="1268"/>
        <v/>
      </c>
      <c r="DR641" t="str">
        <f t="shared" si="1269"/>
        <v/>
      </c>
      <c r="DS641" t="str">
        <f t="shared" si="1270"/>
        <v/>
      </c>
      <c r="DT641" t="str">
        <f t="shared" si="1271"/>
        <v/>
      </c>
      <c r="DU641">
        <f t="shared" si="1272"/>
        <v>0</v>
      </c>
      <c r="DV641">
        <f t="shared" si="1273"/>
        <v>0</v>
      </c>
      <c r="DW641">
        <f t="shared" si="1274"/>
        <v>0</v>
      </c>
      <c r="DX641" t="str">
        <f t="shared" si="1275"/>
        <v/>
      </c>
      <c r="DY641" t="str">
        <f t="shared" si="1276"/>
        <v/>
      </c>
      <c r="DZ641" t="str">
        <f t="shared" si="1277"/>
        <v/>
      </c>
      <c r="EA641" s="5">
        <f t="shared" si="1278"/>
        <v>0</v>
      </c>
      <c r="EB641" s="3">
        <f t="shared" si="1279"/>
        <v>0</v>
      </c>
    </row>
    <row r="642" spans="2:132" x14ac:dyDescent="0.2">
      <c r="B642">
        <v>637</v>
      </c>
      <c r="C642" s="3">
        <f>Zisk!D656</f>
        <v>0</v>
      </c>
      <c r="D642">
        <f>Zisk!E656</f>
        <v>0</v>
      </c>
      <c r="E642" s="66" t="str">
        <f t="shared" si="1166"/>
        <v/>
      </c>
      <c r="F642" t="str">
        <f t="shared" si="1167"/>
        <v/>
      </c>
      <c r="G642" s="66" t="str">
        <f t="shared" si="1168"/>
        <v/>
      </c>
      <c r="J642">
        <f>VstupniParametry_SKRYT!$D$5</f>
        <v>0.02</v>
      </c>
      <c r="K642">
        <f>VstupniParametry_SKRYT!$D$6</f>
        <v>0.06</v>
      </c>
      <c r="L642">
        <f>VstupniParametry_SKRYT!$D$7</f>
        <v>0.06</v>
      </c>
      <c r="M642">
        <f>VstupniParametry_SKRYT!$D$8</f>
        <v>0.06</v>
      </c>
      <c r="N642">
        <f>VstupniParametry_SKRYT!$D$9</f>
        <v>1.7999999999999999E-2</v>
      </c>
      <c r="O642" s="27">
        <f>VstupniParametry_SKRYT!$D$10</f>
        <v>0.01</v>
      </c>
      <c r="P642" s="27">
        <f>VstupniParametry_SKRYT!$D$11</f>
        <v>0.01</v>
      </c>
      <c r="Q642" s="27">
        <f>VstupniParametry_SKRYT!$D$12</f>
        <v>0.01</v>
      </c>
      <c r="R642" s="27">
        <f>VstupniParametry_SKRYT!$D$13</f>
        <v>0.01</v>
      </c>
      <c r="S642" s="27">
        <f>VstupniParametry_SKRYT!$D$14</f>
        <v>0.01</v>
      </c>
      <c r="T642">
        <f t="shared" si="1169"/>
        <v>0</v>
      </c>
      <c r="U642">
        <f t="shared" si="1170"/>
        <v>0</v>
      </c>
      <c r="V642">
        <f t="shared" si="1171"/>
        <v>0</v>
      </c>
      <c r="W642">
        <f t="shared" si="1172"/>
        <v>0</v>
      </c>
      <c r="X642">
        <f t="shared" si="1173"/>
        <v>0</v>
      </c>
      <c r="Y642">
        <f t="shared" si="1174"/>
        <v>0</v>
      </c>
      <c r="Z642">
        <f t="shared" si="1175"/>
        <v>0</v>
      </c>
      <c r="AA642">
        <f t="shared" si="1176"/>
        <v>0</v>
      </c>
      <c r="AB642">
        <f t="shared" si="1177"/>
        <v>0</v>
      </c>
      <c r="AC642">
        <f t="shared" si="1178"/>
        <v>0</v>
      </c>
      <c r="AD642">
        <f t="shared" si="1179"/>
        <v>0</v>
      </c>
      <c r="AE642">
        <f t="shared" si="1180"/>
        <v>0</v>
      </c>
      <c r="AF642">
        <f t="shared" si="1181"/>
        <v>0</v>
      </c>
      <c r="AG642">
        <f t="shared" si="1182"/>
        <v>0</v>
      </c>
      <c r="AH642">
        <f t="shared" si="1183"/>
        <v>0</v>
      </c>
      <c r="AI642">
        <f t="shared" si="1184"/>
        <v>0</v>
      </c>
      <c r="AJ642">
        <f t="shared" si="1185"/>
        <v>0</v>
      </c>
      <c r="AK642">
        <f t="shared" si="1186"/>
        <v>0</v>
      </c>
      <c r="AL642">
        <f t="shared" si="1187"/>
        <v>0</v>
      </c>
      <c r="AM642">
        <f t="shared" si="1188"/>
        <v>0</v>
      </c>
      <c r="AN642">
        <f t="shared" si="1189"/>
        <v>0</v>
      </c>
      <c r="AO642">
        <f t="shared" si="1190"/>
        <v>0</v>
      </c>
      <c r="AP642">
        <f t="shared" si="1191"/>
        <v>0</v>
      </c>
      <c r="AQ642">
        <f t="shared" si="1192"/>
        <v>0</v>
      </c>
      <c r="AR642">
        <f t="shared" si="1193"/>
        <v>0</v>
      </c>
      <c r="AS642">
        <f t="shared" si="1194"/>
        <v>0</v>
      </c>
      <c r="AT642">
        <f t="shared" si="1164"/>
        <v>0</v>
      </c>
      <c r="AU642">
        <f t="shared" si="1195"/>
        <v>0</v>
      </c>
      <c r="AV642">
        <f t="shared" si="1196"/>
        <v>0</v>
      </c>
      <c r="AW642">
        <f t="shared" si="1165"/>
        <v>0</v>
      </c>
      <c r="AX642">
        <f t="shared" si="1197"/>
        <v>0</v>
      </c>
      <c r="AY642">
        <f t="shared" si="1198"/>
        <v>0</v>
      </c>
      <c r="AZ642">
        <f t="shared" si="1199"/>
        <v>0</v>
      </c>
      <c r="BA642">
        <f t="shared" si="1200"/>
        <v>0</v>
      </c>
      <c r="BB642">
        <f t="shared" si="1201"/>
        <v>0</v>
      </c>
      <c r="BC642">
        <f t="shared" si="1202"/>
        <v>0</v>
      </c>
      <c r="BD642">
        <f t="shared" si="1203"/>
        <v>0</v>
      </c>
      <c r="BE642">
        <f t="shared" si="1204"/>
        <v>0</v>
      </c>
      <c r="BF642">
        <f t="shared" si="1205"/>
        <v>0</v>
      </c>
      <c r="BG642">
        <f t="shared" si="1206"/>
        <v>0</v>
      </c>
      <c r="BH642">
        <f t="shared" si="1207"/>
        <v>0</v>
      </c>
      <c r="BI642">
        <f t="shared" si="1208"/>
        <v>0</v>
      </c>
      <c r="BJ642">
        <f t="shared" si="1209"/>
        <v>0</v>
      </c>
      <c r="BK642">
        <f t="shared" si="1210"/>
        <v>0</v>
      </c>
      <c r="BL642">
        <f t="shared" si="1211"/>
        <v>0</v>
      </c>
      <c r="BM642">
        <f t="shared" si="1212"/>
        <v>0</v>
      </c>
      <c r="BN642">
        <f t="shared" si="1213"/>
        <v>0</v>
      </c>
      <c r="BO642">
        <f t="shared" si="1214"/>
        <v>0</v>
      </c>
      <c r="BP642">
        <f t="shared" si="1215"/>
        <v>0</v>
      </c>
      <c r="BQ642">
        <f t="shared" si="1216"/>
        <v>0</v>
      </c>
      <c r="BR642">
        <f t="shared" si="1217"/>
        <v>0</v>
      </c>
      <c r="BS642">
        <f t="shared" si="1218"/>
        <v>0</v>
      </c>
      <c r="BT642">
        <f t="shared" si="1219"/>
        <v>0</v>
      </c>
      <c r="BU642">
        <f t="shared" si="1220"/>
        <v>0</v>
      </c>
      <c r="BV642">
        <f t="shared" si="1221"/>
        <v>0</v>
      </c>
      <c r="BW642">
        <f t="shared" si="1222"/>
        <v>0</v>
      </c>
      <c r="BX642">
        <f t="shared" si="1223"/>
        <v>0</v>
      </c>
      <c r="BY642">
        <f t="shared" si="1224"/>
        <v>0</v>
      </c>
      <c r="BZ642">
        <f t="shared" si="1225"/>
        <v>0</v>
      </c>
      <c r="CA642">
        <f t="shared" si="1226"/>
        <v>0</v>
      </c>
      <c r="CB642">
        <f t="shared" si="1227"/>
        <v>0</v>
      </c>
      <c r="CC642">
        <f t="shared" si="1228"/>
        <v>0</v>
      </c>
      <c r="CD642">
        <f t="shared" si="1229"/>
        <v>0</v>
      </c>
      <c r="CE642">
        <f t="shared" si="1230"/>
        <v>0</v>
      </c>
      <c r="CF642">
        <f t="shared" si="1231"/>
        <v>0</v>
      </c>
      <c r="CG642">
        <f t="shared" si="1232"/>
        <v>0</v>
      </c>
      <c r="CH642">
        <f t="shared" si="1233"/>
        <v>0</v>
      </c>
      <c r="CI642">
        <f t="shared" si="1234"/>
        <v>0</v>
      </c>
      <c r="CJ642">
        <f t="shared" si="1235"/>
        <v>0</v>
      </c>
      <c r="CK642">
        <f t="shared" si="1236"/>
        <v>0</v>
      </c>
      <c r="CL642" t="str">
        <f t="shared" si="1237"/>
        <v/>
      </c>
      <c r="CM642" t="str">
        <f t="shared" si="1238"/>
        <v/>
      </c>
      <c r="CN642" t="str">
        <f t="shared" si="1239"/>
        <v/>
      </c>
      <c r="CO642" t="str">
        <f t="shared" si="1240"/>
        <v/>
      </c>
      <c r="CP642" t="str">
        <f t="shared" si="1241"/>
        <v/>
      </c>
      <c r="CQ642" t="str">
        <f t="shared" si="1242"/>
        <v/>
      </c>
      <c r="CR642" t="str">
        <f t="shared" si="1243"/>
        <v/>
      </c>
      <c r="CS642" t="str">
        <f t="shared" si="1244"/>
        <v/>
      </c>
      <c r="CT642" t="str">
        <f t="shared" si="1245"/>
        <v/>
      </c>
      <c r="CU642" t="str">
        <f t="shared" si="1246"/>
        <v/>
      </c>
      <c r="CV642" t="str">
        <f t="shared" si="1247"/>
        <v/>
      </c>
      <c r="CW642" t="str">
        <f t="shared" si="1248"/>
        <v/>
      </c>
      <c r="CX642" t="str">
        <f t="shared" si="1249"/>
        <v/>
      </c>
      <c r="CY642" t="str">
        <f t="shared" si="1250"/>
        <v/>
      </c>
      <c r="CZ642" t="str">
        <f t="shared" si="1251"/>
        <v/>
      </c>
      <c r="DA642" t="str">
        <f t="shared" si="1252"/>
        <v/>
      </c>
      <c r="DB642" t="str">
        <f t="shared" si="1253"/>
        <v/>
      </c>
      <c r="DC642" t="str">
        <f t="shared" si="1254"/>
        <v/>
      </c>
      <c r="DD642" t="str">
        <f t="shared" si="1255"/>
        <v/>
      </c>
      <c r="DE642" t="str">
        <f t="shared" si="1256"/>
        <v/>
      </c>
      <c r="DF642" t="str">
        <f t="shared" si="1257"/>
        <v/>
      </c>
      <c r="DG642" t="str">
        <f t="shared" si="1258"/>
        <v/>
      </c>
      <c r="DH642" t="str">
        <f t="shared" si="1259"/>
        <v/>
      </c>
      <c r="DI642" t="str">
        <f t="shared" si="1260"/>
        <v/>
      </c>
      <c r="DJ642" t="str">
        <f t="shared" si="1261"/>
        <v/>
      </c>
      <c r="DK642" t="str">
        <f t="shared" si="1262"/>
        <v/>
      </c>
      <c r="DL642" t="str">
        <f t="shared" si="1263"/>
        <v/>
      </c>
      <c r="DM642" t="str">
        <f t="shared" si="1264"/>
        <v/>
      </c>
      <c r="DN642" t="str">
        <f t="shared" si="1265"/>
        <v/>
      </c>
      <c r="DO642" t="str">
        <f t="shared" si="1266"/>
        <v/>
      </c>
      <c r="DP642" t="str">
        <f t="shared" si="1267"/>
        <v/>
      </c>
      <c r="DQ642" t="str">
        <f t="shared" si="1268"/>
        <v/>
      </c>
      <c r="DR642" t="str">
        <f t="shared" si="1269"/>
        <v/>
      </c>
      <c r="DS642" t="str">
        <f t="shared" si="1270"/>
        <v/>
      </c>
      <c r="DT642" t="str">
        <f t="shared" si="1271"/>
        <v/>
      </c>
      <c r="DU642">
        <f t="shared" si="1272"/>
        <v>0</v>
      </c>
      <c r="DV642">
        <f t="shared" si="1273"/>
        <v>0</v>
      </c>
      <c r="DW642">
        <f t="shared" si="1274"/>
        <v>0</v>
      </c>
      <c r="DX642" t="str">
        <f t="shared" si="1275"/>
        <v/>
      </c>
      <c r="DY642" t="str">
        <f t="shared" si="1276"/>
        <v/>
      </c>
      <c r="DZ642" t="str">
        <f t="shared" si="1277"/>
        <v/>
      </c>
      <c r="EA642" s="5">
        <f t="shared" si="1278"/>
        <v>0</v>
      </c>
      <c r="EB642" s="3">
        <f t="shared" si="1279"/>
        <v>0</v>
      </c>
    </row>
    <row r="643" spans="2:132" x14ac:dyDescent="0.2">
      <c r="B643" s="25">
        <v>638</v>
      </c>
      <c r="C643" s="26">
        <f>Zisk!D657</f>
        <v>0</v>
      </c>
      <c r="D643">
        <f>Zisk!E657</f>
        <v>0</v>
      </c>
      <c r="E643" s="66" t="str">
        <f t="shared" si="1166"/>
        <v/>
      </c>
      <c r="F643" t="str">
        <f t="shared" si="1167"/>
        <v/>
      </c>
      <c r="G643" s="66" t="str">
        <f t="shared" si="1168"/>
        <v/>
      </c>
      <c r="H643" s="25"/>
      <c r="I643" s="25"/>
      <c r="J643">
        <f>VstupniParametry_SKRYT!$D$5</f>
        <v>0.02</v>
      </c>
      <c r="K643">
        <f>VstupniParametry_SKRYT!$D$6</f>
        <v>0.06</v>
      </c>
      <c r="L643">
        <f>VstupniParametry_SKRYT!$D$7</f>
        <v>0.06</v>
      </c>
      <c r="M643">
        <f>VstupniParametry_SKRYT!$D$8</f>
        <v>0.06</v>
      </c>
      <c r="N643">
        <f>VstupniParametry_SKRYT!$D$9</f>
        <v>1.7999999999999999E-2</v>
      </c>
      <c r="O643" s="27">
        <f>VstupniParametry_SKRYT!$D$10</f>
        <v>0.01</v>
      </c>
      <c r="P643" s="27">
        <f>VstupniParametry_SKRYT!$D$11</f>
        <v>0.01</v>
      </c>
      <c r="Q643" s="27">
        <f>VstupniParametry_SKRYT!$D$12</f>
        <v>0.01</v>
      </c>
      <c r="R643" s="27">
        <f>VstupniParametry_SKRYT!$D$13</f>
        <v>0.01</v>
      </c>
      <c r="S643" s="27">
        <f>VstupniParametry_SKRYT!$D$14</f>
        <v>0.01</v>
      </c>
      <c r="T643">
        <f t="shared" si="1169"/>
        <v>0</v>
      </c>
      <c r="U643">
        <f t="shared" si="1170"/>
        <v>0</v>
      </c>
      <c r="V643">
        <f t="shared" si="1171"/>
        <v>0</v>
      </c>
      <c r="W643">
        <f t="shared" si="1172"/>
        <v>0</v>
      </c>
      <c r="X643">
        <f t="shared" si="1173"/>
        <v>0</v>
      </c>
      <c r="Y643">
        <f t="shared" si="1174"/>
        <v>0</v>
      </c>
      <c r="Z643">
        <f t="shared" si="1175"/>
        <v>0</v>
      </c>
      <c r="AA643">
        <f t="shared" si="1176"/>
        <v>0</v>
      </c>
      <c r="AB643">
        <f t="shared" si="1177"/>
        <v>0</v>
      </c>
      <c r="AC643">
        <f t="shared" si="1178"/>
        <v>0</v>
      </c>
      <c r="AD643">
        <f t="shared" si="1179"/>
        <v>0</v>
      </c>
      <c r="AE643">
        <f t="shared" si="1180"/>
        <v>0</v>
      </c>
      <c r="AF643">
        <f t="shared" si="1181"/>
        <v>0</v>
      </c>
      <c r="AG643">
        <f t="shared" si="1182"/>
        <v>0</v>
      </c>
      <c r="AH643">
        <f t="shared" si="1183"/>
        <v>0</v>
      </c>
      <c r="AI643">
        <f t="shared" si="1184"/>
        <v>0</v>
      </c>
      <c r="AJ643">
        <f t="shared" si="1185"/>
        <v>0</v>
      </c>
      <c r="AK643">
        <f t="shared" si="1186"/>
        <v>0</v>
      </c>
      <c r="AL643">
        <f t="shared" si="1187"/>
        <v>0</v>
      </c>
      <c r="AM643">
        <f t="shared" si="1188"/>
        <v>0</v>
      </c>
      <c r="AN643">
        <f t="shared" si="1189"/>
        <v>0</v>
      </c>
      <c r="AO643">
        <f t="shared" si="1190"/>
        <v>0</v>
      </c>
      <c r="AP643">
        <f t="shared" si="1191"/>
        <v>0</v>
      </c>
      <c r="AQ643">
        <f t="shared" si="1192"/>
        <v>0</v>
      </c>
      <c r="AR643">
        <f t="shared" si="1193"/>
        <v>0</v>
      </c>
      <c r="AS643">
        <f t="shared" si="1194"/>
        <v>0</v>
      </c>
      <c r="AT643">
        <f t="shared" si="1164"/>
        <v>0</v>
      </c>
      <c r="AU643">
        <f t="shared" si="1195"/>
        <v>0</v>
      </c>
      <c r="AV643">
        <f t="shared" si="1196"/>
        <v>0</v>
      </c>
      <c r="AW643">
        <f t="shared" si="1165"/>
        <v>0</v>
      </c>
      <c r="AX643">
        <f t="shared" si="1197"/>
        <v>0</v>
      </c>
      <c r="AY643">
        <f t="shared" si="1198"/>
        <v>0</v>
      </c>
      <c r="AZ643">
        <f t="shared" si="1199"/>
        <v>0</v>
      </c>
      <c r="BA643">
        <f t="shared" si="1200"/>
        <v>0</v>
      </c>
      <c r="BB643">
        <f t="shared" si="1201"/>
        <v>0</v>
      </c>
      <c r="BC643">
        <f t="shared" si="1202"/>
        <v>0</v>
      </c>
      <c r="BD643">
        <f t="shared" si="1203"/>
        <v>0</v>
      </c>
      <c r="BE643">
        <f t="shared" si="1204"/>
        <v>0</v>
      </c>
      <c r="BF643">
        <f t="shared" si="1205"/>
        <v>0</v>
      </c>
      <c r="BG643">
        <f t="shared" si="1206"/>
        <v>0</v>
      </c>
      <c r="BH643">
        <f t="shared" si="1207"/>
        <v>0</v>
      </c>
      <c r="BI643">
        <f t="shared" si="1208"/>
        <v>0</v>
      </c>
      <c r="BJ643">
        <f t="shared" si="1209"/>
        <v>0</v>
      </c>
      <c r="BK643">
        <f t="shared" si="1210"/>
        <v>0</v>
      </c>
      <c r="BL643">
        <f t="shared" si="1211"/>
        <v>0</v>
      </c>
      <c r="BM643">
        <f t="shared" si="1212"/>
        <v>0</v>
      </c>
      <c r="BN643">
        <f t="shared" si="1213"/>
        <v>0</v>
      </c>
      <c r="BO643">
        <f t="shared" si="1214"/>
        <v>0</v>
      </c>
      <c r="BP643">
        <f t="shared" si="1215"/>
        <v>0</v>
      </c>
      <c r="BQ643">
        <f t="shared" si="1216"/>
        <v>0</v>
      </c>
      <c r="BR643">
        <f t="shared" si="1217"/>
        <v>0</v>
      </c>
      <c r="BS643">
        <f t="shared" si="1218"/>
        <v>0</v>
      </c>
      <c r="BT643">
        <f t="shared" si="1219"/>
        <v>0</v>
      </c>
      <c r="BU643">
        <f t="shared" si="1220"/>
        <v>0</v>
      </c>
      <c r="BV643">
        <f t="shared" si="1221"/>
        <v>0</v>
      </c>
      <c r="BW643">
        <f t="shared" si="1222"/>
        <v>0</v>
      </c>
      <c r="BX643">
        <f t="shared" si="1223"/>
        <v>0</v>
      </c>
      <c r="BY643">
        <f t="shared" si="1224"/>
        <v>0</v>
      </c>
      <c r="BZ643">
        <f t="shared" si="1225"/>
        <v>0</v>
      </c>
      <c r="CA643">
        <f t="shared" si="1226"/>
        <v>0</v>
      </c>
      <c r="CB643">
        <f t="shared" si="1227"/>
        <v>0</v>
      </c>
      <c r="CC643">
        <f t="shared" si="1228"/>
        <v>0</v>
      </c>
      <c r="CD643">
        <f t="shared" si="1229"/>
        <v>0</v>
      </c>
      <c r="CE643">
        <f t="shared" si="1230"/>
        <v>0</v>
      </c>
      <c r="CF643">
        <f t="shared" si="1231"/>
        <v>0</v>
      </c>
      <c r="CG643">
        <f t="shared" si="1232"/>
        <v>0</v>
      </c>
      <c r="CH643">
        <f t="shared" si="1233"/>
        <v>0</v>
      </c>
      <c r="CI643">
        <f t="shared" si="1234"/>
        <v>0</v>
      </c>
      <c r="CJ643">
        <f t="shared" si="1235"/>
        <v>0</v>
      </c>
      <c r="CK643">
        <f t="shared" si="1236"/>
        <v>0</v>
      </c>
      <c r="CL643" t="str">
        <f t="shared" si="1237"/>
        <v/>
      </c>
      <c r="CM643" t="str">
        <f t="shared" si="1238"/>
        <v/>
      </c>
      <c r="CN643" t="str">
        <f t="shared" si="1239"/>
        <v/>
      </c>
      <c r="CO643" t="str">
        <f t="shared" si="1240"/>
        <v/>
      </c>
      <c r="CP643" t="str">
        <f t="shared" si="1241"/>
        <v/>
      </c>
      <c r="CQ643" t="str">
        <f t="shared" si="1242"/>
        <v/>
      </c>
      <c r="CR643" t="str">
        <f t="shared" si="1243"/>
        <v/>
      </c>
      <c r="CS643" t="str">
        <f t="shared" si="1244"/>
        <v/>
      </c>
      <c r="CT643" t="str">
        <f t="shared" si="1245"/>
        <v/>
      </c>
      <c r="CU643" t="str">
        <f t="shared" si="1246"/>
        <v/>
      </c>
      <c r="CV643" t="str">
        <f t="shared" si="1247"/>
        <v/>
      </c>
      <c r="CW643" t="str">
        <f t="shared" si="1248"/>
        <v/>
      </c>
      <c r="CX643" t="str">
        <f t="shared" si="1249"/>
        <v/>
      </c>
      <c r="CY643" t="str">
        <f t="shared" si="1250"/>
        <v/>
      </c>
      <c r="CZ643" t="str">
        <f t="shared" si="1251"/>
        <v/>
      </c>
      <c r="DA643" t="str">
        <f t="shared" si="1252"/>
        <v/>
      </c>
      <c r="DB643" t="str">
        <f t="shared" si="1253"/>
        <v/>
      </c>
      <c r="DC643" t="str">
        <f t="shared" si="1254"/>
        <v/>
      </c>
      <c r="DD643" t="str">
        <f t="shared" si="1255"/>
        <v/>
      </c>
      <c r="DE643" t="str">
        <f t="shared" si="1256"/>
        <v/>
      </c>
      <c r="DF643" t="str">
        <f t="shared" si="1257"/>
        <v/>
      </c>
      <c r="DG643" t="str">
        <f t="shared" si="1258"/>
        <v/>
      </c>
      <c r="DH643" t="str">
        <f t="shared" si="1259"/>
        <v/>
      </c>
      <c r="DI643" t="str">
        <f t="shared" si="1260"/>
        <v/>
      </c>
      <c r="DJ643" t="str">
        <f t="shared" si="1261"/>
        <v/>
      </c>
      <c r="DK643" t="str">
        <f t="shared" si="1262"/>
        <v/>
      </c>
      <c r="DL643" t="str">
        <f t="shared" si="1263"/>
        <v/>
      </c>
      <c r="DM643" t="str">
        <f t="shared" si="1264"/>
        <v/>
      </c>
      <c r="DN643" t="str">
        <f t="shared" si="1265"/>
        <v/>
      </c>
      <c r="DO643" t="str">
        <f t="shared" si="1266"/>
        <v/>
      </c>
      <c r="DP643" t="str">
        <f t="shared" si="1267"/>
        <v/>
      </c>
      <c r="DQ643" t="str">
        <f t="shared" si="1268"/>
        <v/>
      </c>
      <c r="DR643" t="str">
        <f t="shared" si="1269"/>
        <v/>
      </c>
      <c r="DS643" t="str">
        <f t="shared" si="1270"/>
        <v/>
      </c>
      <c r="DT643" t="str">
        <f t="shared" si="1271"/>
        <v/>
      </c>
      <c r="DU643">
        <f t="shared" si="1272"/>
        <v>0</v>
      </c>
      <c r="DV643">
        <f t="shared" si="1273"/>
        <v>0</v>
      </c>
      <c r="DW643">
        <f t="shared" si="1274"/>
        <v>0</v>
      </c>
      <c r="DX643" t="str">
        <f t="shared" si="1275"/>
        <v/>
      </c>
      <c r="DY643" t="str">
        <f t="shared" si="1276"/>
        <v/>
      </c>
      <c r="DZ643" t="str">
        <f t="shared" si="1277"/>
        <v/>
      </c>
      <c r="EA643" s="5">
        <f t="shared" si="1278"/>
        <v>0</v>
      </c>
      <c r="EB643" s="3">
        <f t="shared" si="1279"/>
        <v>0</v>
      </c>
    </row>
    <row r="644" spans="2:132" x14ac:dyDescent="0.2">
      <c r="B644">
        <v>639</v>
      </c>
      <c r="C644" s="3">
        <f>Zisk!D658</f>
        <v>0</v>
      </c>
      <c r="D644">
        <f>Zisk!E658</f>
        <v>0</v>
      </c>
      <c r="E644" s="66" t="str">
        <f t="shared" si="1166"/>
        <v/>
      </c>
      <c r="F644" t="str">
        <f t="shared" si="1167"/>
        <v/>
      </c>
      <c r="G644" s="66" t="str">
        <f t="shared" si="1168"/>
        <v/>
      </c>
      <c r="J644">
        <f>VstupniParametry_SKRYT!$D$5</f>
        <v>0.02</v>
      </c>
      <c r="K644">
        <f>VstupniParametry_SKRYT!$D$6</f>
        <v>0.06</v>
      </c>
      <c r="L644">
        <f>VstupniParametry_SKRYT!$D$7</f>
        <v>0.06</v>
      </c>
      <c r="M644">
        <f>VstupniParametry_SKRYT!$D$8</f>
        <v>0.06</v>
      </c>
      <c r="N644">
        <f>VstupniParametry_SKRYT!$D$9</f>
        <v>1.7999999999999999E-2</v>
      </c>
      <c r="O644" s="27">
        <f>VstupniParametry_SKRYT!$D$10</f>
        <v>0.01</v>
      </c>
      <c r="P644" s="27">
        <f>VstupniParametry_SKRYT!$D$11</f>
        <v>0.01</v>
      </c>
      <c r="Q644" s="27">
        <f>VstupniParametry_SKRYT!$D$12</f>
        <v>0.01</v>
      </c>
      <c r="R644" s="27">
        <f>VstupniParametry_SKRYT!$D$13</f>
        <v>0.01</v>
      </c>
      <c r="S644" s="27">
        <f>VstupniParametry_SKRYT!$D$14</f>
        <v>0.01</v>
      </c>
      <c r="T644">
        <f t="shared" si="1169"/>
        <v>0</v>
      </c>
      <c r="U644">
        <f t="shared" si="1170"/>
        <v>0</v>
      </c>
      <c r="V644">
        <f t="shared" si="1171"/>
        <v>0</v>
      </c>
      <c r="W644">
        <f t="shared" si="1172"/>
        <v>0</v>
      </c>
      <c r="X644">
        <f t="shared" si="1173"/>
        <v>0</v>
      </c>
      <c r="Y644">
        <f t="shared" si="1174"/>
        <v>0</v>
      </c>
      <c r="Z644">
        <f t="shared" si="1175"/>
        <v>0</v>
      </c>
      <c r="AA644">
        <f t="shared" si="1176"/>
        <v>0</v>
      </c>
      <c r="AB644">
        <f t="shared" si="1177"/>
        <v>0</v>
      </c>
      <c r="AC644">
        <f t="shared" si="1178"/>
        <v>0</v>
      </c>
      <c r="AD644">
        <f t="shared" si="1179"/>
        <v>0</v>
      </c>
      <c r="AE644">
        <f t="shared" si="1180"/>
        <v>0</v>
      </c>
      <c r="AF644">
        <f t="shared" si="1181"/>
        <v>0</v>
      </c>
      <c r="AG644">
        <f t="shared" si="1182"/>
        <v>0</v>
      </c>
      <c r="AH644">
        <f t="shared" si="1183"/>
        <v>0</v>
      </c>
      <c r="AI644">
        <f t="shared" si="1184"/>
        <v>0</v>
      </c>
      <c r="AJ644">
        <f t="shared" si="1185"/>
        <v>0</v>
      </c>
      <c r="AK644">
        <f t="shared" si="1186"/>
        <v>0</v>
      </c>
      <c r="AL644">
        <f t="shared" si="1187"/>
        <v>0</v>
      </c>
      <c r="AM644">
        <f t="shared" si="1188"/>
        <v>0</v>
      </c>
      <c r="AN644">
        <f t="shared" si="1189"/>
        <v>0</v>
      </c>
      <c r="AO644">
        <f t="shared" si="1190"/>
        <v>0</v>
      </c>
      <c r="AP644">
        <f t="shared" si="1191"/>
        <v>0</v>
      </c>
      <c r="AQ644">
        <f t="shared" si="1192"/>
        <v>0</v>
      </c>
      <c r="AR644">
        <f t="shared" si="1193"/>
        <v>0</v>
      </c>
      <c r="AS644">
        <f t="shared" si="1194"/>
        <v>0</v>
      </c>
      <c r="AT644">
        <f t="shared" si="1164"/>
        <v>0</v>
      </c>
      <c r="AU644">
        <f t="shared" si="1195"/>
        <v>0</v>
      </c>
      <c r="AV644">
        <f t="shared" si="1196"/>
        <v>0</v>
      </c>
      <c r="AW644">
        <f t="shared" si="1165"/>
        <v>0</v>
      </c>
      <c r="AX644">
        <f t="shared" si="1197"/>
        <v>0</v>
      </c>
      <c r="AY644">
        <f t="shared" si="1198"/>
        <v>0</v>
      </c>
      <c r="AZ644">
        <f t="shared" si="1199"/>
        <v>0</v>
      </c>
      <c r="BA644">
        <f t="shared" si="1200"/>
        <v>0</v>
      </c>
      <c r="BB644">
        <f t="shared" si="1201"/>
        <v>0</v>
      </c>
      <c r="BC644">
        <f t="shared" si="1202"/>
        <v>0</v>
      </c>
      <c r="BD644">
        <f t="shared" si="1203"/>
        <v>0</v>
      </c>
      <c r="BE644">
        <f t="shared" si="1204"/>
        <v>0</v>
      </c>
      <c r="BF644">
        <f t="shared" si="1205"/>
        <v>0</v>
      </c>
      <c r="BG644">
        <f t="shared" si="1206"/>
        <v>0</v>
      </c>
      <c r="BH644">
        <f t="shared" si="1207"/>
        <v>0</v>
      </c>
      <c r="BI644">
        <f t="shared" si="1208"/>
        <v>0</v>
      </c>
      <c r="BJ644">
        <f t="shared" si="1209"/>
        <v>0</v>
      </c>
      <c r="BK644">
        <f t="shared" si="1210"/>
        <v>0</v>
      </c>
      <c r="BL644">
        <f t="shared" si="1211"/>
        <v>0</v>
      </c>
      <c r="BM644">
        <f t="shared" si="1212"/>
        <v>0</v>
      </c>
      <c r="BN644">
        <f t="shared" si="1213"/>
        <v>0</v>
      </c>
      <c r="BO644">
        <f t="shared" si="1214"/>
        <v>0</v>
      </c>
      <c r="BP644">
        <f t="shared" si="1215"/>
        <v>0</v>
      </c>
      <c r="BQ644">
        <f t="shared" si="1216"/>
        <v>0</v>
      </c>
      <c r="BR644">
        <f t="shared" si="1217"/>
        <v>0</v>
      </c>
      <c r="BS644">
        <f t="shared" si="1218"/>
        <v>0</v>
      </c>
      <c r="BT644">
        <f t="shared" si="1219"/>
        <v>0</v>
      </c>
      <c r="BU644">
        <f t="shared" si="1220"/>
        <v>0</v>
      </c>
      <c r="BV644">
        <f t="shared" si="1221"/>
        <v>0</v>
      </c>
      <c r="BW644">
        <f t="shared" si="1222"/>
        <v>0</v>
      </c>
      <c r="BX644">
        <f t="shared" si="1223"/>
        <v>0</v>
      </c>
      <c r="BY644">
        <f t="shared" si="1224"/>
        <v>0</v>
      </c>
      <c r="BZ644">
        <f t="shared" si="1225"/>
        <v>0</v>
      </c>
      <c r="CA644">
        <f t="shared" si="1226"/>
        <v>0</v>
      </c>
      <c r="CB644">
        <f t="shared" si="1227"/>
        <v>0</v>
      </c>
      <c r="CC644">
        <f t="shared" si="1228"/>
        <v>0</v>
      </c>
      <c r="CD644">
        <f t="shared" si="1229"/>
        <v>0</v>
      </c>
      <c r="CE644">
        <f t="shared" si="1230"/>
        <v>0</v>
      </c>
      <c r="CF644">
        <f t="shared" si="1231"/>
        <v>0</v>
      </c>
      <c r="CG644">
        <f t="shared" si="1232"/>
        <v>0</v>
      </c>
      <c r="CH644">
        <f t="shared" si="1233"/>
        <v>0</v>
      </c>
      <c r="CI644">
        <f t="shared" si="1234"/>
        <v>0</v>
      </c>
      <c r="CJ644">
        <f t="shared" si="1235"/>
        <v>0</v>
      </c>
      <c r="CK644">
        <f t="shared" si="1236"/>
        <v>0</v>
      </c>
      <c r="CL644" t="str">
        <f t="shared" si="1237"/>
        <v/>
      </c>
      <c r="CM644" t="str">
        <f t="shared" si="1238"/>
        <v/>
      </c>
      <c r="CN644" t="str">
        <f t="shared" si="1239"/>
        <v/>
      </c>
      <c r="CO644" t="str">
        <f t="shared" si="1240"/>
        <v/>
      </c>
      <c r="CP644" t="str">
        <f t="shared" si="1241"/>
        <v/>
      </c>
      <c r="CQ644" t="str">
        <f t="shared" si="1242"/>
        <v/>
      </c>
      <c r="CR644" t="str">
        <f t="shared" si="1243"/>
        <v/>
      </c>
      <c r="CS644" t="str">
        <f t="shared" si="1244"/>
        <v/>
      </c>
      <c r="CT644" t="str">
        <f t="shared" si="1245"/>
        <v/>
      </c>
      <c r="CU644" t="str">
        <f t="shared" si="1246"/>
        <v/>
      </c>
      <c r="CV644" t="str">
        <f t="shared" si="1247"/>
        <v/>
      </c>
      <c r="CW644" t="str">
        <f t="shared" si="1248"/>
        <v/>
      </c>
      <c r="CX644" t="str">
        <f t="shared" si="1249"/>
        <v/>
      </c>
      <c r="CY644" t="str">
        <f t="shared" si="1250"/>
        <v/>
      </c>
      <c r="CZ644" t="str">
        <f t="shared" si="1251"/>
        <v/>
      </c>
      <c r="DA644" t="str">
        <f t="shared" si="1252"/>
        <v/>
      </c>
      <c r="DB644" t="str">
        <f t="shared" si="1253"/>
        <v/>
      </c>
      <c r="DC644" t="str">
        <f t="shared" si="1254"/>
        <v/>
      </c>
      <c r="DD644" t="str">
        <f t="shared" si="1255"/>
        <v/>
      </c>
      <c r="DE644" t="str">
        <f t="shared" si="1256"/>
        <v/>
      </c>
      <c r="DF644" t="str">
        <f t="shared" si="1257"/>
        <v/>
      </c>
      <c r="DG644" t="str">
        <f t="shared" si="1258"/>
        <v/>
      </c>
      <c r="DH644" t="str">
        <f t="shared" si="1259"/>
        <v/>
      </c>
      <c r="DI644" t="str">
        <f t="shared" si="1260"/>
        <v/>
      </c>
      <c r="DJ644" t="str">
        <f t="shared" si="1261"/>
        <v/>
      </c>
      <c r="DK644" t="str">
        <f t="shared" si="1262"/>
        <v/>
      </c>
      <c r="DL644" t="str">
        <f t="shared" si="1263"/>
        <v/>
      </c>
      <c r="DM644" t="str">
        <f t="shared" si="1264"/>
        <v/>
      </c>
      <c r="DN644" t="str">
        <f t="shared" si="1265"/>
        <v/>
      </c>
      <c r="DO644" t="str">
        <f t="shared" si="1266"/>
        <v/>
      </c>
      <c r="DP644" t="str">
        <f t="shared" si="1267"/>
        <v/>
      </c>
      <c r="DQ644" t="str">
        <f t="shared" si="1268"/>
        <v/>
      </c>
      <c r="DR644" t="str">
        <f t="shared" si="1269"/>
        <v/>
      </c>
      <c r="DS644" t="str">
        <f t="shared" si="1270"/>
        <v/>
      </c>
      <c r="DT644" t="str">
        <f t="shared" si="1271"/>
        <v/>
      </c>
      <c r="DU644">
        <f t="shared" si="1272"/>
        <v>0</v>
      </c>
      <c r="DV644">
        <f t="shared" si="1273"/>
        <v>0</v>
      </c>
      <c r="DW644">
        <f t="shared" si="1274"/>
        <v>0</v>
      </c>
      <c r="DX644" t="str">
        <f t="shared" si="1275"/>
        <v/>
      </c>
      <c r="DY644" t="str">
        <f t="shared" si="1276"/>
        <v/>
      </c>
      <c r="DZ644" t="str">
        <f t="shared" si="1277"/>
        <v/>
      </c>
      <c r="EA644" s="5">
        <f t="shared" si="1278"/>
        <v>0</v>
      </c>
      <c r="EB644" s="3">
        <f t="shared" si="1279"/>
        <v>0</v>
      </c>
    </row>
    <row r="645" spans="2:132" x14ac:dyDescent="0.2">
      <c r="B645" s="25">
        <v>640</v>
      </c>
      <c r="C645" s="26">
        <f>Zisk!D659</f>
        <v>0</v>
      </c>
      <c r="D645">
        <f>Zisk!E659</f>
        <v>0</v>
      </c>
      <c r="E645" s="66" t="str">
        <f t="shared" si="1166"/>
        <v/>
      </c>
      <c r="F645" t="str">
        <f t="shared" si="1167"/>
        <v/>
      </c>
      <c r="G645" s="66" t="str">
        <f t="shared" si="1168"/>
        <v/>
      </c>
      <c r="H645" s="25"/>
      <c r="I645" s="25"/>
      <c r="J645">
        <f>VstupniParametry_SKRYT!$D$5</f>
        <v>0.02</v>
      </c>
      <c r="K645">
        <f>VstupniParametry_SKRYT!$D$6</f>
        <v>0.06</v>
      </c>
      <c r="L645">
        <f>VstupniParametry_SKRYT!$D$7</f>
        <v>0.06</v>
      </c>
      <c r="M645">
        <f>VstupniParametry_SKRYT!$D$8</f>
        <v>0.06</v>
      </c>
      <c r="N645">
        <f>VstupniParametry_SKRYT!$D$9</f>
        <v>1.7999999999999999E-2</v>
      </c>
      <c r="O645" s="27">
        <f>VstupniParametry_SKRYT!$D$10</f>
        <v>0.01</v>
      </c>
      <c r="P645" s="27">
        <f>VstupniParametry_SKRYT!$D$11</f>
        <v>0.01</v>
      </c>
      <c r="Q645" s="27">
        <f>VstupniParametry_SKRYT!$D$12</f>
        <v>0.01</v>
      </c>
      <c r="R645" s="27">
        <f>VstupniParametry_SKRYT!$D$13</f>
        <v>0.01</v>
      </c>
      <c r="S645" s="27">
        <f>VstupniParametry_SKRYT!$D$14</f>
        <v>0.01</v>
      </c>
      <c r="T645">
        <f t="shared" si="1169"/>
        <v>0</v>
      </c>
      <c r="U645">
        <f t="shared" si="1170"/>
        <v>0</v>
      </c>
      <c r="V645">
        <f t="shared" si="1171"/>
        <v>0</v>
      </c>
      <c r="W645">
        <f t="shared" si="1172"/>
        <v>0</v>
      </c>
      <c r="X645">
        <f t="shared" si="1173"/>
        <v>0</v>
      </c>
      <c r="Y645">
        <f t="shared" si="1174"/>
        <v>0</v>
      </c>
      <c r="Z645">
        <f t="shared" si="1175"/>
        <v>0</v>
      </c>
      <c r="AA645">
        <f t="shared" si="1176"/>
        <v>0</v>
      </c>
      <c r="AB645">
        <f t="shared" si="1177"/>
        <v>0</v>
      </c>
      <c r="AC645">
        <f t="shared" si="1178"/>
        <v>0</v>
      </c>
      <c r="AD645">
        <f t="shared" si="1179"/>
        <v>0</v>
      </c>
      <c r="AE645">
        <f t="shared" si="1180"/>
        <v>0</v>
      </c>
      <c r="AF645">
        <f t="shared" si="1181"/>
        <v>0</v>
      </c>
      <c r="AG645">
        <f t="shared" si="1182"/>
        <v>0</v>
      </c>
      <c r="AH645">
        <f t="shared" si="1183"/>
        <v>0</v>
      </c>
      <c r="AI645">
        <f t="shared" si="1184"/>
        <v>0</v>
      </c>
      <c r="AJ645">
        <f t="shared" si="1185"/>
        <v>0</v>
      </c>
      <c r="AK645">
        <f t="shared" si="1186"/>
        <v>0</v>
      </c>
      <c r="AL645">
        <f t="shared" si="1187"/>
        <v>0</v>
      </c>
      <c r="AM645">
        <f t="shared" si="1188"/>
        <v>0</v>
      </c>
      <c r="AN645">
        <f t="shared" si="1189"/>
        <v>0</v>
      </c>
      <c r="AO645">
        <f t="shared" si="1190"/>
        <v>0</v>
      </c>
      <c r="AP645">
        <f t="shared" si="1191"/>
        <v>0</v>
      </c>
      <c r="AQ645">
        <f t="shared" si="1192"/>
        <v>0</v>
      </c>
      <c r="AR645">
        <f t="shared" si="1193"/>
        <v>0</v>
      </c>
      <c r="AS645">
        <f t="shared" si="1194"/>
        <v>0</v>
      </c>
      <c r="AT645">
        <f t="shared" si="1164"/>
        <v>0</v>
      </c>
      <c r="AU645">
        <f t="shared" si="1195"/>
        <v>0</v>
      </c>
      <c r="AV645">
        <f t="shared" si="1196"/>
        <v>0</v>
      </c>
      <c r="AW645">
        <f t="shared" si="1165"/>
        <v>0</v>
      </c>
      <c r="AX645">
        <f t="shared" si="1197"/>
        <v>0</v>
      </c>
      <c r="AY645">
        <f t="shared" si="1198"/>
        <v>0</v>
      </c>
      <c r="AZ645">
        <f t="shared" si="1199"/>
        <v>0</v>
      </c>
      <c r="BA645">
        <f t="shared" si="1200"/>
        <v>0</v>
      </c>
      <c r="BB645">
        <f t="shared" si="1201"/>
        <v>0</v>
      </c>
      <c r="BC645">
        <f t="shared" si="1202"/>
        <v>0</v>
      </c>
      <c r="BD645">
        <f t="shared" si="1203"/>
        <v>0</v>
      </c>
      <c r="BE645">
        <f t="shared" si="1204"/>
        <v>0</v>
      </c>
      <c r="BF645">
        <f t="shared" si="1205"/>
        <v>0</v>
      </c>
      <c r="BG645">
        <f t="shared" si="1206"/>
        <v>0</v>
      </c>
      <c r="BH645">
        <f t="shared" si="1207"/>
        <v>0</v>
      </c>
      <c r="BI645">
        <f t="shared" si="1208"/>
        <v>0</v>
      </c>
      <c r="BJ645">
        <f t="shared" si="1209"/>
        <v>0</v>
      </c>
      <c r="BK645">
        <f t="shared" si="1210"/>
        <v>0</v>
      </c>
      <c r="BL645">
        <f t="shared" si="1211"/>
        <v>0</v>
      </c>
      <c r="BM645">
        <f t="shared" si="1212"/>
        <v>0</v>
      </c>
      <c r="BN645">
        <f t="shared" si="1213"/>
        <v>0</v>
      </c>
      <c r="BO645">
        <f t="shared" si="1214"/>
        <v>0</v>
      </c>
      <c r="BP645">
        <f t="shared" si="1215"/>
        <v>0</v>
      </c>
      <c r="BQ645">
        <f t="shared" si="1216"/>
        <v>0</v>
      </c>
      <c r="BR645">
        <f t="shared" si="1217"/>
        <v>0</v>
      </c>
      <c r="BS645">
        <f t="shared" si="1218"/>
        <v>0</v>
      </c>
      <c r="BT645">
        <f t="shared" si="1219"/>
        <v>0</v>
      </c>
      <c r="BU645">
        <f t="shared" si="1220"/>
        <v>0</v>
      </c>
      <c r="BV645">
        <f t="shared" si="1221"/>
        <v>0</v>
      </c>
      <c r="BW645">
        <f t="shared" si="1222"/>
        <v>0</v>
      </c>
      <c r="BX645">
        <f t="shared" si="1223"/>
        <v>0</v>
      </c>
      <c r="BY645">
        <f t="shared" si="1224"/>
        <v>0</v>
      </c>
      <c r="BZ645">
        <f t="shared" si="1225"/>
        <v>0</v>
      </c>
      <c r="CA645">
        <f t="shared" si="1226"/>
        <v>0</v>
      </c>
      <c r="CB645">
        <f t="shared" si="1227"/>
        <v>0</v>
      </c>
      <c r="CC645">
        <f t="shared" si="1228"/>
        <v>0</v>
      </c>
      <c r="CD645">
        <f t="shared" si="1229"/>
        <v>0</v>
      </c>
      <c r="CE645">
        <f t="shared" si="1230"/>
        <v>0</v>
      </c>
      <c r="CF645">
        <f t="shared" si="1231"/>
        <v>0</v>
      </c>
      <c r="CG645">
        <f t="shared" si="1232"/>
        <v>0</v>
      </c>
      <c r="CH645">
        <f t="shared" si="1233"/>
        <v>0</v>
      </c>
      <c r="CI645">
        <f t="shared" si="1234"/>
        <v>0</v>
      </c>
      <c r="CJ645">
        <f t="shared" si="1235"/>
        <v>0</v>
      </c>
      <c r="CK645">
        <f t="shared" si="1236"/>
        <v>0</v>
      </c>
      <c r="CL645" t="str">
        <f t="shared" si="1237"/>
        <v/>
      </c>
      <c r="CM645" t="str">
        <f t="shared" si="1238"/>
        <v/>
      </c>
      <c r="CN645" t="str">
        <f t="shared" si="1239"/>
        <v/>
      </c>
      <c r="CO645" t="str">
        <f t="shared" si="1240"/>
        <v/>
      </c>
      <c r="CP645" t="str">
        <f t="shared" si="1241"/>
        <v/>
      </c>
      <c r="CQ645" t="str">
        <f t="shared" si="1242"/>
        <v/>
      </c>
      <c r="CR645" t="str">
        <f t="shared" si="1243"/>
        <v/>
      </c>
      <c r="CS645" t="str">
        <f t="shared" si="1244"/>
        <v/>
      </c>
      <c r="CT645" t="str">
        <f t="shared" si="1245"/>
        <v/>
      </c>
      <c r="CU645" t="str">
        <f t="shared" si="1246"/>
        <v/>
      </c>
      <c r="CV645" t="str">
        <f t="shared" si="1247"/>
        <v/>
      </c>
      <c r="CW645" t="str">
        <f t="shared" si="1248"/>
        <v/>
      </c>
      <c r="CX645" t="str">
        <f t="shared" si="1249"/>
        <v/>
      </c>
      <c r="CY645" t="str">
        <f t="shared" si="1250"/>
        <v/>
      </c>
      <c r="CZ645" t="str">
        <f t="shared" si="1251"/>
        <v/>
      </c>
      <c r="DA645" t="str">
        <f t="shared" si="1252"/>
        <v/>
      </c>
      <c r="DB645" t="str">
        <f t="shared" si="1253"/>
        <v/>
      </c>
      <c r="DC645" t="str">
        <f t="shared" si="1254"/>
        <v/>
      </c>
      <c r="DD645" t="str">
        <f t="shared" si="1255"/>
        <v/>
      </c>
      <c r="DE645" t="str">
        <f t="shared" si="1256"/>
        <v/>
      </c>
      <c r="DF645" t="str">
        <f t="shared" si="1257"/>
        <v/>
      </c>
      <c r="DG645" t="str">
        <f t="shared" si="1258"/>
        <v/>
      </c>
      <c r="DH645" t="str">
        <f t="shared" si="1259"/>
        <v/>
      </c>
      <c r="DI645" t="str">
        <f t="shared" si="1260"/>
        <v/>
      </c>
      <c r="DJ645" t="str">
        <f t="shared" si="1261"/>
        <v/>
      </c>
      <c r="DK645" t="str">
        <f t="shared" si="1262"/>
        <v/>
      </c>
      <c r="DL645" t="str">
        <f t="shared" si="1263"/>
        <v/>
      </c>
      <c r="DM645" t="str">
        <f t="shared" si="1264"/>
        <v/>
      </c>
      <c r="DN645" t="str">
        <f t="shared" si="1265"/>
        <v/>
      </c>
      <c r="DO645" t="str">
        <f t="shared" si="1266"/>
        <v/>
      </c>
      <c r="DP645" t="str">
        <f t="shared" si="1267"/>
        <v/>
      </c>
      <c r="DQ645" t="str">
        <f t="shared" si="1268"/>
        <v/>
      </c>
      <c r="DR645" t="str">
        <f t="shared" si="1269"/>
        <v/>
      </c>
      <c r="DS645" t="str">
        <f t="shared" si="1270"/>
        <v/>
      </c>
      <c r="DT645" t="str">
        <f t="shared" si="1271"/>
        <v/>
      </c>
      <c r="DU645">
        <f t="shared" si="1272"/>
        <v>0</v>
      </c>
      <c r="DV645">
        <f t="shared" si="1273"/>
        <v>0</v>
      </c>
      <c r="DW645">
        <f t="shared" si="1274"/>
        <v>0</v>
      </c>
      <c r="DX645" t="str">
        <f t="shared" si="1275"/>
        <v/>
      </c>
      <c r="DY645" t="str">
        <f t="shared" si="1276"/>
        <v/>
      </c>
      <c r="DZ645" t="str">
        <f t="shared" si="1277"/>
        <v/>
      </c>
      <c r="EA645" s="5">
        <f t="shared" si="1278"/>
        <v>0</v>
      </c>
      <c r="EB645" s="3">
        <f t="shared" si="1279"/>
        <v>0</v>
      </c>
    </row>
    <row r="646" spans="2:132" x14ac:dyDescent="0.2">
      <c r="B646">
        <v>641</v>
      </c>
      <c r="C646" s="3">
        <f>Zisk!D660</f>
        <v>0</v>
      </c>
      <c r="D646">
        <f>Zisk!E660</f>
        <v>0</v>
      </c>
      <c r="E646" s="66" t="str">
        <f t="shared" si="1166"/>
        <v/>
      </c>
      <c r="F646" t="str">
        <f t="shared" si="1167"/>
        <v/>
      </c>
      <c r="G646" s="66" t="str">
        <f t="shared" si="1168"/>
        <v/>
      </c>
      <c r="J646">
        <f>VstupniParametry_SKRYT!$D$5</f>
        <v>0.02</v>
      </c>
      <c r="K646">
        <f>VstupniParametry_SKRYT!$D$6</f>
        <v>0.06</v>
      </c>
      <c r="L646">
        <f>VstupniParametry_SKRYT!$D$7</f>
        <v>0.06</v>
      </c>
      <c r="M646">
        <f>VstupniParametry_SKRYT!$D$8</f>
        <v>0.06</v>
      </c>
      <c r="N646">
        <f>VstupniParametry_SKRYT!$D$9</f>
        <v>1.7999999999999999E-2</v>
      </c>
      <c r="O646" s="27">
        <f>VstupniParametry_SKRYT!$D$10</f>
        <v>0.01</v>
      </c>
      <c r="P646" s="27">
        <f>VstupniParametry_SKRYT!$D$11</f>
        <v>0.01</v>
      </c>
      <c r="Q646" s="27">
        <f>VstupniParametry_SKRYT!$D$12</f>
        <v>0.01</v>
      </c>
      <c r="R646" s="27">
        <f>VstupniParametry_SKRYT!$D$13</f>
        <v>0.01</v>
      </c>
      <c r="S646" s="27">
        <f>VstupniParametry_SKRYT!$D$14</f>
        <v>0.01</v>
      </c>
      <c r="T646">
        <f t="shared" si="1169"/>
        <v>0</v>
      </c>
      <c r="U646">
        <f t="shared" si="1170"/>
        <v>0</v>
      </c>
      <c r="V646">
        <f t="shared" si="1171"/>
        <v>0</v>
      </c>
      <c r="W646">
        <f t="shared" si="1172"/>
        <v>0</v>
      </c>
      <c r="X646">
        <f t="shared" si="1173"/>
        <v>0</v>
      </c>
      <c r="Y646">
        <f t="shared" si="1174"/>
        <v>0</v>
      </c>
      <c r="Z646">
        <f t="shared" si="1175"/>
        <v>0</v>
      </c>
      <c r="AA646">
        <f t="shared" si="1176"/>
        <v>0</v>
      </c>
      <c r="AB646">
        <f t="shared" si="1177"/>
        <v>0</v>
      </c>
      <c r="AC646">
        <f t="shared" si="1178"/>
        <v>0</v>
      </c>
      <c r="AD646">
        <f t="shared" si="1179"/>
        <v>0</v>
      </c>
      <c r="AE646">
        <f t="shared" si="1180"/>
        <v>0</v>
      </c>
      <c r="AF646">
        <f t="shared" si="1181"/>
        <v>0</v>
      </c>
      <c r="AG646">
        <f t="shared" si="1182"/>
        <v>0</v>
      </c>
      <c r="AH646">
        <f t="shared" si="1183"/>
        <v>0</v>
      </c>
      <c r="AI646">
        <f t="shared" si="1184"/>
        <v>0</v>
      </c>
      <c r="AJ646">
        <f t="shared" si="1185"/>
        <v>0</v>
      </c>
      <c r="AK646">
        <f t="shared" si="1186"/>
        <v>0</v>
      </c>
      <c r="AL646">
        <f t="shared" si="1187"/>
        <v>0</v>
      </c>
      <c r="AM646">
        <f t="shared" si="1188"/>
        <v>0</v>
      </c>
      <c r="AN646">
        <f t="shared" si="1189"/>
        <v>0</v>
      </c>
      <c r="AO646">
        <f t="shared" si="1190"/>
        <v>0</v>
      </c>
      <c r="AP646">
        <f t="shared" si="1191"/>
        <v>0</v>
      </c>
      <c r="AQ646">
        <f t="shared" si="1192"/>
        <v>0</v>
      </c>
      <c r="AR646">
        <f t="shared" si="1193"/>
        <v>0</v>
      </c>
      <c r="AS646">
        <f t="shared" si="1194"/>
        <v>0</v>
      </c>
      <c r="AT646">
        <f t="shared" si="1164"/>
        <v>0</v>
      </c>
      <c r="AU646">
        <f t="shared" si="1195"/>
        <v>0</v>
      </c>
      <c r="AV646">
        <f t="shared" si="1196"/>
        <v>0</v>
      </c>
      <c r="AW646">
        <f t="shared" si="1165"/>
        <v>0</v>
      </c>
      <c r="AX646">
        <f t="shared" si="1197"/>
        <v>0</v>
      </c>
      <c r="AY646">
        <f t="shared" si="1198"/>
        <v>0</v>
      </c>
      <c r="AZ646">
        <f t="shared" si="1199"/>
        <v>0</v>
      </c>
      <c r="BA646">
        <f t="shared" si="1200"/>
        <v>0</v>
      </c>
      <c r="BB646">
        <f t="shared" si="1201"/>
        <v>0</v>
      </c>
      <c r="BC646">
        <f t="shared" si="1202"/>
        <v>0</v>
      </c>
      <c r="BD646">
        <f t="shared" si="1203"/>
        <v>0</v>
      </c>
      <c r="BE646">
        <f t="shared" si="1204"/>
        <v>0</v>
      </c>
      <c r="BF646">
        <f t="shared" si="1205"/>
        <v>0</v>
      </c>
      <c r="BG646">
        <f t="shared" si="1206"/>
        <v>0</v>
      </c>
      <c r="BH646">
        <f t="shared" si="1207"/>
        <v>0</v>
      </c>
      <c r="BI646">
        <f t="shared" si="1208"/>
        <v>0</v>
      </c>
      <c r="BJ646">
        <f t="shared" si="1209"/>
        <v>0</v>
      </c>
      <c r="BK646">
        <f t="shared" si="1210"/>
        <v>0</v>
      </c>
      <c r="BL646">
        <f t="shared" si="1211"/>
        <v>0</v>
      </c>
      <c r="BM646">
        <f t="shared" si="1212"/>
        <v>0</v>
      </c>
      <c r="BN646">
        <f t="shared" si="1213"/>
        <v>0</v>
      </c>
      <c r="BO646">
        <f t="shared" si="1214"/>
        <v>0</v>
      </c>
      <c r="BP646">
        <f t="shared" si="1215"/>
        <v>0</v>
      </c>
      <c r="BQ646">
        <f t="shared" si="1216"/>
        <v>0</v>
      </c>
      <c r="BR646">
        <f t="shared" si="1217"/>
        <v>0</v>
      </c>
      <c r="BS646">
        <f t="shared" si="1218"/>
        <v>0</v>
      </c>
      <c r="BT646">
        <f t="shared" si="1219"/>
        <v>0</v>
      </c>
      <c r="BU646">
        <f t="shared" si="1220"/>
        <v>0</v>
      </c>
      <c r="BV646">
        <f t="shared" si="1221"/>
        <v>0</v>
      </c>
      <c r="BW646">
        <f t="shared" si="1222"/>
        <v>0</v>
      </c>
      <c r="BX646">
        <f t="shared" si="1223"/>
        <v>0</v>
      </c>
      <c r="BY646">
        <f t="shared" si="1224"/>
        <v>0</v>
      </c>
      <c r="BZ646">
        <f t="shared" si="1225"/>
        <v>0</v>
      </c>
      <c r="CA646">
        <f t="shared" si="1226"/>
        <v>0</v>
      </c>
      <c r="CB646">
        <f t="shared" si="1227"/>
        <v>0</v>
      </c>
      <c r="CC646">
        <f t="shared" si="1228"/>
        <v>0</v>
      </c>
      <c r="CD646">
        <f t="shared" si="1229"/>
        <v>0</v>
      </c>
      <c r="CE646">
        <f t="shared" si="1230"/>
        <v>0</v>
      </c>
      <c r="CF646">
        <f t="shared" si="1231"/>
        <v>0</v>
      </c>
      <c r="CG646">
        <f t="shared" si="1232"/>
        <v>0</v>
      </c>
      <c r="CH646">
        <f t="shared" si="1233"/>
        <v>0</v>
      </c>
      <c r="CI646">
        <f t="shared" si="1234"/>
        <v>0</v>
      </c>
      <c r="CJ646">
        <f t="shared" si="1235"/>
        <v>0</v>
      </c>
      <c r="CK646">
        <f t="shared" si="1236"/>
        <v>0</v>
      </c>
      <c r="CL646" t="str">
        <f t="shared" si="1237"/>
        <v/>
      </c>
      <c r="CM646" t="str">
        <f t="shared" si="1238"/>
        <v/>
      </c>
      <c r="CN646" t="str">
        <f t="shared" si="1239"/>
        <v/>
      </c>
      <c r="CO646" t="str">
        <f t="shared" si="1240"/>
        <v/>
      </c>
      <c r="CP646" t="str">
        <f t="shared" si="1241"/>
        <v/>
      </c>
      <c r="CQ646" t="str">
        <f t="shared" si="1242"/>
        <v/>
      </c>
      <c r="CR646" t="str">
        <f t="shared" si="1243"/>
        <v/>
      </c>
      <c r="CS646" t="str">
        <f t="shared" si="1244"/>
        <v/>
      </c>
      <c r="CT646" t="str">
        <f t="shared" si="1245"/>
        <v/>
      </c>
      <c r="CU646" t="str">
        <f t="shared" si="1246"/>
        <v/>
      </c>
      <c r="CV646" t="str">
        <f t="shared" si="1247"/>
        <v/>
      </c>
      <c r="CW646" t="str">
        <f t="shared" si="1248"/>
        <v/>
      </c>
      <c r="CX646" t="str">
        <f t="shared" si="1249"/>
        <v/>
      </c>
      <c r="CY646" t="str">
        <f t="shared" si="1250"/>
        <v/>
      </c>
      <c r="CZ646" t="str">
        <f t="shared" si="1251"/>
        <v/>
      </c>
      <c r="DA646" t="str">
        <f t="shared" si="1252"/>
        <v/>
      </c>
      <c r="DB646" t="str">
        <f t="shared" si="1253"/>
        <v/>
      </c>
      <c r="DC646" t="str">
        <f t="shared" si="1254"/>
        <v/>
      </c>
      <c r="DD646" t="str">
        <f t="shared" si="1255"/>
        <v/>
      </c>
      <c r="DE646" t="str">
        <f t="shared" si="1256"/>
        <v/>
      </c>
      <c r="DF646" t="str">
        <f t="shared" si="1257"/>
        <v/>
      </c>
      <c r="DG646" t="str">
        <f t="shared" si="1258"/>
        <v/>
      </c>
      <c r="DH646" t="str">
        <f t="shared" si="1259"/>
        <v/>
      </c>
      <c r="DI646" t="str">
        <f t="shared" si="1260"/>
        <v/>
      </c>
      <c r="DJ646" t="str">
        <f t="shared" si="1261"/>
        <v/>
      </c>
      <c r="DK646" t="str">
        <f t="shared" si="1262"/>
        <v/>
      </c>
      <c r="DL646" t="str">
        <f t="shared" si="1263"/>
        <v/>
      </c>
      <c r="DM646" t="str">
        <f t="shared" si="1264"/>
        <v/>
      </c>
      <c r="DN646" t="str">
        <f t="shared" si="1265"/>
        <v/>
      </c>
      <c r="DO646" t="str">
        <f t="shared" si="1266"/>
        <v/>
      </c>
      <c r="DP646" t="str">
        <f t="shared" si="1267"/>
        <v/>
      </c>
      <c r="DQ646" t="str">
        <f t="shared" si="1268"/>
        <v/>
      </c>
      <c r="DR646" t="str">
        <f t="shared" si="1269"/>
        <v/>
      </c>
      <c r="DS646" t="str">
        <f t="shared" si="1270"/>
        <v/>
      </c>
      <c r="DT646" t="str">
        <f t="shared" si="1271"/>
        <v/>
      </c>
      <c r="DU646">
        <f t="shared" si="1272"/>
        <v>0</v>
      </c>
      <c r="DV646">
        <f t="shared" si="1273"/>
        <v>0</v>
      </c>
      <c r="DW646">
        <f t="shared" si="1274"/>
        <v>0</v>
      </c>
      <c r="DX646" t="str">
        <f t="shared" si="1275"/>
        <v/>
      </c>
      <c r="DY646" t="str">
        <f t="shared" si="1276"/>
        <v/>
      </c>
      <c r="DZ646" t="str">
        <f t="shared" si="1277"/>
        <v/>
      </c>
      <c r="EA646" s="5">
        <f t="shared" si="1278"/>
        <v>0</v>
      </c>
      <c r="EB646" s="3">
        <f t="shared" si="1279"/>
        <v>0</v>
      </c>
    </row>
    <row r="647" spans="2:132" x14ac:dyDescent="0.2">
      <c r="B647" s="25">
        <v>642</v>
      </c>
      <c r="C647" s="26">
        <f>Zisk!D661</f>
        <v>0</v>
      </c>
      <c r="D647">
        <f>Zisk!E661</f>
        <v>0</v>
      </c>
      <c r="E647" s="66" t="str">
        <f t="shared" si="1166"/>
        <v/>
      </c>
      <c r="F647" t="str">
        <f t="shared" si="1167"/>
        <v/>
      </c>
      <c r="G647" s="66" t="str">
        <f t="shared" si="1168"/>
        <v/>
      </c>
      <c r="H647" s="25"/>
      <c r="I647" s="25"/>
      <c r="J647">
        <f>VstupniParametry_SKRYT!$D$5</f>
        <v>0.02</v>
      </c>
      <c r="K647">
        <f>VstupniParametry_SKRYT!$D$6</f>
        <v>0.06</v>
      </c>
      <c r="L647">
        <f>VstupniParametry_SKRYT!$D$7</f>
        <v>0.06</v>
      </c>
      <c r="M647">
        <f>VstupniParametry_SKRYT!$D$8</f>
        <v>0.06</v>
      </c>
      <c r="N647">
        <f>VstupniParametry_SKRYT!$D$9</f>
        <v>1.7999999999999999E-2</v>
      </c>
      <c r="O647" s="27">
        <f>VstupniParametry_SKRYT!$D$10</f>
        <v>0.01</v>
      </c>
      <c r="P647" s="27">
        <f>VstupniParametry_SKRYT!$D$11</f>
        <v>0.01</v>
      </c>
      <c r="Q647" s="27">
        <f>VstupniParametry_SKRYT!$D$12</f>
        <v>0.01</v>
      </c>
      <c r="R647" s="27">
        <f>VstupniParametry_SKRYT!$D$13</f>
        <v>0.01</v>
      </c>
      <c r="S647" s="27">
        <f>VstupniParametry_SKRYT!$D$14</f>
        <v>0.01</v>
      </c>
      <c r="T647">
        <f t="shared" si="1169"/>
        <v>0</v>
      </c>
      <c r="U647">
        <f t="shared" si="1170"/>
        <v>0</v>
      </c>
      <c r="V647">
        <f t="shared" si="1171"/>
        <v>0</v>
      </c>
      <c r="W647">
        <f t="shared" si="1172"/>
        <v>0</v>
      </c>
      <c r="X647">
        <f t="shared" si="1173"/>
        <v>0</v>
      </c>
      <c r="Y647">
        <f t="shared" si="1174"/>
        <v>0</v>
      </c>
      <c r="Z647">
        <f t="shared" si="1175"/>
        <v>0</v>
      </c>
      <c r="AA647">
        <f t="shared" si="1176"/>
        <v>0</v>
      </c>
      <c r="AB647">
        <f t="shared" si="1177"/>
        <v>0</v>
      </c>
      <c r="AC647">
        <f t="shared" si="1178"/>
        <v>0</v>
      </c>
      <c r="AD647">
        <f t="shared" si="1179"/>
        <v>0</v>
      </c>
      <c r="AE647">
        <f t="shared" si="1180"/>
        <v>0</v>
      </c>
      <c r="AF647">
        <f t="shared" si="1181"/>
        <v>0</v>
      </c>
      <c r="AG647">
        <f t="shared" si="1182"/>
        <v>0</v>
      </c>
      <c r="AH647">
        <f t="shared" si="1183"/>
        <v>0</v>
      </c>
      <c r="AI647">
        <f t="shared" si="1184"/>
        <v>0</v>
      </c>
      <c r="AJ647">
        <f t="shared" si="1185"/>
        <v>0</v>
      </c>
      <c r="AK647">
        <f t="shared" si="1186"/>
        <v>0</v>
      </c>
      <c r="AL647">
        <f t="shared" si="1187"/>
        <v>0</v>
      </c>
      <c r="AM647">
        <f t="shared" si="1188"/>
        <v>0</v>
      </c>
      <c r="AN647">
        <f t="shared" si="1189"/>
        <v>0</v>
      </c>
      <c r="AO647">
        <f t="shared" si="1190"/>
        <v>0</v>
      </c>
      <c r="AP647">
        <f t="shared" si="1191"/>
        <v>0</v>
      </c>
      <c r="AQ647">
        <f t="shared" si="1192"/>
        <v>0</v>
      </c>
      <c r="AR647">
        <f t="shared" si="1193"/>
        <v>0</v>
      </c>
      <c r="AS647">
        <f t="shared" si="1194"/>
        <v>0</v>
      </c>
      <c r="AT647">
        <f t="shared" ref="AT647:AT710" si="1280">IF($G647&lt;=AT$4,1,0)</f>
        <v>0</v>
      </c>
      <c r="AU647">
        <f t="shared" si="1195"/>
        <v>0</v>
      </c>
      <c r="AV647">
        <f t="shared" si="1196"/>
        <v>0</v>
      </c>
      <c r="AW647">
        <f t="shared" ref="AW647:AW710" si="1281">IF($G647&lt;=AW$4,1,0)</f>
        <v>0</v>
      </c>
      <c r="AX647">
        <f t="shared" si="1197"/>
        <v>0</v>
      </c>
      <c r="AY647">
        <f t="shared" si="1198"/>
        <v>0</v>
      </c>
      <c r="AZ647">
        <f t="shared" si="1199"/>
        <v>0</v>
      </c>
      <c r="BA647">
        <f t="shared" si="1200"/>
        <v>0</v>
      </c>
      <c r="BB647">
        <f t="shared" si="1201"/>
        <v>0</v>
      </c>
      <c r="BC647">
        <f t="shared" si="1202"/>
        <v>0</v>
      </c>
      <c r="BD647">
        <f t="shared" si="1203"/>
        <v>0</v>
      </c>
      <c r="BE647">
        <f t="shared" si="1204"/>
        <v>0</v>
      </c>
      <c r="BF647">
        <f t="shared" si="1205"/>
        <v>0</v>
      </c>
      <c r="BG647">
        <f t="shared" si="1206"/>
        <v>0</v>
      </c>
      <c r="BH647">
        <f t="shared" si="1207"/>
        <v>0</v>
      </c>
      <c r="BI647">
        <f t="shared" si="1208"/>
        <v>0</v>
      </c>
      <c r="BJ647">
        <f t="shared" si="1209"/>
        <v>0</v>
      </c>
      <c r="BK647">
        <f t="shared" si="1210"/>
        <v>0</v>
      </c>
      <c r="BL647">
        <f t="shared" si="1211"/>
        <v>0</v>
      </c>
      <c r="BM647">
        <f t="shared" si="1212"/>
        <v>0</v>
      </c>
      <c r="BN647">
        <f t="shared" si="1213"/>
        <v>0</v>
      </c>
      <c r="BO647">
        <f t="shared" si="1214"/>
        <v>0</v>
      </c>
      <c r="BP647">
        <f t="shared" si="1215"/>
        <v>0</v>
      </c>
      <c r="BQ647">
        <f t="shared" si="1216"/>
        <v>0</v>
      </c>
      <c r="BR647">
        <f t="shared" si="1217"/>
        <v>0</v>
      </c>
      <c r="BS647">
        <f t="shared" si="1218"/>
        <v>0</v>
      </c>
      <c r="BT647">
        <f t="shared" si="1219"/>
        <v>0</v>
      </c>
      <c r="BU647">
        <f t="shared" si="1220"/>
        <v>0</v>
      </c>
      <c r="BV647">
        <f t="shared" si="1221"/>
        <v>0</v>
      </c>
      <c r="BW647">
        <f t="shared" si="1222"/>
        <v>0</v>
      </c>
      <c r="BX647">
        <f t="shared" si="1223"/>
        <v>0</v>
      </c>
      <c r="BY647">
        <f t="shared" si="1224"/>
        <v>0</v>
      </c>
      <c r="BZ647">
        <f t="shared" si="1225"/>
        <v>0</v>
      </c>
      <c r="CA647">
        <f t="shared" si="1226"/>
        <v>0</v>
      </c>
      <c r="CB647">
        <f t="shared" si="1227"/>
        <v>0</v>
      </c>
      <c r="CC647">
        <f t="shared" si="1228"/>
        <v>0</v>
      </c>
      <c r="CD647">
        <f t="shared" si="1229"/>
        <v>0</v>
      </c>
      <c r="CE647">
        <f t="shared" si="1230"/>
        <v>0</v>
      </c>
      <c r="CF647">
        <f t="shared" si="1231"/>
        <v>0</v>
      </c>
      <c r="CG647">
        <f t="shared" si="1232"/>
        <v>0</v>
      </c>
      <c r="CH647">
        <f t="shared" si="1233"/>
        <v>0</v>
      </c>
      <c r="CI647">
        <f t="shared" si="1234"/>
        <v>0</v>
      </c>
      <c r="CJ647">
        <f t="shared" si="1235"/>
        <v>0</v>
      </c>
      <c r="CK647">
        <f t="shared" si="1236"/>
        <v>0</v>
      </c>
      <c r="CL647" t="str">
        <f t="shared" si="1237"/>
        <v/>
      </c>
      <c r="CM647" t="str">
        <f t="shared" si="1238"/>
        <v/>
      </c>
      <c r="CN647" t="str">
        <f t="shared" si="1239"/>
        <v/>
      </c>
      <c r="CO647" t="str">
        <f t="shared" si="1240"/>
        <v/>
      </c>
      <c r="CP647" t="str">
        <f t="shared" si="1241"/>
        <v/>
      </c>
      <c r="CQ647" t="str">
        <f t="shared" si="1242"/>
        <v/>
      </c>
      <c r="CR647" t="str">
        <f t="shared" si="1243"/>
        <v/>
      </c>
      <c r="CS647" t="str">
        <f t="shared" si="1244"/>
        <v/>
      </c>
      <c r="CT647" t="str">
        <f t="shared" si="1245"/>
        <v/>
      </c>
      <c r="CU647" t="str">
        <f t="shared" si="1246"/>
        <v/>
      </c>
      <c r="CV647" t="str">
        <f t="shared" si="1247"/>
        <v/>
      </c>
      <c r="CW647" t="str">
        <f t="shared" si="1248"/>
        <v/>
      </c>
      <c r="CX647" t="str">
        <f t="shared" si="1249"/>
        <v/>
      </c>
      <c r="CY647" t="str">
        <f t="shared" si="1250"/>
        <v/>
      </c>
      <c r="CZ647" t="str">
        <f t="shared" si="1251"/>
        <v/>
      </c>
      <c r="DA647" t="str">
        <f t="shared" si="1252"/>
        <v/>
      </c>
      <c r="DB647" t="str">
        <f t="shared" si="1253"/>
        <v/>
      </c>
      <c r="DC647" t="str">
        <f t="shared" si="1254"/>
        <v/>
      </c>
      <c r="DD647" t="str">
        <f t="shared" si="1255"/>
        <v/>
      </c>
      <c r="DE647" t="str">
        <f t="shared" si="1256"/>
        <v/>
      </c>
      <c r="DF647" t="str">
        <f t="shared" si="1257"/>
        <v/>
      </c>
      <c r="DG647" t="str">
        <f t="shared" si="1258"/>
        <v/>
      </c>
      <c r="DH647" t="str">
        <f t="shared" si="1259"/>
        <v/>
      </c>
      <c r="DI647" t="str">
        <f t="shared" si="1260"/>
        <v/>
      </c>
      <c r="DJ647" t="str">
        <f t="shared" si="1261"/>
        <v/>
      </c>
      <c r="DK647" t="str">
        <f t="shared" si="1262"/>
        <v/>
      </c>
      <c r="DL647" t="str">
        <f t="shared" si="1263"/>
        <v/>
      </c>
      <c r="DM647" t="str">
        <f t="shared" si="1264"/>
        <v/>
      </c>
      <c r="DN647" t="str">
        <f t="shared" si="1265"/>
        <v/>
      </c>
      <c r="DO647" t="str">
        <f t="shared" si="1266"/>
        <v/>
      </c>
      <c r="DP647" t="str">
        <f t="shared" si="1267"/>
        <v/>
      </c>
      <c r="DQ647" t="str">
        <f t="shared" si="1268"/>
        <v/>
      </c>
      <c r="DR647" t="str">
        <f t="shared" si="1269"/>
        <v/>
      </c>
      <c r="DS647" t="str">
        <f t="shared" si="1270"/>
        <v/>
      </c>
      <c r="DT647" t="str">
        <f t="shared" si="1271"/>
        <v/>
      </c>
      <c r="DU647">
        <f t="shared" si="1272"/>
        <v>0</v>
      </c>
      <c r="DV647">
        <f t="shared" si="1273"/>
        <v>0</v>
      </c>
      <c r="DW647">
        <f t="shared" si="1274"/>
        <v>0</v>
      </c>
      <c r="DX647" t="str">
        <f t="shared" si="1275"/>
        <v/>
      </c>
      <c r="DY647" t="str">
        <f t="shared" si="1276"/>
        <v/>
      </c>
      <c r="DZ647" t="str">
        <f t="shared" si="1277"/>
        <v/>
      </c>
      <c r="EA647" s="5">
        <f t="shared" si="1278"/>
        <v>0</v>
      </c>
      <c r="EB647" s="3">
        <f t="shared" si="1279"/>
        <v>0</v>
      </c>
    </row>
    <row r="648" spans="2:132" x14ac:dyDescent="0.2">
      <c r="B648">
        <v>643</v>
      </c>
      <c r="C648" s="3">
        <f>Zisk!D662</f>
        <v>0</v>
      </c>
      <c r="D648">
        <f>Zisk!E662</f>
        <v>0</v>
      </c>
      <c r="E648" s="66" t="str">
        <f t="shared" si="1166"/>
        <v/>
      </c>
      <c r="F648" t="str">
        <f t="shared" si="1167"/>
        <v/>
      </c>
      <c r="G648" s="66" t="str">
        <f t="shared" si="1168"/>
        <v/>
      </c>
      <c r="J648">
        <f>VstupniParametry_SKRYT!$D$5</f>
        <v>0.02</v>
      </c>
      <c r="K648">
        <f>VstupniParametry_SKRYT!$D$6</f>
        <v>0.06</v>
      </c>
      <c r="L648">
        <f>VstupniParametry_SKRYT!$D$7</f>
        <v>0.06</v>
      </c>
      <c r="M648">
        <f>VstupniParametry_SKRYT!$D$8</f>
        <v>0.06</v>
      </c>
      <c r="N648">
        <f>VstupniParametry_SKRYT!$D$9</f>
        <v>1.7999999999999999E-2</v>
      </c>
      <c r="O648" s="27">
        <f>VstupniParametry_SKRYT!$D$10</f>
        <v>0.01</v>
      </c>
      <c r="P648" s="27">
        <f>VstupniParametry_SKRYT!$D$11</f>
        <v>0.01</v>
      </c>
      <c r="Q648" s="27">
        <f>VstupniParametry_SKRYT!$D$12</f>
        <v>0.01</v>
      </c>
      <c r="R648" s="27">
        <f>VstupniParametry_SKRYT!$D$13</f>
        <v>0.01</v>
      </c>
      <c r="S648" s="27">
        <f>VstupniParametry_SKRYT!$D$14</f>
        <v>0.01</v>
      </c>
      <c r="T648">
        <f t="shared" si="1169"/>
        <v>0</v>
      </c>
      <c r="U648">
        <f t="shared" si="1170"/>
        <v>0</v>
      </c>
      <c r="V648">
        <f t="shared" si="1171"/>
        <v>0</v>
      </c>
      <c r="W648">
        <f t="shared" si="1172"/>
        <v>0</v>
      </c>
      <c r="X648">
        <f t="shared" si="1173"/>
        <v>0</v>
      </c>
      <c r="Y648">
        <f t="shared" si="1174"/>
        <v>0</v>
      </c>
      <c r="Z648">
        <f t="shared" si="1175"/>
        <v>0</v>
      </c>
      <c r="AA648">
        <f t="shared" si="1176"/>
        <v>0</v>
      </c>
      <c r="AB648">
        <f t="shared" si="1177"/>
        <v>0</v>
      </c>
      <c r="AC648">
        <f t="shared" si="1178"/>
        <v>0</v>
      </c>
      <c r="AD648">
        <f t="shared" si="1179"/>
        <v>0</v>
      </c>
      <c r="AE648">
        <f t="shared" si="1180"/>
        <v>0</v>
      </c>
      <c r="AF648">
        <f t="shared" si="1181"/>
        <v>0</v>
      </c>
      <c r="AG648">
        <f t="shared" si="1182"/>
        <v>0</v>
      </c>
      <c r="AH648">
        <f t="shared" si="1183"/>
        <v>0</v>
      </c>
      <c r="AI648">
        <f t="shared" si="1184"/>
        <v>0</v>
      </c>
      <c r="AJ648">
        <f t="shared" si="1185"/>
        <v>0</v>
      </c>
      <c r="AK648">
        <f t="shared" si="1186"/>
        <v>0</v>
      </c>
      <c r="AL648">
        <f t="shared" si="1187"/>
        <v>0</v>
      </c>
      <c r="AM648">
        <f t="shared" si="1188"/>
        <v>0</v>
      </c>
      <c r="AN648">
        <f t="shared" si="1189"/>
        <v>0</v>
      </c>
      <c r="AO648">
        <f t="shared" si="1190"/>
        <v>0</v>
      </c>
      <c r="AP648">
        <f t="shared" si="1191"/>
        <v>0</v>
      </c>
      <c r="AQ648">
        <f t="shared" si="1192"/>
        <v>0</v>
      </c>
      <c r="AR648">
        <f t="shared" si="1193"/>
        <v>0</v>
      </c>
      <c r="AS648">
        <f t="shared" si="1194"/>
        <v>0</v>
      </c>
      <c r="AT648">
        <f t="shared" si="1280"/>
        <v>0</v>
      </c>
      <c r="AU648">
        <f t="shared" si="1195"/>
        <v>0</v>
      </c>
      <c r="AV648">
        <f t="shared" si="1196"/>
        <v>0</v>
      </c>
      <c r="AW648">
        <f t="shared" si="1281"/>
        <v>0</v>
      </c>
      <c r="AX648">
        <f t="shared" si="1197"/>
        <v>0</v>
      </c>
      <c r="AY648">
        <f t="shared" si="1198"/>
        <v>0</v>
      </c>
      <c r="AZ648">
        <f t="shared" si="1199"/>
        <v>0</v>
      </c>
      <c r="BA648">
        <f t="shared" si="1200"/>
        <v>0</v>
      </c>
      <c r="BB648">
        <f t="shared" si="1201"/>
        <v>0</v>
      </c>
      <c r="BC648">
        <f t="shared" si="1202"/>
        <v>0</v>
      </c>
      <c r="BD648">
        <f t="shared" si="1203"/>
        <v>0</v>
      </c>
      <c r="BE648">
        <f t="shared" si="1204"/>
        <v>0</v>
      </c>
      <c r="BF648">
        <f t="shared" si="1205"/>
        <v>0</v>
      </c>
      <c r="BG648">
        <f t="shared" si="1206"/>
        <v>0</v>
      </c>
      <c r="BH648">
        <f t="shared" si="1207"/>
        <v>0</v>
      </c>
      <c r="BI648">
        <f t="shared" si="1208"/>
        <v>0</v>
      </c>
      <c r="BJ648">
        <f t="shared" si="1209"/>
        <v>0</v>
      </c>
      <c r="BK648">
        <f t="shared" si="1210"/>
        <v>0</v>
      </c>
      <c r="BL648">
        <f t="shared" si="1211"/>
        <v>0</v>
      </c>
      <c r="BM648">
        <f t="shared" si="1212"/>
        <v>0</v>
      </c>
      <c r="BN648">
        <f t="shared" si="1213"/>
        <v>0</v>
      </c>
      <c r="BO648">
        <f t="shared" si="1214"/>
        <v>0</v>
      </c>
      <c r="BP648">
        <f t="shared" si="1215"/>
        <v>0</v>
      </c>
      <c r="BQ648">
        <f t="shared" si="1216"/>
        <v>0</v>
      </c>
      <c r="BR648">
        <f t="shared" si="1217"/>
        <v>0</v>
      </c>
      <c r="BS648">
        <f t="shared" si="1218"/>
        <v>0</v>
      </c>
      <c r="BT648">
        <f t="shared" si="1219"/>
        <v>0</v>
      </c>
      <c r="BU648">
        <f t="shared" si="1220"/>
        <v>0</v>
      </c>
      <c r="BV648">
        <f t="shared" si="1221"/>
        <v>0</v>
      </c>
      <c r="BW648">
        <f t="shared" si="1222"/>
        <v>0</v>
      </c>
      <c r="BX648">
        <f t="shared" si="1223"/>
        <v>0</v>
      </c>
      <c r="BY648">
        <f t="shared" si="1224"/>
        <v>0</v>
      </c>
      <c r="BZ648">
        <f t="shared" si="1225"/>
        <v>0</v>
      </c>
      <c r="CA648">
        <f t="shared" si="1226"/>
        <v>0</v>
      </c>
      <c r="CB648">
        <f t="shared" si="1227"/>
        <v>0</v>
      </c>
      <c r="CC648">
        <f t="shared" si="1228"/>
        <v>0</v>
      </c>
      <c r="CD648">
        <f t="shared" si="1229"/>
        <v>0</v>
      </c>
      <c r="CE648">
        <f t="shared" si="1230"/>
        <v>0</v>
      </c>
      <c r="CF648">
        <f t="shared" si="1231"/>
        <v>0</v>
      </c>
      <c r="CG648">
        <f t="shared" si="1232"/>
        <v>0</v>
      </c>
      <c r="CH648">
        <f t="shared" si="1233"/>
        <v>0</v>
      </c>
      <c r="CI648">
        <f t="shared" si="1234"/>
        <v>0</v>
      </c>
      <c r="CJ648">
        <f t="shared" si="1235"/>
        <v>0</v>
      </c>
      <c r="CK648">
        <f t="shared" si="1236"/>
        <v>0</v>
      </c>
      <c r="CL648" t="str">
        <f t="shared" si="1237"/>
        <v/>
      </c>
      <c r="CM648" t="str">
        <f t="shared" si="1238"/>
        <v/>
      </c>
      <c r="CN648" t="str">
        <f t="shared" si="1239"/>
        <v/>
      </c>
      <c r="CO648" t="str">
        <f t="shared" si="1240"/>
        <v/>
      </c>
      <c r="CP648" t="str">
        <f t="shared" si="1241"/>
        <v/>
      </c>
      <c r="CQ648" t="str">
        <f t="shared" si="1242"/>
        <v/>
      </c>
      <c r="CR648" t="str">
        <f t="shared" si="1243"/>
        <v/>
      </c>
      <c r="CS648" t="str">
        <f t="shared" si="1244"/>
        <v/>
      </c>
      <c r="CT648" t="str">
        <f t="shared" si="1245"/>
        <v/>
      </c>
      <c r="CU648" t="str">
        <f t="shared" si="1246"/>
        <v/>
      </c>
      <c r="CV648" t="str">
        <f t="shared" si="1247"/>
        <v/>
      </c>
      <c r="CW648" t="str">
        <f t="shared" si="1248"/>
        <v/>
      </c>
      <c r="CX648" t="str">
        <f t="shared" si="1249"/>
        <v/>
      </c>
      <c r="CY648" t="str">
        <f t="shared" si="1250"/>
        <v/>
      </c>
      <c r="CZ648" t="str">
        <f t="shared" si="1251"/>
        <v/>
      </c>
      <c r="DA648" t="str">
        <f t="shared" si="1252"/>
        <v/>
      </c>
      <c r="DB648" t="str">
        <f t="shared" si="1253"/>
        <v/>
      </c>
      <c r="DC648" t="str">
        <f t="shared" si="1254"/>
        <v/>
      </c>
      <c r="DD648" t="str">
        <f t="shared" si="1255"/>
        <v/>
      </c>
      <c r="DE648" t="str">
        <f t="shared" si="1256"/>
        <v/>
      </c>
      <c r="DF648" t="str">
        <f t="shared" si="1257"/>
        <v/>
      </c>
      <c r="DG648" t="str">
        <f t="shared" si="1258"/>
        <v/>
      </c>
      <c r="DH648" t="str">
        <f t="shared" si="1259"/>
        <v/>
      </c>
      <c r="DI648" t="str">
        <f t="shared" si="1260"/>
        <v/>
      </c>
      <c r="DJ648" t="str">
        <f t="shared" si="1261"/>
        <v/>
      </c>
      <c r="DK648" t="str">
        <f t="shared" si="1262"/>
        <v/>
      </c>
      <c r="DL648" t="str">
        <f t="shared" si="1263"/>
        <v/>
      </c>
      <c r="DM648" t="str">
        <f t="shared" si="1264"/>
        <v/>
      </c>
      <c r="DN648" t="str">
        <f t="shared" si="1265"/>
        <v/>
      </c>
      <c r="DO648" t="str">
        <f t="shared" si="1266"/>
        <v/>
      </c>
      <c r="DP648" t="str">
        <f t="shared" si="1267"/>
        <v/>
      </c>
      <c r="DQ648" t="str">
        <f t="shared" si="1268"/>
        <v/>
      </c>
      <c r="DR648" t="str">
        <f t="shared" si="1269"/>
        <v/>
      </c>
      <c r="DS648" t="str">
        <f t="shared" si="1270"/>
        <v/>
      </c>
      <c r="DT648" t="str">
        <f t="shared" si="1271"/>
        <v/>
      </c>
      <c r="DU648">
        <f t="shared" si="1272"/>
        <v>0</v>
      </c>
      <c r="DV648">
        <f t="shared" si="1273"/>
        <v>0</v>
      </c>
      <c r="DW648">
        <f t="shared" si="1274"/>
        <v>0</v>
      </c>
      <c r="DX648" t="str">
        <f t="shared" si="1275"/>
        <v/>
      </c>
      <c r="DY648" t="str">
        <f t="shared" si="1276"/>
        <v/>
      </c>
      <c r="DZ648" t="str">
        <f t="shared" si="1277"/>
        <v/>
      </c>
      <c r="EA648" s="5">
        <f t="shared" si="1278"/>
        <v>0</v>
      </c>
      <c r="EB648" s="3">
        <f t="shared" si="1279"/>
        <v>0</v>
      </c>
    </row>
    <row r="649" spans="2:132" x14ac:dyDescent="0.2">
      <c r="B649" s="25">
        <v>644</v>
      </c>
      <c r="C649" s="26">
        <f>Zisk!D663</f>
        <v>0</v>
      </c>
      <c r="D649">
        <f>Zisk!E663</f>
        <v>0</v>
      </c>
      <c r="E649" s="66" t="str">
        <f t="shared" ref="E649:E712" si="1282">IF(D649=0,"",$E$2-$D649)</f>
        <v/>
      </c>
      <c r="F649" t="str">
        <f t="shared" ref="F649:F712" si="1283">IF(D649=0,"",IF($E649&lt;29,$E649,29))</f>
        <v/>
      </c>
      <c r="G649" s="66" t="str">
        <f t="shared" ref="G649:G712" si="1284">IF(D649=0,"",($E$2-$F649)+1)</f>
        <v/>
      </c>
      <c r="H649" s="25"/>
      <c r="I649" s="25"/>
      <c r="J649">
        <f>VstupniParametry_SKRYT!$D$5</f>
        <v>0.02</v>
      </c>
      <c r="K649">
        <f>VstupniParametry_SKRYT!$D$6</f>
        <v>0.06</v>
      </c>
      <c r="L649">
        <f>VstupniParametry_SKRYT!$D$7</f>
        <v>0.06</v>
      </c>
      <c r="M649">
        <f>VstupniParametry_SKRYT!$D$8</f>
        <v>0.06</v>
      </c>
      <c r="N649">
        <f>VstupniParametry_SKRYT!$D$9</f>
        <v>1.7999999999999999E-2</v>
      </c>
      <c r="O649" s="27">
        <f>VstupniParametry_SKRYT!$D$10</f>
        <v>0.01</v>
      </c>
      <c r="P649" s="27">
        <f>VstupniParametry_SKRYT!$D$11</f>
        <v>0.01</v>
      </c>
      <c r="Q649" s="27">
        <f>VstupniParametry_SKRYT!$D$12</f>
        <v>0.01</v>
      </c>
      <c r="R649" s="27">
        <f>VstupniParametry_SKRYT!$D$13</f>
        <v>0.01</v>
      </c>
      <c r="S649" s="27">
        <f>VstupniParametry_SKRYT!$D$14</f>
        <v>0.01</v>
      </c>
      <c r="T649">
        <f t="shared" ref="T649:T712" si="1285">IF($G649=T$4,1,IF(T$4&lt;$G649,0,S649+1))</f>
        <v>0</v>
      </c>
      <c r="U649">
        <f t="shared" ref="U649:U712" si="1286">IF($G649=U$4,1,IF(U$4&lt;$G649,0,T649+1))</f>
        <v>0</v>
      </c>
      <c r="V649">
        <f t="shared" ref="V649:V712" si="1287">IF($G649=V$4,1,IF(V$4&lt;$G649,0,U649+1))</f>
        <v>0</v>
      </c>
      <c r="W649">
        <f t="shared" ref="W649:W712" si="1288">IF($G649=W$4,1,IF(W$4&lt;$G649,0,V649+1))</f>
        <v>0</v>
      </c>
      <c r="X649">
        <f t="shared" ref="X649:X712" si="1289">IF($G649=X$4,1,IF(X$4&lt;$G649,0,W649+1))</f>
        <v>0</v>
      </c>
      <c r="Y649">
        <f t="shared" ref="Y649:Y712" si="1290">IF($G649=Y$4,1,IF(Y$4&lt;$G649,0,X649+1))</f>
        <v>0</v>
      </c>
      <c r="Z649">
        <f t="shared" ref="Z649:Z712" si="1291">IF($G649=Z$4,1,IF(Z$4&lt;$G649,0,Y649+1))</f>
        <v>0</v>
      </c>
      <c r="AA649">
        <f t="shared" ref="AA649:AA712" si="1292">IF($G649=AA$4,1,IF(AA$4&lt;$G649,0,Z649+1))</f>
        <v>0</v>
      </c>
      <c r="AB649">
        <f t="shared" ref="AB649:AB712" si="1293">IF($G649=AB$4,1,IF(AB$4&lt;$G649,0,AA649+1))</f>
        <v>0</v>
      </c>
      <c r="AC649">
        <f t="shared" ref="AC649:AC712" si="1294">IF($G649=AC$4,1,IF(AC$4&lt;$G649,0,AB649+1))</f>
        <v>0</v>
      </c>
      <c r="AD649">
        <f t="shared" ref="AD649:AD712" si="1295">IF($G649=AD$4,1,IF(AD$4&lt;$G649,0,AC649+1))</f>
        <v>0</v>
      </c>
      <c r="AE649">
        <f t="shared" ref="AE649:AE712" si="1296">IF($G649=AE$4,1,IF(AE$4&lt;$G649,0,AD649+1))</f>
        <v>0</v>
      </c>
      <c r="AF649">
        <f t="shared" ref="AF649:AF712" si="1297">IF($G649=AF$4,1,IF(AF$4&lt;$G649,0,AE649+1))</f>
        <v>0</v>
      </c>
      <c r="AG649">
        <f t="shared" ref="AG649:AG712" si="1298">IF($G649=AG$4,1,IF(AG$4&lt;$G649,0,AF649+1))</f>
        <v>0</v>
      </c>
      <c r="AH649">
        <f t="shared" ref="AH649:AH712" si="1299">IF($G649=AH$4,1,IF(AH$4&lt;$G649,0,AG649+1))</f>
        <v>0</v>
      </c>
      <c r="AI649">
        <f t="shared" ref="AI649:AI712" si="1300">IF($G649=AI$4,1,IF(AI$4&lt;$G649,0,AH649+1))</f>
        <v>0</v>
      </c>
      <c r="AJ649">
        <f t="shared" ref="AJ649:AJ712" si="1301">IF($G649=AJ$4,1,IF(AJ$4&lt;$G649,0,AI649+1))</f>
        <v>0</v>
      </c>
      <c r="AK649">
        <f t="shared" ref="AK649:AK712" si="1302">IF($G649=AK$4,1,IF(AK$4&lt;$G649,0,AJ649+1))</f>
        <v>0</v>
      </c>
      <c r="AL649">
        <f t="shared" ref="AL649:AL712" si="1303">IF($G649=AL$4,1,IF(AL$4&lt;$G649,0,AK649+1))</f>
        <v>0</v>
      </c>
      <c r="AM649">
        <f t="shared" ref="AM649:AM712" si="1304">IF($G649=AM$4,1,IF(AM$4&lt;$G649,0,AL649+1))</f>
        <v>0</v>
      </c>
      <c r="AN649">
        <f t="shared" ref="AN649:AN712" si="1305">IF($G649=AN$4,1,IF(AN$4&lt;$G649,0,AM649+1))</f>
        <v>0</v>
      </c>
      <c r="AO649">
        <f t="shared" ref="AO649:AO712" si="1306">IF($G649=AO$4,1,IF(AO$4&lt;$G649,0,AN649+1))</f>
        <v>0</v>
      </c>
      <c r="AP649">
        <f t="shared" ref="AP649:AP712" si="1307">IF($G649=AP$4,1,IF(AP$4&lt;$G649,0,AO649+1))</f>
        <v>0</v>
      </c>
      <c r="AQ649">
        <f t="shared" ref="AQ649:AQ712" si="1308">IF($G649=AQ$4,1,IF(AQ$4&lt;$G649,0,AP649+1))</f>
        <v>0</v>
      </c>
      <c r="AR649">
        <f t="shared" ref="AR649:AR712" si="1309">IF($G649=AR$4,1,IF(AR$4&lt;$G649,0,AQ649+1))</f>
        <v>0</v>
      </c>
      <c r="AS649">
        <f t="shared" ref="AS649:AS712" si="1310">IF($G649=AS$4,1,IF(AS$4&lt;$G649,0,AR649+1))</f>
        <v>0</v>
      </c>
      <c r="AT649">
        <f t="shared" si="1280"/>
        <v>0</v>
      </c>
      <c r="AU649">
        <f t="shared" ref="AU649:AU712" si="1311">IF($G649&lt;AU$4,AT649+1,IF(AU$4=$G649,1,0))</f>
        <v>0</v>
      </c>
      <c r="AV649">
        <f t="shared" ref="AV649:AV712" si="1312">IF($G649&lt;AV$4,AU649+1,IF(AV$4=$G649,1,0))</f>
        <v>0</v>
      </c>
      <c r="AW649">
        <f t="shared" si="1281"/>
        <v>0</v>
      </c>
      <c r="AX649">
        <f t="shared" ref="AX649:AX712" si="1313">IF(AX$4&gt;$E$2,0,IF($G649&lt;AX$4,AW649+1,IF(AX$4=$G649,1,0)))</f>
        <v>0</v>
      </c>
      <c r="AY649">
        <f t="shared" ref="AY649:AY712" si="1314">IF(AY$4&gt;$E$2,0,IF($G649&lt;AY$4,AX649+1,IF(AY$4=$G649,1,0)))</f>
        <v>0</v>
      </c>
      <c r="AZ649">
        <f t="shared" ref="AZ649:AZ712" si="1315">IF(AZ$4&gt;$E$2,0,IF($G649&lt;AZ$4,AY649+1,IF(AZ$4=$G649,1,0)))</f>
        <v>0</v>
      </c>
      <c r="BA649">
        <f t="shared" ref="BA649:BA712" si="1316">IF(BA$4&gt;$E$2,0,IF($G649&lt;BA$4,AZ649+1,IF(BA$4=$G649,1,0)))</f>
        <v>0</v>
      </c>
      <c r="BB649">
        <f t="shared" ref="BB649:BB712" si="1317">IF(BB$4&gt;$E$2,0,IF($G649&lt;BB$4,BA649+1,IF(BB$4=$G649,1,0)))</f>
        <v>0</v>
      </c>
      <c r="BC649">
        <f t="shared" ref="BC649:BC712" si="1318">T649</f>
        <v>0</v>
      </c>
      <c r="BD649">
        <f t="shared" ref="BD649:BD712" si="1319">U649</f>
        <v>0</v>
      </c>
      <c r="BE649">
        <f t="shared" ref="BE649:BE712" si="1320">V649</f>
        <v>0</v>
      </c>
      <c r="BF649">
        <f t="shared" ref="BF649:BF712" si="1321">W649</f>
        <v>0</v>
      </c>
      <c r="BG649">
        <f t="shared" ref="BG649:BG712" si="1322">X649</f>
        <v>0</v>
      </c>
      <c r="BH649">
        <f t="shared" ref="BH649:BH712" si="1323">Y649</f>
        <v>0</v>
      </c>
      <c r="BI649">
        <f t="shared" ref="BI649:BI712" si="1324">Z649</f>
        <v>0</v>
      </c>
      <c r="BJ649">
        <f t="shared" ref="BJ649:BJ712" si="1325">AA649</f>
        <v>0</v>
      </c>
      <c r="BK649">
        <f t="shared" ref="BK649:BK712" si="1326">AB649</f>
        <v>0</v>
      </c>
      <c r="BL649">
        <f t="shared" ref="BL649:BL712" si="1327">AC649</f>
        <v>0</v>
      </c>
      <c r="BM649">
        <f t="shared" ref="BM649:BM712" si="1328">AD649</f>
        <v>0</v>
      </c>
      <c r="BN649">
        <f t="shared" ref="BN649:BN712" si="1329">AE649</f>
        <v>0</v>
      </c>
      <c r="BO649">
        <f t="shared" ref="BO649:BO712" si="1330">AF649</f>
        <v>0</v>
      </c>
      <c r="BP649">
        <f t="shared" ref="BP649:BP712" si="1331">AG649</f>
        <v>0</v>
      </c>
      <c r="BQ649">
        <f t="shared" ref="BQ649:BQ712" si="1332">AH649</f>
        <v>0</v>
      </c>
      <c r="BR649">
        <f t="shared" ref="BR649:BR712" si="1333">AI649</f>
        <v>0</v>
      </c>
      <c r="BS649">
        <f t="shared" ref="BS649:BS712" si="1334">AJ649</f>
        <v>0</v>
      </c>
      <c r="BT649">
        <f t="shared" ref="BT649:BT712" si="1335">AK649</f>
        <v>0</v>
      </c>
      <c r="BU649">
        <f t="shared" ref="BU649:BU712" si="1336">AL649</f>
        <v>0</v>
      </c>
      <c r="BV649">
        <f t="shared" ref="BV649:BV712" si="1337">AM649</f>
        <v>0</v>
      </c>
      <c r="BW649">
        <f t="shared" ref="BW649:BW712" si="1338">AN649</f>
        <v>0</v>
      </c>
      <c r="BX649">
        <f t="shared" ref="BX649:BX712" si="1339">AO649</f>
        <v>0</v>
      </c>
      <c r="BY649">
        <f t="shared" ref="BY649:BY712" si="1340">AP649</f>
        <v>0</v>
      </c>
      <c r="BZ649">
        <f t="shared" ref="BZ649:BZ712" si="1341">AQ649</f>
        <v>0</v>
      </c>
      <c r="CA649">
        <f t="shared" ref="CA649:CA712" si="1342">AR649</f>
        <v>0</v>
      </c>
      <c r="CB649">
        <f t="shared" ref="CB649:CB712" si="1343">AS649</f>
        <v>0</v>
      </c>
      <c r="CC649">
        <f t="shared" ref="CC649:CC712" si="1344">CB649+AT649</f>
        <v>0</v>
      </c>
      <c r="CD649">
        <f t="shared" ref="CD649:CD712" si="1345">CB649+AU649</f>
        <v>0</v>
      </c>
      <c r="CE649">
        <f t="shared" ref="CE649:CE712" si="1346">CB649+AV649</f>
        <v>0</v>
      </c>
      <c r="CF649">
        <f t="shared" ref="CF649:CF712" si="1347">$CE649+AW649</f>
        <v>0</v>
      </c>
      <c r="CG649">
        <f t="shared" ref="CG649:CG712" si="1348">$CE649+AX649</f>
        <v>0</v>
      </c>
      <c r="CH649">
        <f t="shared" ref="CH649:CH712" si="1349">$CE649+AY649</f>
        <v>0</v>
      </c>
      <c r="CI649">
        <f t="shared" ref="CI649:CI712" si="1350">$CE649+AZ649</f>
        <v>0</v>
      </c>
      <c r="CJ649">
        <f t="shared" ref="CJ649:CJ712" si="1351">$CE649+BA649</f>
        <v>0</v>
      </c>
      <c r="CK649">
        <f t="shared" ref="CK649:CK712" si="1352">$CE649+BB649</f>
        <v>0</v>
      </c>
      <c r="CL649" t="str">
        <f t="shared" ref="CL649:CL712" si="1353">IF(T649=0,"",1+$J$6)</f>
        <v/>
      </c>
      <c r="CM649" t="str">
        <f t="shared" ref="CM649:CM712" si="1354">IF(U649=0,"",1+$J$6)</f>
        <v/>
      </c>
      <c r="CN649" t="str">
        <f t="shared" ref="CN649:CN712" si="1355">IF(V649=0,"",1+$J$6)</f>
        <v/>
      </c>
      <c r="CO649" t="str">
        <f t="shared" ref="CO649:CO712" si="1356">IF(W649=0,"",1+$J$6)</f>
        <v/>
      </c>
      <c r="CP649" t="str">
        <f t="shared" ref="CP649:CP712" si="1357">IF(X649=0,"",1+$J$6)</f>
        <v/>
      </c>
      <c r="CQ649" t="str">
        <f t="shared" ref="CQ649:CQ712" si="1358">IF(Y649=0,"",1+$J$6)</f>
        <v/>
      </c>
      <c r="CR649" t="str">
        <f t="shared" ref="CR649:CR712" si="1359">IF(Z649=0,"",1+$J$6)</f>
        <v/>
      </c>
      <c r="CS649" t="str">
        <f t="shared" ref="CS649:CS712" si="1360">IF(AA649=0,"",1+$J$6)</f>
        <v/>
      </c>
      <c r="CT649" t="str">
        <f t="shared" ref="CT649:CT712" si="1361">IF(AB649=0,"",1+$J$6)</f>
        <v/>
      </c>
      <c r="CU649" t="str">
        <f t="shared" ref="CU649:CU712" si="1362">IF(AC649=0,"",1+$J$6)</f>
        <v/>
      </c>
      <c r="CV649" t="str">
        <f t="shared" ref="CV649:CV712" si="1363">IF(AD649=0,"",1+$J$6)</f>
        <v/>
      </c>
      <c r="CW649" t="str">
        <f t="shared" ref="CW649:CW712" si="1364">IF(AE649=0,"",1+$J$6)</f>
        <v/>
      </c>
      <c r="CX649" t="str">
        <f t="shared" ref="CX649:CX712" si="1365">IF(AF649=0,"",1+$J$6)</f>
        <v/>
      </c>
      <c r="CY649" t="str">
        <f t="shared" ref="CY649:CY712" si="1366">IF(AG649=0,"",1+$J$6)</f>
        <v/>
      </c>
      <c r="CZ649" t="str">
        <f t="shared" ref="CZ649:CZ712" si="1367">IF(AH649=0,"",1+$J$6)</f>
        <v/>
      </c>
      <c r="DA649" t="str">
        <f t="shared" ref="DA649:DA712" si="1368">IF(AI649=0,"",1+$J$6)</f>
        <v/>
      </c>
      <c r="DB649" t="str">
        <f t="shared" ref="DB649:DB712" si="1369">IF(AJ649=0,"",1+$J$6)</f>
        <v/>
      </c>
      <c r="DC649" t="str">
        <f t="shared" ref="DC649:DC712" si="1370">IF(AK649=0,"",1+$J$6)</f>
        <v/>
      </c>
      <c r="DD649" t="str">
        <f t="shared" ref="DD649:DD712" si="1371">IF(AL649=0,"",1+$J$6)</f>
        <v/>
      </c>
      <c r="DE649" t="str">
        <f t="shared" ref="DE649:DE712" si="1372">IF(AM649=0,"",1+$J$6)</f>
        <v/>
      </c>
      <c r="DF649" t="str">
        <f t="shared" ref="DF649:DF712" si="1373">IF(AN649=0,"",1+$J$6)</f>
        <v/>
      </c>
      <c r="DG649" t="str">
        <f t="shared" ref="DG649:DG712" si="1374">IF(AO649=0,"",1+$J$6)</f>
        <v/>
      </c>
      <c r="DH649" t="str">
        <f t="shared" ref="DH649:DH712" si="1375">IF(AP649=0,"",1+$J$6)</f>
        <v/>
      </c>
      <c r="DI649" t="str">
        <f t="shared" ref="DI649:DI712" si="1376">IF(AQ649=0,"",1+$J$6)</f>
        <v/>
      </c>
      <c r="DJ649" t="str">
        <f t="shared" ref="DJ649:DJ712" si="1377">IF(AR649=0,"",1+$J$6)</f>
        <v/>
      </c>
      <c r="DK649" t="str">
        <f t="shared" ref="DK649:DK712" si="1378">IF(AS649=0,"",1+$J$6)</f>
        <v/>
      </c>
      <c r="DL649" t="str">
        <f t="shared" ref="DL649:DL712" si="1379">IF(AT649=0,"",1+K649)</f>
        <v/>
      </c>
      <c r="DM649" t="str">
        <f t="shared" ref="DM649:DM712" si="1380">IF(AU649=0,"",1+L649)</f>
        <v/>
      </c>
      <c r="DN649" t="str">
        <f t="shared" ref="DN649:DN712" si="1381">IF(AV649=0,"",1+M649)</f>
        <v/>
      </c>
      <c r="DO649" t="str">
        <f t="shared" ref="DO649:DO712" si="1382">IF(AW649=0,"",1+N649)</f>
        <v/>
      </c>
      <c r="DP649" t="str">
        <f t="shared" ref="DP649:DP712" si="1383">IF(AX649=0,"",1+O649)</f>
        <v/>
      </c>
      <c r="DQ649" t="str">
        <f t="shared" ref="DQ649:DQ712" si="1384">IF(AY649=0,"",1+P649)</f>
        <v/>
      </c>
      <c r="DR649" t="str">
        <f t="shared" ref="DR649:DR712" si="1385">IF(AZ649=0,"",1+Q649)</f>
        <v/>
      </c>
      <c r="DS649" t="str">
        <f t="shared" ref="DS649:DS712" si="1386">IF(BA649=0,"",1+R649)</f>
        <v/>
      </c>
      <c r="DT649" t="str">
        <f t="shared" ref="DT649:DT712" si="1387">IF(BB649=0,"",1+S649)</f>
        <v/>
      </c>
      <c r="DU649">
        <f t="shared" ref="DU649:DU712" si="1388">PRODUCT(CL649:DK649)</f>
        <v>0</v>
      </c>
      <c r="DV649">
        <f t="shared" ref="DV649:DV712" si="1389">PRODUCT(DL649:DN649)</f>
        <v>0</v>
      </c>
      <c r="DW649">
        <f t="shared" ref="DW649:DW712" si="1390">PRODUCT(DO649:DT649)</f>
        <v>0</v>
      </c>
      <c r="DX649" t="str">
        <f t="shared" ref="DX649:DX712" si="1391">IF(DU649=0,"",DU649)</f>
        <v/>
      </c>
      <c r="DY649" t="str">
        <f t="shared" ref="DY649:DY712" si="1392">IF(DV649=0,"",DV649)</f>
        <v/>
      </c>
      <c r="DZ649" t="str">
        <f t="shared" ref="DZ649:DZ712" si="1393">IF(DW649=0,"",DW649)</f>
        <v/>
      </c>
      <c r="EA649" s="5">
        <f t="shared" ref="EA649:EA712" si="1394">IF(D649=$E$2,1,PRODUCT(DX649:DZ649))</f>
        <v>0</v>
      </c>
      <c r="EB649" s="3">
        <f t="shared" ref="EB649:EB712" si="1395">C649*EA649</f>
        <v>0</v>
      </c>
    </row>
    <row r="650" spans="2:132" x14ac:dyDescent="0.2">
      <c r="B650">
        <v>645</v>
      </c>
      <c r="C650" s="3">
        <f>Zisk!D664</f>
        <v>0</v>
      </c>
      <c r="D650">
        <f>Zisk!E664</f>
        <v>0</v>
      </c>
      <c r="E650" s="66" t="str">
        <f t="shared" si="1282"/>
        <v/>
      </c>
      <c r="F650" t="str">
        <f t="shared" si="1283"/>
        <v/>
      </c>
      <c r="G650" s="66" t="str">
        <f t="shared" si="1284"/>
        <v/>
      </c>
      <c r="J650">
        <f>VstupniParametry_SKRYT!$D$5</f>
        <v>0.02</v>
      </c>
      <c r="K650">
        <f>VstupniParametry_SKRYT!$D$6</f>
        <v>0.06</v>
      </c>
      <c r="L650">
        <f>VstupniParametry_SKRYT!$D$7</f>
        <v>0.06</v>
      </c>
      <c r="M650">
        <f>VstupniParametry_SKRYT!$D$8</f>
        <v>0.06</v>
      </c>
      <c r="N650">
        <f>VstupniParametry_SKRYT!$D$9</f>
        <v>1.7999999999999999E-2</v>
      </c>
      <c r="O650" s="27">
        <f>VstupniParametry_SKRYT!$D$10</f>
        <v>0.01</v>
      </c>
      <c r="P650" s="27">
        <f>VstupniParametry_SKRYT!$D$11</f>
        <v>0.01</v>
      </c>
      <c r="Q650" s="27">
        <f>VstupniParametry_SKRYT!$D$12</f>
        <v>0.01</v>
      </c>
      <c r="R650" s="27">
        <f>VstupniParametry_SKRYT!$D$13</f>
        <v>0.01</v>
      </c>
      <c r="S650" s="27">
        <f>VstupniParametry_SKRYT!$D$14</f>
        <v>0.01</v>
      </c>
      <c r="T650">
        <f t="shared" si="1285"/>
        <v>0</v>
      </c>
      <c r="U650">
        <f t="shared" si="1286"/>
        <v>0</v>
      </c>
      <c r="V650">
        <f t="shared" si="1287"/>
        <v>0</v>
      </c>
      <c r="W650">
        <f t="shared" si="1288"/>
        <v>0</v>
      </c>
      <c r="X650">
        <f t="shared" si="1289"/>
        <v>0</v>
      </c>
      <c r="Y650">
        <f t="shared" si="1290"/>
        <v>0</v>
      </c>
      <c r="Z650">
        <f t="shared" si="1291"/>
        <v>0</v>
      </c>
      <c r="AA650">
        <f t="shared" si="1292"/>
        <v>0</v>
      </c>
      <c r="AB650">
        <f t="shared" si="1293"/>
        <v>0</v>
      </c>
      <c r="AC650">
        <f t="shared" si="1294"/>
        <v>0</v>
      </c>
      <c r="AD650">
        <f t="shared" si="1295"/>
        <v>0</v>
      </c>
      <c r="AE650">
        <f t="shared" si="1296"/>
        <v>0</v>
      </c>
      <c r="AF650">
        <f t="shared" si="1297"/>
        <v>0</v>
      </c>
      <c r="AG650">
        <f t="shared" si="1298"/>
        <v>0</v>
      </c>
      <c r="AH650">
        <f t="shared" si="1299"/>
        <v>0</v>
      </c>
      <c r="AI650">
        <f t="shared" si="1300"/>
        <v>0</v>
      </c>
      <c r="AJ650">
        <f t="shared" si="1301"/>
        <v>0</v>
      </c>
      <c r="AK650">
        <f t="shared" si="1302"/>
        <v>0</v>
      </c>
      <c r="AL650">
        <f t="shared" si="1303"/>
        <v>0</v>
      </c>
      <c r="AM650">
        <f t="shared" si="1304"/>
        <v>0</v>
      </c>
      <c r="AN650">
        <f t="shared" si="1305"/>
        <v>0</v>
      </c>
      <c r="AO650">
        <f t="shared" si="1306"/>
        <v>0</v>
      </c>
      <c r="AP650">
        <f t="shared" si="1307"/>
        <v>0</v>
      </c>
      <c r="AQ650">
        <f t="shared" si="1308"/>
        <v>0</v>
      </c>
      <c r="AR650">
        <f t="shared" si="1309"/>
        <v>0</v>
      </c>
      <c r="AS650">
        <f t="shared" si="1310"/>
        <v>0</v>
      </c>
      <c r="AT650">
        <f t="shared" si="1280"/>
        <v>0</v>
      </c>
      <c r="AU650">
        <f t="shared" si="1311"/>
        <v>0</v>
      </c>
      <c r="AV650">
        <f t="shared" si="1312"/>
        <v>0</v>
      </c>
      <c r="AW650">
        <f t="shared" si="1281"/>
        <v>0</v>
      </c>
      <c r="AX650">
        <f t="shared" si="1313"/>
        <v>0</v>
      </c>
      <c r="AY650">
        <f t="shared" si="1314"/>
        <v>0</v>
      </c>
      <c r="AZ650">
        <f t="shared" si="1315"/>
        <v>0</v>
      </c>
      <c r="BA650">
        <f t="shared" si="1316"/>
        <v>0</v>
      </c>
      <c r="BB650">
        <f t="shared" si="1317"/>
        <v>0</v>
      </c>
      <c r="BC650">
        <f t="shared" si="1318"/>
        <v>0</v>
      </c>
      <c r="BD650">
        <f t="shared" si="1319"/>
        <v>0</v>
      </c>
      <c r="BE650">
        <f t="shared" si="1320"/>
        <v>0</v>
      </c>
      <c r="BF650">
        <f t="shared" si="1321"/>
        <v>0</v>
      </c>
      <c r="BG650">
        <f t="shared" si="1322"/>
        <v>0</v>
      </c>
      <c r="BH650">
        <f t="shared" si="1323"/>
        <v>0</v>
      </c>
      <c r="BI650">
        <f t="shared" si="1324"/>
        <v>0</v>
      </c>
      <c r="BJ650">
        <f t="shared" si="1325"/>
        <v>0</v>
      </c>
      <c r="BK650">
        <f t="shared" si="1326"/>
        <v>0</v>
      </c>
      <c r="BL650">
        <f t="shared" si="1327"/>
        <v>0</v>
      </c>
      <c r="BM650">
        <f t="shared" si="1328"/>
        <v>0</v>
      </c>
      <c r="BN650">
        <f t="shared" si="1329"/>
        <v>0</v>
      </c>
      <c r="BO650">
        <f t="shared" si="1330"/>
        <v>0</v>
      </c>
      <c r="BP650">
        <f t="shared" si="1331"/>
        <v>0</v>
      </c>
      <c r="BQ650">
        <f t="shared" si="1332"/>
        <v>0</v>
      </c>
      <c r="BR650">
        <f t="shared" si="1333"/>
        <v>0</v>
      </c>
      <c r="BS650">
        <f t="shared" si="1334"/>
        <v>0</v>
      </c>
      <c r="BT650">
        <f t="shared" si="1335"/>
        <v>0</v>
      </c>
      <c r="BU650">
        <f t="shared" si="1336"/>
        <v>0</v>
      </c>
      <c r="BV650">
        <f t="shared" si="1337"/>
        <v>0</v>
      </c>
      <c r="BW650">
        <f t="shared" si="1338"/>
        <v>0</v>
      </c>
      <c r="BX650">
        <f t="shared" si="1339"/>
        <v>0</v>
      </c>
      <c r="BY650">
        <f t="shared" si="1340"/>
        <v>0</v>
      </c>
      <c r="BZ650">
        <f t="shared" si="1341"/>
        <v>0</v>
      </c>
      <c r="CA650">
        <f t="shared" si="1342"/>
        <v>0</v>
      </c>
      <c r="CB650">
        <f t="shared" si="1343"/>
        <v>0</v>
      </c>
      <c r="CC650">
        <f t="shared" si="1344"/>
        <v>0</v>
      </c>
      <c r="CD650">
        <f t="shared" si="1345"/>
        <v>0</v>
      </c>
      <c r="CE650">
        <f t="shared" si="1346"/>
        <v>0</v>
      </c>
      <c r="CF650">
        <f t="shared" si="1347"/>
        <v>0</v>
      </c>
      <c r="CG650">
        <f t="shared" si="1348"/>
        <v>0</v>
      </c>
      <c r="CH650">
        <f t="shared" si="1349"/>
        <v>0</v>
      </c>
      <c r="CI650">
        <f t="shared" si="1350"/>
        <v>0</v>
      </c>
      <c r="CJ650">
        <f t="shared" si="1351"/>
        <v>0</v>
      </c>
      <c r="CK650">
        <f t="shared" si="1352"/>
        <v>0</v>
      </c>
      <c r="CL650" t="str">
        <f t="shared" si="1353"/>
        <v/>
      </c>
      <c r="CM650" t="str">
        <f t="shared" si="1354"/>
        <v/>
      </c>
      <c r="CN650" t="str">
        <f t="shared" si="1355"/>
        <v/>
      </c>
      <c r="CO650" t="str">
        <f t="shared" si="1356"/>
        <v/>
      </c>
      <c r="CP650" t="str">
        <f t="shared" si="1357"/>
        <v/>
      </c>
      <c r="CQ650" t="str">
        <f t="shared" si="1358"/>
        <v/>
      </c>
      <c r="CR650" t="str">
        <f t="shared" si="1359"/>
        <v/>
      </c>
      <c r="CS650" t="str">
        <f t="shared" si="1360"/>
        <v/>
      </c>
      <c r="CT650" t="str">
        <f t="shared" si="1361"/>
        <v/>
      </c>
      <c r="CU650" t="str">
        <f t="shared" si="1362"/>
        <v/>
      </c>
      <c r="CV650" t="str">
        <f t="shared" si="1363"/>
        <v/>
      </c>
      <c r="CW650" t="str">
        <f t="shared" si="1364"/>
        <v/>
      </c>
      <c r="CX650" t="str">
        <f t="shared" si="1365"/>
        <v/>
      </c>
      <c r="CY650" t="str">
        <f t="shared" si="1366"/>
        <v/>
      </c>
      <c r="CZ650" t="str">
        <f t="shared" si="1367"/>
        <v/>
      </c>
      <c r="DA650" t="str">
        <f t="shared" si="1368"/>
        <v/>
      </c>
      <c r="DB650" t="str">
        <f t="shared" si="1369"/>
        <v/>
      </c>
      <c r="DC650" t="str">
        <f t="shared" si="1370"/>
        <v/>
      </c>
      <c r="DD650" t="str">
        <f t="shared" si="1371"/>
        <v/>
      </c>
      <c r="DE650" t="str">
        <f t="shared" si="1372"/>
        <v/>
      </c>
      <c r="DF650" t="str">
        <f t="shared" si="1373"/>
        <v/>
      </c>
      <c r="DG650" t="str">
        <f t="shared" si="1374"/>
        <v/>
      </c>
      <c r="DH650" t="str">
        <f t="shared" si="1375"/>
        <v/>
      </c>
      <c r="DI650" t="str">
        <f t="shared" si="1376"/>
        <v/>
      </c>
      <c r="DJ650" t="str">
        <f t="shared" si="1377"/>
        <v/>
      </c>
      <c r="DK650" t="str">
        <f t="shared" si="1378"/>
        <v/>
      </c>
      <c r="DL650" t="str">
        <f t="shared" si="1379"/>
        <v/>
      </c>
      <c r="DM650" t="str">
        <f t="shared" si="1380"/>
        <v/>
      </c>
      <c r="DN650" t="str">
        <f t="shared" si="1381"/>
        <v/>
      </c>
      <c r="DO650" t="str">
        <f t="shared" si="1382"/>
        <v/>
      </c>
      <c r="DP650" t="str">
        <f t="shared" si="1383"/>
        <v/>
      </c>
      <c r="DQ650" t="str">
        <f t="shared" si="1384"/>
        <v/>
      </c>
      <c r="DR650" t="str">
        <f t="shared" si="1385"/>
        <v/>
      </c>
      <c r="DS650" t="str">
        <f t="shared" si="1386"/>
        <v/>
      </c>
      <c r="DT650" t="str">
        <f t="shared" si="1387"/>
        <v/>
      </c>
      <c r="DU650">
        <f t="shared" si="1388"/>
        <v>0</v>
      </c>
      <c r="DV650">
        <f t="shared" si="1389"/>
        <v>0</v>
      </c>
      <c r="DW650">
        <f t="shared" si="1390"/>
        <v>0</v>
      </c>
      <c r="DX650" t="str">
        <f t="shared" si="1391"/>
        <v/>
      </c>
      <c r="DY650" t="str">
        <f t="shared" si="1392"/>
        <v/>
      </c>
      <c r="DZ650" t="str">
        <f t="shared" si="1393"/>
        <v/>
      </c>
      <c r="EA650" s="5">
        <f t="shared" si="1394"/>
        <v>0</v>
      </c>
      <c r="EB650" s="3">
        <f t="shared" si="1395"/>
        <v>0</v>
      </c>
    </row>
    <row r="651" spans="2:132" x14ac:dyDescent="0.2">
      <c r="B651" s="25">
        <v>646</v>
      </c>
      <c r="C651" s="26">
        <f>Zisk!D665</f>
        <v>0</v>
      </c>
      <c r="D651">
        <f>Zisk!E665</f>
        <v>0</v>
      </c>
      <c r="E651" s="66" t="str">
        <f t="shared" si="1282"/>
        <v/>
      </c>
      <c r="F651" t="str">
        <f t="shared" si="1283"/>
        <v/>
      </c>
      <c r="G651" s="66" t="str">
        <f t="shared" si="1284"/>
        <v/>
      </c>
      <c r="H651" s="25"/>
      <c r="I651" s="25"/>
      <c r="J651">
        <f>VstupniParametry_SKRYT!$D$5</f>
        <v>0.02</v>
      </c>
      <c r="K651">
        <f>VstupniParametry_SKRYT!$D$6</f>
        <v>0.06</v>
      </c>
      <c r="L651">
        <f>VstupniParametry_SKRYT!$D$7</f>
        <v>0.06</v>
      </c>
      <c r="M651">
        <f>VstupniParametry_SKRYT!$D$8</f>
        <v>0.06</v>
      </c>
      <c r="N651">
        <f>VstupniParametry_SKRYT!$D$9</f>
        <v>1.7999999999999999E-2</v>
      </c>
      <c r="O651" s="27">
        <f>VstupniParametry_SKRYT!$D$10</f>
        <v>0.01</v>
      </c>
      <c r="P651" s="27">
        <f>VstupniParametry_SKRYT!$D$11</f>
        <v>0.01</v>
      </c>
      <c r="Q651" s="27">
        <f>VstupniParametry_SKRYT!$D$12</f>
        <v>0.01</v>
      </c>
      <c r="R651" s="27">
        <f>VstupniParametry_SKRYT!$D$13</f>
        <v>0.01</v>
      </c>
      <c r="S651" s="27">
        <f>VstupniParametry_SKRYT!$D$14</f>
        <v>0.01</v>
      </c>
      <c r="T651">
        <f t="shared" si="1285"/>
        <v>0</v>
      </c>
      <c r="U651">
        <f t="shared" si="1286"/>
        <v>0</v>
      </c>
      <c r="V651">
        <f t="shared" si="1287"/>
        <v>0</v>
      </c>
      <c r="W651">
        <f t="shared" si="1288"/>
        <v>0</v>
      </c>
      <c r="X651">
        <f t="shared" si="1289"/>
        <v>0</v>
      </c>
      <c r="Y651">
        <f t="shared" si="1290"/>
        <v>0</v>
      </c>
      <c r="Z651">
        <f t="shared" si="1291"/>
        <v>0</v>
      </c>
      <c r="AA651">
        <f t="shared" si="1292"/>
        <v>0</v>
      </c>
      <c r="AB651">
        <f t="shared" si="1293"/>
        <v>0</v>
      </c>
      <c r="AC651">
        <f t="shared" si="1294"/>
        <v>0</v>
      </c>
      <c r="AD651">
        <f t="shared" si="1295"/>
        <v>0</v>
      </c>
      <c r="AE651">
        <f t="shared" si="1296"/>
        <v>0</v>
      </c>
      <c r="AF651">
        <f t="shared" si="1297"/>
        <v>0</v>
      </c>
      <c r="AG651">
        <f t="shared" si="1298"/>
        <v>0</v>
      </c>
      <c r="AH651">
        <f t="shared" si="1299"/>
        <v>0</v>
      </c>
      <c r="AI651">
        <f t="shared" si="1300"/>
        <v>0</v>
      </c>
      <c r="AJ651">
        <f t="shared" si="1301"/>
        <v>0</v>
      </c>
      <c r="AK651">
        <f t="shared" si="1302"/>
        <v>0</v>
      </c>
      <c r="AL651">
        <f t="shared" si="1303"/>
        <v>0</v>
      </c>
      <c r="AM651">
        <f t="shared" si="1304"/>
        <v>0</v>
      </c>
      <c r="AN651">
        <f t="shared" si="1305"/>
        <v>0</v>
      </c>
      <c r="AO651">
        <f t="shared" si="1306"/>
        <v>0</v>
      </c>
      <c r="AP651">
        <f t="shared" si="1307"/>
        <v>0</v>
      </c>
      <c r="AQ651">
        <f t="shared" si="1308"/>
        <v>0</v>
      </c>
      <c r="AR651">
        <f t="shared" si="1309"/>
        <v>0</v>
      </c>
      <c r="AS651">
        <f t="shared" si="1310"/>
        <v>0</v>
      </c>
      <c r="AT651">
        <f t="shared" si="1280"/>
        <v>0</v>
      </c>
      <c r="AU651">
        <f t="shared" si="1311"/>
        <v>0</v>
      </c>
      <c r="AV651">
        <f t="shared" si="1312"/>
        <v>0</v>
      </c>
      <c r="AW651">
        <f t="shared" si="1281"/>
        <v>0</v>
      </c>
      <c r="AX651">
        <f t="shared" si="1313"/>
        <v>0</v>
      </c>
      <c r="AY651">
        <f t="shared" si="1314"/>
        <v>0</v>
      </c>
      <c r="AZ651">
        <f t="shared" si="1315"/>
        <v>0</v>
      </c>
      <c r="BA651">
        <f t="shared" si="1316"/>
        <v>0</v>
      </c>
      <c r="BB651">
        <f t="shared" si="1317"/>
        <v>0</v>
      </c>
      <c r="BC651">
        <f t="shared" si="1318"/>
        <v>0</v>
      </c>
      <c r="BD651">
        <f t="shared" si="1319"/>
        <v>0</v>
      </c>
      <c r="BE651">
        <f t="shared" si="1320"/>
        <v>0</v>
      </c>
      <c r="BF651">
        <f t="shared" si="1321"/>
        <v>0</v>
      </c>
      <c r="BG651">
        <f t="shared" si="1322"/>
        <v>0</v>
      </c>
      <c r="BH651">
        <f t="shared" si="1323"/>
        <v>0</v>
      </c>
      <c r="BI651">
        <f t="shared" si="1324"/>
        <v>0</v>
      </c>
      <c r="BJ651">
        <f t="shared" si="1325"/>
        <v>0</v>
      </c>
      <c r="BK651">
        <f t="shared" si="1326"/>
        <v>0</v>
      </c>
      <c r="BL651">
        <f t="shared" si="1327"/>
        <v>0</v>
      </c>
      <c r="BM651">
        <f t="shared" si="1328"/>
        <v>0</v>
      </c>
      <c r="BN651">
        <f t="shared" si="1329"/>
        <v>0</v>
      </c>
      <c r="BO651">
        <f t="shared" si="1330"/>
        <v>0</v>
      </c>
      <c r="BP651">
        <f t="shared" si="1331"/>
        <v>0</v>
      </c>
      <c r="BQ651">
        <f t="shared" si="1332"/>
        <v>0</v>
      </c>
      <c r="BR651">
        <f t="shared" si="1333"/>
        <v>0</v>
      </c>
      <c r="BS651">
        <f t="shared" si="1334"/>
        <v>0</v>
      </c>
      <c r="BT651">
        <f t="shared" si="1335"/>
        <v>0</v>
      </c>
      <c r="BU651">
        <f t="shared" si="1336"/>
        <v>0</v>
      </c>
      <c r="BV651">
        <f t="shared" si="1337"/>
        <v>0</v>
      </c>
      <c r="BW651">
        <f t="shared" si="1338"/>
        <v>0</v>
      </c>
      <c r="BX651">
        <f t="shared" si="1339"/>
        <v>0</v>
      </c>
      <c r="BY651">
        <f t="shared" si="1340"/>
        <v>0</v>
      </c>
      <c r="BZ651">
        <f t="shared" si="1341"/>
        <v>0</v>
      </c>
      <c r="CA651">
        <f t="shared" si="1342"/>
        <v>0</v>
      </c>
      <c r="CB651">
        <f t="shared" si="1343"/>
        <v>0</v>
      </c>
      <c r="CC651">
        <f t="shared" si="1344"/>
        <v>0</v>
      </c>
      <c r="CD651">
        <f t="shared" si="1345"/>
        <v>0</v>
      </c>
      <c r="CE651">
        <f t="shared" si="1346"/>
        <v>0</v>
      </c>
      <c r="CF651">
        <f t="shared" si="1347"/>
        <v>0</v>
      </c>
      <c r="CG651">
        <f t="shared" si="1348"/>
        <v>0</v>
      </c>
      <c r="CH651">
        <f t="shared" si="1349"/>
        <v>0</v>
      </c>
      <c r="CI651">
        <f t="shared" si="1350"/>
        <v>0</v>
      </c>
      <c r="CJ651">
        <f t="shared" si="1351"/>
        <v>0</v>
      </c>
      <c r="CK651">
        <f t="shared" si="1352"/>
        <v>0</v>
      </c>
      <c r="CL651" t="str">
        <f t="shared" si="1353"/>
        <v/>
      </c>
      <c r="CM651" t="str">
        <f t="shared" si="1354"/>
        <v/>
      </c>
      <c r="CN651" t="str">
        <f t="shared" si="1355"/>
        <v/>
      </c>
      <c r="CO651" t="str">
        <f t="shared" si="1356"/>
        <v/>
      </c>
      <c r="CP651" t="str">
        <f t="shared" si="1357"/>
        <v/>
      </c>
      <c r="CQ651" t="str">
        <f t="shared" si="1358"/>
        <v/>
      </c>
      <c r="CR651" t="str">
        <f t="shared" si="1359"/>
        <v/>
      </c>
      <c r="CS651" t="str">
        <f t="shared" si="1360"/>
        <v/>
      </c>
      <c r="CT651" t="str">
        <f t="shared" si="1361"/>
        <v/>
      </c>
      <c r="CU651" t="str">
        <f t="shared" si="1362"/>
        <v/>
      </c>
      <c r="CV651" t="str">
        <f t="shared" si="1363"/>
        <v/>
      </c>
      <c r="CW651" t="str">
        <f t="shared" si="1364"/>
        <v/>
      </c>
      <c r="CX651" t="str">
        <f t="shared" si="1365"/>
        <v/>
      </c>
      <c r="CY651" t="str">
        <f t="shared" si="1366"/>
        <v/>
      </c>
      <c r="CZ651" t="str">
        <f t="shared" si="1367"/>
        <v/>
      </c>
      <c r="DA651" t="str">
        <f t="shared" si="1368"/>
        <v/>
      </c>
      <c r="DB651" t="str">
        <f t="shared" si="1369"/>
        <v/>
      </c>
      <c r="DC651" t="str">
        <f t="shared" si="1370"/>
        <v/>
      </c>
      <c r="DD651" t="str">
        <f t="shared" si="1371"/>
        <v/>
      </c>
      <c r="DE651" t="str">
        <f t="shared" si="1372"/>
        <v/>
      </c>
      <c r="DF651" t="str">
        <f t="shared" si="1373"/>
        <v/>
      </c>
      <c r="DG651" t="str">
        <f t="shared" si="1374"/>
        <v/>
      </c>
      <c r="DH651" t="str">
        <f t="shared" si="1375"/>
        <v/>
      </c>
      <c r="DI651" t="str">
        <f t="shared" si="1376"/>
        <v/>
      </c>
      <c r="DJ651" t="str">
        <f t="shared" si="1377"/>
        <v/>
      </c>
      <c r="DK651" t="str">
        <f t="shared" si="1378"/>
        <v/>
      </c>
      <c r="DL651" t="str">
        <f t="shared" si="1379"/>
        <v/>
      </c>
      <c r="DM651" t="str">
        <f t="shared" si="1380"/>
        <v/>
      </c>
      <c r="DN651" t="str">
        <f t="shared" si="1381"/>
        <v/>
      </c>
      <c r="DO651" t="str">
        <f t="shared" si="1382"/>
        <v/>
      </c>
      <c r="DP651" t="str">
        <f t="shared" si="1383"/>
        <v/>
      </c>
      <c r="DQ651" t="str">
        <f t="shared" si="1384"/>
        <v/>
      </c>
      <c r="DR651" t="str">
        <f t="shared" si="1385"/>
        <v/>
      </c>
      <c r="DS651" t="str">
        <f t="shared" si="1386"/>
        <v/>
      </c>
      <c r="DT651" t="str">
        <f t="shared" si="1387"/>
        <v/>
      </c>
      <c r="DU651">
        <f t="shared" si="1388"/>
        <v>0</v>
      </c>
      <c r="DV651">
        <f t="shared" si="1389"/>
        <v>0</v>
      </c>
      <c r="DW651">
        <f t="shared" si="1390"/>
        <v>0</v>
      </c>
      <c r="DX651" t="str">
        <f t="shared" si="1391"/>
        <v/>
      </c>
      <c r="DY651" t="str">
        <f t="shared" si="1392"/>
        <v/>
      </c>
      <c r="DZ651" t="str">
        <f t="shared" si="1393"/>
        <v/>
      </c>
      <c r="EA651" s="5">
        <f t="shared" si="1394"/>
        <v>0</v>
      </c>
      <c r="EB651" s="3">
        <f t="shared" si="1395"/>
        <v>0</v>
      </c>
    </row>
    <row r="652" spans="2:132" x14ac:dyDescent="0.2">
      <c r="B652">
        <v>647</v>
      </c>
      <c r="C652" s="3">
        <f>Zisk!D666</f>
        <v>0</v>
      </c>
      <c r="D652">
        <f>Zisk!E666</f>
        <v>0</v>
      </c>
      <c r="E652" s="66" t="str">
        <f t="shared" si="1282"/>
        <v/>
      </c>
      <c r="F652" t="str">
        <f t="shared" si="1283"/>
        <v/>
      </c>
      <c r="G652" s="66" t="str">
        <f t="shared" si="1284"/>
        <v/>
      </c>
      <c r="J652">
        <f>VstupniParametry_SKRYT!$D$5</f>
        <v>0.02</v>
      </c>
      <c r="K652">
        <f>VstupniParametry_SKRYT!$D$6</f>
        <v>0.06</v>
      </c>
      <c r="L652">
        <f>VstupniParametry_SKRYT!$D$7</f>
        <v>0.06</v>
      </c>
      <c r="M652">
        <f>VstupniParametry_SKRYT!$D$8</f>
        <v>0.06</v>
      </c>
      <c r="N652">
        <f>VstupniParametry_SKRYT!$D$9</f>
        <v>1.7999999999999999E-2</v>
      </c>
      <c r="O652" s="27">
        <f>VstupniParametry_SKRYT!$D$10</f>
        <v>0.01</v>
      </c>
      <c r="P652" s="27">
        <f>VstupniParametry_SKRYT!$D$11</f>
        <v>0.01</v>
      </c>
      <c r="Q652" s="27">
        <f>VstupniParametry_SKRYT!$D$12</f>
        <v>0.01</v>
      </c>
      <c r="R652" s="27">
        <f>VstupniParametry_SKRYT!$D$13</f>
        <v>0.01</v>
      </c>
      <c r="S652" s="27">
        <f>VstupniParametry_SKRYT!$D$14</f>
        <v>0.01</v>
      </c>
      <c r="T652">
        <f t="shared" si="1285"/>
        <v>0</v>
      </c>
      <c r="U652">
        <f t="shared" si="1286"/>
        <v>0</v>
      </c>
      <c r="V652">
        <f t="shared" si="1287"/>
        <v>0</v>
      </c>
      <c r="W652">
        <f t="shared" si="1288"/>
        <v>0</v>
      </c>
      <c r="X652">
        <f t="shared" si="1289"/>
        <v>0</v>
      </c>
      <c r="Y652">
        <f t="shared" si="1290"/>
        <v>0</v>
      </c>
      <c r="Z652">
        <f t="shared" si="1291"/>
        <v>0</v>
      </c>
      <c r="AA652">
        <f t="shared" si="1292"/>
        <v>0</v>
      </c>
      <c r="AB652">
        <f t="shared" si="1293"/>
        <v>0</v>
      </c>
      <c r="AC652">
        <f t="shared" si="1294"/>
        <v>0</v>
      </c>
      <c r="AD652">
        <f t="shared" si="1295"/>
        <v>0</v>
      </c>
      <c r="AE652">
        <f t="shared" si="1296"/>
        <v>0</v>
      </c>
      <c r="AF652">
        <f t="shared" si="1297"/>
        <v>0</v>
      </c>
      <c r="AG652">
        <f t="shared" si="1298"/>
        <v>0</v>
      </c>
      <c r="AH652">
        <f t="shared" si="1299"/>
        <v>0</v>
      </c>
      <c r="AI652">
        <f t="shared" si="1300"/>
        <v>0</v>
      </c>
      <c r="AJ652">
        <f t="shared" si="1301"/>
        <v>0</v>
      </c>
      <c r="AK652">
        <f t="shared" si="1302"/>
        <v>0</v>
      </c>
      <c r="AL652">
        <f t="shared" si="1303"/>
        <v>0</v>
      </c>
      <c r="AM652">
        <f t="shared" si="1304"/>
        <v>0</v>
      </c>
      <c r="AN652">
        <f t="shared" si="1305"/>
        <v>0</v>
      </c>
      <c r="AO652">
        <f t="shared" si="1306"/>
        <v>0</v>
      </c>
      <c r="AP652">
        <f t="shared" si="1307"/>
        <v>0</v>
      </c>
      <c r="AQ652">
        <f t="shared" si="1308"/>
        <v>0</v>
      </c>
      <c r="AR652">
        <f t="shared" si="1309"/>
        <v>0</v>
      </c>
      <c r="AS652">
        <f t="shared" si="1310"/>
        <v>0</v>
      </c>
      <c r="AT652">
        <f t="shared" si="1280"/>
        <v>0</v>
      </c>
      <c r="AU652">
        <f t="shared" si="1311"/>
        <v>0</v>
      </c>
      <c r="AV652">
        <f t="shared" si="1312"/>
        <v>0</v>
      </c>
      <c r="AW652">
        <f t="shared" si="1281"/>
        <v>0</v>
      </c>
      <c r="AX652">
        <f t="shared" si="1313"/>
        <v>0</v>
      </c>
      <c r="AY652">
        <f t="shared" si="1314"/>
        <v>0</v>
      </c>
      <c r="AZ652">
        <f t="shared" si="1315"/>
        <v>0</v>
      </c>
      <c r="BA652">
        <f t="shared" si="1316"/>
        <v>0</v>
      </c>
      <c r="BB652">
        <f t="shared" si="1317"/>
        <v>0</v>
      </c>
      <c r="BC652">
        <f t="shared" si="1318"/>
        <v>0</v>
      </c>
      <c r="BD652">
        <f t="shared" si="1319"/>
        <v>0</v>
      </c>
      <c r="BE652">
        <f t="shared" si="1320"/>
        <v>0</v>
      </c>
      <c r="BF652">
        <f t="shared" si="1321"/>
        <v>0</v>
      </c>
      <c r="BG652">
        <f t="shared" si="1322"/>
        <v>0</v>
      </c>
      <c r="BH652">
        <f t="shared" si="1323"/>
        <v>0</v>
      </c>
      <c r="BI652">
        <f t="shared" si="1324"/>
        <v>0</v>
      </c>
      <c r="BJ652">
        <f t="shared" si="1325"/>
        <v>0</v>
      </c>
      <c r="BK652">
        <f t="shared" si="1326"/>
        <v>0</v>
      </c>
      <c r="BL652">
        <f t="shared" si="1327"/>
        <v>0</v>
      </c>
      <c r="BM652">
        <f t="shared" si="1328"/>
        <v>0</v>
      </c>
      <c r="BN652">
        <f t="shared" si="1329"/>
        <v>0</v>
      </c>
      <c r="BO652">
        <f t="shared" si="1330"/>
        <v>0</v>
      </c>
      <c r="BP652">
        <f t="shared" si="1331"/>
        <v>0</v>
      </c>
      <c r="BQ652">
        <f t="shared" si="1332"/>
        <v>0</v>
      </c>
      <c r="BR652">
        <f t="shared" si="1333"/>
        <v>0</v>
      </c>
      <c r="BS652">
        <f t="shared" si="1334"/>
        <v>0</v>
      </c>
      <c r="BT652">
        <f t="shared" si="1335"/>
        <v>0</v>
      </c>
      <c r="BU652">
        <f t="shared" si="1336"/>
        <v>0</v>
      </c>
      <c r="BV652">
        <f t="shared" si="1337"/>
        <v>0</v>
      </c>
      <c r="BW652">
        <f t="shared" si="1338"/>
        <v>0</v>
      </c>
      <c r="BX652">
        <f t="shared" si="1339"/>
        <v>0</v>
      </c>
      <c r="BY652">
        <f t="shared" si="1340"/>
        <v>0</v>
      </c>
      <c r="BZ652">
        <f t="shared" si="1341"/>
        <v>0</v>
      </c>
      <c r="CA652">
        <f t="shared" si="1342"/>
        <v>0</v>
      </c>
      <c r="CB652">
        <f t="shared" si="1343"/>
        <v>0</v>
      </c>
      <c r="CC652">
        <f t="shared" si="1344"/>
        <v>0</v>
      </c>
      <c r="CD652">
        <f t="shared" si="1345"/>
        <v>0</v>
      </c>
      <c r="CE652">
        <f t="shared" si="1346"/>
        <v>0</v>
      </c>
      <c r="CF652">
        <f t="shared" si="1347"/>
        <v>0</v>
      </c>
      <c r="CG652">
        <f t="shared" si="1348"/>
        <v>0</v>
      </c>
      <c r="CH652">
        <f t="shared" si="1349"/>
        <v>0</v>
      </c>
      <c r="CI652">
        <f t="shared" si="1350"/>
        <v>0</v>
      </c>
      <c r="CJ652">
        <f t="shared" si="1351"/>
        <v>0</v>
      </c>
      <c r="CK652">
        <f t="shared" si="1352"/>
        <v>0</v>
      </c>
      <c r="CL652" t="str">
        <f t="shared" si="1353"/>
        <v/>
      </c>
      <c r="CM652" t="str">
        <f t="shared" si="1354"/>
        <v/>
      </c>
      <c r="CN652" t="str">
        <f t="shared" si="1355"/>
        <v/>
      </c>
      <c r="CO652" t="str">
        <f t="shared" si="1356"/>
        <v/>
      </c>
      <c r="CP652" t="str">
        <f t="shared" si="1357"/>
        <v/>
      </c>
      <c r="CQ652" t="str">
        <f t="shared" si="1358"/>
        <v/>
      </c>
      <c r="CR652" t="str">
        <f t="shared" si="1359"/>
        <v/>
      </c>
      <c r="CS652" t="str">
        <f t="shared" si="1360"/>
        <v/>
      </c>
      <c r="CT652" t="str">
        <f t="shared" si="1361"/>
        <v/>
      </c>
      <c r="CU652" t="str">
        <f t="shared" si="1362"/>
        <v/>
      </c>
      <c r="CV652" t="str">
        <f t="shared" si="1363"/>
        <v/>
      </c>
      <c r="CW652" t="str">
        <f t="shared" si="1364"/>
        <v/>
      </c>
      <c r="CX652" t="str">
        <f t="shared" si="1365"/>
        <v/>
      </c>
      <c r="CY652" t="str">
        <f t="shared" si="1366"/>
        <v/>
      </c>
      <c r="CZ652" t="str">
        <f t="shared" si="1367"/>
        <v/>
      </c>
      <c r="DA652" t="str">
        <f t="shared" si="1368"/>
        <v/>
      </c>
      <c r="DB652" t="str">
        <f t="shared" si="1369"/>
        <v/>
      </c>
      <c r="DC652" t="str">
        <f t="shared" si="1370"/>
        <v/>
      </c>
      <c r="DD652" t="str">
        <f t="shared" si="1371"/>
        <v/>
      </c>
      <c r="DE652" t="str">
        <f t="shared" si="1372"/>
        <v/>
      </c>
      <c r="DF652" t="str">
        <f t="shared" si="1373"/>
        <v/>
      </c>
      <c r="DG652" t="str">
        <f t="shared" si="1374"/>
        <v/>
      </c>
      <c r="DH652" t="str">
        <f t="shared" si="1375"/>
        <v/>
      </c>
      <c r="DI652" t="str">
        <f t="shared" si="1376"/>
        <v/>
      </c>
      <c r="DJ652" t="str">
        <f t="shared" si="1377"/>
        <v/>
      </c>
      <c r="DK652" t="str">
        <f t="shared" si="1378"/>
        <v/>
      </c>
      <c r="DL652" t="str">
        <f t="shared" si="1379"/>
        <v/>
      </c>
      <c r="DM652" t="str">
        <f t="shared" si="1380"/>
        <v/>
      </c>
      <c r="DN652" t="str">
        <f t="shared" si="1381"/>
        <v/>
      </c>
      <c r="DO652" t="str">
        <f t="shared" si="1382"/>
        <v/>
      </c>
      <c r="DP652" t="str">
        <f t="shared" si="1383"/>
        <v/>
      </c>
      <c r="DQ652" t="str">
        <f t="shared" si="1384"/>
        <v/>
      </c>
      <c r="DR652" t="str">
        <f t="shared" si="1385"/>
        <v/>
      </c>
      <c r="DS652" t="str">
        <f t="shared" si="1386"/>
        <v/>
      </c>
      <c r="DT652" t="str">
        <f t="shared" si="1387"/>
        <v/>
      </c>
      <c r="DU652">
        <f t="shared" si="1388"/>
        <v>0</v>
      </c>
      <c r="DV652">
        <f t="shared" si="1389"/>
        <v>0</v>
      </c>
      <c r="DW652">
        <f t="shared" si="1390"/>
        <v>0</v>
      </c>
      <c r="DX652" t="str">
        <f t="shared" si="1391"/>
        <v/>
      </c>
      <c r="DY652" t="str">
        <f t="shared" si="1392"/>
        <v/>
      </c>
      <c r="DZ652" t="str">
        <f t="shared" si="1393"/>
        <v/>
      </c>
      <c r="EA652" s="5">
        <f t="shared" si="1394"/>
        <v>0</v>
      </c>
      <c r="EB652" s="3">
        <f t="shared" si="1395"/>
        <v>0</v>
      </c>
    </row>
    <row r="653" spans="2:132" x14ac:dyDescent="0.2">
      <c r="B653" s="25">
        <v>648</v>
      </c>
      <c r="C653" s="26">
        <f>Zisk!D667</f>
        <v>0</v>
      </c>
      <c r="D653">
        <f>Zisk!E667</f>
        <v>0</v>
      </c>
      <c r="E653" s="66" t="str">
        <f t="shared" si="1282"/>
        <v/>
      </c>
      <c r="F653" t="str">
        <f t="shared" si="1283"/>
        <v/>
      </c>
      <c r="G653" s="66" t="str">
        <f t="shared" si="1284"/>
        <v/>
      </c>
      <c r="H653" s="25"/>
      <c r="I653" s="25"/>
      <c r="J653">
        <f>VstupniParametry_SKRYT!$D$5</f>
        <v>0.02</v>
      </c>
      <c r="K653">
        <f>VstupniParametry_SKRYT!$D$6</f>
        <v>0.06</v>
      </c>
      <c r="L653">
        <f>VstupniParametry_SKRYT!$D$7</f>
        <v>0.06</v>
      </c>
      <c r="M653">
        <f>VstupniParametry_SKRYT!$D$8</f>
        <v>0.06</v>
      </c>
      <c r="N653">
        <f>VstupniParametry_SKRYT!$D$9</f>
        <v>1.7999999999999999E-2</v>
      </c>
      <c r="O653" s="27">
        <f>VstupniParametry_SKRYT!$D$10</f>
        <v>0.01</v>
      </c>
      <c r="P653" s="27">
        <f>VstupniParametry_SKRYT!$D$11</f>
        <v>0.01</v>
      </c>
      <c r="Q653" s="27">
        <f>VstupniParametry_SKRYT!$D$12</f>
        <v>0.01</v>
      </c>
      <c r="R653" s="27">
        <f>VstupniParametry_SKRYT!$D$13</f>
        <v>0.01</v>
      </c>
      <c r="S653" s="27">
        <f>VstupniParametry_SKRYT!$D$14</f>
        <v>0.01</v>
      </c>
      <c r="T653">
        <f t="shared" si="1285"/>
        <v>0</v>
      </c>
      <c r="U653">
        <f t="shared" si="1286"/>
        <v>0</v>
      </c>
      <c r="V653">
        <f t="shared" si="1287"/>
        <v>0</v>
      </c>
      <c r="W653">
        <f t="shared" si="1288"/>
        <v>0</v>
      </c>
      <c r="X653">
        <f t="shared" si="1289"/>
        <v>0</v>
      </c>
      <c r="Y653">
        <f t="shared" si="1290"/>
        <v>0</v>
      </c>
      <c r="Z653">
        <f t="shared" si="1291"/>
        <v>0</v>
      </c>
      <c r="AA653">
        <f t="shared" si="1292"/>
        <v>0</v>
      </c>
      <c r="AB653">
        <f t="shared" si="1293"/>
        <v>0</v>
      </c>
      <c r="AC653">
        <f t="shared" si="1294"/>
        <v>0</v>
      </c>
      <c r="AD653">
        <f t="shared" si="1295"/>
        <v>0</v>
      </c>
      <c r="AE653">
        <f t="shared" si="1296"/>
        <v>0</v>
      </c>
      <c r="AF653">
        <f t="shared" si="1297"/>
        <v>0</v>
      </c>
      <c r="AG653">
        <f t="shared" si="1298"/>
        <v>0</v>
      </c>
      <c r="AH653">
        <f t="shared" si="1299"/>
        <v>0</v>
      </c>
      <c r="AI653">
        <f t="shared" si="1300"/>
        <v>0</v>
      </c>
      <c r="AJ653">
        <f t="shared" si="1301"/>
        <v>0</v>
      </c>
      <c r="AK653">
        <f t="shared" si="1302"/>
        <v>0</v>
      </c>
      <c r="AL653">
        <f t="shared" si="1303"/>
        <v>0</v>
      </c>
      <c r="AM653">
        <f t="shared" si="1304"/>
        <v>0</v>
      </c>
      <c r="AN653">
        <f t="shared" si="1305"/>
        <v>0</v>
      </c>
      <c r="AO653">
        <f t="shared" si="1306"/>
        <v>0</v>
      </c>
      <c r="AP653">
        <f t="shared" si="1307"/>
        <v>0</v>
      </c>
      <c r="AQ653">
        <f t="shared" si="1308"/>
        <v>0</v>
      </c>
      <c r="AR653">
        <f t="shared" si="1309"/>
        <v>0</v>
      </c>
      <c r="AS653">
        <f t="shared" si="1310"/>
        <v>0</v>
      </c>
      <c r="AT653">
        <f t="shared" si="1280"/>
        <v>0</v>
      </c>
      <c r="AU653">
        <f t="shared" si="1311"/>
        <v>0</v>
      </c>
      <c r="AV653">
        <f t="shared" si="1312"/>
        <v>0</v>
      </c>
      <c r="AW653">
        <f t="shared" si="1281"/>
        <v>0</v>
      </c>
      <c r="AX653">
        <f t="shared" si="1313"/>
        <v>0</v>
      </c>
      <c r="AY653">
        <f t="shared" si="1314"/>
        <v>0</v>
      </c>
      <c r="AZ653">
        <f t="shared" si="1315"/>
        <v>0</v>
      </c>
      <c r="BA653">
        <f t="shared" si="1316"/>
        <v>0</v>
      </c>
      <c r="BB653">
        <f t="shared" si="1317"/>
        <v>0</v>
      </c>
      <c r="BC653">
        <f t="shared" si="1318"/>
        <v>0</v>
      </c>
      <c r="BD653">
        <f t="shared" si="1319"/>
        <v>0</v>
      </c>
      <c r="BE653">
        <f t="shared" si="1320"/>
        <v>0</v>
      </c>
      <c r="BF653">
        <f t="shared" si="1321"/>
        <v>0</v>
      </c>
      <c r="BG653">
        <f t="shared" si="1322"/>
        <v>0</v>
      </c>
      <c r="BH653">
        <f t="shared" si="1323"/>
        <v>0</v>
      </c>
      <c r="BI653">
        <f t="shared" si="1324"/>
        <v>0</v>
      </c>
      <c r="BJ653">
        <f t="shared" si="1325"/>
        <v>0</v>
      </c>
      <c r="BK653">
        <f t="shared" si="1326"/>
        <v>0</v>
      </c>
      <c r="BL653">
        <f t="shared" si="1327"/>
        <v>0</v>
      </c>
      <c r="BM653">
        <f t="shared" si="1328"/>
        <v>0</v>
      </c>
      <c r="BN653">
        <f t="shared" si="1329"/>
        <v>0</v>
      </c>
      <c r="BO653">
        <f t="shared" si="1330"/>
        <v>0</v>
      </c>
      <c r="BP653">
        <f t="shared" si="1331"/>
        <v>0</v>
      </c>
      <c r="BQ653">
        <f t="shared" si="1332"/>
        <v>0</v>
      </c>
      <c r="BR653">
        <f t="shared" si="1333"/>
        <v>0</v>
      </c>
      <c r="BS653">
        <f t="shared" si="1334"/>
        <v>0</v>
      </c>
      <c r="BT653">
        <f t="shared" si="1335"/>
        <v>0</v>
      </c>
      <c r="BU653">
        <f t="shared" si="1336"/>
        <v>0</v>
      </c>
      <c r="BV653">
        <f t="shared" si="1337"/>
        <v>0</v>
      </c>
      <c r="BW653">
        <f t="shared" si="1338"/>
        <v>0</v>
      </c>
      <c r="BX653">
        <f t="shared" si="1339"/>
        <v>0</v>
      </c>
      <c r="BY653">
        <f t="shared" si="1340"/>
        <v>0</v>
      </c>
      <c r="BZ653">
        <f t="shared" si="1341"/>
        <v>0</v>
      </c>
      <c r="CA653">
        <f t="shared" si="1342"/>
        <v>0</v>
      </c>
      <c r="CB653">
        <f t="shared" si="1343"/>
        <v>0</v>
      </c>
      <c r="CC653">
        <f t="shared" si="1344"/>
        <v>0</v>
      </c>
      <c r="CD653">
        <f t="shared" si="1345"/>
        <v>0</v>
      </c>
      <c r="CE653">
        <f t="shared" si="1346"/>
        <v>0</v>
      </c>
      <c r="CF653">
        <f t="shared" si="1347"/>
        <v>0</v>
      </c>
      <c r="CG653">
        <f t="shared" si="1348"/>
        <v>0</v>
      </c>
      <c r="CH653">
        <f t="shared" si="1349"/>
        <v>0</v>
      </c>
      <c r="CI653">
        <f t="shared" si="1350"/>
        <v>0</v>
      </c>
      <c r="CJ653">
        <f t="shared" si="1351"/>
        <v>0</v>
      </c>
      <c r="CK653">
        <f t="shared" si="1352"/>
        <v>0</v>
      </c>
      <c r="CL653" t="str">
        <f t="shared" si="1353"/>
        <v/>
      </c>
      <c r="CM653" t="str">
        <f t="shared" si="1354"/>
        <v/>
      </c>
      <c r="CN653" t="str">
        <f t="shared" si="1355"/>
        <v/>
      </c>
      <c r="CO653" t="str">
        <f t="shared" si="1356"/>
        <v/>
      </c>
      <c r="CP653" t="str">
        <f t="shared" si="1357"/>
        <v/>
      </c>
      <c r="CQ653" t="str">
        <f t="shared" si="1358"/>
        <v/>
      </c>
      <c r="CR653" t="str">
        <f t="shared" si="1359"/>
        <v/>
      </c>
      <c r="CS653" t="str">
        <f t="shared" si="1360"/>
        <v/>
      </c>
      <c r="CT653" t="str">
        <f t="shared" si="1361"/>
        <v/>
      </c>
      <c r="CU653" t="str">
        <f t="shared" si="1362"/>
        <v/>
      </c>
      <c r="CV653" t="str">
        <f t="shared" si="1363"/>
        <v/>
      </c>
      <c r="CW653" t="str">
        <f t="shared" si="1364"/>
        <v/>
      </c>
      <c r="CX653" t="str">
        <f t="shared" si="1365"/>
        <v/>
      </c>
      <c r="CY653" t="str">
        <f t="shared" si="1366"/>
        <v/>
      </c>
      <c r="CZ653" t="str">
        <f t="shared" si="1367"/>
        <v/>
      </c>
      <c r="DA653" t="str">
        <f t="shared" si="1368"/>
        <v/>
      </c>
      <c r="DB653" t="str">
        <f t="shared" si="1369"/>
        <v/>
      </c>
      <c r="DC653" t="str">
        <f t="shared" si="1370"/>
        <v/>
      </c>
      <c r="DD653" t="str">
        <f t="shared" si="1371"/>
        <v/>
      </c>
      <c r="DE653" t="str">
        <f t="shared" si="1372"/>
        <v/>
      </c>
      <c r="DF653" t="str">
        <f t="shared" si="1373"/>
        <v/>
      </c>
      <c r="DG653" t="str">
        <f t="shared" si="1374"/>
        <v/>
      </c>
      <c r="DH653" t="str">
        <f t="shared" si="1375"/>
        <v/>
      </c>
      <c r="DI653" t="str">
        <f t="shared" si="1376"/>
        <v/>
      </c>
      <c r="DJ653" t="str">
        <f t="shared" si="1377"/>
        <v/>
      </c>
      <c r="DK653" t="str">
        <f t="shared" si="1378"/>
        <v/>
      </c>
      <c r="DL653" t="str">
        <f t="shared" si="1379"/>
        <v/>
      </c>
      <c r="DM653" t="str">
        <f t="shared" si="1380"/>
        <v/>
      </c>
      <c r="DN653" t="str">
        <f t="shared" si="1381"/>
        <v/>
      </c>
      <c r="DO653" t="str">
        <f t="shared" si="1382"/>
        <v/>
      </c>
      <c r="DP653" t="str">
        <f t="shared" si="1383"/>
        <v/>
      </c>
      <c r="DQ653" t="str">
        <f t="shared" si="1384"/>
        <v/>
      </c>
      <c r="DR653" t="str">
        <f t="shared" si="1385"/>
        <v/>
      </c>
      <c r="DS653" t="str">
        <f t="shared" si="1386"/>
        <v/>
      </c>
      <c r="DT653" t="str">
        <f t="shared" si="1387"/>
        <v/>
      </c>
      <c r="DU653">
        <f t="shared" si="1388"/>
        <v>0</v>
      </c>
      <c r="DV653">
        <f t="shared" si="1389"/>
        <v>0</v>
      </c>
      <c r="DW653">
        <f t="shared" si="1390"/>
        <v>0</v>
      </c>
      <c r="DX653" t="str">
        <f t="shared" si="1391"/>
        <v/>
      </c>
      <c r="DY653" t="str">
        <f t="shared" si="1392"/>
        <v/>
      </c>
      <c r="DZ653" t="str">
        <f t="shared" si="1393"/>
        <v/>
      </c>
      <c r="EA653" s="5">
        <f t="shared" si="1394"/>
        <v>0</v>
      </c>
      <c r="EB653" s="3">
        <f t="shared" si="1395"/>
        <v>0</v>
      </c>
    </row>
    <row r="654" spans="2:132" x14ac:dyDescent="0.2">
      <c r="B654">
        <v>649</v>
      </c>
      <c r="C654" s="3">
        <f>Zisk!D668</f>
        <v>0</v>
      </c>
      <c r="D654">
        <f>Zisk!E668</f>
        <v>0</v>
      </c>
      <c r="E654" s="66" t="str">
        <f t="shared" si="1282"/>
        <v/>
      </c>
      <c r="F654" t="str">
        <f t="shared" si="1283"/>
        <v/>
      </c>
      <c r="G654" s="66" t="str">
        <f t="shared" si="1284"/>
        <v/>
      </c>
      <c r="J654">
        <f>VstupniParametry_SKRYT!$D$5</f>
        <v>0.02</v>
      </c>
      <c r="K654">
        <f>VstupniParametry_SKRYT!$D$6</f>
        <v>0.06</v>
      </c>
      <c r="L654">
        <f>VstupniParametry_SKRYT!$D$7</f>
        <v>0.06</v>
      </c>
      <c r="M654">
        <f>VstupniParametry_SKRYT!$D$8</f>
        <v>0.06</v>
      </c>
      <c r="N654">
        <f>VstupniParametry_SKRYT!$D$9</f>
        <v>1.7999999999999999E-2</v>
      </c>
      <c r="O654" s="27">
        <f>VstupniParametry_SKRYT!$D$10</f>
        <v>0.01</v>
      </c>
      <c r="P654" s="27">
        <f>VstupniParametry_SKRYT!$D$11</f>
        <v>0.01</v>
      </c>
      <c r="Q654" s="27">
        <f>VstupniParametry_SKRYT!$D$12</f>
        <v>0.01</v>
      </c>
      <c r="R654" s="27">
        <f>VstupniParametry_SKRYT!$D$13</f>
        <v>0.01</v>
      </c>
      <c r="S654" s="27">
        <f>VstupniParametry_SKRYT!$D$14</f>
        <v>0.01</v>
      </c>
      <c r="T654">
        <f t="shared" si="1285"/>
        <v>0</v>
      </c>
      <c r="U654">
        <f t="shared" si="1286"/>
        <v>0</v>
      </c>
      <c r="V654">
        <f t="shared" si="1287"/>
        <v>0</v>
      </c>
      <c r="W654">
        <f t="shared" si="1288"/>
        <v>0</v>
      </c>
      <c r="X654">
        <f t="shared" si="1289"/>
        <v>0</v>
      </c>
      <c r="Y654">
        <f t="shared" si="1290"/>
        <v>0</v>
      </c>
      <c r="Z654">
        <f t="shared" si="1291"/>
        <v>0</v>
      </c>
      <c r="AA654">
        <f t="shared" si="1292"/>
        <v>0</v>
      </c>
      <c r="AB654">
        <f t="shared" si="1293"/>
        <v>0</v>
      </c>
      <c r="AC654">
        <f t="shared" si="1294"/>
        <v>0</v>
      </c>
      <c r="AD654">
        <f t="shared" si="1295"/>
        <v>0</v>
      </c>
      <c r="AE654">
        <f t="shared" si="1296"/>
        <v>0</v>
      </c>
      <c r="AF654">
        <f t="shared" si="1297"/>
        <v>0</v>
      </c>
      <c r="AG654">
        <f t="shared" si="1298"/>
        <v>0</v>
      </c>
      <c r="AH654">
        <f t="shared" si="1299"/>
        <v>0</v>
      </c>
      <c r="AI654">
        <f t="shared" si="1300"/>
        <v>0</v>
      </c>
      <c r="AJ654">
        <f t="shared" si="1301"/>
        <v>0</v>
      </c>
      <c r="AK654">
        <f t="shared" si="1302"/>
        <v>0</v>
      </c>
      <c r="AL654">
        <f t="shared" si="1303"/>
        <v>0</v>
      </c>
      <c r="AM654">
        <f t="shared" si="1304"/>
        <v>0</v>
      </c>
      <c r="AN654">
        <f t="shared" si="1305"/>
        <v>0</v>
      </c>
      <c r="AO654">
        <f t="shared" si="1306"/>
        <v>0</v>
      </c>
      <c r="AP654">
        <f t="shared" si="1307"/>
        <v>0</v>
      </c>
      <c r="AQ654">
        <f t="shared" si="1308"/>
        <v>0</v>
      </c>
      <c r="AR654">
        <f t="shared" si="1309"/>
        <v>0</v>
      </c>
      <c r="AS654">
        <f t="shared" si="1310"/>
        <v>0</v>
      </c>
      <c r="AT654">
        <f t="shared" si="1280"/>
        <v>0</v>
      </c>
      <c r="AU654">
        <f t="shared" si="1311"/>
        <v>0</v>
      </c>
      <c r="AV654">
        <f t="shared" si="1312"/>
        <v>0</v>
      </c>
      <c r="AW654">
        <f t="shared" si="1281"/>
        <v>0</v>
      </c>
      <c r="AX654">
        <f t="shared" si="1313"/>
        <v>0</v>
      </c>
      <c r="AY654">
        <f t="shared" si="1314"/>
        <v>0</v>
      </c>
      <c r="AZ654">
        <f t="shared" si="1315"/>
        <v>0</v>
      </c>
      <c r="BA654">
        <f t="shared" si="1316"/>
        <v>0</v>
      </c>
      <c r="BB654">
        <f t="shared" si="1317"/>
        <v>0</v>
      </c>
      <c r="BC654">
        <f t="shared" si="1318"/>
        <v>0</v>
      </c>
      <c r="BD654">
        <f t="shared" si="1319"/>
        <v>0</v>
      </c>
      <c r="BE654">
        <f t="shared" si="1320"/>
        <v>0</v>
      </c>
      <c r="BF654">
        <f t="shared" si="1321"/>
        <v>0</v>
      </c>
      <c r="BG654">
        <f t="shared" si="1322"/>
        <v>0</v>
      </c>
      <c r="BH654">
        <f t="shared" si="1323"/>
        <v>0</v>
      </c>
      <c r="BI654">
        <f t="shared" si="1324"/>
        <v>0</v>
      </c>
      <c r="BJ654">
        <f t="shared" si="1325"/>
        <v>0</v>
      </c>
      <c r="BK654">
        <f t="shared" si="1326"/>
        <v>0</v>
      </c>
      <c r="BL654">
        <f t="shared" si="1327"/>
        <v>0</v>
      </c>
      <c r="BM654">
        <f t="shared" si="1328"/>
        <v>0</v>
      </c>
      <c r="BN654">
        <f t="shared" si="1329"/>
        <v>0</v>
      </c>
      <c r="BO654">
        <f t="shared" si="1330"/>
        <v>0</v>
      </c>
      <c r="BP654">
        <f t="shared" si="1331"/>
        <v>0</v>
      </c>
      <c r="BQ654">
        <f t="shared" si="1332"/>
        <v>0</v>
      </c>
      <c r="BR654">
        <f t="shared" si="1333"/>
        <v>0</v>
      </c>
      <c r="BS654">
        <f t="shared" si="1334"/>
        <v>0</v>
      </c>
      <c r="BT654">
        <f t="shared" si="1335"/>
        <v>0</v>
      </c>
      <c r="BU654">
        <f t="shared" si="1336"/>
        <v>0</v>
      </c>
      <c r="BV654">
        <f t="shared" si="1337"/>
        <v>0</v>
      </c>
      <c r="BW654">
        <f t="shared" si="1338"/>
        <v>0</v>
      </c>
      <c r="BX654">
        <f t="shared" si="1339"/>
        <v>0</v>
      </c>
      <c r="BY654">
        <f t="shared" si="1340"/>
        <v>0</v>
      </c>
      <c r="BZ654">
        <f t="shared" si="1341"/>
        <v>0</v>
      </c>
      <c r="CA654">
        <f t="shared" si="1342"/>
        <v>0</v>
      </c>
      <c r="CB654">
        <f t="shared" si="1343"/>
        <v>0</v>
      </c>
      <c r="CC654">
        <f t="shared" si="1344"/>
        <v>0</v>
      </c>
      <c r="CD654">
        <f t="shared" si="1345"/>
        <v>0</v>
      </c>
      <c r="CE654">
        <f t="shared" si="1346"/>
        <v>0</v>
      </c>
      <c r="CF654">
        <f t="shared" si="1347"/>
        <v>0</v>
      </c>
      <c r="CG654">
        <f t="shared" si="1348"/>
        <v>0</v>
      </c>
      <c r="CH654">
        <f t="shared" si="1349"/>
        <v>0</v>
      </c>
      <c r="CI654">
        <f t="shared" si="1350"/>
        <v>0</v>
      </c>
      <c r="CJ654">
        <f t="shared" si="1351"/>
        <v>0</v>
      </c>
      <c r="CK654">
        <f t="shared" si="1352"/>
        <v>0</v>
      </c>
      <c r="CL654" t="str">
        <f t="shared" si="1353"/>
        <v/>
      </c>
      <c r="CM654" t="str">
        <f t="shared" si="1354"/>
        <v/>
      </c>
      <c r="CN654" t="str">
        <f t="shared" si="1355"/>
        <v/>
      </c>
      <c r="CO654" t="str">
        <f t="shared" si="1356"/>
        <v/>
      </c>
      <c r="CP654" t="str">
        <f t="shared" si="1357"/>
        <v/>
      </c>
      <c r="CQ654" t="str">
        <f t="shared" si="1358"/>
        <v/>
      </c>
      <c r="CR654" t="str">
        <f t="shared" si="1359"/>
        <v/>
      </c>
      <c r="CS654" t="str">
        <f t="shared" si="1360"/>
        <v/>
      </c>
      <c r="CT654" t="str">
        <f t="shared" si="1361"/>
        <v/>
      </c>
      <c r="CU654" t="str">
        <f t="shared" si="1362"/>
        <v/>
      </c>
      <c r="CV654" t="str">
        <f t="shared" si="1363"/>
        <v/>
      </c>
      <c r="CW654" t="str">
        <f t="shared" si="1364"/>
        <v/>
      </c>
      <c r="CX654" t="str">
        <f t="shared" si="1365"/>
        <v/>
      </c>
      <c r="CY654" t="str">
        <f t="shared" si="1366"/>
        <v/>
      </c>
      <c r="CZ654" t="str">
        <f t="shared" si="1367"/>
        <v/>
      </c>
      <c r="DA654" t="str">
        <f t="shared" si="1368"/>
        <v/>
      </c>
      <c r="DB654" t="str">
        <f t="shared" si="1369"/>
        <v/>
      </c>
      <c r="DC654" t="str">
        <f t="shared" si="1370"/>
        <v/>
      </c>
      <c r="DD654" t="str">
        <f t="shared" si="1371"/>
        <v/>
      </c>
      <c r="DE654" t="str">
        <f t="shared" si="1372"/>
        <v/>
      </c>
      <c r="DF654" t="str">
        <f t="shared" si="1373"/>
        <v/>
      </c>
      <c r="DG654" t="str">
        <f t="shared" si="1374"/>
        <v/>
      </c>
      <c r="DH654" t="str">
        <f t="shared" si="1375"/>
        <v/>
      </c>
      <c r="DI654" t="str">
        <f t="shared" si="1376"/>
        <v/>
      </c>
      <c r="DJ654" t="str">
        <f t="shared" si="1377"/>
        <v/>
      </c>
      <c r="DK654" t="str">
        <f t="shared" si="1378"/>
        <v/>
      </c>
      <c r="DL654" t="str">
        <f t="shared" si="1379"/>
        <v/>
      </c>
      <c r="DM654" t="str">
        <f t="shared" si="1380"/>
        <v/>
      </c>
      <c r="DN654" t="str">
        <f t="shared" si="1381"/>
        <v/>
      </c>
      <c r="DO654" t="str">
        <f t="shared" si="1382"/>
        <v/>
      </c>
      <c r="DP654" t="str">
        <f t="shared" si="1383"/>
        <v/>
      </c>
      <c r="DQ654" t="str">
        <f t="shared" si="1384"/>
        <v/>
      </c>
      <c r="DR654" t="str">
        <f t="shared" si="1385"/>
        <v/>
      </c>
      <c r="DS654" t="str">
        <f t="shared" si="1386"/>
        <v/>
      </c>
      <c r="DT654" t="str">
        <f t="shared" si="1387"/>
        <v/>
      </c>
      <c r="DU654">
        <f t="shared" si="1388"/>
        <v>0</v>
      </c>
      <c r="DV654">
        <f t="shared" si="1389"/>
        <v>0</v>
      </c>
      <c r="DW654">
        <f t="shared" si="1390"/>
        <v>0</v>
      </c>
      <c r="DX654" t="str">
        <f t="shared" si="1391"/>
        <v/>
      </c>
      <c r="DY654" t="str">
        <f t="shared" si="1392"/>
        <v/>
      </c>
      <c r="DZ654" t="str">
        <f t="shared" si="1393"/>
        <v/>
      </c>
      <c r="EA654" s="5">
        <f t="shared" si="1394"/>
        <v>0</v>
      </c>
      <c r="EB654" s="3">
        <f t="shared" si="1395"/>
        <v>0</v>
      </c>
    </row>
    <row r="655" spans="2:132" x14ac:dyDescent="0.2">
      <c r="B655" s="25">
        <v>650</v>
      </c>
      <c r="C655" s="26">
        <f>Zisk!D669</f>
        <v>0</v>
      </c>
      <c r="D655">
        <f>Zisk!E669</f>
        <v>0</v>
      </c>
      <c r="E655" s="66" t="str">
        <f t="shared" si="1282"/>
        <v/>
      </c>
      <c r="F655" t="str">
        <f t="shared" si="1283"/>
        <v/>
      </c>
      <c r="G655" s="66" t="str">
        <f t="shared" si="1284"/>
        <v/>
      </c>
      <c r="H655" s="25"/>
      <c r="I655" s="25"/>
      <c r="J655">
        <f>VstupniParametry_SKRYT!$D$5</f>
        <v>0.02</v>
      </c>
      <c r="K655">
        <f>VstupniParametry_SKRYT!$D$6</f>
        <v>0.06</v>
      </c>
      <c r="L655">
        <f>VstupniParametry_SKRYT!$D$7</f>
        <v>0.06</v>
      </c>
      <c r="M655">
        <f>VstupniParametry_SKRYT!$D$8</f>
        <v>0.06</v>
      </c>
      <c r="N655">
        <f>VstupniParametry_SKRYT!$D$9</f>
        <v>1.7999999999999999E-2</v>
      </c>
      <c r="O655" s="27">
        <f>VstupniParametry_SKRYT!$D$10</f>
        <v>0.01</v>
      </c>
      <c r="P655" s="27">
        <f>VstupniParametry_SKRYT!$D$11</f>
        <v>0.01</v>
      </c>
      <c r="Q655" s="27">
        <f>VstupniParametry_SKRYT!$D$12</f>
        <v>0.01</v>
      </c>
      <c r="R655" s="27">
        <f>VstupniParametry_SKRYT!$D$13</f>
        <v>0.01</v>
      </c>
      <c r="S655" s="27">
        <f>VstupniParametry_SKRYT!$D$14</f>
        <v>0.01</v>
      </c>
      <c r="T655">
        <f t="shared" si="1285"/>
        <v>0</v>
      </c>
      <c r="U655">
        <f t="shared" si="1286"/>
        <v>0</v>
      </c>
      <c r="V655">
        <f t="shared" si="1287"/>
        <v>0</v>
      </c>
      <c r="W655">
        <f t="shared" si="1288"/>
        <v>0</v>
      </c>
      <c r="X655">
        <f t="shared" si="1289"/>
        <v>0</v>
      </c>
      <c r="Y655">
        <f t="shared" si="1290"/>
        <v>0</v>
      </c>
      <c r="Z655">
        <f t="shared" si="1291"/>
        <v>0</v>
      </c>
      <c r="AA655">
        <f t="shared" si="1292"/>
        <v>0</v>
      </c>
      <c r="AB655">
        <f t="shared" si="1293"/>
        <v>0</v>
      </c>
      <c r="AC655">
        <f t="shared" si="1294"/>
        <v>0</v>
      </c>
      <c r="AD655">
        <f t="shared" si="1295"/>
        <v>0</v>
      </c>
      <c r="AE655">
        <f t="shared" si="1296"/>
        <v>0</v>
      </c>
      <c r="AF655">
        <f t="shared" si="1297"/>
        <v>0</v>
      </c>
      <c r="AG655">
        <f t="shared" si="1298"/>
        <v>0</v>
      </c>
      <c r="AH655">
        <f t="shared" si="1299"/>
        <v>0</v>
      </c>
      <c r="AI655">
        <f t="shared" si="1300"/>
        <v>0</v>
      </c>
      <c r="AJ655">
        <f t="shared" si="1301"/>
        <v>0</v>
      </c>
      <c r="AK655">
        <f t="shared" si="1302"/>
        <v>0</v>
      </c>
      <c r="AL655">
        <f t="shared" si="1303"/>
        <v>0</v>
      </c>
      <c r="AM655">
        <f t="shared" si="1304"/>
        <v>0</v>
      </c>
      <c r="AN655">
        <f t="shared" si="1305"/>
        <v>0</v>
      </c>
      <c r="AO655">
        <f t="shared" si="1306"/>
        <v>0</v>
      </c>
      <c r="AP655">
        <f t="shared" si="1307"/>
        <v>0</v>
      </c>
      <c r="AQ655">
        <f t="shared" si="1308"/>
        <v>0</v>
      </c>
      <c r="AR655">
        <f t="shared" si="1309"/>
        <v>0</v>
      </c>
      <c r="AS655">
        <f t="shared" si="1310"/>
        <v>0</v>
      </c>
      <c r="AT655">
        <f t="shared" si="1280"/>
        <v>0</v>
      </c>
      <c r="AU655">
        <f t="shared" si="1311"/>
        <v>0</v>
      </c>
      <c r="AV655">
        <f t="shared" si="1312"/>
        <v>0</v>
      </c>
      <c r="AW655">
        <f t="shared" si="1281"/>
        <v>0</v>
      </c>
      <c r="AX655">
        <f t="shared" si="1313"/>
        <v>0</v>
      </c>
      <c r="AY655">
        <f t="shared" si="1314"/>
        <v>0</v>
      </c>
      <c r="AZ655">
        <f t="shared" si="1315"/>
        <v>0</v>
      </c>
      <c r="BA655">
        <f t="shared" si="1316"/>
        <v>0</v>
      </c>
      <c r="BB655">
        <f t="shared" si="1317"/>
        <v>0</v>
      </c>
      <c r="BC655">
        <f t="shared" si="1318"/>
        <v>0</v>
      </c>
      <c r="BD655">
        <f t="shared" si="1319"/>
        <v>0</v>
      </c>
      <c r="BE655">
        <f t="shared" si="1320"/>
        <v>0</v>
      </c>
      <c r="BF655">
        <f t="shared" si="1321"/>
        <v>0</v>
      </c>
      <c r="BG655">
        <f t="shared" si="1322"/>
        <v>0</v>
      </c>
      <c r="BH655">
        <f t="shared" si="1323"/>
        <v>0</v>
      </c>
      <c r="BI655">
        <f t="shared" si="1324"/>
        <v>0</v>
      </c>
      <c r="BJ655">
        <f t="shared" si="1325"/>
        <v>0</v>
      </c>
      <c r="BK655">
        <f t="shared" si="1326"/>
        <v>0</v>
      </c>
      <c r="BL655">
        <f t="shared" si="1327"/>
        <v>0</v>
      </c>
      <c r="BM655">
        <f t="shared" si="1328"/>
        <v>0</v>
      </c>
      <c r="BN655">
        <f t="shared" si="1329"/>
        <v>0</v>
      </c>
      <c r="BO655">
        <f t="shared" si="1330"/>
        <v>0</v>
      </c>
      <c r="BP655">
        <f t="shared" si="1331"/>
        <v>0</v>
      </c>
      <c r="BQ655">
        <f t="shared" si="1332"/>
        <v>0</v>
      </c>
      <c r="BR655">
        <f t="shared" si="1333"/>
        <v>0</v>
      </c>
      <c r="BS655">
        <f t="shared" si="1334"/>
        <v>0</v>
      </c>
      <c r="BT655">
        <f t="shared" si="1335"/>
        <v>0</v>
      </c>
      <c r="BU655">
        <f t="shared" si="1336"/>
        <v>0</v>
      </c>
      <c r="BV655">
        <f t="shared" si="1337"/>
        <v>0</v>
      </c>
      <c r="BW655">
        <f t="shared" si="1338"/>
        <v>0</v>
      </c>
      <c r="BX655">
        <f t="shared" si="1339"/>
        <v>0</v>
      </c>
      <c r="BY655">
        <f t="shared" si="1340"/>
        <v>0</v>
      </c>
      <c r="BZ655">
        <f t="shared" si="1341"/>
        <v>0</v>
      </c>
      <c r="CA655">
        <f t="shared" si="1342"/>
        <v>0</v>
      </c>
      <c r="CB655">
        <f t="shared" si="1343"/>
        <v>0</v>
      </c>
      <c r="CC655">
        <f t="shared" si="1344"/>
        <v>0</v>
      </c>
      <c r="CD655">
        <f t="shared" si="1345"/>
        <v>0</v>
      </c>
      <c r="CE655">
        <f t="shared" si="1346"/>
        <v>0</v>
      </c>
      <c r="CF655">
        <f t="shared" si="1347"/>
        <v>0</v>
      </c>
      <c r="CG655">
        <f t="shared" si="1348"/>
        <v>0</v>
      </c>
      <c r="CH655">
        <f t="shared" si="1349"/>
        <v>0</v>
      </c>
      <c r="CI655">
        <f t="shared" si="1350"/>
        <v>0</v>
      </c>
      <c r="CJ655">
        <f t="shared" si="1351"/>
        <v>0</v>
      </c>
      <c r="CK655">
        <f t="shared" si="1352"/>
        <v>0</v>
      </c>
      <c r="CL655" t="str">
        <f t="shared" si="1353"/>
        <v/>
      </c>
      <c r="CM655" t="str">
        <f t="shared" si="1354"/>
        <v/>
      </c>
      <c r="CN655" t="str">
        <f t="shared" si="1355"/>
        <v/>
      </c>
      <c r="CO655" t="str">
        <f t="shared" si="1356"/>
        <v/>
      </c>
      <c r="CP655" t="str">
        <f t="shared" si="1357"/>
        <v/>
      </c>
      <c r="CQ655" t="str">
        <f t="shared" si="1358"/>
        <v/>
      </c>
      <c r="CR655" t="str">
        <f t="shared" si="1359"/>
        <v/>
      </c>
      <c r="CS655" t="str">
        <f t="shared" si="1360"/>
        <v/>
      </c>
      <c r="CT655" t="str">
        <f t="shared" si="1361"/>
        <v/>
      </c>
      <c r="CU655" t="str">
        <f t="shared" si="1362"/>
        <v/>
      </c>
      <c r="CV655" t="str">
        <f t="shared" si="1363"/>
        <v/>
      </c>
      <c r="CW655" t="str">
        <f t="shared" si="1364"/>
        <v/>
      </c>
      <c r="CX655" t="str">
        <f t="shared" si="1365"/>
        <v/>
      </c>
      <c r="CY655" t="str">
        <f t="shared" si="1366"/>
        <v/>
      </c>
      <c r="CZ655" t="str">
        <f t="shared" si="1367"/>
        <v/>
      </c>
      <c r="DA655" t="str">
        <f t="shared" si="1368"/>
        <v/>
      </c>
      <c r="DB655" t="str">
        <f t="shared" si="1369"/>
        <v/>
      </c>
      <c r="DC655" t="str">
        <f t="shared" si="1370"/>
        <v/>
      </c>
      <c r="DD655" t="str">
        <f t="shared" si="1371"/>
        <v/>
      </c>
      <c r="DE655" t="str">
        <f t="shared" si="1372"/>
        <v/>
      </c>
      <c r="DF655" t="str">
        <f t="shared" si="1373"/>
        <v/>
      </c>
      <c r="DG655" t="str">
        <f t="shared" si="1374"/>
        <v/>
      </c>
      <c r="DH655" t="str">
        <f t="shared" si="1375"/>
        <v/>
      </c>
      <c r="DI655" t="str">
        <f t="shared" si="1376"/>
        <v/>
      </c>
      <c r="DJ655" t="str">
        <f t="shared" si="1377"/>
        <v/>
      </c>
      <c r="DK655" t="str">
        <f t="shared" si="1378"/>
        <v/>
      </c>
      <c r="DL655" t="str">
        <f t="shared" si="1379"/>
        <v/>
      </c>
      <c r="DM655" t="str">
        <f t="shared" si="1380"/>
        <v/>
      </c>
      <c r="DN655" t="str">
        <f t="shared" si="1381"/>
        <v/>
      </c>
      <c r="DO655" t="str">
        <f t="shared" si="1382"/>
        <v/>
      </c>
      <c r="DP655" t="str">
        <f t="shared" si="1383"/>
        <v/>
      </c>
      <c r="DQ655" t="str">
        <f t="shared" si="1384"/>
        <v/>
      </c>
      <c r="DR655" t="str">
        <f t="shared" si="1385"/>
        <v/>
      </c>
      <c r="DS655" t="str">
        <f t="shared" si="1386"/>
        <v/>
      </c>
      <c r="DT655" t="str">
        <f t="shared" si="1387"/>
        <v/>
      </c>
      <c r="DU655">
        <f t="shared" si="1388"/>
        <v>0</v>
      </c>
      <c r="DV655">
        <f t="shared" si="1389"/>
        <v>0</v>
      </c>
      <c r="DW655">
        <f t="shared" si="1390"/>
        <v>0</v>
      </c>
      <c r="DX655" t="str">
        <f t="shared" si="1391"/>
        <v/>
      </c>
      <c r="DY655" t="str">
        <f t="shared" si="1392"/>
        <v/>
      </c>
      <c r="DZ655" t="str">
        <f t="shared" si="1393"/>
        <v/>
      </c>
      <c r="EA655" s="5">
        <f t="shared" si="1394"/>
        <v>0</v>
      </c>
      <c r="EB655" s="3">
        <f t="shared" si="1395"/>
        <v>0</v>
      </c>
    </row>
    <row r="656" spans="2:132" x14ac:dyDescent="0.2">
      <c r="B656">
        <v>651</v>
      </c>
      <c r="C656" s="3">
        <f>Zisk!D670</f>
        <v>0</v>
      </c>
      <c r="D656">
        <f>Zisk!E670</f>
        <v>0</v>
      </c>
      <c r="E656" s="66" t="str">
        <f t="shared" si="1282"/>
        <v/>
      </c>
      <c r="F656" t="str">
        <f t="shared" si="1283"/>
        <v/>
      </c>
      <c r="G656" s="66" t="str">
        <f t="shared" si="1284"/>
        <v/>
      </c>
      <c r="J656">
        <f>VstupniParametry_SKRYT!$D$5</f>
        <v>0.02</v>
      </c>
      <c r="K656">
        <f>VstupniParametry_SKRYT!$D$6</f>
        <v>0.06</v>
      </c>
      <c r="L656">
        <f>VstupniParametry_SKRYT!$D$7</f>
        <v>0.06</v>
      </c>
      <c r="M656">
        <f>VstupniParametry_SKRYT!$D$8</f>
        <v>0.06</v>
      </c>
      <c r="N656">
        <f>VstupniParametry_SKRYT!$D$9</f>
        <v>1.7999999999999999E-2</v>
      </c>
      <c r="O656" s="27">
        <f>VstupniParametry_SKRYT!$D$10</f>
        <v>0.01</v>
      </c>
      <c r="P656" s="27">
        <f>VstupniParametry_SKRYT!$D$11</f>
        <v>0.01</v>
      </c>
      <c r="Q656" s="27">
        <f>VstupniParametry_SKRYT!$D$12</f>
        <v>0.01</v>
      </c>
      <c r="R656" s="27">
        <f>VstupniParametry_SKRYT!$D$13</f>
        <v>0.01</v>
      </c>
      <c r="S656" s="27">
        <f>VstupniParametry_SKRYT!$D$14</f>
        <v>0.01</v>
      </c>
      <c r="T656">
        <f t="shared" si="1285"/>
        <v>0</v>
      </c>
      <c r="U656">
        <f t="shared" si="1286"/>
        <v>0</v>
      </c>
      <c r="V656">
        <f t="shared" si="1287"/>
        <v>0</v>
      </c>
      <c r="W656">
        <f t="shared" si="1288"/>
        <v>0</v>
      </c>
      <c r="X656">
        <f t="shared" si="1289"/>
        <v>0</v>
      </c>
      <c r="Y656">
        <f t="shared" si="1290"/>
        <v>0</v>
      </c>
      <c r="Z656">
        <f t="shared" si="1291"/>
        <v>0</v>
      </c>
      <c r="AA656">
        <f t="shared" si="1292"/>
        <v>0</v>
      </c>
      <c r="AB656">
        <f t="shared" si="1293"/>
        <v>0</v>
      </c>
      <c r="AC656">
        <f t="shared" si="1294"/>
        <v>0</v>
      </c>
      <c r="AD656">
        <f t="shared" si="1295"/>
        <v>0</v>
      </c>
      <c r="AE656">
        <f t="shared" si="1296"/>
        <v>0</v>
      </c>
      <c r="AF656">
        <f t="shared" si="1297"/>
        <v>0</v>
      </c>
      <c r="AG656">
        <f t="shared" si="1298"/>
        <v>0</v>
      </c>
      <c r="AH656">
        <f t="shared" si="1299"/>
        <v>0</v>
      </c>
      <c r="AI656">
        <f t="shared" si="1300"/>
        <v>0</v>
      </c>
      <c r="AJ656">
        <f t="shared" si="1301"/>
        <v>0</v>
      </c>
      <c r="AK656">
        <f t="shared" si="1302"/>
        <v>0</v>
      </c>
      <c r="AL656">
        <f t="shared" si="1303"/>
        <v>0</v>
      </c>
      <c r="AM656">
        <f t="shared" si="1304"/>
        <v>0</v>
      </c>
      <c r="AN656">
        <f t="shared" si="1305"/>
        <v>0</v>
      </c>
      <c r="AO656">
        <f t="shared" si="1306"/>
        <v>0</v>
      </c>
      <c r="AP656">
        <f t="shared" si="1307"/>
        <v>0</v>
      </c>
      <c r="AQ656">
        <f t="shared" si="1308"/>
        <v>0</v>
      </c>
      <c r="AR656">
        <f t="shared" si="1309"/>
        <v>0</v>
      </c>
      <c r="AS656">
        <f t="shared" si="1310"/>
        <v>0</v>
      </c>
      <c r="AT656">
        <f t="shared" si="1280"/>
        <v>0</v>
      </c>
      <c r="AU656">
        <f t="shared" si="1311"/>
        <v>0</v>
      </c>
      <c r="AV656">
        <f t="shared" si="1312"/>
        <v>0</v>
      </c>
      <c r="AW656">
        <f t="shared" si="1281"/>
        <v>0</v>
      </c>
      <c r="AX656">
        <f t="shared" si="1313"/>
        <v>0</v>
      </c>
      <c r="AY656">
        <f t="shared" si="1314"/>
        <v>0</v>
      </c>
      <c r="AZ656">
        <f t="shared" si="1315"/>
        <v>0</v>
      </c>
      <c r="BA656">
        <f t="shared" si="1316"/>
        <v>0</v>
      </c>
      <c r="BB656">
        <f t="shared" si="1317"/>
        <v>0</v>
      </c>
      <c r="BC656">
        <f t="shared" si="1318"/>
        <v>0</v>
      </c>
      <c r="BD656">
        <f t="shared" si="1319"/>
        <v>0</v>
      </c>
      <c r="BE656">
        <f t="shared" si="1320"/>
        <v>0</v>
      </c>
      <c r="BF656">
        <f t="shared" si="1321"/>
        <v>0</v>
      </c>
      <c r="BG656">
        <f t="shared" si="1322"/>
        <v>0</v>
      </c>
      <c r="BH656">
        <f t="shared" si="1323"/>
        <v>0</v>
      </c>
      <c r="BI656">
        <f t="shared" si="1324"/>
        <v>0</v>
      </c>
      <c r="BJ656">
        <f t="shared" si="1325"/>
        <v>0</v>
      </c>
      <c r="BK656">
        <f t="shared" si="1326"/>
        <v>0</v>
      </c>
      <c r="BL656">
        <f t="shared" si="1327"/>
        <v>0</v>
      </c>
      <c r="BM656">
        <f t="shared" si="1328"/>
        <v>0</v>
      </c>
      <c r="BN656">
        <f t="shared" si="1329"/>
        <v>0</v>
      </c>
      <c r="BO656">
        <f t="shared" si="1330"/>
        <v>0</v>
      </c>
      <c r="BP656">
        <f t="shared" si="1331"/>
        <v>0</v>
      </c>
      <c r="BQ656">
        <f t="shared" si="1332"/>
        <v>0</v>
      </c>
      <c r="BR656">
        <f t="shared" si="1333"/>
        <v>0</v>
      </c>
      <c r="BS656">
        <f t="shared" si="1334"/>
        <v>0</v>
      </c>
      <c r="BT656">
        <f t="shared" si="1335"/>
        <v>0</v>
      </c>
      <c r="BU656">
        <f t="shared" si="1336"/>
        <v>0</v>
      </c>
      <c r="BV656">
        <f t="shared" si="1337"/>
        <v>0</v>
      </c>
      <c r="BW656">
        <f t="shared" si="1338"/>
        <v>0</v>
      </c>
      <c r="BX656">
        <f t="shared" si="1339"/>
        <v>0</v>
      </c>
      <c r="BY656">
        <f t="shared" si="1340"/>
        <v>0</v>
      </c>
      <c r="BZ656">
        <f t="shared" si="1341"/>
        <v>0</v>
      </c>
      <c r="CA656">
        <f t="shared" si="1342"/>
        <v>0</v>
      </c>
      <c r="CB656">
        <f t="shared" si="1343"/>
        <v>0</v>
      </c>
      <c r="CC656">
        <f t="shared" si="1344"/>
        <v>0</v>
      </c>
      <c r="CD656">
        <f t="shared" si="1345"/>
        <v>0</v>
      </c>
      <c r="CE656">
        <f t="shared" si="1346"/>
        <v>0</v>
      </c>
      <c r="CF656">
        <f t="shared" si="1347"/>
        <v>0</v>
      </c>
      <c r="CG656">
        <f t="shared" si="1348"/>
        <v>0</v>
      </c>
      <c r="CH656">
        <f t="shared" si="1349"/>
        <v>0</v>
      </c>
      <c r="CI656">
        <f t="shared" si="1350"/>
        <v>0</v>
      </c>
      <c r="CJ656">
        <f t="shared" si="1351"/>
        <v>0</v>
      </c>
      <c r="CK656">
        <f t="shared" si="1352"/>
        <v>0</v>
      </c>
      <c r="CL656" t="str">
        <f t="shared" si="1353"/>
        <v/>
      </c>
      <c r="CM656" t="str">
        <f t="shared" si="1354"/>
        <v/>
      </c>
      <c r="CN656" t="str">
        <f t="shared" si="1355"/>
        <v/>
      </c>
      <c r="CO656" t="str">
        <f t="shared" si="1356"/>
        <v/>
      </c>
      <c r="CP656" t="str">
        <f t="shared" si="1357"/>
        <v/>
      </c>
      <c r="CQ656" t="str">
        <f t="shared" si="1358"/>
        <v/>
      </c>
      <c r="CR656" t="str">
        <f t="shared" si="1359"/>
        <v/>
      </c>
      <c r="CS656" t="str">
        <f t="shared" si="1360"/>
        <v/>
      </c>
      <c r="CT656" t="str">
        <f t="shared" si="1361"/>
        <v/>
      </c>
      <c r="CU656" t="str">
        <f t="shared" si="1362"/>
        <v/>
      </c>
      <c r="CV656" t="str">
        <f t="shared" si="1363"/>
        <v/>
      </c>
      <c r="CW656" t="str">
        <f t="shared" si="1364"/>
        <v/>
      </c>
      <c r="CX656" t="str">
        <f t="shared" si="1365"/>
        <v/>
      </c>
      <c r="CY656" t="str">
        <f t="shared" si="1366"/>
        <v/>
      </c>
      <c r="CZ656" t="str">
        <f t="shared" si="1367"/>
        <v/>
      </c>
      <c r="DA656" t="str">
        <f t="shared" si="1368"/>
        <v/>
      </c>
      <c r="DB656" t="str">
        <f t="shared" si="1369"/>
        <v/>
      </c>
      <c r="DC656" t="str">
        <f t="shared" si="1370"/>
        <v/>
      </c>
      <c r="DD656" t="str">
        <f t="shared" si="1371"/>
        <v/>
      </c>
      <c r="DE656" t="str">
        <f t="shared" si="1372"/>
        <v/>
      </c>
      <c r="DF656" t="str">
        <f t="shared" si="1373"/>
        <v/>
      </c>
      <c r="DG656" t="str">
        <f t="shared" si="1374"/>
        <v/>
      </c>
      <c r="DH656" t="str">
        <f t="shared" si="1375"/>
        <v/>
      </c>
      <c r="DI656" t="str">
        <f t="shared" si="1376"/>
        <v/>
      </c>
      <c r="DJ656" t="str">
        <f t="shared" si="1377"/>
        <v/>
      </c>
      <c r="DK656" t="str">
        <f t="shared" si="1378"/>
        <v/>
      </c>
      <c r="DL656" t="str">
        <f t="shared" si="1379"/>
        <v/>
      </c>
      <c r="DM656" t="str">
        <f t="shared" si="1380"/>
        <v/>
      </c>
      <c r="DN656" t="str">
        <f t="shared" si="1381"/>
        <v/>
      </c>
      <c r="DO656" t="str">
        <f t="shared" si="1382"/>
        <v/>
      </c>
      <c r="DP656" t="str">
        <f t="shared" si="1383"/>
        <v/>
      </c>
      <c r="DQ656" t="str">
        <f t="shared" si="1384"/>
        <v/>
      </c>
      <c r="DR656" t="str">
        <f t="shared" si="1385"/>
        <v/>
      </c>
      <c r="DS656" t="str">
        <f t="shared" si="1386"/>
        <v/>
      </c>
      <c r="DT656" t="str">
        <f t="shared" si="1387"/>
        <v/>
      </c>
      <c r="DU656">
        <f t="shared" si="1388"/>
        <v>0</v>
      </c>
      <c r="DV656">
        <f t="shared" si="1389"/>
        <v>0</v>
      </c>
      <c r="DW656">
        <f t="shared" si="1390"/>
        <v>0</v>
      </c>
      <c r="DX656" t="str">
        <f t="shared" si="1391"/>
        <v/>
      </c>
      <c r="DY656" t="str">
        <f t="shared" si="1392"/>
        <v/>
      </c>
      <c r="DZ656" t="str">
        <f t="shared" si="1393"/>
        <v/>
      </c>
      <c r="EA656" s="5">
        <f t="shared" si="1394"/>
        <v>0</v>
      </c>
      <c r="EB656" s="3">
        <f t="shared" si="1395"/>
        <v>0</v>
      </c>
    </row>
    <row r="657" spans="2:132" x14ac:dyDescent="0.2">
      <c r="B657" s="25">
        <v>652</v>
      </c>
      <c r="C657" s="26">
        <f>Zisk!D671</f>
        <v>0</v>
      </c>
      <c r="D657">
        <f>Zisk!E671</f>
        <v>0</v>
      </c>
      <c r="E657" s="66" t="str">
        <f t="shared" si="1282"/>
        <v/>
      </c>
      <c r="F657" t="str">
        <f t="shared" si="1283"/>
        <v/>
      </c>
      <c r="G657" s="66" t="str">
        <f t="shared" si="1284"/>
        <v/>
      </c>
      <c r="H657" s="25"/>
      <c r="I657" s="25"/>
      <c r="J657">
        <f>VstupniParametry_SKRYT!$D$5</f>
        <v>0.02</v>
      </c>
      <c r="K657">
        <f>VstupniParametry_SKRYT!$D$6</f>
        <v>0.06</v>
      </c>
      <c r="L657">
        <f>VstupniParametry_SKRYT!$D$7</f>
        <v>0.06</v>
      </c>
      <c r="M657">
        <f>VstupniParametry_SKRYT!$D$8</f>
        <v>0.06</v>
      </c>
      <c r="N657">
        <f>VstupniParametry_SKRYT!$D$9</f>
        <v>1.7999999999999999E-2</v>
      </c>
      <c r="O657" s="27">
        <f>VstupniParametry_SKRYT!$D$10</f>
        <v>0.01</v>
      </c>
      <c r="P657" s="27">
        <f>VstupniParametry_SKRYT!$D$11</f>
        <v>0.01</v>
      </c>
      <c r="Q657" s="27">
        <f>VstupniParametry_SKRYT!$D$12</f>
        <v>0.01</v>
      </c>
      <c r="R657" s="27">
        <f>VstupniParametry_SKRYT!$D$13</f>
        <v>0.01</v>
      </c>
      <c r="S657" s="27">
        <f>VstupniParametry_SKRYT!$D$14</f>
        <v>0.01</v>
      </c>
      <c r="T657">
        <f t="shared" si="1285"/>
        <v>0</v>
      </c>
      <c r="U657">
        <f t="shared" si="1286"/>
        <v>0</v>
      </c>
      <c r="V657">
        <f t="shared" si="1287"/>
        <v>0</v>
      </c>
      <c r="W657">
        <f t="shared" si="1288"/>
        <v>0</v>
      </c>
      <c r="X657">
        <f t="shared" si="1289"/>
        <v>0</v>
      </c>
      <c r="Y657">
        <f t="shared" si="1290"/>
        <v>0</v>
      </c>
      <c r="Z657">
        <f t="shared" si="1291"/>
        <v>0</v>
      </c>
      <c r="AA657">
        <f t="shared" si="1292"/>
        <v>0</v>
      </c>
      <c r="AB657">
        <f t="shared" si="1293"/>
        <v>0</v>
      </c>
      <c r="AC657">
        <f t="shared" si="1294"/>
        <v>0</v>
      </c>
      <c r="AD657">
        <f t="shared" si="1295"/>
        <v>0</v>
      </c>
      <c r="AE657">
        <f t="shared" si="1296"/>
        <v>0</v>
      </c>
      <c r="AF657">
        <f t="shared" si="1297"/>
        <v>0</v>
      </c>
      <c r="AG657">
        <f t="shared" si="1298"/>
        <v>0</v>
      </c>
      <c r="AH657">
        <f t="shared" si="1299"/>
        <v>0</v>
      </c>
      <c r="AI657">
        <f t="shared" si="1300"/>
        <v>0</v>
      </c>
      <c r="AJ657">
        <f t="shared" si="1301"/>
        <v>0</v>
      </c>
      <c r="AK657">
        <f t="shared" si="1302"/>
        <v>0</v>
      </c>
      <c r="AL657">
        <f t="shared" si="1303"/>
        <v>0</v>
      </c>
      <c r="AM657">
        <f t="shared" si="1304"/>
        <v>0</v>
      </c>
      <c r="AN657">
        <f t="shared" si="1305"/>
        <v>0</v>
      </c>
      <c r="AO657">
        <f t="shared" si="1306"/>
        <v>0</v>
      </c>
      <c r="AP657">
        <f t="shared" si="1307"/>
        <v>0</v>
      </c>
      <c r="AQ657">
        <f t="shared" si="1308"/>
        <v>0</v>
      </c>
      <c r="AR657">
        <f t="shared" si="1309"/>
        <v>0</v>
      </c>
      <c r="AS657">
        <f t="shared" si="1310"/>
        <v>0</v>
      </c>
      <c r="AT657">
        <f t="shared" si="1280"/>
        <v>0</v>
      </c>
      <c r="AU657">
        <f t="shared" si="1311"/>
        <v>0</v>
      </c>
      <c r="AV657">
        <f t="shared" si="1312"/>
        <v>0</v>
      </c>
      <c r="AW657">
        <f t="shared" si="1281"/>
        <v>0</v>
      </c>
      <c r="AX657">
        <f t="shared" si="1313"/>
        <v>0</v>
      </c>
      <c r="AY657">
        <f t="shared" si="1314"/>
        <v>0</v>
      </c>
      <c r="AZ657">
        <f t="shared" si="1315"/>
        <v>0</v>
      </c>
      <c r="BA657">
        <f t="shared" si="1316"/>
        <v>0</v>
      </c>
      <c r="BB657">
        <f t="shared" si="1317"/>
        <v>0</v>
      </c>
      <c r="BC657">
        <f t="shared" si="1318"/>
        <v>0</v>
      </c>
      <c r="BD657">
        <f t="shared" si="1319"/>
        <v>0</v>
      </c>
      <c r="BE657">
        <f t="shared" si="1320"/>
        <v>0</v>
      </c>
      <c r="BF657">
        <f t="shared" si="1321"/>
        <v>0</v>
      </c>
      <c r="BG657">
        <f t="shared" si="1322"/>
        <v>0</v>
      </c>
      <c r="BH657">
        <f t="shared" si="1323"/>
        <v>0</v>
      </c>
      <c r="BI657">
        <f t="shared" si="1324"/>
        <v>0</v>
      </c>
      <c r="BJ657">
        <f t="shared" si="1325"/>
        <v>0</v>
      </c>
      <c r="BK657">
        <f t="shared" si="1326"/>
        <v>0</v>
      </c>
      <c r="BL657">
        <f t="shared" si="1327"/>
        <v>0</v>
      </c>
      <c r="BM657">
        <f t="shared" si="1328"/>
        <v>0</v>
      </c>
      <c r="BN657">
        <f t="shared" si="1329"/>
        <v>0</v>
      </c>
      <c r="BO657">
        <f t="shared" si="1330"/>
        <v>0</v>
      </c>
      <c r="BP657">
        <f t="shared" si="1331"/>
        <v>0</v>
      </c>
      <c r="BQ657">
        <f t="shared" si="1332"/>
        <v>0</v>
      </c>
      <c r="BR657">
        <f t="shared" si="1333"/>
        <v>0</v>
      </c>
      <c r="BS657">
        <f t="shared" si="1334"/>
        <v>0</v>
      </c>
      <c r="BT657">
        <f t="shared" si="1335"/>
        <v>0</v>
      </c>
      <c r="BU657">
        <f t="shared" si="1336"/>
        <v>0</v>
      </c>
      <c r="BV657">
        <f t="shared" si="1337"/>
        <v>0</v>
      </c>
      <c r="BW657">
        <f t="shared" si="1338"/>
        <v>0</v>
      </c>
      <c r="BX657">
        <f t="shared" si="1339"/>
        <v>0</v>
      </c>
      <c r="BY657">
        <f t="shared" si="1340"/>
        <v>0</v>
      </c>
      <c r="BZ657">
        <f t="shared" si="1341"/>
        <v>0</v>
      </c>
      <c r="CA657">
        <f t="shared" si="1342"/>
        <v>0</v>
      </c>
      <c r="CB657">
        <f t="shared" si="1343"/>
        <v>0</v>
      </c>
      <c r="CC657">
        <f t="shared" si="1344"/>
        <v>0</v>
      </c>
      <c r="CD657">
        <f t="shared" si="1345"/>
        <v>0</v>
      </c>
      <c r="CE657">
        <f t="shared" si="1346"/>
        <v>0</v>
      </c>
      <c r="CF657">
        <f t="shared" si="1347"/>
        <v>0</v>
      </c>
      <c r="CG657">
        <f t="shared" si="1348"/>
        <v>0</v>
      </c>
      <c r="CH657">
        <f t="shared" si="1349"/>
        <v>0</v>
      </c>
      <c r="CI657">
        <f t="shared" si="1350"/>
        <v>0</v>
      </c>
      <c r="CJ657">
        <f t="shared" si="1351"/>
        <v>0</v>
      </c>
      <c r="CK657">
        <f t="shared" si="1352"/>
        <v>0</v>
      </c>
      <c r="CL657" t="str">
        <f t="shared" si="1353"/>
        <v/>
      </c>
      <c r="CM657" t="str">
        <f t="shared" si="1354"/>
        <v/>
      </c>
      <c r="CN657" t="str">
        <f t="shared" si="1355"/>
        <v/>
      </c>
      <c r="CO657" t="str">
        <f t="shared" si="1356"/>
        <v/>
      </c>
      <c r="CP657" t="str">
        <f t="shared" si="1357"/>
        <v/>
      </c>
      <c r="CQ657" t="str">
        <f t="shared" si="1358"/>
        <v/>
      </c>
      <c r="CR657" t="str">
        <f t="shared" si="1359"/>
        <v/>
      </c>
      <c r="CS657" t="str">
        <f t="shared" si="1360"/>
        <v/>
      </c>
      <c r="CT657" t="str">
        <f t="shared" si="1361"/>
        <v/>
      </c>
      <c r="CU657" t="str">
        <f t="shared" si="1362"/>
        <v/>
      </c>
      <c r="CV657" t="str">
        <f t="shared" si="1363"/>
        <v/>
      </c>
      <c r="CW657" t="str">
        <f t="shared" si="1364"/>
        <v/>
      </c>
      <c r="CX657" t="str">
        <f t="shared" si="1365"/>
        <v/>
      </c>
      <c r="CY657" t="str">
        <f t="shared" si="1366"/>
        <v/>
      </c>
      <c r="CZ657" t="str">
        <f t="shared" si="1367"/>
        <v/>
      </c>
      <c r="DA657" t="str">
        <f t="shared" si="1368"/>
        <v/>
      </c>
      <c r="DB657" t="str">
        <f t="shared" si="1369"/>
        <v/>
      </c>
      <c r="DC657" t="str">
        <f t="shared" si="1370"/>
        <v/>
      </c>
      <c r="DD657" t="str">
        <f t="shared" si="1371"/>
        <v/>
      </c>
      <c r="DE657" t="str">
        <f t="shared" si="1372"/>
        <v/>
      </c>
      <c r="DF657" t="str">
        <f t="shared" si="1373"/>
        <v/>
      </c>
      <c r="DG657" t="str">
        <f t="shared" si="1374"/>
        <v/>
      </c>
      <c r="DH657" t="str">
        <f t="shared" si="1375"/>
        <v/>
      </c>
      <c r="DI657" t="str">
        <f t="shared" si="1376"/>
        <v/>
      </c>
      <c r="DJ657" t="str">
        <f t="shared" si="1377"/>
        <v/>
      </c>
      <c r="DK657" t="str">
        <f t="shared" si="1378"/>
        <v/>
      </c>
      <c r="DL657" t="str">
        <f t="shared" si="1379"/>
        <v/>
      </c>
      <c r="DM657" t="str">
        <f t="shared" si="1380"/>
        <v/>
      </c>
      <c r="DN657" t="str">
        <f t="shared" si="1381"/>
        <v/>
      </c>
      <c r="DO657" t="str">
        <f t="shared" si="1382"/>
        <v/>
      </c>
      <c r="DP657" t="str">
        <f t="shared" si="1383"/>
        <v/>
      </c>
      <c r="DQ657" t="str">
        <f t="shared" si="1384"/>
        <v/>
      </c>
      <c r="DR657" t="str">
        <f t="shared" si="1385"/>
        <v/>
      </c>
      <c r="DS657" t="str">
        <f t="shared" si="1386"/>
        <v/>
      </c>
      <c r="DT657" t="str">
        <f t="shared" si="1387"/>
        <v/>
      </c>
      <c r="DU657">
        <f t="shared" si="1388"/>
        <v>0</v>
      </c>
      <c r="DV657">
        <f t="shared" si="1389"/>
        <v>0</v>
      </c>
      <c r="DW657">
        <f t="shared" si="1390"/>
        <v>0</v>
      </c>
      <c r="DX657" t="str">
        <f t="shared" si="1391"/>
        <v/>
      </c>
      <c r="DY657" t="str">
        <f t="shared" si="1392"/>
        <v/>
      </c>
      <c r="DZ657" t="str">
        <f t="shared" si="1393"/>
        <v/>
      </c>
      <c r="EA657" s="5">
        <f t="shared" si="1394"/>
        <v>0</v>
      </c>
      <c r="EB657" s="3">
        <f t="shared" si="1395"/>
        <v>0</v>
      </c>
    </row>
    <row r="658" spans="2:132" x14ac:dyDescent="0.2">
      <c r="B658">
        <v>653</v>
      </c>
      <c r="C658" s="3">
        <f>Zisk!D672</f>
        <v>0</v>
      </c>
      <c r="D658">
        <f>Zisk!E672</f>
        <v>0</v>
      </c>
      <c r="E658" s="66" t="str">
        <f t="shared" si="1282"/>
        <v/>
      </c>
      <c r="F658" t="str">
        <f t="shared" si="1283"/>
        <v/>
      </c>
      <c r="G658" s="66" t="str">
        <f t="shared" si="1284"/>
        <v/>
      </c>
      <c r="J658">
        <f>VstupniParametry_SKRYT!$D$5</f>
        <v>0.02</v>
      </c>
      <c r="K658">
        <f>VstupniParametry_SKRYT!$D$6</f>
        <v>0.06</v>
      </c>
      <c r="L658">
        <f>VstupniParametry_SKRYT!$D$7</f>
        <v>0.06</v>
      </c>
      <c r="M658">
        <f>VstupniParametry_SKRYT!$D$8</f>
        <v>0.06</v>
      </c>
      <c r="N658">
        <f>VstupniParametry_SKRYT!$D$9</f>
        <v>1.7999999999999999E-2</v>
      </c>
      <c r="O658" s="27">
        <f>VstupniParametry_SKRYT!$D$10</f>
        <v>0.01</v>
      </c>
      <c r="P658" s="27">
        <f>VstupniParametry_SKRYT!$D$11</f>
        <v>0.01</v>
      </c>
      <c r="Q658" s="27">
        <f>VstupniParametry_SKRYT!$D$12</f>
        <v>0.01</v>
      </c>
      <c r="R658" s="27">
        <f>VstupniParametry_SKRYT!$D$13</f>
        <v>0.01</v>
      </c>
      <c r="S658" s="27">
        <f>VstupniParametry_SKRYT!$D$14</f>
        <v>0.01</v>
      </c>
      <c r="T658">
        <f t="shared" si="1285"/>
        <v>0</v>
      </c>
      <c r="U658">
        <f t="shared" si="1286"/>
        <v>0</v>
      </c>
      <c r="V658">
        <f t="shared" si="1287"/>
        <v>0</v>
      </c>
      <c r="W658">
        <f t="shared" si="1288"/>
        <v>0</v>
      </c>
      <c r="X658">
        <f t="shared" si="1289"/>
        <v>0</v>
      </c>
      <c r="Y658">
        <f t="shared" si="1290"/>
        <v>0</v>
      </c>
      <c r="Z658">
        <f t="shared" si="1291"/>
        <v>0</v>
      </c>
      <c r="AA658">
        <f t="shared" si="1292"/>
        <v>0</v>
      </c>
      <c r="AB658">
        <f t="shared" si="1293"/>
        <v>0</v>
      </c>
      <c r="AC658">
        <f t="shared" si="1294"/>
        <v>0</v>
      </c>
      <c r="AD658">
        <f t="shared" si="1295"/>
        <v>0</v>
      </c>
      <c r="AE658">
        <f t="shared" si="1296"/>
        <v>0</v>
      </c>
      <c r="AF658">
        <f t="shared" si="1297"/>
        <v>0</v>
      </c>
      <c r="AG658">
        <f t="shared" si="1298"/>
        <v>0</v>
      </c>
      <c r="AH658">
        <f t="shared" si="1299"/>
        <v>0</v>
      </c>
      <c r="AI658">
        <f t="shared" si="1300"/>
        <v>0</v>
      </c>
      <c r="AJ658">
        <f t="shared" si="1301"/>
        <v>0</v>
      </c>
      <c r="AK658">
        <f t="shared" si="1302"/>
        <v>0</v>
      </c>
      <c r="AL658">
        <f t="shared" si="1303"/>
        <v>0</v>
      </c>
      <c r="AM658">
        <f t="shared" si="1304"/>
        <v>0</v>
      </c>
      <c r="AN658">
        <f t="shared" si="1305"/>
        <v>0</v>
      </c>
      <c r="AO658">
        <f t="shared" si="1306"/>
        <v>0</v>
      </c>
      <c r="AP658">
        <f t="shared" si="1307"/>
        <v>0</v>
      </c>
      <c r="AQ658">
        <f t="shared" si="1308"/>
        <v>0</v>
      </c>
      <c r="AR658">
        <f t="shared" si="1309"/>
        <v>0</v>
      </c>
      <c r="AS658">
        <f t="shared" si="1310"/>
        <v>0</v>
      </c>
      <c r="AT658">
        <f t="shared" si="1280"/>
        <v>0</v>
      </c>
      <c r="AU658">
        <f t="shared" si="1311"/>
        <v>0</v>
      </c>
      <c r="AV658">
        <f t="shared" si="1312"/>
        <v>0</v>
      </c>
      <c r="AW658">
        <f t="shared" si="1281"/>
        <v>0</v>
      </c>
      <c r="AX658">
        <f t="shared" si="1313"/>
        <v>0</v>
      </c>
      <c r="AY658">
        <f t="shared" si="1314"/>
        <v>0</v>
      </c>
      <c r="AZ658">
        <f t="shared" si="1315"/>
        <v>0</v>
      </c>
      <c r="BA658">
        <f t="shared" si="1316"/>
        <v>0</v>
      </c>
      <c r="BB658">
        <f t="shared" si="1317"/>
        <v>0</v>
      </c>
      <c r="BC658">
        <f t="shared" si="1318"/>
        <v>0</v>
      </c>
      <c r="BD658">
        <f t="shared" si="1319"/>
        <v>0</v>
      </c>
      <c r="BE658">
        <f t="shared" si="1320"/>
        <v>0</v>
      </c>
      <c r="BF658">
        <f t="shared" si="1321"/>
        <v>0</v>
      </c>
      <c r="BG658">
        <f t="shared" si="1322"/>
        <v>0</v>
      </c>
      <c r="BH658">
        <f t="shared" si="1323"/>
        <v>0</v>
      </c>
      <c r="BI658">
        <f t="shared" si="1324"/>
        <v>0</v>
      </c>
      <c r="BJ658">
        <f t="shared" si="1325"/>
        <v>0</v>
      </c>
      <c r="BK658">
        <f t="shared" si="1326"/>
        <v>0</v>
      </c>
      <c r="BL658">
        <f t="shared" si="1327"/>
        <v>0</v>
      </c>
      <c r="BM658">
        <f t="shared" si="1328"/>
        <v>0</v>
      </c>
      <c r="BN658">
        <f t="shared" si="1329"/>
        <v>0</v>
      </c>
      <c r="BO658">
        <f t="shared" si="1330"/>
        <v>0</v>
      </c>
      <c r="BP658">
        <f t="shared" si="1331"/>
        <v>0</v>
      </c>
      <c r="BQ658">
        <f t="shared" si="1332"/>
        <v>0</v>
      </c>
      <c r="BR658">
        <f t="shared" si="1333"/>
        <v>0</v>
      </c>
      <c r="BS658">
        <f t="shared" si="1334"/>
        <v>0</v>
      </c>
      <c r="BT658">
        <f t="shared" si="1335"/>
        <v>0</v>
      </c>
      <c r="BU658">
        <f t="shared" si="1336"/>
        <v>0</v>
      </c>
      <c r="BV658">
        <f t="shared" si="1337"/>
        <v>0</v>
      </c>
      <c r="BW658">
        <f t="shared" si="1338"/>
        <v>0</v>
      </c>
      <c r="BX658">
        <f t="shared" si="1339"/>
        <v>0</v>
      </c>
      <c r="BY658">
        <f t="shared" si="1340"/>
        <v>0</v>
      </c>
      <c r="BZ658">
        <f t="shared" si="1341"/>
        <v>0</v>
      </c>
      <c r="CA658">
        <f t="shared" si="1342"/>
        <v>0</v>
      </c>
      <c r="CB658">
        <f t="shared" si="1343"/>
        <v>0</v>
      </c>
      <c r="CC658">
        <f t="shared" si="1344"/>
        <v>0</v>
      </c>
      <c r="CD658">
        <f t="shared" si="1345"/>
        <v>0</v>
      </c>
      <c r="CE658">
        <f t="shared" si="1346"/>
        <v>0</v>
      </c>
      <c r="CF658">
        <f t="shared" si="1347"/>
        <v>0</v>
      </c>
      <c r="CG658">
        <f t="shared" si="1348"/>
        <v>0</v>
      </c>
      <c r="CH658">
        <f t="shared" si="1349"/>
        <v>0</v>
      </c>
      <c r="CI658">
        <f t="shared" si="1350"/>
        <v>0</v>
      </c>
      <c r="CJ658">
        <f t="shared" si="1351"/>
        <v>0</v>
      </c>
      <c r="CK658">
        <f t="shared" si="1352"/>
        <v>0</v>
      </c>
      <c r="CL658" t="str">
        <f t="shared" si="1353"/>
        <v/>
      </c>
      <c r="CM658" t="str">
        <f t="shared" si="1354"/>
        <v/>
      </c>
      <c r="CN658" t="str">
        <f t="shared" si="1355"/>
        <v/>
      </c>
      <c r="CO658" t="str">
        <f t="shared" si="1356"/>
        <v/>
      </c>
      <c r="CP658" t="str">
        <f t="shared" si="1357"/>
        <v/>
      </c>
      <c r="CQ658" t="str">
        <f t="shared" si="1358"/>
        <v/>
      </c>
      <c r="CR658" t="str">
        <f t="shared" si="1359"/>
        <v/>
      </c>
      <c r="CS658" t="str">
        <f t="shared" si="1360"/>
        <v/>
      </c>
      <c r="CT658" t="str">
        <f t="shared" si="1361"/>
        <v/>
      </c>
      <c r="CU658" t="str">
        <f t="shared" si="1362"/>
        <v/>
      </c>
      <c r="CV658" t="str">
        <f t="shared" si="1363"/>
        <v/>
      </c>
      <c r="CW658" t="str">
        <f t="shared" si="1364"/>
        <v/>
      </c>
      <c r="CX658" t="str">
        <f t="shared" si="1365"/>
        <v/>
      </c>
      <c r="CY658" t="str">
        <f t="shared" si="1366"/>
        <v/>
      </c>
      <c r="CZ658" t="str">
        <f t="shared" si="1367"/>
        <v/>
      </c>
      <c r="DA658" t="str">
        <f t="shared" si="1368"/>
        <v/>
      </c>
      <c r="DB658" t="str">
        <f t="shared" si="1369"/>
        <v/>
      </c>
      <c r="DC658" t="str">
        <f t="shared" si="1370"/>
        <v/>
      </c>
      <c r="DD658" t="str">
        <f t="shared" si="1371"/>
        <v/>
      </c>
      <c r="DE658" t="str">
        <f t="shared" si="1372"/>
        <v/>
      </c>
      <c r="DF658" t="str">
        <f t="shared" si="1373"/>
        <v/>
      </c>
      <c r="DG658" t="str">
        <f t="shared" si="1374"/>
        <v/>
      </c>
      <c r="DH658" t="str">
        <f t="shared" si="1375"/>
        <v/>
      </c>
      <c r="DI658" t="str">
        <f t="shared" si="1376"/>
        <v/>
      </c>
      <c r="DJ658" t="str">
        <f t="shared" si="1377"/>
        <v/>
      </c>
      <c r="DK658" t="str">
        <f t="shared" si="1378"/>
        <v/>
      </c>
      <c r="DL658" t="str">
        <f t="shared" si="1379"/>
        <v/>
      </c>
      <c r="DM658" t="str">
        <f t="shared" si="1380"/>
        <v/>
      </c>
      <c r="DN658" t="str">
        <f t="shared" si="1381"/>
        <v/>
      </c>
      <c r="DO658" t="str">
        <f t="shared" si="1382"/>
        <v/>
      </c>
      <c r="DP658" t="str">
        <f t="shared" si="1383"/>
        <v/>
      </c>
      <c r="DQ658" t="str">
        <f t="shared" si="1384"/>
        <v/>
      </c>
      <c r="DR658" t="str">
        <f t="shared" si="1385"/>
        <v/>
      </c>
      <c r="DS658" t="str">
        <f t="shared" si="1386"/>
        <v/>
      </c>
      <c r="DT658" t="str">
        <f t="shared" si="1387"/>
        <v/>
      </c>
      <c r="DU658">
        <f t="shared" si="1388"/>
        <v>0</v>
      </c>
      <c r="DV658">
        <f t="shared" si="1389"/>
        <v>0</v>
      </c>
      <c r="DW658">
        <f t="shared" si="1390"/>
        <v>0</v>
      </c>
      <c r="DX658" t="str">
        <f t="shared" si="1391"/>
        <v/>
      </c>
      <c r="DY658" t="str">
        <f t="shared" si="1392"/>
        <v/>
      </c>
      <c r="DZ658" t="str">
        <f t="shared" si="1393"/>
        <v/>
      </c>
      <c r="EA658" s="5">
        <f t="shared" si="1394"/>
        <v>0</v>
      </c>
      <c r="EB658" s="3">
        <f t="shared" si="1395"/>
        <v>0</v>
      </c>
    </row>
    <row r="659" spans="2:132" x14ac:dyDescent="0.2">
      <c r="B659" s="25">
        <v>654</v>
      </c>
      <c r="C659" s="26">
        <f>Zisk!D673</f>
        <v>0</v>
      </c>
      <c r="D659">
        <f>Zisk!E673</f>
        <v>0</v>
      </c>
      <c r="E659" s="66" t="str">
        <f t="shared" si="1282"/>
        <v/>
      </c>
      <c r="F659" t="str">
        <f t="shared" si="1283"/>
        <v/>
      </c>
      <c r="G659" s="66" t="str">
        <f t="shared" si="1284"/>
        <v/>
      </c>
      <c r="H659" s="25"/>
      <c r="I659" s="25"/>
      <c r="J659">
        <f>VstupniParametry_SKRYT!$D$5</f>
        <v>0.02</v>
      </c>
      <c r="K659">
        <f>VstupniParametry_SKRYT!$D$6</f>
        <v>0.06</v>
      </c>
      <c r="L659">
        <f>VstupniParametry_SKRYT!$D$7</f>
        <v>0.06</v>
      </c>
      <c r="M659">
        <f>VstupniParametry_SKRYT!$D$8</f>
        <v>0.06</v>
      </c>
      <c r="N659">
        <f>VstupniParametry_SKRYT!$D$9</f>
        <v>1.7999999999999999E-2</v>
      </c>
      <c r="O659" s="27">
        <f>VstupniParametry_SKRYT!$D$10</f>
        <v>0.01</v>
      </c>
      <c r="P659" s="27">
        <f>VstupniParametry_SKRYT!$D$11</f>
        <v>0.01</v>
      </c>
      <c r="Q659" s="27">
        <f>VstupniParametry_SKRYT!$D$12</f>
        <v>0.01</v>
      </c>
      <c r="R659" s="27">
        <f>VstupniParametry_SKRYT!$D$13</f>
        <v>0.01</v>
      </c>
      <c r="S659" s="27">
        <f>VstupniParametry_SKRYT!$D$14</f>
        <v>0.01</v>
      </c>
      <c r="T659">
        <f t="shared" si="1285"/>
        <v>0</v>
      </c>
      <c r="U659">
        <f t="shared" si="1286"/>
        <v>0</v>
      </c>
      <c r="V659">
        <f t="shared" si="1287"/>
        <v>0</v>
      </c>
      <c r="W659">
        <f t="shared" si="1288"/>
        <v>0</v>
      </c>
      <c r="X659">
        <f t="shared" si="1289"/>
        <v>0</v>
      </c>
      <c r="Y659">
        <f t="shared" si="1290"/>
        <v>0</v>
      </c>
      <c r="Z659">
        <f t="shared" si="1291"/>
        <v>0</v>
      </c>
      <c r="AA659">
        <f t="shared" si="1292"/>
        <v>0</v>
      </c>
      <c r="AB659">
        <f t="shared" si="1293"/>
        <v>0</v>
      </c>
      <c r="AC659">
        <f t="shared" si="1294"/>
        <v>0</v>
      </c>
      <c r="AD659">
        <f t="shared" si="1295"/>
        <v>0</v>
      </c>
      <c r="AE659">
        <f t="shared" si="1296"/>
        <v>0</v>
      </c>
      <c r="AF659">
        <f t="shared" si="1297"/>
        <v>0</v>
      </c>
      <c r="AG659">
        <f t="shared" si="1298"/>
        <v>0</v>
      </c>
      <c r="AH659">
        <f t="shared" si="1299"/>
        <v>0</v>
      </c>
      <c r="AI659">
        <f t="shared" si="1300"/>
        <v>0</v>
      </c>
      <c r="AJ659">
        <f t="shared" si="1301"/>
        <v>0</v>
      </c>
      <c r="AK659">
        <f t="shared" si="1302"/>
        <v>0</v>
      </c>
      <c r="AL659">
        <f t="shared" si="1303"/>
        <v>0</v>
      </c>
      <c r="AM659">
        <f t="shared" si="1304"/>
        <v>0</v>
      </c>
      <c r="AN659">
        <f t="shared" si="1305"/>
        <v>0</v>
      </c>
      <c r="AO659">
        <f t="shared" si="1306"/>
        <v>0</v>
      </c>
      <c r="AP659">
        <f t="shared" si="1307"/>
        <v>0</v>
      </c>
      <c r="AQ659">
        <f t="shared" si="1308"/>
        <v>0</v>
      </c>
      <c r="AR659">
        <f t="shared" si="1309"/>
        <v>0</v>
      </c>
      <c r="AS659">
        <f t="shared" si="1310"/>
        <v>0</v>
      </c>
      <c r="AT659">
        <f t="shared" si="1280"/>
        <v>0</v>
      </c>
      <c r="AU659">
        <f t="shared" si="1311"/>
        <v>0</v>
      </c>
      <c r="AV659">
        <f t="shared" si="1312"/>
        <v>0</v>
      </c>
      <c r="AW659">
        <f t="shared" si="1281"/>
        <v>0</v>
      </c>
      <c r="AX659">
        <f t="shared" si="1313"/>
        <v>0</v>
      </c>
      <c r="AY659">
        <f t="shared" si="1314"/>
        <v>0</v>
      </c>
      <c r="AZ659">
        <f t="shared" si="1315"/>
        <v>0</v>
      </c>
      <c r="BA659">
        <f t="shared" si="1316"/>
        <v>0</v>
      </c>
      <c r="BB659">
        <f t="shared" si="1317"/>
        <v>0</v>
      </c>
      <c r="BC659">
        <f t="shared" si="1318"/>
        <v>0</v>
      </c>
      <c r="BD659">
        <f t="shared" si="1319"/>
        <v>0</v>
      </c>
      <c r="BE659">
        <f t="shared" si="1320"/>
        <v>0</v>
      </c>
      <c r="BF659">
        <f t="shared" si="1321"/>
        <v>0</v>
      </c>
      <c r="BG659">
        <f t="shared" si="1322"/>
        <v>0</v>
      </c>
      <c r="BH659">
        <f t="shared" si="1323"/>
        <v>0</v>
      </c>
      <c r="BI659">
        <f t="shared" si="1324"/>
        <v>0</v>
      </c>
      <c r="BJ659">
        <f t="shared" si="1325"/>
        <v>0</v>
      </c>
      <c r="BK659">
        <f t="shared" si="1326"/>
        <v>0</v>
      </c>
      <c r="BL659">
        <f t="shared" si="1327"/>
        <v>0</v>
      </c>
      <c r="BM659">
        <f t="shared" si="1328"/>
        <v>0</v>
      </c>
      <c r="BN659">
        <f t="shared" si="1329"/>
        <v>0</v>
      </c>
      <c r="BO659">
        <f t="shared" si="1330"/>
        <v>0</v>
      </c>
      <c r="BP659">
        <f t="shared" si="1331"/>
        <v>0</v>
      </c>
      <c r="BQ659">
        <f t="shared" si="1332"/>
        <v>0</v>
      </c>
      <c r="BR659">
        <f t="shared" si="1333"/>
        <v>0</v>
      </c>
      <c r="BS659">
        <f t="shared" si="1334"/>
        <v>0</v>
      </c>
      <c r="BT659">
        <f t="shared" si="1335"/>
        <v>0</v>
      </c>
      <c r="BU659">
        <f t="shared" si="1336"/>
        <v>0</v>
      </c>
      <c r="BV659">
        <f t="shared" si="1337"/>
        <v>0</v>
      </c>
      <c r="BW659">
        <f t="shared" si="1338"/>
        <v>0</v>
      </c>
      <c r="BX659">
        <f t="shared" si="1339"/>
        <v>0</v>
      </c>
      <c r="BY659">
        <f t="shared" si="1340"/>
        <v>0</v>
      </c>
      <c r="BZ659">
        <f t="shared" si="1341"/>
        <v>0</v>
      </c>
      <c r="CA659">
        <f t="shared" si="1342"/>
        <v>0</v>
      </c>
      <c r="CB659">
        <f t="shared" si="1343"/>
        <v>0</v>
      </c>
      <c r="CC659">
        <f t="shared" si="1344"/>
        <v>0</v>
      </c>
      <c r="CD659">
        <f t="shared" si="1345"/>
        <v>0</v>
      </c>
      <c r="CE659">
        <f t="shared" si="1346"/>
        <v>0</v>
      </c>
      <c r="CF659">
        <f t="shared" si="1347"/>
        <v>0</v>
      </c>
      <c r="CG659">
        <f t="shared" si="1348"/>
        <v>0</v>
      </c>
      <c r="CH659">
        <f t="shared" si="1349"/>
        <v>0</v>
      </c>
      <c r="CI659">
        <f t="shared" si="1350"/>
        <v>0</v>
      </c>
      <c r="CJ659">
        <f t="shared" si="1351"/>
        <v>0</v>
      </c>
      <c r="CK659">
        <f t="shared" si="1352"/>
        <v>0</v>
      </c>
      <c r="CL659" t="str">
        <f t="shared" si="1353"/>
        <v/>
      </c>
      <c r="CM659" t="str">
        <f t="shared" si="1354"/>
        <v/>
      </c>
      <c r="CN659" t="str">
        <f t="shared" si="1355"/>
        <v/>
      </c>
      <c r="CO659" t="str">
        <f t="shared" si="1356"/>
        <v/>
      </c>
      <c r="CP659" t="str">
        <f t="shared" si="1357"/>
        <v/>
      </c>
      <c r="CQ659" t="str">
        <f t="shared" si="1358"/>
        <v/>
      </c>
      <c r="CR659" t="str">
        <f t="shared" si="1359"/>
        <v/>
      </c>
      <c r="CS659" t="str">
        <f t="shared" si="1360"/>
        <v/>
      </c>
      <c r="CT659" t="str">
        <f t="shared" si="1361"/>
        <v/>
      </c>
      <c r="CU659" t="str">
        <f t="shared" si="1362"/>
        <v/>
      </c>
      <c r="CV659" t="str">
        <f t="shared" si="1363"/>
        <v/>
      </c>
      <c r="CW659" t="str">
        <f t="shared" si="1364"/>
        <v/>
      </c>
      <c r="CX659" t="str">
        <f t="shared" si="1365"/>
        <v/>
      </c>
      <c r="CY659" t="str">
        <f t="shared" si="1366"/>
        <v/>
      </c>
      <c r="CZ659" t="str">
        <f t="shared" si="1367"/>
        <v/>
      </c>
      <c r="DA659" t="str">
        <f t="shared" si="1368"/>
        <v/>
      </c>
      <c r="DB659" t="str">
        <f t="shared" si="1369"/>
        <v/>
      </c>
      <c r="DC659" t="str">
        <f t="shared" si="1370"/>
        <v/>
      </c>
      <c r="DD659" t="str">
        <f t="shared" si="1371"/>
        <v/>
      </c>
      <c r="DE659" t="str">
        <f t="shared" si="1372"/>
        <v/>
      </c>
      <c r="DF659" t="str">
        <f t="shared" si="1373"/>
        <v/>
      </c>
      <c r="DG659" t="str">
        <f t="shared" si="1374"/>
        <v/>
      </c>
      <c r="DH659" t="str">
        <f t="shared" si="1375"/>
        <v/>
      </c>
      <c r="DI659" t="str">
        <f t="shared" si="1376"/>
        <v/>
      </c>
      <c r="DJ659" t="str">
        <f t="shared" si="1377"/>
        <v/>
      </c>
      <c r="DK659" t="str">
        <f t="shared" si="1378"/>
        <v/>
      </c>
      <c r="DL659" t="str">
        <f t="shared" si="1379"/>
        <v/>
      </c>
      <c r="DM659" t="str">
        <f t="shared" si="1380"/>
        <v/>
      </c>
      <c r="DN659" t="str">
        <f t="shared" si="1381"/>
        <v/>
      </c>
      <c r="DO659" t="str">
        <f t="shared" si="1382"/>
        <v/>
      </c>
      <c r="DP659" t="str">
        <f t="shared" si="1383"/>
        <v/>
      </c>
      <c r="DQ659" t="str">
        <f t="shared" si="1384"/>
        <v/>
      </c>
      <c r="DR659" t="str">
        <f t="shared" si="1385"/>
        <v/>
      </c>
      <c r="DS659" t="str">
        <f t="shared" si="1386"/>
        <v/>
      </c>
      <c r="DT659" t="str">
        <f t="shared" si="1387"/>
        <v/>
      </c>
      <c r="DU659">
        <f t="shared" si="1388"/>
        <v>0</v>
      </c>
      <c r="DV659">
        <f t="shared" si="1389"/>
        <v>0</v>
      </c>
      <c r="DW659">
        <f t="shared" si="1390"/>
        <v>0</v>
      </c>
      <c r="DX659" t="str">
        <f t="shared" si="1391"/>
        <v/>
      </c>
      <c r="DY659" t="str">
        <f t="shared" si="1392"/>
        <v/>
      </c>
      <c r="DZ659" t="str">
        <f t="shared" si="1393"/>
        <v/>
      </c>
      <c r="EA659" s="5">
        <f t="shared" si="1394"/>
        <v>0</v>
      </c>
      <c r="EB659" s="3">
        <f t="shared" si="1395"/>
        <v>0</v>
      </c>
    </row>
    <row r="660" spans="2:132" x14ac:dyDescent="0.2">
      <c r="B660">
        <v>655</v>
      </c>
      <c r="C660" s="3">
        <f>Zisk!D674</f>
        <v>0</v>
      </c>
      <c r="D660">
        <f>Zisk!E674</f>
        <v>0</v>
      </c>
      <c r="E660" s="66" t="str">
        <f t="shared" si="1282"/>
        <v/>
      </c>
      <c r="F660" t="str">
        <f t="shared" si="1283"/>
        <v/>
      </c>
      <c r="G660" s="66" t="str">
        <f t="shared" si="1284"/>
        <v/>
      </c>
      <c r="J660">
        <f>VstupniParametry_SKRYT!$D$5</f>
        <v>0.02</v>
      </c>
      <c r="K660">
        <f>VstupniParametry_SKRYT!$D$6</f>
        <v>0.06</v>
      </c>
      <c r="L660">
        <f>VstupniParametry_SKRYT!$D$7</f>
        <v>0.06</v>
      </c>
      <c r="M660">
        <f>VstupniParametry_SKRYT!$D$8</f>
        <v>0.06</v>
      </c>
      <c r="N660">
        <f>VstupniParametry_SKRYT!$D$9</f>
        <v>1.7999999999999999E-2</v>
      </c>
      <c r="O660" s="27">
        <f>VstupniParametry_SKRYT!$D$10</f>
        <v>0.01</v>
      </c>
      <c r="P660" s="27">
        <f>VstupniParametry_SKRYT!$D$11</f>
        <v>0.01</v>
      </c>
      <c r="Q660" s="27">
        <f>VstupniParametry_SKRYT!$D$12</f>
        <v>0.01</v>
      </c>
      <c r="R660" s="27">
        <f>VstupniParametry_SKRYT!$D$13</f>
        <v>0.01</v>
      </c>
      <c r="S660" s="27">
        <f>VstupniParametry_SKRYT!$D$14</f>
        <v>0.01</v>
      </c>
      <c r="T660">
        <f t="shared" si="1285"/>
        <v>0</v>
      </c>
      <c r="U660">
        <f t="shared" si="1286"/>
        <v>0</v>
      </c>
      <c r="V660">
        <f t="shared" si="1287"/>
        <v>0</v>
      </c>
      <c r="W660">
        <f t="shared" si="1288"/>
        <v>0</v>
      </c>
      <c r="X660">
        <f t="shared" si="1289"/>
        <v>0</v>
      </c>
      <c r="Y660">
        <f t="shared" si="1290"/>
        <v>0</v>
      </c>
      <c r="Z660">
        <f t="shared" si="1291"/>
        <v>0</v>
      </c>
      <c r="AA660">
        <f t="shared" si="1292"/>
        <v>0</v>
      </c>
      <c r="AB660">
        <f t="shared" si="1293"/>
        <v>0</v>
      </c>
      <c r="AC660">
        <f t="shared" si="1294"/>
        <v>0</v>
      </c>
      <c r="AD660">
        <f t="shared" si="1295"/>
        <v>0</v>
      </c>
      <c r="AE660">
        <f t="shared" si="1296"/>
        <v>0</v>
      </c>
      <c r="AF660">
        <f t="shared" si="1297"/>
        <v>0</v>
      </c>
      <c r="AG660">
        <f t="shared" si="1298"/>
        <v>0</v>
      </c>
      <c r="AH660">
        <f t="shared" si="1299"/>
        <v>0</v>
      </c>
      <c r="AI660">
        <f t="shared" si="1300"/>
        <v>0</v>
      </c>
      <c r="AJ660">
        <f t="shared" si="1301"/>
        <v>0</v>
      </c>
      <c r="AK660">
        <f t="shared" si="1302"/>
        <v>0</v>
      </c>
      <c r="AL660">
        <f t="shared" si="1303"/>
        <v>0</v>
      </c>
      <c r="AM660">
        <f t="shared" si="1304"/>
        <v>0</v>
      </c>
      <c r="AN660">
        <f t="shared" si="1305"/>
        <v>0</v>
      </c>
      <c r="AO660">
        <f t="shared" si="1306"/>
        <v>0</v>
      </c>
      <c r="AP660">
        <f t="shared" si="1307"/>
        <v>0</v>
      </c>
      <c r="AQ660">
        <f t="shared" si="1308"/>
        <v>0</v>
      </c>
      <c r="AR660">
        <f t="shared" si="1309"/>
        <v>0</v>
      </c>
      <c r="AS660">
        <f t="shared" si="1310"/>
        <v>0</v>
      </c>
      <c r="AT660">
        <f t="shared" si="1280"/>
        <v>0</v>
      </c>
      <c r="AU660">
        <f t="shared" si="1311"/>
        <v>0</v>
      </c>
      <c r="AV660">
        <f t="shared" si="1312"/>
        <v>0</v>
      </c>
      <c r="AW660">
        <f t="shared" si="1281"/>
        <v>0</v>
      </c>
      <c r="AX660">
        <f t="shared" si="1313"/>
        <v>0</v>
      </c>
      <c r="AY660">
        <f t="shared" si="1314"/>
        <v>0</v>
      </c>
      <c r="AZ660">
        <f t="shared" si="1315"/>
        <v>0</v>
      </c>
      <c r="BA660">
        <f t="shared" si="1316"/>
        <v>0</v>
      </c>
      <c r="BB660">
        <f t="shared" si="1317"/>
        <v>0</v>
      </c>
      <c r="BC660">
        <f t="shared" si="1318"/>
        <v>0</v>
      </c>
      <c r="BD660">
        <f t="shared" si="1319"/>
        <v>0</v>
      </c>
      <c r="BE660">
        <f t="shared" si="1320"/>
        <v>0</v>
      </c>
      <c r="BF660">
        <f t="shared" si="1321"/>
        <v>0</v>
      </c>
      <c r="BG660">
        <f t="shared" si="1322"/>
        <v>0</v>
      </c>
      <c r="BH660">
        <f t="shared" si="1323"/>
        <v>0</v>
      </c>
      <c r="BI660">
        <f t="shared" si="1324"/>
        <v>0</v>
      </c>
      <c r="BJ660">
        <f t="shared" si="1325"/>
        <v>0</v>
      </c>
      <c r="BK660">
        <f t="shared" si="1326"/>
        <v>0</v>
      </c>
      <c r="BL660">
        <f t="shared" si="1327"/>
        <v>0</v>
      </c>
      <c r="BM660">
        <f t="shared" si="1328"/>
        <v>0</v>
      </c>
      <c r="BN660">
        <f t="shared" si="1329"/>
        <v>0</v>
      </c>
      <c r="BO660">
        <f t="shared" si="1330"/>
        <v>0</v>
      </c>
      <c r="BP660">
        <f t="shared" si="1331"/>
        <v>0</v>
      </c>
      <c r="BQ660">
        <f t="shared" si="1332"/>
        <v>0</v>
      </c>
      <c r="BR660">
        <f t="shared" si="1333"/>
        <v>0</v>
      </c>
      <c r="BS660">
        <f t="shared" si="1334"/>
        <v>0</v>
      </c>
      <c r="BT660">
        <f t="shared" si="1335"/>
        <v>0</v>
      </c>
      <c r="BU660">
        <f t="shared" si="1336"/>
        <v>0</v>
      </c>
      <c r="BV660">
        <f t="shared" si="1337"/>
        <v>0</v>
      </c>
      <c r="BW660">
        <f t="shared" si="1338"/>
        <v>0</v>
      </c>
      <c r="BX660">
        <f t="shared" si="1339"/>
        <v>0</v>
      </c>
      <c r="BY660">
        <f t="shared" si="1340"/>
        <v>0</v>
      </c>
      <c r="BZ660">
        <f t="shared" si="1341"/>
        <v>0</v>
      </c>
      <c r="CA660">
        <f t="shared" si="1342"/>
        <v>0</v>
      </c>
      <c r="CB660">
        <f t="shared" si="1343"/>
        <v>0</v>
      </c>
      <c r="CC660">
        <f t="shared" si="1344"/>
        <v>0</v>
      </c>
      <c r="CD660">
        <f t="shared" si="1345"/>
        <v>0</v>
      </c>
      <c r="CE660">
        <f t="shared" si="1346"/>
        <v>0</v>
      </c>
      <c r="CF660">
        <f t="shared" si="1347"/>
        <v>0</v>
      </c>
      <c r="CG660">
        <f t="shared" si="1348"/>
        <v>0</v>
      </c>
      <c r="CH660">
        <f t="shared" si="1349"/>
        <v>0</v>
      </c>
      <c r="CI660">
        <f t="shared" si="1350"/>
        <v>0</v>
      </c>
      <c r="CJ660">
        <f t="shared" si="1351"/>
        <v>0</v>
      </c>
      <c r="CK660">
        <f t="shared" si="1352"/>
        <v>0</v>
      </c>
      <c r="CL660" t="str">
        <f t="shared" si="1353"/>
        <v/>
      </c>
      <c r="CM660" t="str">
        <f t="shared" si="1354"/>
        <v/>
      </c>
      <c r="CN660" t="str">
        <f t="shared" si="1355"/>
        <v/>
      </c>
      <c r="CO660" t="str">
        <f t="shared" si="1356"/>
        <v/>
      </c>
      <c r="CP660" t="str">
        <f t="shared" si="1357"/>
        <v/>
      </c>
      <c r="CQ660" t="str">
        <f t="shared" si="1358"/>
        <v/>
      </c>
      <c r="CR660" t="str">
        <f t="shared" si="1359"/>
        <v/>
      </c>
      <c r="CS660" t="str">
        <f t="shared" si="1360"/>
        <v/>
      </c>
      <c r="CT660" t="str">
        <f t="shared" si="1361"/>
        <v/>
      </c>
      <c r="CU660" t="str">
        <f t="shared" si="1362"/>
        <v/>
      </c>
      <c r="CV660" t="str">
        <f t="shared" si="1363"/>
        <v/>
      </c>
      <c r="CW660" t="str">
        <f t="shared" si="1364"/>
        <v/>
      </c>
      <c r="CX660" t="str">
        <f t="shared" si="1365"/>
        <v/>
      </c>
      <c r="CY660" t="str">
        <f t="shared" si="1366"/>
        <v/>
      </c>
      <c r="CZ660" t="str">
        <f t="shared" si="1367"/>
        <v/>
      </c>
      <c r="DA660" t="str">
        <f t="shared" si="1368"/>
        <v/>
      </c>
      <c r="DB660" t="str">
        <f t="shared" si="1369"/>
        <v/>
      </c>
      <c r="DC660" t="str">
        <f t="shared" si="1370"/>
        <v/>
      </c>
      <c r="DD660" t="str">
        <f t="shared" si="1371"/>
        <v/>
      </c>
      <c r="DE660" t="str">
        <f t="shared" si="1372"/>
        <v/>
      </c>
      <c r="DF660" t="str">
        <f t="shared" si="1373"/>
        <v/>
      </c>
      <c r="DG660" t="str">
        <f t="shared" si="1374"/>
        <v/>
      </c>
      <c r="DH660" t="str">
        <f t="shared" si="1375"/>
        <v/>
      </c>
      <c r="DI660" t="str">
        <f t="shared" si="1376"/>
        <v/>
      </c>
      <c r="DJ660" t="str">
        <f t="shared" si="1377"/>
        <v/>
      </c>
      <c r="DK660" t="str">
        <f t="shared" si="1378"/>
        <v/>
      </c>
      <c r="DL660" t="str">
        <f t="shared" si="1379"/>
        <v/>
      </c>
      <c r="DM660" t="str">
        <f t="shared" si="1380"/>
        <v/>
      </c>
      <c r="DN660" t="str">
        <f t="shared" si="1381"/>
        <v/>
      </c>
      <c r="DO660" t="str">
        <f t="shared" si="1382"/>
        <v/>
      </c>
      <c r="DP660" t="str">
        <f t="shared" si="1383"/>
        <v/>
      </c>
      <c r="DQ660" t="str">
        <f t="shared" si="1384"/>
        <v/>
      </c>
      <c r="DR660" t="str">
        <f t="shared" si="1385"/>
        <v/>
      </c>
      <c r="DS660" t="str">
        <f t="shared" si="1386"/>
        <v/>
      </c>
      <c r="DT660" t="str">
        <f t="shared" si="1387"/>
        <v/>
      </c>
      <c r="DU660">
        <f t="shared" si="1388"/>
        <v>0</v>
      </c>
      <c r="DV660">
        <f t="shared" si="1389"/>
        <v>0</v>
      </c>
      <c r="DW660">
        <f t="shared" si="1390"/>
        <v>0</v>
      </c>
      <c r="DX660" t="str">
        <f t="shared" si="1391"/>
        <v/>
      </c>
      <c r="DY660" t="str">
        <f t="shared" si="1392"/>
        <v/>
      </c>
      <c r="DZ660" t="str">
        <f t="shared" si="1393"/>
        <v/>
      </c>
      <c r="EA660" s="5">
        <f t="shared" si="1394"/>
        <v>0</v>
      </c>
      <c r="EB660" s="3">
        <f t="shared" si="1395"/>
        <v>0</v>
      </c>
    </row>
    <row r="661" spans="2:132" x14ac:dyDescent="0.2">
      <c r="B661" s="25">
        <v>656</v>
      </c>
      <c r="C661" s="26">
        <f>Zisk!D675</f>
        <v>0</v>
      </c>
      <c r="D661">
        <f>Zisk!E675</f>
        <v>0</v>
      </c>
      <c r="E661" s="66" t="str">
        <f t="shared" si="1282"/>
        <v/>
      </c>
      <c r="F661" t="str">
        <f t="shared" si="1283"/>
        <v/>
      </c>
      <c r="G661" s="66" t="str">
        <f t="shared" si="1284"/>
        <v/>
      </c>
      <c r="H661" s="25"/>
      <c r="I661" s="25"/>
      <c r="J661">
        <f>VstupniParametry_SKRYT!$D$5</f>
        <v>0.02</v>
      </c>
      <c r="K661">
        <f>VstupniParametry_SKRYT!$D$6</f>
        <v>0.06</v>
      </c>
      <c r="L661">
        <f>VstupniParametry_SKRYT!$D$7</f>
        <v>0.06</v>
      </c>
      <c r="M661">
        <f>VstupniParametry_SKRYT!$D$8</f>
        <v>0.06</v>
      </c>
      <c r="N661">
        <f>VstupniParametry_SKRYT!$D$9</f>
        <v>1.7999999999999999E-2</v>
      </c>
      <c r="O661" s="27">
        <f>VstupniParametry_SKRYT!$D$10</f>
        <v>0.01</v>
      </c>
      <c r="P661" s="27">
        <f>VstupniParametry_SKRYT!$D$11</f>
        <v>0.01</v>
      </c>
      <c r="Q661" s="27">
        <f>VstupniParametry_SKRYT!$D$12</f>
        <v>0.01</v>
      </c>
      <c r="R661" s="27">
        <f>VstupniParametry_SKRYT!$D$13</f>
        <v>0.01</v>
      </c>
      <c r="S661" s="27">
        <f>VstupniParametry_SKRYT!$D$14</f>
        <v>0.01</v>
      </c>
      <c r="T661">
        <f t="shared" si="1285"/>
        <v>0</v>
      </c>
      <c r="U661">
        <f t="shared" si="1286"/>
        <v>0</v>
      </c>
      <c r="V661">
        <f t="shared" si="1287"/>
        <v>0</v>
      </c>
      <c r="W661">
        <f t="shared" si="1288"/>
        <v>0</v>
      </c>
      <c r="X661">
        <f t="shared" si="1289"/>
        <v>0</v>
      </c>
      <c r="Y661">
        <f t="shared" si="1290"/>
        <v>0</v>
      </c>
      <c r="Z661">
        <f t="shared" si="1291"/>
        <v>0</v>
      </c>
      <c r="AA661">
        <f t="shared" si="1292"/>
        <v>0</v>
      </c>
      <c r="AB661">
        <f t="shared" si="1293"/>
        <v>0</v>
      </c>
      <c r="AC661">
        <f t="shared" si="1294"/>
        <v>0</v>
      </c>
      <c r="AD661">
        <f t="shared" si="1295"/>
        <v>0</v>
      </c>
      <c r="AE661">
        <f t="shared" si="1296"/>
        <v>0</v>
      </c>
      <c r="AF661">
        <f t="shared" si="1297"/>
        <v>0</v>
      </c>
      <c r="AG661">
        <f t="shared" si="1298"/>
        <v>0</v>
      </c>
      <c r="AH661">
        <f t="shared" si="1299"/>
        <v>0</v>
      </c>
      <c r="AI661">
        <f t="shared" si="1300"/>
        <v>0</v>
      </c>
      <c r="AJ661">
        <f t="shared" si="1301"/>
        <v>0</v>
      </c>
      <c r="AK661">
        <f t="shared" si="1302"/>
        <v>0</v>
      </c>
      <c r="AL661">
        <f t="shared" si="1303"/>
        <v>0</v>
      </c>
      <c r="AM661">
        <f t="shared" si="1304"/>
        <v>0</v>
      </c>
      <c r="AN661">
        <f t="shared" si="1305"/>
        <v>0</v>
      </c>
      <c r="AO661">
        <f t="shared" si="1306"/>
        <v>0</v>
      </c>
      <c r="AP661">
        <f t="shared" si="1307"/>
        <v>0</v>
      </c>
      <c r="AQ661">
        <f t="shared" si="1308"/>
        <v>0</v>
      </c>
      <c r="AR661">
        <f t="shared" si="1309"/>
        <v>0</v>
      </c>
      <c r="AS661">
        <f t="shared" si="1310"/>
        <v>0</v>
      </c>
      <c r="AT661">
        <f t="shared" si="1280"/>
        <v>0</v>
      </c>
      <c r="AU661">
        <f t="shared" si="1311"/>
        <v>0</v>
      </c>
      <c r="AV661">
        <f t="shared" si="1312"/>
        <v>0</v>
      </c>
      <c r="AW661">
        <f t="shared" si="1281"/>
        <v>0</v>
      </c>
      <c r="AX661">
        <f t="shared" si="1313"/>
        <v>0</v>
      </c>
      <c r="AY661">
        <f t="shared" si="1314"/>
        <v>0</v>
      </c>
      <c r="AZ661">
        <f t="shared" si="1315"/>
        <v>0</v>
      </c>
      <c r="BA661">
        <f t="shared" si="1316"/>
        <v>0</v>
      </c>
      <c r="BB661">
        <f t="shared" si="1317"/>
        <v>0</v>
      </c>
      <c r="BC661">
        <f t="shared" si="1318"/>
        <v>0</v>
      </c>
      <c r="BD661">
        <f t="shared" si="1319"/>
        <v>0</v>
      </c>
      <c r="BE661">
        <f t="shared" si="1320"/>
        <v>0</v>
      </c>
      <c r="BF661">
        <f t="shared" si="1321"/>
        <v>0</v>
      </c>
      <c r="BG661">
        <f t="shared" si="1322"/>
        <v>0</v>
      </c>
      <c r="BH661">
        <f t="shared" si="1323"/>
        <v>0</v>
      </c>
      <c r="BI661">
        <f t="shared" si="1324"/>
        <v>0</v>
      </c>
      <c r="BJ661">
        <f t="shared" si="1325"/>
        <v>0</v>
      </c>
      <c r="BK661">
        <f t="shared" si="1326"/>
        <v>0</v>
      </c>
      <c r="BL661">
        <f t="shared" si="1327"/>
        <v>0</v>
      </c>
      <c r="BM661">
        <f t="shared" si="1328"/>
        <v>0</v>
      </c>
      <c r="BN661">
        <f t="shared" si="1329"/>
        <v>0</v>
      </c>
      <c r="BO661">
        <f t="shared" si="1330"/>
        <v>0</v>
      </c>
      <c r="BP661">
        <f t="shared" si="1331"/>
        <v>0</v>
      </c>
      <c r="BQ661">
        <f t="shared" si="1332"/>
        <v>0</v>
      </c>
      <c r="BR661">
        <f t="shared" si="1333"/>
        <v>0</v>
      </c>
      <c r="BS661">
        <f t="shared" si="1334"/>
        <v>0</v>
      </c>
      <c r="BT661">
        <f t="shared" si="1335"/>
        <v>0</v>
      </c>
      <c r="BU661">
        <f t="shared" si="1336"/>
        <v>0</v>
      </c>
      <c r="BV661">
        <f t="shared" si="1337"/>
        <v>0</v>
      </c>
      <c r="BW661">
        <f t="shared" si="1338"/>
        <v>0</v>
      </c>
      <c r="BX661">
        <f t="shared" si="1339"/>
        <v>0</v>
      </c>
      <c r="BY661">
        <f t="shared" si="1340"/>
        <v>0</v>
      </c>
      <c r="BZ661">
        <f t="shared" si="1341"/>
        <v>0</v>
      </c>
      <c r="CA661">
        <f t="shared" si="1342"/>
        <v>0</v>
      </c>
      <c r="CB661">
        <f t="shared" si="1343"/>
        <v>0</v>
      </c>
      <c r="CC661">
        <f t="shared" si="1344"/>
        <v>0</v>
      </c>
      <c r="CD661">
        <f t="shared" si="1345"/>
        <v>0</v>
      </c>
      <c r="CE661">
        <f t="shared" si="1346"/>
        <v>0</v>
      </c>
      <c r="CF661">
        <f t="shared" si="1347"/>
        <v>0</v>
      </c>
      <c r="CG661">
        <f t="shared" si="1348"/>
        <v>0</v>
      </c>
      <c r="CH661">
        <f t="shared" si="1349"/>
        <v>0</v>
      </c>
      <c r="CI661">
        <f t="shared" si="1350"/>
        <v>0</v>
      </c>
      <c r="CJ661">
        <f t="shared" si="1351"/>
        <v>0</v>
      </c>
      <c r="CK661">
        <f t="shared" si="1352"/>
        <v>0</v>
      </c>
      <c r="CL661" t="str">
        <f t="shared" si="1353"/>
        <v/>
      </c>
      <c r="CM661" t="str">
        <f t="shared" si="1354"/>
        <v/>
      </c>
      <c r="CN661" t="str">
        <f t="shared" si="1355"/>
        <v/>
      </c>
      <c r="CO661" t="str">
        <f t="shared" si="1356"/>
        <v/>
      </c>
      <c r="CP661" t="str">
        <f t="shared" si="1357"/>
        <v/>
      </c>
      <c r="CQ661" t="str">
        <f t="shared" si="1358"/>
        <v/>
      </c>
      <c r="CR661" t="str">
        <f t="shared" si="1359"/>
        <v/>
      </c>
      <c r="CS661" t="str">
        <f t="shared" si="1360"/>
        <v/>
      </c>
      <c r="CT661" t="str">
        <f t="shared" si="1361"/>
        <v/>
      </c>
      <c r="CU661" t="str">
        <f t="shared" si="1362"/>
        <v/>
      </c>
      <c r="CV661" t="str">
        <f t="shared" si="1363"/>
        <v/>
      </c>
      <c r="CW661" t="str">
        <f t="shared" si="1364"/>
        <v/>
      </c>
      <c r="CX661" t="str">
        <f t="shared" si="1365"/>
        <v/>
      </c>
      <c r="CY661" t="str">
        <f t="shared" si="1366"/>
        <v/>
      </c>
      <c r="CZ661" t="str">
        <f t="shared" si="1367"/>
        <v/>
      </c>
      <c r="DA661" t="str">
        <f t="shared" si="1368"/>
        <v/>
      </c>
      <c r="DB661" t="str">
        <f t="shared" si="1369"/>
        <v/>
      </c>
      <c r="DC661" t="str">
        <f t="shared" si="1370"/>
        <v/>
      </c>
      <c r="DD661" t="str">
        <f t="shared" si="1371"/>
        <v/>
      </c>
      <c r="DE661" t="str">
        <f t="shared" si="1372"/>
        <v/>
      </c>
      <c r="DF661" t="str">
        <f t="shared" si="1373"/>
        <v/>
      </c>
      <c r="DG661" t="str">
        <f t="shared" si="1374"/>
        <v/>
      </c>
      <c r="DH661" t="str">
        <f t="shared" si="1375"/>
        <v/>
      </c>
      <c r="DI661" t="str">
        <f t="shared" si="1376"/>
        <v/>
      </c>
      <c r="DJ661" t="str">
        <f t="shared" si="1377"/>
        <v/>
      </c>
      <c r="DK661" t="str">
        <f t="shared" si="1378"/>
        <v/>
      </c>
      <c r="DL661" t="str">
        <f t="shared" si="1379"/>
        <v/>
      </c>
      <c r="DM661" t="str">
        <f t="shared" si="1380"/>
        <v/>
      </c>
      <c r="DN661" t="str">
        <f t="shared" si="1381"/>
        <v/>
      </c>
      <c r="DO661" t="str">
        <f t="shared" si="1382"/>
        <v/>
      </c>
      <c r="DP661" t="str">
        <f t="shared" si="1383"/>
        <v/>
      </c>
      <c r="DQ661" t="str">
        <f t="shared" si="1384"/>
        <v/>
      </c>
      <c r="DR661" t="str">
        <f t="shared" si="1385"/>
        <v/>
      </c>
      <c r="DS661" t="str">
        <f t="shared" si="1386"/>
        <v/>
      </c>
      <c r="DT661" t="str">
        <f t="shared" si="1387"/>
        <v/>
      </c>
      <c r="DU661">
        <f t="shared" si="1388"/>
        <v>0</v>
      </c>
      <c r="DV661">
        <f t="shared" si="1389"/>
        <v>0</v>
      </c>
      <c r="DW661">
        <f t="shared" si="1390"/>
        <v>0</v>
      </c>
      <c r="DX661" t="str">
        <f t="shared" si="1391"/>
        <v/>
      </c>
      <c r="DY661" t="str">
        <f t="shared" si="1392"/>
        <v/>
      </c>
      <c r="DZ661" t="str">
        <f t="shared" si="1393"/>
        <v/>
      </c>
      <c r="EA661" s="5">
        <f t="shared" si="1394"/>
        <v>0</v>
      </c>
      <c r="EB661" s="3">
        <f t="shared" si="1395"/>
        <v>0</v>
      </c>
    </row>
    <row r="662" spans="2:132" x14ac:dyDescent="0.2">
      <c r="B662">
        <v>657</v>
      </c>
      <c r="C662" s="3">
        <f>Zisk!D676</f>
        <v>0</v>
      </c>
      <c r="D662">
        <f>Zisk!E676</f>
        <v>0</v>
      </c>
      <c r="E662" s="66" t="str">
        <f t="shared" si="1282"/>
        <v/>
      </c>
      <c r="F662" t="str">
        <f t="shared" si="1283"/>
        <v/>
      </c>
      <c r="G662" s="66" t="str">
        <f t="shared" si="1284"/>
        <v/>
      </c>
      <c r="J662">
        <f>VstupniParametry_SKRYT!$D$5</f>
        <v>0.02</v>
      </c>
      <c r="K662">
        <f>VstupniParametry_SKRYT!$D$6</f>
        <v>0.06</v>
      </c>
      <c r="L662">
        <f>VstupniParametry_SKRYT!$D$7</f>
        <v>0.06</v>
      </c>
      <c r="M662">
        <f>VstupniParametry_SKRYT!$D$8</f>
        <v>0.06</v>
      </c>
      <c r="N662">
        <f>VstupniParametry_SKRYT!$D$9</f>
        <v>1.7999999999999999E-2</v>
      </c>
      <c r="O662" s="27">
        <f>VstupniParametry_SKRYT!$D$10</f>
        <v>0.01</v>
      </c>
      <c r="P662" s="27">
        <f>VstupniParametry_SKRYT!$D$11</f>
        <v>0.01</v>
      </c>
      <c r="Q662" s="27">
        <f>VstupniParametry_SKRYT!$D$12</f>
        <v>0.01</v>
      </c>
      <c r="R662" s="27">
        <f>VstupniParametry_SKRYT!$D$13</f>
        <v>0.01</v>
      </c>
      <c r="S662" s="27">
        <f>VstupniParametry_SKRYT!$D$14</f>
        <v>0.01</v>
      </c>
      <c r="T662">
        <f t="shared" si="1285"/>
        <v>0</v>
      </c>
      <c r="U662">
        <f t="shared" si="1286"/>
        <v>0</v>
      </c>
      <c r="V662">
        <f t="shared" si="1287"/>
        <v>0</v>
      </c>
      <c r="W662">
        <f t="shared" si="1288"/>
        <v>0</v>
      </c>
      <c r="X662">
        <f t="shared" si="1289"/>
        <v>0</v>
      </c>
      <c r="Y662">
        <f t="shared" si="1290"/>
        <v>0</v>
      </c>
      <c r="Z662">
        <f t="shared" si="1291"/>
        <v>0</v>
      </c>
      <c r="AA662">
        <f t="shared" si="1292"/>
        <v>0</v>
      </c>
      <c r="AB662">
        <f t="shared" si="1293"/>
        <v>0</v>
      </c>
      <c r="AC662">
        <f t="shared" si="1294"/>
        <v>0</v>
      </c>
      <c r="AD662">
        <f t="shared" si="1295"/>
        <v>0</v>
      </c>
      <c r="AE662">
        <f t="shared" si="1296"/>
        <v>0</v>
      </c>
      <c r="AF662">
        <f t="shared" si="1297"/>
        <v>0</v>
      </c>
      <c r="AG662">
        <f t="shared" si="1298"/>
        <v>0</v>
      </c>
      <c r="AH662">
        <f t="shared" si="1299"/>
        <v>0</v>
      </c>
      <c r="AI662">
        <f t="shared" si="1300"/>
        <v>0</v>
      </c>
      <c r="AJ662">
        <f t="shared" si="1301"/>
        <v>0</v>
      </c>
      <c r="AK662">
        <f t="shared" si="1302"/>
        <v>0</v>
      </c>
      <c r="AL662">
        <f t="shared" si="1303"/>
        <v>0</v>
      </c>
      <c r="AM662">
        <f t="shared" si="1304"/>
        <v>0</v>
      </c>
      <c r="AN662">
        <f t="shared" si="1305"/>
        <v>0</v>
      </c>
      <c r="AO662">
        <f t="shared" si="1306"/>
        <v>0</v>
      </c>
      <c r="AP662">
        <f t="shared" si="1307"/>
        <v>0</v>
      </c>
      <c r="AQ662">
        <f t="shared" si="1308"/>
        <v>0</v>
      </c>
      <c r="AR662">
        <f t="shared" si="1309"/>
        <v>0</v>
      </c>
      <c r="AS662">
        <f t="shared" si="1310"/>
        <v>0</v>
      </c>
      <c r="AT662">
        <f t="shared" si="1280"/>
        <v>0</v>
      </c>
      <c r="AU662">
        <f t="shared" si="1311"/>
        <v>0</v>
      </c>
      <c r="AV662">
        <f t="shared" si="1312"/>
        <v>0</v>
      </c>
      <c r="AW662">
        <f t="shared" si="1281"/>
        <v>0</v>
      </c>
      <c r="AX662">
        <f t="shared" si="1313"/>
        <v>0</v>
      </c>
      <c r="AY662">
        <f t="shared" si="1314"/>
        <v>0</v>
      </c>
      <c r="AZ662">
        <f t="shared" si="1315"/>
        <v>0</v>
      </c>
      <c r="BA662">
        <f t="shared" si="1316"/>
        <v>0</v>
      </c>
      <c r="BB662">
        <f t="shared" si="1317"/>
        <v>0</v>
      </c>
      <c r="BC662">
        <f t="shared" si="1318"/>
        <v>0</v>
      </c>
      <c r="BD662">
        <f t="shared" si="1319"/>
        <v>0</v>
      </c>
      <c r="BE662">
        <f t="shared" si="1320"/>
        <v>0</v>
      </c>
      <c r="BF662">
        <f t="shared" si="1321"/>
        <v>0</v>
      </c>
      <c r="BG662">
        <f t="shared" si="1322"/>
        <v>0</v>
      </c>
      <c r="BH662">
        <f t="shared" si="1323"/>
        <v>0</v>
      </c>
      <c r="BI662">
        <f t="shared" si="1324"/>
        <v>0</v>
      </c>
      <c r="BJ662">
        <f t="shared" si="1325"/>
        <v>0</v>
      </c>
      <c r="BK662">
        <f t="shared" si="1326"/>
        <v>0</v>
      </c>
      <c r="BL662">
        <f t="shared" si="1327"/>
        <v>0</v>
      </c>
      <c r="BM662">
        <f t="shared" si="1328"/>
        <v>0</v>
      </c>
      <c r="BN662">
        <f t="shared" si="1329"/>
        <v>0</v>
      </c>
      <c r="BO662">
        <f t="shared" si="1330"/>
        <v>0</v>
      </c>
      <c r="BP662">
        <f t="shared" si="1331"/>
        <v>0</v>
      </c>
      <c r="BQ662">
        <f t="shared" si="1332"/>
        <v>0</v>
      </c>
      <c r="BR662">
        <f t="shared" si="1333"/>
        <v>0</v>
      </c>
      <c r="BS662">
        <f t="shared" si="1334"/>
        <v>0</v>
      </c>
      <c r="BT662">
        <f t="shared" si="1335"/>
        <v>0</v>
      </c>
      <c r="BU662">
        <f t="shared" si="1336"/>
        <v>0</v>
      </c>
      <c r="BV662">
        <f t="shared" si="1337"/>
        <v>0</v>
      </c>
      <c r="BW662">
        <f t="shared" si="1338"/>
        <v>0</v>
      </c>
      <c r="BX662">
        <f t="shared" si="1339"/>
        <v>0</v>
      </c>
      <c r="BY662">
        <f t="shared" si="1340"/>
        <v>0</v>
      </c>
      <c r="BZ662">
        <f t="shared" si="1341"/>
        <v>0</v>
      </c>
      <c r="CA662">
        <f t="shared" si="1342"/>
        <v>0</v>
      </c>
      <c r="CB662">
        <f t="shared" si="1343"/>
        <v>0</v>
      </c>
      <c r="CC662">
        <f t="shared" si="1344"/>
        <v>0</v>
      </c>
      <c r="CD662">
        <f t="shared" si="1345"/>
        <v>0</v>
      </c>
      <c r="CE662">
        <f t="shared" si="1346"/>
        <v>0</v>
      </c>
      <c r="CF662">
        <f t="shared" si="1347"/>
        <v>0</v>
      </c>
      <c r="CG662">
        <f t="shared" si="1348"/>
        <v>0</v>
      </c>
      <c r="CH662">
        <f t="shared" si="1349"/>
        <v>0</v>
      </c>
      <c r="CI662">
        <f t="shared" si="1350"/>
        <v>0</v>
      </c>
      <c r="CJ662">
        <f t="shared" si="1351"/>
        <v>0</v>
      </c>
      <c r="CK662">
        <f t="shared" si="1352"/>
        <v>0</v>
      </c>
      <c r="CL662" t="str">
        <f t="shared" si="1353"/>
        <v/>
      </c>
      <c r="CM662" t="str">
        <f t="shared" si="1354"/>
        <v/>
      </c>
      <c r="CN662" t="str">
        <f t="shared" si="1355"/>
        <v/>
      </c>
      <c r="CO662" t="str">
        <f t="shared" si="1356"/>
        <v/>
      </c>
      <c r="CP662" t="str">
        <f t="shared" si="1357"/>
        <v/>
      </c>
      <c r="CQ662" t="str">
        <f t="shared" si="1358"/>
        <v/>
      </c>
      <c r="CR662" t="str">
        <f t="shared" si="1359"/>
        <v/>
      </c>
      <c r="CS662" t="str">
        <f t="shared" si="1360"/>
        <v/>
      </c>
      <c r="CT662" t="str">
        <f t="shared" si="1361"/>
        <v/>
      </c>
      <c r="CU662" t="str">
        <f t="shared" si="1362"/>
        <v/>
      </c>
      <c r="CV662" t="str">
        <f t="shared" si="1363"/>
        <v/>
      </c>
      <c r="CW662" t="str">
        <f t="shared" si="1364"/>
        <v/>
      </c>
      <c r="CX662" t="str">
        <f t="shared" si="1365"/>
        <v/>
      </c>
      <c r="CY662" t="str">
        <f t="shared" si="1366"/>
        <v/>
      </c>
      <c r="CZ662" t="str">
        <f t="shared" si="1367"/>
        <v/>
      </c>
      <c r="DA662" t="str">
        <f t="shared" si="1368"/>
        <v/>
      </c>
      <c r="DB662" t="str">
        <f t="shared" si="1369"/>
        <v/>
      </c>
      <c r="DC662" t="str">
        <f t="shared" si="1370"/>
        <v/>
      </c>
      <c r="DD662" t="str">
        <f t="shared" si="1371"/>
        <v/>
      </c>
      <c r="DE662" t="str">
        <f t="shared" si="1372"/>
        <v/>
      </c>
      <c r="DF662" t="str">
        <f t="shared" si="1373"/>
        <v/>
      </c>
      <c r="DG662" t="str">
        <f t="shared" si="1374"/>
        <v/>
      </c>
      <c r="DH662" t="str">
        <f t="shared" si="1375"/>
        <v/>
      </c>
      <c r="DI662" t="str">
        <f t="shared" si="1376"/>
        <v/>
      </c>
      <c r="DJ662" t="str">
        <f t="shared" si="1377"/>
        <v/>
      </c>
      <c r="DK662" t="str">
        <f t="shared" si="1378"/>
        <v/>
      </c>
      <c r="DL662" t="str">
        <f t="shared" si="1379"/>
        <v/>
      </c>
      <c r="DM662" t="str">
        <f t="shared" si="1380"/>
        <v/>
      </c>
      <c r="DN662" t="str">
        <f t="shared" si="1381"/>
        <v/>
      </c>
      <c r="DO662" t="str">
        <f t="shared" si="1382"/>
        <v/>
      </c>
      <c r="DP662" t="str">
        <f t="shared" si="1383"/>
        <v/>
      </c>
      <c r="DQ662" t="str">
        <f t="shared" si="1384"/>
        <v/>
      </c>
      <c r="DR662" t="str">
        <f t="shared" si="1385"/>
        <v/>
      </c>
      <c r="DS662" t="str">
        <f t="shared" si="1386"/>
        <v/>
      </c>
      <c r="DT662" t="str">
        <f t="shared" si="1387"/>
        <v/>
      </c>
      <c r="DU662">
        <f t="shared" si="1388"/>
        <v>0</v>
      </c>
      <c r="DV662">
        <f t="shared" si="1389"/>
        <v>0</v>
      </c>
      <c r="DW662">
        <f t="shared" si="1390"/>
        <v>0</v>
      </c>
      <c r="DX662" t="str">
        <f t="shared" si="1391"/>
        <v/>
      </c>
      <c r="DY662" t="str">
        <f t="shared" si="1392"/>
        <v/>
      </c>
      <c r="DZ662" t="str">
        <f t="shared" si="1393"/>
        <v/>
      </c>
      <c r="EA662" s="5">
        <f t="shared" si="1394"/>
        <v>0</v>
      </c>
      <c r="EB662" s="3">
        <f t="shared" si="1395"/>
        <v>0</v>
      </c>
    </row>
    <row r="663" spans="2:132" x14ac:dyDescent="0.2">
      <c r="B663" s="25">
        <v>658</v>
      </c>
      <c r="C663" s="26">
        <f>Zisk!D677</f>
        <v>0</v>
      </c>
      <c r="D663">
        <f>Zisk!E677</f>
        <v>0</v>
      </c>
      <c r="E663" s="66" t="str">
        <f t="shared" si="1282"/>
        <v/>
      </c>
      <c r="F663" t="str">
        <f t="shared" si="1283"/>
        <v/>
      </c>
      <c r="G663" s="66" t="str">
        <f t="shared" si="1284"/>
        <v/>
      </c>
      <c r="H663" s="25"/>
      <c r="I663" s="25"/>
      <c r="J663">
        <f>VstupniParametry_SKRYT!$D$5</f>
        <v>0.02</v>
      </c>
      <c r="K663">
        <f>VstupniParametry_SKRYT!$D$6</f>
        <v>0.06</v>
      </c>
      <c r="L663">
        <f>VstupniParametry_SKRYT!$D$7</f>
        <v>0.06</v>
      </c>
      <c r="M663">
        <f>VstupniParametry_SKRYT!$D$8</f>
        <v>0.06</v>
      </c>
      <c r="N663">
        <f>VstupniParametry_SKRYT!$D$9</f>
        <v>1.7999999999999999E-2</v>
      </c>
      <c r="O663" s="27">
        <f>VstupniParametry_SKRYT!$D$10</f>
        <v>0.01</v>
      </c>
      <c r="P663" s="27">
        <f>VstupniParametry_SKRYT!$D$11</f>
        <v>0.01</v>
      </c>
      <c r="Q663" s="27">
        <f>VstupniParametry_SKRYT!$D$12</f>
        <v>0.01</v>
      </c>
      <c r="R663" s="27">
        <f>VstupniParametry_SKRYT!$D$13</f>
        <v>0.01</v>
      </c>
      <c r="S663" s="27">
        <f>VstupniParametry_SKRYT!$D$14</f>
        <v>0.01</v>
      </c>
      <c r="T663">
        <f t="shared" si="1285"/>
        <v>0</v>
      </c>
      <c r="U663">
        <f t="shared" si="1286"/>
        <v>0</v>
      </c>
      <c r="V663">
        <f t="shared" si="1287"/>
        <v>0</v>
      </c>
      <c r="W663">
        <f t="shared" si="1288"/>
        <v>0</v>
      </c>
      <c r="X663">
        <f t="shared" si="1289"/>
        <v>0</v>
      </c>
      <c r="Y663">
        <f t="shared" si="1290"/>
        <v>0</v>
      </c>
      <c r="Z663">
        <f t="shared" si="1291"/>
        <v>0</v>
      </c>
      <c r="AA663">
        <f t="shared" si="1292"/>
        <v>0</v>
      </c>
      <c r="AB663">
        <f t="shared" si="1293"/>
        <v>0</v>
      </c>
      <c r="AC663">
        <f t="shared" si="1294"/>
        <v>0</v>
      </c>
      <c r="AD663">
        <f t="shared" si="1295"/>
        <v>0</v>
      </c>
      <c r="AE663">
        <f t="shared" si="1296"/>
        <v>0</v>
      </c>
      <c r="AF663">
        <f t="shared" si="1297"/>
        <v>0</v>
      </c>
      <c r="AG663">
        <f t="shared" si="1298"/>
        <v>0</v>
      </c>
      <c r="AH663">
        <f t="shared" si="1299"/>
        <v>0</v>
      </c>
      <c r="AI663">
        <f t="shared" si="1300"/>
        <v>0</v>
      </c>
      <c r="AJ663">
        <f t="shared" si="1301"/>
        <v>0</v>
      </c>
      <c r="AK663">
        <f t="shared" si="1302"/>
        <v>0</v>
      </c>
      <c r="AL663">
        <f t="shared" si="1303"/>
        <v>0</v>
      </c>
      <c r="AM663">
        <f t="shared" si="1304"/>
        <v>0</v>
      </c>
      <c r="AN663">
        <f t="shared" si="1305"/>
        <v>0</v>
      </c>
      <c r="AO663">
        <f t="shared" si="1306"/>
        <v>0</v>
      </c>
      <c r="AP663">
        <f t="shared" si="1307"/>
        <v>0</v>
      </c>
      <c r="AQ663">
        <f t="shared" si="1308"/>
        <v>0</v>
      </c>
      <c r="AR663">
        <f t="shared" si="1309"/>
        <v>0</v>
      </c>
      <c r="AS663">
        <f t="shared" si="1310"/>
        <v>0</v>
      </c>
      <c r="AT663">
        <f t="shared" si="1280"/>
        <v>0</v>
      </c>
      <c r="AU663">
        <f t="shared" si="1311"/>
        <v>0</v>
      </c>
      <c r="AV663">
        <f t="shared" si="1312"/>
        <v>0</v>
      </c>
      <c r="AW663">
        <f t="shared" si="1281"/>
        <v>0</v>
      </c>
      <c r="AX663">
        <f t="shared" si="1313"/>
        <v>0</v>
      </c>
      <c r="AY663">
        <f t="shared" si="1314"/>
        <v>0</v>
      </c>
      <c r="AZ663">
        <f t="shared" si="1315"/>
        <v>0</v>
      </c>
      <c r="BA663">
        <f t="shared" si="1316"/>
        <v>0</v>
      </c>
      <c r="BB663">
        <f t="shared" si="1317"/>
        <v>0</v>
      </c>
      <c r="BC663">
        <f t="shared" si="1318"/>
        <v>0</v>
      </c>
      <c r="BD663">
        <f t="shared" si="1319"/>
        <v>0</v>
      </c>
      <c r="BE663">
        <f t="shared" si="1320"/>
        <v>0</v>
      </c>
      <c r="BF663">
        <f t="shared" si="1321"/>
        <v>0</v>
      </c>
      <c r="BG663">
        <f t="shared" si="1322"/>
        <v>0</v>
      </c>
      <c r="BH663">
        <f t="shared" si="1323"/>
        <v>0</v>
      </c>
      <c r="BI663">
        <f t="shared" si="1324"/>
        <v>0</v>
      </c>
      <c r="BJ663">
        <f t="shared" si="1325"/>
        <v>0</v>
      </c>
      <c r="BK663">
        <f t="shared" si="1326"/>
        <v>0</v>
      </c>
      <c r="BL663">
        <f t="shared" si="1327"/>
        <v>0</v>
      </c>
      <c r="BM663">
        <f t="shared" si="1328"/>
        <v>0</v>
      </c>
      <c r="BN663">
        <f t="shared" si="1329"/>
        <v>0</v>
      </c>
      <c r="BO663">
        <f t="shared" si="1330"/>
        <v>0</v>
      </c>
      <c r="BP663">
        <f t="shared" si="1331"/>
        <v>0</v>
      </c>
      <c r="BQ663">
        <f t="shared" si="1332"/>
        <v>0</v>
      </c>
      <c r="BR663">
        <f t="shared" si="1333"/>
        <v>0</v>
      </c>
      <c r="BS663">
        <f t="shared" si="1334"/>
        <v>0</v>
      </c>
      <c r="BT663">
        <f t="shared" si="1335"/>
        <v>0</v>
      </c>
      <c r="BU663">
        <f t="shared" si="1336"/>
        <v>0</v>
      </c>
      <c r="BV663">
        <f t="shared" si="1337"/>
        <v>0</v>
      </c>
      <c r="BW663">
        <f t="shared" si="1338"/>
        <v>0</v>
      </c>
      <c r="BX663">
        <f t="shared" si="1339"/>
        <v>0</v>
      </c>
      <c r="BY663">
        <f t="shared" si="1340"/>
        <v>0</v>
      </c>
      <c r="BZ663">
        <f t="shared" si="1341"/>
        <v>0</v>
      </c>
      <c r="CA663">
        <f t="shared" si="1342"/>
        <v>0</v>
      </c>
      <c r="CB663">
        <f t="shared" si="1343"/>
        <v>0</v>
      </c>
      <c r="CC663">
        <f t="shared" si="1344"/>
        <v>0</v>
      </c>
      <c r="CD663">
        <f t="shared" si="1345"/>
        <v>0</v>
      </c>
      <c r="CE663">
        <f t="shared" si="1346"/>
        <v>0</v>
      </c>
      <c r="CF663">
        <f t="shared" si="1347"/>
        <v>0</v>
      </c>
      <c r="CG663">
        <f t="shared" si="1348"/>
        <v>0</v>
      </c>
      <c r="CH663">
        <f t="shared" si="1349"/>
        <v>0</v>
      </c>
      <c r="CI663">
        <f t="shared" si="1350"/>
        <v>0</v>
      </c>
      <c r="CJ663">
        <f t="shared" si="1351"/>
        <v>0</v>
      </c>
      <c r="CK663">
        <f t="shared" si="1352"/>
        <v>0</v>
      </c>
      <c r="CL663" t="str">
        <f t="shared" si="1353"/>
        <v/>
      </c>
      <c r="CM663" t="str">
        <f t="shared" si="1354"/>
        <v/>
      </c>
      <c r="CN663" t="str">
        <f t="shared" si="1355"/>
        <v/>
      </c>
      <c r="CO663" t="str">
        <f t="shared" si="1356"/>
        <v/>
      </c>
      <c r="CP663" t="str">
        <f t="shared" si="1357"/>
        <v/>
      </c>
      <c r="CQ663" t="str">
        <f t="shared" si="1358"/>
        <v/>
      </c>
      <c r="CR663" t="str">
        <f t="shared" si="1359"/>
        <v/>
      </c>
      <c r="CS663" t="str">
        <f t="shared" si="1360"/>
        <v/>
      </c>
      <c r="CT663" t="str">
        <f t="shared" si="1361"/>
        <v/>
      </c>
      <c r="CU663" t="str">
        <f t="shared" si="1362"/>
        <v/>
      </c>
      <c r="CV663" t="str">
        <f t="shared" si="1363"/>
        <v/>
      </c>
      <c r="CW663" t="str">
        <f t="shared" si="1364"/>
        <v/>
      </c>
      <c r="CX663" t="str">
        <f t="shared" si="1365"/>
        <v/>
      </c>
      <c r="CY663" t="str">
        <f t="shared" si="1366"/>
        <v/>
      </c>
      <c r="CZ663" t="str">
        <f t="shared" si="1367"/>
        <v/>
      </c>
      <c r="DA663" t="str">
        <f t="shared" si="1368"/>
        <v/>
      </c>
      <c r="DB663" t="str">
        <f t="shared" si="1369"/>
        <v/>
      </c>
      <c r="DC663" t="str">
        <f t="shared" si="1370"/>
        <v/>
      </c>
      <c r="DD663" t="str">
        <f t="shared" si="1371"/>
        <v/>
      </c>
      <c r="DE663" t="str">
        <f t="shared" si="1372"/>
        <v/>
      </c>
      <c r="DF663" t="str">
        <f t="shared" si="1373"/>
        <v/>
      </c>
      <c r="DG663" t="str">
        <f t="shared" si="1374"/>
        <v/>
      </c>
      <c r="DH663" t="str">
        <f t="shared" si="1375"/>
        <v/>
      </c>
      <c r="DI663" t="str">
        <f t="shared" si="1376"/>
        <v/>
      </c>
      <c r="DJ663" t="str">
        <f t="shared" si="1377"/>
        <v/>
      </c>
      <c r="DK663" t="str">
        <f t="shared" si="1378"/>
        <v/>
      </c>
      <c r="DL663" t="str">
        <f t="shared" si="1379"/>
        <v/>
      </c>
      <c r="DM663" t="str">
        <f t="shared" si="1380"/>
        <v/>
      </c>
      <c r="DN663" t="str">
        <f t="shared" si="1381"/>
        <v/>
      </c>
      <c r="DO663" t="str">
        <f t="shared" si="1382"/>
        <v/>
      </c>
      <c r="DP663" t="str">
        <f t="shared" si="1383"/>
        <v/>
      </c>
      <c r="DQ663" t="str">
        <f t="shared" si="1384"/>
        <v/>
      </c>
      <c r="DR663" t="str">
        <f t="shared" si="1385"/>
        <v/>
      </c>
      <c r="DS663" t="str">
        <f t="shared" si="1386"/>
        <v/>
      </c>
      <c r="DT663" t="str">
        <f t="shared" si="1387"/>
        <v/>
      </c>
      <c r="DU663">
        <f t="shared" si="1388"/>
        <v>0</v>
      </c>
      <c r="DV663">
        <f t="shared" si="1389"/>
        <v>0</v>
      </c>
      <c r="DW663">
        <f t="shared" si="1390"/>
        <v>0</v>
      </c>
      <c r="DX663" t="str">
        <f t="shared" si="1391"/>
        <v/>
      </c>
      <c r="DY663" t="str">
        <f t="shared" si="1392"/>
        <v/>
      </c>
      <c r="DZ663" t="str">
        <f t="shared" si="1393"/>
        <v/>
      </c>
      <c r="EA663" s="5">
        <f t="shared" si="1394"/>
        <v>0</v>
      </c>
      <c r="EB663" s="3">
        <f t="shared" si="1395"/>
        <v>0</v>
      </c>
    </row>
    <row r="664" spans="2:132" x14ac:dyDescent="0.2">
      <c r="B664">
        <v>659</v>
      </c>
      <c r="C664" s="3">
        <f>Zisk!D678</f>
        <v>0</v>
      </c>
      <c r="D664">
        <f>Zisk!E678</f>
        <v>0</v>
      </c>
      <c r="E664" s="66" t="str">
        <f t="shared" si="1282"/>
        <v/>
      </c>
      <c r="F664" t="str">
        <f t="shared" si="1283"/>
        <v/>
      </c>
      <c r="G664" s="66" t="str">
        <f t="shared" si="1284"/>
        <v/>
      </c>
      <c r="J664">
        <f>VstupniParametry_SKRYT!$D$5</f>
        <v>0.02</v>
      </c>
      <c r="K664">
        <f>VstupniParametry_SKRYT!$D$6</f>
        <v>0.06</v>
      </c>
      <c r="L664">
        <f>VstupniParametry_SKRYT!$D$7</f>
        <v>0.06</v>
      </c>
      <c r="M664">
        <f>VstupniParametry_SKRYT!$D$8</f>
        <v>0.06</v>
      </c>
      <c r="N664">
        <f>VstupniParametry_SKRYT!$D$9</f>
        <v>1.7999999999999999E-2</v>
      </c>
      <c r="O664" s="27">
        <f>VstupniParametry_SKRYT!$D$10</f>
        <v>0.01</v>
      </c>
      <c r="P664" s="27">
        <f>VstupniParametry_SKRYT!$D$11</f>
        <v>0.01</v>
      </c>
      <c r="Q664" s="27">
        <f>VstupniParametry_SKRYT!$D$12</f>
        <v>0.01</v>
      </c>
      <c r="R664" s="27">
        <f>VstupniParametry_SKRYT!$D$13</f>
        <v>0.01</v>
      </c>
      <c r="S664" s="27">
        <f>VstupniParametry_SKRYT!$D$14</f>
        <v>0.01</v>
      </c>
      <c r="T664">
        <f t="shared" si="1285"/>
        <v>0</v>
      </c>
      <c r="U664">
        <f t="shared" si="1286"/>
        <v>0</v>
      </c>
      <c r="V664">
        <f t="shared" si="1287"/>
        <v>0</v>
      </c>
      <c r="W664">
        <f t="shared" si="1288"/>
        <v>0</v>
      </c>
      <c r="X664">
        <f t="shared" si="1289"/>
        <v>0</v>
      </c>
      <c r="Y664">
        <f t="shared" si="1290"/>
        <v>0</v>
      </c>
      <c r="Z664">
        <f t="shared" si="1291"/>
        <v>0</v>
      </c>
      <c r="AA664">
        <f t="shared" si="1292"/>
        <v>0</v>
      </c>
      <c r="AB664">
        <f t="shared" si="1293"/>
        <v>0</v>
      </c>
      <c r="AC664">
        <f t="shared" si="1294"/>
        <v>0</v>
      </c>
      <c r="AD664">
        <f t="shared" si="1295"/>
        <v>0</v>
      </c>
      <c r="AE664">
        <f t="shared" si="1296"/>
        <v>0</v>
      </c>
      <c r="AF664">
        <f t="shared" si="1297"/>
        <v>0</v>
      </c>
      <c r="AG664">
        <f t="shared" si="1298"/>
        <v>0</v>
      </c>
      <c r="AH664">
        <f t="shared" si="1299"/>
        <v>0</v>
      </c>
      <c r="AI664">
        <f t="shared" si="1300"/>
        <v>0</v>
      </c>
      <c r="AJ664">
        <f t="shared" si="1301"/>
        <v>0</v>
      </c>
      <c r="AK664">
        <f t="shared" si="1302"/>
        <v>0</v>
      </c>
      <c r="AL664">
        <f t="shared" si="1303"/>
        <v>0</v>
      </c>
      <c r="AM664">
        <f t="shared" si="1304"/>
        <v>0</v>
      </c>
      <c r="AN664">
        <f t="shared" si="1305"/>
        <v>0</v>
      </c>
      <c r="AO664">
        <f t="shared" si="1306"/>
        <v>0</v>
      </c>
      <c r="AP664">
        <f t="shared" si="1307"/>
        <v>0</v>
      </c>
      <c r="AQ664">
        <f t="shared" si="1308"/>
        <v>0</v>
      </c>
      <c r="AR664">
        <f t="shared" si="1309"/>
        <v>0</v>
      </c>
      <c r="AS664">
        <f t="shared" si="1310"/>
        <v>0</v>
      </c>
      <c r="AT664">
        <f t="shared" si="1280"/>
        <v>0</v>
      </c>
      <c r="AU664">
        <f t="shared" si="1311"/>
        <v>0</v>
      </c>
      <c r="AV664">
        <f t="shared" si="1312"/>
        <v>0</v>
      </c>
      <c r="AW664">
        <f t="shared" si="1281"/>
        <v>0</v>
      </c>
      <c r="AX664">
        <f t="shared" si="1313"/>
        <v>0</v>
      </c>
      <c r="AY664">
        <f t="shared" si="1314"/>
        <v>0</v>
      </c>
      <c r="AZ664">
        <f t="shared" si="1315"/>
        <v>0</v>
      </c>
      <c r="BA664">
        <f t="shared" si="1316"/>
        <v>0</v>
      </c>
      <c r="BB664">
        <f t="shared" si="1317"/>
        <v>0</v>
      </c>
      <c r="BC664">
        <f t="shared" si="1318"/>
        <v>0</v>
      </c>
      <c r="BD664">
        <f t="shared" si="1319"/>
        <v>0</v>
      </c>
      <c r="BE664">
        <f t="shared" si="1320"/>
        <v>0</v>
      </c>
      <c r="BF664">
        <f t="shared" si="1321"/>
        <v>0</v>
      </c>
      <c r="BG664">
        <f t="shared" si="1322"/>
        <v>0</v>
      </c>
      <c r="BH664">
        <f t="shared" si="1323"/>
        <v>0</v>
      </c>
      <c r="BI664">
        <f t="shared" si="1324"/>
        <v>0</v>
      </c>
      <c r="BJ664">
        <f t="shared" si="1325"/>
        <v>0</v>
      </c>
      <c r="BK664">
        <f t="shared" si="1326"/>
        <v>0</v>
      </c>
      <c r="BL664">
        <f t="shared" si="1327"/>
        <v>0</v>
      </c>
      <c r="BM664">
        <f t="shared" si="1328"/>
        <v>0</v>
      </c>
      <c r="BN664">
        <f t="shared" si="1329"/>
        <v>0</v>
      </c>
      <c r="BO664">
        <f t="shared" si="1330"/>
        <v>0</v>
      </c>
      <c r="BP664">
        <f t="shared" si="1331"/>
        <v>0</v>
      </c>
      <c r="BQ664">
        <f t="shared" si="1332"/>
        <v>0</v>
      </c>
      <c r="BR664">
        <f t="shared" si="1333"/>
        <v>0</v>
      </c>
      <c r="BS664">
        <f t="shared" si="1334"/>
        <v>0</v>
      </c>
      <c r="BT664">
        <f t="shared" si="1335"/>
        <v>0</v>
      </c>
      <c r="BU664">
        <f t="shared" si="1336"/>
        <v>0</v>
      </c>
      <c r="BV664">
        <f t="shared" si="1337"/>
        <v>0</v>
      </c>
      <c r="BW664">
        <f t="shared" si="1338"/>
        <v>0</v>
      </c>
      <c r="BX664">
        <f t="shared" si="1339"/>
        <v>0</v>
      </c>
      <c r="BY664">
        <f t="shared" si="1340"/>
        <v>0</v>
      </c>
      <c r="BZ664">
        <f t="shared" si="1341"/>
        <v>0</v>
      </c>
      <c r="CA664">
        <f t="shared" si="1342"/>
        <v>0</v>
      </c>
      <c r="CB664">
        <f t="shared" si="1343"/>
        <v>0</v>
      </c>
      <c r="CC664">
        <f t="shared" si="1344"/>
        <v>0</v>
      </c>
      <c r="CD664">
        <f t="shared" si="1345"/>
        <v>0</v>
      </c>
      <c r="CE664">
        <f t="shared" si="1346"/>
        <v>0</v>
      </c>
      <c r="CF664">
        <f t="shared" si="1347"/>
        <v>0</v>
      </c>
      <c r="CG664">
        <f t="shared" si="1348"/>
        <v>0</v>
      </c>
      <c r="CH664">
        <f t="shared" si="1349"/>
        <v>0</v>
      </c>
      <c r="CI664">
        <f t="shared" si="1350"/>
        <v>0</v>
      </c>
      <c r="CJ664">
        <f t="shared" si="1351"/>
        <v>0</v>
      </c>
      <c r="CK664">
        <f t="shared" si="1352"/>
        <v>0</v>
      </c>
      <c r="CL664" t="str">
        <f t="shared" si="1353"/>
        <v/>
      </c>
      <c r="CM664" t="str">
        <f t="shared" si="1354"/>
        <v/>
      </c>
      <c r="CN664" t="str">
        <f t="shared" si="1355"/>
        <v/>
      </c>
      <c r="CO664" t="str">
        <f t="shared" si="1356"/>
        <v/>
      </c>
      <c r="CP664" t="str">
        <f t="shared" si="1357"/>
        <v/>
      </c>
      <c r="CQ664" t="str">
        <f t="shared" si="1358"/>
        <v/>
      </c>
      <c r="CR664" t="str">
        <f t="shared" si="1359"/>
        <v/>
      </c>
      <c r="CS664" t="str">
        <f t="shared" si="1360"/>
        <v/>
      </c>
      <c r="CT664" t="str">
        <f t="shared" si="1361"/>
        <v/>
      </c>
      <c r="CU664" t="str">
        <f t="shared" si="1362"/>
        <v/>
      </c>
      <c r="CV664" t="str">
        <f t="shared" si="1363"/>
        <v/>
      </c>
      <c r="CW664" t="str">
        <f t="shared" si="1364"/>
        <v/>
      </c>
      <c r="CX664" t="str">
        <f t="shared" si="1365"/>
        <v/>
      </c>
      <c r="CY664" t="str">
        <f t="shared" si="1366"/>
        <v/>
      </c>
      <c r="CZ664" t="str">
        <f t="shared" si="1367"/>
        <v/>
      </c>
      <c r="DA664" t="str">
        <f t="shared" si="1368"/>
        <v/>
      </c>
      <c r="DB664" t="str">
        <f t="shared" si="1369"/>
        <v/>
      </c>
      <c r="DC664" t="str">
        <f t="shared" si="1370"/>
        <v/>
      </c>
      <c r="DD664" t="str">
        <f t="shared" si="1371"/>
        <v/>
      </c>
      <c r="DE664" t="str">
        <f t="shared" si="1372"/>
        <v/>
      </c>
      <c r="DF664" t="str">
        <f t="shared" si="1373"/>
        <v/>
      </c>
      <c r="DG664" t="str">
        <f t="shared" si="1374"/>
        <v/>
      </c>
      <c r="DH664" t="str">
        <f t="shared" si="1375"/>
        <v/>
      </c>
      <c r="DI664" t="str">
        <f t="shared" si="1376"/>
        <v/>
      </c>
      <c r="DJ664" t="str">
        <f t="shared" si="1377"/>
        <v/>
      </c>
      <c r="DK664" t="str">
        <f t="shared" si="1378"/>
        <v/>
      </c>
      <c r="DL664" t="str">
        <f t="shared" si="1379"/>
        <v/>
      </c>
      <c r="DM664" t="str">
        <f t="shared" si="1380"/>
        <v/>
      </c>
      <c r="DN664" t="str">
        <f t="shared" si="1381"/>
        <v/>
      </c>
      <c r="DO664" t="str">
        <f t="shared" si="1382"/>
        <v/>
      </c>
      <c r="DP664" t="str">
        <f t="shared" si="1383"/>
        <v/>
      </c>
      <c r="DQ664" t="str">
        <f t="shared" si="1384"/>
        <v/>
      </c>
      <c r="DR664" t="str">
        <f t="shared" si="1385"/>
        <v/>
      </c>
      <c r="DS664" t="str">
        <f t="shared" si="1386"/>
        <v/>
      </c>
      <c r="DT664" t="str">
        <f t="shared" si="1387"/>
        <v/>
      </c>
      <c r="DU664">
        <f t="shared" si="1388"/>
        <v>0</v>
      </c>
      <c r="DV664">
        <f t="shared" si="1389"/>
        <v>0</v>
      </c>
      <c r="DW664">
        <f t="shared" si="1390"/>
        <v>0</v>
      </c>
      <c r="DX664" t="str">
        <f t="shared" si="1391"/>
        <v/>
      </c>
      <c r="DY664" t="str">
        <f t="shared" si="1392"/>
        <v/>
      </c>
      <c r="DZ664" t="str">
        <f t="shared" si="1393"/>
        <v/>
      </c>
      <c r="EA664" s="5">
        <f t="shared" si="1394"/>
        <v>0</v>
      </c>
      <c r="EB664" s="3">
        <f t="shared" si="1395"/>
        <v>0</v>
      </c>
    </row>
    <row r="665" spans="2:132" x14ac:dyDescent="0.2">
      <c r="B665" s="25">
        <v>660</v>
      </c>
      <c r="C665" s="26">
        <f>Zisk!D679</f>
        <v>0</v>
      </c>
      <c r="D665">
        <f>Zisk!E679</f>
        <v>0</v>
      </c>
      <c r="E665" s="66" t="str">
        <f t="shared" si="1282"/>
        <v/>
      </c>
      <c r="F665" t="str">
        <f t="shared" si="1283"/>
        <v/>
      </c>
      <c r="G665" s="66" t="str">
        <f t="shared" si="1284"/>
        <v/>
      </c>
      <c r="H665" s="25"/>
      <c r="I665" s="25"/>
      <c r="J665">
        <f>VstupniParametry_SKRYT!$D$5</f>
        <v>0.02</v>
      </c>
      <c r="K665">
        <f>VstupniParametry_SKRYT!$D$6</f>
        <v>0.06</v>
      </c>
      <c r="L665">
        <f>VstupniParametry_SKRYT!$D$7</f>
        <v>0.06</v>
      </c>
      <c r="M665">
        <f>VstupniParametry_SKRYT!$D$8</f>
        <v>0.06</v>
      </c>
      <c r="N665">
        <f>VstupniParametry_SKRYT!$D$9</f>
        <v>1.7999999999999999E-2</v>
      </c>
      <c r="O665" s="27">
        <f>VstupniParametry_SKRYT!$D$10</f>
        <v>0.01</v>
      </c>
      <c r="P665" s="27">
        <f>VstupniParametry_SKRYT!$D$11</f>
        <v>0.01</v>
      </c>
      <c r="Q665" s="27">
        <f>VstupniParametry_SKRYT!$D$12</f>
        <v>0.01</v>
      </c>
      <c r="R665" s="27">
        <f>VstupniParametry_SKRYT!$D$13</f>
        <v>0.01</v>
      </c>
      <c r="S665" s="27">
        <f>VstupniParametry_SKRYT!$D$14</f>
        <v>0.01</v>
      </c>
      <c r="T665">
        <f t="shared" si="1285"/>
        <v>0</v>
      </c>
      <c r="U665">
        <f t="shared" si="1286"/>
        <v>0</v>
      </c>
      <c r="V665">
        <f t="shared" si="1287"/>
        <v>0</v>
      </c>
      <c r="W665">
        <f t="shared" si="1288"/>
        <v>0</v>
      </c>
      <c r="X665">
        <f t="shared" si="1289"/>
        <v>0</v>
      </c>
      <c r="Y665">
        <f t="shared" si="1290"/>
        <v>0</v>
      </c>
      <c r="Z665">
        <f t="shared" si="1291"/>
        <v>0</v>
      </c>
      <c r="AA665">
        <f t="shared" si="1292"/>
        <v>0</v>
      </c>
      <c r="AB665">
        <f t="shared" si="1293"/>
        <v>0</v>
      </c>
      <c r="AC665">
        <f t="shared" si="1294"/>
        <v>0</v>
      </c>
      <c r="AD665">
        <f t="shared" si="1295"/>
        <v>0</v>
      </c>
      <c r="AE665">
        <f t="shared" si="1296"/>
        <v>0</v>
      </c>
      <c r="AF665">
        <f t="shared" si="1297"/>
        <v>0</v>
      </c>
      <c r="AG665">
        <f t="shared" si="1298"/>
        <v>0</v>
      </c>
      <c r="AH665">
        <f t="shared" si="1299"/>
        <v>0</v>
      </c>
      <c r="AI665">
        <f t="shared" si="1300"/>
        <v>0</v>
      </c>
      <c r="AJ665">
        <f t="shared" si="1301"/>
        <v>0</v>
      </c>
      <c r="AK665">
        <f t="shared" si="1302"/>
        <v>0</v>
      </c>
      <c r="AL665">
        <f t="shared" si="1303"/>
        <v>0</v>
      </c>
      <c r="AM665">
        <f t="shared" si="1304"/>
        <v>0</v>
      </c>
      <c r="AN665">
        <f t="shared" si="1305"/>
        <v>0</v>
      </c>
      <c r="AO665">
        <f t="shared" si="1306"/>
        <v>0</v>
      </c>
      <c r="AP665">
        <f t="shared" si="1307"/>
        <v>0</v>
      </c>
      <c r="AQ665">
        <f t="shared" si="1308"/>
        <v>0</v>
      </c>
      <c r="AR665">
        <f t="shared" si="1309"/>
        <v>0</v>
      </c>
      <c r="AS665">
        <f t="shared" si="1310"/>
        <v>0</v>
      </c>
      <c r="AT665">
        <f t="shared" si="1280"/>
        <v>0</v>
      </c>
      <c r="AU665">
        <f t="shared" si="1311"/>
        <v>0</v>
      </c>
      <c r="AV665">
        <f t="shared" si="1312"/>
        <v>0</v>
      </c>
      <c r="AW665">
        <f t="shared" si="1281"/>
        <v>0</v>
      </c>
      <c r="AX665">
        <f t="shared" si="1313"/>
        <v>0</v>
      </c>
      <c r="AY665">
        <f t="shared" si="1314"/>
        <v>0</v>
      </c>
      <c r="AZ665">
        <f t="shared" si="1315"/>
        <v>0</v>
      </c>
      <c r="BA665">
        <f t="shared" si="1316"/>
        <v>0</v>
      </c>
      <c r="BB665">
        <f t="shared" si="1317"/>
        <v>0</v>
      </c>
      <c r="BC665">
        <f t="shared" si="1318"/>
        <v>0</v>
      </c>
      <c r="BD665">
        <f t="shared" si="1319"/>
        <v>0</v>
      </c>
      <c r="BE665">
        <f t="shared" si="1320"/>
        <v>0</v>
      </c>
      <c r="BF665">
        <f t="shared" si="1321"/>
        <v>0</v>
      </c>
      <c r="BG665">
        <f t="shared" si="1322"/>
        <v>0</v>
      </c>
      <c r="BH665">
        <f t="shared" si="1323"/>
        <v>0</v>
      </c>
      <c r="BI665">
        <f t="shared" si="1324"/>
        <v>0</v>
      </c>
      <c r="BJ665">
        <f t="shared" si="1325"/>
        <v>0</v>
      </c>
      <c r="BK665">
        <f t="shared" si="1326"/>
        <v>0</v>
      </c>
      <c r="BL665">
        <f t="shared" si="1327"/>
        <v>0</v>
      </c>
      <c r="BM665">
        <f t="shared" si="1328"/>
        <v>0</v>
      </c>
      <c r="BN665">
        <f t="shared" si="1329"/>
        <v>0</v>
      </c>
      <c r="BO665">
        <f t="shared" si="1330"/>
        <v>0</v>
      </c>
      <c r="BP665">
        <f t="shared" si="1331"/>
        <v>0</v>
      </c>
      <c r="BQ665">
        <f t="shared" si="1332"/>
        <v>0</v>
      </c>
      <c r="BR665">
        <f t="shared" si="1333"/>
        <v>0</v>
      </c>
      <c r="BS665">
        <f t="shared" si="1334"/>
        <v>0</v>
      </c>
      <c r="BT665">
        <f t="shared" si="1335"/>
        <v>0</v>
      </c>
      <c r="BU665">
        <f t="shared" si="1336"/>
        <v>0</v>
      </c>
      <c r="BV665">
        <f t="shared" si="1337"/>
        <v>0</v>
      </c>
      <c r="BW665">
        <f t="shared" si="1338"/>
        <v>0</v>
      </c>
      <c r="BX665">
        <f t="shared" si="1339"/>
        <v>0</v>
      </c>
      <c r="BY665">
        <f t="shared" si="1340"/>
        <v>0</v>
      </c>
      <c r="BZ665">
        <f t="shared" si="1341"/>
        <v>0</v>
      </c>
      <c r="CA665">
        <f t="shared" si="1342"/>
        <v>0</v>
      </c>
      <c r="CB665">
        <f t="shared" si="1343"/>
        <v>0</v>
      </c>
      <c r="CC665">
        <f t="shared" si="1344"/>
        <v>0</v>
      </c>
      <c r="CD665">
        <f t="shared" si="1345"/>
        <v>0</v>
      </c>
      <c r="CE665">
        <f t="shared" si="1346"/>
        <v>0</v>
      </c>
      <c r="CF665">
        <f t="shared" si="1347"/>
        <v>0</v>
      </c>
      <c r="CG665">
        <f t="shared" si="1348"/>
        <v>0</v>
      </c>
      <c r="CH665">
        <f t="shared" si="1349"/>
        <v>0</v>
      </c>
      <c r="CI665">
        <f t="shared" si="1350"/>
        <v>0</v>
      </c>
      <c r="CJ665">
        <f t="shared" si="1351"/>
        <v>0</v>
      </c>
      <c r="CK665">
        <f t="shared" si="1352"/>
        <v>0</v>
      </c>
      <c r="CL665" t="str">
        <f t="shared" si="1353"/>
        <v/>
      </c>
      <c r="CM665" t="str">
        <f t="shared" si="1354"/>
        <v/>
      </c>
      <c r="CN665" t="str">
        <f t="shared" si="1355"/>
        <v/>
      </c>
      <c r="CO665" t="str">
        <f t="shared" si="1356"/>
        <v/>
      </c>
      <c r="CP665" t="str">
        <f t="shared" si="1357"/>
        <v/>
      </c>
      <c r="CQ665" t="str">
        <f t="shared" si="1358"/>
        <v/>
      </c>
      <c r="CR665" t="str">
        <f t="shared" si="1359"/>
        <v/>
      </c>
      <c r="CS665" t="str">
        <f t="shared" si="1360"/>
        <v/>
      </c>
      <c r="CT665" t="str">
        <f t="shared" si="1361"/>
        <v/>
      </c>
      <c r="CU665" t="str">
        <f t="shared" si="1362"/>
        <v/>
      </c>
      <c r="CV665" t="str">
        <f t="shared" si="1363"/>
        <v/>
      </c>
      <c r="CW665" t="str">
        <f t="shared" si="1364"/>
        <v/>
      </c>
      <c r="CX665" t="str">
        <f t="shared" si="1365"/>
        <v/>
      </c>
      <c r="CY665" t="str">
        <f t="shared" si="1366"/>
        <v/>
      </c>
      <c r="CZ665" t="str">
        <f t="shared" si="1367"/>
        <v/>
      </c>
      <c r="DA665" t="str">
        <f t="shared" si="1368"/>
        <v/>
      </c>
      <c r="DB665" t="str">
        <f t="shared" si="1369"/>
        <v/>
      </c>
      <c r="DC665" t="str">
        <f t="shared" si="1370"/>
        <v/>
      </c>
      <c r="DD665" t="str">
        <f t="shared" si="1371"/>
        <v/>
      </c>
      <c r="DE665" t="str">
        <f t="shared" si="1372"/>
        <v/>
      </c>
      <c r="DF665" t="str">
        <f t="shared" si="1373"/>
        <v/>
      </c>
      <c r="DG665" t="str">
        <f t="shared" si="1374"/>
        <v/>
      </c>
      <c r="DH665" t="str">
        <f t="shared" si="1375"/>
        <v/>
      </c>
      <c r="DI665" t="str">
        <f t="shared" si="1376"/>
        <v/>
      </c>
      <c r="DJ665" t="str">
        <f t="shared" si="1377"/>
        <v/>
      </c>
      <c r="DK665" t="str">
        <f t="shared" si="1378"/>
        <v/>
      </c>
      <c r="DL665" t="str">
        <f t="shared" si="1379"/>
        <v/>
      </c>
      <c r="DM665" t="str">
        <f t="shared" si="1380"/>
        <v/>
      </c>
      <c r="DN665" t="str">
        <f t="shared" si="1381"/>
        <v/>
      </c>
      <c r="DO665" t="str">
        <f t="shared" si="1382"/>
        <v/>
      </c>
      <c r="DP665" t="str">
        <f t="shared" si="1383"/>
        <v/>
      </c>
      <c r="DQ665" t="str">
        <f t="shared" si="1384"/>
        <v/>
      </c>
      <c r="DR665" t="str">
        <f t="shared" si="1385"/>
        <v/>
      </c>
      <c r="DS665" t="str">
        <f t="shared" si="1386"/>
        <v/>
      </c>
      <c r="DT665" t="str">
        <f t="shared" si="1387"/>
        <v/>
      </c>
      <c r="DU665">
        <f t="shared" si="1388"/>
        <v>0</v>
      </c>
      <c r="DV665">
        <f t="shared" si="1389"/>
        <v>0</v>
      </c>
      <c r="DW665">
        <f t="shared" si="1390"/>
        <v>0</v>
      </c>
      <c r="DX665" t="str">
        <f t="shared" si="1391"/>
        <v/>
      </c>
      <c r="DY665" t="str">
        <f t="shared" si="1392"/>
        <v/>
      </c>
      <c r="DZ665" t="str">
        <f t="shared" si="1393"/>
        <v/>
      </c>
      <c r="EA665" s="5">
        <f t="shared" si="1394"/>
        <v>0</v>
      </c>
      <c r="EB665" s="3">
        <f t="shared" si="1395"/>
        <v>0</v>
      </c>
    </row>
    <row r="666" spans="2:132" x14ac:dyDescent="0.2">
      <c r="B666">
        <v>661</v>
      </c>
      <c r="C666" s="3">
        <f>Zisk!D680</f>
        <v>0</v>
      </c>
      <c r="D666">
        <f>Zisk!E680</f>
        <v>0</v>
      </c>
      <c r="E666" s="66" t="str">
        <f t="shared" si="1282"/>
        <v/>
      </c>
      <c r="F666" t="str">
        <f t="shared" si="1283"/>
        <v/>
      </c>
      <c r="G666" s="66" t="str">
        <f t="shared" si="1284"/>
        <v/>
      </c>
      <c r="J666">
        <f>VstupniParametry_SKRYT!$D$5</f>
        <v>0.02</v>
      </c>
      <c r="K666">
        <f>VstupniParametry_SKRYT!$D$6</f>
        <v>0.06</v>
      </c>
      <c r="L666">
        <f>VstupniParametry_SKRYT!$D$7</f>
        <v>0.06</v>
      </c>
      <c r="M666">
        <f>VstupniParametry_SKRYT!$D$8</f>
        <v>0.06</v>
      </c>
      <c r="N666">
        <f>VstupniParametry_SKRYT!$D$9</f>
        <v>1.7999999999999999E-2</v>
      </c>
      <c r="O666" s="27">
        <f>VstupniParametry_SKRYT!$D$10</f>
        <v>0.01</v>
      </c>
      <c r="P666" s="27">
        <f>VstupniParametry_SKRYT!$D$11</f>
        <v>0.01</v>
      </c>
      <c r="Q666" s="27">
        <f>VstupniParametry_SKRYT!$D$12</f>
        <v>0.01</v>
      </c>
      <c r="R666" s="27">
        <f>VstupniParametry_SKRYT!$D$13</f>
        <v>0.01</v>
      </c>
      <c r="S666" s="27">
        <f>VstupniParametry_SKRYT!$D$14</f>
        <v>0.01</v>
      </c>
      <c r="T666">
        <f t="shared" si="1285"/>
        <v>0</v>
      </c>
      <c r="U666">
        <f t="shared" si="1286"/>
        <v>0</v>
      </c>
      <c r="V666">
        <f t="shared" si="1287"/>
        <v>0</v>
      </c>
      <c r="W666">
        <f t="shared" si="1288"/>
        <v>0</v>
      </c>
      <c r="X666">
        <f t="shared" si="1289"/>
        <v>0</v>
      </c>
      <c r="Y666">
        <f t="shared" si="1290"/>
        <v>0</v>
      </c>
      <c r="Z666">
        <f t="shared" si="1291"/>
        <v>0</v>
      </c>
      <c r="AA666">
        <f t="shared" si="1292"/>
        <v>0</v>
      </c>
      <c r="AB666">
        <f t="shared" si="1293"/>
        <v>0</v>
      </c>
      <c r="AC666">
        <f t="shared" si="1294"/>
        <v>0</v>
      </c>
      <c r="AD666">
        <f t="shared" si="1295"/>
        <v>0</v>
      </c>
      <c r="AE666">
        <f t="shared" si="1296"/>
        <v>0</v>
      </c>
      <c r="AF666">
        <f t="shared" si="1297"/>
        <v>0</v>
      </c>
      <c r="AG666">
        <f t="shared" si="1298"/>
        <v>0</v>
      </c>
      <c r="AH666">
        <f t="shared" si="1299"/>
        <v>0</v>
      </c>
      <c r="AI666">
        <f t="shared" si="1300"/>
        <v>0</v>
      </c>
      <c r="AJ666">
        <f t="shared" si="1301"/>
        <v>0</v>
      </c>
      <c r="AK666">
        <f t="shared" si="1302"/>
        <v>0</v>
      </c>
      <c r="AL666">
        <f t="shared" si="1303"/>
        <v>0</v>
      </c>
      <c r="AM666">
        <f t="shared" si="1304"/>
        <v>0</v>
      </c>
      <c r="AN666">
        <f t="shared" si="1305"/>
        <v>0</v>
      </c>
      <c r="AO666">
        <f t="shared" si="1306"/>
        <v>0</v>
      </c>
      <c r="AP666">
        <f t="shared" si="1307"/>
        <v>0</v>
      </c>
      <c r="AQ666">
        <f t="shared" si="1308"/>
        <v>0</v>
      </c>
      <c r="AR666">
        <f t="shared" si="1309"/>
        <v>0</v>
      </c>
      <c r="AS666">
        <f t="shared" si="1310"/>
        <v>0</v>
      </c>
      <c r="AT666">
        <f t="shared" si="1280"/>
        <v>0</v>
      </c>
      <c r="AU666">
        <f t="shared" si="1311"/>
        <v>0</v>
      </c>
      <c r="AV666">
        <f t="shared" si="1312"/>
        <v>0</v>
      </c>
      <c r="AW666">
        <f t="shared" si="1281"/>
        <v>0</v>
      </c>
      <c r="AX666">
        <f t="shared" si="1313"/>
        <v>0</v>
      </c>
      <c r="AY666">
        <f t="shared" si="1314"/>
        <v>0</v>
      </c>
      <c r="AZ666">
        <f t="shared" si="1315"/>
        <v>0</v>
      </c>
      <c r="BA666">
        <f t="shared" si="1316"/>
        <v>0</v>
      </c>
      <c r="BB666">
        <f t="shared" si="1317"/>
        <v>0</v>
      </c>
      <c r="BC666">
        <f t="shared" si="1318"/>
        <v>0</v>
      </c>
      <c r="BD666">
        <f t="shared" si="1319"/>
        <v>0</v>
      </c>
      <c r="BE666">
        <f t="shared" si="1320"/>
        <v>0</v>
      </c>
      <c r="BF666">
        <f t="shared" si="1321"/>
        <v>0</v>
      </c>
      <c r="BG666">
        <f t="shared" si="1322"/>
        <v>0</v>
      </c>
      <c r="BH666">
        <f t="shared" si="1323"/>
        <v>0</v>
      </c>
      <c r="BI666">
        <f t="shared" si="1324"/>
        <v>0</v>
      </c>
      <c r="BJ666">
        <f t="shared" si="1325"/>
        <v>0</v>
      </c>
      <c r="BK666">
        <f t="shared" si="1326"/>
        <v>0</v>
      </c>
      <c r="BL666">
        <f t="shared" si="1327"/>
        <v>0</v>
      </c>
      <c r="BM666">
        <f t="shared" si="1328"/>
        <v>0</v>
      </c>
      <c r="BN666">
        <f t="shared" si="1329"/>
        <v>0</v>
      </c>
      <c r="BO666">
        <f t="shared" si="1330"/>
        <v>0</v>
      </c>
      <c r="BP666">
        <f t="shared" si="1331"/>
        <v>0</v>
      </c>
      <c r="BQ666">
        <f t="shared" si="1332"/>
        <v>0</v>
      </c>
      <c r="BR666">
        <f t="shared" si="1333"/>
        <v>0</v>
      </c>
      <c r="BS666">
        <f t="shared" si="1334"/>
        <v>0</v>
      </c>
      <c r="BT666">
        <f t="shared" si="1335"/>
        <v>0</v>
      </c>
      <c r="BU666">
        <f t="shared" si="1336"/>
        <v>0</v>
      </c>
      <c r="BV666">
        <f t="shared" si="1337"/>
        <v>0</v>
      </c>
      <c r="BW666">
        <f t="shared" si="1338"/>
        <v>0</v>
      </c>
      <c r="BX666">
        <f t="shared" si="1339"/>
        <v>0</v>
      </c>
      <c r="BY666">
        <f t="shared" si="1340"/>
        <v>0</v>
      </c>
      <c r="BZ666">
        <f t="shared" si="1341"/>
        <v>0</v>
      </c>
      <c r="CA666">
        <f t="shared" si="1342"/>
        <v>0</v>
      </c>
      <c r="CB666">
        <f t="shared" si="1343"/>
        <v>0</v>
      </c>
      <c r="CC666">
        <f t="shared" si="1344"/>
        <v>0</v>
      </c>
      <c r="CD666">
        <f t="shared" si="1345"/>
        <v>0</v>
      </c>
      <c r="CE666">
        <f t="shared" si="1346"/>
        <v>0</v>
      </c>
      <c r="CF666">
        <f t="shared" si="1347"/>
        <v>0</v>
      </c>
      <c r="CG666">
        <f t="shared" si="1348"/>
        <v>0</v>
      </c>
      <c r="CH666">
        <f t="shared" si="1349"/>
        <v>0</v>
      </c>
      <c r="CI666">
        <f t="shared" si="1350"/>
        <v>0</v>
      </c>
      <c r="CJ666">
        <f t="shared" si="1351"/>
        <v>0</v>
      </c>
      <c r="CK666">
        <f t="shared" si="1352"/>
        <v>0</v>
      </c>
      <c r="CL666" t="str">
        <f t="shared" si="1353"/>
        <v/>
      </c>
      <c r="CM666" t="str">
        <f t="shared" si="1354"/>
        <v/>
      </c>
      <c r="CN666" t="str">
        <f t="shared" si="1355"/>
        <v/>
      </c>
      <c r="CO666" t="str">
        <f t="shared" si="1356"/>
        <v/>
      </c>
      <c r="CP666" t="str">
        <f t="shared" si="1357"/>
        <v/>
      </c>
      <c r="CQ666" t="str">
        <f t="shared" si="1358"/>
        <v/>
      </c>
      <c r="CR666" t="str">
        <f t="shared" si="1359"/>
        <v/>
      </c>
      <c r="CS666" t="str">
        <f t="shared" si="1360"/>
        <v/>
      </c>
      <c r="CT666" t="str">
        <f t="shared" si="1361"/>
        <v/>
      </c>
      <c r="CU666" t="str">
        <f t="shared" si="1362"/>
        <v/>
      </c>
      <c r="CV666" t="str">
        <f t="shared" si="1363"/>
        <v/>
      </c>
      <c r="CW666" t="str">
        <f t="shared" si="1364"/>
        <v/>
      </c>
      <c r="CX666" t="str">
        <f t="shared" si="1365"/>
        <v/>
      </c>
      <c r="CY666" t="str">
        <f t="shared" si="1366"/>
        <v/>
      </c>
      <c r="CZ666" t="str">
        <f t="shared" si="1367"/>
        <v/>
      </c>
      <c r="DA666" t="str">
        <f t="shared" si="1368"/>
        <v/>
      </c>
      <c r="DB666" t="str">
        <f t="shared" si="1369"/>
        <v/>
      </c>
      <c r="DC666" t="str">
        <f t="shared" si="1370"/>
        <v/>
      </c>
      <c r="DD666" t="str">
        <f t="shared" si="1371"/>
        <v/>
      </c>
      <c r="DE666" t="str">
        <f t="shared" si="1372"/>
        <v/>
      </c>
      <c r="DF666" t="str">
        <f t="shared" si="1373"/>
        <v/>
      </c>
      <c r="DG666" t="str">
        <f t="shared" si="1374"/>
        <v/>
      </c>
      <c r="DH666" t="str">
        <f t="shared" si="1375"/>
        <v/>
      </c>
      <c r="DI666" t="str">
        <f t="shared" si="1376"/>
        <v/>
      </c>
      <c r="DJ666" t="str">
        <f t="shared" si="1377"/>
        <v/>
      </c>
      <c r="DK666" t="str">
        <f t="shared" si="1378"/>
        <v/>
      </c>
      <c r="DL666" t="str">
        <f t="shared" si="1379"/>
        <v/>
      </c>
      <c r="DM666" t="str">
        <f t="shared" si="1380"/>
        <v/>
      </c>
      <c r="DN666" t="str">
        <f t="shared" si="1381"/>
        <v/>
      </c>
      <c r="DO666" t="str">
        <f t="shared" si="1382"/>
        <v/>
      </c>
      <c r="DP666" t="str">
        <f t="shared" si="1383"/>
        <v/>
      </c>
      <c r="DQ666" t="str">
        <f t="shared" si="1384"/>
        <v/>
      </c>
      <c r="DR666" t="str">
        <f t="shared" si="1385"/>
        <v/>
      </c>
      <c r="DS666" t="str">
        <f t="shared" si="1386"/>
        <v/>
      </c>
      <c r="DT666" t="str">
        <f t="shared" si="1387"/>
        <v/>
      </c>
      <c r="DU666">
        <f t="shared" si="1388"/>
        <v>0</v>
      </c>
      <c r="DV666">
        <f t="shared" si="1389"/>
        <v>0</v>
      </c>
      <c r="DW666">
        <f t="shared" si="1390"/>
        <v>0</v>
      </c>
      <c r="DX666" t="str">
        <f t="shared" si="1391"/>
        <v/>
      </c>
      <c r="DY666" t="str">
        <f t="shared" si="1392"/>
        <v/>
      </c>
      <c r="DZ666" t="str">
        <f t="shared" si="1393"/>
        <v/>
      </c>
      <c r="EA666" s="5">
        <f t="shared" si="1394"/>
        <v>0</v>
      </c>
      <c r="EB666" s="3">
        <f t="shared" si="1395"/>
        <v>0</v>
      </c>
    </row>
    <row r="667" spans="2:132" x14ac:dyDescent="0.2">
      <c r="B667" s="25">
        <v>662</v>
      </c>
      <c r="C667" s="26">
        <f>Zisk!D681</f>
        <v>0</v>
      </c>
      <c r="D667">
        <f>Zisk!E681</f>
        <v>0</v>
      </c>
      <c r="E667" s="66" t="str">
        <f t="shared" si="1282"/>
        <v/>
      </c>
      <c r="F667" t="str">
        <f t="shared" si="1283"/>
        <v/>
      </c>
      <c r="G667" s="66" t="str">
        <f t="shared" si="1284"/>
        <v/>
      </c>
      <c r="H667" s="25"/>
      <c r="I667" s="25"/>
      <c r="J667">
        <f>VstupniParametry_SKRYT!$D$5</f>
        <v>0.02</v>
      </c>
      <c r="K667">
        <f>VstupniParametry_SKRYT!$D$6</f>
        <v>0.06</v>
      </c>
      <c r="L667">
        <f>VstupniParametry_SKRYT!$D$7</f>
        <v>0.06</v>
      </c>
      <c r="M667">
        <f>VstupniParametry_SKRYT!$D$8</f>
        <v>0.06</v>
      </c>
      <c r="N667">
        <f>VstupniParametry_SKRYT!$D$9</f>
        <v>1.7999999999999999E-2</v>
      </c>
      <c r="O667" s="27">
        <f>VstupniParametry_SKRYT!$D$10</f>
        <v>0.01</v>
      </c>
      <c r="P667" s="27">
        <f>VstupniParametry_SKRYT!$D$11</f>
        <v>0.01</v>
      </c>
      <c r="Q667" s="27">
        <f>VstupniParametry_SKRYT!$D$12</f>
        <v>0.01</v>
      </c>
      <c r="R667" s="27">
        <f>VstupniParametry_SKRYT!$D$13</f>
        <v>0.01</v>
      </c>
      <c r="S667" s="27">
        <f>VstupniParametry_SKRYT!$D$14</f>
        <v>0.01</v>
      </c>
      <c r="T667">
        <f t="shared" si="1285"/>
        <v>0</v>
      </c>
      <c r="U667">
        <f t="shared" si="1286"/>
        <v>0</v>
      </c>
      <c r="V667">
        <f t="shared" si="1287"/>
        <v>0</v>
      </c>
      <c r="W667">
        <f t="shared" si="1288"/>
        <v>0</v>
      </c>
      <c r="X667">
        <f t="shared" si="1289"/>
        <v>0</v>
      </c>
      <c r="Y667">
        <f t="shared" si="1290"/>
        <v>0</v>
      </c>
      <c r="Z667">
        <f t="shared" si="1291"/>
        <v>0</v>
      </c>
      <c r="AA667">
        <f t="shared" si="1292"/>
        <v>0</v>
      </c>
      <c r="AB667">
        <f t="shared" si="1293"/>
        <v>0</v>
      </c>
      <c r="AC667">
        <f t="shared" si="1294"/>
        <v>0</v>
      </c>
      <c r="AD667">
        <f t="shared" si="1295"/>
        <v>0</v>
      </c>
      <c r="AE667">
        <f t="shared" si="1296"/>
        <v>0</v>
      </c>
      <c r="AF667">
        <f t="shared" si="1297"/>
        <v>0</v>
      </c>
      <c r="AG667">
        <f t="shared" si="1298"/>
        <v>0</v>
      </c>
      <c r="AH667">
        <f t="shared" si="1299"/>
        <v>0</v>
      </c>
      <c r="AI667">
        <f t="shared" si="1300"/>
        <v>0</v>
      </c>
      <c r="AJ667">
        <f t="shared" si="1301"/>
        <v>0</v>
      </c>
      <c r="AK667">
        <f t="shared" si="1302"/>
        <v>0</v>
      </c>
      <c r="AL667">
        <f t="shared" si="1303"/>
        <v>0</v>
      </c>
      <c r="AM667">
        <f t="shared" si="1304"/>
        <v>0</v>
      </c>
      <c r="AN667">
        <f t="shared" si="1305"/>
        <v>0</v>
      </c>
      <c r="AO667">
        <f t="shared" si="1306"/>
        <v>0</v>
      </c>
      <c r="AP667">
        <f t="shared" si="1307"/>
        <v>0</v>
      </c>
      <c r="AQ667">
        <f t="shared" si="1308"/>
        <v>0</v>
      </c>
      <c r="AR667">
        <f t="shared" si="1309"/>
        <v>0</v>
      </c>
      <c r="AS667">
        <f t="shared" si="1310"/>
        <v>0</v>
      </c>
      <c r="AT667">
        <f t="shared" si="1280"/>
        <v>0</v>
      </c>
      <c r="AU667">
        <f t="shared" si="1311"/>
        <v>0</v>
      </c>
      <c r="AV667">
        <f t="shared" si="1312"/>
        <v>0</v>
      </c>
      <c r="AW667">
        <f t="shared" si="1281"/>
        <v>0</v>
      </c>
      <c r="AX667">
        <f t="shared" si="1313"/>
        <v>0</v>
      </c>
      <c r="AY667">
        <f t="shared" si="1314"/>
        <v>0</v>
      </c>
      <c r="AZ667">
        <f t="shared" si="1315"/>
        <v>0</v>
      </c>
      <c r="BA667">
        <f t="shared" si="1316"/>
        <v>0</v>
      </c>
      <c r="BB667">
        <f t="shared" si="1317"/>
        <v>0</v>
      </c>
      <c r="BC667">
        <f t="shared" si="1318"/>
        <v>0</v>
      </c>
      <c r="BD667">
        <f t="shared" si="1319"/>
        <v>0</v>
      </c>
      <c r="BE667">
        <f t="shared" si="1320"/>
        <v>0</v>
      </c>
      <c r="BF667">
        <f t="shared" si="1321"/>
        <v>0</v>
      </c>
      <c r="BG667">
        <f t="shared" si="1322"/>
        <v>0</v>
      </c>
      <c r="BH667">
        <f t="shared" si="1323"/>
        <v>0</v>
      </c>
      <c r="BI667">
        <f t="shared" si="1324"/>
        <v>0</v>
      </c>
      <c r="BJ667">
        <f t="shared" si="1325"/>
        <v>0</v>
      </c>
      <c r="BK667">
        <f t="shared" si="1326"/>
        <v>0</v>
      </c>
      <c r="BL667">
        <f t="shared" si="1327"/>
        <v>0</v>
      </c>
      <c r="BM667">
        <f t="shared" si="1328"/>
        <v>0</v>
      </c>
      <c r="BN667">
        <f t="shared" si="1329"/>
        <v>0</v>
      </c>
      <c r="BO667">
        <f t="shared" si="1330"/>
        <v>0</v>
      </c>
      <c r="BP667">
        <f t="shared" si="1331"/>
        <v>0</v>
      </c>
      <c r="BQ667">
        <f t="shared" si="1332"/>
        <v>0</v>
      </c>
      <c r="BR667">
        <f t="shared" si="1333"/>
        <v>0</v>
      </c>
      <c r="BS667">
        <f t="shared" si="1334"/>
        <v>0</v>
      </c>
      <c r="BT667">
        <f t="shared" si="1335"/>
        <v>0</v>
      </c>
      <c r="BU667">
        <f t="shared" si="1336"/>
        <v>0</v>
      </c>
      <c r="BV667">
        <f t="shared" si="1337"/>
        <v>0</v>
      </c>
      <c r="BW667">
        <f t="shared" si="1338"/>
        <v>0</v>
      </c>
      <c r="BX667">
        <f t="shared" si="1339"/>
        <v>0</v>
      </c>
      <c r="BY667">
        <f t="shared" si="1340"/>
        <v>0</v>
      </c>
      <c r="BZ667">
        <f t="shared" si="1341"/>
        <v>0</v>
      </c>
      <c r="CA667">
        <f t="shared" si="1342"/>
        <v>0</v>
      </c>
      <c r="CB667">
        <f t="shared" si="1343"/>
        <v>0</v>
      </c>
      <c r="CC667">
        <f t="shared" si="1344"/>
        <v>0</v>
      </c>
      <c r="CD667">
        <f t="shared" si="1345"/>
        <v>0</v>
      </c>
      <c r="CE667">
        <f t="shared" si="1346"/>
        <v>0</v>
      </c>
      <c r="CF667">
        <f t="shared" si="1347"/>
        <v>0</v>
      </c>
      <c r="CG667">
        <f t="shared" si="1348"/>
        <v>0</v>
      </c>
      <c r="CH667">
        <f t="shared" si="1349"/>
        <v>0</v>
      </c>
      <c r="CI667">
        <f t="shared" si="1350"/>
        <v>0</v>
      </c>
      <c r="CJ667">
        <f t="shared" si="1351"/>
        <v>0</v>
      </c>
      <c r="CK667">
        <f t="shared" si="1352"/>
        <v>0</v>
      </c>
      <c r="CL667" t="str">
        <f t="shared" si="1353"/>
        <v/>
      </c>
      <c r="CM667" t="str">
        <f t="shared" si="1354"/>
        <v/>
      </c>
      <c r="CN667" t="str">
        <f t="shared" si="1355"/>
        <v/>
      </c>
      <c r="CO667" t="str">
        <f t="shared" si="1356"/>
        <v/>
      </c>
      <c r="CP667" t="str">
        <f t="shared" si="1357"/>
        <v/>
      </c>
      <c r="CQ667" t="str">
        <f t="shared" si="1358"/>
        <v/>
      </c>
      <c r="CR667" t="str">
        <f t="shared" si="1359"/>
        <v/>
      </c>
      <c r="CS667" t="str">
        <f t="shared" si="1360"/>
        <v/>
      </c>
      <c r="CT667" t="str">
        <f t="shared" si="1361"/>
        <v/>
      </c>
      <c r="CU667" t="str">
        <f t="shared" si="1362"/>
        <v/>
      </c>
      <c r="CV667" t="str">
        <f t="shared" si="1363"/>
        <v/>
      </c>
      <c r="CW667" t="str">
        <f t="shared" si="1364"/>
        <v/>
      </c>
      <c r="CX667" t="str">
        <f t="shared" si="1365"/>
        <v/>
      </c>
      <c r="CY667" t="str">
        <f t="shared" si="1366"/>
        <v/>
      </c>
      <c r="CZ667" t="str">
        <f t="shared" si="1367"/>
        <v/>
      </c>
      <c r="DA667" t="str">
        <f t="shared" si="1368"/>
        <v/>
      </c>
      <c r="DB667" t="str">
        <f t="shared" si="1369"/>
        <v/>
      </c>
      <c r="DC667" t="str">
        <f t="shared" si="1370"/>
        <v/>
      </c>
      <c r="DD667" t="str">
        <f t="shared" si="1371"/>
        <v/>
      </c>
      <c r="DE667" t="str">
        <f t="shared" si="1372"/>
        <v/>
      </c>
      <c r="DF667" t="str">
        <f t="shared" si="1373"/>
        <v/>
      </c>
      <c r="DG667" t="str">
        <f t="shared" si="1374"/>
        <v/>
      </c>
      <c r="DH667" t="str">
        <f t="shared" si="1375"/>
        <v/>
      </c>
      <c r="DI667" t="str">
        <f t="shared" si="1376"/>
        <v/>
      </c>
      <c r="DJ667" t="str">
        <f t="shared" si="1377"/>
        <v/>
      </c>
      <c r="DK667" t="str">
        <f t="shared" si="1378"/>
        <v/>
      </c>
      <c r="DL667" t="str">
        <f t="shared" si="1379"/>
        <v/>
      </c>
      <c r="DM667" t="str">
        <f t="shared" si="1380"/>
        <v/>
      </c>
      <c r="DN667" t="str">
        <f t="shared" si="1381"/>
        <v/>
      </c>
      <c r="DO667" t="str">
        <f t="shared" si="1382"/>
        <v/>
      </c>
      <c r="DP667" t="str">
        <f t="shared" si="1383"/>
        <v/>
      </c>
      <c r="DQ667" t="str">
        <f t="shared" si="1384"/>
        <v/>
      </c>
      <c r="DR667" t="str">
        <f t="shared" si="1385"/>
        <v/>
      </c>
      <c r="DS667" t="str">
        <f t="shared" si="1386"/>
        <v/>
      </c>
      <c r="DT667" t="str">
        <f t="shared" si="1387"/>
        <v/>
      </c>
      <c r="DU667">
        <f t="shared" si="1388"/>
        <v>0</v>
      </c>
      <c r="DV667">
        <f t="shared" si="1389"/>
        <v>0</v>
      </c>
      <c r="DW667">
        <f t="shared" si="1390"/>
        <v>0</v>
      </c>
      <c r="DX667" t="str">
        <f t="shared" si="1391"/>
        <v/>
      </c>
      <c r="DY667" t="str">
        <f t="shared" si="1392"/>
        <v/>
      </c>
      <c r="DZ667" t="str">
        <f t="shared" si="1393"/>
        <v/>
      </c>
      <c r="EA667" s="5">
        <f t="shared" si="1394"/>
        <v>0</v>
      </c>
      <c r="EB667" s="3">
        <f t="shared" si="1395"/>
        <v>0</v>
      </c>
    </row>
    <row r="668" spans="2:132" x14ac:dyDescent="0.2">
      <c r="B668">
        <v>663</v>
      </c>
      <c r="C668" s="3">
        <f>Zisk!D682</f>
        <v>0</v>
      </c>
      <c r="D668">
        <f>Zisk!E682</f>
        <v>0</v>
      </c>
      <c r="E668" s="66" t="str">
        <f t="shared" si="1282"/>
        <v/>
      </c>
      <c r="F668" t="str">
        <f t="shared" si="1283"/>
        <v/>
      </c>
      <c r="G668" s="66" t="str">
        <f t="shared" si="1284"/>
        <v/>
      </c>
      <c r="J668">
        <f>VstupniParametry_SKRYT!$D$5</f>
        <v>0.02</v>
      </c>
      <c r="K668">
        <f>VstupniParametry_SKRYT!$D$6</f>
        <v>0.06</v>
      </c>
      <c r="L668">
        <f>VstupniParametry_SKRYT!$D$7</f>
        <v>0.06</v>
      </c>
      <c r="M668">
        <f>VstupniParametry_SKRYT!$D$8</f>
        <v>0.06</v>
      </c>
      <c r="N668">
        <f>VstupniParametry_SKRYT!$D$9</f>
        <v>1.7999999999999999E-2</v>
      </c>
      <c r="O668" s="27">
        <f>VstupniParametry_SKRYT!$D$10</f>
        <v>0.01</v>
      </c>
      <c r="P668" s="27">
        <f>VstupniParametry_SKRYT!$D$11</f>
        <v>0.01</v>
      </c>
      <c r="Q668" s="27">
        <f>VstupniParametry_SKRYT!$D$12</f>
        <v>0.01</v>
      </c>
      <c r="R668" s="27">
        <f>VstupniParametry_SKRYT!$D$13</f>
        <v>0.01</v>
      </c>
      <c r="S668" s="27">
        <f>VstupniParametry_SKRYT!$D$14</f>
        <v>0.01</v>
      </c>
      <c r="T668">
        <f t="shared" si="1285"/>
        <v>0</v>
      </c>
      <c r="U668">
        <f t="shared" si="1286"/>
        <v>0</v>
      </c>
      <c r="V668">
        <f t="shared" si="1287"/>
        <v>0</v>
      </c>
      <c r="W668">
        <f t="shared" si="1288"/>
        <v>0</v>
      </c>
      <c r="X668">
        <f t="shared" si="1289"/>
        <v>0</v>
      </c>
      <c r="Y668">
        <f t="shared" si="1290"/>
        <v>0</v>
      </c>
      <c r="Z668">
        <f t="shared" si="1291"/>
        <v>0</v>
      </c>
      <c r="AA668">
        <f t="shared" si="1292"/>
        <v>0</v>
      </c>
      <c r="AB668">
        <f t="shared" si="1293"/>
        <v>0</v>
      </c>
      <c r="AC668">
        <f t="shared" si="1294"/>
        <v>0</v>
      </c>
      <c r="AD668">
        <f t="shared" si="1295"/>
        <v>0</v>
      </c>
      <c r="AE668">
        <f t="shared" si="1296"/>
        <v>0</v>
      </c>
      <c r="AF668">
        <f t="shared" si="1297"/>
        <v>0</v>
      </c>
      <c r="AG668">
        <f t="shared" si="1298"/>
        <v>0</v>
      </c>
      <c r="AH668">
        <f t="shared" si="1299"/>
        <v>0</v>
      </c>
      <c r="AI668">
        <f t="shared" si="1300"/>
        <v>0</v>
      </c>
      <c r="AJ668">
        <f t="shared" si="1301"/>
        <v>0</v>
      </c>
      <c r="AK668">
        <f t="shared" si="1302"/>
        <v>0</v>
      </c>
      <c r="AL668">
        <f t="shared" si="1303"/>
        <v>0</v>
      </c>
      <c r="AM668">
        <f t="shared" si="1304"/>
        <v>0</v>
      </c>
      <c r="AN668">
        <f t="shared" si="1305"/>
        <v>0</v>
      </c>
      <c r="AO668">
        <f t="shared" si="1306"/>
        <v>0</v>
      </c>
      <c r="AP668">
        <f t="shared" si="1307"/>
        <v>0</v>
      </c>
      <c r="AQ668">
        <f t="shared" si="1308"/>
        <v>0</v>
      </c>
      <c r="AR668">
        <f t="shared" si="1309"/>
        <v>0</v>
      </c>
      <c r="AS668">
        <f t="shared" si="1310"/>
        <v>0</v>
      </c>
      <c r="AT668">
        <f t="shared" si="1280"/>
        <v>0</v>
      </c>
      <c r="AU668">
        <f t="shared" si="1311"/>
        <v>0</v>
      </c>
      <c r="AV668">
        <f t="shared" si="1312"/>
        <v>0</v>
      </c>
      <c r="AW668">
        <f t="shared" si="1281"/>
        <v>0</v>
      </c>
      <c r="AX668">
        <f t="shared" si="1313"/>
        <v>0</v>
      </c>
      <c r="AY668">
        <f t="shared" si="1314"/>
        <v>0</v>
      </c>
      <c r="AZ668">
        <f t="shared" si="1315"/>
        <v>0</v>
      </c>
      <c r="BA668">
        <f t="shared" si="1316"/>
        <v>0</v>
      </c>
      <c r="BB668">
        <f t="shared" si="1317"/>
        <v>0</v>
      </c>
      <c r="BC668">
        <f t="shared" si="1318"/>
        <v>0</v>
      </c>
      <c r="BD668">
        <f t="shared" si="1319"/>
        <v>0</v>
      </c>
      <c r="BE668">
        <f t="shared" si="1320"/>
        <v>0</v>
      </c>
      <c r="BF668">
        <f t="shared" si="1321"/>
        <v>0</v>
      </c>
      <c r="BG668">
        <f t="shared" si="1322"/>
        <v>0</v>
      </c>
      <c r="BH668">
        <f t="shared" si="1323"/>
        <v>0</v>
      </c>
      <c r="BI668">
        <f t="shared" si="1324"/>
        <v>0</v>
      </c>
      <c r="BJ668">
        <f t="shared" si="1325"/>
        <v>0</v>
      </c>
      <c r="BK668">
        <f t="shared" si="1326"/>
        <v>0</v>
      </c>
      <c r="BL668">
        <f t="shared" si="1327"/>
        <v>0</v>
      </c>
      <c r="BM668">
        <f t="shared" si="1328"/>
        <v>0</v>
      </c>
      <c r="BN668">
        <f t="shared" si="1329"/>
        <v>0</v>
      </c>
      <c r="BO668">
        <f t="shared" si="1330"/>
        <v>0</v>
      </c>
      <c r="BP668">
        <f t="shared" si="1331"/>
        <v>0</v>
      </c>
      <c r="BQ668">
        <f t="shared" si="1332"/>
        <v>0</v>
      </c>
      <c r="BR668">
        <f t="shared" si="1333"/>
        <v>0</v>
      </c>
      <c r="BS668">
        <f t="shared" si="1334"/>
        <v>0</v>
      </c>
      <c r="BT668">
        <f t="shared" si="1335"/>
        <v>0</v>
      </c>
      <c r="BU668">
        <f t="shared" si="1336"/>
        <v>0</v>
      </c>
      <c r="BV668">
        <f t="shared" si="1337"/>
        <v>0</v>
      </c>
      <c r="BW668">
        <f t="shared" si="1338"/>
        <v>0</v>
      </c>
      <c r="BX668">
        <f t="shared" si="1339"/>
        <v>0</v>
      </c>
      <c r="BY668">
        <f t="shared" si="1340"/>
        <v>0</v>
      </c>
      <c r="BZ668">
        <f t="shared" si="1341"/>
        <v>0</v>
      </c>
      <c r="CA668">
        <f t="shared" si="1342"/>
        <v>0</v>
      </c>
      <c r="CB668">
        <f t="shared" si="1343"/>
        <v>0</v>
      </c>
      <c r="CC668">
        <f t="shared" si="1344"/>
        <v>0</v>
      </c>
      <c r="CD668">
        <f t="shared" si="1345"/>
        <v>0</v>
      </c>
      <c r="CE668">
        <f t="shared" si="1346"/>
        <v>0</v>
      </c>
      <c r="CF668">
        <f t="shared" si="1347"/>
        <v>0</v>
      </c>
      <c r="CG668">
        <f t="shared" si="1348"/>
        <v>0</v>
      </c>
      <c r="CH668">
        <f t="shared" si="1349"/>
        <v>0</v>
      </c>
      <c r="CI668">
        <f t="shared" si="1350"/>
        <v>0</v>
      </c>
      <c r="CJ668">
        <f t="shared" si="1351"/>
        <v>0</v>
      </c>
      <c r="CK668">
        <f t="shared" si="1352"/>
        <v>0</v>
      </c>
      <c r="CL668" t="str">
        <f t="shared" si="1353"/>
        <v/>
      </c>
      <c r="CM668" t="str">
        <f t="shared" si="1354"/>
        <v/>
      </c>
      <c r="CN668" t="str">
        <f t="shared" si="1355"/>
        <v/>
      </c>
      <c r="CO668" t="str">
        <f t="shared" si="1356"/>
        <v/>
      </c>
      <c r="CP668" t="str">
        <f t="shared" si="1357"/>
        <v/>
      </c>
      <c r="CQ668" t="str">
        <f t="shared" si="1358"/>
        <v/>
      </c>
      <c r="CR668" t="str">
        <f t="shared" si="1359"/>
        <v/>
      </c>
      <c r="CS668" t="str">
        <f t="shared" si="1360"/>
        <v/>
      </c>
      <c r="CT668" t="str">
        <f t="shared" si="1361"/>
        <v/>
      </c>
      <c r="CU668" t="str">
        <f t="shared" si="1362"/>
        <v/>
      </c>
      <c r="CV668" t="str">
        <f t="shared" si="1363"/>
        <v/>
      </c>
      <c r="CW668" t="str">
        <f t="shared" si="1364"/>
        <v/>
      </c>
      <c r="CX668" t="str">
        <f t="shared" si="1365"/>
        <v/>
      </c>
      <c r="CY668" t="str">
        <f t="shared" si="1366"/>
        <v/>
      </c>
      <c r="CZ668" t="str">
        <f t="shared" si="1367"/>
        <v/>
      </c>
      <c r="DA668" t="str">
        <f t="shared" si="1368"/>
        <v/>
      </c>
      <c r="DB668" t="str">
        <f t="shared" si="1369"/>
        <v/>
      </c>
      <c r="DC668" t="str">
        <f t="shared" si="1370"/>
        <v/>
      </c>
      <c r="DD668" t="str">
        <f t="shared" si="1371"/>
        <v/>
      </c>
      <c r="DE668" t="str">
        <f t="shared" si="1372"/>
        <v/>
      </c>
      <c r="DF668" t="str">
        <f t="shared" si="1373"/>
        <v/>
      </c>
      <c r="DG668" t="str">
        <f t="shared" si="1374"/>
        <v/>
      </c>
      <c r="DH668" t="str">
        <f t="shared" si="1375"/>
        <v/>
      </c>
      <c r="DI668" t="str">
        <f t="shared" si="1376"/>
        <v/>
      </c>
      <c r="DJ668" t="str">
        <f t="shared" si="1377"/>
        <v/>
      </c>
      <c r="DK668" t="str">
        <f t="shared" si="1378"/>
        <v/>
      </c>
      <c r="DL668" t="str">
        <f t="shared" si="1379"/>
        <v/>
      </c>
      <c r="DM668" t="str">
        <f t="shared" si="1380"/>
        <v/>
      </c>
      <c r="DN668" t="str">
        <f t="shared" si="1381"/>
        <v/>
      </c>
      <c r="DO668" t="str">
        <f t="shared" si="1382"/>
        <v/>
      </c>
      <c r="DP668" t="str">
        <f t="shared" si="1383"/>
        <v/>
      </c>
      <c r="DQ668" t="str">
        <f t="shared" si="1384"/>
        <v/>
      </c>
      <c r="DR668" t="str">
        <f t="shared" si="1385"/>
        <v/>
      </c>
      <c r="DS668" t="str">
        <f t="shared" si="1386"/>
        <v/>
      </c>
      <c r="DT668" t="str">
        <f t="shared" si="1387"/>
        <v/>
      </c>
      <c r="DU668">
        <f t="shared" si="1388"/>
        <v>0</v>
      </c>
      <c r="DV668">
        <f t="shared" si="1389"/>
        <v>0</v>
      </c>
      <c r="DW668">
        <f t="shared" si="1390"/>
        <v>0</v>
      </c>
      <c r="DX668" t="str">
        <f t="shared" si="1391"/>
        <v/>
      </c>
      <c r="DY668" t="str">
        <f t="shared" si="1392"/>
        <v/>
      </c>
      <c r="DZ668" t="str">
        <f t="shared" si="1393"/>
        <v/>
      </c>
      <c r="EA668" s="5">
        <f t="shared" si="1394"/>
        <v>0</v>
      </c>
      <c r="EB668" s="3">
        <f t="shared" si="1395"/>
        <v>0</v>
      </c>
    </row>
    <row r="669" spans="2:132" x14ac:dyDescent="0.2">
      <c r="B669" s="25">
        <v>664</v>
      </c>
      <c r="C669" s="26">
        <f>Zisk!D683</f>
        <v>0</v>
      </c>
      <c r="D669">
        <f>Zisk!E683</f>
        <v>0</v>
      </c>
      <c r="E669" s="66" t="str">
        <f t="shared" si="1282"/>
        <v/>
      </c>
      <c r="F669" t="str">
        <f t="shared" si="1283"/>
        <v/>
      </c>
      <c r="G669" s="66" t="str">
        <f t="shared" si="1284"/>
        <v/>
      </c>
      <c r="H669" s="25"/>
      <c r="I669" s="25"/>
      <c r="J669">
        <f>VstupniParametry_SKRYT!$D$5</f>
        <v>0.02</v>
      </c>
      <c r="K669">
        <f>VstupniParametry_SKRYT!$D$6</f>
        <v>0.06</v>
      </c>
      <c r="L669">
        <f>VstupniParametry_SKRYT!$D$7</f>
        <v>0.06</v>
      </c>
      <c r="M669">
        <f>VstupniParametry_SKRYT!$D$8</f>
        <v>0.06</v>
      </c>
      <c r="N669">
        <f>VstupniParametry_SKRYT!$D$9</f>
        <v>1.7999999999999999E-2</v>
      </c>
      <c r="O669" s="27">
        <f>VstupniParametry_SKRYT!$D$10</f>
        <v>0.01</v>
      </c>
      <c r="P669" s="27">
        <f>VstupniParametry_SKRYT!$D$11</f>
        <v>0.01</v>
      </c>
      <c r="Q669" s="27">
        <f>VstupniParametry_SKRYT!$D$12</f>
        <v>0.01</v>
      </c>
      <c r="R669" s="27">
        <f>VstupniParametry_SKRYT!$D$13</f>
        <v>0.01</v>
      </c>
      <c r="S669" s="27">
        <f>VstupniParametry_SKRYT!$D$14</f>
        <v>0.01</v>
      </c>
      <c r="T669">
        <f t="shared" si="1285"/>
        <v>0</v>
      </c>
      <c r="U669">
        <f t="shared" si="1286"/>
        <v>0</v>
      </c>
      <c r="V669">
        <f t="shared" si="1287"/>
        <v>0</v>
      </c>
      <c r="W669">
        <f t="shared" si="1288"/>
        <v>0</v>
      </c>
      <c r="X669">
        <f t="shared" si="1289"/>
        <v>0</v>
      </c>
      <c r="Y669">
        <f t="shared" si="1290"/>
        <v>0</v>
      </c>
      <c r="Z669">
        <f t="shared" si="1291"/>
        <v>0</v>
      </c>
      <c r="AA669">
        <f t="shared" si="1292"/>
        <v>0</v>
      </c>
      <c r="AB669">
        <f t="shared" si="1293"/>
        <v>0</v>
      </c>
      <c r="AC669">
        <f t="shared" si="1294"/>
        <v>0</v>
      </c>
      <c r="AD669">
        <f t="shared" si="1295"/>
        <v>0</v>
      </c>
      <c r="AE669">
        <f t="shared" si="1296"/>
        <v>0</v>
      </c>
      <c r="AF669">
        <f t="shared" si="1297"/>
        <v>0</v>
      </c>
      <c r="AG669">
        <f t="shared" si="1298"/>
        <v>0</v>
      </c>
      <c r="AH669">
        <f t="shared" si="1299"/>
        <v>0</v>
      </c>
      <c r="AI669">
        <f t="shared" si="1300"/>
        <v>0</v>
      </c>
      <c r="AJ669">
        <f t="shared" si="1301"/>
        <v>0</v>
      </c>
      <c r="AK669">
        <f t="shared" si="1302"/>
        <v>0</v>
      </c>
      <c r="AL669">
        <f t="shared" si="1303"/>
        <v>0</v>
      </c>
      <c r="AM669">
        <f t="shared" si="1304"/>
        <v>0</v>
      </c>
      <c r="AN669">
        <f t="shared" si="1305"/>
        <v>0</v>
      </c>
      <c r="AO669">
        <f t="shared" si="1306"/>
        <v>0</v>
      </c>
      <c r="AP669">
        <f t="shared" si="1307"/>
        <v>0</v>
      </c>
      <c r="AQ669">
        <f t="shared" si="1308"/>
        <v>0</v>
      </c>
      <c r="AR669">
        <f t="shared" si="1309"/>
        <v>0</v>
      </c>
      <c r="AS669">
        <f t="shared" si="1310"/>
        <v>0</v>
      </c>
      <c r="AT669">
        <f t="shared" si="1280"/>
        <v>0</v>
      </c>
      <c r="AU669">
        <f t="shared" si="1311"/>
        <v>0</v>
      </c>
      <c r="AV669">
        <f t="shared" si="1312"/>
        <v>0</v>
      </c>
      <c r="AW669">
        <f t="shared" si="1281"/>
        <v>0</v>
      </c>
      <c r="AX669">
        <f t="shared" si="1313"/>
        <v>0</v>
      </c>
      <c r="AY669">
        <f t="shared" si="1314"/>
        <v>0</v>
      </c>
      <c r="AZ669">
        <f t="shared" si="1315"/>
        <v>0</v>
      </c>
      <c r="BA669">
        <f t="shared" si="1316"/>
        <v>0</v>
      </c>
      <c r="BB669">
        <f t="shared" si="1317"/>
        <v>0</v>
      </c>
      <c r="BC669">
        <f t="shared" si="1318"/>
        <v>0</v>
      </c>
      <c r="BD669">
        <f t="shared" si="1319"/>
        <v>0</v>
      </c>
      <c r="BE669">
        <f t="shared" si="1320"/>
        <v>0</v>
      </c>
      <c r="BF669">
        <f t="shared" si="1321"/>
        <v>0</v>
      </c>
      <c r="BG669">
        <f t="shared" si="1322"/>
        <v>0</v>
      </c>
      <c r="BH669">
        <f t="shared" si="1323"/>
        <v>0</v>
      </c>
      <c r="BI669">
        <f t="shared" si="1324"/>
        <v>0</v>
      </c>
      <c r="BJ669">
        <f t="shared" si="1325"/>
        <v>0</v>
      </c>
      <c r="BK669">
        <f t="shared" si="1326"/>
        <v>0</v>
      </c>
      <c r="BL669">
        <f t="shared" si="1327"/>
        <v>0</v>
      </c>
      <c r="BM669">
        <f t="shared" si="1328"/>
        <v>0</v>
      </c>
      <c r="BN669">
        <f t="shared" si="1329"/>
        <v>0</v>
      </c>
      <c r="BO669">
        <f t="shared" si="1330"/>
        <v>0</v>
      </c>
      <c r="BP669">
        <f t="shared" si="1331"/>
        <v>0</v>
      </c>
      <c r="BQ669">
        <f t="shared" si="1332"/>
        <v>0</v>
      </c>
      <c r="BR669">
        <f t="shared" si="1333"/>
        <v>0</v>
      </c>
      <c r="BS669">
        <f t="shared" si="1334"/>
        <v>0</v>
      </c>
      <c r="BT669">
        <f t="shared" si="1335"/>
        <v>0</v>
      </c>
      <c r="BU669">
        <f t="shared" si="1336"/>
        <v>0</v>
      </c>
      <c r="BV669">
        <f t="shared" si="1337"/>
        <v>0</v>
      </c>
      <c r="BW669">
        <f t="shared" si="1338"/>
        <v>0</v>
      </c>
      <c r="BX669">
        <f t="shared" si="1339"/>
        <v>0</v>
      </c>
      <c r="BY669">
        <f t="shared" si="1340"/>
        <v>0</v>
      </c>
      <c r="BZ669">
        <f t="shared" si="1341"/>
        <v>0</v>
      </c>
      <c r="CA669">
        <f t="shared" si="1342"/>
        <v>0</v>
      </c>
      <c r="CB669">
        <f t="shared" si="1343"/>
        <v>0</v>
      </c>
      <c r="CC669">
        <f t="shared" si="1344"/>
        <v>0</v>
      </c>
      <c r="CD669">
        <f t="shared" si="1345"/>
        <v>0</v>
      </c>
      <c r="CE669">
        <f t="shared" si="1346"/>
        <v>0</v>
      </c>
      <c r="CF669">
        <f t="shared" si="1347"/>
        <v>0</v>
      </c>
      <c r="CG669">
        <f t="shared" si="1348"/>
        <v>0</v>
      </c>
      <c r="CH669">
        <f t="shared" si="1349"/>
        <v>0</v>
      </c>
      <c r="CI669">
        <f t="shared" si="1350"/>
        <v>0</v>
      </c>
      <c r="CJ669">
        <f t="shared" si="1351"/>
        <v>0</v>
      </c>
      <c r="CK669">
        <f t="shared" si="1352"/>
        <v>0</v>
      </c>
      <c r="CL669" t="str">
        <f t="shared" si="1353"/>
        <v/>
      </c>
      <c r="CM669" t="str">
        <f t="shared" si="1354"/>
        <v/>
      </c>
      <c r="CN669" t="str">
        <f t="shared" si="1355"/>
        <v/>
      </c>
      <c r="CO669" t="str">
        <f t="shared" si="1356"/>
        <v/>
      </c>
      <c r="CP669" t="str">
        <f t="shared" si="1357"/>
        <v/>
      </c>
      <c r="CQ669" t="str">
        <f t="shared" si="1358"/>
        <v/>
      </c>
      <c r="CR669" t="str">
        <f t="shared" si="1359"/>
        <v/>
      </c>
      <c r="CS669" t="str">
        <f t="shared" si="1360"/>
        <v/>
      </c>
      <c r="CT669" t="str">
        <f t="shared" si="1361"/>
        <v/>
      </c>
      <c r="CU669" t="str">
        <f t="shared" si="1362"/>
        <v/>
      </c>
      <c r="CV669" t="str">
        <f t="shared" si="1363"/>
        <v/>
      </c>
      <c r="CW669" t="str">
        <f t="shared" si="1364"/>
        <v/>
      </c>
      <c r="CX669" t="str">
        <f t="shared" si="1365"/>
        <v/>
      </c>
      <c r="CY669" t="str">
        <f t="shared" si="1366"/>
        <v/>
      </c>
      <c r="CZ669" t="str">
        <f t="shared" si="1367"/>
        <v/>
      </c>
      <c r="DA669" t="str">
        <f t="shared" si="1368"/>
        <v/>
      </c>
      <c r="DB669" t="str">
        <f t="shared" si="1369"/>
        <v/>
      </c>
      <c r="DC669" t="str">
        <f t="shared" si="1370"/>
        <v/>
      </c>
      <c r="DD669" t="str">
        <f t="shared" si="1371"/>
        <v/>
      </c>
      <c r="DE669" t="str">
        <f t="shared" si="1372"/>
        <v/>
      </c>
      <c r="DF669" t="str">
        <f t="shared" si="1373"/>
        <v/>
      </c>
      <c r="DG669" t="str">
        <f t="shared" si="1374"/>
        <v/>
      </c>
      <c r="DH669" t="str">
        <f t="shared" si="1375"/>
        <v/>
      </c>
      <c r="DI669" t="str">
        <f t="shared" si="1376"/>
        <v/>
      </c>
      <c r="DJ669" t="str">
        <f t="shared" si="1377"/>
        <v/>
      </c>
      <c r="DK669" t="str">
        <f t="shared" si="1378"/>
        <v/>
      </c>
      <c r="DL669" t="str">
        <f t="shared" si="1379"/>
        <v/>
      </c>
      <c r="DM669" t="str">
        <f t="shared" si="1380"/>
        <v/>
      </c>
      <c r="DN669" t="str">
        <f t="shared" si="1381"/>
        <v/>
      </c>
      <c r="DO669" t="str">
        <f t="shared" si="1382"/>
        <v/>
      </c>
      <c r="DP669" t="str">
        <f t="shared" si="1383"/>
        <v/>
      </c>
      <c r="DQ669" t="str">
        <f t="shared" si="1384"/>
        <v/>
      </c>
      <c r="DR669" t="str">
        <f t="shared" si="1385"/>
        <v/>
      </c>
      <c r="DS669" t="str">
        <f t="shared" si="1386"/>
        <v/>
      </c>
      <c r="DT669" t="str">
        <f t="shared" si="1387"/>
        <v/>
      </c>
      <c r="DU669">
        <f t="shared" si="1388"/>
        <v>0</v>
      </c>
      <c r="DV669">
        <f t="shared" si="1389"/>
        <v>0</v>
      </c>
      <c r="DW669">
        <f t="shared" si="1390"/>
        <v>0</v>
      </c>
      <c r="DX669" t="str">
        <f t="shared" si="1391"/>
        <v/>
      </c>
      <c r="DY669" t="str">
        <f t="shared" si="1392"/>
        <v/>
      </c>
      <c r="DZ669" t="str">
        <f t="shared" si="1393"/>
        <v/>
      </c>
      <c r="EA669" s="5">
        <f t="shared" si="1394"/>
        <v>0</v>
      </c>
      <c r="EB669" s="3">
        <f t="shared" si="1395"/>
        <v>0</v>
      </c>
    </row>
    <row r="670" spans="2:132" x14ac:dyDescent="0.2">
      <c r="B670">
        <v>665</v>
      </c>
      <c r="C670" s="3">
        <f>Zisk!D684</f>
        <v>0</v>
      </c>
      <c r="D670">
        <f>Zisk!E684</f>
        <v>0</v>
      </c>
      <c r="E670" s="66" t="str">
        <f t="shared" si="1282"/>
        <v/>
      </c>
      <c r="F670" t="str">
        <f t="shared" si="1283"/>
        <v/>
      </c>
      <c r="G670" s="66" t="str">
        <f t="shared" si="1284"/>
        <v/>
      </c>
      <c r="J670">
        <f>VstupniParametry_SKRYT!$D$5</f>
        <v>0.02</v>
      </c>
      <c r="K670">
        <f>VstupniParametry_SKRYT!$D$6</f>
        <v>0.06</v>
      </c>
      <c r="L670">
        <f>VstupniParametry_SKRYT!$D$7</f>
        <v>0.06</v>
      </c>
      <c r="M670">
        <f>VstupniParametry_SKRYT!$D$8</f>
        <v>0.06</v>
      </c>
      <c r="N670">
        <f>VstupniParametry_SKRYT!$D$9</f>
        <v>1.7999999999999999E-2</v>
      </c>
      <c r="O670" s="27">
        <f>VstupniParametry_SKRYT!$D$10</f>
        <v>0.01</v>
      </c>
      <c r="P670" s="27">
        <f>VstupniParametry_SKRYT!$D$11</f>
        <v>0.01</v>
      </c>
      <c r="Q670" s="27">
        <f>VstupniParametry_SKRYT!$D$12</f>
        <v>0.01</v>
      </c>
      <c r="R670" s="27">
        <f>VstupniParametry_SKRYT!$D$13</f>
        <v>0.01</v>
      </c>
      <c r="S670" s="27">
        <f>VstupniParametry_SKRYT!$D$14</f>
        <v>0.01</v>
      </c>
      <c r="T670">
        <f t="shared" si="1285"/>
        <v>0</v>
      </c>
      <c r="U670">
        <f t="shared" si="1286"/>
        <v>0</v>
      </c>
      <c r="V670">
        <f t="shared" si="1287"/>
        <v>0</v>
      </c>
      <c r="W670">
        <f t="shared" si="1288"/>
        <v>0</v>
      </c>
      <c r="X670">
        <f t="shared" si="1289"/>
        <v>0</v>
      </c>
      <c r="Y670">
        <f t="shared" si="1290"/>
        <v>0</v>
      </c>
      <c r="Z670">
        <f t="shared" si="1291"/>
        <v>0</v>
      </c>
      <c r="AA670">
        <f t="shared" si="1292"/>
        <v>0</v>
      </c>
      <c r="AB670">
        <f t="shared" si="1293"/>
        <v>0</v>
      </c>
      <c r="AC670">
        <f t="shared" si="1294"/>
        <v>0</v>
      </c>
      <c r="AD670">
        <f t="shared" si="1295"/>
        <v>0</v>
      </c>
      <c r="AE670">
        <f t="shared" si="1296"/>
        <v>0</v>
      </c>
      <c r="AF670">
        <f t="shared" si="1297"/>
        <v>0</v>
      </c>
      <c r="AG670">
        <f t="shared" si="1298"/>
        <v>0</v>
      </c>
      <c r="AH670">
        <f t="shared" si="1299"/>
        <v>0</v>
      </c>
      <c r="AI670">
        <f t="shared" si="1300"/>
        <v>0</v>
      </c>
      <c r="AJ670">
        <f t="shared" si="1301"/>
        <v>0</v>
      </c>
      <c r="AK670">
        <f t="shared" si="1302"/>
        <v>0</v>
      </c>
      <c r="AL670">
        <f t="shared" si="1303"/>
        <v>0</v>
      </c>
      <c r="AM670">
        <f t="shared" si="1304"/>
        <v>0</v>
      </c>
      <c r="AN670">
        <f t="shared" si="1305"/>
        <v>0</v>
      </c>
      <c r="AO670">
        <f t="shared" si="1306"/>
        <v>0</v>
      </c>
      <c r="AP670">
        <f t="shared" si="1307"/>
        <v>0</v>
      </c>
      <c r="AQ670">
        <f t="shared" si="1308"/>
        <v>0</v>
      </c>
      <c r="AR670">
        <f t="shared" si="1309"/>
        <v>0</v>
      </c>
      <c r="AS670">
        <f t="shared" si="1310"/>
        <v>0</v>
      </c>
      <c r="AT670">
        <f t="shared" si="1280"/>
        <v>0</v>
      </c>
      <c r="AU670">
        <f t="shared" si="1311"/>
        <v>0</v>
      </c>
      <c r="AV670">
        <f t="shared" si="1312"/>
        <v>0</v>
      </c>
      <c r="AW670">
        <f t="shared" si="1281"/>
        <v>0</v>
      </c>
      <c r="AX670">
        <f t="shared" si="1313"/>
        <v>0</v>
      </c>
      <c r="AY670">
        <f t="shared" si="1314"/>
        <v>0</v>
      </c>
      <c r="AZ670">
        <f t="shared" si="1315"/>
        <v>0</v>
      </c>
      <c r="BA670">
        <f t="shared" si="1316"/>
        <v>0</v>
      </c>
      <c r="BB670">
        <f t="shared" si="1317"/>
        <v>0</v>
      </c>
      <c r="BC670">
        <f t="shared" si="1318"/>
        <v>0</v>
      </c>
      <c r="BD670">
        <f t="shared" si="1319"/>
        <v>0</v>
      </c>
      <c r="BE670">
        <f t="shared" si="1320"/>
        <v>0</v>
      </c>
      <c r="BF670">
        <f t="shared" si="1321"/>
        <v>0</v>
      </c>
      <c r="BG670">
        <f t="shared" si="1322"/>
        <v>0</v>
      </c>
      <c r="BH670">
        <f t="shared" si="1323"/>
        <v>0</v>
      </c>
      <c r="BI670">
        <f t="shared" si="1324"/>
        <v>0</v>
      </c>
      <c r="BJ670">
        <f t="shared" si="1325"/>
        <v>0</v>
      </c>
      <c r="BK670">
        <f t="shared" si="1326"/>
        <v>0</v>
      </c>
      <c r="BL670">
        <f t="shared" si="1327"/>
        <v>0</v>
      </c>
      <c r="BM670">
        <f t="shared" si="1328"/>
        <v>0</v>
      </c>
      <c r="BN670">
        <f t="shared" si="1329"/>
        <v>0</v>
      </c>
      <c r="BO670">
        <f t="shared" si="1330"/>
        <v>0</v>
      </c>
      <c r="BP670">
        <f t="shared" si="1331"/>
        <v>0</v>
      </c>
      <c r="BQ670">
        <f t="shared" si="1332"/>
        <v>0</v>
      </c>
      <c r="BR670">
        <f t="shared" si="1333"/>
        <v>0</v>
      </c>
      <c r="BS670">
        <f t="shared" si="1334"/>
        <v>0</v>
      </c>
      <c r="BT670">
        <f t="shared" si="1335"/>
        <v>0</v>
      </c>
      <c r="BU670">
        <f t="shared" si="1336"/>
        <v>0</v>
      </c>
      <c r="BV670">
        <f t="shared" si="1337"/>
        <v>0</v>
      </c>
      <c r="BW670">
        <f t="shared" si="1338"/>
        <v>0</v>
      </c>
      <c r="BX670">
        <f t="shared" si="1339"/>
        <v>0</v>
      </c>
      <c r="BY670">
        <f t="shared" si="1340"/>
        <v>0</v>
      </c>
      <c r="BZ670">
        <f t="shared" si="1341"/>
        <v>0</v>
      </c>
      <c r="CA670">
        <f t="shared" si="1342"/>
        <v>0</v>
      </c>
      <c r="CB670">
        <f t="shared" si="1343"/>
        <v>0</v>
      </c>
      <c r="CC670">
        <f t="shared" si="1344"/>
        <v>0</v>
      </c>
      <c r="CD670">
        <f t="shared" si="1345"/>
        <v>0</v>
      </c>
      <c r="CE670">
        <f t="shared" si="1346"/>
        <v>0</v>
      </c>
      <c r="CF670">
        <f t="shared" si="1347"/>
        <v>0</v>
      </c>
      <c r="CG670">
        <f t="shared" si="1348"/>
        <v>0</v>
      </c>
      <c r="CH670">
        <f t="shared" si="1349"/>
        <v>0</v>
      </c>
      <c r="CI670">
        <f t="shared" si="1350"/>
        <v>0</v>
      </c>
      <c r="CJ670">
        <f t="shared" si="1351"/>
        <v>0</v>
      </c>
      <c r="CK670">
        <f t="shared" si="1352"/>
        <v>0</v>
      </c>
      <c r="CL670" t="str">
        <f t="shared" si="1353"/>
        <v/>
      </c>
      <c r="CM670" t="str">
        <f t="shared" si="1354"/>
        <v/>
      </c>
      <c r="CN670" t="str">
        <f t="shared" si="1355"/>
        <v/>
      </c>
      <c r="CO670" t="str">
        <f t="shared" si="1356"/>
        <v/>
      </c>
      <c r="CP670" t="str">
        <f t="shared" si="1357"/>
        <v/>
      </c>
      <c r="CQ670" t="str">
        <f t="shared" si="1358"/>
        <v/>
      </c>
      <c r="CR670" t="str">
        <f t="shared" si="1359"/>
        <v/>
      </c>
      <c r="CS670" t="str">
        <f t="shared" si="1360"/>
        <v/>
      </c>
      <c r="CT670" t="str">
        <f t="shared" si="1361"/>
        <v/>
      </c>
      <c r="CU670" t="str">
        <f t="shared" si="1362"/>
        <v/>
      </c>
      <c r="CV670" t="str">
        <f t="shared" si="1363"/>
        <v/>
      </c>
      <c r="CW670" t="str">
        <f t="shared" si="1364"/>
        <v/>
      </c>
      <c r="CX670" t="str">
        <f t="shared" si="1365"/>
        <v/>
      </c>
      <c r="CY670" t="str">
        <f t="shared" si="1366"/>
        <v/>
      </c>
      <c r="CZ670" t="str">
        <f t="shared" si="1367"/>
        <v/>
      </c>
      <c r="DA670" t="str">
        <f t="shared" si="1368"/>
        <v/>
      </c>
      <c r="DB670" t="str">
        <f t="shared" si="1369"/>
        <v/>
      </c>
      <c r="DC670" t="str">
        <f t="shared" si="1370"/>
        <v/>
      </c>
      <c r="DD670" t="str">
        <f t="shared" si="1371"/>
        <v/>
      </c>
      <c r="DE670" t="str">
        <f t="shared" si="1372"/>
        <v/>
      </c>
      <c r="DF670" t="str">
        <f t="shared" si="1373"/>
        <v/>
      </c>
      <c r="DG670" t="str">
        <f t="shared" si="1374"/>
        <v/>
      </c>
      <c r="DH670" t="str">
        <f t="shared" si="1375"/>
        <v/>
      </c>
      <c r="DI670" t="str">
        <f t="shared" si="1376"/>
        <v/>
      </c>
      <c r="DJ670" t="str">
        <f t="shared" si="1377"/>
        <v/>
      </c>
      <c r="DK670" t="str">
        <f t="shared" si="1378"/>
        <v/>
      </c>
      <c r="DL670" t="str">
        <f t="shared" si="1379"/>
        <v/>
      </c>
      <c r="DM670" t="str">
        <f t="shared" si="1380"/>
        <v/>
      </c>
      <c r="DN670" t="str">
        <f t="shared" si="1381"/>
        <v/>
      </c>
      <c r="DO670" t="str">
        <f t="shared" si="1382"/>
        <v/>
      </c>
      <c r="DP670" t="str">
        <f t="shared" si="1383"/>
        <v/>
      </c>
      <c r="DQ670" t="str">
        <f t="shared" si="1384"/>
        <v/>
      </c>
      <c r="DR670" t="str">
        <f t="shared" si="1385"/>
        <v/>
      </c>
      <c r="DS670" t="str">
        <f t="shared" si="1386"/>
        <v/>
      </c>
      <c r="DT670" t="str">
        <f t="shared" si="1387"/>
        <v/>
      </c>
      <c r="DU670">
        <f t="shared" si="1388"/>
        <v>0</v>
      </c>
      <c r="DV670">
        <f t="shared" si="1389"/>
        <v>0</v>
      </c>
      <c r="DW670">
        <f t="shared" si="1390"/>
        <v>0</v>
      </c>
      <c r="DX670" t="str">
        <f t="shared" si="1391"/>
        <v/>
      </c>
      <c r="DY670" t="str">
        <f t="shared" si="1392"/>
        <v/>
      </c>
      <c r="DZ670" t="str">
        <f t="shared" si="1393"/>
        <v/>
      </c>
      <c r="EA670" s="5">
        <f t="shared" si="1394"/>
        <v>0</v>
      </c>
      <c r="EB670" s="3">
        <f t="shared" si="1395"/>
        <v>0</v>
      </c>
    </row>
    <row r="671" spans="2:132" x14ac:dyDescent="0.2">
      <c r="B671" s="25">
        <v>666</v>
      </c>
      <c r="C671" s="26">
        <f>Zisk!D685</f>
        <v>0</v>
      </c>
      <c r="D671">
        <f>Zisk!E685</f>
        <v>0</v>
      </c>
      <c r="E671" s="66" t="str">
        <f t="shared" si="1282"/>
        <v/>
      </c>
      <c r="F671" t="str">
        <f t="shared" si="1283"/>
        <v/>
      </c>
      <c r="G671" s="66" t="str">
        <f t="shared" si="1284"/>
        <v/>
      </c>
      <c r="H671" s="25"/>
      <c r="I671" s="25"/>
      <c r="J671">
        <f>VstupniParametry_SKRYT!$D$5</f>
        <v>0.02</v>
      </c>
      <c r="K671">
        <f>VstupniParametry_SKRYT!$D$6</f>
        <v>0.06</v>
      </c>
      <c r="L671">
        <f>VstupniParametry_SKRYT!$D$7</f>
        <v>0.06</v>
      </c>
      <c r="M671">
        <f>VstupniParametry_SKRYT!$D$8</f>
        <v>0.06</v>
      </c>
      <c r="N671">
        <f>VstupniParametry_SKRYT!$D$9</f>
        <v>1.7999999999999999E-2</v>
      </c>
      <c r="O671" s="27">
        <f>VstupniParametry_SKRYT!$D$10</f>
        <v>0.01</v>
      </c>
      <c r="P671" s="27">
        <f>VstupniParametry_SKRYT!$D$11</f>
        <v>0.01</v>
      </c>
      <c r="Q671" s="27">
        <f>VstupniParametry_SKRYT!$D$12</f>
        <v>0.01</v>
      </c>
      <c r="R671" s="27">
        <f>VstupniParametry_SKRYT!$D$13</f>
        <v>0.01</v>
      </c>
      <c r="S671" s="27">
        <f>VstupniParametry_SKRYT!$D$14</f>
        <v>0.01</v>
      </c>
      <c r="T671">
        <f t="shared" si="1285"/>
        <v>0</v>
      </c>
      <c r="U671">
        <f t="shared" si="1286"/>
        <v>0</v>
      </c>
      <c r="V671">
        <f t="shared" si="1287"/>
        <v>0</v>
      </c>
      <c r="W671">
        <f t="shared" si="1288"/>
        <v>0</v>
      </c>
      <c r="X671">
        <f t="shared" si="1289"/>
        <v>0</v>
      </c>
      <c r="Y671">
        <f t="shared" si="1290"/>
        <v>0</v>
      </c>
      <c r="Z671">
        <f t="shared" si="1291"/>
        <v>0</v>
      </c>
      <c r="AA671">
        <f t="shared" si="1292"/>
        <v>0</v>
      </c>
      <c r="AB671">
        <f t="shared" si="1293"/>
        <v>0</v>
      </c>
      <c r="AC671">
        <f t="shared" si="1294"/>
        <v>0</v>
      </c>
      <c r="AD671">
        <f t="shared" si="1295"/>
        <v>0</v>
      </c>
      <c r="AE671">
        <f t="shared" si="1296"/>
        <v>0</v>
      </c>
      <c r="AF671">
        <f t="shared" si="1297"/>
        <v>0</v>
      </c>
      <c r="AG671">
        <f t="shared" si="1298"/>
        <v>0</v>
      </c>
      <c r="AH671">
        <f t="shared" si="1299"/>
        <v>0</v>
      </c>
      <c r="AI671">
        <f t="shared" si="1300"/>
        <v>0</v>
      </c>
      <c r="AJ671">
        <f t="shared" si="1301"/>
        <v>0</v>
      </c>
      <c r="AK671">
        <f t="shared" si="1302"/>
        <v>0</v>
      </c>
      <c r="AL671">
        <f t="shared" si="1303"/>
        <v>0</v>
      </c>
      <c r="AM671">
        <f t="shared" si="1304"/>
        <v>0</v>
      </c>
      <c r="AN671">
        <f t="shared" si="1305"/>
        <v>0</v>
      </c>
      <c r="AO671">
        <f t="shared" si="1306"/>
        <v>0</v>
      </c>
      <c r="AP671">
        <f t="shared" si="1307"/>
        <v>0</v>
      </c>
      <c r="AQ671">
        <f t="shared" si="1308"/>
        <v>0</v>
      </c>
      <c r="AR671">
        <f t="shared" si="1309"/>
        <v>0</v>
      </c>
      <c r="AS671">
        <f t="shared" si="1310"/>
        <v>0</v>
      </c>
      <c r="AT671">
        <f t="shared" si="1280"/>
        <v>0</v>
      </c>
      <c r="AU671">
        <f t="shared" si="1311"/>
        <v>0</v>
      </c>
      <c r="AV671">
        <f t="shared" si="1312"/>
        <v>0</v>
      </c>
      <c r="AW671">
        <f t="shared" si="1281"/>
        <v>0</v>
      </c>
      <c r="AX671">
        <f t="shared" si="1313"/>
        <v>0</v>
      </c>
      <c r="AY671">
        <f t="shared" si="1314"/>
        <v>0</v>
      </c>
      <c r="AZ671">
        <f t="shared" si="1315"/>
        <v>0</v>
      </c>
      <c r="BA671">
        <f t="shared" si="1316"/>
        <v>0</v>
      </c>
      <c r="BB671">
        <f t="shared" si="1317"/>
        <v>0</v>
      </c>
      <c r="BC671">
        <f t="shared" si="1318"/>
        <v>0</v>
      </c>
      <c r="BD671">
        <f t="shared" si="1319"/>
        <v>0</v>
      </c>
      <c r="BE671">
        <f t="shared" si="1320"/>
        <v>0</v>
      </c>
      <c r="BF671">
        <f t="shared" si="1321"/>
        <v>0</v>
      </c>
      <c r="BG671">
        <f t="shared" si="1322"/>
        <v>0</v>
      </c>
      <c r="BH671">
        <f t="shared" si="1323"/>
        <v>0</v>
      </c>
      <c r="BI671">
        <f t="shared" si="1324"/>
        <v>0</v>
      </c>
      <c r="BJ671">
        <f t="shared" si="1325"/>
        <v>0</v>
      </c>
      <c r="BK671">
        <f t="shared" si="1326"/>
        <v>0</v>
      </c>
      <c r="BL671">
        <f t="shared" si="1327"/>
        <v>0</v>
      </c>
      <c r="BM671">
        <f t="shared" si="1328"/>
        <v>0</v>
      </c>
      <c r="BN671">
        <f t="shared" si="1329"/>
        <v>0</v>
      </c>
      <c r="BO671">
        <f t="shared" si="1330"/>
        <v>0</v>
      </c>
      <c r="BP671">
        <f t="shared" si="1331"/>
        <v>0</v>
      </c>
      <c r="BQ671">
        <f t="shared" si="1332"/>
        <v>0</v>
      </c>
      <c r="BR671">
        <f t="shared" si="1333"/>
        <v>0</v>
      </c>
      <c r="BS671">
        <f t="shared" si="1334"/>
        <v>0</v>
      </c>
      <c r="BT671">
        <f t="shared" si="1335"/>
        <v>0</v>
      </c>
      <c r="BU671">
        <f t="shared" si="1336"/>
        <v>0</v>
      </c>
      <c r="BV671">
        <f t="shared" si="1337"/>
        <v>0</v>
      </c>
      <c r="BW671">
        <f t="shared" si="1338"/>
        <v>0</v>
      </c>
      <c r="BX671">
        <f t="shared" si="1339"/>
        <v>0</v>
      </c>
      <c r="BY671">
        <f t="shared" si="1340"/>
        <v>0</v>
      </c>
      <c r="BZ671">
        <f t="shared" si="1341"/>
        <v>0</v>
      </c>
      <c r="CA671">
        <f t="shared" si="1342"/>
        <v>0</v>
      </c>
      <c r="CB671">
        <f t="shared" si="1343"/>
        <v>0</v>
      </c>
      <c r="CC671">
        <f t="shared" si="1344"/>
        <v>0</v>
      </c>
      <c r="CD671">
        <f t="shared" si="1345"/>
        <v>0</v>
      </c>
      <c r="CE671">
        <f t="shared" si="1346"/>
        <v>0</v>
      </c>
      <c r="CF671">
        <f t="shared" si="1347"/>
        <v>0</v>
      </c>
      <c r="CG671">
        <f t="shared" si="1348"/>
        <v>0</v>
      </c>
      <c r="CH671">
        <f t="shared" si="1349"/>
        <v>0</v>
      </c>
      <c r="CI671">
        <f t="shared" si="1350"/>
        <v>0</v>
      </c>
      <c r="CJ671">
        <f t="shared" si="1351"/>
        <v>0</v>
      </c>
      <c r="CK671">
        <f t="shared" si="1352"/>
        <v>0</v>
      </c>
      <c r="CL671" t="str">
        <f t="shared" si="1353"/>
        <v/>
      </c>
      <c r="CM671" t="str">
        <f t="shared" si="1354"/>
        <v/>
      </c>
      <c r="CN671" t="str">
        <f t="shared" si="1355"/>
        <v/>
      </c>
      <c r="CO671" t="str">
        <f t="shared" si="1356"/>
        <v/>
      </c>
      <c r="CP671" t="str">
        <f t="shared" si="1357"/>
        <v/>
      </c>
      <c r="CQ671" t="str">
        <f t="shared" si="1358"/>
        <v/>
      </c>
      <c r="CR671" t="str">
        <f t="shared" si="1359"/>
        <v/>
      </c>
      <c r="CS671" t="str">
        <f t="shared" si="1360"/>
        <v/>
      </c>
      <c r="CT671" t="str">
        <f t="shared" si="1361"/>
        <v/>
      </c>
      <c r="CU671" t="str">
        <f t="shared" si="1362"/>
        <v/>
      </c>
      <c r="CV671" t="str">
        <f t="shared" si="1363"/>
        <v/>
      </c>
      <c r="CW671" t="str">
        <f t="shared" si="1364"/>
        <v/>
      </c>
      <c r="CX671" t="str">
        <f t="shared" si="1365"/>
        <v/>
      </c>
      <c r="CY671" t="str">
        <f t="shared" si="1366"/>
        <v/>
      </c>
      <c r="CZ671" t="str">
        <f t="shared" si="1367"/>
        <v/>
      </c>
      <c r="DA671" t="str">
        <f t="shared" si="1368"/>
        <v/>
      </c>
      <c r="DB671" t="str">
        <f t="shared" si="1369"/>
        <v/>
      </c>
      <c r="DC671" t="str">
        <f t="shared" si="1370"/>
        <v/>
      </c>
      <c r="DD671" t="str">
        <f t="shared" si="1371"/>
        <v/>
      </c>
      <c r="DE671" t="str">
        <f t="shared" si="1372"/>
        <v/>
      </c>
      <c r="DF671" t="str">
        <f t="shared" si="1373"/>
        <v/>
      </c>
      <c r="DG671" t="str">
        <f t="shared" si="1374"/>
        <v/>
      </c>
      <c r="DH671" t="str">
        <f t="shared" si="1375"/>
        <v/>
      </c>
      <c r="DI671" t="str">
        <f t="shared" si="1376"/>
        <v/>
      </c>
      <c r="DJ671" t="str">
        <f t="shared" si="1377"/>
        <v/>
      </c>
      <c r="DK671" t="str">
        <f t="shared" si="1378"/>
        <v/>
      </c>
      <c r="DL671" t="str">
        <f t="shared" si="1379"/>
        <v/>
      </c>
      <c r="DM671" t="str">
        <f t="shared" si="1380"/>
        <v/>
      </c>
      <c r="DN671" t="str">
        <f t="shared" si="1381"/>
        <v/>
      </c>
      <c r="DO671" t="str">
        <f t="shared" si="1382"/>
        <v/>
      </c>
      <c r="DP671" t="str">
        <f t="shared" si="1383"/>
        <v/>
      </c>
      <c r="DQ671" t="str">
        <f t="shared" si="1384"/>
        <v/>
      </c>
      <c r="DR671" t="str">
        <f t="shared" si="1385"/>
        <v/>
      </c>
      <c r="DS671" t="str">
        <f t="shared" si="1386"/>
        <v/>
      </c>
      <c r="DT671" t="str">
        <f t="shared" si="1387"/>
        <v/>
      </c>
      <c r="DU671">
        <f t="shared" si="1388"/>
        <v>0</v>
      </c>
      <c r="DV671">
        <f t="shared" si="1389"/>
        <v>0</v>
      </c>
      <c r="DW671">
        <f t="shared" si="1390"/>
        <v>0</v>
      </c>
      <c r="DX671" t="str">
        <f t="shared" si="1391"/>
        <v/>
      </c>
      <c r="DY671" t="str">
        <f t="shared" si="1392"/>
        <v/>
      </c>
      <c r="DZ671" t="str">
        <f t="shared" si="1393"/>
        <v/>
      </c>
      <c r="EA671" s="5">
        <f t="shared" si="1394"/>
        <v>0</v>
      </c>
      <c r="EB671" s="3">
        <f t="shared" si="1395"/>
        <v>0</v>
      </c>
    </row>
    <row r="672" spans="2:132" x14ac:dyDescent="0.2">
      <c r="B672">
        <v>667</v>
      </c>
      <c r="C672" s="3">
        <f>Zisk!D686</f>
        <v>0</v>
      </c>
      <c r="D672">
        <f>Zisk!E686</f>
        <v>0</v>
      </c>
      <c r="E672" s="66" t="str">
        <f t="shared" si="1282"/>
        <v/>
      </c>
      <c r="F672" t="str">
        <f t="shared" si="1283"/>
        <v/>
      </c>
      <c r="G672" s="66" t="str">
        <f t="shared" si="1284"/>
        <v/>
      </c>
      <c r="J672">
        <f>VstupniParametry_SKRYT!$D$5</f>
        <v>0.02</v>
      </c>
      <c r="K672">
        <f>VstupniParametry_SKRYT!$D$6</f>
        <v>0.06</v>
      </c>
      <c r="L672">
        <f>VstupniParametry_SKRYT!$D$7</f>
        <v>0.06</v>
      </c>
      <c r="M672">
        <f>VstupniParametry_SKRYT!$D$8</f>
        <v>0.06</v>
      </c>
      <c r="N672">
        <f>VstupniParametry_SKRYT!$D$9</f>
        <v>1.7999999999999999E-2</v>
      </c>
      <c r="O672" s="27">
        <f>VstupniParametry_SKRYT!$D$10</f>
        <v>0.01</v>
      </c>
      <c r="P672" s="27">
        <f>VstupniParametry_SKRYT!$D$11</f>
        <v>0.01</v>
      </c>
      <c r="Q672" s="27">
        <f>VstupniParametry_SKRYT!$D$12</f>
        <v>0.01</v>
      </c>
      <c r="R672" s="27">
        <f>VstupniParametry_SKRYT!$D$13</f>
        <v>0.01</v>
      </c>
      <c r="S672" s="27">
        <f>VstupniParametry_SKRYT!$D$14</f>
        <v>0.01</v>
      </c>
      <c r="T672">
        <f t="shared" si="1285"/>
        <v>0</v>
      </c>
      <c r="U672">
        <f t="shared" si="1286"/>
        <v>0</v>
      </c>
      <c r="V672">
        <f t="shared" si="1287"/>
        <v>0</v>
      </c>
      <c r="W672">
        <f t="shared" si="1288"/>
        <v>0</v>
      </c>
      <c r="X672">
        <f t="shared" si="1289"/>
        <v>0</v>
      </c>
      <c r="Y672">
        <f t="shared" si="1290"/>
        <v>0</v>
      </c>
      <c r="Z672">
        <f t="shared" si="1291"/>
        <v>0</v>
      </c>
      <c r="AA672">
        <f t="shared" si="1292"/>
        <v>0</v>
      </c>
      <c r="AB672">
        <f t="shared" si="1293"/>
        <v>0</v>
      </c>
      <c r="AC672">
        <f t="shared" si="1294"/>
        <v>0</v>
      </c>
      <c r="AD672">
        <f t="shared" si="1295"/>
        <v>0</v>
      </c>
      <c r="AE672">
        <f t="shared" si="1296"/>
        <v>0</v>
      </c>
      <c r="AF672">
        <f t="shared" si="1297"/>
        <v>0</v>
      </c>
      <c r="AG672">
        <f t="shared" si="1298"/>
        <v>0</v>
      </c>
      <c r="AH672">
        <f t="shared" si="1299"/>
        <v>0</v>
      </c>
      <c r="AI672">
        <f t="shared" si="1300"/>
        <v>0</v>
      </c>
      <c r="AJ672">
        <f t="shared" si="1301"/>
        <v>0</v>
      </c>
      <c r="AK672">
        <f t="shared" si="1302"/>
        <v>0</v>
      </c>
      <c r="AL672">
        <f t="shared" si="1303"/>
        <v>0</v>
      </c>
      <c r="AM672">
        <f t="shared" si="1304"/>
        <v>0</v>
      </c>
      <c r="AN672">
        <f t="shared" si="1305"/>
        <v>0</v>
      </c>
      <c r="AO672">
        <f t="shared" si="1306"/>
        <v>0</v>
      </c>
      <c r="AP672">
        <f t="shared" si="1307"/>
        <v>0</v>
      </c>
      <c r="AQ672">
        <f t="shared" si="1308"/>
        <v>0</v>
      </c>
      <c r="AR672">
        <f t="shared" si="1309"/>
        <v>0</v>
      </c>
      <c r="AS672">
        <f t="shared" si="1310"/>
        <v>0</v>
      </c>
      <c r="AT672">
        <f t="shared" si="1280"/>
        <v>0</v>
      </c>
      <c r="AU672">
        <f t="shared" si="1311"/>
        <v>0</v>
      </c>
      <c r="AV672">
        <f t="shared" si="1312"/>
        <v>0</v>
      </c>
      <c r="AW672">
        <f t="shared" si="1281"/>
        <v>0</v>
      </c>
      <c r="AX672">
        <f t="shared" si="1313"/>
        <v>0</v>
      </c>
      <c r="AY672">
        <f t="shared" si="1314"/>
        <v>0</v>
      </c>
      <c r="AZ672">
        <f t="shared" si="1315"/>
        <v>0</v>
      </c>
      <c r="BA672">
        <f t="shared" si="1316"/>
        <v>0</v>
      </c>
      <c r="BB672">
        <f t="shared" si="1317"/>
        <v>0</v>
      </c>
      <c r="BC672">
        <f t="shared" si="1318"/>
        <v>0</v>
      </c>
      <c r="BD672">
        <f t="shared" si="1319"/>
        <v>0</v>
      </c>
      <c r="BE672">
        <f t="shared" si="1320"/>
        <v>0</v>
      </c>
      <c r="BF672">
        <f t="shared" si="1321"/>
        <v>0</v>
      </c>
      <c r="BG672">
        <f t="shared" si="1322"/>
        <v>0</v>
      </c>
      <c r="BH672">
        <f t="shared" si="1323"/>
        <v>0</v>
      </c>
      <c r="BI672">
        <f t="shared" si="1324"/>
        <v>0</v>
      </c>
      <c r="BJ672">
        <f t="shared" si="1325"/>
        <v>0</v>
      </c>
      <c r="BK672">
        <f t="shared" si="1326"/>
        <v>0</v>
      </c>
      <c r="BL672">
        <f t="shared" si="1327"/>
        <v>0</v>
      </c>
      <c r="BM672">
        <f t="shared" si="1328"/>
        <v>0</v>
      </c>
      <c r="BN672">
        <f t="shared" si="1329"/>
        <v>0</v>
      </c>
      <c r="BO672">
        <f t="shared" si="1330"/>
        <v>0</v>
      </c>
      <c r="BP672">
        <f t="shared" si="1331"/>
        <v>0</v>
      </c>
      <c r="BQ672">
        <f t="shared" si="1332"/>
        <v>0</v>
      </c>
      <c r="BR672">
        <f t="shared" si="1333"/>
        <v>0</v>
      </c>
      <c r="BS672">
        <f t="shared" si="1334"/>
        <v>0</v>
      </c>
      <c r="BT672">
        <f t="shared" si="1335"/>
        <v>0</v>
      </c>
      <c r="BU672">
        <f t="shared" si="1336"/>
        <v>0</v>
      </c>
      <c r="BV672">
        <f t="shared" si="1337"/>
        <v>0</v>
      </c>
      <c r="BW672">
        <f t="shared" si="1338"/>
        <v>0</v>
      </c>
      <c r="BX672">
        <f t="shared" si="1339"/>
        <v>0</v>
      </c>
      <c r="BY672">
        <f t="shared" si="1340"/>
        <v>0</v>
      </c>
      <c r="BZ672">
        <f t="shared" si="1341"/>
        <v>0</v>
      </c>
      <c r="CA672">
        <f t="shared" si="1342"/>
        <v>0</v>
      </c>
      <c r="CB672">
        <f t="shared" si="1343"/>
        <v>0</v>
      </c>
      <c r="CC672">
        <f t="shared" si="1344"/>
        <v>0</v>
      </c>
      <c r="CD672">
        <f t="shared" si="1345"/>
        <v>0</v>
      </c>
      <c r="CE672">
        <f t="shared" si="1346"/>
        <v>0</v>
      </c>
      <c r="CF672">
        <f t="shared" si="1347"/>
        <v>0</v>
      </c>
      <c r="CG672">
        <f t="shared" si="1348"/>
        <v>0</v>
      </c>
      <c r="CH672">
        <f t="shared" si="1349"/>
        <v>0</v>
      </c>
      <c r="CI672">
        <f t="shared" si="1350"/>
        <v>0</v>
      </c>
      <c r="CJ672">
        <f t="shared" si="1351"/>
        <v>0</v>
      </c>
      <c r="CK672">
        <f t="shared" si="1352"/>
        <v>0</v>
      </c>
      <c r="CL672" t="str">
        <f t="shared" si="1353"/>
        <v/>
      </c>
      <c r="CM672" t="str">
        <f t="shared" si="1354"/>
        <v/>
      </c>
      <c r="CN672" t="str">
        <f t="shared" si="1355"/>
        <v/>
      </c>
      <c r="CO672" t="str">
        <f t="shared" si="1356"/>
        <v/>
      </c>
      <c r="CP672" t="str">
        <f t="shared" si="1357"/>
        <v/>
      </c>
      <c r="CQ672" t="str">
        <f t="shared" si="1358"/>
        <v/>
      </c>
      <c r="CR672" t="str">
        <f t="shared" si="1359"/>
        <v/>
      </c>
      <c r="CS672" t="str">
        <f t="shared" si="1360"/>
        <v/>
      </c>
      <c r="CT672" t="str">
        <f t="shared" si="1361"/>
        <v/>
      </c>
      <c r="CU672" t="str">
        <f t="shared" si="1362"/>
        <v/>
      </c>
      <c r="CV672" t="str">
        <f t="shared" si="1363"/>
        <v/>
      </c>
      <c r="CW672" t="str">
        <f t="shared" si="1364"/>
        <v/>
      </c>
      <c r="CX672" t="str">
        <f t="shared" si="1365"/>
        <v/>
      </c>
      <c r="CY672" t="str">
        <f t="shared" si="1366"/>
        <v/>
      </c>
      <c r="CZ672" t="str">
        <f t="shared" si="1367"/>
        <v/>
      </c>
      <c r="DA672" t="str">
        <f t="shared" si="1368"/>
        <v/>
      </c>
      <c r="DB672" t="str">
        <f t="shared" si="1369"/>
        <v/>
      </c>
      <c r="DC672" t="str">
        <f t="shared" si="1370"/>
        <v/>
      </c>
      <c r="DD672" t="str">
        <f t="shared" si="1371"/>
        <v/>
      </c>
      <c r="DE672" t="str">
        <f t="shared" si="1372"/>
        <v/>
      </c>
      <c r="DF672" t="str">
        <f t="shared" si="1373"/>
        <v/>
      </c>
      <c r="DG672" t="str">
        <f t="shared" si="1374"/>
        <v/>
      </c>
      <c r="DH672" t="str">
        <f t="shared" si="1375"/>
        <v/>
      </c>
      <c r="DI672" t="str">
        <f t="shared" si="1376"/>
        <v/>
      </c>
      <c r="DJ672" t="str">
        <f t="shared" si="1377"/>
        <v/>
      </c>
      <c r="DK672" t="str">
        <f t="shared" si="1378"/>
        <v/>
      </c>
      <c r="DL672" t="str">
        <f t="shared" si="1379"/>
        <v/>
      </c>
      <c r="DM672" t="str">
        <f t="shared" si="1380"/>
        <v/>
      </c>
      <c r="DN672" t="str">
        <f t="shared" si="1381"/>
        <v/>
      </c>
      <c r="DO672" t="str">
        <f t="shared" si="1382"/>
        <v/>
      </c>
      <c r="DP672" t="str">
        <f t="shared" si="1383"/>
        <v/>
      </c>
      <c r="DQ672" t="str">
        <f t="shared" si="1384"/>
        <v/>
      </c>
      <c r="DR672" t="str">
        <f t="shared" si="1385"/>
        <v/>
      </c>
      <c r="DS672" t="str">
        <f t="shared" si="1386"/>
        <v/>
      </c>
      <c r="DT672" t="str">
        <f t="shared" si="1387"/>
        <v/>
      </c>
      <c r="DU672">
        <f t="shared" si="1388"/>
        <v>0</v>
      </c>
      <c r="DV672">
        <f t="shared" si="1389"/>
        <v>0</v>
      </c>
      <c r="DW672">
        <f t="shared" si="1390"/>
        <v>0</v>
      </c>
      <c r="DX672" t="str">
        <f t="shared" si="1391"/>
        <v/>
      </c>
      <c r="DY672" t="str">
        <f t="shared" si="1392"/>
        <v/>
      </c>
      <c r="DZ672" t="str">
        <f t="shared" si="1393"/>
        <v/>
      </c>
      <c r="EA672" s="5">
        <f t="shared" si="1394"/>
        <v>0</v>
      </c>
      <c r="EB672" s="3">
        <f t="shared" si="1395"/>
        <v>0</v>
      </c>
    </row>
    <row r="673" spans="2:132" x14ac:dyDescent="0.2">
      <c r="B673" s="25">
        <v>668</v>
      </c>
      <c r="C673" s="26">
        <f>Zisk!D687</f>
        <v>0</v>
      </c>
      <c r="D673">
        <f>Zisk!E687</f>
        <v>0</v>
      </c>
      <c r="E673" s="66" t="str">
        <f t="shared" si="1282"/>
        <v/>
      </c>
      <c r="F673" t="str">
        <f t="shared" si="1283"/>
        <v/>
      </c>
      <c r="G673" s="66" t="str">
        <f t="shared" si="1284"/>
        <v/>
      </c>
      <c r="H673" s="25"/>
      <c r="I673" s="25"/>
      <c r="J673">
        <f>VstupniParametry_SKRYT!$D$5</f>
        <v>0.02</v>
      </c>
      <c r="K673">
        <f>VstupniParametry_SKRYT!$D$6</f>
        <v>0.06</v>
      </c>
      <c r="L673">
        <f>VstupniParametry_SKRYT!$D$7</f>
        <v>0.06</v>
      </c>
      <c r="M673">
        <f>VstupniParametry_SKRYT!$D$8</f>
        <v>0.06</v>
      </c>
      <c r="N673">
        <f>VstupniParametry_SKRYT!$D$9</f>
        <v>1.7999999999999999E-2</v>
      </c>
      <c r="O673" s="27">
        <f>VstupniParametry_SKRYT!$D$10</f>
        <v>0.01</v>
      </c>
      <c r="P673" s="27">
        <f>VstupniParametry_SKRYT!$D$11</f>
        <v>0.01</v>
      </c>
      <c r="Q673" s="27">
        <f>VstupniParametry_SKRYT!$D$12</f>
        <v>0.01</v>
      </c>
      <c r="R673" s="27">
        <f>VstupniParametry_SKRYT!$D$13</f>
        <v>0.01</v>
      </c>
      <c r="S673" s="27">
        <f>VstupniParametry_SKRYT!$D$14</f>
        <v>0.01</v>
      </c>
      <c r="T673">
        <f t="shared" si="1285"/>
        <v>0</v>
      </c>
      <c r="U673">
        <f t="shared" si="1286"/>
        <v>0</v>
      </c>
      <c r="V673">
        <f t="shared" si="1287"/>
        <v>0</v>
      </c>
      <c r="W673">
        <f t="shared" si="1288"/>
        <v>0</v>
      </c>
      <c r="X673">
        <f t="shared" si="1289"/>
        <v>0</v>
      </c>
      <c r="Y673">
        <f t="shared" si="1290"/>
        <v>0</v>
      </c>
      <c r="Z673">
        <f t="shared" si="1291"/>
        <v>0</v>
      </c>
      <c r="AA673">
        <f t="shared" si="1292"/>
        <v>0</v>
      </c>
      <c r="AB673">
        <f t="shared" si="1293"/>
        <v>0</v>
      </c>
      <c r="AC673">
        <f t="shared" si="1294"/>
        <v>0</v>
      </c>
      <c r="AD673">
        <f t="shared" si="1295"/>
        <v>0</v>
      </c>
      <c r="AE673">
        <f t="shared" si="1296"/>
        <v>0</v>
      </c>
      <c r="AF673">
        <f t="shared" si="1297"/>
        <v>0</v>
      </c>
      <c r="AG673">
        <f t="shared" si="1298"/>
        <v>0</v>
      </c>
      <c r="AH673">
        <f t="shared" si="1299"/>
        <v>0</v>
      </c>
      <c r="AI673">
        <f t="shared" si="1300"/>
        <v>0</v>
      </c>
      <c r="AJ673">
        <f t="shared" si="1301"/>
        <v>0</v>
      </c>
      <c r="AK673">
        <f t="shared" si="1302"/>
        <v>0</v>
      </c>
      <c r="AL673">
        <f t="shared" si="1303"/>
        <v>0</v>
      </c>
      <c r="AM673">
        <f t="shared" si="1304"/>
        <v>0</v>
      </c>
      <c r="AN673">
        <f t="shared" si="1305"/>
        <v>0</v>
      </c>
      <c r="AO673">
        <f t="shared" si="1306"/>
        <v>0</v>
      </c>
      <c r="AP673">
        <f t="shared" si="1307"/>
        <v>0</v>
      </c>
      <c r="AQ673">
        <f t="shared" si="1308"/>
        <v>0</v>
      </c>
      <c r="AR673">
        <f t="shared" si="1309"/>
        <v>0</v>
      </c>
      <c r="AS673">
        <f t="shared" si="1310"/>
        <v>0</v>
      </c>
      <c r="AT673">
        <f t="shared" si="1280"/>
        <v>0</v>
      </c>
      <c r="AU673">
        <f t="shared" si="1311"/>
        <v>0</v>
      </c>
      <c r="AV673">
        <f t="shared" si="1312"/>
        <v>0</v>
      </c>
      <c r="AW673">
        <f t="shared" si="1281"/>
        <v>0</v>
      </c>
      <c r="AX673">
        <f t="shared" si="1313"/>
        <v>0</v>
      </c>
      <c r="AY673">
        <f t="shared" si="1314"/>
        <v>0</v>
      </c>
      <c r="AZ673">
        <f t="shared" si="1315"/>
        <v>0</v>
      </c>
      <c r="BA673">
        <f t="shared" si="1316"/>
        <v>0</v>
      </c>
      <c r="BB673">
        <f t="shared" si="1317"/>
        <v>0</v>
      </c>
      <c r="BC673">
        <f t="shared" si="1318"/>
        <v>0</v>
      </c>
      <c r="BD673">
        <f t="shared" si="1319"/>
        <v>0</v>
      </c>
      <c r="BE673">
        <f t="shared" si="1320"/>
        <v>0</v>
      </c>
      <c r="BF673">
        <f t="shared" si="1321"/>
        <v>0</v>
      </c>
      <c r="BG673">
        <f t="shared" si="1322"/>
        <v>0</v>
      </c>
      <c r="BH673">
        <f t="shared" si="1323"/>
        <v>0</v>
      </c>
      <c r="BI673">
        <f t="shared" si="1324"/>
        <v>0</v>
      </c>
      <c r="BJ673">
        <f t="shared" si="1325"/>
        <v>0</v>
      </c>
      <c r="BK673">
        <f t="shared" si="1326"/>
        <v>0</v>
      </c>
      <c r="BL673">
        <f t="shared" si="1327"/>
        <v>0</v>
      </c>
      <c r="BM673">
        <f t="shared" si="1328"/>
        <v>0</v>
      </c>
      <c r="BN673">
        <f t="shared" si="1329"/>
        <v>0</v>
      </c>
      <c r="BO673">
        <f t="shared" si="1330"/>
        <v>0</v>
      </c>
      <c r="BP673">
        <f t="shared" si="1331"/>
        <v>0</v>
      </c>
      <c r="BQ673">
        <f t="shared" si="1332"/>
        <v>0</v>
      </c>
      <c r="BR673">
        <f t="shared" si="1333"/>
        <v>0</v>
      </c>
      <c r="BS673">
        <f t="shared" si="1334"/>
        <v>0</v>
      </c>
      <c r="BT673">
        <f t="shared" si="1335"/>
        <v>0</v>
      </c>
      <c r="BU673">
        <f t="shared" si="1336"/>
        <v>0</v>
      </c>
      <c r="BV673">
        <f t="shared" si="1337"/>
        <v>0</v>
      </c>
      <c r="BW673">
        <f t="shared" si="1338"/>
        <v>0</v>
      </c>
      <c r="BX673">
        <f t="shared" si="1339"/>
        <v>0</v>
      </c>
      <c r="BY673">
        <f t="shared" si="1340"/>
        <v>0</v>
      </c>
      <c r="BZ673">
        <f t="shared" si="1341"/>
        <v>0</v>
      </c>
      <c r="CA673">
        <f t="shared" si="1342"/>
        <v>0</v>
      </c>
      <c r="CB673">
        <f t="shared" si="1343"/>
        <v>0</v>
      </c>
      <c r="CC673">
        <f t="shared" si="1344"/>
        <v>0</v>
      </c>
      <c r="CD673">
        <f t="shared" si="1345"/>
        <v>0</v>
      </c>
      <c r="CE673">
        <f t="shared" si="1346"/>
        <v>0</v>
      </c>
      <c r="CF673">
        <f t="shared" si="1347"/>
        <v>0</v>
      </c>
      <c r="CG673">
        <f t="shared" si="1348"/>
        <v>0</v>
      </c>
      <c r="CH673">
        <f t="shared" si="1349"/>
        <v>0</v>
      </c>
      <c r="CI673">
        <f t="shared" si="1350"/>
        <v>0</v>
      </c>
      <c r="CJ673">
        <f t="shared" si="1351"/>
        <v>0</v>
      </c>
      <c r="CK673">
        <f t="shared" si="1352"/>
        <v>0</v>
      </c>
      <c r="CL673" t="str">
        <f t="shared" si="1353"/>
        <v/>
      </c>
      <c r="CM673" t="str">
        <f t="shared" si="1354"/>
        <v/>
      </c>
      <c r="CN673" t="str">
        <f t="shared" si="1355"/>
        <v/>
      </c>
      <c r="CO673" t="str">
        <f t="shared" si="1356"/>
        <v/>
      </c>
      <c r="CP673" t="str">
        <f t="shared" si="1357"/>
        <v/>
      </c>
      <c r="CQ673" t="str">
        <f t="shared" si="1358"/>
        <v/>
      </c>
      <c r="CR673" t="str">
        <f t="shared" si="1359"/>
        <v/>
      </c>
      <c r="CS673" t="str">
        <f t="shared" si="1360"/>
        <v/>
      </c>
      <c r="CT673" t="str">
        <f t="shared" si="1361"/>
        <v/>
      </c>
      <c r="CU673" t="str">
        <f t="shared" si="1362"/>
        <v/>
      </c>
      <c r="CV673" t="str">
        <f t="shared" si="1363"/>
        <v/>
      </c>
      <c r="CW673" t="str">
        <f t="shared" si="1364"/>
        <v/>
      </c>
      <c r="CX673" t="str">
        <f t="shared" si="1365"/>
        <v/>
      </c>
      <c r="CY673" t="str">
        <f t="shared" si="1366"/>
        <v/>
      </c>
      <c r="CZ673" t="str">
        <f t="shared" si="1367"/>
        <v/>
      </c>
      <c r="DA673" t="str">
        <f t="shared" si="1368"/>
        <v/>
      </c>
      <c r="DB673" t="str">
        <f t="shared" si="1369"/>
        <v/>
      </c>
      <c r="DC673" t="str">
        <f t="shared" si="1370"/>
        <v/>
      </c>
      <c r="DD673" t="str">
        <f t="shared" si="1371"/>
        <v/>
      </c>
      <c r="DE673" t="str">
        <f t="shared" si="1372"/>
        <v/>
      </c>
      <c r="DF673" t="str">
        <f t="shared" si="1373"/>
        <v/>
      </c>
      <c r="DG673" t="str">
        <f t="shared" si="1374"/>
        <v/>
      </c>
      <c r="DH673" t="str">
        <f t="shared" si="1375"/>
        <v/>
      </c>
      <c r="DI673" t="str">
        <f t="shared" si="1376"/>
        <v/>
      </c>
      <c r="DJ673" t="str">
        <f t="shared" si="1377"/>
        <v/>
      </c>
      <c r="DK673" t="str">
        <f t="shared" si="1378"/>
        <v/>
      </c>
      <c r="DL673" t="str">
        <f t="shared" si="1379"/>
        <v/>
      </c>
      <c r="DM673" t="str">
        <f t="shared" si="1380"/>
        <v/>
      </c>
      <c r="DN673" t="str">
        <f t="shared" si="1381"/>
        <v/>
      </c>
      <c r="DO673" t="str">
        <f t="shared" si="1382"/>
        <v/>
      </c>
      <c r="DP673" t="str">
        <f t="shared" si="1383"/>
        <v/>
      </c>
      <c r="DQ673" t="str">
        <f t="shared" si="1384"/>
        <v/>
      </c>
      <c r="DR673" t="str">
        <f t="shared" si="1385"/>
        <v/>
      </c>
      <c r="DS673" t="str">
        <f t="shared" si="1386"/>
        <v/>
      </c>
      <c r="DT673" t="str">
        <f t="shared" si="1387"/>
        <v/>
      </c>
      <c r="DU673">
        <f t="shared" si="1388"/>
        <v>0</v>
      </c>
      <c r="DV673">
        <f t="shared" si="1389"/>
        <v>0</v>
      </c>
      <c r="DW673">
        <f t="shared" si="1390"/>
        <v>0</v>
      </c>
      <c r="DX673" t="str">
        <f t="shared" si="1391"/>
        <v/>
      </c>
      <c r="DY673" t="str">
        <f t="shared" si="1392"/>
        <v/>
      </c>
      <c r="DZ673" t="str">
        <f t="shared" si="1393"/>
        <v/>
      </c>
      <c r="EA673" s="5">
        <f t="shared" si="1394"/>
        <v>0</v>
      </c>
      <c r="EB673" s="3">
        <f t="shared" si="1395"/>
        <v>0</v>
      </c>
    </row>
    <row r="674" spans="2:132" x14ac:dyDescent="0.2">
      <c r="B674">
        <v>669</v>
      </c>
      <c r="C674" s="3">
        <f>Zisk!D688</f>
        <v>0</v>
      </c>
      <c r="D674">
        <f>Zisk!E688</f>
        <v>0</v>
      </c>
      <c r="E674" s="66" t="str">
        <f t="shared" si="1282"/>
        <v/>
      </c>
      <c r="F674" t="str">
        <f t="shared" si="1283"/>
        <v/>
      </c>
      <c r="G674" s="66" t="str">
        <f t="shared" si="1284"/>
        <v/>
      </c>
      <c r="J674">
        <f>VstupniParametry_SKRYT!$D$5</f>
        <v>0.02</v>
      </c>
      <c r="K674">
        <f>VstupniParametry_SKRYT!$D$6</f>
        <v>0.06</v>
      </c>
      <c r="L674">
        <f>VstupniParametry_SKRYT!$D$7</f>
        <v>0.06</v>
      </c>
      <c r="M674">
        <f>VstupniParametry_SKRYT!$D$8</f>
        <v>0.06</v>
      </c>
      <c r="N674">
        <f>VstupniParametry_SKRYT!$D$9</f>
        <v>1.7999999999999999E-2</v>
      </c>
      <c r="O674" s="27">
        <f>VstupniParametry_SKRYT!$D$10</f>
        <v>0.01</v>
      </c>
      <c r="P674" s="27">
        <f>VstupniParametry_SKRYT!$D$11</f>
        <v>0.01</v>
      </c>
      <c r="Q674" s="27">
        <f>VstupniParametry_SKRYT!$D$12</f>
        <v>0.01</v>
      </c>
      <c r="R674" s="27">
        <f>VstupniParametry_SKRYT!$D$13</f>
        <v>0.01</v>
      </c>
      <c r="S674" s="27">
        <f>VstupniParametry_SKRYT!$D$14</f>
        <v>0.01</v>
      </c>
      <c r="T674">
        <f t="shared" si="1285"/>
        <v>0</v>
      </c>
      <c r="U674">
        <f t="shared" si="1286"/>
        <v>0</v>
      </c>
      <c r="V674">
        <f t="shared" si="1287"/>
        <v>0</v>
      </c>
      <c r="W674">
        <f t="shared" si="1288"/>
        <v>0</v>
      </c>
      <c r="X674">
        <f t="shared" si="1289"/>
        <v>0</v>
      </c>
      <c r="Y674">
        <f t="shared" si="1290"/>
        <v>0</v>
      </c>
      <c r="Z674">
        <f t="shared" si="1291"/>
        <v>0</v>
      </c>
      <c r="AA674">
        <f t="shared" si="1292"/>
        <v>0</v>
      </c>
      <c r="AB674">
        <f t="shared" si="1293"/>
        <v>0</v>
      </c>
      <c r="AC674">
        <f t="shared" si="1294"/>
        <v>0</v>
      </c>
      <c r="AD674">
        <f t="shared" si="1295"/>
        <v>0</v>
      </c>
      <c r="AE674">
        <f t="shared" si="1296"/>
        <v>0</v>
      </c>
      <c r="AF674">
        <f t="shared" si="1297"/>
        <v>0</v>
      </c>
      <c r="AG674">
        <f t="shared" si="1298"/>
        <v>0</v>
      </c>
      <c r="AH674">
        <f t="shared" si="1299"/>
        <v>0</v>
      </c>
      <c r="AI674">
        <f t="shared" si="1300"/>
        <v>0</v>
      </c>
      <c r="AJ674">
        <f t="shared" si="1301"/>
        <v>0</v>
      </c>
      <c r="AK674">
        <f t="shared" si="1302"/>
        <v>0</v>
      </c>
      <c r="AL674">
        <f t="shared" si="1303"/>
        <v>0</v>
      </c>
      <c r="AM674">
        <f t="shared" si="1304"/>
        <v>0</v>
      </c>
      <c r="AN674">
        <f t="shared" si="1305"/>
        <v>0</v>
      </c>
      <c r="AO674">
        <f t="shared" si="1306"/>
        <v>0</v>
      </c>
      <c r="AP674">
        <f t="shared" si="1307"/>
        <v>0</v>
      </c>
      <c r="AQ674">
        <f t="shared" si="1308"/>
        <v>0</v>
      </c>
      <c r="AR674">
        <f t="shared" si="1309"/>
        <v>0</v>
      </c>
      <c r="AS674">
        <f t="shared" si="1310"/>
        <v>0</v>
      </c>
      <c r="AT674">
        <f t="shared" si="1280"/>
        <v>0</v>
      </c>
      <c r="AU674">
        <f t="shared" si="1311"/>
        <v>0</v>
      </c>
      <c r="AV674">
        <f t="shared" si="1312"/>
        <v>0</v>
      </c>
      <c r="AW674">
        <f t="shared" si="1281"/>
        <v>0</v>
      </c>
      <c r="AX674">
        <f t="shared" si="1313"/>
        <v>0</v>
      </c>
      <c r="AY674">
        <f t="shared" si="1314"/>
        <v>0</v>
      </c>
      <c r="AZ674">
        <f t="shared" si="1315"/>
        <v>0</v>
      </c>
      <c r="BA674">
        <f t="shared" si="1316"/>
        <v>0</v>
      </c>
      <c r="BB674">
        <f t="shared" si="1317"/>
        <v>0</v>
      </c>
      <c r="BC674">
        <f t="shared" si="1318"/>
        <v>0</v>
      </c>
      <c r="BD674">
        <f t="shared" si="1319"/>
        <v>0</v>
      </c>
      <c r="BE674">
        <f t="shared" si="1320"/>
        <v>0</v>
      </c>
      <c r="BF674">
        <f t="shared" si="1321"/>
        <v>0</v>
      </c>
      <c r="BG674">
        <f t="shared" si="1322"/>
        <v>0</v>
      </c>
      <c r="BH674">
        <f t="shared" si="1323"/>
        <v>0</v>
      </c>
      <c r="BI674">
        <f t="shared" si="1324"/>
        <v>0</v>
      </c>
      <c r="BJ674">
        <f t="shared" si="1325"/>
        <v>0</v>
      </c>
      <c r="BK674">
        <f t="shared" si="1326"/>
        <v>0</v>
      </c>
      <c r="BL674">
        <f t="shared" si="1327"/>
        <v>0</v>
      </c>
      <c r="BM674">
        <f t="shared" si="1328"/>
        <v>0</v>
      </c>
      <c r="BN674">
        <f t="shared" si="1329"/>
        <v>0</v>
      </c>
      <c r="BO674">
        <f t="shared" si="1330"/>
        <v>0</v>
      </c>
      <c r="BP674">
        <f t="shared" si="1331"/>
        <v>0</v>
      </c>
      <c r="BQ674">
        <f t="shared" si="1332"/>
        <v>0</v>
      </c>
      <c r="BR674">
        <f t="shared" si="1333"/>
        <v>0</v>
      </c>
      <c r="BS674">
        <f t="shared" si="1334"/>
        <v>0</v>
      </c>
      <c r="BT674">
        <f t="shared" si="1335"/>
        <v>0</v>
      </c>
      <c r="BU674">
        <f t="shared" si="1336"/>
        <v>0</v>
      </c>
      <c r="BV674">
        <f t="shared" si="1337"/>
        <v>0</v>
      </c>
      <c r="BW674">
        <f t="shared" si="1338"/>
        <v>0</v>
      </c>
      <c r="BX674">
        <f t="shared" si="1339"/>
        <v>0</v>
      </c>
      <c r="BY674">
        <f t="shared" si="1340"/>
        <v>0</v>
      </c>
      <c r="BZ674">
        <f t="shared" si="1341"/>
        <v>0</v>
      </c>
      <c r="CA674">
        <f t="shared" si="1342"/>
        <v>0</v>
      </c>
      <c r="CB674">
        <f t="shared" si="1343"/>
        <v>0</v>
      </c>
      <c r="CC674">
        <f t="shared" si="1344"/>
        <v>0</v>
      </c>
      <c r="CD674">
        <f t="shared" si="1345"/>
        <v>0</v>
      </c>
      <c r="CE674">
        <f t="shared" si="1346"/>
        <v>0</v>
      </c>
      <c r="CF674">
        <f t="shared" si="1347"/>
        <v>0</v>
      </c>
      <c r="CG674">
        <f t="shared" si="1348"/>
        <v>0</v>
      </c>
      <c r="CH674">
        <f t="shared" si="1349"/>
        <v>0</v>
      </c>
      <c r="CI674">
        <f t="shared" si="1350"/>
        <v>0</v>
      </c>
      <c r="CJ674">
        <f t="shared" si="1351"/>
        <v>0</v>
      </c>
      <c r="CK674">
        <f t="shared" si="1352"/>
        <v>0</v>
      </c>
      <c r="CL674" t="str">
        <f t="shared" si="1353"/>
        <v/>
      </c>
      <c r="CM674" t="str">
        <f t="shared" si="1354"/>
        <v/>
      </c>
      <c r="CN674" t="str">
        <f t="shared" si="1355"/>
        <v/>
      </c>
      <c r="CO674" t="str">
        <f t="shared" si="1356"/>
        <v/>
      </c>
      <c r="CP674" t="str">
        <f t="shared" si="1357"/>
        <v/>
      </c>
      <c r="CQ674" t="str">
        <f t="shared" si="1358"/>
        <v/>
      </c>
      <c r="CR674" t="str">
        <f t="shared" si="1359"/>
        <v/>
      </c>
      <c r="CS674" t="str">
        <f t="shared" si="1360"/>
        <v/>
      </c>
      <c r="CT674" t="str">
        <f t="shared" si="1361"/>
        <v/>
      </c>
      <c r="CU674" t="str">
        <f t="shared" si="1362"/>
        <v/>
      </c>
      <c r="CV674" t="str">
        <f t="shared" si="1363"/>
        <v/>
      </c>
      <c r="CW674" t="str">
        <f t="shared" si="1364"/>
        <v/>
      </c>
      <c r="CX674" t="str">
        <f t="shared" si="1365"/>
        <v/>
      </c>
      <c r="CY674" t="str">
        <f t="shared" si="1366"/>
        <v/>
      </c>
      <c r="CZ674" t="str">
        <f t="shared" si="1367"/>
        <v/>
      </c>
      <c r="DA674" t="str">
        <f t="shared" si="1368"/>
        <v/>
      </c>
      <c r="DB674" t="str">
        <f t="shared" si="1369"/>
        <v/>
      </c>
      <c r="DC674" t="str">
        <f t="shared" si="1370"/>
        <v/>
      </c>
      <c r="DD674" t="str">
        <f t="shared" si="1371"/>
        <v/>
      </c>
      <c r="DE674" t="str">
        <f t="shared" si="1372"/>
        <v/>
      </c>
      <c r="DF674" t="str">
        <f t="shared" si="1373"/>
        <v/>
      </c>
      <c r="DG674" t="str">
        <f t="shared" si="1374"/>
        <v/>
      </c>
      <c r="DH674" t="str">
        <f t="shared" si="1375"/>
        <v/>
      </c>
      <c r="DI674" t="str">
        <f t="shared" si="1376"/>
        <v/>
      </c>
      <c r="DJ674" t="str">
        <f t="shared" si="1377"/>
        <v/>
      </c>
      <c r="DK674" t="str">
        <f t="shared" si="1378"/>
        <v/>
      </c>
      <c r="DL674" t="str">
        <f t="shared" si="1379"/>
        <v/>
      </c>
      <c r="DM674" t="str">
        <f t="shared" si="1380"/>
        <v/>
      </c>
      <c r="DN674" t="str">
        <f t="shared" si="1381"/>
        <v/>
      </c>
      <c r="DO674" t="str">
        <f t="shared" si="1382"/>
        <v/>
      </c>
      <c r="DP674" t="str">
        <f t="shared" si="1383"/>
        <v/>
      </c>
      <c r="DQ674" t="str">
        <f t="shared" si="1384"/>
        <v/>
      </c>
      <c r="DR674" t="str">
        <f t="shared" si="1385"/>
        <v/>
      </c>
      <c r="DS674" t="str">
        <f t="shared" si="1386"/>
        <v/>
      </c>
      <c r="DT674" t="str">
        <f t="shared" si="1387"/>
        <v/>
      </c>
      <c r="DU674">
        <f t="shared" si="1388"/>
        <v>0</v>
      </c>
      <c r="DV674">
        <f t="shared" si="1389"/>
        <v>0</v>
      </c>
      <c r="DW674">
        <f t="shared" si="1390"/>
        <v>0</v>
      </c>
      <c r="DX674" t="str">
        <f t="shared" si="1391"/>
        <v/>
      </c>
      <c r="DY674" t="str">
        <f t="shared" si="1392"/>
        <v/>
      </c>
      <c r="DZ674" t="str">
        <f t="shared" si="1393"/>
        <v/>
      </c>
      <c r="EA674" s="5">
        <f t="shared" si="1394"/>
        <v>0</v>
      </c>
      <c r="EB674" s="3">
        <f t="shared" si="1395"/>
        <v>0</v>
      </c>
    </row>
    <row r="675" spans="2:132" x14ac:dyDescent="0.2">
      <c r="B675" s="25">
        <v>670</v>
      </c>
      <c r="C675" s="26">
        <f>Zisk!D689</f>
        <v>0</v>
      </c>
      <c r="D675">
        <f>Zisk!E689</f>
        <v>0</v>
      </c>
      <c r="E675" s="66" t="str">
        <f t="shared" si="1282"/>
        <v/>
      </c>
      <c r="F675" t="str">
        <f t="shared" si="1283"/>
        <v/>
      </c>
      <c r="G675" s="66" t="str">
        <f t="shared" si="1284"/>
        <v/>
      </c>
      <c r="H675" s="25"/>
      <c r="I675" s="25"/>
      <c r="J675">
        <f>VstupniParametry_SKRYT!$D$5</f>
        <v>0.02</v>
      </c>
      <c r="K675">
        <f>VstupniParametry_SKRYT!$D$6</f>
        <v>0.06</v>
      </c>
      <c r="L675">
        <f>VstupniParametry_SKRYT!$D$7</f>
        <v>0.06</v>
      </c>
      <c r="M675">
        <f>VstupniParametry_SKRYT!$D$8</f>
        <v>0.06</v>
      </c>
      <c r="N675">
        <f>VstupniParametry_SKRYT!$D$9</f>
        <v>1.7999999999999999E-2</v>
      </c>
      <c r="O675" s="27">
        <f>VstupniParametry_SKRYT!$D$10</f>
        <v>0.01</v>
      </c>
      <c r="P675" s="27">
        <f>VstupniParametry_SKRYT!$D$11</f>
        <v>0.01</v>
      </c>
      <c r="Q675" s="27">
        <f>VstupniParametry_SKRYT!$D$12</f>
        <v>0.01</v>
      </c>
      <c r="R675" s="27">
        <f>VstupniParametry_SKRYT!$D$13</f>
        <v>0.01</v>
      </c>
      <c r="S675" s="27">
        <f>VstupniParametry_SKRYT!$D$14</f>
        <v>0.01</v>
      </c>
      <c r="T675">
        <f t="shared" si="1285"/>
        <v>0</v>
      </c>
      <c r="U675">
        <f t="shared" si="1286"/>
        <v>0</v>
      </c>
      <c r="V675">
        <f t="shared" si="1287"/>
        <v>0</v>
      </c>
      <c r="W675">
        <f t="shared" si="1288"/>
        <v>0</v>
      </c>
      <c r="X675">
        <f t="shared" si="1289"/>
        <v>0</v>
      </c>
      <c r="Y675">
        <f t="shared" si="1290"/>
        <v>0</v>
      </c>
      <c r="Z675">
        <f t="shared" si="1291"/>
        <v>0</v>
      </c>
      <c r="AA675">
        <f t="shared" si="1292"/>
        <v>0</v>
      </c>
      <c r="AB675">
        <f t="shared" si="1293"/>
        <v>0</v>
      </c>
      <c r="AC675">
        <f t="shared" si="1294"/>
        <v>0</v>
      </c>
      <c r="AD675">
        <f t="shared" si="1295"/>
        <v>0</v>
      </c>
      <c r="AE675">
        <f t="shared" si="1296"/>
        <v>0</v>
      </c>
      <c r="AF675">
        <f t="shared" si="1297"/>
        <v>0</v>
      </c>
      <c r="AG675">
        <f t="shared" si="1298"/>
        <v>0</v>
      </c>
      <c r="AH675">
        <f t="shared" si="1299"/>
        <v>0</v>
      </c>
      <c r="AI675">
        <f t="shared" si="1300"/>
        <v>0</v>
      </c>
      <c r="AJ675">
        <f t="shared" si="1301"/>
        <v>0</v>
      </c>
      <c r="AK675">
        <f t="shared" si="1302"/>
        <v>0</v>
      </c>
      <c r="AL675">
        <f t="shared" si="1303"/>
        <v>0</v>
      </c>
      <c r="AM675">
        <f t="shared" si="1304"/>
        <v>0</v>
      </c>
      <c r="AN675">
        <f t="shared" si="1305"/>
        <v>0</v>
      </c>
      <c r="AO675">
        <f t="shared" si="1306"/>
        <v>0</v>
      </c>
      <c r="AP675">
        <f t="shared" si="1307"/>
        <v>0</v>
      </c>
      <c r="AQ675">
        <f t="shared" si="1308"/>
        <v>0</v>
      </c>
      <c r="AR675">
        <f t="shared" si="1309"/>
        <v>0</v>
      </c>
      <c r="AS675">
        <f t="shared" si="1310"/>
        <v>0</v>
      </c>
      <c r="AT675">
        <f t="shared" si="1280"/>
        <v>0</v>
      </c>
      <c r="AU675">
        <f t="shared" si="1311"/>
        <v>0</v>
      </c>
      <c r="AV675">
        <f t="shared" si="1312"/>
        <v>0</v>
      </c>
      <c r="AW675">
        <f t="shared" si="1281"/>
        <v>0</v>
      </c>
      <c r="AX675">
        <f t="shared" si="1313"/>
        <v>0</v>
      </c>
      <c r="AY675">
        <f t="shared" si="1314"/>
        <v>0</v>
      </c>
      <c r="AZ675">
        <f t="shared" si="1315"/>
        <v>0</v>
      </c>
      <c r="BA675">
        <f t="shared" si="1316"/>
        <v>0</v>
      </c>
      <c r="BB675">
        <f t="shared" si="1317"/>
        <v>0</v>
      </c>
      <c r="BC675">
        <f t="shared" si="1318"/>
        <v>0</v>
      </c>
      <c r="BD675">
        <f t="shared" si="1319"/>
        <v>0</v>
      </c>
      <c r="BE675">
        <f t="shared" si="1320"/>
        <v>0</v>
      </c>
      <c r="BF675">
        <f t="shared" si="1321"/>
        <v>0</v>
      </c>
      <c r="BG675">
        <f t="shared" si="1322"/>
        <v>0</v>
      </c>
      <c r="BH675">
        <f t="shared" si="1323"/>
        <v>0</v>
      </c>
      <c r="BI675">
        <f t="shared" si="1324"/>
        <v>0</v>
      </c>
      <c r="BJ675">
        <f t="shared" si="1325"/>
        <v>0</v>
      </c>
      <c r="BK675">
        <f t="shared" si="1326"/>
        <v>0</v>
      </c>
      <c r="BL675">
        <f t="shared" si="1327"/>
        <v>0</v>
      </c>
      <c r="BM675">
        <f t="shared" si="1328"/>
        <v>0</v>
      </c>
      <c r="BN675">
        <f t="shared" si="1329"/>
        <v>0</v>
      </c>
      <c r="BO675">
        <f t="shared" si="1330"/>
        <v>0</v>
      </c>
      <c r="BP675">
        <f t="shared" si="1331"/>
        <v>0</v>
      </c>
      <c r="BQ675">
        <f t="shared" si="1332"/>
        <v>0</v>
      </c>
      <c r="BR675">
        <f t="shared" si="1333"/>
        <v>0</v>
      </c>
      <c r="BS675">
        <f t="shared" si="1334"/>
        <v>0</v>
      </c>
      <c r="BT675">
        <f t="shared" si="1335"/>
        <v>0</v>
      </c>
      <c r="BU675">
        <f t="shared" si="1336"/>
        <v>0</v>
      </c>
      <c r="BV675">
        <f t="shared" si="1337"/>
        <v>0</v>
      </c>
      <c r="BW675">
        <f t="shared" si="1338"/>
        <v>0</v>
      </c>
      <c r="BX675">
        <f t="shared" si="1339"/>
        <v>0</v>
      </c>
      <c r="BY675">
        <f t="shared" si="1340"/>
        <v>0</v>
      </c>
      <c r="BZ675">
        <f t="shared" si="1341"/>
        <v>0</v>
      </c>
      <c r="CA675">
        <f t="shared" si="1342"/>
        <v>0</v>
      </c>
      <c r="CB675">
        <f t="shared" si="1343"/>
        <v>0</v>
      </c>
      <c r="CC675">
        <f t="shared" si="1344"/>
        <v>0</v>
      </c>
      <c r="CD675">
        <f t="shared" si="1345"/>
        <v>0</v>
      </c>
      <c r="CE675">
        <f t="shared" si="1346"/>
        <v>0</v>
      </c>
      <c r="CF675">
        <f t="shared" si="1347"/>
        <v>0</v>
      </c>
      <c r="CG675">
        <f t="shared" si="1348"/>
        <v>0</v>
      </c>
      <c r="CH675">
        <f t="shared" si="1349"/>
        <v>0</v>
      </c>
      <c r="CI675">
        <f t="shared" si="1350"/>
        <v>0</v>
      </c>
      <c r="CJ675">
        <f t="shared" si="1351"/>
        <v>0</v>
      </c>
      <c r="CK675">
        <f t="shared" si="1352"/>
        <v>0</v>
      </c>
      <c r="CL675" t="str">
        <f t="shared" si="1353"/>
        <v/>
      </c>
      <c r="CM675" t="str">
        <f t="shared" si="1354"/>
        <v/>
      </c>
      <c r="CN675" t="str">
        <f t="shared" si="1355"/>
        <v/>
      </c>
      <c r="CO675" t="str">
        <f t="shared" si="1356"/>
        <v/>
      </c>
      <c r="CP675" t="str">
        <f t="shared" si="1357"/>
        <v/>
      </c>
      <c r="CQ675" t="str">
        <f t="shared" si="1358"/>
        <v/>
      </c>
      <c r="CR675" t="str">
        <f t="shared" si="1359"/>
        <v/>
      </c>
      <c r="CS675" t="str">
        <f t="shared" si="1360"/>
        <v/>
      </c>
      <c r="CT675" t="str">
        <f t="shared" si="1361"/>
        <v/>
      </c>
      <c r="CU675" t="str">
        <f t="shared" si="1362"/>
        <v/>
      </c>
      <c r="CV675" t="str">
        <f t="shared" si="1363"/>
        <v/>
      </c>
      <c r="CW675" t="str">
        <f t="shared" si="1364"/>
        <v/>
      </c>
      <c r="CX675" t="str">
        <f t="shared" si="1365"/>
        <v/>
      </c>
      <c r="CY675" t="str">
        <f t="shared" si="1366"/>
        <v/>
      </c>
      <c r="CZ675" t="str">
        <f t="shared" si="1367"/>
        <v/>
      </c>
      <c r="DA675" t="str">
        <f t="shared" si="1368"/>
        <v/>
      </c>
      <c r="DB675" t="str">
        <f t="shared" si="1369"/>
        <v/>
      </c>
      <c r="DC675" t="str">
        <f t="shared" si="1370"/>
        <v/>
      </c>
      <c r="DD675" t="str">
        <f t="shared" si="1371"/>
        <v/>
      </c>
      <c r="DE675" t="str">
        <f t="shared" si="1372"/>
        <v/>
      </c>
      <c r="DF675" t="str">
        <f t="shared" si="1373"/>
        <v/>
      </c>
      <c r="DG675" t="str">
        <f t="shared" si="1374"/>
        <v/>
      </c>
      <c r="DH675" t="str">
        <f t="shared" si="1375"/>
        <v/>
      </c>
      <c r="DI675" t="str">
        <f t="shared" si="1376"/>
        <v/>
      </c>
      <c r="DJ675" t="str">
        <f t="shared" si="1377"/>
        <v/>
      </c>
      <c r="DK675" t="str">
        <f t="shared" si="1378"/>
        <v/>
      </c>
      <c r="DL675" t="str">
        <f t="shared" si="1379"/>
        <v/>
      </c>
      <c r="DM675" t="str">
        <f t="shared" si="1380"/>
        <v/>
      </c>
      <c r="DN675" t="str">
        <f t="shared" si="1381"/>
        <v/>
      </c>
      <c r="DO675" t="str">
        <f t="shared" si="1382"/>
        <v/>
      </c>
      <c r="DP675" t="str">
        <f t="shared" si="1383"/>
        <v/>
      </c>
      <c r="DQ675" t="str">
        <f t="shared" si="1384"/>
        <v/>
      </c>
      <c r="DR675" t="str">
        <f t="shared" si="1385"/>
        <v/>
      </c>
      <c r="DS675" t="str">
        <f t="shared" si="1386"/>
        <v/>
      </c>
      <c r="DT675" t="str">
        <f t="shared" si="1387"/>
        <v/>
      </c>
      <c r="DU675">
        <f t="shared" si="1388"/>
        <v>0</v>
      </c>
      <c r="DV675">
        <f t="shared" si="1389"/>
        <v>0</v>
      </c>
      <c r="DW675">
        <f t="shared" si="1390"/>
        <v>0</v>
      </c>
      <c r="DX675" t="str">
        <f t="shared" si="1391"/>
        <v/>
      </c>
      <c r="DY675" t="str">
        <f t="shared" si="1392"/>
        <v/>
      </c>
      <c r="DZ675" t="str">
        <f t="shared" si="1393"/>
        <v/>
      </c>
      <c r="EA675" s="5">
        <f t="shared" si="1394"/>
        <v>0</v>
      </c>
      <c r="EB675" s="3">
        <f t="shared" si="1395"/>
        <v>0</v>
      </c>
    </row>
    <row r="676" spans="2:132" x14ac:dyDescent="0.2">
      <c r="B676">
        <v>671</v>
      </c>
      <c r="C676" s="3">
        <f>Zisk!D690</f>
        <v>0</v>
      </c>
      <c r="D676">
        <f>Zisk!E690</f>
        <v>0</v>
      </c>
      <c r="E676" s="66" t="str">
        <f t="shared" si="1282"/>
        <v/>
      </c>
      <c r="F676" t="str">
        <f t="shared" si="1283"/>
        <v/>
      </c>
      <c r="G676" s="66" t="str">
        <f t="shared" si="1284"/>
        <v/>
      </c>
      <c r="J676">
        <f>VstupniParametry_SKRYT!$D$5</f>
        <v>0.02</v>
      </c>
      <c r="K676">
        <f>VstupniParametry_SKRYT!$D$6</f>
        <v>0.06</v>
      </c>
      <c r="L676">
        <f>VstupniParametry_SKRYT!$D$7</f>
        <v>0.06</v>
      </c>
      <c r="M676">
        <f>VstupniParametry_SKRYT!$D$8</f>
        <v>0.06</v>
      </c>
      <c r="N676">
        <f>VstupniParametry_SKRYT!$D$9</f>
        <v>1.7999999999999999E-2</v>
      </c>
      <c r="O676" s="27">
        <f>VstupniParametry_SKRYT!$D$10</f>
        <v>0.01</v>
      </c>
      <c r="P676" s="27">
        <f>VstupniParametry_SKRYT!$D$11</f>
        <v>0.01</v>
      </c>
      <c r="Q676" s="27">
        <f>VstupniParametry_SKRYT!$D$12</f>
        <v>0.01</v>
      </c>
      <c r="R676" s="27">
        <f>VstupniParametry_SKRYT!$D$13</f>
        <v>0.01</v>
      </c>
      <c r="S676" s="27">
        <f>VstupniParametry_SKRYT!$D$14</f>
        <v>0.01</v>
      </c>
      <c r="T676">
        <f t="shared" si="1285"/>
        <v>0</v>
      </c>
      <c r="U676">
        <f t="shared" si="1286"/>
        <v>0</v>
      </c>
      <c r="V676">
        <f t="shared" si="1287"/>
        <v>0</v>
      </c>
      <c r="W676">
        <f t="shared" si="1288"/>
        <v>0</v>
      </c>
      <c r="X676">
        <f t="shared" si="1289"/>
        <v>0</v>
      </c>
      <c r="Y676">
        <f t="shared" si="1290"/>
        <v>0</v>
      </c>
      <c r="Z676">
        <f t="shared" si="1291"/>
        <v>0</v>
      </c>
      <c r="AA676">
        <f t="shared" si="1292"/>
        <v>0</v>
      </c>
      <c r="AB676">
        <f t="shared" si="1293"/>
        <v>0</v>
      </c>
      <c r="AC676">
        <f t="shared" si="1294"/>
        <v>0</v>
      </c>
      <c r="AD676">
        <f t="shared" si="1295"/>
        <v>0</v>
      </c>
      <c r="AE676">
        <f t="shared" si="1296"/>
        <v>0</v>
      </c>
      <c r="AF676">
        <f t="shared" si="1297"/>
        <v>0</v>
      </c>
      <c r="AG676">
        <f t="shared" si="1298"/>
        <v>0</v>
      </c>
      <c r="AH676">
        <f t="shared" si="1299"/>
        <v>0</v>
      </c>
      <c r="AI676">
        <f t="shared" si="1300"/>
        <v>0</v>
      </c>
      <c r="AJ676">
        <f t="shared" si="1301"/>
        <v>0</v>
      </c>
      <c r="AK676">
        <f t="shared" si="1302"/>
        <v>0</v>
      </c>
      <c r="AL676">
        <f t="shared" si="1303"/>
        <v>0</v>
      </c>
      <c r="AM676">
        <f t="shared" si="1304"/>
        <v>0</v>
      </c>
      <c r="AN676">
        <f t="shared" si="1305"/>
        <v>0</v>
      </c>
      <c r="AO676">
        <f t="shared" si="1306"/>
        <v>0</v>
      </c>
      <c r="AP676">
        <f t="shared" si="1307"/>
        <v>0</v>
      </c>
      <c r="AQ676">
        <f t="shared" si="1308"/>
        <v>0</v>
      </c>
      <c r="AR676">
        <f t="shared" si="1309"/>
        <v>0</v>
      </c>
      <c r="AS676">
        <f t="shared" si="1310"/>
        <v>0</v>
      </c>
      <c r="AT676">
        <f t="shared" si="1280"/>
        <v>0</v>
      </c>
      <c r="AU676">
        <f t="shared" si="1311"/>
        <v>0</v>
      </c>
      <c r="AV676">
        <f t="shared" si="1312"/>
        <v>0</v>
      </c>
      <c r="AW676">
        <f t="shared" si="1281"/>
        <v>0</v>
      </c>
      <c r="AX676">
        <f t="shared" si="1313"/>
        <v>0</v>
      </c>
      <c r="AY676">
        <f t="shared" si="1314"/>
        <v>0</v>
      </c>
      <c r="AZ676">
        <f t="shared" si="1315"/>
        <v>0</v>
      </c>
      <c r="BA676">
        <f t="shared" si="1316"/>
        <v>0</v>
      </c>
      <c r="BB676">
        <f t="shared" si="1317"/>
        <v>0</v>
      </c>
      <c r="BC676">
        <f t="shared" si="1318"/>
        <v>0</v>
      </c>
      <c r="BD676">
        <f t="shared" si="1319"/>
        <v>0</v>
      </c>
      <c r="BE676">
        <f t="shared" si="1320"/>
        <v>0</v>
      </c>
      <c r="BF676">
        <f t="shared" si="1321"/>
        <v>0</v>
      </c>
      <c r="BG676">
        <f t="shared" si="1322"/>
        <v>0</v>
      </c>
      <c r="BH676">
        <f t="shared" si="1323"/>
        <v>0</v>
      </c>
      <c r="BI676">
        <f t="shared" si="1324"/>
        <v>0</v>
      </c>
      <c r="BJ676">
        <f t="shared" si="1325"/>
        <v>0</v>
      </c>
      <c r="BK676">
        <f t="shared" si="1326"/>
        <v>0</v>
      </c>
      <c r="BL676">
        <f t="shared" si="1327"/>
        <v>0</v>
      </c>
      <c r="BM676">
        <f t="shared" si="1328"/>
        <v>0</v>
      </c>
      <c r="BN676">
        <f t="shared" si="1329"/>
        <v>0</v>
      </c>
      <c r="BO676">
        <f t="shared" si="1330"/>
        <v>0</v>
      </c>
      <c r="BP676">
        <f t="shared" si="1331"/>
        <v>0</v>
      </c>
      <c r="BQ676">
        <f t="shared" si="1332"/>
        <v>0</v>
      </c>
      <c r="BR676">
        <f t="shared" si="1333"/>
        <v>0</v>
      </c>
      <c r="BS676">
        <f t="shared" si="1334"/>
        <v>0</v>
      </c>
      <c r="BT676">
        <f t="shared" si="1335"/>
        <v>0</v>
      </c>
      <c r="BU676">
        <f t="shared" si="1336"/>
        <v>0</v>
      </c>
      <c r="BV676">
        <f t="shared" si="1337"/>
        <v>0</v>
      </c>
      <c r="BW676">
        <f t="shared" si="1338"/>
        <v>0</v>
      </c>
      <c r="BX676">
        <f t="shared" si="1339"/>
        <v>0</v>
      </c>
      <c r="BY676">
        <f t="shared" si="1340"/>
        <v>0</v>
      </c>
      <c r="BZ676">
        <f t="shared" si="1341"/>
        <v>0</v>
      </c>
      <c r="CA676">
        <f t="shared" si="1342"/>
        <v>0</v>
      </c>
      <c r="CB676">
        <f t="shared" si="1343"/>
        <v>0</v>
      </c>
      <c r="CC676">
        <f t="shared" si="1344"/>
        <v>0</v>
      </c>
      <c r="CD676">
        <f t="shared" si="1345"/>
        <v>0</v>
      </c>
      <c r="CE676">
        <f t="shared" si="1346"/>
        <v>0</v>
      </c>
      <c r="CF676">
        <f t="shared" si="1347"/>
        <v>0</v>
      </c>
      <c r="CG676">
        <f t="shared" si="1348"/>
        <v>0</v>
      </c>
      <c r="CH676">
        <f t="shared" si="1349"/>
        <v>0</v>
      </c>
      <c r="CI676">
        <f t="shared" si="1350"/>
        <v>0</v>
      </c>
      <c r="CJ676">
        <f t="shared" si="1351"/>
        <v>0</v>
      </c>
      <c r="CK676">
        <f t="shared" si="1352"/>
        <v>0</v>
      </c>
      <c r="CL676" t="str">
        <f t="shared" si="1353"/>
        <v/>
      </c>
      <c r="CM676" t="str">
        <f t="shared" si="1354"/>
        <v/>
      </c>
      <c r="CN676" t="str">
        <f t="shared" si="1355"/>
        <v/>
      </c>
      <c r="CO676" t="str">
        <f t="shared" si="1356"/>
        <v/>
      </c>
      <c r="CP676" t="str">
        <f t="shared" si="1357"/>
        <v/>
      </c>
      <c r="CQ676" t="str">
        <f t="shared" si="1358"/>
        <v/>
      </c>
      <c r="CR676" t="str">
        <f t="shared" si="1359"/>
        <v/>
      </c>
      <c r="CS676" t="str">
        <f t="shared" si="1360"/>
        <v/>
      </c>
      <c r="CT676" t="str">
        <f t="shared" si="1361"/>
        <v/>
      </c>
      <c r="CU676" t="str">
        <f t="shared" si="1362"/>
        <v/>
      </c>
      <c r="CV676" t="str">
        <f t="shared" si="1363"/>
        <v/>
      </c>
      <c r="CW676" t="str">
        <f t="shared" si="1364"/>
        <v/>
      </c>
      <c r="CX676" t="str">
        <f t="shared" si="1365"/>
        <v/>
      </c>
      <c r="CY676" t="str">
        <f t="shared" si="1366"/>
        <v/>
      </c>
      <c r="CZ676" t="str">
        <f t="shared" si="1367"/>
        <v/>
      </c>
      <c r="DA676" t="str">
        <f t="shared" si="1368"/>
        <v/>
      </c>
      <c r="DB676" t="str">
        <f t="shared" si="1369"/>
        <v/>
      </c>
      <c r="DC676" t="str">
        <f t="shared" si="1370"/>
        <v/>
      </c>
      <c r="DD676" t="str">
        <f t="shared" si="1371"/>
        <v/>
      </c>
      <c r="DE676" t="str">
        <f t="shared" si="1372"/>
        <v/>
      </c>
      <c r="DF676" t="str">
        <f t="shared" si="1373"/>
        <v/>
      </c>
      <c r="DG676" t="str">
        <f t="shared" si="1374"/>
        <v/>
      </c>
      <c r="DH676" t="str">
        <f t="shared" si="1375"/>
        <v/>
      </c>
      <c r="DI676" t="str">
        <f t="shared" si="1376"/>
        <v/>
      </c>
      <c r="DJ676" t="str">
        <f t="shared" si="1377"/>
        <v/>
      </c>
      <c r="DK676" t="str">
        <f t="shared" si="1378"/>
        <v/>
      </c>
      <c r="DL676" t="str">
        <f t="shared" si="1379"/>
        <v/>
      </c>
      <c r="DM676" t="str">
        <f t="shared" si="1380"/>
        <v/>
      </c>
      <c r="DN676" t="str">
        <f t="shared" si="1381"/>
        <v/>
      </c>
      <c r="DO676" t="str">
        <f t="shared" si="1382"/>
        <v/>
      </c>
      <c r="DP676" t="str">
        <f t="shared" si="1383"/>
        <v/>
      </c>
      <c r="DQ676" t="str">
        <f t="shared" si="1384"/>
        <v/>
      </c>
      <c r="DR676" t="str">
        <f t="shared" si="1385"/>
        <v/>
      </c>
      <c r="DS676" t="str">
        <f t="shared" si="1386"/>
        <v/>
      </c>
      <c r="DT676" t="str">
        <f t="shared" si="1387"/>
        <v/>
      </c>
      <c r="DU676">
        <f t="shared" si="1388"/>
        <v>0</v>
      </c>
      <c r="DV676">
        <f t="shared" si="1389"/>
        <v>0</v>
      </c>
      <c r="DW676">
        <f t="shared" si="1390"/>
        <v>0</v>
      </c>
      <c r="DX676" t="str">
        <f t="shared" si="1391"/>
        <v/>
      </c>
      <c r="DY676" t="str">
        <f t="shared" si="1392"/>
        <v/>
      </c>
      <c r="DZ676" t="str">
        <f t="shared" si="1393"/>
        <v/>
      </c>
      <c r="EA676" s="5">
        <f t="shared" si="1394"/>
        <v>0</v>
      </c>
      <c r="EB676" s="3">
        <f t="shared" si="1395"/>
        <v>0</v>
      </c>
    </row>
    <row r="677" spans="2:132" x14ac:dyDescent="0.2">
      <c r="B677" s="25">
        <v>672</v>
      </c>
      <c r="C677" s="26">
        <f>Zisk!D691</f>
        <v>0</v>
      </c>
      <c r="D677">
        <f>Zisk!E691</f>
        <v>0</v>
      </c>
      <c r="E677" s="66" t="str">
        <f t="shared" si="1282"/>
        <v/>
      </c>
      <c r="F677" t="str">
        <f t="shared" si="1283"/>
        <v/>
      </c>
      <c r="G677" s="66" t="str">
        <f t="shared" si="1284"/>
        <v/>
      </c>
      <c r="H677" s="25"/>
      <c r="I677" s="25"/>
      <c r="J677">
        <f>VstupniParametry_SKRYT!$D$5</f>
        <v>0.02</v>
      </c>
      <c r="K677">
        <f>VstupniParametry_SKRYT!$D$6</f>
        <v>0.06</v>
      </c>
      <c r="L677">
        <f>VstupniParametry_SKRYT!$D$7</f>
        <v>0.06</v>
      </c>
      <c r="M677">
        <f>VstupniParametry_SKRYT!$D$8</f>
        <v>0.06</v>
      </c>
      <c r="N677">
        <f>VstupniParametry_SKRYT!$D$9</f>
        <v>1.7999999999999999E-2</v>
      </c>
      <c r="O677" s="27">
        <f>VstupniParametry_SKRYT!$D$10</f>
        <v>0.01</v>
      </c>
      <c r="P677" s="27">
        <f>VstupniParametry_SKRYT!$D$11</f>
        <v>0.01</v>
      </c>
      <c r="Q677" s="27">
        <f>VstupniParametry_SKRYT!$D$12</f>
        <v>0.01</v>
      </c>
      <c r="R677" s="27">
        <f>VstupniParametry_SKRYT!$D$13</f>
        <v>0.01</v>
      </c>
      <c r="S677" s="27">
        <f>VstupniParametry_SKRYT!$D$14</f>
        <v>0.01</v>
      </c>
      <c r="T677">
        <f t="shared" si="1285"/>
        <v>0</v>
      </c>
      <c r="U677">
        <f t="shared" si="1286"/>
        <v>0</v>
      </c>
      <c r="V677">
        <f t="shared" si="1287"/>
        <v>0</v>
      </c>
      <c r="W677">
        <f t="shared" si="1288"/>
        <v>0</v>
      </c>
      <c r="X677">
        <f t="shared" si="1289"/>
        <v>0</v>
      </c>
      <c r="Y677">
        <f t="shared" si="1290"/>
        <v>0</v>
      </c>
      <c r="Z677">
        <f t="shared" si="1291"/>
        <v>0</v>
      </c>
      <c r="AA677">
        <f t="shared" si="1292"/>
        <v>0</v>
      </c>
      <c r="AB677">
        <f t="shared" si="1293"/>
        <v>0</v>
      </c>
      <c r="AC677">
        <f t="shared" si="1294"/>
        <v>0</v>
      </c>
      <c r="AD677">
        <f t="shared" si="1295"/>
        <v>0</v>
      </c>
      <c r="AE677">
        <f t="shared" si="1296"/>
        <v>0</v>
      </c>
      <c r="AF677">
        <f t="shared" si="1297"/>
        <v>0</v>
      </c>
      <c r="AG677">
        <f t="shared" si="1298"/>
        <v>0</v>
      </c>
      <c r="AH677">
        <f t="shared" si="1299"/>
        <v>0</v>
      </c>
      <c r="AI677">
        <f t="shared" si="1300"/>
        <v>0</v>
      </c>
      <c r="AJ677">
        <f t="shared" si="1301"/>
        <v>0</v>
      </c>
      <c r="AK677">
        <f t="shared" si="1302"/>
        <v>0</v>
      </c>
      <c r="AL677">
        <f t="shared" si="1303"/>
        <v>0</v>
      </c>
      <c r="AM677">
        <f t="shared" si="1304"/>
        <v>0</v>
      </c>
      <c r="AN677">
        <f t="shared" si="1305"/>
        <v>0</v>
      </c>
      <c r="AO677">
        <f t="shared" si="1306"/>
        <v>0</v>
      </c>
      <c r="AP677">
        <f t="shared" si="1307"/>
        <v>0</v>
      </c>
      <c r="AQ677">
        <f t="shared" si="1308"/>
        <v>0</v>
      </c>
      <c r="AR677">
        <f t="shared" si="1309"/>
        <v>0</v>
      </c>
      <c r="AS677">
        <f t="shared" si="1310"/>
        <v>0</v>
      </c>
      <c r="AT677">
        <f t="shared" si="1280"/>
        <v>0</v>
      </c>
      <c r="AU677">
        <f t="shared" si="1311"/>
        <v>0</v>
      </c>
      <c r="AV677">
        <f t="shared" si="1312"/>
        <v>0</v>
      </c>
      <c r="AW677">
        <f t="shared" si="1281"/>
        <v>0</v>
      </c>
      <c r="AX677">
        <f t="shared" si="1313"/>
        <v>0</v>
      </c>
      <c r="AY677">
        <f t="shared" si="1314"/>
        <v>0</v>
      </c>
      <c r="AZ677">
        <f t="shared" si="1315"/>
        <v>0</v>
      </c>
      <c r="BA677">
        <f t="shared" si="1316"/>
        <v>0</v>
      </c>
      <c r="BB677">
        <f t="shared" si="1317"/>
        <v>0</v>
      </c>
      <c r="BC677">
        <f t="shared" si="1318"/>
        <v>0</v>
      </c>
      <c r="BD677">
        <f t="shared" si="1319"/>
        <v>0</v>
      </c>
      <c r="BE677">
        <f t="shared" si="1320"/>
        <v>0</v>
      </c>
      <c r="BF677">
        <f t="shared" si="1321"/>
        <v>0</v>
      </c>
      <c r="BG677">
        <f t="shared" si="1322"/>
        <v>0</v>
      </c>
      <c r="BH677">
        <f t="shared" si="1323"/>
        <v>0</v>
      </c>
      <c r="BI677">
        <f t="shared" si="1324"/>
        <v>0</v>
      </c>
      <c r="BJ677">
        <f t="shared" si="1325"/>
        <v>0</v>
      </c>
      <c r="BK677">
        <f t="shared" si="1326"/>
        <v>0</v>
      </c>
      <c r="BL677">
        <f t="shared" si="1327"/>
        <v>0</v>
      </c>
      <c r="BM677">
        <f t="shared" si="1328"/>
        <v>0</v>
      </c>
      <c r="BN677">
        <f t="shared" si="1329"/>
        <v>0</v>
      </c>
      <c r="BO677">
        <f t="shared" si="1330"/>
        <v>0</v>
      </c>
      <c r="BP677">
        <f t="shared" si="1331"/>
        <v>0</v>
      </c>
      <c r="BQ677">
        <f t="shared" si="1332"/>
        <v>0</v>
      </c>
      <c r="BR677">
        <f t="shared" si="1333"/>
        <v>0</v>
      </c>
      <c r="BS677">
        <f t="shared" si="1334"/>
        <v>0</v>
      </c>
      <c r="BT677">
        <f t="shared" si="1335"/>
        <v>0</v>
      </c>
      <c r="BU677">
        <f t="shared" si="1336"/>
        <v>0</v>
      </c>
      <c r="BV677">
        <f t="shared" si="1337"/>
        <v>0</v>
      </c>
      <c r="BW677">
        <f t="shared" si="1338"/>
        <v>0</v>
      </c>
      <c r="BX677">
        <f t="shared" si="1339"/>
        <v>0</v>
      </c>
      <c r="BY677">
        <f t="shared" si="1340"/>
        <v>0</v>
      </c>
      <c r="BZ677">
        <f t="shared" si="1341"/>
        <v>0</v>
      </c>
      <c r="CA677">
        <f t="shared" si="1342"/>
        <v>0</v>
      </c>
      <c r="CB677">
        <f t="shared" si="1343"/>
        <v>0</v>
      </c>
      <c r="CC677">
        <f t="shared" si="1344"/>
        <v>0</v>
      </c>
      <c r="CD677">
        <f t="shared" si="1345"/>
        <v>0</v>
      </c>
      <c r="CE677">
        <f t="shared" si="1346"/>
        <v>0</v>
      </c>
      <c r="CF677">
        <f t="shared" si="1347"/>
        <v>0</v>
      </c>
      <c r="CG677">
        <f t="shared" si="1348"/>
        <v>0</v>
      </c>
      <c r="CH677">
        <f t="shared" si="1349"/>
        <v>0</v>
      </c>
      <c r="CI677">
        <f t="shared" si="1350"/>
        <v>0</v>
      </c>
      <c r="CJ677">
        <f t="shared" si="1351"/>
        <v>0</v>
      </c>
      <c r="CK677">
        <f t="shared" si="1352"/>
        <v>0</v>
      </c>
      <c r="CL677" t="str">
        <f t="shared" si="1353"/>
        <v/>
      </c>
      <c r="CM677" t="str">
        <f t="shared" si="1354"/>
        <v/>
      </c>
      <c r="CN677" t="str">
        <f t="shared" si="1355"/>
        <v/>
      </c>
      <c r="CO677" t="str">
        <f t="shared" si="1356"/>
        <v/>
      </c>
      <c r="CP677" t="str">
        <f t="shared" si="1357"/>
        <v/>
      </c>
      <c r="CQ677" t="str">
        <f t="shared" si="1358"/>
        <v/>
      </c>
      <c r="CR677" t="str">
        <f t="shared" si="1359"/>
        <v/>
      </c>
      <c r="CS677" t="str">
        <f t="shared" si="1360"/>
        <v/>
      </c>
      <c r="CT677" t="str">
        <f t="shared" si="1361"/>
        <v/>
      </c>
      <c r="CU677" t="str">
        <f t="shared" si="1362"/>
        <v/>
      </c>
      <c r="CV677" t="str">
        <f t="shared" si="1363"/>
        <v/>
      </c>
      <c r="CW677" t="str">
        <f t="shared" si="1364"/>
        <v/>
      </c>
      <c r="CX677" t="str">
        <f t="shared" si="1365"/>
        <v/>
      </c>
      <c r="CY677" t="str">
        <f t="shared" si="1366"/>
        <v/>
      </c>
      <c r="CZ677" t="str">
        <f t="shared" si="1367"/>
        <v/>
      </c>
      <c r="DA677" t="str">
        <f t="shared" si="1368"/>
        <v/>
      </c>
      <c r="DB677" t="str">
        <f t="shared" si="1369"/>
        <v/>
      </c>
      <c r="DC677" t="str">
        <f t="shared" si="1370"/>
        <v/>
      </c>
      <c r="DD677" t="str">
        <f t="shared" si="1371"/>
        <v/>
      </c>
      <c r="DE677" t="str">
        <f t="shared" si="1372"/>
        <v/>
      </c>
      <c r="DF677" t="str">
        <f t="shared" si="1373"/>
        <v/>
      </c>
      <c r="DG677" t="str">
        <f t="shared" si="1374"/>
        <v/>
      </c>
      <c r="DH677" t="str">
        <f t="shared" si="1375"/>
        <v/>
      </c>
      <c r="DI677" t="str">
        <f t="shared" si="1376"/>
        <v/>
      </c>
      <c r="DJ677" t="str">
        <f t="shared" si="1377"/>
        <v/>
      </c>
      <c r="DK677" t="str">
        <f t="shared" si="1378"/>
        <v/>
      </c>
      <c r="DL677" t="str">
        <f t="shared" si="1379"/>
        <v/>
      </c>
      <c r="DM677" t="str">
        <f t="shared" si="1380"/>
        <v/>
      </c>
      <c r="DN677" t="str">
        <f t="shared" si="1381"/>
        <v/>
      </c>
      <c r="DO677" t="str">
        <f t="shared" si="1382"/>
        <v/>
      </c>
      <c r="DP677" t="str">
        <f t="shared" si="1383"/>
        <v/>
      </c>
      <c r="DQ677" t="str">
        <f t="shared" si="1384"/>
        <v/>
      </c>
      <c r="DR677" t="str">
        <f t="shared" si="1385"/>
        <v/>
      </c>
      <c r="DS677" t="str">
        <f t="shared" si="1386"/>
        <v/>
      </c>
      <c r="DT677" t="str">
        <f t="shared" si="1387"/>
        <v/>
      </c>
      <c r="DU677">
        <f t="shared" si="1388"/>
        <v>0</v>
      </c>
      <c r="DV677">
        <f t="shared" si="1389"/>
        <v>0</v>
      </c>
      <c r="DW677">
        <f t="shared" si="1390"/>
        <v>0</v>
      </c>
      <c r="DX677" t="str">
        <f t="shared" si="1391"/>
        <v/>
      </c>
      <c r="DY677" t="str">
        <f t="shared" si="1392"/>
        <v/>
      </c>
      <c r="DZ677" t="str">
        <f t="shared" si="1393"/>
        <v/>
      </c>
      <c r="EA677" s="5">
        <f t="shared" si="1394"/>
        <v>0</v>
      </c>
      <c r="EB677" s="3">
        <f t="shared" si="1395"/>
        <v>0</v>
      </c>
    </row>
    <row r="678" spans="2:132" x14ac:dyDescent="0.2">
      <c r="B678">
        <v>673</v>
      </c>
      <c r="C678" s="3">
        <f>Zisk!D692</f>
        <v>0</v>
      </c>
      <c r="D678">
        <f>Zisk!E692</f>
        <v>0</v>
      </c>
      <c r="E678" s="66" t="str">
        <f t="shared" si="1282"/>
        <v/>
      </c>
      <c r="F678" t="str">
        <f t="shared" si="1283"/>
        <v/>
      </c>
      <c r="G678" s="66" t="str">
        <f t="shared" si="1284"/>
        <v/>
      </c>
      <c r="J678">
        <f>VstupniParametry_SKRYT!$D$5</f>
        <v>0.02</v>
      </c>
      <c r="K678">
        <f>VstupniParametry_SKRYT!$D$6</f>
        <v>0.06</v>
      </c>
      <c r="L678">
        <f>VstupniParametry_SKRYT!$D$7</f>
        <v>0.06</v>
      </c>
      <c r="M678">
        <f>VstupniParametry_SKRYT!$D$8</f>
        <v>0.06</v>
      </c>
      <c r="N678">
        <f>VstupniParametry_SKRYT!$D$9</f>
        <v>1.7999999999999999E-2</v>
      </c>
      <c r="O678" s="27">
        <f>VstupniParametry_SKRYT!$D$10</f>
        <v>0.01</v>
      </c>
      <c r="P678" s="27">
        <f>VstupniParametry_SKRYT!$D$11</f>
        <v>0.01</v>
      </c>
      <c r="Q678" s="27">
        <f>VstupniParametry_SKRYT!$D$12</f>
        <v>0.01</v>
      </c>
      <c r="R678" s="27">
        <f>VstupniParametry_SKRYT!$D$13</f>
        <v>0.01</v>
      </c>
      <c r="S678" s="27">
        <f>VstupniParametry_SKRYT!$D$14</f>
        <v>0.01</v>
      </c>
      <c r="T678">
        <f t="shared" si="1285"/>
        <v>0</v>
      </c>
      <c r="U678">
        <f t="shared" si="1286"/>
        <v>0</v>
      </c>
      <c r="V678">
        <f t="shared" si="1287"/>
        <v>0</v>
      </c>
      <c r="W678">
        <f t="shared" si="1288"/>
        <v>0</v>
      </c>
      <c r="X678">
        <f t="shared" si="1289"/>
        <v>0</v>
      </c>
      <c r="Y678">
        <f t="shared" si="1290"/>
        <v>0</v>
      </c>
      <c r="Z678">
        <f t="shared" si="1291"/>
        <v>0</v>
      </c>
      <c r="AA678">
        <f t="shared" si="1292"/>
        <v>0</v>
      </c>
      <c r="AB678">
        <f t="shared" si="1293"/>
        <v>0</v>
      </c>
      <c r="AC678">
        <f t="shared" si="1294"/>
        <v>0</v>
      </c>
      <c r="AD678">
        <f t="shared" si="1295"/>
        <v>0</v>
      </c>
      <c r="AE678">
        <f t="shared" si="1296"/>
        <v>0</v>
      </c>
      <c r="AF678">
        <f t="shared" si="1297"/>
        <v>0</v>
      </c>
      <c r="AG678">
        <f t="shared" si="1298"/>
        <v>0</v>
      </c>
      <c r="AH678">
        <f t="shared" si="1299"/>
        <v>0</v>
      </c>
      <c r="AI678">
        <f t="shared" si="1300"/>
        <v>0</v>
      </c>
      <c r="AJ678">
        <f t="shared" si="1301"/>
        <v>0</v>
      </c>
      <c r="AK678">
        <f t="shared" si="1302"/>
        <v>0</v>
      </c>
      <c r="AL678">
        <f t="shared" si="1303"/>
        <v>0</v>
      </c>
      <c r="AM678">
        <f t="shared" si="1304"/>
        <v>0</v>
      </c>
      <c r="AN678">
        <f t="shared" si="1305"/>
        <v>0</v>
      </c>
      <c r="AO678">
        <f t="shared" si="1306"/>
        <v>0</v>
      </c>
      <c r="AP678">
        <f t="shared" si="1307"/>
        <v>0</v>
      </c>
      <c r="AQ678">
        <f t="shared" si="1308"/>
        <v>0</v>
      </c>
      <c r="AR678">
        <f t="shared" si="1309"/>
        <v>0</v>
      </c>
      <c r="AS678">
        <f t="shared" si="1310"/>
        <v>0</v>
      </c>
      <c r="AT678">
        <f t="shared" si="1280"/>
        <v>0</v>
      </c>
      <c r="AU678">
        <f t="shared" si="1311"/>
        <v>0</v>
      </c>
      <c r="AV678">
        <f t="shared" si="1312"/>
        <v>0</v>
      </c>
      <c r="AW678">
        <f t="shared" si="1281"/>
        <v>0</v>
      </c>
      <c r="AX678">
        <f t="shared" si="1313"/>
        <v>0</v>
      </c>
      <c r="AY678">
        <f t="shared" si="1314"/>
        <v>0</v>
      </c>
      <c r="AZ678">
        <f t="shared" si="1315"/>
        <v>0</v>
      </c>
      <c r="BA678">
        <f t="shared" si="1316"/>
        <v>0</v>
      </c>
      <c r="BB678">
        <f t="shared" si="1317"/>
        <v>0</v>
      </c>
      <c r="BC678">
        <f t="shared" si="1318"/>
        <v>0</v>
      </c>
      <c r="BD678">
        <f t="shared" si="1319"/>
        <v>0</v>
      </c>
      <c r="BE678">
        <f t="shared" si="1320"/>
        <v>0</v>
      </c>
      <c r="BF678">
        <f t="shared" si="1321"/>
        <v>0</v>
      </c>
      <c r="BG678">
        <f t="shared" si="1322"/>
        <v>0</v>
      </c>
      <c r="BH678">
        <f t="shared" si="1323"/>
        <v>0</v>
      </c>
      <c r="BI678">
        <f t="shared" si="1324"/>
        <v>0</v>
      </c>
      <c r="BJ678">
        <f t="shared" si="1325"/>
        <v>0</v>
      </c>
      <c r="BK678">
        <f t="shared" si="1326"/>
        <v>0</v>
      </c>
      <c r="BL678">
        <f t="shared" si="1327"/>
        <v>0</v>
      </c>
      <c r="BM678">
        <f t="shared" si="1328"/>
        <v>0</v>
      </c>
      <c r="BN678">
        <f t="shared" si="1329"/>
        <v>0</v>
      </c>
      <c r="BO678">
        <f t="shared" si="1330"/>
        <v>0</v>
      </c>
      <c r="BP678">
        <f t="shared" si="1331"/>
        <v>0</v>
      </c>
      <c r="BQ678">
        <f t="shared" si="1332"/>
        <v>0</v>
      </c>
      <c r="BR678">
        <f t="shared" si="1333"/>
        <v>0</v>
      </c>
      <c r="BS678">
        <f t="shared" si="1334"/>
        <v>0</v>
      </c>
      <c r="BT678">
        <f t="shared" si="1335"/>
        <v>0</v>
      </c>
      <c r="BU678">
        <f t="shared" si="1336"/>
        <v>0</v>
      </c>
      <c r="BV678">
        <f t="shared" si="1337"/>
        <v>0</v>
      </c>
      <c r="BW678">
        <f t="shared" si="1338"/>
        <v>0</v>
      </c>
      <c r="BX678">
        <f t="shared" si="1339"/>
        <v>0</v>
      </c>
      <c r="BY678">
        <f t="shared" si="1340"/>
        <v>0</v>
      </c>
      <c r="BZ678">
        <f t="shared" si="1341"/>
        <v>0</v>
      </c>
      <c r="CA678">
        <f t="shared" si="1342"/>
        <v>0</v>
      </c>
      <c r="CB678">
        <f t="shared" si="1343"/>
        <v>0</v>
      </c>
      <c r="CC678">
        <f t="shared" si="1344"/>
        <v>0</v>
      </c>
      <c r="CD678">
        <f t="shared" si="1345"/>
        <v>0</v>
      </c>
      <c r="CE678">
        <f t="shared" si="1346"/>
        <v>0</v>
      </c>
      <c r="CF678">
        <f t="shared" si="1347"/>
        <v>0</v>
      </c>
      <c r="CG678">
        <f t="shared" si="1348"/>
        <v>0</v>
      </c>
      <c r="CH678">
        <f t="shared" si="1349"/>
        <v>0</v>
      </c>
      <c r="CI678">
        <f t="shared" si="1350"/>
        <v>0</v>
      </c>
      <c r="CJ678">
        <f t="shared" si="1351"/>
        <v>0</v>
      </c>
      <c r="CK678">
        <f t="shared" si="1352"/>
        <v>0</v>
      </c>
      <c r="CL678" t="str">
        <f t="shared" si="1353"/>
        <v/>
      </c>
      <c r="CM678" t="str">
        <f t="shared" si="1354"/>
        <v/>
      </c>
      <c r="CN678" t="str">
        <f t="shared" si="1355"/>
        <v/>
      </c>
      <c r="CO678" t="str">
        <f t="shared" si="1356"/>
        <v/>
      </c>
      <c r="CP678" t="str">
        <f t="shared" si="1357"/>
        <v/>
      </c>
      <c r="CQ678" t="str">
        <f t="shared" si="1358"/>
        <v/>
      </c>
      <c r="CR678" t="str">
        <f t="shared" si="1359"/>
        <v/>
      </c>
      <c r="CS678" t="str">
        <f t="shared" si="1360"/>
        <v/>
      </c>
      <c r="CT678" t="str">
        <f t="shared" si="1361"/>
        <v/>
      </c>
      <c r="CU678" t="str">
        <f t="shared" si="1362"/>
        <v/>
      </c>
      <c r="CV678" t="str">
        <f t="shared" si="1363"/>
        <v/>
      </c>
      <c r="CW678" t="str">
        <f t="shared" si="1364"/>
        <v/>
      </c>
      <c r="CX678" t="str">
        <f t="shared" si="1365"/>
        <v/>
      </c>
      <c r="CY678" t="str">
        <f t="shared" si="1366"/>
        <v/>
      </c>
      <c r="CZ678" t="str">
        <f t="shared" si="1367"/>
        <v/>
      </c>
      <c r="DA678" t="str">
        <f t="shared" si="1368"/>
        <v/>
      </c>
      <c r="DB678" t="str">
        <f t="shared" si="1369"/>
        <v/>
      </c>
      <c r="DC678" t="str">
        <f t="shared" si="1370"/>
        <v/>
      </c>
      <c r="DD678" t="str">
        <f t="shared" si="1371"/>
        <v/>
      </c>
      <c r="DE678" t="str">
        <f t="shared" si="1372"/>
        <v/>
      </c>
      <c r="DF678" t="str">
        <f t="shared" si="1373"/>
        <v/>
      </c>
      <c r="DG678" t="str">
        <f t="shared" si="1374"/>
        <v/>
      </c>
      <c r="DH678" t="str">
        <f t="shared" si="1375"/>
        <v/>
      </c>
      <c r="DI678" t="str">
        <f t="shared" si="1376"/>
        <v/>
      </c>
      <c r="DJ678" t="str">
        <f t="shared" si="1377"/>
        <v/>
      </c>
      <c r="DK678" t="str">
        <f t="shared" si="1378"/>
        <v/>
      </c>
      <c r="DL678" t="str">
        <f t="shared" si="1379"/>
        <v/>
      </c>
      <c r="DM678" t="str">
        <f t="shared" si="1380"/>
        <v/>
      </c>
      <c r="DN678" t="str">
        <f t="shared" si="1381"/>
        <v/>
      </c>
      <c r="DO678" t="str">
        <f t="shared" si="1382"/>
        <v/>
      </c>
      <c r="DP678" t="str">
        <f t="shared" si="1383"/>
        <v/>
      </c>
      <c r="DQ678" t="str">
        <f t="shared" si="1384"/>
        <v/>
      </c>
      <c r="DR678" t="str">
        <f t="shared" si="1385"/>
        <v/>
      </c>
      <c r="DS678" t="str">
        <f t="shared" si="1386"/>
        <v/>
      </c>
      <c r="DT678" t="str">
        <f t="shared" si="1387"/>
        <v/>
      </c>
      <c r="DU678">
        <f t="shared" si="1388"/>
        <v>0</v>
      </c>
      <c r="DV678">
        <f t="shared" si="1389"/>
        <v>0</v>
      </c>
      <c r="DW678">
        <f t="shared" si="1390"/>
        <v>0</v>
      </c>
      <c r="DX678" t="str">
        <f t="shared" si="1391"/>
        <v/>
      </c>
      <c r="DY678" t="str">
        <f t="shared" si="1392"/>
        <v/>
      </c>
      <c r="DZ678" t="str">
        <f t="shared" si="1393"/>
        <v/>
      </c>
      <c r="EA678" s="5">
        <f t="shared" si="1394"/>
        <v>0</v>
      </c>
      <c r="EB678" s="3">
        <f t="shared" si="1395"/>
        <v>0</v>
      </c>
    </row>
    <row r="679" spans="2:132" x14ac:dyDescent="0.2">
      <c r="B679" s="25">
        <v>674</v>
      </c>
      <c r="C679" s="26">
        <f>Zisk!D693</f>
        <v>0</v>
      </c>
      <c r="D679">
        <f>Zisk!E693</f>
        <v>0</v>
      </c>
      <c r="E679" s="66" t="str">
        <f t="shared" si="1282"/>
        <v/>
      </c>
      <c r="F679" t="str">
        <f t="shared" si="1283"/>
        <v/>
      </c>
      <c r="G679" s="66" t="str">
        <f t="shared" si="1284"/>
        <v/>
      </c>
      <c r="H679" s="25"/>
      <c r="I679" s="25"/>
      <c r="J679">
        <f>VstupniParametry_SKRYT!$D$5</f>
        <v>0.02</v>
      </c>
      <c r="K679">
        <f>VstupniParametry_SKRYT!$D$6</f>
        <v>0.06</v>
      </c>
      <c r="L679">
        <f>VstupniParametry_SKRYT!$D$7</f>
        <v>0.06</v>
      </c>
      <c r="M679">
        <f>VstupniParametry_SKRYT!$D$8</f>
        <v>0.06</v>
      </c>
      <c r="N679">
        <f>VstupniParametry_SKRYT!$D$9</f>
        <v>1.7999999999999999E-2</v>
      </c>
      <c r="O679" s="27">
        <f>VstupniParametry_SKRYT!$D$10</f>
        <v>0.01</v>
      </c>
      <c r="P679" s="27">
        <f>VstupniParametry_SKRYT!$D$11</f>
        <v>0.01</v>
      </c>
      <c r="Q679" s="27">
        <f>VstupniParametry_SKRYT!$D$12</f>
        <v>0.01</v>
      </c>
      <c r="R679" s="27">
        <f>VstupniParametry_SKRYT!$D$13</f>
        <v>0.01</v>
      </c>
      <c r="S679" s="27">
        <f>VstupniParametry_SKRYT!$D$14</f>
        <v>0.01</v>
      </c>
      <c r="T679">
        <f t="shared" si="1285"/>
        <v>0</v>
      </c>
      <c r="U679">
        <f t="shared" si="1286"/>
        <v>0</v>
      </c>
      <c r="V679">
        <f t="shared" si="1287"/>
        <v>0</v>
      </c>
      <c r="W679">
        <f t="shared" si="1288"/>
        <v>0</v>
      </c>
      <c r="X679">
        <f t="shared" si="1289"/>
        <v>0</v>
      </c>
      <c r="Y679">
        <f t="shared" si="1290"/>
        <v>0</v>
      </c>
      <c r="Z679">
        <f t="shared" si="1291"/>
        <v>0</v>
      </c>
      <c r="AA679">
        <f t="shared" si="1292"/>
        <v>0</v>
      </c>
      <c r="AB679">
        <f t="shared" si="1293"/>
        <v>0</v>
      </c>
      <c r="AC679">
        <f t="shared" si="1294"/>
        <v>0</v>
      </c>
      <c r="AD679">
        <f t="shared" si="1295"/>
        <v>0</v>
      </c>
      <c r="AE679">
        <f t="shared" si="1296"/>
        <v>0</v>
      </c>
      <c r="AF679">
        <f t="shared" si="1297"/>
        <v>0</v>
      </c>
      <c r="AG679">
        <f t="shared" si="1298"/>
        <v>0</v>
      </c>
      <c r="AH679">
        <f t="shared" si="1299"/>
        <v>0</v>
      </c>
      <c r="AI679">
        <f t="shared" si="1300"/>
        <v>0</v>
      </c>
      <c r="AJ679">
        <f t="shared" si="1301"/>
        <v>0</v>
      </c>
      <c r="AK679">
        <f t="shared" si="1302"/>
        <v>0</v>
      </c>
      <c r="AL679">
        <f t="shared" si="1303"/>
        <v>0</v>
      </c>
      <c r="AM679">
        <f t="shared" si="1304"/>
        <v>0</v>
      </c>
      <c r="AN679">
        <f t="shared" si="1305"/>
        <v>0</v>
      </c>
      <c r="AO679">
        <f t="shared" si="1306"/>
        <v>0</v>
      </c>
      <c r="AP679">
        <f t="shared" si="1307"/>
        <v>0</v>
      </c>
      <c r="AQ679">
        <f t="shared" si="1308"/>
        <v>0</v>
      </c>
      <c r="AR679">
        <f t="shared" si="1309"/>
        <v>0</v>
      </c>
      <c r="AS679">
        <f t="shared" si="1310"/>
        <v>0</v>
      </c>
      <c r="AT679">
        <f t="shared" si="1280"/>
        <v>0</v>
      </c>
      <c r="AU679">
        <f t="shared" si="1311"/>
        <v>0</v>
      </c>
      <c r="AV679">
        <f t="shared" si="1312"/>
        <v>0</v>
      </c>
      <c r="AW679">
        <f t="shared" si="1281"/>
        <v>0</v>
      </c>
      <c r="AX679">
        <f t="shared" si="1313"/>
        <v>0</v>
      </c>
      <c r="AY679">
        <f t="shared" si="1314"/>
        <v>0</v>
      </c>
      <c r="AZ679">
        <f t="shared" si="1315"/>
        <v>0</v>
      </c>
      <c r="BA679">
        <f t="shared" si="1316"/>
        <v>0</v>
      </c>
      <c r="BB679">
        <f t="shared" si="1317"/>
        <v>0</v>
      </c>
      <c r="BC679">
        <f t="shared" si="1318"/>
        <v>0</v>
      </c>
      <c r="BD679">
        <f t="shared" si="1319"/>
        <v>0</v>
      </c>
      <c r="BE679">
        <f t="shared" si="1320"/>
        <v>0</v>
      </c>
      <c r="BF679">
        <f t="shared" si="1321"/>
        <v>0</v>
      </c>
      <c r="BG679">
        <f t="shared" si="1322"/>
        <v>0</v>
      </c>
      <c r="BH679">
        <f t="shared" si="1323"/>
        <v>0</v>
      </c>
      <c r="BI679">
        <f t="shared" si="1324"/>
        <v>0</v>
      </c>
      <c r="BJ679">
        <f t="shared" si="1325"/>
        <v>0</v>
      </c>
      <c r="BK679">
        <f t="shared" si="1326"/>
        <v>0</v>
      </c>
      <c r="BL679">
        <f t="shared" si="1327"/>
        <v>0</v>
      </c>
      <c r="BM679">
        <f t="shared" si="1328"/>
        <v>0</v>
      </c>
      <c r="BN679">
        <f t="shared" si="1329"/>
        <v>0</v>
      </c>
      <c r="BO679">
        <f t="shared" si="1330"/>
        <v>0</v>
      </c>
      <c r="BP679">
        <f t="shared" si="1331"/>
        <v>0</v>
      </c>
      <c r="BQ679">
        <f t="shared" si="1332"/>
        <v>0</v>
      </c>
      <c r="BR679">
        <f t="shared" si="1333"/>
        <v>0</v>
      </c>
      <c r="BS679">
        <f t="shared" si="1334"/>
        <v>0</v>
      </c>
      <c r="BT679">
        <f t="shared" si="1335"/>
        <v>0</v>
      </c>
      <c r="BU679">
        <f t="shared" si="1336"/>
        <v>0</v>
      </c>
      <c r="BV679">
        <f t="shared" si="1337"/>
        <v>0</v>
      </c>
      <c r="BW679">
        <f t="shared" si="1338"/>
        <v>0</v>
      </c>
      <c r="BX679">
        <f t="shared" si="1339"/>
        <v>0</v>
      </c>
      <c r="BY679">
        <f t="shared" si="1340"/>
        <v>0</v>
      </c>
      <c r="BZ679">
        <f t="shared" si="1341"/>
        <v>0</v>
      </c>
      <c r="CA679">
        <f t="shared" si="1342"/>
        <v>0</v>
      </c>
      <c r="CB679">
        <f t="shared" si="1343"/>
        <v>0</v>
      </c>
      <c r="CC679">
        <f t="shared" si="1344"/>
        <v>0</v>
      </c>
      <c r="CD679">
        <f t="shared" si="1345"/>
        <v>0</v>
      </c>
      <c r="CE679">
        <f t="shared" si="1346"/>
        <v>0</v>
      </c>
      <c r="CF679">
        <f t="shared" si="1347"/>
        <v>0</v>
      </c>
      <c r="CG679">
        <f t="shared" si="1348"/>
        <v>0</v>
      </c>
      <c r="CH679">
        <f t="shared" si="1349"/>
        <v>0</v>
      </c>
      <c r="CI679">
        <f t="shared" si="1350"/>
        <v>0</v>
      </c>
      <c r="CJ679">
        <f t="shared" si="1351"/>
        <v>0</v>
      </c>
      <c r="CK679">
        <f t="shared" si="1352"/>
        <v>0</v>
      </c>
      <c r="CL679" t="str">
        <f t="shared" si="1353"/>
        <v/>
      </c>
      <c r="CM679" t="str">
        <f t="shared" si="1354"/>
        <v/>
      </c>
      <c r="CN679" t="str">
        <f t="shared" si="1355"/>
        <v/>
      </c>
      <c r="CO679" t="str">
        <f t="shared" si="1356"/>
        <v/>
      </c>
      <c r="CP679" t="str">
        <f t="shared" si="1357"/>
        <v/>
      </c>
      <c r="CQ679" t="str">
        <f t="shared" si="1358"/>
        <v/>
      </c>
      <c r="CR679" t="str">
        <f t="shared" si="1359"/>
        <v/>
      </c>
      <c r="CS679" t="str">
        <f t="shared" si="1360"/>
        <v/>
      </c>
      <c r="CT679" t="str">
        <f t="shared" si="1361"/>
        <v/>
      </c>
      <c r="CU679" t="str">
        <f t="shared" si="1362"/>
        <v/>
      </c>
      <c r="CV679" t="str">
        <f t="shared" si="1363"/>
        <v/>
      </c>
      <c r="CW679" t="str">
        <f t="shared" si="1364"/>
        <v/>
      </c>
      <c r="CX679" t="str">
        <f t="shared" si="1365"/>
        <v/>
      </c>
      <c r="CY679" t="str">
        <f t="shared" si="1366"/>
        <v/>
      </c>
      <c r="CZ679" t="str">
        <f t="shared" si="1367"/>
        <v/>
      </c>
      <c r="DA679" t="str">
        <f t="shared" si="1368"/>
        <v/>
      </c>
      <c r="DB679" t="str">
        <f t="shared" si="1369"/>
        <v/>
      </c>
      <c r="DC679" t="str">
        <f t="shared" si="1370"/>
        <v/>
      </c>
      <c r="DD679" t="str">
        <f t="shared" si="1371"/>
        <v/>
      </c>
      <c r="DE679" t="str">
        <f t="shared" si="1372"/>
        <v/>
      </c>
      <c r="DF679" t="str">
        <f t="shared" si="1373"/>
        <v/>
      </c>
      <c r="DG679" t="str">
        <f t="shared" si="1374"/>
        <v/>
      </c>
      <c r="DH679" t="str">
        <f t="shared" si="1375"/>
        <v/>
      </c>
      <c r="DI679" t="str">
        <f t="shared" si="1376"/>
        <v/>
      </c>
      <c r="DJ679" t="str">
        <f t="shared" si="1377"/>
        <v/>
      </c>
      <c r="DK679" t="str">
        <f t="shared" si="1378"/>
        <v/>
      </c>
      <c r="DL679" t="str">
        <f t="shared" si="1379"/>
        <v/>
      </c>
      <c r="DM679" t="str">
        <f t="shared" si="1380"/>
        <v/>
      </c>
      <c r="DN679" t="str">
        <f t="shared" si="1381"/>
        <v/>
      </c>
      <c r="DO679" t="str">
        <f t="shared" si="1382"/>
        <v/>
      </c>
      <c r="DP679" t="str">
        <f t="shared" si="1383"/>
        <v/>
      </c>
      <c r="DQ679" t="str">
        <f t="shared" si="1384"/>
        <v/>
      </c>
      <c r="DR679" t="str">
        <f t="shared" si="1385"/>
        <v/>
      </c>
      <c r="DS679" t="str">
        <f t="shared" si="1386"/>
        <v/>
      </c>
      <c r="DT679" t="str">
        <f t="shared" si="1387"/>
        <v/>
      </c>
      <c r="DU679">
        <f t="shared" si="1388"/>
        <v>0</v>
      </c>
      <c r="DV679">
        <f t="shared" si="1389"/>
        <v>0</v>
      </c>
      <c r="DW679">
        <f t="shared" si="1390"/>
        <v>0</v>
      </c>
      <c r="DX679" t="str">
        <f t="shared" si="1391"/>
        <v/>
      </c>
      <c r="DY679" t="str">
        <f t="shared" si="1392"/>
        <v/>
      </c>
      <c r="DZ679" t="str">
        <f t="shared" si="1393"/>
        <v/>
      </c>
      <c r="EA679" s="5">
        <f t="shared" si="1394"/>
        <v>0</v>
      </c>
      <c r="EB679" s="3">
        <f t="shared" si="1395"/>
        <v>0</v>
      </c>
    </row>
    <row r="680" spans="2:132" x14ac:dyDescent="0.2">
      <c r="B680">
        <v>675</v>
      </c>
      <c r="C680" s="3">
        <f>Zisk!D694</f>
        <v>0</v>
      </c>
      <c r="D680">
        <f>Zisk!E694</f>
        <v>0</v>
      </c>
      <c r="E680" s="66" t="str">
        <f t="shared" si="1282"/>
        <v/>
      </c>
      <c r="F680" t="str">
        <f t="shared" si="1283"/>
        <v/>
      </c>
      <c r="G680" s="66" t="str">
        <f t="shared" si="1284"/>
        <v/>
      </c>
      <c r="J680">
        <f>VstupniParametry_SKRYT!$D$5</f>
        <v>0.02</v>
      </c>
      <c r="K680">
        <f>VstupniParametry_SKRYT!$D$6</f>
        <v>0.06</v>
      </c>
      <c r="L680">
        <f>VstupniParametry_SKRYT!$D$7</f>
        <v>0.06</v>
      </c>
      <c r="M680">
        <f>VstupniParametry_SKRYT!$D$8</f>
        <v>0.06</v>
      </c>
      <c r="N680">
        <f>VstupniParametry_SKRYT!$D$9</f>
        <v>1.7999999999999999E-2</v>
      </c>
      <c r="O680" s="27">
        <f>VstupniParametry_SKRYT!$D$10</f>
        <v>0.01</v>
      </c>
      <c r="P680" s="27">
        <f>VstupniParametry_SKRYT!$D$11</f>
        <v>0.01</v>
      </c>
      <c r="Q680" s="27">
        <f>VstupniParametry_SKRYT!$D$12</f>
        <v>0.01</v>
      </c>
      <c r="R680" s="27">
        <f>VstupniParametry_SKRYT!$D$13</f>
        <v>0.01</v>
      </c>
      <c r="S680" s="27">
        <f>VstupniParametry_SKRYT!$D$14</f>
        <v>0.01</v>
      </c>
      <c r="T680">
        <f t="shared" si="1285"/>
        <v>0</v>
      </c>
      <c r="U680">
        <f t="shared" si="1286"/>
        <v>0</v>
      </c>
      <c r="V680">
        <f t="shared" si="1287"/>
        <v>0</v>
      </c>
      <c r="W680">
        <f t="shared" si="1288"/>
        <v>0</v>
      </c>
      <c r="X680">
        <f t="shared" si="1289"/>
        <v>0</v>
      </c>
      <c r="Y680">
        <f t="shared" si="1290"/>
        <v>0</v>
      </c>
      <c r="Z680">
        <f t="shared" si="1291"/>
        <v>0</v>
      </c>
      <c r="AA680">
        <f t="shared" si="1292"/>
        <v>0</v>
      </c>
      <c r="AB680">
        <f t="shared" si="1293"/>
        <v>0</v>
      </c>
      <c r="AC680">
        <f t="shared" si="1294"/>
        <v>0</v>
      </c>
      <c r="AD680">
        <f t="shared" si="1295"/>
        <v>0</v>
      </c>
      <c r="AE680">
        <f t="shared" si="1296"/>
        <v>0</v>
      </c>
      <c r="AF680">
        <f t="shared" si="1297"/>
        <v>0</v>
      </c>
      <c r="AG680">
        <f t="shared" si="1298"/>
        <v>0</v>
      </c>
      <c r="AH680">
        <f t="shared" si="1299"/>
        <v>0</v>
      </c>
      <c r="AI680">
        <f t="shared" si="1300"/>
        <v>0</v>
      </c>
      <c r="AJ680">
        <f t="shared" si="1301"/>
        <v>0</v>
      </c>
      <c r="AK680">
        <f t="shared" si="1302"/>
        <v>0</v>
      </c>
      <c r="AL680">
        <f t="shared" si="1303"/>
        <v>0</v>
      </c>
      <c r="AM680">
        <f t="shared" si="1304"/>
        <v>0</v>
      </c>
      <c r="AN680">
        <f t="shared" si="1305"/>
        <v>0</v>
      </c>
      <c r="AO680">
        <f t="shared" si="1306"/>
        <v>0</v>
      </c>
      <c r="AP680">
        <f t="shared" si="1307"/>
        <v>0</v>
      </c>
      <c r="AQ680">
        <f t="shared" si="1308"/>
        <v>0</v>
      </c>
      <c r="AR680">
        <f t="shared" si="1309"/>
        <v>0</v>
      </c>
      <c r="AS680">
        <f t="shared" si="1310"/>
        <v>0</v>
      </c>
      <c r="AT680">
        <f t="shared" si="1280"/>
        <v>0</v>
      </c>
      <c r="AU680">
        <f t="shared" si="1311"/>
        <v>0</v>
      </c>
      <c r="AV680">
        <f t="shared" si="1312"/>
        <v>0</v>
      </c>
      <c r="AW680">
        <f t="shared" si="1281"/>
        <v>0</v>
      </c>
      <c r="AX680">
        <f t="shared" si="1313"/>
        <v>0</v>
      </c>
      <c r="AY680">
        <f t="shared" si="1314"/>
        <v>0</v>
      </c>
      <c r="AZ680">
        <f t="shared" si="1315"/>
        <v>0</v>
      </c>
      <c r="BA680">
        <f t="shared" si="1316"/>
        <v>0</v>
      </c>
      <c r="BB680">
        <f t="shared" si="1317"/>
        <v>0</v>
      </c>
      <c r="BC680">
        <f t="shared" si="1318"/>
        <v>0</v>
      </c>
      <c r="BD680">
        <f t="shared" si="1319"/>
        <v>0</v>
      </c>
      <c r="BE680">
        <f t="shared" si="1320"/>
        <v>0</v>
      </c>
      <c r="BF680">
        <f t="shared" si="1321"/>
        <v>0</v>
      </c>
      <c r="BG680">
        <f t="shared" si="1322"/>
        <v>0</v>
      </c>
      <c r="BH680">
        <f t="shared" si="1323"/>
        <v>0</v>
      </c>
      <c r="BI680">
        <f t="shared" si="1324"/>
        <v>0</v>
      </c>
      <c r="BJ680">
        <f t="shared" si="1325"/>
        <v>0</v>
      </c>
      <c r="BK680">
        <f t="shared" si="1326"/>
        <v>0</v>
      </c>
      <c r="BL680">
        <f t="shared" si="1327"/>
        <v>0</v>
      </c>
      <c r="BM680">
        <f t="shared" si="1328"/>
        <v>0</v>
      </c>
      <c r="BN680">
        <f t="shared" si="1329"/>
        <v>0</v>
      </c>
      <c r="BO680">
        <f t="shared" si="1330"/>
        <v>0</v>
      </c>
      <c r="BP680">
        <f t="shared" si="1331"/>
        <v>0</v>
      </c>
      <c r="BQ680">
        <f t="shared" si="1332"/>
        <v>0</v>
      </c>
      <c r="BR680">
        <f t="shared" si="1333"/>
        <v>0</v>
      </c>
      <c r="BS680">
        <f t="shared" si="1334"/>
        <v>0</v>
      </c>
      <c r="BT680">
        <f t="shared" si="1335"/>
        <v>0</v>
      </c>
      <c r="BU680">
        <f t="shared" si="1336"/>
        <v>0</v>
      </c>
      <c r="BV680">
        <f t="shared" si="1337"/>
        <v>0</v>
      </c>
      <c r="BW680">
        <f t="shared" si="1338"/>
        <v>0</v>
      </c>
      <c r="BX680">
        <f t="shared" si="1339"/>
        <v>0</v>
      </c>
      <c r="BY680">
        <f t="shared" si="1340"/>
        <v>0</v>
      </c>
      <c r="BZ680">
        <f t="shared" si="1341"/>
        <v>0</v>
      </c>
      <c r="CA680">
        <f t="shared" si="1342"/>
        <v>0</v>
      </c>
      <c r="CB680">
        <f t="shared" si="1343"/>
        <v>0</v>
      </c>
      <c r="CC680">
        <f t="shared" si="1344"/>
        <v>0</v>
      </c>
      <c r="CD680">
        <f t="shared" si="1345"/>
        <v>0</v>
      </c>
      <c r="CE680">
        <f t="shared" si="1346"/>
        <v>0</v>
      </c>
      <c r="CF680">
        <f t="shared" si="1347"/>
        <v>0</v>
      </c>
      <c r="CG680">
        <f t="shared" si="1348"/>
        <v>0</v>
      </c>
      <c r="CH680">
        <f t="shared" si="1349"/>
        <v>0</v>
      </c>
      <c r="CI680">
        <f t="shared" si="1350"/>
        <v>0</v>
      </c>
      <c r="CJ680">
        <f t="shared" si="1351"/>
        <v>0</v>
      </c>
      <c r="CK680">
        <f t="shared" si="1352"/>
        <v>0</v>
      </c>
      <c r="CL680" t="str">
        <f t="shared" si="1353"/>
        <v/>
      </c>
      <c r="CM680" t="str">
        <f t="shared" si="1354"/>
        <v/>
      </c>
      <c r="CN680" t="str">
        <f t="shared" si="1355"/>
        <v/>
      </c>
      <c r="CO680" t="str">
        <f t="shared" si="1356"/>
        <v/>
      </c>
      <c r="CP680" t="str">
        <f t="shared" si="1357"/>
        <v/>
      </c>
      <c r="CQ680" t="str">
        <f t="shared" si="1358"/>
        <v/>
      </c>
      <c r="CR680" t="str">
        <f t="shared" si="1359"/>
        <v/>
      </c>
      <c r="CS680" t="str">
        <f t="shared" si="1360"/>
        <v/>
      </c>
      <c r="CT680" t="str">
        <f t="shared" si="1361"/>
        <v/>
      </c>
      <c r="CU680" t="str">
        <f t="shared" si="1362"/>
        <v/>
      </c>
      <c r="CV680" t="str">
        <f t="shared" si="1363"/>
        <v/>
      </c>
      <c r="CW680" t="str">
        <f t="shared" si="1364"/>
        <v/>
      </c>
      <c r="CX680" t="str">
        <f t="shared" si="1365"/>
        <v/>
      </c>
      <c r="CY680" t="str">
        <f t="shared" si="1366"/>
        <v/>
      </c>
      <c r="CZ680" t="str">
        <f t="shared" si="1367"/>
        <v/>
      </c>
      <c r="DA680" t="str">
        <f t="shared" si="1368"/>
        <v/>
      </c>
      <c r="DB680" t="str">
        <f t="shared" si="1369"/>
        <v/>
      </c>
      <c r="DC680" t="str">
        <f t="shared" si="1370"/>
        <v/>
      </c>
      <c r="DD680" t="str">
        <f t="shared" si="1371"/>
        <v/>
      </c>
      <c r="DE680" t="str">
        <f t="shared" si="1372"/>
        <v/>
      </c>
      <c r="DF680" t="str">
        <f t="shared" si="1373"/>
        <v/>
      </c>
      <c r="DG680" t="str">
        <f t="shared" si="1374"/>
        <v/>
      </c>
      <c r="DH680" t="str">
        <f t="shared" si="1375"/>
        <v/>
      </c>
      <c r="DI680" t="str">
        <f t="shared" si="1376"/>
        <v/>
      </c>
      <c r="DJ680" t="str">
        <f t="shared" si="1377"/>
        <v/>
      </c>
      <c r="DK680" t="str">
        <f t="shared" si="1378"/>
        <v/>
      </c>
      <c r="DL680" t="str">
        <f t="shared" si="1379"/>
        <v/>
      </c>
      <c r="DM680" t="str">
        <f t="shared" si="1380"/>
        <v/>
      </c>
      <c r="DN680" t="str">
        <f t="shared" si="1381"/>
        <v/>
      </c>
      <c r="DO680" t="str">
        <f t="shared" si="1382"/>
        <v/>
      </c>
      <c r="DP680" t="str">
        <f t="shared" si="1383"/>
        <v/>
      </c>
      <c r="DQ680" t="str">
        <f t="shared" si="1384"/>
        <v/>
      </c>
      <c r="DR680" t="str">
        <f t="shared" si="1385"/>
        <v/>
      </c>
      <c r="DS680" t="str">
        <f t="shared" si="1386"/>
        <v/>
      </c>
      <c r="DT680" t="str">
        <f t="shared" si="1387"/>
        <v/>
      </c>
      <c r="DU680">
        <f t="shared" si="1388"/>
        <v>0</v>
      </c>
      <c r="DV680">
        <f t="shared" si="1389"/>
        <v>0</v>
      </c>
      <c r="DW680">
        <f t="shared" si="1390"/>
        <v>0</v>
      </c>
      <c r="DX680" t="str">
        <f t="shared" si="1391"/>
        <v/>
      </c>
      <c r="DY680" t="str">
        <f t="shared" si="1392"/>
        <v/>
      </c>
      <c r="DZ680" t="str">
        <f t="shared" si="1393"/>
        <v/>
      </c>
      <c r="EA680" s="5">
        <f t="shared" si="1394"/>
        <v>0</v>
      </c>
      <c r="EB680" s="3">
        <f t="shared" si="1395"/>
        <v>0</v>
      </c>
    </row>
    <row r="681" spans="2:132" x14ac:dyDescent="0.2">
      <c r="B681" s="25">
        <v>676</v>
      </c>
      <c r="C681" s="26">
        <f>Zisk!D695</f>
        <v>0</v>
      </c>
      <c r="D681">
        <f>Zisk!E695</f>
        <v>0</v>
      </c>
      <c r="E681" s="66" t="str">
        <f t="shared" si="1282"/>
        <v/>
      </c>
      <c r="F681" t="str">
        <f t="shared" si="1283"/>
        <v/>
      </c>
      <c r="G681" s="66" t="str">
        <f t="shared" si="1284"/>
        <v/>
      </c>
      <c r="H681" s="25"/>
      <c r="I681" s="25"/>
      <c r="J681">
        <f>VstupniParametry_SKRYT!$D$5</f>
        <v>0.02</v>
      </c>
      <c r="K681">
        <f>VstupniParametry_SKRYT!$D$6</f>
        <v>0.06</v>
      </c>
      <c r="L681">
        <f>VstupniParametry_SKRYT!$D$7</f>
        <v>0.06</v>
      </c>
      <c r="M681">
        <f>VstupniParametry_SKRYT!$D$8</f>
        <v>0.06</v>
      </c>
      <c r="N681">
        <f>VstupniParametry_SKRYT!$D$9</f>
        <v>1.7999999999999999E-2</v>
      </c>
      <c r="O681" s="27">
        <f>VstupniParametry_SKRYT!$D$10</f>
        <v>0.01</v>
      </c>
      <c r="P681" s="27">
        <f>VstupniParametry_SKRYT!$D$11</f>
        <v>0.01</v>
      </c>
      <c r="Q681" s="27">
        <f>VstupniParametry_SKRYT!$D$12</f>
        <v>0.01</v>
      </c>
      <c r="R681" s="27">
        <f>VstupniParametry_SKRYT!$D$13</f>
        <v>0.01</v>
      </c>
      <c r="S681" s="27">
        <f>VstupniParametry_SKRYT!$D$14</f>
        <v>0.01</v>
      </c>
      <c r="T681">
        <f t="shared" si="1285"/>
        <v>0</v>
      </c>
      <c r="U681">
        <f t="shared" si="1286"/>
        <v>0</v>
      </c>
      <c r="V681">
        <f t="shared" si="1287"/>
        <v>0</v>
      </c>
      <c r="W681">
        <f t="shared" si="1288"/>
        <v>0</v>
      </c>
      <c r="X681">
        <f t="shared" si="1289"/>
        <v>0</v>
      </c>
      <c r="Y681">
        <f t="shared" si="1290"/>
        <v>0</v>
      </c>
      <c r="Z681">
        <f t="shared" si="1291"/>
        <v>0</v>
      </c>
      <c r="AA681">
        <f t="shared" si="1292"/>
        <v>0</v>
      </c>
      <c r="AB681">
        <f t="shared" si="1293"/>
        <v>0</v>
      </c>
      <c r="AC681">
        <f t="shared" si="1294"/>
        <v>0</v>
      </c>
      <c r="AD681">
        <f t="shared" si="1295"/>
        <v>0</v>
      </c>
      <c r="AE681">
        <f t="shared" si="1296"/>
        <v>0</v>
      </c>
      <c r="AF681">
        <f t="shared" si="1297"/>
        <v>0</v>
      </c>
      <c r="AG681">
        <f t="shared" si="1298"/>
        <v>0</v>
      </c>
      <c r="AH681">
        <f t="shared" si="1299"/>
        <v>0</v>
      </c>
      <c r="AI681">
        <f t="shared" si="1300"/>
        <v>0</v>
      </c>
      <c r="AJ681">
        <f t="shared" si="1301"/>
        <v>0</v>
      </c>
      <c r="AK681">
        <f t="shared" si="1302"/>
        <v>0</v>
      </c>
      <c r="AL681">
        <f t="shared" si="1303"/>
        <v>0</v>
      </c>
      <c r="AM681">
        <f t="shared" si="1304"/>
        <v>0</v>
      </c>
      <c r="AN681">
        <f t="shared" si="1305"/>
        <v>0</v>
      </c>
      <c r="AO681">
        <f t="shared" si="1306"/>
        <v>0</v>
      </c>
      <c r="AP681">
        <f t="shared" si="1307"/>
        <v>0</v>
      </c>
      <c r="AQ681">
        <f t="shared" si="1308"/>
        <v>0</v>
      </c>
      <c r="AR681">
        <f t="shared" si="1309"/>
        <v>0</v>
      </c>
      <c r="AS681">
        <f t="shared" si="1310"/>
        <v>0</v>
      </c>
      <c r="AT681">
        <f t="shared" si="1280"/>
        <v>0</v>
      </c>
      <c r="AU681">
        <f t="shared" si="1311"/>
        <v>0</v>
      </c>
      <c r="AV681">
        <f t="shared" si="1312"/>
        <v>0</v>
      </c>
      <c r="AW681">
        <f t="shared" si="1281"/>
        <v>0</v>
      </c>
      <c r="AX681">
        <f t="shared" si="1313"/>
        <v>0</v>
      </c>
      <c r="AY681">
        <f t="shared" si="1314"/>
        <v>0</v>
      </c>
      <c r="AZ681">
        <f t="shared" si="1315"/>
        <v>0</v>
      </c>
      <c r="BA681">
        <f t="shared" si="1316"/>
        <v>0</v>
      </c>
      <c r="BB681">
        <f t="shared" si="1317"/>
        <v>0</v>
      </c>
      <c r="BC681">
        <f t="shared" si="1318"/>
        <v>0</v>
      </c>
      <c r="BD681">
        <f t="shared" si="1319"/>
        <v>0</v>
      </c>
      <c r="BE681">
        <f t="shared" si="1320"/>
        <v>0</v>
      </c>
      <c r="BF681">
        <f t="shared" si="1321"/>
        <v>0</v>
      </c>
      <c r="BG681">
        <f t="shared" si="1322"/>
        <v>0</v>
      </c>
      <c r="BH681">
        <f t="shared" si="1323"/>
        <v>0</v>
      </c>
      <c r="BI681">
        <f t="shared" si="1324"/>
        <v>0</v>
      </c>
      <c r="BJ681">
        <f t="shared" si="1325"/>
        <v>0</v>
      </c>
      <c r="BK681">
        <f t="shared" si="1326"/>
        <v>0</v>
      </c>
      <c r="BL681">
        <f t="shared" si="1327"/>
        <v>0</v>
      </c>
      <c r="BM681">
        <f t="shared" si="1328"/>
        <v>0</v>
      </c>
      <c r="BN681">
        <f t="shared" si="1329"/>
        <v>0</v>
      </c>
      <c r="BO681">
        <f t="shared" si="1330"/>
        <v>0</v>
      </c>
      <c r="BP681">
        <f t="shared" si="1331"/>
        <v>0</v>
      </c>
      <c r="BQ681">
        <f t="shared" si="1332"/>
        <v>0</v>
      </c>
      <c r="BR681">
        <f t="shared" si="1333"/>
        <v>0</v>
      </c>
      <c r="BS681">
        <f t="shared" si="1334"/>
        <v>0</v>
      </c>
      <c r="BT681">
        <f t="shared" si="1335"/>
        <v>0</v>
      </c>
      <c r="BU681">
        <f t="shared" si="1336"/>
        <v>0</v>
      </c>
      <c r="BV681">
        <f t="shared" si="1337"/>
        <v>0</v>
      </c>
      <c r="BW681">
        <f t="shared" si="1338"/>
        <v>0</v>
      </c>
      <c r="BX681">
        <f t="shared" si="1339"/>
        <v>0</v>
      </c>
      <c r="BY681">
        <f t="shared" si="1340"/>
        <v>0</v>
      </c>
      <c r="BZ681">
        <f t="shared" si="1341"/>
        <v>0</v>
      </c>
      <c r="CA681">
        <f t="shared" si="1342"/>
        <v>0</v>
      </c>
      <c r="CB681">
        <f t="shared" si="1343"/>
        <v>0</v>
      </c>
      <c r="CC681">
        <f t="shared" si="1344"/>
        <v>0</v>
      </c>
      <c r="CD681">
        <f t="shared" si="1345"/>
        <v>0</v>
      </c>
      <c r="CE681">
        <f t="shared" si="1346"/>
        <v>0</v>
      </c>
      <c r="CF681">
        <f t="shared" si="1347"/>
        <v>0</v>
      </c>
      <c r="CG681">
        <f t="shared" si="1348"/>
        <v>0</v>
      </c>
      <c r="CH681">
        <f t="shared" si="1349"/>
        <v>0</v>
      </c>
      <c r="CI681">
        <f t="shared" si="1350"/>
        <v>0</v>
      </c>
      <c r="CJ681">
        <f t="shared" si="1351"/>
        <v>0</v>
      </c>
      <c r="CK681">
        <f t="shared" si="1352"/>
        <v>0</v>
      </c>
      <c r="CL681" t="str">
        <f t="shared" si="1353"/>
        <v/>
      </c>
      <c r="CM681" t="str">
        <f t="shared" si="1354"/>
        <v/>
      </c>
      <c r="CN681" t="str">
        <f t="shared" si="1355"/>
        <v/>
      </c>
      <c r="CO681" t="str">
        <f t="shared" si="1356"/>
        <v/>
      </c>
      <c r="CP681" t="str">
        <f t="shared" si="1357"/>
        <v/>
      </c>
      <c r="CQ681" t="str">
        <f t="shared" si="1358"/>
        <v/>
      </c>
      <c r="CR681" t="str">
        <f t="shared" si="1359"/>
        <v/>
      </c>
      <c r="CS681" t="str">
        <f t="shared" si="1360"/>
        <v/>
      </c>
      <c r="CT681" t="str">
        <f t="shared" si="1361"/>
        <v/>
      </c>
      <c r="CU681" t="str">
        <f t="shared" si="1362"/>
        <v/>
      </c>
      <c r="CV681" t="str">
        <f t="shared" si="1363"/>
        <v/>
      </c>
      <c r="CW681" t="str">
        <f t="shared" si="1364"/>
        <v/>
      </c>
      <c r="CX681" t="str">
        <f t="shared" si="1365"/>
        <v/>
      </c>
      <c r="CY681" t="str">
        <f t="shared" si="1366"/>
        <v/>
      </c>
      <c r="CZ681" t="str">
        <f t="shared" si="1367"/>
        <v/>
      </c>
      <c r="DA681" t="str">
        <f t="shared" si="1368"/>
        <v/>
      </c>
      <c r="DB681" t="str">
        <f t="shared" si="1369"/>
        <v/>
      </c>
      <c r="DC681" t="str">
        <f t="shared" si="1370"/>
        <v/>
      </c>
      <c r="DD681" t="str">
        <f t="shared" si="1371"/>
        <v/>
      </c>
      <c r="DE681" t="str">
        <f t="shared" si="1372"/>
        <v/>
      </c>
      <c r="DF681" t="str">
        <f t="shared" si="1373"/>
        <v/>
      </c>
      <c r="DG681" t="str">
        <f t="shared" si="1374"/>
        <v/>
      </c>
      <c r="DH681" t="str">
        <f t="shared" si="1375"/>
        <v/>
      </c>
      <c r="DI681" t="str">
        <f t="shared" si="1376"/>
        <v/>
      </c>
      <c r="DJ681" t="str">
        <f t="shared" si="1377"/>
        <v/>
      </c>
      <c r="DK681" t="str">
        <f t="shared" si="1378"/>
        <v/>
      </c>
      <c r="DL681" t="str">
        <f t="shared" si="1379"/>
        <v/>
      </c>
      <c r="DM681" t="str">
        <f t="shared" si="1380"/>
        <v/>
      </c>
      <c r="DN681" t="str">
        <f t="shared" si="1381"/>
        <v/>
      </c>
      <c r="DO681" t="str">
        <f t="shared" si="1382"/>
        <v/>
      </c>
      <c r="DP681" t="str">
        <f t="shared" si="1383"/>
        <v/>
      </c>
      <c r="DQ681" t="str">
        <f t="shared" si="1384"/>
        <v/>
      </c>
      <c r="DR681" t="str">
        <f t="shared" si="1385"/>
        <v/>
      </c>
      <c r="DS681" t="str">
        <f t="shared" si="1386"/>
        <v/>
      </c>
      <c r="DT681" t="str">
        <f t="shared" si="1387"/>
        <v/>
      </c>
      <c r="DU681">
        <f t="shared" si="1388"/>
        <v>0</v>
      </c>
      <c r="DV681">
        <f t="shared" si="1389"/>
        <v>0</v>
      </c>
      <c r="DW681">
        <f t="shared" si="1390"/>
        <v>0</v>
      </c>
      <c r="DX681" t="str">
        <f t="shared" si="1391"/>
        <v/>
      </c>
      <c r="DY681" t="str">
        <f t="shared" si="1392"/>
        <v/>
      </c>
      <c r="DZ681" t="str">
        <f t="shared" si="1393"/>
        <v/>
      </c>
      <c r="EA681" s="5">
        <f t="shared" si="1394"/>
        <v>0</v>
      </c>
      <c r="EB681" s="3">
        <f t="shared" si="1395"/>
        <v>0</v>
      </c>
    </row>
    <row r="682" spans="2:132" x14ac:dyDescent="0.2">
      <c r="B682">
        <v>677</v>
      </c>
      <c r="C682" s="3">
        <f>Zisk!D696</f>
        <v>0</v>
      </c>
      <c r="D682">
        <f>Zisk!E696</f>
        <v>0</v>
      </c>
      <c r="E682" s="66" t="str">
        <f t="shared" si="1282"/>
        <v/>
      </c>
      <c r="F682" t="str">
        <f t="shared" si="1283"/>
        <v/>
      </c>
      <c r="G682" s="66" t="str">
        <f t="shared" si="1284"/>
        <v/>
      </c>
      <c r="J682">
        <f>VstupniParametry_SKRYT!$D$5</f>
        <v>0.02</v>
      </c>
      <c r="K682">
        <f>VstupniParametry_SKRYT!$D$6</f>
        <v>0.06</v>
      </c>
      <c r="L682">
        <f>VstupniParametry_SKRYT!$D$7</f>
        <v>0.06</v>
      </c>
      <c r="M682">
        <f>VstupniParametry_SKRYT!$D$8</f>
        <v>0.06</v>
      </c>
      <c r="N682">
        <f>VstupniParametry_SKRYT!$D$9</f>
        <v>1.7999999999999999E-2</v>
      </c>
      <c r="O682" s="27">
        <f>VstupniParametry_SKRYT!$D$10</f>
        <v>0.01</v>
      </c>
      <c r="P682" s="27">
        <f>VstupniParametry_SKRYT!$D$11</f>
        <v>0.01</v>
      </c>
      <c r="Q682" s="27">
        <f>VstupniParametry_SKRYT!$D$12</f>
        <v>0.01</v>
      </c>
      <c r="R682" s="27">
        <f>VstupniParametry_SKRYT!$D$13</f>
        <v>0.01</v>
      </c>
      <c r="S682" s="27">
        <f>VstupniParametry_SKRYT!$D$14</f>
        <v>0.01</v>
      </c>
      <c r="T682">
        <f t="shared" si="1285"/>
        <v>0</v>
      </c>
      <c r="U682">
        <f t="shared" si="1286"/>
        <v>0</v>
      </c>
      <c r="V682">
        <f t="shared" si="1287"/>
        <v>0</v>
      </c>
      <c r="W682">
        <f t="shared" si="1288"/>
        <v>0</v>
      </c>
      <c r="X682">
        <f t="shared" si="1289"/>
        <v>0</v>
      </c>
      <c r="Y682">
        <f t="shared" si="1290"/>
        <v>0</v>
      </c>
      <c r="Z682">
        <f t="shared" si="1291"/>
        <v>0</v>
      </c>
      <c r="AA682">
        <f t="shared" si="1292"/>
        <v>0</v>
      </c>
      <c r="AB682">
        <f t="shared" si="1293"/>
        <v>0</v>
      </c>
      <c r="AC682">
        <f t="shared" si="1294"/>
        <v>0</v>
      </c>
      <c r="AD682">
        <f t="shared" si="1295"/>
        <v>0</v>
      </c>
      <c r="AE682">
        <f t="shared" si="1296"/>
        <v>0</v>
      </c>
      <c r="AF682">
        <f t="shared" si="1297"/>
        <v>0</v>
      </c>
      <c r="AG682">
        <f t="shared" si="1298"/>
        <v>0</v>
      </c>
      <c r="AH682">
        <f t="shared" si="1299"/>
        <v>0</v>
      </c>
      <c r="AI682">
        <f t="shared" si="1300"/>
        <v>0</v>
      </c>
      <c r="AJ682">
        <f t="shared" si="1301"/>
        <v>0</v>
      </c>
      <c r="AK682">
        <f t="shared" si="1302"/>
        <v>0</v>
      </c>
      <c r="AL682">
        <f t="shared" si="1303"/>
        <v>0</v>
      </c>
      <c r="AM682">
        <f t="shared" si="1304"/>
        <v>0</v>
      </c>
      <c r="AN682">
        <f t="shared" si="1305"/>
        <v>0</v>
      </c>
      <c r="AO682">
        <f t="shared" si="1306"/>
        <v>0</v>
      </c>
      <c r="AP682">
        <f t="shared" si="1307"/>
        <v>0</v>
      </c>
      <c r="AQ682">
        <f t="shared" si="1308"/>
        <v>0</v>
      </c>
      <c r="AR682">
        <f t="shared" si="1309"/>
        <v>0</v>
      </c>
      <c r="AS682">
        <f t="shared" si="1310"/>
        <v>0</v>
      </c>
      <c r="AT682">
        <f t="shared" si="1280"/>
        <v>0</v>
      </c>
      <c r="AU682">
        <f t="shared" si="1311"/>
        <v>0</v>
      </c>
      <c r="AV682">
        <f t="shared" si="1312"/>
        <v>0</v>
      </c>
      <c r="AW682">
        <f t="shared" si="1281"/>
        <v>0</v>
      </c>
      <c r="AX682">
        <f t="shared" si="1313"/>
        <v>0</v>
      </c>
      <c r="AY682">
        <f t="shared" si="1314"/>
        <v>0</v>
      </c>
      <c r="AZ682">
        <f t="shared" si="1315"/>
        <v>0</v>
      </c>
      <c r="BA682">
        <f t="shared" si="1316"/>
        <v>0</v>
      </c>
      <c r="BB682">
        <f t="shared" si="1317"/>
        <v>0</v>
      </c>
      <c r="BC682">
        <f t="shared" si="1318"/>
        <v>0</v>
      </c>
      <c r="BD682">
        <f t="shared" si="1319"/>
        <v>0</v>
      </c>
      <c r="BE682">
        <f t="shared" si="1320"/>
        <v>0</v>
      </c>
      <c r="BF682">
        <f t="shared" si="1321"/>
        <v>0</v>
      </c>
      <c r="BG682">
        <f t="shared" si="1322"/>
        <v>0</v>
      </c>
      <c r="BH682">
        <f t="shared" si="1323"/>
        <v>0</v>
      </c>
      <c r="BI682">
        <f t="shared" si="1324"/>
        <v>0</v>
      </c>
      <c r="BJ682">
        <f t="shared" si="1325"/>
        <v>0</v>
      </c>
      <c r="BK682">
        <f t="shared" si="1326"/>
        <v>0</v>
      </c>
      <c r="BL682">
        <f t="shared" si="1327"/>
        <v>0</v>
      </c>
      <c r="BM682">
        <f t="shared" si="1328"/>
        <v>0</v>
      </c>
      <c r="BN682">
        <f t="shared" si="1329"/>
        <v>0</v>
      </c>
      <c r="BO682">
        <f t="shared" si="1330"/>
        <v>0</v>
      </c>
      <c r="BP682">
        <f t="shared" si="1331"/>
        <v>0</v>
      </c>
      <c r="BQ682">
        <f t="shared" si="1332"/>
        <v>0</v>
      </c>
      <c r="BR682">
        <f t="shared" si="1333"/>
        <v>0</v>
      </c>
      <c r="BS682">
        <f t="shared" si="1334"/>
        <v>0</v>
      </c>
      <c r="BT682">
        <f t="shared" si="1335"/>
        <v>0</v>
      </c>
      <c r="BU682">
        <f t="shared" si="1336"/>
        <v>0</v>
      </c>
      <c r="BV682">
        <f t="shared" si="1337"/>
        <v>0</v>
      </c>
      <c r="BW682">
        <f t="shared" si="1338"/>
        <v>0</v>
      </c>
      <c r="BX682">
        <f t="shared" si="1339"/>
        <v>0</v>
      </c>
      <c r="BY682">
        <f t="shared" si="1340"/>
        <v>0</v>
      </c>
      <c r="BZ682">
        <f t="shared" si="1341"/>
        <v>0</v>
      </c>
      <c r="CA682">
        <f t="shared" si="1342"/>
        <v>0</v>
      </c>
      <c r="CB682">
        <f t="shared" si="1343"/>
        <v>0</v>
      </c>
      <c r="CC682">
        <f t="shared" si="1344"/>
        <v>0</v>
      </c>
      <c r="CD682">
        <f t="shared" si="1345"/>
        <v>0</v>
      </c>
      <c r="CE682">
        <f t="shared" si="1346"/>
        <v>0</v>
      </c>
      <c r="CF682">
        <f t="shared" si="1347"/>
        <v>0</v>
      </c>
      <c r="CG682">
        <f t="shared" si="1348"/>
        <v>0</v>
      </c>
      <c r="CH682">
        <f t="shared" si="1349"/>
        <v>0</v>
      </c>
      <c r="CI682">
        <f t="shared" si="1350"/>
        <v>0</v>
      </c>
      <c r="CJ682">
        <f t="shared" si="1351"/>
        <v>0</v>
      </c>
      <c r="CK682">
        <f t="shared" si="1352"/>
        <v>0</v>
      </c>
      <c r="CL682" t="str">
        <f t="shared" si="1353"/>
        <v/>
      </c>
      <c r="CM682" t="str">
        <f t="shared" si="1354"/>
        <v/>
      </c>
      <c r="CN682" t="str">
        <f t="shared" si="1355"/>
        <v/>
      </c>
      <c r="CO682" t="str">
        <f t="shared" si="1356"/>
        <v/>
      </c>
      <c r="CP682" t="str">
        <f t="shared" si="1357"/>
        <v/>
      </c>
      <c r="CQ682" t="str">
        <f t="shared" si="1358"/>
        <v/>
      </c>
      <c r="CR682" t="str">
        <f t="shared" si="1359"/>
        <v/>
      </c>
      <c r="CS682" t="str">
        <f t="shared" si="1360"/>
        <v/>
      </c>
      <c r="CT682" t="str">
        <f t="shared" si="1361"/>
        <v/>
      </c>
      <c r="CU682" t="str">
        <f t="shared" si="1362"/>
        <v/>
      </c>
      <c r="CV682" t="str">
        <f t="shared" si="1363"/>
        <v/>
      </c>
      <c r="CW682" t="str">
        <f t="shared" si="1364"/>
        <v/>
      </c>
      <c r="CX682" t="str">
        <f t="shared" si="1365"/>
        <v/>
      </c>
      <c r="CY682" t="str">
        <f t="shared" si="1366"/>
        <v/>
      </c>
      <c r="CZ682" t="str">
        <f t="shared" si="1367"/>
        <v/>
      </c>
      <c r="DA682" t="str">
        <f t="shared" si="1368"/>
        <v/>
      </c>
      <c r="DB682" t="str">
        <f t="shared" si="1369"/>
        <v/>
      </c>
      <c r="DC682" t="str">
        <f t="shared" si="1370"/>
        <v/>
      </c>
      <c r="DD682" t="str">
        <f t="shared" si="1371"/>
        <v/>
      </c>
      <c r="DE682" t="str">
        <f t="shared" si="1372"/>
        <v/>
      </c>
      <c r="DF682" t="str">
        <f t="shared" si="1373"/>
        <v/>
      </c>
      <c r="DG682" t="str">
        <f t="shared" si="1374"/>
        <v/>
      </c>
      <c r="DH682" t="str">
        <f t="shared" si="1375"/>
        <v/>
      </c>
      <c r="DI682" t="str">
        <f t="shared" si="1376"/>
        <v/>
      </c>
      <c r="DJ682" t="str">
        <f t="shared" si="1377"/>
        <v/>
      </c>
      <c r="DK682" t="str">
        <f t="shared" si="1378"/>
        <v/>
      </c>
      <c r="DL682" t="str">
        <f t="shared" si="1379"/>
        <v/>
      </c>
      <c r="DM682" t="str">
        <f t="shared" si="1380"/>
        <v/>
      </c>
      <c r="DN682" t="str">
        <f t="shared" si="1381"/>
        <v/>
      </c>
      <c r="DO682" t="str">
        <f t="shared" si="1382"/>
        <v/>
      </c>
      <c r="DP682" t="str">
        <f t="shared" si="1383"/>
        <v/>
      </c>
      <c r="DQ682" t="str">
        <f t="shared" si="1384"/>
        <v/>
      </c>
      <c r="DR682" t="str">
        <f t="shared" si="1385"/>
        <v/>
      </c>
      <c r="DS682" t="str">
        <f t="shared" si="1386"/>
        <v/>
      </c>
      <c r="DT682" t="str">
        <f t="shared" si="1387"/>
        <v/>
      </c>
      <c r="DU682">
        <f t="shared" si="1388"/>
        <v>0</v>
      </c>
      <c r="DV682">
        <f t="shared" si="1389"/>
        <v>0</v>
      </c>
      <c r="DW682">
        <f t="shared" si="1390"/>
        <v>0</v>
      </c>
      <c r="DX682" t="str">
        <f t="shared" si="1391"/>
        <v/>
      </c>
      <c r="DY682" t="str">
        <f t="shared" si="1392"/>
        <v/>
      </c>
      <c r="DZ682" t="str">
        <f t="shared" si="1393"/>
        <v/>
      </c>
      <c r="EA682" s="5">
        <f t="shared" si="1394"/>
        <v>0</v>
      </c>
      <c r="EB682" s="3">
        <f t="shared" si="1395"/>
        <v>0</v>
      </c>
    </row>
    <row r="683" spans="2:132" x14ac:dyDescent="0.2">
      <c r="B683" s="25">
        <v>678</v>
      </c>
      <c r="C683" s="26">
        <f>Zisk!D697</f>
        <v>0</v>
      </c>
      <c r="D683">
        <f>Zisk!E697</f>
        <v>0</v>
      </c>
      <c r="E683" s="66" t="str">
        <f t="shared" si="1282"/>
        <v/>
      </c>
      <c r="F683" t="str">
        <f t="shared" si="1283"/>
        <v/>
      </c>
      <c r="G683" s="66" t="str">
        <f t="shared" si="1284"/>
        <v/>
      </c>
      <c r="H683" s="25"/>
      <c r="I683" s="25"/>
      <c r="J683">
        <f>VstupniParametry_SKRYT!$D$5</f>
        <v>0.02</v>
      </c>
      <c r="K683">
        <f>VstupniParametry_SKRYT!$D$6</f>
        <v>0.06</v>
      </c>
      <c r="L683">
        <f>VstupniParametry_SKRYT!$D$7</f>
        <v>0.06</v>
      </c>
      <c r="M683">
        <f>VstupniParametry_SKRYT!$D$8</f>
        <v>0.06</v>
      </c>
      <c r="N683">
        <f>VstupniParametry_SKRYT!$D$9</f>
        <v>1.7999999999999999E-2</v>
      </c>
      <c r="O683" s="27">
        <f>VstupniParametry_SKRYT!$D$10</f>
        <v>0.01</v>
      </c>
      <c r="P683" s="27">
        <f>VstupniParametry_SKRYT!$D$11</f>
        <v>0.01</v>
      </c>
      <c r="Q683" s="27">
        <f>VstupniParametry_SKRYT!$D$12</f>
        <v>0.01</v>
      </c>
      <c r="R683" s="27">
        <f>VstupniParametry_SKRYT!$D$13</f>
        <v>0.01</v>
      </c>
      <c r="S683" s="27">
        <f>VstupniParametry_SKRYT!$D$14</f>
        <v>0.01</v>
      </c>
      <c r="T683">
        <f t="shared" si="1285"/>
        <v>0</v>
      </c>
      <c r="U683">
        <f t="shared" si="1286"/>
        <v>0</v>
      </c>
      <c r="V683">
        <f t="shared" si="1287"/>
        <v>0</v>
      </c>
      <c r="W683">
        <f t="shared" si="1288"/>
        <v>0</v>
      </c>
      <c r="X683">
        <f t="shared" si="1289"/>
        <v>0</v>
      </c>
      <c r="Y683">
        <f t="shared" si="1290"/>
        <v>0</v>
      </c>
      <c r="Z683">
        <f t="shared" si="1291"/>
        <v>0</v>
      </c>
      <c r="AA683">
        <f t="shared" si="1292"/>
        <v>0</v>
      </c>
      <c r="AB683">
        <f t="shared" si="1293"/>
        <v>0</v>
      </c>
      <c r="AC683">
        <f t="shared" si="1294"/>
        <v>0</v>
      </c>
      <c r="AD683">
        <f t="shared" si="1295"/>
        <v>0</v>
      </c>
      <c r="AE683">
        <f t="shared" si="1296"/>
        <v>0</v>
      </c>
      <c r="AF683">
        <f t="shared" si="1297"/>
        <v>0</v>
      </c>
      <c r="AG683">
        <f t="shared" si="1298"/>
        <v>0</v>
      </c>
      <c r="AH683">
        <f t="shared" si="1299"/>
        <v>0</v>
      </c>
      <c r="AI683">
        <f t="shared" si="1300"/>
        <v>0</v>
      </c>
      <c r="AJ683">
        <f t="shared" si="1301"/>
        <v>0</v>
      </c>
      <c r="AK683">
        <f t="shared" si="1302"/>
        <v>0</v>
      </c>
      <c r="AL683">
        <f t="shared" si="1303"/>
        <v>0</v>
      </c>
      <c r="AM683">
        <f t="shared" si="1304"/>
        <v>0</v>
      </c>
      <c r="AN683">
        <f t="shared" si="1305"/>
        <v>0</v>
      </c>
      <c r="AO683">
        <f t="shared" si="1306"/>
        <v>0</v>
      </c>
      <c r="AP683">
        <f t="shared" si="1307"/>
        <v>0</v>
      </c>
      <c r="AQ683">
        <f t="shared" si="1308"/>
        <v>0</v>
      </c>
      <c r="AR683">
        <f t="shared" si="1309"/>
        <v>0</v>
      </c>
      <c r="AS683">
        <f t="shared" si="1310"/>
        <v>0</v>
      </c>
      <c r="AT683">
        <f t="shared" si="1280"/>
        <v>0</v>
      </c>
      <c r="AU683">
        <f t="shared" si="1311"/>
        <v>0</v>
      </c>
      <c r="AV683">
        <f t="shared" si="1312"/>
        <v>0</v>
      </c>
      <c r="AW683">
        <f t="shared" si="1281"/>
        <v>0</v>
      </c>
      <c r="AX683">
        <f t="shared" si="1313"/>
        <v>0</v>
      </c>
      <c r="AY683">
        <f t="shared" si="1314"/>
        <v>0</v>
      </c>
      <c r="AZ683">
        <f t="shared" si="1315"/>
        <v>0</v>
      </c>
      <c r="BA683">
        <f t="shared" si="1316"/>
        <v>0</v>
      </c>
      <c r="BB683">
        <f t="shared" si="1317"/>
        <v>0</v>
      </c>
      <c r="BC683">
        <f t="shared" si="1318"/>
        <v>0</v>
      </c>
      <c r="BD683">
        <f t="shared" si="1319"/>
        <v>0</v>
      </c>
      <c r="BE683">
        <f t="shared" si="1320"/>
        <v>0</v>
      </c>
      <c r="BF683">
        <f t="shared" si="1321"/>
        <v>0</v>
      </c>
      <c r="BG683">
        <f t="shared" si="1322"/>
        <v>0</v>
      </c>
      <c r="BH683">
        <f t="shared" si="1323"/>
        <v>0</v>
      </c>
      <c r="BI683">
        <f t="shared" si="1324"/>
        <v>0</v>
      </c>
      <c r="BJ683">
        <f t="shared" si="1325"/>
        <v>0</v>
      </c>
      <c r="BK683">
        <f t="shared" si="1326"/>
        <v>0</v>
      </c>
      <c r="BL683">
        <f t="shared" si="1327"/>
        <v>0</v>
      </c>
      <c r="BM683">
        <f t="shared" si="1328"/>
        <v>0</v>
      </c>
      <c r="BN683">
        <f t="shared" si="1329"/>
        <v>0</v>
      </c>
      <c r="BO683">
        <f t="shared" si="1330"/>
        <v>0</v>
      </c>
      <c r="BP683">
        <f t="shared" si="1331"/>
        <v>0</v>
      </c>
      <c r="BQ683">
        <f t="shared" si="1332"/>
        <v>0</v>
      </c>
      <c r="BR683">
        <f t="shared" si="1333"/>
        <v>0</v>
      </c>
      <c r="BS683">
        <f t="shared" si="1334"/>
        <v>0</v>
      </c>
      <c r="BT683">
        <f t="shared" si="1335"/>
        <v>0</v>
      </c>
      <c r="BU683">
        <f t="shared" si="1336"/>
        <v>0</v>
      </c>
      <c r="BV683">
        <f t="shared" si="1337"/>
        <v>0</v>
      </c>
      <c r="BW683">
        <f t="shared" si="1338"/>
        <v>0</v>
      </c>
      <c r="BX683">
        <f t="shared" si="1339"/>
        <v>0</v>
      </c>
      <c r="BY683">
        <f t="shared" si="1340"/>
        <v>0</v>
      </c>
      <c r="BZ683">
        <f t="shared" si="1341"/>
        <v>0</v>
      </c>
      <c r="CA683">
        <f t="shared" si="1342"/>
        <v>0</v>
      </c>
      <c r="CB683">
        <f t="shared" si="1343"/>
        <v>0</v>
      </c>
      <c r="CC683">
        <f t="shared" si="1344"/>
        <v>0</v>
      </c>
      <c r="CD683">
        <f t="shared" si="1345"/>
        <v>0</v>
      </c>
      <c r="CE683">
        <f t="shared" si="1346"/>
        <v>0</v>
      </c>
      <c r="CF683">
        <f t="shared" si="1347"/>
        <v>0</v>
      </c>
      <c r="CG683">
        <f t="shared" si="1348"/>
        <v>0</v>
      </c>
      <c r="CH683">
        <f t="shared" si="1349"/>
        <v>0</v>
      </c>
      <c r="CI683">
        <f t="shared" si="1350"/>
        <v>0</v>
      </c>
      <c r="CJ683">
        <f t="shared" si="1351"/>
        <v>0</v>
      </c>
      <c r="CK683">
        <f t="shared" si="1352"/>
        <v>0</v>
      </c>
      <c r="CL683" t="str">
        <f t="shared" si="1353"/>
        <v/>
      </c>
      <c r="CM683" t="str">
        <f t="shared" si="1354"/>
        <v/>
      </c>
      <c r="CN683" t="str">
        <f t="shared" si="1355"/>
        <v/>
      </c>
      <c r="CO683" t="str">
        <f t="shared" si="1356"/>
        <v/>
      </c>
      <c r="CP683" t="str">
        <f t="shared" si="1357"/>
        <v/>
      </c>
      <c r="CQ683" t="str">
        <f t="shared" si="1358"/>
        <v/>
      </c>
      <c r="CR683" t="str">
        <f t="shared" si="1359"/>
        <v/>
      </c>
      <c r="CS683" t="str">
        <f t="shared" si="1360"/>
        <v/>
      </c>
      <c r="CT683" t="str">
        <f t="shared" si="1361"/>
        <v/>
      </c>
      <c r="CU683" t="str">
        <f t="shared" si="1362"/>
        <v/>
      </c>
      <c r="CV683" t="str">
        <f t="shared" si="1363"/>
        <v/>
      </c>
      <c r="CW683" t="str">
        <f t="shared" si="1364"/>
        <v/>
      </c>
      <c r="CX683" t="str">
        <f t="shared" si="1365"/>
        <v/>
      </c>
      <c r="CY683" t="str">
        <f t="shared" si="1366"/>
        <v/>
      </c>
      <c r="CZ683" t="str">
        <f t="shared" si="1367"/>
        <v/>
      </c>
      <c r="DA683" t="str">
        <f t="shared" si="1368"/>
        <v/>
      </c>
      <c r="DB683" t="str">
        <f t="shared" si="1369"/>
        <v/>
      </c>
      <c r="DC683" t="str">
        <f t="shared" si="1370"/>
        <v/>
      </c>
      <c r="DD683" t="str">
        <f t="shared" si="1371"/>
        <v/>
      </c>
      <c r="DE683" t="str">
        <f t="shared" si="1372"/>
        <v/>
      </c>
      <c r="DF683" t="str">
        <f t="shared" si="1373"/>
        <v/>
      </c>
      <c r="DG683" t="str">
        <f t="shared" si="1374"/>
        <v/>
      </c>
      <c r="DH683" t="str">
        <f t="shared" si="1375"/>
        <v/>
      </c>
      <c r="DI683" t="str">
        <f t="shared" si="1376"/>
        <v/>
      </c>
      <c r="DJ683" t="str">
        <f t="shared" si="1377"/>
        <v/>
      </c>
      <c r="DK683" t="str">
        <f t="shared" si="1378"/>
        <v/>
      </c>
      <c r="DL683" t="str">
        <f t="shared" si="1379"/>
        <v/>
      </c>
      <c r="DM683" t="str">
        <f t="shared" si="1380"/>
        <v/>
      </c>
      <c r="DN683" t="str">
        <f t="shared" si="1381"/>
        <v/>
      </c>
      <c r="DO683" t="str">
        <f t="shared" si="1382"/>
        <v/>
      </c>
      <c r="DP683" t="str">
        <f t="shared" si="1383"/>
        <v/>
      </c>
      <c r="DQ683" t="str">
        <f t="shared" si="1384"/>
        <v/>
      </c>
      <c r="DR683" t="str">
        <f t="shared" si="1385"/>
        <v/>
      </c>
      <c r="DS683" t="str">
        <f t="shared" si="1386"/>
        <v/>
      </c>
      <c r="DT683" t="str">
        <f t="shared" si="1387"/>
        <v/>
      </c>
      <c r="DU683">
        <f t="shared" si="1388"/>
        <v>0</v>
      </c>
      <c r="DV683">
        <f t="shared" si="1389"/>
        <v>0</v>
      </c>
      <c r="DW683">
        <f t="shared" si="1390"/>
        <v>0</v>
      </c>
      <c r="DX683" t="str">
        <f t="shared" si="1391"/>
        <v/>
      </c>
      <c r="DY683" t="str">
        <f t="shared" si="1392"/>
        <v/>
      </c>
      <c r="DZ683" t="str">
        <f t="shared" si="1393"/>
        <v/>
      </c>
      <c r="EA683" s="5">
        <f t="shared" si="1394"/>
        <v>0</v>
      </c>
      <c r="EB683" s="3">
        <f t="shared" si="1395"/>
        <v>0</v>
      </c>
    </row>
    <row r="684" spans="2:132" x14ac:dyDescent="0.2">
      <c r="B684">
        <v>679</v>
      </c>
      <c r="C684" s="3">
        <f>Zisk!D698</f>
        <v>0</v>
      </c>
      <c r="D684">
        <f>Zisk!E698</f>
        <v>0</v>
      </c>
      <c r="E684" s="66" t="str">
        <f t="shared" si="1282"/>
        <v/>
      </c>
      <c r="F684" t="str">
        <f t="shared" si="1283"/>
        <v/>
      </c>
      <c r="G684" s="66" t="str">
        <f t="shared" si="1284"/>
        <v/>
      </c>
      <c r="J684">
        <f>VstupniParametry_SKRYT!$D$5</f>
        <v>0.02</v>
      </c>
      <c r="K684">
        <f>VstupniParametry_SKRYT!$D$6</f>
        <v>0.06</v>
      </c>
      <c r="L684">
        <f>VstupniParametry_SKRYT!$D$7</f>
        <v>0.06</v>
      </c>
      <c r="M684">
        <f>VstupniParametry_SKRYT!$D$8</f>
        <v>0.06</v>
      </c>
      <c r="N684">
        <f>VstupniParametry_SKRYT!$D$9</f>
        <v>1.7999999999999999E-2</v>
      </c>
      <c r="O684" s="27">
        <f>VstupniParametry_SKRYT!$D$10</f>
        <v>0.01</v>
      </c>
      <c r="P684" s="27">
        <f>VstupniParametry_SKRYT!$D$11</f>
        <v>0.01</v>
      </c>
      <c r="Q684" s="27">
        <f>VstupniParametry_SKRYT!$D$12</f>
        <v>0.01</v>
      </c>
      <c r="R684" s="27">
        <f>VstupniParametry_SKRYT!$D$13</f>
        <v>0.01</v>
      </c>
      <c r="S684" s="27">
        <f>VstupniParametry_SKRYT!$D$14</f>
        <v>0.01</v>
      </c>
      <c r="T684">
        <f t="shared" si="1285"/>
        <v>0</v>
      </c>
      <c r="U684">
        <f t="shared" si="1286"/>
        <v>0</v>
      </c>
      <c r="V684">
        <f t="shared" si="1287"/>
        <v>0</v>
      </c>
      <c r="W684">
        <f t="shared" si="1288"/>
        <v>0</v>
      </c>
      <c r="X684">
        <f t="shared" si="1289"/>
        <v>0</v>
      </c>
      <c r="Y684">
        <f t="shared" si="1290"/>
        <v>0</v>
      </c>
      <c r="Z684">
        <f t="shared" si="1291"/>
        <v>0</v>
      </c>
      <c r="AA684">
        <f t="shared" si="1292"/>
        <v>0</v>
      </c>
      <c r="AB684">
        <f t="shared" si="1293"/>
        <v>0</v>
      </c>
      <c r="AC684">
        <f t="shared" si="1294"/>
        <v>0</v>
      </c>
      <c r="AD684">
        <f t="shared" si="1295"/>
        <v>0</v>
      </c>
      <c r="AE684">
        <f t="shared" si="1296"/>
        <v>0</v>
      </c>
      <c r="AF684">
        <f t="shared" si="1297"/>
        <v>0</v>
      </c>
      <c r="AG684">
        <f t="shared" si="1298"/>
        <v>0</v>
      </c>
      <c r="AH684">
        <f t="shared" si="1299"/>
        <v>0</v>
      </c>
      <c r="AI684">
        <f t="shared" si="1300"/>
        <v>0</v>
      </c>
      <c r="AJ684">
        <f t="shared" si="1301"/>
        <v>0</v>
      </c>
      <c r="AK684">
        <f t="shared" si="1302"/>
        <v>0</v>
      </c>
      <c r="AL684">
        <f t="shared" si="1303"/>
        <v>0</v>
      </c>
      <c r="AM684">
        <f t="shared" si="1304"/>
        <v>0</v>
      </c>
      <c r="AN684">
        <f t="shared" si="1305"/>
        <v>0</v>
      </c>
      <c r="AO684">
        <f t="shared" si="1306"/>
        <v>0</v>
      </c>
      <c r="AP684">
        <f t="shared" si="1307"/>
        <v>0</v>
      </c>
      <c r="AQ684">
        <f t="shared" si="1308"/>
        <v>0</v>
      </c>
      <c r="AR684">
        <f t="shared" si="1309"/>
        <v>0</v>
      </c>
      <c r="AS684">
        <f t="shared" si="1310"/>
        <v>0</v>
      </c>
      <c r="AT684">
        <f t="shared" si="1280"/>
        <v>0</v>
      </c>
      <c r="AU684">
        <f t="shared" si="1311"/>
        <v>0</v>
      </c>
      <c r="AV684">
        <f t="shared" si="1312"/>
        <v>0</v>
      </c>
      <c r="AW684">
        <f t="shared" si="1281"/>
        <v>0</v>
      </c>
      <c r="AX684">
        <f t="shared" si="1313"/>
        <v>0</v>
      </c>
      <c r="AY684">
        <f t="shared" si="1314"/>
        <v>0</v>
      </c>
      <c r="AZ684">
        <f t="shared" si="1315"/>
        <v>0</v>
      </c>
      <c r="BA684">
        <f t="shared" si="1316"/>
        <v>0</v>
      </c>
      <c r="BB684">
        <f t="shared" si="1317"/>
        <v>0</v>
      </c>
      <c r="BC684">
        <f t="shared" si="1318"/>
        <v>0</v>
      </c>
      <c r="BD684">
        <f t="shared" si="1319"/>
        <v>0</v>
      </c>
      <c r="BE684">
        <f t="shared" si="1320"/>
        <v>0</v>
      </c>
      <c r="BF684">
        <f t="shared" si="1321"/>
        <v>0</v>
      </c>
      <c r="BG684">
        <f t="shared" si="1322"/>
        <v>0</v>
      </c>
      <c r="BH684">
        <f t="shared" si="1323"/>
        <v>0</v>
      </c>
      <c r="BI684">
        <f t="shared" si="1324"/>
        <v>0</v>
      </c>
      <c r="BJ684">
        <f t="shared" si="1325"/>
        <v>0</v>
      </c>
      <c r="BK684">
        <f t="shared" si="1326"/>
        <v>0</v>
      </c>
      <c r="BL684">
        <f t="shared" si="1327"/>
        <v>0</v>
      </c>
      <c r="BM684">
        <f t="shared" si="1328"/>
        <v>0</v>
      </c>
      <c r="BN684">
        <f t="shared" si="1329"/>
        <v>0</v>
      </c>
      <c r="BO684">
        <f t="shared" si="1330"/>
        <v>0</v>
      </c>
      <c r="BP684">
        <f t="shared" si="1331"/>
        <v>0</v>
      </c>
      <c r="BQ684">
        <f t="shared" si="1332"/>
        <v>0</v>
      </c>
      <c r="BR684">
        <f t="shared" si="1333"/>
        <v>0</v>
      </c>
      <c r="BS684">
        <f t="shared" si="1334"/>
        <v>0</v>
      </c>
      <c r="BT684">
        <f t="shared" si="1335"/>
        <v>0</v>
      </c>
      <c r="BU684">
        <f t="shared" si="1336"/>
        <v>0</v>
      </c>
      <c r="BV684">
        <f t="shared" si="1337"/>
        <v>0</v>
      </c>
      <c r="BW684">
        <f t="shared" si="1338"/>
        <v>0</v>
      </c>
      <c r="BX684">
        <f t="shared" si="1339"/>
        <v>0</v>
      </c>
      <c r="BY684">
        <f t="shared" si="1340"/>
        <v>0</v>
      </c>
      <c r="BZ684">
        <f t="shared" si="1341"/>
        <v>0</v>
      </c>
      <c r="CA684">
        <f t="shared" si="1342"/>
        <v>0</v>
      </c>
      <c r="CB684">
        <f t="shared" si="1343"/>
        <v>0</v>
      </c>
      <c r="CC684">
        <f t="shared" si="1344"/>
        <v>0</v>
      </c>
      <c r="CD684">
        <f t="shared" si="1345"/>
        <v>0</v>
      </c>
      <c r="CE684">
        <f t="shared" si="1346"/>
        <v>0</v>
      </c>
      <c r="CF684">
        <f t="shared" si="1347"/>
        <v>0</v>
      </c>
      <c r="CG684">
        <f t="shared" si="1348"/>
        <v>0</v>
      </c>
      <c r="CH684">
        <f t="shared" si="1349"/>
        <v>0</v>
      </c>
      <c r="CI684">
        <f t="shared" si="1350"/>
        <v>0</v>
      </c>
      <c r="CJ684">
        <f t="shared" si="1351"/>
        <v>0</v>
      </c>
      <c r="CK684">
        <f t="shared" si="1352"/>
        <v>0</v>
      </c>
      <c r="CL684" t="str">
        <f t="shared" si="1353"/>
        <v/>
      </c>
      <c r="CM684" t="str">
        <f t="shared" si="1354"/>
        <v/>
      </c>
      <c r="CN684" t="str">
        <f t="shared" si="1355"/>
        <v/>
      </c>
      <c r="CO684" t="str">
        <f t="shared" si="1356"/>
        <v/>
      </c>
      <c r="CP684" t="str">
        <f t="shared" si="1357"/>
        <v/>
      </c>
      <c r="CQ684" t="str">
        <f t="shared" si="1358"/>
        <v/>
      </c>
      <c r="CR684" t="str">
        <f t="shared" si="1359"/>
        <v/>
      </c>
      <c r="CS684" t="str">
        <f t="shared" si="1360"/>
        <v/>
      </c>
      <c r="CT684" t="str">
        <f t="shared" si="1361"/>
        <v/>
      </c>
      <c r="CU684" t="str">
        <f t="shared" si="1362"/>
        <v/>
      </c>
      <c r="CV684" t="str">
        <f t="shared" si="1363"/>
        <v/>
      </c>
      <c r="CW684" t="str">
        <f t="shared" si="1364"/>
        <v/>
      </c>
      <c r="CX684" t="str">
        <f t="shared" si="1365"/>
        <v/>
      </c>
      <c r="CY684" t="str">
        <f t="shared" si="1366"/>
        <v/>
      </c>
      <c r="CZ684" t="str">
        <f t="shared" si="1367"/>
        <v/>
      </c>
      <c r="DA684" t="str">
        <f t="shared" si="1368"/>
        <v/>
      </c>
      <c r="DB684" t="str">
        <f t="shared" si="1369"/>
        <v/>
      </c>
      <c r="DC684" t="str">
        <f t="shared" si="1370"/>
        <v/>
      </c>
      <c r="DD684" t="str">
        <f t="shared" si="1371"/>
        <v/>
      </c>
      <c r="DE684" t="str">
        <f t="shared" si="1372"/>
        <v/>
      </c>
      <c r="DF684" t="str">
        <f t="shared" si="1373"/>
        <v/>
      </c>
      <c r="DG684" t="str">
        <f t="shared" si="1374"/>
        <v/>
      </c>
      <c r="DH684" t="str">
        <f t="shared" si="1375"/>
        <v/>
      </c>
      <c r="DI684" t="str">
        <f t="shared" si="1376"/>
        <v/>
      </c>
      <c r="DJ684" t="str">
        <f t="shared" si="1377"/>
        <v/>
      </c>
      <c r="DK684" t="str">
        <f t="shared" si="1378"/>
        <v/>
      </c>
      <c r="DL684" t="str">
        <f t="shared" si="1379"/>
        <v/>
      </c>
      <c r="DM684" t="str">
        <f t="shared" si="1380"/>
        <v/>
      </c>
      <c r="DN684" t="str">
        <f t="shared" si="1381"/>
        <v/>
      </c>
      <c r="DO684" t="str">
        <f t="shared" si="1382"/>
        <v/>
      </c>
      <c r="DP684" t="str">
        <f t="shared" si="1383"/>
        <v/>
      </c>
      <c r="DQ684" t="str">
        <f t="shared" si="1384"/>
        <v/>
      </c>
      <c r="DR684" t="str">
        <f t="shared" si="1385"/>
        <v/>
      </c>
      <c r="DS684" t="str">
        <f t="shared" si="1386"/>
        <v/>
      </c>
      <c r="DT684" t="str">
        <f t="shared" si="1387"/>
        <v/>
      </c>
      <c r="DU684">
        <f t="shared" si="1388"/>
        <v>0</v>
      </c>
      <c r="DV684">
        <f t="shared" si="1389"/>
        <v>0</v>
      </c>
      <c r="DW684">
        <f t="shared" si="1390"/>
        <v>0</v>
      </c>
      <c r="DX684" t="str">
        <f t="shared" si="1391"/>
        <v/>
      </c>
      <c r="DY684" t="str">
        <f t="shared" si="1392"/>
        <v/>
      </c>
      <c r="DZ684" t="str">
        <f t="shared" si="1393"/>
        <v/>
      </c>
      <c r="EA684" s="5">
        <f t="shared" si="1394"/>
        <v>0</v>
      </c>
      <c r="EB684" s="3">
        <f t="shared" si="1395"/>
        <v>0</v>
      </c>
    </row>
    <row r="685" spans="2:132" x14ac:dyDescent="0.2">
      <c r="B685" s="25">
        <v>680</v>
      </c>
      <c r="C685" s="26">
        <f>Zisk!D699</f>
        <v>0</v>
      </c>
      <c r="D685">
        <f>Zisk!E699</f>
        <v>0</v>
      </c>
      <c r="E685" s="66" t="str">
        <f t="shared" si="1282"/>
        <v/>
      </c>
      <c r="F685" t="str">
        <f t="shared" si="1283"/>
        <v/>
      </c>
      <c r="G685" s="66" t="str">
        <f t="shared" si="1284"/>
        <v/>
      </c>
      <c r="H685" s="25"/>
      <c r="I685" s="25"/>
      <c r="J685">
        <f>VstupniParametry_SKRYT!$D$5</f>
        <v>0.02</v>
      </c>
      <c r="K685">
        <f>VstupniParametry_SKRYT!$D$6</f>
        <v>0.06</v>
      </c>
      <c r="L685">
        <f>VstupniParametry_SKRYT!$D$7</f>
        <v>0.06</v>
      </c>
      <c r="M685">
        <f>VstupniParametry_SKRYT!$D$8</f>
        <v>0.06</v>
      </c>
      <c r="N685">
        <f>VstupniParametry_SKRYT!$D$9</f>
        <v>1.7999999999999999E-2</v>
      </c>
      <c r="O685" s="27">
        <f>VstupniParametry_SKRYT!$D$10</f>
        <v>0.01</v>
      </c>
      <c r="P685" s="27">
        <f>VstupniParametry_SKRYT!$D$11</f>
        <v>0.01</v>
      </c>
      <c r="Q685" s="27">
        <f>VstupniParametry_SKRYT!$D$12</f>
        <v>0.01</v>
      </c>
      <c r="R685" s="27">
        <f>VstupniParametry_SKRYT!$D$13</f>
        <v>0.01</v>
      </c>
      <c r="S685" s="27">
        <f>VstupniParametry_SKRYT!$D$14</f>
        <v>0.01</v>
      </c>
      <c r="T685">
        <f t="shared" si="1285"/>
        <v>0</v>
      </c>
      <c r="U685">
        <f t="shared" si="1286"/>
        <v>0</v>
      </c>
      <c r="V685">
        <f t="shared" si="1287"/>
        <v>0</v>
      </c>
      <c r="W685">
        <f t="shared" si="1288"/>
        <v>0</v>
      </c>
      <c r="X685">
        <f t="shared" si="1289"/>
        <v>0</v>
      </c>
      <c r="Y685">
        <f t="shared" si="1290"/>
        <v>0</v>
      </c>
      <c r="Z685">
        <f t="shared" si="1291"/>
        <v>0</v>
      </c>
      <c r="AA685">
        <f t="shared" si="1292"/>
        <v>0</v>
      </c>
      <c r="AB685">
        <f t="shared" si="1293"/>
        <v>0</v>
      </c>
      <c r="AC685">
        <f t="shared" si="1294"/>
        <v>0</v>
      </c>
      <c r="AD685">
        <f t="shared" si="1295"/>
        <v>0</v>
      </c>
      <c r="AE685">
        <f t="shared" si="1296"/>
        <v>0</v>
      </c>
      <c r="AF685">
        <f t="shared" si="1297"/>
        <v>0</v>
      </c>
      <c r="AG685">
        <f t="shared" si="1298"/>
        <v>0</v>
      </c>
      <c r="AH685">
        <f t="shared" si="1299"/>
        <v>0</v>
      </c>
      <c r="AI685">
        <f t="shared" si="1300"/>
        <v>0</v>
      </c>
      <c r="AJ685">
        <f t="shared" si="1301"/>
        <v>0</v>
      </c>
      <c r="AK685">
        <f t="shared" si="1302"/>
        <v>0</v>
      </c>
      <c r="AL685">
        <f t="shared" si="1303"/>
        <v>0</v>
      </c>
      <c r="AM685">
        <f t="shared" si="1304"/>
        <v>0</v>
      </c>
      <c r="AN685">
        <f t="shared" si="1305"/>
        <v>0</v>
      </c>
      <c r="AO685">
        <f t="shared" si="1306"/>
        <v>0</v>
      </c>
      <c r="AP685">
        <f t="shared" si="1307"/>
        <v>0</v>
      </c>
      <c r="AQ685">
        <f t="shared" si="1308"/>
        <v>0</v>
      </c>
      <c r="AR685">
        <f t="shared" si="1309"/>
        <v>0</v>
      </c>
      <c r="AS685">
        <f t="shared" si="1310"/>
        <v>0</v>
      </c>
      <c r="AT685">
        <f t="shared" si="1280"/>
        <v>0</v>
      </c>
      <c r="AU685">
        <f t="shared" si="1311"/>
        <v>0</v>
      </c>
      <c r="AV685">
        <f t="shared" si="1312"/>
        <v>0</v>
      </c>
      <c r="AW685">
        <f t="shared" si="1281"/>
        <v>0</v>
      </c>
      <c r="AX685">
        <f t="shared" si="1313"/>
        <v>0</v>
      </c>
      <c r="AY685">
        <f t="shared" si="1314"/>
        <v>0</v>
      </c>
      <c r="AZ685">
        <f t="shared" si="1315"/>
        <v>0</v>
      </c>
      <c r="BA685">
        <f t="shared" si="1316"/>
        <v>0</v>
      </c>
      <c r="BB685">
        <f t="shared" si="1317"/>
        <v>0</v>
      </c>
      <c r="BC685">
        <f t="shared" si="1318"/>
        <v>0</v>
      </c>
      <c r="BD685">
        <f t="shared" si="1319"/>
        <v>0</v>
      </c>
      <c r="BE685">
        <f t="shared" si="1320"/>
        <v>0</v>
      </c>
      <c r="BF685">
        <f t="shared" si="1321"/>
        <v>0</v>
      </c>
      <c r="BG685">
        <f t="shared" si="1322"/>
        <v>0</v>
      </c>
      <c r="BH685">
        <f t="shared" si="1323"/>
        <v>0</v>
      </c>
      <c r="BI685">
        <f t="shared" si="1324"/>
        <v>0</v>
      </c>
      <c r="BJ685">
        <f t="shared" si="1325"/>
        <v>0</v>
      </c>
      <c r="BK685">
        <f t="shared" si="1326"/>
        <v>0</v>
      </c>
      <c r="BL685">
        <f t="shared" si="1327"/>
        <v>0</v>
      </c>
      <c r="BM685">
        <f t="shared" si="1328"/>
        <v>0</v>
      </c>
      <c r="BN685">
        <f t="shared" si="1329"/>
        <v>0</v>
      </c>
      <c r="BO685">
        <f t="shared" si="1330"/>
        <v>0</v>
      </c>
      <c r="BP685">
        <f t="shared" si="1331"/>
        <v>0</v>
      </c>
      <c r="BQ685">
        <f t="shared" si="1332"/>
        <v>0</v>
      </c>
      <c r="BR685">
        <f t="shared" si="1333"/>
        <v>0</v>
      </c>
      <c r="BS685">
        <f t="shared" si="1334"/>
        <v>0</v>
      </c>
      <c r="BT685">
        <f t="shared" si="1335"/>
        <v>0</v>
      </c>
      <c r="BU685">
        <f t="shared" si="1336"/>
        <v>0</v>
      </c>
      <c r="BV685">
        <f t="shared" si="1337"/>
        <v>0</v>
      </c>
      <c r="BW685">
        <f t="shared" si="1338"/>
        <v>0</v>
      </c>
      <c r="BX685">
        <f t="shared" si="1339"/>
        <v>0</v>
      </c>
      <c r="BY685">
        <f t="shared" si="1340"/>
        <v>0</v>
      </c>
      <c r="BZ685">
        <f t="shared" si="1341"/>
        <v>0</v>
      </c>
      <c r="CA685">
        <f t="shared" si="1342"/>
        <v>0</v>
      </c>
      <c r="CB685">
        <f t="shared" si="1343"/>
        <v>0</v>
      </c>
      <c r="CC685">
        <f t="shared" si="1344"/>
        <v>0</v>
      </c>
      <c r="CD685">
        <f t="shared" si="1345"/>
        <v>0</v>
      </c>
      <c r="CE685">
        <f t="shared" si="1346"/>
        <v>0</v>
      </c>
      <c r="CF685">
        <f t="shared" si="1347"/>
        <v>0</v>
      </c>
      <c r="CG685">
        <f t="shared" si="1348"/>
        <v>0</v>
      </c>
      <c r="CH685">
        <f t="shared" si="1349"/>
        <v>0</v>
      </c>
      <c r="CI685">
        <f t="shared" si="1350"/>
        <v>0</v>
      </c>
      <c r="CJ685">
        <f t="shared" si="1351"/>
        <v>0</v>
      </c>
      <c r="CK685">
        <f t="shared" si="1352"/>
        <v>0</v>
      </c>
      <c r="CL685" t="str">
        <f t="shared" si="1353"/>
        <v/>
      </c>
      <c r="CM685" t="str">
        <f t="shared" si="1354"/>
        <v/>
      </c>
      <c r="CN685" t="str">
        <f t="shared" si="1355"/>
        <v/>
      </c>
      <c r="CO685" t="str">
        <f t="shared" si="1356"/>
        <v/>
      </c>
      <c r="CP685" t="str">
        <f t="shared" si="1357"/>
        <v/>
      </c>
      <c r="CQ685" t="str">
        <f t="shared" si="1358"/>
        <v/>
      </c>
      <c r="CR685" t="str">
        <f t="shared" si="1359"/>
        <v/>
      </c>
      <c r="CS685" t="str">
        <f t="shared" si="1360"/>
        <v/>
      </c>
      <c r="CT685" t="str">
        <f t="shared" si="1361"/>
        <v/>
      </c>
      <c r="CU685" t="str">
        <f t="shared" si="1362"/>
        <v/>
      </c>
      <c r="CV685" t="str">
        <f t="shared" si="1363"/>
        <v/>
      </c>
      <c r="CW685" t="str">
        <f t="shared" si="1364"/>
        <v/>
      </c>
      <c r="CX685" t="str">
        <f t="shared" si="1365"/>
        <v/>
      </c>
      <c r="CY685" t="str">
        <f t="shared" si="1366"/>
        <v/>
      </c>
      <c r="CZ685" t="str">
        <f t="shared" si="1367"/>
        <v/>
      </c>
      <c r="DA685" t="str">
        <f t="shared" si="1368"/>
        <v/>
      </c>
      <c r="DB685" t="str">
        <f t="shared" si="1369"/>
        <v/>
      </c>
      <c r="DC685" t="str">
        <f t="shared" si="1370"/>
        <v/>
      </c>
      <c r="DD685" t="str">
        <f t="shared" si="1371"/>
        <v/>
      </c>
      <c r="DE685" t="str">
        <f t="shared" si="1372"/>
        <v/>
      </c>
      <c r="DF685" t="str">
        <f t="shared" si="1373"/>
        <v/>
      </c>
      <c r="DG685" t="str">
        <f t="shared" si="1374"/>
        <v/>
      </c>
      <c r="DH685" t="str">
        <f t="shared" si="1375"/>
        <v/>
      </c>
      <c r="DI685" t="str">
        <f t="shared" si="1376"/>
        <v/>
      </c>
      <c r="DJ685" t="str">
        <f t="shared" si="1377"/>
        <v/>
      </c>
      <c r="DK685" t="str">
        <f t="shared" si="1378"/>
        <v/>
      </c>
      <c r="DL685" t="str">
        <f t="shared" si="1379"/>
        <v/>
      </c>
      <c r="DM685" t="str">
        <f t="shared" si="1380"/>
        <v/>
      </c>
      <c r="DN685" t="str">
        <f t="shared" si="1381"/>
        <v/>
      </c>
      <c r="DO685" t="str">
        <f t="shared" si="1382"/>
        <v/>
      </c>
      <c r="DP685" t="str">
        <f t="shared" si="1383"/>
        <v/>
      </c>
      <c r="DQ685" t="str">
        <f t="shared" si="1384"/>
        <v/>
      </c>
      <c r="DR685" t="str">
        <f t="shared" si="1385"/>
        <v/>
      </c>
      <c r="DS685" t="str">
        <f t="shared" si="1386"/>
        <v/>
      </c>
      <c r="DT685" t="str">
        <f t="shared" si="1387"/>
        <v/>
      </c>
      <c r="DU685">
        <f t="shared" si="1388"/>
        <v>0</v>
      </c>
      <c r="DV685">
        <f t="shared" si="1389"/>
        <v>0</v>
      </c>
      <c r="DW685">
        <f t="shared" si="1390"/>
        <v>0</v>
      </c>
      <c r="DX685" t="str">
        <f t="shared" si="1391"/>
        <v/>
      </c>
      <c r="DY685" t="str">
        <f t="shared" si="1392"/>
        <v/>
      </c>
      <c r="DZ685" t="str">
        <f t="shared" si="1393"/>
        <v/>
      </c>
      <c r="EA685" s="5">
        <f t="shared" si="1394"/>
        <v>0</v>
      </c>
      <c r="EB685" s="3">
        <f t="shared" si="1395"/>
        <v>0</v>
      </c>
    </row>
    <row r="686" spans="2:132" x14ac:dyDescent="0.2">
      <c r="B686">
        <v>681</v>
      </c>
      <c r="C686" s="3">
        <f>Zisk!D700</f>
        <v>0</v>
      </c>
      <c r="D686">
        <f>Zisk!E700</f>
        <v>0</v>
      </c>
      <c r="E686" s="66" t="str">
        <f t="shared" si="1282"/>
        <v/>
      </c>
      <c r="F686" t="str">
        <f t="shared" si="1283"/>
        <v/>
      </c>
      <c r="G686" s="66" t="str">
        <f t="shared" si="1284"/>
        <v/>
      </c>
      <c r="J686">
        <f>VstupniParametry_SKRYT!$D$5</f>
        <v>0.02</v>
      </c>
      <c r="K686">
        <f>VstupniParametry_SKRYT!$D$6</f>
        <v>0.06</v>
      </c>
      <c r="L686">
        <f>VstupniParametry_SKRYT!$D$7</f>
        <v>0.06</v>
      </c>
      <c r="M686">
        <f>VstupniParametry_SKRYT!$D$8</f>
        <v>0.06</v>
      </c>
      <c r="N686">
        <f>VstupniParametry_SKRYT!$D$9</f>
        <v>1.7999999999999999E-2</v>
      </c>
      <c r="O686" s="27">
        <f>VstupniParametry_SKRYT!$D$10</f>
        <v>0.01</v>
      </c>
      <c r="P686" s="27">
        <f>VstupniParametry_SKRYT!$D$11</f>
        <v>0.01</v>
      </c>
      <c r="Q686" s="27">
        <f>VstupniParametry_SKRYT!$D$12</f>
        <v>0.01</v>
      </c>
      <c r="R686" s="27">
        <f>VstupniParametry_SKRYT!$D$13</f>
        <v>0.01</v>
      </c>
      <c r="S686" s="27">
        <f>VstupniParametry_SKRYT!$D$14</f>
        <v>0.01</v>
      </c>
      <c r="T686">
        <f t="shared" si="1285"/>
        <v>0</v>
      </c>
      <c r="U686">
        <f t="shared" si="1286"/>
        <v>0</v>
      </c>
      <c r="V686">
        <f t="shared" si="1287"/>
        <v>0</v>
      </c>
      <c r="W686">
        <f t="shared" si="1288"/>
        <v>0</v>
      </c>
      <c r="X686">
        <f t="shared" si="1289"/>
        <v>0</v>
      </c>
      <c r="Y686">
        <f t="shared" si="1290"/>
        <v>0</v>
      </c>
      <c r="Z686">
        <f t="shared" si="1291"/>
        <v>0</v>
      </c>
      <c r="AA686">
        <f t="shared" si="1292"/>
        <v>0</v>
      </c>
      <c r="AB686">
        <f t="shared" si="1293"/>
        <v>0</v>
      </c>
      <c r="AC686">
        <f t="shared" si="1294"/>
        <v>0</v>
      </c>
      <c r="AD686">
        <f t="shared" si="1295"/>
        <v>0</v>
      </c>
      <c r="AE686">
        <f t="shared" si="1296"/>
        <v>0</v>
      </c>
      <c r="AF686">
        <f t="shared" si="1297"/>
        <v>0</v>
      </c>
      <c r="AG686">
        <f t="shared" si="1298"/>
        <v>0</v>
      </c>
      <c r="AH686">
        <f t="shared" si="1299"/>
        <v>0</v>
      </c>
      <c r="AI686">
        <f t="shared" si="1300"/>
        <v>0</v>
      </c>
      <c r="AJ686">
        <f t="shared" si="1301"/>
        <v>0</v>
      </c>
      <c r="AK686">
        <f t="shared" si="1302"/>
        <v>0</v>
      </c>
      <c r="AL686">
        <f t="shared" si="1303"/>
        <v>0</v>
      </c>
      <c r="AM686">
        <f t="shared" si="1304"/>
        <v>0</v>
      </c>
      <c r="AN686">
        <f t="shared" si="1305"/>
        <v>0</v>
      </c>
      <c r="AO686">
        <f t="shared" si="1306"/>
        <v>0</v>
      </c>
      <c r="AP686">
        <f t="shared" si="1307"/>
        <v>0</v>
      </c>
      <c r="AQ686">
        <f t="shared" si="1308"/>
        <v>0</v>
      </c>
      <c r="AR686">
        <f t="shared" si="1309"/>
        <v>0</v>
      </c>
      <c r="AS686">
        <f t="shared" si="1310"/>
        <v>0</v>
      </c>
      <c r="AT686">
        <f t="shared" si="1280"/>
        <v>0</v>
      </c>
      <c r="AU686">
        <f t="shared" si="1311"/>
        <v>0</v>
      </c>
      <c r="AV686">
        <f t="shared" si="1312"/>
        <v>0</v>
      </c>
      <c r="AW686">
        <f t="shared" si="1281"/>
        <v>0</v>
      </c>
      <c r="AX686">
        <f t="shared" si="1313"/>
        <v>0</v>
      </c>
      <c r="AY686">
        <f t="shared" si="1314"/>
        <v>0</v>
      </c>
      <c r="AZ686">
        <f t="shared" si="1315"/>
        <v>0</v>
      </c>
      <c r="BA686">
        <f t="shared" si="1316"/>
        <v>0</v>
      </c>
      <c r="BB686">
        <f t="shared" si="1317"/>
        <v>0</v>
      </c>
      <c r="BC686">
        <f t="shared" si="1318"/>
        <v>0</v>
      </c>
      <c r="BD686">
        <f t="shared" si="1319"/>
        <v>0</v>
      </c>
      <c r="BE686">
        <f t="shared" si="1320"/>
        <v>0</v>
      </c>
      <c r="BF686">
        <f t="shared" si="1321"/>
        <v>0</v>
      </c>
      <c r="BG686">
        <f t="shared" si="1322"/>
        <v>0</v>
      </c>
      <c r="BH686">
        <f t="shared" si="1323"/>
        <v>0</v>
      </c>
      <c r="BI686">
        <f t="shared" si="1324"/>
        <v>0</v>
      </c>
      <c r="BJ686">
        <f t="shared" si="1325"/>
        <v>0</v>
      </c>
      <c r="BK686">
        <f t="shared" si="1326"/>
        <v>0</v>
      </c>
      <c r="BL686">
        <f t="shared" si="1327"/>
        <v>0</v>
      </c>
      <c r="BM686">
        <f t="shared" si="1328"/>
        <v>0</v>
      </c>
      <c r="BN686">
        <f t="shared" si="1329"/>
        <v>0</v>
      </c>
      <c r="BO686">
        <f t="shared" si="1330"/>
        <v>0</v>
      </c>
      <c r="BP686">
        <f t="shared" si="1331"/>
        <v>0</v>
      </c>
      <c r="BQ686">
        <f t="shared" si="1332"/>
        <v>0</v>
      </c>
      <c r="BR686">
        <f t="shared" si="1333"/>
        <v>0</v>
      </c>
      <c r="BS686">
        <f t="shared" si="1334"/>
        <v>0</v>
      </c>
      <c r="BT686">
        <f t="shared" si="1335"/>
        <v>0</v>
      </c>
      <c r="BU686">
        <f t="shared" si="1336"/>
        <v>0</v>
      </c>
      <c r="BV686">
        <f t="shared" si="1337"/>
        <v>0</v>
      </c>
      <c r="BW686">
        <f t="shared" si="1338"/>
        <v>0</v>
      </c>
      <c r="BX686">
        <f t="shared" si="1339"/>
        <v>0</v>
      </c>
      <c r="BY686">
        <f t="shared" si="1340"/>
        <v>0</v>
      </c>
      <c r="BZ686">
        <f t="shared" si="1341"/>
        <v>0</v>
      </c>
      <c r="CA686">
        <f t="shared" si="1342"/>
        <v>0</v>
      </c>
      <c r="CB686">
        <f t="shared" si="1343"/>
        <v>0</v>
      </c>
      <c r="CC686">
        <f t="shared" si="1344"/>
        <v>0</v>
      </c>
      <c r="CD686">
        <f t="shared" si="1345"/>
        <v>0</v>
      </c>
      <c r="CE686">
        <f t="shared" si="1346"/>
        <v>0</v>
      </c>
      <c r="CF686">
        <f t="shared" si="1347"/>
        <v>0</v>
      </c>
      <c r="CG686">
        <f t="shared" si="1348"/>
        <v>0</v>
      </c>
      <c r="CH686">
        <f t="shared" si="1349"/>
        <v>0</v>
      </c>
      <c r="CI686">
        <f t="shared" si="1350"/>
        <v>0</v>
      </c>
      <c r="CJ686">
        <f t="shared" si="1351"/>
        <v>0</v>
      </c>
      <c r="CK686">
        <f t="shared" si="1352"/>
        <v>0</v>
      </c>
      <c r="CL686" t="str">
        <f t="shared" si="1353"/>
        <v/>
      </c>
      <c r="CM686" t="str">
        <f t="shared" si="1354"/>
        <v/>
      </c>
      <c r="CN686" t="str">
        <f t="shared" si="1355"/>
        <v/>
      </c>
      <c r="CO686" t="str">
        <f t="shared" si="1356"/>
        <v/>
      </c>
      <c r="CP686" t="str">
        <f t="shared" si="1357"/>
        <v/>
      </c>
      <c r="CQ686" t="str">
        <f t="shared" si="1358"/>
        <v/>
      </c>
      <c r="CR686" t="str">
        <f t="shared" si="1359"/>
        <v/>
      </c>
      <c r="CS686" t="str">
        <f t="shared" si="1360"/>
        <v/>
      </c>
      <c r="CT686" t="str">
        <f t="shared" si="1361"/>
        <v/>
      </c>
      <c r="CU686" t="str">
        <f t="shared" si="1362"/>
        <v/>
      </c>
      <c r="CV686" t="str">
        <f t="shared" si="1363"/>
        <v/>
      </c>
      <c r="CW686" t="str">
        <f t="shared" si="1364"/>
        <v/>
      </c>
      <c r="CX686" t="str">
        <f t="shared" si="1365"/>
        <v/>
      </c>
      <c r="CY686" t="str">
        <f t="shared" si="1366"/>
        <v/>
      </c>
      <c r="CZ686" t="str">
        <f t="shared" si="1367"/>
        <v/>
      </c>
      <c r="DA686" t="str">
        <f t="shared" si="1368"/>
        <v/>
      </c>
      <c r="DB686" t="str">
        <f t="shared" si="1369"/>
        <v/>
      </c>
      <c r="DC686" t="str">
        <f t="shared" si="1370"/>
        <v/>
      </c>
      <c r="DD686" t="str">
        <f t="shared" si="1371"/>
        <v/>
      </c>
      <c r="DE686" t="str">
        <f t="shared" si="1372"/>
        <v/>
      </c>
      <c r="DF686" t="str">
        <f t="shared" si="1373"/>
        <v/>
      </c>
      <c r="DG686" t="str">
        <f t="shared" si="1374"/>
        <v/>
      </c>
      <c r="DH686" t="str">
        <f t="shared" si="1375"/>
        <v/>
      </c>
      <c r="DI686" t="str">
        <f t="shared" si="1376"/>
        <v/>
      </c>
      <c r="DJ686" t="str">
        <f t="shared" si="1377"/>
        <v/>
      </c>
      <c r="DK686" t="str">
        <f t="shared" si="1378"/>
        <v/>
      </c>
      <c r="DL686" t="str">
        <f t="shared" si="1379"/>
        <v/>
      </c>
      <c r="DM686" t="str">
        <f t="shared" si="1380"/>
        <v/>
      </c>
      <c r="DN686" t="str">
        <f t="shared" si="1381"/>
        <v/>
      </c>
      <c r="DO686" t="str">
        <f t="shared" si="1382"/>
        <v/>
      </c>
      <c r="DP686" t="str">
        <f t="shared" si="1383"/>
        <v/>
      </c>
      <c r="DQ686" t="str">
        <f t="shared" si="1384"/>
        <v/>
      </c>
      <c r="DR686" t="str">
        <f t="shared" si="1385"/>
        <v/>
      </c>
      <c r="DS686" t="str">
        <f t="shared" si="1386"/>
        <v/>
      </c>
      <c r="DT686" t="str">
        <f t="shared" si="1387"/>
        <v/>
      </c>
      <c r="DU686">
        <f t="shared" si="1388"/>
        <v>0</v>
      </c>
      <c r="DV686">
        <f t="shared" si="1389"/>
        <v>0</v>
      </c>
      <c r="DW686">
        <f t="shared" si="1390"/>
        <v>0</v>
      </c>
      <c r="DX686" t="str">
        <f t="shared" si="1391"/>
        <v/>
      </c>
      <c r="DY686" t="str">
        <f t="shared" si="1392"/>
        <v/>
      </c>
      <c r="DZ686" t="str">
        <f t="shared" si="1393"/>
        <v/>
      </c>
      <c r="EA686" s="5">
        <f t="shared" si="1394"/>
        <v>0</v>
      </c>
      <c r="EB686" s="3">
        <f t="shared" si="1395"/>
        <v>0</v>
      </c>
    </row>
    <row r="687" spans="2:132" x14ac:dyDescent="0.2">
      <c r="B687" s="25">
        <v>682</v>
      </c>
      <c r="C687" s="26">
        <f>Zisk!D701</f>
        <v>0</v>
      </c>
      <c r="D687">
        <f>Zisk!E701</f>
        <v>0</v>
      </c>
      <c r="E687" s="66" t="str">
        <f t="shared" si="1282"/>
        <v/>
      </c>
      <c r="F687" t="str">
        <f t="shared" si="1283"/>
        <v/>
      </c>
      <c r="G687" s="66" t="str">
        <f t="shared" si="1284"/>
        <v/>
      </c>
      <c r="H687" s="25"/>
      <c r="I687" s="25"/>
      <c r="J687">
        <f>VstupniParametry_SKRYT!$D$5</f>
        <v>0.02</v>
      </c>
      <c r="K687">
        <f>VstupniParametry_SKRYT!$D$6</f>
        <v>0.06</v>
      </c>
      <c r="L687">
        <f>VstupniParametry_SKRYT!$D$7</f>
        <v>0.06</v>
      </c>
      <c r="M687">
        <f>VstupniParametry_SKRYT!$D$8</f>
        <v>0.06</v>
      </c>
      <c r="N687">
        <f>VstupniParametry_SKRYT!$D$9</f>
        <v>1.7999999999999999E-2</v>
      </c>
      <c r="O687" s="27">
        <f>VstupniParametry_SKRYT!$D$10</f>
        <v>0.01</v>
      </c>
      <c r="P687" s="27">
        <f>VstupniParametry_SKRYT!$D$11</f>
        <v>0.01</v>
      </c>
      <c r="Q687" s="27">
        <f>VstupniParametry_SKRYT!$D$12</f>
        <v>0.01</v>
      </c>
      <c r="R687" s="27">
        <f>VstupniParametry_SKRYT!$D$13</f>
        <v>0.01</v>
      </c>
      <c r="S687" s="27">
        <f>VstupniParametry_SKRYT!$D$14</f>
        <v>0.01</v>
      </c>
      <c r="T687">
        <f t="shared" si="1285"/>
        <v>0</v>
      </c>
      <c r="U687">
        <f t="shared" si="1286"/>
        <v>0</v>
      </c>
      <c r="V687">
        <f t="shared" si="1287"/>
        <v>0</v>
      </c>
      <c r="W687">
        <f t="shared" si="1288"/>
        <v>0</v>
      </c>
      <c r="X687">
        <f t="shared" si="1289"/>
        <v>0</v>
      </c>
      <c r="Y687">
        <f t="shared" si="1290"/>
        <v>0</v>
      </c>
      <c r="Z687">
        <f t="shared" si="1291"/>
        <v>0</v>
      </c>
      <c r="AA687">
        <f t="shared" si="1292"/>
        <v>0</v>
      </c>
      <c r="AB687">
        <f t="shared" si="1293"/>
        <v>0</v>
      </c>
      <c r="AC687">
        <f t="shared" si="1294"/>
        <v>0</v>
      </c>
      <c r="AD687">
        <f t="shared" si="1295"/>
        <v>0</v>
      </c>
      <c r="AE687">
        <f t="shared" si="1296"/>
        <v>0</v>
      </c>
      <c r="AF687">
        <f t="shared" si="1297"/>
        <v>0</v>
      </c>
      <c r="AG687">
        <f t="shared" si="1298"/>
        <v>0</v>
      </c>
      <c r="AH687">
        <f t="shared" si="1299"/>
        <v>0</v>
      </c>
      <c r="AI687">
        <f t="shared" si="1300"/>
        <v>0</v>
      </c>
      <c r="AJ687">
        <f t="shared" si="1301"/>
        <v>0</v>
      </c>
      <c r="AK687">
        <f t="shared" si="1302"/>
        <v>0</v>
      </c>
      <c r="AL687">
        <f t="shared" si="1303"/>
        <v>0</v>
      </c>
      <c r="AM687">
        <f t="shared" si="1304"/>
        <v>0</v>
      </c>
      <c r="AN687">
        <f t="shared" si="1305"/>
        <v>0</v>
      </c>
      <c r="AO687">
        <f t="shared" si="1306"/>
        <v>0</v>
      </c>
      <c r="AP687">
        <f t="shared" si="1307"/>
        <v>0</v>
      </c>
      <c r="AQ687">
        <f t="shared" si="1308"/>
        <v>0</v>
      </c>
      <c r="AR687">
        <f t="shared" si="1309"/>
        <v>0</v>
      </c>
      <c r="AS687">
        <f t="shared" si="1310"/>
        <v>0</v>
      </c>
      <c r="AT687">
        <f t="shared" si="1280"/>
        <v>0</v>
      </c>
      <c r="AU687">
        <f t="shared" si="1311"/>
        <v>0</v>
      </c>
      <c r="AV687">
        <f t="shared" si="1312"/>
        <v>0</v>
      </c>
      <c r="AW687">
        <f t="shared" si="1281"/>
        <v>0</v>
      </c>
      <c r="AX687">
        <f t="shared" si="1313"/>
        <v>0</v>
      </c>
      <c r="AY687">
        <f t="shared" si="1314"/>
        <v>0</v>
      </c>
      <c r="AZ687">
        <f t="shared" si="1315"/>
        <v>0</v>
      </c>
      <c r="BA687">
        <f t="shared" si="1316"/>
        <v>0</v>
      </c>
      <c r="BB687">
        <f t="shared" si="1317"/>
        <v>0</v>
      </c>
      <c r="BC687">
        <f t="shared" si="1318"/>
        <v>0</v>
      </c>
      <c r="BD687">
        <f t="shared" si="1319"/>
        <v>0</v>
      </c>
      <c r="BE687">
        <f t="shared" si="1320"/>
        <v>0</v>
      </c>
      <c r="BF687">
        <f t="shared" si="1321"/>
        <v>0</v>
      </c>
      <c r="BG687">
        <f t="shared" si="1322"/>
        <v>0</v>
      </c>
      <c r="BH687">
        <f t="shared" si="1323"/>
        <v>0</v>
      </c>
      <c r="BI687">
        <f t="shared" si="1324"/>
        <v>0</v>
      </c>
      <c r="BJ687">
        <f t="shared" si="1325"/>
        <v>0</v>
      </c>
      <c r="BK687">
        <f t="shared" si="1326"/>
        <v>0</v>
      </c>
      <c r="BL687">
        <f t="shared" si="1327"/>
        <v>0</v>
      </c>
      <c r="BM687">
        <f t="shared" si="1328"/>
        <v>0</v>
      </c>
      <c r="BN687">
        <f t="shared" si="1329"/>
        <v>0</v>
      </c>
      <c r="BO687">
        <f t="shared" si="1330"/>
        <v>0</v>
      </c>
      <c r="BP687">
        <f t="shared" si="1331"/>
        <v>0</v>
      </c>
      <c r="BQ687">
        <f t="shared" si="1332"/>
        <v>0</v>
      </c>
      <c r="BR687">
        <f t="shared" si="1333"/>
        <v>0</v>
      </c>
      <c r="BS687">
        <f t="shared" si="1334"/>
        <v>0</v>
      </c>
      <c r="BT687">
        <f t="shared" si="1335"/>
        <v>0</v>
      </c>
      <c r="BU687">
        <f t="shared" si="1336"/>
        <v>0</v>
      </c>
      <c r="BV687">
        <f t="shared" si="1337"/>
        <v>0</v>
      </c>
      <c r="BW687">
        <f t="shared" si="1338"/>
        <v>0</v>
      </c>
      <c r="BX687">
        <f t="shared" si="1339"/>
        <v>0</v>
      </c>
      <c r="BY687">
        <f t="shared" si="1340"/>
        <v>0</v>
      </c>
      <c r="BZ687">
        <f t="shared" si="1341"/>
        <v>0</v>
      </c>
      <c r="CA687">
        <f t="shared" si="1342"/>
        <v>0</v>
      </c>
      <c r="CB687">
        <f t="shared" si="1343"/>
        <v>0</v>
      </c>
      <c r="CC687">
        <f t="shared" si="1344"/>
        <v>0</v>
      </c>
      <c r="CD687">
        <f t="shared" si="1345"/>
        <v>0</v>
      </c>
      <c r="CE687">
        <f t="shared" si="1346"/>
        <v>0</v>
      </c>
      <c r="CF687">
        <f t="shared" si="1347"/>
        <v>0</v>
      </c>
      <c r="CG687">
        <f t="shared" si="1348"/>
        <v>0</v>
      </c>
      <c r="CH687">
        <f t="shared" si="1349"/>
        <v>0</v>
      </c>
      <c r="CI687">
        <f t="shared" si="1350"/>
        <v>0</v>
      </c>
      <c r="CJ687">
        <f t="shared" si="1351"/>
        <v>0</v>
      </c>
      <c r="CK687">
        <f t="shared" si="1352"/>
        <v>0</v>
      </c>
      <c r="CL687" t="str">
        <f t="shared" si="1353"/>
        <v/>
      </c>
      <c r="CM687" t="str">
        <f t="shared" si="1354"/>
        <v/>
      </c>
      <c r="CN687" t="str">
        <f t="shared" si="1355"/>
        <v/>
      </c>
      <c r="CO687" t="str">
        <f t="shared" si="1356"/>
        <v/>
      </c>
      <c r="CP687" t="str">
        <f t="shared" si="1357"/>
        <v/>
      </c>
      <c r="CQ687" t="str">
        <f t="shared" si="1358"/>
        <v/>
      </c>
      <c r="CR687" t="str">
        <f t="shared" si="1359"/>
        <v/>
      </c>
      <c r="CS687" t="str">
        <f t="shared" si="1360"/>
        <v/>
      </c>
      <c r="CT687" t="str">
        <f t="shared" si="1361"/>
        <v/>
      </c>
      <c r="CU687" t="str">
        <f t="shared" si="1362"/>
        <v/>
      </c>
      <c r="CV687" t="str">
        <f t="shared" si="1363"/>
        <v/>
      </c>
      <c r="CW687" t="str">
        <f t="shared" si="1364"/>
        <v/>
      </c>
      <c r="CX687" t="str">
        <f t="shared" si="1365"/>
        <v/>
      </c>
      <c r="CY687" t="str">
        <f t="shared" si="1366"/>
        <v/>
      </c>
      <c r="CZ687" t="str">
        <f t="shared" si="1367"/>
        <v/>
      </c>
      <c r="DA687" t="str">
        <f t="shared" si="1368"/>
        <v/>
      </c>
      <c r="DB687" t="str">
        <f t="shared" si="1369"/>
        <v/>
      </c>
      <c r="DC687" t="str">
        <f t="shared" si="1370"/>
        <v/>
      </c>
      <c r="DD687" t="str">
        <f t="shared" si="1371"/>
        <v/>
      </c>
      <c r="DE687" t="str">
        <f t="shared" si="1372"/>
        <v/>
      </c>
      <c r="DF687" t="str">
        <f t="shared" si="1373"/>
        <v/>
      </c>
      <c r="DG687" t="str">
        <f t="shared" si="1374"/>
        <v/>
      </c>
      <c r="DH687" t="str">
        <f t="shared" si="1375"/>
        <v/>
      </c>
      <c r="DI687" t="str">
        <f t="shared" si="1376"/>
        <v/>
      </c>
      <c r="DJ687" t="str">
        <f t="shared" si="1377"/>
        <v/>
      </c>
      <c r="DK687" t="str">
        <f t="shared" si="1378"/>
        <v/>
      </c>
      <c r="DL687" t="str">
        <f t="shared" si="1379"/>
        <v/>
      </c>
      <c r="DM687" t="str">
        <f t="shared" si="1380"/>
        <v/>
      </c>
      <c r="DN687" t="str">
        <f t="shared" si="1381"/>
        <v/>
      </c>
      <c r="DO687" t="str">
        <f t="shared" si="1382"/>
        <v/>
      </c>
      <c r="DP687" t="str">
        <f t="shared" si="1383"/>
        <v/>
      </c>
      <c r="DQ687" t="str">
        <f t="shared" si="1384"/>
        <v/>
      </c>
      <c r="DR687" t="str">
        <f t="shared" si="1385"/>
        <v/>
      </c>
      <c r="DS687" t="str">
        <f t="shared" si="1386"/>
        <v/>
      </c>
      <c r="DT687" t="str">
        <f t="shared" si="1387"/>
        <v/>
      </c>
      <c r="DU687">
        <f t="shared" si="1388"/>
        <v>0</v>
      </c>
      <c r="DV687">
        <f t="shared" si="1389"/>
        <v>0</v>
      </c>
      <c r="DW687">
        <f t="shared" si="1390"/>
        <v>0</v>
      </c>
      <c r="DX687" t="str">
        <f t="shared" si="1391"/>
        <v/>
      </c>
      <c r="DY687" t="str">
        <f t="shared" si="1392"/>
        <v/>
      </c>
      <c r="DZ687" t="str">
        <f t="shared" si="1393"/>
        <v/>
      </c>
      <c r="EA687" s="5">
        <f t="shared" si="1394"/>
        <v>0</v>
      </c>
      <c r="EB687" s="3">
        <f t="shared" si="1395"/>
        <v>0</v>
      </c>
    </row>
    <row r="688" spans="2:132" x14ac:dyDescent="0.2">
      <c r="B688">
        <v>683</v>
      </c>
      <c r="C688" s="3">
        <f>Zisk!D702</f>
        <v>0</v>
      </c>
      <c r="D688">
        <f>Zisk!E702</f>
        <v>0</v>
      </c>
      <c r="E688" s="66" t="str">
        <f t="shared" si="1282"/>
        <v/>
      </c>
      <c r="F688" t="str">
        <f t="shared" si="1283"/>
        <v/>
      </c>
      <c r="G688" s="66" t="str">
        <f t="shared" si="1284"/>
        <v/>
      </c>
      <c r="J688">
        <f>VstupniParametry_SKRYT!$D$5</f>
        <v>0.02</v>
      </c>
      <c r="K688">
        <f>VstupniParametry_SKRYT!$D$6</f>
        <v>0.06</v>
      </c>
      <c r="L688">
        <f>VstupniParametry_SKRYT!$D$7</f>
        <v>0.06</v>
      </c>
      <c r="M688">
        <f>VstupniParametry_SKRYT!$D$8</f>
        <v>0.06</v>
      </c>
      <c r="N688">
        <f>VstupniParametry_SKRYT!$D$9</f>
        <v>1.7999999999999999E-2</v>
      </c>
      <c r="O688" s="27">
        <f>VstupniParametry_SKRYT!$D$10</f>
        <v>0.01</v>
      </c>
      <c r="P688" s="27">
        <f>VstupniParametry_SKRYT!$D$11</f>
        <v>0.01</v>
      </c>
      <c r="Q688" s="27">
        <f>VstupniParametry_SKRYT!$D$12</f>
        <v>0.01</v>
      </c>
      <c r="R688" s="27">
        <f>VstupniParametry_SKRYT!$D$13</f>
        <v>0.01</v>
      </c>
      <c r="S688" s="27">
        <f>VstupniParametry_SKRYT!$D$14</f>
        <v>0.01</v>
      </c>
      <c r="T688">
        <f t="shared" si="1285"/>
        <v>0</v>
      </c>
      <c r="U688">
        <f t="shared" si="1286"/>
        <v>0</v>
      </c>
      <c r="V688">
        <f t="shared" si="1287"/>
        <v>0</v>
      </c>
      <c r="W688">
        <f t="shared" si="1288"/>
        <v>0</v>
      </c>
      <c r="X688">
        <f t="shared" si="1289"/>
        <v>0</v>
      </c>
      <c r="Y688">
        <f t="shared" si="1290"/>
        <v>0</v>
      </c>
      <c r="Z688">
        <f t="shared" si="1291"/>
        <v>0</v>
      </c>
      <c r="AA688">
        <f t="shared" si="1292"/>
        <v>0</v>
      </c>
      <c r="AB688">
        <f t="shared" si="1293"/>
        <v>0</v>
      </c>
      <c r="AC688">
        <f t="shared" si="1294"/>
        <v>0</v>
      </c>
      <c r="AD688">
        <f t="shared" si="1295"/>
        <v>0</v>
      </c>
      <c r="AE688">
        <f t="shared" si="1296"/>
        <v>0</v>
      </c>
      <c r="AF688">
        <f t="shared" si="1297"/>
        <v>0</v>
      </c>
      <c r="AG688">
        <f t="shared" si="1298"/>
        <v>0</v>
      </c>
      <c r="AH688">
        <f t="shared" si="1299"/>
        <v>0</v>
      </c>
      <c r="AI688">
        <f t="shared" si="1300"/>
        <v>0</v>
      </c>
      <c r="AJ688">
        <f t="shared" si="1301"/>
        <v>0</v>
      </c>
      <c r="AK688">
        <f t="shared" si="1302"/>
        <v>0</v>
      </c>
      <c r="AL688">
        <f t="shared" si="1303"/>
        <v>0</v>
      </c>
      <c r="AM688">
        <f t="shared" si="1304"/>
        <v>0</v>
      </c>
      <c r="AN688">
        <f t="shared" si="1305"/>
        <v>0</v>
      </c>
      <c r="AO688">
        <f t="shared" si="1306"/>
        <v>0</v>
      </c>
      <c r="AP688">
        <f t="shared" si="1307"/>
        <v>0</v>
      </c>
      <c r="AQ688">
        <f t="shared" si="1308"/>
        <v>0</v>
      </c>
      <c r="AR688">
        <f t="shared" si="1309"/>
        <v>0</v>
      </c>
      <c r="AS688">
        <f t="shared" si="1310"/>
        <v>0</v>
      </c>
      <c r="AT688">
        <f t="shared" si="1280"/>
        <v>0</v>
      </c>
      <c r="AU688">
        <f t="shared" si="1311"/>
        <v>0</v>
      </c>
      <c r="AV688">
        <f t="shared" si="1312"/>
        <v>0</v>
      </c>
      <c r="AW688">
        <f t="shared" si="1281"/>
        <v>0</v>
      </c>
      <c r="AX688">
        <f t="shared" si="1313"/>
        <v>0</v>
      </c>
      <c r="AY688">
        <f t="shared" si="1314"/>
        <v>0</v>
      </c>
      <c r="AZ688">
        <f t="shared" si="1315"/>
        <v>0</v>
      </c>
      <c r="BA688">
        <f t="shared" si="1316"/>
        <v>0</v>
      </c>
      <c r="BB688">
        <f t="shared" si="1317"/>
        <v>0</v>
      </c>
      <c r="BC688">
        <f t="shared" si="1318"/>
        <v>0</v>
      </c>
      <c r="BD688">
        <f t="shared" si="1319"/>
        <v>0</v>
      </c>
      <c r="BE688">
        <f t="shared" si="1320"/>
        <v>0</v>
      </c>
      <c r="BF688">
        <f t="shared" si="1321"/>
        <v>0</v>
      </c>
      <c r="BG688">
        <f t="shared" si="1322"/>
        <v>0</v>
      </c>
      <c r="BH688">
        <f t="shared" si="1323"/>
        <v>0</v>
      </c>
      <c r="BI688">
        <f t="shared" si="1324"/>
        <v>0</v>
      </c>
      <c r="BJ688">
        <f t="shared" si="1325"/>
        <v>0</v>
      </c>
      <c r="BK688">
        <f t="shared" si="1326"/>
        <v>0</v>
      </c>
      <c r="BL688">
        <f t="shared" si="1327"/>
        <v>0</v>
      </c>
      <c r="BM688">
        <f t="shared" si="1328"/>
        <v>0</v>
      </c>
      <c r="BN688">
        <f t="shared" si="1329"/>
        <v>0</v>
      </c>
      <c r="BO688">
        <f t="shared" si="1330"/>
        <v>0</v>
      </c>
      <c r="BP688">
        <f t="shared" si="1331"/>
        <v>0</v>
      </c>
      <c r="BQ688">
        <f t="shared" si="1332"/>
        <v>0</v>
      </c>
      <c r="BR688">
        <f t="shared" si="1333"/>
        <v>0</v>
      </c>
      <c r="BS688">
        <f t="shared" si="1334"/>
        <v>0</v>
      </c>
      <c r="BT688">
        <f t="shared" si="1335"/>
        <v>0</v>
      </c>
      <c r="BU688">
        <f t="shared" si="1336"/>
        <v>0</v>
      </c>
      <c r="BV688">
        <f t="shared" si="1337"/>
        <v>0</v>
      </c>
      <c r="BW688">
        <f t="shared" si="1338"/>
        <v>0</v>
      </c>
      <c r="BX688">
        <f t="shared" si="1339"/>
        <v>0</v>
      </c>
      <c r="BY688">
        <f t="shared" si="1340"/>
        <v>0</v>
      </c>
      <c r="BZ688">
        <f t="shared" si="1341"/>
        <v>0</v>
      </c>
      <c r="CA688">
        <f t="shared" si="1342"/>
        <v>0</v>
      </c>
      <c r="CB688">
        <f t="shared" si="1343"/>
        <v>0</v>
      </c>
      <c r="CC688">
        <f t="shared" si="1344"/>
        <v>0</v>
      </c>
      <c r="CD688">
        <f t="shared" si="1345"/>
        <v>0</v>
      </c>
      <c r="CE688">
        <f t="shared" si="1346"/>
        <v>0</v>
      </c>
      <c r="CF688">
        <f t="shared" si="1347"/>
        <v>0</v>
      </c>
      <c r="CG688">
        <f t="shared" si="1348"/>
        <v>0</v>
      </c>
      <c r="CH688">
        <f t="shared" si="1349"/>
        <v>0</v>
      </c>
      <c r="CI688">
        <f t="shared" si="1350"/>
        <v>0</v>
      </c>
      <c r="CJ688">
        <f t="shared" si="1351"/>
        <v>0</v>
      </c>
      <c r="CK688">
        <f t="shared" si="1352"/>
        <v>0</v>
      </c>
      <c r="CL688" t="str">
        <f t="shared" si="1353"/>
        <v/>
      </c>
      <c r="CM688" t="str">
        <f t="shared" si="1354"/>
        <v/>
      </c>
      <c r="CN688" t="str">
        <f t="shared" si="1355"/>
        <v/>
      </c>
      <c r="CO688" t="str">
        <f t="shared" si="1356"/>
        <v/>
      </c>
      <c r="CP688" t="str">
        <f t="shared" si="1357"/>
        <v/>
      </c>
      <c r="CQ688" t="str">
        <f t="shared" si="1358"/>
        <v/>
      </c>
      <c r="CR688" t="str">
        <f t="shared" si="1359"/>
        <v/>
      </c>
      <c r="CS688" t="str">
        <f t="shared" si="1360"/>
        <v/>
      </c>
      <c r="CT688" t="str">
        <f t="shared" si="1361"/>
        <v/>
      </c>
      <c r="CU688" t="str">
        <f t="shared" si="1362"/>
        <v/>
      </c>
      <c r="CV688" t="str">
        <f t="shared" si="1363"/>
        <v/>
      </c>
      <c r="CW688" t="str">
        <f t="shared" si="1364"/>
        <v/>
      </c>
      <c r="CX688" t="str">
        <f t="shared" si="1365"/>
        <v/>
      </c>
      <c r="CY688" t="str">
        <f t="shared" si="1366"/>
        <v/>
      </c>
      <c r="CZ688" t="str">
        <f t="shared" si="1367"/>
        <v/>
      </c>
      <c r="DA688" t="str">
        <f t="shared" si="1368"/>
        <v/>
      </c>
      <c r="DB688" t="str">
        <f t="shared" si="1369"/>
        <v/>
      </c>
      <c r="DC688" t="str">
        <f t="shared" si="1370"/>
        <v/>
      </c>
      <c r="DD688" t="str">
        <f t="shared" si="1371"/>
        <v/>
      </c>
      <c r="DE688" t="str">
        <f t="shared" si="1372"/>
        <v/>
      </c>
      <c r="DF688" t="str">
        <f t="shared" si="1373"/>
        <v/>
      </c>
      <c r="DG688" t="str">
        <f t="shared" si="1374"/>
        <v/>
      </c>
      <c r="DH688" t="str">
        <f t="shared" si="1375"/>
        <v/>
      </c>
      <c r="DI688" t="str">
        <f t="shared" si="1376"/>
        <v/>
      </c>
      <c r="DJ688" t="str">
        <f t="shared" si="1377"/>
        <v/>
      </c>
      <c r="DK688" t="str">
        <f t="shared" si="1378"/>
        <v/>
      </c>
      <c r="DL688" t="str">
        <f t="shared" si="1379"/>
        <v/>
      </c>
      <c r="DM688" t="str">
        <f t="shared" si="1380"/>
        <v/>
      </c>
      <c r="DN688" t="str">
        <f t="shared" si="1381"/>
        <v/>
      </c>
      <c r="DO688" t="str">
        <f t="shared" si="1382"/>
        <v/>
      </c>
      <c r="DP688" t="str">
        <f t="shared" si="1383"/>
        <v/>
      </c>
      <c r="DQ688" t="str">
        <f t="shared" si="1384"/>
        <v/>
      </c>
      <c r="DR688" t="str">
        <f t="shared" si="1385"/>
        <v/>
      </c>
      <c r="DS688" t="str">
        <f t="shared" si="1386"/>
        <v/>
      </c>
      <c r="DT688" t="str">
        <f t="shared" si="1387"/>
        <v/>
      </c>
      <c r="DU688">
        <f t="shared" si="1388"/>
        <v>0</v>
      </c>
      <c r="DV688">
        <f t="shared" si="1389"/>
        <v>0</v>
      </c>
      <c r="DW688">
        <f t="shared" si="1390"/>
        <v>0</v>
      </c>
      <c r="DX688" t="str">
        <f t="shared" si="1391"/>
        <v/>
      </c>
      <c r="DY688" t="str">
        <f t="shared" si="1392"/>
        <v/>
      </c>
      <c r="DZ688" t="str">
        <f t="shared" si="1393"/>
        <v/>
      </c>
      <c r="EA688" s="5">
        <f t="shared" si="1394"/>
        <v>0</v>
      </c>
      <c r="EB688" s="3">
        <f t="shared" si="1395"/>
        <v>0</v>
      </c>
    </row>
    <row r="689" spans="2:132" x14ac:dyDescent="0.2">
      <c r="B689" s="25">
        <v>684</v>
      </c>
      <c r="C689" s="26">
        <f>Zisk!D703</f>
        <v>0</v>
      </c>
      <c r="D689">
        <f>Zisk!E703</f>
        <v>0</v>
      </c>
      <c r="E689" s="66" t="str">
        <f t="shared" si="1282"/>
        <v/>
      </c>
      <c r="F689" t="str">
        <f t="shared" si="1283"/>
        <v/>
      </c>
      <c r="G689" s="66" t="str">
        <f t="shared" si="1284"/>
        <v/>
      </c>
      <c r="H689" s="25"/>
      <c r="I689" s="25"/>
      <c r="J689">
        <f>VstupniParametry_SKRYT!$D$5</f>
        <v>0.02</v>
      </c>
      <c r="K689">
        <f>VstupniParametry_SKRYT!$D$6</f>
        <v>0.06</v>
      </c>
      <c r="L689">
        <f>VstupniParametry_SKRYT!$D$7</f>
        <v>0.06</v>
      </c>
      <c r="M689">
        <f>VstupniParametry_SKRYT!$D$8</f>
        <v>0.06</v>
      </c>
      <c r="N689">
        <f>VstupniParametry_SKRYT!$D$9</f>
        <v>1.7999999999999999E-2</v>
      </c>
      <c r="O689" s="27">
        <f>VstupniParametry_SKRYT!$D$10</f>
        <v>0.01</v>
      </c>
      <c r="P689" s="27">
        <f>VstupniParametry_SKRYT!$D$11</f>
        <v>0.01</v>
      </c>
      <c r="Q689" s="27">
        <f>VstupniParametry_SKRYT!$D$12</f>
        <v>0.01</v>
      </c>
      <c r="R689" s="27">
        <f>VstupniParametry_SKRYT!$D$13</f>
        <v>0.01</v>
      </c>
      <c r="S689" s="27">
        <f>VstupniParametry_SKRYT!$D$14</f>
        <v>0.01</v>
      </c>
      <c r="T689">
        <f t="shared" si="1285"/>
        <v>0</v>
      </c>
      <c r="U689">
        <f t="shared" si="1286"/>
        <v>0</v>
      </c>
      <c r="V689">
        <f t="shared" si="1287"/>
        <v>0</v>
      </c>
      <c r="W689">
        <f t="shared" si="1288"/>
        <v>0</v>
      </c>
      <c r="X689">
        <f t="shared" si="1289"/>
        <v>0</v>
      </c>
      <c r="Y689">
        <f t="shared" si="1290"/>
        <v>0</v>
      </c>
      <c r="Z689">
        <f t="shared" si="1291"/>
        <v>0</v>
      </c>
      <c r="AA689">
        <f t="shared" si="1292"/>
        <v>0</v>
      </c>
      <c r="AB689">
        <f t="shared" si="1293"/>
        <v>0</v>
      </c>
      <c r="AC689">
        <f t="shared" si="1294"/>
        <v>0</v>
      </c>
      <c r="AD689">
        <f t="shared" si="1295"/>
        <v>0</v>
      </c>
      <c r="AE689">
        <f t="shared" si="1296"/>
        <v>0</v>
      </c>
      <c r="AF689">
        <f t="shared" si="1297"/>
        <v>0</v>
      </c>
      <c r="AG689">
        <f t="shared" si="1298"/>
        <v>0</v>
      </c>
      <c r="AH689">
        <f t="shared" si="1299"/>
        <v>0</v>
      </c>
      <c r="AI689">
        <f t="shared" si="1300"/>
        <v>0</v>
      </c>
      <c r="AJ689">
        <f t="shared" si="1301"/>
        <v>0</v>
      </c>
      <c r="AK689">
        <f t="shared" si="1302"/>
        <v>0</v>
      </c>
      <c r="AL689">
        <f t="shared" si="1303"/>
        <v>0</v>
      </c>
      <c r="AM689">
        <f t="shared" si="1304"/>
        <v>0</v>
      </c>
      <c r="AN689">
        <f t="shared" si="1305"/>
        <v>0</v>
      </c>
      <c r="AO689">
        <f t="shared" si="1306"/>
        <v>0</v>
      </c>
      <c r="AP689">
        <f t="shared" si="1307"/>
        <v>0</v>
      </c>
      <c r="AQ689">
        <f t="shared" si="1308"/>
        <v>0</v>
      </c>
      <c r="AR689">
        <f t="shared" si="1309"/>
        <v>0</v>
      </c>
      <c r="AS689">
        <f t="shared" si="1310"/>
        <v>0</v>
      </c>
      <c r="AT689">
        <f t="shared" si="1280"/>
        <v>0</v>
      </c>
      <c r="AU689">
        <f t="shared" si="1311"/>
        <v>0</v>
      </c>
      <c r="AV689">
        <f t="shared" si="1312"/>
        <v>0</v>
      </c>
      <c r="AW689">
        <f t="shared" si="1281"/>
        <v>0</v>
      </c>
      <c r="AX689">
        <f t="shared" si="1313"/>
        <v>0</v>
      </c>
      <c r="AY689">
        <f t="shared" si="1314"/>
        <v>0</v>
      </c>
      <c r="AZ689">
        <f t="shared" si="1315"/>
        <v>0</v>
      </c>
      <c r="BA689">
        <f t="shared" si="1316"/>
        <v>0</v>
      </c>
      <c r="BB689">
        <f t="shared" si="1317"/>
        <v>0</v>
      </c>
      <c r="BC689">
        <f t="shared" si="1318"/>
        <v>0</v>
      </c>
      <c r="BD689">
        <f t="shared" si="1319"/>
        <v>0</v>
      </c>
      <c r="BE689">
        <f t="shared" si="1320"/>
        <v>0</v>
      </c>
      <c r="BF689">
        <f t="shared" si="1321"/>
        <v>0</v>
      </c>
      <c r="BG689">
        <f t="shared" si="1322"/>
        <v>0</v>
      </c>
      <c r="BH689">
        <f t="shared" si="1323"/>
        <v>0</v>
      </c>
      <c r="BI689">
        <f t="shared" si="1324"/>
        <v>0</v>
      </c>
      <c r="BJ689">
        <f t="shared" si="1325"/>
        <v>0</v>
      </c>
      <c r="BK689">
        <f t="shared" si="1326"/>
        <v>0</v>
      </c>
      <c r="BL689">
        <f t="shared" si="1327"/>
        <v>0</v>
      </c>
      <c r="BM689">
        <f t="shared" si="1328"/>
        <v>0</v>
      </c>
      <c r="BN689">
        <f t="shared" si="1329"/>
        <v>0</v>
      </c>
      <c r="BO689">
        <f t="shared" si="1330"/>
        <v>0</v>
      </c>
      <c r="BP689">
        <f t="shared" si="1331"/>
        <v>0</v>
      </c>
      <c r="BQ689">
        <f t="shared" si="1332"/>
        <v>0</v>
      </c>
      <c r="BR689">
        <f t="shared" si="1333"/>
        <v>0</v>
      </c>
      <c r="BS689">
        <f t="shared" si="1334"/>
        <v>0</v>
      </c>
      <c r="BT689">
        <f t="shared" si="1335"/>
        <v>0</v>
      </c>
      <c r="BU689">
        <f t="shared" si="1336"/>
        <v>0</v>
      </c>
      <c r="BV689">
        <f t="shared" si="1337"/>
        <v>0</v>
      </c>
      <c r="BW689">
        <f t="shared" si="1338"/>
        <v>0</v>
      </c>
      <c r="BX689">
        <f t="shared" si="1339"/>
        <v>0</v>
      </c>
      <c r="BY689">
        <f t="shared" si="1340"/>
        <v>0</v>
      </c>
      <c r="BZ689">
        <f t="shared" si="1341"/>
        <v>0</v>
      </c>
      <c r="CA689">
        <f t="shared" si="1342"/>
        <v>0</v>
      </c>
      <c r="CB689">
        <f t="shared" si="1343"/>
        <v>0</v>
      </c>
      <c r="CC689">
        <f t="shared" si="1344"/>
        <v>0</v>
      </c>
      <c r="CD689">
        <f t="shared" si="1345"/>
        <v>0</v>
      </c>
      <c r="CE689">
        <f t="shared" si="1346"/>
        <v>0</v>
      </c>
      <c r="CF689">
        <f t="shared" si="1347"/>
        <v>0</v>
      </c>
      <c r="CG689">
        <f t="shared" si="1348"/>
        <v>0</v>
      </c>
      <c r="CH689">
        <f t="shared" si="1349"/>
        <v>0</v>
      </c>
      <c r="CI689">
        <f t="shared" si="1350"/>
        <v>0</v>
      </c>
      <c r="CJ689">
        <f t="shared" si="1351"/>
        <v>0</v>
      </c>
      <c r="CK689">
        <f t="shared" si="1352"/>
        <v>0</v>
      </c>
      <c r="CL689" t="str">
        <f t="shared" si="1353"/>
        <v/>
      </c>
      <c r="CM689" t="str">
        <f t="shared" si="1354"/>
        <v/>
      </c>
      <c r="CN689" t="str">
        <f t="shared" si="1355"/>
        <v/>
      </c>
      <c r="CO689" t="str">
        <f t="shared" si="1356"/>
        <v/>
      </c>
      <c r="CP689" t="str">
        <f t="shared" si="1357"/>
        <v/>
      </c>
      <c r="CQ689" t="str">
        <f t="shared" si="1358"/>
        <v/>
      </c>
      <c r="CR689" t="str">
        <f t="shared" si="1359"/>
        <v/>
      </c>
      <c r="CS689" t="str">
        <f t="shared" si="1360"/>
        <v/>
      </c>
      <c r="CT689" t="str">
        <f t="shared" si="1361"/>
        <v/>
      </c>
      <c r="CU689" t="str">
        <f t="shared" si="1362"/>
        <v/>
      </c>
      <c r="CV689" t="str">
        <f t="shared" si="1363"/>
        <v/>
      </c>
      <c r="CW689" t="str">
        <f t="shared" si="1364"/>
        <v/>
      </c>
      <c r="CX689" t="str">
        <f t="shared" si="1365"/>
        <v/>
      </c>
      <c r="CY689" t="str">
        <f t="shared" si="1366"/>
        <v/>
      </c>
      <c r="CZ689" t="str">
        <f t="shared" si="1367"/>
        <v/>
      </c>
      <c r="DA689" t="str">
        <f t="shared" si="1368"/>
        <v/>
      </c>
      <c r="DB689" t="str">
        <f t="shared" si="1369"/>
        <v/>
      </c>
      <c r="DC689" t="str">
        <f t="shared" si="1370"/>
        <v/>
      </c>
      <c r="DD689" t="str">
        <f t="shared" si="1371"/>
        <v/>
      </c>
      <c r="DE689" t="str">
        <f t="shared" si="1372"/>
        <v/>
      </c>
      <c r="DF689" t="str">
        <f t="shared" si="1373"/>
        <v/>
      </c>
      <c r="DG689" t="str">
        <f t="shared" si="1374"/>
        <v/>
      </c>
      <c r="DH689" t="str">
        <f t="shared" si="1375"/>
        <v/>
      </c>
      <c r="DI689" t="str">
        <f t="shared" si="1376"/>
        <v/>
      </c>
      <c r="DJ689" t="str">
        <f t="shared" si="1377"/>
        <v/>
      </c>
      <c r="DK689" t="str">
        <f t="shared" si="1378"/>
        <v/>
      </c>
      <c r="DL689" t="str">
        <f t="shared" si="1379"/>
        <v/>
      </c>
      <c r="DM689" t="str">
        <f t="shared" si="1380"/>
        <v/>
      </c>
      <c r="DN689" t="str">
        <f t="shared" si="1381"/>
        <v/>
      </c>
      <c r="DO689" t="str">
        <f t="shared" si="1382"/>
        <v/>
      </c>
      <c r="DP689" t="str">
        <f t="shared" si="1383"/>
        <v/>
      </c>
      <c r="DQ689" t="str">
        <f t="shared" si="1384"/>
        <v/>
      </c>
      <c r="DR689" t="str">
        <f t="shared" si="1385"/>
        <v/>
      </c>
      <c r="DS689" t="str">
        <f t="shared" si="1386"/>
        <v/>
      </c>
      <c r="DT689" t="str">
        <f t="shared" si="1387"/>
        <v/>
      </c>
      <c r="DU689">
        <f t="shared" si="1388"/>
        <v>0</v>
      </c>
      <c r="DV689">
        <f t="shared" si="1389"/>
        <v>0</v>
      </c>
      <c r="DW689">
        <f t="shared" si="1390"/>
        <v>0</v>
      </c>
      <c r="DX689" t="str">
        <f t="shared" si="1391"/>
        <v/>
      </c>
      <c r="DY689" t="str">
        <f t="shared" si="1392"/>
        <v/>
      </c>
      <c r="DZ689" t="str">
        <f t="shared" si="1393"/>
        <v/>
      </c>
      <c r="EA689" s="5">
        <f t="shared" si="1394"/>
        <v>0</v>
      </c>
      <c r="EB689" s="3">
        <f t="shared" si="1395"/>
        <v>0</v>
      </c>
    </row>
    <row r="690" spans="2:132" x14ac:dyDescent="0.2">
      <c r="B690">
        <v>685</v>
      </c>
      <c r="C690" s="3">
        <f>Zisk!D704</f>
        <v>0</v>
      </c>
      <c r="D690">
        <f>Zisk!E704</f>
        <v>0</v>
      </c>
      <c r="E690" s="66" t="str">
        <f t="shared" si="1282"/>
        <v/>
      </c>
      <c r="F690" t="str">
        <f t="shared" si="1283"/>
        <v/>
      </c>
      <c r="G690" s="66" t="str">
        <f t="shared" si="1284"/>
        <v/>
      </c>
      <c r="J690">
        <f>VstupniParametry_SKRYT!$D$5</f>
        <v>0.02</v>
      </c>
      <c r="K690">
        <f>VstupniParametry_SKRYT!$D$6</f>
        <v>0.06</v>
      </c>
      <c r="L690">
        <f>VstupniParametry_SKRYT!$D$7</f>
        <v>0.06</v>
      </c>
      <c r="M690">
        <f>VstupniParametry_SKRYT!$D$8</f>
        <v>0.06</v>
      </c>
      <c r="N690">
        <f>VstupniParametry_SKRYT!$D$9</f>
        <v>1.7999999999999999E-2</v>
      </c>
      <c r="O690" s="27">
        <f>VstupniParametry_SKRYT!$D$10</f>
        <v>0.01</v>
      </c>
      <c r="P690" s="27">
        <f>VstupniParametry_SKRYT!$D$11</f>
        <v>0.01</v>
      </c>
      <c r="Q690" s="27">
        <f>VstupniParametry_SKRYT!$D$12</f>
        <v>0.01</v>
      </c>
      <c r="R690" s="27">
        <f>VstupniParametry_SKRYT!$D$13</f>
        <v>0.01</v>
      </c>
      <c r="S690" s="27">
        <f>VstupniParametry_SKRYT!$D$14</f>
        <v>0.01</v>
      </c>
      <c r="T690">
        <f t="shared" si="1285"/>
        <v>0</v>
      </c>
      <c r="U690">
        <f t="shared" si="1286"/>
        <v>0</v>
      </c>
      <c r="V690">
        <f t="shared" si="1287"/>
        <v>0</v>
      </c>
      <c r="W690">
        <f t="shared" si="1288"/>
        <v>0</v>
      </c>
      <c r="X690">
        <f t="shared" si="1289"/>
        <v>0</v>
      </c>
      <c r="Y690">
        <f t="shared" si="1290"/>
        <v>0</v>
      </c>
      <c r="Z690">
        <f t="shared" si="1291"/>
        <v>0</v>
      </c>
      <c r="AA690">
        <f t="shared" si="1292"/>
        <v>0</v>
      </c>
      <c r="AB690">
        <f t="shared" si="1293"/>
        <v>0</v>
      </c>
      <c r="AC690">
        <f t="shared" si="1294"/>
        <v>0</v>
      </c>
      <c r="AD690">
        <f t="shared" si="1295"/>
        <v>0</v>
      </c>
      <c r="AE690">
        <f t="shared" si="1296"/>
        <v>0</v>
      </c>
      <c r="AF690">
        <f t="shared" si="1297"/>
        <v>0</v>
      </c>
      <c r="AG690">
        <f t="shared" si="1298"/>
        <v>0</v>
      </c>
      <c r="AH690">
        <f t="shared" si="1299"/>
        <v>0</v>
      </c>
      <c r="AI690">
        <f t="shared" si="1300"/>
        <v>0</v>
      </c>
      <c r="AJ690">
        <f t="shared" si="1301"/>
        <v>0</v>
      </c>
      <c r="AK690">
        <f t="shared" si="1302"/>
        <v>0</v>
      </c>
      <c r="AL690">
        <f t="shared" si="1303"/>
        <v>0</v>
      </c>
      <c r="AM690">
        <f t="shared" si="1304"/>
        <v>0</v>
      </c>
      <c r="AN690">
        <f t="shared" si="1305"/>
        <v>0</v>
      </c>
      <c r="AO690">
        <f t="shared" si="1306"/>
        <v>0</v>
      </c>
      <c r="AP690">
        <f t="shared" si="1307"/>
        <v>0</v>
      </c>
      <c r="AQ690">
        <f t="shared" si="1308"/>
        <v>0</v>
      </c>
      <c r="AR690">
        <f t="shared" si="1309"/>
        <v>0</v>
      </c>
      <c r="AS690">
        <f t="shared" si="1310"/>
        <v>0</v>
      </c>
      <c r="AT690">
        <f t="shared" si="1280"/>
        <v>0</v>
      </c>
      <c r="AU690">
        <f t="shared" si="1311"/>
        <v>0</v>
      </c>
      <c r="AV690">
        <f t="shared" si="1312"/>
        <v>0</v>
      </c>
      <c r="AW690">
        <f t="shared" si="1281"/>
        <v>0</v>
      </c>
      <c r="AX690">
        <f t="shared" si="1313"/>
        <v>0</v>
      </c>
      <c r="AY690">
        <f t="shared" si="1314"/>
        <v>0</v>
      </c>
      <c r="AZ690">
        <f t="shared" si="1315"/>
        <v>0</v>
      </c>
      <c r="BA690">
        <f t="shared" si="1316"/>
        <v>0</v>
      </c>
      <c r="BB690">
        <f t="shared" si="1317"/>
        <v>0</v>
      </c>
      <c r="BC690">
        <f t="shared" si="1318"/>
        <v>0</v>
      </c>
      <c r="BD690">
        <f t="shared" si="1319"/>
        <v>0</v>
      </c>
      <c r="BE690">
        <f t="shared" si="1320"/>
        <v>0</v>
      </c>
      <c r="BF690">
        <f t="shared" si="1321"/>
        <v>0</v>
      </c>
      <c r="BG690">
        <f t="shared" si="1322"/>
        <v>0</v>
      </c>
      <c r="BH690">
        <f t="shared" si="1323"/>
        <v>0</v>
      </c>
      <c r="BI690">
        <f t="shared" si="1324"/>
        <v>0</v>
      </c>
      <c r="BJ690">
        <f t="shared" si="1325"/>
        <v>0</v>
      </c>
      <c r="BK690">
        <f t="shared" si="1326"/>
        <v>0</v>
      </c>
      <c r="BL690">
        <f t="shared" si="1327"/>
        <v>0</v>
      </c>
      <c r="BM690">
        <f t="shared" si="1328"/>
        <v>0</v>
      </c>
      <c r="BN690">
        <f t="shared" si="1329"/>
        <v>0</v>
      </c>
      <c r="BO690">
        <f t="shared" si="1330"/>
        <v>0</v>
      </c>
      <c r="BP690">
        <f t="shared" si="1331"/>
        <v>0</v>
      </c>
      <c r="BQ690">
        <f t="shared" si="1332"/>
        <v>0</v>
      </c>
      <c r="BR690">
        <f t="shared" si="1333"/>
        <v>0</v>
      </c>
      <c r="BS690">
        <f t="shared" si="1334"/>
        <v>0</v>
      </c>
      <c r="BT690">
        <f t="shared" si="1335"/>
        <v>0</v>
      </c>
      <c r="BU690">
        <f t="shared" si="1336"/>
        <v>0</v>
      </c>
      <c r="BV690">
        <f t="shared" si="1337"/>
        <v>0</v>
      </c>
      <c r="BW690">
        <f t="shared" si="1338"/>
        <v>0</v>
      </c>
      <c r="BX690">
        <f t="shared" si="1339"/>
        <v>0</v>
      </c>
      <c r="BY690">
        <f t="shared" si="1340"/>
        <v>0</v>
      </c>
      <c r="BZ690">
        <f t="shared" si="1341"/>
        <v>0</v>
      </c>
      <c r="CA690">
        <f t="shared" si="1342"/>
        <v>0</v>
      </c>
      <c r="CB690">
        <f t="shared" si="1343"/>
        <v>0</v>
      </c>
      <c r="CC690">
        <f t="shared" si="1344"/>
        <v>0</v>
      </c>
      <c r="CD690">
        <f t="shared" si="1345"/>
        <v>0</v>
      </c>
      <c r="CE690">
        <f t="shared" si="1346"/>
        <v>0</v>
      </c>
      <c r="CF690">
        <f t="shared" si="1347"/>
        <v>0</v>
      </c>
      <c r="CG690">
        <f t="shared" si="1348"/>
        <v>0</v>
      </c>
      <c r="CH690">
        <f t="shared" si="1349"/>
        <v>0</v>
      </c>
      <c r="CI690">
        <f t="shared" si="1350"/>
        <v>0</v>
      </c>
      <c r="CJ690">
        <f t="shared" si="1351"/>
        <v>0</v>
      </c>
      <c r="CK690">
        <f t="shared" si="1352"/>
        <v>0</v>
      </c>
      <c r="CL690" t="str">
        <f t="shared" si="1353"/>
        <v/>
      </c>
      <c r="CM690" t="str">
        <f t="shared" si="1354"/>
        <v/>
      </c>
      <c r="CN690" t="str">
        <f t="shared" si="1355"/>
        <v/>
      </c>
      <c r="CO690" t="str">
        <f t="shared" si="1356"/>
        <v/>
      </c>
      <c r="CP690" t="str">
        <f t="shared" si="1357"/>
        <v/>
      </c>
      <c r="CQ690" t="str">
        <f t="shared" si="1358"/>
        <v/>
      </c>
      <c r="CR690" t="str">
        <f t="shared" si="1359"/>
        <v/>
      </c>
      <c r="CS690" t="str">
        <f t="shared" si="1360"/>
        <v/>
      </c>
      <c r="CT690" t="str">
        <f t="shared" si="1361"/>
        <v/>
      </c>
      <c r="CU690" t="str">
        <f t="shared" si="1362"/>
        <v/>
      </c>
      <c r="CV690" t="str">
        <f t="shared" si="1363"/>
        <v/>
      </c>
      <c r="CW690" t="str">
        <f t="shared" si="1364"/>
        <v/>
      </c>
      <c r="CX690" t="str">
        <f t="shared" si="1365"/>
        <v/>
      </c>
      <c r="CY690" t="str">
        <f t="shared" si="1366"/>
        <v/>
      </c>
      <c r="CZ690" t="str">
        <f t="shared" si="1367"/>
        <v/>
      </c>
      <c r="DA690" t="str">
        <f t="shared" si="1368"/>
        <v/>
      </c>
      <c r="DB690" t="str">
        <f t="shared" si="1369"/>
        <v/>
      </c>
      <c r="DC690" t="str">
        <f t="shared" si="1370"/>
        <v/>
      </c>
      <c r="DD690" t="str">
        <f t="shared" si="1371"/>
        <v/>
      </c>
      <c r="DE690" t="str">
        <f t="shared" si="1372"/>
        <v/>
      </c>
      <c r="DF690" t="str">
        <f t="shared" si="1373"/>
        <v/>
      </c>
      <c r="DG690" t="str">
        <f t="shared" si="1374"/>
        <v/>
      </c>
      <c r="DH690" t="str">
        <f t="shared" si="1375"/>
        <v/>
      </c>
      <c r="DI690" t="str">
        <f t="shared" si="1376"/>
        <v/>
      </c>
      <c r="DJ690" t="str">
        <f t="shared" si="1377"/>
        <v/>
      </c>
      <c r="DK690" t="str">
        <f t="shared" si="1378"/>
        <v/>
      </c>
      <c r="DL690" t="str">
        <f t="shared" si="1379"/>
        <v/>
      </c>
      <c r="DM690" t="str">
        <f t="shared" si="1380"/>
        <v/>
      </c>
      <c r="DN690" t="str">
        <f t="shared" si="1381"/>
        <v/>
      </c>
      <c r="DO690" t="str">
        <f t="shared" si="1382"/>
        <v/>
      </c>
      <c r="DP690" t="str">
        <f t="shared" si="1383"/>
        <v/>
      </c>
      <c r="DQ690" t="str">
        <f t="shared" si="1384"/>
        <v/>
      </c>
      <c r="DR690" t="str">
        <f t="shared" si="1385"/>
        <v/>
      </c>
      <c r="DS690" t="str">
        <f t="shared" si="1386"/>
        <v/>
      </c>
      <c r="DT690" t="str">
        <f t="shared" si="1387"/>
        <v/>
      </c>
      <c r="DU690">
        <f t="shared" si="1388"/>
        <v>0</v>
      </c>
      <c r="DV690">
        <f t="shared" si="1389"/>
        <v>0</v>
      </c>
      <c r="DW690">
        <f t="shared" si="1390"/>
        <v>0</v>
      </c>
      <c r="DX690" t="str">
        <f t="shared" si="1391"/>
        <v/>
      </c>
      <c r="DY690" t="str">
        <f t="shared" si="1392"/>
        <v/>
      </c>
      <c r="DZ690" t="str">
        <f t="shared" si="1393"/>
        <v/>
      </c>
      <c r="EA690" s="5">
        <f t="shared" si="1394"/>
        <v>0</v>
      </c>
      <c r="EB690" s="3">
        <f t="shared" si="1395"/>
        <v>0</v>
      </c>
    </row>
    <row r="691" spans="2:132" x14ac:dyDescent="0.2">
      <c r="B691" s="25">
        <v>686</v>
      </c>
      <c r="C691" s="26">
        <f>Zisk!D705</f>
        <v>0</v>
      </c>
      <c r="D691">
        <f>Zisk!E705</f>
        <v>0</v>
      </c>
      <c r="E691" s="66" t="str">
        <f t="shared" si="1282"/>
        <v/>
      </c>
      <c r="F691" t="str">
        <f t="shared" si="1283"/>
        <v/>
      </c>
      <c r="G691" s="66" t="str">
        <f t="shared" si="1284"/>
        <v/>
      </c>
      <c r="H691" s="25"/>
      <c r="I691" s="25"/>
      <c r="J691">
        <f>VstupniParametry_SKRYT!$D$5</f>
        <v>0.02</v>
      </c>
      <c r="K691">
        <f>VstupniParametry_SKRYT!$D$6</f>
        <v>0.06</v>
      </c>
      <c r="L691">
        <f>VstupniParametry_SKRYT!$D$7</f>
        <v>0.06</v>
      </c>
      <c r="M691">
        <f>VstupniParametry_SKRYT!$D$8</f>
        <v>0.06</v>
      </c>
      <c r="N691">
        <f>VstupniParametry_SKRYT!$D$9</f>
        <v>1.7999999999999999E-2</v>
      </c>
      <c r="O691" s="27">
        <f>VstupniParametry_SKRYT!$D$10</f>
        <v>0.01</v>
      </c>
      <c r="P691" s="27">
        <f>VstupniParametry_SKRYT!$D$11</f>
        <v>0.01</v>
      </c>
      <c r="Q691" s="27">
        <f>VstupniParametry_SKRYT!$D$12</f>
        <v>0.01</v>
      </c>
      <c r="R691" s="27">
        <f>VstupniParametry_SKRYT!$D$13</f>
        <v>0.01</v>
      </c>
      <c r="S691" s="27">
        <f>VstupniParametry_SKRYT!$D$14</f>
        <v>0.01</v>
      </c>
      <c r="T691">
        <f t="shared" si="1285"/>
        <v>0</v>
      </c>
      <c r="U691">
        <f t="shared" si="1286"/>
        <v>0</v>
      </c>
      <c r="V691">
        <f t="shared" si="1287"/>
        <v>0</v>
      </c>
      <c r="W691">
        <f t="shared" si="1288"/>
        <v>0</v>
      </c>
      <c r="X691">
        <f t="shared" si="1289"/>
        <v>0</v>
      </c>
      <c r="Y691">
        <f t="shared" si="1290"/>
        <v>0</v>
      </c>
      <c r="Z691">
        <f t="shared" si="1291"/>
        <v>0</v>
      </c>
      <c r="AA691">
        <f t="shared" si="1292"/>
        <v>0</v>
      </c>
      <c r="AB691">
        <f t="shared" si="1293"/>
        <v>0</v>
      </c>
      <c r="AC691">
        <f t="shared" si="1294"/>
        <v>0</v>
      </c>
      <c r="AD691">
        <f t="shared" si="1295"/>
        <v>0</v>
      </c>
      <c r="AE691">
        <f t="shared" si="1296"/>
        <v>0</v>
      </c>
      <c r="AF691">
        <f t="shared" si="1297"/>
        <v>0</v>
      </c>
      <c r="AG691">
        <f t="shared" si="1298"/>
        <v>0</v>
      </c>
      <c r="AH691">
        <f t="shared" si="1299"/>
        <v>0</v>
      </c>
      <c r="AI691">
        <f t="shared" si="1300"/>
        <v>0</v>
      </c>
      <c r="AJ691">
        <f t="shared" si="1301"/>
        <v>0</v>
      </c>
      <c r="AK691">
        <f t="shared" si="1302"/>
        <v>0</v>
      </c>
      <c r="AL691">
        <f t="shared" si="1303"/>
        <v>0</v>
      </c>
      <c r="AM691">
        <f t="shared" si="1304"/>
        <v>0</v>
      </c>
      <c r="AN691">
        <f t="shared" si="1305"/>
        <v>0</v>
      </c>
      <c r="AO691">
        <f t="shared" si="1306"/>
        <v>0</v>
      </c>
      <c r="AP691">
        <f t="shared" si="1307"/>
        <v>0</v>
      </c>
      <c r="AQ691">
        <f t="shared" si="1308"/>
        <v>0</v>
      </c>
      <c r="AR691">
        <f t="shared" si="1309"/>
        <v>0</v>
      </c>
      <c r="AS691">
        <f t="shared" si="1310"/>
        <v>0</v>
      </c>
      <c r="AT691">
        <f t="shared" si="1280"/>
        <v>0</v>
      </c>
      <c r="AU691">
        <f t="shared" si="1311"/>
        <v>0</v>
      </c>
      <c r="AV691">
        <f t="shared" si="1312"/>
        <v>0</v>
      </c>
      <c r="AW691">
        <f t="shared" si="1281"/>
        <v>0</v>
      </c>
      <c r="AX691">
        <f t="shared" si="1313"/>
        <v>0</v>
      </c>
      <c r="AY691">
        <f t="shared" si="1314"/>
        <v>0</v>
      </c>
      <c r="AZ691">
        <f t="shared" si="1315"/>
        <v>0</v>
      </c>
      <c r="BA691">
        <f t="shared" si="1316"/>
        <v>0</v>
      </c>
      <c r="BB691">
        <f t="shared" si="1317"/>
        <v>0</v>
      </c>
      <c r="BC691">
        <f t="shared" si="1318"/>
        <v>0</v>
      </c>
      <c r="BD691">
        <f t="shared" si="1319"/>
        <v>0</v>
      </c>
      <c r="BE691">
        <f t="shared" si="1320"/>
        <v>0</v>
      </c>
      <c r="BF691">
        <f t="shared" si="1321"/>
        <v>0</v>
      </c>
      <c r="BG691">
        <f t="shared" si="1322"/>
        <v>0</v>
      </c>
      <c r="BH691">
        <f t="shared" si="1323"/>
        <v>0</v>
      </c>
      <c r="BI691">
        <f t="shared" si="1324"/>
        <v>0</v>
      </c>
      <c r="BJ691">
        <f t="shared" si="1325"/>
        <v>0</v>
      </c>
      <c r="BK691">
        <f t="shared" si="1326"/>
        <v>0</v>
      </c>
      <c r="BL691">
        <f t="shared" si="1327"/>
        <v>0</v>
      </c>
      <c r="BM691">
        <f t="shared" si="1328"/>
        <v>0</v>
      </c>
      <c r="BN691">
        <f t="shared" si="1329"/>
        <v>0</v>
      </c>
      <c r="BO691">
        <f t="shared" si="1330"/>
        <v>0</v>
      </c>
      <c r="BP691">
        <f t="shared" si="1331"/>
        <v>0</v>
      </c>
      <c r="BQ691">
        <f t="shared" si="1332"/>
        <v>0</v>
      </c>
      <c r="BR691">
        <f t="shared" si="1333"/>
        <v>0</v>
      </c>
      <c r="BS691">
        <f t="shared" si="1334"/>
        <v>0</v>
      </c>
      <c r="BT691">
        <f t="shared" si="1335"/>
        <v>0</v>
      </c>
      <c r="BU691">
        <f t="shared" si="1336"/>
        <v>0</v>
      </c>
      <c r="BV691">
        <f t="shared" si="1337"/>
        <v>0</v>
      </c>
      <c r="BW691">
        <f t="shared" si="1338"/>
        <v>0</v>
      </c>
      <c r="BX691">
        <f t="shared" si="1339"/>
        <v>0</v>
      </c>
      <c r="BY691">
        <f t="shared" si="1340"/>
        <v>0</v>
      </c>
      <c r="BZ691">
        <f t="shared" si="1341"/>
        <v>0</v>
      </c>
      <c r="CA691">
        <f t="shared" si="1342"/>
        <v>0</v>
      </c>
      <c r="CB691">
        <f t="shared" si="1343"/>
        <v>0</v>
      </c>
      <c r="CC691">
        <f t="shared" si="1344"/>
        <v>0</v>
      </c>
      <c r="CD691">
        <f t="shared" si="1345"/>
        <v>0</v>
      </c>
      <c r="CE691">
        <f t="shared" si="1346"/>
        <v>0</v>
      </c>
      <c r="CF691">
        <f t="shared" si="1347"/>
        <v>0</v>
      </c>
      <c r="CG691">
        <f t="shared" si="1348"/>
        <v>0</v>
      </c>
      <c r="CH691">
        <f t="shared" si="1349"/>
        <v>0</v>
      </c>
      <c r="CI691">
        <f t="shared" si="1350"/>
        <v>0</v>
      </c>
      <c r="CJ691">
        <f t="shared" si="1351"/>
        <v>0</v>
      </c>
      <c r="CK691">
        <f t="shared" si="1352"/>
        <v>0</v>
      </c>
      <c r="CL691" t="str">
        <f t="shared" si="1353"/>
        <v/>
      </c>
      <c r="CM691" t="str">
        <f t="shared" si="1354"/>
        <v/>
      </c>
      <c r="CN691" t="str">
        <f t="shared" si="1355"/>
        <v/>
      </c>
      <c r="CO691" t="str">
        <f t="shared" si="1356"/>
        <v/>
      </c>
      <c r="CP691" t="str">
        <f t="shared" si="1357"/>
        <v/>
      </c>
      <c r="CQ691" t="str">
        <f t="shared" si="1358"/>
        <v/>
      </c>
      <c r="CR691" t="str">
        <f t="shared" si="1359"/>
        <v/>
      </c>
      <c r="CS691" t="str">
        <f t="shared" si="1360"/>
        <v/>
      </c>
      <c r="CT691" t="str">
        <f t="shared" si="1361"/>
        <v/>
      </c>
      <c r="CU691" t="str">
        <f t="shared" si="1362"/>
        <v/>
      </c>
      <c r="CV691" t="str">
        <f t="shared" si="1363"/>
        <v/>
      </c>
      <c r="CW691" t="str">
        <f t="shared" si="1364"/>
        <v/>
      </c>
      <c r="CX691" t="str">
        <f t="shared" si="1365"/>
        <v/>
      </c>
      <c r="CY691" t="str">
        <f t="shared" si="1366"/>
        <v/>
      </c>
      <c r="CZ691" t="str">
        <f t="shared" si="1367"/>
        <v/>
      </c>
      <c r="DA691" t="str">
        <f t="shared" si="1368"/>
        <v/>
      </c>
      <c r="DB691" t="str">
        <f t="shared" si="1369"/>
        <v/>
      </c>
      <c r="DC691" t="str">
        <f t="shared" si="1370"/>
        <v/>
      </c>
      <c r="DD691" t="str">
        <f t="shared" si="1371"/>
        <v/>
      </c>
      <c r="DE691" t="str">
        <f t="shared" si="1372"/>
        <v/>
      </c>
      <c r="DF691" t="str">
        <f t="shared" si="1373"/>
        <v/>
      </c>
      <c r="DG691" t="str">
        <f t="shared" si="1374"/>
        <v/>
      </c>
      <c r="DH691" t="str">
        <f t="shared" si="1375"/>
        <v/>
      </c>
      <c r="DI691" t="str">
        <f t="shared" si="1376"/>
        <v/>
      </c>
      <c r="DJ691" t="str">
        <f t="shared" si="1377"/>
        <v/>
      </c>
      <c r="DK691" t="str">
        <f t="shared" si="1378"/>
        <v/>
      </c>
      <c r="DL691" t="str">
        <f t="shared" si="1379"/>
        <v/>
      </c>
      <c r="DM691" t="str">
        <f t="shared" si="1380"/>
        <v/>
      </c>
      <c r="DN691" t="str">
        <f t="shared" si="1381"/>
        <v/>
      </c>
      <c r="DO691" t="str">
        <f t="shared" si="1382"/>
        <v/>
      </c>
      <c r="DP691" t="str">
        <f t="shared" si="1383"/>
        <v/>
      </c>
      <c r="DQ691" t="str">
        <f t="shared" si="1384"/>
        <v/>
      </c>
      <c r="DR691" t="str">
        <f t="shared" si="1385"/>
        <v/>
      </c>
      <c r="DS691" t="str">
        <f t="shared" si="1386"/>
        <v/>
      </c>
      <c r="DT691" t="str">
        <f t="shared" si="1387"/>
        <v/>
      </c>
      <c r="DU691">
        <f t="shared" si="1388"/>
        <v>0</v>
      </c>
      <c r="DV691">
        <f t="shared" si="1389"/>
        <v>0</v>
      </c>
      <c r="DW691">
        <f t="shared" si="1390"/>
        <v>0</v>
      </c>
      <c r="DX691" t="str">
        <f t="shared" si="1391"/>
        <v/>
      </c>
      <c r="DY691" t="str">
        <f t="shared" si="1392"/>
        <v/>
      </c>
      <c r="DZ691" t="str">
        <f t="shared" si="1393"/>
        <v/>
      </c>
      <c r="EA691" s="5">
        <f t="shared" si="1394"/>
        <v>0</v>
      </c>
      <c r="EB691" s="3">
        <f t="shared" si="1395"/>
        <v>0</v>
      </c>
    </row>
    <row r="692" spans="2:132" x14ac:dyDescent="0.2">
      <c r="B692">
        <v>687</v>
      </c>
      <c r="C692" s="3">
        <f>Zisk!D706</f>
        <v>0</v>
      </c>
      <c r="D692">
        <f>Zisk!E706</f>
        <v>0</v>
      </c>
      <c r="E692" s="66" t="str">
        <f t="shared" si="1282"/>
        <v/>
      </c>
      <c r="F692" t="str">
        <f t="shared" si="1283"/>
        <v/>
      </c>
      <c r="G692" s="66" t="str">
        <f t="shared" si="1284"/>
        <v/>
      </c>
      <c r="J692">
        <f>VstupniParametry_SKRYT!$D$5</f>
        <v>0.02</v>
      </c>
      <c r="K692">
        <f>VstupniParametry_SKRYT!$D$6</f>
        <v>0.06</v>
      </c>
      <c r="L692">
        <f>VstupniParametry_SKRYT!$D$7</f>
        <v>0.06</v>
      </c>
      <c r="M692">
        <f>VstupniParametry_SKRYT!$D$8</f>
        <v>0.06</v>
      </c>
      <c r="N692">
        <f>VstupniParametry_SKRYT!$D$9</f>
        <v>1.7999999999999999E-2</v>
      </c>
      <c r="O692" s="27">
        <f>VstupniParametry_SKRYT!$D$10</f>
        <v>0.01</v>
      </c>
      <c r="P692" s="27">
        <f>VstupniParametry_SKRYT!$D$11</f>
        <v>0.01</v>
      </c>
      <c r="Q692" s="27">
        <f>VstupniParametry_SKRYT!$D$12</f>
        <v>0.01</v>
      </c>
      <c r="R692" s="27">
        <f>VstupniParametry_SKRYT!$D$13</f>
        <v>0.01</v>
      </c>
      <c r="S692" s="27">
        <f>VstupniParametry_SKRYT!$D$14</f>
        <v>0.01</v>
      </c>
      <c r="T692">
        <f t="shared" si="1285"/>
        <v>0</v>
      </c>
      <c r="U692">
        <f t="shared" si="1286"/>
        <v>0</v>
      </c>
      <c r="V692">
        <f t="shared" si="1287"/>
        <v>0</v>
      </c>
      <c r="W692">
        <f t="shared" si="1288"/>
        <v>0</v>
      </c>
      <c r="X692">
        <f t="shared" si="1289"/>
        <v>0</v>
      </c>
      <c r="Y692">
        <f t="shared" si="1290"/>
        <v>0</v>
      </c>
      <c r="Z692">
        <f t="shared" si="1291"/>
        <v>0</v>
      </c>
      <c r="AA692">
        <f t="shared" si="1292"/>
        <v>0</v>
      </c>
      <c r="AB692">
        <f t="shared" si="1293"/>
        <v>0</v>
      </c>
      <c r="AC692">
        <f t="shared" si="1294"/>
        <v>0</v>
      </c>
      <c r="AD692">
        <f t="shared" si="1295"/>
        <v>0</v>
      </c>
      <c r="AE692">
        <f t="shared" si="1296"/>
        <v>0</v>
      </c>
      <c r="AF692">
        <f t="shared" si="1297"/>
        <v>0</v>
      </c>
      <c r="AG692">
        <f t="shared" si="1298"/>
        <v>0</v>
      </c>
      <c r="AH692">
        <f t="shared" si="1299"/>
        <v>0</v>
      </c>
      <c r="AI692">
        <f t="shared" si="1300"/>
        <v>0</v>
      </c>
      <c r="AJ692">
        <f t="shared" si="1301"/>
        <v>0</v>
      </c>
      <c r="AK692">
        <f t="shared" si="1302"/>
        <v>0</v>
      </c>
      <c r="AL692">
        <f t="shared" si="1303"/>
        <v>0</v>
      </c>
      <c r="AM692">
        <f t="shared" si="1304"/>
        <v>0</v>
      </c>
      <c r="AN692">
        <f t="shared" si="1305"/>
        <v>0</v>
      </c>
      <c r="AO692">
        <f t="shared" si="1306"/>
        <v>0</v>
      </c>
      <c r="AP692">
        <f t="shared" si="1307"/>
        <v>0</v>
      </c>
      <c r="AQ692">
        <f t="shared" si="1308"/>
        <v>0</v>
      </c>
      <c r="AR692">
        <f t="shared" si="1309"/>
        <v>0</v>
      </c>
      <c r="AS692">
        <f t="shared" si="1310"/>
        <v>0</v>
      </c>
      <c r="AT692">
        <f t="shared" si="1280"/>
        <v>0</v>
      </c>
      <c r="AU692">
        <f t="shared" si="1311"/>
        <v>0</v>
      </c>
      <c r="AV692">
        <f t="shared" si="1312"/>
        <v>0</v>
      </c>
      <c r="AW692">
        <f t="shared" si="1281"/>
        <v>0</v>
      </c>
      <c r="AX692">
        <f t="shared" si="1313"/>
        <v>0</v>
      </c>
      <c r="AY692">
        <f t="shared" si="1314"/>
        <v>0</v>
      </c>
      <c r="AZ692">
        <f t="shared" si="1315"/>
        <v>0</v>
      </c>
      <c r="BA692">
        <f t="shared" si="1316"/>
        <v>0</v>
      </c>
      <c r="BB692">
        <f t="shared" si="1317"/>
        <v>0</v>
      </c>
      <c r="BC692">
        <f t="shared" si="1318"/>
        <v>0</v>
      </c>
      <c r="BD692">
        <f t="shared" si="1319"/>
        <v>0</v>
      </c>
      <c r="BE692">
        <f t="shared" si="1320"/>
        <v>0</v>
      </c>
      <c r="BF692">
        <f t="shared" si="1321"/>
        <v>0</v>
      </c>
      <c r="BG692">
        <f t="shared" si="1322"/>
        <v>0</v>
      </c>
      <c r="BH692">
        <f t="shared" si="1323"/>
        <v>0</v>
      </c>
      <c r="BI692">
        <f t="shared" si="1324"/>
        <v>0</v>
      </c>
      <c r="BJ692">
        <f t="shared" si="1325"/>
        <v>0</v>
      </c>
      <c r="BK692">
        <f t="shared" si="1326"/>
        <v>0</v>
      </c>
      <c r="BL692">
        <f t="shared" si="1327"/>
        <v>0</v>
      </c>
      <c r="BM692">
        <f t="shared" si="1328"/>
        <v>0</v>
      </c>
      <c r="BN692">
        <f t="shared" si="1329"/>
        <v>0</v>
      </c>
      <c r="BO692">
        <f t="shared" si="1330"/>
        <v>0</v>
      </c>
      <c r="BP692">
        <f t="shared" si="1331"/>
        <v>0</v>
      </c>
      <c r="BQ692">
        <f t="shared" si="1332"/>
        <v>0</v>
      </c>
      <c r="BR692">
        <f t="shared" si="1333"/>
        <v>0</v>
      </c>
      <c r="BS692">
        <f t="shared" si="1334"/>
        <v>0</v>
      </c>
      <c r="BT692">
        <f t="shared" si="1335"/>
        <v>0</v>
      </c>
      <c r="BU692">
        <f t="shared" si="1336"/>
        <v>0</v>
      </c>
      <c r="BV692">
        <f t="shared" si="1337"/>
        <v>0</v>
      </c>
      <c r="BW692">
        <f t="shared" si="1338"/>
        <v>0</v>
      </c>
      <c r="BX692">
        <f t="shared" si="1339"/>
        <v>0</v>
      </c>
      <c r="BY692">
        <f t="shared" si="1340"/>
        <v>0</v>
      </c>
      <c r="BZ692">
        <f t="shared" si="1341"/>
        <v>0</v>
      </c>
      <c r="CA692">
        <f t="shared" si="1342"/>
        <v>0</v>
      </c>
      <c r="CB692">
        <f t="shared" si="1343"/>
        <v>0</v>
      </c>
      <c r="CC692">
        <f t="shared" si="1344"/>
        <v>0</v>
      </c>
      <c r="CD692">
        <f t="shared" si="1345"/>
        <v>0</v>
      </c>
      <c r="CE692">
        <f t="shared" si="1346"/>
        <v>0</v>
      </c>
      <c r="CF692">
        <f t="shared" si="1347"/>
        <v>0</v>
      </c>
      <c r="CG692">
        <f t="shared" si="1348"/>
        <v>0</v>
      </c>
      <c r="CH692">
        <f t="shared" si="1349"/>
        <v>0</v>
      </c>
      <c r="CI692">
        <f t="shared" si="1350"/>
        <v>0</v>
      </c>
      <c r="CJ692">
        <f t="shared" si="1351"/>
        <v>0</v>
      </c>
      <c r="CK692">
        <f t="shared" si="1352"/>
        <v>0</v>
      </c>
      <c r="CL692" t="str">
        <f t="shared" si="1353"/>
        <v/>
      </c>
      <c r="CM692" t="str">
        <f t="shared" si="1354"/>
        <v/>
      </c>
      <c r="CN692" t="str">
        <f t="shared" si="1355"/>
        <v/>
      </c>
      <c r="CO692" t="str">
        <f t="shared" si="1356"/>
        <v/>
      </c>
      <c r="CP692" t="str">
        <f t="shared" si="1357"/>
        <v/>
      </c>
      <c r="CQ692" t="str">
        <f t="shared" si="1358"/>
        <v/>
      </c>
      <c r="CR692" t="str">
        <f t="shared" si="1359"/>
        <v/>
      </c>
      <c r="CS692" t="str">
        <f t="shared" si="1360"/>
        <v/>
      </c>
      <c r="CT692" t="str">
        <f t="shared" si="1361"/>
        <v/>
      </c>
      <c r="CU692" t="str">
        <f t="shared" si="1362"/>
        <v/>
      </c>
      <c r="CV692" t="str">
        <f t="shared" si="1363"/>
        <v/>
      </c>
      <c r="CW692" t="str">
        <f t="shared" si="1364"/>
        <v/>
      </c>
      <c r="CX692" t="str">
        <f t="shared" si="1365"/>
        <v/>
      </c>
      <c r="CY692" t="str">
        <f t="shared" si="1366"/>
        <v/>
      </c>
      <c r="CZ692" t="str">
        <f t="shared" si="1367"/>
        <v/>
      </c>
      <c r="DA692" t="str">
        <f t="shared" si="1368"/>
        <v/>
      </c>
      <c r="DB692" t="str">
        <f t="shared" si="1369"/>
        <v/>
      </c>
      <c r="DC692" t="str">
        <f t="shared" si="1370"/>
        <v/>
      </c>
      <c r="DD692" t="str">
        <f t="shared" si="1371"/>
        <v/>
      </c>
      <c r="DE692" t="str">
        <f t="shared" si="1372"/>
        <v/>
      </c>
      <c r="DF692" t="str">
        <f t="shared" si="1373"/>
        <v/>
      </c>
      <c r="DG692" t="str">
        <f t="shared" si="1374"/>
        <v/>
      </c>
      <c r="DH692" t="str">
        <f t="shared" si="1375"/>
        <v/>
      </c>
      <c r="DI692" t="str">
        <f t="shared" si="1376"/>
        <v/>
      </c>
      <c r="DJ692" t="str">
        <f t="shared" si="1377"/>
        <v/>
      </c>
      <c r="DK692" t="str">
        <f t="shared" si="1378"/>
        <v/>
      </c>
      <c r="DL692" t="str">
        <f t="shared" si="1379"/>
        <v/>
      </c>
      <c r="DM692" t="str">
        <f t="shared" si="1380"/>
        <v/>
      </c>
      <c r="DN692" t="str">
        <f t="shared" si="1381"/>
        <v/>
      </c>
      <c r="DO692" t="str">
        <f t="shared" si="1382"/>
        <v/>
      </c>
      <c r="DP692" t="str">
        <f t="shared" si="1383"/>
        <v/>
      </c>
      <c r="DQ692" t="str">
        <f t="shared" si="1384"/>
        <v/>
      </c>
      <c r="DR692" t="str">
        <f t="shared" si="1385"/>
        <v/>
      </c>
      <c r="DS692" t="str">
        <f t="shared" si="1386"/>
        <v/>
      </c>
      <c r="DT692" t="str">
        <f t="shared" si="1387"/>
        <v/>
      </c>
      <c r="DU692">
        <f t="shared" si="1388"/>
        <v>0</v>
      </c>
      <c r="DV692">
        <f t="shared" si="1389"/>
        <v>0</v>
      </c>
      <c r="DW692">
        <f t="shared" si="1390"/>
        <v>0</v>
      </c>
      <c r="DX692" t="str">
        <f t="shared" si="1391"/>
        <v/>
      </c>
      <c r="DY692" t="str">
        <f t="shared" si="1392"/>
        <v/>
      </c>
      <c r="DZ692" t="str">
        <f t="shared" si="1393"/>
        <v/>
      </c>
      <c r="EA692" s="5">
        <f t="shared" si="1394"/>
        <v>0</v>
      </c>
      <c r="EB692" s="3">
        <f t="shared" si="1395"/>
        <v>0</v>
      </c>
    </row>
    <row r="693" spans="2:132" x14ac:dyDescent="0.2">
      <c r="B693" s="25">
        <v>688</v>
      </c>
      <c r="C693" s="26">
        <f>Zisk!D707</f>
        <v>0</v>
      </c>
      <c r="D693">
        <f>Zisk!E707</f>
        <v>0</v>
      </c>
      <c r="E693" s="66" t="str">
        <f t="shared" si="1282"/>
        <v/>
      </c>
      <c r="F693" t="str">
        <f t="shared" si="1283"/>
        <v/>
      </c>
      <c r="G693" s="66" t="str">
        <f t="shared" si="1284"/>
        <v/>
      </c>
      <c r="H693" s="25"/>
      <c r="I693" s="25"/>
      <c r="J693">
        <f>VstupniParametry_SKRYT!$D$5</f>
        <v>0.02</v>
      </c>
      <c r="K693">
        <f>VstupniParametry_SKRYT!$D$6</f>
        <v>0.06</v>
      </c>
      <c r="L693">
        <f>VstupniParametry_SKRYT!$D$7</f>
        <v>0.06</v>
      </c>
      <c r="M693">
        <f>VstupniParametry_SKRYT!$D$8</f>
        <v>0.06</v>
      </c>
      <c r="N693">
        <f>VstupniParametry_SKRYT!$D$9</f>
        <v>1.7999999999999999E-2</v>
      </c>
      <c r="O693" s="27">
        <f>VstupniParametry_SKRYT!$D$10</f>
        <v>0.01</v>
      </c>
      <c r="P693" s="27">
        <f>VstupniParametry_SKRYT!$D$11</f>
        <v>0.01</v>
      </c>
      <c r="Q693" s="27">
        <f>VstupniParametry_SKRYT!$D$12</f>
        <v>0.01</v>
      </c>
      <c r="R693" s="27">
        <f>VstupniParametry_SKRYT!$D$13</f>
        <v>0.01</v>
      </c>
      <c r="S693" s="27">
        <f>VstupniParametry_SKRYT!$D$14</f>
        <v>0.01</v>
      </c>
      <c r="T693">
        <f t="shared" si="1285"/>
        <v>0</v>
      </c>
      <c r="U693">
        <f t="shared" si="1286"/>
        <v>0</v>
      </c>
      <c r="V693">
        <f t="shared" si="1287"/>
        <v>0</v>
      </c>
      <c r="W693">
        <f t="shared" si="1288"/>
        <v>0</v>
      </c>
      <c r="X693">
        <f t="shared" si="1289"/>
        <v>0</v>
      </c>
      <c r="Y693">
        <f t="shared" si="1290"/>
        <v>0</v>
      </c>
      <c r="Z693">
        <f t="shared" si="1291"/>
        <v>0</v>
      </c>
      <c r="AA693">
        <f t="shared" si="1292"/>
        <v>0</v>
      </c>
      <c r="AB693">
        <f t="shared" si="1293"/>
        <v>0</v>
      </c>
      <c r="AC693">
        <f t="shared" si="1294"/>
        <v>0</v>
      </c>
      <c r="AD693">
        <f t="shared" si="1295"/>
        <v>0</v>
      </c>
      <c r="AE693">
        <f t="shared" si="1296"/>
        <v>0</v>
      </c>
      <c r="AF693">
        <f t="shared" si="1297"/>
        <v>0</v>
      </c>
      <c r="AG693">
        <f t="shared" si="1298"/>
        <v>0</v>
      </c>
      <c r="AH693">
        <f t="shared" si="1299"/>
        <v>0</v>
      </c>
      <c r="AI693">
        <f t="shared" si="1300"/>
        <v>0</v>
      </c>
      <c r="AJ693">
        <f t="shared" si="1301"/>
        <v>0</v>
      </c>
      <c r="AK693">
        <f t="shared" si="1302"/>
        <v>0</v>
      </c>
      <c r="AL693">
        <f t="shared" si="1303"/>
        <v>0</v>
      </c>
      <c r="AM693">
        <f t="shared" si="1304"/>
        <v>0</v>
      </c>
      <c r="AN693">
        <f t="shared" si="1305"/>
        <v>0</v>
      </c>
      <c r="AO693">
        <f t="shared" si="1306"/>
        <v>0</v>
      </c>
      <c r="AP693">
        <f t="shared" si="1307"/>
        <v>0</v>
      </c>
      <c r="AQ693">
        <f t="shared" si="1308"/>
        <v>0</v>
      </c>
      <c r="AR693">
        <f t="shared" si="1309"/>
        <v>0</v>
      </c>
      <c r="AS693">
        <f t="shared" si="1310"/>
        <v>0</v>
      </c>
      <c r="AT693">
        <f t="shared" si="1280"/>
        <v>0</v>
      </c>
      <c r="AU693">
        <f t="shared" si="1311"/>
        <v>0</v>
      </c>
      <c r="AV693">
        <f t="shared" si="1312"/>
        <v>0</v>
      </c>
      <c r="AW693">
        <f t="shared" si="1281"/>
        <v>0</v>
      </c>
      <c r="AX693">
        <f t="shared" si="1313"/>
        <v>0</v>
      </c>
      <c r="AY693">
        <f t="shared" si="1314"/>
        <v>0</v>
      </c>
      <c r="AZ693">
        <f t="shared" si="1315"/>
        <v>0</v>
      </c>
      <c r="BA693">
        <f t="shared" si="1316"/>
        <v>0</v>
      </c>
      <c r="BB693">
        <f t="shared" si="1317"/>
        <v>0</v>
      </c>
      <c r="BC693">
        <f t="shared" si="1318"/>
        <v>0</v>
      </c>
      <c r="BD693">
        <f t="shared" si="1319"/>
        <v>0</v>
      </c>
      <c r="BE693">
        <f t="shared" si="1320"/>
        <v>0</v>
      </c>
      <c r="BF693">
        <f t="shared" si="1321"/>
        <v>0</v>
      </c>
      <c r="BG693">
        <f t="shared" si="1322"/>
        <v>0</v>
      </c>
      <c r="BH693">
        <f t="shared" si="1323"/>
        <v>0</v>
      </c>
      <c r="BI693">
        <f t="shared" si="1324"/>
        <v>0</v>
      </c>
      <c r="BJ693">
        <f t="shared" si="1325"/>
        <v>0</v>
      </c>
      <c r="BK693">
        <f t="shared" si="1326"/>
        <v>0</v>
      </c>
      <c r="BL693">
        <f t="shared" si="1327"/>
        <v>0</v>
      </c>
      <c r="BM693">
        <f t="shared" si="1328"/>
        <v>0</v>
      </c>
      <c r="BN693">
        <f t="shared" si="1329"/>
        <v>0</v>
      </c>
      <c r="BO693">
        <f t="shared" si="1330"/>
        <v>0</v>
      </c>
      <c r="BP693">
        <f t="shared" si="1331"/>
        <v>0</v>
      </c>
      <c r="BQ693">
        <f t="shared" si="1332"/>
        <v>0</v>
      </c>
      <c r="BR693">
        <f t="shared" si="1333"/>
        <v>0</v>
      </c>
      <c r="BS693">
        <f t="shared" si="1334"/>
        <v>0</v>
      </c>
      <c r="BT693">
        <f t="shared" si="1335"/>
        <v>0</v>
      </c>
      <c r="BU693">
        <f t="shared" si="1336"/>
        <v>0</v>
      </c>
      <c r="BV693">
        <f t="shared" si="1337"/>
        <v>0</v>
      </c>
      <c r="BW693">
        <f t="shared" si="1338"/>
        <v>0</v>
      </c>
      <c r="BX693">
        <f t="shared" si="1339"/>
        <v>0</v>
      </c>
      <c r="BY693">
        <f t="shared" si="1340"/>
        <v>0</v>
      </c>
      <c r="BZ693">
        <f t="shared" si="1341"/>
        <v>0</v>
      </c>
      <c r="CA693">
        <f t="shared" si="1342"/>
        <v>0</v>
      </c>
      <c r="CB693">
        <f t="shared" si="1343"/>
        <v>0</v>
      </c>
      <c r="CC693">
        <f t="shared" si="1344"/>
        <v>0</v>
      </c>
      <c r="CD693">
        <f t="shared" si="1345"/>
        <v>0</v>
      </c>
      <c r="CE693">
        <f t="shared" si="1346"/>
        <v>0</v>
      </c>
      <c r="CF693">
        <f t="shared" si="1347"/>
        <v>0</v>
      </c>
      <c r="CG693">
        <f t="shared" si="1348"/>
        <v>0</v>
      </c>
      <c r="CH693">
        <f t="shared" si="1349"/>
        <v>0</v>
      </c>
      <c r="CI693">
        <f t="shared" si="1350"/>
        <v>0</v>
      </c>
      <c r="CJ693">
        <f t="shared" si="1351"/>
        <v>0</v>
      </c>
      <c r="CK693">
        <f t="shared" si="1352"/>
        <v>0</v>
      </c>
      <c r="CL693" t="str">
        <f t="shared" si="1353"/>
        <v/>
      </c>
      <c r="CM693" t="str">
        <f t="shared" si="1354"/>
        <v/>
      </c>
      <c r="CN693" t="str">
        <f t="shared" si="1355"/>
        <v/>
      </c>
      <c r="CO693" t="str">
        <f t="shared" si="1356"/>
        <v/>
      </c>
      <c r="CP693" t="str">
        <f t="shared" si="1357"/>
        <v/>
      </c>
      <c r="CQ693" t="str">
        <f t="shared" si="1358"/>
        <v/>
      </c>
      <c r="CR693" t="str">
        <f t="shared" si="1359"/>
        <v/>
      </c>
      <c r="CS693" t="str">
        <f t="shared" si="1360"/>
        <v/>
      </c>
      <c r="CT693" t="str">
        <f t="shared" si="1361"/>
        <v/>
      </c>
      <c r="CU693" t="str">
        <f t="shared" si="1362"/>
        <v/>
      </c>
      <c r="CV693" t="str">
        <f t="shared" si="1363"/>
        <v/>
      </c>
      <c r="CW693" t="str">
        <f t="shared" si="1364"/>
        <v/>
      </c>
      <c r="CX693" t="str">
        <f t="shared" si="1365"/>
        <v/>
      </c>
      <c r="CY693" t="str">
        <f t="shared" si="1366"/>
        <v/>
      </c>
      <c r="CZ693" t="str">
        <f t="shared" si="1367"/>
        <v/>
      </c>
      <c r="DA693" t="str">
        <f t="shared" si="1368"/>
        <v/>
      </c>
      <c r="DB693" t="str">
        <f t="shared" si="1369"/>
        <v/>
      </c>
      <c r="DC693" t="str">
        <f t="shared" si="1370"/>
        <v/>
      </c>
      <c r="DD693" t="str">
        <f t="shared" si="1371"/>
        <v/>
      </c>
      <c r="DE693" t="str">
        <f t="shared" si="1372"/>
        <v/>
      </c>
      <c r="DF693" t="str">
        <f t="shared" si="1373"/>
        <v/>
      </c>
      <c r="DG693" t="str">
        <f t="shared" si="1374"/>
        <v/>
      </c>
      <c r="DH693" t="str">
        <f t="shared" si="1375"/>
        <v/>
      </c>
      <c r="DI693" t="str">
        <f t="shared" si="1376"/>
        <v/>
      </c>
      <c r="DJ693" t="str">
        <f t="shared" si="1377"/>
        <v/>
      </c>
      <c r="DK693" t="str">
        <f t="shared" si="1378"/>
        <v/>
      </c>
      <c r="DL693" t="str">
        <f t="shared" si="1379"/>
        <v/>
      </c>
      <c r="DM693" t="str">
        <f t="shared" si="1380"/>
        <v/>
      </c>
      <c r="DN693" t="str">
        <f t="shared" si="1381"/>
        <v/>
      </c>
      <c r="DO693" t="str">
        <f t="shared" si="1382"/>
        <v/>
      </c>
      <c r="DP693" t="str">
        <f t="shared" si="1383"/>
        <v/>
      </c>
      <c r="DQ693" t="str">
        <f t="shared" si="1384"/>
        <v/>
      </c>
      <c r="DR693" t="str">
        <f t="shared" si="1385"/>
        <v/>
      </c>
      <c r="DS693" t="str">
        <f t="shared" si="1386"/>
        <v/>
      </c>
      <c r="DT693" t="str">
        <f t="shared" si="1387"/>
        <v/>
      </c>
      <c r="DU693">
        <f t="shared" si="1388"/>
        <v>0</v>
      </c>
      <c r="DV693">
        <f t="shared" si="1389"/>
        <v>0</v>
      </c>
      <c r="DW693">
        <f t="shared" si="1390"/>
        <v>0</v>
      </c>
      <c r="DX693" t="str">
        <f t="shared" si="1391"/>
        <v/>
      </c>
      <c r="DY693" t="str">
        <f t="shared" si="1392"/>
        <v/>
      </c>
      <c r="DZ693" t="str">
        <f t="shared" si="1393"/>
        <v/>
      </c>
      <c r="EA693" s="5">
        <f t="shared" si="1394"/>
        <v>0</v>
      </c>
      <c r="EB693" s="3">
        <f t="shared" si="1395"/>
        <v>0</v>
      </c>
    </row>
    <row r="694" spans="2:132" x14ac:dyDescent="0.2">
      <c r="B694">
        <v>689</v>
      </c>
      <c r="C694" s="3">
        <f>Zisk!D708</f>
        <v>0</v>
      </c>
      <c r="D694">
        <f>Zisk!E708</f>
        <v>0</v>
      </c>
      <c r="E694" s="66" t="str">
        <f t="shared" si="1282"/>
        <v/>
      </c>
      <c r="F694" t="str">
        <f t="shared" si="1283"/>
        <v/>
      </c>
      <c r="G694" s="66" t="str">
        <f t="shared" si="1284"/>
        <v/>
      </c>
      <c r="J694">
        <f>VstupniParametry_SKRYT!$D$5</f>
        <v>0.02</v>
      </c>
      <c r="K694">
        <f>VstupniParametry_SKRYT!$D$6</f>
        <v>0.06</v>
      </c>
      <c r="L694">
        <f>VstupniParametry_SKRYT!$D$7</f>
        <v>0.06</v>
      </c>
      <c r="M694">
        <f>VstupniParametry_SKRYT!$D$8</f>
        <v>0.06</v>
      </c>
      <c r="N694">
        <f>VstupniParametry_SKRYT!$D$9</f>
        <v>1.7999999999999999E-2</v>
      </c>
      <c r="O694" s="27">
        <f>VstupniParametry_SKRYT!$D$10</f>
        <v>0.01</v>
      </c>
      <c r="P694" s="27">
        <f>VstupniParametry_SKRYT!$D$11</f>
        <v>0.01</v>
      </c>
      <c r="Q694" s="27">
        <f>VstupniParametry_SKRYT!$D$12</f>
        <v>0.01</v>
      </c>
      <c r="R694" s="27">
        <f>VstupniParametry_SKRYT!$D$13</f>
        <v>0.01</v>
      </c>
      <c r="S694" s="27">
        <f>VstupniParametry_SKRYT!$D$14</f>
        <v>0.01</v>
      </c>
      <c r="T694">
        <f t="shared" si="1285"/>
        <v>0</v>
      </c>
      <c r="U694">
        <f t="shared" si="1286"/>
        <v>0</v>
      </c>
      <c r="V694">
        <f t="shared" si="1287"/>
        <v>0</v>
      </c>
      <c r="W694">
        <f t="shared" si="1288"/>
        <v>0</v>
      </c>
      <c r="X694">
        <f t="shared" si="1289"/>
        <v>0</v>
      </c>
      <c r="Y694">
        <f t="shared" si="1290"/>
        <v>0</v>
      </c>
      <c r="Z694">
        <f t="shared" si="1291"/>
        <v>0</v>
      </c>
      <c r="AA694">
        <f t="shared" si="1292"/>
        <v>0</v>
      </c>
      <c r="AB694">
        <f t="shared" si="1293"/>
        <v>0</v>
      </c>
      <c r="AC694">
        <f t="shared" si="1294"/>
        <v>0</v>
      </c>
      <c r="AD694">
        <f t="shared" si="1295"/>
        <v>0</v>
      </c>
      <c r="AE694">
        <f t="shared" si="1296"/>
        <v>0</v>
      </c>
      <c r="AF694">
        <f t="shared" si="1297"/>
        <v>0</v>
      </c>
      <c r="AG694">
        <f t="shared" si="1298"/>
        <v>0</v>
      </c>
      <c r="AH694">
        <f t="shared" si="1299"/>
        <v>0</v>
      </c>
      <c r="AI694">
        <f t="shared" si="1300"/>
        <v>0</v>
      </c>
      <c r="AJ694">
        <f t="shared" si="1301"/>
        <v>0</v>
      </c>
      <c r="AK694">
        <f t="shared" si="1302"/>
        <v>0</v>
      </c>
      <c r="AL694">
        <f t="shared" si="1303"/>
        <v>0</v>
      </c>
      <c r="AM694">
        <f t="shared" si="1304"/>
        <v>0</v>
      </c>
      <c r="AN694">
        <f t="shared" si="1305"/>
        <v>0</v>
      </c>
      <c r="AO694">
        <f t="shared" si="1306"/>
        <v>0</v>
      </c>
      <c r="AP694">
        <f t="shared" si="1307"/>
        <v>0</v>
      </c>
      <c r="AQ694">
        <f t="shared" si="1308"/>
        <v>0</v>
      </c>
      <c r="AR694">
        <f t="shared" si="1309"/>
        <v>0</v>
      </c>
      <c r="AS694">
        <f t="shared" si="1310"/>
        <v>0</v>
      </c>
      <c r="AT694">
        <f t="shared" si="1280"/>
        <v>0</v>
      </c>
      <c r="AU694">
        <f t="shared" si="1311"/>
        <v>0</v>
      </c>
      <c r="AV694">
        <f t="shared" si="1312"/>
        <v>0</v>
      </c>
      <c r="AW694">
        <f t="shared" si="1281"/>
        <v>0</v>
      </c>
      <c r="AX694">
        <f t="shared" si="1313"/>
        <v>0</v>
      </c>
      <c r="AY694">
        <f t="shared" si="1314"/>
        <v>0</v>
      </c>
      <c r="AZ694">
        <f t="shared" si="1315"/>
        <v>0</v>
      </c>
      <c r="BA694">
        <f t="shared" si="1316"/>
        <v>0</v>
      </c>
      <c r="BB694">
        <f t="shared" si="1317"/>
        <v>0</v>
      </c>
      <c r="BC694">
        <f t="shared" si="1318"/>
        <v>0</v>
      </c>
      <c r="BD694">
        <f t="shared" si="1319"/>
        <v>0</v>
      </c>
      <c r="BE694">
        <f t="shared" si="1320"/>
        <v>0</v>
      </c>
      <c r="BF694">
        <f t="shared" si="1321"/>
        <v>0</v>
      </c>
      <c r="BG694">
        <f t="shared" si="1322"/>
        <v>0</v>
      </c>
      <c r="BH694">
        <f t="shared" si="1323"/>
        <v>0</v>
      </c>
      <c r="BI694">
        <f t="shared" si="1324"/>
        <v>0</v>
      </c>
      <c r="BJ694">
        <f t="shared" si="1325"/>
        <v>0</v>
      </c>
      <c r="BK694">
        <f t="shared" si="1326"/>
        <v>0</v>
      </c>
      <c r="BL694">
        <f t="shared" si="1327"/>
        <v>0</v>
      </c>
      <c r="BM694">
        <f t="shared" si="1328"/>
        <v>0</v>
      </c>
      <c r="BN694">
        <f t="shared" si="1329"/>
        <v>0</v>
      </c>
      <c r="BO694">
        <f t="shared" si="1330"/>
        <v>0</v>
      </c>
      <c r="BP694">
        <f t="shared" si="1331"/>
        <v>0</v>
      </c>
      <c r="BQ694">
        <f t="shared" si="1332"/>
        <v>0</v>
      </c>
      <c r="BR694">
        <f t="shared" si="1333"/>
        <v>0</v>
      </c>
      <c r="BS694">
        <f t="shared" si="1334"/>
        <v>0</v>
      </c>
      <c r="BT694">
        <f t="shared" si="1335"/>
        <v>0</v>
      </c>
      <c r="BU694">
        <f t="shared" si="1336"/>
        <v>0</v>
      </c>
      <c r="BV694">
        <f t="shared" si="1337"/>
        <v>0</v>
      </c>
      <c r="BW694">
        <f t="shared" si="1338"/>
        <v>0</v>
      </c>
      <c r="BX694">
        <f t="shared" si="1339"/>
        <v>0</v>
      </c>
      <c r="BY694">
        <f t="shared" si="1340"/>
        <v>0</v>
      </c>
      <c r="BZ694">
        <f t="shared" si="1341"/>
        <v>0</v>
      </c>
      <c r="CA694">
        <f t="shared" si="1342"/>
        <v>0</v>
      </c>
      <c r="CB694">
        <f t="shared" si="1343"/>
        <v>0</v>
      </c>
      <c r="CC694">
        <f t="shared" si="1344"/>
        <v>0</v>
      </c>
      <c r="CD694">
        <f t="shared" si="1345"/>
        <v>0</v>
      </c>
      <c r="CE694">
        <f t="shared" si="1346"/>
        <v>0</v>
      </c>
      <c r="CF694">
        <f t="shared" si="1347"/>
        <v>0</v>
      </c>
      <c r="CG694">
        <f t="shared" si="1348"/>
        <v>0</v>
      </c>
      <c r="CH694">
        <f t="shared" si="1349"/>
        <v>0</v>
      </c>
      <c r="CI694">
        <f t="shared" si="1350"/>
        <v>0</v>
      </c>
      <c r="CJ694">
        <f t="shared" si="1351"/>
        <v>0</v>
      </c>
      <c r="CK694">
        <f t="shared" si="1352"/>
        <v>0</v>
      </c>
      <c r="CL694" t="str">
        <f t="shared" si="1353"/>
        <v/>
      </c>
      <c r="CM694" t="str">
        <f t="shared" si="1354"/>
        <v/>
      </c>
      <c r="CN694" t="str">
        <f t="shared" si="1355"/>
        <v/>
      </c>
      <c r="CO694" t="str">
        <f t="shared" si="1356"/>
        <v/>
      </c>
      <c r="CP694" t="str">
        <f t="shared" si="1357"/>
        <v/>
      </c>
      <c r="CQ694" t="str">
        <f t="shared" si="1358"/>
        <v/>
      </c>
      <c r="CR694" t="str">
        <f t="shared" si="1359"/>
        <v/>
      </c>
      <c r="CS694" t="str">
        <f t="shared" si="1360"/>
        <v/>
      </c>
      <c r="CT694" t="str">
        <f t="shared" si="1361"/>
        <v/>
      </c>
      <c r="CU694" t="str">
        <f t="shared" si="1362"/>
        <v/>
      </c>
      <c r="CV694" t="str">
        <f t="shared" si="1363"/>
        <v/>
      </c>
      <c r="CW694" t="str">
        <f t="shared" si="1364"/>
        <v/>
      </c>
      <c r="CX694" t="str">
        <f t="shared" si="1365"/>
        <v/>
      </c>
      <c r="CY694" t="str">
        <f t="shared" si="1366"/>
        <v/>
      </c>
      <c r="CZ694" t="str">
        <f t="shared" si="1367"/>
        <v/>
      </c>
      <c r="DA694" t="str">
        <f t="shared" si="1368"/>
        <v/>
      </c>
      <c r="DB694" t="str">
        <f t="shared" si="1369"/>
        <v/>
      </c>
      <c r="DC694" t="str">
        <f t="shared" si="1370"/>
        <v/>
      </c>
      <c r="DD694" t="str">
        <f t="shared" si="1371"/>
        <v/>
      </c>
      <c r="DE694" t="str">
        <f t="shared" si="1372"/>
        <v/>
      </c>
      <c r="DF694" t="str">
        <f t="shared" si="1373"/>
        <v/>
      </c>
      <c r="DG694" t="str">
        <f t="shared" si="1374"/>
        <v/>
      </c>
      <c r="DH694" t="str">
        <f t="shared" si="1375"/>
        <v/>
      </c>
      <c r="DI694" t="str">
        <f t="shared" si="1376"/>
        <v/>
      </c>
      <c r="DJ694" t="str">
        <f t="shared" si="1377"/>
        <v/>
      </c>
      <c r="DK694" t="str">
        <f t="shared" si="1378"/>
        <v/>
      </c>
      <c r="DL694" t="str">
        <f t="shared" si="1379"/>
        <v/>
      </c>
      <c r="DM694" t="str">
        <f t="shared" si="1380"/>
        <v/>
      </c>
      <c r="DN694" t="str">
        <f t="shared" si="1381"/>
        <v/>
      </c>
      <c r="DO694" t="str">
        <f t="shared" si="1382"/>
        <v/>
      </c>
      <c r="DP694" t="str">
        <f t="shared" si="1383"/>
        <v/>
      </c>
      <c r="DQ694" t="str">
        <f t="shared" si="1384"/>
        <v/>
      </c>
      <c r="DR694" t="str">
        <f t="shared" si="1385"/>
        <v/>
      </c>
      <c r="DS694" t="str">
        <f t="shared" si="1386"/>
        <v/>
      </c>
      <c r="DT694" t="str">
        <f t="shared" si="1387"/>
        <v/>
      </c>
      <c r="DU694">
        <f t="shared" si="1388"/>
        <v>0</v>
      </c>
      <c r="DV694">
        <f t="shared" si="1389"/>
        <v>0</v>
      </c>
      <c r="DW694">
        <f t="shared" si="1390"/>
        <v>0</v>
      </c>
      <c r="DX694" t="str">
        <f t="shared" si="1391"/>
        <v/>
      </c>
      <c r="DY694" t="str">
        <f t="shared" si="1392"/>
        <v/>
      </c>
      <c r="DZ694" t="str">
        <f t="shared" si="1393"/>
        <v/>
      </c>
      <c r="EA694" s="5">
        <f t="shared" si="1394"/>
        <v>0</v>
      </c>
      <c r="EB694" s="3">
        <f t="shared" si="1395"/>
        <v>0</v>
      </c>
    </row>
    <row r="695" spans="2:132" x14ac:dyDescent="0.2">
      <c r="B695" s="25">
        <v>690</v>
      </c>
      <c r="C695" s="26">
        <f>Zisk!D709</f>
        <v>0</v>
      </c>
      <c r="D695">
        <f>Zisk!E709</f>
        <v>0</v>
      </c>
      <c r="E695" s="66" t="str">
        <f t="shared" si="1282"/>
        <v/>
      </c>
      <c r="F695" t="str">
        <f t="shared" si="1283"/>
        <v/>
      </c>
      <c r="G695" s="66" t="str">
        <f t="shared" si="1284"/>
        <v/>
      </c>
      <c r="H695" s="25"/>
      <c r="I695" s="25"/>
      <c r="J695">
        <f>VstupniParametry_SKRYT!$D$5</f>
        <v>0.02</v>
      </c>
      <c r="K695">
        <f>VstupniParametry_SKRYT!$D$6</f>
        <v>0.06</v>
      </c>
      <c r="L695">
        <f>VstupniParametry_SKRYT!$D$7</f>
        <v>0.06</v>
      </c>
      <c r="M695">
        <f>VstupniParametry_SKRYT!$D$8</f>
        <v>0.06</v>
      </c>
      <c r="N695">
        <f>VstupniParametry_SKRYT!$D$9</f>
        <v>1.7999999999999999E-2</v>
      </c>
      <c r="O695" s="27">
        <f>VstupniParametry_SKRYT!$D$10</f>
        <v>0.01</v>
      </c>
      <c r="P695" s="27">
        <f>VstupniParametry_SKRYT!$D$11</f>
        <v>0.01</v>
      </c>
      <c r="Q695" s="27">
        <f>VstupniParametry_SKRYT!$D$12</f>
        <v>0.01</v>
      </c>
      <c r="R695" s="27">
        <f>VstupniParametry_SKRYT!$D$13</f>
        <v>0.01</v>
      </c>
      <c r="S695" s="27">
        <f>VstupniParametry_SKRYT!$D$14</f>
        <v>0.01</v>
      </c>
      <c r="T695">
        <f t="shared" si="1285"/>
        <v>0</v>
      </c>
      <c r="U695">
        <f t="shared" si="1286"/>
        <v>0</v>
      </c>
      <c r="V695">
        <f t="shared" si="1287"/>
        <v>0</v>
      </c>
      <c r="W695">
        <f t="shared" si="1288"/>
        <v>0</v>
      </c>
      <c r="X695">
        <f t="shared" si="1289"/>
        <v>0</v>
      </c>
      <c r="Y695">
        <f t="shared" si="1290"/>
        <v>0</v>
      </c>
      <c r="Z695">
        <f t="shared" si="1291"/>
        <v>0</v>
      </c>
      <c r="AA695">
        <f t="shared" si="1292"/>
        <v>0</v>
      </c>
      <c r="AB695">
        <f t="shared" si="1293"/>
        <v>0</v>
      </c>
      <c r="AC695">
        <f t="shared" si="1294"/>
        <v>0</v>
      </c>
      <c r="AD695">
        <f t="shared" si="1295"/>
        <v>0</v>
      </c>
      <c r="AE695">
        <f t="shared" si="1296"/>
        <v>0</v>
      </c>
      <c r="AF695">
        <f t="shared" si="1297"/>
        <v>0</v>
      </c>
      <c r="AG695">
        <f t="shared" si="1298"/>
        <v>0</v>
      </c>
      <c r="AH695">
        <f t="shared" si="1299"/>
        <v>0</v>
      </c>
      <c r="AI695">
        <f t="shared" si="1300"/>
        <v>0</v>
      </c>
      <c r="AJ695">
        <f t="shared" si="1301"/>
        <v>0</v>
      </c>
      <c r="AK695">
        <f t="shared" si="1302"/>
        <v>0</v>
      </c>
      <c r="AL695">
        <f t="shared" si="1303"/>
        <v>0</v>
      </c>
      <c r="AM695">
        <f t="shared" si="1304"/>
        <v>0</v>
      </c>
      <c r="AN695">
        <f t="shared" si="1305"/>
        <v>0</v>
      </c>
      <c r="AO695">
        <f t="shared" si="1306"/>
        <v>0</v>
      </c>
      <c r="AP695">
        <f t="shared" si="1307"/>
        <v>0</v>
      </c>
      <c r="AQ695">
        <f t="shared" si="1308"/>
        <v>0</v>
      </c>
      <c r="AR695">
        <f t="shared" si="1309"/>
        <v>0</v>
      </c>
      <c r="AS695">
        <f t="shared" si="1310"/>
        <v>0</v>
      </c>
      <c r="AT695">
        <f t="shared" si="1280"/>
        <v>0</v>
      </c>
      <c r="AU695">
        <f t="shared" si="1311"/>
        <v>0</v>
      </c>
      <c r="AV695">
        <f t="shared" si="1312"/>
        <v>0</v>
      </c>
      <c r="AW695">
        <f t="shared" si="1281"/>
        <v>0</v>
      </c>
      <c r="AX695">
        <f t="shared" si="1313"/>
        <v>0</v>
      </c>
      <c r="AY695">
        <f t="shared" si="1314"/>
        <v>0</v>
      </c>
      <c r="AZ695">
        <f t="shared" si="1315"/>
        <v>0</v>
      </c>
      <c r="BA695">
        <f t="shared" si="1316"/>
        <v>0</v>
      </c>
      <c r="BB695">
        <f t="shared" si="1317"/>
        <v>0</v>
      </c>
      <c r="BC695">
        <f t="shared" si="1318"/>
        <v>0</v>
      </c>
      <c r="BD695">
        <f t="shared" si="1319"/>
        <v>0</v>
      </c>
      <c r="BE695">
        <f t="shared" si="1320"/>
        <v>0</v>
      </c>
      <c r="BF695">
        <f t="shared" si="1321"/>
        <v>0</v>
      </c>
      <c r="BG695">
        <f t="shared" si="1322"/>
        <v>0</v>
      </c>
      <c r="BH695">
        <f t="shared" si="1323"/>
        <v>0</v>
      </c>
      <c r="BI695">
        <f t="shared" si="1324"/>
        <v>0</v>
      </c>
      <c r="BJ695">
        <f t="shared" si="1325"/>
        <v>0</v>
      </c>
      <c r="BK695">
        <f t="shared" si="1326"/>
        <v>0</v>
      </c>
      <c r="BL695">
        <f t="shared" si="1327"/>
        <v>0</v>
      </c>
      <c r="BM695">
        <f t="shared" si="1328"/>
        <v>0</v>
      </c>
      <c r="BN695">
        <f t="shared" si="1329"/>
        <v>0</v>
      </c>
      <c r="BO695">
        <f t="shared" si="1330"/>
        <v>0</v>
      </c>
      <c r="BP695">
        <f t="shared" si="1331"/>
        <v>0</v>
      </c>
      <c r="BQ695">
        <f t="shared" si="1332"/>
        <v>0</v>
      </c>
      <c r="BR695">
        <f t="shared" si="1333"/>
        <v>0</v>
      </c>
      <c r="BS695">
        <f t="shared" si="1334"/>
        <v>0</v>
      </c>
      <c r="BT695">
        <f t="shared" si="1335"/>
        <v>0</v>
      </c>
      <c r="BU695">
        <f t="shared" si="1336"/>
        <v>0</v>
      </c>
      <c r="BV695">
        <f t="shared" si="1337"/>
        <v>0</v>
      </c>
      <c r="BW695">
        <f t="shared" si="1338"/>
        <v>0</v>
      </c>
      <c r="BX695">
        <f t="shared" si="1339"/>
        <v>0</v>
      </c>
      <c r="BY695">
        <f t="shared" si="1340"/>
        <v>0</v>
      </c>
      <c r="BZ695">
        <f t="shared" si="1341"/>
        <v>0</v>
      </c>
      <c r="CA695">
        <f t="shared" si="1342"/>
        <v>0</v>
      </c>
      <c r="CB695">
        <f t="shared" si="1343"/>
        <v>0</v>
      </c>
      <c r="CC695">
        <f t="shared" si="1344"/>
        <v>0</v>
      </c>
      <c r="CD695">
        <f t="shared" si="1345"/>
        <v>0</v>
      </c>
      <c r="CE695">
        <f t="shared" si="1346"/>
        <v>0</v>
      </c>
      <c r="CF695">
        <f t="shared" si="1347"/>
        <v>0</v>
      </c>
      <c r="CG695">
        <f t="shared" si="1348"/>
        <v>0</v>
      </c>
      <c r="CH695">
        <f t="shared" si="1349"/>
        <v>0</v>
      </c>
      <c r="CI695">
        <f t="shared" si="1350"/>
        <v>0</v>
      </c>
      <c r="CJ695">
        <f t="shared" si="1351"/>
        <v>0</v>
      </c>
      <c r="CK695">
        <f t="shared" si="1352"/>
        <v>0</v>
      </c>
      <c r="CL695" t="str">
        <f t="shared" si="1353"/>
        <v/>
      </c>
      <c r="CM695" t="str">
        <f t="shared" si="1354"/>
        <v/>
      </c>
      <c r="CN695" t="str">
        <f t="shared" si="1355"/>
        <v/>
      </c>
      <c r="CO695" t="str">
        <f t="shared" si="1356"/>
        <v/>
      </c>
      <c r="CP695" t="str">
        <f t="shared" si="1357"/>
        <v/>
      </c>
      <c r="CQ695" t="str">
        <f t="shared" si="1358"/>
        <v/>
      </c>
      <c r="CR695" t="str">
        <f t="shared" si="1359"/>
        <v/>
      </c>
      <c r="CS695" t="str">
        <f t="shared" si="1360"/>
        <v/>
      </c>
      <c r="CT695" t="str">
        <f t="shared" si="1361"/>
        <v/>
      </c>
      <c r="CU695" t="str">
        <f t="shared" si="1362"/>
        <v/>
      </c>
      <c r="CV695" t="str">
        <f t="shared" si="1363"/>
        <v/>
      </c>
      <c r="CW695" t="str">
        <f t="shared" si="1364"/>
        <v/>
      </c>
      <c r="CX695" t="str">
        <f t="shared" si="1365"/>
        <v/>
      </c>
      <c r="CY695" t="str">
        <f t="shared" si="1366"/>
        <v/>
      </c>
      <c r="CZ695" t="str">
        <f t="shared" si="1367"/>
        <v/>
      </c>
      <c r="DA695" t="str">
        <f t="shared" si="1368"/>
        <v/>
      </c>
      <c r="DB695" t="str">
        <f t="shared" si="1369"/>
        <v/>
      </c>
      <c r="DC695" t="str">
        <f t="shared" si="1370"/>
        <v/>
      </c>
      <c r="DD695" t="str">
        <f t="shared" si="1371"/>
        <v/>
      </c>
      <c r="DE695" t="str">
        <f t="shared" si="1372"/>
        <v/>
      </c>
      <c r="DF695" t="str">
        <f t="shared" si="1373"/>
        <v/>
      </c>
      <c r="DG695" t="str">
        <f t="shared" si="1374"/>
        <v/>
      </c>
      <c r="DH695" t="str">
        <f t="shared" si="1375"/>
        <v/>
      </c>
      <c r="DI695" t="str">
        <f t="shared" si="1376"/>
        <v/>
      </c>
      <c r="DJ695" t="str">
        <f t="shared" si="1377"/>
        <v/>
      </c>
      <c r="DK695" t="str">
        <f t="shared" si="1378"/>
        <v/>
      </c>
      <c r="DL695" t="str">
        <f t="shared" si="1379"/>
        <v/>
      </c>
      <c r="DM695" t="str">
        <f t="shared" si="1380"/>
        <v/>
      </c>
      <c r="DN695" t="str">
        <f t="shared" si="1381"/>
        <v/>
      </c>
      <c r="DO695" t="str">
        <f t="shared" si="1382"/>
        <v/>
      </c>
      <c r="DP695" t="str">
        <f t="shared" si="1383"/>
        <v/>
      </c>
      <c r="DQ695" t="str">
        <f t="shared" si="1384"/>
        <v/>
      </c>
      <c r="DR695" t="str">
        <f t="shared" si="1385"/>
        <v/>
      </c>
      <c r="DS695" t="str">
        <f t="shared" si="1386"/>
        <v/>
      </c>
      <c r="DT695" t="str">
        <f t="shared" si="1387"/>
        <v/>
      </c>
      <c r="DU695">
        <f t="shared" si="1388"/>
        <v>0</v>
      </c>
      <c r="DV695">
        <f t="shared" si="1389"/>
        <v>0</v>
      </c>
      <c r="DW695">
        <f t="shared" si="1390"/>
        <v>0</v>
      </c>
      <c r="DX695" t="str">
        <f t="shared" si="1391"/>
        <v/>
      </c>
      <c r="DY695" t="str">
        <f t="shared" si="1392"/>
        <v/>
      </c>
      <c r="DZ695" t="str">
        <f t="shared" si="1393"/>
        <v/>
      </c>
      <c r="EA695" s="5">
        <f t="shared" si="1394"/>
        <v>0</v>
      </c>
      <c r="EB695" s="3">
        <f t="shared" si="1395"/>
        <v>0</v>
      </c>
    </row>
    <row r="696" spans="2:132" x14ac:dyDescent="0.2">
      <c r="B696">
        <v>691</v>
      </c>
      <c r="C696" s="3">
        <f>Zisk!D710</f>
        <v>0</v>
      </c>
      <c r="D696">
        <f>Zisk!E710</f>
        <v>0</v>
      </c>
      <c r="E696" s="66" t="str">
        <f t="shared" si="1282"/>
        <v/>
      </c>
      <c r="F696" t="str">
        <f t="shared" si="1283"/>
        <v/>
      </c>
      <c r="G696" s="66" t="str">
        <f t="shared" si="1284"/>
        <v/>
      </c>
      <c r="J696">
        <f>VstupniParametry_SKRYT!$D$5</f>
        <v>0.02</v>
      </c>
      <c r="K696">
        <f>VstupniParametry_SKRYT!$D$6</f>
        <v>0.06</v>
      </c>
      <c r="L696">
        <f>VstupniParametry_SKRYT!$D$7</f>
        <v>0.06</v>
      </c>
      <c r="M696">
        <f>VstupniParametry_SKRYT!$D$8</f>
        <v>0.06</v>
      </c>
      <c r="N696">
        <f>VstupniParametry_SKRYT!$D$9</f>
        <v>1.7999999999999999E-2</v>
      </c>
      <c r="O696" s="27">
        <f>VstupniParametry_SKRYT!$D$10</f>
        <v>0.01</v>
      </c>
      <c r="P696" s="27">
        <f>VstupniParametry_SKRYT!$D$11</f>
        <v>0.01</v>
      </c>
      <c r="Q696" s="27">
        <f>VstupniParametry_SKRYT!$D$12</f>
        <v>0.01</v>
      </c>
      <c r="R696" s="27">
        <f>VstupniParametry_SKRYT!$D$13</f>
        <v>0.01</v>
      </c>
      <c r="S696" s="27">
        <f>VstupniParametry_SKRYT!$D$14</f>
        <v>0.01</v>
      </c>
      <c r="T696">
        <f t="shared" si="1285"/>
        <v>0</v>
      </c>
      <c r="U696">
        <f t="shared" si="1286"/>
        <v>0</v>
      </c>
      <c r="V696">
        <f t="shared" si="1287"/>
        <v>0</v>
      </c>
      <c r="W696">
        <f t="shared" si="1288"/>
        <v>0</v>
      </c>
      <c r="X696">
        <f t="shared" si="1289"/>
        <v>0</v>
      </c>
      <c r="Y696">
        <f t="shared" si="1290"/>
        <v>0</v>
      </c>
      <c r="Z696">
        <f t="shared" si="1291"/>
        <v>0</v>
      </c>
      <c r="AA696">
        <f t="shared" si="1292"/>
        <v>0</v>
      </c>
      <c r="AB696">
        <f t="shared" si="1293"/>
        <v>0</v>
      </c>
      <c r="AC696">
        <f t="shared" si="1294"/>
        <v>0</v>
      </c>
      <c r="AD696">
        <f t="shared" si="1295"/>
        <v>0</v>
      </c>
      <c r="AE696">
        <f t="shared" si="1296"/>
        <v>0</v>
      </c>
      <c r="AF696">
        <f t="shared" si="1297"/>
        <v>0</v>
      </c>
      <c r="AG696">
        <f t="shared" si="1298"/>
        <v>0</v>
      </c>
      <c r="AH696">
        <f t="shared" si="1299"/>
        <v>0</v>
      </c>
      <c r="AI696">
        <f t="shared" si="1300"/>
        <v>0</v>
      </c>
      <c r="AJ696">
        <f t="shared" si="1301"/>
        <v>0</v>
      </c>
      <c r="AK696">
        <f t="shared" si="1302"/>
        <v>0</v>
      </c>
      <c r="AL696">
        <f t="shared" si="1303"/>
        <v>0</v>
      </c>
      <c r="AM696">
        <f t="shared" si="1304"/>
        <v>0</v>
      </c>
      <c r="AN696">
        <f t="shared" si="1305"/>
        <v>0</v>
      </c>
      <c r="AO696">
        <f t="shared" si="1306"/>
        <v>0</v>
      </c>
      <c r="AP696">
        <f t="shared" si="1307"/>
        <v>0</v>
      </c>
      <c r="AQ696">
        <f t="shared" si="1308"/>
        <v>0</v>
      </c>
      <c r="AR696">
        <f t="shared" si="1309"/>
        <v>0</v>
      </c>
      <c r="AS696">
        <f t="shared" si="1310"/>
        <v>0</v>
      </c>
      <c r="AT696">
        <f t="shared" si="1280"/>
        <v>0</v>
      </c>
      <c r="AU696">
        <f t="shared" si="1311"/>
        <v>0</v>
      </c>
      <c r="AV696">
        <f t="shared" si="1312"/>
        <v>0</v>
      </c>
      <c r="AW696">
        <f t="shared" si="1281"/>
        <v>0</v>
      </c>
      <c r="AX696">
        <f t="shared" si="1313"/>
        <v>0</v>
      </c>
      <c r="AY696">
        <f t="shared" si="1314"/>
        <v>0</v>
      </c>
      <c r="AZ696">
        <f t="shared" si="1315"/>
        <v>0</v>
      </c>
      <c r="BA696">
        <f t="shared" si="1316"/>
        <v>0</v>
      </c>
      <c r="BB696">
        <f t="shared" si="1317"/>
        <v>0</v>
      </c>
      <c r="BC696">
        <f t="shared" si="1318"/>
        <v>0</v>
      </c>
      <c r="BD696">
        <f t="shared" si="1319"/>
        <v>0</v>
      </c>
      <c r="BE696">
        <f t="shared" si="1320"/>
        <v>0</v>
      </c>
      <c r="BF696">
        <f t="shared" si="1321"/>
        <v>0</v>
      </c>
      <c r="BG696">
        <f t="shared" si="1322"/>
        <v>0</v>
      </c>
      <c r="BH696">
        <f t="shared" si="1323"/>
        <v>0</v>
      </c>
      <c r="BI696">
        <f t="shared" si="1324"/>
        <v>0</v>
      </c>
      <c r="BJ696">
        <f t="shared" si="1325"/>
        <v>0</v>
      </c>
      <c r="BK696">
        <f t="shared" si="1326"/>
        <v>0</v>
      </c>
      <c r="BL696">
        <f t="shared" si="1327"/>
        <v>0</v>
      </c>
      <c r="BM696">
        <f t="shared" si="1328"/>
        <v>0</v>
      </c>
      <c r="BN696">
        <f t="shared" si="1329"/>
        <v>0</v>
      </c>
      <c r="BO696">
        <f t="shared" si="1330"/>
        <v>0</v>
      </c>
      <c r="BP696">
        <f t="shared" si="1331"/>
        <v>0</v>
      </c>
      <c r="BQ696">
        <f t="shared" si="1332"/>
        <v>0</v>
      </c>
      <c r="BR696">
        <f t="shared" si="1333"/>
        <v>0</v>
      </c>
      <c r="BS696">
        <f t="shared" si="1334"/>
        <v>0</v>
      </c>
      <c r="BT696">
        <f t="shared" si="1335"/>
        <v>0</v>
      </c>
      <c r="BU696">
        <f t="shared" si="1336"/>
        <v>0</v>
      </c>
      <c r="BV696">
        <f t="shared" si="1337"/>
        <v>0</v>
      </c>
      <c r="BW696">
        <f t="shared" si="1338"/>
        <v>0</v>
      </c>
      <c r="BX696">
        <f t="shared" si="1339"/>
        <v>0</v>
      </c>
      <c r="BY696">
        <f t="shared" si="1340"/>
        <v>0</v>
      </c>
      <c r="BZ696">
        <f t="shared" si="1341"/>
        <v>0</v>
      </c>
      <c r="CA696">
        <f t="shared" si="1342"/>
        <v>0</v>
      </c>
      <c r="CB696">
        <f t="shared" si="1343"/>
        <v>0</v>
      </c>
      <c r="CC696">
        <f t="shared" si="1344"/>
        <v>0</v>
      </c>
      <c r="CD696">
        <f t="shared" si="1345"/>
        <v>0</v>
      </c>
      <c r="CE696">
        <f t="shared" si="1346"/>
        <v>0</v>
      </c>
      <c r="CF696">
        <f t="shared" si="1347"/>
        <v>0</v>
      </c>
      <c r="CG696">
        <f t="shared" si="1348"/>
        <v>0</v>
      </c>
      <c r="CH696">
        <f t="shared" si="1349"/>
        <v>0</v>
      </c>
      <c r="CI696">
        <f t="shared" si="1350"/>
        <v>0</v>
      </c>
      <c r="CJ696">
        <f t="shared" si="1351"/>
        <v>0</v>
      </c>
      <c r="CK696">
        <f t="shared" si="1352"/>
        <v>0</v>
      </c>
      <c r="CL696" t="str">
        <f t="shared" si="1353"/>
        <v/>
      </c>
      <c r="CM696" t="str">
        <f t="shared" si="1354"/>
        <v/>
      </c>
      <c r="CN696" t="str">
        <f t="shared" si="1355"/>
        <v/>
      </c>
      <c r="CO696" t="str">
        <f t="shared" si="1356"/>
        <v/>
      </c>
      <c r="CP696" t="str">
        <f t="shared" si="1357"/>
        <v/>
      </c>
      <c r="CQ696" t="str">
        <f t="shared" si="1358"/>
        <v/>
      </c>
      <c r="CR696" t="str">
        <f t="shared" si="1359"/>
        <v/>
      </c>
      <c r="CS696" t="str">
        <f t="shared" si="1360"/>
        <v/>
      </c>
      <c r="CT696" t="str">
        <f t="shared" si="1361"/>
        <v/>
      </c>
      <c r="CU696" t="str">
        <f t="shared" si="1362"/>
        <v/>
      </c>
      <c r="CV696" t="str">
        <f t="shared" si="1363"/>
        <v/>
      </c>
      <c r="CW696" t="str">
        <f t="shared" si="1364"/>
        <v/>
      </c>
      <c r="CX696" t="str">
        <f t="shared" si="1365"/>
        <v/>
      </c>
      <c r="CY696" t="str">
        <f t="shared" si="1366"/>
        <v/>
      </c>
      <c r="CZ696" t="str">
        <f t="shared" si="1367"/>
        <v/>
      </c>
      <c r="DA696" t="str">
        <f t="shared" si="1368"/>
        <v/>
      </c>
      <c r="DB696" t="str">
        <f t="shared" si="1369"/>
        <v/>
      </c>
      <c r="DC696" t="str">
        <f t="shared" si="1370"/>
        <v/>
      </c>
      <c r="DD696" t="str">
        <f t="shared" si="1371"/>
        <v/>
      </c>
      <c r="DE696" t="str">
        <f t="shared" si="1372"/>
        <v/>
      </c>
      <c r="DF696" t="str">
        <f t="shared" si="1373"/>
        <v/>
      </c>
      <c r="DG696" t="str">
        <f t="shared" si="1374"/>
        <v/>
      </c>
      <c r="DH696" t="str">
        <f t="shared" si="1375"/>
        <v/>
      </c>
      <c r="DI696" t="str">
        <f t="shared" si="1376"/>
        <v/>
      </c>
      <c r="DJ696" t="str">
        <f t="shared" si="1377"/>
        <v/>
      </c>
      <c r="DK696" t="str">
        <f t="shared" si="1378"/>
        <v/>
      </c>
      <c r="DL696" t="str">
        <f t="shared" si="1379"/>
        <v/>
      </c>
      <c r="DM696" t="str">
        <f t="shared" si="1380"/>
        <v/>
      </c>
      <c r="DN696" t="str">
        <f t="shared" si="1381"/>
        <v/>
      </c>
      <c r="DO696" t="str">
        <f t="shared" si="1382"/>
        <v/>
      </c>
      <c r="DP696" t="str">
        <f t="shared" si="1383"/>
        <v/>
      </c>
      <c r="DQ696" t="str">
        <f t="shared" si="1384"/>
        <v/>
      </c>
      <c r="DR696" t="str">
        <f t="shared" si="1385"/>
        <v/>
      </c>
      <c r="DS696" t="str">
        <f t="shared" si="1386"/>
        <v/>
      </c>
      <c r="DT696" t="str">
        <f t="shared" si="1387"/>
        <v/>
      </c>
      <c r="DU696">
        <f t="shared" si="1388"/>
        <v>0</v>
      </c>
      <c r="DV696">
        <f t="shared" si="1389"/>
        <v>0</v>
      </c>
      <c r="DW696">
        <f t="shared" si="1390"/>
        <v>0</v>
      </c>
      <c r="DX696" t="str">
        <f t="shared" si="1391"/>
        <v/>
      </c>
      <c r="DY696" t="str">
        <f t="shared" si="1392"/>
        <v/>
      </c>
      <c r="DZ696" t="str">
        <f t="shared" si="1393"/>
        <v/>
      </c>
      <c r="EA696" s="5">
        <f t="shared" si="1394"/>
        <v>0</v>
      </c>
      <c r="EB696" s="3">
        <f t="shared" si="1395"/>
        <v>0</v>
      </c>
    </row>
    <row r="697" spans="2:132" x14ac:dyDescent="0.2">
      <c r="B697" s="25">
        <v>692</v>
      </c>
      <c r="C697" s="26">
        <f>Zisk!D711</f>
        <v>0</v>
      </c>
      <c r="D697">
        <f>Zisk!E711</f>
        <v>0</v>
      </c>
      <c r="E697" s="66" t="str">
        <f t="shared" si="1282"/>
        <v/>
      </c>
      <c r="F697" t="str">
        <f t="shared" si="1283"/>
        <v/>
      </c>
      <c r="G697" s="66" t="str">
        <f t="shared" si="1284"/>
        <v/>
      </c>
      <c r="H697" s="25"/>
      <c r="I697" s="25"/>
      <c r="J697">
        <f>VstupniParametry_SKRYT!$D$5</f>
        <v>0.02</v>
      </c>
      <c r="K697">
        <f>VstupniParametry_SKRYT!$D$6</f>
        <v>0.06</v>
      </c>
      <c r="L697">
        <f>VstupniParametry_SKRYT!$D$7</f>
        <v>0.06</v>
      </c>
      <c r="M697">
        <f>VstupniParametry_SKRYT!$D$8</f>
        <v>0.06</v>
      </c>
      <c r="N697">
        <f>VstupniParametry_SKRYT!$D$9</f>
        <v>1.7999999999999999E-2</v>
      </c>
      <c r="O697" s="27">
        <f>VstupniParametry_SKRYT!$D$10</f>
        <v>0.01</v>
      </c>
      <c r="P697" s="27">
        <f>VstupniParametry_SKRYT!$D$11</f>
        <v>0.01</v>
      </c>
      <c r="Q697" s="27">
        <f>VstupniParametry_SKRYT!$D$12</f>
        <v>0.01</v>
      </c>
      <c r="R697" s="27">
        <f>VstupniParametry_SKRYT!$D$13</f>
        <v>0.01</v>
      </c>
      <c r="S697" s="27">
        <f>VstupniParametry_SKRYT!$D$14</f>
        <v>0.01</v>
      </c>
      <c r="T697">
        <f t="shared" si="1285"/>
        <v>0</v>
      </c>
      <c r="U697">
        <f t="shared" si="1286"/>
        <v>0</v>
      </c>
      <c r="V697">
        <f t="shared" si="1287"/>
        <v>0</v>
      </c>
      <c r="W697">
        <f t="shared" si="1288"/>
        <v>0</v>
      </c>
      <c r="X697">
        <f t="shared" si="1289"/>
        <v>0</v>
      </c>
      <c r="Y697">
        <f t="shared" si="1290"/>
        <v>0</v>
      </c>
      <c r="Z697">
        <f t="shared" si="1291"/>
        <v>0</v>
      </c>
      <c r="AA697">
        <f t="shared" si="1292"/>
        <v>0</v>
      </c>
      <c r="AB697">
        <f t="shared" si="1293"/>
        <v>0</v>
      </c>
      <c r="AC697">
        <f t="shared" si="1294"/>
        <v>0</v>
      </c>
      <c r="AD697">
        <f t="shared" si="1295"/>
        <v>0</v>
      </c>
      <c r="AE697">
        <f t="shared" si="1296"/>
        <v>0</v>
      </c>
      <c r="AF697">
        <f t="shared" si="1297"/>
        <v>0</v>
      </c>
      <c r="AG697">
        <f t="shared" si="1298"/>
        <v>0</v>
      </c>
      <c r="AH697">
        <f t="shared" si="1299"/>
        <v>0</v>
      </c>
      <c r="AI697">
        <f t="shared" si="1300"/>
        <v>0</v>
      </c>
      <c r="AJ697">
        <f t="shared" si="1301"/>
        <v>0</v>
      </c>
      <c r="AK697">
        <f t="shared" si="1302"/>
        <v>0</v>
      </c>
      <c r="AL697">
        <f t="shared" si="1303"/>
        <v>0</v>
      </c>
      <c r="AM697">
        <f t="shared" si="1304"/>
        <v>0</v>
      </c>
      <c r="AN697">
        <f t="shared" si="1305"/>
        <v>0</v>
      </c>
      <c r="AO697">
        <f t="shared" si="1306"/>
        <v>0</v>
      </c>
      <c r="AP697">
        <f t="shared" si="1307"/>
        <v>0</v>
      </c>
      <c r="AQ697">
        <f t="shared" si="1308"/>
        <v>0</v>
      </c>
      <c r="AR697">
        <f t="shared" si="1309"/>
        <v>0</v>
      </c>
      <c r="AS697">
        <f t="shared" si="1310"/>
        <v>0</v>
      </c>
      <c r="AT697">
        <f t="shared" si="1280"/>
        <v>0</v>
      </c>
      <c r="AU697">
        <f t="shared" si="1311"/>
        <v>0</v>
      </c>
      <c r="AV697">
        <f t="shared" si="1312"/>
        <v>0</v>
      </c>
      <c r="AW697">
        <f t="shared" si="1281"/>
        <v>0</v>
      </c>
      <c r="AX697">
        <f t="shared" si="1313"/>
        <v>0</v>
      </c>
      <c r="AY697">
        <f t="shared" si="1314"/>
        <v>0</v>
      </c>
      <c r="AZ697">
        <f t="shared" si="1315"/>
        <v>0</v>
      </c>
      <c r="BA697">
        <f t="shared" si="1316"/>
        <v>0</v>
      </c>
      <c r="BB697">
        <f t="shared" si="1317"/>
        <v>0</v>
      </c>
      <c r="BC697">
        <f t="shared" si="1318"/>
        <v>0</v>
      </c>
      <c r="BD697">
        <f t="shared" si="1319"/>
        <v>0</v>
      </c>
      <c r="BE697">
        <f t="shared" si="1320"/>
        <v>0</v>
      </c>
      <c r="BF697">
        <f t="shared" si="1321"/>
        <v>0</v>
      </c>
      <c r="BG697">
        <f t="shared" si="1322"/>
        <v>0</v>
      </c>
      <c r="BH697">
        <f t="shared" si="1323"/>
        <v>0</v>
      </c>
      <c r="BI697">
        <f t="shared" si="1324"/>
        <v>0</v>
      </c>
      <c r="BJ697">
        <f t="shared" si="1325"/>
        <v>0</v>
      </c>
      <c r="BK697">
        <f t="shared" si="1326"/>
        <v>0</v>
      </c>
      <c r="BL697">
        <f t="shared" si="1327"/>
        <v>0</v>
      </c>
      <c r="BM697">
        <f t="shared" si="1328"/>
        <v>0</v>
      </c>
      <c r="BN697">
        <f t="shared" si="1329"/>
        <v>0</v>
      </c>
      <c r="BO697">
        <f t="shared" si="1330"/>
        <v>0</v>
      </c>
      <c r="BP697">
        <f t="shared" si="1331"/>
        <v>0</v>
      </c>
      <c r="BQ697">
        <f t="shared" si="1332"/>
        <v>0</v>
      </c>
      <c r="BR697">
        <f t="shared" si="1333"/>
        <v>0</v>
      </c>
      <c r="BS697">
        <f t="shared" si="1334"/>
        <v>0</v>
      </c>
      <c r="BT697">
        <f t="shared" si="1335"/>
        <v>0</v>
      </c>
      <c r="BU697">
        <f t="shared" si="1336"/>
        <v>0</v>
      </c>
      <c r="BV697">
        <f t="shared" si="1337"/>
        <v>0</v>
      </c>
      <c r="BW697">
        <f t="shared" si="1338"/>
        <v>0</v>
      </c>
      <c r="BX697">
        <f t="shared" si="1339"/>
        <v>0</v>
      </c>
      <c r="BY697">
        <f t="shared" si="1340"/>
        <v>0</v>
      </c>
      <c r="BZ697">
        <f t="shared" si="1341"/>
        <v>0</v>
      </c>
      <c r="CA697">
        <f t="shared" si="1342"/>
        <v>0</v>
      </c>
      <c r="CB697">
        <f t="shared" si="1343"/>
        <v>0</v>
      </c>
      <c r="CC697">
        <f t="shared" si="1344"/>
        <v>0</v>
      </c>
      <c r="CD697">
        <f t="shared" si="1345"/>
        <v>0</v>
      </c>
      <c r="CE697">
        <f t="shared" si="1346"/>
        <v>0</v>
      </c>
      <c r="CF697">
        <f t="shared" si="1347"/>
        <v>0</v>
      </c>
      <c r="CG697">
        <f t="shared" si="1348"/>
        <v>0</v>
      </c>
      <c r="CH697">
        <f t="shared" si="1349"/>
        <v>0</v>
      </c>
      <c r="CI697">
        <f t="shared" si="1350"/>
        <v>0</v>
      </c>
      <c r="CJ697">
        <f t="shared" si="1351"/>
        <v>0</v>
      </c>
      <c r="CK697">
        <f t="shared" si="1352"/>
        <v>0</v>
      </c>
      <c r="CL697" t="str">
        <f t="shared" si="1353"/>
        <v/>
      </c>
      <c r="CM697" t="str">
        <f t="shared" si="1354"/>
        <v/>
      </c>
      <c r="CN697" t="str">
        <f t="shared" si="1355"/>
        <v/>
      </c>
      <c r="CO697" t="str">
        <f t="shared" si="1356"/>
        <v/>
      </c>
      <c r="CP697" t="str">
        <f t="shared" si="1357"/>
        <v/>
      </c>
      <c r="CQ697" t="str">
        <f t="shared" si="1358"/>
        <v/>
      </c>
      <c r="CR697" t="str">
        <f t="shared" si="1359"/>
        <v/>
      </c>
      <c r="CS697" t="str">
        <f t="shared" si="1360"/>
        <v/>
      </c>
      <c r="CT697" t="str">
        <f t="shared" si="1361"/>
        <v/>
      </c>
      <c r="CU697" t="str">
        <f t="shared" si="1362"/>
        <v/>
      </c>
      <c r="CV697" t="str">
        <f t="shared" si="1363"/>
        <v/>
      </c>
      <c r="CW697" t="str">
        <f t="shared" si="1364"/>
        <v/>
      </c>
      <c r="CX697" t="str">
        <f t="shared" si="1365"/>
        <v/>
      </c>
      <c r="CY697" t="str">
        <f t="shared" si="1366"/>
        <v/>
      </c>
      <c r="CZ697" t="str">
        <f t="shared" si="1367"/>
        <v/>
      </c>
      <c r="DA697" t="str">
        <f t="shared" si="1368"/>
        <v/>
      </c>
      <c r="DB697" t="str">
        <f t="shared" si="1369"/>
        <v/>
      </c>
      <c r="DC697" t="str">
        <f t="shared" si="1370"/>
        <v/>
      </c>
      <c r="DD697" t="str">
        <f t="shared" si="1371"/>
        <v/>
      </c>
      <c r="DE697" t="str">
        <f t="shared" si="1372"/>
        <v/>
      </c>
      <c r="DF697" t="str">
        <f t="shared" si="1373"/>
        <v/>
      </c>
      <c r="DG697" t="str">
        <f t="shared" si="1374"/>
        <v/>
      </c>
      <c r="DH697" t="str">
        <f t="shared" si="1375"/>
        <v/>
      </c>
      <c r="DI697" t="str">
        <f t="shared" si="1376"/>
        <v/>
      </c>
      <c r="DJ697" t="str">
        <f t="shared" si="1377"/>
        <v/>
      </c>
      <c r="DK697" t="str">
        <f t="shared" si="1378"/>
        <v/>
      </c>
      <c r="DL697" t="str">
        <f t="shared" si="1379"/>
        <v/>
      </c>
      <c r="DM697" t="str">
        <f t="shared" si="1380"/>
        <v/>
      </c>
      <c r="DN697" t="str">
        <f t="shared" si="1381"/>
        <v/>
      </c>
      <c r="DO697" t="str">
        <f t="shared" si="1382"/>
        <v/>
      </c>
      <c r="DP697" t="str">
        <f t="shared" si="1383"/>
        <v/>
      </c>
      <c r="DQ697" t="str">
        <f t="shared" si="1384"/>
        <v/>
      </c>
      <c r="DR697" t="str">
        <f t="shared" si="1385"/>
        <v/>
      </c>
      <c r="DS697" t="str">
        <f t="shared" si="1386"/>
        <v/>
      </c>
      <c r="DT697" t="str">
        <f t="shared" si="1387"/>
        <v/>
      </c>
      <c r="DU697">
        <f t="shared" si="1388"/>
        <v>0</v>
      </c>
      <c r="DV697">
        <f t="shared" si="1389"/>
        <v>0</v>
      </c>
      <c r="DW697">
        <f t="shared" si="1390"/>
        <v>0</v>
      </c>
      <c r="DX697" t="str">
        <f t="shared" si="1391"/>
        <v/>
      </c>
      <c r="DY697" t="str">
        <f t="shared" si="1392"/>
        <v/>
      </c>
      <c r="DZ697" t="str">
        <f t="shared" si="1393"/>
        <v/>
      </c>
      <c r="EA697" s="5">
        <f t="shared" si="1394"/>
        <v>0</v>
      </c>
      <c r="EB697" s="3">
        <f t="shared" si="1395"/>
        <v>0</v>
      </c>
    </row>
    <row r="698" spans="2:132" x14ac:dyDescent="0.2">
      <c r="B698">
        <v>693</v>
      </c>
      <c r="C698" s="3">
        <f>Zisk!D712</f>
        <v>0</v>
      </c>
      <c r="D698">
        <f>Zisk!E712</f>
        <v>0</v>
      </c>
      <c r="E698" s="66" t="str">
        <f t="shared" si="1282"/>
        <v/>
      </c>
      <c r="F698" t="str">
        <f t="shared" si="1283"/>
        <v/>
      </c>
      <c r="G698" s="66" t="str">
        <f t="shared" si="1284"/>
        <v/>
      </c>
      <c r="J698">
        <f>VstupniParametry_SKRYT!$D$5</f>
        <v>0.02</v>
      </c>
      <c r="K698">
        <f>VstupniParametry_SKRYT!$D$6</f>
        <v>0.06</v>
      </c>
      <c r="L698">
        <f>VstupniParametry_SKRYT!$D$7</f>
        <v>0.06</v>
      </c>
      <c r="M698">
        <f>VstupniParametry_SKRYT!$D$8</f>
        <v>0.06</v>
      </c>
      <c r="N698">
        <f>VstupniParametry_SKRYT!$D$9</f>
        <v>1.7999999999999999E-2</v>
      </c>
      <c r="O698" s="27">
        <f>VstupniParametry_SKRYT!$D$10</f>
        <v>0.01</v>
      </c>
      <c r="P698" s="27">
        <f>VstupniParametry_SKRYT!$D$11</f>
        <v>0.01</v>
      </c>
      <c r="Q698" s="27">
        <f>VstupniParametry_SKRYT!$D$12</f>
        <v>0.01</v>
      </c>
      <c r="R698" s="27">
        <f>VstupniParametry_SKRYT!$D$13</f>
        <v>0.01</v>
      </c>
      <c r="S698" s="27">
        <f>VstupniParametry_SKRYT!$D$14</f>
        <v>0.01</v>
      </c>
      <c r="T698">
        <f t="shared" si="1285"/>
        <v>0</v>
      </c>
      <c r="U698">
        <f t="shared" si="1286"/>
        <v>0</v>
      </c>
      <c r="V698">
        <f t="shared" si="1287"/>
        <v>0</v>
      </c>
      <c r="W698">
        <f t="shared" si="1288"/>
        <v>0</v>
      </c>
      <c r="X698">
        <f t="shared" si="1289"/>
        <v>0</v>
      </c>
      <c r="Y698">
        <f t="shared" si="1290"/>
        <v>0</v>
      </c>
      <c r="Z698">
        <f t="shared" si="1291"/>
        <v>0</v>
      </c>
      <c r="AA698">
        <f t="shared" si="1292"/>
        <v>0</v>
      </c>
      <c r="AB698">
        <f t="shared" si="1293"/>
        <v>0</v>
      </c>
      <c r="AC698">
        <f t="shared" si="1294"/>
        <v>0</v>
      </c>
      <c r="AD698">
        <f t="shared" si="1295"/>
        <v>0</v>
      </c>
      <c r="AE698">
        <f t="shared" si="1296"/>
        <v>0</v>
      </c>
      <c r="AF698">
        <f t="shared" si="1297"/>
        <v>0</v>
      </c>
      <c r="AG698">
        <f t="shared" si="1298"/>
        <v>0</v>
      </c>
      <c r="AH698">
        <f t="shared" si="1299"/>
        <v>0</v>
      </c>
      <c r="AI698">
        <f t="shared" si="1300"/>
        <v>0</v>
      </c>
      <c r="AJ698">
        <f t="shared" si="1301"/>
        <v>0</v>
      </c>
      <c r="AK698">
        <f t="shared" si="1302"/>
        <v>0</v>
      </c>
      <c r="AL698">
        <f t="shared" si="1303"/>
        <v>0</v>
      </c>
      <c r="AM698">
        <f t="shared" si="1304"/>
        <v>0</v>
      </c>
      <c r="AN698">
        <f t="shared" si="1305"/>
        <v>0</v>
      </c>
      <c r="AO698">
        <f t="shared" si="1306"/>
        <v>0</v>
      </c>
      <c r="AP698">
        <f t="shared" si="1307"/>
        <v>0</v>
      </c>
      <c r="AQ698">
        <f t="shared" si="1308"/>
        <v>0</v>
      </c>
      <c r="AR698">
        <f t="shared" si="1309"/>
        <v>0</v>
      </c>
      <c r="AS698">
        <f t="shared" si="1310"/>
        <v>0</v>
      </c>
      <c r="AT698">
        <f t="shared" si="1280"/>
        <v>0</v>
      </c>
      <c r="AU698">
        <f t="shared" si="1311"/>
        <v>0</v>
      </c>
      <c r="AV698">
        <f t="shared" si="1312"/>
        <v>0</v>
      </c>
      <c r="AW698">
        <f t="shared" si="1281"/>
        <v>0</v>
      </c>
      <c r="AX698">
        <f t="shared" si="1313"/>
        <v>0</v>
      </c>
      <c r="AY698">
        <f t="shared" si="1314"/>
        <v>0</v>
      </c>
      <c r="AZ698">
        <f t="shared" si="1315"/>
        <v>0</v>
      </c>
      <c r="BA698">
        <f t="shared" si="1316"/>
        <v>0</v>
      </c>
      <c r="BB698">
        <f t="shared" si="1317"/>
        <v>0</v>
      </c>
      <c r="BC698">
        <f t="shared" si="1318"/>
        <v>0</v>
      </c>
      <c r="BD698">
        <f t="shared" si="1319"/>
        <v>0</v>
      </c>
      <c r="BE698">
        <f t="shared" si="1320"/>
        <v>0</v>
      </c>
      <c r="BF698">
        <f t="shared" si="1321"/>
        <v>0</v>
      </c>
      <c r="BG698">
        <f t="shared" si="1322"/>
        <v>0</v>
      </c>
      <c r="BH698">
        <f t="shared" si="1323"/>
        <v>0</v>
      </c>
      <c r="BI698">
        <f t="shared" si="1324"/>
        <v>0</v>
      </c>
      <c r="BJ698">
        <f t="shared" si="1325"/>
        <v>0</v>
      </c>
      <c r="BK698">
        <f t="shared" si="1326"/>
        <v>0</v>
      </c>
      <c r="BL698">
        <f t="shared" si="1327"/>
        <v>0</v>
      </c>
      <c r="BM698">
        <f t="shared" si="1328"/>
        <v>0</v>
      </c>
      <c r="BN698">
        <f t="shared" si="1329"/>
        <v>0</v>
      </c>
      <c r="BO698">
        <f t="shared" si="1330"/>
        <v>0</v>
      </c>
      <c r="BP698">
        <f t="shared" si="1331"/>
        <v>0</v>
      </c>
      <c r="BQ698">
        <f t="shared" si="1332"/>
        <v>0</v>
      </c>
      <c r="BR698">
        <f t="shared" si="1333"/>
        <v>0</v>
      </c>
      <c r="BS698">
        <f t="shared" si="1334"/>
        <v>0</v>
      </c>
      <c r="BT698">
        <f t="shared" si="1335"/>
        <v>0</v>
      </c>
      <c r="BU698">
        <f t="shared" si="1336"/>
        <v>0</v>
      </c>
      <c r="BV698">
        <f t="shared" si="1337"/>
        <v>0</v>
      </c>
      <c r="BW698">
        <f t="shared" si="1338"/>
        <v>0</v>
      </c>
      <c r="BX698">
        <f t="shared" si="1339"/>
        <v>0</v>
      </c>
      <c r="BY698">
        <f t="shared" si="1340"/>
        <v>0</v>
      </c>
      <c r="BZ698">
        <f t="shared" si="1341"/>
        <v>0</v>
      </c>
      <c r="CA698">
        <f t="shared" si="1342"/>
        <v>0</v>
      </c>
      <c r="CB698">
        <f t="shared" si="1343"/>
        <v>0</v>
      </c>
      <c r="CC698">
        <f t="shared" si="1344"/>
        <v>0</v>
      </c>
      <c r="CD698">
        <f t="shared" si="1345"/>
        <v>0</v>
      </c>
      <c r="CE698">
        <f t="shared" si="1346"/>
        <v>0</v>
      </c>
      <c r="CF698">
        <f t="shared" si="1347"/>
        <v>0</v>
      </c>
      <c r="CG698">
        <f t="shared" si="1348"/>
        <v>0</v>
      </c>
      <c r="CH698">
        <f t="shared" si="1349"/>
        <v>0</v>
      </c>
      <c r="CI698">
        <f t="shared" si="1350"/>
        <v>0</v>
      </c>
      <c r="CJ698">
        <f t="shared" si="1351"/>
        <v>0</v>
      </c>
      <c r="CK698">
        <f t="shared" si="1352"/>
        <v>0</v>
      </c>
      <c r="CL698" t="str">
        <f t="shared" si="1353"/>
        <v/>
      </c>
      <c r="CM698" t="str">
        <f t="shared" si="1354"/>
        <v/>
      </c>
      <c r="CN698" t="str">
        <f t="shared" si="1355"/>
        <v/>
      </c>
      <c r="CO698" t="str">
        <f t="shared" si="1356"/>
        <v/>
      </c>
      <c r="CP698" t="str">
        <f t="shared" si="1357"/>
        <v/>
      </c>
      <c r="CQ698" t="str">
        <f t="shared" si="1358"/>
        <v/>
      </c>
      <c r="CR698" t="str">
        <f t="shared" si="1359"/>
        <v/>
      </c>
      <c r="CS698" t="str">
        <f t="shared" si="1360"/>
        <v/>
      </c>
      <c r="CT698" t="str">
        <f t="shared" si="1361"/>
        <v/>
      </c>
      <c r="CU698" t="str">
        <f t="shared" si="1362"/>
        <v/>
      </c>
      <c r="CV698" t="str">
        <f t="shared" si="1363"/>
        <v/>
      </c>
      <c r="CW698" t="str">
        <f t="shared" si="1364"/>
        <v/>
      </c>
      <c r="CX698" t="str">
        <f t="shared" si="1365"/>
        <v/>
      </c>
      <c r="CY698" t="str">
        <f t="shared" si="1366"/>
        <v/>
      </c>
      <c r="CZ698" t="str">
        <f t="shared" si="1367"/>
        <v/>
      </c>
      <c r="DA698" t="str">
        <f t="shared" si="1368"/>
        <v/>
      </c>
      <c r="DB698" t="str">
        <f t="shared" si="1369"/>
        <v/>
      </c>
      <c r="DC698" t="str">
        <f t="shared" si="1370"/>
        <v/>
      </c>
      <c r="DD698" t="str">
        <f t="shared" si="1371"/>
        <v/>
      </c>
      <c r="DE698" t="str">
        <f t="shared" si="1372"/>
        <v/>
      </c>
      <c r="DF698" t="str">
        <f t="shared" si="1373"/>
        <v/>
      </c>
      <c r="DG698" t="str">
        <f t="shared" si="1374"/>
        <v/>
      </c>
      <c r="DH698" t="str">
        <f t="shared" si="1375"/>
        <v/>
      </c>
      <c r="DI698" t="str">
        <f t="shared" si="1376"/>
        <v/>
      </c>
      <c r="DJ698" t="str">
        <f t="shared" si="1377"/>
        <v/>
      </c>
      <c r="DK698" t="str">
        <f t="shared" si="1378"/>
        <v/>
      </c>
      <c r="DL698" t="str">
        <f t="shared" si="1379"/>
        <v/>
      </c>
      <c r="DM698" t="str">
        <f t="shared" si="1380"/>
        <v/>
      </c>
      <c r="DN698" t="str">
        <f t="shared" si="1381"/>
        <v/>
      </c>
      <c r="DO698" t="str">
        <f t="shared" si="1382"/>
        <v/>
      </c>
      <c r="DP698" t="str">
        <f t="shared" si="1383"/>
        <v/>
      </c>
      <c r="DQ698" t="str">
        <f t="shared" si="1384"/>
        <v/>
      </c>
      <c r="DR698" t="str">
        <f t="shared" si="1385"/>
        <v/>
      </c>
      <c r="DS698" t="str">
        <f t="shared" si="1386"/>
        <v/>
      </c>
      <c r="DT698" t="str">
        <f t="shared" si="1387"/>
        <v/>
      </c>
      <c r="DU698">
        <f t="shared" si="1388"/>
        <v>0</v>
      </c>
      <c r="DV698">
        <f t="shared" si="1389"/>
        <v>0</v>
      </c>
      <c r="DW698">
        <f t="shared" si="1390"/>
        <v>0</v>
      </c>
      <c r="DX698" t="str">
        <f t="shared" si="1391"/>
        <v/>
      </c>
      <c r="DY698" t="str">
        <f t="shared" si="1392"/>
        <v/>
      </c>
      <c r="DZ698" t="str">
        <f t="shared" si="1393"/>
        <v/>
      </c>
      <c r="EA698" s="5">
        <f t="shared" si="1394"/>
        <v>0</v>
      </c>
      <c r="EB698" s="3">
        <f t="shared" si="1395"/>
        <v>0</v>
      </c>
    </row>
    <row r="699" spans="2:132" x14ac:dyDescent="0.2">
      <c r="B699" s="25">
        <v>694</v>
      </c>
      <c r="C699" s="26">
        <f>Zisk!D713</f>
        <v>0</v>
      </c>
      <c r="D699">
        <f>Zisk!E713</f>
        <v>0</v>
      </c>
      <c r="E699" s="66" t="str">
        <f t="shared" si="1282"/>
        <v/>
      </c>
      <c r="F699" t="str">
        <f t="shared" si="1283"/>
        <v/>
      </c>
      <c r="G699" s="66" t="str">
        <f t="shared" si="1284"/>
        <v/>
      </c>
      <c r="H699" s="25"/>
      <c r="I699" s="25"/>
      <c r="J699">
        <f>VstupniParametry_SKRYT!$D$5</f>
        <v>0.02</v>
      </c>
      <c r="K699">
        <f>VstupniParametry_SKRYT!$D$6</f>
        <v>0.06</v>
      </c>
      <c r="L699">
        <f>VstupniParametry_SKRYT!$D$7</f>
        <v>0.06</v>
      </c>
      <c r="M699">
        <f>VstupniParametry_SKRYT!$D$8</f>
        <v>0.06</v>
      </c>
      <c r="N699">
        <f>VstupniParametry_SKRYT!$D$9</f>
        <v>1.7999999999999999E-2</v>
      </c>
      <c r="O699" s="27">
        <f>VstupniParametry_SKRYT!$D$10</f>
        <v>0.01</v>
      </c>
      <c r="P699" s="27">
        <f>VstupniParametry_SKRYT!$D$11</f>
        <v>0.01</v>
      </c>
      <c r="Q699" s="27">
        <f>VstupniParametry_SKRYT!$D$12</f>
        <v>0.01</v>
      </c>
      <c r="R699" s="27">
        <f>VstupniParametry_SKRYT!$D$13</f>
        <v>0.01</v>
      </c>
      <c r="S699" s="27">
        <f>VstupniParametry_SKRYT!$D$14</f>
        <v>0.01</v>
      </c>
      <c r="T699">
        <f t="shared" si="1285"/>
        <v>0</v>
      </c>
      <c r="U699">
        <f t="shared" si="1286"/>
        <v>0</v>
      </c>
      <c r="V699">
        <f t="shared" si="1287"/>
        <v>0</v>
      </c>
      <c r="W699">
        <f t="shared" si="1288"/>
        <v>0</v>
      </c>
      <c r="X699">
        <f t="shared" si="1289"/>
        <v>0</v>
      </c>
      <c r="Y699">
        <f t="shared" si="1290"/>
        <v>0</v>
      </c>
      <c r="Z699">
        <f t="shared" si="1291"/>
        <v>0</v>
      </c>
      <c r="AA699">
        <f t="shared" si="1292"/>
        <v>0</v>
      </c>
      <c r="AB699">
        <f t="shared" si="1293"/>
        <v>0</v>
      </c>
      <c r="AC699">
        <f t="shared" si="1294"/>
        <v>0</v>
      </c>
      <c r="AD699">
        <f t="shared" si="1295"/>
        <v>0</v>
      </c>
      <c r="AE699">
        <f t="shared" si="1296"/>
        <v>0</v>
      </c>
      <c r="AF699">
        <f t="shared" si="1297"/>
        <v>0</v>
      </c>
      <c r="AG699">
        <f t="shared" si="1298"/>
        <v>0</v>
      </c>
      <c r="AH699">
        <f t="shared" si="1299"/>
        <v>0</v>
      </c>
      <c r="AI699">
        <f t="shared" si="1300"/>
        <v>0</v>
      </c>
      <c r="AJ699">
        <f t="shared" si="1301"/>
        <v>0</v>
      </c>
      <c r="AK699">
        <f t="shared" si="1302"/>
        <v>0</v>
      </c>
      <c r="AL699">
        <f t="shared" si="1303"/>
        <v>0</v>
      </c>
      <c r="AM699">
        <f t="shared" si="1304"/>
        <v>0</v>
      </c>
      <c r="AN699">
        <f t="shared" si="1305"/>
        <v>0</v>
      </c>
      <c r="AO699">
        <f t="shared" si="1306"/>
        <v>0</v>
      </c>
      <c r="AP699">
        <f t="shared" si="1307"/>
        <v>0</v>
      </c>
      <c r="AQ699">
        <f t="shared" si="1308"/>
        <v>0</v>
      </c>
      <c r="AR699">
        <f t="shared" si="1309"/>
        <v>0</v>
      </c>
      <c r="AS699">
        <f t="shared" si="1310"/>
        <v>0</v>
      </c>
      <c r="AT699">
        <f t="shared" si="1280"/>
        <v>0</v>
      </c>
      <c r="AU699">
        <f t="shared" si="1311"/>
        <v>0</v>
      </c>
      <c r="AV699">
        <f t="shared" si="1312"/>
        <v>0</v>
      </c>
      <c r="AW699">
        <f t="shared" si="1281"/>
        <v>0</v>
      </c>
      <c r="AX699">
        <f t="shared" si="1313"/>
        <v>0</v>
      </c>
      <c r="AY699">
        <f t="shared" si="1314"/>
        <v>0</v>
      </c>
      <c r="AZ699">
        <f t="shared" si="1315"/>
        <v>0</v>
      </c>
      <c r="BA699">
        <f t="shared" si="1316"/>
        <v>0</v>
      </c>
      <c r="BB699">
        <f t="shared" si="1317"/>
        <v>0</v>
      </c>
      <c r="BC699">
        <f t="shared" si="1318"/>
        <v>0</v>
      </c>
      <c r="BD699">
        <f t="shared" si="1319"/>
        <v>0</v>
      </c>
      <c r="BE699">
        <f t="shared" si="1320"/>
        <v>0</v>
      </c>
      <c r="BF699">
        <f t="shared" si="1321"/>
        <v>0</v>
      </c>
      <c r="BG699">
        <f t="shared" si="1322"/>
        <v>0</v>
      </c>
      <c r="BH699">
        <f t="shared" si="1323"/>
        <v>0</v>
      </c>
      <c r="BI699">
        <f t="shared" si="1324"/>
        <v>0</v>
      </c>
      <c r="BJ699">
        <f t="shared" si="1325"/>
        <v>0</v>
      </c>
      <c r="BK699">
        <f t="shared" si="1326"/>
        <v>0</v>
      </c>
      <c r="BL699">
        <f t="shared" si="1327"/>
        <v>0</v>
      </c>
      <c r="BM699">
        <f t="shared" si="1328"/>
        <v>0</v>
      </c>
      <c r="BN699">
        <f t="shared" si="1329"/>
        <v>0</v>
      </c>
      <c r="BO699">
        <f t="shared" si="1330"/>
        <v>0</v>
      </c>
      <c r="BP699">
        <f t="shared" si="1331"/>
        <v>0</v>
      </c>
      <c r="BQ699">
        <f t="shared" si="1332"/>
        <v>0</v>
      </c>
      <c r="BR699">
        <f t="shared" si="1333"/>
        <v>0</v>
      </c>
      <c r="BS699">
        <f t="shared" si="1334"/>
        <v>0</v>
      </c>
      <c r="BT699">
        <f t="shared" si="1335"/>
        <v>0</v>
      </c>
      <c r="BU699">
        <f t="shared" si="1336"/>
        <v>0</v>
      </c>
      <c r="BV699">
        <f t="shared" si="1337"/>
        <v>0</v>
      </c>
      <c r="BW699">
        <f t="shared" si="1338"/>
        <v>0</v>
      </c>
      <c r="BX699">
        <f t="shared" si="1339"/>
        <v>0</v>
      </c>
      <c r="BY699">
        <f t="shared" si="1340"/>
        <v>0</v>
      </c>
      <c r="BZ699">
        <f t="shared" si="1341"/>
        <v>0</v>
      </c>
      <c r="CA699">
        <f t="shared" si="1342"/>
        <v>0</v>
      </c>
      <c r="CB699">
        <f t="shared" si="1343"/>
        <v>0</v>
      </c>
      <c r="CC699">
        <f t="shared" si="1344"/>
        <v>0</v>
      </c>
      <c r="CD699">
        <f t="shared" si="1345"/>
        <v>0</v>
      </c>
      <c r="CE699">
        <f t="shared" si="1346"/>
        <v>0</v>
      </c>
      <c r="CF699">
        <f t="shared" si="1347"/>
        <v>0</v>
      </c>
      <c r="CG699">
        <f t="shared" si="1348"/>
        <v>0</v>
      </c>
      <c r="CH699">
        <f t="shared" si="1349"/>
        <v>0</v>
      </c>
      <c r="CI699">
        <f t="shared" si="1350"/>
        <v>0</v>
      </c>
      <c r="CJ699">
        <f t="shared" si="1351"/>
        <v>0</v>
      </c>
      <c r="CK699">
        <f t="shared" si="1352"/>
        <v>0</v>
      </c>
      <c r="CL699" t="str">
        <f t="shared" si="1353"/>
        <v/>
      </c>
      <c r="CM699" t="str">
        <f t="shared" si="1354"/>
        <v/>
      </c>
      <c r="CN699" t="str">
        <f t="shared" si="1355"/>
        <v/>
      </c>
      <c r="CO699" t="str">
        <f t="shared" si="1356"/>
        <v/>
      </c>
      <c r="CP699" t="str">
        <f t="shared" si="1357"/>
        <v/>
      </c>
      <c r="CQ699" t="str">
        <f t="shared" si="1358"/>
        <v/>
      </c>
      <c r="CR699" t="str">
        <f t="shared" si="1359"/>
        <v/>
      </c>
      <c r="CS699" t="str">
        <f t="shared" si="1360"/>
        <v/>
      </c>
      <c r="CT699" t="str">
        <f t="shared" si="1361"/>
        <v/>
      </c>
      <c r="CU699" t="str">
        <f t="shared" si="1362"/>
        <v/>
      </c>
      <c r="CV699" t="str">
        <f t="shared" si="1363"/>
        <v/>
      </c>
      <c r="CW699" t="str">
        <f t="shared" si="1364"/>
        <v/>
      </c>
      <c r="CX699" t="str">
        <f t="shared" si="1365"/>
        <v/>
      </c>
      <c r="CY699" t="str">
        <f t="shared" si="1366"/>
        <v/>
      </c>
      <c r="CZ699" t="str">
        <f t="shared" si="1367"/>
        <v/>
      </c>
      <c r="DA699" t="str">
        <f t="shared" si="1368"/>
        <v/>
      </c>
      <c r="DB699" t="str">
        <f t="shared" si="1369"/>
        <v/>
      </c>
      <c r="DC699" t="str">
        <f t="shared" si="1370"/>
        <v/>
      </c>
      <c r="DD699" t="str">
        <f t="shared" si="1371"/>
        <v/>
      </c>
      <c r="DE699" t="str">
        <f t="shared" si="1372"/>
        <v/>
      </c>
      <c r="DF699" t="str">
        <f t="shared" si="1373"/>
        <v/>
      </c>
      <c r="DG699" t="str">
        <f t="shared" si="1374"/>
        <v/>
      </c>
      <c r="DH699" t="str">
        <f t="shared" si="1375"/>
        <v/>
      </c>
      <c r="DI699" t="str">
        <f t="shared" si="1376"/>
        <v/>
      </c>
      <c r="DJ699" t="str">
        <f t="shared" si="1377"/>
        <v/>
      </c>
      <c r="DK699" t="str">
        <f t="shared" si="1378"/>
        <v/>
      </c>
      <c r="DL699" t="str">
        <f t="shared" si="1379"/>
        <v/>
      </c>
      <c r="DM699" t="str">
        <f t="shared" si="1380"/>
        <v/>
      </c>
      <c r="DN699" t="str">
        <f t="shared" si="1381"/>
        <v/>
      </c>
      <c r="DO699" t="str">
        <f t="shared" si="1382"/>
        <v/>
      </c>
      <c r="DP699" t="str">
        <f t="shared" si="1383"/>
        <v/>
      </c>
      <c r="DQ699" t="str">
        <f t="shared" si="1384"/>
        <v/>
      </c>
      <c r="DR699" t="str">
        <f t="shared" si="1385"/>
        <v/>
      </c>
      <c r="DS699" t="str">
        <f t="shared" si="1386"/>
        <v/>
      </c>
      <c r="DT699" t="str">
        <f t="shared" si="1387"/>
        <v/>
      </c>
      <c r="DU699">
        <f t="shared" si="1388"/>
        <v>0</v>
      </c>
      <c r="DV699">
        <f t="shared" si="1389"/>
        <v>0</v>
      </c>
      <c r="DW699">
        <f t="shared" si="1390"/>
        <v>0</v>
      </c>
      <c r="DX699" t="str">
        <f t="shared" si="1391"/>
        <v/>
      </c>
      <c r="DY699" t="str">
        <f t="shared" si="1392"/>
        <v/>
      </c>
      <c r="DZ699" t="str">
        <f t="shared" si="1393"/>
        <v/>
      </c>
      <c r="EA699" s="5">
        <f t="shared" si="1394"/>
        <v>0</v>
      </c>
      <c r="EB699" s="3">
        <f t="shared" si="1395"/>
        <v>0</v>
      </c>
    </row>
    <row r="700" spans="2:132" x14ac:dyDescent="0.2">
      <c r="B700">
        <v>695</v>
      </c>
      <c r="C700" s="3">
        <f>Zisk!D714</f>
        <v>0</v>
      </c>
      <c r="D700">
        <f>Zisk!E714</f>
        <v>0</v>
      </c>
      <c r="E700" s="66" t="str">
        <f t="shared" si="1282"/>
        <v/>
      </c>
      <c r="F700" t="str">
        <f t="shared" si="1283"/>
        <v/>
      </c>
      <c r="G700" s="66" t="str">
        <f t="shared" si="1284"/>
        <v/>
      </c>
      <c r="J700">
        <f>VstupniParametry_SKRYT!$D$5</f>
        <v>0.02</v>
      </c>
      <c r="K700">
        <f>VstupniParametry_SKRYT!$D$6</f>
        <v>0.06</v>
      </c>
      <c r="L700">
        <f>VstupniParametry_SKRYT!$D$7</f>
        <v>0.06</v>
      </c>
      <c r="M700">
        <f>VstupniParametry_SKRYT!$D$8</f>
        <v>0.06</v>
      </c>
      <c r="N700">
        <f>VstupniParametry_SKRYT!$D$9</f>
        <v>1.7999999999999999E-2</v>
      </c>
      <c r="O700" s="27">
        <f>VstupniParametry_SKRYT!$D$10</f>
        <v>0.01</v>
      </c>
      <c r="P700" s="27">
        <f>VstupniParametry_SKRYT!$D$11</f>
        <v>0.01</v>
      </c>
      <c r="Q700" s="27">
        <f>VstupniParametry_SKRYT!$D$12</f>
        <v>0.01</v>
      </c>
      <c r="R700" s="27">
        <f>VstupniParametry_SKRYT!$D$13</f>
        <v>0.01</v>
      </c>
      <c r="S700" s="27">
        <f>VstupniParametry_SKRYT!$D$14</f>
        <v>0.01</v>
      </c>
      <c r="T700">
        <f t="shared" si="1285"/>
        <v>0</v>
      </c>
      <c r="U700">
        <f t="shared" si="1286"/>
        <v>0</v>
      </c>
      <c r="V700">
        <f t="shared" si="1287"/>
        <v>0</v>
      </c>
      <c r="W700">
        <f t="shared" si="1288"/>
        <v>0</v>
      </c>
      <c r="X700">
        <f t="shared" si="1289"/>
        <v>0</v>
      </c>
      <c r="Y700">
        <f t="shared" si="1290"/>
        <v>0</v>
      </c>
      <c r="Z700">
        <f t="shared" si="1291"/>
        <v>0</v>
      </c>
      <c r="AA700">
        <f t="shared" si="1292"/>
        <v>0</v>
      </c>
      <c r="AB700">
        <f t="shared" si="1293"/>
        <v>0</v>
      </c>
      <c r="AC700">
        <f t="shared" si="1294"/>
        <v>0</v>
      </c>
      <c r="AD700">
        <f t="shared" si="1295"/>
        <v>0</v>
      </c>
      <c r="AE700">
        <f t="shared" si="1296"/>
        <v>0</v>
      </c>
      <c r="AF700">
        <f t="shared" si="1297"/>
        <v>0</v>
      </c>
      <c r="AG700">
        <f t="shared" si="1298"/>
        <v>0</v>
      </c>
      <c r="AH700">
        <f t="shared" si="1299"/>
        <v>0</v>
      </c>
      <c r="AI700">
        <f t="shared" si="1300"/>
        <v>0</v>
      </c>
      <c r="AJ700">
        <f t="shared" si="1301"/>
        <v>0</v>
      </c>
      <c r="AK700">
        <f t="shared" si="1302"/>
        <v>0</v>
      </c>
      <c r="AL700">
        <f t="shared" si="1303"/>
        <v>0</v>
      </c>
      <c r="AM700">
        <f t="shared" si="1304"/>
        <v>0</v>
      </c>
      <c r="AN700">
        <f t="shared" si="1305"/>
        <v>0</v>
      </c>
      <c r="AO700">
        <f t="shared" si="1306"/>
        <v>0</v>
      </c>
      <c r="AP700">
        <f t="shared" si="1307"/>
        <v>0</v>
      </c>
      <c r="AQ700">
        <f t="shared" si="1308"/>
        <v>0</v>
      </c>
      <c r="AR700">
        <f t="shared" si="1309"/>
        <v>0</v>
      </c>
      <c r="AS700">
        <f t="shared" si="1310"/>
        <v>0</v>
      </c>
      <c r="AT700">
        <f t="shared" si="1280"/>
        <v>0</v>
      </c>
      <c r="AU700">
        <f t="shared" si="1311"/>
        <v>0</v>
      </c>
      <c r="AV700">
        <f t="shared" si="1312"/>
        <v>0</v>
      </c>
      <c r="AW700">
        <f t="shared" si="1281"/>
        <v>0</v>
      </c>
      <c r="AX700">
        <f t="shared" si="1313"/>
        <v>0</v>
      </c>
      <c r="AY700">
        <f t="shared" si="1314"/>
        <v>0</v>
      </c>
      <c r="AZ700">
        <f t="shared" si="1315"/>
        <v>0</v>
      </c>
      <c r="BA700">
        <f t="shared" si="1316"/>
        <v>0</v>
      </c>
      <c r="BB700">
        <f t="shared" si="1317"/>
        <v>0</v>
      </c>
      <c r="BC700">
        <f t="shared" si="1318"/>
        <v>0</v>
      </c>
      <c r="BD700">
        <f t="shared" si="1319"/>
        <v>0</v>
      </c>
      <c r="BE700">
        <f t="shared" si="1320"/>
        <v>0</v>
      </c>
      <c r="BF700">
        <f t="shared" si="1321"/>
        <v>0</v>
      </c>
      <c r="BG700">
        <f t="shared" si="1322"/>
        <v>0</v>
      </c>
      <c r="BH700">
        <f t="shared" si="1323"/>
        <v>0</v>
      </c>
      <c r="BI700">
        <f t="shared" si="1324"/>
        <v>0</v>
      </c>
      <c r="BJ700">
        <f t="shared" si="1325"/>
        <v>0</v>
      </c>
      <c r="BK700">
        <f t="shared" si="1326"/>
        <v>0</v>
      </c>
      <c r="BL700">
        <f t="shared" si="1327"/>
        <v>0</v>
      </c>
      <c r="BM700">
        <f t="shared" si="1328"/>
        <v>0</v>
      </c>
      <c r="BN700">
        <f t="shared" si="1329"/>
        <v>0</v>
      </c>
      <c r="BO700">
        <f t="shared" si="1330"/>
        <v>0</v>
      </c>
      <c r="BP700">
        <f t="shared" si="1331"/>
        <v>0</v>
      </c>
      <c r="BQ700">
        <f t="shared" si="1332"/>
        <v>0</v>
      </c>
      <c r="BR700">
        <f t="shared" si="1333"/>
        <v>0</v>
      </c>
      <c r="BS700">
        <f t="shared" si="1334"/>
        <v>0</v>
      </c>
      <c r="BT700">
        <f t="shared" si="1335"/>
        <v>0</v>
      </c>
      <c r="BU700">
        <f t="shared" si="1336"/>
        <v>0</v>
      </c>
      <c r="BV700">
        <f t="shared" si="1337"/>
        <v>0</v>
      </c>
      <c r="BW700">
        <f t="shared" si="1338"/>
        <v>0</v>
      </c>
      <c r="BX700">
        <f t="shared" si="1339"/>
        <v>0</v>
      </c>
      <c r="BY700">
        <f t="shared" si="1340"/>
        <v>0</v>
      </c>
      <c r="BZ700">
        <f t="shared" si="1341"/>
        <v>0</v>
      </c>
      <c r="CA700">
        <f t="shared" si="1342"/>
        <v>0</v>
      </c>
      <c r="CB700">
        <f t="shared" si="1343"/>
        <v>0</v>
      </c>
      <c r="CC700">
        <f t="shared" si="1344"/>
        <v>0</v>
      </c>
      <c r="CD700">
        <f t="shared" si="1345"/>
        <v>0</v>
      </c>
      <c r="CE700">
        <f t="shared" si="1346"/>
        <v>0</v>
      </c>
      <c r="CF700">
        <f t="shared" si="1347"/>
        <v>0</v>
      </c>
      <c r="CG700">
        <f t="shared" si="1348"/>
        <v>0</v>
      </c>
      <c r="CH700">
        <f t="shared" si="1349"/>
        <v>0</v>
      </c>
      <c r="CI700">
        <f t="shared" si="1350"/>
        <v>0</v>
      </c>
      <c r="CJ700">
        <f t="shared" si="1351"/>
        <v>0</v>
      </c>
      <c r="CK700">
        <f t="shared" si="1352"/>
        <v>0</v>
      </c>
      <c r="CL700" t="str">
        <f t="shared" si="1353"/>
        <v/>
      </c>
      <c r="CM700" t="str">
        <f t="shared" si="1354"/>
        <v/>
      </c>
      <c r="CN700" t="str">
        <f t="shared" si="1355"/>
        <v/>
      </c>
      <c r="CO700" t="str">
        <f t="shared" si="1356"/>
        <v/>
      </c>
      <c r="CP700" t="str">
        <f t="shared" si="1357"/>
        <v/>
      </c>
      <c r="CQ700" t="str">
        <f t="shared" si="1358"/>
        <v/>
      </c>
      <c r="CR700" t="str">
        <f t="shared" si="1359"/>
        <v/>
      </c>
      <c r="CS700" t="str">
        <f t="shared" si="1360"/>
        <v/>
      </c>
      <c r="CT700" t="str">
        <f t="shared" si="1361"/>
        <v/>
      </c>
      <c r="CU700" t="str">
        <f t="shared" si="1362"/>
        <v/>
      </c>
      <c r="CV700" t="str">
        <f t="shared" si="1363"/>
        <v/>
      </c>
      <c r="CW700" t="str">
        <f t="shared" si="1364"/>
        <v/>
      </c>
      <c r="CX700" t="str">
        <f t="shared" si="1365"/>
        <v/>
      </c>
      <c r="CY700" t="str">
        <f t="shared" si="1366"/>
        <v/>
      </c>
      <c r="CZ700" t="str">
        <f t="shared" si="1367"/>
        <v/>
      </c>
      <c r="DA700" t="str">
        <f t="shared" si="1368"/>
        <v/>
      </c>
      <c r="DB700" t="str">
        <f t="shared" si="1369"/>
        <v/>
      </c>
      <c r="DC700" t="str">
        <f t="shared" si="1370"/>
        <v/>
      </c>
      <c r="DD700" t="str">
        <f t="shared" si="1371"/>
        <v/>
      </c>
      <c r="DE700" t="str">
        <f t="shared" si="1372"/>
        <v/>
      </c>
      <c r="DF700" t="str">
        <f t="shared" si="1373"/>
        <v/>
      </c>
      <c r="DG700" t="str">
        <f t="shared" si="1374"/>
        <v/>
      </c>
      <c r="DH700" t="str">
        <f t="shared" si="1375"/>
        <v/>
      </c>
      <c r="DI700" t="str">
        <f t="shared" si="1376"/>
        <v/>
      </c>
      <c r="DJ700" t="str">
        <f t="shared" si="1377"/>
        <v/>
      </c>
      <c r="DK700" t="str">
        <f t="shared" si="1378"/>
        <v/>
      </c>
      <c r="DL700" t="str">
        <f t="shared" si="1379"/>
        <v/>
      </c>
      <c r="DM700" t="str">
        <f t="shared" si="1380"/>
        <v/>
      </c>
      <c r="DN700" t="str">
        <f t="shared" si="1381"/>
        <v/>
      </c>
      <c r="DO700" t="str">
        <f t="shared" si="1382"/>
        <v/>
      </c>
      <c r="DP700" t="str">
        <f t="shared" si="1383"/>
        <v/>
      </c>
      <c r="DQ700" t="str">
        <f t="shared" si="1384"/>
        <v/>
      </c>
      <c r="DR700" t="str">
        <f t="shared" si="1385"/>
        <v/>
      </c>
      <c r="DS700" t="str">
        <f t="shared" si="1386"/>
        <v/>
      </c>
      <c r="DT700" t="str">
        <f t="shared" si="1387"/>
        <v/>
      </c>
      <c r="DU700">
        <f t="shared" si="1388"/>
        <v>0</v>
      </c>
      <c r="DV700">
        <f t="shared" si="1389"/>
        <v>0</v>
      </c>
      <c r="DW700">
        <f t="shared" si="1390"/>
        <v>0</v>
      </c>
      <c r="DX700" t="str">
        <f t="shared" si="1391"/>
        <v/>
      </c>
      <c r="DY700" t="str">
        <f t="shared" si="1392"/>
        <v/>
      </c>
      <c r="DZ700" t="str">
        <f t="shared" si="1393"/>
        <v/>
      </c>
      <c r="EA700" s="5">
        <f t="shared" si="1394"/>
        <v>0</v>
      </c>
      <c r="EB700" s="3">
        <f t="shared" si="1395"/>
        <v>0</v>
      </c>
    </row>
    <row r="701" spans="2:132" x14ac:dyDescent="0.2">
      <c r="B701" s="25">
        <v>696</v>
      </c>
      <c r="C701" s="26">
        <f>Zisk!D715</f>
        <v>0</v>
      </c>
      <c r="D701">
        <f>Zisk!E715</f>
        <v>0</v>
      </c>
      <c r="E701" s="66" t="str">
        <f t="shared" si="1282"/>
        <v/>
      </c>
      <c r="F701" t="str">
        <f t="shared" si="1283"/>
        <v/>
      </c>
      <c r="G701" s="66" t="str">
        <f t="shared" si="1284"/>
        <v/>
      </c>
      <c r="H701" s="25"/>
      <c r="I701" s="25"/>
      <c r="J701">
        <f>VstupniParametry_SKRYT!$D$5</f>
        <v>0.02</v>
      </c>
      <c r="K701">
        <f>VstupniParametry_SKRYT!$D$6</f>
        <v>0.06</v>
      </c>
      <c r="L701">
        <f>VstupniParametry_SKRYT!$D$7</f>
        <v>0.06</v>
      </c>
      <c r="M701">
        <f>VstupniParametry_SKRYT!$D$8</f>
        <v>0.06</v>
      </c>
      <c r="N701">
        <f>VstupniParametry_SKRYT!$D$9</f>
        <v>1.7999999999999999E-2</v>
      </c>
      <c r="O701" s="27">
        <f>VstupniParametry_SKRYT!$D$10</f>
        <v>0.01</v>
      </c>
      <c r="P701" s="27">
        <f>VstupniParametry_SKRYT!$D$11</f>
        <v>0.01</v>
      </c>
      <c r="Q701" s="27">
        <f>VstupniParametry_SKRYT!$D$12</f>
        <v>0.01</v>
      </c>
      <c r="R701" s="27">
        <f>VstupniParametry_SKRYT!$D$13</f>
        <v>0.01</v>
      </c>
      <c r="S701" s="27">
        <f>VstupniParametry_SKRYT!$D$14</f>
        <v>0.01</v>
      </c>
      <c r="T701">
        <f t="shared" si="1285"/>
        <v>0</v>
      </c>
      <c r="U701">
        <f t="shared" si="1286"/>
        <v>0</v>
      </c>
      <c r="V701">
        <f t="shared" si="1287"/>
        <v>0</v>
      </c>
      <c r="W701">
        <f t="shared" si="1288"/>
        <v>0</v>
      </c>
      <c r="X701">
        <f t="shared" si="1289"/>
        <v>0</v>
      </c>
      <c r="Y701">
        <f t="shared" si="1290"/>
        <v>0</v>
      </c>
      <c r="Z701">
        <f t="shared" si="1291"/>
        <v>0</v>
      </c>
      <c r="AA701">
        <f t="shared" si="1292"/>
        <v>0</v>
      </c>
      <c r="AB701">
        <f t="shared" si="1293"/>
        <v>0</v>
      </c>
      <c r="AC701">
        <f t="shared" si="1294"/>
        <v>0</v>
      </c>
      <c r="AD701">
        <f t="shared" si="1295"/>
        <v>0</v>
      </c>
      <c r="AE701">
        <f t="shared" si="1296"/>
        <v>0</v>
      </c>
      <c r="AF701">
        <f t="shared" si="1297"/>
        <v>0</v>
      </c>
      <c r="AG701">
        <f t="shared" si="1298"/>
        <v>0</v>
      </c>
      <c r="AH701">
        <f t="shared" si="1299"/>
        <v>0</v>
      </c>
      <c r="AI701">
        <f t="shared" si="1300"/>
        <v>0</v>
      </c>
      <c r="AJ701">
        <f t="shared" si="1301"/>
        <v>0</v>
      </c>
      <c r="AK701">
        <f t="shared" si="1302"/>
        <v>0</v>
      </c>
      <c r="AL701">
        <f t="shared" si="1303"/>
        <v>0</v>
      </c>
      <c r="AM701">
        <f t="shared" si="1304"/>
        <v>0</v>
      </c>
      <c r="AN701">
        <f t="shared" si="1305"/>
        <v>0</v>
      </c>
      <c r="AO701">
        <f t="shared" si="1306"/>
        <v>0</v>
      </c>
      <c r="AP701">
        <f t="shared" si="1307"/>
        <v>0</v>
      </c>
      <c r="AQ701">
        <f t="shared" si="1308"/>
        <v>0</v>
      </c>
      <c r="AR701">
        <f t="shared" si="1309"/>
        <v>0</v>
      </c>
      <c r="AS701">
        <f t="shared" si="1310"/>
        <v>0</v>
      </c>
      <c r="AT701">
        <f t="shared" si="1280"/>
        <v>0</v>
      </c>
      <c r="AU701">
        <f t="shared" si="1311"/>
        <v>0</v>
      </c>
      <c r="AV701">
        <f t="shared" si="1312"/>
        <v>0</v>
      </c>
      <c r="AW701">
        <f t="shared" si="1281"/>
        <v>0</v>
      </c>
      <c r="AX701">
        <f t="shared" si="1313"/>
        <v>0</v>
      </c>
      <c r="AY701">
        <f t="shared" si="1314"/>
        <v>0</v>
      </c>
      <c r="AZ701">
        <f t="shared" si="1315"/>
        <v>0</v>
      </c>
      <c r="BA701">
        <f t="shared" si="1316"/>
        <v>0</v>
      </c>
      <c r="BB701">
        <f t="shared" si="1317"/>
        <v>0</v>
      </c>
      <c r="BC701">
        <f t="shared" si="1318"/>
        <v>0</v>
      </c>
      <c r="BD701">
        <f t="shared" si="1319"/>
        <v>0</v>
      </c>
      <c r="BE701">
        <f t="shared" si="1320"/>
        <v>0</v>
      </c>
      <c r="BF701">
        <f t="shared" si="1321"/>
        <v>0</v>
      </c>
      <c r="BG701">
        <f t="shared" si="1322"/>
        <v>0</v>
      </c>
      <c r="BH701">
        <f t="shared" si="1323"/>
        <v>0</v>
      </c>
      <c r="BI701">
        <f t="shared" si="1324"/>
        <v>0</v>
      </c>
      <c r="BJ701">
        <f t="shared" si="1325"/>
        <v>0</v>
      </c>
      <c r="BK701">
        <f t="shared" si="1326"/>
        <v>0</v>
      </c>
      <c r="BL701">
        <f t="shared" si="1327"/>
        <v>0</v>
      </c>
      <c r="BM701">
        <f t="shared" si="1328"/>
        <v>0</v>
      </c>
      <c r="BN701">
        <f t="shared" si="1329"/>
        <v>0</v>
      </c>
      <c r="BO701">
        <f t="shared" si="1330"/>
        <v>0</v>
      </c>
      <c r="BP701">
        <f t="shared" si="1331"/>
        <v>0</v>
      </c>
      <c r="BQ701">
        <f t="shared" si="1332"/>
        <v>0</v>
      </c>
      <c r="BR701">
        <f t="shared" si="1333"/>
        <v>0</v>
      </c>
      <c r="BS701">
        <f t="shared" si="1334"/>
        <v>0</v>
      </c>
      <c r="BT701">
        <f t="shared" si="1335"/>
        <v>0</v>
      </c>
      <c r="BU701">
        <f t="shared" si="1336"/>
        <v>0</v>
      </c>
      <c r="BV701">
        <f t="shared" si="1337"/>
        <v>0</v>
      </c>
      <c r="BW701">
        <f t="shared" si="1338"/>
        <v>0</v>
      </c>
      <c r="BX701">
        <f t="shared" si="1339"/>
        <v>0</v>
      </c>
      <c r="BY701">
        <f t="shared" si="1340"/>
        <v>0</v>
      </c>
      <c r="BZ701">
        <f t="shared" si="1341"/>
        <v>0</v>
      </c>
      <c r="CA701">
        <f t="shared" si="1342"/>
        <v>0</v>
      </c>
      <c r="CB701">
        <f t="shared" si="1343"/>
        <v>0</v>
      </c>
      <c r="CC701">
        <f t="shared" si="1344"/>
        <v>0</v>
      </c>
      <c r="CD701">
        <f t="shared" si="1345"/>
        <v>0</v>
      </c>
      <c r="CE701">
        <f t="shared" si="1346"/>
        <v>0</v>
      </c>
      <c r="CF701">
        <f t="shared" si="1347"/>
        <v>0</v>
      </c>
      <c r="CG701">
        <f t="shared" si="1348"/>
        <v>0</v>
      </c>
      <c r="CH701">
        <f t="shared" si="1349"/>
        <v>0</v>
      </c>
      <c r="CI701">
        <f t="shared" si="1350"/>
        <v>0</v>
      </c>
      <c r="CJ701">
        <f t="shared" si="1351"/>
        <v>0</v>
      </c>
      <c r="CK701">
        <f t="shared" si="1352"/>
        <v>0</v>
      </c>
      <c r="CL701" t="str">
        <f t="shared" si="1353"/>
        <v/>
      </c>
      <c r="CM701" t="str">
        <f t="shared" si="1354"/>
        <v/>
      </c>
      <c r="CN701" t="str">
        <f t="shared" si="1355"/>
        <v/>
      </c>
      <c r="CO701" t="str">
        <f t="shared" si="1356"/>
        <v/>
      </c>
      <c r="CP701" t="str">
        <f t="shared" si="1357"/>
        <v/>
      </c>
      <c r="CQ701" t="str">
        <f t="shared" si="1358"/>
        <v/>
      </c>
      <c r="CR701" t="str">
        <f t="shared" si="1359"/>
        <v/>
      </c>
      <c r="CS701" t="str">
        <f t="shared" si="1360"/>
        <v/>
      </c>
      <c r="CT701" t="str">
        <f t="shared" si="1361"/>
        <v/>
      </c>
      <c r="CU701" t="str">
        <f t="shared" si="1362"/>
        <v/>
      </c>
      <c r="CV701" t="str">
        <f t="shared" si="1363"/>
        <v/>
      </c>
      <c r="CW701" t="str">
        <f t="shared" si="1364"/>
        <v/>
      </c>
      <c r="CX701" t="str">
        <f t="shared" si="1365"/>
        <v/>
      </c>
      <c r="CY701" t="str">
        <f t="shared" si="1366"/>
        <v/>
      </c>
      <c r="CZ701" t="str">
        <f t="shared" si="1367"/>
        <v/>
      </c>
      <c r="DA701" t="str">
        <f t="shared" si="1368"/>
        <v/>
      </c>
      <c r="DB701" t="str">
        <f t="shared" si="1369"/>
        <v/>
      </c>
      <c r="DC701" t="str">
        <f t="shared" si="1370"/>
        <v/>
      </c>
      <c r="DD701" t="str">
        <f t="shared" si="1371"/>
        <v/>
      </c>
      <c r="DE701" t="str">
        <f t="shared" si="1372"/>
        <v/>
      </c>
      <c r="DF701" t="str">
        <f t="shared" si="1373"/>
        <v/>
      </c>
      <c r="DG701" t="str">
        <f t="shared" si="1374"/>
        <v/>
      </c>
      <c r="DH701" t="str">
        <f t="shared" si="1375"/>
        <v/>
      </c>
      <c r="DI701" t="str">
        <f t="shared" si="1376"/>
        <v/>
      </c>
      <c r="DJ701" t="str">
        <f t="shared" si="1377"/>
        <v/>
      </c>
      <c r="DK701" t="str">
        <f t="shared" si="1378"/>
        <v/>
      </c>
      <c r="DL701" t="str">
        <f t="shared" si="1379"/>
        <v/>
      </c>
      <c r="DM701" t="str">
        <f t="shared" si="1380"/>
        <v/>
      </c>
      <c r="DN701" t="str">
        <f t="shared" si="1381"/>
        <v/>
      </c>
      <c r="DO701" t="str">
        <f t="shared" si="1382"/>
        <v/>
      </c>
      <c r="DP701" t="str">
        <f t="shared" si="1383"/>
        <v/>
      </c>
      <c r="DQ701" t="str">
        <f t="shared" si="1384"/>
        <v/>
      </c>
      <c r="DR701" t="str">
        <f t="shared" si="1385"/>
        <v/>
      </c>
      <c r="DS701" t="str">
        <f t="shared" si="1386"/>
        <v/>
      </c>
      <c r="DT701" t="str">
        <f t="shared" si="1387"/>
        <v/>
      </c>
      <c r="DU701">
        <f t="shared" si="1388"/>
        <v>0</v>
      </c>
      <c r="DV701">
        <f t="shared" si="1389"/>
        <v>0</v>
      </c>
      <c r="DW701">
        <f t="shared" si="1390"/>
        <v>0</v>
      </c>
      <c r="DX701" t="str">
        <f t="shared" si="1391"/>
        <v/>
      </c>
      <c r="DY701" t="str">
        <f t="shared" si="1392"/>
        <v/>
      </c>
      <c r="DZ701" t="str">
        <f t="shared" si="1393"/>
        <v/>
      </c>
      <c r="EA701" s="5">
        <f t="shared" si="1394"/>
        <v>0</v>
      </c>
      <c r="EB701" s="3">
        <f t="shared" si="1395"/>
        <v>0</v>
      </c>
    </row>
    <row r="702" spans="2:132" x14ac:dyDescent="0.2">
      <c r="B702">
        <v>697</v>
      </c>
      <c r="C702" s="3">
        <f>Zisk!D716</f>
        <v>0</v>
      </c>
      <c r="D702">
        <f>Zisk!E716</f>
        <v>0</v>
      </c>
      <c r="E702" s="66" t="str">
        <f t="shared" si="1282"/>
        <v/>
      </c>
      <c r="F702" t="str">
        <f t="shared" si="1283"/>
        <v/>
      </c>
      <c r="G702" s="66" t="str">
        <f t="shared" si="1284"/>
        <v/>
      </c>
      <c r="J702">
        <f>VstupniParametry_SKRYT!$D$5</f>
        <v>0.02</v>
      </c>
      <c r="K702">
        <f>VstupniParametry_SKRYT!$D$6</f>
        <v>0.06</v>
      </c>
      <c r="L702">
        <f>VstupniParametry_SKRYT!$D$7</f>
        <v>0.06</v>
      </c>
      <c r="M702">
        <f>VstupniParametry_SKRYT!$D$8</f>
        <v>0.06</v>
      </c>
      <c r="N702">
        <f>VstupniParametry_SKRYT!$D$9</f>
        <v>1.7999999999999999E-2</v>
      </c>
      <c r="O702" s="27">
        <f>VstupniParametry_SKRYT!$D$10</f>
        <v>0.01</v>
      </c>
      <c r="P702" s="27">
        <f>VstupniParametry_SKRYT!$D$11</f>
        <v>0.01</v>
      </c>
      <c r="Q702" s="27">
        <f>VstupniParametry_SKRYT!$D$12</f>
        <v>0.01</v>
      </c>
      <c r="R702" s="27">
        <f>VstupniParametry_SKRYT!$D$13</f>
        <v>0.01</v>
      </c>
      <c r="S702" s="27">
        <f>VstupniParametry_SKRYT!$D$14</f>
        <v>0.01</v>
      </c>
      <c r="T702">
        <f t="shared" si="1285"/>
        <v>0</v>
      </c>
      <c r="U702">
        <f t="shared" si="1286"/>
        <v>0</v>
      </c>
      <c r="V702">
        <f t="shared" si="1287"/>
        <v>0</v>
      </c>
      <c r="W702">
        <f t="shared" si="1288"/>
        <v>0</v>
      </c>
      <c r="X702">
        <f t="shared" si="1289"/>
        <v>0</v>
      </c>
      <c r="Y702">
        <f t="shared" si="1290"/>
        <v>0</v>
      </c>
      <c r="Z702">
        <f t="shared" si="1291"/>
        <v>0</v>
      </c>
      <c r="AA702">
        <f t="shared" si="1292"/>
        <v>0</v>
      </c>
      <c r="AB702">
        <f t="shared" si="1293"/>
        <v>0</v>
      </c>
      <c r="AC702">
        <f t="shared" si="1294"/>
        <v>0</v>
      </c>
      <c r="AD702">
        <f t="shared" si="1295"/>
        <v>0</v>
      </c>
      <c r="AE702">
        <f t="shared" si="1296"/>
        <v>0</v>
      </c>
      <c r="AF702">
        <f t="shared" si="1297"/>
        <v>0</v>
      </c>
      <c r="AG702">
        <f t="shared" si="1298"/>
        <v>0</v>
      </c>
      <c r="AH702">
        <f t="shared" si="1299"/>
        <v>0</v>
      </c>
      <c r="AI702">
        <f t="shared" si="1300"/>
        <v>0</v>
      </c>
      <c r="AJ702">
        <f t="shared" si="1301"/>
        <v>0</v>
      </c>
      <c r="AK702">
        <f t="shared" si="1302"/>
        <v>0</v>
      </c>
      <c r="AL702">
        <f t="shared" si="1303"/>
        <v>0</v>
      </c>
      <c r="AM702">
        <f t="shared" si="1304"/>
        <v>0</v>
      </c>
      <c r="AN702">
        <f t="shared" si="1305"/>
        <v>0</v>
      </c>
      <c r="AO702">
        <f t="shared" si="1306"/>
        <v>0</v>
      </c>
      <c r="AP702">
        <f t="shared" si="1307"/>
        <v>0</v>
      </c>
      <c r="AQ702">
        <f t="shared" si="1308"/>
        <v>0</v>
      </c>
      <c r="AR702">
        <f t="shared" si="1309"/>
        <v>0</v>
      </c>
      <c r="AS702">
        <f t="shared" si="1310"/>
        <v>0</v>
      </c>
      <c r="AT702">
        <f t="shared" si="1280"/>
        <v>0</v>
      </c>
      <c r="AU702">
        <f t="shared" si="1311"/>
        <v>0</v>
      </c>
      <c r="AV702">
        <f t="shared" si="1312"/>
        <v>0</v>
      </c>
      <c r="AW702">
        <f t="shared" si="1281"/>
        <v>0</v>
      </c>
      <c r="AX702">
        <f t="shared" si="1313"/>
        <v>0</v>
      </c>
      <c r="AY702">
        <f t="shared" si="1314"/>
        <v>0</v>
      </c>
      <c r="AZ702">
        <f t="shared" si="1315"/>
        <v>0</v>
      </c>
      <c r="BA702">
        <f t="shared" si="1316"/>
        <v>0</v>
      </c>
      <c r="BB702">
        <f t="shared" si="1317"/>
        <v>0</v>
      </c>
      <c r="BC702">
        <f t="shared" si="1318"/>
        <v>0</v>
      </c>
      <c r="BD702">
        <f t="shared" si="1319"/>
        <v>0</v>
      </c>
      <c r="BE702">
        <f t="shared" si="1320"/>
        <v>0</v>
      </c>
      <c r="BF702">
        <f t="shared" si="1321"/>
        <v>0</v>
      </c>
      <c r="BG702">
        <f t="shared" si="1322"/>
        <v>0</v>
      </c>
      <c r="BH702">
        <f t="shared" si="1323"/>
        <v>0</v>
      </c>
      <c r="BI702">
        <f t="shared" si="1324"/>
        <v>0</v>
      </c>
      <c r="BJ702">
        <f t="shared" si="1325"/>
        <v>0</v>
      </c>
      <c r="BK702">
        <f t="shared" si="1326"/>
        <v>0</v>
      </c>
      <c r="BL702">
        <f t="shared" si="1327"/>
        <v>0</v>
      </c>
      <c r="BM702">
        <f t="shared" si="1328"/>
        <v>0</v>
      </c>
      <c r="BN702">
        <f t="shared" si="1329"/>
        <v>0</v>
      </c>
      <c r="BO702">
        <f t="shared" si="1330"/>
        <v>0</v>
      </c>
      <c r="BP702">
        <f t="shared" si="1331"/>
        <v>0</v>
      </c>
      <c r="BQ702">
        <f t="shared" si="1332"/>
        <v>0</v>
      </c>
      <c r="BR702">
        <f t="shared" si="1333"/>
        <v>0</v>
      </c>
      <c r="BS702">
        <f t="shared" si="1334"/>
        <v>0</v>
      </c>
      <c r="BT702">
        <f t="shared" si="1335"/>
        <v>0</v>
      </c>
      <c r="BU702">
        <f t="shared" si="1336"/>
        <v>0</v>
      </c>
      <c r="BV702">
        <f t="shared" si="1337"/>
        <v>0</v>
      </c>
      <c r="BW702">
        <f t="shared" si="1338"/>
        <v>0</v>
      </c>
      <c r="BX702">
        <f t="shared" si="1339"/>
        <v>0</v>
      </c>
      <c r="BY702">
        <f t="shared" si="1340"/>
        <v>0</v>
      </c>
      <c r="BZ702">
        <f t="shared" si="1341"/>
        <v>0</v>
      </c>
      <c r="CA702">
        <f t="shared" si="1342"/>
        <v>0</v>
      </c>
      <c r="CB702">
        <f t="shared" si="1343"/>
        <v>0</v>
      </c>
      <c r="CC702">
        <f t="shared" si="1344"/>
        <v>0</v>
      </c>
      <c r="CD702">
        <f t="shared" si="1345"/>
        <v>0</v>
      </c>
      <c r="CE702">
        <f t="shared" si="1346"/>
        <v>0</v>
      </c>
      <c r="CF702">
        <f t="shared" si="1347"/>
        <v>0</v>
      </c>
      <c r="CG702">
        <f t="shared" si="1348"/>
        <v>0</v>
      </c>
      <c r="CH702">
        <f t="shared" si="1349"/>
        <v>0</v>
      </c>
      <c r="CI702">
        <f t="shared" si="1350"/>
        <v>0</v>
      </c>
      <c r="CJ702">
        <f t="shared" si="1351"/>
        <v>0</v>
      </c>
      <c r="CK702">
        <f t="shared" si="1352"/>
        <v>0</v>
      </c>
      <c r="CL702" t="str">
        <f t="shared" si="1353"/>
        <v/>
      </c>
      <c r="CM702" t="str">
        <f t="shared" si="1354"/>
        <v/>
      </c>
      <c r="CN702" t="str">
        <f t="shared" si="1355"/>
        <v/>
      </c>
      <c r="CO702" t="str">
        <f t="shared" si="1356"/>
        <v/>
      </c>
      <c r="CP702" t="str">
        <f t="shared" si="1357"/>
        <v/>
      </c>
      <c r="CQ702" t="str">
        <f t="shared" si="1358"/>
        <v/>
      </c>
      <c r="CR702" t="str">
        <f t="shared" si="1359"/>
        <v/>
      </c>
      <c r="CS702" t="str">
        <f t="shared" si="1360"/>
        <v/>
      </c>
      <c r="CT702" t="str">
        <f t="shared" si="1361"/>
        <v/>
      </c>
      <c r="CU702" t="str">
        <f t="shared" si="1362"/>
        <v/>
      </c>
      <c r="CV702" t="str">
        <f t="shared" si="1363"/>
        <v/>
      </c>
      <c r="CW702" t="str">
        <f t="shared" si="1364"/>
        <v/>
      </c>
      <c r="CX702" t="str">
        <f t="shared" si="1365"/>
        <v/>
      </c>
      <c r="CY702" t="str">
        <f t="shared" si="1366"/>
        <v/>
      </c>
      <c r="CZ702" t="str">
        <f t="shared" si="1367"/>
        <v/>
      </c>
      <c r="DA702" t="str">
        <f t="shared" si="1368"/>
        <v/>
      </c>
      <c r="DB702" t="str">
        <f t="shared" si="1369"/>
        <v/>
      </c>
      <c r="DC702" t="str">
        <f t="shared" si="1370"/>
        <v/>
      </c>
      <c r="DD702" t="str">
        <f t="shared" si="1371"/>
        <v/>
      </c>
      <c r="DE702" t="str">
        <f t="shared" si="1372"/>
        <v/>
      </c>
      <c r="DF702" t="str">
        <f t="shared" si="1373"/>
        <v/>
      </c>
      <c r="DG702" t="str">
        <f t="shared" si="1374"/>
        <v/>
      </c>
      <c r="DH702" t="str">
        <f t="shared" si="1375"/>
        <v/>
      </c>
      <c r="DI702" t="str">
        <f t="shared" si="1376"/>
        <v/>
      </c>
      <c r="DJ702" t="str">
        <f t="shared" si="1377"/>
        <v/>
      </c>
      <c r="DK702" t="str">
        <f t="shared" si="1378"/>
        <v/>
      </c>
      <c r="DL702" t="str">
        <f t="shared" si="1379"/>
        <v/>
      </c>
      <c r="DM702" t="str">
        <f t="shared" si="1380"/>
        <v/>
      </c>
      <c r="DN702" t="str">
        <f t="shared" si="1381"/>
        <v/>
      </c>
      <c r="DO702" t="str">
        <f t="shared" si="1382"/>
        <v/>
      </c>
      <c r="DP702" t="str">
        <f t="shared" si="1383"/>
        <v/>
      </c>
      <c r="DQ702" t="str">
        <f t="shared" si="1384"/>
        <v/>
      </c>
      <c r="DR702" t="str">
        <f t="shared" si="1385"/>
        <v/>
      </c>
      <c r="DS702" t="str">
        <f t="shared" si="1386"/>
        <v/>
      </c>
      <c r="DT702" t="str">
        <f t="shared" si="1387"/>
        <v/>
      </c>
      <c r="DU702">
        <f t="shared" si="1388"/>
        <v>0</v>
      </c>
      <c r="DV702">
        <f t="shared" si="1389"/>
        <v>0</v>
      </c>
      <c r="DW702">
        <f t="shared" si="1390"/>
        <v>0</v>
      </c>
      <c r="DX702" t="str">
        <f t="shared" si="1391"/>
        <v/>
      </c>
      <c r="DY702" t="str">
        <f t="shared" si="1392"/>
        <v/>
      </c>
      <c r="DZ702" t="str">
        <f t="shared" si="1393"/>
        <v/>
      </c>
      <c r="EA702" s="5">
        <f t="shared" si="1394"/>
        <v>0</v>
      </c>
      <c r="EB702" s="3">
        <f t="shared" si="1395"/>
        <v>0</v>
      </c>
    </row>
    <row r="703" spans="2:132" x14ac:dyDescent="0.2">
      <c r="B703" s="25">
        <v>698</v>
      </c>
      <c r="C703" s="26">
        <f>Zisk!D717</f>
        <v>0</v>
      </c>
      <c r="D703">
        <f>Zisk!E717</f>
        <v>0</v>
      </c>
      <c r="E703" s="66" t="str">
        <f t="shared" si="1282"/>
        <v/>
      </c>
      <c r="F703" t="str">
        <f t="shared" si="1283"/>
        <v/>
      </c>
      <c r="G703" s="66" t="str">
        <f t="shared" si="1284"/>
        <v/>
      </c>
      <c r="H703" s="25"/>
      <c r="I703" s="25"/>
      <c r="J703">
        <f>VstupniParametry_SKRYT!$D$5</f>
        <v>0.02</v>
      </c>
      <c r="K703">
        <f>VstupniParametry_SKRYT!$D$6</f>
        <v>0.06</v>
      </c>
      <c r="L703">
        <f>VstupniParametry_SKRYT!$D$7</f>
        <v>0.06</v>
      </c>
      <c r="M703">
        <f>VstupniParametry_SKRYT!$D$8</f>
        <v>0.06</v>
      </c>
      <c r="N703">
        <f>VstupniParametry_SKRYT!$D$9</f>
        <v>1.7999999999999999E-2</v>
      </c>
      <c r="O703" s="27">
        <f>VstupniParametry_SKRYT!$D$10</f>
        <v>0.01</v>
      </c>
      <c r="P703" s="27">
        <f>VstupniParametry_SKRYT!$D$11</f>
        <v>0.01</v>
      </c>
      <c r="Q703" s="27">
        <f>VstupniParametry_SKRYT!$D$12</f>
        <v>0.01</v>
      </c>
      <c r="R703" s="27">
        <f>VstupniParametry_SKRYT!$D$13</f>
        <v>0.01</v>
      </c>
      <c r="S703" s="27">
        <f>VstupniParametry_SKRYT!$D$14</f>
        <v>0.01</v>
      </c>
      <c r="T703">
        <f t="shared" si="1285"/>
        <v>0</v>
      </c>
      <c r="U703">
        <f t="shared" si="1286"/>
        <v>0</v>
      </c>
      <c r="V703">
        <f t="shared" si="1287"/>
        <v>0</v>
      </c>
      <c r="W703">
        <f t="shared" si="1288"/>
        <v>0</v>
      </c>
      <c r="X703">
        <f t="shared" si="1289"/>
        <v>0</v>
      </c>
      <c r="Y703">
        <f t="shared" si="1290"/>
        <v>0</v>
      </c>
      <c r="Z703">
        <f t="shared" si="1291"/>
        <v>0</v>
      </c>
      <c r="AA703">
        <f t="shared" si="1292"/>
        <v>0</v>
      </c>
      <c r="AB703">
        <f t="shared" si="1293"/>
        <v>0</v>
      </c>
      <c r="AC703">
        <f t="shared" si="1294"/>
        <v>0</v>
      </c>
      <c r="AD703">
        <f t="shared" si="1295"/>
        <v>0</v>
      </c>
      <c r="AE703">
        <f t="shared" si="1296"/>
        <v>0</v>
      </c>
      <c r="AF703">
        <f t="shared" si="1297"/>
        <v>0</v>
      </c>
      <c r="AG703">
        <f t="shared" si="1298"/>
        <v>0</v>
      </c>
      <c r="AH703">
        <f t="shared" si="1299"/>
        <v>0</v>
      </c>
      <c r="AI703">
        <f t="shared" si="1300"/>
        <v>0</v>
      </c>
      <c r="AJ703">
        <f t="shared" si="1301"/>
        <v>0</v>
      </c>
      <c r="AK703">
        <f t="shared" si="1302"/>
        <v>0</v>
      </c>
      <c r="AL703">
        <f t="shared" si="1303"/>
        <v>0</v>
      </c>
      <c r="AM703">
        <f t="shared" si="1304"/>
        <v>0</v>
      </c>
      <c r="AN703">
        <f t="shared" si="1305"/>
        <v>0</v>
      </c>
      <c r="AO703">
        <f t="shared" si="1306"/>
        <v>0</v>
      </c>
      <c r="AP703">
        <f t="shared" si="1307"/>
        <v>0</v>
      </c>
      <c r="AQ703">
        <f t="shared" si="1308"/>
        <v>0</v>
      </c>
      <c r="AR703">
        <f t="shared" si="1309"/>
        <v>0</v>
      </c>
      <c r="AS703">
        <f t="shared" si="1310"/>
        <v>0</v>
      </c>
      <c r="AT703">
        <f t="shared" si="1280"/>
        <v>0</v>
      </c>
      <c r="AU703">
        <f t="shared" si="1311"/>
        <v>0</v>
      </c>
      <c r="AV703">
        <f t="shared" si="1312"/>
        <v>0</v>
      </c>
      <c r="AW703">
        <f t="shared" si="1281"/>
        <v>0</v>
      </c>
      <c r="AX703">
        <f t="shared" si="1313"/>
        <v>0</v>
      </c>
      <c r="AY703">
        <f t="shared" si="1314"/>
        <v>0</v>
      </c>
      <c r="AZ703">
        <f t="shared" si="1315"/>
        <v>0</v>
      </c>
      <c r="BA703">
        <f t="shared" si="1316"/>
        <v>0</v>
      </c>
      <c r="BB703">
        <f t="shared" si="1317"/>
        <v>0</v>
      </c>
      <c r="BC703">
        <f t="shared" si="1318"/>
        <v>0</v>
      </c>
      <c r="BD703">
        <f t="shared" si="1319"/>
        <v>0</v>
      </c>
      <c r="BE703">
        <f t="shared" si="1320"/>
        <v>0</v>
      </c>
      <c r="BF703">
        <f t="shared" si="1321"/>
        <v>0</v>
      </c>
      <c r="BG703">
        <f t="shared" si="1322"/>
        <v>0</v>
      </c>
      <c r="BH703">
        <f t="shared" si="1323"/>
        <v>0</v>
      </c>
      <c r="BI703">
        <f t="shared" si="1324"/>
        <v>0</v>
      </c>
      <c r="BJ703">
        <f t="shared" si="1325"/>
        <v>0</v>
      </c>
      <c r="BK703">
        <f t="shared" si="1326"/>
        <v>0</v>
      </c>
      <c r="BL703">
        <f t="shared" si="1327"/>
        <v>0</v>
      </c>
      <c r="BM703">
        <f t="shared" si="1328"/>
        <v>0</v>
      </c>
      <c r="BN703">
        <f t="shared" si="1329"/>
        <v>0</v>
      </c>
      <c r="BO703">
        <f t="shared" si="1330"/>
        <v>0</v>
      </c>
      <c r="BP703">
        <f t="shared" si="1331"/>
        <v>0</v>
      </c>
      <c r="BQ703">
        <f t="shared" si="1332"/>
        <v>0</v>
      </c>
      <c r="BR703">
        <f t="shared" si="1333"/>
        <v>0</v>
      </c>
      <c r="BS703">
        <f t="shared" si="1334"/>
        <v>0</v>
      </c>
      <c r="BT703">
        <f t="shared" si="1335"/>
        <v>0</v>
      </c>
      <c r="BU703">
        <f t="shared" si="1336"/>
        <v>0</v>
      </c>
      <c r="BV703">
        <f t="shared" si="1337"/>
        <v>0</v>
      </c>
      <c r="BW703">
        <f t="shared" si="1338"/>
        <v>0</v>
      </c>
      <c r="BX703">
        <f t="shared" si="1339"/>
        <v>0</v>
      </c>
      <c r="BY703">
        <f t="shared" si="1340"/>
        <v>0</v>
      </c>
      <c r="BZ703">
        <f t="shared" si="1341"/>
        <v>0</v>
      </c>
      <c r="CA703">
        <f t="shared" si="1342"/>
        <v>0</v>
      </c>
      <c r="CB703">
        <f t="shared" si="1343"/>
        <v>0</v>
      </c>
      <c r="CC703">
        <f t="shared" si="1344"/>
        <v>0</v>
      </c>
      <c r="CD703">
        <f t="shared" si="1345"/>
        <v>0</v>
      </c>
      <c r="CE703">
        <f t="shared" si="1346"/>
        <v>0</v>
      </c>
      <c r="CF703">
        <f t="shared" si="1347"/>
        <v>0</v>
      </c>
      <c r="CG703">
        <f t="shared" si="1348"/>
        <v>0</v>
      </c>
      <c r="CH703">
        <f t="shared" si="1349"/>
        <v>0</v>
      </c>
      <c r="CI703">
        <f t="shared" si="1350"/>
        <v>0</v>
      </c>
      <c r="CJ703">
        <f t="shared" si="1351"/>
        <v>0</v>
      </c>
      <c r="CK703">
        <f t="shared" si="1352"/>
        <v>0</v>
      </c>
      <c r="CL703" t="str">
        <f t="shared" si="1353"/>
        <v/>
      </c>
      <c r="CM703" t="str">
        <f t="shared" si="1354"/>
        <v/>
      </c>
      <c r="CN703" t="str">
        <f t="shared" si="1355"/>
        <v/>
      </c>
      <c r="CO703" t="str">
        <f t="shared" si="1356"/>
        <v/>
      </c>
      <c r="CP703" t="str">
        <f t="shared" si="1357"/>
        <v/>
      </c>
      <c r="CQ703" t="str">
        <f t="shared" si="1358"/>
        <v/>
      </c>
      <c r="CR703" t="str">
        <f t="shared" si="1359"/>
        <v/>
      </c>
      <c r="CS703" t="str">
        <f t="shared" si="1360"/>
        <v/>
      </c>
      <c r="CT703" t="str">
        <f t="shared" si="1361"/>
        <v/>
      </c>
      <c r="CU703" t="str">
        <f t="shared" si="1362"/>
        <v/>
      </c>
      <c r="CV703" t="str">
        <f t="shared" si="1363"/>
        <v/>
      </c>
      <c r="CW703" t="str">
        <f t="shared" si="1364"/>
        <v/>
      </c>
      <c r="CX703" t="str">
        <f t="shared" si="1365"/>
        <v/>
      </c>
      <c r="CY703" t="str">
        <f t="shared" si="1366"/>
        <v/>
      </c>
      <c r="CZ703" t="str">
        <f t="shared" si="1367"/>
        <v/>
      </c>
      <c r="DA703" t="str">
        <f t="shared" si="1368"/>
        <v/>
      </c>
      <c r="DB703" t="str">
        <f t="shared" si="1369"/>
        <v/>
      </c>
      <c r="DC703" t="str">
        <f t="shared" si="1370"/>
        <v/>
      </c>
      <c r="DD703" t="str">
        <f t="shared" si="1371"/>
        <v/>
      </c>
      <c r="DE703" t="str">
        <f t="shared" si="1372"/>
        <v/>
      </c>
      <c r="DF703" t="str">
        <f t="shared" si="1373"/>
        <v/>
      </c>
      <c r="DG703" t="str">
        <f t="shared" si="1374"/>
        <v/>
      </c>
      <c r="DH703" t="str">
        <f t="shared" si="1375"/>
        <v/>
      </c>
      <c r="DI703" t="str">
        <f t="shared" si="1376"/>
        <v/>
      </c>
      <c r="DJ703" t="str">
        <f t="shared" si="1377"/>
        <v/>
      </c>
      <c r="DK703" t="str">
        <f t="shared" si="1378"/>
        <v/>
      </c>
      <c r="DL703" t="str">
        <f t="shared" si="1379"/>
        <v/>
      </c>
      <c r="DM703" t="str">
        <f t="shared" si="1380"/>
        <v/>
      </c>
      <c r="DN703" t="str">
        <f t="shared" si="1381"/>
        <v/>
      </c>
      <c r="DO703" t="str">
        <f t="shared" si="1382"/>
        <v/>
      </c>
      <c r="DP703" t="str">
        <f t="shared" si="1383"/>
        <v/>
      </c>
      <c r="DQ703" t="str">
        <f t="shared" si="1384"/>
        <v/>
      </c>
      <c r="DR703" t="str">
        <f t="shared" si="1385"/>
        <v/>
      </c>
      <c r="DS703" t="str">
        <f t="shared" si="1386"/>
        <v/>
      </c>
      <c r="DT703" t="str">
        <f t="shared" si="1387"/>
        <v/>
      </c>
      <c r="DU703">
        <f t="shared" si="1388"/>
        <v>0</v>
      </c>
      <c r="DV703">
        <f t="shared" si="1389"/>
        <v>0</v>
      </c>
      <c r="DW703">
        <f t="shared" si="1390"/>
        <v>0</v>
      </c>
      <c r="DX703" t="str">
        <f t="shared" si="1391"/>
        <v/>
      </c>
      <c r="DY703" t="str">
        <f t="shared" si="1392"/>
        <v/>
      </c>
      <c r="DZ703" t="str">
        <f t="shared" si="1393"/>
        <v/>
      </c>
      <c r="EA703" s="5">
        <f t="shared" si="1394"/>
        <v>0</v>
      </c>
      <c r="EB703" s="3">
        <f t="shared" si="1395"/>
        <v>0</v>
      </c>
    </row>
    <row r="704" spans="2:132" x14ac:dyDescent="0.2">
      <c r="B704">
        <v>699</v>
      </c>
      <c r="C704" s="3">
        <f>Zisk!D718</f>
        <v>0</v>
      </c>
      <c r="D704">
        <f>Zisk!E718</f>
        <v>0</v>
      </c>
      <c r="E704" s="66" t="str">
        <f t="shared" si="1282"/>
        <v/>
      </c>
      <c r="F704" t="str">
        <f t="shared" si="1283"/>
        <v/>
      </c>
      <c r="G704" s="66" t="str">
        <f t="shared" si="1284"/>
        <v/>
      </c>
      <c r="J704">
        <f>VstupniParametry_SKRYT!$D$5</f>
        <v>0.02</v>
      </c>
      <c r="K704">
        <f>VstupniParametry_SKRYT!$D$6</f>
        <v>0.06</v>
      </c>
      <c r="L704">
        <f>VstupniParametry_SKRYT!$D$7</f>
        <v>0.06</v>
      </c>
      <c r="M704">
        <f>VstupniParametry_SKRYT!$D$8</f>
        <v>0.06</v>
      </c>
      <c r="N704">
        <f>VstupniParametry_SKRYT!$D$9</f>
        <v>1.7999999999999999E-2</v>
      </c>
      <c r="O704" s="27">
        <f>VstupniParametry_SKRYT!$D$10</f>
        <v>0.01</v>
      </c>
      <c r="P704" s="27">
        <f>VstupniParametry_SKRYT!$D$11</f>
        <v>0.01</v>
      </c>
      <c r="Q704" s="27">
        <f>VstupniParametry_SKRYT!$D$12</f>
        <v>0.01</v>
      </c>
      <c r="R704" s="27">
        <f>VstupniParametry_SKRYT!$D$13</f>
        <v>0.01</v>
      </c>
      <c r="S704" s="27">
        <f>VstupniParametry_SKRYT!$D$14</f>
        <v>0.01</v>
      </c>
      <c r="T704">
        <f t="shared" si="1285"/>
        <v>0</v>
      </c>
      <c r="U704">
        <f t="shared" si="1286"/>
        <v>0</v>
      </c>
      <c r="V704">
        <f t="shared" si="1287"/>
        <v>0</v>
      </c>
      <c r="W704">
        <f t="shared" si="1288"/>
        <v>0</v>
      </c>
      <c r="X704">
        <f t="shared" si="1289"/>
        <v>0</v>
      </c>
      <c r="Y704">
        <f t="shared" si="1290"/>
        <v>0</v>
      </c>
      <c r="Z704">
        <f t="shared" si="1291"/>
        <v>0</v>
      </c>
      <c r="AA704">
        <f t="shared" si="1292"/>
        <v>0</v>
      </c>
      <c r="AB704">
        <f t="shared" si="1293"/>
        <v>0</v>
      </c>
      <c r="AC704">
        <f t="shared" si="1294"/>
        <v>0</v>
      </c>
      <c r="AD704">
        <f t="shared" si="1295"/>
        <v>0</v>
      </c>
      <c r="AE704">
        <f t="shared" si="1296"/>
        <v>0</v>
      </c>
      <c r="AF704">
        <f t="shared" si="1297"/>
        <v>0</v>
      </c>
      <c r="AG704">
        <f t="shared" si="1298"/>
        <v>0</v>
      </c>
      <c r="AH704">
        <f t="shared" si="1299"/>
        <v>0</v>
      </c>
      <c r="AI704">
        <f t="shared" si="1300"/>
        <v>0</v>
      </c>
      <c r="AJ704">
        <f t="shared" si="1301"/>
        <v>0</v>
      </c>
      <c r="AK704">
        <f t="shared" si="1302"/>
        <v>0</v>
      </c>
      <c r="AL704">
        <f t="shared" si="1303"/>
        <v>0</v>
      </c>
      <c r="AM704">
        <f t="shared" si="1304"/>
        <v>0</v>
      </c>
      <c r="AN704">
        <f t="shared" si="1305"/>
        <v>0</v>
      </c>
      <c r="AO704">
        <f t="shared" si="1306"/>
        <v>0</v>
      </c>
      <c r="AP704">
        <f t="shared" si="1307"/>
        <v>0</v>
      </c>
      <c r="AQ704">
        <f t="shared" si="1308"/>
        <v>0</v>
      </c>
      <c r="AR704">
        <f t="shared" si="1309"/>
        <v>0</v>
      </c>
      <c r="AS704">
        <f t="shared" si="1310"/>
        <v>0</v>
      </c>
      <c r="AT704">
        <f t="shared" si="1280"/>
        <v>0</v>
      </c>
      <c r="AU704">
        <f t="shared" si="1311"/>
        <v>0</v>
      </c>
      <c r="AV704">
        <f t="shared" si="1312"/>
        <v>0</v>
      </c>
      <c r="AW704">
        <f t="shared" si="1281"/>
        <v>0</v>
      </c>
      <c r="AX704">
        <f t="shared" si="1313"/>
        <v>0</v>
      </c>
      <c r="AY704">
        <f t="shared" si="1314"/>
        <v>0</v>
      </c>
      <c r="AZ704">
        <f t="shared" si="1315"/>
        <v>0</v>
      </c>
      <c r="BA704">
        <f t="shared" si="1316"/>
        <v>0</v>
      </c>
      <c r="BB704">
        <f t="shared" si="1317"/>
        <v>0</v>
      </c>
      <c r="BC704">
        <f t="shared" si="1318"/>
        <v>0</v>
      </c>
      <c r="BD704">
        <f t="shared" si="1319"/>
        <v>0</v>
      </c>
      <c r="BE704">
        <f t="shared" si="1320"/>
        <v>0</v>
      </c>
      <c r="BF704">
        <f t="shared" si="1321"/>
        <v>0</v>
      </c>
      <c r="BG704">
        <f t="shared" si="1322"/>
        <v>0</v>
      </c>
      <c r="BH704">
        <f t="shared" si="1323"/>
        <v>0</v>
      </c>
      <c r="BI704">
        <f t="shared" si="1324"/>
        <v>0</v>
      </c>
      <c r="BJ704">
        <f t="shared" si="1325"/>
        <v>0</v>
      </c>
      <c r="BK704">
        <f t="shared" si="1326"/>
        <v>0</v>
      </c>
      <c r="BL704">
        <f t="shared" si="1327"/>
        <v>0</v>
      </c>
      <c r="BM704">
        <f t="shared" si="1328"/>
        <v>0</v>
      </c>
      <c r="BN704">
        <f t="shared" si="1329"/>
        <v>0</v>
      </c>
      <c r="BO704">
        <f t="shared" si="1330"/>
        <v>0</v>
      </c>
      <c r="BP704">
        <f t="shared" si="1331"/>
        <v>0</v>
      </c>
      <c r="BQ704">
        <f t="shared" si="1332"/>
        <v>0</v>
      </c>
      <c r="BR704">
        <f t="shared" si="1333"/>
        <v>0</v>
      </c>
      <c r="BS704">
        <f t="shared" si="1334"/>
        <v>0</v>
      </c>
      <c r="BT704">
        <f t="shared" si="1335"/>
        <v>0</v>
      </c>
      <c r="BU704">
        <f t="shared" si="1336"/>
        <v>0</v>
      </c>
      <c r="BV704">
        <f t="shared" si="1337"/>
        <v>0</v>
      </c>
      <c r="BW704">
        <f t="shared" si="1338"/>
        <v>0</v>
      </c>
      <c r="BX704">
        <f t="shared" si="1339"/>
        <v>0</v>
      </c>
      <c r="BY704">
        <f t="shared" si="1340"/>
        <v>0</v>
      </c>
      <c r="BZ704">
        <f t="shared" si="1341"/>
        <v>0</v>
      </c>
      <c r="CA704">
        <f t="shared" si="1342"/>
        <v>0</v>
      </c>
      <c r="CB704">
        <f t="shared" si="1343"/>
        <v>0</v>
      </c>
      <c r="CC704">
        <f t="shared" si="1344"/>
        <v>0</v>
      </c>
      <c r="CD704">
        <f t="shared" si="1345"/>
        <v>0</v>
      </c>
      <c r="CE704">
        <f t="shared" si="1346"/>
        <v>0</v>
      </c>
      <c r="CF704">
        <f t="shared" si="1347"/>
        <v>0</v>
      </c>
      <c r="CG704">
        <f t="shared" si="1348"/>
        <v>0</v>
      </c>
      <c r="CH704">
        <f t="shared" si="1349"/>
        <v>0</v>
      </c>
      <c r="CI704">
        <f t="shared" si="1350"/>
        <v>0</v>
      </c>
      <c r="CJ704">
        <f t="shared" si="1351"/>
        <v>0</v>
      </c>
      <c r="CK704">
        <f t="shared" si="1352"/>
        <v>0</v>
      </c>
      <c r="CL704" t="str">
        <f t="shared" si="1353"/>
        <v/>
      </c>
      <c r="CM704" t="str">
        <f t="shared" si="1354"/>
        <v/>
      </c>
      <c r="CN704" t="str">
        <f t="shared" si="1355"/>
        <v/>
      </c>
      <c r="CO704" t="str">
        <f t="shared" si="1356"/>
        <v/>
      </c>
      <c r="CP704" t="str">
        <f t="shared" si="1357"/>
        <v/>
      </c>
      <c r="CQ704" t="str">
        <f t="shared" si="1358"/>
        <v/>
      </c>
      <c r="CR704" t="str">
        <f t="shared" si="1359"/>
        <v/>
      </c>
      <c r="CS704" t="str">
        <f t="shared" si="1360"/>
        <v/>
      </c>
      <c r="CT704" t="str">
        <f t="shared" si="1361"/>
        <v/>
      </c>
      <c r="CU704" t="str">
        <f t="shared" si="1362"/>
        <v/>
      </c>
      <c r="CV704" t="str">
        <f t="shared" si="1363"/>
        <v/>
      </c>
      <c r="CW704" t="str">
        <f t="shared" si="1364"/>
        <v/>
      </c>
      <c r="CX704" t="str">
        <f t="shared" si="1365"/>
        <v/>
      </c>
      <c r="CY704" t="str">
        <f t="shared" si="1366"/>
        <v/>
      </c>
      <c r="CZ704" t="str">
        <f t="shared" si="1367"/>
        <v/>
      </c>
      <c r="DA704" t="str">
        <f t="shared" si="1368"/>
        <v/>
      </c>
      <c r="DB704" t="str">
        <f t="shared" si="1369"/>
        <v/>
      </c>
      <c r="DC704" t="str">
        <f t="shared" si="1370"/>
        <v/>
      </c>
      <c r="DD704" t="str">
        <f t="shared" si="1371"/>
        <v/>
      </c>
      <c r="DE704" t="str">
        <f t="shared" si="1372"/>
        <v/>
      </c>
      <c r="DF704" t="str">
        <f t="shared" si="1373"/>
        <v/>
      </c>
      <c r="DG704" t="str">
        <f t="shared" si="1374"/>
        <v/>
      </c>
      <c r="DH704" t="str">
        <f t="shared" si="1375"/>
        <v/>
      </c>
      <c r="DI704" t="str">
        <f t="shared" si="1376"/>
        <v/>
      </c>
      <c r="DJ704" t="str">
        <f t="shared" si="1377"/>
        <v/>
      </c>
      <c r="DK704" t="str">
        <f t="shared" si="1378"/>
        <v/>
      </c>
      <c r="DL704" t="str">
        <f t="shared" si="1379"/>
        <v/>
      </c>
      <c r="DM704" t="str">
        <f t="shared" si="1380"/>
        <v/>
      </c>
      <c r="DN704" t="str">
        <f t="shared" si="1381"/>
        <v/>
      </c>
      <c r="DO704" t="str">
        <f t="shared" si="1382"/>
        <v/>
      </c>
      <c r="DP704" t="str">
        <f t="shared" si="1383"/>
        <v/>
      </c>
      <c r="DQ704" t="str">
        <f t="shared" si="1384"/>
        <v/>
      </c>
      <c r="DR704" t="str">
        <f t="shared" si="1385"/>
        <v/>
      </c>
      <c r="DS704" t="str">
        <f t="shared" si="1386"/>
        <v/>
      </c>
      <c r="DT704" t="str">
        <f t="shared" si="1387"/>
        <v/>
      </c>
      <c r="DU704">
        <f t="shared" si="1388"/>
        <v>0</v>
      </c>
      <c r="DV704">
        <f t="shared" si="1389"/>
        <v>0</v>
      </c>
      <c r="DW704">
        <f t="shared" si="1390"/>
        <v>0</v>
      </c>
      <c r="DX704" t="str">
        <f t="shared" si="1391"/>
        <v/>
      </c>
      <c r="DY704" t="str">
        <f t="shared" si="1392"/>
        <v/>
      </c>
      <c r="DZ704" t="str">
        <f t="shared" si="1393"/>
        <v/>
      </c>
      <c r="EA704" s="5">
        <f t="shared" si="1394"/>
        <v>0</v>
      </c>
      <c r="EB704" s="3">
        <f t="shared" si="1395"/>
        <v>0</v>
      </c>
    </row>
    <row r="705" spans="2:132" x14ac:dyDescent="0.2">
      <c r="B705" s="25">
        <v>700</v>
      </c>
      <c r="C705" s="26">
        <f>Zisk!D719</f>
        <v>0</v>
      </c>
      <c r="D705">
        <f>Zisk!E719</f>
        <v>0</v>
      </c>
      <c r="E705" s="66" t="str">
        <f t="shared" si="1282"/>
        <v/>
      </c>
      <c r="F705" t="str">
        <f t="shared" si="1283"/>
        <v/>
      </c>
      <c r="G705" s="66" t="str">
        <f t="shared" si="1284"/>
        <v/>
      </c>
      <c r="H705" s="25"/>
      <c r="I705" s="25"/>
      <c r="J705">
        <f>VstupniParametry_SKRYT!$D$5</f>
        <v>0.02</v>
      </c>
      <c r="K705">
        <f>VstupniParametry_SKRYT!$D$6</f>
        <v>0.06</v>
      </c>
      <c r="L705">
        <f>VstupniParametry_SKRYT!$D$7</f>
        <v>0.06</v>
      </c>
      <c r="M705">
        <f>VstupniParametry_SKRYT!$D$8</f>
        <v>0.06</v>
      </c>
      <c r="N705">
        <f>VstupniParametry_SKRYT!$D$9</f>
        <v>1.7999999999999999E-2</v>
      </c>
      <c r="O705" s="27">
        <f>VstupniParametry_SKRYT!$D$10</f>
        <v>0.01</v>
      </c>
      <c r="P705" s="27">
        <f>VstupniParametry_SKRYT!$D$11</f>
        <v>0.01</v>
      </c>
      <c r="Q705" s="27">
        <f>VstupniParametry_SKRYT!$D$12</f>
        <v>0.01</v>
      </c>
      <c r="R705" s="27">
        <f>VstupniParametry_SKRYT!$D$13</f>
        <v>0.01</v>
      </c>
      <c r="S705" s="27">
        <f>VstupniParametry_SKRYT!$D$14</f>
        <v>0.01</v>
      </c>
      <c r="T705">
        <f t="shared" si="1285"/>
        <v>0</v>
      </c>
      <c r="U705">
        <f t="shared" si="1286"/>
        <v>0</v>
      </c>
      <c r="V705">
        <f t="shared" si="1287"/>
        <v>0</v>
      </c>
      <c r="W705">
        <f t="shared" si="1288"/>
        <v>0</v>
      </c>
      <c r="X705">
        <f t="shared" si="1289"/>
        <v>0</v>
      </c>
      <c r="Y705">
        <f t="shared" si="1290"/>
        <v>0</v>
      </c>
      <c r="Z705">
        <f t="shared" si="1291"/>
        <v>0</v>
      </c>
      <c r="AA705">
        <f t="shared" si="1292"/>
        <v>0</v>
      </c>
      <c r="AB705">
        <f t="shared" si="1293"/>
        <v>0</v>
      </c>
      <c r="AC705">
        <f t="shared" si="1294"/>
        <v>0</v>
      </c>
      <c r="AD705">
        <f t="shared" si="1295"/>
        <v>0</v>
      </c>
      <c r="AE705">
        <f t="shared" si="1296"/>
        <v>0</v>
      </c>
      <c r="AF705">
        <f t="shared" si="1297"/>
        <v>0</v>
      </c>
      <c r="AG705">
        <f t="shared" si="1298"/>
        <v>0</v>
      </c>
      <c r="AH705">
        <f t="shared" si="1299"/>
        <v>0</v>
      </c>
      <c r="AI705">
        <f t="shared" si="1300"/>
        <v>0</v>
      </c>
      <c r="AJ705">
        <f t="shared" si="1301"/>
        <v>0</v>
      </c>
      <c r="AK705">
        <f t="shared" si="1302"/>
        <v>0</v>
      </c>
      <c r="AL705">
        <f t="shared" si="1303"/>
        <v>0</v>
      </c>
      <c r="AM705">
        <f t="shared" si="1304"/>
        <v>0</v>
      </c>
      <c r="AN705">
        <f t="shared" si="1305"/>
        <v>0</v>
      </c>
      <c r="AO705">
        <f t="shared" si="1306"/>
        <v>0</v>
      </c>
      <c r="AP705">
        <f t="shared" si="1307"/>
        <v>0</v>
      </c>
      <c r="AQ705">
        <f t="shared" si="1308"/>
        <v>0</v>
      </c>
      <c r="AR705">
        <f t="shared" si="1309"/>
        <v>0</v>
      </c>
      <c r="AS705">
        <f t="shared" si="1310"/>
        <v>0</v>
      </c>
      <c r="AT705">
        <f t="shared" si="1280"/>
        <v>0</v>
      </c>
      <c r="AU705">
        <f t="shared" si="1311"/>
        <v>0</v>
      </c>
      <c r="AV705">
        <f t="shared" si="1312"/>
        <v>0</v>
      </c>
      <c r="AW705">
        <f t="shared" si="1281"/>
        <v>0</v>
      </c>
      <c r="AX705">
        <f t="shared" si="1313"/>
        <v>0</v>
      </c>
      <c r="AY705">
        <f t="shared" si="1314"/>
        <v>0</v>
      </c>
      <c r="AZ705">
        <f t="shared" si="1315"/>
        <v>0</v>
      </c>
      <c r="BA705">
        <f t="shared" si="1316"/>
        <v>0</v>
      </c>
      <c r="BB705">
        <f t="shared" si="1317"/>
        <v>0</v>
      </c>
      <c r="BC705">
        <f t="shared" si="1318"/>
        <v>0</v>
      </c>
      <c r="BD705">
        <f t="shared" si="1319"/>
        <v>0</v>
      </c>
      <c r="BE705">
        <f t="shared" si="1320"/>
        <v>0</v>
      </c>
      <c r="BF705">
        <f t="shared" si="1321"/>
        <v>0</v>
      </c>
      <c r="BG705">
        <f t="shared" si="1322"/>
        <v>0</v>
      </c>
      <c r="BH705">
        <f t="shared" si="1323"/>
        <v>0</v>
      </c>
      <c r="BI705">
        <f t="shared" si="1324"/>
        <v>0</v>
      </c>
      <c r="BJ705">
        <f t="shared" si="1325"/>
        <v>0</v>
      </c>
      <c r="BK705">
        <f t="shared" si="1326"/>
        <v>0</v>
      </c>
      <c r="BL705">
        <f t="shared" si="1327"/>
        <v>0</v>
      </c>
      <c r="BM705">
        <f t="shared" si="1328"/>
        <v>0</v>
      </c>
      <c r="BN705">
        <f t="shared" si="1329"/>
        <v>0</v>
      </c>
      <c r="BO705">
        <f t="shared" si="1330"/>
        <v>0</v>
      </c>
      <c r="BP705">
        <f t="shared" si="1331"/>
        <v>0</v>
      </c>
      <c r="BQ705">
        <f t="shared" si="1332"/>
        <v>0</v>
      </c>
      <c r="BR705">
        <f t="shared" si="1333"/>
        <v>0</v>
      </c>
      <c r="BS705">
        <f t="shared" si="1334"/>
        <v>0</v>
      </c>
      <c r="BT705">
        <f t="shared" si="1335"/>
        <v>0</v>
      </c>
      <c r="BU705">
        <f t="shared" si="1336"/>
        <v>0</v>
      </c>
      <c r="BV705">
        <f t="shared" si="1337"/>
        <v>0</v>
      </c>
      <c r="BW705">
        <f t="shared" si="1338"/>
        <v>0</v>
      </c>
      <c r="BX705">
        <f t="shared" si="1339"/>
        <v>0</v>
      </c>
      <c r="BY705">
        <f t="shared" si="1340"/>
        <v>0</v>
      </c>
      <c r="BZ705">
        <f t="shared" si="1341"/>
        <v>0</v>
      </c>
      <c r="CA705">
        <f t="shared" si="1342"/>
        <v>0</v>
      </c>
      <c r="CB705">
        <f t="shared" si="1343"/>
        <v>0</v>
      </c>
      <c r="CC705">
        <f t="shared" si="1344"/>
        <v>0</v>
      </c>
      <c r="CD705">
        <f t="shared" si="1345"/>
        <v>0</v>
      </c>
      <c r="CE705">
        <f t="shared" si="1346"/>
        <v>0</v>
      </c>
      <c r="CF705">
        <f t="shared" si="1347"/>
        <v>0</v>
      </c>
      <c r="CG705">
        <f t="shared" si="1348"/>
        <v>0</v>
      </c>
      <c r="CH705">
        <f t="shared" si="1349"/>
        <v>0</v>
      </c>
      <c r="CI705">
        <f t="shared" si="1350"/>
        <v>0</v>
      </c>
      <c r="CJ705">
        <f t="shared" si="1351"/>
        <v>0</v>
      </c>
      <c r="CK705">
        <f t="shared" si="1352"/>
        <v>0</v>
      </c>
      <c r="CL705" t="str">
        <f t="shared" si="1353"/>
        <v/>
      </c>
      <c r="CM705" t="str">
        <f t="shared" si="1354"/>
        <v/>
      </c>
      <c r="CN705" t="str">
        <f t="shared" si="1355"/>
        <v/>
      </c>
      <c r="CO705" t="str">
        <f t="shared" si="1356"/>
        <v/>
      </c>
      <c r="CP705" t="str">
        <f t="shared" si="1357"/>
        <v/>
      </c>
      <c r="CQ705" t="str">
        <f t="shared" si="1358"/>
        <v/>
      </c>
      <c r="CR705" t="str">
        <f t="shared" si="1359"/>
        <v/>
      </c>
      <c r="CS705" t="str">
        <f t="shared" si="1360"/>
        <v/>
      </c>
      <c r="CT705" t="str">
        <f t="shared" si="1361"/>
        <v/>
      </c>
      <c r="CU705" t="str">
        <f t="shared" si="1362"/>
        <v/>
      </c>
      <c r="CV705" t="str">
        <f t="shared" si="1363"/>
        <v/>
      </c>
      <c r="CW705" t="str">
        <f t="shared" si="1364"/>
        <v/>
      </c>
      <c r="CX705" t="str">
        <f t="shared" si="1365"/>
        <v/>
      </c>
      <c r="CY705" t="str">
        <f t="shared" si="1366"/>
        <v/>
      </c>
      <c r="CZ705" t="str">
        <f t="shared" si="1367"/>
        <v/>
      </c>
      <c r="DA705" t="str">
        <f t="shared" si="1368"/>
        <v/>
      </c>
      <c r="DB705" t="str">
        <f t="shared" si="1369"/>
        <v/>
      </c>
      <c r="DC705" t="str">
        <f t="shared" si="1370"/>
        <v/>
      </c>
      <c r="DD705" t="str">
        <f t="shared" si="1371"/>
        <v/>
      </c>
      <c r="DE705" t="str">
        <f t="shared" si="1372"/>
        <v/>
      </c>
      <c r="DF705" t="str">
        <f t="shared" si="1373"/>
        <v/>
      </c>
      <c r="DG705" t="str">
        <f t="shared" si="1374"/>
        <v/>
      </c>
      <c r="DH705" t="str">
        <f t="shared" si="1375"/>
        <v/>
      </c>
      <c r="DI705" t="str">
        <f t="shared" si="1376"/>
        <v/>
      </c>
      <c r="DJ705" t="str">
        <f t="shared" si="1377"/>
        <v/>
      </c>
      <c r="DK705" t="str">
        <f t="shared" si="1378"/>
        <v/>
      </c>
      <c r="DL705" t="str">
        <f t="shared" si="1379"/>
        <v/>
      </c>
      <c r="DM705" t="str">
        <f t="shared" si="1380"/>
        <v/>
      </c>
      <c r="DN705" t="str">
        <f t="shared" si="1381"/>
        <v/>
      </c>
      <c r="DO705" t="str">
        <f t="shared" si="1382"/>
        <v/>
      </c>
      <c r="DP705" t="str">
        <f t="shared" si="1383"/>
        <v/>
      </c>
      <c r="DQ705" t="str">
        <f t="shared" si="1384"/>
        <v/>
      </c>
      <c r="DR705" t="str">
        <f t="shared" si="1385"/>
        <v/>
      </c>
      <c r="DS705" t="str">
        <f t="shared" si="1386"/>
        <v/>
      </c>
      <c r="DT705" t="str">
        <f t="shared" si="1387"/>
        <v/>
      </c>
      <c r="DU705">
        <f t="shared" si="1388"/>
        <v>0</v>
      </c>
      <c r="DV705">
        <f t="shared" si="1389"/>
        <v>0</v>
      </c>
      <c r="DW705">
        <f t="shared" si="1390"/>
        <v>0</v>
      </c>
      <c r="DX705" t="str">
        <f t="shared" si="1391"/>
        <v/>
      </c>
      <c r="DY705" t="str">
        <f t="shared" si="1392"/>
        <v/>
      </c>
      <c r="DZ705" t="str">
        <f t="shared" si="1393"/>
        <v/>
      </c>
      <c r="EA705" s="5">
        <f t="shared" si="1394"/>
        <v>0</v>
      </c>
      <c r="EB705" s="3">
        <f t="shared" si="1395"/>
        <v>0</v>
      </c>
    </row>
    <row r="706" spans="2:132" x14ac:dyDescent="0.2">
      <c r="B706">
        <v>701</v>
      </c>
      <c r="C706" s="3">
        <f>Zisk!D720</f>
        <v>0</v>
      </c>
      <c r="D706">
        <f>Zisk!E720</f>
        <v>0</v>
      </c>
      <c r="E706" s="66" t="str">
        <f t="shared" si="1282"/>
        <v/>
      </c>
      <c r="F706" t="str">
        <f t="shared" si="1283"/>
        <v/>
      </c>
      <c r="G706" s="66" t="str">
        <f t="shared" si="1284"/>
        <v/>
      </c>
      <c r="J706">
        <f>VstupniParametry_SKRYT!$D$5</f>
        <v>0.02</v>
      </c>
      <c r="K706">
        <f>VstupniParametry_SKRYT!$D$6</f>
        <v>0.06</v>
      </c>
      <c r="L706">
        <f>VstupniParametry_SKRYT!$D$7</f>
        <v>0.06</v>
      </c>
      <c r="M706">
        <f>VstupniParametry_SKRYT!$D$8</f>
        <v>0.06</v>
      </c>
      <c r="N706">
        <f>VstupniParametry_SKRYT!$D$9</f>
        <v>1.7999999999999999E-2</v>
      </c>
      <c r="O706" s="27">
        <f>VstupniParametry_SKRYT!$D$10</f>
        <v>0.01</v>
      </c>
      <c r="P706" s="27">
        <f>VstupniParametry_SKRYT!$D$11</f>
        <v>0.01</v>
      </c>
      <c r="Q706" s="27">
        <f>VstupniParametry_SKRYT!$D$12</f>
        <v>0.01</v>
      </c>
      <c r="R706" s="27">
        <f>VstupniParametry_SKRYT!$D$13</f>
        <v>0.01</v>
      </c>
      <c r="S706" s="27">
        <f>VstupniParametry_SKRYT!$D$14</f>
        <v>0.01</v>
      </c>
      <c r="T706">
        <f t="shared" si="1285"/>
        <v>0</v>
      </c>
      <c r="U706">
        <f t="shared" si="1286"/>
        <v>0</v>
      </c>
      <c r="V706">
        <f t="shared" si="1287"/>
        <v>0</v>
      </c>
      <c r="W706">
        <f t="shared" si="1288"/>
        <v>0</v>
      </c>
      <c r="X706">
        <f t="shared" si="1289"/>
        <v>0</v>
      </c>
      <c r="Y706">
        <f t="shared" si="1290"/>
        <v>0</v>
      </c>
      <c r="Z706">
        <f t="shared" si="1291"/>
        <v>0</v>
      </c>
      <c r="AA706">
        <f t="shared" si="1292"/>
        <v>0</v>
      </c>
      <c r="AB706">
        <f t="shared" si="1293"/>
        <v>0</v>
      </c>
      <c r="AC706">
        <f t="shared" si="1294"/>
        <v>0</v>
      </c>
      <c r="AD706">
        <f t="shared" si="1295"/>
        <v>0</v>
      </c>
      <c r="AE706">
        <f t="shared" si="1296"/>
        <v>0</v>
      </c>
      <c r="AF706">
        <f t="shared" si="1297"/>
        <v>0</v>
      </c>
      <c r="AG706">
        <f t="shared" si="1298"/>
        <v>0</v>
      </c>
      <c r="AH706">
        <f t="shared" si="1299"/>
        <v>0</v>
      </c>
      <c r="AI706">
        <f t="shared" si="1300"/>
        <v>0</v>
      </c>
      <c r="AJ706">
        <f t="shared" si="1301"/>
        <v>0</v>
      </c>
      <c r="AK706">
        <f t="shared" si="1302"/>
        <v>0</v>
      </c>
      <c r="AL706">
        <f t="shared" si="1303"/>
        <v>0</v>
      </c>
      <c r="AM706">
        <f t="shared" si="1304"/>
        <v>0</v>
      </c>
      <c r="AN706">
        <f t="shared" si="1305"/>
        <v>0</v>
      </c>
      <c r="AO706">
        <f t="shared" si="1306"/>
        <v>0</v>
      </c>
      <c r="AP706">
        <f t="shared" si="1307"/>
        <v>0</v>
      </c>
      <c r="AQ706">
        <f t="shared" si="1308"/>
        <v>0</v>
      </c>
      <c r="AR706">
        <f t="shared" si="1309"/>
        <v>0</v>
      </c>
      <c r="AS706">
        <f t="shared" si="1310"/>
        <v>0</v>
      </c>
      <c r="AT706">
        <f t="shared" si="1280"/>
        <v>0</v>
      </c>
      <c r="AU706">
        <f t="shared" si="1311"/>
        <v>0</v>
      </c>
      <c r="AV706">
        <f t="shared" si="1312"/>
        <v>0</v>
      </c>
      <c r="AW706">
        <f t="shared" si="1281"/>
        <v>0</v>
      </c>
      <c r="AX706">
        <f t="shared" si="1313"/>
        <v>0</v>
      </c>
      <c r="AY706">
        <f t="shared" si="1314"/>
        <v>0</v>
      </c>
      <c r="AZ706">
        <f t="shared" si="1315"/>
        <v>0</v>
      </c>
      <c r="BA706">
        <f t="shared" si="1316"/>
        <v>0</v>
      </c>
      <c r="BB706">
        <f t="shared" si="1317"/>
        <v>0</v>
      </c>
      <c r="BC706">
        <f t="shared" si="1318"/>
        <v>0</v>
      </c>
      <c r="BD706">
        <f t="shared" si="1319"/>
        <v>0</v>
      </c>
      <c r="BE706">
        <f t="shared" si="1320"/>
        <v>0</v>
      </c>
      <c r="BF706">
        <f t="shared" si="1321"/>
        <v>0</v>
      </c>
      <c r="BG706">
        <f t="shared" si="1322"/>
        <v>0</v>
      </c>
      <c r="BH706">
        <f t="shared" si="1323"/>
        <v>0</v>
      </c>
      <c r="BI706">
        <f t="shared" si="1324"/>
        <v>0</v>
      </c>
      <c r="BJ706">
        <f t="shared" si="1325"/>
        <v>0</v>
      </c>
      <c r="BK706">
        <f t="shared" si="1326"/>
        <v>0</v>
      </c>
      <c r="BL706">
        <f t="shared" si="1327"/>
        <v>0</v>
      </c>
      <c r="BM706">
        <f t="shared" si="1328"/>
        <v>0</v>
      </c>
      <c r="BN706">
        <f t="shared" si="1329"/>
        <v>0</v>
      </c>
      <c r="BO706">
        <f t="shared" si="1330"/>
        <v>0</v>
      </c>
      <c r="BP706">
        <f t="shared" si="1331"/>
        <v>0</v>
      </c>
      <c r="BQ706">
        <f t="shared" si="1332"/>
        <v>0</v>
      </c>
      <c r="BR706">
        <f t="shared" si="1333"/>
        <v>0</v>
      </c>
      <c r="BS706">
        <f t="shared" si="1334"/>
        <v>0</v>
      </c>
      <c r="BT706">
        <f t="shared" si="1335"/>
        <v>0</v>
      </c>
      <c r="BU706">
        <f t="shared" si="1336"/>
        <v>0</v>
      </c>
      <c r="BV706">
        <f t="shared" si="1337"/>
        <v>0</v>
      </c>
      <c r="BW706">
        <f t="shared" si="1338"/>
        <v>0</v>
      </c>
      <c r="BX706">
        <f t="shared" si="1339"/>
        <v>0</v>
      </c>
      <c r="BY706">
        <f t="shared" si="1340"/>
        <v>0</v>
      </c>
      <c r="BZ706">
        <f t="shared" si="1341"/>
        <v>0</v>
      </c>
      <c r="CA706">
        <f t="shared" si="1342"/>
        <v>0</v>
      </c>
      <c r="CB706">
        <f t="shared" si="1343"/>
        <v>0</v>
      </c>
      <c r="CC706">
        <f t="shared" si="1344"/>
        <v>0</v>
      </c>
      <c r="CD706">
        <f t="shared" si="1345"/>
        <v>0</v>
      </c>
      <c r="CE706">
        <f t="shared" si="1346"/>
        <v>0</v>
      </c>
      <c r="CF706">
        <f t="shared" si="1347"/>
        <v>0</v>
      </c>
      <c r="CG706">
        <f t="shared" si="1348"/>
        <v>0</v>
      </c>
      <c r="CH706">
        <f t="shared" si="1349"/>
        <v>0</v>
      </c>
      <c r="CI706">
        <f t="shared" si="1350"/>
        <v>0</v>
      </c>
      <c r="CJ706">
        <f t="shared" si="1351"/>
        <v>0</v>
      </c>
      <c r="CK706">
        <f t="shared" si="1352"/>
        <v>0</v>
      </c>
      <c r="CL706" t="str">
        <f t="shared" si="1353"/>
        <v/>
      </c>
      <c r="CM706" t="str">
        <f t="shared" si="1354"/>
        <v/>
      </c>
      <c r="CN706" t="str">
        <f t="shared" si="1355"/>
        <v/>
      </c>
      <c r="CO706" t="str">
        <f t="shared" si="1356"/>
        <v/>
      </c>
      <c r="CP706" t="str">
        <f t="shared" si="1357"/>
        <v/>
      </c>
      <c r="CQ706" t="str">
        <f t="shared" si="1358"/>
        <v/>
      </c>
      <c r="CR706" t="str">
        <f t="shared" si="1359"/>
        <v/>
      </c>
      <c r="CS706" t="str">
        <f t="shared" si="1360"/>
        <v/>
      </c>
      <c r="CT706" t="str">
        <f t="shared" si="1361"/>
        <v/>
      </c>
      <c r="CU706" t="str">
        <f t="shared" si="1362"/>
        <v/>
      </c>
      <c r="CV706" t="str">
        <f t="shared" si="1363"/>
        <v/>
      </c>
      <c r="CW706" t="str">
        <f t="shared" si="1364"/>
        <v/>
      </c>
      <c r="CX706" t="str">
        <f t="shared" si="1365"/>
        <v/>
      </c>
      <c r="CY706" t="str">
        <f t="shared" si="1366"/>
        <v/>
      </c>
      <c r="CZ706" t="str">
        <f t="shared" si="1367"/>
        <v/>
      </c>
      <c r="DA706" t="str">
        <f t="shared" si="1368"/>
        <v/>
      </c>
      <c r="DB706" t="str">
        <f t="shared" si="1369"/>
        <v/>
      </c>
      <c r="DC706" t="str">
        <f t="shared" si="1370"/>
        <v/>
      </c>
      <c r="DD706" t="str">
        <f t="shared" si="1371"/>
        <v/>
      </c>
      <c r="DE706" t="str">
        <f t="shared" si="1372"/>
        <v/>
      </c>
      <c r="DF706" t="str">
        <f t="shared" si="1373"/>
        <v/>
      </c>
      <c r="DG706" t="str">
        <f t="shared" si="1374"/>
        <v/>
      </c>
      <c r="DH706" t="str">
        <f t="shared" si="1375"/>
        <v/>
      </c>
      <c r="DI706" t="str">
        <f t="shared" si="1376"/>
        <v/>
      </c>
      <c r="DJ706" t="str">
        <f t="shared" si="1377"/>
        <v/>
      </c>
      <c r="DK706" t="str">
        <f t="shared" si="1378"/>
        <v/>
      </c>
      <c r="DL706" t="str">
        <f t="shared" si="1379"/>
        <v/>
      </c>
      <c r="DM706" t="str">
        <f t="shared" si="1380"/>
        <v/>
      </c>
      <c r="DN706" t="str">
        <f t="shared" si="1381"/>
        <v/>
      </c>
      <c r="DO706" t="str">
        <f t="shared" si="1382"/>
        <v/>
      </c>
      <c r="DP706" t="str">
        <f t="shared" si="1383"/>
        <v/>
      </c>
      <c r="DQ706" t="str">
        <f t="shared" si="1384"/>
        <v/>
      </c>
      <c r="DR706" t="str">
        <f t="shared" si="1385"/>
        <v/>
      </c>
      <c r="DS706" t="str">
        <f t="shared" si="1386"/>
        <v/>
      </c>
      <c r="DT706" t="str">
        <f t="shared" si="1387"/>
        <v/>
      </c>
      <c r="DU706">
        <f t="shared" si="1388"/>
        <v>0</v>
      </c>
      <c r="DV706">
        <f t="shared" si="1389"/>
        <v>0</v>
      </c>
      <c r="DW706">
        <f t="shared" si="1390"/>
        <v>0</v>
      </c>
      <c r="DX706" t="str">
        <f t="shared" si="1391"/>
        <v/>
      </c>
      <c r="DY706" t="str">
        <f t="shared" si="1392"/>
        <v/>
      </c>
      <c r="DZ706" t="str">
        <f t="shared" si="1393"/>
        <v/>
      </c>
      <c r="EA706" s="5">
        <f t="shared" si="1394"/>
        <v>0</v>
      </c>
      <c r="EB706" s="3">
        <f t="shared" si="1395"/>
        <v>0</v>
      </c>
    </row>
    <row r="707" spans="2:132" x14ac:dyDescent="0.2">
      <c r="B707" s="25">
        <v>702</v>
      </c>
      <c r="C707" s="26">
        <f>Zisk!D721</f>
        <v>0</v>
      </c>
      <c r="D707">
        <f>Zisk!E721</f>
        <v>0</v>
      </c>
      <c r="E707" s="66" t="str">
        <f t="shared" si="1282"/>
        <v/>
      </c>
      <c r="F707" t="str">
        <f t="shared" si="1283"/>
        <v/>
      </c>
      <c r="G707" s="66" t="str">
        <f t="shared" si="1284"/>
        <v/>
      </c>
      <c r="H707" s="25"/>
      <c r="I707" s="25"/>
      <c r="J707">
        <f>VstupniParametry_SKRYT!$D$5</f>
        <v>0.02</v>
      </c>
      <c r="K707">
        <f>VstupniParametry_SKRYT!$D$6</f>
        <v>0.06</v>
      </c>
      <c r="L707">
        <f>VstupniParametry_SKRYT!$D$7</f>
        <v>0.06</v>
      </c>
      <c r="M707">
        <f>VstupniParametry_SKRYT!$D$8</f>
        <v>0.06</v>
      </c>
      <c r="N707">
        <f>VstupniParametry_SKRYT!$D$9</f>
        <v>1.7999999999999999E-2</v>
      </c>
      <c r="O707" s="27">
        <f>VstupniParametry_SKRYT!$D$10</f>
        <v>0.01</v>
      </c>
      <c r="P707" s="27">
        <f>VstupniParametry_SKRYT!$D$11</f>
        <v>0.01</v>
      </c>
      <c r="Q707" s="27">
        <f>VstupniParametry_SKRYT!$D$12</f>
        <v>0.01</v>
      </c>
      <c r="R707" s="27">
        <f>VstupniParametry_SKRYT!$D$13</f>
        <v>0.01</v>
      </c>
      <c r="S707" s="27">
        <f>VstupniParametry_SKRYT!$D$14</f>
        <v>0.01</v>
      </c>
      <c r="T707">
        <f t="shared" si="1285"/>
        <v>0</v>
      </c>
      <c r="U707">
        <f t="shared" si="1286"/>
        <v>0</v>
      </c>
      <c r="V707">
        <f t="shared" si="1287"/>
        <v>0</v>
      </c>
      <c r="W707">
        <f t="shared" si="1288"/>
        <v>0</v>
      </c>
      <c r="X707">
        <f t="shared" si="1289"/>
        <v>0</v>
      </c>
      <c r="Y707">
        <f t="shared" si="1290"/>
        <v>0</v>
      </c>
      <c r="Z707">
        <f t="shared" si="1291"/>
        <v>0</v>
      </c>
      <c r="AA707">
        <f t="shared" si="1292"/>
        <v>0</v>
      </c>
      <c r="AB707">
        <f t="shared" si="1293"/>
        <v>0</v>
      </c>
      <c r="AC707">
        <f t="shared" si="1294"/>
        <v>0</v>
      </c>
      <c r="AD707">
        <f t="shared" si="1295"/>
        <v>0</v>
      </c>
      <c r="AE707">
        <f t="shared" si="1296"/>
        <v>0</v>
      </c>
      <c r="AF707">
        <f t="shared" si="1297"/>
        <v>0</v>
      </c>
      <c r="AG707">
        <f t="shared" si="1298"/>
        <v>0</v>
      </c>
      <c r="AH707">
        <f t="shared" si="1299"/>
        <v>0</v>
      </c>
      <c r="AI707">
        <f t="shared" si="1300"/>
        <v>0</v>
      </c>
      <c r="AJ707">
        <f t="shared" si="1301"/>
        <v>0</v>
      </c>
      <c r="AK707">
        <f t="shared" si="1302"/>
        <v>0</v>
      </c>
      <c r="AL707">
        <f t="shared" si="1303"/>
        <v>0</v>
      </c>
      <c r="AM707">
        <f t="shared" si="1304"/>
        <v>0</v>
      </c>
      <c r="AN707">
        <f t="shared" si="1305"/>
        <v>0</v>
      </c>
      <c r="AO707">
        <f t="shared" si="1306"/>
        <v>0</v>
      </c>
      <c r="AP707">
        <f t="shared" si="1307"/>
        <v>0</v>
      </c>
      <c r="AQ707">
        <f t="shared" si="1308"/>
        <v>0</v>
      </c>
      <c r="AR707">
        <f t="shared" si="1309"/>
        <v>0</v>
      </c>
      <c r="AS707">
        <f t="shared" si="1310"/>
        <v>0</v>
      </c>
      <c r="AT707">
        <f t="shared" si="1280"/>
        <v>0</v>
      </c>
      <c r="AU707">
        <f t="shared" si="1311"/>
        <v>0</v>
      </c>
      <c r="AV707">
        <f t="shared" si="1312"/>
        <v>0</v>
      </c>
      <c r="AW707">
        <f t="shared" si="1281"/>
        <v>0</v>
      </c>
      <c r="AX707">
        <f t="shared" si="1313"/>
        <v>0</v>
      </c>
      <c r="AY707">
        <f t="shared" si="1314"/>
        <v>0</v>
      </c>
      <c r="AZ707">
        <f t="shared" si="1315"/>
        <v>0</v>
      </c>
      <c r="BA707">
        <f t="shared" si="1316"/>
        <v>0</v>
      </c>
      <c r="BB707">
        <f t="shared" si="1317"/>
        <v>0</v>
      </c>
      <c r="BC707">
        <f t="shared" si="1318"/>
        <v>0</v>
      </c>
      <c r="BD707">
        <f t="shared" si="1319"/>
        <v>0</v>
      </c>
      <c r="BE707">
        <f t="shared" si="1320"/>
        <v>0</v>
      </c>
      <c r="BF707">
        <f t="shared" si="1321"/>
        <v>0</v>
      </c>
      <c r="BG707">
        <f t="shared" si="1322"/>
        <v>0</v>
      </c>
      <c r="BH707">
        <f t="shared" si="1323"/>
        <v>0</v>
      </c>
      <c r="BI707">
        <f t="shared" si="1324"/>
        <v>0</v>
      </c>
      <c r="BJ707">
        <f t="shared" si="1325"/>
        <v>0</v>
      </c>
      <c r="BK707">
        <f t="shared" si="1326"/>
        <v>0</v>
      </c>
      <c r="BL707">
        <f t="shared" si="1327"/>
        <v>0</v>
      </c>
      <c r="BM707">
        <f t="shared" si="1328"/>
        <v>0</v>
      </c>
      <c r="BN707">
        <f t="shared" si="1329"/>
        <v>0</v>
      </c>
      <c r="BO707">
        <f t="shared" si="1330"/>
        <v>0</v>
      </c>
      <c r="BP707">
        <f t="shared" si="1331"/>
        <v>0</v>
      </c>
      <c r="BQ707">
        <f t="shared" si="1332"/>
        <v>0</v>
      </c>
      <c r="BR707">
        <f t="shared" si="1333"/>
        <v>0</v>
      </c>
      <c r="BS707">
        <f t="shared" si="1334"/>
        <v>0</v>
      </c>
      <c r="BT707">
        <f t="shared" si="1335"/>
        <v>0</v>
      </c>
      <c r="BU707">
        <f t="shared" si="1336"/>
        <v>0</v>
      </c>
      <c r="BV707">
        <f t="shared" si="1337"/>
        <v>0</v>
      </c>
      <c r="BW707">
        <f t="shared" si="1338"/>
        <v>0</v>
      </c>
      <c r="BX707">
        <f t="shared" si="1339"/>
        <v>0</v>
      </c>
      <c r="BY707">
        <f t="shared" si="1340"/>
        <v>0</v>
      </c>
      <c r="BZ707">
        <f t="shared" si="1341"/>
        <v>0</v>
      </c>
      <c r="CA707">
        <f t="shared" si="1342"/>
        <v>0</v>
      </c>
      <c r="CB707">
        <f t="shared" si="1343"/>
        <v>0</v>
      </c>
      <c r="CC707">
        <f t="shared" si="1344"/>
        <v>0</v>
      </c>
      <c r="CD707">
        <f t="shared" si="1345"/>
        <v>0</v>
      </c>
      <c r="CE707">
        <f t="shared" si="1346"/>
        <v>0</v>
      </c>
      <c r="CF707">
        <f t="shared" si="1347"/>
        <v>0</v>
      </c>
      <c r="CG707">
        <f t="shared" si="1348"/>
        <v>0</v>
      </c>
      <c r="CH707">
        <f t="shared" si="1349"/>
        <v>0</v>
      </c>
      <c r="CI707">
        <f t="shared" si="1350"/>
        <v>0</v>
      </c>
      <c r="CJ707">
        <f t="shared" si="1351"/>
        <v>0</v>
      </c>
      <c r="CK707">
        <f t="shared" si="1352"/>
        <v>0</v>
      </c>
      <c r="CL707" t="str">
        <f t="shared" si="1353"/>
        <v/>
      </c>
      <c r="CM707" t="str">
        <f t="shared" si="1354"/>
        <v/>
      </c>
      <c r="CN707" t="str">
        <f t="shared" si="1355"/>
        <v/>
      </c>
      <c r="CO707" t="str">
        <f t="shared" si="1356"/>
        <v/>
      </c>
      <c r="CP707" t="str">
        <f t="shared" si="1357"/>
        <v/>
      </c>
      <c r="CQ707" t="str">
        <f t="shared" si="1358"/>
        <v/>
      </c>
      <c r="CR707" t="str">
        <f t="shared" si="1359"/>
        <v/>
      </c>
      <c r="CS707" t="str">
        <f t="shared" si="1360"/>
        <v/>
      </c>
      <c r="CT707" t="str">
        <f t="shared" si="1361"/>
        <v/>
      </c>
      <c r="CU707" t="str">
        <f t="shared" si="1362"/>
        <v/>
      </c>
      <c r="CV707" t="str">
        <f t="shared" si="1363"/>
        <v/>
      </c>
      <c r="CW707" t="str">
        <f t="shared" si="1364"/>
        <v/>
      </c>
      <c r="CX707" t="str">
        <f t="shared" si="1365"/>
        <v/>
      </c>
      <c r="CY707" t="str">
        <f t="shared" si="1366"/>
        <v/>
      </c>
      <c r="CZ707" t="str">
        <f t="shared" si="1367"/>
        <v/>
      </c>
      <c r="DA707" t="str">
        <f t="shared" si="1368"/>
        <v/>
      </c>
      <c r="DB707" t="str">
        <f t="shared" si="1369"/>
        <v/>
      </c>
      <c r="DC707" t="str">
        <f t="shared" si="1370"/>
        <v/>
      </c>
      <c r="DD707" t="str">
        <f t="shared" si="1371"/>
        <v/>
      </c>
      <c r="DE707" t="str">
        <f t="shared" si="1372"/>
        <v/>
      </c>
      <c r="DF707" t="str">
        <f t="shared" si="1373"/>
        <v/>
      </c>
      <c r="DG707" t="str">
        <f t="shared" si="1374"/>
        <v/>
      </c>
      <c r="DH707" t="str">
        <f t="shared" si="1375"/>
        <v/>
      </c>
      <c r="DI707" t="str">
        <f t="shared" si="1376"/>
        <v/>
      </c>
      <c r="DJ707" t="str">
        <f t="shared" si="1377"/>
        <v/>
      </c>
      <c r="DK707" t="str">
        <f t="shared" si="1378"/>
        <v/>
      </c>
      <c r="DL707" t="str">
        <f t="shared" si="1379"/>
        <v/>
      </c>
      <c r="DM707" t="str">
        <f t="shared" si="1380"/>
        <v/>
      </c>
      <c r="DN707" t="str">
        <f t="shared" si="1381"/>
        <v/>
      </c>
      <c r="DO707" t="str">
        <f t="shared" si="1382"/>
        <v/>
      </c>
      <c r="DP707" t="str">
        <f t="shared" si="1383"/>
        <v/>
      </c>
      <c r="DQ707" t="str">
        <f t="shared" si="1384"/>
        <v/>
      </c>
      <c r="DR707" t="str">
        <f t="shared" si="1385"/>
        <v/>
      </c>
      <c r="DS707" t="str">
        <f t="shared" si="1386"/>
        <v/>
      </c>
      <c r="DT707" t="str">
        <f t="shared" si="1387"/>
        <v/>
      </c>
      <c r="DU707">
        <f t="shared" si="1388"/>
        <v>0</v>
      </c>
      <c r="DV707">
        <f t="shared" si="1389"/>
        <v>0</v>
      </c>
      <c r="DW707">
        <f t="shared" si="1390"/>
        <v>0</v>
      </c>
      <c r="DX707" t="str">
        <f t="shared" si="1391"/>
        <v/>
      </c>
      <c r="DY707" t="str">
        <f t="shared" si="1392"/>
        <v/>
      </c>
      <c r="DZ707" t="str">
        <f t="shared" si="1393"/>
        <v/>
      </c>
      <c r="EA707" s="5">
        <f t="shared" si="1394"/>
        <v>0</v>
      </c>
      <c r="EB707" s="3">
        <f t="shared" si="1395"/>
        <v>0</v>
      </c>
    </row>
    <row r="708" spans="2:132" x14ac:dyDescent="0.2">
      <c r="B708">
        <v>703</v>
      </c>
      <c r="C708" s="3">
        <f>Zisk!D722</f>
        <v>0</v>
      </c>
      <c r="D708">
        <f>Zisk!E722</f>
        <v>0</v>
      </c>
      <c r="E708" s="66" t="str">
        <f t="shared" si="1282"/>
        <v/>
      </c>
      <c r="F708" t="str">
        <f t="shared" si="1283"/>
        <v/>
      </c>
      <c r="G708" s="66" t="str">
        <f t="shared" si="1284"/>
        <v/>
      </c>
      <c r="J708">
        <f>VstupniParametry_SKRYT!$D$5</f>
        <v>0.02</v>
      </c>
      <c r="K708">
        <f>VstupniParametry_SKRYT!$D$6</f>
        <v>0.06</v>
      </c>
      <c r="L708">
        <f>VstupniParametry_SKRYT!$D$7</f>
        <v>0.06</v>
      </c>
      <c r="M708">
        <f>VstupniParametry_SKRYT!$D$8</f>
        <v>0.06</v>
      </c>
      <c r="N708">
        <f>VstupniParametry_SKRYT!$D$9</f>
        <v>1.7999999999999999E-2</v>
      </c>
      <c r="O708" s="27">
        <f>VstupniParametry_SKRYT!$D$10</f>
        <v>0.01</v>
      </c>
      <c r="P708" s="27">
        <f>VstupniParametry_SKRYT!$D$11</f>
        <v>0.01</v>
      </c>
      <c r="Q708" s="27">
        <f>VstupniParametry_SKRYT!$D$12</f>
        <v>0.01</v>
      </c>
      <c r="R708" s="27">
        <f>VstupniParametry_SKRYT!$D$13</f>
        <v>0.01</v>
      </c>
      <c r="S708" s="27">
        <f>VstupniParametry_SKRYT!$D$14</f>
        <v>0.01</v>
      </c>
      <c r="T708">
        <f t="shared" si="1285"/>
        <v>0</v>
      </c>
      <c r="U708">
        <f t="shared" si="1286"/>
        <v>0</v>
      </c>
      <c r="V708">
        <f t="shared" si="1287"/>
        <v>0</v>
      </c>
      <c r="W708">
        <f t="shared" si="1288"/>
        <v>0</v>
      </c>
      <c r="X708">
        <f t="shared" si="1289"/>
        <v>0</v>
      </c>
      <c r="Y708">
        <f t="shared" si="1290"/>
        <v>0</v>
      </c>
      <c r="Z708">
        <f t="shared" si="1291"/>
        <v>0</v>
      </c>
      <c r="AA708">
        <f t="shared" si="1292"/>
        <v>0</v>
      </c>
      <c r="AB708">
        <f t="shared" si="1293"/>
        <v>0</v>
      </c>
      <c r="AC708">
        <f t="shared" si="1294"/>
        <v>0</v>
      </c>
      <c r="AD708">
        <f t="shared" si="1295"/>
        <v>0</v>
      </c>
      <c r="AE708">
        <f t="shared" si="1296"/>
        <v>0</v>
      </c>
      <c r="AF708">
        <f t="shared" si="1297"/>
        <v>0</v>
      </c>
      <c r="AG708">
        <f t="shared" si="1298"/>
        <v>0</v>
      </c>
      <c r="AH708">
        <f t="shared" si="1299"/>
        <v>0</v>
      </c>
      <c r="AI708">
        <f t="shared" si="1300"/>
        <v>0</v>
      </c>
      <c r="AJ708">
        <f t="shared" si="1301"/>
        <v>0</v>
      </c>
      <c r="AK708">
        <f t="shared" si="1302"/>
        <v>0</v>
      </c>
      <c r="AL708">
        <f t="shared" si="1303"/>
        <v>0</v>
      </c>
      <c r="AM708">
        <f t="shared" si="1304"/>
        <v>0</v>
      </c>
      <c r="AN708">
        <f t="shared" si="1305"/>
        <v>0</v>
      </c>
      <c r="AO708">
        <f t="shared" si="1306"/>
        <v>0</v>
      </c>
      <c r="AP708">
        <f t="shared" si="1307"/>
        <v>0</v>
      </c>
      <c r="AQ708">
        <f t="shared" si="1308"/>
        <v>0</v>
      </c>
      <c r="AR708">
        <f t="shared" si="1309"/>
        <v>0</v>
      </c>
      <c r="AS708">
        <f t="shared" si="1310"/>
        <v>0</v>
      </c>
      <c r="AT708">
        <f t="shared" si="1280"/>
        <v>0</v>
      </c>
      <c r="AU708">
        <f t="shared" si="1311"/>
        <v>0</v>
      </c>
      <c r="AV708">
        <f t="shared" si="1312"/>
        <v>0</v>
      </c>
      <c r="AW708">
        <f t="shared" si="1281"/>
        <v>0</v>
      </c>
      <c r="AX708">
        <f t="shared" si="1313"/>
        <v>0</v>
      </c>
      <c r="AY708">
        <f t="shared" si="1314"/>
        <v>0</v>
      </c>
      <c r="AZ708">
        <f t="shared" si="1315"/>
        <v>0</v>
      </c>
      <c r="BA708">
        <f t="shared" si="1316"/>
        <v>0</v>
      </c>
      <c r="BB708">
        <f t="shared" si="1317"/>
        <v>0</v>
      </c>
      <c r="BC708">
        <f t="shared" si="1318"/>
        <v>0</v>
      </c>
      <c r="BD708">
        <f t="shared" si="1319"/>
        <v>0</v>
      </c>
      <c r="BE708">
        <f t="shared" si="1320"/>
        <v>0</v>
      </c>
      <c r="BF708">
        <f t="shared" si="1321"/>
        <v>0</v>
      </c>
      <c r="BG708">
        <f t="shared" si="1322"/>
        <v>0</v>
      </c>
      <c r="BH708">
        <f t="shared" si="1323"/>
        <v>0</v>
      </c>
      <c r="BI708">
        <f t="shared" si="1324"/>
        <v>0</v>
      </c>
      <c r="BJ708">
        <f t="shared" si="1325"/>
        <v>0</v>
      </c>
      <c r="BK708">
        <f t="shared" si="1326"/>
        <v>0</v>
      </c>
      <c r="BL708">
        <f t="shared" si="1327"/>
        <v>0</v>
      </c>
      <c r="BM708">
        <f t="shared" si="1328"/>
        <v>0</v>
      </c>
      <c r="BN708">
        <f t="shared" si="1329"/>
        <v>0</v>
      </c>
      <c r="BO708">
        <f t="shared" si="1330"/>
        <v>0</v>
      </c>
      <c r="BP708">
        <f t="shared" si="1331"/>
        <v>0</v>
      </c>
      <c r="BQ708">
        <f t="shared" si="1332"/>
        <v>0</v>
      </c>
      <c r="BR708">
        <f t="shared" si="1333"/>
        <v>0</v>
      </c>
      <c r="BS708">
        <f t="shared" si="1334"/>
        <v>0</v>
      </c>
      <c r="BT708">
        <f t="shared" si="1335"/>
        <v>0</v>
      </c>
      <c r="BU708">
        <f t="shared" si="1336"/>
        <v>0</v>
      </c>
      <c r="BV708">
        <f t="shared" si="1337"/>
        <v>0</v>
      </c>
      <c r="BW708">
        <f t="shared" si="1338"/>
        <v>0</v>
      </c>
      <c r="BX708">
        <f t="shared" si="1339"/>
        <v>0</v>
      </c>
      <c r="BY708">
        <f t="shared" si="1340"/>
        <v>0</v>
      </c>
      <c r="BZ708">
        <f t="shared" si="1341"/>
        <v>0</v>
      </c>
      <c r="CA708">
        <f t="shared" si="1342"/>
        <v>0</v>
      </c>
      <c r="CB708">
        <f t="shared" si="1343"/>
        <v>0</v>
      </c>
      <c r="CC708">
        <f t="shared" si="1344"/>
        <v>0</v>
      </c>
      <c r="CD708">
        <f t="shared" si="1345"/>
        <v>0</v>
      </c>
      <c r="CE708">
        <f t="shared" si="1346"/>
        <v>0</v>
      </c>
      <c r="CF708">
        <f t="shared" si="1347"/>
        <v>0</v>
      </c>
      <c r="CG708">
        <f t="shared" si="1348"/>
        <v>0</v>
      </c>
      <c r="CH708">
        <f t="shared" si="1349"/>
        <v>0</v>
      </c>
      <c r="CI708">
        <f t="shared" si="1350"/>
        <v>0</v>
      </c>
      <c r="CJ708">
        <f t="shared" si="1351"/>
        <v>0</v>
      </c>
      <c r="CK708">
        <f t="shared" si="1352"/>
        <v>0</v>
      </c>
      <c r="CL708" t="str">
        <f t="shared" si="1353"/>
        <v/>
      </c>
      <c r="CM708" t="str">
        <f t="shared" si="1354"/>
        <v/>
      </c>
      <c r="CN708" t="str">
        <f t="shared" si="1355"/>
        <v/>
      </c>
      <c r="CO708" t="str">
        <f t="shared" si="1356"/>
        <v/>
      </c>
      <c r="CP708" t="str">
        <f t="shared" si="1357"/>
        <v/>
      </c>
      <c r="CQ708" t="str">
        <f t="shared" si="1358"/>
        <v/>
      </c>
      <c r="CR708" t="str">
        <f t="shared" si="1359"/>
        <v/>
      </c>
      <c r="CS708" t="str">
        <f t="shared" si="1360"/>
        <v/>
      </c>
      <c r="CT708" t="str">
        <f t="shared" si="1361"/>
        <v/>
      </c>
      <c r="CU708" t="str">
        <f t="shared" si="1362"/>
        <v/>
      </c>
      <c r="CV708" t="str">
        <f t="shared" si="1363"/>
        <v/>
      </c>
      <c r="CW708" t="str">
        <f t="shared" si="1364"/>
        <v/>
      </c>
      <c r="CX708" t="str">
        <f t="shared" si="1365"/>
        <v/>
      </c>
      <c r="CY708" t="str">
        <f t="shared" si="1366"/>
        <v/>
      </c>
      <c r="CZ708" t="str">
        <f t="shared" si="1367"/>
        <v/>
      </c>
      <c r="DA708" t="str">
        <f t="shared" si="1368"/>
        <v/>
      </c>
      <c r="DB708" t="str">
        <f t="shared" si="1369"/>
        <v/>
      </c>
      <c r="DC708" t="str">
        <f t="shared" si="1370"/>
        <v/>
      </c>
      <c r="DD708" t="str">
        <f t="shared" si="1371"/>
        <v/>
      </c>
      <c r="DE708" t="str">
        <f t="shared" si="1372"/>
        <v/>
      </c>
      <c r="DF708" t="str">
        <f t="shared" si="1373"/>
        <v/>
      </c>
      <c r="DG708" t="str">
        <f t="shared" si="1374"/>
        <v/>
      </c>
      <c r="DH708" t="str">
        <f t="shared" si="1375"/>
        <v/>
      </c>
      <c r="DI708" t="str">
        <f t="shared" si="1376"/>
        <v/>
      </c>
      <c r="DJ708" t="str">
        <f t="shared" si="1377"/>
        <v/>
      </c>
      <c r="DK708" t="str">
        <f t="shared" si="1378"/>
        <v/>
      </c>
      <c r="DL708" t="str">
        <f t="shared" si="1379"/>
        <v/>
      </c>
      <c r="DM708" t="str">
        <f t="shared" si="1380"/>
        <v/>
      </c>
      <c r="DN708" t="str">
        <f t="shared" si="1381"/>
        <v/>
      </c>
      <c r="DO708" t="str">
        <f t="shared" si="1382"/>
        <v/>
      </c>
      <c r="DP708" t="str">
        <f t="shared" si="1383"/>
        <v/>
      </c>
      <c r="DQ708" t="str">
        <f t="shared" si="1384"/>
        <v/>
      </c>
      <c r="DR708" t="str">
        <f t="shared" si="1385"/>
        <v/>
      </c>
      <c r="DS708" t="str">
        <f t="shared" si="1386"/>
        <v/>
      </c>
      <c r="DT708" t="str">
        <f t="shared" si="1387"/>
        <v/>
      </c>
      <c r="DU708">
        <f t="shared" si="1388"/>
        <v>0</v>
      </c>
      <c r="DV708">
        <f t="shared" si="1389"/>
        <v>0</v>
      </c>
      <c r="DW708">
        <f t="shared" si="1390"/>
        <v>0</v>
      </c>
      <c r="DX708" t="str">
        <f t="shared" si="1391"/>
        <v/>
      </c>
      <c r="DY708" t="str">
        <f t="shared" si="1392"/>
        <v/>
      </c>
      <c r="DZ708" t="str">
        <f t="shared" si="1393"/>
        <v/>
      </c>
      <c r="EA708" s="5">
        <f t="shared" si="1394"/>
        <v>0</v>
      </c>
      <c r="EB708" s="3">
        <f t="shared" si="1395"/>
        <v>0</v>
      </c>
    </row>
    <row r="709" spans="2:132" x14ac:dyDescent="0.2">
      <c r="B709" s="25">
        <v>704</v>
      </c>
      <c r="C709" s="26">
        <f>Zisk!D723</f>
        <v>0</v>
      </c>
      <c r="D709">
        <f>Zisk!E723</f>
        <v>0</v>
      </c>
      <c r="E709" s="66" t="str">
        <f t="shared" si="1282"/>
        <v/>
      </c>
      <c r="F709" t="str">
        <f t="shared" si="1283"/>
        <v/>
      </c>
      <c r="G709" s="66" t="str">
        <f t="shared" si="1284"/>
        <v/>
      </c>
      <c r="H709" s="25"/>
      <c r="I709" s="25"/>
      <c r="J709">
        <f>VstupniParametry_SKRYT!$D$5</f>
        <v>0.02</v>
      </c>
      <c r="K709">
        <f>VstupniParametry_SKRYT!$D$6</f>
        <v>0.06</v>
      </c>
      <c r="L709">
        <f>VstupniParametry_SKRYT!$D$7</f>
        <v>0.06</v>
      </c>
      <c r="M709">
        <f>VstupniParametry_SKRYT!$D$8</f>
        <v>0.06</v>
      </c>
      <c r="N709">
        <f>VstupniParametry_SKRYT!$D$9</f>
        <v>1.7999999999999999E-2</v>
      </c>
      <c r="O709" s="27">
        <f>VstupniParametry_SKRYT!$D$10</f>
        <v>0.01</v>
      </c>
      <c r="P709" s="27">
        <f>VstupniParametry_SKRYT!$D$11</f>
        <v>0.01</v>
      </c>
      <c r="Q709" s="27">
        <f>VstupniParametry_SKRYT!$D$12</f>
        <v>0.01</v>
      </c>
      <c r="R709" s="27">
        <f>VstupniParametry_SKRYT!$D$13</f>
        <v>0.01</v>
      </c>
      <c r="S709" s="27">
        <f>VstupniParametry_SKRYT!$D$14</f>
        <v>0.01</v>
      </c>
      <c r="T709">
        <f t="shared" si="1285"/>
        <v>0</v>
      </c>
      <c r="U709">
        <f t="shared" si="1286"/>
        <v>0</v>
      </c>
      <c r="V709">
        <f t="shared" si="1287"/>
        <v>0</v>
      </c>
      <c r="W709">
        <f t="shared" si="1288"/>
        <v>0</v>
      </c>
      <c r="X709">
        <f t="shared" si="1289"/>
        <v>0</v>
      </c>
      <c r="Y709">
        <f t="shared" si="1290"/>
        <v>0</v>
      </c>
      <c r="Z709">
        <f t="shared" si="1291"/>
        <v>0</v>
      </c>
      <c r="AA709">
        <f t="shared" si="1292"/>
        <v>0</v>
      </c>
      <c r="AB709">
        <f t="shared" si="1293"/>
        <v>0</v>
      </c>
      <c r="AC709">
        <f t="shared" si="1294"/>
        <v>0</v>
      </c>
      <c r="AD709">
        <f t="shared" si="1295"/>
        <v>0</v>
      </c>
      <c r="AE709">
        <f t="shared" si="1296"/>
        <v>0</v>
      </c>
      <c r="AF709">
        <f t="shared" si="1297"/>
        <v>0</v>
      </c>
      <c r="AG709">
        <f t="shared" si="1298"/>
        <v>0</v>
      </c>
      <c r="AH709">
        <f t="shared" si="1299"/>
        <v>0</v>
      </c>
      <c r="AI709">
        <f t="shared" si="1300"/>
        <v>0</v>
      </c>
      <c r="AJ709">
        <f t="shared" si="1301"/>
        <v>0</v>
      </c>
      <c r="AK709">
        <f t="shared" si="1302"/>
        <v>0</v>
      </c>
      <c r="AL709">
        <f t="shared" si="1303"/>
        <v>0</v>
      </c>
      <c r="AM709">
        <f t="shared" si="1304"/>
        <v>0</v>
      </c>
      <c r="AN709">
        <f t="shared" si="1305"/>
        <v>0</v>
      </c>
      <c r="AO709">
        <f t="shared" si="1306"/>
        <v>0</v>
      </c>
      <c r="AP709">
        <f t="shared" si="1307"/>
        <v>0</v>
      </c>
      <c r="AQ709">
        <f t="shared" si="1308"/>
        <v>0</v>
      </c>
      <c r="AR709">
        <f t="shared" si="1309"/>
        <v>0</v>
      </c>
      <c r="AS709">
        <f t="shared" si="1310"/>
        <v>0</v>
      </c>
      <c r="AT709">
        <f t="shared" si="1280"/>
        <v>0</v>
      </c>
      <c r="AU709">
        <f t="shared" si="1311"/>
        <v>0</v>
      </c>
      <c r="AV709">
        <f t="shared" si="1312"/>
        <v>0</v>
      </c>
      <c r="AW709">
        <f t="shared" si="1281"/>
        <v>0</v>
      </c>
      <c r="AX709">
        <f t="shared" si="1313"/>
        <v>0</v>
      </c>
      <c r="AY709">
        <f t="shared" si="1314"/>
        <v>0</v>
      </c>
      <c r="AZ709">
        <f t="shared" si="1315"/>
        <v>0</v>
      </c>
      <c r="BA709">
        <f t="shared" si="1316"/>
        <v>0</v>
      </c>
      <c r="BB709">
        <f t="shared" si="1317"/>
        <v>0</v>
      </c>
      <c r="BC709">
        <f t="shared" si="1318"/>
        <v>0</v>
      </c>
      <c r="BD709">
        <f t="shared" si="1319"/>
        <v>0</v>
      </c>
      <c r="BE709">
        <f t="shared" si="1320"/>
        <v>0</v>
      </c>
      <c r="BF709">
        <f t="shared" si="1321"/>
        <v>0</v>
      </c>
      <c r="BG709">
        <f t="shared" si="1322"/>
        <v>0</v>
      </c>
      <c r="BH709">
        <f t="shared" si="1323"/>
        <v>0</v>
      </c>
      <c r="BI709">
        <f t="shared" si="1324"/>
        <v>0</v>
      </c>
      <c r="BJ709">
        <f t="shared" si="1325"/>
        <v>0</v>
      </c>
      <c r="BK709">
        <f t="shared" si="1326"/>
        <v>0</v>
      </c>
      <c r="BL709">
        <f t="shared" si="1327"/>
        <v>0</v>
      </c>
      <c r="BM709">
        <f t="shared" si="1328"/>
        <v>0</v>
      </c>
      <c r="BN709">
        <f t="shared" si="1329"/>
        <v>0</v>
      </c>
      <c r="BO709">
        <f t="shared" si="1330"/>
        <v>0</v>
      </c>
      <c r="BP709">
        <f t="shared" si="1331"/>
        <v>0</v>
      </c>
      <c r="BQ709">
        <f t="shared" si="1332"/>
        <v>0</v>
      </c>
      <c r="BR709">
        <f t="shared" si="1333"/>
        <v>0</v>
      </c>
      <c r="BS709">
        <f t="shared" si="1334"/>
        <v>0</v>
      </c>
      <c r="BT709">
        <f t="shared" si="1335"/>
        <v>0</v>
      </c>
      <c r="BU709">
        <f t="shared" si="1336"/>
        <v>0</v>
      </c>
      <c r="BV709">
        <f t="shared" si="1337"/>
        <v>0</v>
      </c>
      <c r="BW709">
        <f t="shared" si="1338"/>
        <v>0</v>
      </c>
      <c r="BX709">
        <f t="shared" si="1339"/>
        <v>0</v>
      </c>
      <c r="BY709">
        <f t="shared" si="1340"/>
        <v>0</v>
      </c>
      <c r="BZ709">
        <f t="shared" si="1341"/>
        <v>0</v>
      </c>
      <c r="CA709">
        <f t="shared" si="1342"/>
        <v>0</v>
      </c>
      <c r="CB709">
        <f t="shared" si="1343"/>
        <v>0</v>
      </c>
      <c r="CC709">
        <f t="shared" si="1344"/>
        <v>0</v>
      </c>
      <c r="CD709">
        <f t="shared" si="1345"/>
        <v>0</v>
      </c>
      <c r="CE709">
        <f t="shared" si="1346"/>
        <v>0</v>
      </c>
      <c r="CF709">
        <f t="shared" si="1347"/>
        <v>0</v>
      </c>
      <c r="CG709">
        <f t="shared" si="1348"/>
        <v>0</v>
      </c>
      <c r="CH709">
        <f t="shared" si="1349"/>
        <v>0</v>
      </c>
      <c r="CI709">
        <f t="shared" si="1350"/>
        <v>0</v>
      </c>
      <c r="CJ709">
        <f t="shared" si="1351"/>
        <v>0</v>
      </c>
      <c r="CK709">
        <f t="shared" si="1352"/>
        <v>0</v>
      </c>
      <c r="CL709" t="str">
        <f t="shared" si="1353"/>
        <v/>
      </c>
      <c r="CM709" t="str">
        <f t="shared" si="1354"/>
        <v/>
      </c>
      <c r="CN709" t="str">
        <f t="shared" si="1355"/>
        <v/>
      </c>
      <c r="CO709" t="str">
        <f t="shared" si="1356"/>
        <v/>
      </c>
      <c r="CP709" t="str">
        <f t="shared" si="1357"/>
        <v/>
      </c>
      <c r="CQ709" t="str">
        <f t="shared" si="1358"/>
        <v/>
      </c>
      <c r="CR709" t="str">
        <f t="shared" si="1359"/>
        <v/>
      </c>
      <c r="CS709" t="str">
        <f t="shared" si="1360"/>
        <v/>
      </c>
      <c r="CT709" t="str">
        <f t="shared" si="1361"/>
        <v/>
      </c>
      <c r="CU709" t="str">
        <f t="shared" si="1362"/>
        <v/>
      </c>
      <c r="CV709" t="str">
        <f t="shared" si="1363"/>
        <v/>
      </c>
      <c r="CW709" t="str">
        <f t="shared" si="1364"/>
        <v/>
      </c>
      <c r="CX709" t="str">
        <f t="shared" si="1365"/>
        <v/>
      </c>
      <c r="CY709" t="str">
        <f t="shared" si="1366"/>
        <v/>
      </c>
      <c r="CZ709" t="str">
        <f t="shared" si="1367"/>
        <v/>
      </c>
      <c r="DA709" t="str">
        <f t="shared" si="1368"/>
        <v/>
      </c>
      <c r="DB709" t="str">
        <f t="shared" si="1369"/>
        <v/>
      </c>
      <c r="DC709" t="str">
        <f t="shared" si="1370"/>
        <v/>
      </c>
      <c r="DD709" t="str">
        <f t="shared" si="1371"/>
        <v/>
      </c>
      <c r="DE709" t="str">
        <f t="shared" si="1372"/>
        <v/>
      </c>
      <c r="DF709" t="str">
        <f t="shared" si="1373"/>
        <v/>
      </c>
      <c r="DG709" t="str">
        <f t="shared" si="1374"/>
        <v/>
      </c>
      <c r="DH709" t="str">
        <f t="shared" si="1375"/>
        <v/>
      </c>
      <c r="DI709" t="str">
        <f t="shared" si="1376"/>
        <v/>
      </c>
      <c r="DJ709" t="str">
        <f t="shared" si="1377"/>
        <v/>
      </c>
      <c r="DK709" t="str">
        <f t="shared" si="1378"/>
        <v/>
      </c>
      <c r="DL709" t="str">
        <f t="shared" si="1379"/>
        <v/>
      </c>
      <c r="DM709" t="str">
        <f t="shared" si="1380"/>
        <v/>
      </c>
      <c r="DN709" t="str">
        <f t="shared" si="1381"/>
        <v/>
      </c>
      <c r="DO709" t="str">
        <f t="shared" si="1382"/>
        <v/>
      </c>
      <c r="DP709" t="str">
        <f t="shared" si="1383"/>
        <v/>
      </c>
      <c r="DQ709" t="str">
        <f t="shared" si="1384"/>
        <v/>
      </c>
      <c r="DR709" t="str">
        <f t="shared" si="1385"/>
        <v/>
      </c>
      <c r="DS709" t="str">
        <f t="shared" si="1386"/>
        <v/>
      </c>
      <c r="DT709" t="str">
        <f t="shared" si="1387"/>
        <v/>
      </c>
      <c r="DU709">
        <f t="shared" si="1388"/>
        <v>0</v>
      </c>
      <c r="DV709">
        <f t="shared" si="1389"/>
        <v>0</v>
      </c>
      <c r="DW709">
        <f t="shared" si="1390"/>
        <v>0</v>
      </c>
      <c r="DX709" t="str">
        <f t="shared" si="1391"/>
        <v/>
      </c>
      <c r="DY709" t="str">
        <f t="shared" si="1392"/>
        <v/>
      </c>
      <c r="DZ709" t="str">
        <f t="shared" si="1393"/>
        <v/>
      </c>
      <c r="EA709" s="5">
        <f t="shared" si="1394"/>
        <v>0</v>
      </c>
      <c r="EB709" s="3">
        <f t="shared" si="1395"/>
        <v>0</v>
      </c>
    </row>
    <row r="710" spans="2:132" x14ac:dyDescent="0.2">
      <c r="B710">
        <v>705</v>
      </c>
      <c r="C710" s="3">
        <f>Zisk!D724</f>
        <v>0</v>
      </c>
      <c r="D710">
        <f>Zisk!E724</f>
        <v>0</v>
      </c>
      <c r="E710" s="66" t="str">
        <f t="shared" si="1282"/>
        <v/>
      </c>
      <c r="F710" t="str">
        <f t="shared" si="1283"/>
        <v/>
      </c>
      <c r="G710" s="66" t="str">
        <f t="shared" si="1284"/>
        <v/>
      </c>
      <c r="J710">
        <f>VstupniParametry_SKRYT!$D$5</f>
        <v>0.02</v>
      </c>
      <c r="K710">
        <f>VstupniParametry_SKRYT!$D$6</f>
        <v>0.06</v>
      </c>
      <c r="L710">
        <f>VstupniParametry_SKRYT!$D$7</f>
        <v>0.06</v>
      </c>
      <c r="M710">
        <f>VstupniParametry_SKRYT!$D$8</f>
        <v>0.06</v>
      </c>
      <c r="N710">
        <f>VstupniParametry_SKRYT!$D$9</f>
        <v>1.7999999999999999E-2</v>
      </c>
      <c r="O710" s="27">
        <f>VstupniParametry_SKRYT!$D$10</f>
        <v>0.01</v>
      </c>
      <c r="P710" s="27">
        <f>VstupniParametry_SKRYT!$D$11</f>
        <v>0.01</v>
      </c>
      <c r="Q710" s="27">
        <f>VstupniParametry_SKRYT!$D$12</f>
        <v>0.01</v>
      </c>
      <c r="R710" s="27">
        <f>VstupniParametry_SKRYT!$D$13</f>
        <v>0.01</v>
      </c>
      <c r="S710" s="27">
        <f>VstupniParametry_SKRYT!$D$14</f>
        <v>0.01</v>
      </c>
      <c r="T710">
        <f t="shared" si="1285"/>
        <v>0</v>
      </c>
      <c r="U710">
        <f t="shared" si="1286"/>
        <v>0</v>
      </c>
      <c r="V710">
        <f t="shared" si="1287"/>
        <v>0</v>
      </c>
      <c r="W710">
        <f t="shared" si="1288"/>
        <v>0</v>
      </c>
      <c r="X710">
        <f t="shared" si="1289"/>
        <v>0</v>
      </c>
      <c r="Y710">
        <f t="shared" si="1290"/>
        <v>0</v>
      </c>
      <c r="Z710">
        <f t="shared" si="1291"/>
        <v>0</v>
      </c>
      <c r="AA710">
        <f t="shared" si="1292"/>
        <v>0</v>
      </c>
      <c r="AB710">
        <f t="shared" si="1293"/>
        <v>0</v>
      </c>
      <c r="AC710">
        <f t="shared" si="1294"/>
        <v>0</v>
      </c>
      <c r="AD710">
        <f t="shared" si="1295"/>
        <v>0</v>
      </c>
      <c r="AE710">
        <f t="shared" si="1296"/>
        <v>0</v>
      </c>
      <c r="AF710">
        <f t="shared" si="1297"/>
        <v>0</v>
      </c>
      <c r="AG710">
        <f t="shared" si="1298"/>
        <v>0</v>
      </c>
      <c r="AH710">
        <f t="shared" si="1299"/>
        <v>0</v>
      </c>
      <c r="AI710">
        <f t="shared" si="1300"/>
        <v>0</v>
      </c>
      <c r="AJ710">
        <f t="shared" si="1301"/>
        <v>0</v>
      </c>
      <c r="AK710">
        <f t="shared" si="1302"/>
        <v>0</v>
      </c>
      <c r="AL710">
        <f t="shared" si="1303"/>
        <v>0</v>
      </c>
      <c r="AM710">
        <f t="shared" si="1304"/>
        <v>0</v>
      </c>
      <c r="AN710">
        <f t="shared" si="1305"/>
        <v>0</v>
      </c>
      <c r="AO710">
        <f t="shared" si="1306"/>
        <v>0</v>
      </c>
      <c r="AP710">
        <f t="shared" si="1307"/>
        <v>0</v>
      </c>
      <c r="AQ710">
        <f t="shared" si="1308"/>
        <v>0</v>
      </c>
      <c r="AR710">
        <f t="shared" si="1309"/>
        <v>0</v>
      </c>
      <c r="AS710">
        <f t="shared" si="1310"/>
        <v>0</v>
      </c>
      <c r="AT710">
        <f t="shared" si="1280"/>
        <v>0</v>
      </c>
      <c r="AU710">
        <f t="shared" si="1311"/>
        <v>0</v>
      </c>
      <c r="AV710">
        <f t="shared" si="1312"/>
        <v>0</v>
      </c>
      <c r="AW710">
        <f t="shared" si="1281"/>
        <v>0</v>
      </c>
      <c r="AX710">
        <f t="shared" si="1313"/>
        <v>0</v>
      </c>
      <c r="AY710">
        <f t="shared" si="1314"/>
        <v>0</v>
      </c>
      <c r="AZ710">
        <f t="shared" si="1315"/>
        <v>0</v>
      </c>
      <c r="BA710">
        <f t="shared" si="1316"/>
        <v>0</v>
      </c>
      <c r="BB710">
        <f t="shared" si="1317"/>
        <v>0</v>
      </c>
      <c r="BC710">
        <f t="shared" si="1318"/>
        <v>0</v>
      </c>
      <c r="BD710">
        <f t="shared" si="1319"/>
        <v>0</v>
      </c>
      <c r="BE710">
        <f t="shared" si="1320"/>
        <v>0</v>
      </c>
      <c r="BF710">
        <f t="shared" si="1321"/>
        <v>0</v>
      </c>
      <c r="BG710">
        <f t="shared" si="1322"/>
        <v>0</v>
      </c>
      <c r="BH710">
        <f t="shared" si="1323"/>
        <v>0</v>
      </c>
      <c r="BI710">
        <f t="shared" si="1324"/>
        <v>0</v>
      </c>
      <c r="BJ710">
        <f t="shared" si="1325"/>
        <v>0</v>
      </c>
      <c r="BK710">
        <f t="shared" si="1326"/>
        <v>0</v>
      </c>
      <c r="BL710">
        <f t="shared" si="1327"/>
        <v>0</v>
      </c>
      <c r="BM710">
        <f t="shared" si="1328"/>
        <v>0</v>
      </c>
      <c r="BN710">
        <f t="shared" si="1329"/>
        <v>0</v>
      </c>
      <c r="BO710">
        <f t="shared" si="1330"/>
        <v>0</v>
      </c>
      <c r="BP710">
        <f t="shared" si="1331"/>
        <v>0</v>
      </c>
      <c r="BQ710">
        <f t="shared" si="1332"/>
        <v>0</v>
      </c>
      <c r="BR710">
        <f t="shared" si="1333"/>
        <v>0</v>
      </c>
      <c r="BS710">
        <f t="shared" si="1334"/>
        <v>0</v>
      </c>
      <c r="BT710">
        <f t="shared" si="1335"/>
        <v>0</v>
      </c>
      <c r="BU710">
        <f t="shared" si="1336"/>
        <v>0</v>
      </c>
      <c r="BV710">
        <f t="shared" si="1337"/>
        <v>0</v>
      </c>
      <c r="BW710">
        <f t="shared" si="1338"/>
        <v>0</v>
      </c>
      <c r="BX710">
        <f t="shared" si="1339"/>
        <v>0</v>
      </c>
      <c r="BY710">
        <f t="shared" si="1340"/>
        <v>0</v>
      </c>
      <c r="BZ710">
        <f t="shared" si="1341"/>
        <v>0</v>
      </c>
      <c r="CA710">
        <f t="shared" si="1342"/>
        <v>0</v>
      </c>
      <c r="CB710">
        <f t="shared" si="1343"/>
        <v>0</v>
      </c>
      <c r="CC710">
        <f t="shared" si="1344"/>
        <v>0</v>
      </c>
      <c r="CD710">
        <f t="shared" si="1345"/>
        <v>0</v>
      </c>
      <c r="CE710">
        <f t="shared" si="1346"/>
        <v>0</v>
      </c>
      <c r="CF710">
        <f t="shared" si="1347"/>
        <v>0</v>
      </c>
      <c r="CG710">
        <f t="shared" si="1348"/>
        <v>0</v>
      </c>
      <c r="CH710">
        <f t="shared" si="1349"/>
        <v>0</v>
      </c>
      <c r="CI710">
        <f t="shared" si="1350"/>
        <v>0</v>
      </c>
      <c r="CJ710">
        <f t="shared" si="1351"/>
        <v>0</v>
      </c>
      <c r="CK710">
        <f t="shared" si="1352"/>
        <v>0</v>
      </c>
      <c r="CL710" t="str">
        <f t="shared" si="1353"/>
        <v/>
      </c>
      <c r="CM710" t="str">
        <f t="shared" si="1354"/>
        <v/>
      </c>
      <c r="CN710" t="str">
        <f t="shared" si="1355"/>
        <v/>
      </c>
      <c r="CO710" t="str">
        <f t="shared" si="1356"/>
        <v/>
      </c>
      <c r="CP710" t="str">
        <f t="shared" si="1357"/>
        <v/>
      </c>
      <c r="CQ710" t="str">
        <f t="shared" si="1358"/>
        <v/>
      </c>
      <c r="CR710" t="str">
        <f t="shared" si="1359"/>
        <v/>
      </c>
      <c r="CS710" t="str">
        <f t="shared" si="1360"/>
        <v/>
      </c>
      <c r="CT710" t="str">
        <f t="shared" si="1361"/>
        <v/>
      </c>
      <c r="CU710" t="str">
        <f t="shared" si="1362"/>
        <v/>
      </c>
      <c r="CV710" t="str">
        <f t="shared" si="1363"/>
        <v/>
      </c>
      <c r="CW710" t="str">
        <f t="shared" si="1364"/>
        <v/>
      </c>
      <c r="CX710" t="str">
        <f t="shared" si="1365"/>
        <v/>
      </c>
      <c r="CY710" t="str">
        <f t="shared" si="1366"/>
        <v/>
      </c>
      <c r="CZ710" t="str">
        <f t="shared" si="1367"/>
        <v/>
      </c>
      <c r="DA710" t="str">
        <f t="shared" si="1368"/>
        <v/>
      </c>
      <c r="DB710" t="str">
        <f t="shared" si="1369"/>
        <v/>
      </c>
      <c r="DC710" t="str">
        <f t="shared" si="1370"/>
        <v/>
      </c>
      <c r="DD710" t="str">
        <f t="shared" si="1371"/>
        <v/>
      </c>
      <c r="DE710" t="str">
        <f t="shared" si="1372"/>
        <v/>
      </c>
      <c r="DF710" t="str">
        <f t="shared" si="1373"/>
        <v/>
      </c>
      <c r="DG710" t="str">
        <f t="shared" si="1374"/>
        <v/>
      </c>
      <c r="DH710" t="str">
        <f t="shared" si="1375"/>
        <v/>
      </c>
      <c r="DI710" t="str">
        <f t="shared" si="1376"/>
        <v/>
      </c>
      <c r="DJ710" t="str">
        <f t="shared" si="1377"/>
        <v/>
      </c>
      <c r="DK710" t="str">
        <f t="shared" si="1378"/>
        <v/>
      </c>
      <c r="DL710" t="str">
        <f t="shared" si="1379"/>
        <v/>
      </c>
      <c r="DM710" t="str">
        <f t="shared" si="1380"/>
        <v/>
      </c>
      <c r="DN710" t="str">
        <f t="shared" si="1381"/>
        <v/>
      </c>
      <c r="DO710" t="str">
        <f t="shared" si="1382"/>
        <v/>
      </c>
      <c r="DP710" t="str">
        <f t="shared" si="1383"/>
        <v/>
      </c>
      <c r="DQ710" t="str">
        <f t="shared" si="1384"/>
        <v/>
      </c>
      <c r="DR710" t="str">
        <f t="shared" si="1385"/>
        <v/>
      </c>
      <c r="DS710" t="str">
        <f t="shared" si="1386"/>
        <v/>
      </c>
      <c r="DT710" t="str">
        <f t="shared" si="1387"/>
        <v/>
      </c>
      <c r="DU710">
        <f t="shared" si="1388"/>
        <v>0</v>
      </c>
      <c r="DV710">
        <f t="shared" si="1389"/>
        <v>0</v>
      </c>
      <c r="DW710">
        <f t="shared" si="1390"/>
        <v>0</v>
      </c>
      <c r="DX710" t="str">
        <f t="shared" si="1391"/>
        <v/>
      </c>
      <c r="DY710" t="str">
        <f t="shared" si="1392"/>
        <v/>
      </c>
      <c r="DZ710" t="str">
        <f t="shared" si="1393"/>
        <v/>
      </c>
      <c r="EA710" s="5">
        <f t="shared" si="1394"/>
        <v>0</v>
      </c>
      <c r="EB710" s="3">
        <f t="shared" si="1395"/>
        <v>0</v>
      </c>
    </row>
    <row r="711" spans="2:132" x14ac:dyDescent="0.2">
      <c r="B711" s="25">
        <v>706</v>
      </c>
      <c r="C711" s="26">
        <f>Zisk!D725</f>
        <v>0</v>
      </c>
      <c r="D711">
        <f>Zisk!E725</f>
        <v>0</v>
      </c>
      <c r="E711" s="66" t="str">
        <f t="shared" si="1282"/>
        <v/>
      </c>
      <c r="F711" t="str">
        <f t="shared" si="1283"/>
        <v/>
      </c>
      <c r="G711" s="66" t="str">
        <f t="shared" si="1284"/>
        <v/>
      </c>
      <c r="H711" s="25"/>
      <c r="I711" s="25"/>
      <c r="J711">
        <f>VstupniParametry_SKRYT!$D$5</f>
        <v>0.02</v>
      </c>
      <c r="K711">
        <f>VstupniParametry_SKRYT!$D$6</f>
        <v>0.06</v>
      </c>
      <c r="L711">
        <f>VstupniParametry_SKRYT!$D$7</f>
        <v>0.06</v>
      </c>
      <c r="M711">
        <f>VstupniParametry_SKRYT!$D$8</f>
        <v>0.06</v>
      </c>
      <c r="N711">
        <f>VstupniParametry_SKRYT!$D$9</f>
        <v>1.7999999999999999E-2</v>
      </c>
      <c r="O711" s="27">
        <f>VstupniParametry_SKRYT!$D$10</f>
        <v>0.01</v>
      </c>
      <c r="P711" s="27">
        <f>VstupniParametry_SKRYT!$D$11</f>
        <v>0.01</v>
      </c>
      <c r="Q711" s="27">
        <f>VstupniParametry_SKRYT!$D$12</f>
        <v>0.01</v>
      </c>
      <c r="R711" s="27">
        <f>VstupniParametry_SKRYT!$D$13</f>
        <v>0.01</v>
      </c>
      <c r="S711" s="27">
        <f>VstupniParametry_SKRYT!$D$14</f>
        <v>0.01</v>
      </c>
      <c r="T711">
        <f t="shared" si="1285"/>
        <v>0</v>
      </c>
      <c r="U711">
        <f t="shared" si="1286"/>
        <v>0</v>
      </c>
      <c r="V711">
        <f t="shared" si="1287"/>
        <v>0</v>
      </c>
      <c r="W711">
        <f t="shared" si="1288"/>
        <v>0</v>
      </c>
      <c r="X711">
        <f t="shared" si="1289"/>
        <v>0</v>
      </c>
      <c r="Y711">
        <f t="shared" si="1290"/>
        <v>0</v>
      </c>
      <c r="Z711">
        <f t="shared" si="1291"/>
        <v>0</v>
      </c>
      <c r="AA711">
        <f t="shared" si="1292"/>
        <v>0</v>
      </c>
      <c r="AB711">
        <f t="shared" si="1293"/>
        <v>0</v>
      </c>
      <c r="AC711">
        <f t="shared" si="1294"/>
        <v>0</v>
      </c>
      <c r="AD711">
        <f t="shared" si="1295"/>
        <v>0</v>
      </c>
      <c r="AE711">
        <f t="shared" si="1296"/>
        <v>0</v>
      </c>
      <c r="AF711">
        <f t="shared" si="1297"/>
        <v>0</v>
      </c>
      <c r="AG711">
        <f t="shared" si="1298"/>
        <v>0</v>
      </c>
      <c r="AH711">
        <f t="shared" si="1299"/>
        <v>0</v>
      </c>
      <c r="AI711">
        <f t="shared" si="1300"/>
        <v>0</v>
      </c>
      <c r="AJ711">
        <f t="shared" si="1301"/>
        <v>0</v>
      </c>
      <c r="AK711">
        <f t="shared" si="1302"/>
        <v>0</v>
      </c>
      <c r="AL711">
        <f t="shared" si="1303"/>
        <v>0</v>
      </c>
      <c r="AM711">
        <f t="shared" si="1304"/>
        <v>0</v>
      </c>
      <c r="AN711">
        <f t="shared" si="1305"/>
        <v>0</v>
      </c>
      <c r="AO711">
        <f t="shared" si="1306"/>
        <v>0</v>
      </c>
      <c r="AP711">
        <f t="shared" si="1307"/>
        <v>0</v>
      </c>
      <c r="AQ711">
        <f t="shared" si="1308"/>
        <v>0</v>
      </c>
      <c r="AR711">
        <f t="shared" si="1309"/>
        <v>0</v>
      </c>
      <c r="AS711">
        <f t="shared" si="1310"/>
        <v>0</v>
      </c>
      <c r="AT711">
        <f t="shared" ref="AT711:AT774" si="1396">IF($G711&lt;=AT$4,1,0)</f>
        <v>0</v>
      </c>
      <c r="AU711">
        <f t="shared" si="1311"/>
        <v>0</v>
      </c>
      <c r="AV711">
        <f t="shared" si="1312"/>
        <v>0</v>
      </c>
      <c r="AW711">
        <f t="shared" ref="AW711:AW774" si="1397">IF($G711&lt;=AW$4,1,0)</f>
        <v>0</v>
      </c>
      <c r="AX711">
        <f t="shared" si="1313"/>
        <v>0</v>
      </c>
      <c r="AY711">
        <f t="shared" si="1314"/>
        <v>0</v>
      </c>
      <c r="AZ711">
        <f t="shared" si="1315"/>
        <v>0</v>
      </c>
      <c r="BA711">
        <f t="shared" si="1316"/>
        <v>0</v>
      </c>
      <c r="BB711">
        <f t="shared" si="1317"/>
        <v>0</v>
      </c>
      <c r="BC711">
        <f t="shared" si="1318"/>
        <v>0</v>
      </c>
      <c r="BD711">
        <f t="shared" si="1319"/>
        <v>0</v>
      </c>
      <c r="BE711">
        <f t="shared" si="1320"/>
        <v>0</v>
      </c>
      <c r="BF711">
        <f t="shared" si="1321"/>
        <v>0</v>
      </c>
      <c r="BG711">
        <f t="shared" si="1322"/>
        <v>0</v>
      </c>
      <c r="BH711">
        <f t="shared" si="1323"/>
        <v>0</v>
      </c>
      <c r="BI711">
        <f t="shared" si="1324"/>
        <v>0</v>
      </c>
      <c r="BJ711">
        <f t="shared" si="1325"/>
        <v>0</v>
      </c>
      <c r="BK711">
        <f t="shared" si="1326"/>
        <v>0</v>
      </c>
      <c r="BL711">
        <f t="shared" si="1327"/>
        <v>0</v>
      </c>
      <c r="BM711">
        <f t="shared" si="1328"/>
        <v>0</v>
      </c>
      <c r="BN711">
        <f t="shared" si="1329"/>
        <v>0</v>
      </c>
      <c r="BO711">
        <f t="shared" si="1330"/>
        <v>0</v>
      </c>
      <c r="BP711">
        <f t="shared" si="1331"/>
        <v>0</v>
      </c>
      <c r="BQ711">
        <f t="shared" si="1332"/>
        <v>0</v>
      </c>
      <c r="BR711">
        <f t="shared" si="1333"/>
        <v>0</v>
      </c>
      <c r="BS711">
        <f t="shared" si="1334"/>
        <v>0</v>
      </c>
      <c r="BT711">
        <f t="shared" si="1335"/>
        <v>0</v>
      </c>
      <c r="BU711">
        <f t="shared" si="1336"/>
        <v>0</v>
      </c>
      <c r="BV711">
        <f t="shared" si="1337"/>
        <v>0</v>
      </c>
      <c r="BW711">
        <f t="shared" si="1338"/>
        <v>0</v>
      </c>
      <c r="BX711">
        <f t="shared" si="1339"/>
        <v>0</v>
      </c>
      <c r="BY711">
        <f t="shared" si="1340"/>
        <v>0</v>
      </c>
      <c r="BZ711">
        <f t="shared" si="1341"/>
        <v>0</v>
      </c>
      <c r="CA711">
        <f t="shared" si="1342"/>
        <v>0</v>
      </c>
      <c r="CB711">
        <f t="shared" si="1343"/>
        <v>0</v>
      </c>
      <c r="CC711">
        <f t="shared" si="1344"/>
        <v>0</v>
      </c>
      <c r="CD711">
        <f t="shared" si="1345"/>
        <v>0</v>
      </c>
      <c r="CE711">
        <f t="shared" si="1346"/>
        <v>0</v>
      </c>
      <c r="CF711">
        <f t="shared" si="1347"/>
        <v>0</v>
      </c>
      <c r="CG711">
        <f t="shared" si="1348"/>
        <v>0</v>
      </c>
      <c r="CH711">
        <f t="shared" si="1349"/>
        <v>0</v>
      </c>
      <c r="CI711">
        <f t="shared" si="1350"/>
        <v>0</v>
      </c>
      <c r="CJ711">
        <f t="shared" si="1351"/>
        <v>0</v>
      </c>
      <c r="CK711">
        <f t="shared" si="1352"/>
        <v>0</v>
      </c>
      <c r="CL711" t="str">
        <f t="shared" si="1353"/>
        <v/>
      </c>
      <c r="CM711" t="str">
        <f t="shared" si="1354"/>
        <v/>
      </c>
      <c r="CN711" t="str">
        <f t="shared" si="1355"/>
        <v/>
      </c>
      <c r="CO711" t="str">
        <f t="shared" si="1356"/>
        <v/>
      </c>
      <c r="CP711" t="str">
        <f t="shared" si="1357"/>
        <v/>
      </c>
      <c r="CQ711" t="str">
        <f t="shared" si="1358"/>
        <v/>
      </c>
      <c r="CR711" t="str">
        <f t="shared" si="1359"/>
        <v/>
      </c>
      <c r="CS711" t="str">
        <f t="shared" si="1360"/>
        <v/>
      </c>
      <c r="CT711" t="str">
        <f t="shared" si="1361"/>
        <v/>
      </c>
      <c r="CU711" t="str">
        <f t="shared" si="1362"/>
        <v/>
      </c>
      <c r="CV711" t="str">
        <f t="shared" si="1363"/>
        <v/>
      </c>
      <c r="CW711" t="str">
        <f t="shared" si="1364"/>
        <v/>
      </c>
      <c r="CX711" t="str">
        <f t="shared" si="1365"/>
        <v/>
      </c>
      <c r="CY711" t="str">
        <f t="shared" si="1366"/>
        <v/>
      </c>
      <c r="CZ711" t="str">
        <f t="shared" si="1367"/>
        <v/>
      </c>
      <c r="DA711" t="str">
        <f t="shared" si="1368"/>
        <v/>
      </c>
      <c r="DB711" t="str">
        <f t="shared" si="1369"/>
        <v/>
      </c>
      <c r="DC711" t="str">
        <f t="shared" si="1370"/>
        <v/>
      </c>
      <c r="DD711" t="str">
        <f t="shared" si="1371"/>
        <v/>
      </c>
      <c r="DE711" t="str">
        <f t="shared" si="1372"/>
        <v/>
      </c>
      <c r="DF711" t="str">
        <f t="shared" si="1373"/>
        <v/>
      </c>
      <c r="DG711" t="str">
        <f t="shared" si="1374"/>
        <v/>
      </c>
      <c r="DH711" t="str">
        <f t="shared" si="1375"/>
        <v/>
      </c>
      <c r="DI711" t="str">
        <f t="shared" si="1376"/>
        <v/>
      </c>
      <c r="DJ711" t="str">
        <f t="shared" si="1377"/>
        <v/>
      </c>
      <c r="DK711" t="str">
        <f t="shared" si="1378"/>
        <v/>
      </c>
      <c r="DL711" t="str">
        <f t="shared" si="1379"/>
        <v/>
      </c>
      <c r="DM711" t="str">
        <f t="shared" si="1380"/>
        <v/>
      </c>
      <c r="DN711" t="str">
        <f t="shared" si="1381"/>
        <v/>
      </c>
      <c r="DO711" t="str">
        <f t="shared" si="1382"/>
        <v/>
      </c>
      <c r="DP711" t="str">
        <f t="shared" si="1383"/>
        <v/>
      </c>
      <c r="DQ711" t="str">
        <f t="shared" si="1384"/>
        <v/>
      </c>
      <c r="DR711" t="str">
        <f t="shared" si="1385"/>
        <v/>
      </c>
      <c r="DS711" t="str">
        <f t="shared" si="1386"/>
        <v/>
      </c>
      <c r="DT711" t="str">
        <f t="shared" si="1387"/>
        <v/>
      </c>
      <c r="DU711">
        <f t="shared" si="1388"/>
        <v>0</v>
      </c>
      <c r="DV711">
        <f t="shared" si="1389"/>
        <v>0</v>
      </c>
      <c r="DW711">
        <f t="shared" si="1390"/>
        <v>0</v>
      </c>
      <c r="DX711" t="str">
        <f t="shared" si="1391"/>
        <v/>
      </c>
      <c r="DY711" t="str">
        <f t="shared" si="1392"/>
        <v/>
      </c>
      <c r="DZ711" t="str">
        <f t="shared" si="1393"/>
        <v/>
      </c>
      <c r="EA711" s="5">
        <f t="shared" si="1394"/>
        <v>0</v>
      </c>
      <c r="EB711" s="3">
        <f t="shared" si="1395"/>
        <v>0</v>
      </c>
    </row>
    <row r="712" spans="2:132" x14ac:dyDescent="0.2">
      <c r="B712">
        <v>707</v>
      </c>
      <c r="C712" s="3">
        <f>Zisk!D726</f>
        <v>0</v>
      </c>
      <c r="D712">
        <f>Zisk!E726</f>
        <v>0</v>
      </c>
      <c r="E712" s="66" t="str">
        <f t="shared" si="1282"/>
        <v/>
      </c>
      <c r="F712" t="str">
        <f t="shared" si="1283"/>
        <v/>
      </c>
      <c r="G712" s="66" t="str">
        <f t="shared" si="1284"/>
        <v/>
      </c>
      <c r="J712">
        <f>VstupniParametry_SKRYT!$D$5</f>
        <v>0.02</v>
      </c>
      <c r="K712">
        <f>VstupniParametry_SKRYT!$D$6</f>
        <v>0.06</v>
      </c>
      <c r="L712">
        <f>VstupniParametry_SKRYT!$D$7</f>
        <v>0.06</v>
      </c>
      <c r="M712">
        <f>VstupniParametry_SKRYT!$D$8</f>
        <v>0.06</v>
      </c>
      <c r="N712">
        <f>VstupniParametry_SKRYT!$D$9</f>
        <v>1.7999999999999999E-2</v>
      </c>
      <c r="O712" s="27">
        <f>VstupniParametry_SKRYT!$D$10</f>
        <v>0.01</v>
      </c>
      <c r="P712" s="27">
        <f>VstupniParametry_SKRYT!$D$11</f>
        <v>0.01</v>
      </c>
      <c r="Q712" s="27">
        <f>VstupniParametry_SKRYT!$D$12</f>
        <v>0.01</v>
      </c>
      <c r="R712" s="27">
        <f>VstupniParametry_SKRYT!$D$13</f>
        <v>0.01</v>
      </c>
      <c r="S712" s="27">
        <f>VstupniParametry_SKRYT!$D$14</f>
        <v>0.01</v>
      </c>
      <c r="T712">
        <f t="shared" si="1285"/>
        <v>0</v>
      </c>
      <c r="U712">
        <f t="shared" si="1286"/>
        <v>0</v>
      </c>
      <c r="V712">
        <f t="shared" si="1287"/>
        <v>0</v>
      </c>
      <c r="W712">
        <f t="shared" si="1288"/>
        <v>0</v>
      </c>
      <c r="X712">
        <f t="shared" si="1289"/>
        <v>0</v>
      </c>
      <c r="Y712">
        <f t="shared" si="1290"/>
        <v>0</v>
      </c>
      <c r="Z712">
        <f t="shared" si="1291"/>
        <v>0</v>
      </c>
      <c r="AA712">
        <f t="shared" si="1292"/>
        <v>0</v>
      </c>
      <c r="AB712">
        <f t="shared" si="1293"/>
        <v>0</v>
      </c>
      <c r="AC712">
        <f t="shared" si="1294"/>
        <v>0</v>
      </c>
      <c r="AD712">
        <f t="shared" si="1295"/>
        <v>0</v>
      </c>
      <c r="AE712">
        <f t="shared" si="1296"/>
        <v>0</v>
      </c>
      <c r="AF712">
        <f t="shared" si="1297"/>
        <v>0</v>
      </c>
      <c r="AG712">
        <f t="shared" si="1298"/>
        <v>0</v>
      </c>
      <c r="AH712">
        <f t="shared" si="1299"/>
        <v>0</v>
      </c>
      <c r="AI712">
        <f t="shared" si="1300"/>
        <v>0</v>
      </c>
      <c r="AJ712">
        <f t="shared" si="1301"/>
        <v>0</v>
      </c>
      <c r="AK712">
        <f t="shared" si="1302"/>
        <v>0</v>
      </c>
      <c r="AL712">
        <f t="shared" si="1303"/>
        <v>0</v>
      </c>
      <c r="AM712">
        <f t="shared" si="1304"/>
        <v>0</v>
      </c>
      <c r="AN712">
        <f t="shared" si="1305"/>
        <v>0</v>
      </c>
      <c r="AO712">
        <f t="shared" si="1306"/>
        <v>0</v>
      </c>
      <c r="AP712">
        <f t="shared" si="1307"/>
        <v>0</v>
      </c>
      <c r="AQ712">
        <f t="shared" si="1308"/>
        <v>0</v>
      </c>
      <c r="AR712">
        <f t="shared" si="1309"/>
        <v>0</v>
      </c>
      <c r="AS712">
        <f t="shared" si="1310"/>
        <v>0</v>
      </c>
      <c r="AT712">
        <f t="shared" si="1396"/>
        <v>0</v>
      </c>
      <c r="AU712">
        <f t="shared" si="1311"/>
        <v>0</v>
      </c>
      <c r="AV712">
        <f t="shared" si="1312"/>
        <v>0</v>
      </c>
      <c r="AW712">
        <f t="shared" si="1397"/>
        <v>0</v>
      </c>
      <c r="AX712">
        <f t="shared" si="1313"/>
        <v>0</v>
      </c>
      <c r="AY712">
        <f t="shared" si="1314"/>
        <v>0</v>
      </c>
      <c r="AZ712">
        <f t="shared" si="1315"/>
        <v>0</v>
      </c>
      <c r="BA712">
        <f t="shared" si="1316"/>
        <v>0</v>
      </c>
      <c r="BB712">
        <f t="shared" si="1317"/>
        <v>0</v>
      </c>
      <c r="BC712">
        <f t="shared" si="1318"/>
        <v>0</v>
      </c>
      <c r="BD712">
        <f t="shared" si="1319"/>
        <v>0</v>
      </c>
      <c r="BE712">
        <f t="shared" si="1320"/>
        <v>0</v>
      </c>
      <c r="BF712">
        <f t="shared" si="1321"/>
        <v>0</v>
      </c>
      <c r="BG712">
        <f t="shared" si="1322"/>
        <v>0</v>
      </c>
      <c r="BH712">
        <f t="shared" si="1323"/>
        <v>0</v>
      </c>
      <c r="BI712">
        <f t="shared" si="1324"/>
        <v>0</v>
      </c>
      <c r="BJ712">
        <f t="shared" si="1325"/>
        <v>0</v>
      </c>
      <c r="BK712">
        <f t="shared" si="1326"/>
        <v>0</v>
      </c>
      <c r="BL712">
        <f t="shared" si="1327"/>
        <v>0</v>
      </c>
      <c r="BM712">
        <f t="shared" si="1328"/>
        <v>0</v>
      </c>
      <c r="BN712">
        <f t="shared" si="1329"/>
        <v>0</v>
      </c>
      <c r="BO712">
        <f t="shared" si="1330"/>
        <v>0</v>
      </c>
      <c r="BP712">
        <f t="shared" si="1331"/>
        <v>0</v>
      </c>
      <c r="BQ712">
        <f t="shared" si="1332"/>
        <v>0</v>
      </c>
      <c r="BR712">
        <f t="shared" si="1333"/>
        <v>0</v>
      </c>
      <c r="BS712">
        <f t="shared" si="1334"/>
        <v>0</v>
      </c>
      <c r="BT712">
        <f t="shared" si="1335"/>
        <v>0</v>
      </c>
      <c r="BU712">
        <f t="shared" si="1336"/>
        <v>0</v>
      </c>
      <c r="BV712">
        <f t="shared" si="1337"/>
        <v>0</v>
      </c>
      <c r="BW712">
        <f t="shared" si="1338"/>
        <v>0</v>
      </c>
      <c r="BX712">
        <f t="shared" si="1339"/>
        <v>0</v>
      </c>
      <c r="BY712">
        <f t="shared" si="1340"/>
        <v>0</v>
      </c>
      <c r="BZ712">
        <f t="shared" si="1341"/>
        <v>0</v>
      </c>
      <c r="CA712">
        <f t="shared" si="1342"/>
        <v>0</v>
      </c>
      <c r="CB712">
        <f t="shared" si="1343"/>
        <v>0</v>
      </c>
      <c r="CC712">
        <f t="shared" si="1344"/>
        <v>0</v>
      </c>
      <c r="CD712">
        <f t="shared" si="1345"/>
        <v>0</v>
      </c>
      <c r="CE712">
        <f t="shared" si="1346"/>
        <v>0</v>
      </c>
      <c r="CF712">
        <f t="shared" si="1347"/>
        <v>0</v>
      </c>
      <c r="CG712">
        <f t="shared" si="1348"/>
        <v>0</v>
      </c>
      <c r="CH712">
        <f t="shared" si="1349"/>
        <v>0</v>
      </c>
      <c r="CI712">
        <f t="shared" si="1350"/>
        <v>0</v>
      </c>
      <c r="CJ712">
        <f t="shared" si="1351"/>
        <v>0</v>
      </c>
      <c r="CK712">
        <f t="shared" si="1352"/>
        <v>0</v>
      </c>
      <c r="CL712" t="str">
        <f t="shared" si="1353"/>
        <v/>
      </c>
      <c r="CM712" t="str">
        <f t="shared" si="1354"/>
        <v/>
      </c>
      <c r="CN712" t="str">
        <f t="shared" si="1355"/>
        <v/>
      </c>
      <c r="CO712" t="str">
        <f t="shared" si="1356"/>
        <v/>
      </c>
      <c r="CP712" t="str">
        <f t="shared" si="1357"/>
        <v/>
      </c>
      <c r="CQ712" t="str">
        <f t="shared" si="1358"/>
        <v/>
      </c>
      <c r="CR712" t="str">
        <f t="shared" si="1359"/>
        <v/>
      </c>
      <c r="CS712" t="str">
        <f t="shared" si="1360"/>
        <v/>
      </c>
      <c r="CT712" t="str">
        <f t="shared" si="1361"/>
        <v/>
      </c>
      <c r="CU712" t="str">
        <f t="shared" si="1362"/>
        <v/>
      </c>
      <c r="CV712" t="str">
        <f t="shared" si="1363"/>
        <v/>
      </c>
      <c r="CW712" t="str">
        <f t="shared" si="1364"/>
        <v/>
      </c>
      <c r="CX712" t="str">
        <f t="shared" si="1365"/>
        <v/>
      </c>
      <c r="CY712" t="str">
        <f t="shared" si="1366"/>
        <v/>
      </c>
      <c r="CZ712" t="str">
        <f t="shared" si="1367"/>
        <v/>
      </c>
      <c r="DA712" t="str">
        <f t="shared" si="1368"/>
        <v/>
      </c>
      <c r="DB712" t="str">
        <f t="shared" si="1369"/>
        <v/>
      </c>
      <c r="DC712" t="str">
        <f t="shared" si="1370"/>
        <v/>
      </c>
      <c r="DD712" t="str">
        <f t="shared" si="1371"/>
        <v/>
      </c>
      <c r="DE712" t="str">
        <f t="shared" si="1372"/>
        <v/>
      </c>
      <c r="DF712" t="str">
        <f t="shared" si="1373"/>
        <v/>
      </c>
      <c r="DG712" t="str">
        <f t="shared" si="1374"/>
        <v/>
      </c>
      <c r="DH712" t="str">
        <f t="shared" si="1375"/>
        <v/>
      </c>
      <c r="DI712" t="str">
        <f t="shared" si="1376"/>
        <v/>
      </c>
      <c r="DJ712" t="str">
        <f t="shared" si="1377"/>
        <v/>
      </c>
      <c r="DK712" t="str">
        <f t="shared" si="1378"/>
        <v/>
      </c>
      <c r="DL712" t="str">
        <f t="shared" si="1379"/>
        <v/>
      </c>
      <c r="DM712" t="str">
        <f t="shared" si="1380"/>
        <v/>
      </c>
      <c r="DN712" t="str">
        <f t="shared" si="1381"/>
        <v/>
      </c>
      <c r="DO712" t="str">
        <f t="shared" si="1382"/>
        <v/>
      </c>
      <c r="DP712" t="str">
        <f t="shared" si="1383"/>
        <v/>
      </c>
      <c r="DQ712" t="str">
        <f t="shared" si="1384"/>
        <v/>
      </c>
      <c r="DR712" t="str">
        <f t="shared" si="1385"/>
        <v/>
      </c>
      <c r="DS712" t="str">
        <f t="shared" si="1386"/>
        <v/>
      </c>
      <c r="DT712" t="str">
        <f t="shared" si="1387"/>
        <v/>
      </c>
      <c r="DU712">
        <f t="shared" si="1388"/>
        <v>0</v>
      </c>
      <c r="DV712">
        <f t="shared" si="1389"/>
        <v>0</v>
      </c>
      <c r="DW712">
        <f t="shared" si="1390"/>
        <v>0</v>
      </c>
      <c r="DX712" t="str">
        <f t="shared" si="1391"/>
        <v/>
      </c>
      <c r="DY712" t="str">
        <f t="shared" si="1392"/>
        <v/>
      </c>
      <c r="DZ712" t="str">
        <f t="shared" si="1393"/>
        <v/>
      </c>
      <c r="EA712" s="5">
        <f t="shared" si="1394"/>
        <v>0</v>
      </c>
      <c r="EB712" s="3">
        <f t="shared" si="1395"/>
        <v>0</v>
      </c>
    </row>
    <row r="713" spans="2:132" x14ac:dyDescent="0.2">
      <c r="B713" s="25">
        <v>708</v>
      </c>
      <c r="C713" s="26">
        <f>Zisk!D727</f>
        <v>0</v>
      </c>
      <c r="D713">
        <f>Zisk!E727</f>
        <v>0</v>
      </c>
      <c r="E713" s="66" t="str">
        <f t="shared" ref="E713:E776" si="1398">IF(D713=0,"",$E$2-$D713)</f>
        <v/>
      </c>
      <c r="F713" t="str">
        <f t="shared" ref="F713:F776" si="1399">IF(D713=0,"",IF($E713&lt;29,$E713,29))</f>
        <v/>
      </c>
      <c r="G713" s="66" t="str">
        <f t="shared" ref="G713:G776" si="1400">IF(D713=0,"",($E$2-$F713)+1)</f>
        <v/>
      </c>
      <c r="H713" s="25"/>
      <c r="I713" s="25"/>
      <c r="J713">
        <f>VstupniParametry_SKRYT!$D$5</f>
        <v>0.02</v>
      </c>
      <c r="K713">
        <f>VstupniParametry_SKRYT!$D$6</f>
        <v>0.06</v>
      </c>
      <c r="L713">
        <f>VstupniParametry_SKRYT!$D$7</f>
        <v>0.06</v>
      </c>
      <c r="M713">
        <f>VstupniParametry_SKRYT!$D$8</f>
        <v>0.06</v>
      </c>
      <c r="N713">
        <f>VstupniParametry_SKRYT!$D$9</f>
        <v>1.7999999999999999E-2</v>
      </c>
      <c r="O713" s="27">
        <f>VstupniParametry_SKRYT!$D$10</f>
        <v>0.01</v>
      </c>
      <c r="P713" s="27">
        <f>VstupniParametry_SKRYT!$D$11</f>
        <v>0.01</v>
      </c>
      <c r="Q713" s="27">
        <f>VstupniParametry_SKRYT!$D$12</f>
        <v>0.01</v>
      </c>
      <c r="R713" s="27">
        <f>VstupniParametry_SKRYT!$D$13</f>
        <v>0.01</v>
      </c>
      <c r="S713" s="27">
        <f>VstupniParametry_SKRYT!$D$14</f>
        <v>0.01</v>
      </c>
      <c r="T713">
        <f t="shared" ref="T713:T776" si="1401">IF($G713=T$4,1,IF(T$4&lt;$G713,0,S713+1))</f>
        <v>0</v>
      </c>
      <c r="U713">
        <f t="shared" ref="U713:U776" si="1402">IF($G713=U$4,1,IF(U$4&lt;$G713,0,T713+1))</f>
        <v>0</v>
      </c>
      <c r="V713">
        <f t="shared" ref="V713:V776" si="1403">IF($G713=V$4,1,IF(V$4&lt;$G713,0,U713+1))</f>
        <v>0</v>
      </c>
      <c r="W713">
        <f t="shared" ref="W713:W776" si="1404">IF($G713=W$4,1,IF(W$4&lt;$G713,0,V713+1))</f>
        <v>0</v>
      </c>
      <c r="X713">
        <f t="shared" ref="X713:X776" si="1405">IF($G713=X$4,1,IF(X$4&lt;$G713,0,W713+1))</f>
        <v>0</v>
      </c>
      <c r="Y713">
        <f t="shared" ref="Y713:Y776" si="1406">IF($G713=Y$4,1,IF(Y$4&lt;$G713,0,X713+1))</f>
        <v>0</v>
      </c>
      <c r="Z713">
        <f t="shared" ref="Z713:Z776" si="1407">IF($G713=Z$4,1,IF(Z$4&lt;$G713,0,Y713+1))</f>
        <v>0</v>
      </c>
      <c r="AA713">
        <f t="shared" ref="AA713:AA776" si="1408">IF($G713=AA$4,1,IF(AA$4&lt;$G713,0,Z713+1))</f>
        <v>0</v>
      </c>
      <c r="AB713">
        <f t="shared" ref="AB713:AB776" si="1409">IF($G713=AB$4,1,IF(AB$4&lt;$G713,0,AA713+1))</f>
        <v>0</v>
      </c>
      <c r="AC713">
        <f t="shared" ref="AC713:AC776" si="1410">IF($G713=AC$4,1,IF(AC$4&lt;$G713,0,AB713+1))</f>
        <v>0</v>
      </c>
      <c r="AD713">
        <f t="shared" ref="AD713:AD776" si="1411">IF($G713=AD$4,1,IF(AD$4&lt;$G713,0,AC713+1))</f>
        <v>0</v>
      </c>
      <c r="AE713">
        <f t="shared" ref="AE713:AE776" si="1412">IF($G713=AE$4,1,IF(AE$4&lt;$G713,0,AD713+1))</f>
        <v>0</v>
      </c>
      <c r="AF713">
        <f t="shared" ref="AF713:AF776" si="1413">IF($G713=AF$4,1,IF(AF$4&lt;$G713,0,AE713+1))</f>
        <v>0</v>
      </c>
      <c r="AG713">
        <f t="shared" ref="AG713:AG776" si="1414">IF($G713=AG$4,1,IF(AG$4&lt;$G713,0,AF713+1))</f>
        <v>0</v>
      </c>
      <c r="AH713">
        <f t="shared" ref="AH713:AH776" si="1415">IF($G713=AH$4,1,IF(AH$4&lt;$G713,0,AG713+1))</f>
        <v>0</v>
      </c>
      <c r="AI713">
        <f t="shared" ref="AI713:AI776" si="1416">IF($G713=AI$4,1,IF(AI$4&lt;$G713,0,AH713+1))</f>
        <v>0</v>
      </c>
      <c r="AJ713">
        <f t="shared" ref="AJ713:AJ776" si="1417">IF($G713=AJ$4,1,IF(AJ$4&lt;$G713,0,AI713+1))</f>
        <v>0</v>
      </c>
      <c r="AK713">
        <f t="shared" ref="AK713:AK776" si="1418">IF($G713=AK$4,1,IF(AK$4&lt;$G713,0,AJ713+1))</f>
        <v>0</v>
      </c>
      <c r="AL713">
        <f t="shared" ref="AL713:AL776" si="1419">IF($G713=AL$4,1,IF(AL$4&lt;$G713,0,AK713+1))</f>
        <v>0</v>
      </c>
      <c r="AM713">
        <f t="shared" ref="AM713:AM776" si="1420">IF($G713=AM$4,1,IF(AM$4&lt;$G713,0,AL713+1))</f>
        <v>0</v>
      </c>
      <c r="AN713">
        <f t="shared" ref="AN713:AN776" si="1421">IF($G713=AN$4,1,IF(AN$4&lt;$G713,0,AM713+1))</f>
        <v>0</v>
      </c>
      <c r="AO713">
        <f t="shared" ref="AO713:AO776" si="1422">IF($G713=AO$4,1,IF(AO$4&lt;$G713,0,AN713+1))</f>
        <v>0</v>
      </c>
      <c r="AP713">
        <f t="shared" ref="AP713:AP776" si="1423">IF($G713=AP$4,1,IF(AP$4&lt;$G713,0,AO713+1))</f>
        <v>0</v>
      </c>
      <c r="AQ713">
        <f t="shared" ref="AQ713:AQ776" si="1424">IF($G713=AQ$4,1,IF(AQ$4&lt;$G713,0,AP713+1))</f>
        <v>0</v>
      </c>
      <c r="AR713">
        <f t="shared" ref="AR713:AR776" si="1425">IF($G713=AR$4,1,IF(AR$4&lt;$G713,0,AQ713+1))</f>
        <v>0</v>
      </c>
      <c r="AS713">
        <f t="shared" ref="AS713:AS776" si="1426">IF($G713=AS$4,1,IF(AS$4&lt;$G713,0,AR713+1))</f>
        <v>0</v>
      </c>
      <c r="AT713">
        <f t="shared" si="1396"/>
        <v>0</v>
      </c>
      <c r="AU713">
        <f t="shared" ref="AU713:AU776" si="1427">IF($G713&lt;AU$4,AT713+1,IF(AU$4=$G713,1,0))</f>
        <v>0</v>
      </c>
      <c r="AV713">
        <f t="shared" ref="AV713:AV776" si="1428">IF($G713&lt;AV$4,AU713+1,IF(AV$4=$G713,1,0))</f>
        <v>0</v>
      </c>
      <c r="AW713">
        <f t="shared" si="1397"/>
        <v>0</v>
      </c>
      <c r="AX713">
        <f t="shared" ref="AX713:AX776" si="1429">IF(AX$4&gt;$E$2,0,IF($G713&lt;AX$4,AW713+1,IF(AX$4=$G713,1,0)))</f>
        <v>0</v>
      </c>
      <c r="AY713">
        <f t="shared" ref="AY713:AY776" si="1430">IF(AY$4&gt;$E$2,0,IF($G713&lt;AY$4,AX713+1,IF(AY$4=$G713,1,0)))</f>
        <v>0</v>
      </c>
      <c r="AZ713">
        <f t="shared" ref="AZ713:AZ776" si="1431">IF(AZ$4&gt;$E$2,0,IF($G713&lt;AZ$4,AY713+1,IF(AZ$4=$G713,1,0)))</f>
        <v>0</v>
      </c>
      <c r="BA713">
        <f t="shared" ref="BA713:BA776" si="1432">IF(BA$4&gt;$E$2,0,IF($G713&lt;BA$4,AZ713+1,IF(BA$4=$G713,1,0)))</f>
        <v>0</v>
      </c>
      <c r="BB713">
        <f t="shared" ref="BB713:BB776" si="1433">IF(BB$4&gt;$E$2,0,IF($G713&lt;BB$4,BA713+1,IF(BB$4=$G713,1,0)))</f>
        <v>0</v>
      </c>
      <c r="BC713">
        <f t="shared" ref="BC713:BC776" si="1434">T713</f>
        <v>0</v>
      </c>
      <c r="BD713">
        <f t="shared" ref="BD713:BD776" si="1435">U713</f>
        <v>0</v>
      </c>
      <c r="BE713">
        <f t="shared" ref="BE713:BE776" si="1436">V713</f>
        <v>0</v>
      </c>
      <c r="BF713">
        <f t="shared" ref="BF713:BF776" si="1437">W713</f>
        <v>0</v>
      </c>
      <c r="BG713">
        <f t="shared" ref="BG713:BG776" si="1438">X713</f>
        <v>0</v>
      </c>
      <c r="BH713">
        <f t="shared" ref="BH713:BH776" si="1439">Y713</f>
        <v>0</v>
      </c>
      <c r="BI713">
        <f t="shared" ref="BI713:BI776" si="1440">Z713</f>
        <v>0</v>
      </c>
      <c r="BJ713">
        <f t="shared" ref="BJ713:BJ776" si="1441">AA713</f>
        <v>0</v>
      </c>
      <c r="BK713">
        <f t="shared" ref="BK713:BK776" si="1442">AB713</f>
        <v>0</v>
      </c>
      <c r="BL713">
        <f t="shared" ref="BL713:BL776" si="1443">AC713</f>
        <v>0</v>
      </c>
      <c r="BM713">
        <f t="shared" ref="BM713:BM776" si="1444">AD713</f>
        <v>0</v>
      </c>
      <c r="BN713">
        <f t="shared" ref="BN713:BN776" si="1445">AE713</f>
        <v>0</v>
      </c>
      <c r="BO713">
        <f t="shared" ref="BO713:BO776" si="1446">AF713</f>
        <v>0</v>
      </c>
      <c r="BP713">
        <f t="shared" ref="BP713:BP776" si="1447">AG713</f>
        <v>0</v>
      </c>
      <c r="BQ713">
        <f t="shared" ref="BQ713:BQ776" si="1448">AH713</f>
        <v>0</v>
      </c>
      <c r="BR713">
        <f t="shared" ref="BR713:BR776" si="1449">AI713</f>
        <v>0</v>
      </c>
      <c r="BS713">
        <f t="shared" ref="BS713:BS776" si="1450">AJ713</f>
        <v>0</v>
      </c>
      <c r="BT713">
        <f t="shared" ref="BT713:BT776" si="1451">AK713</f>
        <v>0</v>
      </c>
      <c r="BU713">
        <f t="shared" ref="BU713:BU776" si="1452">AL713</f>
        <v>0</v>
      </c>
      <c r="BV713">
        <f t="shared" ref="BV713:BV776" si="1453">AM713</f>
        <v>0</v>
      </c>
      <c r="BW713">
        <f t="shared" ref="BW713:BW776" si="1454">AN713</f>
        <v>0</v>
      </c>
      <c r="BX713">
        <f t="shared" ref="BX713:BX776" si="1455">AO713</f>
        <v>0</v>
      </c>
      <c r="BY713">
        <f t="shared" ref="BY713:BY776" si="1456">AP713</f>
        <v>0</v>
      </c>
      <c r="BZ713">
        <f t="shared" ref="BZ713:BZ776" si="1457">AQ713</f>
        <v>0</v>
      </c>
      <c r="CA713">
        <f t="shared" ref="CA713:CA776" si="1458">AR713</f>
        <v>0</v>
      </c>
      <c r="CB713">
        <f t="shared" ref="CB713:CB776" si="1459">AS713</f>
        <v>0</v>
      </c>
      <c r="CC713">
        <f t="shared" ref="CC713:CC776" si="1460">CB713+AT713</f>
        <v>0</v>
      </c>
      <c r="CD713">
        <f t="shared" ref="CD713:CD776" si="1461">CB713+AU713</f>
        <v>0</v>
      </c>
      <c r="CE713">
        <f t="shared" ref="CE713:CE776" si="1462">CB713+AV713</f>
        <v>0</v>
      </c>
      <c r="CF713">
        <f t="shared" ref="CF713:CF776" si="1463">$CE713+AW713</f>
        <v>0</v>
      </c>
      <c r="CG713">
        <f t="shared" ref="CG713:CG776" si="1464">$CE713+AX713</f>
        <v>0</v>
      </c>
      <c r="CH713">
        <f t="shared" ref="CH713:CH776" si="1465">$CE713+AY713</f>
        <v>0</v>
      </c>
      <c r="CI713">
        <f t="shared" ref="CI713:CI776" si="1466">$CE713+AZ713</f>
        <v>0</v>
      </c>
      <c r="CJ713">
        <f t="shared" ref="CJ713:CJ776" si="1467">$CE713+BA713</f>
        <v>0</v>
      </c>
      <c r="CK713">
        <f t="shared" ref="CK713:CK776" si="1468">$CE713+BB713</f>
        <v>0</v>
      </c>
      <c r="CL713" t="str">
        <f t="shared" ref="CL713:CL776" si="1469">IF(T713=0,"",1+$J$6)</f>
        <v/>
      </c>
      <c r="CM713" t="str">
        <f t="shared" ref="CM713:CM776" si="1470">IF(U713=0,"",1+$J$6)</f>
        <v/>
      </c>
      <c r="CN713" t="str">
        <f t="shared" ref="CN713:CN776" si="1471">IF(V713=0,"",1+$J$6)</f>
        <v/>
      </c>
      <c r="CO713" t="str">
        <f t="shared" ref="CO713:CO776" si="1472">IF(W713=0,"",1+$J$6)</f>
        <v/>
      </c>
      <c r="CP713" t="str">
        <f t="shared" ref="CP713:CP776" si="1473">IF(X713=0,"",1+$J$6)</f>
        <v/>
      </c>
      <c r="CQ713" t="str">
        <f t="shared" ref="CQ713:CQ776" si="1474">IF(Y713=0,"",1+$J$6)</f>
        <v/>
      </c>
      <c r="CR713" t="str">
        <f t="shared" ref="CR713:CR776" si="1475">IF(Z713=0,"",1+$J$6)</f>
        <v/>
      </c>
      <c r="CS713" t="str">
        <f t="shared" ref="CS713:CS776" si="1476">IF(AA713=0,"",1+$J$6)</f>
        <v/>
      </c>
      <c r="CT713" t="str">
        <f t="shared" ref="CT713:CT776" si="1477">IF(AB713=0,"",1+$J$6)</f>
        <v/>
      </c>
      <c r="CU713" t="str">
        <f t="shared" ref="CU713:CU776" si="1478">IF(AC713=0,"",1+$J$6)</f>
        <v/>
      </c>
      <c r="CV713" t="str">
        <f t="shared" ref="CV713:CV776" si="1479">IF(AD713=0,"",1+$J$6)</f>
        <v/>
      </c>
      <c r="CW713" t="str">
        <f t="shared" ref="CW713:CW776" si="1480">IF(AE713=0,"",1+$J$6)</f>
        <v/>
      </c>
      <c r="CX713" t="str">
        <f t="shared" ref="CX713:CX776" si="1481">IF(AF713=0,"",1+$J$6)</f>
        <v/>
      </c>
      <c r="CY713" t="str">
        <f t="shared" ref="CY713:CY776" si="1482">IF(AG713=0,"",1+$J$6)</f>
        <v/>
      </c>
      <c r="CZ713" t="str">
        <f t="shared" ref="CZ713:CZ776" si="1483">IF(AH713=0,"",1+$J$6)</f>
        <v/>
      </c>
      <c r="DA713" t="str">
        <f t="shared" ref="DA713:DA776" si="1484">IF(AI713=0,"",1+$J$6)</f>
        <v/>
      </c>
      <c r="DB713" t="str">
        <f t="shared" ref="DB713:DB776" si="1485">IF(AJ713=0,"",1+$J$6)</f>
        <v/>
      </c>
      <c r="DC713" t="str">
        <f t="shared" ref="DC713:DC776" si="1486">IF(AK713=0,"",1+$J$6)</f>
        <v/>
      </c>
      <c r="DD713" t="str">
        <f t="shared" ref="DD713:DD776" si="1487">IF(AL713=0,"",1+$J$6)</f>
        <v/>
      </c>
      <c r="DE713" t="str">
        <f t="shared" ref="DE713:DE776" si="1488">IF(AM713=0,"",1+$J$6)</f>
        <v/>
      </c>
      <c r="DF713" t="str">
        <f t="shared" ref="DF713:DF776" si="1489">IF(AN713=0,"",1+$J$6)</f>
        <v/>
      </c>
      <c r="DG713" t="str">
        <f t="shared" ref="DG713:DG776" si="1490">IF(AO713=0,"",1+$J$6)</f>
        <v/>
      </c>
      <c r="DH713" t="str">
        <f t="shared" ref="DH713:DH776" si="1491">IF(AP713=0,"",1+$J$6)</f>
        <v/>
      </c>
      <c r="DI713" t="str">
        <f t="shared" ref="DI713:DI776" si="1492">IF(AQ713=0,"",1+$J$6)</f>
        <v/>
      </c>
      <c r="DJ713" t="str">
        <f t="shared" ref="DJ713:DJ776" si="1493">IF(AR713=0,"",1+$J$6)</f>
        <v/>
      </c>
      <c r="DK713" t="str">
        <f t="shared" ref="DK713:DK776" si="1494">IF(AS713=0,"",1+$J$6)</f>
        <v/>
      </c>
      <c r="DL713" t="str">
        <f t="shared" ref="DL713:DL776" si="1495">IF(AT713=0,"",1+K713)</f>
        <v/>
      </c>
      <c r="DM713" t="str">
        <f t="shared" ref="DM713:DM776" si="1496">IF(AU713=0,"",1+L713)</f>
        <v/>
      </c>
      <c r="DN713" t="str">
        <f t="shared" ref="DN713:DN776" si="1497">IF(AV713=0,"",1+M713)</f>
        <v/>
      </c>
      <c r="DO713" t="str">
        <f t="shared" ref="DO713:DO776" si="1498">IF(AW713=0,"",1+N713)</f>
        <v/>
      </c>
      <c r="DP713" t="str">
        <f t="shared" ref="DP713:DP776" si="1499">IF(AX713=0,"",1+O713)</f>
        <v/>
      </c>
      <c r="DQ713" t="str">
        <f t="shared" ref="DQ713:DQ776" si="1500">IF(AY713=0,"",1+P713)</f>
        <v/>
      </c>
      <c r="DR713" t="str">
        <f t="shared" ref="DR713:DR776" si="1501">IF(AZ713=0,"",1+Q713)</f>
        <v/>
      </c>
      <c r="DS713" t="str">
        <f t="shared" ref="DS713:DS776" si="1502">IF(BA713=0,"",1+R713)</f>
        <v/>
      </c>
      <c r="DT713" t="str">
        <f t="shared" ref="DT713:DT776" si="1503">IF(BB713=0,"",1+S713)</f>
        <v/>
      </c>
      <c r="DU713">
        <f t="shared" ref="DU713:DU776" si="1504">PRODUCT(CL713:DK713)</f>
        <v>0</v>
      </c>
      <c r="DV713">
        <f t="shared" ref="DV713:DV776" si="1505">PRODUCT(DL713:DN713)</f>
        <v>0</v>
      </c>
      <c r="DW713">
        <f t="shared" ref="DW713:DW776" si="1506">PRODUCT(DO713:DT713)</f>
        <v>0</v>
      </c>
      <c r="DX713" t="str">
        <f t="shared" ref="DX713:DX776" si="1507">IF(DU713=0,"",DU713)</f>
        <v/>
      </c>
      <c r="DY713" t="str">
        <f t="shared" ref="DY713:DY776" si="1508">IF(DV713=0,"",DV713)</f>
        <v/>
      </c>
      <c r="DZ713" t="str">
        <f t="shared" ref="DZ713:DZ776" si="1509">IF(DW713=0,"",DW713)</f>
        <v/>
      </c>
      <c r="EA713" s="5">
        <f t="shared" ref="EA713:EA776" si="1510">IF(D713=$E$2,1,PRODUCT(DX713:DZ713))</f>
        <v>0</v>
      </c>
      <c r="EB713" s="3">
        <f t="shared" ref="EB713:EB776" si="1511">C713*EA713</f>
        <v>0</v>
      </c>
    </row>
    <row r="714" spans="2:132" x14ac:dyDescent="0.2">
      <c r="B714">
        <v>709</v>
      </c>
      <c r="C714" s="3">
        <f>Zisk!D728</f>
        <v>0</v>
      </c>
      <c r="D714">
        <f>Zisk!E728</f>
        <v>0</v>
      </c>
      <c r="E714" s="66" t="str">
        <f t="shared" si="1398"/>
        <v/>
      </c>
      <c r="F714" t="str">
        <f t="shared" si="1399"/>
        <v/>
      </c>
      <c r="G714" s="66" t="str">
        <f t="shared" si="1400"/>
        <v/>
      </c>
      <c r="J714">
        <f>VstupniParametry_SKRYT!$D$5</f>
        <v>0.02</v>
      </c>
      <c r="K714">
        <f>VstupniParametry_SKRYT!$D$6</f>
        <v>0.06</v>
      </c>
      <c r="L714">
        <f>VstupniParametry_SKRYT!$D$7</f>
        <v>0.06</v>
      </c>
      <c r="M714">
        <f>VstupniParametry_SKRYT!$D$8</f>
        <v>0.06</v>
      </c>
      <c r="N714">
        <f>VstupniParametry_SKRYT!$D$9</f>
        <v>1.7999999999999999E-2</v>
      </c>
      <c r="O714" s="27">
        <f>VstupniParametry_SKRYT!$D$10</f>
        <v>0.01</v>
      </c>
      <c r="P714" s="27">
        <f>VstupniParametry_SKRYT!$D$11</f>
        <v>0.01</v>
      </c>
      <c r="Q714" s="27">
        <f>VstupniParametry_SKRYT!$D$12</f>
        <v>0.01</v>
      </c>
      <c r="R714" s="27">
        <f>VstupniParametry_SKRYT!$D$13</f>
        <v>0.01</v>
      </c>
      <c r="S714" s="27">
        <f>VstupniParametry_SKRYT!$D$14</f>
        <v>0.01</v>
      </c>
      <c r="T714">
        <f t="shared" si="1401"/>
        <v>0</v>
      </c>
      <c r="U714">
        <f t="shared" si="1402"/>
        <v>0</v>
      </c>
      <c r="V714">
        <f t="shared" si="1403"/>
        <v>0</v>
      </c>
      <c r="W714">
        <f t="shared" si="1404"/>
        <v>0</v>
      </c>
      <c r="X714">
        <f t="shared" si="1405"/>
        <v>0</v>
      </c>
      <c r="Y714">
        <f t="shared" si="1406"/>
        <v>0</v>
      </c>
      <c r="Z714">
        <f t="shared" si="1407"/>
        <v>0</v>
      </c>
      <c r="AA714">
        <f t="shared" si="1408"/>
        <v>0</v>
      </c>
      <c r="AB714">
        <f t="shared" si="1409"/>
        <v>0</v>
      </c>
      <c r="AC714">
        <f t="shared" si="1410"/>
        <v>0</v>
      </c>
      <c r="AD714">
        <f t="shared" si="1411"/>
        <v>0</v>
      </c>
      <c r="AE714">
        <f t="shared" si="1412"/>
        <v>0</v>
      </c>
      <c r="AF714">
        <f t="shared" si="1413"/>
        <v>0</v>
      </c>
      <c r="AG714">
        <f t="shared" si="1414"/>
        <v>0</v>
      </c>
      <c r="AH714">
        <f t="shared" si="1415"/>
        <v>0</v>
      </c>
      <c r="AI714">
        <f t="shared" si="1416"/>
        <v>0</v>
      </c>
      <c r="AJ714">
        <f t="shared" si="1417"/>
        <v>0</v>
      </c>
      <c r="AK714">
        <f t="shared" si="1418"/>
        <v>0</v>
      </c>
      <c r="AL714">
        <f t="shared" si="1419"/>
        <v>0</v>
      </c>
      <c r="AM714">
        <f t="shared" si="1420"/>
        <v>0</v>
      </c>
      <c r="AN714">
        <f t="shared" si="1421"/>
        <v>0</v>
      </c>
      <c r="AO714">
        <f t="shared" si="1422"/>
        <v>0</v>
      </c>
      <c r="AP714">
        <f t="shared" si="1423"/>
        <v>0</v>
      </c>
      <c r="AQ714">
        <f t="shared" si="1424"/>
        <v>0</v>
      </c>
      <c r="AR714">
        <f t="shared" si="1425"/>
        <v>0</v>
      </c>
      <c r="AS714">
        <f t="shared" si="1426"/>
        <v>0</v>
      </c>
      <c r="AT714">
        <f t="shared" si="1396"/>
        <v>0</v>
      </c>
      <c r="AU714">
        <f t="shared" si="1427"/>
        <v>0</v>
      </c>
      <c r="AV714">
        <f t="shared" si="1428"/>
        <v>0</v>
      </c>
      <c r="AW714">
        <f t="shared" si="1397"/>
        <v>0</v>
      </c>
      <c r="AX714">
        <f t="shared" si="1429"/>
        <v>0</v>
      </c>
      <c r="AY714">
        <f t="shared" si="1430"/>
        <v>0</v>
      </c>
      <c r="AZ714">
        <f t="shared" si="1431"/>
        <v>0</v>
      </c>
      <c r="BA714">
        <f t="shared" si="1432"/>
        <v>0</v>
      </c>
      <c r="BB714">
        <f t="shared" si="1433"/>
        <v>0</v>
      </c>
      <c r="BC714">
        <f t="shared" si="1434"/>
        <v>0</v>
      </c>
      <c r="BD714">
        <f t="shared" si="1435"/>
        <v>0</v>
      </c>
      <c r="BE714">
        <f t="shared" si="1436"/>
        <v>0</v>
      </c>
      <c r="BF714">
        <f t="shared" si="1437"/>
        <v>0</v>
      </c>
      <c r="BG714">
        <f t="shared" si="1438"/>
        <v>0</v>
      </c>
      <c r="BH714">
        <f t="shared" si="1439"/>
        <v>0</v>
      </c>
      <c r="BI714">
        <f t="shared" si="1440"/>
        <v>0</v>
      </c>
      <c r="BJ714">
        <f t="shared" si="1441"/>
        <v>0</v>
      </c>
      <c r="BK714">
        <f t="shared" si="1442"/>
        <v>0</v>
      </c>
      <c r="BL714">
        <f t="shared" si="1443"/>
        <v>0</v>
      </c>
      <c r="BM714">
        <f t="shared" si="1444"/>
        <v>0</v>
      </c>
      <c r="BN714">
        <f t="shared" si="1445"/>
        <v>0</v>
      </c>
      <c r="BO714">
        <f t="shared" si="1446"/>
        <v>0</v>
      </c>
      <c r="BP714">
        <f t="shared" si="1447"/>
        <v>0</v>
      </c>
      <c r="BQ714">
        <f t="shared" si="1448"/>
        <v>0</v>
      </c>
      <c r="BR714">
        <f t="shared" si="1449"/>
        <v>0</v>
      </c>
      <c r="BS714">
        <f t="shared" si="1450"/>
        <v>0</v>
      </c>
      <c r="BT714">
        <f t="shared" si="1451"/>
        <v>0</v>
      </c>
      <c r="BU714">
        <f t="shared" si="1452"/>
        <v>0</v>
      </c>
      <c r="BV714">
        <f t="shared" si="1453"/>
        <v>0</v>
      </c>
      <c r="BW714">
        <f t="shared" si="1454"/>
        <v>0</v>
      </c>
      <c r="BX714">
        <f t="shared" si="1455"/>
        <v>0</v>
      </c>
      <c r="BY714">
        <f t="shared" si="1456"/>
        <v>0</v>
      </c>
      <c r="BZ714">
        <f t="shared" si="1457"/>
        <v>0</v>
      </c>
      <c r="CA714">
        <f t="shared" si="1458"/>
        <v>0</v>
      </c>
      <c r="CB714">
        <f t="shared" si="1459"/>
        <v>0</v>
      </c>
      <c r="CC714">
        <f t="shared" si="1460"/>
        <v>0</v>
      </c>
      <c r="CD714">
        <f t="shared" si="1461"/>
        <v>0</v>
      </c>
      <c r="CE714">
        <f t="shared" si="1462"/>
        <v>0</v>
      </c>
      <c r="CF714">
        <f t="shared" si="1463"/>
        <v>0</v>
      </c>
      <c r="CG714">
        <f t="shared" si="1464"/>
        <v>0</v>
      </c>
      <c r="CH714">
        <f t="shared" si="1465"/>
        <v>0</v>
      </c>
      <c r="CI714">
        <f t="shared" si="1466"/>
        <v>0</v>
      </c>
      <c r="CJ714">
        <f t="shared" si="1467"/>
        <v>0</v>
      </c>
      <c r="CK714">
        <f t="shared" si="1468"/>
        <v>0</v>
      </c>
      <c r="CL714" t="str">
        <f t="shared" si="1469"/>
        <v/>
      </c>
      <c r="CM714" t="str">
        <f t="shared" si="1470"/>
        <v/>
      </c>
      <c r="CN714" t="str">
        <f t="shared" si="1471"/>
        <v/>
      </c>
      <c r="CO714" t="str">
        <f t="shared" si="1472"/>
        <v/>
      </c>
      <c r="CP714" t="str">
        <f t="shared" si="1473"/>
        <v/>
      </c>
      <c r="CQ714" t="str">
        <f t="shared" si="1474"/>
        <v/>
      </c>
      <c r="CR714" t="str">
        <f t="shared" si="1475"/>
        <v/>
      </c>
      <c r="CS714" t="str">
        <f t="shared" si="1476"/>
        <v/>
      </c>
      <c r="CT714" t="str">
        <f t="shared" si="1477"/>
        <v/>
      </c>
      <c r="CU714" t="str">
        <f t="shared" si="1478"/>
        <v/>
      </c>
      <c r="CV714" t="str">
        <f t="shared" si="1479"/>
        <v/>
      </c>
      <c r="CW714" t="str">
        <f t="shared" si="1480"/>
        <v/>
      </c>
      <c r="CX714" t="str">
        <f t="shared" si="1481"/>
        <v/>
      </c>
      <c r="CY714" t="str">
        <f t="shared" si="1482"/>
        <v/>
      </c>
      <c r="CZ714" t="str">
        <f t="shared" si="1483"/>
        <v/>
      </c>
      <c r="DA714" t="str">
        <f t="shared" si="1484"/>
        <v/>
      </c>
      <c r="DB714" t="str">
        <f t="shared" si="1485"/>
        <v/>
      </c>
      <c r="DC714" t="str">
        <f t="shared" si="1486"/>
        <v/>
      </c>
      <c r="DD714" t="str">
        <f t="shared" si="1487"/>
        <v/>
      </c>
      <c r="DE714" t="str">
        <f t="shared" si="1488"/>
        <v/>
      </c>
      <c r="DF714" t="str">
        <f t="shared" si="1489"/>
        <v/>
      </c>
      <c r="DG714" t="str">
        <f t="shared" si="1490"/>
        <v/>
      </c>
      <c r="DH714" t="str">
        <f t="shared" si="1491"/>
        <v/>
      </c>
      <c r="DI714" t="str">
        <f t="shared" si="1492"/>
        <v/>
      </c>
      <c r="DJ714" t="str">
        <f t="shared" si="1493"/>
        <v/>
      </c>
      <c r="DK714" t="str">
        <f t="shared" si="1494"/>
        <v/>
      </c>
      <c r="DL714" t="str">
        <f t="shared" si="1495"/>
        <v/>
      </c>
      <c r="DM714" t="str">
        <f t="shared" si="1496"/>
        <v/>
      </c>
      <c r="DN714" t="str">
        <f t="shared" si="1497"/>
        <v/>
      </c>
      <c r="DO714" t="str">
        <f t="shared" si="1498"/>
        <v/>
      </c>
      <c r="DP714" t="str">
        <f t="shared" si="1499"/>
        <v/>
      </c>
      <c r="DQ714" t="str">
        <f t="shared" si="1500"/>
        <v/>
      </c>
      <c r="DR714" t="str">
        <f t="shared" si="1501"/>
        <v/>
      </c>
      <c r="DS714" t="str">
        <f t="shared" si="1502"/>
        <v/>
      </c>
      <c r="DT714" t="str">
        <f t="shared" si="1503"/>
        <v/>
      </c>
      <c r="DU714">
        <f t="shared" si="1504"/>
        <v>0</v>
      </c>
      <c r="DV714">
        <f t="shared" si="1505"/>
        <v>0</v>
      </c>
      <c r="DW714">
        <f t="shared" si="1506"/>
        <v>0</v>
      </c>
      <c r="DX714" t="str">
        <f t="shared" si="1507"/>
        <v/>
      </c>
      <c r="DY714" t="str">
        <f t="shared" si="1508"/>
        <v/>
      </c>
      <c r="DZ714" t="str">
        <f t="shared" si="1509"/>
        <v/>
      </c>
      <c r="EA714" s="5">
        <f t="shared" si="1510"/>
        <v>0</v>
      </c>
      <c r="EB714" s="3">
        <f t="shared" si="1511"/>
        <v>0</v>
      </c>
    </row>
    <row r="715" spans="2:132" x14ac:dyDescent="0.2">
      <c r="B715" s="25">
        <v>710</v>
      </c>
      <c r="C715" s="26">
        <f>Zisk!D729</f>
        <v>0</v>
      </c>
      <c r="D715">
        <f>Zisk!E729</f>
        <v>0</v>
      </c>
      <c r="E715" s="66" t="str">
        <f t="shared" si="1398"/>
        <v/>
      </c>
      <c r="F715" t="str">
        <f t="shared" si="1399"/>
        <v/>
      </c>
      <c r="G715" s="66" t="str">
        <f t="shared" si="1400"/>
        <v/>
      </c>
      <c r="H715" s="25"/>
      <c r="I715" s="25"/>
      <c r="J715">
        <f>VstupniParametry_SKRYT!$D$5</f>
        <v>0.02</v>
      </c>
      <c r="K715">
        <f>VstupniParametry_SKRYT!$D$6</f>
        <v>0.06</v>
      </c>
      <c r="L715">
        <f>VstupniParametry_SKRYT!$D$7</f>
        <v>0.06</v>
      </c>
      <c r="M715">
        <f>VstupniParametry_SKRYT!$D$8</f>
        <v>0.06</v>
      </c>
      <c r="N715">
        <f>VstupniParametry_SKRYT!$D$9</f>
        <v>1.7999999999999999E-2</v>
      </c>
      <c r="O715" s="27">
        <f>VstupniParametry_SKRYT!$D$10</f>
        <v>0.01</v>
      </c>
      <c r="P715" s="27">
        <f>VstupniParametry_SKRYT!$D$11</f>
        <v>0.01</v>
      </c>
      <c r="Q715" s="27">
        <f>VstupniParametry_SKRYT!$D$12</f>
        <v>0.01</v>
      </c>
      <c r="R715" s="27">
        <f>VstupniParametry_SKRYT!$D$13</f>
        <v>0.01</v>
      </c>
      <c r="S715" s="27">
        <f>VstupniParametry_SKRYT!$D$14</f>
        <v>0.01</v>
      </c>
      <c r="T715">
        <f t="shared" si="1401"/>
        <v>0</v>
      </c>
      <c r="U715">
        <f t="shared" si="1402"/>
        <v>0</v>
      </c>
      <c r="V715">
        <f t="shared" si="1403"/>
        <v>0</v>
      </c>
      <c r="W715">
        <f t="shared" si="1404"/>
        <v>0</v>
      </c>
      <c r="X715">
        <f t="shared" si="1405"/>
        <v>0</v>
      </c>
      <c r="Y715">
        <f t="shared" si="1406"/>
        <v>0</v>
      </c>
      <c r="Z715">
        <f t="shared" si="1407"/>
        <v>0</v>
      </c>
      <c r="AA715">
        <f t="shared" si="1408"/>
        <v>0</v>
      </c>
      <c r="AB715">
        <f t="shared" si="1409"/>
        <v>0</v>
      </c>
      <c r="AC715">
        <f t="shared" si="1410"/>
        <v>0</v>
      </c>
      <c r="AD715">
        <f t="shared" si="1411"/>
        <v>0</v>
      </c>
      <c r="AE715">
        <f t="shared" si="1412"/>
        <v>0</v>
      </c>
      <c r="AF715">
        <f t="shared" si="1413"/>
        <v>0</v>
      </c>
      <c r="AG715">
        <f t="shared" si="1414"/>
        <v>0</v>
      </c>
      <c r="AH715">
        <f t="shared" si="1415"/>
        <v>0</v>
      </c>
      <c r="AI715">
        <f t="shared" si="1416"/>
        <v>0</v>
      </c>
      <c r="AJ715">
        <f t="shared" si="1417"/>
        <v>0</v>
      </c>
      <c r="AK715">
        <f t="shared" si="1418"/>
        <v>0</v>
      </c>
      <c r="AL715">
        <f t="shared" si="1419"/>
        <v>0</v>
      </c>
      <c r="AM715">
        <f t="shared" si="1420"/>
        <v>0</v>
      </c>
      <c r="AN715">
        <f t="shared" si="1421"/>
        <v>0</v>
      </c>
      <c r="AO715">
        <f t="shared" si="1422"/>
        <v>0</v>
      </c>
      <c r="AP715">
        <f t="shared" si="1423"/>
        <v>0</v>
      </c>
      <c r="AQ715">
        <f t="shared" si="1424"/>
        <v>0</v>
      </c>
      <c r="AR715">
        <f t="shared" si="1425"/>
        <v>0</v>
      </c>
      <c r="AS715">
        <f t="shared" si="1426"/>
        <v>0</v>
      </c>
      <c r="AT715">
        <f t="shared" si="1396"/>
        <v>0</v>
      </c>
      <c r="AU715">
        <f t="shared" si="1427"/>
        <v>0</v>
      </c>
      <c r="AV715">
        <f t="shared" si="1428"/>
        <v>0</v>
      </c>
      <c r="AW715">
        <f t="shared" si="1397"/>
        <v>0</v>
      </c>
      <c r="AX715">
        <f t="shared" si="1429"/>
        <v>0</v>
      </c>
      <c r="AY715">
        <f t="shared" si="1430"/>
        <v>0</v>
      </c>
      <c r="AZ715">
        <f t="shared" si="1431"/>
        <v>0</v>
      </c>
      <c r="BA715">
        <f t="shared" si="1432"/>
        <v>0</v>
      </c>
      <c r="BB715">
        <f t="shared" si="1433"/>
        <v>0</v>
      </c>
      <c r="BC715">
        <f t="shared" si="1434"/>
        <v>0</v>
      </c>
      <c r="BD715">
        <f t="shared" si="1435"/>
        <v>0</v>
      </c>
      <c r="BE715">
        <f t="shared" si="1436"/>
        <v>0</v>
      </c>
      <c r="BF715">
        <f t="shared" si="1437"/>
        <v>0</v>
      </c>
      <c r="BG715">
        <f t="shared" si="1438"/>
        <v>0</v>
      </c>
      <c r="BH715">
        <f t="shared" si="1439"/>
        <v>0</v>
      </c>
      <c r="BI715">
        <f t="shared" si="1440"/>
        <v>0</v>
      </c>
      <c r="BJ715">
        <f t="shared" si="1441"/>
        <v>0</v>
      </c>
      <c r="BK715">
        <f t="shared" si="1442"/>
        <v>0</v>
      </c>
      <c r="BL715">
        <f t="shared" si="1443"/>
        <v>0</v>
      </c>
      <c r="BM715">
        <f t="shared" si="1444"/>
        <v>0</v>
      </c>
      <c r="BN715">
        <f t="shared" si="1445"/>
        <v>0</v>
      </c>
      <c r="BO715">
        <f t="shared" si="1446"/>
        <v>0</v>
      </c>
      <c r="BP715">
        <f t="shared" si="1447"/>
        <v>0</v>
      </c>
      <c r="BQ715">
        <f t="shared" si="1448"/>
        <v>0</v>
      </c>
      <c r="BR715">
        <f t="shared" si="1449"/>
        <v>0</v>
      </c>
      <c r="BS715">
        <f t="shared" si="1450"/>
        <v>0</v>
      </c>
      <c r="BT715">
        <f t="shared" si="1451"/>
        <v>0</v>
      </c>
      <c r="BU715">
        <f t="shared" si="1452"/>
        <v>0</v>
      </c>
      <c r="BV715">
        <f t="shared" si="1453"/>
        <v>0</v>
      </c>
      <c r="BW715">
        <f t="shared" si="1454"/>
        <v>0</v>
      </c>
      <c r="BX715">
        <f t="shared" si="1455"/>
        <v>0</v>
      </c>
      <c r="BY715">
        <f t="shared" si="1456"/>
        <v>0</v>
      </c>
      <c r="BZ715">
        <f t="shared" si="1457"/>
        <v>0</v>
      </c>
      <c r="CA715">
        <f t="shared" si="1458"/>
        <v>0</v>
      </c>
      <c r="CB715">
        <f t="shared" si="1459"/>
        <v>0</v>
      </c>
      <c r="CC715">
        <f t="shared" si="1460"/>
        <v>0</v>
      </c>
      <c r="CD715">
        <f t="shared" si="1461"/>
        <v>0</v>
      </c>
      <c r="CE715">
        <f t="shared" si="1462"/>
        <v>0</v>
      </c>
      <c r="CF715">
        <f t="shared" si="1463"/>
        <v>0</v>
      </c>
      <c r="CG715">
        <f t="shared" si="1464"/>
        <v>0</v>
      </c>
      <c r="CH715">
        <f t="shared" si="1465"/>
        <v>0</v>
      </c>
      <c r="CI715">
        <f t="shared" si="1466"/>
        <v>0</v>
      </c>
      <c r="CJ715">
        <f t="shared" si="1467"/>
        <v>0</v>
      </c>
      <c r="CK715">
        <f t="shared" si="1468"/>
        <v>0</v>
      </c>
      <c r="CL715" t="str">
        <f t="shared" si="1469"/>
        <v/>
      </c>
      <c r="CM715" t="str">
        <f t="shared" si="1470"/>
        <v/>
      </c>
      <c r="CN715" t="str">
        <f t="shared" si="1471"/>
        <v/>
      </c>
      <c r="CO715" t="str">
        <f t="shared" si="1472"/>
        <v/>
      </c>
      <c r="CP715" t="str">
        <f t="shared" si="1473"/>
        <v/>
      </c>
      <c r="CQ715" t="str">
        <f t="shared" si="1474"/>
        <v/>
      </c>
      <c r="CR715" t="str">
        <f t="shared" si="1475"/>
        <v/>
      </c>
      <c r="CS715" t="str">
        <f t="shared" si="1476"/>
        <v/>
      </c>
      <c r="CT715" t="str">
        <f t="shared" si="1477"/>
        <v/>
      </c>
      <c r="CU715" t="str">
        <f t="shared" si="1478"/>
        <v/>
      </c>
      <c r="CV715" t="str">
        <f t="shared" si="1479"/>
        <v/>
      </c>
      <c r="CW715" t="str">
        <f t="shared" si="1480"/>
        <v/>
      </c>
      <c r="CX715" t="str">
        <f t="shared" si="1481"/>
        <v/>
      </c>
      <c r="CY715" t="str">
        <f t="shared" si="1482"/>
        <v/>
      </c>
      <c r="CZ715" t="str">
        <f t="shared" si="1483"/>
        <v/>
      </c>
      <c r="DA715" t="str">
        <f t="shared" si="1484"/>
        <v/>
      </c>
      <c r="DB715" t="str">
        <f t="shared" si="1485"/>
        <v/>
      </c>
      <c r="DC715" t="str">
        <f t="shared" si="1486"/>
        <v/>
      </c>
      <c r="DD715" t="str">
        <f t="shared" si="1487"/>
        <v/>
      </c>
      <c r="DE715" t="str">
        <f t="shared" si="1488"/>
        <v/>
      </c>
      <c r="DF715" t="str">
        <f t="shared" si="1489"/>
        <v/>
      </c>
      <c r="DG715" t="str">
        <f t="shared" si="1490"/>
        <v/>
      </c>
      <c r="DH715" t="str">
        <f t="shared" si="1491"/>
        <v/>
      </c>
      <c r="DI715" t="str">
        <f t="shared" si="1492"/>
        <v/>
      </c>
      <c r="DJ715" t="str">
        <f t="shared" si="1493"/>
        <v/>
      </c>
      <c r="DK715" t="str">
        <f t="shared" si="1494"/>
        <v/>
      </c>
      <c r="DL715" t="str">
        <f t="shared" si="1495"/>
        <v/>
      </c>
      <c r="DM715" t="str">
        <f t="shared" si="1496"/>
        <v/>
      </c>
      <c r="DN715" t="str">
        <f t="shared" si="1497"/>
        <v/>
      </c>
      <c r="DO715" t="str">
        <f t="shared" si="1498"/>
        <v/>
      </c>
      <c r="DP715" t="str">
        <f t="shared" si="1499"/>
        <v/>
      </c>
      <c r="DQ715" t="str">
        <f t="shared" si="1500"/>
        <v/>
      </c>
      <c r="DR715" t="str">
        <f t="shared" si="1501"/>
        <v/>
      </c>
      <c r="DS715" t="str">
        <f t="shared" si="1502"/>
        <v/>
      </c>
      <c r="DT715" t="str">
        <f t="shared" si="1503"/>
        <v/>
      </c>
      <c r="DU715">
        <f t="shared" si="1504"/>
        <v>0</v>
      </c>
      <c r="DV715">
        <f t="shared" si="1505"/>
        <v>0</v>
      </c>
      <c r="DW715">
        <f t="shared" si="1506"/>
        <v>0</v>
      </c>
      <c r="DX715" t="str">
        <f t="shared" si="1507"/>
        <v/>
      </c>
      <c r="DY715" t="str">
        <f t="shared" si="1508"/>
        <v/>
      </c>
      <c r="DZ715" t="str">
        <f t="shared" si="1509"/>
        <v/>
      </c>
      <c r="EA715" s="5">
        <f t="shared" si="1510"/>
        <v>0</v>
      </c>
      <c r="EB715" s="3">
        <f t="shared" si="1511"/>
        <v>0</v>
      </c>
    </row>
    <row r="716" spans="2:132" x14ac:dyDescent="0.2">
      <c r="B716">
        <v>711</v>
      </c>
      <c r="C716" s="3">
        <f>Zisk!D730</f>
        <v>0</v>
      </c>
      <c r="D716">
        <f>Zisk!E730</f>
        <v>0</v>
      </c>
      <c r="E716" s="66" t="str">
        <f t="shared" si="1398"/>
        <v/>
      </c>
      <c r="F716" t="str">
        <f t="shared" si="1399"/>
        <v/>
      </c>
      <c r="G716" s="66" t="str">
        <f t="shared" si="1400"/>
        <v/>
      </c>
      <c r="J716">
        <f>VstupniParametry_SKRYT!$D$5</f>
        <v>0.02</v>
      </c>
      <c r="K716">
        <f>VstupniParametry_SKRYT!$D$6</f>
        <v>0.06</v>
      </c>
      <c r="L716">
        <f>VstupniParametry_SKRYT!$D$7</f>
        <v>0.06</v>
      </c>
      <c r="M716">
        <f>VstupniParametry_SKRYT!$D$8</f>
        <v>0.06</v>
      </c>
      <c r="N716">
        <f>VstupniParametry_SKRYT!$D$9</f>
        <v>1.7999999999999999E-2</v>
      </c>
      <c r="O716" s="27">
        <f>VstupniParametry_SKRYT!$D$10</f>
        <v>0.01</v>
      </c>
      <c r="P716" s="27">
        <f>VstupniParametry_SKRYT!$D$11</f>
        <v>0.01</v>
      </c>
      <c r="Q716" s="27">
        <f>VstupniParametry_SKRYT!$D$12</f>
        <v>0.01</v>
      </c>
      <c r="R716" s="27">
        <f>VstupniParametry_SKRYT!$D$13</f>
        <v>0.01</v>
      </c>
      <c r="S716" s="27">
        <f>VstupniParametry_SKRYT!$D$14</f>
        <v>0.01</v>
      </c>
      <c r="T716">
        <f t="shared" si="1401"/>
        <v>0</v>
      </c>
      <c r="U716">
        <f t="shared" si="1402"/>
        <v>0</v>
      </c>
      <c r="V716">
        <f t="shared" si="1403"/>
        <v>0</v>
      </c>
      <c r="W716">
        <f t="shared" si="1404"/>
        <v>0</v>
      </c>
      <c r="X716">
        <f t="shared" si="1405"/>
        <v>0</v>
      </c>
      <c r="Y716">
        <f t="shared" si="1406"/>
        <v>0</v>
      </c>
      <c r="Z716">
        <f t="shared" si="1407"/>
        <v>0</v>
      </c>
      <c r="AA716">
        <f t="shared" si="1408"/>
        <v>0</v>
      </c>
      <c r="AB716">
        <f t="shared" si="1409"/>
        <v>0</v>
      </c>
      <c r="AC716">
        <f t="shared" si="1410"/>
        <v>0</v>
      </c>
      <c r="AD716">
        <f t="shared" si="1411"/>
        <v>0</v>
      </c>
      <c r="AE716">
        <f t="shared" si="1412"/>
        <v>0</v>
      </c>
      <c r="AF716">
        <f t="shared" si="1413"/>
        <v>0</v>
      </c>
      <c r="AG716">
        <f t="shared" si="1414"/>
        <v>0</v>
      </c>
      <c r="AH716">
        <f t="shared" si="1415"/>
        <v>0</v>
      </c>
      <c r="AI716">
        <f t="shared" si="1416"/>
        <v>0</v>
      </c>
      <c r="AJ716">
        <f t="shared" si="1417"/>
        <v>0</v>
      </c>
      <c r="AK716">
        <f t="shared" si="1418"/>
        <v>0</v>
      </c>
      <c r="AL716">
        <f t="shared" si="1419"/>
        <v>0</v>
      </c>
      <c r="AM716">
        <f t="shared" si="1420"/>
        <v>0</v>
      </c>
      <c r="AN716">
        <f t="shared" si="1421"/>
        <v>0</v>
      </c>
      <c r="AO716">
        <f t="shared" si="1422"/>
        <v>0</v>
      </c>
      <c r="AP716">
        <f t="shared" si="1423"/>
        <v>0</v>
      </c>
      <c r="AQ716">
        <f t="shared" si="1424"/>
        <v>0</v>
      </c>
      <c r="AR716">
        <f t="shared" si="1425"/>
        <v>0</v>
      </c>
      <c r="AS716">
        <f t="shared" si="1426"/>
        <v>0</v>
      </c>
      <c r="AT716">
        <f t="shared" si="1396"/>
        <v>0</v>
      </c>
      <c r="AU716">
        <f t="shared" si="1427"/>
        <v>0</v>
      </c>
      <c r="AV716">
        <f t="shared" si="1428"/>
        <v>0</v>
      </c>
      <c r="AW716">
        <f t="shared" si="1397"/>
        <v>0</v>
      </c>
      <c r="AX716">
        <f t="shared" si="1429"/>
        <v>0</v>
      </c>
      <c r="AY716">
        <f t="shared" si="1430"/>
        <v>0</v>
      </c>
      <c r="AZ716">
        <f t="shared" si="1431"/>
        <v>0</v>
      </c>
      <c r="BA716">
        <f t="shared" si="1432"/>
        <v>0</v>
      </c>
      <c r="BB716">
        <f t="shared" si="1433"/>
        <v>0</v>
      </c>
      <c r="BC716">
        <f t="shared" si="1434"/>
        <v>0</v>
      </c>
      <c r="BD716">
        <f t="shared" si="1435"/>
        <v>0</v>
      </c>
      <c r="BE716">
        <f t="shared" si="1436"/>
        <v>0</v>
      </c>
      <c r="BF716">
        <f t="shared" si="1437"/>
        <v>0</v>
      </c>
      <c r="BG716">
        <f t="shared" si="1438"/>
        <v>0</v>
      </c>
      <c r="BH716">
        <f t="shared" si="1439"/>
        <v>0</v>
      </c>
      <c r="BI716">
        <f t="shared" si="1440"/>
        <v>0</v>
      </c>
      <c r="BJ716">
        <f t="shared" si="1441"/>
        <v>0</v>
      </c>
      <c r="BK716">
        <f t="shared" si="1442"/>
        <v>0</v>
      </c>
      <c r="BL716">
        <f t="shared" si="1443"/>
        <v>0</v>
      </c>
      <c r="BM716">
        <f t="shared" si="1444"/>
        <v>0</v>
      </c>
      <c r="BN716">
        <f t="shared" si="1445"/>
        <v>0</v>
      </c>
      <c r="BO716">
        <f t="shared" si="1446"/>
        <v>0</v>
      </c>
      <c r="BP716">
        <f t="shared" si="1447"/>
        <v>0</v>
      </c>
      <c r="BQ716">
        <f t="shared" si="1448"/>
        <v>0</v>
      </c>
      <c r="BR716">
        <f t="shared" si="1449"/>
        <v>0</v>
      </c>
      <c r="BS716">
        <f t="shared" si="1450"/>
        <v>0</v>
      </c>
      <c r="BT716">
        <f t="shared" si="1451"/>
        <v>0</v>
      </c>
      <c r="BU716">
        <f t="shared" si="1452"/>
        <v>0</v>
      </c>
      <c r="BV716">
        <f t="shared" si="1453"/>
        <v>0</v>
      </c>
      <c r="BW716">
        <f t="shared" si="1454"/>
        <v>0</v>
      </c>
      <c r="BX716">
        <f t="shared" si="1455"/>
        <v>0</v>
      </c>
      <c r="BY716">
        <f t="shared" si="1456"/>
        <v>0</v>
      </c>
      <c r="BZ716">
        <f t="shared" si="1457"/>
        <v>0</v>
      </c>
      <c r="CA716">
        <f t="shared" si="1458"/>
        <v>0</v>
      </c>
      <c r="CB716">
        <f t="shared" si="1459"/>
        <v>0</v>
      </c>
      <c r="CC716">
        <f t="shared" si="1460"/>
        <v>0</v>
      </c>
      <c r="CD716">
        <f t="shared" si="1461"/>
        <v>0</v>
      </c>
      <c r="CE716">
        <f t="shared" si="1462"/>
        <v>0</v>
      </c>
      <c r="CF716">
        <f t="shared" si="1463"/>
        <v>0</v>
      </c>
      <c r="CG716">
        <f t="shared" si="1464"/>
        <v>0</v>
      </c>
      <c r="CH716">
        <f t="shared" si="1465"/>
        <v>0</v>
      </c>
      <c r="CI716">
        <f t="shared" si="1466"/>
        <v>0</v>
      </c>
      <c r="CJ716">
        <f t="shared" si="1467"/>
        <v>0</v>
      </c>
      <c r="CK716">
        <f t="shared" si="1468"/>
        <v>0</v>
      </c>
      <c r="CL716" t="str">
        <f t="shared" si="1469"/>
        <v/>
      </c>
      <c r="CM716" t="str">
        <f t="shared" si="1470"/>
        <v/>
      </c>
      <c r="CN716" t="str">
        <f t="shared" si="1471"/>
        <v/>
      </c>
      <c r="CO716" t="str">
        <f t="shared" si="1472"/>
        <v/>
      </c>
      <c r="CP716" t="str">
        <f t="shared" si="1473"/>
        <v/>
      </c>
      <c r="CQ716" t="str">
        <f t="shared" si="1474"/>
        <v/>
      </c>
      <c r="CR716" t="str">
        <f t="shared" si="1475"/>
        <v/>
      </c>
      <c r="CS716" t="str">
        <f t="shared" si="1476"/>
        <v/>
      </c>
      <c r="CT716" t="str">
        <f t="shared" si="1477"/>
        <v/>
      </c>
      <c r="CU716" t="str">
        <f t="shared" si="1478"/>
        <v/>
      </c>
      <c r="CV716" t="str">
        <f t="shared" si="1479"/>
        <v/>
      </c>
      <c r="CW716" t="str">
        <f t="shared" si="1480"/>
        <v/>
      </c>
      <c r="CX716" t="str">
        <f t="shared" si="1481"/>
        <v/>
      </c>
      <c r="CY716" t="str">
        <f t="shared" si="1482"/>
        <v/>
      </c>
      <c r="CZ716" t="str">
        <f t="shared" si="1483"/>
        <v/>
      </c>
      <c r="DA716" t="str">
        <f t="shared" si="1484"/>
        <v/>
      </c>
      <c r="DB716" t="str">
        <f t="shared" si="1485"/>
        <v/>
      </c>
      <c r="DC716" t="str">
        <f t="shared" si="1486"/>
        <v/>
      </c>
      <c r="DD716" t="str">
        <f t="shared" si="1487"/>
        <v/>
      </c>
      <c r="DE716" t="str">
        <f t="shared" si="1488"/>
        <v/>
      </c>
      <c r="DF716" t="str">
        <f t="shared" si="1489"/>
        <v/>
      </c>
      <c r="DG716" t="str">
        <f t="shared" si="1490"/>
        <v/>
      </c>
      <c r="DH716" t="str">
        <f t="shared" si="1491"/>
        <v/>
      </c>
      <c r="DI716" t="str">
        <f t="shared" si="1492"/>
        <v/>
      </c>
      <c r="DJ716" t="str">
        <f t="shared" si="1493"/>
        <v/>
      </c>
      <c r="DK716" t="str">
        <f t="shared" si="1494"/>
        <v/>
      </c>
      <c r="DL716" t="str">
        <f t="shared" si="1495"/>
        <v/>
      </c>
      <c r="DM716" t="str">
        <f t="shared" si="1496"/>
        <v/>
      </c>
      <c r="DN716" t="str">
        <f t="shared" si="1497"/>
        <v/>
      </c>
      <c r="DO716" t="str">
        <f t="shared" si="1498"/>
        <v/>
      </c>
      <c r="DP716" t="str">
        <f t="shared" si="1499"/>
        <v/>
      </c>
      <c r="DQ716" t="str">
        <f t="shared" si="1500"/>
        <v/>
      </c>
      <c r="DR716" t="str">
        <f t="shared" si="1501"/>
        <v/>
      </c>
      <c r="DS716" t="str">
        <f t="shared" si="1502"/>
        <v/>
      </c>
      <c r="DT716" t="str">
        <f t="shared" si="1503"/>
        <v/>
      </c>
      <c r="DU716">
        <f t="shared" si="1504"/>
        <v>0</v>
      </c>
      <c r="DV716">
        <f t="shared" si="1505"/>
        <v>0</v>
      </c>
      <c r="DW716">
        <f t="shared" si="1506"/>
        <v>0</v>
      </c>
      <c r="DX716" t="str">
        <f t="shared" si="1507"/>
        <v/>
      </c>
      <c r="DY716" t="str">
        <f t="shared" si="1508"/>
        <v/>
      </c>
      <c r="DZ716" t="str">
        <f t="shared" si="1509"/>
        <v/>
      </c>
      <c r="EA716" s="5">
        <f t="shared" si="1510"/>
        <v>0</v>
      </c>
      <c r="EB716" s="3">
        <f t="shared" si="1511"/>
        <v>0</v>
      </c>
    </row>
    <row r="717" spans="2:132" x14ac:dyDescent="0.2">
      <c r="B717" s="25">
        <v>712</v>
      </c>
      <c r="C717" s="26">
        <f>Zisk!D731</f>
        <v>0</v>
      </c>
      <c r="D717">
        <f>Zisk!E731</f>
        <v>0</v>
      </c>
      <c r="E717" s="66" t="str">
        <f t="shared" si="1398"/>
        <v/>
      </c>
      <c r="F717" t="str">
        <f t="shared" si="1399"/>
        <v/>
      </c>
      <c r="G717" s="66" t="str">
        <f t="shared" si="1400"/>
        <v/>
      </c>
      <c r="H717" s="25"/>
      <c r="I717" s="25"/>
      <c r="J717">
        <f>VstupniParametry_SKRYT!$D$5</f>
        <v>0.02</v>
      </c>
      <c r="K717">
        <f>VstupniParametry_SKRYT!$D$6</f>
        <v>0.06</v>
      </c>
      <c r="L717">
        <f>VstupniParametry_SKRYT!$D$7</f>
        <v>0.06</v>
      </c>
      <c r="M717">
        <f>VstupniParametry_SKRYT!$D$8</f>
        <v>0.06</v>
      </c>
      <c r="N717">
        <f>VstupniParametry_SKRYT!$D$9</f>
        <v>1.7999999999999999E-2</v>
      </c>
      <c r="O717" s="27">
        <f>VstupniParametry_SKRYT!$D$10</f>
        <v>0.01</v>
      </c>
      <c r="P717" s="27">
        <f>VstupniParametry_SKRYT!$D$11</f>
        <v>0.01</v>
      </c>
      <c r="Q717" s="27">
        <f>VstupniParametry_SKRYT!$D$12</f>
        <v>0.01</v>
      </c>
      <c r="R717" s="27">
        <f>VstupniParametry_SKRYT!$D$13</f>
        <v>0.01</v>
      </c>
      <c r="S717" s="27">
        <f>VstupniParametry_SKRYT!$D$14</f>
        <v>0.01</v>
      </c>
      <c r="T717">
        <f t="shared" si="1401"/>
        <v>0</v>
      </c>
      <c r="U717">
        <f t="shared" si="1402"/>
        <v>0</v>
      </c>
      <c r="V717">
        <f t="shared" si="1403"/>
        <v>0</v>
      </c>
      <c r="W717">
        <f t="shared" si="1404"/>
        <v>0</v>
      </c>
      <c r="X717">
        <f t="shared" si="1405"/>
        <v>0</v>
      </c>
      <c r="Y717">
        <f t="shared" si="1406"/>
        <v>0</v>
      </c>
      <c r="Z717">
        <f t="shared" si="1407"/>
        <v>0</v>
      </c>
      <c r="AA717">
        <f t="shared" si="1408"/>
        <v>0</v>
      </c>
      <c r="AB717">
        <f t="shared" si="1409"/>
        <v>0</v>
      </c>
      <c r="AC717">
        <f t="shared" si="1410"/>
        <v>0</v>
      </c>
      <c r="AD717">
        <f t="shared" si="1411"/>
        <v>0</v>
      </c>
      <c r="AE717">
        <f t="shared" si="1412"/>
        <v>0</v>
      </c>
      <c r="AF717">
        <f t="shared" si="1413"/>
        <v>0</v>
      </c>
      <c r="AG717">
        <f t="shared" si="1414"/>
        <v>0</v>
      </c>
      <c r="AH717">
        <f t="shared" si="1415"/>
        <v>0</v>
      </c>
      <c r="AI717">
        <f t="shared" si="1416"/>
        <v>0</v>
      </c>
      <c r="AJ717">
        <f t="shared" si="1417"/>
        <v>0</v>
      </c>
      <c r="AK717">
        <f t="shared" si="1418"/>
        <v>0</v>
      </c>
      <c r="AL717">
        <f t="shared" si="1419"/>
        <v>0</v>
      </c>
      <c r="AM717">
        <f t="shared" si="1420"/>
        <v>0</v>
      </c>
      <c r="AN717">
        <f t="shared" si="1421"/>
        <v>0</v>
      </c>
      <c r="AO717">
        <f t="shared" si="1422"/>
        <v>0</v>
      </c>
      <c r="AP717">
        <f t="shared" si="1423"/>
        <v>0</v>
      </c>
      <c r="AQ717">
        <f t="shared" si="1424"/>
        <v>0</v>
      </c>
      <c r="AR717">
        <f t="shared" si="1425"/>
        <v>0</v>
      </c>
      <c r="AS717">
        <f t="shared" si="1426"/>
        <v>0</v>
      </c>
      <c r="AT717">
        <f t="shared" si="1396"/>
        <v>0</v>
      </c>
      <c r="AU717">
        <f t="shared" si="1427"/>
        <v>0</v>
      </c>
      <c r="AV717">
        <f t="shared" si="1428"/>
        <v>0</v>
      </c>
      <c r="AW717">
        <f t="shared" si="1397"/>
        <v>0</v>
      </c>
      <c r="AX717">
        <f t="shared" si="1429"/>
        <v>0</v>
      </c>
      <c r="AY717">
        <f t="shared" si="1430"/>
        <v>0</v>
      </c>
      <c r="AZ717">
        <f t="shared" si="1431"/>
        <v>0</v>
      </c>
      <c r="BA717">
        <f t="shared" si="1432"/>
        <v>0</v>
      </c>
      <c r="BB717">
        <f t="shared" si="1433"/>
        <v>0</v>
      </c>
      <c r="BC717">
        <f t="shared" si="1434"/>
        <v>0</v>
      </c>
      <c r="BD717">
        <f t="shared" si="1435"/>
        <v>0</v>
      </c>
      <c r="BE717">
        <f t="shared" si="1436"/>
        <v>0</v>
      </c>
      <c r="BF717">
        <f t="shared" si="1437"/>
        <v>0</v>
      </c>
      <c r="BG717">
        <f t="shared" si="1438"/>
        <v>0</v>
      </c>
      <c r="BH717">
        <f t="shared" si="1439"/>
        <v>0</v>
      </c>
      <c r="BI717">
        <f t="shared" si="1440"/>
        <v>0</v>
      </c>
      <c r="BJ717">
        <f t="shared" si="1441"/>
        <v>0</v>
      </c>
      <c r="BK717">
        <f t="shared" si="1442"/>
        <v>0</v>
      </c>
      <c r="BL717">
        <f t="shared" si="1443"/>
        <v>0</v>
      </c>
      <c r="BM717">
        <f t="shared" si="1444"/>
        <v>0</v>
      </c>
      <c r="BN717">
        <f t="shared" si="1445"/>
        <v>0</v>
      </c>
      <c r="BO717">
        <f t="shared" si="1446"/>
        <v>0</v>
      </c>
      <c r="BP717">
        <f t="shared" si="1447"/>
        <v>0</v>
      </c>
      <c r="BQ717">
        <f t="shared" si="1448"/>
        <v>0</v>
      </c>
      <c r="BR717">
        <f t="shared" si="1449"/>
        <v>0</v>
      </c>
      <c r="BS717">
        <f t="shared" si="1450"/>
        <v>0</v>
      </c>
      <c r="BT717">
        <f t="shared" si="1451"/>
        <v>0</v>
      </c>
      <c r="BU717">
        <f t="shared" si="1452"/>
        <v>0</v>
      </c>
      <c r="BV717">
        <f t="shared" si="1453"/>
        <v>0</v>
      </c>
      <c r="BW717">
        <f t="shared" si="1454"/>
        <v>0</v>
      </c>
      <c r="BX717">
        <f t="shared" si="1455"/>
        <v>0</v>
      </c>
      <c r="BY717">
        <f t="shared" si="1456"/>
        <v>0</v>
      </c>
      <c r="BZ717">
        <f t="shared" si="1457"/>
        <v>0</v>
      </c>
      <c r="CA717">
        <f t="shared" si="1458"/>
        <v>0</v>
      </c>
      <c r="CB717">
        <f t="shared" si="1459"/>
        <v>0</v>
      </c>
      <c r="CC717">
        <f t="shared" si="1460"/>
        <v>0</v>
      </c>
      <c r="CD717">
        <f t="shared" si="1461"/>
        <v>0</v>
      </c>
      <c r="CE717">
        <f t="shared" si="1462"/>
        <v>0</v>
      </c>
      <c r="CF717">
        <f t="shared" si="1463"/>
        <v>0</v>
      </c>
      <c r="CG717">
        <f t="shared" si="1464"/>
        <v>0</v>
      </c>
      <c r="CH717">
        <f t="shared" si="1465"/>
        <v>0</v>
      </c>
      <c r="CI717">
        <f t="shared" si="1466"/>
        <v>0</v>
      </c>
      <c r="CJ717">
        <f t="shared" si="1467"/>
        <v>0</v>
      </c>
      <c r="CK717">
        <f t="shared" si="1468"/>
        <v>0</v>
      </c>
      <c r="CL717" t="str">
        <f t="shared" si="1469"/>
        <v/>
      </c>
      <c r="CM717" t="str">
        <f t="shared" si="1470"/>
        <v/>
      </c>
      <c r="CN717" t="str">
        <f t="shared" si="1471"/>
        <v/>
      </c>
      <c r="CO717" t="str">
        <f t="shared" si="1472"/>
        <v/>
      </c>
      <c r="CP717" t="str">
        <f t="shared" si="1473"/>
        <v/>
      </c>
      <c r="CQ717" t="str">
        <f t="shared" si="1474"/>
        <v/>
      </c>
      <c r="CR717" t="str">
        <f t="shared" si="1475"/>
        <v/>
      </c>
      <c r="CS717" t="str">
        <f t="shared" si="1476"/>
        <v/>
      </c>
      <c r="CT717" t="str">
        <f t="shared" si="1477"/>
        <v/>
      </c>
      <c r="CU717" t="str">
        <f t="shared" si="1478"/>
        <v/>
      </c>
      <c r="CV717" t="str">
        <f t="shared" si="1479"/>
        <v/>
      </c>
      <c r="CW717" t="str">
        <f t="shared" si="1480"/>
        <v/>
      </c>
      <c r="CX717" t="str">
        <f t="shared" si="1481"/>
        <v/>
      </c>
      <c r="CY717" t="str">
        <f t="shared" si="1482"/>
        <v/>
      </c>
      <c r="CZ717" t="str">
        <f t="shared" si="1483"/>
        <v/>
      </c>
      <c r="DA717" t="str">
        <f t="shared" si="1484"/>
        <v/>
      </c>
      <c r="DB717" t="str">
        <f t="shared" si="1485"/>
        <v/>
      </c>
      <c r="DC717" t="str">
        <f t="shared" si="1486"/>
        <v/>
      </c>
      <c r="DD717" t="str">
        <f t="shared" si="1487"/>
        <v/>
      </c>
      <c r="DE717" t="str">
        <f t="shared" si="1488"/>
        <v/>
      </c>
      <c r="DF717" t="str">
        <f t="shared" si="1489"/>
        <v/>
      </c>
      <c r="DG717" t="str">
        <f t="shared" si="1490"/>
        <v/>
      </c>
      <c r="DH717" t="str">
        <f t="shared" si="1491"/>
        <v/>
      </c>
      <c r="DI717" t="str">
        <f t="shared" si="1492"/>
        <v/>
      </c>
      <c r="DJ717" t="str">
        <f t="shared" si="1493"/>
        <v/>
      </c>
      <c r="DK717" t="str">
        <f t="shared" si="1494"/>
        <v/>
      </c>
      <c r="DL717" t="str">
        <f t="shared" si="1495"/>
        <v/>
      </c>
      <c r="DM717" t="str">
        <f t="shared" si="1496"/>
        <v/>
      </c>
      <c r="DN717" t="str">
        <f t="shared" si="1497"/>
        <v/>
      </c>
      <c r="DO717" t="str">
        <f t="shared" si="1498"/>
        <v/>
      </c>
      <c r="DP717" t="str">
        <f t="shared" si="1499"/>
        <v/>
      </c>
      <c r="DQ717" t="str">
        <f t="shared" si="1500"/>
        <v/>
      </c>
      <c r="DR717" t="str">
        <f t="shared" si="1501"/>
        <v/>
      </c>
      <c r="DS717" t="str">
        <f t="shared" si="1502"/>
        <v/>
      </c>
      <c r="DT717" t="str">
        <f t="shared" si="1503"/>
        <v/>
      </c>
      <c r="DU717">
        <f t="shared" si="1504"/>
        <v>0</v>
      </c>
      <c r="DV717">
        <f t="shared" si="1505"/>
        <v>0</v>
      </c>
      <c r="DW717">
        <f t="shared" si="1506"/>
        <v>0</v>
      </c>
      <c r="DX717" t="str">
        <f t="shared" si="1507"/>
        <v/>
      </c>
      <c r="DY717" t="str">
        <f t="shared" si="1508"/>
        <v/>
      </c>
      <c r="DZ717" t="str">
        <f t="shared" si="1509"/>
        <v/>
      </c>
      <c r="EA717" s="5">
        <f t="shared" si="1510"/>
        <v>0</v>
      </c>
      <c r="EB717" s="3">
        <f t="shared" si="1511"/>
        <v>0</v>
      </c>
    </row>
    <row r="718" spans="2:132" x14ac:dyDescent="0.2">
      <c r="B718">
        <v>713</v>
      </c>
      <c r="C718" s="3">
        <f>Zisk!D732</f>
        <v>0</v>
      </c>
      <c r="D718">
        <f>Zisk!E732</f>
        <v>0</v>
      </c>
      <c r="E718" s="66" t="str">
        <f t="shared" si="1398"/>
        <v/>
      </c>
      <c r="F718" t="str">
        <f t="shared" si="1399"/>
        <v/>
      </c>
      <c r="G718" s="66" t="str">
        <f t="shared" si="1400"/>
        <v/>
      </c>
      <c r="J718">
        <f>VstupniParametry_SKRYT!$D$5</f>
        <v>0.02</v>
      </c>
      <c r="K718">
        <f>VstupniParametry_SKRYT!$D$6</f>
        <v>0.06</v>
      </c>
      <c r="L718">
        <f>VstupniParametry_SKRYT!$D$7</f>
        <v>0.06</v>
      </c>
      <c r="M718">
        <f>VstupniParametry_SKRYT!$D$8</f>
        <v>0.06</v>
      </c>
      <c r="N718">
        <f>VstupniParametry_SKRYT!$D$9</f>
        <v>1.7999999999999999E-2</v>
      </c>
      <c r="O718" s="27">
        <f>VstupniParametry_SKRYT!$D$10</f>
        <v>0.01</v>
      </c>
      <c r="P718" s="27">
        <f>VstupniParametry_SKRYT!$D$11</f>
        <v>0.01</v>
      </c>
      <c r="Q718" s="27">
        <f>VstupniParametry_SKRYT!$D$12</f>
        <v>0.01</v>
      </c>
      <c r="R718" s="27">
        <f>VstupniParametry_SKRYT!$D$13</f>
        <v>0.01</v>
      </c>
      <c r="S718" s="27">
        <f>VstupniParametry_SKRYT!$D$14</f>
        <v>0.01</v>
      </c>
      <c r="T718">
        <f t="shared" si="1401"/>
        <v>0</v>
      </c>
      <c r="U718">
        <f t="shared" si="1402"/>
        <v>0</v>
      </c>
      <c r="V718">
        <f t="shared" si="1403"/>
        <v>0</v>
      </c>
      <c r="W718">
        <f t="shared" si="1404"/>
        <v>0</v>
      </c>
      <c r="X718">
        <f t="shared" si="1405"/>
        <v>0</v>
      </c>
      <c r="Y718">
        <f t="shared" si="1406"/>
        <v>0</v>
      </c>
      <c r="Z718">
        <f t="shared" si="1407"/>
        <v>0</v>
      </c>
      <c r="AA718">
        <f t="shared" si="1408"/>
        <v>0</v>
      </c>
      <c r="AB718">
        <f t="shared" si="1409"/>
        <v>0</v>
      </c>
      <c r="AC718">
        <f t="shared" si="1410"/>
        <v>0</v>
      </c>
      <c r="AD718">
        <f t="shared" si="1411"/>
        <v>0</v>
      </c>
      <c r="AE718">
        <f t="shared" si="1412"/>
        <v>0</v>
      </c>
      <c r="AF718">
        <f t="shared" si="1413"/>
        <v>0</v>
      </c>
      <c r="AG718">
        <f t="shared" si="1414"/>
        <v>0</v>
      </c>
      <c r="AH718">
        <f t="shared" si="1415"/>
        <v>0</v>
      </c>
      <c r="AI718">
        <f t="shared" si="1416"/>
        <v>0</v>
      </c>
      <c r="AJ718">
        <f t="shared" si="1417"/>
        <v>0</v>
      </c>
      <c r="AK718">
        <f t="shared" si="1418"/>
        <v>0</v>
      </c>
      <c r="AL718">
        <f t="shared" si="1419"/>
        <v>0</v>
      </c>
      <c r="AM718">
        <f t="shared" si="1420"/>
        <v>0</v>
      </c>
      <c r="AN718">
        <f t="shared" si="1421"/>
        <v>0</v>
      </c>
      <c r="AO718">
        <f t="shared" si="1422"/>
        <v>0</v>
      </c>
      <c r="AP718">
        <f t="shared" si="1423"/>
        <v>0</v>
      </c>
      <c r="AQ718">
        <f t="shared" si="1424"/>
        <v>0</v>
      </c>
      <c r="AR718">
        <f t="shared" si="1425"/>
        <v>0</v>
      </c>
      <c r="AS718">
        <f t="shared" si="1426"/>
        <v>0</v>
      </c>
      <c r="AT718">
        <f t="shared" si="1396"/>
        <v>0</v>
      </c>
      <c r="AU718">
        <f t="shared" si="1427"/>
        <v>0</v>
      </c>
      <c r="AV718">
        <f t="shared" si="1428"/>
        <v>0</v>
      </c>
      <c r="AW718">
        <f t="shared" si="1397"/>
        <v>0</v>
      </c>
      <c r="AX718">
        <f t="shared" si="1429"/>
        <v>0</v>
      </c>
      <c r="AY718">
        <f t="shared" si="1430"/>
        <v>0</v>
      </c>
      <c r="AZ718">
        <f t="shared" si="1431"/>
        <v>0</v>
      </c>
      <c r="BA718">
        <f t="shared" si="1432"/>
        <v>0</v>
      </c>
      <c r="BB718">
        <f t="shared" si="1433"/>
        <v>0</v>
      </c>
      <c r="BC718">
        <f t="shared" si="1434"/>
        <v>0</v>
      </c>
      <c r="BD718">
        <f t="shared" si="1435"/>
        <v>0</v>
      </c>
      <c r="BE718">
        <f t="shared" si="1436"/>
        <v>0</v>
      </c>
      <c r="BF718">
        <f t="shared" si="1437"/>
        <v>0</v>
      </c>
      <c r="BG718">
        <f t="shared" si="1438"/>
        <v>0</v>
      </c>
      <c r="BH718">
        <f t="shared" si="1439"/>
        <v>0</v>
      </c>
      <c r="BI718">
        <f t="shared" si="1440"/>
        <v>0</v>
      </c>
      <c r="BJ718">
        <f t="shared" si="1441"/>
        <v>0</v>
      </c>
      <c r="BK718">
        <f t="shared" si="1442"/>
        <v>0</v>
      </c>
      <c r="BL718">
        <f t="shared" si="1443"/>
        <v>0</v>
      </c>
      <c r="BM718">
        <f t="shared" si="1444"/>
        <v>0</v>
      </c>
      <c r="BN718">
        <f t="shared" si="1445"/>
        <v>0</v>
      </c>
      <c r="BO718">
        <f t="shared" si="1446"/>
        <v>0</v>
      </c>
      <c r="BP718">
        <f t="shared" si="1447"/>
        <v>0</v>
      </c>
      <c r="BQ718">
        <f t="shared" si="1448"/>
        <v>0</v>
      </c>
      <c r="BR718">
        <f t="shared" si="1449"/>
        <v>0</v>
      </c>
      <c r="BS718">
        <f t="shared" si="1450"/>
        <v>0</v>
      </c>
      <c r="BT718">
        <f t="shared" si="1451"/>
        <v>0</v>
      </c>
      <c r="BU718">
        <f t="shared" si="1452"/>
        <v>0</v>
      </c>
      <c r="BV718">
        <f t="shared" si="1453"/>
        <v>0</v>
      </c>
      <c r="BW718">
        <f t="shared" si="1454"/>
        <v>0</v>
      </c>
      <c r="BX718">
        <f t="shared" si="1455"/>
        <v>0</v>
      </c>
      <c r="BY718">
        <f t="shared" si="1456"/>
        <v>0</v>
      </c>
      <c r="BZ718">
        <f t="shared" si="1457"/>
        <v>0</v>
      </c>
      <c r="CA718">
        <f t="shared" si="1458"/>
        <v>0</v>
      </c>
      <c r="CB718">
        <f t="shared" si="1459"/>
        <v>0</v>
      </c>
      <c r="CC718">
        <f t="shared" si="1460"/>
        <v>0</v>
      </c>
      <c r="CD718">
        <f t="shared" si="1461"/>
        <v>0</v>
      </c>
      <c r="CE718">
        <f t="shared" si="1462"/>
        <v>0</v>
      </c>
      <c r="CF718">
        <f t="shared" si="1463"/>
        <v>0</v>
      </c>
      <c r="CG718">
        <f t="shared" si="1464"/>
        <v>0</v>
      </c>
      <c r="CH718">
        <f t="shared" si="1465"/>
        <v>0</v>
      </c>
      <c r="CI718">
        <f t="shared" si="1466"/>
        <v>0</v>
      </c>
      <c r="CJ718">
        <f t="shared" si="1467"/>
        <v>0</v>
      </c>
      <c r="CK718">
        <f t="shared" si="1468"/>
        <v>0</v>
      </c>
      <c r="CL718" t="str">
        <f t="shared" si="1469"/>
        <v/>
      </c>
      <c r="CM718" t="str">
        <f t="shared" si="1470"/>
        <v/>
      </c>
      <c r="CN718" t="str">
        <f t="shared" si="1471"/>
        <v/>
      </c>
      <c r="CO718" t="str">
        <f t="shared" si="1472"/>
        <v/>
      </c>
      <c r="CP718" t="str">
        <f t="shared" si="1473"/>
        <v/>
      </c>
      <c r="CQ718" t="str">
        <f t="shared" si="1474"/>
        <v/>
      </c>
      <c r="CR718" t="str">
        <f t="shared" si="1475"/>
        <v/>
      </c>
      <c r="CS718" t="str">
        <f t="shared" si="1476"/>
        <v/>
      </c>
      <c r="CT718" t="str">
        <f t="shared" si="1477"/>
        <v/>
      </c>
      <c r="CU718" t="str">
        <f t="shared" si="1478"/>
        <v/>
      </c>
      <c r="CV718" t="str">
        <f t="shared" si="1479"/>
        <v/>
      </c>
      <c r="CW718" t="str">
        <f t="shared" si="1480"/>
        <v/>
      </c>
      <c r="CX718" t="str">
        <f t="shared" si="1481"/>
        <v/>
      </c>
      <c r="CY718" t="str">
        <f t="shared" si="1482"/>
        <v/>
      </c>
      <c r="CZ718" t="str">
        <f t="shared" si="1483"/>
        <v/>
      </c>
      <c r="DA718" t="str">
        <f t="shared" si="1484"/>
        <v/>
      </c>
      <c r="DB718" t="str">
        <f t="shared" si="1485"/>
        <v/>
      </c>
      <c r="DC718" t="str">
        <f t="shared" si="1486"/>
        <v/>
      </c>
      <c r="DD718" t="str">
        <f t="shared" si="1487"/>
        <v/>
      </c>
      <c r="DE718" t="str">
        <f t="shared" si="1488"/>
        <v/>
      </c>
      <c r="DF718" t="str">
        <f t="shared" si="1489"/>
        <v/>
      </c>
      <c r="DG718" t="str">
        <f t="shared" si="1490"/>
        <v/>
      </c>
      <c r="DH718" t="str">
        <f t="shared" si="1491"/>
        <v/>
      </c>
      <c r="DI718" t="str">
        <f t="shared" si="1492"/>
        <v/>
      </c>
      <c r="DJ718" t="str">
        <f t="shared" si="1493"/>
        <v/>
      </c>
      <c r="DK718" t="str">
        <f t="shared" si="1494"/>
        <v/>
      </c>
      <c r="DL718" t="str">
        <f t="shared" si="1495"/>
        <v/>
      </c>
      <c r="DM718" t="str">
        <f t="shared" si="1496"/>
        <v/>
      </c>
      <c r="DN718" t="str">
        <f t="shared" si="1497"/>
        <v/>
      </c>
      <c r="DO718" t="str">
        <f t="shared" si="1498"/>
        <v/>
      </c>
      <c r="DP718" t="str">
        <f t="shared" si="1499"/>
        <v/>
      </c>
      <c r="DQ718" t="str">
        <f t="shared" si="1500"/>
        <v/>
      </c>
      <c r="DR718" t="str">
        <f t="shared" si="1501"/>
        <v/>
      </c>
      <c r="DS718" t="str">
        <f t="shared" si="1502"/>
        <v/>
      </c>
      <c r="DT718" t="str">
        <f t="shared" si="1503"/>
        <v/>
      </c>
      <c r="DU718">
        <f t="shared" si="1504"/>
        <v>0</v>
      </c>
      <c r="DV718">
        <f t="shared" si="1505"/>
        <v>0</v>
      </c>
      <c r="DW718">
        <f t="shared" si="1506"/>
        <v>0</v>
      </c>
      <c r="DX718" t="str">
        <f t="shared" si="1507"/>
        <v/>
      </c>
      <c r="DY718" t="str">
        <f t="shared" si="1508"/>
        <v/>
      </c>
      <c r="DZ718" t="str">
        <f t="shared" si="1509"/>
        <v/>
      </c>
      <c r="EA718" s="5">
        <f t="shared" si="1510"/>
        <v>0</v>
      </c>
      <c r="EB718" s="3">
        <f t="shared" si="1511"/>
        <v>0</v>
      </c>
    </row>
    <row r="719" spans="2:132" x14ac:dyDescent="0.2">
      <c r="B719" s="25">
        <v>714</v>
      </c>
      <c r="C719" s="26">
        <f>Zisk!D733</f>
        <v>0</v>
      </c>
      <c r="D719">
        <f>Zisk!E733</f>
        <v>0</v>
      </c>
      <c r="E719" s="66" t="str">
        <f t="shared" si="1398"/>
        <v/>
      </c>
      <c r="F719" t="str">
        <f t="shared" si="1399"/>
        <v/>
      </c>
      <c r="G719" s="66" t="str">
        <f t="shared" si="1400"/>
        <v/>
      </c>
      <c r="H719" s="25"/>
      <c r="I719" s="25"/>
      <c r="J719">
        <f>VstupniParametry_SKRYT!$D$5</f>
        <v>0.02</v>
      </c>
      <c r="K719">
        <f>VstupniParametry_SKRYT!$D$6</f>
        <v>0.06</v>
      </c>
      <c r="L719">
        <f>VstupniParametry_SKRYT!$D$7</f>
        <v>0.06</v>
      </c>
      <c r="M719">
        <f>VstupniParametry_SKRYT!$D$8</f>
        <v>0.06</v>
      </c>
      <c r="N719">
        <f>VstupniParametry_SKRYT!$D$9</f>
        <v>1.7999999999999999E-2</v>
      </c>
      <c r="O719" s="27">
        <f>VstupniParametry_SKRYT!$D$10</f>
        <v>0.01</v>
      </c>
      <c r="P719" s="27">
        <f>VstupniParametry_SKRYT!$D$11</f>
        <v>0.01</v>
      </c>
      <c r="Q719" s="27">
        <f>VstupniParametry_SKRYT!$D$12</f>
        <v>0.01</v>
      </c>
      <c r="R719" s="27">
        <f>VstupniParametry_SKRYT!$D$13</f>
        <v>0.01</v>
      </c>
      <c r="S719" s="27">
        <f>VstupniParametry_SKRYT!$D$14</f>
        <v>0.01</v>
      </c>
      <c r="T719">
        <f t="shared" si="1401"/>
        <v>0</v>
      </c>
      <c r="U719">
        <f t="shared" si="1402"/>
        <v>0</v>
      </c>
      <c r="V719">
        <f t="shared" si="1403"/>
        <v>0</v>
      </c>
      <c r="W719">
        <f t="shared" si="1404"/>
        <v>0</v>
      </c>
      <c r="X719">
        <f t="shared" si="1405"/>
        <v>0</v>
      </c>
      <c r="Y719">
        <f t="shared" si="1406"/>
        <v>0</v>
      </c>
      <c r="Z719">
        <f t="shared" si="1407"/>
        <v>0</v>
      </c>
      <c r="AA719">
        <f t="shared" si="1408"/>
        <v>0</v>
      </c>
      <c r="AB719">
        <f t="shared" si="1409"/>
        <v>0</v>
      </c>
      <c r="AC719">
        <f t="shared" si="1410"/>
        <v>0</v>
      </c>
      <c r="AD719">
        <f t="shared" si="1411"/>
        <v>0</v>
      </c>
      <c r="AE719">
        <f t="shared" si="1412"/>
        <v>0</v>
      </c>
      <c r="AF719">
        <f t="shared" si="1413"/>
        <v>0</v>
      </c>
      <c r="AG719">
        <f t="shared" si="1414"/>
        <v>0</v>
      </c>
      <c r="AH719">
        <f t="shared" si="1415"/>
        <v>0</v>
      </c>
      <c r="AI719">
        <f t="shared" si="1416"/>
        <v>0</v>
      </c>
      <c r="AJ719">
        <f t="shared" si="1417"/>
        <v>0</v>
      </c>
      <c r="AK719">
        <f t="shared" si="1418"/>
        <v>0</v>
      </c>
      <c r="AL719">
        <f t="shared" si="1419"/>
        <v>0</v>
      </c>
      <c r="AM719">
        <f t="shared" si="1420"/>
        <v>0</v>
      </c>
      <c r="AN719">
        <f t="shared" si="1421"/>
        <v>0</v>
      </c>
      <c r="AO719">
        <f t="shared" si="1422"/>
        <v>0</v>
      </c>
      <c r="AP719">
        <f t="shared" si="1423"/>
        <v>0</v>
      </c>
      <c r="AQ719">
        <f t="shared" si="1424"/>
        <v>0</v>
      </c>
      <c r="AR719">
        <f t="shared" si="1425"/>
        <v>0</v>
      </c>
      <c r="AS719">
        <f t="shared" si="1426"/>
        <v>0</v>
      </c>
      <c r="AT719">
        <f t="shared" si="1396"/>
        <v>0</v>
      </c>
      <c r="AU719">
        <f t="shared" si="1427"/>
        <v>0</v>
      </c>
      <c r="AV719">
        <f t="shared" si="1428"/>
        <v>0</v>
      </c>
      <c r="AW719">
        <f t="shared" si="1397"/>
        <v>0</v>
      </c>
      <c r="AX719">
        <f t="shared" si="1429"/>
        <v>0</v>
      </c>
      <c r="AY719">
        <f t="shared" si="1430"/>
        <v>0</v>
      </c>
      <c r="AZ719">
        <f t="shared" si="1431"/>
        <v>0</v>
      </c>
      <c r="BA719">
        <f t="shared" si="1432"/>
        <v>0</v>
      </c>
      <c r="BB719">
        <f t="shared" si="1433"/>
        <v>0</v>
      </c>
      <c r="BC719">
        <f t="shared" si="1434"/>
        <v>0</v>
      </c>
      <c r="BD719">
        <f t="shared" si="1435"/>
        <v>0</v>
      </c>
      <c r="BE719">
        <f t="shared" si="1436"/>
        <v>0</v>
      </c>
      <c r="BF719">
        <f t="shared" si="1437"/>
        <v>0</v>
      </c>
      <c r="BG719">
        <f t="shared" si="1438"/>
        <v>0</v>
      </c>
      <c r="BH719">
        <f t="shared" si="1439"/>
        <v>0</v>
      </c>
      <c r="BI719">
        <f t="shared" si="1440"/>
        <v>0</v>
      </c>
      <c r="BJ719">
        <f t="shared" si="1441"/>
        <v>0</v>
      </c>
      <c r="BK719">
        <f t="shared" si="1442"/>
        <v>0</v>
      </c>
      <c r="BL719">
        <f t="shared" si="1443"/>
        <v>0</v>
      </c>
      <c r="BM719">
        <f t="shared" si="1444"/>
        <v>0</v>
      </c>
      <c r="BN719">
        <f t="shared" si="1445"/>
        <v>0</v>
      </c>
      <c r="BO719">
        <f t="shared" si="1446"/>
        <v>0</v>
      </c>
      <c r="BP719">
        <f t="shared" si="1447"/>
        <v>0</v>
      </c>
      <c r="BQ719">
        <f t="shared" si="1448"/>
        <v>0</v>
      </c>
      <c r="BR719">
        <f t="shared" si="1449"/>
        <v>0</v>
      </c>
      <c r="BS719">
        <f t="shared" si="1450"/>
        <v>0</v>
      </c>
      <c r="BT719">
        <f t="shared" si="1451"/>
        <v>0</v>
      </c>
      <c r="BU719">
        <f t="shared" si="1452"/>
        <v>0</v>
      </c>
      <c r="BV719">
        <f t="shared" si="1453"/>
        <v>0</v>
      </c>
      <c r="BW719">
        <f t="shared" si="1454"/>
        <v>0</v>
      </c>
      <c r="BX719">
        <f t="shared" si="1455"/>
        <v>0</v>
      </c>
      <c r="BY719">
        <f t="shared" si="1456"/>
        <v>0</v>
      </c>
      <c r="BZ719">
        <f t="shared" si="1457"/>
        <v>0</v>
      </c>
      <c r="CA719">
        <f t="shared" si="1458"/>
        <v>0</v>
      </c>
      <c r="CB719">
        <f t="shared" si="1459"/>
        <v>0</v>
      </c>
      <c r="CC719">
        <f t="shared" si="1460"/>
        <v>0</v>
      </c>
      <c r="CD719">
        <f t="shared" si="1461"/>
        <v>0</v>
      </c>
      <c r="CE719">
        <f t="shared" si="1462"/>
        <v>0</v>
      </c>
      <c r="CF719">
        <f t="shared" si="1463"/>
        <v>0</v>
      </c>
      <c r="CG719">
        <f t="shared" si="1464"/>
        <v>0</v>
      </c>
      <c r="CH719">
        <f t="shared" si="1465"/>
        <v>0</v>
      </c>
      <c r="CI719">
        <f t="shared" si="1466"/>
        <v>0</v>
      </c>
      <c r="CJ719">
        <f t="shared" si="1467"/>
        <v>0</v>
      </c>
      <c r="CK719">
        <f t="shared" si="1468"/>
        <v>0</v>
      </c>
      <c r="CL719" t="str">
        <f t="shared" si="1469"/>
        <v/>
      </c>
      <c r="CM719" t="str">
        <f t="shared" si="1470"/>
        <v/>
      </c>
      <c r="CN719" t="str">
        <f t="shared" si="1471"/>
        <v/>
      </c>
      <c r="CO719" t="str">
        <f t="shared" si="1472"/>
        <v/>
      </c>
      <c r="CP719" t="str">
        <f t="shared" si="1473"/>
        <v/>
      </c>
      <c r="CQ719" t="str">
        <f t="shared" si="1474"/>
        <v/>
      </c>
      <c r="CR719" t="str">
        <f t="shared" si="1475"/>
        <v/>
      </c>
      <c r="CS719" t="str">
        <f t="shared" si="1476"/>
        <v/>
      </c>
      <c r="CT719" t="str">
        <f t="shared" si="1477"/>
        <v/>
      </c>
      <c r="CU719" t="str">
        <f t="shared" si="1478"/>
        <v/>
      </c>
      <c r="CV719" t="str">
        <f t="shared" si="1479"/>
        <v/>
      </c>
      <c r="CW719" t="str">
        <f t="shared" si="1480"/>
        <v/>
      </c>
      <c r="CX719" t="str">
        <f t="shared" si="1481"/>
        <v/>
      </c>
      <c r="CY719" t="str">
        <f t="shared" si="1482"/>
        <v/>
      </c>
      <c r="CZ719" t="str">
        <f t="shared" si="1483"/>
        <v/>
      </c>
      <c r="DA719" t="str">
        <f t="shared" si="1484"/>
        <v/>
      </c>
      <c r="DB719" t="str">
        <f t="shared" si="1485"/>
        <v/>
      </c>
      <c r="DC719" t="str">
        <f t="shared" si="1486"/>
        <v/>
      </c>
      <c r="DD719" t="str">
        <f t="shared" si="1487"/>
        <v/>
      </c>
      <c r="DE719" t="str">
        <f t="shared" si="1488"/>
        <v/>
      </c>
      <c r="DF719" t="str">
        <f t="shared" si="1489"/>
        <v/>
      </c>
      <c r="DG719" t="str">
        <f t="shared" si="1490"/>
        <v/>
      </c>
      <c r="DH719" t="str">
        <f t="shared" si="1491"/>
        <v/>
      </c>
      <c r="DI719" t="str">
        <f t="shared" si="1492"/>
        <v/>
      </c>
      <c r="DJ719" t="str">
        <f t="shared" si="1493"/>
        <v/>
      </c>
      <c r="DK719" t="str">
        <f t="shared" si="1494"/>
        <v/>
      </c>
      <c r="DL719" t="str">
        <f t="shared" si="1495"/>
        <v/>
      </c>
      <c r="DM719" t="str">
        <f t="shared" si="1496"/>
        <v/>
      </c>
      <c r="DN719" t="str">
        <f t="shared" si="1497"/>
        <v/>
      </c>
      <c r="DO719" t="str">
        <f t="shared" si="1498"/>
        <v/>
      </c>
      <c r="DP719" t="str">
        <f t="shared" si="1499"/>
        <v/>
      </c>
      <c r="DQ719" t="str">
        <f t="shared" si="1500"/>
        <v/>
      </c>
      <c r="DR719" t="str">
        <f t="shared" si="1501"/>
        <v/>
      </c>
      <c r="DS719" t="str">
        <f t="shared" si="1502"/>
        <v/>
      </c>
      <c r="DT719" t="str">
        <f t="shared" si="1503"/>
        <v/>
      </c>
      <c r="DU719">
        <f t="shared" si="1504"/>
        <v>0</v>
      </c>
      <c r="DV719">
        <f t="shared" si="1505"/>
        <v>0</v>
      </c>
      <c r="DW719">
        <f t="shared" si="1506"/>
        <v>0</v>
      </c>
      <c r="DX719" t="str">
        <f t="shared" si="1507"/>
        <v/>
      </c>
      <c r="DY719" t="str">
        <f t="shared" si="1508"/>
        <v/>
      </c>
      <c r="DZ719" t="str">
        <f t="shared" si="1509"/>
        <v/>
      </c>
      <c r="EA719" s="5">
        <f t="shared" si="1510"/>
        <v>0</v>
      </c>
      <c r="EB719" s="3">
        <f t="shared" si="1511"/>
        <v>0</v>
      </c>
    </row>
    <row r="720" spans="2:132" x14ac:dyDescent="0.2">
      <c r="B720">
        <v>715</v>
      </c>
      <c r="C720" s="3">
        <f>Zisk!D734</f>
        <v>0</v>
      </c>
      <c r="D720">
        <f>Zisk!E734</f>
        <v>0</v>
      </c>
      <c r="E720" s="66" t="str">
        <f t="shared" si="1398"/>
        <v/>
      </c>
      <c r="F720" t="str">
        <f t="shared" si="1399"/>
        <v/>
      </c>
      <c r="G720" s="66" t="str">
        <f t="shared" si="1400"/>
        <v/>
      </c>
      <c r="J720">
        <f>VstupniParametry_SKRYT!$D$5</f>
        <v>0.02</v>
      </c>
      <c r="K720">
        <f>VstupniParametry_SKRYT!$D$6</f>
        <v>0.06</v>
      </c>
      <c r="L720">
        <f>VstupniParametry_SKRYT!$D$7</f>
        <v>0.06</v>
      </c>
      <c r="M720">
        <f>VstupniParametry_SKRYT!$D$8</f>
        <v>0.06</v>
      </c>
      <c r="N720">
        <f>VstupniParametry_SKRYT!$D$9</f>
        <v>1.7999999999999999E-2</v>
      </c>
      <c r="O720" s="27">
        <f>VstupniParametry_SKRYT!$D$10</f>
        <v>0.01</v>
      </c>
      <c r="P720" s="27">
        <f>VstupniParametry_SKRYT!$D$11</f>
        <v>0.01</v>
      </c>
      <c r="Q720" s="27">
        <f>VstupniParametry_SKRYT!$D$12</f>
        <v>0.01</v>
      </c>
      <c r="R720" s="27">
        <f>VstupniParametry_SKRYT!$D$13</f>
        <v>0.01</v>
      </c>
      <c r="S720" s="27">
        <f>VstupniParametry_SKRYT!$D$14</f>
        <v>0.01</v>
      </c>
      <c r="T720">
        <f t="shared" si="1401"/>
        <v>0</v>
      </c>
      <c r="U720">
        <f t="shared" si="1402"/>
        <v>0</v>
      </c>
      <c r="V720">
        <f t="shared" si="1403"/>
        <v>0</v>
      </c>
      <c r="W720">
        <f t="shared" si="1404"/>
        <v>0</v>
      </c>
      <c r="X720">
        <f t="shared" si="1405"/>
        <v>0</v>
      </c>
      <c r="Y720">
        <f t="shared" si="1406"/>
        <v>0</v>
      </c>
      <c r="Z720">
        <f t="shared" si="1407"/>
        <v>0</v>
      </c>
      <c r="AA720">
        <f t="shared" si="1408"/>
        <v>0</v>
      </c>
      <c r="AB720">
        <f t="shared" si="1409"/>
        <v>0</v>
      </c>
      <c r="AC720">
        <f t="shared" si="1410"/>
        <v>0</v>
      </c>
      <c r="AD720">
        <f t="shared" si="1411"/>
        <v>0</v>
      </c>
      <c r="AE720">
        <f t="shared" si="1412"/>
        <v>0</v>
      </c>
      <c r="AF720">
        <f t="shared" si="1413"/>
        <v>0</v>
      </c>
      <c r="AG720">
        <f t="shared" si="1414"/>
        <v>0</v>
      </c>
      <c r="AH720">
        <f t="shared" si="1415"/>
        <v>0</v>
      </c>
      <c r="AI720">
        <f t="shared" si="1416"/>
        <v>0</v>
      </c>
      <c r="AJ720">
        <f t="shared" si="1417"/>
        <v>0</v>
      </c>
      <c r="AK720">
        <f t="shared" si="1418"/>
        <v>0</v>
      </c>
      <c r="AL720">
        <f t="shared" si="1419"/>
        <v>0</v>
      </c>
      <c r="AM720">
        <f t="shared" si="1420"/>
        <v>0</v>
      </c>
      <c r="AN720">
        <f t="shared" si="1421"/>
        <v>0</v>
      </c>
      <c r="AO720">
        <f t="shared" si="1422"/>
        <v>0</v>
      </c>
      <c r="AP720">
        <f t="shared" si="1423"/>
        <v>0</v>
      </c>
      <c r="AQ720">
        <f t="shared" si="1424"/>
        <v>0</v>
      </c>
      <c r="AR720">
        <f t="shared" si="1425"/>
        <v>0</v>
      </c>
      <c r="AS720">
        <f t="shared" si="1426"/>
        <v>0</v>
      </c>
      <c r="AT720">
        <f t="shared" si="1396"/>
        <v>0</v>
      </c>
      <c r="AU720">
        <f t="shared" si="1427"/>
        <v>0</v>
      </c>
      <c r="AV720">
        <f t="shared" si="1428"/>
        <v>0</v>
      </c>
      <c r="AW720">
        <f t="shared" si="1397"/>
        <v>0</v>
      </c>
      <c r="AX720">
        <f t="shared" si="1429"/>
        <v>0</v>
      </c>
      <c r="AY720">
        <f t="shared" si="1430"/>
        <v>0</v>
      </c>
      <c r="AZ720">
        <f t="shared" si="1431"/>
        <v>0</v>
      </c>
      <c r="BA720">
        <f t="shared" si="1432"/>
        <v>0</v>
      </c>
      <c r="BB720">
        <f t="shared" si="1433"/>
        <v>0</v>
      </c>
      <c r="BC720">
        <f t="shared" si="1434"/>
        <v>0</v>
      </c>
      <c r="BD720">
        <f t="shared" si="1435"/>
        <v>0</v>
      </c>
      <c r="BE720">
        <f t="shared" si="1436"/>
        <v>0</v>
      </c>
      <c r="BF720">
        <f t="shared" si="1437"/>
        <v>0</v>
      </c>
      <c r="BG720">
        <f t="shared" si="1438"/>
        <v>0</v>
      </c>
      <c r="BH720">
        <f t="shared" si="1439"/>
        <v>0</v>
      </c>
      <c r="BI720">
        <f t="shared" si="1440"/>
        <v>0</v>
      </c>
      <c r="BJ720">
        <f t="shared" si="1441"/>
        <v>0</v>
      </c>
      <c r="BK720">
        <f t="shared" si="1442"/>
        <v>0</v>
      </c>
      <c r="BL720">
        <f t="shared" si="1443"/>
        <v>0</v>
      </c>
      <c r="BM720">
        <f t="shared" si="1444"/>
        <v>0</v>
      </c>
      <c r="BN720">
        <f t="shared" si="1445"/>
        <v>0</v>
      </c>
      <c r="BO720">
        <f t="shared" si="1446"/>
        <v>0</v>
      </c>
      <c r="BP720">
        <f t="shared" si="1447"/>
        <v>0</v>
      </c>
      <c r="BQ720">
        <f t="shared" si="1448"/>
        <v>0</v>
      </c>
      <c r="BR720">
        <f t="shared" si="1449"/>
        <v>0</v>
      </c>
      <c r="BS720">
        <f t="shared" si="1450"/>
        <v>0</v>
      </c>
      <c r="BT720">
        <f t="shared" si="1451"/>
        <v>0</v>
      </c>
      <c r="BU720">
        <f t="shared" si="1452"/>
        <v>0</v>
      </c>
      <c r="BV720">
        <f t="shared" si="1453"/>
        <v>0</v>
      </c>
      <c r="BW720">
        <f t="shared" si="1454"/>
        <v>0</v>
      </c>
      <c r="BX720">
        <f t="shared" si="1455"/>
        <v>0</v>
      </c>
      <c r="BY720">
        <f t="shared" si="1456"/>
        <v>0</v>
      </c>
      <c r="BZ720">
        <f t="shared" si="1457"/>
        <v>0</v>
      </c>
      <c r="CA720">
        <f t="shared" si="1458"/>
        <v>0</v>
      </c>
      <c r="CB720">
        <f t="shared" si="1459"/>
        <v>0</v>
      </c>
      <c r="CC720">
        <f t="shared" si="1460"/>
        <v>0</v>
      </c>
      <c r="CD720">
        <f t="shared" si="1461"/>
        <v>0</v>
      </c>
      <c r="CE720">
        <f t="shared" si="1462"/>
        <v>0</v>
      </c>
      <c r="CF720">
        <f t="shared" si="1463"/>
        <v>0</v>
      </c>
      <c r="CG720">
        <f t="shared" si="1464"/>
        <v>0</v>
      </c>
      <c r="CH720">
        <f t="shared" si="1465"/>
        <v>0</v>
      </c>
      <c r="CI720">
        <f t="shared" si="1466"/>
        <v>0</v>
      </c>
      <c r="CJ720">
        <f t="shared" si="1467"/>
        <v>0</v>
      </c>
      <c r="CK720">
        <f t="shared" si="1468"/>
        <v>0</v>
      </c>
      <c r="CL720" t="str">
        <f t="shared" si="1469"/>
        <v/>
      </c>
      <c r="CM720" t="str">
        <f t="shared" si="1470"/>
        <v/>
      </c>
      <c r="CN720" t="str">
        <f t="shared" si="1471"/>
        <v/>
      </c>
      <c r="CO720" t="str">
        <f t="shared" si="1472"/>
        <v/>
      </c>
      <c r="CP720" t="str">
        <f t="shared" si="1473"/>
        <v/>
      </c>
      <c r="CQ720" t="str">
        <f t="shared" si="1474"/>
        <v/>
      </c>
      <c r="CR720" t="str">
        <f t="shared" si="1475"/>
        <v/>
      </c>
      <c r="CS720" t="str">
        <f t="shared" si="1476"/>
        <v/>
      </c>
      <c r="CT720" t="str">
        <f t="shared" si="1477"/>
        <v/>
      </c>
      <c r="CU720" t="str">
        <f t="shared" si="1478"/>
        <v/>
      </c>
      <c r="CV720" t="str">
        <f t="shared" si="1479"/>
        <v/>
      </c>
      <c r="CW720" t="str">
        <f t="shared" si="1480"/>
        <v/>
      </c>
      <c r="CX720" t="str">
        <f t="shared" si="1481"/>
        <v/>
      </c>
      <c r="CY720" t="str">
        <f t="shared" si="1482"/>
        <v/>
      </c>
      <c r="CZ720" t="str">
        <f t="shared" si="1483"/>
        <v/>
      </c>
      <c r="DA720" t="str">
        <f t="shared" si="1484"/>
        <v/>
      </c>
      <c r="DB720" t="str">
        <f t="shared" si="1485"/>
        <v/>
      </c>
      <c r="DC720" t="str">
        <f t="shared" si="1486"/>
        <v/>
      </c>
      <c r="DD720" t="str">
        <f t="shared" si="1487"/>
        <v/>
      </c>
      <c r="DE720" t="str">
        <f t="shared" si="1488"/>
        <v/>
      </c>
      <c r="DF720" t="str">
        <f t="shared" si="1489"/>
        <v/>
      </c>
      <c r="DG720" t="str">
        <f t="shared" si="1490"/>
        <v/>
      </c>
      <c r="DH720" t="str">
        <f t="shared" si="1491"/>
        <v/>
      </c>
      <c r="DI720" t="str">
        <f t="shared" si="1492"/>
        <v/>
      </c>
      <c r="DJ720" t="str">
        <f t="shared" si="1493"/>
        <v/>
      </c>
      <c r="DK720" t="str">
        <f t="shared" si="1494"/>
        <v/>
      </c>
      <c r="DL720" t="str">
        <f t="shared" si="1495"/>
        <v/>
      </c>
      <c r="DM720" t="str">
        <f t="shared" si="1496"/>
        <v/>
      </c>
      <c r="DN720" t="str">
        <f t="shared" si="1497"/>
        <v/>
      </c>
      <c r="DO720" t="str">
        <f t="shared" si="1498"/>
        <v/>
      </c>
      <c r="DP720" t="str">
        <f t="shared" si="1499"/>
        <v/>
      </c>
      <c r="DQ720" t="str">
        <f t="shared" si="1500"/>
        <v/>
      </c>
      <c r="DR720" t="str">
        <f t="shared" si="1501"/>
        <v/>
      </c>
      <c r="DS720" t="str">
        <f t="shared" si="1502"/>
        <v/>
      </c>
      <c r="DT720" t="str">
        <f t="shared" si="1503"/>
        <v/>
      </c>
      <c r="DU720">
        <f t="shared" si="1504"/>
        <v>0</v>
      </c>
      <c r="DV720">
        <f t="shared" si="1505"/>
        <v>0</v>
      </c>
      <c r="DW720">
        <f t="shared" si="1506"/>
        <v>0</v>
      </c>
      <c r="DX720" t="str">
        <f t="shared" si="1507"/>
        <v/>
      </c>
      <c r="DY720" t="str">
        <f t="shared" si="1508"/>
        <v/>
      </c>
      <c r="DZ720" t="str">
        <f t="shared" si="1509"/>
        <v/>
      </c>
      <c r="EA720" s="5">
        <f t="shared" si="1510"/>
        <v>0</v>
      </c>
      <c r="EB720" s="3">
        <f t="shared" si="1511"/>
        <v>0</v>
      </c>
    </row>
    <row r="721" spans="2:132" x14ac:dyDescent="0.2">
      <c r="B721" s="25">
        <v>716</v>
      </c>
      <c r="C721" s="26">
        <f>Zisk!D735</f>
        <v>0</v>
      </c>
      <c r="D721">
        <f>Zisk!E735</f>
        <v>0</v>
      </c>
      <c r="E721" s="66" t="str">
        <f t="shared" si="1398"/>
        <v/>
      </c>
      <c r="F721" t="str">
        <f t="shared" si="1399"/>
        <v/>
      </c>
      <c r="G721" s="66" t="str">
        <f t="shared" si="1400"/>
        <v/>
      </c>
      <c r="H721" s="25"/>
      <c r="I721" s="25"/>
      <c r="J721">
        <f>VstupniParametry_SKRYT!$D$5</f>
        <v>0.02</v>
      </c>
      <c r="K721">
        <f>VstupniParametry_SKRYT!$D$6</f>
        <v>0.06</v>
      </c>
      <c r="L721">
        <f>VstupniParametry_SKRYT!$D$7</f>
        <v>0.06</v>
      </c>
      <c r="M721">
        <f>VstupniParametry_SKRYT!$D$8</f>
        <v>0.06</v>
      </c>
      <c r="N721">
        <f>VstupniParametry_SKRYT!$D$9</f>
        <v>1.7999999999999999E-2</v>
      </c>
      <c r="O721" s="27">
        <f>VstupniParametry_SKRYT!$D$10</f>
        <v>0.01</v>
      </c>
      <c r="P721" s="27">
        <f>VstupniParametry_SKRYT!$D$11</f>
        <v>0.01</v>
      </c>
      <c r="Q721" s="27">
        <f>VstupniParametry_SKRYT!$D$12</f>
        <v>0.01</v>
      </c>
      <c r="R721" s="27">
        <f>VstupniParametry_SKRYT!$D$13</f>
        <v>0.01</v>
      </c>
      <c r="S721" s="27">
        <f>VstupniParametry_SKRYT!$D$14</f>
        <v>0.01</v>
      </c>
      <c r="T721">
        <f t="shared" si="1401"/>
        <v>0</v>
      </c>
      <c r="U721">
        <f t="shared" si="1402"/>
        <v>0</v>
      </c>
      <c r="V721">
        <f t="shared" si="1403"/>
        <v>0</v>
      </c>
      <c r="W721">
        <f t="shared" si="1404"/>
        <v>0</v>
      </c>
      <c r="X721">
        <f t="shared" si="1405"/>
        <v>0</v>
      </c>
      <c r="Y721">
        <f t="shared" si="1406"/>
        <v>0</v>
      </c>
      <c r="Z721">
        <f t="shared" si="1407"/>
        <v>0</v>
      </c>
      <c r="AA721">
        <f t="shared" si="1408"/>
        <v>0</v>
      </c>
      <c r="AB721">
        <f t="shared" si="1409"/>
        <v>0</v>
      </c>
      <c r="AC721">
        <f t="shared" si="1410"/>
        <v>0</v>
      </c>
      <c r="AD721">
        <f t="shared" si="1411"/>
        <v>0</v>
      </c>
      <c r="AE721">
        <f t="shared" si="1412"/>
        <v>0</v>
      </c>
      <c r="AF721">
        <f t="shared" si="1413"/>
        <v>0</v>
      </c>
      <c r="AG721">
        <f t="shared" si="1414"/>
        <v>0</v>
      </c>
      <c r="AH721">
        <f t="shared" si="1415"/>
        <v>0</v>
      </c>
      <c r="AI721">
        <f t="shared" si="1416"/>
        <v>0</v>
      </c>
      <c r="AJ721">
        <f t="shared" si="1417"/>
        <v>0</v>
      </c>
      <c r="AK721">
        <f t="shared" si="1418"/>
        <v>0</v>
      </c>
      <c r="AL721">
        <f t="shared" si="1419"/>
        <v>0</v>
      </c>
      <c r="AM721">
        <f t="shared" si="1420"/>
        <v>0</v>
      </c>
      <c r="AN721">
        <f t="shared" si="1421"/>
        <v>0</v>
      </c>
      <c r="AO721">
        <f t="shared" si="1422"/>
        <v>0</v>
      </c>
      <c r="AP721">
        <f t="shared" si="1423"/>
        <v>0</v>
      </c>
      <c r="AQ721">
        <f t="shared" si="1424"/>
        <v>0</v>
      </c>
      <c r="AR721">
        <f t="shared" si="1425"/>
        <v>0</v>
      </c>
      <c r="AS721">
        <f t="shared" si="1426"/>
        <v>0</v>
      </c>
      <c r="AT721">
        <f t="shared" si="1396"/>
        <v>0</v>
      </c>
      <c r="AU721">
        <f t="shared" si="1427"/>
        <v>0</v>
      </c>
      <c r="AV721">
        <f t="shared" si="1428"/>
        <v>0</v>
      </c>
      <c r="AW721">
        <f t="shared" si="1397"/>
        <v>0</v>
      </c>
      <c r="AX721">
        <f t="shared" si="1429"/>
        <v>0</v>
      </c>
      <c r="AY721">
        <f t="shared" si="1430"/>
        <v>0</v>
      </c>
      <c r="AZ721">
        <f t="shared" si="1431"/>
        <v>0</v>
      </c>
      <c r="BA721">
        <f t="shared" si="1432"/>
        <v>0</v>
      </c>
      <c r="BB721">
        <f t="shared" si="1433"/>
        <v>0</v>
      </c>
      <c r="BC721">
        <f t="shared" si="1434"/>
        <v>0</v>
      </c>
      <c r="BD721">
        <f t="shared" si="1435"/>
        <v>0</v>
      </c>
      <c r="BE721">
        <f t="shared" si="1436"/>
        <v>0</v>
      </c>
      <c r="BF721">
        <f t="shared" si="1437"/>
        <v>0</v>
      </c>
      <c r="BG721">
        <f t="shared" si="1438"/>
        <v>0</v>
      </c>
      <c r="BH721">
        <f t="shared" si="1439"/>
        <v>0</v>
      </c>
      <c r="BI721">
        <f t="shared" si="1440"/>
        <v>0</v>
      </c>
      <c r="BJ721">
        <f t="shared" si="1441"/>
        <v>0</v>
      </c>
      <c r="BK721">
        <f t="shared" si="1442"/>
        <v>0</v>
      </c>
      <c r="BL721">
        <f t="shared" si="1443"/>
        <v>0</v>
      </c>
      <c r="BM721">
        <f t="shared" si="1444"/>
        <v>0</v>
      </c>
      <c r="BN721">
        <f t="shared" si="1445"/>
        <v>0</v>
      </c>
      <c r="BO721">
        <f t="shared" si="1446"/>
        <v>0</v>
      </c>
      <c r="BP721">
        <f t="shared" si="1447"/>
        <v>0</v>
      </c>
      <c r="BQ721">
        <f t="shared" si="1448"/>
        <v>0</v>
      </c>
      <c r="BR721">
        <f t="shared" si="1449"/>
        <v>0</v>
      </c>
      <c r="BS721">
        <f t="shared" si="1450"/>
        <v>0</v>
      </c>
      <c r="BT721">
        <f t="shared" si="1451"/>
        <v>0</v>
      </c>
      <c r="BU721">
        <f t="shared" si="1452"/>
        <v>0</v>
      </c>
      <c r="BV721">
        <f t="shared" si="1453"/>
        <v>0</v>
      </c>
      <c r="BW721">
        <f t="shared" si="1454"/>
        <v>0</v>
      </c>
      <c r="BX721">
        <f t="shared" si="1455"/>
        <v>0</v>
      </c>
      <c r="BY721">
        <f t="shared" si="1456"/>
        <v>0</v>
      </c>
      <c r="BZ721">
        <f t="shared" si="1457"/>
        <v>0</v>
      </c>
      <c r="CA721">
        <f t="shared" si="1458"/>
        <v>0</v>
      </c>
      <c r="CB721">
        <f t="shared" si="1459"/>
        <v>0</v>
      </c>
      <c r="CC721">
        <f t="shared" si="1460"/>
        <v>0</v>
      </c>
      <c r="CD721">
        <f t="shared" si="1461"/>
        <v>0</v>
      </c>
      <c r="CE721">
        <f t="shared" si="1462"/>
        <v>0</v>
      </c>
      <c r="CF721">
        <f t="shared" si="1463"/>
        <v>0</v>
      </c>
      <c r="CG721">
        <f t="shared" si="1464"/>
        <v>0</v>
      </c>
      <c r="CH721">
        <f t="shared" si="1465"/>
        <v>0</v>
      </c>
      <c r="CI721">
        <f t="shared" si="1466"/>
        <v>0</v>
      </c>
      <c r="CJ721">
        <f t="shared" si="1467"/>
        <v>0</v>
      </c>
      <c r="CK721">
        <f t="shared" si="1468"/>
        <v>0</v>
      </c>
      <c r="CL721" t="str">
        <f t="shared" si="1469"/>
        <v/>
      </c>
      <c r="CM721" t="str">
        <f t="shared" si="1470"/>
        <v/>
      </c>
      <c r="CN721" t="str">
        <f t="shared" si="1471"/>
        <v/>
      </c>
      <c r="CO721" t="str">
        <f t="shared" si="1472"/>
        <v/>
      </c>
      <c r="CP721" t="str">
        <f t="shared" si="1473"/>
        <v/>
      </c>
      <c r="CQ721" t="str">
        <f t="shared" si="1474"/>
        <v/>
      </c>
      <c r="CR721" t="str">
        <f t="shared" si="1475"/>
        <v/>
      </c>
      <c r="CS721" t="str">
        <f t="shared" si="1476"/>
        <v/>
      </c>
      <c r="CT721" t="str">
        <f t="shared" si="1477"/>
        <v/>
      </c>
      <c r="CU721" t="str">
        <f t="shared" si="1478"/>
        <v/>
      </c>
      <c r="CV721" t="str">
        <f t="shared" si="1479"/>
        <v/>
      </c>
      <c r="CW721" t="str">
        <f t="shared" si="1480"/>
        <v/>
      </c>
      <c r="CX721" t="str">
        <f t="shared" si="1481"/>
        <v/>
      </c>
      <c r="CY721" t="str">
        <f t="shared" si="1482"/>
        <v/>
      </c>
      <c r="CZ721" t="str">
        <f t="shared" si="1483"/>
        <v/>
      </c>
      <c r="DA721" t="str">
        <f t="shared" si="1484"/>
        <v/>
      </c>
      <c r="DB721" t="str">
        <f t="shared" si="1485"/>
        <v/>
      </c>
      <c r="DC721" t="str">
        <f t="shared" si="1486"/>
        <v/>
      </c>
      <c r="DD721" t="str">
        <f t="shared" si="1487"/>
        <v/>
      </c>
      <c r="DE721" t="str">
        <f t="shared" si="1488"/>
        <v/>
      </c>
      <c r="DF721" t="str">
        <f t="shared" si="1489"/>
        <v/>
      </c>
      <c r="DG721" t="str">
        <f t="shared" si="1490"/>
        <v/>
      </c>
      <c r="DH721" t="str">
        <f t="shared" si="1491"/>
        <v/>
      </c>
      <c r="DI721" t="str">
        <f t="shared" si="1492"/>
        <v/>
      </c>
      <c r="DJ721" t="str">
        <f t="shared" si="1493"/>
        <v/>
      </c>
      <c r="DK721" t="str">
        <f t="shared" si="1494"/>
        <v/>
      </c>
      <c r="DL721" t="str">
        <f t="shared" si="1495"/>
        <v/>
      </c>
      <c r="DM721" t="str">
        <f t="shared" si="1496"/>
        <v/>
      </c>
      <c r="DN721" t="str">
        <f t="shared" si="1497"/>
        <v/>
      </c>
      <c r="DO721" t="str">
        <f t="shared" si="1498"/>
        <v/>
      </c>
      <c r="DP721" t="str">
        <f t="shared" si="1499"/>
        <v/>
      </c>
      <c r="DQ721" t="str">
        <f t="shared" si="1500"/>
        <v/>
      </c>
      <c r="DR721" t="str">
        <f t="shared" si="1501"/>
        <v/>
      </c>
      <c r="DS721" t="str">
        <f t="shared" si="1502"/>
        <v/>
      </c>
      <c r="DT721" t="str">
        <f t="shared" si="1503"/>
        <v/>
      </c>
      <c r="DU721">
        <f t="shared" si="1504"/>
        <v>0</v>
      </c>
      <c r="DV721">
        <f t="shared" si="1505"/>
        <v>0</v>
      </c>
      <c r="DW721">
        <f t="shared" si="1506"/>
        <v>0</v>
      </c>
      <c r="DX721" t="str">
        <f t="shared" si="1507"/>
        <v/>
      </c>
      <c r="DY721" t="str">
        <f t="shared" si="1508"/>
        <v/>
      </c>
      <c r="DZ721" t="str">
        <f t="shared" si="1509"/>
        <v/>
      </c>
      <c r="EA721" s="5">
        <f t="shared" si="1510"/>
        <v>0</v>
      </c>
      <c r="EB721" s="3">
        <f t="shared" si="1511"/>
        <v>0</v>
      </c>
    </row>
    <row r="722" spans="2:132" x14ac:dyDescent="0.2">
      <c r="B722">
        <v>717</v>
      </c>
      <c r="C722" s="3">
        <f>Zisk!D736</f>
        <v>0</v>
      </c>
      <c r="D722">
        <f>Zisk!E736</f>
        <v>0</v>
      </c>
      <c r="E722" s="66" t="str">
        <f t="shared" si="1398"/>
        <v/>
      </c>
      <c r="F722" t="str">
        <f t="shared" si="1399"/>
        <v/>
      </c>
      <c r="G722" s="66" t="str">
        <f t="shared" si="1400"/>
        <v/>
      </c>
      <c r="J722">
        <f>VstupniParametry_SKRYT!$D$5</f>
        <v>0.02</v>
      </c>
      <c r="K722">
        <f>VstupniParametry_SKRYT!$D$6</f>
        <v>0.06</v>
      </c>
      <c r="L722">
        <f>VstupniParametry_SKRYT!$D$7</f>
        <v>0.06</v>
      </c>
      <c r="M722">
        <f>VstupniParametry_SKRYT!$D$8</f>
        <v>0.06</v>
      </c>
      <c r="N722">
        <f>VstupniParametry_SKRYT!$D$9</f>
        <v>1.7999999999999999E-2</v>
      </c>
      <c r="O722" s="27">
        <f>VstupniParametry_SKRYT!$D$10</f>
        <v>0.01</v>
      </c>
      <c r="P722" s="27">
        <f>VstupniParametry_SKRYT!$D$11</f>
        <v>0.01</v>
      </c>
      <c r="Q722" s="27">
        <f>VstupniParametry_SKRYT!$D$12</f>
        <v>0.01</v>
      </c>
      <c r="R722" s="27">
        <f>VstupniParametry_SKRYT!$D$13</f>
        <v>0.01</v>
      </c>
      <c r="S722" s="27">
        <f>VstupniParametry_SKRYT!$D$14</f>
        <v>0.01</v>
      </c>
      <c r="T722">
        <f t="shared" si="1401"/>
        <v>0</v>
      </c>
      <c r="U722">
        <f t="shared" si="1402"/>
        <v>0</v>
      </c>
      <c r="V722">
        <f t="shared" si="1403"/>
        <v>0</v>
      </c>
      <c r="W722">
        <f t="shared" si="1404"/>
        <v>0</v>
      </c>
      <c r="X722">
        <f t="shared" si="1405"/>
        <v>0</v>
      </c>
      <c r="Y722">
        <f t="shared" si="1406"/>
        <v>0</v>
      </c>
      <c r="Z722">
        <f t="shared" si="1407"/>
        <v>0</v>
      </c>
      <c r="AA722">
        <f t="shared" si="1408"/>
        <v>0</v>
      </c>
      <c r="AB722">
        <f t="shared" si="1409"/>
        <v>0</v>
      </c>
      <c r="AC722">
        <f t="shared" si="1410"/>
        <v>0</v>
      </c>
      <c r="AD722">
        <f t="shared" si="1411"/>
        <v>0</v>
      </c>
      <c r="AE722">
        <f t="shared" si="1412"/>
        <v>0</v>
      </c>
      <c r="AF722">
        <f t="shared" si="1413"/>
        <v>0</v>
      </c>
      <c r="AG722">
        <f t="shared" si="1414"/>
        <v>0</v>
      </c>
      <c r="AH722">
        <f t="shared" si="1415"/>
        <v>0</v>
      </c>
      <c r="AI722">
        <f t="shared" si="1416"/>
        <v>0</v>
      </c>
      <c r="AJ722">
        <f t="shared" si="1417"/>
        <v>0</v>
      </c>
      <c r="AK722">
        <f t="shared" si="1418"/>
        <v>0</v>
      </c>
      <c r="AL722">
        <f t="shared" si="1419"/>
        <v>0</v>
      </c>
      <c r="AM722">
        <f t="shared" si="1420"/>
        <v>0</v>
      </c>
      <c r="AN722">
        <f t="shared" si="1421"/>
        <v>0</v>
      </c>
      <c r="AO722">
        <f t="shared" si="1422"/>
        <v>0</v>
      </c>
      <c r="AP722">
        <f t="shared" si="1423"/>
        <v>0</v>
      </c>
      <c r="AQ722">
        <f t="shared" si="1424"/>
        <v>0</v>
      </c>
      <c r="AR722">
        <f t="shared" si="1425"/>
        <v>0</v>
      </c>
      <c r="AS722">
        <f t="shared" si="1426"/>
        <v>0</v>
      </c>
      <c r="AT722">
        <f t="shared" si="1396"/>
        <v>0</v>
      </c>
      <c r="AU722">
        <f t="shared" si="1427"/>
        <v>0</v>
      </c>
      <c r="AV722">
        <f t="shared" si="1428"/>
        <v>0</v>
      </c>
      <c r="AW722">
        <f t="shared" si="1397"/>
        <v>0</v>
      </c>
      <c r="AX722">
        <f t="shared" si="1429"/>
        <v>0</v>
      </c>
      <c r="AY722">
        <f t="shared" si="1430"/>
        <v>0</v>
      </c>
      <c r="AZ722">
        <f t="shared" si="1431"/>
        <v>0</v>
      </c>
      <c r="BA722">
        <f t="shared" si="1432"/>
        <v>0</v>
      </c>
      <c r="BB722">
        <f t="shared" si="1433"/>
        <v>0</v>
      </c>
      <c r="BC722">
        <f t="shared" si="1434"/>
        <v>0</v>
      </c>
      <c r="BD722">
        <f t="shared" si="1435"/>
        <v>0</v>
      </c>
      <c r="BE722">
        <f t="shared" si="1436"/>
        <v>0</v>
      </c>
      <c r="BF722">
        <f t="shared" si="1437"/>
        <v>0</v>
      </c>
      <c r="BG722">
        <f t="shared" si="1438"/>
        <v>0</v>
      </c>
      <c r="BH722">
        <f t="shared" si="1439"/>
        <v>0</v>
      </c>
      <c r="BI722">
        <f t="shared" si="1440"/>
        <v>0</v>
      </c>
      <c r="BJ722">
        <f t="shared" si="1441"/>
        <v>0</v>
      </c>
      <c r="BK722">
        <f t="shared" si="1442"/>
        <v>0</v>
      </c>
      <c r="BL722">
        <f t="shared" si="1443"/>
        <v>0</v>
      </c>
      <c r="BM722">
        <f t="shared" si="1444"/>
        <v>0</v>
      </c>
      <c r="BN722">
        <f t="shared" si="1445"/>
        <v>0</v>
      </c>
      <c r="BO722">
        <f t="shared" si="1446"/>
        <v>0</v>
      </c>
      <c r="BP722">
        <f t="shared" si="1447"/>
        <v>0</v>
      </c>
      <c r="BQ722">
        <f t="shared" si="1448"/>
        <v>0</v>
      </c>
      <c r="BR722">
        <f t="shared" si="1449"/>
        <v>0</v>
      </c>
      <c r="BS722">
        <f t="shared" si="1450"/>
        <v>0</v>
      </c>
      <c r="BT722">
        <f t="shared" si="1451"/>
        <v>0</v>
      </c>
      <c r="BU722">
        <f t="shared" si="1452"/>
        <v>0</v>
      </c>
      <c r="BV722">
        <f t="shared" si="1453"/>
        <v>0</v>
      </c>
      <c r="BW722">
        <f t="shared" si="1454"/>
        <v>0</v>
      </c>
      <c r="BX722">
        <f t="shared" si="1455"/>
        <v>0</v>
      </c>
      <c r="BY722">
        <f t="shared" si="1456"/>
        <v>0</v>
      </c>
      <c r="BZ722">
        <f t="shared" si="1457"/>
        <v>0</v>
      </c>
      <c r="CA722">
        <f t="shared" si="1458"/>
        <v>0</v>
      </c>
      <c r="CB722">
        <f t="shared" si="1459"/>
        <v>0</v>
      </c>
      <c r="CC722">
        <f t="shared" si="1460"/>
        <v>0</v>
      </c>
      <c r="CD722">
        <f t="shared" si="1461"/>
        <v>0</v>
      </c>
      <c r="CE722">
        <f t="shared" si="1462"/>
        <v>0</v>
      </c>
      <c r="CF722">
        <f t="shared" si="1463"/>
        <v>0</v>
      </c>
      <c r="CG722">
        <f t="shared" si="1464"/>
        <v>0</v>
      </c>
      <c r="CH722">
        <f t="shared" si="1465"/>
        <v>0</v>
      </c>
      <c r="CI722">
        <f t="shared" si="1466"/>
        <v>0</v>
      </c>
      <c r="CJ722">
        <f t="shared" si="1467"/>
        <v>0</v>
      </c>
      <c r="CK722">
        <f t="shared" si="1468"/>
        <v>0</v>
      </c>
      <c r="CL722" t="str">
        <f t="shared" si="1469"/>
        <v/>
      </c>
      <c r="CM722" t="str">
        <f t="shared" si="1470"/>
        <v/>
      </c>
      <c r="CN722" t="str">
        <f t="shared" si="1471"/>
        <v/>
      </c>
      <c r="CO722" t="str">
        <f t="shared" si="1472"/>
        <v/>
      </c>
      <c r="CP722" t="str">
        <f t="shared" si="1473"/>
        <v/>
      </c>
      <c r="CQ722" t="str">
        <f t="shared" si="1474"/>
        <v/>
      </c>
      <c r="CR722" t="str">
        <f t="shared" si="1475"/>
        <v/>
      </c>
      <c r="CS722" t="str">
        <f t="shared" si="1476"/>
        <v/>
      </c>
      <c r="CT722" t="str">
        <f t="shared" si="1477"/>
        <v/>
      </c>
      <c r="CU722" t="str">
        <f t="shared" si="1478"/>
        <v/>
      </c>
      <c r="CV722" t="str">
        <f t="shared" si="1479"/>
        <v/>
      </c>
      <c r="CW722" t="str">
        <f t="shared" si="1480"/>
        <v/>
      </c>
      <c r="CX722" t="str">
        <f t="shared" si="1481"/>
        <v/>
      </c>
      <c r="CY722" t="str">
        <f t="shared" si="1482"/>
        <v/>
      </c>
      <c r="CZ722" t="str">
        <f t="shared" si="1483"/>
        <v/>
      </c>
      <c r="DA722" t="str">
        <f t="shared" si="1484"/>
        <v/>
      </c>
      <c r="DB722" t="str">
        <f t="shared" si="1485"/>
        <v/>
      </c>
      <c r="DC722" t="str">
        <f t="shared" si="1486"/>
        <v/>
      </c>
      <c r="DD722" t="str">
        <f t="shared" si="1487"/>
        <v/>
      </c>
      <c r="DE722" t="str">
        <f t="shared" si="1488"/>
        <v/>
      </c>
      <c r="DF722" t="str">
        <f t="shared" si="1489"/>
        <v/>
      </c>
      <c r="DG722" t="str">
        <f t="shared" si="1490"/>
        <v/>
      </c>
      <c r="DH722" t="str">
        <f t="shared" si="1491"/>
        <v/>
      </c>
      <c r="DI722" t="str">
        <f t="shared" si="1492"/>
        <v/>
      </c>
      <c r="DJ722" t="str">
        <f t="shared" si="1493"/>
        <v/>
      </c>
      <c r="DK722" t="str">
        <f t="shared" si="1494"/>
        <v/>
      </c>
      <c r="DL722" t="str">
        <f t="shared" si="1495"/>
        <v/>
      </c>
      <c r="DM722" t="str">
        <f t="shared" si="1496"/>
        <v/>
      </c>
      <c r="DN722" t="str">
        <f t="shared" si="1497"/>
        <v/>
      </c>
      <c r="DO722" t="str">
        <f t="shared" si="1498"/>
        <v/>
      </c>
      <c r="DP722" t="str">
        <f t="shared" si="1499"/>
        <v/>
      </c>
      <c r="DQ722" t="str">
        <f t="shared" si="1500"/>
        <v/>
      </c>
      <c r="DR722" t="str">
        <f t="shared" si="1501"/>
        <v/>
      </c>
      <c r="DS722" t="str">
        <f t="shared" si="1502"/>
        <v/>
      </c>
      <c r="DT722" t="str">
        <f t="shared" si="1503"/>
        <v/>
      </c>
      <c r="DU722">
        <f t="shared" si="1504"/>
        <v>0</v>
      </c>
      <c r="DV722">
        <f t="shared" si="1505"/>
        <v>0</v>
      </c>
      <c r="DW722">
        <f t="shared" si="1506"/>
        <v>0</v>
      </c>
      <c r="DX722" t="str">
        <f t="shared" si="1507"/>
        <v/>
      </c>
      <c r="DY722" t="str">
        <f t="shared" si="1508"/>
        <v/>
      </c>
      <c r="DZ722" t="str">
        <f t="shared" si="1509"/>
        <v/>
      </c>
      <c r="EA722" s="5">
        <f t="shared" si="1510"/>
        <v>0</v>
      </c>
      <c r="EB722" s="3">
        <f t="shared" si="1511"/>
        <v>0</v>
      </c>
    </row>
    <row r="723" spans="2:132" x14ac:dyDescent="0.2">
      <c r="B723" s="25">
        <v>718</v>
      </c>
      <c r="C723" s="26">
        <f>Zisk!D737</f>
        <v>0</v>
      </c>
      <c r="D723">
        <f>Zisk!E737</f>
        <v>0</v>
      </c>
      <c r="E723" s="66" t="str">
        <f t="shared" si="1398"/>
        <v/>
      </c>
      <c r="F723" t="str">
        <f t="shared" si="1399"/>
        <v/>
      </c>
      <c r="G723" s="66" t="str">
        <f t="shared" si="1400"/>
        <v/>
      </c>
      <c r="H723" s="25"/>
      <c r="I723" s="25"/>
      <c r="J723">
        <f>VstupniParametry_SKRYT!$D$5</f>
        <v>0.02</v>
      </c>
      <c r="K723">
        <f>VstupniParametry_SKRYT!$D$6</f>
        <v>0.06</v>
      </c>
      <c r="L723">
        <f>VstupniParametry_SKRYT!$D$7</f>
        <v>0.06</v>
      </c>
      <c r="M723">
        <f>VstupniParametry_SKRYT!$D$8</f>
        <v>0.06</v>
      </c>
      <c r="N723">
        <f>VstupniParametry_SKRYT!$D$9</f>
        <v>1.7999999999999999E-2</v>
      </c>
      <c r="O723" s="27">
        <f>VstupniParametry_SKRYT!$D$10</f>
        <v>0.01</v>
      </c>
      <c r="P723" s="27">
        <f>VstupniParametry_SKRYT!$D$11</f>
        <v>0.01</v>
      </c>
      <c r="Q723" s="27">
        <f>VstupniParametry_SKRYT!$D$12</f>
        <v>0.01</v>
      </c>
      <c r="R723" s="27">
        <f>VstupniParametry_SKRYT!$D$13</f>
        <v>0.01</v>
      </c>
      <c r="S723" s="27">
        <f>VstupniParametry_SKRYT!$D$14</f>
        <v>0.01</v>
      </c>
      <c r="T723">
        <f t="shared" si="1401"/>
        <v>0</v>
      </c>
      <c r="U723">
        <f t="shared" si="1402"/>
        <v>0</v>
      </c>
      <c r="V723">
        <f t="shared" si="1403"/>
        <v>0</v>
      </c>
      <c r="W723">
        <f t="shared" si="1404"/>
        <v>0</v>
      </c>
      <c r="X723">
        <f t="shared" si="1405"/>
        <v>0</v>
      </c>
      <c r="Y723">
        <f t="shared" si="1406"/>
        <v>0</v>
      </c>
      <c r="Z723">
        <f t="shared" si="1407"/>
        <v>0</v>
      </c>
      <c r="AA723">
        <f t="shared" si="1408"/>
        <v>0</v>
      </c>
      <c r="AB723">
        <f t="shared" si="1409"/>
        <v>0</v>
      </c>
      <c r="AC723">
        <f t="shared" si="1410"/>
        <v>0</v>
      </c>
      <c r="AD723">
        <f t="shared" si="1411"/>
        <v>0</v>
      </c>
      <c r="AE723">
        <f t="shared" si="1412"/>
        <v>0</v>
      </c>
      <c r="AF723">
        <f t="shared" si="1413"/>
        <v>0</v>
      </c>
      <c r="AG723">
        <f t="shared" si="1414"/>
        <v>0</v>
      </c>
      <c r="AH723">
        <f t="shared" si="1415"/>
        <v>0</v>
      </c>
      <c r="AI723">
        <f t="shared" si="1416"/>
        <v>0</v>
      </c>
      <c r="AJ723">
        <f t="shared" si="1417"/>
        <v>0</v>
      </c>
      <c r="AK723">
        <f t="shared" si="1418"/>
        <v>0</v>
      </c>
      <c r="AL723">
        <f t="shared" si="1419"/>
        <v>0</v>
      </c>
      <c r="AM723">
        <f t="shared" si="1420"/>
        <v>0</v>
      </c>
      <c r="AN723">
        <f t="shared" si="1421"/>
        <v>0</v>
      </c>
      <c r="AO723">
        <f t="shared" si="1422"/>
        <v>0</v>
      </c>
      <c r="AP723">
        <f t="shared" si="1423"/>
        <v>0</v>
      </c>
      <c r="AQ723">
        <f t="shared" si="1424"/>
        <v>0</v>
      </c>
      <c r="AR723">
        <f t="shared" si="1425"/>
        <v>0</v>
      </c>
      <c r="AS723">
        <f t="shared" si="1426"/>
        <v>0</v>
      </c>
      <c r="AT723">
        <f t="shared" si="1396"/>
        <v>0</v>
      </c>
      <c r="AU723">
        <f t="shared" si="1427"/>
        <v>0</v>
      </c>
      <c r="AV723">
        <f t="shared" si="1428"/>
        <v>0</v>
      </c>
      <c r="AW723">
        <f t="shared" si="1397"/>
        <v>0</v>
      </c>
      <c r="AX723">
        <f t="shared" si="1429"/>
        <v>0</v>
      </c>
      <c r="AY723">
        <f t="shared" si="1430"/>
        <v>0</v>
      </c>
      <c r="AZ723">
        <f t="shared" si="1431"/>
        <v>0</v>
      </c>
      <c r="BA723">
        <f t="shared" si="1432"/>
        <v>0</v>
      </c>
      <c r="BB723">
        <f t="shared" si="1433"/>
        <v>0</v>
      </c>
      <c r="BC723">
        <f t="shared" si="1434"/>
        <v>0</v>
      </c>
      <c r="BD723">
        <f t="shared" si="1435"/>
        <v>0</v>
      </c>
      <c r="BE723">
        <f t="shared" si="1436"/>
        <v>0</v>
      </c>
      <c r="BF723">
        <f t="shared" si="1437"/>
        <v>0</v>
      </c>
      <c r="BG723">
        <f t="shared" si="1438"/>
        <v>0</v>
      </c>
      <c r="BH723">
        <f t="shared" si="1439"/>
        <v>0</v>
      </c>
      <c r="BI723">
        <f t="shared" si="1440"/>
        <v>0</v>
      </c>
      <c r="BJ723">
        <f t="shared" si="1441"/>
        <v>0</v>
      </c>
      <c r="BK723">
        <f t="shared" si="1442"/>
        <v>0</v>
      </c>
      <c r="BL723">
        <f t="shared" si="1443"/>
        <v>0</v>
      </c>
      <c r="BM723">
        <f t="shared" si="1444"/>
        <v>0</v>
      </c>
      <c r="BN723">
        <f t="shared" si="1445"/>
        <v>0</v>
      </c>
      <c r="BO723">
        <f t="shared" si="1446"/>
        <v>0</v>
      </c>
      <c r="BP723">
        <f t="shared" si="1447"/>
        <v>0</v>
      </c>
      <c r="BQ723">
        <f t="shared" si="1448"/>
        <v>0</v>
      </c>
      <c r="BR723">
        <f t="shared" si="1449"/>
        <v>0</v>
      </c>
      <c r="BS723">
        <f t="shared" si="1450"/>
        <v>0</v>
      </c>
      <c r="BT723">
        <f t="shared" si="1451"/>
        <v>0</v>
      </c>
      <c r="BU723">
        <f t="shared" si="1452"/>
        <v>0</v>
      </c>
      <c r="BV723">
        <f t="shared" si="1453"/>
        <v>0</v>
      </c>
      <c r="BW723">
        <f t="shared" si="1454"/>
        <v>0</v>
      </c>
      <c r="BX723">
        <f t="shared" si="1455"/>
        <v>0</v>
      </c>
      <c r="BY723">
        <f t="shared" si="1456"/>
        <v>0</v>
      </c>
      <c r="BZ723">
        <f t="shared" si="1457"/>
        <v>0</v>
      </c>
      <c r="CA723">
        <f t="shared" si="1458"/>
        <v>0</v>
      </c>
      <c r="CB723">
        <f t="shared" si="1459"/>
        <v>0</v>
      </c>
      <c r="CC723">
        <f t="shared" si="1460"/>
        <v>0</v>
      </c>
      <c r="CD723">
        <f t="shared" si="1461"/>
        <v>0</v>
      </c>
      <c r="CE723">
        <f t="shared" si="1462"/>
        <v>0</v>
      </c>
      <c r="CF723">
        <f t="shared" si="1463"/>
        <v>0</v>
      </c>
      <c r="CG723">
        <f t="shared" si="1464"/>
        <v>0</v>
      </c>
      <c r="CH723">
        <f t="shared" si="1465"/>
        <v>0</v>
      </c>
      <c r="CI723">
        <f t="shared" si="1466"/>
        <v>0</v>
      </c>
      <c r="CJ723">
        <f t="shared" si="1467"/>
        <v>0</v>
      </c>
      <c r="CK723">
        <f t="shared" si="1468"/>
        <v>0</v>
      </c>
      <c r="CL723" t="str">
        <f t="shared" si="1469"/>
        <v/>
      </c>
      <c r="CM723" t="str">
        <f t="shared" si="1470"/>
        <v/>
      </c>
      <c r="CN723" t="str">
        <f t="shared" si="1471"/>
        <v/>
      </c>
      <c r="CO723" t="str">
        <f t="shared" si="1472"/>
        <v/>
      </c>
      <c r="CP723" t="str">
        <f t="shared" si="1473"/>
        <v/>
      </c>
      <c r="CQ723" t="str">
        <f t="shared" si="1474"/>
        <v/>
      </c>
      <c r="CR723" t="str">
        <f t="shared" si="1475"/>
        <v/>
      </c>
      <c r="CS723" t="str">
        <f t="shared" si="1476"/>
        <v/>
      </c>
      <c r="CT723" t="str">
        <f t="shared" si="1477"/>
        <v/>
      </c>
      <c r="CU723" t="str">
        <f t="shared" si="1478"/>
        <v/>
      </c>
      <c r="CV723" t="str">
        <f t="shared" si="1479"/>
        <v/>
      </c>
      <c r="CW723" t="str">
        <f t="shared" si="1480"/>
        <v/>
      </c>
      <c r="CX723" t="str">
        <f t="shared" si="1481"/>
        <v/>
      </c>
      <c r="CY723" t="str">
        <f t="shared" si="1482"/>
        <v/>
      </c>
      <c r="CZ723" t="str">
        <f t="shared" si="1483"/>
        <v/>
      </c>
      <c r="DA723" t="str">
        <f t="shared" si="1484"/>
        <v/>
      </c>
      <c r="DB723" t="str">
        <f t="shared" si="1485"/>
        <v/>
      </c>
      <c r="DC723" t="str">
        <f t="shared" si="1486"/>
        <v/>
      </c>
      <c r="DD723" t="str">
        <f t="shared" si="1487"/>
        <v/>
      </c>
      <c r="DE723" t="str">
        <f t="shared" si="1488"/>
        <v/>
      </c>
      <c r="DF723" t="str">
        <f t="shared" si="1489"/>
        <v/>
      </c>
      <c r="DG723" t="str">
        <f t="shared" si="1490"/>
        <v/>
      </c>
      <c r="DH723" t="str">
        <f t="shared" si="1491"/>
        <v/>
      </c>
      <c r="DI723" t="str">
        <f t="shared" si="1492"/>
        <v/>
      </c>
      <c r="DJ723" t="str">
        <f t="shared" si="1493"/>
        <v/>
      </c>
      <c r="DK723" t="str">
        <f t="shared" si="1494"/>
        <v/>
      </c>
      <c r="DL723" t="str">
        <f t="shared" si="1495"/>
        <v/>
      </c>
      <c r="DM723" t="str">
        <f t="shared" si="1496"/>
        <v/>
      </c>
      <c r="DN723" t="str">
        <f t="shared" si="1497"/>
        <v/>
      </c>
      <c r="DO723" t="str">
        <f t="shared" si="1498"/>
        <v/>
      </c>
      <c r="DP723" t="str">
        <f t="shared" si="1499"/>
        <v/>
      </c>
      <c r="DQ723" t="str">
        <f t="shared" si="1500"/>
        <v/>
      </c>
      <c r="DR723" t="str">
        <f t="shared" si="1501"/>
        <v/>
      </c>
      <c r="DS723" t="str">
        <f t="shared" si="1502"/>
        <v/>
      </c>
      <c r="DT723" t="str">
        <f t="shared" si="1503"/>
        <v/>
      </c>
      <c r="DU723">
        <f t="shared" si="1504"/>
        <v>0</v>
      </c>
      <c r="DV723">
        <f t="shared" si="1505"/>
        <v>0</v>
      </c>
      <c r="DW723">
        <f t="shared" si="1506"/>
        <v>0</v>
      </c>
      <c r="DX723" t="str">
        <f t="shared" si="1507"/>
        <v/>
      </c>
      <c r="DY723" t="str">
        <f t="shared" si="1508"/>
        <v/>
      </c>
      <c r="DZ723" t="str">
        <f t="shared" si="1509"/>
        <v/>
      </c>
      <c r="EA723" s="5">
        <f t="shared" si="1510"/>
        <v>0</v>
      </c>
      <c r="EB723" s="3">
        <f t="shared" si="1511"/>
        <v>0</v>
      </c>
    </row>
    <row r="724" spans="2:132" x14ac:dyDescent="0.2">
      <c r="B724">
        <v>719</v>
      </c>
      <c r="C724" s="3">
        <f>Zisk!D738</f>
        <v>0</v>
      </c>
      <c r="D724">
        <f>Zisk!E738</f>
        <v>0</v>
      </c>
      <c r="E724" s="66" t="str">
        <f t="shared" si="1398"/>
        <v/>
      </c>
      <c r="F724" t="str">
        <f t="shared" si="1399"/>
        <v/>
      </c>
      <c r="G724" s="66" t="str">
        <f t="shared" si="1400"/>
        <v/>
      </c>
      <c r="J724">
        <f>VstupniParametry_SKRYT!$D$5</f>
        <v>0.02</v>
      </c>
      <c r="K724">
        <f>VstupniParametry_SKRYT!$D$6</f>
        <v>0.06</v>
      </c>
      <c r="L724">
        <f>VstupniParametry_SKRYT!$D$7</f>
        <v>0.06</v>
      </c>
      <c r="M724">
        <f>VstupniParametry_SKRYT!$D$8</f>
        <v>0.06</v>
      </c>
      <c r="N724">
        <f>VstupniParametry_SKRYT!$D$9</f>
        <v>1.7999999999999999E-2</v>
      </c>
      <c r="O724" s="27">
        <f>VstupniParametry_SKRYT!$D$10</f>
        <v>0.01</v>
      </c>
      <c r="P724" s="27">
        <f>VstupniParametry_SKRYT!$D$11</f>
        <v>0.01</v>
      </c>
      <c r="Q724" s="27">
        <f>VstupniParametry_SKRYT!$D$12</f>
        <v>0.01</v>
      </c>
      <c r="R724" s="27">
        <f>VstupniParametry_SKRYT!$D$13</f>
        <v>0.01</v>
      </c>
      <c r="S724" s="27">
        <f>VstupniParametry_SKRYT!$D$14</f>
        <v>0.01</v>
      </c>
      <c r="T724">
        <f t="shared" si="1401"/>
        <v>0</v>
      </c>
      <c r="U724">
        <f t="shared" si="1402"/>
        <v>0</v>
      </c>
      <c r="V724">
        <f t="shared" si="1403"/>
        <v>0</v>
      </c>
      <c r="W724">
        <f t="shared" si="1404"/>
        <v>0</v>
      </c>
      <c r="X724">
        <f t="shared" si="1405"/>
        <v>0</v>
      </c>
      <c r="Y724">
        <f t="shared" si="1406"/>
        <v>0</v>
      </c>
      <c r="Z724">
        <f t="shared" si="1407"/>
        <v>0</v>
      </c>
      <c r="AA724">
        <f t="shared" si="1408"/>
        <v>0</v>
      </c>
      <c r="AB724">
        <f t="shared" si="1409"/>
        <v>0</v>
      </c>
      <c r="AC724">
        <f t="shared" si="1410"/>
        <v>0</v>
      </c>
      <c r="AD724">
        <f t="shared" si="1411"/>
        <v>0</v>
      </c>
      <c r="AE724">
        <f t="shared" si="1412"/>
        <v>0</v>
      </c>
      <c r="AF724">
        <f t="shared" si="1413"/>
        <v>0</v>
      </c>
      <c r="AG724">
        <f t="shared" si="1414"/>
        <v>0</v>
      </c>
      <c r="AH724">
        <f t="shared" si="1415"/>
        <v>0</v>
      </c>
      <c r="AI724">
        <f t="shared" si="1416"/>
        <v>0</v>
      </c>
      <c r="AJ724">
        <f t="shared" si="1417"/>
        <v>0</v>
      </c>
      <c r="AK724">
        <f t="shared" si="1418"/>
        <v>0</v>
      </c>
      <c r="AL724">
        <f t="shared" si="1419"/>
        <v>0</v>
      </c>
      <c r="AM724">
        <f t="shared" si="1420"/>
        <v>0</v>
      </c>
      <c r="AN724">
        <f t="shared" si="1421"/>
        <v>0</v>
      </c>
      <c r="AO724">
        <f t="shared" si="1422"/>
        <v>0</v>
      </c>
      <c r="AP724">
        <f t="shared" si="1423"/>
        <v>0</v>
      </c>
      <c r="AQ724">
        <f t="shared" si="1424"/>
        <v>0</v>
      </c>
      <c r="AR724">
        <f t="shared" si="1425"/>
        <v>0</v>
      </c>
      <c r="AS724">
        <f t="shared" si="1426"/>
        <v>0</v>
      </c>
      <c r="AT724">
        <f t="shared" si="1396"/>
        <v>0</v>
      </c>
      <c r="AU724">
        <f t="shared" si="1427"/>
        <v>0</v>
      </c>
      <c r="AV724">
        <f t="shared" si="1428"/>
        <v>0</v>
      </c>
      <c r="AW724">
        <f t="shared" si="1397"/>
        <v>0</v>
      </c>
      <c r="AX724">
        <f t="shared" si="1429"/>
        <v>0</v>
      </c>
      <c r="AY724">
        <f t="shared" si="1430"/>
        <v>0</v>
      </c>
      <c r="AZ724">
        <f t="shared" si="1431"/>
        <v>0</v>
      </c>
      <c r="BA724">
        <f t="shared" si="1432"/>
        <v>0</v>
      </c>
      <c r="BB724">
        <f t="shared" si="1433"/>
        <v>0</v>
      </c>
      <c r="BC724">
        <f t="shared" si="1434"/>
        <v>0</v>
      </c>
      <c r="BD724">
        <f t="shared" si="1435"/>
        <v>0</v>
      </c>
      <c r="BE724">
        <f t="shared" si="1436"/>
        <v>0</v>
      </c>
      <c r="BF724">
        <f t="shared" si="1437"/>
        <v>0</v>
      </c>
      <c r="BG724">
        <f t="shared" si="1438"/>
        <v>0</v>
      </c>
      <c r="BH724">
        <f t="shared" si="1439"/>
        <v>0</v>
      </c>
      <c r="BI724">
        <f t="shared" si="1440"/>
        <v>0</v>
      </c>
      <c r="BJ724">
        <f t="shared" si="1441"/>
        <v>0</v>
      </c>
      <c r="BK724">
        <f t="shared" si="1442"/>
        <v>0</v>
      </c>
      <c r="BL724">
        <f t="shared" si="1443"/>
        <v>0</v>
      </c>
      <c r="BM724">
        <f t="shared" si="1444"/>
        <v>0</v>
      </c>
      <c r="BN724">
        <f t="shared" si="1445"/>
        <v>0</v>
      </c>
      <c r="BO724">
        <f t="shared" si="1446"/>
        <v>0</v>
      </c>
      <c r="BP724">
        <f t="shared" si="1447"/>
        <v>0</v>
      </c>
      <c r="BQ724">
        <f t="shared" si="1448"/>
        <v>0</v>
      </c>
      <c r="BR724">
        <f t="shared" si="1449"/>
        <v>0</v>
      </c>
      <c r="BS724">
        <f t="shared" si="1450"/>
        <v>0</v>
      </c>
      <c r="BT724">
        <f t="shared" si="1451"/>
        <v>0</v>
      </c>
      <c r="BU724">
        <f t="shared" si="1452"/>
        <v>0</v>
      </c>
      <c r="BV724">
        <f t="shared" si="1453"/>
        <v>0</v>
      </c>
      <c r="BW724">
        <f t="shared" si="1454"/>
        <v>0</v>
      </c>
      <c r="BX724">
        <f t="shared" si="1455"/>
        <v>0</v>
      </c>
      <c r="BY724">
        <f t="shared" si="1456"/>
        <v>0</v>
      </c>
      <c r="BZ724">
        <f t="shared" si="1457"/>
        <v>0</v>
      </c>
      <c r="CA724">
        <f t="shared" si="1458"/>
        <v>0</v>
      </c>
      <c r="CB724">
        <f t="shared" si="1459"/>
        <v>0</v>
      </c>
      <c r="CC724">
        <f t="shared" si="1460"/>
        <v>0</v>
      </c>
      <c r="CD724">
        <f t="shared" si="1461"/>
        <v>0</v>
      </c>
      <c r="CE724">
        <f t="shared" si="1462"/>
        <v>0</v>
      </c>
      <c r="CF724">
        <f t="shared" si="1463"/>
        <v>0</v>
      </c>
      <c r="CG724">
        <f t="shared" si="1464"/>
        <v>0</v>
      </c>
      <c r="CH724">
        <f t="shared" si="1465"/>
        <v>0</v>
      </c>
      <c r="CI724">
        <f t="shared" si="1466"/>
        <v>0</v>
      </c>
      <c r="CJ724">
        <f t="shared" si="1467"/>
        <v>0</v>
      </c>
      <c r="CK724">
        <f t="shared" si="1468"/>
        <v>0</v>
      </c>
      <c r="CL724" t="str">
        <f t="shared" si="1469"/>
        <v/>
      </c>
      <c r="CM724" t="str">
        <f t="shared" si="1470"/>
        <v/>
      </c>
      <c r="CN724" t="str">
        <f t="shared" si="1471"/>
        <v/>
      </c>
      <c r="CO724" t="str">
        <f t="shared" si="1472"/>
        <v/>
      </c>
      <c r="CP724" t="str">
        <f t="shared" si="1473"/>
        <v/>
      </c>
      <c r="CQ724" t="str">
        <f t="shared" si="1474"/>
        <v/>
      </c>
      <c r="CR724" t="str">
        <f t="shared" si="1475"/>
        <v/>
      </c>
      <c r="CS724" t="str">
        <f t="shared" si="1476"/>
        <v/>
      </c>
      <c r="CT724" t="str">
        <f t="shared" si="1477"/>
        <v/>
      </c>
      <c r="CU724" t="str">
        <f t="shared" si="1478"/>
        <v/>
      </c>
      <c r="CV724" t="str">
        <f t="shared" si="1479"/>
        <v/>
      </c>
      <c r="CW724" t="str">
        <f t="shared" si="1480"/>
        <v/>
      </c>
      <c r="CX724" t="str">
        <f t="shared" si="1481"/>
        <v/>
      </c>
      <c r="CY724" t="str">
        <f t="shared" si="1482"/>
        <v/>
      </c>
      <c r="CZ724" t="str">
        <f t="shared" si="1483"/>
        <v/>
      </c>
      <c r="DA724" t="str">
        <f t="shared" si="1484"/>
        <v/>
      </c>
      <c r="DB724" t="str">
        <f t="shared" si="1485"/>
        <v/>
      </c>
      <c r="DC724" t="str">
        <f t="shared" si="1486"/>
        <v/>
      </c>
      <c r="DD724" t="str">
        <f t="shared" si="1487"/>
        <v/>
      </c>
      <c r="DE724" t="str">
        <f t="shared" si="1488"/>
        <v/>
      </c>
      <c r="DF724" t="str">
        <f t="shared" si="1489"/>
        <v/>
      </c>
      <c r="DG724" t="str">
        <f t="shared" si="1490"/>
        <v/>
      </c>
      <c r="DH724" t="str">
        <f t="shared" si="1491"/>
        <v/>
      </c>
      <c r="DI724" t="str">
        <f t="shared" si="1492"/>
        <v/>
      </c>
      <c r="DJ724" t="str">
        <f t="shared" si="1493"/>
        <v/>
      </c>
      <c r="DK724" t="str">
        <f t="shared" si="1494"/>
        <v/>
      </c>
      <c r="DL724" t="str">
        <f t="shared" si="1495"/>
        <v/>
      </c>
      <c r="DM724" t="str">
        <f t="shared" si="1496"/>
        <v/>
      </c>
      <c r="DN724" t="str">
        <f t="shared" si="1497"/>
        <v/>
      </c>
      <c r="DO724" t="str">
        <f t="shared" si="1498"/>
        <v/>
      </c>
      <c r="DP724" t="str">
        <f t="shared" si="1499"/>
        <v/>
      </c>
      <c r="DQ724" t="str">
        <f t="shared" si="1500"/>
        <v/>
      </c>
      <c r="DR724" t="str">
        <f t="shared" si="1501"/>
        <v/>
      </c>
      <c r="DS724" t="str">
        <f t="shared" si="1502"/>
        <v/>
      </c>
      <c r="DT724" t="str">
        <f t="shared" si="1503"/>
        <v/>
      </c>
      <c r="DU724">
        <f t="shared" si="1504"/>
        <v>0</v>
      </c>
      <c r="DV724">
        <f t="shared" si="1505"/>
        <v>0</v>
      </c>
      <c r="DW724">
        <f t="shared" si="1506"/>
        <v>0</v>
      </c>
      <c r="DX724" t="str">
        <f t="shared" si="1507"/>
        <v/>
      </c>
      <c r="DY724" t="str">
        <f t="shared" si="1508"/>
        <v/>
      </c>
      <c r="DZ724" t="str">
        <f t="shared" si="1509"/>
        <v/>
      </c>
      <c r="EA724" s="5">
        <f t="shared" si="1510"/>
        <v>0</v>
      </c>
      <c r="EB724" s="3">
        <f t="shared" si="1511"/>
        <v>0</v>
      </c>
    </row>
    <row r="725" spans="2:132" x14ac:dyDescent="0.2">
      <c r="B725" s="25">
        <v>720</v>
      </c>
      <c r="C725" s="26">
        <f>Zisk!D739</f>
        <v>0</v>
      </c>
      <c r="D725">
        <f>Zisk!E739</f>
        <v>0</v>
      </c>
      <c r="E725" s="66" t="str">
        <f t="shared" si="1398"/>
        <v/>
      </c>
      <c r="F725" t="str">
        <f t="shared" si="1399"/>
        <v/>
      </c>
      <c r="G725" s="66" t="str">
        <f t="shared" si="1400"/>
        <v/>
      </c>
      <c r="H725" s="25"/>
      <c r="I725" s="25"/>
      <c r="J725">
        <f>VstupniParametry_SKRYT!$D$5</f>
        <v>0.02</v>
      </c>
      <c r="K725">
        <f>VstupniParametry_SKRYT!$D$6</f>
        <v>0.06</v>
      </c>
      <c r="L725">
        <f>VstupniParametry_SKRYT!$D$7</f>
        <v>0.06</v>
      </c>
      <c r="M725">
        <f>VstupniParametry_SKRYT!$D$8</f>
        <v>0.06</v>
      </c>
      <c r="N725">
        <f>VstupniParametry_SKRYT!$D$9</f>
        <v>1.7999999999999999E-2</v>
      </c>
      <c r="O725" s="27">
        <f>VstupniParametry_SKRYT!$D$10</f>
        <v>0.01</v>
      </c>
      <c r="P725" s="27">
        <f>VstupniParametry_SKRYT!$D$11</f>
        <v>0.01</v>
      </c>
      <c r="Q725" s="27">
        <f>VstupniParametry_SKRYT!$D$12</f>
        <v>0.01</v>
      </c>
      <c r="R725" s="27">
        <f>VstupniParametry_SKRYT!$D$13</f>
        <v>0.01</v>
      </c>
      <c r="S725" s="27">
        <f>VstupniParametry_SKRYT!$D$14</f>
        <v>0.01</v>
      </c>
      <c r="T725">
        <f t="shared" si="1401"/>
        <v>0</v>
      </c>
      <c r="U725">
        <f t="shared" si="1402"/>
        <v>0</v>
      </c>
      <c r="V725">
        <f t="shared" si="1403"/>
        <v>0</v>
      </c>
      <c r="W725">
        <f t="shared" si="1404"/>
        <v>0</v>
      </c>
      <c r="X725">
        <f t="shared" si="1405"/>
        <v>0</v>
      </c>
      <c r="Y725">
        <f t="shared" si="1406"/>
        <v>0</v>
      </c>
      <c r="Z725">
        <f t="shared" si="1407"/>
        <v>0</v>
      </c>
      <c r="AA725">
        <f t="shared" si="1408"/>
        <v>0</v>
      </c>
      <c r="AB725">
        <f t="shared" si="1409"/>
        <v>0</v>
      </c>
      <c r="AC725">
        <f t="shared" si="1410"/>
        <v>0</v>
      </c>
      <c r="AD725">
        <f t="shared" si="1411"/>
        <v>0</v>
      </c>
      <c r="AE725">
        <f t="shared" si="1412"/>
        <v>0</v>
      </c>
      <c r="AF725">
        <f t="shared" si="1413"/>
        <v>0</v>
      </c>
      <c r="AG725">
        <f t="shared" si="1414"/>
        <v>0</v>
      </c>
      <c r="AH725">
        <f t="shared" si="1415"/>
        <v>0</v>
      </c>
      <c r="AI725">
        <f t="shared" si="1416"/>
        <v>0</v>
      </c>
      <c r="AJ725">
        <f t="shared" si="1417"/>
        <v>0</v>
      </c>
      <c r="AK725">
        <f t="shared" si="1418"/>
        <v>0</v>
      </c>
      <c r="AL725">
        <f t="shared" si="1419"/>
        <v>0</v>
      </c>
      <c r="AM725">
        <f t="shared" si="1420"/>
        <v>0</v>
      </c>
      <c r="AN725">
        <f t="shared" si="1421"/>
        <v>0</v>
      </c>
      <c r="AO725">
        <f t="shared" si="1422"/>
        <v>0</v>
      </c>
      <c r="AP725">
        <f t="shared" si="1423"/>
        <v>0</v>
      </c>
      <c r="AQ725">
        <f t="shared" si="1424"/>
        <v>0</v>
      </c>
      <c r="AR725">
        <f t="shared" si="1425"/>
        <v>0</v>
      </c>
      <c r="AS725">
        <f t="shared" si="1426"/>
        <v>0</v>
      </c>
      <c r="AT725">
        <f t="shared" si="1396"/>
        <v>0</v>
      </c>
      <c r="AU725">
        <f t="shared" si="1427"/>
        <v>0</v>
      </c>
      <c r="AV725">
        <f t="shared" si="1428"/>
        <v>0</v>
      </c>
      <c r="AW725">
        <f t="shared" si="1397"/>
        <v>0</v>
      </c>
      <c r="AX725">
        <f t="shared" si="1429"/>
        <v>0</v>
      </c>
      <c r="AY725">
        <f t="shared" si="1430"/>
        <v>0</v>
      </c>
      <c r="AZ725">
        <f t="shared" si="1431"/>
        <v>0</v>
      </c>
      <c r="BA725">
        <f t="shared" si="1432"/>
        <v>0</v>
      </c>
      <c r="BB725">
        <f t="shared" si="1433"/>
        <v>0</v>
      </c>
      <c r="BC725">
        <f t="shared" si="1434"/>
        <v>0</v>
      </c>
      <c r="BD725">
        <f t="shared" si="1435"/>
        <v>0</v>
      </c>
      <c r="BE725">
        <f t="shared" si="1436"/>
        <v>0</v>
      </c>
      <c r="BF725">
        <f t="shared" si="1437"/>
        <v>0</v>
      </c>
      <c r="BG725">
        <f t="shared" si="1438"/>
        <v>0</v>
      </c>
      <c r="BH725">
        <f t="shared" si="1439"/>
        <v>0</v>
      </c>
      <c r="BI725">
        <f t="shared" si="1440"/>
        <v>0</v>
      </c>
      <c r="BJ725">
        <f t="shared" si="1441"/>
        <v>0</v>
      </c>
      <c r="BK725">
        <f t="shared" si="1442"/>
        <v>0</v>
      </c>
      <c r="BL725">
        <f t="shared" si="1443"/>
        <v>0</v>
      </c>
      <c r="BM725">
        <f t="shared" si="1444"/>
        <v>0</v>
      </c>
      <c r="BN725">
        <f t="shared" si="1445"/>
        <v>0</v>
      </c>
      <c r="BO725">
        <f t="shared" si="1446"/>
        <v>0</v>
      </c>
      <c r="BP725">
        <f t="shared" si="1447"/>
        <v>0</v>
      </c>
      <c r="BQ725">
        <f t="shared" si="1448"/>
        <v>0</v>
      </c>
      <c r="BR725">
        <f t="shared" si="1449"/>
        <v>0</v>
      </c>
      <c r="BS725">
        <f t="shared" si="1450"/>
        <v>0</v>
      </c>
      <c r="BT725">
        <f t="shared" si="1451"/>
        <v>0</v>
      </c>
      <c r="BU725">
        <f t="shared" si="1452"/>
        <v>0</v>
      </c>
      <c r="BV725">
        <f t="shared" si="1453"/>
        <v>0</v>
      </c>
      <c r="BW725">
        <f t="shared" si="1454"/>
        <v>0</v>
      </c>
      <c r="BX725">
        <f t="shared" si="1455"/>
        <v>0</v>
      </c>
      <c r="BY725">
        <f t="shared" si="1456"/>
        <v>0</v>
      </c>
      <c r="BZ725">
        <f t="shared" si="1457"/>
        <v>0</v>
      </c>
      <c r="CA725">
        <f t="shared" si="1458"/>
        <v>0</v>
      </c>
      <c r="CB725">
        <f t="shared" si="1459"/>
        <v>0</v>
      </c>
      <c r="CC725">
        <f t="shared" si="1460"/>
        <v>0</v>
      </c>
      <c r="CD725">
        <f t="shared" si="1461"/>
        <v>0</v>
      </c>
      <c r="CE725">
        <f t="shared" si="1462"/>
        <v>0</v>
      </c>
      <c r="CF725">
        <f t="shared" si="1463"/>
        <v>0</v>
      </c>
      <c r="CG725">
        <f t="shared" si="1464"/>
        <v>0</v>
      </c>
      <c r="CH725">
        <f t="shared" si="1465"/>
        <v>0</v>
      </c>
      <c r="CI725">
        <f t="shared" si="1466"/>
        <v>0</v>
      </c>
      <c r="CJ725">
        <f t="shared" si="1467"/>
        <v>0</v>
      </c>
      <c r="CK725">
        <f t="shared" si="1468"/>
        <v>0</v>
      </c>
      <c r="CL725" t="str">
        <f t="shared" si="1469"/>
        <v/>
      </c>
      <c r="CM725" t="str">
        <f t="shared" si="1470"/>
        <v/>
      </c>
      <c r="CN725" t="str">
        <f t="shared" si="1471"/>
        <v/>
      </c>
      <c r="CO725" t="str">
        <f t="shared" si="1472"/>
        <v/>
      </c>
      <c r="CP725" t="str">
        <f t="shared" si="1473"/>
        <v/>
      </c>
      <c r="CQ725" t="str">
        <f t="shared" si="1474"/>
        <v/>
      </c>
      <c r="CR725" t="str">
        <f t="shared" si="1475"/>
        <v/>
      </c>
      <c r="CS725" t="str">
        <f t="shared" si="1476"/>
        <v/>
      </c>
      <c r="CT725" t="str">
        <f t="shared" si="1477"/>
        <v/>
      </c>
      <c r="CU725" t="str">
        <f t="shared" si="1478"/>
        <v/>
      </c>
      <c r="CV725" t="str">
        <f t="shared" si="1479"/>
        <v/>
      </c>
      <c r="CW725" t="str">
        <f t="shared" si="1480"/>
        <v/>
      </c>
      <c r="CX725" t="str">
        <f t="shared" si="1481"/>
        <v/>
      </c>
      <c r="CY725" t="str">
        <f t="shared" si="1482"/>
        <v/>
      </c>
      <c r="CZ725" t="str">
        <f t="shared" si="1483"/>
        <v/>
      </c>
      <c r="DA725" t="str">
        <f t="shared" si="1484"/>
        <v/>
      </c>
      <c r="DB725" t="str">
        <f t="shared" si="1485"/>
        <v/>
      </c>
      <c r="DC725" t="str">
        <f t="shared" si="1486"/>
        <v/>
      </c>
      <c r="DD725" t="str">
        <f t="shared" si="1487"/>
        <v/>
      </c>
      <c r="DE725" t="str">
        <f t="shared" si="1488"/>
        <v/>
      </c>
      <c r="DF725" t="str">
        <f t="shared" si="1489"/>
        <v/>
      </c>
      <c r="DG725" t="str">
        <f t="shared" si="1490"/>
        <v/>
      </c>
      <c r="DH725" t="str">
        <f t="shared" si="1491"/>
        <v/>
      </c>
      <c r="DI725" t="str">
        <f t="shared" si="1492"/>
        <v/>
      </c>
      <c r="DJ725" t="str">
        <f t="shared" si="1493"/>
        <v/>
      </c>
      <c r="DK725" t="str">
        <f t="shared" si="1494"/>
        <v/>
      </c>
      <c r="DL725" t="str">
        <f t="shared" si="1495"/>
        <v/>
      </c>
      <c r="DM725" t="str">
        <f t="shared" si="1496"/>
        <v/>
      </c>
      <c r="DN725" t="str">
        <f t="shared" si="1497"/>
        <v/>
      </c>
      <c r="DO725" t="str">
        <f t="shared" si="1498"/>
        <v/>
      </c>
      <c r="DP725" t="str">
        <f t="shared" si="1499"/>
        <v/>
      </c>
      <c r="DQ725" t="str">
        <f t="shared" si="1500"/>
        <v/>
      </c>
      <c r="DR725" t="str">
        <f t="shared" si="1501"/>
        <v/>
      </c>
      <c r="DS725" t="str">
        <f t="shared" si="1502"/>
        <v/>
      </c>
      <c r="DT725" t="str">
        <f t="shared" si="1503"/>
        <v/>
      </c>
      <c r="DU725">
        <f t="shared" si="1504"/>
        <v>0</v>
      </c>
      <c r="DV725">
        <f t="shared" si="1505"/>
        <v>0</v>
      </c>
      <c r="DW725">
        <f t="shared" si="1506"/>
        <v>0</v>
      </c>
      <c r="DX725" t="str">
        <f t="shared" si="1507"/>
        <v/>
      </c>
      <c r="DY725" t="str">
        <f t="shared" si="1508"/>
        <v/>
      </c>
      <c r="DZ725" t="str">
        <f t="shared" si="1509"/>
        <v/>
      </c>
      <c r="EA725" s="5">
        <f t="shared" si="1510"/>
        <v>0</v>
      </c>
      <c r="EB725" s="3">
        <f t="shared" si="1511"/>
        <v>0</v>
      </c>
    </row>
    <row r="726" spans="2:132" x14ac:dyDescent="0.2">
      <c r="B726">
        <v>721</v>
      </c>
      <c r="C726" s="3">
        <f>Zisk!D740</f>
        <v>0</v>
      </c>
      <c r="D726">
        <f>Zisk!E740</f>
        <v>0</v>
      </c>
      <c r="E726" s="66" t="str">
        <f t="shared" si="1398"/>
        <v/>
      </c>
      <c r="F726" t="str">
        <f t="shared" si="1399"/>
        <v/>
      </c>
      <c r="G726" s="66" t="str">
        <f t="shared" si="1400"/>
        <v/>
      </c>
      <c r="J726">
        <f>VstupniParametry_SKRYT!$D$5</f>
        <v>0.02</v>
      </c>
      <c r="K726">
        <f>VstupniParametry_SKRYT!$D$6</f>
        <v>0.06</v>
      </c>
      <c r="L726">
        <f>VstupniParametry_SKRYT!$D$7</f>
        <v>0.06</v>
      </c>
      <c r="M726">
        <f>VstupniParametry_SKRYT!$D$8</f>
        <v>0.06</v>
      </c>
      <c r="N726">
        <f>VstupniParametry_SKRYT!$D$9</f>
        <v>1.7999999999999999E-2</v>
      </c>
      <c r="O726" s="27">
        <f>VstupniParametry_SKRYT!$D$10</f>
        <v>0.01</v>
      </c>
      <c r="P726" s="27">
        <f>VstupniParametry_SKRYT!$D$11</f>
        <v>0.01</v>
      </c>
      <c r="Q726" s="27">
        <f>VstupniParametry_SKRYT!$D$12</f>
        <v>0.01</v>
      </c>
      <c r="R726" s="27">
        <f>VstupniParametry_SKRYT!$D$13</f>
        <v>0.01</v>
      </c>
      <c r="S726" s="27">
        <f>VstupniParametry_SKRYT!$D$14</f>
        <v>0.01</v>
      </c>
      <c r="T726">
        <f t="shared" si="1401"/>
        <v>0</v>
      </c>
      <c r="U726">
        <f t="shared" si="1402"/>
        <v>0</v>
      </c>
      <c r="V726">
        <f t="shared" si="1403"/>
        <v>0</v>
      </c>
      <c r="W726">
        <f t="shared" si="1404"/>
        <v>0</v>
      </c>
      <c r="X726">
        <f t="shared" si="1405"/>
        <v>0</v>
      </c>
      <c r="Y726">
        <f t="shared" si="1406"/>
        <v>0</v>
      </c>
      <c r="Z726">
        <f t="shared" si="1407"/>
        <v>0</v>
      </c>
      <c r="AA726">
        <f t="shared" si="1408"/>
        <v>0</v>
      </c>
      <c r="AB726">
        <f t="shared" si="1409"/>
        <v>0</v>
      </c>
      <c r="AC726">
        <f t="shared" si="1410"/>
        <v>0</v>
      </c>
      <c r="AD726">
        <f t="shared" si="1411"/>
        <v>0</v>
      </c>
      <c r="AE726">
        <f t="shared" si="1412"/>
        <v>0</v>
      </c>
      <c r="AF726">
        <f t="shared" si="1413"/>
        <v>0</v>
      </c>
      <c r="AG726">
        <f t="shared" si="1414"/>
        <v>0</v>
      </c>
      <c r="AH726">
        <f t="shared" si="1415"/>
        <v>0</v>
      </c>
      <c r="AI726">
        <f t="shared" si="1416"/>
        <v>0</v>
      </c>
      <c r="AJ726">
        <f t="shared" si="1417"/>
        <v>0</v>
      </c>
      <c r="AK726">
        <f t="shared" si="1418"/>
        <v>0</v>
      </c>
      <c r="AL726">
        <f t="shared" si="1419"/>
        <v>0</v>
      </c>
      <c r="AM726">
        <f t="shared" si="1420"/>
        <v>0</v>
      </c>
      <c r="AN726">
        <f t="shared" si="1421"/>
        <v>0</v>
      </c>
      <c r="AO726">
        <f t="shared" si="1422"/>
        <v>0</v>
      </c>
      <c r="AP726">
        <f t="shared" si="1423"/>
        <v>0</v>
      </c>
      <c r="AQ726">
        <f t="shared" si="1424"/>
        <v>0</v>
      </c>
      <c r="AR726">
        <f t="shared" si="1425"/>
        <v>0</v>
      </c>
      <c r="AS726">
        <f t="shared" si="1426"/>
        <v>0</v>
      </c>
      <c r="AT726">
        <f t="shared" si="1396"/>
        <v>0</v>
      </c>
      <c r="AU726">
        <f t="shared" si="1427"/>
        <v>0</v>
      </c>
      <c r="AV726">
        <f t="shared" si="1428"/>
        <v>0</v>
      </c>
      <c r="AW726">
        <f t="shared" si="1397"/>
        <v>0</v>
      </c>
      <c r="AX726">
        <f t="shared" si="1429"/>
        <v>0</v>
      </c>
      <c r="AY726">
        <f t="shared" si="1430"/>
        <v>0</v>
      </c>
      <c r="AZ726">
        <f t="shared" si="1431"/>
        <v>0</v>
      </c>
      <c r="BA726">
        <f t="shared" si="1432"/>
        <v>0</v>
      </c>
      <c r="BB726">
        <f t="shared" si="1433"/>
        <v>0</v>
      </c>
      <c r="BC726">
        <f t="shared" si="1434"/>
        <v>0</v>
      </c>
      <c r="BD726">
        <f t="shared" si="1435"/>
        <v>0</v>
      </c>
      <c r="BE726">
        <f t="shared" si="1436"/>
        <v>0</v>
      </c>
      <c r="BF726">
        <f t="shared" si="1437"/>
        <v>0</v>
      </c>
      <c r="BG726">
        <f t="shared" si="1438"/>
        <v>0</v>
      </c>
      <c r="BH726">
        <f t="shared" si="1439"/>
        <v>0</v>
      </c>
      <c r="BI726">
        <f t="shared" si="1440"/>
        <v>0</v>
      </c>
      <c r="BJ726">
        <f t="shared" si="1441"/>
        <v>0</v>
      </c>
      <c r="BK726">
        <f t="shared" si="1442"/>
        <v>0</v>
      </c>
      <c r="BL726">
        <f t="shared" si="1443"/>
        <v>0</v>
      </c>
      <c r="BM726">
        <f t="shared" si="1444"/>
        <v>0</v>
      </c>
      <c r="BN726">
        <f t="shared" si="1445"/>
        <v>0</v>
      </c>
      <c r="BO726">
        <f t="shared" si="1446"/>
        <v>0</v>
      </c>
      <c r="BP726">
        <f t="shared" si="1447"/>
        <v>0</v>
      </c>
      <c r="BQ726">
        <f t="shared" si="1448"/>
        <v>0</v>
      </c>
      <c r="BR726">
        <f t="shared" si="1449"/>
        <v>0</v>
      </c>
      <c r="BS726">
        <f t="shared" si="1450"/>
        <v>0</v>
      </c>
      <c r="BT726">
        <f t="shared" si="1451"/>
        <v>0</v>
      </c>
      <c r="BU726">
        <f t="shared" si="1452"/>
        <v>0</v>
      </c>
      <c r="BV726">
        <f t="shared" si="1453"/>
        <v>0</v>
      </c>
      <c r="BW726">
        <f t="shared" si="1454"/>
        <v>0</v>
      </c>
      <c r="BX726">
        <f t="shared" si="1455"/>
        <v>0</v>
      </c>
      <c r="BY726">
        <f t="shared" si="1456"/>
        <v>0</v>
      </c>
      <c r="BZ726">
        <f t="shared" si="1457"/>
        <v>0</v>
      </c>
      <c r="CA726">
        <f t="shared" si="1458"/>
        <v>0</v>
      </c>
      <c r="CB726">
        <f t="shared" si="1459"/>
        <v>0</v>
      </c>
      <c r="CC726">
        <f t="shared" si="1460"/>
        <v>0</v>
      </c>
      <c r="CD726">
        <f t="shared" si="1461"/>
        <v>0</v>
      </c>
      <c r="CE726">
        <f t="shared" si="1462"/>
        <v>0</v>
      </c>
      <c r="CF726">
        <f t="shared" si="1463"/>
        <v>0</v>
      </c>
      <c r="CG726">
        <f t="shared" si="1464"/>
        <v>0</v>
      </c>
      <c r="CH726">
        <f t="shared" si="1465"/>
        <v>0</v>
      </c>
      <c r="CI726">
        <f t="shared" si="1466"/>
        <v>0</v>
      </c>
      <c r="CJ726">
        <f t="shared" si="1467"/>
        <v>0</v>
      </c>
      <c r="CK726">
        <f t="shared" si="1468"/>
        <v>0</v>
      </c>
      <c r="CL726" t="str">
        <f t="shared" si="1469"/>
        <v/>
      </c>
      <c r="CM726" t="str">
        <f t="shared" si="1470"/>
        <v/>
      </c>
      <c r="CN726" t="str">
        <f t="shared" si="1471"/>
        <v/>
      </c>
      <c r="CO726" t="str">
        <f t="shared" si="1472"/>
        <v/>
      </c>
      <c r="CP726" t="str">
        <f t="shared" si="1473"/>
        <v/>
      </c>
      <c r="CQ726" t="str">
        <f t="shared" si="1474"/>
        <v/>
      </c>
      <c r="CR726" t="str">
        <f t="shared" si="1475"/>
        <v/>
      </c>
      <c r="CS726" t="str">
        <f t="shared" si="1476"/>
        <v/>
      </c>
      <c r="CT726" t="str">
        <f t="shared" si="1477"/>
        <v/>
      </c>
      <c r="CU726" t="str">
        <f t="shared" si="1478"/>
        <v/>
      </c>
      <c r="CV726" t="str">
        <f t="shared" si="1479"/>
        <v/>
      </c>
      <c r="CW726" t="str">
        <f t="shared" si="1480"/>
        <v/>
      </c>
      <c r="CX726" t="str">
        <f t="shared" si="1481"/>
        <v/>
      </c>
      <c r="CY726" t="str">
        <f t="shared" si="1482"/>
        <v/>
      </c>
      <c r="CZ726" t="str">
        <f t="shared" si="1483"/>
        <v/>
      </c>
      <c r="DA726" t="str">
        <f t="shared" si="1484"/>
        <v/>
      </c>
      <c r="DB726" t="str">
        <f t="shared" si="1485"/>
        <v/>
      </c>
      <c r="DC726" t="str">
        <f t="shared" si="1486"/>
        <v/>
      </c>
      <c r="DD726" t="str">
        <f t="shared" si="1487"/>
        <v/>
      </c>
      <c r="DE726" t="str">
        <f t="shared" si="1488"/>
        <v/>
      </c>
      <c r="DF726" t="str">
        <f t="shared" si="1489"/>
        <v/>
      </c>
      <c r="DG726" t="str">
        <f t="shared" si="1490"/>
        <v/>
      </c>
      <c r="DH726" t="str">
        <f t="shared" si="1491"/>
        <v/>
      </c>
      <c r="DI726" t="str">
        <f t="shared" si="1492"/>
        <v/>
      </c>
      <c r="DJ726" t="str">
        <f t="shared" si="1493"/>
        <v/>
      </c>
      <c r="DK726" t="str">
        <f t="shared" si="1494"/>
        <v/>
      </c>
      <c r="DL726" t="str">
        <f t="shared" si="1495"/>
        <v/>
      </c>
      <c r="DM726" t="str">
        <f t="shared" si="1496"/>
        <v/>
      </c>
      <c r="DN726" t="str">
        <f t="shared" si="1497"/>
        <v/>
      </c>
      <c r="DO726" t="str">
        <f t="shared" si="1498"/>
        <v/>
      </c>
      <c r="DP726" t="str">
        <f t="shared" si="1499"/>
        <v/>
      </c>
      <c r="DQ726" t="str">
        <f t="shared" si="1500"/>
        <v/>
      </c>
      <c r="DR726" t="str">
        <f t="shared" si="1501"/>
        <v/>
      </c>
      <c r="DS726" t="str">
        <f t="shared" si="1502"/>
        <v/>
      </c>
      <c r="DT726" t="str">
        <f t="shared" si="1503"/>
        <v/>
      </c>
      <c r="DU726">
        <f t="shared" si="1504"/>
        <v>0</v>
      </c>
      <c r="DV726">
        <f t="shared" si="1505"/>
        <v>0</v>
      </c>
      <c r="DW726">
        <f t="shared" si="1506"/>
        <v>0</v>
      </c>
      <c r="DX726" t="str">
        <f t="shared" si="1507"/>
        <v/>
      </c>
      <c r="DY726" t="str">
        <f t="shared" si="1508"/>
        <v/>
      </c>
      <c r="DZ726" t="str">
        <f t="shared" si="1509"/>
        <v/>
      </c>
      <c r="EA726" s="5">
        <f t="shared" si="1510"/>
        <v>0</v>
      </c>
      <c r="EB726" s="3">
        <f t="shared" si="1511"/>
        <v>0</v>
      </c>
    </row>
    <row r="727" spans="2:132" x14ac:dyDescent="0.2">
      <c r="B727" s="25">
        <v>722</v>
      </c>
      <c r="C727" s="26">
        <f>Zisk!D741</f>
        <v>0</v>
      </c>
      <c r="D727">
        <f>Zisk!E741</f>
        <v>0</v>
      </c>
      <c r="E727" s="66" t="str">
        <f t="shared" si="1398"/>
        <v/>
      </c>
      <c r="F727" t="str">
        <f t="shared" si="1399"/>
        <v/>
      </c>
      <c r="G727" s="66" t="str">
        <f t="shared" si="1400"/>
        <v/>
      </c>
      <c r="H727" s="25"/>
      <c r="I727" s="25"/>
      <c r="J727">
        <f>VstupniParametry_SKRYT!$D$5</f>
        <v>0.02</v>
      </c>
      <c r="K727">
        <f>VstupniParametry_SKRYT!$D$6</f>
        <v>0.06</v>
      </c>
      <c r="L727">
        <f>VstupniParametry_SKRYT!$D$7</f>
        <v>0.06</v>
      </c>
      <c r="M727">
        <f>VstupniParametry_SKRYT!$D$8</f>
        <v>0.06</v>
      </c>
      <c r="N727">
        <f>VstupniParametry_SKRYT!$D$9</f>
        <v>1.7999999999999999E-2</v>
      </c>
      <c r="O727" s="27">
        <f>VstupniParametry_SKRYT!$D$10</f>
        <v>0.01</v>
      </c>
      <c r="P727" s="27">
        <f>VstupniParametry_SKRYT!$D$11</f>
        <v>0.01</v>
      </c>
      <c r="Q727" s="27">
        <f>VstupniParametry_SKRYT!$D$12</f>
        <v>0.01</v>
      </c>
      <c r="R727" s="27">
        <f>VstupniParametry_SKRYT!$D$13</f>
        <v>0.01</v>
      </c>
      <c r="S727" s="27">
        <f>VstupniParametry_SKRYT!$D$14</f>
        <v>0.01</v>
      </c>
      <c r="T727">
        <f t="shared" si="1401"/>
        <v>0</v>
      </c>
      <c r="U727">
        <f t="shared" si="1402"/>
        <v>0</v>
      </c>
      <c r="V727">
        <f t="shared" si="1403"/>
        <v>0</v>
      </c>
      <c r="W727">
        <f t="shared" si="1404"/>
        <v>0</v>
      </c>
      <c r="X727">
        <f t="shared" si="1405"/>
        <v>0</v>
      </c>
      <c r="Y727">
        <f t="shared" si="1406"/>
        <v>0</v>
      </c>
      <c r="Z727">
        <f t="shared" si="1407"/>
        <v>0</v>
      </c>
      <c r="AA727">
        <f t="shared" si="1408"/>
        <v>0</v>
      </c>
      <c r="AB727">
        <f t="shared" si="1409"/>
        <v>0</v>
      </c>
      <c r="AC727">
        <f t="shared" si="1410"/>
        <v>0</v>
      </c>
      <c r="AD727">
        <f t="shared" si="1411"/>
        <v>0</v>
      </c>
      <c r="AE727">
        <f t="shared" si="1412"/>
        <v>0</v>
      </c>
      <c r="AF727">
        <f t="shared" si="1413"/>
        <v>0</v>
      </c>
      <c r="AG727">
        <f t="shared" si="1414"/>
        <v>0</v>
      </c>
      <c r="AH727">
        <f t="shared" si="1415"/>
        <v>0</v>
      </c>
      <c r="AI727">
        <f t="shared" si="1416"/>
        <v>0</v>
      </c>
      <c r="AJ727">
        <f t="shared" si="1417"/>
        <v>0</v>
      </c>
      <c r="AK727">
        <f t="shared" si="1418"/>
        <v>0</v>
      </c>
      <c r="AL727">
        <f t="shared" si="1419"/>
        <v>0</v>
      </c>
      <c r="AM727">
        <f t="shared" si="1420"/>
        <v>0</v>
      </c>
      <c r="AN727">
        <f t="shared" si="1421"/>
        <v>0</v>
      </c>
      <c r="AO727">
        <f t="shared" si="1422"/>
        <v>0</v>
      </c>
      <c r="AP727">
        <f t="shared" si="1423"/>
        <v>0</v>
      </c>
      <c r="AQ727">
        <f t="shared" si="1424"/>
        <v>0</v>
      </c>
      <c r="AR727">
        <f t="shared" si="1425"/>
        <v>0</v>
      </c>
      <c r="AS727">
        <f t="shared" si="1426"/>
        <v>0</v>
      </c>
      <c r="AT727">
        <f t="shared" si="1396"/>
        <v>0</v>
      </c>
      <c r="AU727">
        <f t="shared" si="1427"/>
        <v>0</v>
      </c>
      <c r="AV727">
        <f t="shared" si="1428"/>
        <v>0</v>
      </c>
      <c r="AW727">
        <f t="shared" si="1397"/>
        <v>0</v>
      </c>
      <c r="AX727">
        <f t="shared" si="1429"/>
        <v>0</v>
      </c>
      <c r="AY727">
        <f t="shared" si="1430"/>
        <v>0</v>
      </c>
      <c r="AZ727">
        <f t="shared" si="1431"/>
        <v>0</v>
      </c>
      <c r="BA727">
        <f t="shared" si="1432"/>
        <v>0</v>
      </c>
      <c r="BB727">
        <f t="shared" si="1433"/>
        <v>0</v>
      </c>
      <c r="BC727">
        <f t="shared" si="1434"/>
        <v>0</v>
      </c>
      <c r="BD727">
        <f t="shared" si="1435"/>
        <v>0</v>
      </c>
      <c r="BE727">
        <f t="shared" si="1436"/>
        <v>0</v>
      </c>
      <c r="BF727">
        <f t="shared" si="1437"/>
        <v>0</v>
      </c>
      <c r="BG727">
        <f t="shared" si="1438"/>
        <v>0</v>
      </c>
      <c r="BH727">
        <f t="shared" si="1439"/>
        <v>0</v>
      </c>
      <c r="BI727">
        <f t="shared" si="1440"/>
        <v>0</v>
      </c>
      <c r="BJ727">
        <f t="shared" si="1441"/>
        <v>0</v>
      </c>
      <c r="BK727">
        <f t="shared" si="1442"/>
        <v>0</v>
      </c>
      <c r="BL727">
        <f t="shared" si="1443"/>
        <v>0</v>
      </c>
      <c r="BM727">
        <f t="shared" si="1444"/>
        <v>0</v>
      </c>
      <c r="BN727">
        <f t="shared" si="1445"/>
        <v>0</v>
      </c>
      <c r="BO727">
        <f t="shared" si="1446"/>
        <v>0</v>
      </c>
      <c r="BP727">
        <f t="shared" si="1447"/>
        <v>0</v>
      </c>
      <c r="BQ727">
        <f t="shared" si="1448"/>
        <v>0</v>
      </c>
      <c r="BR727">
        <f t="shared" si="1449"/>
        <v>0</v>
      </c>
      <c r="BS727">
        <f t="shared" si="1450"/>
        <v>0</v>
      </c>
      <c r="BT727">
        <f t="shared" si="1451"/>
        <v>0</v>
      </c>
      <c r="BU727">
        <f t="shared" si="1452"/>
        <v>0</v>
      </c>
      <c r="BV727">
        <f t="shared" si="1453"/>
        <v>0</v>
      </c>
      <c r="BW727">
        <f t="shared" si="1454"/>
        <v>0</v>
      </c>
      <c r="BX727">
        <f t="shared" si="1455"/>
        <v>0</v>
      </c>
      <c r="BY727">
        <f t="shared" si="1456"/>
        <v>0</v>
      </c>
      <c r="BZ727">
        <f t="shared" si="1457"/>
        <v>0</v>
      </c>
      <c r="CA727">
        <f t="shared" si="1458"/>
        <v>0</v>
      </c>
      <c r="CB727">
        <f t="shared" si="1459"/>
        <v>0</v>
      </c>
      <c r="CC727">
        <f t="shared" si="1460"/>
        <v>0</v>
      </c>
      <c r="CD727">
        <f t="shared" si="1461"/>
        <v>0</v>
      </c>
      <c r="CE727">
        <f t="shared" si="1462"/>
        <v>0</v>
      </c>
      <c r="CF727">
        <f t="shared" si="1463"/>
        <v>0</v>
      </c>
      <c r="CG727">
        <f t="shared" si="1464"/>
        <v>0</v>
      </c>
      <c r="CH727">
        <f t="shared" si="1465"/>
        <v>0</v>
      </c>
      <c r="CI727">
        <f t="shared" si="1466"/>
        <v>0</v>
      </c>
      <c r="CJ727">
        <f t="shared" si="1467"/>
        <v>0</v>
      </c>
      <c r="CK727">
        <f t="shared" si="1468"/>
        <v>0</v>
      </c>
      <c r="CL727" t="str">
        <f t="shared" si="1469"/>
        <v/>
      </c>
      <c r="CM727" t="str">
        <f t="shared" si="1470"/>
        <v/>
      </c>
      <c r="CN727" t="str">
        <f t="shared" si="1471"/>
        <v/>
      </c>
      <c r="CO727" t="str">
        <f t="shared" si="1472"/>
        <v/>
      </c>
      <c r="CP727" t="str">
        <f t="shared" si="1473"/>
        <v/>
      </c>
      <c r="CQ727" t="str">
        <f t="shared" si="1474"/>
        <v/>
      </c>
      <c r="CR727" t="str">
        <f t="shared" si="1475"/>
        <v/>
      </c>
      <c r="CS727" t="str">
        <f t="shared" si="1476"/>
        <v/>
      </c>
      <c r="CT727" t="str">
        <f t="shared" si="1477"/>
        <v/>
      </c>
      <c r="CU727" t="str">
        <f t="shared" si="1478"/>
        <v/>
      </c>
      <c r="CV727" t="str">
        <f t="shared" si="1479"/>
        <v/>
      </c>
      <c r="CW727" t="str">
        <f t="shared" si="1480"/>
        <v/>
      </c>
      <c r="CX727" t="str">
        <f t="shared" si="1481"/>
        <v/>
      </c>
      <c r="CY727" t="str">
        <f t="shared" si="1482"/>
        <v/>
      </c>
      <c r="CZ727" t="str">
        <f t="shared" si="1483"/>
        <v/>
      </c>
      <c r="DA727" t="str">
        <f t="shared" si="1484"/>
        <v/>
      </c>
      <c r="DB727" t="str">
        <f t="shared" si="1485"/>
        <v/>
      </c>
      <c r="DC727" t="str">
        <f t="shared" si="1486"/>
        <v/>
      </c>
      <c r="DD727" t="str">
        <f t="shared" si="1487"/>
        <v/>
      </c>
      <c r="DE727" t="str">
        <f t="shared" si="1488"/>
        <v/>
      </c>
      <c r="DF727" t="str">
        <f t="shared" si="1489"/>
        <v/>
      </c>
      <c r="DG727" t="str">
        <f t="shared" si="1490"/>
        <v/>
      </c>
      <c r="DH727" t="str">
        <f t="shared" si="1491"/>
        <v/>
      </c>
      <c r="DI727" t="str">
        <f t="shared" si="1492"/>
        <v/>
      </c>
      <c r="DJ727" t="str">
        <f t="shared" si="1493"/>
        <v/>
      </c>
      <c r="DK727" t="str">
        <f t="shared" si="1494"/>
        <v/>
      </c>
      <c r="DL727" t="str">
        <f t="shared" si="1495"/>
        <v/>
      </c>
      <c r="DM727" t="str">
        <f t="shared" si="1496"/>
        <v/>
      </c>
      <c r="DN727" t="str">
        <f t="shared" si="1497"/>
        <v/>
      </c>
      <c r="DO727" t="str">
        <f t="shared" si="1498"/>
        <v/>
      </c>
      <c r="DP727" t="str">
        <f t="shared" si="1499"/>
        <v/>
      </c>
      <c r="DQ727" t="str">
        <f t="shared" si="1500"/>
        <v/>
      </c>
      <c r="DR727" t="str">
        <f t="shared" si="1501"/>
        <v/>
      </c>
      <c r="DS727" t="str">
        <f t="shared" si="1502"/>
        <v/>
      </c>
      <c r="DT727" t="str">
        <f t="shared" si="1503"/>
        <v/>
      </c>
      <c r="DU727">
        <f t="shared" si="1504"/>
        <v>0</v>
      </c>
      <c r="DV727">
        <f t="shared" si="1505"/>
        <v>0</v>
      </c>
      <c r="DW727">
        <f t="shared" si="1506"/>
        <v>0</v>
      </c>
      <c r="DX727" t="str">
        <f t="shared" si="1507"/>
        <v/>
      </c>
      <c r="DY727" t="str">
        <f t="shared" si="1508"/>
        <v/>
      </c>
      <c r="DZ727" t="str">
        <f t="shared" si="1509"/>
        <v/>
      </c>
      <c r="EA727" s="5">
        <f t="shared" si="1510"/>
        <v>0</v>
      </c>
      <c r="EB727" s="3">
        <f t="shared" si="1511"/>
        <v>0</v>
      </c>
    </row>
    <row r="728" spans="2:132" x14ac:dyDescent="0.2">
      <c r="B728">
        <v>723</v>
      </c>
      <c r="C728" s="3">
        <f>Zisk!D742</f>
        <v>0</v>
      </c>
      <c r="D728">
        <f>Zisk!E742</f>
        <v>0</v>
      </c>
      <c r="E728" s="66" t="str">
        <f t="shared" si="1398"/>
        <v/>
      </c>
      <c r="F728" t="str">
        <f t="shared" si="1399"/>
        <v/>
      </c>
      <c r="G728" s="66" t="str">
        <f t="shared" si="1400"/>
        <v/>
      </c>
      <c r="J728">
        <f>VstupniParametry_SKRYT!$D$5</f>
        <v>0.02</v>
      </c>
      <c r="K728">
        <f>VstupniParametry_SKRYT!$D$6</f>
        <v>0.06</v>
      </c>
      <c r="L728">
        <f>VstupniParametry_SKRYT!$D$7</f>
        <v>0.06</v>
      </c>
      <c r="M728">
        <f>VstupniParametry_SKRYT!$D$8</f>
        <v>0.06</v>
      </c>
      <c r="N728">
        <f>VstupniParametry_SKRYT!$D$9</f>
        <v>1.7999999999999999E-2</v>
      </c>
      <c r="O728" s="27">
        <f>VstupniParametry_SKRYT!$D$10</f>
        <v>0.01</v>
      </c>
      <c r="P728" s="27">
        <f>VstupniParametry_SKRYT!$D$11</f>
        <v>0.01</v>
      </c>
      <c r="Q728" s="27">
        <f>VstupniParametry_SKRYT!$D$12</f>
        <v>0.01</v>
      </c>
      <c r="R728" s="27">
        <f>VstupniParametry_SKRYT!$D$13</f>
        <v>0.01</v>
      </c>
      <c r="S728" s="27">
        <f>VstupniParametry_SKRYT!$D$14</f>
        <v>0.01</v>
      </c>
      <c r="T728">
        <f t="shared" si="1401"/>
        <v>0</v>
      </c>
      <c r="U728">
        <f t="shared" si="1402"/>
        <v>0</v>
      </c>
      <c r="V728">
        <f t="shared" si="1403"/>
        <v>0</v>
      </c>
      <c r="W728">
        <f t="shared" si="1404"/>
        <v>0</v>
      </c>
      <c r="X728">
        <f t="shared" si="1405"/>
        <v>0</v>
      </c>
      <c r="Y728">
        <f t="shared" si="1406"/>
        <v>0</v>
      </c>
      <c r="Z728">
        <f t="shared" si="1407"/>
        <v>0</v>
      </c>
      <c r="AA728">
        <f t="shared" si="1408"/>
        <v>0</v>
      </c>
      <c r="AB728">
        <f t="shared" si="1409"/>
        <v>0</v>
      </c>
      <c r="AC728">
        <f t="shared" si="1410"/>
        <v>0</v>
      </c>
      <c r="AD728">
        <f t="shared" si="1411"/>
        <v>0</v>
      </c>
      <c r="AE728">
        <f t="shared" si="1412"/>
        <v>0</v>
      </c>
      <c r="AF728">
        <f t="shared" si="1413"/>
        <v>0</v>
      </c>
      <c r="AG728">
        <f t="shared" si="1414"/>
        <v>0</v>
      </c>
      <c r="AH728">
        <f t="shared" si="1415"/>
        <v>0</v>
      </c>
      <c r="AI728">
        <f t="shared" si="1416"/>
        <v>0</v>
      </c>
      <c r="AJ728">
        <f t="shared" si="1417"/>
        <v>0</v>
      </c>
      <c r="AK728">
        <f t="shared" si="1418"/>
        <v>0</v>
      </c>
      <c r="AL728">
        <f t="shared" si="1419"/>
        <v>0</v>
      </c>
      <c r="AM728">
        <f t="shared" si="1420"/>
        <v>0</v>
      </c>
      <c r="AN728">
        <f t="shared" si="1421"/>
        <v>0</v>
      </c>
      <c r="AO728">
        <f t="shared" si="1422"/>
        <v>0</v>
      </c>
      <c r="AP728">
        <f t="shared" si="1423"/>
        <v>0</v>
      </c>
      <c r="AQ728">
        <f t="shared" si="1424"/>
        <v>0</v>
      </c>
      <c r="AR728">
        <f t="shared" si="1425"/>
        <v>0</v>
      </c>
      <c r="AS728">
        <f t="shared" si="1426"/>
        <v>0</v>
      </c>
      <c r="AT728">
        <f t="shared" si="1396"/>
        <v>0</v>
      </c>
      <c r="AU728">
        <f t="shared" si="1427"/>
        <v>0</v>
      </c>
      <c r="AV728">
        <f t="shared" si="1428"/>
        <v>0</v>
      </c>
      <c r="AW728">
        <f t="shared" si="1397"/>
        <v>0</v>
      </c>
      <c r="AX728">
        <f t="shared" si="1429"/>
        <v>0</v>
      </c>
      <c r="AY728">
        <f t="shared" si="1430"/>
        <v>0</v>
      </c>
      <c r="AZ728">
        <f t="shared" si="1431"/>
        <v>0</v>
      </c>
      <c r="BA728">
        <f t="shared" si="1432"/>
        <v>0</v>
      </c>
      <c r="BB728">
        <f t="shared" si="1433"/>
        <v>0</v>
      </c>
      <c r="BC728">
        <f t="shared" si="1434"/>
        <v>0</v>
      </c>
      <c r="BD728">
        <f t="shared" si="1435"/>
        <v>0</v>
      </c>
      <c r="BE728">
        <f t="shared" si="1436"/>
        <v>0</v>
      </c>
      <c r="BF728">
        <f t="shared" si="1437"/>
        <v>0</v>
      </c>
      <c r="BG728">
        <f t="shared" si="1438"/>
        <v>0</v>
      </c>
      <c r="BH728">
        <f t="shared" si="1439"/>
        <v>0</v>
      </c>
      <c r="BI728">
        <f t="shared" si="1440"/>
        <v>0</v>
      </c>
      <c r="BJ728">
        <f t="shared" si="1441"/>
        <v>0</v>
      </c>
      <c r="BK728">
        <f t="shared" si="1442"/>
        <v>0</v>
      </c>
      <c r="BL728">
        <f t="shared" si="1443"/>
        <v>0</v>
      </c>
      <c r="BM728">
        <f t="shared" si="1444"/>
        <v>0</v>
      </c>
      <c r="BN728">
        <f t="shared" si="1445"/>
        <v>0</v>
      </c>
      <c r="BO728">
        <f t="shared" si="1446"/>
        <v>0</v>
      </c>
      <c r="BP728">
        <f t="shared" si="1447"/>
        <v>0</v>
      </c>
      <c r="BQ728">
        <f t="shared" si="1448"/>
        <v>0</v>
      </c>
      <c r="BR728">
        <f t="shared" si="1449"/>
        <v>0</v>
      </c>
      <c r="BS728">
        <f t="shared" si="1450"/>
        <v>0</v>
      </c>
      <c r="BT728">
        <f t="shared" si="1451"/>
        <v>0</v>
      </c>
      <c r="BU728">
        <f t="shared" si="1452"/>
        <v>0</v>
      </c>
      <c r="BV728">
        <f t="shared" si="1453"/>
        <v>0</v>
      </c>
      <c r="BW728">
        <f t="shared" si="1454"/>
        <v>0</v>
      </c>
      <c r="BX728">
        <f t="shared" si="1455"/>
        <v>0</v>
      </c>
      <c r="BY728">
        <f t="shared" si="1456"/>
        <v>0</v>
      </c>
      <c r="BZ728">
        <f t="shared" si="1457"/>
        <v>0</v>
      </c>
      <c r="CA728">
        <f t="shared" si="1458"/>
        <v>0</v>
      </c>
      <c r="CB728">
        <f t="shared" si="1459"/>
        <v>0</v>
      </c>
      <c r="CC728">
        <f t="shared" si="1460"/>
        <v>0</v>
      </c>
      <c r="CD728">
        <f t="shared" si="1461"/>
        <v>0</v>
      </c>
      <c r="CE728">
        <f t="shared" si="1462"/>
        <v>0</v>
      </c>
      <c r="CF728">
        <f t="shared" si="1463"/>
        <v>0</v>
      </c>
      <c r="CG728">
        <f t="shared" si="1464"/>
        <v>0</v>
      </c>
      <c r="CH728">
        <f t="shared" si="1465"/>
        <v>0</v>
      </c>
      <c r="CI728">
        <f t="shared" si="1466"/>
        <v>0</v>
      </c>
      <c r="CJ728">
        <f t="shared" si="1467"/>
        <v>0</v>
      </c>
      <c r="CK728">
        <f t="shared" si="1468"/>
        <v>0</v>
      </c>
      <c r="CL728" t="str">
        <f t="shared" si="1469"/>
        <v/>
      </c>
      <c r="CM728" t="str">
        <f t="shared" si="1470"/>
        <v/>
      </c>
      <c r="CN728" t="str">
        <f t="shared" si="1471"/>
        <v/>
      </c>
      <c r="CO728" t="str">
        <f t="shared" si="1472"/>
        <v/>
      </c>
      <c r="CP728" t="str">
        <f t="shared" si="1473"/>
        <v/>
      </c>
      <c r="CQ728" t="str">
        <f t="shared" si="1474"/>
        <v/>
      </c>
      <c r="CR728" t="str">
        <f t="shared" si="1475"/>
        <v/>
      </c>
      <c r="CS728" t="str">
        <f t="shared" si="1476"/>
        <v/>
      </c>
      <c r="CT728" t="str">
        <f t="shared" si="1477"/>
        <v/>
      </c>
      <c r="CU728" t="str">
        <f t="shared" si="1478"/>
        <v/>
      </c>
      <c r="CV728" t="str">
        <f t="shared" si="1479"/>
        <v/>
      </c>
      <c r="CW728" t="str">
        <f t="shared" si="1480"/>
        <v/>
      </c>
      <c r="CX728" t="str">
        <f t="shared" si="1481"/>
        <v/>
      </c>
      <c r="CY728" t="str">
        <f t="shared" si="1482"/>
        <v/>
      </c>
      <c r="CZ728" t="str">
        <f t="shared" si="1483"/>
        <v/>
      </c>
      <c r="DA728" t="str">
        <f t="shared" si="1484"/>
        <v/>
      </c>
      <c r="DB728" t="str">
        <f t="shared" si="1485"/>
        <v/>
      </c>
      <c r="DC728" t="str">
        <f t="shared" si="1486"/>
        <v/>
      </c>
      <c r="DD728" t="str">
        <f t="shared" si="1487"/>
        <v/>
      </c>
      <c r="DE728" t="str">
        <f t="shared" si="1488"/>
        <v/>
      </c>
      <c r="DF728" t="str">
        <f t="shared" si="1489"/>
        <v/>
      </c>
      <c r="DG728" t="str">
        <f t="shared" si="1490"/>
        <v/>
      </c>
      <c r="DH728" t="str">
        <f t="shared" si="1491"/>
        <v/>
      </c>
      <c r="DI728" t="str">
        <f t="shared" si="1492"/>
        <v/>
      </c>
      <c r="DJ728" t="str">
        <f t="shared" si="1493"/>
        <v/>
      </c>
      <c r="DK728" t="str">
        <f t="shared" si="1494"/>
        <v/>
      </c>
      <c r="DL728" t="str">
        <f t="shared" si="1495"/>
        <v/>
      </c>
      <c r="DM728" t="str">
        <f t="shared" si="1496"/>
        <v/>
      </c>
      <c r="DN728" t="str">
        <f t="shared" si="1497"/>
        <v/>
      </c>
      <c r="DO728" t="str">
        <f t="shared" si="1498"/>
        <v/>
      </c>
      <c r="DP728" t="str">
        <f t="shared" si="1499"/>
        <v/>
      </c>
      <c r="DQ728" t="str">
        <f t="shared" si="1500"/>
        <v/>
      </c>
      <c r="DR728" t="str">
        <f t="shared" si="1501"/>
        <v/>
      </c>
      <c r="DS728" t="str">
        <f t="shared" si="1502"/>
        <v/>
      </c>
      <c r="DT728" t="str">
        <f t="shared" si="1503"/>
        <v/>
      </c>
      <c r="DU728">
        <f t="shared" si="1504"/>
        <v>0</v>
      </c>
      <c r="DV728">
        <f t="shared" si="1505"/>
        <v>0</v>
      </c>
      <c r="DW728">
        <f t="shared" si="1506"/>
        <v>0</v>
      </c>
      <c r="DX728" t="str">
        <f t="shared" si="1507"/>
        <v/>
      </c>
      <c r="DY728" t="str">
        <f t="shared" si="1508"/>
        <v/>
      </c>
      <c r="DZ728" t="str">
        <f t="shared" si="1509"/>
        <v/>
      </c>
      <c r="EA728" s="5">
        <f t="shared" si="1510"/>
        <v>0</v>
      </c>
      <c r="EB728" s="3">
        <f t="shared" si="1511"/>
        <v>0</v>
      </c>
    </row>
    <row r="729" spans="2:132" x14ac:dyDescent="0.2">
      <c r="B729" s="25">
        <v>724</v>
      </c>
      <c r="C729" s="26">
        <f>Zisk!D743</f>
        <v>0</v>
      </c>
      <c r="D729">
        <f>Zisk!E743</f>
        <v>0</v>
      </c>
      <c r="E729" s="66" t="str">
        <f t="shared" si="1398"/>
        <v/>
      </c>
      <c r="F729" t="str">
        <f t="shared" si="1399"/>
        <v/>
      </c>
      <c r="G729" s="66" t="str">
        <f t="shared" si="1400"/>
        <v/>
      </c>
      <c r="H729" s="25"/>
      <c r="I729" s="25"/>
      <c r="J729">
        <f>VstupniParametry_SKRYT!$D$5</f>
        <v>0.02</v>
      </c>
      <c r="K729">
        <f>VstupniParametry_SKRYT!$D$6</f>
        <v>0.06</v>
      </c>
      <c r="L729">
        <f>VstupniParametry_SKRYT!$D$7</f>
        <v>0.06</v>
      </c>
      <c r="M729">
        <f>VstupniParametry_SKRYT!$D$8</f>
        <v>0.06</v>
      </c>
      <c r="N729">
        <f>VstupniParametry_SKRYT!$D$9</f>
        <v>1.7999999999999999E-2</v>
      </c>
      <c r="O729" s="27">
        <f>VstupniParametry_SKRYT!$D$10</f>
        <v>0.01</v>
      </c>
      <c r="P729" s="27">
        <f>VstupniParametry_SKRYT!$D$11</f>
        <v>0.01</v>
      </c>
      <c r="Q729" s="27">
        <f>VstupniParametry_SKRYT!$D$12</f>
        <v>0.01</v>
      </c>
      <c r="R729" s="27">
        <f>VstupniParametry_SKRYT!$D$13</f>
        <v>0.01</v>
      </c>
      <c r="S729" s="27">
        <f>VstupniParametry_SKRYT!$D$14</f>
        <v>0.01</v>
      </c>
      <c r="T729">
        <f t="shared" si="1401"/>
        <v>0</v>
      </c>
      <c r="U729">
        <f t="shared" si="1402"/>
        <v>0</v>
      </c>
      <c r="V729">
        <f t="shared" si="1403"/>
        <v>0</v>
      </c>
      <c r="W729">
        <f t="shared" si="1404"/>
        <v>0</v>
      </c>
      <c r="X729">
        <f t="shared" si="1405"/>
        <v>0</v>
      </c>
      <c r="Y729">
        <f t="shared" si="1406"/>
        <v>0</v>
      </c>
      <c r="Z729">
        <f t="shared" si="1407"/>
        <v>0</v>
      </c>
      <c r="AA729">
        <f t="shared" si="1408"/>
        <v>0</v>
      </c>
      <c r="AB729">
        <f t="shared" si="1409"/>
        <v>0</v>
      </c>
      <c r="AC729">
        <f t="shared" si="1410"/>
        <v>0</v>
      </c>
      <c r="AD729">
        <f t="shared" si="1411"/>
        <v>0</v>
      </c>
      <c r="AE729">
        <f t="shared" si="1412"/>
        <v>0</v>
      </c>
      <c r="AF729">
        <f t="shared" si="1413"/>
        <v>0</v>
      </c>
      <c r="AG729">
        <f t="shared" si="1414"/>
        <v>0</v>
      </c>
      <c r="AH729">
        <f t="shared" si="1415"/>
        <v>0</v>
      </c>
      <c r="AI729">
        <f t="shared" si="1416"/>
        <v>0</v>
      </c>
      <c r="AJ729">
        <f t="shared" si="1417"/>
        <v>0</v>
      </c>
      <c r="AK729">
        <f t="shared" si="1418"/>
        <v>0</v>
      </c>
      <c r="AL729">
        <f t="shared" si="1419"/>
        <v>0</v>
      </c>
      <c r="AM729">
        <f t="shared" si="1420"/>
        <v>0</v>
      </c>
      <c r="AN729">
        <f t="shared" si="1421"/>
        <v>0</v>
      </c>
      <c r="AO729">
        <f t="shared" si="1422"/>
        <v>0</v>
      </c>
      <c r="AP729">
        <f t="shared" si="1423"/>
        <v>0</v>
      </c>
      <c r="AQ729">
        <f t="shared" si="1424"/>
        <v>0</v>
      </c>
      <c r="AR729">
        <f t="shared" si="1425"/>
        <v>0</v>
      </c>
      <c r="AS729">
        <f t="shared" si="1426"/>
        <v>0</v>
      </c>
      <c r="AT729">
        <f t="shared" si="1396"/>
        <v>0</v>
      </c>
      <c r="AU729">
        <f t="shared" si="1427"/>
        <v>0</v>
      </c>
      <c r="AV729">
        <f t="shared" si="1428"/>
        <v>0</v>
      </c>
      <c r="AW729">
        <f t="shared" si="1397"/>
        <v>0</v>
      </c>
      <c r="AX729">
        <f t="shared" si="1429"/>
        <v>0</v>
      </c>
      <c r="AY729">
        <f t="shared" si="1430"/>
        <v>0</v>
      </c>
      <c r="AZ729">
        <f t="shared" si="1431"/>
        <v>0</v>
      </c>
      <c r="BA729">
        <f t="shared" si="1432"/>
        <v>0</v>
      </c>
      <c r="BB729">
        <f t="shared" si="1433"/>
        <v>0</v>
      </c>
      <c r="BC729">
        <f t="shared" si="1434"/>
        <v>0</v>
      </c>
      <c r="BD729">
        <f t="shared" si="1435"/>
        <v>0</v>
      </c>
      <c r="BE729">
        <f t="shared" si="1436"/>
        <v>0</v>
      </c>
      <c r="BF729">
        <f t="shared" si="1437"/>
        <v>0</v>
      </c>
      <c r="BG729">
        <f t="shared" si="1438"/>
        <v>0</v>
      </c>
      <c r="BH729">
        <f t="shared" si="1439"/>
        <v>0</v>
      </c>
      <c r="BI729">
        <f t="shared" si="1440"/>
        <v>0</v>
      </c>
      <c r="BJ729">
        <f t="shared" si="1441"/>
        <v>0</v>
      </c>
      <c r="BK729">
        <f t="shared" si="1442"/>
        <v>0</v>
      </c>
      <c r="BL729">
        <f t="shared" si="1443"/>
        <v>0</v>
      </c>
      <c r="BM729">
        <f t="shared" si="1444"/>
        <v>0</v>
      </c>
      <c r="BN729">
        <f t="shared" si="1445"/>
        <v>0</v>
      </c>
      <c r="BO729">
        <f t="shared" si="1446"/>
        <v>0</v>
      </c>
      <c r="BP729">
        <f t="shared" si="1447"/>
        <v>0</v>
      </c>
      <c r="BQ729">
        <f t="shared" si="1448"/>
        <v>0</v>
      </c>
      <c r="BR729">
        <f t="shared" si="1449"/>
        <v>0</v>
      </c>
      <c r="BS729">
        <f t="shared" si="1450"/>
        <v>0</v>
      </c>
      <c r="BT729">
        <f t="shared" si="1451"/>
        <v>0</v>
      </c>
      <c r="BU729">
        <f t="shared" si="1452"/>
        <v>0</v>
      </c>
      <c r="BV729">
        <f t="shared" si="1453"/>
        <v>0</v>
      </c>
      <c r="BW729">
        <f t="shared" si="1454"/>
        <v>0</v>
      </c>
      <c r="BX729">
        <f t="shared" si="1455"/>
        <v>0</v>
      </c>
      <c r="BY729">
        <f t="shared" si="1456"/>
        <v>0</v>
      </c>
      <c r="BZ729">
        <f t="shared" si="1457"/>
        <v>0</v>
      </c>
      <c r="CA729">
        <f t="shared" si="1458"/>
        <v>0</v>
      </c>
      <c r="CB729">
        <f t="shared" si="1459"/>
        <v>0</v>
      </c>
      <c r="CC729">
        <f t="shared" si="1460"/>
        <v>0</v>
      </c>
      <c r="CD729">
        <f t="shared" si="1461"/>
        <v>0</v>
      </c>
      <c r="CE729">
        <f t="shared" si="1462"/>
        <v>0</v>
      </c>
      <c r="CF729">
        <f t="shared" si="1463"/>
        <v>0</v>
      </c>
      <c r="CG729">
        <f t="shared" si="1464"/>
        <v>0</v>
      </c>
      <c r="CH729">
        <f t="shared" si="1465"/>
        <v>0</v>
      </c>
      <c r="CI729">
        <f t="shared" si="1466"/>
        <v>0</v>
      </c>
      <c r="CJ729">
        <f t="shared" si="1467"/>
        <v>0</v>
      </c>
      <c r="CK729">
        <f t="shared" si="1468"/>
        <v>0</v>
      </c>
      <c r="CL729" t="str">
        <f t="shared" si="1469"/>
        <v/>
      </c>
      <c r="CM729" t="str">
        <f t="shared" si="1470"/>
        <v/>
      </c>
      <c r="CN729" t="str">
        <f t="shared" si="1471"/>
        <v/>
      </c>
      <c r="CO729" t="str">
        <f t="shared" si="1472"/>
        <v/>
      </c>
      <c r="CP729" t="str">
        <f t="shared" si="1473"/>
        <v/>
      </c>
      <c r="CQ729" t="str">
        <f t="shared" si="1474"/>
        <v/>
      </c>
      <c r="CR729" t="str">
        <f t="shared" si="1475"/>
        <v/>
      </c>
      <c r="CS729" t="str">
        <f t="shared" si="1476"/>
        <v/>
      </c>
      <c r="CT729" t="str">
        <f t="shared" si="1477"/>
        <v/>
      </c>
      <c r="CU729" t="str">
        <f t="shared" si="1478"/>
        <v/>
      </c>
      <c r="CV729" t="str">
        <f t="shared" si="1479"/>
        <v/>
      </c>
      <c r="CW729" t="str">
        <f t="shared" si="1480"/>
        <v/>
      </c>
      <c r="CX729" t="str">
        <f t="shared" si="1481"/>
        <v/>
      </c>
      <c r="CY729" t="str">
        <f t="shared" si="1482"/>
        <v/>
      </c>
      <c r="CZ729" t="str">
        <f t="shared" si="1483"/>
        <v/>
      </c>
      <c r="DA729" t="str">
        <f t="shared" si="1484"/>
        <v/>
      </c>
      <c r="DB729" t="str">
        <f t="shared" si="1485"/>
        <v/>
      </c>
      <c r="DC729" t="str">
        <f t="shared" si="1486"/>
        <v/>
      </c>
      <c r="DD729" t="str">
        <f t="shared" si="1487"/>
        <v/>
      </c>
      <c r="DE729" t="str">
        <f t="shared" si="1488"/>
        <v/>
      </c>
      <c r="DF729" t="str">
        <f t="shared" si="1489"/>
        <v/>
      </c>
      <c r="DG729" t="str">
        <f t="shared" si="1490"/>
        <v/>
      </c>
      <c r="DH729" t="str">
        <f t="shared" si="1491"/>
        <v/>
      </c>
      <c r="DI729" t="str">
        <f t="shared" si="1492"/>
        <v/>
      </c>
      <c r="DJ729" t="str">
        <f t="shared" si="1493"/>
        <v/>
      </c>
      <c r="DK729" t="str">
        <f t="shared" si="1494"/>
        <v/>
      </c>
      <c r="DL729" t="str">
        <f t="shared" si="1495"/>
        <v/>
      </c>
      <c r="DM729" t="str">
        <f t="shared" si="1496"/>
        <v/>
      </c>
      <c r="DN729" t="str">
        <f t="shared" si="1497"/>
        <v/>
      </c>
      <c r="DO729" t="str">
        <f t="shared" si="1498"/>
        <v/>
      </c>
      <c r="DP729" t="str">
        <f t="shared" si="1499"/>
        <v/>
      </c>
      <c r="DQ729" t="str">
        <f t="shared" si="1500"/>
        <v/>
      </c>
      <c r="DR729" t="str">
        <f t="shared" si="1501"/>
        <v/>
      </c>
      <c r="DS729" t="str">
        <f t="shared" si="1502"/>
        <v/>
      </c>
      <c r="DT729" t="str">
        <f t="shared" si="1503"/>
        <v/>
      </c>
      <c r="DU729">
        <f t="shared" si="1504"/>
        <v>0</v>
      </c>
      <c r="DV729">
        <f t="shared" si="1505"/>
        <v>0</v>
      </c>
      <c r="DW729">
        <f t="shared" si="1506"/>
        <v>0</v>
      </c>
      <c r="DX729" t="str">
        <f t="shared" si="1507"/>
        <v/>
      </c>
      <c r="DY729" t="str">
        <f t="shared" si="1508"/>
        <v/>
      </c>
      <c r="DZ729" t="str">
        <f t="shared" si="1509"/>
        <v/>
      </c>
      <c r="EA729" s="5">
        <f t="shared" si="1510"/>
        <v>0</v>
      </c>
      <c r="EB729" s="3">
        <f t="shared" si="1511"/>
        <v>0</v>
      </c>
    </row>
    <row r="730" spans="2:132" x14ac:dyDescent="0.2">
      <c r="B730">
        <v>725</v>
      </c>
      <c r="C730" s="3">
        <f>Zisk!D744</f>
        <v>0</v>
      </c>
      <c r="D730">
        <f>Zisk!E744</f>
        <v>0</v>
      </c>
      <c r="E730" s="66" t="str">
        <f t="shared" si="1398"/>
        <v/>
      </c>
      <c r="F730" t="str">
        <f t="shared" si="1399"/>
        <v/>
      </c>
      <c r="G730" s="66" t="str">
        <f t="shared" si="1400"/>
        <v/>
      </c>
      <c r="J730">
        <f>VstupniParametry_SKRYT!$D$5</f>
        <v>0.02</v>
      </c>
      <c r="K730">
        <f>VstupniParametry_SKRYT!$D$6</f>
        <v>0.06</v>
      </c>
      <c r="L730">
        <f>VstupniParametry_SKRYT!$D$7</f>
        <v>0.06</v>
      </c>
      <c r="M730">
        <f>VstupniParametry_SKRYT!$D$8</f>
        <v>0.06</v>
      </c>
      <c r="N730">
        <f>VstupniParametry_SKRYT!$D$9</f>
        <v>1.7999999999999999E-2</v>
      </c>
      <c r="O730" s="27">
        <f>VstupniParametry_SKRYT!$D$10</f>
        <v>0.01</v>
      </c>
      <c r="P730" s="27">
        <f>VstupniParametry_SKRYT!$D$11</f>
        <v>0.01</v>
      </c>
      <c r="Q730" s="27">
        <f>VstupniParametry_SKRYT!$D$12</f>
        <v>0.01</v>
      </c>
      <c r="R730" s="27">
        <f>VstupniParametry_SKRYT!$D$13</f>
        <v>0.01</v>
      </c>
      <c r="S730" s="27">
        <f>VstupniParametry_SKRYT!$D$14</f>
        <v>0.01</v>
      </c>
      <c r="T730">
        <f t="shared" si="1401"/>
        <v>0</v>
      </c>
      <c r="U730">
        <f t="shared" si="1402"/>
        <v>0</v>
      </c>
      <c r="V730">
        <f t="shared" si="1403"/>
        <v>0</v>
      </c>
      <c r="W730">
        <f t="shared" si="1404"/>
        <v>0</v>
      </c>
      <c r="X730">
        <f t="shared" si="1405"/>
        <v>0</v>
      </c>
      <c r="Y730">
        <f t="shared" si="1406"/>
        <v>0</v>
      </c>
      <c r="Z730">
        <f t="shared" si="1407"/>
        <v>0</v>
      </c>
      <c r="AA730">
        <f t="shared" si="1408"/>
        <v>0</v>
      </c>
      <c r="AB730">
        <f t="shared" si="1409"/>
        <v>0</v>
      </c>
      <c r="AC730">
        <f t="shared" si="1410"/>
        <v>0</v>
      </c>
      <c r="AD730">
        <f t="shared" si="1411"/>
        <v>0</v>
      </c>
      <c r="AE730">
        <f t="shared" si="1412"/>
        <v>0</v>
      </c>
      <c r="AF730">
        <f t="shared" si="1413"/>
        <v>0</v>
      </c>
      <c r="AG730">
        <f t="shared" si="1414"/>
        <v>0</v>
      </c>
      <c r="AH730">
        <f t="shared" si="1415"/>
        <v>0</v>
      </c>
      <c r="AI730">
        <f t="shared" si="1416"/>
        <v>0</v>
      </c>
      <c r="AJ730">
        <f t="shared" si="1417"/>
        <v>0</v>
      </c>
      <c r="AK730">
        <f t="shared" si="1418"/>
        <v>0</v>
      </c>
      <c r="AL730">
        <f t="shared" si="1419"/>
        <v>0</v>
      </c>
      <c r="AM730">
        <f t="shared" si="1420"/>
        <v>0</v>
      </c>
      <c r="AN730">
        <f t="shared" si="1421"/>
        <v>0</v>
      </c>
      <c r="AO730">
        <f t="shared" si="1422"/>
        <v>0</v>
      </c>
      <c r="AP730">
        <f t="shared" si="1423"/>
        <v>0</v>
      </c>
      <c r="AQ730">
        <f t="shared" si="1424"/>
        <v>0</v>
      </c>
      <c r="AR730">
        <f t="shared" si="1425"/>
        <v>0</v>
      </c>
      <c r="AS730">
        <f t="shared" si="1426"/>
        <v>0</v>
      </c>
      <c r="AT730">
        <f t="shared" si="1396"/>
        <v>0</v>
      </c>
      <c r="AU730">
        <f t="shared" si="1427"/>
        <v>0</v>
      </c>
      <c r="AV730">
        <f t="shared" si="1428"/>
        <v>0</v>
      </c>
      <c r="AW730">
        <f t="shared" si="1397"/>
        <v>0</v>
      </c>
      <c r="AX730">
        <f t="shared" si="1429"/>
        <v>0</v>
      </c>
      <c r="AY730">
        <f t="shared" si="1430"/>
        <v>0</v>
      </c>
      <c r="AZ730">
        <f t="shared" si="1431"/>
        <v>0</v>
      </c>
      <c r="BA730">
        <f t="shared" si="1432"/>
        <v>0</v>
      </c>
      <c r="BB730">
        <f t="shared" si="1433"/>
        <v>0</v>
      </c>
      <c r="BC730">
        <f t="shared" si="1434"/>
        <v>0</v>
      </c>
      <c r="BD730">
        <f t="shared" si="1435"/>
        <v>0</v>
      </c>
      <c r="BE730">
        <f t="shared" si="1436"/>
        <v>0</v>
      </c>
      <c r="BF730">
        <f t="shared" si="1437"/>
        <v>0</v>
      </c>
      <c r="BG730">
        <f t="shared" si="1438"/>
        <v>0</v>
      </c>
      <c r="BH730">
        <f t="shared" si="1439"/>
        <v>0</v>
      </c>
      <c r="BI730">
        <f t="shared" si="1440"/>
        <v>0</v>
      </c>
      <c r="BJ730">
        <f t="shared" si="1441"/>
        <v>0</v>
      </c>
      <c r="BK730">
        <f t="shared" si="1442"/>
        <v>0</v>
      </c>
      <c r="BL730">
        <f t="shared" si="1443"/>
        <v>0</v>
      </c>
      <c r="BM730">
        <f t="shared" si="1444"/>
        <v>0</v>
      </c>
      <c r="BN730">
        <f t="shared" si="1445"/>
        <v>0</v>
      </c>
      <c r="BO730">
        <f t="shared" si="1446"/>
        <v>0</v>
      </c>
      <c r="BP730">
        <f t="shared" si="1447"/>
        <v>0</v>
      </c>
      <c r="BQ730">
        <f t="shared" si="1448"/>
        <v>0</v>
      </c>
      <c r="BR730">
        <f t="shared" si="1449"/>
        <v>0</v>
      </c>
      <c r="BS730">
        <f t="shared" si="1450"/>
        <v>0</v>
      </c>
      <c r="BT730">
        <f t="shared" si="1451"/>
        <v>0</v>
      </c>
      <c r="BU730">
        <f t="shared" si="1452"/>
        <v>0</v>
      </c>
      <c r="BV730">
        <f t="shared" si="1453"/>
        <v>0</v>
      </c>
      <c r="BW730">
        <f t="shared" si="1454"/>
        <v>0</v>
      </c>
      <c r="BX730">
        <f t="shared" si="1455"/>
        <v>0</v>
      </c>
      <c r="BY730">
        <f t="shared" si="1456"/>
        <v>0</v>
      </c>
      <c r="BZ730">
        <f t="shared" si="1457"/>
        <v>0</v>
      </c>
      <c r="CA730">
        <f t="shared" si="1458"/>
        <v>0</v>
      </c>
      <c r="CB730">
        <f t="shared" si="1459"/>
        <v>0</v>
      </c>
      <c r="CC730">
        <f t="shared" si="1460"/>
        <v>0</v>
      </c>
      <c r="CD730">
        <f t="shared" si="1461"/>
        <v>0</v>
      </c>
      <c r="CE730">
        <f t="shared" si="1462"/>
        <v>0</v>
      </c>
      <c r="CF730">
        <f t="shared" si="1463"/>
        <v>0</v>
      </c>
      <c r="CG730">
        <f t="shared" si="1464"/>
        <v>0</v>
      </c>
      <c r="CH730">
        <f t="shared" si="1465"/>
        <v>0</v>
      </c>
      <c r="CI730">
        <f t="shared" si="1466"/>
        <v>0</v>
      </c>
      <c r="CJ730">
        <f t="shared" si="1467"/>
        <v>0</v>
      </c>
      <c r="CK730">
        <f t="shared" si="1468"/>
        <v>0</v>
      </c>
      <c r="CL730" t="str">
        <f t="shared" si="1469"/>
        <v/>
      </c>
      <c r="CM730" t="str">
        <f t="shared" si="1470"/>
        <v/>
      </c>
      <c r="CN730" t="str">
        <f t="shared" si="1471"/>
        <v/>
      </c>
      <c r="CO730" t="str">
        <f t="shared" si="1472"/>
        <v/>
      </c>
      <c r="CP730" t="str">
        <f t="shared" si="1473"/>
        <v/>
      </c>
      <c r="CQ730" t="str">
        <f t="shared" si="1474"/>
        <v/>
      </c>
      <c r="CR730" t="str">
        <f t="shared" si="1475"/>
        <v/>
      </c>
      <c r="CS730" t="str">
        <f t="shared" si="1476"/>
        <v/>
      </c>
      <c r="CT730" t="str">
        <f t="shared" si="1477"/>
        <v/>
      </c>
      <c r="CU730" t="str">
        <f t="shared" si="1478"/>
        <v/>
      </c>
      <c r="CV730" t="str">
        <f t="shared" si="1479"/>
        <v/>
      </c>
      <c r="CW730" t="str">
        <f t="shared" si="1480"/>
        <v/>
      </c>
      <c r="CX730" t="str">
        <f t="shared" si="1481"/>
        <v/>
      </c>
      <c r="CY730" t="str">
        <f t="shared" si="1482"/>
        <v/>
      </c>
      <c r="CZ730" t="str">
        <f t="shared" si="1483"/>
        <v/>
      </c>
      <c r="DA730" t="str">
        <f t="shared" si="1484"/>
        <v/>
      </c>
      <c r="DB730" t="str">
        <f t="shared" si="1485"/>
        <v/>
      </c>
      <c r="DC730" t="str">
        <f t="shared" si="1486"/>
        <v/>
      </c>
      <c r="DD730" t="str">
        <f t="shared" si="1487"/>
        <v/>
      </c>
      <c r="DE730" t="str">
        <f t="shared" si="1488"/>
        <v/>
      </c>
      <c r="DF730" t="str">
        <f t="shared" si="1489"/>
        <v/>
      </c>
      <c r="DG730" t="str">
        <f t="shared" si="1490"/>
        <v/>
      </c>
      <c r="DH730" t="str">
        <f t="shared" si="1491"/>
        <v/>
      </c>
      <c r="DI730" t="str">
        <f t="shared" si="1492"/>
        <v/>
      </c>
      <c r="DJ730" t="str">
        <f t="shared" si="1493"/>
        <v/>
      </c>
      <c r="DK730" t="str">
        <f t="shared" si="1494"/>
        <v/>
      </c>
      <c r="DL730" t="str">
        <f t="shared" si="1495"/>
        <v/>
      </c>
      <c r="DM730" t="str">
        <f t="shared" si="1496"/>
        <v/>
      </c>
      <c r="DN730" t="str">
        <f t="shared" si="1497"/>
        <v/>
      </c>
      <c r="DO730" t="str">
        <f t="shared" si="1498"/>
        <v/>
      </c>
      <c r="DP730" t="str">
        <f t="shared" si="1499"/>
        <v/>
      </c>
      <c r="DQ730" t="str">
        <f t="shared" si="1500"/>
        <v/>
      </c>
      <c r="DR730" t="str">
        <f t="shared" si="1501"/>
        <v/>
      </c>
      <c r="DS730" t="str">
        <f t="shared" si="1502"/>
        <v/>
      </c>
      <c r="DT730" t="str">
        <f t="shared" si="1503"/>
        <v/>
      </c>
      <c r="DU730">
        <f t="shared" si="1504"/>
        <v>0</v>
      </c>
      <c r="DV730">
        <f t="shared" si="1505"/>
        <v>0</v>
      </c>
      <c r="DW730">
        <f t="shared" si="1506"/>
        <v>0</v>
      </c>
      <c r="DX730" t="str">
        <f t="shared" si="1507"/>
        <v/>
      </c>
      <c r="DY730" t="str">
        <f t="shared" si="1508"/>
        <v/>
      </c>
      <c r="DZ730" t="str">
        <f t="shared" si="1509"/>
        <v/>
      </c>
      <c r="EA730" s="5">
        <f t="shared" si="1510"/>
        <v>0</v>
      </c>
      <c r="EB730" s="3">
        <f t="shared" si="1511"/>
        <v>0</v>
      </c>
    </row>
    <row r="731" spans="2:132" x14ac:dyDescent="0.2">
      <c r="B731" s="25">
        <v>726</v>
      </c>
      <c r="C731" s="26">
        <f>Zisk!D745</f>
        <v>0</v>
      </c>
      <c r="D731">
        <f>Zisk!E745</f>
        <v>0</v>
      </c>
      <c r="E731" s="66" t="str">
        <f t="shared" si="1398"/>
        <v/>
      </c>
      <c r="F731" t="str">
        <f t="shared" si="1399"/>
        <v/>
      </c>
      <c r="G731" s="66" t="str">
        <f t="shared" si="1400"/>
        <v/>
      </c>
      <c r="H731" s="25"/>
      <c r="I731" s="25"/>
      <c r="J731">
        <f>VstupniParametry_SKRYT!$D$5</f>
        <v>0.02</v>
      </c>
      <c r="K731">
        <f>VstupniParametry_SKRYT!$D$6</f>
        <v>0.06</v>
      </c>
      <c r="L731">
        <f>VstupniParametry_SKRYT!$D$7</f>
        <v>0.06</v>
      </c>
      <c r="M731">
        <f>VstupniParametry_SKRYT!$D$8</f>
        <v>0.06</v>
      </c>
      <c r="N731">
        <f>VstupniParametry_SKRYT!$D$9</f>
        <v>1.7999999999999999E-2</v>
      </c>
      <c r="O731" s="27">
        <f>VstupniParametry_SKRYT!$D$10</f>
        <v>0.01</v>
      </c>
      <c r="P731" s="27">
        <f>VstupniParametry_SKRYT!$D$11</f>
        <v>0.01</v>
      </c>
      <c r="Q731" s="27">
        <f>VstupniParametry_SKRYT!$D$12</f>
        <v>0.01</v>
      </c>
      <c r="R731" s="27">
        <f>VstupniParametry_SKRYT!$D$13</f>
        <v>0.01</v>
      </c>
      <c r="S731" s="27">
        <f>VstupniParametry_SKRYT!$D$14</f>
        <v>0.01</v>
      </c>
      <c r="T731">
        <f t="shared" si="1401"/>
        <v>0</v>
      </c>
      <c r="U731">
        <f t="shared" si="1402"/>
        <v>0</v>
      </c>
      <c r="V731">
        <f t="shared" si="1403"/>
        <v>0</v>
      </c>
      <c r="W731">
        <f t="shared" si="1404"/>
        <v>0</v>
      </c>
      <c r="X731">
        <f t="shared" si="1405"/>
        <v>0</v>
      </c>
      <c r="Y731">
        <f t="shared" si="1406"/>
        <v>0</v>
      </c>
      <c r="Z731">
        <f t="shared" si="1407"/>
        <v>0</v>
      </c>
      <c r="AA731">
        <f t="shared" si="1408"/>
        <v>0</v>
      </c>
      <c r="AB731">
        <f t="shared" si="1409"/>
        <v>0</v>
      </c>
      <c r="AC731">
        <f t="shared" si="1410"/>
        <v>0</v>
      </c>
      <c r="AD731">
        <f t="shared" si="1411"/>
        <v>0</v>
      </c>
      <c r="AE731">
        <f t="shared" si="1412"/>
        <v>0</v>
      </c>
      <c r="AF731">
        <f t="shared" si="1413"/>
        <v>0</v>
      </c>
      <c r="AG731">
        <f t="shared" si="1414"/>
        <v>0</v>
      </c>
      <c r="AH731">
        <f t="shared" si="1415"/>
        <v>0</v>
      </c>
      <c r="AI731">
        <f t="shared" si="1416"/>
        <v>0</v>
      </c>
      <c r="AJ731">
        <f t="shared" si="1417"/>
        <v>0</v>
      </c>
      <c r="AK731">
        <f t="shared" si="1418"/>
        <v>0</v>
      </c>
      <c r="AL731">
        <f t="shared" si="1419"/>
        <v>0</v>
      </c>
      <c r="AM731">
        <f t="shared" si="1420"/>
        <v>0</v>
      </c>
      <c r="AN731">
        <f t="shared" si="1421"/>
        <v>0</v>
      </c>
      <c r="AO731">
        <f t="shared" si="1422"/>
        <v>0</v>
      </c>
      <c r="AP731">
        <f t="shared" si="1423"/>
        <v>0</v>
      </c>
      <c r="AQ731">
        <f t="shared" si="1424"/>
        <v>0</v>
      </c>
      <c r="AR731">
        <f t="shared" si="1425"/>
        <v>0</v>
      </c>
      <c r="AS731">
        <f t="shared" si="1426"/>
        <v>0</v>
      </c>
      <c r="AT731">
        <f t="shared" si="1396"/>
        <v>0</v>
      </c>
      <c r="AU731">
        <f t="shared" si="1427"/>
        <v>0</v>
      </c>
      <c r="AV731">
        <f t="shared" si="1428"/>
        <v>0</v>
      </c>
      <c r="AW731">
        <f t="shared" si="1397"/>
        <v>0</v>
      </c>
      <c r="AX731">
        <f t="shared" si="1429"/>
        <v>0</v>
      </c>
      <c r="AY731">
        <f t="shared" si="1430"/>
        <v>0</v>
      </c>
      <c r="AZ731">
        <f t="shared" si="1431"/>
        <v>0</v>
      </c>
      <c r="BA731">
        <f t="shared" si="1432"/>
        <v>0</v>
      </c>
      <c r="BB731">
        <f t="shared" si="1433"/>
        <v>0</v>
      </c>
      <c r="BC731">
        <f t="shared" si="1434"/>
        <v>0</v>
      </c>
      <c r="BD731">
        <f t="shared" si="1435"/>
        <v>0</v>
      </c>
      <c r="BE731">
        <f t="shared" si="1436"/>
        <v>0</v>
      </c>
      <c r="BF731">
        <f t="shared" si="1437"/>
        <v>0</v>
      </c>
      <c r="BG731">
        <f t="shared" si="1438"/>
        <v>0</v>
      </c>
      <c r="BH731">
        <f t="shared" si="1439"/>
        <v>0</v>
      </c>
      <c r="BI731">
        <f t="shared" si="1440"/>
        <v>0</v>
      </c>
      <c r="BJ731">
        <f t="shared" si="1441"/>
        <v>0</v>
      </c>
      <c r="BK731">
        <f t="shared" si="1442"/>
        <v>0</v>
      </c>
      <c r="BL731">
        <f t="shared" si="1443"/>
        <v>0</v>
      </c>
      <c r="BM731">
        <f t="shared" si="1444"/>
        <v>0</v>
      </c>
      <c r="BN731">
        <f t="shared" si="1445"/>
        <v>0</v>
      </c>
      <c r="BO731">
        <f t="shared" si="1446"/>
        <v>0</v>
      </c>
      <c r="BP731">
        <f t="shared" si="1447"/>
        <v>0</v>
      </c>
      <c r="BQ731">
        <f t="shared" si="1448"/>
        <v>0</v>
      </c>
      <c r="BR731">
        <f t="shared" si="1449"/>
        <v>0</v>
      </c>
      <c r="BS731">
        <f t="shared" si="1450"/>
        <v>0</v>
      </c>
      <c r="BT731">
        <f t="shared" si="1451"/>
        <v>0</v>
      </c>
      <c r="BU731">
        <f t="shared" si="1452"/>
        <v>0</v>
      </c>
      <c r="BV731">
        <f t="shared" si="1453"/>
        <v>0</v>
      </c>
      <c r="BW731">
        <f t="shared" si="1454"/>
        <v>0</v>
      </c>
      <c r="BX731">
        <f t="shared" si="1455"/>
        <v>0</v>
      </c>
      <c r="BY731">
        <f t="shared" si="1456"/>
        <v>0</v>
      </c>
      <c r="BZ731">
        <f t="shared" si="1457"/>
        <v>0</v>
      </c>
      <c r="CA731">
        <f t="shared" si="1458"/>
        <v>0</v>
      </c>
      <c r="CB731">
        <f t="shared" si="1459"/>
        <v>0</v>
      </c>
      <c r="CC731">
        <f t="shared" si="1460"/>
        <v>0</v>
      </c>
      <c r="CD731">
        <f t="shared" si="1461"/>
        <v>0</v>
      </c>
      <c r="CE731">
        <f t="shared" si="1462"/>
        <v>0</v>
      </c>
      <c r="CF731">
        <f t="shared" si="1463"/>
        <v>0</v>
      </c>
      <c r="CG731">
        <f t="shared" si="1464"/>
        <v>0</v>
      </c>
      <c r="CH731">
        <f t="shared" si="1465"/>
        <v>0</v>
      </c>
      <c r="CI731">
        <f t="shared" si="1466"/>
        <v>0</v>
      </c>
      <c r="CJ731">
        <f t="shared" si="1467"/>
        <v>0</v>
      </c>
      <c r="CK731">
        <f t="shared" si="1468"/>
        <v>0</v>
      </c>
      <c r="CL731" t="str">
        <f t="shared" si="1469"/>
        <v/>
      </c>
      <c r="CM731" t="str">
        <f t="shared" si="1470"/>
        <v/>
      </c>
      <c r="CN731" t="str">
        <f t="shared" si="1471"/>
        <v/>
      </c>
      <c r="CO731" t="str">
        <f t="shared" si="1472"/>
        <v/>
      </c>
      <c r="CP731" t="str">
        <f t="shared" si="1473"/>
        <v/>
      </c>
      <c r="CQ731" t="str">
        <f t="shared" si="1474"/>
        <v/>
      </c>
      <c r="CR731" t="str">
        <f t="shared" si="1475"/>
        <v/>
      </c>
      <c r="CS731" t="str">
        <f t="shared" si="1476"/>
        <v/>
      </c>
      <c r="CT731" t="str">
        <f t="shared" si="1477"/>
        <v/>
      </c>
      <c r="CU731" t="str">
        <f t="shared" si="1478"/>
        <v/>
      </c>
      <c r="CV731" t="str">
        <f t="shared" si="1479"/>
        <v/>
      </c>
      <c r="CW731" t="str">
        <f t="shared" si="1480"/>
        <v/>
      </c>
      <c r="CX731" t="str">
        <f t="shared" si="1481"/>
        <v/>
      </c>
      <c r="CY731" t="str">
        <f t="shared" si="1482"/>
        <v/>
      </c>
      <c r="CZ731" t="str">
        <f t="shared" si="1483"/>
        <v/>
      </c>
      <c r="DA731" t="str">
        <f t="shared" si="1484"/>
        <v/>
      </c>
      <c r="DB731" t="str">
        <f t="shared" si="1485"/>
        <v/>
      </c>
      <c r="DC731" t="str">
        <f t="shared" si="1486"/>
        <v/>
      </c>
      <c r="DD731" t="str">
        <f t="shared" si="1487"/>
        <v/>
      </c>
      <c r="DE731" t="str">
        <f t="shared" si="1488"/>
        <v/>
      </c>
      <c r="DF731" t="str">
        <f t="shared" si="1489"/>
        <v/>
      </c>
      <c r="DG731" t="str">
        <f t="shared" si="1490"/>
        <v/>
      </c>
      <c r="DH731" t="str">
        <f t="shared" si="1491"/>
        <v/>
      </c>
      <c r="DI731" t="str">
        <f t="shared" si="1492"/>
        <v/>
      </c>
      <c r="DJ731" t="str">
        <f t="shared" si="1493"/>
        <v/>
      </c>
      <c r="DK731" t="str">
        <f t="shared" si="1494"/>
        <v/>
      </c>
      <c r="DL731" t="str">
        <f t="shared" si="1495"/>
        <v/>
      </c>
      <c r="DM731" t="str">
        <f t="shared" si="1496"/>
        <v/>
      </c>
      <c r="DN731" t="str">
        <f t="shared" si="1497"/>
        <v/>
      </c>
      <c r="DO731" t="str">
        <f t="shared" si="1498"/>
        <v/>
      </c>
      <c r="DP731" t="str">
        <f t="shared" si="1499"/>
        <v/>
      </c>
      <c r="DQ731" t="str">
        <f t="shared" si="1500"/>
        <v/>
      </c>
      <c r="DR731" t="str">
        <f t="shared" si="1501"/>
        <v/>
      </c>
      <c r="DS731" t="str">
        <f t="shared" si="1502"/>
        <v/>
      </c>
      <c r="DT731" t="str">
        <f t="shared" si="1503"/>
        <v/>
      </c>
      <c r="DU731">
        <f t="shared" si="1504"/>
        <v>0</v>
      </c>
      <c r="DV731">
        <f t="shared" si="1505"/>
        <v>0</v>
      </c>
      <c r="DW731">
        <f t="shared" si="1506"/>
        <v>0</v>
      </c>
      <c r="DX731" t="str">
        <f t="shared" si="1507"/>
        <v/>
      </c>
      <c r="DY731" t="str">
        <f t="shared" si="1508"/>
        <v/>
      </c>
      <c r="DZ731" t="str">
        <f t="shared" si="1509"/>
        <v/>
      </c>
      <c r="EA731" s="5">
        <f t="shared" si="1510"/>
        <v>0</v>
      </c>
      <c r="EB731" s="3">
        <f t="shared" si="1511"/>
        <v>0</v>
      </c>
    </row>
    <row r="732" spans="2:132" x14ac:dyDescent="0.2">
      <c r="B732">
        <v>727</v>
      </c>
      <c r="C732" s="3">
        <f>Zisk!D746</f>
        <v>0</v>
      </c>
      <c r="D732">
        <f>Zisk!E746</f>
        <v>0</v>
      </c>
      <c r="E732" s="66" t="str">
        <f t="shared" si="1398"/>
        <v/>
      </c>
      <c r="F732" t="str">
        <f t="shared" si="1399"/>
        <v/>
      </c>
      <c r="G732" s="66" t="str">
        <f t="shared" si="1400"/>
        <v/>
      </c>
      <c r="J732">
        <f>VstupniParametry_SKRYT!$D$5</f>
        <v>0.02</v>
      </c>
      <c r="K732">
        <f>VstupniParametry_SKRYT!$D$6</f>
        <v>0.06</v>
      </c>
      <c r="L732">
        <f>VstupniParametry_SKRYT!$D$7</f>
        <v>0.06</v>
      </c>
      <c r="M732">
        <f>VstupniParametry_SKRYT!$D$8</f>
        <v>0.06</v>
      </c>
      <c r="N732">
        <f>VstupniParametry_SKRYT!$D$9</f>
        <v>1.7999999999999999E-2</v>
      </c>
      <c r="O732" s="27">
        <f>VstupniParametry_SKRYT!$D$10</f>
        <v>0.01</v>
      </c>
      <c r="P732" s="27">
        <f>VstupniParametry_SKRYT!$D$11</f>
        <v>0.01</v>
      </c>
      <c r="Q732" s="27">
        <f>VstupniParametry_SKRYT!$D$12</f>
        <v>0.01</v>
      </c>
      <c r="R732" s="27">
        <f>VstupniParametry_SKRYT!$D$13</f>
        <v>0.01</v>
      </c>
      <c r="S732" s="27">
        <f>VstupniParametry_SKRYT!$D$14</f>
        <v>0.01</v>
      </c>
      <c r="T732">
        <f t="shared" si="1401"/>
        <v>0</v>
      </c>
      <c r="U732">
        <f t="shared" si="1402"/>
        <v>0</v>
      </c>
      <c r="V732">
        <f t="shared" si="1403"/>
        <v>0</v>
      </c>
      <c r="W732">
        <f t="shared" si="1404"/>
        <v>0</v>
      </c>
      <c r="X732">
        <f t="shared" si="1405"/>
        <v>0</v>
      </c>
      <c r="Y732">
        <f t="shared" si="1406"/>
        <v>0</v>
      </c>
      <c r="Z732">
        <f t="shared" si="1407"/>
        <v>0</v>
      </c>
      <c r="AA732">
        <f t="shared" si="1408"/>
        <v>0</v>
      </c>
      <c r="AB732">
        <f t="shared" si="1409"/>
        <v>0</v>
      </c>
      <c r="AC732">
        <f t="shared" si="1410"/>
        <v>0</v>
      </c>
      <c r="AD732">
        <f t="shared" si="1411"/>
        <v>0</v>
      </c>
      <c r="AE732">
        <f t="shared" si="1412"/>
        <v>0</v>
      </c>
      <c r="AF732">
        <f t="shared" si="1413"/>
        <v>0</v>
      </c>
      <c r="AG732">
        <f t="shared" si="1414"/>
        <v>0</v>
      </c>
      <c r="AH732">
        <f t="shared" si="1415"/>
        <v>0</v>
      </c>
      <c r="AI732">
        <f t="shared" si="1416"/>
        <v>0</v>
      </c>
      <c r="AJ732">
        <f t="shared" si="1417"/>
        <v>0</v>
      </c>
      <c r="AK732">
        <f t="shared" si="1418"/>
        <v>0</v>
      </c>
      <c r="AL732">
        <f t="shared" si="1419"/>
        <v>0</v>
      </c>
      <c r="AM732">
        <f t="shared" si="1420"/>
        <v>0</v>
      </c>
      <c r="AN732">
        <f t="shared" si="1421"/>
        <v>0</v>
      </c>
      <c r="AO732">
        <f t="shared" si="1422"/>
        <v>0</v>
      </c>
      <c r="AP732">
        <f t="shared" si="1423"/>
        <v>0</v>
      </c>
      <c r="AQ732">
        <f t="shared" si="1424"/>
        <v>0</v>
      </c>
      <c r="AR732">
        <f t="shared" si="1425"/>
        <v>0</v>
      </c>
      <c r="AS732">
        <f t="shared" si="1426"/>
        <v>0</v>
      </c>
      <c r="AT732">
        <f t="shared" si="1396"/>
        <v>0</v>
      </c>
      <c r="AU732">
        <f t="shared" si="1427"/>
        <v>0</v>
      </c>
      <c r="AV732">
        <f t="shared" si="1428"/>
        <v>0</v>
      </c>
      <c r="AW732">
        <f t="shared" si="1397"/>
        <v>0</v>
      </c>
      <c r="AX732">
        <f t="shared" si="1429"/>
        <v>0</v>
      </c>
      <c r="AY732">
        <f t="shared" si="1430"/>
        <v>0</v>
      </c>
      <c r="AZ732">
        <f t="shared" si="1431"/>
        <v>0</v>
      </c>
      <c r="BA732">
        <f t="shared" si="1432"/>
        <v>0</v>
      </c>
      <c r="BB732">
        <f t="shared" si="1433"/>
        <v>0</v>
      </c>
      <c r="BC732">
        <f t="shared" si="1434"/>
        <v>0</v>
      </c>
      <c r="BD732">
        <f t="shared" si="1435"/>
        <v>0</v>
      </c>
      <c r="BE732">
        <f t="shared" si="1436"/>
        <v>0</v>
      </c>
      <c r="BF732">
        <f t="shared" si="1437"/>
        <v>0</v>
      </c>
      <c r="BG732">
        <f t="shared" si="1438"/>
        <v>0</v>
      </c>
      <c r="BH732">
        <f t="shared" si="1439"/>
        <v>0</v>
      </c>
      <c r="BI732">
        <f t="shared" si="1440"/>
        <v>0</v>
      </c>
      <c r="BJ732">
        <f t="shared" si="1441"/>
        <v>0</v>
      </c>
      <c r="BK732">
        <f t="shared" si="1442"/>
        <v>0</v>
      </c>
      <c r="BL732">
        <f t="shared" si="1443"/>
        <v>0</v>
      </c>
      <c r="BM732">
        <f t="shared" si="1444"/>
        <v>0</v>
      </c>
      <c r="BN732">
        <f t="shared" si="1445"/>
        <v>0</v>
      </c>
      <c r="BO732">
        <f t="shared" si="1446"/>
        <v>0</v>
      </c>
      <c r="BP732">
        <f t="shared" si="1447"/>
        <v>0</v>
      </c>
      <c r="BQ732">
        <f t="shared" si="1448"/>
        <v>0</v>
      </c>
      <c r="BR732">
        <f t="shared" si="1449"/>
        <v>0</v>
      </c>
      <c r="BS732">
        <f t="shared" si="1450"/>
        <v>0</v>
      </c>
      <c r="BT732">
        <f t="shared" si="1451"/>
        <v>0</v>
      </c>
      <c r="BU732">
        <f t="shared" si="1452"/>
        <v>0</v>
      </c>
      <c r="BV732">
        <f t="shared" si="1453"/>
        <v>0</v>
      </c>
      <c r="BW732">
        <f t="shared" si="1454"/>
        <v>0</v>
      </c>
      <c r="BX732">
        <f t="shared" si="1455"/>
        <v>0</v>
      </c>
      <c r="BY732">
        <f t="shared" si="1456"/>
        <v>0</v>
      </c>
      <c r="BZ732">
        <f t="shared" si="1457"/>
        <v>0</v>
      </c>
      <c r="CA732">
        <f t="shared" si="1458"/>
        <v>0</v>
      </c>
      <c r="CB732">
        <f t="shared" si="1459"/>
        <v>0</v>
      </c>
      <c r="CC732">
        <f t="shared" si="1460"/>
        <v>0</v>
      </c>
      <c r="CD732">
        <f t="shared" si="1461"/>
        <v>0</v>
      </c>
      <c r="CE732">
        <f t="shared" si="1462"/>
        <v>0</v>
      </c>
      <c r="CF732">
        <f t="shared" si="1463"/>
        <v>0</v>
      </c>
      <c r="CG732">
        <f t="shared" si="1464"/>
        <v>0</v>
      </c>
      <c r="CH732">
        <f t="shared" si="1465"/>
        <v>0</v>
      </c>
      <c r="CI732">
        <f t="shared" si="1466"/>
        <v>0</v>
      </c>
      <c r="CJ732">
        <f t="shared" si="1467"/>
        <v>0</v>
      </c>
      <c r="CK732">
        <f t="shared" si="1468"/>
        <v>0</v>
      </c>
      <c r="CL732" t="str">
        <f t="shared" si="1469"/>
        <v/>
      </c>
      <c r="CM732" t="str">
        <f t="shared" si="1470"/>
        <v/>
      </c>
      <c r="CN732" t="str">
        <f t="shared" si="1471"/>
        <v/>
      </c>
      <c r="CO732" t="str">
        <f t="shared" si="1472"/>
        <v/>
      </c>
      <c r="CP732" t="str">
        <f t="shared" si="1473"/>
        <v/>
      </c>
      <c r="CQ732" t="str">
        <f t="shared" si="1474"/>
        <v/>
      </c>
      <c r="CR732" t="str">
        <f t="shared" si="1475"/>
        <v/>
      </c>
      <c r="CS732" t="str">
        <f t="shared" si="1476"/>
        <v/>
      </c>
      <c r="CT732" t="str">
        <f t="shared" si="1477"/>
        <v/>
      </c>
      <c r="CU732" t="str">
        <f t="shared" si="1478"/>
        <v/>
      </c>
      <c r="CV732" t="str">
        <f t="shared" si="1479"/>
        <v/>
      </c>
      <c r="CW732" t="str">
        <f t="shared" si="1480"/>
        <v/>
      </c>
      <c r="CX732" t="str">
        <f t="shared" si="1481"/>
        <v/>
      </c>
      <c r="CY732" t="str">
        <f t="shared" si="1482"/>
        <v/>
      </c>
      <c r="CZ732" t="str">
        <f t="shared" si="1483"/>
        <v/>
      </c>
      <c r="DA732" t="str">
        <f t="shared" si="1484"/>
        <v/>
      </c>
      <c r="DB732" t="str">
        <f t="shared" si="1485"/>
        <v/>
      </c>
      <c r="DC732" t="str">
        <f t="shared" si="1486"/>
        <v/>
      </c>
      <c r="DD732" t="str">
        <f t="shared" si="1487"/>
        <v/>
      </c>
      <c r="DE732" t="str">
        <f t="shared" si="1488"/>
        <v/>
      </c>
      <c r="DF732" t="str">
        <f t="shared" si="1489"/>
        <v/>
      </c>
      <c r="DG732" t="str">
        <f t="shared" si="1490"/>
        <v/>
      </c>
      <c r="DH732" t="str">
        <f t="shared" si="1491"/>
        <v/>
      </c>
      <c r="DI732" t="str">
        <f t="shared" si="1492"/>
        <v/>
      </c>
      <c r="DJ732" t="str">
        <f t="shared" si="1493"/>
        <v/>
      </c>
      <c r="DK732" t="str">
        <f t="shared" si="1494"/>
        <v/>
      </c>
      <c r="DL732" t="str">
        <f t="shared" si="1495"/>
        <v/>
      </c>
      <c r="DM732" t="str">
        <f t="shared" si="1496"/>
        <v/>
      </c>
      <c r="DN732" t="str">
        <f t="shared" si="1497"/>
        <v/>
      </c>
      <c r="DO732" t="str">
        <f t="shared" si="1498"/>
        <v/>
      </c>
      <c r="DP732" t="str">
        <f t="shared" si="1499"/>
        <v/>
      </c>
      <c r="DQ732" t="str">
        <f t="shared" si="1500"/>
        <v/>
      </c>
      <c r="DR732" t="str">
        <f t="shared" si="1501"/>
        <v/>
      </c>
      <c r="DS732" t="str">
        <f t="shared" si="1502"/>
        <v/>
      </c>
      <c r="DT732" t="str">
        <f t="shared" si="1503"/>
        <v/>
      </c>
      <c r="DU732">
        <f t="shared" si="1504"/>
        <v>0</v>
      </c>
      <c r="DV732">
        <f t="shared" si="1505"/>
        <v>0</v>
      </c>
      <c r="DW732">
        <f t="shared" si="1506"/>
        <v>0</v>
      </c>
      <c r="DX732" t="str">
        <f t="shared" si="1507"/>
        <v/>
      </c>
      <c r="DY732" t="str">
        <f t="shared" si="1508"/>
        <v/>
      </c>
      <c r="DZ732" t="str">
        <f t="shared" si="1509"/>
        <v/>
      </c>
      <c r="EA732" s="5">
        <f t="shared" si="1510"/>
        <v>0</v>
      </c>
      <c r="EB732" s="3">
        <f t="shared" si="1511"/>
        <v>0</v>
      </c>
    </row>
    <row r="733" spans="2:132" x14ac:dyDescent="0.2">
      <c r="B733" s="25">
        <v>728</v>
      </c>
      <c r="C733" s="26">
        <f>Zisk!D747</f>
        <v>0</v>
      </c>
      <c r="D733">
        <f>Zisk!E747</f>
        <v>0</v>
      </c>
      <c r="E733" s="66" t="str">
        <f t="shared" si="1398"/>
        <v/>
      </c>
      <c r="F733" t="str">
        <f t="shared" si="1399"/>
        <v/>
      </c>
      <c r="G733" s="66" t="str">
        <f t="shared" si="1400"/>
        <v/>
      </c>
      <c r="H733" s="25"/>
      <c r="I733" s="25"/>
      <c r="J733">
        <f>VstupniParametry_SKRYT!$D$5</f>
        <v>0.02</v>
      </c>
      <c r="K733">
        <f>VstupniParametry_SKRYT!$D$6</f>
        <v>0.06</v>
      </c>
      <c r="L733">
        <f>VstupniParametry_SKRYT!$D$7</f>
        <v>0.06</v>
      </c>
      <c r="M733">
        <f>VstupniParametry_SKRYT!$D$8</f>
        <v>0.06</v>
      </c>
      <c r="N733">
        <f>VstupniParametry_SKRYT!$D$9</f>
        <v>1.7999999999999999E-2</v>
      </c>
      <c r="O733" s="27">
        <f>VstupniParametry_SKRYT!$D$10</f>
        <v>0.01</v>
      </c>
      <c r="P733" s="27">
        <f>VstupniParametry_SKRYT!$D$11</f>
        <v>0.01</v>
      </c>
      <c r="Q733" s="27">
        <f>VstupniParametry_SKRYT!$D$12</f>
        <v>0.01</v>
      </c>
      <c r="R733" s="27">
        <f>VstupniParametry_SKRYT!$D$13</f>
        <v>0.01</v>
      </c>
      <c r="S733" s="27">
        <f>VstupniParametry_SKRYT!$D$14</f>
        <v>0.01</v>
      </c>
      <c r="T733">
        <f t="shared" si="1401"/>
        <v>0</v>
      </c>
      <c r="U733">
        <f t="shared" si="1402"/>
        <v>0</v>
      </c>
      <c r="V733">
        <f t="shared" si="1403"/>
        <v>0</v>
      </c>
      <c r="W733">
        <f t="shared" si="1404"/>
        <v>0</v>
      </c>
      <c r="X733">
        <f t="shared" si="1405"/>
        <v>0</v>
      </c>
      <c r="Y733">
        <f t="shared" si="1406"/>
        <v>0</v>
      </c>
      <c r="Z733">
        <f t="shared" si="1407"/>
        <v>0</v>
      </c>
      <c r="AA733">
        <f t="shared" si="1408"/>
        <v>0</v>
      </c>
      <c r="AB733">
        <f t="shared" si="1409"/>
        <v>0</v>
      </c>
      <c r="AC733">
        <f t="shared" si="1410"/>
        <v>0</v>
      </c>
      <c r="AD733">
        <f t="shared" si="1411"/>
        <v>0</v>
      </c>
      <c r="AE733">
        <f t="shared" si="1412"/>
        <v>0</v>
      </c>
      <c r="AF733">
        <f t="shared" si="1413"/>
        <v>0</v>
      </c>
      <c r="AG733">
        <f t="shared" si="1414"/>
        <v>0</v>
      </c>
      <c r="AH733">
        <f t="shared" si="1415"/>
        <v>0</v>
      </c>
      <c r="AI733">
        <f t="shared" si="1416"/>
        <v>0</v>
      </c>
      <c r="AJ733">
        <f t="shared" si="1417"/>
        <v>0</v>
      </c>
      <c r="AK733">
        <f t="shared" si="1418"/>
        <v>0</v>
      </c>
      <c r="AL733">
        <f t="shared" si="1419"/>
        <v>0</v>
      </c>
      <c r="AM733">
        <f t="shared" si="1420"/>
        <v>0</v>
      </c>
      <c r="AN733">
        <f t="shared" si="1421"/>
        <v>0</v>
      </c>
      <c r="AO733">
        <f t="shared" si="1422"/>
        <v>0</v>
      </c>
      <c r="AP733">
        <f t="shared" si="1423"/>
        <v>0</v>
      </c>
      <c r="AQ733">
        <f t="shared" si="1424"/>
        <v>0</v>
      </c>
      <c r="AR733">
        <f t="shared" si="1425"/>
        <v>0</v>
      </c>
      <c r="AS733">
        <f t="shared" si="1426"/>
        <v>0</v>
      </c>
      <c r="AT733">
        <f t="shared" si="1396"/>
        <v>0</v>
      </c>
      <c r="AU733">
        <f t="shared" si="1427"/>
        <v>0</v>
      </c>
      <c r="AV733">
        <f t="shared" si="1428"/>
        <v>0</v>
      </c>
      <c r="AW733">
        <f t="shared" si="1397"/>
        <v>0</v>
      </c>
      <c r="AX733">
        <f t="shared" si="1429"/>
        <v>0</v>
      </c>
      <c r="AY733">
        <f t="shared" si="1430"/>
        <v>0</v>
      </c>
      <c r="AZ733">
        <f t="shared" si="1431"/>
        <v>0</v>
      </c>
      <c r="BA733">
        <f t="shared" si="1432"/>
        <v>0</v>
      </c>
      <c r="BB733">
        <f t="shared" si="1433"/>
        <v>0</v>
      </c>
      <c r="BC733">
        <f t="shared" si="1434"/>
        <v>0</v>
      </c>
      <c r="BD733">
        <f t="shared" si="1435"/>
        <v>0</v>
      </c>
      <c r="BE733">
        <f t="shared" si="1436"/>
        <v>0</v>
      </c>
      <c r="BF733">
        <f t="shared" si="1437"/>
        <v>0</v>
      </c>
      <c r="BG733">
        <f t="shared" si="1438"/>
        <v>0</v>
      </c>
      <c r="BH733">
        <f t="shared" si="1439"/>
        <v>0</v>
      </c>
      <c r="BI733">
        <f t="shared" si="1440"/>
        <v>0</v>
      </c>
      <c r="BJ733">
        <f t="shared" si="1441"/>
        <v>0</v>
      </c>
      <c r="BK733">
        <f t="shared" si="1442"/>
        <v>0</v>
      </c>
      <c r="BL733">
        <f t="shared" si="1443"/>
        <v>0</v>
      </c>
      <c r="BM733">
        <f t="shared" si="1444"/>
        <v>0</v>
      </c>
      <c r="BN733">
        <f t="shared" si="1445"/>
        <v>0</v>
      </c>
      <c r="BO733">
        <f t="shared" si="1446"/>
        <v>0</v>
      </c>
      <c r="BP733">
        <f t="shared" si="1447"/>
        <v>0</v>
      </c>
      <c r="BQ733">
        <f t="shared" si="1448"/>
        <v>0</v>
      </c>
      <c r="BR733">
        <f t="shared" si="1449"/>
        <v>0</v>
      </c>
      <c r="BS733">
        <f t="shared" si="1450"/>
        <v>0</v>
      </c>
      <c r="BT733">
        <f t="shared" si="1451"/>
        <v>0</v>
      </c>
      <c r="BU733">
        <f t="shared" si="1452"/>
        <v>0</v>
      </c>
      <c r="BV733">
        <f t="shared" si="1453"/>
        <v>0</v>
      </c>
      <c r="BW733">
        <f t="shared" si="1454"/>
        <v>0</v>
      </c>
      <c r="BX733">
        <f t="shared" si="1455"/>
        <v>0</v>
      </c>
      <c r="BY733">
        <f t="shared" si="1456"/>
        <v>0</v>
      </c>
      <c r="BZ733">
        <f t="shared" si="1457"/>
        <v>0</v>
      </c>
      <c r="CA733">
        <f t="shared" si="1458"/>
        <v>0</v>
      </c>
      <c r="CB733">
        <f t="shared" si="1459"/>
        <v>0</v>
      </c>
      <c r="CC733">
        <f t="shared" si="1460"/>
        <v>0</v>
      </c>
      <c r="CD733">
        <f t="shared" si="1461"/>
        <v>0</v>
      </c>
      <c r="CE733">
        <f t="shared" si="1462"/>
        <v>0</v>
      </c>
      <c r="CF733">
        <f t="shared" si="1463"/>
        <v>0</v>
      </c>
      <c r="CG733">
        <f t="shared" si="1464"/>
        <v>0</v>
      </c>
      <c r="CH733">
        <f t="shared" si="1465"/>
        <v>0</v>
      </c>
      <c r="CI733">
        <f t="shared" si="1466"/>
        <v>0</v>
      </c>
      <c r="CJ733">
        <f t="shared" si="1467"/>
        <v>0</v>
      </c>
      <c r="CK733">
        <f t="shared" si="1468"/>
        <v>0</v>
      </c>
      <c r="CL733" t="str">
        <f t="shared" si="1469"/>
        <v/>
      </c>
      <c r="CM733" t="str">
        <f t="shared" si="1470"/>
        <v/>
      </c>
      <c r="CN733" t="str">
        <f t="shared" si="1471"/>
        <v/>
      </c>
      <c r="CO733" t="str">
        <f t="shared" si="1472"/>
        <v/>
      </c>
      <c r="CP733" t="str">
        <f t="shared" si="1473"/>
        <v/>
      </c>
      <c r="CQ733" t="str">
        <f t="shared" si="1474"/>
        <v/>
      </c>
      <c r="CR733" t="str">
        <f t="shared" si="1475"/>
        <v/>
      </c>
      <c r="CS733" t="str">
        <f t="shared" si="1476"/>
        <v/>
      </c>
      <c r="CT733" t="str">
        <f t="shared" si="1477"/>
        <v/>
      </c>
      <c r="CU733" t="str">
        <f t="shared" si="1478"/>
        <v/>
      </c>
      <c r="CV733" t="str">
        <f t="shared" si="1479"/>
        <v/>
      </c>
      <c r="CW733" t="str">
        <f t="shared" si="1480"/>
        <v/>
      </c>
      <c r="CX733" t="str">
        <f t="shared" si="1481"/>
        <v/>
      </c>
      <c r="CY733" t="str">
        <f t="shared" si="1482"/>
        <v/>
      </c>
      <c r="CZ733" t="str">
        <f t="shared" si="1483"/>
        <v/>
      </c>
      <c r="DA733" t="str">
        <f t="shared" si="1484"/>
        <v/>
      </c>
      <c r="DB733" t="str">
        <f t="shared" si="1485"/>
        <v/>
      </c>
      <c r="DC733" t="str">
        <f t="shared" si="1486"/>
        <v/>
      </c>
      <c r="DD733" t="str">
        <f t="shared" si="1487"/>
        <v/>
      </c>
      <c r="DE733" t="str">
        <f t="shared" si="1488"/>
        <v/>
      </c>
      <c r="DF733" t="str">
        <f t="shared" si="1489"/>
        <v/>
      </c>
      <c r="DG733" t="str">
        <f t="shared" si="1490"/>
        <v/>
      </c>
      <c r="DH733" t="str">
        <f t="shared" si="1491"/>
        <v/>
      </c>
      <c r="DI733" t="str">
        <f t="shared" si="1492"/>
        <v/>
      </c>
      <c r="DJ733" t="str">
        <f t="shared" si="1493"/>
        <v/>
      </c>
      <c r="DK733" t="str">
        <f t="shared" si="1494"/>
        <v/>
      </c>
      <c r="DL733" t="str">
        <f t="shared" si="1495"/>
        <v/>
      </c>
      <c r="DM733" t="str">
        <f t="shared" si="1496"/>
        <v/>
      </c>
      <c r="DN733" t="str">
        <f t="shared" si="1497"/>
        <v/>
      </c>
      <c r="DO733" t="str">
        <f t="shared" si="1498"/>
        <v/>
      </c>
      <c r="DP733" t="str">
        <f t="shared" si="1499"/>
        <v/>
      </c>
      <c r="DQ733" t="str">
        <f t="shared" si="1500"/>
        <v/>
      </c>
      <c r="DR733" t="str">
        <f t="shared" si="1501"/>
        <v/>
      </c>
      <c r="DS733" t="str">
        <f t="shared" si="1502"/>
        <v/>
      </c>
      <c r="DT733" t="str">
        <f t="shared" si="1503"/>
        <v/>
      </c>
      <c r="DU733">
        <f t="shared" si="1504"/>
        <v>0</v>
      </c>
      <c r="DV733">
        <f t="shared" si="1505"/>
        <v>0</v>
      </c>
      <c r="DW733">
        <f t="shared" si="1506"/>
        <v>0</v>
      </c>
      <c r="DX733" t="str">
        <f t="shared" si="1507"/>
        <v/>
      </c>
      <c r="DY733" t="str">
        <f t="shared" si="1508"/>
        <v/>
      </c>
      <c r="DZ733" t="str">
        <f t="shared" si="1509"/>
        <v/>
      </c>
      <c r="EA733" s="5">
        <f t="shared" si="1510"/>
        <v>0</v>
      </c>
      <c r="EB733" s="3">
        <f t="shared" si="1511"/>
        <v>0</v>
      </c>
    </row>
    <row r="734" spans="2:132" x14ac:dyDescent="0.2">
      <c r="B734">
        <v>729</v>
      </c>
      <c r="C734" s="3">
        <f>Zisk!D748</f>
        <v>0</v>
      </c>
      <c r="D734">
        <f>Zisk!E748</f>
        <v>0</v>
      </c>
      <c r="E734" s="66" t="str">
        <f t="shared" si="1398"/>
        <v/>
      </c>
      <c r="F734" t="str">
        <f t="shared" si="1399"/>
        <v/>
      </c>
      <c r="G734" s="66" t="str">
        <f t="shared" si="1400"/>
        <v/>
      </c>
      <c r="J734">
        <f>VstupniParametry_SKRYT!$D$5</f>
        <v>0.02</v>
      </c>
      <c r="K734">
        <f>VstupniParametry_SKRYT!$D$6</f>
        <v>0.06</v>
      </c>
      <c r="L734">
        <f>VstupniParametry_SKRYT!$D$7</f>
        <v>0.06</v>
      </c>
      <c r="M734">
        <f>VstupniParametry_SKRYT!$D$8</f>
        <v>0.06</v>
      </c>
      <c r="N734">
        <f>VstupniParametry_SKRYT!$D$9</f>
        <v>1.7999999999999999E-2</v>
      </c>
      <c r="O734" s="27">
        <f>VstupniParametry_SKRYT!$D$10</f>
        <v>0.01</v>
      </c>
      <c r="P734" s="27">
        <f>VstupniParametry_SKRYT!$D$11</f>
        <v>0.01</v>
      </c>
      <c r="Q734" s="27">
        <f>VstupniParametry_SKRYT!$D$12</f>
        <v>0.01</v>
      </c>
      <c r="R734" s="27">
        <f>VstupniParametry_SKRYT!$D$13</f>
        <v>0.01</v>
      </c>
      <c r="S734" s="27">
        <f>VstupniParametry_SKRYT!$D$14</f>
        <v>0.01</v>
      </c>
      <c r="T734">
        <f t="shared" si="1401"/>
        <v>0</v>
      </c>
      <c r="U734">
        <f t="shared" si="1402"/>
        <v>0</v>
      </c>
      <c r="V734">
        <f t="shared" si="1403"/>
        <v>0</v>
      </c>
      <c r="W734">
        <f t="shared" si="1404"/>
        <v>0</v>
      </c>
      <c r="X734">
        <f t="shared" si="1405"/>
        <v>0</v>
      </c>
      <c r="Y734">
        <f t="shared" si="1406"/>
        <v>0</v>
      </c>
      <c r="Z734">
        <f t="shared" si="1407"/>
        <v>0</v>
      </c>
      <c r="AA734">
        <f t="shared" si="1408"/>
        <v>0</v>
      </c>
      <c r="AB734">
        <f t="shared" si="1409"/>
        <v>0</v>
      </c>
      <c r="AC734">
        <f t="shared" si="1410"/>
        <v>0</v>
      </c>
      <c r="AD734">
        <f t="shared" si="1411"/>
        <v>0</v>
      </c>
      <c r="AE734">
        <f t="shared" si="1412"/>
        <v>0</v>
      </c>
      <c r="AF734">
        <f t="shared" si="1413"/>
        <v>0</v>
      </c>
      <c r="AG734">
        <f t="shared" si="1414"/>
        <v>0</v>
      </c>
      <c r="AH734">
        <f t="shared" si="1415"/>
        <v>0</v>
      </c>
      <c r="AI734">
        <f t="shared" si="1416"/>
        <v>0</v>
      </c>
      <c r="AJ734">
        <f t="shared" si="1417"/>
        <v>0</v>
      </c>
      <c r="AK734">
        <f t="shared" si="1418"/>
        <v>0</v>
      </c>
      <c r="AL734">
        <f t="shared" si="1419"/>
        <v>0</v>
      </c>
      <c r="AM734">
        <f t="shared" si="1420"/>
        <v>0</v>
      </c>
      <c r="AN734">
        <f t="shared" si="1421"/>
        <v>0</v>
      </c>
      <c r="AO734">
        <f t="shared" si="1422"/>
        <v>0</v>
      </c>
      <c r="AP734">
        <f t="shared" si="1423"/>
        <v>0</v>
      </c>
      <c r="AQ734">
        <f t="shared" si="1424"/>
        <v>0</v>
      </c>
      <c r="AR734">
        <f t="shared" si="1425"/>
        <v>0</v>
      </c>
      <c r="AS734">
        <f t="shared" si="1426"/>
        <v>0</v>
      </c>
      <c r="AT734">
        <f t="shared" si="1396"/>
        <v>0</v>
      </c>
      <c r="AU734">
        <f t="shared" si="1427"/>
        <v>0</v>
      </c>
      <c r="AV734">
        <f t="shared" si="1428"/>
        <v>0</v>
      </c>
      <c r="AW734">
        <f t="shared" si="1397"/>
        <v>0</v>
      </c>
      <c r="AX734">
        <f t="shared" si="1429"/>
        <v>0</v>
      </c>
      <c r="AY734">
        <f t="shared" si="1430"/>
        <v>0</v>
      </c>
      <c r="AZ734">
        <f t="shared" si="1431"/>
        <v>0</v>
      </c>
      <c r="BA734">
        <f t="shared" si="1432"/>
        <v>0</v>
      </c>
      <c r="BB734">
        <f t="shared" si="1433"/>
        <v>0</v>
      </c>
      <c r="BC734">
        <f t="shared" si="1434"/>
        <v>0</v>
      </c>
      <c r="BD734">
        <f t="shared" si="1435"/>
        <v>0</v>
      </c>
      <c r="BE734">
        <f t="shared" si="1436"/>
        <v>0</v>
      </c>
      <c r="BF734">
        <f t="shared" si="1437"/>
        <v>0</v>
      </c>
      <c r="BG734">
        <f t="shared" si="1438"/>
        <v>0</v>
      </c>
      <c r="BH734">
        <f t="shared" si="1439"/>
        <v>0</v>
      </c>
      <c r="BI734">
        <f t="shared" si="1440"/>
        <v>0</v>
      </c>
      <c r="BJ734">
        <f t="shared" si="1441"/>
        <v>0</v>
      </c>
      <c r="BK734">
        <f t="shared" si="1442"/>
        <v>0</v>
      </c>
      <c r="BL734">
        <f t="shared" si="1443"/>
        <v>0</v>
      </c>
      <c r="BM734">
        <f t="shared" si="1444"/>
        <v>0</v>
      </c>
      <c r="BN734">
        <f t="shared" si="1445"/>
        <v>0</v>
      </c>
      <c r="BO734">
        <f t="shared" si="1446"/>
        <v>0</v>
      </c>
      <c r="BP734">
        <f t="shared" si="1447"/>
        <v>0</v>
      </c>
      <c r="BQ734">
        <f t="shared" si="1448"/>
        <v>0</v>
      </c>
      <c r="BR734">
        <f t="shared" si="1449"/>
        <v>0</v>
      </c>
      <c r="BS734">
        <f t="shared" si="1450"/>
        <v>0</v>
      </c>
      <c r="BT734">
        <f t="shared" si="1451"/>
        <v>0</v>
      </c>
      <c r="BU734">
        <f t="shared" si="1452"/>
        <v>0</v>
      </c>
      <c r="BV734">
        <f t="shared" si="1453"/>
        <v>0</v>
      </c>
      <c r="BW734">
        <f t="shared" si="1454"/>
        <v>0</v>
      </c>
      <c r="BX734">
        <f t="shared" si="1455"/>
        <v>0</v>
      </c>
      <c r="BY734">
        <f t="shared" si="1456"/>
        <v>0</v>
      </c>
      <c r="BZ734">
        <f t="shared" si="1457"/>
        <v>0</v>
      </c>
      <c r="CA734">
        <f t="shared" si="1458"/>
        <v>0</v>
      </c>
      <c r="CB734">
        <f t="shared" si="1459"/>
        <v>0</v>
      </c>
      <c r="CC734">
        <f t="shared" si="1460"/>
        <v>0</v>
      </c>
      <c r="CD734">
        <f t="shared" si="1461"/>
        <v>0</v>
      </c>
      <c r="CE734">
        <f t="shared" si="1462"/>
        <v>0</v>
      </c>
      <c r="CF734">
        <f t="shared" si="1463"/>
        <v>0</v>
      </c>
      <c r="CG734">
        <f t="shared" si="1464"/>
        <v>0</v>
      </c>
      <c r="CH734">
        <f t="shared" si="1465"/>
        <v>0</v>
      </c>
      <c r="CI734">
        <f t="shared" si="1466"/>
        <v>0</v>
      </c>
      <c r="CJ734">
        <f t="shared" si="1467"/>
        <v>0</v>
      </c>
      <c r="CK734">
        <f t="shared" si="1468"/>
        <v>0</v>
      </c>
      <c r="CL734" t="str">
        <f t="shared" si="1469"/>
        <v/>
      </c>
      <c r="CM734" t="str">
        <f t="shared" si="1470"/>
        <v/>
      </c>
      <c r="CN734" t="str">
        <f t="shared" si="1471"/>
        <v/>
      </c>
      <c r="CO734" t="str">
        <f t="shared" si="1472"/>
        <v/>
      </c>
      <c r="CP734" t="str">
        <f t="shared" si="1473"/>
        <v/>
      </c>
      <c r="CQ734" t="str">
        <f t="shared" si="1474"/>
        <v/>
      </c>
      <c r="CR734" t="str">
        <f t="shared" si="1475"/>
        <v/>
      </c>
      <c r="CS734" t="str">
        <f t="shared" si="1476"/>
        <v/>
      </c>
      <c r="CT734" t="str">
        <f t="shared" si="1477"/>
        <v/>
      </c>
      <c r="CU734" t="str">
        <f t="shared" si="1478"/>
        <v/>
      </c>
      <c r="CV734" t="str">
        <f t="shared" si="1479"/>
        <v/>
      </c>
      <c r="CW734" t="str">
        <f t="shared" si="1480"/>
        <v/>
      </c>
      <c r="CX734" t="str">
        <f t="shared" si="1481"/>
        <v/>
      </c>
      <c r="CY734" t="str">
        <f t="shared" si="1482"/>
        <v/>
      </c>
      <c r="CZ734" t="str">
        <f t="shared" si="1483"/>
        <v/>
      </c>
      <c r="DA734" t="str">
        <f t="shared" si="1484"/>
        <v/>
      </c>
      <c r="DB734" t="str">
        <f t="shared" si="1485"/>
        <v/>
      </c>
      <c r="DC734" t="str">
        <f t="shared" si="1486"/>
        <v/>
      </c>
      <c r="DD734" t="str">
        <f t="shared" si="1487"/>
        <v/>
      </c>
      <c r="DE734" t="str">
        <f t="shared" si="1488"/>
        <v/>
      </c>
      <c r="DF734" t="str">
        <f t="shared" si="1489"/>
        <v/>
      </c>
      <c r="DG734" t="str">
        <f t="shared" si="1490"/>
        <v/>
      </c>
      <c r="DH734" t="str">
        <f t="shared" si="1491"/>
        <v/>
      </c>
      <c r="DI734" t="str">
        <f t="shared" si="1492"/>
        <v/>
      </c>
      <c r="DJ734" t="str">
        <f t="shared" si="1493"/>
        <v/>
      </c>
      <c r="DK734" t="str">
        <f t="shared" si="1494"/>
        <v/>
      </c>
      <c r="DL734" t="str">
        <f t="shared" si="1495"/>
        <v/>
      </c>
      <c r="DM734" t="str">
        <f t="shared" si="1496"/>
        <v/>
      </c>
      <c r="DN734" t="str">
        <f t="shared" si="1497"/>
        <v/>
      </c>
      <c r="DO734" t="str">
        <f t="shared" si="1498"/>
        <v/>
      </c>
      <c r="DP734" t="str">
        <f t="shared" si="1499"/>
        <v/>
      </c>
      <c r="DQ734" t="str">
        <f t="shared" si="1500"/>
        <v/>
      </c>
      <c r="DR734" t="str">
        <f t="shared" si="1501"/>
        <v/>
      </c>
      <c r="DS734" t="str">
        <f t="shared" si="1502"/>
        <v/>
      </c>
      <c r="DT734" t="str">
        <f t="shared" si="1503"/>
        <v/>
      </c>
      <c r="DU734">
        <f t="shared" si="1504"/>
        <v>0</v>
      </c>
      <c r="DV734">
        <f t="shared" si="1505"/>
        <v>0</v>
      </c>
      <c r="DW734">
        <f t="shared" si="1506"/>
        <v>0</v>
      </c>
      <c r="DX734" t="str">
        <f t="shared" si="1507"/>
        <v/>
      </c>
      <c r="DY734" t="str">
        <f t="shared" si="1508"/>
        <v/>
      </c>
      <c r="DZ734" t="str">
        <f t="shared" si="1509"/>
        <v/>
      </c>
      <c r="EA734" s="5">
        <f t="shared" si="1510"/>
        <v>0</v>
      </c>
      <c r="EB734" s="3">
        <f t="shared" si="1511"/>
        <v>0</v>
      </c>
    </row>
    <row r="735" spans="2:132" x14ac:dyDescent="0.2">
      <c r="B735" s="25">
        <v>730</v>
      </c>
      <c r="C735" s="26">
        <f>Zisk!D749</f>
        <v>0</v>
      </c>
      <c r="D735">
        <f>Zisk!E749</f>
        <v>0</v>
      </c>
      <c r="E735" s="66" t="str">
        <f t="shared" si="1398"/>
        <v/>
      </c>
      <c r="F735" t="str">
        <f t="shared" si="1399"/>
        <v/>
      </c>
      <c r="G735" s="66" t="str">
        <f t="shared" si="1400"/>
        <v/>
      </c>
      <c r="H735" s="25"/>
      <c r="I735" s="25"/>
      <c r="J735">
        <f>VstupniParametry_SKRYT!$D$5</f>
        <v>0.02</v>
      </c>
      <c r="K735">
        <f>VstupniParametry_SKRYT!$D$6</f>
        <v>0.06</v>
      </c>
      <c r="L735">
        <f>VstupniParametry_SKRYT!$D$7</f>
        <v>0.06</v>
      </c>
      <c r="M735">
        <f>VstupniParametry_SKRYT!$D$8</f>
        <v>0.06</v>
      </c>
      <c r="N735">
        <f>VstupniParametry_SKRYT!$D$9</f>
        <v>1.7999999999999999E-2</v>
      </c>
      <c r="O735" s="27">
        <f>VstupniParametry_SKRYT!$D$10</f>
        <v>0.01</v>
      </c>
      <c r="P735" s="27">
        <f>VstupniParametry_SKRYT!$D$11</f>
        <v>0.01</v>
      </c>
      <c r="Q735" s="27">
        <f>VstupniParametry_SKRYT!$D$12</f>
        <v>0.01</v>
      </c>
      <c r="R735" s="27">
        <f>VstupniParametry_SKRYT!$D$13</f>
        <v>0.01</v>
      </c>
      <c r="S735" s="27">
        <f>VstupniParametry_SKRYT!$D$14</f>
        <v>0.01</v>
      </c>
      <c r="T735">
        <f t="shared" si="1401"/>
        <v>0</v>
      </c>
      <c r="U735">
        <f t="shared" si="1402"/>
        <v>0</v>
      </c>
      <c r="V735">
        <f t="shared" si="1403"/>
        <v>0</v>
      </c>
      <c r="W735">
        <f t="shared" si="1404"/>
        <v>0</v>
      </c>
      <c r="X735">
        <f t="shared" si="1405"/>
        <v>0</v>
      </c>
      <c r="Y735">
        <f t="shared" si="1406"/>
        <v>0</v>
      </c>
      <c r="Z735">
        <f t="shared" si="1407"/>
        <v>0</v>
      </c>
      <c r="AA735">
        <f t="shared" si="1408"/>
        <v>0</v>
      </c>
      <c r="AB735">
        <f t="shared" si="1409"/>
        <v>0</v>
      </c>
      <c r="AC735">
        <f t="shared" si="1410"/>
        <v>0</v>
      </c>
      <c r="AD735">
        <f t="shared" si="1411"/>
        <v>0</v>
      </c>
      <c r="AE735">
        <f t="shared" si="1412"/>
        <v>0</v>
      </c>
      <c r="AF735">
        <f t="shared" si="1413"/>
        <v>0</v>
      </c>
      <c r="AG735">
        <f t="shared" si="1414"/>
        <v>0</v>
      </c>
      <c r="AH735">
        <f t="shared" si="1415"/>
        <v>0</v>
      </c>
      <c r="AI735">
        <f t="shared" si="1416"/>
        <v>0</v>
      </c>
      <c r="AJ735">
        <f t="shared" si="1417"/>
        <v>0</v>
      </c>
      <c r="AK735">
        <f t="shared" si="1418"/>
        <v>0</v>
      </c>
      <c r="AL735">
        <f t="shared" si="1419"/>
        <v>0</v>
      </c>
      <c r="AM735">
        <f t="shared" si="1420"/>
        <v>0</v>
      </c>
      <c r="AN735">
        <f t="shared" si="1421"/>
        <v>0</v>
      </c>
      <c r="AO735">
        <f t="shared" si="1422"/>
        <v>0</v>
      </c>
      <c r="AP735">
        <f t="shared" si="1423"/>
        <v>0</v>
      </c>
      <c r="AQ735">
        <f t="shared" si="1424"/>
        <v>0</v>
      </c>
      <c r="AR735">
        <f t="shared" si="1425"/>
        <v>0</v>
      </c>
      <c r="AS735">
        <f t="shared" si="1426"/>
        <v>0</v>
      </c>
      <c r="AT735">
        <f t="shared" si="1396"/>
        <v>0</v>
      </c>
      <c r="AU735">
        <f t="shared" si="1427"/>
        <v>0</v>
      </c>
      <c r="AV735">
        <f t="shared" si="1428"/>
        <v>0</v>
      </c>
      <c r="AW735">
        <f t="shared" si="1397"/>
        <v>0</v>
      </c>
      <c r="AX735">
        <f t="shared" si="1429"/>
        <v>0</v>
      </c>
      <c r="AY735">
        <f t="shared" si="1430"/>
        <v>0</v>
      </c>
      <c r="AZ735">
        <f t="shared" si="1431"/>
        <v>0</v>
      </c>
      <c r="BA735">
        <f t="shared" si="1432"/>
        <v>0</v>
      </c>
      <c r="BB735">
        <f t="shared" si="1433"/>
        <v>0</v>
      </c>
      <c r="BC735">
        <f t="shared" si="1434"/>
        <v>0</v>
      </c>
      <c r="BD735">
        <f t="shared" si="1435"/>
        <v>0</v>
      </c>
      <c r="BE735">
        <f t="shared" si="1436"/>
        <v>0</v>
      </c>
      <c r="BF735">
        <f t="shared" si="1437"/>
        <v>0</v>
      </c>
      <c r="BG735">
        <f t="shared" si="1438"/>
        <v>0</v>
      </c>
      <c r="BH735">
        <f t="shared" si="1439"/>
        <v>0</v>
      </c>
      <c r="BI735">
        <f t="shared" si="1440"/>
        <v>0</v>
      </c>
      <c r="BJ735">
        <f t="shared" si="1441"/>
        <v>0</v>
      </c>
      <c r="BK735">
        <f t="shared" si="1442"/>
        <v>0</v>
      </c>
      <c r="BL735">
        <f t="shared" si="1443"/>
        <v>0</v>
      </c>
      <c r="BM735">
        <f t="shared" si="1444"/>
        <v>0</v>
      </c>
      <c r="BN735">
        <f t="shared" si="1445"/>
        <v>0</v>
      </c>
      <c r="BO735">
        <f t="shared" si="1446"/>
        <v>0</v>
      </c>
      <c r="BP735">
        <f t="shared" si="1447"/>
        <v>0</v>
      </c>
      <c r="BQ735">
        <f t="shared" si="1448"/>
        <v>0</v>
      </c>
      <c r="BR735">
        <f t="shared" si="1449"/>
        <v>0</v>
      </c>
      <c r="BS735">
        <f t="shared" si="1450"/>
        <v>0</v>
      </c>
      <c r="BT735">
        <f t="shared" si="1451"/>
        <v>0</v>
      </c>
      <c r="BU735">
        <f t="shared" si="1452"/>
        <v>0</v>
      </c>
      <c r="BV735">
        <f t="shared" si="1453"/>
        <v>0</v>
      </c>
      <c r="BW735">
        <f t="shared" si="1454"/>
        <v>0</v>
      </c>
      <c r="BX735">
        <f t="shared" si="1455"/>
        <v>0</v>
      </c>
      <c r="BY735">
        <f t="shared" si="1456"/>
        <v>0</v>
      </c>
      <c r="BZ735">
        <f t="shared" si="1457"/>
        <v>0</v>
      </c>
      <c r="CA735">
        <f t="shared" si="1458"/>
        <v>0</v>
      </c>
      <c r="CB735">
        <f t="shared" si="1459"/>
        <v>0</v>
      </c>
      <c r="CC735">
        <f t="shared" si="1460"/>
        <v>0</v>
      </c>
      <c r="CD735">
        <f t="shared" si="1461"/>
        <v>0</v>
      </c>
      <c r="CE735">
        <f t="shared" si="1462"/>
        <v>0</v>
      </c>
      <c r="CF735">
        <f t="shared" si="1463"/>
        <v>0</v>
      </c>
      <c r="CG735">
        <f t="shared" si="1464"/>
        <v>0</v>
      </c>
      <c r="CH735">
        <f t="shared" si="1465"/>
        <v>0</v>
      </c>
      <c r="CI735">
        <f t="shared" si="1466"/>
        <v>0</v>
      </c>
      <c r="CJ735">
        <f t="shared" si="1467"/>
        <v>0</v>
      </c>
      <c r="CK735">
        <f t="shared" si="1468"/>
        <v>0</v>
      </c>
      <c r="CL735" t="str">
        <f t="shared" si="1469"/>
        <v/>
      </c>
      <c r="CM735" t="str">
        <f t="shared" si="1470"/>
        <v/>
      </c>
      <c r="CN735" t="str">
        <f t="shared" si="1471"/>
        <v/>
      </c>
      <c r="CO735" t="str">
        <f t="shared" si="1472"/>
        <v/>
      </c>
      <c r="CP735" t="str">
        <f t="shared" si="1473"/>
        <v/>
      </c>
      <c r="CQ735" t="str">
        <f t="shared" si="1474"/>
        <v/>
      </c>
      <c r="CR735" t="str">
        <f t="shared" si="1475"/>
        <v/>
      </c>
      <c r="CS735" t="str">
        <f t="shared" si="1476"/>
        <v/>
      </c>
      <c r="CT735" t="str">
        <f t="shared" si="1477"/>
        <v/>
      </c>
      <c r="CU735" t="str">
        <f t="shared" si="1478"/>
        <v/>
      </c>
      <c r="CV735" t="str">
        <f t="shared" si="1479"/>
        <v/>
      </c>
      <c r="CW735" t="str">
        <f t="shared" si="1480"/>
        <v/>
      </c>
      <c r="CX735" t="str">
        <f t="shared" si="1481"/>
        <v/>
      </c>
      <c r="CY735" t="str">
        <f t="shared" si="1482"/>
        <v/>
      </c>
      <c r="CZ735" t="str">
        <f t="shared" si="1483"/>
        <v/>
      </c>
      <c r="DA735" t="str">
        <f t="shared" si="1484"/>
        <v/>
      </c>
      <c r="DB735" t="str">
        <f t="shared" si="1485"/>
        <v/>
      </c>
      <c r="DC735" t="str">
        <f t="shared" si="1486"/>
        <v/>
      </c>
      <c r="DD735" t="str">
        <f t="shared" si="1487"/>
        <v/>
      </c>
      <c r="DE735" t="str">
        <f t="shared" si="1488"/>
        <v/>
      </c>
      <c r="DF735" t="str">
        <f t="shared" si="1489"/>
        <v/>
      </c>
      <c r="DG735" t="str">
        <f t="shared" si="1490"/>
        <v/>
      </c>
      <c r="DH735" t="str">
        <f t="shared" si="1491"/>
        <v/>
      </c>
      <c r="DI735" t="str">
        <f t="shared" si="1492"/>
        <v/>
      </c>
      <c r="DJ735" t="str">
        <f t="shared" si="1493"/>
        <v/>
      </c>
      <c r="DK735" t="str">
        <f t="shared" si="1494"/>
        <v/>
      </c>
      <c r="DL735" t="str">
        <f t="shared" si="1495"/>
        <v/>
      </c>
      <c r="DM735" t="str">
        <f t="shared" si="1496"/>
        <v/>
      </c>
      <c r="DN735" t="str">
        <f t="shared" si="1497"/>
        <v/>
      </c>
      <c r="DO735" t="str">
        <f t="shared" si="1498"/>
        <v/>
      </c>
      <c r="DP735" t="str">
        <f t="shared" si="1499"/>
        <v/>
      </c>
      <c r="DQ735" t="str">
        <f t="shared" si="1500"/>
        <v/>
      </c>
      <c r="DR735" t="str">
        <f t="shared" si="1501"/>
        <v/>
      </c>
      <c r="DS735" t="str">
        <f t="shared" si="1502"/>
        <v/>
      </c>
      <c r="DT735" t="str">
        <f t="shared" si="1503"/>
        <v/>
      </c>
      <c r="DU735">
        <f t="shared" si="1504"/>
        <v>0</v>
      </c>
      <c r="DV735">
        <f t="shared" si="1505"/>
        <v>0</v>
      </c>
      <c r="DW735">
        <f t="shared" si="1506"/>
        <v>0</v>
      </c>
      <c r="DX735" t="str">
        <f t="shared" si="1507"/>
        <v/>
      </c>
      <c r="DY735" t="str">
        <f t="shared" si="1508"/>
        <v/>
      </c>
      <c r="DZ735" t="str">
        <f t="shared" si="1509"/>
        <v/>
      </c>
      <c r="EA735" s="5">
        <f t="shared" si="1510"/>
        <v>0</v>
      </c>
      <c r="EB735" s="3">
        <f t="shared" si="1511"/>
        <v>0</v>
      </c>
    </row>
    <row r="736" spans="2:132" x14ac:dyDescent="0.2">
      <c r="B736">
        <v>731</v>
      </c>
      <c r="C736" s="3">
        <f>Zisk!D750</f>
        <v>0</v>
      </c>
      <c r="D736">
        <f>Zisk!E750</f>
        <v>0</v>
      </c>
      <c r="E736" s="66" t="str">
        <f t="shared" si="1398"/>
        <v/>
      </c>
      <c r="F736" t="str">
        <f t="shared" si="1399"/>
        <v/>
      </c>
      <c r="G736" s="66" t="str">
        <f t="shared" si="1400"/>
        <v/>
      </c>
      <c r="J736">
        <f>VstupniParametry_SKRYT!$D$5</f>
        <v>0.02</v>
      </c>
      <c r="K736">
        <f>VstupniParametry_SKRYT!$D$6</f>
        <v>0.06</v>
      </c>
      <c r="L736">
        <f>VstupniParametry_SKRYT!$D$7</f>
        <v>0.06</v>
      </c>
      <c r="M736">
        <f>VstupniParametry_SKRYT!$D$8</f>
        <v>0.06</v>
      </c>
      <c r="N736">
        <f>VstupniParametry_SKRYT!$D$9</f>
        <v>1.7999999999999999E-2</v>
      </c>
      <c r="O736" s="27">
        <f>VstupniParametry_SKRYT!$D$10</f>
        <v>0.01</v>
      </c>
      <c r="P736" s="27">
        <f>VstupniParametry_SKRYT!$D$11</f>
        <v>0.01</v>
      </c>
      <c r="Q736" s="27">
        <f>VstupniParametry_SKRYT!$D$12</f>
        <v>0.01</v>
      </c>
      <c r="R736" s="27">
        <f>VstupniParametry_SKRYT!$D$13</f>
        <v>0.01</v>
      </c>
      <c r="S736" s="27">
        <f>VstupniParametry_SKRYT!$D$14</f>
        <v>0.01</v>
      </c>
      <c r="T736">
        <f t="shared" si="1401"/>
        <v>0</v>
      </c>
      <c r="U736">
        <f t="shared" si="1402"/>
        <v>0</v>
      </c>
      <c r="V736">
        <f t="shared" si="1403"/>
        <v>0</v>
      </c>
      <c r="W736">
        <f t="shared" si="1404"/>
        <v>0</v>
      </c>
      <c r="X736">
        <f t="shared" si="1405"/>
        <v>0</v>
      </c>
      <c r="Y736">
        <f t="shared" si="1406"/>
        <v>0</v>
      </c>
      <c r="Z736">
        <f t="shared" si="1407"/>
        <v>0</v>
      </c>
      <c r="AA736">
        <f t="shared" si="1408"/>
        <v>0</v>
      </c>
      <c r="AB736">
        <f t="shared" si="1409"/>
        <v>0</v>
      </c>
      <c r="AC736">
        <f t="shared" si="1410"/>
        <v>0</v>
      </c>
      <c r="AD736">
        <f t="shared" si="1411"/>
        <v>0</v>
      </c>
      <c r="AE736">
        <f t="shared" si="1412"/>
        <v>0</v>
      </c>
      <c r="AF736">
        <f t="shared" si="1413"/>
        <v>0</v>
      </c>
      <c r="AG736">
        <f t="shared" si="1414"/>
        <v>0</v>
      </c>
      <c r="AH736">
        <f t="shared" si="1415"/>
        <v>0</v>
      </c>
      <c r="AI736">
        <f t="shared" si="1416"/>
        <v>0</v>
      </c>
      <c r="AJ736">
        <f t="shared" si="1417"/>
        <v>0</v>
      </c>
      <c r="AK736">
        <f t="shared" si="1418"/>
        <v>0</v>
      </c>
      <c r="AL736">
        <f t="shared" si="1419"/>
        <v>0</v>
      </c>
      <c r="AM736">
        <f t="shared" si="1420"/>
        <v>0</v>
      </c>
      <c r="AN736">
        <f t="shared" si="1421"/>
        <v>0</v>
      </c>
      <c r="AO736">
        <f t="shared" si="1422"/>
        <v>0</v>
      </c>
      <c r="AP736">
        <f t="shared" si="1423"/>
        <v>0</v>
      </c>
      <c r="AQ736">
        <f t="shared" si="1424"/>
        <v>0</v>
      </c>
      <c r="AR736">
        <f t="shared" si="1425"/>
        <v>0</v>
      </c>
      <c r="AS736">
        <f t="shared" si="1426"/>
        <v>0</v>
      </c>
      <c r="AT736">
        <f t="shared" si="1396"/>
        <v>0</v>
      </c>
      <c r="AU736">
        <f t="shared" si="1427"/>
        <v>0</v>
      </c>
      <c r="AV736">
        <f t="shared" si="1428"/>
        <v>0</v>
      </c>
      <c r="AW736">
        <f t="shared" si="1397"/>
        <v>0</v>
      </c>
      <c r="AX736">
        <f t="shared" si="1429"/>
        <v>0</v>
      </c>
      <c r="AY736">
        <f t="shared" si="1430"/>
        <v>0</v>
      </c>
      <c r="AZ736">
        <f t="shared" si="1431"/>
        <v>0</v>
      </c>
      <c r="BA736">
        <f t="shared" si="1432"/>
        <v>0</v>
      </c>
      <c r="BB736">
        <f t="shared" si="1433"/>
        <v>0</v>
      </c>
      <c r="BC736">
        <f t="shared" si="1434"/>
        <v>0</v>
      </c>
      <c r="BD736">
        <f t="shared" si="1435"/>
        <v>0</v>
      </c>
      <c r="BE736">
        <f t="shared" si="1436"/>
        <v>0</v>
      </c>
      <c r="BF736">
        <f t="shared" si="1437"/>
        <v>0</v>
      </c>
      <c r="BG736">
        <f t="shared" si="1438"/>
        <v>0</v>
      </c>
      <c r="BH736">
        <f t="shared" si="1439"/>
        <v>0</v>
      </c>
      <c r="BI736">
        <f t="shared" si="1440"/>
        <v>0</v>
      </c>
      <c r="BJ736">
        <f t="shared" si="1441"/>
        <v>0</v>
      </c>
      <c r="BK736">
        <f t="shared" si="1442"/>
        <v>0</v>
      </c>
      <c r="BL736">
        <f t="shared" si="1443"/>
        <v>0</v>
      </c>
      <c r="BM736">
        <f t="shared" si="1444"/>
        <v>0</v>
      </c>
      <c r="BN736">
        <f t="shared" si="1445"/>
        <v>0</v>
      </c>
      <c r="BO736">
        <f t="shared" si="1446"/>
        <v>0</v>
      </c>
      <c r="BP736">
        <f t="shared" si="1447"/>
        <v>0</v>
      </c>
      <c r="BQ736">
        <f t="shared" si="1448"/>
        <v>0</v>
      </c>
      <c r="BR736">
        <f t="shared" si="1449"/>
        <v>0</v>
      </c>
      <c r="BS736">
        <f t="shared" si="1450"/>
        <v>0</v>
      </c>
      <c r="BT736">
        <f t="shared" si="1451"/>
        <v>0</v>
      </c>
      <c r="BU736">
        <f t="shared" si="1452"/>
        <v>0</v>
      </c>
      <c r="BV736">
        <f t="shared" si="1453"/>
        <v>0</v>
      </c>
      <c r="BW736">
        <f t="shared" si="1454"/>
        <v>0</v>
      </c>
      <c r="BX736">
        <f t="shared" si="1455"/>
        <v>0</v>
      </c>
      <c r="BY736">
        <f t="shared" si="1456"/>
        <v>0</v>
      </c>
      <c r="BZ736">
        <f t="shared" si="1457"/>
        <v>0</v>
      </c>
      <c r="CA736">
        <f t="shared" si="1458"/>
        <v>0</v>
      </c>
      <c r="CB736">
        <f t="shared" si="1459"/>
        <v>0</v>
      </c>
      <c r="CC736">
        <f t="shared" si="1460"/>
        <v>0</v>
      </c>
      <c r="CD736">
        <f t="shared" si="1461"/>
        <v>0</v>
      </c>
      <c r="CE736">
        <f t="shared" si="1462"/>
        <v>0</v>
      </c>
      <c r="CF736">
        <f t="shared" si="1463"/>
        <v>0</v>
      </c>
      <c r="CG736">
        <f t="shared" si="1464"/>
        <v>0</v>
      </c>
      <c r="CH736">
        <f t="shared" si="1465"/>
        <v>0</v>
      </c>
      <c r="CI736">
        <f t="shared" si="1466"/>
        <v>0</v>
      </c>
      <c r="CJ736">
        <f t="shared" si="1467"/>
        <v>0</v>
      </c>
      <c r="CK736">
        <f t="shared" si="1468"/>
        <v>0</v>
      </c>
      <c r="CL736" t="str">
        <f t="shared" si="1469"/>
        <v/>
      </c>
      <c r="CM736" t="str">
        <f t="shared" si="1470"/>
        <v/>
      </c>
      <c r="CN736" t="str">
        <f t="shared" si="1471"/>
        <v/>
      </c>
      <c r="CO736" t="str">
        <f t="shared" si="1472"/>
        <v/>
      </c>
      <c r="CP736" t="str">
        <f t="shared" si="1473"/>
        <v/>
      </c>
      <c r="CQ736" t="str">
        <f t="shared" si="1474"/>
        <v/>
      </c>
      <c r="CR736" t="str">
        <f t="shared" si="1475"/>
        <v/>
      </c>
      <c r="CS736" t="str">
        <f t="shared" si="1476"/>
        <v/>
      </c>
      <c r="CT736" t="str">
        <f t="shared" si="1477"/>
        <v/>
      </c>
      <c r="CU736" t="str">
        <f t="shared" si="1478"/>
        <v/>
      </c>
      <c r="CV736" t="str">
        <f t="shared" si="1479"/>
        <v/>
      </c>
      <c r="CW736" t="str">
        <f t="shared" si="1480"/>
        <v/>
      </c>
      <c r="CX736" t="str">
        <f t="shared" si="1481"/>
        <v/>
      </c>
      <c r="CY736" t="str">
        <f t="shared" si="1482"/>
        <v/>
      </c>
      <c r="CZ736" t="str">
        <f t="shared" si="1483"/>
        <v/>
      </c>
      <c r="DA736" t="str">
        <f t="shared" si="1484"/>
        <v/>
      </c>
      <c r="DB736" t="str">
        <f t="shared" si="1485"/>
        <v/>
      </c>
      <c r="DC736" t="str">
        <f t="shared" si="1486"/>
        <v/>
      </c>
      <c r="DD736" t="str">
        <f t="shared" si="1487"/>
        <v/>
      </c>
      <c r="DE736" t="str">
        <f t="shared" si="1488"/>
        <v/>
      </c>
      <c r="DF736" t="str">
        <f t="shared" si="1489"/>
        <v/>
      </c>
      <c r="DG736" t="str">
        <f t="shared" si="1490"/>
        <v/>
      </c>
      <c r="DH736" t="str">
        <f t="shared" si="1491"/>
        <v/>
      </c>
      <c r="DI736" t="str">
        <f t="shared" si="1492"/>
        <v/>
      </c>
      <c r="DJ736" t="str">
        <f t="shared" si="1493"/>
        <v/>
      </c>
      <c r="DK736" t="str">
        <f t="shared" si="1494"/>
        <v/>
      </c>
      <c r="DL736" t="str">
        <f t="shared" si="1495"/>
        <v/>
      </c>
      <c r="DM736" t="str">
        <f t="shared" si="1496"/>
        <v/>
      </c>
      <c r="DN736" t="str">
        <f t="shared" si="1497"/>
        <v/>
      </c>
      <c r="DO736" t="str">
        <f t="shared" si="1498"/>
        <v/>
      </c>
      <c r="DP736" t="str">
        <f t="shared" si="1499"/>
        <v/>
      </c>
      <c r="DQ736" t="str">
        <f t="shared" si="1500"/>
        <v/>
      </c>
      <c r="DR736" t="str">
        <f t="shared" si="1501"/>
        <v/>
      </c>
      <c r="DS736" t="str">
        <f t="shared" si="1502"/>
        <v/>
      </c>
      <c r="DT736" t="str">
        <f t="shared" si="1503"/>
        <v/>
      </c>
      <c r="DU736">
        <f t="shared" si="1504"/>
        <v>0</v>
      </c>
      <c r="DV736">
        <f t="shared" si="1505"/>
        <v>0</v>
      </c>
      <c r="DW736">
        <f t="shared" si="1506"/>
        <v>0</v>
      </c>
      <c r="DX736" t="str">
        <f t="shared" si="1507"/>
        <v/>
      </c>
      <c r="DY736" t="str">
        <f t="shared" si="1508"/>
        <v/>
      </c>
      <c r="DZ736" t="str">
        <f t="shared" si="1509"/>
        <v/>
      </c>
      <c r="EA736" s="5">
        <f t="shared" si="1510"/>
        <v>0</v>
      </c>
      <c r="EB736" s="3">
        <f t="shared" si="1511"/>
        <v>0</v>
      </c>
    </row>
    <row r="737" spans="2:132" x14ac:dyDescent="0.2">
      <c r="B737" s="25">
        <v>732</v>
      </c>
      <c r="C737" s="26">
        <f>Zisk!D751</f>
        <v>0</v>
      </c>
      <c r="D737">
        <f>Zisk!E751</f>
        <v>0</v>
      </c>
      <c r="E737" s="66" t="str">
        <f t="shared" si="1398"/>
        <v/>
      </c>
      <c r="F737" t="str">
        <f t="shared" si="1399"/>
        <v/>
      </c>
      <c r="G737" s="66" t="str">
        <f t="shared" si="1400"/>
        <v/>
      </c>
      <c r="H737" s="25"/>
      <c r="I737" s="25"/>
      <c r="J737">
        <f>VstupniParametry_SKRYT!$D$5</f>
        <v>0.02</v>
      </c>
      <c r="K737">
        <f>VstupniParametry_SKRYT!$D$6</f>
        <v>0.06</v>
      </c>
      <c r="L737">
        <f>VstupniParametry_SKRYT!$D$7</f>
        <v>0.06</v>
      </c>
      <c r="M737">
        <f>VstupniParametry_SKRYT!$D$8</f>
        <v>0.06</v>
      </c>
      <c r="N737">
        <f>VstupniParametry_SKRYT!$D$9</f>
        <v>1.7999999999999999E-2</v>
      </c>
      <c r="O737" s="27">
        <f>VstupniParametry_SKRYT!$D$10</f>
        <v>0.01</v>
      </c>
      <c r="P737" s="27">
        <f>VstupniParametry_SKRYT!$D$11</f>
        <v>0.01</v>
      </c>
      <c r="Q737" s="27">
        <f>VstupniParametry_SKRYT!$D$12</f>
        <v>0.01</v>
      </c>
      <c r="R737" s="27">
        <f>VstupniParametry_SKRYT!$D$13</f>
        <v>0.01</v>
      </c>
      <c r="S737" s="27">
        <f>VstupniParametry_SKRYT!$D$14</f>
        <v>0.01</v>
      </c>
      <c r="T737">
        <f t="shared" si="1401"/>
        <v>0</v>
      </c>
      <c r="U737">
        <f t="shared" si="1402"/>
        <v>0</v>
      </c>
      <c r="V737">
        <f t="shared" si="1403"/>
        <v>0</v>
      </c>
      <c r="W737">
        <f t="shared" si="1404"/>
        <v>0</v>
      </c>
      <c r="X737">
        <f t="shared" si="1405"/>
        <v>0</v>
      </c>
      <c r="Y737">
        <f t="shared" si="1406"/>
        <v>0</v>
      </c>
      <c r="Z737">
        <f t="shared" si="1407"/>
        <v>0</v>
      </c>
      <c r="AA737">
        <f t="shared" si="1408"/>
        <v>0</v>
      </c>
      <c r="AB737">
        <f t="shared" si="1409"/>
        <v>0</v>
      </c>
      <c r="AC737">
        <f t="shared" si="1410"/>
        <v>0</v>
      </c>
      <c r="AD737">
        <f t="shared" si="1411"/>
        <v>0</v>
      </c>
      <c r="AE737">
        <f t="shared" si="1412"/>
        <v>0</v>
      </c>
      <c r="AF737">
        <f t="shared" si="1413"/>
        <v>0</v>
      </c>
      <c r="AG737">
        <f t="shared" si="1414"/>
        <v>0</v>
      </c>
      <c r="AH737">
        <f t="shared" si="1415"/>
        <v>0</v>
      </c>
      <c r="AI737">
        <f t="shared" si="1416"/>
        <v>0</v>
      </c>
      <c r="AJ737">
        <f t="shared" si="1417"/>
        <v>0</v>
      </c>
      <c r="AK737">
        <f t="shared" si="1418"/>
        <v>0</v>
      </c>
      <c r="AL737">
        <f t="shared" si="1419"/>
        <v>0</v>
      </c>
      <c r="AM737">
        <f t="shared" si="1420"/>
        <v>0</v>
      </c>
      <c r="AN737">
        <f t="shared" si="1421"/>
        <v>0</v>
      </c>
      <c r="AO737">
        <f t="shared" si="1422"/>
        <v>0</v>
      </c>
      <c r="AP737">
        <f t="shared" si="1423"/>
        <v>0</v>
      </c>
      <c r="AQ737">
        <f t="shared" si="1424"/>
        <v>0</v>
      </c>
      <c r="AR737">
        <f t="shared" si="1425"/>
        <v>0</v>
      </c>
      <c r="AS737">
        <f t="shared" si="1426"/>
        <v>0</v>
      </c>
      <c r="AT737">
        <f t="shared" si="1396"/>
        <v>0</v>
      </c>
      <c r="AU737">
        <f t="shared" si="1427"/>
        <v>0</v>
      </c>
      <c r="AV737">
        <f t="shared" si="1428"/>
        <v>0</v>
      </c>
      <c r="AW737">
        <f t="shared" si="1397"/>
        <v>0</v>
      </c>
      <c r="AX737">
        <f t="shared" si="1429"/>
        <v>0</v>
      </c>
      <c r="AY737">
        <f t="shared" si="1430"/>
        <v>0</v>
      </c>
      <c r="AZ737">
        <f t="shared" si="1431"/>
        <v>0</v>
      </c>
      <c r="BA737">
        <f t="shared" si="1432"/>
        <v>0</v>
      </c>
      <c r="BB737">
        <f t="shared" si="1433"/>
        <v>0</v>
      </c>
      <c r="BC737">
        <f t="shared" si="1434"/>
        <v>0</v>
      </c>
      <c r="BD737">
        <f t="shared" si="1435"/>
        <v>0</v>
      </c>
      <c r="BE737">
        <f t="shared" si="1436"/>
        <v>0</v>
      </c>
      <c r="BF737">
        <f t="shared" si="1437"/>
        <v>0</v>
      </c>
      <c r="BG737">
        <f t="shared" si="1438"/>
        <v>0</v>
      </c>
      <c r="BH737">
        <f t="shared" si="1439"/>
        <v>0</v>
      </c>
      <c r="BI737">
        <f t="shared" si="1440"/>
        <v>0</v>
      </c>
      <c r="BJ737">
        <f t="shared" si="1441"/>
        <v>0</v>
      </c>
      <c r="BK737">
        <f t="shared" si="1442"/>
        <v>0</v>
      </c>
      <c r="BL737">
        <f t="shared" si="1443"/>
        <v>0</v>
      </c>
      <c r="BM737">
        <f t="shared" si="1444"/>
        <v>0</v>
      </c>
      <c r="BN737">
        <f t="shared" si="1445"/>
        <v>0</v>
      </c>
      <c r="BO737">
        <f t="shared" si="1446"/>
        <v>0</v>
      </c>
      <c r="BP737">
        <f t="shared" si="1447"/>
        <v>0</v>
      </c>
      <c r="BQ737">
        <f t="shared" si="1448"/>
        <v>0</v>
      </c>
      <c r="BR737">
        <f t="shared" si="1449"/>
        <v>0</v>
      </c>
      <c r="BS737">
        <f t="shared" si="1450"/>
        <v>0</v>
      </c>
      <c r="BT737">
        <f t="shared" si="1451"/>
        <v>0</v>
      </c>
      <c r="BU737">
        <f t="shared" si="1452"/>
        <v>0</v>
      </c>
      <c r="BV737">
        <f t="shared" si="1453"/>
        <v>0</v>
      </c>
      <c r="BW737">
        <f t="shared" si="1454"/>
        <v>0</v>
      </c>
      <c r="BX737">
        <f t="shared" si="1455"/>
        <v>0</v>
      </c>
      <c r="BY737">
        <f t="shared" si="1456"/>
        <v>0</v>
      </c>
      <c r="BZ737">
        <f t="shared" si="1457"/>
        <v>0</v>
      </c>
      <c r="CA737">
        <f t="shared" si="1458"/>
        <v>0</v>
      </c>
      <c r="CB737">
        <f t="shared" si="1459"/>
        <v>0</v>
      </c>
      <c r="CC737">
        <f t="shared" si="1460"/>
        <v>0</v>
      </c>
      <c r="CD737">
        <f t="shared" si="1461"/>
        <v>0</v>
      </c>
      <c r="CE737">
        <f t="shared" si="1462"/>
        <v>0</v>
      </c>
      <c r="CF737">
        <f t="shared" si="1463"/>
        <v>0</v>
      </c>
      <c r="CG737">
        <f t="shared" si="1464"/>
        <v>0</v>
      </c>
      <c r="CH737">
        <f t="shared" si="1465"/>
        <v>0</v>
      </c>
      <c r="CI737">
        <f t="shared" si="1466"/>
        <v>0</v>
      </c>
      <c r="CJ737">
        <f t="shared" si="1467"/>
        <v>0</v>
      </c>
      <c r="CK737">
        <f t="shared" si="1468"/>
        <v>0</v>
      </c>
      <c r="CL737" t="str">
        <f t="shared" si="1469"/>
        <v/>
      </c>
      <c r="CM737" t="str">
        <f t="shared" si="1470"/>
        <v/>
      </c>
      <c r="CN737" t="str">
        <f t="shared" si="1471"/>
        <v/>
      </c>
      <c r="CO737" t="str">
        <f t="shared" si="1472"/>
        <v/>
      </c>
      <c r="CP737" t="str">
        <f t="shared" si="1473"/>
        <v/>
      </c>
      <c r="CQ737" t="str">
        <f t="shared" si="1474"/>
        <v/>
      </c>
      <c r="CR737" t="str">
        <f t="shared" si="1475"/>
        <v/>
      </c>
      <c r="CS737" t="str">
        <f t="shared" si="1476"/>
        <v/>
      </c>
      <c r="CT737" t="str">
        <f t="shared" si="1477"/>
        <v/>
      </c>
      <c r="CU737" t="str">
        <f t="shared" si="1478"/>
        <v/>
      </c>
      <c r="CV737" t="str">
        <f t="shared" si="1479"/>
        <v/>
      </c>
      <c r="CW737" t="str">
        <f t="shared" si="1480"/>
        <v/>
      </c>
      <c r="CX737" t="str">
        <f t="shared" si="1481"/>
        <v/>
      </c>
      <c r="CY737" t="str">
        <f t="shared" si="1482"/>
        <v/>
      </c>
      <c r="CZ737" t="str">
        <f t="shared" si="1483"/>
        <v/>
      </c>
      <c r="DA737" t="str">
        <f t="shared" si="1484"/>
        <v/>
      </c>
      <c r="DB737" t="str">
        <f t="shared" si="1485"/>
        <v/>
      </c>
      <c r="DC737" t="str">
        <f t="shared" si="1486"/>
        <v/>
      </c>
      <c r="DD737" t="str">
        <f t="shared" si="1487"/>
        <v/>
      </c>
      <c r="DE737" t="str">
        <f t="shared" si="1488"/>
        <v/>
      </c>
      <c r="DF737" t="str">
        <f t="shared" si="1489"/>
        <v/>
      </c>
      <c r="DG737" t="str">
        <f t="shared" si="1490"/>
        <v/>
      </c>
      <c r="DH737" t="str">
        <f t="shared" si="1491"/>
        <v/>
      </c>
      <c r="DI737" t="str">
        <f t="shared" si="1492"/>
        <v/>
      </c>
      <c r="DJ737" t="str">
        <f t="shared" si="1493"/>
        <v/>
      </c>
      <c r="DK737" t="str">
        <f t="shared" si="1494"/>
        <v/>
      </c>
      <c r="DL737" t="str">
        <f t="shared" si="1495"/>
        <v/>
      </c>
      <c r="DM737" t="str">
        <f t="shared" si="1496"/>
        <v/>
      </c>
      <c r="DN737" t="str">
        <f t="shared" si="1497"/>
        <v/>
      </c>
      <c r="DO737" t="str">
        <f t="shared" si="1498"/>
        <v/>
      </c>
      <c r="DP737" t="str">
        <f t="shared" si="1499"/>
        <v/>
      </c>
      <c r="DQ737" t="str">
        <f t="shared" si="1500"/>
        <v/>
      </c>
      <c r="DR737" t="str">
        <f t="shared" si="1501"/>
        <v/>
      </c>
      <c r="DS737" t="str">
        <f t="shared" si="1502"/>
        <v/>
      </c>
      <c r="DT737" t="str">
        <f t="shared" si="1503"/>
        <v/>
      </c>
      <c r="DU737">
        <f t="shared" si="1504"/>
        <v>0</v>
      </c>
      <c r="DV737">
        <f t="shared" si="1505"/>
        <v>0</v>
      </c>
      <c r="DW737">
        <f t="shared" si="1506"/>
        <v>0</v>
      </c>
      <c r="DX737" t="str">
        <f t="shared" si="1507"/>
        <v/>
      </c>
      <c r="DY737" t="str">
        <f t="shared" si="1508"/>
        <v/>
      </c>
      <c r="DZ737" t="str">
        <f t="shared" si="1509"/>
        <v/>
      </c>
      <c r="EA737" s="5">
        <f t="shared" si="1510"/>
        <v>0</v>
      </c>
      <c r="EB737" s="3">
        <f t="shared" si="1511"/>
        <v>0</v>
      </c>
    </row>
    <row r="738" spans="2:132" x14ac:dyDescent="0.2">
      <c r="B738">
        <v>733</v>
      </c>
      <c r="C738" s="3">
        <f>Zisk!D752</f>
        <v>0</v>
      </c>
      <c r="D738">
        <f>Zisk!E752</f>
        <v>0</v>
      </c>
      <c r="E738" s="66" t="str">
        <f t="shared" si="1398"/>
        <v/>
      </c>
      <c r="F738" t="str">
        <f t="shared" si="1399"/>
        <v/>
      </c>
      <c r="G738" s="66" t="str">
        <f t="shared" si="1400"/>
        <v/>
      </c>
      <c r="J738">
        <f>VstupniParametry_SKRYT!$D$5</f>
        <v>0.02</v>
      </c>
      <c r="K738">
        <f>VstupniParametry_SKRYT!$D$6</f>
        <v>0.06</v>
      </c>
      <c r="L738">
        <f>VstupniParametry_SKRYT!$D$7</f>
        <v>0.06</v>
      </c>
      <c r="M738">
        <f>VstupniParametry_SKRYT!$D$8</f>
        <v>0.06</v>
      </c>
      <c r="N738">
        <f>VstupniParametry_SKRYT!$D$9</f>
        <v>1.7999999999999999E-2</v>
      </c>
      <c r="O738" s="27">
        <f>VstupniParametry_SKRYT!$D$10</f>
        <v>0.01</v>
      </c>
      <c r="P738" s="27">
        <f>VstupniParametry_SKRYT!$D$11</f>
        <v>0.01</v>
      </c>
      <c r="Q738" s="27">
        <f>VstupniParametry_SKRYT!$D$12</f>
        <v>0.01</v>
      </c>
      <c r="R738" s="27">
        <f>VstupniParametry_SKRYT!$D$13</f>
        <v>0.01</v>
      </c>
      <c r="S738" s="27">
        <f>VstupniParametry_SKRYT!$D$14</f>
        <v>0.01</v>
      </c>
      <c r="T738">
        <f t="shared" si="1401"/>
        <v>0</v>
      </c>
      <c r="U738">
        <f t="shared" si="1402"/>
        <v>0</v>
      </c>
      <c r="V738">
        <f t="shared" si="1403"/>
        <v>0</v>
      </c>
      <c r="W738">
        <f t="shared" si="1404"/>
        <v>0</v>
      </c>
      <c r="X738">
        <f t="shared" si="1405"/>
        <v>0</v>
      </c>
      <c r="Y738">
        <f t="shared" si="1406"/>
        <v>0</v>
      </c>
      <c r="Z738">
        <f t="shared" si="1407"/>
        <v>0</v>
      </c>
      <c r="AA738">
        <f t="shared" si="1408"/>
        <v>0</v>
      </c>
      <c r="AB738">
        <f t="shared" si="1409"/>
        <v>0</v>
      </c>
      <c r="AC738">
        <f t="shared" si="1410"/>
        <v>0</v>
      </c>
      <c r="AD738">
        <f t="shared" si="1411"/>
        <v>0</v>
      </c>
      <c r="AE738">
        <f t="shared" si="1412"/>
        <v>0</v>
      </c>
      <c r="AF738">
        <f t="shared" si="1413"/>
        <v>0</v>
      </c>
      <c r="AG738">
        <f t="shared" si="1414"/>
        <v>0</v>
      </c>
      <c r="AH738">
        <f t="shared" si="1415"/>
        <v>0</v>
      </c>
      <c r="AI738">
        <f t="shared" si="1416"/>
        <v>0</v>
      </c>
      <c r="AJ738">
        <f t="shared" si="1417"/>
        <v>0</v>
      </c>
      <c r="AK738">
        <f t="shared" si="1418"/>
        <v>0</v>
      </c>
      <c r="AL738">
        <f t="shared" si="1419"/>
        <v>0</v>
      </c>
      <c r="AM738">
        <f t="shared" si="1420"/>
        <v>0</v>
      </c>
      <c r="AN738">
        <f t="shared" si="1421"/>
        <v>0</v>
      </c>
      <c r="AO738">
        <f t="shared" si="1422"/>
        <v>0</v>
      </c>
      <c r="AP738">
        <f t="shared" si="1423"/>
        <v>0</v>
      </c>
      <c r="AQ738">
        <f t="shared" si="1424"/>
        <v>0</v>
      </c>
      <c r="AR738">
        <f t="shared" si="1425"/>
        <v>0</v>
      </c>
      <c r="AS738">
        <f t="shared" si="1426"/>
        <v>0</v>
      </c>
      <c r="AT738">
        <f t="shared" si="1396"/>
        <v>0</v>
      </c>
      <c r="AU738">
        <f t="shared" si="1427"/>
        <v>0</v>
      </c>
      <c r="AV738">
        <f t="shared" si="1428"/>
        <v>0</v>
      </c>
      <c r="AW738">
        <f t="shared" si="1397"/>
        <v>0</v>
      </c>
      <c r="AX738">
        <f t="shared" si="1429"/>
        <v>0</v>
      </c>
      <c r="AY738">
        <f t="shared" si="1430"/>
        <v>0</v>
      </c>
      <c r="AZ738">
        <f t="shared" si="1431"/>
        <v>0</v>
      </c>
      <c r="BA738">
        <f t="shared" si="1432"/>
        <v>0</v>
      </c>
      <c r="BB738">
        <f t="shared" si="1433"/>
        <v>0</v>
      </c>
      <c r="BC738">
        <f t="shared" si="1434"/>
        <v>0</v>
      </c>
      <c r="BD738">
        <f t="shared" si="1435"/>
        <v>0</v>
      </c>
      <c r="BE738">
        <f t="shared" si="1436"/>
        <v>0</v>
      </c>
      <c r="BF738">
        <f t="shared" si="1437"/>
        <v>0</v>
      </c>
      <c r="BG738">
        <f t="shared" si="1438"/>
        <v>0</v>
      </c>
      <c r="BH738">
        <f t="shared" si="1439"/>
        <v>0</v>
      </c>
      <c r="BI738">
        <f t="shared" si="1440"/>
        <v>0</v>
      </c>
      <c r="BJ738">
        <f t="shared" si="1441"/>
        <v>0</v>
      </c>
      <c r="BK738">
        <f t="shared" si="1442"/>
        <v>0</v>
      </c>
      <c r="BL738">
        <f t="shared" si="1443"/>
        <v>0</v>
      </c>
      <c r="BM738">
        <f t="shared" si="1444"/>
        <v>0</v>
      </c>
      <c r="BN738">
        <f t="shared" si="1445"/>
        <v>0</v>
      </c>
      <c r="BO738">
        <f t="shared" si="1446"/>
        <v>0</v>
      </c>
      <c r="BP738">
        <f t="shared" si="1447"/>
        <v>0</v>
      </c>
      <c r="BQ738">
        <f t="shared" si="1448"/>
        <v>0</v>
      </c>
      <c r="BR738">
        <f t="shared" si="1449"/>
        <v>0</v>
      </c>
      <c r="BS738">
        <f t="shared" si="1450"/>
        <v>0</v>
      </c>
      <c r="BT738">
        <f t="shared" si="1451"/>
        <v>0</v>
      </c>
      <c r="BU738">
        <f t="shared" si="1452"/>
        <v>0</v>
      </c>
      <c r="BV738">
        <f t="shared" si="1453"/>
        <v>0</v>
      </c>
      <c r="BW738">
        <f t="shared" si="1454"/>
        <v>0</v>
      </c>
      <c r="BX738">
        <f t="shared" si="1455"/>
        <v>0</v>
      </c>
      <c r="BY738">
        <f t="shared" si="1456"/>
        <v>0</v>
      </c>
      <c r="BZ738">
        <f t="shared" si="1457"/>
        <v>0</v>
      </c>
      <c r="CA738">
        <f t="shared" si="1458"/>
        <v>0</v>
      </c>
      <c r="CB738">
        <f t="shared" si="1459"/>
        <v>0</v>
      </c>
      <c r="CC738">
        <f t="shared" si="1460"/>
        <v>0</v>
      </c>
      <c r="CD738">
        <f t="shared" si="1461"/>
        <v>0</v>
      </c>
      <c r="CE738">
        <f t="shared" si="1462"/>
        <v>0</v>
      </c>
      <c r="CF738">
        <f t="shared" si="1463"/>
        <v>0</v>
      </c>
      <c r="CG738">
        <f t="shared" si="1464"/>
        <v>0</v>
      </c>
      <c r="CH738">
        <f t="shared" si="1465"/>
        <v>0</v>
      </c>
      <c r="CI738">
        <f t="shared" si="1466"/>
        <v>0</v>
      </c>
      <c r="CJ738">
        <f t="shared" si="1467"/>
        <v>0</v>
      </c>
      <c r="CK738">
        <f t="shared" si="1468"/>
        <v>0</v>
      </c>
      <c r="CL738" t="str">
        <f t="shared" si="1469"/>
        <v/>
      </c>
      <c r="CM738" t="str">
        <f t="shared" si="1470"/>
        <v/>
      </c>
      <c r="CN738" t="str">
        <f t="shared" si="1471"/>
        <v/>
      </c>
      <c r="CO738" t="str">
        <f t="shared" si="1472"/>
        <v/>
      </c>
      <c r="CP738" t="str">
        <f t="shared" si="1473"/>
        <v/>
      </c>
      <c r="CQ738" t="str">
        <f t="shared" si="1474"/>
        <v/>
      </c>
      <c r="CR738" t="str">
        <f t="shared" si="1475"/>
        <v/>
      </c>
      <c r="CS738" t="str">
        <f t="shared" si="1476"/>
        <v/>
      </c>
      <c r="CT738" t="str">
        <f t="shared" si="1477"/>
        <v/>
      </c>
      <c r="CU738" t="str">
        <f t="shared" si="1478"/>
        <v/>
      </c>
      <c r="CV738" t="str">
        <f t="shared" si="1479"/>
        <v/>
      </c>
      <c r="CW738" t="str">
        <f t="shared" si="1480"/>
        <v/>
      </c>
      <c r="CX738" t="str">
        <f t="shared" si="1481"/>
        <v/>
      </c>
      <c r="CY738" t="str">
        <f t="shared" si="1482"/>
        <v/>
      </c>
      <c r="CZ738" t="str">
        <f t="shared" si="1483"/>
        <v/>
      </c>
      <c r="DA738" t="str">
        <f t="shared" si="1484"/>
        <v/>
      </c>
      <c r="DB738" t="str">
        <f t="shared" si="1485"/>
        <v/>
      </c>
      <c r="DC738" t="str">
        <f t="shared" si="1486"/>
        <v/>
      </c>
      <c r="DD738" t="str">
        <f t="shared" si="1487"/>
        <v/>
      </c>
      <c r="DE738" t="str">
        <f t="shared" si="1488"/>
        <v/>
      </c>
      <c r="DF738" t="str">
        <f t="shared" si="1489"/>
        <v/>
      </c>
      <c r="DG738" t="str">
        <f t="shared" si="1490"/>
        <v/>
      </c>
      <c r="DH738" t="str">
        <f t="shared" si="1491"/>
        <v/>
      </c>
      <c r="DI738" t="str">
        <f t="shared" si="1492"/>
        <v/>
      </c>
      <c r="DJ738" t="str">
        <f t="shared" si="1493"/>
        <v/>
      </c>
      <c r="DK738" t="str">
        <f t="shared" si="1494"/>
        <v/>
      </c>
      <c r="DL738" t="str">
        <f t="shared" si="1495"/>
        <v/>
      </c>
      <c r="DM738" t="str">
        <f t="shared" si="1496"/>
        <v/>
      </c>
      <c r="DN738" t="str">
        <f t="shared" si="1497"/>
        <v/>
      </c>
      <c r="DO738" t="str">
        <f t="shared" si="1498"/>
        <v/>
      </c>
      <c r="DP738" t="str">
        <f t="shared" si="1499"/>
        <v/>
      </c>
      <c r="DQ738" t="str">
        <f t="shared" si="1500"/>
        <v/>
      </c>
      <c r="DR738" t="str">
        <f t="shared" si="1501"/>
        <v/>
      </c>
      <c r="DS738" t="str">
        <f t="shared" si="1502"/>
        <v/>
      </c>
      <c r="DT738" t="str">
        <f t="shared" si="1503"/>
        <v/>
      </c>
      <c r="DU738">
        <f t="shared" si="1504"/>
        <v>0</v>
      </c>
      <c r="DV738">
        <f t="shared" si="1505"/>
        <v>0</v>
      </c>
      <c r="DW738">
        <f t="shared" si="1506"/>
        <v>0</v>
      </c>
      <c r="DX738" t="str">
        <f t="shared" si="1507"/>
        <v/>
      </c>
      <c r="DY738" t="str">
        <f t="shared" si="1508"/>
        <v/>
      </c>
      <c r="DZ738" t="str">
        <f t="shared" si="1509"/>
        <v/>
      </c>
      <c r="EA738" s="5">
        <f t="shared" si="1510"/>
        <v>0</v>
      </c>
      <c r="EB738" s="3">
        <f t="shared" si="1511"/>
        <v>0</v>
      </c>
    </row>
    <row r="739" spans="2:132" x14ac:dyDescent="0.2">
      <c r="B739" s="25">
        <v>734</v>
      </c>
      <c r="C739" s="26">
        <f>Zisk!D753</f>
        <v>0</v>
      </c>
      <c r="D739">
        <f>Zisk!E753</f>
        <v>0</v>
      </c>
      <c r="E739" s="66" t="str">
        <f t="shared" si="1398"/>
        <v/>
      </c>
      <c r="F739" t="str">
        <f t="shared" si="1399"/>
        <v/>
      </c>
      <c r="G739" s="66" t="str">
        <f t="shared" si="1400"/>
        <v/>
      </c>
      <c r="H739" s="25"/>
      <c r="I739" s="25"/>
      <c r="J739">
        <f>VstupniParametry_SKRYT!$D$5</f>
        <v>0.02</v>
      </c>
      <c r="K739">
        <f>VstupniParametry_SKRYT!$D$6</f>
        <v>0.06</v>
      </c>
      <c r="L739">
        <f>VstupniParametry_SKRYT!$D$7</f>
        <v>0.06</v>
      </c>
      <c r="M739">
        <f>VstupniParametry_SKRYT!$D$8</f>
        <v>0.06</v>
      </c>
      <c r="N739">
        <f>VstupniParametry_SKRYT!$D$9</f>
        <v>1.7999999999999999E-2</v>
      </c>
      <c r="O739" s="27">
        <f>VstupniParametry_SKRYT!$D$10</f>
        <v>0.01</v>
      </c>
      <c r="P739" s="27">
        <f>VstupniParametry_SKRYT!$D$11</f>
        <v>0.01</v>
      </c>
      <c r="Q739" s="27">
        <f>VstupniParametry_SKRYT!$D$12</f>
        <v>0.01</v>
      </c>
      <c r="R739" s="27">
        <f>VstupniParametry_SKRYT!$D$13</f>
        <v>0.01</v>
      </c>
      <c r="S739" s="27">
        <f>VstupniParametry_SKRYT!$D$14</f>
        <v>0.01</v>
      </c>
      <c r="T739">
        <f t="shared" si="1401"/>
        <v>0</v>
      </c>
      <c r="U739">
        <f t="shared" si="1402"/>
        <v>0</v>
      </c>
      <c r="V739">
        <f t="shared" si="1403"/>
        <v>0</v>
      </c>
      <c r="W739">
        <f t="shared" si="1404"/>
        <v>0</v>
      </c>
      <c r="X739">
        <f t="shared" si="1405"/>
        <v>0</v>
      </c>
      <c r="Y739">
        <f t="shared" si="1406"/>
        <v>0</v>
      </c>
      <c r="Z739">
        <f t="shared" si="1407"/>
        <v>0</v>
      </c>
      <c r="AA739">
        <f t="shared" si="1408"/>
        <v>0</v>
      </c>
      <c r="AB739">
        <f t="shared" si="1409"/>
        <v>0</v>
      </c>
      <c r="AC739">
        <f t="shared" si="1410"/>
        <v>0</v>
      </c>
      <c r="AD739">
        <f t="shared" si="1411"/>
        <v>0</v>
      </c>
      <c r="AE739">
        <f t="shared" si="1412"/>
        <v>0</v>
      </c>
      <c r="AF739">
        <f t="shared" si="1413"/>
        <v>0</v>
      </c>
      <c r="AG739">
        <f t="shared" si="1414"/>
        <v>0</v>
      </c>
      <c r="AH739">
        <f t="shared" si="1415"/>
        <v>0</v>
      </c>
      <c r="AI739">
        <f t="shared" si="1416"/>
        <v>0</v>
      </c>
      <c r="AJ739">
        <f t="shared" si="1417"/>
        <v>0</v>
      </c>
      <c r="AK739">
        <f t="shared" si="1418"/>
        <v>0</v>
      </c>
      <c r="AL739">
        <f t="shared" si="1419"/>
        <v>0</v>
      </c>
      <c r="AM739">
        <f t="shared" si="1420"/>
        <v>0</v>
      </c>
      <c r="AN739">
        <f t="shared" si="1421"/>
        <v>0</v>
      </c>
      <c r="AO739">
        <f t="shared" si="1422"/>
        <v>0</v>
      </c>
      <c r="AP739">
        <f t="shared" si="1423"/>
        <v>0</v>
      </c>
      <c r="AQ739">
        <f t="shared" si="1424"/>
        <v>0</v>
      </c>
      <c r="AR739">
        <f t="shared" si="1425"/>
        <v>0</v>
      </c>
      <c r="AS739">
        <f t="shared" si="1426"/>
        <v>0</v>
      </c>
      <c r="AT739">
        <f t="shared" si="1396"/>
        <v>0</v>
      </c>
      <c r="AU739">
        <f t="shared" si="1427"/>
        <v>0</v>
      </c>
      <c r="AV739">
        <f t="shared" si="1428"/>
        <v>0</v>
      </c>
      <c r="AW739">
        <f t="shared" si="1397"/>
        <v>0</v>
      </c>
      <c r="AX739">
        <f t="shared" si="1429"/>
        <v>0</v>
      </c>
      <c r="AY739">
        <f t="shared" si="1430"/>
        <v>0</v>
      </c>
      <c r="AZ739">
        <f t="shared" si="1431"/>
        <v>0</v>
      </c>
      <c r="BA739">
        <f t="shared" si="1432"/>
        <v>0</v>
      </c>
      <c r="BB739">
        <f t="shared" si="1433"/>
        <v>0</v>
      </c>
      <c r="BC739">
        <f t="shared" si="1434"/>
        <v>0</v>
      </c>
      <c r="BD739">
        <f t="shared" si="1435"/>
        <v>0</v>
      </c>
      <c r="BE739">
        <f t="shared" si="1436"/>
        <v>0</v>
      </c>
      <c r="BF739">
        <f t="shared" si="1437"/>
        <v>0</v>
      </c>
      <c r="BG739">
        <f t="shared" si="1438"/>
        <v>0</v>
      </c>
      <c r="BH739">
        <f t="shared" si="1439"/>
        <v>0</v>
      </c>
      <c r="BI739">
        <f t="shared" si="1440"/>
        <v>0</v>
      </c>
      <c r="BJ739">
        <f t="shared" si="1441"/>
        <v>0</v>
      </c>
      <c r="BK739">
        <f t="shared" si="1442"/>
        <v>0</v>
      </c>
      <c r="BL739">
        <f t="shared" si="1443"/>
        <v>0</v>
      </c>
      <c r="BM739">
        <f t="shared" si="1444"/>
        <v>0</v>
      </c>
      <c r="BN739">
        <f t="shared" si="1445"/>
        <v>0</v>
      </c>
      <c r="BO739">
        <f t="shared" si="1446"/>
        <v>0</v>
      </c>
      <c r="BP739">
        <f t="shared" si="1447"/>
        <v>0</v>
      </c>
      <c r="BQ739">
        <f t="shared" si="1448"/>
        <v>0</v>
      </c>
      <c r="BR739">
        <f t="shared" si="1449"/>
        <v>0</v>
      </c>
      <c r="BS739">
        <f t="shared" si="1450"/>
        <v>0</v>
      </c>
      <c r="BT739">
        <f t="shared" si="1451"/>
        <v>0</v>
      </c>
      <c r="BU739">
        <f t="shared" si="1452"/>
        <v>0</v>
      </c>
      <c r="BV739">
        <f t="shared" si="1453"/>
        <v>0</v>
      </c>
      <c r="BW739">
        <f t="shared" si="1454"/>
        <v>0</v>
      </c>
      <c r="BX739">
        <f t="shared" si="1455"/>
        <v>0</v>
      </c>
      <c r="BY739">
        <f t="shared" si="1456"/>
        <v>0</v>
      </c>
      <c r="BZ739">
        <f t="shared" si="1457"/>
        <v>0</v>
      </c>
      <c r="CA739">
        <f t="shared" si="1458"/>
        <v>0</v>
      </c>
      <c r="CB739">
        <f t="shared" si="1459"/>
        <v>0</v>
      </c>
      <c r="CC739">
        <f t="shared" si="1460"/>
        <v>0</v>
      </c>
      <c r="CD739">
        <f t="shared" si="1461"/>
        <v>0</v>
      </c>
      <c r="CE739">
        <f t="shared" si="1462"/>
        <v>0</v>
      </c>
      <c r="CF739">
        <f t="shared" si="1463"/>
        <v>0</v>
      </c>
      <c r="CG739">
        <f t="shared" si="1464"/>
        <v>0</v>
      </c>
      <c r="CH739">
        <f t="shared" si="1465"/>
        <v>0</v>
      </c>
      <c r="CI739">
        <f t="shared" si="1466"/>
        <v>0</v>
      </c>
      <c r="CJ739">
        <f t="shared" si="1467"/>
        <v>0</v>
      </c>
      <c r="CK739">
        <f t="shared" si="1468"/>
        <v>0</v>
      </c>
      <c r="CL739" t="str">
        <f t="shared" si="1469"/>
        <v/>
      </c>
      <c r="CM739" t="str">
        <f t="shared" si="1470"/>
        <v/>
      </c>
      <c r="CN739" t="str">
        <f t="shared" si="1471"/>
        <v/>
      </c>
      <c r="CO739" t="str">
        <f t="shared" si="1472"/>
        <v/>
      </c>
      <c r="CP739" t="str">
        <f t="shared" si="1473"/>
        <v/>
      </c>
      <c r="CQ739" t="str">
        <f t="shared" si="1474"/>
        <v/>
      </c>
      <c r="CR739" t="str">
        <f t="shared" si="1475"/>
        <v/>
      </c>
      <c r="CS739" t="str">
        <f t="shared" si="1476"/>
        <v/>
      </c>
      <c r="CT739" t="str">
        <f t="shared" si="1477"/>
        <v/>
      </c>
      <c r="CU739" t="str">
        <f t="shared" si="1478"/>
        <v/>
      </c>
      <c r="CV739" t="str">
        <f t="shared" si="1479"/>
        <v/>
      </c>
      <c r="CW739" t="str">
        <f t="shared" si="1480"/>
        <v/>
      </c>
      <c r="CX739" t="str">
        <f t="shared" si="1481"/>
        <v/>
      </c>
      <c r="CY739" t="str">
        <f t="shared" si="1482"/>
        <v/>
      </c>
      <c r="CZ739" t="str">
        <f t="shared" si="1483"/>
        <v/>
      </c>
      <c r="DA739" t="str">
        <f t="shared" si="1484"/>
        <v/>
      </c>
      <c r="DB739" t="str">
        <f t="shared" si="1485"/>
        <v/>
      </c>
      <c r="DC739" t="str">
        <f t="shared" si="1486"/>
        <v/>
      </c>
      <c r="DD739" t="str">
        <f t="shared" si="1487"/>
        <v/>
      </c>
      <c r="DE739" t="str">
        <f t="shared" si="1488"/>
        <v/>
      </c>
      <c r="DF739" t="str">
        <f t="shared" si="1489"/>
        <v/>
      </c>
      <c r="DG739" t="str">
        <f t="shared" si="1490"/>
        <v/>
      </c>
      <c r="DH739" t="str">
        <f t="shared" si="1491"/>
        <v/>
      </c>
      <c r="DI739" t="str">
        <f t="shared" si="1492"/>
        <v/>
      </c>
      <c r="DJ739" t="str">
        <f t="shared" si="1493"/>
        <v/>
      </c>
      <c r="DK739" t="str">
        <f t="shared" si="1494"/>
        <v/>
      </c>
      <c r="DL739" t="str">
        <f t="shared" si="1495"/>
        <v/>
      </c>
      <c r="DM739" t="str">
        <f t="shared" si="1496"/>
        <v/>
      </c>
      <c r="DN739" t="str">
        <f t="shared" si="1497"/>
        <v/>
      </c>
      <c r="DO739" t="str">
        <f t="shared" si="1498"/>
        <v/>
      </c>
      <c r="DP739" t="str">
        <f t="shared" si="1499"/>
        <v/>
      </c>
      <c r="DQ739" t="str">
        <f t="shared" si="1500"/>
        <v/>
      </c>
      <c r="DR739" t="str">
        <f t="shared" si="1501"/>
        <v/>
      </c>
      <c r="DS739" t="str">
        <f t="shared" si="1502"/>
        <v/>
      </c>
      <c r="DT739" t="str">
        <f t="shared" si="1503"/>
        <v/>
      </c>
      <c r="DU739">
        <f t="shared" si="1504"/>
        <v>0</v>
      </c>
      <c r="DV739">
        <f t="shared" si="1505"/>
        <v>0</v>
      </c>
      <c r="DW739">
        <f t="shared" si="1506"/>
        <v>0</v>
      </c>
      <c r="DX739" t="str">
        <f t="shared" si="1507"/>
        <v/>
      </c>
      <c r="DY739" t="str">
        <f t="shared" si="1508"/>
        <v/>
      </c>
      <c r="DZ739" t="str">
        <f t="shared" si="1509"/>
        <v/>
      </c>
      <c r="EA739" s="5">
        <f t="shared" si="1510"/>
        <v>0</v>
      </c>
      <c r="EB739" s="3">
        <f t="shared" si="1511"/>
        <v>0</v>
      </c>
    </row>
    <row r="740" spans="2:132" x14ac:dyDescent="0.2">
      <c r="B740">
        <v>735</v>
      </c>
      <c r="C740" s="3">
        <f>Zisk!D754</f>
        <v>0</v>
      </c>
      <c r="D740">
        <f>Zisk!E754</f>
        <v>0</v>
      </c>
      <c r="E740" s="66" t="str">
        <f t="shared" si="1398"/>
        <v/>
      </c>
      <c r="F740" t="str">
        <f t="shared" si="1399"/>
        <v/>
      </c>
      <c r="G740" s="66" t="str">
        <f t="shared" si="1400"/>
        <v/>
      </c>
      <c r="J740">
        <f>VstupniParametry_SKRYT!$D$5</f>
        <v>0.02</v>
      </c>
      <c r="K740">
        <f>VstupniParametry_SKRYT!$D$6</f>
        <v>0.06</v>
      </c>
      <c r="L740">
        <f>VstupniParametry_SKRYT!$D$7</f>
        <v>0.06</v>
      </c>
      <c r="M740">
        <f>VstupniParametry_SKRYT!$D$8</f>
        <v>0.06</v>
      </c>
      <c r="N740">
        <f>VstupniParametry_SKRYT!$D$9</f>
        <v>1.7999999999999999E-2</v>
      </c>
      <c r="O740" s="27">
        <f>VstupniParametry_SKRYT!$D$10</f>
        <v>0.01</v>
      </c>
      <c r="P740" s="27">
        <f>VstupniParametry_SKRYT!$D$11</f>
        <v>0.01</v>
      </c>
      <c r="Q740" s="27">
        <f>VstupniParametry_SKRYT!$D$12</f>
        <v>0.01</v>
      </c>
      <c r="R740" s="27">
        <f>VstupniParametry_SKRYT!$D$13</f>
        <v>0.01</v>
      </c>
      <c r="S740" s="27">
        <f>VstupniParametry_SKRYT!$D$14</f>
        <v>0.01</v>
      </c>
      <c r="T740">
        <f t="shared" si="1401"/>
        <v>0</v>
      </c>
      <c r="U740">
        <f t="shared" si="1402"/>
        <v>0</v>
      </c>
      <c r="V740">
        <f t="shared" si="1403"/>
        <v>0</v>
      </c>
      <c r="W740">
        <f t="shared" si="1404"/>
        <v>0</v>
      </c>
      <c r="X740">
        <f t="shared" si="1405"/>
        <v>0</v>
      </c>
      <c r="Y740">
        <f t="shared" si="1406"/>
        <v>0</v>
      </c>
      <c r="Z740">
        <f t="shared" si="1407"/>
        <v>0</v>
      </c>
      <c r="AA740">
        <f t="shared" si="1408"/>
        <v>0</v>
      </c>
      <c r="AB740">
        <f t="shared" si="1409"/>
        <v>0</v>
      </c>
      <c r="AC740">
        <f t="shared" si="1410"/>
        <v>0</v>
      </c>
      <c r="AD740">
        <f t="shared" si="1411"/>
        <v>0</v>
      </c>
      <c r="AE740">
        <f t="shared" si="1412"/>
        <v>0</v>
      </c>
      <c r="AF740">
        <f t="shared" si="1413"/>
        <v>0</v>
      </c>
      <c r="AG740">
        <f t="shared" si="1414"/>
        <v>0</v>
      </c>
      <c r="AH740">
        <f t="shared" si="1415"/>
        <v>0</v>
      </c>
      <c r="AI740">
        <f t="shared" si="1416"/>
        <v>0</v>
      </c>
      <c r="AJ740">
        <f t="shared" si="1417"/>
        <v>0</v>
      </c>
      <c r="AK740">
        <f t="shared" si="1418"/>
        <v>0</v>
      </c>
      <c r="AL740">
        <f t="shared" si="1419"/>
        <v>0</v>
      </c>
      <c r="AM740">
        <f t="shared" si="1420"/>
        <v>0</v>
      </c>
      <c r="AN740">
        <f t="shared" si="1421"/>
        <v>0</v>
      </c>
      <c r="AO740">
        <f t="shared" si="1422"/>
        <v>0</v>
      </c>
      <c r="AP740">
        <f t="shared" si="1423"/>
        <v>0</v>
      </c>
      <c r="AQ740">
        <f t="shared" si="1424"/>
        <v>0</v>
      </c>
      <c r="AR740">
        <f t="shared" si="1425"/>
        <v>0</v>
      </c>
      <c r="AS740">
        <f t="shared" si="1426"/>
        <v>0</v>
      </c>
      <c r="AT740">
        <f t="shared" si="1396"/>
        <v>0</v>
      </c>
      <c r="AU740">
        <f t="shared" si="1427"/>
        <v>0</v>
      </c>
      <c r="AV740">
        <f t="shared" si="1428"/>
        <v>0</v>
      </c>
      <c r="AW740">
        <f t="shared" si="1397"/>
        <v>0</v>
      </c>
      <c r="AX740">
        <f t="shared" si="1429"/>
        <v>0</v>
      </c>
      <c r="AY740">
        <f t="shared" si="1430"/>
        <v>0</v>
      </c>
      <c r="AZ740">
        <f t="shared" si="1431"/>
        <v>0</v>
      </c>
      <c r="BA740">
        <f t="shared" si="1432"/>
        <v>0</v>
      </c>
      <c r="BB740">
        <f t="shared" si="1433"/>
        <v>0</v>
      </c>
      <c r="BC740">
        <f t="shared" si="1434"/>
        <v>0</v>
      </c>
      <c r="BD740">
        <f t="shared" si="1435"/>
        <v>0</v>
      </c>
      <c r="BE740">
        <f t="shared" si="1436"/>
        <v>0</v>
      </c>
      <c r="BF740">
        <f t="shared" si="1437"/>
        <v>0</v>
      </c>
      <c r="BG740">
        <f t="shared" si="1438"/>
        <v>0</v>
      </c>
      <c r="BH740">
        <f t="shared" si="1439"/>
        <v>0</v>
      </c>
      <c r="BI740">
        <f t="shared" si="1440"/>
        <v>0</v>
      </c>
      <c r="BJ740">
        <f t="shared" si="1441"/>
        <v>0</v>
      </c>
      <c r="BK740">
        <f t="shared" si="1442"/>
        <v>0</v>
      </c>
      <c r="BL740">
        <f t="shared" si="1443"/>
        <v>0</v>
      </c>
      <c r="BM740">
        <f t="shared" si="1444"/>
        <v>0</v>
      </c>
      <c r="BN740">
        <f t="shared" si="1445"/>
        <v>0</v>
      </c>
      <c r="BO740">
        <f t="shared" si="1446"/>
        <v>0</v>
      </c>
      <c r="BP740">
        <f t="shared" si="1447"/>
        <v>0</v>
      </c>
      <c r="BQ740">
        <f t="shared" si="1448"/>
        <v>0</v>
      </c>
      <c r="BR740">
        <f t="shared" si="1449"/>
        <v>0</v>
      </c>
      <c r="BS740">
        <f t="shared" si="1450"/>
        <v>0</v>
      </c>
      <c r="BT740">
        <f t="shared" si="1451"/>
        <v>0</v>
      </c>
      <c r="BU740">
        <f t="shared" si="1452"/>
        <v>0</v>
      </c>
      <c r="BV740">
        <f t="shared" si="1453"/>
        <v>0</v>
      </c>
      <c r="BW740">
        <f t="shared" si="1454"/>
        <v>0</v>
      </c>
      <c r="BX740">
        <f t="shared" si="1455"/>
        <v>0</v>
      </c>
      <c r="BY740">
        <f t="shared" si="1456"/>
        <v>0</v>
      </c>
      <c r="BZ740">
        <f t="shared" si="1457"/>
        <v>0</v>
      </c>
      <c r="CA740">
        <f t="shared" si="1458"/>
        <v>0</v>
      </c>
      <c r="CB740">
        <f t="shared" si="1459"/>
        <v>0</v>
      </c>
      <c r="CC740">
        <f t="shared" si="1460"/>
        <v>0</v>
      </c>
      <c r="CD740">
        <f t="shared" si="1461"/>
        <v>0</v>
      </c>
      <c r="CE740">
        <f t="shared" si="1462"/>
        <v>0</v>
      </c>
      <c r="CF740">
        <f t="shared" si="1463"/>
        <v>0</v>
      </c>
      <c r="CG740">
        <f t="shared" si="1464"/>
        <v>0</v>
      </c>
      <c r="CH740">
        <f t="shared" si="1465"/>
        <v>0</v>
      </c>
      <c r="CI740">
        <f t="shared" si="1466"/>
        <v>0</v>
      </c>
      <c r="CJ740">
        <f t="shared" si="1467"/>
        <v>0</v>
      </c>
      <c r="CK740">
        <f t="shared" si="1468"/>
        <v>0</v>
      </c>
      <c r="CL740" t="str">
        <f t="shared" si="1469"/>
        <v/>
      </c>
      <c r="CM740" t="str">
        <f t="shared" si="1470"/>
        <v/>
      </c>
      <c r="CN740" t="str">
        <f t="shared" si="1471"/>
        <v/>
      </c>
      <c r="CO740" t="str">
        <f t="shared" si="1472"/>
        <v/>
      </c>
      <c r="CP740" t="str">
        <f t="shared" si="1473"/>
        <v/>
      </c>
      <c r="CQ740" t="str">
        <f t="shared" si="1474"/>
        <v/>
      </c>
      <c r="CR740" t="str">
        <f t="shared" si="1475"/>
        <v/>
      </c>
      <c r="CS740" t="str">
        <f t="shared" si="1476"/>
        <v/>
      </c>
      <c r="CT740" t="str">
        <f t="shared" si="1477"/>
        <v/>
      </c>
      <c r="CU740" t="str">
        <f t="shared" si="1478"/>
        <v/>
      </c>
      <c r="CV740" t="str">
        <f t="shared" si="1479"/>
        <v/>
      </c>
      <c r="CW740" t="str">
        <f t="shared" si="1480"/>
        <v/>
      </c>
      <c r="CX740" t="str">
        <f t="shared" si="1481"/>
        <v/>
      </c>
      <c r="CY740" t="str">
        <f t="shared" si="1482"/>
        <v/>
      </c>
      <c r="CZ740" t="str">
        <f t="shared" si="1483"/>
        <v/>
      </c>
      <c r="DA740" t="str">
        <f t="shared" si="1484"/>
        <v/>
      </c>
      <c r="DB740" t="str">
        <f t="shared" si="1485"/>
        <v/>
      </c>
      <c r="DC740" t="str">
        <f t="shared" si="1486"/>
        <v/>
      </c>
      <c r="DD740" t="str">
        <f t="shared" si="1487"/>
        <v/>
      </c>
      <c r="DE740" t="str">
        <f t="shared" si="1488"/>
        <v/>
      </c>
      <c r="DF740" t="str">
        <f t="shared" si="1489"/>
        <v/>
      </c>
      <c r="DG740" t="str">
        <f t="shared" si="1490"/>
        <v/>
      </c>
      <c r="DH740" t="str">
        <f t="shared" si="1491"/>
        <v/>
      </c>
      <c r="DI740" t="str">
        <f t="shared" si="1492"/>
        <v/>
      </c>
      <c r="DJ740" t="str">
        <f t="shared" si="1493"/>
        <v/>
      </c>
      <c r="DK740" t="str">
        <f t="shared" si="1494"/>
        <v/>
      </c>
      <c r="DL740" t="str">
        <f t="shared" si="1495"/>
        <v/>
      </c>
      <c r="DM740" t="str">
        <f t="shared" si="1496"/>
        <v/>
      </c>
      <c r="DN740" t="str">
        <f t="shared" si="1497"/>
        <v/>
      </c>
      <c r="DO740" t="str">
        <f t="shared" si="1498"/>
        <v/>
      </c>
      <c r="DP740" t="str">
        <f t="shared" si="1499"/>
        <v/>
      </c>
      <c r="DQ740" t="str">
        <f t="shared" si="1500"/>
        <v/>
      </c>
      <c r="DR740" t="str">
        <f t="shared" si="1501"/>
        <v/>
      </c>
      <c r="DS740" t="str">
        <f t="shared" si="1502"/>
        <v/>
      </c>
      <c r="DT740" t="str">
        <f t="shared" si="1503"/>
        <v/>
      </c>
      <c r="DU740">
        <f t="shared" si="1504"/>
        <v>0</v>
      </c>
      <c r="DV740">
        <f t="shared" si="1505"/>
        <v>0</v>
      </c>
      <c r="DW740">
        <f t="shared" si="1506"/>
        <v>0</v>
      </c>
      <c r="DX740" t="str">
        <f t="shared" si="1507"/>
        <v/>
      </c>
      <c r="DY740" t="str">
        <f t="shared" si="1508"/>
        <v/>
      </c>
      <c r="DZ740" t="str">
        <f t="shared" si="1509"/>
        <v/>
      </c>
      <c r="EA740" s="5">
        <f t="shared" si="1510"/>
        <v>0</v>
      </c>
      <c r="EB740" s="3">
        <f t="shared" si="1511"/>
        <v>0</v>
      </c>
    </row>
    <row r="741" spans="2:132" x14ac:dyDescent="0.2">
      <c r="B741" s="25">
        <v>736</v>
      </c>
      <c r="C741" s="26">
        <f>Zisk!D755</f>
        <v>0</v>
      </c>
      <c r="D741">
        <f>Zisk!E755</f>
        <v>0</v>
      </c>
      <c r="E741" s="66" t="str">
        <f t="shared" si="1398"/>
        <v/>
      </c>
      <c r="F741" t="str">
        <f t="shared" si="1399"/>
        <v/>
      </c>
      <c r="G741" s="66" t="str">
        <f t="shared" si="1400"/>
        <v/>
      </c>
      <c r="H741" s="25"/>
      <c r="I741" s="25"/>
      <c r="J741">
        <f>VstupniParametry_SKRYT!$D$5</f>
        <v>0.02</v>
      </c>
      <c r="K741">
        <f>VstupniParametry_SKRYT!$D$6</f>
        <v>0.06</v>
      </c>
      <c r="L741">
        <f>VstupniParametry_SKRYT!$D$7</f>
        <v>0.06</v>
      </c>
      <c r="M741">
        <f>VstupniParametry_SKRYT!$D$8</f>
        <v>0.06</v>
      </c>
      <c r="N741">
        <f>VstupniParametry_SKRYT!$D$9</f>
        <v>1.7999999999999999E-2</v>
      </c>
      <c r="O741" s="27">
        <f>VstupniParametry_SKRYT!$D$10</f>
        <v>0.01</v>
      </c>
      <c r="P741" s="27">
        <f>VstupniParametry_SKRYT!$D$11</f>
        <v>0.01</v>
      </c>
      <c r="Q741" s="27">
        <f>VstupniParametry_SKRYT!$D$12</f>
        <v>0.01</v>
      </c>
      <c r="R741" s="27">
        <f>VstupniParametry_SKRYT!$D$13</f>
        <v>0.01</v>
      </c>
      <c r="S741" s="27">
        <f>VstupniParametry_SKRYT!$D$14</f>
        <v>0.01</v>
      </c>
      <c r="T741">
        <f t="shared" si="1401"/>
        <v>0</v>
      </c>
      <c r="U741">
        <f t="shared" si="1402"/>
        <v>0</v>
      </c>
      <c r="V741">
        <f t="shared" si="1403"/>
        <v>0</v>
      </c>
      <c r="W741">
        <f t="shared" si="1404"/>
        <v>0</v>
      </c>
      <c r="X741">
        <f t="shared" si="1405"/>
        <v>0</v>
      </c>
      <c r="Y741">
        <f t="shared" si="1406"/>
        <v>0</v>
      </c>
      <c r="Z741">
        <f t="shared" si="1407"/>
        <v>0</v>
      </c>
      <c r="AA741">
        <f t="shared" si="1408"/>
        <v>0</v>
      </c>
      <c r="AB741">
        <f t="shared" si="1409"/>
        <v>0</v>
      </c>
      <c r="AC741">
        <f t="shared" si="1410"/>
        <v>0</v>
      </c>
      <c r="AD741">
        <f t="shared" si="1411"/>
        <v>0</v>
      </c>
      <c r="AE741">
        <f t="shared" si="1412"/>
        <v>0</v>
      </c>
      <c r="AF741">
        <f t="shared" si="1413"/>
        <v>0</v>
      </c>
      <c r="AG741">
        <f t="shared" si="1414"/>
        <v>0</v>
      </c>
      <c r="AH741">
        <f t="shared" si="1415"/>
        <v>0</v>
      </c>
      <c r="AI741">
        <f t="shared" si="1416"/>
        <v>0</v>
      </c>
      <c r="AJ741">
        <f t="shared" si="1417"/>
        <v>0</v>
      </c>
      <c r="AK741">
        <f t="shared" si="1418"/>
        <v>0</v>
      </c>
      <c r="AL741">
        <f t="shared" si="1419"/>
        <v>0</v>
      </c>
      <c r="AM741">
        <f t="shared" si="1420"/>
        <v>0</v>
      </c>
      <c r="AN741">
        <f t="shared" si="1421"/>
        <v>0</v>
      </c>
      <c r="AO741">
        <f t="shared" si="1422"/>
        <v>0</v>
      </c>
      <c r="AP741">
        <f t="shared" si="1423"/>
        <v>0</v>
      </c>
      <c r="AQ741">
        <f t="shared" si="1424"/>
        <v>0</v>
      </c>
      <c r="AR741">
        <f t="shared" si="1425"/>
        <v>0</v>
      </c>
      <c r="AS741">
        <f t="shared" si="1426"/>
        <v>0</v>
      </c>
      <c r="AT741">
        <f t="shared" si="1396"/>
        <v>0</v>
      </c>
      <c r="AU741">
        <f t="shared" si="1427"/>
        <v>0</v>
      </c>
      <c r="AV741">
        <f t="shared" si="1428"/>
        <v>0</v>
      </c>
      <c r="AW741">
        <f t="shared" si="1397"/>
        <v>0</v>
      </c>
      <c r="AX741">
        <f t="shared" si="1429"/>
        <v>0</v>
      </c>
      <c r="AY741">
        <f t="shared" si="1430"/>
        <v>0</v>
      </c>
      <c r="AZ741">
        <f t="shared" si="1431"/>
        <v>0</v>
      </c>
      <c r="BA741">
        <f t="shared" si="1432"/>
        <v>0</v>
      </c>
      <c r="BB741">
        <f t="shared" si="1433"/>
        <v>0</v>
      </c>
      <c r="BC741">
        <f t="shared" si="1434"/>
        <v>0</v>
      </c>
      <c r="BD741">
        <f t="shared" si="1435"/>
        <v>0</v>
      </c>
      <c r="BE741">
        <f t="shared" si="1436"/>
        <v>0</v>
      </c>
      <c r="BF741">
        <f t="shared" si="1437"/>
        <v>0</v>
      </c>
      <c r="BG741">
        <f t="shared" si="1438"/>
        <v>0</v>
      </c>
      <c r="BH741">
        <f t="shared" si="1439"/>
        <v>0</v>
      </c>
      <c r="BI741">
        <f t="shared" si="1440"/>
        <v>0</v>
      </c>
      <c r="BJ741">
        <f t="shared" si="1441"/>
        <v>0</v>
      </c>
      <c r="BK741">
        <f t="shared" si="1442"/>
        <v>0</v>
      </c>
      <c r="BL741">
        <f t="shared" si="1443"/>
        <v>0</v>
      </c>
      <c r="BM741">
        <f t="shared" si="1444"/>
        <v>0</v>
      </c>
      <c r="BN741">
        <f t="shared" si="1445"/>
        <v>0</v>
      </c>
      <c r="BO741">
        <f t="shared" si="1446"/>
        <v>0</v>
      </c>
      <c r="BP741">
        <f t="shared" si="1447"/>
        <v>0</v>
      </c>
      <c r="BQ741">
        <f t="shared" si="1448"/>
        <v>0</v>
      </c>
      <c r="BR741">
        <f t="shared" si="1449"/>
        <v>0</v>
      </c>
      <c r="BS741">
        <f t="shared" si="1450"/>
        <v>0</v>
      </c>
      <c r="BT741">
        <f t="shared" si="1451"/>
        <v>0</v>
      </c>
      <c r="BU741">
        <f t="shared" si="1452"/>
        <v>0</v>
      </c>
      <c r="BV741">
        <f t="shared" si="1453"/>
        <v>0</v>
      </c>
      <c r="BW741">
        <f t="shared" si="1454"/>
        <v>0</v>
      </c>
      <c r="BX741">
        <f t="shared" si="1455"/>
        <v>0</v>
      </c>
      <c r="BY741">
        <f t="shared" si="1456"/>
        <v>0</v>
      </c>
      <c r="BZ741">
        <f t="shared" si="1457"/>
        <v>0</v>
      </c>
      <c r="CA741">
        <f t="shared" si="1458"/>
        <v>0</v>
      </c>
      <c r="CB741">
        <f t="shared" si="1459"/>
        <v>0</v>
      </c>
      <c r="CC741">
        <f t="shared" si="1460"/>
        <v>0</v>
      </c>
      <c r="CD741">
        <f t="shared" si="1461"/>
        <v>0</v>
      </c>
      <c r="CE741">
        <f t="shared" si="1462"/>
        <v>0</v>
      </c>
      <c r="CF741">
        <f t="shared" si="1463"/>
        <v>0</v>
      </c>
      <c r="CG741">
        <f t="shared" si="1464"/>
        <v>0</v>
      </c>
      <c r="CH741">
        <f t="shared" si="1465"/>
        <v>0</v>
      </c>
      <c r="CI741">
        <f t="shared" si="1466"/>
        <v>0</v>
      </c>
      <c r="CJ741">
        <f t="shared" si="1467"/>
        <v>0</v>
      </c>
      <c r="CK741">
        <f t="shared" si="1468"/>
        <v>0</v>
      </c>
      <c r="CL741" t="str">
        <f t="shared" si="1469"/>
        <v/>
      </c>
      <c r="CM741" t="str">
        <f t="shared" si="1470"/>
        <v/>
      </c>
      <c r="CN741" t="str">
        <f t="shared" si="1471"/>
        <v/>
      </c>
      <c r="CO741" t="str">
        <f t="shared" si="1472"/>
        <v/>
      </c>
      <c r="CP741" t="str">
        <f t="shared" si="1473"/>
        <v/>
      </c>
      <c r="CQ741" t="str">
        <f t="shared" si="1474"/>
        <v/>
      </c>
      <c r="CR741" t="str">
        <f t="shared" si="1475"/>
        <v/>
      </c>
      <c r="CS741" t="str">
        <f t="shared" si="1476"/>
        <v/>
      </c>
      <c r="CT741" t="str">
        <f t="shared" si="1477"/>
        <v/>
      </c>
      <c r="CU741" t="str">
        <f t="shared" si="1478"/>
        <v/>
      </c>
      <c r="CV741" t="str">
        <f t="shared" si="1479"/>
        <v/>
      </c>
      <c r="CW741" t="str">
        <f t="shared" si="1480"/>
        <v/>
      </c>
      <c r="CX741" t="str">
        <f t="shared" si="1481"/>
        <v/>
      </c>
      <c r="CY741" t="str">
        <f t="shared" si="1482"/>
        <v/>
      </c>
      <c r="CZ741" t="str">
        <f t="shared" si="1483"/>
        <v/>
      </c>
      <c r="DA741" t="str">
        <f t="shared" si="1484"/>
        <v/>
      </c>
      <c r="DB741" t="str">
        <f t="shared" si="1485"/>
        <v/>
      </c>
      <c r="DC741" t="str">
        <f t="shared" si="1486"/>
        <v/>
      </c>
      <c r="DD741" t="str">
        <f t="shared" si="1487"/>
        <v/>
      </c>
      <c r="DE741" t="str">
        <f t="shared" si="1488"/>
        <v/>
      </c>
      <c r="DF741" t="str">
        <f t="shared" si="1489"/>
        <v/>
      </c>
      <c r="DG741" t="str">
        <f t="shared" si="1490"/>
        <v/>
      </c>
      <c r="DH741" t="str">
        <f t="shared" si="1491"/>
        <v/>
      </c>
      <c r="DI741" t="str">
        <f t="shared" si="1492"/>
        <v/>
      </c>
      <c r="DJ741" t="str">
        <f t="shared" si="1493"/>
        <v/>
      </c>
      <c r="DK741" t="str">
        <f t="shared" si="1494"/>
        <v/>
      </c>
      <c r="DL741" t="str">
        <f t="shared" si="1495"/>
        <v/>
      </c>
      <c r="DM741" t="str">
        <f t="shared" si="1496"/>
        <v/>
      </c>
      <c r="DN741" t="str">
        <f t="shared" si="1497"/>
        <v/>
      </c>
      <c r="DO741" t="str">
        <f t="shared" si="1498"/>
        <v/>
      </c>
      <c r="DP741" t="str">
        <f t="shared" si="1499"/>
        <v/>
      </c>
      <c r="DQ741" t="str">
        <f t="shared" si="1500"/>
        <v/>
      </c>
      <c r="DR741" t="str">
        <f t="shared" si="1501"/>
        <v/>
      </c>
      <c r="DS741" t="str">
        <f t="shared" si="1502"/>
        <v/>
      </c>
      <c r="DT741" t="str">
        <f t="shared" si="1503"/>
        <v/>
      </c>
      <c r="DU741">
        <f t="shared" si="1504"/>
        <v>0</v>
      </c>
      <c r="DV741">
        <f t="shared" si="1505"/>
        <v>0</v>
      </c>
      <c r="DW741">
        <f t="shared" si="1506"/>
        <v>0</v>
      </c>
      <c r="DX741" t="str">
        <f t="shared" si="1507"/>
        <v/>
      </c>
      <c r="DY741" t="str">
        <f t="shared" si="1508"/>
        <v/>
      </c>
      <c r="DZ741" t="str">
        <f t="shared" si="1509"/>
        <v/>
      </c>
      <c r="EA741" s="5">
        <f t="shared" si="1510"/>
        <v>0</v>
      </c>
      <c r="EB741" s="3">
        <f t="shared" si="1511"/>
        <v>0</v>
      </c>
    </row>
    <row r="742" spans="2:132" x14ac:dyDescent="0.2">
      <c r="B742">
        <v>737</v>
      </c>
      <c r="C742" s="3">
        <f>Zisk!D756</f>
        <v>0</v>
      </c>
      <c r="D742">
        <f>Zisk!E756</f>
        <v>0</v>
      </c>
      <c r="E742" s="66" t="str">
        <f t="shared" si="1398"/>
        <v/>
      </c>
      <c r="F742" t="str">
        <f t="shared" si="1399"/>
        <v/>
      </c>
      <c r="G742" s="66" t="str">
        <f t="shared" si="1400"/>
        <v/>
      </c>
      <c r="J742">
        <f>VstupniParametry_SKRYT!$D$5</f>
        <v>0.02</v>
      </c>
      <c r="K742">
        <f>VstupniParametry_SKRYT!$D$6</f>
        <v>0.06</v>
      </c>
      <c r="L742">
        <f>VstupniParametry_SKRYT!$D$7</f>
        <v>0.06</v>
      </c>
      <c r="M742">
        <f>VstupniParametry_SKRYT!$D$8</f>
        <v>0.06</v>
      </c>
      <c r="N742">
        <f>VstupniParametry_SKRYT!$D$9</f>
        <v>1.7999999999999999E-2</v>
      </c>
      <c r="O742" s="27">
        <f>VstupniParametry_SKRYT!$D$10</f>
        <v>0.01</v>
      </c>
      <c r="P742" s="27">
        <f>VstupniParametry_SKRYT!$D$11</f>
        <v>0.01</v>
      </c>
      <c r="Q742" s="27">
        <f>VstupniParametry_SKRYT!$D$12</f>
        <v>0.01</v>
      </c>
      <c r="R742" s="27">
        <f>VstupniParametry_SKRYT!$D$13</f>
        <v>0.01</v>
      </c>
      <c r="S742" s="27">
        <f>VstupniParametry_SKRYT!$D$14</f>
        <v>0.01</v>
      </c>
      <c r="T742">
        <f t="shared" si="1401"/>
        <v>0</v>
      </c>
      <c r="U742">
        <f t="shared" si="1402"/>
        <v>0</v>
      </c>
      <c r="V742">
        <f t="shared" si="1403"/>
        <v>0</v>
      </c>
      <c r="W742">
        <f t="shared" si="1404"/>
        <v>0</v>
      </c>
      <c r="X742">
        <f t="shared" si="1405"/>
        <v>0</v>
      </c>
      <c r="Y742">
        <f t="shared" si="1406"/>
        <v>0</v>
      </c>
      <c r="Z742">
        <f t="shared" si="1407"/>
        <v>0</v>
      </c>
      <c r="AA742">
        <f t="shared" si="1408"/>
        <v>0</v>
      </c>
      <c r="AB742">
        <f t="shared" si="1409"/>
        <v>0</v>
      </c>
      <c r="AC742">
        <f t="shared" si="1410"/>
        <v>0</v>
      </c>
      <c r="AD742">
        <f t="shared" si="1411"/>
        <v>0</v>
      </c>
      <c r="AE742">
        <f t="shared" si="1412"/>
        <v>0</v>
      </c>
      <c r="AF742">
        <f t="shared" si="1413"/>
        <v>0</v>
      </c>
      <c r="AG742">
        <f t="shared" si="1414"/>
        <v>0</v>
      </c>
      <c r="AH742">
        <f t="shared" si="1415"/>
        <v>0</v>
      </c>
      <c r="AI742">
        <f t="shared" si="1416"/>
        <v>0</v>
      </c>
      <c r="AJ742">
        <f t="shared" si="1417"/>
        <v>0</v>
      </c>
      <c r="AK742">
        <f t="shared" si="1418"/>
        <v>0</v>
      </c>
      <c r="AL742">
        <f t="shared" si="1419"/>
        <v>0</v>
      </c>
      <c r="AM742">
        <f t="shared" si="1420"/>
        <v>0</v>
      </c>
      <c r="AN742">
        <f t="shared" si="1421"/>
        <v>0</v>
      </c>
      <c r="AO742">
        <f t="shared" si="1422"/>
        <v>0</v>
      </c>
      <c r="AP742">
        <f t="shared" si="1423"/>
        <v>0</v>
      </c>
      <c r="AQ742">
        <f t="shared" si="1424"/>
        <v>0</v>
      </c>
      <c r="AR742">
        <f t="shared" si="1425"/>
        <v>0</v>
      </c>
      <c r="AS742">
        <f t="shared" si="1426"/>
        <v>0</v>
      </c>
      <c r="AT742">
        <f t="shared" si="1396"/>
        <v>0</v>
      </c>
      <c r="AU742">
        <f t="shared" si="1427"/>
        <v>0</v>
      </c>
      <c r="AV742">
        <f t="shared" si="1428"/>
        <v>0</v>
      </c>
      <c r="AW742">
        <f t="shared" si="1397"/>
        <v>0</v>
      </c>
      <c r="AX742">
        <f t="shared" si="1429"/>
        <v>0</v>
      </c>
      <c r="AY742">
        <f t="shared" si="1430"/>
        <v>0</v>
      </c>
      <c r="AZ742">
        <f t="shared" si="1431"/>
        <v>0</v>
      </c>
      <c r="BA742">
        <f t="shared" si="1432"/>
        <v>0</v>
      </c>
      <c r="BB742">
        <f t="shared" si="1433"/>
        <v>0</v>
      </c>
      <c r="BC742">
        <f t="shared" si="1434"/>
        <v>0</v>
      </c>
      <c r="BD742">
        <f t="shared" si="1435"/>
        <v>0</v>
      </c>
      <c r="BE742">
        <f t="shared" si="1436"/>
        <v>0</v>
      </c>
      <c r="BF742">
        <f t="shared" si="1437"/>
        <v>0</v>
      </c>
      <c r="BG742">
        <f t="shared" si="1438"/>
        <v>0</v>
      </c>
      <c r="BH742">
        <f t="shared" si="1439"/>
        <v>0</v>
      </c>
      <c r="BI742">
        <f t="shared" si="1440"/>
        <v>0</v>
      </c>
      <c r="BJ742">
        <f t="shared" si="1441"/>
        <v>0</v>
      </c>
      <c r="BK742">
        <f t="shared" si="1442"/>
        <v>0</v>
      </c>
      <c r="BL742">
        <f t="shared" si="1443"/>
        <v>0</v>
      </c>
      <c r="BM742">
        <f t="shared" si="1444"/>
        <v>0</v>
      </c>
      <c r="BN742">
        <f t="shared" si="1445"/>
        <v>0</v>
      </c>
      <c r="BO742">
        <f t="shared" si="1446"/>
        <v>0</v>
      </c>
      <c r="BP742">
        <f t="shared" si="1447"/>
        <v>0</v>
      </c>
      <c r="BQ742">
        <f t="shared" si="1448"/>
        <v>0</v>
      </c>
      <c r="BR742">
        <f t="shared" si="1449"/>
        <v>0</v>
      </c>
      <c r="BS742">
        <f t="shared" si="1450"/>
        <v>0</v>
      </c>
      <c r="BT742">
        <f t="shared" si="1451"/>
        <v>0</v>
      </c>
      <c r="BU742">
        <f t="shared" si="1452"/>
        <v>0</v>
      </c>
      <c r="BV742">
        <f t="shared" si="1453"/>
        <v>0</v>
      </c>
      <c r="BW742">
        <f t="shared" si="1454"/>
        <v>0</v>
      </c>
      <c r="BX742">
        <f t="shared" si="1455"/>
        <v>0</v>
      </c>
      <c r="BY742">
        <f t="shared" si="1456"/>
        <v>0</v>
      </c>
      <c r="BZ742">
        <f t="shared" si="1457"/>
        <v>0</v>
      </c>
      <c r="CA742">
        <f t="shared" si="1458"/>
        <v>0</v>
      </c>
      <c r="CB742">
        <f t="shared" si="1459"/>
        <v>0</v>
      </c>
      <c r="CC742">
        <f t="shared" si="1460"/>
        <v>0</v>
      </c>
      <c r="CD742">
        <f t="shared" si="1461"/>
        <v>0</v>
      </c>
      <c r="CE742">
        <f t="shared" si="1462"/>
        <v>0</v>
      </c>
      <c r="CF742">
        <f t="shared" si="1463"/>
        <v>0</v>
      </c>
      <c r="CG742">
        <f t="shared" si="1464"/>
        <v>0</v>
      </c>
      <c r="CH742">
        <f t="shared" si="1465"/>
        <v>0</v>
      </c>
      <c r="CI742">
        <f t="shared" si="1466"/>
        <v>0</v>
      </c>
      <c r="CJ742">
        <f t="shared" si="1467"/>
        <v>0</v>
      </c>
      <c r="CK742">
        <f t="shared" si="1468"/>
        <v>0</v>
      </c>
      <c r="CL742" t="str">
        <f t="shared" si="1469"/>
        <v/>
      </c>
      <c r="CM742" t="str">
        <f t="shared" si="1470"/>
        <v/>
      </c>
      <c r="CN742" t="str">
        <f t="shared" si="1471"/>
        <v/>
      </c>
      <c r="CO742" t="str">
        <f t="shared" si="1472"/>
        <v/>
      </c>
      <c r="CP742" t="str">
        <f t="shared" si="1473"/>
        <v/>
      </c>
      <c r="CQ742" t="str">
        <f t="shared" si="1474"/>
        <v/>
      </c>
      <c r="CR742" t="str">
        <f t="shared" si="1475"/>
        <v/>
      </c>
      <c r="CS742" t="str">
        <f t="shared" si="1476"/>
        <v/>
      </c>
      <c r="CT742" t="str">
        <f t="shared" si="1477"/>
        <v/>
      </c>
      <c r="CU742" t="str">
        <f t="shared" si="1478"/>
        <v/>
      </c>
      <c r="CV742" t="str">
        <f t="shared" si="1479"/>
        <v/>
      </c>
      <c r="CW742" t="str">
        <f t="shared" si="1480"/>
        <v/>
      </c>
      <c r="CX742" t="str">
        <f t="shared" si="1481"/>
        <v/>
      </c>
      <c r="CY742" t="str">
        <f t="shared" si="1482"/>
        <v/>
      </c>
      <c r="CZ742" t="str">
        <f t="shared" si="1483"/>
        <v/>
      </c>
      <c r="DA742" t="str">
        <f t="shared" si="1484"/>
        <v/>
      </c>
      <c r="DB742" t="str">
        <f t="shared" si="1485"/>
        <v/>
      </c>
      <c r="DC742" t="str">
        <f t="shared" si="1486"/>
        <v/>
      </c>
      <c r="DD742" t="str">
        <f t="shared" si="1487"/>
        <v/>
      </c>
      <c r="DE742" t="str">
        <f t="shared" si="1488"/>
        <v/>
      </c>
      <c r="DF742" t="str">
        <f t="shared" si="1489"/>
        <v/>
      </c>
      <c r="DG742" t="str">
        <f t="shared" si="1490"/>
        <v/>
      </c>
      <c r="DH742" t="str">
        <f t="shared" si="1491"/>
        <v/>
      </c>
      <c r="DI742" t="str">
        <f t="shared" si="1492"/>
        <v/>
      </c>
      <c r="DJ742" t="str">
        <f t="shared" si="1493"/>
        <v/>
      </c>
      <c r="DK742" t="str">
        <f t="shared" si="1494"/>
        <v/>
      </c>
      <c r="DL742" t="str">
        <f t="shared" si="1495"/>
        <v/>
      </c>
      <c r="DM742" t="str">
        <f t="shared" si="1496"/>
        <v/>
      </c>
      <c r="DN742" t="str">
        <f t="shared" si="1497"/>
        <v/>
      </c>
      <c r="DO742" t="str">
        <f t="shared" si="1498"/>
        <v/>
      </c>
      <c r="DP742" t="str">
        <f t="shared" si="1499"/>
        <v/>
      </c>
      <c r="DQ742" t="str">
        <f t="shared" si="1500"/>
        <v/>
      </c>
      <c r="DR742" t="str">
        <f t="shared" si="1501"/>
        <v/>
      </c>
      <c r="DS742" t="str">
        <f t="shared" si="1502"/>
        <v/>
      </c>
      <c r="DT742" t="str">
        <f t="shared" si="1503"/>
        <v/>
      </c>
      <c r="DU742">
        <f t="shared" si="1504"/>
        <v>0</v>
      </c>
      <c r="DV742">
        <f t="shared" si="1505"/>
        <v>0</v>
      </c>
      <c r="DW742">
        <f t="shared" si="1506"/>
        <v>0</v>
      </c>
      <c r="DX742" t="str">
        <f t="shared" si="1507"/>
        <v/>
      </c>
      <c r="DY742" t="str">
        <f t="shared" si="1508"/>
        <v/>
      </c>
      <c r="DZ742" t="str">
        <f t="shared" si="1509"/>
        <v/>
      </c>
      <c r="EA742" s="5">
        <f t="shared" si="1510"/>
        <v>0</v>
      </c>
      <c r="EB742" s="3">
        <f t="shared" si="1511"/>
        <v>0</v>
      </c>
    </row>
    <row r="743" spans="2:132" x14ac:dyDescent="0.2">
      <c r="B743" s="25">
        <v>738</v>
      </c>
      <c r="C743" s="26">
        <f>Zisk!D757</f>
        <v>0</v>
      </c>
      <c r="D743">
        <f>Zisk!E757</f>
        <v>0</v>
      </c>
      <c r="E743" s="66" t="str">
        <f t="shared" si="1398"/>
        <v/>
      </c>
      <c r="F743" t="str">
        <f t="shared" si="1399"/>
        <v/>
      </c>
      <c r="G743" s="66" t="str">
        <f t="shared" si="1400"/>
        <v/>
      </c>
      <c r="H743" s="25"/>
      <c r="I743" s="25"/>
      <c r="J743">
        <f>VstupniParametry_SKRYT!$D$5</f>
        <v>0.02</v>
      </c>
      <c r="K743">
        <f>VstupniParametry_SKRYT!$D$6</f>
        <v>0.06</v>
      </c>
      <c r="L743">
        <f>VstupniParametry_SKRYT!$D$7</f>
        <v>0.06</v>
      </c>
      <c r="M743">
        <f>VstupniParametry_SKRYT!$D$8</f>
        <v>0.06</v>
      </c>
      <c r="N743">
        <f>VstupniParametry_SKRYT!$D$9</f>
        <v>1.7999999999999999E-2</v>
      </c>
      <c r="O743" s="27">
        <f>VstupniParametry_SKRYT!$D$10</f>
        <v>0.01</v>
      </c>
      <c r="P743" s="27">
        <f>VstupniParametry_SKRYT!$D$11</f>
        <v>0.01</v>
      </c>
      <c r="Q743" s="27">
        <f>VstupniParametry_SKRYT!$D$12</f>
        <v>0.01</v>
      </c>
      <c r="R743" s="27">
        <f>VstupniParametry_SKRYT!$D$13</f>
        <v>0.01</v>
      </c>
      <c r="S743" s="27">
        <f>VstupniParametry_SKRYT!$D$14</f>
        <v>0.01</v>
      </c>
      <c r="T743">
        <f t="shared" si="1401"/>
        <v>0</v>
      </c>
      <c r="U743">
        <f t="shared" si="1402"/>
        <v>0</v>
      </c>
      <c r="V743">
        <f t="shared" si="1403"/>
        <v>0</v>
      </c>
      <c r="W743">
        <f t="shared" si="1404"/>
        <v>0</v>
      </c>
      <c r="X743">
        <f t="shared" si="1405"/>
        <v>0</v>
      </c>
      <c r="Y743">
        <f t="shared" si="1406"/>
        <v>0</v>
      </c>
      <c r="Z743">
        <f t="shared" si="1407"/>
        <v>0</v>
      </c>
      <c r="AA743">
        <f t="shared" si="1408"/>
        <v>0</v>
      </c>
      <c r="AB743">
        <f t="shared" si="1409"/>
        <v>0</v>
      </c>
      <c r="AC743">
        <f t="shared" si="1410"/>
        <v>0</v>
      </c>
      <c r="AD743">
        <f t="shared" si="1411"/>
        <v>0</v>
      </c>
      <c r="AE743">
        <f t="shared" si="1412"/>
        <v>0</v>
      </c>
      <c r="AF743">
        <f t="shared" si="1413"/>
        <v>0</v>
      </c>
      <c r="AG743">
        <f t="shared" si="1414"/>
        <v>0</v>
      </c>
      <c r="AH743">
        <f t="shared" si="1415"/>
        <v>0</v>
      </c>
      <c r="AI743">
        <f t="shared" si="1416"/>
        <v>0</v>
      </c>
      <c r="AJ743">
        <f t="shared" si="1417"/>
        <v>0</v>
      </c>
      <c r="AK743">
        <f t="shared" si="1418"/>
        <v>0</v>
      </c>
      <c r="AL743">
        <f t="shared" si="1419"/>
        <v>0</v>
      </c>
      <c r="AM743">
        <f t="shared" si="1420"/>
        <v>0</v>
      </c>
      <c r="AN743">
        <f t="shared" si="1421"/>
        <v>0</v>
      </c>
      <c r="AO743">
        <f t="shared" si="1422"/>
        <v>0</v>
      </c>
      <c r="AP743">
        <f t="shared" si="1423"/>
        <v>0</v>
      </c>
      <c r="AQ743">
        <f t="shared" si="1424"/>
        <v>0</v>
      </c>
      <c r="AR743">
        <f t="shared" si="1425"/>
        <v>0</v>
      </c>
      <c r="AS743">
        <f t="shared" si="1426"/>
        <v>0</v>
      </c>
      <c r="AT743">
        <f t="shared" si="1396"/>
        <v>0</v>
      </c>
      <c r="AU743">
        <f t="shared" si="1427"/>
        <v>0</v>
      </c>
      <c r="AV743">
        <f t="shared" si="1428"/>
        <v>0</v>
      </c>
      <c r="AW743">
        <f t="shared" si="1397"/>
        <v>0</v>
      </c>
      <c r="AX743">
        <f t="shared" si="1429"/>
        <v>0</v>
      </c>
      <c r="AY743">
        <f t="shared" si="1430"/>
        <v>0</v>
      </c>
      <c r="AZ743">
        <f t="shared" si="1431"/>
        <v>0</v>
      </c>
      <c r="BA743">
        <f t="shared" si="1432"/>
        <v>0</v>
      </c>
      <c r="BB743">
        <f t="shared" si="1433"/>
        <v>0</v>
      </c>
      <c r="BC743">
        <f t="shared" si="1434"/>
        <v>0</v>
      </c>
      <c r="BD743">
        <f t="shared" si="1435"/>
        <v>0</v>
      </c>
      <c r="BE743">
        <f t="shared" si="1436"/>
        <v>0</v>
      </c>
      <c r="BF743">
        <f t="shared" si="1437"/>
        <v>0</v>
      </c>
      <c r="BG743">
        <f t="shared" si="1438"/>
        <v>0</v>
      </c>
      <c r="BH743">
        <f t="shared" si="1439"/>
        <v>0</v>
      </c>
      <c r="BI743">
        <f t="shared" si="1440"/>
        <v>0</v>
      </c>
      <c r="BJ743">
        <f t="shared" si="1441"/>
        <v>0</v>
      </c>
      <c r="BK743">
        <f t="shared" si="1442"/>
        <v>0</v>
      </c>
      <c r="BL743">
        <f t="shared" si="1443"/>
        <v>0</v>
      </c>
      <c r="BM743">
        <f t="shared" si="1444"/>
        <v>0</v>
      </c>
      <c r="BN743">
        <f t="shared" si="1445"/>
        <v>0</v>
      </c>
      <c r="BO743">
        <f t="shared" si="1446"/>
        <v>0</v>
      </c>
      <c r="BP743">
        <f t="shared" si="1447"/>
        <v>0</v>
      </c>
      <c r="BQ743">
        <f t="shared" si="1448"/>
        <v>0</v>
      </c>
      <c r="BR743">
        <f t="shared" si="1449"/>
        <v>0</v>
      </c>
      <c r="BS743">
        <f t="shared" si="1450"/>
        <v>0</v>
      </c>
      <c r="BT743">
        <f t="shared" si="1451"/>
        <v>0</v>
      </c>
      <c r="BU743">
        <f t="shared" si="1452"/>
        <v>0</v>
      </c>
      <c r="BV743">
        <f t="shared" si="1453"/>
        <v>0</v>
      </c>
      <c r="BW743">
        <f t="shared" si="1454"/>
        <v>0</v>
      </c>
      <c r="BX743">
        <f t="shared" si="1455"/>
        <v>0</v>
      </c>
      <c r="BY743">
        <f t="shared" si="1456"/>
        <v>0</v>
      </c>
      <c r="BZ743">
        <f t="shared" si="1457"/>
        <v>0</v>
      </c>
      <c r="CA743">
        <f t="shared" si="1458"/>
        <v>0</v>
      </c>
      <c r="CB743">
        <f t="shared" si="1459"/>
        <v>0</v>
      </c>
      <c r="CC743">
        <f t="shared" si="1460"/>
        <v>0</v>
      </c>
      <c r="CD743">
        <f t="shared" si="1461"/>
        <v>0</v>
      </c>
      <c r="CE743">
        <f t="shared" si="1462"/>
        <v>0</v>
      </c>
      <c r="CF743">
        <f t="shared" si="1463"/>
        <v>0</v>
      </c>
      <c r="CG743">
        <f t="shared" si="1464"/>
        <v>0</v>
      </c>
      <c r="CH743">
        <f t="shared" si="1465"/>
        <v>0</v>
      </c>
      <c r="CI743">
        <f t="shared" si="1466"/>
        <v>0</v>
      </c>
      <c r="CJ743">
        <f t="shared" si="1467"/>
        <v>0</v>
      </c>
      <c r="CK743">
        <f t="shared" si="1468"/>
        <v>0</v>
      </c>
      <c r="CL743" t="str">
        <f t="shared" si="1469"/>
        <v/>
      </c>
      <c r="CM743" t="str">
        <f t="shared" si="1470"/>
        <v/>
      </c>
      <c r="CN743" t="str">
        <f t="shared" si="1471"/>
        <v/>
      </c>
      <c r="CO743" t="str">
        <f t="shared" si="1472"/>
        <v/>
      </c>
      <c r="CP743" t="str">
        <f t="shared" si="1473"/>
        <v/>
      </c>
      <c r="CQ743" t="str">
        <f t="shared" si="1474"/>
        <v/>
      </c>
      <c r="CR743" t="str">
        <f t="shared" si="1475"/>
        <v/>
      </c>
      <c r="CS743" t="str">
        <f t="shared" si="1476"/>
        <v/>
      </c>
      <c r="CT743" t="str">
        <f t="shared" si="1477"/>
        <v/>
      </c>
      <c r="CU743" t="str">
        <f t="shared" si="1478"/>
        <v/>
      </c>
      <c r="CV743" t="str">
        <f t="shared" si="1479"/>
        <v/>
      </c>
      <c r="CW743" t="str">
        <f t="shared" si="1480"/>
        <v/>
      </c>
      <c r="CX743" t="str">
        <f t="shared" si="1481"/>
        <v/>
      </c>
      <c r="CY743" t="str">
        <f t="shared" si="1482"/>
        <v/>
      </c>
      <c r="CZ743" t="str">
        <f t="shared" si="1483"/>
        <v/>
      </c>
      <c r="DA743" t="str">
        <f t="shared" si="1484"/>
        <v/>
      </c>
      <c r="DB743" t="str">
        <f t="shared" si="1485"/>
        <v/>
      </c>
      <c r="DC743" t="str">
        <f t="shared" si="1486"/>
        <v/>
      </c>
      <c r="DD743" t="str">
        <f t="shared" si="1487"/>
        <v/>
      </c>
      <c r="DE743" t="str">
        <f t="shared" si="1488"/>
        <v/>
      </c>
      <c r="DF743" t="str">
        <f t="shared" si="1489"/>
        <v/>
      </c>
      <c r="DG743" t="str">
        <f t="shared" si="1490"/>
        <v/>
      </c>
      <c r="DH743" t="str">
        <f t="shared" si="1491"/>
        <v/>
      </c>
      <c r="DI743" t="str">
        <f t="shared" si="1492"/>
        <v/>
      </c>
      <c r="DJ743" t="str">
        <f t="shared" si="1493"/>
        <v/>
      </c>
      <c r="DK743" t="str">
        <f t="shared" si="1494"/>
        <v/>
      </c>
      <c r="DL743" t="str">
        <f t="shared" si="1495"/>
        <v/>
      </c>
      <c r="DM743" t="str">
        <f t="shared" si="1496"/>
        <v/>
      </c>
      <c r="DN743" t="str">
        <f t="shared" si="1497"/>
        <v/>
      </c>
      <c r="DO743" t="str">
        <f t="shared" si="1498"/>
        <v/>
      </c>
      <c r="DP743" t="str">
        <f t="shared" si="1499"/>
        <v/>
      </c>
      <c r="DQ743" t="str">
        <f t="shared" si="1500"/>
        <v/>
      </c>
      <c r="DR743" t="str">
        <f t="shared" si="1501"/>
        <v/>
      </c>
      <c r="DS743" t="str">
        <f t="shared" si="1502"/>
        <v/>
      </c>
      <c r="DT743" t="str">
        <f t="shared" si="1503"/>
        <v/>
      </c>
      <c r="DU743">
        <f t="shared" si="1504"/>
        <v>0</v>
      </c>
      <c r="DV743">
        <f t="shared" si="1505"/>
        <v>0</v>
      </c>
      <c r="DW743">
        <f t="shared" si="1506"/>
        <v>0</v>
      </c>
      <c r="DX743" t="str">
        <f t="shared" si="1507"/>
        <v/>
      </c>
      <c r="DY743" t="str">
        <f t="shared" si="1508"/>
        <v/>
      </c>
      <c r="DZ743" t="str">
        <f t="shared" si="1509"/>
        <v/>
      </c>
      <c r="EA743" s="5">
        <f t="shared" si="1510"/>
        <v>0</v>
      </c>
      <c r="EB743" s="3">
        <f t="shared" si="1511"/>
        <v>0</v>
      </c>
    </row>
    <row r="744" spans="2:132" x14ac:dyDescent="0.2">
      <c r="B744">
        <v>739</v>
      </c>
      <c r="C744" s="3">
        <f>Zisk!D758</f>
        <v>0</v>
      </c>
      <c r="D744">
        <f>Zisk!E758</f>
        <v>0</v>
      </c>
      <c r="E744" s="66" t="str">
        <f t="shared" si="1398"/>
        <v/>
      </c>
      <c r="F744" t="str">
        <f t="shared" si="1399"/>
        <v/>
      </c>
      <c r="G744" s="66" t="str">
        <f t="shared" si="1400"/>
        <v/>
      </c>
      <c r="J744">
        <f>VstupniParametry_SKRYT!$D$5</f>
        <v>0.02</v>
      </c>
      <c r="K744">
        <f>VstupniParametry_SKRYT!$D$6</f>
        <v>0.06</v>
      </c>
      <c r="L744">
        <f>VstupniParametry_SKRYT!$D$7</f>
        <v>0.06</v>
      </c>
      <c r="M744">
        <f>VstupniParametry_SKRYT!$D$8</f>
        <v>0.06</v>
      </c>
      <c r="N744">
        <f>VstupniParametry_SKRYT!$D$9</f>
        <v>1.7999999999999999E-2</v>
      </c>
      <c r="O744" s="27">
        <f>VstupniParametry_SKRYT!$D$10</f>
        <v>0.01</v>
      </c>
      <c r="P744" s="27">
        <f>VstupniParametry_SKRYT!$D$11</f>
        <v>0.01</v>
      </c>
      <c r="Q744" s="27">
        <f>VstupniParametry_SKRYT!$D$12</f>
        <v>0.01</v>
      </c>
      <c r="R744" s="27">
        <f>VstupniParametry_SKRYT!$D$13</f>
        <v>0.01</v>
      </c>
      <c r="S744" s="27">
        <f>VstupniParametry_SKRYT!$D$14</f>
        <v>0.01</v>
      </c>
      <c r="T744">
        <f t="shared" si="1401"/>
        <v>0</v>
      </c>
      <c r="U744">
        <f t="shared" si="1402"/>
        <v>0</v>
      </c>
      <c r="V744">
        <f t="shared" si="1403"/>
        <v>0</v>
      </c>
      <c r="W744">
        <f t="shared" si="1404"/>
        <v>0</v>
      </c>
      <c r="X744">
        <f t="shared" si="1405"/>
        <v>0</v>
      </c>
      <c r="Y744">
        <f t="shared" si="1406"/>
        <v>0</v>
      </c>
      <c r="Z744">
        <f t="shared" si="1407"/>
        <v>0</v>
      </c>
      <c r="AA744">
        <f t="shared" si="1408"/>
        <v>0</v>
      </c>
      <c r="AB744">
        <f t="shared" si="1409"/>
        <v>0</v>
      </c>
      <c r="AC744">
        <f t="shared" si="1410"/>
        <v>0</v>
      </c>
      <c r="AD744">
        <f t="shared" si="1411"/>
        <v>0</v>
      </c>
      <c r="AE744">
        <f t="shared" si="1412"/>
        <v>0</v>
      </c>
      <c r="AF744">
        <f t="shared" si="1413"/>
        <v>0</v>
      </c>
      <c r="AG744">
        <f t="shared" si="1414"/>
        <v>0</v>
      </c>
      <c r="AH744">
        <f t="shared" si="1415"/>
        <v>0</v>
      </c>
      <c r="AI744">
        <f t="shared" si="1416"/>
        <v>0</v>
      </c>
      <c r="AJ744">
        <f t="shared" si="1417"/>
        <v>0</v>
      </c>
      <c r="AK744">
        <f t="shared" si="1418"/>
        <v>0</v>
      </c>
      <c r="AL744">
        <f t="shared" si="1419"/>
        <v>0</v>
      </c>
      <c r="AM744">
        <f t="shared" si="1420"/>
        <v>0</v>
      </c>
      <c r="AN744">
        <f t="shared" si="1421"/>
        <v>0</v>
      </c>
      <c r="AO744">
        <f t="shared" si="1422"/>
        <v>0</v>
      </c>
      <c r="AP744">
        <f t="shared" si="1423"/>
        <v>0</v>
      </c>
      <c r="AQ744">
        <f t="shared" si="1424"/>
        <v>0</v>
      </c>
      <c r="AR744">
        <f t="shared" si="1425"/>
        <v>0</v>
      </c>
      <c r="AS744">
        <f t="shared" si="1426"/>
        <v>0</v>
      </c>
      <c r="AT744">
        <f t="shared" si="1396"/>
        <v>0</v>
      </c>
      <c r="AU744">
        <f t="shared" si="1427"/>
        <v>0</v>
      </c>
      <c r="AV744">
        <f t="shared" si="1428"/>
        <v>0</v>
      </c>
      <c r="AW744">
        <f t="shared" si="1397"/>
        <v>0</v>
      </c>
      <c r="AX744">
        <f t="shared" si="1429"/>
        <v>0</v>
      </c>
      <c r="AY744">
        <f t="shared" si="1430"/>
        <v>0</v>
      </c>
      <c r="AZ744">
        <f t="shared" si="1431"/>
        <v>0</v>
      </c>
      <c r="BA744">
        <f t="shared" si="1432"/>
        <v>0</v>
      </c>
      <c r="BB744">
        <f t="shared" si="1433"/>
        <v>0</v>
      </c>
      <c r="BC744">
        <f t="shared" si="1434"/>
        <v>0</v>
      </c>
      <c r="BD744">
        <f t="shared" si="1435"/>
        <v>0</v>
      </c>
      <c r="BE744">
        <f t="shared" si="1436"/>
        <v>0</v>
      </c>
      <c r="BF744">
        <f t="shared" si="1437"/>
        <v>0</v>
      </c>
      <c r="BG744">
        <f t="shared" si="1438"/>
        <v>0</v>
      </c>
      <c r="BH744">
        <f t="shared" si="1439"/>
        <v>0</v>
      </c>
      <c r="BI744">
        <f t="shared" si="1440"/>
        <v>0</v>
      </c>
      <c r="BJ744">
        <f t="shared" si="1441"/>
        <v>0</v>
      </c>
      <c r="BK744">
        <f t="shared" si="1442"/>
        <v>0</v>
      </c>
      <c r="BL744">
        <f t="shared" si="1443"/>
        <v>0</v>
      </c>
      <c r="BM744">
        <f t="shared" si="1444"/>
        <v>0</v>
      </c>
      <c r="BN744">
        <f t="shared" si="1445"/>
        <v>0</v>
      </c>
      <c r="BO744">
        <f t="shared" si="1446"/>
        <v>0</v>
      </c>
      <c r="BP744">
        <f t="shared" si="1447"/>
        <v>0</v>
      </c>
      <c r="BQ744">
        <f t="shared" si="1448"/>
        <v>0</v>
      </c>
      <c r="BR744">
        <f t="shared" si="1449"/>
        <v>0</v>
      </c>
      <c r="BS744">
        <f t="shared" si="1450"/>
        <v>0</v>
      </c>
      <c r="BT744">
        <f t="shared" si="1451"/>
        <v>0</v>
      </c>
      <c r="BU744">
        <f t="shared" si="1452"/>
        <v>0</v>
      </c>
      <c r="BV744">
        <f t="shared" si="1453"/>
        <v>0</v>
      </c>
      <c r="BW744">
        <f t="shared" si="1454"/>
        <v>0</v>
      </c>
      <c r="BX744">
        <f t="shared" si="1455"/>
        <v>0</v>
      </c>
      <c r="BY744">
        <f t="shared" si="1456"/>
        <v>0</v>
      </c>
      <c r="BZ744">
        <f t="shared" si="1457"/>
        <v>0</v>
      </c>
      <c r="CA744">
        <f t="shared" si="1458"/>
        <v>0</v>
      </c>
      <c r="CB744">
        <f t="shared" si="1459"/>
        <v>0</v>
      </c>
      <c r="CC744">
        <f t="shared" si="1460"/>
        <v>0</v>
      </c>
      <c r="CD744">
        <f t="shared" si="1461"/>
        <v>0</v>
      </c>
      <c r="CE744">
        <f t="shared" si="1462"/>
        <v>0</v>
      </c>
      <c r="CF744">
        <f t="shared" si="1463"/>
        <v>0</v>
      </c>
      <c r="CG744">
        <f t="shared" si="1464"/>
        <v>0</v>
      </c>
      <c r="CH744">
        <f t="shared" si="1465"/>
        <v>0</v>
      </c>
      <c r="CI744">
        <f t="shared" si="1466"/>
        <v>0</v>
      </c>
      <c r="CJ744">
        <f t="shared" si="1467"/>
        <v>0</v>
      </c>
      <c r="CK744">
        <f t="shared" si="1468"/>
        <v>0</v>
      </c>
      <c r="CL744" t="str">
        <f t="shared" si="1469"/>
        <v/>
      </c>
      <c r="CM744" t="str">
        <f t="shared" si="1470"/>
        <v/>
      </c>
      <c r="CN744" t="str">
        <f t="shared" si="1471"/>
        <v/>
      </c>
      <c r="CO744" t="str">
        <f t="shared" si="1472"/>
        <v/>
      </c>
      <c r="CP744" t="str">
        <f t="shared" si="1473"/>
        <v/>
      </c>
      <c r="CQ744" t="str">
        <f t="shared" si="1474"/>
        <v/>
      </c>
      <c r="CR744" t="str">
        <f t="shared" si="1475"/>
        <v/>
      </c>
      <c r="CS744" t="str">
        <f t="shared" si="1476"/>
        <v/>
      </c>
      <c r="CT744" t="str">
        <f t="shared" si="1477"/>
        <v/>
      </c>
      <c r="CU744" t="str">
        <f t="shared" si="1478"/>
        <v/>
      </c>
      <c r="CV744" t="str">
        <f t="shared" si="1479"/>
        <v/>
      </c>
      <c r="CW744" t="str">
        <f t="shared" si="1480"/>
        <v/>
      </c>
      <c r="CX744" t="str">
        <f t="shared" si="1481"/>
        <v/>
      </c>
      <c r="CY744" t="str">
        <f t="shared" si="1482"/>
        <v/>
      </c>
      <c r="CZ744" t="str">
        <f t="shared" si="1483"/>
        <v/>
      </c>
      <c r="DA744" t="str">
        <f t="shared" si="1484"/>
        <v/>
      </c>
      <c r="DB744" t="str">
        <f t="shared" si="1485"/>
        <v/>
      </c>
      <c r="DC744" t="str">
        <f t="shared" si="1486"/>
        <v/>
      </c>
      <c r="DD744" t="str">
        <f t="shared" si="1487"/>
        <v/>
      </c>
      <c r="DE744" t="str">
        <f t="shared" si="1488"/>
        <v/>
      </c>
      <c r="DF744" t="str">
        <f t="shared" si="1489"/>
        <v/>
      </c>
      <c r="DG744" t="str">
        <f t="shared" si="1490"/>
        <v/>
      </c>
      <c r="DH744" t="str">
        <f t="shared" si="1491"/>
        <v/>
      </c>
      <c r="DI744" t="str">
        <f t="shared" si="1492"/>
        <v/>
      </c>
      <c r="DJ744" t="str">
        <f t="shared" si="1493"/>
        <v/>
      </c>
      <c r="DK744" t="str">
        <f t="shared" si="1494"/>
        <v/>
      </c>
      <c r="DL744" t="str">
        <f t="shared" si="1495"/>
        <v/>
      </c>
      <c r="DM744" t="str">
        <f t="shared" si="1496"/>
        <v/>
      </c>
      <c r="DN744" t="str">
        <f t="shared" si="1497"/>
        <v/>
      </c>
      <c r="DO744" t="str">
        <f t="shared" si="1498"/>
        <v/>
      </c>
      <c r="DP744" t="str">
        <f t="shared" si="1499"/>
        <v/>
      </c>
      <c r="DQ744" t="str">
        <f t="shared" si="1500"/>
        <v/>
      </c>
      <c r="DR744" t="str">
        <f t="shared" si="1501"/>
        <v/>
      </c>
      <c r="DS744" t="str">
        <f t="shared" si="1502"/>
        <v/>
      </c>
      <c r="DT744" t="str">
        <f t="shared" si="1503"/>
        <v/>
      </c>
      <c r="DU744">
        <f t="shared" si="1504"/>
        <v>0</v>
      </c>
      <c r="DV744">
        <f t="shared" si="1505"/>
        <v>0</v>
      </c>
      <c r="DW744">
        <f t="shared" si="1506"/>
        <v>0</v>
      </c>
      <c r="DX744" t="str">
        <f t="shared" si="1507"/>
        <v/>
      </c>
      <c r="DY744" t="str">
        <f t="shared" si="1508"/>
        <v/>
      </c>
      <c r="DZ744" t="str">
        <f t="shared" si="1509"/>
        <v/>
      </c>
      <c r="EA744" s="5">
        <f t="shared" si="1510"/>
        <v>0</v>
      </c>
      <c r="EB744" s="3">
        <f t="shared" si="1511"/>
        <v>0</v>
      </c>
    </row>
    <row r="745" spans="2:132" x14ac:dyDescent="0.2">
      <c r="B745" s="25">
        <v>740</v>
      </c>
      <c r="C745" s="26">
        <f>Zisk!D759</f>
        <v>0</v>
      </c>
      <c r="D745">
        <f>Zisk!E759</f>
        <v>0</v>
      </c>
      <c r="E745" s="66" t="str">
        <f t="shared" si="1398"/>
        <v/>
      </c>
      <c r="F745" t="str">
        <f t="shared" si="1399"/>
        <v/>
      </c>
      <c r="G745" s="66" t="str">
        <f t="shared" si="1400"/>
        <v/>
      </c>
      <c r="H745" s="25"/>
      <c r="I745" s="25"/>
      <c r="J745">
        <f>VstupniParametry_SKRYT!$D$5</f>
        <v>0.02</v>
      </c>
      <c r="K745">
        <f>VstupniParametry_SKRYT!$D$6</f>
        <v>0.06</v>
      </c>
      <c r="L745">
        <f>VstupniParametry_SKRYT!$D$7</f>
        <v>0.06</v>
      </c>
      <c r="M745">
        <f>VstupniParametry_SKRYT!$D$8</f>
        <v>0.06</v>
      </c>
      <c r="N745">
        <f>VstupniParametry_SKRYT!$D$9</f>
        <v>1.7999999999999999E-2</v>
      </c>
      <c r="O745" s="27">
        <f>VstupniParametry_SKRYT!$D$10</f>
        <v>0.01</v>
      </c>
      <c r="P745" s="27">
        <f>VstupniParametry_SKRYT!$D$11</f>
        <v>0.01</v>
      </c>
      <c r="Q745" s="27">
        <f>VstupniParametry_SKRYT!$D$12</f>
        <v>0.01</v>
      </c>
      <c r="R745" s="27">
        <f>VstupniParametry_SKRYT!$D$13</f>
        <v>0.01</v>
      </c>
      <c r="S745" s="27">
        <f>VstupniParametry_SKRYT!$D$14</f>
        <v>0.01</v>
      </c>
      <c r="T745">
        <f t="shared" si="1401"/>
        <v>0</v>
      </c>
      <c r="U745">
        <f t="shared" si="1402"/>
        <v>0</v>
      </c>
      <c r="V745">
        <f t="shared" si="1403"/>
        <v>0</v>
      </c>
      <c r="W745">
        <f t="shared" si="1404"/>
        <v>0</v>
      </c>
      <c r="X745">
        <f t="shared" si="1405"/>
        <v>0</v>
      </c>
      <c r="Y745">
        <f t="shared" si="1406"/>
        <v>0</v>
      </c>
      <c r="Z745">
        <f t="shared" si="1407"/>
        <v>0</v>
      </c>
      <c r="AA745">
        <f t="shared" si="1408"/>
        <v>0</v>
      </c>
      <c r="AB745">
        <f t="shared" si="1409"/>
        <v>0</v>
      </c>
      <c r="AC745">
        <f t="shared" si="1410"/>
        <v>0</v>
      </c>
      <c r="AD745">
        <f t="shared" si="1411"/>
        <v>0</v>
      </c>
      <c r="AE745">
        <f t="shared" si="1412"/>
        <v>0</v>
      </c>
      <c r="AF745">
        <f t="shared" si="1413"/>
        <v>0</v>
      </c>
      <c r="AG745">
        <f t="shared" si="1414"/>
        <v>0</v>
      </c>
      <c r="AH745">
        <f t="shared" si="1415"/>
        <v>0</v>
      </c>
      <c r="AI745">
        <f t="shared" si="1416"/>
        <v>0</v>
      </c>
      <c r="AJ745">
        <f t="shared" si="1417"/>
        <v>0</v>
      </c>
      <c r="AK745">
        <f t="shared" si="1418"/>
        <v>0</v>
      </c>
      <c r="AL745">
        <f t="shared" si="1419"/>
        <v>0</v>
      </c>
      <c r="AM745">
        <f t="shared" si="1420"/>
        <v>0</v>
      </c>
      <c r="AN745">
        <f t="shared" si="1421"/>
        <v>0</v>
      </c>
      <c r="AO745">
        <f t="shared" si="1422"/>
        <v>0</v>
      </c>
      <c r="AP745">
        <f t="shared" si="1423"/>
        <v>0</v>
      </c>
      <c r="AQ745">
        <f t="shared" si="1424"/>
        <v>0</v>
      </c>
      <c r="AR745">
        <f t="shared" si="1425"/>
        <v>0</v>
      </c>
      <c r="AS745">
        <f t="shared" si="1426"/>
        <v>0</v>
      </c>
      <c r="AT745">
        <f t="shared" si="1396"/>
        <v>0</v>
      </c>
      <c r="AU745">
        <f t="shared" si="1427"/>
        <v>0</v>
      </c>
      <c r="AV745">
        <f t="shared" si="1428"/>
        <v>0</v>
      </c>
      <c r="AW745">
        <f t="shared" si="1397"/>
        <v>0</v>
      </c>
      <c r="AX745">
        <f t="shared" si="1429"/>
        <v>0</v>
      </c>
      <c r="AY745">
        <f t="shared" si="1430"/>
        <v>0</v>
      </c>
      <c r="AZ745">
        <f t="shared" si="1431"/>
        <v>0</v>
      </c>
      <c r="BA745">
        <f t="shared" si="1432"/>
        <v>0</v>
      </c>
      <c r="BB745">
        <f t="shared" si="1433"/>
        <v>0</v>
      </c>
      <c r="BC745">
        <f t="shared" si="1434"/>
        <v>0</v>
      </c>
      <c r="BD745">
        <f t="shared" si="1435"/>
        <v>0</v>
      </c>
      <c r="BE745">
        <f t="shared" si="1436"/>
        <v>0</v>
      </c>
      <c r="BF745">
        <f t="shared" si="1437"/>
        <v>0</v>
      </c>
      <c r="BG745">
        <f t="shared" si="1438"/>
        <v>0</v>
      </c>
      <c r="BH745">
        <f t="shared" si="1439"/>
        <v>0</v>
      </c>
      <c r="BI745">
        <f t="shared" si="1440"/>
        <v>0</v>
      </c>
      <c r="BJ745">
        <f t="shared" si="1441"/>
        <v>0</v>
      </c>
      <c r="BK745">
        <f t="shared" si="1442"/>
        <v>0</v>
      </c>
      <c r="BL745">
        <f t="shared" si="1443"/>
        <v>0</v>
      </c>
      <c r="BM745">
        <f t="shared" si="1444"/>
        <v>0</v>
      </c>
      <c r="BN745">
        <f t="shared" si="1445"/>
        <v>0</v>
      </c>
      <c r="BO745">
        <f t="shared" si="1446"/>
        <v>0</v>
      </c>
      <c r="BP745">
        <f t="shared" si="1447"/>
        <v>0</v>
      </c>
      <c r="BQ745">
        <f t="shared" si="1448"/>
        <v>0</v>
      </c>
      <c r="BR745">
        <f t="shared" si="1449"/>
        <v>0</v>
      </c>
      <c r="BS745">
        <f t="shared" si="1450"/>
        <v>0</v>
      </c>
      <c r="BT745">
        <f t="shared" si="1451"/>
        <v>0</v>
      </c>
      <c r="BU745">
        <f t="shared" si="1452"/>
        <v>0</v>
      </c>
      <c r="BV745">
        <f t="shared" si="1453"/>
        <v>0</v>
      </c>
      <c r="BW745">
        <f t="shared" si="1454"/>
        <v>0</v>
      </c>
      <c r="BX745">
        <f t="shared" si="1455"/>
        <v>0</v>
      </c>
      <c r="BY745">
        <f t="shared" si="1456"/>
        <v>0</v>
      </c>
      <c r="BZ745">
        <f t="shared" si="1457"/>
        <v>0</v>
      </c>
      <c r="CA745">
        <f t="shared" si="1458"/>
        <v>0</v>
      </c>
      <c r="CB745">
        <f t="shared" si="1459"/>
        <v>0</v>
      </c>
      <c r="CC745">
        <f t="shared" si="1460"/>
        <v>0</v>
      </c>
      <c r="CD745">
        <f t="shared" si="1461"/>
        <v>0</v>
      </c>
      <c r="CE745">
        <f t="shared" si="1462"/>
        <v>0</v>
      </c>
      <c r="CF745">
        <f t="shared" si="1463"/>
        <v>0</v>
      </c>
      <c r="CG745">
        <f t="shared" si="1464"/>
        <v>0</v>
      </c>
      <c r="CH745">
        <f t="shared" si="1465"/>
        <v>0</v>
      </c>
      <c r="CI745">
        <f t="shared" si="1466"/>
        <v>0</v>
      </c>
      <c r="CJ745">
        <f t="shared" si="1467"/>
        <v>0</v>
      </c>
      <c r="CK745">
        <f t="shared" si="1468"/>
        <v>0</v>
      </c>
      <c r="CL745" t="str">
        <f t="shared" si="1469"/>
        <v/>
      </c>
      <c r="CM745" t="str">
        <f t="shared" si="1470"/>
        <v/>
      </c>
      <c r="CN745" t="str">
        <f t="shared" si="1471"/>
        <v/>
      </c>
      <c r="CO745" t="str">
        <f t="shared" si="1472"/>
        <v/>
      </c>
      <c r="CP745" t="str">
        <f t="shared" si="1473"/>
        <v/>
      </c>
      <c r="CQ745" t="str">
        <f t="shared" si="1474"/>
        <v/>
      </c>
      <c r="CR745" t="str">
        <f t="shared" si="1475"/>
        <v/>
      </c>
      <c r="CS745" t="str">
        <f t="shared" si="1476"/>
        <v/>
      </c>
      <c r="CT745" t="str">
        <f t="shared" si="1477"/>
        <v/>
      </c>
      <c r="CU745" t="str">
        <f t="shared" si="1478"/>
        <v/>
      </c>
      <c r="CV745" t="str">
        <f t="shared" si="1479"/>
        <v/>
      </c>
      <c r="CW745" t="str">
        <f t="shared" si="1480"/>
        <v/>
      </c>
      <c r="CX745" t="str">
        <f t="shared" si="1481"/>
        <v/>
      </c>
      <c r="CY745" t="str">
        <f t="shared" si="1482"/>
        <v/>
      </c>
      <c r="CZ745" t="str">
        <f t="shared" si="1483"/>
        <v/>
      </c>
      <c r="DA745" t="str">
        <f t="shared" si="1484"/>
        <v/>
      </c>
      <c r="DB745" t="str">
        <f t="shared" si="1485"/>
        <v/>
      </c>
      <c r="DC745" t="str">
        <f t="shared" si="1486"/>
        <v/>
      </c>
      <c r="DD745" t="str">
        <f t="shared" si="1487"/>
        <v/>
      </c>
      <c r="DE745" t="str">
        <f t="shared" si="1488"/>
        <v/>
      </c>
      <c r="DF745" t="str">
        <f t="shared" si="1489"/>
        <v/>
      </c>
      <c r="DG745" t="str">
        <f t="shared" si="1490"/>
        <v/>
      </c>
      <c r="DH745" t="str">
        <f t="shared" si="1491"/>
        <v/>
      </c>
      <c r="DI745" t="str">
        <f t="shared" si="1492"/>
        <v/>
      </c>
      <c r="DJ745" t="str">
        <f t="shared" si="1493"/>
        <v/>
      </c>
      <c r="DK745" t="str">
        <f t="shared" si="1494"/>
        <v/>
      </c>
      <c r="DL745" t="str">
        <f t="shared" si="1495"/>
        <v/>
      </c>
      <c r="DM745" t="str">
        <f t="shared" si="1496"/>
        <v/>
      </c>
      <c r="DN745" t="str">
        <f t="shared" si="1497"/>
        <v/>
      </c>
      <c r="DO745" t="str">
        <f t="shared" si="1498"/>
        <v/>
      </c>
      <c r="DP745" t="str">
        <f t="shared" si="1499"/>
        <v/>
      </c>
      <c r="DQ745" t="str">
        <f t="shared" si="1500"/>
        <v/>
      </c>
      <c r="DR745" t="str">
        <f t="shared" si="1501"/>
        <v/>
      </c>
      <c r="DS745" t="str">
        <f t="shared" si="1502"/>
        <v/>
      </c>
      <c r="DT745" t="str">
        <f t="shared" si="1503"/>
        <v/>
      </c>
      <c r="DU745">
        <f t="shared" si="1504"/>
        <v>0</v>
      </c>
      <c r="DV745">
        <f t="shared" si="1505"/>
        <v>0</v>
      </c>
      <c r="DW745">
        <f t="shared" si="1506"/>
        <v>0</v>
      </c>
      <c r="DX745" t="str">
        <f t="shared" si="1507"/>
        <v/>
      </c>
      <c r="DY745" t="str">
        <f t="shared" si="1508"/>
        <v/>
      </c>
      <c r="DZ745" t="str">
        <f t="shared" si="1509"/>
        <v/>
      </c>
      <c r="EA745" s="5">
        <f t="shared" si="1510"/>
        <v>0</v>
      </c>
      <c r="EB745" s="3">
        <f t="shared" si="1511"/>
        <v>0</v>
      </c>
    </row>
    <row r="746" spans="2:132" x14ac:dyDescent="0.2">
      <c r="B746">
        <v>741</v>
      </c>
      <c r="C746" s="3">
        <f>Zisk!D760</f>
        <v>0</v>
      </c>
      <c r="D746">
        <f>Zisk!E760</f>
        <v>0</v>
      </c>
      <c r="E746" s="66" t="str">
        <f t="shared" si="1398"/>
        <v/>
      </c>
      <c r="F746" t="str">
        <f t="shared" si="1399"/>
        <v/>
      </c>
      <c r="G746" s="66" t="str">
        <f t="shared" si="1400"/>
        <v/>
      </c>
      <c r="J746">
        <f>VstupniParametry_SKRYT!$D$5</f>
        <v>0.02</v>
      </c>
      <c r="K746">
        <f>VstupniParametry_SKRYT!$D$6</f>
        <v>0.06</v>
      </c>
      <c r="L746">
        <f>VstupniParametry_SKRYT!$D$7</f>
        <v>0.06</v>
      </c>
      <c r="M746">
        <f>VstupniParametry_SKRYT!$D$8</f>
        <v>0.06</v>
      </c>
      <c r="N746">
        <f>VstupniParametry_SKRYT!$D$9</f>
        <v>1.7999999999999999E-2</v>
      </c>
      <c r="O746" s="27">
        <f>VstupniParametry_SKRYT!$D$10</f>
        <v>0.01</v>
      </c>
      <c r="P746" s="27">
        <f>VstupniParametry_SKRYT!$D$11</f>
        <v>0.01</v>
      </c>
      <c r="Q746" s="27">
        <f>VstupniParametry_SKRYT!$D$12</f>
        <v>0.01</v>
      </c>
      <c r="R746" s="27">
        <f>VstupniParametry_SKRYT!$D$13</f>
        <v>0.01</v>
      </c>
      <c r="S746" s="27">
        <f>VstupniParametry_SKRYT!$D$14</f>
        <v>0.01</v>
      </c>
      <c r="T746">
        <f t="shared" si="1401"/>
        <v>0</v>
      </c>
      <c r="U746">
        <f t="shared" si="1402"/>
        <v>0</v>
      </c>
      <c r="V746">
        <f t="shared" si="1403"/>
        <v>0</v>
      </c>
      <c r="W746">
        <f t="shared" si="1404"/>
        <v>0</v>
      </c>
      <c r="X746">
        <f t="shared" si="1405"/>
        <v>0</v>
      </c>
      <c r="Y746">
        <f t="shared" si="1406"/>
        <v>0</v>
      </c>
      <c r="Z746">
        <f t="shared" si="1407"/>
        <v>0</v>
      </c>
      <c r="AA746">
        <f t="shared" si="1408"/>
        <v>0</v>
      </c>
      <c r="AB746">
        <f t="shared" si="1409"/>
        <v>0</v>
      </c>
      <c r="AC746">
        <f t="shared" si="1410"/>
        <v>0</v>
      </c>
      <c r="AD746">
        <f t="shared" si="1411"/>
        <v>0</v>
      </c>
      <c r="AE746">
        <f t="shared" si="1412"/>
        <v>0</v>
      </c>
      <c r="AF746">
        <f t="shared" si="1413"/>
        <v>0</v>
      </c>
      <c r="AG746">
        <f t="shared" si="1414"/>
        <v>0</v>
      </c>
      <c r="AH746">
        <f t="shared" si="1415"/>
        <v>0</v>
      </c>
      <c r="AI746">
        <f t="shared" si="1416"/>
        <v>0</v>
      </c>
      <c r="AJ746">
        <f t="shared" si="1417"/>
        <v>0</v>
      </c>
      <c r="AK746">
        <f t="shared" si="1418"/>
        <v>0</v>
      </c>
      <c r="AL746">
        <f t="shared" si="1419"/>
        <v>0</v>
      </c>
      <c r="AM746">
        <f t="shared" si="1420"/>
        <v>0</v>
      </c>
      <c r="AN746">
        <f t="shared" si="1421"/>
        <v>0</v>
      </c>
      <c r="AO746">
        <f t="shared" si="1422"/>
        <v>0</v>
      </c>
      <c r="AP746">
        <f t="shared" si="1423"/>
        <v>0</v>
      </c>
      <c r="AQ746">
        <f t="shared" si="1424"/>
        <v>0</v>
      </c>
      <c r="AR746">
        <f t="shared" si="1425"/>
        <v>0</v>
      </c>
      <c r="AS746">
        <f t="shared" si="1426"/>
        <v>0</v>
      </c>
      <c r="AT746">
        <f t="shared" si="1396"/>
        <v>0</v>
      </c>
      <c r="AU746">
        <f t="shared" si="1427"/>
        <v>0</v>
      </c>
      <c r="AV746">
        <f t="shared" si="1428"/>
        <v>0</v>
      </c>
      <c r="AW746">
        <f t="shared" si="1397"/>
        <v>0</v>
      </c>
      <c r="AX746">
        <f t="shared" si="1429"/>
        <v>0</v>
      </c>
      <c r="AY746">
        <f t="shared" si="1430"/>
        <v>0</v>
      </c>
      <c r="AZ746">
        <f t="shared" si="1431"/>
        <v>0</v>
      </c>
      <c r="BA746">
        <f t="shared" si="1432"/>
        <v>0</v>
      </c>
      <c r="BB746">
        <f t="shared" si="1433"/>
        <v>0</v>
      </c>
      <c r="BC746">
        <f t="shared" si="1434"/>
        <v>0</v>
      </c>
      <c r="BD746">
        <f t="shared" si="1435"/>
        <v>0</v>
      </c>
      <c r="BE746">
        <f t="shared" si="1436"/>
        <v>0</v>
      </c>
      <c r="BF746">
        <f t="shared" si="1437"/>
        <v>0</v>
      </c>
      <c r="BG746">
        <f t="shared" si="1438"/>
        <v>0</v>
      </c>
      <c r="BH746">
        <f t="shared" si="1439"/>
        <v>0</v>
      </c>
      <c r="BI746">
        <f t="shared" si="1440"/>
        <v>0</v>
      </c>
      <c r="BJ746">
        <f t="shared" si="1441"/>
        <v>0</v>
      </c>
      <c r="BK746">
        <f t="shared" si="1442"/>
        <v>0</v>
      </c>
      <c r="BL746">
        <f t="shared" si="1443"/>
        <v>0</v>
      </c>
      <c r="BM746">
        <f t="shared" si="1444"/>
        <v>0</v>
      </c>
      <c r="BN746">
        <f t="shared" si="1445"/>
        <v>0</v>
      </c>
      <c r="BO746">
        <f t="shared" si="1446"/>
        <v>0</v>
      </c>
      <c r="BP746">
        <f t="shared" si="1447"/>
        <v>0</v>
      </c>
      <c r="BQ746">
        <f t="shared" si="1448"/>
        <v>0</v>
      </c>
      <c r="BR746">
        <f t="shared" si="1449"/>
        <v>0</v>
      </c>
      <c r="BS746">
        <f t="shared" si="1450"/>
        <v>0</v>
      </c>
      <c r="BT746">
        <f t="shared" si="1451"/>
        <v>0</v>
      </c>
      <c r="BU746">
        <f t="shared" si="1452"/>
        <v>0</v>
      </c>
      <c r="BV746">
        <f t="shared" si="1453"/>
        <v>0</v>
      </c>
      <c r="BW746">
        <f t="shared" si="1454"/>
        <v>0</v>
      </c>
      <c r="BX746">
        <f t="shared" si="1455"/>
        <v>0</v>
      </c>
      <c r="BY746">
        <f t="shared" si="1456"/>
        <v>0</v>
      </c>
      <c r="BZ746">
        <f t="shared" si="1457"/>
        <v>0</v>
      </c>
      <c r="CA746">
        <f t="shared" si="1458"/>
        <v>0</v>
      </c>
      <c r="CB746">
        <f t="shared" si="1459"/>
        <v>0</v>
      </c>
      <c r="CC746">
        <f t="shared" si="1460"/>
        <v>0</v>
      </c>
      <c r="CD746">
        <f t="shared" si="1461"/>
        <v>0</v>
      </c>
      <c r="CE746">
        <f t="shared" si="1462"/>
        <v>0</v>
      </c>
      <c r="CF746">
        <f t="shared" si="1463"/>
        <v>0</v>
      </c>
      <c r="CG746">
        <f t="shared" si="1464"/>
        <v>0</v>
      </c>
      <c r="CH746">
        <f t="shared" si="1465"/>
        <v>0</v>
      </c>
      <c r="CI746">
        <f t="shared" si="1466"/>
        <v>0</v>
      </c>
      <c r="CJ746">
        <f t="shared" si="1467"/>
        <v>0</v>
      </c>
      <c r="CK746">
        <f t="shared" si="1468"/>
        <v>0</v>
      </c>
      <c r="CL746" t="str">
        <f t="shared" si="1469"/>
        <v/>
      </c>
      <c r="CM746" t="str">
        <f t="shared" si="1470"/>
        <v/>
      </c>
      <c r="CN746" t="str">
        <f t="shared" si="1471"/>
        <v/>
      </c>
      <c r="CO746" t="str">
        <f t="shared" si="1472"/>
        <v/>
      </c>
      <c r="CP746" t="str">
        <f t="shared" si="1473"/>
        <v/>
      </c>
      <c r="CQ746" t="str">
        <f t="shared" si="1474"/>
        <v/>
      </c>
      <c r="CR746" t="str">
        <f t="shared" si="1475"/>
        <v/>
      </c>
      <c r="CS746" t="str">
        <f t="shared" si="1476"/>
        <v/>
      </c>
      <c r="CT746" t="str">
        <f t="shared" si="1477"/>
        <v/>
      </c>
      <c r="CU746" t="str">
        <f t="shared" si="1478"/>
        <v/>
      </c>
      <c r="CV746" t="str">
        <f t="shared" si="1479"/>
        <v/>
      </c>
      <c r="CW746" t="str">
        <f t="shared" si="1480"/>
        <v/>
      </c>
      <c r="CX746" t="str">
        <f t="shared" si="1481"/>
        <v/>
      </c>
      <c r="CY746" t="str">
        <f t="shared" si="1482"/>
        <v/>
      </c>
      <c r="CZ746" t="str">
        <f t="shared" si="1483"/>
        <v/>
      </c>
      <c r="DA746" t="str">
        <f t="shared" si="1484"/>
        <v/>
      </c>
      <c r="DB746" t="str">
        <f t="shared" si="1485"/>
        <v/>
      </c>
      <c r="DC746" t="str">
        <f t="shared" si="1486"/>
        <v/>
      </c>
      <c r="DD746" t="str">
        <f t="shared" si="1487"/>
        <v/>
      </c>
      <c r="DE746" t="str">
        <f t="shared" si="1488"/>
        <v/>
      </c>
      <c r="DF746" t="str">
        <f t="shared" si="1489"/>
        <v/>
      </c>
      <c r="DG746" t="str">
        <f t="shared" si="1490"/>
        <v/>
      </c>
      <c r="DH746" t="str">
        <f t="shared" si="1491"/>
        <v/>
      </c>
      <c r="DI746" t="str">
        <f t="shared" si="1492"/>
        <v/>
      </c>
      <c r="DJ746" t="str">
        <f t="shared" si="1493"/>
        <v/>
      </c>
      <c r="DK746" t="str">
        <f t="shared" si="1494"/>
        <v/>
      </c>
      <c r="DL746" t="str">
        <f t="shared" si="1495"/>
        <v/>
      </c>
      <c r="DM746" t="str">
        <f t="shared" si="1496"/>
        <v/>
      </c>
      <c r="DN746" t="str">
        <f t="shared" si="1497"/>
        <v/>
      </c>
      <c r="DO746" t="str">
        <f t="shared" si="1498"/>
        <v/>
      </c>
      <c r="DP746" t="str">
        <f t="shared" si="1499"/>
        <v/>
      </c>
      <c r="DQ746" t="str">
        <f t="shared" si="1500"/>
        <v/>
      </c>
      <c r="DR746" t="str">
        <f t="shared" si="1501"/>
        <v/>
      </c>
      <c r="DS746" t="str">
        <f t="shared" si="1502"/>
        <v/>
      </c>
      <c r="DT746" t="str">
        <f t="shared" si="1503"/>
        <v/>
      </c>
      <c r="DU746">
        <f t="shared" si="1504"/>
        <v>0</v>
      </c>
      <c r="DV746">
        <f t="shared" si="1505"/>
        <v>0</v>
      </c>
      <c r="DW746">
        <f t="shared" si="1506"/>
        <v>0</v>
      </c>
      <c r="DX746" t="str">
        <f t="shared" si="1507"/>
        <v/>
      </c>
      <c r="DY746" t="str">
        <f t="shared" si="1508"/>
        <v/>
      </c>
      <c r="DZ746" t="str">
        <f t="shared" si="1509"/>
        <v/>
      </c>
      <c r="EA746" s="5">
        <f t="shared" si="1510"/>
        <v>0</v>
      </c>
      <c r="EB746" s="3">
        <f t="shared" si="1511"/>
        <v>0</v>
      </c>
    </row>
    <row r="747" spans="2:132" x14ac:dyDescent="0.2">
      <c r="B747" s="25">
        <v>742</v>
      </c>
      <c r="C747" s="26">
        <f>Zisk!D761</f>
        <v>0</v>
      </c>
      <c r="D747">
        <f>Zisk!E761</f>
        <v>0</v>
      </c>
      <c r="E747" s="66" t="str">
        <f t="shared" si="1398"/>
        <v/>
      </c>
      <c r="F747" t="str">
        <f t="shared" si="1399"/>
        <v/>
      </c>
      <c r="G747" s="66" t="str">
        <f t="shared" si="1400"/>
        <v/>
      </c>
      <c r="H747" s="25"/>
      <c r="I747" s="25"/>
      <c r="J747">
        <f>VstupniParametry_SKRYT!$D$5</f>
        <v>0.02</v>
      </c>
      <c r="K747">
        <f>VstupniParametry_SKRYT!$D$6</f>
        <v>0.06</v>
      </c>
      <c r="L747">
        <f>VstupniParametry_SKRYT!$D$7</f>
        <v>0.06</v>
      </c>
      <c r="M747">
        <f>VstupniParametry_SKRYT!$D$8</f>
        <v>0.06</v>
      </c>
      <c r="N747">
        <f>VstupniParametry_SKRYT!$D$9</f>
        <v>1.7999999999999999E-2</v>
      </c>
      <c r="O747" s="27">
        <f>VstupniParametry_SKRYT!$D$10</f>
        <v>0.01</v>
      </c>
      <c r="P747" s="27">
        <f>VstupniParametry_SKRYT!$D$11</f>
        <v>0.01</v>
      </c>
      <c r="Q747" s="27">
        <f>VstupniParametry_SKRYT!$D$12</f>
        <v>0.01</v>
      </c>
      <c r="R747" s="27">
        <f>VstupniParametry_SKRYT!$D$13</f>
        <v>0.01</v>
      </c>
      <c r="S747" s="27">
        <f>VstupniParametry_SKRYT!$D$14</f>
        <v>0.01</v>
      </c>
      <c r="T747">
        <f t="shared" si="1401"/>
        <v>0</v>
      </c>
      <c r="U747">
        <f t="shared" si="1402"/>
        <v>0</v>
      </c>
      <c r="V747">
        <f t="shared" si="1403"/>
        <v>0</v>
      </c>
      <c r="W747">
        <f t="shared" si="1404"/>
        <v>0</v>
      </c>
      <c r="X747">
        <f t="shared" si="1405"/>
        <v>0</v>
      </c>
      <c r="Y747">
        <f t="shared" si="1406"/>
        <v>0</v>
      </c>
      <c r="Z747">
        <f t="shared" si="1407"/>
        <v>0</v>
      </c>
      <c r="AA747">
        <f t="shared" si="1408"/>
        <v>0</v>
      </c>
      <c r="AB747">
        <f t="shared" si="1409"/>
        <v>0</v>
      </c>
      <c r="AC747">
        <f t="shared" si="1410"/>
        <v>0</v>
      </c>
      <c r="AD747">
        <f t="shared" si="1411"/>
        <v>0</v>
      </c>
      <c r="AE747">
        <f t="shared" si="1412"/>
        <v>0</v>
      </c>
      <c r="AF747">
        <f t="shared" si="1413"/>
        <v>0</v>
      </c>
      <c r="AG747">
        <f t="shared" si="1414"/>
        <v>0</v>
      </c>
      <c r="AH747">
        <f t="shared" si="1415"/>
        <v>0</v>
      </c>
      <c r="AI747">
        <f t="shared" si="1416"/>
        <v>0</v>
      </c>
      <c r="AJ747">
        <f t="shared" si="1417"/>
        <v>0</v>
      </c>
      <c r="AK747">
        <f t="shared" si="1418"/>
        <v>0</v>
      </c>
      <c r="AL747">
        <f t="shared" si="1419"/>
        <v>0</v>
      </c>
      <c r="AM747">
        <f t="shared" si="1420"/>
        <v>0</v>
      </c>
      <c r="AN747">
        <f t="shared" si="1421"/>
        <v>0</v>
      </c>
      <c r="AO747">
        <f t="shared" si="1422"/>
        <v>0</v>
      </c>
      <c r="AP747">
        <f t="shared" si="1423"/>
        <v>0</v>
      </c>
      <c r="AQ747">
        <f t="shared" si="1424"/>
        <v>0</v>
      </c>
      <c r="AR747">
        <f t="shared" si="1425"/>
        <v>0</v>
      </c>
      <c r="AS747">
        <f t="shared" si="1426"/>
        <v>0</v>
      </c>
      <c r="AT747">
        <f t="shared" si="1396"/>
        <v>0</v>
      </c>
      <c r="AU747">
        <f t="shared" si="1427"/>
        <v>0</v>
      </c>
      <c r="AV747">
        <f t="shared" si="1428"/>
        <v>0</v>
      </c>
      <c r="AW747">
        <f t="shared" si="1397"/>
        <v>0</v>
      </c>
      <c r="AX747">
        <f t="shared" si="1429"/>
        <v>0</v>
      </c>
      <c r="AY747">
        <f t="shared" si="1430"/>
        <v>0</v>
      </c>
      <c r="AZ747">
        <f t="shared" si="1431"/>
        <v>0</v>
      </c>
      <c r="BA747">
        <f t="shared" si="1432"/>
        <v>0</v>
      </c>
      <c r="BB747">
        <f t="shared" si="1433"/>
        <v>0</v>
      </c>
      <c r="BC747">
        <f t="shared" si="1434"/>
        <v>0</v>
      </c>
      <c r="BD747">
        <f t="shared" si="1435"/>
        <v>0</v>
      </c>
      <c r="BE747">
        <f t="shared" si="1436"/>
        <v>0</v>
      </c>
      <c r="BF747">
        <f t="shared" si="1437"/>
        <v>0</v>
      </c>
      <c r="BG747">
        <f t="shared" si="1438"/>
        <v>0</v>
      </c>
      <c r="BH747">
        <f t="shared" si="1439"/>
        <v>0</v>
      </c>
      <c r="BI747">
        <f t="shared" si="1440"/>
        <v>0</v>
      </c>
      <c r="BJ747">
        <f t="shared" si="1441"/>
        <v>0</v>
      </c>
      <c r="BK747">
        <f t="shared" si="1442"/>
        <v>0</v>
      </c>
      <c r="BL747">
        <f t="shared" si="1443"/>
        <v>0</v>
      </c>
      <c r="BM747">
        <f t="shared" si="1444"/>
        <v>0</v>
      </c>
      <c r="BN747">
        <f t="shared" si="1445"/>
        <v>0</v>
      </c>
      <c r="BO747">
        <f t="shared" si="1446"/>
        <v>0</v>
      </c>
      <c r="BP747">
        <f t="shared" si="1447"/>
        <v>0</v>
      </c>
      <c r="BQ747">
        <f t="shared" si="1448"/>
        <v>0</v>
      </c>
      <c r="BR747">
        <f t="shared" si="1449"/>
        <v>0</v>
      </c>
      <c r="BS747">
        <f t="shared" si="1450"/>
        <v>0</v>
      </c>
      <c r="BT747">
        <f t="shared" si="1451"/>
        <v>0</v>
      </c>
      <c r="BU747">
        <f t="shared" si="1452"/>
        <v>0</v>
      </c>
      <c r="BV747">
        <f t="shared" si="1453"/>
        <v>0</v>
      </c>
      <c r="BW747">
        <f t="shared" si="1454"/>
        <v>0</v>
      </c>
      <c r="BX747">
        <f t="shared" si="1455"/>
        <v>0</v>
      </c>
      <c r="BY747">
        <f t="shared" si="1456"/>
        <v>0</v>
      </c>
      <c r="BZ747">
        <f t="shared" si="1457"/>
        <v>0</v>
      </c>
      <c r="CA747">
        <f t="shared" si="1458"/>
        <v>0</v>
      </c>
      <c r="CB747">
        <f t="shared" si="1459"/>
        <v>0</v>
      </c>
      <c r="CC747">
        <f t="shared" si="1460"/>
        <v>0</v>
      </c>
      <c r="CD747">
        <f t="shared" si="1461"/>
        <v>0</v>
      </c>
      <c r="CE747">
        <f t="shared" si="1462"/>
        <v>0</v>
      </c>
      <c r="CF747">
        <f t="shared" si="1463"/>
        <v>0</v>
      </c>
      <c r="CG747">
        <f t="shared" si="1464"/>
        <v>0</v>
      </c>
      <c r="CH747">
        <f t="shared" si="1465"/>
        <v>0</v>
      </c>
      <c r="CI747">
        <f t="shared" si="1466"/>
        <v>0</v>
      </c>
      <c r="CJ747">
        <f t="shared" si="1467"/>
        <v>0</v>
      </c>
      <c r="CK747">
        <f t="shared" si="1468"/>
        <v>0</v>
      </c>
      <c r="CL747" t="str">
        <f t="shared" si="1469"/>
        <v/>
      </c>
      <c r="CM747" t="str">
        <f t="shared" si="1470"/>
        <v/>
      </c>
      <c r="CN747" t="str">
        <f t="shared" si="1471"/>
        <v/>
      </c>
      <c r="CO747" t="str">
        <f t="shared" si="1472"/>
        <v/>
      </c>
      <c r="CP747" t="str">
        <f t="shared" si="1473"/>
        <v/>
      </c>
      <c r="CQ747" t="str">
        <f t="shared" si="1474"/>
        <v/>
      </c>
      <c r="CR747" t="str">
        <f t="shared" si="1475"/>
        <v/>
      </c>
      <c r="CS747" t="str">
        <f t="shared" si="1476"/>
        <v/>
      </c>
      <c r="CT747" t="str">
        <f t="shared" si="1477"/>
        <v/>
      </c>
      <c r="CU747" t="str">
        <f t="shared" si="1478"/>
        <v/>
      </c>
      <c r="CV747" t="str">
        <f t="shared" si="1479"/>
        <v/>
      </c>
      <c r="CW747" t="str">
        <f t="shared" si="1480"/>
        <v/>
      </c>
      <c r="CX747" t="str">
        <f t="shared" si="1481"/>
        <v/>
      </c>
      <c r="CY747" t="str">
        <f t="shared" si="1482"/>
        <v/>
      </c>
      <c r="CZ747" t="str">
        <f t="shared" si="1483"/>
        <v/>
      </c>
      <c r="DA747" t="str">
        <f t="shared" si="1484"/>
        <v/>
      </c>
      <c r="DB747" t="str">
        <f t="shared" si="1485"/>
        <v/>
      </c>
      <c r="DC747" t="str">
        <f t="shared" si="1486"/>
        <v/>
      </c>
      <c r="DD747" t="str">
        <f t="shared" si="1487"/>
        <v/>
      </c>
      <c r="DE747" t="str">
        <f t="shared" si="1488"/>
        <v/>
      </c>
      <c r="DF747" t="str">
        <f t="shared" si="1489"/>
        <v/>
      </c>
      <c r="DG747" t="str">
        <f t="shared" si="1490"/>
        <v/>
      </c>
      <c r="DH747" t="str">
        <f t="shared" si="1491"/>
        <v/>
      </c>
      <c r="DI747" t="str">
        <f t="shared" si="1492"/>
        <v/>
      </c>
      <c r="DJ747" t="str">
        <f t="shared" si="1493"/>
        <v/>
      </c>
      <c r="DK747" t="str">
        <f t="shared" si="1494"/>
        <v/>
      </c>
      <c r="DL747" t="str">
        <f t="shared" si="1495"/>
        <v/>
      </c>
      <c r="DM747" t="str">
        <f t="shared" si="1496"/>
        <v/>
      </c>
      <c r="DN747" t="str">
        <f t="shared" si="1497"/>
        <v/>
      </c>
      <c r="DO747" t="str">
        <f t="shared" si="1498"/>
        <v/>
      </c>
      <c r="DP747" t="str">
        <f t="shared" si="1499"/>
        <v/>
      </c>
      <c r="DQ747" t="str">
        <f t="shared" si="1500"/>
        <v/>
      </c>
      <c r="DR747" t="str">
        <f t="shared" si="1501"/>
        <v/>
      </c>
      <c r="DS747" t="str">
        <f t="shared" si="1502"/>
        <v/>
      </c>
      <c r="DT747" t="str">
        <f t="shared" si="1503"/>
        <v/>
      </c>
      <c r="DU747">
        <f t="shared" si="1504"/>
        <v>0</v>
      </c>
      <c r="DV747">
        <f t="shared" si="1505"/>
        <v>0</v>
      </c>
      <c r="DW747">
        <f t="shared" si="1506"/>
        <v>0</v>
      </c>
      <c r="DX747" t="str">
        <f t="shared" si="1507"/>
        <v/>
      </c>
      <c r="DY747" t="str">
        <f t="shared" si="1508"/>
        <v/>
      </c>
      <c r="DZ747" t="str">
        <f t="shared" si="1509"/>
        <v/>
      </c>
      <c r="EA747" s="5">
        <f t="shared" si="1510"/>
        <v>0</v>
      </c>
      <c r="EB747" s="3">
        <f t="shared" si="1511"/>
        <v>0</v>
      </c>
    </row>
    <row r="748" spans="2:132" x14ac:dyDescent="0.2">
      <c r="B748">
        <v>743</v>
      </c>
      <c r="C748" s="3">
        <f>Zisk!D762</f>
        <v>0</v>
      </c>
      <c r="D748">
        <f>Zisk!E762</f>
        <v>0</v>
      </c>
      <c r="E748" s="66" t="str">
        <f t="shared" si="1398"/>
        <v/>
      </c>
      <c r="F748" t="str">
        <f t="shared" si="1399"/>
        <v/>
      </c>
      <c r="G748" s="66" t="str">
        <f t="shared" si="1400"/>
        <v/>
      </c>
      <c r="J748">
        <f>VstupniParametry_SKRYT!$D$5</f>
        <v>0.02</v>
      </c>
      <c r="K748">
        <f>VstupniParametry_SKRYT!$D$6</f>
        <v>0.06</v>
      </c>
      <c r="L748">
        <f>VstupniParametry_SKRYT!$D$7</f>
        <v>0.06</v>
      </c>
      <c r="M748">
        <f>VstupniParametry_SKRYT!$D$8</f>
        <v>0.06</v>
      </c>
      <c r="N748">
        <f>VstupniParametry_SKRYT!$D$9</f>
        <v>1.7999999999999999E-2</v>
      </c>
      <c r="O748" s="27">
        <f>VstupniParametry_SKRYT!$D$10</f>
        <v>0.01</v>
      </c>
      <c r="P748" s="27">
        <f>VstupniParametry_SKRYT!$D$11</f>
        <v>0.01</v>
      </c>
      <c r="Q748" s="27">
        <f>VstupniParametry_SKRYT!$D$12</f>
        <v>0.01</v>
      </c>
      <c r="R748" s="27">
        <f>VstupniParametry_SKRYT!$D$13</f>
        <v>0.01</v>
      </c>
      <c r="S748" s="27">
        <f>VstupniParametry_SKRYT!$D$14</f>
        <v>0.01</v>
      </c>
      <c r="T748">
        <f t="shared" si="1401"/>
        <v>0</v>
      </c>
      <c r="U748">
        <f t="shared" si="1402"/>
        <v>0</v>
      </c>
      <c r="V748">
        <f t="shared" si="1403"/>
        <v>0</v>
      </c>
      <c r="W748">
        <f t="shared" si="1404"/>
        <v>0</v>
      </c>
      <c r="X748">
        <f t="shared" si="1405"/>
        <v>0</v>
      </c>
      <c r="Y748">
        <f t="shared" si="1406"/>
        <v>0</v>
      </c>
      <c r="Z748">
        <f t="shared" si="1407"/>
        <v>0</v>
      </c>
      <c r="AA748">
        <f t="shared" si="1408"/>
        <v>0</v>
      </c>
      <c r="AB748">
        <f t="shared" si="1409"/>
        <v>0</v>
      </c>
      <c r="AC748">
        <f t="shared" si="1410"/>
        <v>0</v>
      </c>
      <c r="AD748">
        <f t="shared" si="1411"/>
        <v>0</v>
      </c>
      <c r="AE748">
        <f t="shared" si="1412"/>
        <v>0</v>
      </c>
      <c r="AF748">
        <f t="shared" si="1413"/>
        <v>0</v>
      </c>
      <c r="AG748">
        <f t="shared" si="1414"/>
        <v>0</v>
      </c>
      <c r="AH748">
        <f t="shared" si="1415"/>
        <v>0</v>
      </c>
      <c r="AI748">
        <f t="shared" si="1416"/>
        <v>0</v>
      </c>
      <c r="AJ748">
        <f t="shared" si="1417"/>
        <v>0</v>
      </c>
      <c r="AK748">
        <f t="shared" si="1418"/>
        <v>0</v>
      </c>
      <c r="AL748">
        <f t="shared" si="1419"/>
        <v>0</v>
      </c>
      <c r="AM748">
        <f t="shared" si="1420"/>
        <v>0</v>
      </c>
      <c r="AN748">
        <f t="shared" si="1421"/>
        <v>0</v>
      </c>
      <c r="AO748">
        <f t="shared" si="1422"/>
        <v>0</v>
      </c>
      <c r="AP748">
        <f t="shared" si="1423"/>
        <v>0</v>
      </c>
      <c r="AQ748">
        <f t="shared" si="1424"/>
        <v>0</v>
      </c>
      <c r="AR748">
        <f t="shared" si="1425"/>
        <v>0</v>
      </c>
      <c r="AS748">
        <f t="shared" si="1426"/>
        <v>0</v>
      </c>
      <c r="AT748">
        <f t="shared" si="1396"/>
        <v>0</v>
      </c>
      <c r="AU748">
        <f t="shared" si="1427"/>
        <v>0</v>
      </c>
      <c r="AV748">
        <f t="shared" si="1428"/>
        <v>0</v>
      </c>
      <c r="AW748">
        <f t="shared" si="1397"/>
        <v>0</v>
      </c>
      <c r="AX748">
        <f t="shared" si="1429"/>
        <v>0</v>
      </c>
      <c r="AY748">
        <f t="shared" si="1430"/>
        <v>0</v>
      </c>
      <c r="AZ748">
        <f t="shared" si="1431"/>
        <v>0</v>
      </c>
      <c r="BA748">
        <f t="shared" si="1432"/>
        <v>0</v>
      </c>
      <c r="BB748">
        <f t="shared" si="1433"/>
        <v>0</v>
      </c>
      <c r="BC748">
        <f t="shared" si="1434"/>
        <v>0</v>
      </c>
      <c r="BD748">
        <f t="shared" si="1435"/>
        <v>0</v>
      </c>
      <c r="BE748">
        <f t="shared" si="1436"/>
        <v>0</v>
      </c>
      <c r="BF748">
        <f t="shared" si="1437"/>
        <v>0</v>
      </c>
      <c r="BG748">
        <f t="shared" si="1438"/>
        <v>0</v>
      </c>
      <c r="BH748">
        <f t="shared" si="1439"/>
        <v>0</v>
      </c>
      <c r="BI748">
        <f t="shared" si="1440"/>
        <v>0</v>
      </c>
      <c r="BJ748">
        <f t="shared" si="1441"/>
        <v>0</v>
      </c>
      <c r="BK748">
        <f t="shared" si="1442"/>
        <v>0</v>
      </c>
      <c r="BL748">
        <f t="shared" si="1443"/>
        <v>0</v>
      </c>
      <c r="BM748">
        <f t="shared" si="1444"/>
        <v>0</v>
      </c>
      <c r="BN748">
        <f t="shared" si="1445"/>
        <v>0</v>
      </c>
      <c r="BO748">
        <f t="shared" si="1446"/>
        <v>0</v>
      </c>
      <c r="BP748">
        <f t="shared" si="1447"/>
        <v>0</v>
      </c>
      <c r="BQ748">
        <f t="shared" si="1448"/>
        <v>0</v>
      </c>
      <c r="BR748">
        <f t="shared" si="1449"/>
        <v>0</v>
      </c>
      <c r="BS748">
        <f t="shared" si="1450"/>
        <v>0</v>
      </c>
      <c r="BT748">
        <f t="shared" si="1451"/>
        <v>0</v>
      </c>
      <c r="BU748">
        <f t="shared" si="1452"/>
        <v>0</v>
      </c>
      <c r="BV748">
        <f t="shared" si="1453"/>
        <v>0</v>
      </c>
      <c r="BW748">
        <f t="shared" si="1454"/>
        <v>0</v>
      </c>
      <c r="BX748">
        <f t="shared" si="1455"/>
        <v>0</v>
      </c>
      <c r="BY748">
        <f t="shared" si="1456"/>
        <v>0</v>
      </c>
      <c r="BZ748">
        <f t="shared" si="1457"/>
        <v>0</v>
      </c>
      <c r="CA748">
        <f t="shared" si="1458"/>
        <v>0</v>
      </c>
      <c r="CB748">
        <f t="shared" si="1459"/>
        <v>0</v>
      </c>
      <c r="CC748">
        <f t="shared" si="1460"/>
        <v>0</v>
      </c>
      <c r="CD748">
        <f t="shared" si="1461"/>
        <v>0</v>
      </c>
      <c r="CE748">
        <f t="shared" si="1462"/>
        <v>0</v>
      </c>
      <c r="CF748">
        <f t="shared" si="1463"/>
        <v>0</v>
      </c>
      <c r="CG748">
        <f t="shared" si="1464"/>
        <v>0</v>
      </c>
      <c r="CH748">
        <f t="shared" si="1465"/>
        <v>0</v>
      </c>
      <c r="CI748">
        <f t="shared" si="1466"/>
        <v>0</v>
      </c>
      <c r="CJ748">
        <f t="shared" si="1467"/>
        <v>0</v>
      </c>
      <c r="CK748">
        <f t="shared" si="1468"/>
        <v>0</v>
      </c>
      <c r="CL748" t="str">
        <f t="shared" si="1469"/>
        <v/>
      </c>
      <c r="CM748" t="str">
        <f t="shared" si="1470"/>
        <v/>
      </c>
      <c r="CN748" t="str">
        <f t="shared" si="1471"/>
        <v/>
      </c>
      <c r="CO748" t="str">
        <f t="shared" si="1472"/>
        <v/>
      </c>
      <c r="CP748" t="str">
        <f t="shared" si="1473"/>
        <v/>
      </c>
      <c r="CQ748" t="str">
        <f t="shared" si="1474"/>
        <v/>
      </c>
      <c r="CR748" t="str">
        <f t="shared" si="1475"/>
        <v/>
      </c>
      <c r="CS748" t="str">
        <f t="shared" si="1476"/>
        <v/>
      </c>
      <c r="CT748" t="str">
        <f t="shared" si="1477"/>
        <v/>
      </c>
      <c r="CU748" t="str">
        <f t="shared" si="1478"/>
        <v/>
      </c>
      <c r="CV748" t="str">
        <f t="shared" si="1479"/>
        <v/>
      </c>
      <c r="CW748" t="str">
        <f t="shared" si="1480"/>
        <v/>
      </c>
      <c r="CX748" t="str">
        <f t="shared" si="1481"/>
        <v/>
      </c>
      <c r="CY748" t="str">
        <f t="shared" si="1482"/>
        <v/>
      </c>
      <c r="CZ748" t="str">
        <f t="shared" si="1483"/>
        <v/>
      </c>
      <c r="DA748" t="str">
        <f t="shared" si="1484"/>
        <v/>
      </c>
      <c r="DB748" t="str">
        <f t="shared" si="1485"/>
        <v/>
      </c>
      <c r="DC748" t="str">
        <f t="shared" si="1486"/>
        <v/>
      </c>
      <c r="DD748" t="str">
        <f t="shared" si="1487"/>
        <v/>
      </c>
      <c r="DE748" t="str">
        <f t="shared" si="1488"/>
        <v/>
      </c>
      <c r="DF748" t="str">
        <f t="shared" si="1489"/>
        <v/>
      </c>
      <c r="DG748" t="str">
        <f t="shared" si="1490"/>
        <v/>
      </c>
      <c r="DH748" t="str">
        <f t="shared" si="1491"/>
        <v/>
      </c>
      <c r="DI748" t="str">
        <f t="shared" si="1492"/>
        <v/>
      </c>
      <c r="DJ748" t="str">
        <f t="shared" si="1493"/>
        <v/>
      </c>
      <c r="DK748" t="str">
        <f t="shared" si="1494"/>
        <v/>
      </c>
      <c r="DL748" t="str">
        <f t="shared" si="1495"/>
        <v/>
      </c>
      <c r="DM748" t="str">
        <f t="shared" si="1496"/>
        <v/>
      </c>
      <c r="DN748" t="str">
        <f t="shared" si="1497"/>
        <v/>
      </c>
      <c r="DO748" t="str">
        <f t="shared" si="1498"/>
        <v/>
      </c>
      <c r="DP748" t="str">
        <f t="shared" si="1499"/>
        <v/>
      </c>
      <c r="DQ748" t="str">
        <f t="shared" si="1500"/>
        <v/>
      </c>
      <c r="DR748" t="str">
        <f t="shared" si="1501"/>
        <v/>
      </c>
      <c r="DS748" t="str">
        <f t="shared" si="1502"/>
        <v/>
      </c>
      <c r="DT748" t="str">
        <f t="shared" si="1503"/>
        <v/>
      </c>
      <c r="DU748">
        <f t="shared" si="1504"/>
        <v>0</v>
      </c>
      <c r="DV748">
        <f t="shared" si="1505"/>
        <v>0</v>
      </c>
      <c r="DW748">
        <f t="shared" si="1506"/>
        <v>0</v>
      </c>
      <c r="DX748" t="str">
        <f t="shared" si="1507"/>
        <v/>
      </c>
      <c r="DY748" t="str">
        <f t="shared" si="1508"/>
        <v/>
      </c>
      <c r="DZ748" t="str">
        <f t="shared" si="1509"/>
        <v/>
      </c>
      <c r="EA748" s="5">
        <f t="shared" si="1510"/>
        <v>0</v>
      </c>
      <c r="EB748" s="3">
        <f t="shared" si="1511"/>
        <v>0</v>
      </c>
    </row>
    <row r="749" spans="2:132" x14ac:dyDescent="0.2">
      <c r="B749" s="25">
        <v>744</v>
      </c>
      <c r="C749" s="26">
        <f>Zisk!D763</f>
        <v>0</v>
      </c>
      <c r="D749">
        <f>Zisk!E763</f>
        <v>0</v>
      </c>
      <c r="E749" s="66" t="str">
        <f t="shared" si="1398"/>
        <v/>
      </c>
      <c r="F749" t="str">
        <f t="shared" si="1399"/>
        <v/>
      </c>
      <c r="G749" s="66" t="str">
        <f t="shared" si="1400"/>
        <v/>
      </c>
      <c r="H749" s="25"/>
      <c r="I749" s="25"/>
      <c r="J749">
        <f>VstupniParametry_SKRYT!$D$5</f>
        <v>0.02</v>
      </c>
      <c r="K749">
        <f>VstupniParametry_SKRYT!$D$6</f>
        <v>0.06</v>
      </c>
      <c r="L749">
        <f>VstupniParametry_SKRYT!$D$7</f>
        <v>0.06</v>
      </c>
      <c r="M749">
        <f>VstupniParametry_SKRYT!$D$8</f>
        <v>0.06</v>
      </c>
      <c r="N749">
        <f>VstupniParametry_SKRYT!$D$9</f>
        <v>1.7999999999999999E-2</v>
      </c>
      <c r="O749" s="27">
        <f>VstupniParametry_SKRYT!$D$10</f>
        <v>0.01</v>
      </c>
      <c r="P749" s="27">
        <f>VstupniParametry_SKRYT!$D$11</f>
        <v>0.01</v>
      </c>
      <c r="Q749" s="27">
        <f>VstupniParametry_SKRYT!$D$12</f>
        <v>0.01</v>
      </c>
      <c r="R749" s="27">
        <f>VstupniParametry_SKRYT!$D$13</f>
        <v>0.01</v>
      </c>
      <c r="S749" s="27">
        <f>VstupniParametry_SKRYT!$D$14</f>
        <v>0.01</v>
      </c>
      <c r="T749">
        <f t="shared" si="1401"/>
        <v>0</v>
      </c>
      <c r="U749">
        <f t="shared" si="1402"/>
        <v>0</v>
      </c>
      <c r="V749">
        <f t="shared" si="1403"/>
        <v>0</v>
      </c>
      <c r="W749">
        <f t="shared" si="1404"/>
        <v>0</v>
      </c>
      <c r="X749">
        <f t="shared" si="1405"/>
        <v>0</v>
      </c>
      <c r="Y749">
        <f t="shared" si="1406"/>
        <v>0</v>
      </c>
      <c r="Z749">
        <f t="shared" si="1407"/>
        <v>0</v>
      </c>
      <c r="AA749">
        <f t="shared" si="1408"/>
        <v>0</v>
      </c>
      <c r="AB749">
        <f t="shared" si="1409"/>
        <v>0</v>
      </c>
      <c r="AC749">
        <f t="shared" si="1410"/>
        <v>0</v>
      </c>
      <c r="AD749">
        <f t="shared" si="1411"/>
        <v>0</v>
      </c>
      <c r="AE749">
        <f t="shared" si="1412"/>
        <v>0</v>
      </c>
      <c r="AF749">
        <f t="shared" si="1413"/>
        <v>0</v>
      </c>
      <c r="AG749">
        <f t="shared" si="1414"/>
        <v>0</v>
      </c>
      <c r="AH749">
        <f t="shared" si="1415"/>
        <v>0</v>
      </c>
      <c r="AI749">
        <f t="shared" si="1416"/>
        <v>0</v>
      </c>
      <c r="AJ749">
        <f t="shared" si="1417"/>
        <v>0</v>
      </c>
      <c r="AK749">
        <f t="shared" si="1418"/>
        <v>0</v>
      </c>
      <c r="AL749">
        <f t="shared" si="1419"/>
        <v>0</v>
      </c>
      <c r="AM749">
        <f t="shared" si="1420"/>
        <v>0</v>
      </c>
      <c r="AN749">
        <f t="shared" si="1421"/>
        <v>0</v>
      </c>
      <c r="AO749">
        <f t="shared" si="1422"/>
        <v>0</v>
      </c>
      <c r="AP749">
        <f t="shared" si="1423"/>
        <v>0</v>
      </c>
      <c r="AQ749">
        <f t="shared" si="1424"/>
        <v>0</v>
      </c>
      <c r="AR749">
        <f t="shared" si="1425"/>
        <v>0</v>
      </c>
      <c r="AS749">
        <f t="shared" si="1426"/>
        <v>0</v>
      </c>
      <c r="AT749">
        <f t="shared" si="1396"/>
        <v>0</v>
      </c>
      <c r="AU749">
        <f t="shared" si="1427"/>
        <v>0</v>
      </c>
      <c r="AV749">
        <f t="shared" si="1428"/>
        <v>0</v>
      </c>
      <c r="AW749">
        <f t="shared" si="1397"/>
        <v>0</v>
      </c>
      <c r="AX749">
        <f t="shared" si="1429"/>
        <v>0</v>
      </c>
      <c r="AY749">
        <f t="shared" si="1430"/>
        <v>0</v>
      </c>
      <c r="AZ749">
        <f t="shared" si="1431"/>
        <v>0</v>
      </c>
      <c r="BA749">
        <f t="shared" si="1432"/>
        <v>0</v>
      </c>
      <c r="BB749">
        <f t="shared" si="1433"/>
        <v>0</v>
      </c>
      <c r="BC749">
        <f t="shared" si="1434"/>
        <v>0</v>
      </c>
      <c r="BD749">
        <f t="shared" si="1435"/>
        <v>0</v>
      </c>
      <c r="BE749">
        <f t="shared" si="1436"/>
        <v>0</v>
      </c>
      <c r="BF749">
        <f t="shared" si="1437"/>
        <v>0</v>
      </c>
      <c r="BG749">
        <f t="shared" si="1438"/>
        <v>0</v>
      </c>
      <c r="BH749">
        <f t="shared" si="1439"/>
        <v>0</v>
      </c>
      <c r="BI749">
        <f t="shared" si="1440"/>
        <v>0</v>
      </c>
      <c r="BJ749">
        <f t="shared" si="1441"/>
        <v>0</v>
      </c>
      <c r="BK749">
        <f t="shared" si="1442"/>
        <v>0</v>
      </c>
      <c r="BL749">
        <f t="shared" si="1443"/>
        <v>0</v>
      </c>
      <c r="BM749">
        <f t="shared" si="1444"/>
        <v>0</v>
      </c>
      <c r="BN749">
        <f t="shared" si="1445"/>
        <v>0</v>
      </c>
      <c r="BO749">
        <f t="shared" si="1446"/>
        <v>0</v>
      </c>
      <c r="BP749">
        <f t="shared" si="1447"/>
        <v>0</v>
      </c>
      <c r="BQ749">
        <f t="shared" si="1448"/>
        <v>0</v>
      </c>
      <c r="BR749">
        <f t="shared" si="1449"/>
        <v>0</v>
      </c>
      <c r="BS749">
        <f t="shared" si="1450"/>
        <v>0</v>
      </c>
      <c r="BT749">
        <f t="shared" si="1451"/>
        <v>0</v>
      </c>
      <c r="BU749">
        <f t="shared" si="1452"/>
        <v>0</v>
      </c>
      <c r="BV749">
        <f t="shared" si="1453"/>
        <v>0</v>
      </c>
      <c r="BW749">
        <f t="shared" si="1454"/>
        <v>0</v>
      </c>
      <c r="BX749">
        <f t="shared" si="1455"/>
        <v>0</v>
      </c>
      <c r="BY749">
        <f t="shared" si="1456"/>
        <v>0</v>
      </c>
      <c r="BZ749">
        <f t="shared" si="1457"/>
        <v>0</v>
      </c>
      <c r="CA749">
        <f t="shared" si="1458"/>
        <v>0</v>
      </c>
      <c r="CB749">
        <f t="shared" si="1459"/>
        <v>0</v>
      </c>
      <c r="CC749">
        <f t="shared" si="1460"/>
        <v>0</v>
      </c>
      <c r="CD749">
        <f t="shared" si="1461"/>
        <v>0</v>
      </c>
      <c r="CE749">
        <f t="shared" si="1462"/>
        <v>0</v>
      </c>
      <c r="CF749">
        <f t="shared" si="1463"/>
        <v>0</v>
      </c>
      <c r="CG749">
        <f t="shared" si="1464"/>
        <v>0</v>
      </c>
      <c r="CH749">
        <f t="shared" si="1465"/>
        <v>0</v>
      </c>
      <c r="CI749">
        <f t="shared" si="1466"/>
        <v>0</v>
      </c>
      <c r="CJ749">
        <f t="shared" si="1467"/>
        <v>0</v>
      </c>
      <c r="CK749">
        <f t="shared" si="1468"/>
        <v>0</v>
      </c>
      <c r="CL749" t="str">
        <f t="shared" si="1469"/>
        <v/>
      </c>
      <c r="CM749" t="str">
        <f t="shared" si="1470"/>
        <v/>
      </c>
      <c r="CN749" t="str">
        <f t="shared" si="1471"/>
        <v/>
      </c>
      <c r="CO749" t="str">
        <f t="shared" si="1472"/>
        <v/>
      </c>
      <c r="CP749" t="str">
        <f t="shared" si="1473"/>
        <v/>
      </c>
      <c r="CQ749" t="str">
        <f t="shared" si="1474"/>
        <v/>
      </c>
      <c r="CR749" t="str">
        <f t="shared" si="1475"/>
        <v/>
      </c>
      <c r="CS749" t="str">
        <f t="shared" si="1476"/>
        <v/>
      </c>
      <c r="CT749" t="str">
        <f t="shared" si="1477"/>
        <v/>
      </c>
      <c r="CU749" t="str">
        <f t="shared" si="1478"/>
        <v/>
      </c>
      <c r="CV749" t="str">
        <f t="shared" si="1479"/>
        <v/>
      </c>
      <c r="CW749" t="str">
        <f t="shared" si="1480"/>
        <v/>
      </c>
      <c r="CX749" t="str">
        <f t="shared" si="1481"/>
        <v/>
      </c>
      <c r="CY749" t="str">
        <f t="shared" si="1482"/>
        <v/>
      </c>
      <c r="CZ749" t="str">
        <f t="shared" si="1483"/>
        <v/>
      </c>
      <c r="DA749" t="str">
        <f t="shared" si="1484"/>
        <v/>
      </c>
      <c r="DB749" t="str">
        <f t="shared" si="1485"/>
        <v/>
      </c>
      <c r="DC749" t="str">
        <f t="shared" si="1486"/>
        <v/>
      </c>
      <c r="DD749" t="str">
        <f t="shared" si="1487"/>
        <v/>
      </c>
      <c r="DE749" t="str">
        <f t="shared" si="1488"/>
        <v/>
      </c>
      <c r="DF749" t="str">
        <f t="shared" si="1489"/>
        <v/>
      </c>
      <c r="DG749" t="str">
        <f t="shared" si="1490"/>
        <v/>
      </c>
      <c r="DH749" t="str">
        <f t="shared" si="1491"/>
        <v/>
      </c>
      <c r="DI749" t="str">
        <f t="shared" si="1492"/>
        <v/>
      </c>
      <c r="DJ749" t="str">
        <f t="shared" si="1493"/>
        <v/>
      </c>
      <c r="DK749" t="str">
        <f t="shared" si="1494"/>
        <v/>
      </c>
      <c r="DL749" t="str">
        <f t="shared" si="1495"/>
        <v/>
      </c>
      <c r="DM749" t="str">
        <f t="shared" si="1496"/>
        <v/>
      </c>
      <c r="DN749" t="str">
        <f t="shared" si="1497"/>
        <v/>
      </c>
      <c r="DO749" t="str">
        <f t="shared" si="1498"/>
        <v/>
      </c>
      <c r="DP749" t="str">
        <f t="shared" si="1499"/>
        <v/>
      </c>
      <c r="DQ749" t="str">
        <f t="shared" si="1500"/>
        <v/>
      </c>
      <c r="DR749" t="str">
        <f t="shared" si="1501"/>
        <v/>
      </c>
      <c r="DS749" t="str">
        <f t="shared" si="1502"/>
        <v/>
      </c>
      <c r="DT749" t="str">
        <f t="shared" si="1503"/>
        <v/>
      </c>
      <c r="DU749">
        <f t="shared" si="1504"/>
        <v>0</v>
      </c>
      <c r="DV749">
        <f t="shared" si="1505"/>
        <v>0</v>
      </c>
      <c r="DW749">
        <f t="shared" si="1506"/>
        <v>0</v>
      </c>
      <c r="DX749" t="str">
        <f t="shared" si="1507"/>
        <v/>
      </c>
      <c r="DY749" t="str">
        <f t="shared" si="1508"/>
        <v/>
      </c>
      <c r="DZ749" t="str">
        <f t="shared" si="1509"/>
        <v/>
      </c>
      <c r="EA749" s="5">
        <f t="shared" si="1510"/>
        <v>0</v>
      </c>
      <c r="EB749" s="3">
        <f t="shared" si="1511"/>
        <v>0</v>
      </c>
    </row>
    <row r="750" spans="2:132" x14ac:dyDescent="0.2">
      <c r="B750">
        <v>745</v>
      </c>
      <c r="C750" s="3">
        <f>Zisk!D764</f>
        <v>0</v>
      </c>
      <c r="D750">
        <f>Zisk!E764</f>
        <v>0</v>
      </c>
      <c r="E750" s="66" t="str">
        <f t="shared" si="1398"/>
        <v/>
      </c>
      <c r="F750" t="str">
        <f t="shared" si="1399"/>
        <v/>
      </c>
      <c r="G750" s="66" t="str">
        <f t="shared" si="1400"/>
        <v/>
      </c>
      <c r="J750">
        <f>VstupniParametry_SKRYT!$D$5</f>
        <v>0.02</v>
      </c>
      <c r="K750">
        <f>VstupniParametry_SKRYT!$D$6</f>
        <v>0.06</v>
      </c>
      <c r="L750">
        <f>VstupniParametry_SKRYT!$D$7</f>
        <v>0.06</v>
      </c>
      <c r="M750">
        <f>VstupniParametry_SKRYT!$D$8</f>
        <v>0.06</v>
      </c>
      <c r="N750">
        <f>VstupniParametry_SKRYT!$D$9</f>
        <v>1.7999999999999999E-2</v>
      </c>
      <c r="O750" s="27">
        <f>VstupniParametry_SKRYT!$D$10</f>
        <v>0.01</v>
      </c>
      <c r="P750" s="27">
        <f>VstupniParametry_SKRYT!$D$11</f>
        <v>0.01</v>
      </c>
      <c r="Q750" s="27">
        <f>VstupniParametry_SKRYT!$D$12</f>
        <v>0.01</v>
      </c>
      <c r="R750" s="27">
        <f>VstupniParametry_SKRYT!$D$13</f>
        <v>0.01</v>
      </c>
      <c r="S750" s="27">
        <f>VstupniParametry_SKRYT!$D$14</f>
        <v>0.01</v>
      </c>
      <c r="T750">
        <f t="shared" si="1401"/>
        <v>0</v>
      </c>
      <c r="U750">
        <f t="shared" si="1402"/>
        <v>0</v>
      </c>
      <c r="V750">
        <f t="shared" si="1403"/>
        <v>0</v>
      </c>
      <c r="W750">
        <f t="shared" si="1404"/>
        <v>0</v>
      </c>
      <c r="X750">
        <f t="shared" si="1405"/>
        <v>0</v>
      </c>
      <c r="Y750">
        <f t="shared" si="1406"/>
        <v>0</v>
      </c>
      <c r="Z750">
        <f t="shared" si="1407"/>
        <v>0</v>
      </c>
      <c r="AA750">
        <f t="shared" si="1408"/>
        <v>0</v>
      </c>
      <c r="AB750">
        <f t="shared" si="1409"/>
        <v>0</v>
      </c>
      <c r="AC750">
        <f t="shared" si="1410"/>
        <v>0</v>
      </c>
      <c r="AD750">
        <f t="shared" si="1411"/>
        <v>0</v>
      </c>
      <c r="AE750">
        <f t="shared" si="1412"/>
        <v>0</v>
      </c>
      <c r="AF750">
        <f t="shared" si="1413"/>
        <v>0</v>
      </c>
      <c r="AG750">
        <f t="shared" si="1414"/>
        <v>0</v>
      </c>
      <c r="AH750">
        <f t="shared" si="1415"/>
        <v>0</v>
      </c>
      <c r="AI750">
        <f t="shared" si="1416"/>
        <v>0</v>
      </c>
      <c r="AJ750">
        <f t="shared" si="1417"/>
        <v>0</v>
      </c>
      <c r="AK750">
        <f t="shared" si="1418"/>
        <v>0</v>
      </c>
      <c r="AL750">
        <f t="shared" si="1419"/>
        <v>0</v>
      </c>
      <c r="AM750">
        <f t="shared" si="1420"/>
        <v>0</v>
      </c>
      <c r="AN750">
        <f t="shared" si="1421"/>
        <v>0</v>
      </c>
      <c r="AO750">
        <f t="shared" si="1422"/>
        <v>0</v>
      </c>
      <c r="AP750">
        <f t="shared" si="1423"/>
        <v>0</v>
      </c>
      <c r="AQ750">
        <f t="shared" si="1424"/>
        <v>0</v>
      </c>
      <c r="AR750">
        <f t="shared" si="1425"/>
        <v>0</v>
      </c>
      <c r="AS750">
        <f t="shared" si="1426"/>
        <v>0</v>
      </c>
      <c r="AT750">
        <f t="shared" si="1396"/>
        <v>0</v>
      </c>
      <c r="AU750">
        <f t="shared" si="1427"/>
        <v>0</v>
      </c>
      <c r="AV750">
        <f t="shared" si="1428"/>
        <v>0</v>
      </c>
      <c r="AW750">
        <f t="shared" si="1397"/>
        <v>0</v>
      </c>
      <c r="AX750">
        <f t="shared" si="1429"/>
        <v>0</v>
      </c>
      <c r="AY750">
        <f t="shared" si="1430"/>
        <v>0</v>
      </c>
      <c r="AZ750">
        <f t="shared" si="1431"/>
        <v>0</v>
      </c>
      <c r="BA750">
        <f t="shared" si="1432"/>
        <v>0</v>
      </c>
      <c r="BB750">
        <f t="shared" si="1433"/>
        <v>0</v>
      </c>
      <c r="BC750">
        <f t="shared" si="1434"/>
        <v>0</v>
      </c>
      <c r="BD750">
        <f t="shared" si="1435"/>
        <v>0</v>
      </c>
      <c r="BE750">
        <f t="shared" si="1436"/>
        <v>0</v>
      </c>
      <c r="BF750">
        <f t="shared" si="1437"/>
        <v>0</v>
      </c>
      <c r="BG750">
        <f t="shared" si="1438"/>
        <v>0</v>
      </c>
      <c r="BH750">
        <f t="shared" si="1439"/>
        <v>0</v>
      </c>
      <c r="BI750">
        <f t="shared" si="1440"/>
        <v>0</v>
      </c>
      <c r="BJ750">
        <f t="shared" si="1441"/>
        <v>0</v>
      </c>
      <c r="BK750">
        <f t="shared" si="1442"/>
        <v>0</v>
      </c>
      <c r="BL750">
        <f t="shared" si="1443"/>
        <v>0</v>
      </c>
      <c r="BM750">
        <f t="shared" si="1444"/>
        <v>0</v>
      </c>
      <c r="BN750">
        <f t="shared" si="1445"/>
        <v>0</v>
      </c>
      <c r="BO750">
        <f t="shared" si="1446"/>
        <v>0</v>
      </c>
      <c r="BP750">
        <f t="shared" si="1447"/>
        <v>0</v>
      </c>
      <c r="BQ750">
        <f t="shared" si="1448"/>
        <v>0</v>
      </c>
      <c r="BR750">
        <f t="shared" si="1449"/>
        <v>0</v>
      </c>
      <c r="BS750">
        <f t="shared" si="1450"/>
        <v>0</v>
      </c>
      <c r="BT750">
        <f t="shared" si="1451"/>
        <v>0</v>
      </c>
      <c r="BU750">
        <f t="shared" si="1452"/>
        <v>0</v>
      </c>
      <c r="BV750">
        <f t="shared" si="1453"/>
        <v>0</v>
      </c>
      <c r="BW750">
        <f t="shared" si="1454"/>
        <v>0</v>
      </c>
      <c r="BX750">
        <f t="shared" si="1455"/>
        <v>0</v>
      </c>
      <c r="BY750">
        <f t="shared" si="1456"/>
        <v>0</v>
      </c>
      <c r="BZ750">
        <f t="shared" si="1457"/>
        <v>0</v>
      </c>
      <c r="CA750">
        <f t="shared" si="1458"/>
        <v>0</v>
      </c>
      <c r="CB750">
        <f t="shared" si="1459"/>
        <v>0</v>
      </c>
      <c r="CC750">
        <f t="shared" si="1460"/>
        <v>0</v>
      </c>
      <c r="CD750">
        <f t="shared" si="1461"/>
        <v>0</v>
      </c>
      <c r="CE750">
        <f t="shared" si="1462"/>
        <v>0</v>
      </c>
      <c r="CF750">
        <f t="shared" si="1463"/>
        <v>0</v>
      </c>
      <c r="CG750">
        <f t="shared" si="1464"/>
        <v>0</v>
      </c>
      <c r="CH750">
        <f t="shared" si="1465"/>
        <v>0</v>
      </c>
      <c r="CI750">
        <f t="shared" si="1466"/>
        <v>0</v>
      </c>
      <c r="CJ750">
        <f t="shared" si="1467"/>
        <v>0</v>
      </c>
      <c r="CK750">
        <f t="shared" si="1468"/>
        <v>0</v>
      </c>
      <c r="CL750" t="str">
        <f t="shared" si="1469"/>
        <v/>
      </c>
      <c r="CM750" t="str">
        <f t="shared" si="1470"/>
        <v/>
      </c>
      <c r="CN750" t="str">
        <f t="shared" si="1471"/>
        <v/>
      </c>
      <c r="CO750" t="str">
        <f t="shared" si="1472"/>
        <v/>
      </c>
      <c r="CP750" t="str">
        <f t="shared" si="1473"/>
        <v/>
      </c>
      <c r="CQ750" t="str">
        <f t="shared" si="1474"/>
        <v/>
      </c>
      <c r="CR750" t="str">
        <f t="shared" si="1475"/>
        <v/>
      </c>
      <c r="CS750" t="str">
        <f t="shared" si="1476"/>
        <v/>
      </c>
      <c r="CT750" t="str">
        <f t="shared" si="1477"/>
        <v/>
      </c>
      <c r="CU750" t="str">
        <f t="shared" si="1478"/>
        <v/>
      </c>
      <c r="CV750" t="str">
        <f t="shared" si="1479"/>
        <v/>
      </c>
      <c r="CW750" t="str">
        <f t="shared" si="1480"/>
        <v/>
      </c>
      <c r="CX750" t="str">
        <f t="shared" si="1481"/>
        <v/>
      </c>
      <c r="CY750" t="str">
        <f t="shared" si="1482"/>
        <v/>
      </c>
      <c r="CZ750" t="str">
        <f t="shared" si="1483"/>
        <v/>
      </c>
      <c r="DA750" t="str">
        <f t="shared" si="1484"/>
        <v/>
      </c>
      <c r="DB750" t="str">
        <f t="shared" si="1485"/>
        <v/>
      </c>
      <c r="DC750" t="str">
        <f t="shared" si="1486"/>
        <v/>
      </c>
      <c r="DD750" t="str">
        <f t="shared" si="1487"/>
        <v/>
      </c>
      <c r="DE750" t="str">
        <f t="shared" si="1488"/>
        <v/>
      </c>
      <c r="DF750" t="str">
        <f t="shared" si="1489"/>
        <v/>
      </c>
      <c r="DG750" t="str">
        <f t="shared" si="1490"/>
        <v/>
      </c>
      <c r="DH750" t="str">
        <f t="shared" si="1491"/>
        <v/>
      </c>
      <c r="DI750" t="str">
        <f t="shared" si="1492"/>
        <v/>
      </c>
      <c r="DJ750" t="str">
        <f t="shared" si="1493"/>
        <v/>
      </c>
      <c r="DK750" t="str">
        <f t="shared" si="1494"/>
        <v/>
      </c>
      <c r="DL750" t="str">
        <f t="shared" si="1495"/>
        <v/>
      </c>
      <c r="DM750" t="str">
        <f t="shared" si="1496"/>
        <v/>
      </c>
      <c r="DN750" t="str">
        <f t="shared" si="1497"/>
        <v/>
      </c>
      <c r="DO750" t="str">
        <f t="shared" si="1498"/>
        <v/>
      </c>
      <c r="DP750" t="str">
        <f t="shared" si="1499"/>
        <v/>
      </c>
      <c r="DQ750" t="str">
        <f t="shared" si="1500"/>
        <v/>
      </c>
      <c r="DR750" t="str">
        <f t="shared" si="1501"/>
        <v/>
      </c>
      <c r="DS750" t="str">
        <f t="shared" si="1502"/>
        <v/>
      </c>
      <c r="DT750" t="str">
        <f t="shared" si="1503"/>
        <v/>
      </c>
      <c r="DU750">
        <f t="shared" si="1504"/>
        <v>0</v>
      </c>
      <c r="DV750">
        <f t="shared" si="1505"/>
        <v>0</v>
      </c>
      <c r="DW750">
        <f t="shared" si="1506"/>
        <v>0</v>
      </c>
      <c r="DX750" t="str">
        <f t="shared" si="1507"/>
        <v/>
      </c>
      <c r="DY750" t="str">
        <f t="shared" si="1508"/>
        <v/>
      </c>
      <c r="DZ750" t="str">
        <f t="shared" si="1509"/>
        <v/>
      </c>
      <c r="EA750" s="5">
        <f t="shared" si="1510"/>
        <v>0</v>
      </c>
      <c r="EB750" s="3">
        <f t="shared" si="1511"/>
        <v>0</v>
      </c>
    </row>
    <row r="751" spans="2:132" x14ac:dyDescent="0.2">
      <c r="B751" s="25">
        <v>746</v>
      </c>
      <c r="C751" s="26">
        <f>Zisk!D765</f>
        <v>0</v>
      </c>
      <c r="D751">
        <f>Zisk!E765</f>
        <v>0</v>
      </c>
      <c r="E751" s="66" t="str">
        <f t="shared" si="1398"/>
        <v/>
      </c>
      <c r="F751" t="str">
        <f t="shared" si="1399"/>
        <v/>
      </c>
      <c r="G751" s="66" t="str">
        <f t="shared" si="1400"/>
        <v/>
      </c>
      <c r="H751" s="25"/>
      <c r="I751" s="25"/>
      <c r="J751">
        <f>VstupniParametry_SKRYT!$D$5</f>
        <v>0.02</v>
      </c>
      <c r="K751">
        <f>VstupniParametry_SKRYT!$D$6</f>
        <v>0.06</v>
      </c>
      <c r="L751">
        <f>VstupniParametry_SKRYT!$D$7</f>
        <v>0.06</v>
      </c>
      <c r="M751">
        <f>VstupniParametry_SKRYT!$D$8</f>
        <v>0.06</v>
      </c>
      <c r="N751">
        <f>VstupniParametry_SKRYT!$D$9</f>
        <v>1.7999999999999999E-2</v>
      </c>
      <c r="O751" s="27">
        <f>VstupniParametry_SKRYT!$D$10</f>
        <v>0.01</v>
      </c>
      <c r="P751" s="27">
        <f>VstupniParametry_SKRYT!$D$11</f>
        <v>0.01</v>
      </c>
      <c r="Q751" s="27">
        <f>VstupniParametry_SKRYT!$D$12</f>
        <v>0.01</v>
      </c>
      <c r="R751" s="27">
        <f>VstupniParametry_SKRYT!$D$13</f>
        <v>0.01</v>
      </c>
      <c r="S751" s="27">
        <f>VstupniParametry_SKRYT!$D$14</f>
        <v>0.01</v>
      </c>
      <c r="T751">
        <f t="shared" si="1401"/>
        <v>0</v>
      </c>
      <c r="U751">
        <f t="shared" si="1402"/>
        <v>0</v>
      </c>
      <c r="V751">
        <f t="shared" si="1403"/>
        <v>0</v>
      </c>
      <c r="W751">
        <f t="shared" si="1404"/>
        <v>0</v>
      </c>
      <c r="X751">
        <f t="shared" si="1405"/>
        <v>0</v>
      </c>
      <c r="Y751">
        <f t="shared" si="1406"/>
        <v>0</v>
      </c>
      <c r="Z751">
        <f t="shared" si="1407"/>
        <v>0</v>
      </c>
      <c r="AA751">
        <f t="shared" si="1408"/>
        <v>0</v>
      </c>
      <c r="AB751">
        <f t="shared" si="1409"/>
        <v>0</v>
      </c>
      <c r="AC751">
        <f t="shared" si="1410"/>
        <v>0</v>
      </c>
      <c r="AD751">
        <f t="shared" si="1411"/>
        <v>0</v>
      </c>
      <c r="AE751">
        <f t="shared" si="1412"/>
        <v>0</v>
      </c>
      <c r="AF751">
        <f t="shared" si="1413"/>
        <v>0</v>
      </c>
      <c r="AG751">
        <f t="shared" si="1414"/>
        <v>0</v>
      </c>
      <c r="AH751">
        <f t="shared" si="1415"/>
        <v>0</v>
      </c>
      <c r="AI751">
        <f t="shared" si="1416"/>
        <v>0</v>
      </c>
      <c r="AJ751">
        <f t="shared" si="1417"/>
        <v>0</v>
      </c>
      <c r="AK751">
        <f t="shared" si="1418"/>
        <v>0</v>
      </c>
      <c r="AL751">
        <f t="shared" si="1419"/>
        <v>0</v>
      </c>
      <c r="AM751">
        <f t="shared" si="1420"/>
        <v>0</v>
      </c>
      <c r="AN751">
        <f t="shared" si="1421"/>
        <v>0</v>
      </c>
      <c r="AO751">
        <f t="shared" si="1422"/>
        <v>0</v>
      </c>
      <c r="AP751">
        <f t="shared" si="1423"/>
        <v>0</v>
      </c>
      <c r="AQ751">
        <f t="shared" si="1424"/>
        <v>0</v>
      </c>
      <c r="AR751">
        <f t="shared" si="1425"/>
        <v>0</v>
      </c>
      <c r="AS751">
        <f t="shared" si="1426"/>
        <v>0</v>
      </c>
      <c r="AT751">
        <f t="shared" si="1396"/>
        <v>0</v>
      </c>
      <c r="AU751">
        <f t="shared" si="1427"/>
        <v>0</v>
      </c>
      <c r="AV751">
        <f t="shared" si="1428"/>
        <v>0</v>
      </c>
      <c r="AW751">
        <f t="shared" si="1397"/>
        <v>0</v>
      </c>
      <c r="AX751">
        <f t="shared" si="1429"/>
        <v>0</v>
      </c>
      <c r="AY751">
        <f t="shared" si="1430"/>
        <v>0</v>
      </c>
      <c r="AZ751">
        <f t="shared" si="1431"/>
        <v>0</v>
      </c>
      <c r="BA751">
        <f t="shared" si="1432"/>
        <v>0</v>
      </c>
      <c r="BB751">
        <f t="shared" si="1433"/>
        <v>0</v>
      </c>
      <c r="BC751">
        <f t="shared" si="1434"/>
        <v>0</v>
      </c>
      <c r="BD751">
        <f t="shared" si="1435"/>
        <v>0</v>
      </c>
      <c r="BE751">
        <f t="shared" si="1436"/>
        <v>0</v>
      </c>
      <c r="BF751">
        <f t="shared" si="1437"/>
        <v>0</v>
      </c>
      <c r="BG751">
        <f t="shared" si="1438"/>
        <v>0</v>
      </c>
      <c r="BH751">
        <f t="shared" si="1439"/>
        <v>0</v>
      </c>
      <c r="BI751">
        <f t="shared" si="1440"/>
        <v>0</v>
      </c>
      <c r="BJ751">
        <f t="shared" si="1441"/>
        <v>0</v>
      </c>
      <c r="BK751">
        <f t="shared" si="1442"/>
        <v>0</v>
      </c>
      <c r="BL751">
        <f t="shared" si="1443"/>
        <v>0</v>
      </c>
      <c r="BM751">
        <f t="shared" si="1444"/>
        <v>0</v>
      </c>
      <c r="BN751">
        <f t="shared" si="1445"/>
        <v>0</v>
      </c>
      <c r="BO751">
        <f t="shared" si="1446"/>
        <v>0</v>
      </c>
      <c r="BP751">
        <f t="shared" si="1447"/>
        <v>0</v>
      </c>
      <c r="BQ751">
        <f t="shared" si="1448"/>
        <v>0</v>
      </c>
      <c r="BR751">
        <f t="shared" si="1449"/>
        <v>0</v>
      </c>
      <c r="BS751">
        <f t="shared" si="1450"/>
        <v>0</v>
      </c>
      <c r="BT751">
        <f t="shared" si="1451"/>
        <v>0</v>
      </c>
      <c r="BU751">
        <f t="shared" si="1452"/>
        <v>0</v>
      </c>
      <c r="BV751">
        <f t="shared" si="1453"/>
        <v>0</v>
      </c>
      <c r="BW751">
        <f t="shared" si="1454"/>
        <v>0</v>
      </c>
      <c r="BX751">
        <f t="shared" si="1455"/>
        <v>0</v>
      </c>
      <c r="BY751">
        <f t="shared" si="1456"/>
        <v>0</v>
      </c>
      <c r="BZ751">
        <f t="shared" si="1457"/>
        <v>0</v>
      </c>
      <c r="CA751">
        <f t="shared" si="1458"/>
        <v>0</v>
      </c>
      <c r="CB751">
        <f t="shared" si="1459"/>
        <v>0</v>
      </c>
      <c r="CC751">
        <f t="shared" si="1460"/>
        <v>0</v>
      </c>
      <c r="CD751">
        <f t="shared" si="1461"/>
        <v>0</v>
      </c>
      <c r="CE751">
        <f t="shared" si="1462"/>
        <v>0</v>
      </c>
      <c r="CF751">
        <f t="shared" si="1463"/>
        <v>0</v>
      </c>
      <c r="CG751">
        <f t="shared" si="1464"/>
        <v>0</v>
      </c>
      <c r="CH751">
        <f t="shared" si="1465"/>
        <v>0</v>
      </c>
      <c r="CI751">
        <f t="shared" si="1466"/>
        <v>0</v>
      </c>
      <c r="CJ751">
        <f t="shared" si="1467"/>
        <v>0</v>
      </c>
      <c r="CK751">
        <f t="shared" si="1468"/>
        <v>0</v>
      </c>
      <c r="CL751" t="str">
        <f t="shared" si="1469"/>
        <v/>
      </c>
      <c r="CM751" t="str">
        <f t="shared" si="1470"/>
        <v/>
      </c>
      <c r="CN751" t="str">
        <f t="shared" si="1471"/>
        <v/>
      </c>
      <c r="CO751" t="str">
        <f t="shared" si="1472"/>
        <v/>
      </c>
      <c r="CP751" t="str">
        <f t="shared" si="1473"/>
        <v/>
      </c>
      <c r="CQ751" t="str">
        <f t="shared" si="1474"/>
        <v/>
      </c>
      <c r="CR751" t="str">
        <f t="shared" si="1475"/>
        <v/>
      </c>
      <c r="CS751" t="str">
        <f t="shared" si="1476"/>
        <v/>
      </c>
      <c r="CT751" t="str">
        <f t="shared" si="1477"/>
        <v/>
      </c>
      <c r="CU751" t="str">
        <f t="shared" si="1478"/>
        <v/>
      </c>
      <c r="CV751" t="str">
        <f t="shared" si="1479"/>
        <v/>
      </c>
      <c r="CW751" t="str">
        <f t="shared" si="1480"/>
        <v/>
      </c>
      <c r="CX751" t="str">
        <f t="shared" si="1481"/>
        <v/>
      </c>
      <c r="CY751" t="str">
        <f t="shared" si="1482"/>
        <v/>
      </c>
      <c r="CZ751" t="str">
        <f t="shared" si="1483"/>
        <v/>
      </c>
      <c r="DA751" t="str">
        <f t="shared" si="1484"/>
        <v/>
      </c>
      <c r="DB751" t="str">
        <f t="shared" si="1485"/>
        <v/>
      </c>
      <c r="DC751" t="str">
        <f t="shared" si="1486"/>
        <v/>
      </c>
      <c r="DD751" t="str">
        <f t="shared" si="1487"/>
        <v/>
      </c>
      <c r="DE751" t="str">
        <f t="shared" si="1488"/>
        <v/>
      </c>
      <c r="DF751" t="str">
        <f t="shared" si="1489"/>
        <v/>
      </c>
      <c r="DG751" t="str">
        <f t="shared" si="1490"/>
        <v/>
      </c>
      <c r="DH751" t="str">
        <f t="shared" si="1491"/>
        <v/>
      </c>
      <c r="DI751" t="str">
        <f t="shared" si="1492"/>
        <v/>
      </c>
      <c r="DJ751" t="str">
        <f t="shared" si="1493"/>
        <v/>
      </c>
      <c r="DK751" t="str">
        <f t="shared" si="1494"/>
        <v/>
      </c>
      <c r="DL751" t="str">
        <f t="shared" si="1495"/>
        <v/>
      </c>
      <c r="DM751" t="str">
        <f t="shared" si="1496"/>
        <v/>
      </c>
      <c r="DN751" t="str">
        <f t="shared" si="1497"/>
        <v/>
      </c>
      <c r="DO751" t="str">
        <f t="shared" si="1498"/>
        <v/>
      </c>
      <c r="DP751" t="str">
        <f t="shared" si="1499"/>
        <v/>
      </c>
      <c r="DQ751" t="str">
        <f t="shared" si="1500"/>
        <v/>
      </c>
      <c r="DR751" t="str">
        <f t="shared" si="1501"/>
        <v/>
      </c>
      <c r="DS751" t="str">
        <f t="shared" si="1502"/>
        <v/>
      </c>
      <c r="DT751" t="str">
        <f t="shared" si="1503"/>
        <v/>
      </c>
      <c r="DU751">
        <f t="shared" si="1504"/>
        <v>0</v>
      </c>
      <c r="DV751">
        <f t="shared" si="1505"/>
        <v>0</v>
      </c>
      <c r="DW751">
        <f t="shared" si="1506"/>
        <v>0</v>
      </c>
      <c r="DX751" t="str">
        <f t="shared" si="1507"/>
        <v/>
      </c>
      <c r="DY751" t="str">
        <f t="shared" si="1508"/>
        <v/>
      </c>
      <c r="DZ751" t="str">
        <f t="shared" si="1509"/>
        <v/>
      </c>
      <c r="EA751" s="5">
        <f t="shared" si="1510"/>
        <v>0</v>
      </c>
      <c r="EB751" s="3">
        <f t="shared" si="1511"/>
        <v>0</v>
      </c>
    </row>
    <row r="752" spans="2:132" x14ac:dyDescent="0.2">
      <c r="B752">
        <v>747</v>
      </c>
      <c r="C752" s="3">
        <f>Zisk!D766</f>
        <v>0</v>
      </c>
      <c r="D752">
        <f>Zisk!E766</f>
        <v>0</v>
      </c>
      <c r="E752" s="66" t="str">
        <f t="shared" si="1398"/>
        <v/>
      </c>
      <c r="F752" t="str">
        <f t="shared" si="1399"/>
        <v/>
      </c>
      <c r="G752" s="66" t="str">
        <f t="shared" si="1400"/>
        <v/>
      </c>
      <c r="J752">
        <f>VstupniParametry_SKRYT!$D$5</f>
        <v>0.02</v>
      </c>
      <c r="K752">
        <f>VstupniParametry_SKRYT!$D$6</f>
        <v>0.06</v>
      </c>
      <c r="L752">
        <f>VstupniParametry_SKRYT!$D$7</f>
        <v>0.06</v>
      </c>
      <c r="M752">
        <f>VstupniParametry_SKRYT!$D$8</f>
        <v>0.06</v>
      </c>
      <c r="N752">
        <f>VstupniParametry_SKRYT!$D$9</f>
        <v>1.7999999999999999E-2</v>
      </c>
      <c r="O752" s="27">
        <f>VstupniParametry_SKRYT!$D$10</f>
        <v>0.01</v>
      </c>
      <c r="P752" s="27">
        <f>VstupniParametry_SKRYT!$D$11</f>
        <v>0.01</v>
      </c>
      <c r="Q752" s="27">
        <f>VstupniParametry_SKRYT!$D$12</f>
        <v>0.01</v>
      </c>
      <c r="R752" s="27">
        <f>VstupniParametry_SKRYT!$D$13</f>
        <v>0.01</v>
      </c>
      <c r="S752" s="27">
        <f>VstupniParametry_SKRYT!$D$14</f>
        <v>0.01</v>
      </c>
      <c r="T752">
        <f t="shared" si="1401"/>
        <v>0</v>
      </c>
      <c r="U752">
        <f t="shared" si="1402"/>
        <v>0</v>
      </c>
      <c r="V752">
        <f t="shared" si="1403"/>
        <v>0</v>
      </c>
      <c r="W752">
        <f t="shared" si="1404"/>
        <v>0</v>
      </c>
      <c r="X752">
        <f t="shared" si="1405"/>
        <v>0</v>
      </c>
      <c r="Y752">
        <f t="shared" si="1406"/>
        <v>0</v>
      </c>
      <c r="Z752">
        <f t="shared" si="1407"/>
        <v>0</v>
      </c>
      <c r="AA752">
        <f t="shared" si="1408"/>
        <v>0</v>
      </c>
      <c r="AB752">
        <f t="shared" si="1409"/>
        <v>0</v>
      </c>
      <c r="AC752">
        <f t="shared" si="1410"/>
        <v>0</v>
      </c>
      <c r="AD752">
        <f t="shared" si="1411"/>
        <v>0</v>
      </c>
      <c r="AE752">
        <f t="shared" si="1412"/>
        <v>0</v>
      </c>
      <c r="AF752">
        <f t="shared" si="1413"/>
        <v>0</v>
      </c>
      <c r="AG752">
        <f t="shared" si="1414"/>
        <v>0</v>
      </c>
      <c r="AH752">
        <f t="shared" si="1415"/>
        <v>0</v>
      </c>
      <c r="AI752">
        <f t="shared" si="1416"/>
        <v>0</v>
      </c>
      <c r="AJ752">
        <f t="shared" si="1417"/>
        <v>0</v>
      </c>
      <c r="AK752">
        <f t="shared" si="1418"/>
        <v>0</v>
      </c>
      <c r="AL752">
        <f t="shared" si="1419"/>
        <v>0</v>
      </c>
      <c r="AM752">
        <f t="shared" si="1420"/>
        <v>0</v>
      </c>
      <c r="AN752">
        <f t="shared" si="1421"/>
        <v>0</v>
      </c>
      <c r="AO752">
        <f t="shared" si="1422"/>
        <v>0</v>
      </c>
      <c r="AP752">
        <f t="shared" si="1423"/>
        <v>0</v>
      </c>
      <c r="AQ752">
        <f t="shared" si="1424"/>
        <v>0</v>
      </c>
      <c r="AR752">
        <f t="shared" si="1425"/>
        <v>0</v>
      </c>
      <c r="AS752">
        <f t="shared" si="1426"/>
        <v>0</v>
      </c>
      <c r="AT752">
        <f t="shared" si="1396"/>
        <v>0</v>
      </c>
      <c r="AU752">
        <f t="shared" si="1427"/>
        <v>0</v>
      </c>
      <c r="AV752">
        <f t="shared" si="1428"/>
        <v>0</v>
      </c>
      <c r="AW752">
        <f t="shared" si="1397"/>
        <v>0</v>
      </c>
      <c r="AX752">
        <f t="shared" si="1429"/>
        <v>0</v>
      </c>
      <c r="AY752">
        <f t="shared" si="1430"/>
        <v>0</v>
      </c>
      <c r="AZ752">
        <f t="shared" si="1431"/>
        <v>0</v>
      </c>
      <c r="BA752">
        <f t="shared" si="1432"/>
        <v>0</v>
      </c>
      <c r="BB752">
        <f t="shared" si="1433"/>
        <v>0</v>
      </c>
      <c r="BC752">
        <f t="shared" si="1434"/>
        <v>0</v>
      </c>
      <c r="BD752">
        <f t="shared" si="1435"/>
        <v>0</v>
      </c>
      <c r="BE752">
        <f t="shared" si="1436"/>
        <v>0</v>
      </c>
      <c r="BF752">
        <f t="shared" si="1437"/>
        <v>0</v>
      </c>
      <c r="BG752">
        <f t="shared" si="1438"/>
        <v>0</v>
      </c>
      <c r="BH752">
        <f t="shared" si="1439"/>
        <v>0</v>
      </c>
      <c r="BI752">
        <f t="shared" si="1440"/>
        <v>0</v>
      </c>
      <c r="BJ752">
        <f t="shared" si="1441"/>
        <v>0</v>
      </c>
      <c r="BK752">
        <f t="shared" si="1442"/>
        <v>0</v>
      </c>
      <c r="BL752">
        <f t="shared" si="1443"/>
        <v>0</v>
      </c>
      <c r="BM752">
        <f t="shared" si="1444"/>
        <v>0</v>
      </c>
      <c r="BN752">
        <f t="shared" si="1445"/>
        <v>0</v>
      </c>
      <c r="BO752">
        <f t="shared" si="1446"/>
        <v>0</v>
      </c>
      <c r="BP752">
        <f t="shared" si="1447"/>
        <v>0</v>
      </c>
      <c r="BQ752">
        <f t="shared" si="1448"/>
        <v>0</v>
      </c>
      <c r="BR752">
        <f t="shared" si="1449"/>
        <v>0</v>
      </c>
      <c r="BS752">
        <f t="shared" si="1450"/>
        <v>0</v>
      </c>
      <c r="BT752">
        <f t="shared" si="1451"/>
        <v>0</v>
      </c>
      <c r="BU752">
        <f t="shared" si="1452"/>
        <v>0</v>
      </c>
      <c r="BV752">
        <f t="shared" si="1453"/>
        <v>0</v>
      </c>
      <c r="BW752">
        <f t="shared" si="1454"/>
        <v>0</v>
      </c>
      <c r="BX752">
        <f t="shared" si="1455"/>
        <v>0</v>
      </c>
      <c r="BY752">
        <f t="shared" si="1456"/>
        <v>0</v>
      </c>
      <c r="BZ752">
        <f t="shared" si="1457"/>
        <v>0</v>
      </c>
      <c r="CA752">
        <f t="shared" si="1458"/>
        <v>0</v>
      </c>
      <c r="CB752">
        <f t="shared" si="1459"/>
        <v>0</v>
      </c>
      <c r="CC752">
        <f t="shared" si="1460"/>
        <v>0</v>
      </c>
      <c r="CD752">
        <f t="shared" si="1461"/>
        <v>0</v>
      </c>
      <c r="CE752">
        <f t="shared" si="1462"/>
        <v>0</v>
      </c>
      <c r="CF752">
        <f t="shared" si="1463"/>
        <v>0</v>
      </c>
      <c r="CG752">
        <f t="shared" si="1464"/>
        <v>0</v>
      </c>
      <c r="CH752">
        <f t="shared" si="1465"/>
        <v>0</v>
      </c>
      <c r="CI752">
        <f t="shared" si="1466"/>
        <v>0</v>
      </c>
      <c r="CJ752">
        <f t="shared" si="1467"/>
        <v>0</v>
      </c>
      <c r="CK752">
        <f t="shared" si="1468"/>
        <v>0</v>
      </c>
      <c r="CL752" t="str">
        <f t="shared" si="1469"/>
        <v/>
      </c>
      <c r="CM752" t="str">
        <f t="shared" si="1470"/>
        <v/>
      </c>
      <c r="CN752" t="str">
        <f t="shared" si="1471"/>
        <v/>
      </c>
      <c r="CO752" t="str">
        <f t="shared" si="1472"/>
        <v/>
      </c>
      <c r="CP752" t="str">
        <f t="shared" si="1473"/>
        <v/>
      </c>
      <c r="CQ752" t="str">
        <f t="shared" si="1474"/>
        <v/>
      </c>
      <c r="CR752" t="str">
        <f t="shared" si="1475"/>
        <v/>
      </c>
      <c r="CS752" t="str">
        <f t="shared" si="1476"/>
        <v/>
      </c>
      <c r="CT752" t="str">
        <f t="shared" si="1477"/>
        <v/>
      </c>
      <c r="CU752" t="str">
        <f t="shared" si="1478"/>
        <v/>
      </c>
      <c r="CV752" t="str">
        <f t="shared" si="1479"/>
        <v/>
      </c>
      <c r="CW752" t="str">
        <f t="shared" si="1480"/>
        <v/>
      </c>
      <c r="CX752" t="str">
        <f t="shared" si="1481"/>
        <v/>
      </c>
      <c r="CY752" t="str">
        <f t="shared" si="1482"/>
        <v/>
      </c>
      <c r="CZ752" t="str">
        <f t="shared" si="1483"/>
        <v/>
      </c>
      <c r="DA752" t="str">
        <f t="shared" si="1484"/>
        <v/>
      </c>
      <c r="DB752" t="str">
        <f t="shared" si="1485"/>
        <v/>
      </c>
      <c r="DC752" t="str">
        <f t="shared" si="1486"/>
        <v/>
      </c>
      <c r="DD752" t="str">
        <f t="shared" si="1487"/>
        <v/>
      </c>
      <c r="DE752" t="str">
        <f t="shared" si="1488"/>
        <v/>
      </c>
      <c r="DF752" t="str">
        <f t="shared" si="1489"/>
        <v/>
      </c>
      <c r="DG752" t="str">
        <f t="shared" si="1490"/>
        <v/>
      </c>
      <c r="DH752" t="str">
        <f t="shared" si="1491"/>
        <v/>
      </c>
      <c r="DI752" t="str">
        <f t="shared" si="1492"/>
        <v/>
      </c>
      <c r="DJ752" t="str">
        <f t="shared" si="1493"/>
        <v/>
      </c>
      <c r="DK752" t="str">
        <f t="shared" si="1494"/>
        <v/>
      </c>
      <c r="DL752" t="str">
        <f t="shared" si="1495"/>
        <v/>
      </c>
      <c r="DM752" t="str">
        <f t="shared" si="1496"/>
        <v/>
      </c>
      <c r="DN752" t="str">
        <f t="shared" si="1497"/>
        <v/>
      </c>
      <c r="DO752" t="str">
        <f t="shared" si="1498"/>
        <v/>
      </c>
      <c r="DP752" t="str">
        <f t="shared" si="1499"/>
        <v/>
      </c>
      <c r="DQ752" t="str">
        <f t="shared" si="1500"/>
        <v/>
      </c>
      <c r="DR752" t="str">
        <f t="shared" si="1501"/>
        <v/>
      </c>
      <c r="DS752" t="str">
        <f t="shared" si="1502"/>
        <v/>
      </c>
      <c r="DT752" t="str">
        <f t="shared" si="1503"/>
        <v/>
      </c>
      <c r="DU752">
        <f t="shared" si="1504"/>
        <v>0</v>
      </c>
      <c r="DV752">
        <f t="shared" si="1505"/>
        <v>0</v>
      </c>
      <c r="DW752">
        <f t="shared" si="1506"/>
        <v>0</v>
      </c>
      <c r="DX752" t="str">
        <f t="shared" si="1507"/>
        <v/>
      </c>
      <c r="DY752" t="str">
        <f t="shared" si="1508"/>
        <v/>
      </c>
      <c r="DZ752" t="str">
        <f t="shared" si="1509"/>
        <v/>
      </c>
      <c r="EA752" s="5">
        <f t="shared" si="1510"/>
        <v>0</v>
      </c>
      <c r="EB752" s="3">
        <f t="shared" si="1511"/>
        <v>0</v>
      </c>
    </row>
    <row r="753" spans="2:132" x14ac:dyDescent="0.2">
      <c r="B753" s="25">
        <v>748</v>
      </c>
      <c r="C753" s="26">
        <f>Zisk!D767</f>
        <v>0</v>
      </c>
      <c r="D753">
        <f>Zisk!E767</f>
        <v>0</v>
      </c>
      <c r="E753" s="66" t="str">
        <f t="shared" si="1398"/>
        <v/>
      </c>
      <c r="F753" t="str">
        <f t="shared" si="1399"/>
        <v/>
      </c>
      <c r="G753" s="66" t="str">
        <f t="shared" si="1400"/>
        <v/>
      </c>
      <c r="H753" s="25"/>
      <c r="I753" s="25"/>
      <c r="J753">
        <f>VstupniParametry_SKRYT!$D$5</f>
        <v>0.02</v>
      </c>
      <c r="K753">
        <f>VstupniParametry_SKRYT!$D$6</f>
        <v>0.06</v>
      </c>
      <c r="L753">
        <f>VstupniParametry_SKRYT!$D$7</f>
        <v>0.06</v>
      </c>
      <c r="M753">
        <f>VstupniParametry_SKRYT!$D$8</f>
        <v>0.06</v>
      </c>
      <c r="N753">
        <f>VstupniParametry_SKRYT!$D$9</f>
        <v>1.7999999999999999E-2</v>
      </c>
      <c r="O753" s="27">
        <f>VstupniParametry_SKRYT!$D$10</f>
        <v>0.01</v>
      </c>
      <c r="P753" s="27">
        <f>VstupniParametry_SKRYT!$D$11</f>
        <v>0.01</v>
      </c>
      <c r="Q753" s="27">
        <f>VstupniParametry_SKRYT!$D$12</f>
        <v>0.01</v>
      </c>
      <c r="R753" s="27">
        <f>VstupniParametry_SKRYT!$D$13</f>
        <v>0.01</v>
      </c>
      <c r="S753" s="27">
        <f>VstupniParametry_SKRYT!$D$14</f>
        <v>0.01</v>
      </c>
      <c r="T753">
        <f t="shared" si="1401"/>
        <v>0</v>
      </c>
      <c r="U753">
        <f t="shared" si="1402"/>
        <v>0</v>
      </c>
      <c r="V753">
        <f t="shared" si="1403"/>
        <v>0</v>
      </c>
      <c r="W753">
        <f t="shared" si="1404"/>
        <v>0</v>
      </c>
      <c r="X753">
        <f t="shared" si="1405"/>
        <v>0</v>
      </c>
      <c r="Y753">
        <f t="shared" si="1406"/>
        <v>0</v>
      </c>
      <c r="Z753">
        <f t="shared" si="1407"/>
        <v>0</v>
      </c>
      <c r="AA753">
        <f t="shared" si="1408"/>
        <v>0</v>
      </c>
      <c r="AB753">
        <f t="shared" si="1409"/>
        <v>0</v>
      </c>
      <c r="AC753">
        <f t="shared" si="1410"/>
        <v>0</v>
      </c>
      <c r="AD753">
        <f t="shared" si="1411"/>
        <v>0</v>
      </c>
      <c r="AE753">
        <f t="shared" si="1412"/>
        <v>0</v>
      </c>
      <c r="AF753">
        <f t="shared" si="1413"/>
        <v>0</v>
      </c>
      <c r="AG753">
        <f t="shared" si="1414"/>
        <v>0</v>
      </c>
      <c r="AH753">
        <f t="shared" si="1415"/>
        <v>0</v>
      </c>
      <c r="AI753">
        <f t="shared" si="1416"/>
        <v>0</v>
      </c>
      <c r="AJ753">
        <f t="shared" si="1417"/>
        <v>0</v>
      </c>
      <c r="AK753">
        <f t="shared" si="1418"/>
        <v>0</v>
      </c>
      <c r="AL753">
        <f t="shared" si="1419"/>
        <v>0</v>
      </c>
      <c r="AM753">
        <f t="shared" si="1420"/>
        <v>0</v>
      </c>
      <c r="AN753">
        <f t="shared" si="1421"/>
        <v>0</v>
      </c>
      <c r="AO753">
        <f t="shared" si="1422"/>
        <v>0</v>
      </c>
      <c r="AP753">
        <f t="shared" si="1423"/>
        <v>0</v>
      </c>
      <c r="AQ753">
        <f t="shared" si="1424"/>
        <v>0</v>
      </c>
      <c r="AR753">
        <f t="shared" si="1425"/>
        <v>0</v>
      </c>
      <c r="AS753">
        <f t="shared" si="1426"/>
        <v>0</v>
      </c>
      <c r="AT753">
        <f t="shared" si="1396"/>
        <v>0</v>
      </c>
      <c r="AU753">
        <f t="shared" si="1427"/>
        <v>0</v>
      </c>
      <c r="AV753">
        <f t="shared" si="1428"/>
        <v>0</v>
      </c>
      <c r="AW753">
        <f t="shared" si="1397"/>
        <v>0</v>
      </c>
      <c r="AX753">
        <f t="shared" si="1429"/>
        <v>0</v>
      </c>
      <c r="AY753">
        <f t="shared" si="1430"/>
        <v>0</v>
      </c>
      <c r="AZ753">
        <f t="shared" si="1431"/>
        <v>0</v>
      </c>
      <c r="BA753">
        <f t="shared" si="1432"/>
        <v>0</v>
      </c>
      <c r="BB753">
        <f t="shared" si="1433"/>
        <v>0</v>
      </c>
      <c r="BC753">
        <f t="shared" si="1434"/>
        <v>0</v>
      </c>
      <c r="BD753">
        <f t="shared" si="1435"/>
        <v>0</v>
      </c>
      <c r="BE753">
        <f t="shared" si="1436"/>
        <v>0</v>
      </c>
      <c r="BF753">
        <f t="shared" si="1437"/>
        <v>0</v>
      </c>
      <c r="BG753">
        <f t="shared" si="1438"/>
        <v>0</v>
      </c>
      <c r="BH753">
        <f t="shared" si="1439"/>
        <v>0</v>
      </c>
      <c r="BI753">
        <f t="shared" si="1440"/>
        <v>0</v>
      </c>
      <c r="BJ753">
        <f t="shared" si="1441"/>
        <v>0</v>
      </c>
      <c r="BK753">
        <f t="shared" si="1442"/>
        <v>0</v>
      </c>
      <c r="BL753">
        <f t="shared" si="1443"/>
        <v>0</v>
      </c>
      <c r="BM753">
        <f t="shared" si="1444"/>
        <v>0</v>
      </c>
      <c r="BN753">
        <f t="shared" si="1445"/>
        <v>0</v>
      </c>
      <c r="BO753">
        <f t="shared" si="1446"/>
        <v>0</v>
      </c>
      <c r="BP753">
        <f t="shared" si="1447"/>
        <v>0</v>
      </c>
      <c r="BQ753">
        <f t="shared" si="1448"/>
        <v>0</v>
      </c>
      <c r="BR753">
        <f t="shared" si="1449"/>
        <v>0</v>
      </c>
      <c r="BS753">
        <f t="shared" si="1450"/>
        <v>0</v>
      </c>
      <c r="BT753">
        <f t="shared" si="1451"/>
        <v>0</v>
      </c>
      <c r="BU753">
        <f t="shared" si="1452"/>
        <v>0</v>
      </c>
      <c r="BV753">
        <f t="shared" si="1453"/>
        <v>0</v>
      </c>
      <c r="BW753">
        <f t="shared" si="1454"/>
        <v>0</v>
      </c>
      <c r="BX753">
        <f t="shared" si="1455"/>
        <v>0</v>
      </c>
      <c r="BY753">
        <f t="shared" si="1456"/>
        <v>0</v>
      </c>
      <c r="BZ753">
        <f t="shared" si="1457"/>
        <v>0</v>
      </c>
      <c r="CA753">
        <f t="shared" si="1458"/>
        <v>0</v>
      </c>
      <c r="CB753">
        <f t="shared" si="1459"/>
        <v>0</v>
      </c>
      <c r="CC753">
        <f t="shared" si="1460"/>
        <v>0</v>
      </c>
      <c r="CD753">
        <f t="shared" si="1461"/>
        <v>0</v>
      </c>
      <c r="CE753">
        <f t="shared" si="1462"/>
        <v>0</v>
      </c>
      <c r="CF753">
        <f t="shared" si="1463"/>
        <v>0</v>
      </c>
      <c r="CG753">
        <f t="shared" si="1464"/>
        <v>0</v>
      </c>
      <c r="CH753">
        <f t="shared" si="1465"/>
        <v>0</v>
      </c>
      <c r="CI753">
        <f t="shared" si="1466"/>
        <v>0</v>
      </c>
      <c r="CJ753">
        <f t="shared" si="1467"/>
        <v>0</v>
      </c>
      <c r="CK753">
        <f t="shared" si="1468"/>
        <v>0</v>
      </c>
      <c r="CL753" t="str">
        <f t="shared" si="1469"/>
        <v/>
      </c>
      <c r="CM753" t="str">
        <f t="shared" si="1470"/>
        <v/>
      </c>
      <c r="CN753" t="str">
        <f t="shared" si="1471"/>
        <v/>
      </c>
      <c r="CO753" t="str">
        <f t="shared" si="1472"/>
        <v/>
      </c>
      <c r="CP753" t="str">
        <f t="shared" si="1473"/>
        <v/>
      </c>
      <c r="CQ753" t="str">
        <f t="shared" si="1474"/>
        <v/>
      </c>
      <c r="CR753" t="str">
        <f t="shared" si="1475"/>
        <v/>
      </c>
      <c r="CS753" t="str">
        <f t="shared" si="1476"/>
        <v/>
      </c>
      <c r="CT753" t="str">
        <f t="shared" si="1477"/>
        <v/>
      </c>
      <c r="CU753" t="str">
        <f t="shared" si="1478"/>
        <v/>
      </c>
      <c r="CV753" t="str">
        <f t="shared" si="1479"/>
        <v/>
      </c>
      <c r="CW753" t="str">
        <f t="shared" si="1480"/>
        <v/>
      </c>
      <c r="CX753" t="str">
        <f t="shared" si="1481"/>
        <v/>
      </c>
      <c r="CY753" t="str">
        <f t="shared" si="1482"/>
        <v/>
      </c>
      <c r="CZ753" t="str">
        <f t="shared" si="1483"/>
        <v/>
      </c>
      <c r="DA753" t="str">
        <f t="shared" si="1484"/>
        <v/>
      </c>
      <c r="DB753" t="str">
        <f t="shared" si="1485"/>
        <v/>
      </c>
      <c r="DC753" t="str">
        <f t="shared" si="1486"/>
        <v/>
      </c>
      <c r="DD753" t="str">
        <f t="shared" si="1487"/>
        <v/>
      </c>
      <c r="DE753" t="str">
        <f t="shared" si="1488"/>
        <v/>
      </c>
      <c r="DF753" t="str">
        <f t="shared" si="1489"/>
        <v/>
      </c>
      <c r="DG753" t="str">
        <f t="shared" si="1490"/>
        <v/>
      </c>
      <c r="DH753" t="str">
        <f t="shared" si="1491"/>
        <v/>
      </c>
      <c r="DI753" t="str">
        <f t="shared" si="1492"/>
        <v/>
      </c>
      <c r="DJ753" t="str">
        <f t="shared" si="1493"/>
        <v/>
      </c>
      <c r="DK753" t="str">
        <f t="shared" si="1494"/>
        <v/>
      </c>
      <c r="DL753" t="str">
        <f t="shared" si="1495"/>
        <v/>
      </c>
      <c r="DM753" t="str">
        <f t="shared" si="1496"/>
        <v/>
      </c>
      <c r="DN753" t="str">
        <f t="shared" si="1497"/>
        <v/>
      </c>
      <c r="DO753" t="str">
        <f t="shared" si="1498"/>
        <v/>
      </c>
      <c r="DP753" t="str">
        <f t="shared" si="1499"/>
        <v/>
      </c>
      <c r="DQ753" t="str">
        <f t="shared" si="1500"/>
        <v/>
      </c>
      <c r="DR753" t="str">
        <f t="shared" si="1501"/>
        <v/>
      </c>
      <c r="DS753" t="str">
        <f t="shared" si="1502"/>
        <v/>
      </c>
      <c r="DT753" t="str">
        <f t="shared" si="1503"/>
        <v/>
      </c>
      <c r="DU753">
        <f t="shared" si="1504"/>
        <v>0</v>
      </c>
      <c r="DV753">
        <f t="shared" si="1505"/>
        <v>0</v>
      </c>
      <c r="DW753">
        <f t="shared" si="1506"/>
        <v>0</v>
      </c>
      <c r="DX753" t="str">
        <f t="shared" si="1507"/>
        <v/>
      </c>
      <c r="DY753" t="str">
        <f t="shared" si="1508"/>
        <v/>
      </c>
      <c r="DZ753" t="str">
        <f t="shared" si="1509"/>
        <v/>
      </c>
      <c r="EA753" s="5">
        <f t="shared" si="1510"/>
        <v>0</v>
      </c>
      <c r="EB753" s="3">
        <f t="shared" si="1511"/>
        <v>0</v>
      </c>
    </row>
    <row r="754" spans="2:132" x14ac:dyDescent="0.2">
      <c r="B754">
        <v>749</v>
      </c>
      <c r="C754" s="3">
        <f>Zisk!D768</f>
        <v>0</v>
      </c>
      <c r="D754">
        <f>Zisk!E768</f>
        <v>0</v>
      </c>
      <c r="E754" s="66" t="str">
        <f t="shared" si="1398"/>
        <v/>
      </c>
      <c r="F754" t="str">
        <f t="shared" si="1399"/>
        <v/>
      </c>
      <c r="G754" s="66" t="str">
        <f t="shared" si="1400"/>
        <v/>
      </c>
      <c r="J754">
        <f>VstupniParametry_SKRYT!$D$5</f>
        <v>0.02</v>
      </c>
      <c r="K754">
        <f>VstupniParametry_SKRYT!$D$6</f>
        <v>0.06</v>
      </c>
      <c r="L754">
        <f>VstupniParametry_SKRYT!$D$7</f>
        <v>0.06</v>
      </c>
      <c r="M754">
        <f>VstupniParametry_SKRYT!$D$8</f>
        <v>0.06</v>
      </c>
      <c r="N754">
        <f>VstupniParametry_SKRYT!$D$9</f>
        <v>1.7999999999999999E-2</v>
      </c>
      <c r="O754" s="27">
        <f>VstupniParametry_SKRYT!$D$10</f>
        <v>0.01</v>
      </c>
      <c r="P754" s="27">
        <f>VstupniParametry_SKRYT!$D$11</f>
        <v>0.01</v>
      </c>
      <c r="Q754" s="27">
        <f>VstupniParametry_SKRYT!$D$12</f>
        <v>0.01</v>
      </c>
      <c r="R754" s="27">
        <f>VstupniParametry_SKRYT!$D$13</f>
        <v>0.01</v>
      </c>
      <c r="S754" s="27">
        <f>VstupniParametry_SKRYT!$D$14</f>
        <v>0.01</v>
      </c>
      <c r="T754">
        <f t="shared" si="1401"/>
        <v>0</v>
      </c>
      <c r="U754">
        <f t="shared" si="1402"/>
        <v>0</v>
      </c>
      <c r="V754">
        <f t="shared" si="1403"/>
        <v>0</v>
      </c>
      <c r="W754">
        <f t="shared" si="1404"/>
        <v>0</v>
      </c>
      <c r="X754">
        <f t="shared" si="1405"/>
        <v>0</v>
      </c>
      <c r="Y754">
        <f t="shared" si="1406"/>
        <v>0</v>
      </c>
      <c r="Z754">
        <f t="shared" si="1407"/>
        <v>0</v>
      </c>
      <c r="AA754">
        <f t="shared" si="1408"/>
        <v>0</v>
      </c>
      <c r="AB754">
        <f t="shared" si="1409"/>
        <v>0</v>
      </c>
      <c r="AC754">
        <f t="shared" si="1410"/>
        <v>0</v>
      </c>
      <c r="AD754">
        <f t="shared" si="1411"/>
        <v>0</v>
      </c>
      <c r="AE754">
        <f t="shared" si="1412"/>
        <v>0</v>
      </c>
      <c r="AF754">
        <f t="shared" si="1413"/>
        <v>0</v>
      </c>
      <c r="AG754">
        <f t="shared" si="1414"/>
        <v>0</v>
      </c>
      <c r="AH754">
        <f t="shared" si="1415"/>
        <v>0</v>
      </c>
      <c r="AI754">
        <f t="shared" si="1416"/>
        <v>0</v>
      </c>
      <c r="AJ754">
        <f t="shared" si="1417"/>
        <v>0</v>
      </c>
      <c r="AK754">
        <f t="shared" si="1418"/>
        <v>0</v>
      </c>
      <c r="AL754">
        <f t="shared" si="1419"/>
        <v>0</v>
      </c>
      <c r="AM754">
        <f t="shared" si="1420"/>
        <v>0</v>
      </c>
      <c r="AN754">
        <f t="shared" si="1421"/>
        <v>0</v>
      </c>
      <c r="AO754">
        <f t="shared" si="1422"/>
        <v>0</v>
      </c>
      <c r="AP754">
        <f t="shared" si="1423"/>
        <v>0</v>
      </c>
      <c r="AQ754">
        <f t="shared" si="1424"/>
        <v>0</v>
      </c>
      <c r="AR754">
        <f t="shared" si="1425"/>
        <v>0</v>
      </c>
      <c r="AS754">
        <f t="shared" si="1426"/>
        <v>0</v>
      </c>
      <c r="AT754">
        <f t="shared" si="1396"/>
        <v>0</v>
      </c>
      <c r="AU754">
        <f t="shared" si="1427"/>
        <v>0</v>
      </c>
      <c r="AV754">
        <f t="shared" si="1428"/>
        <v>0</v>
      </c>
      <c r="AW754">
        <f t="shared" si="1397"/>
        <v>0</v>
      </c>
      <c r="AX754">
        <f t="shared" si="1429"/>
        <v>0</v>
      </c>
      <c r="AY754">
        <f t="shared" si="1430"/>
        <v>0</v>
      </c>
      <c r="AZ754">
        <f t="shared" si="1431"/>
        <v>0</v>
      </c>
      <c r="BA754">
        <f t="shared" si="1432"/>
        <v>0</v>
      </c>
      <c r="BB754">
        <f t="shared" si="1433"/>
        <v>0</v>
      </c>
      <c r="BC754">
        <f t="shared" si="1434"/>
        <v>0</v>
      </c>
      <c r="BD754">
        <f t="shared" si="1435"/>
        <v>0</v>
      </c>
      <c r="BE754">
        <f t="shared" si="1436"/>
        <v>0</v>
      </c>
      <c r="BF754">
        <f t="shared" si="1437"/>
        <v>0</v>
      </c>
      <c r="BG754">
        <f t="shared" si="1438"/>
        <v>0</v>
      </c>
      <c r="BH754">
        <f t="shared" si="1439"/>
        <v>0</v>
      </c>
      <c r="BI754">
        <f t="shared" si="1440"/>
        <v>0</v>
      </c>
      <c r="BJ754">
        <f t="shared" si="1441"/>
        <v>0</v>
      </c>
      <c r="BK754">
        <f t="shared" si="1442"/>
        <v>0</v>
      </c>
      <c r="BL754">
        <f t="shared" si="1443"/>
        <v>0</v>
      </c>
      <c r="BM754">
        <f t="shared" si="1444"/>
        <v>0</v>
      </c>
      <c r="BN754">
        <f t="shared" si="1445"/>
        <v>0</v>
      </c>
      <c r="BO754">
        <f t="shared" si="1446"/>
        <v>0</v>
      </c>
      <c r="BP754">
        <f t="shared" si="1447"/>
        <v>0</v>
      </c>
      <c r="BQ754">
        <f t="shared" si="1448"/>
        <v>0</v>
      </c>
      <c r="BR754">
        <f t="shared" si="1449"/>
        <v>0</v>
      </c>
      <c r="BS754">
        <f t="shared" si="1450"/>
        <v>0</v>
      </c>
      <c r="BT754">
        <f t="shared" si="1451"/>
        <v>0</v>
      </c>
      <c r="BU754">
        <f t="shared" si="1452"/>
        <v>0</v>
      </c>
      <c r="BV754">
        <f t="shared" si="1453"/>
        <v>0</v>
      </c>
      <c r="BW754">
        <f t="shared" si="1454"/>
        <v>0</v>
      </c>
      <c r="BX754">
        <f t="shared" si="1455"/>
        <v>0</v>
      </c>
      <c r="BY754">
        <f t="shared" si="1456"/>
        <v>0</v>
      </c>
      <c r="BZ754">
        <f t="shared" si="1457"/>
        <v>0</v>
      </c>
      <c r="CA754">
        <f t="shared" si="1458"/>
        <v>0</v>
      </c>
      <c r="CB754">
        <f t="shared" si="1459"/>
        <v>0</v>
      </c>
      <c r="CC754">
        <f t="shared" si="1460"/>
        <v>0</v>
      </c>
      <c r="CD754">
        <f t="shared" si="1461"/>
        <v>0</v>
      </c>
      <c r="CE754">
        <f t="shared" si="1462"/>
        <v>0</v>
      </c>
      <c r="CF754">
        <f t="shared" si="1463"/>
        <v>0</v>
      </c>
      <c r="CG754">
        <f t="shared" si="1464"/>
        <v>0</v>
      </c>
      <c r="CH754">
        <f t="shared" si="1465"/>
        <v>0</v>
      </c>
      <c r="CI754">
        <f t="shared" si="1466"/>
        <v>0</v>
      </c>
      <c r="CJ754">
        <f t="shared" si="1467"/>
        <v>0</v>
      </c>
      <c r="CK754">
        <f t="shared" si="1468"/>
        <v>0</v>
      </c>
      <c r="CL754" t="str">
        <f t="shared" si="1469"/>
        <v/>
      </c>
      <c r="CM754" t="str">
        <f t="shared" si="1470"/>
        <v/>
      </c>
      <c r="CN754" t="str">
        <f t="shared" si="1471"/>
        <v/>
      </c>
      <c r="CO754" t="str">
        <f t="shared" si="1472"/>
        <v/>
      </c>
      <c r="CP754" t="str">
        <f t="shared" si="1473"/>
        <v/>
      </c>
      <c r="CQ754" t="str">
        <f t="shared" si="1474"/>
        <v/>
      </c>
      <c r="CR754" t="str">
        <f t="shared" si="1475"/>
        <v/>
      </c>
      <c r="CS754" t="str">
        <f t="shared" si="1476"/>
        <v/>
      </c>
      <c r="CT754" t="str">
        <f t="shared" si="1477"/>
        <v/>
      </c>
      <c r="CU754" t="str">
        <f t="shared" si="1478"/>
        <v/>
      </c>
      <c r="CV754" t="str">
        <f t="shared" si="1479"/>
        <v/>
      </c>
      <c r="CW754" t="str">
        <f t="shared" si="1480"/>
        <v/>
      </c>
      <c r="CX754" t="str">
        <f t="shared" si="1481"/>
        <v/>
      </c>
      <c r="CY754" t="str">
        <f t="shared" si="1482"/>
        <v/>
      </c>
      <c r="CZ754" t="str">
        <f t="shared" si="1483"/>
        <v/>
      </c>
      <c r="DA754" t="str">
        <f t="shared" si="1484"/>
        <v/>
      </c>
      <c r="DB754" t="str">
        <f t="shared" si="1485"/>
        <v/>
      </c>
      <c r="DC754" t="str">
        <f t="shared" si="1486"/>
        <v/>
      </c>
      <c r="DD754" t="str">
        <f t="shared" si="1487"/>
        <v/>
      </c>
      <c r="DE754" t="str">
        <f t="shared" si="1488"/>
        <v/>
      </c>
      <c r="DF754" t="str">
        <f t="shared" si="1489"/>
        <v/>
      </c>
      <c r="DG754" t="str">
        <f t="shared" si="1490"/>
        <v/>
      </c>
      <c r="DH754" t="str">
        <f t="shared" si="1491"/>
        <v/>
      </c>
      <c r="DI754" t="str">
        <f t="shared" si="1492"/>
        <v/>
      </c>
      <c r="DJ754" t="str">
        <f t="shared" si="1493"/>
        <v/>
      </c>
      <c r="DK754" t="str">
        <f t="shared" si="1494"/>
        <v/>
      </c>
      <c r="DL754" t="str">
        <f t="shared" si="1495"/>
        <v/>
      </c>
      <c r="DM754" t="str">
        <f t="shared" si="1496"/>
        <v/>
      </c>
      <c r="DN754" t="str">
        <f t="shared" si="1497"/>
        <v/>
      </c>
      <c r="DO754" t="str">
        <f t="shared" si="1498"/>
        <v/>
      </c>
      <c r="DP754" t="str">
        <f t="shared" si="1499"/>
        <v/>
      </c>
      <c r="DQ754" t="str">
        <f t="shared" si="1500"/>
        <v/>
      </c>
      <c r="DR754" t="str">
        <f t="shared" si="1501"/>
        <v/>
      </c>
      <c r="DS754" t="str">
        <f t="shared" si="1502"/>
        <v/>
      </c>
      <c r="DT754" t="str">
        <f t="shared" si="1503"/>
        <v/>
      </c>
      <c r="DU754">
        <f t="shared" si="1504"/>
        <v>0</v>
      </c>
      <c r="DV754">
        <f t="shared" si="1505"/>
        <v>0</v>
      </c>
      <c r="DW754">
        <f t="shared" si="1506"/>
        <v>0</v>
      </c>
      <c r="DX754" t="str">
        <f t="shared" si="1507"/>
        <v/>
      </c>
      <c r="DY754" t="str">
        <f t="shared" si="1508"/>
        <v/>
      </c>
      <c r="DZ754" t="str">
        <f t="shared" si="1509"/>
        <v/>
      </c>
      <c r="EA754" s="5">
        <f t="shared" si="1510"/>
        <v>0</v>
      </c>
      <c r="EB754" s="3">
        <f t="shared" si="1511"/>
        <v>0</v>
      </c>
    </row>
    <row r="755" spans="2:132" x14ac:dyDescent="0.2">
      <c r="B755" s="25">
        <v>750</v>
      </c>
      <c r="C755" s="26">
        <f>Zisk!D769</f>
        <v>0</v>
      </c>
      <c r="D755">
        <f>Zisk!E769</f>
        <v>0</v>
      </c>
      <c r="E755" s="66" t="str">
        <f t="shared" si="1398"/>
        <v/>
      </c>
      <c r="F755" t="str">
        <f t="shared" si="1399"/>
        <v/>
      </c>
      <c r="G755" s="66" t="str">
        <f t="shared" si="1400"/>
        <v/>
      </c>
      <c r="H755" s="25"/>
      <c r="I755" s="25"/>
      <c r="J755">
        <f>VstupniParametry_SKRYT!$D$5</f>
        <v>0.02</v>
      </c>
      <c r="K755">
        <f>VstupniParametry_SKRYT!$D$6</f>
        <v>0.06</v>
      </c>
      <c r="L755">
        <f>VstupniParametry_SKRYT!$D$7</f>
        <v>0.06</v>
      </c>
      <c r="M755">
        <f>VstupniParametry_SKRYT!$D$8</f>
        <v>0.06</v>
      </c>
      <c r="N755">
        <f>VstupniParametry_SKRYT!$D$9</f>
        <v>1.7999999999999999E-2</v>
      </c>
      <c r="O755" s="27">
        <f>VstupniParametry_SKRYT!$D$10</f>
        <v>0.01</v>
      </c>
      <c r="P755" s="27">
        <f>VstupniParametry_SKRYT!$D$11</f>
        <v>0.01</v>
      </c>
      <c r="Q755" s="27">
        <f>VstupniParametry_SKRYT!$D$12</f>
        <v>0.01</v>
      </c>
      <c r="R755" s="27">
        <f>VstupniParametry_SKRYT!$D$13</f>
        <v>0.01</v>
      </c>
      <c r="S755" s="27">
        <f>VstupniParametry_SKRYT!$D$14</f>
        <v>0.01</v>
      </c>
      <c r="T755">
        <f t="shared" si="1401"/>
        <v>0</v>
      </c>
      <c r="U755">
        <f t="shared" si="1402"/>
        <v>0</v>
      </c>
      <c r="V755">
        <f t="shared" si="1403"/>
        <v>0</v>
      </c>
      <c r="W755">
        <f t="shared" si="1404"/>
        <v>0</v>
      </c>
      <c r="X755">
        <f t="shared" si="1405"/>
        <v>0</v>
      </c>
      <c r="Y755">
        <f t="shared" si="1406"/>
        <v>0</v>
      </c>
      <c r="Z755">
        <f t="shared" si="1407"/>
        <v>0</v>
      </c>
      <c r="AA755">
        <f t="shared" si="1408"/>
        <v>0</v>
      </c>
      <c r="AB755">
        <f t="shared" si="1409"/>
        <v>0</v>
      </c>
      <c r="AC755">
        <f t="shared" si="1410"/>
        <v>0</v>
      </c>
      <c r="AD755">
        <f t="shared" si="1411"/>
        <v>0</v>
      </c>
      <c r="AE755">
        <f t="shared" si="1412"/>
        <v>0</v>
      </c>
      <c r="AF755">
        <f t="shared" si="1413"/>
        <v>0</v>
      </c>
      <c r="AG755">
        <f t="shared" si="1414"/>
        <v>0</v>
      </c>
      <c r="AH755">
        <f t="shared" si="1415"/>
        <v>0</v>
      </c>
      <c r="AI755">
        <f t="shared" si="1416"/>
        <v>0</v>
      </c>
      <c r="AJ755">
        <f t="shared" si="1417"/>
        <v>0</v>
      </c>
      <c r="AK755">
        <f t="shared" si="1418"/>
        <v>0</v>
      </c>
      <c r="AL755">
        <f t="shared" si="1419"/>
        <v>0</v>
      </c>
      <c r="AM755">
        <f t="shared" si="1420"/>
        <v>0</v>
      </c>
      <c r="AN755">
        <f t="shared" si="1421"/>
        <v>0</v>
      </c>
      <c r="AO755">
        <f t="shared" si="1422"/>
        <v>0</v>
      </c>
      <c r="AP755">
        <f t="shared" si="1423"/>
        <v>0</v>
      </c>
      <c r="AQ755">
        <f t="shared" si="1424"/>
        <v>0</v>
      </c>
      <c r="AR755">
        <f t="shared" si="1425"/>
        <v>0</v>
      </c>
      <c r="AS755">
        <f t="shared" si="1426"/>
        <v>0</v>
      </c>
      <c r="AT755">
        <f t="shared" si="1396"/>
        <v>0</v>
      </c>
      <c r="AU755">
        <f t="shared" si="1427"/>
        <v>0</v>
      </c>
      <c r="AV755">
        <f t="shared" si="1428"/>
        <v>0</v>
      </c>
      <c r="AW755">
        <f t="shared" si="1397"/>
        <v>0</v>
      </c>
      <c r="AX755">
        <f t="shared" si="1429"/>
        <v>0</v>
      </c>
      <c r="AY755">
        <f t="shared" si="1430"/>
        <v>0</v>
      </c>
      <c r="AZ755">
        <f t="shared" si="1431"/>
        <v>0</v>
      </c>
      <c r="BA755">
        <f t="shared" si="1432"/>
        <v>0</v>
      </c>
      <c r="BB755">
        <f t="shared" si="1433"/>
        <v>0</v>
      </c>
      <c r="BC755">
        <f t="shared" si="1434"/>
        <v>0</v>
      </c>
      <c r="BD755">
        <f t="shared" si="1435"/>
        <v>0</v>
      </c>
      <c r="BE755">
        <f t="shared" si="1436"/>
        <v>0</v>
      </c>
      <c r="BF755">
        <f t="shared" si="1437"/>
        <v>0</v>
      </c>
      <c r="BG755">
        <f t="shared" si="1438"/>
        <v>0</v>
      </c>
      <c r="BH755">
        <f t="shared" si="1439"/>
        <v>0</v>
      </c>
      <c r="BI755">
        <f t="shared" si="1440"/>
        <v>0</v>
      </c>
      <c r="BJ755">
        <f t="shared" si="1441"/>
        <v>0</v>
      </c>
      <c r="BK755">
        <f t="shared" si="1442"/>
        <v>0</v>
      </c>
      <c r="BL755">
        <f t="shared" si="1443"/>
        <v>0</v>
      </c>
      <c r="BM755">
        <f t="shared" si="1444"/>
        <v>0</v>
      </c>
      <c r="BN755">
        <f t="shared" si="1445"/>
        <v>0</v>
      </c>
      <c r="BO755">
        <f t="shared" si="1446"/>
        <v>0</v>
      </c>
      <c r="BP755">
        <f t="shared" si="1447"/>
        <v>0</v>
      </c>
      <c r="BQ755">
        <f t="shared" si="1448"/>
        <v>0</v>
      </c>
      <c r="BR755">
        <f t="shared" si="1449"/>
        <v>0</v>
      </c>
      <c r="BS755">
        <f t="shared" si="1450"/>
        <v>0</v>
      </c>
      <c r="BT755">
        <f t="shared" si="1451"/>
        <v>0</v>
      </c>
      <c r="BU755">
        <f t="shared" si="1452"/>
        <v>0</v>
      </c>
      <c r="BV755">
        <f t="shared" si="1453"/>
        <v>0</v>
      </c>
      <c r="BW755">
        <f t="shared" si="1454"/>
        <v>0</v>
      </c>
      <c r="BX755">
        <f t="shared" si="1455"/>
        <v>0</v>
      </c>
      <c r="BY755">
        <f t="shared" si="1456"/>
        <v>0</v>
      </c>
      <c r="BZ755">
        <f t="shared" si="1457"/>
        <v>0</v>
      </c>
      <c r="CA755">
        <f t="shared" si="1458"/>
        <v>0</v>
      </c>
      <c r="CB755">
        <f t="shared" si="1459"/>
        <v>0</v>
      </c>
      <c r="CC755">
        <f t="shared" si="1460"/>
        <v>0</v>
      </c>
      <c r="CD755">
        <f t="shared" si="1461"/>
        <v>0</v>
      </c>
      <c r="CE755">
        <f t="shared" si="1462"/>
        <v>0</v>
      </c>
      <c r="CF755">
        <f t="shared" si="1463"/>
        <v>0</v>
      </c>
      <c r="CG755">
        <f t="shared" si="1464"/>
        <v>0</v>
      </c>
      <c r="CH755">
        <f t="shared" si="1465"/>
        <v>0</v>
      </c>
      <c r="CI755">
        <f t="shared" si="1466"/>
        <v>0</v>
      </c>
      <c r="CJ755">
        <f t="shared" si="1467"/>
        <v>0</v>
      </c>
      <c r="CK755">
        <f t="shared" si="1468"/>
        <v>0</v>
      </c>
      <c r="CL755" t="str">
        <f t="shared" si="1469"/>
        <v/>
      </c>
      <c r="CM755" t="str">
        <f t="shared" si="1470"/>
        <v/>
      </c>
      <c r="CN755" t="str">
        <f t="shared" si="1471"/>
        <v/>
      </c>
      <c r="CO755" t="str">
        <f t="shared" si="1472"/>
        <v/>
      </c>
      <c r="CP755" t="str">
        <f t="shared" si="1473"/>
        <v/>
      </c>
      <c r="CQ755" t="str">
        <f t="shared" si="1474"/>
        <v/>
      </c>
      <c r="CR755" t="str">
        <f t="shared" si="1475"/>
        <v/>
      </c>
      <c r="CS755" t="str">
        <f t="shared" si="1476"/>
        <v/>
      </c>
      <c r="CT755" t="str">
        <f t="shared" si="1477"/>
        <v/>
      </c>
      <c r="CU755" t="str">
        <f t="shared" si="1478"/>
        <v/>
      </c>
      <c r="CV755" t="str">
        <f t="shared" si="1479"/>
        <v/>
      </c>
      <c r="CW755" t="str">
        <f t="shared" si="1480"/>
        <v/>
      </c>
      <c r="CX755" t="str">
        <f t="shared" si="1481"/>
        <v/>
      </c>
      <c r="CY755" t="str">
        <f t="shared" si="1482"/>
        <v/>
      </c>
      <c r="CZ755" t="str">
        <f t="shared" si="1483"/>
        <v/>
      </c>
      <c r="DA755" t="str">
        <f t="shared" si="1484"/>
        <v/>
      </c>
      <c r="DB755" t="str">
        <f t="shared" si="1485"/>
        <v/>
      </c>
      <c r="DC755" t="str">
        <f t="shared" si="1486"/>
        <v/>
      </c>
      <c r="DD755" t="str">
        <f t="shared" si="1487"/>
        <v/>
      </c>
      <c r="DE755" t="str">
        <f t="shared" si="1488"/>
        <v/>
      </c>
      <c r="DF755" t="str">
        <f t="shared" si="1489"/>
        <v/>
      </c>
      <c r="DG755" t="str">
        <f t="shared" si="1490"/>
        <v/>
      </c>
      <c r="DH755" t="str">
        <f t="shared" si="1491"/>
        <v/>
      </c>
      <c r="DI755" t="str">
        <f t="shared" si="1492"/>
        <v/>
      </c>
      <c r="DJ755" t="str">
        <f t="shared" si="1493"/>
        <v/>
      </c>
      <c r="DK755" t="str">
        <f t="shared" si="1494"/>
        <v/>
      </c>
      <c r="DL755" t="str">
        <f t="shared" si="1495"/>
        <v/>
      </c>
      <c r="DM755" t="str">
        <f t="shared" si="1496"/>
        <v/>
      </c>
      <c r="DN755" t="str">
        <f t="shared" si="1497"/>
        <v/>
      </c>
      <c r="DO755" t="str">
        <f t="shared" si="1498"/>
        <v/>
      </c>
      <c r="DP755" t="str">
        <f t="shared" si="1499"/>
        <v/>
      </c>
      <c r="DQ755" t="str">
        <f t="shared" si="1500"/>
        <v/>
      </c>
      <c r="DR755" t="str">
        <f t="shared" si="1501"/>
        <v/>
      </c>
      <c r="DS755" t="str">
        <f t="shared" si="1502"/>
        <v/>
      </c>
      <c r="DT755" t="str">
        <f t="shared" si="1503"/>
        <v/>
      </c>
      <c r="DU755">
        <f t="shared" si="1504"/>
        <v>0</v>
      </c>
      <c r="DV755">
        <f t="shared" si="1505"/>
        <v>0</v>
      </c>
      <c r="DW755">
        <f t="shared" si="1506"/>
        <v>0</v>
      </c>
      <c r="DX755" t="str">
        <f t="shared" si="1507"/>
        <v/>
      </c>
      <c r="DY755" t="str">
        <f t="shared" si="1508"/>
        <v/>
      </c>
      <c r="DZ755" t="str">
        <f t="shared" si="1509"/>
        <v/>
      </c>
      <c r="EA755" s="5">
        <f t="shared" si="1510"/>
        <v>0</v>
      </c>
      <c r="EB755" s="3">
        <f t="shared" si="1511"/>
        <v>0</v>
      </c>
    </row>
    <row r="756" spans="2:132" x14ac:dyDescent="0.2">
      <c r="B756">
        <v>751</v>
      </c>
      <c r="C756" s="3">
        <f>Zisk!D770</f>
        <v>0</v>
      </c>
      <c r="D756">
        <f>Zisk!E770</f>
        <v>0</v>
      </c>
      <c r="E756" s="66" t="str">
        <f t="shared" si="1398"/>
        <v/>
      </c>
      <c r="F756" t="str">
        <f t="shared" si="1399"/>
        <v/>
      </c>
      <c r="G756" s="66" t="str">
        <f t="shared" si="1400"/>
        <v/>
      </c>
      <c r="J756">
        <f>VstupniParametry_SKRYT!$D$5</f>
        <v>0.02</v>
      </c>
      <c r="K756">
        <f>VstupniParametry_SKRYT!$D$6</f>
        <v>0.06</v>
      </c>
      <c r="L756">
        <f>VstupniParametry_SKRYT!$D$7</f>
        <v>0.06</v>
      </c>
      <c r="M756">
        <f>VstupniParametry_SKRYT!$D$8</f>
        <v>0.06</v>
      </c>
      <c r="N756">
        <f>VstupniParametry_SKRYT!$D$9</f>
        <v>1.7999999999999999E-2</v>
      </c>
      <c r="O756" s="27">
        <f>VstupniParametry_SKRYT!$D$10</f>
        <v>0.01</v>
      </c>
      <c r="P756" s="27">
        <f>VstupniParametry_SKRYT!$D$11</f>
        <v>0.01</v>
      </c>
      <c r="Q756" s="27">
        <f>VstupniParametry_SKRYT!$D$12</f>
        <v>0.01</v>
      </c>
      <c r="R756" s="27">
        <f>VstupniParametry_SKRYT!$D$13</f>
        <v>0.01</v>
      </c>
      <c r="S756" s="27">
        <f>VstupniParametry_SKRYT!$D$14</f>
        <v>0.01</v>
      </c>
      <c r="T756">
        <f t="shared" si="1401"/>
        <v>0</v>
      </c>
      <c r="U756">
        <f t="shared" si="1402"/>
        <v>0</v>
      </c>
      <c r="V756">
        <f t="shared" si="1403"/>
        <v>0</v>
      </c>
      <c r="W756">
        <f t="shared" si="1404"/>
        <v>0</v>
      </c>
      <c r="X756">
        <f t="shared" si="1405"/>
        <v>0</v>
      </c>
      <c r="Y756">
        <f t="shared" si="1406"/>
        <v>0</v>
      </c>
      <c r="Z756">
        <f t="shared" si="1407"/>
        <v>0</v>
      </c>
      <c r="AA756">
        <f t="shared" si="1408"/>
        <v>0</v>
      </c>
      <c r="AB756">
        <f t="shared" si="1409"/>
        <v>0</v>
      </c>
      <c r="AC756">
        <f t="shared" si="1410"/>
        <v>0</v>
      </c>
      <c r="AD756">
        <f t="shared" si="1411"/>
        <v>0</v>
      </c>
      <c r="AE756">
        <f t="shared" si="1412"/>
        <v>0</v>
      </c>
      <c r="AF756">
        <f t="shared" si="1413"/>
        <v>0</v>
      </c>
      <c r="AG756">
        <f t="shared" si="1414"/>
        <v>0</v>
      </c>
      <c r="AH756">
        <f t="shared" si="1415"/>
        <v>0</v>
      </c>
      <c r="AI756">
        <f t="shared" si="1416"/>
        <v>0</v>
      </c>
      <c r="AJ756">
        <f t="shared" si="1417"/>
        <v>0</v>
      </c>
      <c r="AK756">
        <f t="shared" si="1418"/>
        <v>0</v>
      </c>
      <c r="AL756">
        <f t="shared" si="1419"/>
        <v>0</v>
      </c>
      <c r="AM756">
        <f t="shared" si="1420"/>
        <v>0</v>
      </c>
      <c r="AN756">
        <f t="shared" si="1421"/>
        <v>0</v>
      </c>
      <c r="AO756">
        <f t="shared" si="1422"/>
        <v>0</v>
      </c>
      <c r="AP756">
        <f t="shared" si="1423"/>
        <v>0</v>
      </c>
      <c r="AQ756">
        <f t="shared" si="1424"/>
        <v>0</v>
      </c>
      <c r="AR756">
        <f t="shared" si="1425"/>
        <v>0</v>
      </c>
      <c r="AS756">
        <f t="shared" si="1426"/>
        <v>0</v>
      </c>
      <c r="AT756">
        <f t="shared" si="1396"/>
        <v>0</v>
      </c>
      <c r="AU756">
        <f t="shared" si="1427"/>
        <v>0</v>
      </c>
      <c r="AV756">
        <f t="shared" si="1428"/>
        <v>0</v>
      </c>
      <c r="AW756">
        <f t="shared" si="1397"/>
        <v>0</v>
      </c>
      <c r="AX756">
        <f t="shared" si="1429"/>
        <v>0</v>
      </c>
      <c r="AY756">
        <f t="shared" si="1430"/>
        <v>0</v>
      </c>
      <c r="AZ756">
        <f t="shared" si="1431"/>
        <v>0</v>
      </c>
      <c r="BA756">
        <f t="shared" si="1432"/>
        <v>0</v>
      </c>
      <c r="BB756">
        <f t="shared" si="1433"/>
        <v>0</v>
      </c>
      <c r="BC756">
        <f t="shared" si="1434"/>
        <v>0</v>
      </c>
      <c r="BD756">
        <f t="shared" si="1435"/>
        <v>0</v>
      </c>
      <c r="BE756">
        <f t="shared" si="1436"/>
        <v>0</v>
      </c>
      <c r="BF756">
        <f t="shared" si="1437"/>
        <v>0</v>
      </c>
      <c r="BG756">
        <f t="shared" si="1438"/>
        <v>0</v>
      </c>
      <c r="BH756">
        <f t="shared" si="1439"/>
        <v>0</v>
      </c>
      <c r="BI756">
        <f t="shared" si="1440"/>
        <v>0</v>
      </c>
      <c r="BJ756">
        <f t="shared" si="1441"/>
        <v>0</v>
      </c>
      <c r="BK756">
        <f t="shared" si="1442"/>
        <v>0</v>
      </c>
      <c r="BL756">
        <f t="shared" si="1443"/>
        <v>0</v>
      </c>
      <c r="BM756">
        <f t="shared" si="1444"/>
        <v>0</v>
      </c>
      <c r="BN756">
        <f t="shared" si="1445"/>
        <v>0</v>
      </c>
      <c r="BO756">
        <f t="shared" si="1446"/>
        <v>0</v>
      </c>
      <c r="BP756">
        <f t="shared" si="1447"/>
        <v>0</v>
      </c>
      <c r="BQ756">
        <f t="shared" si="1448"/>
        <v>0</v>
      </c>
      <c r="BR756">
        <f t="shared" si="1449"/>
        <v>0</v>
      </c>
      <c r="BS756">
        <f t="shared" si="1450"/>
        <v>0</v>
      </c>
      <c r="BT756">
        <f t="shared" si="1451"/>
        <v>0</v>
      </c>
      <c r="BU756">
        <f t="shared" si="1452"/>
        <v>0</v>
      </c>
      <c r="BV756">
        <f t="shared" si="1453"/>
        <v>0</v>
      </c>
      <c r="BW756">
        <f t="shared" si="1454"/>
        <v>0</v>
      </c>
      <c r="BX756">
        <f t="shared" si="1455"/>
        <v>0</v>
      </c>
      <c r="BY756">
        <f t="shared" si="1456"/>
        <v>0</v>
      </c>
      <c r="BZ756">
        <f t="shared" si="1457"/>
        <v>0</v>
      </c>
      <c r="CA756">
        <f t="shared" si="1458"/>
        <v>0</v>
      </c>
      <c r="CB756">
        <f t="shared" si="1459"/>
        <v>0</v>
      </c>
      <c r="CC756">
        <f t="shared" si="1460"/>
        <v>0</v>
      </c>
      <c r="CD756">
        <f t="shared" si="1461"/>
        <v>0</v>
      </c>
      <c r="CE756">
        <f t="shared" si="1462"/>
        <v>0</v>
      </c>
      <c r="CF756">
        <f t="shared" si="1463"/>
        <v>0</v>
      </c>
      <c r="CG756">
        <f t="shared" si="1464"/>
        <v>0</v>
      </c>
      <c r="CH756">
        <f t="shared" si="1465"/>
        <v>0</v>
      </c>
      <c r="CI756">
        <f t="shared" si="1466"/>
        <v>0</v>
      </c>
      <c r="CJ756">
        <f t="shared" si="1467"/>
        <v>0</v>
      </c>
      <c r="CK756">
        <f t="shared" si="1468"/>
        <v>0</v>
      </c>
      <c r="CL756" t="str">
        <f t="shared" si="1469"/>
        <v/>
      </c>
      <c r="CM756" t="str">
        <f t="shared" si="1470"/>
        <v/>
      </c>
      <c r="CN756" t="str">
        <f t="shared" si="1471"/>
        <v/>
      </c>
      <c r="CO756" t="str">
        <f t="shared" si="1472"/>
        <v/>
      </c>
      <c r="CP756" t="str">
        <f t="shared" si="1473"/>
        <v/>
      </c>
      <c r="CQ756" t="str">
        <f t="shared" si="1474"/>
        <v/>
      </c>
      <c r="CR756" t="str">
        <f t="shared" si="1475"/>
        <v/>
      </c>
      <c r="CS756" t="str">
        <f t="shared" si="1476"/>
        <v/>
      </c>
      <c r="CT756" t="str">
        <f t="shared" si="1477"/>
        <v/>
      </c>
      <c r="CU756" t="str">
        <f t="shared" si="1478"/>
        <v/>
      </c>
      <c r="CV756" t="str">
        <f t="shared" si="1479"/>
        <v/>
      </c>
      <c r="CW756" t="str">
        <f t="shared" si="1480"/>
        <v/>
      </c>
      <c r="CX756" t="str">
        <f t="shared" si="1481"/>
        <v/>
      </c>
      <c r="CY756" t="str">
        <f t="shared" si="1482"/>
        <v/>
      </c>
      <c r="CZ756" t="str">
        <f t="shared" si="1483"/>
        <v/>
      </c>
      <c r="DA756" t="str">
        <f t="shared" si="1484"/>
        <v/>
      </c>
      <c r="DB756" t="str">
        <f t="shared" si="1485"/>
        <v/>
      </c>
      <c r="DC756" t="str">
        <f t="shared" si="1486"/>
        <v/>
      </c>
      <c r="DD756" t="str">
        <f t="shared" si="1487"/>
        <v/>
      </c>
      <c r="DE756" t="str">
        <f t="shared" si="1488"/>
        <v/>
      </c>
      <c r="DF756" t="str">
        <f t="shared" si="1489"/>
        <v/>
      </c>
      <c r="DG756" t="str">
        <f t="shared" si="1490"/>
        <v/>
      </c>
      <c r="DH756" t="str">
        <f t="shared" si="1491"/>
        <v/>
      </c>
      <c r="DI756" t="str">
        <f t="shared" si="1492"/>
        <v/>
      </c>
      <c r="DJ756" t="str">
        <f t="shared" si="1493"/>
        <v/>
      </c>
      <c r="DK756" t="str">
        <f t="shared" si="1494"/>
        <v/>
      </c>
      <c r="DL756" t="str">
        <f t="shared" si="1495"/>
        <v/>
      </c>
      <c r="DM756" t="str">
        <f t="shared" si="1496"/>
        <v/>
      </c>
      <c r="DN756" t="str">
        <f t="shared" si="1497"/>
        <v/>
      </c>
      <c r="DO756" t="str">
        <f t="shared" si="1498"/>
        <v/>
      </c>
      <c r="DP756" t="str">
        <f t="shared" si="1499"/>
        <v/>
      </c>
      <c r="DQ756" t="str">
        <f t="shared" si="1500"/>
        <v/>
      </c>
      <c r="DR756" t="str">
        <f t="shared" si="1501"/>
        <v/>
      </c>
      <c r="DS756" t="str">
        <f t="shared" si="1502"/>
        <v/>
      </c>
      <c r="DT756" t="str">
        <f t="shared" si="1503"/>
        <v/>
      </c>
      <c r="DU756">
        <f t="shared" si="1504"/>
        <v>0</v>
      </c>
      <c r="DV756">
        <f t="shared" si="1505"/>
        <v>0</v>
      </c>
      <c r="DW756">
        <f t="shared" si="1506"/>
        <v>0</v>
      </c>
      <c r="DX756" t="str">
        <f t="shared" si="1507"/>
        <v/>
      </c>
      <c r="DY756" t="str">
        <f t="shared" si="1508"/>
        <v/>
      </c>
      <c r="DZ756" t="str">
        <f t="shared" si="1509"/>
        <v/>
      </c>
      <c r="EA756" s="5">
        <f t="shared" si="1510"/>
        <v>0</v>
      </c>
      <c r="EB756" s="3">
        <f t="shared" si="1511"/>
        <v>0</v>
      </c>
    </row>
    <row r="757" spans="2:132" x14ac:dyDescent="0.2">
      <c r="B757" s="25">
        <v>752</v>
      </c>
      <c r="C757" s="26">
        <f>Zisk!D771</f>
        <v>0</v>
      </c>
      <c r="D757">
        <f>Zisk!E771</f>
        <v>0</v>
      </c>
      <c r="E757" s="66" t="str">
        <f t="shared" si="1398"/>
        <v/>
      </c>
      <c r="F757" t="str">
        <f t="shared" si="1399"/>
        <v/>
      </c>
      <c r="G757" s="66" t="str">
        <f t="shared" si="1400"/>
        <v/>
      </c>
      <c r="H757" s="25"/>
      <c r="I757" s="25"/>
      <c r="J757">
        <f>VstupniParametry_SKRYT!$D$5</f>
        <v>0.02</v>
      </c>
      <c r="K757">
        <f>VstupniParametry_SKRYT!$D$6</f>
        <v>0.06</v>
      </c>
      <c r="L757">
        <f>VstupniParametry_SKRYT!$D$7</f>
        <v>0.06</v>
      </c>
      <c r="M757">
        <f>VstupniParametry_SKRYT!$D$8</f>
        <v>0.06</v>
      </c>
      <c r="N757">
        <f>VstupniParametry_SKRYT!$D$9</f>
        <v>1.7999999999999999E-2</v>
      </c>
      <c r="O757" s="27">
        <f>VstupniParametry_SKRYT!$D$10</f>
        <v>0.01</v>
      </c>
      <c r="P757" s="27">
        <f>VstupniParametry_SKRYT!$D$11</f>
        <v>0.01</v>
      </c>
      <c r="Q757" s="27">
        <f>VstupniParametry_SKRYT!$D$12</f>
        <v>0.01</v>
      </c>
      <c r="R757" s="27">
        <f>VstupniParametry_SKRYT!$D$13</f>
        <v>0.01</v>
      </c>
      <c r="S757" s="27">
        <f>VstupniParametry_SKRYT!$D$14</f>
        <v>0.01</v>
      </c>
      <c r="T757">
        <f t="shared" si="1401"/>
        <v>0</v>
      </c>
      <c r="U757">
        <f t="shared" si="1402"/>
        <v>0</v>
      </c>
      <c r="V757">
        <f t="shared" si="1403"/>
        <v>0</v>
      </c>
      <c r="W757">
        <f t="shared" si="1404"/>
        <v>0</v>
      </c>
      <c r="X757">
        <f t="shared" si="1405"/>
        <v>0</v>
      </c>
      <c r="Y757">
        <f t="shared" si="1406"/>
        <v>0</v>
      </c>
      <c r="Z757">
        <f t="shared" si="1407"/>
        <v>0</v>
      </c>
      <c r="AA757">
        <f t="shared" si="1408"/>
        <v>0</v>
      </c>
      <c r="AB757">
        <f t="shared" si="1409"/>
        <v>0</v>
      </c>
      <c r="AC757">
        <f t="shared" si="1410"/>
        <v>0</v>
      </c>
      <c r="AD757">
        <f t="shared" si="1411"/>
        <v>0</v>
      </c>
      <c r="AE757">
        <f t="shared" si="1412"/>
        <v>0</v>
      </c>
      <c r="AF757">
        <f t="shared" si="1413"/>
        <v>0</v>
      </c>
      <c r="AG757">
        <f t="shared" si="1414"/>
        <v>0</v>
      </c>
      <c r="AH757">
        <f t="shared" si="1415"/>
        <v>0</v>
      </c>
      <c r="AI757">
        <f t="shared" si="1416"/>
        <v>0</v>
      </c>
      <c r="AJ757">
        <f t="shared" si="1417"/>
        <v>0</v>
      </c>
      <c r="AK757">
        <f t="shared" si="1418"/>
        <v>0</v>
      </c>
      <c r="AL757">
        <f t="shared" si="1419"/>
        <v>0</v>
      </c>
      <c r="AM757">
        <f t="shared" si="1420"/>
        <v>0</v>
      </c>
      <c r="AN757">
        <f t="shared" si="1421"/>
        <v>0</v>
      </c>
      <c r="AO757">
        <f t="shared" si="1422"/>
        <v>0</v>
      </c>
      <c r="AP757">
        <f t="shared" si="1423"/>
        <v>0</v>
      </c>
      <c r="AQ757">
        <f t="shared" si="1424"/>
        <v>0</v>
      </c>
      <c r="AR757">
        <f t="shared" si="1425"/>
        <v>0</v>
      </c>
      <c r="AS757">
        <f t="shared" si="1426"/>
        <v>0</v>
      </c>
      <c r="AT757">
        <f t="shared" si="1396"/>
        <v>0</v>
      </c>
      <c r="AU757">
        <f t="shared" si="1427"/>
        <v>0</v>
      </c>
      <c r="AV757">
        <f t="shared" si="1428"/>
        <v>0</v>
      </c>
      <c r="AW757">
        <f t="shared" si="1397"/>
        <v>0</v>
      </c>
      <c r="AX757">
        <f t="shared" si="1429"/>
        <v>0</v>
      </c>
      <c r="AY757">
        <f t="shared" si="1430"/>
        <v>0</v>
      </c>
      <c r="AZ757">
        <f t="shared" si="1431"/>
        <v>0</v>
      </c>
      <c r="BA757">
        <f t="shared" si="1432"/>
        <v>0</v>
      </c>
      <c r="BB757">
        <f t="shared" si="1433"/>
        <v>0</v>
      </c>
      <c r="BC757">
        <f t="shared" si="1434"/>
        <v>0</v>
      </c>
      <c r="BD757">
        <f t="shared" si="1435"/>
        <v>0</v>
      </c>
      <c r="BE757">
        <f t="shared" si="1436"/>
        <v>0</v>
      </c>
      <c r="BF757">
        <f t="shared" si="1437"/>
        <v>0</v>
      </c>
      <c r="BG757">
        <f t="shared" si="1438"/>
        <v>0</v>
      </c>
      <c r="BH757">
        <f t="shared" si="1439"/>
        <v>0</v>
      </c>
      <c r="BI757">
        <f t="shared" si="1440"/>
        <v>0</v>
      </c>
      <c r="BJ757">
        <f t="shared" si="1441"/>
        <v>0</v>
      </c>
      <c r="BK757">
        <f t="shared" si="1442"/>
        <v>0</v>
      </c>
      <c r="BL757">
        <f t="shared" si="1443"/>
        <v>0</v>
      </c>
      <c r="BM757">
        <f t="shared" si="1444"/>
        <v>0</v>
      </c>
      <c r="BN757">
        <f t="shared" si="1445"/>
        <v>0</v>
      </c>
      <c r="BO757">
        <f t="shared" si="1446"/>
        <v>0</v>
      </c>
      <c r="BP757">
        <f t="shared" si="1447"/>
        <v>0</v>
      </c>
      <c r="BQ757">
        <f t="shared" si="1448"/>
        <v>0</v>
      </c>
      <c r="BR757">
        <f t="shared" si="1449"/>
        <v>0</v>
      </c>
      <c r="BS757">
        <f t="shared" si="1450"/>
        <v>0</v>
      </c>
      <c r="BT757">
        <f t="shared" si="1451"/>
        <v>0</v>
      </c>
      <c r="BU757">
        <f t="shared" si="1452"/>
        <v>0</v>
      </c>
      <c r="BV757">
        <f t="shared" si="1453"/>
        <v>0</v>
      </c>
      <c r="BW757">
        <f t="shared" si="1454"/>
        <v>0</v>
      </c>
      <c r="BX757">
        <f t="shared" si="1455"/>
        <v>0</v>
      </c>
      <c r="BY757">
        <f t="shared" si="1456"/>
        <v>0</v>
      </c>
      <c r="BZ757">
        <f t="shared" si="1457"/>
        <v>0</v>
      </c>
      <c r="CA757">
        <f t="shared" si="1458"/>
        <v>0</v>
      </c>
      <c r="CB757">
        <f t="shared" si="1459"/>
        <v>0</v>
      </c>
      <c r="CC757">
        <f t="shared" si="1460"/>
        <v>0</v>
      </c>
      <c r="CD757">
        <f t="shared" si="1461"/>
        <v>0</v>
      </c>
      <c r="CE757">
        <f t="shared" si="1462"/>
        <v>0</v>
      </c>
      <c r="CF757">
        <f t="shared" si="1463"/>
        <v>0</v>
      </c>
      <c r="CG757">
        <f t="shared" si="1464"/>
        <v>0</v>
      </c>
      <c r="CH757">
        <f t="shared" si="1465"/>
        <v>0</v>
      </c>
      <c r="CI757">
        <f t="shared" si="1466"/>
        <v>0</v>
      </c>
      <c r="CJ757">
        <f t="shared" si="1467"/>
        <v>0</v>
      </c>
      <c r="CK757">
        <f t="shared" si="1468"/>
        <v>0</v>
      </c>
      <c r="CL757" t="str">
        <f t="shared" si="1469"/>
        <v/>
      </c>
      <c r="CM757" t="str">
        <f t="shared" si="1470"/>
        <v/>
      </c>
      <c r="CN757" t="str">
        <f t="shared" si="1471"/>
        <v/>
      </c>
      <c r="CO757" t="str">
        <f t="shared" si="1472"/>
        <v/>
      </c>
      <c r="CP757" t="str">
        <f t="shared" si="1473"/>
        <v/>
      </c>
      <c r="CQ757" t="str">
        <f t="shared" si="1474"/>
        <v/>
      </c>
      <c r="CR757" t="str">
        <f t="shared" si="1475"/>
        <v/>
      </c>
      <c r="CS757" t="str">
        <f t="shared" si="1476"/>
        <v/>
      </c>
      <c r="CT757" t="str">
        <f t="shared" si="1477"/>
        <v/>
      </c>
      <c r="CU757" t="str">
        <f t="shared" si="1478"/>
        <v/>
      </c>
      <c r="CV757" t="str">
        <f t="shared" si="1479"/>
        <v/>
      </c>
      <c r="CW757" t="str">
        <f t="shared" si="1480"/>
        <v/>
      </c>
      <c r="CX757" t="str">
        <f t="shared" si="1481"/>
        <v/>
      </c>
      <c r="CY757" t="str">
        <f t="shared" si="1482"/>
        <v/>
      </c>
      <c r="CZ757" t="str">
        <f t="shared" si="1483"/>
        <v/>
      </c>
      <c r="DA757" t="str">
        <f t="shared" si="1484"/>
        <v/>
      </c>
      <c r="DB757" t="str">
        <f t="shared" si="1485"/>
        <v/>
      </c>
      <c r="DC757" t="str">
        <f t="shared" si="1486"/>
        <v/>
      </c>
      <c r="DD757" t="str">
        <f t="shared" si="1487"/>
        <v/>
      </c>
      <c r="DE757" t="str">
        <f t="shared" si="1488"/>
        <v/>
      </c>
      <c r="DF757" t="str">
        <f t="shared" si="1489"/>
        <v/>
      </c>
      <c r="DG757" t="str">
        <f t="shared" si="1490"/>
        <v/>
      </c>
      <c r="DH757" t="str">
        <f t="shared" si="1491"/>
        <v/>
      </c>
      <c r="DI757" t="str">
        <f t="shared" si="1492"/>
        <v/>
      </c>
      <c r="DJ757" t="str">
        <f t="shared" si="1493"/>
        <v/>
      </c>
      <c r="DK757" t="str">
        <f t="shared" si="1494"/>
        <v/>
      </c>
      <c r="DL757" t="str">
        <f t="shared" si="1495"/>
        <v/>
      </c>
      <c r="DM757" t="str">
        <f t="shared" si="1496"/>
        <v/>
      </c>
      <c r="DN757" t="str">
        <f t="shared" si="1497"/>
        <v/>
      </c>
      <c r="DO757" t="str">
        <f t="shared" si="1498"/>
        <v/>
      </c>
      <c r="DP757" t="str">
        <f t="shared" si="1499"/>
        <v/>
      </c>
      <c r="DQ757" t="str">
        <f t="shared" si="1500"/>
        <v/>
      </c>
      <c r="DR757" t="str">
        <f t="shared" si="1501"/>
        <v/>
      </c>
      <c r="DS757" t="str">
        <f t="shared" si="1502"/>
        <v/>
      </c>
      <c r="DT757" t="str">
        <f t="shared" si="1503"/>
        <v/>
      </c>
      <c r="DU757">
        <f t="shared" si="1504"/>
        <v>0</v>
      </c>
      <c r="DV757">
        <f t="shared" si="1505"/>
        <v>0</v>
      </c>
      <c r="DW757">
        <f t="shared" si="1506"/>
        <v>0</v>
      </c>
      <c r="DX757" t="str">
        <f t="shared" si="1507"/>
        <v/>
      </c>
      <c r="DY757" t="str">
        <f t="shared" si="1508"/>
        <v/>
      </c>
      <c r="DZ757" t="str">
        <f t="shared" si="1509"/>
        <v/>
      </c>
      <c r="EA757" s="5">
        <f t="shared" si="1510"/>
        <v>0</v>
      </c>
      <c r="EB757" s="3">
        <f t="shared" si="1511"/>
        <v>0</v>
      </c>
    </row>
    <row r="758" spans="2:132" x14ac:dyDescent="0.2">
      <c r="B758">
        <v>753</v>
      </c>
      <c r="C758" s="3">
        <f>Zisk!D772</f>
        <v>0</v>
      </c>
      <c r="D758">
        <f>Zisk!E772</f>
        <v>0</v>
      </c>
      <c r="E758" s="66" t="str">
        <f t="shared" si="1398"/>
        <v/>
      </c>
      <c r="F758" t="str">
        <f t="shared" si="1399"/>
        <v/>
      </c>
      <c r="G758" s="66" t="str">
        <f t="shared" si="1400"/>
        <v/>
      </c>
      <c r="J758">
        <f>VstupniParametry_SKRYT!$D$5</f>
        <v>0.02</v>
      </c>
      <c r="K758">
        <f>VstupniParametry_SKRYT!$D$6</f>
        <v>0.06</v>
      </c>
      <c r="L758">
        <f>VstupniParametry_SKRYT!$D$7</f>
        <v>0.06</v>
      </c>
      <c r="M758">
        <f>VstupniParametry_SKRYT!$D$8</f>
        <v>0.06</v>
      </c>
      <c r="N758">
        <f>VstupniParametry_SKRYT!$D$9</f>
        <v>1.7999999999999999E-2</v>
      </c>
      <c r="O758" s="27">
        <f>VstupniParametry_SKRYT!$D$10</f>
        <v>0.01</v>
      </c>
      <c r="P758" s="27">
        <f>VstupniParametry_SKRYT!$D$11</f>
        <v>0.01</v>
      </c>
      <c r="Q758" s="27">
        <f>VstupniParametry_SKRYT!$D$12</f>
        <v>0.01</v>
      </c>
      <c r="R758" s="27">
        <f>VstupniParametry_SKRYT!$D$13</f>
        <v>0.01</v>
      </c>
      <c r="S758" s="27">
        <f>VstupniParametry_SKRYT!$D$14</f>
        <v>0.01</v>
      </c>
      <c r="T758">
        <f t="shared" si="1401"/>
        <v>0</v>
      </c>
      <c r="U758">
        <f t="shared" si="1402"/>
        <v>0</v>
      </c>
      <c r="V758">
        <f t="shared" si="1403"/>
        <v>0</v>
      </c>
      <c r="W758">
        <f t="shared" si="1404"/>
        <v>0</v>
      </c>
      <c r="X758">
        <f t="shared" si="1405"/>
        <v>0</v>
      </c>
      <c r="Y758">
        <f t="shared" si="1406"/>
        <v>0</v>
      </c>
      <c r="Z758">
        <f t="shared" si="1407"/>
        <v>0</v>
      </c>
      <c r="AA758">
        <f t="shared" si="1408"/>
        <v>0</v>
      </c>
      <c r="AB758">
        <f t="shared" si="1409"/>
        <v>0</v>
      </c>
      <c r="AC758">
        <f t="shared" si="1410"/>
        <v>0</v>
      </c>
      <c r="AD758">
        <f t="shared" si="1411"/>
        <v>0</v>
      </c>
      <c r="AE758">
        <f t="shared" si="1412"/>
        <v>0</v>
      </c>
      <c r="AF758">
        <f t="shared" si="1413"/>
        <v>0</v>
      </c>
      <c r="AG758">
        <f t="shared" si="1414"/>
        <v>0</v>
      </c>
      <c r="AH758">
        <f t="shared" si="1415"/>
        <v>0</v>
      </c>
      <c r="AI758">
        <f t="shared" si="1416"/>
        <v>0</v>
      </c>
      <c r="AJ758">
        <f t="shared" si="1417"/>
        <v>0</v>
      </c>
      <c r="AK758">
        <f t="shared" si="1418"/>
        <v>0</v>
      </c>
      <c r="AL758">
        <f t="shared" si="1419"/>
        <v>0</v>
      </c>
      <c r="AM758">
        <f t="shared" si="1420"/>
        <v>0</v>
      </c>
      <c r="AN758">
        <f t="shared" si="1421"/>
        <v>0</v>
      </c>
      <c r="AO758">
        <f t="shared" si="1422"/>
        <v>0</v>
      </c>
      <c r="AP758">
        <f t="shared" si="1423"/>
        <v>0</v>
      </c>
      <c r="AQ758">
        <f t="shared" si="1424"/>
        <v>0</v>
      </c>
      <c r="AR758">
        <f t="shared" si="1425"/>
        <v>0</v>
      </c>
      <c r="AS758">
        <f t="shared" si="1426"/>
        <v>0</v>
      </c>
      <c r="AT758">
        <f t="shared" si="1396"/>
        <v>0</v>
      </c>
      <c r="AU758">
        <f t="shared" si="1427"/>
        <v>0</v>
      </c>
      <c r="AV758">
        <f t="shared" si="1428"/>
        <v>0</v>
      </c>
      <c r="AW758">
        <f t="shared" si="1397"/>
        <v>0</v>
      </c>
      <c r="AX758">
        <f t="shared" si="1429"/>
        <v>0</v>
      </c>
      <c r="AY758">
        <f t="shared" si="1430"/>
        <v>0</v>
      </c>
      <c r="AZ758">
        <f t="shared" si="1431"/>
        <v>0</v>
      </c>
      <c r="BA758">
        <f t="shared" si="1432"/>
        <v>0</v>
      </c>
      <c r="BB758">
        <f t="shared" si="1433"/>
        <v>0</v>
      </c>
      <c r="BC758">
        <f t="shared" si="1434"/>
        <v>0</v>
      </c>
      <c r="BD758">
        <f t="shared" si="1435"/>
        <v>0</v>
      </c>
      <c r="BE758">
        <f t="shared" si="1436"/>
        <v>0</v>
      </c>
      <c r="BF758">
        <f t="shared" si="1437"/>
        <v>0</v>
      </c>
      <c r="BG758">
        <f t="shared" si="1438"/>
        <v>0</v>
      </c>
      <c r="BH758">
        <f t="shared" si="1439"/>
        <v>0</v>
      </c>
      <c r="BI758">
        <f t="shared" si="1440"/>
        <v>0</v>
      </c>
      <c r="BJ758">
        <f t="shared" si="1441"/>
        <v>0</v>
      </c>
      <c r="BK758">
        <f t="shared" si="1442"/>
        <v>0</v>
      </c>
      <c r="BL758">
        <f t="shared" si="1443"/>
        <v>0</v>
      </c>
      <c r="BM758">
        <f t="shared" si="1444"/>
        <v>0</v>
      </c>
      <c r="BN758">
        <f t="shared" si="1445"/>
        <v>0</v>
      </c>
      <c r="BO758">
        <f t="shared" si="1446"/>
        <v>0</v>
      </c>
      <c r="BP758">
        <f t="shared" si="1447"/>
        <v>0</v>
      </c>
      <c r="BQ758">
        <f t="shared" si="1448"/>
        <v>0</v>
      </c>
      <c r="BR758">
        <f t="shared" si="1449"/>
        <v>0</v>
      </c>
      <c r="BS758">
        <f t="shared" si="1450"/>
        <v>0</v>
      </c>
      <c r="BT758">
        <f t="shared" si="1451"/>
        <v>0</v>
      </c>
      <c r="BU758">
        <f t="shared" si="1452"/>
        <v>0</v>
      </c>
      <c r="BV758">
        <f t="shared" si="1453"/>
        <v>0</v>
      </c>
      <c r="BW758">
        <f t="shared" si="1454"/>
        <v>0</v>
      </c>
      <c r="BX758">
        <f t="shared" si="1455"/>
        <v>0</v>
      </c>
      <c r="BY758">
        <f t="shared" si="1456"/>
        <v>0</v>
      </c>
      <c r="BZ758">
        <f t="shared" si="1457"/>
        <v>0</v>
      </c>
      <c r="CA758">
        <f t="shared" si="1458"/>
        <v>0</v>
      </c>
      <c r="CB758">
        <f t="shared" si="1459"/>
        <v>0</v>
      </c>
      <c r="CC758">
        <f t="shared" si="1460"/>
        <v>0</v>
      </c>
      <c r="CD758">
        <f t="shared" si="1461"/>
        <v>0</v>
      </c>
      <c r="CE758">
        <f t="shared" si="1462"/>
        <v>0</v>
      </c>
      <c r="CF758">
        <f t="shared" si="1463"/>
        <v>0</v>
      </c>
      <c r="CG758">
        <f t="shared" si="1464"/>
        <v>0</v>
      </c>
      <c r="CH758">
        <f t="shared" si="1465"/>
        <v>0</v>
      </c>
      <c r="CI758">
        <f t="shared" si="1466"/>
        <v>0</v>
      </c>
      <c r="CJ758">
        <f t="shared" si="1467"/>
        <v>0</v>
      </c>
      <c r="CK758">
        <f t="shared" si="1468"/>
        <v>0</v>
      </c>
      <c r="CL758" t="str">
        <f t="shared" si="1469"/>
        <v/>
      </c>
      <c r="CM758" t="str">
        <f t="shared" si="1470"/>
        <v/>
      </c>
      <c r="CN758" t="str">
        <f t="shared" si="1471"/>
        <v/>
      </c>
      <c r="CO758" t="str">
        <f t="shared" si="1472"/>
        <v/>
      </c>
      <c r="CP758" t="str">
        <f t="shared" si="1473"/>
        <v/>
      </c>
      <c r="CQ758" t="str">
        <f t="shared" si="1474"/>
        <v/>
      </c>
      <c r="CR758" t="str">
        <f t="shared" si="1475"/>
        <v/>
      </c>
      <c r="CS758" t="str">
        <f t="shared" si="1476"/>
        <v/>
      </c>
      <c r="CT758" t="str">
        <f t="shared" si="1477"/>
        <v/>
      </c>
      <c r="CU758" t="str">
        <f t="shared" si="1478"/>
        <v/>
      </c>
      <c r="CV758" t="str">
        <f t="shared" si="1479"/>
        <v/>
      </c>
      <c r="CW758" t="str">
        <f t="shared" si="1480"/>
        <v/>
      </c>
      <c r="CX758" t="str">
        <f t="shared" si="1481"/>
        <v/>
      </c>
      <c r="CY758" t="str">
        <f t="shared" si="1482"/>
        <v/>
      </c>
      <c r="CZ758" t="str">
        <f t="shared" si="1483"/>
        <v/>
      </c>
      <c r="DA758" t="str">
        <f t="shared" si="1484"/>
        <v/>
      </c>
      <c r="DB758" t="str">
        <f t="shared" si="1485"/>
        <v/>
      </c>
      <c r="DC758" t="str">
        <f t="shared" si="1486"/>
        <v/>
      </c>
      <c r="DD758" t="str">
        <f t="shared" si="1487"/>
        <v/>
      </c>
      <c r="DE758" t="str">
        <f t="shared" si="1488"/>
        <v/>
      </c>
      <c r="DF758" t="str">
        <f t="shared" si="1489"/>
        <v/>
      </c>
      <c r="DG758" t="str">
        <f t="shared" si="1490"/>
        <v/>
      </c>
      <c r="DH758" t="str">
        <f t="shared" si="1491"/>
        <v/>
      </c>
      <c r="DI758" t="str">
        <f t="shared" si="1492"/>
        <v/>
      </c>
      <c r="DJ758" t="str">
        <f t="shared" si="1493"/>
        <v/>
      </c>
      <c r="DK758" t="str">
        <f t="shared" si="1494"/>
        <v/>
      </c>
      <c r="DL758" t="str">
        <f t="shared" si="1495"/>
        <v/>
      </c>
      <c r="DM758" t="str">
        <f t="shared" si="1496"/>
        <v/>
      </c>
      <c r="DN758" t="str">
        <f t="shared" si="1497"/>
        <v/>
      </c>
      <c r="DO758" t="str">
        <f t="shared" si="1498"/>
        <v/>
      </c>
      <c r="DP758" t="str">
        <f t="shared" si="1499"/>
        <v/>
      </c>
      <c r="DQ758" t="str">
        <f t="shared" si="1500"/>
        <v/>
      </c>
      <c r="DR758" t="str">
        <f t="shared" si="1501"/>
        <v/>
      </c>
      <c r="DS758" t="str">
        <f t="shared" si="1502"/>
        <v/>
      </c>
      <c r="DT758" t="str">
        <f t="shared" si="1503"/>
        <v/>
      </c>
      <c r="DU758">
        <f t="shared" si="1504"/>
        <v>0</v>
      </c>
      <c r="DV758">
        <f t="shared" si="1505"/>
        <v>0</v>
      </c>
      <c r="DW758">
        <f t="shared" si="1506"/>
        <v>0</v>
      </c>
      <c r="DX758" t="str">
        <f t="shared" si="1507"/>
        <v/>
      </c>
      <c r="DY758" t="str">
        <f t="shared" si="1508"/>
        <v/>
      </c>
      <c r="DZ758" t="str">
        <f t="shared" si="1509"/>
        <v/>
      </c>
      <c r="EA758" s="5">
        <f t="shared" si="1510"/>
        <v>0</v>
      </c>
      <c r="EB758" s="3">
        <f t="shared" si="1511"/>
        <v>0</v>
      </c>
    </row>
    <row r="759" spans="2:132" x14ac:dyDescent="0.2">
      <c r="B759" s="25">
        <v>754</v>
      </c>
      <c r="C759" s="26">
        <f>Zisk!D773</f>
        <v>0</v>
      </c>
      <c r="D759">
        <f>Zisk!E773</f>
        <v>0</v>
      </c>
      <c r="E759" s="66" t="str">
        <f t="shared" si="1398"/>
        <v/>
      </c>
      <c r="F759" t="str">
        <f t="shared" si="1399"/>
        <v/>
      </c>
      <c r="G759" s="66" t="str">
        <f t="shared" si="1400"/>
        <v/>
      </c>
      <c r="H759" s="25"/>
      <c r="I759" s="25"/>
      <c r="J759">
        <f>VstupniParametry_SKRYT!$D$5</f>
        <v>0.02</v>
      </c>
      <c r="K759">
        <f>VstupniParametry_SKRYT!$D$6</f>
        <v>0.06</v>
      </c>
      <c r="L759">
        <f>VstupniParametry_SKRYT!$D$7</f>
        <v>0.06</v>
      </c>
      <c r="M759">
        <f>VstupniParametry_SKRYT!$D$8</f>
        <v>0.06</v>
      </c>
      <c r="N759">
        <f>VstupniParametry_SKRYT!$D$9</f>
        <v>1.7999999999999999E-2</v>
      </c>
      <c r="O759" s="27">
        <f>VstupniParametry_SKRYT!$D$10</f>
        <v>0.01</v>
      </c>
      <c r="P759" s="27">
        <f>VstupniParametry_SKRYT!$D$11</f>
        <v>0.01</v>
      </c>
      <c r="Q759" s="27">
        <f>VstupniParametry_SKRYT!$D$12</f>
        <v>0.01</v>
      </c>
      <c r="R759" s="27">
        <f>VstupniParametry_SKRYT!$D$13</f>
        <v>0.01</v>
      </c>
      <c r="S759" s="27">
        <f>VstupniParametry_SKRYT!$D$14</f>
        <v>0.01</v>
      </c>
      <c r="T759">
        <f t="shared" si="1401"/>
        <v>0</v>
      </c>
      <c r="U759">
        <f t="shared" si="1402"/>
        <v>0</v>
      </c>
      <c r="V759">
        <f t="shared" si="1403"/>
        <v>0</v>
      </c>
      <c r="W759">
        <f t="shared" si="1404"/>
        <v>0</v>
      </c>
      <c r="X759">
        <f t="shared" si="1405"/>
        <v>0</v>
      </c>
      <c r="Y759">
        <f t="shared" si="1406"/>
        <v>0</v>
      </c>
      <c r="Z759">
        <f t="shared" si="1407"/>
        <v>0</v>
      </c>
      <c r="AA759">
        <f t="shared" si="1408"/>
        <v>0</v>
      </c>
      <c r="AB759">
        <f t="shared" si="1409"/>
        <v>0</v>
      </c>
      <c r="AC759">
        <f t="shared" si="1410"/>
        <v>0</v>
      </c>
      <c r="AD759">
        <f t="shared" si="1411"/>
        <v>0</v>
      </c>
      <c r="AE759">
        <f t="shared" si="1412"/>
        <v>0</v>
      </c>
      <c r="AF759">
        <f t="shared" si="1413"/>
        <v>0</v>
      </c>
      <c r="AG759">
        <f t="shared" si="1414"/>
        <v>0</v>
      </c>
      <c r="AH759">
        <f t="shared" si="1415"/>
        <v>0</v>
      </c>
      <c r="AI759">
        <f t="shared" si="1416"/>
        <v>0</v>
      </c>
      <c r="AJ759">
        <f t="shared" si="1417"/>
        <v>0</v>
      </c>
      <c r="AK759">
        <f t="shared" si="1418"/>
        <v>0</v>
      </c>
      <c r="AL759">
        <f t="shared" si="1419"/>
        <v>0</v>
      </c>
      <c r="AM759">
        <f t="shared" si="1420"/>
        <v>0</v>
      </c>
      <c r="AN759">
        <f t="shared" si="1421"/>
        <v>0</v>
      </c>
      <c r="AO759">
        <f t="shared" si="1422"/>
        <v>0</v>
      </c>
      <c r="AP759">
        <f t="shared" si="1423"/>
        <v>0</v>
      </c>
      <c r="AQ759">
        <f t="shared" si="1424"/>
        <v>0</v>
      </c>
      <c r="AR759">
        <f t="shared" si="1425"/>
        <v>0</v>
      </c>
      <c r="AS759">
        <f t="shared" si="1426"/>
        <v>0</v>
      </c>
      <c r="AT759">
        <f t="shared" si="1396"/>
        <v>0</v>
      </c>
      <c r="AU759">
        <f t="shared" si="1427"/>
        <v>0</v>
      </c>
      <c r="AV759">
        <f t="shared" si="1428"/>
        <v>0</v>
      </c>
      <c r="AW759">
        <f t="shared" si="1397"/>
        <v>0</v>
      </c>
      <c r="AX759">
        <f t="shared" si="1429"/>
        <v>0</v>
      </c>
      <c r="AY759">
        <f t="shared" si="1430"/>
        <v>0</v>
      </c>
      <c r="AZ759">
        <f t="shared" si="1431"/>
        <v>0</v>
      </c>
      <c r="BA759">
        <f t="shared" si="1432"/>
        <v>0</v>
      </c>
      <c r="BB759">
        <f t="shared" si="1433"/>
        <v>0</v>
      </c>
      <c r="BC759">
        <f t="shared" si="1434"/>
        <v>0</v>
      </c>
      <c r="BD759">
        <f t="shared" si="1435"/>
        <v>0</v>
      </c>
      <c r="BE759">
        <f t="shared" si="1436"/>
        <v>0</v>
      </c>
      <c r="BF759">
        <f t="shared" si="1437"/>
        <v>0</v>
      </c>
      <c r="BG759">
        <f t="shared" si="1438"/>
        <v>0</v>
      </c>
      <c r="BH759">
        <f t="shared" si="1439"/>
        <v>0</v>
      </c>
      <c r="BI759">
        <f t="shared" si="1440"/>
        <v>0</v>
      </c>
      <c r="BJ759">
        <f t="shared" si="1441"/>
        <v>0</v>
      </c>
      <c r="BK759">
        <f t="shared" si="1442"/>
        <v>0</v>
      </c>
      <c r="BL759">
        <f t="shared" si="1443"/>
        <v>0</v>
      </c>
      <c r="BM759">
        <f t="shared" si="1444"/>
        <v>0</v>
      </c>
      <c r="BN759">
        <f t="shared" si="1445"/>
        <v>0</v>
      </c>
      <c r="BO759">
        <f t="shared" si="1446"/>
        <v>0</v>
      </c>
      <c r="BP759">
        <f t="shared" si="1447"/>
        <v>0</v>
      </c>
      <c r="BQ759">
        <f t="shared" si="1448"/>
        <v>0</v>
      </c>
      <c r="BR759">
        <f t="shared" si="1449"/>
        <v>0</v>
      </c>
      <c r="BS759">
        <f t="shared" si="1450"/>
        <v>0</v>
      </c>
      <c r="BT759">
        <f t="shared" si="1451"/>
        <v>0</v>
      </c>
      <c r="BU759">
        <f t="shared" si="1452"/>
        <v>0</v>
      </c>
      <c r="BV759">
        <f t="shared" si="1453"/>
        <v>0</v>
      </c>
      <c r="BW759">
        <f t="shared" si="1454"/>
        <v>0</v>
      </c>
      <c r="BX759">
        <f t="shared" si="1455"/>
        <v>0</v>
      </c>
      <c r="BY759">
        <f t="shared" si="1456"/>
        <v>0</v>
      </c>
      <c r="BZ759">
        <f t="shared" si="1457"/>
        <v>0</v>
      </c>
      <c r="CA759">
        <f t="shared" si="1458"/>
        <v>0</v>
      </c>
      <c r="CB759">
        <f t="shared" si="1459"/>
        <v>0</v>
      </c>
      <c r="CC759">
        <f t="shared" si="1460"/>
        <v>0</v>
      </c>
      <c r="CD759">
        <f t="shared" si="1461"/>
        <v>0</v>
      </c>
      <c r="CE759">
        <f t="shared" si="1462"/>
        <v>0</v>
      </c>
      <c r="CF759">
        <f t="shared" si="1463"/>
        <v>0</v>
      </c>
      <c r="CG759">
        <f t="shared" si="1464"/>
        <v>0</v>
      </c>
      <c r="CH759">
        <f t="shared" si="1465"/>
        <v>0</v>
      </c>
      <c r="CI759">
        <f t="shared" si="1466"/>
        <v>0</v>
      </c>
      <c r="CJ759">
        <f t="shared" si="1467"/>
        <v>0</v>
      </c>
      <c r="CK759">
        <f t="shared" si="1468"/>
        <v>0</v>
      </c>
      <c r="CL759" t="str">
        <f t="shared" si="1469"/>
        <v/>
      </c>
      <c r="CM759" t="str">
        <f t="shared" si="1470"/>
        <v/>
      </c>
      <c r="CN759" t="str">
        <f t="shared" si="1471"/>
        <v/>
      </c>
      <c r="CO759" t="str">
        <f t="shared" si="1472"/>
        <v/>
      </c>
      <c r="CP759" t="str">
        <f t="shared" si="1473"/>
        <v/>
      </c>
      <c r="CQ759" t="str">
        <f t="shared" si="1474"/>
        <v/>
      </c>
      <c r="CR759" t="str">
        <f t="shared" si="1475"/>
        <v/>
      </c>
      <c r="CS759" t="str">
        <f t="shared" si="1476"/>
        <v/>
      </c>
      <c r="CT759" t="str">
        <f t="shared" si="1477"/>
        <v/>
      </c>
      <c r="CU759" t="str">
        <f t="shared" si="1478"/>
        <v/>
      </c>
      <c r="CV759" t="str">
        <f t="shared" si="1479"/>
        <v/>
      </c>
      <c r="CW759" t="str">
        <f t="shared" si="1480"/>
        <v/>
      </c>
      <c r="CX759" t="str">
        <f t="shared" si="1481"/>
        <v/>
      </c>
      <c r="CY759" t="str">
        <f t="shared" si="1482"/>
        <v/>
      </c>
      <c r="CZ759" t="str">
        <f t="shared" si="1483"/>
        <v/>
      </c>
      <c r="DA759" t="str">
        <f t="shared" si="1484"/>
        <v/>
      </c>
      <c r="DB759" t="str">
        <f t="shared" si="1485"/>
        <v/>
      </c>
      <c r="DC759" t="str">
        <f t="shared" si="1486"/>
        <v/>
      </c>
      <c r="DD759" t="str">
        <f t="shared" si="1487"/>
        <v/>
      </c>
      <c r="DE759" t="str">
        <f t="shared" si="1488"/>
        <v/>
      </c>
      <c r="DF759" t="str">
        <f t="shared" si="1489"/>
        <v/>
      </c>
      <c r="DG759" t="str">
        <f t="shared" si="1490"/>
        <v/>
      </c>
      <c r="DH759" t="str">
        <f t="shared" si="1491"/>
        <v/>
      </c>
      <c r="DI759" t="str">
        <f t="shared" si="1492"/>
        <v/>
      </c>
      <c r="DJ759" t="str">
        <f t="shared" si="1493"/>
        <v/>
      </c>
      <c r="DK759" t="str">
        <f t="shared" si="1494"/>
        <v/>
      </c>
      <c r="DL759" t="str">
        <f t="shared" si="1495"/>
        <v/>
      </c>
      <c r="DM759" t="str">
        <f t="shared" si="1496"/>
        <v/>
      </c>
      <c r="DN759" t="str">
        <f t="shared" si="1497"/>
        <v/>
      </c>
      <c r="DO759" t="str">
        <f t="shared" si="1498"/>
        <v/>
      </c>
      <c r="DP759" t="str">
        <f t="shared" si="1499"/>
        <v/>
      </c>
      <c r="DQ759" t="str">
        <f t="shared" si="1500"/>
        <v/>
      </c>
      <c r="DR759" t="str">
        <f t="shared" si="1501"/>
        <v/>
      </c>
      <c r="DS759" t="str">
        <f t="shared" si="1502"/>
        <v/>
      </c>
      <c r="DT759" t="str">
        <f t="shared" si="1503"/>
        <v/>
      </c>
      <c r="DU759">
        <f t="shared" si="1504"/>
        <v>0</v>
      </c>
      <c r="DV759">
        <f t="shared" si="1505"/>
        <v>0</v>
      </c>
      <c r="DW759">
        <f t="shared" si="1506"/>
        <v>0</v>
      </c>
      <c r="DX759" t="str">
        <f t="shared" si="1507"/>
        <v/>
      </c>
      <c r="DY759" t="str">
        <f t="shared" si="1508"/>
        <v/>
      </c>
      <c r="DZ759" t="str">
        <f t="shared" si="1509"/>
        <v/>
      </c>
      <c r="EA759" s="5">
        <f t="shared" si="1510"/>
        <v>0</v>
      </c>
      <c r="EB759" s="3">
        <f t="shared" si="1511"/>
        <v>0</v>
      </c>
    </row>
    <row r="760" spans="2:132" x14ac:dyDescent="0.2">
      <c r="B760">
        <v>755</v>
      </c>
      <c r="C760" s="3">
        <f>Zisk!D774</f>
        <v>0</v>
      </c>
      <c r="D760">
        <f>Zisk!E774</f>
        <v>0</v>
      </c>
      <c r="E760" s="66" t="str">
        <f t="shared" si="1398"/>
        <v/>
      </c>
      <c r="F760" t="str">
        <f t="shared" si="1399"/>
        <v/>
      </c>
      <c r="G760" s="66" t="str">
        <f t="shared" si="1400"/>
        <v/>
      </c>
      <c r="J760">
        <f>VstupniParametry_SKRYT!$D$5</f>
        <v>0.02</v>
      </c>
      <c r="K760">
        <f>VstupniParametry_SKRYT!$D$6</f>
        <v>0.06</v>
      </c>
      <c r="L760">
        <f>VstupniParametry_SKRYT!$D$7</f>
        <v>0.06</v>
      </c>
      <c r="M760">
        <f>VstupniParametry_SKRYT!$D$8</f>
        <v>0.06</v>
      </c>
      <c r="N760">
        <f>VstupniParametry_SKRYT!$D$9</f>
        <v>1.7999999999999999E-2</v>
      </c>
      <c r="O760" s="27">
        <f>VstupniParametry_SKRYT!$D$10</f>
        <v>0.01</v>
      </c>
      <c r="P760" s="27">
        <f>VstupniParametry_SKRYT!$D$11</f>
        <v>0.01</v>
      </c>
      <c r="Q760" s="27">
        <f>VstupniParametry_SKRYT!$D$12</f>
        <v>0.01</v>
      </c>
      <c r="R760" s="27">
        <f>VstupniParametry_SKRYT!$D$13</f>
        <v>0.01</v>
      </c>
      <c r="S760" s="27">
        <f>VstupniParametry_SKRYT!$D$14</f>
        <v>0.01</v>
      </c>
      <c r="T760">
        <f t="shared" si="1401"/>
        <v>0</v>
      </c>
      <c r="U760">
        <f t="shared" si="1402"/>
        <v>0</v>
      </c>
      <c r="V760">
        <f t="shared" si="1403"/>
        <v>0</v>
      </c>
      <c r="W760">
        <f t="shared" si="1404"/>
        <v>0</v>
      </c>
      <c r="X760">
        <f t="shared" si="1405"/>
        <v>0</v>
      </c>
      <c r="Y760">
        <f t="shared" si="1406"/>
        <v>0</v>
      </c>
      <c r="Z760">
        <f t="shared" si="1407"/>
        <v>0</v>
      </c>
      <c r="AA760">
        <f t="shared" si="1408"/>
        <v>0</v>
      </c>
      <c r="AB760">
        <f t="shared" si="1409"/>
        <v>0</v>
      </c>
      <c r="AC760">
        <f t="shared" si="1410"/>
        <v>0</v>
      </c>
      <c r="AD760">
        <f t="shared" si="1411"/>
        <v>0</v>
      </c>
      <c r="AE760">
        <f t="shared" si="1412"/>
        <v>0</v>
      </c>
      <c r="AF760">
        <f t="shared" si="1413"/>
        <v>0</v>
      </c>
      <c r="AG760">
        <f t="shared" si="1414"/>
        <v>0</v>
      </c>
      <c r="AH760">
        <f t="shared" si="1415"/>
        <v>0</v>
      </c>
      <c r="AI760">
        <f t="shared" si="1416"/>
        <v>0</v>
      </c>
      <c r="AJ760">
        <f t="shared" si="1417"/>
        <v>0</v>
      </c>
      <c r="AK760">
        <f t="shared" si="1418"/>
        <v>0</v>
      </c>
      <c r="AL760">
        <f t="shared" si="1419"/>
        <v>0</v>
      </c>
      <c r="AM760">
        <f t="shared" si="1420"/>
        <v>0</v>
      </c>
      <c r="AN760">
        <f t="shared" si="1421"/>
        <v>0</v>
      </c>
      <c r="AO760">
        <f t="shared" si="1422"/>
        <v>0</v>
      </c>
      <c r="AP760">
        <f t="shared" si="1423"/>
        <v>0</v>
      </c>
      <c r="AQ760">
        <f t="shared" si="1424"/>
        <v>0</v>
      </c>
      <c r="AR760">
        <f t="shared" si="1425"/>
        <v>0</v>
      </c>
      <c r="AS760">
        <f t="shared" si="1426"/>
        <v>0</v>
      </c>
      <c r="AT760">
        <f t="shared" si="1396"/>
        <v>0</v>
      </c>
      <c r="AU760">
        <f t="shared" si="1427"/>
        <v>0</v>
      </c>
      <c r="AV760">
        <f t="shared" si="1428"/>
        <v>0</v>
      </c>
      <c r="AW760">
        <f t="shared" si="1397"/>
        <v>0</v>
      </c>
      <c r="AX760">
        <f t="shared" si="1429"/>
        <v>0</v>
      </c>
      <c r="AY760">
        <f t="shared" si="1430"/>
        <v>0</v>
      </c>
      <c r="AZ760">
        <f t="shared" si="1431"/>
        <v>0</v>
      </c>
      <c r="BA760">
        <f t="shared" si="1432"/>
        <v>0</v>
      </c>
      <c r="BB760">
        <f t="shared" si="1433"/>
        <v>0</v>
      </c>
      <c r="BC760">
        <f t="shared" si="1434"/>
        <v>0</v>
      </c>
      <c r="BD760">
        <f t="shared" si="1435"/>
        <v>0</v>
      </c>
      <c r="BE760">
        <f t="shared" si="1436"/>
        <v>0</v>
      </c>
      <c r="BF760">
        <f t="shared" si="1437"/>
        <v>0</v>
      </c>
      <c r="BG760">
        <f t="shared" si="1438"/>
        <v>0</v>
      </c>
      <c r="BH760">
        <f t="shared" si="1439"/>
        <v>0</v>
      </c>
      <c r="BI760">
        <f t="shared" si="1440"/>
        <v>0</v>
      </c>
      <c r="BJ760">
        <f t="shared" si="1441"/>
        <v>0</v>
      </c>
      <c r="BK760">
        <f t="shared" si="1442"/>
        <v>0</v>
      </c>
      <c r="BL760">
        <f t="shared" si="1443"/>
        <v>0</v>
      </c>
      <c r="BM760">
        <f t="shared" si="1444"/>
        <v>0</v>
      </c>
      <c r="BN760">
        <f t="shared" si="1445"/>
        <v>0</v>
      </c>
      <c r="BO760">
        <f t="shared" si="1446"/>
        <v>0</v>
      </c>
      <c r="BP760">
        <f t="shared" si="1447"/>
        <v>0</v>
      </c>
      <c r="BQ760">
        <f t="shared" si="1448"/>
        <v>0</v>
      </c>
      <c r="BR760">
        <f t="shared" si="1449"/>
        <v>0</v>
      </c>
      <c r="BS760">
        <f t="shared" si="1450"/>
        <v>0</v>
      </c>
      <c r="BT760">
        <f t="shared" si="1451"/>
        <v>0</v>
      </c>
      <c r="BU760">
        <f t="shared" si="1452"/>
        <v>0</v>
      </c>
      <c r="BV760">
        <f t="shared" si="1453"/>
        <v>0</v>
      </c>
      <c r="BW760">
        <f t="shared" si="1454"/>
        <v>0</v>
      </c>
      <c r="BX760">
        <f t="shared" si="1455"/>
        <v>0</v>
      </c>
      <c r="BY760">
        <f t="shared" si="1456"/>
        <v>0</v>
      </c>
      <c r="BZ760">
        <f t="shared" si="1457"/>
        <v>0</v>
      </c>
      <c r="CA760">
        <f t="shared" si="1458"/>
        <v>0</v>
      </c>
      <c r="CB760">
        <f t="shared" si="1459"/>
        <v>0</v>
      </c>
      <c r="CC760">
        <f t="shared" si="1460"/>
        <v>0</v>
      </c>
      <c r="CD760">
        <f t="shared" si="1461"/>
        <v>0</v>
      </c>
      <c r="CE760">
        <f t="shared" si="1462"/>
        <v>0</v>
      </c>
      <c r="CF760">
        <f t="shared" si="1463"/>
        <v>0</v>
      </c>
      <c r="CG760">
        <f t="shared" si="1464"/>
        <v>0</v>
      </c>
      <c r="CH760">
        <f t="shared" si="1465"/>
        <v>0</v>
      </c>
      <c r="CI760">
        <f t="shared" si="1466"/>
        <v>0</v>
      </c>
      <c r="CJ760">
        <f t="shared" si="1467"/>
        <v>0</v>
      </c>
      <c r="CK760">
        <f t="shared" si="1468"/>
        <v>0</v>
      </c>
      <c r="CL760" t="str">
        <f t="shared" si="1469"/>
        <v/>
      </c>
      <c r="CM760" t="str">
        <f t="shared" si="1470"/>
        <v/>
      </c>
      <c r="CN760" t="str">
        <f t="shared" si="1471"/>
        <v/>
      </c>
      <c r="CO760" t="str">
        <f t="shared" si="1472"/>
        <v/>
      </c>
      <c r="CP760" t="str">
        <f t="shared" si="1473"/>
        <v/>
      </c>
      <c r="CQ760" t="str">
        <f t="shared" si="1474"/>
        <v/>
      </c>
      <c r="CR760" t="str">
        <f t="shared" si="1475"/>
        <v/>
      </c>
      <c r="CS760" t="str">
        <f t="shared" si="1476"/>
        <v/>
      </c>
      <c r="CT760" t="str">
        <f t="shared" si="1477"/>
        <v/>
      </c>
      <c r="CU760" t="str">
        <f t="shared" si="1478"/>
        <v/>
      </c>
      <c r="CV760" t="str">
        <f t="shared" si="1479"/>
        <v/>
      </c>
      <c r="CW760" t="str">
        <f t="shared" si="1480"/>
        <v/>
      </c>
      <c r="CX760" t="str">
        <f t="shared" si="1481"/>
        <v/>
      </c>
      <c r="CY760" t="str">
        <f t="shared" si="1482"/>
        <v/>
      </c>
      <c r="CZ760" t="str">
        <f t="shared" si="1483"/>
        <v/>
      </c>
      <c r="DA760" t="str">
        <f t="shared" si="1484"/>
        <v/>
      </c>
      <c r="DB760" t="str">
        <f t="shared" si="1485"/>
        <v/>
      </c>
      <c r="DC760" t="str">
        <f t="shared" si="1486"/>
        <v/>
      </c>
      <c r="DD760" t="str">
        <f t="shared" si="1487"/>
        <v/>
      </c>
      <c r="DE760" t="str">
        <f t="shared" si="1488"/>
        <v/>
      </c>
      <c r="DF760" t="str">
        <f t="shared" si="1489"/>
        <v/>
      </c>
      <c r="DG760" t="str">
        <f t="shared" si="1490"/>
        <v/>
      </c>
      <c r="DH760" t="str">
        <f t="shared" si="1491"/>
        <v/>
      </c>
      <c r="DI760" t="str">
        <f t="shared" si="1492"/>
        <v/>
      </c>
      <c r="DJ760" t="str">
        <f t="shared" si="1493"/>
        <v/>
      </c>
      <c r="DK760" t="str">
        <f t="shared" si="1494"/>
        <v/>
      </c>
      <c r="DL760" t="str">
        <f t="shared" si="1495"/>
        <v/>
      </c>
      <c r="DM760" t="str">
        <f t="shared" si="1496"/>
        <v/>
      </c>
      <c r="DN760" t="str">
        <f t="shared" si="1497"/>
        <v/>
      </c>
      <c r="DO760" t="str">
        <f t="shared" si="1498"/>
        <v/>
      </c>
      <c r="DP760" t="str">
        <f t="shared" si="1499"/>
        <v/>
      </c>
      <c r="DQ760" t="str">
        <f t="shared" si="1500"/>
        <v/>
      </c>
      <c r="DR760" t="str">
        <f t="shared" si="1501"/>
        <v/>
      </c>
      <c r="DS760" t="str">
        <f t="shared" si="1502"/>
        <v/>
      </c>
      <c r="DT760" t="str">
        <f t="shared" si="1503"/>
        <v/>
      </c>
      <c r="DU760">
        <f t="shared" si="1504"/>
        <v>0</v>
      </c>
      <c r="DV760">
        <f t="shared" si="1505"/>
        <v>0</v>
      </c>
      <c r="DW760">
        <f t="shared" si="1506"/>
        <v>0</v>
      </c>
      <c r="DX760" t="str">
        <f t="shared" si="1507"/>
        <v/>
      </c>
      <c r="DY760" t="str">
        <f t="shared" si="1508"/>
        <v/>
      </c>
      <c r="DZ760" t="str">
        <f t="shared" si="1509"/>
        <v/>
      </c>
      <c r="EA760" s="5">
        <f t="shared" si="1510"/>
        <v>0</v>
      </c>
      <c r="EB760" s="3">
        <f t="shared" si="1511"/>
        <v>0</v>
      </c>
    </row>
    <row r="761" spans="2:132" x14ac:dyDescent="0.2">
      <c r="B761" s="25">
        <v>756</v>
      </c>
      <c r="C761" s="26">
        <f>Zisk!D775</f>
        <v>0</v>
      </c>
      <c r="D761">
        <f>Zisk!E775</f>
        <v>0</v>
      </c>
      <c r="E761" s="66" t="str">
        <f t="shared" si="1398"/>
        <v/>
      </c>
      <c r="F761" t="str">
        <f t="shared" si="1399"/>
        <v/>
      </c>
      <c r="G761" s="66" t="str">
        <f t="shared" si="1400"/>
        <v/>
      </c>
      <c r="H761" s="25"/>
      <c r="I761" s="25"/>
      <c r="J761">
        <f>VstupniParametry_SKRYT!$D$5</f>
        <v>0.02</v>
      </c>
      <c r="K761">
        <f>VstupniParametry_SKRYT!$D$6</f>
        <v>0.06</v>
      </c>
      <c r="L761">
        <f>VstupniParametry_SKRYT!$D$7</f>
        <v>0.06</v>
      </c>
      <c r="M761">
        <f>VstupniParametry_SKRYT!$D$8</f>
        <v>0.06</v>
      </c>
      <c r="N761">
        <f>VstupniParametry_SKRYT!$D$9</f>
        <v>1.7999999999999999E-2</v>
      </c>
      <c r="O761" s="27">
        <f>VstupniParametry_SKRYT!$D$10</f>
        <v>0.01</v>
      </c>
      <c r="P761" s="27">
        <f>VstupniParametry_SKRYT!$D$11</f>
        <v>0.01</v>
      </c>
      <c r="Q761" s="27">
        <f>VstupniParametry_SKRYT!$D$12</f>
        <v>0.01</v>
      </c>
      <c r="R761" s="27">
        <f>VstupniParametry_SKRYT!$D$13</f>
        <v>0.01</v>
      </c>
      <c r="S761" s="27">
        <f>VstupniParametry_SKRYT!$D$14</f>
        <v>0.01</v>
      </c>
      <c r="T761">
        <f t="shared" si="1401"/>
        <v>0</v>
      </c>
      <c r="U761">
        <f t="shared" si="1402"/>
        <v>0</v>
      </c>
      <c r="V761">
        <f t="shared" si="1403"/>
        <v>0</v>
      </c>
      <c r="W761">
        <f t="shared" si="1404"/>
        <v>0</v>
      </c>
      <c r="X761">
        <f t="shared" si="1405"/>
        <v>0</v>
      </c>
      <c r="Y761">
        <f t="shared" si="1406"/>
        <v>0</v>
      </c>
      <c r="Z761">
        <f t="shared" si="1407"/>
        <v>0</v>
      </c>
      <c r="AA761">
        <f t="shared" si="1408"/>
        <v>0</v>
      </c>
      <c r="AB761">
        <f t="shared" si="1409"/>
        <v>0</v>
      </c>
      <c r="AC761">
        <f t="shared" si="1410"/>
        <v>0</v>
      </c>
      <c r="AD761">
        <f t="shared" si="1411"/>
        <v>0</v>
      </c>
      <c r="AE761">
        <f t="shared" si="1412"/>
        <v>0</v>
      </c>
      <c r="AF761">
        <f t="shared" si="1413"/>
        <v>0</v>
      </c>
      <c r="AG761">
        <f t="shared" si="1414"/>
        <v>0</v>
      </c>
      <c r="AH761">
        <f t="shared" si="1415"/>
        <v>0</v>
      </c>
      <c r="AI761">
        <f t="shared" si="1416"/>
        <v>0</v>
      </c>
      <c r="AJ761">
        <f t="shared" si="1417"/>
        <v>0</v>
      </c>
      <c r="AK761">
        <f t="shared" si="1418"/>
        <v>0</v>
      </c>
      <c r="AL761">
        <f t="shared" si="1419"/>
        <v>0</v>
      </c>
      <c r="AM761">
        <f t="shared" si="1420"/>
        <v>0</v>
      </c>
      <c r="AN761">
        <f t="shared" si="1421"/>
        <v>0</v>
      </c>
      <c r="AO761">
        <f t="shared" si="1422"/>
        <v>0</v>
      </c>
      <c r="AP761">
        <f t="shared" si="1423"/>
        <v>0</v>
      </c>
      <c r="AQ761">
        <f t="shared" si="1424"/>
        <v>0</v>
      </c>
      <c r="AR761">
        <f t="shared" si="1425"/>
        <v>0</v>
      </c>
      <c r="AS761">
        <f t="shared" si="1426"/>
        <v>0</v>
      </c>
      <c r="AT761">
        <f t="shared" si="1396"/>
        <v>0</v>
      </c>
      <c r="AU761">
        <f t="shared" si="1427"/>
        <v>0</v>
      </c>
      <c r="AV761">
        <f t="shared" si="1428"/>
        <v>0</v>
      </c>
      <c r="AW761">
        <f t="shared" si="1397"/>
        <v>0</v>
      </c>
      <c r="AX761">
        <f t="shared" si="1429"/>
        <v>0</v>
      </c>
      <c r="AY761">
        <f t="shared" si="1430"/>
        <v>0</v>
      </c>
      <c r="AZ761">
        <f t="shared" si="1431"/>
        <v>0</v>
      </c>
      <c r="BA761">
        <f t="shared" si="1432"/>
        <v>0</v>
      </c>
      <c r="BB761">
        <f t="shared" si="1433"/>
        <v>0</v>
      </c>
      <c r="BC761">
        <f t="shared" si="1434"/>
        <v>0</v>
      </c>
      <c r="BD761">
        <f t="shared" si="1435"/>
        <v>0</v>
      </c>
      <c r="BE761">
        <f t="shared" si="1436"/>
        <v>0</v>
      </c>
      <c r="BF761">
        <f t="shared" si="1437"/>
        <v>0</v>
      </c>
      <c r="BG761">
        <f t="shared" si="1438"/>
        <v>0</v>
      </c>
      <c r="BH761">
        <f t="shared" si="1439"/>
        <v>0</v>
      </c>
      <c r="BI761">
        <f t="shared" si="1440"/>
        <v>0</v>
      </c>
      <c r="BJ761">
        <f t="shared" si="1441"/>
        <v>0</v>
      </c>
      <c r="BK761">
        <f t="shared" si="1442"/>
        <v>0</v>
      </c>
      <c r="BL761">
        <f t="shared" si="1443"/>
        <v>0</v>
      </c>
      <c r="BM761">
        <f t="shared" si="1444"/>
        <v>0</v>
      </c>
      <c r="BN761">
        <f t="shared" si="1445"/>
        <v>0</v>
      </c>
      <c r="BO761">
        <f t="shared" si="1446"/>
        <v>0</v>
      </c>
      <c r="BP761">
        <f t="shared" si="1447"/>
        <v>0</v>
      </c>
      <c r="BQ761">
        <f t="shared" si="1448"/>
        <v>0</v>
      </c>
      <c r="BR761">
        <f t="shared" si="1449"/>
        <v>0</v>
      </c>
      <c r="BS761">
        <f t="shared" si="1450"/>
        <v>0</v>
      </c>
      <c r="BT761">
        <f t="shared" si="1451"/>
        <v>0</v>
      </c>
      <c r="BU761">
        <f t="shared" si="1452"/>
        <v>0</v>
      </c>
      <c r="BV761">
        <f t="shared" si="1453"/>
        <v>0</v>
      </c>
      <c r="BW761">
        <f t="shared" si="1454"/>
        <v>0</v>
      </c>
      <c r="BX761">
        <f t="shared" si="1455"/>
        <v>0</v>
      </c>
      <c r="BY761">
        <f t="shared" si="1456"/>
        <v>0</v>
      </c>
      <c r="BZ761">
        <f t="shared" si="1457"/>
        <v>0</v>
      </c>
      <c r="CA761">
        <f t="shared" si="1458"/>
        <v>0</v>
      </c>
      <c r="CB761">
        <f t="shared" si="1459"/>
        <v>0</v>
      </c>
      <c r="CC761">
        <f t="shared" si="1460"/>
        <v>0</v>
      </c>
      <c r="CD761">
        <f t="shared" si="1461"/>
        <v>0</v>
      </c>
      <c r="CE761">
        <f t="shared" si="1462"/>
        <v>0</v>
      </c>
      <c r="CF761">
        <f t="shared" si="1463"/>
        <v>0</v>
      </c>
      <c r="CG761">
        <f t="shared" si="1464"/>
        <v>0</v>
      </c>
      <c r="CH761">
        <f t="shared" si="1465"/>
        <v>0</v>
      </c>
      <c r="CI761">
        <f t="shared" si="1466"/>
        <v>0</v>
      </c>
      <c r="CJ761">
        <f t="shared" si="1467"/>
        <v>0</v>
      </c>
      <c r="CK761">
        <f t="shared" si="1468"/>
        <v>0</v>
      </c>
      <c r="CL761" t="str">
        <f t="shared" si="1469"/>
        <v/>
      </c>
      <c r="CM761" t="str">
        <f t="shared" si="1470"/>
        <v/>
      </c>
      <c r="CN761" t="str">
        <f t="shared" si="1471"/>
        <v/>
      </c>
      <c r="CO761" t="str">
        <f t="shared" si="1472"/>
        <v/>
      </c>
      <c r="CP761" t="str">
        <f t="shared" si="1473"/>
        <v/>
      </c>
      <c r="CQ761" t="str">
        <f t="shared" si="1474"/>
        <v/>
      </c>
      <c r="CR761" t="str">
        <f t="shared" si="1475"/>
        <v/>
      </c>
      <c r="CS761" t="str">
        <f t="shared" si="1476"/>
        <v/>
      </c>
      <c r="CT761" t="str">
        <f t="shared" si="1477"/>
        <v/>
      </c>
      <c r="CU761" t="str">
        <f t="shared" si="1478"/>
        <v/>
      </c>
      <c r="CV761" t="str">
        <f t="shared" si="1479"/>
        <v/>
      </c>
      <c r="CW761" t="str">
        <f t="shared" si="1480"/>
        <v/>
      </c>
      <c r="CX761" t="str">
        <f t="shared" si="1481"/>
        <v/>
      </c>
      <c r="CY761" t="str">
        <f t="shared" si="1482"/>
        <v/>
      </c>
      <c r="CZ761" t="str">
        <f t="shared" si="1483"/>
        <v/>
      </c>
      <c r="DA761" t="str">
        <f t="shared" si="1484"/>
        <v/>
      </c>
      <c r="DB761" t="str">
        <f t="shared" si="1485"/>
        <v/>
      </c>
      <c r="DC761" t="str">
        <f t="shared" si="1486"/>
        <v/>
      </c>
      <c r="DD761" t="str">
        <f t="shared" si="1487"/>
        <v/>
      </c>
      <c r="DE761" t="str">
        <f t="shared" si="1488"/>
        <v/>
      </c>
      <c r="DF761" t="str">
        <f t="shared" si="1489"/>
        <v/>
      </c>
      <c r="DG761" t="str">
        <f t="shared" si="1490"/>
        <v/>
      </c>
      <c r="DH761" t="str">
        <f t="shared" si="1491"/>
        <v/>
      </c>
      <c r="DI761" t="str">
        <f t="shared" si="1492"/>
        <v/>
      </c>
      <c r="DJ761" t="str">
        <f t="shared" si="1493"/>
        <v/>
      </c>
      <c r="DK761" t="str">
        <f t="shared" si="1494"/>
        <v/>
      </c>
      <c r="DL761" t="str">
        <f t="shared" si="1495"/>
        <v/>
      </c>
      <c r="DM761" t="str">
        <f t="shared" si="1496"/>
        <v/>
      </c>
      <c r="DN761" t="str">
        <f t="shared" si="1497"/>
        <v/>
      </c>
      <c r="DO761" t="str">
        <f t="shared" si="1498"/>
        <v/>
      </c>
      <c r="DP761" t="str">
        <f t="shared" si="1499"/>
        <v/>
      </c>
      <c r="DQ761" t="str">
        <f t="shared" si="1500"/>
        <v/>
      </c>
      <c r="DR761" t="str">
        <f t="shared" si="1501"/>
        <v/>
      </c>
      <c r="DS761" t="str">
        <f t="shared" si="1502"/>
        <v/>
      </c>
      <c r="DT761" t="str">
        <f t="shared" si="1503"/>
        <v/>
      </c>
      <c r="DU761">
        <f t="shared" si="1504"/>
        <v>0</v>
      </c>
      <c r="DV761">
        <f t="shared" si="1505"/>
        <v>0</v>
      </c>
      <c r="DW761">
        <f t="shared" si="1506"/>
        <v>0</v>
      </c>
      <c r="DX761" t="str">
        <f t="shared" si="1507"/>
        <v/>
      </c>
      <c r="DY761" t="str">
        <f t="shared" si="1508"/>
        <v/>
      </c>
      <c r="DZ761" t="str">
        <f t="shared" si="1509"/>
        <v/>
      </c>
      <c r="EA761" s="5">
        <f t="shared" si="1510"/>
        <v>0</v>
      </c>
      <c r="EB761" s="3">
        <f t="shared" si="1511"/>
        <v>0</v>
      </c>
    </row>
    <row r="762" spans="2:132" x14ac:dyDescent="0.2">
      <c r="B762">
        <v>757</v>
      </c>
      <c r="C762" s="3">
        <f>Zisk!D776</f>
        <v>0</v>
      </c>
      <c r="D762">
        <f>Zisk!E776</f>
        <v>0</v>
      </c>
      <c r="E762" s="66" t="str">
        <f t="shared" si="1398"/>
        <v/>
      </c>
      <c r="F762" t="str">
        <f t="shared" si="1399"/>
        <v/>
      </c>
      <c r="G762" s="66" t="str">
        <f t="shared" si="1400"/>
        <v/>
      </c>
      <c r="J762">
        <f>VstupniParametry_SKRYT!$D$5</f>
        <v>0.02</v>
      </c>
      <c r="K762">
        <f>VstupniParametry_SKRYT!$D$6</f>
        <v>0.06</v>
      </c>
      <c r="L762">
        <f>VstupniParametry_SKRYT!$D$7</f>
        <v>0.06</v>
      </c>
      <c r="M762">
        <f>VstupniParametry_SKRYT!$D$8</f>
        <v>0.06</v>
      </c>
      <c r="N762">
        <f>VstupniParametry_SKRYT!$D$9</f>
        <v>1.7999999999999999E-2</v>
      </c>
      <c r="O762" s="27">
        <f>VstupniParametry_SKRYT!$D$10</f>
        <v>0.01</v>
      </c>
      <c r="P762" s="27">
        <f>VstupniParametry_SKRYT!$D$11</f>
        <v>0.01</v>
      </c>
      <c r="Q762" s="27">
        <f>VstupniParametry_SKRYT!$D$12</f>
        <v>0.01</v>
      </c>
      <c r="R762" s="27">
        <f>VstupniParametry_SKRYT!$D$13</f>
        <v>0.01</v>
      </c>
      <c r="S762" s="27">
        <f>VstupniParametry_SKRYT!$D$14</f>
        <v>0.01</v>
      </c>
      <c r="T762">
        <f t="shared" si="1401"/>
        <v>0</v>
      </c>
      <c r="U762">
        <f t="shared" si="1402"/>
        <v>0</v>
      </c>
      <c r="V762">
        <f t="shared" si="1403"/>
        <v>0</v>
      </c>
      <c r="W762">
        <f t="shared" si="1404"/>
        <v>0</v>
      </c>
      <c r="X762">
        <f t="shared" si="1405"/>
        <v>0</v>
      </c>
      <c r="Y762">
        <f t="shared" si="1406"/>
        <v>0</v>
      </c>
      <c r="Z762">
        <f t="shared" si="1407"/>
        <v>0</v>
      </c>
      <c r="AA762">
        <f t="shared" si="1408"/>
        <v>0</v>
      </c>
      <c r="AB762">
        <f t="shared" si="1409"/>
        <v>0</v>
      </c>
      <c r="AC762">
        <f t="shared" si="1410"/>
        <v>0</v>
      </c>
      <c r="AD762">
        <f t="shared" si="1411"/>
        <v>0</v>
      </c>
      <c r="AE762">
        <f t="shared" si="1412"/>
        <v>0</v>
      </c>
      <c r="AF762">
        <f t="shared" si="1413"/>
        <v>0</v>
      </c>
      <c r="AG762">
        <f t="shared" si="1414"/>
        <v>0</v>
      </c>
      <c r="AH762">
        <f t="shared" si="1415"/>
        <v>0</v>
      </c>
      <c r="AI762">
        <f t="shared" si="1416"/>
        <v>0</v>
      </c>
      <c r="AJ762">
        <f t="shared" si="1417"/>
        <v>0</v>
      </c>
      <c r="AK762">
        <f t="shared" si="1418"/>
        <v>0</v>
      </c>
      <c r="AL762">
        <f t="shared" si="1419"/>
        <v>0</v>
      </c>
      <c r="AM762">
        <f t="shared" si="1420"/>
        <v>0</v>
      </c>
      <c r="AN762">
        <f t="shared" si="1421"/>
        <v>0</v>
      </c>
      <c r="AO762">
        <f t="shared" si="1422"/>
        <v>0</v>
      </c>
      <c r="AP762">
        <f t="shared" si="1423"/>
        <v>0</v>
      </c>
      <c r="AQ762">
        <f t="shared" si="1424"/>
        <v>0</v>
      </c>
      <c r="AR762">
        <f t="shared" si="1425"/>
        <v>0</v>
      </c>
      <c r="AS762">
        <f t="shared" si="1426"/>
        <v>0</v>
      </c>
      <c r="AT762">
        <f t="shared" si="1396"/>
        <v>0</v>
      </c>
      <c r="AU762">
        <f t="shared" si="1427"/>
        <v>0</v>
      </c>
      <c r="AV762">
        <f t="shared" si="1428"/>
        <v>0</v>
      </c>
      <c r="AW762">
        <f t="shared" si="1397"/>
        <v>0</v>
      </c>
      <c r="AX762">
        <f t="shared" si="1429"/>
        <v>0</v>
      </c>
      <c r="AY762">
        <f t="shared" si="1430"/>
        <v>0</v>
      </c>
      <c r="AZ762">
        <f t="shared" si="1431"/>
        <v>0</v>
      </c>
      <c r="BA762">
        <f t="shared" si="1432"/>
        <v>0</v>
      </c>
      <c r="BB762">
        <f t="shared" si="1433"/>
        <v>0</v>
      </c>
      <c r="BC762">
        <f t="shared" si="1434"/>
        <v>0</v>
      </c>
      <c r="BD762">
        <f t="shared" si="1435"/>
        <v>0</v>
      </c>
      <c r="BE762">
        <f t="shared" si="1436"/>
        <v>0</v>
      </c>
      <c r="BF762">
        <f t="shared" si="1437"/>
        <v>0</v>
      </c>
      <c r="BG762">
        <f t="shared" si="1438"/>
        <v>0</v>
      </c>
      <c r="BH762">
        <f t="shared" si="1439"/>
        <v>0</v>
      </c>
      <c r="BI762">
        <f t="shared" si="1440"/>
        <v>0</v>
      </c>
      <c r="BJ762">
        <f t="shared" si="1441"/>
        <v>0</v>
      </c>
      <c r="BK762">
        <f t="shared" si="1442"/>
        <v>0</v>
      </c>
      <c r="BL762">
        <f t="shared" si="1443"/>
        <v>0</v>
      </c>
      <c r="BM762">
        <f t="shared" si="1444"/>
        <v>0</v>
      </c>
      <c r="BN762">
        <f t="shared" si="1445"/>
        <v>0</v>
      </c>
      <c r="BO762">
        <f t="shared" si="1446"/>
        <v>0</v>
      </c>
      <c r="BP762">
        <f t="shared" si="1447"/>
        <v>0</v>
      </c>
      <c r="BQ762">
        <f t="shared" si="1448"/>
        <v>0</v>
      </c>
      <c r="BR762">
        <f t="shared" si="1449"/>
        <v>0</v>
      </c>
      <c r="BS762">
        <f t="shared" si="1450"/>
        <v>0</v>
      </c>
      <c r="BT762">
        <f t="shared" si="1451"/>
        <v>0</v>
      </c>
      <c r="BU762">
        <f t="shared" si="1452"/>
        <v>0</v>
      </c>
      <c r="BV762">
        <f t="shared" si="1453"/>
        <v>0</v>
      </c>
      <c r="BW762">
        <f t="shared" si="1454"/>
        <v>0</v>
      </c>
      <c r="BX762">
        <f t="shared" si="1455"/>
        <v>0</v>
      </c>
      <c r="BY762">
        <f t="shared" si="1456"/>
        <v>0</v>
      </c>
      <c r="BZ762">
        <f t="shared" si="1457"/>
        <v>0</v>
      </c>
      <c r="CA762">
        <f t="shared" si="1458"/>
        <v>0</v>
      </c>
      <c r="CB762">
        <f t="shared" si="1459"/>
        <v>0</v>
      </c>
      <c r="CC762">
        <f t="shared" si="1460"/>
        <v>0</v>
      </c>
      <c r="CD762">
        <f t="shared" si="1461"/>
        <v>0</v>
      </c>
      <c r="CE762">
        <f t="shared" si="1462"/>
        <v>0</v>
      </c>
      <c r="CF762">
        <f t="shared" si="1463"/>
        <v>0</v>
      </c>
      <c r="CG762">
        <f t="shared" si="1464"/>
        <v>0</v>
      </c>
      <c r="CH762">
        <f t="shared" si="1465"/>
        <v>0</v>
      </c>
      <c r="CI762">
        <f t="shared" si="1466"/>
        <v>0</v>
      </c>
      <c r="CJ762">
        <f t="shared" si="1467"/>
        <v>0</v>
      </c>
      <c r="CK762">
        <f t="shared" si="1468"/>
        <v>0</v>
      </c>
      <c r="CL762" t="str">
        <f t="shared" si="1469"/>
        <v/>
      </c>
      <c r="CM762" t="str">
        <f t="shared" si="1470"/>
        <v/>
      </c>
      <c r="CN762" t="str">
        <f t="shared" si="1471"/>
        <v/>
      </c>
      <c r="CO762" t="str">
        <f t="shared" si="1472"/>
        <v/>
      </c>
      <c r="CP762" t="str">
        <f t="shared" si="1473"/>
        <v/>
      </c>
      <c r="CQ762" t="str">
        <f t="shared" si="1474"/>
        <v/>
      </c>
      <c r="CR762" t="str">
        <f t="shared" si="1475"/>
        <v/>
      </c>
      <c r="CS762" t="str">
        <f t="shared" si="1476"/>
        <v/>
      </c>
      <c r="CT762" t="str">
        <f t="shared" si="1477"/>
        <v/>
      </c>
      <c r="CU762" t="str">
        <f t="shared" si="1478"/>
        <v/>
      </c>
      <c r="CV762" t="str">
        <f t="shared" si="1479"/>
        <v/>
      </c>
      <c r="CW762" t="str">
        <f t="shared" si="1480"/>
        <v/>
      </c>
      <c r="CX762" t="str">
        <f t="shared" si="1481"/>
        <v/>
      </c>
      <c r="CY762" t="str">
        <f t="shared" si="1482"/>
        <v/>
      </c>
      <c r="CZ762" t="str">
        <f t="shared" si="1483"/>
        <v/>
      </c>
      <c r="DA762" t="str">
        <f t="shared" si="1484"/>
        <v/>
      </c>
      <c r="DB762" t="str">
        <f t="shared" si="1485"/>
        <v/>
      </c>
      <c r="DC762" t="str">
        <f t="shared" si="1486"/>
        <v/>
      </c>
      <c r="DD762" t="str">
        <f t="shared" si="1487"/>
        <v/>
      </c>
      <c r="DE762" t="str">
        <f t="shared" si="1488"/>
        <v/>
      </c>
      <c r="DF762" t="str">
        <f t="shared" si="1489"/>
        <v/>
      </c>
      <c r="DG762" t="str">
        <f t="shared" si="1490"/>
        <v/>
      </c>
      <c r="DH762" t="str">
        <f t="shared" si="1491"/>
        <v/>
      </c>
      <c r="DI762" t="str">
        <f t="shared" si="1492"/>
        <v/>
      </c>
      <c r="DJ762" t="str">
        <f t="shared" si="1493"/>
        <v/>
      </c>
      <c r="DK762" t="str">
        <f t="shared" si="1494"/>
        <v/>
      </c>
      <c r="DL762" t="str">
        <f t="shared" si="1495"/>
        <v/>
      </c>
      <c r="DM762" t="str">
        <f t="shared" si="1496"/>
        <v/>
      </c>
      <c r="DN762" t="str">
        <f t="shared" si="1497"/>
        <v/>
      </c>
      <c r="DO762" t="str">
        <f t="shared" si="1498"/>
        <v/>
      </c>
      <c r="DP762" t="str">
        <f t="shared" si="1499"/>
        <v/>
      </c>
      <c r="DQ762" t="str">
        <f t="shared" si="1500"/>
        <v/>
      </c>
      <c r="DR762" t="str">
        <f t="shared" si="1501"/>
        <v/>
      </c>
      <c r="DS762" t="str">
        <f t="shared" si="1502"/>
        <v/>
      </c>
      <c r="DT762" t="str">
        <f t="shared" si="1503"/>
        <v/>
      </c>
      <c r="DU762">
        <f t="shared" si="1504"/>
        <v>0</v>
      </c>
      <c r="DV762">
        <f t="shared" si="1505"/>
        <v>0</v>
      </c>
      <c r="DW762">
        <f t="shared" si="1506"/>
        <v>0</v>
      </c>
      <c r="DX762" t="str">
        <f t="shared" si="1507"/>
        <v/>
      </c>
      <c r="DY762" t="str">
        <f t="shared" si="1508"/>
        <v/>
      </c>
      <c r="DZ762" t="str">
        <f t="shared" si="1509"/>
        <v/>
      </c>
      <c r="EA762" s="5">
        <f t="shared" si="1510"/>
        <v>0</v>
      </c>
      <c r="EB762" s="3">
        <f t="shared" si="1511"/>
        <v>0</v>
      </c>
    </row>
    <row r="763" spans="2:132" x14ac:dyDescent="0.2">
      <c r="B763" s="25">
        <v>758</v>
      </c>
      <c r="C763" s="26">
        <f>Zisk!D777</f>
        <v>0</v>
      </c>
      <c r="D763">
        <f>Zisk!E777</f>
        <v>0</v>
      </c>
      <c r="E763" s="66" t="str">
        <f t="shared" si="1398"/>
        <v/>
      </c>
      <c r="F763" t="str">
        <f t="shared" si="1399"/>
        <v/>
      </c>
      <c r="G763" s="66" t="str">
        <f t="shared" si="1400"/>
        <v/>
      </c>
      <c r="H763" s="25"/>
      <c r="I763" s="25"/>
      <c r="J763">
        <f>VstupniParametry_SKRYT!$D$5</f>
        <v>0.02</v>
      </c>
      <c r="K763">
        <f>VstupniParametry_SKRYT!$D$6</f>
        <v>0.06</v>
      </c>
      <c r="L763">
        <f>VstupniParametry_SKRYT!$D$7</f>
        <v>0.06</v>
      </c>
      <c r="M763">
        <f>VstupniParametry_SKRYT!$D$8</f>
        <v>0.06</v>
      </c>
      <c r="N763">
        <f>VstupniParametry_SKRYT!$D$9</f>
        <v>1.7999999999999999E-2</v>
      </c>
      <c r="O763" s="27">
        <f>VstupniParametry_SKRYT!$D$10</f>
        <v>0.01</v>
      </c>
      <c r="P763" s="27">
        <f>VstupniParametry_SKRYT!$D$11</f>
        <v>0.01</v>
      </c>
      <c r="Q763" s="27">
        <f>VstupniParametry_SKRYT!$D$12</f>
        <v>0.01</v>
      </c>
      <c r="R763" s="27">
        <f>VstupniParametry_SKRYT!$D$13</f>
        <v>0.01</v>
      </c>
      <c r="S763" s="27">
        <f>VstupniParametry_SKRYT!$D$14</f>
        <v>0.01</v>
      </c>
      <c r="T763">
        <f t="shared" si="1401"/>
        <v>0</v>
      </c>
      <c r="U763">
        <f t="shared" si="1402"/>
        <v>0</v>
      </c>
      <c r="V763">
        <f t="shared" si="1403"/>
        <v>0</v>
      </c>
      <c r="W763">
        <f t="shared" si="1404"/>
        <v>0</v>
      </c>
      <c r="X763">
        <f t="shared" si="1405"/>
        <v>0</v>
      </c>
      <c r="Y763">
        <f t="shared" si="1406"/>
        <v>0</v>
      </c>
      <c r="Z763">
        <f t="shared" si="1407"/>
        <v>0</v>
      </c>
      <c r="AA763">
        <f t="shared" si="1408"/>
        <v>0</v>
      </c>
      <c r="AB763">
        <f t="shared" si="1409"/>
        <v>0</v>
      </c>
      <c r="AC763">
        <f t="shared" si="1410"/>
        <v>0</v>
      </c>
      <c r="AD763">
        <f t="shared" si="1411"/>
        <v>0</v>
      </c>
      <c r="AE763">
        <f t="shared" si="1412"/>
        <v>0</v>
      </c>
      <c r="AF763">
        <f t="shared" si="1413"/>
        <v>0</v>
      </c>
      <c r="AG763">
        <f t="shared" si="1414"/>
        <v>0</v>
      </c>
      <c r="AH763">
        <f t="shared" si="1415"/>
        <v>0</v>
      </c>
      <c r="AI763">
        <f t="shared" si="1416"/>
        <v>0</v>
      </c>
      <c r="AJ763">
        <f t="shared" si="1417"/>
        <v>0</v>
      </c>
      <c r="AK763">
        <f t="shared" si="1418"/>
        <v>0</v>
      </c>
      <c r="AL763">
        <f t="shared" si="1419"/>
        <v>0</v>
      </c>
      <c r="AM763">
        <f t="shared" si="1420"/>
        <v>0</v>
      </c>
      <c r="AN763">
        <f t="shared" si="1421"/>
        <v>0</v>
      </c>
      <c r="AO763">
        <f t="shared" si="1422"/>
        <v>0</v>
      </c>
      <c r="AP763">
        <f t="shared" si="1423"/>
        <v>0</v>
      </c>
      <c r="AQ763">
        <f t="shared" si="1424"/>
        <v>0</v>
      </c>
      <c r="AR763">
        <f t="shared" si="1425"/>
        <v>0</v>
      </c>
      <c r="AS763">
        <f t="shared" si="1426"/>
        <v>0</v>
      </c>
      <c r="AT763">
        <f t="shared" si="1396"/>
        <v>0</v>
      </c>
      <c r="AU763">
        <f t="shared" si="1427"/>
        <v>0</v>
      </c>
      <c r="AV763">
        <f t="shared" si="1428"/>
        <v>0</v>
      </c>
      <c r="AW763">
        <f t="shared" si="1397"/>
        <v>0</v>
      </c>
      <c r="AX763">
        <f t="shared" si="1429"/>
        <v>0</v>
      </c>
      <c r="AY763">
        <f t="shared" si="1430"/>
        <v>0</v>
      </c>
      <c r="AZ763">
        <f t="shared" si="1431"/>
        <v>0</v>
      </c>
      <c r="BA763">
        <f t="shared" si="1432"/>
        <v>0</v>
      </c>
      <c r="BB763">
        <f t="shared" si="1433"/>
        <v>0</v>
      </c>
      <c r="BC763">
        <f t="shared" si="1434"/>
        <v>0</v>
      </c>
      <c r="BD763">
        <f t="shared" si="1435"/>
        <v>0</v>
      </c>
      <c r="BE763">
        <f t="shared" si="1436"/>
        <v>0</v>
      </c>
      <c r="BF763">
        <f t="shared" si="1437"/>
        <v>0</v>
      </c>
      <c r="BG763">
        <f t="shared" si="1438"/>
        <v>0</v>
      </c>
      <c r="BH763">
        <f t="shared" si="1439"/>
        <v>0</v>
      </c>
      <c r="BI763">
        <f t="shared" si="1440"/>
        <v>0</v>
      </c>
      <c r="BJ763">
        <f t="shared" si="1441"/>
        <v>0</v>
      </c>
      <c r="BK763">
        <f t="shared" si="1442"/>
        <v>0</v>
      </c>
      <c r="BL763">
        <f t="shared" si="1443"/>
        <v>0</v>
      </c>
      <c r="BM763">
        <f t="shared" si="1444"/>
        <v>0</v>
      </c>
      <c r="BN763">
        <f t="shared" si="1445"/>
        <v>0</v>
      </c>
      <c r="BO763">
        <f t="shared" si="1446"/>
        <v>0</v>
      </c>
      <c r="BP763">
        <f t="shared" si="1447"/>
        <v>0</v>
      </c>
      <c r="BQ763">
        <f t="shared" si="1448"/>
        <v>0</v>
      </c>
      <c r="BR763">
        <f t="shared" si="1449"/>
        <v>0</v>
      </c>
      <c r="BS763">
        <f t="shared" si="1450"/>
        <v>0</v>
      </c>
      <c r="BT763">
        <f t="shared" si="1451"/>
        <v>0</v>
      </c>
      <c r="BU763">
        <f t="shared" si="1452"/>
        <v>0</v>
      </c>
      <c r="BV763">
        <f t="shared" si="1453"/>
        <v>0</v>
      </c>
      <c r="BW763">
        <f t="shared" si="1454"/>
        <v>0</v>
      </c>
      <c r="BX763">
        <f t="shared" si="1455"/>
        <v>0</v>
      </c>
      <c r="BY763">
        <f t="shared" si="1456"/>
        <v>0</v>
      </c>
      <c r="BZ763">
        <f t="shared" si="1457"/>
        <v>0</v>
      </c>
      <c r="CA763">
        <f t="shared" si="1458"/>
        <v>0</v>
      </c>
      <c r="CB763">
        <f t="shared" si="1459"/>
        <v>0</v>
      </c>
      <c r="CC763">
        <f t="shared" si="1460"/>
        <v>0</v>
      </c>
      <c r="CD763">
        <f t="shared" si="1461"/>
        <v>0</v>
      </c>
      <c r="CE763">
        <f t="shared" si="1462"/>
        <v>0</v>
      </c>
      <c r="CF763">
        <f t="shared" si="1463"/>
        <v>0</v>
      </c>
      <c r="CG763">
        <f t="shared" si="1464"/>
        <v>0</v>
      </c>
      <c r="CH763">
        <f t="shared" si="1465"/>
        <v>0</v>
      </c>
      <c r="CI763">
        <f t="shared" si="1466"/>
        <v>0</v>
      </c>
      <c r="CJ763">
        <f t="shared" si="1467"/>
        <v>0</v>
      </c>
      <c r="CK763">
        <f t="shared" si="1468"/>
        <v>0</v>
      </c>
      <c r="CL763" t="str">
        <f t="shared" si="1469"/>
        <v/>
      </c>
      <c r="CM763" t="str">
        <f t="shared" si="1470"/>
        <v/>
      </c>
      <c r="CN763" t="str">
        <f t="shared" si="1471"/>
        <v/>
      </c>
      <c r="CO763" t="str">
        <f t="shared" si="1472"/>
        <v/>
      </c>
      <c r="CP763" t="str">
        <f t="shared" si="1473"/>
        <v/>
      </c>
      <c r="CQ763" t="str">
        <f t="shared" si="1474"/>
        <v/>
      </c>
      <c r="CR763" t="str">
        <f t="shared" si="1475"/>
        <v/>
      </c>
      <c r="CS763" t="str">
        <f t="shared" si="1476"/>
        <v/>
      </c>
      <c r="CT763" t="str">
        <f t="shared" si="1477"/>
        <v/>
      </c>
      <c r="CU763" t="str">
        <f t="shared" si="1478"/>
        <v/>
      </c>
      <c r="CV763" t="str">
        <f t="shared" si="1479"/>
        <v/>
      </c>
      <c r="CW763" t="str">
        <f t="shared" si="1480"/>
        <v/>
      </c>
      <c r="CX763" t="str">
        <f t="shared" si="1481"/>
        <v/>
      </c>
      <c r="CY763" t="str">
        <f t="shared" si="1482"/>
        <v/>
      </c>
      <c r="CZ763" t="str">
        <f t="shared" si="1483"/>
        <v/>
      </c>
      <c r="DA763" t="str">
        <f t="shared" si="1484"/>
        <v/>
      </c>
      <c r="DB763" t="str">
        <f t="shared" si="1485"/>
        <v/>
      </c>
      <c r="DC763" t="str">
        <f t="shared" si="1486"/>
        <v/>
      </c>
      <c r="DD763" t="str">
        <f t="shared" si="1487"/>
        <v/>
      </c>
      <c r="DE763" t="str">
        <f t="shared" si="1488"/>
        <v/>
      </c>
      <c r="DF763" t="str">
        <f t="shared" si="1489"/>
        <v/>
      </c>
      <c r="DG763" t="str">
        <f t="shared" si="1490"/>
        <v/>
      </c>
      <c r="DH763" t="str">
        <f t="shared" si="1491"/>
        <v/>
      </c>
      <c r="DI763" t="str">
        <f t="shared" si="1492"/>
        <v/>
      </c>
      <c r="DJ763" t="str">
        <f t="shared" si="1493"/>
        <v/>
      </c>
      <c r="DK763" t="str">
        <f t="shared" si="1494"/>
        <v/>
      </c>
      <c r="DL763" t="str">
        <f t="shared" si="1495"/>
        <v/>
      </c>
      <c r="DM763" t="str">
        <f t="shared" si="1496"/>
        <v/>
      </c>
      <c r="DN763" t="str">
        <f t="shared" si="1497"/>
        <v/>
      </c>
      <c r="DO763" t="str">
        <f t="shared" si="1498"/>
        <v/>
      </c>
      <c r="DP763" t="str">
        <f t="shared" si="1499"/>
        <v/>
      </c>
      <c r="DQ763" t="str">
        <f t="shared" si="1500"/>
        <v/>
      </c>
      <c r="DR763" t="str">
        <f t="shared" si="1501"/>
        <v/>
      </c>
      <c r="DS763" t="str">
        <f t="shared" si="1502"/>
        <v/>
      </c>
      <c r="DT763" t="str">
        <f t="shared" si="1503"/>
        <v/>
      </c>
      <c r="DU763">
        <f t="shared" si="1504"/>
        <v>0</v>
      </c>
      <c r="DV763">
        <f t="shared" si="1505"/>
        <v>0</v>
      </c>
      <c r="DW763">
        <f t="shared" si="1506"/>
        <v>0</v>
      </c>
      <c r="DX763" t="str">
        <f t="shared" si="1507"/>
        <v/>
      </c>
      <c r="DY763" t="str">
        <f t="shared" si="1508"/>
        <v/>
      </c>
      <c r="DZ763" t="str">
        <f t="shared" si="1509"/>
        <v/>
      </c>
      <c r="EA763" s="5">
        <f t="shared" si="1510"/>
        <v>0</v>
      </c>
      <c r="EB763" s="3">
        <f t="shared" si="1511"/>
        <v>0</v>
      </c>
    </row>
    <row r="764" spans="2:132" x14ac:dyDescent="0.2">
      <c r="B764">
        <v>759</v>
      </c>
      <c r="C764" s="3">
        <f>Zisk!D778</f>
        <v>0</v>
      </c>
      <c r="D764">
        <f>Zisk!E778</f>
        <v>0</v>
      </c>
      <c r="E764" s="66" t="str">
        <f t="shared" si="1398"/>
        <v/>
      </c>
      <c r="F764" t="str">
        <f t="shared" si="1399"/>
        <v/>
      </c>
      <c r="G764" s="66" t="str">
        <f t="shared" si="1400"/>
        <v/>
      </c>
      <c r="J764">
        <f>VstupniParametry_SKRYT!$D$5</f>
        <v>0.02</v>
      </c>
      <c r="K764">
        <f>VstupniParametry_SKRYT!$D$6</f>
        <v>0.06</v>
      </c>
      <c r="L764">
        <f>VstupniParametry_SKRYT!$D$7</f>
        <v>0.06</v>
      </c>
      <c r="M764">
        <f>VstupniParametry_SKRYT!$D$8</f>
        <v>0.06</v>
      </c>
      <c r="N764">
        <f>VstupniParametry_SKRYT!$D$9</f>
        <v>1.7999999999999999E-2</v>
      </c>
      <c r="O764" s="27">
        <f>VstupniParametry_SKRYT!$D$10</f>
        <v>0.01</v>
      </c>
      <c r="P764" s="27">
        <f>VstupniParametry_SKRYT!$D$11</f>
        <v>0.01</v>
      </c>
      <c r="Q764" s="27">
        <f>VstupniParametry_SKRYT!$D$12</f>
        <v>0.01</v>
      </c>
      <c r="R764" s="27">
        <f>VstupniParametry_SKRYT!$D$13</f>
        <v>0.01</v>
      </c>
      <c r="S764" s="27">
        <f>VstupniParametry_SKRYT!$D$14</f>
        <v>0.01</v>
      </c>
      <c r="T764">
        <f t="shared" si="1401"/>
        <v>0</v>
      </c>
      <c r="U764">
        <f t="shared" si="1402"/>
        <v>0</v>
      </c>
      <c r="V764">
        <f t="shared" si="1403"/>
        <v>0</v>
      </c>
      <c r="W764">
        <f t="shared" si="1404"/>
        <v>0</v>
      </c>
      <c r="X764">
        <f t="shared" si="1405"/>
        <v>0</v>
      </c>
      <c r="Y764">
        <f t="shared" si="1406"/>
        <v>0</v>
      </c>
      <c r="Z764">
        <f t="shared" si="1407"/>
        <v>0</v>
      </c>
      <c r="AA764">
        <f t="shared" si="1408"/>
        <v>0</v>
      </c>
      <c r="AB764">
        <f t="shared" si="1409"/>
        <v>0</v>
      </c>
      <c r="AC764">
        <f t="shared" si="1410"/>
        <v>0</v>
      </c>
      <c r="AD764">
        <f t="shared" si="1411"/>
        <v>0</v>
      </c>
      <c r="AE764">
        <f t="shared" si="1412"/>
        <v>0</v>
      </c>
      <c r="AF764">
        <f t="shared" si="1413"/>
        <v>0</v>
      </c>
      <c r="AG764">
        <f t="shared" si="1414"/>
        <v>0</v>
      </c>
      <c r="AH764">
        <f t="shared" si="1415"/>
        <v>0</v>
      </c>
      <c r="AI764">
        <f t="shared" si="1416"/>
        <v>0</v>
      </c>
      <c r="AJ764">
        <f t="shared" si="1417"/>
        <v>0</v>
      </c>
      <c r="AK764">
        <f t="shared" si="1418"/>
        <v>0</v>
      </c>
      <c r="AL764">
        <f t="shared" si="1419"/>
        <v>0</v>
      </c>
      <c r="AM764">
        <f t="shared" si="1420"/>
        <v>0</v>
      </c>
      <c r="AN764">
        <f t="shared" si="1421"/>
        <v>0</v>
      </c>
      <c r="AO764">
        <f t="shared" si="1422"/>
        <v>0</v>
      </c>
      <c r="AP764">
        <f t="shared" si="1423"/>
        <v>0</v>
      </c>
      <c r="AQ764">
        <f t="shared" si="1424"/>
        <v>0</v>
      </c>
      <c r="AR764">
        <f t="shared" si="1425"/>
        <v>0</v>
      </c>
      <c r="AS764">
        <f t="shared" si="1426"/>
        <v>0</v>
      </c>
      <c r="AT764">
        <f t="shared" si="1396"/>
        <v>0</v>
      </c>
      <c r="AU764">
        <f t="shared" si="1427"/>
        <v>0</v>
      </c>
      <c r="AV764">
        <f t="shared" si="1428"/>
        <v>0</v>
      </c>
      <c r="AW764">
        <f t="shared" si="1397"/>
        <v>0</v>
      </c>
      <c r="AX764">
        <f t="shared" si="1429"/>
        <v>0</v>
      </c>
      <c r="AY764">
        <f t="shared" si="1430"/>
        <v>0</v>
      </c>
      <c r="AZ764">
        <f t="shared" si="1431"/>
        <v>0</v>
      </c>
      <c r="BA764">
        <f t="shared" si="1432"/>
        <v>0</v>
      </c>
      <c r="BB764">
        <f t="shared" si="1433"/>
        <v>0</v>
      </c>
      <c r="BC764">
        <f t="shared" si="1434"/>
        <v>0</v>
      </c>
      <c r="BD764">
        <f t="shared" si="1435"/>
        <v>0</v>
      </c>
      <c r="BE764">
        <f t="shared" si="1436"/>
        <v>0</v>
      </c>
      <c r="BF764">
        <f t="shared" si="1437"/>
        <v>0</v>
      </c>
      <c r="BG764">
        <f t="shared" si="1438"/>
        <v>0</v>
      </c>
      <c r="BH764">
        <f t="shared" si="1439"/>
        <v>0</v>
      </c>
      <c r="BI764">
        <f t="shared" si="1440"/>
        <v>0</v>
      </c>
      <c r="BJ764">
        <f t="shared" si="1441"/>
        <v>0</v>
      </c>
      <c r="BK764">
        <f t="shared" si="1442"/>
        <v>0</v>
      </c>
      <c r="BL764">
        <f t="shared" si="1443"/>
        <v>0</v>
      </c>
      <c r="BM764">
        <f t="shared" si="1444"/>
        <v>0</v>
      </c>
      <c r="BN764">
        <f t="shared" si="1445"/>
        <v>0</v>
      </c>
      <c r="BO764">
        <f t="shared" si="1446"/>
        <v>0</v>
      </c>
      <c r="BP764">
        <f t="shared" si="1447"/>
        <v>0</v>
      </c>
      <c r="BQ764">
        <f t="shared" si="1448"/>
        <v>0</v>
      </c>
      <c r="BR764">
        <f t="shared" si="1449"/>
        <v>0</v>
      </c>
      <c r="BS764">
        <f t="shared" si="1450"/>
        <v>0</v>
      </c>
      <c r="BT764">
        <f t="shared" si="1451"/>
        <v>0</v>
      </c>
      <c r="BU764">
        <f t="shared" si="1452"/>
        <v>0</v>
      </c>
      <c r="BV764">
        <f t="shared" si="1453"/>
        <v>0</v>
      </c>
      <c r="BW764">
        <f t="shared" si="1454"/>
        <v>0</v>
      </c>
      <c r="BX764">
        <f t="shared" si="1455"/>
        <v>0</v>
      </c>
      <c r="BY764">
        <f t="shared" si="1456"/>
        <v>0</v>
      </c>
      <c r="BZ764">
        <f t="shared" si="1457"/>
        <v>0</v>
      </c>
      <c r="CA764">
        <f t="shared" si="1458"/>
        <v>0</v>
      </c>
      <c r="CB764">
        <f t="shared" si="1459"/>
        <v>0</v>
      </c>
      <c r="CC764">
        <f t="shared" si="1460"/>
        <v>0</v>
      </c>
      <c r="CD764">
        <f t="shared" si="1461"/>
        <v>0</v>
      </c>
      <c r="CE764">
        <f t="shared" si="1462"/>
        <v>0</v>
      </c>
      <c r="CF764">
        <f t="shared" si="1463"/>
        <v>0</v>
      </c>
      <c r="CG764">
        <f t="shared" si="1464"/>
        <v>0</v>
      </c>
      <c r="CH764">
        <f t="shared" si="1465"/>
        <v>0</v>
      </c>
      <c r="CI764">
        <f t="shared" si="1466"/>
        <v>0</v>
      </c>
      <c r="CJ764">
        <f t="shared" si="1467"/>
        <v>0</v>
      </c>
      <c r="CK764">
        <f t="shared" si="1468"/>
        <v>0</v>
      </c>
      <c r="CL764" t="str">
        <f t="shared" si="1469"/>
        <v/>
      </c>
      <c r="CM764" t="str">
        <f t="shared" si="1470"/>
        <v/>
      </c>
      <c r="CN764" t="str">
        <f t="shared" si="1471"/>
        <v/>
      </c>
      <c r="CO764" t="str">
        <f t="shared" si="1472"/>
        <v/>
      </c>
      <c r="CP764" t="str">
        <f t="shared" si="1473"/>
        <v/>
      </c>
      <c r="CQ764" t="str">
        <f t="shared" si="1474"/>
        <v/>
      </c>
      <c r="CR764" t="str">
        <f t="shared" si="1475"/>
        <v/>
      </c>
      <c r="CS764" t="str">
        <f t="shared" si="1476"/>
        <v/>
      </c>
      <c r="CT764" t="str">
        <f t="shared" si="1477"/>
        <v/>
      </c>
      <c r="CU764" t="str">
        <f t="shared" si="1478"/>
        <v/>
      </c>
      <c r="CV764" t="str">
        <f t="shared" si="1479"/>
        <v/>
      </c>
      <c r="CW764" t="str">
        <f t="shared" si="1480"/>
        <v/>
      </c>
      <c r="CX764" t="str">
        <f t="shared" si="1481"/>
        <v/>
      </c>
      <c r="CY764" t="str">
        <f t="shared" si="1482"/>
        <v/>
      </c>
      <c r="CZ764" t="str">
        <f t="shared" si="1483"/>
        <v/>
      </c>
      <c r="DA764" t="str">
        <f t="shared" si="1484"/>
        <v/>
      </c>
      <c r="DB764" t="str">
        <f t="shared" si="1485"/>
        <v/>
      </c>
      <c r="DC764" t="str">
        <f t="shared" si="1486"/>
        <v/>
      </c>
      <c r="DD764" t="str">
        <f t="shared" si="1487"/>
        <v/>
      </c>
      <c r="DE764" t="str">
        <f t="shared" si="1488"/>
        <v/>
      </c>
      <c r="DF764" t="str">
        <f t="shared" si="1489"/>
        <v/>
      </c>
      <c r="DG764" t="str">
        <f t="shared" si="1490"/>
        <v/>
      </c>
      <c r="DH764" t="str">
        <f t="shared" si="1491"/>
        <v/>
      </c>
      <c r="DI764" t="str">
        <f t="shared" si="1492"/>
        <v/>
      </c>
      <c r="DJ764" t="str">
        <f t="shared" si="1493"/>
        <v/>
      </c>
      <c r="DK764" t="str">
        <f t="shared" si="1494"/>
        <v/>
      </c>
      <c r="DL764" t="str">
        <f t="shared" si="1495"/>
        <v/>
      </c>
      <c r="DM764" t="str">
        <f t="shared" si="1496"/>
        <v/>
      </c>
      <c r="DN764" t="str">
        <f t="shared" si="1497"/>
        <v/>
      </c>
      <c r="DO764" t="str">
        <f t="shared" si="1498"/>
        <v/>
      </c>
      <c r="DP764" t="str">
        <f t="shared" si="1499"/>
        <v/>
      </c>
      <c r="DQ764" t="str">
        <f t="shared" si="1500"/>
        <v/>
      </c>
      <c r="DR764" t="str">
        <f t="shared" si="1501"/>
        <v/>
      </c>
      <c r="DS764" t="str">
        <f t="shared" si="1502"/>
        <v/>
      </c>
      <c r="DT764" t="str">
        <f t="shared" si="1503"/>
        <v/>
      </c>
      <c r="DU764">
        <f t="shared" si="1504"/>
        <v>0</v>
      </c>
      <c r="DV764">
        <f t="shared" si="1505"/>
        <v>0</v>
      </c>
      <c r="DW764">
        <f t="shared" si="1506"/>
        <v>0</v>
      </c>
      <c r="DX764" t="str">
        <f t="shared" si="1507"/>
        <v/>
      </c>
      <c r="DY764" t="str">
        <f t="shared" si="1508"/>
        <v/>
      </c>
      <c r="DZ764" t="str">
        <f t="shared" si="1509"/>
        <v/>
      </c>
      <c r="EA764" s="5">
        <f t="shared" si="1510"/>
        <v>0</v>
      </c>
      <c r="EB764" s="3">
        <f t="shared" si="1511"/>
        <v>0</v>
      </c>
    </row>
    <row r="765" spans="2:132" x14ac:dyDescent="0.2">
      <c r="B765" s="25">
        <v>760</v>
      </c>
      <c r="C765" s="26">
        <f>Zisk!D779</f>
        <v>0</v>
      </c>
      <c r="D765">
        <f>Zisk!E779</f>
        <v>0</v>
      </c>
      <c r="E765" s="66" t="str">
        <f t="shared" si="1398"/>
        <v/>
      </c>
      <c r="F765" t="str">
        <f t="shared" si="1399"/>
        <v/>
      </c>
      <c r="G765" s="66" t="str">
        <f t="shared" si="1400"/>
        <v/>
      </c>
      <c r="H765" s="25"/>
      <c r="I765" s="25"/>
      <c r="J765">
        <f>VstupniParametry_SKRYT!$D$5</f>
        <v>0.02</v>
      </c>
      <c r="K765">
        <f>VstupniParametry_SKRYT!$D$6</f>
        <v>0.06</v>
      </c>
      <c r="L765">
        <f>VstupniParametry_SKRYT!$D$7</f>
        <v>0.06</v>
      </c>
      <c r="M765">
        <f>VstupniParametry_SKRYT!$D$8</f>
        <v>0.06</v>
      </c>
      <c r="N765">
        <f>VstupniParametry_SKRYT!$D$9</f>
        <v>1.7999999999999999E-2</v>
      </c>
      <c r="O765" s="27">
        <f>VstupniParametry_SKRYT!$D$10</f>
        <v>0.01</v>
      </c>
      <c r="P765" s="27">
        <f>VstupniParametry_SKRYT!$D$11</f>
        <v>0.01</v>
      </c>
      <c r="Q765" s="27">
        <f>VstupniParametry_SKRYT!$D$12</f>
        <v>0.01</v>
      </c>
      <c r="R765" s="27">
        <f>VstupniParametry_SKRYT!$D$13</f>
        <v>0.01</v>
      </c>
      <c r="S765" s="27">
        <f>VstupniParametry_SKRYT!$D$14</f>
        <v>0.01</v>
      </c>
      <c r="T765">
        <f t="shared" si="1401"/>
        <v>0</v>
      </c>
      <c r="U765">
        <f t="shared" si="1402"/>
        <v>0</v>
      </c>
      <c r="V765">
        <f t="shared" si="1403"/>
        <v>0</v>
      </c>
      <c r="W765">
        <f t="shared" si="1404"/>
        <v>0</v>
      </c>
      <c r="X765">
        <f t="shared" si="1405"/>
        <v>0</v>
      </c>
      <c r="Y765">
        <f t="shared" si="1406"/>
        <v>0</v>
      </c>
      <c r="Z765">
        <f t="shared" si="1407"/>
        <v>0</v>
      </c>
      <c r="AA765">
        <f t="shared" si="1408"/>
        <v>0</v>
      </c>
      <c r="AB765">
        <f t="shared" si="1409"/>
        <v>0</v>
      </c>
      <c r="AC765">
        <f t="shared" si="1410"/>
        <v>0</v>
      </c>
      <c r="AD765">
        <f t="shared" si="1411"/>
        <v>0</v>
      </c>
      <c r="AE765">
        <f t="shared" si="1412"/>
        <v>0</v>
      </c>
      <c r="AF765">
        <f t="shared" si="1413"/>
        <v>0</v>
      </c>
      <c r="AG765">
        <f t="shared" si="1414"/>
        <v>0</v>
      </c>
      <c r="AH765">
        <f t="shared" si="1415"/>
        <v>0</v>
      </c>
      <c r="AI765">
        <f t="shared" si="1416"/>
        <v>0</v>
      </c>
      <c r="AJ765">
        <f t="shared" si="1417"/>
        <v>0</v>
      </c>
      <c r="AK765">
        <f t="shared" si="1418"/>
        <v>0</v>
      </c>
      <c r="AL765">
        <f t="shared" si="1419"/>
        <v>0</v>
      </c>
      <c r="AM765">
        <f t="shared" si="1420"/>
        <v>0</v>
      </c>
      <c r="AN765">
        <f t="shared" si="1421"/>
        <v>0</v>
      </c>
      <c r="AO765">
        <f t="shared" si="1422"/>
        <v>0</v>
      </c>
      <c r="AP765">
        <f t="shared" si="1423"/>
        <v>0</v>
      </c>
      <c r="AQ765">
        <f t="shared" si="1424"/>
        <v>0</v>
      </c>
      <c r="AR765">
        <f t="shared" si="1425"/>
        <v>0</v>
      </c>
      <c r="AS765">
        <f t="shared" si="1426"/>
        <v>0</v>
      </c>
      <c r="AT765">
        <f t="shared" si="1396"/>
        <v>0</v>
      </c>
      <c r="AU765">
        <f t="shared" si="1427"/>
        <v>0</v>
      </c>
      <c r="AV765">
        <f t="shared" si="1428"/>
        <v>0</v>
      </c>
      <c r="AW765">
        <f t="shared" si="1397"/>
        <v>0</v>
      </c>
      <c r="AX765">
        <f t="shared" si="1429"/>
        <v>0</v>
      </c>
      <c r="AY765">
        <f t="shared" si="1430"/>
        <v>0</v>
      </c>
      <c r="AZ765">
        <f t="shared" si="1431"/>
        <v>0</v>
      </c>
      <c r="BA765">
        <f t="shared" si="1432"/>
        <v>0</v>
      </c>
      <c r="BB765">
        <f t="shared" si="1433"/>
        <v>0</v>
      </c>
      <c r="BC765">
        <f t="shared" si="1434"/>
        <v>0</v>
      </c>
      <c r="BD765">
        <f t="shared" si="1435"/>
        <v>0</v>
      </c>
      <c r="BE765">
        <f t="shared" si="1436"/>
        <v>0</v>
      </c>
      <c r="BF765">
        <f t="shared" si="1437"/>
        <v>0</v>
      </c>
      <c r="BG765">
        <f t="shared" si="1438"/>
        <v>0</v>
      </c>
      <c r="BH765">
        <f t="shared" si="1439"/>
        <v>0</v>
      </c>
      <c r="BI765">
        <f t="shared" si="1440"/>
        <v>0</v>
      </c>
      <c r="BJ765">
        <f t="shared" si="1441"/>
        <v>0</v>
      </c>
      <c r="BK765">
        <f t="shared" si="1442"/>
        <v>0</v>
      </c>
      <c r="BL765">
        <f t="shared" si="1443"/>
        <v>0</v>
      </c>
      <c r="BM765">
        <f t="shared" si="1444"/>
        <v>0</v>
      </c>
      <c r="BN765">
        <f t="shared" si="1445"/>
        <v>0</v>
      </c>
      <c r="BO765">
        <f t="shared" si="1446"/>
        <v>0</v>
      </c>
      <c r="BP765">
        <f t="shared" si="1447"/>
        <v>0</v>
      </c>
      <c r="BQ765">
        <f t="shared" si="1448"/>
        <v>0</v>
      </c>
      <c r="BR765">
        <f t="shared" si="1449"/>
        <v>0</v>
      </c>
      <c r="BS765">
        <f t="shared" si="1450"/>
        <v>0</v>
      </c>
      <c r="BT765">
        <f t="shared" si="1451"/>
        <v>0</v>
      </c>
      <c r="BU765">
        <f t="shared" si="1452"/>
        <v>0</v>
      </c>
      <c r="BV765">
        <f t="shared" si="1453"/>
        <v>0</v>
      </c>
      <c r="BW765">
        <f t="shared" si="1454"/>
        <v>0</v>
      </c>
      <c r="BX765">
        <f t="shared" si="1455"/>
        <v>0</v>
      </c>
      <c r="BY765">
        <f t="shared" si="1456"/>
        <v>0</v>
      </c>
      <c r="BZ765">
        <f t="shared" si="1457"/>
        <v>0</v>
      </c>
      <c r="CA765">
        <f t="shared" si="1458"/>
        <v>0</v>
      </c>
      <c r="CB765">
        <f t="shared" si="1459"/>
        <v>0</v>
      </c>
      <c r="CC765">
        <f t="shared" si="1460"/>
        <v>0</v>
      </c>
      <c r="CD765">
        <f t="shared" si="1461"/>
        <v>0</v>
      </c>
      <c r="CE765">
        <f t="shared" si="1462"/>
        <v>0</v>
      </c>
      <c r="CF765">
        <f t="shared" si="1463"/>
        <v>0</v>
      </c>
      <c r="CG765">
        <f t="shared" si="1464"/>
        <v>0</v>
      </c>
      <c r="CH765">
        <f t="shared" si="1465"/>
        <v>0</v>
      </c>
      <c r="CI765">
        <f t="shared" si="1466"/>
        <v>0</v>
      </c>
      <c r="CJ765">
        <f t="shared" si="1467"/>
        <v>0</v>
      </c>
      <c r="CK765">
        <f t="shared" si="1468"/>
        <v>0</v>
      </c>
      <c r="CL765" t="str">
        <f t="shared" si="1469"/>
        <v/>
      </c>
      <c r="CM765" t="str">
        <f t="shared" si="1470"/>
        <v/>
      </c>
      <c r="CN765" t="str">
        <f t="shared" si="1471"/>
        <v/>
      </c>
      <c r="CO765" t="str">
        <f t="shared" si="1472"/>
        <v/>
      </c>
      <c r="CP765" t="str">
        <f t="shared" si="1473"/>
        <v/>
      </c>
      <c r="CQ765" t="str">
        <f t="shared" si="1474"/>
        <v/>
      </c>
      <c r="CR765" t="str">
        <f t="shared" si="1475"/>
        <v/>
      </c>
      <c r="CS765" t="str">
        <f t="shared" si="1476"/>
        <v/>
      </c>
      <c r="CT765" t="str">
        <f t="shared" si="1477"/>
        <v/>
      </c>
      <c r="CU765" t="str">
        <f t="shared" si="1478"/>
        <v/>
      </c>
      <c r="CV765" t="str">
        <f t="shared" si="1479"/>
        <v/>
      </c>
      <c r="CW765" t="str">
        <f t="shared" si="1480"/>
        <v/>
      </c>
      <c r="CX765" t="str">
        <f t="shared" si="1481"/>
        <v/>
      </c>
      <c r="CY765" t="str">
        <f t="shared" si="1482"/>
        <v/>
      </c>
      <c r="CZ765" t="str">
        <f t="shared" si="1483"/>
        <v/>
      </c>
      <c r="DA765" t="str">
        <f t="shared" si="1484"/>
        <v/>
      </c>
      <c r="DB765" t="str">
        <f t="shared" si="1485"/>
        <v/>
      </c>
      <c r="DC765" t="str">
        <f t="shared" si="1486"/>
        <v/>
      </c>
      <c r="DD765" t="str">
        <f t="shared" si="1487"/>
        <v/>
      </c>
      <c r="DE765" t="str">
        <f t="shared" si="1488"/>
        <v/>
      </c>
      <c r="DF765" t="str">
        <f t="shared" si="1489"/>
        <v/>
      </c>
      <c r="DG765" t="str">
        <f t="shared" si="1490"/>
        <v/>
      </c>
      <c r="DH765" t="str">
        <f t="shared" si="1491"/>
        <v/>
      </c>
      <c r="DI765" t="str">
        <f t="shared" si="1492"/>
        <v/>
      </c>
      <c r="DJ765" t="str">
        <f t="shared" si="1493"/>
        <v/>
      </c>
      <c r="DK765" t="str">
        <f t="shared" si="1494"/>
        <v/>
      </c>
      <c r="DL765" t="str">
        <f t="shared" si="1495"/>
        <v/>
      </c>
      <c r="DM765" t="str">
        <f t="shared" si="1496"/>
        <v/>
      </c>
      <c r="DN765" t="str">
        <f t="shared" si="1497"/>
        <v/>
      </c>
      <c r="DO765" t="str">
        <f t="shared" si="1498"/>
        <v/>
      </c>
      <c r="DP765" t="str">
        <f t="shared" si="1499"/>
        <v/>
      </c>
      <c r="DQ765" t="str">
        <f t="shared" si="1500"/>
        <v/>
      </c>
      <c r="DR765" t="str">
        <f t="shared" si="1501"/>
        <v/>
      </c>
      <c r="DS765" t="str">
        <f t="shared" si="1502"/>
        <v/>
      </c>
      <c r="DT765" t="str">
        <f t="shared" si="1503"/>
        <v/>
      </c>
      <c r="DU765">
        <f t="shared" si="1504"/>
        <v>0</v>
      </c>
      <c r="DV765">
        <f t="shared" si="1505"/>
        <v>0</v>
      </c>
      <c r="DW765">
        <f t="shared" si="1506"/>
        <v>0</v>
      </c>
      <c r="DX765" t="str">
        <f t="shared" si="1507"/>
        <v/>
      </c>
      <c r="DY765" t="str">
        <f t="shared" si="1508"/>
        <v/>
      </c>
      <c r="DZ765" t="str">
        <f t="shared" si="1509"/>
        <v/>
      </c>
      <c r="EA765" s="5">
        <f t="shared" si="1510"/>
        <v>0</v>
      </c>
      <c r="EB765" s="3">
        <f t="shared" si="1511"/>
        <v>0</v>
      </c>
    </row>
    <row r="766" spans="2:132" x14ac:dyDescent="0.2">
      <c r="B766">
        <v>761</v>
      </c>
      <c r="C766" s="3">
        <f>Zisk!D780</f>
        <v>0</v>
      </c>
      <c r="D766">
        <f>Zisk!E780</f>
        <v>0</v>
      </c>
      <c r="E766" s="66" t="str">
        <f t="shared" si="1398"/>
        <v/>
      </c>
      <c r="F766" t="str">
        <f t="shared" si="1399"/>
        <v/>
      </c>
      <c r="G766" s="66" t="str">
        <f t="shared" si="1400"/>
        <v/>
      </c>
      <c r="J766">
        <f>VstupniParametry_SKRYT!$D$5</f>
        <v>0.02</v>
      </c>
      <c r="K766">
        <f>VstupniParametry_SKRYT!$D$6</f>
        <v>0.06</v>
      </c>
      <c r="L766">
        <f>VstupniParametry_SKRYT!$D$7</f>
        <v>0.06</v>
      </c>
      <c r="M766">
        <f>VstupniParametry_SKRYT!$D$8</f>
        <v>0.06</v>
      </c>
      <c r="N766">
        <f>VstupniParametry_SKRYT!$D$9</f>
        <v>1.7999999999999999E-2</v>
      </c>
      <c r="O766" s="27">
        <f>VstupniParametry_SKRYT!$D$10</f>
        <v>0.01</v>
      </c>
      <c r="P766" s="27">
        <f>VstupniParametry_SKRYT!$D$11</f>
        <v>0.01</v>
      </c>
      <c r="Q766" s="27">
        <f>VstupniParametry_SKRYT!$D$12</f>
        <v>0.01</v>
      </c>
      <c r="R766" s="27">
        <f>VstupniParametry_SKRYT!$D$13</f>
        <v>0.01</v>
      </c>
      <c r="S766" s="27">
        <f>VstupniParametry_SKRYT!$D$14</f>
        <v>0.01</v>
      </c>
      <c r="T766">
        <f t="shared" si="1401"/>
        <v>0</v>
      </c>
      <c r="U766">
        <f t="shared" si="1402"/>
        <v>0</v>
      </c>
      <c r="V766">
        <f t="shared" si="1403"/>
        <v>0</v>
      </c>
      <c r="W766">
        <f t="shared" si="1404"/>
        <v>0</v>
      </c>
      <c r="X766">
        <f t="shared" si="1405"/>
        <v>0</v>
      </c>
      <c r="Y766">
        <f t="shared" si="1406"/>
        <v>0</v>
      </c>
      <c r="Z766">
        <f t="shared" si="1407"/>
        <v>0</v>
      </c>
      <c r="AA766">
        <f t="shared" si="1408"/>
        <v>0</v>
      </c>
      <c r="AB766">
        <f t="shared" si="1409"/>
        <v>0</v>
      </c>
      <c r="AC766">
        <f t="shared" si="1410"/>
        <v>0</v>
      </c>
      <c r="AD766">
        <f t="shared" si="1411"/>
        <v>0</v>
      </c>
      <c r="AE766">
        <f t="shared" si="1412"/>
        <v>0</v>
      </c>
      <c r="AF766">
        <f t="shared" si="1413"/>
        <v>0</v>
      </c>
      <c r="AG766">
        <f t="shared" si="1414"/>
        <v>0</v>
      </c>
      <c r="AH766">
        <f t="shared" si="1415"/>
        <v>0</v>
      </c>
      <c r="AI766">
        <f t="shared" si="1416"/>
        <v>0</v>
      </c>
      <c r="AJ766">
        <f t="shared" si="1417"/>
        <v>0</v>
      </c>
      <c r="AK766">
        <f t="shared" si="1418"/>
        <v>0</v>
      </c>
      <c r="AL766">
        <f t="shared" si="1419"/>
        <v>0</v>
      </c>
      <c r="AM766">
        <f t="shared" si="1420"/>
        <v>0</v>
      </c>
      <c r="AN766">
        <f t="shared" si="1421"/>
        <v>0</v>
      </c>
      <c r="AO766">
        <f t="shared" si="1422"/>
        <v>0</v>
      </c>
      <c r="AP766">
        <f t="shared" si="1423"/>
        <v>0</v>
      </c>
      <c r="AQ766">
        <f t="shared" si="1424"/>
        <v>0</v>
      </c>
      <c r="AR766">
        <f t="shared" si="1425"/>
        <v>0</v>
      </c>
      <c r="AS766">
        <f t="shared" si="1426"/>
        <v>0</v>
      </c>
      <c r="AT766">
        <f t="shared" si="1396"/>
        <v>0</v>
      </c>
      <c r="AU766">
        <f t="shared" si="1427"/>
        <v>0</v>
      </c>
      <c r="AV766">
        <f t="shared" si="1428"/>
        <v>0</v>
      </c>
      <c r="AW766">
        <f t="shared" si="1397"/>
        <v>0</v>
      </c>
      <c r="AX766">
        <f t="shared" si="1429"/>
        <v>0</v>
      </c>
      <c r="AY766">
        <f t="shared" si="1430"/>
        <v>0</v>
      </c>
      <c r="AZ766">
        <f t="shared" si="1431"/>
        <v>0</v>
      </c>
      <c r="BA766">
        <f t="shared" si="1432"/>
        <v>0</v>
      </c>
      <c r="BB766">
        <f t="shared" si="1433"/>
        <v>0</v>
      </c>
      <c r="BC766">
        <f t="shared" si="1434"/>
        <v>0</v>
      </c>
      <c r="BD766">
        <f t="shared" si="1435"/>
        <v>0</v>
      </c>
      <c r="BE766">
        <f t="shared" si="1436"/>
        <v>0</v>
      </c>
      <c r="BF766">
        <f t="shared" si="1437"/>
        <v>0</v>
      </c>
      <c r="BG766">
        <f t="shared" si="1438"/>
        <v>0</v>
      </c>
      <c r="BH766">
        <f t="shared" si="1439"/>
        <v>0</v>
      </c>
      <c r="BI766">
        <f t="shared" si="1440"/>
        <v>0</v>
      </c>
      <c r="BJ766">
        <f t="shared" si="1441"/>
        <v>0</v>
      </c>
      <c r="BK766">
        <f t="shared" si="1442"/>
        <v>0</v>
      </c>
      <c r="BL766">
        <f t="shared" si="1443"/>
        <v>0</v>
      </c>
      <c r="BM766">
        <f t="shared" si="1444"/>
        <v>0</v>
      </c>
      <c r="BN766">
        <f t="shared" si="1445"/>
        <v>0</v>
      </c>
      <c r="BO766">
        <f t="shared" si="1446"/>
        <v>0</v>
      </c>
      <c r="BP766">
        <f t="shared" si="1447"/>
        <v>0</v>
      </c>
      <c r="BQ766">
        <f t="shared" si="1448"/>
        <v>0</v>
      </c>
      <c r="BR766">
        <f t="shared" si="1449"/>
        <v>0</v>
      </c>
      <c r="BS766">
        <f t="shared" si="1450"/>
        <v>0</v>
      </c>
      <c r="BT766">
        <f t="shared" si="1451"/>
        <v>0</v>
      </c>
      <c r="BU766">
        <f t="shared" si="1452"/>
        <v>0</v>
      </c>
      <c r="BV766">
        <f t="shared" si="1453"/>
        <v>0</v>
      </c>
      <c r="BW766">
        <f t="shared" si="1454"/>
        <v>0</v>
      </c>
      <c r="BX766">
        <f t="shared" si="1455"/>
        <v>0</v>
      </c>
      <c r="BY766">
        <f t="shared" si="1456"/>
        <v>0</v>
      </c>
      <c r="BZ766">
        <f t="shared" si="1457"/>
        <v>0</v>
      </c>
      <c r="CA766">
        <f t="shared" si="1458"/>
        <v>0</v>
      </c>
      <c r="CB766">
        <f t="shared" si="1459"/>
        <v>0</v>
      </c>
      <c r="CC766">
        <f t="shared" si="1460"/>
        <v>0</v>
      </c>
      <c r="CD766">
        <f t="shared" si="1461"/>
        <v>0</v>
      </c>
      <c r="CE766">
        <f t="shared" si="1462"/>
        <v>0</v>
      </c>
      <c r="CF766">
        <f t="shared" si="1463"/>
        <v>0</v>
      </c>
      <c r="CG766">
        <f t="shared" si="1464"/>
        <v>0</v>
      </c>
      <c r="CH766">
        <f t="shared" si="1465"/>
        <v>0</v>
      </c>
      <c r="CI766">
        <f t="shared" si="1466"/>
        <v>0</v>
      </c>
      <c r="CJ766">
        <f t="shared" si="1467"/>
        <v>0</v>
      </c>
      <c r="CK766">
        <f t="shared" si="1468"/>
        <v>0</v>
      </c>
      <c r="CL766" t="str">
        <f t="shared" si="1469"/>
        <v/>
      </c>
      <c r="CM766" t="str">
        <f t="shared" si="1470"/>
        <v/>
      </c>
      <c r="CN766" t="str">
        <f t="shared" si="1471"/>
        <v/>
      </c>
      <c r="CO766" t="str">
        <f t="shared" si="1472"/>
        <v/>
      </c>
      <c r="CP766" t="str">
        <f t="shared" si="1473"/>
        <v/>
      </c>
      <c r="CQ766" t="str">
        <f t="shared" si="1474"/>
        <v/>
      </c>
      <c r="CR766" t="str">
        <f t="shared" si="1475"/>
        <v/>
      </c>
      <c r="CS766" t="str">
        <f t="shared" si="1476"/>
        <v/>
      </c>
      <c r="CT766" t="str">
        <f t="shared" si="1477"/>
        <v/>
      </c>
      <c r="CU766" t="str">
        <f t="shared" si="1478"/>
        <v/>
      </c>
      <c r="CV766" t="str">
        <f t="shared" si="1479"/>
        <v/>
      </c>
      <c r="CW766" t="str">
        <f t="shared" si="1480"/>
        <v/>
      </c>
      <c r="CX766" t="str">
        <f t="shared" si="1481"/>
        <v/>
      </c>
      <c r="CY766" t="str">
        <f t="shared" si="1482"/>
        <v/>
      </c>
      <c r="CZ766" t="str">
        <f t="shared" si="1483"/>
        <v/>
      </c>
      <c r="DA766" t="str">
        <f t="shared" si="1484"/>
        <v/>
      </c>
      <c r="DB766" t="str">
        <f t="shared" si="1485"/>
        <v/>
      </c>
      <c r="DC766" t="str">
        <f t="shared" si="1486"/>
        <v/>
      </c>
      <c r="DD766" t="str">
        <f t="shared" si="1487"/>
        <v/>
      </c>
      <c r="DE766" t="str">
        <f t="shared" si="1488"/>
        <v/>
      </c>
      <c r="DF766" t="str">
        <f t="shared" si="1489"/>
        <v/>
      </c>
      <c r="DG766" t="str">
        <f t="shared" si="1490"/>
        <v/>
      </c>
      <c r="DH766" t="str">
        <f t="shared" si="1491"/>
        <v/>
      </c>
      <c r="DI766" t="str">
        <f t="shared" si="1492"/>
        <v/>
      </c>
      <c r="DJ766" t="str">
        <f t="shared" si="1493"/>
        <v/>
      </c>
      <c r="DK766" t="str">
        <f t="shared" si="1494"/>
        <v/>
      </c>
      <c r="DL766" t="str">
        <f t="shared" si="1495"/>
        <v/>
      </c>
      <c r="DM766" t="str">
        <f t="shared" si="1496"/>
        <v/>
      </c>
      <c r="DN766" t="str">
        <f t="shared" si="1497"/>
        <v/>
      </c>
      <c r="DO766" t="str">
        <f t="shared" si="1498"/>
        <v/>
      </c>
      <c r="DP766" t="str">
        <f t="shared" si="1499"/>
        <v/>
      </c>
      <c r="DQ766" t="str">
        <f t="shared" si="1500"/>
        <v/>
      </c>
      <c r="DR766" t="str">
        <f t="shared" si="1501"/>
        <v/>
      </c>
      <c r="DS766" t="str">
        <f t="shared" si="1502"/>
        <v/>
      </c>
      <c r="DT766" t="str">
        <f t="shared" si="1503"/>
        <v/>
      </c>
      <c r="DU766">
        <f t="shared" si="1504"/>
        <v>0</v>
      </c>
      <c r="DV766">
        <f t="shared" si="1505"/>
        <v>0</v>
      </c>
      <c r="DW766">
        <f t="shared" si="1506"/>
        <v>0</v>
      </c>
      <c r="DX766" t="str">
        <f t="shared" si="1507"/>
        <v/>
      </c>
      <c r="DY766" t="str">
        <f t="shared" si="1508"/>
        <v/>
      </c>
      <c r="DZ766" t="str">
        <f t="shared" si="1509"/>
        <v/>
      </c>
      <c r="EA766" s="5">
        <f t="shared" si="1510"/>
        <v>0</v>
      </c>
      <c r="EB766" s="3">
        <f t="shared" si="1511"/>
        <v>0</v>
      </c>
    </row>
    <row r="767" spans="2:132" x14ac:dyDescent="0.2">
      <c r="B767" s="25">
        <v>762</v>
      </c>
      <c r="C767" s="26">
        <f>Zisk!D781</f>
        <v>0</v>
      </c>
      <c r="D767">
        <f>Zisk!E781</f>
        <v>0</v>
      </c>
      <c r="E767" s="66" t="str">
        <f t="shared" si="1398"/>
        <v/>
      </c>
      <c r="F767" t="str">
        <f t="shared" si="1399"/>
        <v/>
      </c>
      <c r="G767" s="66" t="str">
        <f t="shared" si="1400"/>
        <v/>
      </c>
      <c r="H767" s="25"/>
      <c r="I767" s="25"/>
      <c r="J767">
        <f>VstupniParametry_SKRYT!$D$5</f>
        <v>0.02</v>
      </c>
      <c r="K767">
        <f>VstupniParametry_SKRYT!$D$6</f>
        <v>0.06</v>
      </c>
      <c r="L767">
        <f>VstupniParametry_SKRYT!$D$7</f>
        <v>0.06</v>
      </c>
      <c r="M767">
        <f>VstupniParametry_SKRYT!$D$8</f>
        <v>0.06</v>
      </c>
      <c r="N767">
        <f>VstupniParametry_SKRYT!$D$9</f>
        <v>1.7999999999999999E-2</v>
      </c>
      <c r="O767" s="27">
        <f>VstupniParametry_SKRYT!$D$10</f>
        <v>0.01</v>
      </c>
      <c r="P767" s="27">
        <f>VstupniParametry_SKRYT!$D$11</f>
        <v>0.01</v>
      </c>
      <c r="Q767" s="27">
        <f>VstupniParametry_SKRYT!$D$12</f>
        <v>0.01</v>
      </c>
      <c r="R767" s="27">
        <f>VstupniParametry_SKRYT!$D$13</f>
        <v>0.01</v>
      </c>
      <c r="S767" s="27">
        <f>VstupniParametry_SKRYT!$D$14</f>
        <v>0.01</v>
      </c>
      <c r="T767">
        <f t="shared" si="1401"/>
        <v>0</v>
      </c>
      <c r="U767">
        <f t="shared" si="1402"/>
        <v>0</v>
      </c>
      <c r="V767">
        <f t="shared" si="1403"/>
        <v>0</v>
      </c>
      <c r="W767">
        <f t="shared" si="1404"/>
        <v>0</v>
      </c>
      <c r="X767">
        <f t="shared" si="1405"/>
        <v>0</v>
      </c>
      <c r="Y767">
        <f t="shared" si="1406"/>
        <v>0</v>
      </c>
      <c r="Z767">
        <f t="shared" si="1407"/>
        <v>0</v>
      </c>
      <c r="AA767">
        <f t="shared" si="1408"/>
        <v>0</v>
      </c>
      <c r="AB767">
        <f t="shared" si="1409"/>
        <v>0</v>
      </c>
      <c r="AC767">
        <f t="shared" si="1410"/>
        <v>0</v>
      </c>
      <c r="AD767">
        <f t="shared" si="1411"/>
        <v>0</v>
      </c>
      <c r="AE767">
        <f t="shared" si="1412"/>
        <v>0</v>
      </c>
      <c r="AF767">
        <f t="shared" si="1413"/>
        <v>0</v>
      </c>
      <c r="AG767">
        <f t="shared" si="1414"/>
        <v>0</v>
      </c>
      <c r="AH767">
        <f t="shared" si="1415"/>
        <v>0</v>
      </c>
      <c r="AI767">
        <f t="shared" si="1416"/>
        <v>0</v>
      </c>
      <c r="AJ767">
        <f t="shared" si="1417"/>
        <v>0</v>
      </c>
      <c r="AK767">
        <f t="shared" si="1418"/>
        <v>0</v>
      </c>
      <c r="AL767">
        <f t="shared" si="1419"/>
        <v>0</v>
      </c>
      <c r="AM767">
        <f t="shared" si="1420"/>
        <v>0</v>
      </c>
      <c r="AN767">
        <f t="shared" si="1421"/>
        <v>0</v>
      </c>
      <c r="AO767">
        <f t="shared" si="1422"/>
        <v>0</v>
      </c>
      <c r="AP767">
        <f t="shared" si="1423"/>
        <v>0</v>
      </c>
      <c r="AQ767">
        <f t="shared" si="1424"/>
        <v>0</v>
      </c>
      <c r="AR767">
        <f t="shared" si="1425"/>
        <v>0</v>
      </c>
      <c r="AS767">
        <f t="shared" si="1426"/>
        <v>0</v>
      </c>
      <c r="AT767">
        <f t="shared" si="1396"/>
        <v>0</v>
      </c>
      <c r="AU767">
        <f t="shared" si="1427"/>
        <v>0</v>
      </c>
      <c r="AV767">
        <f t="shared" si="1428"/>
        <v>0</v>
      </c>
      <c r="AW767">
        <f t="shared" si="1397"/>
        <v>0</v>
      </c>
      <c r="AX767">
        <f t="shared" si="1429"/>
        <v>0</v>
      </c>
      <c r="AY767">
        <f t="shared" si="1430"/>
        <v>0</v>
      </c>
      <c r="AZ767">
        <f t="shared" si="1431"/>
        <v>0</v>
      </c>
      <c r="BA767">
        <f t="shared" si="1432"/>
        <v>0</v>
      </c>
      <c r="BB767">
        <f t="shared" si="1433"/>
        <v>0</v>
      </c>
      <c r="BC767">
        <f t="shared" si="1434"/>
        <v>0</v>
      </c>
      <c r="BD767">
        <f t="shared" si="1435"/>
        <v>0</v>
      </c>
      <c r="BE767">
        <f t="shared" si="1436"/>
        <v>0</v>
      </c>
      <c r="BF767">
        <f t="shared" si="1437"/>
        <v>0</v>
      </c>
      <c r="BG767">
        <f t="shared" si="1438"/>
        <v>0</v>
      </c>
      <c r="BH767">
        <f t="shared" si="1439"/>
        <v>0</v>
      </c>
      <c r="BI767">
        <f t="shared" si="1440"/>
        <v>0</v>
      </c>
      <c r="BJ767">
        <f t="shared" si="1441"/>
        <v>0</v>
      </c>
      <c r="BK767">
        <f t="shared" si="1442"/>
        <v>0</v>
      </c>
      <c r="BL767">
        <f t="shared" si="1443"/>
        <v>0</v>
      </c>
      <c r="BM767">
        <f t="shared" si="1444"/>
        <v>0</v>
      </c>
      <c r="BN767">
        <f t="shared" si="1445"/>
        <v>0</v>
      </c>
      <c r="BO767">
        <f t="shared" si="1446"/>
        <v>0</v>
      </c>
      <c r="BP767">
        <f t="shared" si="1447"/>
        <v>0</v>
      </c>
      <c r="BQ767">
        <f t="shared" si="1448"/>
        <v>0</v>
      </c>
      <c r="BR767">
        <f t="shared" si="1449"/>
        <v>0</v>
      </c>
      <c r="BS767">
        <f t="shared" si="1450"/>
        <v>0</v>
      </c>
      <c r="BT767">
        <f t="shared" si="1451"/>
        <v>0</v>
      </c>
      <c r="BU767">
        <f t="shared" si="1452"/>
        <v>0</v>
      </c>
      <c r="BV767">
        <f t="shared" si="1453"/>
        <v>0</v>
      </c>
      <c r="BW767">
        <f t="shared" si="1454"/>
        <v>0</v>
      </c>
      <c r="BX767">
        <f t="shared" si="1455"/>
        <v>0</v>
      </c>
      <c r="BY767">
        <f t="shared" si="1456"/>
        <v>0</v>
      </c>
      <c r="BZ767">
        <f t="shared" si="1457"/>
        <v>0</v>
      </c>
      <c r="CA767">
        <f t="shared" si="1458"/>
        <v>0</v>
      </c>
      <c r="CB767">
        <f t="shared" si="1459"/>
        <v>0</v>
      </c>
      <c r="CC767">
        <f t="shared" si="1460"/>
        <v>0</v>
      </c>
      <c r="CD767">
        <f t="shared" si="1461"/>
        <v>0</v>
      </c>
      <c r="CE767">
        <f t="shared" si="1462"/>
        <v>0</v>
      </c>
      <c r="CF767">
        <f t="shared" si="1463"/>
        <v>0</v>
      </c>
      <c r="CG767">
        <f t="shared" si="1464"/>
        <v>0</v>
      </c>
      <c r="CH767">
        <f t="shared" si="1465"/>
        <v>0</v>
      </c>
      <c r="CI767">
        <f t="shared" si="1466"/>
        <v>0</v>
      </c>
      <c r="CJ767">
        <f t="shared" si="1467"/>
        <v>0</v>
      </c>
      <c r="CK767">
        <f t="shared" si="1468"/>
        <v>0</v>
      </c>
      <c r="CL767" t="str">
        <f t="shared" si="1469"/>
        <v/>
      </c>
      <c r="CM767" t="str">
        <f t="shared" si="1470"/>
        <v/>
      </c>
      <c r="CN767" t="str">
        <f t="shared" si="1471"/>
        <v/>
      </c>
      <c r="CO767" t="str">
        <f t="shared" si="1472"/>
        <v/>
      </c>
      <c r="CP767" t="str">
        <f t="shared" si="1473"/>
        <v/>
      </c>
      <c r="CQ767" t="str">
        <f t="shared" si="1474"/>
        <v/>
      </c>
      <c r="CR767" t="str">
        <f t="shared" si="1475"/>
        <v/>
      </c>
      <c r="CS767" t="str">
        <f t="shared" si="1476"/>
        <v/>
      </c>
      <c r="CT767" t="str">
        <f t="shared" si="1477"/>
        <v/>
      </c>
      <c r="CU767" t="str">
        <f t="shared" si="1478"/>
        <v/>
      </c>
      <c r="CV767" t="str">
        <f t="shared" si="1479"/>
        <v/>
      </c>
      <c r="CW767" t="str">
        <f t="shared" si="1480"/>
        <v/>
      </c>
      <c r="CX767" t="str">
        <f t="shared" si="1481"/>
        <v/>
      </c>
      <c r="CY767" t="str">
        <f t="shared" si="1482"/>
        <v/>
      </c>
      <c r="CZ767" t="str">
        <f t="shared" si="1483"/>
        <v/>
      </c>
      <c r="DA767" t="str">
        <f t="shared" si="1484"/>
        <v/>
      </c>
      <c r="DB767" t="str">
        <f t="shared" si="1485"/>
        <v/>
      </c>
      <c r="DC767" t="str">
        <f t="shared" si="1486"/>
        <v/>
      </c>
      <c r="DD767" t="str">
        <f t="shared" si="1487"/>
        <v/>
      </c>
      <c r="DE767" t="str">
        <f t="shared" si="1488"/>
        <v/>
      </c>
      <c r="DF767" t="str">
        <f t="shared" si="1489"/>
        <v/>
      </c>
      <c r="DG767" t="str">
        <f t="shared" si="1490"/>
        <v/>
      </c>
      <c r="DH767" t="str">
        <f t="shared" si="1491"/>
        <v/>
      </c>
      <c r="DI767" t="str">
        <f t="shared" si="1492"/>
        <v/>
      </c>
      <c r="DJ767" t="str">
        <f t="shared" si="1493"/>
        <v/>
      </c>
      <c r="DK767" t="str">
        <f t="shared" si="1494"/>
        <v/>
      </c>
      <c r="DL767" t="str">
        <f t="shared" si="1495"/>
        <v/>
      </c>
      <c r="DM767" t="str">
        <f t="shared" si="1496"/>
        <v/>
      </c>
      <c r="DN767" t="str">
        <f t="shared" si="1497"/>
        <v/>
      </c>
      <c r="DO767" t="str">
        <f t="shared" si="1498"/>
        <v/>
      </c>
      <c r="DP767" t="str">
        <f t="shared" si="1499"/>
        <v/>
      </c>
      <c r="DQ767" t="str">
        <f t="shared" si="1500"/>
        <v/>
      </c>
      <c r="DR767" t="str">
        <f t="shared" si="1501"/>
        <v/>
      </c>
      <c r="DS767" t="str">
        <f t="shared" si="1502"/>
        <v/>
      </c>
      <c r="DT767" t="str">
        <f t="shared" si="1503"/>
        <v/>
      </c>
      <c r="DU767">
        <f t="shared" si="1504"/>
        <v>0</v>
      </c>
      <c r="DV767">
        <f t="shared" si="1505"/>
        <v>0</v>
      </c>
      <c r="DW767">
        <f t="shared" si="1506"/>
        <v>0</v>
      </c>
      <c r="DX767" t="str">
        <f t="shared" si="1507"/>
        <v/>
      </c>
      <c r="DY767" t="str">
        <f t="shared" si="1508"/>
        <v/>
      </c>
      <c r="DZ767" t="str">
        <f t="shared" si="1509"/>
        <v/>
      </c>
      <c r="EA767" s="5">
        <f t="shared" si="1510"/>
        <v>0</v>
      </c>
      <c r="EB767" s="3">
        <f t="shared" si="1511"/>
        <v>0</v>
      </c>
    </row>
    <row r="768" spans="2:132" x14ac:dyDescent="0.2">
      <c r="B768">
        <v>763</v>
      </c>
      <c r="C768" s="3">
        <f>Zisk!D782</f>
        <v>0</v>
      </c>
      <c r="D768">
        <f>Zisk!E782</f>
        <v>0</v>
      </c>
      <c r="E768" s="66" t="str">
        <f t="shared" si="1398"/>
        <v/>
      </c>
      <c r="F768" t="str">
        <f t="shared" si="1399"/>
        <v/>
      </c>
      <c r="G768" s="66" t="str">
        <f t="shared" si="1400"/>
        <v/>
      </c>
      <c r="J768">
        <f>VstupniParametry_SKRYT!$D$5</f>
        <v>0.02</v>
      </c>
      <c r="K768">
        <f>VstupniParametry_SKRYT!$D$6</f>
        <v>0.06</v>
      </c>
      <c r="L768">
        <f>VstupniParametry_SKRYT!$D$7</f>
        <v>0.06</v>
      </c>
      <c r="M768">
        <f>VstupniParametry_SKRYT!$D$8</f>
        <v>0.06</v>
      </c>
      <c r="N768">
        <f>VstupniParametry_SKRYT!$D$9</f>
        <v>1.7999999999999999E-2</v>
      </c>
      <c r="O768" s="27">
        <f>VstupniParametry_SKRYT!$D$10</f>
        <v>0.01</v>
      </c>
      <c r="P768" s="27">
        <f>VstupniParametry_SKRYT!$D$11</f>
        <v>0.01</v>
      </c>
      <c r="Q768" s="27">
        <f>VstupniParametry_SKRYT!$D$12</f>
        <v>0.01</v>
      </c>
      <c r="R768" s="27">
        <f>VstupniParametry_SKRYT!$D$13</f>
        <v>0.01</v>
      </c>
      <c r="S768" s="27">
        <f>VstupniParametry_SKRYT!$D$14</f>
        <v>0.01</v>
      </c>
      <c r="T768">
        <f t="shared" si="1401"/>
        <v>0</v>
      </c>
      <c r="U768">
        <f t="shared" si="1402"/>
        <v>0</v>
      </c>
      <c r="V768">
        <f t="shared" si="1403"/>
        <v>0</v>
      </c>
      <c r="W768">
        <f t="shared" si="1404"/>
        <v>0</v>
      </c>
      <c r="X768">
        <f t="shared" si="1405"/>
        <v>0</v>
      </c>
      <c r="Y768">
        <f t="shared" si="1406"/>
        <v>0</v>
      </c>
      <c r="Z768">
        <f t="shared" si="1407"/>
        <v>0</v>
      </c>
      <c r="AA768">
        <f t="shared" si="1408"/>
        <v>0</v>
      </c>
      <c r="AB768">
        <f t="shared" si="1409"/>
        <v>0</v>
      </c>
      <c r="AC768">
        <f t="shared" si="1410"/>
        <v>0</v>
      </c>
      <c r="AD768">
        <f t="shared" si="1411"/>
        <v>0</v>
      </c>
      <c r="AE768">
        <f t="shared" si="1412"/>
        <v>0</v>
      </c>
      <c r="AF768">
        <f t="shared" si="1413"/>
        <v>0</v>
      </c>
      <c r="AG768">
        <f t="shared" si="1414"/>
        <v>0</v>
      </c>
      <c r="AH768">
        <f t="shared" si="1415"/>
        <v>0</v>
      </c>
      <c r="AI768">
        <f t="shared" si="1416"/>
        <v>0</v>
      </c>
      <c r="AJ768">
        <f t="shared" si="1417"/>
        <v>0</v>
      </c>
      <c r="AK768">
        <f t="shared" si="1418"/>
        <v>0</v>
      </c>
      <c r="AL768">
        <f t="shared" si="1419"/>
        <v>0</v>
      </c>
      <c r="AM768">
        <f t="shared" si="1420"/>
        <v>0</v>
      </c>
      <c r="AN768">
        <f t="shared" si="1421"/>
        <v>0</v>
      </c>
      <c r="AO768">
        <f t="shared" si="1422"/>
        <v>0</v>
      </c>
      <c r="AP768">
        <f t="shared" si="1423"/>
        <v>0</v>
      </c>
      <c r="AQ768">
        <f t="shared" si="1424"/>
        <v>0</v>
      </c>
      <c r="AR768">
        <f t="shared" si="1425"/>
        <v>0</v>
      </c>
      <c r="AS768">
        <f t="shared" si="1426"/>
        <v>0</v>
      </c>
      <c r="AT768">
        <f t="shared" si="1396"/>
        <v>0</v>
      </c>
      <c r="AU768">
        <f t="shared" si="1427"/>
        <v>0</v>
      </c>
      <c r="AV768">
        <f t="shared" si="1428"/>
        <v>0</v>
      </c>
      <c r="AW768">
        <f t="shared" si="1397"/>
        <v>0</v>
      </c>
      <c r="AX768">
        <f t="shared" si="1429"/>
        <v>0</v>
      </c>
      <c r="AY768">
        <f t="shared" si="1430"/>
        <v>0</v>
      </c>
      <c r="AZ768">
        <f t="shared" si="1431"/>
        <v>0</v>
      </c>
      <c r="BA768">
        <f t="shared" si="1432"/>
        <v>0</v>
      </c>
      <c r="BB768">
        <f t="shared" si="1433"/>
        <v>0</v>
      </c>
      <c r="BC768">
        <f t="shared" si="1434"/>
        <v>0</v>
      </c>
      <c r="BD768">
        <f t="shared" si="1435"/>
        <v>0</v>
      </c>
      <c r="BE768">
        <f t="shared" si="1436"/>
        <v>0</v>
      </c>
      <c r="BF768">
        <f t="shared" si="1437"/>
        <v>0</v>
      </c>
      <c r="BG768">
        <f t="shared" si="1438"/>
        <v>0</v>
      </c>
      <c r="BH768">
        <f t="shared" si="1439"/>
        <v>0</v>
      </c>
      <c r="BI768">
        <f t="shared" si="1440"/>
        <v>0</v>
      </c>
      <c r="BJ768">
        <f t="shared" si="1441"/>
        <v>0</v>
      </c>
      <c r="BK768">
        <f t="shared" si="1442"/>
        <v>0</v>
      </c>
      <c r="BL768">
        <f t="shared" si="1443"/>
        <v>0</v>
      </c>
      <c r="BM768">
        <f t="shared" si="1444"/>
        <v>0</v>
      </c>
      <c r="BN768">
        <f t="shared" si="1445"/>
        <v>0</v>
      </c>
      <c r="BO768">
        <f t="shared" si="1446"/>
        <v>0</v>
      </c>
      <c r="BP768">
        <f t="shared" si="1447"/>
        <v>0</v>
      </c>
      <c r="BQ768">
        <f t="shared" si="1448"/>
        <v>0</v>
      </c>
      <c r="BR768">
        <f t="shared" si="1449"/>
        <v>0</v>
      </c>
      <c r="BS768">
        <f t="shared" si="1450"/>
        <v>0</v>
      </c>
      <c r="BT768">
        <f t="shared" si="1451"/>
        <v>0</v>
      </c>
      <c r="BU768">
        <f t="shared" si="1452"/>
        <v>0</v>
      </c>
      <c r="BV768">
        <f t="shared" si="1453"/>
        <v>0</v>
      </c>
      <c r="BW768">
        <f t="shared" si="1454"/>
        <v>0</v>
      </c>
      <c r="BX768">
        <f t="shared" si="1455"/>
        <v>0</v>
      </c>
      <c r="BY768">
        <f t="shared" si="1456"/>
        <v>0</v>
      </c>
      <c r="BZ768">
        <f t="shared" si="1457"/>
        <v>0</v>
      </c>
      <c r="CA768">
        <f t="shared" si="1458"/>
        <v>0</v>
      </c>
      <c r="CB768">
        <f t="shared" si="1459"/>
        <v>0</v>
      </c>
      <c r="CC768">
        <f t="shared" si="1460"/>
        <v>0</v>
      </c>
      <c r="CD768">
        <f t="shared" si="1461"/>
        <v>0</v>
      </c>
      <c r="CE768">
        <f t="shared" si="1462"/>
        <v>0</v>
      </c>
      <c r="CF768">
        <f t="shared" si="1463"/>
        <v>0</v>
      </c>
      <c r="CG768">
        <f t="shared" si="1464"/>
        <v>0</v>
      </c>
      <c r="CH768">
        <f t="shared" si="1465"/>
        <v>0</v>
      </c>
      <c r="CI768">
        <f t="shared" si="1466"/>
        <v>0</v>
      </c>
      <c r="CJ768">
        <f t="shared" si="1467"/>
        <v>0</v>
      </c>
      <c r="CK768">
        <f t="shared" si="1468"/>
        <v>0</v>
      </c>
      <c r="CL768" t="str">
        <f t="shared" si="1469"/>
        <v/>
      </c>
      <c r="CM768" t="str">
        <f t="shared" si="1470"/>
        <v/>
      </c>
      <c r="CN768" t="str">
        <f t="shared" si="1471"/>
        <v/>
      </c>
      <c r="CO768" t="str">
        <f t="shared" si="1472"/>
        <v/>
      </c>
      <c r="CP768" t="str">
        <f t="shared" si="1473"/>
        <v/>
      </c>
      <c r="CQ768" t="str">
        <f t="shared" si="1474"/>
        <v/>
      </c>
      <c r="CR768" t="str">
        <f t="shared" si="1475"/>
        <v/>
      </c>
      <c r="CS768" t="str">
        <f t="shared" si="1476"/>
        <v/>
      </c>
      <c r="CT768" t="str">
        <f t="shared" si="1477"/>
        <v/>
      </c>
      <c r="CU768" t="str">
        <f t="shared" si="1478"/>
        <v/>
      </c>
      <c r="CV768" t="str">
        <f t="shared" si="1479"/>
        <v/>
      </c>
      <c r="CW768" t="str">
        <f t="shared" si="1480"/>
        <v/>
      </c>
      <c r="CX768" t="str">
        <f t="shared" si="1481"/>
        <v/>
      </c>
      <c r="CY768" t="str">
        <f t="shared" si="1482"/>
        <v/>
      </c>
      <c r="CZ768" t="str">
        <f t="shared" si="1483"/>
        <v/>
      </c>
      <c r="DA768" t="str">
        <f t="shared" si="1484"/>
        <v/>
      </c>
      <c r="DB768" t="str">
        <f t="shared" si="1485"/>
        <v/>
      </c>
      <c r="DC768" t="str">
        <f t="shared" si="1486"/>
        <v/>
      </c>
      <c r="DD768" t="str">
        <f t="shared" si="1487"/>
        <v/>
      </c>
      <c r="DE768" t="str">
        <f t="shared" si="1488"/>
        <v/>
      </c>
      <c r="DF768" t="str">
        <f t="shared" si="1489"/>
        <v/>
      </c>
      <c r="DG768" t="str">
        <f t="shared" si="1490"/>
        <v/>
      </c>
      <c r="DH768" t="str">
        <f t="shared" si="1491"/>
        <v/>
      </c>
      <c r="DI768" t="str">
        <f t="shared" si="1492"/>
        <v/>
      </c>
      <c r="DJ768" t="str">
        <f t="shared" si="1493"/>
        <v/>
      </c>
      <c r="DK768" t="str">
        <f t="shared" si="1494"/>
        <v/>
      </c>
      <c r="DL768" t="str">
        <f t="shared" si="1495"/>
        <v/>
      </c>
      <c r="DM768" t="str">
        <f t="shared" si="1496"/>
        <v/>
      </c>
      <c r="DN768" t="str">
        <f t="shared" si="1497"/>
        <v/>
      </c>
      <c r="DO768" t="str">
        <f t="shared" si="1498"/>
        <v/>
      </c>
      <c r="DP768" t="str">
        <f t="shared" si="1499"/>
        <v/>
      </c>
      <c r="DQ768" t="str">
        <f t="shared" si="1500"/>
        <v/>
      </c>
      <c r="DR768" t="str">
        <f t="shared" si="1501"/>
        <v/>
      </c>
      <c r="DS768" t="str">
        <f t="shared" si="1502"/>
        <v/>
      </c>
      <c r="DT768" t="str">
        <f t="shared" si="1503"/>
        <v/>
      </c>
      <c r="DU768">
        <f t="shared" si="1504"/>
        <v>0</v>
      </c>
      <c r="DV768">
        <f t="shared" si="1505"/>
        <v>0</v>
      </c>
      <c r="DW768">
        <f t="shared" si="1506"/>
        <v>0</v>
      </c>
      <c r="DX768" t="str">
        <f t="shared" si="1507"/>
        <v/>
      </c>
      <c r="DY768" t="str">
        <f t="shared" si="1508"/>
        <v/>
      </c>
      <c r="DZ768" t="str">
        <f t="shared" si="1509"/>
        <v/>
      </c>
      <c r="EA768" s="5">
        <f t="shared" si="1510"/>
        <v>0</v>
      </c>
      <c r="EB768" s="3">
        <f t="shared" si="1511"/>
        <v>0</v>
      </c>
    </row>
    <row r="769" spans="2:132" x14ac:dyDescent="0.2">
      <c r="B769" s="25">
        <v>764</v>
      </c>
      <c r="C769" s="26">
        <f>Zisk!D783</f>
        <v>0</v>
      </c>
      <c r="D769">
        <f>Zisk!E783</f>
        <v>0</v>
      </c>
      <c r="E769" s="66" t="str">
        <f t="shared" si="1398"/>
        <v/>
      </c>
      <c r="F769" t="str">
        <f t="shared" si="1399"/>
        <v/>
      </c>
      <c r="G769" s="66" t="str">
        <f t="shared" si="1400"/>
        <v/>
      </c>
      <c r="H769" s="25"/>
      <c r="I769" s="25"/>
      <c r="J769">
        <f>VstupniParametry_SKRYT!$D$5</f>
        <v>0.02</v>
      </c>
      <c r="K769">
        <f>VstupniParametry_SKRYT!$D$6</f>
        <v>0.06</v>
      </c>
      <c r="L769">
        <f>VstupniParametry_SKRYT!$D$7</f>
        <v>0.06</v>
      </c>
      <c r="M769">
        <f>VstupniParametry_SKRYT!$D$8</f>
        <v>0.06</v>
      </c>
      <c r="N769">
        <f>VstupniParametry_SKRYT!$D$9</f>
        <v>1.7999999999999999E-2</v>
      </c>
      <c r="O769" s="27">
        <f>VstupniParametry_SKRYT!$D$10</f>
        <v>0.01</v>
      </c>
      <c r="P769" s="27">
        <f>VstupniParametry_SKRYT!$D$11</f>
        <v>0.01</v>
      </c>
      <c r="Q769" s="27">
        <f>VstupniParametry_SKRYT!$D$12</f>
        <v>0.01</v>
      </c>
      <c r="R769" s="27">
        <f>VstupniParametry_SKRYT!$D$13</f>
        <v>0.01</v>
      </c>
      <c r="S769" s="27">
        <f>VstupniParametry_SKRYT!$D$14</f>
        <v>0.01</v>
      </c>
      <c r="T769">
        <f t="shared" si="1401"/>
        <v>0</v>
      </c>
      <c r="U769">
        <f t="shared" si="1402"/>
        <v>0</v>
      </c>
      <c r="V769">
        <f t="shared" si="1403"/>
        <v>0</v>
      </c>
      <c r="W769">
        <f t="shared" si="1404"/>
        <v>0</v>
      </c>
      <c r="X769">
        <f t="shared" si="1405"/>
        <v>0</v>
      </c>
      <c r="Y769">
        <f t="shared" si="1406"/>
        <v>0</v>
      </c>
      <c r="Z769">
        <f t="shared" si="1407"/>
        <v>0</v>
      </c>
      <c r="AA769">
        <f t="shared" si="1408"/>
        <v>0</v>
      </c>
      <c r="AB769">
        <f t="shared" si="1409"/>
        <v>0</v>
      </c>
      <c r="AC769">
        <f t="shared" si="1410"/>
        <v>0</v>
      </c>
      <c r="AD769">
        <f t="shared" si="1411"/>
        <v>0</v>
      </c>
      <c r="AE769">
        <f t="shared" si="1412"/>
        <v>0</v>
      </c>
      <c r="AF769">
        <f t="shared" si="1413"/>
        <v>0</v>
      </c>
      <c r="AG769">
        <f t="shared" si="1414"/>
        <v>0</v>
      </c>
      <c r="AH769">
        <f t="shared" si="1415"/>
        <v>0</v>
      </c>
      <c r="AI769">
        <f t="shared" si="1416"/>
        <v>0</v>
      </c>
      <c r="AJ769">
        <f t="shared" si="1417"/>
        <v>0</v>
      </c>
      <c r="AK769">
        <f t="shared" si="1418"/>
        <v>0</v>
      </c>
      <c r="AL769">
        <f t="shared" si="1419"/>
        <v>0</v>
      </c>
      <c r="AM769">
        <f t="shared" si="1420"/>
        <v>0</v>
      </c>
      <c r="AN769">
        <f t="shared" si="1421"/>
        <v>0</v>
      </c>
      <c r="AO769">
        <f t="shared" si="1422"/>
        <v>0</v>
      </c>
      <c r="AP769">
        <f t="shared" si="1423"/>
        <v>0</v>
      </c>
      <c r="AQ769">
        <f t="shared" si="1424"/>
        <v>0</v>
      </c>
      <c r="AR769">
        <f t="shared" si="1425"/>
        <v>0</v>
      </c>
      <c r="AS769">
        <f t="shared" si="1426"/>
        <v>0</v>
      </c>
      <c r="AT769">
        <f t="shared" si="1396"/>
        <v>0</v>
      </c>
      <c r="AU769">
        <f t="shared" si="1427"/>
        <v>0</v>
      </c>
      <c r="AV769">
        <f t="shared" si="1428"/>
        <v>0</v>
      </c>
      <c r="AW769">
        <f t="shared" si="1397"/>
        <v>0</v>
      </c>
      <c r="AX769">
        <f t="shared" si="1429"/>
        <v>0</v>
      </c>
      <c r="AY769">
        <f t="shared" si="1430"/>
        <v>0</v>
      </c>
      <c r="AZ769">
        <f t="shared" si="1431"/>
        <v>0</v>
      </c>
      <c r="BA769">
        <f t="shared" si="1432"/>
        <v>0</v>
      </c>
      <c r="BB769">
        <f t="shared" si="1433"/>
        <v>0</v>
      </c>
      <c r="BC769">
        <f t="shared" si="1434"/>
        <v>0</v>
      </c>
      <c r="BD769">
        <f t="shared" si="1435"/>
        <v>0</v>
      </c>
      <c r="BE769">
        <f t="shared" si="1436"/>
        <v>0</v>
      </c>
      <c r="BF769">
        <f t="shared" si="1437"/>
        <v>0</v>
      </c>
      <c r="BG769">
        <f t="shared" si="1438"/>
        <v>0</v>
      </c>
      <c r="BH769">
        <f t="shared" si="1439"/>
        <v>0</v>
      </c>
      <c r="BI769">
        <f t="shared" si="1440"/>
        <v>0</v>
      </c>
      <c r="BJ769">
        <f t="shared" si="1441"/>
        <v>0</v>
      </c>
      <c r="BK769">
        <f t="shared" si="1442"/>
        <v>0</v>
      </c>
      <c r="BL769">
        <f t="shared" si="1443"/>
        <v>0</v>
      </c>
      <c r="BM769">
        <f t="shared" si="1444"/>
        <v>0</v>
      </c>
      <c r="BN769">
        <f t="shared" si="1445"/>
        <v>0</v>
      </c>
      <c r="BO769">
        <f t="shared" si="1446"/>
        <v>0</v>
      </c>
      <c r="BP769">
        <f t="shared" si="1447"/>
        <v>0</v>
      </c>
      <c r="BQ769">
        <f t="shared" si="1448"/>
        <v>0</v>
      </c>
      <c r="BR769">
        <f t="shared" si="1449"/>
        <v>0</v>
      </c>
      <c r="BS769">
        <f t="shared" si="1450"/>
        <v>0</v>
      </c>
      <c r="BT769">
        <f t="shared" si="1451"/>
        <v>0</v>
      </c>
      <c r="BU769">
        <f t="shared" si="1452"/>
        <v>0</v>
      </c>
      <c r="BV769">
        <f t="shared" si="1453"/>
        <v>0</v>
      </c>
      <c r="BW769">
        <f t="shared" si="1454"/>
        <v>0</v>
      </c>
      <c r="BX769">
        <f t="shared" si="1455"/>
        <v>0</v>
      </c>
      <c r="BY769">
        <f t="shared" si="1456"/>
        <v>0</v>
      </c>
      <c r="BZ769">
        <f t="shared" si="1457"/>
        <v>0</v>
      </c>
      <c r="CA769">
        <f t="shared" si="1458"/>
        <v>0</v>
      </c>
      <c r="CB769">
        <f t="shared" si="1459"/>
        <v>0</v>
      </c>
      <c r="CC769">
        <f t="shared" si="1460"/>
        <v>0</v>
      </c>
      <c r="CD769">
        <f t="shared" si="1461"/>
        <v>0</v>
      </c>
      <c r="CE769">
        <f t="shared" si="1462"/>
        <v>0</v>
      </c>
      <c r="CF769">
        <f t="shared" si="1463"/>
        <v>0</v>
      </c>
      <c r="CG769">
        <f t="shared" si="1464"/>
        <v>0</v>
      </c>
      <c r="CH769">
        <f t="shared" si="1465"/>
        <v>0</v>
      </c>
      <c r="CI769">
        <f t="shared" si="1466"/>
        <v>0</v>
      </c>
      <c r="CJ769">
        <f t="shared" si="1467"/>
        <v>0</v>
      </c>
      <c r="CK769">
        <f t="shared" si="1468"/>
        <v>0</v>
      </c>
      <c r="CL769" t="str">
        <f t="shared" si="1469"/>
        <v/>
      </c>
      <c r="CM769" t="str">
        <f t="shared" si="1470"/>
        <v/>
      </c>
      <c r="CN769" t="str">
        <f t="shared" si="1471"/>
        <v/>
      </c>
      <c r="CO769" t="str">
        <f t="shared" si="1472"/>
        <v/>
      </c>
      <c r="CP769" t="str">
        <f t="shared" si="1473"/>
        <v/>
      </c>
      <c r="CQ769" t="str">
        <f t="shared" si="1474"/>
        <v/>
      </c>
      <c r="CR769" t="str">
        <f t="shared" si="1475"/>
        <v/>
      </c>
      <c r="CS769" t="str">
        <f t="shared" si="1476"/>
        <v/>
      </c>
      <c r="CT769" t="str">
        <f t="shared" si="1477"/>
        <v/>
      </c>
      <c r="CU769" t="str">
        <f t="shared" si="1478"/>
        <v/>
      </c>
      <c r="CV769" t="str">
        <f t="shared" si="1479"/>
        <v/>
      </c>
      <c r="CW769" t="str">
        <f t="shared" si="1480"/>
        <v/>
      </c>
      <c r="CX769" t="str">
        <f t="shared" si="1481"/>
        <v/>
      </c>
      <c r="CY769" t="str">
        <f t="shared" si="1482"/>
        <v/>
      </c>
      <c r="CZ769" t="str">
        <f t="shared" si="1483"/>
        <v/>
      </c>
      <c r="DA769" t="str">
        <f t="shared" si="1484"/>
        <v/>
      </c>
      <c r="DB769" t="str">
        <f t="shared" si="1485"/>
        <v/>
      </c>
      <c r="DC769" t="str">
        <f t="shared" si="1486"/>
        <v/>
      </c>
      <c r="DD769" t="str">
        <f t="shared" si="1487"/>
        <v/>
      </c>
      <c r="DE769" t="str">
        <f t="shared" si="1488"/>
        <v/>
      </c>
      <c r="DF769" t="str">
        <f t="shared" si="1489"/>
        <v/>
      </c>
      <c r="DG769" t="str">
        <f t="shared" si="1490"/>
        <v/>
      </c>
      <c r="DH769" t="str">
        <f t="shared" si="1491"/>
        <v/>
      </c>
      <c r="DI769" t="str">
        <f t="shared" si="1492"/>
        <v/>
      </c>
      <c r="DJ769" t="str">
        <f t="shared" si="1493"/>
        <v/>
      </c>
      <c r="DK769" t="str">
        <f t="shared" si="1494"/>
        <v/>
      </c>
      <c r="DL769" t="str">
        <f t="shared" si="1495"/>
        <v/>
      </c>
      <c r="DM769" t="str">
        <f t="shared" si="1496"/>
        <v/>
      </c>
      <c r="DN769" t="str">
        <f t="shared" si="1497"/>
        <v/>
      </c>
      <c r="DO769" t="str">
        <f t="shared" si="1498"/>
        <v/>
      </c>
      <c r="DP769" t="str">
        <f t="shared" si="1499"/>
        <v/>
      </c>
      <c r="DQ769" t="str">
        <f t="shared" si="1500"/>
        <v/>
      </c>
      <c r="DR769" t="str">
        <f t="shared" si="1501"/>
        <v/>
      </c>
      <c r="DS769" t="str">
        <f t="shared" si="1502"/>
        <v/>
      </c>
      <c r="DT769" t="str">
        <f t="shared" si="1503"/>
        <v/>
      </c>
      <c r="DU769">
        <f t="shared" si="1504"/>
        <v>0</v>
      </c>
      <c r="DV769">
        <f t="shared" si="1505"/>
        <v>0</v>
      </c>
      <c r="DW769">
        <f t="shared" si="1506"/>
        <v>0</v>
      </c>
      <c r="DX769" t="str">
        <f t="shared" si="1507"/>
        <v/>
      </c>
      <c r="DY769" t="str">
        <f t="shared" si="1508"/>
        <v/>
      </c>
      <c r="DZ769" t="str">
        <f t="shared" si="1509"/>
        <v/>
      </c>
      <c r="EA769" s="5">
        <f t="shared" si="1510"/>
        <v>0</v>
      </c>
      <c r="EB769" s="3">
        <f t="shared" si="1511"/>
        <v>0</v>
      </c>
    </row>
    <row r="770" spans="2:132" x14ac:dyDescent="0.2">
      <c r="B770">
        <v>765</v>
      </c>
      <c r="C770" s="3">
        <f>Zisk!D784</f>
        <v>0</v>
      </c>
      <c r="D770">
        <f>Zisk!E784</f>
        <v>0</v>
      </c>
      <c r="E770" s="66" t="str">
        <f t="shared" si="1398"/>
        <v/>
      </c>
      <c r="F770" t="str">
        <f t="shared" si="1399"/>
        <v/>
      </c>
      <c r="G770" s="66" t="str">
        <f t="shared" si="1400"/>
        <v/>
      </c>
      <c r="J770">
        <f>VstupniParametry_SKRYT!$D$5</f>
        <v>0.02</v>
      </c>
      <c r="K770">
        <f>VstupniParametry_SKRYT!$D$6</f>
        <v>0.06</v>
      </c>
      <c r="L770">
        <f>VstupniParametry_SKRYT!$D$7</f>
        <v>0.06</v>
      </c>
      <c r="M770">
        <f>VstupniParametry_SKRYT!$D$8</f>
        <v>0.06</v>
      </c>
      <c r="N770">
        <f>VstupniParametry_SKRYT!$D$9</f>
        <v>1.7999999999999999E-2</v>
      </c>
      <c r="O770" s="27">
        <f>VstupniParametry_SKRYT!$D$10</f>
        <v>0.01</v>
      </c>
      <c r="P770" s="27">
        <f>VstupniParametry_SKRYT!$D$11</f>
        <v>0.01</v>
      </c>
      <c r="Q770" s="27">
        <f>VstupniParametry_SKRYT!$D$12</f>
        <v>0.01</v>
      </c>
      <c r="R770" s="27">
        <f>VstupniParametry_SKRYT!$D$13</f>
        <v>0.01</v>
      </c>
      <c r="S770" s="27">
        <f>VstupniParametry_SKRYT!$D$14</f>
        <v>0.01</v>
      </c>
      <c r="T770">
        <f t="shared" si="1401"/>
        <v>0</v>
      </c>
      <c r="U770">
        <f t="shared" si="1402"/>
        <v>0</v>
      </c>
      <c r="V770">
        <f t="shared" si="1403"/>
        <v>0</v>
      </c>
      <c r="W770">
        <f t="shared" si="1404"/>
        <v>0</v>
      </c>
      <c r="X770">
        <f t="shared" si="1405"/>
        <v>0</v>
      </c>
      <c r="Y770">
        <f t="shared" si="1406"/>
        <v>0</v>
      </c>
      <c r="Z770">
        <f t="shared" si="1407"/>
        <v>0</v>
      </c>
      <c r="AA770">
        <f t="shared" si="1408"/>
        <v>0</v>
      </c>
      <c r="AB770">
        <f t="shared" si="1409"/>
        <v>0</v>
      </c>
      <c r="AC770">
        <f t="shared" si="1410"/>
        <v>0</v>
      </c>
      <c r="AD770">
        <f t="shared" si="1411"/>
        <v>0</v>
      </c>
      <c r="AE770">
        <f t="shared" si="1412"/>
        <v>0</v>
      </c>
      <c r="AF770">
        <f t="shared" si="1413"/>
        <v>0</v>
      </c>
      <c r="AG770">
        <f t="shared" si="1414"/>
        <v>0</v>
      </c>
      <c r="AH770">
        <f t="shared" si="1415"/>
        <v>0</v>
      </c>
      <c r="AI770">
        <f t="shared" si="1416"/>
        <v>0</v>
      </c>
      <c r="AJ770">
        <f t="shared" si="1417"/>
        <v>0</v>
      </c>
      <c r="AK770">
        <f t="shared" si="1418"/>
        <v>0</v>
      </c>
      <c r="AL770">
        <f t="shared" si="1419"/>
        <v>0</v>
      </c>
      <c r="AM770">
        <f t="shared" si="1420"/>
        <v>0</v>
      </c>
      <c r="AN770">
        <f t="shared" si="1421"/>
        <v>0</v>
      </c>
      <c r="AO770">
        <f t="shared" si="1422"/>
        <v>0</v>
      </c>
      <c r="AP770">
        <f t="shared" si="1423"/>
        <v>0</v>
      </c>
      <c r="AQ770">
        <f t="shared" si="1424"/>
        <v>0</v>
      </c>
      <c r="AR770">
        <f t="shared" si="1425"/>
        <v>0</v>
      </c>
      <c r="AS770">
        <f t="shared" si="1426"/>
        <v>0</v>
      </c>
      <c r="AT770">
        <f t="shared" si="1396"/>
        <v>0</v>
      </c>
      <c r="AU770">
        <f t="shared" si="1427"/>
        <v>0</v>
      </c>
      <c r="AV770">
        <f t="shared" si="1428"/>
        <v>0</v>
      </c>
      <c r="AW770">
        <f t="shared" si="1397"/>
        <v>0</v>
      </c>
      <c r="AX770">
        <f t="shared" si="1429"/>
        <v>0</v>
      </c>
      <c r="AY770">
        <f t="shared" si="1430"/>
        <v>0</v>
      </c>
      <c r="AZ770">
        <f t="shared" si="1431"/>
        <v>0</v>
      </c>
      <c r="BA770">
        <f t="shared" si="1432"/>
        <v>0</v>
      </c>
      <c r="BB770">
        <f t="shared" si="1433"/>
        <v>0</v>
      </c>
      <c r="BC770">
        <f t="shared" si="1434"/>
        <v>0</v>
      </c>
      <c r="BD770">
        <f t="shared" si="1435"/>
        <v>0</v>
      </c>
      <c r="BE770">
        <f t="shared" si="1436"/>
        <v>0</v>
      </c>
      <c r="BF770">
        <f t="shared" si="1437"/>
        <v>0</v>
      </c>
      <c r="BG770">
        <f t="shared" si="1438"/>
        <v>0</v>
      </c>
      <c r="BH770">
        <f t="shared" si="1439"/>
        <v>0</v>
      </c>
      <c r="BI770">
        <f t="shared" si="1440"/>
        <v>0</v>
      </c>
      <c r="BJ770">
        <f t="shared" si="1441"/>
        <v>0</v>
      </c>
      <c r="BK770">
        <f t="shared" si="1442"/>
        <v>0</v>
      </c>
      <c r="BL770">
        <f t="shared" si="1443"/>
        <v>0</v>
      </c>
      <c r="BM770">
        <f t="shared" si="1444"/>
        <v>0</v>
      </c>
      <c r="BN770">
        <f t="shared" si="1445"/>
        <v>0</v>
      </c>
      <c r="BO770">
        <f t="shared" si="1446"/>
        <v>0</v>
      </c>
      <c r="BP770">
        <f t="shared" si="1447"/>
        <v>0</v>
      </c>
      <c r="BQ770">
        <f t="shared" si="1448"/>
        <v>0</v>
      </c>
      <c r="BR770">
        <f t="shared" si="1449"/>
        <v>0</v>
      </c>
      <c r="BS770">
        <f t="shared" si="1450"/>
        <v>0</v>
      </c>
      <c r="BT770">
        <f t="shared" si="1451"/>
        <v>0</v>
      </c>
      <c r="BU770">
        <f t="shared" si="1452"/>
        <v>0</v>
      </c>
      <c r="BV770">
        <f t="shared" si="1453"/>
        <v>0</v>
      </c>
      <c r="BW770">
        <f t="shared" si="1454"/>
        <v>0</v>
      </c>
      <c r="BX770">
        <f t="shared" si="1455"/>
        <v>0</v>
      </c>
      <c r="BY770">
        <f t="shared" si="1456"/>
        <v>0</v>
      </c>
      <c r="BZ770">
        <f t="shared" si="1457"/>
        <v>0</v>
      </c>
      <c r="CA770">
        <f t="shared" si="1458"/>
        <v>0</v>
      </c>
      <c r="CB770">
        <f t="shared" si="1459"/>
        <v>0</v>
      </c>
      <c r="CC770">
        <f t="shared" si="1460"/>
        <v>0</v>
      </c>
      <c r="CD770">
        <f t="shared" si="1461"/>
        <v>0</v>
      </c>
      <c r="CE770">
        <f t="shared" si="1462"/>
        <v>0</v>
      </c>
      <c r="CF770">
        <f t="shared" si="1463"/>
        <v>0</v>
      </c>
      <c r="CG770">
        <f t="shared" si="1464"/>
        <v>0</v>
      </c>
      <c r="CH770">
        <f t="shared" si="1465"/>
        <v>0</v>
      </c>
      <c r="CI770">
        <f t="shared" si="1466"/>
        <v>0</v>
      </c>
      <c r="CJ770">
        <f t="shared" si="1467"/>
        <v>0</v>
      </c>
      <c r="CK770">
        <f t="shared" si="1468"/>
        <v>0</v>
      </c>
      <c r="CL770" t="str">
        <f t="shared" si="1469"/>
        <v/>
      </c>
      <c r="CM770" t="str">
        <f t="shared" si="1470"/>
        <v/>
      </c>
      <c r="CN770" t="str">
        <f t="shared" si="1471"/>
        <v/>
      </c>
      <c r="CO770" t="str">
        <f t="shared" si="1472"/>
        <v/>
      </c>
      <c r="CP770" t="str">
        <f t="shared" si="1473"/>
        <v/>
      </c>
      <c r="CQ770" t="str">
        <f t="shared" si="1474"/>
        <v/>
      </c>
      <c r="CR770" t="str">
        <f t="shared" si="1475"/>
        <v/>
      </c>
      <c r="CS770" t="str">
        <f t="shared" si="1476"/>
        <v/>
      </c>
      <c r="CT770" t="str">
        <f t="shared" si="1477"/>
        <v/>
      </c>
      <c r="CU770" t="str">
        <f t="shared" si="1478"/>
        <v/>
      </c>
      <c r="CV770" t="str">
        <f t="shared" si="1479"/>
        <v/>
      </c>
      <c r="CW770" t="str">
        <f t="shared" si="1480"/>
        <v/>
      </c>
      <c r="CX770" t="str">
        <f t="shared" si="1481"/>
        <v/>
      </c>
      <c r="CY770" t="str">
        <f t="shared" si="1482"/>
        <v/>
      </c>
      <c r="CZ770" t="str">
        <f t="shared" si="1483"/>
        <v/>
      </c>
      <c r="DA770" t="str">
        <f t="shared" si="1484"/>
        <v/>
      </c>
      <c r="DB770" t="str">
        <f t="shared" si="1485"/>
        <v/>
      </c>
      <c r="DC770" t="str">
        <f t="shared" si="1486"/>
        <v/>
      </c>
      <c r="DD770" t="str">
        <f t="shared" si="1487"/>
        <v/>
      </c>
      <c r="DE770" t="str">
        <f t="shared" si="1488"/>
        <v/>
      </c>
      <c r="DF770" t="str">
        <f t="shared" si="1489"/>
        <v/>
      </c>
      <c r="DG770" t="str">
        <f t="shared" si="1490"/>
        <v/>
      </c>
      <c r="DH770" t="str">
        <f t="shared" si="1491"/>
        <v/>
      </c>
      <c r="DI770" t="str">
        <f t="shared" si="1492"/>
        <v/>
      </c>
      <c r="DJ770" t="str">
        <f t="shared" si="1493"/>
        <v/>
      </c>
      <c r="DK770" t="str">
        <f t="shared" si="1494"/>
        <v/>
      </c>
      <c r="DL770" t="str">
        <f t="shared" si="1495"/>
        <v/>
      </c>
      <c r="DM770" t="str">
        <f t="shared" si="1496"/>
        <v/>
      </c>
      <c r="DN770" t="str">
        <f t="shared" si="1497"/>
        <v/>
      </c>
      <c r="DO770" t="str">
        <f t="shared" si="1498"/>
        <v/>
      </c>
      <c r="DP770" t="str">
        <f t="shared" si="1499"/>
        <v/>
      </c>
      <c r="DQ770" t="str">
        <f t="shared" si="1500"/>
        <v/>
      </c>
      <c r="DR770" t="str">
        <f t="shared" si="1501"/>
        <v/>
      </c>
      <c r="DS770" t="str">
        <f t="shared" si="1502"/>
        <v/>
      </c>
      <c r="DT770" t="str">
        <f t="shared" si="1503"/>
        <v/>
      </c>
      <c r="DU770">
        <f t="shared" si="1504"/>
        <v>0</v>
      </c>
      <c r="DV770">
        <f t="shared" si="1505"/>
        <v>0</v>
      </c>
      <c r="DW770">
        <f t="shared" si="1506"/>
        <v>0</v>
      </c>
      <c r="DX770" t="str">
        <f t="shared" si="1507"/>
        <v/>
      </c>
      <c r="DY770" t="str">
        <f t="shared" si="1508"/>
        <v/>
      </c>
      <c r="DZ770" t="str">
        <f t="shared" si="1509"/>
        <v/>
      </c>
      <c r="EA770" s="5">
        <f t="shared" si="1510"/>
        <v>0</v>
      </c>
      <c r="EB770" s="3">
        <f t="shared" si="1511"/>
        <v>0</v>
      </c>
    </row>
    <row r="771" spans="2:132" x14ac:dyDescent="0.2">
      <c r="B771" s="25">
        <v>766</v>
      </c>
      <c r="C771" s="26">
        <f>Zisk!D785</f>
        <v>0</v>
      </c>
      <c r="D771">
        <f>Zisk!E785</f>
        <v>0</v>
      </c>
      <c r="E771" s="66" t="str">
        <f t="shared" si="1398"/>
        <v/>
      </c>
      <c r="F771" t="str">
        <f t="shared" si="1399"/>
        <v/>
      </c>
      <c r="G771" s="66" t="str">
        <f t="shared" si="1400"/>
        <v/>
      </c>
      <c r="H771" s="25"/>
      <c r="I771" s="25"/>
      <c r="J771">
        <f>VstupniParametry_SKRYT!$D$5</f>
        <v>0.02</v>
      </c>
      <c r="K771">
        <f>VstupniParametry_SKRYT!$D$6</f>
        <v>0.06</v>
      </c>
      <c r="L771">
        <f>VstupniParametry_SKRYT!$D$7</f>
        <v>0.06</v>
      </c>
      <c r="M771">
        <f>VstupniParametry_SKRYT!$D$8</f>
        <v>0.06</v>
      </c>
      <c r="N771">
        <f>VstupniParametry_SKRYT!$D$9</f>
        <v>1.7999999999999999E-2</v>
      </c>
      <c r="O771" s="27">
        <f>VstupniParametry_SKRYT!$D$10</f>
        <v>0.01</v>
      </c>
      <c r="P771" s="27">
        <f>VstupniParametry_SKRYT!$D$11</f>
        <v>0.01</v>
      </c>
      <c r="Q771" s="27">
        <f>VstupniParametry_SKRYT!$D$12</f>
        <v>0.01</v>
      </c>
      <c r="R771" s="27">
        <f>VstupniParametry_SKRYT!$D$13</f>
        <v>0.01</v>
      </c>
      <c r="S771" s="27">
        <f>VstupniParametry_SKRYT!$D$14</f>
        <v>0.01</v>
      </c>
      <c r="T771">
        <f t="shared" si="1401"/>
        <v>0</v>
      </c>
      <c r="U771">
        <f t="shared" si="1402"/>
        <v>0</v>
      </c>
      <c r="V771">
        <f t="shared" si="1403"/>
        <v>0</v>
      </c>
      <c r="W771">
        <f t="shared" si="1404"/>
        <v>0</v>
      </c>
      <c r="X771">
        <f t="shared" si="1405"/>
        <v>0</v>
      </c>
      <c r="Y771">
        <f t="shared" si="1406"/>
        <v>0</v>
      </c>
      <c r="Z771">
        <f t="shared" si="1407"/>
        <v>0</v>
      </c>
      <c r="AA771">
        <f t="shared" si="1408"/>
        <v>0</v>
      </c>
      <c r="AB771">
        <f t="shared" si="1409"/>
        <v>0</v>
      </c>
      <c r="AC771">
        <f t="shared" si="1410"/>
        <v>0</v>
      </c>
      <c r="AD771">
        <f t="shared" si="1411"/>
        <v>0</v>
      </c>
      <c r="AE771">
        <f t="shared" si="1412"/>
        <v>0</v>
      </c>
      <c r="AF771">
        <f t="shared" si="1413"/>
        <v>0</v>
      </c>
      <c r="AG771">
        <f t="shared" si="1414"/>
        <v>0</v>
      </c>
      <c r="AH771">
        <f t="shared" si="1415"/>
        <v>0</v>
      </c>
      <c r="AI771">
        <f t="shared" si="1416"/>
        <v>0</v>
      </c>
      <c r="AJ771">
        <f t="shared" si="1417"/>
        <v>0</v>
      </c>
      <c r="AK771">
        <f t="shared" si="1418"/>
        <v>0</v>
      </c>
      <c r="AL771">
        <f t="shared" si="1419"/>
        <v>0</v>
      </c>
      <c r="AM771">
        <f t="shared" si="1420"/>
        <v>0</v>
      </c>
      <c r="AN771">
        <f t="shared" si="1421"/>
        <v>0</v>
      </c>
      <c r="AO771">
        <f t="shared" si="1422"/>
        <v>0</v>
      </c>
      <c r="AP771">
        <f t="shared" si="1423"/>
        <v>0</v>
      </c>
      <c r="AQ771">
        <f t="shared" si="1424"/>
        <v>0</v>
      </c>
      <c r="AR771">
        <f t="shared" si="1425"/>
        <v>0</v>
      </c>
      <c r="AS771">
        <f t="shared" si="1426"/>
        <v>0</v>
      </c>
      <c r="AT771">
        <f t="shared" si="1396"/>
        <v>0</v>
      </c>
      <c r="AU771">
        <f t="shared" si="1427"/>
        <v>0</v>
      </c>
      <c r="AV771">
        <f t="shared" si="1428"/>
        <v>0</v>
      </c>
      <c r="AW771">
        <f t="shared" si="1397"/>
        <v>0</v>
      </c>
      <c r="AX771">
        <f t="shared" si="1429"/>
        <v>0</v>
      </c>
      <c r="AY771">
        <f t="shared" si="1430"/>
        <v>0</v>
      </c>
      <c r="AZ771">
        <f t="shared" si="1431"/>
        <v>0</v>
      </c>
      <c r="BA771">
        <f t="shared" si="1432"/>
        <v>0</v>
      </c>
      <c r="BB771">
        <f t="shared" si="1433"/>
        <v>0</v>
      </c>
      <c r="BC771">
        <f t="shared" si="1434"/>
        <v>0</v>
      </c>
      <c r="BD771">
        <f t="shared" si="1435"/>
        <v>0</v>
      </c>
      <c r="BE771">
        <f t="shared" si="1436"/>
        <v>0</v>
      </c>
      <c r="BF771">
        <f t="shared" si="1437"/>
        <v>0</v>
      </c>
      <c r="BG771">
        <f t="shared" si="1438"/>
        <v>0</v>
      </c>
      <c r="BH771">
        <f t="shared" si="1439"/>
        <v>0</v>
      </c>
      <c r="BI771">
        <f t="shared" si="1440"/>
        <v>0</v>
      </c>
      <c r="BJ771">
        <f t="shared" si="1441"/>
        <v>0</v>
      </c>
      <c r="BK771">
        <f t="shared" si="1442"/>
        <v>0</v>
      </c>
      <c r="BL771">
        <f t="shared" si="1443"/>
        <v>0</v>
      </c>
      <c r="BM771">
        <f t="shared" si="1444"/>
        <v>0</v>
      </c>
      <c r="BN771">
        <f t="shared" si="1445"/>
        <v>0</v>
      </c>
      <c r="BO771">
        <f t="shared" si="1446"/>
        <v>0</v>
      </c>
      <c r="BP771">
        <f t="shared" si="1447"/>
        <v>0</v>
      </c>
      <c r="BQ771">
        <f t="shared" si="1448"/>
        <v>0</v>
      </c>
      <c r="BR771">
        <f t="shared" si="1449"/>
        <v>0</v>
      </c>
      <c r="BS771">
        <f t="shared" si="1450"/>
        <v>0</v>
      </c>
      <c r="BT771">
        <f t="shared" si="1451"/>
        <v>0</v>
      </c>
      <c r="BU771">
        <f t="shared" si="1452"/>
        <v>0</v>
      </c>
      <c r="BV771">
        <f t="shared" si="1453"/>
        <v>0</v>
      </c>
      <c r="BW771">
        <f t="shared" si="1454"/>
        <v>0</v>
      </c>
      <c r="BX771">
        <f t="shared" si="1455"/>
        <v>0</v>
      </c>
      <c r="BY771">
        <f t="shared" si="1456"/>
        <v>0</v>
      </c>
      <c r="BZ771">
        <f t="shared" si="1457"/>
        <v>0</v>
      </c>
      <c r="CA771">
        <f t="shared" si="1458"/>
        <v>0</v>
      </c>
      <c r="CB771">
        <f t="shared" si="1459"/>
        <v>0</v>
      </c>
      <c r="CC771">
        <f t="shared" si="1460"/>
        <v>0</v>
      </c>
      <c r="CD771">
        <f t="shared" si="1461"/>
        <v>0</v>
      </c>
      <c r="CE771">
        <f t="shared" si="1462"/>
        <v>0</v>
      </c>
      <c r="CF771">
        <f t="shared" si="1463"/>
        <v>0</v>
      </c>
      <c r="CG771">
        <f t="shared" si="1464"/>
        <v>0</v>
      </c>
      <c r="CH771">
        <f t="shared" si="1465"/>
        <v>0</v>
      </c>
      <c r="CI771">
        <f t="shared" si="1466"/>
        <v>0</v>
      </c>
      <c r="CJ771">
        <f t="shared" si="1467"/>
        <v>0</v>
      </c>
      <c r="CK771">
        <f t="shared" si="1468"/>
        <v>0</v>
      </c>
      <c r="CL771" t="str">
        <f t="shared" si="1469"/>
        <v/>
      </c>
      <c r="CM771" t="str">
        <f t="shared" si="1470"/>
        <v/>
      </c>
      <c r="CN771" t="str">
        <f t="shared" si="1471"/>
        <v/>
      </c>
      <c r="CO771" t="str">
        <f t="shared" si="1472"/>
        <v/>
      </c>
      <c r="CP771" t="str">
        <f t="shared" si="1473"/>
        <v/>
      </c>
      <c r="CQ771" t="str">
        <f t="shared" si="1474"/>
        <v/>
      </c>
      <c r="CR771" t="str">
        <f t="shared" si="1475"/>
        <v/>
      </c>
      <c r="CS771" t="str">
        <f t="shared" si="1476"/>
        <v/>
      </c>
      <c r="CT771" t="str">
        <f t="shared" si="1477"/>
        <v/>
      </c>
      <c r="CU771" t="str">
        <f t="shared" si="1478"/>
        <v/>
      </c>
      <c r="CV771" t="str">
        <f t="shared" si="1479"/>
        <v/>
      </c>
      <c r="CW771" t="str">
        <f t="shared" si="1480"/>
        <v/>
      </c>
      <c r="CX771" t="str">
        <f t="shared" si="1481"/>
        <v/>
      </c>
      <c r="CY771" t="str">
        <f t="shared" si="1482"/>
        <v/>
      </c>
      <c r="CZ771" t="str">
        <f t="shared" si="1483"/>
        <v/>
      </c>
      <c r="DA771" t="str">
        <f t="shared" si="1484"/>
        <v/>
      </c>
      <c r="DB771" t="str">
        <f t="shared" si="1485"/>
        <v/>
      </c>
      <c r="DC771" t="str">
        <f t="shared" si="1486"/>
        <v/>
      </c>
      <c r="DD771" t="str">
        <f t="shared" si="1487"/>
        <v/>
      </c>
      <c r="DE771" t="str">
        <f t="shared" si="1488"/>
        <v/>
      </c>
      <c r="DF771" t="str">
        <f t="shared" si="1489"/>
        <v/>
      </c>
      <c r="DG771" t="str">
        <f t="shared" si="1490"/>
        <v/>
      </c>
      <c r="DH771" t="str">
        <f t="shared" si="1491"/>
        <v/>
      </c>
      <c r="DI771" t="str">
        <f t="shared" si="1492"/>
        <v/>
      </c>
      <c r="DJ771" t="str">
        <f t="shared" si="1493"/>
        <v/>
      </c>
      <c r="DK771" t="str">
        <f t="shared" si="1494"/>
        <v/>
      </c>
      <c r="DL771" t="str">
        <f t="shared" si="1495"/>
        <v/>
      </c>
      <c r="DM771" t="str">
        <f t="shared" si="1496"/>
        <v/>
      </c>
      <c r="DN771" t="str">
        <f t="shared" si="1497"/>
        <v/>
      </c>
      <c r="DO771" t="str">
        <f t="shared" si="1498"/>
        <v/>
      </c>
      <c r="DP771" t="str">
        <f t="shared" si="1499"/>
        <v/>
      </c>
      <c r="DQ771" t="str">
        <f t="shared" si="1500"/>
        <v/>
      </c>
      <c r="DR771" t="str">
        <f t="shared" si="1501"/>
        <v/>
      </c>
      <c r="DS771" t="str">
        <f t="shared" si="1502"/>
        <v/>
      </c>
      <c r="DT771" t="str">
        <f t="shared" si="1503"/>
        <v/>
      </c>
      <c r="DU771">
        <f t="shared" si="1504"/>
        <v>0</v>
      </c>
      <c r="DV771">
        <f t="shared" si="1505"/>
        <v>0</v>
      </c>
      <c r="DW771">
        <f t="shared" si="1506"/>
        <v>0</v>
      </c>
      <c r="DX771" t="str">
        <f t="shared" si="1507"/>
        <v/>
      </c>
      <c r="DY771" t="str">
        <f t="shared" si="1508"/>
        <v/>
      </c>
      <c r="DZ771" t="str">
        <f t="shared" si="1509"/>
        <v/>
      </c>
      <c r="EA771" s="5">
        <f t="shared" si="1510"/>
        <v>0</v>
      </c>
      <c r="EB771" s="3">
        <f t="shared" si="1511"/>
        <v>0</v>
      </c>
    </row>
    <row r="772" spans="2:132" x14ac:dyDescent="0.2">
      <c r="B772">
        <v>767</v>
      </c>
      <c r="C772" s="3">
        <f>Zisk!D786</f>
        <v>0</v>
      </c>
      <c r="D772">
        <f>Zisk!E786</f>
        <v>0</v>
      </c>
      <c r="E772" s="66" t="str">
        <f t="shared" si="1398"/>
        <v/>
      </c>
      <c r="F772" t="str">
        <f t="shared" si="1399"/>
        <v/>
      </c>
      <c r="G772" s="66" t="str">
        <f t="shared" si="1400"/>
        <v/>
      </c>
      <c r="J772">
        <f>VstupniParametry_SKRYT!$D$5</f>
        <v>0.02</v>
      </c>
      <c r="K772">
        <f>VstupniParametry_SKRYT!$D$6</f>
        <v>0.06</v>
      </c>
      <c r="L772">
        <f>VstupniParametry_SKRYT!$D$7</f>
        <v>0.06</v>
      </c>
      <c r="M772">
        <f>VstupniParametry_SKRYT!$D$8</f>
        <v>0.06</v>
      </c>
      <c r="N772">
        <f>VstupniParametry_SKRYT!$D$9</f>
        <v>1.7999999999999999E-2</v>
      </c>
      <c r="O772" s="27">
        <f>VstupniParametry_SKRYT!$D$10</f>
        <v>0.01</v>
      </c>
      <c r="P772" s="27">
        <f>VstupniParametry_SKRYT!$D$11</f>
        <v>0.01</v>
      </c>
      <c r="Q772" s="27">
        <f>VstupniParametry_SKRYT!$D$12</f>
        <v>0.01</v>
      </c>
      <c r="R772" s="27">
        <f>VstupniParametry_SKRYT!$D$13</f>
        <v>0.01</v>
      </c>
      <c r="S772" s="27">
        <f>VstupniParametry_SKRYT!$D$14</f>
        <v>0.01</v>
      </c>
      <c r="T772">
        <f t="shared" si="1401"/>
        <v>0</v>
      </c>
      <c r="U772">
        <f t="shared" si="1402"/>
        <v>0</v>
      </c>
      <c r="V772">
        <f t="shared" si="1403"/>
        <v>0</v>
      </c>
      <c r="W772">
        <f t="shared" si="1404"/>
        <v>0</v>
      </c>
      <c r="X772">
        <f t="shared" si="1405"/>
        <v>0</v>
      </c>
      <c r="Y772">
        <f t="shared" si="1406"/>
        <v>0</v>
      </c>
      <c r="Z772">
        <f t="shared" si="1407"/>
        <v>0</v>
      </c>
      <c r="AA772">
        <f t="shared" si="1408"/>
        <v>0</v>
      </c>
      <c r="AB772">
        <f t="shared" si="1409"/>
        <v>0</v>
      </c>
      <c r="AC772">
        <f t="shared" si="1410"/>
        <v>0</v>
      </c>
      <c r="AD772">
        <f t="shared" si="1411"/>
        <v>0</v>
      </c>
      <c r="AE772">
        <f t="shared" si="1412"/>
        <v>0</v>
      </c>
      <c r="AF772">
        <f t="shared" si="1413"/>
        <v>0</v>
      </c>
      <c r="AG772">
        <f t="shared" si="1414"/>
        <v>0</v>
      </c>
      <c r="AH772">
        <f t="shared" si="1415"/>
        <v>0</v>
      </c>
      <c r="AI772">
        <f t="shared" si="1416"/>
        <v>0</v>
      </c>
      <c r="AJ772">
        <f t="shared" si="1417"/>
        <v>0</v>
      </c>
      <c r="AK772">
        <f t="shared" si="1418"/>
        <v>0</v>
      </c>
      <c r="AL772">
        <f t="shared" si="1419"/>
        <v>0</v>
      </c>
      <c r="AM772">
        <f t="shared" si="1420"/>
        <v>0</v>
      </c>
      <c r="AN772">
        <f t="shared" si="1421"/>
        <v>0</v>
      </c>
      <c r="AO772">
        <f t="shared" si="1422"/>
        <v>0</v>
      </c>
      <c r="AP772">
        <f t="shared" si="1423"/>
        <v>0</v>
      </c>
      <c r="AQ772">
        <f t="shared" si="1424"/>
        <v>0</v>
      </c>
      <c r="AR772">
        <f t="shared" si="1425"/>
        <v>0</v>
      </c>
      <c r="AS772">
        <f t="shared" si="1426"/>
        <v>0</v>
      </c>
      <c r="AT772">
        <f t="shared" si="1396"/>
        <v>0</v>
      </c>
      <c r="AU772">
        <f t="shared" si="1427"/>
        <v>0</v>
      </c>
      <c r="AV772">
        <f t="shared" si="1428"/>
        <v>0</v>
      </c>
      <c r="AW772">
        <f t="shared" si="1397"/>
        <v>0</v>
      </c>
      <c r="AX772">
        <f t="shared" si="1429"/>
        <v>0</v>
      </c>
      <c r="AY772">
        <f t="shared" si="1430"/>
        <v>0</v>
      </c>
      <c r="AZ772">
        <f t="shared" si="1431"/>
        <v>0</v>
      </c>
      <c r="BA772">
        <f t="shared" si="1432"/>
        <v>0</v>
      </c>
      <c r="BB772">
        <f t="shared" si="1433"/>
        <v>0</v>
      </c>
      <c r="BC772">
        <f t="shared" si="1434"/>
        <v>0</v>
      </c>
      <c r="BD772">
        <f t="shared" si="1435"/>
        <v>0</v>
      </c>
      <c r="BE772">
        <f t="shared" si="1436"/>
        <v>0</v>
      </c>
      <c r="BF772">
        <f t="shared" si="1437"/>
        <v>0</v>
      </c>
      <c r="BG772">
        <f t="shared" si="1438"/>
        <v>0</v>
      </c>
      <c r="BH772">
        <f t="shared" si="1439"/>
        <v>0</v>
      </c>
      <c r="BI772">
        <f t="shared" si="1440"/>
        <v>0</v>
      </c>
      <c r="BJ772">
        <f t="shared" si="1441"/>
        <v>0</v>
      </c>
      <c r="BK772">
        <f t="shared" si="1442"/>
        <v>0</v>
      </c>
      <c r="BL772">
        <f t="shared" si="1443"/>
        <v>0</v>
      </c>
      <c r="BM772">
        <f t="shared" si="1444"/>
        <v>0</v>
      </c>
      <c r="BN772">
        <f t="shared" si="1445"/>
        <v>0</v>
      </c>
      <c r="BO772">
        <f t="shared" si="1446"/>
        <v>0</v>
      </c>
      <c r="BP772">
        <f t="shared" si="1447"/>
        <v>0</v>
      </c>
      <c r="BQ772">
        <f t="shared" si="1448"/>
        <v>0</v>
      </c>
      <c r="BR772">
        <f t="shared" si="1449"/>
        <v>0</v>
      </c>
      <c r="BS772">
        <f t="shared" si="1450"/>
        <v>0</v>
      </c>
      <c r="BT772">
        <f t="shared" si="1451"/>
        <v>0</v>
      </c>
      <c r="BU772">
        <f t="shared" si="1452"/>
        <v>0</v>
      </c>
      <c r="BV772">
        <f t="shared" si="1453"/>
        <v>0</v>
      </c>
      <c r="BW772">
        <f t="shared" si="1454"/>
        <v>0</v>
      </c>
      <c r="BX772">
        <f t="shared" si="1455"/>
        <v>0</v>
      </c>
      <c r="BY772">
        <f t="shared" si="1456"/>
        <v>0</v>
      </c>
      <c r="BZ772">
        <f t="shared" si="1457"/>
        <v>0</v>
      </c>
      <c r="CA772">
        <f t="shared" si="1458"/>
        <v>0</v>
      </c>
      <c r="CB772">
        <f t="shared" si="1459"/>
        <v>0</v>
      </c>
      <c r="CC772">
        <f t="shared" si="1460"/>
        <v>0</v>
      </c>
      <c r="CD772">
        <f t="shared" si="1461"/>
        <v>0</v>
      </c>
      <c r="CE772">
        <f t="shared" si="1462"/>
        <v>0</v>
      </c>
      <c r="CF772">
        <f t="shared" si="1463"/>
        <v>0</v>
      </c>
      <c r="CG772">
        <f t="shared" si="1464"/>
        <v>0</v>
      </c>
      <c r="CH772">
        <f t="shared" si="1465"/>
        <v>0</v>
      </c>
      <c r="CI772">
        <f t="shared" si="1466"/>
        <v>0</v>
      </c>
      <c r="CJ772">
        <f t="shared" si="1467"/>
        <v>0</v>
      </c>
      <c r="CK772">
        <f t="shared" si="1468"/>
        <v>0</v>
      </c>
      <c r="CL772" t="str">
        <f t="shared" si="1469"/>
        <v/>
      </c>
      <c r="CM772" t="str">
        <f t="shared" si="1470"/>
        <v/>
      </c>
      <c r="CN772" t="str">
        <f t="shared" si="1471"/>
        <v/>
      </c>
      <c r="CO772" t="str">
        <f t="shared" si="1472"/>
        <v/>
      </c>
      <c r="CP772" t="str">
        <f t="shared" si="1473"/>
        <v/>
      </c>
      <c r="CQ772" t="str">
        <f t="shared" si="1474"/>
        <v/>
      </c>
      <c r="CR772" t="str">
        <f t="shared" si="1475"/>
        <v/>
      </c>
      <c r="CS772" t="str">
        <f t="shared" si="1476"/>
        <v/>
      </c>
      <c r="CT772" t="str">
        <f t="shared" si="1477"/>
        <v/>
      </c>
      <c r="CU772" t="str">
        <f t="shared" si="1478"/>
        <v/>
      </c>
      <c r="CV772" t="str">
        <f t="shared" si="1479"/>
        <v/>
      </c>
      <c r="CW772" t="str">
        <f t="shared" si="1480"/>
        <v/>
      </c>
      <c r="CX772" t="str">
        <f t="shared" si="1481"/>
        <v/>
      </c>
      <c r="CY772" t="str">
        <f t="shared" si="1482"/>
        <v/>
      </c>
      <c r="CZ772" t="str">
        <f t="shared" si="1483"/>
        <v/>
      </c>
      <c r="DA772" t="str">
        <f t="shared" si="1484"/>
        <v/>
      </c>
      <c r="DB772" t="str">
        <f t="shared" si="1485"/>
        <v/>
      </c>
      <c r="DC772" t="str">
        <f t="shared" si="1486"/>
        <v/>
      </c>
      <c r="DD772" t="str">
        <f t="shared" si="1487"/>
        <v/>
      </c>
      <c r="DE772" t="str">
        <f t="shared" si="1488"/>
        <v/>
      </c>
      <c r="DF772" t="str">
        <f t="shared" si="1489"/>
        <v/>
      </c>
      <c r="DG772" t="str">
        <f t="shared" si="1490"/>
        <v/>
      </c>
      <c r="DH772" t="str">
        <f t="shared" si="1491"/>
        <v/>
      </c>
      <c r="DI772" t="str">
        <f t="shared" si="1492"/>
        <v/>
      </c>
      <c r="DJ772" t="str">
        <f t="shared" si="1493"/>
        <v/>
      </c>
      <c r="DK772" t="str">
        <f t="shared" si="1494"/>
        <v/>
      </c>
      <c r="DL772" t="str">
        <f t="shared" si="1495"/>
        <v/>
      </c>
      <c r="DM772" t="str">
        <f t="shared" si="1496"/>
        <v/>
      </c>
      <c r="DN772" t="str">
        <f t="shared" si="1497"/>
        <v/>
      </c>
      <c r="DO772" t="str">
        <f t="shared" si="1498"/>
        <v/>
      </c>
      <c r="DP772" t="str">
        <f t="shared" si="1499"/>
        <v/>
      </c>
      <c r="DQ772" t="str">
        <f t="shared" si="1500"/>
        <v/>
      </c>
      <c r="DR772" t="str">
        <f t="shared" si="1501"/>
        <v/>
      </c>
      <c r="DS772" t="str">
        <f t="shared" si="1502"/>
        <v/>
      </c>
      <c r="DT772" t="str">
        <f t="shared" si="1503"/>
        <v/>
      </c>
      <c r="DU772">
        <f t="shared" si="1504"/>
        <v>0</v>
      </c>
      <c r="DV772">
        <f t="shared" si="1505"/>
        <v>0</v>
      </c>
      <c r="DW772">
        <f t="shared" si="1506"/>
        <v>0</v>
      </c>
      <c r="DX772" t="str">
        <f t="shared" si="1507"/>
        <v/>
      </c>
      <c r="DY772" t="str">
        <f t="shared" si="1508"/>
        <v/>
      </c>
      <c r="DZ772" t="str">
        <f t="shared" si="1509"/>
        <v/>
      </c>
      <c r="EA772" s="5">
        <f t="shared" si="1510"/>
        <v>0</v>
      </c>
      <c r="EB772" s="3">
        <f t="shared" si="1511"/>
        <v>0</v>
      </c>
    </row>
    <row r="773" spans="2:132" x14ac:dyDescent="0.2">
      <c r="B773" s="25">
        <v>768</v>
      </c>
      <c r="C773" s="26">
        <f>Zisk!D787</f>
        <v>0</v>
      </c>
      <c r="D773">
        <f>Zisk!E787</f>
        <v>0</v>
      </c>
      <c r="E773" s="66" t="str">
        <f t="shared" si="1398"/>
        <v/>
      </c>
      <c r="F773" t="str">
        <f t="shared" si="1399"/>
        <v/>
      </c>
      <c r="G773" s="66" t="str">
        <f t="shared" si="1400"/>
        <v/>
      </c>
      <c r="H773" s="25"/>
      <c r="I773" s="25"/>
      <c r="J773">
        <f>VstupniParametry_SKRYT!$D$5</f>
        <v>0.02</v>
      </c>
      <c r="K773">
        <f>VstupniParametry_SKRYT!$D$6</f>
        <v>0.06</v>
      </c>
      <c r="L773">
        <f>VstupniParametry_SKRYT!$D$7</f>
        <v>0.06</v>
      </c>
      <c r="M773">
        <f>VstupniParametry_SKRYT!$D$8</f>
        <v>0.06</v>
      </c>
      <c r="N773">
        <f>VstupniParametry_SKRYT!$D$9</f>
        <v>1.7999999999999999E-2</v>
      </c>
      <c r="O773" s="27">
        <f>VstupniParametry_SKRYT!$D$10</f>
        <v>0.01</v>
      </c>
      <c r="P773" s="27">
        <f>VstupniParametry_SKRYT!$D$11</f>
        <v>0.01</v>
      </c>
      <c r="Q773" s="27">
        <f>VstupniParametry_SKRYT!$D$12</f>
        <v>0.01</v>
      </c>
      <c r="R773" s="27">
        <f>VstupniParametry_SKRYT!$D$13</f>
        <v>0.01</v>
      </c>
      <c r="S773" s="27">
        <f>VstupniParametry_SKRYT!$D$14</f>
        <v>0.01</v>
      </c>
      <c r="T773">
        <f t="shared" si="1401"/>
        <v>0</v>
      </c>
      <c r="U773">
        <f t="shared" si="1402"/>
        <v>0</v>
      </c>
      <c r="V773">
        <f t="shared" si="1403"/>
        <v>0</v>
      </c>
      <c r="W773">
        <f t="shared" si="1404"/>
        <v>0</v>
      </c>
      <c r="X773">
        <f t="shared" si="1405"/>
        <v>0</v>
      </c>
      <c r="Y773">
        <f t="shared" si="1406"/>
        <v>0</v>
      </c>
      <c r="Z773">
        <f t="shared" si="1407"/>
        <v>0</v>
      </c>
      <c r="AA773">
        <f t="shared" si="1408"/>
        <v>0</v>
      </c>
      <c r="AB773">
        <f t="shared" si="1409"/>
        <v>0</v>
      </c>
      <c r="AC773">
        <f t="shared" si="1410"/>
        <v>0</v>
      </c>
      <c r="AD773">
        <f t="shared" si="1411"/>
        <v>0</v>
      </c>
      <c r="AE773">
        <f t="shared" si="1412"/>
        <v>0</v>
      </c>
      <c r="AF773">
        <f t="shared" si="1413"/>
        <v>0</v>
      </c>
      <c r="AG773">
        <f t="shared" si="1414"/>
        <v>0</v>
      </c>
      <c r="AH773">
        <f t="shared" si="1415"/>
        <v>0</v>
      </c>
      <c r="AI773">
        <f t="shared" si="1416"/>
        <v>0</v>
      </c>
      <c r="AJ773">
        <f t="shared" si="1417"/>
        <v>0</v>
      </c>
      <c r="AK773">
        <f t="shared" si="1418"/>
        <v>0</v>
      </c>
      <c r="AL773">
        <f t="shared" si="1419"/>
        <v>0</v>
      </c>
      <c r="AM773">
        <f t="shared" si="1420"/>
        <v>0</v>
      </c>
      <c r="AN773">
        <f t="shared" si="1421"/>
        <v>0</v>
      </c>
      <c r="AO773">
        <f t="shared" si="1422"/>
        <v>0</v>
      </c>
      <c r="AP773">
        <f t="shared" si="1423"/>
        <v>0</v>
      </c>
      <c r="AQ773">
        <f t="shared" si="1424"/>
        <v>0</v>
      </c>
      <c r="AR773">
        <f t="shared" si="1425"/>
        <v>0</v>
      </c>
      <c r="AS773">
        <f t="shared" si="1426"/>
        <v>0</v>
      </c>
      <c r="AT773">
        <f t="shared" si="1396"/>
        <v>0</v>
      </c>
      <c r="AU773">
        <f t="shared" si="1427"/>
        <v>0</v>
      </c>
      <c r="AV773">
        <f t="shared" si="1428"/>
        <v>0</v>
      </c>
      <c r="AW773">
        <f t="shared" si="1397"/>
        <v>0</v>
      </c>
      <c r="AX773">
        <f t="shared" si="1429"/>
        <v>0</v>
      </c>
      <c r="AY773">
        <f t="shared" si="1430"/>
        <v>0</v>
      </c>
      <c r="AZ773">
        <f t="shared" si="1431"/>
        <v>0</v>
      </c>
      <c r="BA773">
        <f t="shared" si="1432"/>
        <v>0</v>
      </c>
      <c r="BB773">
        <f t="shared" si="1433"/>
        <v>0</v>
      </c>
      <c r="BC773">
        <f t="shared" si="1434"/>
        <v>0</v>
      </c>
      <c r="BD773">
        <f t="shared" si="1435"/>
        <v>0</v>
      </c>
      <c r="BE773">
        <f t="shared" si="1436"/>
        <v>0</v>
      </c>
      <c r="BF773">
        <f t="shared" si="1437"/>
        <v>0</v>
      </c>
      <c r="BG773">
        <f t="shared" si="1438"/>
        <v>0</v>
      </c>
      <c r="BH773">
        <f t="shared" si="1439"/>
        <v>0</v>
      </c>
      <c r="BI773">
        <f t="shared" si="1440"/>
        <v>0</v>
      </c>
      <c r="BJ773">
        <f t="shared" si="1441"/>
        <v>0</v>
      </c>
      <c r="BK773">
        <f t="shared" si="1442"/>
        <v>0</v>
      </c>
      <c r="BL773">
        <f t="shared" si="1443"/>
        <v>0</v>
      </c>
      <c r="BM773">
        <f t="shared" si="1444"/>
        <v>0</v>
      </c>
      <c r="BN773">
        <f t="shared" si="1445"/>
        <v>0</v>
      </c>
      <c r="BO773">
        <f t="shared" si="1446"/>
        <v>0</v>
      </c>
      <c r="BP773">
        <f t="shared" si="1447"/>
        <v>0</v>
      </c>
      <c r="BQ773">
        <f t="shared" si="1448"/>
        <v>0</v>
      </c>
      <c r="BR773">
        <f t="shared" si="1449"/>
        <v>0</v>
      </c>
      <c r="BS773">
        <f t="shared" si="1450"/>
        <v>0</v>
      </c>
      <c r="BT773">
        <f t="shared" si="1451"/>
        <v>0</v>
      </c>
      <c r="BU773">
        <f t="shared" si="1452"/>
        <v>0</v>
      </c>
      <c r="BV773">
        <f t="shared" si="1453"/>
        <v>0</v>
      </c>
      <c r="BW773">
        <f t="shared" si="1454"/>
        <v>0</v>
      </c>
      <c r="BX773">
        <f t="shared" si="1455"/>
        <v>0</v>
      </c>
      <c r="BY773">
        <f t="shared" si="1456"/>
        <v>0</v>
      </c>
      <c r="BZ773">
        <f t="shared" si="1457"/>
        <v>0</v>
      </c>
      <c r="CA773">
        <f t="shared" si="1458"/>
        <v>0</v>
      </c>
      <c r="CB773">
        <f t="shared" si="1459"/>
        <v>0</v>
      </c>
      <c r="CC773">
        <f t="shared" si="1460"/>
        <v>0</v>
      </c>
      <c r="CD773">
        <f t="shared" si="1461"/>
        <v>0</v>
      </c>
      <c r="CE773">
        <f t="shared" si="1462"/>
        <v>0</v>
      </c>
      <c r="CF773">
        <f t="shared" si="1463"/>
        <v>0</v>
      </c>
      <c r="CG773">
        <f t="shared" si="1464"/>
        <v>0</v>
      </c>
      <c r="CH773">
        <f t="shared" si="1465"/>
        <v>0</v>
      </c>
      <c r="CI773">
        <f t="shared" si="1466"/>
        <v>0</v>
      </c>
      <c r="CJ773">
        <f t="shared" si="1467"/>
        <v>0</v>
      </c>
      <c r="CK773">
        <f t="shared" si="1468"/>
        <v>0</v>
      </c>
      <c r="CL773" t="str">
        <f t="shared" si="1469"/>
        <v/>
      </c>
      <c r="CM773" t="str">
        <f t="shared" si="1470"/>
        <v/>
      </c>
      <c r="CN773" t="str">
        <f t="shared" si="1471"/>
        <v/>
      </c>
      <c r="CO773" t="str">
        <f t="shared" si="1472"/>
        <v/>
      </c>
      <c r="CP773" t="str">
        <f t="shared" si="1473"/>
        <v/>
      </c>
      <c r="CQ773" t="str">
        <f t="shared" si="1474"/>
        <v/>
      </c>
      <c r="CR773" t="str">
        <f t="shared" si="1475"/>
        <v/>
      </c>
      <c r="CS773" t="str">
        <f t="shared" si="1476"/>
        <v/>
      </c>
      <c r="CT773" t="str">
        <f t="shared" si="1477"/>
        <v/>
      </c>
      <c r="CU773" t="str">
        <f t="shared" si="1478"/>
        <v/>
      </c>
      <c r="CV773" t="str">
        <f t="shared" si="1479"/>
        <v/>
      </c>
      <c r="CW773" t="str">
        <f t="shared" si="1480"/>
        <v/>
      </c>
      <c r="CX773" t="str">
        <f t="shared" si="1481"/>
        <v/>
      </c>
      <c r="CY773" t="str">
        <f t="shared" si="1482"/>
        <v/>
      </c>
      <c r="CZ773" t="str">
        <f t="shared" si="1483"/>
        <v/>
      </c>
      <c r="DA773" t="str">
        <f t="shared" si="1484"/>
        <v/>
      </c>
      <c r="DB773" t="str">
        <f t="shared" si="1485"/>
        <v/>
      </c>
      <c r="DC773" t="str">
        <f t="shared" si="1486"/>
        <v/>
      </c>
      <c r="DD773" t="str">
        <f t="shared" si="1487"/>
        <v/>
      </c>
      <c r="DE773" t="str">
        <f t="shared" si="1488"/>
        <v/>
      </c>
      <c r="DF773" t="str">
        <f t="shared" si="1489"/>
        <v/>
      </c>
      <c r="DG773" t="str">
        <f t="shared" si="1490"/>
        <v/>
      </c>
      <c r="DH773" t="str">
        <f t="shared" si="1491"/>
        <v/>
      </c>
      <c r="DI773" t="str">
        <f t="shared" si="1492"/>
        <v/>
      </c>
      <c r="DJ773" t="str">
        <f t="shared" si="1493"/>
        <v/>
      </c>
      <c r="DK773" t="str">
        <f t="shared" si="1494"/>
        <v/>
      </c>
      <c r="DL773" t="str">
        <f t="shared" si="1495"/>
        <v/>
      </c>
      <c r="DM773" t="str">
        <f t="shared" si="1496"/>
        <v/>
      </c>
      <c r="DN773" t="str">
        <f t="shared" si="1497"/>
        <v/>
      </c>
      <c r="DO773" t="str">
        <f t="shared" si="1498"/>
        <v/>
      </c>
      <c r="DP773" t="str">
        <f t="shared" si="1499"/>
        <v/>
      </c>
      <c r="DQ773" t="str">
        <f t="shared" si="1500"/>
        <v/>
      </c>
      <c r="DR773" t="str">
        <f t="shared" si="1501"/>
        <v/>
      </c>
      <c r="DS773" t="str">
        <f t="shared" si="1502"/>
        <v/>
      </c>
      <c r="DT773" t="str">
        <f t="shared" si="1503"/>
        <v/>
      </c>
      <c r="DU773">
        <f t="shared" si="1504"/>
        <v>0</v>
      </c>
      <c r="DV773">
        <f t="shared" si="1505"/>
        <v>0</v>
      </c>
      <c r="DW773">
        <f t="shared" si="1506"/>
        <v>0</v>
      </c>
      <c r="DX773" t="str">
        <f t="shared" si="1507"/>
        <v/>
      </c>
      <c r="DY773" t="str">
        <f t="shared" si="1508"/>
        <v/>
      </c>
      <c r="DZ773" t="str">
        <f t="shared" si="1509"/>
        <v/>
      </c>
      <c r="EA773" s="5">
        <f t="shared" si="1510"/>
        <v>0</v>
      </c>
      <c r="EB773" s="3">
        <f t="shared" si="1511"/>
        <v>0</v>
      </c>
    </row>
    <row r="774" spans="2:132" x14ac:dyDescent="0.2">
      <c r="B774">
        <v>769</v>
      </c>
      <c r="C774" s="3">
        <f>Zisk!D788</f>
        <v>0</v>
      </c>
      <c r="D774">
        <f>Zisk!E788</f>
        <v>0</v>
      </c>
      <c r="E774" s="66" t="str">
        <f t="shared" si="1398"/>
        <v/>
      </c>
      <c r="F774" t="str">
        <f t="shared" si="1399"/>
        <v/>
      </c>
      <c r="G774" s="66" t="str">
        <f t="shared" si="1400"/>
        <v/>
      </c>
      <c r="J774">
        <f>VstupniParametry_SKRYT!$D$5</f>
        <v>0.02</v>
      </c>
      <c r="K774">
        <f>VstupniParametry_SKRYT!$D$6</f>
        <v>0.06</v>
      </c>
      <c r="L774">
        <f>VstupniParametry_SKRYT!$D$7</f>
        <v>0.06</v>
      </c>
      <c r="M774">
        <f>VstupniParametry_SKRYT!$D$8</f>
        <v>0.06</v>
      </c>
      <c r="N774">
        <f>VstupniParametry_SKRYT!$D$9</f>
        <v>1.7999999999999999E-2</v>
      </c>
      <c r="O774" s="27">
        <f>VstupniParametry_SKRYT!$D$10</f>
        <v>0.01</v>
      </c>
      <c r="P774" s="27">
        <f>VstupniParametry_SKRYT!$D$11</f>
        <v>0.01</v>
      </c>
      <c r="Q774" s="27">
        <f>VstupniParametry_SKRYT!$D$12</f>
        <v>0.01</v>
      </c>
      <c r="R774" s="27">
        <f>VstupniParametry_SKRYT!$D$13</f>
        <v>0.01</v>
      </c>
      <c r="S774" s="27">
        <f>VstupniParametry_SKRYT!$D$14</f>
        <v>0.01</v>
      </c>
      <c r="T774">
        <f t="shared" si="1401"/>
        <v>0</v>
      </c>
      <c r="U774">
        <f t="shared" si="1402"/>
        <v>0</v>
      </c>
      <c r="V774">
        <f t="shared" si="1403"/>
        <v>0</v>
      </c>
      <c r="W774">
        <f t="shared" si="1404"/>
        <v>0</v>
      </c>
      <c r="X774">
        <f t="shared" si="1405"/>
        <v>0</v>
      </c>
      <c r="Y774">
        <f t="shared" si="1406"/>
        <v>0</v>
      </c>
      <c r="Z774">
        <f t="shared" si="1407"/>
        <v>0</v>
      </c>
      <c r="AA774">
        <f t="shared" si="1408"/>
        <v>0</v>
      </c>
      <c r="AB774">
        <f t="shared" si="1409"/>
        <v>0</v>
      </c>
      <c r="AC774">
        <f t="shared" si="1410"/>
        <v>0</v>
      </c>
      <c r="AD774">
        <f t="shared" si="1411"/>
        <v>0</v>
      </c>
      <c r="AE774">
        <f t="shared" si="1412"/>
        <v>0</v>
      </c>
      <c r="AF774">
        <f t="shared" si="1413"/>
        <v>0</v>
      </c>
      <c r="AG774">
        <f t="shared" si="1414"/>
        <v>0</v>
      </c>
      <c r="AH774">
        <f t="shared" si="1415"/>
        <v>0</v>
      </c>
      <c r="AI774">
        <f t="shared" si="1416"/>
        <v>0</v>
      </c>
      <c r="AJ774">
        <f t="shared" si="1417"/>
        <v>0</v>
      </c>
      <c r="AK774">
        <f t="shared" si="1418"/>
        <v>0</v>
      </c>
      <c r="AL774">
        <f t="shared" si="1419"/>
        <v>0</v>
      </c>
      <c r="AM774">
        <f t="shared" si="1420"/>
        <v>0</v>
      </c>
      <c r="AN774">
        <f t="shared" si="1421"/>
        <v>0</v>
      </c>
      <c r="AO774">
        <f t="shared" si="1422"/>
        <v>0</v>
      </c>
      <c r="AP774">
        <f t="shared" si="1423"/>
        <v>0</v>
      </c>
      <c r="AQ774">
        <f t="shared" si="1424"/>
        <v>0</v>
      </c>
      <c r="AR774">
        <f t="shared" si="1425"/>
        <v>0</v>
      </c>
      <c r="AS774">
        <f t="shared" si="1426"/>
        <v>0</v>
      </c>
      <c r="AT774">
        <f t="shared" si="1396"/>
        <v>0</v>
      </c>
      <c r="AU774">
        <f t="shared" si="1427"/>
        <v>0</v>
      </c>
      <c r="AV774">
        <f t="shared" si="1428"/>
        <v>0</v>
      </c>
      <c r="AW774">
        <f t="shared" si="1397"/>
        <v>0</v>
      </c>
      <c r="AX774">
        <f t="shared" si="1429"/>
        <v>0</v>
      </c>
      <c r="AY774">
        <f t="shared" si="1430"/>
        <v>0</v>
      </c>
      <c r="AZ774">
        <f t="shared" si="1431"/>
        <v>0</v>
      </c>
      <c r="BA774">
        <f t="shared" si="1432"/>
        <v>0</v>
      </c>
      <c r="BB774">
        <f t="shared" si="1433"/>
        <v>0</v>
      </c>
      <c r="BC774">
        <f t="shared" si="1434"/>
        <v>0</v>
      </c>
      <c r="BD774">
        <f t="shared" si="1435"/>
        <v>0</v>
      </c>
      <c r="BE774">
        <f t="shared" si="1436"/>
        <v>0</v>
      </c>
      <c r="BF774">
        <f t="shared" si="1437"/>
        <v>0</v>
      </c>
      <c r="BG774">
        <f t="shared" si="1438"/>
        <v>0</v>
      </c>
      <c r="BH774">
        <f t="shared" si="1439"/>
        <v>0</v>
      </c>
      <c r="BI774">
        <f t="shared" si="1440"/>
        <v>0</v>
      </c>
      <c r="BJ774">
        <f t="shared" si="1441"/>
        <v>0</v>
      </c>
      <c r="BK774">
        <f t="shared" si="1442"/>
        <v>0</v>
      </c>
      <c r="BL774">
        <f t="shared" si="1443"/>
        <v>0</v>
      </c>
      <c r="BM774">
        <f t="shared" si="1444"/>
        <v>0</v>
      </c>
      <c r="BN774">
        <f t="shared" si="1445"/>
        <v>0</v>
      </c>
      <c r="BO774">
        <f t="shared" si="1446"/>
        <v>0</v>
      </c>
      <c r="BP774">
        <f t="shared" si="1447"/>
        <v>0</v>
      </c>
      <c r="BQ774">
        <f t="shared" si="1448"/>
        <v>0</v>
      </c>
      <c r="BR774">
        <f t="shared" si="1449"/>
        <v>0</v>
      </c>
      <c r="BS774">
        <f t="shared" si="1450"/>
        <v>0</v>
      </c>
      <c r="BT774">
        <f t="shared" si="1451"/>
        <v>0</v>
      </c>
      <c r="BU774">
        <f t="shared" si="1452"/>
        <v>0</v>
      </c>
      <c r="BV774">
        <f t="shared" si="1453"/>
        <v>0</v>
      </c>
      <c r="BW774">
        <f t="shared" si="1454"/>
        <v>0</v>
      </c>
      <c r="BX774">
        <f t="shared" si="1455"/>
        <v>0</v>
      </c>
      <c r="BY774">
        <f t="shared" si="1456"/>
        <v>0</v>
      </c>
      <c r="BZ774">
        <f t="shared" si="1457"/>
        <v>0</v>
      </c>
      <c r="CA774">
        <f t="shared" si="1458"/>
        <v>0</v>
      </c>
      <c r="CB774">
        <f t="shared" si="1459"/>
        <v>0</v>
      </c>
      <c r="CC774">
        <f t="shared" si="1460"/>
        <v>0</v>
      </c>
      <c r="CD774">
        <f t="shared" si="1461"/>
        <v>0</v>
      </c>
      <c r="CE774">
        <f t="shared" si="1462"/>
        <v>0</v>
      </c>
      <c r="CF774">
        <f t="shared" si="1463"/>
        <v>0</v>
      </c>
      <c r="CG774">
        <f t="shared" si="1464"/>
        <v>0</v>
      </c>
      <c r="CH774">
        <f t="shared" si="1465"/>
        <v>0</v>
      </c>
      <c r="CI774">
        <f t="shared" si="1466"/>
        <v>0</v>
      </c>
      <c r="CJ774">
        <f t="shared" si="1467"/>
        <v>0</v>
      </c>
      <c r="CK774">
        <f t="shared" si="1468"/>
        <v>0</v>
      </c>
      <c r="CL774" t="str">
        <f t="shared" si="1469"/>
        <v/>
      </c>
      <c r="CM774" t="str">
        <f t="shared" si="1470"/>
        <v/>
      </c>
      <c r="CN774" t="str">
        <f t="shared" si="1471"/>
        <v/>
      </c>
      <c r="CO774" t="str">
        <f t="shared" si="1472"/>
        <v/>
      </c>
      <c r="CP774" t="str">
        <f t="shared" si="1473"/>
        <v/>
      </c>
      <c r="CQ774" t="str">
        <f t="shared" si="1474"/>
        <v/>
      </c>
      <c r="CR774" t="str">
        <f t="shared" si="1475"/>
        <v/>
      </c>
      <c r="CS774" t="str">
        <f t="shared" si="1476"/>
        <v/>
      </c>
      <c r="CT774" t="str">
        <f t="shared" si="1477"/>
        <v/>
      </c>
      <c r="CU774" t="str">
        <f t="shared" si="1478"/>
        <v/>
      </c>
      <c r="CV774" t="str">
        <f t="shared" si="1479"/>
        <v/>
      </c>
      <c r="CW774" t="str">
        <f t="shared" si="1480"/>
        <v/>
      </c>
      <c r="CX774" t="str">
        <f t="shared" si="1481"/>
        <v/>
      </c>
      <c r="CY774" t="str">
        <f t="shared" si="1482"/>
        <v/>
      </c>
      <c r="CZ774" t="str">
        <f t="shared" si="1483"/>
        <v/>
      </c>
      <c r="DA774" t="str">
        <f t="shared" si="1484"/>
        <v/>
      </c>
      <c r="DB774" t="str">
        <f t="shared" si="1485"/>
        <v/>
      </c>
      <c r="DC774" t="str">
        <f t="shared" si="1486"/>
        <v/>
      </c>
      <c r="DD774" t="str">
        <f t="shared" si="1487"/>
        <v/>
      </c>
      <c r="DE774" t="str">
        <f t="shared" si="1488"/>
        <v/>
      </c>
      <c r="DF774" t="str">
        <f t="shared" si="1489"/>
        <v/>
      </c>
      <c r="DG774" t="str">
        <f t="shared" si="1490"/>
        <v/>
      </c>
      <c r="DH774" t="str">
        <f t="shared" si="1491"/>
        <v/>
      </c>
      <c r="DI774" t="str">
        <f t="shared" si="1492"/>
        <v/>
      </c>
      <c r="DJ774" t="str">
        <f t="shared" si="1493"/>
        <v/>
      </c>
      <c r="DK774" t="str">
        <f t="shared" si="1494"/>
        <v/>
      </c>
      <c r="DL774" t="str">
        <f t="shared" si="1495"/>
        <v/>
      </c>
      <c r="DM774" t="str">
        <f t="shared" si="1496"/>
        <v/>
      </c>
      <c r="DN774" t="str">
        <f t="shared" si="1497"/>
        <v/>
      </c>
      <c r="DO774" t="str">
        <f t="shared" si="1498"/>
        <v/>
      </c>
      <c r="DP774" t="str">
        <f t="shared" si="1499"/>
        <v/>
      </c>
      <c r="DQ774" t="str">
        <f t="shared" si="1500"/>
        <v/>
      </c>
      <c r="DR774" t="str">
        <f t="shared" si="1501"/>
        <v/>
      </c>
      <c r="DS774" t="str">
        <f t="shared" si="1502"/>
        <v/>
      </c>
      <c r="DT774" t="str">
        <f t="shared" si="1503"/>
        <v/>
      </c>
      <c r="DU774">
        <f t="shared" si="1504"/>
        <v>0</v>
      </c>
      <c r="DV774">
        <f t="shared" si="1505"/>
        <v>0</v>
      </c>
      <c r="DW774">
        <f t="shared" si="1506"/>
        <v>0</v>
      </c>
      <c r="DX774" t="str">
        <f t="shared" si="1507"/>
        <v/>
      </c>
      <c r="DY774" t="str">
        <f t="shared" si="1508"/>
        <v/>
      </c>
      <c r="DZ774" t="str">
        <f t="shared" si="1509"/>
        <v/>
      </c>
      <c r="EA774" s="5">
        <f t="shared" si="1510"/>
        <v>0</v>
      </c>
      <c r="EB774" s="3">
        <f t="shared" si="1511"/>
        <v>0</v>
      </c>
    </row>
    <row r="775" spans="2:132" x14ac:dyDescent="0.2">
      <c r="B775" s="25">
        <v>770</v>
      </c>
      <c r="C775" s="26">
        <f>Zisk!D789</f>
        <v>0</v>
      </c>
      <c r="D775">
        <f>Zisk!E789</f>
        <v>0</v>
      </c>
      <c r="E775" s="66" t="str">
        <f t="shared" si="1398"/>
        <v/>
      </c>
      <c r="F775" t="str">
        <f t="shared" si="1399"/>
        <v/>
      </c>
      <c r="G775" s="66" t="str">
        <f t="shared" si="1400"/>
        <v/>
      </c>
      <c r="H775" s="25"/>
      <c r="I775" s="25"/>
      <c r="J775">
        <f>VstupniParametry_SKRYT!$D$5</f>
        <v>0.02</v>
      </c>
      <c r="K775">
        <f>VstupniParametry_SKRYT!$D$6</f>
        <v>0.06</v>
      </c>
      <c r="L775">
        <f>VstupniParametry_SKRYT!$D$7</f>
        <v>0.06</v>
      </c>
      <c r="M775">
        <f>VstupniParametry_SKRYT!$D$8</f>
        <v>0.06</v>
      </c>
      <c r="N775">
        <f>VstupniParametry_SKRYT!$D$9</f>
        <v>1.7999999999999999E-2</v>
      </c>
      <c r="O775" s="27">
        <f>VstupniParametry_SKRYT!$D$10</f>
        <v>0.01</v>
      </c>
      <c r="P775" s="27">
        <f>VstupniParametry_SKRYT!$D$11</f>
        <v>0.01</v>
      </c>
      <c r="Q775" s="27">
        <f>VstupniParametry_SKRYT!$D$12</f>
        <v>0.01</v>
      </c>
      <c r="R775" s="27">
        <f>VstupniParametry_SKRYT!$D$13</f>
        <v>0.01</v>
      </c>
      <c r="S775" s="27">
        <f>VstupniParametry_SKRYT!$D$14</f>
        <v>0.01</v>
      </c>
      <c r="T775">
        <f t="shared" si="1401"/>
        <v>0</v>
      </c>
      <c r="U775">
        <f t="shared" si="1402"/>
        <v>0</v>
      </c>
      <c r="V775">
        <f t="shared" si="1403"/>
        <v>0</v>
      </c>
      <c r="W775">
        <f t="shared" si="1404"/>
        <v>0</v>
      </c>
      <c r="X775">
        <f t="shared" si="1405"/>
        <v>0</v>
      </c>
      <c r="Y775">
        <f t="shared" si="1406"/>
        <v>0</v>
      </c>
      <c r="Z775">
        <f t="shared" si="1407"/>
        <v>0</v>
      </c>
      <c r="AA775">
        <f t="shared" si="1408"/>
        <v>0</v>
      </c>
      <c r="AB775">
        <f t="shared" si="1409"/>
        <v>0</v>
      </c>
      <c r="AC775">
        <f t="shared" si="1410"/>
        <v>0</v>
      </c>
      <c r="AD775">
        <f t="shared" si="1411"/>
        <v>0</v>
      </c>
      <c r="AE775">
        <f t="shared" si="1412"/>
        <v>0</v>
      </c>
      <c r="AF775">
        <f t="shared" si="1413"/>
        <v>0</v>
      </c>
      <c r="AG775">
        <f t="shared" si="1414"/>
        <v>0</v>
      </c>
      <c r="AH775">
        <f t="shared" si="1415"/>
        <v>0</v>
      </c>
      <c r="AI775">
        <f t="shared" si="1416"/>
        <v>0</v>
      </c>
      <c r="AJ775">
        <f t="shared" si="1417"/>
        <v>0</v>
      </c>
      <c r="AK775">
        <f t="shared" si="1418"/>
        <v>0</v>
      </c>
      <c r="AL775">
        <f t="shared" si="1419"/>
        <v>0</v>
      </c>
      <c r="AM775">
        <f t="shared" si="1420"/>
        <v>0</v>
      </c>
      <c r="AN775">
        <f t="shared" si="1421"/>
        <v>0</v>
      </c>
      <c r="AO775">
        <f t="shared" si="1422"/>
        <v>0</v>
      </c>
      <c r="AP775">
        <f t="shared" si="1423"/>
        <v>0</v>
      </c>
      <c r="AQ775">
        <f t="shared" si="1424"/>
        <v>0</v>
      </c>
      <c r="AR775">
        <f t="shared" si="1425"/>
        <v>0</v>
      </c>
      <c r="AS775">
        <f t="shared" si="1426"/>
        <v>0</v>
      </c>
      <c r="AT775">
        <f t="shared" ref="AT775:AT838" si="1512">IF($G775&lt;=AT$4,1,0)</f>
        <v>0</v>
      </c>
      <c r="AU775">
        <f t="shared" si="1427"/>
        <v>0</v>
      </c>
      <c r="AV775">
        <f t="shared" si="1428"/>
        <v>0</v>
      </c>
      <c r="AW775">
        <f t="shared" ref="AW775:AW838" si="1513">IF($G775&lt;=AW$4,1,0)</f>
        <v>0</v>
      </c>
      <c r="AX775">
        <f t="shared" si="1429"/>
        <v>0</v>
      </c>
      <c r="AY775">
        <f t="shared" si="1430"/>
        <v>0</v>
      </c>
      <c r="AZ775">
        <f t="shared" si="1431"/>
        <v>0</v>
      </c>
      <c r="BA775">
        <f t="shared" si="1432"/>
        <v>0</v>
      </c>
      <c r="BB775">
        <f t="shared" si="1433"/>
        <v>0</v>
      </c>
      <c r="BC775">
        <f t="shared" si="1434"/>
        <v>0</v>
      </c>
      <c r="BD775">
        <f t="shared" si="1435"/>
        <v>0</v>
      </c>
      <c r="BE775">
        <f t="shared" si="1436"/>
        <v>0</v>
      </c>
      <c r="BF775">
        <f t="shared" si="1437"/>
        <v>0</v>
      </c>
      <c r="BG775">
        <f t="shared" si="1438"/>
        <v>0</v>
      </c>
      <c r="BH775">
        <f t="shared" si="1439"/>
        <v>0</v>
      </c>
      <c r="BI775">
        <f t="shared" si="1440"/>
        <v>0</v>
      </c>
      <c r="BJ775">
        <f t="shared" si="1441"/>
        <v>0</v>
      </c>
      <c r="BK775">
        <f t="shared" si="1442"/>
        <v>0</v>
      </c>
      <c r="BL775">
        <f t="shared" si="1443"/>
        <v>0</v>
      </c>
      <c r="BM775">
        <f t="shared" si="1444"/>
        <v>0</v>
      </c>
      <c r="BN775">
        <f t="shared" si="1445"/>
        <v>0</v>
      </c>
      <c r="BO775">
        <f t="shared" si="1446"/>
        <v>0</v>
      </c>
      <c r="BP775">
        <f t="shared" si="1447"/>
        <v>0</v>
      </c>
      <c r="BQ775">
        <f t="shared" si="1448"/>
        <v>0</v>
      </c>
      <c r="BR775">
        <f t="shared" si="1449"/>
        <v>0</v>
      </c>
      <c r="BS775">
        <f t="shared" si="1450"/>
        <v>0</v>
      </c>
      <c r="BT775">
        <f t="shared" si="1451"/>
        <v>0</v>
      </c>
      <c r="BU775">
        <f t="shared" si="1452"/>
        <v>0</v>
      </c>
      <c r="BV775">
        <f t="shared" si="1453"/>
        <v>0</v>
      </c>
      <c r="BW775">
        <f t="shared" si="1454"/>
        <v>0</v>
      </c>
      <c r="BX775">
        <f t="shared" si="1455"/>
        <v>0</v>
      </c>
      <c r="BY775">
        <f t="shared" si="1456"/>
        <v>0</v>
      </c>
      <c r="BZ775">
        <f t="shared" si="1457"/>
        <v>0</v>
      </c>
      <c r="CA775">
        <f t="shared" si="1458"/>
        <v>0</v>
      </c>
      <c r="CB775">
        <f t="shared" si="1459"/>
        <v>0</v>
      </c>
      <c r="CC775">
        <f t="shared" si="1460"/>
        <v>0</v>
      </c>
      <c r="CD775">
        <f t="shared" si="1461"/>
        <v>0</v>
      </c>
      <c r="CE775">
        <f t="shared" si="1462"/>
        <v>0</v>
      </c>
      <c r="CF775">
        <f t="shared" si="1463"/>
        <v>0</v>
      </c>
      <c r="CG775">
        <f t="shared" si="1464"/>
        <v>0</v>
      </c>
      <c r="CH775">
        <f t="shared" si="1465"/>
        <v>0</v>
      </c>
      <c r="CI775">
        <f t="shared" si="1466"/>
        <v>0</v>
      </c>
      <c r="CJ775">
        <f t="shared" si="1467"/>
        <v>0</v>
      </c>
      <c r="CK775">
        <f t="shared" si="1468"/>
        <v>0</v>
      </c>
      <c r="CL775" t="str">
        <f t="shared" si="1469"/>
        <v/>
      </c>
      <c r="CM775" t="str">
        <f t="shared" si="1470"/>
        <v/>
      </c>
      <c r="CN775" t="str">
        <f t="shared" si="1471"/>
        <v/>
      </c>
      <c r="CO775" t="str">
        <f t="shared" si="1472"/>
        <v/>
      </c>
      <c r="CP775" t="str">
        <f t="shared" si="1473"/>
        <v/>
      </c>
      <c r="CQ775" t="str">
        <f t="shared" si="1474"/>
        <v/>
      </c>
      <c r="CR775" t="str">
        <f t="shared" si="1475"/>
        <v/>
      </c>
      <c r="CS775" t="str">
        <f t="shared" si="1476"/>
        <v/>
      </c>
      <c r="CT775" t="str">
        <f t="shared" si="1477"/>
        <v/>
      </c>
      <c r="CU775" t="str">
        <f t="shared" si="1478"/>
        <v/>
      </c>
      <c r="CV775" t="str">
        <f t="shared" si="1479"/>
        <v/>
      </c>
      <c r="CW775" t="str">
        <f t="shared" si="1480"/>
        <v/>
      </c>
      <c r="CX775" t="str">
        <f t="shared" si="1481"/>
        <v/>
      </c>
      <c r="CY775" t="str">
        <f t="shared" si="1482"/>
        <v/>
      </c>
      <c r="CZ775" t="str">
        <f t="shared" si="1483"/>
        <v/>
      </c>
      <c r="DA775" t="str">
        <f t="shared" si="1484"/>
        <v/>
      </c>
      <c r="DB775" t="str">
        <f t="shared" si="1485"/>
        <v/>
      </c>
      <c r="DC775" t="str">
        <f t="shared" si="1486"/>
        <v/>
      </c>
      <c r="DD775" t="str">
        <f t="shared" si="1487"/>
        <v/>
      </c>
      <c r="DE775" t="str">
        <f t="shared" si="1488"/>
        <v/>
      </c>
      <c r="DF775" t="str">
        <f t="shared" si="1489"/>
        <v/>
      </c>
      <c r="DG775" t="str">
        <f t="shared" si="1490"/>
        <v/>
      </c>
      <c r="DH775" t="str">
        <f t="shared" si="1491"/>
        <v/>
      </c>
      <c r="DI775" t="str">
        <f t="shared" si="1492"/>
        <v/>
      </c>
      <c r="DJ775" t="str">
        <f t="shared" si="1493"/>
        <v/>
      </c>
      <c r="DK775" t="str">
        <f t="shared" si="1494"/>
        <v/>
      </c>
      <c r="DL775" t="str">
        <f t="shared" si="1495"/>
        <v/>
      </c>
      <c r="DM775" t="str">
        <f t="shared" si="1496"/>
        <v/>
      </c>
      <c r="DN775" t="str">
        <f t="shared" si="1497"/>
        <v/>
      </c>
      <c r="DO775" t="str">
        <f t="shared" si="1498"/>
        <v/>
      </c>
      <c r="DP775" t="str">
        <f t="shared" si="1499"/>
        <v/>
      </c>
      <c r="DQ775" t="str">
        <f t="shared" si="1500"/>
        <v/>
      </c>
      <c r="DR775" t="str">
        <f t="shared" si="1501"/>
        <v/>
      </c>
      <c r="DS775" t="str">
        <f t="shared" si="1502"/>
        <v/>
      </c>
      <c r="DT775" t="str">
        <f t="shared" si="1503"/>
        <v/>
      </c>
      <c r="DU775">
        <f t="shared" si="1504"/>
        <v>0</v>
      </c>
      <c r="DV775">
        <f t="shared" si="1505"/>
        <v>0</v>
      </c>
      <c r="DW775">
        <f t="shared" si="1506"/>
        <v>0</v>
      </c>
      <c r="DX775" t="str">
        <f t="shared" si="1507"/>
        <v/>
      </c>
      <c r="DY775" t="str">
        <f t="shared" si="1508"/>
        <v/>
      </c>
      <c r="DZ775" t="str">
        <f t="shared" si="1509"/>
        <v/>
      </c>
      <c r="EA775" s="5">
        <f t="shared" si="1510"/>
        <v>0</v>
      </c>
      <c r="EB775" s="3">
        <f t="shared" si="1511"/>
        <v>0</v>
      </c>
    </row>
    <row r="776" spans="2:132" x14ac:dyDescent="0.2">
      <c r="B776">
        <v>771</v>
      </c>
      <c r="C776" s="3">
        <f>Zisk!D790</f>
        <v>0</v>
      </c>
      <c r="D776">
        <f>Zisk!E790</f>
        <v>0</v>
      </c>
      <c r="E776" s="66" t="str">
        <f t="shared" si="1398"/>
        <v/>
      </c>
      <c r="F776" t="str">
        <f t="shared" si="1399"/>
        <v/>
      </c>
      <c r="G776" s="66" t="str">
        <f t="shared" si="1400"/>
        <v/>
      </c>
      <c r="J776">
        <f>VstupniParametry_SKRYT!$D$5</f>
        <v>0.02</v>
      </c>
      <c r="K776">
        <f>VstupniParametry_SKRYT!$D$6</f>
        <v>0.06</v>
      </c>
      <c r="L776">
        <f>VstupniParametry_SKRYT!$D$7</f>
        <v>0.06</v>
      </c>
      <c r="M776">
        <f>VstupniParametry_SKRYT!$D$8</f>
        <v>0.06</v>
      </c>
      <c r="N776">
        <f>VstupniParametry_SKRYT!$D$9</f>
        <v>1.7999999999999999E-2</v>
      </c>
      <c r="O776" s="27">
        <f>VstupniParametry_SKRYT!$D$10</f>
        <v>0.01</v>
      </c>
      <c r="P776" s="27">
        <f>VstupniParametry_SKRYT!$D$11</f>
        <v>0.01</v>
      </c>
      <c r="Q776" s="27">
        <f>VstupniParametry_SKRYT!$D$12</f>
        <v>0.01</v>
      </c>
      <c r="R776" s="27">
        <f>VstupniParametry_SKRYT!$D$13</f>
        <v>0.01</v>
      </c>
      <c r="S776" s="27">
        <f>VstupniParametry_SKRYT!$D$14</f>
        <v>0.01</v>
      </c>
      <c r="T776">
        <f t="shared" si="1401"/>
        <v>0</v>
      </c>
      <c r="U776">
        <f t="shared" si="1402"/>
        <v>0</v>
      </c>
      <c r="V776">
        <f t="shared" si="1403"/>
        <v>0</v>
      </c>
      <c r="W776">
        <f t="shared" si="1404"/>
        <v>0</v>
      </c>
      <c r="X776">
        <f t="shared" si="1405"/>
        <v>0</v>
      </c>
      <c r="Y776">
        <f t="shared" si="1406"/>
        <v>0</v>
      </c>
      <c r="Z776">
        <f t="shared" si="1407"/>
        <v>0</v>
      </c>
      <c r="AA776">
        <f t="shared" si="1408"/>
        <v>0</v>
      </c>
      <c r="AB776">
        <f t="shared" si="1409"/>
        <v>0</v>
      </c>
      <c r="AC776">
        <f t="shared" si="1410"/>
        <v>0</v>
      </c>
      <c r="AD776">
        <f t="shared" si="1411"/>
        <v>0</v>
      </c>
      <c r="AE776">
        <f t="shared" si="1412"/>
        <v>0</v>
      </c>
      <c r="AF776">
        <f t="shared" si="1413"/>
        <v>0</v>
      </c>
      <c r="AG776">
        <f t="shared" si="1414"/>
        <v>0</v>
      </c>
      <c r="AH776">
        <f t="shared" si="1415"/>
        <v>0</v>
      </c>
      <c r="AI776">
        <f t="shared" si="1416"/>
        <v>0</v>
      </c>
      <c r="AJ776">
        <f t="shared" si="1417"/>
        <v>0</v>
      </c>
      <c r="AK776">
        <f t="shared" si="1418"/>
        <v>0</v>
      </c>
      <c r="AL776">
        <f t="shared" si="1419"/>
        <v>0</v>
      </c>
      <c r="AM776">
        <f t="shared" si="1420"/>
        <v>0</v>
      </c>
      <c r="AN776">
        <f t="shared" si="1421"/>
        <v>0</v>
      </c>
      <c r="AO776">
        <f t="shared" si="1422"/>
        <v>0</v>
      </c>
      <c r="AP776">
        <f t="shared" si="1423"/>
        <v>0</v>
      </c>
      <c r="AQ776">
        <f t="shared" si="1424"/>
        <v>0</v>
      </c>
      <c r="AR776">
        <f t="shared" si="1425"/>
        <v>0</v>
      </c>
      <c r="AS776">
        <f t="shared" si="1426"/>
        <v>0</v>
      </c>
      <c r="AT776">
        <f t="shared" si="1512"/>
        <v>0</v>
      </c>
      <c r="AU776">
        <f t="shared" si="1427"/>
        <v>0</v>
      </c>
      <c r="AV776">
        <f t="shared" si="1428"/>
        <v>0</v>
      </c>
      <c r="AW776">
        <f t="shared" si="1513"/>
        <v>0</v>
      </c>
      <c r="AX776">
        <f t="shared" si="1429"/>
        <v>0</v>
      </c>
      <c r="AY776">
        <f t="shared" si="1430"/>
        <v>0</v>
      </c>
      <c r="AZ776">
        <f t="shared" si="1431"/>
        <v>0</v>
      </c>
      <c r="BA776">
        <f t="shared" si="1432"/>
        <v>0</v>
      </c>
      <c r="BB776">
        <f t="shared" si="1433"/>
        <v>0</v>
      </c>
      <c r="BC776">
        <f t="shared" si="1434"/>
        <v>0</v>
      </c>
      <c r="BD776">
        <f t="shared" si="1435"/>
        <v>0</v>
      </c>
      <c r="BE776">
        <f t="shared" si="1436"/>
        <v>0</v>
      </c>
      <c r="BF776">
        <f t="shared" si="1437"/>
        <v>0</v>
      </c>
      <c r="BG776">
        <f t="shared" si="1438"/>
        <v>0</v>
      </c>
      <c r="BH776">
        <f t="shared" si="1439"/>
        <v>0</v>
      </c>
      <c r="BI776">
        <f t="shared" si="1440"/>
        <v>0</v>
      </c>
      <c r="BJ776">
        <f t="shared" si="1441"/>
        <v>0</v>
      </c>
      <c r="BK776">
        <f t="shared" si="1442"/>
        <v>0</v>
      </c>
      <c r="BL776">
        <f t="shared" si="1443"/>
        <v>0</v>
      </c>
      <c r="BM776">
        <f t="shared" si="1444"/>
        <v>0</v>
      </c>
      <c r="BN776">
        <f t="shared" si="1445"/>
        <v>0</v>
      </c>
      <c r="BO776">
        <f t="shared" si="1446"/>
        <v>0</v>
      </c>
      <c r="BP776">
        <f t="shared" si="1447"/>
        <v>0</v>
      </c>
      <c r="BQ776">
        <f t="shared" si="1448"/>
        <v>0</v>
      </c>
      <c r="BR776">
        <f t="shared" si="1449"/>
        <v>0</v>
      </c>
      <c r="BS776">
        <f t="shared" si="1450"/>
        <v>0</v>
      </c>
      <c r="BT776">
        <f t="shared" si="1451"/>
        <v>0</v>
      </c>
      <c r="BU776">
        <f t="shared" si="1452"/>
        <v>0</v>
      </c>
      <c r="BV776">
        <f t="shared" si="1453"/>
        <v>0</v>
      </c>
      <c r="BW776">
        <f t="shared" si="1454"/>
        <v>0</v>
      </c>
      <c r="BX776">
        <f t="shared" si="1455"/>
        <v>0</v>
      </c>
      <c r="BY776">
        <f t="shared" si="1456"/>
        <v>0</v>
      </c>
      <c r="BZ776">
        <f t="shared" si="1457"/>
        <v>0</v>
      </c>
      <c r="CA776">
        <f t="shared" si="1458"/>
        <v>0</v>
      </c>
      <c r="CB776">
        <f t="shared" si="1459"/>
        <v>0</v>
      </c>
      <c r="CC776">
        <f t="shared" si="1460"/>
        <v>0</v>
      </c>
      <c r="CD776">
        <f t="shared" si="1461"/>
        <v>0</v>
      </c>
      <c r="CE776">
        <f t="shared" si="1462"/>
        <v>0</v>
      </c>
      <c r="CF776">
        <f t="shared" si="1463"/>
        <v>0</v>
      </c>
      <c r="CG776">
        <f t="shared" si="1464"/>
        <v>0</v>
      </c>
      <c r="CH776">
        <f t="shared" si="1465"/>
        <v>0</v>
      </c>
      <c r="CI776">
        <f t="shared" si="1466"/>
        <v>0</v>
      </c>
      <c r="CJ776">
        <f t="shared" si="1467"/>
        <v>0</v>
      </c>
      <c r="CK776">
        <f t="shared" si="1468"/>
        <v>0</v>
      </c>
      <c r="CL776" t="str">
        <f t="shared" si="1469"/>
        <v/>
      </c>
      <c r="CM776" t="str">
        <f t="shared" si="1470"/>
        <v/>
      </c>
      <c r="CN776" t="str">
        <f t="shared" si="1471"/>
        <v/>
      </c>
      <c r="CO776" t="str">
        <f t="shared" si="1472"/>
        <v/>
      </c>
      <c r="CP776" t="str">
        <f t="shared" si="1473"/>
        <v/>
      </c>
      <c r="CQ776" t="str">
        <f t="shared" si="1474"/>
        <v/>
      </c>
      <c r="CR776" t="str">
        <f t="shared" si="1475"/>
        <v/>
      </c>
      <c r="CS776" t="str">
        <f t="shared" si="1476"/>
        <v/>
      </c>
      <c r="CT776" t="str">
        <f t="shared" si="1477"/>
        <v/>
      </c>
      <c r="CU776" t="str">
        <f t="shared" si="1478"/>
        <v/>
      </c>
      <c r="CV776" t="str">
        <f t="shared" si="1479"/>
        <v/>
      </c>
      <c r="CW776" t="str">
        <f t="shared" si="1480"/>
        <v/>
      </c>
      <c r="CX776" t="str">
        <f t="shared" si="1481"/>
        <v/>
      </c>
      <c r="CY776" t="str">
        <f t="shared" si="1482"/>
        <v/>
      </c>
      <c r="CZ776" t="str">
        <f t="shared" si="1483"/>
        <v/>
      </c>
      <c r="DA776" t="str">
        <f t="shared" si="1484"/>
        <v/>
      </c>
      <c r="DB776" t="str">
        <f t="shared" si="1485"/>
        <v/>
      </c>
      <c r="DC776" t="str">
        <f t="shared" si="1486"/>
        <v/>
      </c>
      <c r="DD776" t="str">
        <f t="shared" si="1487"/>
        <v/>
      </c>
      <c r="DE776" t="str">
        <f t="shared" si="1488"/>
        <v/>
      </c>
      <c r="DF776" t="str">
        <f t="shared" si="1489"/>
        <v/>
      </c>
      <c r="DG776" t="str">
        <f t="shared" si="1490"/>
        <v/>
      </c>
      <c r="DH776" t="str">
        <f t="shared" si="1491"/>
        <v/>
      </c>
      <c r="DI776" t="str">
        <f t="shared" si="1492"/>
        <v/>
      </c>
      <c r="DJ776" t="str">
        <f t="shared" si="1493"/>
        <v/>
      </c>
      <c r="DK776" t="str">
        <f t="shared" si="1494"/>
        <v/>
      </c>
      <c r="DL776" t="str">
        <f t="shared" si="1495"/>
        <v/>
      </c>
      <c r="DM776" t="str">
        <f t="shared" si="1496"/>
        <v/>
      </c>
      <c r="DN776" t="str">
        <f t="shared" si="1497"/>
        <v/>
      </c>
      <c r="DO776" t="str">
        <f t="shared" si="1498"/>
        <v/>
      </c>
      <c r="DP776" t="str">
        <f t="shared" si="1499"/>
        <v/>
      </c>
      <c r="DQ776" t="str">
        <f t="shared" si="1500"/>
        <v/>
      </c>
      <c r="DR776" t="str">
        <f t="shared" si="1501"/>
        <v/>
      </c>
      <c r="DS776" t="str">
        <f t="shared" si="1502"/>
        <v/>
      </c>
      <c r="DT776" t="str">
        <f t="shared" si="1503"/>
        <v/>
      </c>
      <c r="DU776">
        <f t="shared" si="1504"/>
        <v>0</v>
      </c>
      <c r="DV776">
        <f t="shared" si="1505"/>
        <v>0</v>
      </c>
      <c r="DW776">
        <f t="shared" si="1506"/>
        <v>0</v>
      </c>
      <c r="DX776" t="str">
        <f t="shared" si="1507"/>
        <v/>
      </c>
      <c r="DY776" t="str">
        <f t="shared" si="1508"/>
        <v/>
      </c>
      <c r="DZ776" t="str">
        <f t="shared" si="1509"/>
        <v/>
      </c>
      <c r="EA776" s="5">
        <f t="shared" si="1510"/>
        <v>0</v>
      </c>
      <c r="EB776" s="3">
        <f t="shared" si="1511"/>
        <v>0</v>
      </c>
    </row>
    <row r="777" spans="2:132" x14ac:dyDescent="0.2">
      <c r="B777" s="25">
        <v>772</v>
      </c>
      <c r="C777" s="26">
        <f>Zisk!D791</f>
        <v>0</v>
      </c>
      <c r="D777">
        <f>Zisk!E791</f>
        <v>0</v>
      </c>
      <c r="E777" s="66" t="str">
        <f t="shared" ref="E777:E782" si="1514">IF(D777=0,"",$E$2-$D777)</f>
        <v/>
      </c>
      <c r="F777" t="str">
        <f t="shared" ref="F777:F782" si="1515">IF(D777=0,"",IF($E777&lt;29,$E777,29))</f>
        <v/>
      </c>
      <c r="G777" s="66" t="str">
        <f t="shared" ref="G777:G782" si="1516">IF(D777=0,"",($E$2-$F777)+1)</f>
        <v/>
      </c>
      <c r="H777" s="25"/>
      <c r="I777" s="25"/>
      <c r="J777">
        <f>VstupniParametry_SKRYT!$D$5</f>
        <v>0.02</v>
      </c>
      <c r="K777">
        <f>VstupniParametry_SKRYT!$D$6</f>
        <v>0.06</v>
      </c>
      <c r="L777">
        <f>VstupniParametry_SKRYT!$D$7</f>
        <v>0.06</v>
      </c>
      <c r="M777">
        <f>VstupniParametry_SKRYT!$D$8</f>
        <v>0.06</v>
      </c>
      <c r="N777">
        <f>VstupniParametry_SKRYT!$D$9</f>
        <v>1.7999999999999999E-2</v>
      </c>
      <c r="O777" s="27">
        <f>VstupniParametry_SKRYT!$D$10</f>
        <v>0.01</v>
      </c>
      <c r="P777" s="27">
        <f>VstupniParametry_SKRYT!$D$11</f>
        <v>0.01</v>
      </c>
      <c r="Q777" s="27">
        <f>VstupniParametry_SKRYT!$D$12</f>
        <v>0.01</v>
      </c>
      <c r="R777" s="27">
        <f>VstupniParametry_SKRYT!$D$13</f>
        <v>0.01</v>
      </c>
      <c r="S777" s="27">
        <f>VstupniParametry_SKRYT!$D$14</f>
        <v>0.01</v>
      </c>
      <c r="T777">
        <f t="shared" ref="T777:T782" si="1517">IF($G777=T$4,1,IF(T$4&lt;$G777,0,S777+1))</f>
        <v>0</v>
      </c>
      <c r="U777">
        <f t="shared" ref="U777:U782" si="1518">IF($G777=U$4,1,IF(U$4&lt;$G777,0,T777+1))</f>
        <v>0</v>
      </c>
      <c r="V777">
        <f t="shared" ref="V777:V782" si="1519">IF($G777=V$4,1,IF(V$4&lt;$G777,0,U777+1))</f>
        <v>0</v>
      </c>
      <c r="W777">
        <f t="shared" ref="W777:W782" si="1520">IF($G777=W$4,1,IF(W$4&lt;$G777,0,V777+1))</f>
        <v>0</v>
      </c>
      <c r="X777">
        <f t="shared" ref="X777:X782" si="1521">IF($G777=X$4,1,IF(X$4&lt;$G777,0,W777+1))</f>
        <v>0</v>
      </c>
      <c r="Y777">
        <f t="shared" ref="Y777:Y782" si="1522">IF($G777=Y$4,1,IF(Y$4&lt;$G777,0,X777+1))</f>
        <v>0</v>
      </c>
      <c r="Z777">
        <f t="shared" ref="Z777:Z782" si="1523">IF($G777=Z$4,1,IF(Z$4&lt;$G777,0,Y777+1))</f>
        <v>0</v>
      </c>
      <c r="AA777">
        <f t="shared" ref="AA777:AA782" si="1524">IF($G777=AA$4,1,IF(AA$4&lt;$G777,0,Z777+1))</f>
        <v>0</v>
      </c>
      <c r="AB777">
        <f t="shared" ref="AB777:AB782" si="1525">IF($G777=AB$4,1,IF(AB$4&lt;$G777,0,AA777+1))</f>
        <v>0</v>
      </c>
      <c r="AC777">
        <f t="shared" ref="AC777:AC782" si="1526">IF($G777=AC$4,1,IF(AC$4&lt;$G777,0,AB777+1))</f>
        <v>0</v>
      </c>
      <c r="AD777">
        <f t="shared" ref="AD777:AD782" si="1527">IF($G777=AD$4,1,IF(AD$4&lt;$G777,0,AC777+1))</f>
        <v>0</v>
      </c>
      <c r="AE777">
        <f t="shared" ref="AE777:AE782" si="1528">IF($G777=AE$4,1,IF(AE$4&lt;$G777,0,AD777+1))</f>
        <v>0</v>
      </c>
      <c r="AF777">
        <f t="shared" ref="AF777:AF782" si="1529">IF($G777=AF$4,1,IF(AF$4&lt;$G777,0,AE777+1))</f>
        <v>0</v>
      </c>
      <c r="AG777">
        <f t="shared" ref="AG777:AG782" si="1530">IF($G777=AG$4,1,IF(AG$4&lt;$G777,0,AF777+1))</f>
        <v>0</v>
      </c>
      <c r="AH777">
        <f t="shared" ref="AH777:AH782" si="1531">IF($G777=AH$4,1,IF(AH$4&lt;$G777,0,AG777+1))</f>
        <v>0</v>
      </c>
      <c r="AI777">
        <f t="shared" ref="AI777:AI782" si="1532">IF($G777=AI$4,1,IF(AI$4&lt;$G777,0,AH777+1))</f>
        <v>0</v>
      </c>
      <c r="AJ777">
        <f t="shared" ref="AJ777:AJ782" si="1533">IF($G777=AJ$4,1,IF(AJ$4&lt;$G777,0,AI777+1))</f>
        <v>0</v>
      </c>
      <c r="AK777">
        <f t="shared" ref="AK777:AK782" si="1534">IF($G777=AK$4,1,IF(AK$4&lt;$G777,0,AJ777+1))</f>
        <v>0</v>
      </c>
      <c r="AL777">
        <f t="shared" ref="AL777:AL782" si="1535">IF($G777=AL$4,1,IF(AL$4&lt;$G777,0,AK777+1))</f>
        <v>0</v>
      </c>
      <c r="AM777">
        <f t="shared" ref="AM777:AM782" si="1536">IF($G777=AM$4,1,IF(AM$4&lt;$G777,0,AL777+1))</f>
        <v>0</v>
      </c>
      <c r="AN777">
        <f t="shared" ref="AN777:AN782" si="1537">IF($G777=AN$4,1,IF(AN$4&lt;$G777,0,AM777+1))</f>
        <v>0</v>
      </c>
      <c r="AO777">
        <f t="shared" ref="AO777:AO782" si="1538">IF($G777=AO$4,1,IF(AO$4&lt;$G777,0,AN777+1))</f>
        <v>0</v>
      </c>
      <c r="AP777">
        <f t="shared" ref="AP777:AP782" si="1539">IF($G777=AP$4,1,IF(AP$4&lt;$G777,0,AO777+1))</f>
        <v>0</v>
      </c>
      <c r="AQ777">
        <f t="shared" ref="AQ777:AQ782" si="1540">IF($G777=AQ$4,1,IF(AQ$4&lt;$G777,0,AP777+1))</f>
        <v>0</v>
      </c>
      <c r="AR777">
        <f t="shared" ref="AR777:AR782" si="1541">IF($G777=AR$4,1,IF(AR$4&lt;$G777,0,AQ777+1))</f>
        <v>0</v>
      </c>
      <c r="AS777">
        <f t="shared" ref="AS777:AS782" si="1542">IF($G777=AS$4,1,IF(AS$4&lt;$G777,0,AR777+1))</f>
        <v>0</v>
      </c>
      <c r="AT777">
        <f t="shared" si="1512"/>
        <v>0</v>
      </c>
      <c r="AU777">
        <f t="shared" ref="AU777:AU782" si="1543">IF($G777&lt;AU$4,AT777+1,IF(AU$4=$G777,1,0))</f>
        <v>0</v>
      </c>
      <c r="AV777">
        <f t="shared" ref="AV777:AV782" si="1544">IF($G777&lt;AV$4,AU777+1,IF(AV$4=$G777,1,0))</f>
        <v>0</v>
      </c>
      <c r="AW777">
        <f t="shared" si="1513"/>
        <v>0</v>
      </c>
      <c r="AX777">
        <f t="shared" ref="AX777:AX782" si="1545">IF(AX$4&gt;$E$2,0,IF($G777&lt;AX$4,AW777+1,IF(AX$4=$G777,1,0)))</f>
        <v>0</v>
      </c>
      <c r="AY777">
        <f t="shared" ref="AY777:AY782" si="1546">IF(AY$4&gt;$E$2,0,IF($G777&lt;AY$4,AX777+1,IF(AY$4=$G777,1,0)))</f>
        <v>0</v>
      </c>
      <c r="AZ777">
        <f t="shared" ref="AZ777:AZ782" si="1547">IF(AZ$4&gt;$E$2,0,IF($G777&lt;AZ$4,AY777+1,IF(AZ$4=$G777,1,0)))</f>
        <v>0</v>
      </c>
      <c r="BA777">
        <f t="shared" ref="BA777:BA782" si="1548">IF(BA$4&gt;$E$2,0,IF($G777&lt;BA$4,AZ777+1,IF(BA$4=$G777,1,0)))</f>
        <v>0</v>
      </c>
      <c r="BB777">
        <f t="shared" ref="BB777:BB782" si="1549">IF(BB$4&gt;$E$2,0,IF($G777&lt;BB$4,BA777+1,IF(BB$4=$G777,1,0)))</f>
        <v>0</v>
      </c>
      <c r="BC777">
        <f t="shared" ref="BC777:BC782" si="1550">T777</f>
        <v>0</v>
      </c>
      <c r="BD777">
        <f t="shared" ref="BD777:BD782" si="1551">U777</f>
        <v>0</v>
      </c>
      <c r="BE777">
        <f t="shared" ref="BE777:BE782" si="1552">V777</f>
        <v>0</v>
      </c>
      <c r="BF777">
        <f t="shared" ref="BF777:BF782" si="1553">W777</f>
        <v>0</v>
      </c>
      <c r="BG777">
        <f t="shared" ref="BG777:BG782" si="1554">X777</f>
        <v>0</v>
      </c>
      <c r="BH777">
        <f t="shared" ref="BH777:BH782" si="1555">Y777</f>
        <v>0</v>
      </c>
      <c r="BI777">
        <f t="shared" ref="BI777:BI782" si="1556">Z777</f>
        <v>0</v>
      </c>
      <c r="BJ777">
        <f t="shared" ref="BJ777:BJ782" si="1557">AA777</f>
        <v>0</v>
      </c>
      <c r="BK777">
        <f t="shared" ref="BK777:BK782" si="1558">AB777</f>
        <v>0</v>
      </c>
      <c r="BL777">
        <f t="shared" ref="BL777:BL782" si="1559">AC777</f>
        <v>0</v>
      </c>
      <c r="BM777">
        <f t="shared" ref="BM777:BM782" si="1560">AD777</f>
        <v>0</v>
      </c>
      <c r="BN777">
        <f t="shared" ref="BN777:BN782" si="1561">AE777</f>
        <v>0</v>
      </c>
      <c r="BO777">
        <f t="shared" ref="BO777:BO782" si="1562">AF777</f>
        <v>0</v>
      </c>
      <c r="BP777">
        <f t="shared" ref="BP777:BP782" si="1563">AG777</f>
        <v>0</v>
      </c>
      <c r="BQ777">
        <f t="shared" ref="BQ777:BQ782" si="1564">AH777</f>
        <v>0</v>
      </c>
      <c r="BR777">
        <f t="shared" ref="BR777:BR782" si="1565">AI777</f>
        <v>0</v>
      </c>
      <c r="BS777">
        <f t="shared" ref="BS777:BS782" si="1566">AJ777</f>
        <v>0</v>
      </c>
      <c r="BT777">
        <f t="shared" ref="BT777:BT782" si="1567">AK777</f>
        <v>0</v>
      </c>
      <c r="BU777">
        <f t="shared" ref="BU777:BU782" si="1568">AL777</f>
        <v>0</v>
      </c>
      <c r="BV777">
        <f t="shared" ref="BV777:BV782" si="1569">AM777</f>
        <v>0</v>
      </c>
      <c r="BW777">
        <f t="shared" ref="BW777:BW782" si="1570">AN777</f>
        <v>0</v>
      </c>
      <c r="BX777">
        <f t="shared" ref="BX777:BX782" si="1571">AO777</f>
        <v>0</v>
      </c>
      <c r="BY777">
        <f t="shared" ref="BY777:BY782" si="1572">AP777</f>
        <v>0</v>
      </c>
      <c r="BZ777">
        <f t="shared" ref="BZ777:BZ782" si="1573">AQ777</f>
        <v>0</v>
      </c>
      <c r="CA777">
        <f t="shared" ref="CA777:CA782" si="1574">AR777</f>
        <v>0</v>
      </c>
      <c r="CB777">
        <f t="shared" ref="CB777:CB782" si="1575">AS777</f>
        <v>0</v>
      </c>
      <c r="CC777">
        <f t="shared" ref="CC777:CC782" si="1576">CB777+AT777</f>
        <v>0</v>
      </c>
      <c r="CD777">
        <f t="shared" ref="CD777:CD782" si="1577">CB777+AU777</f>
        <v>0</v>
      </c>
      <c r="CE777">
        <f t="shared" ref="CE777:CE782" si="1578">CB777+AV777</f>
        <v>0</v>
      </c>
      <c r="CF777">
        <f t="shared" ref="CF777:CF782" si="1579">$CE777+AW777</f>
        <v>0</v>
      </c>
      <c r="CG777">
        <f t="shared" ref="CG777:CG782" si="1580">$CE777+AX777</f>
        <v>0</v>
      </c>
      <c r="CH777">
        <f t="shared" ref="CH777:CH782" si="1581">$CE777+AY777</f>
        <v>0</v>
      </c>
      <c r="CI777">
        <f t="shared" ref="CI777:CI782" si="1582">$CE777+AZ777</f>
        <v>0</v>
      </c>
      <c r="CJ777">
        <f t="shared" ref="CJ777:CJ782" si="1583">$CE777+BA777</f>
        <v>0</v>
      </c>
      <c r="CK777">
        <f t="shared" ref="CK777:CK782" si="1584">$CE777+BB777</f>
        <v>0</v>
      </c>
      <c r="CL777" t="str">
        <f t="shared" ref="CL777:CL782" si="1585">IF(T777=0,"",1+$J$6)</f>
        <v/>
      </c>
      <c r="CM777" t="str">
        <f t="shared" ref="CM777:CM782" si="1586">IF(U777=0,"",1+$J$6)</f>
        <v/>
      </c>
      <c r="CN777" t="str">
        <f t="shared" ref="CN777:CN782" si="1587">IF(V777=0,"",1+$J$6)</f>
        <v/>
      </c>
      <c r="CO777" t="str">
        <f t="shared" ref="CO777:CO782" si="1588">IF(W777=0,"",1+$J$6)</f>
        <v/>
      </c>
      <c r="CP777" t="str">
        <f t="shared" ref="CP777:CP782" si="1589">IF(X777=0,"",1+$J$6)</f>
        <v/>
      </c>
      <c r="CQ777" t="str">
        <f t="shared" ref="CQ777:CQ782" si="1590">IF(Y777=0,"",1+$J$6)</f>
        <v/>
      </c>
      <c r="CR777" t="str">
        <f t="shared" ref="CR777:CR782" si="1591">IF(Z777=0,"",1+$J$6)</f>
        <v/>
      </c>
      <c r="CS777" t="str">
        <f t="shared" ref="CS777:CS782" si="1592">IF(AA777=0,"",1+$J$6)</f>
        <v/>
      </c>
      <c r="CT777" t="str">
        <f t="shared" ref="CT777:CT782" si="1593">IF(AB777=0,"",1+$J$6)</f>
        <v/>
      </c>
      <c r="CU777" t="str">
        <f t="shared" ref="CU777:CU782" si="1594">IF(AC777=0,"",1+$J$6)</f>
        <v/>
      </c>
      <c r="CV777" t="str">
        <f t="shared" ref="CV777:CV782" si="1595">IF(AD777=0,"",1+$J$6)</f>
        <v/>
      </c>
      <c r="CW777" t="str">
        <f t="shared" ref="CW777:CW782" si="1596">IF(AE777=0,"",1+$J$6)</f>
        <v/>
      </c>
      <c r="CX777" t="str">
        <f t="shared" ref="CX777:CX782" si="1597">IF(AF777=0,"",1+$J$6)</f>
        <v/>
      </c>
      <c r="CY777" t="str">
        <f t="shared" ref="CY777:CY782" si="1598">IF(AG777=0,"",1+$J$6)</f>
        <v/>
      </c>
      <c r="CZ777" t="str">
        <f t="shared" ref="CZ777:CZ782" si="1599">IF(AH777=0,"",1+$J$6)</f>
        <v/>
      </c>
      <c r="DA777" t="str">
        <f t="shared" ref="DA777:DA782" si="1600">IF(AI777=0,"",1+$J$6)</f>
        <v/>
      </c>
      <c r="DB777" t="str">
        <f t="shared" ref="DB777:DB782" si="1601">IF(AJ777=0,"",1+$J$6)</f>
        <v/>
      </c>
      <c r="DC777" t="str">
        <f t="shared" ref="DC777:DC782" si="1602">IF(AK777=0,"",1+$J$6)</f>
        <v/>
      </c>
      <c r="DD777" t="str">
        <f t="shared" ref="DD777:DD782" si="1603">IF(AL777=0,"",1+$J$6)</f>
        <v/>
      </c>
      <c r="DE777" t="str">
        <f t="shared" ref="DE777:DE782" si="1604">IF(AM777=0,"",1+$J$6)</f>
        <v/>
      </c>
      <c r="DF777" t="str">
        <f t="shared" ref="DF777:DF782" si="1605">IF(AN777=0,"",1+$J$6)</f>
        <v/>
      </c>
      <c r="DG777" t="str">
        <f t="shared" ref="DG777:DG782" si="1606">IF(AO777=0,"",1+$J$6)</f>
        <v/>
      </c>
      <c r="DH777" t="str">
        <f t="shared" ref="DH777:DH782" si="1607">IF(AP777=0,"",1+$J$6)</f>
        <v/>
      </c>
      <c r="DI777" t="str">
        <f t="shared" ref="DI777:DI782" si="1608">IF(AQ777=0,"",1+$J$6)</f>
        <v/>
      </c>
      <c r="DJ777" t="str">
        <f t="shared" ref="DJ777:DJ782" si="1609">IF(AR777=0,"",1+$J$6)</f>
        <v/>
      </c>
      <c r="DK777" t="str">
        <f t="shared" ref="DK777:DK782" si="1610">IF(AS777=0,"",1+$J$6)</f>
        <v/>
      </c>
      <c r="DL777" t="str">
        <f t="shared" ref="DL777:DL782" si="1611">IF(AT777=0,"",1+K777)</f>
        <v/>
      </c>
      <c r="DM777" t="str">
        <f t="shared" ref="DM777:DM782" si="1612">IF(AU777=0,"",1+L777)</f>
        <v/>
      </c>
      <c r="DN777" t="str">
        <f t="shared" ref="DN777:DN782" si="1613">IF(AV777=0,"",1+M777)</f>
        <v/>
      </c>
      <c r="DO777" t="str">
        <f t="shared" ref="DO777:DO782" si="1614">IF(AW777=0,"",1+N777)</f>
        <v/>
      </c>
      <c r="DP777" t="str">
        <f t="shared" ref="DP777:DP782" si="1615">IF(AX777=0,"",1+O777)</f>
        <v/>
      </c>
      <c r="DQ777" t="str">
        <f t="shared" ref="DQ777:DQ782" si="1616">IF(AY777=0,"",1+P777)</f>
        <v/>
      </c>
      <c r="DR777" t="str">
        <f t="shared" ref="DR777:DR782" si="1617">IF(AZ777=0,"",1+Q777)</f>
        <v/>
      </c>
      <c r="DS777" t="str">
        <f t="shared" ref="DS777:DS782" si="1618">IF(BA777=0,"",1+R777)</f>
        <v/>
      </c>
      <c r="DT777" t="str">
        <f t="shared" ref="DT777:DT782" si="1619">IF(BB777=0,"",1+S777)</f>
        <v/>
      </c>
      <c r="DU777">
        <f t="shared" ref="DU777:DU782" si="1620">PRODUCT(CL777:DK777)</f>
        <v>0</v>
      </c>
      <c r="DV777">
        <f t="shared" ref="DV777:DV782" si="1621">PRODUCT(DL777:DN777)</f>
        <v>0</v>
      </c>
      <c r="DW777">
        <f t="shared" ref="DW777:DW782" si="1622">PRODUCT(DO777:DT777)</f>
        <v>0</v>
      </c>
      <c r="DX777" t="str">
        <f t="shared" ref="DX777:DX782" si="1623">IF(DU777=0,"",DU777)</f>
        <v/>
      </c>
      <c r="DY777" t="str">
        <f t="shared" ref="DY777:DY782" si="1624">IF(DV777=0,"",DV777)</f>
        <v/>
      </c>
      <c r="DZ777" t="str">
        <f t="shared" ref="DZ777:DZ782" si="1625">IF(DW777=0,"",DW777)</f>
        <v/>
      </c>
      <c r="EA777" s="5">
        <f t="shared" ref="EA777:EA782" si="1626">IF(D777=$E$2,1,PRODUCT(DX777:DZ777))</f>
        <v>0</v>
      </c>
      <c r="EB777" s="3">
        <f t="shared" ref="EB777:EB782" si="1627">C777*EA777</f>
        <v>0</v>
      </c>
    </row>
    <row r="778" spans="2:132" x14ac:dyDescent="0.2">
      <c r="B778">
        <v>773</v>
      </c>
      <c r="C778" s="3">
        <f>Zisk!D792</f>
        <v>0</v>
      </c>
      <c r="D778">
        <f>Zisk!E792</f>
        <v>0</v>
      </c>
      <c r="E778" s="66" t="str">
        <f t="shared" si="1514"/>
        <v/>
      </c>
      <c r="F778" t="str">
        <f t="shared" si="1515"/>
        <v/>
      </c>
      <c r="G778" s="66" t="str">
        <f t="shared" si="1516"/>
        <v/>
      </c>
      <c r="J778">
        <f>VstupniParametry_SKRYT!$D$5</f>
        <v>0.02</v>
      </c>
      <c r="K778">
        <f>VstupniParametry_SKRYT!$D$6</f>
        <v>0.06</v>
      </c>
      <c r="L778">
        <f>VstupniParametry_SKRYT!$D$7</f>
        <v>0.06</v>
      </c>
      <c r="M778">
        <f>VstupniParametry_SKRYT!$D$8</f>
        <v>0.06</v>
      </c>
      <c r="N778">
        <f>VstupniParametry_SKRYT!$D$9</f>
        <v>1.7999999999999999E-2</v>
      </c>
      <c r="O778" s="27">
        <f>VstupniParametry_SKRYT!$D$10</f>
        <v>0.01</v>
      </c>
      <c r="P778" s="27">
        <f>VstupniParametry_SKRYT!$D$11</f>
        <v>0.01</v>
      </c>
      <c r="Q778" s="27">
        <f>VstupniParametry_SKRYT!$D$12</f>
        <v>0.01</v>
      </c>
      <c r="R778" s="27">
        <f>VstupniParametry_SKRYT!$D$13</f>
        <v>0.01</v>
      </c>
      <c r="S778" s="27">
        <f>VstupniParametry_SKRYT!$D$14</f>
        <v>0.01</v>
      </c>
      <c r="T778">
        <f t="shared" si="1517"/>
        <v>0</v>
      </c>
      <c r="U778">
        <f t="shared" si="1518"/>
        <v>0</v>
      </c>
      <c r="V778">
        <f t="shared" si="1519"/>
        <v>0</v>
      </c>
      <c r="W778">
        <f t="shared" si="1520"/>
        <v>0</v>
      </c>
      <c r="X778">
        <f t="shared" si="1521"/>
        <v>0</v>
      </c>
      <c r="Y778">
        <f t="shared" si="1522"/>
        <v>0</v>
      </c>
      <c r="Z778">
        <f t="shared" si="1523"/>
        <v>0</v>
      </c>
      <c r="AA778">
        <f t="shared" si="1524"/>
        <v>0</v>
      </c>
      <c r="AB778">
        <f t="shared" si="1525"/>
        <v>0</v>
      </c>
      <c r="AC778">
        <f t="shared" si="1526"/>
        <v>0</v>
      </c>
      <c r="AD778">
        <f t="shared" si="1527"/>
        <v>0</v>
      </c>
      <c r="AE778">
        <f t="shared" si="1528"/>
        <v>0</v>
      </c>
      <c r="AF778">
        <f t="shared" si="1529"/>
        <v>0</v>
      </c>
      <c r="AG778">
        <f t="shared" si="1530"/>
        <v>0</v>
      </c>
      <c r="AH778">
        <f t="shared" si="1531"/>
        <v>0</v>
      </c>
      <c r="AI778">
        <f t="shared" si="1532"/>
        <v>0</v>
      </c>
      <c r="AJ778">
        <f t="shared" si="1533"/>
        <v>0</v>
      </c>
      <c r="AK778">
        <f t="shared" si="1534"/>
        <v>0</v>
      </c>
      <c r="AL778">
        <f t="shared" si="1535"/>
        <v>0</v>
      </c>
      <c r="AM778">
        <f t="shared" si="1536"/>
        <v>0</v>
      </c>
      <c r="AN778">
        <f t="shared" si="1537"/>
        <v>0</v>
      </c>
      <c r="AO778">
        <f t="shared" si="1538"/>
        <v>0</v>
      </c>
      <c r="AP778">
        <f t="shared" si="1539"/>
        <v>0</v>
      </c>
      <c r="AQ778">
        <f t="shared" si="1540"/>
        <v>0</v>
      </c>
      <c r="AR778">
        <f t="shared" si="1541"/>
        <v>0</v>
      </c>
      <c r="AS778">
        <f t="shared" si="1542"/>
        <v>0</v>
      </c>
      <c r="AT778">
        <f t="shared" si="1512"/>
        <v>0</v>
      </c>
      <c r="AU778">
        <f t="shared" si="1543"/>
        <v>0</v>
      </c>
      <c r="AV778">
        <f t="shared" si="1544"/>
        <v>0</v>
      </c>
      <c r="AW778">
        <f t="shared" si="1513"/>
        <v>0</v>
      </c>
      <c r="AX778">
        <f t="shared" si="1545"/>
        <v>0</v>
      </c>
      <c r="AY778">
        <f t="shared" si="1546"/>
        <v>0</v>
      </c>
      <c r="AZ778">
        <f t="shared" si="1547"/>
        <v>0</v>
      </c>
      <c r="BA778">
        <f t="shared" si="1548"/>
        <v>0</v>
      </c>
      <c r="BB778">
        <f t="shared" si="1549"/>
        <v>0</v>
      </c>
      <c r="BC778">
        <f t="shared" si="1550"/>
        <v>0</v>
      </c>
      <c r="BD778">
        <f t="shared" si="1551"/>
        <v>0</v>
      </c>
      <c r="BE778">
        <f t="shared" si="1552"/>
        <v>0</v>
      </c>
      <c r="BF778">
        <f t="shared" si="1553"/>
        <v>0</v>
      </c>
      <c r="BG778">
        <f t="shared" si="1554"/>
        <v>0</v>
      </c>
      <c r="BH778">
        <f t="shared" si="1555"/>
        <v>0</v>
      </c>
      <c r="BI778">
        <f t="shared" si="1556"/>
        <v>0</v>
      </c>
      <c r="BJ778">
        <f t="shared" si="1557"/>
        <v>0</v>
      </c>
      <c r="BK778">
        <f t="shared" si="1558"/>
        <v>0</v>
      </c>
      <c r="BL778">
        <f t="shared" si="1559"/>
        <v>0</v>
      </c>
      <c r="BM778">
        <f t="shared" si="1560"/>
        <v>0</v>
      </c>
      <c r="BN778">
        <f t="shared" si="1561"/>
        <v>0</v>
      </c>
      <c r="BO778">
        <f t="shared" si="1562"/>
        <v>0</v>
      </c>
      <c r="BP778">
        <f t="shared" si="1563"/>
        <v>0</v>
      </c>
      <c r="BQ778">
        <f t="shared" si="1564"/>
        <v>0</v>
      </c>
      <c r="BR778">
        <f t="shared" si="1565"/>
        <v>0</v>
      </c>
      <c r="BS778">
        <f t="shared" si="1566"/>
        <v>0</v>
      </c>
      <c r="BT778">
        <f t="shared" si="1567"/>
        <v>0</v>
      </c>
      <c r="BU778">
        <f t="shared" si="1568"/>
        <v>0</v>
      </c>
      <c r="BV778">
        <f t="shared" si="1569"/>
        <v>0</v>
      </c>
      <c r="BW778">
        <f t="shared" si="1570"/>
        <v>0</v>
      </c>
      <c r="BX778">
        <f t="shared" si="1571"/>
        <v>0</v>
      </c>
      <c r="BY778">
        <f t="shared" si="1572"/>
        <v>0</v>
      </c>
      <c r="BZ778">
        <f t="shared" si="1573"/>
        <v>0</v>
      </c>
      <c r="CA778">
        <f t="shared" si="1574"/>
        <v>0</v>
      </c>
      <c r="CB778">
        <f t="shared" si="1575"/>
        <v>0</v>
      </c>
      <c r="CC778">
        <f t="shared" si="1576"/>
        <v>0</v>
      </c>
      <c r="CD778">
        <f t="shared" si="1577"/>
        <v>0</v>
      </c>
      <c r="CE778">
        <f t="shared" si="1578"/>
        <v>0</v>
      </c>
      <c r="CF778">
        <f t="shared" si="1579"/>
        <v>0</v>
      </c>
      <c r="CG778">
        <f t="shared" si="1580"/>
        <v>0</v>
      </c>
      <c r="CH778">
        <f t="shared" si="1581"/>
        <v>0</v>
      </c>
      <c r="CI778">
        <f t="shared" si="1582"/>
        <v>0</v>
      </c>
      <c r="CJ778">
        <f t="shared" si="1583"/>
        <v>0</v>
      </c>
      <c r="CK778">
        <f t="shared" si="1584"/>
        <v>0</v>
      </c>
      <c r="CL778" t="str">
        <f t="shared" si="1585"/>
        <v/>
      </c>
      <c r="CM778" t="str">
        <f t="shared" si="1586"/>
        <v/>
      </c>
      <c r="CN778" t="str">
        <f t="shared" si="1587"/>
        <v/>
      </c>
      <c r="CO778" t="str">
        <f t="shared" si="1588"/>
        <v/>
      </c>
      <c r="CP778" t="str">
        <f t="shared" si="1589"/>
        <v/>
      </c>
      <c r="CQ778" t="str">
        <f t="shared" si="1590"/>
        <v/>
      </c>
      <c r="CR778" t="str">
        <f t="shared" si="1591"/>
        <v/>
      </c>
      <c r="CS778" t="str">
        <f t="shared" si="1592"/>
        <v/>
      </c>
      <c r="CT778" t="str">
        <f t="shared" si="1593"/>
        <v/>
      </c>
      <c r="CU778" t="str">
        <f t="shared" si="1594"/>
        <v/>
      </c>
      <c r="CV778" t="str">
        <f t="shared" si="1595"/>
        <v/>
      </c>
      <c r="CW778" t="str">
        <f t="shared" si="1596"/>
        <v/>
      </c>
      <c r="CX778" t="str">
        <f t="shared" si="1597"/>
        <v/>
      </c>
      <c r="CY778" t="str">
        <f t="shared" si="1598"/>
        <v/>
      </c>
      <c r="CZ778" t="str">
        <f t="shared" si="1599"/>
        <v/>
      </c>
      <c r="DA778" t="str">
        <f t="shared" si="1600"/>
        <v/>
      </c>
      <c r="DB778" t="str">
        <f t="shared" si="1601"/>
        <v/>
      </c>
      <c r="DC778" t="str">
        <f t="shared" si="1602"/>
        <v/>
      </c>
      <c r="DD778" t="str">
        <f t="shared" si="1603"/>
        <v/>
      </c>
      <c r="DE778" t="str">
        <f t="shared" si="1604"/>
        <v/>
      </c>
      <c r="DF778" t="str">
        <f t="shared" si="1605"/>
        <v/>
      </c>
      <c r="DG778" t="str">
        <f t="shared" si="1606"/>
        <v/>
      </c>
      <c r="DH778" t="str">
        <f t="shared" si="1607"/>
        <v/>
      </c>
      <c r="DI778" t="str">
        <f t="shared" si="1608"/>
        <v/>
      </c>
      <c r="DJ778" t="str">
        <f t="shared" si="1609"/>
        <v/>
      </c>
      <c r="DK778" t="str">
        <f t="shared" si="1610"/>
        <v/>
      </c>
      <c r="DL778" t="str">
        <f t="shared" si="1611"/>
        <v/>
      </c>
      <c r="DM778" t="str">
        <f t="shared" si="1612"/>
        <v/>
      </c>
      <c r="DN778" t="str">
        <f t="shared" si="1613"/>
        <v/>
      </c>
      <c r="DO778" t="str">
        <f t="shared" si="1614"/>
        <v/>
      </c>
      <c r="DP778" t="str">
        <f t="shared" si="1615"/>
        <v/>
      </c>
      <c r="DQ778" t="str">
        <f t="shared" si="1616"/>
        <v/>
      </c>
      <c r="DR778" t="str">
        <f t="shared" si="1617"/>
        <v/>
      </c>
      <c r="DS778" t="str">
        <f t="shared" si="1618"/>
        <v/>
      </c>
      <c r="DT778" t="str">
        <f t="shared" si="1619"/>
        <v/>
      </c>
      <c r="DU778">
        <f t="shared" si="1620"/>
        <v>0</v>
      </c>
      <c r="DV778">
        <f t="shared" si="1621"/>
        <v>0</v>
      </c>
      <c r="DW778">
        <f t="shared" si="1622"/>
        <v>0</v>
      </c>
      <c r="DX778" t="str">
        <f t="shared" si="1623"/>
        <v/>
      </c>
      <c r="DY778" t="str">
        <f t="shared" si="1624"/>
        <v/>
      </c>
      <c r="DZ778" t="str">
        <f t="shared" si="1625"/>
        <v/>
      </c>
      <c r="EA778" s="5">
        <f t="shared" si="1626"/>
        <v>0</v>
      </c>
      <c r="EB778" s="3">
        <f t="shared" si="1627"/>
        <v>0</v>
      </c>
    </row>
    <row r="779" spans="2:132" x14ac:dyDescent="0.2">
      <c r="B779" s="25">
        <v>774</v>
      </c>
      <c r="C779" s="26">
        <f>Zisk!D793</f>
        <v>0</v>
      </c>
      <c r="D779">
        <f>Zisk!E793</f>
        <v>0</v>
      </c>
      <c r="E779" s="66" t="str">
        <f t="shared" si="1514"/>
        <v/>
      </c>
      <c r="F779" t="str">
        <f t="shared" si="1515"/>
        <v/>
      </c>
      <c r="G779" s="66" t="str">
        <f t="shared" si="1516"/>
        <v/>
      </c>
      <c r="H779" s="25"/>
      <c r="I779" s="25"/>
      <c r="J779">
        <f>VstupniParametry_SKRYT!$D$5</f>
        <v>0.02</v>
      </c>
      <c r="K779">
        <f>VstupniParametry_SKRYT!$D$6</f>
        <v>0.06</v>
      </c>
      <c r="L779">
        <f>VstupniParametry_SKRYT!$D$7</f>
        <v>0.06</v>
      </c>
      <c r="M779">
        <f>VstupniParametry_SKRYT!$D$8</f>
        <v>0.06</v>
      </c>
      <c r="N779">
        <f>VstupniParametry_SKRYT!$D$9</f>
        <v>1.7999999999999999E-2</v>
      </c>
      <c r="O779" s="27">
        <f>VstupniParametry_SKRYT!$D$10</f>
        <v>0.01</v>
      </c>
      <c r="P779" s="27">
        <f>VstupniParametry_SKRYT!$D$11</f>
        <v>0.01</v>
      </c>
      <c r="Q779" s="27">
        <f>VstupniParametry_SKRYT!$D$12</f>
        <v>0.01</v>
      </c>
      <c r="R779" s="27">
        <f>VstupniParametry_SKRYT!$D$13</f>
        <v>0.01</v>
      </c>
      <c r="S779" s="27">
        <f>VstupniParametry_SKRYT!$D$14</f>
        <v>0.01</v>
      </c>
      <c r="T779">
        <f t="shared" si="1517"/>
        <v>0</v>
      </c>
      <c r="U779">
        <f t="shared" si="1518"/>
        <v>0</v>
      </c>
      <c r="V779">
        <f t="shared" si="1519"/>
        <v>0</v>
      </c>
      <c r="W779">
        <f t="shared" si="1520"/>
        <v>0</v>
      </c>
      <c r="X779">
        <f t="shared" si="1521"/>
        <v>0</v>
      </c>
      <c r="Y779">
        <f t="shared" si="1522"/>
        <v>0</v>
      </c>
      <c r="Z779">
        <f t="shared" si="1523"/>
        <v>0</v>
      </c>
      <c r="AA779">
        <f t="shared" si="1524"/>
        <v>0</v>
      </c>
      <c r="AB779">
        <f t="shared" si="1525"/>
        <v>0</v>
      </c>
      <c r="AC779">
        <f t="shared" si="1526"/>
        <v>0</v>
      </c>
      <c r="AD779">
        <f t="shared" si="1527"/>
        <v>0</v>
      </c>
      <c r="AE779">
        <f t="shared" si="1528"/>
        <v>0</v>
      </c>
      <c r="AF779">
        <f t="shared" si="1529"/>
        <v>0</v>
      </c>
      <c r="AG779">
        <f t="shared" si="1530"/>
        <v>0</v>
      </c>
      <c r="AH779">
        <f t="shared" si="1531"/>
        <v>0</v>
      </c>
      <c r="AI779">
        <f t="shared" si="1532"/>
        <v>0</v>
      </c>
      <c r="AJ779">
        <f t="shared" si="1533"/>
        <v>0</v>
      </c>
      <c r="AK779">
        <f t="shared" si="1534"/>
        <v>0</v>
      </c>
      <c r="AL779">
        <f t="shared" si="1535"/>
        <v>0</v>
      </c>
      <c r="AM779">
        <f t="shared" si="1536"/>
        <v>0</v>
      </c>
      <c r="AN779">
        <f t="shared" si="1537"/>
        <v>0</v>
      </c>
      <c r="AO779">
        <f t="shared" si="1538"/>
        <v>0</v>
      </c>
      <c r="AP779">
        <f t="shared" si="1539"/>
        <v>0</v>
      </c>
      <c r="AQ779">
        <f t="shared" si="1540"/>
        <v>0</v>
      </c>
      <c r="AR779">
        <f t="shared" si="1541"/>
        <v>0</v>
      </c>
      <c r="AS779">
        <f t="shared" si="1542"/>
        <v>0</v>
      </c>
      <c r="AT779">
        <f t="shared" si="1512"/>
        <v>0</v>
      </c>
      <c r="AU779">
        <f t="shared" si="1543"/>
        <v>0</v>
      </c>
      <c r="AV779">
        <f t="shared" si="1544"/>
        <v>0</v>
      </c>
      <c r="AW779">
        <f t="shared" si="1513"/>
        <v>0</v>
      </c>
      <c r="AX779">
        <f t="shared" si="1545"/>
        <v>0</v>
      </c>
      <c r="AY779">
        <f t="shared" si="1546"/>
        <v>0</v>
      </c>
      <c r="AZ779">
        <f t="shared" si="1547"/>
        <v>0</v>
      </c>
      <c r="BA779">
        <f t="shared" si="1548"/>
        <v>0</v>
      </c>
      <c r="BB779">
        <f t="shared" si="1549"/>
        <v>0</v>
      </c>
      <c r="BC779">
        <f t="shared" si="1550"/>
        <v>0</v>
      </c>
      <c r="BD779">
        <f t="shared" si="1551"/>
        <v>0</v>
      </c>
      <c r="BE779">
        <f t="shared" si="1552"/>
        <v>0</v>
      </c>
      <c r="BF779">
        <f t="shared" si="1553"/>
        <v>0</v>
      </c>
      <c r="BG779">
        <f t="shared" si="1554"/>
        <v>0</v>
      </c>
      <c r="BH779">
        <f t="shared" si="1555"/>
        <v>0</v>
      </c>
      <c r="BI779">
        <f t="shared" si="1556"/>
        <v>0</v>
      </c>
      <c r="BJ779">
        <f t="shared" si="1557"/>
        <v>0</v>
      </c>
      <c r="BK779">
        <f t="shared" si="1558"/>
        <v>0</v>
      </c>
      <c r="BL779">
        <f t="shared" si="1559"/>
        <v>0</v>
      </c>
      <c r="BM779">
        <f t="shared" si="1560"/>
        <v>0</v>
      </c>
      <c r="BN779">
        <f t="shared" si="1561"/>
        <v>0</v>
      </c>
      <c r="BO779">
        <f t="shared" si="1562"/>
        <v>0</v>
      </c>
      <c r="BP779">
        <f t="shared" si="1563"/>
        <v>0</v>
      </c>
      <c r="BQ779">
        <f t="shared" si="1564"/>
        <v>0</v>
      </c>
      <c r="BR779">
        <f t="shared" si="1565"/>
        <v>0</v>
      </c>
      <c r="BS779">
        <f t="shared" si="1566"/>
        <v>0</v>
      </c>
      <c r="BT779">
        <f t="shared" si="1567"/>
        <v>0</v>
      </c>
      <c r="BU779">
        <f t="shared" si="1568"/>
        <v>0</v>
      </c>
      <c r="BV779">
        <f t="shared" si="1569"/>
        <v>0</v>
      </c>
      <c r="BW779">
        <f t="shared" si="1570"/>
        <v>0</v>
      </c>
      <c r="BX779">
        <f t="shared" si="1571"/>
        <v>0</v>
      </c>
      <c r="BY779">
        <f t="shared" si="1572"/>
        <v>0</v>
      </c>
      <c r="BZ779">
        <f t="shared" si="1573"/>
        <v>0</v>
      </c>
      <c r="CA779">
        <f t="shared" si="1574"/>
        <v>0</v>
      </c>
      <c r="CB779">
        <f t="shared" si="1575"/>
        <v>0</v>
      </c>
      <c r="CC779">
        <f t="shared" si="1576"/>
        <v>0</v>
      </c>
      <c r="CD779">
        <f t="shared" si="1577"/>
        <v>0</v>
      </c>
      <c r="CE779">
        <f t="shared" si="1578"/>
        <v>0</v>
      </c>
      <c r="CF779">
        <f t="shared" si="1579"/>
        <v>0</v>
      </c>
      <c r="CG779">
        <f t="shared" si="1580"/>
        <v>0</v>
      </c>
      <c r="CH779">
        <f t="shared" si="1581"/>
        <v>0</v>
      </c>
      <c r="CI779">
        <f t="shared" si="1582"/>
        <v>0</v>
      </c>
      <c r="CJ779">
        <f t="shared" si="1583"/>
        <v>0</v>
      </c>
      <c r="CK779">
        <f t="shared" si="1584"/>
        <v>0</v>
      </c>
      <c r="CL779" t="str">
        <f t="shared" si="1585"/>
        <v/>
      </c>
      <c r="CM779" t="str">
        <f t="shared" si="1586"/>
        <v/>
      </c>
      <c r="CN779" t="str">
        <f t="shared" si="1587"/>
        <v/>
      </c>
      <c r="CO779" t="str">
        <f t="shared" si="1588"/>
        <v/>
      </c>
      <c r="CP779" t="str">
        <f t="shared" si="1589"/>
        <v/>
      </c>
      <c r="CQ779" t="str">
        <f t="shared" si="1590"/>
        <v/>
      </c>
      <c r="CR779" t="str">
        <f t="shared" si="1591"/>
        <v/>
      </c>
      <c r="CS779" t="str">
        <f t="shared" si="1592"/>
        <v/>
      </c>
      <c r="CT779" t="str">
        <f t="shared" si="1593"/>
        <v/>
      </c>
      <c r="CU779" t="str">
        <f t="shared" si="1594"/>
        <v/>
      </c>
      <c r="CV779" t="str">
        <f t="shared" si="1595"/>
        <v/>
      </c>
      <c r="CW779" t="str">
        <f t="shared" si="1596"/>
        <v/>
      </c>
      <c r="CX779" t="str">
        <f t="shared" si="1597"/>
        <v/>
      </c>
      <c r="CY779" t="str">
        <f t="shared" si="1598"/>
        <v/>
      </c>
      <c r="CZ779" t="str">
        <f t="shared" si="1599"/>
        <v/>
      </c>
      <c r="DA779" t="str">
        <f t="shared" si="1600"/>
        <v/>
      </c>
      <c r="DB779" t="str">
        <f t="shared" si="1601"/>
        <v/>
      </c>
      <c r="DC779" t="str">
        <f t="shared" si="1602"/>
        <v/>
      </c>
      <c r="DD779" t="str">
        <f t="shared" si="1603"/>
        <v/>
      </c>
      <c r="DE779" t="str">
        <f t="shared" si="1604"/>
        <v/>
      </c>
      <c r="DF779" t="str">
        <f t="shared" si="1605"/>
        <v/>
      </c>
      <c r="DG779" t="str">
        <f t="shared" si="1606"/>
        <v/>
      </c>
      <c r="DH779" t="str">
        <f t="shared" si="1607"/>
        <v/>
      </c>
      <c r="DI779" t="str">
        <f t="shared" si="1608"/>
        <v/>
      </c>
      <c r="DJ779" t="str">
        <f t="shared" si="1609"/>
        <v/>
      </c>
      <c r="DK779" t="str">
        <f t="shared" si="1610"/>
        <v/>
      </c>
      <c r="DL779" t="str">
        <f t="shared" si="1611"/>
        <v/>
      </c>
      <c r="DM779" t="str">
        <f t="shared" si="1612"/>
        <v/>
      </c>
      <c r="DN779" t="str">
        <f t="shared" si="1613"/>
        <v/>
      </c>
      <c r="DO779" t="str">
        <f t="shared" si="1614"/>
        <v/>
      </c>
      <c r="DP779" t="str">
        <f t="shared" si="1615"/>
        <v/>
      </c>
      <c r="DQ779" t="str">
        <f t="shared" si="1616"/>
        <v/>
      </c>
      <c r="DR779" t="str">
        <f t="shared" si="1617"/>
        <v/>
      </c>
      <c r="DS779" t="str">
        <f t="shared" si="1618"/>
        <v/>
      </c>
      <c r="DT779" t="str">
        <f t="shared" si="1619"/>
        <v/>
      </c>
      <c r="DU779">
        <f t="shared" si="1620"/>
        <v>0</v>
      </c>
      <c r="DV779">
        <f t="shared" si="1621"/>
        <v>0</v>
      </c>
      <c r="DW779">
        <f t="shared" si="1622"/>
        <v>0</v>
      </c>
      <c r="DX779" t="str">
        <f t="shared" si="1623"/>
        <v/>
      </c>
      <c r="DY779" t="str">
        <f t="shared" si="1624"/>
        <v/>
      </c>
      <c r="DZ779" t="str">
        <f t="shared" si="1625"/>
        <v/>
      </c>
      <c r="EA779" s="5">
        <f t="shared" si="1626"/>
        <v>0</v>
      </c>
      <c r="EB779" s="3">
        <f t="shared" si="1627"/>
        <v>0</v>
      </c>
    </row>
    <row r="780" spans="2:132" x14ac:dyDescent="0.2">
      <c r="B780">
        <v>775</v>
      </c>
      <c r="C780" s="3">
        <f>Zisk!D794</f>
        <v>0</v>
      </c>
      <c r="D780">
        <f>Zisk!E794</f>
        <v>0</v>
      </c>
      <c r="E780" s="66" t="str">
        <f t="shared" si="1514"/>
        <v/>
      </c>
      <c r="F780" t="str">
        <f t="shared" si="1515"/>
        <v/>
      </c>
      <c r="G780" s="66" t="str">
        <f t="shared" si="1516"/>
        <v/>
      </c>
      <c r="J780">
        <f>VstupniParametry_SKRYT!$D$5</f>
        <v>0.02</v>
      </c>
      <c r="K780">
        <f>VstupniParametry_SKRYT!$D$6</f>
        <v>0.06</v>
      </c>
      <c r="L780">
        <f>VstupniParametry_SKRYT!$D$7</f>
        <v>0.06</v>
      </c>
      <c r="M780">
        <f>VstupniParametry_SKRYT!$D$8</f>
        <v>0.06</v>
      </c>
      <c r="N780">
        <f>VstupniParametry_SKRYT!$D$9</f>
        <v>1.7999999999999999E-2</v>
      </c>
      <c r="O780" s="27">
        <f>VstupniParametry_SKRYT!$D$10</f>
        <v>0.01</v>
      </c>
      <c r="P780" s="27">
        <f>VstupniParametry_SKRYT!$D$11</f>
        <v>0.01</v>
      </c>
      <c r="Q780" s="27">
        <f>VstupniParametry_SKRYT!$D$12</f>
        <v>0.01</v>
      </c>
      <c r="R780" s="27">
        <f>VstupniParametry_SKRYT!$D$13</f>
        <v>0.01</v>
      </c>
      <c r="S780" s="27">
        <f>VstupniParametry_SKRYT!$D$14</f>
        <v>0.01</v>
      </c>
      <c r="T780">
        <f t="shared" si="1517"/>
        <v>0</v>
      </c>
      <c r="U780">
        <f t="shared" si="1518"/>
        <v>0</v>
      </c>
      <c r="V780">
        <f t="shared" si="1519"/>
        <v>0</v>
      </c>
      <c r="W780">
        <f t="shared" si="1520"/>
        <v>0</v>
      </c>
      <c r="X780">
        <f t="shared" si="1521"/>
        <v>0</v>
      </c>
      <c r="Y780">
        <f t="shared" si="1522"/>
        <v>0</v>
      </c>
      <c r="Z780">
        <f t="shared" si="1523"/>
        <v>0</v>
      </c>
      <c r="AA780">
        <f t="shared" si="1524"/>
        <v>0</v>
      </c>
      <c r="AB780">
        <f t="shared" si="1525"/>
        <v>0</v>
      </c>
      <c r="AC780">
        <f t="shared" si="1526"/>
        <v>0</v>
      </c>
      <c r="AD780">
        <f t="shared" si="1527"/>
        <v>0</v>
      </c>
      <c r="AE780">
        <f t="shared" si="1528"/>
        <v>0</v>
      </c>
      <c r="AF780">
        <f t="shared" si="1529"/>
        <v>0</v>
      </c>
      <c r="AG780">
        <f t="shared" si="1530"/>
        <v>0</v>
      </c>
      <c r="AH780">
        <f t="shared" si="1531"/>
        <v>0</v>
      </c>
      <c r="AI780">
        <f t="shared" si="1532"/>
        <v>0</v>
      </c>
      <c r="AJ780">
        <f t="shared" si="1533"/>
        <v>0</v>
      </c>
      <c r="AK780">
        <f t="shared" si="1534"/>
        <v>0</v>
      </c>
      <c r="AL780">
        <f t="shared" si="1535"/>
        <v>0</v>
      </c>
      <c r="AM780">
        <f t="shared" si="1536"/>
        <v>0</v>
      </c>
      <c r="AN780">
        <f t="shared" si="1537"/>
        <v>0</v>
      </c>
      <c r="AO780">
        <f t="shared" si="1538"/>
        <v>0</v>
      </c>
      <c r="AP780">
        <f t="shared" si="1539"/>
        <v>0</v>
      </c>
      <c r="AQ780">
        <f t="shared" si="1540"/>
        <v>0</v>
      </c>
      <c r="AR780">
        <f t="shared" si="1541"/>
        <v>0</v>
      </c>
      <c r="AS780">
        <f t="shared" si="1542"/>
        <v>0</v>
      </c>
      <c r="AT780">
        <f t="shared" si="1512"/>
        <v>0</v>
      </c>
      <c r="AU780">
        <f t="shared" si="1543"/>
        <v>0</v>
      </c>
      <c r="AV780">
        <f t="shared" si="1544"/>
        <v>0</v>
      </c>
      <c r="AW780">
        <f t="shared" si="1513"/>
        <v>0</v>
      </c>
      <c r="AX780">
        <f t="shared" si="1545"/>
        <v>0</v>
      </c>
      <c r="AY780">
        <f t="shared" si="1546"/>
        <v>0</v>
      </c>
      <c r="AZ780">
        <f t="shared" si="1547"/>
        <v>0</v>
      </c>
      <c r="BA780">
        <f t="shared" si="1548"/>
        <v>0</v>
      </c>
      <c r="BB780">
        <f t="shared" si="1549"/>
        <v>0</v>
      </c>
      <c r="BC780">
        <f t="shared" si="1550"/>
        <v>0</v>
      </c>
      <c r="BD780">
        <f t="shared" si="1551"/>
        <v>0</v>
      </c>
      <c r="BE780">
        <f t="shared" si="1552"/>
        <v>0</v>
      </c>
      <c r="BF780">
        <f t="shared" si="1553"/>
        <v>0</v>
      </c>
      <c r="BG780">
        <f t="shared" si="1554"/>
        <v>0</v>
      </c>
      <c r="BH780">
        <f t="shared" si="1555"/>
        <v>0</v>
      </c>
      <c r="BI780">
        <f t="shared" si="1556"/>
        <v>0</v>
      </c>
      <c r="BJ780">
        <f t="shared" si="1557"/>
        <v>0</v>
      </c>
      <c r="BK780">
        <f t="shared" si="1558"/>
        <v>0</v>
      </c>
      <c r="BL780">
        <f t="shared" si="1559"/>
        <v>0</v>
      </c>
      <c r="BM780">
        <f t="shared" si="1560"/>
        <v>0</v>
      </c>
      <c r="BN780">
        <f t="shared" si="1561"/>
        <v>0</v>
      </c>
      <c r="BO780">
        <f t="shared" si="1562"/>
        <v>0</v>
      </c>
      <c r="BP780">
        <f t="shared" si="1563"/>
        <v>0</v>
      </c>
      <c r="BQ780">
        <f t="shared" si="1564"/>
        <v>0</v>
      </c>
      <c r="BR780">
        <f t="shared" si="1565"/>
        <v>0</v>
      </c>
      <c r="BS780">
        <f t="shared" si="1566"/>
        <v>0</v>
      </c>
      <c r="BT780">
        <f t="shared" si="1567"/>
        <v>0</v>
      </c>
      <c r="BU780">
        <f t="shared" si="1568"/>
        <v>0</v>
      </c>
      <c r="BV780">
        <f t="shared" si="1569"/>
        <v>0</v>
      </c>
      <c r="BW780">
        <f t="shared" si="1570"/>
        <v>0</v>
      </c>
      <c r="BX780">
        <f t="shared" si="1571"/>
        <v>0</v>
      </c>
      <c r="BY780">
        <f t="shared" si="1572"/>
        <v>0</v>
      </c>
      <c r="BZ780">
        <f t="shared" si="1573"/>
        <v>0</v>
      </c>
      <c r="CA780">
        <f t="shared" si="1574"/>
        <v>0</v>
      </c>
      <c r="CB780">
        <f t="shared" si="1575"/>
        <v>0</v>
      </c>
      <c r="CC780">
        <f t="shared" si="1576"/>
        <v>0</v>
      </c>
      <c r="CD780">
        <f t="shared" si="1577"/>
        <v>0</v>
      </c>
      <c r="CE780">
        <f t="shared" si="1578"/>
        <v>0</v>
      </c>
      <c r="CF780">
        <f t="shared" si="1579"/>
        <v>0</v>
      </c>
      <c r="CG780">
        <f t="shared" si="1580"/>
        <v>0</v>
      </c>
      <c r="CH780">
        <f t="shared" si="1581"/>
        <v>0</v>
      </c>
      <c r="CI780">
        <f t="shared" si="1582"/>
        <v>0</v>
      </c>
      <c r="CJ780">
        <f t="shared" si="1583"/>
        <v>0</v>
      </c>
      <c r="CK780">
        <f t="shared" si="1584"/>
        <v>0</v>
      </c>
      <c r="CL780" t="str">
        <f t="shared" si="1585"/>
        <v/>
      </c>
      <c r="CM780" t="str">
        <f t="shared" si="1586"/>
        <v/>
      </c>
      <c r="CN780" t="str">
        <f t="shared" si="1587"/>
        <v/>
      </c>
      <c r="CO780" t="str">
        <f t="shared" si="1588"/>
        <v/>
      </c>
      <c r="CP780" t="str">
        <f t="shared" si="1589"/>
        <v/>
      </c>
      <c r="CQ780" t="str">
        <f t="shared" si="1590"/>
        <v/>
      </c>
      <c r="CR780" t="str">
        <f t="shared" si="1591"/>
        <v/>
      </c>
      <c r="CS780" t="str">
        <f t="shared" si="1592"/>
        <v/>
      </c>
      <c r="CT780" t="str">
        <f t="shared" si="1593"/>
        <v/>
      </c>
      <c r="CU780" t="str">
        <f t="shared" si="1594"/>
        <v/>
      </c>
      <c r="CV780" t="str">
        <f t="shared" si="1595"/>
        <v/>
      </c>
      <c r="CW780" t="str">
        <f t="shared" si="1596"/>
        <v/>
      </c>
      <c r="CX780" t="str">
        <f t="shared" si="1597"/>
        <v/>
      </c>
      <c r="CY780" t="str">
        <f t="shared" si="1598"/>
        <v/>
      </c>
      <c r="CZ780" t="str">
        <f t="shared" si="1599"/>
        <v/>
      </c>
      <c r="DA780" t="str">
        <f t="shared" si="1600"/>
        <v/>
      </c>
      <c r="DB780" t="str">
        <f t="shared" si="1601"/>
        <v/>
      </c>
      <c r="DC780" t="str">
        <f t="shared" si="1602"/>
        <v/>
      </c>
      <c r="DD780" t="str">
        <f t="shared" si="1603"/>
        <v/>
      </c>
      <c r="DE780" t="str">
        <f t="shared" si="1604"/>
        <v/>
      </c>
      <c r="DF780" t="str">
        <f t="shared" si="1605"/>
        <v/>
      </c>
      <c r="DG780" t="str">
        <f t="shared" si="1606"/>
        <v/>
      </c>
      <c r="DH780" t="str">
        <f t="shared" si="1607"/>
        <v/>
      </c>
      <c r="DI780" t="str">
        <f t="shared" si="1608"/>
        <v/>
      </c>
      <c r="DJ780" t="str">
        <f t="shared" si="1609"/>
        <v/>
      </c>
      <c r="DK780" t="str">
        <f t="shared" si="1610"/>
        <v/>
      </c>
      <c r="DL780" t="str">
        <f t="shared" si="1611"/>
        <v/>
      </c>
      <c r="DM780" t="str">
        <f t="shared" si="1612"/>
        <v/>
      </c>
      <c r="DN780" t="str">
        <f t="shared" si="1613"/>
        <v/>
      </c>
      <c r="DO780" t="str">
        <f t="shared" si="1614"/>
        <v/>
      </c>
      <c r="DP780" t="str">
        <f t="shared" si="1615"/>
        <v/>
      </c>
      <c r="DQ780" t="str">
        <f t="shared" si="1616"/>
        <v/>
      </c>
      <c r="DR780" t="str">
        <f t="shared" si="1617"/>
        <v/>
      </c>
      <c r="DS780" t="str">
        <f t="shared" si="1618"/>
        <v/>
      </c>
      <c r="DT780" t="str">
        <f t="shared" si="1619"/>
        <v/>
      </c>
      <c r="DU780">
        <f t="shared" si="1620"/>
        <v>0</v>
      </c>
      <c r="DV780">
        <f t="shared" si="1621"/>
        <v>0</v>
      </c>
      <c r="DW780">
        <f t="shared" si="1622"/>
        <v>0</v>
      </c>
      <c r="DX780" t="str">
        <f t="shared" si="1623"/>
        <v/>
      </c>
      <c r="DY780" t="str">
        <f t="shared" si="1624"/>
        <v/>
      </c>
      <c r="DZ780" t="str">
        <f t="shared" si="1625"/>
        <v/>
      </c>
      <c r="EA780" s="5">
        <f t="shared" si="1626"/>
        <v>0</v>
      </c>
      <c r="EB780" s="3">
        <f t="shared" si="1627"/>
        <v>0</v>
      </c>
    </row>
    <row r="781" spans="2:132" x14ac:dyDescent="0.2">
      <c r="B781" s="25">
        <v>776</v>
      </c>
      <c r="C781" s="26">
        <f>Zisk!D795</f>
        <v>0</v>
      </c>
      <c r="D781">
        <f>Zisk!E795</f>
        <v>0</v>
      </c>
      <c r="E781" s="66" t="str">
        <f t="shared" si="1514"/>
        <v/>
      </c>
      <c r="F781" t="str">
        <f t="shared" si="1515"/>
        <v/>
      </c>
      <c r="G781" s="66" t="str">
        <f t="shared" si="1516"/>
        <v/>
      </c>
      <c r="H781" s="25"/>
      <c r="I781" s="25"/>
      <c r="J781">
        <f>VstupniParametry_SKRYT!$D$5</f>
        <v>0.02</v>
      </c>
      <c r="K781">
        <f>VstupniParametry_SKRYT!$D$6</f>
        <v>0.06</v>
      </c>
      <c r="L781">
        <f>VstupniParametry_SKRYT!$D$7</f>
        <v>0.06</v>
      </c>
      <c r="M781">
        <f>VstupniParametry_SKRYT!$D$8</f>
        <v>0.06</v>
      </c>
      <c r="N781">
        <f>VstupniParametry_SKRYT!$D$9</f>
        <v>1.7999999999999999E-2</v>
      </c>
      <c r="O781" s="27">
        <f>VstupniParametry_SKRYT!$D$10</f>
        <v>0.01</v>
      </c>
      <c r="P781" s="27">
        <f>VstupniParametry_SKRYT!$D$11</f>
        <v>0.01</v>
      </c>
      <c r="Q781" s="27">
        <f>VstupniParametry_SKRYT!$D$12</f>
        <v>0.01</v>
      </c>
      <c r="R781" s="27">
        <f>VstupniParametry_SKRYT!$D$13</f>
        <v>0.01</v>
      </c>
      <c r="S781" s="27">
        <f>VstupniParametry_SKRYT!$D$14</f>
        <v>0.01</v>
      </c>
      <c r="T781">
        <f t="shared" si="1517"/>
        <v>0</v>
      </c>
      <c r="U781">
        <f t="shared" si="1518"/>
        <v>0</v>
      </c>
      <c r="V781">
        <f t="shared" si="1519"/>
        <v>0</v>
      </c>
      <c r="W781">
        <f t="shared" si="1520"/>
        <v>0</v>
      </c>
      <c r="X781">
        <f t="shared" si="1521"/>
        <v>0</v>
      </c>
      <c r="Y781">
        <f t="shared" si="1522"/>
        <v>0</v>
      </c>
      <c r="Z781">
        <f t="shared" si="1523"/>
        <v>0</v>
      </c>
      <c r="AA781">
        <f t="shared" si="1524"/>
        <v>0</v>
      </c>
      <c r="AB781">
        <f t="shared" si="1525"/>
        <v>0</v>
      </c>
      <c r="AC781">
        <f t="shared" si="1526"/>
        <v>0</v>
      </c>
      <c r="AD781">
        <f t="shared" si="1527"/>
        <v>0</v>
      </c>
      <c r="AE781">
        <f t="shared" si="1528"/>
        <v>0</v>
      </c>
      <c r="AF781">
        <f t="shared" si="1529"/>
        <v>0</v>
      </c>
      <c r="AG781">
        <f t="shared" si="1530"/>
        <v>0</v>
      </c>
      <c r="AH781">
        <f t="shared" si="1531"/>
        <v>0</v>
      </c>
      <c r="AI781">
        <f t="shared" si="1532"/>
        <v>0</v>
      </c>
      <c r="AJ781">
        <f t="shared" si="1533"/>
        <v>0</v>
      </c>
      <c r="AK781">
        <f t="shared" si="1534"/>
        <v>0</v>
      </c>
      <c r="AL781">
        <f t="shared" si="1535"/>
        <v>0</v>
      </c>
      <c r="AM781">
        <f t="shared" si="1536"/>
        <v>0</v>
      </c>
      <c r="AN781">
        <f t="shared" si="1537"/>
        <v>0</v>
      </c>
      <c r="AO781">
        <f t="shared" si="1538"/>
        <v>0</v>
      </c>
      <c r="AP781">
        <f t="shared" si="1539"/>
        <v>0</v>
      </c>
      <c r="AQ781">
        <f t="shared" si="1540"/>
        <v>0</v>
      </c>
      <c r="AR781">
        <f t="shared" si="1541"/>
        <v>0</v>
      </c>
      <c r="AS781">
        <f t="shared" si="1542"/>
        <v>0</v>
      </c>
      <c r="AT781">
        <f t="shared" si="1512"/>
        <v>0</v>
      </c>
      <c r="AU781">
        <f t="shared" si="1543"/>
        <v>0</v>
      </c>
      <c r="AV781">
        <f t="shared" si="1544"/>
        <v>0</v>
      </c>
      <c r="AW781">
        <f t="shared" si="1513"/>
        <v>0</v>
      </c>
      <c r="AX781">
        <f t="shared" si="1545"/>
        <v>0</v>
      </c>
      <c r="AY781">
        <f t="shared" si="1546"/>
        <v>0</v>
      </c>
      <c r="AZ781">
        <f t="shared" si="1547"/>
        <v>0</v>
      </c>
      <c r="BA781">
        <f t="shared" si="1548"/>
        <v>0</v>
      </c>
      <c r="BB781">
        <f t="shared" si="1549"/>
        <v>0</v>
      </c>
      <c r="BC781">
        <f t="shared" si="1550"/>
        <v>0</v>
      </c>
      <c r="BD781">
        <f t="shared" si="1551"/>
        <v>0</v>
      </c>
      <c r="BE781">
        <f t="shared" si="1552"/>
        <v>0</v>
      </c>
      <c r="BF781">
        <f t="shared" si="1553"/>
        <v>0</v>
      </c>
      <c r="BG781">
        <f t="shared" si="1554"/>
        <v>0</v>
      </c>
      <c r="BH781">
        <f t="shared" si="1555"/>
        <v>0</v>
      </c>
      <c r="BI781">
        <f t="shared" si="1556"/>
        <v>0</v>
      </c>
      <c r="BJ781">
        <f t="shared" si="1557"/>
        <v>0</v>
      </c>
      <c r="BK781">
        <f t="shared" si="1558"/>
        <v>0</v>
      </c>
      <c r="BL781">
        <f t="shared" si="1559"/>
        <v>0</v>
      </c>
      <c r="BM781">
        <f t="shared" si="1560"/>
        <v>0</v>
      </c>
      <c r="BN781">
        <f t="shared" si="1561"/>
        <v>0</v>
      </c>
      <c r="BO781">
        <f t="shared" si="1562"/>
        <v>0</v>
      </c>
      <c r="BP781">
        <f t="shared" si="1563"/>
        <v>0</v>
      </c>
      <c r="BQ781">
        <f t="shared" si="1564"/>
        <v>0</v>
      </c>
      <c r="BR781">
        <f t="shared" si="1565"/>
        <v>0</v>
      </c>
      <c r="BS781">
        <f t="shared" si="1566"/>
        <v>0</v>
      </c>
      <c r="BT781">
        <f t="shared" si="1567"/>
        <v>0</v>
      </c>
      <c r="BU781">
        <f t="shared" si="1568"/>
        <v>0</v>
      </c>
      <c r="BV781">
        <f t="shared" si="1569"/>
        <v>0</v>
      </c>
      <c r="BW781">
        <f t="shared" si="1570"/>
        <v>0</v>
      </c>
      <c r="BX781">
        <f t="shared" si="1571"/>
        <v>0</v>
      </c>
      <c r="BY781">
        <f t="shared" si="1572"/>
        <v>0</v>
      </c>
      <c r="BZ781">
        <f t="shared" si="1573"/>
        <v>0</v>
      </c>
      <c r="CA781">
        <f t="shared" si="1574"/>
        <v>0</v>
      </c>
      <c r="CB781">
        <f t="shared" si="1575"/>
        <v>0</v>
      </c>
      <c r="CC781">
        <f t="shared" si="1576"/>
        <v>0</v>
      </c>
      <c r="CD781">
        <f t="shared" si="1577"/>
        <v>0</v>
      </c>
      <c r="CE781">
        <f t="shared" si="1578"/>
        <v>0</v>
      </c>
      <c r="CF781">
        <f t="shared" si="1579"/>
        <v>0</v>
      </c>
      <c r="CG781">
        <f t="shared" si="1580"/>
        <v>0</v>
      </c>
      <c r="CH781">
        <f t="shared" si="1581"/>
        <v>0</v>
      </c>
      <c r="CI781">
        <f t="shared" si="1582"/>
        <v>0</v>
      </c>
      <c r="CJ781">
        <f t="shared" si="1583"/>
        <v>0</v>
      </c>
      <c r="CK781">
        <f t="shared" si="1584"/>
        <v>0</v>
      </c>
      <c r="CL781" t="str">
        <f t="shared" si="1585"/>
        <v/>
      </c>
      <c r="CM781" t="str">
        <f t="shared" si="1586"/>
        <v/>
      </c>
      <c r="CN781" t="str">
        <f t="shared" si="1587"/>
        <v/>
      </c>
      <c r="CO781" t="str">
        <f t="shared" si="1588"/>
        <v/>
      </c>
      <c r="CP781" t="str">
        <f t="shared" si="1589"/>
        <v/>
      </c>
      <c r="CQ781" t="str">
        <f t="shared" si="1590"/>
        <v/>
      </c>
      <c r="CR781" t="str">
        <f t="shared" si="1591"/>
        <v/>
      </c>
      <c r="CS781" t="str">
        <f t="shared" si="1592"/>
        <v/>
      </c>
      <c r="CT781" t="str">
        <f t="shared" si="1593"/>
        <v/>
      </c>
      <c r="CU781" t="str">
        <f t="shared" si="1594"/>
        <v/>
      </c>
      <c r="CV781" t="str">
        <f t="shared" si="1595"/>
        <v/>
      </c>
      <c r="CW781" t="str">
        <f t="shared" si="1596"/>
        <v/>
      </c>
      <c r="CX781" t="str">
        <f t="shared" si="1597"/>
        <v/>
      </c>
      <c r="CY781" t="str">
        <f t="shared" si="1598"/>
        <v/>
      </c>
      <c r="CZ781" t="str">
        <f t="shared" si="1599"/>
        <v/>
      </c>
      <c r="DA781" t="str">
        <f t="shared" si="1600"/>
        <v/>
      </c>
      <c r="DB781" t="str">
        <f t="shared" si="1601"/>
        <v/>
      </c>
      <c r="DC781" t="str">
        <f t="shared" si="1602"/>
        <v/>
      </c>
      <c r="DD781" t="str">
        <f t="shared" si="1603"/>
        <v/>
      </c>
      <c r="DE781" t="str">
        <f t="shared" si="1604"/>
        <v/>
      </c>
      <c r="DF781" t="str">
        <f t="shared" si="1605"/>
        <v/>
      </c>
      <c r="DG781" t="str">
        <f t="shared" si="1606"/>
        <v/>
      </c>
      <c r="DH781" t="str">
        <f t="shared" si="1607"/>
        <v/>
      </c>
      <c r="DI781" t="str">
        <f t="shared" si="1608"/>
        <v/>
      </c>
      <c r="DJ781" t="str">
        <f t="shared" si="1609"/>
        <v/>
      </c>
      <c r="DK781" t="str">
        <f t="shared" si="1610"/>
        <v/>
      </c>
      <c r="DL781" t="str">
        <f t="shared" si="1611"/>
        <v/>
      </c>
      <c r="DM781" t="str">
        <f t="shared" si="1612"/>
        <v/>
      </c>
      <c r="DN781" t="str">
        <f t="shared" si="1613"/>
        <v/>
      </c>
      <c r="DO781" t="str">
        <f t="shared" si="1614"/>
        <v/>
      </c>
      <c r="DP781" t="str">
        <f t="shared" si="1615"/>
        <v/>
      </c>
      <c r="DQ781" t="str">
        <f t="shared" si="1616"/>
        <v/>
      </c>
      <c r="DR781" t="str">
        <f t="shared" si="1617"/>
        <v/>
      </c>
      <c r="DS781" t="str">
        <f t="shared" si="1618"/>
        <v/>
      </c>
      <c r="DT781" t="str">
        <f t="shared" si="1619"/>
        <v/>
      </c>
      <c r="DU781">
        <f t="shared" si="1620"/>
        <v>0</v>
      </c>
      <c r="DV781">
        <f t="shared" si="1621"/>
        <v>0</v>
      </c>
      <c r="DW781">
        <f t="shared" si="1622"/>
        <v>0</v>
      </c>
      <c r="DX781" t="str">
        <f t="shared" si="1623"/>
        <v/>
      </c>
      <c r="DY781" t="str">
        <f t="shared" si="1624"/>
        <v/>
      </c>
      <c r="DZ781" t="str">
        <f t="shared" si="1625"/>
        <v/>
      </c>
      <c r="EA781" s="5">
        <f t="shared" si="1626"/>
        <v>0</v>
      </c>
      <c r="EB781" s="3">
        <f t="shared" si="1627"/>
        <v>0</v>
      </c>
    </row>
    <row r="782" spans="2:132" x14ac:dyDescent="0.2">
      <c r="B782">
        <v>777</v>
      </c>
      <c r="C782" s="3">
        <f>Zisk!D796</f>
        <v>0</v>
      </c>
      <c r="D782">
        <f>Zisk!E796</f>
        <v>0</v>
      </c>
      <c r="E782" s="66" t="str">
        <f t="shared" si="1514"/>
        <v/>
      </c>
      <c r="F782" t="str">
        <f t="shared" si="1515"/>
        <v/>
      </c>
      <c r="G782" s="66" t="str">
        <f t="shared" si="1516"/>
        <v/>
      </c>
      <c r="J782">
        <f>VstupniParametry_SKRYT!$D$5</f>
        <v>0.02</v>
      </c>
      <c r="K782">
        <f>VstupniParametry_SKRYT!$D$6</f>
        <v>0.06</v>
      </c>
      <c r="L782">
        <f>VstupniParametry_SKRYT!$D$7</f>
        <v>0.06</v>
      </c>
      <c r="M782">
        <f>VstupniParametry_SKRYT!$D$8</f>
        <v>0.06</v>
      </c>
      <c r="N782">
        <f>VstupniParametry_SKRYT!$D$9</f>
        <v>1.7999999999999999E-2</v>
      </c>
      <c r="O782" s="27">
        <f>VstupniParametry_SKRYT!$D$10</f>
        <v>0.01</v>
      </c>
      <c r="P782" s="27">
        <f>VstupniParametry_SKRYT!$D$11</f>
        <v>0.01</v>
      </c>
      <c r="Q782" s="27">
        <f>VstupniParametry_SKRYT!$D$12</f>
        <v>0.01</v>
      </c>
      <c r="R782" s="27">
        <f>VstupniParametry_SKRYT!$D$13</f>
        <v>0.01</v>
      </c>
      <c r="S782" s="27">
        <f>VstupniParametry_SKRYT!$D$14</f>
        <v>0.01</v>
      </c>
      <c r="T782">
        <f t="shared" si="1517"/>
        <v>0</v>
      </c>
      <c r="U782">
        <f t="shared" si="1518"/>
        <v>0</v>
      </c>
      <c r="V782">
        <f t="shared" si="1519"/>
        <v>0</v>
      </c>
      <c r="W782">
        <f t="shared" si="1520"/>
        <v>0</v>
      </c>
      <c r="X782">
        <f t="shared" si="1521"/>
        <v>0</v>
      </c>
      <c r="Y782">
        <f t="shared" si="1522"/>
        <v>0</v>
      </c>
      <c r="Z782">
        <f t="shared" si="1523"/>
        <v>0</v>
      </c>
      <c r="AA782">
        <f t="shared" si="1524"/>
        <v>0</v>
      </c>
      <c r="AB782">
        <f t="shared" si="1525"/>
        <v>0</v>
      </c>
      <c r="AC782">
        <f t="shared" si="1526"/>
        <v>0</v>
      </c>
      <c r="AD782">
        <f t="shared" si="1527"/>
        <v>0</v>
      </c>
      <c r="AE782">
        <f t="shared" si="1528"/>
        <v>0</v>
      </c>
      <c r="AF782">
        <f t="shared" si="1529"/>
        <v>0</v>
      </c>
      <c r="AG782">
        <f t="shared" si="1530"/>
        <v>0</v>
      </c>
      <c r="AH782">
        <f t="shared" si="1531"/>
        <v>0</v>
      </c>
      <c r="AI782">
        <f t="shared" si="1532"/>
        <v>0</v>
      </c>
      <c r="AJ782">
        <f t="shared" si="1533"/>
        <v>0</v>
      </c>
      <c r="AK782">
        <f t="shared" si="1534"/>
        <v>0</v>
      </c>
      <c r="AL782">
        <f t="shared" si="1535"/>
        <v>0</v>
      </c>
      <c r="AM782">
        <f t="shared" si="1536"/>
        <v>0</v>
      </c>
      <c r="AN782">
        <f t="shared" si="1537"/>
        <v>0</v>
      </c>
      <c r="AO782">
        <f t="shared" si="1538"/>
        <v>0</v>
      </c>
      <c r="AP782">
        <f t="shared" si="1539"/>
        <v>0</v>
      </c>
      <c r="AQ782">
        <f t="shared" si="1540"/>
        <v>0</v>
      </c>
      <c r="AR782">
        <f t="shared" si="1541"/>
        <v>0</v>
      </c>
      <c r="AS782">
        <f t="shared" si="1542"/>
        <v>0</v>
      </c>
      <c r="AT782">
        <f t="shared" si="1512"/>
        <v>0</v>
      </c>
      <c r="AU782">
        <f t="shared" si="1543"/>
        <v>0</v>
      </c>
      <c r="AV782">
        <f t="shared" si="1544"/>
        <v>0</v>
      </c>
      <c r="AW782">
        <f t="shared" si="1513"/>
        <v>0</v>
      </c>
      <c r="AX782">
        <f t="shared" si="1545"/>
        <v>0</v>
      </c>
      <c r="AY782">
        <f t="shared" si="1546"/>
        <v>0</v>
      </c>
      <c r="AZ782">
        <f t="shared" si="1547"/>
        <v>0</v>
      </c>
      <c r="BA782">
        <f t="shared" si="1548"/>
        <v>0</v>
      </c>
      <c r="BB782">
        <f t="shared" si="1549"/>
        <v>0</v>
      </c>
      <c r="BC782">
        <f t="shared" si="1550"/>
        <v>0</v>
      </c>
      <c r="BD782">
        <f t="shared" si="1551"/>
        <v>0</v>
      </c>
      <c r="BE782">
        <f t="shared" si="1552"/>
        <v>0</v>
      </c>
      <c r="BF782">
        <f t="shared" si="1553"/>
        <v>0</v>
      </c>
      <c r="BG782">
        <f t="shared" si="1554"/>
        <v>0</v>
      </c>
      <c r="BH782">
        <f t="shared" si="1555"/>
        <v>0</v>
      </c>
      <c r="BI782">
        <f t="shared" si="1556"/>
        <v>0</v>
      </c>
      <c r="BJ782">
        <f t="shared" si="1557"/>
        <v>0</v>
      </c>
      <c r="BK782">
        <f t="shared" si="1558"/>
        <v>0</v>
      </c>
      <c r="BL782">
        <f t="shared" si="1559"/>
        <v>0</v>
      </c>
      <c r="BM782">
        <f t="shared" si="1560"/>
        <v>0</v>
      </c>
      <c r="BN782">
        <f t="shared" si="1561"/>
        <v>0</v>
      </c>
      <c r="BO782">
        <f t="shared" si="1562"/>
        <v>0</v>
      </c>
      <c r="BP782">
        <f t="shared" si="1563"/>
        <v>0</v>
      </c>
      <c r="BQ782">
        <f t="shared" si="1564"/>
        <v>0</v>
      </c>
      <c r="BR782">
        <f t="shared" si="1565"/>
        <v>0</v>
      </c>
      <c r="BS782">
        <f t="shared" si="1566"/>
        <v>0</v>
      </c>
      <c r="BT782">
        <f t="shared" si="1567"/>
        <v>0</v>
      </c>
      <c r="BU782">
        <f t="shared" si="1568"/>
        <v>0</v>
      </c>
      <c r="BV782">
        <f t="shared" si="1569"/>
        <v>0</v>
      </c>
      <c r="BW782">
        <f t="shared" si="1570"/>
        <v>0</v>
      </c>
      <c r="BX782">
        <f t="shared" si="1571"/>
        <v>0</v>
      </c>
      <c r="BY782">
        <f t="shared" si="1572"/>
        <v>0</v>
      </c>
      <c r="BZ782">
        <f t="shared" si="1573"/>
        <v>0</v>
      </c>
      <c r="CA782">
        <f t="shared" si="1574"/>
        <v>0</v>
      </c>
      <c r="CB782">
        <f t="shared" si="1575"/>
        <v>0</v>
      </c>
      <c r="CC782">
        <f t="shared" si="1576"/>
        <v>0</v>
      </c>
      <c r="CD782">
        <f t="shared" si="1577"/>
        <v>0</v>
      </c>
      <c r="CE782">
        <f t="shared" si="1578"/>
        <v>0</v>
      </c>
      <c r="CF782">
        <f t="shared" si="1579"/>
        <v>0</v>
      </c>
      <c r="CG782">
        <f t="shared" si="1580"/>
        <v>0</v>
      </c>
      <c r="CH782">
        <f t="shared" si="1581"/>
        <v>0</v>
      </c>
      <c r="CI782">
        <f t="shared" si="1582"/>
        <v>0</v>
      </c>
      <c r="CJ782">
        <f t="shared" si="1583"/>
        <v>0</v>
      </c>
      <c r="CK782">
        <f t="shared" si="1584"/>
        <v>0</v>
      </c>
      <c r="CL782" t="str">
        <f t="shared" si="1585"/>
        <v/>
      </c>
      <c r="CM782" t="str">
        <f t="shared" si="1586"/>
        <v/>
      </c>
      <c r="CN782" t="str">
        <f t="shared" si="1587"/>
        <v/>
      </c>
      <c r="CO782" t="str">
        <f t="shared" si="1588"/>
        <v/>
      </c>
      <c r="CP782" t="str">
        <f t="shared" si="1589"/>
        <v/>
      </c>
      <c r="CQ782" t="str">
        <f t="shared" si="1590"/>
        <v/>
      </c>
      <c r="CR782" t="str">
        <f t="shared" si="1591"/>
        <v/>
      </c>
      <c r="CS782" t="str">
        <f t="shared" si="1592"/>
        <v/>
      </c>
      <c r="CT782" t="str">
        <f t="shared" si="1593"/>
        <v/>
      </c>
      <c r="CU782" t="str">
        <f t="shared" si="1594"/>
        <v/>
      </c>
      <c r="CV782" t="str">
        <f t="shared" si="1595"/>
        <v/>
      </c>
      <c r="CW782" t="str">
        <f t="shared" si="1596"/>
        <v/>
      </c>
      <c r="CX782" t="str">
        <f t="shared" si="1597"/>
        <v/>
      </c>
      <c r="CY782" t="str">
        <f t="shared" si="1598"/>
        <v/>
      </c>
      <c r="CZ782" t="str">
        <f t="shared" si="1599"/>
        <v/>
      </c>
      <c r="DA782" t="str">
        <f t="shared" si="1600"/>
        <v/>
      </c>
      <c r="DB782" t="str">
        <f t="shared" si="1601"/>
        <v/>
      </c>
      <c r="DC782" t="str">
        <f t="shared" si="1602"/>
        <v/>
      </c>
      <c r="DD782" t="str">
        <f t="shared" si="1603"/>
        <v/>
      </c>
      <c r="DE782" t="str">
        <f t="shared" si="1604"/>
        <v/>
      </c>
      <c r="DF782" t="str">
        <f t="shared" si="1605"/>
        <v/>
      </c>
      <c r="DG782" t="str">
        <f t="shared" si="1606"/>
        <v/>
      </c>
      <c r="DH782" t="str">
        <f t="shared" si="1607"/>
        <v/>
      </c>
      <c r="DI782" t="str">
        <f t="shared" si="1608"/>
        <v/>
      </c>
      <c r="DJ782" t="str">
        <f t="shared" si="1609"/>
        <v/>
      </c>
      <c r="DK782" t="str">
        <f t="shared" si="1610"/>
        <v/>
      </c>
      <c r="DL782" t="str">
        <f t="shared" si="1611"/>
        <v/>
      </c>
      <c r="DM782" t="str">
        <f t="shared" si="1612"/>
        <v/>
      </c>
      <c r="DN782" t="str">
        <f t="shared" si="1613"/>
        <v/>
      </c>
      <c r="DO782" t="str">
        <f t="shared" si="1614"/>
        <v/>
      </c>
      <c r="DP782" t="str">
        <f t="shared" si="1615"/>
        <v/>
      </c>
      <c r="DQ782" t="str">
        <f t="shared" si="1616"/>
        <v/>
      </c>
      <c r="DR782" t="str">
        <f t="shared" si="1617"/>
        <v/>
      </c>
      <c r="DS782" t="str">
        <f t="shared" si="1618"/>
        <v/>
      </c>
      <c r="DT782" t="str">
        <f t="shared" si="1619"/>
        <v/>
      </c>
      <c r="DU782">
        <f t="shared" si="1620"/>
        <v>0</v>
      </c>
      <c r="DV782">
        <f t="shared" si="1621"/>
        <v>0</v>
      </c>
      <c r="DW782">
        <f t="shared" si="1622"/>
        <v>0</v>
      </c>
      <c r="DX782" t="str">
        <f t="shared" si="1623"/>
        <v/>
      </c>
      <c r="DY782" t="str">
        <f t="shared" si="1624"/>
        <v/>
      </c>
      <c r="DZ782" t="str">
        <f t="shared" si="1625"/>
        <v/>
      </c>
      <c r="EA782" s="5">
        <f t="shared" si="1626"/>
        <v>0</v>
      </c>
      <c r="EB782" s="3">
        <f t="shared" si="1627"/>
        <v>0</v>
      </c>
    </row>
    <row r="783" spans="2:132" x14ac:dyDescent="0.2">
      <c r="B783" s="25">
        <v>778</v>
      </c>
      <c r="C783" s="26">
        <f>Zisk!D797</f>
        <v>0</v>
      </c>
      <c r="D783">
        <f>Zisk!E797</f>
        <v>0</v>
      </c>
      <c r="E783" s="66" t="str">
        <f t="shared" ref="E783:E846" si="1628">IF(D783=0,"",$E$2-$D783)</f>
        <v/>
      </c>
      <c r="F783" t="str">
        <f t="shared" ref="F783:F846" si="1629">IF(D783=0,"",IF($E783&lt;29,$E783,29))</f>
        <v/>
      </c>
      <c r="G783" s="66" t="str">
        <f t="shared" ref="G783:G846" si="1630">IF(D783=0,"",($E$2-$F783)+1)</f>
        <v/>
      </c>
      <c r="H783" s="25"/>
      <c r="I783" s="25"/>
      <c r="J783">
        <f>VstupniParametry_SKRYT!$D$5</f>
        <v>0.02</v>
      </c>
      <c r="K783">
        <f>VstupniParametry_SKRYT!$D$6</f>
        <v>0.06</v>
      </c>
      <c r="L783">
        <f>VstupniParametry_SKRYT!$D$7</f>
        <v>0.06</v>
      </c>
      <c r="M783">
        <f>VstupniParametry_SKRYT!$D$8</f>
        <v>0.06</v>
      </c>
      <c r="N783">
        <f>VstupniParametry_SKRYT!$D$9</f>
        <v>1.7999999999999999E-2</v>
      </c>
      <c r="O783" s="27">
        <f>VstupniParametry_SKRYT!$D$10</f>
        <v>0.01</v>
      </c>
      <c r="P783" s="27">
        <f>VstupniParametry_SKRYT!$D$11</f>
        <v>0.01</v>
      </c>
      <c r="Q783" s="27">
        <f>VstupniParametry_SKRYT!$D$12</f>
        <v>0.01</v>
      </c>
      <c r="R783" s="27">
        <f>VstupniParametry_SKRYT!$D$13</f>
        <v>0.01</v>
      </c>
      <c r="S783" s="27">
        <f>VstupniParametry_SKRYT!$D$14</f>
        <v>0.01</v>
      </c>
      <c r="T783">
        <f t="shared" ref="T783:T846" si="1631">IF($G783=T$4,1,IF(T$4&lt;$G783,0,S783+1))</f>
        <v>0</v>
      </c>
      <c r="U783">
        <f t="shared" ref="U783:U846" si="1632">IF($G783=U$4,1,IF(U$4&lt;$G783,0,T783+1))</f>
        <v>0</v>
      </c>
      <c r="V783">
        <f t="shared" ref="V783:V846" si="1633">IF($G783=V$4,1,IF(V$4&lt;$G783,0,U783+1))</f>
        <v>0</v>
      </c>
      <c r="W783">
        <f t="shared" ref="W783:W846" si="1634">IF($G783=W$4,1,IF(W$4&lt;$G783,0,V783+1))</f>
        <v>0</v>
      </c>
      <c r="X783">
        <f t="shared" ref="X783:X846" si="1635">IF($G783=X$4,1,IF(X$4&lt;$G783,0,W783+1))</f>
        <v>0</v>
      </c>
      <c r="Y783">
        <f t="shared" ref="Y783:Y846" si="1636">IF($G783=Y$4,1,IF(Y$4&lt;$G783,0,X783+1))</f>
        <v>0</v>
      </c>
      <c r="Z783">
        <f t="shared" ref="Z783:Z846" si="1637">IF($G783=Z$4,1,IF(Z$4&lt;$G783,0,Y783+1))</f>
        <v>0</v>
      </c>
      <c r="AA783">
        <f t="shared" ref="AA783:AA846" si="1638">IF($G783=AA$4,1,IF(AA$4&lt;$G783,0,Z783+1))</f>
        <v>0</v>
      </c>
      <c r="AB783">
        <f t="shared" ref="AB783:AB846" si="1639">IF($G783=AB$4,1,IF(AB$4&lt;$G783,0,AA783+1))</f>
        <v>0</v>
      </c>
      <c r="AC783">
        <f t="shared" ref="AC783:AC846" si="1640">IF($G783=AC$4,1,IF(AC$4&lt;$G783,0,AB783+1))</f>
        <v>0</v>
      </c>
      <c r="AD783">
        <f t="shared" ref="AD783:AD846" si="1641">IF($G783=AD$4,1,IF(AD$4&lt;$G783,0,AC783+1))</f>
        <v>0</v>
      </c>
      <c r="AE783">
        <f t="shared" ref="AE783:AE846" si="1642">IF($G783=AE$4,1,IF(AE$4&lt;$G783,0,AD783+1))</f>
        <v>0</v>
      </c>
      <c r="AF783">
        <f t="shared" ref="AF783:AF846" si="1643">IF($G783=AF$4,1,IF(AF$4&lt;$G783,0,AE783+1))</f>
        <v>0</v>
      </c>
      <c r="AG783">
        <f t="shared" ref="AG783:AG846" si="1644">IF($G783=AG$4,1,IF(AG$4&lt;$G783,0,AF783+1))</f>
        <v>0</v>
      </c>
      <c r="AH783">
        <f t="shared" ref="AH783:AH846" si="1645">IF($G783=AH$4,1,IF(AH$4&lt;$G783,0,AG783+1))</f>
        <v>0</v>
      </c>
      <c r="AI783">
        <f t="shared" ref="AI783:AI846" si="1646">IF($G783=AI$4,1,IF(AI$4&lt;$G783,0,AH783+1))</f>
        <v>0</v>
      </c>
      <c r="AJ783">
        <f t="shared" ref="AJ783:AJ846" si="1647">IF($G783=AJ$4,1,IF(AJ$4&lt;$G783,0,AI783+1))</f>
        <v>0</v>
      </c>
      <c r="AK783">
        <f t="shared" ref="AK783:AK846" si="1648">IF($G783=AK$4,1,IF(AK$4&lt;$G783,0,AJ783+1))</f>
        <v>0</v>
      </c>
      <c r="AL783">
        <f t="shared" ref="AL783:AL846" si="1649">IF($G783=AL$4,1,IF(AL$4&lt;$G783,0,AK783+1))</f>
        <v>0</v>
      </c>
      <c r="AM783">
        <f t="shared" ref="AM783:AM846" si="1650">IF($G783=AM$4,1,IF(AM$4&lt;$G783,0,AL783+1))</f>
        <v>0</v>
      </c>
      <c r="AN783">
        <f t="shared" ref="AN783:AN846" si="1651">IF($G783=AN$4,1,IF(AN$4&lt;$G783,0,AM783+1))</f>
        <v>0</v>
      </c>
      <c r="AO783">
        <f t="shared" ref="AO783:AO846" si="1652">IF($G783=AO$4,1,IF(AO$4&lt;$G783,0,AN783+1))</f>
        <v>0</v>
      </c>
      <c r="AP783">
        <f t="shared" ref="AP783:AP846" si="1653">IF($G783=AP$4,1,IF(AP$4&lt;$G783,0,AO783+1))</f>
        <v>0</v>
      </c>
      <c r="AQ783">
        <f t="shared" ref="AQ783:AQ846" si="1654">IF($G783=AQ$4,1,IF(AQ$4&lt;$G783,0,AP783+1))</f>
        <v>0</v>
      </c>
      <c r="AR783">
        <f t="shared" ref="AR783:AR846" si="1655">IF($G783=AR$4,1,IF(AR$4&lt;$G783,0,AQ783+1))</f>
        <v>0</v>
      </c>
      <c r="AS783">
        <f t="shared" ref="AS783:AS846" si="1656">IF($G783=AS$4,1,IF(AS$4&lt;$G783,0,AR783+1))</f>
        <v>0</v>
      </c>
      <c r="AT783">
        <f t="shared" si="1512"/>
        <v>0</v>
      </c>
      <c r="AU783">
        <f t="shared" ref="AU783:AU846" si="1657">IF($G783&lt;AU$4,AT783+1,IF(AU$4=$G783,1,0))</f>
        <v>0</v>
      </c>
      <c r="AV783">
        <f t="shared" ref="AV783:AV846" si="1658">IF($G783&lt;AV$4,AU783+1,IF(AV$4=$G783,1,0))</f>
        <v>0</v>
      </c>
      <c r="AW783">
        <f t="shared" si="1513"/>
        <v>0</v>
      </c>
      <c r="AX783">
        <f t="shared" ref="AX783:AX846" si="1659">IF(AX$4&gt;$E$2,0,IF($G783&lt;AX$4,AW783+1,IF(AX$4=$G783,1,0)))</f>
        <v>0</v>
      </c>
      <c r="AY783">
        <f t="shared" ref="AY783:AY846" si="1660">IF(AY$4&gt;$E$2,0,IF($G783&lt;AY$4,AX783+1,IF(AY$4=$G783,1,0)))</f>
        <v>0</v>
      </c>
      <c r="AZ783">
        <f t="shared" ref="AZ783:AZ846" si="1661">IF(AZ$4&gt;$E$2,0,IF($G783&lt;AZ$4,AY783+1,IF(AZ$4=$G783,1,0)))</f>
        <v>0</v>
      </c>
      <c r="BA783">
        <f t="shared" ref="BA783:BA846" si="1662">IF(BA$4&gt;$E$2,0,IF($G783&lt;BA$4,AZ783+1,IF(BA$4=$G783,1,0)))</f>
        <v>0</v>
      </c>
      <c r="BB783">
        <f t="shared" ref="BB783:BB846" si="1663">IF(BB$4&gt;$E$2,0,IF($G783&lt;BB$4,BA783+1,IF(BB$4=$G783,1,0)))</f>
        <v>0</v>
      </c>
      <c r="BC783">
        <f t="shared" ref="BC783:BC846" si="1664">T783</f>
        <v>0</v>
      </c>
      <c r="BD783">
        <f t="shared" ref="BD783:BD846" si="1665">U783</f>
        <v>0</v>
      </c>
      <c r="BE783">
        <f t="shared" ref="BE783:BE846" si="1666">V783</f>
        <v>0</v>
      </c>
      <c r="BF783">
        <f t="shared" ref="BF783:BF846" si="1667">W783</f>
        <v>0</v>
      </c>
      <c r="BG783">
        <f t="shared" ref="BG783:BG846" si="1668">X783</f>
        <v>0</v>
      </c>
      <c r="BH783">
        <f t="shared" ref="BH783:BH846" si="1669">Y783</f>
        <v>0</v>
      </c>
      <c r="BI783">
        <f t="shared" ref="BI783:BI846" si="1670">Z783</f>
        <v>0</v>
      </c>
      <c r="BJ783">
        <f t="shared" ref="BJ783:BJ846" si="1671">AA783</f>
        <v>0</v>
      </c>
      <c r="BK783">
        <f t="shared" ref="BK783:BK846" si="1672">AB783</f>
        <v>0</v>
      </c>
      <c r="BL783">
        <f t="shared" ref="BL783:BL846" si="1673">AC783</f>
        <v>0</v>
      </c>
      <c r="BM783">
        <f t="shared" ref="BM783:BM846" si="1674">AD783</f>
        <v>0</v>
      </c>
      <c r="BN783">
        <f t="shared" ref="BN783:BN846" si="1675">AE783</f>
        <v>0</v>
      </c>
      <c r="BO783">
        <f t="shared" ref="BO783:BO846" si="1676">AF783</f>
        <v>0</v>
      </c>
      <c r="BP783">
        <f t="shared" ref="BP783:BP846" si="1677">AG783</f>
        <v>0</v>
      </c>
      <c r="BQ783">
        <f t="shared" ref="BQ783:BQ846" si="1678">AH783</f>
        <v>0</v>
      </c>
      <c r="BR783">
        <f t="shared" ref="BR783:BR846" si="1679">AI783</f>
        <v>0</v>
      </c>
      <c r="BS783">
        <f t="shared" ref="BS783:BS846" si="1680">AJ783</f>
        <v>0</v>
      </c>
      <c r="BT783">
        <f t="shared" ref="BT783:BT846" si="1681">AK783</f>
        <v>0</v>
      </c>
      <c r="BU783">
        <f t="shared" ref="BU783:BU846" si="1682">AL783</f>
        <v>0</v>
      </c>
      <c r="BV783">
        <f t="shared" ref="BV783:BV846" si="1683">AM783</f>
        <v>0</v>
      </c>
      <c r="BW783">
        <f t="shared" ref="BW783:BW846" si="1684">AN783</f>
        <v>0</v>
      </c>
      <c r="BX783">
        <f t="shared" ref="BX783:BX846" si="1685">AO783</f>
        <v>0</v>
      </c>
      <c r="BY783">
        <f t="shared" ref="BY783:BY846" si="1686">AP783</f>
        <v>0</v>
      </c>
      <c r="BZ783">
        <f t="shared" ref="BZ783:BZ846" si="1687">AQ783</f>
        <v>0</v>
      </c>
      <c r="CA783">
        <f t="shared" ref="CA783:CA846" si="1688">AR783</f>
        <v>0</v>
      </c>
      <c r="CB783">
        <f t="shared" ref="CB783:CB846" si="1689">AS783</f>
        <v>0</v>
      </c>
      <c r="CC783">
        <f t="shared" ref="CC783:CC846" si="1690">CB783+AT783</f>
        <v>0</v>
      </c>
      <c r="CD783">
        <f t="shared" ref="CD783:CD846" si="1691">CB783+AU783</f>
        <v>0</v>
      </c>
      <c r="CE783">
        <f t="shared" ref="CE783:CE846" si="1692">CB783+AV783</f>
        <v>0</v>
      </c>
      <c r="CF783">
        <f t="shared" ref="CF783:CF846" si="1693">$CE783+AW783</f>
        <v>0</v>
      </c>
      <c r="CG783">
        <f t="shared" ref="CG783:CG846" si="1694">$CE783+AX783</f>
        <v>0</v>
      </c>
      <c r="CH783">
        <f t="shared" ref="CH783:CH846" si="1695">$CE783+AY783</f>
        <v>0</v>
      </c>
      <c r="CI783">
        <f t="shared" ref="CI783:CI846" si="1696">$CE783+AZ783</f>
        <v>0</v>
      </c>
      <c r="CJ783">
        <f t="shared" ref="CJ783:CJ846" si="1697">$CE783+BA783</f>
        <v>0</v>
      </c>
      <c r="CK783">
        <f t="shared" ref="CK783:CK846" si="1698">$CE783+BB783</f>
        <v>0</v>
      </c>
      <c r="CL783" t="str">
        <f t="shared" ref="CL783:CL846" si="1699">IF(T783=0,"",1+$J$6)</f>
        <v/>
      </c>
      <c r="CM783" t="str">
        <f t="shared" ref="CM783:CM846" si="1700">IF(U783=0,"",1+$J$6)</f>
        <v/>
      </c>
      <c r="CN783" t="str">
        <f t="shared" ref="CN783:CN846" si="1701">IF(V783=0,"",1+$J$6)</f>
        <v/>
      </c>
      <c r="CO783" t="str">
        <f t="shared" ref="CO783:CO846" si="1702">IF(W783=0,"",1+$J$6)</f>
        <v/>
      </c>
      <c r="CP783" t="str">
        <f t="shared" ref="CP783:CP846" si="1703">IF(X783=0,"",1+$J$6)</f>
        <v/>
      </c>
      <c r="CQ783" t="str">
        <f t="shared" ref="CQ783:CQ846" si="1704">IF(Y783=0,"",1+$J$6)</f>
        <v/>
      </c>
      <c r="CR783" t="str">
        <f t="shared" ref="CR783:CR846" si="1705">IF(Z783=0,"",1+$J$6)</f>
        <v/>
      </c>
      <c r="CS783" t="str">
        <f t="shared" ref="CS783:CS846" si="1706">IF(AA783=0,"",1+$J$6)</f>
        <v/>
      </c>
      <c r="CT783" t="str">
        <f t="shared" ref="CT783:CT846" si="1707">IF(AB783=0,"",1+$J$6)</f>
        <v/>
      </c>
      <c r="CU783" t="str">
        <f t="shared" ref="CU783:CU846" si="1708">IF(AC783=0,"",1+$J$6)</f>
        <v/>
      </c>
      <c r="CV783" t="str">
        <f t="shared" ref="CV783:CV846" si="1709">IF(AD783=0,"",1+$J$6)</f>
        <v/>
      </c>
      <c r="CW783" t="str">
        <f t="shared" ref="CW783:CW846" si="1710">IF(AE783=0,"",1+$J$6)</f>
        <v/>
      </c>
      <c r="CX783" t="str">
        <f t="shared" ref="CX783:CX846" si="1711">IF(AF783=0,"",1+$J$6)</f>
        <v/>
      </c>
      <c r="CY783" t="str">
        <f t="shared" ref="CY783:CY846" si="1712">IF(AG783=0,"",1+$J$6)</f>
        <v/>
      </c>
      <c r="CZ783" t="str">
        <f t="shared" ref="CZ783:CZ846" si="1713">IF(AH783=0,"",1+$J$6)</f>
        <v/>
      </c>
      <c r="DA783" t="str">
        <f t="shared" ref="DA783:DA846" si="1714">IF(AI783=0,"",1+$J$6)</f>
        <v/>
      </c>
      <c r="DB783" t="str">
        <f t="shared" ref="DB783:DB846" si="1715">IF(AJ783=0,"",1+$J$6)</f>
        <v/>
      </c>
      <c r="DC783" t="str">
        <f t="shared" ref="DC783:DC846" si="1716">IF(AK783=0,"",1+$J$6)</f>
        <v/>
      </c>
      <c r="DD783" t="str">
        <f t="shared" ref="DD783:DD846" si="1717">IF(AL783=0,"",1+$J$6)</f>
        <v/>
      </c>
      <c r="DE783" t="str">
        <f t="shared" ref="DE783:DE846" si="1718">IF(AM783=0,"",1+$J$6)</f>
        <v/>
      </c>
      <c r="DF783" t="str">
        <f t="shared" ref="DF783:DF846" si="1719">IF(AN783=0,"",1+$J$6)</f>
        <v/>
      </c>
      <c r="DG783" t="str">
        <f t="shared" ref="DG783:DG846" si="1720">IF(AO783=0,"",1+$J$6)</f>
        <v/>
      </c>
      <c r="DH783" t="str">
        <f t="shared" ref="DH783:DH846" si="1721">IF(AP783=0,"",1+$J$6)</f>
        <v/>
      </c>
      <c r="DI783" t="str">
        <f t="shared" ref="DI783:DI846" si="1722">IF(AQ783=0,"",1+$J$6)</f>
        <v/>
      </c>
      <c r="DJ783" t="str">
        <f t="shared" ref="DJ783:DJ846" si="1723">IF(AR783=0,"",1+$J$6)</f>
        <v/>
      </c>
      <c r="DK783" t="str">
        <f t="shared" ref="DK783:DK846" si="1724">IF(AS783=0,"",1+$J$6)</f>
        <v/>
      </c>
      <c r="DL783" t="str">
        <f t="shared" ref="DL783:DL846" si="1725">IF(AT783=0,"",1+K783)</f>
        <v/>
      </c>
      <c r="DM783" t="str">
        <f t="shared" ref="DM783:DM846" si="1726">IF(AU783=0,"",1+L783)</f>
        <v/>
      </c>
      <c r="DN783" t="str">
        <f t="shared" ref="DN783:DN846" si="1727">IF(AV783=0,"",1+M783)</f>
        <v/>
      </c>
      <c r="DO783" t="str">
        <f t="shared" ref="DO783:DO846" si="1728">IF(AW783=0,"",1+N783)</f>
        <v/>
      </c>
      <c r="DP783" t="str">
        <f t="shared" ref="DP783:DP846" si="1729">IF(AX783=0,"",1+O783)</f>
        <v/>
      </c>
      <c r="DQ783" t="str">
        <f t="shared" ref="DQ783:DQ846" si="1730">IF(AY783=0,"",1+P783)</f>
        <v/>
      </c>
      <c r="DR783" t="str">
        <f t="shared" ref="DR783:DR846" si="1731">IF(AZ783=0,"",1+Q783)</f>
        <v/>
      </c>
      <c r="DS783" t="str">
        <f t="shared" ref="DS783:DS846" si="1732">IF(BA783=0,"",1+R783)</f>
        <v/>
      </c>
      <c r="DT783" t="str">
        <f t="shared" ref="DT783:DT846" si="1733">IF(BB783=0,"",1+S783)</f>
        <v/>
      </c>
      <c r="DU783">
        <f t="shared" ref="DU783:DU846" si="1734">PRODUCT(CL783:DK783)</f>
        <v>0</v>
      </c>
      <c r="DV783">
        <f t="shared" ref="DV783:DV846" si="1735">PRODUCT(DL783:DN783)</f>
        <v>0</v>
      </c>
      <c r="DW783">
        <f t="shared" ref="DW783:DW846" si="1736">PRODUCT(DO783:DT783)</f>
        <v>0</v>
      </c>
      <c r="DX783" t="str">
        <f t="shared" ref="DX783:DX846" si="1737">IF(DU783=0,"",DU783)</f>
        <v/>
      </c>
      <c r="DY783" t="str">
        <f t="shared" ref="DY783:DY846" si="1738">IF(DV783=0,"",DV783)</f>
        <v/>
      </c>
      <c r="DZ783" t="str">
        <f t="shared" ref="DZ783:DZ846" si="1739">IF(DW783=0,"",DW783)</f>
        <v/>
      </c>
      <c r="EA783" s="5">
        <f t="shared" ref="EA783:EA846" si="1740">IF(D783=$E$2,1,PRODUCT(DX783:DZ783))</f>
        <v>0</v>
      </c>
      <c r="EB783" s="3">
        <f t="shared" ref="EB783:EB846" si="1741">C783*EA783</f>
        <v>0</v>
      </c>
    </row>
    <row r="784" spans="2:132" x14ac:dyDescent="0.2">
      <c r="B784">
        <v>779</v>
      </c>
      <c r="C784" s="3">
        <f>Zisk!D798</f>
        <v>0</v>
      </c>
      <c r="D784">
        <f>Zisk!E798</f>
        <v>0</v>
      </c>
      <c r="E784" s="66" t="str">
        <f t="shared" si="1628"/>
        <v/>
      </c>
      <c r="F784" t="str">
        <f t="shared" si="1629"/>
        <v/>
      </c>
      <c r="G784" s="66" t="str">
        <f t="shared" si="1630"/>
        <v/>
      </c>
      <c r="J784">
        <f>VstupniParametry_SKRYT!$D$5</f>
        <v>0.02</v>
      </c>
      <c r="K784">
        <f>VstupniParametry_SKRYT!$D$6</f>
        <v>0.06</v>
      </c>
      <c r="L784">
        <f>VstupniParametry_SKRYT!$D$7</f>
        <v>0.06</v>
      </c>
      <c r="M784">
        <f>VstupniParametry_SKRYT!$D$8</f>
        <v>0.06</v>
      </c>
      <c r="N784">
        <f>VstupniParametry_SKRYT!$D$9</f>
        <v>1.7999999999999999E-2</v>
      </c>
      <c r="O784" s="27">
        <f>VstupniParametry_SKRYT!$D$10</f>
        <v>0.01</v>
      </c>
      <c r="P784" s="27">
        <f>VstupniParametry_SKRYT!$D$11</f>
        <v>0.01</v>
      </c>
      <c r="Q784" s="27">
        <f>VstupniParametry_SKRYT!$D$12</f>
        <v>0.01</v>
      </c>
      <c r="R784" s="27">
        <f>VstupniParametry_SKRYT!$D$13</f>
        <v>0.01</v>
      </c>
      <c r="S784" s="27">
        <f>VstupniParametry_SKRYT!$D$14</f>
        <v>0.01</v>
      </c>
      <c r="T784">
        <f t="shared" si="1631"/>
        <v>0</v>
      </c>
      <c r="U784">
        <f t="shared" si="1632"/>
        <v>0</v>
      </c>
      <c r="V784">
        <f t="shared" si="1633"/>
        <v>0</v>
      </c>
      <c r="W784">
        <f t="shared" si="1634"/>
        <v>0</v>
      </c>
      <c r="X784">
        <f t="shared" si="1635"/>
        <v>0</v>
      </c>
      <c r="Y784">
        <f t="shared" si="1636"/>
        <v>0</v>
      </c>
      <c r="Z784">
        <f t="shared" si="1637"/>
        <v>0</v>
      </c>
      <c r="AA784">
        <f t="shared" si="1638"/>
        <v>0</v>
      </c>
      <c r="AB784">
        <f t="shared" si="1639"/>
        <v>0</v>
      </c>
      <c r="AC784">
        <f t="shared" si="1640"/>
        <v>0</v>
      </c>
      <c r="AD784">
        <f t="shared" si="1641"/>
        <v>0</v>
      </c>
      <c r="AE784">
        <f t="shared" si="1642"/>
        <v>0</v>
      </c>
      <c r="AF784">
        <f t="shared" si="1643"/>
        <v>0</v>
      </c>
      <c r="AG784">
        <f t="shared" si="1644"/>
        <v>0</v>
      </c>
      <c r="AH784">
        <f t="shared" si="1645"/>
        <v>0</v>
      </c>
      <c r="AI784">
        <f t="shared" si="1646"/>
        <v>0</v>
      </c>
      <c r="AJ784">
        <f t="shared" si="1647"/>
        <v>0</v>
      </c>
      <c r="AK784">
        <f t="shared" si="1648"/>
        <v>0</v>
      </c>
      <c r="AL784">
        <f t="shared" si="1649"/>
        <v>0</v>
      </c>
      <c r="AM784">
        <f t="shared" si="1650"/>
        <v>0</v>
      </c>
      <c r="AN784">
        <f t="shared" si="1651"/>
        <v>0</v>
      </c>
      <c r="AO784">
        <f t="shared" si="1652"/>
        <v>0</v>
      </c>
      <c r="AP784">
        <f t="shared" si="1653"/>
        <v>0</v>
      </c>
      <c r="AQ784">
        <f t="shared" si="1654"/>
        <v>0</v>
      </c>
      <c r="AR784">
        <f t="shared" si="1655"/>
        <v>0</v>
      </c>
      <c r="AS784">
        <f t="shared" si="1656"/>
        <v>0</v>
      </c>
      <c r="AT784">
        <f t="shared" si="1512"/>
        <v>0</v>
      </c>
      <c r="AU784">
        <f t="shared" si="1657"/>
        <v>0</v>
      </c>
      <c r="AV784">
        <f t="shared" si="1658"/>
        <v>0</v>
      </c>
      <c r="AW784">
        <f t="shared" si="1513"/>
        <v>0</v>
      </c>
      <c r="AX784">
        <f t="shared" si="1659"/>
        <v>0</v>
      </c>
      <c r="AY784">
        <f t="shared" si="1660"/>
        <v>0</v>
      </c>
      <c r="AZ784">
        <f t="shared" si="1661"/>
        <v>0</v>
      </c>
      <c r="BA784">
        <f t="shared" si="1662"/>
        <v>0</v>
      </c>
      <c r="BB784">
        <f t="shared" si="1663"/>
        <v>0</v>
      </c>
      <c r="BC784">
        <f t="shared" si="1664"/>
        <v>0</v>
      </c>
      <c r="BD784">
        <f t="shared" si="1665"/>
        <v>0</v>
      </c>
      <c r="BE784">
        <f t="shared" si="1666"/>
        <v>0</v>
      </c>
      <c r="BF784">
        <f t="shared" si="1667"/>
        <v>0</v>
      </c>
      <c r="BG784">
        <f t="shared" si="1668"/>
        <v>0</v>
      </c>
      <c r="BH784">
        <f t="shared" si="1669"/>
        <v>0</v>
      </c>
      <c r="BI784">
        <f t="shared" si="1670"/>
        <v>0</v>
      </c>
      <c r="BJ784">
        <f t="shared" si="1671"/>
        <v>0</v>
      </c>
      <c r="BK784">
        <f t="shared" si="1672"/>
        <v>0</v>
      </c>
      <c r="BL784">
        <f t="shared" si="1673"/>
        <v>0</v>
      </c>
      <c r="BM784">
        <f t="shared" si="1674"/>
        <v>0</v>
      </c>
      <c r="BN784">
        <f t="shared" si="1675"/>
        <v>0</v>
      </c>
      <c r="BO784">
        <f t="shared" si="1676"/>
        <v>0</v>
      </c>
      <c r="BP784">
        <f t="shared" si="1677"/>
        <v>0</v>
      </c>
      <c r="BQ784">
        <f t="shared" si="1678"/>
        <v>0</v>
      </c>
      <c r="BR784">
        <f t="shared" si="1679"/>
        <v>0</v>
      </c>
      <c r="BS784">
        <f t="shared" si="1680"/>
        <v>0</v>
      </c>
      <c r="BT784">
        <f t="shared" si="1681"/>
        <v>0</v>
      </c>
      <c r="BU784">
        <f t="shared" si="1682"/>
        <v>0</v>
      </c>
      <c r="BV784">
        <f t="shared" si="1683"/>
        <v>0</v>
      </c>
      <c r="BW784">
        <f t="shared" si="1684"/>
        <v>0</v>
      </c>
      <c r="BX784">
        <f t="shared" si="1685"/>
        <v>0</v>
      </c>
      <c r="BY784">
        <f t="shared" si="1686"/>
        <v>0</v>
      </c>
      <c r="BZ784">
        <f t="shared" si="1687"/>
        <v>0</v>
      </c>
      <c r="CA784">
        <f t="shared" si="1688"/>
        <v>0</v>
      </c>
      <c r="CB784">
        <f t="shared" si="1689"/>
        <v>0</v>
      </c>
      <c r="CC784">
        <f t="shared" si="1690"/>
        <v>0</v>
      </c>
      <c r="CD784">
        <f t="shared" si="1691"/>
        <v>0</v>
      </c>
      <c r="CE784">
        <f t="shared" si="1692"/>
        <v>0</v>
      </c>
      <c r="CF784">
        <f t="shared" si="1693"/>
        <v>0</v>
      </c>
      <c r="CG784">
        <f t="shared" si="1694"/>
        <v>0</v>
      </c>
      <c r="CH784">
        <f t="shared" si="1695"/>
        <v>0</v>
      </c>
      <c r="CI784">
        <f t="shared" si="1696"/>
        <v>0</v>
      </c>
      <c r="CJ784">
        <f t="shared" si="1697"/>
        <v>0</v>
      </c>
      <c r="CK784">
        <f t="shared" si="1698"/>
        <v>0</v>
      </c>
      <c r="CL784" t="str">
        <f t="shared" si="1699"/>
        <v/>
      </c>
      <c r="CM784" t="str">
        <f t="shared" si="1700"/>
        <v/>
      </c>
      <c r="CN784" t="str">
        <f t="shared" si="1701"/>
        <v/>
      </c>
      <c r="CO784" t="str">
        <f t="shared" si="1702"/>
        <v/>
      </c>
      <c r="CP784" t="str">
        <f t="shared" si="1703"/>
        <v/>
      </c>
      <c r="CQ784" t="str">
        <f t="shared" si="1704"/>
        <v/>
      </c>
      <c r="CR784" t="str">
        <f t="shared" si="1705"/>
        <v/>
      </c>
      <c r="CS784" t="str">
        <f t="shared" si="1706"/>
        <v/>
      </c>
      <c r="CT784" t="str">
        <f t="shared" si="1707"/>
        <v/>
      </c>
      <c r="CU784" t="str">
        <f t="shared" si="1708"/>
        <v/>
      </c>
      <c r="CV784" t="str">
        <f t="shared" si="1709"/>
        <v/>
      </c>
      <c r="CW784" t="str">
        <f t="shared" si="1710"/>
        <v/>
      </c>
      <c r="CX784" t="str">
        <f t="shared" si="1711"/>
        <v/>
      </c>
      <c r="CY784" t="str">
        <f t="shared" si="1712"/>
        <v/>
      </c>
      <c r="CZ784" t="str">
        <f t="shared" si="1713"/>
        <v/>
      </c>
      <c r="DA784" t="str">
        <f t="shared" si="1714"/>
        <v/>
      </c>
      <c r="DB784" t="str">
        <f t="shared" si="1715"/>
        <v/>
      </c>
      <c r="DC784" t="str">
        <f t="shared" si="1716"/>
        <v/>
      </c>
      <c r="DD784" t="str">
        <f t="shared" si="1717"/>
        <v/>
      </c>
      <c r="DE784" t="str">
        <f t="shared" si="1718"/>
        <v/>
      </c>
      <c r="DF784" t="str">
        <f t="shared" si="1719"/>
        <v/>
      </c>
      <c r="DG784" t="str">
        <f t="shared" si="1720"/>
        <v/>
      </c>
      <c r="DH784" t="str">
        <f t="shared" si="1721"/>
        <v/>
      </c>
      <c r="DI784" t="str">
        <f t="shared" si="1722"/>
        <v/>
      </c>
      <c r="DJ784" t="str">
        <f t="shared" si="1723"/>
        <v/>
      </c>
      <c r="DK784" t="str">
        <f t="shared" si="1724"/>
        <v/>
      </c>
      <c r="DL784" t="str">
        <f t="shared" si="1725"/>
        <v/>
      </c>
      <c r="DM784" t="str">
        <f t="shared" si="1726"/>
        <v/>
      </c>
      <c r="DN784" t="str">
        <f t="shared" si="1727"/>
        <v/>
      </c>
      <c r="DO784" t="str">
        <f t="shared" si="1728"/>
        <v/>
      </c>
      <c r="DP784" t="str">
        <f t="shared" si="1729"/>
        <v/>
      </c>
      <c r="DQ784" t="str">
        <f t="shared" si="1730"/>
        <v/>
      </c>
      <c r="DR784" t="str">
        <f t="shared" si="1731"/>
        <v/>
      </c>
      <c r="DS784" t="str">
        <f t="shared" si="1732"/>
        <v/>
      </c>
      <c r="DT784" t="str">
        <f t="shared" si="1733"/>
        <v/>
      </c>
      <c r="DU784">
        <f t="shared" si="1734"/>
        <v>0</v>
      </c>
      <c r="DV784">
        <f t="shared" si="1735"/>
        <v>0</v>
      </c>
      <c r="DW784">
        <f t="shared" si="1736"/>
        <v>0</v>
      </c>
      <c r="DX784" t="str">
        <f t="shared" si="1737"/>
        <v/>
      </c>
      <c r="DY784" t="str">
        <f t="shared" si="1738"/>
        <v/>
      </c>
      <c r="DZ784" t="str">
        <f t="shared" si="1739"/>
        <v/>
      </c>
      <c r="EA784" s="5">
        <f t="shared" si="1740"/>
        <v>0</v>
      </c>
      <c r="EB784" s="3">
        <f t="shared" si="1741"/>
        <v>0</v>
      </c>
    </row>
    <row r="785" spans="2:132" x14ac:dyDescent="0.2">
      <c r="B785" s="25">
        <v>780</v>
      </c>
      <c r="C785" s="26">
        <f>Zisk!D799</f>
        <v>0</v>
      </c>
      <c r="D785">
        <f>Zisk!E799</f>
        <v>0</v>
      </c>
      <c r="E785" s="66" t="str">
        <f t="shared" si="1628"/>
        <v/>
      </c>
      <c r="F785" t="str">
        <f t="shared" si="1629"/>
        <v/>
      </c>
      <c r="G785" s="66" t="str">
        <f t="shared" si="1630"/>
        <v/>
      </c>
      <c r="H785" s="25"/>
      <c r="I785" s="25"/>
      <c r="J785">
        <f>VstupniParametry_SKRYT!$D$5</f>
        <v>0.02</v>
      </c>
      <c r="K785">
        <f>VstupniParametry_SKRYT!$D$6</f>
        <v>0.06</v>
      </c>
      <c r="L785">
        <f>VstupniParametry_SKRYT!$D$7</f>
        <v>0.06</v>
      </c>
      <c r="M785">
        <f>VstupniParametry_SKRYT!$D$8</f>
        <v>0.06</v>
      </c>
      <c r="N785">
        <f>VstupniParametry_SKRYT!$D$9</f>
        <v>1.7999999999999999E-2</v>
      </c>
      <c r="O785" s="27">
        <f>VstupniParametry_SKRYT!$D$10</f>
        <v>0.01</v>
      </c>
      <c r="P785" s="27">
        <f>VstupniParametry_SKRYT!$D$11</f>
        <v>0.01</v>
      </c>
      <c r="Q785" s="27">
        <f>VstupniParametry_SKRYT!$D$12</f>
        <v>0.01</v>
      </c>
      <c r="R785" s="27">
        <f>VstupniParametry_SKRYT!$D$13</f>
        <v>0.01</v>
      </c>
      <c r="S785" s="27">
        <f>VstupniParametry_SKRYT!$D$14</f>
        <v>0.01</v>
      </c>
      <c r="T785">
        <f t="shared" si="1631"/>
        <v>0</v>
      </c>
      <c r="U785">
        <f t="shared" si="1632"/>
        <v>0</v>
      </c>
      <c r="V785">
        <f t="shared" si="1633"/>
        <v>0</v>
      </c>
      <c r="W785">
        <f t="shared" si="1634"/>
        <v>0</v>
      </c>
      <c r="X785">
        <f t="shared" si="1635"/>
        <v>0</v>
      </c>
      <c r="Y785">
        <f t="shared" si="1636"/>
        <v>0</v>
      </c>
      <c r="Z785">
        <f t="shared" si="1637"/>
        <v>0</v>
      </c>
      <c r="AA785">
        <f t="shared" si="1638"/>
        <v>0</v>
      </c>
      <c r="AB785">
        <f t="shared" si="1639"/>
        <v>0</v>
      </c>
      <c r="AC785">
        <f t="shared" si="1640"/>
        <v>0</v>
      </c>
      <c r="AD785">
        <f t="shared" si="1641"/>
        <v>0</v>
      </c>
      <c r="AE785">
        <f t="shared" si="1642"/>
        <v>0</v>
      </c>
      <c r="AF785">
        <f t="shared" si="1643"/>
        <v>0</v>
      </c>
      <c r="AG785">
        <f t="shared" si="1644"/>
        <v>0</v>
      </c>
      <c r="AH785">
        <f t="shared" si="1645"/>
        <v>0</v>
      </c>
      <c r="AI785">
        <f t="shared" si="1646"/>
        <v>0</v>
      </c>
      <c r="AJ785">
        <f t="shared" si="1647"/>
        <v>0</v>
      </c>
      <c r="AK785">
        <f t="shared" si="1648"/>
        <v>0</v>
      </c>
      <c r="AL785">
        <f t="shared" si="1649"/>
        <v>0</v>
      </c>
      <c r="AM785">
        <f t="shared" si="1650"/>
        <v>0</v>
      </c>
      <c r="AN785">
        <f t="shared" si="1651"/>
        <v>0</v>
      </c>
      <c r="AO785">
        <f t="shared" si="1652"/>
        <v>0</v>
      </c>
      <c r="AP785">
        <f t="shared" si="1653"/>
        <v>0</v>
      </c>
      <c r="AQ785">
        <f t="shared" si="1654"/>
        <v>0</v>
      </c>
      <c r="AR785">
        <f t="shared" si="1655"/>
        <v>0</v>
      </c>
      <c r="AS785">
        <f t="shared" si="1656"/>
        <v>0</v>
      </c>
      <c r="AT785">
        <f t="shared" si="1512"/>
        <v>0</v>
      </c>
      <c r="AU785">
        <f t="shared" si="1657"/>
        <v>0</v>
      </c>
      <c r="AV785">
        <f t="shared" si="1658"/>
        <v>0</v>
      </c>
      <c r="AW785">
        <f t="shared" si="1513"/>
        <v>0</v>
      </c>
      <c r="AX785">
        <f t="shared" si="1659"/>
        <v>0</v>
      </c>
      <c r="AY785">
        <f t="shared" si="1660"/>
        <v>0</v>
      </c>
      <c r="AZ785">
        <f t="shared" si="1661"/>
        <v>0</v>
      </c>
      <c r="BA785">
        <f t="shared" si="1662"/>
        <v>0</v>
      </c>
      <c r="BB785">
        <f t="shared" si="1663"/>
        <v>0</v>
      </c>
      <c r="BC785">
        <f t="shared" si="1664"/>
        <v>0</v>
      </c>
      <c r="BD785">
        <f t="shared" si="1665"/>
        <v>0</v>
      </c>
      <c r="BE785">
        <f t="shared" si="1666"/>
        <v>0</v>
      </c>
      <c r="BF785">
        <f t="shared" si="1667"/>
        <v>0</v>
      </c>
      <c r="BG785">
        <f t="shared" si="1668"/>
        <v>0</v>
      </c>
      <c r="BH785">
        <f t="shared" si="1669"/>
        <v>0</v>
      </c>
      <c r="BI785">
        <f t="shared" si="1670"/>
        <v>0</v>
      </c>
      <c r="BJ785">
        <f t="shared" si="1671"/>
        <v>0</v>
      </c>
      <c r="BK785">
        <f t="shared" si="1672"/>
        <v>0</v>
      </c>
      <c r="BL785">
        <f t="shared" si="1673"/>
        <v>0</v>
      </c>
      <c r="BM785">
        <f t="shared" si="1674"/>
        <v>0</v>
      </c>
      <c r="BN785">
        <f t="shared" si="1675"/>
        <v>0</v>
      </c>
      <c r="BO785">
        <f t="shared" si="1676"/>
        <v>0</v>
      </c>
      <c r="BP785">
        <f t="shared" si="1677"/>
        <v>0</v>
      </c>
      <c r="BQ785">
        <f t="shared" si="1678"/>
        <v>0</v>
      </c>
      <c r="BR785">
        <f t="shared" si="1679"/>
        <v>0</v>
      </c>
      <c r="BS785">
        <f t="shared" si="1680"/>
        <v>0</v>
      </c>
      <c r="BT785">
        <f t="shared" si="1681"/>
        <v>0</v>
      </c>
      <c r="BU785">
        <f t="shared" si="1682"/>
        <v>0</v>
      </c>
      <c r="BV785">
        <f t="shared" si="1683"/>
        <v>0</v>
      </c>
      <c r="BW785">
        <f t="shared" si="1684"/>
        <v>0</v>
      </c>
      <c r="BX785">
        <f t="shared" si="1685"/>
        <v>0</v>
      </c>
      <c r="BY785">
        <f t="shared" si="1686"/>
        <v>0</v>
      </c>
      <c r="BZ785">
        <f t="shared" si="1687"/>
        <v>0</v>
      </c>
      <c r="CA785">
        <f t="shared" si="1688"/>
        <v>0</v>
      </c>
      <c r="CB785">
        <f t="shared" si="1689"/>
        <v>0</v>
      </c>
      <c r="CC785">
        <f t="shared" si="1690"/>
        <v>0</v>
      </c>
      <c r="CD785">
        <f t="shared" si="1691"/>
        <v>0</v>
      </c>
      <c r="CE785">
        <f t="shared" si="1692"/>
        <v>0</v>
      </c>
      <c r="CF785">
        <f t="shared" si="1693"/>
        <v>0</v>
      </c>
      <c r="CG785">
        <f t="shared" si="1694"/>
        <v>0</v>
      </c>
      <c r="CH785">
        <f t="shared" si="1695"/>
        <v>0</v>
      </c>
      <c r="CI785">
        <f t="shared" si="1696"/>
        <v>0</v>
      </c>
      <c r="CJ785">
        <f t="shared" si="1697"/>
        <v>0</v>
      </c>
      <c r="CK785">
        <f t="shared" si="1698"/>
        <v>0</v>
      </c>
      <c r="CL785" t="str">
        <f t="shared" si="1699"/>
        <v/>
      </c>
      <c r="CM785" t="str">
        <f t="shared" si="1700"/>
        <v/>
      </c>
      <c r="CN785" t="str">
        <f t="shared" si="1701"/>
        <v/>
      </c>
      <c r="CO785" t="str">
        <f t="shared" si="1702"/>
        <v/>
      </c>
      <c r="CP785" t="str">
        <f t="shared" si="1703"/>
        <v/>
      </c>
      <c r="CQ785" t="str">
        <f t="shared" si="1704"/>
        <v/>
      </c>
      <c r="CR785" t="str">
        <f t="shared" si="1705"/>
        <v/>
      </c>
      <c r="CS785" t="str">
        <f t="shared" si="1706"/>
        <v/>
      </c>
      <c r="CT785" t="str">
        <f t="shared" si="1707"/>
        <v/>
      </c>
      <c r="CU785" t="str">
        <f t="shared" si="1708"/>
        <v/>
      </c>
      <c r="CV785" t="str">
        <f t="shared" si="1709"/>
        <v/>
      </c>
      <c r="CW785" t="str">
        <f t="shared" si="1710"/>
        <v/>
      </c>
      <c r="CX785" t="str">
        <f t="shared" si="1711"/>
        <v/>
      </c>
      <c r="CY785" t="str">
        <f t="shared" si="1712"/>
        <v/>
      </c>
      <c r="CZ785" t="str">
        <f t="shared" si="1713"/>
        <v/>
      </c>
      <c r="DA785" t="str">
        <f t="shared" si="1714"/>
        <v/>
      </c>
      <c r="DB785" t="str">
        <f t="shared" si="1715"/>
        <v/>
      </c>
      <c r="DC785" t="str">
        <f t="shared" si="1716"/>
        <v/>
      </c>
      <c r="DD785" t="str">
        <f t="shared" si="1717"/>
        <v/>
      </c>
      <c r="DE785" t="str">
        <f t="shared" si="1718"/>
        <v/>
      </c>
      <c r="DF785" t="str">
        <f t="shared" si="1719"/>
        <v/>
      </c>
      <c r="DG785" t="str">
        <f t="shared" si="1720"/>
        <v/>
      </c>
      <c r="DH785" t="str">
        <f t="shared" si="1721"/>
        <v/>
      </c>
      <c r="DI785" t="str">
        <f t="shared" si="1722"/>
        <v/>
      </c>
      <c r="DJ785" t="str">
        <f t="shared" si="1723"/>
        <v/>
      </c>
      <c r="DK785" t="str">
        <f t="shared" si="1724"/>
        <v/>
      </c>
      <c r="DL785" t="str">
        <f t="shared" si="1725"/>
        <v/>
      </c>
      <c r="DM785" t="str">
        <f t="shared" si="1726"/>
        <v/>
      </c>
      <c r="DN785" t="str">
        <f t="shared" si="1727"/>
        <v/>
      </c>
      <c r="DO785" t="str">
        <f t="shared" si="1728"/>
        <v/>
      </c>
      <c r="DP785" t="str">
        <f t="shared" si="1729"/>
        <v/>
      </c>
      <c r="DQ785" t="str">
        <f t="shared" si="1730"/>
        <v/>
      </c>
      <c r="DR785" t="str">
        <f t="shared" si="1731"/>
        <v/>
      </c>
      <c r="DS785" t="str">
        <f t="shared" si="1732"/>
        <v/>
      </c>
      <c r="DT785" t="str">
        <f t="shared" si="1733"/>
        <v/>
      </c>
      <c r="DU785">
        <f t="shared" si="1734"/>
        <v>0</v>
      </c>
      <c r="DV785">
        <f t="shared" si="1735"/>
        <v>0</v>
      </c>
      <c r="DW785">
        <f t="shared" si="1736"/>
        <v>0</v>
      </c>
      <c r="DX785" t="str">
        <f t="shared" si="1737"/>
        <v/>
      </c>
      <c r="DY785" t="str">
        <f t="shared" si="1738"/>
        <v/>
      </c>
      <c r="DZ785" t="str">
        <f t="shared" si="1739"/>
        <v/>
      </c>
      <c r="EA785" s="5">
        <f t="shared" si="1740"/>
        <v>0</v>
      </c>
      <c r="EB785" s="3">
        <f t="shared" si="1741"/>
        <v>0</v>
      </c>
    </row>
    <row r="786" spans="2:132" x14ac:dyDescent="0.2">
      <c r="B786">
        <v>781</v>
      </c>
      <c r="C786" s="3">
        <f>Zisk!D800</f>
        <v>0</v>
      </c>
      <c r="D786">
        <f>Zisk!E800</f>
        <v>0</v>
      </c>
      <c r="E786" s="66" t="str">
        <f t="shared" si="1628"/>
        <v/>
      </c>
      <c r="F786" t="str">
        <f t="shared" si="1629"/>
        <v/>
      </c>
      <c r="G786" s="66" t="str">
        <f t="shared" si="1630"/>
        <v/>
      </c>
      <c r="J786">
        <f>VstupniParametry_SKRYT!$D$5</f>
        <v>0.02</v>
      </c>
      <c r="K786">
        <f>VstupniParametry_SKRYT!$D$6</f>
        <v>0.06</v>
      </c>
      <c r="L786">
        <f>VstupniParametry_SKRYT!$D$7</f>
        <v>0.06</v>
      </c>
      <c r="M786">
        <f>VstupniParametry_SKRYT!$D$8</f>
        <v>0.06</v>
      </c>
      <c r="N786">
        <f>VstupniParametry_SKRYT!$D$9</f>
        <v>1.7999999999999999E-2</v>
      </c>
      <c r="O786" s="27">
        <f>VstupniParametry_SKRYT!$D$10</f>
        <v>0.01</v>
      </c>
      <c r="P786" s="27">
        <f>VstupniParametry_SKRYT!$D$11</f>
        <v>0.01</v>
      </c>
      <c r="Q786" s="27">
        <f>VstupniParametry_SKRYT!$D$12</f>
        <v>0.01</v>
      </c>
      <c r="R786" s="27">
        <f>VstupniParametry_SKRYT!$D$13</f>
        <v>0.01</v>
      </c>
      <c r="S786" s="27">
        <f>VstupniParametry_SKRYT!$D$14</f>
        <v>0.01</v>
      </c>
      <c r="T786">
        <f t="shared" si="1631"/>
        <v>0</v>
      </c>
      <c r="U786">
        <f t="shared" si="1632"/>
        <v>0</v>
      </c>
      <c r="V786">
        <f t="shared" si="1633"/>
        <v>0</v>
      </c>
      <c r="W786">
        <f t="shared" si="1634"/>
        <v>0</v>
      </c>
      <c r="X786">
        <f t="shared" si="1635"/>
        <v>0</v>
      </c>
      <c r="Y786">
        <f t="shared" si="1636"/>
        <v>0</v>
      </c>
      <c r="Z786">
        <f t="shared" si="1637"/>
        <v>0</v>
      </c>
      <c r="AA786">
        <f t="shared" si="1638"/>
        <v>0</v>
      </c>
      <c r="AB786">
        <f t="shared" si="1639"/>
        <v>0</v>
      </c>
      <c r="AC786">
        <f t="shared" si="1640"/>
        <v>0</v>
      </c>
      <c r="AD786">
        <f t="shared" si="1641"/>
        <v>0</v>
      </c>
      <c r="AE786">
        <f t="shared" si="1642"/>
        <v>0</v>
      </c>
      <c r="AF786">
        <f t="shared" si="1643"/>
        <v>0</v>
      </c>
      <c r="AG786">
        <f t="shared" si="1644"/>
        <v>0</v>
      </c>
      <c r="AH786">
        <f t="shared" si="1645"/>
        <v>0</v>
      </c>
      <c r="AI786">
        <f t="shared" si="1646"/>
        <v>0</v>
      </c>
      <c r="AJ786">
        <f t="shared" si="1647"/>
        <v>0</v>
      </c>
      <c r="AK786">
        <f t="shared" si="1648"/>
        <v>0</v>
      </c>
      <c r="AL786">
        <f t="shared" si="1649"/>
        <v>0</v>
      </c>
      <c r="AM786">
        <f t="shared" si="1650"/>
        <v>0</v>
      </c>
      <c r="AN786">
        <f t="shared" si="1651"/>
        <v>0</v>
      </c>
      <c r="AO786">
        <f t="shared" si="1652"/>
        <v>0</v>
      </c>
      <c r="AP786">
        <f t="shared" si="1653"/>
        <v>0</v>
      </c>
      <c r="AQ786">
        <f t="shared" si="1654"/>
        <v>0</v>
      </c>
      <c r="AR786">
        <f t="shared" si="1655"/>
        <v>0</v>
      </c>
      <c r="AS786">
        <f t="shared" si="1656"/>
        <v>0</v>
      </c>
      <c r="AT786">
        <f t="shared" si="1512"/>
        <v>0</v>
      </c>
      <c r="AU786">
        <f t="shared" si="1657"/>
        <v>0</v>
      </c>
      <c r="AV786">
        <f t="shared" si="1658"/>
        <v>0</v>
      </c>
      <c r="AW786">
        <f t="shared" si="1513"/>
        <v>0</v>
      </c>
      <c r="AX786">
        <f t="shared" si="1659"/>
        <v>0</v>
      </c>
      <c r="AY786">
        <f t="shared" si="1660"/>
        <v>0</v>
      </c>
      <c r="AZ786">
        <f t="shared" si="1661"/>
        <v>0</v>
      </c>
      <c r="BA786">
        <f t="shared" si="1662"/>
        <v>0</v>
      </c>
      <c r="BB786">
        <f t="shared" si="1663"/>
        <v>0</v>
      </c>
      <c r="BC786">
        <f t="shared" si="1664"/>
        <v>0</v>
      </c>
      <c r="BD786">
        <f t="shared" si="1665"/>
        <v>0</v>
      </c>
      <c r="BE786">
        <f t="shared" si="1666"/>
        <v>0</v>
      </c>
      <c r="BF786">
        <f t="shared" si="1667"/>
        <v>0</v>
      </c>
      <c r="BG786">
        <f t="shared" si="1668"/>
        <v>0</v>
      </c>
      <c r="BH786">
        <f t="shared" si="1669"/>
        <v>0</v>
      </c>
      <c r="BI786">
        <f t="shared" si="1670"/>
        <v>0</v>
      </c>
      <c r="BJ786">
        <f t="shared" si="1671"/>
        <v>0</v>
      </c>
      <c r="BK786">
        <f t="shared" si="1672"/>
        <v>0</v>
      </c>
      <c r="BL786">
        <f t="shared" si="1673"/>
        <v>0</v>
      </c>
      <c r="BM786">
        <f t="shared" si="1674"/>
        <v>0</v>
      </c>
      <c r="BN786">
        <f t="shared" si="1675"/>
        <v>0</v>
      </c>
      <c r="BO786">
        <f t="shared" si="1676"/>
        <v>0</v>
      </c>
      <c r="BP786">
        <f t="shared" si="1677"/>
        <v>0</v>
      </c>
      <c r="BQ786">
        <f t="shared" si="1678"/>
        <v>0</v>
      </c>
      <c r="BR786">
        <f t="shared" si="1679"/>
        <v>0</v>
      </c>
      <c r="BS786">
        <f t="shared" si="1680"/>
        <v>0</v>
      </c>
      <c r="BT786">
        <f t="shared" si="1681"/>
        <v>0</v>
      </c>
      <c r="BU786">
        <f t="shared" si="1682"/>
        <v>0</v>
      </c>
      <c r="BV786">
        <f t="shared" si="1683"/>
        <v>0</v>
      </c>
      <c r="BW786">
        <f t="shared" si="1684"/>
        <v>0</v>
      </c>
      <c r="BX786">
        <f t="shared" si="1685"/>
        <v>0</v>
      </c>
      <c r="BY786">
        <f t="shared" si="1686"/>
        <v>0</v>
      </c>
      <c r="BZ786">
        <f t="shared" si="1687"/>
        <v>0</v>
      </c>
      <c r="CA786">
        <f t="shared" si="1688"/>
        <v>0</v>
      </c>
      <c r="CB786">
        <f t="shared" si="1689"/>
        <v>0</v>
      </c>
      <c r="CC786">
        <f t="shared" si="1690"/>
        <v>0</v>
      </c>
      <c r="CD786">
        <f t="shared" si="1691"/>
        <v>0</v>
      </c>
      <c r="CE786">
        <f t="shared" si="1692"/>
        <v>0</v>
      </c>
      <c r="CF786">
        <f t="shared" si="1693"/>
        <v>0</v>
      </c>
      <c r="CG786">
        <f t="shared" si="1694"/>
        <v>0</v>
      </c>
      <c r="CH786">
        <f t="shared" si="1695"/>
        <v>0</v>
      </c>
      <c r="CI786">
        <f t="shared" si="1696"/>
        <v>0</v>
      </c>
      <c r="CJ786">
        <f t="shared" si="1697"/>
        <v>0</v>
      </c>
      <c r="CK786">
        <f t="shared" si="1698"/>
        <v>0</v>
      </c>
      <c r="CL786" t="str">
        <f t="shared" si="1699"/>
        <v/>
      </c>
      <c r="CM786" t="str">
        <f t="shared" si="1700"/>
        <v/>
      </c>
      <c r="CN786" t="str">
        <f t="shared" si="1701"/>
        <v/>
      </c>
      <c r="CO786" t="str">
        <f t="shared" si="1702"/>
        <v/>
      </c>
      <c r="CP786" t="str">
        <f t="shared" si="1703"/>
        <v/>
      </c>
      <c r="CQ786" t="str">
        <f t="shared" si="1704"/>
        <v/>
      </c>
      <c r="CR786" t="str">
        <f t="shared" si="1705"/>
        <v/>
      </c>
      <c r="CS786" t="str">
        <f t="shared" si="1706"/>
        <v/>
      </c>
      <c r="CT786" t="str">
        <f t="shared" si="1707"/>
        <v/>
      </c>
      <c r="CU786" t="str">
        <f t="shared" si="1708"/>
        <v/>
      </c>
      <c r="CV786" t="str">
        <f t="shared" si="1709"/>
        <v/>
      </c>
      <c r="CW786" t="str">
        <f t="shared" si="1710"/>
        <v/>
      </c>
      <c r="CX786" t="str">
        <f t="shared" si="1711"/>
        <v/>
      </c>
      <c r="CY786" t="str">
        <f t="shared" si="1712"/>
        <v/>
      </c>
      <c r="CZ786" t="str">
        <f t="shared" si="1713"/>
        <v/>
      </c>
      <c r="DA786" t="str">
        <f t="shared" si="1714"/>
        <v/>
      </c>
      <c r="DB786" t="str">
        <f t="shared" si="1715"/>
        <v/>
      </c>
      <c r="DC786" t="str">
        <f t="shared" si="1716"/>
        <v/>
      </c>
      <c r="DD786" t="str">
        <f t="shared" si="1717"/>
        <v/>
      </c>
      <c r="DE786" t="str">
        <f t="shared" si="1718"/>
        <v/>
      </c>
      <c r="DF786" t="str">
        <f t="shared" si="1719"/>
        <v/>
      </c>
      <c r="DG786" t="str">
        <f t="shared" si="1720"/>
        <v/>
      </c>
      <c r="DH786" t="str">
        <f t="shared" si="1721"/>
        <v/>
      </c>
      <c r="DI786" t="str">
        <f t="shared" si="1722"/>
        <v/>
      </c>
      <c r="DJ786" t="str">
        <f t="shared" si="1723"/>
        <v/>
      </c>
      <c r="DK786" t="str">
        <f t="shared" si="1724"/>
        <v/>
      </c>
      <c r="DL786" t="str">
        <f t="shared" si="1725"/>
        <v/>
      </c>
      <c r="DM786" t="str">
        <f t="shared" si="1726"/>
        <v/>
      </c>
      <c r="DN786" t="str">
        <f t="shared" si="1727"/>
        <v/>
      </c>
      <c r="DO786" t="str">
        <f t="shared" si="1728"/>
        <v/>
      </c>
      <c r="DP786" t="str">
        <f t="shared" si="1729"/>
        <v/>
      </c>
      <c r="DQ786" t="str">
        <f t="shared" si="1730"/>
        <v/>
      </c>
      <c r="DR786" t="str">
        <f t="shared" si="1731"/>
        <v/>
      </c>
      <c r="DS786" t="str">
        <f t="shared" si="1732"/>
        <v/>
      </c>
      <c r="DT786" t="str">
        <f t="shared" si="1733"/>
        <v/>
      </c>
      <c r="DU786">
        <f t="shared" si="1734"/>
        <v>0</v>
      </c>
      <c r="DV786">
        <f t="shared" si="1735"/>
        <v>0</v>
      </c>
      <c r="DW786">
        <f t="shared" si="1736"/>
        <v>0</v>
      </c>
      <c r="DX786" t="str">
        <f t="shared" si="1737"/>
        <v/>
      </c>
      <c r="DY786" t="str">
        <f t="shared" si="1738"/>
        <v/>
      </c>
      <c r="DZ786" t="str">
        <f t="shared" si="1739"/>
        <v/>
      </c>
      <c r="EA786" s="5">
        <f t="shared" si="1740"/>
        <v>0</v>
      </c>
      <c r="EB786" s="3">
        <f t="shared" si="1741"/>
        <v>0</v>
      </c>
    </row>
    <row r="787" spans="2:132" x14ac:dyDescent="0.2">
      <c r="B787" s="25">
        <v>782</v>
      </c>
      <c r="C787" s="26">
        <f>Zisk!D801</f>
        <v>0</v>
      </c>
      <c r="D787">
        <f>Zisk!E801</f>
        <v>0</v>
      </c>
      <c r="E787" s="66" t="str">
        <f t="shared" si="1628"/>
        <v/>
      </c>
      <c r="F787" t="str">
        <f t="shared" si="1629"/>
        <v/>
      </c>
      <c r="G787" s="66" t="str">
        <f t="shared" si="1630"/>
        <v/>
      </c>
      <c r="H787" s="25"/>
      <c r="I787" s="25"/>
      <c r="J787">
        <f>VstupniParametry_SKRYT!$D$5</f>
        <v>0.02</v>
      </c>
      <c r="K787">
        <f>VstupniParametry_SKRYT!$D$6</f>
        <v>0.06</v>
      </c>
      <c r="L787">
        <f>VstupniParametry_SKRYT!$D$7</f>
        <v>0.06</v>
      </c>
      <c r="M787">
        <f>VstupniParametry_SKRYT!$D$8</f>
        <v>0.06</v>
      </c>
      <c r="N787">
        <f>VstupniParametry_SKRYT!$D$9</f>
        <v>1.7999999999999999E-2</v>
      </c>
      <c r="O787" s="27">
        <f>VstupniParametry_SKRYT!$D$10</f>
        <v>0.01</v>
      </c>
      <c r="P787" s="27">
        <f>VstupniParametry_SKRYT!$D$11</f>
        <v>0.01</v>
      </c>
      <c r="Q787" s="27">
        <f>VstupniParametry_SKRYT!$D$12</f>
        <v>0.01</v>
      </c>
      <c r="R787" s="27">
        <f>VstupniParametry_SKRYT!$D$13</f>
        <v>0.01</v>
      </c>
      <c r="S787" s="27">
        <f>VstupniParametry_SKRYT!$D$14</f>
        <v>0.01</v>
      </c>
      <c r="T787">
        <f t="shared" si="1631"/>
        <v>0</v>
      </c>
      <c r="U787">
        <f t="shared" si="1632"/>
        <v>0</v>
      </c>
      <c r="V787">
        <f t="shared" si="1633"/>
        <v>0</v>
      </c>
      <c r="W787">
        <f t="shared" si="1634"/>
        <v>0</v>
      </c>
      <c r="X787">
        <f t="shared" si="1635"/>
        <v>0</v>
      </c>
      <c r="Y787">
        <f t="shared" si="1636"/>
        <v>0</v>
      </c>
      <c r="Z787">
        <f t="shared" si="1637"/>
        <v>0</v>
      </c>
      <c r="AA787">
        <f t="shared" si="1638"/>
        <v>0</v>
      </c>
      <c r="AB787">
        <f t="shared" si="1639"/>
        <v>0</v>
      </c>
      <c r="AC787">
        <f t="shared" si="1640"/>
        <v>0</v>
      </c>
      <c r="AD787">
        <f t="shared" si="1641"/>
        <v>0</v>
      </c>
      <c r="AE787">
        <f t="shared" si="1642"/>
        <v>0</v>
      </c>
      <c r="AF787">
        <f t="shared" si="1643"/>
        <v>0</v>
      </c>
      <c r="AG787">
        <f t="shared" si="1644"/>
        <v>0</v>
      </c>
      <c r="AH787">
        <f t="shared" si="1645"/>
        <v>0</v>
      </c>
      <c r="AI787">
        <f t="shared" si="1646"/>
        <v>0</v>
      </c>
      <c r="AJ787">
        <f t="shared" si="1647"/>
        <v>0</v>
      </c>
      <c r="AK787">
        <f t="shared" si="1648"/>
        <v>0</v>
      </c>
      <c r="AL787">
        <f t="shared" si="1649"/>
        <v>0</v>
      </c>
      <c r="AM787">
        <f t="shared" si="1650"/>
        <v>0</v>
      </c>
      <c r="AN787">
        <f t="shared" si="1651"/>
        <v>0</v>
      </c>
      <c r="AO787">
        <f t="shared" si="1652"/>
        <v>0</v>
      </c>
      <c r="AP787">
        <f t="shared" si="1653"/>
        <v>0</v>
      </c>
      <c r="AQ787">
        <f t="shared" si="1654"/>
        <v>0</v>
      </c>
      <c r="AR787">
        <f t="shared" si="1655"/>
        <v>0</v>
      </c>
      <c r="AS787">
        <f t="shared" si="1656"/>
        <v>0</v>
      </c>
      <c r="AT787">
        <f t="shared" si="1512"/>
        <v>0</v>
      </c>
      <c r="AU787">
        <f t="shared" si="1657"/>
        <v>0</v>
      </c>
      <c r="AV787">
        <f t="shared" si="1658"/>
        <v>0</v>
      </c>
      <c r="AW787">
        <f t="shared" si="1513"/>
        <v>0</v>
      </c>
      <c r="AX787">
        <f t="shared" si="1659"/>
        <v>0</v>
      </c>
      <c r="AY787">
        <f t="shared" si="1660"/>
        <v>0</v>
      </c>
      <c r="AZ787">
        <f t="shared" si="1661"/>
        <v>0</v>
      </c>
      <c r="BA787">
        <f t="shared" si="1662"/>
        <v>0</v>
      </c>
      <c r="BB787">
        <f t="shared" si="1663"/>
        <v>0</v>
      </c>
      <c r="BC787">
        <f t="shared" si="1664"/>
        <v>0</v>
      </c>
      <c r="BD787">
        <f t="shared" si="1665"/>
        <v>0</v>
      </c>
      <c r="BE787">
        <f t="shared" si="1666"/>
        <v>0</v>
      </c>
      <c r="BF787">
        <f t="shared" si="1667"/>
        <v>0</v>
      </c>
      <c r="BG787">
        <f t="shared" si="1668"/>
        <v>0</v>
      </c>
      <c r="BH787">
        <f t="shared" si="1669"/>
        <v>0</v>
      </c>
      <c r="BI787">
        <f t="shared" si="1670"/>
        <v>0</v>
      </c>
      <c r="BJ787">
        <f t="shared" si="1671"/>
        <v>0</v>
      </c>
      <c r="BK787">
        <f t="shared" si="1672"/>
        <v>0</v>
      </c>
      <c r="BL787">
        <f t="shared" si="1673"/>
        <v>0</v>
      </c>
      <c r="BM787">
        <f t="shared" si="1674"/>
        <v>0</v>
      </c>
      <c r="BN787">
        <f t="shared" si="1675"/>
        <v>0</v>
      </c>
      <c r="BO787">
        <f t="shared" si="1676"/>
        <v>0</v>
      </c>
      <c r="BP787">
        <f t="shared" si="1677"/>
        <v>0</v>
      </c>
      <c r="BQ787">
        <f t="shared" si="1678"/>
        <v>0</v>
      </c>
      <c r="BR787">
        <f t="shared" si="1679"/>
        <v>0</v>
      </c>
      <c r="BS787">
        <f t="shared" si="1680"/>
        <v>0</v>
      </c>
      <c r="BT787">
        <f t="shared" si="1681"/>
        <v>0</v>
      </c>
      <c r="BU787">
        <f t="shared" si="1682"/>
        <v>0</v>
      </c>
      <c r="BV787">
        <f t="shared" si="1683"/>
        <v>0</v>
      </c>
      <c r="BW787">
        <f t="shared" si="1684"/>
        <v>0</v>
      </c>
      <c r="BX787">
        <f t="shared" si="1685"/>
        <v>0</v>
      </c>
      <c r="BY787">
        <f t="shared" si="1686"/>
        <v>0</v>
      </c>
      <c r="BZ787">
        <f t="shared" si="1687"/>
        <v>0</v>
      </c>
      <c r="CA787">
        <f t="shared" si="1688"/>
        <v>0</v>
      </c>
      <c r="CB787">
        <f t="shared" si="1689"/>
        <v>0</v>
      </c>
      <c r="CC787">
        <f t="shared" si="1690"/>
        <v>0</v>
      </c>
      <c r="CD787">
        <f t="shared" si="1691"/>
        <v>0</v>
      </c>
      <c r="CE787">
        <f t="shared" si="1692"/>
        <v>0</v>
      </c>
      <c r="CF787">
        <f t="shared" si="1693"/>
        <v>0</v>
      </c>
      <c r="CG787">
        <f t="shared" si="1694"/>
        <v>0</v>
      </c>
      <c r="CH787">
        <f t="shared" si="1695"/>
        <v>0</v>
      </c>
      <c r="CI787">
        <f t="shared" si="1696"/>
        <v>0</v>
      </c>
      <c r="CJ787">
        <f t="shared" si="1697"/>
        <v>0</v>
      </c>
      <c r="CK787">
        <f t="shared" si="1698"/>
        <v>0</v>
      </c>
      <c r="CL787" t="str">
        <f t="shared" si="1699"/>
        <v/>
      </c>
      <c r="CM787" t="str">
        <f t="shared" si="1700"/>
        <v/>
      </c>
      <c r="CN787" t="str">
        <f t="shared" si="1701"/>
        <v/>
      </c>
      <c r="CO787" t="str">
        <f t="shared" si="1702"/>
        <v/>
      </c>
      <c r="CP787" t="str">
        <f t="shared" si="1703"/>
        <v/>
      </c>
      <c r="CQ787" t="str">
        <f t="shared" si="1704"/>
        <v/>
      </c>
      <c r="CR787" t="str">
        <f t="shared" si="1705"/>
        <v/>
      </c>
      <c r="CS787" t="str">
        <f t="shared" si="1706"/>
        <v/>
      </c>
      <c r="CT787" t="str">
        <f t="shared" si="1707"/>
        <v/>
      </c>
      <c r="CU787" t="str">
        <f t="shared" si="1708"/>
        <v/>
      </c>
      <c r="CV787" t="str">
        <f t="shared" si="1709"/>
        <v/>
      </c>
      <c r="CW787" t="str">
        <f t="shared" si="1710"/>
        <v/>
      </c>
      <c r="CX787" t="str">
        <f t="shared" si="1711"/>
        <v/>
      </c>
      <c r="CY787" t="str">
        <f t="shared" si="1712"/>
        <v/>
      </c>
      <c r="CZ787" t="str">
        <f t="shared" si="1713"/>
        <v/>
      </c>
      <c r="DA787" t="str">
        <f t="shared" si="1714"/>
        <v/>
      </c>
      <c r="DB787" t="str">
        <f t="shared" si="1715"/>
        <v/>
      </c>
      <c r="DC787" t="str">
        <f t="shared" si="1716"/>
        <v/>
      </c>
      <c r="DD787" t="str">
        <f t="shared" si="1717"/>
        <v/>
      </c>
      <c r="DE787" t="str">
        <f t="shared" si="1718"/>
        <v/>
      </c>
      <c r="DF787" t="str">
        <f t="shared" si="1719"/>
        <v/>
      </c>
      <c r="DG787" t="str">
        <f t="shared" si="1720"/>
        <v/>
      </c>
      <c r="DH787" t="str">
        <f t="shared" si="1721"/>
        <v/>
      </c>
      <c r="DI787" t="str">
        <f t="shared" si="1722"/>
        <v/>
      </c>
      <c r="DJ787" t="str">
        <f t="shared" si="1723"/>
        <v/>
      </c>
      <c r="DK787" t="str">
        <f t="shared" si="1724"/>
        <v/>
      </c>
      <c r="DL787" t="str">
        <f t="shared" si="1725"/>
        <v/>
      </c>
      <c r="DM787" t="str">
        <f t="shared" si="1726"/>
        <v/>
      </c>
      <c r="DN787" t="str">
        <f t="shared" si="1727"/>
        <v/>
      </c>
      <c r="DO787" t="str">
        <f t="shared" si="1728"/>
        <v/>
      </c>
      <c r="DP787" t="str">
        <f t="shared" si="1729"/>
        <v/>
      </c>
      <c r="DQ787" t="str">
        <f t="shared" si="1730"/>
        <v/>
      </c>
      <c r="DR787" t="str">
        <f t="shared" si="1731"/>
        <v/>
      </c>
      <c r="DS787" t="str">
        <f t="shared" si="1732"/>
        <v/>
      </c>
      <c r="DT787" t="str">
        <f t="shared" si="1733"/>
        <v/>
      </c>
      <c r="DU787">
        <f t="shared" si="1734"/>
        <v>0</v>
      </c>
      <c r="DV787">
        <f t="shared" si="1735"/>
        <v>0</v>
      </c>
      <c r="DW787">
        <f t="shared" si="1736"/>
        <v>0</v>
      </c>
      <c r="DX787" t="str">
        <f t="shared" si="1737"/>
        <v/>
      </c>
      <c r="DY787" t="str">
        <f t="shared" si="1738"/>
        <v/>
      </c>
      <c r="DZ787" t="str">
        <f t="shared" si="1739"/>
        <v/>
      </c>
      <c r="EA787" s="5">
        <f t="shared" si="1740"/>
        <v>0</v>
      </c>
      <c r="EB787" s="3">
        <f t="shared" si="1741"/>
        <v>0</v>
      </c>
    </row>
    <row r="788" spans="2:132" x14ac:dyDescent="0.2">
      <c r="B788">
        <v>783</v>
      </c>
      <c r="C788" s="3">
        <f>Zisk!D802</f>
        <v>0</v>
      </c>
      <c r="D788">
        <f>Zisk!E802</f>
        <v>0</v>
      </c>
      <c r="E788" s="66" t="str">
        <f t="shared" si="1628"/>
        <v/>
      </c>
      <c r="F788" t="str">
        <f t="shared" si="1629"/>
        <v/>
      </c>
      <c r="G788" s="66" t="str">
        <f t="shared" si="1630"/>
        <v/>
      </c>
      <c r="J788">
        <f>VstupniParametry_SKRYT!$D$5</f>
        <v>0.02</v>
      </c>
      <c r="K788">
        <f>VstupniParametry_SKRYT!$D$6</f>
        <v>0.06</v>
      </c>
      <c r="L788">
        <f>VstupniParametry_SKRYT!$D$7</f>
        <v>0.06</v>
      </c>
      <c r="M788">
        <f>VstupniParametry_SKRYT!$D$8</f>
        <v>0.06</v>
      </c>
      <c r="N788">
        <f>VstupniParametry_SKRYT!$D$9</f>
        <v>1.7999999999999999E-2</v>
      </c>
      <c r="O788" s="27">
        <f>VstupniParametry_SKRYT!$D$10</f>
        <v>0.01</v>
      </c>
      <c r="P788" s="27">
        <f>VstupniParametry_SKRYT!$D$11</f>
        <v>0.01</v>
      </c>
      <c r="Q788" s="27">
        <f>VstupniParametry_SKRYT!$D$12</f>
        <v>0.01</v>
      </c>
      <c r="R788" s="27">
        <f>VstupniParametry_SKRYT!$D$13</f>
        <v>0.01</v>
      </c>
      <c r="S788" s="27">
        <f>VstupniParametry_SKRYT!$D$14</f>
        <v>0.01</v>
      </c>
      <c r="T788">
        <f t="shared" si="1631"/>
        <v>0</v>
      </c>
      <c r="U788">
        <f t="shared" si="1632"/>
        <v>0</v>
      </c>
      <c r="V788">
        <f t="shared" si="1633"/>
        <v>0</v>
      </c>
      <c r="W788">
        <f t="shared" si="1634"/>
        <v>0</v>
      </c>
      <c r="X788">
        <f t="shared" si="1635"/>
        <v>0</v>
      </c>
      <c r="Y788">
        <f t="shared" si="1636"/>
        <v>0</v>
      </c>
      <c r="Z788">
        <f t="shared" si="1637"/>
        <v>0</v>
      </c>
      <c r="AA788">
        <f t="shared" si="1638"/>
        <v>0</v>
      </c>
      <c r="AB788">
        <f t="shared" si="1639"/>
        <v>0</v>
      </c>
      <c r="AC788">
        <f t="shared" si="1640"/>
        <v>0</v>
      </c>
      <c r="AD788">
        <f t="shared" si="1641"/>
        <v>0</v>
      </c>
      <c r="AE788">
        <f t="shared" si="1642"/>
        <v>0</v>
      </c>
      <c r="AF788">
        <f t="shared" si="1643"/>
        <v>0</v>
      </c>
      <c r="AG788">
        <f t="shared" si="1644"/>
        <v>0</v>
      </c>
      <c r="AH788">
        <f t="shared" si="1645"/>
        <v>0</v>
      </c>
      <c r="AI788">
        <f t="shared" si="1646"/>
        <v>0</v>
      </c>
      <c r="AJ788">
        <f t="shared" si="1647"/>
        <v>0</v>
      </c>
      <c r="AK788">
        <f t="shared" si="1648"/>
        <v>0</v>
      </c>
      <c r="AL788">
        <f t="shared" si="1649"/>
        <v>0</v>
      </c>
      <c r="AM788">
        <f t="shared" si="1650"/>
        <v>0</v>
      </c>
      <c r="AN788">
        <f t="shared" si="1651"/>
        <v>0</v>
      </c>
      <c r="AO788">
        <f t="shared" si="1652"/>
        <v>0</v>
      </c>
      <c r="AP788">
        <f t="shared" si="1653"/>
        <v>0</v>
      </c>
      <c r="AQ788">
        <f t="shared" si="1654"/>
        <v>0</v>
      </c>
      <c r="AR788">
        <f t="shared" si="1655"/>
        <v>0</v>
      </c>
      <c r="AS788">
        <f t="shared" si="1656"/>
        <v>0</v>
      </c>
      <c r="AT788">
        <f t="shared" si="1512"/>
        <v>0</v>
      </c>
      <c r="AU788">
        <f t="shared" si="1657"/>
        <v>0</v>
      </c>
      <c r="AV788">
        <f t="shared" si="1658"/>
        <v>0</v>
      </c>
      <c r="AW788">
        <f t="shared" si="1513"/>
        <v>0</v>
      </c>
      <c r="AX788">
        <f t="shared" si="1659"/>
        <v>0</v>
      </c>
      <c r="AY788">
        <f t="shared" si="1660"/>
        <v>0</v>
      </c>
      <c r="AZ788">
        <f t="shared" si="1661"/>
        <v>0</v>
      </c>
      <c r="BA788">
        <f t="shared" si="1662"/>
        <v>0</v>
      </c>
      <c r="BB788">
        <f t="shared" si="1663"/>
        <v>0</v>
      </c>
      <c r="BC788">
        <f t="shared" si="1664"/>
        <v>0</v>
      </c>
      <c r="BD788">
        <f t="shared" si="1665"/>
        <v>0</v>
      </c>
      <c r="BE788">
        <f t="shared" si="1666"/>
        <v>0</v>
      </c>
      <c r="BF788">
        <f t="shared" si="1667"/>
        <v>0</v>
      </c>
      <c r="BG788">
        <f t="shared" si="1668"/>
        <v>0</v>
      </c>
      <c r="BH788">
        <f t="shared" si="1669"/>
        <v>0</v>
      </c>
      <c r="BI788">
        <f t="shared" si="1670"/>
        <v>0</v>
      </c>
      <c r="BJ788">
        <f t="shared" si="1671"/>
        <v>0</v>
      </c>
      <c r="BK788">
        <f t="shared" si="1672"/>
        <v>0</v>
      </c>
      <c r="BL788">
        <f t="shared" si="1673"/>
        <v>0</v>
      </c>
      <c r="BM788">
        <f t="shared" si="1674"/>
        <v>0</v>
      </c>
      <c r="BN788">
        <f t="shared" si="1675"/>
        <v>0</v>
      </c>
      <c r="BO788">
        <f t="shared" si="1676"/>
        <v>0</v>
      </c>
      <c r="BP788">
        <f t="shared" si="1677"/>
        <v>0</v>
      </c>
      <c r="BQ788">
        <f t="shared" si="1678"/>
        <v>0</v>
      </c>
      <c r="BR788">
        <f t="shared" si="1679"/>
        <v>0</v>
      </c>
      <c r="BS788">
        <f t="shared" si="1680"/>
        <v>0</v>
      </c>
      <c r="BT788">
        <f t="shared" si="1681"/>
        <v>0</v>
      </c>
      <c r="BU788">
        <f t="shared" si="1682"/>
        <v>0</v>
      </c>
      <c r="BV788">
        <f t="shared" si="1683"/>
        <v>0</v>
      </c>
      <c r="BW788">
        <f t="shared" si="1684"/>
        <v>0</v>
      </c>
      <c r="BX788">
        <f t="shared" si="1685"/>
        <v>0</v>
      </c>
      <c r="BY788">
        <f t="shared" si="1686"/>
        <v>0</v>
      </c>
      <c r="BZ788">
        <f t="shared" si="1687"/>
        <v>0</v>
      </c>
      <c r="CA788">
        <f t="shared" si="1688"/>
        <v>0</v>
      </c>
      <c r="CB788">
        <f t="shared" si="1689"/>
        <v>0</v>
      </c>
      <c r="CC788">
        <f t="shared" si="1690"/>
        <v>0</v>
      </c>
      <c r="CD788">
        <f t="shared" si="1691"/>
        <v>0</v>
      </c>
      <c r="CE788">
        <f t="shared" si="1692"/>
        <v>0</v>
      </c>
      <c r="CF788">
        <f t="shared" si="1693"/>
        <v>0</v>
      </c>
      <c r="CG788">
        <f t="shared" si="1694"/>
        <v>0</v>
      </c>
      <c r="CH788">
        <f t="shared" si="1695"/>
        <v>0</v>
      </c>
      <c r="CI788">
        <f t="shared" si="1696"/>
        <v>0</v>
      </c>
      <c r="CJ788">
        <f t="shared" si="1697"/>
        <v>0</v>
      </c>
      <c r="CK788">
        <f t="shared" si="1698"/>
        <v>0</v>
      </c>
      <c r="CL788" t="str">
        <f t="shared" si="1699"/>
        <v/>
      </c>
      <c r="CM788" t="str">
        <f t="shared" si="1700"/>
        <v/>
      </c>
      <c r="CN788" t="str">
        <f t="shared" si="1701"/>
        <v/>
      </c>
      <c r="CO788" t="str">
        <f t="shared" si="1702"/>
        <v/>
      </c>
      <c r="CP788" t="str">
        <f t="shared" si="1703"/>
        <v/>
      </c>
      <c r="CQ788" t="str">
        <f t="shared" si="1704"/>
        <v/>
      </c>
      <c r="CR788" t="str">
        <f t="shared" si="1705"/>
        <v/>
      </c>
      <c r="CS788" t="str">
        <f t="shared" si="1706"/>
        <v/>
      </c>
      <c r="CT788" t="str">
        <f t="shared" si="1707"/>
        <v/>
      </c>
      <c r="CU788" t="str">
        <f t="shared" si="1708"/>
        <v/>
      </c>
      <c r="CV788" t="str">
        <f t="shared" si="1709"/>
        <v/>
      </c>
      <c r="CW788" t="str">
        <f t="shared" si="1710"/>
        <v/>
      </c>
      <c r="CX788" t="str">
        <f t="shared" si="1711"/>
        <v/>
      </c>
      <c r="CY788" t="str">
        <f t="shared" si="1712"/>
        <v/>
      </c>
      <c r="CZ788" t="str">
        <f t="shared" si="1713"/>
        <v/>
      </c>
      <c r="DA788" t="str">
        <f t="shared" si="1714"/>
        <v/>
      </c>
      <c r="DB788" t="str">
        <f t="shared" si="1715"/>
        <v/>
      </c>
      <c r="DC788" t="str">
        <f t="shared" si="1716"/>
        <v/>
      </c>
      <c r="DD788" t="str">
        <f t="shared" si="1717"/>
        <v/>
      </c>
      <c r="DE788" t="str">
        <f t="shared" si="1718"/>
        <v/>
      </c>
      <c r="DF788" t="str">
        <f t="shared" si="1719"/>
        <v/>
      </c>
      <c r="DG788" t="str">
        <f t="shared" si="1720"/>
        <v/>
      </c>
      <c r="DH788" t="str">
        <f t="shared" si="1721"/>
        <v/>
      </c>
      <c r="DI788" t="str">
        <f t="shared" si="1722"/>
        <v/>
      </c>
      <c r="DJ788" t="str">
        <f t="shared" si="1723"/>
        <v/>
      </c>
      <c r="DK788" t="str">
        <f t="shared" si="1724"/>
        <v/>
      </c>
      <c r="DL788" t="str">
        <f t="shared" si="1725"/>
        <v/>
      </c>
      <c r="DM788" t="str">
        <f t="shared" si="1726"/>
        <v/>
      </c>
      <c r="DN788" t="str">
        <f t="shared" si="1727"/>
        <v/>
      </c>
      <c r="DO788" t="str">
        <f t="shared" si="1728"/>
        <v/>
      </c>
      <c r="DP788" t="str">
        <f t="shared" si="1729"/>
        <v/>
      </c>
      <c r="DQ788" t="str">
        <f t="shared" si="1730"/>
        <v/>
      </c>
      <c r="DR788" t="str">
        <f t="shared" si="1731"/>
        <v/>
      </c>
      <c r="DS788" t="str">
        <f t="shared" si="1732"/>
        <v/>
      </c>
      <c r="DT788" t="str">
        <f t="shared" si="1733"/>
        <v/>
      </c>
      <c r="DU788">
        <f t="shared" si="1734"/>
        <v>0</v>
      </c>
      <c r="DV788">
        <f t="shared" si="1735"/>
        <v>0</v>
      </c>
      <c r="DW788">
        <f t="shared" si="1736"/>
        <v>0</v>
      </c>
      <c r="DX788" t="str">
        <f t="shared" si="1737"/>
        <v/>
      </c>
      <c r="DY788" t="str">
        <f t="shared" si="1738"/>
        <v/>
      </c>
      <c r="DZ788" t="str">
        <f t="shared" si="1739"/>
        <v/>
      </c>
      <c r="EA788" s="5">
        <f t="shared" si="1740"/>
        <v>0</v>
      </c>
      <c r="EB788" s="3">
        <f t="shared" si="1741"/>
        <v>0</v>
      </c>
    </row>
    <row r="789" spans="2:132" x14ac:dyDescent="0.2">
      <c r="B789" s="25">
        <v>784</v>
      </c>
      <c r="C789" s="26">
        <f>Zisk!D803</f>
        <v>0</v>
      </c>
      <c r="D789">
        <f>Zisk!E803</f>
        <v>0</v>
      </c>
      <c r="E789" s="66" t="str">
        <f t="shared" si="1628"/>
        <v/>
      </c>
      <c r="F789" t="str">
        <f t="shared" si="1629"/>
        <v/>
      </c>
      <c r="G789" s="66" t="str">
        <f t="shared" si="1630"/>
        <v/>
      </c>
      <c r="H789" s="25"/>
      <c r="I789" s="25"/>
      <c r="J789">
        <f>VstupniParametry_SKRYT!$D$5</f>
        <v>0.02</v>
      </c>
      <c r="K789">
        <f>VstupniParametry_SKRYT!$D$6</f>
        <v>0.06</v>
      </c>
      <c r="L789">
        <f>VstupniParametry_SKRYT!$D$7</f>
        <v>0.06</v>
      </c>
      <c r="M789">
        <f>VstupniParametry_SKRYT!$D$8</f>
        <v>0.06</v>
      </c>
      <c r="N789">
        <f>VstupniParametry_SKRYT!$D$9</f>
        <v>1.7999999999999999E-2</v>
      </c>
      <c r="O789" s="27">
        <f>VstupniParametry_SKRYT!$D$10</f>
        <v>0.01</v>
      </c>
      <c r="P789" s="27">
        <f>VstupniParametry_SKRYT!$D$11</f>
        <v>0.01</v>
      </c>
      <c r="Q789" s="27">
        <f>VstupniParametry_SKRYT!$D$12</f>
        <v>0.01</v>
      </c>
      <c r="R789" s="27">
        <f>VstupniParametry_SKRYT!$D$13</f>
        <v>0.01</v>
      </c>
      <c r="S789" s="27">
        <f>VstupniParametry_SKRYT!$D$14</f>
        <v>0.01</v>
      </c>
      <c r="T789">
        <f t="shared" si="1631"/>
        <v>0</v>
      </c>
      <c r="U789">
        <f t="shared" si="1632"/>
        <v>0</v>
      </c>
      <c r="V789">
        <f t="shared" si="1633"/>
        <v>0</v>
      </c>
      <c r="W789">
        <f t="shared" si="1634"/>
        <v>0</v>
      </c>
      <c r="X789">
        <f t="shared" si="1635"/>
        <v>0</v>
      </c>
      <c r="Y789">
        <f t="shared" si="1636"/>
        <v>0</v>
      </c>
      <c r="Z789">
        <f t="shared" si="1637"/>
        <v>0</v>
      </c>
      <c r="AA789">
        <f t="shared" si="1638"/>
        <v>0</v>
      </c>
      <c r="AB789">
        <f t="shared" si="1639"/>
        <v>0</v>
      </c>
      <c r="AC789">
        <f t="shared" si="1640"/>
        <v>0</v>
      </c>
      <c r="AD789">
        <f t="shared" si="1641"/>
        <v>0</v>
      </c>
      <c r="AE789">
        <f t="shared" si="1642"/>
        <v>0</v>
      </c>
      <c r="AF789">
        <f t="shared" si="1643"/>
        <v>0</v>
      </c>
      <c r="AG789">
        <f t="shared" si="1644"/>
        <v>0</v>
      </c>
      <c r="AH789">
        <f t="shared" si="1645"/>
        <v>0</v>
      </c>
      <c r="AI789">
        <f t="shared" si="1646"/>
        <v>0</v>
      </c>
      <c r="AJ789">
        <f t="shared" si="1647"/>
        <v>0</v>
      </c>
      <c r="AK789">
        <f t="shared" si="1648"/>
        <v>0</v>
      </c>
      <c r="AL789">
        <f t="shared" si="1649"/>
        <v>0</v>
      </c>
      <c r="AM789">
        <f t="shared" si="1650"/>
        <v>0</v>
      </c>
      <c r="AN789">
        <f t="shared" si="1651"/>
        <v>0</v>
      </c>
      <c r="AO789">
        <f t="shared" si="1652"/>
        <v>0</v>
      </c>
      <c r="AP789">
        <f t="shared" si="1653"/>
        <v>0</v>
      </c>
      <c r="AQ789">
        <f t="shared" si="1654"/>
        <v>0</v>
      </c>
      <c r="AR789">
        <f t="shared" si="1655"/>
        <v>0</v>
      </c>
      <c r="AS789">
        <f t="shared" si="1656"/>
        <v>0</v>
      </c>
      <c r="AT789">
        <f t="shared" si="1512"/>
        <v>0</v>
      </c>
      <c r="AU789">
        <f t="shared" si="1657"/>
        <v>0</v>
      </c>
      <c r="AV789">
        <f t="shared" si="1658"/>
        <v>0</v>
      </c>
      <c r="AW789">
        <f t="shared" si="1513"/>
        <v>0</v>
      </c>
      <c r="AX789">
        <f t="shared" si="1659"/>
        <v>0</v>
      </c>
      <c r="AY789">
        <f t="shared" si="1660"/>
        <v>0</v>
      </c>
      <c r="AZ789">
        <f t="shared" si="1661"/>
        <v>0</v>
      </c>
      <c r="BA789">
        <f t="shared" si="1662"/>
        <v>0</v>
      </c>
      <c r="BB789">
        <f t="shared" si="1663"/>
        <v>0</v>
      </c>
      <c r="BC789">
        <f t="shared" si="1664"/>
        <v>0</v>
      </c>
      <c r="BD789">
        <f t="shared" si="1665"/>
        <v>0</v>
      </c>
      <c r="BE789">
        <f t="shared" si="1666"/>
        <v>0</v>
      </c>
      <c r="BF789">
        <f t="shared" si="1667"/>
        <v>0</v>
      </c>
      <c r="BG789">
        <f t="shared" si="1668"/>
        <v>0</v>
      </c>
      <c r="BH789">
        <f t="shared" si="1669"/>
        <v>0</v>
      </c>
      <c r="BI789">
        <f t="shared" si="1670"/>
        <v>0</v>
      </c>
      <c r="BJ789">
        <f t="shared" si="1671"/>
        <v>0</v>
      </c>
      <c r="BK789">
        <f t="shared" si="1672"/>
        <v>0</v>
      </c>
      <c r="BL789">
        <f t="shared" si="1673"/>
        <v>0</v>
      </c>
      <c r="BM789">
        <f t="shared" si="1674"/>
        <v>0</v>
      </c>
      <c r="BN789">
        <f t="shared" si="1675"/>
        <v>0</v>
      </c>
      <c r="BO789">
        <f t="shared" si="1676"/>
        <v>0</v>
      </c>
      <c r="BP789">
        <f t="shared" si="1677"/>
        <v>0</v>
      </c>
      <c r="BQ789">
        <f t="shared" si="1678"/>
        <v>0</v>
      </c>
      <c r="BR789">
        <f t="shared" si="1679"/>
        <v>0</v>
      </c>
      <c r="BS789">
        <f t="shared" si="1680"/>
        <v>0</v>
      </c>
      <c r="BT789">
        <f t="shared" si="1681"/>
        <v>0</v>
      </c>
      <c r="BU789">
        <f t="shared" si="1682"/>
        <v>0</v>
      </c>
      <c r="BV789">
        <f t="shared" si="1683"/>
        <v>0</v>
      </c>
      <c r="BW789">
        <f t="shared" si="1684"/>
        <v>0</v>
      </c>
      <c r="BX789">
        <f t="shared" si="1685"/>
        <v>0</v>
      </c>
      <c r="BY789">
        <f t="shared" si="1686"/>
        <v>0</v>
      </c>
      <c r="BZ789">
        <f t="shared" si="1687"/>
        <v>0</v>
      </c>
      <c r="CA789">
        <f t="shared" si="1688"/>
        <v>0</v>
      </c>
      <c r="CB789">
        <f t="shared" si="1689"/>
        <v>0</v>
      </c>
      <c r="CC789">
        <f t="shared" si="1690"/>
        <v>0</v>
      </c>
      <c r="CD789">
        <f t="shared" si="1691"/>
        <v>0</v>
      </c>
      <c r="CE789">
        <f t="shared" si="1692"/>
        <v>0</v>
      </c>
      <c r="CF789">
        <f t="shared" si="1693"/>
        <v>0</v>
      </c>
      <c r="CG789">
        <f t="shared" si="1694"/>
        <v>0</v>
      </c>
      <c r="CH789">
        <f t="shared" si="1695"/>
        <v>0</v>
      </c>
      <c r="CI789">
        <f t="shared" si="1696"/>
        <v>0</v>
      </c>
      <c r="CJ789">
        <f t="shared" si="1697"/>
        <v>0</v>
      </c>
      <c r="CK789">
        <f t="shared" si="1698"/>
        <v>0</v>
      </c>
      <c r="CL789" t="str">
        <f t="shared" si="1699"/>
        <v/>
      </c>
      <c r="CM789" t="str">
        <f t="shared" si="1700"/>
        <v/>
      </c>
      <c r="CN789" t="str">
        <f t="shared" si="1701"/>
        <v/>
      </c>
      <c r="CO789" t="str">
        <f t="shared" si="1702"/>
        <v/>
      </c>
      <c r="CP789" t="str">
        <f t="shared" si="1703"/>
        <v/>
      </c>
      <c r="CQ789" t="str">
        <f t="shared" si="1704"/>
        <v/>
      </c>
      <c r="CR789" t="str">
        <f t="shared" si="1705"/>
        <v/>
      </c>
      <c r="CS789" t="str">
        <f t="shared" si="1706"/>
        <v/>
      </c>
      <c r="CT789" t="str">
        <f t="shared" si="1707"/>
        <v/>
      </c>
      <c r="CU789" t="str">
        <f t="shared" si="1708"/>
        <v/>
      </c>
      <c r="CV789" t="str">
        <f t="shared" si="1709"/>
        <v/>
      </c>
      <c r="CW789" t="str">
        <f t="shared" si="1710"/>
        <v/>
      </c>
      <c r="CX789" t="str">
        <f t="shared" si="1711"/>
        <v/>
      </c>
      <c r="CY789" t="str">
        <f t="shared" si="1712"/>
        <v/>
      </c>
      <c r="CZ789" t="str">
        <f t="shared" si="1713"/>
        <v/>
      </c>
      <c r="DA789" t="str">
        <f t="shared" si="1714"/>
        <v/>
      </c>
      <c r="DB789" t="str">
        <f t="shared" si="1715"/>
        <v/>
      </c>
      <c r="DC789" t="str">
        <f t="shared" si="1716"/>
        <v/>
      </c>
      <c r="DD789" t="str">
        <f t="shared" si="1717"/>
        <v/>
      </c>
      <c r="DE789" t="str">
        <f t="shared" si="1718"/>
        <v/>
      </c>
      <c r="DF789" t="str">
        <f t="shared" si="1719"/>
        <v/>
      </c>
      <c r="DG789" t="str">
        <f t="shared" si="1720"/>
        <v/>
      </c>
      <c r="DH789" t="str">
        <f t="shared" si="1721"/>
        <v/>
      </c>
      <c r="DI789" t="str">
        <f t="shared" si="1722"/>
        <v/>
      </c>
      <c r="DJ789" t="str">
        <f t="shared" si="1723"/>
        <v/>
      </c>
      <c r="DK789" t="str">
        <f t="shared" si="1724"/>
        <v/>
      </c>
      <c r="DL789" t="str">
        <f t="shared" si="1725"/>
        <v/>
      </c>
      <c r="DM789" t="str">
        <f t="shared" si="1726"/>
        <v/>
      </c>
      <c r="DN789" t="str">
        <f t="shared" si="1727"/>
        <v/>
      </c>
      <c r="DO789" t="str">
        <f t="shared" si="1728"/>
        <v/>
      </c>
      <c r="DP789" t="str">
        <f t="shared" si="1729"/>
        <v/>
      </c>
      <c r="DQ789" t="str">
        <f t="shared" si="1730"/>
        <v/>
      </c>
      <c r="DR789" t="str">
        <f t="shared" si="1731"/>
        <v/>
      </c>
      <c r="DS789" t="str">
        <f t="shared" si="1732"/>
        <v/>
      </c>
      <c r="DT789" t="str">
        <f t="shared" si="1733"/>
        <v/>
      </c>
      <c r="DU789">
        <f t="shared" si="1734"/>
        <v>0</v>
      </c>
      <c r="DV789">
        <f t="shared" si="1735"/>
        <v>0</v>
      </c>
      <c r="DW789">
        <f t="shared" si="1736"/>
        <v>0</v>
      </c>
      <c r="DX789" t="str">
        <f t="shared" si="1737"/>
        <v/>
      </c>
      <c r="DY789" t="str">
        <f t="shared" si="1738"/>
        <v/>
      </c>
      <c r="DZ789" t="str">
        <f t="shared" si="1739"/>
        <v/>
      </c>
      <c r="EA789" s="5">
        <f t="shared" si="1740"/>
        <v>0</v>
      </c>
      <c r="EB789" s="3">
        <f t="shared" si="1741"/>
        <v>0</v>
      </c>
    </row>
    <row r="790" spans="2:132" x14ac:dyDescent="0.2">
      <c r="B790">
        <v>785</v>
      </c>
      <c r="C790" s="3">
        <f>Zisk!D804</f>
        <v>0</v>
      </c>
      <c r="D790">
        <f>Zisk!E804</f>
        <v>0</v>
      </c>
      <c r="E790" s="66" t="str">
        <f t="shared" si="1628"/>
        <v/>
      </c>
      <c r="F790" t="str">
        <f t="shared" si="1629"/>
        <v/>
      </c>
      <c r="G790" s="66" t="str">
        <f t="shared" si="1630"/>
        <v/>
      </c>
      <c r="J790">
        <f>VstupniParametry_SKRYT!$D$5</f>
        <v>0.02</v>
      </c>
      <c r="K790">
        <f>VstupniParametry_SKRYT!$D$6</f>
        <v>0.06</v>
      </c>
      <c r="L790">
        <f>VstupniParametry_SKRYT!$D$7</f>
        <v>0.06</v>
      </c>
      <c r="M790">
        <f>VstupniParametry_SKRYT!$D$8</f>
        <v>0.06</v>
      </c>
      <c r="N790">
        <f>VstupniParametry_SKRYT!$D$9</f>
        <v>1.7999999999999999E-2</v>
      </c>
      <c r="O790" s="27">
        <f>VstupniParametry_SKRYT!$D$10</f>
        <v>0.01</v>
      </c>
      <c r="P790" s="27">
        <f>VstupniParametry_SKRYT!$D$11</f>
        <v>0.01</v>
      </c>
      <c r="Q790" s="27">
        <f>VstupniParametry_SKRYT!$D$12</f>
        <v>0.01</v>
      </c>
      <c r="R790" s="27">
        <f>VstupniParametry_SKRYT!$D$13</f>
        <v>0.01</v>
      </c>
      <c r="S790" s="27">
        <f>VstupniParametry_SKRYT!$D$14</f>
        <v>0.01</v>
      </c>
      <c r="T790">
        <f t="shared" si="1631"/>
        <v>0</v>
      </c>
      <c r="U790">
        <f t="shared" si="1632"/>
        <v>0</v>
      </c>
      <c r="V790">
        <f t="shared" si="1633"/>
        <v>0</v>
      </c>
      <c r="W790">
        <f t="shared" si="1634"/>
        <v>0</v>
      </c>
      <c r="X790">
        <f t="shared" si="1635"/>
        <v>0</v>
      </c>
      <c r="Y790">
        <f t="shared" si="1636"/>
        <v>0</v>
      </c>
      <c r="Z790">
        <f t="shared" si="1637"/>
        <v>0</v>
      </c>
      <c r="AA790">
        <f t="shared" si="1638"/>
        <v>0</v>
      </c>
      <c r="AB790">
        <f t="shared" si="1639"/>
        <v>0</v>
      </c>
      <c r="AC790">
        <f t="shared" si="1640"/>
        <v>0</v>
      </c>
      <c r="AD790">
        <f t="shared" si="1641"/>
        <v>0</v>
      </c>
      <c r="AE790">
        <f t="shared" si="1642"/>
        <v>0</v>
      </c>
      <c r="AF790">
        <f t="shared" si="1643"/>
        <v>0</v>
      </c>
      <c r="AG790">
        <f t="shared" si="1644"/>
        <v>0</v>
      </c>
      <c r="AH790">
        <f t="shared" si="1645"/>
        <v>0</v>
      </c>
      <c r="AI790">
        <f t="shared" si="1646"/>
        <v>0</v>
      </c>
      <c r="AJ790">
        <f t="shared" si="1647"/>
        <v>0</v>
      </c>
      <c r="AK790">
        <f t="shared" si="1648"/>
        <v>0</v>
      </c>
      <c r="AL790">
        <f t="shared" si="1649"/>
        <v>0</v>
      </c>
      <c r="AM790">
        <f t="shared" si="1650"/>
        <v>0</v>
      </c>
      <c r="AN790">
        <f t="shared" si="1651"/>
        <v>0</v>
      </c>
      <c r="AO790">
        <f t="shared" si="1652"/>
        <v>0</v>
      </c>
      <c r="AP790">
        <f t="shared" si="1653"/>
        <v>0</v>
      </c>
      <c r="AQ790">
        <f t="shared" si="1654"/>
        <v>0</v>
      </c>
      <c r="AR790">
        <f t="shared" si="1655"/>
        <v>0</v>
      </c>
      <c r="AS790">
        <f t="shared" si="1656"/>
        <v>0</v>
      </c>
      <c r="AT790">
        <f t="shared" si="1512"/>
        <v>0</v>
      </c>
      <c r="AU790">
        <f t="shared" si="1657"/>
        <v>0</v>
      </c>
      <c r="AV790">
        <f t="shared" si="1658"/>
        <v>0</v>
      </c>
      <c r="AW790">
        <f t="shared" si="1513"/>
        <v>0</v>
      </c>
      <c r="AX790">
        <f t="shared" si="1659"/>
        <v>0</v>
      </c>
      <c r="AY790">
        <f t="shared" si="1660"/>
        <v>0</v>
      </c>
      <c r="AZ790">
        <f t="shared" si="1661"/>
        <v>0</v>
      </c>
      <c r="BA790">
        <f t="shared" si="1662"/>
        <v>0</v>
      </c>
      <c r="BB790">
        <f t="shared" si="1663"/>
        <v>0</v>
      </c>
      <c r="BC790">
        <f t="shared" si="1664"/>
        <v>0</v>
      </c>
      <c r="BD790">
        <f t="shared" si="1665"/>
        <v>0</v>
      </c>
      <c r="BE790">
        <f t="shared" si="1666"/>
        <v>0</v>
      </c>
      <c r="BF790">
        <f t="shared" si="1667"/>
        <v>0</v>
      </c>
      <c r="BG790">
        <f t="shared" si="1668"/>
        <v>0</v>
      </c>
      <c r="BH790">
        <f t="shared" si="1669"/>
        <v>0</v>
      </c>
      <c r="BI790">
        <f t="shared" si="1670"/>
        <v>0</v>
      </c>
      <c r="BJ790">
        <f t="shared" si="1671"/>
        <v>0</v>
      </c>
      <c r="BK790">
        <f t="shared" si="1672"/>
        <v>0</v>
      </c>
      <c r="BL790">
        <f t="shared" si="1673"/>
        <v>0</v>
      </c>
      <c r="BM790">
        <f t="shared" si="1674"/>
        <v>0</v>
      </c>
      <c r="BN790">
        <f t="shared" si="1675"/>
        <v>0</v>
      </c>
      <c r="BO790">
        <f t="shared" si="1676"/>
        <v>0</v>
      </c>
      <c r="BP790">
        <f t="shared" si="1677"/>
        <v>0</v>
      </c>
      <c r="BQ790">
        <f t="shared" si="1678"/>
        <v>0</v>
      </c>
      <c r="BR790">
        <f t="shared" si="1679"/>
        <v>0</v>
      </c>
      <c r="BS790">
        <f t="shared" si="1680"/>
        <v>0</v>
      </c>
      <c r="BT790">
        <f t="shared" si="1681"/>
        <v>0</v>
      </c>
      <c r="BU790">
        <f t="shared" si="1682"/>
        <v>0</v>
      </c>
      <c r="BV790">
        <f t="shared" si="1683"/>
        <v>0</v>
      </c>
      <c r="BW790">
        <f t="shared" si="1684"/>
        <v>0</v>
      </c>
      <c r="BX790">
        <f t="shared" si="1685"/>
        <v>0</v>
      </c>
      <c r="BY790">
        <f t="shared" si="1686"/>
        <v>0</v>
      </c>
      <c r="BZ790">
        <f t="shared" si="1687"/>
        <v>0</v>
      </c>
      <c r="CA790">
        <f t="shared" si="1688"/>
        <v>0</v>
      </c>
      <c r="CB790">
        <f t="shared" si="1689"/>
        <v>0</v>
      </c>
      <c r="CC790">
        <f t="shared" si="1690"/>
        <v>0</v>
      </c>
      <c r="CD790">
        <f t="shared" si="1691"/>
        <v>0</v>
      </c>
      <c r="CE790">
        <f t="shared" si="1692"/>
        <v>0</v>
      </c>
      <c r="CF790">
        <f t="shared" si="1693"/>
        <v>0</v>
      </c>
      <c r="CG790">
        <f t="shared" si="1694"/>
        <v>0</v>
      </c>
      <c r="CH790">
        <f t="shared" si="1695"/>
        <v>0</v>
      </c>
      <c r="CI790">
        <f t="shared" si="1696"/>
        <v>0</v>
      </c>
      <c r="CJ790">
        <f t="shared" si="1697"/>
        <v>0</v>
      </c>
      <c r="CK790">
        <f t="shared" si="1698"/>
        <v>0</v>
      </c>
      <c r="CL790" t="str">
        <f t="shared" si="1699"/>
        <v/>
      </c>
      <c r="CM790" t="str">
        <f t="shared" si="1700"/>
        <v/>
      </c>
      <c r="CN790" t="str">
        <f t="shared" si="1701"/>
        <v/>
      </c>
      <c r="CO790" t="str">
        <f t="shared" si="1702"/>
        <v/>
      </c>
      <c r="CP790" t="str">
        <f t="shared" si="1703"/>
        <v/>
      </c>
      <c r="CQ790" t="str">
        <f t="shared" si="1704"/>
        <v/>
      </c>
      <c r="CR790" t="str">
        <f t="shared" si="1705"/>
        <v/>
      </c>
      <c r="CS790" t="str">
        <f t="shared" si="1706"/>
        <v/>
      </c>
      <c r="CT790" t="str">
        <f t="shared" si="1707"/>
        <v/>
      </c>
      <c r="CU790" t="str">
        <f t="shared" si="1708"/>
        <v/>
      </c>
      <c r="CV790" t="str">
        <f t="shared" si="1709"/>
        <v/>
      </c>
      <c r="CW790" t="str">
        <f t="shared" si="1710"/>
        <v/>
      </c>
      <c r="CX790" t="str">
        <f t="shared" si="1711"/>
        <v/>
      </c>
      <c r="CY790" t="str">
        <f t="shared" si="1712"/>
        <v/>
      </c>
      <c r="CZ790" t="str">
        <f t="shared" si="1713"/>
        <v/>
      </c>
      <c r="DA790" t="str">
        <f t="shared" si="1714"/>
        <v/>
      </c>
      <c r="DB790" t="str">
        <f t="shared" si="1715"/>
        <v/>
      </c>
      <c r="DC790" t="str">
        <f t="shared" si="1716"/>
        <v/>
      </c>
      <c r="DD790" t="str">
        <f t="shared" si="1717"/>
        <v/>
      </c>
      <c r="DE790" t="str">
        <f t="shared" si="1718"/>
        <v/>
      </c>
      <c r="DF790" t="str">
        <f t="shared" si="1719"/>
        <v/>
      </c>
      <c r="DG790" t="str">
        <f t="shared" si="1720"/>
        <v/>
      </c>
      <c r="DH790" t="str">
        <f t="shared" si="1721"/>
        <v/>
      </c>
      <c r="DI790" t="str">
        <f t="shared" si="1722"/>
        <v/>
      </c>
      <c r="DJ790" t="str">
        <f t="shared" si="1723"/>
        <v/>
      </c>
      <c r="DK790" t="str">
        <f t="shared" si="1724"/>
        <v/>
      </c>
      <c r="DL790" t="str">
        <f t="shared" si="1725"/>
        <v/>
      </c>
      <c r="DM790" t="str">
        <f t="shared" si="1726"/>
        <v/>
      </c>
      <c r="DN790" t="str">
        <f t="shared" si="1727"/>
        <v/>
      </c>
      <c r="DO790" t="str">
        <f t="shared" si="1728"/>
        <v/>
      </c>
      <c r="DP790" t="str">
        <f t="shared" si="1729"/>
        <v/>
      </c>
      <c r="DQ790" t="str">
        <f t="shared" si="1730"/>
        <v/>
      </c>
      <c r="DR790" t="str">
        <f t="shared" si="1731"/>
        <v/>
      </c>
      <c r="DS790" t="str">
        <f t="shared" si="1732"/>
        <v/>
      </c>
      <c r="DT790" t="str">
        <f t="shared" si="1733"/>
        <v/>
      </c>
      <c r="DU790">
        <f t="shared" si="1734"/>
        <v>0</v>
      </c>
      <c r="DV790">
        <f t="shared" si="1735"/>
        <v>0</v>
      </c>
      <c r="DW790">
        <f t="shared" si="1736"/>
        <v>0</v>
      </c>
      <c r="DX790" t="str">
        <f t="shared" si="1737"/>
        <v/>
      </c>
      <c r="DY790" t="str">
        <f t="shared" si="1738"/>
        <v/>
      </c>
      <c r="DZ790" t="str">
        <f t="shared" si="1739"/>
        <v/>
      </c>
      <c r="EA790" s="5">
        <f t="shared" si="1740"/>
        <v>0</v>
      </c>
      <c r="EB790" s="3">
        <f t="shared" si="1741"/>
        <v>0</v>
      </c>
    </row>
    <row r="791" spans="2:132" x14ac:dyDescent="0.2">
      <c r="B791" s="25">
        <v>786</v>
      </c>
      <c r="C791" s="26">
        <f>Zisk!D805</f>
        <v>0</v>
      </c>
      <c r="D791">
        <f>Zisk!E805</f>
        <v>0</v>
      </c>
      <c r="E791" s="66" t="str">
        <f t="shared" si="1628"/>
        <v/>
      </c>
      <c r="F791" t="str">
        <f t="shared" si="1629"/>
        <v/>
      </c>
      <c r="G791" s="66" t="str">
        <f t="shared" si="1630"/>
        <v/>
      </c>
      <c r="H791" s="25"/>
      <c r="I791" s="25"/>
      <c r="J791">
        <f>VstupniParametry_SKRYT!$D$5</f>
        <v>0.02</v>
      </c>
      <c r="K791">
        <f>VstupniParametry_SKRYT!$D$6</f>
        <v>0.06</v>
      </c>
      <c r="L791">
        <f>VstupniParametry_SKRYT!$D$7</f>
        <v>0.06</v>
      </c>
      <c r="M791">
        <f>VstupniParametry_SKRYT!$D$8</f>
        <v>0.06</v>
      </c>
      <c r="N791">
        <f>VstupniParametry_SKRYT!$D$9</f>
        <v>1.7999999999999999E-2</v>
      </c>
      <c r="O791" s="27">
        <f>VstupniParametry_SKRYT!$D$10</f>
        <v>0.01</v>
      </c>
      <c r="P791" s="27">
        <f>VstupniParametry_SKRYT!$D$11</f>
        <v>0.01</v>
      </c>
      <c r="Q791" s="27">
        <f>VstupniParametry_SKRYT!$D$12</f>
        <v>0.01</v>
      </c>
      <c r="R791" s="27">
        <f>VstupniParametry_SKRYT!$D$13</f>
        <v>0.01</v>
      </c>
      <c r="S791" s="27">
        <f>VstupniParametry_SKRYT!$D$14</f>
        <v>0.01</v>
      </c>
      <c r="T791">
        <f t="shared" si="1631"/>
        <v>0</v>
      </c>
      <c r="U791">
        <f t="shared" si="1632"/>
        <v>0</v>
      </c>
      <c r="V791">
        <f t="shared" si="1633"/>
        <v>0</v>
      </c>
      <c r="W791">
        <f t="shared" si="1634"/>
        <v>0</v>
      </c>
      <c r="X791">
        <f t="shared" si="1635"/>
        <v>0</v>
      </c>
      <c r="Y791">
        <f t="shared" si="1636"/>
        <v>0</v>
      </c>
      <c r="Z791">
        <f t="shared" si="1637"/>
        <v>0</v>
      </c>
      <c r="AA791">
        <f t="shared" si="1638"/>
        <v>0</v>
      </c>
      <c r="AB791">
        <f t="shared" si="1639"/>
        <v>0</v>
      </c>
      <c r="AC791">
        <f t="shared" si="1640"/>
        <v>0</v>
      </c>
      <c r="AD791">
        <f t="shared" si="1641"/>
        <v>0</v>
      </c>
      <c r="AE791">
        <f t="shared" si="1642"/>
        <v>0</v>
      </c>
      <c r="AF791">
        <f t="shared" si="1643"/>
        <v>0</v>
      </c>
      <c r="AG791">
        <f t="shared" si="1644"/>
        <v>0</v>
      </c>
      <c r="AH791">
        <f t="shared" si="1645"/>
        <v>0</v>
      </c>
      <c r="AI791">
        <f t="shared" si="1646"/>
        <v>0</v>
      </c>
      <c r="AJ791">
        <f t="shared" si="1647"/>
        <v>0</v>
      </c>
      <c r="AK791">
        <f t="shared" si="1648"/>
        <v>0</v>
      </c>
      <c r="AL791">
        <f t="shared" si="1649"/>
        <v>0</v>
      </c>
      <c r="AM791">
        <f t="shared" si="1650"/>
        <v>0</v>
      </c>
      <c r="AN791">
        <f t="shared" si="1651"/>
        <v>0</v>
      </c>
      <c r="AO791">
        <f t="shared" si="1652"/>
        <v>0</v>
      </c>
      <c r="AP791">
        <f t="shared" si="1653"/>
        <v>0</v>
      </c>
      <c r="AQ791">
        <f t="shared" si="1654"/>
        <v>0</v>
      </c>
      <c r="AR791">
        <f t="shared" si="1655"/>
        <v>0</v>
      </c>
      <c r="AS791">
        <f t="shared" si="1656"/>
        <v>0</v>
      </c>
      <c r="AT791">
        <f t="shared" si="1512"/>
        <v>0</v>
      </c>
      <c r="AU791">
        <f t="shared" si="1657"/>
        <v>0</v>
      </c>
      <c r="AV791">
        <f t="shared" si="1658"/>
        <v>0</v>
      </c>
      <c r="AW791">
        <f t="shared" si="1513"/>
        <v>0</v>
      </c>
      <c r="AX791">
        <f t="shared" si="1659"/>
        <v>0</v>
      </c>
      <c r="AY791">
        <f t="shared" si="1660"/>
        <v>0</v>
      </c>
      <c r="AZ791">
        <f t="shared" si="1661"/>
        <v>0</v>
      </c>
      <c r="BA791">
        <f t="shared" si="1662"/>
        <v>0</v>
      </c>
      <c r="BB791">
        <f t="shared" si="1663"/>
        <v>0</v>
      </c>
      <c r="BC791">
        <f t="shared" si="1664"/>
        <v>0</v>
      </c>
      <c r="BD791">
        <f t="shared" si="1665"/>
        <v>0</v>
      </c>
      <c r="BE791">
        <f t="shared" si="1666"/>
        <v>0</v>
      </c>
      <c r="BF791">
        <f t="shared" si="1667"/>
        <v>0</v>
      </c>
      <c r="BG791">
        <f t="shared" si="1668"/>
        <v>0</v>
      </c>
      <c r="BH791">
        <f t="shared" si="1669"/>
        <v>0</v>
      </c>
      <c r="BI791">
        <f t="shared" si="1670"/>
        <v>0</v>
      </c>
      <c r="BJ791">
        <f t="shared" si="1671"/>
        <v>0</v>
      </c>
      <c r="BK791">
        <f t="shared" si="1672"/>
        <v>0</v>
      </c>
      <c r="BL791">
        <f t="shared" si="1673"/>
        <v>0</v>
      </c>
      <c r="BM791">
        <f t="shared" si="1674"/>
        <v>0</v>
      </c>
      <c r="BN791">
        <f t="shared" si="1675"/>
        <v>0</v>
      </c>
      <c r="BO791">
        <f t="shared" si="1676"/>
        <v>0</v>
      </c>
      <c r="BP791">
        <f t="shared" si="1677"/>
        <v>0</v>
      </c>
      <c r="BQ791">
        <f t="shared" si="1678"/>
        <v>0</v>
      </c>
      <c r="BR791">
        <f t="shared" si="1679"/>
        <v>0</v>
      </c>
      <c r="BS791">
        <f t="shared" si="1680"/>
        <v>0</v>
      </c>
      <c r="BT791">
        <f t="shared" si="1681"/>
        <v>0</v>
      </c>
      <c r="BU791">
        <f t="shared" si="1682"/>
        <v>0</v>
      </c>
      <c r="BV791">
        <f t="shared" si="1683"/>
        <v>0</v>
      </c>
      <c r="BW791">
        <f t="shared" si="1684"/>
        <v>0</v>
      </c>
      <c r="BX791">
        <f t="shared" si="1685"/>
        <v>0</v>
      </c>
      <c r="BY791">
        <f t="shared" si="1686"/>
        <v>0</v>
      </c>
      <c r="BZ791">
        <f t="shared" si="1687"/>
        <v>0</v>
      </c>
      <c r="CA791">
        <f t="shared" si="1688"/>
        <v>0</v>
      </c>
      <c r="CB791">
        <f t="shared" si="1689"/>
        <v>0</v>
      </c>
      <c r="CC791">
        <f t="shared" si="1690"/>
        <v>0</v>
      </c>
      <c r="CD791">
        <f t="shared" si="1691"/>
        <v>0</v>
      </c>
      <c r="CE791">
        <f t="shared" si="1692"/>
        <v>0</v>
      </c>
      <c r="CF791">
        <f t="shared" si="1693"/>
        <v>0</v>
      </c>
      <c r="CG791">
        <f t="shared" si="1694"/>
        <v>0</v>
      </c>
      <c r="CH791">
        <f t="shared" si="1695"/>
        <v>0</v>
      </c>
      <c r="CI791">
        <f t="shared" si="1696"/>
        <v>0</v>
      </c>
      <c r="CJ791">
        <f t="shared" si="1697"/>
        <v>0</v>
      </c>
      <c r="CK791">
        <f t="shared" si="1698"/>
        <v>0</v>
      </c>
      <c r="CL791" t="str">
        <f t="shared" si="1699"/>
        <v/>
      </c>
      <c r="CM791" t="str">
        <f t="shared" si="1700"/>
        <v/>
      </c>
      <c r="CN791" t="str">
        <f t="shared" si="1701"/>
        <v/>
      </c>
      <c r="CO791" t="str">
        <f t="shared" si="1702"/>
        <v/>
      </c>
      <c r="CP791" t="str">
        <f t="shared" si="1703"/>
        <v/>
      </c>
      <c r="CQ791" t="str">
        <f t="shared" si="1704"/>
        <v/>
      </c>
      <c r="CR791" t="str">
        <f t="shared" si="1705"/>
        <v/>
      </c>
      <c r="CS791" t="str">
        <f t="shared" si="1706"/>
        <v/>
      </c>
      <c r="CT791" t="str">
        <f t="shared" si="1707"/>
        <v/>
      </c>
      <c r="CU791" t="str">
        <f t="shared" si="1708"/>
        <v/>
      </c>
      <c r="CV791" t="str">
        <f t="shared" si="1709"/>
        <v/>
      </c>
      <c r="CW791" t="str">
        <f t="shared" si="1710"/>
        <v/>
      </c>
      <c r="CX791" t="str">
        <f t="shared" si="1711"/>
        <v/>
      </c>
      <c r="CY791" t="str">
        <f t="shared" si="1712"/>
        <v/>
      </c>
      <c r="CZ791" t="str">
        <f t="shared" si="1713"/>
        <v/>
      </c>
      <c r="DA791" t="str">
        <f t="shared" si="1714"/>
        <v/>
      </c>
      <c r="DB791" t="str">
        <f t="shared" si="1715"/>
        <v/>
      </c>
      <c r="DC791" t="str">
        <f t="shared" si="1716"/>
        <v/>
      </c>
      <c r="DD791" t="str">
        <f t="shared" si="1717"/>
        <v/>
      </c>
      <c r="DE791" t="str">
        <f t="shared" si="1718"/>
        <v/>
      </c>
      <c r="DF791" t="str">
        <f t="shared" si="1719"/>
        <v/>
      </c>
      <c r="DG791" t="str">
        <f t="shared" si="1720"/>
        <v/>
      </c>
      <c r="DH791" t="str">
        <f t="shared" si="1721"/>
        <v/>
      </c>
      <c r="DI791" t="str">
        <f t="shared" si="1722"/>
        <v/>
      </c>
      <c r="DJ791" t="str">
        <f t="shared" si="1723"/>
        <v/>
      </c>
      <c r="DK791" t="str">
        <f t="shared" si="1724"/>
        <v/>
      </c>
      <c r="DL791" t="str">
        <f t="shared" si="1725"/>
        <v/>
      </c>
      <c r="DM791" t="str">
        <f t="shared" si="1726"/>
        <v/>
      </c>
      <c r="DN791" t="str">
        <f t="shared" si="1727"/>
        <v/>
      </c>
      <c r="DO791" t="str">
        <f t="shared" si="1728"/>
        <v/>
      </c>
      <c r="DP791" t="str">
        <f t="shared" si="1729"/>
        <v/>
      </c>
      <c r="DQ791" t="str">
        <f t="shared" si="1730"/>
        <v/>
      </c>
      <c r="DR791" t="str">
        <f t="shared" si="1731"/>
        <v/>
      </c>
      <c r="DS791" t="str">
        <f t="shared" si="1732"/>
        <v/>
      </c>
      <c r="DT791" t="str">
        <f t="shared" si="1733"/>
        <v/>
      </c>
      <c r="DU791">
        <f t="shared" si="1734"/>
        <v>0</v>
      </c>
      <c r="DV791">
        <f t="shared" si="1735"/>
        <v>0</v>
      </c>
      <c r="DW791">
        <f t="shared" si="1736"/>
        <v>0</v>
      </c>
      <c r="DX791" t="str">
        <f t="shared" si="1737"/>
        <v/>
      </c>
      <c r="DY791" t="str">
        <f t="shared" si="1738"/>
        <v/>
      </c>
      <c r="DZ791" t="str">
        <f t="shared" si="1739"/>
        <v/>
      </c>
      <c r="EA791" s="5">
        <f t="shared" si="1740"/>
        <v>0</v>
      </c>
      <c r="EB791" s="3">
        <f t="shared" si="1741"/>
        <v>0</v>
      </c>
    </row>
    <row r="792" spans="2:132" x14ac:dyDescent="0.2">
      <c r="B792">
        <v>787</v>
      </c>
      <c r="C792" s="3">
        <f>Zisk!D806</f>
        <v>0</v>
      </c>
      <c r="D792">
        <f>Zisk!E806</f>
        <v>0</v>
      </c>
      <c r="E792" s="66" t="str">
        <f t="shared" si="1628"/>
        <v/>
      </c>
      <c r="F792" t="str">
        <f t="shared" si="1629"/>
        <v/>
      </c>
      <c r="G792" s="66" t="str">
        <f t="shared" si="1630"/>
        <v/>
      </c>
      <c r="J792">
        <f>VstupniParametry_SKRYT!$D$5</f>
        <v>0.02</v>
      </c>
      <c r="K792">
        <f>VstupniParametry_SKRYT!$D$6</f>
        <v>0.06</v>
      </c>
      <c r="L792">
        <f>VstupniParametry_SKRYT!$D$7</f>
        <v>0.06</v>
      </c>
      <c r="M792">
        <f>VstupniParametry_SKRYT!$D$8</f>
        <v>0.06</v>
      </c>
      <c r="N792">
        <f>VstupniParametry_SKRYT!$D$9</f>
        <v>1.7999999999999999E-2</v>
      </c>
      <c r="O792" s="27">
        <f>VstupniParametry_SKRYT!$D$10</f>
        <v>0.01</v>
      </c>
      <c r="P792" s="27">
        <f>VstupniParametry_SKRYT!$D$11</f>
        <v>0.01</v>
      </c>
      <c r="Q792" s="27">
        <f>VstupniParametry_SKRYT!$D$12</f>
        <v>0.01</v>
      </c>
      <c r="R792" s="27">
        <f>VstupniParametry_SKRYT!$D$13</f>
        <v>0.01</v>
      </c>
      <c r="S792" s="27">
        <f>VstupniParametry_SKRYT!$D$14</f>
        <v>0.01</v>
      </c>
      <c r="T792">
        <f t="shared" si="1631"/>
        <v>0</v>
      </c>
      <c r="U792">
        <f t="shared" si="1632"/>
        <v>0</v>
      </c>
      <c r="V792">
        <f t="shared" si="1633"/>
        <v>0</v>
      </c>
      <c r="W792">
        <f t="shared" si="1634"/>
        <v>0</v>
      </c>
      <c r="X792">
        <f t="shared" si="1635"/>
        <v>0</v>
      </c>
      <c r="Y792">
        <f t="shared" si="1636"/>
        <v>0</v>
      </c>
      <c r="Z792">
        <f t="shared" si="1637"/>
        <v>0</v>
      </c>
      <c r="AA792">
        <f t="shared" si="1638"/>
        <v>0</v>
      </c>
      <c r="AB792">
        <f t="shared" si="1639"/>
        <v>0</v>
      </c>
      <c r="AC792">
        <f t="shared" si="1640"/>
        <v>0</v>
      </c>
      <c r="AD792">
        <f t="shared" si="1641"/>
        <v>0</v>
      </c>
      <c r="AE792">
        <f t="shared" si="1642"/>
        <v>0</v>
      </c>
      <c r="AF792">
        <f t="shared" si="1643"/>
        <v>0</v>
      </c>
      <c r="AG792">
        <f t="shared" si="1644"/>
        <v>0</v>
      </c>
      <c r="AH792">
        <f t="shared" si="1645"/>
        <v>0</v>
      </c>
      <c r="AI792">
        <f t="shared" si="1646"/>
        <v>0</v>
      </c>
      <c r="AJ792">
        <f t="shared" si="1647"/>
        <v>0</v>
      </c>
      <c r="AK792">
        <f t="shared" si="1648"/>
        <v>0</v>
      </c>
      <c r="AL792">
        <f t="shared" si="1649"/>
        <v>0</v>
      </c>
      <c r="AM792">
        <f t="shared" si="1650"/>
        <v>0</v>
      </c>
      <c r="AN792">
        <f t="shared" si="1651"/>
        <v>0</v>
      </c>
      <c r="AO792">
        <f t="shared" si="1652"/>
        <v>0</v>
      </c>
      <c r="AP792">
        <f t="shared" si="1653"/>
        <v>0</v>
      </c>
      <c r="AQ792">
        <f t="shared" si="1654"/>
        <v>0</v>
      </c>
      <c r="AR792">
        <f t="shared" si="1655"/>
        <v>0</v>
      </c>
      <c r="AS792">
        <f t="shared" si="1656"/>
        <v>0</v>
      </c>
      <c r="AT792">
        <f t="shared" si="1512"/>
        <v>0</v>
      </c>
      <c r="AU792">
        <f t="shared" si="1657"/>
        <v>0</v>
      </c>
      <c r="AV792">
        <f t="shared" si="1658"/>
        <v>0</v>
      </c>
      <c r="AW792">
        <f t="shared" si="1513"/>
        <v>0</v>
      </c>
      <c r="AX792">
        <f t="shared" si="1659"/>
        <v>0</v>
      </c>
      <c r="AY792">
        <f t="shared" si="1660"/>
        <v>0</v>
      </c>
      <c r="AZ792">
        <f t="shared" si="1661"/>
        <v>0</v>
      </c>
      <c r="BA792">
        <f t="shared" si="1662"/>
        <v>0</v>
      </c>
      <c r="BB792">
        <f t="shared" si="1663"/>
        <v>0</v>
      </c>
      <c r="BC792">
        <f t="shared" si="1664"/>
        <v>0</v>
      </c>
      <c r="BD792">
        <f t="shared" si="1665"/>
        <v>0</v>
      </c>
      <c r="BE792">
        <f t="shared" si="1666"/>
        <v>0</v>
      </c>
      <c r="BF792">
        <f t="shared" si="1667"/>
        <v>0</v>
      </c>
      <c r="BG792">
        <f t="shared" si="1668"/>
        <v>0</v>
      </c>
      <c r="BH792">
        <f t="shared" si="1669"/>
        <v>0</v>
      </c>
      <c r="BI792">
        <f t="shared" si="1670"/>
        <v>0</v>
      </c>
      <c r="BJ792">
        <f t="shared" si="1671"/>
        <v>0</v>
      </c>
      <c r="BK792">
        <f t="shared" si="1672"/>
        <v>0</v>
      </c>
      <c r="BL792">
        <f t="shared" si="1673"/>
        <v>0</v>
      </c>
      <c r="BM792">
        <f t="shared" si="1674"/>
        <v>0</v>
      </c>
      <c r="BN792">
        <f t="shared" si="1675"/>
        <v>0</v>
      </c>
      <c r="BO792">
        <f t="shared" si="1676"/>
        <v>0</v>
      </c>
      <c r="BP792">
        <f t="shared" si="1677"/>
        <v>0</v>
      </c>
      <c r="BQ792">
        <f t="shared" si="1678"/>
        <v>0</v>
      </c>
      <c r="BR792">
        <f t="shared" si="1679"/>
        <v>0</v>
      </c>
      <c r="BS792">
        <f t="shared" si="1680"/>
        <v>0</v>
      </c>
      <c r="BT792">
        <f t="shared" si="1681"/>
        <v>0</v>
      </c>
      <c r="BU792">
        <f t="shared" si="1682"/>
        <v>0</v>
      </c>
      <c r="BV792">
        <f t="shared" si="1683"/>
        <v>0</v>
      </c>
      <c r="BW792">
        <f t="shared" si="1684"/>
        <v>0</v>
      </c>
      <c r="BX792">
        <f t="shared" si="1685"/>
        <v>0</v>
      </c>
      <c r="BY792">
        <f t="shared" si="1686"/>
        <v>0</v>
      </c>
      <c r="BZ792">
        <f t="shared" si="1687"/>
        <v>0</v>
      </c>
      <c r="CA792">
        <f t="shared" si="1688"/>
        <v>0</v>
      </c>
      <c r="CB792">
        <f t="shared" si="1689"/>
        <v>0</v>
      </c>
      <c r="CC792">
        <f t="shared" si="1690"/>
        <v>0</v>
      </c>
      <c r="CD792">
        <f t="shared" si="1691"/>
        <v>0</v>
      </c>
      <c r="CE792">
        <f t="shared" si="1692"/>
        <v>0</v>
      </c>
      <c r="CF792">
        <f t="shared" si="1693"/>
        <v>0</v>
      </c>
      <c r="CG792">
        <f t="shared" si="1694"/>
        <v>0</v>
      </c>
      <c r="CH792">
        <f t="shared" si="1695"/>
        <v>0</v>
      </c>
      <c r="CI792">
        <f t="shared" si="1696"/>
        <v>0</v>
      </c>
      <c r="CJ792">
        <f t="shared" si="1697"/>
        <v>0</v>
      </c>
      <c r="CK792">
        <f t="shared" si="1698"/>
        <v>0</v>
      </c>
      <c r="CL792" t="str">
        <f t="shared" si="1699"/>
        <v/>
      </c>
      <c r="CM792" t="str">
        <f t="shared" si="1700"/>
        <v/>
      </c>
      <c r="CN792" t="str">
        <f t="shared" si="1701"/>
        <v/>
      </c>
      <c r="CO792" t="str">
        <f t="shared" si="1702"/>
        <v/>
      </c>
      <c r="CP792" t="str">
        <f t="shared" si="1703"/>
        <v/>
      </c>
      <c r="CQ792" t="str">
        <f t="shared" si="1704"/>
        <v/>
      </c>
      <c r="CR792" t="str">
        <f t="shared" si="1705"/>
        <v/>
      </c>
      <c r="CS792" t="str">
        <f t="shared" si="1706"/>
        <v/>
      </c>
      <c r="CT792" t="str">
        <f t="shared" si="1707"/>
        <v/>
      </c>
      <c r="CU792" t="str">
        <f t="shared" si="1708"/>
        <v/>
      </c>
      <c r="CV792" t="str">
        <f t="shared" si="1709"/>
        <v/>
      </c>
      <c r="CW792" t="str">
        <f t="shared" si="1710"/>
        <v/>
      </c>
      <c r="CX792" t="str">
        <f t="shared" si="1711"/>
        <v/>
      </c>
      <c r="CY792" t="str">
        <f t="shared" si="1712"/>
        <v/>
      </c>
      <c r="CZ792" t="str">
        <f t="shared" si="1713"/>
        <v/>
      </c>
      <c r="DA792" t="str">
        <f t="shared" si="1714"/>
        <v/>
      </c>
      <c r="DB792" t="str">
        <f t="shared" si="1715"/>
        <v/>
      </c>
      <c r="DC792" t="str">
        <f t="shared" si="1716"/>
        <v/>
      </c>
      <c r="DD792" t="str">
        <f t="shared" si="1717"/>
        <v/>
      </c>
      <c r="DE792" t="str">
        <f t="shared" si="1718"/>
        <v/>
      </c>
      <c r="DF792" t="str">
        <f t="shared" si="1719"/>
        <v/>
      </c>
      <c r="DG792" t="str">
        <f t="shared" si="1720"/>
        <v/>
      </c>
      <c r="DH792" t="str">
        <f t="shared" si="1721"/>
        <v/>
      </c>
      <c r="DI792" t="str">
        <f t="shared" si="1722"/>
        <v/>
      </c>
      <c r="DJ792" t="str">
        <f t="shared" si="1723"/>
        <v/>
      </c>
      <c r="DK792" t="str">
        <f t="shared" si="1724"/>
        <v/>
      </c>
      <c r="DL792" t="str">
        <f t="shared" si="1725"/>
        <v/>
      </c>
      <c r="DM792" t="str">
        <f t="shared" si="1726"/>
        <v/>
      </c>
      <c r="DN792" t="str">
        <f t="shared" si="1727"/>
        <v/>
      </c>
      <c r="DO792" t="str">
        <f t="shared" si="1728"/>
        <v/>
      </c>
      <c r="DP792" t="str">
        <f t="shared" si="1729"/>
        <v/>
      </c>
      <c r="DQ792" t="str">
        <f t="shared" si="1730"/>
        <v/>
      </c>
      <c r="DR792" t="str">
        <f t="shared" si="1731"/>
        <v/>
      </c>
      <c r="DS792" t="str">
        <f t="shared" si="1732"/>
        <v/>
      </c>
      <c r="DT792" t="str">
        <f t="shared" si="1733"/>
        <v/>
      </c>
      <c r="DU792">
        <f t="shared" si="1734"/>
        <v>0</v>
      </c>
      <c r="DV792">
        <f t="shared" si="1735"/>
        <v>0</v>
      </c>
      <c r="DW792">
        <f t="shared" si="1736"/>
        <v>0</v>
      </c>
      <c r="DX792" t="str">
        <f t="shared" si="1737"/>
        <v/>
      </c>
      <c r="DY792" t="str">
        <f t="shared" si="1738"/>
        <v/>
      </c>
      <c r="DZ792" t="str">
        <f t="shared" si="1739"/>
        <v/>
      </c>
      <c r="EA792" s="5">
        <f t="shared" si="1740"/>
        <v>0</v>
      </c>
      <c r="EB792" s="3">
        <f t="shared" si="1741"/>
        <v>0</v>
      </c>
    </row>
    <row r="793" spans="2:132" x14ac:dyDescent="0.2">
      <c r="B793" s="25">
        <v>788</v>
      </c>
      <c r="C793" s="26">
        <f>Zisk!D807</f>
        <v>0</v>
      </c>
      <c r="D793">
        <f>Zisk!E807</f>
        <v>0</v>
      </c>
      <c r="E793" s="66" t="str">
        <f t="shared" si="1628"/>
        <v/>
      </c>
      <c r="F793" t="str">
        <f t="shared" si="1629"/>
        <v/>
      </c>
      <c r="G793" s="66" t="str">
        <f t="shared" si="1630"/>
        <v/>
      </c>
      <c r="H793" s="25"/>
      <c r="I793" s="25"/>
      <c r="J793">
        <f>VstupniParametry_SKRYT!$D$5</f>
        <v>0.02</v>
      </c>
      <c r="K793">
        <f>VstupniParametry_SKRYT!$D$6</f>
        <v>0.06</v>
      </c>
      <c r="L793">
        <f>VstupniParametry_SKRYT!$D$7</f>
        <v>0.06</v>
      </c>
      <c r="M793">
        <f>VstupniParametry_SKRYT!$D$8</f>
        <v>0.06</v>
      </c>
      <c r="N793">
        <f>VstupniParametry_SKRYT!$D$9</f>
        <v>1.7999999999999999E-2</v>
      </c>
      <c r="O793" s="27">
        <f>VstupniParametry_SKRYT!$D$10</f>
        <v>0.01</v>
      </c>
      <c r="P793" s="27">
        <f>VstupniParametry_SKRYT!$D$11</f>
        <v>0.01</v>
      </c>
      <c r="Q793" s="27">
        <f>VstupniParametry_SKRYT!$D$12</f>
        <v>0.01</v>
      </c>
      <c r="R793" s="27">
        <f>VstupniParametry_SKRYT!$D$13</f>
        <v>0.01</v>
      </c>
      <c r="S793" s="27">
        <f>VstupniParametry_SKRYT!$D$14</f>
        <v>0.01</v>
      </c>
      <c r="T793">
        <f t="shared" si="1631"/>
        <v>0</v>
      </c>
      <c r="U793">
        <f t="shared" si="1632"/>
        <v>0</v>
      </c>
      <c r="V793">
        <f t="shared" si="1633"/>
        <v>0</v>
      </c>
      <c r="W793">
        <f t="shared" si="1634"/>
        <v>0</v>
      </c>
      <c r="X793">
        <f t="shared" si="1635"/>
        <v>0</v>
      </c>
      <c r="Y793">
        <f t="shared" si="1636"/>
        <v>0</v>
      </c>
      <c r="Z793">
        <f t="shared" si="1637"/>
        <v>0</v>
      </c>
      <c r="AA793">
        <f t="shared" si="1638"/>
        <v>0</v>
      </c>
      <c r="AB793">
        <f t="shared" si="1639"/>
        <v>0</v>
      </c>
      <c r="AC793">
        <f t="shared" si="1640"/>
        <v>0</v>
      </c>
      <c r="AD793">
        <f t="shared" si="1641"/>
        <v>0</v>
      </c>
      <c r="AE793">
        <f t="shared" si="1642"/>
        <v>0</v>
      </c>
      <c r="AF793">
        <f t="shared" si="1643"/>
        <v>0</v>
      </c>
      <c r="AG793">
        <f t="shared" si="1644"/>
        <v>0</v>
      </c>
      <c r="AH793">
        <f t="shared" si="1645"/>
        <v>0</v>
      </c>
      <c r="AI793">
        <f t="shared" si="1646"/>
        <v>0</v>
      </c>
      <c r="AJ793">
        <f t="shared" si="1647"/>
        <v>0</v>
      </c>
      <c r="AK793">
        <f t="shared" si="1648"/>
        <v>0</v>
      </c>
      <c r="AL793">
        <f t="shared" si="1649"/>
        <v>0</v>
      </c>
      <c r="AM793">
        <f t="shared" si="1650"/>
        <v>0</v>
      </c>
      <c r="AN793">
        <f t="shared" si="1651"/>
        <v>0</v>
      </c>
      <c r="AO793">
        <f t="shared" si="1652"/>
        <v>0</v>
      </c>
      <c r="AP793">
        <f t="shared" si="1653"/>
        <v>0</v>
      </c>
      <c r="AQ793">
        <f t="shared" si="1654"/>
        <v>0</v>
      </c>
      <c r="AR793">
        <f t="shared" si="1655"/>
        <v>0</v>
      </c>
      <c r="AS793">
        <f t="shared" si="1656"/>
        <v>0</v>
      </c>
      <c r="AT793">
        <f t="shared" si="1512"/>
        <v>0</v>
      </c>
      <c r="AU793">
        <f t="shared" si="1657"/>
        <v>0</v>
      </c>
      <c r="AV793">
        <f t="shared" si="1658"/>
        <v>0</v>
      </c>
      <c r="AW793">
        <f t="shared" si="1513"/>
        <v>0</v>
      </c>
      <c r="AX793">
        <f t="shared" si="1659"/>
        <v>0</v>
      </c>
      <c r="AY793">
        <f t="shared" si="1660"/>
        <v>0</v>
      </c>
      <c r="AZ793">
        <f t="shared" si="1661"/>
        <v>0</v>
      </c>
      <c r="BA793">
        <f t="shared" si="1662"/>
        <v>0</v>
      </c>
      <c r="BB793">
        <f t="shared" si="1663"/>
        <v>0</v>
      </c>
      <c r="BC793">
        <f t="shared" si="1664"/>
        <v>0</v>
      </c>
      <c r="BD793">
        <f t="shared" si="1665"/>
        <v>0</v>
      </c>
      <c r="BE793">
        <f t="shared" si="1666"/>
        <v>0</v>
      </c>
      <c r="BF793">
        <f t="shared" si="1667"/>
        <v>0</v>
      </c>
      <c r="BG793">
        <f t="shared" si="1668"/>
        <v>0</v>
      </c>
      <c r="BH793">
        <f t="shared" si="1669"/>
        <v>0</v>
      </c>
      <c r="BI793">
        <f t="shared" si="1670"/>
        <v>0</v>
      </c>
      <c r="BJ793">
        <f t="shared" si="1671"/>
        <v>0</v>
      </c>
      <c r="BK793">
        <f t="shared" si="1672"/>
        <v>0</v>
      </c>
      <c r="BL793">
        <f t="shared" si="1673"/>
        <v>0</v>
      </c>
      <c r="BM793">
        <f t="shared" si="1674"/>
        <v>0</v>
      </c>
      <c r="BN793">
        <f t="shared" si="1675"/>
        <v>0</v>
      </c>
      <c r="BO793">
        <f t="shared" si="1676"/>
        <v>0</v>
      </c>
      <c r="BP793">
        <f t="shared" si="1677"/>
        <v>0</v>
      </c>
      <c r="BQ793">
        <f t="shared" si="1678"/>
        <v>0</v>
      </c>
      <c r="BR793">
        <f t="shared" si="1679"/>
        <v>0</v>
      </c>
      <c r="BS793">
        <f t="shared" si="1680"/>
        <v>0</v>
      </c>
      <c r="BT793">
        <f t="shared" si="1681"/>
        <v>0</v>
      </c>
      <c r="BU793">
        <f t="shared" si="1682"/>
        <v>0</v>
      </c>
      <c r="BV793">
        <f t="shared" si="1683"/>
        <v>0</v>
      </c>
      <c r="BW793">
        <f t="shared" si="1684"/>
        <v>0</v>
      </c>
      <c r="BX793">
        <f t="shared" si="1685"/>
        <v>0</v>
      </c>
      <c r="BY793">
        <f t="shared" si="1686"/>
        <v>0</v>
      </c>
      <c r="BZ793">
        <f t="shared" si="1687"/>
        <v>0</v>
      </c>
      <c r="CA793">
        <f t="shared" si="1688"/>
        <v>0</v>
      </c>
      <c r="CB793">
        <f t="shared" si="1689"/>
        <v>0</v>
      </c>
      <c r="CC793">
        <f t="shared" si="1690"/>
        <v>0</v>
      </c>
      <c r="CD793">
        <f t="shared" si="1691"/>
        <v>0</v>
      </c>
      <c r="CE793">
        <f t="shared" si="1692"/>
        <v>0</v>
      </c>
      <c r="CF793">
        <f t="shared" si="1693"/>
        <v>0</v>
      </c>
      <c r="CG793">
        <f t="shared" si="1694"/>
        <v>0</v>
      </c>
      <c r="CH793">
        <f t="shared" si="1695"/>
        <v>0</v>
      </c>
      <c r="CI793">
        <f t="shared" si="1696"/>
        <v>0</v>
      </c>
      <c r="CJ793">
        <f t="shared" si="1697"/>
        <v>0</v>
      </c>
      <c r="CK793">
        <f t="shared" si="1698"/>
        <v>0</v>
      </c>
      <c r="CL793" t="str">
        <f t="shared" si="1699"/>
        <v/>
      </c>
      <c r="CM793" t="str">
        <f t="shared" si="1700"/>
        <v/>
      </c>
      <c r="CN793" t="str">
        <f t="shared" si="1701"/>
        <v/>
      </c>
      <c r="CO793" t="str">
        <f t="shared" si="1702"/>
        <v/>
      </c>
      <c r="CP793" t="str">
        <f t="shared" si="1703"/>
        <v/>
      </c>
      <c r="CQ793" t="str">
        <f t="shared" si="1704"/>
        <v/>
      </c>
      <c r="CR793" t="str">
        <f t="shared" si="1705"/>
        <v/>
      </c>
      <c r="CS793" t="str">
        <f t="shared" si="1706"/>
        <v/>
      </c>
      <c r="CT793" t="str">
        <f t="shared" si="1707"/>
        <v/>
      </c>
      <c r="CU793" t="str">
        <f t="shared" si="1708"/>
        <v/>
      </c>
      <c r="CV793" t="str">
        <f t="shared" si="1709"/>
        <v/>
      </c>
      <c r="CW793" t="str">
        <f t="shared" si="1710"/>
        <v/>
      </c>
      <c r="CX793" t="str">
        <f t="shared" si="1711"/>
        <v/>
      </c>
      <c r="CY793" t="str">
        <f t="shared" si="1712"/>
        <v/>
      </c>
      <c r="CZ793" t="str">
        <f t="shared" si="1713"/>
        <v/>
      </c>
      <c r="DA793" t="str">
        <f t="shared" si="1714"/>
        <v/>
      </c>
      <c r="DB793" t="str">
        <f t="shared" si="1715"/>
        <v/>
      </c>
      <c r="DC793" t="str">
        <f t="shared" si="1716"/>
        <v/>
      </c>
      <c r="DD793" t="str">
        <f t="shared" si="1717"/>
        <v/>
      </c>
      <c r="DE793" t="str">
        <f t="shared" si="1718"/>
        <v/>
      </c>
      <c r="DF793" t="str">
        <f t="shared" si="1719"/>
        <v/>
      </c>
      <c r="DG793" t="str">
        <f t="shared" si="1720"/>
        <v/>
      </c>
      <c r="DH793" t="str">
        <f t="shared" si="1721"/>
        <v/>
      </c>
      <c r="DI793" t="str">
        <f t="shared" si="1722"/>
        <v/>
      </c>
      <c r="DJ793" t="str">
        <f t="shared" si="1723"/>
        <v/>
      </c>
      <c r="DK793" t="str">
        <f t="shared" si="1724"/>
        <v/>
      </c>
      <c r="DL793" t="str">
        <f t="shared" si="1725"/>
        <v/>
      </c>
      <c r="DM793" t="str">
        <f t="shared" si="1726"/>
        <v/>
      </c>
      <c r="DN793" t="str">
        <f t="shared" si="1727"/>
        <v/>
      </c>
      <c r="DO793" t="str">
        <f t="shared" si="1728"/>
        <v/>
      </c>
      <c r="DP793" t="str">
        <f t="shared" si="1729"/>
        <v/>
      </c>
      <c r="DQ793" t="str">
        <f t="shared" si="1730"/>
        <v/>
      </c>
      <c r="DR793" t="str">
        <f t="shared" si="1731"/>
        <v/>
      </c>
      <c r="DS793" t="str">
        <f t="shared" si="1732"/>
        <v/>
      </c>
      <c r="DT793" t="str">
        <f t="shared" si="1733"/>
        <v/>
      </c>
      <c r="DU793">
        <f t="shared" si="1734"/>
        <v>0</v>
      </c>
      <c r="DV793">
        <f t="shared" si="1735"/>
        <v>0</v>
      </c>
      <c r="DW793">
        <f t="shared" si="1736"/>
        <v>0</v>
      </c>
      <c r="DX793" t="str">
        <f t="shared" si="1737"/>
        <v/>
      </c>
      <c r="DY793" t="str">
        <f t="shared" si="1738"/>
        <v/>
      </c>
      <c r="DZ793" t="str">
        <f t="shared" si="1739"/>
        <v/>
      </c>
      <c r="EA793" s="5">
        <f t="shared" si="1740"/>
        <v>0</v>
      </c>
      <c r="EB793" s="3">
        <f t="shared" si="1741"/>
        <v>0</v>
      </c>
    </row>
    <row r="794" spans="2:132" x14ac:dyDescent="0.2">
      <c r="B794">
        <v>789</v>
      </c>
      <c r="C794" s="3">
        <f>Zisk!D808</f>
        <v>0</v>
      </c>
      <c r="D794">
        <f>Zisk!E808</f>
        <v>0</v>
      </c>
      <c r="E794" s="66" t="str">
        <f t="shared" si="1628"/>
        <v/>
      </c>
      <c r="F794" t="str">
        <f t="shared" si="1629"/>
        <v/>
      </c>
      <c r="G794" s="66" t="str">
        <f t="shared" si="1630"/>
        <v/>
      </c>
      <c r="J794">
        <f>VstupniParametry_SKRYT!$D$5</f>
        <v>0.02</v>
      </c>
      <c r="K794">
        <f>VstupniParametry_SKRYT!$D$6</f>
        <v>0.06</v>
      </c>
      <c r="L794">
        <f>VstupniParametry_SKRYT!$D$7</f>
        <v>0.06</v>
      </c>
      <c r="M794">
        <f>VstupniParametry_SKRYT!$D$8</f>
        <v>0.06</v>
      </c>
      <c r="N794">
        <f>VstupniParametry_SKRYT!$D$9</f>
        <v>1.7999999999999999E-2</v>
      </c>
      <c r="O794" s="27">
        <f>VstupniParametry_SKRYT!$D$10</f>
        <v>0.01</v>
      </c>
      <c r="P794" s="27">
        <f>VstupniParametry_SKRYT!$D$11</f>
        <v>0.01</v>
      </c>
      <c r="Q794" s="27">
        <f>VstupniParametry_SKRYT!$D$12</f>
        <v>0.01</v>
      </c>
      <c r="R794" s="27">
        <f>VstupniParametry_SKRYT!$D$13</f>
        <v>0.01</v>
      </c>
      <c r="S794" s="27">
        <f>VstupniParametry_SKRYT!$D$14</f>
        <v>0.01</v>
      </c>
      <c r="T794">
        <f t="shared" si="1631"/>
        <v>0</v>
      </c>
      <c r="U794">
        <f t="shared" si="1632"/>
        <v>0</v>
      </c>
      <c r="V794">
        <f t="shared" si="1633"/>
        <v>0</v>
      </c>
      <c r="W794">
        <f t="shared" si="1634"/>
        <v>0</v>
      </c>
      <c r="X794">
        <f t="shared" si="1635"/>
        <v>0</v>
      </c>
      <c r="Y794">
        <f t="shared" si="1636"/>
        <v>0</v>
      </c>
      <c r="Z794">
        <f t="shared" si="1637"/>
        <v>0</v>
      </c>
      <c r="AA794">
        <f t="shared" si="1638"/>
        <v>0</v>
      </c>
      <c r="AB794">
        <f t="shared" si="1639"/>
        <v>0</v>
      </c>
      <c r="AC794">
        <f t="shared" si="1640"/>
        <v>0</v>
      </c>
      <c r="AD794">
        <f t="shared" si="1641"/>
        <v>0</v>
      </c>
      <c r="AE794">
        <f t="shared" si="1642"/>
        <v>0</v>
      </c>
      <c r="AF794">
        <f t="shared" si="1643"/>
        <v>0</v>
      </c>
      <c r="AG794">
        <f t="shared" si="1644"/>
        <v>0</v>
      </c>
      <c r="AH794">
        <f t="shared" si="1645"/>
        <v>0</v>
      </c>
      <c r="AI794">
        <f t="shared" si="1646"/>
        <v>0</v>
      </c>
      <c r="AJ794">
        <f t="shared" si="1647"/>
        <v>0</v>
      </c>
      <c r="AK794">
        <f t="shared" si="1648"/>
        <v>0</v>
      </c>
      <c r="AL794">
        <f t="shared" si="1649"/>
        <v>0</v>
      </c>
      <c r="AM794">
        <f t="shared" si="1650"/>
        <v>0</v>
      </c>
      <c r="AN794">
        <f t="shared" si="1651"/>
        <v>0</v>
      </c>
      <c r="AO794">
        <f t="shared" si="1652"/>
        <v>0</v>
      </c>
      <c r="AP794">
        <f t="shared" si="1653"/>
        <v>0</v>
      </c>
      <c r="AQ794">
        <f t="shared" si="1654"/>
        <v>0</v>
      </c>
      <c r="AR794">
        <f t="shared" si="1655"/>
        <v>0</v>
      </c>
      <c r="AS794">
        <f t="shared" si="1656"/>
        <v>0</v>
      </c>
      <c r="AT794">
        <f t="shared" si="1512"/>
        <v>0</v>
      </c>
      <c r="AU794">
        <f t="shared" si="1657"/>
        <v>0</v>
      </c>
      <c r="AV794">
        <f t="shared" si="1658"/>
        <v>0</v>
      </c>
      <c r="AW794">
        <f t="shared" si="1513"/>
        <v>0</v>
      </c>
      <c r="AX794">
        <f t="shared" si="1659"/>
        <v>0</v>
      </c>
      <c r="AY794">
        <f t="shared" si="1660"/>
        <v>0</v>
      </c>
      <c r="AZ794">
        <f t="shared" si="1661"/>
        <v>0</v>
      </c>
      <c r="BA794">
        <f t="shared" si="1662"/>
        <v>0</v>
      </c>
      <c r="BB794">
        <f t="shared" si="1663"/>
        <v>0</v>
      </c>
      <c r="BC794">
        <f t="shared" si="1664"/>
        <v>0</v>
      </c>
      <c r="BD794">
        <f t="shared" si="1665"/>
        <v>0</v>
      </c>
      <c r="BE794">
        <f t="shared" si="1666"/>
        <v>0</v>
      </c>
      <c r="BF794">
        <f t="shared" si="1667"/>
        <v>0</v>
      </c>
      <c r="BG794">
        <f t="shared" si="1668"/>
        <v>0</v>
      </c>
      <c r="BH794">
        <f t="shared" si="1669"/>
        <v>0</v>
      </c>
      <c r="BI794">
        <f t="shared" si="1670"/>
        <v>0</v>
      </c>
      <c r="BJ794">
        <f t="shared" si="1671"/>
        <v>0</v>
      </c>
      <c r="BK794">
        <f t="shared" si="1672"/>
        <v>0</v>
      </c>
      <c r="BL794">
        <f t="shared" si="1673"/>
        <v>0</v>
      </c>
      <c r="BM794">
        <f t="shared" si="1674"/>
        <v>0</v>
      </c>
      <c r="BN794">
        <f t="shared" si="1675"/>
        <v>0</v>
      </c>
      <c r="BO794">
        <f t="shared" si="1676"/>
        <v>0</v>
      </c>
      <c r="BP794">
        <f t="shared" si="1677"/>
        <v>0</v>
      </c>
      <c r="BQ794">
        <f t="shared" si="1678"/>
        <v>0</v>
      </c>
      <c r="BR794">
        <f t="shared" si="1679"/>
        <v>0</v>
      </c>
      <c r="BS794">
        <f t="shared" si="1680"/>
        <v>0</v>
      </c>
      <c r="BT794">
        <f t="shared" si="1681"/>
        <v>0</v>
      </c>
      <c r="BU794">
        <f t="shared" si="1682"/>
        <v>0</v>
      </c>
      <c r="BV794">
        <f t="shared" si="1683"/>
        <v>0</v>
      </c>
      <c r="BW794">
        <f t="shared" si="1684"/>
        <v>0</v>
      </c>
      <c r="BX794">
        <f t="shared" si="1685"/>
        <v>0</v>
      </c>
      <c r="BY794">
        <f t="shared" si="1686"/>
        <v>0</v>
      </c>
      <c r="BZ794">
        <f t="shared" si="1687"/>
        <v>0</v>
      </c>
      <c r="CA794">
        <f t="shared" si="1688"/>
        <v>0</v>
      </c>
      <c r="CB794">
        <f t="shared" si="1689"/>
        <v>0</v>
      </c>
      <c r="CC794">
        <f t="shared" si="1690"/>
        <v>0</v>
      </c>
      <c r="CD794">
        <f t="shared" si="1691"/>
        <v>0</v>
      </c>
      <c r="CE794">
        <f t="shared" si="1692"/>
        <v>0</v>
      </c>
      <c r="CF794">
        <f t="shared" si="1693"/>
        <v>0</v>
      </c>
      <c r="CG794">
        <f t="shared" si="1694"/>
        <v>0</v>
      </c>
      <c r="CH794">
        <f t="shared" si="1695"/>
        <v>0</v>
      </c>
      <c r="CI794">
        <f t="shared" si="1696"/>
        <v>0</v>
      </c>
      <c r="CJ794">
        <f t="shared" si="1697"/>
        <v>0</v>
      </c>
      <c r="CK794">
        <f t="shared" si="1698"/>
        <v>0</v>
      </c>
      <c r="CL794" t="str">
        <f t="shared" si="1699"/>
        <v/>
      </c>
      <c r="CM794" t="str">
        <f t="shared" si="1700"/>
        <v/>
      </c>
      <c r="CN794" t="str">
        <f t="shared" si="1701"/>
        <v/>
      </c>
      <c r="CO794" t="str">
        <f t="shared" si="1702"/>
        <v/>
      </c>
      <c r="CP794" t="str">
        <f t="shared" si="1703"/>
        <v/>
      </c>
      <c r="CQ794" t="str">
        <f t="shared" si="1704"/>
        <v/>
      </c>
      <c r="CR794" t="str">
        <f t="shared" si="1705"/>
        <v/>
      </c>
      <c r="CS794" t="str">
        <f t="shared" si="1706"/>
        <v/>
      </c>
      <c r="CT794" t="str">
        <f t="shared" si="1707"/>
        <v/>
      </c>
      <c r="CU794" t="str">
        <f t="shared" si="1708"/>
        <v/>
      </c>
      <c r="CV794" t="str">
        <f t="shared" si="1709"/>
        <v/>
      </c>
      <c r="CW794" t="str">
        <f t="shared" si="1710"/>
        <v/>
      </c>
      <c r="CX794" t="str">
        <f t="shared" si="1711"/>
        <v/>
      </c>
      <c r="CY794" t="str">
        <f t="shared" si="1712"/>
        <v/>
      </c>
      <c r="CZ794" t="str">
        <f t="shared" si="1713"/>
        <v/>
      </c>
      <c r="DA794" t="str">
        <f t="shared" si="1714"/>
        <v/>
      </c>
      <c r="DB794" t="str">
        <f t="shared" si="1715"/>
        <v/>
      </c>
      <c r="DC794" t="str">
        <f t="shared" si="1716"/>
        <v/>
      </c>
      <c r="DD794" t="str">
        <f t="shared" si="1717"/>
        <v/>
      </c>
      <c r="DE794" t="str">
        <f t="shared" si="1718"/>
        <v/>
      </c>
      <c r="DF794" t="str">
        <f t="shared" si="1719"/>
        <v/>
      </c>
      <c r="DG794" t="str">
        <f t="shared" si="1720"/>
        <v/>
      </c>
      <c r="DH794" t="str">
        <f t="shared" si="1721"/>
        <v/>
      </c>
      <c r="DI794" t="str">
        <f t="shared" si="1722"/>
        <v/>
      </c>
      <c r="DJ794" t="str">
        <f t="shared" si="1723"/>
        <v/>
      </c>
      <c r="DK794" t="str">
        <f t="shared" si="1724"/>
        <v/>
      </c>
      <c r="DL794" t="str">
        <f t="shared" si="1725"/>
        <v/>
      </c>
      <c r="DM794" t="str">
        <f t="shared" si="1726"/>
        <v/>
      </c>
      <c r="DN794" t="str">
        <f t="shared" si="1727"/>
        <v/>
      </c>
      <c r="DO794" t="str">
        <f t="shared" si="1728"/>
        <v/>
      </c>
      <c r="DP794" t="str">
        <f t="shared" si="1729"/>
        <v/>
      </c>
      <c r="DQ794" t="str">
        <f t="shared" si="1730"/>
        <v/>
      </c>
      <c r="DR794" t="str">
        <f t="shared" si="1731"/>
        <v/>
      </c>
      <c r="DS794" t="str">
        <f t="shared" si="1732"/>
        <v/>
      </c>
      <c r="DT794" t="str">
        <f t="shared" si="1733"/>
        <v/>
      </c>
      <c r="DU794">
        <f t="shared" si="1734"/>
        <v>0</v>
      </c>
      <c r="DV794">
        <f t="shared" si="1735"/>
        <v>0</v>
      </c>
      <c r="DW794">
        <f t="shared" si="1736"/>
        <v>0</v>
      </c>
      <c r="DX794" t="str">
        <f t="shared" si="1737"/>
        <v/>
      </c>
      <c r="DY794" t="str">
        <f t="shared" si="1738"/>
        <v/>
      </c>
      <c r="DZ794" t="str">
        <f t="shared" si="1739"/>
        <v/>
      </c>
      <c r="EA794" s="5">
        <f t="shared" si="1740"/>
        <v>0</v>
      </c>
      <c r="EB794" s="3">
        <f t="shared" si="1741"/>
        <v>0</v>
      </c>
    </row>
    <row r="795" spans="2:132" x14ac:dyDescent="0.2">
      <c r="B795" s="25">
        <v>790</v>
      </c>
      <c r="C795" s="26">
        <f>Zisk!D809</f>
        <v>0</v>
      </c>
      <c r="D795">
        <f>Zisk!E809</f>
        <v>0</v>
      </c>
      <c r="E795" s="66" t="str">
        <f t="shared" si="1628"/>
        <v/>
      </c>
      <c r="F795" t="str">
        <f t="shared" si="1629"/>
        <v/>
      </c>
      <c r="G795" s="66" t="str">
        <f t="shared" si="1630"/>
        <v/>
      </c>
      <c r="H795" s="25"/>
      <c r="I795" s="25"/>
      <c r="J795">
        <f>VstupniParametry_SKRYT!$D$5</f>
        <v>0.02</v>
      </c>
      <c r="K795">
        <f>VstupniParametry_SKRYT!$D$6</f>
        <v>0.06</v>
      </c>
      <c r="L795">
        <f>VstupniParametry_SKRYT!$D$7</f>
        <v>0.06</v>
      </c>
      <c r="M795">
        <f>VstupniParametry_SKRYT!$D$8</f>
        <v>0.06</v>
      </c>
      <c r="N795">
        <f>VstupniParametry_SKRYT!$D$9</f>
        <v>1.7999999999999999E-2</v>
      </c>
      <c r="O795" s="27">
        <f>VstupniParametry_SKRYT!$D$10</f>
        <v>0.01</v>
      </c>
      <c r="P795" s="27">
        <f>VstupniParametry_SKRYT!$D$11</f>
        <v>0.01</v>
      </c>
      <c r="Q795" s="27">
        <f>VstupniParametry_SKRYT!$D$12</f>
        <v>0.01</v>
      </c>
      <c r="R795" s="27">
        <f>VstupniParametry_SKRYT!$D$13</f>
        <v>0.01</v>
      </c>
      <c r="S795" s="27">
        <f>VstupniParametry_SKRYT!$D$14</f>
        <v>0.01</v>
      </c>
      <c r="T795">
        <f t="shared" si="1631"/>
        <v>0</v>
      </c>
      <c r="U795">
        <f t="shared" si="1632"/>
        <v>0</v>
      </c>
      <c r="V795">
        <f t="shared" si="1633"/>
        <v>0</v>
      </c>
      <c r="W795">
        <f t="shared" si="1634"/>
        <v>0</v>
      </c>
      <c r="X795">
        <f t="shared" si="1635"/>
        <v>0</v>
      </c>
      <c r="Y795">
        <f t="shared" si="1636"/>
        <v>0</v>
      </c>
      <c r="Z795">
        <f t="shared" si="1637"/>
        <v>0</v>
      </c>
      <c r="AA795">
        <f t="shared" si="1638"/>
        <v>0</v>
      </c>
      <c r="AB795">
        <f t="shared" si="1639"/>
        <v>0</v>
      </c>
      <c r="AC795">
        <f t="shared" si="1640"/>
        <v>0</v>
      </c>
      <c r="AD795">
        <f t="shared" si="1641"/>
        <v>0</v>
      </c>
      <c r="AE795">
        <f t="shared" si="1642"/>
        <v>0</v>
      </c>
      <c r="AF795">
        <f t="shared" si="1643"/>
        <v>0</v>
      </c>
      <c r="AG795">
        <f t="shared" si="1644"/>
        <v>0</v>
      </c>
      <c r="AH795">
        <f t="shared" si="1645"/>
        <v>0</v>
      </c>
      <c r="AI795">
        <f t="shared" si="1646"/>
        <v>0</v>
      </c>
      <c r="AJ795">
        <f t="shared" si="1647"/>
        <v>0</v>
      </c>
      <c r="AK795">
        <f t="shared" si="1648"/>
        <v>0</v>
      </c>
      <c r="AL795">
        <f t="shared" si="1649"/>
        <v>0</v>
      </c>
      <c r="AM795">
        <f t="shared" si="1650"/>
        <v>0</v>
      </c>
      <c r="AN795">
        <f t="shared" si="1651"/>
        <v>0</v>
      </c>
      <c r="AO795">
        <f t="shared" si="1652"/>
        <v>0</v>
      </c>
      <c r="AP795">
        <f t="shared" si="1653"/>
        <v>0</v>
      </c>
      <c r="AQ795">
        <f t="shared" si="1654"/>
        <v>0</v>
      </c>
      <c r="AR795">
        <f t="shared" si="1655"/>
        <v>0</v>
      </c>
      <c r="AS795">
        <f t="shared" si="1656"/>
        <v>0</v>
      </c>
      <c r="AT795">
        <f t="shared" si="1512"/>
        <v>0</v>
      </c>
      <c r="AU795">
        <f t="shared" si="1657"/>
        <v>0</v>
      </c>
      <c r="AV795">
        <f t="shared" si="1658"/>
        <v>0</v>
      </c>
      <c r="AW795">
        <f t="shared" si="1513"/>
        <v>0</v>
      </c>
      <c r="AX795">
        <f t="shared" si="1659"/>
        <v>0</v>
      </c>
      <c r="AY795">
        <f t="shared" si="1660"/>
        <v>0</v>
      </c>
      <c r="AZ795">
        <f t="shared" si="1661"/>
        <v>0</v>
      </c>
      <c r="BA795">
        <f t="shared" si="1662"/>
        <v>0</v>
      </c>
      <c r="BB795">
        <f t="shared" si="1663"/>
        <v>0</v>
      </c>
      <c r="BC795">
        <f t="shared" si="1664"/>
        <v>0</v>
      </c>
      <c r="BD795">
        <f t="shared" si="1665"/>
        <v>0</v>
      </c>
      <c r="BE795">
        <f t="shared" si="1666"/>
        <v>0</v>
      </c>
      <c r="BF795">
        <f t="shared" si="1667"/>
        <v>0</v>
      </c>
      <c r="BG795">
        <f t="shared" si="1668"/>
        <v>0</v>
      </c>
      <c r="BH795">
        <f t="shared" si="1669"/>
        <v>0</v>
      </c>
      <c r="BI795">
        <f t="shared" si="1670"/>
        <v>0</v>
      </c>
      <c r="BJ795">
        <f t="shared" si="1671"/>
        <v>0</v>
      </c>
      <c r="BK795">
        <f t="shared" si="1672"/>
        <v>0</v>
      </c>
      <c r="BL795">
        <f t="shared" si="1673"/>
        <v>0</v>
      </c>
      <c r="BM795">
        <f t="shared" si="1674"/>
        <v>0</v>
      </c>
      <c r="BN795">
        <f t="shared" si="1675"/>
        <v>0</v>
      </c>
      <c r="BO795">
        <f t="shared" si="1676"/>
        <v>0</v>
      </c>
      <c r="BP795">
        <f t="shared" si="1677"/>
        <v>0</v>
      </c>
      <c r="BQ795">
        <f t="shared" si="1678"/>
        <v>0</v>
      </c>
      <c r="BR795">
        <f t="shared" si="1679"/>
        <v>0</v>
      </c>
      <c r="BS795">
        <f t="shared" si="1680"/>
        <v>0</v>
      </c>
      <c r="BT795">
        <f t="shared" si="1681"/>
        <v>0</v>
      </c>
      <c r="BU795">
        <f t="shared" si="1682"/>
        <v>0</v>
      </c>
      <c r="BV795">
        <f t="shared" si="1683"/>
        <v>0</v>
      </c>
      <c r="BW795">
        <f t="shared" si="1684"/>
        <v>0</v>
      </c>
      <c r="BX795">
        <f t="shared" si="1685"/>
        <v>0</v>
      </c>
      <c r="BY795">
        <f t="shared" si="1686"/>
        <v>0</v>
      </c>
      <c r="BZ795">
        <f t="shared" si="1687"/>
        <v>0</v>
      </c>
      <c r="CA795">
        <f t="shared" si="1688"/>
        <v>0</v>
      </c>
      <c r="CB795">
        <f t="shared" si="1689"/>
        <v>0</v>
      </c>
      <c r="CC795">
        <f t="shared" si="1690"/>
        <v>0</v>
      </c>
      <c r="CD795">
        <f t="shared" si="1691"/>
        <v>0</v>
      </c>
      <c r="CE795">
        <f t="shared" si="1692"/>
        <v>0</v>
      </c>
      <c r="CF795">
        <f t="shared" si="1693"/>
        <v>0</v>
      </c>
      <c r="CG795">
        <f t="shared" si="1694"/>
        <v>0</v>
      </c>
      <c r="CH795">
        <f t="shared" si="1695"/>
        <v>0</v>
      </c>
      <c r="CI795">
        <f t="shared" si="1696"/>
        <v>0</v>
      </c>
      <c r="CJ795">
        <f t="shared" si="1697"/>
        <v>0</v>
      </c>
      <c r="CK795">
        <f t="shared" si="1698"/>
        <v>0</v>
      </c>
      <c r="CL795" t="str">
        <f t="shared" si="1699"/>
        <v/>
      </c>
      <c r="CM795" t="str">
        <f t="shared" si="1700"/>
        <v/>
      </c>
      <c r="CN795" t="str">
        <f t="shared" si="1701"/>
        <v/>
      </c>
      <c r="CO795" t="str">
        <f t="shared" si="1702"/>
        <v/>
      </c>
      <c r="CP795" t="str">
        <f t="shared" si="1703"/>
        <v/>
      </c>
      <c r="CQ795" t="str">
        <f t="shared" si="1704"/>
        <v/>
      </c>
      <c r="CR795" t="str">
        <f t="shared" si="1705"/>
        <v/>
      </c>
      <c r="CS795" t="str">
        <f t="shared" si="1706"/>
        <v/>
      </c>
      <c r="CT795" t="str">
        <f t="shared" si="1707"/>
        <v/>
      </c>
      <c r="CU795" t="str">
        <f t="shared" si="1708"/>
        <v/>
      </c>
      <c r="CV795" t="str">
        <f t="shared" si="1709"/>
        <v/>
      </c>
      <c r="CW795" t="str">
        <f t="shared" si="1710"/>
        <v/>
      </c>
      <c r="CX795" t="str">
        <f t="shared" si="1711"/>
        <v/>
      </c>
      <c r="CY795" t="str">
        <f t="shared" si="1712"/>
        <v/>
      </c>
      <c r="CZ795" t="str">
        <f t="shared" si="1713"/>
        <v/>
      </c>
      <c r="DA795" t="str">
        <f t="shared" si="1714"/>
        <v/>
      </c>
      <c r="DB795" t="str">
        <f t="shared" si="1715"/>
        <v/>
      </c>
      <c r="DC795" t="str">
        <f t="shared" si="1716"/>
        <v/>
      </c>
      <c r="DD795" t="str">
        <f t="shared" si="1717"/>
        <v/>
      </c>
      <c r="DE795" t="str">
        <f t="shared" si="1718"/>
        <v/>
      </c>
      <c r="DF795" t="str">
        <f t="shared" si="1719"/>
        <v/>
      </c>
      <c r="DG795" t="str">
        <f t="shared" si="1720"/>
        <v/>
      </c>
      <c r="DH795" t="str">
        <f t="shared" si="1721"/>
        <v/>
      </c>
      <c r="DI795" t="str">
        <f t="shared" si="1722"/>
        <v/>
      </c>
      <c r="DJ795" t="str">
        <f t="shared" si="1723"/>
        <v/>
      </c>
      <c r="DK795" t="str">
        <f t="shared" si="1724"/>
        <v/>
      </c>
      <c r="DL795" t="str">
        <f t="shared" si="1725"/>
        <v/>
      </c>
      <c r="DM795" t="str">
        <f t="shared" si="1726"/>
        <v/>
      </c>
      <c r="DN795" t="str">
        <f t="shared" si="1727"/>
        <v/>
      </c>
      <c r="DO795" t="str">
        <f t="shared" si="1728"/>
        <v/>
      </c>
      <c r="DP795" t="str">
        <f t="shared" si="1729"/>
        <v/>
      </c>
      <c r="DQ795" t="str">
        <f t="shared" si="1730"/>
        <v/>
      </c>
      <c r="DR795" t="str">
        <f t="shared" si="1731"/>
        <v/>
      </c>
      <c r="DS795" t="str">
        <f t="shared" si="1732"/>
        <v/>
      </c>
      <c r="DT795" t="str">
        <f t="shared" si="1733"/>
        <v/>
      </c>
      <c r="DU795">
        <f t="shared" si="1734"/>
        <v>0</v>
      </c>
      <c r="DV795">
        <f t="shared" si="1735"/>
        <v>0</v>
      </c>
      <c r="DW795">
        <f t="shared" si="1736"/>
        <v>0</v>
      </c>
      <c r="DX795" t="str">
        <f t="shared" si="1737"/>
        <v/>
      </c>
      <c r="DY795" t="str">
        <f t="shared" si="1738"/>
        <v/>
      </c>
      <c r="DZ795" t="str">
        <f t="shared" si="1739"/>
        <v/>
      </c>
      <c r="EA795" s="5">
        <f t="shared" si="1740"/>
        <v>0</v>
      </c>
      <c r="EB795" s="3">
        <f t="shared" si="1741"/>
        <v>0</v>
      </c>
    </row>
    <row r="796" spans="2:132" x14ac:dyDescent="0.2">
      <c r="B796">
        <v>791</v>
      </c>
      <c r="C796" s="3">
        <f>Zisk!D810</f>
        <v>0</v>
      </c>
      <c r="D796">
        <f>Zisk!E810</f>
        <v>0</v>
      </c>
      <c r="E796" s="66" t="str">
        <f t="shared" si="1628"/>
        <v/>
      </c>
      <c r="F796" t="str">
        <f t="shared" si="1629"/>
        <v/>
      </c>
      <c r="G796" s="66" t="str">
        <f t="shared" si="1630"/>
        <v/>
      </c>
      <c r="J796">
        <f>VstupniParametry_SKRYT!$D$5</f>
        <v>0.02</v>
      </c>
      <c r="K796">
        <f>VstupniParametry_SKRYT!$D$6</f>
        <v>0.06</v>
      </c>
      <c r="L796">
        <f>VstupniParametry_SKRYT!$D$7</f>
        <v>0.06</v>
      </c>
      <c r="M796">
        <f>VstupniParametry_SKRYT!$D$8</f>
        <v>0.06</v>
      </c>
      <c r="N796">
        <f>VstupniParametry_SKRYT!$D$9</f>
        <v>1.7999999999999999E-2</v>
      </c>
      <c r="O796" s="27">
        <f>VstupniParametry_SKRYT!$D$10</f>
        <v>0.01</v>
      </c>
      <c r="P796" s="27">
        <f>VstupniParametry_SKRYT!$D$11</f>
        <v>0.01</v>
      </c>
      <c r="Q796" s="27">
        <f>VstupniParametry_SKRYT!$D$12</f>
        <v>0.01</v>
      </c>
      <c r="R796" s="27">
        <f>VstupniParametry_SKRYT!$D$13</f>
        <v>0.01</v>
      </c>
      <c r="S796" s="27">
        <f>VstupniParametry_SKRYT!$D$14</f>
        <v>0.01</v>
      </c>
      <c r="T796">
        <f t="shared" si="1631"/>
        <v>0</v>
      </c>
      <c r="U796">
        <f t="shared" si="1632"/>
        <v>0</v>
      </c>
      <c r="V796">
        <f t="shared" si="1633"/>
        <v>0</v>
      </c>
      <c r="W796">
        <f t="shared" si="1634"/>
        <v>0</v>
      </c>
      <c r="X796">
        <f t="shared" si="1635"/>
        <v>0</v>
      </c>
      <c r="Y796">
        <f t="shared" si="1636"/>
        <v>0</v>
      </c>
      <c r="Z796">
        <f t="shared" si="1637"/>
        <v>0</v>
      </c>
      <c r="AA796">
        <f t="shared" si="1638"/>
        <v>0</v>
      </c>
      <c r="AB796">
        <f t="shared" si="1639"/>
        <v>0</v>
      </c>
      <c r="AC796">
        <f t="shared" si="1640"/>
        <v>0</v>
      </c>
      <c r="AD796">
        <f t="shared" si="1641"/>
        <v>0</v>
      </c>
      <c r="AE796">
        <f t="shared" si="1642"/>
        <v>0</v>
      </c>
      <c r="AF796">
        <f t="shared" si="1643"/>
        <v>0</v>
      </c>
      <c r="AG796">
        <f t="shared" si="1644"/>
        <v>0</v>
      </c>
      <c r="AH796">
        <f t="shared" si="1645"/>
        <v>0</v>
      </c>
      <c r="AI796">
        <f t="shared" si="1646"/>
        <v>0</v>
      </c>
      <c r="AJ796">
        <f t="shared" si="1647"/>
        <v>0</v>
      </c>
      <c r="AK796">
        <f t="shared" si="1648"/>
        <v>0</v>
      </c>
      <c r="AL796">
        <f t="shared" si="1649"/>
        <v>0</v>
      </c>
      <c r="AM796">
        <f t="shared" si="1650"/>
        <v>0</v>
      </c>
      <c r="AN796">
        <f t="shared" si="1651"/>
        <v>0</v>
      </c>
      <c r="AO796">
        <f t="shared" si="1652"/>
        <v>0</v>
      </c>
      <c r="AP796">
        <f t="shared" si="1653"/>
        <v>0</v>
      </c>
      <c r="AQ796">
        <f t="shared" si="1654"/>
        <v>0</v>
      </c>
      <c r="AR796">
        <f t="shared" si="1655"/>
        <v>0</v>
      </c>
      <c r="AS796">
        <f t="shared" si="1656"/>
        <v>0</v>
      </c>
      <c r="AT796">
        <f t="shared" si="1512"/>
        <v>0</v>
      </c>
      <c r="AU796">
        <f t="shared" si="1657"/>
        <v>0</v>
      </c>
      <c r="AV796">
        <f t="shared" si="1658"/>
        <v>0</v>
      </c>
      <c r="AW796">
        <f t="shared" si="1513"/>
        <v>0</v>
      </c>
      <c r="AX796">
        <f t="shared" si="1659"/>
        <v>0</v>
      </c>
      <c r="AY796">
        <f t="shared" si="1660"/>
        <v>0</v>
      </c>
      <c r="AZ796">
        <f t="shared" si="1661"/>
        <v>0</v>
      </c>
      <c r="BA796">
        <f t="shared" si="1662"/>
        <v>0</v>
      </c>
      <c r="BB796">
        <f t="shared" si="1663"/>
        <v>0</v>
      </c>
      <c r="BC796">
        <f t="shared" si="1664"/>
        <v>0</v>
      </c>
      <c r="BD796">
        <f t="shared" si="1665"/>
        <v>0</v>
      </c>
      <c r="BE796">
        <f t="shared" si="1666"/>
        <v>0</v>
      </c>
      <c r="BF796">
        <f t="shared" si="1667"/>
        <v>0</v>
      </c>
      <c r="BG796">
        <f t="shared" si="1668"/>
        <v>0</v>
      </c>
      <c r="BH796">
        <f t="shared" si="1669"/>
        <v>0</v>
      </c>
      <c r="BI796">
        <f t="shared" si="1670"/>
        <v>0</v>
      </c>
      <c r="BJ796">
        <f t="shared" si="1671"/>
        <v>0</v>
      </c>
      <c r="BK796">
        <f t="shared" si="1672"/>
        <v>0</v>
      </c>
      <c r="BL796">
        <f t="shared" si="1673"/>
        <v>0</v>
      </c>
      <c r="BM796">
        <f t="shared" si="1674"/>
        <v>0</v>
      </c>
      <c r="BN796">
        <f t="shared" si="1675"/>
        <v>0</v>
      </c>
      <c r="BO796">
        <f t="shared" si="1676"/>
        <v>0</v>
      </c>
      <c r="BP796">
        <f t="shared" si="1677"/>
        <v>0</v>
      </c>
      <c r="BQ796">
        <f t="shared" si="1678"/>
        <v>0</v>
      </c>
      <c r="BR796">
        <f t="shared" si="1679"/>
        <v>0</v>
      </c>
      <c r="BS796">
        <f t="shared" si="1680"/>
        <v>0</v>
      </c>
      <c r="BT796">
        <f t="shared" si="1681"/>
        <v>0</v>
      </c>
      <c r="BU796">
        <f t="shared" si="1682"/>
        <v>0</v>
      </c>
      <c r="BV796">
        <f t="shared" si="1683"/>
        <v>0</v>
      </c>
      <c r="BW796">
        <f t="shared" si="1684"/>
        <v>0</v>
      </c>
      <c r="BX796">
        <f t="shared" si="1685"/>
        <v>0</v>
      </c>
      <c r="BY796">
        <f t="shared" si="1686"/>
        <v>0</v>
      </c>
      <c r="BZ796">
        <f t="shared" si="1687"/>
        <v>0</v>
      </c>
      <c r="CA796">
        <f t="shared" si="1688"/>
        <v>0</v>
      </c>
      <c r="CB796">
        <f t="shared" si="1689"/>
        <v>0</v>
      </c>
      <c r="CC796">
        <f t="shared" si="1690"/>
        <v>0</v>
      </c>
      <c r="CD796">
        <f t="shared" si="1691"/>
        <v>0</v>
      </c>
      <c r="CE796">
        <f t="shared" si="1692"/>
        <v>0</v>
      </c>
      <c r="CF796">
        <f t="shared" si="1693"/>
        <v>0</v>
      </c>
      <c r="CG796">
        <f t="shared" si="1694"/>
        <v>0</v>
      </c>
      <c r="CH796">
        <f t="shared" si="1695"/>
        <v>0</v>
      </c>
      <c r="CI796">
        <f t="shared" si="1696"/>
        <v>0</v>
      </c>
      <c r="CJ796">
        <f t="shared" si="1697"/>
        <v>0</v>
      </c>
      <c r="CK796">
        <f t="shared" si="1698"/>
        <v>0</v>
      </c>
      <c r="CL796" t="str">
        <f t="shared" si="1699"/>
        <v/>
      </c>
      <c r="CM796" t="str">
        <f t="shared" si="1700"/>
        <v/>
      </c>
      <c r="CN796" t="str">
        <f t="shared" si="1701"/>
        <v/>
      </c>
      <c r="CO796" t="str">
        <f t="shared" si="1702"/>
        <v/>
      </c>
      <c r="CP796" t="str">
        <f t="shared" si="1703"/>
        <v/>
      </c>
      <c r="CQ796" t="str">
        <f t="shared" si="1704"/>
        <v/>
      </c>
      <c r="CR796" t="str">
        <f t="shared" si="1705"/>
        <v/>
      </c>
      <c r="CS796" t="str">
        <f t="shared" si="1706"/>
        <v/>
      </c>
      <c r="CT796" t="str">
        <f t="shared" si="1707"/>
        <v/>
      </c>
      <c r="CU796" t="str">
        <f t="shared" si="1708"/>
        <v/>
      </c>
      <c r="CV796" t="str">
        <f t="shared" si="1709"/>
        <v/>
      </c>
      <c r="CW796" t="str">
        <f t="shared" si="1710"/>
        <v/>
      </c>
      <c r="CX796" t="str">
        <f t="shared" si="1711"/>
        <v/>
      </c>
      <c r="CY796" t="str">
        <f t="shared" si="1712"/>
        <v/>
      </c>
      <c r="CZ796" t="str">
        <f t="shared" si="1713"/>
        <v/>
      </c>
      <c r="DA796" t="str">
        <f t="shared" si="1714"/>
        <v/>
      </c>
      <c r="DB796" t="str">
        <f t="shared" si="1715"/>
        <v/>
      </c>
      <c r="DC796" t="str">
        <f t="shared" si="1716"/>
        <v/>
      </c>
      <c r="DD796" t="str">
        <f t="shared" si="1717"/>
        <v/>
      </c>
      <c r="DE796" t="str">
        <f t="shared" si="1718"/>
        <v/>
      </c>
      <c r="DF796" t="str">
        <f t="shared" si="1719"/>
        <v/>
      </c>
      <c r="DG796" t="str">
        <f t="shared" si="1720"/>
        <v/>
      </c>
      <c r="DH796" t="str">
        <f t="shared" si="1721"/>
        <v/>
      </c>
      <c r="DI796" t="str">
        <f t="shared" si="1722"/>
        <v/>
      </c>
      <c r="DJ796" t="str">
        <f t="shared" si="1723"/>
        <v/>
      </c>
      <c r="DK796" t="str">
        <f t="shared" si="1724"/>
        <v/>
      </c>
      <c r="DL796" t="str">
        <f t="shared" si="1725"/>
        <v/>
      </c>
      <c r="DM796" t="str">
        <f t="shared" si="1726"/>
        <v/>
      </c>
      <c r="DN796" t="str">
        <f t="shared" si="1727"/>
        <v/>
      </c>
      <c r="DO796" t="str">
        <f t="shared" si="1728"/>
        <v/>
      </c>
      <c r="DP796" t="str">
        <f t="shared" si="1729"/>
        <v/>
      </c>
      <c r="DQ796" t="str">
        <f t="shared" si="1730"/>
        <v/>
      </c>
      <c r="DR796" t="str">
        <f t="shared" si="1731"/>
        <v/>
      </c>
      <c r="DS796" t="str">
        <f t="shared" si="1732"/>
        <v/>
      </c>
      <c r="DT796" t="str">
        <f t="shared" si="1733"/>
        <v/>
      </c>
      <c r="DU796">
        <f t="shared" si="1734"/>
        <v>0</v>
      </c>
      <c r="DV796">
        <f t="shared" si="1735"/>
        <v>0</v>
      </c>
      <c r="DW796">
        <f t="shared" si="1736"/>
        <v>0</v>
      </c>
      <c r="DX796" t="str">
        <f t="shared" si="1737"/>
        <v/>
      </c>
      <c r="DY796" t="str">
        <f t="shared" si="1738"/>
        <v/>
      </c>
      <c r="DZ796" t="str">
        <f t="shared" si="1739"/>
        <v/>
      </c>
      <c r="EA796" s="5">
        <f t="shared" si="1740"/>
        <v>0</v>
      </c>
      <c r="EB796" s="3">
        <f t="shared" si="1741"/>
        <v>0</v>
      </c>
    </row>
    <row r="797" spans="2:132" x14ac:dyDescent="0.2">
      <c r="B797" s="25">
        <v>792</v>
      </c>
      <c r="C797" s="26">
        <f>Zisk!D811</f>
        <v>0</v>
      </c>
      <c r="D797">
        <f>Zisk!E811</f>
        <v>0</v>
      </c>
      <c r="E797" s="66" t="str">
        <f t="shared" si="1628"/>
        <v/>
      </c>
      <c r="F797" t="str">
        <f t="shared" si="1629"/>
        <v/>
      </c>
      <c r="G797" s="66" t="str">
        <f t="shared" si="1630"/>
        <v/>
      </c>
      <c r="H797" s="25"/>
      <c r="I797" s="25"/>
      <c r="J797">
        <f>VstupniParametry_SKRYT!$D$5</f>
        <v>0.02</v>
      </c>
      <c r="K797">
        <f>VstupniParametry_SKRYT!$D$6</f>
        <v>0.06</v>
      </c>
      <c r="L797">
        <f>VstupniParametry_SKRYT!$D$7</f>
        <v>0.06</v>
      </c>
      <c r="M797">
        <f>VstupniParametry_SKRYT!$D$8</f>
        <v>0.06</v>
      </c>
      <c r="N797">
        <f>VstupniParametry_SKRYT!$D$9</f>
        <v>1.7999999999999999E-2</v>
      </c>
      <c r="O797" s="27">
        <f>VstupniParametry_SKRYT!$D$10</f>
        <v>0.01</v>
      </c>
      <c r="P797" s="27">
        <f>VstupniParametry_SKRYT!$D$11</f>
        <v>0.01</v>
      </c>
      <c r="Q797" s="27">
        <f>VstupniParametry_SKRYT!$D$12</f>
        <v>0.01</v>
      </c>
      <c r="R797" s="27">
        <f>VstupniParametry_SKRYT!$D$13</f>
        <v>0.01</v>
      </c>
      <c r="S797" s="27">
        <f>VstupniParametry_SKRYT!$D$14</f>
        <v>0.01</v>
      </c>
      <c r="T797">
        <f t="shared" si="1631"/>
        <v>0</v>
      </c>
      <c r="U797">
        <f t="shared" si="1632"/>
        <v>0</v>
      </c>
      <c r="V797">
        <f t="shared" si="1633"/>
        <v>0</v>
      </c>
      <c r="W797">
        <f t="shared" si="1634"/>
        <v>0</v>
      </c>
      <c r="X797">
        <f t="shared" si="1635"/>
        <v>0</v>
      </c>
      <c r="Y797">
        <f t="shared" si="1636"/>
        <v>0</v>
      </c>
      <c r="Z797">
        <f t="shared" si="1637"/>
        <v>0</v>
      </c>
      <c r="AA797">
        <f t="shared" si="1638"/>
        <v>0</v>
      </c>
      <c r="AB797">
        <f t="shared" si="1639"/>
        <v>0</v>
      </c>
      <c r="AC797">
        <f t="shared" si="1640"/>
        <v>0</v>
      </c>
      <c r="AD797">
        <f t="shared" si="1641"/>
        <v>0</v>
      </c>
      <c r="AE797">
        <f t="shared" si="1642"/>
        <v>0</v>
      </c>
      <c r="AF797">
        <f t="shared" si="1643"/>
        <v>0</v>
      </c>
      <c r="AG797">
        <f t="shared" si="1644"/>
        <v>0</v>
      </c>
      <c r="AH797">
        <f t="shared" si="1645"/>
        <v>0</v>
      </c>
      <c r="AI797">
        <f t="shared" si="1646"/>
        <v>0</v>
      </c>
      <c r="AJ797">
        <f t="shared" si="1647"/>
        <v>0</v>
      </c>
      <c r="AK797">
        <f t="shared" si="1648"/>
        <v>0</v>
      </c>
      <c r="AL797">
        <f t="shared" si="1649"/>
        <v>0</v>
      </c>
      <c r="AM797">
        <f t="shared" si="1650"/>
        <v>0</v>
      </c>
      <c r="AN797">
        <f t="shared" si="1651"/>
        <v>0</v>
      </c>
      <c r="AO797">
        <f t="shared" si="1652"/>
        <v>0</v>
      </c>
      <c r="AP797">
        <f t="shared" si="1653"/>
        <v>0</v>
      </c>
      <c r="AQ797">
        <f t="shared" si="1654"/>
        <v>0</v>
      </c>
      <c r="AR797">
        <f t="shared" si="1655"/>
        <v>0</v>
      </c>
      <c r="AS797">
        <f t="shared" si="1656"/>
        <v>0</v>
      </c>
      <c r="AT797">
        <f t="shared" si="1512"/>
        <v>0</v>
      </c>
      <c r="AU797">
        <f t="shared" si="1657"/>
        <v>0</v>
      </c>
      <c r="AV797">
        <f t="shared" si="1658"/>
        <v>0</v>
      </c>
      <c r="AW797">
        <f t="shared" si="1513"/>
        <v>0</v>
      </c>
      <c r="AX797">
        <f t="shared" si="1659"/>
        <v>0</v>
      </c>
      <c r="AY797">
        <f t="shared" si="1660"/>
        <v>0</v>
      </c>
      <c r="AZ797">
        <f t="shared" si="1661"/>
        <v>0</v>
      </c>
      <c r="BA797">
        <f t="shared" si="1662"/>
        <v>0</v>
      </c>
      <c r="BB797">
        <f t="shared" si="1663"/>
        <v>0</v>
      </c>
      <c r="BC797">
        <f t="shared" si="1664"/>
        <v>0</v>
      </c>
      <c r="BD797">
        <f t="shared" si="1665"/>
        <v>0</v>
      </c>
      <c r="BE797">
        <f t="shared" si="1666"/>
        <v>0</v>
      </c>
      <c r="BF797">
        <f t="shared" si="1667"/>
        <v>0</v>
      </c>
      <c r="BG797">
        <f t="shared" si="1668"/>
        <v>0</v>
      </c>
      <c r="BH797">
        <f t="shared" si="1669"/>
        <v>0</v>
      </c>
      <c r="BI797">
        <f t="shared" si="1670"/>
        <v>0</v>
      </c>
      <c r="BJ797">
        <f t="shared" si="1671"/>
        <v>0</v>
      </c>
      <c r="BK797">
        <f t="shared" si="1672"/>
        <v>0</v>
      </c>
      <c r="BL797">
        <f t="shared" si="1673"/>
        <v>0</v>
      </c>
      <c r="BM797">
        <f t="shared" si="1674"/>
        <v>0</v>
      </c>
      <c r="BN797">
        <f t="shared" si="1675"/>
        <v>0</v>
      </c>
      <c r="BO797">
        <f t="shared" si="1676"/>
        <v>0</v>
      </c>
      <c r="BP797">
        <f t="shared" si="1677"/>
        <v>0</v>
      </c>
      <c r="BQ797">
        <f t="shared" si="1678"/>
        <v>0</v>
      </c>
      <c r="BR797">
        <f t="shared" si="1679"/>
        <v>0</v>
      </c>
      <c r="BS797">
        <f t="shared" si="1680"/>
        <v>0</v>
      </c>
      <c r="BT797">
        <f t="shared" si="1681"/>
        <v>0</v>
      </c>
      <c r="BU797">
        <f t="shared" si="1682"/>
        <v>0</v>
      </c>
      <c r="BV797">
        <f t="shared" si="1683"/>
        <v>0</v>
      </c>
      <c r="BW797">
        <f t="shared" si="1684"/>
        <v>0</v>
      </c>
      <c r="BX797">
        <f t="shared" si="1685"/>
        <v>0</v>
      </c>
      <c r="BY797">
        <f t="shared" si="1686"/>
        <v>0</v>
      </c>
      <c r="BZ797">
        <f t="shared" si="1687"/>
        <v>0</v>
      </c>
      <c r="CA797">
        <f t="shared" si="1688"/>
        <v>0</v>
      </c>
      <c r="CB797">
        <f t="shared" si="1689"/>
        <v>0</v>
      </c>
      <c r="CC797">
        <f t="shared" si="1690"/>
        <v>0</v>
      </c>
      <c r="CD797">
        <f t="shared" si="1691"/>
        <v>0</v>
      </c>
      <c r="CE797">
        <f t="shared" si="1692"/>
        <v>0</v>
      </c>
      <c r="CF797">
        <f t="shared" si="1693"/>
        <v>0</v>
      </c>
      <c r="CG797">
        <f t="shared" si="1694"/>
        <v>0</v>
      </c>
      <c r="CH797">
        <f t="shared" si="1695"/>
        <v>0</v>
      </c>
      <c r="CI797">
        <f t="shared" si="1696"/>
        <v>0</v>
      </c>
      <c r="CJ797">
        <f t="shared" si="1697"/>
        <v>0</v>
      </c>
      <c r="CK797">
        <f t="shared" si="1698"/>
        <v>0</v>
      </c>
      <c r="CL797" t="str">
        <f t="shared" si="1699"/>
        <v/>
      </c>
      <c r="CM797" t="str">
        <f t="shared" si="1700"/>
        <v/>
      </c>
      <c r="CN797" t="str">
        <f t="shared" si="1701"/>
        <v/>
      </c>
      <c r="CO797" t="str">
        <f t="shared" si="1702"/>
        <v/>
      </c>
      <c r="CP797" t="str">
        <f t="shared" si="1703"/>
        <v/>
      </c>
      <c r="CQ797" t="str">
        <f t="shared" si="1704"/>
        <v/>
      </c>
      <c r="CR797" t="str">
        <f t="shared" si="1705"/>
        <v/>
      </c>
      <c r="CS797" t="str">
        <f t="shared" si="1706"/>
        <v/>
      </c>
      <c r="CT797" t="str">
        <f t="shared" si="1707"/>
        <v/>
      </c>
      <c r="CU797" t="str">
        <f t="shared" si="1708"/>
        <v/>
      </c>
      <c r="CV797" t="str">
        <f t="shared" si="1709"/>
        <v/>
      </c>
      <c r="CW797" t="str">
        <f t="shared" si="1710"/>
        <v/>
      </c>
      <c r="CX797" t="str">
        <f t="shared" si="1711"/>
        <v/>
      </c>
      <c r="CY797" t="str">
        <f t="shared" si="1712"/>
        <v/>
      </c>
      <c r="CZ797" t="str">
        <f t="shared" si="1713"/>
        <v/>
      </c>
      <c r="DA797" t="str">
        <f t="shared" si="1714"/>
        <v/>
      </c>
      <c r="DB797" t="str">
        <f t="shared" si="1715"/>
        <v/>
      </c>
      <c r="DC797" t="str">
        <f t="shared" si="1716"/>
        <v/>
      </c>
      <c r="DD797" t="str">
        <f t="shared" si="1717"/>
        <v/>
      </c>
      <c r="DE797" t="str">
        <f t="shared" si="1718"/>
        <v/>
      </c>
      <c r="DF797" t="str">
        <f t="shared" si="1719"/>
        <v/>
      </c>
      <c r="DG797" t="str">
        <f t="shared" si="1720"/>
        <v/>
      </c>
      <c r="DH797" t="str">
        <f t="shared" si="1721"/>
        <v/>
      </c>
      <c r="DI797" t="str">
        <f t="shared" si="1722"/>
        <v/>
      </c>
      <c r="DJ797" t="str">
        <f t="shared" si="1723"/>
        <v/>
      </c>
      <c r="DK797" t="str">
        <f t="shared" si="1724"/>
        <v/>
      </c>
      <c r="DL797" t="str">
        <f t="shared" si="1725"/>
        <v/>
      </c>
      <c r="DM797" t="str">
        <f t="shared" si="1726"/>
        <v/>
      </c>
      <c r="DN797" t="str">
        <f t="shared" si="1727"/>
        <v/>
      </c>
      <c r="DO797" t="str">
        <f t="shared" si="1728"/>
        <v/>
      </c>
      <c r="DP797" t="str">
        <f t="shared" si="1729"/>
        <v/>
      </c>
      <c r="DQ797" t="str">
        <f t="shared" si="1730"/>
        <v/>
      </c>
      <c r="DR797" t="str">
        <f t="shared" si="1731"/>
        <v/>
      </c>
      <c r="DS797" t="str">
        <f t="shared" si="1732"/>
        <v/>
      </c>
      <c r="DT797" t="str">
        <f t="shared" si="1733"/>
        <v/>
      </c>
      <c r="DU797">
        <f t="shared" si="1734"/>
        <v>0</v>
      </c>
      <c r="DV797">
        <f t="shared" si="1735"/>
        <v>0</v>
      </c>
      <c r="DW797">
        <f t="shared" si="1736"/>
        <v>0</v>
      </c>
      <c r="DX797" t="str">
        <f t="shared" si="1737"/>
        <v/>
      </c>
      <c r="DY797" t="str">
        <f t="shared" si="1738"/>
        <v/>
      </c>
      <c r="DZ797" t="str">
        <f t="shared" si="1739"/>
        <v/>
      </c>
      <c r="EA797" s="5">
        <f t="shared" si="1740"/>
        <v>0</v>
      </c>
      <c r="EB797" s="3">
        <f t="shared" si="1741"/>
        <v>0</v>
      </c>
    </row>
    <row r="798" spans="2:132" x14ac:dyDescent="0.2">
      <c r="B798">
        <v>793</v>
      </c>
      <c r="C798" s="3">
        <f>Zisk!D812</f>
        <v>0</v>
      </c>
      <c r="D798">
        <f>Zisk!E812</f>
        <v>0</v>
      </c>
      <c r="E798" s="66" t="str">
        <f t="shared" si="1628"/>
        <v/>
      </c>
      <c r="F798" t="str">
        <f t="shared" si="1629"/>
        <v/>
      </c>
      <c r="G798" s="66" t="str">
        <f t="shared" si="1630"/>
        <v/>
      </c>
      <c r="J798">
        <f>VstupniParametry_SKRYT!$D$5</f>
        <v>0.02</v>
      </c>
      <c r="K798">
        <f>VstupniParametry_SKRYT!$D$6</f>
        <v>0.06</v>
      </c>
      <c r="L798">
        <f>VstupniParametry_SKRYT!$D$7</f>
        <v>0.06</v>
      </c>
      <c r="M798">
        <f>VstupniParametry_SKRYT!$D$8</f>
        <v>0.06</v>
      </c>
      <c r="N798">
        <f>VstupniParametry_SKRYT!$D$9</f>
        <v>1.7999999999999999E-2</v>
      </c>
      <c r="O798" s="27">
        <f>VstupniParametry_SKRYT!$D$10</f>
        <v>0.01</v>
      </c>
      <c r="P798" s="27">
        <f>VstupniParametry_SKRYT!$D$11</f>
        <v>0.01</v>
      </c>
      <c r="Q798" s="27">
        <f>VstupniParametry_SKRYT!$D$12</f>
        <v>0.01</v>
      </c>
      <c r="R798" s="27">
        <f>VstupniParametry_SKRYT!$D$13</f>
        <v>0.01</v>
      </c>
      <c r="S798" s="27">
        <f>VstupniParametry_SKRYT!$D$14</f>
        <v>0.01</v>
      </c>
      <c r="T798">
        <f t="shared" si="1631"/>
        <v>0</v>
      </c>
      <c r="U798">
        <f t="shared" si="1632"/>
        <v>0</v>
      </c>
      <c r="V798">
        <f t="shared" si="1633"/>
        <v>0</v>
      </c>
      <c r="W798">
        <f t="shared" si="1634"/>
        <v>0</v>
      </c>
      <c r="X798">
        <f t="shared" si="1635"/>
        <v>0</v>
      </c>
      <c r="Y798">
        <f t="shared" si="1636"/>
        <v>0</v>
      </c>
      <c r="Z798">
        <f t="shared" si="1637"/>
        <v>0</v>
      </c>
      <c r="AA798">
        <f t="shared" si="1638"/>
        <v>0</v>
      </c>
      <c r="AB798">
        <f t="shared" si="1639"/>
        <v>0</v>
      </c>
      <c r="AC798">
        <f t="shared" si="1640"/>
        <v>0</v>
      </c>
      <c r="AD798">
        <f t="shared" si="1641"/>
        <v>0</v>
      </c>
      <c r="AE798">
        <f t="shared" si="1642"/>
        <v>0</v>
      </c>
      <c r="AF798">
        <f t="shared" si="1643"/>
        <v>0</v>
      </c>
      <c r="AG798">
        <f t="shared" si="1644"/>
        <v>0</v>
      </c>
      <c r="AH798">
        <f t="shared" si="1645"/>
        <v>0</v>
      </c>
      <c r="AI798">
        <f t="shared" si="1646"/>
        <v>0</v>
      </c>
      <c r="AJ798">
        <f t="shared" si="1647"/>
        <v>0</v>
      </c>
      <c r="AK798">
        <f t="shared" si="1648"/>
        <v>0</v>
      </c>
      <c r="AL798">
        <f t="shared" si="1649"/>
        <v>0</v>
      </c>
      <c r="AM798">
        <f t="shared" si="1650"/>
        <v>0</v>
      </c>
      <c r="AN798">
        <f t="shared" si="1651"/>
        <v>0</v>
      </c>
      <c r="AO798">
        <f t="shared" si="1652"/>
        <v>0</v>
      </c>
      <c r="AP798">
        <f t="shared" si="1653"/>
        <v>0</v>
      </c>
      <c r="AQ798">
        <f t="shared" si="1654"/>
        <v>0</v>
      </c>
      <c r="AR798">
        <f t="shared" si="1655"/>
        <v>0</v>
      </c>
      <c r="AS798">
        <f t="shared" si="1656"/>
        <v>0</v>
      </c>
      <c r="AT798">
        <f t="shared" si="1512"/>
        <v>0</v>
      </c>
      <c r="AU798">
        <f t="shared" si="1657"/>
        <v>0</v>
      </c>
      <c r="AV798">
        <f t="shared" si="1658"/>
        <v>0</v>
      </c>
      <c r="AW798">
        <f t="shared" si="1513"/>
        <v>0</v>
      </c>
      <c r="AX798">
        <f t="shared" si="1659"/>
        <v>0</v>
      </c>
      <c r="AY798">
        <f t="shared" si="1660"/>
        <v>0</v>
      </c>
      <c r="AZ798">
        <f t="shared" si="1661"/>
        <v>0</v>
      </c>
      <c r="BA798">
        <f t="shared" si="1662"/>
        <v>0</v>
      </c>
      <c r="BB798">
        <f t="shared" si="1663"/>
        <v>0</v>
      </c>
      <c r="BC798">
        <f t="shared" si="1664"/>
        <v>0</v>
      </c>
      <c r="BD798">
        <f t="shared" si="1665"/>
        <v>0</v>
      </c>
      <c r="BE798">
        <f t="shared" si="1666"/>
        <v>0</v>
      </c>
      <c r="BF798">
        <f t="shared" si="1667"/>
        <v>0</v>
      </c>
      <c r="BG798">
        <f t="shared" si="1668"/>
        <v>0</v>
      </c>
      <c r="BH798">
        <f t="shared" si="1669"/>
        <v>0</v>
      </c>
      <c r="BI798">
        <f t="shared" si="1670"/>
        <v>0</v>
      </c>
      <c r="BJ798">
        <f t="shared" si="1671"/>
        <v>0</v>
      </c>
      <c r="BK798">
        <f t="shared" si="1672"/>
        <v>0</v>
      </c>
      <c r="BL798">
        <f t="shared" si="1673"/>
        <v>0</v>
      </c>
      <c r="BM798">
        <f t="shared" si="1674"/>
        <v>0</v>
      </c>
      <c r="BN798">
        <f t="shared" si="1675"/>
        <v>0</v>
      </c>
      <c r="BO798">
        <f t="shared" si="1676"/>
        <v>0</v>
      </c>
      <c r="BP798">
        <f t="shared" si="1677"/>
        <v>0</v>
      </c>
      <c r="BQ798">
        <f t="shared" si="1678"/>
        <v>0</v>
      </c>
      <c r="BR798">
        <f t="shared" si="1679"/>
        <v>0</v>
      </c>
      <c r="BS798">
        <f t="shared" si="1680"/>
        <v>0</v>
      </c>
      <c r="BT798">
        <f t="shared" si="1681"/>
        <v>0</v>
      </c>
      <c r="BU798">
        <f t="shared" si="1682"/>
        <v>0</v>
      </c>
      <c r="BV798">
        <f t="shared" si="1683"/>
        <v>0</v>
      </c>
      <c r="BW798">
        <f t="shared" si="1684"/>
        <v>0</v>
      </c>
      <c r="BX798">
        <f t="shared" si="1685"/>
        <v>0</v>
      </c>
      <c r="BY798">
        <f t="shared" si="1686"/>
        <v>0</v>
      </c>
      <c r="BZ798">
        <f t="shared" si="1687"/>
        <v>0</v>
      </c>
      <c r="CA798">
        <f t="shared" si="1688"/>
        <v>0</v>
      </c>
      <c r="CB798">
        <f t="shared" si="1689"/>
        <v>0</v>
      </c>
      <c r="CC798">
        <f t="shared" si="1690"/>
        <v>0</v>
      </c>
      <c r="CD798">
        <f t="shared" si="1691"/>
        <v>0</v>
      </c>
      <c r="CE798">
        <f t="shared" si="1692"/>
        <v>0</v>
      </c>
      <c r="CF798">
        <f t="shared" si="1693"/>
        <v>0</v>
      </c>
      <c r="CG798">
        <f t="shared" si="1694"/>
        <v>0</v>
      </c>
      <c r="CH798">
        <f t="shared" si="1695"/>
        <v>0</v>
      </c>
      <c r="CI798">
        <f t="shared" si="1696"/>
        <v>0</v>
      </c>
      <c r="CJ798">
        <f t="shared" si="1697"/>
        <v>0</v>
      </c>
      <c r="CK798">
        <f t="shared" si="1698"/>
        <v>0</v>
      </c>
      <c r="CL798" t="str">
        <f t="shared" si="1699"/>
        <v/>
      </c>
      <c r="CM798" t="str">
        <f t="shared" si="1700"/>
        <v/>
      </c>
      <c r="CN798" t="str">
        <f t="shared" si="1701"/>
        <v/>
      </c>
      <c r="CO798" t="str">
        <f t="shared" si="1702"/>
        <v/>
      </c>
      <c r="CP798" t="str">
        <f t="shared" si="1703"/>
        <v/>
      </c>
      <c r="CQ798" t="str">
        <f t="shared" si="1704"/>
        <v/>
      </c>
      <c r="CR798" t="str">
        <f t="shared" si="1705"/>
        <v/>
      </c>
      <c r="CS798" t="str">
        <f t="shared" si="1706"/>
        <v/>
      </c>
      <c r="CT798" t="str">
        <f t="shared" si="1707"/>
        <v/>
      </c>
      <c r="CU798" t="str">
        <f t="shared" si="1708"/>
        <v/>
      </c>
      <c r="CV798" t="str">
        <f t="shared" si="1709"/>
        <v/>
      </c>
      <c r="CW798" t="str">
        <f t="shared" si="1710"/>
        <v/>
      </c>
      <c r="CX798" t="str">
        <f t="shared" si="1711"/>
        <v/>
      </c>
      <c r="CY798" t="str">
        <f t="shared" si="1712"/>
        <v/>
      </c>
      <c r="CZ798" t="str">
        <f t="shared" si="1713"/>
        <v/>
      </c>
      <c r="DA798" t="str">
        <f t="shared" si="1714"/>
        <v/>
      </c>
      <c r="DB798" t="str">
        <f t="shared" si="1715"/>
        <v/>
      </c>
      <c r="DC798" t="str">
        <f t="shared" si="1716"/>
        <v/>
      </c>
      <c r="DD798" t="str">
        <f t="shared" si="1717"/>
        <v/>
      </c>
      <c r="DE798" t="str">
        <f t="shared" si="1718"/>
        <v/>
      </c>
      <c r="DF798" t="str">
        <f t="shared" si="1719"/>
        <v/>
      </c>
      <c r="DG798" t="str">
        <f t="shared" si="1720"/>
        <v/>
      </c>
      <c r="DH798" t="str">
        <f t="shared" si="1721"/>
        <v/>
      </c>
      <c r="DI798" t="str">
        <f t="shared" si="1722"/>
        <v/>
      </c>
      <c r="DJ798" t="str">
        <f t="shared" si="1723"/>
        <v/>
      </c>
      <c r="DK798" t="str">
        <f t="shared" si="1724"/>
        <v/>
      </c>
      <c r="DL798" t="str">
        <f t="shared" si="1725"/>
        <v/>
      </c>
      <c r="DM798" t="str">
        <f t="shared" si="1726"/>
        <v/>
      </c>
      <c r="DN798" t="str">
        <f t="shared" si="1727"/>
        <v/>
      </c>
      <c r="DO798" t="str">
        <f t="shared" si="1728"/>
        <v/>
      </c>
      <c r="DP798" t="str">
        <f t="shared" si="1729"/>
        <v/>
      </c>
      <c r="DQ798" t="str">
        <f t="shared" si="1730"/>
        <v/>
      </c>
      <c r="DR798" t="str">
        <f t="shared" si="1731"/>
        <v/>
      </c>
      <c r="DS798" t="str">
        <f t="shared" si="1732"/>
        <v/>
      </c>
      <c r="DT798" t="str">
        <f t="shared" si="1733"/>
        <v/>
      </c>
      <c r="DU798">
        <f t="shared" si="1734"/>
        <v>0</v>
      </c>
      <c r="DV798">
        <f t="shared" si="1735"/>
        <v>0</v>
      </c>
      <c r="DW798">
        <f t="shared" si="1736"/>
        <v>0</v>
      </c>
      <c r="DX798" t="str">
        <f t="shared" si="1737"/>
        <v/>
      </c>
      <c r="DY798" t="str">
        <f t="shared" si="1738"/>
        <v/>
      </c>
      <c r="DZ798" t="str">
        <f t="shared" si="1739"/>
        <v/>
      </c>
      <c r="EA798" s="5">
        <f t="shared" si="1740"/>
        <v>0</v>
      </c>
      <c r="EB798" s="3">
        <f t="shared" si="1741"/>
        <v>0</v>
      </c>
    </row>
    <row r="799" spans="2:132" x14ac:dyDescent="0.2">
      <c r="B799" s="25">
        <v>794</v>
      </c>
      <c r="C799" s="26">
        <f>Zisk!D813</f>
        <v>0</v>
      </c>
      <c r="D799">
        <f>Zisk!E813</f>
        <v>0</v>
      </c>
      <c r="E799" s="66" t="str">
        <f t="shared" si="1628"/>
        <v/>
      </c>
      <c r="F799" t="str">
        <f t="shared" si="1629"/>
        <v/>
      </c>
      <c r="G799" s="66" t="str">
        <f t="shared" si="1630"/>
        <v/>
      </c>
      <c r="H799" s="25"/>
      <c r="I799" s="25"/>
      <c r="J799">
        <f>VstupniParametry_SKRYT!$D$5</f>
        <v>0.02</v>
      </c>
      <c r="K799">
        <f>VstupniParametry_SKRYT!$D$6</f>
        <v>0.06</v>
      </c>
      <c r="L799">
        <f>VstupniParametry_SKRYT!$D$7</f>
        <v>0.06</v>
      </c>
      <c r="M799">
        <f>VstupniParametry_SKRYT!$D$8</f>
        <v>0.06</v>
      </c>
      <c r="N799">
        <f>VstupniParametry_SKRYT!$D$9</f>
        <v>1.7999999999999999E-2</v>
      </c>
      <c r="O799" s="27">
        <f>VstupniParametry_SKRYT!$D$10</f>
        <v>0.01</v>
      </c>
      <c r="P799" s="27">
        <f>VstupniParametry_SKRYT!$D$11</f>
        <v>0.01</v>
      </c>
      <c r="Q799" s="27">
        <f>VstupniParametry_SKRYT!$D$12</f>
        <v>0.01</v>
      </c>
      <c r="R799" s="27">
        <f>VstupniParametry_SKRYT!$D$13</f>
        <v>0.01</v>
      </c>
      <c r="S799" s="27">
        <f>VstupniParametry_SKRYT!$D$14</f>
        <v>0.01</v>
      </c>
      <c r="T799">
        <f t="shared" si="1631"/>
        <v>0</v>
      </c>
      <c r="U799">
        <f t="shared" si="1632"/>
        <v>0</v>
      </c>
      <c r="V799">
        <f t="shared" si="1633"/>
        <v>0</v>
      </c>
      <c r="W799">
        <f t="shared" si="1634"/>
        <v>0</v>
      </c>
      <c r="X799">
        <f t="shared" si="1635"/>
        <v>0</v>
      </c>
      <c r="Y799">
        <f t="shared" si="1636"/>
        <v>0</v>
      </c>
      <c r="Z799">
        <f t="shared" si="1637"/>
        <v>0</v>
      </c>
      <c r="AA799">
        <f t="shared" si="1638"/>
        <v>0</v>
      </c>
      <c r="AB799">
        <f t="shared" si="1639"/>
        <v>0</v>
      </c>
      <c r="AC799">
        <f t="shared" si="1640"/>
        <v>0</v>
      </c>
      <c r="AD799">
        <f t="shared" si="1641"/>
        <v>0</v>
      </c>
      <c r="AE799">
        <f t="shared" si="1642"/>
        <v>0</v>
      </c>
      <c r="AF799">
        <f t="shared" si="1643"/>
        <v>0</v>
      </c>
      <c r="AG799">
        <f t="shared" si="1644"/>
        <v>0</v>
      </c>
      <c r="AH799">
        <f t="shared" si="1645"/>
        <v>0</v>
      </c>
      <c r="AI799">
        <f t="shared" si="1646"/>
        <v>0</v>
      </c>
      <c r="AJ799">
        <f t="shared" si="1647"/>
        <v>0</v>
      </c>
      <c r="AK799">
        <f t="shared" si="1648"/>
        <v>0</v>
      </c>
      <c r="AL799">
        <f t="shared" si="1649"/>
        <v>0</v>
      </c>
      <c r="AM799">
        <f t="shared" si="1650"/>
        <v>0</v>
      </c>
      <c r="AN799">
        <f t="shared" si="1651"/>
        <v>0</v>
      </c>
      <c r="AO799">
        <f t="shared" si="1652"/>
        <v>0</v>
      </c>
      <c r="AP799">
        <f t="shared" si="1653"/>
        <v>0</v>
      </c>
      <c r="AQ799">
        <f t="shared" si="1654"/>
        <v>0</v>
      </c>
      <c r="AR799">
        <f t="shared" si="1655"/>
        <v>0</v>
      </c>
      <c r="AS799">
        <f t="shared" si="1656"/>
        <v>0</v>
      </c>
      <c r="AT799">
        <f t="shared" si="1512"/>
        <v>0</v>
      </c>
      <c r="AU799">
        <f t="shared" si="1657"/>
        <v>0</v>
      </c>
      <c r="AV799">
        <f t="shared" si="1658"/>
        <v>0</v>
      </c>
      <c r="AW799">
        <f t="shared" si="1513"/>
        <v>0</v>
      </c>
      <c r="AX799">
        <f t="shared" si="1659"/>
        <v>0</v>
      </c>
      <c r="AY799">
        <f t="shared" si="1660"/>
        <v>0</v>
      </c>
      <c r="AZ799">
        <f t="shared" si="1661"/>
        <v>0</v>
      </c>
      <c r="BA799">
        <f t="shared" si="1662"/>
        <v>0</v>
      </c>
      <c r="BB799">
        <f t="shared" si="1663"/>
        <v>0</v>
      </c>
      <c r="BC799">
        <f t="shared" si="1664"/>
        <v>0</v>
      </c>
      <c r="BD799">
        <f t="shared" si="1665"/>
        <v>0</v>
      </c>
      <c r="BE799">
        <f t="shared" si="1666"/>
        <v>0</v>
      </c>
      <c r="BF799">
        <f t="shared" si="1667"/>
        <v>0</v>
      </c>
      <c r="BG799">
        <f t="shared" si="1668"/>
        <v>0</v>
      </c>
      <c r="BH799">
        <f t="shared" si="1669"/>
        <v>0</v>
      </c>
      <c r="BI799">
        <f t="shared" si="1670"/>
        <v>0</v>
      </c>
      <c r="BJ799">
        <f t="shared" si="1671"/>
        <v>0</v>
      </c>
      <c r="BK799">
        <f t="shared" si="1672"/>
        <v>0</v>
      </c>
      <c r="BL799">
        <f t="shared" si="1673"/>
        <v>0</v>
      </c>
      <c r="BM799">
        <f t="shared" si="1674"/>
        <v>0</v>
      </c>
      <c r="BN799">
        <f t="shared" si="1675"/>
        <v>0</v>
      </c>
      <c r="BO799">
        <f t="shared" si="1676"/>
        <v>0</v>
      </c>
      <c r="BP799">
        <f t="shared" si="1677"/>
        <v>0</v>
      </c>
      <c r="BQ799">
        <f t="shared" si="1678"/>
        <v>0</v>
      </c>
      <c r="BR799">
        <f t="shared" si="1679"/>
        <v>0</v>
      </c>
      <c r="BS799">
        <f t="shared" si="1680"/>
        <v>0</v>
      </c>
      <c r="BT799">
        <f t="shared" si="1681"/>
        <v>0</v>
      </c>
      <c r="BU799">
        <f t="shared" si="1682"/>
        <v>0</v>
      </c>
      <c r="BV799">
        <f t="shared" si="1683"/>
        <v>0</v>
      </c>
      <c r="BW799">
        <f t="shared" si="1684"/>
        <v>0</v>
      </c>
      <c r="BX799">
        <f t="shared" si="1685"/>
        <v>0</v>
      </c>
      <c r="BY799">
        <f t="shared" si="1686"/>
        <v>0</v>
      </c>
      <c r="BZ799">
        <f t="shared" si="1687"/>
        <v>0</v>
      </c>
      <c r="CA799">
        <f t="shared" si="1688"/>
        <v>0</v>
      </c>
      <c r="CB799">
        <f t="shared" si="1689"/>
        <v>0</v>
      </c>
      <c r="CC799">
        <f t="shared" si="1690"/>
        <v>0</v>
      </c>
      <c r="CD799">
        <f t="shared" si="1691"/>
        <v>0</v>
      </c>
      <c r="CE799">
        <f t="shared" si="1692"/>
        <v>0</v>
      </c>
      <c r="CF799">
        <f t="shared" si="1693"/>
        <v>0</v>
      </c>
      <c r="CG799">
        <f t="shared" si="1694"/>
        <v>0</v>
      </c>
      <c r="CH799">
        <f t="shared" si="1695"/>
        <v>0</v>
      </c>
      <c r="CI799">
        <f t="shared" si="1696"/>
        <v>0</v>
      </c>
      <c r="CJ799">
        <f t="shared" si="1697"/>
        <v>0</v>
      </c>
      <c r="CK799">
        <f t="shared" si="1698"/>
        <v>0</v>
      </c>
      <c r="CL799" t="str">
        <f t="shared" si="1699"/>
        <v/>
      </c>
      <c r="CM799" t="str">
        <f t="shared" si="1700"/>
        <v/>
      </c>
      <c r="CN799" t="str">
        <f t="shared" si="1701"/>
        <v/>
      </c>
      <c r="CO799" t="str">
        <f t="shared" si="1702"/>
        <v/>
      </c>
      <c r="CP799" t="str">
        <f t="shared" si="1703"/>
        <v/>
      </c>
      <c r="CQ799" t="str">
        <f t="shared" si="1704"/>
        <v/>
      </c>
      <c r="CR799" t="str">
        <f t="shared" si="1705"/>
        <v/>
      </c>
      <c r="CS799" t="str">
        <f t="shared" si="1706"/>
        <v/>
      </c>
      <c r="CT799" t="str">
        <f t="shared" si="1707"/>
        <v/>
      </c>
      <c r="CU799" t="str">
        <f t="shared" si="1708"/>
        <v/>
      </c>
      <c r="CV799" t="str">
        <f t="shared" si="1709"/>
        <v/>
      </c>
      <c r="CW799" t="str">
        <f t="shared" si="1710"/>
        <v/>
      </c>
      <c r="CX799" t="str">
        <f t="shared" si="1711"/>
        <v/>
      </c>
      <c r="CY799" t="str">
        <f t="shared" si="1712"/>
        <v/>
      </c>
      <c r="CZ799" t="str">
        <f t="shared" si="1713"/>
        <v/>
      </c>
      <c r="DA799" t="str">
        <f t="shared" si="1714"/>
        <v/>
      </c>
      <c r="DB799" t="str">
        <f t="shared" si="1715"/>
        <v/>
      </c>
      <c r="DC799" t="str">
        <f t="shared" si="1716"/>
        <v/>
      </c>
      <c r="DD799" t="str">
        <f t="shared" si="1717"/>
        <v/>
      </c>
      <c r="DE799" t="str">
        <f t="shared" si="1718"/>
        <v/>
      </c>
      <c r="DF799" t="str">
        <f t="shared" si="1719"/>
        <v/>
      </c>
      <c r="DG799" t="str">
        <f t="shared" si="1720"/>
        <v/>
      </c>
      <c r="DH799" t="str">
        <f t="shared" si="1721"/>
        <v/>
      </c>
      <c r="DI799" t="str">
        <f t="shared" si="1722"/>
        <v/>
      </c>
      <c r="DJ799" t="str">
        <f t="shared" si="1723"/>
        <v/>
      </c>
      <c r="DK799" t="str">
        <f t="shared" si="1724"/>
        <v/>
      </c>
      <c r="DL799" t="str">
        <f t="shared" si="1725"/>
        <v/>
      </c>
      <c r="DM799" t="str">
        <f t="shared" si="1726"/>
        <v/>
      </c>
      <c r="DN799" t="str">
        <f t="shared" si="1727"/>
        <v/>
      </c>
      <c r="DO799" t="str">
        <f t="shared" si="1728"/>
        <v/>
      </c>
      <c r="DP799" t="str">
        <f t="shared" si="1729"/>
        <v/>
      </c>
      <c r="DQ799" t="str">
        <f t="shared" si="1730"/>
        <v/>
      </c>
      <c r="DR799" t="str">
        <f t="shared" si="1731"/>
        <v/>
      </c>
      <c r="DS799" t="str">
        <f t="shared" si="1732"/>
        <v/>
      </c>
      <c r="DT799" t="str">
        <f t="shared" si="1733"/>
        <v/>
      </c>
      <c r="DU799">
        <f t="shared" si="1734"/>
        <v>0</v>
      </c>
      <c r="DV799">
        <f t="shared" si="1735"/>
        <v>0</v>
      </c>
      <c r="DW799">
        <f t="shared" si="1736"/>
        <v>0</v>
      </c>
      <c r="DX799" t="str">
        <f t="shared" si="1737"/>
        <v/>
      </c>
      <c r="DY799" t="str">
        <f t="shared" si="1738"/>
        <v/>
      </c>
      <c r="DZ799" t="str">
        <f t="shared" si="1739"/>
        <v/>
      </c>
      <c r="EA799" s="5">
        <f t="shared" si="1740"/>
        <v>0</v>
      </c>
      <c r="EB799" s="3">
        <f t="shared" si="1741"/>
        <v>0</v>
      </c>
    </row>
    <row r="800" spans="2:132" x14ac:dyDescent="0.2">
      <c r="B800">
        <v>795</v>
      </c>
      <c r="C800" s="3">
        <f>Zisk!D814</f>
        <v>0</v>
      </c>
      <c r="D800">
        <f>Zisk!E814</f>
        <v>0</v>
      </c>
      <c r="E800" s="66" t="str">
        <f t="shared" si="1628"/>
        <v/>
      </c>
      <c r="F800" t="str">
        <f t="shared" si="1629"/>
        <v/>
      </c>
      <c r="G800" s="66" t="str">
        <f t="shared" si="1630"/>
        <v/>
      </c>
      <c r="J800">
        <f>VstupniParametry_SKRYT!$D$5</f>
        <v>0.02</v>
      </c>
      <c r="K800">
        <f>VstupniParametry_SKRYT!$D$6</f>
        <v>0.06</v>
      </c>
      <c r="L800">
        <f>VstupniParametry_SKRYT!$D$7</f>
        <v>0.06</v>
      </c>
      <c r="M800">
        <f>VstupniParametry_SKRYT!$D$8</f>
        <v>0.06</v>
      </c>
      <c r="N800">
        <f>VstupniParametry_SKRYT!$D$9</f>
        <v>1.7999999999999999E-2</v>
      </c>
      <c r="O800" s="27">
        <f>VstupniParametry_SKRYT!$D$10</f>
        <v>0.01</v>
      </c>
      <c r="P800" s="27">
        <f>VstupniParametry_SKRYT!$D$11</f>
        <v>0.01</v>
      </c>
      <c r="Q800" s="27">
        <f>VstupniParametry_SKRYT!$D$12</f>
        <v>0.01</v>
      </c>
      <c r="R800" s="27">
        <f>VstupniParametry_SKRYT!$D$13</f>
        <v>0.01</v>
      </c>
      <c r="S800" s="27">
        <f>VstupniParametry_SKRYT!$D$14</f>
        <v>0.01</v>
      </c>
      <c r="T800">
        <f t="shared" si="1631"/>
        <v>0</v>
      </c>
      <c r="U800">
        <f t="shared" si="1632"/>
        <v>0</v>
      </c>
      <c r="V800">
        <f t="shared" si="1633"/>
        <v>0</v>
      </c>
      <c r="W800">
        <f t="shared" si="1634"/>
        <v>0</v>
      </c>
      <c r="X800">
        <f t="shared" si="1635"/>
        <v>0</v>
      </c>
      <c r="Y800">
        <f t="shared" si="1636"/>
        <v>0</v>
      </c>
      <c r="Z800">
        <f t="shared" si="1637"/>
        <v>0</v>
      </c>
      <c r="AA800">
        <f t="shared" si="1638"/>
        <v>0</v>
      </c>
      <c r="AB800">
        <f t="shared" si="1639"/>
        <v>0</v>
      </c>
      <c r="AC800">
        <f t="shared" si="1640"/>
        <v>0</v>
      </c>
      <c r="AD800">
        <f t="shared" si="1641"/>
        <v>0</v>
      </c>
      <c r="AE800">
        <f t="shared" si="1642"/>
        <v>0</v>
      </c>
      <c r="AF800">
        <f t="shared" si="1643"/>
        <v>0</v>
      </c>
      <c r="AG800">
        <f t="shared" si="1644"/>
        <v>0</v>
      </c>
      <c r="AH800">
        <f t="shared" si="1645"/>
        <v>0</v>
      </c>
      <c r="AI800">
        <f t="shared" si="1646"/>
        <v>0</v>
      </c>
      <c r="AJ800">
        <f t="shared" si="1647"/>
        <v>0</v>
      </c>
      <c r="AK800">
        <f t="shared" si="1648"/>
        <v>0</v>
      </c>
      <c r="AL800">
        <f t="shared" si="1649"/>
        <v>0</v>
      </c>
      <c r="AM800">
        <f t="shared" si="1650"/>
        <v>0</v>
      </c>
      <c r="AN800">
        <f t="shared" si="1651"/>
        <v>0</v>
      </c>
      <c r="AO800">
        <f t="shared" si="1652"/>
        <v>0</v>
      </c>
      <c r="AP800">
        <f t="shared" si="1653"/>
        <v>0</v>
      </c>
      <c r="AQ800">
        <f t="shared" si="1654"/>
        <v>0</v>
      </c>
      <c r="AR800">
        <f t="shared" si="1655"/>
        <v>0</v>
      </c>
      <c r="AS800">
        <f t="shared" si="1656"/>
        <v>0</v>
      </c>
      <c r="AT800">
        <f t="shared" si="1512"/>
        <v>0</v>
      </c>
      <c r="AU800">
        <f t="shared" si="1657"/>
        <v>0</v>
      </c>
      <c r="AV800">
        <f t="shared" si="1658"/>
        <v>0</v>
      </c>
      <c r="AW800">
        <f t="shared" si="1513"/>
        <v>0</v>
      </c>
      <c r="AX800">
        <f t="shared" si="1659"/>
        <v>0</v>
      </c>
      <c r="AY800">
        <f t="shared" si="1660"/>
        <v>0</v>
      </c>
      <c r="AZ800">
        <f t="shared" si="1661"/>
        <v>0</v>
      </c>
      <c r="BA800">
        <f t="shared" si="1662"/>
        <v>0</v>
      </c>
      <c r="BB800">
        <f t="shared" si="1663"/>
        <v>0</v>
      </c>
      <c r="BC800">
        <f t="shared" si="1664"/>
        <v>0</v>
      </c>
      <c r="BD800">
        <f t="shared" si="1665"/>
        <v>0</v>
      </c>
      <c r="BE800">
        <f t="shared" si="1666"/>
        <v>0</v>
      </c>
      <c r="BF800">
        <f t="shared" si="1667"/>
        <v>0</v>
      </c>
      <c r="BG800">
        <f t="shared" si="1668"/>
        <v>0</v>
      </c>
      <c r="BH800">
        <f t="shared" si="1669"/>
        <v>0</v>
      </c>
      <c r="BI800">
        <f t="shared" si="1670"/>
        <v>0</v>
      </c>
      <c r="BJ800">
        <f t="shared" si="1671"/>
        <v>0</v>
      </c>
      <c r="BK800">
        <f t="shared" si="1672"/>
        <v>0</v>
      </c>
      <c r="BL800">
        <f t="shared" si="1673"/>
        <v>0</v>
      </c>
      <c r="BM800">
        <f t="shared" si="1674"/>
        <v>0</v>
      </c>
      <c r="BN800">
        <f t="shared" si="1675"/>
        <v>0</v>
      </c>
      <c r="BO800">
        <f t="shared" si="1676"/>
        <v>0</v>
      </c>
      <c r="BP800">
        <f t="shared" si="1677"/>
        <v>0</v>
      </c>
      <c r="BQ800">
        <f t="shared" si="1678"/>
        <v>0</v>
      </c>
      <c r="BR800">
        <f t="shared" si="1679"/>
        <v>0</v>
      </c>
      <c r="BS800">
        <f t="shared" si="1680"/>
        <v>0</v>
      </c>
      <c r="BT800">
        <f t="shared" si="1681"/>
        <v>0</v>
      </c>
      <c r="BU800">
        <f t="shared" si="1682"/>
        <v>0</v>
      </c>
      <c r="BV800">
        <f t="shared" si="1683"/>
        <v>0</v>
      </c>
      <c r="BW800">
        <f t="shared" si="1684"/>
        <v>0</v>
      </c>
      <c r="BX800">
        <f t="shared" si="1685"/>
        <v>0</v>
      </c>
      <c r="BY800">
        <f t="shared" si="1686"/>
        <v>0</v>
      </c>
      <c r="BZ800">
        <f t="shared" si="1687"/>
        <v>0</v>
      </c>
      <c r="CA800">
        <f t="shared" si="1688"/>
        <v>0</v>
      </c>
      <c r="CB800">
        <f t="shared" si="1689"/>
        <v>0</v>
      </c>
      <c r="CC800">
        <f t="shared" si="1690"/>
        <v>0</v>
      </c>
      <c r="CD800">
        <f t="shared" si="1691"/>
        <v>0</v>
      </c>
      <c r="CE800">
        <f t="shared" si="1692"/>
        <v>0</v>
      </c>
      <c r="CF800">
        <f t="shared" si="1693"/>
        <v>0</v>
      </c>
      <c r="CG800">
        <f t="shared" si="1694"/>
        <v>0</v>
      </c>
      <c r="CH800">
        <f t="shared" si="1695"/>
        <v>0</v>
      </c>
      <c r="CI800">
        <f t="shared" si="1696"/>
        <v>0</v>
      </c>
      <c r="CJ800">
        <f t="shared" si="1697"/>
        <v>0</v>
      </c>
      <c r="CK800">
        <f t="shared" si="1698"/>
        <v>0</v>
      </c>
      <c r="CL800" t="str">
        <f t="shared" si="1699"/>
        <v/>
      </c>
      <c r="CM800" t="str">
        <f t="shared" si="1700"/>
        <v/>
      </c>
      <c r="CN800" t="str">
        <f t="shared" si="1701"/>
        <v/>
      </c>
      <c r="CO800" t="str">
        <f t="shared" si="1702"/>
        <v/>
      </c>
      <c r="CP800" t="str">
        <f t="shared" si="1703"/>
        <v/>
      </c>
      <c r="CQ800" t="str">
        <f t="shared" si="1704"/>
        <v/>
      </c>
      <c r="CR800" t="str">
        <f t="shared" si="1705"/>
        <v/>
      </c>
      <c r="CS800" t="str">
        <f t="shared" si="1706"/>
        <v/>
      </c>
      <c r="CT800" t="str">
        <f t="shared" si="1707"/>
        <v/>
      </c>
      <c r="CU800" t="str">
        <f t="shared" si="1708"/>
        <v/>
      </c>
      <c r="CV800" t="str">
        <f t="shared" si="1709"/>
        <v/>
      </c>
      <c r="CW800" t="str">
        <f t="shared" si="1710"/>
        <v/>
      </c>
      <c r="CX800" t="str">
        <f t="shared" si="1711"/>
        <v/>
      </c>
      <c r="CY800" t="str">
        <f t="shared" si="1712"/>
        <v/>
      </c>
      <c r="CZ800" t="str">
        <f t="shared" si="1713"/>
        <v/>
      </c>
      <c r="DA800" t="str">
        <f t="shared" si="1714"/>
        <v/>
      </c>
      <c r="DB800" t="str">
        <f t="shared" si="1715"/>
        <v/>
      </c>
      <c r="DC800" t="str">
        <f t="shared" si="1716"/>
        <v/>
      </c>
      <c r="DD800" t="str">
        <f t="shared" si="1717"/>
        <v/>
      </c>
      <c r="DE800" t="str">
        <f t="shared" si="1718"/>
        <v/>
      </c>
      <c r="DF800" t="str">
        <f t="shared" si="1719"/>
        <v/>
      </c>
      <c r="DG800" t="str">
        <f t="shared" si="1720"/>
        <v/>
      </c>
      <c r="DH800" t="str">
        <f t="shared" si="1721"/>
        <v/>
      </c>
      <c r="DI800" t="str">
        <f t="shared" si="1722"/>
        <v/>
      </c>
      <c r="DJ800" t="str">
        <f t="shared" si="1723"/>
        <v/>
      </c>
      <c r="DK800" t="str">
        <f t="shared" si="1724"/>
        <v/>
      </c>
      <c r="DL800" t="str">
        <f t="shared" si="1725"/>
        <v/>
      </c>
      <c r="DM800" t="str">
        <f t="shared" si="1726"/>
        <v/>
      </c>
      <c r="DN800" t="str">
        <f t="shared" si="1727"/>
        <v/>
      </c>
      <c r="DO800" t="str">
        <f t="shared" si="1728"/>
        <v/>
      </c>
      <c r="DP800" t="str">
        <f t="shared" si="1729"/>
        <v/>
      </c>
      <c r="DQ800" t="str">
        <f t="shared" si="1730"/>
        <v/>
      </c>
      <c r="DR800" t="str">
        <f t="shared" si="1731"/>
        <v/>
      </c>
      <c r="DS800" t="str">
        <f t="shared" si="1732"/>
        <v/>
      </c>
      <c r="DT800" t="str">
        <f t="shared" si="1733"/>
        <v/>
      </c>
      <c r="DU800">
        <f t="shared" si="1734"/>
        <v>0</v>
      </c>
      <c r="DV800">
        <f t="shared" si="1735"/>
        <v>0</v>
      </c>
      <c r="DW800">
        <f t="shared" si="1736"/>
        <v>0</v>
      </c>
      <c r="DX800" t="str">
        <f t="shared" si="1737"/>
        <v/>
      </c>
      <c r="DY800" t="str">
        <f t="shared" si="1738"/>
        <v/>
      </c>
      <c r="DZ800" t="str">
        <f t="shared" si="1739"/>
        <v/>
      </c>
      <c r="EA800" s="5">
        <f t="shared" si="1740"/>
        <v>0</v>
      </c>
      <c r="EB800" s="3">
        <f t="shared" si="1741"/>
        <v>0</v>
      </c>
    </row>
    <row r="801" spans="2:132" x14ac:dyDescent="0.2">
      <c r="B801" s="25">
        <v>796</v>
      </c>
      <c r="C801" s="26">
        <f>Zisk!D815</f>
        <v>0</v>
      </c>
      <c r="D801">
        <f>Zisk!E815</f>
        <v>0</v>
      </c>
      <c r="E801" s="66" t="str">
        <f t="shared" si="1628"/>
        <v/>
      </c>
      <c r="F801" t="str">
        <f t="shared" si="1629"/>
        <v/>
      </c>
      <c r="G801" s="66" t="str">
        <f t="shared" si="1630"/>
        <v/>
      </c>
      <c r="H801" s="25"/>
      <c r="I801" s="25"/>
      <c r="J801">
        <f>VstupniParametry_SKRYT!$D$5</f>
        <v>0.02</v>
      </c>
      <c r="K801">
        <f>VstupniParametry_SKRYT!$D$6</f>
        <v>0.06</v>
      </c>
      <c r="L801">
        <f>VstupniParametry_SKRYT!$D$7</f>
        <v>0.06</v>
      </c>
      <c r="M801">
        <f>VstupniParametry_SKRYT!$D$8</f>
        <v>0.06</v>
      </c>
      <c r="N801">
        <f>VstupniParametry_SKRYT!$D$9</f>
        <v>1.7999999999999999E-2</v>
      </c>
      <c r="O801" s="27">
        <f>VstupniParametry_SKRYT!$D$10</f>
        <v>0.01</v>
      </c>
      <c r="P801" s="27">
        <f>VstupniParametry_SKRYT!$D$11</f>
        <v>0.01</v>
      </c>
      <c r="Q801" s="27">
        <f>VstupniParametry_SKRYT!$D$12</f>
        <v>0.01</v>
      </c>
      <c r="R801" s="27">
        <f>VstupniParametry_SKRYT!$D$13</f>
        <v>0.01</v>
      </c>
      <c r="S801" s="27">
        <f>VstupniParametry_SKRYT!$D$14</f>
        <v>0.01</v>
      </c>
      <c r="T801">
        <f t="shared" si="1631"/>
        <v>0</v>
      </c>
      <c r="U801">
        <f t="shared" si="1632"/>
        <v>0</v>
      </c>
      <c r="V801">
        <f t="shared" si="1633"/>
        <v>0</v>
      </c>
      <c r="W801">
        <f t="shared" si="1634"/>
        <v>0</v>
      </c>
      <c r="X801">
        <f t="shared" si="1635"/>
        <v>0</v>
      </c>
      <c r="Y801">
        <f t="shared" si="1636"/>
        <v>0</v>
      </c>
      <c r="Z801">
        <f t="shared" si="1637"/>
        <v>0</v>
      </c>
      <c r="AA801">
        <f t="shared" si="1638"/>
        <v>0</v>
      </c>
      <c r="AB801">
        <f t="shared" si="1639"/>
        <v>0</v>
      </c>
      <c r="AC801">
        <f t="shared" si="1640"/>
        <v>0</v>
      </c>
      <c r="AD801">
        <f t="shared" si="1641"/>
        <v>0</v>
      </c>
      <c r="AE801">
        <f t="shared" si="1642"/>
        <v>0</v>
      </c>
      <c r="AF801">
        <f t="shared" si="1643"/>
        <v>0</v>
      </c>
      <c r="AG801">
        <f t="shared" si="1644"/>
        <v>0</v>
      </c>
      <c r="AH801">
        <f t="shared" si="1645"/>
        <v>0</v>
      </c>
      <c r="AI801">
        <f t="shared" si="1646"/>
        <v>0</v>
      </c>
      <c r="AJ801">
        <f t="shared" si="1647"/>
        <v>0</v>
      </c>
      <c r="AK801">
        <f t="shared" si="1648"/>
        <v>0</v>
      </c>
      <c r="AL801">
        <f t="shared" si="1649"/>
        <v>0</v>
      </c>
      <c r="AM801">
        <f t="shared" si="1650"/>
        <v>0</v>
      </c>
      <c r="AN801">
        <f t="shared" si="1651"/>
        <v>0</v>
      </c>
      <c r="AO801">
        <f t="shared" si="1652"/>
        <v>0</v>
      </c>
      <c r="AP801">
        <f t="shared" si="1653"/>
        <v>0</v>
      </c>
      <c r="AQ801">
        <f t="shared" si="1654"/>
        <v>0</v>
      </c>
      <c r="AR801">
        <f t="shared" si="1655"/>
        <v>0</v>
      </c>
      <c r="AS801">
        <f t="shared" si="1656"/>
        <v>0</v>
      </c>
      <c r="AT801">
        <f t="shared" si="1512"/>
        <v>0</v>
      </c>
      <c r="AU801">
        <f t="shared" si="1657"/>
        <v>0</v>
      </c>
      <c r="AV801">
        <f t="shared" si="1658"/>
        <v>0</v>
      </c>
      <c r="AW801">
        <f t="shared" si="1513"/>
        <v>0</v>
      </c>
      <c r="AX801">
        <f t="shared" si="1659"/>
        <v>0</v>
      </c>
      <c r="AY801">
        <f t="shared" si="1660"/>
        <v>0</v>
      </c>
      <c r="AZ801">
        <f t="shared" si="1661"/>
        <v>0</v>
      </c>
      <c r="BA801">
        <f t="shared" si="1662"/>
        <v>0</v>
      </c>
      <c r="BB801">
        <f t="shared" si="1663"/>
        <v>0</v>
      </c>
      <c r="BC801">
        <f t="shared" si="1664"/>
        <v>0</v>
      </c>
      <c r="BD801">
        <f t="shared" si="1665"/>
        <v>0</v>
      </c>
      <c r="BE801">
        <f t="shared" si="1666"/>
        <v>0</v>
      </c>
      <c r="BF801">
        <f t="shared" si="1667"/>
        <v>0</v>
      </c>
      <c r="BG801">
        <f t="shared" si="1668"/>
        <v>0</v>
      </c>
      <c r="BH801">
        <f t="shared" si="1669"/>
        <v>0</v>
      </c>
      <c r="BI801">
        <f t="shared" si="1670"/>
        <v>0</v>
      </c>
      <c r="BJ801">
        <f t="shared" si="1671"/>
        <v>0</v>
      </c>
      <c r="BK801">
        <f t="shared" si="1672"/>
        <v>0</v>
      </c>
      <c r="BL801">
        <f t="shared" si="1673"/>
        <v>0</v>
      </c>
      <c r="BM801">
        <f t="shared" si="1674"/>
        <v>0</v>
      </c>
      <c r="BN801">
        <f t="shared" si="1675"/>
        <v>0</v>
      </c>
      <c r="BO801">
        <f t="shared" si="1676"/>
        <v>0</v>
      </c>
      <c r="BP801">
        <f t="shared" si="1677"/>
        <v>0</v>
      </c>
      <c r="BQ801">
        <f t="shared" si="1678"/>
        <v>0</v>
      </c>
      <c r="BR801">
        <f t="shared" si="1679"/>
        <v>0</v>
      </c>
      <c r="BS801">
        <f t="shared" si="1680"/>
        <v>0</v>
      </c>
      <c r="BT801">
        <f t="shared" si="1681"/>
        <v>0</v>
      </c>
      <c r="BU801">
        <f t="shared" si="1682"/>
        <v>0</v>
      </c>
      <c r="BV801">
        <f t="shared" si="1683"/>
        <v>0</v>
      </c>
      <c r="BW801">
        <f t="shared" si="1684"/>
        <v>0</v>
      </c>
      <c r="BX801">
        <f t="shared" si="1685"/>
        <v>0</v>
      </c>
      <c r="BY801">
        <f t="shared" si="1686"/>
        <v>0</v>
      </c>
      <c r="BZ801">
        <f t="shared" si="1687"/>
        <v>0</v>
      </c>
      <c r="CA801">
        <f t="shared" si="1688"/>
        <v>0</v>
      </c>
      <c r="CB801">
        <f t="shared" si="1689"/>
        <v>0</v>
      </c>
      <c r="CC801">
        <f t="shared" si="1690"/>
        <v>0</v>
      </c>
      <c r="CD801">
        <f t="shared" si="1691"/>
        <v>0</v>
      </c>
      <c r="CE801">
        <f t="shared" si="1692"/>
        <v>0</v>
      </c>
      <c r="CF801">
        <f t="shared" si="1693"/>
        <v>0</v>
      </c>
      <c r="CG801">
        <f t="shared" si="1694"/>
        <v>0</v>
      </c>
      <c r="CH801">
        <f t="shared" si="1695"/>
        <v>0</v>
      </c>
      <c r="CI801">
        <f t="shared" si="1696"/>
        <v>0</v>
      </c>
      <c r="CJ801">
        <f t="shared" si="1697"/>
        <v>0</v>
      </c>
      <c r="CK801">
        <f t="shared" si="1698"/>
        <v>0</v>
      </c>
      <c r="CL801" t="str">
        <f t="shared" si="1699"/>
        <v/>
      </c>
      <c r="CM801" t="str">
        <f t="shared" si="1700"/>
        <v/>
      </c>
      <c r="CN801" t="str">
        <f t="shared" si="1701"/>
        <v/>
      </c>
      <c r="CO801" t="str">
        <f t="shared" si="1702"/>
        <v/>
      </c>
      <c r="CP801" t="str">
        <f t="shared" si="1703"/>
        <v/>
      </c>
      <c r="CQ801" t="str">
        <f t="shared" si="1704"/>
        <v/>
      </c>
      <c r="CR801" t="str">
        <f t="shared" si="1705"/>
        <v/>
      </c>
      <c r="CS801" t="str">
        <f t="shared" si="1706"/>
        <v/>
      </c>
      <c r="CT801" t="str">
        <f t="shared" si="1707"/>
        <v/>
      </c>
      <c r="CU801" t="str">
        <f t="shared" si="1708"/>
        <v/>
      </c>
      <c r="CV801" t="str">
        <f t="shared" si="1709"/>
        <v/>
      </c>
      <c r="CW801" t="str">
        <f t="shared" si="1710"/>
        <v/>
      </c>
      <c r="CX801" t="str">
        <f t="shared" si="1711"/>
        <v/>
      </c>
      <c r="CY801" t="str">
        <f t="shared" si="1712"/>
        <v/>
      </c>
      <c r="CZ801" t="str">
        <f t="shared" si="1713"/>
        <v/>
      </c>
      <c r="DA801" t="str">
        <f t="shared" si="1714"/>
        <v/>
      </c>
      <c r="DB801" t="str">
        <f t="shared" si="1715"/>
        <v/>
      </c>
      <c r="DC801" t="str">
        <f t="shared" si="1716"/>
        <v/>
      </c>
      <c r="DD801" t="str">
        <f t="shared" si="1717"/>
        <v/>
      </c>
      <c r="DE801" t="str">
        <f t="shared" si="1718"/>
        <v/>
      </c>
      <c r="DF801" t="str">
        <f t="shared" si="1719"/>
        <v/>
      </c>
      <c r="DG801" t="str">
        <f t="shared" si="1720"/>
        <v/>
      </c>
      <c r="DH801" t="str">
        <f t="shared" si="1721"/>
        <v/>
      </c>
      <c r="DI801" t="str">
        <f t="shared" si="1722"/>
        <v/>
      </c>
      <c r="DJ801" t="str">
        <f t="shared" si="1723"/>
        <v/>
      </c>
      <c r="DK801" t="str">
        <f t="shared" si="1724"/>
        <v/>
      </c>
      <c r="DL801" t="str">
        <f t="shared" si="1725"/>
        <v/>
      </c>
      <c r="DM801" t="str">
        <f t="shared" si="1726"/>
        <v/>
      </c>
      <c r="DN801" t="str">
        <f t="shared" si="1727"/>
        <v/>
      </c>
      <c r="DO801" t="str">
        <f t="shared" si="1728"/>
        <v/>
      </c>
      <c r="DP801" t="str">
        <f t="shared" si="1729"/>
        <v/>
      </c>
      <c r="DQ801" t="str">
        <f t="shared" si="1730"/>
        <v/>
      </c>
      <c r="DR801" t="str">
        <f t="shared" si="1731"/>
        <v/>
      </c>
      <c r="DS801" t="str">
        <f t="shared" si="1732"/>
        <v/>
      </c>
      <c r="DT801" t="str">
        <f t="shared" si="1733"/>
        <v/>
      </c>
      <c r="DU801">
        <f t="shared" si="1734"/>
        <v>0</v>
      </c>
      <c r="DV801">
        <f t="shared" si="1735"/>
        <v>0</v>
      </c>
      <c r="DW801">
        <f t="shared" si="1736"/>
        <v>0</v>
      </c>
      <c r="DX801" t="str">
        <f t="shared" si="1737"/>
        <v/>
      </c>
      <c r="DY801" t="str">
        <f t="shared" si="1738"/>
        <v/>
      </c>
      <c r="DZ801" t="str">
        <f t="shared" si="1739"/>
        <v/>
      </c>
      <c r="EA801" s="5">
        <f t="shared" si="1740"/>
        <v>0</v>
      </c>
      <c r="EB801" s="3">
        <f t="shared" si="1741"/>
        <v>0</v>
      </c>
    </row>
    <row r="802" spans="2:132" x14ac:dyDescent="0.2">
      <c r="B802">
        <v>797</v>
      </c>
      <c r="C802" s="3">
        <f>Zisk!D816</f>
        <v>0</v>
      </c>
      <c r="D802">
        <f>Zisk!E816</f>
        <v>0</v>
      </c>
      <c r="E802" s="66" t="str">
        <f t="shared" si="1628"/>
        <v/>
      </c>
      <c r="F802" t="str">
        <f t="shared" si="1629"/>
        <v/>
      </c>
      <c r="G802" s="66" t="str">
        <f t="shared" si="1630"/>
        <v/>
      </c>
      <c r="J802">
        <f>VstupniParametry_SKRYT!$D$5</f>
        <v>0.02</v>
      </c>
      <c r="K802">
        <f>VstupniParametry_SKRYT!$D$6</f>
        <v>0.06</v>
      </c>
      <c r="L802">
        <f>VstupniParametry_SKRYT!$D$7</f>
        <v>0.06</v>
      </c>
      <c r="M802">
        <f>VstupniParametry_SKRYT!$D$8</f>
        <v>0.06</v>
      </c>
      <c r="N802">
        <f>VstupniParametry_SKRYT!$D$9</f>
        <v>1.7999999999999999E-2</v>
      </c>
      <c r="O802" s="27">
        <f>VstupniParametry_SKRYT!$D$10</f>
        <v>0.01</v>
      </c>
      <c r="P802" s="27">
        <f>VstupniParametry_SKRYT!$D$11</f>
        <v>0.01</v>
      </c>
      <c r="Q802" s="27">
        <f>VstupniParametry_SKRYT!$D$12</f>
        <v>0.01</v>
      </c>
      <c r="R802" s="27">
        <f>VstupniParametry_SKRYT!$D$13</f>
        <v>0.01</v>
      </c>
      <c r="S802" s="27">
        <f>VstupniParametry_SKRYT!$D$14</f>
        <v>0.01</v>
      </c>
      <c r="T802">
        <f t="shared" si="1631"/>
        <v>0</v>
      </c>
      <c r="U802">
        <f t="shared" si="1632"/>
        <v>0</v>
      </c>
      <c r="V802">
        <f t="shared" si="1633"/>
        <v>0</v>
      </c>
      <c r="W802">
        <f t="shared" si="1634"/>
        <v>0</v>
      </c>
      <c r="X802">
        <f t="shared" si="1635"/>
        <v>0</v>
      </c>
      <c r="Y802">
        <f t="shared" si="1636"/>
        <v>0</v>
      </c>
      <c r="Z802">
        <f t="shared" si="1637"/>
        <v>0</v>
      </c>
      <c r="AA802">
        <f t="shared" si="1638"/>
        <v>0</v>
      </c>
      <c r="AB802">
        <f t="shared" si="1639"/>
        <v>0</v>
      </c>
      <c r="AC802">
        <f t="shared" si="1640"/>
        <v>0</v>
      </c>
      <c r="AD802">
        <f t="shared" si="1641"/>
        <v>0</v>
      </c>
      <c r="AE802">
        <f t="shared" si="1642"/>
        <v>0</v>
      </c>
      <c r="AF802">
        <f t="shared" si="1643"/>
        <v>0</v>
      </c>
      <c r="AG802">
        <f t="shared" si="1644"/>
        <v>0</v>
      </c>
      <c r="AH802">
        <f t="shared" si="1645"/>
        <v>0</v>
      </c>
      <c r="AI802">
        <f t="shared" si="1646"/>
        <v>0</v>
      </c>
      <c r="AJ802">
        <f t="shared" si="1647"/>
        <v>0</v>
      </c>
      <c r="AK802">
        <f t="shared" si="1648"/>
        <v>0</v>
      </c>
      <c r="AL802">
        <f t="shared" si="1649"/>
        <v>0</v>
      </c>
      <c r="AM802">
        <f t="shared" si="1650"/>
        <v>0</v>
      </c>
      <c r="AN802">
        <f t="shared" si="1651"/>
        <v>0</v>
      </c>
      <c r="AO802">
        <f t="shared" si="1652"/>
        <v>0</v>
      </c>
      <c r="AP802">
        <f t="shared" si="1653"/>
        <v>0</v>
      </c>
      <c r="AQ802">
        <f t="shared" si="1654"/>
        <v>0</v>
      </c>
      <c r="AR802">
        <f t="shared" si="1655"/>
        <v>0</v>
      </c>
      <c r="AS802">
        <f t="shared" si="1656"/>
        <v>0</v>
      </c>
      <c r="AT802">
        <f t="shared" si="1512"/>
        <v>0</v>
      </c>
      <c r="AU802">
        <f t="shared" si="1657"/>
        <v>0</v>
      </c>
      <c r="AV802">
        <f t="shared" si="1658"/>
        <v>0</v>
      </c>
      <c r="AW802">
        <f t="shared" si="1513"/>
        <v>0</v>
      </c>
      <c r="AX802">
        <f t="shared" si="1659"/>
        <v>0</v>
      </c>
      <c r="AY802">
        <f t="shared" si="1660"/>
        <v>0</v>
      </c>
      <c r="AZ802">
        <f t="shared" si="1661"/>
        <v>0</v>
      </c>
      <c r="BA802">
        <f t="shared" si="1662"/>
        <v>0</v>
      </c>
      <c r="BB802">
        <f t="shared" si="1663"/>
        <v>0</v>
      </c>
      <c r="BC802">
        <f t="shared" si="1664"/>
        <v>0</v>
      </c>
      <c r="BD802">
        <f t="shared" si="1665"/>
        <v>0</v>
      </c>
      <c r="BE802">
        <f t="shared" si="1666"/>
        <v>0</v>
      </c>
      <c r="BF802">
        <f t="shared" si="1667"/>
        <v>0</v>
      </c>
      <c r="BG802">
        <f t="shared" si="1668"/>
        <v>0</v>
      </c>
      <c r="BH802">
        <f t="shared" si="1669"/>
        <v>0</v>
      </c>
      <c r="BI802">
        <f t="shared" si="1670"/>
        <v>0</v>
      </c>
      <c r="BJ802">
        <f t="shared" si="1671"/>
        <v>0</v>
      </c>
      <c r="BK802">
        <f t="shared" si="1672"/>
        <v>0</v>
      </c>
      <c r="BL802">
        <f t="shared" si="1673"/>
        <v>0</v>
      </c>
      <c r="BM802">
        <f t="shared" si="1674"/>
        <v>0</v>
      </c>
      <c r="BN802">
        <f t="shared" si="1675"/>
        <v>0</v>
      </c>
      <c r="BO802">
        <f t="shared" si="1676"/>
        <v>0</v>
      </c>
      <c r="BP802">
        <f t="shared" si="1677"/>
        <v>0</v>
      </c>
      <c r="BQ802">
        <f t="shared" si="1678"/>
        <v>0</v>
      </c>
      <c r="BR802">
        <f t="shared" si="1679"/>
        <v>0</v>
      </c>
      <c r="BS802">
        <f t="shared" si="1680"/>
        <v>0</v>
      </c>
      <c r="BT802">
        <f t="shared" si="1681"/>
        <v>0</v>
      </c>
      <c r="BU802">
        <f t="shared" si="1682"/>
        <v>0</v>
      </c>
      <c r="BV802">
        <f t="shared" si="1683"/>
        <v>0</v>
      </c>
      <c r="BW802">
        <f t="shared" si="1684"/>
        <v>0</v>
      </c>
      <c r="BX802">
        <f t="shared" si="1685"/>
        <v>0</v>
      </c>
      <c r="BY802">
        <f t="shared" si="1686"/>
        <v>0</v>
      </c>
      <c r="BZ802">
        <f t="shared" si="1687"/>
        <v>0</v>
      </c>
      <c r="CA802">
        <f t="shared" si="1688"/>
        <v>0</v>
      </c>
      <c r="CB802">
        <f t="shared" si="1689"/>
        <v>0</v>
      </c>
      <c r="CC802">
        <f t="shared" si="1690"/>
        <v>0</v>
      </c>
      <c r="CD802">
        <f t="shared" si="1691"/>
        <v>0</v>
      </c>
      <c r="CE802">
        <f t="shared" si="1692"/>
        <v>0</v>
      </c>
      <c r="CF802">
        <f t="shared" si="1693"/>
        <v>0</v>
      </c>
      <c r="CG802">
        <f t="shared" si="1694"/>
        <v>0</v>
      </c>
      <c r="CH802">
        <f t="shared" si="1695"/>
        <v>0</v>
      </c>
      <c r="CI802">
        <f t="shared" si="1696"/>
        <v>0</v>
      </c>
      <c r="CJ802">
        <f t="shared" si="1697"/>
        <v>0</v>
      </c>
      <c r="CK802">
        <f t="shared" si="1698"/>
        <v>0</v>
      </c>
      <c r="CL802" t="str">
        <f t="shared" si="1699"/>
        <v/>
      </c>
      <c r="CM802" t="str">
        <f t="shared" si="1700"/>
        <v/>
      </c>
      <c r="CN802" t="str">
        <f t="shared" si="1701"/>
        <v/>
      </c>
      <c r="CO802" t="str">
        <f t="shared" si="1702"/>
        <v/>
      </c>
      <c r="CP802" t="str">
        <f t="shared" si="1703"/>
        <v/>
      </c>
      <c r="CQ802" t="str">
        <f t="shared" si="1704"/>
        <v/>
      </c>
      <c r="CR802" t="str">
        <f t="shared" si="1705"/>
        <v/>
      </c>
      <c r="CS802" t="str">
        <f t="shared" si="1706"/>
        <v/>
      </c>
      <c r="CT802" t="str">
        <f t="shared" si="1707"/>
        <v/>
      </c>
      <c r="CU802" t="str">
        <f t="shared" si="1708"/>
        <v/>
      </c>
      <c r="CV802" t="str">
        <f t="shared" si="1709"/>
        <v/>
      </c>
      <c r="CW802" t="str">
        <f t="shared" si="1710"/>
        <v/>
      </c>
      <c r="CX802" t="str">
        <f t="shared" si="1711"/>
        <v/>
      </c>
      <c r="CY802" t="str">
        <f t="shared" si="1712"/>
        <v/>
      </c>
      <c r="CZ802" t="str">
        <f t="shared" si="1713"/>
        <v/>
      </c>
      <c r="DA802" t="str">
        <f t="shared" si="1714"/>
        <v/>
      </c>
      <c r="DB802" t="str">
        <f t="shared" si="1715"/>
        <v/>
      </c>
      <c r="DC802" t="str">
        <f t="shared" si="1716"/>
        <v/>
      </c>
      <c r="DD802" t="str">
        <f t="shared" si="1717"/>
        <v/>
      </c>
      <c r="DE802" t="str">
        <f t="shared" si="1718"/>
        <v/>
      </c>
      <c r="DF802" t="str">
        <f t="shared" si="1719"/>
        <v/>
      </c>
      <c r="DG802" t="str">
        <f t="shared" si="1720"/>
        <v/>
      </c>
      <c r="DH802" t="str">
        <f t="shared" si="1721"/>
        <v/>
      </c>
      <c r="DI802" t="str">
        <f t="shared" si="1722"/>
        <v/>
      </c>
      <c r="DJ802" t="str">
        <f t="shared" si="1723"/>
        <v/>
      </c>
      <c r="DK802" t="str">
        <f t="shared" si="1724"/>
        <v/>
      </c>
      <c r="DL802" t="str">
        <f t="shared" si="1725"/>
        <v/>
      </c>
      <c r="DM802" t="str">
        <f t="shared" si="1726"/>
        <v/>
      </c>
      <c r="DN802" t="str">
        <f t="shared" si="1727"/>
        <v/>
      </c>
      <c r="DO802" t="str">
        <f t="shared" si="1728"/>
        <v/>
      </c>
      <c r="DP802" t="str">
        <f t="shared" si="1729"/>
        <v/>
      </c>
      <c r="DQ802" t="str">
        <f t="shared" si="1730"/>
        <v/>
      </c>
      <c r="DR802" t="str">
        <f t="shared" si="1731"/>
        <v/>
      </c>
      <c r="DS802" t="str">
        <f t="shared" si="1732"/>
        <v/>
      </c>
      <c r="DT802" t="str">
        <f t="shared" si="1733"/>
        <v/>
      </c>
      <c r="DU802">
        <f t="shared" si="1734"/>
        <v>0</v>
      </c>
      <c r="DV802">
        <f t="shared" si="1735"/>
        <v>0</v>
      </c>
      <c r="DW802">
        <f t="shared" si="1736"/>
        <v>0</v>
      </c>
      <c r="DX802" t="str">
        <f t="shared" si="1737"/>
        <v/>
      </c>
      <c r="DY802" t="str">
        <f t="shared" si="1738"/>
        <v/>
      </c>
      <c r="DZ802" t="str">
        <f t="shared" si="1739"/>
        <v/>
      </c>
      <c r="EA802" s="5">
        <f t="shared" si="1740"/>
        <v>0</v>
      </c>
      <c r="EB802" s="3">
        <f t="shared" si="1741"/>
        <v>0</v>
      </c>
    </row>
    <row r="803" spans="2:132" x14ac:dyDescent="0.2">
      <c r="B803" s="25">
        <v>798</v>
      </c>
      <c r="C803" s="26">
        <f>Zisk!D817</f>
        <v>0</v>
      </c>
      <c r="D803">
        <f>Zisk!E817</f>
        <v>0</v>
      </c>
      <c r="E803" s="66" t="str">
        <f t="shared" si="1628"/>
        <v/>
      </c>
      <c r="F803" t="str">
        <f t="shared" si="1629"/>
        <v/>
      </c>
      <c r="G803" s="66" t="str">
        <f t="shared" si="1630"/>
        <v/>
      </c>
      <c r="H803" s="25"/>
      <c r="I803" s="25"/>
      <c r="J803">
        <f>VstupniParametry_SKRYT!$D$5</f>
        <v>0.02</v>
      </c>
      <c r="K803">
        <f>VstupniParametry_SKRYT!$D$6</f>
        <v>0.06</v>
      </c>
      <c r="L803">
        <f>VstupniParametry_SKRYT!$D$7</f>
        <v>0.06</v>
      </c>
      <c r="M803">
        <f>VstupniParametry_SKRYT!$D$8</f>
        <v>0.06</v>
      </c>
      <c r="N803">
        <f>VstupniParametry_SKRYT!$D$9</f>
        <v>1.7999999999999999E-2</v>
      </c>
      <c r="O803" s="27">
        <f>VstupniParametry_SKRYT!$D$10</f>
        <v>0.01</v>
      </c>
      <c r="P803" s="27">
        <f>VstupniParametry_SKRYT!$D$11</f>
        <v>0.01</v>
      </c>
      <c r="Q803" s="27">
        <f>VstupniParametry_SKRYT!$D$12</f>
        <v>0.01</v>
      </c>
      <c r="R803" s="27">
        <f>VstupniParametry_SKRYT!$D$13</f>
        <v>0.01</v>
      </c>
      <c r="S803" s="27">
        <f>VstupniParametry_SKRYT!$D$14</f>
        <v>0.01</v>
      </c>
      <c r="T803">
        <f t="shared" si="1631"/>
        <v>0</v>
      </c>
      <c r="U803">
        <f t="shared" si="1632"/>
        <v>0</v>
      </c>
      <c r="V803">
        <f t="shared" si="1633"/>
        <v>0</v>
      </c>
      <c r="W803">
        <f t="shared" si="1634"/>
        <v>0</v>
      </c>
      <c r="X803">
        <f t="shared" si="1635"/>
        <v>0</v>
      </c>
      <c r="Y803">
        <f t="shared" si="1636"/>
        <v>0</v>
      </c>
      <c r="Z803">
        <f t="shared" si="1637"/>
        <v>0</v>
      </c>
      <c r="AA803">
        <f t="shared" si="1638"/>
        <v>0</v>
      </c>
      <c r="AB803">
        <f t="shared" si="1639"/>
        <v>0</v>
      </c>
      <c r="AC803">
        <f t="shared" si="1640"/>
        <v>0</v>
      </c>
      <c r="AD803">
        <f t="shared" si="1641"/>
        <v>0</v>
      </c>
      <c r="AE803">
        <f t="shared" si="1642"/>
        <v>0</v>
      </c>
      <c r="AF803">
        <f t="shared" si="1643"/>
        <v>0</v>
      </c>
      <c r="AG803">
        <f t="shared" si="1644"/>
        <v>0</v>
      </c>
      <c r="AH803">
        <f t="shared" si="1645"/>
        <v>0</v>
      </c>
      <c r="AI803">
        <f t="shared" si="1646"/>
        <v>0</v>
      </c>
      <c r="AJ803">
        <f t="shared" si="1647"/>
        <v>0</v>
      </c>
      <c r="AK803">
        <f t="shared" si="1648"/>
        <v>0</v>
      </c>
      <c r="AL803">
        <f t="shared" si="1649"/>
        <v>0</v>
      </c>
      <c r="AM803">
        <f t="shared" si="1650"/>
        <v>0</v>
      </c>
      <c r="AN803">
        <f t="shared" si="1651"/>
        <v>0</v>
      </c>
      <c r="AO803">
        <f t="shared" si="1652"/>
        <v>0</v>
      </c>
      <c r="AP803">
        <f t="shared" si="1653"/>
        <v>0</v>
      </c>
      <c r="AQ803">
        <f t="shared" si="1654"/>
        <v>0</v>
      </c>
      <c r="AR803">
        <f t="shared" si="1655"/>
        <v>0</v>
      </c>
      <c r="AS803">
        <f t="shared" si="1656"/>
        <v>0</v>
      </c>
      <c r="AT803">
        <f t="shared" si="1512"/>
        <v>0</v>
      </c>
      <c r="AU803">
        <f t="shared" si="1657"/>
        <v>0</v>
      </c>
      <c r="AV803">
        <f t="shared" si="1658"/>
        <v>0</v>
      </c>
      <c r="AW803">
        <f t="shared" si="1513"/>
        <v>0</v>
      </c>
      <c r="AX803">
        <f t="shared" si="1659"/>
        <v>0</v>
      </c>
      <c r="AY803">
        <f t="shared" si="1660"/>
        <v>0</v>
      </c>
      <c r="AZ803">
        <f t="shared" si="1661"/>
        <v>0</v>
      </c>
      <c r="BA803">
        <f t="shared" si="1662"/>
        <v>0</v>
      </c>
      <c r="BB803">
        <f t="shared" si="1663"/>
        <v>0</v>
      </c>
      <c r="BC803">
        <f t="shared" si="1664"/>
        <v>0</v>
      </c>
      <c r="BD803">
        <f t="shared" si="1665"/>
        <v>0</v>
      </c>
      <c r="BE803">
        <f t="shared" si="1666"/>
        <v>0</v>
      </c>
      <c r="BF803">
        <f t="shared" si="1667"/>
        <v>0</v>
      </c>
      <c r="BG803">
        <f t="shared" si="1668"/>
        <v>0</v>
      </c>
      <c r="BH803">
        <f t="shared" si="1669"/>
        <v>0</v>
      </c>
      <c r="BI803">
        <f t="shared" si="1670"/>
        <v>0</v>
      </c>
      <c r="BJ803">
        <f t="shared" si="1671"/>
        <v>0</v>
      </c>
      <c r="BK803">
        <f t="shared" si="1672"/>
        <v>0</v>
      </c>
      <c r="BL803">
        <f t="shared" si="1673"/>
        <v>0</v>
      </c>
      <c r="BM803">
        <f t="shared" si="1674"/>
        <v>0</v>
      </c>
      <c r="BN803">
        <f t="shared" si="1675"/>
        <v>0</v>
      </c>
      <c r="BO803">
        <f t="shared" si="1676"/>
        <v>0</v>
      </c>
      <c r="BP803">
        <f t="shared" si="1677"/>
        <v>0</v>
      </c>
      <c r="BQ803">
        <f t="shared" si="1678"/>
        <v>0</v>
      </c>
      <c r="BR803">
        <f t="shared" si="1679"/>
        <v>0</v>
      </c>
      <c r="BS803">
        <f t="shared" si="1680"/>
        <v>0</v>
      </c>
      <c r="BT803">
        <f t="shared" si="1681"/>
        <v>0</v>
      </c>
      <c r="BU803">
        <f t="shared" si="1682"/>
        <v>0</v>
      </c>
      <c r="BV803">
        <f t="shared" si="1683"/>
        <v>0</v>
      </c>
      <c r="BW803">
        <f t="shared" si="1684"/>
        <v>0</v>
      </c>
      <c r="BX803">
        <f t="shared" si="1685"/>
        <v>0</v>
      </c>
      <c r="BY803">
        <f t="shared" si="1686"/>
        <v>0</v>
      </c>
      <c r="BZ803">
        <f t="shared" si="1687"/>
        <v>0</v>
      </c>
      <c r="CA803">
        <f t="shared" si="1688"/>
        <v>0</v>
      </c>
      <c r="CB803">
        <f t="shared" si="1689"/>
        <v>0</v>
      </c>
      <c r="CC803">
        <f t="shared" si="1690"/>
        <v>0</v>
      </c>
      <c r="CD803">
        <f t="shared" si="1691"/>
        <v>0</v>
      </c>
      <c r="CE803">
        <f t="shared" si="1692"/>
        <v>0</v>
      </c>
      <c r="CF803">
        <f t="shared" si="1693"/>
        <v>0</v>
      </c>
      <c r="CG803">
        <f t="shared" si="1694"/>
        <v>0</v>
      </c>
      <c r="CH803">
        <f t="shared" si="1695"/>
        <v>0</v>
      </c>
      <c r="CI803">
        <f t="shared" si="1696"/>
        <v>0</v>
      </c>
      <c r="CJ803">
        <f t="shared" si="1697"/>
        <v>0</v>
      </c>
      <c r="CK803">
        <f t="shared" si="1698"/>
        <v>0</v>
      </c>
      <c r="CL803" t="str">
        <f t="shared" si="1699"/>
        <v/>
      </c>
      <c r="CM803" t="str">
        <f t="shared" si="1700"/>
        <v/>
      </c>
      <c r="CN803" t="str">
        <f t="shared" si="1701"/>
        <v/>
      </c>
      <c r="CO803" t="str">
        <f t="shared" si="1702"/>
        <v/>
      </c>
      <c r="CP803" t="str">
        <f t="shared" si="1703"/>
        <v/>
      </c>
      <c r="CQ803" t="str">
        <f t="shared" si="1704"/>
        <v/>
      </c>
      <c r="CR803" t="str">
        <f t="shared" si="1705"/>
        <v/>
      </c>
      <c r="CS803" t="str">
        <f t="shared" si="1706"/>
        <v/>
      </c>
      <c r="CT803" t="str">
        <f t="shared" si="1707"/>
        <v/>
      </c>
      <c r="CU803" t="str">
        <f t="shared" si="1708"/>
        <v/>
      </c>
      <c r="CV803" t="str">
        <f t="shared" si="1709"/>
        <v/>
      </c>
      <c r="CW803" t="str">
        <f t="shared" si="1710"/>
        <v/>
      </c>
      <c r="CX803" t="str">
        <f t="shared" si="1711"/>
        <v/>
      </c>
      <c r="CY803" t="str">
        <f t="shared" si="1712"/>
        <v/>
      </c>
      <c r="CZ803" t="str">
        <f t="shared" si="1713"/>
        <v/>
      </c>
      <c r="DA803" t="str">
        <f t="shared" si="1714"/>
        <v/>
      </c>
      <c r="DB803" t="str">
        <f t="shared" si="1715"/>
        <v/>
      </c>
      <c r="DC803" t="str">
        <f t="shared" si="1716"/>
        <v/>
      </c>
      <c r="DD803" t="str">
        <f t="shared" si="1717"/>
        <v/>
      </c>
      <c r="DE803" t="str">
        <f t="shared" si="1718"/>
        <v/>
      </c>
      <c r="DF803" t="str">
        <f t="shared" si="1719"/>
        <v/>
      </c>
      <c r="DG803" t="str">
        <f t="shared" si="1720"/>
        <v/>
      </c>
      <c r="DH803" t="str">
        <f t="shared" si="1721"/>
        <v/>
      </c>
      <c r="DI803" t="str">
        <f t="shared" si="1722"/>
        <v/>
      </c>
      <c r="DJ803" t="str">
        <f t="shared" si="1723"/>
        <v/>
      </c>
      <c r="DK803" t="str">
        <f t="shared" si="1724"/>
        <v/>
      </c>
      <c r="DL803" t="str">
        <f t="shared" si="1725"/>
        <v/>
      </c>
      <c r="DM803" t="str">
        <f t="shared" si="1726"/>
        <v/>
      </c>
      <c r="DN803" t="str">
        <f t="shared" si="1727"/>
        <v/>
      </c>
      <c r="DO803" t="str">
        <f t="shared" si="1728"/>
        <v/>
      </c>
      <c r="DP803" t="str">
        <f t="shared" si="1729"/>
        <v/>
      </c>
      <c r="DQ803" t="str">
        <f t="shared" si="1730"/>
        <v/>
      </c>
      <c r="DR803" t="str">
        <f t="shared" si="1731"/>
        <v/>
      </c>
      <c r="DS803" t="str">
        <f t="shared" si="1732"/>
        <v/>
      </c>
      <c r="DT803" t="str">
        <f t="shared" si="1733"/>
        <v/>
      </c>
      <c r="DU803">
        <f t="shared" si="1734"/>
        <v>0</v>
      </c>
      <c r="DV803">
        <f t="shared" si="1735"/>
        <v>0</v>
      </c>
      <c r="DW803">
        <f t="shared" si="1736"/>
        <v>0</v>
      </c>
      <c r="DX803" t="str">
        <f t="shared" si="1737"/>
        <v/>
      </c>
      <c r="DY803" t="str">
        <f t="shared" si="1738"/>
        <v/>
      </c>
      <c r="DZ803" t="str">
        <f t="shared" si="1739"/>
        <v/>
      </c>
      <c r="EA803" s="5">
        <f t="shared" si="1740"/>
        <v>0</v>
      </c>
      <c r="EB803" s="3">
        <f t="shared" si="1741"/>
        <v>0</v>
      </c>
    </row>
    <row r="804" spans="2:132" x14ac:dyDescent="0.2">
      <c r="B804">
        <v>799</v>
      </c>
      <c r="C804" s="3">
        <f>Zisk!D818</f>
        <v>0</v>
      </c>
      <c r="D804">
        <f>Zisk!E818</f>
        <v>0</v>
      </c>
      <c r="E804" s="66" t="str">
        <f t="shared" si="1628"/>
        <v/>
      </c>
      <c r="F804" t="str">
        <f t="shared" si="1629"/>
        <v/>
      </c>
      <c r="G804" s="66" t="str">
        <f t="shared" si="1630"/>
        <v/>
      </c>
      <c r="J804">
        <f>VstupniParametry_SKRYT!$D$5</f>
        <v>0.02</v>
      </c>
      <c r="K804">
        <f>VstupniParametry_SKRYT!$D$6</f>
        <v>0.06</v>
      </c>
      <c r="L804">
        <f>VstupniParametry_SKRYT!$D$7</f>
        <v>0.06</v>
      </c>
      <c r="M804">
        <f>VstupniParametry_SKRYT!$D$8</f>
        <v>0.06</v>
      </c>
      <c r="N804">
        <f>VstupniParametry_SKRYT!$D$9</f>
        <v>1.7999999999999999E-2</v>
      </c>
      <c r="O804" s="27">
        <f>VstupniParametry_SKRYT!$D$10</f>
        <v>0.01</v>
      </c>
      <c r="P804" s="27">
        <f>VstupniParametry_SKRYT!$D$11</f>
        <v>0.01</v>
      </c>
      <c r="Q804" s="27">
        <f>VstupniParametry_SKRYT!$D$12</f>
        <v>0.01</v>
      </c>
      <c r="R804" s="27">
        <f>VstupniParametry_SKRYT!$D$13</f>
        <v>0.01</v>
      </c>
      <c r="S804" s="27">
        <f>VstupniParametry_SKRYT!$D$14</f>
        <v>0.01</v>
      </c>
      <c r="T804">
        <f t="shared" si="1631"/>
        <v>0</v>
      </c>
      <c r="U804">
        <f t="shared" si="1632"/>
        <v>0</v>
      </c>
      <c r="V804">
        <f t="shared" si="1633"/>
        <v>0</v>
      </c>
      <c r="W804">
        <f t="shared" si="1634"/>
        <v>0</v>
      </c>
      <c r="X804">
        <f t="shared" si="1635"/>
        <v>0</v>
      </c>
      <c r="Y804">
        <f t="shared" si="1636"/>
        <v>0</v>
      </c>
      <c r="Z804">
        <f t="shared" si="1637"/>
        <v>0</v>
      </c>
      <c r="AA804">
        <f t="shared" si="1638"/>
        <v>0</v>
      </c>
      <c r="AB804">
        <f t="shared" si="1639"/>
        <v>0</v>
      </c>
      <c r="AC804">
        <f t="shared" si="1640"/>
        <v>0</v>
      </c>
      <c r="AD804">
        <f t="shared" si="1641"/>
        <v>0</v>
      </c>
      <c r="AE804">
        <f t="shared" si="1642"/>
        <v>0</v>
      </c>
      <c r="AF804">
        <f t="shared" si="1643"/>
        <v>0</v>
      </c>
      <c r="AG804">
        <f t="shared" si="1644"/>
        <v>0</v>
      </c>
      <c r="AH804">
        <f t="shared" si="1645"/>
        <v>0</v>
      </c>
      <c r="AI804">
        <f t="shared" si="1646"/>
        <v>0</v>
      </c>
      <c r="AJ804">
        <f t="shared" si="1647"/>
        <v>0</v>
      </c>
      <c r="AK804">
        <f t="shared" si="1648"/>
        <v>0</v>
      </c>
      <c r="AL804">
        <f t="shared" si="1649"/>
        <v>0</v>
      </c>
      <c r="AM804">
        <f t="shared" si="1650"/>
        <v>0</v>
      </c>
      <c r="AN804">
        <f t="shared" si="1651"/>
        <v>0</v>
      </c>
      <c r="AO804">
        <f t="shared" si="1652"/>
        <v>0</v>
      </c>
      <c r="AP804">
        <f t="shared" si="1653"/>
        <v>0</v>
      </c>
      <c r="AQ804">
        <f t="shared" si="1654"/>
        <v>0</v>
      </c>
      <c r="AR804">
        <f t="shared" si="1655"/>
        <v>0</v>
      </c>
      <c r="AS804">
        <f t="shared" si="1656"/>
        <v>0</v>
      </c>
      <c r="AT804">
        <f t="shared" si="1512"/>
        <v>0</v>
      </c>
      <c r="AU804">
        <f t="shared" si="1657"/>
        <v>0</v>
      </c>
      <c r="AV804">
        <f t="shared" si="1658"/>
        <v>0</v>
      </c>
      <c r="AW804">
        <f t="shared" si="1513"/>
        <v>0</v>
      </c>
      <c r="AX804">
        <f t="shared" si="1659"/>
        <v>0</v>
      </c>
      <c r="AY804">
        <f t="shared" si="1660"/>
        <v>0</v>
      </c>
      <c r="AZ804">
        <f t="shared" si="1661"/>
        <v>0</v>
      </c>
      <c r="BA804">
        <f t="shared" si="1662"/>
        <v>0</v>
      </c>
      <c r="BB804">
        <f t="shared" si="1663"/>
        <v>0</v>
      </c>
      <c r="BC804">
        <f t="shared" si="1664"/>
        <v>0</v>
      </c>
      <c r="BD804">
        <f t="shared" si="1665"/>
        <v>0</v>
      </c>
      <c r="BE804">
        <f t="shared" si="1666"/>
        <v>0</v>
      </c>
      <c r="BF804">
        <f t="shared" si="1667"/>
        <v>0</v>
      </c>
      <c r="BG804">
        <f t="shared" si="1668"/>
        <v>0</v>
      </c>
      <c r="BH804">
        <f t="shared" si="1669"/>
        <v>0</v>
      </c>
      <c r="BI804">
        <f t="shared" si="1670"/>
        <v>0</v>
      </c>
      <c r="BJ804">
        <f t="shared" si="1671"/>
        <v>0</v>
      </c>
      <c r="BK804">
        <f t="shared" si="1672"/>
        <v>0</v>
      </c>
      <c r="BL804">
        <f t="shared" si="1673"/>
        <v>0</v>
      </c>
      <c r="BM804">
        <f t="shared" si="1674"/>
        <v>0</v>
      </c>
      <c r="BN804">
        <f t="shared" si="1675"/>
        <v>0</v>
      </c>
      <c r="BO804">
        <f t="shared" si="1676"/>
        <v>0</v>
      </c>
      <c r="BP804">
        <f t="shared" si="1677"/>
        <v>0</v>
      </c>
      <c r="BQ804">
        <f t="shared" si="1678"/>
        <v>0</v>
      </c>
      <c r="BR804">
        <f t="shared" si="1679"/>
        <v>0</v>
      </c>
      <c r="BS804">
        <f t="shared" si="1680"/>
        <v>0</v>
      </c>
      <c r="BT804">
        <f t="shared" si="1681"/>
        <v>0</v>
      </c>
      <c r="BU804">
        <f t="shared" si="1682"/>
        <v>0</v>
      </c>
      <c r="BV804">
        <f t="shared" si="1683"/>
        <v>0</v>
      </c>
      <c r="BW804">
        <f t="shared" si="1684"/>
        <v>0</v>
      </c>
      <c r="BX804">
        <f t="shared" si="1685"/>
        <v>0</v>
      </c>
      <c r="BY804">
        <f t="shared" si="1686"/>
        <v>0</v>
      </c>
      <c r="BZ804">
        <f t="shared" si="1687"/>
        <v>0</v>
      </c>
      <c r="CA804">
        <f t="shared" si="1688"/>
        <v>0</v>
      </c>
      <c r="CB804">
        <f t="shared" si="1689"/>
        <v>0</v>
      </c>
      <c r="CC804">
        <f t="shared" si="1690"/>
        <v>0</v>
      </c>
      <c r="CD804">
        <f t="shared" si="1691"/>
        <v>0</v>
      </c>
      <c r="CE804">
        <f t="shared" si="1692"/>
        <v>0</v>
      </c>
      <c r="CF804">
        <f t="shared" si="1693"/>
        <v>0</v>
      </c>
      <c r="CG804">
        <f t="shared" si="1694"/>
        <v>0</v>
      </c>
      <c r="CH804">
        <f t="shared" si="1695"/>
        <v>0</v>
      </c>
      <c r="CI804">
        <f t="shared" si="1696"/>
        <v>0</v>
      </c>
      <c r="CJ804">
        <f t="shared" si="1697"/>
        <v>0</v>
      </c>
      <c r="CK804">
        <f t="shared" si="1698"/>
        <v>0</v>
      </c>
      <c r="CL804" t="str">
        <f t="shared" si="1699"/>
        <v/>
      </c>
      <c r="CM804" t="str">
        <f t="shared" si="1700"/>
        <v/>
      </c>
      <c r="CN804" t="str">
        <f t="shared" si="1701"/>
        <v/>
      </c>
      <c r="CO804" t="str">
        <f t="shared" si="1702"/>
        <v/>
      </c>
      <c r="CP804" t="str">
        <f t="shared" si="1703"/>
        <v/>
      </c>
      <c r="CQ804" t="str">
        <f t="shared" si="1704"/>
        <v/>
      </c>
      <c r="CR804" t="str">
        <f t="shared" si="1705"/>
        <v/>
      </c>
      <c r="CS804" t="str">
        <f t="shared" si="1706"/>
        <v/>
      </c>
      <c r="CT804" t="str">
        <f t="shared" si="1707"/>
        <v/>
      </c>
      <c r="CU804" t="str">
        <f t="shared" si="1708"/>
        <v/>
      </c>
      <c r="CV804" t="str">
        <f t="shared" si="1709"/>
        <v/>
      </c>
      <c r="CW804" t="str">
        <f t="shared" si="1710"/>
        <v/>
      </c>
      <c r="CX804" t="str">
        <f t="shared" si="1711"/>
        <v/>
      </c>
      <c r="CY804" t="str">
        <f t="shared" si="1712"/>
        <v/>
      </c>
      <c r="CZ804" t="str">
        <f t="shared" si="1713"/>
        <v/>
      </c>
      <c r="DA804" t="str">
        <f t="shared" si="1714"/>
        <v/>
      </c>
      <c r="DB804" t="str">
        <f t="shared" si="1715"/>
        <v/>
      </c>
      <c r="DC804" t="str">
        <f t="shared" si="1716"/>
        <v/>
      </c>
      <c r="DD804" t="str">
        <f t="shared" si="1717"/>
        <v/>
      </c>
      <c r="DE804" t="str">
        <f t="shared" si="1718"/>
        <v/>
      </c>
      <c r="DF804" t="str">
        <f t="shared" si="1719"/>
        <v/>
      </c>
      <c r="DG804" t="str">
        <f t="shared" si="1720"/>
        <v/>
      </c>
      <c r="DH804" t="str">
        <f t="shared" si="1721"/>
        <v/>
      </c>
      <c r="DI804" t="str">
        <f t="shared" si="1722"/>
        <v/>
      </c>
      <c r="DJ804" t="str">
        <f t="shared" si="1723"/>
        <v/>
      </c>
      <c r="DK804" t="str">
        <f t="shared" si="1724"/>
        <v/>
      </c>
      <c r="DL804" t="str">
        <f t="shared" si="1725"/>
        <v/>
      </c>
      <c r="DM804" t="str">
        <f t="shared" si="1726"/>
        <v/>
      </c>
      <c r="DN804" t="str">
        <f t="shared" si="1727"/>
        <v/>
      </c>
      <c r="DO804" t="str">
        <f t="shared" si="1728"/>
        <v/>
      </c>
      <c r="DP804" t="str">
        <f t="shared" si="1729"/>
        <v/>
      </c>
      <c r="DQ804" t="str">
        <f t="shared" si="1730"/>
        <v/>
      </c>
      <c r="DR804" t="str">
        <f t="shared" si="1731"/>
        <v/>
      </c>
      <c r="DS804" t="str">
        <f t="shared" si="1732"/>
        <v/>
      </c>
      <c r="DT804" t="str">
        <f t="shared" si="1733"/>
        <v/>
      </c>
      <c r="DU804">
        <f t="shared" si="1734"/>
        <v>0</v>
      </c>
      <c r="DV804">
        <f t="shared" si="1735"/>
        <v>0</v>
      </c>
      <c r="DW804">
        <f t="shared" si="1736"/>
        <v>0</v>
      </c>
      <c r="DX804" t="str">
        <f t="shared" si="1737"/>
        <v/>
      </c>
      <c r="DY804" t="str">
        <f t="shared" si="1738"/>
        <v/>
      </c>
      <c r="DZ804" t="str">
        <f t="shared" si="1739"/>
        <v/>
      </c>
      <c r="EA804" s="5">
        <f t="shared" si="1740"/>
        <v>0</v>
      </c>
      <c r="EB804" s="3">
        <f t="shared" si="1741"/>
        <v>0</v>
      </c>
    </row>
    <row r="805" spans="2:132" x14ac:dyDescent="0.2">
      <c r="B805" s="25">
        <v>800</v>
      </c>
      <c r="C805" s="26">
        <f>Zisk!D819</f>
        <v>0</v>
      </c>
      <c r="D805">
        <f>Zisk!E819</f>
        <v>0</v>
      </c>
      <c r="E805" s="66" t="str">
        <f t="shared" si="1628"/>
        <v/>
      </c>
      <c r="F805" t="str">
        <f t="shared" si="1629"/>
        <v/>
      </c>
      <c r="G805" s="66" t="str">
        <f t="shared" si="1630"/>
        <v/>
      </c>
      <c r="H805" s="25"/>
      <c r="I805" s="25"/>
      <c r="J805">
        <f>VstupniParametry_SKRYT!$D$5</f>
        <v>0.02</v>
      </c>
      <c r="K805">
        <f>VstupniParametry_SKRYT!$D$6</f>
        <v>0.06</v>
      </c>
      <c r="L805">
        <f>VstupniParametry_SKRYT!$D$7</f>
        <v>0.06</v>
      </c>
      <c r="M805">
        <f>VstupniParametry_SKRYT!$D$8</f>
        <v>0.06</v>
      </c>
      <c r="N805">
        <f>VstupniParametry_SKRYT!$D$9</f>
        <v>1.7999999999999999E-2</v>
      </c>
      <c r="O805" s="27">
        <f>VstupniParametry_SKRYT!$D$10</f>
        <v>0.01</v>
      </c>
      <c r="P805" s="27">
        <f>VstupniParametry_SKRYT!$D$11</f>
        <v>0.01</v>
      </c>
      <c r="Q805" s="27">
        <f>VstupniParametry_SKRYT!$D$12</f>
        <v>0.01</v>
      </c>
      <c r="R805" s="27">
        <f>VstupniParametry_SKRYT!$D$13</f>
        <v>0.01</v>
      </c>
      <c r="S805" s="27">
        <f>VstupniParametry_SKRYT!$D$14</f>
        <v>0.01</v>
      </c>
      <c r="T805">
        <f t="shared" si="1631"/>
        <v>0</v>
      </c>
      <c r="U805">
        <f t="shared" si="1632"/>
        <v>0</v>
      </c>
      <c r="V805">
        <f t="shared" si="1633"/>
        <v>0</v>
      </c>
      <c r="W805">
        <f t="shared" si="1634"/>
        <v>0</v>
      </c>
      <c r="X805">
        <f t="shared" si="1635"/>
        <v>0</v>
      </c>
      <c r="Y805">
        <f t="shared" si="1636"/>
        <v>0</v>
      </c>
      <c r="Z805">
        <f t="shared" si="1637"/>
        <v>0</v>
      </c>
      <c r="AA805">
        <f t="shared" si="1638"/>
        <v>0</v>
      </c>
      <c r="AB805">
        <f t="shared" si="1639"/>
        <v>0</v>
      </c>
      <c r="AC805">
        <f t="shared" si="1640"/>
        <v>0</v>
      </c>
      <c r="AD805">
        <f t="shared" si="1641"/>
        <v>0</v>
      </c>
      <c r="AE805">
        <f t="shared" si="1642"/>
        <v>0</v>
      </c>
      <c r="AF805">
        <f t="shared" si="1643"/>
        <v>0</v>
      </c>
      <c r="AG805">
        <f t="shared" si="1644"/>
        <v>0</v>
      </c>
      <c r="AH805">
        <f t="shared" si="1645"/>
        <v>0</v>
      </c>
      <c r="AI805">
        <f t="shared" si="1646"/>
        <v>0</v>
      </c>
      <c r="AJ805">
        <f t="shared" si="1647"/>
        <v>0</v>
      </c>
      <c r="AK805">
        <f t="shared" si="1648"/>
        <v>0</v>
      </c>
      <c r="AL805">
        <f t="shared" si="1649"/>
        <v>0</v>
      </c>
      <c r="AM805">
        <f t="shared" si="1650"/>
        <v>0</v>
      </c>
      <c r="AN805">
        <f t="shared" si="1651"/>
        <v>0</v>
      </c>
      <c r="AO805">
        <f t="shared" si="1652"/>
        <v>0</v>
      </c>
      <c r="AP805">
        <f t="shared" si="1653"/>
        <v>0</v>
      </c>
      <c r="AQ805">
        <f t="shared" si="1654"/>
        <v>0</v>
      </c>
      <c r="AR805">
        <f t="shared" si="1655"/>
        <v>0</v>
      </c>
      <c r="AS805">
        <f t="shared" si="1656"/>
        <v>0</v>
      </c>
      <c r="AT805">
        <f t="shared" si="1512"/>
        <v>0</v>
      </c>
      <c r="AU805">
        <f t="shared" si="1657"/>
        <v>0</v>
      </c>
      <c r="AV805">
        <f t="shared" si="1658"/>
        <v>0</v>
      </c>
      <c r="AW805">
        <f t="shared" si="1513"/>
        <v>0</v>
      </c>
      <c r="AX805">
        <f t="shared" si="1659"/>
        <v>0</v>
      </c>
      <c r="AY805">
        <f t="shared" si="1660"/>
        <v>0</v>
      </c>
      <c r="AZ805">
        <f t="shared" si="1661"/>
        <v>0</v>
      </c>
      <c r="BA805">
        <f t="shared" si="1662"/>
        <v>0</v>
      </c>
      <c r="BB805">
        <f t="shared" si="1663"/>
        <v>0</v>
      </c>
      <c r="BC805">
        <f t="shared" si="1664"/>
        <v>0</v>
      </c>
      <c r="BD805">
        <f t="shared" si="1665"/>
        <v>0</v>
      </c>
      <c r="BE805">
        <f t="shared" si="1666"/>
        <v>0</v>
      </c>
      <c r="BF805">
        <f t="shared" si="1667"/>
        <v>0</v>
      </c>
      <c r="BG805">
        <f t="shared" si="1668"/>
        <v>0</v>
      </c>
      <c r="BH805">
        <f t="shared" si="1669"/>
        <v>0</v>
      </c>
      <c r="BI805">
        <f t="shared" si="1670"/>
        <v>0</v>
      </c>
      <c r="BJ805">
        <f t="shared" si="1671"/>
        <v>0</v>
      </c>
      <c r="BK805">
        <f t="shared" si="1672"/>
        <v>0</v>
      </c>
      <c r="BL805">
        <f t="shared" si="1673"/>
        <v>0</v>
      </c>
      <c r="BM805">
        <f t="shared" si="1674"/>
        <v>0</v>
      </c>
      <c r="BN805">
        <f t="shared" si="1675"/>
        <v>0</v>
      </c>
      <c r="BO805">
        <f t="shared" si="1676"/>
        <v>0</v>
      </c>
      <c r="BP805">
        <f t="shared" si="1677"/>
        <v>0</v>
      </c>
      <c r="BQ805">
        <f t="shared" si="1678"/>
        <v>0</v>
      </c>
      <c r="BR805">
        <f t="shared" si="1679"/>
        <v>0</v>
      </c>
      <c r="BS805">
        <f t="shared" si="1680"/>
        <v>0</v>
      </c>
      <c r="BT805">
        <f t="shared" si="1681"/>
        <v>0</v>
      </c>
      <c r="BU805">
        <f t="shared" si="1682"/>
        <v>0</v>
      </c>
      <c r="BV805">
        <f t="shared" si="1683"/>
        <v>0</v>
      </c>
      <c r="BW805">
        <f t="shared" si="1684"/>
        <v>0</v>
      </c>
      <c r="BX805">
        <f t="shared" si="1685"/>
        <v>0</v>
      </c>
      <c r="BY805">
        <f t="shared" si="1686"/>
        <v>0</v>
      </c>
      <c r="BZ805">
        <f t="shared" si="1687"/>
        <v>0</v>
      </c>
      <c r="CA805">
        <f t="shared" si="1688"/>
        <v>0</v>
      </c>
      <c r="CB805">
        <f t="shared" si="1689"/>
        <v>0</v>
      </c>
      <c r="CC805">
        <f t="shared" si="1690"/>
        <v>0</v>
      </c>
      <c r="CD805">
        <f t="shared" si="1691"/>
        <v>0</v>
      </c>
      <c r="CE805">
        <f t="shared" si="1692"/>
        <v>0</v>
      </c>
      <c r="CF805">
        <f t="shared" si="1693"/>
        <v>0</v>
      </c>
      <c r="CG805">
        <f t="shared" si="1694"/>
        <v>0</v>
      </c>
      <c r="CH805">
        <f t="shared" si="1695"/>
        <v>0</v>
      </c>
      <c r="CI805">
        <f t="shared" si="1696"/>
        <v>0</v>
      </c>
      <c r="CJ805">
        <f t="shared" si="1697"/>
        <v>0</v>
      </c>
      <c r="CK805">
        <f t="shared" si="1698"/>
        <v>0</v>
      </c>
      <c r="CL805" t="str">
        <f t="shared" si="1699"/>
        <v/>
      </c>
      <c r="CM805" t="str">
        <f t="shared" si="1700"/>
        <v/>
      </c>
      <c r="CN805" t="str">
        <f t="shared" si="1701"/>
        <v/>
      </c>
      <c r="CO805" t="str">
        <f t="shared" si="1702"/>
        <v/>
      </c>
      <c r="CP805" t="str">
        <f t="shared" si="1703"/>
        <v/>
      </c>
      <c r="CQ805" t="str">
        <f t="shared" si="1704"/>
        <v/>
      </c>
      <c r="CR805" t="str">
        <f t="shared" si="1705"/>
        <v/>
      </c>
      <c r="CS805" t="str">
        <f t="shared" si="1706"/>
        <v/>
      </c>
      <c r="CT805" t="str">
        <f t="shared" si="1707"/>
        <v/>
      </c>
      <c r="CU805" t="str">
        <f t="shared" si="1708"/>
        <v/>
      </c>
      <c r="CV805" t="str">
        <f t="shared" si="1709"/>
        <v/>
      </c>
      <c r="CW805" t="str">
        <f t="shared" si="1710"/>
        <v/>
      </c>
      <c r="CX805" t="str">
        <f t="shared" si="1711"/>
        <v/>
      </c>
      <c r="CY805" t="str">
        <f t="shared" si="1712"/>
        <v/>
      </c>
      <c r="CZ805" t="str">
        <f t="shared" si="1713"/>
        <v/>
      </c>
      <c r="DA805" t="str">
        <f t="shared" si="1714"/>
        <v/>
      </c>
      <c r="DB805" t="str">
        <f t="shared" si="1715"/>
        <v/>
      </c>
      <c r="DC805" t="str">
        <f t="shared" si="1716"/>
        <v/>
      </c>
      <c r="DD805" t="str">
        <f t="shared" si="1717"/>
        <v/>
      </c>
      <c r="DE805" t="str">
        <f t="shared" si="1718"/>
        <v/>
      </c>
      <c r="DF805" t="str">
        <f t="shared" si="1719"/>
        <v/>
      </c>
      <c r="DG805" t="str">
        <f t="shared" si="1720"/>
        <v/>
      </c>
      <c r="DH805" t="str">
        <f t="shared" si="1721"/>
        <v/>
      </c>
      <c r="DI805" t="str">
        <f t="shared" si="1722"/>
        <v/>
      </c>
      <c r="DJ805" t="str">
        <f t="shared" si="1723"/>
        <v/>
      </c>
      <c r="DK805" t="str">
        <f t="shared" si="1724"/>
        <v/>
      </c>
      <c r="DL805" t="str">
        <f t="shared" si="1725"/>
        <v/>
      </c>
      <c r="DM805" t="str">
        <f t="shared" si="1726"/>
        <v/>
      </c>
      <c r="DN805" t="str">
        <f t="shared" si="1727"/>
        <v/>
      </c>
      <c r="DO805" t="str">
        <f t="shared" si="1728"/>
        <v/>
      </c>
      <c r="DP805" t="str">
        <f t="shared" si="1729"/>
        <v/>
      </c>
      <c r="DQ805" t="str">
        <f t="shared" si="1730"/>
        <v/>
      </c>
      <c r="DR805" t="str">
        <f t="shared" si="1731"/>
        <v/>
      </c>
      <c r="DS805" t="str">
        <f t="shared" si="1732"/>
        <v/>
      </c>
      <c r="DT805" t="str">
        <f t="shared" si="1733"/>
        <v/>
      </c>
      <c r="DU805">
        <f t="shared" si="1734"/>
        <v>0</v>
      </c>
      <c r="DV805">
        <f t="shared" si="1735"/>
        <v>0</v>
      </c>
      <c r="DW805">
        <f t="shared" si="1736"/>
        <v>0</v>
      </c>
      <c r="DX805" t="str">
        <f t="shared" si="1737"/>
        <v/>
      </c>
      <c r="DY805" t="str">
        <f t="shared" si="1738"/>
        <v/>
      </c>
      <c r="DZ805" t="str">
        <f t="shared" si="1739"/>
        <v/>
      </c>
      <c r="EA805" s="5">
        <f t="shared" si="1740"/>
        <v>0</v>
      </c>
      <c r="EB805" s="3">
        <f t="shared" si="1741"/>
        <v>0</v>
      </c>
    </row>
    <row r="806" spans="2:132" x14ac:dyDescent="0.2">
      <c r="B806">
        <v>801</v>
      </c>
      <c r="C806" s="3">
        <f>Zisk!D820</f>
        <v>0</v>
      </c>
      <c r="D806">
        <f>Zisk!E820</f>
        <v>0</v>
      </c>
      <c r="E806" s="66" t="str">
        <f t="shared" si="1628"/>
        <v/>
      </c>
      <c r="F806" t="str">
        <f t="shared" si="1629"/>
        <v/>
      </c>
      <c r="G806" s="66" t="str">
        <f t="shared" si="1630"/>
        <v/>
      </c>
      <c r="J806">
        <f>VstupniParametry_SKRYT!$D$5</f>
        <v>0.02</v>
      </c>
      <c r="K806">
        <f>VstupniParametry_SKRYT!$D$6</f>
        <v>0.06</v>
      </c>
      <c r="L806">
        <f>VstupniParametry_SKRYT!$D$7</f>
        <v>0.06</v>
      </c>
      <c r="M806">
        <f>VstupniParametry_SKRYT!$D$8</f>
        <v>0.06</v>
      </c>
      <c r="N806">
        <f>VstupniParametry_SKRYT!$D$9</f>
        <v>1.7999999999999999E-2</v>
      </c>
      <c r="O806" s="27">
        <f>VstupniParametry_SKRYT!$D$10</f>
        <v>0.01</v>
      </c>
      <c r="P806" s="27">
        <f>VstupniParametry_SKRYT!$D$11</f>
        <v>0.01</v>
      </c>
      <c r="Q806" s="27">
        <f>VstupniParametry_SKRYT!$D$12</f>
        <v>0.01</v>
      </c>
      <c r="R806" s="27">
        <f>VstupniParametry_SKRYT!$D$13</f>
        <v>0.01</v>
      </c>
      <c r="S806" s="27">
        <f>VstupniParametry_SKRYT!$D$14</f>
        <v>0.01</v>
      </c>
      <c r="T806">
        <f t="shared" si="1631"/>
        <v>0</v>
      </c>
      <c r="U806">
        <f t="shared" si="1632"/>
        <v>0</v>
      </c>
      <c r="V806">
        <f t="shared" si="1633"/>
        <v>0</v>
      </c>
      <c r="W806">
        <f t="shared" si="1634"/>
        <v>0</v>
      </c>
      <c r="X806">
        <f t="shared" si="1635"/>
        <v>0</v>
      </c>
      <c r="Y806">
        <f t="shared" si="1636"/>
        <v>0</v>
      </c>
      <c r="Z806">
        <f t="shared" si="1637"/>
        <v>0</v>
      </c>
      <c r="AA806">
        <f t="shared" si="1638"/>
        <v>0</v>
      </c>
      <c r="AB806">
        <f t="shared" si="1639"/>
        <v>0</v>
      </c>
      <c r="AC806">
        <f t="shared" si="1640"/>
        <v>0</v>
      </c>
      <c r="AD806">
        <f t="shared" si="1641"/>
        <v>0</v>
      </c>
      <c r="AE806">
        <f t="shared" si="1642"/>
        <v>0</v>
      </c>
      <c r="AF806">
        <f t="shared" si="1643"/>
        <v>0</v>
      </c>
      <c r="AG806">
        <f t="shared" si="1644"/>
        <v>0</v>
      </c>
      <c r="AH806">
        <f t="shared" si="1645"/>
        <v>0</v>
      </c>
      <c r="AI806">
        <f t="shared" si="1646"/>
        <v>0</v>
      </c>
      <c r="AJ806">
        <f t="shared" si="1647"/>
        <v>0</v>
      </c>
      <c r="AK806">
        <f t="shared" si="1648"/>
        <v>0</v>
      </c>
      <c r="AL806">
        <f t="shared" si="1649"/>
        <v>0</v>
      </c>
      <c r="AM806">
        <f t="shared" si="1650"/>
        <v>0</v>
      </c>
      <c r="AN806">
        <f t="shared" si="1651"/>
        <v>0</v>
      </c>
      <c r="AO806">
        <f t="shared" si="1652"/>
        <v>0</v>
      </c>
      <c r="AP806">
        <f t="shared" si="1653"/>
        <v>0</v>
      </c>
      <c r="AQ806">
        <f t="shared" si="1654"/>
        <v>0</v>
      </c>
      <c r="AR806">
        <f t="shared" si="1655"/>
        <v>0</v>
      </c>
      <c r="AS806">
        <f t="shared" si="1656"/>
        <v>0</v>
      </c>
      <c r="AT806">
        <f t="shared" si="1512"/>
        <v>0</v>
      </c>
      <c r="AU806">
        <f t="shared" si="1657"/>
        <v>0</v>
      </c>
      <c r="AV806">
        <f t="shared" si="1658"/>
        <v>0</v>
      </c>
      <c r="AW806">
        <f t="shared" si="1513"/>
        <v>0</v>
      </c>
      <c r="AX806">
        <f t="shared" si="1659"/>
        <v>0</v>
      </c>
      <c r="AY806">
        <f t="shared" si="1660"/>
        <v>0</v>
      </c>
      <c r="AZ806">
        <f t="shared" si="1661"/>
        <v>0</v>
      </c>
      <c r="BA806">
        <f t="shared" si="1662"/>
        <v>0</v>
      </c>
      <c r="BB806">
        <f t="shared" si="1663"/>
        <v>0</v>
      </c>
      <c r="BC806">
        <f t="shared" si="1664"/>
        <v>0</v>
      </c>
      <c r="BD806">
        <f t="shared" si="1665"/>
        <v>0</v>
      </c>
      <c r="BE806">
        <f t="shared" si="1666"/>
        <v>0</v>
      </c>
      <c r="BF806">
        <f t="shared" si="1667"/>
        <v>0</v>
      </c>
      <c r="BG806">
        <f t="shared" si="1668"/>
        <v>0</v>
      </c>
      <c r="BH806">
        <f t="shared" si="1669"/>
        <v>0</v>
      </c>
      <c r="BI806">
        <f t="shared" si="1670"/>
        <v>0</v>
      </c>
      <c r="BJ806">
        <f t="shared" si="1671"/>
        <v>0</v>
      </c>
      <c r="BK806">
        <f t="shared" si="1672"/>
        <v>0</v>
      </c>
      <c r="BL806">
        <f t="shared" si="1673"/>
        <v>0</v>
      </c>
      <c r="BM806">
        <f t="shared" si="1674"/>
        <v>0</v>
      </c>
      <c r="BN806">
        <f t="shared" si="1675"/>
        <v>0</v>
      </c>
      <c r="BO806">
        <f t="shared" si="1676"/>
        <v>0</v>
      </c>
      <c r="BP806">
        <f t="shared" si="1677"/>
        <v>0</v>
      </c>
      <c r="BQ806">
        <f t="shared" si="1678"/>
        <v>0</v>
      </c>
      <c r="BR806">
        <f t="shared" si="1679"/>
        <v>0</v>
      </c>
      <c r="BS806">
        <f t="shared" si="1680"/>
        <v>0</v>
      </c>
      <c r="BT806">
        <f t="shared" si="1681"/>
        <v>0</v>
      </c>
      <c r="BU806">
        <f t="shared" si="1682"/>
        <v>0</v>
      </c>
      <c r="BV806">
        <f t="shared" si="1683"/>
        <v>0</v>
      </c>
      <c r="BW806">
        <f t="shared" si="1684"/>
        <v>0</v>
      </c>
      <c r="BX806">
        <f t="shared" si="1685"/>
        <v>0</v>
      </c>
      <c r="BY806">
        <f t="shared" si="1686"/>
        <v>0</v>
      </c>
      <c r="BZ806">
        <f t="shared" si="1687"/>
        <v>0</v>
      </c>
      <c r="CA806">
        <f t="shared" si="1688"/>
        <v>0</v>
      </c>
      <c r="CB806">
        <f t="shared" si="1689"/>
        <v>0</v>
      </c>
      <c r="CC806">
        <f t="shared" si="1690"/>
        <v>0</v>
      </c>
      <c r="CD806">
        <f t="shared" si="1691"/>
        <v>0</v>
      </c>
      <c r="CE806">
        <f t="shared" si="1692"/>
        <v>0</v>
      </c>
      <c r="CF806">
        <f t="shared" si="1693"/>
        <v>0</v>
      </c>
      <c r="CG806">
        <f t="shared" si="1694"/>
        <v>0</v>
      </c>
      <c r="CH806">
        <f t="shared" si="1695"/>
        <v>0</v>
      </c>
      <c r="CI806">
        <f t="shared" si="1696"/>
        <v>0</v>
      </c>
      <c r="CJ806">
        <f t="shared" si="1697"/>
        <v>0</v>
      </c>
      <c r="CK806">
        <f t="shared" si="1698"/>
        <v>0</v>
      </c>
      <c r="CL806" t="str">
        <f t="shared" si="1699"/>
        <v/>
      </c>
      <c r="CM806" t="str">
        <f t="shared" si="1700"/>
        <v/>
      </c>
      <c r="CN806" t="str">
        <f t="shared" si="1701"/>
        <v/>
      </c>
      <c r="CO806" t="str">
        <f t="shared" si="1702"/>
        <v/>
      </c>
      <c r="CP806" t="str">
        <f t="shared" si="1703"/>
        <v/>
      </c>
      <c r="CQ806" t="str">
        <f t="shared" si="1704"/>
        <v/>
      </c>
      <c r="CR806" t="str">
        <f t="shared" si="1705"/>
        <v/>
      </c>
      <c r="CS806" t="str">
        <f t="shared" si="1706"/>
        <v/>
      </c>
      <c r="CT806" t="str">
        <f t="shared" si="1707"/>
        <v/>
      </c>
      <c r="CU806" t="str">
        <f t="shared" si="1708"/>
        <v/>
      </c>
      <c r="CV806" t="str">
        <f t="shared" si="1709"/>
        <v/>
      </c>
      <c r="CW806" t="str">
        <f t="shared" si="1710"/>
        <v/>
      </c>
      <c r="CX806" t="str">
        <f t="shared" si="1711"/>
        <v/>
      </c>
      <c r="CY806" t="str">
        <f t="shared" si="1712"/>
        <v/>
      </c>
      <c r="CZ806" t="str">
        <f t="shared" si="1713"/>
        <v/>
      </c>
      <c r="DA806" t="str">
        <f t="shared" si="1714"/>
        <v/>
      </c>
      <c r="DB806" t="str">
        <f t="shared" si="1715"/>
        <v/>
      </c>
      <c r="DC806" t="str">
        <f t="shared" si="1716"/>
        <v/>
      </c>
      <c r="DD806" t="str">
        <f t="shared" si="1717"/>
        <v/>
      </c>
      <c r="DE806" t="str">
        <f t="shared" si="1718"/>
        <v/>
      </c>
      <c r="DF806" t="str">
        <f t="shared" si="1719"/>
        <v/>
      </c>
      <c r="DG806" t="str">
        <f t="shared" si="1720"/>
        <v/>
      </c>
      <c r="DH806" t="str">
        <f t="shared" si="1721"/>
        <v/>
      </c>
      <c r="DI806" t="str">
        <f t="shared" si="1722"/>
        <v/>
      </c>
      <c r="DJ806" t="str">
        <f t="shared" si="1723"/>
        <v/>
      </c>
      <c r="DK806" t="str">
        <f t="shared" si="1724"/>
        <v/>
      </c>
      <c r="DL806" t="str">
        <f t="shared" si="1725"/>
        <v/>
      </c>
      <c r="DM806" t="str">
        <f t="shared" si="1726"/>
        <v/>
      </c>
      <c r="DN806" t="str">
        <f t="shared" si="1727"/>
        <v/>
      </c>
      <c r="DO806" t="str">
        <f t="shared" si="1728"/>
        <v/>
      </c>
      <c r="DP806" t="str">
        <f t="shared" si="1729"/>
        <v/>
      </c>
      <c r="DQ806" t="str">
        <f t="shared" si="1730"/>
        <v/>
      </c>
      <c r="DR806" t="str">
        <f t="shared" si="1731"/>
        <v/>
      </c>
      <c r="DS806" t="str">
        <f t="shared" si="1732"/>
        <v/>
      </c>
      <c r="DT806" t="str">
        <f t="shared" si="1733"/>
        <v/>
      </c>
      <c r="DU806">
        <f t="shared" si="1734"/>
        <v>0</v>
      </c>
      <c r="DV806">
        <f t="shared" si="1735"/>
        <v>0</v>
      </c>
      <c r="DW806">
        <f t="shared" si="1736"/>
        <v>0</v>
      </c>
      <c r="DX806" t="str">
        <f t="shared" si="1737"/>
        <v/>
      </c>
      <c r="DY806" t="str">
        <f t="shared" si="1738"/>
        <v/>
      </c>
      <c r="DZ806" t="str">
        <f t="shared" si="1739"/>
        <v/>
      </c>
      <c r="EA806" s="5">
        <f t="shared" si="1740"/>
        <v>0</v>
      </c>
      <c r="EB806" s="3">
        <f t="shared" si="1741"/>
        <v>0</v>
      </c>
    </row>
    <row r="807" spans="2:132" x14ac:dyDescent="0.2">
      <c r="B807" s="25">
        <v>802</v>
      </c>
      <c r="C807" s="26">
        <f>Zisk!D821</f>
        <v>0</v>
      </c>
      <c r="D807">
        <f>Zisk!E821</f>
        <v>0</v>
      </c>
      <c r="E807" s="66" t="str">
        <f t="shared" si="1628"/>
        <v/>
      </c>
      <c r="F807" t="str">
        <f t="shared" si="1629"/>
        <v/>
      </c>
      <c r="G807" s="66" t="str">
        <f t="shared" si="1630"/>
        <v/>
      </c>
      <c r="H807" s="25"/>
      <c r="I807" s="25"/>
      <c r="J807">
        <f>VstupniParametry_SKRYT!$D$5</f>
        <v>0.02</v>
      </c>
      <c r="K807">
        <f>VstupniParametry_SKRYT!$D$6</f>
        <v>0.06</v>
      </c>
      <c r="L807">
        <f>VstupniParametry_SKRYT!$D$7</f>
        <v>0.06</v>
      </c>
      <c r="M807">
        <f>VstupniParametry_SKRYT!$D$8</f>
        <v>0.06</v>
      </c>
      <c r="N807">
        <f>VstupniParametry_SKRYT!$D$9</f>
        <v>1.7999999999999999E-2</v>
      </c>
      <c r="O807" s="27">
        <f>VstupniParametry_SKRYT!$D$10</f>
        <v>0.01</v>
      </c>
      <c r="P807" s="27">
        <f>VstupniParametry_SKRYT!$D$11</f>
        <v>0.01</v>
      </c>
      <c r="Q807" s="27">
        <f>VstupniParametry_SKRYT!$D$12</f>
        <v>0.01</v>
      </c>
      <c r="R807" s="27">
        <f>VstupniParametry_SKRYT!$D$13</f>
        <v>0.01</v>
      </c>
      <c r="S807" s="27">
        <f>VstupniParametry_SKRYT!$D$14</f>
        <v>0.01</v>
      </c>
      <c r="T807">
        <f t="shared" si="1631"/>
        <v>0</v>
      </c>
      <c r="U807">
        <f t="shared" si="1632"/>
        <v>0</v>
      </c>
      <c r="V807">
        <f t="shared" si="1633"/>
        <v>0</v>
      </c>
      <c r="W807">
        <f t="shared" si="1634"/>
        <v>0</v>
      </c>
      <c r="X807">
        <f t="shared" si="1635"/>
        <v>0</v>
      </c>
      <c r="Y807">
        <f t="shared" si="1636"/>
        <v>0</v>
      </c>
      <c r="Z807">
        <f t="shared" si="1637"/>
        <v>0</v>
      </c>
      <c r="AA807">
        <f t="shared" si="1638"/>
        <v>0</v>
      </c>
      <c r="AB807">
        <f t="shared" si="1639"/>
        <v>0</v>
      </c>
      <c r="AC807">
        <f t="shared" si="1640"/>
        <v>0</v>
      </c>
      <c r="AD807">
        <f t="shared" si="1641"/>
        <v>0</v>
      </c>
      <c r="AE807">
        <f t="shared" si="1642"/>
        <v>0</v>
      </c>
      <c r="AF807">
        <f t="shared" si="1643"/>
        <v>0</v>
      </c>
      <c r="AG807">
        <f t="shared" si="1644"/>
        <v>0</v>
      </c>
      <c r="AH807">
        <f t="shared" si="1645"/>
        <v>0</v>
      </c>
      <c r="AI807">
        <f t="shared" si="1646"/>
        <v>0</v>
      </c>
      <c r="AJ807">
        <f t="shared" si="1647"/>
        <v>0</v>
      </c>
      <c r="AK807">
        <f t="shared" si="1648"/>
        <v>0</v>
      </c>
      <c r="AL807">
        <f t="shared" si="1649"/>
        <v>0</v>
      </c>
      <c r="AM807">
        <f t="shared" si="1650"/>
        <v>0</v>
      </c>
      <c r="AN807">
        <f t="shared" si="1651"/>
        <v>0</v>
      </c>
      <c r="AO807">
        <f t="shared" si="1652"/>
        <v>0</v>
      </c>
      <c r="AP807">
        <f t="shared" si="1653"/>
        <v>0</v>
      </c>
      <c r="AQ807">
        <f t="shared" si="1654"/>
        <v>0</v>
      </c>
      <c r="AR807">
        <f t="shared" si="1655"/>
        <v>0</v>
      </c>
      <c r="AS807">
        <f t="shared" si="1656"/>
        <v>0</v>
      </c>
      <c r="AT807">
        <f t="shared" si="1512"/>
        <v>0</v>
      </c>
      <c r="AU807">
        <f t="shared" si="1657"/>
        <v>0</v>
      </c>
      <c r="AV807">
        <f t="shared" si="1658"/>
        <v>0</v>
      </c>
      <c r="AW807">
        <f t="shared" si="1513"/>
        <v>0</v>
      </c>
      <c r="AX807">
        <f t="shared" si="1659"/>
        <v>0</v>
      </c>
      <c r="AY807">
        <f t="shared" si="1660"/>
        <v>0</v>
      </c>
      <c r="AZ807">
        <f t="shared" si="1661"/>
        <v>0</v>
      </c>
      <c r="BA807">
        <f t="shared" si="1662"/>
        <v>0</v>
      </c>
      <c r="BB807">
        <f t="shared" si="1663"/>
        <v>0</v>
      </c>
      <c r="BC807">
        <f t="shared" si="1664"/>
        <v>0</v>
      </c>
      <c r="BD807">
        <f t="shared" si="1665"/>
        <v>0</v>
      </c>
      <c r="BE807">
        <f t="shared" si="1666"/>
        <v>0</v>
      </c>
      <c r="BF807">
        <f t="shared" si="1667"/>
        <v>0</v>
      </c>
      <c r="BG807">
        <f t="shared" si="1668"/>
        <v>0</v>
      </c>
      <c r="BH807">
        <f t="shared" si="1669"/>
        <v>0</v>
      </c>
      <c r="BI807">
        <f t="shared" si="1670"/>
        <v>0</v>
      </c>
      <c r="BJ807">
        <f t="shared" si="1671"/>
        <v>0</v>
      </c>
      <c r="BK807">
        <f t="shared" si="1672"/>
        <v>0</v>
      </c>
      <c r="BL807">
        <f t="shared" si="1673"/>
        <v>0</v>
      </c>
      <c r="BM807">
        <f t="shared" si="1674"/>
        <v>0</v>
      </c>
      <c r="BN807">
        <f t="shared" si="1675"/>
        <v>0</v>
      </c>
      <c r="BO807">
        <f t="shared" si="1676"/>
        <v>0</v>
      </c>
      <c r="BP807">
        <f t="shared" si="1677"/>
        <v>0</v>
      </c>
      <c r="BQ807">
        <f t="shared" si="1678"/>
        <v>0</v>
      </c>
      <c r="BR807">
        <f t="shared" si="1679"/>
        <v>0</v>
      </c>
      <c r="BS807">
        <f t="shared" si="1680"/>
        <v>0</v>
      </c>
      <c r="BT807">
        <f t="shared" si="1681"/>
        <v>0</v>
      </c>
      <c r="BU807">
        <f t="shared" si="1682"/>
        <v>0</v>
      </c>
      <c r="BV807">
        <f t="shared" si="1683"/>
        <v>0</v>
      </c>
      <c r="BW807">
        <f t="shared" si="1684"/>
        <v>0</v>
      </c>
      <c r="BX807">
        <f t="shared" si="1685"/>
        <v>0</v>
      </c>
      <c r="BY807">
        <f t="shared" si="1686"/>
        <v>0</v>
      </c>
      <c r="BZ807">
        <f t="shared" si="1687"/>
        <v>0</v>
      </c>
      <c r="CA807">
        <f t="shared" si="1688"/>
        <v>0</v>
      </c>
      <c r="CB807">
        <f t="shared" si="1689"/>
        <v>0</v>
      </c>
      <c r="CC807">
        <f t="shared" si="1690"/>
        <v>0</v>
      </c>
      <c r="CD807">
        <f t="shared" si="1691"/>
        <v>0</v>
      </c>
      <c r="CE807">
        <f t="shared" si="1692"/>
        <v>0</v>
      </c>
      <c r="CF807">
        <f t="shared" si="1693"/>
        <v>0</v>
      </c>
      <c r="CG807">
        <f t="shared" si="1694"/>
        <v>0</v>
      </c>
      <c r="CH807">
        <f t="shared" si="1695"/>
        <v>0</v>
      </c>
      <c r="CI807">
        <f t="shared" si="1696"/>
        <v>0</v>
      </c>
      <c r="CJ807">
        <f t="shared" si="1697"/>
        <v>0</v>
      </c>
      <c r="CK807">
        <f t="shared" si="1698"/>
        <v>0</v>
      </c>
      <c r="CL807" t="str">
        <f t="shared" si="1699"/>
        <v/>
      </c>
      <c r="CM807" t="str">
        <f t="shared" si="1700"/>
        <v/>
      </c>
      <c r="CN807" t="str">
        <f t="shared" si="1701"/>
        <v/>
      </c>
      <c r="CO807" t="str">
        <f t="shared" si="1702"/>
        <v/>
      </c>
      <c r="CP807" t="str">
        <f t="shared" si="1703"/>
        <v/>
      </c>
      <c r="CQ807" t="str">
        <f t="shared" si="1704"/>
        <v/>
      </c>
      <c r="CR807" t="str">
        <f t="shared" si="1705"/>
        <v/>
      </c>
      <c r="CS807" t="str">
        <f t="shared" si="1706"/>
        <v/>
      </c>
      <c r="CT807" t="str">
        <f t="shared" si="1707"/>
        <v/>
      </c>
      <c r="CU807" t="str">
        <f t="shared" si="1708"/>
        <v/>
      </c>
      <c r="CV807" t="str">
        <f t="shared" si="1709"/>
        <v/>
      </c>
      <c r="CW807" t="str">
        <f t="shared" si="1710"/>
        <v/>
      </c>
      <c r="CX807" t="str">
        <f t="shared" si="1711"/>
        <v/>
      </c>
      <c r="CY807" t="str">
        <f t="shared" si="1712"/>
        <v/>
      </c>
      <c r="CZ807" t="str">
        <f t="shared" si="1713"/>
        <v/>
      </c>
      <c r="DA807" t="str">
        <f t="shared" si="1714"/>
        <v/>
      </c>
      <c r="DB807" t="str">
        <f t="shared" si="1715"/>
        <v/>
      </c>
      <c r="DC807" t="str">
        <f t="shared" si="1716"/>
        <v/>
      </c>
      <c r="DD807" t="str">
        <f t="shared" si="1717"/>
        <v/>
      </c>
      <c r="DE807" t="str">
        <f t="shared" si="1718"/>
        <v/>
      </c>
      <c r="DF807" t="str">
        <f t="shared" si="1719"/>
        <v/>
      </c>
      <c r="DG807" t="str">
        <f t="shared" si="1720"/>
        <v/>
      </c>
      <c r="DH807" t="str">
        <f t="shared" si="1721"/>
        <v/>
      </c>
      <c r="DI807" t="str">
        <f t="shared" si="1722"/>
        <v/>
      </c>
      <c r="DJ807" t="str">
        <f t="shared" si="1723"/>
        <v/>
      </c>
      <c r="DK807" t="str">
        <f t="shared" si="1724"/>
        <v/>
      </c>
      <c r="DL807" t="str">
        <f t="shared" si="1725"/>
        <v/>
      </c>
      <c r="DM807" t="str">
        <f t="shared" si="1726"/>
        <v/>
      </c>
      <c r="DN807" t="str">
        <f t="shared" si="1727"/>
        <v/>
      </c>
      <c r="DO807" t="str">
        <f t="shared" si="1728"/>
        <v/>
      </c>
      <c r="DP807" t="str">
        <f t="shared" si="1729"/>
        <v/>
      </c>
      <c r="DQ807" t="str">
        <f t="shared" si="1730"/>
        <v/>
      </c>
      <c r="DR807" t="str">
        <f t="shared" si="1731"/>
        <v/>
      </c>
      <c r="DS807" t="str">
        <f t="shared" si="1732"/>
        <v/>
      </c>
      <c r="DT807" t="str">
        <f t="shared" si="1733"/>
        <v/>
      </c>
      <c r="DU807">
        <f t="shared" si="1734"/>
        <v>0</v>
      </c>
      <c r="DV807">
        <f t="shared" si="1735"/>
        <v>0</v>
      </c>
      <c r="DW807">
        <f t="shared" si="1736"/>
        <v>0</v>
      </c>
      <c r="DX807" t="str">
        <f t="shared" si="1737"/>
        <v/>
      </c>
      <c r="DY807" t="str">
        <f t="shared" si="1738"/>
        <v/>
      </c>
      <c r="DZ807" t="str">
        <f t="shared" si="1739"/>
        <v/>
      </c>
      <c r="EA807" s="5">
        <f t="shared" si="1740"/>
        <v>0</v>
      </c>
      <c r="EB807" s="3">
        <f t="shared" si="1741"/>
        <v>0</v>
      </c>
    </row>
    <row r="808" spans="2:132" x14ac:dyDescent="0.2">
      <c r="B808">
        <v>803</v>
      </c>
      <c r="C808" s="3">
        <f>Zisk!D822</f>
        <v>0</v>
      </c>
      <c r="D808">
        <f>Zisk!E822</f>
        <v>0</v>
      </c>
      <c r="E808" s="66" t="str">
        <f t="shared" si="1628"/>
        <v/>
      </c>
      <c r="F808" t="str">
        <f t="shared" si="1629"/>
        <v/>
      </c>
      <c r="G808" s="66" t="str">
        <f t="shared" si="1630"/>
        <v/>
      </c>
      <c r="J808">
        <f>VstupniParametry_SKRYT!$D$5</f>
        <v>0.02</v>
      </c>
      <c r="K808">
        <f>VstupniParametry_SKRYT!$D$6</f>
        <v>0.06</v>
      </c>
      <c r="L808">
        <f>VstupniParametry_SKRYT!$D$7</f>
        <v>0.06</v>
      </c>
      <c r="M808">
        <f>VstupniParametry_SKRYT!$D$8</f>
        <v>0.06</v>
      </c>
      <c r="N808">
        <f>VstupniParametry_SKRYT!$D$9</f>
        <v>1.7999999999999999E-2</v>
      </c>
      <c r="O808" s="27">
        <f>VstupniParametry_SKRYT!$D$10</f>
        <v>0.01</v>
      </c>
      <c r="P808" s="27">
        <f>VstupniParametry_SKRYT!$D$11</f>
        <v>0.01</v>
      </c>
      <c r="Q808" s="27">
        <f>VstupniParametry_SKRYT!$D$12</f>
        <v>0.01</v>
      </c>
      <c r="R808" s="27">
        <f>VstupniParametry_SKRYT!$D$13</f>
        <v>0.01</v>
      </c>
      <c r="S808" s="27">
        <f>VstupniParametry_SKRYT!$D$14</f>
        <v>0.01</v>
      </c>
      <c r="T808">
        <f t="shared" si="1631"/>
        <v>0</v>
      </c>
      <c r="U808">
        <f t="shared" si="1632"/>
        <v>0</v>
      </c>
      <c r="V808">
        <f t="shared" si="1633"/>
        <v>0</v>
      </c>
      <c r="W808">
        <f t="shared" si="1634"/>
        <v>0</v>
      </c>
      <c r="X808">
        <f t="shared" si="1635"/>
        <v>0</v>
      </c>
      <c r="Y808">
        <f t="shared" si="1636"/>
        <v>0</v>
      </c>
      <c r="Z808">
        <f t="shared" si="1637"/>
        <v>0</v>
      </c>
      <c r="AA808">
        <f t="shared" si="1638"/>
        <v>0</v>
      </c>
      <c r="AB808">
        <f t="shared" si="1639"/>
        <v>0</v>
      </c>
      <c r="AC808">
        <f t="shared" si="1640"/>
        <v>0</v>
      </c>
      <c r="AD808">
        <f t="shared" si="1641"/>
        <v>0</v>
      </c>
      <c r="AE808">
        <f t="shared" si="1642"/>
        <v>0</v>
      </c>
      <c r="AF808">
        <f t="shared" si="1643"/>
        <v>0</v>
      </c>
      <c r="AG808">
        <f t="shared" si="1644"/>
        <v>0</v>
      </c>
      <c r="AH808">
        <f t="shared" si="1645"/>
        <v>0</v>
      </c>
      <c r="AI808">
        <f t="shared" si="1646"/>
        <v>0</v>
      </c>
      <c r="AJ808">
        <f t="shared" si="1647"/>
        <v>0</v>
      </c>
      <c r="AK808">
        <f t="shared" si="1648"/>
        <v>0</v>
      </c>
      <c r="AL808">
        <f t="shared" si="1649"/>
        <v>0</v>
      </c>
      <c r="AM808">
        <f t="shared" si="1650"/>
        <v>0</v>
      </c>
      <c r="AN808">
        <f t="shared" si="1651"/>
        <v>0</v>
      </c>
      <c r="AO808">
        <f t="shared" si="1652"/>
        <v>0</v>
      </c>
      <c r="AP808">
        <f t="shared" si="1653"/>
        <v>0</v>
      </c>
      <c r="AQ808">
        <f t="shared" si="1654"/>
        <v>0</v>
      </c>
      <c r="AR808">
        <f t="shared" si="1655"/>
        <v>0</v>
      </c>
      <c r="AS808">
        <f t="shared" si="1656"/>
        <v>0</v>
      </c>
      <c r="AT808">
        <f t="shared" si="1512"/>
        <v>0</v>
      </c>
      <c r="AU808">
        <f t="shared" si="1657"/>
        <v>0</v>
      </c>
      <c r="AV808">
        <f t="shared" si="1658"/>
        <v>0</v>
      </c>
      <c r="AW808">
        <f t="shared" si="1513"/>
        <v>0</v>
      </c>
      <c r="AX808">
        <f t="shared" si="1659"/>
        <v>0</v>
      </c>
      <c r="AY808">
        <f t="shared" si="1660"/>
        <v>0</v>
      </c>
      <c r="AZ808">
        <f t="shared" si="1661"/>
        <v>0</v>
      </c>
      <c r="BA808">
        <f t="shared" si="1662"/>
        <v>0</v>
      </c>
      <c r="BB808">
        <f t="shared" si="1663"/>
        <v>0</v>
      </c>
      <c r="BC808">
        <f t="shared" si="1664"/>
        <v>0</v>
      </c>
      <c r="BD808">
        <f t="shared" si="1665"/>
        <v>0</v>
      </c>
      <c r="BE808">
        <f t="shared" si="1666"/>
        <v>0</v>
      </c>
      <c r="BF808">
        <f t="shared" si="1667"/>
        <v>0</v>
      </c>
      <c r="BG808">
        <f t="shared" si="1668"/>
        <v>0</v>
      </c>
      <c r="BH808">
        <f t="shared" si="1669"/>
        <v>0</v>
      </c>
      <c r="BI808">
        <f t="shared" si="1670"/>
        <v>0</v>
      </c>
      <c r="BJ808">
        <f t="shared" si="1671"/>
        <v>0</v>
      </c>
      <c r="BK808">
        <f t="shared" si="1672"/>
        <v>0</v>
      </c>
      <c r="BL808">
        <f t="shared" si="1673"/>
        <v>0</v>
      </c>
      <c r="BM808">
        <f t="shared" si="1674"/>
        <v>0</v>
      </c>
      <c r="BN808">
        <f t="shared" si="1675"/>
        <v>0</v>
      </c>
      <c r="BO808">
        <f t="shared" si="1676"/>
        <v>0</v>
      </c>
      <c r="BP808">
        <f t="shared" si="1677"/>
        <v>0</v>
      </c>
      <c r="BQ808">
        <f t="shared" si="1678"/>
        <v>0</v>
      </c>
      <c r="BR808">
        <f t="shared" si="1679"/>
        <v>0</v>
      </c>
      <c r="BS808">
        <f t="shared" si="1680"/>
        <v>0</v>
      </c>
      <c r="BT808">
        <f t="shared" si="1681"/>
        <v>0</v>
      </c>
      <c r="BU808">
        <f t="shared" si="1682"/>
        <v>0</v>
      </c>
      <c r="BV808">
        <f t="shared" si="1683"/>
        <v>0</v>
      </c>
      <c r="BW808">
        <f t="shared" si="1684"/>
        <v>0</v>
      </c>
      <c r="BX808">
        <f t="shared" si="1685"/>
        <v>0</v>
      </c>
      <c r="BY808">
        <f t="shared" si="1686"/>
        <v>0</v>
      </c>
      <c r="BZ808">
        <f t="shared" si="1687"/>
        <v>0</v>
      </c>
      <c r="CA808">
        <f t="shared" si="1688"/>
        <v>0</v>
      </c>
      <c r="CB808">
        <f t="shared" si="1689"/>
        <v>0</v>
      </c>
      <c r="CC808">
        <f t="shared" si="1690"/>
        <v>0</v>
      </c>
      <c r="CD808">
        <f t="shared" si="1691"/>
        <v>0</v>
      </c>
      <c r="CE808">
        <f t="shared" si="1692"/>
        <v>0</v>
      </c>
      <c r="CF808">
        <f t="shared" si="1693"/>
        <v>0</v>
      </c>
      <c r="CG808">
        <f t="shared" si="1694"/>
        <v>0</v>
      </c>
      <c r="CH808">
        <f t="shared" si="1695"/>
        <v>0</v>
      </c>
      <c r="CI808">
        <f t="shared" si="1696"/>
        <v>0</v>
      </c>
      <c r="CJ808">
        <f t="shared" si="1697"/>
        <v>0</v>
      </c>
      <c r="CK808">
        <f t="shared" si="1698"/>
        <v>0</v>
      </c>
      <c r="CL808" t="str">
        <f t="shared" si="1699"/>
        <v/>
      </c>
      <c r="CM808" t="str">
        <f t="shared" si="1700"/>
        <v/>
      </c>
      <c r="CN808" t="str">
        <f t="shared" si="1701"/>
        <v/>
      </c>
      <c r="CO808" t="str">
        <f t="shared" si="1702"/>
        <v/>
      </c>
      <c r="CP808" t="str">
        <f t="shared" si="1703"/>
        <v/>
      </c>
      <c r="CQ808" t="str">
        <f t="shared" si="1704"/>
        <v/>
      </c>
      <c r="CR808" t="str">
        <f t="shared" si="1705"/>
        <v/>
      </c>
      <c r="CS808" t="str">
        <f t="shared" si="1706"/>
        <v/>
      </c>
      <c r="CT808" t="str">
        <f t="shared" si="1707"/>
        <v/>
      </c>
      <c r="CU808" t="str">
        <f t="shared" si="1708"/>
        <v/>
      </c>
      <c r="CV808" t="str">
        <f t="shared" si="1709"/>
        <v/>
      </c>
      <c r="CW808" t="str">
        <f t="shared" si="1710"/>
        <v/>
      </c>
      <c r="CX808" t="str">
        <f t="shared" si="1711"/>
        <v/>
      </c>
      <c r="CY808" t="str">
        <f t="shared" si="1712"/>
        <v/>
      </c>
      <c r="CZ808" t="str">
        <f t="shared" si="1713"/>
        <v/>
      </c>
      <c r="DA808" t="str">
        <f t="shared" si="1714"/>
        <v/>
      </c>
      <c r="DB808" t="str">
        <f t="shared" si="1715"/>
        <v/>
      </c>
      <c r="DC808" t="str">
        <f t="shared" si="1716"/>
        <v/>
      </c>
      <c r="DD808" t="str">
        <f t="shared" si="1717"/>
        <v/>
      </c>
      <c r="DE808" t="str">
        <f t="shared" si="1718"/>
        <v/>
      </c>
      <c r="DF808" t="str">
        <f t="shared" si="1719"/>
        <v/>
      </c>
      <c r="DG808" t="str">
        <f t="shared" si="1720"/>
        <v/>
      </c>
      <c r="DH808" t="str">
        <f t="shared" si="1721"/>
        <v/>
      </c>
      <c r="DI808" t="str">
        <f t="shared" si="1722"/>
        <v/>
      </c>
      <c r="DJ808" t="str">
        <f t="shared" si="1723"/>
        <v/>
      </c>
      <c r="DK808" t="str">
        <f t="shared" si="1724"/>
        <v/>
      </c>
      <c r="DL808" t="str">
        <f t="shared" si="1725"/>
        <v/>
      </c>
      <c r="DM808" t="str">
        <f t="shared" si="1726"/>
        <v/>
      </c>
      <c r="DN808" t="str">
        <f t="shared" si="1727"/>
        <v/>
      </c>
      <c r="DO808" t="str">
        <f t="shared" si="1728"/>
        <v/>
      </c>
      <c r="DP808" t="str">
        <f t="shared" si="1729"/>
        <v/>
      </c>
      <c r="DQ808" t="str">
        <f t="shared" si="1730"/>
        <v/>
      </c>
      <c r="DR808" t="str">
        <f t="shared" si="1731"/>
        <v/>
      </c>
      <c r="DS808" t="str">
        <f t="shared" si="1732"/>
        <v/>
      </c>
      <c r="DT808" t="str">
        <f t="shared" si="1733"/>
        <v/>
      </c>
      <c r="DU808">
        <f t="shared" si="1734"/>
        <v>0</v>
      </c>
      <c r="DV808">
        <f t="shared" si="1735"/>
        <v>0</v>
      </c>
      <c r="DW808">
        <f t="shared" si="1736"/>
        <v>0</v>
      </c>
      <c r="DX808" t="str">
        <f t="shared" si="1737"/>
        <v/>
      </c>
      <c r="DY808" t="str">
        <f t="shared" si="1738"/>
        <v/>
      </c>
      <c r="DZ808" t="str">
        <f t="shared" si="1739"/>
        <v/>
      </c>
      <c r="EA808" s="5">
        <f t="shared" si="1740"/>
        <v>0</v>
      </c>
      <c r="EB808" s="3">
        <f t="shared" si="1741"/>
        <v>0</v>
      </c>
    </row>
    <row r="809" spans="2:132" x14ac:dyDescent="0.2">
      <c r="B809" s="25">
        <v>804</v>
      </c>
      <c r="C809" s="26">
        <f>Zisk!D823</f>
        <v>0</v>
      </c>
      <c r="D809">
        <f>Zisk!E823</f>
        <v>0</v>
      </c>
      <c r="E809" s="66" t="str">
        <f t="shared" si="1628"/>
        <v/>
      </c>
      <c r="F809" t="str">
        <f t="shared" si="1629"/>
        <v/>
      </c>
      <c r="G809" s="66" t="str">
        <f t="shared" si="1630"/>
        <v/>
      </c>
      <c r="H809" s="25"/>
      <c r="I809" s="25"/>
      <c r="J809">
        <f>VstupniParametry_SKRYT!$D$5</f>
        <v>0.02</v>
      </c>
      <c r="K809">
        <f>VstupniParametry_SKRYT!$D$6</f>
        <v>0.06</v>
      </c>
      <c r="L809">
        <f>VstupniParametry_SKRYT!$D$7</f>
        <v>0.06</v>
      </c>
      <c r="M809">
        <f>VstupniParametry_SKRYT!$D$8</f>
        <v>0.06</v>
      </c>
      <c r="N809">
        <f>VstupniParametry_SKRYT!$D$9</f>
        <v>1.7999999999999999E-2</v>
      </c>
      <c r="O809" s="27">
        <f>VstupniParametry_SKRYT!$D$10</f>
        <v>0.01</v>
      </c>
      <c r="P809" s="27">
        <f>VstupniParametry_SKRYT!$D$11</f>
        <v>0.01</v>
      </c>
      <c r="Q809" s="27">
        <f>VstupniParametry_SKRYT!$D$12</f>
        <v>0.01</v>
      </c>
      <c r="R809" s="27">
        <f>VstupniParametry_SKRYT!$D$13</f>
        <v>0.01</v>
      </c>
      <c r="S809" s="27">
        <f>VstupniParametry_SKRYT!$D$14</f>
        <v>0.01</v>
      </c>
      <c r="T809">
        <f t="shared" si="1631"/>
        <v>0</v>
      </c>
      <c r="U809">
        <f t="shared" si="1632"/>
        <v>0</v>
      </c>
      <c r="V809">
        <f t="shared" si="1633"/>
        <v>0</v>
      </c>
      <c r="W809">
        <f t="shared" si="1634"/>
        <v>0</v>
      </c>
      <c r="X809">
        <f t="shared" si="1635"/>
        <v>0</v>
      </c>
      <c r="Y809">
        <f t="shared" si="1636"/>
        <v>0</v>
      </c>
      <c r="Z809">
        <f t="shared" si="1637"/>
        <v>0</v>
      </c>
      <c r="AA809">
        <f t="shared" si="1638"/>
        <v>0</v>
      </c>
      <c r="AB809">
        <f t="shared" si="1639"/>
        <v>0</v>
      </c>
      <c r="AC809">
        <f t="shared" si="1640"/>
        <v>0</v>
      </c>
      <c r="AD809">
        <f t="shared" si="1641"/>
        <v>0</v>
      </c>
      <c r="AE809">
        <f t="shared" si="1642"/>
        <v>0</v>
      </c>
      <c r="AF809">
        <f t="shared" si="1643"/>
        <v>0</v>
      </c>
      <c r="AG809">
        <f t="shared" si="1644"/>
        <v>0</v>
      </c>
      <c r="AH809">
        <f t="shared" si="1645"/>
        <v>0</v>
      </c>
      <c r="AI809">
        <f t="shared" si="1646"/>
        <v>0</v>
      </c>
      <c r="AJ809">
        <f t="shared" si="1647"/>
        <v>0</v>
      </c>
      <c r="AK809">
        <f t="shared" si="1648"/>
        <v>0</v>
      </c>
      <c r="AL809">
        <f t="shared" si="1649"/>
        <v>0</v>
      </c>
      <c r="AM809">
        <f t="shared" si="1650"/>
        <v>0</v>
      </c>
      <c r="AN809">
        <f t="shared" si="1651"/>
        <v>0</v>
      </c>
      <c r="AO809">
        <f t="shared" si="1652"/>
        <v>0</v>
      </c>
      <c r="AP809">
        <f t="shared" si="1653"/>
        <v>0</v>
      </c>
      <c r="AQ809">
        <f t="shared" si="1654"/>
        <v>0</v>
      </c>
      <c r="AR809">
        <f t="shared" si="1655"/>
        <v>0</v>
      </c>
      <c r="AS809">
        <f t="shared" si="1656"/>
        <v>0</v>
      </c>
      <c r="AT809">
        <f t="shared" si="1512"/>
        <v>0</v>
      </c>
      <c r="AU809">
        <f t="shared" si="1657"/>
        <v>0</v>
      </c>
      <c r="AV809">
        <f t="shared" si="1658"/>
        <v>0</v>
      </c>
      <c r="AW809">
        <f t="shared" si="1513"/>
        <v>0</v>
      </c>
      <c r="AX809">
        <f t="shared" si="1659"/>
        <v>0</v>
      </c>
      <c r="AY809">
        <f t="shared" si="1660"/>
        <v>0</v>
      </c>
      <c r="AZ809">
        <f t="shared" si="1661"/>
        <v>0</v>
      </c>
      <c r="BA809">
        <f t="shared" si="1662"/>
        <v>0</v>
      </c>
      <c r="BB809">
        <f t="shared" si="1663"/>
        <v>0</v>
      </c>
      <c r="BC809">
        <f t="shared" si="1664"/>
        <v>0</v>
      </c>
      <c r="BD809">
        <f t="shared" si="1665"/>
        <v>0</v>
      </c>
      <c r="BE809">
        <f t="shared" si="1666"/>
        <v>0</v>
      </c>
      <c r="BF809">
        <f t="shared" si="1667"/>
        <v>0</v>
      </c>
      <c r="BG809">
        <f t="shared" si="1668"/>
        <v>0</v>
      </c>
      <c r="BH809">
        <f t="shared" si="1669"/>
        <v>0</v>
      </c>
      <c r="BI809">
        <f t="shared" si="1670"/>
        <v>0</v>
      </c>
      <c r="BJ809">
        <f t="shared" si="1671"/>
        <v>0</v>
      </c>
      <c r="BK809">
        <f t="shared" si="1672"/>
        <v>0</v>
      </c>
      <c r="BL809">
        <f t="shared" si="1673"/>
        <v>0</v>
      </c>
      <c r="BM809">
        <f t="shared" si="1674"/>
        <v>0</v>
      </c>
      <c r="BN809">
        <f t="shared" si="1675"/>
        <v>0</v>
      </c>
      <c r="BO809">
        <f t="shared" si="1676"/>
        <v>0</v>
      </c>
      <c r="BP809">
        <f t="shared" si="1677"/>
        <v>0</v>
      </c>
      <c r="BQ809">
        <f t="shared" si="1678"/>
        <v>0</v>
      </c>
      <c r="BR809">
        <f t="shared" si="1679"/>
        <v>0</v>
      </c>
      <c r="BS809">
        <f t="shared" si="1680"/>
        <v>0</v>
      </c>
      <c r="BT809">
        <f t="shared" si="1681"/>
        <v>0</v>
      </c>
      <c r="BU809">
        <f t="shared" si="1682"/>
        <v>0</v>
      </c>
      <c r="BV809">
        <f t="shared" si="1683"/>
        <v>0</v>
      </c>
      <c r="BW809">
        <f t="shared" si="1684"/>
        <v>0</v>
      </c>
      <c r="BX809">
        <f t="shared" si="1685"/>
        <v>0</v>
      </c>
      <c r="BY809">
        <f t="shared" si="1686"/>
        <v>0</v>
      </c>
      <c r="BZ809">
        <f t="shared" si="1687"/>
        <v>0</v>
      </c>
      <c r="CA809">
        <f t="shared" si="1688"/>
        <v>0</v>
      </c>
      <c r="CB809">
        <f t="shared" si="1689"/>
        <v>0</v>
      </c>
      <c r="CC809">
        <f t="shared" si="1690"/>
        <v>0</v>
      </c>
      <c r="CD809">
        <f t="shared" si="1691"/>
        <v>0</v>
      </c>
      <c r="CE809">
        <f t="shared" si="1692"/>
        <v>0</v>
      </c>
      <c r="CF809">
        <f t="shared" si="1693"/>
        <v>0</v>
      </c>
      <c r="CG809">
        <f t="shared" si="1694"/>
        <v>0</v>
      </c>
      <c r="CH809">
        <f t="shared" si="1695"/>
        <v>0</v>
      </c>
      <c r="CI809">
        <f t="shared" si="1696"/>
        <v>0</v>
      </c>
      <c r="CJ809">
        <f t="shared" si="1697"/>
        <v>0</v>
      </c>
      <c r="CK809">
        <f t="shared" si="1698"/>
        <v>0</v>
      </c>
      <c r="CL809" t="str">
        <f t="shared" si="1699"/>
        <v/>
      </c>
      <c r="CM809" t="str">
        <f t="shared" si="1700"/>
        <v/>
      </c>
      <c r="CN809" t="str">
        <f t="shared" si="1701"/>
        <v/>
      </c>
      <c r="CO809" t="str">
        <f t="shared" si="1702"/>
        <v/>
      </c>
      <c r="CP809" t="str">
        <f t="shared" si="1703"/>
        <v/>
      </c>
      <c r="CQ809" t="str">
        <f t="shared" si="1704"/>
        <v/>
      </c>
      <c r="CR809" t="str">
        <f t="shared" si="1705"/>
        <v/>
      </c>
      <c r="CS809" t="str">
        <f t="shared" si="1706"/>
        <v/>
      </c>
      <c r="CT809" t="str">
        <f t="shared" si="1707"/>
        <v/>
      </c>
      <c r="CU809" t="str">
        <f t="shared" si="1708"/>
        <v/>
      </c>
      <c r="CV809" t="str">
        <f t="shared" si="1709"/>
        <v/>
      </c>
      <c r="CW809" t="str">
        <f t="shared" si="1710"/>
        <v/>
      </c>
      <c r="CX809" t="str">
        <f t="shared" si="1711"/>
        <v/>
      </c>
      <c r="CY809" t="str">
        <f t="shared" si="1712"/>
        <v/>
      </c>
      <c r="CZ809" t="str">
        <f t="shared" si="1713"/>
        <v/>
      </c>
      <c r="DA809" t="str">
        <f t="shared" si="1714"/>
        <v/>
      </c>
      <c r="DB809" t="str">
        <f t="shared" si="1715"/>
        <v/>
      </c>
      <c r="DC809" t="str">
        <f t="shared" si="1716"/>
        <v/>
      </c>
      <c r="DD809" t="str">
        <f t="shared" si="1717"/>
        <v/>
      </c>
      <c r="DE809" t="str">
        <f t="shared" si="1718"/>
        <v/>
      </c>
      <c r="DF809" t="str">
        <f t="shared" si="1719"/>
        <v/>
      </c>
      <c r="DG809" t="str">
        <f t="shared" si="1720"/>
        <v/>
      </c>
      <c r="DH809" t="str">
        <f t="shared" si="1721"/>
        <v/>
      </c>
      <c r="DI809" t="str">
        <f t="shared" si="1722"/>
        <v/>
      </c>
      <c r="DJ809" t="str">
        <f t="shared" si="1723"/>
        <v/>
      </c>
      <c r="DK809" t="str">
        <f t="shared" si="1724"/>
        <v/>
      </c>
      <c r="DL809" t="str">
        <f t="shared" si="1725"/>
        <v/>
      </c>
      <c r="DM809" t="str">
        <f t="shared" si="1726"/>
        <v/>
      </c>
      <c r="DN809" t="str">
        <f t="shared" si="1727"/>
        <v/>
      </c>
      <c r="DO809" t="str">
        <f t="shared" si="1728"/>
        <v/>
      </c>
      <c r="DP809" t="str">
        <f t="shared" si="1729"/>
        <v/>
      </c>
      <c r="DQ809" t="str">
        <f t="shared" si="1730"/>
        <v/>
      </c>
      <c r="DR809" t="str">
        <f t="shared" si="1731"/>
        <v/>
      </c>
      <c r="DS809" t="str">
        <f t="shared" si="1732"/>
        <v/>
      </c>
      <c r="DT809" t="str">
        <f t="shared" si="1733"/>
        <v/>
      </c>
      <c r="DU809">
        <f t="shared" si="1734"/>
        <v>0</v>
      </c>
      <c r="DV809">
        <f t="shared" si="1735"/>
        <v>0</v>
      </c>
      <c r="DW809">
        <f t="shared" si="1736"/>
        <v>0</v>
      </c>
      <c r="DX809" t="str">
        <f t="shared" si="1737"/>
        <v/>
      </c>
      <c r="DY809" t="str">
        <f t="shared" si="1738"/>
        <v/>
      </c>
      <c r="DZ809" t="str">
        <f t="shared" si="1739"/>
        <v/>
      </c>
      <c r="EA809" s="5">
        <f t="shared" si="1740"/>
        <v>0</v>
      </c>
      <c r="EB809" s="3">
        <f t="shared" si="1741"/>
        <v>0</v>
      </c>
    </row>
    <row r="810" spans="2:132" x14ac:dyDescent="0.2">
      <c r="B810">
        <v>805</v>
      </c>
      <c r="C810" s="3">
        <f>Zisk!D824</f>
        <v>0</v>
      </c>
      <c r="D810">
        <f>Zisk!E824</f>
        <v>0</v>
      </c>
      <c r="E810" s="66" t="str">
        <f t="shared" si="1628"/>
        <v/>
      </c>
      <c r="F810" t="str">
        <f t="shared" si="1629"/>
        <v/>
      </c>
      <c r="G810" s="66" t="str">
        <f t="shared" si="1630"/>
        <v/>
      </c>
      <c r="J810">
        <f>VstupniParametry_SKRYT!$D$5</f>
        <v>0.02</v>
      </c>
      <c r="K810">
        <f>VstupniParametry_SKRYT!$D$6</f>
        <v>0.06</v>
      </c>
      <c r="L810">
        <f>VstupniParametry_SKRYT!$D$7</f>
        <v>0.06</v>
      </c>
      <c r="M810">
        <f>VstupniParametry_SKRYT!$D$8</f>
        <v>0.06</v>
      </c>
      <c r="N810">
        <f>VstupniParametry_SKRYT!$D$9</f>
        <v>1.7999999999999999E-2</v>
      </c>
      <c r="O810" s="27">
        <f>VstupniParametry_SKRYT!$D$10</f>
        <v>0.01</v>
      </c>
      <c r="P810" s="27">
        <f>VstupniParametry_SKRYT!$D$11</f>
        <v>0.01</v>
      </c>
      <c r="Q810" s="27">
        <f>VstupniParametry_SKRYT!$D$12</f>
        <v>0.01</v>
      </c>
      <c r="R810" s="27">
        <f>VstupniParametry_SKRYT!$D$13</f>
        <v>0.01</v>
      </c>
      <c r="S810" s="27">
        <f>VstupniParametry_SKRYT!$D$14</f>
        <v>0.01</v>
      </c>
      <c r="T810">
        <f t="shared" si="1631"/>
        <v>0</v>
      </c>
      <c r="U810">
        <f t="shared" si="1632"/>
        <v>0</v>
      </c>
      <c r="V810">
        <f t="shared" si="1633"/>
        <v>0</v>
      </c>
      <c r="W810">
        <f t="shared" si="1634"/>
        <v>0</v>
      </c>
      <c r="X810">
        <f t="shared" si="1635"/>
        <v>0</v>
      </c>
      <c r="Y810">
        <f t="shared" si="1636"/>
        <v>0</v>
      </c>
      <c r="Z810">
        <f t="shared" si="1637"/>
        <v>0</v>
      </c>
      <c r="AA810">
        <f t="shared" si="1638"/>
        <v>0</v>
      </c>
      <c r="AB810">
        <f t="shared" si="1639"/>
        <v>0</v>
      </c>
      <c r="AC810">
        <f t="shared" si="1640"/>
        <v>0</v>
      </c>
      <c r="AD810">
        <f t="shared" si="1641"/>
        <v>0</v>
      </c>
      <c r="AE810">
        <f t="shared" si="1642"/>
        <v>0</v>
      </c>
      <c r="AF810">
        <f t="shared" si="1643"/>
        <v>0</v>
      </c>
      <c r="AG810">
        <f t="shared" si="1644"/>
        <v>0</v>
      </c>
      <c r="AH810">
        <f t="shared" si="1645"/>
        <v>0</v>
      </c>
      <c r="AI810">
        <f t="shared" si="1646"/>
        <v>0</v>
      </c>
      <c r="AJ810">
        <f t="shared" si="1647"/>
        <v>0</v>
      </c>
      <c r="AK810">
        <f t="shared" si="1648"/>
        <v>0</v>
      </c>
      <c r="AL810">
        <f t="shared" si="1649"/>
        <v>0</v>
      </c>
      <c r="AM810">
        <f t="shared" si="1650"/>
        <v>0</v>
      </c>
      <c r="AN810">
        <f t="shared" si="1651"/>
        <v>0</v>
      </c>
      <c r="AO810">
        <f t="shared" si="1652"/>
        <v>0</v>
      </c>
      <c r="AP810">
        <f t="shared" si="1653"/>
        <v>0</v>
      </c>
      <c r="AQ810">
        <f t="shared" si="1654"/>
        <v>0</v>
      </c>
      <c r="AR810">
        <f t="shared" si="1655"/>
        <v>0</v>
      </c>
      <c r="AS810">
        <f t="shared" si="1656"/>
        <v>0</v>
      </c>
      <c r="AT810">
        <f t="shared" si="1512"/>
        <v>0</v>
      </c>
      <c r="AU810">
        <f t="shared" si="1657"/>
        <v>0</v>
      </c>
      <c r="AV810">
        <f t="shared" si="1658"/>
        <v>0</v>
      </c>
      <c r="AW810">
        <f t="shared" si="1513"/>
        <v>0</v>
      </c>
      <c r="AX810">
        <f t="shared" si="1659"/>
        <v>0</v>
      </c>
      <c r="AY810">
        <f t="shared" si="1660"/>
        <v>0</v>
      </c>
      <c r="AZ810">
        <f t="shared" si="1661"/>
        <v>0</v>
      </c>
      <c r="BA810">
        <f t="shared" si="1662"/>
        <v>0</v>
      </c>
      <c r="BB810">
        <f t="shared" si="1663"/>
        <v>0</v>
      </c>
      <c r="BC810">
        <f t="shared" si="1664"/>
        <v>0</v>
      </c>
      <c r="BD810">
        <f t="shared" si="1665"/>
        <v>0</v>
      </c>
      <c r="BE810">
        <f t="shared" si="1666"/>
        <v>0</v>
      </c>
      <c r="BF810">
        <f t="shared" si="1667"/>
        <v>0</v>
      </c>
      <c r="BG810">
        <f t="shared" si="1668"/>
        <v>0</v>
      </c>
      <c r="BH810">
        <f t="shared" si="1669"/>
        <v>0</v>
      </c>
      <c r="BI810">
        <f t="shared" si="1670"/>
        <v>0</v>
      </c>
      <c r="BJ810">
        <f t="shared" si="1671"/>
        <v>0</v>
      </c>
      <c r="BK810">
        <f t="shared" si="1672"/>
        <v>0</v>
      </c>
      <c r="BL810">
        <f t="shared" si="1673"/>
        <v>0</v>
      </c>
      <c r="BM810">
        <f t="shared" si="1674"/>
        <v>0</v>
      </c>
      <c r="BN810">
        <f t="shared" si="1675"/>
        <v>0</v>
      </c>
      <c r="BO810">
        <f t="shared" si="1676"/>
        <v>0</v>
      </c>
      <c r="BP810">
        <f t="shared" si="1677"/>
        <v>0</v>
      </c>
      <c r="BQ810">
        <f t="shared" si="1678"/>
        <v>0</v>
      </c>
      <c r="BR810">
        <f t="shared" si="1679"/>
        <v>0</v>
      </c>
      <c r="BS810">
        <f t="shared" si="1680"/>
        <v>0</v>
      </c>
      <c r="BT810">
        <f t="shared" si="1681"/>
        <v>0</v>
      </c>
      <c r="BU810">
        <f t="shared" si="1682"/>
        <v>0</v>
      </c>
      <c r="BV810">
        <f t="shared" si="1683"/>
        <v>0</v>
      </c>
      <c r="BW810">
        <f t="shared" si="1684"/>
        <v>0</v>
      </c>
      <c r="BX810">
        <f t="shared" si="1685"/>
        <v>0</v>
      </c>
      <c r="BY810">
        <f t="shared" si="1686"/>
        <v>0</v>
      </c>
      <c r="BZ810">
        <f t="shared" si="1687"/>
        <v>0</v>
      </c>
      <c r="CA810">
        <f t="shared" si="1688"/>
        <v>0</v>
      </c>
      <c r="CB810">
        <f t="shared" si="1689"/>
        <v>0</v>
      </c>
      <c r="CC810">
        <f t="shared" si="1690"/>
        <v>0</v>
      </c>
      <c r="CD810">
        <f t="shared" si="1691"/>
        <v>0</v>
      </c>
      <c r="CE810">
        <f t="shared" si="1692"/>
        <v>0</v>
      </c>
      <c r="CF810">
        <f t="shared" si="1693"/>
        <v>0</v>
      </c>
      <c r="CG810">
        <f t="shared" si="1694"/>
        <v>0</v>
      </c>
      <c r="CH810">
        <f t="shared" si="1695"/>
        <v>0</v>
      </c>
      <c r="CI810">
        <f t="shared" si="1696"/>
        <v>0</v>
      </c>
      <c r="CJ810">
        <f t="shared" si="1697"/>
        <v>0</v>
      </c>
      <c r="CK810">
        <f t="shared" si="1698"/>
        <v>0</v>
      </c>
      <c r="CL810" t="str">
        <f t="shared" si="1699"/>
        <v/>
      </c>
      <c r="CM810" t="str">
        <f t="shared" si="1700"/>
        <v/>
      </c>
      <c r="CN810" t="str">
        <f t="shared" si="1701"/>
        <v/>
      </c>
      <c r="CO810" t="str">
        <f t="shared" si="1702"/>
        <v/>
      </c>
      <c r="CP810" t="str">
        <f t="shared" si="1703"/>
        <v/>
      </c>
      <c r="CQ810" t="str">
        <f t="shared" si="1704"/>
        <v/>
      </c>
      <c r="CR810" t="str">
        <f t="shared" si="1705"/>
        <v/>
      </c>
      <c r="CS810" t="str">
        <f t="shared" si="1706"/>
        <v/>
      </c>
      <c r="CT810" t="str">
        <f t="shared" si="1707"/>
        <v/>
      </c>
      <c r="CU810" t="str">
        <f t="shared" si="1708"/>
        <v/>
      </c>
      <c r="CV810" t="str">
        <f t="shared" si="1709"/>
        <v/>
      </c>
      <c r="CW810" t="str">
        <f t="shared" si="1710"/>
        <v/>
      </c>
      <c r="CX810" t="str">
        <f t="shared" si="1711"/>
        <v/>
      </c>
      <c r="CY810" t="str">
        <f t="shared" si="1712"/>
        <v/>
      </c>
      <c r="CZ810" t="str">
        <f t="shared" si="1713"/>
        <v/>
      </c>
      <c r="DA810" t="str">
        <f t="shared" si="1714"/>
        <v/>
      </c>
      <c r="DB810" t="str">
        <f t="shared" si="1715"/>
        <v/>
      </c>
      <c r="DC810" t="str">
        <f t="shared" si="1716"/>
        <v/>
      </c>
      <c r="DD810" t="str">
        <f t="shared" si="1717"/>
        <v/>
      </c>
      <c r="DE810" t="str">
        <f t="shared" si="1718"/>
        <v/>
      </c>
      <c r="DF810" t="str">
        <f t="shared" si="1719"/>
        <v/>
      </c>
      <c r="DG810" t="str">
        <f t="shared" si="1720"/>
        <v/>
      </c>
      <c r="DH810" t="str">
        <f t="shared" si="1721"/>
        <v/>
      </c>
      <c r="DI810" t="str">
        <f t="shared" si="1722"/>
        <v/>
      </c>
      <c r="DJ810" t="str">
        <f t="shared" si="1723"/>
        <v/>
      </c>
      <c r="DK810" t="str">
        <f t="shared" si="1724"/>
        <v/>
      </c>
      <c r="DL810" t="str">
        <f t="shared" si="1725"/>
        <v/>
      </c>
      <c r="DM810" t="str">
        <f t="shared" si="1726"/>
        <v/>
      </c>
      <c r="DN810" t="str">
        <f t="shared" si="1727"/>
        <v/>
      </c>
      <c r="DO810" t="str">
        <f t="shared" si="1728"/>
        <v/>
      </c>
      <c r="DP810" t="str">
        <f t="shared" si="1729"/>
        <v/>
      </c>
      <c r="DQ810" t="str">
        <f t="shared" si="1730"/>
        <v/>
      </c>
      <c r="DR810" t="str">
        <f t="shared" si="1731"/>
        <v/>
      </c>
      <c r="DS810" t="str">
        <f t="shared" si="1732"/>
        <v/>
      </c>
      <c r="DT810" t="str">
        <f t="shared" si="1733"/>
        <v/>
      </c>
      <c r="DU810">
        <f t="shared" si="1734"/>
        <v>0</v>
      </c>
      <c r="DV810">
        <f t="shared" si="1735"/>
        <v>0</v>
      </c>
      <c r="DW810">
        <f t="shared" si="1736"/>
        <v>0</v>
      </c>
      <c r="DX810" t="str">
        <f t="shared" si="1737"/>
        <v/>
      </c>
      <c r="DY810" t="str">
        <f t="shared" si="1738"/>
        <v/>
      </c>
      <c r="DZ810" t="str">
        <f t="shared" si="1739"/>
        <v/>
      </c>
      <c r="EA810" s="5">
        <f t="shared" si="1740"/>
        <v>0</v>
      </c>
      <c r="EB810" s="3">
        <f t="shared" si="1741"/>
        <v>0</v>
      </c>
    </row>
    <row r="811" spans="2:132" x14ac:dyDescent="0.2">
      <c r="B811" s="25">
        <v>806</v>
      </c>
      <c r="C811" s="26">
        <f>Zisk!D825</f>
        <v>0</v>
      </c>
      <c r="D811">
        <f>Zisk!E825</f>
        <v>0</v>
      </c>
      <c r="E811" s="66" t="str">
        <f t="shared" si="1628"/>
        <v/>
      </c>
      <c r="F811" t="str">
        <f t="shared" si="1629"/>
        <v/>
      </c>
      <c r="G811" s="66" t="str">
        <f t="shared" si="1630"/>
        <v/>
      </c>
      <c r="H811" s="25"/>
      <c r="I811" s="25"/>
      <c r="J811">
        <f>VstupniParametry_SKRYT!$D$5</f>
        <v>0.02</v>
      </c>
      <c r="K811">
        <f>VstupniParametry_SKRYT!$D$6</f>
        <v>0.06</v>
      </c>
      <c r="L811">
        <f>VstupniParametry_SKRYT!$D$7</f>
        <v>0.06</v>
      </c>
      <c r="M811">
        <f>VstupniParametry_SKRYT!$D$8</f>
        <v>0.06</v>
      </c>
      <c r="N811">
        <f>VstupniParametry_SKRYT!$D$9</f>
        <v>1.7999999999999999E-2</v>
      </c>
      <c r="O811" s="27">
        <f>VstupniParametry_SKRYT!$D$10</f>
        <v>0.01</v>
      </c>
      <c r="P811" s="27">
        <f>VstupniParametry_SKRYT!$D$11</f>
        <v>0.01</v>
      </c>
      <c r="Q811" s="27">
        <f>VstupniParametry_SKRYT!$D$12</f>
        <v>0.01</v>
      </c>
      <c r="R811" s="27">
        <f>VstupniParametry_SKRYT!$D$13</f>
        <v>0.01</v>
      </c>
      <c r="S811" s="27">
        <f>VstupniParametry_SKRYT!$D$14</f>
        <v>0.01</v>
      </c>
      <c r="T811">
        <f t="shared" si="1631"/>
        <v>0</v>
      </c>
      <c r="U811">
        <f t="shared" si="1632"/>
        <v>0</v>
      </c>
      <c r="V811">
        <f t="shared" si="1633"/>
        <v>0</v>
      </c>
      <c r="W811">
        <f t="shared" si="1634"/>
        <v>0</v>
      </c>
      <c r="X811">
        <f t="shared" si="1635"/>
        <v>0</v>
      </c>
      <c r="Y811">
        <f t="shared" si="1636"/>
        <v>0</v>
      </c>
      <c r="Z811">
        <f t="shared" si="1637"/>
        <v>0</v>
      </c>
      <c r="AA811">
        <f t="shared" si="1638"/>
        <v>0</v>
      </c>
      <c r="AB811">
        <f t="shared" si="1639"/>
        <v>0</v>
      </c>
      <c r="AC811">
        <f t="shared" si="1640"/>
        <v>0</v>
      </c>
      <c r="AD811">
        <f t="shared" si="1641"/>
        <v>0</v>
      </c>
      <c r="AE811">
        <f t="shared" si="1642"/>
        <v>0</v>
      </c>
      <c r="AF811">
        <f t="shared" si="1643"/>
        <v>0</v>
      </c>
      <c r="AG811">
        <f t="shared" si="1644"/>
        <v>0</v>
      </c>
      <c r="AH811">
        <f t="shared" si="1645"/>
        <v>0</v>
      </c>
      <c r="AI811">
        <f t="shared" si="1646"/>
        <v>0</v>
      </c>
      <c r="AJ811">
        <f t="shared" si="1647"/>
        <v>0</v>
      </c>
      <c r="AK811">
        <f t="shared" si="1648"/>
        <v>0</v>
      </c>
      <c r="AL811">
        <f t="shared" si="1649"/>
        <v>0</v>
      </c>
      <c r="AM811">
        <f t="shared" si="1650"/>
        <v>0</v>
      </c>
      <c r="AN811">
        <f t="shared" si="1651"/>
        <v>0</v>
      </c>
      <c r="AO811">
        <f t="shared" si="1652"/>
        <v>0</v>
      </c>
      <c r="AP811">
        <f t="shared" si="1653"/>
        <v>0</v>
      </c>
      <c r="AQ811">
        <f t="shared" si="1654"/>
        <v>0</v>
      </c>
      <c r="AR811">
        <f t="shared" si="1655"/>
        <v>0</v>
      </c>
      <c r="AS811">
        <f t="shared" si="1656"/>
        <v>0</v>
      </c>
      <c r="AT811">
        <f t="shared" si="1512"/>
        <v>0</v>
      </c>
      <c r="AU811">
        <f t="shared" si="1657"/>
        <v>0</v>
      </c>
      <c r="AV811">
        <f t="shared" si="1658"/>
        <v>0</v>
      </c>
      <c r="AW811">
        <f t="shared" si="1513"/>
        <v>0</v>
      </c>
      <c r="AX811">
        <f t="shared" si="1659"/>
        <v>0</v>
      </c>
      <c r="AY811">
        <f t="shared" si="1660"/>
        <v>0</v>
      </c>
      <c r="AZ811">
        <f t="shared" si="1661"/>
        <v>0</v>
      </c>
      <c r="BA811">
        <f t="shared" si="1662"/>
        <v>0</v>
      </c>
      <c r="BB811">
        <f t="shared" si="1663"/>
        <v>0</v>
      </c>
      <c r="BC811">
        <f t="shared" si="1664"/>
        <v>0</v>
      </c>
      <c r="BD811">
        <f t="shared" si="1665"/>
        <v>0</v>
      </c>
      <c r="BE811">
        <f t="shared" si="1666"/>
        <v>0</v>
      </c>
      <c r="BF811">
        <f t="shared" si="1667"/>
        <v>0</v>
      </c>
      <c r="BG811">
        <f t="shared" si="1668"/>
        <v>0</v>
      </c>
      <c r="BH811">
        <f t="shared" si="1669"/>
        <v>0</v>
      </c>
      <c r="BI811">
        <f t="shared" si="1670"/>
        <v>0</v>
      </c>
      <c r="BJ811">
        <f t="shared" si="1671"/>
        <v>0</v>
      </c>
      <c r="BK811">
        <f t="shared" si="1672"/>
        <v>0</v>
      </c>
      <c r="BL811">
        <f t="shared" si="1673"/>
        <v>0</v>
      </c>
      <c r="BM811">
        <f t="shared" si="1674"/>
        <v>0</v>
      </c>
      <c r="BN811">
        <f t="shared" si="1675"/>
        <v>0</v>
      </c>
      <c r="BO811">
        <f t="shared" si="1676"/>
        <v>0</v>
      </c>
      <c r="BP811">
        <f t="shared" si="1677"/>
        <v>0</v>
      </c>
      <c r="BQ811">
        <f t="shared" si="1678"/>
        <v>0</v>
      </c>
      <c r="BR811">
        <f t="shared" si="1679"/>
        <v>0</v>
      </c>
      <c r="BS811">
        <f t="shared" si="1680"/>
        <v>0</v>
      </c>
      <c r="BT811">
        <f t="shared" si="1681"/>
        <v>0</v>
      </c>
      <c r="BU811">
        <f t="shared" si="1682"/>
        <v>0</v>
      </c>
      <c r="BV811">
        <f t="shared" si="1683"/>
        <v>0</v>
      </c>
      <c r="BW811">
        <f t="shared" si="1684"/>
        <v>0</v>
      </c>
      <c r="BX811">
        <f t="shared" si="1685"/>
        <v>0</v>
      </c>
      <c r="BY811">
        <f t="shared" si="1686"/>
        <v>0</v>
      </c>
      <c r="BZ811">
        <f t="shared" si="1687"/>
        <v>0</v>
      </c>
      <c r="CA811">
        <f t="shared" si="1688"/>
        <v>0</v>
      </c>
      <c r="CB811">
        <f t="shared" si="1689"/>
        <v>0</v>
      </c>
      <c r="CC811">
        <f t="shared" si="1690"/>
        <v>0</v>
      </c>
      <c r="CD811">
        <f t="shared" si="1691"/>
        <v>0</v>
      </c>
      <c r="CE811">
        <f t="shared" si="1692"/>
        <v>0</v>
      </c>
      <c r="CF811">
        <f t="shared" si="1693"/>
        <v>0</v>
      </c>
      <c r="CG811">
        <f t="shared" si="1694"/>
        <v>0</v>
      </c>
      <c r="CH811">
        <f t="shared" si="1695"/>
        <v>0</v>
      </c>
      <c r="CI811">
        <f t="shared" si="1696"/>
        <v>0</v>
      </c>
      <c r="CJ811">
        <f t="shared" si="1697"/>
        <v>0</v>
      </c>
      <c r="CK811">
        <f t="shared" si="1698"/>
        <v>0</v>
      </c>
      <c r="CL811" t="str">
        <f t="shared" si="1699"/>
        <v/>
      </c>
      <c r="CM811" t="str">
        <f t="shared" si="1700"/>
        <v/>
      </c>
      <c r="CN811" t="str">
        <f t="shared" si="1701"/>
        <v/>
      </c>
      <c r="CO811" t="str">
        <f t="shared" si="1702"/>
        <v/>
      </c>
      <c r="CP811" t="str">
        <f t="shared" si="1703"/>
        <v/>
      </c>
      <c r="CQ811" t="str">
        <f t="shared" si="1704"/>
        <v/>
      </c>
      <c r="CR811" t="str">
        <f t="shared" si="1705"/>
        <v/>
      </c>
      <c r="CS811" t="str">
        <f t="shared" si="1706"/>
        <v/>
      </c>
      <c r="CT811" t="str">
        <f t="shared" si="1707"/>
        <v/>
      </c>
      <c r="CU811" t="str">
        <f t="shared" si="1708"/>
        <v/>
      </c>
      <c r="CV811" t="str">
        <f t="shared" si="1709"/>
        <v/>
      </c>
      <c r="CW811" t="str">
        <f t="shared" si="1710"/>
        <v/>
      </c>
      <c r="CX811" t="str">
        <f t="shared" si="1711"/>
        <v/>
      </c>
      <c r="CY811" t="str">
        <f t="shared" si="1712"/>
        <v/>
      </c>
      <c r="CZ811" t="str">
        <f t="shared" si="1713"/>
        <v/>
      </c>
      <c r="DA811" t="str">
        <f t="shared" si="1714"/>
        <v/>
      </c>
      <c r="DB811" t="str">
        <f t="shared" si="1715"/>
        <v/>
      </c>
      <c r="DC811" t="str">
        <f t="shared" si="1716"/>
        <v/>
      </c>
      <c r="DD811" t="str">
        <f t="shared" si="1717"/>
        <v/>
      </c>
      <c r="DE811" t="str">
        <f t="shared" si="1718"/>
        <v/>
      </c>
      <c r="DF811" t="str">
        <f t="shared" si="1719"/>
        <v/>
      </c>
      <c r="DG811" t="str">
        <f t="shared" si="1720"/>
        <v/>
      </c>
      <c r="DH811" t="str">
        <f t="shared" si="1721"/>
        <v/>
      </c>
      <c r="DI811" t="str">
        <f t="shared" si="1722"/>
        <v/>
      </c>
      <c r="DJ811" t="str">
        <f t="shared" si="1723"/>
        <v/>
      </c>
      <c r="DK811" t="str">
        <f t="shared" si="1724"/>
        <v/>
      </c>
      <c r="DL811" t="str">
        <f t="shared" si="1725"/>
        <v/>
      </c>
      <c r="DM811" t="str">
        <f t="shared" si="1726"/>
        <v/>
      </c>
      <c r="DN811" t="str">
        <f t="shared" si="1727"/>
        <v/>
      </c>
      <c r="DO811" t="str">
        <f t="shared" si="1728"/>
        <v/>
      </c>
      <c r="DP811" t="str">
        <f t="shared" si="1729"/>
        <v/>
      </c>
      <c r="DQ811" t="str">
        <f t="shared" si="1730"/>
        <v/>
      </c>
      <c r="DR811" t="str">
        <f t="shared" si="1731"/>
        <v/>
      </c>
      <c r="DS811" t="str">
        <f t="shared" si="1732"/>
        <v/>
      </c>
      <c r="DT811" t="str">
        <f t="shared" si="1733"/>
        <v/>
      </c>
      <c r="DU811">
        <f t="shared" si="1734"/>
        <v>0</v>
      </c>
      <c r="DV811">
        <f t="shared" si="1735"/>
        <v>0</v>
      </c>
      <c r="DW811">
        <f t="shared" si="1736"/>
        <v>0</v>
      </c>
      <c r="DX811" t="str">
        <f t="shared" si="1737"/>
        <v/>
      </c>
      <c r="DY811" t="str">
        <f t="shared" si="1738"/>
        <v/>
      </c>
      <c r="DZ811" t="str">
        <f t="shared" si="1739"/>
        <v/>
      </c>
      <c r="EA811" s="5">
        <f t="shared" si="1740"/>
        <v>0</v>
      </c>
      <c r="EB811" s="3">
        <f t="shared" si="1741"/>
        <v>0</v>
      </c>
    </row>
    <row r="812" spans="2:132" x14ac:dyDescent="0.2">
      <c r="B812">
        <v>807</v>
      </c>
      <c r="C812" s="3">
        <f>Zisk!D826</f>
        <v>0</v>
      </c>
      <c r="D812">
        <f>Zisk!E826</f>
        <v>0</v>
      </c>
      <c r="E812" s="66" t="str">
        <f t="shared" si="1628"/>
        <v/>
      </c>
      <c r="F812" t="str">
        <f t="shared" si="1629"/>
        <v/>
      </c>
      <c r="G812" s="66" t="str">
        <f t="shared" si="1630"/>
        <v/>
      </c>
      <c r="J812">
        <f>VstupniParametry_SKRYT!$D$5</f>
        <v>0.02</v>
      </c>
      <c r="K812">
        <f>VstupniParametry_SKRYT!$D$6</f>
        <v>0.06</v>
      </c>
      <c r="L812">
        <f>VstupniParametry_SKRYT!$D$7</f>
        <v>0.06</v>
      </c>
      <c r="M812">
        <f>VstupniParametry_SKRYT!$D$8</f>
        <v>0.06</v>
      </c>
      <c r="N812">
        <f>VstupniParametry_SKRYT!$D$9</f>
        <v>1.7999999999999999E-2</v>
      </c>
      <c r="O812" s="27">
        <f>VstupniParametry_SKRYT!$D$10</f>
        <v>0.01</v>
      </c>
      <c r="P812" s="27">
        <f>VstupniParametry_SKRYT!$D$11</f>
        <v>0.01</v>
      </c>
      <c r="Q812" s="27">
        <f>VstupniParametry_SKRYT!$D$12</f>
        <v>0.01</v>
      </c>
      <c r="R812" s="27">
        <f>VstupniParametry_SKRYT!$D$13</f>
        <v>0.01</v>
      </c>
      <c r="S812" s="27">
        <f>VstupniParametry_SKRYT!$D$14</f>
        <v>0.01</v>
      </c>
      <c r="T812">
        <f t="shared" si="1631"/>
        <v>0</v>
      </c>
      <c r="U812">
        <f t="shared" si="1632"/>
        <v>0</v>
      </c>
      <c r="V812">
        <f t="shared" si="1633"/>
        <v>0</v>
      </c>
      <c r="W812">
        <f t="shared" si="1634"/>
        <v>0</v>
      </c>
      <c r="X812">
        <f t="shared" si="1635"/>
        <v>0</v>
      </c>
      <c r="Y812">
        <f t="shared" si="1636"/>
        <v>0</v>
      </c>
      <c r="Z812">
        <f t="shared" si="1637"/>
        <v>0</v>
      </c>
      <c r="AA812">
        <f t="shared" si="1638"/>
        <v>0</v>
      </c>
      <c r="AB812">
        <f t="shared" si="1639"/>
        <v>0</v>
      </c>
      <c r="AC812">
        <f t="shared" si="1640"/>
        <v>0</v>
      </c>
      <c r="AD812">
        <f t="shared" si="1641"/>
        <v>0</v>
      </c>
      <c r="AE812">
        <f t="shared" si="1642"/>
        <v>0</v>
      </c>
      <c r="AF812">
        <f t="shared" si="1643"/>
        <v>0</v>
      </c>
      <c r="AG812">
        <f t="shared" si="1644"/>
        <v>0</v>
      </c>
      <c r="AH812">
        <f t="shared" si="1645"/>
        <v>0</v>
      </c>
      <c r="AI812">
        <f t="shared" si="1646"/>
        <v>0</v>
      </c>
      <c r="AJ812">
        <f t="shared" si="1647"/>
        <v>0</v>
      </c>
      <c r="AK812">
        <f t="shared" si="1648"/>
        <v>0</v>
      </c>
      <c r="AL812">
        <f t="shared" si="1649"/>
        <v>0</v>
      </c>
      <c r="AM812">
        <f t="shared" si="1650"/>
        <v>0</v>
      </c>
      <c r="AN812">
        <f t="shared" si="1651"/>
        <v>0</v>
      </c>
      <c r="AO812">
        <f t="shared" si="1652"/>
        <v>0</v>
      </c>
      <c r="AP812">
        <f t="shared" si="1653"/>
        <v>0</v>
      </c>
      <c r="AQ812">
        <f t="shared" si="1654"/>
        <v>0</v>
      </c>
      <c r="AR812">
        <f t="shared" si="1655"/>
        <v>0</v>
      </c>
      <c r="AS812">
        <f t="shared" si="1656"/>
        <v>0</v>
      </c>
      <c r="AT812">
        <f t="shared" si="1512"/>
        <v>0</v>
      </c>
      <c r="AU812">
        <f t="shared" si="1657"/>
        <v>0</v>
      </c>
      <c r="AV812">
        <f t="shared" si="1658"/>
        <v>0</v>
      </c>
      <c r="AW812">
        <f t="shared" si="1513"/>
        <v>0</v>
      </c>
      <c r="AX812">
        <f t="shared" si="1659"/>
        <v>0</v>
      </c>
      <c r="AY812">
        <f t="shared" si="1660"/>
        <v>0</v>
      </c>
      <c r="AZ812">
        <f t="shared" si="1661"/>
        <v>0</v>
      </c>
      <c r="BA812">
        <f t="shared" si="1662"/>
        <v>0</v>
      </c>
      <c r="BB812">
        <f t="shared" si="1663"/>
        <v>0</v>
      </c>
      <c r="BC812">
        <f t="shared" si="1664"/>
        <v>0</v>
      </c>
      <c r="BD812">
        <f t="shared" si="1665"/>
        <v>0</v>
      </c>
      <c r="BE812">
        <f t="shared" si="1666"/>
        <v>0</v>
      </c>
      <c r="BF812">
        <f t="shared" si="1667"/>
        <v>0</v>
      </c>
      <c r="BG812">
        <f t="shared" si="1668"/>
        <v>0</v>
      </c>
      <c r="BH812">
        <f t="shared" si="1669"/>
        <v>0</v>
      </c>
      <c r="BI812">
        <f t="shared" si="1670"/>
        <v>0</v>
      </c>
      <c r="BJ812">
        <f t="shared" si="1671"/>
        <v>0</v>
      </c>
      <c r="BK812">
        <f t="shared" si="1672"/>
        <v>0</v>
      </c>
      <c r="BL812">
        <f t="shared" si="1673"/>
        <v>0</v>
      </c>
      <c r="BM812">
        <f t="shared" si="1674"/>
        <v>0</v>
      </c>
      <c r="BN812">
        <f t="shared" si="1675"/>
        <v>0</v>
      </c>
      <c r="BO812">
        <f t="shared" si="1676"/>
        <v>0</v>
      </c>
      <c r="BP812">
        <f t="shared" si="1677"/>
        <v>0</v>
      </c>
      <c r="BQ812">
        <f t="shared" si="1678"/>
        <v>0</v>
      </c>
      <c r="BR812">
        <f t="shared" si="1679"/>
        <v>0</v>
      </c>
      <c r="BS812">
        <f t="shared" si="1680"/>
        <v>0</v>
      </c>
      <c r="BT812">
        <f t="shared" si="1681"/>
        <v>0</v>
      </c>
      <c r="BU812">
        <f t="shared" si="1682"/>
        <v>0</v>
      </c>
      <c r="BV812">
        <f t="shared" si="1683"/>
        <v>0</v>
      </c>
      <c r="BW812">
        <f t="shared" si="1684"/>
        <v>0</v>
      </c>
      <c r="BX812">
        <f t="shared" si="1685"/>
        <v>0</v>
      </c>
      <c r="BY812">
        <f t="shared" si="1686"/>
        <v>0</v>
      </c>
      <c r="BZ812">
        <f t="shared" si="1687"/>
        <v>0</v>
      </c>
      <c r="CA812">
        <f t="shared" si="1688"/>
        <v>0</v>
      </c>
      <c r="CB812">
        <f t="shared" si="1689"/>
        <v>0</v>
      </c>
      <c r="CC812">
        <f t="shared" si="1690"/>
        <v>0</v>
      </c>
      <c r="CD812">
        <f t="shared" si="1691"/>
        <v>0</v>
      </c>
      <c r="CE812">
        <f t="shared" si="1692"/>
        <v>0</v>
      </c>
      <c r="CF812">
        <f t="shared" si="1693"/>
        <v>0</v>
      </c>
      <c r="CG812">
        <f t="shared" si="1694"/>
        <v>0</v>
      </c>
      <c r="CH812">
        <f t="shared" si="1695"/>
        <v>0</v>
      </c>
      <c r="CI812">
        <f t="shared" si="1696"/>
        <v>0</v>
      </c>
      <c r="CJ812">
        <f t="shared" si="1697"/>
        <v>0</v>
      </c>
      <c r="CK812">
        <f t="shared" si="1698"/>
        <v>0</v>
      </c>
      <c r="CL812" t="str">
        <f t="shared" si="1699"/>
        <v/>
      </c>
      <c r="CM812" t="str">
        <f t="shared" si="1700"/>
        <v/>
      </c>
      <c r="CN812" t="str">
        <f t="shared" si="1701"/>
        <v/>
      </c>
      <c r="CO812" t="str">
        <f t="shared" si="1702"/>
        <v/>
      </c>
      <c r="CP812" t="str">
        <f t="shared" si="1703"/>
        <v/>
      </c>
      <c r="CQ812" t="str">
        <f t="shared" si="1704"/>
        <v/>
      </c>
      <c r="CR812" t="str">
        <f t="shared" si="1705"/>
        <v/>
      </c>
      <c r="CS812" t="str">
        <f t="shared" si="1706"/>
        <v/>
      </c>
      <c r="CT812" t="str">
        <f t="shared" si="1707"/>
        <v/>
      </c>
      <c r="CU812" t="str">
        <f t="shared" si="1708"/>
        <v/>
      </c>
      <c r="CV812" t="str">
        <f t="shared" si="1709"/>
        <v/>
      </c>
      <c r="CW812" t="str">
        <f t="shared" si="1710"/>
        <v/>
      </c>
      <c r="CX812" t="str">
        <f t="shared" si="1711"/>
        <v/>
      </c>
      <c r="CY812" t="str">
        <f t="shared" si="1712"/>
        <v/>
      </c>
      <c r="CZ812" t="str">
        <f t="shared" si="1713"/>
        <v/>
      </c>
      <c r="DA812" t="str">
        <f t="shared" si="1714"/>
        <v/>
      </c>
      <c r="DB812" t="str">
        <f t="shared" si="1715"/>
        <v/>
      </c>
      <c r="DC812" t="str">
        <f t="shared" si="1716"/>
        <v/>
      </c>
      <c r="DD812" t="str">
        <f t="shared" si="1717"/>
        <v/>
      </c>
      <c r="DE812" t="str">
        <f t="shared" si="1718"/>
        <v/>
      </c>
      <c r="DF812" t="str">
        <f t="shared" si="1719"/>
        <v/>
      </c>
      <c r="DG812" t="str">
        <f t="shared" si="1720"/>
        <v/>
      </c>
      <c r="DH812" t="str">
        <f t="shared" si="1721"/>
        <v/>
      </c>
      <c r="DI812" t="str">
        <f t="shared" si="1722"/>
        <v/>
      </c>
      <c r="DJ812" t="str">
        <f t="shared" si="1723"/>
        <v/>
      </c>
      <c r="DK812" t="str">
        <f t="shared" si="1724"/>
        <v/>
      </c>
      <c r="DL812" t="str">
        <f t="shared" si="1725"/>
        <v/>
      </c>
      <c r="DM812" t="str">
        <f t="shared" si="1726"/>
        <v/>
      </c>
      <c r="DN812" t="str">
        <f t="shared" si="1727"/>
        <v/>
      </c>
      <c r="DO812" t="str">
        <f t="shared" si="1728"/>
        <v/>
      </c>
      <c r="DP812" t="str">
        <f t="shared" si="1729"/>
        <v/>
      </c>
      <c r="DQ812" t="str">
        <f t="shared" si="1730"/>
        <v/>
      </c>
      <c r="DR812" t="str">
        <f t="shared" si="1731"/>
        <v/>
      </c>
      <c r="DS812" t="str">
        <f t="shared" si="1732"/>
        <v/>
      </c>
      <c r="DT812" t="str">
        <f t="shared" si="1733"/>
        <v/>
      </c>
      <c r="DU812">
        <f t="shared" si="1734"/>
        <v>0</v>
      </c>
      <c r="DV812">
        <f t="shared" si="1735"/>
        <v>0</v>
      </c>
      <c r="DW812">
        <f t="shared" si="1736"/>
        <v>0</v>
      </c>
      <c r="DX812" t="str">
        <f t="shared" si="1737"/>
        <v/>
      </c>
      <c r="DY812" t="str">
        <f t="shared" si="1738"/>
        <v/>
      </c>
      <c r="DZ812" t="str">
        <f t="shared" si="1739"/>
        <v/>
      </c>
      <c r="EA812" s="5">
        <f t="shared" si="1740"/>
        <v>0</v>
      </c>
      <c r="EB812" s="3">
        <f t="shared" si="1741"/>
        <v>0</v>
      </c>
    </row>
    <row r="813" spans="2:132" x14ac:dyDescent="0.2">
      <c r="B813" s="25">
        <v>808</v>
      </c>
      <c r="C813" s="26">
        <f>Zisk!D827</f>
        <v>0</v>
      </c>
      <c r="D813">
        <f>Zisk!E827</f>
        <v>0</v>
      </c>
      <c r="E813" s="66" t="str">
        <f t="shared" si="1628"/>
        <v/>
      </c>
      <c r="F813" t="str">
        <f t="shared" si="1629"/>
        <v/>
      </c>
      <c r="G813" s="66" t="str">
        <f t="shared" si="1630"/>
        <v/>
      </c>
      <c r="H813" s="25"/>
      <c r="I813" s="25"/>
      <c r="J813">
        <f>VstupniParametry_SKRYT!$D$5</f>
        <v>0.02</v>
      </c>
      <c r="K813">
        <f>VstupniParametry_SKRYT!$D$6</f>
        <v>0.06</v>
      </c>
      <c r="L813">
        <f>VstupniParametry_SKRYT!$D$7</f>
        <v>0.06</v>
      </c>
      <c r="M813">
        <f>VstupniParametry_SKRYT!$D$8</f>
        <v>0.06</v>
      </c>
      <c r="N813">
        <f>VstupniParametry_SKRYT!$D$9</f>
        <v>1.7999999999999999E-2</v>
      </c>
      <c r="O813" s="27">
        <f>VstupniParametry_SKRYT!$D$10</f>
        <v>0.01</v>
      </c>
      <c r="P813" s="27">
        <f>VstupniParametry_SKRYT!$D$11</f>
        <v>0.01</v>
      </c>
      <c r="Q813" s="27">
        <f>VstupniParametry_SKRYT!$D$12</f>
        <v>0.01</v>
      </c>
      <c r="R813" s="27">
        <f>VstupniParametry_SKRYT!$D$13</f>
        <v>0.01</v>
      </c>
      <c r="S813" s="27">
        <f>VstupniParametry_SKRYT!$D$14</f>
        <v>0.01</v>
      </c>
      <c r="T813">
        <f t="shared" si="1631"/>
        <v>0</v>
      </c>
      <c r="U813">
        <f t="shared" si="1632"/>
        <v>0</v>
      </c>
      <c r="V813">
        <f t="shared" si="1633"/>
        <v>0</v>
      </c>
      <c r="W813">
        <f t="shared" si="1634"/>
        <v>0</v>
      </c>
      <c r="X813">
        <f t="shared" si="1635"/>
        <v>0</v>
      </c>
      <c r="Y813">
        <f t="shared" si="1636"/>
        <v>0</v>
      </c>
      <c r="Z813">
        <f t="shared" si="1637"/>
        <v>0</v>
      </c>
      <c r="AA813">
        <f t="shared" si="1638"/>
        <v>0</v>
      </c>
      <c r="AB813">
        <f t="shared" si="1639"/>
        <v>0</v>
      </c>
      <c r="AC813">
        <f t="shared" si="1640"/>
        <v>0</v>
      </c>
      <c r="AD813">
        <f t="shared" si="1641"/>
        <v>0</v>
      </c>
      <c r="AE813">
        <f t="shared" si="1642"/>
        <v>0</v>
      </c>
      <c r="AF813">
        <f t="shared" si="1643"/>
        <v>0</v>
      </c>
      <c r="AG813">
        <f t="shared" si="1644"/>
        <v>0</v>
      </c>
      <c r="AH813">
        <f t="shared" si="1645"/>
        <v>0</v>
      </c>
      <c r="AI813">
        <f t="shared" si="1646"/>
        <v>0</v>
      </c>
      <c r="AJ813">
        <f t="shared" si="1647"/>
        <v>0</v>
      </c>
      <c r="AK813">
        <f t="shared" si="1648"/>
        <v>0</v>
      </c>
      <c r="AL813">
        <f t="shared" si="1649"/>
        <v>0</v>
      </c>
      <c r="AM813">
        <f t="shared" si="1650"/>
        <v>0</v>
      </c>
      <c r="AN813">
        <f t="shared" si="1651"/>
        <v>0</v>
      </c>
      <c r="AO813">
        <f t="shared" si="1652"/>
        <v>0</v>
      </c>
      <c r="AP813">
        <f t="shared" si="1653"/>
        <v>0</v>
      </c>
      <c r="AQ813">
        <f t="shared" si="1654"/>
        <v>0</v>
      </c>
      <c r="AR813">
        <f t="shared" si="1655"/>
        <v>0</v>
      </c>
      <c r="AS813">
        <f t="shared" si="1656"/>
        <v>0</v>
      </c>
      <c r="AT813">
        <f t="shared" si="1512"/>
        <v>0</v>
      </c>
      <c r="AU813">
        <f t="shared" si="1657"/>
        <v>0</v>
      </c>
      <c r="AV813">
        <f t="shared" si="1658"/>
        <v>0</v>
      </c>
      <c r="AW813">
        <f t="shared" si="1513"/>
        <v>0</v>
      </c>
      <c r="AX813">
        <f t="shared" si="1659"/>
        <v>0</v>
      </c>
      <c r="AY813">
        <f t="shared" si="1660"/>
        <v>0</v>
      </c>
      <c r="AZ813">
        <f t="shared" si="1661"/>
        <v>0</v>
      </c>
      <c r="BA813">
        <f t="shared" si="1662"/>
        <v>0</v>
      </c>
      <c r="BB813">
        <f t="shared" si="1663"/>
        <v>0</v>
      </c>
      <c r="BC813">
        <f t="shared" si="1664"/>
        <v>0</v>
      </c>
      <c r="BD813">
        <f t="shared" si="1665"/>
        <v>0</v>
      </c>
      <c r="BE813">
        <f t="shared" si="1666"/>
        <v>0</v>
      </c>
      <c r="BF813">
        <f t="shared" si="1667"/>
        <v>0</v>
      </c>
      <c r="BG813">
        <f t="shared" si="1668"/>
        <v>0</v>
      </c>
      <c r="BH813">
        <f t="shared" si="1669"/>
        <v>0</v>
      </c>
      <c r="BI813">
        <f t="shared" si="1670"/>
        <v>0</v>
      </c>
      <c r="BJ813">
        <f t="shared" si="1671"/>
        <v>0</v>
      </c>
      <c r="BK813">
        <f t="shared" si="1672"/>
        <v>0</v>
      </c>
      <c r="BL813">
        <f t="shared" si="1673"/>
        <v>0</v>
      </c>
      <c r="BM813">
        <f t="shared" si="1674"/>
        <v>0</v>
      </c>
      <c r="BN813">
        <f t="shared" si="1675"/>
        <v>0</v>
      </c>
      <c r="BO813">
        <f t="shared" si="1676"/>
        <v>0</v>
      </c>
      <c r="BP813">
        <f t="shared" si="1677"/>
        <v>0</v>
      </c>
      <c r="BQ813">
        <f t="shared" si="1678"/>
        <v>0</v>
      </c>
      <c r="BR813">
        <f t="shared" si="1679"/>
        <v>0</v>
      </c>
      <c r="BS813">
        <f t="shared" si="1680"/>
        <v>0</v>
      </c>
      <c r="BT813">
        <f t="shared" si="1681"/>
        <v>0</v>
      </c>
      <c r="BU813">
        <f t="shared" si="1682"/>
        <v>0</v>
      </c>
      <c r="BV813">
        <f t="shared" si="1683"/>
        <v>0</v>
      </c>
      <c r="BW813">
        <f t="shared" si="1684"/>
        <v>0</v>
      </c>
      <c r="BX813">
        <f t="shared" si="1685"/>
        <v>0</v>
      </c>
      <c r="BY813">
        <f t="shared" si="1686"/>
        <v>0</v>
      </c>
      <c r="BZ813">
        <f t="shared" si="1687"/>
        <v>0</v>
      </c>
      <c r="CA813">
        <f t="shared" si="1688"/>
        <v>0</v>
      </c>
      <c r="CB813">
        <f t="shared" si="1689"/>
        <v>0</v>
      </c>
      <c r="CC813">
        <f t="shared" si="1690"/>
        <v>0</v>
      </c>
      <c r="CD813">
        <f t="shared" si="1691"/>
        <v>0</v>
      </c>
      <c r="CE813">
        <f t="shared" si="1692"/>
        <v>0</v>
      </c>
      <c r="CF813">
        <f t="shared" si="1693"/>
        <v>0</v>
      </c>
      <c r="CG813">
        <f t="shared" si="1694"/>
        <v>0</v>
      </c>
      <c r="CH813">
        <f t="shared" si="1695"/>
        <v>0</v>
      </c>
      <c r="CI813">
        <f t="shared" si="1696"/>
        <v>0</v>
      </c>
      <c r="CJ813">
        <f t="shared" si="1697"/>
        <v>0</v>
      </c>
      <c r="CK813">
        <f t="shared" si="1698"/>
        <v>0</v>
      </c>
      <c r="CL813" t="str">
        <f t="shared" si="1699"/>
        <v/>
      </c>
      <c r="CM813" t="str">
        <f t="shared" si="1700"/>
        <v/>
      </c>
      <c r="CN813" t="str">
        <f t="shared" si="1701"/>
        <v/>
      </c>
      <c r="CO813" t="str">
        <f t="shared" si="1702"/>
        <v/>
      </c>
      <c r="CP813" t="str">
        <f t="shared" si="1703"/>
        <v/>
      </c>
      <c r="CQ813" t="str">
        <f t="shared" si="1704"/>
        <v/>
      </c>
      <c r="CR813" t="str">
        <f t="shared" si="1705"/>
        <v/>
      </c>
      <c r="CS813" t="str">
        <f t="shared" si="1706"/>
        <v/>
      </c>
      <c r="CT813" t="str">
        <f t="shared" si="1707"/>
        <v/>
      </c>
      <c r="CU813" t="str">
        <f t="shared" si="1708"/>
        <v/>
      </c>
      <c r="CV813" t="str">
        <f t="shared" si="1709"/>
        <v/>
      </c>
      <c r="CW813" t="str">
        <f t="shared" si="1710"/>
        <v/>
      </c>
      <c r="CX813" t="str">
        <f t="shared" si="1711"/>
        <v/>
      </c>
      <c r="CY813" t="str">
        <f t="shared" si="1712"/>
        <v/>
      </c>
      <c r="CZ813" t="str">
        <f t="shared" si="1713"/>
        <v/>
      </c>
      <c r="DA813" t="str">
        <f t="shared" si="1714"/>
        <v/>
      </c>
      <c r="DB813" t="str">
        <f t="shared" si="1715"/>
        <v/>
      </c>
      <c r="DC813" t="str">
        <f t="shared" si="1716"/>
        <v/>
      </c>
      <c r="DD813" t="str">
        <f t="shared" si="1717"/>
        <v/>
      </c>
      <c r="DE813" t="str">
        <f t="shared" si="1718"/>
        <v/>
      </c>
      <c r="DF813" t="str">
        <f t="shared" si="1719"/>
        <v/>
      </c>
      <c r="DG813" t="str">
        <f t="shared" si="1720"/>
        <v/>
      </c>
      <c r="DH813" t="str">
        <f t="shared" si="1721"/>
        <v/>
      </c>
      <c r="DI813" t="str">
        <f t="shared" si="1722"/>
        <v/>
      </c>
      <c r="DJ813" t="str">
        <f t="shared" si="1723"/>
        <v/>
      </c>
      <c r="DK813" t="str">
        <f t="shared" si="1724"/>
        <v/>
      </c>
      <c r="DL813" t="str">
        <f t="shared" si="1725"/>
        <v/>
      </c>
      <c r="DM813" t="str">
        <f t="shared" si="1726"/>
        <v/>
      </c>
      <c r="DN813" t="str">
        <f t="shared" si="1727"/>
        <v/>
      </c>
      <c r="DO813" t="str">
        <f t="shared" si="1728"/>
        <v/>
      </c>
      <c r="DP813" t="str">
        <f t="shared" si="1729"/>
        <v/>
      </c>
      <c r="DQ813" t="str">
        <f t="shared" si="1730"/>
        <v/>
      </c>
      <c r="DR813" t="str">
        <f t="shared" si="1731"/>
        <v/>
      </c>
      <c r="DS813" t="str">
        <f t="shared" si="1732"/>
        <v/>
      </c>
      <c r="DT813" t="str">
        <f t="shared" si="1733"/>
        <v/>
      </c>
      <c r="DU813">
        <f t="shared" si="1734"/>
        <v>0</v>
      </c>
      <c r="DV813">
        <f t="shared" si="1735"/>
        <v>0</v>
      </c>
      <c r="DW813">
        <f t="shared" si="1736"/>
        <v>0</v>
      </c>
      <c r="DX813" t="str">
        <f t="shared" si="1737"/>
        <v/>
      </c>
      <c r="DY813" t="str">
        <f t="shared" si="1738"/>
        <v/>
      </c>
      <c r="DZ813" t="str">
        <f t="shared" si="1739"/>
        <v/>
      </c>
      <c r="EA813" s="5">
        <f t="shared" si="1740"/>
        <v>0</v>
      </c>
      <c r="EB813" s="3">
        <f t="shared" si="1741"/>
        <v>0</v>
      </c>
    </row>
    <row r="814" spans="2:132" x14ac:dyDescent="0.2">
      <c r="B814">
        <v>809</v>
      </c>
      <c r="C814" s="3">
        <f>Zisk!D828</f>
        <v>0</v>
      </c>
      <c r="D814">
        <f>Zisk!E828</f>
        <v>0</v>
      </c>
      <c r="E814" s="66" t="str">
        <f t="shared" si="1628"/>
        <v/>
      </c>
      <c r="F814" t="str">
        <f t="shared" si="1629"/>
        <v/>
      </c>
      <c r="G814" s="66" t="str">
        <f t="shared" si="1630"/>
        <v/>
      </c>
      <c r="J814">
        <f>VstupniParametry_SKRYT!$D$5</f>
        <v>0.02</v>
      </c>
      <c r="K814">
        <f>VstupniParametry_SKRYT!$D$6</f>
        <v>0.06</v>
      </c>
      <c r="L814">
        <f>VstupniParametry_SKRYT!$D$7</f>
        <v>0.06</v>
      </c>
      <c r="M814">
        <f>VstupniParametry_SKRYT!$D$8</f>
        <v>0.06</v>
      </c>
      <c r="N814">
        <f>VstupniParametry_SKRYT!$D$9</f>
        <v>1.7999999999999999E-2</v>
      </c>
      <c r="O814" s="27">
        <f>VstupniParametry_SKRYT!$D$10</f>
        <v>0.01</v>
      </c>
      <c r="P814" s="27">
        <f>VstupniParametry_SKRYT!$D$11</f>
        <v>0.01</v>
      </c>
      <c r="Q814" s="27">
        <f>VstupniParametry_SKRYT!$D$12</f>
        <v>0.01</v>
      </c>
      <c r="R814" s="27">
        <f>VstupniParametry_SKRYT!$D$13</f>
        <v>0.01</v>
      </c>
      <c r="S814" s="27">
        <f>VstupniParametry_SKRYT!$D$14</f>
        <v>0.01</v>
      </c>
      <c r="T814">
        <f t="shared" si="1631"/>
        <v>0</v>
      </c>
      <c r="U814">
        <f t="shared" si="1632"/>
        <v>0</v>
      </c>
      <c r="V814">
        <f t="shared" si="1633"/>
        <v>0</v>
      </c>
      <c r="W814">
        <f t="shared" si="1634"/>
        <v>0</v>
      </c>
      <c r="X814">
        <f t="shared" si="1635"/>
        <v>0</v>
      </c>
      <c r="Y814">
        <f t="shared" si="1636"/>
        <v>0</v>
      </c>
      <c r="Z814">
        <f t="shared" si="1637"/>
        <v>0</v>
      </c>
      <c r="AA814">
        <f t="shared" si="1638"/>
        <v>0</v>
      </c>
      <c r="AB814">
        <f t="shared" si="1639"/>
        <v>0</v>
      </c>
      <c r="AC814">
        <f t="shared" si="1640"/>
        <v>0</v>
      </c>
      <c r="AD814">
        <f t="shared" si="1641"/>
        <v>0</v>
      </c>
      <c r="AE814">
        <f t="shared" si="1642"/>
        <v>0</v>
      </c>
      <c r="AF814">
        <f t="shared" si="1643"/>
        <v>0</v>
      </c>
      <c r="AG814">
        <f t="shared" si="1644"/>
        <v>0</v>
      </c>
      <c r="AH814">
        <f t="shared" si="1645"/>
        <v>0</v>
      </c>
      <c r="AI814">
        <f t="shared" si="1646"/>
        <v>0</v>
      </c>
      <c r="AJ814">
        <f t="shared" si="1647"/>
        <v>0</v>
      </c>
      <c r="AK814">
        <f t="shared" si="1648"/>
        <v>0</v>
      </c>
      <c r="AL814">
        <f t="shared" si="1649"/>
        <v>0</v>
      </c>
      <c r="AM814">
        <f t="shared" si="1650"/>
        <v>0</v>
      </c>
      <c r="AN814">
        <f t="shared" si="1651"/>
        <v>0</v>
      </c>
      <c r="AO814">
        <f t="shared" si="1652"/>
        <v>0</v>
      </c>
      <c r="AP814">
        <f t="shared" si="1653"/>
        <v>0</v>
      </c>
      <c r="AQ814">
        <f t="shared" si="1654"/>
        <v>0</v>
      </c>
      <c r="AR814">
        <f t="shared" si="1655"/>
        <v>0</v>
      </c>
      <c r="AS814">
        <f t="shared" si="1656"/>
        <v>0</v>
      </c>
      <c r="AT814">
        <f t="shared" si="1512"/>
        <v>0</v>
      </c>
      <c r="AU814">
        <f t="shared" si="1657"/>
        <v>0</v>
      </c>
      <c r="AV814">
        <f t="shared" si="1658"/>
        <v>0</v>
      </c>
      <c r="AW814">
        <f t="shared" si="1513"/>
        <v>0</v>
      </c>
      <c r="AX814">
        <f t="shared" si="1659"/>
        <v>0</v>
      </c>
      <c r="AY814">
        <f t="shared" si="1660"/>
        <v>0</v>
      </c>
      <c r="AZ814">
        <f t="shared" si="1661"/>
        <v>0</v>
      </c>
      <c r="BA814">
        <f t="shared" si="1662"/>
        <v>0</v>
      </c>
      <c r="BB814">
        <f t="shared" si="1663"/>
        <v>0</v>
      </c>
      <c r="BC814">
        <f t="shared" si="1664"/>
        <v>0</v>
      </c>
      <c r="BD814">
        <f t="shared" si="1665"/>
        <v>0</v>
      </c>
      <c r="BE814">
        <f t="shared" si="1666"/>
        <v>0</v>
      </c>
      <c r="BF814">
        <f t="shared" si="1667"/>
        <v>0</v>
      </c>
      <c r="BG814">
        <f t="shared" si="1668"/>
        <v>0</v>
      </c>
      <c r="BH814">
        <f t="shared" si="1669"/>
        <v>0</v>
      </c>
      <c r="BI814">
        <f t="shared" si="1670"/>
        <v>0</v>
      </c>
      <c r="BJ814">
        <f t="shared" si="1671"/>
        <v>0</v>
      </c>
      <c r="BK814">
        <f t="shared" si="1672"/>
        <v>0</v>
      </c>
      <c r="BL814">
        <f t="shared" si="1673"/>
        <v>0</v>
      </c>
      <c r="BM814">
        <f t="shared" si="1674"/>
        <v>0</v>
      </c>
      <c r="BN814">
        <f t="shared" si="1675"/>
        <v>0</v>
      </c>
      <c r="BO814">
        <f t="shared" si="1676"/>
        <v>0</v>
      </c>
      <c r="BP814">
        <f t="shared" si="1677"/>
        <v>0</v>
      </c>
      <c r="BQ814">
        <f t="shared" si="1678"/>
        <v>0</v>
      </c>
      <c r="BR814">
        <f t="shared" si="1679"/>
        <v>0</v>
      </c>
      <c r="BS814">
        <f t="shared" si="1680"/>
        <v>0</v>
      </c>
      <c r="BT814">
        <f t="shared" si="1681"/>
        <v>0</v>
      </c>
      <c r="BU814">
        <f t="shared" si="1682"/>
        <v>0</v>
      </c>
      <c r="BV814">
        <f t="shared" si="1683"/>
        <v>0</v>
      </c>
      <c r="BW814">
        <f t="shared" si="1684"/>
        <v>0</v>
      </c>
      <c r="BX814">
        <f t="shared" si="1685"/>
        <v>0</v>
      </c>
      <c r="BY814">
        <f t="shared" si="1686"/>
        <v>0</v>
      </c>
      <c r="BZ814">
        <f t="shared" si="1687"/>
        <v>0</v>
      </c>
      <c r="CA814">
        <f t="shared" si="1688"/>
        <v>0</v>
      </c>
      <c r="CB814">
        <f t="shared" si="1689"/>
        <v>0</v>
      </c>
      <c r="CC814">
        <f t="shared" si="1690"/>
        <v>0</v>
      </c>
      <c r="CD814">
        <f t="shared" si="1691"/>
        <v>0</v>
      </c>
      <c r="CE814">
        <f t="shared" si="1692"/>
        <v>0</v>
      </c>
      <c r="CF814">
        <f t="shared" si="1693"/>
        <v>0</v>
      </c>
      <c r="CG814">
        <f t="shared" si="1694"/>
        <v>0</v>
      </c>
      <c r="CH814">
        <f t="shared" si="1695"/>
        <v>0</v>
      </c>
      <c r="CI814">
        <f t="shared" si="1696"/>
        <v>0</v>
      </c>
      <c r="CJ814">
        <f t="shared" si="1697"/>
        <v>0</v>
      </c>
      <c r="CK814">
        <f t="shared" si="1698"/>
        <v>0</v>
      </c>
      <c r="CL814" t="str">
        <f t="shared" si="1699"/>
        <v/>
      </c>
      <c r="CM814" t="str">
        <f t="shared" si="1700"/>
        <v/>
      </c>
      <c r="CN814" t="str">
        <f t="shared" si="1701"/>
        <v/>
      </c>
      <c r="CO814" t="str">
        <f t="shared" si="1702"/>
        <v/>
      </c>
      <c r="CP814" t="str">
        <f t="shared" si="1703"/>
        <v/>
      </c>
      <c r="CQ814" t="str">
        <f t="shared" si="1704"/>
        <v/>
      </c>
      <c r="CR814" t="str">
        <f t="shared" si="1705"/>
        <v/>
      </c>
      <c r="CS814" t="str">
        <f t="shared" si="1706"/>
        <v/>
      </c>
      <c r="CT814" t="str">
        <f t="shared" si="1707"/>
        <v/>
      </c>
      <c r="CU814" t="str">
        <f t="shared" si="1708"/>
        <v/>
      </c>
      <c r="CV814" t="str">
        <f t="shared" si="1709"/>
        <v/>
      </c>
      <c r="CW814" t="str">
        <f t="shared" si="1710"/>
        <v/>
      </c>
      <c r="CX814" t="str">
        <f t="shared" si="1711"/>
        <v/>
      </c>
      <c r="CY814" t="str">
        <f t="shared" si="1712"/>
        <v/>
      </c>
      <c r="CZ814" t="str">
        <f t="shared" si="1713"/>
        <v/>
      </c>
      <c r="DA814" t="str">
        <f t="shared" si="1714"/>
        <v/>
      </c>
      <c r="DB814" t="str">
        <f t="shared" si="1715"/>
        <v/>
      </c>
      <c r="DC814" t="str">
        <f t="shared" si="1716"/>
        <v/>
      </c>
      <c r="DD814" t="str">
        <f t="shared" si="1717"/>
        <v/>
      </c>
      <c r="DE814" t="str">
        <f t="shared" si="1718"/>
        <v/>
      </c>
      <c r="DF814" t="str">
        <f t="shared" si="1719"/>
        <v/>
      </c>
      <c r="DG814" t="str">
        <f t="shared" si="1720"/>
        <v/>
      </c>
      <c r="DH814" t="str">
        <f t="shared" si="1721"/>
        <v/>
      </c>
      <c r="DI814" t="str">
        <f t="shared" si="1722"/>
        <v/>
      </c>
      <c r="DJ814" t="str">
        <f t="shared" si="1723"/>
        <v/>
      </c>
      <c r="DK814" t="str">
        <f t="shared" si="1724"/>
        <v/>
      </c>
      <c r="DL814" t="str">
        <f t="shared" si="1725"/>
        <v/>
      </c>
      <c r="DM814" t="str">
        <f t="shared" si="1726"/>
        <v/>
      </c>
      <c r="DN814" t="str">
        <f t="shared" si="1727"/>
        <v/>
      </c>
      <c r="DO814" t="str">
        <f t="shared" si="1728"/>
        <v/>
      </c>
      <c r="DP814" t="str">
        <f t="shared" si="1729"/>
        <v/>
      </c>
      <c r="DQ814" t="str">
        <f t="shared" si="1730"/>
        <v/>
      </c>
      <c r="DR814" t="str">
        <f t="shared" si="1731"/>
        <v/>
      </c>
      <c r="DS814" t="str">
        <f t="shared" si="1732"/>
        <v/>
      </c>
      <c r="DT814" t="str">
        <f t="shared" si="1733"/>
        <v/>
      </c>
      <c r="DU814">
        <f t="shared" si="1734"/>
        <v>0</v>
      </c>
      <c r="DV814">
        <f t="shared" si="1735"/>
        <v>0</v>
      </c>
      <c r="DW814">
        <f t="shared" si="1736"/>
        <v>0</v>
      </c>
      <c r="DX814" t="str">
        <f t="shared" si="1737"/>
        <v/>
      </c>
      <c r="DY814" t="str">
        <f t="shared" si="1738"/>
        <v/>
      </c>
      <c r="DZ814" t="str">
        <f t="shared" si="1739"/>
        <v/>
      </c>
      <c r="EA814" s="5">
        <f t="shared" si="1740"/>
        <v>0</v>
      </c>
      <c r="EB814" s="3">
        <f t="shared" si="1741"/>
        <v>0</v>
      </c>
    </row>
    <row r="815" spans="2:132" x14ac:dyDescent="0.2">
      <c r="B815" s="25">
        <v>810</v>
      </c>
      <c r="C815" s="26">
        <f>Zisk!D829</f>
        <v>0</v>
      </c>
      <c r="D815">
        <f>Zisk!E829</f>
        <v>0</v>
      </c>
      <c r="E815" s="66" t="str">
        <f t="shared" si="1628"/>
        <v/>
      </c>
      <c r="F815" t="str">
        <f t="shared" si="1629"/>
        <v/>
      </c>
      <c r="G815" s="66" t="str">
        <f t="shared" si="1630"/>
        <v/>
      </c>
      <c r="H815" s="25"/>
      <c r="I815" s="25"/>
      <c r="J815">
        <f>VstupniParametry_SKRYT!$D$5</f>
        <v>0.02</v>
      </c>
      <c r="K815">
        <f>VstupniParametry_SKRYT!$D$6</f>
        <v>0.06</v>
      </c>
      <c r="L815">
        <f>VstupniParametry_SKRYT!$D$7</f>
        <v>0.06</v>
      </c>
      <c r="M815">
        <f>VstupniParametry_SKRYT!$D$8</f>
        <v>0.06</v>
      </c>
      <c r="N815">
        <f>VstupniParametry_SKRYT!$D$9</f>
        <v>1.7999999999999999E-2</v>
      </c>
      <c r="O815" s="27">
        <f>VstupniParametry_SKRYT!$D$10</f>
        <v>0.01</v>
      </c>
      <c r="P815" s="27">
        <f>VstupniParametry_SKRYT!$D$11</f>
        <v>0.01</v>
      </c>
      <c r="Q815" s="27">
        <f>VstupniParametry_SKRYT!$D$12</f>
        <v>0.01</v>
      </c>
      <c r="R815" s="27">
        <f>VstupniParametry_SKRYT!$D$13</f>
        <v>0.01</v>
      </c>
      <c r="S815" s="27">
        <f>VstupniParametry_SKRYT!$D$14</f>
        <v>0.01</v>
      </c>
      <c r="T815">
        <f t="shared" si="1631"/>
        <v>0</v>
      </c>
      <c r="U815">
        <f t="shared" si="1632"/>
        <v>0</v>
      </c>
      <c r="V815">
        <f t="shared" si="1633"/>
        <v>0</v>
      </c>
      <c r="W815">
        <f t="shared" si="1634"/>
        <v>0</v>
      </c>
      <c r="X815">
        <f t="shared" si="1635"/>
        <v>0</v>
      </c>
      <c r="Y815">
        <f t="shared" si="1636"/>
        <v>0</v>
      </c>
      <c r="Z815">
        <f t="shared" si="1637"/>
        <v>0</v>
      </c>
      <c r="AA815">
        <f t="shared" si="1638"/>
        <v>0</v>
      </c>
      <c r="AB815">
        <f t="shared" si="1639"/>
        <v>0</v>
      </c>
      <c r="AC815">
        <f t="shared" si="1640"/>
        <v>0</v>
      </c>
      <c r="AD815">
        <f t="shared" si="1641"/>
        <v>0</v>
      </c>
      <c r="AE815">
        <f t="shared" si="1642"/>
        <v>0</v>
      </c>
      <c r="AF815">
        <f t="shared" si="1643"/>
        <v>0</v>
      </c>
      <c r="AG815">
        <f t="shared" si="1644"/>
        <v>0</v>
      </c>
      <c r="AH815">
        <f t="shared" si="1645"/>
        <v>0</v>
      </c>
      <c r="AI815">
        <f t="shared" si="1646"/>
        <v>0</v>
      </c>
      <c r="AJ815">
        <f t="shared" si="1647"/>
        <v>0</v>
      </c>
      <c r="AK815">
        <f t="shared" si="1648"/>
        <v>0</v>
      </c>
      <c r="AL815">
        <f t="shared" si="1649"/>
        <v>0</v>
      </c>
      <c r="AM815">
        <f t="shared" si="1650"/>
        <v>0</v>
      </c>
      <c r="AN815">
        <f t="shared" si="1651"/>
        <v>0</v>
      </c>
      <c r="AO815">
        <f t="shared" si="1652"/>
        <v>0</v>
      </c>
      <c r="AP815">
        <f t="shared" si="1653"/>
        <v>0</v>
      </c>
      <c r="AQ815">
        <f t="shared" si="1654"/>
        <v>0</v>
      </c>
      <c r="AR815">
        <f t="shared" si="1655"/>
        <v>0</v>
      </c>
      <c r="AS815">
        <f t="shared" si="1656"/>
        <v>0</v>
      </c>
      <c r="AT815">
        <f t="shared" si="1512"/>
        <v>0</v>
      </c>
      <c r="AU815">
        <f t="shared" si="1657"/>
        <v>0</v>
      </c>
      <c r="AV815">
        <f t="shared" si="1658"/>
        <v>0</v>
      </c>
      <c r="AW815">
        <f t="shared" si="1513"/>
        <v>0</v>
      </c>
      <c r="AX815">
        <f t="shared" si="1659"/>
        <v>0</v>
      </c>
      <c r="AY815">
        <f t="shared" si="1660"/>
        <v>0</v>
      </c>
      <c r="AZ815">
        <f t="shared" si="1661"/>
        <v>0</v>
      </c>
      <c r="BA815">
        <f t="shared" si="1662"/>
        <v>0</v>
      </c>
      <c r="BB815">
        <f t="shared" si="1663"/>
        <v>0</v>
      </c>
      <c r="BC815">
        <f t="shared" si="1664"/>
        <v>0</v>
      </c>
      <c r="BD815">
        <f t="shared" si="1665"/>
        <v>0</v>
      </c>
      <c r="BE815">
        <f t="shared" si="1666"/>
        <v>0</v>
      </c>
      <c r="BF815">
        <f t="shared" si="1667"/>
        <v>0</v>
      </c>
      <c r="BG815">
        <f t="shared" si="1668"/>
        <v>0</v>
      </c>
      <c r="BH815">
        <f t="shared" si="1669"/>
        <v>0</v>
      </c>
      <c r="BI815">
        <f t="shared" si="1670"/>
        <v>0</v>
      </c>
      <c r="BJ815">
        <f t="shared" si="1671"/>
        <v>0</v>
      </c>
      <c r="BK815">
        <f t="shared" si="1672"/>
        <v>0</v>
      </c>
      <c r="BL815">
        <f t="shared" si="1673"/>
        <v>0</v>
      </c>
      <c r="BM815">
        <f t="shared" si="1674"/>
        <v>0</v>
      </c>
      <c r="BN815">
        <f t="shared" si="1675"/>
        <v>0</v>
      </c>
      <c r="BO815">
        <f t="shared" si="1676"/>
        <v>0</v>
      </c>
      <c r="BP815">
        <f t="shared" si="1677"/>
        <v>0</v>
      </c>
      <c r="BQ815">
        <f t="shared" si="1678"/>
        <v>0</v>
      </c>
      <c r="BR815">
        <f t="shared" si="1679"/>
        <v>0</v>
      </c>
      <c r="BS815">
        <f t="shared" si="1680"/>
        <v>0</v>
      </c>
      <c r="BT815">
        <f t="shared" si="1681"/>
        <v>0</v>
      </c>
      <c r="BU815">
        <f t="shared" si="1682"/>
        <v>0</v>
      </c>
      <c r="BV815">
        <f t="shared" si="1683"/>
        <v>0</v>
      </c>
      <c r="BW815">
        <f t="shared" si="1684"/>
        <v>0</v>
      </c>
      <c r="BX815">
        <f t="shared" si="1685"/>
        <v>0</v>
      </c>
      <c r="BY815">
        <f t="shared" si="1686"/>
        <v>0</v>
      </c>
      <c r="BZ815">
        <f t="shared" si="1687"/>
        <v>0</v>
      </c>
      <c r="CA815">
        <f t="shared" si="1688"/>
        <v>0</v>
      </c>
      <c r="CB815">
        <f t="shared" si="1689"/>
        <v>0</v>
      </c>
      <c r="CC815">
        <f t="shared" si="1690"/>
        <v>0</v>
      </c>
      <c r="CD815">
        <f t="shared" si="1691"/>
        <v>0</v>
      </c>
      <c r="CE815">
        <f t="shared" si="1692"/>
        <v>0</v>
      </c>
      <c r="CF815">
        <f t="shared" si="1693"/>
        <v>0</v>
      </c>
      <c r="CG815">
        <f t="shared" si="1694"/>
        <v>0</v>
      </c>
      <c r="CH815">
        <f t="shared" si="1695"/>
        <v>0</v>
      </c>
      <c r="CI815">
        <f t="shared" si="1696"/>
        <v>0</v>
      </c>
      <c r="CJ815">
        <f t="shared" si="1697"/>
        <v>0</v>
      </c>
      <c r="CK815">
        <f t="shared" si="1698"/>
        <v>0</v>
      </c>
      <c r="CL815" t="str">
        <f t="shared" si="1699"/>
        <v/>
      </c>
      <c r="CM815" t="str">
        <f t="shared" si="1700"/>
        <v/>
      </c>
      <c r="CN815" t="str">
        <f t="shared" si="1701"/>
        <v/>
      </c>
      <c r="CO815" t="str">
        <f t="shared" si="1702"/>
        <v/>
      </c>
      <c r="CP815" t="str">
        <f t="shared" si="1703"/>
        <v/>
      </c>
      <c r="CQ815" t="str">
        <f t="shared" si="1704"/>
        <v/>
      </c>
      <c r="CR815" t="str">
        <f t="shared" si="1705"/>
        <v/>
      </c>
      <c r="CS815" t="str">
        <f t="shared" si="1706"/>
        <v/>
      </c>
      <c r="CT815" t="str">
        <f t="shared" si="1707"/>
        <v/>
      </c>
      <c r="CU815" t="str">
        <f t="shared" si="1708"/>
        <v/>
      </c>
      <c r="CV815" t="str">
        <f t="shared" si="1709"/>
        <v/>
      </c>
      <c r="CW815" t="str">
        <f t="shared" si="1710"/>
        <v/>
      </c>
      <c r="CX815" t="str">
        <f t="shared" si="1711"/>
        <v/>
      </c>
      <c r="CY815" t="str">
        <f t="shared" si="1712"/>
        <v/>
      </c>
      <c r="CZ815" t="str">
        <f t="shared" si="1713"/>
        <v/>
      </c>
      <c r="DA815" t="str">
        <f t="shared" si="1714"/>
        <v/>
      </c>
      <c r="DB815" t="str">
        <f t="shared" si="1715"/>
        <v/>
      </c>
      <c r="DC815" t="str">
        <f t="shared" si="1716"/>
        <v/>
      </c>
      <c r="DD815" t="str">
        <f t="shared" si="1717"/>
        <v/>
      </c>
      <c r="DE815" t="str">
        <f t="shared" si="1718"/>
        <v/>
      </c>
      <c r="DF815" t="str">
        <f t="shared" si="1719"/>
        <v/>
      </c>
      <c r="DG815" t="str">
        <f t="shared" si="1720"/>
        <v/>
      </c>
      <c r="DH815" t="str">
        <f t="shared" si="1721"/>
        <v/>
      </c>
      <c r="DI815" t="str">
        <f t="shared" si="1722"/>
        <v/>
      </c>
      <c r="DJ815" t="str">
        <f t="shared" si="1723"/>
        <v/>
      </c>
      <c r="DK815" t="str">
        <f t="shared" si="1724"/>
        <v/>
      </c>
      <c r="DL815" t="str">
        <f t="shared" si="1725"/>
        <v/>
      </c>
      <c r="DM815" t="str">
        <f t="shared" si="1726"/>
        <v/>
      </c>
      <c r="DN815" t="str">
        <f t="shared" si="1727"/>
        <v/>
      </c>
      <c r="DO815" t="str">
        <f t="shared" si="1728"/>
        <v/>
      </c>
      <c r="DP815" t="str">
        <f t="shared" si="1729"/>
        <v/>
      </c>
      <c r="DQ815" t="str">
        <f t="shared" si="1730"/>
        <v/>
      </c>
      <c r="DR815" t="str">
        <f t="shared" si="1731"/>
        <v/>
      </c>
      <c r="DS815" t="str">
        <f t="shared" si="1732"/>
        <v/>
      </c>
      <c r="DT815" t="str">
        <f t="shared" si="1733"/>
        <v/>
      </c>
      <c r="DU815">
        <f t="shared" si="1734"/>
        <v>0</v>
      </c>
      <c r="DV815">
        <f t="shared" si="1735"/>
        <v>0</v>
      </c>
      <c r="DW815">
        <f t="shared" si="1736"/>
        <v>0</v>
      </c>
      <c r="DX815" t="str">
        <f t="shared" si="1737"/>
        <v/>
      </c>
      <c r="DY815" t="str">
        <f t="shared" si="1738"/>
        <v/>
      </c>
      <c r="DZ815" t="str">
        <f t="shared" si="1739"/>
        <v/>
      </c>
      <c r="EA815" s="5">
        <f t="shared" si="1740"/>
        <v>0</v>
      </c>
      <c r="EB815" s="3">
        <f t="shared" si="1741"/>
        <v>0</v>
      </c>
    </row>
    <row r="816" spans="2:132" x14ac:dyDescent="0.2">
      <c r="B816">
        <v>811</v>
      </c>
      <c r="C816" s="3">
        <f>Zisk!D830</f>
        <v>0</v>
      </c>
      <c r="D816">
        <f>Zisk!E830</f>
        <v>0</v>
      </c>
      <c r="E816" s="66" t="str">
        <f t="shared" si="1628"/>
        <v/>
      </c>
      <c r="F816" t="str">
        <f t="shared" si="1629"/>
        <v/>
      </c>
      <c r="G816" s="66" t="str">
        <f t="shared" si="1630"/>
        <v/>
      </c>
      <c r="J816">
        <f>VstupniParametry_SKRYT!$D$5</f>
        <v>0.02</v>
      </c>
      <c r="K816">
        <f>VstupniParametry_SKRYT!$D$6</f>
        <v>0.06</v>
      </c>
      <c r="L816">
        <f>VstupniParametry_SKRYT!$D$7</f>
        <v>0.06</v>
      </c>
      <c r="M816">
        <f>VstupniParametry_SKRYT!$D$8</f>
        <v>0.06</v>
      </c>
      <c r="N816">
        <f>VstupniParametry_SKRYT!$D$9</f>
        <v>1.7999999999999999E-2</v>
      </c>
      <c r="O816" s="27">
        <f>VstupniParametry_SKRYT!$D$10</f>
        <v>0.01</v>
      </c>
      <c r="P816" s="27">
        <f>VstupniParametry_SKRYT!$D$11</f>
        <v>0.01</v>
      </c>
      <c r="Q816" s="27">
        <f>VstupniParametry_SKRYT!$D$12</f>
        <v>0.01</v>
      </c>
      <c r="R816" s="27">
        <f>VstupniParametry_SKRYT!$D$13</f>
        <v>0.01</v>
      </c>
      <c r="S816" s="27">
        <f>VstupniParametry_SKRYT!$D$14</f>
        <v>0.01</v>
      </c>
      <c r="T816">
        <f t="shared" si="1631"/>
        <v>0</v>
      </c>
      <c r="U816">
        <f t="shared" si="1632"/>
        <v>0</v>
      </c>
      <c r="V816">
        <f t="shared" si="1633"/>
        <v>0</v>
      </c>
      <c r="W816">
        <f t="shared" si="1634"/>
        <v>0</v>
      </c>
      <c r="X816">
        <f t="shared" si="1635"/>
        <v>0</v>
      </c>
      <c r="Y816">
        <f t="shared" si="1636"/>
        <v>0</v>
      </c>
      <c r="Z816">
        <f t="shared" si="1637"/>
        <v>0</v>
      </c>
      <c r="AA816">
        <f t="shared" si="1638"/>
        <v>0</v>
      </c>
      <c r="AB816">
        <f t="shared" si="1639"/>
        <v>0</v>
      </c>
      <c r="AC816">
        <f t="shared" si="1640"/>
        <v>0</v>
      </c>
      <c r="AD816">
        <f t="shared" si="1641"/>
        <v>0</v>
      </c>
      <c r="AE816">
        <f t="shared" si="1642"/>
        <v>0</v>
      </c>
      <c r="AF816">
        <f t="shared" si="1643"/>
        <v>0</v>
      </c>
      <c r="AG816">
        <f t="shared" si="1644"/>
        <v>0</v>
      </c>
      <c r="AH816">
        <f t="shared" si="1645"/>
        <v>0</v>
      </c>
      <c r="AI816">
        <f t="shared" si="1646"/>
        <v>0</v>
      </c>
      <c r="AJ816">
        <f t="shared" si="1647"/>
        <v>0</v>
      </c>
      <c r="AK816">
        <f t="shared" si="1648"/>
        <v>0</v>
      </c>
      <c r="AL816">
        <f t="shared" si="1649"/>
        <v>0</v>
      </c>
      <c r="AM816">
        <f t="shared" si="1650"/>
        <v>0</v>
      </c>
      <c r="AN816">
        <f t="shared" si="1651"/>
        <v>0</v>
      </c>
      <c r="AO816">
        <f t="shared" si="1652"/>
        <v>0</v>
      </c>
      <c r="AP816">
        <f t="shared" si="1653"/>
        <v>0</v>
      </c>
      <c r="AQ816">
        <f t="shared" si="1654"/>
        <v>0</v>
      </c>
      <c r="AR816">
        <f t="shared" si="1655"/>
        <v>0</v>
      </c>
      <c r="AS816">
        <f t="shared" si="1656"/>
        <v>0</v>
      </c>
      <c r="AT816">
        <f t="shared" si="1512"/>
        <v>0</v>
      </c>
      <c r="AU816">
        <f t="shared" si="1657"/>
        <v>0</v>
      </c>
      <c r="AV816">
        <f t="shared" si="1658"/>
        <v>0</v>
      </c>
      <c r="AW816">
        <f t="shared" si="1513"/>
        <v>0</v>
      </c>
      <c r="AX816">
        <f t="shared" si="1659"/>
        <v>0</v>
      </c>
      <c r="AY816">
        <f t="shared" si="1660"/>
        <v>0</v>
      </c>
      <c r="AZ816">
        <f t="shared" si="1661"/>
        <v>0</v>
      </c>
      <c r="BA816">
        <f t="shared" si="1662"/>
        <v>0</v>
      </c>
      <c r="BB816">
        <f t="shared" si="1663"/>
        <v>0</v>
      </c>
      <c r="BC816">
        <f t="shared" si="1664"/>
        <v>0</v>
      </c>
      <c r="BD816">
        <f t="shared" si="1665"/>
        <v>0</v>
      </c>
      <c r="BE816">
        <f t="shared" si="1666"/>
        <v>0</v>
      </c>
      <c r="BF816">
        <f t="shared" si="1667"/>
        <v>0</v>
      </c>
      <c r="BG816">
        <f t="shared" si="1668"/>
        <v>0</v>
      </c>
      <c r="BH816">
        <f t="shared" si="1669"/>
        <v>0</v>
      </c>
      <c r="BI816">
        <f t="shared" si="1670"/>
        <v>0</v>
      </c>
      <c r="BJ816">
        <f t="shared" si="1671"/>
        <v>0</v>
      </c>
      <c r="BK816">
        <f t="shared" si="1672"/>
        <v>0</v>
      </c>
      <c r="BL816">
        <f t="shared" si="1673"/>
        <v>0</v>
      </c>
      <c r="BM816">
        <f t="shared" si="1674"/>
        <v>0</v>
      </c>
      <c r="BN816">
        <f t="shared" si="1675"/>
        <v>0</v>
      </c>
      <c r="BO816">
        <f t="shared" si="1676"/>
        <v>0</v>
      </c>
      <c r="BP816">
        <f t="shared" si="1677"/>
        <v>0</v>
      </c>
      <c r="BQ816">
        <f t="shared" si="1678"/>
        <v>0</v>
      </c>
      <c r="BR816">
        <f t="shared" si="1679"/>
        <v>0</v>
      </c>
      <c r="BS816">
        <f t="shared" si="1680"/>
        <v>0</v>
      </c>
      <c r="BT816">
        <f t="shared" si="1681"/>
        <v>0</v>
      </c>
      <c r="BU816">
        <f t="shared" si="1682"/>
        <v>0</v>
      </c>
      <c r="BV816">
        <f t="shared" si="1683"/>
        <v>0</v>
      </c>
      <c r="BW816">
        <f t="shared" si="1684"/>
        <v>0</v>
      </c>
      <c r="BX816">
        <f t="shared" si="1685"/>
        <v>0</v>
      </c>
      <c r="BY816">
        <f t="shared" si="1686"/>
        <v>0</v>
      </c>
      <c r="BZ816">
        <f t="shared" si="1687"/>
        <v>0</v>
      </c>
      <c r="CA816">
        <f t="shared" si="1688"/>
        <v>0</v>
      </c>
      <c r="CB816">
        <f t="shared" si="1689"/>
        <v>0</v>
      </c>
      <c r="CC816">
        <f t="shared" si="1690"/>
        <v>0</v>
      </c>
      <c r="CD816">
        <f t="shared" si="1691"/>
        <v>0</v>
      </c>
      <c r="CE816">
        <f t="shared" si="1692"/>
        <v>0</v>
      </c>
      <c r="CF816">
        <f t="shared" si="1693"/>
        <v>0</v>
      </c>
      <c r="CG816">
        <f t="shared" si="1694"/>
        <v>0</v>
      </c>
      <c r="CH816">
        <f t="shared" si="1695"/>
        <v>0</v>
      </c>
      <c r="CI816">
        <f t="shared" si="1696"/>
        <v>0</v>
      </c>
      <c r="CJ816">
        <f t="shared" si="1697"/>
        <v>0</v>
      </c>
      <c r="CK816">
        <f t="shared" si="1698"/>
        <v>0</v>
      </c>
      <c r="CL816" t="str">
        <f t="shared" si="1699"/>
        <v/>
      </c>
      <c r="CM816" t="str">
        <f t="shared" si="1700"/>
        <v/>
      </c>
      <c r="CN816" t="str">
        <f t="shared" si="1701"/>
        <v/>
      </c>
      <c r="CO816" t="str">
        <f t="shared" si="1702"/>
        <v/>
      </c>
      <c r="CP816" t="str">
        <f t="shared" si="1703"/>
        <v/>
      </c>
      <c r="CQ816" t="str">
        <f t="shared" si="1704"/>
        <v/>
      </c>
      <c r="CR816" t="str">
        <f t="shared" si="1705"/>
        <v/>
      </c>
      <c r="CS816" t="str">
        <f t="shared" si="1706"/>
        <v/>
      </c>
      <c r="CT816" t="str">
        <f t="shared" si="1707"/>
        <v/>
      </c>
      <c r="CU816" t="str">
        <f t="shared" si="1708"/>
        <v/>
      </c>
      <c r="CV816" t="str">
        <f t="shared" si="1709"/>
        <v/>
      </c>
      <c r="CW816" t="str">
        <f t="shared" si="1710"/>
        <v/>
      </c>
      <c r="CX816" t="str">
        <f t="shared" si="1711"/>
        <v/>
      </c>
      <c r="CY816" t="str">
        <f t="shared" si="1712"/>
        <v/>
      </c>
      <c r="CZ816" t="str">
        <f t="shared" si="1713"/>
        <v/>
      </c>
      <c r="DA816" t="str">
        <f t="shared" si="1714"/>
        <v/>
      </c>
      <c r="DB816" t="str">
        <f t="shared" si="1715"/>
        <v/>
      </c>
      <c r="DC816" t="str">
        <f t="shared" si="1716"/>
        <v/>
      </c>
      <c r="DD816" t="str">
        <f t="shared" si="1717"/>
        <v/>
      </c>
      <c r="DE816" t="str">
        <f t="shared" si="1718"/>
        <v/>
      </c>
      <c r="DF816" t="str">
        <f t="shared" si="1719"/>
        <v/>
      </c>
      <c r="DG816" t="str">
        <f t="shared" si="1720"/>
        <v/>
      </c>
      <c r="DH816" t="str">
        <f t="shared" si="1721"/>
        <v/>
      </c>
      <c r="DI816" t="str">
        <f t="shared" si="1722"/>
        <v/>
      </c>
      <c r="DJ816" t="str">
        <f t="shared" si="1723"/>
        <v/>
      </c>
      <c r="DK816" t="str">
        <f t="shared" si="1724"/>
        <v/>
      </c>
      <c r="DL816" t="str">
        <f t="shared" si="1725"/>
        <v/>
      </c>
      <c r="DM816" t="str">
        <f t="shared" si="1726"/>
        <v/>
      </c>
      <c r="DN816" t="str">
        <f t="shared" si="1727"/>
        <v/>
      </c>
      <c r="DO816" t="str">
        <f t="shared" si="1728"/>
        <v/>
      </c>
      <c r="DP816" t="str">
        <f t="shared" si="1729"/>
        <v/>
      </c>
      <c r="DQ816" t="str">
        <f t="shared" si="1730"/>
        <v/>
      </c>
      <c r="DR816" t="str">
        <f t="shared" si="1731"/>
        <v/>
      </c>
      <c r="DS816" t="str">
        <f t="shared" si="1732"/>
        <v/>
      </c>
      <c r="DT816" t="str">
        <f t="shared" si="1733"/>
        <v/>
      </c>
      <c r="DU816">
        <f t="shared" si="1734"/>
        <v>0</v>
      </c>
      <c r="DV816">
        <f t="shared" si="1735"/>
        <v>0</v>
      </c>
      <c r="DW816">
        <f t="shared" si="1736"/>
        <v>0</v>
      </c>
      <c r="DX816" t="str">
        <f t="shared" si="1737"/>
        <v/>
      </c>
      <c r="DY816" t="str">
        <f t="shared" si="1738"/>
        <v/>
      </c>
      <c r="DZ816" t="str">
        <f t="shared" si="1739"/>
        <v/>
      </c>
      <c r="EA816" s="5">
        <f t="shared" si="1740"/>
        <v>0</v>
      </c>
      <c r="EB816" s="3">
        <f t="shared" si="1741"/>
        <v>0</v>
      </c>
    </row>
    <row r="817" spans="2:132" x14ac:dyDescent="0.2">
      <c r="B817" s="25">
        <v>812</v>
      </c>
      <c r="C817" s="26">
        <f>Zisk!D831</f>
        <v>0</v>
      </c>
      <c r="D817">
        <f>Zisk!E831</f>
        <v>0</v>
      </c>
      <c r="E817" s="66" t="str">
        <f t="shared" si="1628"/>
        <v/>
      </c>
      <c r="F817" t="str">
        <f t="shared" si="1629"/>
        <v/>
      </c>
      <c r="G817" s="66" t="str">
        <f t="shared" si="1630"/>
        <v/>
      </c>
      <c r="H817" s="25"/>
      <c r="I817" s="25"/>
      <c r="J817">
        <f>VstupniParametry_SKRYT!$D$5</f>
        <v>0.02</v>
      </c>
      <c r="K817">
        <f>VstupniParametry_SKRYT!$D$6</f>
        <v>0.06</v>
      </c>
      <c r="L817">
        <f>VstupniParametry_SKRYT!$D$7</f>
        <v>0.06</v>
      </c>
      <c r="M817">
        <f>VstupniParametry_SKRYT!$D$8</f>
        <v>0.06</v>
      </c>
      <c r="N817">
        <f>VstupniParametry_SKRYT!$D$9</f>
        <v>1.7999999999999999E-2</v>
      </c>
      <c r="O817" s="27">
        <f>VstupniParametry_SKRYT!$D$10</f>
        <v>0.01</v>
      </c>
      <c r="P817" s="27">
        <f>VstupniParametry_SKRYT!$D$11</f>
        <v>0.01</v>
      </c>
      <c r="Q817" s="27">
        <f>VstupniParametry_SKRYT!$D$12</f>
        <v>0.01</v>
      </c>
      <c r="R817" s="27">
        <f>VstupniParametry_SKRYT!$D$13</f>
        <v>0.01</v>
      </c>
      <c r="S817" s="27">
        <f>VstupniParametry_SKRYT!$D$14</f>
        <v>0.01</v>
      </c>
      <c r="T817">
        <f t="shared" si="1631"/>
        <v>0</v>
      </c>
      <c r="U817">
        <f t="shared" si="1632"/>
        <v>0</v>
      </c>
      <c r="V817">
        <f t="shared" si="1633"/>
        <v>0</v>
      </c>
      <c r="W817">
        <f t="shared" si="1634"/>
        <v>0</v>
      </c>
      <c r="X817">
        <f t="shared" si="1635"/>
        <v>0</v>
      </c>
      <c r="Y817">
        <f t="shared" si="1636"/>
        <v>0</v>
      </c>
      <c r="Z817">
        <f t="shared" si="1637"/>
        <v>0</v>
      </c>
      <c r="AA817">
        <f t="shared" si="1638"/>
        <v>0</v>
      </c>
      <c r="AB817">
        <f t="shared" si="1639"/>
        <v>0</v>
      </c>
      <c r="AC817">
        <f t="shared" si="1640"/>
        <v>0</v>
      </c>
      <c r="AD817">
        <f t="shared" si="1641"/>
        <v>0</v>
      </c>
      <c r="AE817">
        <f t="shared" si="1642"/>
        <v>0</v>
      </c>
      <c r="AF817">
        <f t="shared" si="1643"/>
        <v>0</v>
      </c>
      <c r="AG817">
        <f t="shared" si="1644"/>
        <v>0</v>
      </c>
      <c r="AH817">
        <f t="shared" si="1645"/>
        <v>0</v>
      </c>
      <c r="AI817">
        <f t="shared" si="1646"/>
        <v>0</v>
      </c>
      <c r="AJ817">
        <f t="shared" si="1647"/>
        <v>0</v>
      </c>
      <c r="AK817">
        <f t="shared" si="1648"/>
        <v>0</v>
      </c>
      <c r="AL817">
        <f t="shared" si="1649"/>
        <v>0</v>
      </c>
      <c r="AM817">
        <f t="shared" si="1650"/>
        <v>0</v>
      </c>
      <c r="AN817">
        <f t="shared" si="1651"/>
        <v>0</v>
      </c>
      <c r="AO817">
        <f t="shared" si="1652"/>
        <v>0</v>
      </c>
      <c r="AP817">
        <f t="shared" si="1653"/>
        <v>0</v>
      </c>
      <c r="AQ817">
        <f t="shared" si="1654"/>
        <v>0</v>
      </c>
      <c r="AR817">
        <f t="shared" si="1655"/>
        <v>0</v>
      </c>
      <c r="AS817">
        <f t="shared" si="1656"/>
        <v>0</v>
      </c>
      <c r="AT817">
        <f t="shared" si="1512"/>
        <v>0</v>
      </c>
      <c r="AU817">
        <f t="shared" si="1657"/>
        <v>0</v>
      </c>
      <c r="AV817">
        <f t="shared" si="1658"/>
        <v>0</v>
      </c>
      <c r="AW817">
        <f t="shared" si="1513"/>
        <v>0</v>
      </c>
      <c r="AX817">
        <f t="shared" si="1659"/>
        <v>0</v>
      </c>
      <c r="AY817">
        <f t="shared" si="1660"/>
        <v>0</v>
      </c>
      <c r="AZ817">
        <f t="shared" si="1661"/>
        <v>0</v>
      </c>
      <c r="BA817">
        <f t="shared" si="1662"/>
        <v>0</v>
      </c>
      <c r="BB817">
        <f t="shared" si="1663"/>
        <v>0</v>
      </c>
      <c r="BC817">
        <f t="shared" si="1664"/>
        <v>0</v>
      </c>
      <c r="BD817">
        <f t="shared" si="1665"/>
        <v>0</v>
      </c>
      <c r="BE817">
        <f t="shared" si="1666"/>
        <v>0</v>
      </c>
      <c r="BF817">
        <f t="shared" si="1667"/>
        <v>0</v>
      </c>
      <c r="BG817">
        <f t="shared" si="1668"/>
        <v>0</v>
      </c>
      <c r="BH817">
        <f t="shared" si="1669"/>
        <v>0</v>
      </c>
      <c r="BI817">
        <f t="shared" si="1670"/>
        <v>0</v>
      </c>
      <c r="BJ817">
        <f t="shared" si="1671"/>
        <v>0</v>
      </c>
      <c r="BK817">
        <f t="shared" si="1672"/>
        <v>0</v>
      </c>
      <c r="BL817">
        <f t="shared" si="1673"/>
        <v>0</v>
      </c>
      <c r="BM817">
        <f t="shared" si="1674"/>
        <v>0</v>
      </c>
      <c r="BN817">
        <f t="shared" si="1675"/>
        <v>0</v>
      </c>
      <c r="BO817">
        <f t="shared" si="1676"/>
        <v>0</v>
      </c>
      <c r="BP817">
        <f t="shared" si="1677"/>
        <v>0</v>
      </c>
      <c r="BQ817">
        <f t="shared" si="1678"/>
        <v>0</v>
      </c>
      <c r="BR817">
        <f t="shared" si="1679"/>
        <v>0</v>
      </c>
      <c r="BS817">
        <f t="shared" si="1680"/>
        <v>0</v>
      </c>
      <c r="BT817">
        <f t="shared" si="1681"/>
        <v>0</v>
      </c>
      <c r="BU817">
        <f t="shared" si="1682"/>
        <v>0</v>
      </c>
      <c r="BV817">
        <f t="shared" si="1683"/>
        <v>0</v>
      </c>
      <c r="BW817">
        <f t="shared" si="1684"/>
        <v>0</v>
      </c>
      <c r="BX817">
        <f t="shared" si="1685"/>
        <v>0</v>
      </c>
      <c r="BY817">
        <f t="shared" si="1686"/>
        <v>0</v>
      </c>
      <c r="BZ817">
        <f t="shared" si="1687"/>
        <v>0</v>
      </c>
      <c r="CA817">
        <f t="shared" si="1688"/>
        <v>0</v>
      </c>
      <c r="CB817">
        <f t="shared" si="1689"/>
        <v>0</v>
      </c>
      <c r="CC817">
        <f t="shared" si="1690"/>
        <v>0</v>
      </c>
      <c r="CD817">
        <f t="shared" si="1691"/>
        <v>0</v>
      </c>
      <c r="CE817">
        <f t="shared" si="1692"/>
        <v>0</v>
      </c>
      <c r="CF817">
        <f t="shared" si="1693"/>
        <v>0</v>
      </c>
      <c r="CG817">
        <f t="shared" si="1694"/>
        <v>0</v>
      </c>
      <c r="CH817">
        <f t="shared" si="1695"/>
        <v>0</v>
      </c>
      <c r="CI817">
        <f t="shared" si="1696"/>
        <v>0</v>
      </c>
      <c r="CJ817">
        <f t="shared" si="1697"/>
        <v>0</v>
      </c>
      <c r="CK817">
        <f t="shared" si="1698"/>
        <v>0</v>
      </c>
      <c r="CL817" t="str">
        <f t="shared" si="1699"/>
        <v/>
      </c>
      <c r="CM817" t="str">
        <f t="shared" si="1700"/>
        <v/>
      </c>
      <c r="CN817" t="str">
        <f t="shared" si="1701"/>
        <v/>
      </c>
      <c r="CO817" t="str">
        <f t="shared" si="1702"/>
        <v/>
      </c>
      <c r="CP817" t="str">
        <f t="shared" si="1703"/>
        <v/>
      </c>
      <c r="CQ817" t="str">
        <f t="shared" si="1704"/>
        <v/>
      </c>
      <c r="CR817" t="str">
        <f t="shared" si="1705"/>
        <v/>
      </c>
      <c r="CS817" t="str">
        <f t="shared" si="1706"/>
        <v/>
      </c>
      <c r="CT817" t="str">
        <f t="shared" si="1707"/>
        <v/>
      </c>
      <c r="CU817" t="str">
        <f t="shared" si="1708"/>
        <v/>
      </c>
      <c r="CV817" t="str">
        <f t="shared" si="1709"/>
        <v/>
      </c>
      <c r="CW817" t="str">
        <f t="shared" si="1710"/>
        <v/>
      </c>
      <c r="CX817" t="str">
        <f t="shared" si="1711"/>
        <v/>
      </c>
      <c r="CY817" t="str">
        <f t="shared" si="1712"/>
        <v/>
      </c>
      <c r="CZ817" t="str">
        <f t="shared" si="1713"/>
        <v/>
      </c>
      <c r="DA817" t="str">
        <f t="shared" si="1714"/>
        <v/>
      </c>
      <c r="DB817" t="str">
        <f t="shared" si="1715"/>
        <v/>
      </c>
      <c r="DC817" t="str">
        <f t="shared" si="1716"/>
        <v/>
      </c>
      <c r="DD817" t="str">
        <f t="shared" si="1717"/>
        <v/>
      </c>
      <c r="DE817" t="str">
        <f t="shared" si="1718"/>
        <v/>
      </c>
      <c r="DF817" t="str">
        <f t="shared" si="1719"/>
        <v/>
      </c>
      <c r="DG817" t="str">
        <f t="shared" si="1720"/>
        <v/>
      </c>
      <c r="DH817" t="str">
        <f t="shared" si="1721"/>
        <v/>
      </c>
      <c r="DI817" t="str">
        <f t="shared" si="1722"/>
        <v/>
      </c>
      <c r="DJ817" t="str">
        <f t="shared" si="1723"/>
        <v/>
      </c>
      <c r="DK817" t="str">
        <f t="shared" si="1724"/>
        <v/>
      </c>
      <c r="DL817" t="str">
        <f t="shared" si="1725"/>
        <v/>
      </c>
      <c r="DM817" t="str">
        <f t="shared" si="1726"/>
        <v/>
      </c>
      <c r="DN817" t="str">
        <f t="shared" si="1727"/>
        <v/>
      </c>
      <c r="DO817" t="str">
        <f t="shared" si="1728"/>
        <v/>
      </c>
      <c r="DP817" t="str">
        <f t="shared" si="1729"/>
        <v/>
      </c>
      <c r="DQ817" t="str">
        <f t="shared" si="1730"/>
        <v/>
      </c>
      <c r="DR817" t="str">
        <f t="shared" si="1731"/>
        <v/>
      </c>
      <c r="DS817" t="str">
        <f t="shared" si="1732"/>
        <v/>
      </c>
      <c r="DT817" t="str">
        <f t="shared" si="1733"/>
        <v/>
      </c>
      <c r="DU817">
        <f t="shared" si="1734"/>
        <v>0</v>
      </c>
      <c r="DV817">
        <f t="shared" si="1735"/>
        <v>0</v>
      </c>
      <c r="DW817">
        <f t="shared" si="1736"/>
        <v>0</v>
      </c>
      <c r="DX817" t="str">
        <f t="shared" si="1737"/>
        <v/>
      </c>
      <c r="DY817" t="str">
        <f t="shared" si="1738"/>
        <v/>
      </c>
      <c r="DZ817" t="str">
        <f t="shared" si="1739"/>
        <v/>
      </c>
      <c r="EA817" s="5">
        <f t="shared" si="1740"/>
        <v>0</v>
      </c>
      <c r="EB817" s="3">
        <f t="shared" si="1741"/>
        <v>0</v>
      </c>
    </row>
    <row r="818" spans="2:132" x14ac:dyDescent="0.2">
      <c r="B818">
        <v>813</v>
      </c>
      <c r="C818" s="3">
        <f>Zisk!D832</f>
        <v>0</v>
      </c>
      <c r="D818">
        <f>Zisk!E832</f>
        <v>0</v>
      </c>
      <c r="E818" s="66" t="str">
        <f t="shared" si="1628"/>
        <v/>
      </c>
      <c r="F818" t="str">
        <f t="shared" si="1629"/>
        <v/>
      </c>
      <c r="G818" s="66" t="str">
        <f t="shared" si="1630"/>
        <v/>
      </c>
      <c r="J818">
        <f>VstupniParametry_SKRYT!$D$5</f>
        <v>0.02</v>
      </c>
      <c r="K818">
        <f>VstupniParametry_SKRYT!$D$6</f>
        <v>0.06</v>
      </c>
      <c r="L818">
        <f>VstupniParametry_SKRYT!$D$7</f>
        <v>0.06</v>
      </c>
      <c r="M818">
        <f>VstupniParametry_SKRYT!$D$8</f>
        <v>0.06</v>
      </c>
      <c r="N818">
        <f>VstupniParametry_SKRYT!$D$9</f>
        <v>1.7999999999999999E-2</v>
      </c>
      <c r="O818" s="27">
        <f>VstupniParametry_SKRYT!$D$10</f>
        <v>0.01</v>
      </c>
      <c r="P818" s="27">
        <f>VstupniParametry_SKRYT!$D$11</f>
        <v>0.01</v>
      </c>
      <c r="Q818" s="27">
        <f>VstupniParametry_SKRYT!$D$12</f>
        <v>0.01</v>
      </c>
      <c r="R818" s="27">
        <f>VstupniParametry_SKRYT!$D$13</f>
        <v>0.01</v>
      </c>
      <c r="S818" s="27">
        <f>VstupniParametry_SKRYT!$D$14</f>
        <v>0.01</v>
      </c>
      <c r="T818">
        <f t="shared" si="1631"/>
        <v>0</v>
      </c>
      <c r="U818">
        <f t="shared" si="1632"/>
        <v>0</v>
      </c>
      <c r="V818">
        <f t="shared" si="1633"/>
        <v>0</v>
      </c>
      <c r="W818">
        <f t="shared" si="1634"/>
        <v>0</v>
      </c>
      <c r="X818">
        <f t="shared" si="1635"/>
        <v>0</v>
      </c>
      <c r="Y818">
        <f t="shared" si="1636"/>
        <v>0</v>
      </c>
      <c r="Z818">
        <f t="shared" si="1637"/>
        <v>0</v>
      </c>
      <c r="AA818">
        <f t="shared" si="1638"/>
        <v>0</v>
      </c>
      <c r="AB818">
        <f t="shared" si="1639"/>
        <v>0</v>
      </c>
      <c r="AC818">
        <f t="shared" si="1640"/>
        <v>0</v>
      </c>
      <c r="AD818">
        <f t="shared" si="1641"/>
        <v>0</v>
      </c>
      <c r="AE818">
        <f t="shared" si="1642"/>
        <v>0</v>
      </c>
      <c r="AF818">
        <f t="shared" si="1643"/>
        <v>0</v>
      </c>
      <c r="AG818">
        <f t="shared" si="1644"/>
        <v>0</v>
      </c>
      <c r="AH818">
        <f t="shared" si="1645"/>
        <v>0</v>
      </c>
      <c r="AI818">
        <f t="shared" si="1646"/>
        <v>0</v>
      </c>
      <c r="AJ818">
        <f t="shared" si="1647"/>
        <v>0</v>
      </c>
      <c r="AK818">
        <f t="shared" si="1648"/>
        <v>0</v>
      </c>
      <c r="AL818">
        <f t="shared" si="1649"/>
        <v>0</v>
      </c>
      <c r="AM818">
        <f t="shared" si="1650"/>
        <v>0</v>
      </c>
      <c r="AN818">
        <f t="shared" si="1651"/>
        <v>0</v>
      </c>
      <c r="AO818">
        <f t="shared" si="1652"/>
        <v>0</v>
      </c>
      <c r="AP818">
        <f t="shared" si="1653"/>
        <v>0</v>
      </c>
      <c r="AQ818">
        <f t="shared" si="1654"/>
        <v>0</v>
      </c>
      <c r="AR818">
        <f t="shared" si="1655"/>
        <v>0</v>
      </c>
      <c r="AS818">
        <f t="shared" si="1656"/>
        <v>0</v>
      </c>
      <c r="AT818">
        <f t="shared" si="1512"/>
        <v>0</v>
      </c>
      <c r="AU818">
        <f t="shared" si="1657"/>
        <v>0</v>
      </c>
      <c r="AV818">
        <f t="shared" si="1658"/>
        <v>0</v>
      </c>
      <c r="AW818">
        <f t="shared" si="1513"/>
        <v>0</v>
      </c>
      <c r="AX818">
        <f t="shared" si="1659"/>
        <v>0</v>
      </c>
      <c r="AY818">
        <f t="shared" si="1660"/>
        <v>0</v>
      </c>
      <c r="AZ818">
        <f t="shared" si="1661"/>
        <v>0</v>
      </c>
      <c r="BA818">
        <f t="shared" si="1662"/>
        <v>0</v>
      </c>
      <c r="BB818">
        <f t="shared" si="1663"/>
        <v>0</v>
      </c>
      <c r="BC818">
        <f t="shared" si="1664"/>
        <v>0</v>
      </c>
      <c r="BD818">
        <f t="shared" si="1665"/>
        <v>0</v>
      </c>
      <c r="BE818">
        <f t="shared" si="1666"/>
        <v>0</v>
      </c>
      <c r="BF818">
        <f t="shared" si="1667"/>
        <v>0</v>
      </c>
      <c r="BG818">
        <f t="shared" si="1668"/>
        <v>0</v>
      </c>
      <c r="BH818">
        <f t="shared" si="1669"/>
        <v>0</v>
      </c>
      <c r="BI818">
        <f t="shared" si="1670"/>
        <v>0</v>
      </c>
      <c r="BJ818">
        <f t="shared" si="1671"/>
        <v>0</v>
      </c>
      <c r="BK818">
        <f t="shared" si="1672"/>
        <v>0</v>
      </c>
      <c r="BL818">
        <f t="shared" si="1673"/>
        <v>0</v>
      </c>
      <c r="BM818">
        <f t="shared" si="1674"/>
        <v>0</v>
      </c>
      <c r="BN818">
        <f t="shared" si="1675"/>
        <v>0</v>
      </c>
      <c r="BO818">
        <f t="shared" si="1676"/>
        <v>0</v>
      </c>
      <c r="BP818">
        <f t="shared" si="1677"/>
        <v>0</v>
      </c>
      <c r="BQ818">
        <f t="shared" si="1678"/>
        <v>0</v>
      </c>
      <c r="BR818">
        <f t="shared" si="1679"/>
        <v>0</v>
      </c>
      <c r="BS818">
        <f t="shared" si="1680"/>
        <v>0</v>
      </c>
      <c r="BT818">
        <f t="shared" si="1681"/>
        <v>0</v>
      </c>
      <c r="BU818">
        <f t="shared" si="1682"/>
        <v>0</v>
      </c>
      <c r="BV818">
        <f t="shared" si="1683"/>
        <v>0</v>
      </c>
      <c r="BW818">
        <f t="shared" si="1684"/>
        <v>0</v>
      </c>
      <c r="BX818">
        <f t="shared" si="1685"/>
        <v>0</v>
      </c>
      <c r="BY818">
        <f t="shared" si="1686"/>
        <v>0</v>
      </c>
      <c r="BZ818">
        <f t="shared" si="1687"/>
        <v>0</v>
      </c>
      <c r="CA818">
        <f t="shared" si="1688"/>
        <v>0</v>
      </c>
      <c r="CB818">
        <f t="shared" si="1689"/>
        <v>0</v>
      </c>
      <c r="CC818">
        <f t="shared" si="1690"/>
        <v>0</v>
      </c>
      <c r="CD818">
        <f t="shared" si="1691"/>
        <v>0</v>
      </c>
      <c r="CE818">
        <f t="shared" si="1692"/>
        <v>0</v>
      </c>
      <c r="CF818">
        <f t="shared" si="1693"/>
        <v>0</v>
      </c>
      <c r="CG818">
        <f t="shared" si="1694"/>
        <v>0</v>
      </c>
      <c r="CH818">
        <f t="shared" si="1695"/>
        <v>0</v>
      </c>
      <c r="CI818">
        <f t="shared" si="1696"/>
        <v>0</v>
      </c>
      <c r="CJ818">
        <f t="shared" si="1697"/>
        <v>0</v>
      </c>
      <c r="CK818">
        <f t="shared" si="1698"/>
        <v>0</v>
      </c>
      <c r="CL818" t="str">
        <f t="shared" si="1699"/>
        <v/>
      </c>
      <c r="CM818" t="str">
        <f t="shared" si="1700"/>
        <v/>
      </c>
      <c r="CN818" t="str">
        <f t="shared" si="1701"/>
        <v/>
      </c>
      <c r="CO818" t="str">
        <f t="shared" si="1702"/>
        <v/>
      </c>
      <c r="CP818" t="str">
        <f t="shared" si="1703"/>
        <v/>
      </c>
      <c r="CQ818" t="str">
        <f t="shared" si="1704"/>
        <v/>
      </c>
      <c r="CR818" t="str">
        <f t="shared" si="1705"/>
        <v/>
      </c>
      <c r="CS818" t="str">
        <f t="shared" si="1706"/>
        <v/>
      </c>
      <c r="CT818" t="str">
        <f t="shared" si="1707"/>
        <v/>
      </c>
      <c r="CU818" t="str">
        <f t="shared" si="1708"/>
        <v/>
      </c>
      <c r="CV818" t="str">
        <f t="shared" si="1709"/>
        <v/>
      </c>
      <c r="CW818" t="str">
        <f t="shared" si="1710"/>
        <v/>
      </c>
      <c r="CX818" t="str">
        <f t="shared" si="1711"/>
        <v/>
      </c>
      <c r="CY818" t="str">
        <f t="shared" si="1712"/>
        <v/>
      </c>
      <c r="CZ818" t="str">
        <f t="shared" si="1713"/>
        <v/>
      </c>
      <c r="DA818" t="str">
        <f t="shared" si="1714"/>
        <v/>
      </c>
      <c r="DB818" t="str">
        <f t="shared" si="1715"/>
        <v/>
      </c>
      <c r="DC818" t="str">
        <f t="shared" si="1716"/>
        <v/>
      </c>
      <c r="DD818" t="str">
        <f t="shared" si="1717"/>
        <v/>
      </c>
      <c r="DE818" t="str">
        <f t="shared" si="1718"/>
        <v/>
      </c>
      <c r="DF818" t="str">
        <f t="shared" si="1719"/>
        <v/>
      </c>
      <c r="DG818" t="str">
        <f t="shared" si="1720"/>
        <v/>
      </c>
      <c r="DH818" t="str">
        <f t="shared" si="1721"/>
        <v/>
      </c>
      <c r="DI818" t="str">
        <f t="shared" si="1722"/>
        <v/>
      </c>
      <c r="DJ818" t="str">
        <f t="shared" si="1723"/>
        <v/>
      </c>
      <c r="DK818" t="str">
        <f t="shared" si="1724"/>
        <v/>
      </c>
      <c r="DL818" t="str">
        <f t="shared" si="1725"/>
        <v/>
      </c>
      <c r="DM818" t="str">
        <f t="shared" si="1726"/>
        <v/>
      </c>
      <c r="DN818" t="str">
        <f t="shared" si="1727"/>
        <v/>
      </c>
      <c r="DO818" t="str">
        <f t="shared" si="1728"/>
        <v/>
      </c>
      <c r="DP818" t="str">
        <f t="shared" si="1729"/>
        <v/>
      </c>
      <c r="DQ818" t="str">
        <f t="shared" si="1730"/>
        <v/>
      </c>
      <c r="DR818" t="str">
        <f t="shared" si="1731"/>
        <v/>
      </c>
      <c r="DS818" t="str">
        <f t="shared" si="1732"/>
        <v/>
      </c>
      <c r="DT818" t="str">
        <f t="shared" si="1733"/>
        <v/>
      </c>
      <c r="DU818">
        <f t="shared" si="1734"/>
        <v>0</v>
      </c>
      <c r="DV818">
        <f t="shared" si="1735"/>
        <v>0</v>
      </c>
      <c r="DW818">
        <f t="shared" si="1736"/>
        <v>0</v>
      </c>
      <c r="DX818" t="str">
        <f t="shared" si="1737"/>
        <v/>
      </c>
      <c r="DY818" t="str">
        <f t="shared" si="1738"/>
        <v/>
      </c>
      <c r="DZ818" t="str">
        <f t="shared" si="1739"/>
        <v/>
      </c>
      <c r="EA818" s="5">
        <f t="shared" si="1740"/>
        <v>0</v>
      </c>
      <c r="EB818" s="3">
        <f t="shared" si="1741"/>
        <v>0</v>
      </c>
    </row>
    <row r="819" spans="2:132" x14ac:dyDescent="0.2">
      <c r="B819" s="25">
        <v>814</v>
      </c>
      <c r="C819" s="26">
        <f>Zisk!D833</f>
        <v>0</v>
      </c>
      <c r="D819">
        <f>Zisk!E833</f>
        <v>0</v>
      </c>
      <c r="E819" s="66" t="str">
        <f t="shared" si="1628"/>
        <v/>
      </c>
      <c r="F819" t="str">
        <f t="shared" si="1629"/>
        <v/>
      </c>
      <c r="G819" s="66" t="str">
        <f t="shared" si="1630"/>
        <v/>
      </c>
      <c r="H819" s="25"/>
      <c r="I819" s="25"/>
      <c r="J819">
        <f>VstupniParametry_SKRYT!$D$5</f>
        <v>0.02</v>
      </c>
      <c r="K819">
        <f>VstupniParametry_SKRYT!$D$6</f>
        <v>0.06</v>
      </c>
      <c r="L819">
        <f>VstupniParametry_SKRYT!$D$7</f>
        <v>0.06</v>
      </c>
      <c r="M819">
        <f>VstupniParametry_SKRYT!$D$8</f>
        <v>0.06</v>
      </c>
      <c r="N819">
        <f>VstupniParametry_SKRYT!$D$9</f>
        <v>1.7999999999999999E-2</v>
      </c>
      <c r="O819" s="27">
        <f>VstupniParametry_SKRYT!$D$10</f>
        <v>0.01</v>
      </c>
      <c r="P819" s="27">
        <f>VstupniParametry_SKRYT!$D$11</f>
        <v>0.01</v>
      </c>
      <c r="Q819" s="27">
        <f>VstupniParametry_SKRYT!$D$12</f>
        <v>0.01</v>
      </c>
      <c r="R819" s="27">
        <f>VstupniParametry_SKRYT!$D$13</f>
        <v>0.01</v>
      </c>
      <c r="S819" s="27">
        <f>VstupniParametry_SKRYT!$D$14</f>
        <v>0.01</v>
      </c>
      <c r="T819">
        <f t="shared" si="1631"/>
        <v>0</v>
      </c>
      <c r="U819">
        <f t="shared" si="1632"/>
        <v>0</v>
      </c>
      <c r="V819">
        <f t="shared" si="1633"/>
        <v>0</v>
      </c>
      <c r="W819">
        <f t="shared" si="1634"/>
        <v>0</v>
      </c>
      <c r="X819">
        <f t="shared" si="1635"/>
        <v>0</v>
      </c>
      <c r="Y819">
        <f t="shared" si="1636"/>
        <v>0</v>
      </c>
      <c r="Z819">
        <f t="shared" si="1637"/>
        <v>0</v>
      </c>
      <c r="AA819">
        <f t="shared" si="1638"/>
        <v>0</v>
      </c>
      <c r="AB819">
        <f t="shared" si="1639"/>
        <v>0</v>
      </c>
      <c r="AC819">
        <f t="shared" si="1640"/>
        <v>0</v>
      </c>
      <c r="AD819">
        <f t="shared" si="1641"/>
        <v>0</v>
      </c>
      <c r="AE819">
        <f t="shared" si="1642"/>
        <v>0</v>
      </c>
      <c r="AF819">
        <f t="shared" si="1643"/>
        <v>0</v>
      </c>
      <c r="AG819">
        <f t="shared" si="1644"/>
        <v>0</v>
      </c>
      <c r="AH819">
        <f t="shared" si="1645"/>
        <v>0</v>
      </c>
      <c r="AI819">
        <f t="shared" si="1646"/>
        <v>0</v>
      </c>
      <c r="AJ819">
        <f t="shared" si="1647"/>
        <v>0</v>
      </c>
      <c r="AK819">
        <f t="shared" si="1648"/>
        <v>0</v>
      </c>
      <c r="AL819">
        <f t="shared" si="1649"/>
        <v>0</v>
      </c>
      <c r="AM819">
        <f t="shared" si="1650"/>
        <v>0</v>
      </c>
      <c r="AN819">
        <f t="shared" si="1651"/>
        <v>0</v>
      </c>
      <c r="AO819">
        <f t="shared" si="1652"/>
        <v>0</v>
      </c>
      <c r="AP819">
        <f t="shared" si="1653"/>
        <v>0</v>
      </c>
      <c r="AQ819">
        <f t="shared" si="1654"/>
        <v>0</v>
      </c>
      <c r="AR819">
        <f t="shared" si="1655"/>
        <v>0</v>
      </c>
      <c r="AS819">
        <f t="shared" si="1656"/>
        <v>0</v>
      </c>
      <c r="AT819">
        <f t="shared" si="1512"/>
        <v>0</v>
      </c>
      <c r="AU819">
        <f t="shared" si="1657"/>
        <v>0</v>
      </c>
      <c r="AV819">
        <f t="shared" si="1658"/>
        <v>0</v>
      </c>
      <c r="AW819">
        <f t="shared" si="1513"/>
        <v>0</v>
      </c>
      <c r="AX819">
        <f t="shared" si="1659"/>
        <v>0</v>
      </c>
      <c r="AY819">
        <f t="shared" si="1660"/>
        <v>0</v>
      </c>
      <c r="AZ819">
        <f t="shared" si="1661"/>
        <v>0</v>
      </c>
      <c r="BA819">
        <f t="shared" si="1662"/>
        <v>0</v>
      </c>
      <c r="BB819">
        <f t="shared" si="1663"/>
        <v>0</v>
      </c>
      <c r="BC819">
        <f t="shared" si="1664"/>
        <v>0</v>
      </c>
      <c r="BD819">
        <f t="shared" si="1665"/>
        <v>0</v>
      </c>
      <c r="BE819">
        <f t="shared" si="1666"/>
        <v>0</v>
      </c>
      <c r="BF819">
        <f t="shared" si="1667"/>
        <v>0</v>
      </c>
      <c r="BG819">
        <f t="shared" si="1668"/>
        <v>0</v>
      </c>
      <c r="BH819">
        <f t="shared" si="1669"/>
        <v>0</v>
      </c>
      <c r="BI819">
        <f t="shared" si="1670"/>
        <v>0</v>
      </c>
      <c r="BJ819">
        <f t="shared" si="1671"/>
        <v>0</v>
      </c>
      <c r="BK819">
        <f t="shared" si="1672"/>
        <v>0</v>
      </c>
      <c r="BL819">
        <f t="shared" si="1673"/>
        <v>0</v>
      </c>
      <c r="BM819">
        <f t="shared" si="1674"/>
        <v>0</v>
      </c>
      <c r="BN819">
        <f t="shared" si="1675"/>
        <v>0</v>
      </c>
      <c r="BO819">
        <f t="shared" si="1676"/>
        <v>0</v>
      </c>
      <c r="BP819">
        <f t="shared" si="1677"/>
        <v>0</v>
      </c>
      <c r="BQ819">
        <f t="shared" si="1678"/>
        <v>0</v>
      </c>
      <c r="BR819">
        <f t="shared" si="1679"/>
        <v>0</v>
      </c>
      <c r="BS819">
        <f t="shared" si="1680"/>
        <v>0</v>
      </c>
      <c r="BT819">
        <f t="shared" si="1681"/>
        <v>0</v>
      </c>
      <c r="BU819">
        <f t="shared" si="1682"/>
        <v>0</v>
      </c>
      <c r="BV819">
        <f t="shared" si="1683"/>
        <v>0</v>
      </c>
      <c r="BW819">
        <f t="shared" si="1684"/>
        <v>0</v>
      </c>
      <c r="BX819">
        <f t="shared" si="1685"/>
        <v>0</v>
      </c>
      <c r="BY819">
        <f t="shared" si="1686"/>
        <v>0</v>
      </c>
      <c r="BZ819">
        <f t="shared" si="1687"/>
        <v>0</v>
      </c>
      <c r="CA819">
        <f t="shared" si="1688"/>
        <v>0</v>
      </c>
      <c r="CB819">
        <f t="shared" si="1689"/>
        <v>0</v>
      </c>
      <c r="CC819">
        <f t="shared" si="1690"/>
        <v>0</v>
      </c>
      <c r="CD819">
        <f t="shared" si="1691"/>
        <v>0</v>
      </c>
      <c r="CE819">
        <f t="shared" si="1692"/>
        <v>0</v>
      </c>
      <c r="CF819">
        <f t="shared" si="1693"/>
        <v>0</v>
      </c>
      <c r="CG819">
        <f t="shared" si="1694"/>
        <v>0</v>
      </c>
      <c r="CH819">
        <f t="shared" si="1695"/>
        <v>0</v>
      </c>
      <c r="CI819">
        <f t="shared" si="1696"/>
        <v>0</v>
      </c>
      <c r="CJ819">
        <f t="shared" si="1697"/>
        <v>0</v>
      </c>
      <c r="CK819">
        <f t="shared" si="1698"/>
        <v>0</v>
      </c>
      <c r="CL819" t="str">
        <f t="shared" si="1699"/>
        <v/>
      </c>
      <c r="CM819" t="str">
        <f t="shared" si="1700"/>
        <v/>
      </c>
      <c r="CN819" t="str">
        <f t="shared" si="1701"/>
        <v/>
      </c>
      <c r="CO819" t="str">
        <f t="shared" si="1702"/>
        <v/>
      </c>
      <c r="CP819" t="str">
        <f t="shared" si="1703"/>
        <v/>
      </c>
      <c r="CQ819" t="str">
        <f t="shared" si="1704"/>
        <v/>
      </c>
      <c r="CR819" t="str">
        <f t="shared" si="1705"/>
        <v/>
      </c>
      <c r="CS819" t="str">
        <f t="shared" si="1706"/>
        <v/>
      </c>
      <c r="CT819" t="str">
        <f t="shared" si="1707"/>
        <v/>
      </c>
      <c r="CU819" t="str">
        <f t="shared" si="1708"/>
        <v/>
      </c>
      <c r="CV819" t="str">
        <f t="shared" si="1709"/>
        <v/>
      </c>
      <c r="CW819" t="str">
        <f t="shared" si="1710"/>
        <v/>
      </c>
      <c r="CX819" t="str">
        <f t="shared" si="1711"/>
        <v/>
      </c>
      <c r="CY819" t="str">
        <f t="shared" si="1712"/>
        <v/>
      </c>
      <c r="CZ819" t="str">
        <f t="shared" si="1713"/>
        <v/>
      </c>
      <c r="DA819" t="str">
        <f t="shared" si="1714"/>
        <v/>
      </c>
      <c r="DB819" t="str">
        <f t="shared" si="1715"/>
        <v/>
      </c>
      <c r="DC819" t="str">
        <f t="shared" si="1716"/>
        <v/>
      </c>
      <c r="DD819" t="str">
        <f t="shared" si="1717"/>
        <v/>
      </c>
      <c r="DE819" t="str">
        <f t="shared" si="1718"/>
        <v/>
      </c>
      <c r="DF819" t="str">
        <f t="shared" si="1719"/>
        <v/>
      </c>
      <c r="DG819" t="str">
        <f t="shared" si="1720"/>
        <v/>
      </c>
      <c r="DH819" t="str">
        <f t="shared" si="1721"/>
        <v/>
      </c>
      <c r="DI819" t="str">
        <f t="shared" si="1722"/>
        <v/>
      </c>
      <c r="DJ819" t="str">
        <f t="shared" si="1723"/>
        <v/>
      </c>
      <c r="DK819" t="str">
        <f t="shared" si="1724"/>
        <v/>
      </c>
      <c r="DL819" t="str">
        <f t="shared" si="1725"/>
        <v/>
      </c>
      <c r="DM819" t="str">
        <f t="shared" si="1726"/>
        <v/>
      </c>
      <c r="DN819" t="str">
        <f t="shared" si="1727"/>
        <v/>
      </c>
      <c r="DO819" t="str">
        <f t="shared" si="1728"/>
        <v/>
      </c>
      <c r="DP819" t="str">
        <f t="shared" si="1729"/>
        <v/>
      </c>
      <c r="DQ819" t="str">
        <f t="shared" si="1730"/>
        <v/>
      </c>
      <c r="DR819" t="str">
        <f t="shared" si="1731"/>
        <v/>
      </c>
      <c r="DS819" t="str">
        <f t="shared" si="1732"/>
        <v/>
      </c>
      <c r="DT819" t="str">
        <f t="shared" si="1733"/>
        <v/>
      </c>
      <c r="DU819">
        <f t="shared" si="1734"/>
        <v>0</v>
      </c>
      <c r="DV819">
        <f t="shared" si="1735"/>
        <v>0</v>
      </c>
      <c r="DW819">
        <f t="shared" si="1736"/>
        <v>0</v>
      </c>
      <c r="DX819" t="str">
        <f t="shared" si="1737"/>
        <v/>
      </c>
      <c r="DY819" t="str">
        <f t="shared" si="1738"/>
        <v/>
      </c>
      <c r="DZ819" t="str">
        <f t="shared" si="1739"/>
        <v/>
      </c>
      <c r="EA819" s="5">
        <f t="shared" si="1740"/>
        <v>0</v>
      </c>
      <c r="EB819" s="3">
        <f t="shared" si="1741"/>
        <v>0</v>
      </c>
    </row>
    <row r="820" spans="2:132" x14ac:dyDescent="0.2">
      <c r="B820">
        <v>815</v>
      </c>
      <c r="C820" s="3">
        <f>Zisk!D834</f>
        <v>0</v>
      </c>
      <c r="D820">
        <f>Zisk!E834</f>
        <v>0</v>
      </c>
      <c r="E820" s="66" t="str">
        <f t="shared" si="1628"/>
        <v/>
      </c>
      <c r="F820" t="str">
        <f t="shared" si="1629"/>
        <v/>
      </c>
      <c r="G820" s="66" t="str">
        <f t="shared" si="1630"/>
        <v/>
      </c>
      <c r="J820">
        <f>VstupniParametry_SKRYT!$D$5</f>
        <v>0.02</v>
      </c>
      <c r="K820">
        <f>VstupniParametry_SKRYT!$D$6</f>
        <v>0.06</v>
      </c>
      <c r="L820">
        <f>VstupniParametry_SKRYT!$D$7</f>
        <v>0.06</v>
      </c>
      <c r="M820">
        <f>VstupniParametry_SKRYT!$D$8</f>
        <v>0.06</v>
      </c>
      <c r="N820">
        <f>VstupniParametry_SKRYT!$D$9</f>
        <v>1.7999999999999999E-2</v>
      </c>
      <c r="O820" s="27">
        <f>VstupniParametry_SKRYT!$D$10</f>
        <v>0.01</v>
      </c>
      <c r="P820" s="27">
        <f>VstupniParametry_SKRYT!$D$11</f>
        <v>0.01</v>
      </c>
      <c r="Q820" s="27">
        <f>VstupniParametry_SKRYT!$D$12</f>
        <v>0.01</v>
      </c>
      <c r="R820" s="27">
        <f>VstupniParametry_SKRYT!$D$13</f>
        <v>0.01</v>
      </c>
      <c r="S820" s="27">
        <f>VstupniParametry_SKRYT!$D$14</f>
        <v>0.01</v>
      </c>
      <c r="T820">
        <f t="shared" si="1631"/>
        <v>0</v>
      </c>
      <c r="U820">
        <f t="shared" si="1632"/>
        <v>0</v>
      </c>
      <c r="V820">
        <f t="shared" si="1633"/>
        <v>0</v>
      </c>
      <c r="W820">
        <f t="shared" si="1634"/>
        <v>0</v>
      </c>
      <c r="X820">
        <f t="shared" si="1635"/>
        <v>0</v>
      </c>
      <c r="Y820">
        <f t="shared" si="1636"/>
        <v>0</v>
      </c>
      <c r="Z820">
        <f t="shared" si="1637"/>
        <v>0</v>
      </c>
      <c r="AA820">
        <f t="shared" si="1638"/>
        <v>0</v>
      </c>
      <c r="AB820">
        <f t="shared" si="1639"/>
        <v>0</v>
      </c>
      <c r="AC820">
        <f t="shared" si="1640"/>
        <v>0</v>
      </c>
      <c r="AD820">
        <f t="shared" si="1641"/>
        <v>0</v>
      </c>
      <c r="AE820">
        <f t="shared" si="1642"/>
        <v>0</v>
      </c>
      <c r="AF820">
        <f t="shared" si="1643"/>
        <v>0</v>
      </c>
      <c r="AG820">
        <f t="shared" si="1644"/>
        <v>0</v>
      </c>
      <c r="AH820">
        <f t="shared" si="1645"/>
        <v>0</v>
      </c>
      <c r="AI820">
        <f t="shared" si="1646"/>
        <v>0</v>
      </c>
      <c r="AJ820">
        <f t="shared" si="1647"/>
        <v>0</v>
      </c>
      <c r="AK820">
        <f t="shared" si="1648"/>
        <v>0</v>
      </c>
      <c r="AL820">
        <f t="shared" si="1649"/>
        <v>0</v>
      </c>
      <c r="AM820">
        <f t="shared" si="1650"/>
        <v>0</v>
      </c>
      <c r="AN820">
        <f t="shared" si="1651"/>
        <v>0</v>
      </c>
      <c r="AO820">
        <f t="shared" si="1652"/>
        <v>0</v>
      </c>
      <c r="AP820">
        <f t="shared" si="1653"/>
        <v>0</v>
      </c>
      <c r="AQ820">
        <f t="shared" si="1654"/>
        <v>0</v>
      </c>
      <c r="AR820">
        <f t="shared" si="1655"/>
        <v>0</v>
      </c>
      <c r="AS820">
        <f t="shared" si="1656"/>
        <v>0</v>
      </c>
      <c r="AT820">
        <f t="shared" si="1512"/>
        <v>0</v>
      </c>
      <c r="AU820">
        <f t="shared" si="1657"/>
        <v>0</v>
      </c>
      <c r="AV820">
        <f t="shared" si="1658"/>
        <v>0</v>
      </c>
      <c r="AW820">
        <f t="shared" si="1513"/>
        <v>0</v>
      </c>
      <c r="AX820">
        <f t="shared" si="1659"/>
        <v>0</v>
      </c>
      <c r="AY820">
        <f t="shared" si="1660"/>
        <v>0</v>
      </c>
      <c r="AZ820">
        <f t="shared" si="1661"/>
        <v>0</v>
      </c>
      <c r="BA820">
        <f t="shared" si="1662"/>
        <v>0</v>
      </c>
      <c r="BB820">
        <f t="shared" si="1663"/>
        <v>0</v>
      </c>
      <c r="BC820">
        <f t="shared" si="1664"/>
        <v>0</v>
      </c>
      <c r="BD820">
        <f t="shared" si="1665"/>
        <v>0</v>
      </c>
      <c r="BE820">
        <f t="shared" si="1666"/>
        <v>0</v>
      </c>
      <c r="BF820">
        <f t="shared" si="1667"/>
        <v>0</v>
      </c>
      <c r="BG820">
        <f t="shared" si="1668"/>
        <v>0</v>
      </c>
      <c r="BH820">
        <f t="shared" si="1669"/>
        <v>0</v>
      </c>
      <c r="BI820">
        <f t="shared" si="1670"/>
        <v>0</v>
      </c>
      <c r="BJ820">
        <f t="shared" si="1671"/>
        <v>0</v>
      </c>
      <c r="BK820">
        <f t="shared" si="1672"/>
        <v>0</v>
      </c>
      <c r="BL820">
        <f t="shared" si="1673"/>
        <v>0</v>
      </c>
      <c r="BM820">
        <f t="shared" si="1674"/>
        <v>0</v>
      </c>
      <c r="BN820">
        <f t="shared" si="1675"/>
        <v>0</v>
      </c>
      <c r="BO820">
        <f t="shared" si="1676"/>
        <v>0</v>
      </c>
      <c r="BP820">
        <f t="shared" si="1677"/>
        <v>0</v>
      </c>
      <c r="BQ820">
        <f t="shared" si="1678"/>
        <v>0</v>
      </c>
      <c r="BR820">
        <f t="shared" si="1679"/>
        <v>0</v>
      </c>
      <c r="BS820">
        <f t="shared" si="1680"/>
        <v>0</v>
      </c>
      <c r="BT820">
        <f t="shared" si="1681"/>
        <v>0</v>
      </c>
      <c r="BU820">
        <f t="shared" si="1682"/>
        <v>0</v>
      </c>
      <c r="BV820">
        <f t="shared" si="1683"/>
        <v>0</v>
      </c>
      <c r="BW820">
        <f t="shared" si="1684"/>
        <v>0</v>
      </c>
      <c r="BX820">
        <f t="shared" si="1685"/>
        <v>0</v>
      </c>
      <c r="BY820">
        <f t="shared" si="1686"/>
        <v>0</v>
      </c>
      <c r="BZ820">
        <f t="shared" si="1687"/>
        <v>0</v>
      </c>
      <c r="CA820">
        <f t="shared" si="1688"/>
        <v>0</v>
      </c>
      <c r="CB820">
        <f t="shared" si="1689"/>
        <v>0</v>
      </c>
      <c r="CC820">
        <f t="shared" si="1690"/>
        <v>0</v>
      </c>
      <c r="CD820">
        <f t="shared" si="1691"/>
        <v>0</v>
      </c>
      <c r="CE820">
        <f t="shared" si="1692"/>
        <v>0</v>
      </c>
      <c r="CF820">
        <f t="shared" si="1693"/>
        <v>0</v>
      </c>
      <c r="CG820">
        <f t="shared" si="1694"/>
        <v>0</v>
      </c>
      <c r="CH820">
        <f t="shared" si="1695"/>
        <v>0</v>
      </c>
      <c r="CI820">
        <f t="shared" si="1696"/>
        <v>0</v>
      </c>
      <c r="CJ820">
        <f t="shared" si="1697"/>
        <v>0</v>
      </c>
      <c r="CK820">
        <f t="shared" si="1698"/>
        <v>0</v>
      </c>
      <c r="CL820" t="str">
        <f t="shared" si="1699"/>
        <v/>
      </c>
      <c r="CM820" t="str">
        <f t="shared" si="1700"/>
        <v/>
      </c>
      <c r="CN820" t="str">
        <f t="shared" si="1701"/>
        <v/>
      </c>
      <c r="CO820" t="str">
        <f t="shared" si="1702"/>
        <v/>
      </c>
      <c r="CP820" t="str">
        <f t="shared" si="1703"/>
        <v/>
      </c>
      <c r="CQ820" t="str">
        <f t="shared" si="1704"/>
        <v/>
      </c>
      <c r="CR820" t="str">
        <f t="shared" si="1705"/>
        <v/>
      </c>
      <c r="CS820" t="str">
        <f t="shared" si="1706"/>
        <v/>
      </c>
      <c r="CT820" t="str">
        <f t="shared" si="1707"/>
        <v/>
      </c>
      <c r="CU820" t="str">
        <f t="shared" si="1708"/>
        <v/>
      </c>
      <c r="CV820" t="str">
        <f t="shared" si="1709"/>
        <v/>
      </c>
      <c r="CW820" t="str">
        <f t="shared" si="1710"/>
        <v/>
      </c>
      <c r="CX820" t="str">
        <f t="shared" si="1711"/>
        <v/>
      </c>
      <c r="CY820" t="str">
        <f t="shared" si="1712"/>
        <v/>
      </c>
      <c r="CZ820" t="str">
        <f t="shared" si="1713"/>
        <v/>
      </c>
      <c r="DA820" t="str">
        <f t="shared" si="1714"/>
        <v/>
      </c>
      <c r="DB820" t="str">
        <f t="shared" si="1715"/>
        <v/>
      </c>
      <c r="DC820" t="str">
        <f t="shared" si="1716"/>
        <v/>
      </c>
      <c r="DD820" t="str">
        <f t="shared" si="1717"/>
        <v/>
      </c>
      <c r="DE820" t="str">
        <f t="shared" si="1718"/>
        <v/>
      </c>
      <c r="DF820" t="str">
        <f t="shared" si="1719"/>
        <v/>
      </c>
      <c r="DG820" t="str">
        <f t="shared" si="1720"/>
        <v/>
      </c>
      <c r="DH820" t="str">
        <f t="shared" si="1721"/>
        <v/>
      </c>
      <c r="DI820" t="str">
        <f t="shared" si="1722"/>
        <v/>
      </c>
      <c r="DJ820" t="str">
        <f t="shared" si="1723"/>
        <v/>
      </c>
      <c r="DK820" t="str">
        <f t="shared" si="1724"/>
        <v/>
      </c>
      <c r="DL820" t="str">
        <f t="shared" si="1725"/>
        <v/>
      </c>
      <c r="DM820" t="str">
        <f t="shared" si="1726"/>
        <v/>
      </c>
      <c r="DN820" t="str">
        <f t="shared" si="1727"/>
        <v/>
      </c>
      <c r="DO820" t="str">
        <f t="shared" si="1728"/>
        <v/>
      </c>
      <c r="DP820" t="str">
        <f t="shared" si="1729"/>
        <v/>
      </c>
      <c r="DQ820" t="str">
        <f t="shared" si="1730"/>
        <v/>
      </c>
      <c r="DR820" t="str">
        <f t="shared" si="1731"/>
        <v/>
      </c>
      <c r="DS820" t="str">
        <f t="shared" si="1732"/>
        <v/>
      </c>
      <c r="DT820" t="str">
        <f t="shared" si="1733"/>
        <v/>
      </c>
      <c r="DU820">
        <f t="shared" si="1734"/>
        <v>0</v>
      </c>
      <c r="DV820">
        <f t="shared" si="1735"/>
        <v>0</v>
      </c>
      <c r="DW820">
        <f t="shared" si="1736"/>
        <v>0</v>
      </c>
      <c r="DX820" t="str">
        <f t="shared" si="1737"/>
        <v/>
      </c>
      <c r="DY820" t="str">
        <f t="shared" si="1738"/>
        <v/>
      </c>
      <c r="DZ820" t="str">
        <f t="shared" si="1739"/>
        <v/>
      </c>
      <c r="EA820" s="5">
        <f t="shared" si="1740"/>
        <v>0</v>
      </c>
      <c r="EB820" s="3">
        <f t="shared" si="1741"/>
        <v>0</v>
      </c>
    </row>
    <row r="821" spans="2:132" x14ac:dyDescent="0.2">
      <c r="B821" s="25">
        <v>816</v>
      </c>
      <c r="C821" s="26">
        <f>Zisk!D835</f>
        <v>0</v>
      </c>
      <c r="D821">
        <f>Zisk!E835</f>
        <v>0</v>
      </c>
      <c r="E821" s="66" t="str">
        <f t="shared" si="1628"/>
        <v/>
      </c>
      <c r="F821" t="str">
        <f t="shared" si="1629"/>
        <v/>
      </c>
      <c r="G821" s="66" t="str">
        <f t="shared" si="1630"/>
        <v/>
      </c>
      <c r="H821" s="25"/>
      <c r="I821" s="25"/>
      <c r="J821">
        <f>VstupniParametry_SKRYT!$D$5</f>
        <v>0.02</v>
      </c>
      <c r="K821">
        <f>VstupniParametry_SKRYT!$D$6</f>
        <v>0.06</v>
      </c>
      <c r="L821">
        <f>VstupniParametry_SKRYT!$D$7</f>
        <v>0.06</v>
      </c>
      <c r="M821">
        <f>VstupniParametry_SKRYT!$D$8</f>
        <v>0.06</v>
      </c>
      <c r="N821">
        <f>VstupniParametry_SKRYT!$D$9</f>
        <v>1.7999999999999999E-2</v>
      </c>
      <c r="O821" s="27">
        <f>VstupniParametry_SKRYT!$D$10</f>
        <v>0.01</v>
      </c>
      <c r="P821" s="27">
        <f>VstupniParametry_SKRYT!$D$11</f>
        <v>0.01</v>
      </c>
      <c r="Q821" s="27">
        <f>VstupniParametry_SKRYT!$D$12</f>
        <v>0.01</v>
      </c>
      <c r="R821" s="27">
        <f>VstupniParametry_SKRYT!$D$13</f>
        <v>0.01</v>
      </c>
      <c r="S821" s="27">
        <f>VstupniParametry_SKRYT!$D$14</f>
        <v>0.01</v>
      </c>
      <c r="T821">
        <f t="shared" si="1631"/>
        <v>0</v>
      </c>
      <c r="U821">
        <f t="shared" si="1632"/>
        <v>0</v>
      </c>
      <c r="V821">
        <f t="shared" si="1633"/>
        <v>0</v>
      </c>
      <c r="W821">
        <f t="shared" si="1634"/>
        <v>0</v>
      </c>
      <c r="X821">
        <f t="shared" si="1635"/>
        <v>0</v>
      </c>
      <c r="Y821">
        <f t="shared" si="1636"/>
        <v>0</v>
      </c>
      <c r="Z821">
        <f t="shared" si="1637"/>
        <v>0</v>
      </c>
      <c r="AA821">
        <f t="shared" si="1638"/>
        <v>0</v>
      </c>
      <c r="AB821">
        <f t="shared" si="1639"/>
        <v>0</v>
      </c>
      <c r="AC821">
        <f t="shared" si="1640"/>
        <v>0</v>
      </c>
      <c r="AD821">
        <f t="shared" si="1641"/>
        <v>0</v>
      </c>
      <c r="AE821">
        <f t="shared" si="1642"/>
        <v>0</v>
      </c>
      <c r="AF821">
        <f t="shared" si="1643"/>
        <v>0</v>
      </c>
      <c r="AG821">
        <f t="shared" si="1644"/>
        <v>0</v>
      </c>
      <c r="AH821">
        <f t="shared" si="1645"/>
        <v>0</v>
      </c>
      <c r="AI821">
        <f t="shared" si="1646"/>
        <v>0</v>
      </c>
      <c r="AJ821">
        <f t="shared" si="1647"/>
        <v>0</v>
      </c>
      <c r="AK821">
        <f t="shared" si="1648"/>
        <v>0</v>
      </c>
      <c r="AL821">
        <f t="shared" si="1649"/>
        <v>0</v>
      </c>
      <c r="AM821">
        <f t="shared" si="1650"/>
        <v>0</v>
      </c>
      <c r="AN821">
        <f t="shared" si="1651"/>
        <v>0</v>
      </c>
      <c r="AO821">
        <f t="shared" si="1652"/>
        <v>0</v>
      </c>
      <c r="AP821">
        <f t="shared" si="1653"/>
        <v>0</v>
      </c>
      <c r="AQ821">
        <f t="shared" si="1654"/>
        <v>0</v>
      </c>
      <c r="AR821">
        <f t="shared" si="1655"/>
        <v>0</v>
      </c>
      <c r="AS821">
        <f t="shared" si="1656"/>
        <v>0</v>
      </c>
      <c r="AT821">
        <f t="shared" si="1512"/>
        <v>0</v>
      </c>
      <c r="AU821">
        <f t="shared" si="1657"/>
        <v>0</v>
      </c>
      <c r="AV821">
        <f t="shared" si="1658"/>
        <v>0</v>
      </c>
      <c r="AW821">
        <f t="shared" si="1513"/>
        <v>0</v>
      </c>
      <c r="AX821">
        <f t="shared" si="1659"/>
        <v>0</v>
      </c>
      <c r="AY821">
        <f t="shared" si="1660"/>
        <v>0</v>
      </c>
      <c r="AZ821">
        <f t="shared" si="1661"/>
        <v>0</v>
      </c>
      <c r="BA821">
        <f t="shared" si="1662"/>
        <v>0</v>
      </c>
      <c r="BB821">
        <f t="shared" si="1663"/>
        <v>0</v>
      </c>
      <c r="BC821">
        <f t="shared" si="1664"/>
        <v>0</v>
      </c>
      <c r="BD821">
        <f t="shared" si="1665"/>
        <v>0</v>
      </c>
      <c r="BE821">
        <f t="shared" si="1666"/>
        <v>0</v>
      </c>
      <c r="BF821">
        <f t="shared" si="1667"/>
        <v>0</v>
      </c>
      <c r="BG821">
        <f t="shared" si="1668"/>
        <v>0</v>
      </c>
      <c r="BH821">
        <f t="shared" si="1669"/>
        <v>0</v>
      </c>
      <c r="BI821">
        <f t="shared" si="1670"/>
        <v>0</v>
      </c>
      <c r="BJ821">
        <f t="shared" si="1671"/>
        <v>0</v>
      </c>
      <c r="BK821">
        <f t="shared" si="1672"/>
        <v>0</v>
      </c>
      <c r="BL821">
        <f t="shared" si="1673"/>
        <v>0</v>
      </c>
      <c r="BM821">
        <f t="shared" si="1674"/>
        <v>0</v>
      </c>
      <c r="BN821">
        <f t="shared" si="1675"/>
        <v>0</v>
      </c>
      <c r="BO821">
        <f t="shared" si="1676"/>
        <v>0</v>
      </c>
      <c r="BP821">
        <f t="shared" si="1677"/>
        <v>0</v>
      </c>
      <c r="BQ821">
        <f t="shared" si="1678"/>
        <v>0</v>
      </c>
      <c r="BR821">
        <f t="shared" si="1679"/>
        <v>0</v>
      </c>
      <c r="BS821">
        <f t="shared" si="1680"/>
        <v>0</v>
      </c>
      <c r="BT821">
        <f t="shared" si="1681"/>
        <v>0</v>
      </c>
      <c r="BU821">
        <f t="shared" si="1682"/>
        <v>0</v>
      </c>
      <c r="BV821">
        <f t="shared" si="1683"/>
        <v>0</v>
      </c>
      <c r="BW821">
        <f t="shared" si="1684"/>
        <v>0</v>
      </c>
      <c r="BX821">
        <f t="shared" si="1685"/>
        <v>0</v>
      </c>
      <c r="BY821">
        <f t="shared" si="1686"/>
        <v>0</v>
      </c>
      <c r="BZ821">
        <f t="shared" si="1687"/>
        <v>0</v>
      </c>
      <c r="CA821">
        <f t="shared" si="1688"/>
        <v>0</v>
      </c>
      <c r="CB821">
        <f t="shared" si="1689"/>
        <v>0</v>
      </c>
      <c r="CC821">
        <f t="shared" si="1690"/>
        <v>0</v>
      </c>
      <c r="CD821">
        <f t="shared" si="1691"/>
        <v>0</v>
      </c>
      <c r="CE821">
        <f t="shared" si="1692"/>
        <v>0</v>
      </c>
      <c r="CF821">
        <f t="shared" si="1693"/>
        <v>0</v>
      </c>
      <c r="CG821">
        <f t="shared" si="1694"/>
        <v>0</v>
      </c>
      <c r="CH821">
        <f t="shared" si="1695"/>
        <v>0</v>
      </c>
      <c r="CI821">
        <f t="shared" si="1696"/>
        <v>0</v>
      </c>
      <c r="CJ821">
        <f t="shared" si="1697"/>
        <v>0</v>
      </c>
      <c r="CK821">
        <f t="shared" si="1698"/>
        <v>0</v>
      </c>
      <c r="CL821" t="str">
        <f t="shared" si="1699"/>
        <v/>
      </c>
      <c r="CM821" t="str">
        <f t="shared" si="1700"/>
        <v/>
      </c>
      <c r="CN821" t="str">
        <f t="shared" si="1701"/>
        <v/>
      </c>
      <c r="CO821" t="str">
        <f t="shared" si="1702"/>
        <v/>
      </c>
      <c r="CP821" t="str">
        <f t="shared" si="1703"/>
        <v/>
      </c>
      <c r="CQ821" t="str">
        <f t="shared" si="1704"/>
        <v/>
      </c>
      <c r="CR821" t="str">
        <f t="shared" si="1705"/>
        <v/>
      </c>
      <c r="CS821" t="str">
        <f t="shared" si="1706"/>
        <v/>
      </c>
      <c r="CT821" t="str">
        <f t="shared" si="1707"/>
        <v/>
      </c>
      <c r="CU821" t="str">
        <f t="shared" si="1708"/>
        <v/>
      </c>
      <c r="CV821" t="str">
        <f t="shared" si="1709"/>
        <v/>
      </c>
      <c r="CW821" t="str">
        <f t="shared" si="1710"/>
        <v/>
      </c>
      <c r="CX821" t="str">
        <f t="shared" si="1711"/>
        <v/>
      </c>
      <c r="CY821" t="str">
        <f t="shared" si="1712"/>
        <v/>
      </c>
      <c r="CZ821" t="str">
        <f t="shared" si="1713"/>
        <v/>
      </c>
      <c r="DA821" t="str">
        <f t="shared" si="1714"/>
        <v/>
      </c>
      <c r="DB821" t="str">
        <f t="shared" si="1715"/>
        <v/>
      </c>
      <c r="DC821" t="str">
        <f t="shared" si="1716"/>
        <v/>
      </c>
      <c r="DD821" t="str">
        <f t="shared" si="1717"/>
        <v/>
      </c>
      <c r="DE821" t="str">
        <f t="shared" si="1718"/>
        <v/>
      </c>
      <c r="DF821" t="str">
        <f t="shared" si="1719"/>
        <v/>
      </c>
      <c r="DG821" t="str">
        <f t="shared" si="1720"/>
        <v/>
      </c>
      <c r="DH821" t="str">
        <f t="shared" si="1721"/>
        <v/>
      </c>
      <c r="DI821" t="str">
        <f t="shared" si="1722"/>
        <v/>
      </c>
      <c r="DJ821" t="str">
        <f t="shared" si="1723"/>
        <v/>
      </c>
      <c r="DK821" t="str">
        <f t="shared" si="1724"/>
        <v/>
      </c>
      <c r="DL821" t="str">
        <f t="shared" si="1725"/>
        <v/>
      </c>
      <c r="DM821" t="str">
        <f t="shared" si="1726"/>
        <v/>
      </c>
      <c r="DN821" t="str">
        <f t="shared" si="1727"/>
        <v/>
      </c>
      <c r="DO821" t="str">
        <f t="shared" si="1728"/>
        <v/>
      </c>
      <c r="DP821" t="str">
        <f t="shared" si="1729"/>
        <v/>
      </c>
      <c r="DQ821" t="str">
        <f t="shared" si="1730"/>
        <v/>
      </c>
      <c r="DR821" t="str">
        <f t="shared" si="1731"/>
        <v/>
      </c>
      <c r="DS821" t="str">
        <f t="shared" si="1732"/>
        <v/>
      </c>
      <c r="DT821" t="str">
        <f t="shared" si="1733"/>
        <v/>
      </c>
      <c r="DU821">
        <f t="shared" si="1734"/>
        <v>0</v>
      </c>
      <c r="DV821">
        <f t="shared" si="1735"/>
        <v>0</v>
      </c>
      <c r="DW821">
        <f t="shared" si="1736"/>
        <v>0</v>
      </c>
      <c r="DX821" t="str">
        <f t="shared" si="1737"/>
        <v/>
      </c>
      <c r="DY821" t="str">
        <f t="shared" si="1738"/>
        <v/>
      </c>
      <c r="DZ821" t="str">
        <f t="shared" si="1739"/>
        <v/>
      </c>
      <c r="EA821" s="5">
        <f t="shared" si="1740"/>
        <v>0</v>
      </c>
      <c r="EB821" s="3">
        <f t="shared" si="1741"/>
        <v>0</v>
      </c>
    </row>
    <row r="822" spans="2:132" x14ac:dyDescent="0.2">
      <c r="B822">
        <v>817</v>
      </c>
      <c r="C822" s="3">
        <f>Zisk!D836</f>
        <v>0</v>
      </c>
      <c r="D822">
        <f>Zisk!E836</f>
        <v>0</v>
      </c>
      <c r="E822" s="66" t="str">
        <f t="shared" si="1628"/>
        <v/>
      </c>
      <c r="F822" t="str">
        <f t="shared" si="1629"/>
        <v/>
      </c>
      <c r="G822" s="66" t="str">
        <f t="shared" si="1630"/>
        <v/>
      </c>
      <c r="J822">
        <f>VstupniParametry_SKRYT!$D$5</f>
        <v>0.02</v>
      </c>
      <c r="K822">
        <f>VstupniParametry_SKRYT!$D$6</f>
        <v>0.06</v>
      </c>
      <c r="L822">
        <f>VstupniParametry_SKRYT!$D$7</f>
        <v>0.06</v>
      </c>
      <c r="M822">
        <f>VstupniParametry_SKRYT!$D$8</f>
        <v>0.06</v>
      </c>
      <c r="N822">
        <f>VstupniParametry_SKRYT!$D$9</f>
        <v>1.7999999999999999E-2</v>
      </c>
      <c r="O822" s="27">
        <f>VstupniParametry_SKRYT!$D$10</f>
        <v>0.01</v>
      </c>
      <c r="P822" s="27">
        <f>VstupniParametry_SKRYT!$D$11</f>
        <v>0.01</v>
      </c>
      <c r="Q822" s="27">
        <f>VstupniParametry_SKRYT!$D$12</f>
        <v>0.01</v>
      </c>
      <c r="R822" s="27">
        <f>VstupniParametry_SKRYT!$D$13</f>
        <v>0.01</v>
      </c>
      <c r="S822" s="27">
        <f>VstupniParametry_SKRYT!$D$14</f>
        <v>0.01</v>
      </c>
      <c r="T822">
        <f t="shared" si="1631"/>
        <v>0</v>
      </c>
      <c r="U822">
        <f t="shared" si="1632"/>
        <v>0</v>
      </c>
      <c r="V822">
        <f t="shared" si="1633"/>
        <v>0</v>
      </c>
      <c r="W822">
        <f t="shared" si="1634"/>
        <v>0</v>
      </c>
      <c r="X822">
        <f t="shared" si="1635"/>
        <v>0</v>
      </c>
      <c r="Y822">
        <f t="shared" si="1636"/>
        <v>0</v>
      </c>
      <c r="Z822">
        <f t="shared" si="1637"/>
        <v>0</v>
      </c>
      <c r="AA822">
        <f t="shared" si="1638"/>
        <v>0</v>
      </c>
      <c r="AB822">
        <f t="shared" si="1639"/>
        <v>0</v>
      </c>
      <c r="AC822">
        <f t="shared" si="1640"/>
        <v>0</v>
      </c>
      <c r="AD822">
        <f t="shared" si="1641"/>
        <v>0</v>
      </c>
      <c r="AE822">
        <f t="shared" si="1642"/>
        <v>0</v>
      </c>
      <c r="AF822">
        <f t="shared" si="1643"/>
        <v>0</v>
      </c>
      <c r="AG822">
        <f t="shared" si="1644"/>
        <v>0</v>
      </c>
      <c r="AH822">
        <f t="shared" si="1645"/>
        <v>0</v>
      </c>
      <c r="AI822">
        <f t="shared" si="1646"/>
        <v>0</v>
      </c>
      <c r="AJ822">
        <f t="shared" si="1647"/>
        <v>0</v>
      </c>
      <c r="AK822">
        <f t="shared" si="1648"/>
        <v>0</v>
      </c>
      <c r="AL822">
        <f t="shared" si="1649"/>
        <v>0</v>
      </c>
      <c r="AM822">
        <f t="shared" si="1650"/>
        <v>0</v>
      </c>
      <c r="AN822">
        <f t="shared" si="1651"/>
        <v>0</v>
      </c>
      <c r="AO822">
        <f t="shared" si="1652"/>
        <v>0</v>
      </c>
      <c r="AP822">
        <f t="shared" si="1653"/>
        <v>0</v>
      </c>
      <c r="AQ822">
        <f t="shared" si="1654"/>
        <v>0</v>
      </c>
      <c r="AR822">
        <f t="shared" si="1655"/>
        <v>0</v>
      </c>
      <c r="AS822">
        <f t="shared" si="1656"/>
        <v>0</v>
      </c>
      <c r="AT822">
        <f t="shared" si="1512"/>
        <v>0</v>
      </c>
      <c r="AU822">
        <f t="shared" si="1657"/>
        <v>0</v>
      </c>
      <c r="AV822">
        <f t="shared" si="1658"/>
        <v>0</v>
      </c>
      <c r="AW822">
        <f t="shared" si="1513"/>
        <v>0</v>
      </c>
      <c r="AX822">
        <f t="shared" si="1659"/>
        <v>0</v>
      </c>
      <c r="AY822">
        <f t="shared" si="1660"/>
        <v>0</v>
      </c>
      <c r="AZ822">
        <f t="shared" si="1661"/>
        <v>0</v>
      </c>
      <c r="BA822">
        <f t="shared" si="1662"/>
        <v>0</v>
      </c>
      <c r="BB822">
        <f t="shared" si="1663"/>
        <v>0</v>
      </c>
      <c r="BC822">
        <f t="shared" si="1664"/>
        <v>0</v>
      </c>
      <c r="BD822">
        <f t="shared" si="1665"/>
        <v>0</v>
      </c>
      <c r="BE822">
        <f t="shared" si="1666"/>
        <v>0</v>
      </c>
      <c r="BF822">
        <f t="shared" si="1667"/>
        <v>0</v>
      </c>
      <c r="BG822">
        <f t="shared" si="1668"/>
        <v>0</v>
      </c>
      <c r="BH822">
        <f t="shared" si="1669"/>
        <v>0</v>
      </c>
      <c r="BI822">
        <f t="shared" si="1670"/>
        <v>0</v>
      </c>
      <c r="BJ822">
        <f t="shared" si="1671"/>
        <v>0</v>
      </c>
      <c r="BK822">
        <f t="shared" si="1672"/>
        <v>0</v>
      </c>
      <c r="BL822">
        <f t="shared" si="1673"/>
        <v>0</v>
      </c>
      <c r="BM822">
        <f t="shared" si="1674"/>
        <v>0</v>
      </c>
      <c r="BN822">
        <f t="shared" si="1675"/>
        <v>0</v>
      </c>
      <c r="BO822">
        <f t="shared" si="1676"/>
        <v>0</v>
      </c>
      <c r="BP822">
        <f t="shared" si="1677"/>
        <v>0</v>
      </c>
      <c r="BQ822">
        <f t="shared" si="1678"/>
        <v>0</v>
      </c>
      <c r="BR822">
        <f t="shared" si="1679"/>
        <v>0</v>
      </c>
      <c r="BS822">
        <f t="shared" si="1680"/>
        <v>0</v>
      </c>
      <c r="BT822">
        <f t="shared" si="1681"/>
        <v>0</v>
      </c>
      <c r="BU822">
        <f t="shared" si="1682"/>
        <v>0</v>
      </c>
      <c r="BV822">
        <f t="shared" si="1683"/>
        <v>0</v>
      </c>
      <c r="BW822">
        <f t="shared" si="1684"/>
        <v>0</v>
      </c>
      <c r="BX822">
        <f t="shared" si="1685"/>
        <v>0</v>
      </c>
      <c r="BY822">
        <f t="shared" si="1686"/>
        <v>0</v>
      </c>
      <c r="BZ822">
        <f t="shared" si="1687"/>
        <v>0</v>
      </c>
      <c r="CA822">
        <f t="shared" si="1688"/>
        <v>0</v>
      </c>
      <c r="CB822">
        <f t="shared" si="1689"/>
        <v>0</v>
      </c>
      <c r="CC822">
        <f t="shared" si="1690"/>
        <v>0</v>
      </c>
      <c r="CD822">
        <f t="shared" si="1691"/>
        <v>0</v>
      </c>
      <c r="CE822">
        <f t="shared" si="1692"/>
        <v>0</v>
      </c>
      <c r="CF822">
        <f t="shared" si="1693"/>
        <v>0</v>
      </c>
      <c r="CG822">
        <f t="shared" si="1694"/>
        <v>0</v>
      </c>
      <c r="CH822">
        <f t="shared" si="1695"/>
        <v>0</v>
      </c>
      <c r="CI822">
        <f t="shared" si="1696"/>
        <v>0</v>
      </c>
      <c r="CJ822">
        <f t="shared" si="1697"/>
        <v>0</v>
      </c>
      <c r="CK822">
        <f t="shared" si="1698"/>
        <v>0</v>
      </c>
      <c r="CL822" t="str">
        <f t="shared" si="1699"/>
        <v/>
      </c>
      <c r="CM822" t="str">
        <f t="shared" si="1700"/>
        <v/>
      </c>
      <c r="CN822" t="str">
        <f t="shared" si="1701"/>
        <v/>
      </c>
      <c r="CO822" t="str">
        <f t="shared" si="1702"/>
        <v/>
      </c>
      <c r="CP822" t="str">
        <f t="shared" si="1703"/>
        <v/>
      </c>
      <c r="CQ822" t="str">
        <f t="shared" si="1704"/>
        <v/>
      </c>
      <c r="CR822" t="str">
        <f t="shared" si="1705"/>
        <v/>
      </c>
      <c r="CS822" t="str">
        <f t="shared" si="1706"/>
        <v/>
      </c>
      <c r="CT822" t="str">
        <f t="shared" si="1707"/>
        <v/>
      </c>
      <c r="CU822" t="str">
        <f t="shared" si="1708"/>
        <v/>
      </c>
      <c r="CV822" t="str">
        <f t="shared" si="1709"/>
        <v/>
      </c>
      <c r="CW822" t="str">
        <f t="shared" si="1710"/>
        <v/>
      </c>
      <c r="CX822" t="str">
        <f t="shared" si="1711"/>
        <v/>
      </c>
      <c r="CY822" t="str">
        <f t="shared" si="1712"/>
        <v/>
      </c>
      <c r="CZ822" t="str">
        <f t="shared" si="1713"/>
        <v/>
      </c>
      <c r="DA822" t="str">
        <f t="shared" si="1714"/>
        <v/>
      </c>
      <c r="DB822" t="str">
        <f t="shared" si="1715"/>
        <v/>
      </c>
      <c r="DC822" t="str">
        <f t="shared" si="1716"/>
        <v/>
      </c>
      <c r="DD822" t="str">
        <f t="shared" si="1717"/>
        <v/>
      </c>
      <c r="DE822" t="str">
        <f t="shared" si="1718"/>
        <v/>
      </c>
      <c r="DF822" t="str">
        <f t="shared" si="1719"/>
        <v/>
      </c>
      <c r="DG822" t="str">
        <f t="shared" si="1720"/>
        <v/>
      </c>
      <c r="DH822" t="str">
        <f t="shared" si="1721"/>
        <v/>
      </c>
      <c r="DI822" t="str">
        <f t="shared" si="1722"/>
        <v/>
      </c>
      <c r="DJ822" t="str">
        <f t="shared" si="1723"/>
        <v/>
      </c>
      <c r="DK822" t="str">
        <f t="shared" si="1724"/>
        <v/>
      </c>
      <c r="DL822" t="str">
        <f t="shared" si="1725"/>
        <v/>
      </c>
      <c r="DM822" t="str">
        <f t="shared" si="1726"/>
        <v/>
      </c>
      <c r="DN822" t="str">
        <f t="shared" si="1727"/>
        <v/>
      </c>
      <c r="DO822" t="str">
        <f t="shared" si="1728"/>
        <v/>
      </c>
      <c r="DP822" t="str">
        <f t="shared" si="1729"/>
        <v/>
      </c>
      <c r="DQ822" t="str">
        <f t="shared" si="1730"/>
        <v/>
      </c>
      <c r="DR822" t="str">
        <f t="shared" si="1731"/>
        <v/>
      </c>
      <c r="DS822" t="str">
        <f t="shared" si="1732"/>
        <v/>
      </c>
      <c r="DT822" t="str">
        <f t="shared" si="1733"/>
        <v/>
      </c>
      <c r="DU822">
        <f t="shared" si="1734"/>
        <v>0</v>
      </c>
      <c r="DV822">
        <f t="shared" si="1735"/>
        <v>0</v>
      </c>
      <c r="DW822">
        <f t="shared" si="1736"/>
        <v>0</v>
      </c>
      <c r="DX822" t="str">
        <f t="shared" si="1737"/>
        <v/>
      </c>
      <c r="DY822" t="str">
        <f t="shared" si="1738"/>
        <v/>
      </c>
      <c r="DZ822" t="str">
        <f t="shared" si="1739"/>
        <v/>
      </c>
      <c r="EA822" s="5">
        <f t="shared" si="1740"/>
        <v>0</v>
      </c>
      <c r="EB822" s="3">
        <f t="shared" si="1741"/>
        <v>0</v>
      </c>
    </row>
    <row r="823" spans="2:132" x14ac:dyDescent="0.2">
      <c r="B823" s="25">
        <v>818</v>
      </c>
      <c r="C823" s="26">
        <f>Zisk!D837</f>
        <v>0</v>
      </c>
      <c r="D823">
        <f>Zisk!E837</f>
        <v>0</v>
      </c>
      <c r="E823" s="66" t="str">
        <f t="shared" si="1628"/>
        <v/>
      </c>
      <c r="F823" t="str">
        <f t="shared" si="1629"/>
        <v/>
      </c>
      <c r="G823" s="66" t="str">
        <f t="shared" si="1630"/>
        <v/>
      </c>
      <c r="H823" s="25"/>
      <c r="I823" s="25"/>
      <c r="J823">
        <f>VstupniParametry_SKRYT!$D$5</f>
        <v>0.02</v>
      </c>
      <c r="K823">
        <f>VstupniParametry_SKRYT!$D$6</f>
        <v>0.06</v>
      </c>
      <c r="L823">
        <f>VstupniParametry_SKRYT!$D$7</f>
        <v>0.06</v>
      </c>
      <c r="M823">
        <f>VstupniParametry_SKRYT!$D$8</f>
        <v>0.06</v>
      </c>
      <c r="N823">
        <f>VstupniParametry_SKRYT!$D$9</f>
        <v>1.7999999999999999E-2</v>
      </c>
      <c r="O823" s="27">
        <f>VstupniParametry_SKRYT!$D$10</f>
        <v>0.01</v>
      </c>
      <c r="P823" s="27">
        <f>VstupniParametry_SKRYT!$D$11</f>
        <v>0.01</v>
      </c>
      <c r="Q823" s="27">
        <f>VstupniParametry_SKRYT!$D$12</f>
        <v>0.01</v>
      </c>
      <c r="R823" s="27">
        <f>VstupniParametry_SKRYT!$D$13</f>
        <v>0.01</v>
      </c>
      <c r="S823" s="27">
        <f>VstupniParametry_SKRYT!$D$14</f>
        <v>0.01</v>
      </c>
      <c r="T823">
        <f t="shared" si="1631"/>
        <v>0</v>
      </c>
      <c r="U823">
        <f t="shared" si="1632"/>
        <v>0</v>
      </c>
      <c r="V823">
        <f t="shared" si="1633"/>
        <v>0</v>
      </c>
      <c r="W823">
        <f t="shared" si="1634"/>
        <v>0</v>
      </c>
      <c r="X823">
        <f t="shared" si="1635"/>
        <v>0</v>
      </c>
      <c r="Y823">
        <f t="shared" si="1636"/>
        <v>0</v>
      </c>
      <c r="Z823">
        <f t="shared" si="1637"/>
        <v>0</v>
      </c>
      <c r="AA823">
        <f t="shared" si="1638"/>
        <v>0</v>
      </c>
      <c r="AB823">
        <f t="shared" si="1639"/>
        <v>0</v>
      </c>
      <c r="AC823">
        <f t="shared" si="1640"/>
        <v>0</v>
      </c>
      <c r="AD823">
        <f t="shared" si="1641"/>
        <v>0</v>
      </c>
      <c r="AE823">
        <f t="shared" si="1642"/>
        <v>0</v>
      </c>
      <c r="AF823">
        <f t="shared" si="1643"/>
        <v>0</v>
      </c>
      <c r="AG823">
        <f t="shared" si="1644"/>
        <v>0</v>
      </c>
      <c r="AH823">
        <f t="shared" si="1645"/>
        <v>0</v>
      </c>
      <c r="AI823">
        <f t="shared" si="1646"/>
        <v>0</v>
      </c>
      <c r="AJ823">
        <f t="shared" si="1647"/>
        <v>0</v>
      </c>
      <c r="AK823">
        <f t="shared" si="1648"/>
        <v>0</v>
      </c>
      <c r="AL823">
        <f t="shared" si="1649"/>
        <v>0</v>
      </c>
      <c r="AM823">
        <f t="shared" si="1650"/>
        <v>0</v>
      </c>
      <c r="AN823">
        <f t="shared" si="1651"/>
        <v>0</v>
      </c>
      <c r="AO823">
        <f t="shared" si="1652"/>
        <v>0</v>
      </c>
      <c r="AP823">
        <f t="shared" si="1653"/>
        <v>0</v>
      </c>
      <c r="AQ823">
        <f t="shared" si="1654"/>
        <v>0</v>
      </c>
      <c r="AR823">
        <f t="shared" si="1655"/>
        <v>0</v>
      </c>
      <c r="AS823">
        <f t="shared" si="1656"/>
        <v>0</v>
      </c>
      <c r="AT823">
        <f t="shared" si="1512"/>
        <v>0</v>
      </c>
      <c r="AU823">
        <f t="shared" si="1657"/>
        <v>0</v>
      </c>
      <c r="AV823">
        <f t="shared" si="1658"/>
        <v>0</v>
      </c>
      <c r="AW823">
        <f t="shared" si="1513"/>
        <v>0</v>
      </c>
      <c r="AX823">
        <f t="shared" si="1659"/>
        <v>0</v>
      </c>
      <c r="AY823">
        <f t="shared" si="1660"/>
        <v>0</v>
      </c>
      <c r="AZ823">
        <f t="shared" si="1661"/>
        <v>0</v>
      </c>
      <c r="BA823">
        <f t="shared" si="1662"/>
        <v>0</v>
      </c>
      <c r="BB823">
        <f t="shared" si="1663"/>
        <v>0</v>
      </c>
      <c r="BC823">
        <f t="shared" si="1664"/>
        <v>0</v>
      </c>
      <c r="BD823">
        <f t="shared" si="1665"/>
        <v>0</v>
      </c>
      <c r="BE823">
        <f t="shared" si="1666"/>
        <v>0</v>
      </c>
      <c r="BF823">
        <f t="shared" si="1667"/>
        <v>0</v>
      </c>
      <c r="BG823">
        <f t="shared" si="1668"/>
        <v>0</v>
      </c>
      <c r="BH823">
        <f t="shared" si="1669"/>
        <v>0</v>
      </c>
      <c r="BI823">
        <f t="shared" si="1670"/>
        <v>0</v>
      </c>
      <c r="BJ823">
        <f t="shared" si="1671"/>
        <v>0</v>
      </c>
      <c r="BK823">
        <f t="shared" si="1672"/>
        <v>0</v>
      </c>
      <c r="BL823">
        <f t="shared" si="1673"/>
        <v>0</v>
      </c>
      <c r="BM823">
        <f t="shared" si="1674"/>
        <v>0</v>
      </c>
      <c r="BN823">
        <f t="shared" si="1675"/>
        <v>0</v>
      </c>
      <c r="BO823">
        <f t="shared" si="1676"/>
        <v>0</v>
      </c>
      <c r="BP823">
        <f t="shared" si="1677"/>
        <v>0</v>
      </c>
      <c r="BQ823">
        <f t="shared" si="1678"/>
        <v>0</v>
      </c>
      <c r="BR823">
        <f t="shared" si="1679"/>
        <v>0</v>
      </c>
      <c r="BS823">
        <f t="shared" si="1680"/>
        <v>0</v>
      </c>
      <c r="BT823">
        <f t="shared" si="1681"/>
        <v>0</v>
      </c>
      <c r="BU823">
        <f t="shared" si="1682"/>
        <v>0</v>
      </c>
      <c r="BV823">
        <f t="shared" si="1683"/>
        <v>0</v>
      </c>
      <c r="BW823">
        <f t="shared" si="1684"/>
        <v>0</v>
      </c>
      <c r="BX823">
        <f t="shared" si="1685"/>
        <v>0</v>
      </c>
      <c r="BY823">
        <f t="shared" si="1686"/>
        <v>0</v>
      </c>
      <c r="BZ823">
        <f t="shared" si="1687"/>
        <v>0</v>
      </c>
      <c r="CA823">
        <f t="shared" si="1688"/>
        <v>0</v>
      </c>
      <c r="CB823">
        <f t="shared" si="1689"/>
        <v>0</v>
      </c>
      <c r="CC823">
        <f t="shared" si="1690"/>
        <v>0</v>
      </c>
      <c r="CD823">
        <f t="shared" si="1691"/>
        <v>0</v>
      </c>
      <c r="CE823">
        <f t="shared" si="1692"/>
        <v>0</v>
      </c>
      <c r="CF823">
        <f t="shared" si="1693"/>
        <v>0</v>
      </c>
      <c r="CG823">
        <f t="shared" si="1694"/>
        <v>0</v>
      </c>
      <c r="CH823">
        <f t="shared" si="1695"/>
        <v>0</v>
      </c>
      <c r="CI823">
        <f t="shared" si="1696"/>
        <v>0</v>
      </c>
      <c r="CJ823">
        <f t="shared" si="1697"/>
        <v>0</v>
      </c>
      <c r="CK823">
        <f t="shared" si="1698"/>
        <v>0</v>
      </c>
      <c r="CL823" t="str">
        <f t="shared" si="1699"/>
        <v/>
      </c>
      <c r="CM823" t="str">
        <f t="shared" si="1700"/>
        <v/>
      </c>
      <c r="CN823" t="str">
        <f t="shared" si="1701"/>
        <v/>
      </c>
      <c r="CO823" t="str">
        <f t="shared" si="1702"/>
        <v/>
      </c>
      <c r="CP823" t="str">
        <f t="shared" si="1703"/>
        <v/>
      </c>
      <c r="CQ823" t="str">
        <f t="shared" si="1704"/>
        <v/>
      </c>
      <c r="CR823" t="str">
        <f t="shared" si="1705"/>
        <v/>
      </c>
      <c r="CS823" t="str">
        <f t="shared" si="1706"/>
        <v/>
      </c>
      <c r="CT823" t="str">
        <f t="shared" si="1707"/>
        <v/>
      </c>
      <c r="CU823" t="str">
        <f t="shared" si="1708"/>
        <v/>
      </c>
      <c r="CV823" t="str">
        <f t="shared" si="1709"/>
        <v/>
      </c>
      <c r="CW823" t="str">
        <f t="shared" si="1710"/>
        <v/>
      </c>
      <c r="CX823" t="str">
        <f t="shared" si="1711"/>
        <v/>
      </c>
      <c r="CY823" t="str">
        <f t="shared" si="1712"/>
        <v/>
      </c>
      <c r="CZ823" t="str">
        <f t="shared" si="1713"/>
        <v/>
      </c>
      <c r="DA823" t="str">
        <f t="shared" si="1714"/>
        <v/>
      </c>
      <c r="DB823" t="str">
        <f t="shared" si="1715"/>
        <v/>
      </c>
      <c r="DC823" t="str">
        <f t="shared" si="1716"/>
        <v/>
      </c>
      <c r="DD823" t="str">
        <f t="shared" si="1717"/>
        <v/>
      </c>
      <c r="DE823" t="str">
        <f t="shared" si="1718"/>
        <v/>
      </c>
      <c r="DF823" t="str">
        <f t="shared" si="1719"/>
        <v/>
      </c>
      <c r="DG823" t="str">
        <f t="shared" si="1720"/>
        <v/>
      </c>
      <c r="DH823" t="str">
        <f t="shared" si="1721"/>
        <v/>
      </c>
      <c r="DI823" t="str">
        <f t="shared" si="1722"/>
        <v/>
      </c>
      <c r="DJ823" t="str">
        <f t="shared" si="1723"/>
        <v/>
      </c>
      <c r="DK823" t="str">
        <f t="shared" si="1724"/>
        <v/>
      </c>
      <c r="DL823" t="str">
        <f t="shared" si="1725"/>
        <v/>
      </c>
      <c r="DM823" t="str">
        <f t="shared" si="1726"/>
        <v/>
      </c>
      <c r="DN823" t="str">
        <f t="shared" si="1727"/>
        <v/>
      </c>
      <c r="DO823" t="str">
        <f t="shared" si="1728"/>
        <v/>
      </c>
      <c r="DP823" t="str">
        <f t="shared" si="1729"/>
        <v/>
      </c>
      <c r="DQ823" t="str">
        <f t="shared" si="1730"/>
        <v/>
      </c>
      <c r="DR823" t="str">
        <f t="shared" si="1731"/>
        <v/>
      </c>
      <c r="DS823" t="str">
        <f t="shared" si="1732"/>
        <v/>
      </c>
      <c r="DT823" t="str">
        <f t="shared" si="1733"/>
        <v/>
      </c>
      <c r="DU823">
        <f t="shared" si="1734"/>
        <v>0</v>
      </c>
      <c r="DV823">
        <f t="shared" si="1735"/>
        <v>0</v>
      </c>
      <c r="DW823">
        <f t="shared" si="1736"/>
        <v>0</v>
      </c>
      <c r="DX823" t="str">
        <f t="shared" si="1737"/>
        <v/>
      </c>
      <c r="DY823" t="str">
        <f t="shared" si="1738"/>
        <v/>
      </c>
      <c r="DZ823" t="str">
        <f t="shared" si="1739"/>
        <v/>
      </c>
      <c r="EA823" s="5">
        <f t="shared" si="1740"/>
        <v>0</v>
      </c>
      <c r="EB823" s="3">
        <f t="shared" si="1741"/>
        <v>0</v>
      </c>
    </row>
    <row r="824" spans="2:132" x14ac:dyDescent="0.2">
      <c r="B824">
        <v>819</v>
      </c>
      <c r="C824" s="3">
        <f>Zisk!D838</f>
        <v>0</v>
      </c>
      <c r="D824">
        <f>Zisk!E838</f>
        <v>0</v>
      </c>
      <c r="E824" s="66" t="str">
        <f t="shared" si="1628"/>
        <v/>
      </c>
      <c r="F824" t="str">
        <f t="shared" si="1629"/>
        <v/>
      </c>
      <c r="G824" s="66" t="str">
        <f t="shared" si="1630"/>
        <v/>
      </c>
      <c r="J824">
        <f>VstupniParametry_SKRYT!$D$5</f>
        <v>0.02</v>
      </c>
      <c r="K824">
        <f>VstupniParametry_SKRYT!$D$6</f>
        <v>0.06</v>
      </c>
      <c r="L824">
        <f>VstupniParametry_SKRYT!$D$7</f>
        <v>0.06</v>
      </c>
      <c r="M824">
        <f>VstupniParametry_SKRYT!$D$8</f>
        <v>0.06</v>
      </c>
      <c r="N824">
        <f>VstupniParametry_SKRYT!$D$9</f>
        <v>1.7999999999999999E-2</v>
      </c>
      <c r="O824" s="27">
        <f>VstupniParametry_SKRYT!$D$10</f>
        <v>0.01</v>
      </c>
      <c r="P824" s="27">
        <f>VstupniParametry_SKRYT!$D$11</f>
        <v>0.01</v>
      </c>
      <c r="Q824" s="27">
        <f>VstupniParametry_SKRYT!$D$12</f>
        <v>0.01</v>
      </c>
      <c r="R824" s="27">
        <f>VstupniParametry_SKRYT!$D$13</f>
        <v>0.01</v>
      </c>
      <c r="S824" s="27">
        <f>VstupniParametry_SKRYT!$D$14</f>
        <v>0.01</v>
      </c>
      <c r="T824">
        <f t="shared" si="1631"/>
        <v>0</v>
      </c>
      <c r="U824">
        <f t="shared" si="1632"/>
        <v>0</v>
      </c>
      <c r="V824">
        <f t="shared" si="1633"/>
        <v>0</v>
      </c>
      <c r="W824">
        <f t="shared" si="1634"/>
        <v>0</v>
      </c>
      <c r="X824">
        <f t="shared" si="1635"/>
        <v>0</v>
      </c>
      <c r="Y824">
        <f t="shared" si="1636"/>
        <v>0</v>
      </c>
      <c r="Z824">
        <f t="shared" si="1637"/>
        <v>0</v>
      </c>
      <c r="AA824">
        <f t="shared" si="1638"/>
        <v>0</v>
      </c>
      <c r="AB824">
        <f t="shared" si="1639"/>
        <v>0</v>
      </c>
      <c r="AC824">
        <f t="shared" si="1640"/>
        <v>0</v>
      </c>
      <c r="AD824">
        <f t="shared" si="1641"/>
        <v>0</v>
      </c>
      <c r="AE824">
        <f t="shared" si="1642"/>
        <v>0</v>
      </c>
      <c r="AF824">
        <f t="shared" si="1643"/>
        <v>0</v>
      </c>
      <c r="AG824">
        <f t="shared" si="1644"/>
        <v>0</v>
      </c>
      <c r="AH824">
        <f t="shared" si="1645"/>
        <v>0</v>
      </c>
      <c r="AI824">
        <f t="shared" si="1646"/>
        <v>0</v>
      </c>
      <c r="AJ824">
        <f t="shared" si="1647"/>
        <v>0</v>
      </c>
      <c r="AK824">
        <f t="shared" si="1648"/>
        <v>0</v>
      </c>
      <c r="AL824">
        <f t="shared" si="1649"/>
        <v>0</v>
      </c>
      <c r="AM824">
        <f t="shared" si="1650"/>
        <v>0</v>
      </c>
      <c r="AN824">
        <f t="shared" si="1651"/>
        <v>0</v>
      </c>
      <c r="AO824">
        <f t="shared" si="1652"/>
        <v>0</v>
      </c>
      <c r="AP824">
        <f t="shared" si="1653"/>
        <v>0</v>
      </c>
      <c r="AQ824">
        <f t="shared" si="1654"/>
        <v>0</v>
      </c>
      <c r="AR824">
        <f t="shared" si="1655"/>
        <v>0</v>
      </c>
      <c r="AS824">
        <f t="shared" si="1656"/>
        <v>0</v>
      </c>
      <c r="AT824">
        <f t="shared" si="1512"/>
        <v>0</v>
      </c>
      <c r="AU824">
        <f t="shared" si="1657"/>
        <v>0</v>
      </c>
      <c r="AV824">
        <f t="shared" si="1658"/>
        <v>0</v>
      </c>
      <c r="AW824">
        <f t="shared" si="1513"/>
        <v>0</v>
      </c>
      <c r="AX824">
        <f t="shared" si="1659"/>
        <v>0</v>
      </c>
      <c r="AY824">
        <f t="shared" si="1660"/>
        <v>0</v>
      </c>
      <c r="AZ824">
        <f t="shared" si="1661"/>
        <v>0</v>
      </c>
      <c r="BA824">
        <f t="shared" si="1662"/>
        <v>0</v>
      </c>
      <c r="BB824">
        <f t="shared" si="1663"/>
        <v>0</v>
      </c>
      <c r="BC824">
        <f t="shared" si="1664"/>
        <v>0</v>
      </c>
      <c r="BD824">
        <f t="shared" si="1665"/>
        <v>0</v>
      </c>
      <c r="BE824">
        <f t="shared" si="1666"/>
        <v>0</v>
      </c>
      <c r="BF824">
        <f t="shared" si="1667"/>
        <v>0</v>
      </c>
      <c r="BG824">
        <f t="shared" si="1668"/>
        <v>0</v>
      </c>
      <c r="BH824">
        <f t="shared" si="1669"/>
        <v>0</v>
      </c>
      <c r="BI824">
        <f t="shared" si="1670"/>
        <v>0</v>
      </c>
      <c r="BJ824">
        <f t="shared" si="1671"/>
        <v>0</v>
      </c>
      <c r="BK824">
        <f t="shared" si="1672"/>
        <v>0</v>
      </c>
      <c r="BL824">
        <f t="shared" si="1673"/>
        <v>0</v>
      </c>
      <c r="BM824">
        <f t="shared" si="1674"/>
        <v>0</v>
      </c>
      <c r="BN824">
        <f t="shared" si="1675"/>
        <v>0</v>
      </c>
      <c r="BO824">
        <f t="shared" si="1676"/>
        <v>0</v>
      </c>
      <c r="BP824">
        <f t="shared" si="1677"/>
        <v>0</v>
      </c>
      <c r="BQ824">
        <f t="shared" si="1678"/>
        <v>0</v>
      </c>
      <c r="BR824">
        <f t="shared" si="1679"/>
        <v>0</v>
      </c>
      <c r="BS824">
        <f t="shared" si="1680"/>
        <v>0</v>
      </c>
      <c r="BT824">
        <f t="shared" si="1681"/>
        <v>0</v>
      </c>
      <c r="BU824">
        <f t="shared" si="1682"/>
        <v>0</v>
      </c>
      <c r="BV824">
        <f t="shared" si="1683"/>
        <v>0</v>
      </c>
      <c r="BW824">
        <f t="shared" si="1684"/>
        <v>0</v>
      </c>
      <c r="BX824">
        <f t="shared" si="1685"/>
        <v>0</v>
      </c>
      <c r="BY824">
        <f t="shared" si="1686"/>
        <v>0</v>
      </c>
      <c r="BZ824">
        <f t="shared" si="1687"/>
        <v>0</v>
      </c>
      <c r="CA824">
        <f t="shared" si="1688"/>
        <v>0</v>
      </c>
      <c r="CB824">
        <f t="shared" si="1689"/>
        <v>0</v>
      </c>
      <c r="CC824">
        <f t="shared" si="1690"/>
        <v>0</v>
      </c>
      <c r="CD824">
        <f t="shared" si="1691"/>
        <v>0</v>
      </c>
      <c r="CE824">
        <f t="shared" si="1692"/>
        <v>0</v>
      </c>
      <c r="CF824">
        <f t="shared" si="1693"/>
        <v>0</v>
      </c>
      <c r="CG824">
        <f t="shared" si="1694"/>
        <v>0</v>
      </c>
      <c r="CH824">
        <f t="shared" si="1695"/>
        <v>0</v>
      </c>
      <c r="CI824">
        <f t="shared" si="1696"/>
        <v>0</v>
      </c>
      <c r="CJ824">
        <f t="shared" si="1697"/>
        <v>0</v>
      </c>
      <c r="CK824">
        <f t="shared" si="1698"/>
        <v>0</v>
      </c>
      <c r="CL824" t="str">
        <f t="shared" si="1699"/>
        <v/>
      </c>
      <c r="CM824" t="str">
        <f t="shared" si="1700"/>
        <v/>
      </c>
      <c r="CN824" t="str">
        <f t="shared" si="1701"/>
        <v/>
      </c>
      <c r="CO824" t="str">
        <f t="shared" si="1702"/>
        <v/>
      </c>
      <c r="CP824" t="str">
        <f t="shared" si="1703"/>
        <v/>
      </c>
      <c r="CQ824" t="str">
        <f t="shared" si="1704"/>
        <v/>
      </c>
      <c r="CR824" t="str">
        <f t="shared" si="1705"/>
        <v/>
      </c>
      <c r="CS824" t="str">
        <f t="shared" si="1706"/>
        <v/>
      </c>
      <c r="CT824" t="str">
        <f t="shared" si="1707"/>
        <v/>
      </c>
      <c r="CU824" t="str">
        <f t="shared" si="1708"/>
        <v/>
      </c>
      <c r="CV824" t="str">
        <f t="shared" si="1709"/>
        <v/>
      </c>
      <c r="CW824" t="str">
        <f t="shared" si="1710"/>
        <v/>
      </c>
      <c r="CX824" t="str">
        <f t="shared" si="1711"/>
        <v/>
      </c>
      <c r="CY824" t="str">
        <f t="shared" si="1712"/>
        <v/>
      </c>
      <c r="CZ824" t="str">
        <f t="shared" si="1713"/>
        <v/>
      </c>
      <c r="DA824" t="str">
        <f t="shared" si="1714"/>
        <v/>
      </c>
      <c r="DB824" t="str">
        <f t="shared" si="1715"/>
        <v/>
      </c>
      <c r="DC824" t="str">
        <f t="shared" si="1716"/>
        <v/>
      </c>
      <c r="DD824" t="str">
        <f t="shared" si="1717"/>
        <v/>
      </c>
      <c r="DE824" t="str">
        <f t="shared" si="1718"/>
        <v/>
      </c>
      <c r="DF824" t="str">
        <f t="shared" si="1719"/>
        <v/>
      </c>
      <c r="DG824" t="str">
        <f t="shared" si="1720"/>
        <v/>
      </c>
      <c r="DH824" t="str">
        <f t="shared" si="1721"/>
        <v/>
      </c>
      <c r="DI824" t="str">
        <f t="shared" si="1722"/>
        <v/>
      </c>
      <c r="DJ824" t="str">
        <f t="shared" si="1723"/>
        <v/>
      </c>
      <c r="DK824" t="str">
        <f t="shared" si="1724"/>
        <v/>
      </c>
      <c r="DL824" t="str">
        <f t="shared" si="1725"/>
        <v/>
      </c>
      <c r="DM824" t="str">
        <f t="shared" si="1726"/>
        <v/>
      </c>
      <c r="DN824" t="str">
        <f t="shared" si="1727"/>
        <v/>
      </c>
      <c r="DO824" t="str">
        <f t="shared" si="1728"/>
        <v/>
      </c>
      <c r="DP824" t="str">
        <f t="shared" si="1729"/>
        <v/>
      </c>
      <c r="DQ824" t="str">
        <f t="shared" si="1730"/>
        <v/>
      </c>
      <c r="DR824" t="str">
        <f t="shared" si="1731"/>
        <v/>
      </c>
      <c r="DS824" t="str">
        <f t="shared" si="1732"/>
        <v/>
      </c>
      <c r="DT824" t="str">
        <f t="shared" si="1733"/>
        <v/>
      </c>
      <c r="DU824">
        <f t="shared" si="1734"/>
        <v>0</v>
      </c>
      <c r="DV824">
        <f t="shared" si="1735"/>
        <v>0</v>
      </c>
      <c r="DW824">
        <f t="shared" si="1736"/>
        <v>0</v>
      </c>
      <c r="DX824" t="str">
        <f t="shared" si="1737"/>
        <v/>
      </c>
      <c r="DY824" t="str">
        <f t="shared" si="1738"/>
        <v/>
      </c>
      <c r="DZ824" t="str">
        <f t="shared" si="1739"/>
        <v/>
      </c>
      <c r="EA824" s="5">
        <f t="shared" si="1740"/>
        <v>0</v>
      </c>
      <c r="EB824" s="3">
        <f t="shared" si="1741"/>
        <v>0</v>
      </c>
    </row>
    <row r="825" spans="2:132" x14ac:dyDescent="0.2">
      <c r="B825" s="25">
        <v>820</v>
      </c>
      <c r="C825" s="26">
        <f>Zisk!D839</f>
        <v>0</v>
      </c>
      <c r="D825">
        <f>Zisk!E839</f>
        <v>0</v>
      </c>
      <c r="E825" s="66" t="str">
        <f t="shared" si="1628"/>
        <v/>
      </c>
      <c r="F825" t="str">
        <f t="shared" si="1629"/>
        <v/>
      </c>
      <c r="G825" s="66" t="str">
        <f t="shared" si="1630"/>
        <v/>
      </c>
      <c r="H825" s="25"/>
      <c r="I825" s="25"/>
      <c r="J825">
        <f>VstupniParametry_SKRYT!$D$5</f>
        <v>0.02</v>
      </c>
      <c r="K825">
        <f>VstupniParametry_SKRYT!$D$6</f>
        <v>0.06</v>
      </c>
      <c r="L825">
        <f>VstupniParametry_SKRYT!$D$7</f>
        <v>0.06</v>
      </c>
      <c r="M825">
        <f>VstupniParametry_SKRYT!$D$8</f>
        <v>0.06</v>
      </c>
      <c r="N825">
        <f>VstupniParametry_SKRYT!$D$9</f>
        <v>1.7999999999999999E-2</v>
      </c>
      <c r="O825" s="27">
        <f>VstupniParametry_SKRYT!$D$10</f>
        <v>0.01</v>
      </c>
      <c r="P825" s="27">
        <f>VstupniParametry_SKRYT!$D$11</f>
        <v>0.01</v>
      </c>
      <c r="Q825" s="27">
        <f>VstupniParametry_SKRYT!$D$12</f>
        <v>0.01</v>
      </c>
      <c r="R825" s="27">
        <f>VstupniParametry_SKRYT!$D$13</f>
        <v>0.01</v>
      </c>
      <c r="S825" s="27">
        <f>VstupniParametry_SKRYT!$D$14</f>
        <v>0.01</v>
      </c>
      <c r="T825">
        <f t="shared" si="1631"/>
        <v>0</v>
      </c>
      <c r="U825">
        <f t="shared" si="1632"/>
        <v>0</v>
      </c>
      <c r="V825">
        <f t="shared" si="1633"/>
        <v>0</v>
      </c>
      <c r="W825">
        <f t="shared" si="1634"/>
        <v>0</v>
      </c>
      <c r="X825">
        <f t="shared" si="1635"/>
        <v>0</v>
      </c>
      <c r="Y825">
        <f t="shared" si="1636"/>
        <v>0</v>
      </c>
      <c r="Z825">
        <f t="shared" si="1637"/>
        <v>0</v>
      </c>
      <c r="AA825">
        <f t="shared" si="1638"/>
        <v>0</v>
      </c>
      <c r="AB825">
        <f t="shared" si="1639"/>
        <v>0</v>
      </c>
      <c r="AC825">
        <f t="shared" si="1640"/>
        <v>0</v>
      </c>
      <c r="AD825">
        <f t="shared" si="1641"/>
        <v>0</v>
      </c>
      <c r="AE825">
        <f t="shared" si="1642"/>
        <v>0</v>
      </c>
      <c r="AF825">
        <f t="shared" si="1643"/>
        <v>0</v>
      </c>
      <c r="AG825">
        <f t="shared" si="1644"/>
        <v>0</v>
      </c>
      <c r="AH825">
        <f t="shared" si="1645"/>
        <v>0</v>
      </c>
      <c r="AI825">
        <f t="shared" si="1646"/>
        <v>0</v>
      </c>
      <c r="AJ825">
        <f t="shared" si="1647"/>
        <v>0</v>
      </c>
      <c r="AK825">
        <f t="shared" si="1648"/>
        <v>0</v>
      </c>
      <c r="AL825">
        <f t="shared" si="1649"/>
        <v>0</v>
      </c>
      <c r="AM825">
        <f t="shared" si="1650"/>
        <v>0</v>
      </c>
      <c r="AN825">
        <f t="shared" si="1651"/>
        <v>0</v>
      </c>
      <c r="AO825">
        <f t="shared" si="1652"/>
        <v>0</v>
      </c>
      <c r="AP825">
        <f t="shared" si="1653"/>
        <v>0</v>
      </c>
      <c r="AQ825">
        <f t="shared" si="1654"/>
        <v>0</v>
      </c>
      <c r="AR825">
        <f t="shared" si="1655"/>
        <v>0</v>
      </c>
      <c r="AS825">
        <f t="shared" si="1656"/>
        <v>0</v>
      </c>
      <c r="AT825">
        <f t="shared" si="1512"/>
        <v>0</v>
      </c>
      <c r="AU825">
        <f t="shared" si="1657"/>
        <v>0</v>
      </c>
      <c r="AV825">
        <f t="shared" si="1658"/>
        <v>0</v>
      </c>
      <c r="AW825">
        <f t="shared" si="1513"/>
        <v>0</v>
      </c>
      <c r="AX825">
        <f t="shared" si="1659"/>
        <v>0</v>
      </c>
      <c r="AY825">
        <f t="shared" si="1660"/>
        <v>0</v>
      </c>
      <c r="AZ825">
        <f t="shared" si="1661"/>
        <v>0</v>
      </c>
      <c r="BA825">
        <f t="shared" si="1662"/>
        <v>0</v>
      </c>
      <c r="BB825">
        <f t="shared" si="1663"/>
        <v>0</v>
      </c>
      <c r="BC825">
        <f t="shared" si="1664"/>
        <v>0</v>
      </c>
      <c r="BD825">
        <f t="shared" si="1665"/>
        <v>0</v>
      </c>
      <c r="BE825">
        <f t="shared" si="1666"/>
        <v>0</v>
      </c>
      <c r="BF825">
        <f t="shared" si="1667"/>
        <v>0</v>
      </c>
      <c r="BG825">
        <f t="shared" si="1668"/>
        <v>0</v>
      </c>
      <c r="BH825">
        <f t="shared" si="1669"/>
        <v>0</v>
      </c>
      <c r="BI825">
        <f t="shared" si="1670"/>
        <v>0</v>
      </c>
      <c r="BJ825">
        <f t="shared" si="1671"/>
        <v>0</v>
      </c>
      <c r="BK825">
        <f t="shared" si="1672"/>
        <v>0</v>
      </c>
      <c r="BL825">
        <f t="shared" si="1673"/>
        <v>0</v>
      </c>
      <c r="BM825">
        <f t="shared" si="1674"/>
        <v>0</v>
      </c>
      <c r="BN825">
        <f t="shared" si="1675"/>
        <v>0</v>
      </c>
      <c r="BO825">
        <f t="shared" si="1676"/>
        <v>0</v>
      </c>
      <c r="BP825">
        <f t="shared" si="1677"/>
        <v>0</v>
      </c>
      <c r="BQ825">
        <f t="shared" si="1678"/>
        <v>0</v>
      </c>
      <c r="BR825">
        <f t="shared" si="1679"/>
        <v>0</v>
      </c>
      <c r="BS825">
        <f t="shared" si="1680"/>
        <v>0</v>
      </c>
      <c r="BT825">
        <f t="shared" si="1681"/>
        <v>0</v>
      </c>
      <c r="BU825">
        <f t="shared" si="1682"/>
        <v>0</v>
      </c>
      <c r="BV825">
        <f t="shared" si="1683"/>
        <v>0</v>
      </c>
      <c r="BW825">
        <f t="shared" si="1684"/>
        <v>0</v>
      </c>
      <c r="BX825">
        <f t="shared" si="1685"/>
        <v>0</v>
      </c>
      <c r="BY825">
        <f t="shared" si="1686"/>
        <v>0</v>
      </c>
      <c r="BZ825">
        <f t="shared" si="1687"/>
        <v>0</v>
      </c>
      <c r="CA825">
        <f t="shared" si="1688"/>
        <v>0</v>
      </c>
      <c r="CB825">
        <f t="shared" si="1689"/>
        <v>0</v>
      </c>
      <c r="CC825">
        <f t="shared" si="1690"/>
        <v>0</v>
      </c>
      <c r="CD825">
        <f t="shared" si="1691"/>
        <v>0</v>
      </c>
      <c r="CE825">
        <f t="shared" si="1692"/>
        <v>0</v>
      </c>
      <c r="CF825">
        <f t="shared" si="1693"/>
        <v>0</v>
      </c>
      <c r="CG825">
        <f t="shared" si="1694"/>
        <v>0</v>
      </c>
      <c r="CH825">
        <f t="shared" si="1695"/>
        <v>0</v>
      </c>
      <c r="CI825">
        <f t="shared" si="1696"/>
        <v>0</v>
      </c>
      <c r="CJ825">
        <f t="shared" si="1697"/>
        <v>0</v>
      </c>
      <c r="CK825">
        <f t="shared" si="1698"/>
        <v>0</v>
      </c>
      <c r="CL825" t="str">
        <f t="shared" si="1699"/>
        <v/>
      </c>
      <c r="CM825" t="str">
        <f t="shared" si="1700"/>
        <v/>
      </c>
      <c r="CN825" t="str">
        <f t="shared" si="1701"/>
        <v/>
      </c>
      <c r="CO825" t="str">
        <f t="shared" si="1702"/>
        <v/>
      </c>
      <c r="CP825" t="str">
        <f t="shared" si="1703"/>
        <v/>
      </c>
      <c r="CQ825" t="str">
        <f t="shared" si="1704"/>
        <v/>
      </c>
      <c r="CR825" t="str">
        <f t="shared" si="1705"/>
        <v/>
      </c>
      <c r="CS825" t="str">
        <f t="shared" si="1706"/>
        <v/>
      </c>
      <c r="CT825" t="str">
        <f t="shared" si="1707"/>
        <v/>
      </c>
      <c r="CU825" t="str">
        <f t="shared" si="1708"/>
        <v/>
      </c>
      <c r="CV825" t="str">
        <f t="shared" si="1709"/>
        <v/>
      </c>
      <c r="CW825" t="str">
        <f t="shared" si="1710"/>
        <v/>
      </c>
      <c r="CX825" t="str">
        <f t="shared" si="1711"/>
        <v/>
      </c>
      <c r="CY825" t="str">
        <f t="shared" si="1712"/>
        <v/>
      </c>
      <c r="CZ825" t="str">
        <f t="shared" si="1713"/>
        <v/>
      </c>
      <c r="DA825" t="str">
        <f t="shared" si="1714"/>
        <v/>
      </c>
      <c r="DB825" t="str">
        <f t="shared" si="1715"/>
        <v/>
      </c>
      <c r="DC825" t="str">
        <f t="shared" si="1716"/>
        <v/>
      </c>
      <c r="DD825" t="str">
        <f t="shared" si="1717"/>
        <v/>
      </c>
      <c r="DE825" t="str">
        <f t="shared" si="1718"/>
        <v/>
      </c>
      <c r="DF825" t="str">
        <f t="shared" si="1719"/>
        <v/>
      </c>
      <c r="DG825" t="str">
        <f t="shared" si="1720"/>
        <v/>
      </c>
      <c r="DH825" t="str">
        <f t="shared" si="1721"/>
        <v/>
      </c>
      <c r="DI825" t="str">
        <f t="shared" si="1722"/>
        <v/>
      </c>
      <c r="DJ825" t="str">
        <f t="shared" si="1723"/>
        <v/>
      </c>
      <c r="DK825" t="str">
        <f t="shared" si="1724"/>
        <v/>
      </c>
      <c r="DL825" t="str">
        <f t="shared" si="1725"/>
        <v/>
      </c>
      <c r="DM825" t="str">
        <f t="shared" si="1726"/>
        <v/>
      </c>
      <c r="DN825" t="str">
        <f t="shared" si="1727"/>
        <v/>
      </c>
      <c r="DO825" t="str">
        <f t="shared" si="1728"/>
        <v/>
      </c>
      <c r="DP825" t="str">
        <f t="shared" si="1729"/>
        <v/>
      </c>
      <c r="DQ825" t="str">
        <f t="shared" si="1730"/>
        <v/>
      </c>
      <c r="DR825" t="str">
        <f t="shared" si="1731"/>
        <v/>
      </c>
      <c r="DS825" t="str">
        <f t="shared" si="1732"/>
        <v/>
      </c>
      <c r="DT825" t="str">
        <f t="shared" si="1733"/>
        <v/>
      </c>
      <c r="DU825">
        <f t="shared" si="1734"/>
        <v>0</v>
      </c>
      <c r="DV825">
        <f t="shared" si="1735"/>
        <v>0</v>
      </c>
      <c r="DW825">
        <f t="shared" si="1736"/>
        <v>0</v>
      </c>
      <c r="DX825" t="str">
        <f t="shared" si="1737"/>
        <v/>
      </c>
      <c r="DY825" t="str">
        <f t="shared" si="1738"/>
        <v/>
      </c>
      <c r="DZ825" t="str">
        <f t="shared" si="1739"/>
        <v/>
      </c>
      <c r="EA825" s="5">
        <f t="shared" si="1740"/>
        <v>0</v>
      </c>
      <c r="EB825" s="3">
        <f t="shared" si="1741"/>
        <v>0</v>
      </c>
    </row>
    <row r="826" spans="2:132" x14ac:dyDescent="0.2">
      <c r="B826">
        <v>821</v>
      </c>
      <c r="C826" s="3">
        <f>Zisk!D840</f>
        <v>0</v>
      </c>
      <c r="D826">
        <f>Zisk!E840</f>
        <v>0</v>
      </c>
      <c r="E826" s="66" t="str">
        <f t="shared" si="1628"/>
        <v/>
      </c>
      <c r="F826" t="str">
        <f t="shared" si="1629"/>
        <v/>
      </c>
      <c r="G826" s="66" t="str">
        <f t="shared" si="1630"/>
        <v/>
      </c>
      <c r="J826">
        <f>VstupniParametry_SKRYT!$D$5</f>
        <v>0.02</v>
      </c>
      <c r="K826">
        <f>VstupniParametry_SKRYT!$D$6</f>
        <v>0.06</v>
      </c>
      <c r="L826">
        <f>VstupniParametry_SKRYT!$D$7</f>
        <v>0.06</v>
      </c>
      <c r="M826">
        <f>VstupniParametry_SKRYT!$D$8</f>
        <v>0.06</v>
      </c>
      <c r="N826">
        <f>VstupniParametry_SKRYT!$D$9</f>
        <v>1.7999999999999999E-2</v>
      </c>
      <c r="O826" s="27">
        <f>VstupniParametry_SKRYT!$D$10</f>
        <v>0.01</v>
      </c>
      <c r="P826" s="27">
        <f>VstupniParametry_SKRYT!$D$11</f>
        <v>0.01</v>
      </c>
      <c r="Q826" s="27">
        <f>VstupniParametry_SKRYT!$D$12</f>
        <v>0.01</v>
      </c>
      <c r="R826" s="27">
        <f>VstupniParametry_SKRYT!$D$13</f>
        <v>0.01</v>
      </c>
      <c r="S826" s="27">
        <f>VstupniParametry_SKRYT!$D$14</f>
        <v>0.01</v>
      </c>
      <c r="T826">
        <f t="shared" si="1631"/>
        <v>0</v>
      </c>
      <c r="U826">
        <f t="shared" si="1632"/>
        <v>0</v>
      </c>
      <c r="V826">
        <f t="shared" si="1633"/>
        <v>0</v>
      </c>
      <c r="W826">
        <f t="shared" si="1634"/>
        <v>0</v>
      </c>
      <c r="X826">
        <f t="shared" si="1635"/>
        <v>0</v>
      </c>
      <c r="Y826">
        <f t="shared" si="1636"/>
        <v>0</v>
      </c>
      <c r="Z826">
        <f t="shared" si="1637"/>
        <v>0</v>
      </c>
      <c r="AA826">
        <f t="shared" si="1638"/>
        <v>0</v>
      </c>
      <c r="AB826">
        <f t="shared" si="1639"/>
        <v>0</v>
      </c>
      <c r="AC826">
        <f t="shared" si="1640"/>
        <v>0</v>
      </c>
      <c r="AD826">
        <f t="shared" si="1641"/>
        <v>0</v>
      </c>
      <c r="AE826">
        <f t="shared" si="1642"/>
        <v>0</v>
      </c>
      <c r="AF826">
        <f t="shared" si="1643"/>
        <v>0</v>
      </c>
      <c r="AG826">
        <f t="shared" si="1644"/>
        <v>0</v>
      </c>
      <c r="AH826">
        <f t="shared" si="1645"/>
        <v>0</v>
      </c>
      <c r="AI826">
        <f t="shared" si="1646"/>
        <v>0</v>
      </c>
      <c r="AJ826">
        <f t="shared" si="1647"/>
        <v>0</v>
      </c>
      <c r="AK826">
        <f t="shared" si="1648"/>
        <v>0</v>
      </c>
      <c r="AL826">
        <f t="shared" si="1649"/>
        <v>0</v>
      </c>
      <c r="AM826">
        <f t="shared" si="1650"/>
        <v>0</v>
      </c>
      <c r="AN826">
        <f t="shared" si="1651"/>
        <v>0</v>
      </c>
      <c r="AO826">
        <f t="shared" si="1652"/>
        <v>0</v>
      </c>
      <c r="AP826">
        <f t="shared" si="1653"/>
        <v>0</v>
      </c>
      <c r="AQ826">
        <f t="shared" si="1654"/>
        <v>0</v>
      </c>
      <c r="AR826">
        <f t="shared" si="1655"/>
        <v>0</v>
      </c>
      <c r="AS826">
        <f t="shared" si="1656"/>
        <v>0</v>
      </c>
      <c r="AT826">
        <f t="shared" si="1512"/>
        <v>0</v>
      </c>
      <c r="AU826">
        <f t="shared" si="1657"/>
        <v>0</v>
      </c>
      <c r="AV826">
        <f t="shared" si="1658"/>
        <v>0</v>
      </c>
      <c r="AW826">
        <f t="shared" si="1513"/>
        <v>0</v>
      </c>
      <c r="AX826">
        <f t="shared" si="1659"/>
        <v>0</v>
      </c>
      <c r="AY826">
        <f t="shared" si="1660"/>
        <v>0</v>
      </c>
      <c r="AZ826">
        <f t="shared" si="1661"/>
        <v>0</v>
      </c>
      <c r="BA826">
        <f t="shared" si="1662"/>
        <v>0</v>
      </c>
      <c r="BB826">
        <f t="shared" si="1663"/>
        <v>0</v>
      </c>
      <c r="BC826">
        <f t="shared" si="1664"/>
        <v>0</v>
      </c>
      <c r="BD826">
        <f t="shared" si="1665"/>
        <v>0</v>
      </c>
      <c r="BE826">
        <f t="shared" si="1666"/>
        <v>0</v>
      </c>
      <c r="BF826">
        <f t="shared" si="1667"/>
        <v>0</v>
      </c>
      <c r="BG826">
        <f t="shared" si="1668"/>
        <v>0</v>
      </c>
      <c r="BH826">
        <f t="shared" si="1669"/>
        <v>0</v>
      </c>
      <c r="BI826">
        <f t="shared" si="1670"/>
        <v>0</v>
      </c>
      <c r="BJ826">
        <f t="shared" si="1671"/>
        <v>0</v>
      </c>
      <c r="BK826">
        <f t="shared" si="1672"/>
        <v>0</v>
      </c>
      <c r="BL826">
        <f t="shared" si="1673"/>
        <v>0</v>
      </c>
      <c r="BM826">
        <f t="shared" si="1674"/>
        <v>0</v>
      </c>
      <c r="BN826">
        <f t="shared" si="1675"/>
        <v>0</v>
      </c>
      <c r="BO826">
        <f t="shared" si="1676"/>
        <v>0</v>
      </c>
      <c r="BP826">
        <f t="shared" si="1677"/>
        <v>0</v>
      </c>
      <c r="BQ826">
        <f t="shared" si="1678"/>
        <v>0</v>
      </c>
      <c r="BR826">
        <f t="shared" si="1679"/>
        <v>0</v>
      </c>
      <c r="BS826">
        <f t="shared" si="1680"/>
        <v>0</v>
      </c>
      <c r="BT826">
        <f t="shared" si="1681"/>
        <v>0</v>
      </c>
      <c r="BU826">
        <f t="shared" si="1682"/>
        <v>0</v>
      </c>
      <c r="BV826">
        <f t="shared" si="1683"/>
        <v>0</v>
      </c>
      <c r="BW826">
        <f t="shared" si="1684"/>
        <v>0</v>
      </c>
      <c r="BX826">
        <f t="shared" si="1685"/>
        <v>0</v>
      </c>
      <c r="BY826">
        <f t="shared" si="1686"/>
        <v>0</v>
      </c>
      <c r="BZ826">
        <f t="shared" si="1687"/>
        <v>0</v>
      </c>
      <c r="CA826">
        <f t="shared" si="1688"/>
        <v>0</v>
      </c>
      <c r="CB826">
        <f t="shared" si="1689"/>
        <v>0</v>
      </c>
      <c r="CC826">
        <f t="shared" si="1690"/>
        <v>0</v>
      </c>
      <c r="CD826">
        <f t="shared" si="1691"/>
        <v>0</v>
      </c>
      <c r="CE826">
        <f t="shared" si="1692"/>
        <v>0</v>
      </c>
      <c r="CF826">
        <f t="shared" si="1693"/>
        <v>0</v>
      </c>
      <c r="CG826">
        <f t="shared" si="1694"/>
        <v>0</v>
      </c>
      <c r="CH826">
        <f t="shared" si="1695"/>
        <v>0</v>
      </c>
      <c r="CI826">
        <f t="shared" si="1696"/>
        <v>0</v>
      </c>
      <c r="CJ826">
        <f t="shared" si="1697"/>
        <v>0</v>
      </c>
      <c r="CK826">
        <f t="shared" si="1698"/>
        <v>0</v>
      </c>
      <c r="CL826" t="str">
        <f t="shared" si="1699"/>
        <v/>
      </c>
      <c r="CM826" t="str">
        <f t="shared" si="1700"/>
        <v/>
      </c>
      <c r="CN826" t="str">
        <f t="shared" si="1701"/>
        <v/>
      </c>
      <c r="CO826" t="str">
        <f t="shared" si="1702"/>
        <v/>
      </c>
      <c r="CP826" t="str">
        <f t="shared" si="1703"/>
        <v/>
      </c>
      <c r="CQ826" t="str">
        <f t="shared" si="1704"/>
        <v/>
      </c>
      <c r="CR826" t="str">
        <f t="shared" si="1705"/>
        <v/>
      </c>
      <c r="CS826" t="str">
        <f t="shared" si="1706"/>
        <v/>
      </c>
      <c r="CT826" t="str">
        <f t="shared" si="1707"/>
        <v/>
      </c>
      <c r="CU826" t="str">
        <f t="shared" si="1708"/>
        <v/>
      </c>
      <c r="CV826" t="str">
        <f t="shared" si="1709"/>
        <v/>
      </c>
      <c r="CW826" t="str">
        <f t="shared" si="1710"/>
        <v/>
      </c>
      <c r="CX826" t="str">
        <f t="shared" si="1711"/>
        <v/>
      </c>
      <c r="CY826" t="str">
        <f t="shared" si="1712"/>
        <v/>
      </c>
      <c r="CZ826" t="str">
        <f t="shared" si="1713"/>
        <v/>
      </c>
      <c r="DA826" t="str">
        <f t="shared" si="1714"/>
        <v/>
      </c>
      <c r="DB826" t="str">
        <f t="shared" si="1715"/>
        <v/>
      </c>
      <c r="DC826" t="str">
        <f t="shared" si="1716"/>
        <v/>
      </c>
      <c r="DD826" t="str">
        <f t="shared" si="1717"/>
        <v/>
      </c>
      <c r="DE826" t="str">
        <f t="shared" si="1718"/>
        <v/>
      </c>
      <c r="DF826" t="str">
        <f t="shared" si="1719"/>
        <v/>
      </c>
      <c r="DG826" t="str">
        <f t="shared" si="1720"/>
        <v/>
      </c>
      <c r="DH826" t="str">
        <f t="shared" si="1721"/>
        <v/>
      </c>
      <c r="DI826" t="str">
        <f t="shared" si="1722"/>
        <v/>
      </c>
      <c r="DJ826" t="str">
        <f t="shared" si="1723"/>
        <v/>
      </c>
      <c r="DK826" t="str">
        <f t="shared" si="1724"/>
        <v/>
      </c>
      <c r="DL826" t="str">
        <f t="shared" si="1725"/>
        <v/>
      </c>
      <c r="DM826" t="str">
        <f t="shared" si="1726"/>
        <v/>
      </c>
      <c r="DN826" t="str">
        <f t="shared" si="1727"/>
        <v/>
      </c>
      <c r="DO826" t="str">
        <f t="shared" si="1728"/>
        <v/>
      </c>
      <c r="DP826" t="str">
        <f t="shared" si="1729"/>
        <v/>
      </c>
      <c r="DQ826" t="str">
        <f t="shared" si="1730"/>
        <v/>
      </c>
      <c r="DR826" t="str">
        <f t="shared" si="1731"/>
        <v/>
      </c>
      <c r="DS826" t="str">
        <f t="shared" si="1732"/>
        <v/>
      </c>
      <c r="DT826" t="str">
        <f t="shared" si="1733"/>
        <v/>
      </c>
      <c r="DU826">
        <f t="shared" si="1734"/>
        <v>0</v>
      </c>
      <c r="DV826">
        <f t="shared" si="1735"/>
        <v>0</v>
      </c>
      <c r="DW826">
        <f t="shared" si="1736"/>
        <v>0</v>
      </c>
      <c r="DX826" t="str">
        <f t="shared" si="1737"/>
        <v/>
      </c>
      <c r="DY826" t="str">
        <f t="shared" si="1738"/>
        <v/>
      </c>
      <c r="DZ826" t="str">
        <f t="shared" si="1739"/>
        <v/>
      </c>
      <c r="EA826" s="5">
        <f t="shared" si="1740"/>
        <v>0</v>
      </c>
      <c r="EB826" s="3">
        <f t="shared" si="1741"/>
        <v>0</v>
      </c>
    </row>
    <row r="827" spans="2:132" x14ac:dyDescent="0.2">
      <c r="B827" s="25">
        <v>822</v>
      </c>
      <c r="C827" s="26">
        <f>Zisk!D841</f>
        <v>0</v>
      </c>
      <c r="D827">
        <f>Zisk!E841</f>
        <v>0</v>
      </c>
      <c r="E827" s="66" t="str">
        <f t="shared" si="1628"/>
        <v/>
      </c>
      <c r="F827" t="str">
        <f t="shared" si="1629"/>
        <v/>
      </c>
      <c r="G827" s="66" t="str">
        <f t="shared" si="1630"/>
        <v/>
      </c>
      <c r="H827" s="25"/>
      <c r="I827" s="25"/>
      <c r="J827">
        <f>VstupniParametry_SKRYT!$D$5</f>
        <v>0.02</v>
      </c>
      <c r="K827">
        <f>VstupniParametry_SKRYT!$D$6</f>
        <v>0.06</v>
      </c>
      <c r="L827">
        <f>VstupniParametry_SKRYT!$D$7</f>
        <v>0.06</v>
      </c>
      <c r="M827">
        <f>VstupniParametry_SKRYT!$D$8</f>
        <v>0.06</v>
      </c>
      <c r="N827">
        <f>VstupniParametry_SKRYT!$D$9</f>
        <v>1.7999999999999999E-2</v>
      </c>
      <c r="O827" s="27">
        <f>VstupniParametry_SKRYT!$D$10</f>
        <v>0.01</v>
      </c>
      <c r="P827" s="27">
        <f>VstupniParametry_SKRYT!$D$11</f>
        <v>0.01</v>
      </c>
      <c r="Q827" s="27">
        <f>VstupniParametry_SKRYT!$D$12</f>
        <v>0.01</v>
      </c>
      <c r="R827" s="27">
        <f>VstupniParametry_SKRYT!$D$13</f>
        <v>0.01</v>
      </c>
      <c r="S827" s="27">
        <f>VstupniParametry_SKRYT!$D$14</f>
        <v>0.01</v>
      </c>
      <c r="T827">
        <f t="shared" si="1631"/>
        <v>0</v>
      </c>
      <c r="U827">
        <f t="shared" si="1632"/>
        <v>0</v>
      </c>
      <c r="V827">
        <f t="shared" si="1633"/>
        <v>0</v>
      </c>
      <c r="W827">
        <f t="shared" si="1634"/>
        <v>0</v>
      </c>
      <c r="X827">
        <f t="shared" si="1635"/>
        <v>0</v>
      </c>
      <c r="Y827">
        <f t="shared" si="1636"/>
        <v>0</v>
      </c>
      <c r="Z827">
        <f t="shared" si="1637"/>
        <v>0</v>
      </c>
      <c r="AA827">
        <f t="shared" si="1638"/>
        <v>0</v>
      </c>
      <c r="AB827">
        <f t="shared" si="1639"/>
        <v>0</v>
      </c>
      <c r="AC827">
        <f t="shared" si="1640"/>
        <v>0</v>
      </c>
      <c r="AD827">
        <f t="shared" si="1641"/>
        <v>0</v>
      </c>
      <c r="AE827">
        <f t="shared" si="1642"/>
        <v>0</v>
      </c>
      <c r="AF827">
        <f t="shared" si="1643"/>
        <v>0</v>
      </c>
      <c r="AG827">
        <f t="shared" si="1644"/>
        <v>0</v>
      </c>
      <c r="AH827">
        <f t="shared" si="1645"/>
        <v>0</v>
      </c>
      <c r="AI827">
        <f t="shared" si="1646"/>
        <v>0</v>
      </c>
      <c r="AJ827">
        <f t="shared" si="1647"/>
        <v>0</v>
      </c>
      <c r="AK827">
        <f t="shared" si="1648"/>
        <v>0</v>
      </c>
      <c r="AL827">
        <f t="shared" si="1649"/>
        <v>0</v>
      </c>
      <c r="AM827">
        <f t="shared" si="1650"/>
        <v>0</v>
      </c>
      <c r="AN827">
        <f t="shared" si="1651"/>
        <v>0</v>
      </c>
      <c r="AO827">
        <f t="shared" si="1652"/>
        <v>0</v>
      </c>
      <c r="AP827">
        <f t="shared" si="1653"/>
        <v>0</v>
      </c>
      <c r="AQ827">
        <f t="shared" si="1654"/>
        <v>0</v>
      </c>
      <c r="AR827">
        <f t="shared" si="1655"/>
        <v>0</v>
      </c>
      <c r="AS827">
        <f t="shared" si="1656"/>
        <v>0</v>
      </c>
      <c r="AT827">
        <f t="shared" si="1512"/>
        <v>0</v>
      </c>
      <c r="AU827">
        <f t="shared" si="1657"/>
        <v>0</v>
      </c>
      <c r="AV827">
        <f t="shared" si="1658"/>
        <v>0</v>
      </c>
      <c r="AW827">
        <f t="shared" si="1513"/>
        <v>0</v>
      </c>
      <c r="AX827">
        <f t="shared" si="1659"/>
        <v>0</v>
      </c>
      <c r="AY827">
        <f t="shared" si="1660"/>
        <v>0</v>
      </c>
      <c r="AZ827">
        <f t="shared" si="1661"/>
        <v>0</v>
      </c>
      <c r="BA827">
        <f t="shared" si="1662"/>
        <v>0</v>
      </c>
      <c r="BB827">
        <f t="shared" si="1663"/>
        <v>0</v>
      </c>
      <c r="BC827">
        <f t="shared" si="1664"/>
        <v>0</v>
      </c>
      <c r="BD827">
        <f t="shared" si="1665"/>
        <v>0</v>
      </c>
      <c r="BE827">
        <f t="shared" si="1666"/>
        <v>0</v>
      </c>
      <c r="BF827">
        <f t="shared" si="1667"/>
        <v>0</v>
      </c>
      <c r="BG827">
        <f t="shared" si="1668"/>
        <v>0</v>
      </c>
      <c r="BH827">
        <f t="shared" si="1669"/>
        <v>0</v>
      </c>
      <c r="BI827">
        <f t="shared" si="1670"/>
        <v>0</v>
      </c>
      <c r="BJ827">
        <f t="shared" si="1671"/>
        <v>0</v>
      </c>
      <c r="BK827">
        <f t="shared" si="1672"/>
        <v>0</v>
      </c>
      <c r="BL827">
        <f t="shared" si="1673"/>
        <v>0</v>
      </c>
      <c r="BM827">
        <f t="shared" si="1674"/>
        <v>0</v>
      </c>
      <c r="BN827">
        <f t="shared" si="1675"/>
        <v>0</v>
      </c>
      <c r="BO827">
        <f t="shared" si="1676"/>
        <v>0</v>
      </c>
      <c r="BP827">
        <f t="shared" si="1677"/>
        <v>0</v>
      </c>
      <c r="BQ827">
        <f t="shared" si="1678"/>
        <v>0</v>
      </c>
      <c r="BR827">
        <f t="shared" si="1679"/>
        <v>0</v>
      </c>
      <c r="BS827">
        <f t="shared" si="1680"/>
        <v>0</v>
      </c>
      <c r="BT827">
        <f t="shared" si="1681"/>
        <v>0</v>
      </c>
      <c r="BU827">
        <f t="shared" si="1682"/>
        <v>0</v>
      </c>
      <c r="BV827">
        <f t="shared" si="1683"/>
        <v>0</v>
      </c>
      <c r="BW827">
        <f t="shared" si="1684"/>
        <v>0</v>
      </c>
      <c r="BX827">
        <f t="shared" si="1685"/>
        <v>0</v>
      </c>
      <c r="BY827">
        <f t="shared" si="1686"/>
        <v>0</v>
      </c>
      <c r="BZ827">
        <f t="shared" si="1687"/>
        <v>0</v>
      </c>
      <c r="CA827">
        <f t="shared" si="1688"/>
        <v>0</v>
      </c>
      <c r="CB827">
        <f t="shared" si="1689"/>
        <v>0</v>
      </c>
      <c r="CC827">
        <f t="shared" si="1690"/>
        <v>0</v>
      </c>
      <c r="CD827">
        <f t="shared" si="1691"/>
        <v>0</v>
      </c>
      <c r="CE827">
        <f t="shared" si="1692"/>
        <v>0</v>
      </c>
      <c r="CF827">
        <f t="shared" si="1693"/>
        <v>0</v>
      </c>
      <c r="CG827">
        <f t="shared" si="1694"/>
        <v>0</v>
      </c>
      <c r="CH827">
        <f t="shared" si="1695"/>
        <v>0</v>
      </c>
      <c r="CI827">
        <f t="shared" si="1696"/>
        <v>0</v>
      </c>
      <c r="CJ827">
        <f t="shared" si="1697"/>
        <v>0</v>
      </c>
      <c r="CK827">
        <f t="shared" si="1698"/>
        <v>0</v>
      </c>
      <c r="CL827" t="str">
        <f t="shared" si="1699"/>
        <v/>
      </c>
      <c r="CM827" t="str">
        <f t="shared" si="1700"/>
        <v/>
      </c>
      <c r="CN827" t="str">
        <f t="shared" si="1701"/>
        <v/>
      </c>
      <c r="CO827" t="str">
        <f t="shared" si="1702"/>
        <v/>
      </c>
      <c r="CP827" t="str">
        <f t="shared" si="1703"/>
        <v/>
      </c>
      <c r="CQ827" t="str">
        <f t="shared" si="1704"/>
        <v/>
      </c>
      <c r="CR827" t="str">
        <f t="shared" si="1705"/>
        <v/>
      </c>
      <c r="CS827" t="str">
        <f t="shared" si="1706"/>
        <v/>
      </c>
      <c r="CT827" t="str">
        <f t="shared" si="1707"/>
        <v/>
      </c>
      <c r="CU827" t="str">
        <f t="shared" si="1708"/>
        <v/>
      </c>
      <c r="CV827" t="str">
        <f t="shared" si="1709"/>
        <v/>
      </c>
      <c r="CW827" t="str">
        <f t="shared" si="1710"/>
        <v/>
      </c>
      <c r="CX827" t="str">
        <f t="shared" si="1711"/>
        <v/>
      </c>
      <c r="CY827" t="str">
        <f t="shared" si="1712"/>
        <v/>
      </c>
      <c r="CZ827" t="str">
        <f t="shared" si="1713"/>
        <v/>
      </c>
      <c r="DA827" t="str">
        <f t="shared" si="1714"/>
        <v/>
      </c>
      <c r="DB827" t="str">
        <f t="shared" si="1715"/>
        <v/>
      </c>
      <c r="DC827" t="str">
        <f t="shared" si="1716"/>
        <v/>
      </c>
      <c r="DD827" t="str">
        <f t="shared" si="1717"/>
        <v/>
      </c>
      <c r="DE827" t="str">
        <f t="shared" si="1718"/>
        <v/>
      </c>
      <c r="DF827" t="str">
        <f t="shared" si="1719"/>
        <v/>
      </c>
      <c r="DG827" t="str">
        <f t="shared" si="1720"/>
        <v/>
      </c>
      <c r="DH827" t="str">
        <f t="shared" si="1721"/>
        <v/>
      </c>
      <c r="DI827" t="str">
        <f t="shared" si="1722"/>
        <v/>
      </c>
      <c r="DJ827" t="str">
        <f t="shared" si="1723"/>
        <v/>
      </c>
      <c r="DK827" t="str">
        <f t="shared" si="1724"/>
        <v/>
      </c>
      <c r="DL827" t="str">
        <f t="shared" si="1725"/>
        <v/>
      </c>
      <c r="DM827" t="str">
        <f t="shared" si="1726"/>
        <v/>
      </c>
      <c r="DN827" t="str">
        <f t="shared" si="1727"/>
        <v/>
      </c>
      <c r="DO827" t="str">
        <f t="shared" si="1728"/>
        <v/>
      </c>
      <c r="DP827" t="str">
        <f t="shared" si="1729"/>
        <v/>
      </c>
      <c r="DQ827" t="str">
        <f t="shared" si="1730"/>
        <v/>
      </c>
      <c r="DR827" t="str">
        <f t="shared" si="1731"/>
        <v/>
      </c>
      <c r="DS827" t="str">
        <f t="shared" si="1732"/>
        <v/>
      </c>
      <c r="DT827" t="str">
        <f t="shared" si="1733"/>
        <v/>
      </c>
      <c r="DU827">
        <f t="shared" si="1734"/>
        <v>0</v>
      </c>
      <c r="DV827">
        <f t="shared" si="1735"/>
        <v>0</v>
      </c>
      <c r="DW827">
        <f t="shared" si="1736"/>
        <v>0</v>
      </c>
      <c r="DX827" t="str">
        <f t="shared" si="1737"/>
        <v/>
      </c>
      <c r="DY827" t="str">
        <f t="shared" si="1738"/>
        <v/>
      </c>
      <c r="DZ827" t="str">
        <f t="shared" si="1739"/>
        <v/>
      </c>
      <c r="EA827" s="5">
        <f t="shared" si="1740"/>
        <v>0</v>
      </c>
      <c r="EB827" s="3">
        <f t="shared" si="1741"/>
        <v>0</v>
      </c>
    </row>
    <row r="828" spans="2:132" x14ac:dyDescent="0.2">
      <c r="B828">
        <v>823</v>
      </c>
      <c r="C828" s="3">
        <f>Zisk!D842</f>
        <v>0</v>
      </c>
      <c r="D828">
        <f>Zisk!E842</f>
        <v>0</v>
      </c>
      <c r="E828" s="66" t="str">
        <f t="shared" si="1628"/>
        <v/>
      </c>
      <c r="F828" t="str">
        <f t="shared" si="1629"/>
        <v/>
      </c>
      <c r="G828" s="66" t="str">
        <f t="shared" si="1630"/>
        <v/>
      </c>
      <c r="J828">
        <f>VstupniParametry_SKRYT!$D$5</f>
        <v>0.02</v>
      </c>
      <c r="K828">
        <f>VstupniParametry_SKRYT!$D$6</f>
        <v>0.06</v>
      </c>
      <c r="L828">
        <f>VstupniParametry_SKRYT!$D$7</f>
        <v>0.06</v>
      </c>
      <c r="M828">
        <f>VstupniParametry_SKRYT!$D$8</f>
        <v>0.06</v>
      </c>
      <c r="N828">
        <f>VstupniParametry_SKRYT!$D$9</f>
        <v>1.7999999999999999E-2</v>
      </c>
      <c r="O828" s="27">
        <f>VstupniParametry_SKRYT!$D$10</f>
        <v>0.01</v>
      </c>
      <c r="P828" s="27">
        <f>VstupniParametry_SKRYT!$D$11</f>
        <v>0.01</v>
      </c>
      <c r="Q828" s="27">
        <f>VstupniParametry_SKRYT!$D$12</f>
        <v>0.01</v>
      </c>
      <c r="R828" s="27">
        <f>VstupniParametry_SKRYT!$D$13</f>
        <v>0.01</v>
      </c>
      <c r="S828" s="27">
        <f>VstupniParametry_SKRYT!$D$14</f>
        <v>0.01</v>
      </c>
      <c r="T828">
        <f t="shared" si="1631"/>
        <v>0</v>
      </c>
      <c r="U828">
        <f t="shared" si="1632"/>
        <v>0</v>
      </c>
      <c r="V828">
        <f t="shared" si="1633"/>
        <v>0</v>
      </c>
      <c r="W828">
        <f t="shared" si="1634"/>
        <v>0</v>
      </c>
      <c r="X828">
        <f t="shared" si="1635"/>
        <v>0</v>
      </c>
      <c r="Y828">
        <f t="shared" si="1636"/>
        <v>0</v>
      </c>
      <c r="Z828">
        <f t="shared" si="1637"/>
        <v>0</v>
      </c>
      <c r="AA828">
        <f t="shared" si="1638"/>
        <v>0</v>
      </c>
      <c r="AB828">
        <f t="shared" si="1639"/>
        <v>0</v>
      </c>
      <c r="AC828">
        <f t="shared" si="1640"/>
        <v>0</v>
      </c>
      <c r="AD828">
        <f t="shared" si="1641"/>
        <v>0</v>
      </c>
      <c r="AE828">
        <f t="shared" si="1642"/>
        <v>0</v>
      </c>
      <c r="AF828">
        <f t="shared" si="1643"/>
        <v>0</v>
      </c>
      <c r="AG828">
        <f t="shared" si="1644"/>
        <v>0</v>
      </c>
      <c r="AH828">
        <f t="shared" si="1645"/>
        <v>0</v>
      </c>
      <c r="AI828">
        <f t="shared" si="1646"/>
        <v>0</v>
      </c>
      <c r="AJ828">
        <f t="shared" si="1647"/>
        <v>0</v>
      </c>
      <c r="AK828">
        <f t="shared" si="1648"/>
        <v>0</v>
      </c>
      <c r="AL828">
        <f t="shared" si="1649"/>
        <v>0</v>
      </c>
      <c r="AM828">
        <f t="shared" si="1650"/>
        <v>0</v>
      </c>
      <c r="AN828">
        <f t="shared" si="1651"/>
        <v>0</v>
      </c>
      <c r="AO828">
        <f t="shared" si="1652"/>
        <v>0</v>
      </c>
      <c r="AP828">
        <f t="shared" si="1653"/>
        <v>0</v>
      </c>
      <c r="AQ828">
        <f t="shared" si="1654"/>
        <v>0</v>
      </c>
      <c r="AR828">
        <f t="shared" si="1655"/>
        <v>0</v>
      </c>
      <c r="AS828">
        <f t="shared" si="1656"/>
        <v>0</v>
      </c>
      <c r="AT828">
        <f t="shared" si="1512"/>
        <v>0</v>
      </c>
      <c r="AU828">
        <f t="shared" si="1657"/>
        <v>0</v>
      </c>
      <c r="AV828">
        <f t="shared" si="1658"/>
        <v>0</v>
      </c>
      <c r="AW828">
        <f t="shared" si="1513"/>
        <v>0</v>
      </c>
      <c r="AX828">
        <f t="shared" si="1659"/>
        <v>0</v>
      </c>
      <c r="AY828">
        <f t="shared" si="1660"/>
        <v>0</v>
      </c>
      <c r="AZ828">
        <f t="shared" si="1661"/>
        <v>0</v>
      </c>
      <c r="BA828">
        <f t="shared" si="1662"/>
        <v>0</v>
      </c>
      <c r="BB828">
        <f t="shared" si="1663"/>
        <v>0</v>
      </c>
      <c r="BC828">
        <f t="shared" si="1664"/>
        <v>0</v>
      </c>
      <c r="BD828">
        <f t="shared" si="1665"/>
        <v>0</v>
      </c>
      <c r="BE828">
        <f t="shared" si="1666"/>
        <v>0</v>
      </c>
      <c r="BF828">
        <f t="shared" si="1667"/>
        <v>0</v>
      </c>
      <c r="BG828">
        <f t="shared" si="1668"/>
        <v>0</v>
      </c>
      <c r="BH828">
        <f t="shared" si="1669"/>
        <v>0</v>
      </c>
      <c r="BI828">
        <f t="shared" si="1670"/>
        <v>0</v>
      </c>
      <c r="BJ828">
        <f t="shared" si="1671"/>
        <v>0</v>
      </c>
      <c r="BK828">
        <f t="shared" si="1672"/>
        <v>0</v>
      </c>
      <c r="BL828">
        <f t="shared" si="1673"/>
        <v>0</v>
      </c>
      <c r="BM828">
        <f t="shared" si="1674"/>
        <v>0</v>
      </c>
      <c r="BN828">
        <f t="shared" si="1675"/>
        <v>0</v>
      </c>
      <c r="BO828">
        <f t="shared" si="1676"/>
        <v>0</v>
      </c>
      <c r="BP828">
        <f t="shared" si="1677"/>
        <v>0</v>
      </c>
      <c r="BQ828">
        <f t="shared" si="1678"/>
        <v>0</v>
      </c>
      <c r="BR828">
        <f t="shared" si="1679"/>
        <v>0</v>
      </c>
      <c r="BS828">
        <f t="shared" si="1680"/>
        <v>0</v>
      </c>
      <c r="BT828">
        <f t="shared" si="1681"/>
        <v>0</v>
      </c>
      <c r="BU828">
        <f t="shared" si="1682"/>
        <v>0</v>
      </c>
      <c r="BV828">
        <f t="shared" si="1683"/>
        <v>0</v>
      </c>
      <c r="BW828">
        <f t="shared" si="1684"/>
        <v>0</v>
      </c>
      <c r="BX828">
        <f t="shared" si="1685"/>
        <v>0</v>
      </c>
      <c r="BY828">
        <f t="shared" si="1686"/>
        <v>0</v>
      </c>
      <c r="BZ828">
        <f t="shared" si="1687"/>
        <v>0</v>
      </c>
      <c r="CA828">
        <f t="shared" si="1688"/>
        <v>0</v>
      </c>
      <c r="CB828">
        <f t="shared" si="1689"/>
        <v>0</v>
      </c>
      <c r="CC828">
        <f t="shared" si="1690"/>
        <v>0</v>
      </c>
      <c r="CD828">
        <f t="shared" si="1691"/>
        <v>0</v>
      </c>
      <c r="CE828">
        <f t="shared" si="1692"/>
        <v>0</v>
      </c>
      <c r="CF828">
        <f t="shared" si="1693"/>
        <v>0</v>
      </c>
      <c r="CG828">
        <f t="shared" si="1694"/>
        <v>0</v>
      </c>
      <c r="CH828">
        <f t="shared" si="1695"/>
        <v>0</v>
      </c>
      <c r="CI828">
        <f t="shared" si="1696"/>
        <v>0</v>
      </c>
      <c r="CJ828">
        <f t="shared" si="1697"/>
        <v>0</v>
      </c>
      <c r="CK828">
        <f t="shared" si="1698"/>
        <v>0</v>
      </c>
      <c r="CL828" t="str">
        <f t="shared" si="1699"/>
        <v/>
      </c>
      <c r="CM828" t="str">
        <f t="shared" si="1700"/>
        <v/>
      </c>
      <c r="CN828" t="str">
        <f t="shared" si="1701"/>
        <v/>
      </c>
      <c r="CO828" t="str">
        <f t="shared" si="1702"/>
        <v/>
      </c>
      <c r="CP828" t="str">
        <f t="shared" si="1703"/>
        <v/>
      </c>
      <c r="CQ828" t="str">
        <f t="shared" si="1704"/>
        <v/>
      </c>
      <c r="CR828" t="str">
        <f t="shared" si="1705"/>
        <v/>
      </c>
      <c r="CS828" t="str">
        <f t="shared" si="1706"/>
        <v/>
      </c>
      <c r="CT828" t="str">
        <f t="shared" si="1707"/>
        <v/>
      </c>
      <c r="CU828" t="str">
        <f t="shared" si="1708"/>
        <v/>
      </c>
      <c r="CV828" t="str">
        <f t="shared" si="1709"/>
        <v/>
      </c>
      <c r="CW828" t="str">
        <f t="shared" si="1710"/>
        <v/>
      </c>
      <c r="CX828" t="str">
        <f t="shared" si="1711"/>
        <v/>
      </c>
      <c r="CY828" t="str">
        <f t="shared" si="1712"/>
        <v/>
      </c>
      <c r="CZ828" t="str">
        <f t="shared" si="1713"/>
        <v/>
      </c>
      <c r="DA828" t="str">
        <f t="shared" si="1714"/>
        <v/>
      </c>
      <c r="DB828" t="str">
        <f t="shared" si="1715"/>
        <v/>
      </c>
      <c r="DC828" t="str">
        <f t="shared" si="1716"/>
        <v/>
      </c>
      <c r="DD828" t="str">
        <f t="shared" si="1717"/>
        <v/>
      </c>
      <c r="DE828" t="str">
        <f t="shared" si="1718"/>
        <v/>
      </c>
      <c r="DF828" t="str">
        <f t="shared" si="1719"/>
        <v/>
      </c>
      <c r="DG828" t="str">
        <f t="shared" si="1720"/>
        <v/>
      </c>
      <c r="DH828" t="str">
        <f t="shared" si="1721"/>
        <v/>
      </c>
      <c r="DI828" t="str">
        <f t="shared" si="1722"/>
        <v/>
      </c>
      <c r="DJ828" t="str">
        <f t="shared" si="1723"/>
        <v/>
      </c>
      <c r="DK828" t="str">
        <f t="shared" si="1724"/>
        <v/>
      </c>
      <c r="DL828" t="str">
        <f t="shared" si="1725"/>
        <v/>
      </c>
      <c r="DM828" t="str">
        <f t="shared" si="1726"/>
        <v/>
      </c>
      <c r="DN828" t="str">
        <f t="shared" si="1727"/>
        <v/>
      </c>
      <c r="DO828" t="str">
        <f t="shared" si="1728"/>
        <v/>
      </c>
      <c r="DP828" t="str">
        <f t="shared" si="1729"/>
        <v/>
      </c>
      <c r="DQ828" t="str">
        <f t="shared" si="1730"/>
        <v/>
      </c>
      <c r="DR828" t="str">
        <f t="shared" si="1731"/>
        <v/>
      </c>
      <c r="DS828" t="str">
        <f t="shared" si="1732"/>
        <v/>
      </c>
      <c r="DT828" t="str">
        <f t="shared" si="1733"/>
        <v/>
      </c>
      <c r="DU828">
        <f t="shared" si="1734"/>
        <v>0</v>
      </c>
      <c r="DV828">
        <f t="shared" si="1735"/>
        <v>0</v>
      </c>
      <c r="DW828">
        <f t="shared" si="1736"/>
        <v>0</v>
      </c>
      <c r="DX828" t="str">
        <f t="shared" si="1737"/>
        <v/>
      </c>
      <c r="DY828" t="str">
        <f t="shared" si="1738"/>
        <v/>
      </c>
      <c r="DZ828" t="str">
        <f t="shared" si="1739"/>
        <v/>
      </c>
      <c r="EA828" s="5">
        <f t="shared" si="1740"/>
        <v>0</v>
      </c>
      <c r="EB828" s="3">
        <f t="shared" si="1741"/>
        <v>0</v>
      </c>
    </row>
    <row r="829" spans="2:132" x14ac:dyDescent="0.2">
      <c r="B829" s="25">
        <v>824</v>
      </c>
      <c r="C829" s="26">
        <f>Zisk!D843</f>
        <v>0</v>
      </c>
      <c r="D829">
        <f>Zisk!E843</f>
        <v>0</v>
      </c>
      <c r="E829" s="66" t="str">
        <f t="shared" si="1628"/>
        <v/>
      </c>
      <c r="F829" t="str">
        <f t="shared" si="1629"/>
        <v/>
      </c>
      <c r="G829" s="66" t="str">
        <f t="shared" si="1630"/>
        <v/>
      </c>
      <c r="H829" s="25"/>
      <c r="I829" s="25"/>
      <c r="J829">
        <f>VstupniParametry_SKRYT!$D$5</f>
        <v>0.02</v>
      </c>
      <c r="K829">
        <f>VstupniParametry_SKRYT!$D$6</f>
        <v>0.06</v>
      </c>
      <c r="L829">
        <f>VstupniParametry_SKRYT!$D$7</f>
        <v>0.06</v>
      </c>
      <c r="M829">
        <f>VstupniParametry_SKRYT!$D$8</f>
        <v>0.06</v>
      </c>
      <c r="N829">
        <f>VstupniParametry_SKRYT!$D$9</f>
        <v>1.7999999999999999E-2</v>
      </c>
      <c r="O829" s="27">
        <f>VstupniParametry_SKRYT!$D$10</f>
        <v>0.01</v>
      </c>
      <c r="P829" s="27">
        <f>VstupniParametry_SKRYT!$D$11</f>
        <v>0.01</v>
      </c>
      <c r="Q829" s="27">
        <f>VstupniParametry_SKRYT!$D$12</f>
        <v>0.01</v>
      </c>
      <c r="R829" s="27">
        <f>VstupniParametry_SKRYT!$D$13</f>
        <v>0.01</v>
      </c>
      <c r="S829" s="27">
        <f>VstupniParametry_SKRYT!$D$14</f>
        <v>0.01</v>
      </c>
      <c r="T829">
        <f t="shared" si="1631"/>
        <v>0</v>
      </c>
      <c r="U829">
        <f t="shared" si="1632"/>
        <v>0</v>
      </c>
      <c r="V829">
        <f t="shared" si="1633"/>
        <v>0</v>
      </c>
      <c r="W829">
        <f t="shared" si="1634"/>
        <v>0</v>
      </c>
      <c r="X829">
        <f t="shared" si="1635"/>
        <v>0</v>
      </c>
      <c r="Y829">
        <f t="shared" si="1636"/>
        <v>0</v>
      </c>
      <c r="Z829">
        <f t="shared" si="1637"/>
        <v>0</v>
      </c>
      <c r="AA829">
        <f t="shared" si="1638"/>
        <v>0</v>
      </c>
      <c r="AB829">
        <f t="shared" si="1639"/>
        <v>0</v>
      </c>
      <c r="AC829">
        <f t="shared" si="1640"/>
        <v>0</v>
      </c>
      <c r="AD829">
        <f t="shared" si="1641"/>
        <v>0</v>
      </c>
      <c r="AE829">
        <f t="shared" si="1642"/>
        <v>0</v>
      </c>
      <c r="AF829">
        <f t="shared" si="1643"/>
        <v>0</v>
      </c>
      <c r="AG829">
        <f t="shared" si="1644"/>
        <v>0</v>
      </c>
      <c r="AH829">
        <f t="shared" si="1645"/>
        <v>0</v>
      </c>
      <c r="AI829">
        <f t="shared" si="1646"/>
        <v>0</v>
      </c>
      <c r="AJ829">
        <f t="shared" si="1647"/>
        <v>0</v>
      </c>
      <c r="AK829">
        <f t="shared" si="1648"/>
        <v>0</v>
      </c>
      <c r="AL829">
        <f t="shared" si="1649"/>
        <v>0</v>
      </c>
      <c r="AM829">
        <f t="shared" si="1650"/>
        <v>0</v>
      </c>
      <c r="AN829">
        <f t="shared" si="1651"/>
        <v>0</v>
      </c>
      <c r="AO829">
        <f t="shared" si="1652"/>
        <v>0</v>
      </c>
      <c r="AP829">
        <f t="shared" si="1653"/>
        <v>0</v>
      </c>
      <c r="AQ829">
        <f t="shared" si="1654"/>
        <v>0</v>
      </c>
      <c r="AR829">
        <f t="shared" si="1655"/>
        <v>0</v>
      </c>
      <c r="AS829">
        <f t="shared" si="1656"/>
        <v>0</v>
      </c>
      <c r="AT829">
        <f t="shared" si="1512"/>
        <v>0</v>
      </c>
      <c r="AU829">
        <f t="shared" si="1657"/>
        <v>0</v>
      </c>
      <c r="AV829">
        <f t="shared" si="1658"/>
        <v>0</v>
      </c>
      <c r="AW829">
        <f t="shared" si="1513"/>
        <v>0</v>
      </c>
      <c r="AX829">
        <f t="shared" si="1659"/>
        <v>0</v>
      </c>
      <c r="AY829">
        <f t="shared" si="1660"/>
        <v>0</v>
      </c>
      <c r="AZ829">
        <f t="shared" si="1661"/>
        <v>0</v>
      </c>
      <c r="BA829">
        <f t="shared" si="1662"/>
        <v>0</v>
      </c>
      <c r="BB829">
        <f t="shared" si="1663"/>
        <v>0</v>
      </c>
      <c r="BC829">
        <f t="shared" si="1664"/>
        <v>0</v>
      </c>
      <c r="BD829">
        <f t="shared" si="1665"/>
        <v>0</v>
      </c>
      <c r="BE829">
        <f t="shared" si="1666"/>
        <v>0</v>
      </c>
      <c r="BF829">
        <f t="shared" si="1667"/>
        <v>0</v>
      </c>
      <c r="BG829">
        <f t="shared" si="1668"/>
        <v>0</v>
      </c>
      <c r="BH829">
        <f t="shared" si="1669"/>
        <v>0</v>
      </c>
      <c r="BI829">
        <f t="shared" si="1670"/>
        <v>0</v>
      </c>
      <c r="BJ829">
        <f t="shared" si="1671"/>
        <v>0</v>
      </c>
      <c r="BK829">
        <f t="shared" si="1672"/>
        <v>0</v>
      </c>
      <c r="BL829">
        <f t="shared" si="1673"/>
        <v>0</v>
      </c>
      <c r="BM829">
        <f t="shared" si="1674"/>
        <v>0</v>
      </c>
      <c r="BN829">
        <f t="shared" si="1675"/>
        <v>0</v>
      </c>
      <c r="BO829">
        <f t="shared" si="1676"/>
        <v>0</v>
      </c>
      <c r="BP829">
        <f t="shared" si="1677"/>
        <v>0</v>
      </c>
      <c r="BQ829">
        <f t="shared" si="1678"/>
        <v>0</v>
      </c>
      <c r="BR829">
        <f t="shared" si="1679"/>
        <v>0</v>
      </c>
      <c r="BS829">
        <f t="shared" si="1680"/>
        <v>0</v>
      </c>
      <c r="BT829">
        <f t="shared" si="1681"/>
        <v>0</v>
      </c>
      <c r="BU829">
        <f t="shared" si="1682"/>
        <v>0</v>
      </c>
      <c r="BV829">
        <f t="shared" si="1683"/>
        <v>0</v>
      </c>
      <c r="BW829">
        <f t="shared" si="1684"/>
        <v>0</v>
      </c>
      <c r="BX829">
        <f t="shared" si="1685"/>
        <v>0</v>
      </c>
      <c r="BY829">
        <f t="shared" si="1686"/>
        <v>0</v>
      </c>
      <c r="BZ829">
        <f t="shared" si="1687"/>
        <v>0</v>
      </c>
      <c r="CA829">
        <f t="shared" si="1688"/>
        <v>0</v>
      </c>
      <c r="CB829">
        <f t="shared" si="1689"/>
        <v>0</v>
      </c>
      <c r="CC829">
        <f t="shared" si="1690"/>
        <v>0</v>
      </c>
      <c r="CD829">
        <f t="shared" si="1691"/>
        <v>0</v>
      </c>
      <c r="CE829">
        <f t="shared" si="1692"/>
        <v>0</v>
      </c>
      <c r="CF829">
        <f t="shared" si="1693"/>
        <v>0</v>
      </c>
      <c r="CG829">
        <f t="shared" si="1694"/>
        <v>0</v>
      </c>
      <c r="CH829">
        <f t="shared" si="1695"/>
        <v>0</v>
      </c>
      <c r="CI829">
        <f t="shared" si="1696"/>
        <v>0</v>
      </c>
      <c r="CJ829">
        <f t="shared" si="1697"/>
        <v>0</v>
      </c>
      <c r="CK829">
        <f t="shared" si="1698"/>
        <v>0</v>
      </c>
      <c r="CL829" t="str">
        <f t="shared" si="1699"/>
        <v/>
      </c>
      <c r="CM829" t="str">
        <f t="shared" si="1700"/>
        <v/>
      </c>
      <c r="CN829" t="str">
        <f t="shared" si="1701"/>
        <v/>
      </c>
      <c r="CO829" t="str">
        <f t="shared" si="1702"/>
        <v/>
      </c>
      <c r="CP829" t="str">
        <f t="shared" si="1703"/>
        <v/>
      </c>
      <c r="CQ829" t="str">
        <f t="shared" si="1704"/>
        <v/>
      </c>
      <c r="CR829" t="str">
        <f t="shared" si="1705"/>
        <v/>
      </c>
      <c r="CS829" t="str">
        <f t="shared" si="1706"/>
        <v/>
      </c>
      <c r="CT829" t="str">
        <f t="shared" si="1707"/>
        <v/>
      </c>
      <c r="CU829" t="str">
        <f t="shared" si="1708"/>
        <v/>
      </c>
      <c r="CV829" t="str">
        <f t="shared" si="1709"/>
        <v/>
      </c>
      <c r="CW829" t="str">
        <f t="shared" si="1710"/>
        <v/>
      </c>
      <c r="CX829" t="str">
        <f t="shared" si="1711"/>
        <v/>
      </c>
      <c r="CY829" t="str">
        <f t="shared" si="1712"/>
        <v/>
      </c>
      <c r="CZ829" t="str">
        <f t="shared" si="1713"/>
        <v/>
      </c>
      <c r="DA829" t="str">
        <f t="shared" si="1714"/>
        <v/>
      </c>
      <c r="DB829" t="str">
        <f t="shared" si="1715"/>
        <v/>
      </c>
      <c r="DC829" t="str">
        <f t="shared" si="1716"/>
        <v/>
      </c>
      <c r="DD829" t="str">
        <f t="shared" si="1717"/>
        <v/>
      </c>
      <c r="DE829" t="str">
        <f t="shared" si="1718"/>
        <v/>
      </c>
      <c r="DF829" t="str">
        <f t="shared" si="1719"/>
        <v/>
      </c>
      <c r="DG829" t="str">
        <f t="shared" si="1720"/>
        <v/>
      </c>
      <c r="DH829" t="str">
        <f t="shared" si="1721"/>
        <v/>
      </c>
      <c r="DI829" t="str">
        <f t="shared" si="1722"/>
        <v/>
      </c>
      <c r="DJ829" t="str">
        <f t="shared" si="1723"/>
        <v/>
      </c>
      <c r="DK829" t="str">
        <f t="shared" si="1724"/>
        <v/>
      </c>
      <c r="DL829" t="str">
        <f t="shared" si="1725"/>
        <v/>
      </c>
      <c r="DM829" t="str">
        <f t="shared" si="1726"/>
        <v/>
      </c>
      <c r="DN829" t="str">
        <f t="shared" si="1727"/>
        <v/>
      </c>
      <c r="DO829" t="str">
        <f t="shared" si="1728"/>
        <v/>
      </c>
      <c r="DP829" t="str">
        <f t="shared" si="1729"/>
        <v/>
      </c>
      <c r="DQ829" t="str">
        <f t="shared" si="1730"/>
        <v/>
      </c>
      <c r="DR829" t="str">
        <f t="shared" si="1731"/>
        <v/>
      </c>
      <c r="DS829" t="str">
        <f t="shared" si="1732"/>
        <v/>
      </c>
      <c r="DT829" t="str">
        <f t="shared" si="1733"/>
        <v/>
      </c>
      <c r="DU829">
        <f t="shared" si="1734"/>
        <v>0</v>
      </c>
      <c r="DV829">
        <f t="shared" si="1735"/>
        <v>0</v>
      </c>
      <c r="DW829">
        <f t="shared" si="1736"/>
        <v>0</v>
      </c>
      <c r="DX829" t="str">
        <f t="shared" si="1737"/>
        <v/>
      </c>
      <c r="DY829" t="str">
        <f t="shared" si="1738"/>
        <v/>
      </c>
      <c r="DZ829" t="str">
        <f t="shared" si="1739"/>
        <v/>
      </c>
      <c r="EA829" s="5">
        <f t="shared" si="1740"/>
        <v>0</v>
      </c>
      <c r="EB829" s="3">
        <f t="shared" si="1741"/>
        <v>0</v>
      </c>
    </row>
    <row r="830" spans="2:132" x14ac:dyDescent="0.2">
      <c r="B830">
        <v>825</v>
      </c>
      <c r="C830" s="3">
        <f>Zisk!D844</f>
        <v>0</v>
      </c>
      <c r="D830">
        <f>Zisk!E844</f>
        <v>0</v>
      </c>
      <c r="E830" s="66" t="str">
        <f t="shared" si="1628"/>
        <v/>
      </c>
      <c r="F830" t="str">
        <f t="shared" si="1629"/>
        <v/>
      </c>
      <c r="G830" s="66" t="str">
        <f t="shared" si="1630"/>
        <v/>
      </c>
      <c r="J830">
        <f>VstupniParametry_SKRYT!$D$5</f>
        <v>0.02</v>
      </c>
      <c r="K830">
        <f>VstupniParametry_SKRYT!$D$6</f>
        <v>0.06</v>
      </c>
      <c r="L830">
        <f>VstupniParametry_SKRYT!$D$7</f>
        <v>0.06</v>
      </c>
      <c r="M830">
        <f>VstupniParametry_SKRYT!$D$8</f>
        <v>0.06</v>
      </c>
      <c r="N830">
        <f>VstupniParametry_SKRYT!$D$9</f>
        <v>1.7999999999999999E-2</v>
      </c>
      <c r="O830" s="27">
        <f>VstupniParametry_SKRYT!$D$10</f>
        <v>0.01</v>
      </c>
      <c r="P830" s="27">
        <f>VstupniParametry_SKRYT!$D$11</f>
        <v>0.01</v>
      </c>
      <c r="Q830" s="27">
        <f>VstupniParametry_SKRYT!$D$12</f>
        <v>0.01</v>
      </c>
      <c r="R830" s="27">
        <f>VstupniParametry_SKRYT!$D$13</f>
        <v>0.01</v>
      </c>
      <c r="S830" s="27">
        <f>VstupniParametry_SKRYT!$D$14</f>
        <v>0.01</v>
      </c>
      <c r="T830">
        <f t="shared" si="1631"/>
        <v>0</v>
      </c>
      <c r="U830">
        <f t="shared" si="1632"/>
        <v>0</v>
      </c>
      <c r="V830">
        <f t="shared" si="1633"/>
        <v>0</v>
      </c>
      <c r="W830">
        <f t="shared" si="1634"/>
        <v>0</v>
      </c>
      <c r="X830">
        <f t="shared" si="1635"/>
        <v>0</v>
      </c>
      <c r="Y830">
        <f t="shared" si="1636"/>
        <v>0</v>
      </c>
      <c r="Z830">
        <f t="shared" si="1637"/>
        <v>0</v>
      </c>
      <c r="AA830">
        <f t="shared" si="1638"/>
        <v>0</v>
      </c>
      <c r="AB830">
        <f t="shared" si="1639"/>
        <v>0</v>
      </c>
      <c r="AC830">
        <f t="shared" si="1640"/>
        <v>0</v>
      </c>
      <c r="AD830">
        <f t="shared" si="1641"/>
        <v>0</v>
      </c>
      <c r="AE830">
        <f t="shared" si="1642"/>
        <v>0</v>
      </c>
      <c r="AF830">
        <f t="shared" si="1643"/>
        <v>0</v>
      </c>
      <c r="AG830">
        <f t="shared" si="1644"/>
        <v>0</v>
      </c>
      <c r="AH830">
        <f t="shared" si="1645"/>
        <v>0</v>
      </c>
      <c r="AI830">
        <f t="shared" si="1646"/>
        <v>0</v>
      </c>
      <c r="AJ830">
        <f t="shared" si="1647"/>
        <v>0</v>
      </c>
      <c r="AK830">
        <f t="shared" si="1648"/>
        <v>0</v>
      </c>
      <c r="AL830">
        <f t="shared" si="1649"/>
        <v>0</v>
      </c>
      <c r="AM830">
        <f t="shared" si="1650"/>
        <v>0</v>
      </c>
      <c r="AN830">
        <f t="shared" si="1651"/>
        <v>0</v>
      </c>
      <c r="AO830">
        <f t="shared" si="1652"/>
        <v>0</v>
      </c>
      <c r="AP830">
        <f t="shared" si="1653"/>
        <v>0</v>
      </c>
      <c r="AQ830">
        <f t="shared" si="1654"/>
        <v>0</v>
      </c>
      <c r="AR830">
        <f t="shared" si="1655"/>
        <v>0</v>
      </c>
      <c r="AS830">
        <f t="shared" si="1656"/>
        <v>0</v>
      </c>
      <c r="AT830">
        <f t="shared" si="1512"/>
        <v>0</v>
      </c>
      <c r="AU830">
        <f t="shared" si="1657"/>
        <v>0</v>
      </c>
      <c r="AV830">
        <f t="shared" si="1658"/>
        <v>0</v>
      </c>
      <c r="AW830">
        <f t="shared" si="1513"/>
        <v>0</v>
      </c>
      <c r="AX830">
        <f t="shared" si="1659"/>
        <v>0</v>
      </c>
      <c r="AY830">
        <f t="shared" si="1660"/>
        <v>0</v>
      </c>
      <c r="AZ830">
        <f t="shared" si="1661"/>
        <v>0</v>
      </c>
      <c r="BA830">
        <f t="shared" si="1662"/>
        <v>0</v>
      </c>
      <c r="BB830">
        <f t="shared" si="1663"/>
        <v>0</v>
      </c>
      <c r="BC830">
        <f t="shared" si="1664"/>
        <v>0</v>
      </c>
      <c r="BD830">
        <f t="shared" si="1665"/>
        <v>0</v>
      </c>
      <c r="BE830">
        <f t="shared" si="1666"/>
        <v>0</v>
      </c>
      <c r="BF830">
        <f t="shared" si="1667"/>
        <v>0</v>
      </c>
      <c r="BG830">
        <f t="shared" si="1668"/>
        <v>0</v>
      </c>
      <c r="BH830">
        <f t="shared" si="1669"/>
        <v>0</v>
      </c>
      <c r="BI830">
        <f t="shared" si="1670"/>
        <v>0</v>
      </c>
      <c r="BJ830">
        <f t="shared" si="1671"/>
        <v>0</v>
      </c>
      <c r="BK830">
        <f t="shared" si="1672"/>
        <v>0</v>
      </c>
      <c r="BL830">
        <f t="shared" si="1673"/>
        <v>0</v>
      </c>
      <c r="BM830">
        <f t="shared" si="1674"/>
        <v>0</v>
      </c>
      <c r="BN830">
        <f t="shared" si="1675"/>
        <v>0</v>
      </c>
      <c r="BO830">
        <f t="shared" si="1676"/>
        <v>0</v>
      </c>
      <c r="BP830">
        <f t="shared" si="1677"/>
        <v>0</v>
      </c>
      <c r="BQ830">
        <f t="shared" si="1678"/>
        <v>0</v>
      </c>
      <c r="BR830">
        <f t="shared" si="1679"/>
        <v>0</v>
      </c>
      <c r="BS830">
        <f t="shared" si="1680"/>
        <v>0</v>
      </c>
      <c r="BT830">
        <f t="shared" si="1681"/>
        <v>0</v>
      </c>
      <c r="BU830">
        <f t="shared" si="1682"/>
        <v>0</v>
      </c>
      <c r="BV830">
        <f t="shared" si="1683"/>
        <v>0</v>
      </c>
      <c r="BW830">
        <f t="shared" si="1684"/>
        <v>0</v>
      </c>
      <c r="BX830">
        <f t="shared" si="1685"/>
        <v>0</v>
      </c>
      <c r="BY830">
        <f t="shared" si="1686"/>
        <v>0</v>
      </c>
      <c r="BZ830">
        <f t="shared" si="1687"/>
        <v>0</v>
      </c>
      <c r="CA830">
        <f t="shared" si="1688"/>
        <v>0</v>
      </c>
      <c r="CB830">
        <f t="shared" si="1689"/>
        <v>0</v>
      </c>
      <c r="CC830">
        <f t="shared" si="1690"/>
        <v>0</v>
      </c>
      <c r="CD830">
        <f t="shared" si="1691"/>
        <v>0</v>
      </c>
      <c r="CE830">
        <f t="shared" si="1692"/>
        <v>0</v>
      </c>
      <c r="CF830">
        <f t="shared" si="1693"/>
        <v>0</v>
      </c>
      <c r="CG830">
        <f t="shared" si="1694"/>
        <v>0</v>
      </c>
      <c r="CH830">
        <f t="shared" si="1695"/>
        <v>0</v>
      </c>
      <c r="CI830">
        <f t="shared" si="1696"/>
        <v>0</v>
      </c>
      <c r="CJ830">
        <f t="shared" si="1697"/>
        <v>0</v>
      </c>
      <c r="CK830">
        <f t="shared" si="1698"/>
        <v>0</v>
      </c>
      <c r="CL830" t="str">
        <f t="shared" si="1699"/>
        <v/>
      </c>
      <c r="CM830" t="str">
        <f t="shared" si="1700"/>
        <v/>
      </c>
      <c r="CN830" t="str">
        <f t="shared" si="1701"/>
        <v/>
      </c>
      <c r="CO830" t="str">
        <f t="shared" si="1702"/>
        <v/>
      </c>
      <c r="CP830" t="str">
        <f t="shared" si="1703"/>
        <v/>
      </c>
      <c r="CQ830" t="str">
        <f t="shared" si="1704"/>
        <v/>
      </c>
      <c r="CR830" t="str">
        <f t="shared" si="1705"/>
        <v/>
      </c>
      <c r="CS830" t="str">
        <f t="shared" si="1706"/>
        <v/>
      </c>
      <c r="CT830" t="str">
        <f t="shared" si="1707"/>
        <v/>
      </c>
      <c r="CU830" t="str">
        <f t="shared" si="1708"/>
        <v/>
      </c>
      <c r="CV830" t="str">
        <f t="shared" si="1709"/>
        <v/>
      </c>
      <c r="CW830" t="str">
        <f t="shared" si="1710"/>
        <v/>
      </c>
      <c r="CX830" t="str">
        <f t="shared" si="1711"/>
        <v/>
      </c>
      <c r="CY830" t="str">
        <f t="shared" si="1712"/>
        <v/>
      </c>
      <c r="CZ830" t="str">
        <f t="shared" si="1713"/>
        <v/>
      </c>
      <c r="DA830" t="str">
        <f t="shared" si="1714"/>
        <v/>
      </c>
      <c r="DB830" t="str">
        <f t="shared" si="1715"/>
        <v/>
      </c>
      <c r="DC830" t="str">
        <f t="shared" si="1716"/>
        <v/>
      </c>
      <c r="DD830" t="str">
        <f t="shared" si="1717"/>
        <v/>
      </c>
      <c r="DE830" t="str">
        <f t="shared" si="1718"/>
        <v/>
      </c>
      <c r="DF830" t="str">
        <f t="shared" si="1719"/>
        <v/>
      </c>
      <c r="DG830" t="str">
        <f t="shared" si="1720"/>
        <v/>
      </c>
      <c r="DH830" t="str">
        <f t="shared" si="1721"/>
        <v/>
      </c>
      <c r="DI830" t="str">
        <f t="shared" si="1722"/>
        <v/>
      </c>
      <c r="DJ830" t="str">
        <f t="shared" si="1723"/>
        <v/>
      </c>
      <c r="DK830" t="str">
        <f t="shared" si="1724"/>
        <v/>
      </c>
      <c r="DL830" t="str">
        <f t="shared" si="1725"/>
        <v/>
      </c>
      <c r="DM830" t="str">
        <f t="shared" si="1726"/>
        <v/>
      </c>
      <c r="DN830" t="str">
        <f t="shared" si="1727"/>
        <v/>
      </c>
      <c r="DO830" t="str">
        <f t="shared" si="1728"/>
        <v/>
      </c>
      <c r="DP830" t="str">
        <f t="shared" si="1729"/>
        <v/>
      </c>
      <c r="DQ830" t="str">
        <f t="shared" si="1730"/>
        <v/>
      </c>
      <c r="DR830" t="str">
        <f t="shared" si="1731"/>
        <v/>
      </c>
      <c r="DS830" t="str">
        <f t="shared" si="1732"/>
        <v/>
      </c>
      <c r="DT830" t="str">
        <f t="shared" si="1733"/>
        <v/>
      </c>
      <c r="DU830">
        <f t="shared" si="1734"/>
        <v>0</v>
      </c>
      <c r="DV830">
        <f t="shared" si="1735"/>
        <v>0</v>
      </c>
      <c r="DW830">
        <f t="shared" si="1736"/>
        <v>0</v>
      </c>
      <c r="DX830" t="str">
        <f t="shared" si="1737"/>
        <v/>
      </c>
      <c r="DY830" t="str">
        <f t="shared" si="1738"/>
        <v/>
      </c>
      <c r="DZ830" t="str">
        <f t="shared" si="1739"/>
        <v/>
      </c>
      <c r="EA830" s="5">
        <f t="shared" si="1740"/>
        <v>0</v>
      </c>
      <c r="EB830" s="3">
        <f t="shared" si="1741"/>
        <v>0</v>
      </c>
    </row>
    <row r="831" spans="2:132" x14ac:dyDescent="0.2">
      <c r="B831" s="25">
        <v>826</v>
      </c>
      <c r="C831" s="26">
        <f>Zisk!D845</f>
        <v>0</v>
      </c>
      <c r="D831">
        <f>Zisk!E845</f>
        <v>0</v>
      </c>
      <c r="E831" s="66" t="str">
        <f t="shared" si="1628"/>
        <v/>
      </c>
      <c r="F831" t="str">
        <f t="shared" si="1629"/>
        <v/>
      </c>
      <c r="G831" s="66" t="str">
        <f t="shared" si="1630"/>
        <v/>
      </c>
      <c r="H831" s="25"/>
      <c r="I831" s="25"/>
      <c r="J831">
        <f>VstupniParametry_SKRYT!$D$5</f>
        <v>0.02</v>
      </c>
      <c r="K831">
        <f>VstupniParametry_SKRYT!$D$6</f>
        <v>0.06</v>
      </c>
      <c r="L831">
        <f>VstupniParametry_SKRYT!$D$7</f>
        <v>0.06</v>
      </c>
      <c r="M831">
        <f>VstupniParametry_SKRYT!$D$8</f>
        <v>0.06</v>
      </c>
      <c r="N831">
        <f>VstupniParametry_SKRYT!$D$9</f>
        <v>1.7999999999999999E-2</v>
      </c>
      <c r="O831" s="27">
        <f>VstupniParametry_SKRYT!$D$10</f>
        <v>0.01</v>
      </c>
      <c r="P831" s="27">
        <f>VstupniParametry_SKRYT!$D$11</f>
        <v>0.01</v>
      </c>
      <c r="Q831" s="27">
        <f>VstupniParametry_SKRYT!$D$12</f>
        <v>0.01</v>
      </c>
      <c r="R831" s="27">
        <f>VstupniParametry_SKRYT!$D$13</f>
        <v>0.01</v>
      </c>
      <c r="S831" s="27">
        <f>VstupniParametry_SKRYT!$D$14</f>
        <v>0.01</v>
      </c>
      <c r="T831">
        <f t="shared" si="1631"/>
        <v>0</v>
      </c>
      <c r="U831">
        <f t="shared" si="1632"/>
        <v>0</v>
      </c>
      <c r="V831">
        <f t="shared" si="1633"/>
        <v>0</v>
      </c>
      <c r="W831">
        <f t="shared" si="1634"/>
        <v>0</v>
      </c>
      <c r="X831">
        <f t="shared" si="1635"/>
        <v>0</v>
      </c>
      <c r="Y831">
        <f t="shared" si="1636"/>
        <v>0</v>
      </c>
      <c r="Z831">
        <f t="shared" si="1637"/>
        <v>0</v>
      </c>
      <c r="AA831">
        <f t="shared" si="1638"/>
        <v>0</v>
      </c>
      <c r="AB831">
        <f t="shared" si="1639"/>
        <v>0</v>
      </c>
      <c r="AC831">
        <f t="shared" si="1640"/>
        <v>0</v>
      </c>
      <c r="AD831">
        <f t="shared" si="1641"/>
        <v>0</v>
      </c>
      <c r="AE831">
        <f t="shared" si="1642"/>
        <v>0</v>
      </c>
      <c r="AF831">
        <f t="shared" si="1643"/>
        <v>0</v>
      </c>
      <c r="AG831">
        <f t="shared" si="1644"/>
        <v>0</v>
      </c>
      <c r="AH831">
        <f t="shared" si="1645"/>
        <v>0</v>
      </c>
      <c r="AI831">
        <f t="shared" si="1646"/>
        <v>0</v>
      </c>
      <c r="AJ831">
        <f t="shared" si="1647"/>
        <v>0</v>
      </c>
      <c r="AK831">
        <f t="shared" si="1648"/>
        <v>0</v>
      </c>
      <c r="AL831">
        <f t="shared" si="1649"/>
        <v>0</v>
      </c>
      <c r="AM831">
        <f t="shared" si="1650"/>
        <v>0</v>
      </c>
      <c r="AN831">
        <f t="shared" si="1651"/>
        <v>0</v>
      </c>
      <c r="AO831">
        <f t="shared" si="1652"/>
        <v>0</v>
      </c>
      <c r="AP831">
        <f t="shared" si="1653"/>
        <v>0</v>
      </c>
      <c r="AQ831">
        <f t="shared" si="1654"/>
        <v>0</v>
      </c>
      <c r="AR831">
        <f t="shared" si="1655"/>
        <v>0</v>
      </c>
      <c r="AS831">
        <f t="shared" si="1656"/>
        <v>0</v>
      </c>
      <c r="AT831">
        <f t="shared" si="1512"/>
        <v>0</v>
      </c>
      <c r="AU831">
        <f t="shared" si="1657"/>
        <v>0</v>
      </c>
      <c r="AV831">
        <f t="shared" si="1658"/>
        <v>0</v>
      </c>
      <c r="AW831">
        <f t="shared" si="1513"/>
        <v>0</v>
      </c>
      <c r="AX831">
        <f t="shared" si="1659"/>
        <v>0</v>
      </c>
      <c r="AY831">
        <f t="shared" si="1660"/>
        <v>0</v>
      </c>
      <c r="AZ831">
        <f t="shared" si="1661"/>
        <v>0</v>
      </c>
      <c r="BA831">
        <f t="shared" si="1662"/>
        <v>0</v>
      </c>
      <c r="BB831">
        <f t="shared" si="1663"/>
        <v>0</v>
      </c>
      <c r="BC831">
        <f t="shared" si="1664"/>
        <v>0</v>
      </c>
      <c r="BD831">
        <f t="shared" si="1665"/>
        <v>0</v>
      </c>
      <c r="BE831">
        <f t="shared" si="1666"/>
        <v>0</v>
      </c>
      <c r="BF831">
        <f t="shared" si="1667"/>
        <v>0</v>
      </c>
      <c r="BG831">
        <f t="shared" si="1668"/>
        <v>0</v>
      </c>
      <c r="BH831">
        <f t="shared" si="1669"/>
        <v>0</v>
      </c>
      <c r="BI831">
        <f t="shared" si="1670"/>
        <v>0</v>
      </c>
      <c r="BJ831">
        <f t="shared" si="1671"/>
        <v>0</v>
      </c>
      <c r="BK831">
        <f t="shared" si="1672"/>
        <v>0</v>
      </c>
      <c r="BL831">
        <f t="shared" si="1673"/>
        <v>0</v>
      </c>
      <c r="BM831">
        <f t="shared" si="1674"/>
        <v>0</v>
      </c>
      <c r="BN831">
        <f t="shared" si="1675"/>
        <v>0</v>
      </c>
      <c r="BO831">
        <f t="shared" si="1676"/>
        <v>0</v>
      </c>
      <c r="BP831">
        <f t="shared" si="1677"/>
        <v>0</v>
      </c>
      <c r="BQ831">
        <f t="shared" si="1678"/>
        <v>0</v>
      </c>
      <c r="BR831">
        <f t="shared" si="1679"/>
        <v>0</v>
      </c>
      <c r="BS831">
        <f t="shared" si="1680"/>
        <v>0</v>
      </c>
      <c r="BT831">
        <f t="shared" si="1681"/>
        <v>0</v>
      </c>
      <c r="BU831">
        <f t="shared" si="1682"/>
        <v>0</v>
      </c>
      <c r="BV831">
        <f t="shared" si="1683"/>
        <v>0</v>
      </c>
      <c r="BW831">
        <f t="shared" si="1684"/>
        <v>0</v>
      </c>
      <c r="BX831">
        <f t="shared" si="1685"/>
        <v>0</v>
      </c>
      <c r="BY831">
        <f t="shared" si="1686"/>
        <v>0</v>
      </c>
      <c r="BZ831">
        <f t="shared" si="1687"/>
        <v>0</v>
      </c>
      <c r="CA831">
        <f t="shared" si="1688"/>
        <v>0</v>
      </c>
      <c r="CB831">
        <f t="shared" si="1689"/>
        <v>0</v>
      </c>
      <c r="CC831">
        <f t="shared" si="1690"/>
        <v>0</v>
      </c>
      <c r="CD831">
        <f t="shared" si="1691"/>
        <v>0</v>
      </c>
      <c r="CE831">
        <f t="shared" si="1692"/>
        <v>0</v>
      </c>
      <c r="CF831">
        <f t="shared" si="1693"/>
        <v>0</v>
      </c>
      <c r="CG831">
        <f t="shared" si="1694"/>
        <v>0</v>
      </c>
      <c r="CH831">
        <f t="shared" si="1695"/>
        <v>0</v>
      </c>
      <c r="CI831">
        <f t="shared" si="1696"/>
        <v>0</v>
      </c>
      <c r="CJ831">
        <f t="shared" si="1697"/>
        <v>0</v>
      </c>
      <c r="CK831">
        <f t="shared" si="1698"/>
        <v>0</v>
      </c>
      <c r="CL831" t="str">
        <f t="shared" si="1699"/>
        <v/>
      </c>
      <c r="CM831" t="str">
        <f t="shared" si="1700"/>
        <v/>
      </c>
      <c r="CN831" t="str">
        <f t="shared" si="1701"/>
        <v/>
      </c>
      <c r="CO831" t="str">
        <f t="shared" si="1702"/>
        <v/>
      </c>
      <c r="CP831" t="str">
        <f t="shared" si="1703"/>
        <v/>
      </c>
      <c r="CQ831" t="str">
        <f t="shared" si="1704"/>
        <v/>
      </c>
      <c r="CR831" t="str">
        <f t="shared" si="1705"/>
        <v/>
      </c>
      <c r="CS831" t="str">
        <f t="shared" si="1706"/>
        <v/>
      </c>
      <c r="CT831" t="str">
        <f t="shared" si="1707"/>
        <v/>
      </c>
      <c r="CU831" t="str">
        <f t="shared" si="1708"/>
        <v/>
      </c>
      <c r="CV831" t="str">
        <f t="shared" si="1709"/>
        <v/>
      </c>
      <c r="CW831" t="str">
        <f t="shared" si="1710"/>
        <v/>
      </c>
      <c r="CX831" t="str">
        <f t="shared" si="1711"/>
        <v/>
      </c>
      <c r="CY831" t="str">
        <f t="shared" si="1712"/>
        <v/>
      </c>
      <c r="CZ831" t="str">
        <f t="shared" si="1713"/>
        <v/>
      </c>
      <c r="DA831" t="str">
        <f t="shared" si="1714"/>
        <v/>
      </c>
      <c r="DB831" t="str">
        <f t="shared" si="1715"/>
        <v/>
      </c>
      <c r="DC831" t="str">
        <f t="shared" si="1716"/>
        <v/>
      </c>
      <c r="DD831" t="str">
        <f t="shared" si="1717"/>
        <v/>
      </c>
      <c r="DE831" t="str">
        <f t="shared" si="1718"/>
        <v/>
      </c>
      <c r="DF831" t="str">
        <f t="shared" si="1719"/>
        <v/>
      </c>
      <c r="DG831" t="str">
        <f t="shared" si="1720"/>
        <v/>
      </c>
      <c r="DH831" t="str">
        <f t="shared" si="1721"/>
        <v/>
      </c>
      <c r="DI831" t="str">
        <f t="shared" si="1722"/>
        <v/>
      </c>
      <c r="DJ831" t="str">
        <f t="shared" si="1723"/>
        <v/>
      </c>
      <c r="DK831" t="str">
        <f t="shared" si="1724"/>
        <v/>
      </c>
      <c r="DL831" t="str">
        <f t="shared" si="1725"/>
        <v/>
      </c>
      <c r="DM831" t="str">
        <f t="shared" si="1726"/>
        <v/>
      </c>
      <c r="DN831" t="str">
        <f t="shared" si="1727"/>
        <v/>
      </c>
      <c r="DO831" t="str">
        <f t="shared" si="1728"/>
        <v/>
      </c>
      <c r="DP831" t="str">
        <f t="shared" si="1729"/>
        <v/>
      </c>
      <c r="DQ831" t="str">
        <f t="shared" si="1730"/>
        <v/>
      </c>
      <c r="DR831" t="str">
        <f t="shared" si="1731"/>
        <v/>
      </c>
      <c r="DS831" t="str">
        <f t="shared" si="1732"/>
        <v/>
      </c>
      <c r="DT831" t="str">
        <f t="shared" si="1733"/>
        <v/>
      </c>
      <c r="DU831">
        <f t="shared" si="1734"/>
        <v>0</v>
      </c>
      <c r="DV831">
        <f t="shared" si="1735"/>
        <v>0</v>
      </c>
      <c r="DW831">
        <f t="shared" si="1736"/>
        <v>0</v>
      </c>
      <c r="DX831" t="str">
        <f t="shared" si="1737"/>
        <v/>
      </c>
      <c r="DY831" t="str">
        <f t="shared" si="1738"/>
        <v/>
      </c>
      <c r="DZ831" t="str">
        <f t="shared" si="1739"/>
        <v/>
      </c>
      <c r="EA831" s="5">
        <f t="shared" si="1740"/>
        <v>0</v>
      </c>
      <c r="EB831" s="3">
        <f t="shared" si="1741"/>
        <v>0</v>
      </c>
    </row>
    <row r="832" spans="2:132" x14ac:dyDescent="0.2">
      <c r="B832">
        <v>827</v>
      </c>
      <c r="C832" s="3">
        <f>Zisk!D846</f>
        <v>0</v>
      </c>
      <c r="D832">
        <f>Zisk!E846</f>
        <v>0</v>
      </c>
      <c r="E832" s="66" t="str">
        <f t="shared" si="1628"/>
        <v/>
      </c>
      <c r="F832" t="str">
        <f t="shared" si="1629"/>
        <v/>
      </c>
      <c r="G832" s="66" t="str">
        <f t="shared" si="1630"/>
        <v/>
      </c>
      <c r="J832">
        <f>VstupniParametry_SKRYT!$D$5</f>
        <v>0.02</v>
      </c>
      <c r="K832">
        <f>VstupniParametry_SKRYT!$D$6</f>
        <v>0.06</v>
      </c>
      <c r="L832">
        <f>VstupniParametry_SKRYT!$D$7</f>
        <v>0.06</v>
      </c>
      <c r="M832">
        <f>VstupniParametry_SKRYT!$D$8</f>
        <v>0.06</v>
      </c>
      <c r="N832">
        <f>VstupniParametry_SKRYT!$D$9</f>
        <v>1.7999999999999999E-2</v>
      </c>
      <c r="O832" s="27">
        <f>VstupniParametry_SKRYT!$D$10</f>
        <v>0.01</v>
      </c>
      <c r="P832" s="27">
        <f>VstupniParametry_SKRYT!$D$11</f>
        <v>0.01</v>
      </c>
      <c r="Q832" s="27">
        <f>VstupniParametry_SKRYT!$D$12</f>
        <v>0.01</v>
      </c>
      <c r="R832" s="27">
        <f>VstupniParametry_SKRYT!$D$13</f>
        <v>0.01</v>
      </c>
      <c r="S832" s="27">
        <f>VstupniParametry_SKRYT!$D$14</f>
        <v>0.01</v>
      </c>
      <c r="T832">
        <f t="shared" si="1631"/>
        <v>0</v>
      </c>
      <c r="U832">
        <f t="shared" si="1632"/>
        <v>0</v>
      </c>
      <c r="V832">
        <f t="shared" si="1633"/>
        <v>0</v>
      </c>
      <c r="W832">
        <f t="shared" si="1634"/>
        <v>0</v>
      </c>
      <c r="X832">
        <f t="shared" si="1635"/>
        <v>0</v>
      </c>
      <c r="Y832">
        <f t="shared" si="1636"/>
        <v>0</v>
      </c>
      <c r="Z832">
        <f t="shared" si="1637"/>
        <v>0</v>
      </c>
      <c r="AA832">
        <f t="shared" si="1638"/>
        <v>0</v>
      </c>
      <c r="AB832">
        <f t="shared" si="1639"/>
        <v>0</v>
      </c>
      <c r="AC832">
        <f t="shared" si="1640"/>
        <v>0</v>
      </c>
      <c r="AD832">
        <f t="shared" si="1641"/>
        <v>0</v>
      </c>
      <c r="AE832">
        <f t="shared" si="1642"/>
        <v>0</v>
      </c>
      <c r="AF832">
        <f t="shared" si="1643"/>
        <v>0</v>
      </c>
      <c r="AG832">
        <f t="shared" si="1644"/>
        <v>0</v>
      </c>
      <c r="AH832">
        <f t="shared" si="1645"/>
        <v>0</v>
      </c>
      <c r="AI832">
        <f t="shared" si="1646"/>
        <v>0</v>
      </c>
      <c r="AJ832">
        <f t="shared" si="1647"/>
        <v>0</v>
      </c>
      <c r="AK832">
        <f t="shared" si="1648"/>
        <v>0</v>
      </c>
      <c r="AL832">
        <f t="shared" si="1649"/>
        <v>0</v>
      </c>
      <c r="AM832">
        <f t="shared" si="1650"/>
        <v>0</v>
      </c>
      <c r="AN832">
        <f t="shared" si="1651"/>
        <v>0</v>
      </c>
      <c r="AO832">
        <f t="shared" si="1652"/>
        <v>0</v>
      </c>
      <c r="AP832">
        <f t="shared" si="1653"/>
        <v>0</v>
      </c>
      <c r="AQ832">
        <f t="shared" si="1654"/>
        <v>0</v>
      </c>
      <c r="AR832">
        <f t="shared" si="1655"/>
        <v>0</v>
      </c>
      <c r="AS832">
        <f t="shared" si="1656"/>
        <v>0</v>
      </c>
      <c r="AT832">
        <f t="shared" si="1512"/>
        <v>0</v>
      </c>
      <c r="AU832">
        <f t="shared" si="1657"/>
        <v>0</v>
      </c>
      <c r="AV832">
        <f t="shared" si="1658"/>
        <v>0</v>
      </c>
      <c r="AW832">
        <f t="shared" si="1513"/>
        <v>0</v>
      </c>
      <c r="AX832">
        <f t="shared" si="1659"/>
        <v>0</v>
      </c>
      <c r="AY832">
        <f t="shared" si="1660"/>
        <v>0</v>
      </c>
      <c r="AZ832">
        <f t="shared" si="1661"/>
        <v>0</v>
      </c>
      <c r="BA832">
        <f t="shared" si="1662"/>
        <v>0</v>
      </c>
      <c r="BB832">
        <f t="shared" si="1663"/>
        <v>0</v>
      </c>
      <c r="BC832">
        <f t="shared" si="1664"/>
        <v>0</v>
      </c>
      <c r="BD832">
        <f t="shared" si="1665"/>
        <v>0</v>
      </c>
      <c r="BE832">
        <f t="shared" si="1666"/>
        <v>0</v>
      </c>
      <c r="BF832">
        <f t="shared" si="1667"/>
        <v>0</v>
      </c>
      <c r="BG832">
        <f t="shared" si="1668"/>
        <v>0</v>
      </c>
      <c r="BH832">
        <f t="shared" si="1669"/>
        <v>0</v>
      </c>
      <c r="BI832">
        <f t="shared" si="1670"/>
        <v>0</v>
      </c>
      <c r="BJ832">
        <f t="shared" si="1671"/>
        <v>0</v>
      </c>
      <c r="BK832">
        <f t="shared" si="1672"/>
        <v>0</v>
      </c>
      <c r="BL832">
        <f t="shared" si="1673"/>
        <v>0</v>
      </c>
      <c r="BM832">
        <f t="shared" si="1674"/>
        <v>0</v>
      </c>
      <c r="BN832">
        <f t="shared" si="1675"/>
        <v>0</v>
      </c>
      <c r="BO832">
        <f t="shared" si="1676"/>
        <v>0</v>
      </c>
      <c r="BP832">
        <f t="shared" si="1677"/>
        <v>0</v>
      </c>
      <c r="BQ832">
        <f t="shared" si="1678"/>
        <v>0</v>
      </c>
      <c r="BR832">
        <f t="shared" si="1679"/>
        <v>0</v>
      </c>
      <c r="BS832">
        <f t="shared" si="1680"/>
        <v>0</v>
      </c>
      <c r="BT832">
        <f t="shared" si="1681"/>
        <v>0</v>
      </c>
      <c r="BU832">
        <f t="shared" si="1682"/>
        <v>0</v>
      </c>
      <c r="BV832">
        <f t="shared" si="1683"/>
        <v>0</v>
      </c>
      <c r="BW832">
        <f t="shared" si="1684"/>
        <v>0</v>
      </c>
      <c r="BX832">
        <f t="shared" si="1685"/>
        <v>0</v>
      </c>
      <c r="BY832">
        <f t="shared" si="1686"/>
        <v>0</v>
      </c>
      <c r="BZ832">
        <f t="shared" si="1687"/>
        <v>0</v>
      </c>
      <c r="CA832">
        <f t="shared" si="1688"/>
        <v>0</v>
      </c>
      <c r="CB832">
        <f t="shared" si="1689"/>
        <v>0</v>
      </c>
      <c r="CC832">
        <f t="shared" si="1690"/>
        <v>0</v>
      </c>
      <c r="CD832">
        <f t="shared" si="1691"/>
        <v>0</v>
      </c>
      <c r="CE832">
        <f t="shared" si="1692"/>
        <v>0</v>
      </c>
      <c r="CF832">
        <f t="shared" si="1693"/>
        <v>0</v>
      </c>
      <c r="CG832">
        <f t="shared" si="1694"/>
        <v>0</v>
      </c>
      <c r="CH832">
        <f t="shared" si="1695"/>
        <v>0</v>
      </c>
      <c r="CI832">
        <f t="shared" si="1696"/>
        <v>0</v>
      </c>
      <c r="CJ832">
        <f t="shared" si="1697"/>
        <v>0</v>
      </c>
      <c r="CK832">
        <f t="shared" si="1698"/>
        <v>0</v>
      </c>
      <c r="CL832" t="str">
        <f t="shared" si="1699"/>
        <v/>
      </c>
      <c r="CM832" t="str">
        <f t="shared" si="1700"/>
        <v/>
      </c>
      <c r="CN832" t="str">
        <f t="shared" si="1701"/>
        <v/>
      </c>
      <c r="CO832" t="str">
        <f t="shared" si="1702"/>
        <v/>
      </c>
      <c r="CP832" t="str">
        <f t="shared" si="1703"/>
        <v/>
      </c>
      <c r="CQ832" t="str">
        <f t="shared" si="1704"/>
        <v/>
      </c>
      <c r="CR832" t="str">
        <f t="shared" si="1705"/>
        <v/>
      </c>
      <c r="CS832" t="str">
        <f t="shared" si="1706"/>
        <v/>
      </c>
      <c r="CT832" t="str">
        <f t="shared" si="1707"/>
        <v/>
      </c>
      <c r="CU832" t="str">
        <f t="shared" si="1708"/>
        <v/>
      </c>
      <c r="CV832" t="str">
        <f t="shared" si="1709"/>
        <v/>
      </c>
      <c r="CW832" t="str">
        <f t="shared" si="1710"/>
        <v/>
      </c>
      <c r="CX832" t="str">
        <f t="shared" si="1711"/>
        <v/>
      </c>
      <c r="CY832" t="str">
        <f t="shared" si="1712"/>
        <v/>
      </c>
      <c r="CZ832" t="str">
        <f t="shared" si="1713"/>
        <v/>
      </c>
      <c r="DA832" t="str">
        <f t="shared" si="1714"/>
        <v/>
      </c>
      <c r="DB832" t="str">
        <f t="shared" si="1715"/>
        <v/>
      </c>
      <c r="DC832" t="str">
        <f t="shared" si="1716"/>
        <v/>
      </c>
      <c r="DD832" t="str">
        <f t="shared" si="1717"/>
        <v/>
      </c>
      <c r="DE832" t="str">
        <f t="shared" si="1718"/>
        <v/>
      </c>
      <c r="DF832" t="str">
        <f t="shared" si="1719"/>
        <v/>
      </c>
      <c r="DG832" t="str">
        <f t="shared" si="1720"/>
        <v/>
      </c>
      <c r="DH832" t="str">
        <f t="shared" si="1721"/>
        <v/>
      </c>
      <c r="DI832" t="str">
        <f t="shared" si="1722"/>
        <v/>
      </c>
      <c r="DJ832" t="str">
        <f t="shared" si="1723"/>
        <v/>
      </c>
      <c r="DK832" t="str">
        <f t="shared" si="1724"/>
        <v/>
      </c>
      <c r="DL832" t="str">
        <f t="shared" si="1725"/>
        <v/>
      </c>
      <c r="DM832" t="str">
        <f t="shared" si="1726"/>
        <v/>
      </c>
      <c r="DN832" t="str">
        <f t="shared" si="1727"/>
        <v/>
      </c>
      <c r="DO832" t="str">
        <f t="shared" si="1728"/>
        <v/>
      </c>
      <c r="DP832" t="str">
        <f t="shared" si="1729"/>
        <v/>
      </c>
      <c r="DQ832" t="str">
        <f t="shared" si="1730"/>
        <v/>
      </c>
      <c r="DR832" t="str">
        <f t="shared" si="1731"/>
        <v/>
      </c>
      <c r="DS832" t="str">
        <f t="shared" si="1732"/>
        <v/>
      </c>
      <c r="DT832" t="str">
        <f t="shared" si="1733"/>
        <v/>
      </c>
      <c r="DU832">
        <f t="shared" si="1734"/>
        <v>0</v>
      </c>
      <c r="DV832">
        <f t="shared" si="1735"/>
        <v>0</v>
      </c>
      <c r="DW832">
        <f t="shared" si="1736"/>
        <v>0</v>
      </c>
      <c r="DX832" t="str">
        <f t="shared" si="1737"/>
        <v/>
      </c>
      <c r="DY832" t="str">
        <f t="shared" si="1738"/>
        <v/>
      </c>
      <c r="DZ832" t="str">
        <f t="shared" si="1739"/>
        <v/>
      </c>
      <c r="EA832" s="5">
        <f t="shared" si="1740"/>
        <v>0</v>
      </c>
      <c r="EB832" s="3">
        <f t="shared" si="1741"/>
        <v>0</v>
      </c>
    </row>
    <row r="833" spans="2:132" x14ac:dyDescent="0.2">
      <c r="B833" s="25">
        <v>828</v>
      </c>
      <c r="C833" s="26">
        <f>Zisk!D847</f>
        <v>0</v>
      </c>
      <c r="D833">
        <f>Zisk!E847</f>
        <v>0</v>
      </c>
      <c r="E833" s="66" t="str">
        <f t="shared" si="1628"/>
        <v/>
      </c>
      <c r="F833" t="str">
        <f t="shared" si="1629"/>
        <v/>
      </c>
      <c r="G833" s="66" t="str">
        <f t="shared" si="1630"/>
        <v/>
      </c>
      <c r="H833" s="25"/>
      <c r="I833" s="25"/>
      <c r="J833">
        <f>VstupniParametry_SKRYT!$D$5</f>
        <v>0.02</v>
      </c>
      <c r="K833">
        <f>VstupniParametry_SKRYT!$D$6</f>
        <v>0.06</v>
      </c>
      <c r="L833">
        <f>VstupniParametry_SKRYT!$D$7</f>
        <v>0.06</v>
      </c>
      <c r="M833">
        <f>VstupniParametry_SKRYT!$D$8</f>
        <v>0.06</v>
      </c>
      <c r="N833">
        <f>VstupniParametry_SKRYT!$D$9</f>
        <v>1.7999999999999999E-2</v>
      </c>
      <c r="O833" s="27">
        <f>VstupniParametry_SKRYT!$D$10</f>
        <v>0.01</v>
      </c>
      <c r="P833" s="27">
        <f>VstupniParametry_SKRYT!$D$11</f>
        <v>0.01</v>
      </c>
      <c r="Q833" s="27">
        <f>VstupniParametry_SKRYT!$D$12</f>
        <v>0.01</v>
      </c>
      <c r="R833" s="27">
        <f>VstupniParametry_SKRYT!$D$13</f>
        <v>0.01</v>
      </c>
      <c r="S833" s="27">
        <f>VstupniParametry_SKRYT!$D$14</f>
        <v>0.01</v>
      </c>
      <c r="T833">
        <f t="shared" si="1631"/>
        <v>0</v>
      </c>
      <c r="U833">
        <f t="shared" si="1632"/>
        <v>0</v>
      </c>
      <c r="V833">
        <f t="shared" si="1633"/>
        <v>0</v>
      </c>
      <c r="W833">
        <f t="shared" si="1634"/>
        <v>0</v>
      </c>
      <c r="X833">
        <f t="shared" si="1635"/>
        <v>0</v>
      </c>
      <c r="Y833">
        <f t="shared" si="1636"/>
        <v>0</v>
      </c>
      <c r="Z833">
        <f t="shared" si="1637"/>
        <v>0</v>
      </c>
      <c r="AA833">
        <f t="shared" si="1638"/>
        <v>0</v>
      </c>
      <c r="AB833">
        <f t="shared" si="1639"/>
        <v>0</v>
      </c>
      <c r="AC833">
        <f t="shared" si="1640"/>
        <v>0</v>
      </c>
      <c r="AD833">
        <f t="shared" si="1641"/>
        <v>0</v>
      </c>
      <c r="AE833">
        <f t="shared" si="1642"/>
        <v>0</v>
      </c>
      <c r="AF833">
        <f t="shared" si="1643"/>
        <v>0</v>
      </c>
      <c r="AG833">
        <f t="shared" si="1644"/>
        <v>0</v>
      </c>
      <c r="AH833">
        <f t="shared" si="1645"/>
        <v>0</v>
      </c>
      <c r="AI833">
        <f t="shared" si="1646"/>
        <v>0</v>
      </c>
      <c r="AJ833">
        <f t="shared" si="1647"/>
        <v>0</v>
      </c>
      <c r="AK833">
        <f t="shared" si="1648"/>
        <v>0</v>
      </c>
      <c r="AL833">
        <f t="shared" si="1649"/>
        <v>0</v>
      </c>
      <c r="AM833">
        <f t="shared" si="1650"/>
        <v>0</v>
      </c>
      <c r="AN833">
        <f t="shared" si="1651"/>
        <v>0</v>
      </c>
      <c r="AO833">
        <f t="shared" si="1652"/>
        <v>0</v>
      </c>
      <c r="AP833">
        <f t="shared" si="1653"/>
        <v>0</v>
      </c>
      <c r="AQ833">
        <f t="shared" si="1654"/>
        <v>0</v>
      </c>
      <c r="AR833">
        <f t="shared" si="1655"/>
        <v>0</v>
      </c>
      <c r="AS833">
        <f t="shared" si="1656"/>
        <v>0</v>
      </c>
      <c r="AT833">
        <f t="shared" si="1512"/>
        <v>0</v>
      </c>
      <c r="AU833">
        <f t="shared" si="1657"/>
        <v>0</v>
      </c>
      <c r="AV833">
        <f t="shared" si="1658"/>
        <v>0</v>
      </c>
      <c r="AW833">
        <f t="shared" si="1513"/>
        <v>0</v>
      </c>
      <c r="AX833">
        <f t="shared" si="1659"/>
        <v>0</v>
      </c>
      <c r="AY833">
        <f t="shared" si="1660"/>
        <v>0</v>
      </c>
      <c r="AZ833">
        <f t="shared" si="1661"/>
        <v>0</v>
      </c>
      <c r="BA833">
        <f t="shared" si="1662"/>
        <v>0</v>
      </c>
      <c r="BB833">
        <f t="shared" si="1663"/>
        <v>0</v>
      </c>
      <c r="BC833">
        <f t="shared" si="1664"/>
        <v>0</v>
      </c>
      <c r="BD833">
        <f t="shared" si="1665"/>
        <v>0</v>
      </c>
      <c r="BE833">
        <f t="shared" si="1666"/>
        <v>0</v>
      </c>
      <c r="BF833">
        <f t="shared" si="1667"/>
        <v>0</v>
      </c>
      <c r="BG833">
        <f t="shared" si="1668"/>
        <v>0</v>
      </c>
      <c r="BH833">
        <f t="shared" si="1669"/>
        <v>0</v>
      </c>
      <c r="BI833">
        <f t="shared" si="1670"/>
        <v>0</v>
      </c>
      <c r="BJ833">
        <f t="shared" si="1671"/>
        <v>0</v>
      </c>
      <c r="BK833">
        <f t="shared" si="1672"/>
        <v>0</v>
      </c>
      <c r="BL833">
        <f t="shared" si="1673"/>
        <v>0</v>
      </c>
      <c r="BM833">
        <f t="shared" si="1674"/>
        <v>0</v>
      </c>
      <c r="BN833">
        <f t="shared" si="1675"/>
        <v>0</v>
      </c>
      <c r="BO833">
        <f t="shared" si="1676"/>
        <v>0</v>
      </c>
      <c r="BP833">
        <f t="shared" si="1677"/>
        <v>0</v>
      </c>
      <c r="BQ833">
        <f t="shared" si="1678"/>
        <v>0</v>
      </c>
      <c r="BR833">
        <f t="shared" si="1679"/>
        <v>0</v>
      </c>
      <c r="BS833">
        <f t="shared" si="1680"/>
        <v>0</v>
      </c>
      <c r="BT833">
        <f t="shared" si="1681"/>
        <v>0</v>
      </c>
      <c r="BU833">
        <f t="shared" si="1682"/>
        <v>0</v>
      </c>
      <c r="BV833">
        <f t="shared" si="1683"/>
        <v>0</v>
      </c>
      <c r="BW833">
        <f t="shared" si="1684"/>
        <v>0</v>
      </c>
      <c r="BX833">
        <f t="shared" si="1685"/>
        <v>0</v>
      </c>
      <c r="BY833">
        <f t="shared" si="1686"/>
        <v>0</v>
      </c>
      <c r="BZ833">
        <f t="shared" si="1687"/>
        <v>0</v>
      </c>
      <c r="CA833">
        <f t="shared" si="1688"/>
        <v>0</v>
      </c>
      <c r="CB833">
        <f t="shared" si="1689"/>
        <v>0</v>
      </c>
      <c r="CC833">
        <f t="shared" si="1690"/>
        <v>0</v>
      </c>
      <c r="CD833">
        <f t="shared" si="1691"/>
        <v>0</v>
      </c>
      <c r="CE833">
        <f t="shared" si="1692"/>
        <v>0</v>
      </c>
      <c r="CF833">
        <f t="shared" si="1693"/>
        <v>0</v>
      </c>
      <c r="CG833">
        <f t="shared" si="1694"/>
        <v>0</v>
      </c>
      <c r="CH833">
        <f t="shared" si="1695"/>
        <v>0</v>
      </c>
      <c r="CI833">
        <f t="shared" si="1696"/>
        <v>0</v>
      </c>
      <c r="CJ833">
        <f t="shared" si="1697"/>
        <v>0</v>
      </c>
      <c r="CK833">
        <f t="shared" si="1698"/>
        <v>0</v>
      </c>
      <c r="CL833" t="str">
        <f t="shared" si="1699"/>
        <v/>
      </c>
      <c r="CM833" t="str">
        <f t="shared" si="1700"/>
        <v/>
      </c>
      <c r="CN833" t="str">
        <f t="shared" si="1701"/>
        <v/>
      </c>
      <c r="CO833" t="str">
        <f t="shared" si="1702"/>
        <v/>
      </c>
      <c r="CP833" t="str">
        <f t="shared" si="1703"/>
        <v/>
      </c>
      <c r="CQ833" t="str">
        <f t="shared" si="1704"/>
        <v/>
      </c>
      <c r="CR833" t="str">
        <f t="shared" si="1705"/>
        <v/>
      </c>
      <c r="CS833" t="str">
        <f t="shared" si="1706"/>
        <v/>
      </c>
      <c r="CT833" t="str">
        <f t="shared" si="1707"/>
        <v/>
      </c>
      <c r="CU833" t="str">
        <f t="shared" si="1708"/>
        <v/>
      </c>
      <c r="CV833" t="str">
        <f t="shared" si="1709"/>
        <v/>
      </c>
      <c r="CW833" t="str">
        <f t="shared" si="1710"/>
        <v/>
      </c>
      <c r="CX833" t="str">
        <f t="shared" si="1711"/>
        <v/>
      </c>
      <c r="CY833" t="str">
        <f t="shared" si="1712"/>
        <v/>
      </c>
      <c r="CZ833" t="str">
        <f t="shared" si="1713"/>
        <v/>
      </c>
      <c r="DA833" t="str">
        <f t="shared" si="1714"/>
        <v/>
      </c>
      <c r="DB833" t="str">
        <f t="shared" si="1715"/>
        <v/>
      </c>
      <c r="DC833" t="str">
        <f t="shared" si="1716"/>
        <v/>
      </c>
      <c r="DD833" t="str">
        <f t="shared" si="1717"/>
        <v/>
      </c>
      <c r="DE833" t="str">
        <f t="shared" si="1718"/>
        <v/>
      </c>
      <c r="DF833" t="str">
        <f t="shared" si="1719"/>
        <v/>
      </c>
      <c r="DG833" t="str">
        <f t="shared" si="1720"/>
        <v/>
      </c>
      <c r="DH833" t="str">
        <f t="shared" si="1721"/>
        <v/>
      </c>
      <c r="DI833" t="str">
        <f t="shared" si="1722"/>
        <v/>
      </c>
      <c r="DJ833" t="str">
        <f t="shared" si="1723"/>
        <v/>
      </c>
      <c r="DK833" t="str">
        <f t="shared" si="1724"/>
        <v/>
      </c>
      <c r="DL833" t="str">
        <f t="shared" si="1725"/>
        <v/>
      </c>
      <c r="DM833" t="str">
        <f t="shared" si="1726"/>
        <v/>
      </c>
      <c r="DN833" t="str">
        <f t="shared" si="1727"/>
        <v/>
      </c>
      <c r="DO833" t="str">
        <f t="shared" si="1728"/>
        <v/>
      </c>
      <c r="DP833" t="str">
        <f t="shared" si="1729"/>
        <v/>
      </c>
      <c r="DQ833" t="str">
        <f t="shared" si="1730"/>
        <v/>
      </c>
      <c r="DR833" t="str">
        <f t="shared" si="1731"/>
        <v/>
      </c>
      <c r="DS833" t="str">
        <f t="shared" si="1732"/>
        <v/>
      </c>
      <c r="DT833" t="str">
        <f t="shared" si="1733"/>
        <v/>
      </c>
      <c r="DU833">
        <f t="shared" si="1734"/>
        <v>0</v>
      </c>
      <c r="DV833">
        <f t="shared" si="1735"/>
        <v>0</v>
      </c>
      <c r="DW833">
        <f t="shared" si="1736"/>
        <v>0</v>
      </c>
      <c r="DX833" t="str">
        <f t="shared" si="1737"/>
        <v/>
      </c>
      <c r="DY833" t="str">
        <f t="shared" si="1738"/>
        <v/>
      </c>
      <c r="DZ833" t="str">
        <f t="shared" si="1739"/>
        <v/>
      </c>
      <c r="EA833" s="5">
        <f t="shared" si="1740"/>
        <v>0</v>
      </c>
      <c r="EB833" s="3">
        <f t="shared" si="1741"/>
        <v>0</v>
      </c>
    </row>
    <row r="834" spans="2:132" x14ac:dyDescent="0.2">
      <c r="B834">
        <v>829</v>
      </c>
      <c r="C834" s="3">
        <f>Zisk!D848</f>
        <v>0</v>
      </c>
      <c r="D834">
        <f>Zisk!E848</f>
        <v>0</v>
      </c>
      <c r="E834" s="66" t="str">
        <f t="shared" si="1628"/>
        <v/>
      </c>
      <c r="F834" t="str">
        <f t="shared" si="1629"/>
        <v/>
      </c>
      <c r="G834" s="66" t="str">
        <f t="shared" si="1630"/>
        <v/>
      </c>
      <c r="J834">
        <f>VstupniParametry_SKRYT!$D$5</f>
        <v>0.02</v>
      </c>
      <c r="K834">
        <f>VstupniParametry_SKRYT!$D$6</f>
        <v>0.06</v>
      </c>
      <c r="L834">
        <f>VstupniParametry_SKRYT!$D$7</f>
        <v>0.06</v>
      </c>
      <c r="M834">
        <f>VstupniParametry_SKRYT!$D$8</f>
        <v>0.06</v>
      </c>
      <c r="N834">
        <f>VstupniParametry_SKRYT!$D$9</f>
        <v>1.7999999999999999E-2</v>
      </c>
      <c r="O834" s="27">
        <f>VstupniParametry_SKRYT!$D$10</f>
        <v>0.01</v>
      </c>
      <c r="P834" s="27">
        <f>VstupniParametry_SKRYT!$D$11</f>
        <v>0.01</v>
      </c>
      <c r="Q834" s="27">
        <f>VstupniParametry_SKRYT!$D$12</f>
        <v>0.01</v>
      </c>
      <c r="R834" s="27">
        <f>VstupniParametry_SKRYT!$D$13</f>
        <v>0.01</v>
      </c>
      <c r="S834" s="27">
        <f>VstupniParametry_SKRYT!$D$14</f>
        <v>0.01</v>
      </c>
      <c r="T834">
        <f t="shared" si="1631"/>
        <v>0</v>
      </c>
      <c r="U834">
        <f t="shared" si="1632"/>
        <v>0</v>
      </c>
      <c r="V834">
        <f t="shared" si="1633"/>
        <v>0</v>
      </c>
      <c r="W834">
        <f t="shared" si="1634"/>
        <v>0</v>
      </c>
      <c r="X834">
        <f t="shared" si="1635"/>
        <v>0</v>
      </c>
      <c r="Y834">
        <f t="shared" si="1636"/>
        <v>0</v>
      </c>
      <c r="Z834">
        <f t="shared" si="1637"/>
        <v>0</v>
      </c>
      <c r="AA834">
        <f t="shared" si="1638"/>
        <v>0</v>
      </c>
      <c r="AB834">
        <f t="shared" si="1639"/>
        <v>0</v>
      </c>
      <c r="AC834">
        <f t="shared" si="1640"/>
        <v>0</v>
      </c>
      <c r="AD834">
        <f t="shared" si="1641"/>
        <v>0</v>
      </c>
      <c r="AE834">
        <f t="shared" si="1642"/>
        <v>0</v>
      </c>
      <c r="AF834">
        <f t="shared" si="1643"/>
        <v>0</v>
      </c>
      <c r="AG834">
        <f t="shared" si="1644"/>
        <v>0</v>
      </c>
      <c r="AH834">
        <f t="shared" si="1645"/>
        <v>0</v>
      </c>
      <c r="AI834">
        <f t="shared" si="1646"/>
        <v>0</v>
      </c>
      <c r="AJ834">
        <f t="shared" si="1647"/>
        <v>0</v>
      </c>
      <c r="AK834">
        <f t="shared" si="1648"/>
        <v>0</v>
      </c>
      <c r="AL834">
        <f t="shared" si="1649"/>
        <v>0</v>
      </c>
      <c r="AM834">
        <f t="shared" si="1650"/>
        <v>0</v>
      </c>
      <c r="AN834">
        <f t="shared" si="1651"/>
        <v>0</v>
      </c>
      <c r="AO834">
        <f t="shared" si="1652"/>
        <v>0</v>
      </c>
      <c r="AP834">
        <f t="shared" si="1653"/>
        <v>0</v>
      </c>
      <c r="AQ834">
        <f t="shared" si="1654"/>
        <v>0</v>
      </c>
      <c r="AR834">
        <f t="shared" si="1655"/>
        <v>0</v>
      </c>
      <c r="AS834">
        <f t="shared" si="1656"/>
        <v>0</v>
      </c>
      <c r="AT834">
        <f t="shared" si="1512"/>
        <v>0</v>
      </c>
      <c r="AU834">
        <f t="shared" si="1657"/>
        <v>0</v>
      </c>
      <c r="AV834">
        <f t="shared" si="1658"/>
        <v>0</v>
      </c>
      <c r="AW834">
        <f t="shared" si="1513"/>
        <v>0</v>
      </c>
      <c r="AX834">
        <f t="shared" si="1659"/>
        <v>0</v>
      </c>
      <c r="AY834">
        <f t="shared" si="1660"/>
        <v>0</v>
      </c>
      <c r="AZ834">
        <f t="shared" si="1661"/>
        <v>0</v>
      </c>
      <c r="BA834">
        <f t="shared" si="1662"/>
        <v>0</v>
      </c>
      <c r="BB834">
        <f t="shared" si="1663"/>
        <v>0</v>
      </c>
      <c r="BC834">
        <f t="shared" si="1664"/>
        <v>0</v>
      </c>
      <c r="BD834">
        <f t="shared" si="1665"/>
        <v>0</v>
      </c>
      <c r="BE834">
        <f t="shared" si="1666"/>
        <v>0</v>
      </c>
      <c r="BF834">
        <f t="shared" si="1667"/>
        <v>0</v>
      </c>
      <c r="BG834">
        <f t="shared" si="1668"/>
        <v>0</v>
      </c>
      <c r="BH834">
        <f t="shared" si="1669"/>
        <v>0</v>
      </c>
      <c r="BI834">
        <f t="shared" si="1670"/>
        <v>0</v>
      </c>
      <c r="BJ834">
        <f t="shared" si="1671"/>
        <v>0</v>
      </c>
      <c r="BK834">
        <f t="shared" si="1672"/>
        <v>0</v>
      </c>
      <c r="BL834">
        <f t="shared" si="1673"/>
        <v>0</v>
      </c>
      <c r="BM834">
        <f t="shared" si="1674"/>
        <v>0</v>
      </c>
      <c r="BN834">
        <f t="shared" si="1675"/>
        <v>0</v>
      </c>
      <c r="BO834">
        <f t="shared" si="1676"/>
        <v>0</v>
      </c>
      <c r="BP834">
        <f t="shared" si="1677"/>
        <v>0</v>
      </c>
      <c r="BQ834">
        <f t="shared" si="1678"/>
        <v>0</v>
      </c>
      <c r="BR834">
        <f t="shared" si="1679"/>
        <v>0</v>
      </c>
      <c r="BS834">
        <f t="shared" si="1680"/>
        <v>0</v>
      </c>
      <c r="BT834">
        <f t="shared" si="1681"/>
        <v>0</v>
      </c>
      <c r="BU834">
        <f t="shared" si="1682"/>
        <v>0</v>
      </c>
      <c r="BV834">
        <f t="shared" si="1683"/>
        <v>0</v>
      </c>
      <c r="BW834">
        <f t="shared" si="1684"/>
        <v>0</v>
      </c>
      <c r="BX834">
        <f t="shared" si="1685"/>
        <v>0</v>
      </c>
      <c r="BY834">
        <f t="shared" si="1686"/>
        <v>0</v>
      </c>
      <c r="BZ834">
        <f t="shared" si="1687"/>
        <v>0</v>
      </c>
      <c r="CA834">
        <f t="shared" si="1688"/>
        <v>0</v>
      </c>
      <c r="CB834">
        <f t="shared" si="1689"/>
        <v>0</v>
      </c>
      <c r="CC834">
        <f t="shared" si="1690"/>
        <v>0</v>
      </c>
      <c r="CD834">
        <f t="shared" si="1691"/>
        <v>0</v>
      </c>
      <c r="CE834">
        <f t="shared" si="1692"/>
        <v>0</v>
      </c>
      <c r="CF834">
        <f t="shared" si="1693"/>
        <v>0</v>
      </c>
      <c r="CG834">
        <f t="shared" si="1694"/>
        <v>0</v>
      </c>
      <c r="CH834">
        <f t="shared" si="1695"/>
        <v>0</v>
      </c>
      <c r="CI834">
        <f t="shared" si="1696"/>
        <v>0</v>
      </c>
      <c r="CJ834">
        <f t="shared" si="1697"/>
        <v>0</v>
      </c>
      <c r="CK834">
        <f t="shared" si="1698"/>
        <v>0</v>
      </c>
      <c r="CL834" t="str">
        <f t="shared" si="1699"/>
        <v/>
      </c>
      <c r="CM834" t="str">
        <f t="shared" si="1700"/>
        <v/>
      </c>
      <c r="CN834" t="str">
        <f t="shared" si="1701"/>
        <v/>
      </c>
      <c r="CO834" t="str">
        <f t="shared" si="1702"/>
        <v/>
      </c>
      <c r="CP834" t="str">
        <f t="shared" si="1703"/>
        <v/>
      </c>
      <c r="CQ834" t="str">
        <f t="shared" si="1704"/>
        <v/>
      </c>
      <c r="CR834" t="str">
        <f t="shared" si="1705"/>
        <v/>
      </c>
      <c r="CS834" t="str">
        <f t="shared" si="1706"/>
        <v/>
      </c>
      <c r="CT834" t="str">
        <f t="shared" si="1707"/>
        <v/>
      </c>
      <c r="CU834" t="str">
        <f t="shared" si="1708"/>
        <v/>
      </c>
      <c r="CV834" t="str">
        <f t="shared" si="1709"/>
        <v/>
      </c>
      <c r="CW834" t="str">
        <f t="shared" si="1710"/>
        <v/>
      </c>
      <c r="CX834" t="str">
        <f t="shared" si="1711"/>
        <v/>
      </c>
      <c r="CY834" t="str">
        <f t="shared" si="1712"/>
        <v/>
      </c>
      <c r="CZ834" t="str">
        <f t="shared" si="1713"/>
        <v/>
      </c>
      <c r="DA834" t="str">
        <f t="shared" si="1714"/>
        <v/>
      </c>
      <c r="DB834" t="str">
        <f t="shared" si="1715"/>
        <v/>
      </c>
      <c r="DC834" t="str">
        <f t="shared" si="1716"/>
        <v/>
      </c>
      <c r="DD834" t="str">
        <f t="shared" si="1717"/>
        <v/>
      </c>
      <c r="DE834" t="str">
        <f t="shared" si="1718"/>
        <v/>
      </c>
      <c r="DF834" t="str">
        <f t="shared" si="1719"/>
        <v/>
      </c>
      <c r="DG834" t="str">
        <f t="shared" si="1720"/>
        <v/>
      </c>
      <c r="DH834" t="str">
        <f t="shared" si="1721"/>
        <v/>
      </c>
      <c r="DI834" t="str">
        <f t="shared" si="1722"/>
        <v/>
      </c>
      <c r="DJ834" t="str">
        <f t="shared" si="1723"/>
        <v/>
      </c>
      <c r="DK834" t="str">
        <f t="shared" si="1724"/>
        <v/>
      </c>
      <c r="DL834" t="str">
        <f t="shared" si="1725"/>
        <v/>
      </c>
      <c r="DM834" t="str">
        <f t="shared" si="1726"/>
        <v/>
      </c>
      <c r="DN834" t="str">
        <f t="shared" si="1727"/>
        <v/>
      </c>
      <c r="DO834" t="str">
        <f t="shared" si="1728"/>
        <v/>
      </c>
      <c r="DP834" t="str">
        <f t="shared" si="1729"/>
        <v/>
      </c>
      <c r="DQ834" t="str">
        <f t="shared" si="1730"/>
        <v/>
      </c>
      <c r="DR834" t="str">
        <f t="shared" si="1731"/>
        <v/>
      </c>
      <c r="DS834" t="str">
        <f t="shared" si="1732"/>
        <v/>
      </c>
      <c r="DT834" t="str">
        <f t="shared" si="1733"/>
        <v/>
      </c>
      <c r="DU834">
        <f t="shared" si="1734"/>
        <v>0</v>
      </c>
      <c r="DV834">
        <f t="shared" si="1735"/>
        <v>0</v>
      </c>
      <c r="DW834">
        <f t="shared" si="1736"/>
        <v>0</v>
      </c>
      <c r="DX834" t="str">
        <f t="shared" si="1737"/>
        <v/>
      </c>
      <c r="DY834" t="str">
        <f t="shared" si="1738"/>
        <v/>
      </c>
      <c r="DZ834" t="str">
        <f t="shared" si="1739"/>
        <v/>
      </c>
      <c r="EA834" s="5">
        <f t="shared" si="1740"/>
        <v>0</v>
      </c>
      <c r="EB834" s="3">
        <f t="shared" si="1741"/>
        <v>0</v>
      </c>
    </row>
    <row r="835" spans="2:132" x14ac:dyDescent="0.2">
      <c r="B835" s="25">
        <v>830</v>
      </c>
      <c r="C835" s="26">
        <f>Zisk!D849</f>
        <v>0</v>
      </c>
      <c r="D835">
        <f>Zisk!E849</f>
        <v>0</v>
      </c>
      <c r="E835" s="66" t="str">
        <f t="shared" si="1628"/>
        <v/>
      </c>
      <c r="F835" t="str">
        <f t="shared" si="1629"/>
        <v/>
      </c>
      <c r="G835" s="66" t="str">
        <f t="shared" si="1630"/>
        <v/>
      </c>
      <c r="H835" s="25"/>
      <c r="I835" s="25"/>
      <c r="J835">
        <f>VstupniParametry_SKRYT!$D$5</f>
        <v>0.02</v>
      </c>
      <c r="K835">
        <f>VstupniParametry_SKRYT!$D$6</f>
        <v>0.06</v>
      </c>
      <c r="L835">
        <f>VstupniParametry_SKRYT!$D$7</f>
        <v>0.06</v>
      </c>
      <c r="M835">
        <f>VstupniParametry_SKRYT!$D$8</f>
        <v>0.06</v>
      </c>
      <c r="N835">
        <f>VstupniParametry_SKRYT!$D$9</f>
        <v>1.7999999999999999E-2</v>
      </c>
      <c r="O835" s="27">
        <f>VstupniParametry_SKRYT!$D$10</f>
        <v>0.01</v>
      </c>
      <c r="P835" s="27">
        <f>VstupniParametry_SKRYT!$D$11</f>
        <v>0.01</v>
      </c>
      <c r="Q835" s="27">
        <f>VstupniParametry_SKRYT!$D$12</f>
        <v>0.01</v>
      </c>
      <c r="R835" s="27">
        <f>VstupniParametry_SKRYT!$D$13</f>
        <v>0.01</v>
      </c>
      <c r="S835" s="27">
        <f>VstupniParametry_SKRYT!$D$14</f>
        <v>0.01</v>
      </c>
      <c r="T835">
        <f t="shared" si="1631"/>
        <v>0</v>
      </c>
      <c r="U835">
        <f t="shared" si="1632"/>
        <v>0</v>
      </c>
      <c r="V835">
        <f t="shared" si="1633"/>
        <v>0</v>
      </c>
      <c r="W835">
        <f t="shared" si="1634"/>
        <v>0</v>
      </c>
      <c r="X835">
        <f t="shared" si="1635"/>
        <v>0</v>
      </c>
      <c r="Y835">
        <f t="shared" si="1636"/>
        <v>0</v>
      </c>
      <c r="Z835">
        <f t="shared" si="1637"/>
        <v>0</v>
      </c>
      <c r="AA835">
        <f t="shared" si="1638"/>
        <v>0</v>
      </c>
      <c r="AB835">
        <f t="shared" si="1639"/>
        <v>0</v>
      </c>
      <c r="AC835">
        <f t="shared" si="1640"/>
        <v>0</v>
      </c>
      <c r="AD835">
        <f t="shared" si="1641"/>
        <v>0</v>
      </c>
      <c r="AE835">
        <f t="shared" si="1642"/>
        <v>0</v>
      </c>
      <c r="AF835">
        <f t="shared" si="1643"/>
        <v>0</v>
      </c>
      <c r="AG835">
        <f t="shared" si="1644"/>
        <v>0</v>
      </c>
      <c r="AH835">
        <f t="shared" si="1645"/>
        <v>0</v>
      </c>
      <c r="AI835">
        <f t="shared" si="1646"/>
        <v>0</v>
      </c>
      <c r="AJ835">
        <f t="shared" si="1647"/>
        <v>0</v>
      </c>
      <c r="AK835">
        <f t="shared" si="1648"/>
        <v>0</v>
      </c>
      <c r="AL835">
        <f t="shared" si="1649"/>
        <v>0</v>
      </c>
      <c r="AM835">
        <f t="shared" si="1650"/>
        <v>0</v>
      </c>
      <c r="AN835">
        <f t="shared" si="1651"/>
        <v>0</v>
      </c>
      <c r="AO835">
        <f t="shared" si="1652"/>
        <v>0</v>
      </c>
      <c r="AP835">
        <f t="shared" si="1653"/>
        <v>0</v>
      </c>
      <c r="AQ835">
        <f t="shared" si="1654"/>
        <v>0</v>
      </c>
      <c r="AR835">
        <f t="shared" si="1655"/>
        <v>0</v>
      </c>
      <c r="AS835">
        <f t="shared" si="1656"/>
        <v>0</v>
      </c>
      <c r="AT835">
        <f t="shared" si="1512"/>
        <v>0</v>
      </c>
      <c r="AU835">
        <f t="shared" si="1657"/>
        <v>0</v>
      </c>
      <c r="AV835">
        <f t="shared" si="1658"/>
        <v>0</v>
      </c>
      <c r="AW835">
        <f t="shared" si="1513"/>
        <v>0</v>
      </c>
      <c r="AX835">
        <f t="shared" si="1659"/>
        <v>0</v>
      </c>
      <c r="AY835">
        <f t="shared" si="1660"/>
        <v>0</v>
      </c>
      <c r="AZ835">
        <f t="shared" si="1661"/>
        <v>0</v>
      </c>
      <c r="BA835">
        <f t="shared" si="1662"/>
        <v>0</v>
      </c>
      <c r="BB835">
        <f t="shared" si="1663"/>
        <v>0</v>
      </c>
      <c r="BC835">
        <f t="shared" si="1664"/>
        <v>0</v>
      </c>
      <c r="BD835">
        <f t="shared" si="1665"/>
        <v>0</v>
      </c>
      <c r="BE835">
        <f t="shared" si="1666"/>
        <v>0</v>
      </c>
      <c r="BF835">
        <f t="shared" si="1667"/>
        <v>0</v>
      </c>
      <c r="BG835">
        <f t="shared" si="1668"/>
        <v>0</v>
      </c>
      <c r="BH835">
        <f t="shared" si="1669"/>
        <v>0</v>
      </c>
      <c r="BI835">
        <f t="shared" si="1670"/>
        <v>0</v>
      </c>
      <c r="BJ835">
        <f t="shared" si="1671"/>
        <v>0</v>
      </c>
      <c r="BK835">
        <f t="shared" si="1672"/>
        <v>0</v>
      </c>
      <c r="BL835">
        <f t="shared" si="1673"/>
        <v>0</v>
      </c>
      <c r="BM835">
        <f t="shared" si="1674"/>
        <v>0</v>
      </c>
      <c r="BN835">
        <f t="shared" si="1675"/>
        <v>0</v>
      </c>
      <c r="BO835">
        <f t="shared" si="1676"/>
        <v>0</v>
      </c>
      <c r="BP835">
        <f t="shared" si="1677"/>
        <v>0</v>
      </c>
      <c r="BQ835">
        <f t="shared" si="1678"/>
        <v>0</v>
      </c>
      <c r="BR835">
        <f t="shared" si="1679"/>
        <v>0</v>
      </c>
      <c r="BS835">
        <f t="shared" si="1680"/>
        <v>0</v>
      </c>
      <c r="BT835">
        <f t="shared" si="1681"/>
        <v>0</v>
      </c>
      <c r="BU835">
        <f t="shared" si="1682"/>
        <v>0</v>
      </c>
      <c r="BV835">
        <f t="shared" si="1683"/>
        <v>0</v>
      </c>
      <c r="BW835">
        <f t="shared" si="1684"/>
        <v>0</v>
      </c>
      <c r="BX835">
        <f t="shared" si="1685"/>
        <v>0</v>
      </c>
      <c r="BY835">
        <f t="shared" si="1686"/>
        <v>0</v>
      </c>
      <c r="BZ835">
        <f t="shared" si="1687"/>
        <v>0</v>
      </c>
      <c r="CA835">
        <f t="shared" si="1688"/>
        <v>0</v>
      </c>
      <c r="CB835">
        <f t="shared" si="1689"/>
        <v>0</v>
      </c>
      <c r="CC835">
        <f t="shared" si="1690"/>
        <v>0</v>
      </c>
      <c r="CD835">
        <f t="shared" si="1691"/>
        <v>0</v>
      </c>
      <c r="CE835">
        <f t="shared" si="1692"/>
        <v>0</v>
      </c>
      <c r="CF835">
        <f t="shared" si="1693"/>
        <v>0</v>
      </c>
      <c r="CG835">
        <f t="shared" si="1694"/>
        <v>0</v>
      </c>
      <c r="CH835">
        <f t="shared" si="1695"/>
        <v>0</v>
      </c>
      <c r="CI835">
        <f t="shared" si="1696"/>
        <v>0</v>
      </c>
      <c r="CJ835">
        <f t="shared" si="1697"/>
        <v>0</v>
      </c>
      <c r="CK835">
        <f t="shared" si="1698"/>
        <v>0</v>
      </c>
      <c r="CL835" t="str">
        <f t="shared" si="1699"/>
        <v/>
      </c>
      <c r="CM835" t="str">
        <f t="shared" si="1700"/>
        <v/>
      </c>
      <c r="CN835" t="str">
        <f t="shared" si="1701"/>
        <v/>
      </c>
      <c r="CO835" t="str">
        <f t="shared" si="1702"/>
        <v/>
      </c>
      <c r="CP835" t="str">
        <f t="shared" si="1703"/>
        <v/>
      </c>
      <c r="CQ835" t="str">
        <f t="shared" si="1704"/>
        <v/>
      </c>
      <c r="CR835" t="str">
        <f t="shared" si="1705"/>
        <v/>
      </c>
      <c r="CS835" t="str">
        <f t="shared" si="1706"/>
        <v/>
      </c>
      <c r="CT835" t="str">
        <f t="shared" si="1707"/>
        <v/>
      </c>
      <c r="CU835" t="str">
        <f t="shared" si="1708"/>
        <v/>
      </c>
      <c r="CV835" t="str">
        <f t="shared" si="1709"/>
        <v/>
      </c>
      <c r="CW835" t="str">
        <f t="shared" si="1710"/>
        <v/>
      </c>
      <c r="CX835" t="str">
        <f t="shared" si="1711"/>
        <v/>
      </c>
      <c r="CY835" t="str">
        <f t="shared" si="1712"/>
        <v/>
      </c>
      <c r="CZ835" t="str">
        <f t="shared" si="1713"/>
        <v/>
      </c>
      <c r="DA835" t="str">
        <f t="shared" si="1714"/>
        <v/>
      </c>
      <c r="DB835" t="str">
        <f t="shared" si="1715"/>
        <v/>
      </c>
      <c r="DC835" t="str">
        <f t="shared" si="1716"/>
        <v/>
      </c>
      <c r="DD835" t="str">
        <f t="shared" si="1717"/>
        <v/>
      </c>
      <c r="DE835" t="str">
        <f t="shared" si="1718"/>
        <v/>
      </c>
      <c r="DF835" t="str">
        <f t="shared" si="1719"/>
        <v/>
      </c>
      <c r="DG835" t="str">
        <f t="shared" si="1720"/>
        <v/>
      </c>
      <c r="DH835" t="str">
        <f t="shared" si="1721"/>
        <v/>
      </c>
      <c r="DI835" t="str">
        <f t="shared" si="1722"/>
        <v/>
      </c>
      <c r="DJ835" t="str">
        <f t="shared" si="1723"/>
        <v/>
      </c>
      <c r="DK835" t="str">
        <f t="shared" si="1724"/>
        <v/>
      </c>
      <c r="DL835" t="str">
        <f t="shared" si="1725"/>
        <v/>
      </c>
      <c r="DM835" t="str">
        <f t="shared" si="1726"/>
        <v/>
      </c>
      <c r="DN835" t="str">
        <f t="shared" si="1727"/>
        <v/>
      </c>
      <c r="DO835" t="str">
        <f t="shared" si="1728"/>
        <v/>
      </c>
      <c r="DP835" t="str">
        <f t="shared" si="1729"/>
        <v/>
      </c>
      <c r="DQ835" t="str">
        <f t="shared" si="1730"/>
        <v/>
      </c>
      <c r="DR835" t="str">
        <f t="shared" si="1731"/>
        <v/>
      </c>
      <c r="DS835" t="str">
        <f t="shared" si="1732"/>
        <v/>
      </c>
      <c r="DT835" t="str">
        <f t="shared" si="1733"/>
        <v/>
      </c>
      <c r="DU835">
        <f t="shared" si="1734"/>
        <v>0</v>
      </c>
      <c r="DV835">
        <f t="shared" si="1735"/>
        <v>0</v>
      </c>
      <c r="DW835">
        <f t="shared" si="1736"/>
        <v>0</v>
      </c>
      <c r="DX835" t="str">
        <f t="shared" si="1737"/>
        <v/>
      </c>
      <c r="DY835" t="str">
        <f t="shared" si="1738"/>
        <v/>
      </c>
      <c r="DZ835" t="str">
        <f t="shared" si="1739"/>
        <v/>
      </c>
      <c r="EA835" s="5">
        <f t="shared" si="1740"/>
        <v>0</v>
      </c>
      <c r="EB835" s="3">
        <f t="shared" si="1741"/>
        <v>0</v>
      </c>
    </row>
    <row r="836" spans="2:132" x14ac:dyDescent="0.2">
      <c r="B836">
        <v>831</v>
      </c>
      <c r="C836" s="3">
        <f>Zisk!D850</f>
        <v>0</v>
      </c>
      <c r="D836">
        <f>Zisk!E850</f>
        <v>0</v>
      </c>
      <c r="E836" s="66" t="str">
        <f t="shared" si="1628"/>
        <v/>
      </c>
      <c r="F836" t="str">
        <f t="shared" si="1629"/>
        <v/>
      </c>
      <c r="G836" s="66" t="str">
        <f t="shared" si="1630"/>
        <v/>
      </c>
      <c r="J836">
        <f>VstupniParametry_SKRYT!$D$5</f>
        <v>0.02</v>
      </c>
      <c r="K836">
        <f>VstupniParametry_SKRYT!$D$6</f>
        <v>0.06</v>
      </c>
      <c r="L836">
        <f>VstupniParametry_SKRYT!$D$7</f>
        <v>0.06</v>
      </c>
      <c r="M836">
        <f>VstupniParametry_SKRYT!$D$8</f>
        <v>0.06</v>
      </c>
      <c r="N836">
        <f>VstupniParametry_SKRYT!$D$9</f>
        <v>1.7999999999999999E-2</v>
      </c>
      <c r="O836" s="27">
        <f>VstupniParametry_SKRYT!$D$10</f>
        <v>0.01</v>
      </c>
      <c r="P836" s="27">
        <f>VstupniParametry_SKRYT!$D$11</f>
        <v>0.01</v>
      </c>
      <c r="Q836" s="27">
        <f>VstupniParametry_SKRYT!$D$12</f>
        <v>0.01</v>
      </c>
      <c r="R836" s="27">
        <f>VstupniParametry_SKRYT!$D$13</f>
        <v>0.01</v>
      </c>
      <c r="S836" s="27">
        <f>VstupniParametry_SKRYT!$D$14</f>
        <v>0.01</v>
      </c>
      <c r="T836">
        <f t="shared" si="1631"/>
        <v>0</v>
      </c>
      <c r="U836">
        <f t="shared" si="1632"/>
        <v>0</v>
      </c>
      <c r="V836">
        <f t="shared" si="1633"/>
        <v>0</v>
      </c>
      <c r="W836">
        <f t="shared" si="1634"/>
        <v>0</v>
      </c>
      <c r="X836">
        <f t="shared" si="1635"/>
        <v>0</v>
      </c>
      <c r="Y836">
        <f t="shared" si="1636"/>
        <v>0</v>
      </c>
      <c r="Z836">
        <f t="shared" si="1637"/>
        <v>0</v>
      </c>
      <c r="AA836">
        <f t="shared" si="1638"/>
        <v>0</v>
      </c>
      <c r="AB836">
        <f t="shared" si="1639"/>
        <v>0</v>
      </c>
      <c r="AC836">
        <f t="shared" si="1640"/>
        <v>0</v>
      </c>
      <c r="AD836">
        <f t="shared" si="1641"/>
        <v>0</v>
      </c>
      <c r="AE836">
        <f t="shared" si="1642"/>
        <v>0</v>
      </c>
      <c r="AF836">
        <f t="shared" si="1643"/>
        <v>0</v>
      </c>
      <c r="AG836">
        <f t="shared" si="1644"/>
        <v>0</v>
      </c>
      <c r="AH836">
        <f t="shared" si="1645"/>
        <v>0</v>
      </c>
      <c r="AI836">
        <f t="shared" si="1646"/>
        <v>0</v>
      </c>
      <c r="AJ836">
        <f t="shared" si="1647"/>
        <v>0</v>
      </c>
      <c r="AK836">
        <f t="shared" si="1648"/>
        <v>0</v>
      </c>
      <c r="AL836">
        <f t="shared" si="1649"/>
        <v>0</v>
      </c>
      <c r="AM836">
        <f t="shared" si="1650"/>
        <v>0</v>
      </c>
      <c r="AN836">
        <f t="shared" si="1651"/>
        <v>0</v>
      </c>
      <c r="AO836">
        <f t="shared" si="1652"/>
        <v>0</v>
      </c>
      <c r="AP836">
        <f t="shared" si="1653"/>
        <v>0</v>
      </c>
      <c r="AQ836">
        <f t="shared" si="1654"/>
        <v>0</v>
      </c>
      <c r="AR836">
        <f t="shared" si="1655"/>
        <v>0</v>
      </c>
      <c r="AS836">
        <f t="shared" si="1656"/>
        <v>0</v>
      </c>
      <c r="AT836">
        <f t="shared" si="1512"/>
        <v>0</v>
      </c>
      <c r="AU836">
        <f t="shared" si="1657"/>
        <v>0</v>
      </c>
      <c r="AV836">
        <f t="shared" si="1658"/>
        <v>0</v>
      </c>
      <c r="AW836">
        <f t="shared" si="1513"/>
        <v>0</v>
      </c>
      <c r="AX836">
        <f t="shared" si="1659"/>
        <v>0</v>
      </c>
      <c r="AY836">
        <f t="shared" si="1660"/>
        <v>0</v>
      </c>
      <c r="AZ836">
        <f t="shared" si="1661"/>
        <v>0</v>
      </c>
      <c r="BA836">
        <f t="shared" si="1662"/>
        <v>0</v>
      </c>
      <c r="BB836">
        <f t="shared" si="1663"/>
        <v>0</v>
      </c>
      <c r="BC836">
        <f t="shared" si="1664"/>
        <v>0</v>
      </c>
      <c r="BD836">
        <f t="shared" si="1665"/>
        <v>0</v>
      </c>
      <c r="BE836">
        <f t="shared" si="1666"/>
        <v>0</v>
      </c>
      <c r="BF836">
        <f t="shared" si="1667"/>
        <v>0</v>
      </c>
      <c r="BG836">
        <f t="shared" si="1668"/>
        <v>0</v>
      </c>
      <c r="BH836">
        <f t="shared" si="1669"/>
        <v>0</v>
      </c>
      <c r="BI836">
        <f t="shared" si="1670"/>
        <v>0</v>
      </c>
      <c r="BJ836">
        <f t="shared" si="1671"/>
        <v>0</v>
      </c>
      <c r="BK836">
        <f t="shared" si="1672"/>
        <v>0</v>
      </c>
      <c r="BL836">
        <f t="shared" si="1673"/>
        <v>0</v>
      </c>
      <c r="BM836">
        <f t="shared" si="1674"/>
        <v>0</v>
      </c>
      <c r="BN836">
        <f t="shared" si="1675"/>
        <v>0</v>
      </c>
      <c r="BO836">
        <f t="shared" si="1676"/>
        <v>0</v>
      </c>
      <c r="BP836">
        <f t="shared" si="1677"/>
        <v>0</v>
      </c>
      <c r="BQ836">
        <f t="shared" si="1678"/>
        <v>0</v>
      </c>
      <c r="BR836">
        <f t="shared" si="1679"/>
        <v>0</v>
      </c>
      <c r="BS836">
        <f t="shared" si="1680"/>
        <v>0</v>
      </c>
      <c r="BT836">
        <f t="shared" si="1681"/>
        <v>0</v>
      </c>
      <c r="BU836">
        <f t="shared" si="1682"/>
        <v>0</v>
      </c>
      <c r="BV836">
        <f t="shared" si="1683"/>
        <v>0</v>
      </c>
      <c r="BW836">
        <f t="shared" si="1684"/>
        <v>0</v>
      </c>
      <c r="BX836">
        <f t="shared" si="1685"/>
        <v>0</v>
      </c>
      <c r="BY836">
        <f t="shared" si="1686"/>
        <v>0</v>
      </c>
      <c r="BZ836">
        <f t="shared" si="1687"/>
        <v>0</v>
      </c>
      <c r="CA836">
        <f t="shared" si="1688"/>
        <v>0</v>
      </c>
      <c r="CB836">
        <f t="shared" si="1689"/>
        <v>0</v>
      </c>
      <c r="CC836">
        <f t="shared" si="1690"/>
        <v>0</v>
      </c>
      <c r="CD836">
        <f t="shared" si="1691"/>
        <v>0</v>
      </c>
      <c r="CE836">
        <f t="shared" si="1692"/>
        <v>0</v>
      </c>
      <c r="CF836">
        <f t="shared" si="1693"/>
        <v>0</v>
      </c>
      <c r="CG836">
        <f t="shared" si="1694"/>
        <v>0</v>
      </c>
      <c r="CH836">
        <f t="shared" si="1695"/>
        <v>0</v>
      </c>
      <c r="CI836">
        <f t="shared" si="1696"/>
        <v>0</v>
      </c>
      <c r="CJ836">
        <f t="shared" si="1697"/>
        <v>0</v>
      </c>
      <c r="CK836">
        <f t="shared" si="1698"/>
        <v>0</v>
      </c>
      <c r="CL836" t="str">
        <f t="shared" si="1699"/>
        <v/>
      </c>
      <c r="CM836" t="str">
        <f t="shared" si="1700"/>
        <v/>
      </c>
      <c r="CN836" t="str">
        <f t="shared" si="1701"/>
        <v/>
      </c>
      <c r="CO836" t="str">
        <f t="shared" si="1702"/>
        <v/>
      </c>
      <c r="CP836" t="str">
        <f t="shared" si="1703"/>
        <v/>
      </c>
      <c r="CQ836" t="str">
        <f t="shared" si="1704"/>
        <v/>
      </c>
      <c r="CR836" t="str">
        <f t="shared" si="1705"/>
        <v/>
      </c>
      <c r="CS836" t="str">
        <f t="shared" si="1706"/>
        <v/>
      </c>
      <c r="CT836" t="str">
        <f t="shared" si="1707"/>
        <v/>
      </c>
      <c r="CU836" t="str">
        <f t="shared" si="1708"/>
        <v/>
      </c>
      <c r="CV836" t="str">
        <f t="shared" si="1709"/>
        <v/>
      </c>
      <c r="CW836" t="str">
        <f t="shared" si="1710"/>
        <v/>
      </c>
      <c r="CX836" t="str">
        <f t="shared" si="1711"/>
        <v/>
      </c>
      <c r="CY836" t="str">
        <f t="shared" si="1712"/>
        <v/>
      </c>
      <c r="CZ836" t="str">
        <f t="shared" si="1713"/>
        <v/>
      </c>
      <c r="DA836" t="str">
        <f t="shared" si="1714"/>
        <v/>
      </c>
      <c r="DB836" t="str">
        <f t="shared" si="1715"/>
        <v/>
      </c>
      <c r="DC836" t="str">
        <f t="shared" si="1716"/>
        <v/>
      </c>
      <c r="DD836" t="str">
        <f t="shared" si="1717"/>
        <v/>
      </c>
      <c r="DE836" t="str">
        <f t="shared" si="1718"/>
        <v/>
      </c>
      <c r="DF836" t="str">
        <f t="shared" si="1719"/>
        <v/>
      </c>
      <c r="DG836" t="str">
        <f t="shared" si="1720"/>
        <v/>
      </c>
      <c r="DH836" t="str">
        <f t="shared" si="1721"/>
        <v/>
      </c>
      <c r="DI836" t="str">
        <f t="shared" si="1722"/>
        <v/>
      </c>
      <c r="DJ836" t="str">
        <f t="shared" si="1723"/>
        <v/>
      </c>
      <c r="DK836" t="str">
        <f t="shared" si="1724"/>
        <v/>
      </c>
      <c r="DL836" t="str">
        <f t="shared" si="1725"/>
        <v/>
      </c>
      <c r="DM836" t="str">
        <f t="shared" si="1726"/>
        <v/>
      </c>
      <c r="DN836" t="str">
        <f t="shared" si="1727"/>
        <v/>
      </c>
      <c r="DO836" t="str">
        <f t="shared" si="1728"/>
        <v/>
      </c>
      <c r="DP836" t="str">
        <f t="shared" si="1729"/>
        <v/>
      </c>
      <c r="DQ836" t="str">
        <f t="shared" si="1730"/>
        <v/>
      </c>
      <c r="DR836" t="str">
        <f t="shared" si="1731"/>
        <v/>
      </c>
      <c r="DS836" t="str">
        <f t="shared" si="1732"/>
        <v/>
      </c>
      <c r="DT836" t="str">
        <f t="shared" si="1733"/>
        <v/>
      </c>
      <c r="DU836">
        <f t="shared" si="1734"/>
        <v>0</v>
      </c>
      <c r="DV836">
        <f t="shared" si="1735"/>
        <v>0</v>
      </c>
      <c r="DW836">
        <f t="shared" si="1736"/>
        <v>0</v>
      </c>
      <c r="DX836" t="str">
        <f t="shared" si="1737"/>
        <v/>
      </c>
      <c r="DY836" t="str">
        <f t="shared" si="1738"/>
        <v/>
      </c>
      <c r="DZ836" t="str">
        <f t="shared" si="1739"/>
        <v/>
      </c>
      <c r="EA836" s="5">
        <f t="shared" si="1740"/>
        <v>0</v>
      </c>
      <c r="EB836" s="3">
        <f t="shared" si="1741"/>
        <v>0</v>
      </c>
    </row>
    <row r="837" spans="2:132" x14ac:dyDescent="0.2">
      <c r="B837" s="25">
        <v>832</v>
      </c>
      <c r="C837" s="26">
        <f>Zisk!D851</f>
        <v>0</v>
      </c>
      <c r="D837">
        <f>Zisk!E851</f>
        <v>0</v>
      </c>
      <c r="E837" s="66" t="str">
        <f t="shared" si="1628"/>
        <v/>
      </c>
      <c r="F837" t="str">
        <f t="shared" si="1629"/>
        <v/>
      </c>
      <c r="G837" s="66" t="str">
        <f t="shared" si="1630"/>
        <v/>
      </c>
      <c r="H837" s="25"/>
      <c r="I837" s="25"/>
      <c r="J837">
        <f>VstupniParametry_SKRYT!$D$5</f>
        <v>0.02</v>
      </c>
      <c r="K837">
        <f>VstupniParametry_SKRYT!$D$6</f>
        <v>0.06</v>
      </c>
      <c r="L837">
        <f>VstupniParametry_SKRYT!$D$7</f>
        <v>0.06</v>
      </c>
      <c r="M837">
        <f>VstupniParametry_SKRYT!$D$8</f>
        <v>0.06</v>
      </c>
      <c r="N837">
        <f>VstupniParametry_SKRYT!$D$9</f>
        <v>1.7999999999999999E-2</v>
      </c>
      <c r="O837" s="27">
        <f>VstupniParametry_SKRYT!$D$10</f>
        <v>0.01</v>
      </c>
      <c r="P837" s="27">
        <f>VstupniParametry_SKRYT!$D$11</f>
        <v>0.01</v>
      </c>
      <c r="Q837" s="27">
        <f>VstupniParametry_SKRYT!$D$12</f>
        <v>0.01</v>
      </c>
      <c r="R837" s="27">
        <f>VstupniParametry_SKRYT!$D$13</f>
        <v>0.01</v>
      </c>
      <c r="S837" s="27">
        <f>VstupniParametry_SKRYT!$D$14</f>
        <v>0.01</v>
      </c>
      <c r="T837">
        <f t="shared" si="1631"/>
        <v>0</v>
      </c>
      <c r="U837">
        <f t="shared" si="1632"/>
        <v>0</v>
      </c>
      <c r="V837">
        <f t="shared" si="1633"/>
        <v>0</v>
      </c>
      <c r="W837">
        <f t="shared" si="1634"/>
        <v>0</v>
      </c>
      <c r="X837">
        <f t="shared" si="1635"/>
        <v>0</v>
      </c>
      <c r="Y837">
        <f t="shared" si="1636"/>
        <v>0</v>
      </c>
      <c r="Z837">
        <f t="shared" si="1637"/>
        <v>0</v>
      </c>
      <c r="AA837">
        <f t="shared" si="1638"/>
        <v>0</v>
      </c>
      <c r="AB837">
        <f t="shared" si="1639"/>
        <v>0</v>
      </c>
      <c r="AC837">
        <f t="shared" si="1640"/>
        <v>0</v>
      </c>
      <c r="AD837">
        <f t="shared" si="1641"/>
        <v>0</v>
      </c>
      <c r="AE837">
        <f t="shared" si="1642"/>
        <v>0</v>
      </c>
      <c r="AF837">
        <f t="shared" si="1643"/>
        <v>0</v>
      </c>
      <c r="AG837">
        <f t="shared" si="1644"/>
        <v>0</v>
      </c>
      <c r="AH837">
        <f t="shared" si="1645"/>
        <v>0</v>
      </c>
      <c r="AI837">
        <f t="shared" si="1646"/>
        <v>0</v>
      </c>
      <c r="AJ837">
        <f t="shared" si="1647"/>
        <v>0</v>
      </c>
      <c r="AK837">
        <f t="shared" si="1648"/>
        <v>0</v>
      </c>
      <c r="AL837">
        <f t="shared" si="1649"/>
        <v>0</v>
      </c>
      <c r="AM837">
        <f t="shared" si="1650"/>
        <v>0</v>
      </c>
      <c r="AN837">
        <f t="shared" si="1651"/>
        <v>0</v>
      </c>
      <c r="AO837">
        <f t="shared" si="1652"/>
        <v>0</v>
      </c>
      <c r="AP837">
        <f t="shared" si="1653"/>
        <v>0</v>
      </c>
      <c r="AQ837">
        <f t="shared" si="1654"/>
        <v>0</v>
      </c>
      <c r="AR837">
        <f t="shared" si="1655"/>
        <v>0</v>
      </c>
      <c r="AS837">
        <f t="shared" si="1656"/>
        <v>0</v>
      </c>
      <c r="AT837">
        <f t="shared" si="1512"/>
        <v>0</v>
      </c>
      <c r="AU837">
        <f t="shared" si="1657"/>
        <v>0</v>
      </c>
      <c r="AV837">
        <f t="shared" si="1658"/>
        <v>0</v>
      </c>
      <c r="AW837">
        <f t="shared" si="1513"/>
        <v>0</v>
      </c>
      <c r="AX837">
        <f t="shared" si="1659"/>
        <v>0</v>
      </c>
      <c r="AY837">
        <f t="shared" si="1660"/>
        <v>0</v>
      </c>
      <c r="AZ837">
        <f t="shared" si="1661"/>
        <v>0</v>
      </c>
      <c r="BA837">
        <f t="shared" si="1662"/>
        <v>0</v>
      </c>
      <c r="BB837">
        <f t="shared" si="1663"/>
        <v>0</v>
      </c>
      <c r="BC837">
        <f t="shared" si="1664"/>
        <v>0</v>
      </c>
      <c r="BD837">
        <f t="shared" si="1665"/>
        <v>0</v>
      </c>
      <c r="BE837">
        <f t="shared" si="1666"/>
        <v>0</v>
      </c>
      <c r="BF837">
        <f t="shared" si="1667"/>
        <v>0</v>
      </c>
      <c r="BG837">
        <f t="shared" si="1668"/>
        <v>0</v>
      </c>
      <c r="BH837">
        <f t="shared" si="1669"/>
        <v>0</v>
      </c>
      <c r="BI837">
        <f t="shared" si="1670"/>
        <v>0</v>
      </c>
      <c r="BJ837">
        <f t="shared" si="1671"/>
        <v>0</v>
      </c>
      <c r="BK837">
        <f t="shared" si="1672"/>
        <v>0</v>
      </c>
      <c r="BL837">
        <f t="shared" si="1673"/>
        <v>0</v>
      </c>
      <c r="BM837">
        <f t="shared" si="1674"/>
        <v>0</v>
      </c>
      <c r="BN837">
        <f t="shared" si="1675"/>
        <v>0</v>
      </c>
      <c r="BO837">
        <f t="shared" si="1676"/>
        <v>0</v>
      </c>
      <c r="BP837">
        <f t="shared" si="1677"/>
        <v>0</v>
      </c>
      <c r="BQ837">
        <f t="shared" si="1678"/>
        <v>0</v>
      </c>
      <c r="BR837">
        <f t="shared" si="1679"/>
        <v>0</v>
      </c>
      <c r="BS837">
        <f t="shared" si="1680"/>
        <v>0</v>
      </c>
      <c r="BT837">
        <f t="shared" si="1681"/>
        <v>0</v>
      </c>
      <c r="BU837">
        <f t="shared" si="1682"/>
        <v>0</v>
      </c>
      <c r="BV837">
        <f t="shared" si="1683"/>
        <v>0</v>
      </c>
      <c r="BW837">
        <f t="shared" si="1684"/>
        <v>0</v>
      </c>
      <c r="BX837">
        <f t="shared" si="1685"/>
        <v>0</v>
      </c>
      <c r="BY837">
        <f t="shared" si="1686"/>
        <v>0</v>
      </c>
      <c r="BZ837">
        <f t="shared" si="1687"/>
        <v>0</v>
      </c>
      <c r="CA837">
        <f t="shared" si="1688"/>
        <v>0</v>
      </c>
      <c r="CB837">
        <f t="shared" si="1689"/>
        <v>0</v>
      </c>
      <c r="CC837">
        <f t="shared" si="1690"/>
        <v>0</v>
      </c>
      <c r="CD837">
        <f t="shared" si="1691"/>
        <v>0</v>
      </c>
      <c r="CE837">
        <f t="shared" si="1692"/>
        <v>0</v>
      </c>
      <c r="CF837">
        <f t="shared" si="1693"/>
        <v>0</v>
      </c>
      <c r="CG837">
        <f t="shared" si="1694"/>
        <v>0</v>
      </c>
      <c r="CH837">
        <f t="shared" si="1695"/>
        <v>0</v>
      </c>
      <c r="CI837">
        <f t="shared" si="1696"/>
        <v>0</v>
      </c>
      <c r="CJ837">
        <f t="shared" si="1697"/>
        <v>0</v>
      </c>
      <c r="CK837">
        <f t="shared" si="1698"/>
        <v>0</v>
      </c>
      <c r="CL837" t="str">
        <f t="shared" si="1699"/>
        <v/>
      </c>
      <c r="CM837" t="str">
        <f t="shared" si="1700"/>
        <v/>
      </c>
      <c r="CN837" t="str">
        <f t="shared" si="1701"/>
        <v/>
      </c>
      <c r="CO837" t="str">
        <f t="shared" si="1702"/>
        <v/>
      </c>
      <c r="CP837" t="str">
        <f t="shared" si="1703"/>
        <v/>
      </c>
      <c r="CQ837" t="str">
        <f t="shared" si="1704"/>
        <v/>
      </c>
      <c r="CR837" t="str">
        <f t="shared" si="1705"/>
        <v/>
      </c>
      <c r="CS837" t="str">
        <f t="shared" si="1706"/>
        <v/>
      </c>
      <c r="CT837" t="str">
        <f t="shared" si="1707"/>
        <v/>
      </c>
      <c r="CU837" t="str">
        <f t="shared" si="1708"/>
        <v/>
      </c>
      <c r="CV837" t="str">
        <f t="shared" si="1709"/>
        <v/>
      </c>
      <c r="CW837" t="str">
        <f t="shared" si="1710"/>
        <v/>
      </c>
      <c r="CX837" t="str">
        <f t="shared" si="1711"/>
        <v/>
      </c>
      <c r="CY837" t="str">
        <f t="shared" si="1712"/>
        <v/>
      </c>
      <c r="CZ837" t="str">
        <f t="shared" si="1713"/>
        <v/>
      </c>
      <c r="DA837" t="str">
        <f t="shared" si="1714"/>
        <v/>
      </c>
      <c r="DB837" t="str">
        <f t="shared" si="1715"/>
        <v/>
      </c>
      <c r="DC837" t="str">
        <f t="shared" si="1716"/>
        <v/>
      </c>
      <c r="DD837" t="str">
        <f t="shared" si="1717"/>
        <v/>
      </c>
      <c r="DE837" t="str">
        <f t="shared" si="1718"/>
        <v/>
      </c>
      <c r="DF837" t="str">
        <f t="shared" si="1719"/>
        <v/>
      </c>
      <c r="DG837" t="str">
        <f t="shared" si="1720"/>
        <v/>
      </c>
      <c r="DH837" t="str">
        <f t="shared" si="1721"/>
        <v/>
      </c>
      <c r="DI837" t="str">
        <f t="shared" si="1722"/>
        <v/>
      </c>
      <c r="DJ837" t="str">
        <f t="shared" si="1723"/>
        <v/>
      </c>
      <c r="DK837" t="str">
        <f t="shared" si="1724"/>
        <v/>
      </c>
      <c r="DL837" t="str">
        <f t="shared" si="1725"/>
        <v/>
      </c>
      <c r="DM837" t="str">
        <f t="shared" si="1726"/>
        <v/>
      </c>
      <c r="DN837" t="str">
        <f t="shared" si="1727"/>
        <v/>
      </c>
      <c r="DO837" t="str">
        <f t="shared" si="1728"/>
        <v/>
      </c>
      <c r="DP837" t="str">
        <f t="shared" si="1729"/>
        <v/>
      </c>
      <c r="DQ837" t="str">
        <f t="shared" si="1730"/>
        <v/>
      </c>
      <c r="DR837" t="str">
        <f t="shared" si="1731"/>
        <v/>
      </c>
      <c r="DS837" t="str">
        <f t="shared" si="1732"/>
        <v/>
      </c>
      <c r="DT837" t="str">
        <f t="shared" si="1733"/>
        <v/>
      </c>
      <c r="DU837">
        <f t="shared" si="1734"/>
        <v>0</v>
      </c>
      <c r="DV837">
        <f t="shared" si="1735"/>
        <v>0</v>
      </c>
      <c r="DW837">
        <f t="shared" si="1736"/>
        <v>0</v>
      </c>
      <c r="DX837" t="str">
        <f t="shared" si="1737"/>
        <v/>
      </c>
      <c r="DY837" t="str">
        <f t="shared" si="1738"/>
        <v/>
      </c>
      <c r="DZ837" t="str">
        <f t="shared" si="1739"/>
        <v/>
      </c>
      <c r="EA837" s="5">
        <f t="shared" si="1740"/>
        <v>0</v>
      </c>
      <c r="EB837" s="3">
        <f t="shared" si="1741"/>
        <v>0</v>
      </c>
    </row>
    <row r="838" spans="2:132" x14ac:dyDescent="0.2">
      <c r="B838">
        <v>833</v>
      </c>
      <c r="C838" s="3">
        <f>Zisk!D852</f>
        <v>0</v>
      </c>
      <c r="D838">
        <f>Zisk!E852</f>
        <v>0</v>
      </c>
      <c r="E838" s="66" t="str">
        <f t="shared" si="1628"/>
        <v/>
      </c>
      <c r="F838" t="str">
        <f t="shared" si="1629"/>
        <v/>
      </c>
      <c r="G838" s="66" t="str">
        <f t="shared" si="1630"/>
        <v/>
      </c>
      <c r="J838">
        <f>VstupniParametry_SKRYT!$D$5</f>
        <v>0.02</v>
      </c>
      <c r="K838">
        <f>VstupniParametry_SKRYT!$D$6</f>
        <v>0.06</v>
      </c>
      <c r="L838">
        <f>VstupniParametry_SKRYT!$D$7</f>
        <v>0.06</v>
      </c>
      <c r="M838">
        <f>VstupniParametry_SKRYT!$D$8</f>
        <v>0.06</v>
      </c>
      <c r="N838">
        <f>VstupniParametry_SKRYT!$D$9</f>
        <v>1.7999999999999999E-2</v>
      </c>
      <c r="O838" s="27">
        <f>VstupniParametry_SKRYT!$D$10</f>
        <v>0.01</v>
      </c>
      <c r="P838" s="27">
        <f>VstupniParametry_SKRYT!$D$11</f>
        <v>0.01</v>
      </c>
      <c r="Q838" s="27">
        <f>VstupniParametry_SKRYT!$D$12</f>
        <v>0.01</v>
      </c>
      <c r="R838" s="27">
        <f>VstupniParametry_SKRYT!$D$13</f>
        <v>0.01</v>
      </c>
      <c r="S838" s="27">
        <f>VstupniParametry_SKRYT!$D$14</f>
        <v>0.01</v>
      </c>
      <c r="T838">
        <f t="shared" si="1631"/>
        <v>0</v>
      </c>
      <c r="U838">
        <f t="shared" si="1632"/>
        <v>0</v>
      </c>
      <c r="V838">
        <f t="shared" si="1633"/>
        <v>0</v>
      </c>
      <c r="W838">
        <f t="shared" si="1634"/>
        <v>0</v>
      </c>
      <c r="X838">
        <f t="shared" si="1635"/>
        <v>0</v>
      </c>
      <c r="Y838">
        <f t="shared" si="1636"/>
        <v>0</v>
      </c>
      <c r="Z838">
        <f t="shared" si="1637"/>
        <v>0</v>
      </c>
      <c r="AA838">
        <f t="shared" si="1638"/>
        <v>0</v>
      </c>
      <c r="AB838">
        <f t="shared" si="1639"/>
        <v>0</v>
      </c>
      <c r="AC838">
        <f t="shared" si="1640"/>
        <v>0</v>
      </c>
      <c r="AD838">
        <f t="shared" si="1641"/>
        <v>0</v>
      </c>
      <c r="AE838">
        <f t="shared" si="1642"/>
        <v>0</v>
      </c>
      <c r="AF838">
        <f t="shared" si="1643"/>
        <v>0</v>
      </c>
      <c r="AG838">
        <f t="shared" si="1644"/>
        <v>0</v>
      </c>
      <c r="AH838">
        <f t="shared" si="1645"/>
        <v>0</v>
      </c>
      <c r="AI838">
        <f t="shared" si="1646"/>
        <v>0</v>
      </c>
      <c r="AJ838">
        <f t="shared" si="1647"/>
        <v>0</v>
      </c>
      <c r="AK838">
        <f t="shared" si="1648"/>
        <v>0</v>
      </c>
      <c r="AL838">
        <f t="shared" si="1649"/>
        <v>0</v>
      </c>
      <c r="AM838">
        <f t="shared" si="1650"/>
        <v>0</v>
      </c>
      <c r="AN838">
        <f t="shared" si="1651"/>
        <v>0</v>
      </c>
      <c r="AO838">
        <f t="shared" si="1652"/>
        <v>0</v>
      </c>
      <c r="AP838">
        <f t="shared" si="1653"/>
        <v>0</v>
      </c>
      <c r="AQ838">
        <f t="shared" si="1654"/>
        <v>0</v>
      </c>
      <c r="AR838">
        <f t="shared" si="1655"/>
        <v>0</v>
      </c>
      <c r="AS838">
        <f t="shared" si="1656"/>
        <v>0</v>
      </c>
      <c r="AT838">
        <f t="shared" si="1512"/>
        <v>0</v>
      </c>
      <c r="AU838">
        <f t="shared" si="1657"/>
        <v>0</v>
      </c>
      <c r="AV838">
        <f t="shared" si="1658"/>
        <v>0</v>
      </c>
      <c r="AW838">
        <f t="shared" si="1513"/>
        <v>0</v>
      </c>
      <c r="AX838">
        <f t="shared" si="1659"/>
        <v>0</v>
      </c>
      <c r="AY838">
        <f t="shared" si="1660"/>
        <v>0</v>
      </c>
      <c r="AZ838">
        <f t="shared" si="1661"/>
        <v>0</v>
      </c>
      <c r="BA838">
        <f t="shared" si="1662"/>
        <v>0</v>
      </c>
      <c r="BB838">
        <f t="shared" si="1663"/>
        <v>0</v>
      </c>
      <c r="BC838">
        <f t="shared" si="1664"/>
        <v>0</v>
      </c>
      <c r="BD838">
        <f t="shared" si="1665"/>
        <v>0</v>
      </c>
      <c r="BE838">
        <f t="shared" si="1666"/>
        <v>0</v>
      </c>
      <c r="BF838">
        <f t="shared" si="1667"/>
        <v>0</v>
      </c>
      <c r="BG838">
        <f t="shared" si="1668"/>
        <v>0</v>
      </c>
      <c r="BH838">
        <f t="shared" si="1669"/>
        <v>0</v>
      </c>
      <c r="BI838">
        <f t="shared" si="1670"/>
        <v>0</v>
      </c>
      <c r="BJ838">
        <f t="shared" si="1671"/>
        <v>0</v>
      </c>
      <c r="BK838">
        <f t="shared" si="1672"/>
        <v>0</v>
      </c>
      <c r="BL838">
        <f t="shared" si="1673"/>
        <v>0</v>
      </c>
      <c r="BM838">
        <f t="shared" si="1674"/>
        <v>0</v>
      </c>
      <c r="BN838">
        <f t="shared" si="1675"/>
        <v>0</v>
      </c>
      <c r="BO838">
        <f t="shared" si="1676"/>
        <v>0</v>
      </c>
      <c r="BP838">
        <f t="shared" si="1677"/>
        <v>0</v>
      </c>
      <c r="BQ838">
        <f t="shared" si="1678"/>
        <v>0</v>
      </c>
      <c r="BR838">
        <f t="shared" si="1679"/>
        <v>0</v>
      </c>
      <c r="BS838">
        <f t="shared" si="1680"/>
        <v>0</v>
      </c>
      <c r="BT838">
        <f t="shared" si="1681"/>
        <v>0</v>
      </c>
      <c r="BU838">
        <f t="shared" si="1682"/>
        <v>0</v>
      </c>
      <c r="BV838">
        <f t="shared" si="1683"/>
        <v>0</v>
      </c>
      <c r="BW838">
        <f t="shared" si="1684"/>
        <v>0</v>
      </c>
      <c r="BX838">
        <f t="shared" si="1685"/>
        <v>0</v>
      </c>
      <c r="BY838">
        <f t="shared" si="1686"/>
        <v>0</v>
      </c>
      <c r="BZ838">
        <f t="shared" si="1687"/>
        <v>0</v>
      </c>
      <c r="CA838">
        <f t="shared" si="1688"/>
        <v>0</v>
      </c>
      <c r="CB838">
        <f t="shared" si="1689"/>
        <v>0</v>
      </c>
      <c r="CC838">
        <f t="shared" si="1690"/>
        <v>0</v>
      </c>
      <c r="CD838">
        <f t="shared" si="1691"/>
        <v>0</v>
      </c>
      <c r="CE838">
        <f t="shared" si="1692"/>
        <v>0</v>
      </c>
      <c r="CF838">
        <f t="shared" si="1693"/>
        <v>0</v>
      </c>
      <c r="CG838">
        <f t="shared" si="1694"/>
        <v>0</v>
      </c>
      <c r="CH838">
        <f t="shared" si="1695"/>
        <v>0</v>
      </c>
      <c r="CI838">
        <f t="shared" si="1696"/>
        <v>0</v>
      </c>
      <c r="CJ838">
        <f t="shared" si="1697"/>
        <v>0</v>
      </c>
      <c r="CK838">
        <f t="shared" si="1698"/>
        <v>0</v>
      </c>
      <c r="CL838" t="str">
        <f t="shared" si="1699"/>
        <v/>
      </c>
      <c r="CM838" t="str">
        <f t="shared" si="1700"/>
        <v/>
      </c>
      <c r="CN838" t="str">
        <f t="shared" si="1701"/>
        <v/>
      </c>
      <c r="CO838" t="str">
        <f t="shared" si="1702"/>
        <v/>
      </c>
      <c r="CP838" t="str">
        <f t="shared" si="1703"/>
        <v/>
      </c>
      <c r="CQ838" t="str">
        <f t="shared" si="1704"/>
        <v/>
      </c>
      <c r="CR838" t="str">
        <f t="shared" si="1705"/>
        <v/>
      </c>
      <c r="CS838" t="str">
        <f t="shared" si="1706"/>
        <v/>
      </c>
      <c r="CT838" t="str">
        <f t="shared" si="1707"/>
        <v/>
      </c>
      <c r="CU838" t="str">
        <f t="shared" si="1708"/>
        <v/>
      </c>
      <c r="CV838" t="str">
        <f t="shared" si="1709"/>
        <v/>
      </c>
      <c r="CW838" t="str">
        <f t="shared" si="1710"/>
        <v/>
      </c>
      <c r="CX838" t="str">
        <f t="shared" si="1711"/>
        <v/>
      </c>
      <c r="CY838" t="str">
        <f t="shared" si="1712"/>
        <v/>
      </c>
      <c r="CZ838" t="str">
        <f t="shared" si="1713"/>
        <v/>
      </c>
      <c r="DA838" t="str">
        <f t="shared" si="1714"/>
        <v/>
      </c>
      <c r="DB838" t="str">
        <f t="shared" si="1715"/>
        <v/>
      </c>
      <c r="DC838" t="str">
        <f t="shared" si="1716"/>
        <v/>
      </c>
      <c r="DD838" t="str">
        <f t="shared" si="1717"/>
        <v/>
      </c>
      <c r="DE838" t="str">
        <f t="shared" si="1718"/>
        <v/>
      </c>
      <c r="DF838" t="str">
        <f t="shared" si="1719"/>
        <v/>
      </c>
      <c r="DG838" t="str">
        <f t="shared" si="1720"/>
        <v/>
      </c>
      <c r="DH838" t="str">
        <f t="shared" si="1721"/>
        <v/>
      </c>
      <c r="DI838" t="str">
        <f t="shared" si="1722"/>
        <v/>
      </c>
      <c r="DJ838" t="str">
        <f t="shared" si="1723"/>
        <v/>
      </c>
      <c r="DK838" t="str">
        <f t="shared" si="1724"/>
        <v/>
      </c>
      <c r="DL838" t="str">
        <f t="shared" si="1725"/>
        <v/>
      </c>
      <c r="DM838" t="str">
        <f t="shared" si="1726"/>
        <v/>
      </c>
      <c r="DN838" t="str">
        <f t="shared" si="1727"/>
        <v/>
      </c>
      <c r="DO838" t="str">
        <f t="shared" si="1728"/>
        <v/>
      </c>
      <c r="DP838" t="str">
        <f t="shared" si="1729"/>
        <v/>
      </c>
      <c r="DQ838" t="str">
        <f t="shared" si="1730"/>
        <v/>
      </c>
      <c r="DR838" t="str">
        <f t="shared" si="1731"/>
        <v/>
      </c>
      <c r="DS838" t="str">
        <f t="shared" si="1732"/>
        <v/>
      </c>
      <c r="DT838" t="str">
        <f t="shared" si="1733"/>
        <v/>
      </c>
      <c r="DU838">
        <f t="shared" si="1734"/>
        <v>0</v>
      </c>
      <c r="DV838">
        <f t="shared" si="1735"/>
        <v>0</v>
      </c>
      <c r="DW838">
        <f t="shared" si="1736"/>
        <v>0</v>
      </c>
      <c r="DX838" t="str">
        <f t="shared" si="1737"/>
        <v/>
      </c>
      <c r="DY838" t="str">
        <f t="shared" si="1738"/>
        <v/>
      </c>
      <c r="DZ838" t="str">
        <f t="shared" si="1739"/>
        <v/>
      </c>
      <c r="EA838" s="5">
        <f t="shared" si="1740"/>
        <v>0</v>
      </c>
      <c r="EB838" s="3">
        <f t="shared" si="1741"/>
        <v>0</v>
      </c>
    </row>
    <row r="839" spans="2:132" x14ac:dyDescent="0.2">
      <c r="B839" s="25">
        <v>834</v>
      </c>
      <c r="C839" s="26">
        <f>Zisk!D853</f>
        <v>0</v>
      </c>
      <c r="D839">
        <f>Zisk!E853</f>
        <v>0</v>
      </c>
      <c r="E839" s="66" t="str">
        <f t="shared" si="1628"/>
        <v/>
      </c>
      <c r="F839" t="str">
        <f t="shared" si="1629"/>
        <v/>
      </c>
      <c r="G839" s="66" t="str">
        <f t="shared" si="1630"/>
        <v/>
      </c>
      <c r="H839" s="25"/>
      <c r="I839" s="25"/>
      <c r="J839">
        <f>VstupniParametry_SKRYT!$D$5</f>
        <v>0.02</v>
      </c>
      <c r="K839">
        <f>VstupniParametry_SKRYT!$D$6</f>
        <v>0.06</v>
      </c>
      <c r="L839">
        <f>VstupniParametry_SKRYT!$D$7</f>
        <v>0.06</v>
      </c>
      <c r="M839">
        <f>VstupniParametry_SKRYT!$D$8</f>
        <v>0.06</v>
      </c>
      <c r="N839">
        <f>VstupniParametry_SKRYT!$D$9</f>
        <v>1.7999999999999999E-2</v>
      </c>
      <c r="O839" s="27">
        <f>VstupniParametry_SKRYT!$D$10</f>
        <v>0.01</v>
      </c>
      <c r="P839" s="27">
        <f>VstupniParametry_SKRYT!$D$11</f>
        <v>0.01</v>
      </c>
      <c r="Q839" s="27">
        <f>VstupniParametry_SKRYT!$D$12</f>
        <v>0.01</v>
      </c>
      <c r="R839" s="27">
        <f>VstupniParametry_SKRYT!$D$13</f>
        <v>0.01</v>
      </c>
      <c r="S839" s="27">
        <f>VstupniParametry_SKRYT!$D$14</f>
        <v>0.01</v>
      </c>
      <c r="T839">
        <f t="shared" si="1631"/>
        <v>0</v>
      </c>
      <c r="U839">
        <f t="shared" si="1632"/>
        <v>0</v>
      </c>
      <c r="V839">
        <f t="shared" si="1633"/>
        <v>0</v>
      </c>
      <c r="W839">
        <f t="shared" si="1634"/>
        <v>0</v>
      </c>
      <c r="X839">
        <f t="shared" si="1635"/>
        <v>0</v>
      </c>
      <c r="Y839">
        <f t="shared" si="1636"/>
        <v>0</v>
      </c>
      <c r="Z839">
        <f t="shared" si="1637"/>
        <v>0</v>
      </c>
      <c r="AA839">
        <f t="shared" si="1638"/>
        <v>0</v>
      </c>
      <c r="AB839">
        <f t="shared" si="1639"/>
        <v>0</v>
      </c>
      <c r="AC839">
        <f t="shared" si="1640"/>
        <v>0</v>
      </c>
      <c r="AD839">
        <f t="shared" si="1641"/>
        <v>0</v>
      </c>
      <c r="AE839">
        <f t="shared" si="1642"/>
        <v>0</v>
      </c>
      <c r="AF839">
        <f t="shared" si="1643"/>
        <v>0</v>
      </c>
      <c r="AG839">
        <f t="shared" si="1644"/>
        <v>0</v>
      </c>
      <c r="AH839">
        <f t="shared" si="1645"/>
        <v>0</v>
      </c>
      <c r="AI839">
        <f t="shared" si="1646"/>
        <v>0</v>
      </c>
      <c r="AJ839">
        <f t="shared" si="1647"/>
        <v>0</v>
      </c>
      <c r="AK839">
        <f t="shared" si="1648"/>
        <v>0</v>
      </c>
      <c r="AL839">
        <f t="shared" si="1649"/>
        <v>0</v>
      </c>
      <c r="AM839">
        <f t="shared" si="1650"/>
        <v>0</v>
      </c>
      <c r="AN839">
        <f t="shared" si="1651"/>
        <v>0</v>
      </c>
      <c r="AO839">
        <f t="shared" si="1652"/>
        <v>0</v>
      </c>
      <c r="AP839">
        <f t="shared" si="1653"/>
        <v>0</v>
      </c>
      <c r="AQ839">
        <f t="shared" si="1654"/>
        <v>0</v>
      </c>
      <c r="AR839">
        <f t="shared" si="1655"/>
        <v>0</v>
      </c>
      <c r="AS839">
        <f t="shared" si="1656"/>
        <v>0</v>
      </c>
      <c r="AT839">
        <f t="shared" ref="AT839:AT902" si="1742">IF($G839&lt;=AT$4,1,0)</f>
        <v>0</v>
      </c>
      <c r="AU839">
        <f t="shared" si="1657"/>
        <v>0</v>
      </c>
      <c r="AV839">
        <f t="shared" si="1658"/>
        <v>0</v>
      </c>
      <c r="AW839">
        <f t="shared" ref="AW839:AW902" si="1743">IF($G839&lt;=AW$4,1,0)</f>
        <v>0</v>
      </c>
      <c r="AX839">
        <f t="shared" si="1659"/>
        <v>0</v>
      </c>
      <c r="AY839">
        <f t="shared" si="1660"/>
        <v>0</v>
      </c>
      <c r="AZ839">
        <f t="shared" si="1661"/>
        <v>0</v>
      </c>
      <c r="BA839">
        <f t="shared" si="1662"/>
        <v>0</v>
      </c>
      <c r="BB839">
        <f t="shared" si="1663"/>
        <v>0</v>
      </c>
      <c r="BC839">
        <f t="shared" si="1664"/>
        <v>0</v>
      </c>
      <c r="BD839">
        <f t="shared" si="1665"/>
        <v>0</v>
      </c>
      <c r="BE839">
        <f t="shared" si="1666"/>
        <v>0</v>
      </c>
      <c r="BF839">
        <f t="shared" si="1667"/>
        <v>0</v>
      </c>
      <c r="BG839">
        <f t="shared" si="1668"/>
        <v>0</v>
      </c>
      <c r="BH839">
        <f t="shared" si="1669"/>
        <v>0</v>
      </c>
      <c r="BI839">
        <f t="shared" si="1670"/>
        <v>0</v>
      </c>
      <c r="BJ839">
        <f t="shared" si="1671"/>
        <v>0</v>
      </c>
      <c r="BK839">
        <f t="shared" si="1672"/>
        <v>0</v>
      </c>
      <c r="BL839">
        <f t="shared" si="1673"/>
        <v>0</v>
      </c>
      <c r="BM839">
        <f t="shared" si="1674"/>
        <v>0</v>
      </c>
      <c r="BN839">
        <f t="shared" si="1675"/>
        <v>0</v>
      </c>
      <c r="BO839">
        <f t="shared" si="1676"/>
        <v>0</v>
      </c>
      <c r="BP839">
        <f t="shared" si="1677"/>
        <v>0</v>
      </c>
      <c r="BQ839">
        <f t="shared" si="1678"/>
        <v>0</v>
      </c>
      <c r="BR839">
        <f t="shared" si="1679"/>
        <v>0</v>
      </c>
      <c r="BS839">
        <f t="shared" si="1680"/>
        <v>0</v>
      </c>
      <c r="BT839">
        <f t="shared" si="1681"/>
        <v>0</v>
      </c>
      <c r="BU839">
        <f t="shared" si="1682"/>
        <v>0</v>
      </c>
      <c r="BV839">
        <f t="shared" si="1683"/>
        <v>0</v>
      </c>
      <c r="BW839">
        <f t="shared" si="1684"/>
        <v>0</v>
      </c>
      <c r="BX839">
        <f t="shared" si="1685"/>
        <v>0</v>
      </c>
      <c r="BY839">
        <f t="shared" si="1686"/>
        <v>0</v>
      </c>
      <c r="BZ839">
        <f t="shared" si="1687"/>
        <v>0</v>
      </c>
      <c r="CA839">
        <f t="shared" si="1688"/>
        <v>0</v>
      </c>
      <c r="CB839">
        <f t="shared" si="1689"/>
        <v>0</v>
      </c>
      <c r="CC839">
        <f t="shared" si="1690"/>
        <v>0</v>
      </c>
      <c r="CD839">
        <f t="shared" si="1691"/>
        <v>0</v>
      </c>
      <c r="CE839">
        <f t="shared" si="1692"/>
        <v>0</v>
      </c>
      <c r="CF839">
        <f t="shared" si="1693"/>
        <v>0</v>
      </c>
      <c r="CG839">
        <f t="shared" si="1694"/>
        <v>0</v>
      </c>
      <c r="CH839">
        <f t="shared" si="1695"/>
        <v>0</v>
      </c>
      <c r="CI839">
        <f t="shared" si="1696"/>
        <v>0</v>
      </c>
      <c r="CJ839">
        <f t="shared" si="1697"/>
        <v>0</v>
      </c>
      <c r="CK839">
        <f t="shared" si="1698"/>
        <v>0</v>
      </c>
      <c r="CL839" t="str">
        <f t="shared" si="1699"/>
        <v/>
      </c>
      <c r="CM839" t="str">
        <f t="shared" si="1700"/>
        <v/>
      </c>
      <c r="CN839" t="str">
        <f t="shared" si="1701"/>
        <v/>
      </c>
      <c r="CO839" t="str">
        <f t="shared" si="1702"/>
        <v/>
      </c>
      <c r="CP839" t="str">
        <f t="shared" si="1703"/>
        <v/>
      </c>
      <c r="CQ839" t="str">
        <f t="shared" si="1704"/>
        <v/>
      </c>
      <c r="CR839" t="str">
        <f t="shared" si="1705"/>
        <v/>
      </c>
      <c r="CS839" t="str">
        <f t="shared" si="1706"/>
        <v/>
      </c>
      <c r="CT839" t="str">
        <f t="shared" si="1707"/>
        <v/>
      </c>
      <c r="CU839" t="str">
        <f t="shared" si="1708"/>
        <v/>
      </c>
      <c r="CV839" t="str">
        <f t="shared" si="1709"/>
        <v/>
      </c>
      <c r="CW839" t="str">
        <f t="shared" si="1710"/>
        <v/>
      </c>
      <c r="CX839" t="str">
        <f t="shared" si="1711"/>
        <v/>
      </c>
      <c r="CY839" t="str">
        <f t="shared" si="1712"/>
        <v/>
      </c>
      <c r="CZ839" t="str">
        <f t="shared" si="1713"/>
        <v/>
      </c>
      <c r="DA839" t="str">
        <f t="shared" si="1714"/>
        <v/>
      </c>
      <c r="DB839" t="str">
        <f t="shared" si="1715"/>
        <v/>
      </c>
      <c r="DC839" t="str">
        <f t="shared" si="1716"/>
        <v/>
      </c>
      <c r="DD839" t="str">
        <f t="shared" si="1717"/>
        <v/>
      </c>
      <c r="DE839" t="str">
        <f t="shared" si="1718"/>
        <v/>
      </c>
      <c r="DF839" t="str">
        <f t="shared" si="1719"/>
        <v/>
      </c>
      <c r="DG839" t="str">
        <f t="shared" si="1720"/>
        <v/>
      </c>
      <c r="DH839" t="str">
        <f t="shared" si="1721"/>
        <v/>
      </c>
      <c r="DI839" t="str">
        <f t="shared" si="1722"/>
        <v/>
      </c>
      <c r="DJ839" t="str">
        <f t="shared" si="1723"/>
        <v/>
      </c>
      <c r="DK839" t="str">
        <f t="shared" si="1724"/>
        <v/>
      </c>
      <c r="DL839" t="str">
        <f t="shared" si="1725"/>
        <v/>
      </c>
      <c r="DM839" t="str">
        <f t="shared" si="1726"/>
        <v/>
      </c>
      <c r="DN839" t="str">
        <f t="shared" si="1727"/>
        <v/>
      </c>
      <c r="DO839" t="str">
        <f t="shared" si="1728"/>
        <v/>
      </c>
      <c r="DP839" t="str">
        <f t="shared" si="1729"/>
        <v/>
      </c>
      <c r="DQ839" t="str">
        <f t="shared" si="1730"/>
        <v/>
      </c>
      <c r="DR839" t="str">
        <f t="shared" si="1731"/>
        <v/>
      </c>
      <c r="DS839" t="str">
        <f t="shared" si="1732"/>
        <v/>
      </c>
      <c r="DT839" t="str">
        <f t="shared" si="1733"/>
        <v/>
      </c>
      <c r="DU839">
        <f t="shared" si="1734"/>
        <v>0</v>
      </c>
      <c r="DV839">
        <f t="shared" si="1735"/>
        <v>0</v>
      </c>
      <c r="DW839">
        <f t="shared" si="1736"/>
        <v>0</v>
      </c>
      <c r="DX839" t="str">
        <f t="shared" si="1737"/>
        <v/>
      </c>
      <c r="DY839" t="str">
        <f t="shared" si="1738"/>
        <v/>
      </c>
      <c r="DZ839" t="str">
        <f t="shared" si="1739"/>
        <v/>
      </c>
      <c r="EA839" s="5">
        <f t="shared" si="1740"/>
        <v>0</v>
      </c>
      <c r="EB839" s="3">
        <f t="shared" si="1741"/>
        <v>0</v>
      </c>
    </row>
    <row r="840" spans="2:132" x14ac:dyDescent="0.2">
      <c r="B840">
        <v>835</v>
      </c>
      <c r="C840" s="3">
        <f>Zisk!D854</f>
        <v>0</v>
      </c>
      <c r="D840">
        <f>Zisk!E854</f>
        <v>0</v>
      </c>
      <c r="E840" s="66" t="str">
        <f t="shared" si="1628"/>
        <v/>
      </c>
      <c r="F840" t="str">
        <f t="shared" si="1629"/>
        <v/>
      </c>
      <c r="G840" s="66" t="str">
        <f t="shared" si="1630"/>
        <v/>
      </c>
      <c r="J840">
        <f>VstupniParametry_SKRYT!$D$5</f>
        <v>0.02</v>
      </c>
      <c r="K840">
        <f>VstupniParametry_SKRYT!$D$6</f>
        <v>0.06</v>
      </c>
      <c r="L840">
        <f>VstupniParametry_SKRYT!$D$7</f>
        <v>0.06</v>
      </c>
      <c r="M840">
        <f>VstupniParametry_SKRYT!$D$8</f>
        <v>0.06</v>
      </c>
      <c r="N840">
        <f>VstupniParametry_SKRYT!$D$9</f>
        <v>1.7999999999999999E-2</v>
      </c>
      <c r="O840" s="27">
        <f>VstupniParametry_SKRYT!$D$10</f>
        <v>0.01</v>
      </c>
      <c r="P840" s="27">
        <f>VstupniParametry_SKRYT!$D$11</f>
        <v>0.01</v>
      </c>
      <c r="Q840" s="27">
        <f>VstupniParametry_SKRYT!$D$12</f>
        <v>0.01</v>
      </c>
      <c r="R840" s="27">
        <f>VstupniParametry_SKRYT!$D$13</f>
        <v>0.01</v>
      </c>
      <c r="S840" s="27">
        <f>VstupniParametry_SKRYT!$D$14</f>
        <v>0.01</v>
      </c>
      <c r="T840">
        <f t="shared" si="1631"/>
        <v>0</v>
      </c>
      <c r="U840">
        <f t="shared" si="1632"/>
        <v>0</v>
      </c>
      <c r="V840">
        <f t="shared" si="1633"/>
        <v>0</v>
      </c>
      <c r="W840">
        <f t="shared" si="1634"/>
        <v>0</v>
      </c>
      <c r="X840">
        <f t="shared" si="1635"/>
        <v>0</v>
      </c>
      <c r="Y840">
        <f t="shared" si="1636"/>
        <v>0</v>
      </c>
      <c r="Z840">
        <f t="shared" si="1637"/>
        <v>0</v>
      </c>
      <c r="AA840">
        <f t="shared" si="1638"/>
        <v>0</v>
      </c>
      <c r="AB840">
        <f t="shared" si="1639"/>
        <v>0</v>
      </c>
      <c r="AC840">
        <f t="shared" si="1640"/>
        <v>0</v>
      </c>
      <c r="AD840">
        <f t="shared" si="1641"/>
        <v>0</v>
      </c>
      <c r="AE840">
        <f t="shared" si="1642"/>
        <v>0</v>
      </c>
      <c r="AF840">
        <f t="shared" si="1643"/>
        <v>0</v>
      </c>
      <c r="AG840">
        <f t="shared" si="1644"/>
        <v>0</v>
      </c>
      <c r="AH840">
        <f t="shared" si="1645"/>
        <v>0</v>
      </c>
      <c r="AI840">
        <f t="shared" si="1646"/>
        <v>0</v>
      </c>
      <c r="AJ840">
        <f t="shared" si="1647"/>
        <v>0</v>
      </c>
      <c r="AK840">
        <f t="shared" si="1648"/>
        <v>0</v>
      </c>
      <c r="AL840">
        <f t="shared" si="1649"/>
        <v>0</v>
      </c>
      <c r="AM840">
        <f t="shared" si="1650"/>
        <v>0</v>
      </c>
      <c r="AN840">
        <f t="shared" si="1651"/>
        <v>0</v>
      </c>
      <c r="AO840">
        <f t="shared" si="1652"/>
        <v>0</v>
      </c>
      <c r="AP840">
        <f t="shared" si="1653"/>
        <v>0</v>
      </c>
      <c r="AQ840">
        <f t="shared" si="1654"/>
        <v>0</v>
      </c>
      <c r="AR840">
        <f t="shared" si="1655"/>
        <v>0</v>
      </c>
      <c r="AS840">
        <f t="shared" si="1656"/>
        <v>0</v>
      </c>
      <c r="AT840">
        <f t="shared" si="1742"/>
        <v>0</v>
      </c>
      <c r="AU840">
        <f t="shared" si="1657"/>
        <v>0</v>
      </c>
      <c r="AV840">
        <f t="shared" si="1658"/>
        <v>0</v>
      </c>
      <c r="AW840">
        <f t="shared" si="1743"/>
        <v>0</v>
      </c>
      <c r="AX840">
        <f t="shared" si="1659"/>
        <v>0</v>
      </c>
      <c r="AY840">
        <f t="shared" si="1660"/>
        <v>0</v>
      </c>
      <c r="AZ840">
        <f t="shared" si="1661"/>
        <v>0</v>
      </c>
      <c r="BA840">
        <f t="shared" si="1662"/>
        <v>0</v>
      </c>
      <c r="BB840">
        <f t="shared" si="1663"/>
        <v>0</v>
      </c>
      <c r="BC840">
        <f t="shared" si="1664"/>
        <v>0</v>
      </c>
      <c r="BD840">
        <f t="shared" si="1665"/>
        <v>0</v>
      </c>
      <c r="BE840">
        <f t="shared" si="1666"/>
        <v>0</v>
      </c>
      <c r="BF840">
        <f t="shared" si="1667"/>
        <v>0</v>
      </c>
      <c r="BG840">
        <f t="shared" si="1668"/>
        <v>0</v>
      </c>
      <c r="BH840">
        <f t="shared" si="1669"/>
        <v>0</v>
      </c>
      <c r="BI840">
        <f t="shared" si="1670"/>
        <v>0</v>
      </c>
      <c r="BJ840">
        <f t="shared" si="1671"/>
        <v>0</v>
      </c>
      <c r="BK840">
        <f t="shared" si="1672"/>
        <v>0</v>
      </c>
      <c r="BL840">
        <f t="shared" si="1673"/>
        <v>0</v>
      </c>
      <c r="BM840">
        <f t="shared" si="1674"/>
        <v>0</v>
      </c>
      <c r="BN840">
        <f t="shared" si="1675"/>
        <v>0</v>
      </c>
      <c r="BO840">
        <f t="shared" si="1676"/>
        <v>0</v>
      </c>
      <c r="BP840">
        <f t="shared" si="1677"/>
        <v>0</v>
      </c>
      <c r="BQ840">
        <f t="shared" si="1678"/>
        <v>0</v>
      </c>
      <c r="BR840">
        <f t="shared" si="1679"/>
        <v>0</v>
      </c>
      <c r="BS840">
        <f t="shared" si="1680"/>
        <v>0</v>
      </c>
      <c r="BT840">
        <f t="shared" si="1681"/>
        <v>0</v>
      </c>
      <c r="BU840">
        <f t="shared" si="1682"/>
        <v>0</v>
      </c>
      <c r="BV840">
        <f t="shared" si="1683"/>
        <v>0</v>
      </c>
      <c r="BW840">
        <f t="shared" si="1684"/>
        <v>0</v>
      </c>
      <c r="BX840">
        <f t="shared" si="1685"/>
        <v>0</v>
      </c>
      <c r="BY840">
        <f t="shared" si="1686"/>
        <v>0</v>
      </c>
      <c r="BZ840">
        <f t="shared" si="1687"/>
        <v>0</v>
      </c>
      <c r="CA840">
        <f t="shared" si="1688"/>
        <v>0</v>
      </c>
      <c r="CB840">
        <f t="shared" si="1689"/>
        <v>0</v>
      </c>
      <c r="CC840">
        <f t="shared" si="1690"/>
        <v>0</v>
      </c>
      <c r="CD840">
        <f t="shared" si="1691"/>
        <v>0</v>
      </c>
      <c r="CE840">
        <f t="shared" si="1692"/>
        <v>0</v>
      </c>
      <c r="CF840">
        <f t="shared" si="1693"/>
        <v>0</v>
      </c>
      <c r="CG840">
        <f t="shared" si="1694"/>
        <v>0</v>
      </c>
      <c r="CH840">
        <f t="shared" si="1695"/>
        <v>0</v>
      </c>
      <c r="CI840">
        <f t="shared" si="1696"/>
        <v>0</v>
      </c>
      <c r="CJ840">
        <f t="shared" si="1697"/>
        <v>0</v>
      </c>
      <c r="CK840">
        <f t="shared" si="1698"/>
        <v>0</v>
      </c>
      <c r="CL840" t="str">
        <f t="shared" si="1699"/>
        <v/>
      </c>
      <c r="CM840" t="str">
        <f t="shared" si="1700"/>
        <v/>
      </c>
      <c r="CN840" t="str">
        <f t="shared" si="1701"/>
        <v/>
      </c>
      <c r="CO840" t="str">
        <f t="shared" si="1702"/>
        <v/>
      </c>
      <c r="CP840" t="str">
        <f t="shared" si="1703"/>
        <v/>
      </c>
      <c r="CQ840" t="str">
        <f t="shared" si="1704"/>
        <v/>
      </c>
      <c r="CR840" t="str">
        <f t="shared" si="1705"/>
        <v/>
      </c>
      <c r="CS840" t="str">
        <f t="shared" si="1706"/>
        <v/>
      </c>
      <c r="CT840" t="str">
        <f t="shared" si="1707"/>
        <v/>
      </c>
      <c r="CU840" t="str">
        <f t="shared" si="1708"/>
        <v/>
      </c>
      <c r="CV840" t="str">
        <f t="shared" si="1709"/>
        <v/>
      </c>
      <c r="CW840" t="str">
        <f t="shared" si="1710"/>
        <v/>
      </c>
      <c r="CX840" t="str">
        <f t="shared" si="1711"/>
        <v/>
      </c>
      <c r="CY840" t="str">
        <f t="shared" si="1712"/>
        <v/>
      </c>
      <c r="CZ840" t="str">
        <f t="shared" si="1713"/>
        <v/>
      </c>
      <c r="DA840" t="str">
        <f t="shared" si="1714"/>
        <v/>
      </c>
      <c r="DB840" t="str">
        <f t="shared" si="1715"/>
        <v/>
      </c>
      <c r="DC840" t="str">
        <f t="shared" si="1716"/>
        <v/>
      </c>
      <c r="DD840" t="str">
        <f t="shared" si="1717"/>
        <v/>
      </c>
      <c r="DE840" t="str">
        <f t="shared" si="1718"/>
        <v/>
      </c>
      <c r="DF840" t="str">
        <f t="shared" si="1719"/>
        <v/>
      </c>
      <c r="DG840" t="str">
        <f t="shared" si="1720"/>
        <v/>
      </c>
      <c r="DH840" t="str">
        <f t="shared" si="1721"/>
        <v/>
      </c>
      <c r="DI840" t="str">
        <f t="shared" si="1722"/>
        <v/>
      </c>
      <c r="DJ840" t="str">
        <f t="shared" si="1723"/>
        <v/>
      </c>
      <c r="DK840" t="str">
        <f t="shared" si="1724"/>
        <v/>
      </c>
      <c r="DL840" t="str">
        <f t="shared" si="1725"/>
        <v/>
      </c>
      <c r="DM840" t="str">
        <f t="shared" si="1726"/>
        <v/>
      </c>
      <c r="DN840" t="str">
        <f t="shared" si="1727"/>
        <v/>
      </c>
      <c r="DO840" t="str">
        <f t="shared" si="1728"/>
        <v/>
      </c>
      <c r="DP840" t="str">
        <f t="shared" si="1729"/>
        <v/>
      </c>
      <c r="DQ840" t="str">
        <f t="shared" si="1730"/>
        <v/>
      </c>
      <c r="DR840" t="str">
        <f t="shared" si="1731"/>
        <v/>
      </c>
      <c r="DS840" t="str">
        <f t="shared" si="1732"/>
        <v/>
      </c>
      <c r="DT840" t="str">
        <f t="shared" si="1733"/>
        <v/>
      </c>
      <c r="DU840">
        <f t="shared" si="1734"/>
        <v>0</v>
      </c>
      <c r="DV840">
        <f t="shared" si="1735"/>
        <v>0</v>
      </c>
      <c r="DW840">
        <f t="shared" si="1736"/>
        <v>0</v>
      </c>
      <c r="DX840" t="str">
        <f t="shared" si="1737"/>
        <v/>
      </c>
      <c r="DY840" t="str">
        <f t="shared" si="1738"/>
        <v/>
      </c>
      <c r="DZ840" t="str">
        <f t="shared" si="1739"/>
        <v/>
      </c>
      <c r="EA840" s="5">
        <f t="shared" si="1740"/>
        <v>0</v>
      </c>
      <c r="EB840" s="3">
        <f t="shared" si="1741"/>
        <v>0</v>
      </c>
    </row>
    <row r="841" spans="2:132" x14ac:dyDescent="0.2">
      <c r="B841" s="25">
        <v>836</v>
      </c>
      <c r="C841" s="26">
        <f>Zisk!D855</f>
        <v>0</v>
      </c>
      <c r="D841">
        <f>Zisk!E855</f>
        <v>0</v>
      </c>
      <c r="E841" s="66" t="str">
        <f t="shared" si="1628"/>
        <v/>
      </c>
      <c r="F841" t="str">
        <f t="shared" si="1629"/>
        <v/>
      </c>
      <c r="G841" s="66" t="str">
        <f t="shared" si="1630"/>
        <v/>
      </c>
      <c r="H841" s="25"/>
      <c r="I841" s="25"/>
      <c r="J841">
        <f>VstupniParametry_SKRYT!$D$5</f>
        <v>0.02</v>
      </c>
      <c r="K841">
        <f>VstupniParametry_SKRYT!$D$6</f>
        <v>0.06</v>
      </c>
      <c r="L841">
        <f>VstupniParametry_SKRYT!$D$7</f>
        <v>0.06</v>
      </c>
      <c r="M841">
        <f>VstupniParametry_SKRYT!$D$8</f>
        <v>0.06</v>
      </c>
      <c r="N841">
        <f>VstupniParametry_SKRYT!$D$9</f>
        <v>1.7999999999999999E-2</v>
      </c>
      <c r="O841" s="27">
        <f>VstupniParametry_SKRYT!$D$10</f>
        <v>0.01</v>
      </c>
      <c r="P841" s="27">
        <f>VstupniParametry_SKRYT!$D$11</f>
        <v>0.01</v>
      </c>
      <c r="Q841" s="27">
        <f>VstupniParametry_SKRYT!$D$12</f>
        <v>0.01</v>
      </c>
      <c r="R841" s="27">
        <f>VstupniParametry_SKRYT!$D$13</f>
        <v>0.01</v>
      </c>
      <c r="S841" s="27">
        <f>VstupniParametry_SKRYT!$D$14</f>
        <v>0.01</v>
      </c>
      <c r="T841">
        <f t="shared" si="1631"/>
        <v>0</v>
      </c>
      <c r="U841">
        <f t="shared" si="1632"/>
        <v>0</v>
      </c>
      <c r="V841">
        <f t="shared" si="1633"/>
        <v>0</v>
      </c>
      <c r="W841">
        <f t="shared" si="1634"/>
        <v>0</v>
      </c>
      <c r="X841">
        <f t="shared" si="1635"/>
        <v>0</v>
      </c>
      <c r="Y841">
        <f t="shared" si="1636"/>
        <v>0</v>
      </c>
      <c r="Z841">
        <f t="shared" si="1637"/>
        <v>0</v>
      </c>
      <c r="AA841">
        <f t="shared" si="1638"/>
        <v>0</v>
      </c>
      <c r="AB841">
        <f t="shared" si="1639"/>
        <v>0</v>
      </c>
      <c r="AC841">
        <f t="shared" si="1640"/>
        <v>0</v>
      </c>
      <c r="AD841">
        <f t="shared" si="1641"/>
        <v>0</v>
      </c>
      <c r="AE841">
        <f t="shared" si="1642"/>
        <v>0</v>
      </c>
      <c r="AF841">
        <f t="shared" si="1643"/>
        <v>0</v>
      </c>
      <c r="AG841">
        <f t="shared" si="1644"/>
        <v>0</v>
      </c>
      <c r="AH841">
        <f t="shared" si="1645"/>
        <v>0</v>
      </c>
      <c r="AI841">
        <f t="shared" si="1646"/>
        <v>0</v>
      </c>
      <c r="AJ841">
        <f t="shared" si="1647"/>
        <v>0</v>
      </c>
      <c r="AK841">
        <f t="shared" si="1648"/>
        <v>0</v>
      </c>
      <c r="AL841">
        <f t="shared" si="1649"/>
        <v>0</v>
      </c>
      <c r="AM841">
        <f t="shared" si="1650"/>
        <v>0</v>
      </c>
      <c r="AN841">
        <f t="shared" si="1651"/>
        <v>0</v>
      </c>
      <c r="AO841">
        <f t="shared" si="1652"/>
        <v>0</v>
      </c>
      <c r="AP841">
        <f t="shared" si="1653"/>
        <v>0</v>
      </c>
      <c r="AQ841">
        <f t="shared" si="1654"/>
        <v>0</v>
      </c>
      <c r="AR841">
        <f t="shared" si="1655"/>
        <v>0</v>
      </c>
      <c r="AS841">
        <f t="shared" si="1656"/>
        <v>0</v>
      </c>
      <c r="AT841">
        <f t="shared" si="1742"/>
        <v>0</v>
      </c>
      <c r="AU841">
        <f t="shared" si="1657"/>
        <v>0</v>
      </c>
      <c r="AV841">
        <f t="shared" si="1658"/>
        <v>0</v>
      </c>
      <c r="AW841">
        <f t="shared" si="1743"/>
        <v>0</v>
      </c>
      <c r="AX841">
        <f t="shared" si="1659"/>
        <v>0</v>
      </c>
      <c r="AY841">
        <f t="shared" si="1660"/>
        <v>0</v>
      </c>
      <c r="AZ841">
        <f t="shared" si="1661"/>
        <v>0</v>
      </c>
      <c r="BA841">
        <f t="shared" si="1662"/>
        <v>0</v>
      </c>
      <c r="BB841">
        <f t="shared" si="1663"/>
        <v>0</v>
      </c>
      <c r="BC841">
        <f t="shared" si="1664"/>
        <v>0</v>
      </c>
      <c r="BD841">
        <f t="shared" si="1665"/>
        <v>0</v>
      </c>
      <c r="BE841">
        <f t="shared" si="1666"/>
        <v>0</v>
      </c>
      <c r="BF841">
        <f t="shared" si="1667"/>
        <v>0</v>
      </c>
      <c r="BG841">
        <f t="shared" si="1668"/>
        <v>0</v>
      </c>
      <c r="BH841">
        <f t="shared" si="1669"/>
        <v>0</v>
      </c>
      <c r="BI841">
        <f t="shared" si="1670"/>
        <v>0</v>
      </c>
      <c r="BJ841">
        <f t="shared" si="1671"/>
        <v>0</v>
      </c>
      <c r="BK841">
        <f t="shared" si="1672"/>
        <v>0</v>
      </c>
      <c r="BL841">
        <f t="shared" si="1673"/>
        <v>0</v>
      </c>
      <c r="BM841">
        <f t="shared" si="1674"/>
        <v>0</v>
      </c>
      <c r="BN841">
        <f t="shared" si="1675"/>
        <v>0</v>
      </c>
      <c r="BO841">
        <f t="shared" si="1676"/>
        <v>0</v>
      </c>
      <c r="BP841">
        <f t="shared" si="1677"/>
        <v>0</v>
      </c>
      <c r="BQ841">
        <f t="shared" si="1678"/>
        <v>0</v>
      </c>
      <c r="BR841">
        <f t="shared" si="1679"/>
        <v>0</v>
      </c>
      <c r="BS841">
        <f t="shared" si="1680"/>
        <v>0</v>
      </c>
      <c r="BT841">
        <f t="shared" si="1681"/>
        <v>0</v>
      </c>
      <c r="BU841">
        <f t="shared" si="1682"/>
        <v>0</v>
      </c>
      <c r="BV841">
        <f t="shared" si="1683"/>
        <v>0</v>
      </c>
      <c r="BW841">
        <f t="shared" si="1684"/>
        <v>0</v>
      </c>
      <c r="BX841">
        <f t="shared" si="1685"/>
        <v>0</v>
      </c>
      <c r="BY841">
        <f t="shared" si="1686"/>
        <v>0</v>
      </c>
      <c r="BZ841">
        <f t="shared" si="1687"/>
        <v>0</v>
      </c>
      <c r="CA841">
        <f t="shared" si="1688"/>
        <v>0</v>
      </c>
      <c r="CB841">
        <f t="shared" si="1689"/>
        <v>0</v>
      </c>
      <c r="CC841">
        <f t="shared" si="1690"/>
        <v>0</v>
      </c>
      <c r="CD841">
        <f t="shared" si="1691"/>
        <v>0</v>
      </c>
      <c r="CE841">
        <f t="shared" si="1692"/>
        <v>0</v>
      </c>
      <c r="CF841">
        <f t="shared" si="1693"/>
        <v>0</v>
      </c>
      <c r="CG841">
        <f t="shared" si="1694"/>
        <v>0</v>
      </c>
      <c r="CH841">
        <f t="shared" si="1695"/>
        <v>0</v>
      </c>
      <c r="CI841">
        <f t="shared" si="1696"/>
        <v>0</v>
      </c>
      <c r="CJ841">
        <f t="shared" si="1697"/>
        <v>0</v>
      </c>
      <c r="CK841">
        <f t="shared" si="1698"/>
        <v>0</v>
      </c>
      <c r="CL841" t="str">
        <f t="shared" si="1699"/>
        <v/>
      </c>
      <c r="CM841" t="str">
        <f t="shared" si="1700"/>
        <v/>
      </c>
      <c r="CN841" t="str">
        <f t="shared" si="1701"/>
        <v/>
      </c>
      <c r="CO841" t="str">
        <f t="shared" si="1702"/>
        <v/>
      </c>
      <c r="CP841" t="str">
        <f t="shared" si="1703"/>
        <v/>
      </c>
      <c r="CQ841" t="str">
        <f t="shared" si="1704"/>
        <v/>
      </c>
      <c r="CR841" t="str">
        <f t="shared" si="1705"/>
        <v/>
      </c>
      <c r="CS841" t="str">
        <f t="shared" si="1706"/>
        <v/>
      </c>
      <c r="CT841" t="str">
        <f t="shared" si="1707"/>
        <v/>
      </c>
      <c r="CU841" t="str">
        <f t="shared" si="1708"/>
        <v/>
      </c>
      <c r="CV841" t="str">
        <f t="shared" si="1709"/>
        <v/>
      </c>
      <c r="CW841" t="str">
        <f t="shared" si="1710"/>
        <v/>
      </c>
      <c r="CX841" t="str">
        <f t="shared" si="1711"/>
        <v/>
      </c>
      <c r="CY841" t="str">
        <f t="shared" si="1712"/>
        <v/>
      </c>
      <c r="CZ841" t="str">
        <f t="shared" si="1713"/>
        <v/>
      </c>
      <c r="DA841" t="str">
        <f t="shared" si="1714"/>
        <v/>
      </c>
      <c r="DB841" t="str">
        <f t="shared" si="1715"/>
        <v/>
      </c>
      <c r="DC841" t="str">
        <f t="shared" si="1716"/>
        <v/>
      </c>
      <c r="DD841" t="str">
        <f t="shared" si="1717"/>
        <v/>
      </c>
      <c r="DE841" t="str">
        <f t="shared" si="1718"/>
        <v/>
      </c>
      <c r="DF841" t="str">
        <f t="shared" si="1719"/>
        <v/>
      </c>
      <c r="DG841" t="str">
        <f t="shared" si="1720"/>
        <v/>
      </c>
      <c r="DH841" t="str">
        <f t="shared" si="1721"/>
        <v/>
      </c>
      <c r="DI841" t="str">
        <f t="shared" si="1722"/>
        <v/>
      </c>
      <c r="DJ841" t="str">
        <f t="shared" si="1723"/>
        <v/>
      </c>
      <c r="DK841" t="str">
        <f t="shared" si="1724"/>
        <v/>
      </c>
      <c r="DL841" t="str">
        <f t="shared" si="1725"/>
        <v/>
      </c>
      <c r="DM841" t="str">
        <f t="shared" si="1726"/>
        <v/>
      </c>
      <c r="DN841" t="str">
        <f t="shared" si="1727"/>
        <v/>
      </c>
      <c r="DO841" t="str">
        <f t="shared" si="1728"/>
        <v/>
      </c>
      <c r="DP841" t="str">
        <f t="shared" si="1729"/>
        <v/>
      </c>
      <c r="DQ841" t="str">
        <f t="shared" si="1730"/>
        <v/>
      </c>
      <c r="DR841" t="str">
        <f t="shared" si="1731"/>
        <v/>
      </c>
      <c r="DS841" t="str">
        <f t="shared" si="1732"/>
        <v/>
      </c>
      <c r="DT841" t="str">
        <f t="shared" si="1733"/>
        <v/>
      </c>
      <c r="DU841">
        <f t="shared" si="1734"/>
        <v>0</v>
      </c>
      <c r="DV841">
        <f t="shared" si="1735"/>
        <v>0</v>
      </c>
      <c r="DW841">
        <f t="shared" si="1736"/>
        <v>0</v>
      </c>
      <c r="DX841" t="str">
        <f t="shared" si="1737"/>
        <v/>
      </c>
      <c r="DY841" t="str">
        <f t="shared" si="1738"/>
        <v/>
      </c>
      <c r="DZ841" t="str">
        <f t="shared" si="1739"/>
        <v/>
      </c>
      <c r="EA841" s="5">
        <f t="shared" si="1740"/>
        <v>0</v>
      </c>
      <c r="EB841" s="3">
        <f t="shared" si="1741"/>
        <v>0</v>
      </c>
    </row>
    <row r="842" spans="2:132" x14ac:dyDescent="0.2">
      <c r="B842">
        <v>837</v>
      </c>
      <c r="C842" s="3">
        <f>Zisk!D856</f>
        <v>0</v>
      </c>
      <c r="D842">
        <f>Zisk!E856</f>
        <v>0</v>
      </c>
      <c r="E842" s="66" t="str">
        <f t="shared" si="1628"/>
        <v/>
      </c>
      <c r="F842" t="str">
        <f t="shared" si="1629"/>
        <v/>
      </c>
      <c r="G842" s="66" t="str">
        <f t="shared" si="1630"/>
        <v/>
      </c>
      <c r="J842">
        <f>VstupniParametry_SKRYT!$D$5</f>
        <v>0.02</v>
      </c>
      <c r="K842">
        <f>VstupniParametry_SKRYT!$D$6</f>
        <v>0.06</v>
      </c>
      <c r="L842">
        <f>VstupniParametry_SKRYT!$D$7</f>
        <v>0.06</v>
      </c>
      <c r="M842">
        <f>VstupniParametry_SKRYT!$D$8</f>
        <v>0.06</v>
      </c>
      <c r="N842">
        <f>VstupniParametry_SKRYT!$D$9</f>
        <v>1.7999999999999999E-2</v>
      </c>
      <c r="O842" s="27">
        <f>VstupniParametry_SKRYT!$D$10</f>
        <v>0.01</v>
      </c>
      <c r="P842" s="27">
        <f>VstupniParametry_SKRYT!$D$11</f>
        <v>0.01</v>
      </c>
      <c r="Q842" s="27">
        <f>VstupniParametry_SKRYT!$D$12</f>
        <v>0.01</v>
      </c>
      <c r="R842" s="27">
        <f>VstupniParametry_SKRYT!$D$13</f>
        <v>0.01</v>
      </c>
      <c r="S842" s="27">
        <f>VstupniParametry_SKRYT!$D$14</f>
        <v>0.01</v>
      </c>
      <c r="T842">
        <f t="shared" si="1631"/>
        <v>0</v>
      </c>
      <c r="U842">
        <f t="shared" si="1632"/>
        <v>0</v>
      </c>
      <c r="V842">
        <f t="shared" si="1633"/>
        <v>0</v>
      </c>
      <c r="W842">
        <f t="shared" si="1634"/>
        <v>0</v>
      </c>
      <c r="X842">
        <f t="shared" si="1635"/>
        <v>0</v>
      </c>
      <c r="Y842">
        <f t="shared" si="1636"/>
        <v>0</v>
      </c>
      <c r="Z842">
        <f t="shared" si="1637"/>
        <v>0</v>
      </c>
      <c r="AA842">
        <f t="shared" si="1638"/>
        <v>0</v>
      </c>
      <c r="AB842">
        <f t="shared" si="1639"/>
        <v>0</v>
      </c>
      <c r="AC842">
        <f t="shared" si="1640"/>
        <v>0</v>
      </c>
      <c r="AD842">
        <f t="shared" si="1641"/>
        <v>0</v>
      </c>
      <c r="AE842">
        <f t="shared" si="1642"/>
        <v>0</v>
      </c>
      <c r="AF842">
        <f t="shared" si="1643"/>
        <v>0</v>
      </c>
      <c r="AG842">
        <f t="shared" si="1644"/>
        <v>0</v>
      </c>
      <c r="AH842">
        <f t="shared" si="1645"/>
        <v>0</v>
      </c>
      <c r="AI842">
        <f t="shared" si="1646"/>
        <v>0</v>
      </c>
      <c r="AJ842">
        <f t="shared" si="1647"/>
        <v>0</v>
      </c>
      <c r="AK842">
        <f t="shared" si="1648"/>
        <v>0</v>
      </c>
      <c r="AL842">
        <f t="shared" si="1649"/>
        <v>0</v>
      </c>
      <c r="AM842">
        <f t="shared" si="1650"/>
        <v>0</v>
      </c>
      <c r="AN842">
        <f t="shared" si="1651"/>
        <v>0</v>
      </c>
      <c r="AO842">
        <f t="shared" si="1652"/>
        <v>0</v>
      </c>
      <c r="AP842">
        <f t="shared" si="1653"/>
        <v>0</v>
      </c>
      <c r="AQ842">
        <f t="shared" si="1654"/>
        <v>0</v>
      </c>
      <c r="AR842">
        <f t="shared" si="1655"/>
        <v>0</v>
      </c>
      <c r="AS842">
        <f t="shared" si="1656"/>
        <v>0</v>
      </c>
      <c r="AT842">
        <f t="shared" si="1742"/>
        <v>0</v>
      </c>
      <c r="AU842">
        <f t="shared" si="1657"/>
        <v>0</v>
      </c>
      <c r="AV842">
        <f t="shared" si="1658"/>
        <v>0</v>
      </c>
      <c r="AW842">
        <f t="shared" si="1743"/>
        <v>0</v>
      </c>
      <c r="AX842">
        <f t="shared" si="1659"/>
        <v>0</v>
      </c>
      <c r="AY842">
        <f t="shared" si="1660"/>
        <v>0</v>
      </c>
      <c r="AZ842">
        <f t="shared" si="1661"/>
        <v>0</v>
      </c>
      <c r="BA842">
        <f t="shared" si="1662"/>
        <v>0</v>
      </c>
      <c r="BB842">
        <f t="shared" si="1663"/>
        <v>0</v>
      </c>
      <c r="BC842">
        <f t="shared" si="1664"/>
        <v>0</v>
      </c>
      <c r="BD842">
        <f t="shared" si="1665"/>
        <v>0</v>
      </c>
      <c r="BE842">
        <f t="shared" si="1666"/>
        <v>0</v>
      </c>
      <c r="BF842">
        <f t="shared" si="1667"/>
        <v>0</v>
      </c>
      <c r="BG842">
        <f t="shared" si="1668"/>
        <v>0</v>
      </c>
      <c r="BH842">
        <f t="shared" si="1669"/>
        <v>0</v>
      </c>
      <c r="BI842">
        <f t="shared" si="1670"/>
        <v>0</v>
      </c>
      <c r="BJ842">
        <f t="shared" si="1671"/>
        <v>0</v>
      </c>
      <c r="BK842">
        <f t="shared" si="1672"/>
        <v>0</v>
      </c>
      <c r="BL842">
        <f t="shared" si="1673"/>
        <v>0</v>
      </c>
      <c r="BM842">
        <f t="shared" si="1674"/>
        <v>0</v>
      </c>
      <c r="BN842">
        <f t="shared" si="1675"/>
        <v>0</v>
      </c>
      <c r="BO842">
        <f t="shared" si="1676"/>
        <v>0</v>
      </c>
      <c r="BP842">
        <f t="shared" si="1677"/>
        <v>0</v>
      </c>
      <c r="BQ842">
        <f t="shared" si="1678"/>
        <v>0</v>
      </c>
      <c r="BR842">
        <f t="shared" si="1679"/>
        <v>0</v>
      </c>
      <c r="BS842">
        <f t="shared" si="1680"/>
        <v>0</v>
      </c>
      <c r="BT842">
        <f t="shared" si="1681"/>
        <v>0</v>
      </c>
      <c r="BU842">
        <f t="shared" si="1682"/>
        <v>0</v>
      </c>
      <c r="BV842">
        <f t="shared" si="1683"/>
        <v>0</v>
      </c>
      <c r="BW842">
        <f t="shared" si="1684"/>
        <v>0</v>
      </c>
      <c r="BX842">
        <f t="shared" si="1685"/>
        <v>0</v>
      </c>
      <c r="BY842">
        <f t="shared" si="1686"/>
        <v>0</v>
      </c>
      <c r="BZ842">
        <f t="shared" si="1687"/>
        <v>0</v>
      </c>
      <c r="CA842">
        <f t="shared" si="1688"/>
        <v>0</v>
      </c>
      <c r="CB842">
        <f t="shared" si="1689"/>
        <v>0</v>
      </c>
      <c r="CC842">
        <f t="shared" si="1690"/>
        <v>0</v>
      </c>
      <c r="CD842">
        <f t="shared" si="1691"/>
        <v>0</v>
      </c>
      <c r="CE842">
        <f t="shared" si="1692"/>
        <v>0</v>
      </c>
      <c r="CF842">
        <f t="shared" si="1693"/>
        <v>0</v>
      </c>
      <c r="CG842">
        <f t="shared" si="1694"/>
        <v>0</v>
      </c>
      <c r="CH842">
        <f t="shared" si="1695"/>
        <v>0</v>
      </c>
      <c r="CI842">
        <f t="shared" si="1696"/>
        <v>0</v>
      </c>
      <c r="CJ842">
        <f t="shared" si="1697"/>
        <v>0</v>
      </c>
      <c r="CK842">
        <f t="shared" si="1698"/>
        <v>0</v>
      </c>
      <c r="CL842" t="str">
        <f t="shared" si="1699"/>
        <v/>
      </c>
      <c r="CM842" t="str">
        <f t="shared" si="1700"/>
        <v/>
      </c>
      <c r="CN842" t="str">
        <f t="shared" si="1701"/>
        <v/>
      </c>
      <c r="CO842" t="str">
        <f t="shared" si="1702"/>
        <v/>
      </c>
      <c r="CP842" t="str">
        <f t="shared" si="1703"/>
        <v/>
      </c>
      <c r="CQ842" t="str">
        <f t="shared" si="1704"/>
        <v/>
      </c>
      <c r="CR842" t="str">
        <f t="shared" si="1705"/>
        <v/>
      </c>
      <c r="CS842" t="str">
        <f t="shared" si="1706"/>
        <v/>
      </c>
      <c r="CT842" t="str">
        <f t="shared" si="1707"/>
        <v/>
      </c>
      <c r="CU842" t="str">
        <f t="shared" si="1708"/>
        <v/>
      </c>
      <c r="CV842" t="str">
        <f t="shared" si="1709"/>
        <v/>
      </c>
      <c r="CW842" t="str">
        <f t="shared" si="1710"/>
        <v/>
      </c>
      <c r="CX842" t="str">
        <f t="shared" si="1711"/>
        <v/>
      </c>
      <c r="CY842" t="str">
        <f t="shared" si="1712"/>
        <v/>
      </c>
      <c r="CZ842" t="str">
        <f t="shared" si="1713"/>
        <v/>
      </c>
      <c r="DA842" t="str">
        <f t="shared" si="1714"/>
        <v/>
      </c>
      <c r="DB842" t="str">
        <f t="shared" si="1715"/>
        <v/>
      </c>
      <c r="DC842" t="str">
        <f t="shared" si="1716"/>
        <v/>
      </c>
      <c r="DD842" t="str">
        <f t="shared" si="1717"/>
        <v/>
      </c>
      <c r="DE842" t="str">
        <f t="shared" si="1718"/>
        <v/>
      </c>
      <c r="DF842" t="str">
        <f t="shared" si="1719"/>
        <v/>
      </c>
      <c r="DG842" t="str">
        <f t="shared" si="1720"/>
        <v/>
      </c>
      <c r="DH842" t="str">
        <f t="shared" si="1721"/>
        <v/>
      </c>
      <c r="DI842" t="str">
        <f t="shared" si="1722"/>
        <v/>
      </c>
      <c r="DJ842" t="str">
        <f t="shared" si="1723"/>
        <v/>
      </c>
      <c r="DK842" t="str">
        <f t="shared" si="1724"/>
        <v/>
      </c>
      <c r="DL842" t="str">
        <f t="shared" si="1725"/>
        <v/>
      </c>
      <c r="DM842" t="str">
        <f t="shared" si="1726"/>
        <v/>
      </c>
      <c r="DN842" t="str">
        <f t="shared" si="1727"/>
        <v/>
      </c>
      <c r="DO842" t="str">
        <f t="shared" si="1728"/>
        <v/>
      </c>
      <c r="DP842" t="str">
        <f t="shared" si="1729"/>
        <v/>
      </c>
      <c r="DQ842" t="str">
        <f t="shared" si="1730"/>
        <v/>
      </c>
      <c r="DR842" t="str">
        <f t="shared" si="1731"/>
        <v/>
      </c>
      <c r="DS842" t="str">
        <f t="shared" si="1732"/>
        <v/>
      </c>
      <c r="DT842" t="str">
        <f t="shared" si="1733"/>
        <v/>
      </c>
      <c r="DU842">
        <f t="shared" si="1734"/>
        <v>0</v>
      </c>
      <c r="DV842">
        <f t="shared" si="1735"/>
        <v>0</v>
      </c>
      <c r="DW842">
        <f t="shared" si="1736"/>
        <v>0</v>
      </c>
      <c r="DX842" t="str">
        <f t="shared" si="1737"/>
        <v/>
      </c>
      <c r="DY842" t="str">
        <f t="shared" si="1738"/>
        <v/>
      </c>
      <c r="DZ842" t="str">
        <f t="shared" si="1739"/>
        <v/>
      </c>
      <c r="EA842" s="5">
        <f t="shared" si="1740"/>
        <v>0</v>
      </c>
      <c r="EB842" s="3">
        <f t="shared" si="1741"/>
        <v>0</v>
      </c>
    </row>
    <row r="843" spans="2:132" x14ac:dyDescent="0.2">
      <c r="B843" s="25">
        <v>838</v>
      </c>
      <c r="C843" s="26">
        <f>Zisk!D857</f>
        <v>0</v>
      </c>
      <c r="D843">
        <f>Zisk!E857</f>
        <v>0</v>
      </c>
      <c r="E843" s="66" t="str">
        <f t="shared" si="1628"/>
        <v/>
      </c>
      <c r="F843" t="str">
        <f t="shared" si="1629"/>
        <v/>
      </c>
      <c r="G843" s="66" t="str">
        <f t="shared" si="1630"/>
        <v/>
      </c>
      <c r="H843" s="25"/>
      <c r="I843" s="25"/>
      <c r="J843">
        <f>VstupniParametry_SKRYT!$D$5</f>
        <v>0.02</v>
      </c>
      <c r="K843">
        <f>VstupniParametry_SKRYT!$D$6</f>
        <v>0.06</v>
      </c>
      <c r="L843">
        <f>VstupniParametry_SKRYT!$D$7</f>
        <v>0.06</v>
      </c>
      <c r="M843">
        <f>VstupniParametry_SKRYT!$D$8</f>
        <v>0.06</v>
      </c>
      <c r="N843">
        <f>VstupniParametry_SKRYT!$D$9</f>
        <v>1.7999999999999999E-2</v>
      </c>
      <c r="O843" s="27">
        <f>VstupniParametry_SKRYT!$D$10</f>
        <v>0.01</v>
      </c>
      <c r="P843" s="27">
        <f>VstupniParametry_SKRYT!$D$11</f>
        <v>0.01</v>
      </c>
      <c r="Q843" s="27">
        <f>VstupniParametry_SKRYT!$D$12</f>
        <v>0.01</v>
      </c>
      <c r="R843" s="27">
        <f>VstupniParametry_SKRYT!$D$13</f>
        <v>0.01</v>
      </c>
      <c r="S843" s="27">
        <f>VstupniParametry_SKRYT!$D$14</f>
        <v>0.01</v>
      </c>
      <c r="T843">
        <f t="shared" si="1631"/>
        <v>0</v>
      </c>
      <c r="U843">
        <f t="shared" si="1632"/>
        <v>0</v>
      </c>
      <c r="V843">
        <f t="shared" si="1633"/>
        <v>0</v>
      </c>
      <c r="W843">
        <f t="shared" si="1634"/>
        <v>0</v>
      </c>
      <c r="X843">
        <f t="shared" si="1635"/>
        <v>0</v>
      </c>
      <c r="Y843">
        <f t="shared" si="1636"/>
        <v>0</v>
      </c>
      <c r="Z843">
        <f t="shared" si="1637"/>
        <v>0</v>
      </c>
      <c r="AA843">
        <f t="shared" si="1638"/>
        <v>0</v>
      </c>
      <c r="AB843">
        <f t="shared" si="1639"/>
        <v>0</v>
      </c>
      <c r="AC843">
        <f t="shared" si="1640"/>
        <v>0</v>
      </c>
      <c r="AD843">
        <f t="shared" si="1641"/>
        <v>0</v>
      </c>
      <c r="AE843">
        <f t="shared" si="1642"/>
        <v>0</v>
      </c>
      <c r="AF843">
        <f t="shared" si="1643"/>
        <v>0</v>
      </c>
      <c r="AG843">
        <f t="shared" si="1644"/>
        <v>0</v>
      </c>
      <c r="AH843">
        <f t="shared" si="1645"/>
        <v>0</v>
      </c>
      <c r="AI843">
        <f t="shared" si="1646"/>
        <v>0</v>
      </c>
      <c r="AJ843">
        <f t="shared" si="1647"/>
        <v>0</v>
      </c>
      <c r="AK843">
        <f t="shared" si="1648"/>
        <v>0</v>
      </c>
      <c r="AL843">
        <f t="shared" si="1649"/>
        <v>0</v>
      </c>
      <c r="AM843">
        <f t="shared" si="1650"/>
        <v>0</v>
      </c>
      <c r="AN843">
        <f t="shared" si="1651"/>
        <v>0</v>
      </c>
      <c r="AO843">
        <f t="shared" si="1652"/>
        <v>0</v>
      </c>
      <c r="AP843">
        <f t="shared" si="1653"/>
        <v>0</v>
      </c>
      <c r="AQ843">
        <f t="shared" si="1654"/>
        <v>0</v>
      </c>
      <c r="AR843">
        <f t="shared" si="1655"/>
        <v>0</v>
      </c>
      <c r="AS843">
        <f t="shared" si="1656"/>
        <v>0</v>
      </c>
      <c r="AT843">
        <f t="shared" si="1742"/>
        <v>0</v>
      </c>
      <c r="AU843">
        <f t="shared" si="1657"/>
        <v>0</v>
      </c>
      <c r="AV843">
        <f t="shared" si="1658"/>
        <v>0</v>
      </c>
      <c r="AW843">
        <f t="shared" si="1743"/>
        <v>0</v>
      </c>
      <c r="AX843">
        <f t="shared" si="1659"/>
        <v>0</v>
      </c>
      <c r="AY843">
        <f t="shared" si="1660"/>
        <v>0</v>
      </c>
      <c r="AZ843">
        <f t="shared" si="1661"/>
        <v>0</v>
      </c>
      <c r="BA843">
        <f t="shared" si="1662"/>
        <v>0</v>
      </c>
      <c r="BB843">
        <f t="shared" si="1663"/>
        <v>0</v>
      </c>
      <c r="BC843">
        <f t="shared" si="1664"/>
        <v>0</v>
      </c>
      <c r="BD843">
        <f t="shared" si="1665"/>
        <v>0</v>
      </c>
      <c r="BE843">
        <f t="shared" si="1666"/>
        <v>0</v>
      </c>
      <c r="BF843">
        <f t="shared" si="1667"/>
        <v>0</v>
      </c>
      <c r="BG843">
        <f t="shared" si="1668"/>
        <v>0</v>
      </c>
      <c r="BH843">
        <f t="shared" si="1669"/>
        <v>0</v>
      </c>
      <c r="BI843">
        <f t="shared" si="1670"/>
        <v>0</v>
      </c>
      <c r="BJ843">
        <f t="shared" si="1671"/>
        <v>0</v>
      </c>
      <c r="BK843">
        <f t="shared" si="1672"/>
        <v>0</v>
      </c>
      <c r="BL843">
        <f t="shared" si="1673"/>
        <v>0</v>
      </c>
      <c r="BM843">
        <f t="shared" si="1674"/>
        <v>0</v>
      </c>
      <c r="BN843">
        <f t="shared" si="1675"/>
        <v>0</v>
      </c>
      <c r="BO843">
        <f t="shared" si="1676"/>
        <v>0</v>
      </c>
      <c r="BP843">
        <f t="shared" si="1677"/>
        <v>0</v>
      </c>
      <c r="BQ843">
        <f t="shared" si="1678"/>
        <v>0</v>
      </c>
      <c r="BR843">
        <f t="shared" si="1679"/>
        <v>0</v>
      </c>
      <c r="BS843">
        <f t="shared" si="1680"/>
        <v>0</v>
      </c>
      <c r="BT843">
        <f t="shared" si="1681"/>
        <v>0</v>
      </c>
      <c r="BU843">
        <f t="shared" si="1682"/>
        <v>0</v>
      </c>
      <c r="BV843">
        <f t="shared" si="1683"/>
        <v>0</v>
      </c>
      <c r="BW843">
        <f t="shared" si="1684"/>
        <v>0</v>
      </c>
      <c r="BX843">
        <f t="shared" si="1685"/>
        <v>0</v>
      </c>
      <c r="BY843">
        <f t="shared" si="1686"/>
        <v>0</v>
      </c>
      <c r="BZ843">
        <f t="shared" si="1687"/>
        <v>0</v>
      </c>
      <c r="CA843">
        <f t="shared" si="1688"/>
        <v>0</v>
      </c>
      <c r="CB843">
        <f t="shared" si="1689"/>
        <v>0</v>
      </c>
      <c r="CC843">
        <f t="shared" si="1690"/>
        <v>0</v>
      </c>
      <c r="CD843">
        <f t="shared" si="1691"/>
        <v>0</v>
      </c>
      <c r="CE843">
        <f t="shared" si="1692"/>
        <v>0</v>
      </c>
      <c r="CF843">
        <f t="shared" si="1693"/>
        <v>0</v>
      </c>
      <c r="CG843">
        <f t="shared" si="1694"/>
        <v>0</v>
      </c>
      <c r="CH843">
        <f t="shared" si="1695"/>
        <v>0</v>
      </c>
      <c r="CI843">
        <f t="shared" si="1696"/>
        <v>0</v>
      </c>
      <c r="CJ843">
        <f t="shared" si="1697"/>
        <v>0</v>
      </c>
      <c r="CK843">
        <f t="shared" si="1698"/>
        <v>0</v>
      </c>
      <c r="CL843" t="str">
        <f t="shared" si="1699"/>
        <v/>
      </c>
      <c r="CM843" t="str">
        <f t="shared" si="1700"/>
        <v/>
      </c>
      <c r="CN843" t="str">
        <f t="shared" si="1701"/>
        <v/>
      </c>
      <c r="CO843" t="str">
        <f t="shared" si="1702"/>
        <v/>
      </c>
      <c r="CP843" t="str">
        <f t="shared" si="1703"/>
        <v/>
      </c>
      <c r="CQ843" t="str">
        <f t="shared" si="1704"/>
        <v/>
      </c>
      <c r="CR843" t="str">
        <f t="shared" si="1705"/>
        <v/>
      </c>
      <c r="CS843" t="str">
        <f t="shared" si="1706"/>
        <v/>
      </c>
      <c r="CT843" t="str">
        <f t="shared" si="1707"/>
        <v/>
      </c>
      <c r="CU843" t="str">
        <f t="shared" si="1708"/>
        <v/>
      </c>
      <c r="CV843" t="str">
        <f t="shared" si="1709"/>
        <v/>
      </c>
      <c r="CW843" t="str">
        <f t="shared" si="1710"/>
        <v/>
      </c>
      <c r="CX843" t="str">
        <f t="shared" si="1711"/>
        <v/>
      </c>
      <c r="CY843" t="str">
        <f t="shared" si="1712"/>
        <v/>
      </c>
      <c r="CZ843" t="str">
        <f t="shared" si="1713"/>
        <v/>
      </c>
      <c r="DA843" t="str">
        <f t="shared" si="1714"/>
        <v/>
      </c>
      <c r="DB843" t="str">
        <f t="shared" si="1715"/>
        <v/>
      </c>
      <c r="DC843" t="str">
        <f t="shared" si="1716"/>
        <v/>
      </c>
      <c r="DD843" t="str">
        <f t="shared" si="1717"/>
        <v/>
      </c>
      <c r="DE843" t="str">
        <f t="shared" si="1718"/>
        <v/>
      </c>
      <c r="DF843" t="str">
        <f t="shared" si="1719"/>
        <v/>
      </c>
      <c r="DG843" t="str">
        <f t="shared" si="1720"/>
        <v/>
      </c>
      <c r="DH843" t="str">
        <f t="shared" si="1721"/>
        <v/>
      </c>
      <c r="DI843" t="str">
        <f t="shared" si="1722"/>
        <v/>
      </c>
      <c r="DJ843" t="str">
        <f t="shared" si="1723"/>
        <v/>
      </c>
      <c r="DK843" t="str">
        <f t="shared" si="1724"/>
        <v/>
      </c>
      <c r="DL843" t="str">
        <f t="shared" si="1725"/>
        <v/>
      </c>
      <c r="DM843" t="str">
        <f t="shared" si="1726"/>
        <v/>
      </c>
      <c r="DN843" t="str">
        <f t="shared" si="1727"/>
        <v/>
      </c>
      <c r="DO843" t="str">
        <f t="shared" si="1728"/>
        <v/>
      </c>
      <c r="DP843" t="str">
        <f t="shared" si="1729"/>
        <v/>
      </c>
      <c r="DQ843" t="str">
        <f t="shared" si="1730"/>
        <v/>
      </c>
      <c r="DR843" t="str">
        <f t="shared" si="1731"/>
        <v/>
      </c>
      <c r="DS843" t="str">
        <f t="shared" si="1732"/>
        <v/>
      </c>
      <c r="DT843" t="str">
        <f t="shared" si="1733"/>
        <v/>
      </c>
      <c r="DU843">
        <f t="shared" si="1734"/>
        <v>0</v>
      </c>
      <c r="DV843">
        <f t="shared" si="1735"/>
        <v>0</v>
      </c>
      <c r="DW843">
        <f t="shared" si="1736"/>
        <v>0</v>
      </c>
      <c r="DX843" t="str">
        <f t="shared" si="1737"/>
        <v/>
      </c>
      <c r="DY843" t="str">
        <f t="shared" si="1738"/>
        <v/>
      </c>
      <c r="DZ843" t="str">
        <f t="shared" si="1739"/>
        <v/>
      </c>
      <c r="EA843" s="5">
        <f t="shared" si="1740"/>
        <v>0</v>
      </c>
      <c r="EB843" s="3">
        <f t="shared" si="1741"/>
        <v>0</v>
      </c>
    </row>
    <row r="844" spans="2:132" x14ac:dyDescent="0.2">
      <c r="B844">
        <v>839</v>
      </c>
      <c r="C844" s="3">
        <f>Zisk!D858</f>
        <v>0</v>
      </c>
      <c r="D844">
        <f>Zisk!E858</f>
        <v>0</v>
      </c>
      <c r="E844" s="66" t="str">
        <f t="shared" si="1628"/>
        <v/>
      </c>
      <c r="F844" t="str">
        <f t="shared" si="1629"/>
        <v/>
      </c>
      <c r="G844" s="66" t="str">
        <f t="shared" si="1630"/>
        <v/>
      </c>
      <c r="J844">
        <f>VstupniParametry_SKRYT!$D$5</f>
        <v>0.02</v>
      </c>
      <c r="K844">
        <f>VstupniParametry_SKRYT!$D$6</f>
        <v>0.06</v>
      </c>
      <c r="L844">
        <f>VstupniParametry_SKRYT!$D$7</f>
        <v>0.06</v>
      </c>
      <c r="M844">
        <f>VstupniParametry_SKRYT!$D$8</f>
        <v>0.06</v>
      </c>
      <c r="N844">
        <f>VstupniParametry_SKRYT!$D$9</f>
        <v>1.7999999999999999E-2</v>
      </c>
      <c r="O844" s="27">
        <f>VstupniParametry_SKRYT!$D$10</f>
        <v>0.01</v>
      </c>
      <c r="P844" s="27">
        <f>VstupniParametry_SKRYT!$D$11</f>
        <v>0.01</v>
      </c>
      <c r="Q844" s="27">
        <f>VstupniParametry_SKRYT!$D$12</f>
        <v>0.01</v>
      </c>
      <c r="R844" s="27">
        <f>VstupniParametry_SKRYT!$D$13</f>
        <v>0.01</v>
      </c>
      <c r="S844" s="27">
        <f>VstupniParametry_SKRYT!$D$14</f>
        <v>0.01</v>
      </c>
      <c r="T844">
        <f t="shared" si="1631"/>
        <v>0</v>
      </c>
      <c r="U844">
        <f t="shared" si="1632"/>
        <v>0</v>
      </c>
      <c r="V844">
        <f t="shared" si="1633"/>
        <v>0</v>
      </c>
      <c r="W844">
        <f t="shared" si="1634"/>
        <v>0</v>
      </c>
      <c r="X844">
        <f t="shared" si="1635"/>
        <v>0</v>
      </c>
      <c r="Y844">
        <f t="shared" si="1636"/>
        <v>0</v>
      </c>
      <c r="Z844">
        <f t="shared" si="1637"/>
        <v>0</v>
      </c>
      <c r="AA844">
        <f t="shared" si="1638"/>
        <v>0</v>
      </c>
      <c r="AB844">
        <f t="shared" si="1639"/>
        <v>0</v>
      </c>
      <c r="AC844">
        <f t="shared" si="1640"/>
        <v>0</v>
      </c>
      <c r="AD844">
        <f t="shared" si="1641"/>
        <v>0</v>
      </c>
      <c r="AE844">
        <f t="shared" si="1642"/>
        <v>0</v>
      </c>
      <c r="AF844">
        <f t="shared" si="1643"/>
        <v>0</v>
      </c>
      <c r="AG844">
        <f t="shared" si="1644"/>
        <v>0</v>
      </c>
      <c r="AH844">
        <f t="shared" si="1645"/>
        <v>0</v>
      </c>
      <c r="AI844">
        <f t="shared" si="1646"/>
        <v>0</v>
      </c>
      <c r="AJ844">
        <f t="shared" si="1647"/>
        <v>0</v>
      </c>
      <c r="AK844">
        <f t="shared" si="1648"/>
        <v>0</v>
      </c>
      <c r="AL844">
        <f t="shared" si="1649"/>
        <v>0</v>
      </c>
      <c r="AM844">
        <f t="shared" si="1650"/>
        <v>0</v>
      </c>
      <c r="AN844">
        <f t="shared" si="1651"/>
        <v>0</v>
      </c>
      <c r="AO844">
        <f t="shared" si="1652"/>
        <v>0</v>
      </c>
      <c r="AP844">
        <f t="shared" si="1653"/>
        <v>0</v>
      </c>
      <c r="AQ844">
        <f t="shared" si="1654"/>
        <v>0</v>
      </c>
      <c r="AR844">
        <f t="shared" si="1655"/>
        <v>0</v>
      </c>
      <c r="AS844">
        <f t="shared" si="1656"/>
        <v>0</v>
      </c>
      <c r="AT844">
        <f t="shared" si="1742"/>
        <v>0</v>
      </c>
      <c r="AU844">
        <f t="shared" si="1657"/>
        <v>0</v>
      </c>
      <c r="AV844">
        <f t="shared" si="1658"/>
        <v>0</v>
      </c>
      <c r="AW844">
        <f t="shared" si="1743"/>
        <v>0</v>
      </c>
      <c r="AX844">
        <f t="shared" si="1659"/>
        <v>0</v>
      </c>
      <c r="AY844">
        <f t="shared" si="1660"/>
        <v>0</v>
      </c>
      <c r="AZ844">
        <f t="shared" si="1661"/>
        <v>0</v>
      </c>
      <c r="BA844">
        <f t="shared" si="1662"/>
        <v>0</v>
      </c>
      <c r="BB844">
        <f t="shared" si="1663"/>
        <v>0</v>
      </c>
      <c r="BC844">
        <f t="shared" si="1664"/>
        <v>0</v>
      </c>
      <c r="BD844">
        <f t="shared" si="1665"/>
        <v>0</v>
      </c>
      <c r="BE844">
        <f t="shared" si="1666"/>
        <v>0</v>
      </c>
      <c r="BF844">
        <f t="shared" si="1667"/>
        <v>0</v>
      </c>
      <c r="BG844">
        <f t="shared" si="1668"/>
        <v>0</v>
      </c>
      <c r="BH844">
        <f t="shared" si="1669"/>
        <v>0</v>
      </c>
      <c r="BI844">
        <f t="shared" si="1670"/>
        <v>0</v>
      </c>
      <c r="BJ844">
        <f t="shared" si="1671"/>
        <v>0</v>
      </c>
      <c r="BK844">
        <f t="shared" si="1672"/>
        <v>0</v>
      </c>
      <c r="BL844">
        <f t="shared" si="1673"/>
        <v>0</v>
      </c>
      <c r="BM844">
        <f t="shared" si="1674"/>
        <v>0</v>
      </c>
      <c r="BN844">
        <f t="shared" si="1675"/>
        <v>0</v>
      </c>
      <c r="BO844">
        <f t="shared" si="1676"/>
        <v>0</v>
      </c>
      <c r="BP844">
        <f t="shared" si="1677"/>
        <v>0</v>
      </c>
      <c r="BQ844">
        <f t="shared" si="1678"/>
        <v>0</v>
      </c>
      <c r="BR844">
        <f t="shared" si="1679"/>
        <v>0</v>
      </c>
      <c r="BS844">
        <f t="shared" si="1680"/>
        <v>0</v>
      </c>
      <c r="BT844">
        <f t="shared" si="1681"/>
        <v>0</v>
      </c>
      <c r="BU844">
        <f t="shared" si="1682"/>
        <v>0</v>
      </c>
      <c r="BV844">
        <f t="shared" si="1683"/>
        <v>0</v>
      </c>
      <c r="BW844">
        <f t="shared" si="1684"/>
        <v>0</v>
      </c>
      <c r="BX844">
        <f t="shared" si="1685"/>
        <v>0</v>
      </c>
      <c r="BY844">
        <f t="shared" si="1686"/>
        <v>0</v>
      </c>
      <c r="BZ844">
        <f t="shared" si="1687"/>
        <v>0</v>
      </c>
      <c r="CA844">
        <f t="shared" si="1688"/>
        <v>0</v>
      </c>
      <c r="CB844">
        <f t="shared" si="1689"/>
        <v>0</v>
      </c>
      <c r="CC844">
        <f t="shared" si="1690"/>
        <v>0</v>
      </c>
      <c r="CD844">
        <f t="shared" si="1691"/>
        <v>0</v>
      </c>
      <c r="CE844">
        <f t="shared" si="1692"/>
        <v>0</v>
      </c>
      <c r="CF844">
        <f t="shared" si="1693"/>
        <v>0</v>
      </c>
      <c r="CG844">
        <f t="shared" si="1694"/>
        <v>0</v>
      </c>
      <c r="CH844">
        <f t="shared" si="1695"/>
        <v>0</v>
      </c>
      <c r="CI844">
        <f t="shared" si="1696"/>
        <v>0</v>
      </c>
      <c r="CJ844">
        <f t="shared" si="1697"/>
        <v>0</v>
      </c>
      <c r="CK844">
        <f t="shared" si="1698"/>
        <v>0</v>
      </c>
      <c r="CL844" t="str">
        <f t="shared" si="1699"/>
        <v/>
      </c>
      <c r="CM844" t="str">
        <f t="shared" si="1700"/>
        <v/>
      </c>
      <c r="CN844" t="str">
        <f t="shared" si="1701"/>
        <v/>
      </c>
      <c r="CO844" t="str">
        <f t="shared" si="1702"/>
        <v/>
      </c>
      <c r="CP844" t="str">
        <f t="shared" si="1703"/>
        <v/>
      </c>
      <c r="CQ844" t="str">
        <f t="shared" si="1704"/>
        <v/>
      </c>
      <c r="CR844" t="str">
        <f t="shared" si="1705"/>
        <v/>
      </c>
      <c r="CS844" t="str">
        <f t="shared" si="1706"/>
        <v/>
      </c>
      <c r="CT844" t="str">
        <f t="shared" si="1707"/>
        <v/>
      </c>
      <c r="CU844" t="str">
        <f t="shared" si="1708"/>
        <v/>
      </c>
      <c r="CV844" t="str">
        <f t="shared" si="1709"/>
        <v/>
      </c>
      <c r="CW844" t="str">
        <f t="shared" si="1710"/>
        <v/>
      </c>
      <c r="CX844" t="str">
        <f t="shared" si="1711"/>
        <v/>
      </c>
      <c r="CY844" t="str">
        <f t="shared" si="1712"/>
        <v/>
      </c>
      <c r="CZ844" t="str">
        <f t="shared" si="1713"/>
        <v/>
      </c>
      <c r="DA844" t="str">
        <f t="shared" si="1714"/>
        <v/>
      </c>
      <c r="DB844" t="str">
        <f t="shared" si="1715"/>
        <v/>
      </c>
      <c r="DC844" t="str">
        <f t="shared" si="1716"/>
        <v/>
      </c>
      <c r="DD844" t="str">
        <f t="shared" si="1717"/>
        <v/>
      </c>
      <c r="DE844" t="str">
        <f t="shared" si="1718"/>
        <v/>
      </c>
      <c r="DF844" t="str">
        <f t="shared" si="1719"/>
        <v/>
      </c>
      <c r="DG844" t="str">
        <f t="shared" si="1720"/>
        <v/>
      </c>
      <c r="DH844" t="str">
        <f t="shared" si="1721"/>
        <v/>
      </c>
      <c r="DI844" t="str">
        <f t="shared" si="1722"/>
        <v/>
      </c>
      <c r="DJ844" t="str">
        <f t="shared" si="1723"/>
        <v/>
      </c>
      <c r="DK844" t="str">
        <f t="shared" si="1724"/>
        <v/>
      </c>
      <c r="DL844" t="str">
        <f t="shared" si="1725"/>
        <v/>
      </c>
      <c r="DM844" t="str">
        <f t="shared" si="1726"/>
        <v/>
      </c>
      <c r="DN844" t="str">
        <f t="shared" si="1727"/>
        <v/>
      </c>
      <c r="DO844" t="str">
        <f t="shared" si="1728"/>
        <v/>
      </c>
      <c r="DP844" t="str">
        <f t="shared" si="1729"/>
        <v/>
      </c>
      <c r="DQ844" t="str">
        <f t="shared" si="1730"/>
        <v/>
      </c>
      <c r="DR844" t="str">
        <f t="shared" si="1731"/>
        <v/>
      </c>
      <c r="DS844" t="str">
        <f t="shared" si="1732"/>
        <v/>
      </c>
      <c r="DT844" t="str">
        <f t="shared" si="1733"/>
        <v/>
      </c>
      <c r="DU844">
        <f t="shared" si="1734"/>
        <v>0</v>
      </c>
      <c r="DV844">
        <f t="shared" si="1735"/>
        <v>0</v>
      </c>
      <c r="DW844">
        <f t="shared" si="1736"/>
        <v>0</v>
      </c>
      <c r="DX844" t="str">
        <f t="shared" si="1737"/>
        <v/>
      </c>
      <c r="DY844" t="str">
        <f t="shared" si="1738"/>
        <v/>
      </c>
      <c r="DZ844" t="str">
        <f t="shared" si="1739"/>
        <v/>
      </c>
      <c r="EA844" s="5">
        <f t="shared" si="1740"/>
        <v>0</v>
      </c>
      <c r="EB844" s="3">
        <f t="shared" si="1741"/>
        <v>0</v>
      </c>
    </row>
    <row r="845" spans="2:132" x14ac:dyDescent="0.2">
      <c r="B845" s="25">
        <v>840</v>
      </c>
      <c r="C845" s="26">
        <f>Zisk!D859</f>
        <v>0</v>
      </c>
      <c r="D845">
        <f>Zisk!E859</f>
        <v>0</v>
      </c>
      <c r="E845" s="66" t="str">
        <f t="shared" si="1628"/>
        <v/>
      </c>
      <c r="F845" t="str">
        <f t="shared" si="1629"/>
        <v/>
      </c>
      <c r="G845" s="66" t="str">
        <f t="shared" si="1630"/>
        <v/>
      </c>
      <c r="H845" s="25"/>
      <c r="I845" s="25"/>
      <c r="J845">
        <f>VstupniParametry_SKRYT!$D$5</f>
        <v>0.02</v>
      </c>
      <c r="K845">
        <f>VstupniParametry_SKRYT!$D$6</f>
        <v>0.06</v>
      </c>
      <c r="L845">
        <f>VstupniParametry_SKRYT!$D$7</f>
        <v>0.06</v>
      </c>
      <c r="M845">
        <f>VstupniParametry_SKRYT!$D$8</f>
        <v>0.06</v>
      </c>
      <c r="N845">
        <f>VstupniParametry_SKRYT!$D$9</f>
        <v>1.7999999999999999E-2</v>
      </c>
      <c r="O845" s="27">
        <f>VstupniParametry_SKRYT!$D$10</f>
        <v>0.01</v>
      </c>
      <c r="P845" s="27">
        <f>VstupniParametry_SKRYT!$D$11</f>
        <v>0.01</v>
      </c>
      <c r="Q845" s="27">
        <f>VstupniParametry_SKRYT!$D$12</f>
        <v>0.01</v>
      </c>
      <c r="R845" s="27">
        <f>VstupniParametry_SKRYT!$D$13</f>
        <v>0.01</v>
      </c>
      <c r="S845" s="27">
        <f>VstupniParametry_SKRYT!$D$14</f>
        <v>0.01</v>
      </c>
      <c r="T845">
        <f t="shared" si="1631"/>
        <v>0</v>
      </c>
      <c r="U845">
        <f t="shared" si="1632"/>
        <v>0</v>
      </c>
      <c r="V845">
        <f t="shared" si="1633"/>
        <v>0</v>
      </c>
      <c r="W845">
        <f t="shared" si="1634"/>
        <v>0</v>
      </c>
      <c r="X845">
        <f t="shared" si="1635"/>
        <v>0</v>
      </c>
      <c r="Y845">
        <f t="shared" si="1636"/>
        <v>0</v>
      </c>
      <c r="Z845">
        <f t="shared" si="1637"/>
        <v>0</v>
      </c>
      <c r="AA845">
        <f t="shared" si="1638"/>
        <v>0</v>
      </c>
      <c r="AB845">
        <f t="shared" si="1639"/>
        <v>0</v>
      </c>
      <c r="AC845">
        <f t="shared" si="1640"/>
        <v>0</v>
      </c>
      <c r="AD845">
        <f t="shared" si="1641"/>
        <v>0</v>
      </c>
      <c r="AE845">
        <f t="shared" si="1642"/>
        <v>0</v>
      </c>
      <c r="AF845">
        <f t="shared" si="1643"/>
        <v>0</v>
      </c>
      <c r="AG845">
        <f t="shared" si="1644"/>
        <v>0</v>
      </c>
      <c r="AH845">
        <f t="shared" si="1645"/>
        <v>0</v>
      </c>
      <c r="AI845">
        <f t="shared" si="1646"/>
        <v>0</v>
      </c>
      <c r="AJ845">
        <f t="shared" si="1647"/>
        <v>0</v>
      </c>
      <c r="AK845">
        <f t="shared" si="1648"/>
        <v>0</v>
      </c>
      <c r="AL845">
        <f t="shared" si="1649"/>
        <v>0</v>
      </c>
      <c r="AM845">
        <f t="shared" si="1650"/>
        <v>0</v>
      </c>
      <c r="AN845">
        <f t="shared" si="1651"/>
        <v>0</v>
      </c>
      <c r="AO845">
        <f t="shared" si="1652"/>
        <v>0</v>
      </c>
      <c r="AP845">
        <f t="shared" si="1653"/>
        <v>0</v>
      </c>
      <c r="AQ845">
        <f t="shared" si="1654"/>
        <v>0</v>
      </c>
      <c r="AR845">
        <f t="shared" si="1655"/>
        <v>0</v>
      </c>
      <c r="AS845">
        <f t="shared" si="1656"/>
        <v>0</v>
      </c>
      <c r="AT845">
        <f t="shared" si="1742"/>
        <v>0</v>
      </c>
      <c r="AU845">
        <f t="shared" si="1657"/>
        <v>0</v>
      </c>
      <c r="AV845">
        <f t="shared" si="1658"/>
        <v>0</v>
      </c>
      <c r="AW845">
        <f t="shared" si="1743"/>
        <v>0</v>
      </c>
      <c r="AX845">
        <f t="shared" si="1659"/>
        <v>0</v>
      </c>
      <c r="AY845">
        <f t="shared" si="1660"/>
        <v>0</v>
      </c>
      <c r="AZ845">
        <f t="shared" si="1661"/>
        <v>0</v>
      </c>
      <c r="BA845">
        <f t="shared" si="1662"/>
        <v>0</v>
      </c>
      <c r="BB845">
        <f t="shared" si="1663"/>
        <v>0</v>
      </c>
      <c r="BC845">
        <f t="shared" si="1664"/>
        <v>0</v>
      </c>
      <c r="BD845">
        <f t="shared" si="1665"/>
        <v>0</v>
      </c>
      <c r="BE845">
        <f t="shared" si="1666"/>
        <v>0</v>
      </c>
      <c r="BF845">
        <f t="shared" si="1667"/>
        <v>0</v>
      </c>
      <c r="BG845">
        <f t="shared" si="1668"/>
        <v>0</v>
      </c>
      <c r="BH845">
        <f t="shared" si="1669"/>
        <v>0</v>
      </c>
      <c r="BI845">
        <f t="shared" si="1670"/>
        <v>0</v>
      </c>
      <c r="BJ845">
        <f t="shared" si="1671"/>
        <v>0</v>
      </c>
      <c r="BK845">
        <f t="shared" si="1672"/>
        <v>0</v>
      </c>
      <c r="BL845">
        <f t="shared" si="1673"/>
        <v>0</v>
      </c>
      <c r="BM845">
        <f t="shared" si="1674"/>
        <v>0</v>
      </c>
      <c r="BN845">
        <f t="shared" si="1675"/>
        <v>0</v>
      </c>
      <c r="BO845">
        <f t="shared" si="1676"/>
        <v>0</v>
      </c>
      <c r="BP845">
        <f t="shared" si="1677"/>
        <v>0</v>
      </c>
      <c r="BQ845">
        <f t="shared" si="1678"/>
        <v>0</v>
      </c>
      <c r="BR845">
        <f t="shared" si="1679"/>
        <v>0</v>
      </c>
      <c r="BS845">
        <f t="shared" si="1680"/>
        <v>0</v>
      </c>
      <c r="BT845">
        <f t="shared" si="1681"/>
        <v>0</v>
      </c>
      <c r="BU845">
        <f t="shared" si="1682"/>
        <v>0</v>
      </c>
      <c r="BV845">
        <f t="shared" si="1683"/>
        <v>0</v>
      </c>
      <c r="BW845">
        <f t="shared" si="1684"/>
        <v>0</v>
      </c>
      <c r="BX845">
        <f t="shared" si="1685"/>
        <v>0</v>
      </c>
      <c r="BY845">
        <f t="shared" si="1686"/>
        <v>0</v>
      </c>
      <c r="BZ845">
        <f t="shared" si="1687"/>
        <v>0</v>
      </c>
      <c r="CA845">
        <f t="shared" si="1688"/>
        <v>0</v>
      </c>
      <c r="CB845">
        <f t="shared" si="1689"/>
        <v>0</v>
      </c>
      <c r="CC845">
        <f t="shared" si="1690"/>
        <v>0</v>
      </c>
      <c r="CD845">
        <f t="shared" si="1691"/>
        <v>0</v>
      </c>
      <c r="CE845">
        <f t="shared" si="1692"/>
        <v>0</v>
      </c>
      <c r="CF845">
        <f t="shared" si="1693"/>
        <v>0</v>
      </c>
      <c r="CG845">
        <f t="shared" si="1694"/>
        <v>0</v>
      </c>
      <c r="CH845">
        <f t="shared" si="1695"/>
        <v>0</v>
      </c>
      <c r="CI845">
        <f t="shared" si="1696"/>
        <v>0</v>
      </c>
      <c r="CJ845">
        <f t="shared" si="1697"/>
        <v>0</v>
      </c>
      <c r="CK845">
        <f t="shared" si="1698"/>
        <v>0</v>
      </c>
      <c r="CL845" t="str">
        <f t="shared" si="1699"/>
        <v/>
      </c>
      <c r="CM845" t="str">
        <f t="shared" si="1700"/>
        <v/>
      </c>
      <c r="CN845" t="str">
        <f t="shared" si="1701"/>
        <v/>
      </c>
      <c r="CO845" t="str">
        <f t="shared" si="1702"/>
        <v/>
      </c>
      <c r="CP845" t="str">
        <f t="shared" si="1703"/>
        <v/>
      </c>
      <c r="CQ845" t="str">
        <f t="shared" si="1704"/>
        <v/>
      </c>
      <c r="CR845" t="str">
        <f t="shared" si="1705"/>
        <v/>
      </c>
      <c r="CS845" t="str">
        <f t="shared" si="1706"/>
        <v/>
      </c>
      <c r="CT845" t="str">
        <f t="shared" si="1707"/>
        <v/>
      </c>
      <c r="CU845" t="str">
        <f t="shared" si="1708"/>
        <v/>
      </c>
      <c r="CV845" t="str">
        <f t="shared" si="1709"/>
        <v/>
      </c>
      <c r="CW845" t="str">
        <f t="shared" si="1710"/>
        <v/>
      </c>
      <c r="CX845" t="str">
        <f t="shared" si="1711"/>
        <v/>
      </c>
      <c r="CY845" t="str">
        <f t="shared" si="1712"/>
        <v/>
      </c>
      <c r="CZ845" t="str">
        <f t="shared" si="1713"/>
        <v/>
      </c>
      <c r="DA845" t="str">
        <f t="shared" si="1714"/>
        <v/>
      </c>
      <c r="DB845" t="str">
        <f t="shared" si="1715"/>
        <v/>
      </c>
      <c r="DC845" t="str">
        <f t="shared" si="1716"/>
        <v/>
      </c>
      <c r="DD845" t="str">
        <f t="shared" si="1717"/>
        <v/>
      </c>
      <c r="DE845" t="str">
        <f t="shared" si="1718"/>
        <v/>
      </c>
      <c r="DF845" t="str">
        <f t="shared" si="1719"/>
        <v/>
      </c>
      <c r="DG845" t="str">
        <f t="shared" si="1720"/>
        <v/>
      </c>
      <c r="DH845" t="str">
        <f t="shared" si="1721"/>
        <v/>
      </c>
      <c r="DI845" t="str">
        <f t="shared" si="1722"/>
        <v/>
      </c>
      <c r="DJ845" t="str">
        <f t="shared" si="1723"/>
        <v/>
      </c>
      <c r="DK845" t="str">
        <f t="shared" si="1724"/>
        <v/>
      </c>
      <c r="DL845" t="str">
        <f t="shared" si="1725"/>
        <v/>
      </c>
      <c r="DM845" t="str">
        <f t="shared" si="1726"/>
        <v/>
      </c>
      <c r="DN845" t="str">
        <f t="shared" si="1727"/>
        <v/>
      </c>
      <c r="DO845" t="str">
        <f t="shared" si="1728"/>
        <v/>
      </c>
      <c r="DP845" t="str">
        <f t="shared" si="1729"/>
        <v/>
      </c>
      <c r="DQ845" t="str">
        <f t="shared" si="1730"/>
        <v/>
      </c>
      <c r="DR845" t="str">
        <f t="shared" si="1731"/>
        <v/>
      </c>
      <c r="DS845" t="str">
        <f t="shared" si="1732"/>
        <v/>
      </c>
      <c r="DT845" t="str">
        <f t="shared" si="1733"/>
        <v/>
      </c>
      <c r="DU845">
        <f t="shared" si="1734"/>
        <v>0</v>
      </c>
      <c r="DV845">
        <f t="shared" si="1735"/>
        <v>0</v>
      </c>
      <c r="DW845">
        <f t="shared" si="1736"/>
        <v>0</v>
      </c>
      <c r="DX845" t="str">
        <f t="shared" si="1737"/>
        <v/>
      </c>
      <c r="DY845" t="str">
        <f t="shared" si="1738"/>
        <v/>
      </c>
      <c r="DZ845" t="str">
        <f t="shared" si="1739"/>
        <v/>
      </c>
      <c r="EA845" s="5">
        <f t="shared" si="1740"/>
        <v>0</v>
      </c>
      <c r="EB845" s="3">
        <f t="shared" si="1741"/>
        <v>0</v>
      </c>
    </row>
    <row r="846" spans="2:132" x14ac:dyDescent="0.2">
      <c r="B846">
        <v>841</v>
      </c>
      <c r="C846" s="3">
        <f>Zisk!D860</f>
        <v>0</v>
      </c>
      <c r="D846">
        <f>Zisk!E860</f>
        <v>0</v>
      </c>
      <c r="E846" s="66" t="str">
        <f t="shared" si="1628"/>
        <v/>
      </c>
      <c r="F846" t="str">
        <f t="shared" si="1629"/>
        <v/>
      </c>
      <c r="G846" s="66" t="str">
        <f t="shared" si="1630"/>
        <v/>
      </c>
      <c r="J846">
        <f>VstupniParametry_SKRYT!$D$5</f>
        <v>0.02</v>
      </c>
      <c r="K846">
        <f>VstupniParametry_SKRYT!$D$6</f>
        <v>0.06</v>
      </c>
      <c r="L846">
        <f>VstupniParametry_SKRYT!$D$7</f>
        <v>0.06</v>
      </c>
      <c r="M846">
        <f>VstupniParametry_SKRYT!$D$8</f>
        <v>0.06</v>
      </c>
      <c r="N846">
        <f>VstupniParametry_SKRYT!$D$9</f>
        <v>1.7999999999999999E-2</v>
      </c>
      <c r="O846" s="27">
        <f>VstupniParametry_SKRYT!$D$10</f>
        <v>0.01</v>
      </c>
      <c r="P846" s="27">
        <f>VstupniParametry_SKRYT!$D$11</f>
        <v>0.01</v>
      </c>
      <c r="Q846" s="27">
        <f>VstupniParametry_SKRYT!$D$12</f>
        <v>0.01</v>
      </c>
      <c r="R846" s="27">
        <f>VstupniParametry_SKRYT!$D$13</f>
        <v>0.01</v>
      </c>
      <c r="S846" s="27">
        <f>VstupniParametry_SKRYT!$D$14</f>
        <v>0.01</v>
      </c>
      <c r="T846">
        <f t="shared" si="1631"/>
        <v>0</v>
      </c>
      <c r="U846">
        <f t="shared" si="1632"/>
        <v>0</v>
      </c>
      <c r="V846">
        <f t="shared" si="1633"/>
        <v>0</v>
      </c>
      <c r="W846">
        <f t="shared" si="1634"/>
        <v>0</v>
      </c>
      <c r="X846">
        <f t="shared" si="1635"/>
        <v>0</v>
      </c>
      <c r="Y846">
        <f t="shared" si="1636"/>
        <v>0</v>
      </c>
      <c r="Z846">
        <f t="shared" si="1637"/>
        <v>0</v>
      </c>
      <c r="AA846">
        <f t="shared" si="1638"/>
        <v>0</v>
      </c>
      <c r="AB846">
        <f t="shared" si="1639"/>
        <v>0</v>
      </c>
      <c r="AC846">
        <f t="shared" si="1640"/>
        <v>0</v>
      </c>
      <c r="AD846">
        <f t="shared" si="1641"/>
        <v>0</v>
      </c>
      <c r="AE846">
        <f t="shared" si="1642"/>
        <v>0</v>
      </c>
      <c r="AF846">
        <f t="shared" si="1643"/>
        <v>0</v>
      </c>
      <c r="AG846">
        <f t="shared" si="1644"/>
        <v>0</v>
      </c>
      <c r="AH846">
        <f t="shared" si="1645"/>
        <v>0</v>
      </c>
      <c r="AI846">
        <f t="shared" si="1646"/>
        <v>0</v>
      </c>
      <c r="AJ846">
        <f t="shared" si="1647"/>
        <v>0</v>
      </c>
      <c r="AK846">
        <f t="shared" si="1648"/>
        <v>0</v>
      </c>
      <c r="AL846">
        <f t="shared" si="1649"/>
        <v>0</v>
      </c>
      <c r="AM846">
        <f t="shared" si="1650"/>
        <v>0</v>
      </c>
      <c r="AN846">
        <f t="shared" si="1651"/>
        <v>0</v>
      </c>
      <c r="AO846">
        <f t="shared" si="1652"/>
        <v>0</v>
      </c>
      <c r="AP846">
        <f t="shared" si="1653"/>
        <v>0</v>
      </c>
      <c r="AQ846">
        <f t="shared" si="1654"/>
        <v>0</v>
      </c>
      <c r="AR846">
        <f t="shared" si="1655"/>
        <v>0</v>
      </c>
      <c r="AS846">
        <f t="shared" si="1656"/>
        <v>0</v>
      </c>
      <c r="AT846">
        <f t="shared" si="1742"/>
        <v>0</v>
      </c>
      <c r="AU846">
        <f t="shared" si="1657"/>
        <v>0</v>
      </c>
      <c r="AV846">
        <f t="shared" si="1658"/>
        <v>0</v>
      </c>
      <c r="AW846">
        <f t="shared" si="1743"/>
        <v>0</v>
      </c>
      <c r="AX846">
        <f t="shared" si="1659"/>
        <v>0</v>
      </c>
      <c r="AY846">
        <f t="shared" si="1660"/>
        <v>0</v>
      </c>
      <c r="AZ846">
        <f t="shared" si="1661"/>
        <v>0</v>
      </c>
      <c r="BA846">
        <f t="shared" si="1662"/>
        <v>0</v>
      </c>
      <c r="BB846">
        <f t="shared" si="1663"/>
        <v>0</v>
      </c>
      <c r="BC846">
        <f t="shared" si="1664"/>
        <v>0</v>
      </c>
      <c r="BD846">
        <f t="shared" si="1665"/>
        <v>0</v>
      </c>
      <c r="BE846">
        <f t="shared" si="1666"/>
        <v>0</v>
      </c>
      <c r="BF846">
        <f t="shared" si="1667"/>
        <v>0</v>
      </c>
      <c r="BG846">
        <f t="shared" si="1668"/>
        <v>0</v>
      </c>
      <c r="BH846">
        <f t="shared" si="1669"/>
        <v>0</v>
      </c>
      <c r="BI846">
        <f t="shared" si="1670"/>
        <v>0</v>
      </c>
      <c r="BJ846">
        <f t="shared" si="1671"/>
        <v>0</v>
      </c>
      <c r="BK846">
        <f t="shared" si="1672"/>
        <v>0</v>
      </c>
      <c r="BL846">
        <f t="shared" si="1673"/>
        <v>0</v>
      </c>
      <c r="BM846">
        <f t="shared" si="1674"/>
        <v>0</v>
      </c>
      <c r="BN846">
        <f t="shared" si="1675"/>
        <v>0</v>
      </c>
      <c r="BO846">
        <f t="shared" si="1676"/>
        <v>0</v>
      </c>
      <c r="BP846">
        <f t="shared" si="1677"/>
        <v>0</v>
      </c>
      <c r="BQ846">
        <f t="shared" si="1678"/>
        <v>0</v>
      </c>
      <c r="BR846">
        <f t="shared" si="1679"/>
        <v>0</v>
      </c>
      <c r="BS846">
        <f t="shared" si="1680"/>
        <v>0</v>
      </c>
      <c r="BT846">
        <f t="shared" si="1681"/>
        <v>0</v>
      </c>
      <c r="BU846">
        <f t="shared" si="1682"/>
        <v>0</v>
      </c>
      <c r="BV846">
        <f t="shared" si="1683"/>
        <v>0</v>
      </c>
      <c r="BW846">
        <f t="shared" si="1684"/>
        <v>0</v>
      </c>
      <c r="BX846">
        <f t="shared" si="1685"/>
        <v>0</v>
      </c>
      <c r="BY846">
        <f t="shared" si="1686"/>
        <v>0</v>
      </c>
      <c r="BZ846">
        <f t="shared" si="1687"/>
        <v>0</v>
      </c>
      <c r="CA846">
        <f t="shared" si="1688"/>
        <v>0</v>
      </c>
      <c r="CB846">
        <f t="shared" si="1689"/>
        <v>0</v>
      </c>
      <c r="CC846">
        <f t="shared" si="1690"/>
        <v>0</v>
      </c>
      <c r="CD846">
        <f t="shared" si="1691"/>
        <v>0</v>
      </c>
      <c r="CE846">
        <f t="shared" si="1692"/>
        <v>0</v>
      </c>
      <c r="CF846">
        <f t="shared" si="1693"/>
        <v>0</v>
      </c>
      <c r="CG846">
        <f t="shared" si="1694"/>
        <v>0</v>
      </c>
      <c r="CH846">
        <f t="shared" si="1695"/>
        <v>0</v>
      </c>
      <c r="CI846">
        <f t="shared" si="1696"/>
        <v>0</v>
      </c>
      <c r="CJ846">
        <f t="shared" si="1697"/>
        <v>0</v>
      </c>
      <c r="CK846">
        <f t="shared" si="1698"/>
        <v>0</v>
      </c>
      <c r="CL846" t="str">
        <f t="shared" si="1699"/>
        <v/>
      </c>
      <c r="CM846" t="str">
        <f t="shared" si="1700"/>
        <v/>
      </c>
      <c r="CN846" t="str">
        <f t="shared" si="1701"/>
        <v/>
      </c>
      <c r="CO846" t="str">
        <f t="shared" si="1702"/>
        <v/>
      </c>
      <c r="CP846" t="str">
        <f t="shared" si="1703"/>
        <v/>
      </c>
      <c r="CQ846" t="str">
        <f t="shared" si="1704"/>
        <v/>
      </c>
      <c r="CR846" t="str">
        <f t="shared" si="1705"/>
        <v/>
      </c>
      <c r="CS846" t="str">
        <f t="shared" si="1706"/>
        <v/>
      </c>
      <c r="CT846" t="str">
        <f t="shared" si="1707"/>
        <v/>
      </c>
      <c r="CU846" t="str">
        <f t="shared" si="1708"/>
        <v/>
      </c>
      <c r="CV846" t="str">
        <f t="shared" si="1709"/>
        <v/>
      </c>
      <c r="CW846" t="str">
        <f t="shared" si="1710"/>
        <v/>
      </c>
      <c r="CX846" t="str">
        <f t="shared" si="1711"/>
        <v/>
      </c>
      <c r="CY846" t="str">
        <f t="shared" si="1712"/>
        <v/>
      </c>
      <c r="CZ846" t="str">
        <f t="shared" si="1713"/>
        <v/>
      </c>
      <c r="DA846" t="str">
        <f t="shared" si="1714"/>
        <v/>
      </c>
      <c r="DB846" t="str">
        <f t="shared" si="1715"/>
        <v/>
      </c>
      <c r="DC846" t="str">
        <f t="shared" si="1716"/>
        <v/>
      </c>
      <c r="DD846" t="str">
        <f t="shared" si="1717"/>
        <v/>
      </c>
      <c r="DE846" t="str">
        <f t="shared" si="1718"/>
        <v/>
      </c>
      <c r="DF846" t="str">
        <f t="shared" si="1719"/>
        <v/>
      </c>
      <c r="DG846" t="str">
        <f t="shared" si="1720"/>
        <v/>
      </c>
      <c r="DH846" t="str">
        <f t="shared" si="1721"/>
        <v/>
      </c>
      <c r="DI846" t="str">
        <f t="shared" si="1722"/>
        <v/>
      </c>
      <c r="DJ846" t="str">
        <f t="shared" si="1723"/>
        <v/>
      </c>
      <c r="DK846" t="str">
        <f t="shared" si="1724"/>
        <v/>
      </c>
      <c r="DL846" t="str">
        <f t="shared" si="1725"/>
        <v/>
      </c>
      <c r="DM846" t="str">
        <f t="shared" si="1726"/>
        <v/>
      </c>
      <c r="DN846" t="str">
        <f t="shared" si="1727"/>
        <v/>
      </c>
      <c r="DO846" t="str">
        <f t="shared" si="1728"/>
        <v/>
      </c>
      <c r="DP846" t="str">
        <f t="shared" si="1729"/>
        <v/>
      </c>
      <c r="DQ846" t="str">
        <f t="shared" si="1730"/>
        <v/>
      </c>
      <c r="DR846" t="str">
        <f t="shared" si="1731"/>
        <v/>
      </c>
      <c r="DS846" t="str">
        <f t="shared" si="1732"/>
        <v/>
      </c>
      <c r="DT846" t="str">
        <f t="shared" si="1733"/>
        <v/>
      </c>
      <c r="DU846">
        <f t="shared" si="1734"/>
        <v>0</v>
      </c>
      <c r="DV846">
        <f t="shared" si="1735"/>
        <v>0</v>
      </c>
      <c r="DW846">
        <f t="shared" si="1736"/>
        <v>0</v>
      </c>
      <c r="DX846" t="str">
        <f t="shared" si="1737"/>
        <v/>
      </c>
      <c r="DY846" t="str">
        <f t="shared" si="1738"/>
        <v/>
      </c>
      <c r="DZ846" t="str">
        <f t="shared" si="1739"/>
        <v/>
      </c>
      <c r="EA846" s="5">
        <f t="shared" si="1740"/>
        <v>0</v>
      </c>
      <c r="EB846" s="3">
        <f t="shared" si="1741"/>
        <v>0</v>
      </c>
    </row>
    <row r="847" spans="2:132" x14ac:dyDescent="0.2">
      <c r="B847" s="25">
        <v>842</v>
      </c>
      <c r="C847" s="26">
        <f>Zisk!D861</f>
        <v>0</v>
      </c>
      <c r="D847">
        <f>Zisk!E861</f>
        <v>0</v>
      </c>
      <c r="E847" s="66" t="str">
        <f t="shared" ref="E847:E910" si="1744">IF(D847=0,"",$E$2-$D847)</f>
        <v/>
      </c>
      <c r="F847" t="str">
        <f t="shared" ref="F847:F910" si="1745">IF(D847=0,"",IF($E847&lt;29,$E847,29))</f>
        <v/>
      </c>
      <c r="G847" s="66" t="str">
        <f t="shared" ref="G847:G910" si="1746">IF(D847=0,"",($E$2-$F847)+1)</f>
        <v/>
      </c>
      <c r="H847" s="25"/>
      <c r="I847" s="25"/>
      <c r="J847">
        <f>VstupniParametry_SKRYT!$D$5</f>
        <v>0.02</v>
      </c>
      <c r="K847">
        <f>VstupniParametry_SKRYT!$D$6</f>
        <v>0.06</v>
      </c>
      <c r="L847">
        <f>VstupniParametry_SKRYT!$D$7</f>
        <v>0.06</v>
      </c>
      <c r="M847">
        <f>VstupniParametry_SKRYT!$D$8</f>
        <v>0.06</v>
      </c>
      <c r="N847">
        <f>VstupniParametry_SKRYT!$D$9</f>
        <v>1.7999999999999999E-2</v>
      </c>
      <c r="O847" s="27">
        <f>VstupniParametry_SKRYT!$D$10</f>
        <v>0.01</v>
      </c>
      <c r="P847" s="27">
        <f>VstupniParametry_SKRYT!$D$11</f>
        <v>0.01</v>
      </c>
      <c r="Q847" s="27">
        <f>VstupniParametry_SKRYT!$D$12</f>
        <v>0.01</v>
      </c>
      <c r="R847" s="27">
        <f>VstupniParametry_SKRYT!$D$13</f>
        <v>0.01</v>
      </c>
      <c r="S847" s="27">
        <f>VstupniParametry_SKRYT!$D$14</f>
        <v>0.01</v>
      </c>
      <c r="T847">
        <f t="shared" ref="T847:T910" si="1747">IF($G847=T$4,1,IF(T$4&lt;$G847,0,S847+1))</f>
        <v>0</v>
      </c>
      <c r="U847">
        <f t="shared" ref="U847:U910" si="1748">IF($G847=U$4,1,IF(U$4&lt;$G847,0,T847+1))</f>
        <v>0</v>
      </c>
      <c r="V847">
        <f t="shared" ref="V847:V910" si="1749">IF($G847=V$4,1,IF(V$4&lt;$G847,0,U847+1))</f>
        <v>0</v>
      </c>
      <c r="W847">
        <f t="shared" ref="W847:W910" si="1750">IF($G847=W$4,1,IF(W$4&lt;$G847,0,V847+1))</f>
        <v>0</v>
      </c>
      <c r="X847">
        <f t="shared" ref="X847:X910" si="1751">IF($G847=X$4,1,IF(X$4&lt;$G847,0,W847+1))</f>
        <v>0</v>
      </c>
      <c r="Y847">
        <f t="shared" ref="Y847:Y910" si="1752">IF($G847=Y$4,1,IF(Y$4&lt;$G847,0,X847+1))</f>
        <v>0</v>
      </c>
      <c r="Z847">
        <f t="shared" ref="Z847:Z910" si="1753">IF($G847=Z$4,1,IF(Z$4&lt;$G847,0,Y847+1))</f>
        <v>0</v>
      </c>
      <c r="AA847">
        <f t="shared" ref="AA847:AA910" si="1754">IF($G847=AA$4,1,IF(AA$4&lt;$G847,0,Z847+1))</f>
        <v>0</v>
      </c>
      <c r="AB847">
        <f t="shared" ref="AB847:AB910" si="1755">IF($G847=AB$4,1,IF(AB$4&lt;$G847,0,AA847+1))</f>
        <v>0</v>
      </c>
      <c r="AC847">
        <f t="shared" ref="AC847:AC910" si="1756">IF($G847=AC$4,1,IF(AC$4&lt;$G847,0,AB847+1))</f>
        <v>0</v>
      </c>
      <c r="AD847">
        <f t="shared" ref="AD847:AD910" si="1757">IF($G847=AD$4,1,IF(AD$4&lt;$G847,0,AC847+1))</f>
        <v>0</v>
      </c>
      <c r="AE847">
        <f t="shared" ref="AE847:AE910" si="1758">IF($G847=AE$4,1,IF(AE$4&lt;$G847,0,AD847+1))</f>
        <v>0</v>
      </c>
      <c r="AF847">
        <f t="shared" ref="AF847:AF910" si="1759">IF($G847=AF$4,1,IF(AF$4&lt;$G847,0,AE847+1))</f>
        <v>0</v>
      </c>
      <c r="AG847">
        <f t="shared" ref="AG847:AG910" si="1760">IF($G847=AG$4,1,IF(AG$4&lt;$G847,0,AF847+1))</f>
        <v>0</v>
      </c>
      <c r="AH847">
        <f t="shared" ref="AH847:AH910" si="1761">IF($G847=AH$4,1,IF(AH$4&lt;$G847,0,AG847+1))</f>
        <v>0</v>
      </c>
      <c r="AI847">
        <f t="shared" ref="AI847:AI910" si="1762">IF($G847=AI$4,1,IF(AI$4&lt;$G847,0,AH847+1))</f>
        <v>0</v>
      </c>
      <c r="AJ847">
        <f t="shared" ref="AJ847:AJ910" si="1763">IF($G847=AJ$4,1,IF(AJ$4&lt;$G847,0,AI847+1))</f>
        <v>0</v>
      </c>
      <c r="AK847">
        <f t="shared" ref="AK847:AK910" si="1764">IF($G847=AK$4,1,IF(AK$4&lt;$G847,0,AJ847+1))</f>
        <v>0</v>
      </c>
      <c r="AL847">
        <f t="shared" ref="AL847:AL910" si="1765">IF($G847=AL$4,1,IF(AL$4&lt;$G847,0,AK847+1))</f>
        <v>0</v>
      </c>
      <c r="AM847">
        <f t="shared" ref="AM847:AM910" si="1766">IF($G847=AM$4,1,IF(AM$4&lt;$G847,0,AL847+1))</f>
        <v>0</v>
      </c>
      <c r="AN847">
        <f t="shared" ref="AN847:AN910" si="1767">IF($G847=AN$4,1,IF(AN$4&lt;$G847,0,AM847+1))</f>
        <v>0</v>
      </c>
      <c r="AO847">
        <f t="shared" ref="AO847:AO910" si="1768">IF($G847=AO$4,1,IF(AO$4&lt;$G847,0,AN847+1))</f>
        <v>0</v>
      </c>
      <c r="AP847">
        <f t="shared" ref="AP847:AP910" si="1769">IF($G847=AP$4,1,IF(AP$4&lt;$G847,0,AO847+1))</f>
        <v>0</v>
      </c>
      <c r="AQ847">
        <f t="shared" ref="AQ847:AQ910" si="1770">IF($G847=AQ$4,1,IF(AQ$4&lt;$G847,0,AP847+1))</f>
        <v>0</v>
      </c>
      <c r="AR847">
        <f t="shared" ref="AR847:AR910" si="1771">IF($G847=AR$4,1,IF(AR$4&lt;$G847,0,AQ847+1))</f>
        <v>0</v>
      </c>
      <c r="AS847">
        <f t="shared" ref="AS847:AS910" si="1772">IF($G847=AS$4,1,IF(AS$4&lt;$G847,0,AR847+1))</f>
        <v>0</v>
      </c>
      <c r="AT847">
        <f t="shared" si="1742"/>
        <v>0</v>
      </c>
      <c r="AU847">
        <f t="shared" ref="AU847:AU910" si="1773">IF($G847&lt;AU$4,AT847+1,IF(AU$4=$G847,1,0))</f>
        <v>0</v>
      </c>
      <c r="AV847">
        <f t="shared" ref="AV847:AV910" si="1774">IF($G847&lt;AV$4,AU847+1,IF(AV$4=$G847,1,0))</f>
        <v>0</v>
      </c>
      <c r="AW847">
        <f t="shared" si="1743"/>
        <v>0</v>
      </c>
      <c r="AX847">
        <f t="shared" ref="AX847:AX910" si="1775">IF(AX$4&gt;$E$2,0,IF($G847&lt;AX$4,AW847+1,IF(AX$4=$G847,1,0)))</f>
        <v>0</v>
      </c>
      <c r="AY847">
        <f t="shared" ref="AY847:AY910" si="1776">IF(AY$4&gt;$E$2,0,IF($G847&lt;AY$4,AX847+1,IF(AY$4=$G847,1,0)))</f>
        <v>0</v>
      </c>
      <c r="AZ847">
        <f t="shared" ref="AZ847:AZ910" si="1777">IF(AZ$4&gt;$E$2,0,IF($G847&lt;AZ$4,AY847+1,IF(AZ$4=$G847,1,0)))</f>
        <v>0</v>
      </c>
      <c r="BA847">
        <f t="shared" ref="BA847:BA910" si="1778">IF(BA$4&gt;$E$2,0,IF($G847&lt;BA$4,AZ847+1,IF(BA$4=$G847,1,0)))</f>
        <v>0</v>
      </c>
      <c r="BB847">
        <f t="shared" ref="BB847:BB910" si="1779">IF(BB$4&gt;$E$2,0,IF($G847&lt;BB$4,BA847+1,IF(BB$4=$G847,1,0)))</f>
        <v>0</v>
      </c>
      <c r="BC847">
        <f t="shared" ref="BC847:BC910" si="1780">T847</f>
        <v>0</v>
      </c>
      <c r="BD847">
        <f t="shared" ref="BD847:BD910" si="1781">U847</f>
        <v>0</v>
      </c>
      <c r="BE847">
        <f t="shared" ref="BE847:BE910" si="1782">V847</f>
        <v>0</v>
      </c>
      <c r="BF847">
        <f t="shared" ref="BF847:BF910" si="1783">W847</f>
        <v>0</v>
      </c>
      <c r="BG847">
        <f t="shared" ref="BG847:BG910" si="1784">X847</f>
        <v>0</v>
      </c>
      <c r="BH847">
        <f t="shared" ref="BH847:BH910" si="1785">Y847</f>
        <v>0</v>
      </c>
      <c r="BI847">
        <f t="shared" ref="BI847:BI910" si="1786">Z847</f>
        <v>0</v>
      </c>
      <c r="BJ847">
        <f t="shared" ref="BJ847:BJ910" si="1787">AA847</f>
        <v>0</v>
      </c>
      <c r="BK847">
        <f t="shared" ref="BK847:BK910" si="1788">AB847</f>
        <v>0</v>
      </c>
      <c r="BL847">
        <f t="shared" ref="BL847:BL910" si="1789">AC847</f>
        <v>0</v>
      </c>
      <c r="BM847">
        <f t="shared" ref="BM847:BM910" si="1790">AD847</f>
        <v>0</v>
      </c>
      <c r="BN847">
        <f t="shared" ref="BN847:BN910" si="1791">AE847</f>
        <v>0</v>
      </c>
      <c r="BO847">
        <f t="shared" ref="BO847:BO910" si="1792">AF847</f>
        <v>0</v>
      </c>
      <c r="BP847">
        <f t="shared" ref="BP847:BP910" si="1793">AG847</f>
        <v>0</v>
      </c>
      <c r="BQ847">
        <f t="shared" ref="BQ847:BQ910" si="1794">AH847</f>
        <v>0</v>
      </c>
      <c r="BR847">
        <f t="shared" ref="BR847:BR910" si="1795">AI847</f>
        <v>0</v>
      </c>
      <c r="BS847">
        <f t="shared" ref="BS847:BS910" si="1796">AJ847</f>
        <v>0</v>
      </c>
      <c r="BT847">
        <f t="shared" ref="BT847:BT910" si="1797">AK847</f>
        <v>0</v>
      </c>
      <c r="BU847">
        <f t="shared" ref="BU847:BU910" si="1798">AL847</f>
        <v>0</v>
      </c>
      <c r="BV847">
        <f t="shared" ref="BV847:BV910" si="1799">AM847</f>
        <v>0</v>
      </c>
      <c r="BW847">
        <f t="shared" ref="BW847:BW910" si="1800">AN847</f>
        <v>0</v>
      </c>
      <c r="BX847">
        <f t="shared" ref="BX847:BX910" si="1801">AO847</f>
        <v>0</v>
      </c>
      <c r="BY847">
        <f t="shared" ref="BY847:BY910" si="1802">AP847</f>
        <v>0</v>
      </c>
      <c r="BZ847">
        <f t="shared" ref="BZ847:BZ910" si="1803">AQ847</f>
        <v>0</v>
      </c>
      <c r="CA847">
        <f t="shared" ref="CA847:CA910" si="1804">AR847</f>
        <v>0</v>
      </c>
      <c r="CB847">
        <f t="shared" ref="CB847:CB910" si="1805">AS847</f>
        <v>0</v>
      </c>
      <c r="CC847">
        <f t="shared" ref="CC847:CC910" si="1806">CB847+AT847</f>
        <v>0</v>
      </c>
      <c r="CD847">
        <f t="shared" ref="CD847:CD910" si="1807">CB847+AU847</f>
        <v>0</v>
      </c>
      <c r="CE847">
        <f t="shared" ref="CE847:CE910" si="1808">CB847+AV847</f>
        <v>0</v>
      </c>
      <c r="CF847">
        <f t="shared" ref="CF847:CF910" si="1809">$CE847+AW847</f>
        <v>0</v>
      </c>
      <c r="CG847">
        <f t="shared" ref="CG847:CG910" si="1810">$CE847+AX847</f>
        <v>0</v>
      </c>
      <c r="CH847">
        <f t="shared" ref="CH847:CH910" si="1811">$CE847+AY847</f>
        <v>0</v>
      </c>
      <c r="CI847">
        <f t="shared" ref="CI847:CI910" si="1812">$CE847+AZ847</f>
        <v>0</v>
      </c>
      <c r="CJ847">
        <f t="shared" ref="CJ847:CJ910" si="1813">$CE847+BA847</f>
        <v>0</v>
      </c>
      <c r="CK847">
        <f t="shared" ref="CK847:CK910" si="1814">$CE847+BB847</f>
        <v>0</v>
      </c>
      <c r="CL847" t="str">
        <f t="shared" ref="CL847:CL910" si="1815">IF(T847=0,"",1+$J$6)</f>
        <v/>
      </c>
      <c r="CM847" t="str">
        <f t="shared" ref="CM847:CM910" si="1816">IF(U847=0,"",1+$J$6)</f>
        <v/>
      </c>
      <c r="CN847" t="str">
        <f t="shared" ref="CN847:CN910" si="1817">IF(V847=0,"",1+$J$6)</f>
        <v/>
      </c>
      <c r="CO847" t="str">
        <f t="shared" ref="CO847:CO910" si="1818">IF(W847=0,"",1+$J$6)</f>
        <v/>
      </c>
      <c r="CP847" t="str">
        <f t="shared" ref="CP847:CP910" si="1819">IF(X847=0,"",1+$J$6)</f>
        <v/>
      </c>
      <c r="CQ847" t="str">
        <f t="shared" ref="CQ847:CQ910" si="1820">IF(Y847=0,"",1+$J$6)</f>
        <v/>
      </c>
      <c r="CR847" t="str">
        <f t="shared" ref="CR847:CR910" si="1821">IF(Z847=0,"",1+$J$6)</f>
        <v/>
      </c>
      <c r="CS847" t="str">
        <f t="shared" ref="CS847:CS910" si="1822">IF(AA847=0,"",1+$J$6)</f>
        <v/>
      </c>
      <c r="CT847" t="str">
        <f t="shared" ref="CT847:CT910" si="1823">IF(AB847=0,"",1+$J$6)</f>
        <v/>
      </c>
      <c r="CU847" t="str">
        <f t="shared" ref="CU847:CU910" si="1824">IF(AC847=0,"",1+$J$6)</f>
        <v/>
      </c>
      <c r="CV847" t="str">
        <f t="shared" ref="CV847:CV910" si="1825">IF(AD847=0,"",1+$J$6)</f>
        <v/>
      </c>
      <c r="CW847" t="str">
        <f t="shared" ref="CW847:CW910" si="1826">IF(AE847=0,"",1+$J$6)</f>
        <v/>
      </c>
      <c r="CX847" t="str">
        <f t="shared" ref="CX847:CX910" si="1827">IF(AF847=0,"",1+$J$6)</f>
        <v/>
      </c>
      <c r="CY847" t="str">
        <f t="shared" ref="CY847:CY910" si="1828">IF(AG847=0,"",1+$J$6)</f>
        <v/>
      </c>
      <c r="CZ847" t="str">
        <f t="shared" ref="CZ847:CZ910" si="1829">IF(AH847=0,"",1+$J$6)</f>
        <v/>
      </c>
      <c r="DA847" t="str">
        <f t="shared" ref="DA847:DA910" si="1830">IF(AI847=0,"",1+$J$6)</f>
        <v/>
      </c>
      <c r="DB847" t="str">
        <f t="shared" ref="DB847:DB910" si="1831">IF(AJ847=0,"",1+$J$6)</f>
        <v/>
      </c>
      <c r="DC847" t="str">
        <f t="shared" ref="DC847:DC910" si="1832">IF(AK847=0,"",1+$J$6)</f>
        <v/>
      </c>
      <c r="DD847" t="str">
        <f t="shared" ref="DD847:DD910" si="1833">IF(AL847=0,"",1+$J$6)</f>
        <v/>
      </c>
      <c r="DE847" t="str">
        <f t="shared" ref="DE847:DE910" si="1834">IF(AM847=0,"",1+$J$6)</f>
        <v/>
      </c>
      <c r="DF847" t="str">
        <f t="shared" ref="DF847:DF910" si="1835">IF(AN847=0,"",1+$J$6)</f>
        <v/>
      </c>
      <c r="DG847" t="str">
        <f t="shared" ref="DG847:DG910" si="1836">IF(AO847=0,"",1+$J$6)</f>
        <v/>
      </c>
      <c r="DH847" t="str">
        <f t="shared" ref="DH847:DH910" si="1837">IF(AP847=0,"",1+$J$6)</f>
        <v/>
      </c>
      <c r="DI847" t="str">
        <f t="shared" ref="DI847:DI910" si="1838">IF(AQ847=0,"",1+$J$6)</f>
        <v/>
      </c>
      <c r="DJ847" t="str">
        <f t="shared" ref="DJ847:DJ910" si="1839">IF(AR847=0,"",1+$J$6)</f>
        <v/>
      </c>
      <c r="DK847" t="str">
        <f t="shared" ref="DK847:DK910" si="1840">IF(AS847=0,"",1+$J$6)</f>
        <v/>
      </c>
      <c r="DL847" t="str">
        <f t="shared" ref="DL847:DL910" si="1841">IF(AT847=0,"",1+K847)</f>
        <v/>
      </c>
      <c r="DM847" t="str">
        <f t="shared" ref="DM847:DM910" si="1842">IF(AU847=0,"",1+L847)</f>
        <v/>
      </c>
      <c r="DN847" t="str">
        <f t="shared" ref="DN847:DN910" si="1843">IF(AV847=0,"",1+M847)</f>
        <v/>
      </c>
      <c r="DO847" t="str">
        <f t="shared" ref="DO847:DO910" si="1844">IF(AW847=0,"",1+N847)</f>
        <v/>
      </c>
      <c r="DP847" t="str">
        <f t="shared" ref="DP847:DP910" si="1845">IF(AX847=0,"",1+O847)</f>
        <v/>
      </c>
      <c r="DQ847" t="str">
        <f t="shared" ref="DQ847:DQ910" si="1846">IF(AY847=0,"",1+P847)</f>
        <v/>
      </c>
      <c r="DR847" t="str">
        <f t="shared" ref="DR847:DR910" si="1847">IF(AZ847=0,"",1+Q847)</f>
        <v/>
      </c>
      <c r="DS847" t="str">
        <f t="shared" ref="DS847:DS910" si="1848">IF(BA847=0,"",1+R847)</f>
        <v/>
      </c>
      <c r="DT847" t="str">
        <f t="shared" ref="DT847:DT910" si="1849">IF(BB847=0,"",1+S847)</f>
        <v/>
      </c>
      <c r="DU847">
        <f t="shared" ref="DU847:DU910" si="1850">PRODUCT(CL847:DK847)</f>
        <v>0</v>
      </c>
      <c r="DV847">
        <f t="shared" ref="DV847:DV910" si="1851">PRODUCT(DL847:DN847)</f>
        <v>0</v>
      </c>
      <c r="DW847">
        <f t="shared" ref="DW847:DW910" si="1852">PRODUCT(DO847:DT847)</f>
        <v>0</v>
      </c>
      <c r="DX847" t="str">
        <f t="shared" ref="DX847:DX910" si="1853">IF(DU847=0,"",DU847)</f>
        <v/>
      </c>
      <c r="DY847" t="str">
        <f t="shared" ref="DY847:DY910" si="1854">IF(DV847=0,"",DV847)</f>
        <v/>
      </c>
      <c r="DZ847" t="str">
        <f t="shared" ref="DZ847:DZ910" si="1855">IF(DW847=0,"",DW847)</f>
        <v/>
      </c>
      <c r="EA847" s="5">
        <f t="shared" ref="EA847:EA910" si="1856">IF(D847=$E$2,1,PRODUCT(DX847:DZ847))</f>
        <v>0</v>
      </c>
      <c r="EB847" s="3">
        <f t="shared" ref="EB847:EB910" si="1857">C847*EA847</f>
        <v>0</v>
      </c>
    </row>
    <row r="848" spans="2:132" x14ac:dyDescent="0.2">
      <c r="B848">
        <v>843</v>
      </c>
      <c r="C848" s="3">
        <f>Zisk!D862</f>
        <v>0</v>
      </c>
      <c r="D848">
        <f>Zisk!E862</f>
        <v>0</v>
      </c>
      <c r="E848" s="66" t="str">
        <f t="shared" si="1744"/>
        <v/>
      </c>
      <c r="F848" t="str">
        <f t="shared" si="1745"/>
        <v/>
      </c>
      <c r="G848" s="66" t="str">
        <f t="shared" si="1746"/>
        <v/>
      </c>
      <c r="J848">
        <f>VstupniParametry_SKRYT!$D$5</f>
        <v>0.02</v>
      </c>
      <c r="K848">
        <f>VstupniParametry_SKRYT!$D$6</f>
        <v>0.06</v>
      </c>
      <c r="L848">
        <f>VstupniParametry_SKRYT!$D$7</f>
        <v>0.06</v>
      </c>
      <c r="M848">
        <f>VstupniParametry_SKRYT!$D$8</f>
        <v>0.06</v>
      </c>
      <c r="N848">
        <f>VstupniParametry_SKRYT!$D$9</f>
        <v>1.7999999999999999E-2</v>
      </c>
      <c r="O848" s="27">
        <f>VstupniParametry_SKRYT!$D$10</f>
        <v>0.01</v>
      </c>
      <c r="P848" s="27">
        <f>VstupniParametry_SKRYT!$D$11</f>
        <v>0.01</v>
      </c>
      <c r="Q848" s="27">
        <f>VstupniParametry_SKRYT!$D$12</f>
        <v>0.01</v>
      </c>
      <c r="R848" s="27">
        <f>VstupniParametry_SKRYT!$D$13</f>
        <v>0.01</v>
      </c>
      <c r="S848" s="27">
        <f>VstupniParametry_SKRYT!$D$14</f>
        <v>0.01</v>
      </c>
      <c r="T848">
        <f t="shared" si="1747"/>
        <v>0</v>
      </c>
      <c r="U848">
        <f t="shared" si="1748"/>
        <v>0</v>
      </c>
      <c r="V848">
        <f t="shared" si="1749"/>
        <v>0</v>
      </c>
      <c r="W848">
        <f t="shared" si="1750"/>
        <v>0</v>
      </c>
      <c r="X848">
        <f t="shared" si="1751"/>
        <v>0</v>
      </c>
      <c r="Y848">
        <f t="shared" si="1752"/>
        <v>0</v>
      </c>
      <c r="Z848">
        <f t="shared" si="1753"/>
        <v>0</v>
      </c>
      <c r="AA848">
        <f t="shared" si="1754"/>
        <v>0</v>
      </c>
      <c r="AB848">
        <f t="shared" si="1755"/>
        <v>0</v>
      </c>
      <c r="AC848">
        <f t="shared" si="1756"/>
        <v>0</v>
      </c>
      <c r="AD848">
        <f t="shared" si="1757"/>
        <v>0</v>
      </c>
      <c r="AE848">
        <f t="shared" si="1758"/>
        <v>0</v>
      </c>
      <c r="AF848">
        <f t="shared" si="1759"/>
        <v>0</v>
      </c>
      <c r="AG848">
        <f t="shared" si="1760"/>
        <v>0</v>
      </c>
      <c r="AH848">
        <f t="shared" si="1761"/>
        <v>0</v>
      </c>
      <c r="AI848">
        <f t="shared" si="1762"/>
        <v>0</v>
      </c>
      <c r="AJ848">
        <f t="shared" si="1763"/>
        <v>0</v>
      </c>
      <c r="AK848">
        <f t="shared" si="1764"/>
        <v>0</v>
      </c>
      <c r="AL848">
        <f t="shared" si="1765"/>
        <v>0</v>
      </c>
      <c r="AM848">
        <f t="shared" si="1766"/>
        <v>0</v>
      </c>
      <c r="AN848">
        <f t="shared" si="1767"/>
        <v>0</v>
      </c>
      <c r="AO848">
        <f t="shared" si="1768"/>
        <v>0</v>
      </c>
      <c r="AP848">
        <f t="shared" si="1769"/>
        <v>0</v>
      </c>
      <c r="AQ848">
        <f t="shared" si="1770"/>
        <v>0</v>
      </c>
      <c r="AR848">
        <f t="shared" si="1771"/>
        <v>0</v>
      </c>
      <c r="AS848">
        <f t="shared" si="1772"/>
        <v>0</v>
      </c>
      <c r="AT848">
        <f t="shared" si="1742"/>
        <v>0</v>
      </c>
      <c r="AU848">
        <f t="shared" si="1773"/>
        <v>0</v>
      </c>
      <c r="AV848">
        <f t="shared" si="1774"/>
        <v>0</v>
      </c>
      <c r="AW848">
        <f t="shared" si="1743"/>
        <v>0</v>
      </c>
      <c r="AX848">
        <f t="shared" si="1775"/>
        <v>0</v>
      </c>
      <c r="AY848">
        <f t="shared" si="1776"/>
        <v>0</v>
      </c>
      <c r="AZ848">
        <f t="shared" si="1777"/>
        <v>0</v>
      </c>
      <c r="BA848">
        <f t="shared" si="1778"/>
        <v>0</v>
      </c>
      <c r="BB848">
        <f t="shared" si="1779"/>
        <v>0</v>
      </c>
      <c r="BC848">
        <f t="shared" si="1780"/>
        <v>0</v>
      </c>
      <c r="BD848">
        <f t="shared" si="1781"/>
        <v>0</v>
      </c>
      <c r="BE848">
        <f t="shared" si="1782"/>
        <v>0</v>
      </c>
      <c r="BF848">
        <f t="shared" si="1783"/>
        <v>0</v>
      </c>
      <c r="BG848">
        <f t="shared" si="1784"/>
        <v>0</v>
      </c>
      <c r="BH848">
        <f t="shared" si="1785"/>
        <v>0</v>
      </c>
      <c r="BI848">
        <f t="shared" si="1786"/>
        <v>0</v>
      </c>
      <c r="BJ848">
        <f t="shared" si="1787"/>
        <v>0</v>
      </c>
      <c r="BK848">
        <f t="shared" si="1788"/>
        <v>0</v>
      </c>
      <c r="BL848">
        <f t="shared" si="1789"/>
        <v>0</v>
      </c>
      <c r="BM848">
        <f t="shared" si="1790"/>
        <v>0</v>
      </c>
      <c r="BN848">
        <f t="shared" si="1791"/>
        <v>0</v>
      </c>
      <c r="BO848">
        <f t="shared" si="1792"/>
        <v>0</v>
      </c>
      <c r="BP848">
        <f t="shared" si="1793"/>
        <v>0</v>
      </c>
      <c r="BQ848">
        <f t="shared" si="1794"/>
        <v>0</v>
      </c>
      <c r="BR848">
        <f t="shared" si="1795"/>
        <v>0</v>
      </c>
      <c r="BS848">
        <f t="shared" si="1796"/>
        <v>0</v>
      </c>
      <c r="BT848">
        <f t="shared" si="1797"/>
        <v>0</v>
      </c>
      <c r="BU848">
        <f t="shared" si="1798"/>
        <v>0</v>
      </c>
      <c r="BV848">
        <f t="shared" si="1799"/>
        <v>0</v>
      </c>
      <c r="BW848">
        <f t="shared" si="1800"/>
        <v>0</v>
      </c>
      <c r="BX848">
        <f t="shared" si="1801"/>
        <v>0</v>
      </c>
      <c r="BY848">
        <f t="shared" si="1802"/>
        <v>0</v>
      </c>
      <c r="BZ848">
        <f t="shared" si="1803"/>
        <v>0</v>
      </c>
      <c r="CA848">
        <f t="shared" si="1804"/>
        <v>0</v>
      </c>
      <c r="CB848">
        <f t="shared" si="1805"/>
        <v>0</v>
      </c>
      <c r="CC848">
        <f t="shared" si="1806"/>
        <v>0</v>
      </c>
      <c r="CD848">
        <f t="shared" si="1807"/>
        <v>0</v>
      </c>
      <c r="CE848">
        <f t="shared" si="1808"/>
        <v>0</v>
      </c>
      <c r="CF848">
        <f t="shared" si="1809"/>
        <v>0</v>
      </c>
      <c r="CG848">
        <f t="shared" si="1810"/>
        <v>0</v>
      </c>
      <c r="CH848">
        <f t="shared" si="1811"/>
        <v>0</v>
      </c>
      <c r="CI848">
        <f t="shared" si="1812"/>
        <v>0</v>
      </c>
      <c r="CJ848">
        <f t="shared" si="1813"/>
        <v>0</v>
      </c>
      <c r="CK848">
        <f t="shared" si="1814"/>
        <v>0</v>
      </c>
      <c r="CL848" t="str">
        <f t="shared" si="1815"/>
        <v/>
      </c>
      <c r="CM848" t="str">
        <f t="shared" si="1816"/>
        <v/>
      </c>
      <c r="CN848" t="str">
        <f t="shared" si="1817"/>
        <v/>
      </c>
      <c r="CO848" t="str">
        <f t="shared" si="1818"/>
        <v/>
      </c>
      <c r="CP848" t="str">
        <f t="shared" si="1819"/>
        <v/>
      </c>
      <c r="CQ848" t="str">
        <f t="shared" si="1820"/>
        <v/>
      </c>
      <c r="CR848" t="str">
        <f t="shared" si="1821"/>
        <v/>
      </c>
      <c r="CS848" t="str">
        <f t="shared" si="1822"/>
        <v/>
      </c>
      <c r="CT848" t="str">
        <f t="shared" si="1823"/>
        <v/>
      </c>
      <c r="CU848" t="str">
        <f t="shared" si="1824"/>
        <v/>
      </c>
      <c r="CV848" t="str">
        <f t="shared" si="1825"/>
        <v/>
      </c>
      <c r="CW848" t="str">
        <f t="shared" si="1826"/>
        <v/>
      </c>
      <c r="CX848" t="str">
        <f t="shared" si="1827"/>
        <v/>
      </c>
      <c r="CY848" t="str">
        <f t="shared" si="1828"/>
        <v/>
      </c>
      <c r="CZ848" t="str">
        <f t="shared" si="1829"/>
        <v/>
      </c>
      <c r="DA848" t="str">
        <f t="shared" si="1830"/>
        <v/>
      </c>
      <c r="DB848" t="str">
        <f t="shared" si="1831"/>
        <v/>
      </c>
      <c r="DC848" t="str">
        <f t="shared" si="1832"/>
        <v/>
      </c>
      <c r="DD848" t="str">
        <f t="shared" si="1833"/>
        <v/>
      </c>
      <c r="DE848" t="str">
        <f t="shared" si="1834"/>
        <v/>
      </c>
      <c r="DF848" t="str">
        <f t="shared" si="1835"/>
        <v/>
      </c>
      <c r="DG848" t="str">
        <f t="shared" si="1836"/>
        <v/>
      </c>
      <c r="DH848" t="str">
        <f t="shared" si="1837"/>
        <v/>
      </c>
      <c r="DI848" t="str">
        <f t="shared" si="1838"/>
        <v/>
      </c>
      <c r="DJ848" t="str">
        <f t="shared" si="1839"/>
        <v/>
      </c>
      <c r="DK848" t="str">
        <f t="shared" si="1840"/>
        <v/>
      </c>
      <c r="DL848" t="str">
        <f t="shared" si="1841"/>
        <v/>
      </c>
      <c r="DM848" t="str">
        <f t="shared" si="1842"/>
        <v/>
      </c>
      <c r="DN848" t="str">
        <f t="shared" si="1843"/>
        <v/>
      </c>
      <c r="DO848" t="str">
        <f t="shared" si="1844"/>
        <v/>
      </c>
      <c r="DP848" t="str">
        <f t="shared" si="1845"/>
        <v/>
      </c>
      <c r="DQ848" t="str">
        <f t="shared" si="1846"/>
        <v/>
      </c>
      <c r="DR848" t="str">
        <f t="shared" si="1847"/>
        <v/>
      </c>
      <c r="DS848" t="str">
        <f t="shared" si="1848"/>
        <v/>
      </c>
      <c r="DT848" t="str">
        <f t="shared" si="1849"/>
        <v/>
      </c>
      <c r="DU848">
        <f t="shared" si="1850"/>
        <v>0</v>
      </c>
      <c r="DV848">
        <f t="shared" si="1851"/>
        <v>0</v>
      </c>
      <c r="DW848">
        <f t="shared" si="1852"/>
        <v>0</v>
      </c>
      <c r="DX848" t="str">
        <f t="shared" si="1853"/>
        <v/>
      </c>
      <c r="DY848" t="str">
        <f t="shared" si="1854"/>
        <v/>
      </c>
      <c r="DZ848" t="str">
        <f t="shared" si="1855"/>
        <v/>
      </c>
      <c r="EA848" s="5">
        <f t="shared" si="1856"/>
        <v>0</v>
      </c>
      <c r="EB848" s="3">
        <f t="shared" si="1857"/>
        <v>0</v>
      </c>
    </row>
    <row r="849" spans="2:132" x14ac:dyDescent="0.2">
      <c r="B849" s="25">
        <v>844</v>
      </c>
      <c r="C849" s="26">
        <f>Zisk!D863</f>
        <v>0</v>
      </c>
      <c r="D849">
        <f>Zisk!E863</f>
        <v>0</v>
      </c>
      <c r="E849" s="66" t="str">
        <f t="shared" si="1744"/>
        <v/>
      </c>
      <c r="F849" t="str">
        <f t="shared" si="1745"/>
        <v/>
      </c>
      <c r="G849" s="66" t="str">
        <f t="shared" si="1746"/>
        <v/>
      </c>
      <c r="H849" s="25"/>
      <c r="I849" s="25"/>
      <c r="J849">
        <f>VstupniParametry_SKRYT!$D$5</f>
        <v>0.02</v>
      </c>
      <c r="K849">
        <f>VstupniParametry_SKRYT!$D$6</f>
        <v>0.06</v>
      </c>
      <c r="L849">
        <f>VstupniParametry_SKRYT!$D$7</f>
        <v>0.06</v>
      </c>
      <c r="M849">
        <f>VstupniParametry_SKRYT!$D$8</f>
        <v>0.06</v>
      </c>
      <c r="N849">
        <f>VstupniParametry_SKRYT!$D$9</f>
        <v>1.7999999999999999E-2</v>
      </c>
      <c r="O849" s="27">
        <f>VstupniParametry_SKRYT!$D$10</f>
        <v>0.01</v>
      </c>
      <c r="P849" s="27">
        <f>VstupniParametry_SKRYT!$D$11</f>
        <v>0.01</v>
      </c>
      <c r="Q849" s="27">
        <f>VstupniParametry_SKRYT!$D$12</f>
        <v>0.01</v>
      </c>
      <c r="R849" s="27">
        <f>VstupniParametry_SKRYT!$D$13</f>
        <v>0.01</v>
      </c>
      <c r="S849" s="27">
        <f>VstupniParametry_SKRYT!$D$14</f>
        <v>0.01</v>
      </c>
      <c r="T849">
        <f t="shared" si="1747"/>
        <v>0</v>
      </c>
      <c r="U849">
        <f t="shared" si="1748"/>
        <v>0</v>
      </c>
      <c r="V849">
        <f t="shared" si="1749"/>
        <v>0</v>
      </c>
      <c r="W849">
        <f t="shared" si="1750"/>
        <v>0</v>
      </c>
      <c r="X849">
        <f t="shared" si="1751"/>
        <v>0</v>
      </c>
      <c r="Y849">
        <f t="shared" si="1752"/>
        <v>0</v>
      </c>
      <c r="Z849">
        <f t="shared" si="1753"/>
        <v>0</v>
      </c>
      <c r="AA849">
        <f t="shared" si="1754"/>
        <v>0</v>
      </c>
      <c r="AB849">
        <f t="shared" si="1755"/>
        <v>0</v>
      </c>
      <c r="AC849">
        <f t="shared" si="1756"/>
        <v>0</v>
      </c>
      <c r="AD849">
        <f t="shared" si="1757"/>
        <v>0</v>
      </c>
      <c r="AE849">
        <f t="shared" si="1758"/>
        <v>0</v>
      </c>
      <c r="AF849">
        <f t="shared" si="1759"/>
        <v>0</v>
      </c>
      <c r="AG849">
        <f t="shared" si="1760"/>
        <v>0</v>
      </c>
      <c r="AH849">
        <f t="shared" si="1761"/>
        <v>0</v>
      </c>
      <c r="AI849">
        <f t="shared" si="1762"/>
        <v>0</v>
      </c>
      <c r="AJ849">
        <f t="shared" si="1763"/>
        <v>0</v>
      </c>
      <c r="AK849">
        <f t="shared" si="1764"/>
        <v>0</v>
      </c>
      <c r="AL849">
        <f t="shared" si="1765"/>
        <v>0</v>
      </c>
      <c r="AM849">
        <f t="shared" si="1766"/>
        <v>0</v>
      </c>
      <c r="AN849">
        <f t="shared" si="1767"/>
        <v>0</v>
      </c>
      <c r="AO849">
        <f t="shared" si="1768"/>
        <v>0</v>
      </c>
      <c r="AP849">
        <f t="shared" si="1769"/>
        <v>0</v>
      </c>
      <c r="AQ849">
        <f t="shared" si="1770"/>
        <v>0</v>
      </c>
      <c r="AR849">
        <f t="shared" si="1771"/>
        <v>0</v>
      </c>
      <c r="AS849">
        <f t="shared" si="1772"/>
        <v>0</v>
      </c>
      <c r="AT849">
        <f t="shared" si="1742"/>
        <v>0</v>
      </c>
      <c r="AU849">
        <f t="shared" si="1773"/>
        <v>0</v>
      </c>
      <c r="AV849">
        <f t="shared" si="1774"/>
        <v>0</v>
      </c>
      <c r="AW849">
        <f t="shared" si="1743"/>
        <v>0</v>
      </c>
      <c r="AX849">
        <f t="shared" si="1775"/>
        <v>0</v>
      </c>
      <c r="AY849">
        <f t="shared" si="1776"/>
        <v>0</v>
      </c>
      <c r="AZ849">
        <f t="shared" si="1777"/>
        <v>0</v>
      </c>
      <c r="BA849">
        <f t="shared" si="1778"/>
        <v>0</v>
      </c>
      <c r="BB849">
        <f t="shared" si="1779"/>
        <v>0</v>
      </c>
      <c r="BC849">
        <f t="shared" si="1780"/>
        <v>0</v>
      </c>
      <c r="BD849">
        <f t="shared" si="1781"/>
        <v>0</v>
      </c>
      <c r="BE849">
        <f t="shared" si="1782"/>
        <v>0</v>
      </c>
      <c r="BF849">
        <f t="shared" si="1783"/>
        <v>0</v>
      </c>
      <c r="BG849">
        <f t="shared" si="1784"/>
        <v>0</v>
      </c>
      <c r="BH849">
        <f t="shared" si="1785"/>
        <v>0</v>
      </c>
      <c r="BI849">
        <f t="shared" si="1786"/>
        <v>0</v>
      </c>
      <c r="BJ849">
        <f t="shared" si="1787"/>
        <v>0</v>
      </c>
      <c r="BK849">
        <f t="shared" si="1788"/>
        <v>0</v>
      </c>
      <c r="BL849">
        <f t="shared" si="1789"/>
        <v>0</v>
      </c>
      <c r="BM849">
        <f t="shared" si="1790"/>
        <v>0</v>
      </c>
      <c r="BN849">
        <f t="shared" si="1791"/>
        <v>0</v>
      </c>
      <c r="BO849">
        <f t="shared" si="1792"/>
        <v>0</v>
      </c>
      <c r="BP849">
        <f t="shared" si="1793"/>
        <v>0</v>
      </c>
      <c r="BQ849">
        <f t="shared" si="1794"/>
        <v>0</v>
      </c>
      <c r="BR849">
        <f t="shared" si="1795"/>
        <v>0</v>
      </c>
      <c r="BS849">
        <f t="shared" si="1796"/>
        <v>0</v>
      </c>
      <c r="BT849">
        <f t="shared" si="1797"/>
        <v>0</v>
      </c>
      <c r="BU849">
        <f t="shared" si="1798"/>
        <v>0</v>
      </c>
      <c r="BV849">
        <f t="shared" si="1799"/>
        <v>0</v>
      </c>
      <c r="BW849">
        <f t="shared" si="1800"/>
        <v>0</v>
      </c>
      <c r="BX849">
        <f t="shared" si="1801"/>
        <v>0</v>
      </c>
      <c r="BY849">
        <f t="shared" si="1802"/>
        <v>0</v>
      </c>
      <c r="BZ849">
        <f t="shared" si="1803"/>
        <v>0</v>
      </c>
      <c r="CA849">
        <f t="shared" si="1804"/>
        <v>0</v>
      </c>
      <c r="CB849">
        <f t="shared" si="1805"/>
        <v>0</v>
      </c>
      <c r="CC849">
        <f t="shared" si="1806"/>
        <v>0</v>
      </c>
      <c r="CD849">
        <f t="shared" si="1807"/>
        <v>0</v>
      </c>
      <c r="CE849">
        <f t="shared" si="1808"/>
        <v>0</v>
      </c>
      <c r="CF849">
        <f t="shared" si="1809"/>
        <v>0</v>
      </c>
      <c r="CG849">
        <f t="shared" si="1810"/>
        <v>0</v>
      </c>
      <c r="CH849">
        <f t="shared" si="1811"/>
        <v>0</v>
      </c>
      <c r="CI849">
        <f t="shared" si="1812"/>
        <v>0</v>
      </c>
      <c r="CJ849">
        <f t="shared" si="1813"/>
        <v>0</v>
      </c>
      <c r="CK849">
        <f t="shared" si="1814"/>
        <v>0</v>
      </c>
      <c r="CL849" t="str">
        <f t="shared" si="1815"/>
        <v/>
      </c>
      <c r="CM849" t="str">
        <f t="shared" si="1816"/>
        <v/>
      </c>
      <c r="CN849" t="str">
        <f t="shared" si="1817"/>
        <v/>
      </c>
      <c r="CO849" t="str">
        <f t="shared" si="1818"/>
        <v/>
      </c>
      <c r="CP849" t="str">
        <f t="shared" si="1819"/>
        <v/>
      </c>
      <c r="CQ849" t="str">
        <f t="shared" si="1820"/>
        <v/>
      </c>
      <c r="CR849" t="str">
        <f t="shared" si="1821"/>
        <v/>
      </c>
      <c r="CS849" t="str">
        <f t="shared" si="1822"/>
        <v/>
      </c>
      <c r="CT849" t="str">
        <f t="shared" si="1823"/>
        <v/>
      </c>
      <c r="CU849" t="str">
        <f t="shared" si="1824"/>
        <v/>
      </c>
      <c r="CV849" t="str">
        <f t="shared" si="1825"/>
        <v/>
      </c>
      <c r="CW849" t="str">
        <f t="shared" si="1826"/>
        <v/>
      </c>
      <c r="CX849" t="str">
        <f t="shared" si="1827"/>
        <v/>
      </c>
      <c r="CY849" t="str">
        <f t="shared" si="1828"/>
        <v/>
      </c>
      <c r="CZ849" t="str">
        <f t="shared" si="1829"/>
        <v/>
      </c>
      <c r="DA849" t="str">
        <f t="shared" si="1830"/>
        <v/>
      </c>
      <c r="DB849" t="str">
        <f t="shared" si="1831"/>
        <v/>
      </c>
      <c r="DC849" t="str">
        <f t="shared" si="1832"/>
        <v/>
      </c>
      <c r="DD849" t="str">
        <f t="shared" si="1833"/>
        <v/>
      </c>
      <c r="DE849" t="str">
        <f t="shared" si="1834"/>
        <v/>
      </c>
      <c r="DF849" t="str">
        <f t="shared" si="1835"/>
        <v/>
      </c>
      <c r="DG849" t="str">
        <f t="shared" si="1836"/>
        <v/>
      </c>
      <c r="DH849" t="str">
        <f t="shared" si="1837"/>
        <v/>
      </c>
      <c r="DI849" t="str">
        <f t="shared" si="1838"/>
        <v/>
      </c>
      <c r="DJ849" t="str">
        <f t="shared" si="1839"/>
        <v/>
      </c>
      <c r="DK849" t="str">
        <f t="shared" si="1840"/>
        <v/>
      </c>
      <c r="DL849" t="str">
        <f t="shared" si="1841"/>
        <v/>
      </c>
      <c r="DM849" t="str">
        <f t="shared" si="1842"/>
        <v/>
      </c>
      <c r="DN849" t="str">
        <f t="shared" si="1843"/>
        <v/>
      </c>
      <c r="DO849" t="str">
        <f t="shared" si="1844"/>
        <v/>
      </c>
      <c r="DP849" t="str">
        <f t="shared" si="1845"/>
        <v/>
      </c>
      <c r="DQ849" t="str">
        <f t="shared" si="1846"/>
        <v/>
      </c>
      <c r="DR849" t="str">
        <f t="shared" si="1847"/>
        <v/>
      </c>
      <c r="DS849" t="str">
        <f t="shared" si="1848"/>
        <v/>
      </c>
      <c r="DT849" t="str">
        <f t="shared" si="1849"/>
        <v/>
      </c>
      <c r="DU849">
        <f t="shared" si="1850"/>
        <v>0</v>
      </c>
      <c r="DV849">
        <f t="shared" si="1851"/>
        <v>0</v>
      </c>
      <c r="DW849">
        <f t="shared" si="1852"/>
        <v>0</v>
      </c>
      <c r="DX849" t="str">
        <f t="shared" si="1853"/>
        <v/>
      </c>
      <c r="DY849" t="str">
        <f t="shared" si="1854"/>
        <v/>
      </c>
      <c r="DZ849" t="str">
        <f t="shared" si="1855"/>
        <v/>
      </c>
      <c r="EA849" s="5">
        <f t="shared" si="1856"/>
        <v>0</v>
      </c>
      <c r="EB849" s="3">
        <f t="shared" si="1857"/>
        <v>0</v>
      </c>
    </row>
    <row r="850" spans="2:132" x14ac:dyDescent="0.2">
      <c r="B850">
        <v>845</v>
      </c>
      <c r="C850" s="3">
        <f>Zisk!D864</f>
        <v>0</v>
      </c>
      <c r="D850">
        <f>Zisk!E864</f>
        <v>0</v>
      </c>
      <c r="E850" s="66" t="str">
        <f t="shared" si="1744"/>
        <v/>
      </c>
      <c r="F850" t="str">
        <f t="shared" si="1745"/>
        <v/>
      </c>
      <c r="G850" s="66" t="str">
        <f t="shared" si="1746"/>
        <v/>
      </c>
      <c r="J850">
        <f>VstupniParametry_SKRYT!$D$5</f>
        <v>0.02</v>
      </c>
      <c r="K850">
        <f>VstupniParametry_SKRYT!$D$6</f>
        <v>0.06</v>
      </c>
      <c r="L850">
        <f>VstupniParametry_SKRYT!$D$7</f>
        <v>0.06</v>
      </c>
      <c r="M850">
        <f>VstupniParametry_SKRYT!$D$8</f>
        <v>0.06</v>
      </c>
      <c r="N850">
        <f>VstupniParametry_SKRYT!$D$9</f>
        <v>1.7999999999999999E-2</v>
      </c>
      <c r="O850" s="27">
        <f>VstupniParametry_SKRYT!$D$10</f>
        <v>0.01</v>
      </c>
      <c r="P850" s="27">
        <f>VstupniParametry_SKRYT!$D$11</f>
        <v>0.01</v>
      </c>
      <c r="Q850" s="27">
        <f>VstupniParametry_SKRYT!$D$12</f>
        <v>0.01</v>
      </c>
      <c r="R850" s="27">
        <f>VstupniParametry_SKRYT!$D$13</f>
        <v>0.01</v>
      </c>
      <c r="S850" s="27">
        <f>VstupniParametry_SKRYT!$D$14</f>
        <v>0.01</v>
      </c>
      <c r="T850">
        <f t="shared" si="1747"/>
        <v>0</v>
      </c>
      <c r="U850">
        <f t="shared" si="1748"/>
        <v>0</v>
      </c>
      <c r="V850">
        <f t="shared" si="1749"/>
        <v>0</v>
      </c>
      <c r="W850">
        <f t="shared" si="1750"/>
        <v>0</v>
      </c>
      <c r="X850">
        <f t="shared" si="1751"/>
        <v>0</v>
      </c>
      <c r="Y850">
        <f t="shared" si="1752"/>
        <v>0</v>
      </c>
      <c r="Z850">
        <f t="shared" si="1753"/>
        <v>0</v>
      </c>
      <c r="AA850">
        <f t="shared" si="1754"/>
        <v>0</v>
      </c>
      <c r="AB850">
        <f t="shared" si="1755"/>
        <v>0</v>
      </c>
      <c r="AC850">
        <f t="shared" si="1756"/>
        <v>0</v>
      </c>
      <c r="AD850">
        <f t="shared" si="1757"/>
        <v>0</v>
      </c>
      <c r="AE850">
        <f t="shared" si="1758"/>
        <v>0</v>
      </c>
      <c r="AF850">
        <f t="shared" si="1759"/>
        <v>0</v>
      </c>
      <c r="AG850">
        <f t="shared" si="1760"/>
        <v>0</v>
      </c>
      <c r="AH850">
        <f t="shared" si="1761"/>
        <v>0</v>
      </c>
      <c r="AI850">
        <f t="shared" si="1762"/>
        <v>0</v>
      </c>
      <c r="AJ850">
        <f t="shared" si="1763"/>
        <v>0</v>
      </c>
      <c r="AK850">
        <f t="shared" si="1764"/>
        <v>0</v>
      </c>
      <c r="AL850">
        <f t="shared" si="1765"/>
        <v>0</v>
      </c>
      <c r="AM850">
        <f t="shared" si="1766"/>
        <v>0</v>
      </c>
      <c r="AN850">
        <f t="shared" si="1767"/>
        <v>0</v>
      </c>
      <c r="AO850">
        <f t="shared" si="1768"/>
        <v>0</v>
      </c>
      <c r="AP850">
        <f t="shared" si="1769"/>
        <v>0</v>
      </c>
      <c r="AQ850">
        <f t="shared" si="1770"/>
        <v>0</v>
      </c>
      <c r="AR850">
        <f t="shared" si="1771"/>
        <v>0</v>
      </c>
      <c r="AS850">
        <f t="shared" si="1772"/>
        <v>0</v>
      </c>
      <c r="AT850">
        <f t="shared" si="1742"/>
        <v>0</v>
      </c>
      <c r="AU850">
        <f t="shared" si="1773"/>
        <v>0</v>
      </c>
      <c r="AV850">
        <f t="shared" si="1774"/>
        <v>0</v>
      </c>
      <c r="AW850">
        <f t="shared" si="1743"/>
        <v>0</v>
      </c>
      <c r="AX850">
        <f t="shared" si="1775"/>
        <v>0</v>
      </c>
      <c r="AY850">
        <f t="shared" si="1776"/>
        <v>0</v>
      </c>
      <c r="AZ850">
        <f t="shared" si="1777"/>
        <v>0</v>
      </c>
      <c r="BA850">
        <f t="shared" si="1778"/>
        <v>0</v>
      </c>
      <c r="BB850">
        <f t="shared" si="1779"/>
        <v>0</v>
      </c>
      <c r="BC850">
        <f t="shared" si="1780"/>
        <v>0</v>
      </c>
      <c r="BD850">
        <f t="shared" si="1781"/>
        <v>0</v>
      </c>
      <c r="BE850">
        <f t="shared" si="1782"/>
        <v>0</v>
      </c>
      <c r="BF850">
        <f t="shared" si="1783"/>
        <v>0</v>
      </c>
      <c r="BG850">
        <f t="shared" si="1784"/>
        <v>0</v>
      </c>
      <c r="BH850">
        <f t="shared" si="1785"/>
        <v>0</v>
      </c>
      <c r="BI850">
        <f t="shared" si="1786"/>
        <v>0</v>
      </c>
      <c r="BJ850">
        <f t="shared" si="1787"/>
        <v>0</v>
      </c>
      <c r="BK850">
        <f t="shared" si="1788"/>
        <v>0</v>
      </c>
      <c r="BL850">
        <f t="shared" si="1789"/>
        <v>0</v>
      </c>
      <c r="BM850">
        <f t="shared" si="1790"/>
        <v>0</v>
      </c>
      <c r="BN850">
        <f t="shared" si="1791"/>
        <v>0</v>
      </c>
      <c r="BO850">
        <f t="shared" si="1792"/>
        <v>0</v>
      </c>
      <c r="BP850">
        <f t="shared" si="1793"/>
        <v>0</v>
      </c>
      <c r="BQ850">
        <f t="shared" si="1794"/>
        <v>0</v>
      </c>
      <c r="BR850">
        <f t="shared" si="1795"/>
        <v>0</v>
      </c>
      <c r="BS850">
        <f t="shared" si="1796"/>
        <v>0</v>
      </c>
      <c r="BT850">
        <f t="shared" si="1797"/>
        <v>0</v>
      </c>
      <c r="BU850">
        <f t="shared" si="1798"/>
        <v>0</v>
      </c>
      <c r="BV850">
        <f t="shared" si="1799"/>
        <v>0</v>
      </c>
      <c r="BW850">
        <f t="shared" si="1800"/>
        <v>0</v>
      </c>
      <c r="BX850">
        <f t="shared" si="1801"/>
        <v>0</v>
      </c>
      <c r="BY850">
        <f t="shared" si="1802"/>
        <v>0</v>
      </c>
      <c r="BZ850">
        <f t="shared" si="1803"/>
        <v>0</v>
      </c>
      <c r="CA850">
        <f t="shared" si="1804"/>
        <v>0</v>
      </c>
      <c r="CB850">
        <f t="shared" si="1805"/>
        <v>0</v>
      </c>
      <c r="CC850">
        <f t="shared" si="1806"/>
        <v>0</v>
      </c>
      <c r="CD850">
        <f t="shared" si="1807"/>
        <v>0</v>
      </c>
      <c r="CE850">
        <f t="shared" si="1808"/>
        <v>0</v>
      </c>
      <c r="CF850">
        <f t="shared" si="1809"/>
        <v>0</v>
      </c>
      <c r="CG850">
        <f t="shared" si="1810"/>
        <v>0</v>
      </c>
      <c r="CH850">
        <f t="shared" si="1811"/>
        <v>0</v>
      </c>
      <c r="CI850">
        <f t="shared" si="1812"/>
        <v>0</v>
      </c>
      <c r="CJ850">
        <f t="shared" si="1813"/>
        <v>0</v>
      </c>
      <c r="CK850">
        <f t="shared" si="1814"/>
        <v>0</v>
      </c>
      <c r="CL850" t="str">
        <f t="shared" si="1815"/>
        <v/>
      </c>
      <c r="CM850" t="str">
        <f t="shared" si="1816"/>
        <v/>
      </c>
      <c r="CN850" t="str">
        <f t="shared" si="1817"/>
        <v/>
      </c>
      <c r="CO850" t="str">
        <f t="shared" si="1818"/>
        <v/>
      </c>
      <c r="CP850" t="str">
        <f t="shared" si="1819"/>
        <v/>
      </c>
      <c r="CQ850" t="str">
        <f t="shared" si="1820"/>
        <v/>
      </c>
      <c r="CR850" t="str">
        <f t="shared" si="1821"/>
        <v/>
      </c>
      <c r="CS850" t="str">
        <f t="shared" si="1822"/>
        <v/>
      </c>
      <c r="CT850" t="str">
        <f t="shared" si="1823"/>
        <v/>
      </c>
      <c r="CU850" t="str">
        <f t="shared" si="1824"/>
        <v/>
      </c>
      <c r="CV850" t="str">
        <f t="shared" si="1825"/>
        <v/>
      </c>
      <c r="CW850" t="str">
        <f t="shared" si="1826"/>
        <v/>
      </c>
      <c r="CX850" t="str">
        <f t="shared" si="1827"/>
        <v/>
      </c>
      <c r="CY850" t="str">
        <f t="shared" si="1828"/>
        <v/>
      </c>
      <c r="CZ850" t="str">
        <f t="shared" si="1829"/>
        <v/>
      </c>
      <c r="DA850" t="str">
        <f t="shared" si="1830"/>
        <v/>
      </c>
      <c r="DB850" t="str">
        <f t="shared" si="1831"/>
        <v/>
      </c>
      <c r="DC850" t="str">
        <f t="shared" si="1832"/>
        <v/>
      </c>
      <c r="DD850" t="str">
        <f t="shared" si="1833"/>
        <v/>
      </c>
      <c r="DE850" t="str">
        <f t="shared" si="1834"/>
        <v/>
      </c>
      <c r="DF850" t="str">
        <f t="shared" si="1835"/>
        <v/>
      </c>
      <c r="DG850" t="str">
        <f t="shared" si="1836"/>
        <v/>
      </c>
      <c r="DH850" t="str">
        <f t="shared" si="1837"/>
        <v/>
      </c>
      <c r="DI850" t="str">
        <f t="shared" si="1838"/>
        <v/>
      </c>
      <c r="DJ850" t="str">
        <f t="shared" si="1839"/>
        <v/>
      </c>
      <c r="DK850" t="str">
        <f t="shared" si="1840"/>
        <v/>
      </c>
      <c r="DL850" t="str">
        <f t="shared" si="1841"/>
        <v/>
      </c>
      <c r="DM850" t="str">
        <f t="shared" si="1842"/>
        <v/>
      </c>
      <c r="DN850" t="str">
        <f t="shared" si="1843"/>
        <v/>
      </c>
      <c r="DO850" t="str">
        <f t="shared" si="1844"/>
        <v/>
      </c>
      <c r="DP850" t="str">
        <f t="shared" si="1845"/>
        <v/>
      </c>
      <c r="DQ850" t="str">
        <f t="shared" si="1846"/>
        <v/>
      </c>
      <c r="DR850" t="str">
        <f t="shared" si="1847"/>
        <v/>
      </c>
      <c r="DS850" t="str">
        <f t="shared" si="1848"/>
        <v/>
      </c>
      <c r="DT850" t="str">
        <f t="shared" si="1849"/>
        <v/>
      </c>
      <c r="DU850">
        <f t="shared" si="1850"/>
        <v>0</v>
      </c>
      <c r="DV850">
        <f t="shared" si="1851"/>
        <v>0</v>
      </c>
      <c r="DW850">
        <f t="shared" si="1852"/>
        <v>0</v>
      </c>
      <c r="DX850" t="str">
        <f t="shared" si="1853"/>
        <v/>
      </c>
      <c r="DY850" t="str">
        <f t="shared" si="1854"/>
        <v/>
      </c>
      <c r="DZ850" t="str">
        <f t="shared" si="1855"/>
        <v/>
      </c>
      <c r="EA850" s="5">
        <f t="shared" si="1856"/>
        <v>0</v>
      </c>
      <c r="EB850" s="3">
        <f t="shared" si="1857"/>
        <v>0</v>
      </c>
    </row>
    <row r="851" spans="2:132" x14ac:dyDescent="0.2">
      <c r="B851" s="25">
        <v>846</v>
      </c>
      <c r="C851" s="26">
        <f>Zisk!D865</f>
        <v>0</v>
      </c>
      <c r="D851">
        <f>Zisk!E865</f>
        <v>0</v>
      </c>
      <c r="E851" s="66" t="str">
        <f t="shared" si="1744"/>
        <v/>
      </c>
      <c r="F851" t="str">
        <f t="shared" si="1745"/>
        <v/>
      </c>
      <c r="G851" s="66" t="str">
        <f t="shared" si="1746"/>
        <v/>
      </c>
      <c r="H851" s="25"/>
      <c r="I851" s="25"/>
      <c r="J851">
        <f>VstupniParametry_SKRYT!$D$5</f>
        <v>0.02</v>
      </c>
      <c r="K851">
        <f>VstupniParametry_SKRYT!$D$6</f>
        <v>0.06</v>
      </c>
      <c r="L851">
        <f>VstupniParametry_SKRYT!$D$7</f>
        <v>0.06</v>
      </c>
      <c r="M851">
        <f>VstupniParametry_SKRYT!$D$8</f>
        <v>0.06</v>
      </c>
      <c r="N851">
        <f>VstupniParametry_SKRYT!$D$9</f>
        <v>1.7999999999999999E-2</v>
      </c>
      <c r="O851" s="27">
        <f>VstupniParametry_SKRYT!$D$10</f>
        <v>0.01</v>
      </c>
      <c r="P851" s="27">
        <f>VstupniParametry_SKRYT!$D$11</f>
        <v>0.01</v>
      </c>
      <c r="Q851" s="27">
        <f>VstupniParametry_SKRYT!$D$12</f>
        <v>0.01</v>
      </c>
      <c r="R851" s="27">
        <f>VstupniParametry_SKRYT!$D$13</f>
        <v>0.01</v>
      </c>
      <c r="S851" s="27">
        <f>VstupniParametry_SKRYT!$D$14</f>
        <v>0.01</v>
      </c>
      <c r="T851">
        <f t="shared" si="1747"/>
        <v>0</v>
      </c>
      <c r="U851">
        <f t="shared" si="1748"/>
        <v>0</v>
      </c>
      <c r="V851">
        <f t="shared" si="1749"/>
        <v>0</v>
      </c>
      <c r="W851">
        <f t="shared" si="1750"/>
        <v>0</v>
      </c>
      <c r="X851">
        <f t="shared" si="1751"/>
        <v>0</v>
      </c>
      <c r="Y851">
        <f t="shared" si="1752"/>
        <v>0</v>
      </c>
      <c r="Z851">
        <f t="shared" si="1753"/>
        <v>0</v>
      </c>
      <c r="AA851">
        <f t="shared" si="1754"/>
        <v>0</v>
      </c>
      <c r="AB851">
        <f t="shared" si="1755"/>
        <v>0</v>
      </c>
      <c r="AC851">
        <f t="shared" si="1756"/>
        <v>0</v>
      </c>
      <c r="AD851">
        <f t="shared" si="1757"/>
        <v>0</v>
      </c>
      <c r="AE851">
        <f t="shared" si="1758"/>
        <v>0</v>
      </c>
      <c r="AF851">
        <f t="shared" si="1759"/>
        <v>0</v>
      </c>
      <c r="AG851">
        <f t="shared" si="1760"/>
        <v>0</v>
      </c>
      <c r="AH851">
        <f t="shared" si="1761"/>
        <v>0</v>
      </c>
      <c r="AI851">
        <f t="shared" si="1762"/>
        <v>0</v>
      </c>
      <c r="AJ851">
        <f t="shared" si="1763"/>
        <v>0</v>
      </c>
      <c r="AK851">
        <f t="shared" si="1764"/>
        <v>0</v>
      </c>
      <c r="AL851">
        <f t="shared" si="1765"/>
        <v>0</v>
      </c>
      <c r="AM851">
        <f t="shared" si="1766"/>
        <v>0</v>
      </c>
      <c r="AN851">
        <f t="shared" si="1767"/>
        <v>0</v>
      </c>
      <c r="AO851">
        <f t="shared" si="1768"/>
        <v>0</v>
      </c>
      <c r="AP851">
        <f t="shared" si="1769"/>
        <v>0</v>
      </c>
      <c r="AQ851">
        <f t="shared" si="1770"/>
        <v>0</v>
      </c>
      <c r="AR851">
        <f t="shared" si="1771"/>
        <v>0</v>
      </c>
      <c r="AS851">
        <f t="shared" si="1772"/>
        <v>0</v>
      </c>
      <c r="AT851">
        <f t="shared" si="1742"/>
        <v>0</v>
      </c>
      <c r="AU851">
        <f t="shared" si="1773"/>
        <v>0</v>
      </c>
      <c r="AV851">
        <f t="shared" si="1774"/>
        <v>0</v>
      </c>
      <c r="AW851">
        <f t="shared" si="1743"/>
        <v>0</v>
      </c>
      <c r="AX851">
        <f t="shared" si="1775"/>
        <v>0</v>
      </c>
      <c r="AY851">
        <f t="shared" si="1776"/>
        <v>0</v>
      </c>
      <c r="AZ851">
        <f t="shared" si="1777"/>
        <v>0</v>
      </c>
      <c r="BA851">
        <f t="shared" si="1778"/>
        <v>0</v>
      </c>
      <c r="BB851">
        <f t="shared" si="1779"/>
        <v>0</v>
      </c>
      <c r="BC851">
        <f t="shared" si="1780"/>
        <v>0</v>
      </c>
      <c r="BD851">
        <f t="shared" si="1781"/>
        <v>0</v>
      </c>
      <c r="BE851">
        <f t="shared" si="1782"/>
        <v>0</v>
      </c>
      <c r="BF851">
        <f t="shared" si="1783"/>
        <v>0</v>
      </c>
      <c r="BG851">
        <f t="shared" si="1784"/>
        <v>0</v>
      </c>
      <c r="BH851">
        <f t="shared" si="1785"/>
        <v>0</v>
      </c>
      <c r="BI851">
        <f t="shared" si="1786"/>
        <v>0</v>
      </c>
      <c r="BJ851">
        <f t="shared" si="1787"/>
        <v>0</v>
      </c>
      <c r="BK851">
        <f t="shared" si="1788"/>
        <v>0</v>
      </c>
      <c r="BL851">
        <f t="shared" si="1789"/>
        <v>0</v>
      </c>
      <c r="BM851">
        <f t="shared" si="1790"/>
        <v>0</v>
      </c>
      <c r="BN851">
        <f t="shared" si="1791"/>
        <v>0</v>
      </c>
      <c r="BO851">
        <f t="shared" si="1792"/>
        <v>0</v>
      </c>
      <c r="BP851">
        <f t="shared" si="1793"/>
        <v>0</v>
      </c>
      <c r="BQ851">
        <f t="shared" si="1794"/>
        <v>0</v>
      </c>
      <c r="BR851">
        <f t="shared" si="1795"/>
        <v>0</v>
      </c>
      <c r="BS851">
        <f t="shared" si="1796"/>
        <v>0</v>
      </c>
      <c r="BT851">
        <f t="shared" si="1797"/>
        <v>0</v>
      </c>
      <c r="BU851">
        <f t="shared" si="1798"/>
        <v>0</v>
      </c>
      <c r="BV851">
        <f t="shared" si="1799"/>
        <v>0</v>
      </c>
      <c r="BW851">
        <f t="shared" si="1800"/>
        <v>0</v>
      </c>
      <c r="BX851">
        <f t="shared" si="1801"/>
        <v>0</v>
      </c>
      <c r="BY851">
        <f t="shared" si="1802"/>
        <v>0</v>
      </c>
      <c r="BZ851">
        <f t="shared" si="1803"/>
        <v>0</v>
      </c>
      <c r="CA851">
        <f t="shared" si="1804"/>
        <v>0</v>
      </c>
      <c r="CB851">
        <f t="shared" si="1805"/>
        <v>0</v>
      </c>
      <c r="CC851">
        <f t="shared" si="1806"/>
        <v>0</v>
      </c>
      <c r="CD851">
        <f t="shared" si="1807"/>
        <v>0</v>
      </c>
      <c r="CE851">
        <f t="shared" si="1808"/>
        <v>0</v>
      </c>
      <c r="CF851">
        <f t="shared" si="1809"/>
        <v>0</v>
      </c>
      <c r="CG851">
        <f t="shared" si="1810"/>
        <v>0</v>
      </c>
      <c r="CH851">
        <f t="shared" si="1811"/>
        <v>0</v>
      </c>
      <c r="CI851">
        <f t="shared" si="1812"/>
        <v>0</v>
      </c>
      <c r="CJ851">
        <f t="shared" si="1813"/>
        <v>0</v>
      </c>
      <c r="CK851">
        <f t="shared" si="1814"/>
        <v>0</v>
      </c>
      <c r="CL851" t="str">
        <f t="shared" si="1815"/>
        <v/>
      </c>
      <c r="CM851" t="str">
        <f t="shared" si="1816"/>
        <v/>
      </c>
      <c r="CN851" t="str">
        <f t="shared" si="1817"/>
        <v/>
      </c>
      <c r="CO851" t="str">
        <f t="shared" si="1818"/>
        <v/>
      </c>
      <c r="CP851" t="str">
        <f t="shared" si="1819"/>
        <v/>
      </c>
      <c r="CQ851" t="str">
        <f t="shared" si="1820"/>
        <v/>
      </c>
      <c r="CR851" t="str">
        <f t="shared" si="1821"/>
        <v/>
      </c>
      <c r="CS851" t="str">
        <f t="shared" si="1822"/>
        <v/>
      </c>
      <c r="CT851" t="str">
        <f t="shared" si="1823"/>
        <v/>
      </c>
      <c r="CU851" t="str">
        <f t="shared" si="1824"/>
        <v/>
      </c>
      <c r="CV851" t="str">
        <f t="shared" si="1825"/>
        <v/>
      </c>
      <c r="CW851" t="str">
        <f t="shared" si="1826"/>
        <v/>
      </c>
      <c r="CX851" t="str">
        <f t="shared" si="1827"/>
        <v/>
      </c>
      <c r="CY851" t="str">
        <f t="shared" si="1828"/>
        <v/>
      </c>
      <c r="CZ851" t="str">
        <f t="shared" si="1829"/>
        <v/>
      </c>
      <c r="DA851" t="str">
        <f t="shared" si="1830"/>
        <v/>
      </c>
      <c r="DB851" t="str">
        <f t="shared" si="1831"/>
        <v/>
      </c>
      <c r="DC851" t="str">
        <f t="shared" si="1832"/>
        <v/>
      </c>
      <c r="DD851" t="str">
        <f t="shared" si="1833"/>
        <v/>
      </c>
      <c r="DE851" t="str">
        <f t="shared" si="1834"/>
        <v/>
      </c>
      <c r="DF851" t="str">
        <f t="shared" si="1835"/>
        <v/>
      </c>
      <c r="DG851" t="str">
        <f t="shared" si="1836"/>
        <v/>
      </c>
      <c r="DH851" t="str">
        <f t="shared" si="1837"/>
        <v/>
      </c>
      <c r="DI851" t="str">
        <f t="shared" si="1838"/>
        <v/>
      </c>
      <c r="DJ851" t="str">
        <f t="shared" si="1839"/>
        <v/>
      </c>
      <c r="DK851" t="str">
        <f t="shared" si="1840"/>
        <v/>
      </c>
      <c r="DL851" t="str">
        <f t="shared" si="1841"/>
        <v/>
      </c>
      <c r="DM851" t="str">
        <f t="shared" si="1842"/>
        <v/>
      </c>
      <c r="DN851" t="str">
        <f t="shared" si="1843"/>
        <v/>
      </c>
      <c r="DO851" t="str">
        <f t="shared" si="1844"/>
        <v/>
      </c>
      <c r="DP851" t="str">
        <f t="shared" si="1845"/>
        <v/>
      </c>
      <c r="DQ851" t="str">
        <f t="shared" si="1846"/>
        <v/>
      </c>
      <c r="DR851" t="str">
        <f t="shared" si="1847"/>
        <v/>
      </c>
      <c r="DS851" t="str">
        <f t="shared" si="1848"/>
        <v/>
      </c>
      <c r="DT851" t="str">
        <f t="shared" si="1849"/>
        <v/>
      </c>
      <c r="DU851">
        <f t="shared" si="1850"/>
        <v>0</v>
      </c>
      <c r="DV851">
        <f t="shared" si="1851"/>
        <v>0</v>
      </c>
      <c r="DW851">
        <f t="shared" si="1852"/>
        <v>0</v>
      </c>
      <c r="DX851" t="str">
        <f t="shared" si="1853"/>
        <v/>
      </c>
      <c r="DY851" t="str">
        <f t="shared" si="1854"/>
        <v/>
      </c>
      <c r="DZ851" t="str">
        <f t="shared" si="1855"/>
        <v/>
      </c>
      <c r="EA851" s="5">
        <f t="shared" si="1856"/>
        <v>0</v>
      </c>
      <c r="EB851" s="3">
        <f t="shared" si="1857"/>
        <v>0</v>
      </c>
    </row>
    <row r="852" spans="2:132" x14ac:dyDescent="0.2">
      <c r="B852">
        <v>847</v>
      </c>
      <c r="C852" s="3">
        <f>Zisk!D866</f>
        <v>0</v>
      </c>
      <c r="D852">
        <f>Zisk!E866</f>
        <v>0</v>
      </c>
      <c r="E852" s="66" t="str">
        <f t="shared" si="1744"/>
        <v/>
      </c>
      <c r="F852" t="str">
        <f t="shared" si="1745"/>
        <v/>
      </c>
      <c r="G852" s="66" t="str">
        <f t="shared" si="1746"/>
        <v/>
      </c>
      <c r="J852">
        <f>VstupniParametry_SKRYT!$D$5</f>
        <v>0.02</v>
      </c>
      <c r="K852">
        <f>VstupniParametry_SKRYT!$D$6</f>
        <v>0.06</v>
      </c>
      <c r="L852">
        <f>VstupniParametry_SKRYT!$D$7</f>
        <v>0.06</v>
      </c>
      <c r="M852">
        <f>VstupniParametry_SKRYT!$D$8</f>
        <v>0.06</v>
      </c>
      <c r="N852">
        <f>VstupniParametry_SKRYT!$D$9</f>
        <v>1.7999999999999999E-2</v>
      </c>
      <c r="O852" s="27">
        <f>VstupniParametry_SKRYT!$D$10</f>
        <v>0.01</v>
      </c>
      <c r="P852" s="27">
        <f>VstupniParametry_SKRYT!$D$11</f>
        <v>0.01</v>
      </c>
      <c r="Q852" s="27">
        <f>VstupniParametry_SKRYT!$D$12</f>
        <v>0.01</v>
      </c>
      <c r="R852" s="27">
        <f>VstupniParametry_SKRYT!$D$13</f>
        <v>0.01</v>
      </c>
      <c r="S852" s="27">
        <f>VstupniParametry_SKRYT!$D$14</f>
        <v>0.01</v>
      </c>
      <c r="T852">
        <f t="shared" si="1747"/>
        <v>0</v>
      </c>
      <c r="U852">
        <f t="shared" si="1748"/>
        <v>0</v>
      </c>
      <c r="V852">
        <f t="shared" si="1749"/>
        <v>0</v>
      </c>
      <c r="W852">
        <f t="shared" si="1750"/>
        <v>0</v>
      </c>
      <c r="X852">
        <f t="shared" si="1751"/>
        <v>0</v>
      </c>
      <c r="Y852">
        <f t="shared" si="1752"/>
        <v>0</v>
      </c>
      <c r="Z852">
        <f t="shared" si="1753"/>
        <v>0</v>
      </c>
      <c r="AA852">
        <f t="shared" si="1754"/>
        <v>0</v>
      </c>
      <c r="AB852">
        <f t="shared" si="1755"/>
        <v>0</v>
      </c>
      <c r="AC852">
        <f t="shared" si="1756"/>
        <v>0</v>
      </c>
      <c r="AD852">
        <f t="shared" si="1757"/>
        <v>0</v>
      </c>
      <c r="AE852">
        <f t="shared" si="1758"/>
        <v>0</v>
      </c>
      <c r="AF852">
        <f t="shared" si="1759"/>
        <v>0</v>
      </c>
      <c r="AG852">
        <f t="shared" si="1760"/>
        <v>0</v>
      </c>
      <c r="AH852">
        <f t="shared" si="1761"/>
        <v>0</v>
      </c>
      <c r="AI852">
        <f t="shared" si="1762"/>
        <v>0</v>
      </c>
      <c r="AJ852">
        <f t="shared" si="1763"/>
        <v>0</v>
      </c>
      <c r="AK852">
        <f t="shared" si="1764"/>
        <v>0</v>
      </c>
      <c r="AL852">
        <f t="shared" si="1765"/>
        <v>0</v>
      </c>
      <c r="AM852">
        <f t="shared" si="1766"/>
        <v>0</v>
      </c>
      <c r="AN852">
        <f t="shared" si="1767"/>
        <v>0</v>
      </c>
      <c r="AO852">
        <f t="shared" si="1768"/>
        <v>0</v>
      </c>
      <c r="AP852">
        <f t="shared" si="1769"/>
        <v>0</v>
      </c>
      <c r="AQ852">
        <f t="shared" si="1770"/>
        <v>0</v>
      </c>
      <c r="AR852">
        <f t="shared" si="1771"/>
        <v>0</v>
      </c>
      <c r="AS852">
        <f t="shared" si="1772"/>
        <v>0</v>
      </c>
      <c r="AT852">
        <f t="shared" si="1742"/>
        <v>0</v>
      </c>
      <c r="AU852">
        <f t="shared" si="1773"/>
        <v>0</v>
      </c>
      <c r="AV852">
        <f t="shared" si="1774"/>
        <v>0</v>
      </c>
      <c r="AW852">
        <f t="shared" si="1743"/>
        <v>0</v>
      </c>
      <c r="AX852">
        <f t="shared" si="1775"/>
        <v>0</v>
      </c>
      <c r="AY852">
        <f t="shared" si="1776"/>
        <v>0</v>
      </c>
      <c r="AZ852">
        <f t="shared" si="1777"/>
        <v>0</v>
      </c>
      <c r="BA852">
        <f t="shared" si="1778"/>
        <v>0</v>
      </c>
      <c r="BB852">
        <f t="shared" si="1779"/>
        <v>0</v>
      </c>
      <c r="BC852">
        <f t="shared" si="1780"/>
        <v>0</v>
      </c>
      <c r="BD852">
        <f t="shared" si="1781"/>
        <v>0</v>
      </c>
      <c r="BE852">
        <f t="shared" si="1782"/>
        <v>0</v>
      </c>
      <c r="BF852">
        <f t="shared" si="1783"/>
        <v>0</v>
      </c>
      <c r="BG852">
        <f t="shared" si="1784"/>
        <v>0</v>
      </c>
      <c r="BH852">
        <f t="shared" si="1785"/>
        <v>0</v>
      </c>
      <c r="BI852">
        <f t="shared" si="1786"/>
        <v>0</v>
      </c>
      <c r="BJ852">
        <f t="shared" si="1787"/>
        <v>0</v>
      </c>
      <c r="BK852">
        <f t="shared" si="1788"/>
        <v>0</v>
      </c>
      <c r="BL852">
        <f t="shared" si="1789"/>
        <v>0</v>
      </c>
      <c r="BM852">
        <f t="shared" si="1790"/>
        <v>0</v>
      </c>
      <c r="BN852">
        <f t="shared" si="1791"/>
        <v>0</v>
      </c>
      <c r="BO852">
        <f t="shared" si="1792"/>
        <v>0</v>
      </c>
      <c r="BP852">
        <f t="shared" si="1793"/>
        <v>0</v>
      </c>
      <c r="BQ852">
        <f t="shared" si="1794"/>
        <v>0</v>
      </c>
      <c r="BR852">
        <f t="shared" si="1795"/>
        <v>0</v>
      </c>
      <c r="BS852">
        <f t="shared" si="1796"/>
        <v>0</v>
      </c>
      <c r="BT852">
        <f t="shared" si="1797"/>
        <v>0</v>
      </c>
      <c r="BU852">
        <f t="shared" si="1798"/>
        <v>0</v>
      </c>
      <c r="BV852">
        <f t="shared" si="1799"/>
        <v>0</v>
      </c>
      <c r="BW852">
        <f t="shared" si="1800"/>
        <v>0</v>
      </c>
      <c r="BX852">
        <f t="shared" si="1801"/>
        <v>0</v>
      </c>
      <c r="BY852">
        <f t="shared" si="1802"/>
        <v>0</v>
      </c>
      <c r="BZ852">
        <f t="shared" si="1803"/>
        <v>0</v>
      </c>
      <c r="CA852">
        <f t="shared" si="1804"/>
        <v>0</v>
      </c>
      <c r="CB852">
        <f t="shared" si="1805"/>
        <v>0</v>
      </c>
      <c r="CC852">
        <f t="shared" si="1806"/>
        <v>0</v>
      </c>
      <c r="CD852">
        <f t="shared" si="1807"/>
        <v>0</v>
      </c>
      <c r="CE852">
        <f t="shared" si="1808"/>
        <v>0</v>
      </c>
      <c r="CF852">
        <f t="shared" si="1809"/>
        <v>0</v>
      </c>
      <c r="CG852">
        <f t="shared" si="1810"/>
        <v>0</v>
      </c>
      <c r="CH852">
        <f t="shared" si="1811"/>
        <v>0</v>
      </c>
      <c r="CI852">
        <f t="shared" si="1812"/>
        <v>0</v>
      </c>
      <c r="CJ852">
        <f t="shared" si="1813"/>
        <v>0</v>
      </c>
      <c r="CK852">
        <f t="shared" si="1814"/>
        <v>0</v>
      </c>
      <c r="CL852" t="str">
        <f t="shared" si="1815"/>
        <v/>
      </c>
      <c r="CM852" t="str">
        <f t="shared" si="1816"/>
        <v/>
      </c>
      <c r="CN852" t="str">
        <f t="shared" si="1817"/>
        <v/>
      </c>
      <c r="CO852" t="str">
        <f t="shared" si="1818"/>
        <v/>
      </c>
      <c r="CP852" t="str">
        <f t="shared" si="1819"/>
        <v/>
      </c>
      <c r="CQ852" t="str">
        <f t="shared" si="1820"/>
        <v/>
      </c>
      <c r="CR852" t="str">
        <f t="shared" si="1821"/>
        <v/>
      </c>
      <c r="CS852" t="str">
        <f t="shared" si="1822"/>
        <v/>
      </c>
      <c r="CT852" t="str">
        <f t="shared" si="1823"/>
        <v/>
      </c>
      <c r="CU852" t="str">
        <f t="shared" si="1824"/>
        <v/>
      </c>
      <c r="CV852" t="str">
        <f t="shared" si="1825"/>
        <v/>
      </c>
      <c r="CW852" t="str">
        <f t="shared" si="1826"/>
        <v/>
      </c>
      <c r="CX852" t="str">
        <f t="shared" si="1827"/>
        <v/>
      </c>
      <c r="CY852" t="str">
        <f t="shared" si="1828"/>
        <v/>
      </c>
      <c r="CZ852" t="str">
        <f t="shared" si="1829"/>
        <v/>
      </c>
      <c r="DA852" t="str">
        <f t="shared" si="1830"/>
        <v/>
      </c>
      <c r="DB852" t="str">
        <f t="shared" si="1831"/>
        <v/>
      </c>
      <c r="DC852" t="str">
        <f t="shared" si="1832"/>
        <v/>
      </c>
      <c r="DD852" t="str">
        <f t="shared" si="1833"/>
        <v/>
      </c>
      <c r="DE852" t="str">
        <f t="shared" si="1834"/>
        <v/>
      </c>
      <c r="DF852" t="str">
        <f t="shared" si="1835"/>
        <v/>
      </c>
      <c r="DG852" t="str">
        <f t="shared" si="1836"/>
        <v/>
      </c>
      <c r="DH852" t="str">
        <f t="shared" si="1837"/>
        <v/>
      </c>
      <c r="DI852" t="str">
        <f t="shared" si="1838"/>
        <v/>
      </c>
      <c r="DJ852" t="str">
        <f t="shared" si="1839"/>
        <v/>
      </c>
      <c r="DK852" t="str">
        <f t="shared" si="1840"/>
        <v/>
      </c>
      <c r="DL852" t="str">
        <f t="shared" si="1841"/>
        <v/>
      </c>
      <c r="DM852" t="str">
        <f t="shared" si="1842"/>
        <v/>
      </c>
      <c r="DN852" t="str">
        <f t="shared" si="1843"/>
        <v/>
      </c>
      <c r="DO852" t="str">
        <f t="shared" si="1844"/>
        <v/>
      </c>
      <c r="DP852" t="str">
        <f t="shared" si="1845"/>
        <v/>
      </c>
      <c r="DQ852" t="str">
        <f t="shared" si="1846"/>
        <v/>
      </c>
      <c r="DR852" t="str">
        <f t="shared" si="1847"/>
        <v/>
      </c>
      <c r="DS852" t="str">
        <f t="shared" si="1848"/>
        <v/>
      </c>
      <c r="DT852" t="str">
        <f t="shared" si="1849"/>
        <v/>
      </c>
      <c r="DU852">
        <f t="shared" si="1850"/>
        <v>0</v>
      </c>
      <c r="DV852">
        <f t="shared" si="1851"/>
        <v>0</v>
      </c>
      <c r="DW852">
        <f t="shared" si="1852"/>
        <v>0</v>
      </c>
      <c r="DX852" t="str">
        <f t="shared" si="1853"/>
        <v/>
      </c>
      <c r="DY852" t="str">
        <f t="shared" si="1854"/>
        <v/>
      </c>
      <c r="DZ852" t="str">
        <f t="shared" si="1855"/>
        <v/>
      </c>
      <c r="EA852" s="5">
        <f t="shared" si="1856"/>
        <v>0</v>
      </c>
      <c r="EB852" s="3">
        <f t="shared" si="1857"/>
        <v>0</v>
      </c>
    </row>
    <row r="853" spans="2:132" x14ac:dyDescent="0.2">
      <c r="B853" s="25">
        <v>848</v>
      </c>
      <c r="C853" s="26">
        <f>Zisk!D867</f>
        <v>0</v>
      </c>
      <c r="D853">
        <f>Zisk!E867</f>
        <v>0</v>
      </c>
      <c r="E853" s="66" t="str">
        <f t="shared" si="1744"/>
        <v/>
      </c>
      <c r="F853" t="str">
        <f t="shared" si="1745"/>
        <v/>
      </c>
      <c r="G853" s="66" t="str">
        <f t="shared" si="1746"/>
        <v/>
      </c>
      <c r="H853" s="25"/>
      <c r="I853" s="25"/>
      <c r="J853">
        <f>VstupniParametry_SKRYT!$D$5</f>
        <v>0.02</v>
      </c>
      <c r="K853">
        <f>VstupniParametry_SKRYT!$D$6</f>
        <v>0.06</v>
      </c>
      <c r="L853">
        <f>VstupniParametry_SKRYT!$D$7</f>
        <v>0.06</v>
      </c>
      <c r="M853">
        <f>VstupniParametry_SKRYT!$D$8</f>
        <v>0.06</v>
      </c>
      <c r="N853">
        <f>VstupniParametry_SKRYT!$D$9</f>
        <v>1.7999999999999999E-2</v>
      </c>
      <c r="O853" s="27">
        <f>VstupniParametry_SKRYT!$D$10</f>
        <v>0.01</v>
      </c>
      <c r="P853" s="27">
        <f>VstupniParametry_SKRYT!$D$11</f>
        <v>0.01</v>
      </c>
      <c r="Q853" s="27">
        <f>VstupniParametry_SKRYT!$D$12</f>
        <v>0.01</v>
      </c>
      <c r="R853" s="27">
        <f>VstupniParametry_SKRYT!$D$13</f>
        <v>0.01</v>
      </c>
      <c r="S853" s="27">
        <f>VstupniParametry_SKRYT!$D$14</f>
        <v>0.01</v>
      </c>
      <c r="T853">
        <f t="shared" si="1747"/>
        <v>0</v>
      </c>
      <c r="U853">
        <f t="shared" si="1748"/>
        <v>0</v>
      </c>
      <c r="V853">
        <f t="shared" si="1749"/>
        <v>0</v>
      </c>
      <c r="W853">
        <f t="shared" si="1750"/>
        <v>0</v>
      </c>
      <c r="X853">
        <f t="shared" si="1751"/>
        <v>0</v>
      </c>
      <c r="Y853">
        <f t="shared" si="1752"/>
        <v>0</v>
      </c>
      <c r="Z853">
        <f t="shared" si="1753"/>
        <v>0</v>
      </c>
      <c r="AA853">
        <f t="shared" si="1754"/>
        <v>0</v>
      </c>
      <c r="AB853">
        <f t="shared" si="1755"/>
        <v>0</v>
      </c>
      <c r="AC853">
        <f t="shared" si="1756"/>
        <v>0</v>
      </c>
      <c r="AD853">
        <f t="shared" si="1757"/>
        <v>0</v>
      </c>
      <c r="AE853">
        <f t="shared" si="1758"/>
        <v>0</v>
      </c>
      <c r="AF853">
        <f t="shared" si="1759"/>
        <v>0</v>
      </c>
      <c r="AG853">
        <f t="shared" si="1760"/>
        <v>0</v>
      </c>
      <c r="AH853">
        <f t="shared" si="1761"/>
        <v>0</v>
      </c>
      <c r="AI853">
        <f t="shared" si="1762"/>
        <v>0</v>
      </c>
      <c r="AJ853">
        <f t="shared" si="1763"/>
        <v>0</v>
      </c>
      <c r="AK853">
        <f t="shared" si="1764"/>
        <v>0</v>
      </c>
      <c r="AL853">
        <f t="shared" si="1765"/>
        <v>0</v>
      </c>
      <c r="AM853">
        <f t="shared" si="1766"/>
        <v>0</v>
      </c>
      <c r="AN853">
        <f t="shared" si="1767"/>
        <v>0</v>
      </c>
      <c r="AO853">
        <f t="shared" si="1768"/>
        <v>0</v>
      </c>
      <c r="AP853">
        <f t="shared" si="1769"/>
        <v>0</v>
      </c>
      <c r="AQ853">
        <f t="shared" si="1770"/>
        <v>0</v>
      </c>
      <c r="AR853">
        <f t="shared" si="1771"/>
        <v>0</v>
      </c>
      <c r="AS853">
        <f t="shared" si="1772"/>
        <v>0</v>
      </c>
      <c r="AT853">
        <f t="shared" si="1742"/>
        <v>0</v>
      </c>
      <c r="AU853">
        <f t="shared" si="1773"/>
        <v>0</v>
      </c>
      <c r="AV853">
        <f t="shared" si="1774"/>
        <v>0</v>
      </c>
      <c r="AW853">
        <f t="shared" si="1743"/>
        <v>0</v>
      </c>
      <c r="AX853">
        <f t="shared" si="1775"/>
        <v>0</v>
      </c>
      <c r="AY853">
        <f t="shared" si="1776"/>
        <v>0</v>
      </c>
      <c r="AZ853">
        <f t="shared" si="1777"/>
        <v>0</v>
      </c>
      <c r="BA853">
        <f t="shared" si="1778"/>
        <v>0</v>
      </c>
      <c r="BB853">
        <f t="shared" si="1779"/>
        <v>0</v>
      </c>
      <c r="BC853">
        <f t="shared" si="1780"/>
        <v>0</v>
      </c>
      <c r="BD853">
        <f t="shared" si="1781"/>
        <v>0</v>
      </c>
      <c r="BE853">
        <f t="shared" si="1782"/>
        <v>0</v>
      </c>
      <c r="BF853">
        <f t="shared" si="1783"/>
        <v>0</v>
      </c>
      <c r="BG853">
        <f t="shared" si="1784"/>
        <v>0</v>
      </c>
      <c r="BH853">
        <f t="shared" si="1785"/>
        <v>0</v>
      </c>
      <c r="BI853">
        <f t="shared" si="1786"/>
        <v>0</v>
      </c>
      <c r="BJ853">
        <f t="shared" si="1787"/>
        <v>0</v>
      </c>
      <c r="BK853">
        <f t="shared" si="1788"/>
        <v>0</v>
      </c>
      <c r="BL853">
        <f t="shared" si="1789"/>
        <v>0</v>
      </c>
      <c r="BM853">
        <f t="shared" si="1790"/>
        <v>0</v>
      </c>
      <c r="BN853">
        <f t="shared" si="1791"/>
        <v>0</v>
      </c>
      <c r="BO853">
        <f t="shared" si="1792"/>
        <v>0</v>
      </c>
      <c r="BP853">
        <f t="shared" si="1793"/>
        <v>0</v>
      </c>
      <c r="BQ853">
        <f t="shared" si="1794"/>
        <v>0</v>
      </c>
      <c r="BR853">
        <f t="shared" si="1795"/>
        <v>0</v>
      </c>
      <c r="BS853">
        <f t="shared" si="1796"/>
        <v>0</v>
      </c>
      <c r="BT853">
        <f t="shared" si="1797"/>
        <v>0</v>
      </c>
      <c r="BU853">
        <f t="shared" si="1798"/>
        <v>0</v>
      </c>
      <c r="BV853">
        <f t="shared" si="1799"/>
        <v>0</v>
      </c>
      <c r="BW853">
        <f t="shared" si="1800"/>
        <v>0</v>
      </c>
      <c r="BX853">
        <f t="shared" si="1801"/>
        <v>0</v>
      </c>
      <c r="BY853">
        <f t="shared" si="1802"/>
        <v>0</v>
      </c>
      <c r="BZ853">
        <f t="shared" si="1803"/>
        <v>0</v>
      </c>
      <c r="CA853">
        <f t="shared" si="1804"/>
        <v>0</v>
      </c>
      <c r="CB853">
        <f t="shared" si="1805"/>
        <v>0</v>
      </c>
      <c r="CC853">
        <f t="shared" si="1806"/>
        <v>0</v>
      </c>
      <c r="CD853">
        <f t="shared" si="1807"/>
        <v>0</v>
      </c>
      <c r="CE853">
        <f t="shared" si="1808"/>
        <v>0</v>
      </c>
      <c r="CF853">
        <f t="shared" si="1809"/>
        <v>0</v>
      </c>
      <c r="CG853">
        <f t="shared" si="1810"/>
        <v>0</v>
      </c>
      <c r="CH853">
        <f t="shared" si="1811"/>
        <v>0</v>
      </c>
      <c r="CI853">
        <f t="shared" si="1812"/>
        <v>0</v>
      </c>
      <c r="CJ853">
        <f t="shared" si="1813"/>
        <v>0</v>
      </c>
      <c r="CK853">
        <f t="shared" si="1814"/>
        <v>0</v>
      </c>
      <c r="CL853" t="str">
        <f t="shared" si="1815"/>
        <v/>
      </c>
      <c r="CM853" t="str">
        <f t="shared" si="1816"/>
        <v/>
      </c>
      <c r="CN853" t="str">
        <f t="shared" si="1817"/>
        <v/>
      </c>
      <c r="CO853" t="str">
        <f t="shared" si="1818"/>
        <v/>
      </c>
      <c r="CP853" t="str">
        <f t="shared" si="1819"/>
        <v/>
      </c>
      <c r="CQ853" t="str">
        <f t="shared" si="1820"/>
        <v/>
      </c>
      <c r="CR853" t="str">
        <f t="shared" si="1821"/>
        <v/>
      </c>
      <c r="CS853" t="str">
        <f t="shared" si="1822"/>
        <v/>
      </c>
      <c r="CT853" t="str">
        <f t="shared" si="1823"/>
        <v/>
      </c>
      <c r="CU853" t="str">
        <f t="shared" si="1824"/>
        <v/>
      </c>
      <c r="CV853" t="str">
        <f t="shared" si="1825"/>
        <v/>
      </c>
      <c r="CW853" t="str">
        <f t="shared" si="1826"/>
        <v/>
      </c>
      <c r="CX853" t="str">
        <f t="shared" si="1827"/>
        <v/>
      </c>
      <c r="CY853" t="str">
        <f t="shared" si="1828"/>
        <v/>
      </c>
      <c r="CZ853" t="str">
        <f t="shared" si="1829"/>
        <v/>
      </c>
      <c r="DA853" t="str">
        <f t="shared" si="1830"/>
        <v/>
      </c>
      <c r="DB853" t="str">
        <f t="shared" si="1831"/>
        <v/>
      </c>
      <c r="DC853" t="str">
        <f t="shared" si="1832"/>
        <v/>
      </c>
      <c r="DD853" t="str">
        <f t="shared" si="1833"/>
        <v/>
      </c>
      <c r="DE853" t="str">
        <f t="shared" si="1834"/>
        <v/>
      </c>
      <c r="DF853" t="str">
        <f t="shared" si="1835"/>
        <v/>
      </c>
      <c r="DG853" t="str">
        <f t="shared" si="1836"/>
        <v/>
      </c>
      <c r="DH853" t="str">
        <f t="shared" si="1837"/>
        <v/>
      </c>
      <c r="DI853" t="str">
        <f t="shared" si="1838"/>
        <v/>
      </c>
      <c r="DJ853" t="str">
        <f t="shared" si="1839"/>
        <v/>
      </c>
      <c r="DK853" t="str">
        <f t="shared" si="1840"/>
        <v/>
      </c>
      <c r="DL853" t="str">
        <f t="shared" si="1841"/>
        <v/>
      </c>
      <c r="DM853" t="str">
        <f t="shared" si="1842"/>
        <v/>
      </c>
      <c r="DN853" t="str">
        <f t="shared" si="1843"/>
        <v/>
      </c>
      <c r="DO853" t="str">
        <f t="shared" si="1844"/>
        <v/>
      </c>
      <c r="DP853" t="str">
        <f t="shared" si="1845"/>
        <v/>
      </c>
      <c r="DQ853" t="str">
        <f t="shared" si="1846"/>
        <v/>
      </c>
      <c r="DR853" t="str">
        <f t="shared" si="1847"/>
        <v/>
      </c>
      <c r="DS853" t="str">
        <f t="shared" si="1848"/>
        <v/>
      </c>
      <c r="DT853" t="str">
        <f t="shared" si="1849"/>
        <v/>
      </c>
      <c r="DU853">
        <f t="shared" si="1850"/>
        <v>0</v>
      </c>
      <c r="DV853">
        <f t="shared" si="1851"/>
        <v>0</v>
      </c>
      <c r="DW853">
        <f t="shared" si="1852"/>
        <v>0</v>
      </c>
      <c r="DX853" t="str">
        <f t="shared" si="1853"/>
        <v/>
      </c>
      <c r="DY853" t="str">
        <f t="shared" si="1854"/>
        <v/>
      </c>
      <c r="DZ853" t="str">
        <f t="shared" si="1855"/>
        <v/>
      </c>
      <c r="EA853" s="5">
        <f t="shared" si="1856"/>
        <v>0</v>
      </c>
      <c r="EB853" s="3">
        <f t="shared" si="1857"/>
        <v>0</v>
      </c>
    </row>
    <row r="854" spans="2:132" x14ac:dyDescent="0.2">
      <c r="B854">
        <v>849</v>
      </c>
      <c r="C854" s="3">
        <f>Zisk!D868</f>
        <v>0</v>
      </c>
      <c r="D854">
        <f>Zisk!E868</f>
        <v>0</v>
      </c>
      <c r="E854" s="66" t="str">
        <f t="shared" si="1744"/>
        <v/>
      </c>
      <c r="F854" t="str">
        <f t="shared" si="1745"/>
        <v/>
      </c>
      <c r="G854" s="66" t="str">
        <f t="shared" si="1746"/>
        <v/>
      </c>
      <c r="J854">
        <f>VstupniParametry_SKRYT!$D$5</f>
        <v>0.02</v>
      </c>
      <c r="K854">
        <f>VstupniParametry_SKRYT!$D$6</f>
        <v>0.06</v>
      </c>
      <c r="L854">
        <f>VstupniParametry_SKRYT!$D$7</f>
        <v>0.06</v>
      </c>
      <c r="M854">
        <f>VstupniParametry_SKRYT!$D$8</f>
        <v>0.06</v>
      </c>
      <c r="N854">
        <f>VstupniParametry_SKRYT!$D$9</f>
        <v>1.7999999999999999E-2</v>
      </c>
      <c r="O854" s="27">
        <f>VstupniParametry_SKRYT!$D$10</f>
        <v>0.01</v>
      </c>
      <c r="P854" s="27">
        <f>VstupniParametry_SKRYT!$D$11</f>
        <v>0.01</v>
      </c>
      <c r="Q854" s="27">
        <f>VstupniParametry_SKRYT!$D$12</f>
        <v>0.01</v>
      </c>
      <c r="R854" s="27">
        <f>VstupniParametry_SKRYT!$D$13</f>
        <v>0.01</v>
      </c>
      <c r="S854" s="27">
        <f>VstupniParametry_SKRYT!$D$14</f>
        <v>0.01</v>
      </c>
      <c r="T854">
        <f t="shared" si="1747"/>
        <v>0</v>
      </c>
      <c r="U854">
        <f t="shared" si="1748"/>
        <v>0</v>
      </c>
      <c r="V854">
        <f t="shared" si="1749"/>
        <v>0</v>
      </c>
      <c r="W854">
        <f t="shared" si="1750"/>
        <v>0</v>
      </c>
      <c r="X854">
        <f t="shared" si="1751"/>
        <v>0</v>
      </c>
      <c r="Y854">
        <f t="shared" si="1752"/>
        <v>0</v>
      </c>
      <c r="Z854">
        <f t="shared" si="1753"/>
        <v>0</v>
      </c>
      <c r="AA854">
        <f t="shared" si="1754"/>
        <v>0</v>
      </c>
      <c r="AB854">
        <f t="shared" si="1755"/>
        <v>0</v>
      </c>
      <c r="AC854">
        <f t="shared" si="1756"/>
        <v>0</v>
      </c>
      <c r="AD854">
        <f t="shared" si="1757"/>
        <v>0</v>
      </c>
      <c r="AE854">
        <f t="shared" si="1758"/>
        <v>0</v>
      </c>
      <c r="AF854">
        <f t="shared" si="1759"/>
        <v>0</v>
      </c>
      <c r="AG854">
        <f t="shared" si="1760"/>
        <v>0</v>
      </c>
      <c r="AH854">
        <f t="shared" si="1761"/>
        <v>0</v>
      </c>
      <c r="AI854">
        <f t="shared" si="1762"/>
        <v>0</v>
      </c>
      <c r="AJ854">
        <f t="shared" si="1763"/>
        <v>0</v>
      </c>
      <c r="AK854">
        <f t="shared" si="1764"/>
        <v>0</v>
      </c>
      <c r="AL854">
        <f t="shared" si="1765"/>
        <v>0</v>
      </c>
      <c r="AM854">
        <f t="shared" si="1766"/>
        <v>0</v>
      </c>
      <c r="AN854">
        <f t="shared" si="1767"/>
        <v>0</v>
      </c>
      <c r="AO854">
        <f t="shared" si="1768"/>
        <v>0</v>
      </c>
      <c r="AP854">
        <f t="shared" si="1769"/>
        <v>0</v>
      </c>
      <c r="AQ854">
        <f t="shared" si="1770"/>
        <v>0</v>
      </c>
      <c r="AR854">
        <f t="shared" si="1771"/>
        <v>0</v>
      </c>
      <c r="AS854">
        <f t="shared" si="1772"/>
        <v>0</v>
      </c>
      <c r="AT854">
        <f t="shared" si="1742"/>
        <v>0</v>
      </c>
      <c r="AU854">
        <f t="shared" si="1773"/>
        <v>0</v>
      </c>
      <c r="AV854">
        <f t="shared" si="1774"/>
        <v>0</v>
      </c>
      <c r="AW854">
        <f t="shared" si="1743"/>
        <v>0</v>
      </c>
      <c r="AX854">
        <f t="shared" si="1775"/>
        <v>0</v>
      </c>
      <c r="AY854">
        <f t="shared" si="1776"/>
        <v>0</v>
      </c>
      <c r="AZ854">
        <f t="shared" si="1777"/>
        <v>0</v>
      </c>
      <c r="BA854">
        <f t="shared" si="1778"/>
        <v>0</v>
      </c>
      <c r="BB854">
        <f t="shared" si="1779"/>
        <v>0</v>
      </c>
      <c r="BC854">
        <f t="shared" si="1780"/>
        <v>0</v>
      </c>
      <c r="BD854">
        <f t="shared" si="1781"/>
        <v>0</v>
      </c>
      <c r="BE854">
        <f t="shared" si="1782"/>
        <v>0</v>
      </c>
      <c r="BF854">
        <f t="shared" si="1783"/>
        <v>0</v>
      </c>
      <c r="BG854">
        <f t="shared" si="1784"/>
        <v>0</v>
      </c>
      <c r="BH854">
        <f t="shared" si="1785"/>
        <v>0</v>
      </c>
      <c r="BI854">
        <f t="shared" si="1786"/>
        <v>0</v>
      </c>
      <c r="BJ854">
        <f t="shared" si="1787"/>
        <v>0</v>
      </c>
      <c r="BK854">
        <f t="shared" si="1788"/>
        <v>0</v>
      </c>
      <c r="BL854">
        <f t="shared" si="1789"/>
        <v>0</v>
      </c>
      <c r="BM854">
        <f t="shared" si="1790"/>
        <v>0</v>
      </c>
      <c r="BN854">
        <f t="shared" si="1791"/>
        <v>0</v>
      </c>
      <c r="BO854">
        <f t="shared" si="1792"/>
        <v>0</v>
      </c>
      <c r="BP854">
        <f t="shared" si="1793"/>
        <v>0</v>
      </c>
      <c r="BQ854">
        <f t="shared" si="1794"/>
        <v>0</v>
      </c>
      <c r="BR854">
        <f t="shared" si="1795"/>
        <v>0</v>
      </c>
      <c r="BS854">
        <f t="shared" si="1796"/>
        <v>0</v>
      </c>
      <c r="BT854">
        <f t="shared" si="1797"/>
        <v>0</v>
      </c>
      <c r="BU854">
        <f t="shared" si="1798"/>
        <v>0</v>
      </c>
      <c r="BV854">
        <f t="shared" si="1799"/>
        <v>0</v>
      </c>
      <c r="BW854">
        <f t="shared" si="1800"/>
        <v>0</v>
      </c>
      <c r="BX854">
        <f t="shared" si="1801"/>
        <v>0</v>
      </c>
      <c r="BY854">
        <f t="shared" si="1802"/>
        <v>0</v>
      </c>
      <c r="BZ854">
        <f t="shared" si="1803"/>
        <v>0</v>
      </c>
      <c r="CA854">
        <f t="shared" si="1804"/>
        <v>0</v>
      </c>
      <c r="CB854">
        <f t="shared" si="1805"/>
        <v>0</v>
      </c>
      <c r="CC854">
        <f t="shared" si="1806"/>
        <v>0</v>
      </c>
      <c r="CD854">
        <f t="shared" si="1807"/>
        <v>0</v>
      </c>
      <c r="CE854">
        <f t="shared" si="1808"/>
        <v>0</v>
      </c>
      <c r="CF854">
        <f t="shared" si="1809"/>
        <v>0</v>
      </c>
      <c r="CG854">
        <f t="shared" si="1810"/>
        <v>0</v>
      </c>
      <c r="CH854">
        <f t="shared" si="1811"/>
        <v>0</v>
      </c>
      <c r="CI854">
        <f t="shared" si="1812"/>
        <v>0</v>
      </c>
      <c r="CJ854">
        <f t="shared" si="1813"/>
        <v>0</v>
      </c>
      <c r="CK854">
        <f t="shared" si="1814"/>
        <v>0</v>
      </c>
      <c r="CL854" t="str">
        <f t="shared" si="1815"/>
        <v/>
      </c>
      <c r="CM854" t="str">
        <f t="shared" si="1816"/>
        <v/>
      </c>
      <c r="CN854" t="str">
        <f t="shared" si="1817"/>
        <v/>
      </c>
      <c r="CO854" t="str">
        <f t="shared" si="1818"/>
        <v/>
      </c>
      <c r="CP854" t="str">
        <f t="shared" si="1819"/>
        <v/>
      </c>
      <c r="CQ854" t="str">
        <f t="shared" si="1820"/>
        <v/>
      </c>
      <c r="CR854" t="str">
        <f t="shared" si="1821"/>
        <v/>
      </c>
      <c r="CS854" t="str">
        <f t="shared" si="1822"/>
        <v/>
      </c>
      <c r="CT854" t="str">
        <f t="shared" si="1823"/>
        <v/>
      </c>
      <c r="CU854" t="str">
        <f t="shared" si="1824"/>
        <v/>
      </c>
      <c r="CV854" t="str">
        <f t="shared" si="1825"/>
        <v/>
      </c>
      <c r="CW854" t="str">
        <f t="shared" si="1826"/>
        <v/>
      </c>
      <c r="CX854" t="str">
        <f t="shared" si="1827"/>
        <v/>
      </c>
      <c r="CY854" t="str">
        <f t="shared" si="1828"/>
        <v/>
      </c>
      <c r="CZ854" t="str">
        <f t="shared" si="1829"/>
        <v/>
      </c>
      <c r="DA854" t="str">
        <f t="shared" si="1830"/>
        <v/>
      </c>
      <c r="DB854" t="str">
        <f t="shared" si="1831"/>
        <v/>
      </c>
      <c r="DC854" t="str">
        <f t="shared" si="1832"/>
        <v/>
      </c>
      <c r="DD854" t="str">
        <f t="shared" si="1833"/>
        <v/>
      </c>
      <c r="DE854" t="str">
        <f t="shared" si="1834"/>
        <v/>
      </c>
      <c r="DF854" t="str">
        <f t="shared" si="1835"/>
        <v/>
      </c>
      <c r="DG854" t="str">
        <f t="shared" si="1836"/>
        <v/>
      </c>
      <c r="DH854" t="str">
        <f t="shared" si="1837"/>
        <v/>
      </c>
      <c r="DI854" t="str">
        <f t="shared" si="1838"/>
        <v/>
      </c>
      <c r="DJ854" t="str">
        <f t="shared" si="1839"/>
        <v/>
      </c>
      <c r="DK854" t="str">
        <f t="shared" si="1840"/>
        <v/>
      </c>
      <c r="DL854" t="str">
        <f t="shared" si="1841"/>
        <v/>
      </c>
      <c r="DM854" t="str">
        <f t="shared" si="1842"/>
        <v/>
      </c>
      <c r="DN854" t="str">
        <f t="shared" si="1843"/>
        <v/>
      </c>
      <c r="DO854" t="str">
        <f t="shared" si="1844"/>
        <v/>
      </c>
      <c r="DP854" t="str">
        <f t="shared" si="1845"/>
        <v/>
      </c>
      <c r="DQ854" t="str">
        <f t="shared" si="1846"/>
        <v/>
      </c>
      <c r="DR854" t="str">
        <f t="shared" si="1847"/>
        <v/>
      </c>
      <c r="DS854" t="str">
        <f t="shared" si="1848"/>
        <v/>
      </c>
      <c r="DT854" t="str">
        <f t="shared" si="1849"/>
        <v/>
      </c>
      <c r="DU854">
        <f t="shared" si="1850"/>
        <v>0</v>
      </c>
      <c r="DV854">
        <f t="shared" si="1851"/>
        <v>0</v>
      </c>
      <c r="DW854">
        <f t="shared" si="1852"/>
        <v>0</v>
      </c>
      <c r="DX854" t="str">
        <f t="shared" si="1853"/>
        <v/>
      </c>
      <c r="DY854" t="str">
        <f t="shared" si="1854"/>
        <v/>
      </c>
      <c r="DZ854" t="str">
        <f t="shared" si="1855"/>
        <v/>
      </c>
      <c r="EA854" s="5">
        <f t="shared" si="1856"/>
        <v>0</v>
      </c>
      <c r="EB854" s="3">
        <f t="shared" si="1857"/>
        <v>0</v>
      </c>
    </row>
    <row r="855" spans="2:132" x14ac:dyDescent="0.2">
      <c r="B855" s="25">
        <v>850</v>
      </c>
      <c r="C855" s="26">
        <f>Zisk!D869</f>
        <v>0</v>
      </c>
      <c r="D855">
        <f>Zisk!E869</f>
        <v>0</v>
      </c>
      <c r="E855" s="66" t="str">
        <f t="shared" si="1744"/>
        <v/>
      </c>
      <c r="F855" t="str">
        <f t="shared" si="1745"/>
        <v/>
      </c>
      <c r="G855" s="66" t="str">
        <f t="shared" si="1746"/>
        <v/>
      </c>
      <c r="H855" s="25"/>
      <c r="I855" s="25"/>
      <c r="J855">
        <f>VstupniParametry_SKRYT!$D$5</f>
        <v>0.02</v>
      </c>
      <c r="K855">
        <f>VstupniParametry_SKRYT!$D$6</f>
        <v>0.06</v>
      </c>
      <c r="L855">
        <f>VstupniParametry_SKRYT!$D$7</f>
        <v>0.06</v>
      </c>
      <c r="M855">
        <f>VstupniParametry_SKRYT!$D$8</f>
        <v>0.06</v>
      </c>
      <c r="N855">
        <f>VstupniParametry_SKRYT!$D$9</f>
        <v>1.7999999999999999E-2</v>
      </c>
      <c r="O855" s="27">
        <f>VstupniParametry_SKRYT!$D$10</f>
        <v>0.01</v>
      </c>
      <c r="P855" s="27">
        <f>VstupniParametry_SKRYT!$D$11</f>
        <v>0.01</v>
      </c>
      <c r="Q855" s="27">
        <f>VstupniParametry_SKRYT!$D$12</f>
        <v>0.01</v>
      </c>
      <c r="R855" s="27">
        <f>VstupniParametry_SKRYT!$D$13</f>
        <v>0.01</v>
      </c>
      <c r="S855" s="27">
        <f>VstupniParametry_SKRYT!$D$14</f>
        <v>0.01</v>
      </c>
      <c r="T855">
        <f t="shared" si="1747"/>
        <v>0</v>
      </c>
      <c r="U855">
        <f t="shared" si="1748"/>
        <v>0</v>
      </c>
      <c r="V855">
        <f t="shared" si="1749"/>
        <v>0</v>
      </c>
      <c r="W855">
        <f t="shared" si="1750"/>
        <v>0</v>
      </c>
      <c r="X855">
        <f t="shared" si="1751"/>
        <v>0</v>
      </c>
      <c r="Y855">
        <f t="shared" si="1752"/>
        <v>0</v>
      </c>
      <c r="Z855">
        <f t="shared" si="1753"/>
        <v>0</v>
      </c>
      <c r="AA855">
        <f t="shared" si="1754"/>
        <v>0</v>
      </c>
      <c r="AB855">
        <f t="shared" si="1755"/>
        <v>0</v>
      </c>
      <c r="AC855">
        <f t="shared" si="1756"/>
        <v>0</v>
      </c>
      <c r="AD855">
        <f t="shared" si="1757"/>
        <v>0</v>
      </c>
      <c r="AE855">
        <f t="shared" si="1758"/>
        <v>0</v>
      </c>
      <c r="AF855">
        <f t="shared" si="1759"/>
        <v>0</v>
      </c>
      <c r="AG855">
        <f t="shared" si="1760"/>
        <v>0</v>
      </c>
      <c r="AH855">
        <f t="shared" si="1761"/>
        <v>0</v>
      </c>
      <c r="AI855">
        <f t="shared" si="1762"/>
        <v>0</v>
      </c>
      <c r="AJ855">
        <f t="shared" si="1763"/>
        <v>0</v>
      </c>
      <c r="AK855">
        <f t="shared" si="1764"/>
        <v>0</v>
      </c>
      <c r="AL855">
        <f t="shared" si="1765"/>
        <v>0</v>
      </c>
      <c r="AM855">
        <f t="shared" si="1766"/>
        <v>0</v>
      </c>
      <c r="AN855">
        <f t="shared" si="1767"/>
        <v>0</v>
      </c>
      <c r="AO855">
        <f t="shared" si="1768"/>
        <v>0</v>
      </c>
      <c r="AP855">
        <f t="shared" si="1769"/>
        <v>0</v>
      </c>
      <c r="AQ855">
        <f t="shared" si="1770"/>
        <v>0</v>
      </c>
      <c r="AR855">
        <f t="shared" si="1771"/>
        <v>0</v>
      </c>
      <c r="AS855">
        <f t="shared" si="1772"/>
        <v>0</v>
      </c>
      <c r="AT855">
        <f t="shared" si="1742"/>
        <v>0</v>
      </c>
      <c r="AU855">
        <f t="shared" si="1773"/>
        <v>0</v>
      </c>
      <c r="AV855">
        <f t="shared" si="1774"/>
        <v>0</v>
      </c>
      <c r="AW855">
        <f t="shared" si="1743"/>
        <v>0</v>
      </c>
      <c r="AX855">
        <f t="shared" si="1775"/>
        <v>0</v>
      </c>
      <c r="AY855">
        <f t="shared" si="1776"/>
        <v>0</v>
      </c>
      <c r="AZ855">
        <f t="shared" si="1777"/>
        <v>0</v>
      </c>
      <c r="BA855">
        <f t="shared" si="1778"/>
        <v>0</v>
      </c>
      <c r="BB855">
        <f t="shared" si="1779"/>
        <v>0</v>
      </c>
      <c r="BC855">
        <f t="shared" si="1780"/>
        <v>0</v>
      </c>
      <c r="BD855">
        <f t="shared" si="1781"/>
        <v>0</v>
      </c>
      <c r="BE855">
        <f t="shared" si="1782"/>
        <v>0</v>
      </c>
      <c r="BF855">
        <f t="shared" si="1783"/>
        <v>0</v>
      </c>
      <c r="BG855">
        <f t="shared" si="1784"/>
        <v>0</v>
      </c>
      <c r="BH855">
        <f t="shared" si="1785"/>
        <v>0</v>
      </c>
      <c r="BI855">
        <f t="shared" si="1786"/>
        <v>0</v>
      </c>
      <c r="BJ855">
        <f t="shared" si="1787"/>
        <v>0</v>
      </c>
      <c r="BK855">
        <f t="shared" si="1788"/>
        <v>0</v>
      </c>
      <c r="BL855">
        <f t="shared" si="1789"/>
        <v>0</v>
      </c>
      <c r="BM855">
        <f t="shared" si="1790"/>
        <v>0</v>
      </c>
      <c r="BN855">
        <f t="shared" si="1791"/>
        <v>0</v>
      </c>
      <c r="BO855">
        <f t="shared" si="1792"/>
        <v>0</v>
      </c>
      <c r="BP855">
        <f t="shared" si="1793"/>
        <v>0</v>
      </c>
      <c r="BQ855">
        <f t="shared" si="1794"/>
        <v>0</v>
      </c>
      <c r="BR855">
        <f t="shared" si="1795"/>
        <v>0</v>
      </c>
      <c r="BS855">
        <f t="shared" si="1796"/>
        <v>0</v>
      </c>
      <c r="BT855">
        <f t="shared" si="1797"/>
        <v>0</v>
      </c>
      <c r="BU855">
        <f t="shared" si="1798"/>
        <v>0</v>
      </c>
      <c r="BV855">
        <f t="shared" si="1799"/>
        <v>0</v>
      </c>
      <c r="BW855">
        <f t="shared" si="1800"/>
        <v>0</v>
      </c>
      <c r="BX855">
        <f t="shared" si="1801"/>
        <v>0</v>
      </c>
      <c r="BY855">
        <f t="shared" si="1802"/>
        <v>0</v>
      </c>
      <c r="BZ855">
        <f t="shared" si="1803"/>
        <v>0</v>
      </c>
      <c r="CA855">
        <f t="shared" si="1804"/>
        <v>0</v>
      </c>
      <c r="CB855">
        <f t="shared" si="1805"/>
        <v>0</v>
      </c>
      <c r="CC855">
        <f t="shared" si="1806"/>
        <v>0</v>
      </c>
      <c r="CD855">
        <f t="shared" si="1807"/>
        <v>0</v>
      </c>
      <c r="CE855">
        <f t="shared" si="1808"/>
        <v>0</v>
      </c>
      <c r="CF855">
        <f t="shared" si="1809"/>
        <v>0</v>
      </c>
      <c r="CG855">
        <f t="shared" si="1810"/>
        <v>0</v>
      </c>
      <c r="CH855">
        <f t="shared" si="1811"/>
        <v>0</v>
      </c>
      <c r="CI855">
        <f t="shared" si="1812"/>
        <v>0</v>
      </c>
      <c r="CJ855">
        <f t="shared" si="1813"/>
        <v>0</v>
      </c>
      <c r="CK855">
        <f t="shared" si="1814"/>
        <v>0</v>
      </c>
      <c r="CL855" t="str">
        <f t="shared" si="1815"/>
        <v/>
      </c>
      <c r="CM855" t="str">
        <f t="shared" si="1816"/>
        <v/>
      </c>
      <c r="CN855" t="str">
        <f t="shared" si="1817"/>
        <v/>
      </c>
      <c r="CO855" t="str">
        <f t="shared" si="1818"/>
        <v/>
      </c>
      <c r="CP855" t="str">
        <f t="shared" si="1819"/>
        <v/>
      </c>
      <c r="CQ855" t="str">
        <f t="shared" si="1820"/>
        <v/>
      </c>
      <c r="CR855" t="str">
        <f t="shared" si="1821"/>
        <v/>
      </c>
      <c r="CS855" t="str">
        <f t="shared" si="1822"/>
        <v/>
      </c>
      <c r="CT855" t="str">
        <f t="shared" si="1823"/>
        <v/>
      </c>
      <c r="CU855" t="str">
        <f t="shared" si="1824"/>
        <v/>
      </c>
      <c r="CV855" t="str">
        <f t="shared" si="1825"/>
        <v/>
      </c>
      <c r="CW855" t="str">
        <f t="shared" si="1826"/>
        <v/>
      </c>
      <c r="CX855" t="str">
        <f t="shared" si="1827"/>
        <v/>
      </c>
      <c r="CY855" t="str">
        <f t="shared" si="1828"/>
        <v/>
      </c>
      <c r="CZ855" t="str">
        <f t="shared" si="1829"/>
        <v/>
      </c>
      <c r="DA855" t="str">
        <f t="shared" si="1830"/>
        <v/>
      </c>
      <c r="DB855" t="str">
        <f t="shared" si="1831"/>
        <v/>
      </c>
      <c r="DC855" t="str">
        <f t="shared" si="1832"/>
        <v/>
      </c>
      <c r="DD855" t="str">
        <f t="shared" si="1833"/>
        <v/>
      </c>
      <c r="DE855" t="str">
        <f t="shared" si="1834"/>
        <v/>
      </c>
      <c r="DF855" t="str">
        <f t="shared" si="1835"/>
        <v/>
      </c>
      <c r="DG855" t="str">
        <f t="shared" si="1836"/>
        <v/>
      </c>
      <c r="DH855" t="str">
        <f t="shared" si="1837"/>
        <v/>
      </c>
      <c r="DI855" t="str">
        <f t="shared" si="1838"/>
        <v/>
      </c>
      <c r="DJ855" t="str">
        <f t="shared" si="1839"/>
        <v/>
      </c>
      <c r="DK855" t="str">
        <f t="shared" si="1840"/>
        <v/>
      </c>
      <c r="DL855" t="str">
        <f t="shared" si="1841"/>
        <v/>
      </c>
      <c r="DM855" t="str">
        <f t="shared" si="1842"/>
        <v/>
      </c>
      <c r="DN855" t="str">
        <f t="shared" si="1843"/>
        <v/>
      </c>
      <c r="DO855" t="str">
        <f t="shared" si="1844"/>
        <v/>
      </c>
      <c r="DP855" t="str">
        <f t="shared" si="1845"/>
        <v/>
      </c>
      <c r="DQ855" t="str">
        <f t="shared" si="1846"/>
        <v/>
      </c>
      <c r="DR855" t="str">
        <f t="shared" si="1847"/>
        <v/>
      </c>
      <c r="DS855" t="str">
        <f t="shared" si="1848"/>
        <v/>
      </c>
      <c r="DT855" t="str">
        <f t="shared" si="1849"/>
        <v/>
      </c>
      <c r="DU855">
        <f t="shared" si="1850"/>
        <v>0</v>
      </c>
      <c r="DV855">
        <f t="shared" si="1851"/>
        <v>0</v>
      </c>
      <c r="DW855">
        <f t="shared" si="1852"/>
        <v>0</v>
      </c>
      <c r="DX855" t="str">
        <f t="shared" si="1853"/>
        <v/>
      </c>
      <c r="DY855" t="str">
        <f t="shared" si="1854"/>
        <v/>
      </c>
      <c r="DZ855" t="str">
        <f t="shared" si="1855"/>
        <v/>
      </c>
      <c r="EA855" s="5">
        <f t="shared" si="1856"/>
        <v>0</v>
      </c>
      <c r="EB855" s="3">
        <f t="shared" si="1857"/>
        <v>0</v>
      </c>
    </row>
    <row r="856" spans="2:132" x14ac:dyDescent="0.2">
      <c r="B856">
        <v>851</v>
      </c>
      <c r="C856" s="3">
        <f>Zisk!D870</f>
        <v>0</v>
      </c>
      <c r="D856">
        <f>Zisk!E870</f>
        <v>0</v>
      </c>
      <c r="E856" s="66" t="str">
        <f t="shared" si="1744"/>
        <v/>
      </c>
      <c r="F856" t="str">
        <f t="shared" si="1745"/>
        <v/>
      </c>
      <c r="G856" s="66" t="str">
        <f t="shared" si="1746"/>
        <v/>
      </c>
      <c r="J856">
        <f>VstupniParametry_SKRYT!$D$5</f>
        <v>0.02</v>
      </c>
      <c r="K856">
        <f>VstupniParametry_SKRYT!$D$6</f>
        <v>0.06</v>
      </c>
      <c r="L856">
        <f>VstupniParametry_SKRYT!$D$7</f>
        <v>0.06</v>
      </c>
      <c r="M856">
        <f>VstupniParametry_SKRYT!$D$8</f>
        <v>0.06</v>
      </c>
      <c r="N856">
        <f>VstupniParametry_SKRYT!$D$9</f>
        <v>1.7999999999999999E-2</v>
      </c>
      <c r="O856" s="27">
        <f>VstupniParametry_SKRYT!$D$10</f>
        <v>0.01</v>
      </c>
      <c r="P856" s="27">
        <f>VstupniParametry_SKRYT!$D$11</f>
        <v>0.01</v>
      </c>
      <c r="Q856" s="27">
        <f>VstupniParametry_SKRYT!$D$12</f>
        <v>0.01</v>
      </c>
      <c r="R856" s="27">
        <f>VstupniParametry_SKRYT!$D$13</f>
        <v>0.01</v>
      </c>
      <c r="S856" s="27">
        <f>VstupniParametry_SKRYT!$D$14</f>
        <v>0.01</v>
      </c>
      <c r="T856">
        <f t="shared" si="1747"/>
        <v>0</v>
      </c>
      <c r="U856">
        <f t="shared" si="1748"/>
        <v>0</v>
      </c>
      <c r="V856">
        <f t="shared" si="1749"/>
        <v>0</v>
      </c>
      <c r="W856">
        <f t="shared" si="1750"/>
        <v>0</v>
      </c>
      <c r="X856">
        <f t="shared" si="1751"/>
        <v>0</v>
      </c>
      <c r="Y856">
        <f t="shared" si="1752"/>
        <v>0</v>
      </c>
      <c r="Z856">
        <f t="shared" si="1753"/>
        <v>0</v>
      </c>
      <c r="AA856">
        <f t="shared" si="1754"/>
        <v>0</v>
      </c>
      <c r="AB856">
        <f t="shared" si="1755"/>
        <v>0</v>
      </c>
      <c r="AC856">
        <f t="shared" si="1756"/>
        <v>0</v>
      </c>
      <c r="AD856">
        <f t="shared" si="1757"/>
        <v>0</v>
      </c>
      <c r="AE856">
        <f t="shared" si="1758"/>
        <v>0</v>
      </c>
      <c r="AF856">
        <f t="shared" si="1759"/>
        <v>0</v>
      </c>
      <c r="AG856">
        <f t="shared" si="1760"/>
        <v>0</v>
      </c>
      <c r="AH856">
        <f t="shared" si="1761"/>
        <v>0</v>
      </c>
      <c r="AI856">
        <f t="shared" si="1762"/>
        <v>0</v>
      </c>
      <c r="AJ856">
        <f t="shared" si="1763"/>
        <v>0</v>
      </c>
      <c r="AK856">
        <f t="shared" si="1764"/>
        <v>0</v>
      </c>
      <c r="AL856">
        <f t="shared" si="1765"/>
        <v>0</v>
      </c>
      <c r="AM856">
        <f t="shared" si="1766"/>
        <v>0</v>
      </c>
      <c r="AN856">
        <f t="shared" si="1767"/>
        <v>0</v>
      </c>
      <c r="AO856">
        <f t="shared" si="1768"/>
        <v>0</v>
      </c>
      <c r="AP856">
        <f t="shared" si="1769"/>
        <v>0</v>
      </c>
      <c r="AQ856">
        <f t="shared" si="1770"/>
        <v>0</v>
      </c>
      <c r="AR856">
        <f t="shared" si="1771"/>
        <v>0</v>
      </c>
      <c r="AS856">
        <f t="shared" si="1772"/>
        <v>0</v>
      </c>
      <c r="AT856">
        <f t="shared" si="1742"/>
        <v>0</v>
      </c>
      <c r="AU856">
        <f t="shared" si="1773"/>
        <v>0</v>
      </c>
      <c r="AV856">
        <f t="shared" si="1774"/>
        <v>0</v>
      </c>
      <c r="AW856">
        <f t="shared" si="1743"/>
        <v>0</v>
      </c>
      <c r="AX856">
        <f t="shared" si="1775"/>
        <v>0</v>
      </c>
      <c r="AY856">
        <f t="shared" si="1776"/>
        <v>0</v>
      </c>
      <c r="AZ856">
        <f t="shared" si="1777"/>
        <v>0</v>
      </c>
      <c r="BA856">
        <f t="shared" si="1778"/>
        <v>0</v>
      </c>
      <c r="BB856">
        <f t="shared" si="1779"/>
        <v>0</v>
      </c>
      <c r="BC856">
        <f t="shared" si="1780"/>
        <v>0</v>
      </c>
      <c r="BD856">
        <f t="shared" si="1781"/>
        <v>0</v>
      </c>
      <c r="BE856">
        <f t="shared" si="1782"/>
        <v>0</v>
      </c>
      <c r="BF856">
        <f t="shared" si="1783"/>
        <v>0</v>
      </c>
      <c r="BG856">
        <f t="shared" si="1784"/>
        <v>0</v>
      </c>
      <c r="BH856">
        <f t="shared" si="1785"/>
        <v>0</v>
      </c>
      <c r="BI856">
        <f t="shared" si="1786"/>
        <v>0</v>
      </c>
      <c r="BJ856">
        <f t="shared" si="1787"/>
        <v>0</v>
      </c>
      <c r="BK856">
        <f t="shared" si="1788"/>
        <v>0</v>
      </c>
      <c r="BL856">
        <f t="shared" si="1789"/>
        <v>0</v>
      </c>
      <c r="BM856">
        <f t="shared" si="1790"/>
        <v>0</v>
      </c>
      <c r="BN856">
        <f t="shared" si="1791"/>
        <v>0</v>
      </c>
      <c r="BO856">
        <f t="shared" si="1792"/>
        <v>0</v>
      </c>
      <c r="BP856">
        <f t="shared" si="1793"/>
        <v>0</v>
      </c>
      <c r="BQ856">
        <f t="shared" si="1794"/>
        <v>0</v>
      </c>
      <c r="BR856">
        <f t="shared" si="1795"/>
        <v>0</v>
      </c>
      <c r="BS856">
        <f t="shared" si="1796"/>
        <v>0</v>
      </c>
      <c r="BT856">
        <f t="shared" si="1797"/>
        <v>0</v>
      </c>
      <c r="BU856">
        <f t="shared" si="1798"/>
        <v>0</v>
      </c>
      <c r="BV856">
        <f t="shared" si="1799"/>
        <v>0</v>
      </c>
      <c r="BW856">
        <f t="shared" si="1800"/>
        <v>0</v>
      </c>
      <c r="BX856">
        <f t="shared" si="1801"/>
        <v>0</v>
      </c>
      <c r="BY856">
        <f t="shared" si="1802"/>
        <v>0</v>
      </c>
      <c r="BZ856">
        <f t="shared" si="1803"/>
        <v>0</v>
      </c>
      <c r="CA856">
        <f t="shared" si="1804"/>
        <v>0</v>
      </c>
      <c r="CB856">
        <f t="shared" si="1805"/>
        <v>0</v>
      </c>
      <c r="CC856">
        <f t="shared" si="1806"/>
        <v>0</v>
      </c>
      <c r="CD856">
        <f t="shared" si="1807"/>
        <v>0</v>
      </c>
      <c r="CE856">
        <f t="shared" si="1808"/>
        <v>0</v>
      </c>
      <c r="CF856">
        <f t="shared" si="1809"/>
        <v>0</v>
      </c>
      <c r="CG856">
        <f t="shared" si="1810"/>
        <v>0</v>
      </c>
      <c r="CH856">
        <f t="shared" si="1811"/>
        <v>0</v>
      </c>
      <c r="CI856">
        <f t="shared" si="1812"/>
        <v>0</v>
      </c>
      <c r="CJ856">
        <f t="shared" si="1813"/>
        <v>0</v>
      </c>
      <c r="CK856">
        <f t="shared" si="1814"/>
        <v>0</v>
      </c>
      <c r="CL856" t="str">
        <f t="shared" si="1815"/>
        <v/>
      </c>
      <c r="CM856" t="str">
        <f t="shared" si="1816"/>
        <v/>
      </c>
      <c r="CN856" t="str">
        <f t="shared" si="1817"/>
        <v/>
      </c>
      <c r="CO856" t="str">
        <f t="shared" si="1818"/>
        <v/>
      </c>
      <c r="CP856" t="str">
        <f t="shared" si="1819"/>
        <v/>
      </c>
      <c r="CQ856" t="str">
        <f t="shared" si="1820"/>
        <v/>
      </c>
      <c r="CR856" t="str">
        <f t="shared" si="1821"/>
        <v/>
      </c>
      <c r="CS856" t="str">
        <f t="shared" si="1822"/>
        <v/>
      </c>
      <c r="CT856" t="str">
        <f t="shared" si="1823"/>
        <v/>
      </c>
      <c r="CU856" t="str">
        <f t="shared" si="1824"/>
        <v/>
      </c>
      <c r="CV856" t="str">
        <f t="shared" si="1825"/>
        <v/>
      </c>
      <c r="CW856" t="str">
        <f t="shared" si="1826"/>
        <v/>
      </c>
      <c r="CX856" t="str">
        <f t="shared" si="1827"/>
        <v/>
      </c>
      <c r="CY856" t="str">
        <f t="shared" si="1828"/>
        <v/>
      </c>
      <c r="CZ856" t="str">
        <f t="shared" si="1829"/>
        <v/>
      </c>
      <c r="DA856" t="str">
        <f t="shared" si="1830"/>
        <v/>
      </c>
      <c r="DB856" t="str">
        <f t="shared" si="1831"/>
        <v/>
      </c>
      <c r="DC856" t="str">
        <f t="shared" si="1832"/>
        <v/>
      </c>
      <c r="DD856" t="str">
        <f t="shared" si="1833"/>
        <v/>
      </c>
      <c r="DE856" t="str">
        <f t="shared" si="1834"/>
        <v/>
      </c>
      <c r="DF856" t="str">
        <f t="shared" si="1835"/>
        <v/>
      </c>
      <c r="DG856" t="str">
        <f t="shared" si="1836"/>
        <v/>
      </c>
      <c r="DH856" t="str">
        <f t="shared" si="1837"/>
        <v/>
      </c>
      <c r="DI856" t="str">
        <f t="shared" si="1838"/>
        <v/>
      </c>
      <c r="DJ856" t="str">
        <f t="shared" si="1839"/>
        <v/>
      </c>
      <c r="DK856" t="str">
        <f t="shared" si="1840"/>
        <v/>
      </c>
      <c r="DL856" t="str">
        <f t="shared" si="1841"/>
        <v/>
      </c>
      <c r="DM856" t="str">
        <f t="shared" si="1842"/>
        <v/>
      </c>
      <c r="DN856" t="str">
        <f t="shared" si="1843"/>
        <v/>
      </c>
      <c r="DO856" t="str">
        <f t="shared" si="1844"/>
        <v/>
      </c>
      <c r="DP856" t="str">
        <f t="shared" si="1845"/>
        <v/>
      </c>
      <c r="DQ856" t="str">
        <f t="shared" si="1846"/>
        <v/>
      </c>
      <c r="DR856" t="str">
        <f t="shared" si="1847"/>
        <v/>
      </c>
      <c r="DS856" t="str">
        <f t="shared" si="1848"/>
        <v/>
      </c>
      <c r="DT856" t="str">
        <f t="shared" si="1849"/>
        <v/>
      </c>
      <c r="DU856">
        <f t="shared" si="1850"/>
        <v>0</v>
      </c>
      <c r="DV856">
        <f t="shared" si="1851"/>
        <v>0</v>
      </c>
      <c r="DW856">
        <f t="shared" si="1852"/>
        <v>0</v>
      </c>
      <c r="DX856" t="str">
        <f t="shared" si="1853"/>
        <v/>
      </c>
      <c r="DY856" t="str">
        <f t="shared" si="1854"/>
        <v/>
      </c>
      <c r="DZ856" t="str">
        <f t="shared" si="1855"/>
        <v/>
      </c>
      <c r="EA856" s="5">
        <f t="shared" si="1856"/>
        <v>0</v>
      </c>
      <c r="EB856" s="3">
        <f t="shared" si="1857"/>
        <v>0</v>
      </c>
    </row>
    <row r="857" spans="2:132" x14ac:dyDescent="0.2">
      <c r="B857" s="25">
        <v>852</v>
      </c>
      <c r="C857" s="26">
        <f>Zisk!D871</f>
        <v>0</v>
      </c>
      <c r="D857">
        <f>Zisk!E871</f>
        <v>0</v>
      </c>
      <c r="E857" s="66" t="str">
        <f t="shared" si="1744"/>
        <v/>
      </c>
      <c r="F857" t="str">
        <f t="shared" si="1745"/>
        <v/>
      </c>
      <c r="G857" s="66" t="str">
        <f t="shared" si="1746"/>
        <v/>
      </c>
      <c r="H857" s="25"/>
      <c r="I857" s="25"/>
      <c r="J857">
        <f>VstupniParametry_SKRYT!$D$5</f>
        <v>0.02</v>
      </c>
      <c r="K857">
        <f>VstupniParametry_SKRYT!$D$6</f>
        <v>0.06</v>
      </c>
      <c r="L857">
        <f>VstupniParametry_SKRYT!$D$7</f>
        <v>0.06</v>
      </c>
      <c r="M857">
        <f>VstupniParametry_SKRYT!$D$8</f>
        <v>0.06</v>
      </c>
      <c r="N857">
        <f>VstupniParametry_SKRYT!$D$9</f>
        <v>1.7999999999999999E-2</v>
      </c>
      <c r="O857" s="27">
        <f>VstupniParametry_SKRYT!$D$10</f>
        <v>0.01</v>
      </c>
      <c r="P857" s="27">
        <f>VstupniParametry_SKRYT!$D$11</f>
        <v>0.01</v>
      </c>
      <c r="Q857" s="27">
        <f>VstupniParametry_SKRYT!$D$12</f>
        <v>0.01</v>
      </c>
      <c r="R857" s="27">
        <f>VstupniParametry_SKRYT!$D$13</f>
        <v>0.01</v>
      </c>
      <c r="S857" s="27">
        <f>VstupniParametry_SKRYT!$D$14</f>
        <v>0.01</v>
      </c>
      <c r="T857">
        <f t="shared" si="1747"/>
        <v>0</v>
      </c>
      <c r="U857">
        <f t="shared" si="1748"/>
        <v>0</v>
      </c>
      <c r="V857">
        <f t="shared" si="1749"/>
        <v>0</v>
      </c>
      <c r="W857">
        <f t="shared" si="1750"/>
        <v>0</v>
      </c>
      <c r="X857">
        <f t="shared" si="1751"/>
        <v>0</v>
      </c>
      <c r="Y857">
        <f t="shared" si="1752"/>
        <v>0</v>
      </c>
      <c r="Z857">
        <f t="shared" si="1753"/>
        <v>0</v>
      </c>
      <c r="AA857">
        <f t="shared" si="1754"/>
        <v>0</v>
      </c>
      <c r="AB857">
        <f t="shared" si="1755"/>
        <v>0</v>
      </c>
      <c r="AC857">
        <f t="shared" si="1756"/>
        <v>0</v>
      </c>
      <c r="AD857">
        <f t="shared" si="1757"/>
        <v>0</v>
      </c>
      <c r="AE857">
        <f t="shared" si="1758"/>
        <v>0</v>
      </c>
      <c r="AF857">
        <f t="shared" si="1759"/>
        <v>0</v>
      </c>
      <c r="AG857">
        <f t="shared" si="1760"/>
        <v>0</v>
      </c>
      <c r="AH857">
        <f t="shared" si="1761"/>
        <v>0</v>
      </c>
      <c r="AI857">
        <f t="shared" si="1762"/>
        <v>0</v>
      </c>
      <c r="AJ857">
        <f t="shared" si="1763"/>
        <v>0</v>
      </c>
      <c r="AK857">
        <f t="shared" si="1764"/>
        <v>0</v>
      </c>
      <c r="AL857">
        <f t="shared" si="1765"/>
        <v>0</v>
      </c>
      <c r="AM857">
        <f t="shared" si="1766"/>
        <v>0</v>
      </c>
      <c r="AN857">
        <f t="shared" si="1767"/>
        <v>0</v>
      </c>
      <c r="AO857">
        <f t="shared" si="1768"/>
        <v>0</v>
      </c>
      <c r="AP857">
        <f t="shared" si="1769"/>
        <v>0</v>
      </c>
      <c r="AQ857">
        <f t="shared" si="1770"/>
        <v>0</v>
      </c>
      <c r="AR857">
        <f t="shared" si="1771"/>
        <v>0</v>
      </c>
      <c r="AS857">
        <f t="shared" si="1772"/>
        <v>0</v>
      </c>
      <c r="AT857">
        <f t="shared" si="1742"/>
        <v>0</v>
      </c>
      <c r="AU857">
        <f t="shared" si="1773"/>
        <v>0</v>
      </c>
      <c r="AV857">
        <f t="shared" si="1774"/>
        <v>0</v>
      </c>
      <c r="AW857">
        <f t="shared" si="1743"/>
        <v>0</v>
      </c>
      <c r="AX857">
        <f t="shared" si="1775"/>
        <v>0</v>
      </c>
      <c r="AY857">
        <f t="shared" si="1776"/>
        <v>0</v>
      </c>
      <c r="AZ857">
        <f t="shared" si="1777"/>
        <v>0</v>
      </c>
      <c r="BA857">
        <f t="shared" si="1778"/>
        <v>0</v>
      </c>
      <c r="BB857">
        <f t="shared" si="1779"/>
        <v>0</v>
      </c>
      <c r="BC857">
        <f t="shared" si="1780"/>
        <v>0</v>
      </c>
      <c r="BD857">
        <f t="shared" si="1781"/>
        <v>0</v>
      </c>
      <c r="BE857">
        <f t="shared" si="1782"/>
        <v>0</v>
      </c>
      <c r="BF857">
        <f t="shared" si="1783"/>
        <v>0</v>
      </c>
      <c r="BG857">
        <f t="shared" si="1784"/>
        <v>0</v>
      </c>
      <c r="BH857">
        <f t="shared" si="1785"/>
        <v>0</v>
      </c>
      <c r="BI857">
        <f t="shared" si="1786"/>
        <v>0</v>
      </c>
      <c r="BJ857">
        <f t="shared" si="1787"/>
        <v>0</v>
      </c>
      <c r="BK857">
        <f t="shared" si="1788"/>
        <v>0</v>
      </c>
      <c r="BL857">
        <f t="shared" si="1789"/>
        <v>0</v>
      </c>
      <c r="BM857">
        <f t="shared" si="1790"/>
        <v>0</v>
      </c>
      <c r="BN857">
        <f t="shared" si="1791"/>
        <v>0</v>
      </c>
      <c r="BO857">
        <f t="shared" si="1792"/>
        <v>0</v>
      </c>
      <c r="BP857">
        <f t="shared" si="1793"/>
        <v>0</v>
      </c>
      <c r="BQ857">
        <f t="shared" si="1794"/>
        <v>0</v>
      </c>
      <c r="BR857">
        <f t="shared" si="1795"/>
        <v>0</v>
      </c>
      <c r="BS857">
        <f t="shared" si="1796"/>
        <v>0</v>
      </c>
      <c r="BT857">
        <f t="shared" si="1797"/>
        <v>0</v>
      </c>
      <c r="BU857">
        <f t="shared" si="1798"/>
        <v>0</v>
      </c>
      <c r="BV857">
        <f t="shared" si="1799"/>
        <v>0</v>
      </c>
      <c r="BW857">
        <f t="shared" si="1800"/>
        <v>0</v>
      </c>
      <c r="BX857">
        <f t="shared" si="1801"/>
        <v>0</v>
      </c>
      <c r="BY857">
        <f t="shared" si="1802"/>
        <v>0</v>
      </c>
      <c r="BZ857">
        <f t="shared" si="1803"/>
        <v>0</v>
      </c>
      <c r="CA857">
        <f t="shared" si="1804"/>
        <v>0</v>
      </c>
      <c r="CB857">
        <f t="shared" si="1805"/>
        <v>0</v>
      </c>
      <c r="CC857">
        <f t="shared" si="1806"/>
        <v>0</v>
      </c>
      <c r="CD857">
        <f t="shared" si="1807"/>
        <v>0</v>
      </c>
      <c r="CE857">
        <f t="shared" si="1808"/>
        <v>0</v>
      </c>
      <c r="CF857">
        <f t="shared" si="1809"/>
        <v>0</v>
      </c>
      <c r="CG857">
        <f t="shared" si="1810"/>
        <v>0</v>
      </c>
      <c r="CH857">
        <f t="shared" si="1811"/>
        <v>0</v>
      </c>
      <c r="CI857">
        <f t="shared" si="1812"/>
        <v>0</v>
      </c>
      <c r="CJ857">
        <f t="shared" si="1813"/>
        <v>0</v>
      </c>
      <c r="CK857">
        <f t="shared" si="1814"/>
        <v>0</v>
      </c>
      <c r="CL857" t="str">
        <f t="shared" si="1815"/>
        <v/>
      </c>
      <c r="CM857" t="str">
        <f t="shared" si="1816"/>
        <v/>
      </c>
      <c r="CN857" t="str">
        <f t="shared" si="1817"/>
        <v/>
      </c>
      <c r="CO857" t="str">
        <f t="shared" si="1818"/>
        <v/>
      </c>
      <c r="CP857" t="str">
        <f t="shared" si="1819"/>
        <v/>
      </c>
      <c r="CQ857" t="str">
        <f t="shared" si="1820"/>
        <v/>
      </c>
      <c r="CR857" t="str">
        <f t="shared" si="1821"/>
        <v/>
      </c>
      <c r="CS857" t="str">
        <f t="shared" si="1822"/>
        <v/>
      </c>
      <c r="CT857" t="str">
        <f t="shared" si="1823"/>
        <v/>
      </c>
      <c r="CU857" t="str">
        <f t="shared" si="1824"/>
        <v/>
      </c>
      <c r="CV857" t="str">
        <f t="shared" si="1825"/>
        <v/>
      </c>
      <c r="CW857" t="str">
        <f t="shared" si="1826"/>
        <v/>
      </c>
      <c r="CX857" t="str">
        <f t="shared" si="1827"/>
        <v/>
      </c>
      <c r="CY857" t="str">
        <f t="shared" si="1828"/>
        <v/>
      </c>
      <c r="CZ857" t="str">
        <f t="shared" si="1829"/>
        <v/>
      </c>
      <c r="DA857" t="str">
        <f t="shared" si="1830"/>
        <v/>
      </c>
      <c r="DB857" t="str">
        <f t="shared" si="1831"/>
        <v/>
      </c>
      <c r="DC857" t="str">
        <f t="shared" si="1832"/>
        <v/>
      </c>
      <c r="DD857" t="str">
        <f t="shared" si="1833"/>
        <v/>
      </c>
      <c r="DE857" t="str">
        <f t="shared" si="1834"/>
        <v/>
      </c>
      <c r="DF857" t="str">
        <f t="shared" si="1835"/>
        <v/>
      </c>
      <c r="DG857" t="str">
        <f t="shared" si="1836"/>
        <v/>
      </c>
      <c r="DH857" t="str">
        <f t="shared" si="1837"/>
        <v/>
      </c>
      <c r="DI857" t="str">
        <f t="shared" si="1838"/>
        <v/>
      </c>
      <c r="DJ857" t="str">
        <f t="shared" si="1839"/>
        <v/>
      </c>
      <c r="DK857" t="str">
        <f t="shared" si="1840"/>
        <v/>
      </c>
      <c r="DL857" t="str">
        <f t="shared" si="1841"/>
        <v/>
      </c>
      <c r="DM857" t="str">
        <f t="shared" si="1842"/>
        <v/>
      </c>
      <c r="DN857" t="str">
        <f t="shared" si="1843"/>
        <v/>
      </c>
      <c r="DO857" t="str">
        <f t="shared" si="1844"/>
        <v/>
      </c>
      <c r="DP857" t="str">
        <f t="shared" si="1845"/>
        <v/>
      </c>
      <c r="DQ857" t="str">
        <f t="shared" si="1846"/>
        <v/>
      </c>
      <c r="DR857" t="str">
        <f t="shared" si="1847"/>
        <v/>
      </c>
      <c r="DS857" t="str">
        <f t="shared" si="1848"/>
        <v/>
      </c>
      <c r="DT857" t="str">
        <f t="shared" si="1849"/>
        <v/>
      </c>
      <c r="DU857">
        <f t="shared" si="1850"/>
        <v>0</v>
      </c>
      <c r="DV857">
        <f t="shared" si="1851"/>
        <v>0</v>
      </c>
      <c r="DW857">
        <f t="shared" si="1852"/>
        <v>0</v>
      </c>
      <c r="DX857" t="str">
        <f t="shared" si="1853"/>
        <v/>
      </c>
      <c r="DY857" t="str">
        <f t="shared" si="1854"/>
        <v/>
      </c>
      <c r="DZ857" t="str">
        <f t="shared" si="1855"/>
        <v/>
      </c>
      <c r="EA857" s="5">
        <f t="shared" si="1856"/>
        <v>0</v>
      </c>
      <c r="EB857" s="3">
        <f t="shared" si="1857"/>
        <v>0</v>
      </c>
    </row>
    <row r="858" spans="2:132" x14ac:dyDescent="0.2">
      <c r="B858">
        <v>853</v>
      </c>
      <c r="C858" s="3">
        <f>Zisk!D872</f>
        <v>0</v>
      </c>
      <c r="D858">
        <f>Zisk!E872</f>
        <v>0</v>
      </c>
      <c r="E858" s="66" t="str">
        <f t="shared" si="1744"/>
        <v/>
      </c>
      <c r="F858" t="str">
        <f t="shared" si="1745"/>
        <v/>
      </c>
      <c r="G858" s="66" t="str">
        <f t="shared" si="1746"/>
        <v/>
      </c>
      <c r="J858">
        <f>VstupniParametry_SKRYT!$D$5</f>
        <v>0.02</v>
      </c>
      <c r="K858">
        <f>VstupniParametry_SKRYT!$D$6</f>
        <v>0.06</v>
      </c>
      <c r="L858">
        <f>VstupniParametry_SKRYT!$D$7</f>
        <v>0.06</v>
      </c>
      <c r="M858">
        <f>VstupniParametry_SKRYT!$D$8</f>
        <v>0.06</v>
      </c>
      <c r="N858">
        <f>VstupniParametry_SKRYT!$D$9</f>
        <v>1.7999999999999999E-2</v>
      </c>
      <c r="O858" s="27">
        <f>VstupniParametry_SKRYT!$D$10</f>
        <v>0.01</v>
      </c>
      <c r="P858" s="27">
        <f>VstupniParametry_SKRYT!$D$11</f>
        <v>0.01</v>
      </c>
      <c r="Q858" s="27">
        <f>VstupniParametry_SKRYT!$D$12</f>
        <v>0.01</v>
      </c>
      <c r="R858" s="27">
        <f>VstupniParametry_SKRYT!$D$13</f>
        <v>0.01</v>
      </c>
      <c r="S858" s="27">
        <f>VstupniParametry_SKRYT!$D$14</f>
        <v>0.01</v>
      </c>
      <c r="T858">
        <f t="shared" si="1747"/>
        <v>0</v>
      </c>
      <c r="U858">
        <f t="shared" si="1748"/>
        <v>0</v>
      </c>
      <c r="V858">
        <f t="shared" si="1749"/>
        <v>0</v>
      </c>
      <c r="W858">
        <f t="shared" si="1750"/>
        <v>0</v>
      </c>
      <c r="X858">
        <f t="shared" si="1751"/>
        <v>0</v>
      </c>
      <c r="Y858">
        <f t="shared" si="1752"/>
        <v>0</v>
      </c>
      <c r="Z858">
        <f t="shared" si="1753"/>
        <v>0</v>
      </c>
      <c r="AA858">
        <f t="shared" si="1754"/>
        <v>0</v>
      </c>
      <c r="AB858">
        <f t="shared" si="1755"/>
        <v>0</v>
      </c>
      <c r="AC858">
        <f t="shared" si="1756"/>
        <v>0</v>
      </c>
      <c r="AD858">
        <f t="shared" si="1757"/>
        <v>0</v>
      </c>
      <c r="AE858">
        <f t="shared" si="1758"/>
        <v>0</v>
      </c>
      <c r="AF858">
        <f t="shared" si="1759"/>
        <v>0</v>
      </c>
      <c r="AG858">
        <f t="shared" si="1760"/>
        <v>0</v>
      </c>
      <c r="AH858">
        <f t="shared" si="1761"/>
        <v>0</v>
      </c>
      <c r="AI858">
        <f t="shared" si="1762"/>
        <v>0</v>
      </c>
      <c r="AJ858">
        <f t="shared" si="1763"/>
        <v>0</v>
      </c>
      <c r="AK858">
        <f t="shared" si="1764"/>
        <v>0</v>
      </c>
      <c r="AL858">
        <f t="shared" si="1765"/>
        <v>0</v>
      </c>
      <c r="AM858">
        <f t="shared" si="1766"/>
        <v>0</v>
      </c>
      <c r="AN858">
        <f t="shared" si="1767"/>
        <v>0</v>
      </c>
      <c r="AO858">
        <f t="shared" si="1768"/>
        <v>0</v>
      </c>
      <c r="AP858">
        <f t="shared" si="1769"/>
        <v>0</v>
      </c>
      <c r="AQ858">
        <f t="shared" si="1770"/>
        <v>0</v>
      </c>
      <c r="AR858">
        <f t="shared" si="1771"/>
        <v>0</v>
      </c>
      <c r="AS858">
        <f t="shared" si="1772"/>
        <v>0</v>
      </c>
      <c r="AT858">
        <f t="shared" si="1742"/>
        <v>0</v>
      </c>
      <c r="AU858">
        <f t="shared" si="1773"/>
        <v>0</v>
      </c>
      <c r="AV858">
        <f t="shared" si="1774"/>
        <v>0</v>
      </c>
      <c r="AW858">
        <f t="shared" si="1743"/>
        <v>0</v>
      </c>
      <c r="AX858">
        <f t="shared" si="1775"/>
        <v>0</v>
      </c>
      <c r="AY858">
        <f t="shared" si="1776"/>
        <v>0</v>
      </c>
      <c r="AZ858">
        <f t="shared" si="1777"/>
        <v>0</v>
      </c>
      <c r="BA858">
        <f t="shared" si="1778"/>
        <v>0</v>
      </c>
      <c r="BB858">
        <f t="shared" si="1779"/>
        <v>0</v>
      </c>
      <c r="BC858">
        <f t="shared" si="1780"/>
        <v>0</v>
      </c>
      <c r="BD858">
        <f t="shared" si="1781"/>
        <v>0</v>
      </c>
      <c r="BE858">
        <f t="shared" si="1782"/>
        <v>0</v>
      </c>
      <c r="BF858">
        <f t="shared" si="1783"/>
        <v>0</v>
      </c>
      <c r="BG858">
        <f t="shared" si="1784"/>
        <v>0</v>
      </c>
      <c r="BH858">
        <f t="shared" si="1785"/>
        <v>0</v>
      </c>
      <c r="BI858">
        <f t="shared" si="1786"/>
        <v>0</v>
      </c>
      <c r="BJ858">
        <f t="shared" si="1787"/>
        <v>0</v>
      </c>
      <c r="BK858">
        <f t="shared" si="1788"/>
        <v>0</v>
      </c>
      <c r="BL858">
        <f t="shared" si="1789"/>
        <v>0</v>
      </c>
      <c r="BM858">
        <f t="shared" si="1790"/>
        <v>0</v>
      </c>
      <c r="BN858">
        <f t="shared" si="1791"/>
        <v>0</v>
      </c>
      <c r="BO858">
        <f t="shared" si="1792"/>
        <v>0</v>
      </c>
      <c r="BP858">
        <f t="shared" si="1793"/>
        <v>0</v>
      </c>
      <c r="BQ858">
        <f t="shared" si="1794"/>
        <v>0</v>
      </c>
      <c r="BR858">
        <f t="shared" si="1795"/>
        <v>0</v>
      </c>
      <c r="BS858">
        <f t="shared" si="1796"/>
        <v>0</v>
      </c>
      <c r="BT858">
        <f t="shared" si="1797"/>
        <v>0</v>
      </c>
      <c r="BU858">
        <f t="shared" si="1798"/>
        <v>0</v>
      </c>
      <c r="BV858">
        <f t="shared" si="1799"/>
        <v>0</v>
      </c>
      <c r="BW858">
        <f t="shared" si="1800"/>
        <v>0</v>
      </c>
      <c r="BX858">
        <f t="shared" si="1801"/>
        <v>0</v>
      </c>
      <c r="BY858">
        <f t="shared" si="1802"/>
        <v>0</v>
      </c>
      <c r="BZ858">
        <f t="shared" si="1803"/>
        <v>0</v>
      </c>
      <c r="CA858">
        <f t="shared" si="1804"/>
        <v>0</v>
      </c>
      <c r="CB858">
        <f t="shared" si="1805"/>
        <v>0</v>
      </c>
      <c r="CC858">
        <f t="shared" si="1806"/>
        <v>0</v>
      </c>
      <c r="CD858">
        <f t="shared" si="1807"/>
        <v>0</v>
      </c>
      <c r="CE858">
        <f t="shared" si="1808"/>
        <v>0</v>
      </c>
      <c r="CF858">
        <f t="shared" si="1809"/>
        <v>0</v>
      </c>
      <c r="CG858">
        <f t="shared" si="1810"/>
        <v>0</v>
      </c>
      <c r="CH858">
        <f t="shared" si="1811"/>
        <v>0</v>
      </c>
      <c r="CI858">
        <f t="shared" si="1812"/>
        <v>0</v>
      </c>
      <c r="CJ858">
        <f t="shared" si="1813"/>
        <v>0</v>
      </c>
      <c r="CK858">
        <f t="shared" si="1814"/>
        <v>0</v>
      </c>
      <c r="CL858" t="str">
        <f t="shared" si="1815"/>
        <v/>
      </c>
      <c r="CM858" t="str">
        <f t="shared" si="1816"/>
        <v/>
      </c>
      <c r="CN858" t="str">
        <f t="shared" si="1817"/>
        <v/>
      </c>
      <c r="CO858" t="str">
        <f t="shared" si="1818"/>
        <v/>
      </c>
      <c r="CP858" t="str">
        <f t="shared" si="1819"/>
        <v/>
      </c>
      <c r="CQ858" t="str">
        <f t="shared" si="1820"/>
        <v/>
      </c>
      <c r="CR858" t="str">
        <f t="shared" si="1821"/>
        <v/>
      </c>
      <c r="CS858" t="str">
        <f t="shared" si="1822"/>
        <v/>
      </c>
      <c r="CT858" t="str">
        <f t="shared" si="1823"/>
        <v/>
      </c>
      <c r="CU858" t="str">
        <f t="shared" si="1824"/>
        <v/>
      </c>
      <c r="CV858" t="str">
        <f t="shared" si="1825"/>
        <v/>
      </c>
      <c r="CW858" t="str">
        <f t="shared" si="1826"/>
        <v/>
      </c>
      <c r="CX858" t="str">
        <f t="shared" si="1827"/>
        <v/>
      </c>
      <c r="CY858" t="str">
        <f t="shared" si="1828"/>
        <v/>
      </c>
      <c r="CZ858" t="str">
        <f t="shared" si="1829"/>
        <v/>
      </c>
      <c r="DA858" t="str">
        <f t="shared" si="1830"/>
        <v/>
      </c>
      <c r="DB858" t="str">
        <f t="shared" si="1831"/>
        <v/>
      </c>
      <c r="DC858" t="str">
        <f t="shared" si="1832"/>
        <v/>
      </c>
      <c r="DD858" t="str">
        <f t="shared" si="1833"/>
        <v/>
      </c>
      <c r="DE858" t="str">
        <f t="shared" si="1834"/>
        <v/>
      </c>
      <c r="DF858" t="str">
        <f t="shared" si="1835"/>
        <v/>
      </c>
      <c r="DG858" t="str">
        <f t="shared" si="1836"/>
        <v/>
      </c>
      <c r="DH858" t="str">
        <f t="shared" si="1837"/>
        <v/>
      </c>
      <c r="DI858" t="str">
        <f t="shared" si="1838"/>
        <v/>
      </c>
      <c r="DJ858" t="str">
        <f t="shared" si="1839"/>
        <v/>
      </c>
      <c r="DK858" t="str">
        <f t="shared" si="1840"/>
        <v/>
      </c>
      <c r="DL858" t="str">
        <f t="shared" si="1841"/>
        <v/>
      </c>
      <c r="DM858" t="str">
        <f t="shared" si="1842"/>
        <v/>
      </c>
      <c r="DN858" t="str">
        <f t="shared" si="1843"/>
        <v/>
      </c>
      <c r="DO858" t="str">
        <f t="shared" si="1844"/>
        <v/>
      </c>
      <c r="DP858" t="str">
        <f t="shared" si="1845"/>
        <v/>
      </c>
      <c r="DQ858" t="str">
        <f t="shared" si="1846"/>
        <v/>
      </c>
      <c r="DR858" t="str">
        <f t="shared" si="1847"/>
        <v/>
      </c>
      <c r="DS858" t="str">
        <f t="shared" si="1848"/>
        <v/>
      </c>
      <c r="DT858" t="str">
        <f t="shared" si="1849"/>
        <v/>
      </c>
      <c r="DU858">
        <f t="shared" si="1850"/>
        <v>0</v>
      </c>
      <c r="DV858">
        <f t="shared" si="1851"/>
        <v>0</v>
      </c>
      <c r="DW858">
        <f t="shared" si="1852"/>
        <v>0</v>
      </c>
      <c r="DX858" t="str">
        <f t="shared" si="1853"/>
        <v/>
      </c>
      <c r="DY858" t="str">
        <f t="shared" si="1854"/>
        <v/>
      </c>
      <c r="DZ858" t="str">
        <f t="shared" si="1855"/>
        <v/>
      </c>
      <c r="EA858" s="5">
        <f t="shared" si="1856"/>
        <v>0</v>
      </c>
      <c r="EB858" s="3">
        <f t="shared" si="1857"/>
        <v>0</v>
      </c>
    </row>
    <row r="859" spans="2:132" x14ac:dyDescent="0.2">
      <c r="B859" s="25">
        <v>854</v>
      </c>
      <c r="C859" s="26">
        <f>Zisk!D873</f>
        <v>0</v>
      </c>
      <c r="D859">
        <f>Zisk!E873</f>
        <v>0</v>
      </c>
      <c r="E859" s="66" t="str">
        <f t="shared" si="1744"/>
        <v/>
      </c>
      <c r="F859" t="str">
        <f t="shared" si="1745"/>
        <v/>
      </c>
      <c r="G859" s="66" t="str">
        <f t="shared" si="1746"/>
        <v/>
      </c>
      <c r="H859" s="25"/>
      <c r="I859" s="25"/>
      <c r="J859">
        <f>VstupniParametry_SKRYT!$D$5</f>
        <v>0.02</v>
      </c>
      <c r="K859">
        <f>VstupniParametry_SKRYT!$D$6</f>
        <v>0.06</v>
      </c>
      <c r="L859">
        <f>VstupniParametry_SKRYT!$D$7</f>
        <v>0.06</v>
      </c>
      <c r="M859">
        <f>VstupniParametry_SKRYT!$D$8</f>
        <v>0.06</v>
      </c>
      <c r="N859">
        <f>VstupniParametry_SKRYT!$D$9</f>
        <v>1.7999999999999999E-2</v>
      </c>
      <c r="O859" s="27">
        <f>VstupniParametry_SKRYT!$D$10</f>
        <v>0.01</v>
      </c>
      <c r="P859" s="27">
        <f>VstupniParametry_SKRYT!$D$11</f>
        <v>0.01</v>
      </c>
      <c r="Q859" s="27">
        <f>VstupniParametry_SKRYT!$D$12</f>
        <v>0.01</v>
      </c>
      <c r="R859" s="27">
        <f>VstupniParametry_SKRYT!$D$13</f>
        <v>0.01</v>
      </c>
      <c r="S859" s="27">
        <f>VstupniParametry_SKRYT!$D$14</f>
        <v>0.01</v>
      </c>
      <c r="T859">
        <f t="shared" si="1747"/>
        <v>0</v>
      </c>
      <c r="U859">
        <f t="shared" si="1748"/>
        <v>0</v>
      </c>
      <c r="V859">
        <f t="shared" si="1749"/>
        <v>0</v>
      </c>
      <c r="W859">
        <f t="shared" si="1750"/>
        <v>0</v>
      </c>
      <c r="X859">
        <f t="shared" si="1751"/>
        <v>0</v>
      </c>
      <c r="Y859">
        <f t="shared" si="1752"/>
        <v>0</v>
      </c>
      <c r="Z859">
        <f t="shared" si="1753"/>
        <v>0</v>
      </c>
      <c r="AA859">
        <f t="shared" si="1754"/>
        <v>0</v>
      </c>
      <c r="AB859">
        <f t="shared" si="1755"/>
        <v>0</v>
      </c>
      <c r="AC859">
        <f t="shared" si="1756"/>
        <v>0</v>
      </c>
      <c r="AD859">
        <f t="shared" si="1757"/>
        <v>0</v>
      </c>
      <c r="AE859">
        <f t="shared" si="1758"/>
        <v>0</v>
      </c>
      <c r="AF859">
        <f t="shared" si="1759"/>
        <v>0</v>
      </c>
      <c r="AG859">
        <f t="shared" si="1760"/>
        <v>0</v>
      </c>
      <c r="AH859">
        <f t="shared" si="1761"/>
        <v>0</v>
      </c>
      <c r="AI859">
        <f t="shared" si="1762"/>
        <v>0</v>
      </c>
      <c r="AJ859">
        <f t="shared" si="1763"/>
        <v>0</v>
      </c>
      <c r="AK859">
        <f t="shared" si="1764"/>
        <v>0</v>
      </c>
      <c r="AL859">
        <f t="shared" si="1765"/>
        <v>0</v>
      </c>
      <c r="AM859">
        <f t="shared" si="1766"/>
        <v>0</v>
      </c>
      <c r="AN859">
        <f t="shared" si="1767"/>
        <v>0</v>
      </c>
      <c r="AO859">
        <f t="shared" si="1768"/>
        <v>0</v>
      </c>
      <c r="AP859">
        <f t="shared" si="1769"/>
        <v>0</v>
      </c>
      <c r="AQ859">
        <f t="shared" si="1770"/>
        <v>0</v>
      </c>
      <c r="AR859">
        <f t="shared" si="1771"/>
        <v>0</v>
      </c>
      <c r="AS859">
        <f t="shared" si="1772"/>
        <v>0</v>
      </c>
      <c r="AT859">
        <f t="shared" si="1742"/>
        <v>0</v>
      </c>
      <c r="AU859">
        <f t="shared" si="1773"/>
        <v>0</v>
      </c>
      <c r="AV859">
        <f t="shared" si="1774"/>
        <v>0</v>
      </c>
      <c r="AW859">
        <f t="shared" si="1743"/>
        <v>0</v>
      </c>
      <c r="AX859">
        <f t="shared" si="1775"/>
        <v>0</v>
      </c>
      <c r="AY859">
        <f t="shared" si="1776"/>
        <v>0</v>
      </c>
      <c r="AZ859">
        <f t="shared" si="1777"/>
        <v>0</v>
      </c>
      <c r="BA859">
        <f t="shared" si="1778"/>
        <v>0</v>
      </c>
      <c r="BB859">
        <f t="shared" si="1779"/>
        <v>0</v>
      </c>
      <c r="BC859">
        <f t="shared" si="1780"/>
        <v>0</v>
      </c>
      <c r="BD859">
        <f t="shared" si="1781"/>
        <v>0</v>
      </c>
      <c r="BE859">
        <f t="shared" si="1782"/>
        <v>0</v>
      </c>
      <c r="BF859">
        <f t="shared" si="1783"/>
        <v>0</v>
      </c>
      <c r="BG859">
        <f t="shared" si="1784"/>
        <v>0</v>
      </c>
      <c r="BH859">
        <f t="shared" si="1785"/>
        <v>0</v>
      </c>
      <c r="BI859">
        <f t="shared" si="1786"/>
        <v>0</v>
      </c>
      <c r="BJ859">
        <f t="shared" si="1787"/>
        <v>0</v>
      </c>
      <c r="BK859">
        <f t="shared" si="1788"/>
        <v>0</v>
      </c>
      <c r="BL859">
        <f t="shared" si="1789"/>
        <v>0</v>
      </c>
      <c r="BM859">
        <f t="shared" si="1790"/>
        <v>0</v>
      </c>
      <c r="BN859">
        <f t="shared" si="1791"/>
        <v>0</v>
      </c>
      <c r="BO859">
        <f t="shared" si="1792"/>
        <v>0</v>
      </c>
      <c r="BP859">
        <f t="shared" si="1793"/>
        <v>0</v>
      </c>
      <c r="BQ859">
        <f t="shared" si="1794"/>
        <v>0</v>
      </c>
      <c r="BR859">
        <f t="shared" si="1795"/>
        <v>0</v>
      </c>
      <c r="BS859">
        <f t="shared" si="1796"/>
        <v>0</v>
      </c>
      <c r="BT859">
        <f t="shared" si="1797"/>
        <v>0</v>
      </c>
      <c r="BU859">
        <f t="shared" si="1798"/>
        <v>0</v>
      </c>
      <c r="BV859">
        <f t="shared" si="1799"/>
        <v>0</v>
      </c>
      <c r="BW859">
        <f t="shared" si="1800"/>
        <v>0</v>
      </c>
      <c r="BX859">
        <f t="shared" si="1801"/>
        <v>0</v>
      </c>
      <c r="BY859">
        <f t="shared" si="1802"/>
        <v>0</v>
      </c>
      <c r="BZ859">
        <f t="shared" si="1803"/>
        <v>0</v>
      </c>
      <c r="CA859">
        <f t="shared" si="1804"/>
        <v>0</v>
      </c>
      <c r="CB859">
        <f t="shared" si="1805"/>
        <v>0</v>
      </c>
      <c r="CC859">
        <f t="shared" si="1806"/>
        <v>0</v>
      </c>
      <c r="CD859">
        <f t="shared" si="1807"/>
        <v>0</v>
      </c>
      <c r="CE859">
        <f t="shared" si="1808"/>
        <v>0</v>
      </c>
      <c r="CF859">
        <f t="shared" si="1809"/>
        <v>0</v>
      </c>
      <c r="CG859">
        <f t="shared" si="1810"/>
        <v>0</v>
      </c>
      <c r="CH859">
        <f t="shared" si="1811"/>
        <v>0</v>
      </c>
      <c r="CI859">
        <f t="shared" si="1812"/>
        <v>0</v>
      </c>
      <c r="CJ859">
        <f t="shared" si="1813"/>
        <v>0</v>
      </c>
      <c r="CK859">
        <f t="shared" si="1814"/>
        <v>0</v>
      </c>
      <c r="CL859" t="str">
        <f t="shared" si="1815"/>
        <v/>
      </c>
      <c r="CM859" t="str">
        <f t="shared" si="1816"/>
        <v/>
      </c>
      <c r="CN859" t="str">
        <f t="shared" si="1817"/>
        <v/>
      </c>
      <c r="CO859" t="str">
        <f t="shared" si="1818"/>
        <v/>
      </c>
      <c r="CP859" t="str">
        <f t="shared" si="1819"/>
        <v/>
      </c>
      <c r="CQ859" t="str">
        <f t="shared" si="1820"/>
        <v/>
      </c>
      <c r="CR859" t="str">
        <f t="shared" si="1821"/>
        <v/>
      </c>
      <c r="CS859" t="str">
        <f t="shared" si="1822"/>
        <v/>
      </c>
      <c r="CT859" t="str">
        <f t="shared" si="1823"/>
        <v/>
      </c>
      <c r="CU859" t="str">
        <f t="shared" si="1824"/>
        <v/>
      </c>
      <c r="CV859" t="str">
        <f t="shared" si="1825"/>
        <v/>
      </c>
      <c r="CW859" t="str">
        <f t="shared" si="1826"/>
        <v/>
      </c>
      <c r="CX859" t="str">
        <f t="shared" si="1827"/>
        <v/>
      </c>
      <c r="CY859" t="str">
        <f t="shared" si="1828"/>
        <v/>
      </c>
      <c r="CZ859" t="str">
        <f t="shared" si="1829"/>
        <v/>
      </c>
      <c r="DA859" t="str">
        <f t="shared" si="1830"/>
        <v/>
      </c>
      <c r="DB859" t="str">
        <f t="shared" si="1831"/>
        <v/>
      </c>
      <c r="DC859" t="str">
        <f t="shared" si="1832"/>
        <v/>
      </c>
      <c r="DD859" t="str">
        <f t="shared" si="1833"/>
        <v/>
      </c>
      <c r="DE859" t="str">
        <f t="shared" si="1834"/>
        <v/>
      </c>
      <c r="DF859" t="str">
        <f t="shared" si="1835"/>
        <v/>
      </c>
      <c r="DG859" t="str">
        <f t="shared" si="1836"/>
        <v/>
      </c>
      <c r="DH859" t="str">
        <f t="shared" si="1837"/>
        <v/>
      </c>
      <c r="DI859" t="str">
        <f t="shared" si="1838"/>
        <v/>
      </c>
      <c r="DJ859" t="str">
        <f t="shared" si="1839"/>
        <v/>
      </c>
      <c r="DK859" t="str">
        <f t="shared" si="1840"/>
        <v/>
      </c>
      <c r="DL859" t="str">
        <f t="shared" si="1841"/>
        <v/>
      </c>
      <c r="DM859" t="str">
        <f t="shared" si="1842"/>
        <v/>
      </c>
      <c r="DN859" t="str">
        <f t="shared" si="1843"/>
        <v/>
      </c>
      <c r="DO859" t="str">
        <f t="shared" si="1844"/>
        <v/>
      </c>
      <c r="DP859" t="str">
        <f t="shared" si="1845"/>
        <v/>
      </c>
      <c r="DQ859" t="str">
        <f t="shared" si="1846"/>
        <v/>
      </c>
      <c r="DR859" t="str">
        <f t="shared" si="1847"/>
        <v/>
      </c>
      <c r="DS859" t="str">
        <f t="shared" si="1848"/>
        <v/>
      </c>
      <c r="DT859" t="str">
        <f t="shared" si="1849"/>
        <v/>
      </c>
      <c r="DU859">
        <f t="shared" si="1850"/>
        <v>0</v>
      </c>
      <c r="DV859">
        <f t="shared" si="1851"/>
        <v>0</v>
      </c>
      <c r="DW859">
        <f t="shared" si="1852"/>
        <v>0</v>
      </c>
      <c r="DX859" t="str">
        <f t="shared" si="1853"/>
        <v/>
      </c>
      <c r="DY859" t="str">
        <f t="shared" si="1854"/>
        <v/>
      </c>
      <c r="DZ859" t="str">
        <f t="shared" si="1855"/>
        <v/>
      </c>
      <c r="EA859" s="5">
        <f t="shared" si="1856"/>
        <v>0</v>
      </c>
      <c r="EB859" s="3">
        <f t="shared" si="1857"/>
        <v>0</v>
      </c>
    </row>
    <row r="860" spans="2:132" x14ac:dyDescent="0.2">
      <c r="B860">
        <v>855</v>
      </c>
      <c r="C860" s="3">
        <f>Zisk!D874</f>
        <v>0</v>
      </c>
      <c r="D860">
        <f>Zisk!E874</f>
        <v>0</v>
      </c>
      <c r="E860" s="66" t="str">
        <f t="shared" si="1744"/>
        <v/>
      </c>
      <c r="F860" t="str">
        <f t="shared" si="1745"/>
        <v/>
      </c>
      <c r="G860" s="66" t="str">
        <f t="shared" si="1746"/>
        <v/>
      </c>
      <c r="J860">
        <f>VstupniParametry_SKRYT!$D$5</f>
        <v>0.02</v>
      </c>
      <c r="K860">
        <f>VstupniParametry_SKRYT!$D$6</f>
        <v>0.06</v>
      </c>
      <c r="L860">
        <f>VstupniParametry_SKRYT!$D$7</f>
        <v>0.06</v>
      </c>
      <c r="M860">
        <f>VstupniParametry_SKRYT!$D$8</f>
        <v>0.06</v>
      </c>
      <c r="N860">
        <f>VstupniParametry_SKRYT!$D$9</f>
        <v>1.7999999999999999E-2</v>
      </c>
      <c r="O860" s="27">
        <f>VstupniParametry_SKRYT!$D$10</f>
        <v>0.01</v>
      </c>
      <c r="P860" s="27">
        <f>VstupniParametry_SKRYT!$D$11</f>
        <v>0.01</v>
      </c>
      <c r="Q860" s="27">
        <f>VstupniParametry_SKRYT!$D$12</f>
        <v>0.01</v>
      </c>
      <c r="R860" s="27">
        <f>VstupniParametry_SKRYT!$D$13</f>
        <v>0.01</v>
      </c>
      <c r="S860" s="27">
        <f>VstupniParametry_SKRYT!$D$14</f>
        <v>0.01</v>
      </c>
      <c r="T860">
        <f t="shared" si="1747"/>
        <v>0</v>
      </c>
      <c r="U860">
        <f t="shared" si="1748"/>
        <v>0</v>
      </c>
      <c r="V860">
        <f t="shared" si="1749"/>
        <v>0</v>
      </c>
      <c r="W860">
        <f t="shared" si="1750"/>
        <v>0</v>
      </c>
      <c r="X860">
        <f t="shared" si="1751"/>
        <v>0</v>
      </c>
      <c r="Y860">
        <f t="shared" si="1752"/>
        <v>0</v>
      </c>
      <c r="Z860">
        <f t="shared" si="1753"/>
        <v>0</v>
      </c>
      <c r="AA860">
        <f t="shared" si="1754"/>
        <v>0</v>
      </c>
      <c r="AB860">
        <f t="shared" si="1755"/>
        <v>0</v>
      </c>
      <c r="AC860">
        <f t="shared" si="1756"/>
        <v>0</v>
      </c>
      <c r="AD860">
        <f t="shared" si="1757"/>
        <v>0</v>
      </c>
      <c r="AE860">
        <f t="shared" si="1758"/>
        <v>0</v>
      </c>
      <c r="AF860">
        <f t="shared" si="1759"/>
        <v>0</v>
      </c>
      <c r="AG860">
        <f t="shared" si="1760"/>
        <v>0</v>
      </c>
      <c r="AH860">
        <f t="shared" si="1761"/>
        <v>0</v>
      </c>
      <c r="AI860">
        <f t="shared" si="1762"/>
        <v>0</v>
      </c>
      <c r="AJ860">
        <f t="shared" si="1763"/>
        <v>0</v>
      </c>
      <c r="AK860">
        <f t="shared" si="1764"/>
        <v>0</v>
      </c>
      <c r="AL860">
        <f t="shared" si="1765"/>
        <v>0</v>
      </c>
      <c r="AM860">
        <f t="shared" si="1766"/>
        <v>0</v>
      </c>
      <c r="AN860">
        <f t="shared" si="1767"/>
        <v>0</v>
      </c>
      <c r="AO860">
        <f t="shared" si="1768"/>
        <v>0</v>
      </c>
      <c r="AP860">
        <f t="shared" si="1769"/>
        <v>0</v>
      </c>
      <c r="AQ860">
        <f t="shared" si="1770"/>
        <v>0</v>
      </c>
      <c r="AR860">
        <f t="shared" si="1771"/>
        <v>0</v>
      </c>
      <c r="AS860">
        <f t="shared" si="1772"/>
        <v>0</v>
      </c>
      <c r="AT860">
        <f t="shared" si="1742"/>
        <v>0</v>
      </c>
      <c r="AU860">
        <f t="shared" si="1773"/>
        <v>0</v>
      </c>
      <c r="AV860">
        <f t="shared" si="1774"/>
        <v>0</v>
      </c>
      <c r="AW860">
        <f t="shared" si="1743"/>
        <v>0</v>
      </c>
      <c r="AX860">
        <f t="shared" si="1775"/>
        <v>0</v>
      </c>
      <c r="AY860">
        <f t="shared" si="1776"/>
        <v>0</v>
      </c>
      <c r="AZ860">
        <f t="shared" si="1777"/>
        <v>0</v>
      </c>
      <c r="BA860">
        <f t="shared" si="1778"/>
        <v>0</v>
      </c>
      <c r="BB860">
        <f t="shared" si="1779"/>
        <v>0</v>
      </c>
      <c r="BC860">
        <f t="shared" si="1780"/>
        <v>0</v>
      </c>
      <c r="BD860">
        <f t="shared" si="1781"/>
        <v>0</v>
      </c>
      <c r="BE860">
        <f t="shared" si="1782"/>
        <v>0</v>
      </c>
      <c r="BF860">
        <f t="shared" si="1783"/>
        <v>0</v>
      </c>
      <c r="BG860">
        <f t="shared" si="1784"/>
        <v>0</v>
      </c>
      <c r="BH860">
        <f t="shared" si="1785"/>
        <v>0</v>
      </c>
      <c r="BI860">
        <f t="shared" si="1786"/>
        <v>0</v>
      </c>
      <c r="BJ860">
        <f t="shared" si="1787"/>
        <v>0</v>
      </c>
      <c r="BK860">
        <f t="shared" si="1788"/>
        <v>0</v>
      </c>
      <c r="BL860">
        <f t="shared" si="1789"/>
        <v>0</v>
      </c>
      <c r="BM860">
        <f t="shared" si="1790"/>
        <v>0</v>
      </c>
      <c r="BN860">
        <f t="shared" si="1791"/>
        <v>0</v>
      </c>
      <c r="BO860">
        <f t="shared" si="1792"/>
        <v>0</v>
      </c>
      <c r="BP860">
        <f t="shared" si="1793"/>
        <v>0</v>
      </c>
      <c r="BQ860">
        <f t="shared" si="1794"/>
        <v>0</v>
      </c>
      <c r="BR860">
        <f t="shared" si="1795"/>
        <v>0</v>
      </c>
      <c r="BS860">
        <f t="shared" si="1796"/>
        <v>0</v>
      </c>
      <c r="BT860">
        <f t="shared" si="1797"/>
        <v>0</v>
      </c>
      <c r="BU860">
        <f t="shared" si="1798"/>
        <v>0</v>
      </c>
      <c r="BV860">
        <f t="shared" si="1799"/>
        <v>0</v>
      </c>
      <c r="BW860">
        <f t="shared" si="1800"/>
        <v>0</v>
      </c>
      <c r="BX860">
        <f t="shared" si="1801"/>
        <v>0</v>
      </c>
      <c r="BY860">
        <f t="shared" si="1802"/>
        <v>0</v>
      </c>
      <c r="BZ860">
        <f t="shared" si="1803"/>
        <v>0</v>
      </c>
      <c r="CA860">
        <f t="shared" si="1804"/>
        <v>0</v>
      </c>
      <c r="CB860">
        <f t="shared" si="1805"/>
        <v>0</v>
      </c>
      <c r="CC860">
        <f t="shared" si="1806"/>
        <v>0</v>
      </c>
      <c r="CD860">
        <f t="shared" si="1807"/>
        <v>0</v>
      </c>
      <c r="CE860">
        <f t="shared" si="1808"/>
        <v>0</v>
      </c>
      <c r="CF860">
        <f t="shared" si="1809"/>
        <v>0</v>
      </c>
      <c r="CG860">
        <f t="shared" si="1810"/>
        <v>0</v>
      </c>
      <c r="CH860">
        <f t="shared" si="1811"/>
        <v>0</v>
      </c>
      <c r="CI860">
        <f t="shared" si="1812"/>
        <v>0</v>
      </c>
      <c r="CJ860">
        <f t="shared" si="1813"/>
        <v>0</v>
      </c>
      <c r="CK860">
        <f t="shared" si="1814"/>
        <v>0</v>
      </c>
      <c r="CL860" t="str">
        <f t="shared" si="1815"/>
        <v/>
      </c>
      <c r="CM860" t="str">
        <f t="shared" si="1816"/>
        <v/>
      </c>
      <c r="CN860" t="str">
        <f t="shared" si="1817"/>
        <v/>
      </c>
      <c r="CO860" t="str">
        <f t="shared" si="1818"/>
        <v/>
      </c>
      <c r="CP860" t="str">
        <f t="shared" si="1819"/>
        <v/>
      </c>
      <c r="CQ860" t="str">
        <f t="shared" si="1820"/>
        <v/>
      </c>
      <c r="CR860" t="str">
        <f t="shared" si="1821"/>
        <v/>
      </c>
      <c r="CS860" t="str">
        <f t="shared" si="1822"/>
        <v/>
      </c>
      <c r="CT860" t="str">
        <f t="shared" si="1823"/>
        <v/>
      </c>
      <c r="CU860" t="str">
        <f t="shared" si="1824"/>
        <v/>
      </c>
      <c r="CV860" t="str">
        <f t="shared" si="1825"/>
        <v/>
      </c>
      <c r="CW860" t="str">
        <f t="shared" si="1826"/>
        <v/>
      </c>
      <c r="CX860" t="str">
        <f t="shared" si="1827"/>
        <v/>
      </c>
      <c r="CY860" t="str">
        <f t="shared" si="1828"/>
        <v/>
      </c>
      <c r="CZ860" t="str">
        <f t="shared" si="1829"/>
        <v/>
      </c>
      <c r="DA860" t="str">
        <f t="shared" si="1830"/>
        <v/>
      </c>
      <c r="DB860" t="str">
        <f t="shared" si="1831"/>
        <v/>
      </c>
      <c r="DC860" t="str">
        <f t="shared" si="1832"/>
        <v/>
      </c>
      <c r="DD860" t="str">
        <f t="shared" si="1833"/>
        <v/>
      </c>
      <c r="DE860" t="str">
        <f t="shared" si="1834"/>
        <v/>
      </c>
      <c r="DF860" t="str">
        <f t="shared" si="1835"/>
        <v/>
      </c>
      <c r="DG860" t="str">
        <f t="shared" si="1836"/>
        <v/>
      </c>
      <c r="DH860" t="str">
        <f t="shared" si="1837"/>
        <v/>
      </c>
      <c r="DI860" t="str">
        <f t="shared" si="1838"/>
        <v/>
      </c>
      <c r="DJ860" t="str">
        <f t="shared" si="1839"/>
        <v/>
      </c>
      <c r="DK860" t="str">
        <f t="shared" si="1840"/>
        <v/>
      </c>
      <c r="DL860" t="str">
        <f t="shared" si="1841"/>
        <v/>
      </c>
      <c r="DM860" t="str">
        <f t="shared" si="1842"/>
        <v/>
      </c>
      <c r="DN860" t="str">
        <f t="shared" si="1843"/>
        <v/>
      </c>
      <c r="DO860" t="str">
        <f t="shared" si="1844"/>
        <v/>
      </c>
      <c r="DP860" t="str">
        <f t="shared" si="1845"/>
        <v/>
      </c>
      <c r="DQ860" t="str">
        <f t="shared" si="1846"/>
        <v/>
      </c>
      <c r="DR860" t="str">
        <f t="shared" si="1847"/>
        <v/>
      </c>
      <c r="DS860" t="str">
        <f t="shared" si="1848"/>
        <v/>
      </c>
      <c r="DT860" t="str">
        <f t="shared" si="1849"/>
        <v/>
      </c>
      <c r="DU860">
        <f t="shared" si="1850"/>
        <v>0</v>
      </c>
      <c r="DV860">
        <f t="shared" si="1851"/>
        <v>0</v>
      </c>
      <c r="DW860">
        <f t="shared" si="1852"/>
        <v>0</v>
      </c>
      <c r="DX860" t="str">
        <f t="shared" si="1853"/>
        <v/>
      </c>
      <c r="DY860" t="str">
        <f t="shared" si="1854"/>
        <v/>
      </c>
      <c r="DZ860" t="str">
        <f t="shared" si="1855"/>
        <v/>
      </c>
      <c r="EA860" s="5">
        <f t="shared" si="1856"/>
        <v>0</v>
      </c>
      <c r="EB860" s="3">
        <f t="shared" si="1857"/>
        <v>0</v>
      </c>
    </row>
    <row r="861" spans="2:132" x14ac:dyDescent="0.2">
      <c r="B861" s="25">
        <v>856</v>
      </c>
      <c r="C861" s="26">
        <f>Zisk!D875</f>
        <v>0</v>
      </c>
      <c r="D861">
        <f>Zisk!E875</f>
        <v>0</v>
      </c>
      <c r="E861" s="66" t="str">
        <f t="shared" si="1744"/>
        <v/>
      </c>
      <c r="F861" t="str">
        <f t="shared" si="1745"/>
        <v/>
      </c>
      <c r="G861" s="66" t="str">
        <f t="shared" si="1746"/>
        <v/>
      </c>
      <c r="H861" s="25"/>
      <c r="I861" s="25"/>
      <c r="J861">
        <f>VstupniParametry_SKRYT!$D$5</f>
        <v>0.02</v>
      </c>
      <c r="K861">
        <f>VstupniParametry_SKRYT!$D$6</f>
        <v>0.06</v>
      </c>
      <c r="L861">
        <f>VstupniParametry_SKRYT!$D$7</f>
        <v>0.06</v>
      </c>
      <c r="M861">
        <f>VstupniParametry_SKRYT!$D$8</f>
        <v>0.06</v>
      </c>
      <c r="N861">
        <f>VstupniParametry_SKRYT!$D$9</f>
        <v>1.7999999999999999E-2</v>
      </c>
      <c r="O861" s="27">
        <f>VstupniParametry_SKRYT!$D$10</f>
        <v>0.01</v>
      </c>
      <c r="P861" s="27">
        <f>VstupniParametry_SKRYT!$D$11</f>
        <v>0.01</v>
      </c>
      <c r="Q861" s="27">
        <f>VstupniParametry_SKRYT!$D$12</f>
        <v>0.01</v>
      </c>
      <c r="R861" s="27">
        <f>VstupniParametry_SKRYT!$D$13</f>
        <v>0.01</v>
      </c>
      <c r="S861" s="27">
        <f>VstupniParametry_SKRYT!$D$14</f>
        <v>0.01</v>
      </c>
      <c r="T861">
        <f t="shared" si="1747"/>
        <v>0</v>
      </c>
      <c r="U861">
        <f t="shared" si="1748"/>
        <v>0</v>
      </c>
      <c r="V861">
        <f t="shared" si="1749"/>
        <v>0</v>
      </c>
      <c r="W861">
        <f t="shared" si="1750"/>
        <v>0</v>
      </c>
      <c r="X861">
        <f t="shared" si="1751"/>
        <v>0</v>
      </c>
      <c r="Y861">
        <f t="shared" si="1752"/>
        <v>0</v>
      </c>
      <c r="Z861">
        <f t="shared" si="1753"/>
        <v>0</v>
      </c>
      <c r="AA861">
        <f t="shared" si="1754"/>
        <v>0</v>
      </c>
      <c r="AB861">
        <f t="shared" si="1755"/>
        <v>0</v>
      </c>
      <c r="AC861">
        <f t="shared" si="1756"/>
        <v>0</v>
      </c>
      <c r="AD861">
        <f t="shared" si="1757"/>
        <v>0</v>
      </c>
      <c r="AE861">
        <f t="shared" si="1758"/>
        <v>0</v>
      </c>
      <c r="AF861">
        <f t="shared" si="1759"/>
        <v>0</v>
      </c>
      <c r="AG861">
        <f t="shared" si="1760"/>
        <v>0</v>
      </c>
      <c r="AH861">
        <f t="shared" si="1761"/>
        <v>0</v>
      </c>
      <c r="AI861">
        <f t="shared" si="1762"/>
        <v>0</v>
      </c>
      <c r="AJ861">
        <f t="shared" si="1763"/>
        <v>0</v>
      </c>
      <c r="AK861">
        <f t="shared" si="1764"/>
        <v>0</v>
      </c>
      <c r="AL861">
        <f t="shared" si="1765"/>
        <v>0</v>
      </c>
      <c r="AM861">
        <f t="shared" si="1766"/>
        <v>0</v>
      </c>
      <c r="AN861">
        <f t="shared" si="1767"/>
        <v>0</v>
      </c>
      <c r="AO861">
        <f t="shared" si="1768"/>
        <v>0</v>
      </c>
      <c r="AP861">
        <f t="shared" si="1769"/>
        <v>0</v>
      </c>
      <c r="AQ861">
        <f t="shared" si="1770"/>
        <v>0</v>
      </c>
      <c r="AR861">
        <f t="shared" si="1771"/>
        <v>0</v>
      </c>
      <c r="AS861">
        <f t="shared" si="1772"/>
        <v>0</v>
      </c>
      <c r="AT861">
        <f t="shared" si="1742"/>
        <v>0</v>
      </c>
      <c r="AU861">
        <f t="shared" si="1773"/>
        <v>0</v>
      </c>
      <c r="AV861">
        <f t="shared" si="1774"/>
        <v>0</v>
      </c>
      <c r="AW861">
        <f t="shared" si="1743"/>
        <v>0</v>
      </c>
      <c r="AX861">
        <f t="shared" si="1775"/>
        <v>0</v>
      </c>
      <c r="AY861">
        <f t="shared" si="1776"/>
        <v>0</v>
      </c>
      <c r="AZ861">
        <f t="shared" si="1777"/>
        <v>0</v>
      </c>
      <c r="BA861">
        <f t="shared" si="1778"/>
        <v>0</v>
      </c>
      <c r="BB861">
        <f t="shared" si="1779"/>
        <v>0</v>
      </c>
      <c r="BC861">
        <f t="shared" si="1780"/>
        <v>0</v>
      </c>
      <c r="BD861">
        <f t="shared" si="1781"/>
        <v>0</v>
      </c>
      <c r="BE861">
        <f t="shared" si="1782"/>
        <v>0</v>
      </c>
      <c r="BF861">
        <f t="shared" si="1783"/>
        <v>0</v>
      </c>
      <c r="BG861">
        <f t="shared" si="1784"/>
        <v>0</v>
      </c>
      <c r="BH861">
        <f t="shared" si="1785"/>
        <v>0</v>
      </c>
      <c r="BI861">
        <f t="shared" si="1786"/>
        <v>0</v>
      </c>
      <c r="BJ861">
        <f t="shared" si="1787"/>
        <v>0</v>
      </c>
      <c r="BK861">
        <f t="shared" si="1788"/>
        <v>0</v>
      </c>
      <c r="BL861">
        <f t="shared" si="1789"/>
        <v>0</v>
      </c>
      <c r="BM861">
        <f t="shared" si="1790"/>
        <v>0</v>
      </c>
      <c r="BN861">
        <f t="shared" si="1791"/>
        <v>0</v>
      </c>
      <c r="BO861">
        <f t="shared" si="1792"/>
        <v>0</v>
      </c>
      <c r="BP861">
        <f t="shared" si="1793"/>
        <v>0</v>
      </c>
      <c r="BQ861">
        <f t="shared" si="1794"/>
        <v>0</v>
      </c>
      <c r="BR861">
        <f t="shared" si="1795"/>
        <v>0</v>
      </c>
      <c r="BS861">
        <f t="shared" si="1796"/>
        <v>0</v>
      </c>
      <c r="BT861">
        <f t="shared" si="1797"/>
        <v>0</v>
      </c>
      <c r="BU861">
        <f t="shared" si="1798"/>
        <v>0</v>
      </c>
      <c r="BV861">
        <f t="shared" si="1799"/>
        <v>0</v>
      </c>
      <c r="BW861">
        <f t="shared" si="1800"/>
        <v>0</v>
      </c>
      <c r="BX861">
        <f t="shared" si="1801"/>
        <v>0</v>
      </c>
      <c r="BY861">
        <f t="shared" si="1802"/>
        <v>0</v>
      </c>
      <c r="BZ861">
        <f t="shared" si="1803"/>
        <v>0</v>
      </c>
      <c r="CA861">
        <f t="shared" si="1804"/>
        <v>0</v>
      </c>
      <c r="CB861">
        <f t="shared" si="1805"/>
        <v>0</v>
      </c>
      <c r="CC861">
        <f t="shared" si="1806"/>
        <v>0</v>
      </c>
      <c r="CD861">
        <f t="shared" si="1807"/>
        <v>0</v>
      </c>
      <c r="CE861">
        <f t="shared" si="1808"/>
        <v>0</v>
      </c>
      <c r="CF861">
        <f t="shared" si="1809"/>
        <v>0</v>
      </c>
      <c r="CG861">
        <f t="shared" si="1810"/>
        <v>0</v>
      </c>
      <c r="CH861">
        <f t="shared" si="1811"/>
        <v>0</v>
      </c>
      <c r="CI861">
        <f t="shared" si="1812"/>
        <v>0</v>
      </c>
      <c r="CJ861">
        <f t="shared" si="1813"/>
        <v>0</v>
      </c>
      <c r="CK861">
        <f t="shared" si="1814"/>
        <v>0</v>
      </c>
      <c r="CL861" t="str">
        <f t="shared" si="1815"/>
        <v/>
      </c>
      <c r="CM861" t="str">
        <f t="shared" si="1816"/>
        <v/>
      </c>
      <c r="CN861" t="str">
        <f t="shared" si="1817"/>
        <v/>
      </c>
      <c r="CO861" t="str">
        <f t="shared" si="1818"/>
        <v/>
      </c>
      <c r="CP861" t="str">
        <f t="shared" si="1819"/>
        <v/>
      </c>
      <c r="CQ861" t="str">
        <f t="shared" si="1820"/>
        <v/>
      </c>
      <c r="CR861" t="str">
        <f t="shared" si="1821"/>
        <v/>
      </c>
      <c r="CS861" t="str">
        <f t="shared" si="1822"/>
        <v/>
      </c>
      <c r="CT861" t="str">
        <f t="shared" si="1823"/>
        <v/>
      </c>
      <c r="CU861" t="str">
        <f t="shared" si="1824"/>
        <v/>
      </c>
      <c r="CV861" t="str">
        <f t="shared" si="1825"/>
        <v/>
      </c>
      <c r="CW861" t="str">
        <f t="shared" si="1826"/>
        <v/>
      </c>
      <c r="CX861" t="str">
        <f t="shared" si="1827"/>
        <v/>
      </c>
      <c r="CY861" t="str">
        <f t="shared" si="1828"/>
        <v/>
      </c>
      <c r="CZ861" t="str">
        <f t="shared" si="1829"/>
        <v/>
      </c>
      <c r="DA861" t="str">
        <f t="shared" si="1830"/>
        <v/>
      </c>
      <c r="DB861" t="str">
        <f t="shared" si="1831"/>
        <v/>
      </c>
      <c r="DC861" t="str">
        <f t="shared" si="1832"/>
        <v/>
      </c>
      <c r="DD861" t="str">
        <f t="shared" si="1833"/>
        <v/>
      </c>
      <c r="DE861" t="str">
        <f t="shared" si="1834"/>
        <v/>
      </c>
      <c r="DF861" t="str">
        <f t="shared" si="1835"/>
        <v/>
      </c>
      <c r="DG861" t="str">
        <f t="shared" si="1836"/>
        <v/>
      </c>
      <c r="DH861" t="str">
        <f t="shared" si="1837"/>
        <v/>
      </c>
      <c r="DI861" t="str">
        <f t="shared" si="1838"/>
        <v/>
      </c>
      <c r="DJ861" t="str">
        <f t="shared" si="1839"/>
        <v/>
      </c>
      <c r="DK861" t="str">
        <f t="shared" si="1840"/>
        <v/>
      </c>
      <c r="DL861" t="str">
        <f t="shared" si="1841"/>
        <v/>
      </c>
      <c r="DM861" t="str">
        <f t="shared" si="1842"/>
        <v/>
      </c>
      <c r="DN861" t="str">
        <f t="shared" si="1843"/>
        <v/>
      </c>
      <c r="DO861" t="str">
        <f t="shared" si="1844"/>
        <v/>
      </c>
      <c r="DP861" t="str">
        <f t="shared" si="1845"/>
        <v/>
      </c>
      <c r="DQ861" t="str">
        <f t="shared" si="1846"/>
        <v/>
      </c>
      <c r="DR861" t="str">
        <f t="shared" si="1847"/>
        <v/>
      </c>
      <c r="DS861" t="str">
        <f t="shared" si="1848"/>
        <v/>
      </c>
      <c r="DT861" t="str">
        <f t="shared" si="1849"/>
        <v/>
      </c>
      <c r="DU861">
        <f t="shared" si="1850"/>
        <v>0</v>
      </c>
      <c r="DV861">
        <f t="shared" si="1851"/>
        <v>0</v>
      </c>
      <c r="DW861">
        <f t="shared" si="1852"/>
        <v>0</v>
      </c>
      <c r="DX861" t="str">
        <f t="shared" si="1853"/>
        <v/>
      </c>
      <c r="DY861" t="str">
        <f t="shared" si="1854"/>
        <v/>
      </c>
      <c r="DZ861" t="str">
        <f t="shared" si="1855"/>
        <v/>
      </c>
      <c r="EA861" s="5">
        <f t="shared" si="1856"/>
        <v>0</v>
      </c>
      <c r="EB861" s="3">
        <f t="shared" si="1857"/>
        <v>0</v>
      </c>
    </row>
    <row r="862" spans="2:132" x14ac:dyDescent="0.2">
      <c r="B862">
        <v>857</v>
      </c>
      <c r="C862" s="3">
        <f>Zisk!D876</f>
        <v>0</v>
      </c>
      <c r="D862">
        <f>Zisk!E876</f>
        <v>0</v>
      </c>
      <c r="E862" s="66" t="str">
        <f t="shared" si="1744"/>
        <v/>
      </c>
      <c r="F862" t="str">
        <f t="shared" si="1745"/>
        <v/>
      </c>
      <c r="G862" s="66" t="str">
        <f t="shared" si="1746"/>
        <v/>
      </c>
      <c r="J862">
        <f>VstupniParametry_SKRYT!$D$5</f>
        <v>0.02</v>
      </c>
      <c r="K862">
        <f>VstupniParametry_SKRYT!$D$6</f>
        <v>0.06</v>
      </c>
      <c r="L862">
        <f>VstupniParametry_SKRYT!$D$7</f>
        <v>0.06</v>
      </c>
      <c r="M862">
        <f>VstupniParametry_SKRYT!$D$8</f>
        <v>0.06</v>
      </c>
      <c r="N862">
        <f>VstupniParametry_SKRYT!$D$9</f>
        <v>1.7999999999999999E-2</v>
      </c>
      <c r="O862" s="27">
        <f>VstupniParametry_SKRYT!$D$10</f>
        <v>0.01</v>
      </c>
      <c r="P862" s="27">
        <f>VstupniParametry_SKRYT!$D$11</f>
        <v>0.01</v>
      </c>
      <c r="Q862" s="27">
        <f>VstupniParametry_SKRYT!$D$12</f>
        <v>0.01</v>
      </c>
      <c r="R862" s="27">
        <f>VstupniParametry_SKRYT!$D$13</f>
        <v>0.01</v>
      </c>
      <c r="S862" s="27">
        <f>VstupniParametry_SKRYT!$D$14</f>
        <v>0.01</v>
      </c>
      <c r="T862">
        <f t="shared" si="1747"/>
        <v>0</v>
      </c>
      <c r="U862">
        <f t="shared" si="1748"/>
        <v>0</v>
      </c>
      <c r="V862">
        <f t="shared" si="1749"/>
        <v>0</v>
      </c>
      <c r="W862">
        <f t="shared" si="1750"/>
        <v>0</v>
      </c>
      <c r="X862">
        <f t="shared" si="1751"/>
        <v>0</v>
      </c>
      <c r="Y862">
        <f t="shared" si="1752"/>
        <v>0</v>
      </c>
      <c r="Z862">
        <f t="shared" si="1753"/>
        <v>0</v>
      </c>
      <c r="AA862">
        <f t="shared" si="1754"/>
        <v>0</v>
      </c>
      <c r="AB862">
        <f t="shared" si="1755"/>
        <v>0</v>
      </c>
      <c r="AC862">
        <f t="shared" si="1756"/>
        <v>0</v>
      </c>
      <c r="AD862">
        <f t="shared" si="1757"/>
        <v>0</v>
      </c>
      <c r="AE862">
        <f t="shared" si="1758"/>
        <v>0</v>
      </c>
      <c r="AF862">
        <f t="shared" si="1759"/>
        <v>0</v>
      </c>
      <c r="AG862">
        <f t="shared" si="1760"/>
        <v>0</v>
      </c>
      <c r="AH862">
        <f t="shared" si="1761"/>
        <v>0</v>
      </c>
      <c r="AI862">
        <f t="shared" si="1762"/>
        <v>0</v>
      </c>
      <c r="AJ862">
        <f t="shared" si="1763"/>
        <v>0</v>
      </c>
      <c r="AK862">
        <f t="shared" si="1764"/>
        <v>0</v>
      </c>
      <c r="AL862">
        <f t="shared" si="1765"/>
        <v>0</v>
      </c>
      <c r="AM862">
        <f t="shared" si="1766"/>
        <v>0</v>
      </c>
      <c r="AN862">
        <f t="shared" si="1767"/>
        <v>0</v>
      </c>
      <c r="AO862">
        <f t="shared" si="1768"/>
        <v>0</v>
      </c>
      <c r="AP862">
        <f t="shared" si="1769"/>
        <v>0</v>
      </c>
      <c r="AQ862">
        <f t="shared" si="1770"/>
        <v>0</v>
      </c>
      <c r="AR862">
        <f t="shared" si="1771"/>
        <v>0</v>
      </c>
      <c r="AS862">
        <f t="shared" si="1772"/>
        <v>0</v>
      </c>
      <c r="AT862">
        <f t="shared" si="1742"/>
        <v>0</v>
      </c>
      <c r="AU862">
        <f t="shared" si="1773"/>
        <v>0</v>
      </c>
      <c r="AV862">
        <f t="shared" si="1774"/>
        <v>0</v>
      </c>
      <c r="AW862">
        <f t="shared" si="1743"/>
        <v>0</v>
      </c>
      <c r="AX862">
        <f t="shared" si="1775"/>
        <v>0</v>
      </c>
      <c r="AY862">
        <f t="shared" si="1776"/>
        <v>0</v>
      </c>
      <c r="AZ862">
        <f t="shared" si="1777"/>
        <v>0</v>
      </c>
      <c r="BA862">
        <f t="shared" si="1778"/>
        <v>0</v>
      </c>
      <c r="BB862">
        <f t="shared" si="1779"/>
        <v>0</v>
      </c>
      <c r="BC862">
        <f t="shared" si="1780"/>
        <v>0</v>
      </c>
      <c r="BD862">
        <f t="shared" si="1781"/>
        <v>0</v>
      </c>
      <c r="BE862">
        <f t="shared" si="1782"/>
        <v>0</v>
      </c>
      <c r="BF862">
        <f t="shared" si="1783"/>
        <v>0</v>
      </c>
      <c r="BG862">
        <f t="shared" si="1784"/>
        <v>0</v>
      </c>
      <c r="BH862">
        <f t="shared" si="1785"/>
        <v>0</v>
      </c>
      <c r="BI862">
        <f t="shared" si="1786"/>
        <v>0</v>
      </c>
      <c r="BJ862">
        <f t="shared" si="1787"/>
        <v>0</v>
      </c>
      <c r="BK862">
        <f t="shared" si="1788"/>
        <v>0</v>
      </c>
      <c r="BL862">
        <f t="shared" si="1789"/>
        <v>0</v>
      </c>
      <c r="BM862">
        <f t="shared" si="1790"/>
        <v>0</v>
      </c>
      <c r="BN862">
        <f t="shared" si="1791"/>
        <v>0</v>
      </c>
      <c r="BO862">
        <f t="shared" si="1792"/>
        <v>0</v>
      </c>
      <c r="BP862">
        <f t="shared" si="1793"/>
        <v>0</v>
      </c>
      <c r="BQ862">
        <f t="shared" si="1794"/>
        <v>0</v>
      </c>
      <c r="BR862">
        <f t="shared" si="1795"/>
        <v>0</v>
      </c>
      <c r="BS862">
        <f t="shared" si="1796"/>
        <v>0</v>
      </c>
      <c r="BT862">
        <f t="shared" si="1797"/>
        <v>0</v>
      </c>
      <c r="BU862">
        <f t="shared" si="1798"/>
        <v>0</v>
      </c>
      <c r="BV862">
        <f t="shared" si="1799"/>
        <v>0</v>
      </c>
      <c r="BW862">
        <f t="shared" si="1800"/>
        <v>0</v>
      </c>
      <c r="BX862">
        <f t="shared" si="1801"/>
        <v>0</v>
      </c>
      <c r="BY862">
        <f t="shared" si="1802"/>
        <v>0</v>
      </c>
      <c r="BZ862">
        <f t="shared" si="1803"/>
        <v>0</v>
      </c>
      <c r="CA862">
        <f t="shared" si="1804"/>
        <v>0</v>
      </c>
      <c r="CB862">
        <f t="shared" si="1805"/>
        <v>0</v>
      </c>
      <c r="CC862">
        <f t="shared" si="1806"/>
        <v>0</v>
      </c>
      <c r="CD862">
        <f t="shared" si="1807"/>
        <v>0</v>
      </c>
      <c r="CE862">
        <f t="shared" si="1808"/>
        <v>0</v>
      </c>
      <c r="CF862">
        <f t="shared" si="1809"/>
        <v>0</v>
      </c>
      <c r="CG862">
        <f t="shared" si="1810"/>
        <v>0</v>
      </c>
      <c r="CH862">
        <f t="shared" si="1811"/>
        <v>0</v>
      </c>
      <c r="CI862">
        <f t="shared" si="1812"/>
        <v>0</v>
      </c>
      <c r="CJ862">
        <f t="shared" si="1813"/>
        <v>0</v>
      </c>
      <c r="CK862">
        <f t="shared" si="1814"/>
        <v>0</v>
      </c>
      <c r="CL862" t="str">
        <f t="shared" si="1815"/>
        <v/>
      </c>
      <c r="CM862" t="str">
        <f t="shared" si="1816"/>
        <v/>
      </c>
      <c r="CN862" t="str">
        <f t="shared" si="1817"/>
        <v/>
      </c>
      <c r="CO862" t="str">
        <f t="shared" si="1818"/>
        <v/>
      </c>
      <c r="CP862" t="str">
        <f t="shared" si="1819"/>
        <v/>
      </c>
      <c r="CQ862" t="str">
        <f t="shared" si="1820"/>
        <v/>
      </c>
      <c r="CR862" t="str">
        <f t="shared" si="1821"/>
        <v/>
      </c>
      <c r="CS862" t="str">
        <f t="shared" si="1822"/>
        <v/>
      </c>
      <c r="CT862" t="str">
        <f t="shared" si="1823"/>
        <v/>
      </c>
      <c r="CU862" t="str">
        <f t="shared" si="1824"/>
        <v/>
      </c>
      <c r="CV862" t="str">
        <f t="shared" si="1825"/>
        <v/>
      </c>
      <c r="CW862" t="str">
        <f t="shared" si="1826"/>
        <v/>
      </c>
      <c r="CX862" t="str">
        <f t="shared" si="1827"/>
        <v/>
      </c>
      <c r="CY862" t="str">
        <f t="shared" si="1828"/>
        <v/>
      </c>
      <c r="CZ862" t="str">
        <f t="shared" si="1829"/>
        <v/>
      </c>
      <c r="DA862" t="str">
        <f t="shared" si="1830"/>
        <v/>
      </c>
      <c r="DB862" t="str">
        <f t="shared" si="1831"/>
        <v/>
      </c>
      <c r="DC862" t="str">
        <f t="shared" si="1832"/>
        <v/>
      </c>
      <c r="DD862" t="str">
        <f t="shared" si="1833"/>
        <v/>
      </c>
      <c r="DE862" t="str">
        <f t="shared" si="1834"/>
        <v/>
      </c>
      <c r="DF862" t="str">
        <f t="shared" si="1835"/>
        <v/>
      </c>
      <c r="DG862" t="str">
        <f t="shared" si="1836"/>
        <v/>
      </c>
      <c r="DH862" t="str">
        <f t="shared" si="1837"/>
        <v/>
      </c>
      <c r="DI862" t="str">
        <f t="shared" si="1838"/>
        <v/>
      </c>
      <c r="DJ862" t="str">
        <f t="shared" si="1839"/>
        <v/>
      </c>
      <c r="DK862" t="str">
        <f t="shared" si="1840"/>
        <v/>
      </c>
      <c r="DL862" t="str">
        <f t="shared" si="1841"/>
        <v/>
      </c>
      <c r="DM862" t="str">
        <f t="shared" si="1842"/>
        <v/>
      </c>
      <c r="DN862" t="str">
        <f t="shared" si="1843"/>
        <v/>
      </c>
      <c r="DO862" t="str">
        <f t="shared" si="1844"/>
        <v/>
      </c>
      <c r="DP862" t="str">
        <f t="shared" si="1845"/>
        <v/>
      </c>
      <c r="DQ862" t="str">
        <f t="shared" si="1846"/>
        <v/>
      </c>
      <c r="DR862" t="str">
        <f t="shared" si="1847"/>
        <v/>
      </c>
      <c r="DS862" t="str">
        <f t="shared" si="1848"/>
        <v/>
      </c>
      <c r="DT862" t="str">
        <f t="shared" si="1849"/>
        <v/>
      </c>
      <c r="DU862">
        <f t="shared" si="1850"/>
        <v>0</v>
      </c>
      <c r="DV862">
        <f t="shared" si="1851"/>
        <v>0</v>
      </c>
      <c r="DW862">
        <f t="shared" si="1852"/>
        <v>0</v>
      </c>
      <c r="DX862" t="str">
        <f t="shared" si="1853"/>
        <v/>
      </c>
      <c r="DY862" t="str">
        <f t="shared" si="1854"/>
        <v/>
      </c>
      <c r="DZ862" t="str">
        <f t="shared" si="1855"/>
        <v/>
      </c>
      <c r="EA862" s="5">
        <f t="shared" si="1856"/>
        <v>0</v>
      </c>
      <c r="EB862" s="3">
        <f t="shared" si="1857"/>
        <v>0</v>
      </c>
    </row>
    <row r="863" spans="2:132" x14ac:dyDescent="0.2">
      <c r="B863" s="25">
        <v>858</v>
      </c>
      <c r="C863" s="26">
        <f>Zisk!D877</f>
        <v>0</v>
      </c>
      <c r="D863">
        <f>Zisk!E877</f>
        <v>0</v>
      </c>
      <c r="E863" s="66" t="str">
        <f t="shared" si="1744"/>
        <v/>
      </c>
      <c r="F863" t="str">
        <f t="shared" si="1745"/>
        <v/>
      </c>
      <c r="G863" s="66" t="str">
        <f t="shared" si="1746"/>
        <v/>
      </c>
      <c r="H863" s="25"/>
      <c r="I863" s="25"/>
      <c r="J863">
        <f>VstupniParametry_SKRYT!$D$5</f>
        <v>0.02</v>
      </c>
      <c r="K863">
        <f>VstupniParametry_SKRYT!$D$6</f>
        <v>0.06</v>
      </c>
      <c r="L863">
        <f>VstupniParametry_SKRYT!$D$7</f>
        <v>0.06</v>
      </c>
      <c r="M863">
        <f>VstupniParametry_SKRYT!$D$8</f>
        <v>0.06</v>
      </c>
      <c r="N863">
        <f>VstupniParametry_SKRYT!$D$9</f>
        <v>1.7999999999999999E-2</v>
      </c>
      <c r="O863" s="27">
        <f>VstupniParametry_SKRYT!$D$10</f>
        <v>0.01</v>
      </c>
      <c r="P863" s="27">
        <f>VstupniParametry_SKRYT!$D$11</f>
        <v>0.01</v>
      </c>
      <c r="Q863" s="27">
        <f>VstupniParametry_SKRYT!$D$12</f>
        <v>0.01</v>
      </c>
      <c r="R863" s="27">
        <f>VstupniParametry_SKRYT!$D$13</f>
        <v>0.01</v>
      </c>
      <c r="S863" s="27">
        <f>VstupniParametry_SKRYT!$D$14</f>
        <v>0.01</v>
      </c>
      <c r="T863">
        <f t="shared" si="1747"/>
        <v>0</v>
      </c>
      <c r="U863">
        <f t="shared" si="1748"/>
        <v>0</v>
      </c>
      <c r="V863">
        <f t="shared" si="1749"/>
        <v>0</v>
      </c>
      <c r="W863">
        <f t="shared" si="1750"/>
        <v>0</v>
      </c>
      <c r="X863">
        <f t="shared" si="1751"/>
        <v>0</v>
      </c>
      <c r="Y863">
        <f t="shared" si="1752"/>
        <v>0</v>
      </c>
      <c r="Z863">
        <f t="shared" si="1753"/>
        <v>0</v>
      </c>
      <c r="AA863">
        <f t="shared" si="1754"/>
        <v>0</v>
      </c>
      <c r="AB863">
        <f t="shared" si="1755"/>
        <v>0</v>
      </c>
      <c r="AC863">
        <f t="shared" si="1756"/>
        <v>0</v>
      </c>
      <c r="AD863">
        <f t="shared" si="1757"/>
        <v>0</v>
      </c>
      <c r="AE863">
        <f t="shared" si="1758"/>
        <v>0</v>
      </c>
      <c r="AF863">
        <f t="shared" si="1759"/>
        <v>0</v>
      </c>
      <c r="AG863">
        <f t="shared" si="1760"/>
        <v>0</v>
      </c>
      <c r="AH863">
        <f t="shared" si="1761"/>
        <v>0</v>
      </c>
      <c r="AI863">
        <f t="shared" si="1762"/>
        <v>0</v>
      </c>
      <c r="AJ863">
        <f t="shared" si="1763"/>
        <v>0</v>
      </c>
      <c r="AK863">
        <f t="shared" si="1764"/>
        <v>0</v>
      </c>
      <c r="AL863">
        <f t="shared" si="1765"/>
        <v>0</v>
      </c>
      <c r="AM863">
        <f t="shared" si="1766"/>
        <v>0</v>
      </c>
      <c r="AN863">
        <f t="shared" si="1767"/>
        <v>0</v>
      </c>
      <c r="AO863">
        <f t="shared" si="1768"/>
        <v>0</v>
      </c>
      <c r="AP863">
        <f t="shared" si="1769"/>
        <v>0</v>
      </c>
      <c r="AQ863">
        <f t="shared" si="1770"/>
        <v>0</v>
      </c>
      <c r="AR863">
        <f t="shared" si="1771"/>
        <v>0</v>
      </c>
      <c r="AS863">
        <f t="shared" si="1772"/>
        <v>0</v>
      </c>
      <c r="AT863">
        <f t="shared" si="1742"/>
        <v>0</v>
      </c>
      <c r="AU863">
        <f t="shared" si="1773"/>
        <v>0</v>
      </c>
      <c r="AV863">
        <f t="shared" si="1774"/>
        <v>0</v>
      </c>
      <c r="AW863">
        <f t="shared" si="1743"/>
        <v>0</v>
      </c>
      <c r="AX863">
        <f t="shared" si="1775"/>
        <v>0</v>
      </c>
      <c r="AY863">
        <f t="shared" si="1776"/>
        <v>0</v>
      </c>
      <c r="AZ863">
        <f t="shared" si="1777"/>
        <v>0</v>
      </c>
      <c r="BA863">
        <f t="shared" si="1778"/>
        <v>0</v>
      </c>
      <c r="BB863">
        <f t="shared" si="1779"/>
        <v>0</v>
      </c>
      <c r="BC863">
        <f t="shared" si="1780"/>
        <v>0</v>
      </c>
      <c r="BD863">
        <f t="shared" si="1781"/>
        <v>0</v>
      </c>
      <c r="BE863">
        <f t="shared" si="1782"/>
        <v>0</v>
      </c>
      <c r="BF863">
        <f t="shared" si="1783"/>
        <v>0</v>
      </c>
      <c r="BG863">
        <f t="shared" si="1784"/>
        <v>0</v>
      </c>
      <c r="BH863">
        <f t="shared" si="1785"/>
        <v>0</v>
      </c>
      <c r="BI863">
        <f t="shared" si="1786"/>
        <v>0</v>
      </c>
      <c r="BJ863">
        <f t="shared" si="1787"/>
        <v>0</v>
      </c>
      <c r="BK863">
        <f t="shared" si="1788"/>
        <v>0</v>
      </c>
      <c r="BL863">
        <f t="shared" si="1789"/>
        <v>0</v>
      </c>
      <c r="BM863">
        <f t="shared" si="1790"/>
        <v>0</v>
      </c>
      <c r="BN863">
        <f t="shared" si="1791"/>
        <v>0</v>
      </c>
      <c r="BO863">
        <f t="shared" si="1792"/>
        <v>0</v>
      </c>
      <c r="BP863">
        <f t="shared" si="1793"/>
        <v>0</v>
      </c>
      <c r="BQ863">
        <f t="shared" si="1794"/>
        <v>0</v>
      </c>
      <c r="BR863">
        <f t="shared" si="1795"/>
        <v>0</v>
      </c>
      <c r="BS863">
        <f t="shared" si="1796"/>
        <v>0</v>
      </c>
      <c r="BT863">
        <f t="shared" si="1797"/>
        <v>0</v>
      </c>
      <c r="BU863">
        <f t="shared" si="1798"/>
        <v>0</v>
      </c>
      <c r="BV863">
        <f t="shared" si="1799"/>
        <v>0</v>
      </c>
      <c r="BW863">
        <f t="shared" si="1800"/>
        <v>0</v>
      </c>
      <c r="BX863">
        <f t="shared" si="1801"/>
        <v>0</v>
      </c>
      <c r="BY863">
        <f t="shared" si="1802"/>
        <v>0</v>
      </c>
      <c r="BZ863">
        <f t="shared" si="1803"/>
        <v>0</v>
      </c>
      <c r="CA863">
        <f t="shared" si="1804"/>
        <v>0</v>
      </c>
      <c r="CB863">
        <f t="shared" si="1805"/>
        <v>0</v>
      </c>
      <c r="CC863">
        <f t="shared" si="1806"/>
        <v>0</v>
      </c>
      <c r="CD863">
        <f t="shared" si="1807"/>
        <v>0</v>
      </c>
      <c r="CE863">
        <f t="shared" si="1808"/>
        <v>0</v>
      </c>
      <c r="CF863">
        <f t="shared" si="1809"/>
        <v>0</v>
      </c>
      <c r="CG863">
        <f t="shared" si="1810"/>
        <v>0</v>
      </c>
      <c r="CH863">
        <f t="shared" si="1811"/>
        <v>0</v>
      </c>
      <c r="CI863">
        <f t="shared" si="1812"/>
        <v>0</v>
      </c>
      <c r="CJ863">
        <f t="shared" si="1813"/>
        <v>0</v>
      </c>
      <c r="CK863">
        <f t="shared" si="1814"/>
        <v>0</v>
      </c>
      <c r="CL863" t="str">
        <f t="shared" si="1815"/>
        <v/>
      </c>
      <c r="CM863" t="str">
        <f t="shared" si="1816"/>
        <v/>
      </c>
      <c r="CN863" t="str">
        <f t="shared" si="1817"/>
        <v/>
      </c>
      <c r="CO863" t="str">
        <f t="shared" si="1818"/>
        <v/>
      </c>
      <c r="CP863" t="str">
        <f t="shared" si="1819"/>
        <v/>
      </c>
      <c r="CQ863" t="str">
        <f t="shared" si="1820"/>
        <v/>
      </c>
      <c r="CR863" t="str">
        <f t="shared" si="1821"/>
        <v/>
      </c>
      <c r="CS863" t="str">
        <f t="shared" si="1822"/>
        <v/>
      </c>
      <c r="CT863" t="str">
        <f t="shared" si="1823"/>
        <v/>
      </c>
      <c r="CU863" t="str">
        <f t="shared" si="1824"/>
        <v/>
      </c>
      <c r="CV863" t="str">
        <f t="shared" si="1825"/>
        <v/>
      </c>
      <c r="CW863" t="str">
        <f t="shared" si="1826"/>
        <v/>
      </c>
      <c r="CX863" t="str">
        <f t="shared" si="1827"/>
        <v/>
      </c>
      <c r="CY863" t="str">
        <f t="shared" si="1828"/>
        <v/>
      </c>
      <c r="CZ863" t="str">
        <f t="shared" si="1829"/>
        <v/>
      </c>
      <c r="DA863" t="str">
        <f t="shared" si="1830"/>
        <v/>
      </c>
      <c r="DB863" t="str">
        <f t="shared" si="1831"/>
        <v/>
      </c>
      <c r="DC863" t="str">
        <f t="shared" si="1832"/>
        <v/>
      </c>
      <c r="DD863" t="str">
        <f t="shared" si="1833"/>
        <v/>
      </c>
      <c r="DE863" t="str">
        <f t="shared" si="1834"/>
        <v/>
      </c>
      <c r="DF863" t="str">
        <f t="shared" si="1835"/>
        <v/>
      </c>
      <c r="DG863" t="str">
        <f t="shared" si="1836"/>
        <v/>
      </c>
      <c r="DH863" t="str">
        <f t="shared" si="1837"/>
        <v/>
      </c>
      <c r="DI863" t="str">
        <f t="shared" si="1838"/>
        <v/>
      </c>
      <c r="DJ863" t="str">
        <f t="shared" si="1839"/>
        <v/>
      </c>
      <c r="DK863" t="str">
        <f t="shared" si="1840"/>
        <v/>
      </c>
      <c r="DL863" t="str">
        <f t="shared" si="1841"/>
        <v/>
      </c>
      <c r="DM863" t="str">
        <f t="shared" si="1842"/>
        <v/>
      </c>
      <c r="DN863" t="str">
        <f t="shared" si="1843"/>
        <v/>
      </c>
      <c r="DO863" t="str">
        <f t="shared" si="1844"/>
        <v/>
      </c>
      <c r="DP863" t="str">
        <f t="shared" si="1845"/>
        <v/>
      </c>
      <c r="DQ863" t="str">
        <f t="shared" si="1846"/>
        <v/>
      </c>
      <c r="DR863" t="str">
        <f t="shared" si="1847"/>
        <v/>
      </c>
      <c r="DS863" t="str">
        <f t="shared" si="1848"/>
        <v/>
      </c>
      <c r="DT863" t="str">
        <f t="shared" si="1849"/>
        <v/>
      </c>
      <c r="DU863">
        <f t="shared" si="1850"/>
        <v>0</v>
      </c>
      <c r="DV863">
        <f t="shared" si="1851"/>
        <v>0</v>
      </c>
      <c r="DW863">
        <f t="shared" si="1852"/>
        <v>0</v>
      </c>
      <c r="DX863" t="str">
        <f t="shared" si="1853"/>
        <v/>
      </c>
      <c r="DY863" t="str">
        <f t="shared" si="1854"/>
        <v/>
      </c>
      <c r="DZ863" t="str">
        <f t="shared" si="1855"/>
        <v/>
      </c>
      <c r="EA863" s="5">
        <f t="shared" si="1856"/>
        <v>0</v>
      </c>
      <c r="EB863" s="3">
        <f t="shared" si="1857"/>
        <v>0</v>
      </c>
    </row>
    <row r="864" spans="2:132" x14ac:dyDescent="0.2">
      <c r="B864">
        <v>859</v>
      </c>
      <c r="C864" s="3">
        <f>Zisk!D878</f>
        <v>0</v>
      </c>
      <c r="D864">
        <f>Zisk!E878</f>
        <v>0</v>
      </c>
      <c r="E864" s="66" t="str">
        <f t="shared" si="1744"/>
        <v/>
      </c>
      <c r="F864" t="str">
        <f t="shared" si="1745"/>
        <v/>
      </c>
      <c r="G864" s="66" t="str">
        <f t="shared" si="1746"/>
        <v/>
      </c>
      <c r="J864">
        <f>VstupniParametry_SKRYT!$D$5</f>
        <v>0.02</v>
      </c>
      <c r="K864">
        <f>VstupniParametry_SKRYT!$D$6</f>
        <v>0.06</v>
      </c>
      <c r="L864">
        <f>VstupniParametry_SKRYT!$D$7</f>
        <v>0.06</v>
      </c>
      <c r="M864">
        <f>VstupniParametry_SKRYT!$D$8</f>
        <v>0.06</v>
      </c>
      <c r="N864">
        <f>VstupniParametry_SKRYT!$D$9</f>
        <v>1.7999999999999999E-2</v>
      </c>
      <c r="O864" s="27">
        <f>VstupniParametry_SKRYT!$D$10</f>
        <v>0.01</v>
      </c>
      <c r="P864" s="27">
        <f>VstupniParametry_SKRYT!$D$11</f>
        <v>0.01</v>
      </c>
      <c r="Q864" s="27">
        <f>VstupniParametry_SKRYT!$D$12</f>
        <v>0.01</v>
      </c>
      <c r="R864" s="27">
        <f>VstupniParametry_SKRYT!$D$13</f>
        <v>0.01</v>
      </c>
      <c r="S864" s="27">
        <f>VstupniParametry_SKRYT!$D$14</f>
        <v>0.01</v>
      </c>
      <c r="T864">
        <f t="shared" si="1747"/>
        <v>0</v>
      </c>
      <c r="U864">
        <f t="shared" si="1748"/>
        <v>0</v>
      </c>
      <c r="V864">
        <f t="shared" si="1749"/>
        <v>0</v>
      </c>
      <c r="W864">
        <f t="shared" si="1750"/>
        <v>0</v>
      </c>
      <c r="X864">
        <f t="shared" si="1751"/>
        <v>0</v>
      </c>
      <c r="Y864">
        <f t="shared" si="1752"/>
        <v>0</v>
      </c>
      <c r="Z864">
        <f t="shared" si="1753"/>
        <v>0</v>
      </c>
      <c r="AA864">
        <f t="shared" si="1754"/>
        <v>0</v>
      </c>
      <c r="AB864">
        <f t="shared" si="1755"/>
        <v>0</v>
      </c>
      <c r="AC864">
        <f t="shared" si="1756"/>
        <v>0</v>
      </c>
      <c r="AD864">
        <f t="shared" si="1757"/>
        <v>0</v>
      </c>
      <c r="AE864">
        <f t="shared" si="1758"/>
        <v>0</v>
      </c>
      <c r="AF864">
        <f t="shared" si="1759"/>
        <v>0</v>
      </c>
      <c r="AG864">
        <f t="shared" si="1760"/>
        <v>0</v>
      </c>
      <c r="AH864">
        <f t="shared" si="1761"/>
        <v>0</v>
      </c>
      <c r="AI864">
        <f t="shared" si="1762"/>
        <v>0</v>
      </c>
      <c r="AJ864">
        <f t="shared" si="1763"/>
        <v>0</v>
      </c>
      <c r="AK864">
        <f t="shared" si="1764"/>
        <v>0</v>
      </c>
      <c r="AL864">
        <f t="shared" si="1765"/>
        <v>0</v>
      </c>
      <c r="AM864">
        <f t="shared" si="1766"/>
        <v>0</v>
      </c>
      <c r="AN864">
        <f t="shared" si="1767"/>
        <v>0</v>
      </c>
      <c r="AO864">
        <f t="shared" si="1768"/>
        <v>0</v>
      </c>
      <c r="AP864">
        <f t="shared" si="1769"/>
        <v>0</v>
      </c>
      <c r="AQ864">
        <f t="shared" si="1770"/>
        <v>0</v>
      </c>
      <c r="AR864">
        <f t="shared" si="1771"/>
        <v>0</v>
      </c>
      <c r="AS864">
        <f t="shared" si="1772"/>
        <v>0</v>
      </c>
      <c r="AT864">
        <f t="shared" si="1742"/>
        <v>0</v>
      </c>
      <c r="AU864">
        <f t="shared" si="1773"/>
        <v>0</v>
      </c>
      <c r="AV864">
        <f t="shared" si="1774"/>
        <v>0</v>
      </c>
      <c r="AW864">
        <f t="shared" si="1743"/>
        <v>0</v>
      </c>
      <c r="AX864">
        <f t="shared" si="1775"/>
        <v>0</v>
      </c>
      <c r="AY864">
        <f t="shared" si="1776"/>
        <v>0</v>
      </c>
      <c r="AZ864">
        <f t="shared" si="1777"/>
        <v>0</v>
      </c>
      <c r="BA864">
        <f t="shared" si="1778"/>
        <v>0</v>
      </c>
      <c r="BB864">
        <f t="shared" si="1779"/>
        <v>0</v>
      </c>
      <c r="BC864">
        <f t="shared" si="1780"/>
        <v>0</v>
      </c>
      <c r="BD864">
        <f t="shared" si="1781"/>
        <v>0</v>
      </c>
      <c r="BE864">
        <f t="shared" si="1782"/>
        <v>0</v>
      </c>
      <c r="BF864">
        <f t="shared" si="1783"/>
        <v>0</v>
      </c>
      <c r="BG864">
        <f t="shared" si="1784"/>
        <v>0</v>
      </c>
      <c r="BH864">
        <f t="shared" si="1785"/>
        <v>0</v>
      </c>
      <c r="BI864">
        <f t="shared" si="1786"/>
        <v>0</v>
      </c>
      <c r="BJ864">
        <f t="shared" si="1787"/>
        <v>0</v>
      </c>
      <c r="BK864">
        <f t="shared" si="1788"/>
        <v>0</v>
      </c>
      <c r="BL864">
        <f t="shared" si="1789"/>
        <v>0</v>
      </c>
      <c r="BM864">
        <f t="shared" si="1790"/>
        <v>0</v>
      </c>
      <c r="BN864">
        <f t="shared" si="1791"/>
        <v>0</v>
      </c>
      <c r="BO864">
        <f t="shared" si="1792"/>
        <v>0</v>
      </c>
      <c r="BP864">
        <f t="shared" si="1793"/>
        <v>0</v>
      </c>
      <c r="BQ864">
        <f t="shared" si="1794"/>
        <v>0</v>
      </c>
      <c r="BR864">
        <f t="shared" si="1795"/>
        <v>0</v>
      </c>
      <c r="BS864">
        <f t="shared" si="1796"/>
        <v>0</v>
      </c>
      <c r="BT864">
        <f t="shared" si="1797"/>
        <v>0</v>
      </c>
      <c r="BU864">
        <f t="shared" si="1798"/>
        <v>0</v>
      </c>
      <c r="BV864">
        <f t="shared" si="1799"/>
        <v>0</v>
      </c>
      <c r="BW864">
        <f t="shared" si="1800"/>
        <v>0</v>
      </c>
      <c r="BX864">
        <f t="shared" si="1801"/>
        <v>0</v>
      </c>
      <c r="BY864">
        <f t="shared" si="1802"/>
        <v>0</v>
      </c>
      <c r="BZ864">
        <f t="shared" si="1803"/>
        <v>0</v>
      </c>
      <c r="CA864">
        <f t="shared" si="1804"/>
        <v>0</v>
      </c>
      <c r="CB864">
        <f t="shared" si="1805"/>
        <v>0</v>
      </c>
      <c r="CC864">
        <f t="shared" si="1806"/>
        <v>0</v>
      </c>
      <c r="CD864">
        <f t="shared" si="1807"/>
        <v>0</v>
      </c>
      <c r="CE864">
        <f t="shared" si="1808"/>
        <v>0</v>
      </c>
      <c r="CF864">
        <f t="shared" si="1809"/>
        <v>0</v>
      </c>
      <c r="CG864">
        <f t="shared" si="1810"/>
        <v>0</v>
      </c>
      <c r="CH864">
        <f t="shared" si="1811"/>
        <v>0</v>
      </c>
      <c r="CI864">
        <f t="shared" si="1812"/>
        <v>0</v>
      </c>
      <c r="CJ864">
        <f t="shared" si="1813"/>
        <v>0</v>
      </c>
      <c r="CK864">
        <f t="shared" si="1814"/>
        <v>0</v>
      </c>
      <c r="CL864" t="str">
        <f t="shared" si="1815"/>
        <v/>
      </c>
      <c r="CM864" t="str">
        <f t="shared" si="1816"/>
        <v/>
      </c>
      <c r="CN864" t="str">
        <f t="shared" si="1817"/>
        <v/>
      </c>
      <c r="CO864" t="str">
        <f t="shared" si="1818"/>
        <v/>
      </c>
      <c r="CP864" t="str">
        <f t="shared" si="1819"/>
        <v/>
      </c>
      <c r="CQ864" t="str">
        <f t="shared" si="1820"/>
        <v/>
      </c>
      <c r="CR864" t="str">
        <f t="shared" si="1821"/>
        <v/>
      </c>
      <c r="CS864" t="str">
        <f t="shared" si="1822"/>
        <v/>
      </c>
      <c r="CT864" t="str">
        <f t="shared" si="1823"/>
        <v/>
      </c>
      <c r="CU864" t="str">
        <f t="shared" si="1824"/>
        <v/>
      </c>
      <c r="CV864" t="str">
        <f t="shared" si="1825"/>
        <v/>
      </c>
      <c r="CW864" t="str">
        <f t="shared" si="1826"/>
        <v/>
      </c>
      <c r="CX864" t="str">
        <f t="shared" si="1827"/>
        <v/>
      </c>
      <c r="CY864" t="str">
        <f t="shared" si="1828"/>
        <v/>
      </c>
      <c r="CZ864" t="str">
        <f t="shared" si="1829"/>
        <v/>
      </c>
      <c r="DA864" t="str">
        <f t="shared" si="1830"/>
        <v/>
      </c>
      <c r="DB864" t="str">
        <f t="shared" si="1831"/>
        <v/>
      </c>
      <c r="DC864" t="str">
        <f t="shared" si="1832"/>
        <v/>
      </c>
      <c r="DD864" t="str">
        <f t="shared" si="1833"/>
        <v/>
      </c>
      <c r="DE864" t="str">
        <f t="shared" si="1834"/>
        <v/>
      </c>
      <c r="DF864" t="str">
        <f t="shared" si="1835"/>
        <v/>
      </c>
      <c r="DG864" t="str">
        <f t="shared" si="1836"/>
        <v/>
      </c>
      <c r="DH864" t="str">
        <f t="shared" si="1837"/>
        <v/>
      </c>
      <c r="DI864" t="str">
        <f t="shared" si="1838"/>
        <v/>
      </c>
      <c r="DJ864" t="str">
        <f t="shared" si="1839"/>
        <v/>
      </c>
      <c r="DK864" t="str">
        <f t="shared" si="1840"/>
        <v/>
      </c>
      <c r="DL864" t="str">
        <f t="shared" si="1841"/>
        <v/>
      </c>
      <c r="DM864" t="str">
        <f t="shared" si="1842"/>
        <v/>
      </c>
      <c r="DN864" t="str">
        <f t="shared" si="1843"/>
        <v/>
      </c>
      <c r="DO864" t="str">
        <f t="shared" si="1844"/>
        <v/>
      </c>
      <c r="DP864" t="str">
        <f t="shared" si="1845"/>
        <v/>
      </c>
      <c r="DQ864" t="str">
        <f t="shared" si="1846"/>
        <v/>
      </c>
      <c r="DR864" t="str">
        <f t="shared" si="1847"/>
        <v/>
      </c>
      <c r="DS864" t="str">
        <f t="shared" si="1848"/>
        <v/>
      </c>
      <c r="DT864" t="str">
        <f t="shared" si="1849"/>
        <v/>
      </c>
      <c r="DU864">
        <f t="shared" si="1850"/>
        <v>0</v>
      </c>
      <c r="DV864">
        <f t="shared" si="1851"/>
        <v>0</v>
      </c>
      <c r="DW864">
        <f t="shared" si="1852"/>
        <v>0</v>
      </c>
      <c r="DX864" t="str">
        <f t="shared" si="1853"/>
        <v/>
      </c>
      <c r="DY864" t="str">
        <f t="shared" si="1854"/>
        <v/>
      </c>
      <c r="DZ864" t="str">
        <f t="shared" si="1855"/>
        <v/>
      </c>
      <c r="EA864" s="5">
        <f t="shared" si="1856"/>
        <v>0</v>
      </c>
      <c r="EB864" s="3">
        <f t="shared" si="1857"/>
        <v>0</v>
      </c>
    </row>
    <row r="865" spans="2:132" x14ac:dyDescent="0.2">
      <c r="B865" s="25">
        <v>860</v>
      </c>
      <c r="C865" s="26">
        <f>Zisk!D879</f>
        <v>0</v>
      </c>
      <c r="D865">
        <f>Zisk!E879</f>
        <v>0</v>
      </c>
      <c r="E865" s="66" t="str">
        <f t="shared" si="1744"/>
        <v/>
      </c>
      <c r="F865" t="str">
        <f t="shared" si="1745"/>
        <v/>
      </c>
      <c r="G865" s="66" t="str">
        <f t="shared" si="1746"/>
        <v/>
      </c>
      <c r="H865" s="25"/>
      <c r="I865" s="25"/>
      <c r="J865">
        <f>VstupniParametry_SKRYT!$D$5</f>
        <v>0.02</v>
      </c>
      <c r="K865">
        <f>VstupniParametry_SKRYT!$D$6</f>
        <v>0.06</v>
      </c>
      <c r="L865">
        <f>VstupniParametry_SKRYT!$D$7</f>
        <v>0.06</v>
      </c>
      <c r="M865">
        <f>VstupniParametry_SKRYT!$D$8</f>
        <v>0.06</v>
      </c>
      <c r="N865">
        <f>VstupniParametry_SKRYT!$D$9</f>
        <v>1.7999999999999999E-2</v>
      </c>
      <c r="O865" s="27">
        <f>VstupniParametry_SKRYT!$D$10</f>
        <v>0.01</v>
      </c>
      <c r="P865" s="27">
        <f>VstupniParametry_SKRYT!$D$11</f>
        <v>0.01</v>
      </c>
      <c r="Q865" s="27">
        <f>VstupniParametry_SKRYT!$D$12</f>
        <v>0.01</v>
      </c>
      <c r="R865" s="27">
        <f>VstupniParametry_SKRYT!$D$13</f>
        <v>0.01</v>
      </c>
      <c r="S865" s="27">
        <f>VstupniParametry_SKRYT!$D$14</f>
        <v>0.01</v>
      </c>
      <c r="T865">
        <f t="shared" si="1747"/>
        <v>0</v>
      </c>
      <c r="U865">
        <f t="shared" si="1748"/>
        <v>0</v>
      </c>
      <c r="V865">
        <f t="shared" si="1749"/>
        <v>0</v>
      </c>
      <c r="W865">
        <f t="shared" si="1750"/>
        <v>0</v>
      </c>
      <c r="X865">
        <f t="shared" si="1751"/>
        <v>0</v>
      </c>
      <c r="Y865">
        <f t="shared" si="1752"/>
        <v>0</v>
      </c>
      <c r="Z865">
        <f t="shared" si="1753"/>
        <v>0</v>
      </c>
      <c r="AA865">
        <f t="shared" si="1754"/>
        <v>0</v>
      </c>
      <c r="AB865">
        <f t="shared" si="1755"/>
        <v>0</v>
      </c>
      <c r="AC865">
        <f t="shared" si="1756"/>
        <v>0</v>
      </c>
      <c r="AD865">
        <f t="shared" si="1757"/>
        <v>0</v>
      </c>
      <c r="AE865">
        <f t="shared" si="1758"/>
        <v>0</v>
      </c>
      <c r="AF865">
        <f t="shared" si="1759"/>
        <v>0</v>
      </c>
      <c r="AG865">
        <f t="shared" si="1760"/>
        <v>0</v>
      </c>
      <c r="AH865">
        <f t="shared" si="1761"/>
        <v>0</v>
      </c>
      <c r="AI865">
        <f t="shared" si="1762"/>
        <v>0</v>
      </c>
      <c r="AJ865">
        <f t="shared" si="1763"/>
        <v>0</v>
      </c>
      <c r="AK865">
        <f t="shared" si="1764"/>
        <v>0</v>
      </c>
      <c r="AL865">
        <f t="shared" si="1765"/>
        <v>0</v>
      </c>
      <c r="AM865">
        <f t="shared" si="1766"/>
        <v>0</v>
      </c>
      <c r="AN865">
        <f t="shared" si="1767"/>
        <v>0</v>
      </c>
      <c r="AO865">
        <f t="shared" si="1768"/>
        <v>0</v>
      </c>
      <c r="AP865">
        <f t="shared" si="1769"/>
        <v>0</v>
      </c>
      <c r="AQ865">
        <f t="shared" si="1770"/>
        <v>0</v>
      </c>
      <c r="AR865">
        <f t="shared" si="1771"/>
        <v>0</v>
      </c>
      <c r="AS865">
        <f t="shared" si="1772"/>
        <v>0</v>
      </c>
      <c r="AT865">
        <f t="shared" si="1742"/>
        <v>0</v>
      </c>
      <c r="AU865">
        <f t="shared" si="1773"/>
        <v>0</v>
      </c>
      <c r="AV865">
        <f t="shared" si="1774"/>
        <v>0</v>
      </c>
      <c r="AW865">
        <f t="shared" si="1743"/>
        <v>0</v>
      </c>
      <c r="AX865">
        <f t="shared" si="1775"/>
        <v>0</v>
      </c>
      <c r="AY865">
        <f t="shared" si="1776"/>
        <v>0</v>
      </c>
      <c r="AZ865">
        <f t="shared" si="1777"/>
        <v>0</v>
      </c>
      <c r="BA865">
        <f t="shared" si="1778"/>
        <v>0</v>
      </c>
      <c r="BB865">
        <f t="shared" si="1779"/>
        <v>0</v>
      </c>
      <c r="BC865">
        <f t="shared" si="1780"/>
        <v>0</v>
      </c>
      <c r="BD865">
        <f t="shared" si="1781"/>
        <v>0</v>
      </c>
      <c r="BE865">
        <f t="shared" si="1782"/>
        <v>0</v>
      </c>
      <c r="BF865">
        <f t="shared" si="1783"/>
        <v>0</v>
      </c>
      <c r="BG865">
        <f t="shared" si="1784"/>
        <v>0</v>
      </c>
      <c r="BH865">
        <f t="shared" si="1785"/>
        <v>0</v>
      </c>
      <c r="BI865">
        <f t="shared" si="1786"/>
        <v>0</v>
      </c>
      <c r="BJ865">
        <f t="shared" si="1787"/>
        <v>0</v>
      </c>
      <c r="BK865">
        <f t="shared" si="1788"/>
        <v>0</v>
      </c>
      <c r="BL865">
        <f t="shared" si="1789"/>
        <v>0</v>
      </c>
      <c r="BM865">
        <f t="shared" si="1790"/>
        <v>0</v>
      </c>
      <c r="BN865">
        <f t="shared" si="1791"/>
        <v>0</v>
      </c>
      <c r="BO865">
        <f t="shared" si="1792"/>
        <v>0</v>
      </c>
      <c r="BP865">
        <f t="shared" si="1793"/>
        <v>0</v>
      </c>
      <c r="BQ865">
        <f t="shared" si="1794"/>
        <v>0</v>
      </c>
      <c r="BR865">
        <f t="shared" si="1795"/>
        <v>0</v>
      </c>
      <c r="BS865">
        <f t="shared" si="1796"/>
        <v>0</v>
      </c>
      <c r="BT865">
        <f t="shared" si="1797"/>
        <v>0</v>
      </c>
      <c r="BU865">
        <f t="shared" si="1798"/>
        <v>0</v>
      </c>
      <c r="BV865">
        <f t="shared" si="1799"/>
        <v>0</v>
      </c>
      <c r="BW865">
        <f t="shared" si="1800"/>
        <v>0</v>
      </c>
      <c r="BX865">
        <f t="shared" si="1801"/>
        <v>0</v>
      </c>
      <c r="BY865">
        <f t="shared" si="1802"/>
        <v>0</v>
      </c>
      <c r="BZ865">
        <f t="shared" si="1803"/>
        <v>0</v>
      </c>
      <c r="CA865">
        <f t="shared" si="1804"/>
        <v>0</v>
      </c>
      <c r="CB865">
        <f t="shared" si="1805"/>
        <v>0</v>
      </c>
      <c r="CC865">
        <f t="shared" si="1806"/>
        <v>0</v>
      </c>
      <c r="CD865">
        <f t="shared" si="1807"/>
        <v>0</v>
      </c>
      <c r="CE865">
        <f t="shared" si="1808"/>
        <v>0</v>
      </c>
      <c r="CF865">
        <f t="shared" si="1809"/>
        <v>0</v>
      </c>
      <c r="CG865">
        <f t="shared" si="1810"/>
        <v>0</v>
      </c>
      <c r="CH865">
        <f t="shared" si="1811"/>
        <v>0</v>
      </c>
      <c r="CI865">
        <f t="shared" si="1812"/>
        <v>0</v>
      </c>
      <c r="CJ865">
        <f t="shared" si="1813"/>
        <v>0</v>
      </c>
      <c r="CK865">
        <f t="shared" si="1814"/>
        <v>0</v>
      </c>
      <c r="CL865" t="str">
        <f t="shared" si="1815"/>
        <v/>
      </c>
      <c r="CM865" t="str">
        <f t="shared" si="1816"/>
        <v/>
      </c>
      <c r="CN865" t="str">
        <f t="shared" si="1817"/>
        <v/>
      </c>
      <c r="CO865" t="str">
        <f t="shared" si="1818"/>
        <v/>
      </c>
      <c r="CP865" t="str">
        <f t="shared" si="1819"/>
        <v/>
      </c>
      <c r="CQ865" t="str">
        <f t="shared" si="1820"/>
        <v/>
      </c>
      <c r="CR865" t="str">
        <f t="shared" si="1821"/>
        <v/>
      </c>
      <c r="CS865" t="str">
        <f t="shared" si="1822"/>
        <v/>
      </c>
      <c r="CT865" t="str">
        <f t="shared" si="1823"/>
        <v/>
      </c>
      <c r="CU865" t="str">
        <f t="shared" si="1824"/>
        <v/>
      </c>
      <c r="CV865" t="str">
        <f t="shared" si="1825"/>
        <v/>
      </c>
      <c r="CW865" t="str">
        <f t="shared" si="1826"/>
        <v/>
      </c>
      <c r="CX865" t="str">
        <f t="shared" si="1827"/>
        <v/>
      </c>
      <c r="CY865" t="str">
        <f t="shared" si="1828"/>
        <v/>
      </c>
      <c r="CZ865" t="str">
        <f t="shared" si="1829"/>
        <v/>
      </c>
      <c r="DA865" t="str">
        <f t="shared" si="1830"/>
        <v/>
      </c>
      <c r="DB865" t="str">
        <f t="shared" si="1831"/>
        <v/>
      </c>
      <c r="DC865" t="str">
        <f t="shared" si="1832"/>
        <v/>
      </c>
      <c r="DD865" t="str">
        <f t="shared" si="1833"/>
        <v/>
      </c>
      <c r="DE865" t="str">
        <f t="shared" si="1834"/>
        <v/>
      </c>
      <c r="DF865" t="str">
        <f t="shared" si="1835"/>
        <v/>
      </c>
      <c r="DG865" t="str">
        <f t="shared" si="1836"/>
        <v/>
      </c>
      <c r="DH865" t="str">
        <f t="shared" si="1837"/>
        <v/>
      </c>
      <c r="DI865" t="str">
        <f t="shared" si="1838"/>
        <v/>
      </c>
      <c r="DJ865" t="str">
        <f t="shared" si="1839"/>
        <v/>
      </c>
      <c r="DK865" t="str">
        <f t="shared" si="1840"/>
        <v/>
      </c>
      <c r="DL865" t="str">
        <f t="shared" si="1841"/>
        <v/>
      </c>
      <c r="DM865" t="str">
        <f t="shared" si="1842"/>
        <v/>
      </c>
      <c r="DN865" t="str">
        <f t="shared" si="1843"/>
        <v/>
      </c>
      <c r="DO865" t="str">
        <f t="shared" si="1844"/>
        <v/>
      </c>
      <c r="DP865" t="str">
        <f t="shared" si="1845"/>
        <v/>
      </c>
      <c r="DQ865" t="str">
        <f t="shared" si="1846"/>
        <v/>
      </c>
      <c r="DR865" t="str">
        <f t="shared" si="1847"/>
        <v/>
      </c>
      <c r="DS865" t="str">
        <f t="shared" si="1848"/>
        <v/>
      </c>
      <c r="DT865" t="str">
        <f t="shared" si="1849"/>
        <v/>
      </c>
      <c r="DU865">
        <f t="shared" si="1850"/>
        <v>0</v>
      </c>
      <c r="DV865">
        <f t="shared" si="1851"/>
        <v>0</v>
      </c>
      <c r="DW865">
        <f t="shared" si="1852"/>
        <v>0</v>
      </c>
      <c r="DX865" t="str">
        <f t="shared" si="1853"/>
        <v/>
      </c>
      <c r="DY865" t="str">
        <f t="shared" si="1854"/>
        <v/>
      </c>
      <c r="DZ865" t="str">
        <f t="shared" si="1855"/>
        <v/>
      </c>
      <c r="EA865" s="5">
        <f t="shared" si="1856"/>
        <v>0</v>
      </c>
      <c r="EB865" s="3">
        <f t="shared" si="1857"/>
        <v>0</v>
      </c>
    </row>
    <row r="866" spans="2:132" x14ac:dyDescent="0.2">
      <c r="B866">
        <v>861</v>
      </c>
      <c r="C866" s="3">
        <f>Zisk!D880</f>
        <v>0</v>
      </c>
      <c r="D866">
        <f>Zisk!E880</f>
        <v>0</v>
      </c>
      <c r="E866" s="66" t="str">
        <f t="shared" si="1744"/>
        <v/>
      </c>
      <c r="F866" t="str">
        <f t="shared" si="1745"/>
        <v/>
      </c>
      <c r="G866" s="66" t="str">
        <f t="shared" si="1746"/>
        <v/>
      </c>
      <c r="J866">
        <f>VstupniParametry_SKRYT!$D$5</f>
        <v>0.02</v>
      </c>
      <c r="K866">
        <f>VstupniParametry_SKRYT!$D$6</f>
        <v>0.06</v>
      </c>
      <c r="L866">
        <f>VstupniParametry_SKRYT!$D$7</f>
        <v>0.06</v>
      </c>
      <c r="M866">
        <f>VstupniParametry_SKRYT!$D$8</f>
        <v>0.06</v>
      </c>
      <c r="N866">
        <f>VstupniParametry_SKRYT!$D$9</f>
        <v>1.7999999999999999E-2</v>
      </c>
      <c r="O866" s="27">
        <f>VstupniParametry_SKRYT!$D$10</f>
        <v>0.01</v>
      </c>
      <c r="P866" s="27">
        <f>VstupniParametry_SKRYT!$D$11</f>
        <v>0.01</v>
      </c>
      <c r="Q866" s="27">
        <f>VstupniParametry_SKRYT!$D$12</f>
        <v>0.01</v>
      </c>
      <c r="R866" s="27">
        <f>VstupniParametry_SKRYT!$D$13</f>
        <v>0.01</v>
      </c>
      <c r="S866" s="27">
        <f>VstupniParametry_SKRYT!$D$14</f>
        <v>0.01</v>
      </c>
      <c r="T866">
        <f t="shared" si="1747"/>
        <v>0</v>
      </c>
      <c r="U866">
        <f t="shared" si="1748"/>
        <v>0</v>
      </c>
      <c r="V866">
        <f t="shared" si="1749"/>
        <v>0</v>
      </c>
      <c r="W866">
        <f t="shared" si="1750"/>
        <v>0</v>
      </c>
      <c r="X866">
        <f t="shared" si="1751"/>
        <v>0</v>
      </c>
      <c r="Y866">
        <f t="shared" si="1752"/>
        <v>0</v>
      </c>
      <c r="Z866">
        <f t="shared" si="1753"/>
        <v>0</v>
      </c>
      <c r="AA866">
        <f t="shared" si="1754"/>
        <v>0</v>
      </c>
      <c r="AB866">
        <f t="shared" si="1755"/>
        <v>0</v>
      </c>
      <c r="AC866">
        <f t="shared" si="1756"/>
        <v>0</v>
      </c>
      <c r="AD866">
        <f t="shared" si="1757"/>
        <v>0</v>
      </c>
      <c r="AE866">
        <f t="shared" si="1758"/>
        <v>0</v>
      </c>
      <c r="AF866">
        <f t="shared" si="1759"/>
        <v>0</v>
      </c>
      <c r="AG866">
        <f t="shared" si="1760"/>
        <v>0</v>
      </c>
      <c r="AH866">
        <f t="shared" si="1761"/>
        <v>0</v>
      </c>
      <c r="AI866">
        <f t="shared" si="1762"/>
        <v>0</v>
      </c>
      <c r="AJ866">
        <f t="shared" si="1763"/>
        <v>0</v>
      </c>
      <c r="AK866">
        <f t="shared" si="1764"/>
        <v>0</v>
      </c>
      <c r="AL866">
        <f t="shared" si="1765"/>
        <v>0</v>
      </c>
      <c r="AM866">
        <f t="shared" si="1766"/>
        <v>0</v>
      </c>
      <c r="AN866">
        <f t="shared" si="1767"/>
        <v>0</v>
      </c>
      <c r="AO866">
        <f t="shared" si="1768"/>
        <v>0</v>
      </c>
      <c r="AP866">
        <f t="shared" si="1769"/>
        <v>0</v>
      </c>
      <c r="AQ866">
        <f t="shared" si="1770"/>
        <v>0</v>
      </c>
      <c r="AR866">
        <f t="shared" si="1771"/>
        <v>0</v>
      </c>
      <c r="AS866">
        <f t="shared" si="1772"/>
        <v>0</v>
      </c>
      <c r="AT866">
        <f t="shared" si="1742"/>
        <v>0</v>
      </c>
      <c r="AU866">
        <f t="shared" si="1773"/>
        <v>0</v>
      </c>
      <c r="AV866">
        <f t="shared" si="1774"/>
        <v>0</v>
      </c>
      <c r="AW866">
        <f t="shared" si="1743"/>
        <v>0</v>
      </c>
      <c r="AX866">
        <f t="shared" si="1775"/>
        <v>0</v>
      </c>
      <c r="AY866">
        <f t="shared" si="1776"/>
        <v>0</v>
      </c>
      <c r="AZ866">
        <f t="shared" si="1777"/>
        <v>0</v>
      </c>
      <c r="BA866">
        <f t="shared" si="1778"/>
        <v>0</v>
      </c>
      <c r="BB866">
        <f t="shared" si="1779"/>
        <v>0</v>
      </c>
      <c r="BC866">
        <f t="shared" si="1780"/>
        <v>0</v>
      </c>
      <c r="BD866">
        <f t="shared" si="1781"/>
        <v>0</v>
      </c>
      <c r="BE866">
        <f t="shared" si="1782"/>
        <v>0</v>
      </c>
      <c r="BF866">
        <f t="shared" si="1783"/>
        <v>0</v>
      </c>
      <c r="BG866">
        <f t="shared" si="1784"/>
        <v>0</v>
      </c>
      <c r="BH866">
        <f t="shared" si="1785"/>
        <v>0</v>
      </c>
      <c r="BI866">
        <f t="shared" si="1786"/>
        <v>0</v>
      </c>
      <c r="BJ866">
        <f t="shared" si="1787"/>
        <v>0</v>
      </c>
      <c r="BK866">
        <f t="shared" si="1788"/>
        <v>0</v>
      </c>
      <c r="BL866">
        <f t="shared" si="1789"/>
        <v>0</v>
      </c>
      <c r="BM866">
        <f t="shared" si="1790"/>
        <v>0</v>
      </c>
      <c r="BN866">
        <f t="shared" si="1791"/>
        <v>0</v>
      </c>
      <c r="BO866">
        <f t="shared" si="1792"/>
        <v>0</v>
      </c>
      <c r="BP866">
        <f t="shared" si="1793"/>
        <v>0</v>
      </c>
      <c r="BQ866">
        <f t="shared" si="1794"/>
        <v>0</v>
      </c>
      <c r="BR866">
        <f t="shared" si="1795"/>
        <v>0</v>
      </c>
      <c r="BS866">
        <f t="shared" si="1796"/>
        <v>0</v>
      </c>
      <c r="BT866">
        <f t="shared" si="1797"/>
        <v>0</v>
      </c>
      <c r="BU866">
        <f t="shared" si="1798"/>
        <v>0</v>
      </c>
      <c r="BV866">
        <f t="shared" si="1799"/>
        <v>0</v>
      </c>
      <c r="BW866">
        <f t="shared" si="1800"/>
        <v>0</v>
      </c>
      <c r="BX866">
        <f t="shared" si="1801"/>
        <v>0</v>
      </c>
      <c r="BY866">
        <f t="shared" si="1802"/>
        <v>0</v>
      </c>
      <c r="BZ866">
        <f t="shared" si="1803"/>
        <v>0</v>
      </c>
      <c r="CA866">
        <f t="shared" si="1804"/>
        <v>0</v>
      </c>
      <c r="CB866">
        <f t="shared" si="1805"/>
        <v>0</v>
      </c>
      <c r="CC866">
        <f t="shared" si="1806"/>
        <v>0</v>
      </c>
      <c r="CD866">
        <f t="shared" si="1807"/>
        <v>0</v>
      </c>
      <c r="CE866">
        <f t="shared" si="1808"/>
        <v>0</v>
      </c>
      <c r="CF866">
        <f t="shared" si="1809"/>
        <v>0</v>
      </c>
      <c r="CG866">
        <f t="shared" si="1810"/>
        <v>0</v>
      </c>
      <c r="CH866">
        <f t="shared" si="1811"/>
        <v>0</v>
      </c>
      <c r="CI866">
        <f t="shared" si="1812"/>
        <v>0</v>
      </c>
      <c r="CJ866">
        <f t="shared" si="1813"/>
        <v>0</v>
      </c>
      <c r="CK866">
        <f t="shared" si="1814"/>
        <v>0</v>
      </c>
      <c r="CL866" t="str">
        <f t="shared" si="1815"/>
        <v/>
      </c>
      <c r="CM866" t="str">
        <f t="shared" si="1816"/>
        <v/>
      </c>
      <c r="CN866" t="str">
        <f t="shared" si="1817"/>
        <v/>
      </c>
      <c r="CO866" t="str">
        <f t="shared" si="1818"/>
        <v/>
      </c>
      <c r="CP866" t="str">
        <f t="shared" si="1819"/>
        <v/>
      </c>
      <c r="CQ866" t="str">
        <f t="shared" si="1820"/>
        <v/>
      </c>
      <c r="CR866" t="str">
        <f t="shared" si="1821"/>
        <v/>
      </c>
      <c r="CS866" t="str">
        <f t="shared" si="1822"/>
        <v/>
      </c>
      <c r="CT866" t="str">
        <f t="shared" si="1823"/>
        <v/>
      </c>
      <c r="CU866" t="str">
        <f t="shared" si="1824"/>
        <v/>
      </c>
      <c r="CV866" t="str">
        <f t="shared" si="1825"/>
        <v/>
      </c>
      <c r="CW866" t="str">
        <f t="shared" si="1826"/>
        <v/>
      </c>
      <c r="CX866" t="str">
        <f t="shared" si="1827"/>
        <v/>
      </c>
      <c r="CY866" t="str">
        <f t="shared" si="1828"/>
        <v/>
      </c>
      <c r="CZ866" t="str">
        <f t="shared" si="1829"/>
        <v/>
      </c>
      <c r="DA866" t="str">
        <f t="shared" si="1830"/>
        <v/>
      </c>
      <c r="DB866" t="str">
        <f t="shared" si="1831"/>
        <v/>
      </c>
      <c r="DC866" t="str">
        <f t="shared" si="1832"/>
        <v/>
      </c>
      <c r="DD866" t="str">
        <f t="shared" si="1833"/>
        <v/>
      </c>
      <c r="DE866" t="str">
        <f t="shared" si="1834"/>
        <v/>
      </c>
      <c r="DF866" t="str">
        <f t="shared" si="1835"/>
        <v/>
      </c>
      <c r="DG866" t="str">
        <f t="shared" si="1836"/>
        <v/>
      </c>
      <c r="DH866" t="str">
        <f t="shared" si="1837"/>
        <v/>
      </c>
      <c r="DI866" t="str">
        <f t="shared" si="1838"/>
        <v/>
      </c>
      <c r="DJ866" t="str">
        <f t="shared" si="1839"/>
        <v/>
      </c>
      <c r="DK866" t="str">
        <f t="shared" si="1840"/>
        <v/>
      </c>
      <c r="DL866" t="str">
        <f t="shared" si="1841"/>
        <v/>
      </c>
      <c r="DM866" t="str">
        <f t="shared" si="1842"/>
        <v/>
      </c>
      <c r="DN866" t="str">
        <f t="shared" si="1843"/>
        <v/>
      </c>
      <c r="DO866" t="str">
        <f t="shared" si="1844"/>
        <v/>
      </c>
      <c r="DP866" t="str">
        <f t="shared" si="1845"/>
        <v/>
      </c>
      <c r="DQ866" t="str">
        <f t="shared" si="1846"/>
        <v/>
      </c>
      <c r="DR866" t="str">
        <f t="shared" si="1847"/>
        <v/>
      </c>
      <c r="DS866" t="str">
        <f t="shared" si="1848"/>
        <v/>
      </c>
      <c r="DT866" t="str">
        <f t="shared" si="1849"/>
        <v/>
      </c>
      <c r="DU866">
        <f t="shared" si="1850"/>
        <v>0</v>
      </c>
      <c r="DV866">
        <f t="shared" si="1851"/>
        <v>0</v>
      </c>
      <c r="DW866">
        <f t="shared" si="1852"/>
        <v>0</v>
      </c>
      <c r="DX866" t="str">
        <f t="shared" si="1853"/>
        <v/>
      </c>
      <c r="DY866" t="str">
        <f t="shared" si="1854"/>
        <v/>
      </c>
      <c r="DZ866" t="str">
        <f t="shared" si="1855"/>
        <v/>
      </c>
      <c r="EA866" s="5">
        <f t="shared" si="1856"/>
        <v>0</v>
      </c>
      <c r="EB866" s="3">
        <f t="shared" si="1857"/>
        <v>0</v>
      </c>
    </row>
    <row r="867" spans="2:132" x14ac:dyDescent="0.2">
      <c r="B867" s="25">
        <v>862</v>
      </c>
      <c r="C867" s="26">
        <f>Zisk!D881</f>
        <v>0</v>
      </c>
      <c r="D867">
        <f>Zisk!E881</f>
        <v>0</v>
      </c>
      <c r="E867" s="66" t="str">
        <f t="shared" si="1744"/>
        <v/>
      </c>
      <c r="F867" t="str">
        <f t="shared" si="1745"/>
        <v/>
      </c>
      <c r="G867" s="66" t="str">
        <f t="shared" si="1746"/>
        <v/>
      </c>
      <c r="H867" s="25"/>
      <c r="I867" s="25"/>
      <c r="J867">
        <f>VstupniParametry_SKRYT!$D$5</f>
        <v>0.02</v>
      </c>
      <c r="K867">
        <f>VstupniParametry_SKRYT!$D$6</f>
        <v>0.06</v>
      </c>
      <c r="L867">
        <f>VstupniParametry_SKRYT!$D$7</f>
        <v>0.06</v>
      </c>
      <c r="M867">
        <f>VstupniParametry_SKRYT!$D$8</f>
        <v>0.06</v>
      </c>
      <c r="N867">
        <f>VstupniParametry_SKRYT!$D$9</f>
        <v>1.7999999999999999E-2</v>
      </c>
      <c r="O867" s="27">
        <f>VstupniParametry_SKRYT!$D$10</f>
        <v>0.01</v>
      </c>
      <c r="P867" s="27">
        <f>VstupniParametry_SKRYT!$D$11</f>
        <v>0.01</v>
      </c>
      <c r="Q867" s="27">
        <f>VstupniParametry_SKRYT!$D$12</f>
        <v>0.01</v>
      </c>
      <c r="R867" s="27">
        <f>VstupniParametry_SKRYT!$D$13</f>
        <v>0.01</v>
      </c>
      <c r="S867" s="27">
        <f>VstupniParametry_SKRYT!$D$14</f>
        <v>0.01</v>
      </c>
      <c r="T867">
        <f t="shared" si="1747"/>
        <v>0</v>
      </c>
      <c r="U867">
        <f t="shared" si="1748"/>
        <v>0</v>
      </c>
      <c r="V867">
        <f t="shared" si="1749"/>
        <v>0</v>
      </c>
      <c r="W867">
        <f t="shared" si="1750"/>
        <v>0</v>
      </c>
      <c r="X867">
        <f t="shared" si="1751"/>
        <v>0</v>
      </c>
      <c r="Y867">
        <f t="shared" si="1752"/>
        <v>0</v>
      </c>
      <c r="Z867">
        <f t="shared" si="1753"/>
        <v>0</v>
      </c>
      <c r="AA867">
        <f t="shared" si="1754"/>
        <v>0</v>
      </c>
      <c r="AB867">
        <f t="shared" si="1755"/>
        <v>0</v>
      </c>
      <c r="AC867">
        <f t="shared" si="1756"/>
        <v>0</v>
      </c>
      <c r="AD867">
        <f t="shared" si="1757"/>
        <v>0</v>
      </c>
      <c r="AE867">
        <f t="shared" si="1758"/>
        <v>0</v>
      </c>
      <c r="AF867">
        <f t="shared" si="1759"/>
        <v>0</v>
      </c>
      <c r="AG867">
        <f t="shared" si="1760"/>
        <v>0</v>
      </c>
      <c r="AH867">
        <f t="shared" si="1761"/>
        <v>0</v>
      </c>
      <c r="AI867">
        <f t="shared" si="1762"/>
        <v>0</v>
      </c>
      <c r="AJ867">
        <f t="shared" si="1763"/>
        <v>0</v>
      </c>
      <c r="AK867">
        <f t="shared" si="1764"/>
        <v>0</v>
      </c>
      <c r="AL867">
        <f t="shared" si="1765"/>
        <v>0</v>
      </c>
      <c r="AM867">
        <f t="shared" si="1766"/>
        <v>0</v>
      </c>
      <c r="AN867">
        <f t="shared" si="1767"/>
        <v>0</v>
      </c>
      <c r="AO867">
        <f t="shared" si="1768"/>
        <v>0</v>
      </c>
      <c r="AP867">
        <f t="shared" si="1769"/>
        <v>0</v>
      </c>
      <c r="AQ867">
        <f t="shared" si="1770"/>
        <v>0</v>
      </c>
      <c r="AR867">
        <f t="shared" si="1771"/>
        <v>0</v>
      </c>
      <c r="AS867">
        <f t="shared" si="1772"/>
        <v>0</v>
      </c>
      <c r="AT867">
        <f t="shared" si="1742"/>
        <v>0</v>
      </c>
      <c r="AU867">
        <f t="shared" si="1773"/>
        <v>0</v>
      </c>
      <c r="AV867">
        <f t="shared" si="1774"/>
        <v>0</v>
      </c>
      <c r="AW867">
        <f t="shared" si="1743"/>
        <v>0</v>
      </c>
      <c r="AX867">
        <f t="shared" si="1775"/>
        <v>0</v>
      </c>
      <c r="AY867">
        <f t="shared" si="1776"/>
        <v>0</v>
      </c>
      <c r="AZ867">
        <f t="shared" si="1777"/>
        <v>0</v>
      </c>
      <c r="BA867">
        <f t="shared" si="1778"/>
        <v>0</v>
      </c>
      <c r="BB867">
        <f t="shared" si="1779"/>
        <v>0</v>
      </c>
      <c r="BC867">
        <f t="shared" si="1780"/>
        <v>0</v>
      </c>
      <c r="BD867">
        <f t="shared" si="1781"/>
        <v>0</v>
      </c>
      <c r="BE867">
        <f t="shared" si="1782"/>
        <v>0</v>
      </c>
      <c r="BF867">
        <f t="shared" si="1783"/>
        <v>0</v>
      </c>
      <c r="BG867">
        <f t="shared" si="1784"/>
        <v>0</v>
      </c>
      <c r="BH867">
        <f t="shared" si="1785"/>
        <v>0</v>
      </c>
      <c r="BI867">
        <f t="shared" si="1786"/>
        <v>0</v>
      </c>
      <c r="BJ867">
        <f t="shared" si="1787"/>
        <v>0</v>
      </c>
      <c r="BK867">
        <f t="shared" si="1788"/>
        <v>0</v>
      </c>
      <c r="BL867">
        <f t="shared" si="1789"/>
        <v>0</v>
      </c>
      <c r="BM867">
        <f t="shared" si="1790"/>
        <v>0</v>
      </c>
      <c r="BN867">
        <f t="shared" si="1791"/>
        <v>0</v>
      </c>
      <c r="BO867">
        <f t="shared" si="1792"/>
        <v>0</v>
      </c>
      <c r="BP867">
        <f t="shared" si="1793"/>
        <v>0</v>
      </c>
      <c r="BQ867">
        <f t="shared" si="1794"/>
        <v>0</v>
      </c>
      <c r="BR867">
        <f t="shared" si="1795"/>
        <v>0</v>
      </c>
      <c r="BS867">
        <f t="shared" si="1796"/>
        <v>0</v>
      </c>
      <c r="BT867">
        <f t="shared" si="1797"/>
        <v>0</v>
      </c>
      <c r="BU867">
        <f t="shared" si="1798"/>
        <v>0</v>
      </c>
      <c r="BV867">
        <f t="shared" si="1799"/>
        <v>0</v>
      </c>
      <c r="BW867">
        <f t="shared" si="1800"/>
        <v>0</v>
      </c>
      <c r="BX867">
        <f t="shared" si="1801"/>
        <v>0</v>
      </c>
      <c r="BY867">
        <f t="shared" si="1802"/>
        <v>0</v>
      </c>
      <c r="BZ867">
        <f t="shared" si="1803"/>
        <v>0</v>
      </c>
      <c r="CA867">
        <f t="shared" si="1804"/>
        <v>0</v>
      </c>
      <c r="CB867">
        <f t="shared" si="1805"/>
        <v>0</v>
      </c>
      <c r="CC867">
        <f t="shared" si="1806"/>
        <v>0</v>
      </c>
      <c r="CD867">
        <f t="shared" si="1807"/>
        <v>0</v>
      </c>
      <c r="CE867">
        <f t="shared" si="1808"/>
        <v>0</v>
      </c>
      <c r="CF867">
        <f t="shared" si="1809"/>
        <v>0</v>
      </c>
      <c r="CG867">
        <f t="shared" si="1810"/>
        <v>0</v>
      </c>
      <c r="CH867">
        <f t="shared" si="1811"/>
        <v>0</v>
      </c>
      <c r="CI867">
        <f t="shared" si="1812"/>
        <v>0</v>
      </c>
      <c r="CJ867">
        <f t="shared" si="1813"/>
        <v>0</v>
      </c>
      <c r="CK867">
        <f t="shared" si="1814"/>
        <v>0</v>
      </c>
      <c r="CL867" t="str">
        <f t="shared" si="1815"/>
        <v/>
      </c>
      <c r="CM867" t="str">
        <f t="shared" si="1816"/>
        <v/>
      </c>
      <c r="CN867" t="str">
        <f t="shared" si="1817"/>
        <v/>
      </c>
      <c r="CO867" t="str">
        <f t="shared" si="1818"/>
        <v/>
      </c>
      <c r="CP867" t="str">
        <f t="shared" si="1819"/>
        <v/>
      </c>
      <c r="CQ867" t="str">
        <f t="shared" si="1820"/>
        <v/>
      </c>
      <c r="CR867" t="str">
        <f t="shared" si="1821"/>
        <v/>
      </c>
      <c r="CS867" t="str">
        <f t="shared" si="1822"/>
        <v/>
      </c>
      <c r="CT867" t="str">
        <f t="shared" si="1823"/>
        <v/>
      </c>
      <c r="CU867" t="str">
        <f t="shared" si="1824"/>
        <v/>
      </c>
      <c r="CV867" t="str">
        <f t="shared" si="1825"/>
        <v/>
      </c>
      <c r="CW867" t="str">
        <f t="shared" si="1826"/>
        <v/>
      </c>
      <c r="CX867" t="str">
        <f t="shared" si="1827"/>
        <v/>
      </c>
      <c r="CY867" t="str">
        <f t="shared" si="1828"/>
        <v/>
      </c>
      <c r="CZ867" t="str">
        <f t="shared" si="1829"/>
        <v/>
      </c>
      <c r="DA867" t="str">
        <f t="shared" si="1830"/>
        <v/>
      </c>
      <c r="DB867" t="str">
        <f t="shared" si="1831"/>
        <v/>
      </c>
      <c r="DC867" t="str">
        <f t="shared" si="1832"/>
        <v/>
      </c>
      <c r="DD867" t="str">
        <f t="shared" si="1833"/>
        <v/>
      </c>
      <c r="DE867" t="str">
        <f t="shared" si="1834"/>
        <v/>
      </c>
      <c r="DF867" t="str">
        <f t="shared" si="1835"/>
        <v/>
      </c>
      <c r="DG867" t="str">
        <f t="shared" si="1836"/>
        <v/>
      </c>
      <c r="DH867" t="str">
        <f t="shared" si="1837"/>
        <v/>
      </c>
      <c r="DI867" t="str">
        <f t="shared" si="1838"/>
        <v/>
      </c>
      <c r="DJ867" t="str">
        <f t="shared" si="1839"/>
        <v/>
      </c>
      <c r="DK867" t="str">
        <f t="shared" si="1840"/>
        <v/>
      </c>
      <c r="DL867" t="str">
        <f t="shared" si="1841"/>
        <v/>
      </c>
      <c r="DM867" t="str">
        <f t="shared" si="1842"/>
        <v/>
      </c>
      <c r="DN867" t="str">
        <f t="shared" si="1843"/>
        <v/>
      </c>
      <c r="DO867" t="str">
        <f t="shared" si="1844"/>
        <v/>
      </c>
      <c r="DP867" t="str">
        <f t="shared" si="1845"/>
        <v/>
      </c>
      <c r="DQ867" t="str">
        <f t="shared" si="1846"/>
        <v/>
      </c>
      <c r="DR867" t="str">
        <f t="shared" si="1847"/>
        <v/>
      </c>
      <c r="DS867" t="str">
        <f t="shared" si="1848"/>
        <v/>
      </c>
      <c r="DT867" t="str">
        <f t="shared" si="1849"/>
        <v/>
      </c>
      <c r="DU867">
        <f t="shared" si="1850"/>
        <v>0</v>
      </c>
      <c r="DV867">
        <f t="shared" si="1851"/>
        <v>0</v>
      </c>
      <c r="DW867">
        <f t="shared" si="1852"/>
        <v>0</v>
      </c>
      <c r="DX867" t="str">
        <f t="shared" si="1853"/>
        <v/>
      </c>
      <c r="DY867" t="str">
        <f t="shared" si="1854"/>
        <v/>
      </c>
      <c r="DZ867" t="str">
        <f t="shared" si="1855"/>
        <v/>
      </c>
      <c r="EA867" s="5">
        <f t="shared" si="1856"/>
        <v>0</v>
      </c>
      <c r="EB867" s="3">
        <f t="shared" si="1857"/>
        <v>0</v>
      </c>
    </row>
    <row r="868" spans="2:132" x14ac:dyDescent="0.2">
      <c r="B868">
        <v>863</v>
      </c>
      <c r="C868" s="3">
        <f>Zisk!D882</f>
        <v>0</v>
      </c>
      <c r="D868">
        <f>Zisk!E882</f>
        <v>0</v>
      </c>
      <c r="E868" s="66" t="str">
        <f t="shared" si="1744"/>
        <v/>
      </c>
      <c r="F868" t="str">
        <f t="shared" si="1745"/>
        <v/>
      </c>
      <c r="G868" s="66" t="str">
        <f t="shared" si="1746"/>
        <v/>
      </c>
      <c r="J868">
        <f>VstupniParametry_SKRYT!$D$5</f>
        <v>0.02</v>
      </c>
      <c r="K868">
        <f>VstupniParametry_SKRYT!$D$6</f>
        <v>0.06</v>
      </c>
      <c r="L868">
        <f>VstupniParametry_SKRYT!$D$7</f>
        <v>0.06</v>
      </c>
      <c r="M868">
        <f>VstupniParametry_SKRYT!$D$8</f>
        <v>0.06</v>
      </c>
      <c r="N868">
        <f>VstupniParametry_SKRYT!$D$9</f>
        <v>1.7999999999999999E-2</v>
      </c>
      <c r="O868" s="27">
        <f>VstupniParametry_SKRYT!$D$10</f>
        <v>0.01</v>
      </c>
      <c r="P868" s="27">
        <f>VstupniParametry_SKRYT!$D$11</f>
        <v>0.01</v>
      </c>
      <c r="Q868" s="27">
        <f>VstupniParametry_SKRYT!$D$12</f>
        <v>0.01</v>
      </c>
      <c r="R868" s="27">
        <f>VstupniParametry_SKRYT!$D$13</f>
        <v>0.01</v>
      </c>
      <c r="S868" s="27">
        <f>VstupniParametry_SKRYT!$D$14</f>
        <v>0.01</v>
      </c>
      <c r="T868">
        <f t="shared" si="1747"/>
        <v>0</v>
      </c>
      <c r="U868">
        <f t="shared" si="1748"/>
        <v>0</v>
      </c>
      <c r="V868">
        <f t="shared" si="1749"/>
        <v>0</v>
      </c>
      <c r="W868">
        <f t="shared" si="1750"/>
        <v>0</v>
      </c>
      <c r="X868">
        <f t="shared" si="1751"/>
        <v>0</v>
      </c>
      <c r="Y868">
        <f t="shared" si="1752"/>
        <v>0</v>
      </c>
      <c r="Z868">
        <f t="shared" si="1753"/>
        <v>0</v>
      </c>
      <c r="AA868">
        <f t="shared" si="1754"/>
        <v>0</v>
      </c>
      <c r="AB868">
        <f t="shared" si="1755"/>
        <v>0</v>
      </c>
      <c r="AC868">
        <f t="shared" si="1756"/>
        <v>0</v>
      </c>
      <c r="AD868">
        <f t="shared" si="1757"/>
        <v>0</v>
      </c>
      <c r="AE868">
        <f t="shared" si="1758"/>
        <v>0</v>
      </c>
      <c r="AF868">
        <f t="shared" si="1759"/>
        <v>0</v>
      </c>
      <c r="AG868">
        <f t="shared" si="1760"/>
        <v>0</v>
      </c>
      <c r="AH868">
        <f t="shared" si="1761"/>
        <v>0</v>
      </c>
      <c r="AI868">
        <f t="shared" si="1762"/>
        <v>0</v>
      </c>
      <c r="AJ868">
        <f t="shared" si="1763"/>
        <v>0</v>
      </c>
      <c r="AK868">
        <f t="shared" si="1764"/>
        <v>0</v>
      </c>
      <c r="AL868">
        <f t="shared" si="1765"/>
        <v>0</v>
      </c>
      <c r="AM868">
        <f t="shared" si="1766"/>
        <v>0</v>
      </c>
      <c r="AN868">
        <f t="shared" si="1767"/>
        <v>0</v>
      </c>
      <c r="AO868">
        <f t="shared" si="1768"/>
        <v>0</v>
      </c>
      <c r="AP868">
        <f t="shared" si="1769"/>
        <v>0</v>
      </c>
      <c r="AQ868">
        <f t="shared" si="1770"/>
        <v>0</v>
      </c>
      <c r="AR868">
        <f t="shared" si="1771"/>
        <v>0</v>
      </c>
      <c r="AS868">
        <f t="shared" si="1772"/>
        <v>0</v>
      </c>
      <c r="AT868">
        <f t="shared" si="1742"/>
        <v>0</v>
      </c>
      <c r="AU868">
        <f t="shared" si="1773"/>
        <v>0</v>
      </c>
      <c r="AV868">
        <f t="shared" si="1774"/>
        <v>0</v>
      </c>
      <c r="AW868">
        <f t="shared" si="1743"/>
        <v>0</v>
      </c>
      <c r="AX868">
        <f t="shared" si="1775"/>
        <v>0</v>
      </c>
      <c r="AY868">
        <f t="shared" si="1776"/>
        <v>0</v>
      </c>
      <c r="AZ868">
        <f t="shared" si="1777"/>
        <v>0</v>
      </c>
      <c r="BA868">
        <f t="shared" si="1778"/>
        <v>0</v>
      </c>
      <c r="BB868">
        <f t="shared" si="1779"/>
        <v>0</v>
      </c>
      <c r="BC868">
        <f t="shared" si="1780"/>
        <v>0</v>
      </c>
      <c r="BD868">
        <f t="shared" si="1781"/>
        <v>0</v>
      </c>
      <c r="BE868">
        <f t="shared" si="1782"/>
        <v>0</v>
      </c>
      <c r="BF868">
        <f t="shared" si="1783"/>
        <v>0</v>
      </c>
      <c r="BG868">
        <f t="shared" si="1784"/>
        <v>0</v>
      </c>
      <c r="BH868">
        <f t="shared" si="1785"/>
        <v>0</v>
      </c>
      <c r="BI868">
        <f t="shared" si="1786"/>
        <v>0</v>
      </c>
      <c r="BJ868">
        <f t="shared" si="1787"/>
        <v>0</v>
      </c>
      <c r="BK868">
        <f t="shared" si="1788"/>
        <v>0</v>
      </c>
      <c r="BL868">
        <f t="shared" si="1789"/>
        <v>0</v>
      </c>
      <c r="BM868">
        <f t="shared" si="1790"/>
        <v>0</v>
      </c>
      <c r="BN868">
        <f t="shared" si="1791"/>
        <v>0</v>
      </c>
      <c r="BO868">
        <f t="shared" si="1792"/>
        <v>0</v>
      </c>
      <c r="BP868">
        <f t="shared" si="1793"/>
        <v>0</v>
      </c>
      <c r="BQ868">
        <f t="shared" si="1794"/>
        <v>0</v>
      </c>
      <c r="BR868">
        <f t="shared" si="1795"/>
        <v>0</v>
      </c>
      <c r="BS868">
        <f t="shared" si="1796"/>
        <v>0</v>
      </c>
      <c r="BT868">
        <f t="shared" si="1797"/>
        <v>0</v>
      </c>
      <c r="BU868">
        <f t="shared" si="1798"/>
        <v>0</v>
      </c>
      <c r="BV868">
        <f t="shared" si="1799"/>
        <v>0</v>
      </c>
      <c r="BW868">
        <f t="shared" si="1800"/>
        <v>0</v>
      </c>
      <c r="BX868">
        <f t="shared" si="1801"/>
        <v>0</v>
      </c>
      <c r="BY868">
        <f t="shared" si="1802"/>
        <v>0</v>
      </c>
      <c r="BZ868">
        <f t="shared" si="1803"/>
        <v>0</v>
      </c>
      <c r="CA868">
        <f t="shared" si="1804"/>
        <v>0</v>
      </c>
      <c r="CB868">
        <f t="shared" si="1805"/>
        <v>0</v>
      </c>
      <c r="CC868">
        <f t="shared" si="1806"/>
        <v>0</v>
      </c>
      <c r="CD868">
        <f t="shared" si="1807"/>
        <v>0</v>
      </c>
      <c r="CE868">
        <f t="shared" si="1808"/>
        <v>0</v>
      </c>
      <c r="CF868">
        <f t="shared" si="1809"/>
        <v>0</v>
      </c>
      <c r="CG868">
        <f t="shared" si="1810"/>
        <v>0</v>
      </c>
      <c r="CH868">
        <f t="shared" si="1811"/>
        <v>0</v>
      </c>
      <c r="CI868">
        <f t="shared" si="1812"/>
        <v>0</v>
      </c>
      <c r="CJ868">
        <f t="shared" si="1813"/>
        <v>0</v>
      </c>
      <c r="CK868">
        <f t="shared" si="1814"/>
        <v>0</v>
      </c>
      <c r="CL868" t="str">
        <f t="shared" si="1815"/>
        <v/>
      </c>
      <c r="CM868" t="str">
        <f t="shared" si="1816"/>
        <v/>
      </c>
      <c r="CN868" t="str">
        <f t="shared" si="1817"/>
        <v/>
      </c>
      <c r="CO868" t="str">
        <f t="shared" si="1818"/>
        <v/>
      </c>
      <c r="CP868" t="str">
        <f t="shared" si="1819"/>
        <v/>
      </c>
      <c r="CQ868" t="str">
        <f t="shared" si="1820"/>
        <v/>
      </c>
      <c r="CR868" t="str">
        <f t="shared" si="1821"/>
        <v/>
      </c>
      <c r="CS868" t="str">
        <f t="shared" si="1822"/>
        <v/>
      </c>
      <c r="CT868" t="str">
        <f t="shared" si="1823"/>
        <v/>
      </c>
      <c r="CU868" t="str">
        <f t="shared" si="1824"/>
        <v/>
      </c>
      <c r="CV868" t="str">
        <f t="shared" si="1825"/>
        <v/>
      </c>
      <c r="CW868" t="str">
        <f t="shared" si="1826"/>
        <v/>
      </c>
      <c r="CX868" t="str">
        <f t="shared" si="1827"/>
        <v/>
      </c>
      <c r="CY868" t="str">
        <f t="shared" si="1828"/>
        <v/>
      </c>
      <c r="CZ868" t="str">
        <f t="shared" si="1829"/>
        <v/>
      </c>
      <c r="DA868" t="str">
        <f t="shared" si="1830"/>
        <v/>
      </c>
      <c r="DB868" t="str">
        <f t="shared" si="1831"/>
        <v/>
      </c>
      <c r="DC868" t="str">
        <f t="shared" si="1832"/>
        <v/>
      </c>
      <c r="DD868" t="str">
        <f t="shared" si="1833"/>
        <v/>
      </c>
      <c r="DE868" t="str">
        <f t="shared" si="1834"/>
        <v/>
      </c>
      <c r="DF868" t="str">
        <f t="shared" si="1835"/>
        <v/>
      </c>
      <c r="DG868" t="str">
        <f t="shared" si="1836"/>
        <v/>
      </c>
      <c r="DH868" t="str">
        <f t="shared" si="1837"/>
        <v/>
      </c>
      <c r="DI868" t="str">
        <f t="shared" si="1838"/>
        <v/>
      </c>
      <c r="DJ868" t="str">
        <f t="shared" si="1839"/>
        <v/>
      </c>
      <c r="DK868" t="str">
        <f t="shared" si="1840"/>
        <v/>
      </c>
      <c r="DL868" t="str">
        <f t="shared" si="1841"/>
        <v/>
      </c>
      <c r="DM868" t="str">
        <f t="shared" si="1842"/>
        <v/>
      </c>
      <c r="DN868" t="str">
        <f t="shared" si="1843"/>
        <v/>
      </c>
      <c r="DO868" t="str">
        <f t="shared" si="1844"/>
        <v/>
      </c>
      <c r="DP868" t="str">
        <f t="shared" si="1845"/>
        <v/>
      </c>
      <c r="DQ868" t="str">
        <f t="shared" si="1846"/>
        <v/>
      </c>
      <c r="DR868" t="str">
        <f t="shared" si="1847"/>
        <v/>
      </c>
      <c r="DS868" t="str">
        <f t="shared" si="1848"/>
        <v/>
      </c>
      <c r="DT868" t="str">
        <f t="shared" si="1849"/>
        <v/>
      </c>
      <c r="DU868">
        <f t="shared" si="1850"/>
        <v>0</v>
      </c>
      <c r="DV868">
        <f t="shared" si="1851"/>
        <v>0</v>
      </c>
      <c r="DW868">
        <f t="shared" si="1852"/>
        <v>0</v>
      </c>
      <c r="DX868" t="str">
        <f t="shared" si="1853"/>
        <v/>
      </c>
      <c r="DY868" t="str">
        <f t="shared" si="1854"/>
        <v/>
      </c>
      <c r="DZ868" t="str">
        <f t="shared" si="1855"/>
        <v/>
      </c>
      <c r="EA868" s="5">
        <f t="shared" si="1856"/>
        <v>0</v>
      </c>
      <c r="EB868" s="3">
        <f t="shared" si="1857"/>
        <v>0</v>
      </c>
    </row>
    <row r="869" spans="2:132" x14ac:dyDescent="0.2">
      <c r="B869" s="25">
        <v>864</v>
      </c>
      <c r="C869" s="26">
        <f>Zisk!D883</f>
        <v>0</v>
      </c>
      <c r="D869">
        <f>Zisk!E883</f>
        <v>0</v>
      </c>
      <c r="E869" s="66" t="str">
        <f t="shared" si="1744"/>
        <v/>
      </c>
      <c r="F869" t="str">
        <f t="shared" si="1745"/>
        <v/>
      </c>
      <c r="G869" s="66" t="str">
        <f t="shared" si="1746"/>
        <v/>
      </c>
      <c r="H869" s="25"/>
      <c r="I869" s="25"/>
      <c r="J869">
        <f>VstupniParametry_SKRYT!$D$5</f>
        <v>0.02</v>
      </c>
      <c r="K869">
        <f>VstupniParametry_SKRYT!$D$6</f>
        <v>0.06</v>
      </c>
      <c r="L869">
        <f>VstupniParametry_SKRYT!$D$7</f>
        <v>0.06</v>
      </c>
      <c r="M869">
        <f>VstupniParametry_SKRYT!$D$8</f>
        <v>0.06</v>
      </c>
      <c r="N869">
        <f>VstupniParametry_SKRYT!$D$9</f>
        <v>1.7999999999999999E-2</v>
      </c>
      <c r="O869" s="27">
        <f>VstupniParametry_SKRYT!$D$10</f>
        <v>0.01</v>
      </c>
      <c r="P869" s="27">
        <f>VstupniParametry_SKRYT!$D$11</f>
        <v>0.01</v>
      </c>
      <c r="Q869" s="27">
        <f>VstupniParametry_SKRYT!$D$12</f>
        <v>0.01</v>
      </c>
      <c r="R869" s="27">
        <f>VstupniParametry_SKRYT!$D$13</f>
        <v>0.01</v>
      </c>
      <c r="S869" s="27">
        <f>VstupniParametry_SKRYT!$D$14</f>
        <v>0.01</v>
      </c>
      <c r="T869">
        <f t="shared" si="1747"/>
        <v>0</v>
      </c>
      <c r="U869">
        <f t="shared" si="1748"/>
        <v>0</v>
      </c>
      <c r="V869">
        <f t="shared" si="1749"/>
        <v>0</v>
      </c>
      <c r="W869">
        <f t="shared" si="1750"/>
        <v>0</v>
      </c>
      <c r="X869">
        <f t="shared" si="1751"/>
        <v>0</v>
      </c>
      <c r="Y869">
        <f t="shared" si="1752"/>
        <v>0</v>
      </c>
      <c r="Z869">
        <f t="shared" si="1753"/>
        <v>0</v>
      </c>
      <c r="AA869">
        <f t="shared" si="1754"/>
        <v>0</v>
      </c>
      <c r="AB869">
        <f t="shared" si="1755"/>
        <v>0</v>
      </c>
      <c r="AC869">
        <f t="shared" si="1756"/>
        <v>0</v>
      </c>
      <c r="AD869">
        <f t="shared" si="1757"/>
        <v>0</v>
      </c>
      <c r="AE869">
        <f t="shared" si="1758"/>
        <v>0</v>
      </c>
      <c r="AF869">
        <f t="shared" si="1759"/>
        <v>0</v>
      </c>
      <c r="AG869">
        <f t="shared" si="1760"/>
        <v>0</v>
      </c>
      <c r="AH869">
        <f t="shared" si="1761"/>
        <v>0</v>
      </c>
      <c r="AI869">
        <f t="shared" si="1762"/>
        <v>0</v>
      </c>
      <c r="AJ869">
        <f t="shared" si="1763"/>
        <v>0</v>
      </c>
      <c r="AK869">
        <f t="shared" si="1764"/>
        <v>0</v>
      </c>
      <c r="AL869">
        <f t="shared" si="1765"/>
        <v>0</v>
      </c>
      <c r="AM869">
        <f t="shared" si="1766"/>
        <v>0</v>
      </c>
      <c r="AN869">
        <f t="shared" si="1767"/>
        <v>0</v>
      </c>
      <c r="AO869">
        <f t="shared" si="1768"/>
        <v>0</v>
      </c>
      <c r="AP869">
        <f t="shared" si="1769"/>
        <v>0</v>
      </c>
      <c r="AQ869">
        <f t="shared" si="1770"/>
        <v>0</v>
      </c>
      <c r="AR869">
        <f t="shared" si="1771"/>
        <v>0</v>
      </c>
      <c r="AS869">
        <f t="shared" si="1772"/>
        <v>0</v>
      </c>
      <c r="AT869">
        <f t="shared" si="1742"/>
        <v>0</v>
      </c>
      <c r="AU869">
        <f t="shared" si="1773"/>
        <v>0</v>
      </c>
      <c r="AV869">
        <f t="shared" si="1774"/>
        <v>0</v>
      </c>
      <c r="AW869">
        <f t="shared" si="1743"/>
        <v>0</v>
      </c>
      <c r="AX869">
        <f t="shared" si="1775"/>
        <v>0</v>
      </c>
      <c r="AY869">
        <f t="shared" si="1776"/>
        <v>0</v>
      </c>
      <c r="AZ869">
        <f t="shared" si="1777"/>
        <v>0</v>
      </c>
      <c r="BA869">
        <f t="shared" si="1778"/>
        <v>0</v>
      </c>
      <c r="BB869">
        <f t="shared" si="1779"/>
        <v>0</v>
      </c>
      <c r="BC869">
        <f t="shared" si="1780"/>
        <v>0</v>
      </c>
      <c r="BD869">
        <f t="shared" si="1781"/>
        <v>0</v>
      </c>
      <c r="BE869">
        <f t="shared" si="1782"/>
        <v>0</v>
      </c>
      <c r="BF869">
        <f t="shared" si="1783"/>
        <v>0</v>
      </c>
      <c r="BG869">
        <f t="shared" si="1784"/>
        <v>0</v>
      </c>
      <c r="BH869">
        <f t="shared" si="1785"/>
        <v>0</v>
      </c>
      <c r="BI869">
        <f t="shared" si="1786"/>
        <v>0</v>
      </c>
      <c r="BJ869">
        <f t="shared" si="1787"/>
        <v>0</v>
      </c>
      <c r="BK869">
        <f t="shared" si="1788"/>
        <v>0</v>
      </c>
      <c r="BL869">
        <f t="shared" si="1789"/>
        <v>0</v>
      </c>
      <c r="BM869">
        <f t="shared" si="1790"/>
        <v>0</v>
      </c>
      <c r="BN869">
        <f t="shared" si="1791"/>
        <v>0</v>
      </c>
      <c r="BO869">
        <f t="shared" si="1792"/>
        <v>0</v>
      </c>
      <c r="BP869">
        <f t="shared" si="1793"/>
        <v>0</v>
      </c>
      <c r="BQ869">
        <f t="shared" si="1794"/>
        <v>0</v>
      </c>
      <c r="BR869">
        <f t="shared" si="1795"/>
        <v>0</v>
      </c>
      <c r="BS869">
        <f t="shared" si="1796"/>
        <v>0</v>
      </c>
      <c r="BT869">
        <f t="shared" si="1797"/>
        <v>0</v>
      </c>
      <c r="BU869">
        <f t="shared" si="1798"/>
        <v>0</v>
      </c>
      <c r="BV869">
        <f t="shared" si="1799"/>
        <v>0</v>
      </c>
      <c r="BW869">
        <f t="shared" si="1800"/>
        <v>0</v>
      </c>
      <c r="BX869">
        <f t="shared" si="1801"/>
        <v>0</v>
      </c>
      <c r="BY869">
        <f t="shared" si="1802"/>
        <v>0</v>
      </c>
      <c r="BZ869">
        <f t="shared" si="1803"/>
        <v>0</v>
      </c>
      <c r="CA869">
        <f t="shared" si="1804"/>
        <v>0</v>
      </c>
      <c r="CB869">
        <f t="shared" si="1805"/>
        <v>0</v>
      </c>
      <c r="CC869">
        <f t="shared" si="1806"/>
        <v>0</v>
      </c>
      <c r="CD869">
        <f t="shared" si="1807"/>
        <v>0</v>
      </c>
      <c r="CE869">
        <f t="shared" si="1808"/>
        <v>0</v>
      </c>
      <c r="CF869">
        <f t="shared" si="1809"/>
        <v>0</v>
      </c>
      <c r="CG869">
        <f t="shared" si="1810"/>
        <v>0</v>
      </c>
      <c r="CH869">
        <f t="shared" si="1811"/>
        <v>0</v>
      </c>
      <c r="CI869">
        <f t="shared" si="1812"/>
        <v>0</v>
      </c>
      <c r="CJ869">
        <f t="shared" si="1813"/>
        <v>0</v>
      </c>
      <c r="CK869">
        <f t="shared" si="1814"/>
        <v>0</v>
      </c>
      <c r="CL869" t="str">
        <f t="shared" si="1815"/>
        <v/>
      </c>
      <c r="CM869" t="str">
        <f t="shared" si="1816"/>
        <v/>
      </c>
      <c r="CN869" t="str">
        <f t="shared" si="1817"/>
        <v/>
      </c>
      <c r="CO869" t="str">
        <f t="shared" si="1818"/>
        <v/>
      </c>
      <c r="CP869" t="str">
        <f t="shared" si="1819"/>
        <v/>
      </c>
      <c r="CQ869" t="str">
        <f t="shared" si="1820"/>
        <v/>
      </c>
      <c r="CR869" t="str">
        <f t="shared" si="1821"/>
        <v/>
      </c>
      <c r="CS869" t="str">
        <f t="shared" si="1822"/>
        <v/>
      </c>
      <c r="CT869" t="str">
        <f t="shared" si="1823"/>
        <v/>
      </c>
      <c r="CU869" t="str">
        <f t="shared" si="1824"/>
        <v/>
      </c>
      <c r="CV869" t="str">
        <f t="shared" si="1825"/>
        <v/>
      </c>
      <c r="CW869" t="str">
        <f t="shared" si="1826"/>
        <v/>
      </c>
      <c r="CX869" t="str">
        <f t="shared" si="1827"/>
        <v/>
      </c>
      <c r="CY869" t="str">
        <f t="shared" si="1828"/>
        <v/>
      </c>
      <c r="CZ869" t="str">
        <f t="shared" si="1829"/>
        <v/>
      </c>
      <c r="DA869" t="str">
        <f t="shared" si="1830"/>
        <v/>
      </c>
      <c r="DB869" t="str">
        <f t="shared" si="1831"/>
        <v/>
      </c>
      <c r="DC869" t="str">
        <f t="shared" si="1832"/>
        <v/>
      </c>
      <c r="DD869" t="str">
        <f t="shared" si="1833"/>
        <v/>
      </c>
      <c r="DE869" t="str">
        <f t="shared" si="1834"/>
        <v/>
      </c>
      <c r="DF869" t="str">
        <f t="shared" si="1835"/>
        <v/>
      </c>
      <c r="DG869" t="str">
        <f t="shared" si="1836"/>
        <v/>
      </c>
      <c r="DH869" t="str">
        <f t="shared" si="1837"/>
        <v/>
      </c>
      <c r="DI869" t="str">
        <f t="shared" si="1838"/>
        <v/>
      </c>
      <c r="DJ869" t="str">
        <f t="shared" si="1839"/>
        <v/>
      </c>
      <c r="DK869" t="str">
        <f t="shared" si="1840"/>
        <v/>
      </c>
      <c r="DL869" t="str">
        <f t="shared" si="1841"/>
        <v/>
      </c>
      <c r="DM869" t="str">
        <f t="shared" si="1842"/>
        <v/>
      </c>
      <c r="DN869" t="str">
        <f t="shared" si="1843"/>
        <v/>
      </c>
      <c r="DO869" t="str">
        <f t="shared" si="1844"/>
        <v/>
      </c>
      <c r="DP869" t="str">
        <f t="shared" si="1845"/>
        <v/>
      </c>
      <c r="DQ869" t="str">
        <f t="shared" si="1846"/>
        <v/>
      </c>
      <c r="DR869" t="str">
        <f t="shared" si="1847"/>
        <v/>
      </c>
      <c r="DS869" t="str">
        <f t="shared" si="1848"/>
        <v/>
      </c>
      <c r="DT869" t="str">
        <f t="shared" si="1849"/>
        <v/>
      </c>
      <c r="DU869">
        <f t="shared" si="1850"/>
        <v>0</v>
      </c>
      <c r="DV869">
        <f t="shared" si="1851"/>
        <v>0</v>
      </c>
      <c r="DW869">
        <f t="shared" si="1852"/>
        <v>0</v>
      </c>
      <c r="DX869" t="str">
        <f t="shared" si="1853"/>
        <v/>
      </c>
      <c r="DY869" t="str">
        <f t="shared" si="1854"/>
        <v/>
      </c>
      <c r="DZ869" t="str">
        <f t="shared" si="1855"/>
        <v/>
      </c>
      <c r="EA869" s="5">
        <f t="shared" si="1856"/>
        <v>0</v>
      </c>
      <c r="EB869" s="3">
        <f t="shared" si="1857"/>
        <v>0</v>
      </c>
    </row>
    <row r="870" spans="2:132" x14ac:dyDescent="0.2">
      <c r="B870">
        <v>865</v>
      </c>
      <c r="C870" s="3">
        <f>Zisk!D884</f>
        <v>0</v>
      </c>
      <c r="D870">
        <f>Zisk!E884</f>
        <v>0</v>
      </c>
      <c r="E870" s="66" t="str">
        <f t="shared" si="1744"/>
        <v/>
      </c>
      <c r="F870" t="str">
        <f t="shared" si="1745"/>
        <v/>
      </c>
      <c r="G870" s="66" t="str">
        <f t="shared" si="1746"/>
        <v/>
      </c>
      <c r="J870">
        <f>VstupniParametry_SKRYT!$D$5</f>
        <v>0.02</v>
      </c>
      <c r="K870">
        <f>VstupniParametry_SKRYT!$D$6</f>
        <v>0.06</v>
      </c>
      <c r="L870">
        <f>VstupniParametry_SKRYT!$D$7</f>
        <v>0.06</v>
      </c>
      <c r="M870">
        <f>VstupniParametry_SKRYT!$D$8</f>
        <v>0.06</v>
      </c>
      <c r="N870">
        <f>VstupniParametry_SKRYT!$D$9</f>
        <v>1.7999999999999999E-2</v>
      </c>
      <c r="O870" s="27">
        <f>VstupniParametry_SKRYT!$D$10</f>
        <v>0.01</v>
      </c>
      <c r="P870" s="27">
        <f>VstupniParametry_SKRYT!$D$11</f>
        <v>0.01</v>
      </c>
      <c r="Q870" s="27">
        <f>VstupniParametry_SKRYT!$D$12</f>
        <v>0.01</v>
      </c>
      <c r="R870" s="27">
        <f>VstupniParametry_SKRYT!$D$13</f>
        <v>0.01</v>
      </c>
      <c r="S870" s="27">
        <f>VstupniParametry_SKRYT!$D$14</f>
        <v>0.01</v>
      </c>
      <c r="T870">
        <f t="shared" si="1747"/>
        <v>0</v>
      </c>
      <c r="U870">
        <f t="shared" si="1748"/>
        <v>0</v>
      </c>
      <c r="V870">
        <f t="shared" si="1749"/>
        <v>0</v>
      </c>
      <c r="W870">
        <f t="shared" si="1750"/>
        <v>0</v>
      </c>
      <c r="X870">
        <f t="shared" si="1751"/>
        <v>0</v>
      </c>
      <c r="Y870">
        <f t="shared" si="1752"/>
        <v>0</v>
      </c>
      <c r="Z870">
        <f t="shared" si="1753"/>
        <v>0</v>
      </c>
      <c r="AA870">
        <f t="shared" si="1754"/>
        <v>0</v>
      </c>
      <c r="AB870">
        <f t="shared" si="1755"/>
        <v>0</v>
      </c>
      <c r="AC870">
        <f t="shared" si="1756"/>
        <v>0</v>
      </c>
      <c r="AD870">
        <f t="shared" si="1757"/>
        <v>0</v>
      </c>
      <c r="AE870">
        <f t="shared" si="1758"/>
        <v>0</v>
      </c>
      <c r="AF870">
        <f t="shared" si="1759"/>
        <v>0</v>
      </c>
      <c r="AG870">
        <f t="shared" si="1760"/>
        <v>0</v>
      </c>
      <c r="AH870">
        <f t="shared" si="1761"/>
        <v>0</v>
      </c>
      <c r="AI870">
        <f t="shared" si="1762"/>
        <v>0</v>
      </c>
      <c r="AJ870">
        <f t="shared" si="1763"/>
        <v>0</v>
      </c>
      <c r="AK870">
        <f t="shared" si="1764"/>
        <v>0</v>
      </c>
      <c r="AL870">
        <f t="shared" si="1765"/>
        <v>0</v>
      </c>
      <c r="AM870">
        <f t="shared" si="1766"/>
        <v>0</v>
      </c>
      <c r="AN870">
        <f t="shared" si="1767"/>
        <v>0</v>
      </c>
      <c r="AO870">
        <f t="shared" si="1768"/>
        <v>0</v>
      </c>
      <c r="AP870">
        <f t="shared" si="1769"/>
        <v>0</v>
      </c>
      <c r="AQ870">
        <f t="shared" si="1770"/>
        <v>0</v>
      </c>
      <c r="AR870">
        <f t="shared" si="1771"/>
        <v>0</v>
      </c>
      <c r="AS870">
        <f t="shared" si="1772"/>
        <v>0</v>
      </c>
      <c r="AT870">
        <f t="shared" si="1742"/>
        <v>0</v>
      </c>
      <c r="AU870">
        <f t="shared" si="1773"/>
        <v>0</v>
      </c>
      <c r="AV870">
        <f t="shared" si="1774"/>
        <v>0</v>
      </c>
      <c r="AW870">
        <f t="shared" si="1743"/>
        <v>0</v>
      </c>
      <c r="AX870">
        <f t="shared" si="1775"/>
        <v>0</v>
      </c>
      <c r="AY870">
        <f t="shared" si="1776"/>
        <v>0</v>
      </c>
      <c r="AZ870">
        <f t="shared" si="1777"/>
        <v>0</v>
      </c>
      <c r="BA870">
        <f t="shared" si="1778"/>
        <v>0</v>
      </c>
      <c r="BB870">
        <f t="shared" si="1779"/>
        <v>0</v>
      </c>
      <c r="BC870">
        <f t="shared" si="1780"/>
        <v>0</v>
      </c>
      <c r="BD870">
        <f t="shared" si="1781"/>
        <v>0</v>
      </c>
      <c r="BE870">
        <f t="shared" si="1782"/>
        <v>0</v>
      </c>
      <c r="BF870">
        <f t="shared" si="1783"/>
        <v>0</v>
      </c>
      <c r="BG870">
        <f t="shared" si="1784"/>
        <v>0</v>
      </c>
      <c r="BH870">
        <f t="shared" si="1785"/>
        <v>0</v>
      </c>
      <c r="BI870">
        <f t="shared" si="1786"/>
        <v>0</v>
      </c>
      <c r="BJ870">
        <f t="shared" si="1787"/>
        <v>0</v>
      </c>
      <c r="BK870">
        <f t="shared" si="1788"/>
        <v>0</v>
      </c>
      <c r="BL870">
        <f t="shared" si="1789"/>
        <v>0</v>
      </c>
      <c r="BM870">
        <f t="shared" si="1790"/>
        <v>0</v>
      </c>
      <c r="BN870">
        <f t="shared" si="1791"/>
        <v>0</v>
      </c>
      <c r="BO870">
        <f t="shared" si="1792"/>
        <v>0</v>
      </c>
      <c r="BP870">
        <f t="shared" si="1793"/>
        <v>0</v>
      </c>
      <c r="BQ870">
        <f t="shared" si="1794"/>
        <v>0</v>
      </c>
      <c r="BR870">
        <f t="shared" si="1795"/>
        <v>0</v>
      </c>
      <c r="BS870">
        <f t="shared" si="1796"/>
        <v>0</v>
      </c>
      <c r="BT870">
        <f t="shared" si="1797"/>
        <v>0</v>
      </c>
      <c r="BU870">
        <f t="shared" si="1798"/>
        <v>0</v>
      </c>
      <c r="BV870">
        <f t="shared" si="1799"/>
        <v>0</v>
      </c>
      <c r="BW870">
        <f t="shared" si="1800"/>
        <v>0</v>
      </c>
      <c r="BX870">
        <f t="shared" si="1801"/>
        <v>0</v>
      </c>
      <c r="BY870">
        <f t="shared" si="1802"/>
        <v>0</v>
      </c>
      <c r="BZ870">
        <f t="shared" si="1803"/>
        <v>0</v>
      </c>
      <c r="CA870">
        <f t="shared" si="1804"/>
        <v>0</v>
      </c>
      <c r="CB870">
        <f t="shared" si="1805"/>
        <v>0</v>
      </c>
      <c r="CC870">
        <f t="shared" si="1806"/>
        <v>0</v>
      </c>
      <c r="CD870">
        <f t="shared" si="1807"/>
        <v>0</v>
      </c>
      <c r="CE870">
        <f t="shared" si="1808"/>
        <v>0</v>
      </c>
      <c r="CF870">
        <f t="shared" si="1809"/>
        <v>0</v>
      </c>
      <c r="CG870">
        <f t="shared" si="1810"/>
        <v>0</v>
      </c>
      <c r="CH870">
        <f t="shared" si="1811"/>
        <v>0</v>
      </c>
      <c r="CI870">
        <f t="shared" si="1812"/>
        <v>0</v>
      </c>
      <c r="CJ870">
        <f t="shared" si="1813"/>
        <v>0</v>
      </c>
      <c r="CK870">
        <f t="shared" si="1814"/>
        <v>0</v>
      </c>
      <c r="CL870" t="str">
        <f t="shared" si="1815"/>
        <v/>
      </c>
      <c r="CM870" t="str">
        <f t="shared" si="1816"/>
        <v/>
      </c>
      <c r="CN870" t="str">
        <f t="shared" si="1817"/>
        <v/>
      </c>
      <c r="CO870" t="str">
        <f t="shared" si="1818"/>
        <v/>
      </c>
      <c r="CP870" t="str">
        <f t="shared" si="1819"/>
        <v/>
      </c>
      <c r="CQ870" t="str">
        <f t="shared" si="1820"/>
        <v/>
      </c>
      <c r="CR870" t="str">
        <f t="shared" si="1821"/>
        <v/>
      </c>
      <c r="CS870" t="str">
        <f t="shared" si="1822"/>
        <v/>
      </c>
      <c r="CT870" t="str">
        <f t="shared" si="1823"/>
        <v/>
      </c>
      <c r="CU870" t="str">
        <f t="shared" si="1824"/>
        <v/>
      </c>
      <c r="CV870" t="str">
        <f t="shared" si="1825"/>
        <v/>
      </c>
      <c r="CW870" t="str">
        <f t="shared" si="1826"/>
        <v/>
      </c>
      <c r="CX870" t="str">
        <f t="shared" si="1827"/>
        <v/>
      </c>
      <c r="CY870" t="str">
        <f t="shared" si="1828"/>
        <v/>
      </c>
      <c r="CZ870" t="str">
        <f t="shared" si="1829"/>
        <v/>
      </c>
      <c r="DA870" t="str">
        <f t="shared" si="1830"/>
        <v/>
      </c>
      <c r="DB870" t="str">
        <f t="shared" si="1831"/>
        <v/>
      </c>
      <c r="DC870" t="str">
        <f t="shared" si="1832"/>
        <v/>
      </c>
      <c r="DD870" t="str">
        <f t="shared" si="1833"/>
        <v/>
      </c>
      <c r="DE870" t="str">
        <f t="shared" si="1834"/>
        <v/>
      </c>
      <c r="DF870" t="str">
        <f t="shared" si="1835"/>
        <v/>
      </c>
      <c r="DG870" t="str">
        <f t="shared" si="1836"/>
        <v/>
      </c>
      <c r="DH870" t="str">
        <f t="shared" si="1837"/>
        <v/>
      </c>
      <c r="DI870" t="str">
        <f t="shared" si="1838"/>
        <v/>
      </c>
      <c r="DJ870" t="str">
        <f t="shared" si="1839"/>
        <v/>
      </c>
      <c r="DK870" t="str">
        <f t="shared" si="1840"/>
        <v/>
      </c>
      <c r="DL870" t="str">
        <f t="shared" si="1841"/>
        <v/>
      </c>
      <c r="DM870" t="str">
        <f t="shared" si="1842"/>
        <v/>
      </c>
      <c r="DN870" t="str">
        <f t="shared" si="1843"/>
        <v/>
      </c>
      <c r="DO870" t="str">
        <f t="shared" si="1844"/>
        <v/>
      </c>
      <c r="DP870" t="str">
        <f t="shared" si="1845"/>
        <v/>
      </c>
      <c r="DQ870" t="str">
        <f t="shared" si="1846"/>
        <v/>
      </c>
      <c r="DR870" t="str">
        <f t="shared" si="1847"/>
        <v/>
      </c>
      <c r="DS870" t="str">
        <f t="shared" si="1848"/>
        <v/>
      </c>
      <c r="DT870" t="str">
        <f t="shared" si="1849"/>
        <v/>
      </c>
      <c r="DU870">
        <f t="shared" si="1850"/>
        <v>0</v>
      </c>
      <c r="DV870">
        <f t="shared" si="1851"/>
        <v>0</v>
      </c>
      <c r="DW870">
        <f t="shared" si="1852"/>
        <v>0</v>
      </c>
      <c r="DX870" t="str">
        <f t="shared" si="1853"/>
        <v/>
      </c>
      <c r="DY870" t="str">
        <f t="shared" si="1854"/>
        <v/>
      </c>
      <c r="DZ870" t="str">
        <f t="shared" si="1855"/>
        <v/>
      </c>
      <c r="EA870" s="5">
        <f t="shared" si="1856"/>
        <v>0</v>
      </c>
      <c r="EB870" s="3">
        <f t="shared" si="1857"/>
        <v>0</v>
      </c>
    </row>
    <row r="871" spans="2:132" x14ac:dyDescent="0.2">
      <c r="B871" s="25">
        <v>866</v>
      </c>
      <c r="C871" s="26">
        <f>Zisk!D885</f>
        <v>0</v>
      </c>
      <c r="D871">
        <f>Zisk!E885</f>
        <v>0</v>
      </c>
      <c r="E871" s="66" t="str">
        <f t="shared" si="1744"/>
        <v/>
      </c>
      <c r="F871" t="str">
        <f t="shared" si="1745"/>
        <v/>
      </c>
      <c r="G871" s="66" t="str">
        <f t="shared" si="1746"/>
        <v/>
      </c>
      <c r="H871" s="25"/>
      <c r="I871" s="25"/>
      <c r="J871">
        <f>VstupniParametry_SKRYT!$D$5</f>
        <v>0.02</v>
      </c>
      <c r="K871">
        <f>VstupniParametry_SKRYT!$D$6</f>
        <v>0.06</v>
      </c>
      <c r="L871">
        <f>VstupniParametry_SKRYT!$D$7</f>
        <v>0.06</v>
      </c>
      <c r="M871">
        <f>VstupniParametry_SKRYT!$D$8</f>
        <v>0.06</v>
      </c>
      <c r="N871">
        <f>VstupniParametry_SKRYT!$D$9</f>
        <v>1.7999999999999999E-2</v>
      </c>
      <c r="O871" s="27">
        <f>VstupniParametry_SKRYT!$D$10</f>
        <v>0.01</v>
      </c>
      <c r="P871" s="27">
        <f>VstupniParametry_SKRYT!$D$11</f>
        <v>0.01</v>
      </c>
      <c r="Q871" s="27">
        <f>VstupniParametry_SKRYT!$D$12</f>
        <v>0.01</v>
      </c>
      <c r="R871" s="27">
        <f>VstupniParametry_SKRYT!$D$13</f>
        <v>0.01</v>
      </c>
      <c r="S871" s="27">
        <f>VstupniParametry_SKRYT!$D$14</f>
        <v>0.01</v>
      </c>
      <c r="T871">
        <f t="shared" si="1747"/>
        <v>0</v>
      </c>
      <c r="U871">
        <f t="shared" si="1748"/>
        <v>0</v>
      </c>
      <c r="V871">
        <f t="shared" si="1749"/>
        <v>0</v>
      </c>
      <c r="W871">
        <f t="shared" si="1750"/>
        <v>0</v>
      </c>
      <c r="X871">
        <f t="shared" si="1751"/>
        <v>0</v>
      </c>
      <c r="Y871">
        <f t="shared" si="1752"/>
        <v>0</v>
      </c>
      <c r="Z871">
        <f t="shared" si="1753"/>
        <v>0</v>
      </c>
      <c r="AA871">
        <f t="shared" si="1754"/>
        <v>0</v>
      </c>
      <c r="AB871">
        <f t="shared" si="1755"/>
        <v>0</v>
      </c>
      <c r="AC871">
        <f t="shared" si="1756"/>
        <v>0</v>
      </c>
      <c r="AD871">
        <f t="shared" si="1757"/>
        <v>0</v>
      </c>
      <c r="AE871">
        <f t="shared" si="1758"/>
        <v>0</v>
      </c>
      <c r="AF871">
        <f t="shared" si="1759"/>
        <v>0</v>
      </c>
      <c r="AG871">
        <f t="shared" si="1760"/>
        <v>0</v>
      </c>
      <c r="AH871">
        <f t="shared" si="1761"/>
        <v>0</v>
      </c>
      <c r="AI871">
        <f t="shared" si="1762"/>
        <v>0</v>
      </c>
      <c r="AJ871">
        <f t="shared" si="1763"/>
        <v>0</v>
      </c>
      <c r="AK871">
        <f t="shared" si="1764"/>
        <v>0</v>
      </c>
      <c r="AL871">
        <f t="shared" si="1765"/>
        <v>0</v>
      </c>
      <c r="AM871">
        <f t="shared" si="1766"/>
        <v>0</v>
      </c>
      <c r="AN871">
        <f t="shared" si="1767"/>
        <v>0</v>
      </c>
      <c r="AO871">
        <f t="shared" si="1768"/>
        <v>0</v>
      </c>
      <c r="AP871">
        <f t="shared" si="1769"/>
        <v>0</v>
      </c>
      <c r="AQ871">
        <f t="shared" si="1770"/>
        <v>0</v>
      </c>
      <c r="AR871">
        <f t="shared" si="1771"/>
        <v>0</v>
      </c>
      <c r="AS871">
        <f t="shared" si="1772"/>
        <v>0</v>
      </c>
      <c r="AT871">
        <f t="shared" si="1742"/>
        <v>0</v>
      </c>
      <c r="AU871">
        <f t="shared" si="1773"/>
        <v>0</v>
      </c>
      <c r="AV871">
        <f t="shared" si="1774"/>
        <v>0</v>
      </c>
      <c r="AW871">
        <f t="shared" si="1743"/>
        <v>0</v>
      </c>
      <c r="AX871">
        <f t="shared" si="1775"/>
        <v>0</v>
      </c>
      <c r="AY871">
        <f t="shared" si="1776"/>
        <v>0</v>
      </c>
      <c r="AZ871">
        <f t="shared" si="1777"/>
        <v>0</v>
      </c>
      <c r="BA871">
        <f t="shared" si="1778"/>
        <v>0</v>
      </c>
      <c r="BB871">
        <f t="shared" si="1779"/>
        <v>0</v>
      </c>
      <c r="BC871">
        <f t="shared" si="1780"/>
        <v>0</v>
      </c>
      <c r="BD871">
        <f t="shared" si="1781"/>
        <v>0</v>
      </c>
      <c r="BE871">
        <f t="shared" si="1782"/>
        <v>0</v>
      </c>
      <c r="BF871">
        <f t="shared" si="1783"/>
        <v>0</v>
      </c>
      <c r="BG871">
        <f t="shared" si="1784"/>
        <v>0</v>
      </c>
      <c r="BH871">
        <f t="shared" si="1785"/>
        <v>0</v>
      </c>
      <c r="BI871">
        <f t="shared" si="1786"/>
        <v>0</v>
      </c>
      <c r="BJ871">
        <f t="shared" si="1787"/>
        <v>0</v>
      </c>
      <c r="BK871">
        <f t="shared" si="1788"/>
        <v>0</v>
      </c>
      <c r="BL871">
        <f t="shared" si="1789"/>
        <v>0</v>
      </c>
      <c r="BM871">
        <f t="shared" si="1790"/>
        <v>0</v>
      </c>
      <c r="BN871">
        <f t="shared" si="1791"/>
        <v>0</v>
      </c>
      <c r="BO871">
        <f t="shared" si="1792"/>
        <v>0</v>
      </c>
      <c r="BP871">
        <f t="shared" si="1793"/>
        <v>0</v>
      </c>
      <c r="BQ871">
        <f t="shared" si="1794"/>
        <v>0</v>
      </c>
      <c r="BR871">
        <f t="shared" si="1795"/>
        <v>0</v>
      </c>
      <c r="BS871">
        <f t="shared" si="1796"/>
        <v>0</v>
      </c>
      <c r="BT871">
        <f t="shared" si="1797"/>
        <v>0</v>
      </c>
      <c r="BU871">
        <f t="shared" si="1798"/>
        <v>0</v>
      </c>
      <c r="BV871">
        <f t="shared" si="1799"/>
        <v>0</v>
      </c>
      <c r="BW871">
        <f t="shared" si="1800"/>
        <v>0</v>
      </c>
      <c r="BX871">
        <f t="shared" si="1801"/>
        <v>0</v>
      </c>
      <c r="BY871">
        <f t="shared" si="1802"/>
        <v>0</v>
      </c>
      <c r="BZ871">
        <f t="shared" si="1803"/>
        <v>0</v>
      </c>
      <c r="CA871">
        <f t="shared" si="1804"/>
        <v>0</v>
      </c>
      <c r="CB871">
        <f t="shared" si="1805"/>
        <v>0</v>
      </c>
      <c r="CC871">
        <f t="shared" si="1806"/>
        <v>0</v>
      </c>
      <c r="CD871">
        <f t="shared" si="1807"/>
        <v>0</v>
      </c>
      <c r="CE871">
        <f t="shared" si="1808"/>
        <v>0</v>
      </c>
      <c r="CF871">
        <f t="shared" si="1809"/>
        <v>0</v>
      </c>
      <c r="CG871">
        <f t="shared" si="1810"/>
        <v>0</v>
      </c>
      <c r="CH871">
        <f t="shared" si="1811"/>
        <v>0</v>
      </c>
      <c r="CI871">
        <f t="shared" si="1812"/>
        <v>0</v>
      </c>
      <c r="CJ871">
        <f t="shared" si="1813"/>
        <v>0</v>
      </c>
      <c r="CK871">
        <f t="shared" si="1814"/>
        <v>0</v>
      </c>
      <c r="CL871" t="str">
        <f t="shared" si="1815"/>
        <v/>
      </c>
      <c r="CM871" t="str">
        <f t="shared" si="1816"/>
        <v/>
      </c>
      <c r="CN871" t="str">
        <f t="shared" si="1817"/>
        <v/>
      </c>
      <c r="CO871" t="str">
        <f t="shared" si="1818"/>
        <v/>
      </c>
      <c r="CP871" t="str">
        <f t="shared" si="1819"/>
        <v/>
      </c>
      <c r="CQ871" t="str">
        <f t="shared" si="1820"/>
        <v/>
      </c>
      <c r="CR871" t="str">
        <f t="shared" si="1821"/>
        <v/>
      </c>
      <c r="CS871" t="str">
        <f t="shared" si="1822"/>
        <v/>
      </c>
      <c r="CT871" t="str">
        <f t="shared" si="1823"/>
        <v/>
      </c>
      <c r="CU871" t="str">
        <f t="shared" si="1824"/>
        <v/>
      </c>
      <c r="CV871" t="str">
        <f t="shared" si="1825"/>
        <v/>
      </c>
      <c r="CW871" t="str">
        <f t="shared" si="1826"/>
        <v/>
      </c>
      <c r="CX871" t="str">
        <f t="shared" si="1827"/>
        <v/>
      </c>
      <c r="CY871" t="str">
        <f t="shared" si="1828"/>
        <v/>
      </c>
      <c r="CZ871" t="str">
        <f t="shared" si="1829"/>
        <v/>
      </c>
      <c r="DA871" t="str">
        <f t="shared" si="1830"/>
        <v/>
      </c>
      <c r="DB871" t="str">
        <f t="shared" si="1831"/>
        <v/>
      </c>
      <c r="DC871" t="str">
        <f t="shared" si="1832"/>
        <v/>
      </c>
      <c r="DD871" t="str">
        <f t="shared" si="1833"/>
        <v/>
      </c>
      <c r="DE871" t="str">
        <f t="shared" si="1834"/>
        <v/>
      </c>
      <c r="DF871" t="str">
        <f t="shared" si="1835"/>
        <v/>
      </c>
      <c r="DG871" t="str">
        <f t="shared" si="1836"/>
        <v/>
      </c>
      <c r="DH871" t="str">
        <f t="shared" si="1837"/>
        <v/>
      </c>
      <c r="DI871" t="str">
        <f t="shared" si="1838"/>
        <v/>
      </c>
      <c r="DJ871" t="str">
        <f t="shared" si="1839"/>
        <v/>
      </c>
      <c r="DK871" t="str">
        <f t="shared" si="1840"/>
        <v/>
      </c>
      <c r="DL871" t="str">
        <f t="shared" si="1841"/>
        <v/>
      </c>
      <c r="DM871" t="str">
        <f t="shared" si="1842"/>
        <v/>
      </c>
      <c r="DN871" t="str">
        <f t="shared" si="1843"/>
        <v/>
      </c>
      <c r="DO871" t="str">
        <f t="shared" si="1844"/>
        <v/>
      </c>
      <c r="DP871" t="str">
        <f t="shared" si="1845"/>
        <v/>
      </c>
      <c r="DQ871" t="str">
        <f t="shared" si="1846"/>
        <v/>
      </c>
      <c r="DR871" t="str">
        <f t="shared" si="1847"/>
        <v/>
      </c>
      <c r="DS871" t="str">
        <f t="shared" si="1848"/>
        <v/>
      </c>
      <c r="DT871" t="str">
        <f t="shared" si="1849"/>
        <v/>
      </c>
      <c r="DU871">
        <f t="shared" si="1850"/>
        <v>0</v>
      </c>
      <c r="DV871">
        <f t="shared" si="1851"/>
        <v>0</v>
      </c>
      <c r="DW871">
        <f t="shared" si="1852"/>
        <v>0</v>
      </c>
      <c r="DX871" t="str">
        <f t="shared" si="1853"/>
        <v/>
      </c>
      <c r="DY871" t="str">
        <f t="shared" si="1854"/>
        <v/>
      </c>
      <c r="DZ871" t="str">
        <f t="shared" si="1855"/>
        <v/>
      </c>
      <c r="EA871" s="5">
        <f t="shared" si="1856"/>
        <v>0</v>
      </c>
      <c r="EB871" s="3">
        <f t="shared" si="1857"/>
        <v>0</v>
      </c>
    </row>
    <row r="872" spans="2:132" x14ac:dyDescent="0.2">
      <c r="B872">
        <v>867</v>
      </c>
      <c r="C872" s="3">
        <f>Zisk!D886</f>
        <v>0</v>
      </c>
      <c r="D872">
        <f>Zisk!E886</f>
        <v>0</v>
      </c>
      <c r="E872" s="66" t="str">
        <f t="shared" si="1744"/>
        <v/>
      </c>
      <c r="F872" t="str">
        <f t="shared" si="1745"/>
        <v/>
      </c>
      <c r="G872" s="66" t="str">
        <f t="shared" si="1746"/>
        <v/>
      </c>
      <c r="J872">
        <f>VstupniParametry_SKRYT!$D$5</f>
        <v>0.02</v>
      </c>
      <c r="K872">
        <f>VstupniParametry_SKRYT!$D$6</f>
        <v>0.06</v>
      </c>
      <c r="L872">
        <f>VstupniParametry_SKRYT!$D$7</f>
        <v>0.06</v>
      </c>
      <c r="M872">
        <f>VstupniParametry_SKRYT!$D$8</f>
        <v>0.06</v>
      </c>
      <c r="N872">
        <f>VstupniParametry_SKRYT!$D$9</f>
        <v>1.7999999999999999E-2</v>
      </c>
      <c r="O872" s="27">
        <f>VstupniParametry_SKRYT!$D$10</f>
        <v>0.01</v>
      </c>
      <c r="P872" s="27">
        <f>VstupniParametry_SKRYT!$D$11</f>
        <v>0.01</v>
      </c>
      <c r="Q872" s="27">
        <f>VstupniParametry_SKRYT!$D$12</f>
        <v>0.01</v>
      </c>
      <c r="R872" s="27">
        <f>VstupniParametry_SKRYT!$D$13</f>
        <v>0.01</v>
      </c>
      <c r="S872" s="27">
        <f>VstupniParametry_SKRYT!$D$14</f>
        <v>0.01</v>
      </c>
      <c r="T872">
        <f t="shared" si="1747"/>
        <v>0</v>
      </c>
      <c r="U872">
        <f t="shared" si="1748"/>
        <v>0</v>
      </c>
      <c r="V872">
        <f t="shared" si="1749"/>
        <v>0</v>
      </c>
      <c r="W872">
        <f t="shared" si="1750"/>
        <v>0</v>
      </c>
      <c r="X872">
        <f t="shared" si="1751"/>
        <v>0</v>
      </c>
      <c r="Y872">
        <f t="shared" si="1752"/>
        <v>0</v>
      </c>
      <c r="Z872">
        <f t="shared" si="1753"/>
        <v>0</v>
      </c>
      <c r="AA872">
        <f t="shared" si="1754"/>
        <v>0</v>
      </c>
      <c r="AB872">
        <f t="shared" si="1755"/>
        <v>0</v>
      </c>
      <c r="AC872">
        <f t="shared" si="1756"/>
        <v>0</v>
      </c>
      <c r="AD872">
        <f t="shared" si="1757"/>
        <v>0</v>
      </c>
      <c r="AE872">
        <f t="shared" si="1758"/>
        <v>0</v>
      </c>
      <c r="AF872">
        <f t="shared" si="1759"/>
        <v>0</v>
      </c>
      <c r="AG872">
        <f t="shared" si="1760"/>
        <v>0</v>
      </c>
      <c r="AH872">
        <f t="shared" si="1761"/>
        <v>0</v>
      </c>
      <c r="AI872">
        <f t="shared" si="1762"/>
        <v>0</v>
      </c>
      <c r="AJ872">
        <f t="shared" si="1763"/>
        <v>0</v>
      </c>
      <c r="AK872">
        <f t="shared" si="1764"/>
        <v>0</v>
      </c>
      <c r="AL872">
        <f t="shared" si="1765"/>
        <v>0</v>
      </c>
      <c r="AM872">
        <f t="shared" si="1766"/>
        <v>0</v>
      </c>
      <c r="AN872">
        <f t="shared" si="1767"/>
        <v>0</v>
      </c>
      <c r="AO872">
        <f t="shared" si="1768"/>
        <v>0</v>
      </c>
      <c r="AP872">
        <f t="shared" si="1769"/>
        <v>0</v>
      </c>
      <c r="AQ872">
        <f t="shared" si="1770"/>
        <v>0</v>
      </c>
      <c r="AR872">
        <f t="shared" si="1771"/>
        <v>0</v>
      </c>
      <c r="AS872">
        <f t="shared" si="1772"/>
        <v>0</v>
      </c>
      <c r="AT872">
        <f t="shared" si="1742"/>
        <v>0</v>
      </c>
      <c r="AU872">
        <f t="shared" si="1773"/>
        <v>0</v>
      </c>
      <c r="AV872">
        <f t="shared" si="1774"/>
        <v>0</v>
      </c>
      <c r="AW872">
        <f t="shared" si="1743"/>
        <v>0</v>
      </c>
      <c r="AX872">
        <f t="shared" si="1775"/>
        <v>0</v>
      </c>
      <c r="AY872">
        <f t="shared" si="1776"/>
        <v>0</v>
      </c>
      <c r="AZ872">
        <f t="shared" si="1777"/>
        <v>0</v>
      </c>
      <c r="BA872">
        <f t="shared" si="1778"/>
        <v>0</v>
      </c>
      <c r="BB872">
        <f t="shared" si="1779"/>
        <v>0</v>
      </c>
      <c r="BC872">
        <f t="shared" si="1780"/>
        <v>0</v>
      </c>
      <c r="BD872">
        <f t="shared" si="1781"/>
        <v>0</v>
      </c>
      <c r="BE872">
        <f t="shared" si="1782"/>
        <v>0</v>
      </c>
      <c r="BF872">
        <f t="shared" si="1783"/>
        <v>0</v>
      </c>
      <c r="BG872">
        <f t="shared" si="1784"/>
        <v>0</v>
      </c>
      <c r="BH872">
        <f t="shared" si="1785"/>
        <v>0</v>
      </c>
      <c r="BI872">
        <f t="shared" si="1786"/>
        <v>0</v>
      </c>
      <c r="BJ872">
        <f t="shared" si="1787"/>
        <v>0</v>
      </c>
      <c r="BK872">
        <f t="shared" si="1788"/>
        <v>0</v>
      </c>
      <c r="BL872">
        <f t="shared" si="1789"/>
        <v>0</v>
      </c>
      <c r="BM872">
        <f t="shared" si="1790"/>
        <v>0</v>
      </c>
      <c r="BN872">
        <f t="shared" si="1791"/>
        <v>0</v>
      </c>
      <c r="BO872">
        <f t="shared" si="1792"/>
        <v>0</v>
      </c>
      <c r="BP872">
        <f t="shared" si="1793"/>
        <v>0</v>
      </c>
      <c r="BQ872">
        <f t="shared" si="1794"/>
        <v>0</v>
      </c>
      <c r="BR872">
        <f t="shared" si="1795"/>
        <v>0</v>
      </c>
      <c r="BS872">
        <f t="shared" si="1796"/>
        <v>0</v>
      </c>
      <c r="BT872">
        <f t="shared" si="1797"/>
        <v>0</v>
      </c>
      <c r="BU872">
        <f t="shared" si="1798"/>
        <v>0</v>
      </c>
      <c r="BV872">
        <f t="shared" si="1799"/>
        <v>0</v>
      </c>
      <c r="BW872">
        <f t="shared" si="1800"/>
        <v>0</v>
      </c>
      <c r="BX872">
        <f t="shared" si="1801"/>
        <v>0</v>
      </c>
      <c r="BY872">
        <f t="shared" si="1802"/>
        <v>0</v>
      </c>
      <c r="BZ872">
        <f t="shared" si="1803"/>
        <v>0</v>
      </c>
      <c r="CA872">
        <f t="shared" si="1804"/>
        <v>0</v>
      </c>
      <c r="CB872">
        <f t="shared" si="1805"/>
        <v>0</v>
      </c>
      <c r="CC872">
        <f t="shared" si="1806"/>
        <v>0</v>
      </c>
      <c r="CD872">
        <f t="shared" si="1807"/>
        <v>0</v>
      </c>
      <c r="CE872">
        <f t="shared" si="1808"/>
        <v>0</v>
      </c>
      <c r="CF872">
        <f t="shared" si="1809"/>
        <v>0</v>
      </c>
      <c r="CG872">
        <f t="shared" si="1810"/>
        <v>0</v>
      </c>
      <c r="CH872">
        <f t="shared" si="1811"/>
        <v>0</v>
      </c>
      <c r="CI872">
        <f t="shared" si="1812"/>
        <v>0</v>
      </c>
      <c r="CJ872">
        <f t="shared" si="1813"/>
        <v>0</v>
      </c>
      <c r="CK872">
        <f t="shared" si="1814"/>
        <v>0</v>
      </c>
      <c r="CL872" t="str">
        <f t="shared" si="1815"/>
        <v/>
      </c>
      <c r="CM872" t="str">
        <f t="shared" si="1816"/>
        <v/>
      </c>
      <c r="CN872" t="str">
        <f t="shared" si="1817"/>
        <v/>
      </c>
      <c r="CO872" t="str">
        <f t="shared" si="1818"/>
        <v/>
      </c>
      <c r="CP872" t="str">
        <f t="shared" si="1819"/>
        <v/>
      </c>
      <c r="CQ872" t="str">
        <f t="shared" si="1820"/>
        <v/>
      </c>
      <c r="CR872" t="str">
        <f t="shared" si="1821"/>
        <v/>
      </c>
      <c r="CS872" t="str">
        <f t="shared" si="1822"/>
        <v/>
      </c>
      <c r="CT872" t="str">
        <f t="shared" si="1823"/>
        <v/>
      </c>
      <c r="CU872" t="str">
        <f t="shared" si="1824"/>
        <v/>
      </c>
      <c r="CV872" t="str">
        <f t="shared" si="1825"/>
        <v/>
      </c>
      <c r="CW872" t="str">
        <f t="shared" si="1826"/>
        <v/>
      </c>
      <c r="CX872" t="str">
        <f t="shared" si="1827"/>
        <v/>
      </c>
      <c r="CY872" t="str">
        <f t="shared" si="1828"/>
        <v/>
      </c>
      <c r="CZ872" t="str">
        <f t="shared" si="1829"/>
        <v/>
      </c>
      <c r="DA872" t="str">
        <f t="shared" si="1830"/>
        <v/>
      </c>
      <c r="DB872" t="str">
        <f t="shared" si="1831"/>
        <v/>
      </c>
      <c r="DC872" t="str">
        <f t="shared" si="1832"/>
        <v/>
      </c>
      <c r="DD872" t="str">
        <f t="shared" si="1833"/>
        <v/>
      </c>
      <c r="DE872" t="str">
        <f t="shared" si="1834"/>
        <v/>
      </c>
      <c r="DF872" t="str">
        <f t="shared" si="1835"/>
        <v/>
      </c>
      <c r="DG872" t="str">
        <f t="shared" si="1836"/>
        <v/>
      </c>
      <c r="DH872" t="str">
        <f t="shared" si="1837"/>
        <v/>
      </c>
      <c r="DI872" t="str">
        <f t="shared" si="1838"/>
        <v/>
      </c>
      <c r="DJ872" t="str">
        <f t="shared" si="1839"/>
        <v/>
      </c>
      <c r="DK872" t="str">
        <f t="shared" si="1840"/>
        <v/>
      </c>
      <c r="DL872" t="str">
        <f t="shared" si="1841"/>
        <v/>
      </c>
      <c r="DM872" t="str">
        <f t="shared" si="1842"/>
        <v/>
      </c>
      <c r="DN872" t="str">
        <f t="shared" si="1843"/>
        <v/>
      </c>
      <c r="DO872" t="str">
        <f t="shared" si="1844"/>
        <v/>
      </c>
      <c r="DP872" t="str">
        <f t="shared" si="1845"/>
        <v/>
      </c>
      <c r="DQ872" t="str">
        <f t="shared" si="1846"/>
        <v/>
      </c>
      <c r="DR872" t="str">
        <f t="shared" si="1847"/>
        <v/>
      </c>
      <c r="DS872" t="str">
        <f t="shared" si="1848"/>
        <v/>
      </c>
      <c r="DT872" t="str">
        <f t="shared" si="1849"/>
        <v/>
      </c>
      <c r="DU872">
        <f t="shared" si="1850"/>
        <v>0</v>
      </c>
      <c r="DV872">
        <f t="shared" si="1851"/>
        <v>0</v>
      </c>
      <c r="DW872">
        <f t="shared" si="1852"/>
        <v>0</v>
      </c>
      <c r="DX872" t="str">
        <f t="shared" si="1853"/>
        <v/>
      </c>
      <c r="DY872" t="str">
        <f t="shared" si="1854"/>
        <v/>
      </c>
      <c r="DZ872" t="str">
        <f t="shared" si="1855"/>
        <v/>
      </c>
      <c r="EA872" s="5">
        <f t="shared" si="1856"/>
        <v>0</v>
      </c>
      <c r="EB872" s="3">
        <f t="shared" si="1857"/>
        <v>0</v>
      </c>
    </row>
    <row r="873" spans="2:132" x14ac:dyDescent="0.2">
      <c r="B873" s="25">
        <v>868</v>
      </c>
      <c r="C873" s="26">
        <f>Zisk!D887</f>
        <v>0</v>
      </c>
      <c r="D873">
        <f>Zisk!E887</f>
        <v>0</v>
      </c>
      <c r="E873" s="66" t="str">
        <f t="shared" si="1744"/>
        <v/>
      </c>
      <c r="F873" t="str">
        <f t="shared" si="1745"/>
        <v/>
      </c>
      <c r="G873" s="66" t="str">
        <f t="shared" si="1746"/>
        <v/>
      </c>
      <c r="H873" s="25"/>
      <c r="I873" s="25"/>
      <c r="J873">
        <f>VstupniParametry_SKRYT!$D$5</f>
        <v>0.02</v>
      </c>
      <c r="K873">
        <f>VstupniParametry_SKRYT!$D$6</f>
        <v>0.06</v>
      </c>
      <c r="L873">
        <f>VstupniParametry_SKRYT!$D$7</f>
        <v>0.06</v>
      </c>
      <c r="M873">
        <f>VstupniParametry_SKRYT!$D$8</f>
        <v>0.06</v>
      </c>
      <c r="N873">
        <f>VstupniParametry_SKRYT!$D$9</f>
        <v>1.7999999999999999E-2</v>
      </c>
      <c r="O873" s="27">
        <f>VstupniParametry_SKRYT!$D$10</f>
        <v>0.01</v>
      </c>
      <c r="P873" s="27">
        <f>VstupniParametry_SKRYT!$D$11</f>
        <v>0.01</v>
      </c>
      <c r="Q873" s="27">
        <f>VstupniParametry_SKRYT!$D$12</f>
        <v>0.01</v>
      </c>
      <c r="R873" s="27">
        <f>VstupniParametry_SKRYT!$D$13</f>
        <v>0.01</v>
      </c>
      <c r="S873" s="27">
        <f>VstupniParametry_SKRYT!$D$14</f>
        <v>0.01</v>
      </c>
      <c r="T873">
        <f t="shared" si="1747"/>
        <v>0</v>
      </c>
      <c r="U873">
        <f t="shared" si="1748"/>
        <v>0</v>
      </c>
      <c r="V873">
        <f t="shared" si="1749"/>
        <v>0</v>
      </c>
      <c r="W873">
        <f t="shared" si="1750"/>
        <v>0</v>
      </c>
      <c r="X873">
        <f t="shared" si="1751"/>
        <v>0</v>
      </c>
      <c r="Y873">
        <f t="shared" si="1752"/>
        <v>0</v>
      </c>
      <c r="Z873">
        <f t="shared" si="1753"/>
        <v>0</v>
      </c>
      <c r="AA873">
        <f t="shared" si="1754"/>
        <v>0</v>
      </c>
      <c r="AB873">
        <f t="shared" si="1755"/>
        <v>0</v>
      </c>
      <c r="AC873">
        <f t="shared" si="1756"/>
        <v>0</v>
      </c>
      <c r="AD873">
        <f t="shared" si="1757"/>
        <v>0</v>
      </c>
      <c r="AE873">
        <f t="shared" si="1758"/>
        <v>0</v>
      </c>
      <c r="AF873">
        <f t="shared" si="1759"/>
        <v>0</v>
      </c>
      <c r="AG873">
        <f t="shared" si="1760"/>
        <v>0</v>
      </c>
      <c r="AH873">
        <f t="shared" si="1761"/>
        <v>0</v>
      </c>
      <c r="AI873">
        <f t="shared" si="1762"/>
        <v>0</v>
      </c>
      <c r="AJ873">
        <f t="shared" si="1763"/>
        <v>0</v>
      </c>
      <c r="AK873">
        <f t="shared" si="1764"/>
        <v>0</v>
      </c>
      <c r="AL873">
        <f t="shared" si="1765"/>
        <v>0</v>
      </c>
      <c r="AM873">
        <f t="shared" si="1766"/>
        <v>0</v>
      </c>
      <c r="AN873">
        <f t="shared" si="1767"/>
        <v>0</v>
      </c>
      <c r="AO873">
        <f t="shared" si="1768"/>
        <v>0</v>
      </c>
      <c r="AP873">
        <f t="shared" si="1769"/>
        <v>0</v>
      </c>
      <c r="AQ873">
        <f t="shared" si="1770"/>
        <v>0</v>
      </c>
      <c r="AR873">
        <f t="shared" si="1771"/>
        <v>0</v>
      </c>
      <c r="AS873">
        <f t="shared" si="1772"/>
        <v>0</v>
      </c>
      <c r="AT873">
        <f t="shared" si="1742"/>
        <v>0</v>
      </c>
      <c r="AU873">
        <f t="shared" si="1773"/>
        <v>0</v>
      </c>
      <c r="AV873">
        <f t="shared" si="1774"/>
        <v>0</v>
      </c>
      <c r="AW873">
        <f t="shared" si="1743"/>
        <v>0</v>
      </c>
      <c r="AX873">
        <f t="shared" si="1775"/>
        <v>0</v>
      </c>
      <c r="AY873">
        <f t="shared" si="1776"/>
        <v>0</v>
      </c>
      <c r="AZ873">
        <f t="shared" si="1777"/>
        <v>0</v>
      </c>
      <c r="BA873">
        <f t="shared" si="1778"/>
        <v>0</v>
      </c>
      <c r="BB873">
        <f t="shared" si="1779"/>
        <v>0</v>
      </c>
      <c r="BC873">
        <f t="shared" si="1780"/>
        <v>0</v>
      </c>
      <c r="BD873">
        <f t="shared" si="1781"/>
        <v>0</v>
      </c>
      <c r="BE873">
        <f t="shared" si="1782"/>
        <v>0</v>
      </c>
      <c r="BF873">
        <f t="shared" si="1783"/>
        <v>0</v>
      </c>
      <c r="BG873">
        <f t="shared" si="1784"/>
        <v>0</v>
      </c>
      <c r="BH873">
        <f t="shared" si="1785"/>
        <v>0</v>
      </c>
      <c r="BI873">
        <f t="shared" si="1786"/>
        <v>0</v>
      </c>
      <c r="BJ873">
        <f t="shared" si="1787"/>
        <v>0</v>
      </c>
      <c r="BK873">
        <f t="shared" si="1788"/>
        <v>0</v>
      </c>
      <c r="BL873">
        <f t="shared" si="1789"/>
        <v>0</v>
      </c>
      <c r="BM873">
        <f t="shared" si="1790"/>
        <v>0</v>
      </c>
      <c r="BN873">
        <f t="shared" si="1791"/>
        <v>0</v>
      </c>
      <c r="BO873">
        <f t="shared" si="1792"/>
        <v>0</v>
      </c>
      <c r="BP873">
        <f t="shared" si="1793"/>
        <v>0</v>
      </c>
      <c r="BQ873">
        <f t="shared" si="1794"/>
        <v>0</v>
      </c>
      <c r="BR873">
        <f t="shared" si="1795"/>
        <v>0</v>
      </c>
      <c r="BS873">
        <f t="shared" si="1796"/>
        <v>0</v>
      </c>
      <c r="BT873">
        <f t="shared" si="1797"/>
        <v>0</v>
      </c>
      <c r="BU873">
        <f t="shared" si="1798"/>
        <v>0</v>
      </c>
      <c r="BV873">
        <f t="shared" si="1799"/>
        <v>0</v>
      </c>
      <c r="BW873">
        <f t="shared" si="1800"/>
        <v>0</v>
      </c>
      <c r="BX873">
        <f t="shared" si="1801"/>
        <v>0</v>
      </c>
      <c r="BY873">
        <f t="shared" si="1802"/>
        <v>0</v>
      </c>
      <c r="BZ873">
        <f t="shared" si="1803"/>
        <v>0</v>
      </c>
      <c r="CA873">
        <f t="shared" si="1804"/>
        <v>0</v>
      </c>
      <c r="CB873">
        <f t="shared" si="1805"/>
        <v>0</v>
      </c>
      <c r="CC873">
        <f t="shared" si="1806"/>
        <v>0</v>
      </c>
      <c r="CD873">
        <f t="shared" si="1807"/>
        <v>0</v>
      </c>
      <c r="CE873">
        <f t="shared" si="1808"/>
        <v>0</v>
      </c>
      <c r="CF873">
        <f t="shared" si="1809"/>
        <v>0</v>
      </c>
      <c r="CG873">
        <f t="shared" si="1810"/>
        <v>0</v>
      </c>
      <c r="CH873">
        <f t="shared" si="1811"/>
        <v>0</v>
      </c>
      <c r="CI873">
        <f t="shared" si="1812"/>
        <v>0</v>
      </c>
      <c r="CJ873">
        <f t="shared" si="1813"/>
        <v>0</v>
      </c>
      <c r="CK873">
        <f t="shared" si="1814"/>
        <v>0</v>
      </c>
      <c r="CL873" t="str">
        <f t="shared" si="1815"/>
        <v/>
      </c>
      <c r="CM873" t="str">
        <f t="shared" si="1816"/>
        <v/>
      </c>
      <c r="CN873" t="str">
        <f t="shared" si="1817"/>
        <v/>
      </c>
      <c r="CO873" t="str">
        <f t="shared" si="1818"/>
        <v/>
      </c>
      <c r="CP873" t="str">
        <f t="shared" si="1819"/>
        <v/>
      </c>
      <c r="CQ873" t="str">
        <f t="shared" si="1820"/>
        <v/>
      </c>
      <c r="CR873" t="str">
        <f t="shared" si="1821"/>
        <v/>
      </c>
      <c r="CS873" t="str">
        <f t="shared" si="1822"/>
        <v/>
      </c>
      <c r="CT873" t="str">
        <f t="shared" si="1823"/>
        <v/>
      </c>
      <c r="CU873" t="str">
        <f t="shared" si="1824"/>
        <v/>
      </c>
      <c r="CV873" t="str">
        <f t="shared" si="1825"/>
        <v/>
      </c>
      <c r="CW873" t="str">
        <f t="shared" si="1826"/>
        <v/>
      </c>
      <c r="CX873" t="str">
        <f t="shared" si="1827"/>
        <v/>
      </c>
      <c r="CY873" t="str">
        <f t="shared" si="1828"/>
        <v/>
      </c>
      <c r="CZ873" t="str">
        <f t="shared" si="1829"/>
        <v/>
      </c>
      <c r="DA873" t="str">
        <f t="shared" si="1830"/>
        <v/>
      </c>
      <c r="DB873" t="str">
        <f t="shared" si="1831"/>
        <v/>
      </c>
      <c r="DC873" t="str">
        <f t="shared" si="1832"/>
        <v/>
      </c>
      <c r="DD873" t="str">
        <f t="shared" si="1833"/>
        <v/>
      </c>
      <c r="DE873" t="str">
        <f t="shared" si="1834"/>
        <v/>
      </c>
      <c r="DF873" t="str">
        <f t="shared" si="1835"/>
        <v/>
      </c>
      <c r="DG873" t="str">
        <f t="shared" si="1836"/>
        <v/>
      </c>
      <c r="DH873" t="str">
        <f t="shared" si="1837"/>
        <v/>
      </c>
      <c r="DI873" t="str">
        <f t="shared" si="1838"/>
        <v/>
      </c>
      <c r="DJ873" t="str">
        <f t="shared" si="1839"/>
        <v/>
      </c>
      <c r="DK873" t="str">
        <f t="shared" si="1840"/>
        <v/>
      </c>
      <c r="DL873" t="str">
        <f t="shared" si="1841"/>
        <v/>
      </c>
      <c r="DM873" t="str">
        <f t="shared" si="1842"/>
        <v/>
      </c>
      <c r="DN873" t="str">
        <f t="shared" si="1843"/>
        <v/>
      </c>
      <c r="DO873" t="str">
        <f t="shared" si="1844"/>
        <v/>
      </c>
      <c r="DP873" t="str">
        <f t="shared" si="1845"/>
        <v/>
      </c>
      <c r="DQ873" t="str">
        <f t="shared" si="1846"/>
        <v/>
      </c>
      <c r="DR873" t="str">
        <f t="shared" si="1847"/>
        <v/>
      </c>
      <c r="DS873" t="str">
        <f t="shared" si="1848"/>
        <v/>
      </c>
      <c r="DT873" t="str">
        <f t="shared" si="1849"/>
        <v/>
      </c>
      <c r="DU873">
        <f t="shared" si="1850"/>
        <v>0</v>
      </c>
      <c r="DV873">
        <f t="shared" si="1851"/>
        <v>0</v>
      </c>
      <c r="DW873">
        <f t="shared" si="1852"/>
        <v>0</v>
      </c>
      <c r="DX873" t="str">
        <f t="shared" si="1853"/>
        <v/>
      </c>
      <c r="DY873" t="str">
        <f t="shared" si="1854"/>
        <v/>
      </c>
      <c r="DZ873" t="str">
        <f t="shared" si="1855"/>
        <v/>
      </c>
      <c r="EA873" s="5">
        <f t="shared" si="1856"/>
        <v>0</v>
      </c>
      <c r="EB873" s="3">
        <f t="shared" si="1857"/>
        <v>0</v>
      </c>
    </row>
    <row r="874" spans="2:132" x14ac:dyDescent="0.2">
      <c r="B874">
        <v>869</v>
      </c>
      <c r="C874" s="3">
        <f>Zisk!D888</f>
        <v>0</v>
      </c>
      <c r="D874">
        <f>Zisk!E888</f>
        <v>0</v>
      </c>
      <c r="E874" s="66" t="str">
        <f t="shared" si="1744"/>
        <v/>
      </c>
      <c r="F874" t="str">
        <f t="shared" si="1745"/>
        <v/>
      </c>
      <c r="G874" s="66" t="str">
        <f t="shared" si="1746"/>
        <v/>
      </c>
      <c r="J874">
        <f>VstupniParametry_SKRYT!$D$5</f>
        <v>0.02</v>
      </c>
      <c r="K874">
        <f>VstupniParametry_SKRYT!$D$6</f>
        <v>0.06</v>
      </c>
      <c r="L874">
        <f>VstupniParametry_SKRYT!$D$7</f>
        <v>0.06</v>
      </c>
      <c r="M874">
        <f>VstupniParametry_SKRYT!$D$8</f>
        <v>0.06</v>
      </c>
      <c r="N874">
        <f>VstupniParametry_SKRYT!$D$9</f>
        <v>1.7999999999999999E-2</v>
      </c>
      <c r="O874" s="27">
        <f>VstupniParametry_SKRYT!$D$10</f>
        <v>0.01</v>
      </c>
      <c r="P874" s="27">
        <f>VstupniParametry_SKRYT!$D$11</f>
        <v>0.01</v>
      </c>
      <c r="Q874" s="27">
        <f>VstupniParametry_SKRYT!$D$12</f>
        <v>0.01</v>
      </c>
      <c r="R874" s="27">
        <f>VstupniParametry_SKRYT!$D$13</f>
        <v>0.01</v>
      </c>
      <c r="S874" s="27">
        <f>VstupniParametry_SKRYT!$D$14</f>
        <v>0.01</v>
      </c>
      <c r="T874">
        <f t="shared" si="1747"/>
        <v>0</v>
      </c>
      <c r="U874">
        <f t="shared" si="1748"/>
        <v>0</v>
      </c>
      <c r="V874">
        <f t="shared" si="1749"/>
        <v>0</v>
      </c>
      <c r="W874">
        <f t="shared" si="1750"/>
        <v>0</v>
      </c>
      <c r="X874">
        <f t="shared" si="1751"/>
        <v>0</v>
      </c>
      <c r="Y874">
        <f t="shared" si="1752"/>
        <v>0</v>
      </c>
      <c r="Z874">
        <f t="shared" si="1753"/>
        <v>0</v>
      </c>
      <c r="AA874">
        <f t="shared" si="1754"/>
        <v>0</v>
      </c>
      <c r="AB874">
        <f t="shared" si="1755"/>
        <v>0</v>
      </c>
      <c r="AC874">
        <f t="shared" si="1756"/>
        <v>0</v>
      </c>
      <c r="AD874">
        <f t="shared" si="1757"/>
        <v>0</v>
      </c>
      <c r="AE874">
        <f t="shared" si="1758"/>
        <v>0</v>
      </c>
      <c r="AF874">
        <f t="shared" si="1759"/>
        <v>0</v>
      </c>
      <c r="AG874">
        <f t="shared" si="1760"/>
        <v>0</v>
      </c>
      <c r="AH874">
        <f t="shared" si="1761"/>
        <v>0</v>
      </c>
      <c r="AI874">
        <f t="shared" si="1762"/>
        <v>0</v>
      </c>
      <c r="AJ874">
        <f t="shared" si="1763"/>
        <v>0</v>
      </c>
      <c r="AK874">
        <f t="shared" si="1764"/>
        <v>0</v>
      </c>
      <c r="AL874">
        <f t="shared" si="1765"/>
        <v>0</v>
      </c>
      <c r="AM874">
        <f t="shared" si="1766"/>
        <v>0</v>
      </c>
      <c r="AN874">
        <f t="shared" si="1767"/>
        <v>0</v>
      </c>
      <c r="AO874">
        <f t="shared" si="1768"/>
        <v>0</v>
      </c>
      <c r="AP874">
        <f t="shared" si="1769"/>
        <v>0</v>
      </c>
      <c r="AQ874">
        <f t="shared" si="1770"/>
        <v>0</v>
      </c>
      <c r="AR874">
        <f t="shared" si="1771"/>
        <v>0</v>
      </c>
      <c r="AS874">
        <f t="shared" si="1772"/>
        <v>0</v>
      </c>
      <c r="AT874">
        <f t="shared" si="1742"/>
        <v>0</v>
      </c>
      <c r="AU874">
        <f t="shared" si="1773"/>
        <v>0</v>
      </c>
      <c r="AV874">
        <f t="shared" si="1774"/>
        <v>0</v>
      </c>
      <c r="AW874">
        <f t="shared" si="1743"/>
        <v>0</v>
      </c>
      <c r="AX874">
        <f t="shared" si="1775"/>
        <v>0</v>
      </c>
      <c r="AY874">
        <f t="shared" si="1776"/>
        <v>0</v>
      </c>
      <c r="AZ874">
        <f t="shared" si="1777"/>
        <v>0</v>
      </c>
      <c r="BA874">
        <f t="shared" si="1778"/>
        <v>0</v>
      </c>
      <c r="BB874">
        <f t="shared" si="1779"/>
        <v>0</v>
      </c>
      <c r="BC874">
        <f t="shared" si="1780"/>
        <v>0</v>
      </c>
      <c r="BD874">
        <f t="shared" si="1781"/>
        <v>0</v>
      </c>
      <c r="BE874">
        <f t="shared" si="1782"/>
        <v>0</v>
      </c>
      <c r="BF874">
        <f t="shared" si="1783"/>
        <v>0</v>
      </c>
      <c r="BG874">
        <f t="shared" si="1784"/>
        <v>0</v>
      </c>
      <c r="BH874">
        <f t="shared" si="1785"/>
        <v>0</v>
      </c>
      <c r="BI874">
        <f t="shared" si="1786"/>
        <v>0</v>
      </c>
      <c r="BJ874">
        <f t="shared" si="1787"/>
        <v>0</v>
      </c>
      <c r="BK874">
        <f t="shared" si="1788"/>
        <v>0</v>
      </c>
      <c r="BL874">
        <f t="shared" si="1789"/>
        <v>0</v>
      </c>
      <c r="BM874">
        <f t="shared" si="1790"/>
        <v>0</v>
      </c>
      <c r="BN874">
        <f t="shared" si="1791"/>
        <v>0</v>
      </c>
      <c r="BO874">
        <f t="shared" si="1792"/>
        <v>0</v>
      </c>
      <c r="BP874">
        <f t="shared" si="1793"/>
        <v>0</v>
      </c>
      <c r="BQ874">
        <f t="shared" si="1794"/>
        <v>0</v>
      </c>
      <c r="BR874">
        <f t="shared" si="1795"/>
        <v>0</v>
      </c>
      <c r="BS874">
        <f t="shared" si="1796"/>
        <v>0</v>
      </c>
      <c r="BT874">
        <f t="shared" si="1797"/>
        <v>0</v>
      </c>
      <c r="BU874">
        <f t="shared" si="1798"/>
        <v>0</v>
      </c>
      <c r="BV874">
        <f t="shared" si="1799"/>
        <v>0</v>
      </c>
      <c r="BW874">
        <f t="shared" si="1800"/>
        <v>0</v>
      </c>
      <c r="BX874">
        <f t="shared" si="1801"/>
        <v>0</v>
      </c>
      <c r="BY874">
        <f t="shared" si="1802"/>
        <v>0</v>
      </c>
      <c r="BZ874">
        <f t="shared" si="1803"/>
        <v>0</v>
      </c>
      <c r="CA874">
        <f t="shared" si="1804"/>
        <v>0</v>
      </c>
      <c r="CB874">
        <f t="shared" si="1805"/>
        <v>0</v>
      </c>
      <c r="CC874">
        <f t="shared" si="1806"/>
        <v>0</v>
      </c>
      <c r="CD874">
        <f t="shared" si="1807"/>
        <v>0</v>
      </c>
      <c r="CE874">
        <f t="shared" si="1808"/>
        <v>0</v>
      </c>
      <c r="CF874">
        <f t="shared" si="1809"/>
        <v>0</v>
      </c>
      <c r="CG874">
        <f t="shared" si="1810"/>
        <v>0</v>
      </c>
      <c r="CH874">
        <f t="shared" si="1811"/>
        <v>0</v>
      </c>
      <c r="CI874">
        <f t="shared" si="1812"/>
        <v>0</v>
      </c>
      <c r="CJ874">
        <f t="shared" si="1813"/>
        <v>0</v>
      </c>
      <c r="CK874">
        <f t="shared" si="1814"/>
        <v>0</v>
      </c>
      <c r="CL874" t="str">
        <f t="shared" si="1815"/>
        <v/>
      </c>
      <c r="CM874" t="str">
        <f t="shared" si="1816"/>
        <v/>
      </c>
      <c r="CN874" t="str">
        <f t="shared" si="1817"/>
        <v/>
      </c>
      <c r="CO874" t="str">
        <f t="shared" si="1818"/>
        <v/>
      </c>
      <c r="CP874" t="str">
        <f t="shared" si="1819"/>
        <v/>
      </c>
      <c r="CQ874" t="str">
        <f t="shared" si="1820"/>
        <v/>
      </c>
      <c r="CR874" t="str">
        <f t="shared" si="1821"/>
        <v/>
      </c>
      <c r="CS874" t="str">
        <f t="shared" si="1822"/>
        <v/>
      </c>
      <c r="CT874" t="str">
        <f t="shared" si="1823"/>
        <v/>
      </c>
      <c r="CU874" t="str">
        <f t="shared" si="1824"/>
        <v/>
      </c>
      <c r="CV874" t="str">
        <f t="shared" si="1825"/>
        <v/>
      </c>
      <c r="CW874" t="str">
        <f t="shared" si="1826"/>
        <v/>
      </c>
      <c r="CX874" t="str">
        <f t="shared" si="1827"/>
        <v/>
      </c>
      <c r="CY874" t="str">
        <f t="shared" si="1828"/>
        <v/>
      </c>
      <c r="CZ874" t="str">
        <f t="shared" si="1829"/>
        <v/>
      </c>
      <c r="DA874" t="str">
        <f t="shared" si="1830"/>
        <v/>
      </c>
      <c r="DB874" t="str">
        <f t="shared" si="1831"/>
        <v/>
      </c>
      <c r="DC874" t="str">
        <f t="shared" si="1832"/>
        <v/>
      </c>
      <c r="DD874" t="str">
        <f t="shared" si="1833"/>
        <v/>
      </c>
      <c r="DE874" t="str">
        <f t="shared" si="1834"/>
        <v/>
      </c>
      <c r="DF874" t="str">
        <f t="shared" si="1835"/>
        <v/>
      </c>
      <c r="DG874" t="str">
        <f t="shared" si="1836"/>
        <v/>
      </c>
      <c r="DH874" t="str">
        <f t="shared" si="1837"/>
        <v/>
      </c>
      <c r="DI874" t="str">
        <f t="shared" si="1838"/>
        <v/>
      </c>
      <c r="DJ874" t="str">
        <f t="shared" si="1839"/>
        <v/>
      </c>
      <c r="DK874" t="str">
        <f t="shared" si="1840"/>
        <v/>
      </c>
      <c r="DL874" t="str">
        <f t="shared" si="1841"/>
        <v/>
      </c>
      <c r="DM874" t="str">
        <f t="shared" si="1842"/>
        <v/>
      </c>
      <c r="DN874" t="str">
        <f t="shared" si="1843"/>
        <v/>
      </c>
      <c r="DO874" t="str">
        <f t="shared" si="1844"/>
        <v/>
      </c>
      <c r="DP874" t="str">
        <f t="shared" si="1845"/>
        <v/>
      </c>
      <c r="DQ874" t="str">
        <f t="shared" si="1846"/>
        <v/>
      </c>
      <c r="DR874" t="str">
        <f t="shared" si="1847"/>
        <v/>
      </c>
      <c r="DS874" t="str">
        <f t="shared" si="1848"/>
        <v/>
      </c>
      <c r="DT874" t="str">
        <f t="shared" si="1849"/>
        <v/>
      </c>
      <c r="DU874">
        <f t="shared" si="1850"/>
        <v>0</v>
      </c>
      <c r="DV874">
        <f t="shared" si="1851"/>
        <v>0</v>
      </c>
      <c r="DW874">
        <f t="shared" si="1852"/>
        <v>0</v>
      </c>
      <c r="DX874" t="str">
        <f t="shared" si="1853"/>
        <v/>
      </c>
      <c r="DY874" t="str">
        <f t="shared" si="1854"/>
        <v/>
      </c>
      <c r="DZ874" t="str">
        <f t="shared" si="1855"/>
        <v/>
      </c>
      <c r="EA874" s="5">
        <f t="shared" si="1856"/>
        <v>0</v>
      </c>
      <c r="EB874" s="3">
        <f t="shared" si="1857"/>
        <v>0</v>
      </c>
    </row>
    <row r="875" spans="2:132" x14ac:dyDescent="0.2">
      <c r="B875" s="25">
        <v>870</v>
      </c>
      <c r="C875" s="26">
        <f>Zisk!D889</f>
        <v>0</v>
      </c>
      <c r="D875">
        <f>Zisk!E889</f>
        <v>0</v>
      </c>
      <c r="E875" s="66" t="str">
        <f t="shared" si="1744"/>
        <v/>
      </c>
      <c r="F875" t="str">
        <f t="shared" si="1745"/>
        <v/>
      </c>
      <c r="G875" s="66" t="str">
        <f t="shared" si="1746"/>
        <v/>
      </c>
      <c r="H875" s="25"/>
      <c r="I875" s="25"/>
      <c r="J875">
        <f>VstupniParametry_SKRYT!$D$5</f>
        <v>0.02</v>
      </c>
      <c r="K875">
        <f>VstupniParametry_SKRYT!$D$6</f>
        <v>0.06</v>
      </c>
      <c r="L875">
        <f>VstupniParametry_SKRYT!$D$7</f>
        <v>0.06</v>
      </c>
      <c r="M875">
        <f>VstupniParametry_SKRYT!$D$8</f>
        <v>0.06</v>
      </c>
      <c r="N875">
        <f>VstupniParametry_SKRYT!$D$9</f>
        <v>1.7999999999999999E-2</v>
      </c>
      <c r="O875" s="27">
        <f>VstupniParametry_SKRYT!$D$10</f>
        <v>0.01</v>
      </c>
      <c r="P875" s="27">
        <f>VstupniParametry_SKRYT!$D$11</f>
        <v>0.01</v>
      </c>
      <c r="Q875" s="27">
        <f>VstupniParametry_SKRYT!$D$12</f>
        <v>0.01</v>
      </c>
      <c r="R875" s="27">
        <f>VstupniParametry_SKRYT!$D$13</f>
        <v>0.01</v>
      </c>
      <c r="S875" s="27">
        <f>VstupniParametry_SKRYT!$D$14</f>
        <v>0.01</v>
      </c>
      <c r="T875">
        <f t="shared" si="1747"/>
        <v>0</v>
      </c>
      <c r="U875">
        <f t="shared" si="1748"/>
        <v>0</v>
      </c>
      <c r="V875">
        <f t="shared" si="1749"/>
        <v>0</v>
      </c>
      <c r="W875">
        <f t="shared" si="1750"/>
        <v>0</v>
      </c>
      <c r="X875">
        <f t="shared" si="1751"/>
        <v>0</v>
      </c>
      <c r="Y875">
        <f t="shared" si="1752"/>
        <v>0</v>
      </c>
      <c r="Z875">
        <f t="shared" si="1753"/>
        <v>0</v>
      </c>
      <c r="AA875">
        <f t="shared" si="1754"/>
        <v>0</v>
      </c>
      <c r="AB875">
        <f t="shared" si="1755"/>
        <v>0</v>
      </c>
      <c r="AC875">
        <f t="shared" si="1756"/>
        <v>0</v>
      </c>
      <c r="AD875">
        <f t="shared" si="1757"/>
        <v>0</v>
      </c>
      <c r="AE875">
        <f t="shared" si="1758"/>
        <v>0</v>
      </c>
      <c r="AF875">
        <f t="shared" si="1759"/>
        <v>0</v>
      </c>
      <c r="AG875">
        <f t="shared" si="1760"/>
        <v>0</v>
      </c>
      <c r="AH875">
        <f t="shared" si="1761"/>
        <v>0</v>
      </c>
      <c r="AI875">
        <f t="shared" si="1762"/>
        <v>0</v>
      </c>
      <c r="AJ875">
        <f t="shared" si="1763"/>
        <v>0</v>
      </c>
      <c r="AK875">
        <f t="shared" si="1764"/>
        <v>0</v>
      </c>
      <c r="AL875">
        <f t="shared" si="1765"/>
        <v>0</v>
      </c>
      <c r="AM875">
        <f t="shared" si="1766"/>
        <v>0</v>
      </c>
      <c r="AN875">
        <f t="shared" si="1767"/>
        <v>0</v>
      </c>
      <c r="AO875">
        <f t="shared" si="1768"/>
        <v>0</v>
      </c>
      <c r="AP875">
        <f t="shared" si="1769"/>
        <v>0</v>
      </c>
      <c r="AQ875">
        <f t="shared" si="1770"/>
        <v>0</v>
      </c>
      <c r="AR875">
        <f t="shared" si="1771"/>
        <v>0</v>
      </c>
      <c r="AS875">
        <f t="shared" si="1772"/>
        <v>0</v>
      </c>
      <c r="AT875">
        <f t="shared" si="1742"/>
        <v>0</v>
      </c>
      <c r="AU875">
        <f t="shared" si="1773"/>
        <v>0</v>
      </c>
      <c r="AV875">
        <f t="shared" si="1774"/>
        <v>0</v>
      </c>
      <c r="AW875">
        <f t="shared" si="1743"/>
        <v>0</v>
      </c>
      <c r="AX875">
        <f t="shared" si="1775"/>
        <v>0</v>
      </c>
      <c r="AY875">
        <f t="shared" si="1776"/>
        <v>0</v>
      </c>
      <c r="AZ875">
        <f t="shared" si="1777"/>
        <v>0</v>
      </c>
      <c r="BA875">
        <f t="shared" si="1778"/>
        <v>0</v>
      </c>
      <c r="BB875">
        <f t="shared" si="1779"/>
        <v>0</v>
      </c>
      <c r="BC875">
        <f t="shared" si="1780"/>
        <v>0</v>
      </c>
      <c r="BD875">
        <f t="shared" si="1781"/>
        <v>0</v>
      </c>
      <c r="BE875">
        <f t="shared" si="1782"/>
        <v>0</v>
      </c>
      <c r="BF875">
        <f t="shared" si="1783"/>
        <v>0</v>
      </c>
      <c r="BG875">
        <f t="shared" si="1784"/>
        <v>0</v>
      </c>
      <c r="BH875">
        <f t="shared" si="1785"/>
        <v>0</v>
      </c>
      <c r="BI875">
        <f t="shared" si="1786"/>
        <v>0</v>
      </c>
      <c r="BJ875">
        <f t="shared" si="1787"/>
        <v>0</v>
      </c>
      <c r="BK875">
        <f t="shared" si="1788"/>
        <v>0</v>
      </c>
      <c r="BL875">
        <f t="shared" si="1789"/>
        <v>0</v>
      </c>
      <c r="BM875">
        <f t="shared" si="1790"/>
        <v>0</v>
      </c>
      <c r="BN875">
        <f t="shared" si="1791"/>
        <v>0</v>
      </c>
      <c r="BO875">
        <f t="shared" si="1792"/>
        <v>0</v>
      </c>
      <c r="BP875">
        <f t="shared" si="1793"/>
        <v>0</v>
      </c>
      <c r="BQ875">
        <f t="shared" si="1794"/>
        <v>0</v>
      </c>
      <c r="BR875">
        <f t="shared" si="1795"/>
        <v>0</v>
      </c>
      <c r="BS875">
        <f t="shared" si="1796"/>
        <v>0</v>
      </c>
      <c r="BT875">
        <f t="shared" si="1797"/>
        <v>0</v>
      </c>
      <c r="BU875">
        <f t="shared" si="1798"/>
        <v>0</v>
      </c>
      <c r="BV875">
        <f t="shared" si="1799"/>
        <v>0</v>
      </c>
      <c r="BW875">
        <f t="shared" si="1800"/>
        <v>0</v>
      </c>
      <c r="BX875">
        <f t="shared" si="1801"/>
        <v>0</v>
      </c>
      <c r="BY875">
        <f t="shared" si="1802"/>
        <v>0</v>
      </c>
      <c r="BZ875">
        <f t="shared" si="1803"/>
        <v>0</v>
      </c>
      <c r="CA875">
        <f t="shared" si="1804"/>
        <v>0</v>
      </c>
      <c r="CB875">
        <f t="shared" si="1805"/>
        <v>0</v>
      </c>
      <c r="CC875">
        <f t="shared" si="1806"/>
        <v>0</v>
      </c>
      <c r="CD875">
        <f t="shared" si="1807"/>
        <v>0</v>
      </c>
      <c r="CE875">
        <f t="shared" si="1808"/>
        <v>0</v>
      </c>
      <c r="CF875">
        <f t="shared" si="1809"/>
        <v>0</v>
      </c>
      <c r="CG875">
        <f t="shared" si="1810"/>
        <v>0</v>
      </c>
      <c r="CH875">
        <f t="shared" si="1811"/>
        <v>0</v>
      </c>
      <c r="CI875">
        <f t="shared" si="1812"/>
        <v>0</v>
      </c>
      <c r="CJ875">
        <f t="shared" si="1813"/>
        <v>0</v>
      </c>
      <c r="CK875">
        <f t="shared" si="1814"/>
        <v>0</v>
      </c>
      <c r="CL875" t="str">
        <f t="shared" si="1815"/>
        <v/>
      </c>
      <c r="CM875" t="str">
        <f t="shared" si="1816"/>
        <v/>
      </c>
      <c r="CN875" t="str">
        <f t="shared" si="1817"/>
        <v/>
      </c>
      <c r="CO875" t="str">
        <f t="shared" si="1818"/>
        <v/>
      </c>
      <c r="CP875" t="str">
        <f t="shared" si="1819"/>
        <v/>
      </c>
      <c r="CQ875" t="str">
        <f t="shared" si="1820"/>
        <v/>
      </c>
      <c r="CR875" t="str">
        <f t="shared" si="1821"/>
        <v/>
      </c>
      <c r="CS875" t="str">
        <f t="shared" si="1822"/>
        <v/>
      </c>
      <c r="CT875" t="str">
        <f t="shared" si="1823"/>
        <v/>
      </c>
      <c r="CU875" t="str">
        <f t="shared" si="1824"/>
        <v/>
      </c>
      <c r="CV875" t="str">
        <f t="shared" si="1825"/>
        <v/>
      </c>
      <c r="CW875" t="str">
        <f t="shared" si="1826"/>
        <v/>
      </c>
      <c r="CX875" t="str">
        <f t="shared" si="1827"/>
        <v/>
      </c>
      <c r="CY875" t="str">
        <f t="shared" si="1828"/>
        <v/>
      </c>
      <c r="CZ875" t="str">
        <f t="shared" si="1829"/>
        <v/>
      </c>
      <c r="DA875" t="str">
        <f t="shared" si="1830"/>
        <v/>
      </c>
      <c r="DB875" t="str">
        <f t="shared" si="1831"/>
        <v/>
      </c>
      <c r="DC875" t="str">
        <f t="shared" si="1832"/>
        <v/>
      </c>
      <c r="DD875" t="str">
        <f t="shared" si="1833"/>
        <v/>
      </c>
      <c r="DE875" t="str">
        <f t="shared" si="1834"/>
        <v/>
      </c>
      <c r="DF875" t="str">
        <f t="shared" si="1835"/>
        <v/>
      </c>
      <c r="DG875" t="str">
        <f t="shared" si="1836"/>
        <v/>
      </c>
      <c r="DH875" t="str">
        <f t="shared" si="1837"/>
        <v/>
      </c>
      <c r="DI875" t="str">
        <f t="shared" si="1838"/>
        <v/>
      </c>
      <c r="DJ875" t="str">
        <f t="shared" si="1839"/>
        <v/>
      </c>
      <c r="DK875" t="str">
        <f t="shared" si="1840"/>
        <v/>
      </c>
      <c r="DL875" t="str">
        <f t="shared" si="1841"/>
        <v/>
      </c>
      <c r="DM875" t="str">
        <f t="shared" si="1842"/>
        <v/>
      </c>
      <c r="DN875" t="str">
        <f t="shared" si="1843"/>
        <v/>
      </c>
      <c r="DO875" t="str">
        <f t="shared" si="1844"/>
        <v/>
      </c>
      <c r="DP875" t="str">
        <f t="shared" si="1845"/>
        <v/>
      </c>
      <c r="DQ875" t="str">
        <f t="shared" si="1846"/>
        <v/>
      </c>
      <c r="DR875" t="str">
        <f t="shared" si="1847"/>
        <v/>
      </c>
      <c r="DS875" t="str">
        <f t="shared" si="1848"/>
        <v/>
      </c>
      <c r="DT875" t="str">
        <f t="shared" si="1849"/>
        <v/>
      </c>
      <c r="DU875">
        <f t="shared" si="1850"/>
        <v>0</v>
      </c>
      <c r="DV875">
        <f t="shared" si="1851"/>
        <v>0</v>
      </c>
      <c r="DW875">
        <f t="shared" si="1852"/>
        <v>0</v>
      </c>
      <c r="DX875" t="str">
        <f t="shared" si="1853"/>
        <v/>
      </c>
      <c r="DY875" t="str">
        <f t="shared" si="1854"/>
        <v/>
      </c>
      <c r="DZ875" t="str">
        <f t="shared" si="1855"/>
        <v/>
      </c>
      <c r="EA875" s="5">
        <f t="shared" si="1856"/>
        <v>0</v>
      </c>
      <c r="EB875" s="3">
        <f t="shared" si="1857"/>
        <v>0</v>
      </c>
    </row>
    <row r="876" spans="2:132" x14ac:dyDescent="0.2">
      <c r="B876">
        <v>871</v>
      </c>
      <c r="C876" s="3">
        <f>Zisk!D890</f>
        <v>0</v>
      </c>
      <c r="D876">
        <f>Zisk!E890</f>
        <v>0</v>
      </c>
      <c r="E876" s="66" t="str">
        <f t="shared" si="1744"/>
        <v/>
      </c>
      <c r="F876" t="str">
        <f t="shared" si="1745"/>
        <v/>
      </c>
      <c r="G876" s="66" t="str">
        <f t="shared" si="1746"/>
        <v/>
      </c>
      <c r="J876">
        <f>VstupniParametry_SKRYT!$D$5</f>
        <v>0.02</v>
      </c>
      <c r="K876">
        <f>VstupniParametry_SKRYT!$D$6</f>
        <v>0.06</v>
      </c>
      <c r="L876">
        <f>VstupniParametry_SKRYT!$D$7</f>
        <v>0.06</v>
      </c>
      <c r="M876">
        <f>VstupniParametry_SKRYT!$D$8</f>
        <v>0.06</v>
      </c>
      <c r="N876">
        <f>VstupniParametry_SKRYT!$D$9</f>
        <v>1.7999999999999999E-2</v>
      </c>
      <c r="O876" s="27">
        <f>VstupniParametry_SKRYT!$D$10</f>
        <v>0.01</v>
      </c>
      <c r="P876" s="27">
        <f>VstupniParametry_SKRYT!$D$11</f>
        <v>0.01</v>
      </c>
      <c r="Q876" s="27">
        <f>VstupniParametry_SKRYT!$D$12</f>
        <v>0.01</v>
      </c>
      <c r="R876" s="27">
        <f>VstupniParametry_SKRYT!$D$13</f>
        <v>0.01</v>
      </c>
      <c r="S876" s="27">
        <f>VstupniParametry_SKRYT!$D$14</f>
        <v>0.01</v>
      </c>
      <c r="T876">
        <f t="shared" si="1747"/>
        <v>0</v>
      </c>
      <c r="U876">
        <f t="shared" si="1748"/>
        <v>0</v>
      </c>
      <c r="V876">
        <f t="shared" si="1749"/>
        <v>0</v>
      </c>
      <c r="W876">
        <f t="shared" si="1750"/>
        <v>0</v>
      </c>
      <c r="X876">
        <f t="shared" si="1751"/>
        <v>0</v>
      </c>
      <c r="Y876">
        <f t="shared" si="1752"/>
        <v>0</v>
      </c>
      <c r="Z876">
        <f t="shared" si="1753"/>
        <v>0</v>
      </c>
      <c r="AA876">
        <f t="shared" si="1754"/>
        <v>0</v>
      </c>
      <c r="AB876">
        <f t="shared" si="1755"/>
        <v>0</v>
      </c>
      <c r="AC876">
        <f t="shared" si="1756"/>
        <v>0</v>
      </c>
      <c r="AD876">
        <f t="shared" si="1757"/>
        <v>0</v>
      </c>
      <c r="AE876">
        <f t="shared" si="1758"/>
        <v>0</v>
      </c>
      <c r="AF876">
        <f t="shared" si="1759"/>
        <v>0</v>
      </c>
      <c r="AG876">
        <f t="shared" si="1760"/>
        <v>0</v>
      </c>
      <c r="AH876">
        <f t="shared" si="1761"/>
        <v>0</v>
      </c>
      <c r="AI876">
        <f t="shared" si="1762"/>
        <v>0</v>
      </c>
      <c r="AJ876">
        <f t="shared" si="1763"/>
        <v>0</v>
      </c>
      <c r="AK876">
        <f t="shared" si="1764"/>
        <v>0</v>
      </c>
      <c r="AL876">
        <f t="shared" si="1765"/>
        <v>0</v>
      </c>
      <c r="AM876">
        <f t="shared" si="1766"/>
        <v>0</v>
      </c>
      <c r="AN876">
        <f t="shared" si="1767"/>
        <v>0</v>
      </c>
      <c r="AO876">
        <f t="shared" si="1768"/>
        <v>0</v>
      </c>
      <c r="AP876">
        <f t="shared" si="1769"/>
        <v>0</v>
      </c>
      <c r="AQ876">
        <f t="shared" si="1770"/>
        <v>0</v>
      </c>
      <c r="AR876">
        <f t="shared" si="1771"/>
        <v>0</v>
      </c>
      <c r="AS876">
        <f t="shared" si="1772"/>
        <v>0</v>
      </c>
      <c r="AT876">
        <f t="shared" si="1742"/>
        <v>0</v>
      </c>
      <c r="AU876">
        <f t="shared" si="1773"/>
        <v>0</v>
      </c>
      <c r="AV876">
        <f t="shared" si="1774"/>
        <v>0</v>
      </c>
      <c r="AW876">
        <f t="shared" si="1743"/>
        <v>0</v>
      </c>
      <c r="AX876">
        <f t="shared" si="1775"/>
        <v>0</v>
      </c>
      <c r="AY876">
        <f t="shared" si="1776"/>
        <v>0</v>
      </c>
      <c r="AZ876">
        <f t="shared" si="1777"/>
        <v>0</v>
      </c>
      <c r="BA876">
        <f t="shared" si="1778"/>
        <v>0</v>
      </c>
      <c r="BB876">
        <f t="shared" si="1779"/>
        <v>0</v>
      </c>
      <c r="BC876">
        <f t="shared" si="1780"/>
        <v>0</v>
      </c>
      <c r="BD876">
        <f t="shared" si="1781"/>
        <v>0</v>
      </c>
      <c r="BE876">
        <f t="shared" si="1782"/>
        <v>0</v>
      </c>
      <c r="BF876">
        <f t="shared" si="1783"/>
        <v>0</v>
      </c>
      <c r="BG876">
        <f t="shared" si="1784"/>
        <v>0</v>
      </c>
      <c r="BH876">
        <f t="shared" si="1785"/>
        <v>0</v>
      </c>
      <c r="BI876">
        <f t="shared" si="1786"/>
        <v>0</v>
      </c>
      <c r="BJ876">
        <f t="shared" si="1787"/>
        <v>0</v>
      </c>
      <c r="BK876">
        <f t="shared" si="1788"/>
        <v>0</v>
      </c>
      <c r="BL876">
        <f t="shared" si="1789"/>
        <v>0</v>
      </c>
      <c r="BM876">
        <f t="shared" si="1790"/>
        <v>0</v>
      </c>
      <c r="BN876">
        <f t="shared" si="1791"/>
        <v>0</v>
      </c>
      <c r="BO876">
        <f t="shared" si="1792"/>
        <v>0</v>
      </c>
      <c r="BP876">
        <f t="shared" si="1793"/>
        <v>0</v>
      </c>
      <c r="BQ876">
        <f t="shared" si="1794"/>
        <v>0</v>
      </c>
      <c r="BR876">
        <f t="shared" si="1795"/>
        <v>0</v>
      </c>
      <c r="BS876">
        <f t="shared" si="1796"/>
        <v>0</v>
      </c>
      <c r="BT876">
        <f t="shared" si="1797"/>
        <v>0</v>
      </c>
      <c r="BU876">
        <f t="shared" si="1798"/>
        <v>0</v>
      </c>
      <c r="BV876">
        <f t="shared" si="1799"/>
        <v>0</v>
      </c>
      <c r="BW876">
        <f t="shared" si="1800"/>
        <v>0</v>
      </c>
      <c r="BX876">
        <f t="shared" si="1801"/>
        <v>0</v>
      </c>
      <c r="BY876">
        <f t="shared" si="1802"/>
        <v>0</v>
      </c>
      <c r="BZ876">
        <f t="shared" si="1803"/>
        <v>0</v>
      </c>
      <c r="CA876">
        <f t="shared" si="1804"/>
        <v>0</v>
      </c>
      <c r="CB876">
        <f t="shared" si="1805"/>
        <v>0</v>
      </c>
      <c r="CC876">
        <f t="shared" si="1806"/>
        <v>0</v>
      </c>
      <c r="CD876">
        <f t="shared" si="1807"/>
        <v>0</v>
      </c>
      <c r="CE876">
        <f t="shared" si="1808"/>
        <v>0</v>
      </c>
      <c r="CF876">
        <f t="shared" si="1809"/>
        <v>0</v>
      </c>
      <c r="CG876">
        <f t="shared" si="1810"/>
        <v>0</v>
      </c>
      <c r="CH876">
        <f t="shared" si="1811"/>
        <v>0</v>
      </c>
      <c r="CI876">
        <f t="shared" si="1812"/>
        <v>0</v>
      </c>
      <c r="CJ876">
        <f t="shared" si="1813"/>
        <v>0</v>
      </c>
      <c r="CK876">
        <f t="shared" si="1814"/>
        <v>0</v>
      </c>
      <c r="CL876" t="str">
        <f t="shared" si="1815"/>
        <v/>
      </c>
      <c r="CM876" t="str">
        <f t="shared" si="1816"/>
        <v/>
      </c>
      <c r="CN876" t="str">
        <f t="shared" si="1817"/>
        <v/>
      </c>
      <c r="CO876" t="str">
        <f t="shared" si="1818"/>
        <v/>
      </c>
      <c r="CP876" t="str">
        <f t="shared" si="1819"/>
        <v/>
      </c>
      <c r="CQ876" t="str">
        <f t="shared" si="1820"/>
        <v/>
      </c>
      <c r="CR876" t="str">
        <f t="shared" si="1821"/>
        <v/>
      </c>
      <c r="CS876" t="str">
        <f t="shared" si="1822"/>
        <v/>
      </c>
      <c r="CT876" t="str">
        <f t="shared" si="1823"/>
        <v/>
      </c>
      <c r="CU876" t="str">
        <f t="shared" si="1824"/>
        <v/>
      </c>
      <c r="CV876" t="str">
        <f t="shared" si="1825"/>
        <v/>
      </c>
      <c r="CW876" t="str">
        <f t="shared" si="1826"/>
        <v/>
      </c>
      <c r="CX876" t="str">
        <f t="shared" si="1827"/>
        <v/>
      </c>
      <c r="CY876" t="str">
        <f t="shared" si="1828"/>
        <v/>
      </c>
      <c r="CZ876" t="str">
        <f t="shared" si="1829"/>
        <v/>
      </c>
      <c r="DA876" t="str">
        <f t="shared" si="1830"/>
        <v/>
      </c>
      <c r="DB876" t="str">
        <f t="shared" si="1831"/>
        <v/>
      </c>
      <c r="DC876" t="str">
        <f t="shared" si="1832"/>
        <v/>
      </c>
      <c r="DD876" t="str">
        <f t="shared" si="1833"/>
        <v/>
      </c>
      <c r="DE876" t="str">
        <f t="shared" si="1834"/>
        <v/>
      </c>
      <c r="DF876" t="str">
        <f t="shared" si="1835"/>
        <v/>
      </c>
      <c r="DG876" t="str">
        <f t="shared" si="1836"/>
        <v/>
      </c>
      <c r="DH876" t="str">
        <f t="shared" si="1837"/>
        <v/>
      </c>
      <c r="DI876" t="str">
        <f t="shared" si="1838"/>
        <v/>
      </c>
      <c r="DJ876" t="str">
        <f t="shared" si="1839"/>
        <v/>
      </c>
      <c r="DK876" t="str">
        <f t="shared" si="1840"/>
        <v/>
      </c>
      <c r="DL876" t="str">
        <f t="shared" si="1841"/>
        <v/>
      </c>
      <c r="DM876" t="str">
        <f t="shared" si="1842"/>
        <v/>
      </c>
      <c r="DN876" t="str">
        <f t="shared" si="1843"/>
        <v/>
      </c>
      <c r="DO876" t="str">
        <f t="shared" si="1844"/>
        <v/>
      </c>
      <c r="DP876" t="str">
        <f t="shared" si="1845"/>
        <v/>
      </c>
      <c r="DQ876" t="str">
        <f t="shared" si="1846"/>
        <v/>
      </c>
      <c r="DR876" t="str">
        <f t="shared" si="1847"/>
        <v/>
      </c>
      <c r="DS876" t="str">
        <f t="shared" si="1848"/>
        <v/>
      </c>
      <c r="DT876" t="str">
        <f t="shared" si="1849"/>
        <v/>
      </c>
      <c r="DU876">
        <f t="shared" si="1850"/>
        <v>0</v>
      </c>
      <c r="DV876">
        <f t="shared" si="1851"/>
        <v>0</v>
      </c>
      <c r="DW876">
        <f t="shared" si="1852"/>
        <v>0</v>
      </c>
      <c r="DX876" t="str">
        <f t="shared" si="1853"/>
        <v/>
      </c>
      <c r="DY876" t="str">
        <f t="shared" si="1854"/>
        <v/>
      </c>
      <c r="DZ876" t="str">
        <f t="shared" si="1855"/>
        <v/>
      </c>
      <c r="EA876" s="5">
        <f t="shared" si="1856"/>
        <v>0</v>
      </c>
      <c r="EB876" s="3">
        <f t="shared" si="1857"/>
        <v>0</v>
      </c>
    </row>
    <row r="877" spans="2:132" x14ac:dyDescent="0.2">
      <c r="B877" s="25">
        <v>872</v>
      </c>
      <c r="C877" s="26">
        <f>Zisk!D891</f>
        <v>0</v>
      </c>
      <c r="D877">
        <f>Zisk!E891</f>
        <v>0</v>
      </c>
      <c r="E877" s="66" t="str">
        <f t="shared" si="1744"/>
        <v/>
      </c>
      <c r="F877" t="str">
        <f t="shared" si="1745"/>
        <v/>
      </c>
      <c r="G877" s="66" t="str">
        <f t="shared" si="1746"/>
        <v/>
      </c>
      <c r="H877" s="25"/>
      <c r="I877" s="25"/>
      <c r="J877">
        <f>VstupniParametry_SKRYT!$D$5</f>
        <v>0.02</v>
      </c>
      <c r="K877">
        <f>VstupniParametry_SKRYT!$D$6</f>
        <v>0.06</v>
      </c>
      <c r="L877">
        <f>VstupniParametry_SKRYT!$D$7</f>
        <v>0.06</v>
      </c>
      <c r="M877">
        <f>VstupniParametry_SKRYT!$D$8</f>
        <v>0.06</v>
      </c>
      <c r="N877">
        <f>VstupniParametry_SKRYT!$D$9</f>
        <v>1.7999999999999999E-2</v>
      </c>
      <c r="O877" s="27">
        <f>VstupniParametry_SKRYT!$D$10</f>
        <v>0.01</v>
      </c>
      <c r="P877" s="27">
        <f>VstupniParametry_SKRYT!$D$11</f>
        <v>0.01</v>
      </c>
      <c r="Q877" s="27">
        <f>VstupniParametry_SKRYT!$D$12</f>
        <v>0.01</v>
      </c>
      <c r="R877" s="27">
        <f>VstupniParametry_SKRYT!$D$13</f>
        <v>0.01</v>
      </c>
      <c r="S877" s="27">
        <f>VstupniParametry_SKRYT!$D$14</f>
        <v>0.01</v>
      </c>
      <c r="T877">
        <f t="shared" si="1747"/>
        <v>0</v>
      </c>
      <c r="U877">
        <f t="shared" si="1748"/>
        <v>0</v>
      </c>
      <c r="V877">
        <f t="shared" si="1749"/>
        <v>0</v>
      </c>
      <c r="W877">
        <f t="shared" si="1750"/>
        <v>0</v>
      </c>
      <c r="X877">
        <f t="shared" si="1751"/>
        <v>0</v>
      </c>
      <c r="Y877">
        <f t="shared" si="1752"/>
        <v>0</v>
      </c>
      <c r="Z877">
        <f t="shared" si="1753"/>
        <v>0</v>
      </c>
      <c r="AA877">
        <f t="shared" si="1754"/>
        <v>0</v>
      </c>
      <c r="AB877">
        <f t="shared" si="1755"/>
        <v>0</v>
      </c>
      <c r="AC877">
        <f t="shared" si="1756"/>
        <v>0</v>
      </c>
      <c r="AD877">
        <f t="shared" si="1757"/>
        <v>0</v>
      </c>
      <c r="AE877">
        <f t="shared" si="1758"/>
        <v>0</v>
      </c>
      <c r="AF877">
        <f t="shared" si="1759"/>
        <v>0</v>
      </c>
      <c r="AG877">
        <f t="shared" si="1760"/>
        <v>0</v>
      </c>
      <c r="AH877">
        <f t="shared" si="1761"/>
        <v>0</v>
      </c>
      <c r="AI877">
        <f t="shared" si="1762"/>
        <v>0</v>
      </c>
      <c r="AJ877">
        <f t="shared" si="1763"/>
        <v>0</v>
      </c>
      <c r="AK877">
        <f t="shared" si="1764"/>
        <v>0</v>
      </c>
      <c r="AL877">
        <f t="shared" si="1765"/>
        <v>0</v>
      </c>
      <c r="AM877">
        <f t="shared" si="1766"/>
        <v>0</v>
      </c>
      <c r="AN877">
        <f t="shared" si="1767"/>
        <v>0</v>
      </c>
      <c r="AO877">
        <f t="shared" si="1768"/>
        <v>0</v>
      </c>
      <c r="AP877">
        <f t="shared" si="1769"/>
        <v>0</v>
      </c>
      <c r="AQ877">
        <f t="shared" si="1770"/>
        <v>0</v>
      </c>
      <c r="AR877">
        <f t="shared" si="1771"/>
        <v>0</v>
      </c>
      <c r="AS877">
        <f t="shared" si="1772"/>
        <v>0</v>
      </c>
      <c r="AT877">
        <f t="shared" si="1742"/>
        <v>0</v>
      </c>
      <c r="AU877">
        <f t="shared" si="1773"/>
        <v>0</v>
      </c>
      <c r="AV877">
        <f t="shared" si="1774"/>
        <v>0</v>
      </c>
      <c r="AW877">
        <f t="shared" si="1743"/>
        <v>0</v>
      </c>
      <c r="AX877">
        <f t="shared" si="1775"/>
        <v>0</v>
      </c>
      <c r="AY877">
        <f t="shared" si="1776"/>
        <v>0</v>
      </c>
      <c r="AZ877">
        <f t="shared" si="1777"/>
        <v>0</v>
      </c>
      <c r="BA877">
        <f t="shared" si="1778"/>
        <v>0</v>
      </c>
      <c r="BB877">
        <f t="shared" si="1779"/>
        <v>0</v>
      </c>
      <c r="BC877">
        <f t="shared" si="1780"/>
        <v>0</v>
      </c>
      <c r="BD877">
        <f t="shared" si="1781"/>
        <v>0</v>
      </c>
      <c r="BE877">
        <f t="shared" si="1782"/>
        <v>0</v>
      </c>
      <c r="BF877">
        <f t="shared" si="1783"/>
        <v>0</v>
      </c>
      <c r="BG877">
        <f t="shared" si="1784"/>
        <v>0</v>
      </c>
      <c r="BH877">
        <f t="shared" si="1785"/>
        <v>0</v>
      </c>
      <c r="BI877">
        <f t="shared" si="1786"/>
        <v>0</v>
      </c>
      <c r="BJ877">
        <f t="shared" si="1787"/>
        <v>0</v>
      </c>
      <c r="BK877">
        <f t="shared" si="1788"/>
        <v>0</v>
      </c>
      <c r="BL877">
        <f t="shared" si="1789"/>
        <v>0</v>
      </c>
      <c r="BM877">
        <f t="shared" si="1790"/>
        <v>0</v>
      </c>
      <c r="BN877">
        <f t="shared" si="1791"/>
        <v>0</v>
      </c>
      <c r="BO877">
        <f t="shared" si="1792"/>
        <v>0</v>
      </c>
      <c r="BP877">
        <f t="shared" si="1793"/>
        <v>0</v>
      </c>
      <c r="BQ877">
        <f t="shared" si="1794"/>
        <v>0</v>
      </c>
      <c r="BR877">
        <f t="shared" si="1795"/>
        <v>0</v>
      </c>
      <c r="BS877">
        <f t="shared" si="1796"/>
        <v>0</v>
      </c>
      <c r="BT877">
        <f t="shared" si="1797"/>
        <v>0</v>
      </c>
      <c r="BU877">
        <f t="shared" si="1798"/>
        <v>0</v>
      </c>
      <c r="BV877">
        <f t="shared" si="1799"/>
        <v>0</v>
      </c>
      <c r="BW877">
        <f t="shared" si="1800"/>
        <v>0</v>
      </c>
      <c r="BX877">
        <f t="shared" si="1801"/>
        <v>0</v>
      </c>
      <c r="BY877">
        <f t="shared" si="1802"/>
        <v>0</v>
      </c>
      <c r="BZ877">
        <f t="shared" si="1803"/>
        <v>0</v>
      </c>
      <c r="CA877">
        <f t="shared" si="1804"/>
        <v>0</v>
      </c>
      <c r="CB877">
        <f t="shared" si="1805"/>
        <v>0</v>
      </c>
      <c r="CC877">
        <f t="shared" si="1806"/>
        <v>0</v>
      </c>
      <c r="CD877">
        <f t="shared" si="1807"/>
        <v>0</v>
      </c>
      <c r="CE877">
        <f t="shared" si="1808"/>
        <v>0</v>
      </c>
      <c r="CF877">
        <f t="shared" si="1809"/>
        <v>0</v>
      </c>
      <c r="CG877">
        <f t="shared" si="1810"/>
        <v>0</v>
      </c>
      <c r="CH877">
        <f t="shared" si="1811"/>
        <v>0</v>
      </c>
      <c r="CI877">
        <f t="shared" si="1812"/>
        <v>0</v>
      </c>
      <c r="CJ877">
        <f t="shared" si="1813"/>
        <v>0</v>
      </c>
      <c r="CK877">
        <f t="shared" si="1814"/>
        <v>0</v>
      </c>
      <c r="CL877" t="str">
        <f t="shared" si="1815"/>
        <v/>
      </c>
      <c r="CM877" t="str">
        <f t="shared" si="1816"/>
        <v/>
      </c>
      <c r="CN877" t="str">
        <f t="shared" si="1817"/>
        <v/>
      </c>
      <c r="CO877" t="str">
        <f t="shared" si="1818"/>
        <v/>
      </c>
      <c r="CP877" t="str">
        <f t="shared" si="1819"/>
        <v/>
      </c>
      <c r="CQ877" t="str">
        <f t="shared" si="1820"/>
        <v/>
      </c>
      <c r="CR877" t="str">
        <f t="shared" si="1821"/>
        <v/>
      </c>
      <c r="CS877" t="str">
        <f t="shared" si="1822"/>
        <v/>
      </c>
      <c r="CT877" t="str">
        <f t="shared" si="1823"/>
        <v/>
      </c>
      <c r="CU877" t="str">
        <f t="shared" si="1824"/>
        <v/>
      </c>
      <c r="CV877" t="str">
        <f t="shared" si="1825"/>
        <v/>
      </c>
      <c r="CW877" t="str">
        <f t="shared" si="1826"/>
        <v/>
      </c>
      <c r="CX877" t="str">
        <f t="shared" si="1827"/>
        <v/>
      </c>
      <c r="CY877" t="str">
        <f t="shared" si="1828"/>
        <v/>
      </c>
      <c r="CZ877" t="str">
        <f t="shared" si="1829"/>
        <v/>
      </c>
      <c r="DA877" t="str">
        <f t="shared" si="1830"/>
        <v/>
      </c>
      <c r="DB877" t="str">
        <f t="shared" si="1831"/>
        <v/>
      </c>
      <c r="DC877" t="str">
        <f t="shared" si="1832"/>
        <v/>
      </c>
      <c r="DD877" t="str">
        <f t="shared" si="1833"/>
        <v/>
      </c>
      <c r="DE877" t="str">
        <f t="shared" si="1834"/>
        <v/>
      </c>
      <c r="DF877" t="str">
        <f t="shared" si="1835"/>
        <v/>
      </c>
      <c r="DG877" t="str">
        <f t="shared" si="1836"/>
        <v/>
      </c>
      <c r="DH877" t="str">
        <f t="shared" si="1837"/>
        <v/>
      </c>
      <c r="DI877" t="str">
        <f t="shared" si="1838"/>
        <v/>
      </c>
      <c r="DJ877" t="str">
        <f t="shared" si="1839"/>
        <v/>
      </c>
      <c r="DK877" t="str">
        <f t="shared" si="1840"/>
        <v/>
      </c>
      <c r="DL877" t="str">
        <f t="shared" si="1841"/>
        <v/>
      </c>
      <c r="DM877" t="str">
        <f t="shared" si="1842"/>
        <v/>
      </c>
      <c r="DN877" t="str">
        <f t="shared" si="1843"/>
        <v/>
      </c>
      <c r="DO877" t="str">
        <f t="shared" si="1844"/>
        <v/>
      </c>
      <c r="DP877" t="str">
        <f t="shared" si="1845"/>
        <v/>
      </c>
      <c r="DQ877" t="str">
        <f t="shared" si="1846"/>
        <v/>
      </c>
      <c r="DR877" t="str">
        <f t="shared" si="1847"/>
        <v/>
      </c>
      <c r="DS877" t="str">
        <f t="shared" si="1848"/>
        <v/>
      </c>
      <c r="DT877" t="str">
        <f t="shared" si="1849"/>
        <v/>
      </c>
      <c r="DU877">
        <f t="shared" si="1850"/>
        <v>0</v>
      </c>
      <c r="DV877">
        <f t="shared" si="1851"/>
        <v>0</v>
      </c>
      <c r="DW877">
        <f t="shared" si="1852"/>
        <v>0</v>
      </c>
      <c r="DX877" t="str">
        <f t="shared" si="1853"/>
        <v/>
      </c>
      <c r="DY877" t="str">
        <f t="shared" si="1854"/>
        <v/>
      </c>
      <c r="DZ877" t="str">
        <f t="shared" si="1855"/>
        <v/>
      </c>
      <c r="EA877" s="5">
        <f t="shared" si="1856"/>
        <v>0</v>
      </c>
      <c r="EB877" s="3">
        <f t="shared" si="1857"/>
        <v>0</v>
      </c>
    </row>
    <row r="878" spans="2:132" x14ac:dyDescent="0.2">
      <c r="B878">
        <v>873</v>
      </c>
      <c r="C878" s="3">
        <f>Zisk!D892</f>
        <v>0</v>
      </c>
      <c r="D878">
        <f>Zisk!E892</f>
        <v>0</v>
      </c>
      <c r="E878" s="66" t="str">
        <f t="shared" si="1744"/>
        <v/>
      </c>
      <c r="F878" t="str">
        <f t="shared" si="1745"/>
        <v/>
      </c>
      <c r="G878" s="66" t="str">
        <f t="shared" si="1746"/>
        <v/>
      </c>
      <c r="J878">
        <f>VstupniParametry_SKRYT!$D$5</f>
        <v>0.02</v>
      </c>
      <c r="K878">
        <f>VstupniParametry_SKRYT!$D$6</f>
        <v>0.06</v>
      </c>
      <c r="L878">
        <f>VstupniParametry_SKRYT!$D$7</f>
        <v>0.06</v>
      </c>
      <c r="M878">
        <f>VstupniParametry_SKRYT!$D$8</f>
        <v>0.06</v>
      </c>
      <c r="N878">
        <f>VstupniParametry_SKRYT!$D$9</f>
        <v>1.7999999999999999E-2</v>
      </c>
      <c r="O878" s="27">
        <f>VstupniParametry_SKRYT!$D$10</f>
        <v>0.01</v>
      </c>
      <c r="P878" s="27">
        <f>VstupniParametry_SKRYT!$D$11</f>
        <v>0.01</v>
      </c>
      <c r="Q878" s="27">
        <f>VstupniParametry_SKRYT!$D$12</f>
        <v>0.01</v>
      </c>
      <c r="R878" s="27">
        <f>VstupniParametry_SKRYT!$D$13</f>
        <v>0.01</v>
      </c>
      <c r="S878" s="27">
        <f>VstupniParametry_SKRYT!$D$14</f>
        <v>0.01</v>
      </c>
      <c r="T878">
        <f t="shared" si="1747"/>
        <v>0</v>
      </c>
      <c r="U878">
        <f t="shared" si="1748"/>
        <v>0</v>
      </c>
      <c r="V878">
        <f t="shared" si="1749"/>
        <v>0</v>
      </c>
      <c r="W878">
        <f t="shared" si="1750"/>
        <v>0</v>
      </c>
      <c r="X878">
        <f t="shared" si="1751"/>
        <v>0</v>
      </c>
      <c r="Y878">
        <f t="shared" si="1752"/>
        <v>0</v>
      </c>
      <c r="Z878">
        <f t="shared" si="1753"/>
        <v>0</v>
      </c>
      <c r="AA878">
        <f t="shared" si="1754"/>
        <v>0</v>
      </c>
      <c r="AB878">
        <f t="shared" si="1755"/>
        <v>0</v>
      </c>
      <c r="AC878">
        <f t="shared" si="1756"/>
        <v>0</v>
      </c>
      <c r="AD878">
        <f t="shared" si="1757"/>
        <v>0</v>
      </c>
      <c r="AE878">
        <f t="shared" si="1758"/>
        <v>0</v>
      </c>
      <c r="AF878">
        <f t="shared" si="1759"/>
        <v>0</v>
      </c>
      <c r="AG878">
        <f t="shared" si="1760"/>
        <v>0</v>
      </c>
      <c r="AH878">
        <f t="shared" si="1761"/>
        <v>0</v>
      </c>
      <c r="AI878">
        <f t="shared" si="1762"/>
        <v>0</v>
      </c>
      <c r="AJ878">
        <f t="shared" si="1763"/>
        <v>0</v>
      </c>
      <c r="AK878">
        <f t="shared" si="1764"/>
        <v>0</v>
      </c>
      <c r="AL878">
        <f t="shared" si="1765"/>
        <v>0</v>
      </c>
      <c r="AM878">
        <f t="shared" si="1766"/>
        <v>0</v>
      </c>
      <c r="AN878">
        <f t="shared" si="1767"/>
        <v>0</v>
      </c>
      <c r="AO878">
        <f t="shared" si="1768"/>
        <v>0</v>
      </c>
      <c r="AP878">
        <f t="shared" si="1769"/>
        <v>0</v>
      </c>
      <c r="AQ878">
        <f t="shared" si="1770"/>
        <v>0</v>
      </c>
      <c r="AR878">
        <f t="shared" si="1771"/>
        <v>0</v>
      </c>
      <c r="AS878">
        <f t="shared" si="1772"/>
        <v>0</v>
      </c>
      <c r="AT878">
        <f t="shared" si="1742"/>
        <v>0</v>
      </c>
      <c r="AU878">
        <f t="shared" si="1773"/>
        <v>0</v>
      </c>
      <c r="AV878">
        <f t="shared" si="1774"/>
        <v>0</v>
      </c>
      <c r="AW878">
        <f t="shared" si="1743"/>
        <v>0</v>
      </c>
      <c r="AX878">
        <f t="shared" si="1775"/>
        <v>0</v>
      </c>
      <c r="AY878">
        <f t="shared" si="1776"/>
        <v>0</v>
      </c>
      <c r="AZ878">
        <f t="shared" si="1777"/>
        <v>0</v>
      </c>
      <c r="BA878">
        <f t="shared" si="1778"/>
        <v>0</v>
      </c>
      <c r="BB878">
        <f t="shared" si="1779"/>
        <v>0</v>
      </c>
      <c r="BC878">
        <f t="shared" si="1780"/>
        <v>0</v>
      </c>
      <c r="BD878">
        <f t="shared" si="1781"/>
        <v>0</v>
      </c>
      <c r="BE878">
        <f t="shared" si="1782"/>
        <v>0</v>
      </c>
      <c r="BF878">
        <f t="shared" si="1783"/>
        <v>0</v>
      </c>
      <c r="BG878">
        <f t="shared" si="1784"/>
        <v>0</v>
      </c>
      <c r="BH878">
        <f t="shared" si="1785"/>
        <v>0</v>
      </c>
      <c r="BI878">
        <f t="shared" si="1786"/>
        <v>0</v>
      </c>
      <c r="BJ878">
        <f t="shared" si="1787"/>
        <v>0</v>
      </c>
      <c r="BK878">
        <f t="shared" si="1788"/>
        <v>0</v>
      </c>
      <c r="BL878">
        <f t="shared" si="1789"/>
        <v>0</v>
      </c>
      <c r="BM878">
        <f t="shared" si="1790"/>
        <v>0</v>
      </c>
      <c r="BN878">
        <f t="shared" si="1791"/>
        <v>0</v>
      </c>
      <c r="BO878">
        <f t="shared" si="1792"/>
        <v>0</v>
      </c>
      <c r="BP878">
        <f t="shared" si="1793"/>
        <v>0</v>
      </c>
      <c r="BQ878">
        <f t="shared" si="1794"/>
        <v>0</v>
      </c>
      <c r="BR878">
        <f t="shared" si="1795"/>
        <v>0</v>
      </c>
      <c r="BS878">
        <f t="shared" si="1796"/>
        <v>0</v>
      </c>
      <c r="BT878">
        <f t="shared" si="1797"/>
        <v>0</v>
      </c>
      <c r="BU878">
        <f t="shared" si="1798"/>
        <v>0</v>
      </c>
      <c r="BV878">
        <f t="shared" si="1799"/>
        <v>0</v>
      </c>
      <c r="BW878">
        <f t="shared" si="1800"/>
        <v>0</v>
      </c>
      <c r="BX878">
        <f t="shared" si="1801"/>
        <v>0</v>
      </c>
      <c r="BY878">
        <f t="shared" si="1802"/>
        <v>0</v>
      </c>
      <c r="BZ878">
        <f t="shared" si="1803"/>
        <v>0</v>
      </c>
      <c r="CA878">
        <f t="shared" si="1804"/>
        <v>0</v>
      </c>
      <c r="CB878">
        <f t="shared" si="1805"/>
        <v>0</v>
      </c>
      <c r="CC878">
        <f t="shared" si="1806"/>
        <v>0</v>
      </c>
      <c r="CD878">
        <f t="shared" si="1807"/>
        <v>0</v>
      </c>
      <c r="CE878">
        <f t="shared" si="1808"/>
        <v>0</v>
      </c>
      <c r="CF878">
        <f t="shared" si="1809"/>
        <v>0</v>
      </c>
      <c r="CG878">
        <f t="shared" si="1810"/>
        <v>0</v>
      </c>
      <c r="CH878">
        <f t="shared" si="1811"/>
        <v>0</v>
      </c>
      <c r="CI878">
        <f t="shared" si="1812"/>
        <v>0</v>
      </c>
      <c r="CJ878">
        <f t="shared" si="1813"/>
        <v>0</v>
      </c>
      <c r="CK878">
        <f t="shared" si="1814"/>
        <v>0</v>
      </c>
      <c r="CL878" t="str">
        <f t="shared" si="1815"/>
        <v/>
      </c>
      <c r="CM878" t="str">
        <f t="shared" si="1816"/>
        <v/>
      </c>
      <c r="CN878" t="str">
        <f t="shared" si="1817"/>
        <v/>
      </c>
      <c r="CO878" t="str">
        <f t="shared" si="1818"/>
        <v/>
      </c>
      <c r="CP878" t="str">
        <f t="shared" si="1819"/>
        <v/>
      </c>
      <c r="CQ878" t="str">
        <f t="shared" si="1820"/>
        <v/>
      </c>
      <c r="CR878" t="str">
        <f t="shared" si="1821"/>
        <v/>
      </c>
      <c r="CS878" t="str">
        <f t="shared" si="1822"/>
        <v/>
      </c>
      <c r="CT878" t="str">
        <f t="shared" si="1823"/>
        <v/>
      </c>
      <c r="CU878" t="str">
        <f t="shared" si="1824"/>
        <v/>
      </c>
      <c r="CV878" t="str">
        <f t="shared" si="1825"/>
        <v/>
      </c>
      <c r="CW878" t="str">
        <f t="shared" si="1826"/>
        <v/>
      </c>
      <c r="CX878" t="str">
        <f t="shared" si="1827"/>
        <v/>
      </c>
      <c r="CY878" t="str">
        <f t="shared" si="1828"/>
        <v/>
      </c>
      <c r="CZ878" t="str">
        <f t="shared" si="1829"/>
        <v/>
      </c>
      <c r="DA878" t="str">
        <f t="shared" si="1830"/>
        <v/>
      </c>
      <c r="DB878" t="str">
        <f t="shared" si="1831"/>
        <v/>
      </c>
      <c r="DC878" t="str">
        <f t="shared" si="1832"/>
        <v/>
      </c>
      <c r="DD878" t="str">
        <f t="shared" si="1833"/>
        <v/>
      </c>
      <c r="DE878" t="str">
        <f t="shared" si="1834"/>
        <v/>
      </c>
      <c r="DF878" t="str">
        <f t="shared" si="1835"/>
        <v/>
      </c>
      <c r="DG878" t="str">
        <f t="shared" si="1836"/>
        <v/>
      </c>
      <c r="DH878" t="str">
        <f t="shared" si="1837"/>
        <v/>
      </c>
      <c r="DI878" t="str">
        <f t="shared" si="1838"/>
        <v/>
      </c>
      <c r="DJ878" t="str">
        <f t="shared" si="1839"/>
        <v/>
      </c>
      <c r="DK878" t="str">
        <f t="shared" si="1840"/>
        <v/>
      </c>
      <c r="DL878" t="str">
        <f t="shared" si="1841"/>
        <v/>
      </c>
      <c r="DM878" t="str">
        <f t="shared" si="1842"/>
        <v/>
      </c>
      <c r="DN878" t="str">
        <f t="shared" si="1843"/>
        <v/>
      </c>
      <c r="DO878" t="str">
        <f t="shared" si="1844"/>
        <v/>
      </c>
      <c r="DP878" t="str">
        <f t="shared" si="1845"/>
        <v/>
      </c>
      <c r="DQ878" t="str">
        <f t="shared" si="1846"/>
        <v/>
      </c>
      <c r="DR878" t="str">
        <f t="shared" si="1847"/>
        <v/>
      </c>
      <c r="DS878" t="str">
        <f t="shared" si="1848"/>
        <v/>
      </c>
      <c r="DT878" t="str">
        <f t="shared" si="1849"/>
        <v/>
      </c>
      <c r="DU878">
        <f t="shared" si="1850"/>
        <v>0</v>
      </c>
      <c r="DV878">
        <f t="shared" si="1851"/>
        <v>0</v>
      </c>
      <c r="DW878">
        <f t="shared" si="1852"/>
        <v>0</v>
      </c>
      <c r="DX878" t="str">
        <f t="shared" si="1853"/>
        <v/>
      </c>
      <c r="DY878" t="str">
        <f t="shared" si="1854"/>
        <v/>
      </c>
      <c r="DZ878" t="str">
        <f t="shared" si="1855"/>
        <v/>
      </c>
      <c r="EA878" s="5">
        <f t="shared" si="1856"/>
        <v>0</v>
      </c>
      <c r="EB878" s="3">
        <f t="shared" si="1857"/>
        <v>0</v>
      </c>
    </row>
    <row r="879" spans="2:132" x14ac:dyDescent="0.2">
      <c r="B879" s="25">
        <v>874</v>
      </c>
      <c r="C879" s="26">
        <f>Zisk!D893</f>
        <v>0</v>
      </c>
      <c r="D879">
        <f>Zisk!E893</f>
        <v>0</v>
      </c>
      <c r="E879" s="66" t="str">
        <f t="shared" si="1744"/>
        <v/>
      </c>
      <c r="F879" t="str">
        <f t="shared" si="1745"/>
        <v/>
      </c>
      <c r="G879" s="66" t="str">
        <f t="shared" si="1746"/>
        <v/>
      </c>
      <c r="H879" s="25"/>
      <c r="I879" s="25"/>
      <c r="J879">
        <f>VstupniParametry_SKRYT!$D$5</f>
        <v>0.02</v>
      </c>
      <c r="K879">
        <f>VstupniParametry_SKRYT!$D$6</f>
        <v>0.06</v>
      </c>
      <c r="L879">
        <f>VstupniParametry_SKRYT!$D$7</f>
        <v>0.06</v>
      </c>
      <c r="M879">
        <f>VstupniParametry_SKRYT!$D$8</f>
        <v>0.06</v>
      </c>
      <c r="N879">
        <f>VstupniParametry_SKRYT!$D$9</f>
        <v>1.7999999999999999E-2</v>
      </c>
      <c r="O879" s="27">
        <f>VstupniParametry_SKRYT!$D$10</f>
        <v>0.01</v>
      </c>
      <c r="P879" s="27">
        <f>VstupniParametry_SKRYT!$D$11</f>
        <v>0.01</v>
      </c>
      <c r="Q879" s="27">
        <f>VstupniParametry_SKRYT!$D$12</f>
        <v>0.01</v>
      </c>
      <c r="R879" s="27">
        <f>VstupniParametry_SKRYT!$D$13</f>
        <v>0.01</v>
      </c>
      <c r="S879" s="27">
        <f>VstupniParametry_SKRYT!$D$14</f>
        <v>0.01</v>
      </c>
      <c r="T879">
        <f t="shared" si="1747"/>
        <v>0</v>
      </c>
      <c r="U879">
        <f t="shared" si="1748"/>
        <v>0</v>
      </c>
      <c r="V879">
        <f t="shared" si="1749"/>
        <v>0</v>
      </c>
      <c r="W879">
        <f t="shared" si="1750"/>
        <v>0</v>
      </c>
      <c r="X879">
        <f t="shared" si="1751"/>
        <v>0</v>
      </c>
      <c r="Y879">
        <f t="shared" si="1752"/>
        <v>0</v>
      </c>
      <c r="Z879">
        <f t="shared" si="1753"/>
        <v>0</v>
      </c>
      <c r="AA879">
        <f t="shared" si="1754"/>
        <v>0</v>
      </c>
      <c r="AB879">
        <f t="shared" si="1755"/>
        <v>0</v>
      </c>
      <c r="AC879">
        <f t="shared" si="1756"/>
        <v>0</v>
      </c>
      <c r="AD879">
        <f t="shared" si="1757"/>
        <v>0</v>
      </c>
      <c r="AE879">
        <f t="shared" si="1758"/>
        <v>0</v>
      </c>
      <c r="AF879">
        <f t="shared" si="1759"/>
        <v>0</v>
      </c>
      <c r="AG879">
        <f t="shared" si="1760"/>
        <v>0</v>
      </c>
      <c r="AH879">
        <f t="shared" si="1761"/>
        <v>0</v>
      </c>
      <c r="AI879">
        <f t="shared" si="1762"/>
        <v>0</v>
      </c>
      <c r="AJ879">
        <f t="shared" si="1763"/>
        <v>0</v>
      </c>
      <c r="AK879">
        <f t="shared" si="1764"/>
        <v>0</v>
      </c>
      <c r="AL879">
        <f t="shared" si="1765"/>
        <v>0</v>
      </c>
      <c r="AM879">
        <f t="shared" si="1766"/>
        <v>0</v>
      </c>
      <c r="AN879">
        <f t="shared" si="1767"/>
        <v>0</v>
      </c>
      <c r="AO879">
        <f t="shared" si="1768"/>
        <v>0</v>
      </c>
      <c r="AP879">
        <f t="shared" si="1769"/>
        <v>0</v>
      </c>
      <c r="AQ879">
        <f t="shared" si="1770"/>
        <v>0</v>
      </c>
      <c r="AR879">
        <f t="shared" si="1771"/>
        <v>0</v>
      </c>
      <c r="AS879">
        <f t="shared" si="1772"/>
        <v>0</v>
      </c>
      <c r="AT879">
        <f t="shared" si="1742"/>
        <v>0</v>
      </c>
      <c r="AU879">
        <f t="shared" si="1773"/>
        <v>0</v>
      </c>
      <c r="AV879">
        <f t="shared" si="1774"/>
        <v>0</v>
      </c>
      <c r="AW879">
        <f t="shared" si="1743"/>
        <v>0</v>
      </c>
      <c r="AX879">
        <f t="shared" si="1775"/>
        <v>0</v>
      </c>
      <c r="AY879">
        <f t="shared" si="1776"/>
        <v>0</v>
      </c>
      <c r="AZ879">
        <f t="shared" si="1777"/>
        <v>0</v>
      </c>
      <c r="BA879">
        <f t="shared" si="1778"/>
        <v>0</v>
      </c>
      <c r="BB879">
        <f t="shared" si="1779"/>
        <v>0</v>
      </c>
      <c r="BC879">
        <f t="shared" si="1780"/>
        <v>0</v>
      </c>
      <c r="BD879">
        <f t="shared" si="1781"/>
        <v>0</v>
      </c>
      <c r="BE879">
        <f t="shared" si="1782"/>
        <v>0</v>
      </c>
      <c r="BF879">
        <f t="shared" si="1783"/>
        <v>0</v>
      </c>
      <c r="BG879">
        <f t="shared" si="1784"/>
        <v>0</v>
      </c>
      <c r="BH879">
        <f t="shared" si="1785"/>
        <v>0</v>
      </c>
      <c r="BI879">
        <f t="shared" si="1786"/>
        <v>0</v>
      </c>
      <c r="BJ879">
        <f t="shared" si="1787"/>
        <v>0</v>
      </c>
      <c r="BK879">
        <f t="shared" si="1788"/>
        <v>0</v>
      </c>
      <c r="BL879">
        <f t="shared" si="1789"/>
        <v>0</v>
      </c>
      <c r="BM879">
        <f t="shared" si="1790"/>
        <v>0</v>
      </c>
      <c r="BN879">
        <f t="shared" si="1791"/>
        <v>0</v>
      </c>
      <c r="BO879">
        <f t="shared" si="1792"/>
        <v>0</v>
      </c>
      <c r="BP879">
        <f t="shared" si="1793"/>
        <v>0</v>
      </c>
      <c r="BQ879">
        <f t="shared" si="1794"/>
        <v>0</v>
      </c>
      <c r="BR879">
        <f t="shared" si="1795"/>
        <v>0</v>
      </c>
      <c r="BS879">
        <f t="shared" si="1796"/>
        <v>0</v>
      </c>
      <c r="BT879">
        <f t="shared" si="1797"/>
        <v>0</v>
      </c>
      <c r="BU879">
        <f t="shared" si="1798"/>
        <v>0</v>
      </c>
      <c r="BV879">
        <f t="shared" si="1799"/>
        <v>0</v>
      </c>
      <c r="BW879">
        <f t="shared" si="1800"/>
        <v>0</v>
      </c>
      <c r="BX879">
        <f t="shared" si="1801"/>
        <v>0</v>
      </c>
      <c r="BY879">
        <f t="shared" si="1802"/>
        <v>0</v>
      </c>
      <c r="BZ879">
        <f t="shared" si="1803"/>
        <v>0</v>
      </c>
      <c r="CA879">
        <f t="shared" si="1804"/>
        <v>0</v>
      </c>
      <c r="CB879">
        <f t="shared" si="1805"/>
        <v>0</v>
      </c>
      <c r="CC879">
        <f t="shared" si="1806"/>
        <v>0</v>
      </c>
      <c r="CD879">
        <f t="shared" si="1807"/>
        <v>0</v>
      </c>
      <c r="CE879">
        <f t="shared" si="1808"/>
        <v>0</v>
      </c>
      <c r="CF879">
        <f t="shared" si="1809"/>
        <v>0</v>
      </c>
      <c r="CG879">
        <f t="shared" si="1810"/>
        <v>0</v>
      </c>
      <c r="CH879">
        <f t="shared" si="1811"/>
        <v>0</v>
      </c>
      <c r="CI879">
        <f t="shared" si="1812"/>
        <v>0</v>
      </c>
      <c r="CJ879">
        <f t="shared" si="1813"/>
        <v>0</v>
      </c>
      <c r="CK879">
        <f t="shared" si="1814"/>
        <v>0</v>
      </c>
      <c r="CL879" t="str">
        <f t="shared" si="1815"/>
        <v/>
      </c>
      <c r="CM879" t="str">
        <f t="shared" si="1816"/>
        <v/>
      </c>
      <c r="CN879" t="str">
        <f t="shared" si="1817"/>
        <v/>
      </c>
      <c r="CO879" t="str">
        <f t="shared" si="1818"/>
        <v/>
      </c>
      <c r="CP879" t="str">
        <f t="shared" si="1819"/>
        <v/>
      </c>
      <c r="CQ879" t="str">
        <f t="shared" si="1820"/>
        <v/>
      </c>
      <c r="CR879" t="str">
        <f t="shared" si="1821"/>
        <v/>
      </c>
      <c r="CS879" t="str">
        <f t="shared" si="1822"/>
        <v/>
      </c>
      <c r="CT879" t="str">
        <f t="shared" si="1823"/>
        <v/>
      </c>
      <c r="CU879" t="str">
        <f t="shared" si="1824"/>
        <v/>
      </c>
      <c r="CV879" t="str">
        <f t="shared" si="1825"/>
        <v/>
      </c>
      <c r="CW879" t="str">
        <f t="shared" si="1826"/>
        <v/>
      </c>
      <c r="CX879" t="str">
        <f t="shared" si="1827"/>
        <v/>
      </c>
      <c r="CY879" t="str">
        <f t="shared" si="1828"/>
        <v/>
      </c>
      <c r="CZ879" t="str">
        <f t="shared" si="1829"/>
        <v/>
      </c>
      <c r="DA879" t="str">
        <f t="shared" si="1830"/>
        <v/>
      </c>
      <c r="DB879" t="str">
        <f t="shared" si="1831"/>
        <v/>
      </c>
      <c r="DC879" t="str">
        <f t="shared" si="1832"/>
        <v/>
      </c>
      <c r="DD879" t="str">
        <f t="shared" si="1833"/>
        <v/>
      </c>
      <c r="DE879" t="str">
        <f t="shared" si="1834"/>
        <v/>
      </c>
      <c r="DF879" t="str">
        <f t="shared" si="1835"/>
        <v/>
      </c>
      <c r="DG879" t="str">
        <f t="shared" si="1836"/>
        <v/>
      </c>
      <c r="DH879" t="str">
        <f t="shared" si="1837"/>
        <v/>
      </c>
      <c r="DI879" t="str">
        <f t="shared" si="1838"/>
        <v/>
      </c>
      <c r="DJ879" t="str">
        <f t="shared" si="1839"/>
        <v/>
      </c>
      <c r="DK879" t="str">
        <f t="shared" si="1840"/>
        <v/>
      </c>
      <c r="DL879" t="str">
        <f t="shared" si="1841"/>
        <v/>
      </c>
      <c r="DM879" t="str">
        <f t="shared" si="1842"/>
        <v/>
      </c>
      <c r="DN879" t="str">
        <f t="shared" si="1843"/>
        <v/>
      </c>
      <c r="DO879" t="str">
        <f t="shared" si="1844"/>
        <v/>
      </c>
      <c r="DP879" t="str">
        <f t="shared" si="1845"/>
        <v/>
      </c>
      <c r="DQ879" t="str">
        <f t="shared" si="1846"/>
        <v/>
      </c>
      <c r="DR879" t="str">
        <f t="shared" si="1847"/>
        <v/>
      </c>
      <c r="DS879" t="str">
        <f t="shared" si="1848"/>
        <v/>
      </c>
      <c r="DT879" t="str">
        <f t="shared" si="1849"/>
        <v/>
      </c>
      <c r="DU879">
        <f t="shared" si="1850"/>
        <v>0</v>
      </c>
      <c r="DV879">
        <f t="shared" si="1851"/>
        <v>0</v>
      </c>
      <c r="DW879">
        <f t="shared" si="1852"/>
        <v>0</v>
      </c>
      <c r="DX879" t="str">
        <f t="shared" si="1853"/>
        <v/>
      </c>
      <c r="DY879" t="str">
        <f t="shared" si="1854"/>
        <v/>
      </c>
      <c r="DZ879" t="str">
        <f t="shared" si="1855"/>
        <v/>
      </c>
      <c r="EA879" s="5">
        <f t="shared" si="1856"/>
        <v>0</v>
      </c>
      <c r="EB879" s="3">
        <f t="shared" si="1857"/>
        <v>0</v>
      </c>
    </row>
    <row r="880" spans="2:132" x14ac:dyDescent="0.2">
      <c r="B880">
        <v>875</v>
      </c>
      <c r="C880" s="3">
        <f>Zisk!D894</f>
        <v>0</v>
      </c>
      <c r="D880">
        <f>Zisk!E894</f>
        <v>0</v>
      </c>
      <c r="E880" s="66" t="str">
        <f t="shared" si="1744"/>
        <v/>
      </c>
      <c r="F880" t="str">
        <f t="shared" si="1745"/>
        <v/>
      </c>
      <c r="G880" s="66" t="str">
        <f t="shared" si="1746"/>
        <v/>
      </c>
      <c r="J880">
        <f>VstupniParametry_SKRYT!$D$5</f>
        <v>0.02</v>
      </c>
      <c r="K880">
        <f>VstupniParametry_SKRYT!$D$6</f>
        <v>0.06</v>
      </c>
      <c r="L880">
        <f>VstupniParametry_SKRYT!$D$7</f>
        <v>0.06</v>
      </c>
      <c r="M880">
        <f>VstupniParametry_SKRYT!$D$8</f>
        <v>0.06</v>
      </c>
      <c r="N880">
        <f>VstupniParametry_SKRYT!$D$9</f>
        <v>1.7999999999999999E-2</v>
      </c>
      <c r="O880" s="27">
        <f>VstupniParametry_SKRYT!$D$10</f>
        <v>0.01</v>
      </c>
      <c r="P880" s="27">
        <f>VstupniParametry_SKRYT!$D$11</f>
        <v>0.01</v>
      </c>
      <c r="Q880" s="27">
        <f>VstupniParametry_SKRYT!$D$12</f>
        <v>0.01</v>
      </c>
      <c r="R880" s="27">
        <f>VstupniParametry_SKRYT!$D$13</f>
        <v>0.01</v>
      </c>
      <c r="S880" s="27">
        <f>VstupniParametry_SKRYT!$D$14</f>
        <v>0.01</v>
      </c>
      <c r="T880">
        <f t="shared" si="1747"/>
        <v>0</v>
      </c>
      <c r="U880">
        <f t="shared" si="1748"/>
        <v>0</v>
      </c>
      <c r="V880">
        <f t="shared" si="1749"/>
        <v>0</v>
      </c>
      <c r="W880">
        <f t="shared" si="1750"/>
        <v>0</v>
      </c>
      <c r="X880">
        <f t="shared" si="1751"/>
        <v>0</v>
      </c>
      <c r="Y880">
        <f t="shared" si="1752"/>
        <v>0</v>
      </c>
      <c r="Z880">
        <f t="shared" si="1753"/>
        <v>0</v>
      </c>
      <c r="AA880">
        <f t="shared" si="1754"/>
        <v>0</v>
      </c>
      <c r="AB880">
        <f t="shared" si="1755"/>
        <v>0</v>
      </c>
      <c r="AC880">
        <f t="shared" si="1756"/>
        <v>0</v>
      </c>
      <c r="AD880">
        <f t="shared" si="1757"/>
        <v>0</v>
      </c>
      <c r="AE880">
        <f t="shared" si="1758"/>
        <v>0</v>
      </c>
      <c r="AF880">
        <f t="shared" si="1759"/>
        <v>0</v>
      </c>
      <c r="AG880">
        <f t="shared" si="1760"/>
        <v>0</v>
      </c>
      <c r="AH880">
        <f t="shared" si="1761"/>
        <v>0</v>
      </c>
      <c r="AI880">
        <f t="shared" si="1762"/>
        <v>0</v>
      </c>
      <c r="AJ880">
        <f t="shared" si="1763"/>
        <v>0</v>
      </c>
      <c r="AK880">
        <f t="shared" si="1764"/>
        <v>0</v>
      </c>
      <c r="AL880">
        <f t="shared" si="1765"/>
        <v>0</v>
      </c>
      <c r="AM880">
        <f t="shared" si="1766"/>
        <v>0</v>
      </c>
      <c r="AN880">
        <f t="shared" si="1767"/>
        <v>0</v>
      </c>
      <c r="AO880">
        <f t="shared" si="1768"/>
        <v>0</v>
      </c>
      <c r="AP880">
        <f t="shared" si="1769"/>
        <v>0</v>
      </c>
      <c r="AQ880">
        <f t="shared" si="1770"/>
        <v>0</v>
      </c>
      <c r="AR880">
        <f t="shared" si="1771"/>
        <v>0</v>
      </c>
      <c r="AS880">
        <f t="shared" si="1772"/>
        <v>0</v>
      </c>
      <c r="AT880">
        <f t="shared" si="1742"/>
        <v>0</v>
      </c>
      <c r="AU880">
        <f t="shared" si="1773"/>
        <v>0</v>
      </c>
      <c r="AV880">
        <f t="shared" si="1774"/>
        <v>0</v>
      </c>
      <c r="AW880">
        <f t="shared" si="1743"/>
        <v>0</v>
      </c>
      <c r="AX880">
        <f t="shared" si="1775"/>
        <v>0</v>
      </c>
      <c r="AY880">
        <f t="shared" si="1776"/>
        <v>0</v>
      </c>
      <c r="AZ880">
        <f t="shared" si="1777"/>
        <v>0</v>
      </c>
      <c r="BA880">
        <f t="shared" si="1778"/>
        <v>0</v>
      </c>
      <c r="BB880">
        <f t="shared" si="1779"/>
        <v>0</v>
      </c>
      <c r="BC880">
        <f t="shared" si="1780"/>
        <v>0</v>
      </c>
      <c r="BD880">
        <f t="shared" si="1781"/>
        <v>0</v>
      </c>
      <c r="BE880">
        <f t="shared" si="1782"/>
        <v>0</v>
      </c>
      <c r="BF880">
        <f t="shared" si="1783"/>
        <v>0</v>
      </c>
      <c r="BG880">
        <f t="shared" si="1784"/>
        <v>0</v>
      </c>
      <c r="BH880">
        <f t="shared" si="1785"/>
        <v>0</v>
      </c>
      <c r="BI880">
        <f t="shared" si="1786"/>
        <v>0</v>
      </c>
      <c r="BJ880">
        <f t="shared" si="1787"/>
        <v>0</v>
      </c>
      <c r="BK880">
        <f t="shared" si="1788"/>
        <v>0</v>
      </c>
      <c r="BL880">
        <f t="shared" si="1789"/>
        <v>0</v>
      </c>
      <c r="BM880">
        <f t="shared" si="1790"/>
        <v>0</v>
      </c>
      <c r="BN880">
        <f t="shared" si="1791"/>
        <v>0</v>
      </c>
      <c r="BO880">
        <f t="shared" si="1792"/>
        <v>0</v>
      </c>
      <c r="BP880">
        <f t="shared" si="1793"/>
        <v>0</v>
      </c>
      <c r="BQ880">
        <f t="shared" si="1794"/>
        <v>0</v>
      </c>
      <c r="BR880">
        <f t="shared" si="1795"/>
        <v>0</v>
      </c>
      <c r="BS880">
        <f t="shared" si="1796"/>
        <v>0</v>
      </c>
      <c r="BT880">
        <f t="shared" si="1797"/>
        <v>0</v>
      </c>
      <c r="BU880">
        <f t="shared" si="1798"/>
        <v>0</v>
      </c>
      <c r="BV880">
        <f t="shared" si="1799"/>
        <v>0</v>
      </c>
      <c r="BW880">
        <f t="shared" si="1800"/>
        <v>0</v>
      </c>
      <c r="BX880">
        <f t="shared" si="1801"/>
        <v>0</v>
      </c>
      <c r="BY880">
        <f t="shared" si="1802"/>
        <v>0</v>
      </c>
      <c r="BZ880">
        <f t="shared" si="1803"/>
        <v>0</v>
      </c>
      <c r="CA880">
        <f t="shared" si="1804"/>
        <v>0</v>
      </c>
      <c r="CB880">
        <f t="shared" si="1805"/>
        <v>0</v>
      </c>
      <c r="CC880">
        <f t="shared" si="1806"/>
        <v>0</v>
      </c>
      <c r="CD880">
        <f t="shared" si="1807"/>
        <v>0</v>
      </c>
      <c r="CE880">
        <f t="shared" si="1808"/>
        <v>0</v>
      </c>
      <c r="CF880">
        <f t="shared" si="1809"/>
        <v>0</v>
      </c>
      <c r="CG880">
        <f t="shared" si="1810"/>
        <v>0</v>
      </c>
      <c r="CH880">
        <f t="shared" si="1811"/>
        <v>0</v>
      </c>
      <c r="CI880">
        <f t="shared" si="1812"/>
        <v>0</v>
      </c>
      <c r="CJ880">
        <f t="shared" si="1813"/>
        <v>0</v>
      </c>
      <c r="CK880">
        <f t="shared" si="1814"/>
        <v>0</v>
      </c>
      <c r="CL880" t="str">
        <f t="shared" si="1815"/>
        <v/>
      </c>
      <c r="CM880" t="str">
        <f t="shared" si="1816"/>
        <v/>
      </c>
      <c r="CN880" t="str">
        <f t="shared" si="1817"/>
        <v/>
      </c>
      <c r="CO880" t="str">
        <f t="shared" si="1818"/>
        <v/>
      </c>
      <c r="CP880" t="str">
        <f t="shared" si="1819"/>
        <v/>
      </c>
      <c r="CQ880" t="str">
        <f t="shared" si="1820"/>
        <v/>
      </c>
      <c r="CR880" t="str">
        <f t="shared" si="1821"/>
        <v/>
      </c>
      <c r="CS880" t="str">
        <f t="shared" si="1822"/>
        <v/>
      </c>
      <c r="CT880" t="str">
        <f t="shared" si="1823"/>
        <v/>
      </c>
      <c r="CU880" t="str">
        <f t="shared" si="1824"/>
        <v/>
      </c>
      <c r="CV880" t="str">
        <f t="shared" si="1825"/>
        <v/>
      </c>
      <c r="CW880" t="str">
        <f t="shared" si="1826"/>
        <v/>
      </c>
      <c r="CX880" t="str">
        <f t="shared" si="1827"/>
        <v/>
      </c>
      <c r="CY880" t="str">
        <f t="shared" si="1828"/>
        <v/>
      </c>
      <c r="CZ880" t="str">
        <f t="shared" si="1829"/>
        <v/>
      </c>
      <c r="DA880" t="str">
        <f t="shared" si="1830"/>
        <v/>
      </c>
      <c r="DB880" t="str">
        <f t="shared" si="1831"/>
        <v/>
      </c>
      <c r="DC880" t="str">
        <f t="shared" si="1832"/>
        <v/>
      </c>
      <c r="DD880" t="str">
        <f t="shared" si="1833"/>
        <v/>
      </c>
      <c r="DE880" t="str">
        <f t="shared" si="1834"/>
        <v/>
      </c>
      <c r="DF880" t="str">
        <f t="shared" si="1835"/>
        <v/>
      </c>
      <c r="DG880" t="str">
        <f t="shared" si="1836"/>
        <v/>
      </c>
      <c r="DH880" t="str">
        <f t="shared" si="1837"/>
        <v/>
      </c>
      <c r="DI880" t="str">
        <f t="shared" si="1838"/>
        <v/>
      </c>
      <c r="DJ880" t="str">
        <f t="shared" si="1839"/>
        <v/>
      </c>
      <c r="DK880" t="str">
        <f t="shared" si="1840"/>
        <v/>
      </c>
      <c r="DL880" t="str">
        <f t="shared" si="1841"/>
        <v/>
      </c>
      <c r="DM880" t="str">
        <f t="shared" si="1842"/>
        <v/>
      </c>
      <c r="DN880" t="str">
        <f t="shared" si="1843"/>
        <v/>
      </c>
      <c r="DO880" t="str">
        <f t="shared" si="1844"/>
        <v/>
      </c>
      <c r="DP880" t="str">
        <f t="shared" si="1845"/>
        <v/>
      </c>
      <c r="DQ880" t="str">
        <f t="shared" si="1846"/>
        <v/>
      </c>
      <c r="DR880" t="str">
        <f t="shared" si="1847"/>
        <v/>
      </c>
      <c r="DS880" t="str">
        <f t="shared" si="1848"/>
        <v/>
      </c>
      <c r="DT880" t="str">
        <f t="shared" si="1849"/>
        <v/>
      </c>
      <c r="DU880">
        <f t="shared" si="1850"/>
        <v>0</v>
      </c>
      <c r="DV880">
        <f t="shared" si="1851"/>
        <v>0</v>
      </c>
      <c r="DW880">
        <f t="shared" si="1852"/>
        <v>0</v>
      </c>
      <c r="DX880" t="str">
        <f t="shared" si="1853"/>
        <v/>
      </c>
      <c r="DY880" t="str">
        <f t="shared" si="1854"/>
        <v/>
      </c>
      <c r="DZ880" t="str">
        <f t="shared" si="1855"/>
        <v/>
      </c>
      <c r="EA880" s="5">
        <f t="shared" si="1856"/>
        <v>0</v>
      </c>
      <c r="EB880" s="3">
        <f t="shared" si="1857"/>
        <v>0</v>
      </c>
    </row>
    <row r="881" spans="2:132" x14ac:dyDescent="0.2">
      <c r="B881" s="25">
        <v>876</v>
      </c>
      <c r="C881" s="26">
        <f>Zisk!D895</f>
        <v>0</v>
      </c>
      <c r="D881">
        <f>Zisk!E895</f>
        <v>0</v>
      </c>
      <c r="E881" s="66" t="str">
        <f t="shared" si="1744"/>
        <v/>
      </c>
      <c r="F881" t="str">
        <f t="shared" si="1745"/>
        <v/>
      </c>
      <c r="G881" s="66" t="str">
        <f t="shared" si="1746"/>
        <v/>
      </c>
      <c r="H881" s="25"/>
      <c r="I881" s="25"/>
      <c r="J881">
        <f>VstupniParametry_SKRYT!$D$5</f>
        <v>0.02</v>
      </c>
      <c r="K881">
        <f>VstupniParametry_SKRYT!$D$6</f>
        <v>0.06</v>
      </c>
      <c r="L881">
        <f>VstupniParametry_SKRYT!$D$7</f>
        <v>0.06</v>
      </c>
      <c r="M881">
        <f>VstupniParametry_SKRYT!$D$8</f>
        <v>0.06</v>
      </c>
      <c r="N881">
        <f>VstupniParametry_SKRYT!$D$9</f>
        <v>1.7999999999999999E-2</v>
      </c>
      <c r="O881" s="27">
        <f>VstupniParametry_SKRYT!$D$10</f>
        <v>0.01</v>
      </c>
      <c r="P881" s="27">
        <f>VstupniParametry_SKRYT!$D$11</f>
        <v>0.01</v>
      </c>
      <c r="Q881" s="27">
        <f>VstupniParametry_SKRYT!$D$12</f>
        <v>0.01</v>
      </c>
      <c r="R881" s="27">
        <f>VstupniParametry_SKRYT!$D$13</f>
        <v>0.01</v>
      </c>
      <c r="S881" s="27">
        <f>VstupniParametry_SKRYT!$D$14</f>
        <v>0.01</v>
      </c>
      <c r="T881">
        <f t="shared" si="1747"/>
        <v>0</v>
      </c>
      <c r="U881">
        <f t="shared" si="1748"/>
        <v>0</v>
      </c>
      <c r="V881">
        <f t="shared" si="1749"/>
        <v>0</v>
      </c>
      <c r="W881">
        <f t="shared" si="1750"/>
        <v>0</v>
      </c>
      <c r="X881">
        <f t="shared" si="1751"/>
        <v>0</v>
      </c>
      <c r="Y881">
        <f t="shared" si="1752"/>
        <v>0</v>
      </c>
      <c r="Z881">
        <f t="shared" si="1753"/>
        <v>0</v>
      </c>
      <c r="AA881">
        <f t="shared" si="1754"/>
        <v>0</v>
      </c>
      <c r="AB881">
        <f t="shared" si="1755"/>
        <v>0</v>
      </c>
      <c r="AC881">
        <f t="shared" si="1756"/>
        <v>0</v>
      </c>
      <c r="AD881">
        <f t="shared" si="1757"/>
        <v>0</v>
      </c>
      <c r="AE881">
        <f t="shared" si="1758"/>
        <v>0</v>
      </c>
      <c r="AF881">
        <f t="shared" si="1759"/>
        <v>0</v>
      </c>
      <c r="AG881">
        <f t="shared" si="1760"/>
        <v>0</v>
      </c>
      <c r="AH881">
        <f t="shared" si="1761"/>
        <v>0</v>
      </c>
      <c r="AI881">
        <f t="shared" si="1762"/>
        <v>0</v>
      </c>
      <c r="AJ881">
        <f t="shared" si="1763"/>
        <v>0</v>
      </c>
      <c r="AK881">
        <f t="shared" si="1764"/>
        <v>0</v>
      </c>
      <c r="AL881">
        <f t="shared" si="1765"/>
        <v>0</v>
      </c>
      <c r="AM881">
        <f t="shared" si="1766"/>
        <v>0</v>
      </c>
      <c r="AN881">
        <f t="shared" si="1767"/>
        <v>0</v>
      </c>
      <c r="AO881">
        <f t="shared" si="1768"/>
        <v>0</v>
      </c>
      <c r="AP881">
        <f t="shared" si="1769"/>
        <v>0</v>
      </c>
      <c r="AQ881">
        <f t="shared" si="1770"/>
        <v>0</v>
      </c>
      <c r="AR881">
        <f t="shared" si="1771"/>
        <v>0</v>
      </c>
      <c r="AS881">
        <f t="shared" si="1772"/>
        <v>0</v>
      </c>
      <c r="AT881">
        <f t="shared" si="1742"/>
        <v>0</v>
      </c>
      <c r="AU881">
        <f t="shared" si="1773"/>
        <v>0</v>
      </c>
      <c r="AV881">
        <f t="shared" si="1774"/>
        <v>0</v>
      </c>
      <c r="AW881">
        <f t="shared" si="1743"/>
        <v>0</v>
      </c>
      <c r="AX881">
        <f t="shared" si="1775"/>
        <v>0</v>
      </c>
      <c r="AY881">
        <f t="shared" si="1776"/>
        <v>0</v>
      </c>
      <c r="AZ881">
        <f t="shared" si="1777"/>
        <v>0</v>
      </c>
      <c r="BA881">
        <f t="shared" si="1778"/>
        <v>0</v>
      </c>
      <c r="BB881">
        <f t="shared" si="1779"/>
        <v>0</v>
      </c>
      <c r="BC881">
        <f t="shared" si="1780"/>
        <v>0</v>
      </c>
      <c r="BD881">
        <f t="shared" si="1781"/>
        <v>0</v>
      </c>
      <c r="BE881">
        <f t="shared" si="1782"/>
        <v>0</v>
      </c>
      <c r="BF881">
        <f t="shared" si="1783"/>
        <v>0</v>
      </c>
      <c r="BG881">
        <f t="shared" si="1784"/>
        <v>0</v>
      </c>
      <c r="BH881">
        <f t="shared" si="1785"/>
        <v>0</v>
      </c>
      <c r="BI881">
        <f t="shared" si="1786"/>
        <v>0</v>
      </c>
      <c r="BJ881">
        <f t="shared" si="1787"/>
        <v>0</v>
      </c>
      <c r="BK881">
        <f t="shared" si="1788"/>
        <v>0</v>
      </c>
      <c r="BL881">
        <f t="shared" si="1789"/>
        <v>0</v>
      </c>
      <c r="BM881">
        <f t="shared" si="1790"/>
        <v>0</v>
      </c>
      <c r="BN881">
        <f t="shared" si="1791"/>
        <v>0</v>
      </c>
      <c r="BO881">
        <f t="shared" si="1792"/>
        <v>0</v>
      </c>
      <c r="BP881">
        <f t="shared" si="1793"/>
        <v>0</v>
      </c>
      <c r="BQ881">
        <f t="shared" si="1794"/>
        <v>0</v>
      </c>
      <c r="BR881">
        <f t="shared" si="1795"/>
        <v>0</v>
      </c>
      <c r="BS881">
        <f t="shared" si="1796"/>
        <v>0</v>
      </c>
      <c r="BT881">
        <f t="shared" si="1797"/>
        <v>0</v>
      </c>
      <c r="BU881">
        <f t="shared" si="1798"/>
        <v>0</v>
      </c>
      <c r="BV881">
        <f t="shared" si="1799"/>
        <v>0</v>
      </c>
      <c r="BW881">
        <f t="shared" si="1800"/>
        <v>0</v>
      </c>
      <c r="BX881">
        <f t="shared" si="1801"/>
        <v>0</v>
      </c>
      <c r="BY881">
        <f t="shared" si="1802"/>
        <v>0</v>
      </c>
      <c r="BZ881">
        <f t="shared" si="1803"/>
        <v>0</v>
      </c>
      <c r="CA881">
        <f t="shared" si="1804"/>
        <v>0</v>
      </c>
      <c r="CB881">
        <f t="shared" si="1805"/>
        <v>0</v>
      </c>
      <c r="CC881">
        <f t="shared" si="1806"/>
        <v>0</v>
      </c>
      <c r="CD881">
        <f t="shared" si="1807"/>
        <v>0</v>
      </c>
      <c r="CE881">
        <f t="shared" si="1808"/>
        <v>0</v>
      </c>
      <c r="CF881">
        <f t="shared" si="1809"/>
        <v>0</v>
      </c>
      <c r="CG881">
        <f t="shared" si="1810"/>
        <v>0</v>
      </c>
      <c r="CH881">
        <f t="shared" si="1811"/>
        <v>0</v>
      </c>
      <c r="CI881">
        <f t="shared" si="1812"/>
        <v>0</v>
      </c>
      <c r="CJ881">
        <f t="shared" si="1813"/>
        <v>0</v>
      </c>
      <c r="CK881">
        <f t="shared" si="1814"/>
        <v>0</v>
      </c>
      <c r="CL881" t="str">
        <f t="shared" si="1815"/>
        <v/>
      </c>
      <c r="CM881" t="str">
        <f t="shared" si="1816"/>
        <v/>
      </c>
      <c r="CN881" t="str">
        <f t="shared" si="1817"/>
        <v/>
      </c>
      <c r="CO881" t="str">
        <f t="shared" si="1818"/>
        <v/>
      </c>
      <c r="CP881" t="str">
        <f t="shared" si="1819"/>
        <v/>
      </c>
      <c r="CQ881" t="str">
        <f t="shared" si="1820"/>
        <v/>
      </c>
      <c r="CR881" t="str">
        <f t="shared" si="1821"/>
        <v/>
      </c>
      <c r="CS881" t="str">
        <f t="shared" si="1822"/>
        <v/>
      </c>
      <c r="CT881" t="str">
        <f t="shared" si="1823"/>
        <v/>
      </c>
      <c r="CU881" t="str">
        <f t="shared" si="1824"/>
        <v/>
      </c>
      <c r="CV881" t="str">
        <f t="shared" si="1825"/>
        <v/>
      </c>
      <c r="CW881" t="str">
        <f t="shared" si="1826"/>
        <v/>
      </c>
      <c r="CX881" t="str">
        <f t="shared" si="1827"/>
        <v/>
      </c>
      <c r="CY881" t="str">
        <f t="shared" si="1828"/>
        <v/>
      </c>
      <c r="CZ881" t="str">
        <f t="shared" si="1829"/>
        <v/>
      </c>
      <c r="DA881" t="str">
        <f t="shared" si="1830"/>
        <v/>
      </c>
      <c r="DB881" t="str">
        <f t="shared" si="1831"/>
        <v/>
      </c>
      <c r="DC881" t="str">
        <f t="shared" si="1832"/>
        <v/>
      </c>
      <c r="DD881" t="str">
        <f t="shared" si="1833"/>
        <v/>
      </c>
      <c r="DE881" t="str">
        <f t="shared" si="1834"/>
        <v/>
      </c>
      <c r="DF881" t="str">
        <f t="shared" si="1835"/>
        <v/>
      </c>
      <c r="DG881" t="str">
        <f t="shared" si="1836"/>
        <v/>
      </c>
      <c r="DH881" t="str">
        <f t="shared" si="1837"/>
        <v/>
      </c>
      <c r="DI881" t="str">
        <f t="shared" si="1838"/>
        <v/>
      </c>
      <c r="DJ881" t="str">
        <f t="shared" si="1839"/>
        <v/>
      </c>
      <c r="DK881" t="str">
        <f t="shared" si="1840"/>
        <v/>
      </c>
      <c r="DL881" t="str">
        <f t="shared" si="1841"/>
        <v/>
      </c>
      <c r="DM881" t="str">
        <f t="shared" si="1842"/>
        <v/>
      </c>
      <c r="DN881" t="str">
        <f t="shared" si="1843"/>
        <v/>
      </c>
      <c r="DO881" t="str">
        <f t="shared" si="1844"/>
        <v/>
      </c>
      <c r="DP881" t="str">
        <f t="shared" si="1845"/>
        <v/>
      </c>
      <c r="DQ881" t="str">
        <f t="shared" si="1846"/>
        <v/>
      </c>
      <c r="DR881" t="str">
        <f t="shared" si="1847"/>
        <v/>
      </c>
      <c r="DS881" t="str">
        <f t="shared" si="1848"/>
        <v/>
      </c>
      <c r="DT881" t="str">
        <f t="shared" si="1849"/>
        <v/>
      </c>
      <c r="DU881">
        <f t="shared" si="1850"/>
        <v>0</v>
      </c>
      <c r="DV881">
        <f t="shared" si="1851"/>
        <v>0</v>
      </c>
      <c r="DW881">
        <f t="shared" si="1852"/>
        <v>0</v>
      </c>
      <c r="DX881" t="str">
        <f t="shared" si="1853"/>
        <v/>
      </c>
      <c r="DY881" t="str">
        <f t="shared" si="1854"/>
        <v/>
      </c>
      <c r="DZ881" t="str">
        <f t="shared" si="1855"/>
        <v/>
      </c>
      <c r="EA881" s="5">
        <f t="shared" si="1856"/>
        <v>0</v>
      </c>
      <c r="EB881" s="3">
        <f t="shared" si="1857"/>
        <v>0</v>
      </c>
    </row>
    <row r="882" spans="2:132" x14ac:dyDescent="0.2">
      <c r="B882">
        <v>877</v>
      </c>
      <c r="C882" s="3">
        <f>Zisk!D896</f>
        <v>0</v>
      </c>
      <c r="D882">
        <f>Zisk!E896</f>
        <v>0</v>
      </c>
      <c r="E882" s="66" t="str">
        <f t="shared" si="1744"/>
        <v/>
      </c>
      <c r="F882" t="str">
        <f t="shared" si="1745"/>
        <v/>
      </c>
      <c r="G882" s="66" t="str">
        <f t="shared" si="1746"/>
        <v/>
      </c>
      <c r="J882">
        <f>VstupniParametry_SKRYT!$D$5</f>
        <v>0.02</v>
      </c>
      <c r="K882">
        <f>VstupniParametry_SKRYT!$D$6</f>
        <v>0.06</v>
      </c>
      <c r="L882">
        <f>VstupniParametry_SKRYT!$D$7</f>
        <v>0.06</v>
      </c>
      <c r="M882">
        <f>VstupniParametry_SKRYT!$D$8</f>
        <v>0.06</v>
      </c>
      <c r="N882">
        <f>VstupniParametry_SKRYT!$D$9</f>
        <v>1.7999999999999999E-2</v>
      </c>
      <c r="O882" s="27">
        <f>VstupniParametry_SKRYT!$D$10</f>
        <v>0.01</v>
      </c>
      <c r="P882" s="27">
        <f>VstupniParametry_SKRYT!$D$11</f>
        <v>0.01</v>
      </c>
      <c r="Q882" s="27">
        <f>VstupniParametry_SKRYT!$D$12</f>
        <v>0.01</v>
      </c>
      <c r="R882" s="27">
        <f>VstupniParametry_SKRYT!$D$13</f>
        <v>0.01</v>
      </c>
      <c r="S882" s="27">
        <f>VstupniParametry_SKRYT!$D$14</f>
        <v>0.01</v>
      </c>
      <c r="T882">
        <f t="shared" si="1747"/>
        <v>0</v>
      </c>
      <c r="U882">
        <f t="shared" si="1748"/>
        <v>0</v>
      </c>
      <c r="V882">
        <f t="shared" si="1749"/>
        <v>0</v>
      </c>
      <c r="W882">
        <f t="shared" si="1750"/>
        <v>0</v>
      </c>
      <c r="X882">
        <f t="shared" si="1751"/>
        <v>0</v>
      </c>
      <c r="Y882">
        <f t="shared" si="1752"/>
        <v>0</v>
      </c>
      <c r="Z882">
        <f t="shared" si="1753"/>
        <v>0</v>
      </c>
      <c r="AA882">
        <f t="shared" si="1754"/>
        <v>0</v>
      </c>
      <c r="AB882">
        <f t="shared" si="1755"/>
        <v>0</v>
      </c>
      <c r="AC882">
        <f t="shared" si="1756"/>
        <v>0</v>
      </c>
      <c r="AD882">
        <f t="shared" si="1757"/>
        <v>0</v>
      </c>
      <c r="AE882">
        <f t="shared" si="1758"/>
        <v>0</v>
      </c>
      <c r="AF882">
        <f t="shared" si="1759"/>
        <v>0</v>
      </c>
      <c r="AG882">
        <f t="shared" si="1760"/>
        <v>0</v>
      </c>
      <c r="AH882">
        <f t="shared" si="1761"/>
        <v>0</v>
      </c>
      <c r="AI882">
        <f t="shared" si="1762"/>
        <v>0</v>
      </c>
      <c r="AJ882">
        <f t="shared" si="1763"/>
        <v>0</v>
      </c>
      <c r="AK882">
        <f t="shared" si="1764"/>
        <v>0</v>
      </c>
      <c r="AL882">
        <f t="shared" si="1765"/>
        <v>0</v>
      </c>
      <c r="AM882">
        <f t="shared" si="1766"/>
        <v>0</v>
      </c>
      <c r="AN882">
        <f t="shared" si="1767"/>
        <v>0</v>
      </c>
      <c r="AO882">
        <f t="shared" si="1768"/>
        <v>0</v>
      </c>
      <c r="AP882">
        <f t="shared" si="1769"/>
        <v>0</v>
      </c>
      <c r="AQ882">
        <f t="shared" si="1770"/>
        <v>0</v>
      </c>
      <c r="AR882">
        <f t="shared" si="1771"/>
        <v>0</v>
      </c>
      <c r="AS882">
        <f t="shared" si="1772"/>
        <v>0</v>
      </c>
      <c r="AT882">
        <f t="shared" si="1742"/>
        <v>0</v>
      </c>
      <c r="AU882">
        <f t="shared" si="1773"/>
        <v>0</v>
      </c>
      <c r="AV882">
        <f t="shared" si="1774"/>
        <v>0</v>
      </c>
      <c r="AW882">
        <f t="shared" si="1743"/>
        <v>0</v>
      </c>
      <c r="AX882">
        <f t="shared" si="1775"/>
        <v>0</v>
      </c>
      <c r="AY882">
        <f t="shared" si="1776"/>
        <v>0</v>
      </c>
      <c r="AZ882">
        <f t="shared" si="1777"/>
        <v>0</v>
      </c>
      <c r="BA882">
        <f t="shared" si="1778"/>
        <v>0</v>
      </c>
      <c r="BB882">
        <f t="shared" si="1779"/>
        <v>0</v>
      </c>
      <c r="BC882">
        <f t="shared" si="1780"/>
        <v>0</v>
      </c>
      <c r="BD882">
        <f t="shared" si="1781"/>
        <v>0</v>
      </c>
      <c r="BE882">
        <f t="shared" si="1782"/>
        <v>0</v>
      </c>
      <c r="BF882">
        <f t="shared" si="1783"/>
        <v>0</v>
      </c>
      <c r="BG882">
        <f t="shared" si="1784"/>
        <v>0</v>
      </c>
      <c r="BH882">
        <f t="shared" si="1785"/>
        <v>0</v>
      </c>
      <c r="BI882">
        <f t="shared" si="1786"/>
        <v>0</v>
      </c>
      <c r="BJ882">
        <f t="shared" si="1787"/>
        <v>0</v>
      </c>
      <c r="BK882">
        <f t="shared" si="1788"/>
        <v>0</v>
      </c>
      <c r="BL882">
        <f t="shared" si="1789"/>
        <v>0</v>
      </c>
      <c r="BM882">
        <f t="shared" si="1790"/>
        <v>0</v>
      </c>
      <c r="BN882">
        <f t="shared" si="1791"/>
        <v>0</v>
      </c>
      <c r="BO882">
        <f t="shared" si="1792"/>
        <v>0</v>
      </c>
      <c r="BP882">
        <f t="shared" si="1793"/>
        <v>0</v>
      </c>
      <c r="BQ882">
        <f t="shared" si="1794"/>
        <v>0</v>
      </c>
      <c r="BR882">
        <f t="shared" si="1795"/>
        <v>0</v>
      </c>
      <c r="BS882">
        <f t="shared" si="1796"/>
        <v>0</v>
      </c>
      <c r="BT882">
        <f t="shared" si="1797"/>
        <v>0</v>
      </c>
      <c r="BU882">
        <f t="shared" si="1798"/>
        <v>0</v>
      </c>
      <c r="BV882">
        <f t="shared" si="1799"/>
        <v>0</v>
      </c>
      <c r="BW882">
        <f t="shared" si="1800"/>
        <v>0</v>
      </c>
      <c r="BX882">
        <f t="shared" si="1801"/>
        <v>0</v>
      </c>
      <c r="BY882">
        <f t="shared" si="1802"/>
        <v>0</v>
      </c>
      <c r="BZ882">
        <f t="shared" si="1803"/>
        <v>0</v>
      </c>
      <c r="CA882">
        <f t="shared" si="1804"/>
        <v>0</v>
      </c>
      <c r="CB882">
        <f t="shared" si="1805"/>
        <v>0</v>
      </c>
      <c r="CC882">
        <f t="shared" si="1806"/>
        <v>0</v>
      </c>
      <c r="CD882">
        <f t="shared" si="1807"/>
        <v>0</v>
      </c>
      <c r="CE882">
        <f t="shared" si="1808"/>
        <v>0</v>
      </c>
      <c r="CF882">
        <f t="shared" si="1809"/>
        <v>0</v>
      </c>
      <c r="CG882">
        <f t="shared" si="1810"/>
        <v>0</v>
      </c>
      <c r="CH882">
        <f t="shared" si="1811"/>
        <v>0</v>
      </c>
      <c r="CI882">
        <f t="shared" si="1812"/>
        <v>0</v>
      </c>
      <c r="CJ882">
        <f t="shared" si="1813"/>
        <v>0</v>
      </c>
      <c r="CK882">
        <f t="shared" si="1814"/>
        <v>0</v>
      </c>
      <c r="CL882" t="str">
        <f t="shared" si="1815"/>
        <v/>
      </c>
      <c r="CM882" t="str">
        <f t="shared" si="1816"/>
        <v/>
      </c>
      <c r="CN882" t="str">
        <f t="shared" si="1817"/>
        <v/>
      </c>
      <c r="CO882" t="str">
        <f t="shared" si="1818"/>
        <v/>
      </c>
      <c r="CP882" t="str">
        <f t="shared" si="1819"/>
        <v/>
      </c>
      <c r="CQ882" t="str">
        <f t="shared" si="1820"/>
        <v/>
      </c>
      <c r="CR882" t="str">
        <f t="shared" si="1821"/>
        <v/>
      </c>
      <c r="CS882" t="str">
        <f t="shared" si="1822"/>
        <v/>
      </c>
      <c r="CT882" t="str">
        <f t="shared" si="1823"/>
        <v/>
      </c>
      <c r="CU882" t="str">
        <f t="shared" si="1824"/>
        <v/>
      </c>
      <c r="CV882" t="str">
        <f t="shared" si="1825"/>
        <v/>
      </c>
      <c r="CW882" t="str">
        <f t="shared" si="1826"/>
        <v/>
      </c>
      <c r="CX882" t="str">
        <f t="shared" si="1827"/>
        <v/>
      </c>
      <c r="CY882" t="str">
        <f t="shared" si="1828"/>
        <v/>
      </c>
      <c r="CZ882" t="str">
        <f t="shared" si="1829"/>
        <v/>
      </c>
      <c r="DA882" t="str">
        <f t="shared" si="1830"/>
        <v/>
      </c>
      <c r="DB882" t="str">
        <f t="shared" si="1831"/>
        <v/>
      </c>
      <c r="DC882" t="str">
        <f t="shared" si="1832"/>
        <v/>
      </c>
      <c r="DD882" t="str">
        <f t="shared" si="1833"/>
        <v/>
      </c>
      <c r="DE882" t="str">
        <f t="shared" si="1834"/>
        <v/>
      </c>
      <c r="DF882" t="str">
        <f t="shared" si="1835"/>
        <v/>
      </c>
      <c r="DG882" t="str">
        <f t="shared" si="1836"/>
        <v/>
      </c>
      <c r="DH882" t="str">
        <f t="shared" si="1837"/>
        <v/>
      </c>
      <c r="DI882" t="str">
        <f t="shared" si="1838"/>
        <v/>
      </c>
      <c r="DJ882" t="str">
        <f t="shared" si="1839"/>
        <v/>
      </c>
      <c r="DK882" t="str">
        <f t="shared" si="1840"/>
        <v/>
      </c>
      <c r="DL882" t="str">
        <f t="shared" si="1841"/>
        <v/>
      </c>
      <c r="DM882" t="str">
        <f t="shared" si="1842"/>
        <v/>
      </c>
      <c r="DN882" t="str">
        <f t="shared" si="1843"/>
        <v/>
      </c>
      <c r="DO882" t="str">
        <f t="shared" si="1844"/>
        <v/>
      </c>
      <c r="DP882" t="str">
        <f t="shared" si="1845"/>
        <v/>
      </c>
      <c r="DQ882" t="str">
        <f t="shared" si="1846"/>
        <v/>
      </c>
      <c r="DR882" t="str">
        <f t="shared" si="1847"/>
        <v/>
      </c>
      <c r="DS882" t="str">
        <f t="shared" si="1848"/>
        <v/>
      </c>
      <c r="DT882" t="str">
        <f t="shared" si="1849"/>
        <v/>
      </c>
      <c r="DU882">
        <f t="shared" si="1850"/>
        <v>0</v>
      </c>
      <c r="DV882">
        <f t="shared" si="1851"/>
        <v>0</v>
      </c>
      <c r="DW882">
        <f t="shared" si="1852"/>
        <v>0</v>
      </c>
      <c r="DX882" t="str">
        <f t="shared" si="1853"/>
        <v/>
      </c>
      <c r="DY882" t="str">
        <f t="shared" si="1854"/>
        <v/>
      </c>
      <c r="DZ882" t="str">
        <f t="shared" si="1855"/>
        <v/>
      </c>
      <c r="EA882" s="5">
        <f t="shared" si="1856"/>
        <v>0</v>
      </c>
      <c r="EB882" s="3">
        <f t="shared" si="1857"/>
        <v>0</v>
      </c>
    </row>
    <row r="883" spans="2:132" x14ac:dyDescent="0.2">
      <c r="B883" s="25">
        <v>878</v>
      </c>
      <c r="C883" s="26">
        <f>Zisk!D897</f>
        <v>0</v>
      </c>
      <c r="D883">
        <f>Zisk!E897</f>
        <v>0</v>
      </c>
      <c r="E883" s="66" t="str">
        <f t="shared" si="1744"/>
        <v/>
      </c>
      <c r="F883" t="str">
        <f t="shared" si="1745"/>
        <v/>
      </c>
      <c r="G883" s="66" t="str">
        <f t="shared" si="1746"/>
        <v/>
      </c>
      <c r="H883" s="25"/>
      <c r="I883" s="25"/>
      <c r="J883">
        <f>VstupniParametry_SKRYT!$D$5</f>
        <v>0.02</v>
      </c>
      <c r="K883">
        <f>VstupniParametry_SKRYT!$D$6</f>
        <v>0.06</v>
      </c>
      <c r="L883">
        <f>VstupniParametry_SKRYT!$D$7</f>
        <v>0.06</v>
      </c>
      <c r="M883">
        <f>VstupniParametry_SKRYT!$D$8</f>
        <v>0.06</v>
      </c>
      <c r="N883">
        <f>VstupniParametry_SKRYT!$D$9</f>
        <v>1.7999999999999999E-2</v>
      </c>
      <c r="O883" s="27">
        <f>VstupniParametry_SKRYT!$D$10</f>
        <v>0.01</v>
      </c>
      <c r="P883" s="27">
        <f>VstupniParametry_SKRYT!$D$11</f>
        <v>0.01</v>
      </c>
      <c r="Q883" s="27">
        <f>VstupniParametry_SKRYT!$D$12</f>
        <v>0.01</v>
      </c>
      <c r="R883" s="27">
        <f>VstupniParametry_SKRYT!$D$13</f>
        <v>0.01</v>
      </c>
      <c r="S883" s="27">
        <f>VstupniParametry_SKRYT!$D$14</f>
        <v>0.01</v>
      </c>
      <c r="T883">
        <f t="shared" si="1747"/>
        <v>0</v>
      </c>
      <c r="U883">
        <f t="shared" si="1748"/>
        <v>0</v>
      </c>
      <c r="V883">
        <f t="shared" si="1749"/>
        <v>0</v>
      </c>
      <c r="W883">
        <f t="shared" si="1750"/>
        <v>0</v>
      </c>
      <c r="X883">
        <f t="shared" si="1751"/>
        <v>0</v>
      </c>
      <c r="Y883">
        <f t="shared" si="1752"/>
        <v>0</v>
      </c>
      <c r="Z883">
        <f t="shared" si="1753"/>
        <v>0</v>
      </c>
      <c r="AA883">
        <f t="shared" si="1754"/>
        <v>0</v>
      </c>
      <c r="AB883">
        <f t="shared" si="1755"/>
        <v>0</v>
      </c>
      <c r="AC883">
        <f t="shared" si="1756"/>
        <v>0</v>
      </c>
      <c r="AD883">
        <f t="shared" si="1757"/>
        <v>0</v>
      </c>
      <c r="AE883">
        <f t="shared" si="1758"/>
        <v>0</v>
      </c>
      <c r="AF883">
        <f t="shared" si="1759"/>
        <v>0</v>
      </c>
      <c r="AG883">
        <f t="shared" si="1760"/>
        <v>0</v>
      </c>
      <c r="AH883">
        <f t="shared" si="1761"/>
        <v>0</v>
      </c>
      <c r="AI883">
        <f t="shared" si="1762"/>
        <v>0</v>
      </c>
      <c r="AJ883">
        <f t="shared" si="1763"/>
        <v>0</v>
      </c>
      <c r="AK883">
        <f t="shared" si="1764"/>
        <v>0</v>
      </c>
      <c r="AL883">
        <f t="shared" si="1765"/>
        <v>0</v>
      </c>
      <c r="AM883">
        <f t="shared" si="1766"/>
        <v>0</v>
      </c>
      <c r="AN883">
        <f t="shared" si="1767"/>
        <v>0</v>
      </c>
      <c r="AO883">
        <f t="shared" si="1768"/>
        <v>0</v>
      </c>
      <c r="AP883">
        <f t="shared" si="1769"/>
        <v>0</v>
      </c>
      <c r="AQ883">
        <f t="shared" si="1770"/>
        <v>0</v>
      </c>
      <c r="AR883">
        <f t="shared" si="1771"/>
        <v>0</v>
      </c>
      <c r="AS883">
        <f t="shared" si="1772"/>
        <v>0</v>
      </c>
      <c r="AT883">
        <f t="shared" si="1742"/>
        <v>0</v>
      </c>
      <c r="AU883">
        <f t="shared" si="1773"/>
        <v>0</v>
      </c>
      <c r="AV883">
        <f t="shared" si="1774"/>
        <v>0</v>
      </c>
      <c r="AW883">
        <f t="shared" si="1743"/>
        <v>0</v>
      </c>
      <c r="AX883">
        <f t="shared" si="1775"/>
        <v>0</v>
      </c>
      <c r="AY883">
        <f t="shared" si="1776"/>
        <v>0</v>
      </c>
      <c r="AZ883">
        <f t="shared" si="1777"/>
        <v>0</v>
      </c>
      <c r="BA883">
        <f t="shared" si="1778"/>
        <v>0</v>
      </c>
      <c r="BB883">
        <f t="shared" si="1779"/>
        <v>0</v>
      </c>
      <c r="BC883">
        <f t="shared" si="1780"/>
        <v>0</v>
      </c>
      <c r="BD883">
        <f t="shared" si="1781"/>
        <v>0</v>
      </c>
      <c r="BE883">
        <f t="shared" si="1782"/>
        <v>0</v>
      </c>
      <c r="BF883">
        <f t="shared" si="1783"/>
        <v>0</v>
      </c>
      <c r="BG883">
        <f t="shared" si="1784"/>
        <v>0</v>
      </c>
      <c r="BH883">
        <f t="shared" si="1785"/>
        <v>0</v>
      </c>
      <c r="BI883">
        <f t="shared" si="1786"/>
        <v>0</v>
      </c>
      <c r="BJ883">
        <f t="shared" si="1787"/>
        <v>0</v>
      </c>
      <c r="BK883">
        <f t="shared" si="1788"/>
        <v>0</v>
      </c>
      <c r="BL883">
        <f t="shared" si="1789"/>
        <v>0</v>
      </c>
      <c r="BM883">
        <f t="shared" si="1790"/>
        <v>0</v>
      </c>
      <c r="BN883">
        <f t="shared" si="1791"/>
        <v>0</v>
      </c>
      <c r="BO883">
        <f t="shared" si="1792"/>
        <v>0</v>
      </c>
      <c r="BP883">
        <f t="shared" si="1793"/>
        <v>0</v>
      </c>
      <c r="BQ883">
        <f t="shared" si="1794"/>
        <v>0</v>
      </c>
      <c r="BR883">
        <f t="shared" si="1795"/>
        <v>0</v>
      </c>
      <c r="BS883">
        <f t="shared" si="1796"/>
        <v>0</v>
      </c>
      <c r="BT883">
        <f t="shared" si="1797"/>
        <v>0</v>
      </c>
      <c r="BU883">
        <f t="shared" si="1798"/>
        <v>0</v>
      </c>
      <c r="BV883">
        <f t="shared" si="1799"/>
        <v>0</v>
      </c>
      <c r="BW883">
        <f t="shared" si="1800"/>
        <v>0</v>
      </c>
      <c r="BX883">
        <f t="shared" si="1801"/>
        <v>0</v>
      </c>
      <c r="BY883">
        <f t="shared" si="1802"/>
        <v>0</v>
      </c>
      <c r="BZ883">
        <f t="shared" si="1803"/>
        <v>0</v>
      </c>
      <c r="CA883">
        <f t="shared" si="1804"/>
        <v>0</v>
      </c>
      <c r="CB883">
        <f t="shared" si="1805"/>
        <v>0</v>
      </c>
      <c r="CC883">
        <f t="shared" si="1806"/>
        <v>0</v>
      </c>
      <c r="CD883">
        <f t="shared" si="1807"/>
        <v>0</v>
      </c>
      <c r="CE883">
        <f t="shared" si="1808"/>
        <v>0</v>
      </c>
      <c r="CF883">
        <f t="shared" si="1809"/>
        <v>0</v>
      </c>
      <c r="CG883">
        <f t="shared" si="1810"/>
        <v>0</v>
      </c>
      <c r="CH883">
        <f t="shared" si="1811"/>
        <v>0</v>
      </c>
      <c r="CI883">
        <f t="shared" si="1812"/>
        <v>0</v>
      </c>
      <c r="CJ883">
        <f t="shared" si="1813"/>
        <v>0</v>
      </c>
      <c r="CK883">
        <f t="shared" si="1814"/>
        <v>0</v>
      </c>
      <c r="CL883" t="str">
        <f t="shared" si="1815"/>
        <v/>
      </c>
      <c r="CM883" t="str">
        <f t="shared" si="1816"/>
        <v/>
      </c>
      <c r="CN883" t="str">
        <f t="shared" si="1817"/>
        <v/>
      </c>
      <c r="CO883" t="str">
        <f t="shared" si="1818"/>
        <v/>
      </c>
      <c r="CP883" t="str">
        <f t="shared" si="1819"/>
        <v/>
      </c>
      <c r="CQ883" t="str">
        <f t="shared" si="1820"/>
        <v/>
      </c>
      <c r="CR883" t="str">
        <f t="shared" si="1821"/>
        <v/>
      </c>
      <c r="CS883" t="str">
        <f t="shared" si="1822"/>
        <v/>
      </c>
      <c r="CT883" t="str">
        <f t="shared" si="1823"/>
        <v/>
      </c>
      <c r="CU883" t="str">
        <f t="shared" si="1824"/>
        <v/>
      </c>
      <c r="CV883" t="str">
        <f t="shared" si="1825"/>
        <v/>
      </c>
      <c r="CW883" t="str">
        <f t="shared" si="1826"/>
        <v/>
      </c>
      <c r="CX883" t="str">
        <f t="shared" si="1827"/>
        <v/>
      </c>
      <c r="CY883" t="str">
        <f t="shared" si="1828"/>
        <v/>
      </c>
      <c r="CZ883" t="str">
        <f t="shared" si="1829"/>
        <v/>
      </c>
      <c r="DA883" t="str">
        <f t="shared" si="1830"/>
        <v/>
      </c>
      <c r="DB883" t="str">
        <f t="shared" si="1831"/>
        <v/>
      </c>
      <c r="DC883" t="str">
        <f t="shared" si="1832"/>
        <v/>
      </c>
      <c r="DD883" t="str">
        <f t="shared" si="1833"/>
        <v/>
      </c>
      <c r="DE883" t="str">
        <f t="shared" si="1834"/>
        <v/>
      </c>
      <c r="DF883" t="str">
        <f t="shared" si="1835"/>
        <v/>
      </c>
      <c r="DG883" t="str">
        <f t="shared" si="1836"/>
        <v/>
      </c>
      <c r="DH883" t="str">
        <f t="shared" si="1837"/>
        <v/>
      </c>
      <c r="DI883" t="str">
        <f t="shared" si="1838"/>
        <v/>
      </c>
      <c r="DJ883" t="str">
        <f t="shared" si="1839"/>
        <v/>
      </c>
      <c r="DK883" t="str">
        <f t="shared" si="1840"/>
        <v/>
      </c>
      <c r="DL883" t="str">
        <f t="shared" si="1841"/>
        <v/>
      </c>
      <c r="DM883" t="str">
        <f t="shared" si="1842"/>
        <v/>
      </c>
      <c r="DN883" t="str">
        <f t="shared" si="1843"/>
        <v/>
      </c>
      <c r="DO883" t="str">
        <f t="shared" si="1844"/>
        <v/>
      </c>
      <c r="DP883" t="str">
        <f t="shared" si="1845"/>
        <v/>
      </c>
      <c r="DQ883" t="str">
        <f t="shared" si="1846"/>
        <v/>
      </c>
      <c r="DR883" t="str">
        <f t="shared" si="1847"/>
        <v/>
      </c>
      <c r="DS883" t="str">
        <f t="shared" si="1848"/>
        <v/>
      </c>
      <c r="DT883" t="str">
        <f t="shared" si="1849"/>
        <v/>
      </c>
      <c r="DU883">
        <f t="shared" si="1850"/>
        <v>0</v>
      </c>
      <c r="DV883">
        <f t="shared" si="1851"/>
        <v>0</v>
      </c>
      <c r="DW883">
        <f t="shared" si="1852"/>
        <v>0</v>
      </c>
      <c r="DX883" t="str">
        <f t="shared" si="1853"/>
        <v/>
      </c>
      <c r="DY883" t="str">
        <f t="shared" si="1854"/>
        <v/>
      </c>
      <c r="DZ883" t="str">
        <f t="shared" si="1855"/>
        <v/>
      </c>
      <c r="EA883" s="5">
        <f t="shared" si="1856"/>
        <v>0</v>
      </c>
      <c r="EB883" s="3">
        <f t="shared" si="1857"/>
        <v>0</v>
      </c>
    </row>
    <row r="884" spans="2:132" x14ac:dyDescent="0.2">
      <c r="B884">
        <v>879</v>
      </c>
      <c r="C884" s="3">
        <f>Zisk!D898</f>
        <v>0</v>
      </c>
      <c r="D884">
        <f>Zisk!E898</f>
        <v>0</v>
      </c>
      <c r="E884" s="66" t="str">
        <f t="shared" si="1744"/>
        <v/>
      </c>
      <c r="F884" t="str">
        <f t="shared" si="1745"/>
        <v/>
      </c>
      <c r="G884" s="66" t="str">
        <f t="shared" si="1746"/>
        <v/>
      </c>
      <c r="J884">
        <f>VstupniParametry_SKRYT!$D$5</f>
        <v>0.02</v>
      </c>
      <c r="K884">
        <f>VstupniParametry_SKRYT!$D$6</f>
        <v>0.06</v>
      </c>
      <c r="L884">
        <f>VstupniParametry_SKRYT!$D$7</f>
        <v>0.06</v>
      </c>
      <c r="M884">
        <f>VstupniParametry_SKRYT!$D$8</f>
        <v>0.06</v>
      </c>
      <c r="N884">
        <f>VstupniParametry_SKRYT!$D$9</f>
        <v>1.7999999999999999E-2</v>
      </c>
      <c r="O884" s="27">
        <f>VstupniParametry_SKRYT!$D$10</f>
        <v>0.01</v>
      </c>
      <c r="P884" s="27">
        <f>VstupniParametry_SKRYT!$D$11</f>
        <v>0.01</v>
      </c>
      <c r="Q884" s="27">
        <f>VstupniParametry_SKRYT!$D$12</f>
        <v>0.01</v>
      </c>
      <c r="R884" s="27">
        <f>VstupniParametry_SKRYT!$D$13</f>
        <v>0.01</v>
      </c>
      <c r="S884" s="27">
        <f>VstupniParametry_SKRYT!$D$14</f>
        <v>0.01</v>
      </c>
      <c r="T884">
        <f t="shared" si="1747"/>
        <v>0</v>
      </c>
      <c r="U884">
        <f t="shared" si="1748"/>
        <v>0</v>
      </c>
      <c r="V884">
        <f t="shared" si="1749"/>
        <v>0</v>
      </c>
      <c r="W884">
        <f t="shared" si="1750"/>
        <v>0</v>
      </c>
      <c r="X884">
        <f t="shared" si="1751"/>
        <v>0</v>
      </c>
      <c r="Y884">
        <f t="shared" si="1752"/>
        <v>0</v>
      </c>
      <c r="Z884">
        <f t="shared" si="1753"/>
        <v>0</v>
      </c>
      <c r="AA884">
        <f t="shared" si="1754"/>
        <v>0</v>
      </c>
      <c r="AB884">
        <f t="shared" si="1755"/>
        <v>0</v>
      </c>
      <c r="AC884">
        <f t="shared" si="1756"/>
        <v>0</v>
      </c>
      <c r="AD884">
        <f t="shared" si="1757"/>
        <v>0</v>
      </c>
      <c r="AE884">
        <f t="shared" si="1758"/>
        <v>0</v>
      </c>
      <c r="AF884">
        <f t="shared" si="1759"/>
        <v>0</v>
      </c>
      <c r="AG884">
        <f t="shared" si="1760"/>
        <v>0</v>
      </c>
      <c r="AH884">
        <f t="shared" si="1761"/>
        <v>0</v>
      </c>
      <c r="AI884">
        <f t="shared" si="1762"/>
        <v>0</v>
      </c>
      <c r="AJ884">
        <f t="shared" si="1763"/>
        <v>0</v>
      </c>
      <c r="AK884">
        <f t="shared" si="1764"/>
        <v>0</v>
      </c>
      <c r="AL884">
        <f t="shared" si="1765"/>
        <v>0</v>
      </c>
      <c r="AM884">
        <f t="shared" si="1766"/>
        <v>0</v>
      </c>
      <c r="AN884">
        <f t="shared" si="1767"/>
        <v>0</v>
      </c>
      <c r="AO884">
        <f t="shared" si="1768"/>
        <v>0</v>
      </c>
      <c r="AP884">
        <f t="shared" si="1769"/>
        <v>0</v>
      </c>
      <c r="AQ884">
        <f t="shared" si="1770"/>
        <v>0</v>
      </c>
      <c r="AR884">
        <f t="shared" si="1771"/>
        <v>0</v>
      </c>
      <c r="AS884">
        <f t="shared" si="1772"/>
        <v>0</v>
      </c>
      <c r="AT884">
        <f t="shared" si="1742"/>
        <v>0</v>
      </c>
      <c r="AU884">
        <f t="shared" si="1773"/>
        <v>0</v>
      </c>
      <c r="AV884">
        <f t="shared" si="1774"/>
        <v>0</v>
      </c>
      <c r="AW884">
        <f t="shared" si="1743"/>
        <v>0</v>
      </c>
      <c r="AX884">
        <f t="shared" si="1775"/>
        <v>0</v>
      </c>
      <c r="AY884">
        <f t="shared" si="1776"/>
        <v>0</v>
      </c>
      <c r="AZ884">
        <f t="shared" si="1777"/>
        <v>0</v>
      </c>
      <c r="BA884">
        <f t="shared" si="1778"/>
        <v>0</v>
      </c>
      <c r="BB884">
        <f t="shared" si="1779"/>
        <v>0</v>
      </c>
      <c r="BC884">
        <f t="shared" si="1780"/>
        <v>0</v>
      </c>
      <c r="BD884">
        <f t="shared" si="1781"/>
        <v>0</v>
      </c>
      <c r="BE884">
        <f t="shared" si="1782"/>
        <v>0</v>
      </c>
      <c r="BF884">
        <f t="shared" si="1783"/>
        <v>0</v>
      </c>
      <c r="BG884">
        <f t="shared" si="1784"/>
        <v>0</v>
      </c>
      <c r="BH884">
        <f t="shared" si="1785"/>
        <v>0</v>
      </c>
      <c r="BI884">
        <f t="shared" si="1786"/>
        <v>0</v>
      </c>
      <c r="BJ884">
        <f t="shared" si="1787"/>
        <v>0</v>
      </c>
      <c r="BK884">
        <f t="shared" si="1788"/>
        <v>0</v>
      </c>
      <c r="BL884">
        <f t="shared" si="1789"/>
        <v>0</v>
      </c>
      <c r="BM884">
        <f t="shared" si="1790"/>
        <v>0</v>
      </c>
      <c r="BN884">
        <f t="shared" si="1791"/>
        <v>0</v>
      </c>
      <c r="BO884">
        <f t="shared" si="1792"/>
        <v>0</v>
      </c>
      <c r="BP884">
        <f t="shared" si="1793"/>
        <v>0</v>
      </c>
      <c r="BQ884">
        <f t="shared" si="1794"/>
        <v>0</v>
      </c>
      <c r="BR884">
        <f t="shared" si="1795"/>
        <v>0</v>
      </c>
      <c r="BS884">
        <f t="shared" si="1796"/>
        <v>0</v>
      </c>
      <c r="BT884">
        <f t="shared" si="1797"/>
        <v>0</v>
      </c>
      <c r="BU884">
        <f t="shared" si="1798"/>
        <v>0</v>
      </c>
      <c r="BV884">
        <f t="shared" si="1799"/>
        <v>0</v>
      </c>
      <c r="BW884">
        <f t="shared" si="1800"/>
        <v>0</v>
      </c>
      <c r="BX884">
        <f t="shared" si="1801"/>
        <v>0</v>
      </c>
      <c r="BY884">
        <f t="shared" si="1802"/>
        <v>0</v>
      </c>
      <c r="BZ884">
        <f t="shared" si="1803"/>
        <v>0</v>
      </c>
      <c r="CA884">
        <f t="shared" si="1804"/>
        <v>0</v>
      </c>
      <c r="CB884">
        <f t="shared" si="1805"/>
        <v>0</v>
      </c>
      <c r="CC884">
        <f t="shared" si="1806"/>
        <v>0</v>
      </c>
      <c r="CD884">
        <f t="shared" si="1807"/>
        <v>0</v>
      </c>
      <c r="CE884">
        <f t="shared" si="1808"/>
        <v>0</v>
      </c>
      <c r="CF884">
        <f t="shared" si="1809"/>
        <v>0</v>
      </c>
      <c r="CG884">
        <f t="shared" si="1810"/>
        <v>0</v>
      </c>
      <c r="CH884">
        <f t="shared" si="1811"/>
        <v>0</v>
      </c>
      <c r="CI884">
        <f t="shared" si="1812"/>
        <v>0</v>
      </c>
      <c r="CJ884">
        <f t="shared" si="1813"/>
        <v>0</v>
      </c>
      <c r="CK884">
        <f t="shared" si="1814"/>
        <v>0</v>
      </c>
      <c r="CL884" t="str">
        <f t="shared" si="1815"/>
        <v/>
      </c>
      <c r="CM884" t="str">
        <f t="shared" si="1816"/>
        <v/>
      </c>
      <c r="CN884" t="str">
        <f t="shared" si="1817"/>
        <v/>
      </c>
      <c r="CO884" t="str">
        <f t="shared" si="1818"/>
        <v/>
      </c>
      <c r="CP884" t="str">
        <f t="shared" si="1819"/>
        <v/>
      </c>
      <c r="CQ884" t="str">
        <f t="shared" si="1820"/>
        <v/>
      </c>
      <c r="CR884" t="str">
        <f t="shared" si="1821"/>
        <v/>
      </c>
      <c r="CS884" t="str">
        <f t="shared" si="1822"/>
        <v/>
      </c>
      <c r="CT884" t="str">
        <f t="shared" si="1823"/>
        <v/>
      </c>
      <c r="CU884" t="str">
        <f t="shared" si="1824"/>
        <v/>
      </c>
      <c r="CV884" t="str">
        <f t="shared" si="1825"/>
        <v/>
      </c>
      <c r="CW884" t="str">
        <f t="shared" si="1826"/>
        <v/>
      </c>
      <c r="CX884" t="str">
        <f t="shared" si="1827"/>
        <v/>
      </c>
      <c r="CY884" t="str">
        <f t="shared" si="1828"/>
        <v/>
      </c>
      <c r="CZ884" t="str">
        <f t="shared" si="1829"/>
        <v/>
      </c>
      <c r="DA884" t="str">
        <f t="shared" si="1830"/>
        <v/>
      </c>
      <c r="DB884" t="str">
        <f t="shared" si="1831"/>
        <v/>
      </c>
      <c r="DC884" t="str">
        <f t="shared" si="1832"/>
        <v/>
      </c>
      <c r="DD884" t="str">
        <f t="shared" si="1833"/>
        <v/>
      </c>
      <c r="DE884" t="str">
        <f t="shared" si="1834"/>
        <v/>
      </c>
      <c r="DF884" t="str">
        <f t="shared" si="1835"/>
        <v/>
      </c>
      <c r="DG884" t="str">
        <f t="shared" si="1836"/>
        <v/>
      </c>
      <c r="DH884" t="str">
        <f t="shared" si="1837"/>
        <v/>
      </c>
      <c r="DI884" t="str">
        <f t="shared" si="1838"/>
        <v/>
      </c>
      <c r="DJ884" t="str">
        <f t="shared" si="1839"/>
        <v/>
      </c>
      <c r="DK884" t="str">
        <f t="shared" si="1840"/>
        <v/>
      </c>
      <c r="DL884" t="str">
        <f t="shared" si="1841"/>
        <v/>
      </c>
      <c r="DM884" t="str">
        <f t="shared" si="1842"/>
        <v/>
      </c>
      <c r="DN884" t="str">
        <f t="shared" si="1843"/>
        <v/>
      </c>
      <c r="DO884" t="str">
        <f t="shared" si="1844"/>
        <v/>
      </c>
      <c r="DP884" t="str">
        <f t="shared" si="1845"/>
        <v/>
      </c>
      <c r="DQ884" t="str">
        <f t="shared" si="1846"/>
        <v/>
      </c>
      <c r="DR884" t="str">
        <f t="shared" si="1847"/>
        <v/>
      </c>
      <c r="DS884" t="str">
        <f t="shared" si="1848"/>
        <v/>
      </c>
      <c r="DT884" t="str">
        <f t="shared" si="1849"/>
        <v/>
      </c>
      <c r="DU884">
        <f t="shared" si="1850"/>
        <v>0</v>
      </c>
      <c r="DV884">
        <f t="shared" si="1851"/>
        <v>0</v>
      </c>
      <c r="DW884">
        <f t="shared" si="1852"/>
        <v>0</v>
      </c>
      <c r="DX884" t="str">
        <f t="shared" si="1853"/>
        <v/>
      </c>
      <c r="DY884" t="str">
        <f t="shared" si="1854"/>
        <v/>
      </c>
      <c r="DZ884" t="str">
        <f t="shared" si="1855"/>
        <v/>
      </c>
      <c r="EA884" s="5">
        <f t="shared" si="1856"/>
        <v>0</v>
      </c>
      <c r="EB884" s="3">
        <f t="shared" si="1857"/>
        <v>0</v>
      </c>
    </row>
    <row r="885" spans="2:132" x14ac:dyDescent="0.2">
      <c r="B885" s="25">
        <v>880</v>
      </c>
      <c r="C885" s="26">
        <f>Zisk!D899</f>
        <v>0</v>
      </c>
      <c r="D885">
        <f>Zisk!E899</f>
        <v>0</v>
      </c>
      <c r="E885" s="66" t="str">
        <f t="shared" si="1744"/>
        <v/>
      </c>
      <c r="F885" t="str">
        <f t="shared" si="1745"/>
        <v/>
      </c>
      <c r="G885" s="66" t="str">
        <f t="shared" si="1746"/>
        <v/>
      </c>
      <c r="H885" s="25"/>
      <c r="I885" s="25"/>
      <c r="J885">
        <f>VstupniParametry_SKRYT!$D$5</f>
        <v>0.02</v>
      </c>
      <c r="K885">
        <f>VstupniParametry_SKRYT!$D$6</f>
        <v>0.06</v>
      </c>
      <c r="L885">
        <f>VstupniParametry_SKRYT!$D$7</f>
        <v>0.06</v>
      </c>
      <c r="M885">
        <f>VstupniParametry_SKRYT!$D$8</f>
        <v>0.06</v>
      </c>
      <c r="N885">
        <f>VstupniParametry_SKRYT!$D$9</f>
        <v>1.7999999999999999E-2</v>
      </c>
      <c r="O885" s="27">
        <f>VstupniParametry_SKRYT!$D$10</f>
        <v>0.01</v>
      </c>
      <c r="P885" s="27">
        <f>VstupniParametry_SKRYT!$D$11</f>
        <v>0.01</v>
      </c>
      <c r="Q885" s="27">
        <f>VstupniParametry_SKRYT!$D$12</f>
        <v>0.01</v>
      </c>
      <c r="R885" s="27">
        <f>VstupniParametry_SKRYT!$D$13</f>
        <v>0.01</v>
      </c>
      <c r="S885" s="27">
        <f>VstupniParametry_SKRYT!$D$14</f>
        <v>0.01</v>
      </c>
      <c r="T885">
        <f t="shared" si="1747"/>
        <v>0</v>
      </c>
      <c r="U885">
        <f t="shared" si="1748"/>
        <v>0</v>
      </c>
      <c r="V885">
        <f t="shared" si="1749"/>
        <v>0</v>
      </c>
      <c r="W885">
        <f t="shared" si="1750"/>
        <v>0</v>
      </c>
      <c r="X885">
        <f t="shared" si="1751"/>
        <v>0</v>
      </c>
      <c r="Y885">
        <f t="shared" si="1752"/>
        <v>0</v>
      </c>
      <c r="Z885">
        <f t="shared" si="1753"/>
        <v>0</v>
      </c>
      <c r="AA885">
        <f t="shared" si="1754"/>
        <v>0</v>
      </c>
      <c r="AB885">
        <f t="shared" si="1755"/>
        <v>0</v>
      </c>
      <c r="AC885">
        <f t="shared" si="1756"/>
        <v>0</v>
      </c>
      <c r="AD885">
        <f t="shared" si="1757"/>
        <v>0</v>
      </c>
      <c r="AE885">
        <f t="shared" si="1758"/>
        <v>0</v>
      </c>
      <c r="AF885">
        <f t="shared" si="1759"/>
        <v>0</v>
      </c>
      <c r="AG885">
        <f t="shared" si="1760"/>
        <v>0</v>
      </c>
      <c r="AH885">
        <f t="shared" si="1761"/>
        <v>0</v>
      </c>
      <c r="AI885">
        <f t="shared" si="1762"/>
        <v>0</v>
      </c>
      <c r="AJ885">
        <f t="shared" si="1763"/>
        <v>0</v>
      </c>
      <c r="AK885">
        <f t="shared" si="1764"/>
        <v>0</v>
      </c>
      <c r="AL885">
        <f t="shared" si="1765"/>
        <v>0</v>
      </c>
      <c r="AM885">
        <f t="shared" si="1766"/>
        <v>0</v>
      </c>
      <c r="AN885">
        <f t="shared" si="1767"/>
        <v>0</v>
      </c>
      <c r="AO885">
        <f t="shared" si="1768"/>
        <v>0</v>
      </c>
      <c r="AP885">
        <f t="shared" si="1769"/>
        <v>0</v>
      </c>
      <c r="AQ885">
        <f t="shared" si="1770"/>
        <v>0</v>
      </c>
      <c r="AR885">
        <f t="shared" si="1771"/>
        <v>0</v>
      </c>
      <c r="AS885">
        <f t="shared" si="1772"/>
        <v>0</v>
      </c>
      <c r="AT885">
        <f t="shared" si="1742"/>
        <v>0</v>
      </c>
      <c r="AU885">
        <f t="shared" si="1773"/>
        <v>0</v>
      </c>
      <c r="AV885">
        <f t="shared" si="1774"/>
        <v>0</v>
      </c>
      <c r="AW885">
        <f t="shared" si="1743"/>
        <v>0</v>
      </c>
      <c r="AX885">
        <f t="shared" si="1775"/>
        <v>0</v>
      </c>
      <c r="AY885">
        <f t="shared" si="1776"/>
        <v>0</v>
      </c>
      <c r="AZ885">
        <f t="shared" si="1777"/>
        <v>0</v>
      </c>
      <c r="BA885">
        <f t="shared" si="1778"/>
        <v>0</v>
      </c>
      <c r="BB885">
        <f t="shared" si="1779"/>
        <v>0</v>
      </c>
      <c r="BC885">
        <f t="shared" si="1780"/>
        <v>0</v>
      </c>
      <c r="BD885">
        <f t="shared" si="1781"/>
        <v>0</v>
      </c>
      <c r="BE885">
        <f t="shared" si="1782"/>
        <v>0</v>
      </c>
      <c r="BF885">
        <f t="shared" si="1783"/>
        <v>0</v>
      </c>
      <c r="BG885">
        <f t="shared" si="1784"/>
        <v>0</v>
      </c>
      <c r="BH885">
        <f t="shared" si="1785"/>
        <v>0</v>
      </c>
      <c r="BI885">
        <f t="shared" si="1786"/>
        <v>0</v>
      </c>
      <c r="BJ885">
        <f t="shared" si="1787"/>
        <v>0</v>
      </c>
      <c r="BK885">
        <f t="shared" si="1788"/>
        <v>0</v>
      </c>
      <c r="BL885">
        <f t="shared" si="1789"/>
        <v>0</v>
      </c>
      <c r="BM885">
        <f t="shared" si="1790"/>
        <v>0</v>
      </c>
      <c r="BN885">
        <f t="shared" si="1791"/>
        <v>0</v>
      </c>
      <c r="BO885">
        <f t="shared" si="1792"/>
        <v>0</v>
      </c>
      <c r="BP885">
        <f t="shared" si="1793"/>
        <v>0</v>
      </c>
      <c r="BQ885">
        <f t="shared" si="1794"/>
        <v>0</v>
      </c>
      <c r="BR885">
        <f t="shared" si="1795"/>
        <v>0</v>
      </c>
      <c r="BS885">
        <f t="shared" si="1796"/>
        <v>0</v>
      </c>
      <c r="BT885">
        <f t="shared" si="1797"/>
        <v>0</v>
      </c>
      <c r="BU885">
        <f t="shared" si="1798"/>
        <v>0</v>
      </c>
      <c r="BV885">
        <f t="shared" si="1799"/>
        <v>0</v>
      </c>
      <c r="BW885">
        <f t="shared" si="1800"/>
        <v>0</v>
      </c>
      <c r="BX885">
        <f t="shared" si="1801"/>
        <v>0</v>
      </c>
      <c r="BY885">
        <f t="shared" si="1802"/>
        <v>0</v>
      </c>
      <c r="BZ885">
        <f t="shared" si="1803"/>
        <v>0</v>
      </c>
      <c r="CA885">
        <f t="shared" si="1804"/>
        <v>0</v>
      </c>
      <c r="CB885">
        <f t="shared" si="1805"/>
        <v>0</v>
      </c>
      <c r="CC885">
        <f t="shared" si="1806"/>
        <v>0</v>
      </c>
      <c r="CD885">
        <f t="shared" si="1807"/>
        <v>0</v>
      </c>
      <c r="CE885">
        <f t="shared" si="1808"/>
        <v>0</v>
      </c>
      <c r="CF885">
        <f t="shared" si="1809"/>
        <v>0</v>
      </c>
      <c r="CG885">
        <f t="shared" si="1810"/>
        <v>0</v>
      </c>
      <c r="CH885">
        <f t="shared" si="1811"/>
        <v>0</v>
      </c>
      <c r="CI885">
        <f t="shared" si="1812"/>
        <v>0</v>
      </c>
      <c r="CJ885">
        <f t="shared" si="1813"/>
        <v>0</v>
      </c>
      <c r="CK885">
        <f t="shared" si="1814"/>
        <v>0</v>
      </c>
      <c r="CL885" t="str">
        <f t="shared" si="1815"/>
        <v/>
      </c>
      <c r="CM885" t="str">
        <f t="shared" si="1816"/>
        <v/>
      </c>
      <c r="CN885" t="str">
        <f t="shared" si="1817"/>
        <v/>
      </c>
      <c r="CO885" t="str">
        <f t="shared" si="1818"/>
        <v/>
      </c>
      <c r="CP885" t="str">
        <f t="shared" si="1819"/>
        <v/>
      </c>
      <c r="CQ885" t="str">
        <f t="shared" si="1820"/>
        <v/>
      </c>
      <c r="CR885" t="str">
        <f t="shared" si="1821"/>
        <v/>
      </c>
      <c r="CS885" t="str">
        <f t="shared" si="1822"/>
        <v/>
      </c>
      <c r="CT885" t="str">
        <f t="shared" si="1823"/>
        <v/>
      </c>
      <c r="CU885" t="str">
        <f t="shared" si="1824"/>
        <v/>
      </c>
      <c r="CV885" t="str">
        <f t="shared" si="1825"/>
        <v/>
      </c>
      <c r="CW885" t="str">
        <f t="shared" si="1826"/>
        <v/>
      </c>
      <c r="CX885" t="str">
        <f t="shared" si="1827"/>
        <v/>
      </c>
      <c r="CY885" t="str">
        <f t="shared" si="1828"/>
        <v/>
      </c>
      <c r="CZ885" t="str">
        <f t="shared" si="1829"/>
        <v/>
      </c>
      <c r="DA885" t="str">
        <f t="shared" si="1830"/>
        <v/>
      </c>
      <c r="DB885" t="str">
        <f t="shared" si="1831"/>
        <v/>
      </c>
      <c r="DC885" t="str">
        <f t="shared" si="1832"/>
        <v/>
      </c>
      <c r="DD885" t="str">
        <f t="shared" si="1833"/>
        <v/>
      </c>
      <c r="DE885" t="str">
        <f t="shared" si="1834"/>
        <v/>
      </c>
      <c r="DF885" t="str">
        <f t="shared" si="1835"/>
        <v/>
      </c>
      <c r="DG885" t="str">
        <f t="shared" si="1836"/>
        <v/>
      </c>
      <c r="DH885" t="str">
        <f t="shared" si="1837"/>
        <v/>
      </c>
      <c r="DI885" t="str">
        <f t="shared" si="1838"/>
        <v/>
      </c>
      <c r="DJ885" t="str">
        <f t="shared" si="1839"/>
        <v/>
      </c>
      <c r="DK885" t="str">
        <f t="shared" si="1840"/>
        <v/>
      </c>
      <c r="DL885" t="str">
        <f t="shared" si="1841"/>
        <v/>
      </c>
      <c r="DM885" t="str">
        <f t="shared" si="1842"/>
        <v/>
      </c>
      <c r="DN885" t="str">
        <f t="shared" si="1843"/>
        <v/>
      </c>
      <c r="DO885" t="str">
        <f t="shared" si="1844"/>
        <v/>
      </c>
      <c r="DP885" t="str">
        <f t="shared" si="1845"/>
        <v/>
      </c>
      <c r="DQ885" t="str">
        <f t="shared" si="1846"/>
        <v/>
      </c>
      <c r="DR885" t="str">
        <f t="shared" si="1847"/>
        <v/>
      </c>
      <c r="DS885" t="str">
        <f t="shared" si="1848"/>
        <v/>
      </c>
      <c r="DT885" t="str">
        <f t="shared" si="1849"/>
        <v/>
      </c>
      <c r="DU885">
        <f t="shared" si="1850"/>
        <v>0</v>
      </c>
      <c r="DV885">
        <f t="shared" si="1851"/>
        <v>0</v>
      </c>
      <c r="DW885">
        <f t="shared" si="1852"/>
        <v>0</v>
      </c>
      <c r="DX885" t="str">
        <f t="shared" si="1853"/>
        <v/>
      </c>
      <c r="DY885" t="str">
        <f t="shared" si="1854"/>
        <v/>
      </c>
      <c r="DZ885" t="str">
        <f t="shared" si="1855"/>
        <v/>
      </c>
      <c r="EA885" s="5">
        <f t="shared" si="1856"/>
        <v>0</v>
      </c>
      <c r="EB885" s="3">
        <f t="shared" si="1857"/>
        <v>0</v>
      </c>
    </row>
    <row r="886" spans="2:132" x14ac:dyDescent="0.2">
      <c r="B886">
        <v>881</v>
      </c>
      <c r="C886" s="3">
        <f>Zisk!D900</f>
        <v>0</v>
      </c>
      <c r="D886">
        <f>Zisk!E900</f>
        <v>0</v>
      </c>
      <c r="E886" s="66" t="str">
        <f t="shared" si="1744"/>
        <v/>
      </c>
      <c r="F886" t="str">
        <f t="shared" si="1745"/>
        <v/>
      </c>
      <c r="G886" s="66" t="str">
        <f t="shared" si="1746"/>
        <v/>
      </c>
      <c r="J886">
        <f>VstupniParametry_SKRYT!$D$5</f>
        <v>0.02</v>
      </c>
      <c r="K886">
        <f>VstupniParametry_SKRYT!$D$6</f>
        <v>0.06</v>
      </c>
      <c r="L886">
        <f>VstupniParametry_SKRYT!$D$7</f>
        <v>0.06</v>
      </c>
      <c r="M886">
        <f>VstupniParametry_SKRYT!$D$8</f>
        <v>0.06</v>
      </c>
      <c r="N886">
        <f>VstupniParametry_SKRYT!$D$9</f>
        <v>1.7999999999999999E-2</v>
      </c>
      <c r="O886" s="27">
        <f>VstupniParametry_SKRYT!$D$10</f>
        <v>0.01</v>
      </c>
      <c r="P886" s="27">
        <f>VstupniParametry_SKRYT!$D$11</f>
        <v>0.01</v>
      </c>
      <c r="Q886" s="27">
        <f>VstupniParametry_SKRYT!$D$12</f>
        <v>0.01</v>
      </c>
      <c r="R886" s="27">
        <f>VstupniParametry_SKRYT!$D$13</f>
        <v>0.01</v>
      </c>
      <c r="S886" s="27">
        <f>VstupniParametry_SKRYT!$D$14</f>
        <v>0.01</v>
      </c>
      <c r="T886">
        <f t="shared" si="1747"/>
        <v>0</v>
      </c>
      <c r="U886">
        <f t="shared" si="1748"/>
        <v>0</v>
      </c>
      <c r="V886">
        <f t="shared" si="1749"/>
        <v>0</v>
      </c>
      <c r="W886">
        <f t="shared" si="1750"/>
        <v>0</v>
      </c>
      <c r="X886">
        <f t="shared" si="1751"/>
        <v>0</v>
      </c>
      <c r="Y886">
        <f t="shared" si="1752"/>
        <v>0</v>
      </c>
      <c r="Z886">
        <f t="shared" si="1753"/>
        <v>0</v>
      </c>
      <c r="AA886">
        <f t="shared" si="1754"/>
        <v>0</v>
      </c>
      <c r="AB886">
        <f t="shared" si="1755"/>
        <v>0</v>
      </c>
      <c r="AC886">
        <f t="shared" si="1756"/>
        <v>0</v>
      </c>
      <c r="AD886">
        <f t="shared" si="1757"/>
        <v>0</v>
      </c>
      <c r="AE886">
        <f t="shared" si="1758"/>
        <v>0</v>
      </c>
      <c r="AF886">
        <f t="shared" si="1759"/>
        <v>0</v>
      </c>
      <c r="AG886">
        <f t="shared" si="1760"/>
        <v>0</v>
      </c>
      <c r="AH886">
        <f t="shared" si="1761"/>
        <v>0</v>
      </c>
      <c r="AI886">
        <f t="shared" si="1762"/>
        <v>0</v>
      </c>
      <c r="AJ886">
        <f t="shared" si="1763"/>
        <v>0</v>
      </c>
      <c r="AK886">
        <f t="shared" si="1764"/>
        <v>0</v>
      </c>
      <c r="AL886">
        <f t="shared" si="1765"/>
        <v>0</v>
      </c>
      <c r="AM886">
        <f t="shared" si="1766"/>
        <v>0</v>
      </c>
      <c r="AN886">
        <f t="shared" si="1767"/>
        <v>0</v>
      </c>
      <c r="AO886">
        <f t="shared" si="1768"/>
        <v>0</v>
      </c>
      <c r="AP886">
        <f t="shared" si="1769"/>
        <v>0</v>
      </c>
      <c r="AQ886">
        <f t="shared" si="1770"/>
        <v>0</v>
      </c>
      <c r="AR886">
        <f t="shared" si="1771"/>
        <v>0</v>
      </c>
      <c r="AS886">
        <f t="shared" si="1772"/>
        <v>0</v>
      </c>
      <c r="AT886">
        <f t="shared" si="1742"/>
        <v>0</v>
      </c>
      <c r="AU886">
        <f t="shared" si="1773"/>
        <v>0</v>
      </c>
      <c r="AV886">
        <f t="shared" si="1774"/>
        <v>0</v>
      </c>
      <c r="AW886">
        <f t="shared" si="1743"/>
        <v>0</v>
      </c>
      <c r="AX886">
        <f t="shared" si="1775"/>
        <v>0</v>
      </c>
      <c r="AY886">
        <f t="shared" si="1776"/>
        <v>0</v>
      </c>
      <c r="AZ886">
        <f t="shared" si="1777"/>
        <v>0</v>
      </c>
      <c r="BA886">
        <f t="shared" si="1778"/>
        <v>0</v>
      </c>
      <c r="BB886">
        <f t="shared" si="1779"/>
        <v>0</v>
      </c>
      <c r="BC886">
        <f t="shared" si="1780"/>
        <v>0</v>
      </c>
      <c r="BD886">
        <f t="shared" si="1781"/>
        <v>0</v>
      </c>
      <c r="BE886">
        <f t="shared" si="1782"/>
        <v>0</v>
      </c>
      <c r="BF886">
        <f t="shared" si="1783"/>
        <v>0</v>
      </c>
      <c r="BG886">
        <f t="shared" si="1784"/>
        <v>0</v>
      </c>
      <c r="BH886">
        <f t="shared" si="1785"/>
        <v>0</v>
      </c>
      <c r="BI886">
        <f t="shared" si="1786"/>
        <v>0</v>
      </c>
      <c r="BJ886">
        <f t="shared" si="1787"/>
        <v>0</v>
      </c>
      <c r="BK886">
        <f t="shared" si="1788"/>
        <v>0</v>
      </c>
      <c r="BL886">
        <f t="shared" si="1789"/>
        <v>0</v>
      </c>
      <c r="BM886">
        <f t="shared" si="1790"/>
        <v>0</v>
      </c>
      <c r="BN886">
        <f t="shared" si="1791"/>
        <v>0</v>
      </c>
      <c r="BO886">
        <f t="shared" si="1792"/>
        <v>0</v>
      </c>
      <c r="BP886">
        <f t="shared" si="1793"/>
        <v>0</v>
      </c>
      <c r="BQ886">
        <f t="shared" si="1794"/>
        <v>0</v>
      </c>
      <c r="BR886">
        <f t="shared" si="1795"/>
        <v>0</v>
      </c>
      <c r="BS886">
        <f t="shared" si="1796"/>
        <v>0</v>
      </c>
      <c r="BT886">
        <f t="shared" si="1797"/>
        <v>0</v>
      </c>
      <c r="BU886">
        <f t="shared" si="1798"/>
        <v>0</v>
      </c>
      <c r="BV886">
        <f t="shared" si="1799"/>
        <v>0</v>
      </c>
      <c r="BW886">
        <f t="shared" si="1800"/>
        <v>0</v>
      </c>
      <c r="BX886">
        <f t="shared" si="1801"/>
        <v>0</v>
      </c>
      <c r="BY886">
        <f t="shared" si="1802"/>
        <v>0</v>
      </c>
      <c r="BZ886">
        <f t="shared" si="1803"/>
        <v>0</v>
      </c>
      <c r="CA886">
        <f t="shared" si="1804"/>
        <v>0</v>
      </c>
      <c r="CB886">
        <f t="shared" si="1805"/>
        <v>0</v>
      </c>
      <c r="CC886">
        <f t="shared" si="1806"/>
        <v>0</v>
      </c>
      <c r="CD886">
        <f t="shared" si="1807"/>
        <v>0</v>
      </c>
      <c r="CE886">
        <f t="shared" si="1808"/>
        <v>0</v>
      </c>
      <c r="CF886">
        <f t="shared" si="1809"/>
        <v>0</v>
      </c>
      <c r="CG886">
        <f t="shared" si="1810"/>
        <v>0</v>
      </c>
      <c r="CH886">
        <f t="shared" si="1811"/>
        <v>0</v>
      </c>
      <c r="CI886">
        <f t="shared" si="1812"/>
        <v>0</v>
      </c>
      <c r="CJ886">
        <f t="shared" si="1813"/>
        <v>0</v>
      </c>
      <c r="CK886">
        <f t="shared" si="1814"/>
        <v>0</v>
      </c>
      <c r="CL886" t="str">
        <f t="shared" si="1815"/>
        <v/>
      </c>
      <c r="CM886" t="str">
        <f t="shared" si="1816"/>
        <v/>
      </c>
      <c r="CN886" t="str">
        <f t="shared" si="1817"/>
        <v/>
      </c>
      <c r="CO886" t="str">
        <f t="shared" si="1818"/>
        <v/>
      </c>
      <c r="CP886" t="str">
        <f t="shared" si="1819"/>
        <v/>
      </c>
      <c r="CQ886" t="str">
        <f t="shared" si="1820"/>
        <v/>
      </c>
      <c r="CR886" t="str">
        <f t="shared" si="1821"/>
        <v/>
      </c>
      <c r="CS886" t="str">
        <f t="shared" si="1822"/>
        <v/>
      </c>
      <c r="CT886" t="str">
        <f t="shared" si="1823"/>
        <v/>
      </c>
      <c r="CU886" t="str">
        <f t="shared" si="1824"/>
        <v/>
      </c>
      <c r="CV886" t="str">
        <f t="shared" si="1825"/>
        <v/>
      </c>
      <c r="CW886" t="str">
        <f t="shared" si="1826"/>
        <v/>
      </c>
      <c r="CX886" t="str">
        <f t="shared" si="1827"/>
        <v/>
      </c>
      <c r="CY886" t="str">
        <f t="shared" si="1828"/>
        <v/>
      </c>
      <c r="CZ886" t="str">
        <f t="shared" si="1829"/>
        <v/>
      </c>
      <c r="DA886" t="str">
        <f t="shared" si="1830"/>
        <v/>
      </c>
      <c r="DB886" t="str">
        <f t="shared" si="1831"/>
        <v/>
      </c>
      <c r="DC886" t="str">
        <f t="shared" si="1832"/>
        <v/>
      </c>
      <c r="DD886" t="str">
        <f t="shared" si="1833"/>
        <v/>
      </c>
      <c r="DE886" t="str">
        <f t="shared" si="1834"/>
        <v/>
      </c>
      <c r="DF886" t="str">
        <f t="shared" si="1835"/>
        <v/>
      </c>
      <c r="DG886" t="str">
        <f t="shared" si="1836"/>
        <v/>
      </c>
      <c r="DH886" t="str">
        <f t="shared" si="1837"/>
        <v/>
      </c>
      <c r="DI886" t="str">
        <f t="shared" si="1838"/>
        <v/>
      </c>
      <c r="DJ886" t="str">
        <f t="shared" si="1839"/>
        <v/>
      </c>
      <c r="DK886" t="str">
        <f t="shared" si="1840"/>
        <v/>
      </c>
      <c r="DL886" t="str">
        <f t="shared" si="1841"/>
        <v/>
      </c>
      <c r="DM886" t="str">
        <f t="shared" si="1842"/>
        <v/>
      </c>
      <c r="DN886" t="str">
        <f t="shared" si="1843"/>
        <v/>
      </c>
      <c r="DO886" t="str">
        <f t="shared" si="1844"/>
        <v/>
      </c>
      <c r="DP886" t="str">
        <f t="shared" si="1845"/>
        <v/>
      </c>
      <c r="DQ886" t="str">
        <f t="shared" si="1846"/>
        <v/>
      </c>
      <c r="DR886" t="str">
        <f t="shared" si="1847"/>
        <v/>
      </c>
      <c r="DS886" t="str">
        <f t="shared" si="1848"/>
        <v/>
      </c>
      <c r="DT886" t="str">
        <f t="shared" si="1849"/>
        <v/>
      </c>
      <c r="DU886">
        <f t="shared" si="1850"/>
        <v>0</v>
      </c>
      <c r="DV886">
        <f t="shared" si="1851"/>
        <v>0</v>
      </c>
      <c r="DW886">
        <f t="shared" si="1852"/>
        <v>0</v>
      </c>
      <c r="DX886" t="str">
        <f t="shared" si="1853"/>
        <v/>
      </c>
      <c r="DY886" t="str">
        <f t="shared" si="1854"/>
        <v/>
      </c>
      <c r="DZ886" t="str">
        <f t="shared" si="1855"/>
        <v/>
      </c>
      <c r="EA886" s="5">
        <f t="shared" si="1856"/>
        <v>0</v>
      </c>
      <c r="EB886" s="3">
        <f t="shared" si="1857"/>
        <v>0</v>
      </c>
    </row>
    <row r="887" spans="2:132" x14ac:dyDescent="0.2">
      <c r="B887" s="25">
        <v>882</v>
      </c>
      <c r="C887" s="26">
        <f>Zisk!D901</f>
        <v>0</v>
      </c>
      <c r="D887">
        <f>Zisk!E901</f>
        <v>0</v>
      </c>
      <c r="E887" s="66" t="str">
        <f t="shared" si="1744"/>
        <v/>
      </c>
      <c r="F887" t="str">
        <f t="shared" si="1745"/>
        <v/>
      </c>
      <c r="G887" s="66" t="str">
        <f t="shared" si="1746"/>
        <v/>
      </c>
      <c r="H887" s="25"/>
      <c r="I887" s="25"/>
      <c r="J887">
        <f>VstupniParametry_SKRYT!$D$5</f>
        <v>0.02</v>
      </c>
      <c r="K887">
        <f>VstupniParametry_SKRYT!$D$6</f>
        <v>0.06</v>
      </c>
      <c r="L887">
        <f>VstupniParametry_SKRYT!$D$7</f>
        <v>0.06</v>
      </c>
      <c r="M887">
        <f>VstupniParametry_SKRYT!$D$8</f>
        <v>0.06</v>
      </c>
      <c r="N887">
        <f>VstupniParametry_SKRYT!$D$9</f>
        <v>1.7999999999999999E-2</v>
      </c>
      <c r="O887" s="27">
        <f>VstupniParametry_SKRYT!$D$10</f>
        <v>0.01</v>
      </c>
      <c r="P887" s="27">
        <f>VstupniParametry_SKRYT!$D$11</f>
        <v>0.01</v>
      </c>
      <c r="Q887" s="27">
        <f>VstupniParametry_SKRYT!$D$12</f>
        <v>0.01</v>
      </c>
      <c r="R887" s="27">
        <f>VstupniParametry_SKRYT!$D$13</f>
        <v>0.01</v>
      </c>
      <c r="S887" s="27">
        <f>VstupniParametry_SKRYT!$D$14</f>
        <v>0.01</v>
      </c>
      <c r="T887">
        <f t="shared" si="1747"/>
        <v>0</v>
      </c>
      <c r="U887">
        <f t="shared" si="1748"/>
        <v>0</v>
      </c>
      <c r="V887">
        <f t="shared" si="1749"/>
        <v>0</v>
      </c>
      <c r="W887">
        <f t="shared" si="1750"/>
        <v>0</v>
      </c>
      <c r="X887">
        <f t="shared" si="1751"/>
        <v>0</v>
      </c>
      <c r="Y887">
        <f t="shared" si="1752"/>
        <v>0</v>
      </c>
      <c r="Z887">
        <f t="shared" si="1753"/>
        <v>0</v>
      </c>
      <c r="AA887">
        <f t="shared" si="1754"/>
        <v>0</v>
      </c>
      <c r="AB887">
        <f t="shared" si="1755"/>
        <v>0</v>
      </c>
      <c r="AC887">
        <f t="shared" si="1756"/>
        <v>0</v>
      </c>
      <c r="AD887">
        <f t="shared" si="1757"/>
        <v>0</v>
      </c>
      <c r="AE887">
        <f t="shared" si="1758"/>
        <v>0</v>
      </c>
      <c r="AF887">
        <f t="shared" si="1759"/>
        <v>0</v>
      </c>
      <c r="AG887">
        <f t="shared" si="1760"/>
        <v>0</v>
      </c>
      <c r="AH887">
        <f t="shared" si="1761"/>
        <v>0</v>
      </c>
      <c r="AI887">
        <f t="shared" si="1762"/>
        <v>0</v>
      </c>
      <c r="AJ887">
        <f t="shared" si="1763"/>
        <v>0</v>
      </c>
      <c r="AK887">
        <f t="shared" si="1764"/>
        <v>0</v>
      </c>
      <c r="AL887">
        <f t="shared" si="1765"/>
        <v>0</v>
      </c>
      <c r="AM887">
        <f t="shared" si="1766"/>
        <v>0</v>
      </c>
      <c r="AN887">
        <f t="shared" si="1767"/>
        <v>0</v>
      </c>
      <c r="AO887">
        <f t="shared" si="1768"/>
        <v>0</v>
      </c>
      <c r="AP887">
        <f t="shared" si="1769"/>
        <v>0</v>
      </c>
      <c r="AQ887">
        <f t="shared" si="1770"/>
        <v>0</v>
      </c>
      <c r="AR887">
        <f t="shared" si="1771"/>
        <v>0</v>
      </c>
      <c r="AS887">
        <f t="shared" si="1772"/>
        <v>0</v>
      </c>
      <c r="AT887">
        <f t="shared" si="1742"/>
        <v>0</v>
      </c>
      <c r="AU887">
        <f t="shared" si="1773"/>
        <v>0</v>
      </c>
      <c r="AV887">
        <f t="shared" si="1774"/>
        <v>0</v>
      </c>
      <c r="AW887">
        <f t="shared" si="1743"/>
        <v>0</v>
      </c>
      <c r="AX887">
        <f t="shared" si="1775"/>
        <v>0</v>
      </c>
      <c r="AY887">
        <f t="shared" si="1776"/>
        <v>0</v>
      </c>
      <c r="AZ887">
        <f t="shared" si="1777"/>
        <v>0</v>
      </c>
      <c r="BA887">
        <f t="shared" si="1778"/>
        <v>0</v>
      </c>
      <c r="BB887">
        <f t="shared" si="1779"/>
        <v>0</v>
      </c>
      <c r="BC887">
        <f t="shared" si="1780"/>
        <v>0</v>
      </c>
      <c r="BD887">
        <f t="shared" si="1781"/>
        <v>0</v>
      </c>
      <c r="BE887">
        <f t="shared" si="1782"/>
        <v>0</v>
      </c>
      <c r="BF887">
        <f t="shared" si="1783"/>
        <v>0</v>
      </c>
      <c r="BG887">
        <f t="shared" si="1784"/>
        <v>0</v>
      </c>
      <c r="BH887">
        <f t="shared" si="1785"/>
        <v>0</v>
      </c>
      <c r="BI887">
        <f t="shared" si="1786"/>
        <v>0</v>
      </c>
      <c r="BJ887">
        <f t="shared" si="1787"/>
        <v>0</v>
      </c>
      <c r="BK887">
        <f t="shared" si="1788"/>
        <v>0</v>
      </c>
      <c r="BL887">
        <f t="shared" si="1789"/>
        <v>0</v>
      </c>
      <c r="BM887">
        <f t="shared" si="1790"/>
        <v>0</v>
      </c>
      <c r="BN887">
        <f t="shared" si="1791"/>
        <v>0</v>
      </c>
      <c r="BO887">
        <f t="shared" si="1792"/>
        <v>0</v>
      </c>
      <c r="BP887">
        <f t="shared" si="1793"/>
        <v>0</v>
      </c>
      <c r="BQ887">
        <f t="shared" si="1794"/>
        <v>0</v>
      </c>
      <c r="BR887">
        <f t="shared" si="1795"/>
        <v>0</v>
      </c>
      <c r="BS887">
        <f t="shared" si="1796"/>
        <v>0</v>
      </c>
      <c r="BT887">
        <f t="shared" si="1797"/>
        <v>0</v>
      </c>
      <c r="BU887">
        <f t="shared" si="1798"/>
        <v>0</v>
      </c>
      <c r="BV887">
        <f t="shared" si="1799"/>
        <v>0</v>
      </c>
      <c r="BW887">
        <f t="shared" si="1800"/>
        <v>0</v>
      </c>
      <c r="BX887">
        <f t="shared" si="1801"/>
        <v>0</v>
      </c>
      <c r="BY887">
        <f t="shared" si="1802"/>
        <v>0</v>
      </c>
      <c r="BZ887">
        <f t="shared" si="1803"/>
        <v>0</v>
      </c>
      <c r="CA887">
        <f t="shared" si="1804"/>
        <v>0</v>
      </c>
      <c r="CB887">
        <f t="shared" si="1805"/>
        <v>0</v>
      </c>
      <c r="CC887">
        <f t="shared" si="1806"/>
        <v>0</v>
      </c>
      <c r="CD887">
        <f t="shared" si="1807"/>
        <v>0</v>
      </c>
      <c r="CE887">
        <f t="shared" si="1808"/>
        <v>0</v>
      </c>
      <c r="CF887">
        <f t="shared" si="1809"/>
        <v>0</v>
      </c>
      <c r="CG887">
        <f t="shared" si="1810"/>
        <v>0</v>
      </c>
      <c r="CH887">
        <f t="shared" si="1811"/>
        <v>0</v>
      </c>
      <c r="CI887">
        <f t="shared" si="1812"/>
        <v>0</v>
      </c>
      <c r="CJ887">
        <f t="shared" si="1813"/>
        <v>0</v>
      </c>
      <c r="CK887">
        <f t="shared" si="1814"/>
        <v>0</v>
      </c>
      <c r="CL887" t="str">
        <f t="shared" si="1815"/>
        <v/>
      </c>
      <c r="CM887" t="str">
        <f t="shared" si="1816"/>
        <v/>
      </c>
      <c r="CN887" t="str">
        <f t="shared" si="1817"/>
        <v/>
      </c>
      <c r="CO887" t="str">
        <f t="shared" si="1818"/>
        <v/>
      </c>
      <c r="CP887" t="str">
        <f t="shared" si="1819"/>
        <v/>
      </c>
      <c r="CQ887" t="str">
        <f t="shared" si="1820"/>
        <v/>
      </c>
      <c r="CR887" t="str">
        <f t="shared" si="1821"/>
        <v/>
      </c>
      <c r="CS887" t="str">
        <f t="shared" si="1822"/>
        <v/>
      </c>
      <c r="CT887" t="str">
        <f t="shared" si="1823"/>
        <v/>
      </c>
      <c r="CU887" t="str">
        <f t="shared" si="1824"/>
        <v/>
      </c>
      <c r="CV887" t="str">
        <f t="shared" si="1825"/>
        <v/>
      </c>
      <c r="CW887" t="str">
        <f t="shared" si="1826"/>
        <v/>
      </c>
      <c r="CX887" t="str">
        <f t="shared" si="1827"/>
        <v/>
      </c>
      <c r="CY887" t="str">
        <f t="shared" si="1828"/>
        <v/>
      </c>
      <c r="CZ887" t="str">
        <f t="shared" si="1829"/>
        <v/>
      </c>
      <c r="DA887" t="str">
        <f t="shared" si="1830"/>
        <v/>
      </c>
      <c r="DB887" t="str">
        <f t="shared" si="1831"/>
        <v/>
      </c>
      <c r="DC887" t="str">
        <f t="shared" si="1832"/>
        <v/>
      </c>
      <c r="DD887" t="str">
        <f t="shared" si="1833"/>
        <v/>
      </c>
      <c r="DE887" t="str">
        <f t="shared" si="1834"/>
        <v/>
      </c>
      <c r="DF887" t="str">
        <f t="shared" si="1835"/>
        <v/>
      </c>
      <c r="DG887" t="str">
        <f t="shared" si="1836"/>
        <v/>
      </c>
      <c r="DH887" t="str">
        <f t="shared" si="1837"/>
        <v/>
      </c>
      <c r="DI887" t="str">
        <f t="shared" si="1838"/>
        <v/>
      </c>
      <c r="DJ887" t="str">
        <f t="shared" si="1839"/>
        <v/>
      </c>
      <c r="DK887" t="str">
        <f t="shared" si="1840"/>
        <v/>
      </c>
      <c r="DL887" t="str">
        <f t="shared" si="1841"/>
        <v/>
      </c>
      <c r="DM887" t="str">
        <f t="shared" si="1842"/>
        <v/>
      </c>
      <c r="DN887" t="str">
        <f t="shared" si="1843"/>
        <v/>
      </c>
      <c r="DO887" t="str">
        <f t="shared" si="1844"/>
        <v/>
      </c>
      <c r="DP887" t="str">
        <f t="shared" si="1845"/>
        <v/>
      </c>
      <c r="DQ887" t="str">
        <f t="shared" si="1846"/>
        <v/>
      </c>
      <c r="DR887" t="str">
        <f t="shared" si="1847"/>
        <v/>
      </c>
      <c r="DS887" t="str">
        <f t="shared" si="1848"/>
        <v/>
      </c>
      <c r="DT887" t="str">
        <f t="shared" si="1849"/>
        <v/>
      </c>
      <c r="DU887">
        <f t="shared" si="1850"/>
        <v>0</v>
      </c>
      <c r="DV887">
        <f t="shared" si="1851"/>
        <v>0</v>
      </c>
      <c r="DW887">
        <f t="shared" si="1852"/>
        <v>0</v>
      </c>
      <c r="DX887" t="str">
        <f t="shared" si="1853"/>
        <v/>
      </c>
      <c r="DY887" t="str">
        <f t="shared" si="1854"/>
        <v/>
      </c>
      <c r="DZ887" t="str">
        <f t="shared" si="1855"/>
        <v/>
      </c>
      <c r="EA887" s="5">
        <f t="shared" si="1856"/>
        <v>0</v>
      </c>
      <c r="EB887" s="3">
        <f t="shared" si="1857"/>
        <v>0</v>
      </c>
    </row>
    <row r="888" spans="2:132" x14ac:dyDescent="0.2">
      <c r="B888">
        <v>883</v>
      </c>
      <c r="C888" s="3">
        <f>Zisk!D902</f>
        <v>0</v>
      </c>
      <c r="D888">
        <f>Zisk!E902</f>
        <v>0</v>
      </c>
      <c r="E888" s="66" t="str">
        <f t="shared" si="1744"/>
        <v/>
      </c>
      <c r="F888" t="str">
        <f t="shared" si="1745"/>
        <v/>
      </c>
      <c r="G888" s="66" t="str">
        <f t="shared" si="1746"/>
        <v/>
      </c>
      <c r="J888">
        <f>VstupniParametry_SKRYT!$D$5</f>
        <v>0.02</v>
      </c>
      <c r="K888">
        <f>VstupniParametry_SKRYT!$D$6</f>
        <v>0.06</v>
      </c>
      <c r="L888">
        <f>VstupniParametry_SKRYT!$D$7</f>
        <v>0.06</v>
      </c>
      <c r="M888">
        <f>VstupniParametry_SKRYT!$D$8</f>
        <v>0.06</v>
      </c>
      <c r="N888">
        <f>VstupniParametry_SKRYT!$D$9</f>
        <v>1.7999999999999999E-2</v>
      </c>
      <c r="O888" s="27">
        <f>VstupniParametry_SKRYT!$D$10</f>
        <v>0.01</v>
      </c>
      <c r="P888" s="27">
        <f>VstupniParametry_SKRYT!$D$11</f>
        <v>0.01</v>
      </c>
      <c r="Q888" s="27">
        <f>VstupniParametry_SKRYT!$D$12</f>
        <v>0.01</v>
      </c>
      <c r="R888" s="27">
        <f>VstupniParametry_SKRYT!$D$13</f>
        <v>0.01</v>
      </c>
      <c r="S888" s="27">
        <f>VstupniParametry_SKRYT!$D$14</f>
        <v>0.01</v>
      </c>
      <c r="T888">
        <f t="shared" si="1747"/>
        <v>0</v>
      </c>
      <c r="U888">
        <f t="shared" si="1748"/>
        <v>0</v>
      </c>
      <c r="V888">
        <f t="shared" si="1749"/>
        <v>0</v>
      </c>
      <c r="W888">
        <f t="shared" si="1750"/>
        <v>0</v>
      </c>
      <c r="X888">
        <f t="shared" si="1751"/>
        <v>0</v>
      </c>
      <c r="Y888">
        <f t="shared" si="1752"/>
        <v>0</v>
      </c>
      <c r="Z888">
        <f t="shared" si="1753"/>
        <v>0</v>
      </c>
      <c r="AA888">
        <f t="shared" si="1754"/>
        <v>0</v>
      </c>
      <c r="AB888">
        <f t="shared" si="1755"/>
        <v>0</v>
      </c>
      <c r="AC888">
        <f t="shared" si="1756"/>
        <v>0</v>
      </c>
      <c r="AD888">
        <f t="shared" si="1757"/>
        <v>0</v>
      </c>
      <c r="AE888">
        <f t="shared" si="1758"/>
        <v>0</v>
      </c>
      <c r="AF888">
        <f t="shared" si="1759"/>
        <v>0</v>
      </c>
      <c r="AG888">
        <f t="shared" si="1760"/>
        <v>0</v>
      </c>
      <c r="AH888">
        <f t="shared" si="1761"/>
        <v>0</v>
      </c>
      <c r="AI888">
        <f t="shared" si="1762"/>
        <v>0</v>
      </c>
      <c r="AJ888">
        <f t="shared" si="1763"/>
        <v>0</v>
      </c>
      <c r="AK888">
        <f t="shared" si="1764"/>
        <v>0</v>
      </c>
      <c r="AL888">
        <f t="shared" si="1765"/>
        <v>0</v>
      </c>
      <c r="AM888">
        <f t="shared" si="1766"/>
        <v>0</v>
      </c>
      <c r="AN888">
        <f t="shared" si="1767"/>
        <v>0</v>
      </c>
      <c r="AO888">
        <f t="shared" si="1768"/>
        <v>0</v>
      </c>
      <c r="AP888">
        <f t="shared" si="1769"/>
        <v>0</v>
      </c>
      <c r="AQ888">
        <f t="shared" si="1770"/>
        <v>0</v>
      </c>
      <c r="AR888">
        <f t="shared" si="1771"/>
        <v>0</v>
      </c>
      <c r="AS888">
        <f t="shared" si="1772"/>
        <v>0</v>
      </c>
      <c r="AT888">
        <f t="shared" si="1742"/>
        <v>0</v>
      </c>
      <c r="AU888">
        <f t="shared" si="1773"/>
        <v>0</v>
      </c>
      <c r="AV888">
        <f t="shared" si="1774"/>
        <v>0</v>
      </c>
      <c r="AW888">
        <f t="shared" si="1743"/>
        <v>0</v>
      </c>
      <c r="AX888">
        <f t="shared" si="1775"/>
        <v>0</v>
      </c>
      <c r="AY888">
        <f t="shared" si="1776"/>
        <v>0</v>
      </c>
      <c r="AZ888">
        <f t="shared" si="1777"/>
        <v>0</v>
      </c>
      <c r="BA888">
        <f t="shared" si="1778"/>
        <v>0</v>
      </c>
      <c r="BB888">
        <f t="shared" si="1779"/>
        <v>0</v>
      </c>
      <c r="BC888">
        <f t="shared" si="1780"/>
        <v>0</v>
      </c>
      <c r="BD888">
        <f t="shared" si="1781"/>
        <v>0</v>
      </c>
      <c r="BE888">
        <f t="shared" si="1782"/>
        <v>0</v>
      </c>
      <c r="BF888">
        <f t="shared" si="1783"/>
        <v>0</v>
      </c>
      <c r="BG888">
        <f t="shared" si="1784"/>
        <v>0</v>
      </c>
      <c r="BH888">
        <f t="shared" si="1785"/>
        <v>0</v>
      </c>
      <c r="BI888">
        <f t="shared" si="1786"/>
        <v>0</v>
      </c>
      <c r="BJ888">
        <f t="shared" si="1787"/>
        <v>0</v>
      </c>
      <c r="BK888">
        <f t="shared" si="1788"/>
        <v>0</v>
      </c>
      <c r="BL888">
        <f t="shared" si="1789"/>
        <v>0</v>
      </c>
      <c r="BM888">
        <f t="shared" si="1790"/>
        <v>0</v>
      </c>
      <c r="BN888">
        <f t="shared" si="1791"/>
        <v>0</v>
      </c>
      <c r="BO888">
        <f t="shared" si="1792"/>
        <v>0</v>
      </c>
      <c r="BP888">
        <f t="shared" si="1793"/>
        <v>0</v>
      </c>
      <c r="BQ888">
        <f t="shared" si="1794"/>
        <v>0</v>
      </c>
      <c r="BR888">
        <f t="shared" si="1795"/>
        <v>0</v>
      </c>
      <c r="BS888">
        <f t="shared" si="1796"/>
        <v>0</v>
      </c>
      <c r="BT888">
        <f t="shared" si="1797"/>
        <v>0</v>
      </c>
      <c r="BU888">
        <f t="shared" si="1798"/>
        <v>0</v>
      </c>
      <c r="BV888">
        <f t="shared" si="1799"/>
        <v>0</v>
      </c>
      <c r="BW888">
        <f t="shared" si="1800"/>
        <v>0</v>
      </c>
      <c r="BX888">
        <f t="shared" si="1801"/>
        <v>0</v>
      </c>
      <c r="BY888">
        <f t="shared" si="1802"/>
        <v>0</v>
      </c>
      <c r="BZ888">
        <f t="shared" si="1803"/>
        <v>0</v>
      </c>
      <c r="CA888">
        <f t="shared" si="1804"/>
        <v>0</v>
      </c>
      <c r="CB888">
        <f t="shared" si="1805"/>
        <v>0</v>
      </c>
      <c r="CC888">
        <f t="shared" si="1806"/>
        <v>0</v>
      </c>
      <c r="CD888">
        <f t="shared" si="1807"/>
        <v>0</v>
      </c>
      <c r="CE888">
        <f t="shared" si="1808"/>
        <v>0</v>
      </c>
      <c r="CF888">
        <f t="shared" si="1809"/>
        <v>0</v>
      </c>
      <c r="CG888">
        <f t="shared" si="1810"/>
        <v>0</v>
      </c>
      <c r="CH888">
        <f t="shared" si="1811"/>
        <v>0</v>
      </c>
      <c r="CI888">
        <f t="shared" si="1812"/>
        <v>0</v>
      </c>
      <c r="CJ888">
        <f t="shared" si="1813"/>
        <v>0</v>
      </c>
      <c r="CK888">
        <f t="shared" si="1814"/>
        <v>0</v>
      </c>
      <c r="CL888" t="str">
        <f t="shared" si="1815"/>
        <v/>
      </c>
      <c r="CM888" t="str">
        <f t="shared" si="1816"/>
        <v/>
      </c>
      <c r="CN888" t="str">
        <f t="shared" si="1817"/>
        <v/>
      </c>
      <c r="CO888" t="str">
        <f t="shared" si="1818"/>
        <v/>
      </c>
      <c r="CP888" t="str">
        <f t="shared" si="1819"/>
        <v/>
      </c>
      <c r="CQ888" t="str">
        <f t="shared" si="1820"/>
        <v/>
      </c>
      <c r="CR888" t="str">
        <f t="shared" si="1821"/>
        <v/>
      </c>
      <c r="CS888" t="str">
        <f t="shared" si="1822"/>
        <v/>
      </c>
      <c r="CT888" t="str">
        <f t="shared" si="1823"/>
        <v/>
      </c>
      <c r="CU888" t="str">
        <f t="shared" si="1824"/>
        <v/>
      </c>
      <c r="CV888" t="str">
        <f t="shared" si="1825"/>
        <v/>
      </c>
      <c r="CW888" t="str">
        <f t="shared" si="1826"/>
        <v/>
      </c>
      <c r="CX888" t="str">
        <f t="shared" si="1827"/>
        <v/>
      </c>
      <c r="CY888" t="str">
        <f t="shared" si="1828"/>
        <v/>
      </c>
      <c r="CZ888" t="str">
        <f t="shared" si="1829"/>
        <v/>
      </c>
      <c r="DA888" t="str">
        <f t="shared" si="1830"/>
        <v/>
      </c>
      <c r="DB888" t="str">
        <f t="shared" si="1831"/>
        <v/>
      </c>
      <c r="DC888" t="str">
        <f t="shared" si="1832"/>
        <v/>
      </c>
      <c r="DD888" t="str">
        <f t="shared" si="1833"/>
        <v/>
      </c>
      <c r="DE888" t="str">
        <f t="shared" si="1834"/>
        <v/>
      </c>
      <c r="DF888" t="str">
        <f t="shared" si="1835"/>
        <v/>
      </c>
      <c r="DG888" t="str">
        <f t="shared" si="1836"/>
        <v/>
      </c>
      <c r="DH888" t="str">
        <f t="shared" si="1837"/>
        <v/>
      </c>
      <c r="DI888" t="str">
        <f t="shared" si="1838"/>
        <v/>
      </c>
      <c r="DJ888" t="str">
        <f t="shared" si="1839"/>
        <v/>
      </c>
      <c r="DK888" t="str">
        <f t="shared" si="1840"/>
        <v/>
      </c>
      <c r="DL888" t="str">
        <f t="shared" si="1841"/>
        <v/>
      </c>
      <c r="DM888" t="str">
        <f t="shared" si="1842"/>
        <v/>
      </c>
      <c r="DN888" t="str">
        <f t="shared" si="1843"/>
        <v/>
      </c>
      <c r="DO888" t="str">
        <f t="shared" si="1844"/>
        <v/>
      </c>
      <c r="DP888" t="str">
        <f t="shared" si="1845"/>
        <v/>
      </c>
      <c r="DQ888" t="str">
        <f t="shared" si="1846"/>
        <v/>
      </c>
      <c r="DR888" t="str">
        <f t="shared" si="1847"/>
        <v/>
      </c>
      <c r="DS888" t="str">
        <f t="shared" si="1848"/>
        <v/>
      </c>
      <c r="DT888" t="str">
        <f t="shared" si="1849"/>
        <v/>
      </c>
      <c r="DU888">
        <f t="shared" si="1850"/>
        <v>0</v>
      </c>
      <c r="DV888">
        <f t="shared" si="1851"/>
        <v>0</v>
      </c>
      <c r="DW888">
        <f t="shared" si="1852"/>
        <v>0</v>
      </c>
      <c r="DX888" t="str">
        <f t="shared" si="1853"/>
        <v/>
      </c>
      <c r="DY888" t="str">
        <f t="shared" si="1854"/>
        <v/>
      </c>
      <c r="DZ888" t="str">
        <f t="shared" si="1855"/>
        <v/>
      </c>
      <c r="EA888" s="5">
        <f t="shared" si="1856"/>
        <v>0</v>
      </c>
      <c r="EB888" s="3">
        <f t="shared" si="1857"/>
        <v>0</v>
      </c>
    </row>
    <row r="889" spans="2:132" x14ac:dyDescent="0.2">
      <c r="B889" s="25">
        <v>884</v>
      </c>
      <c r="C889" s="26">
        <f>Zisk!D903</f>
        <v>0</v>
      </c>
      <c r="D889">
        <f>Zisk!E903</f>
        <v>0</v>
      </c>
      <c r="E889" s="66" t="str">
        <f t="shared" si="1744"/>
        <v/>
      </c>
      <c r="F889" t="str">
        <f t="shared" si="1745"/>
        <v/>
      </c>
      <c r="G889" s="66" t="str">
        <f t="shared" si="1746"/>
        <v/>
      </c>
      <c r="H889" s="25"/>
      <c r="I889" s="25"/>
      <c r="J889">
        <f>VstupniParametry_SKRYT!$D$5</f>
        <v>0.02</v>
      </c>
      <c r="K889">
        <f>VstupniParametry_SKRYT!$D$6</f>
        <v>0.06</v>
      </c>
      <c r="L889">
        <f>VstupniParametry_SKRYT!$D$7</f>
        <v>0.06</v>
      </c>
      <c r="M889">
        <f>VstupniParametry_SKRYT!$D$8</f>
        <v>0.06</v>
      </c>
      <c r="N889">
        <f>VstupniParametry_SKRYT!$D$9</f>
        <v>1.7999999999999999E-2</v>
      </c>
      <c r="O889" s="27">
        <f>VstupniParametry_SKRYT!$D$10</f>
        <v>0.01</v>
      </c>
      <c r="P889" s="27">
        <f>VstupniParametry_SKRYT!$D$11</f>
        <v>0.01</v>
      </c>
      <c r="Q889" s="27">
        <f>VstupniParametry_SKRYT!$D$12</f>
        <v>0.01</v>
      </c>
      <c r="R889" s="27">
        <f>VstupniParametry_SKRYT!$D$13</f>
        <v>0.01</v>
      </c>
      <c r="S889" s="27">
        <f>VstupniParametry_SKRYT!$D$14</f>
        <v>0.01</v>
      </c>
      <c r="T889">
        <f t="shared" si="1747"/>
        <v>0</v>
      </c>
      <c r="U889">
        <f t="shared" si="1748"/>
        <v>0</v>
      </c>
      <c r="V889">
        <f t="shared" si="1749"/>
        <v>0</v>
      </c>
      <c r="W889">
        <f t="shared" si="1750"/>
        <v>0</v>
      </c>
      <c r="X889">
        <f t="shared" si="1751"/>
        <v>0</v>
      </c>
      <c r="Y889">
        <f t="shared" si="1752"/>
        <v>0</v>
      </c>
      <c r="Z889">
        <f t="shared" si="1753"/>
        <v>0</v>
      </c>
      <c r="AA889">
        <f t="shared" si="1754"/>
        <v>0</v>
      </c>
      <c r="AB889">
        <f t="shared" si="1755"/>
        <v>0</v>
      </c>
      <c r="AC889">
        <f t="shared" si="1756"/>
        <v>0</v>
      </c>
      <c r="AD889">
        <f t="shared" si="1757"/>
        <v>0</v>
      </c>
      <c r="AE889">
        <f t="shared" si="1758"/>
        <v>0</v>
      </c>
      <c r="AF889">
        <f t="shared" si="1759"/>
        <v>0</v>
      </c>
      <c r="AG889">
        <f t="shared" si="1760"/>
        <v>0</v>
      </c>
      <c r="AH889">
        <f t="shared" si="1761"/>
        <v>0</v>
      </c>
      <c r="AI889">
        <f t="shared" si="1762"/>
        <v>0</v>
      </c>
      <c r="AJ889">
        <f t="shared" si="1763"/>
        <v>0</v>
      </c>
      <c r="AK889">
        <f t="shared" si="1764"/>
        <v>0</v>
      </c>
      <c r="AL889">
        <f t="shared" si="1765"/>
        <v>0</v>
      </c>
      <c r="AM889">
        <f t="shared" si="1766"/>
        <v>0</v>
      </c>
      <c r="AN889">
        <f t="shared" si="1767"/>
        <v>0</v>
      </c>
      <c r="AO889">
        <f t="shared" si="1768"/>
        <v>0</v>
      </c>
      <c r="AP889">
        <f t="shared" si="1769"/>
        <v>0</v>
      </c>
      <c r="AQ889">
        <f t="shared" si="1770"/>
        <v>0</v>
      </c>
      <c r="AR889">
        <f t="shared" si="1771"/>
        <v>0</v>
      </c>
      <c r="AS889">
        <f t="shared" si="1772"/>
        <v>0</v>
      </c>
      <c r="AT889">
        <f t="shared" si="1742"/>
        <v>0</v>
      </c>
      <c r="AU889">
        <f t="shared" si="1773"/>
        <v>0</v>
      </c>
      <c r="AV889">
        <f t="shared" si="1774"/>
        <v>0</v>
      </c>
      <c r="AW889">
        <f t="shared" si="1743"/>
        <v>0</v>
      </c>
      <c r="AX889">
        <f t="shared" si="1775"/>
        <v>0</v>
      </c>
      <c r="AY889">
        <f t="shared" si="1776"/>
        <v>0</v>
      </c>
      <c r="AZ889">
        <f t="shared" si="1777"/>
        <v>0</v>
      </c>
      <c r="BA889">
        <f t="shared" si="1778"/>
        <v>0</v>
      </c>
      <c r="BB889">
        <f t="shared" si="1779"/>
        <v>0</v>
      </c>
      <c r="BC889">
        <f t="shared" si="1780"/>
        <v>0</v>
      </c>
      <c r="BD889">
        <f t="shared" si="1781"/>
        <v>0</v>
      </c>
      <c r="BE889">
        <f t="shared" si="1782"/>
        <v>0</v>
      </c>
      <c r="BF889">
        <f t="shared" si="1783"/>
        <v>0</v>
      </c>
      <c r="BG889">
        <f t="shared" si="1784"/>
        <v>0</v>
      </c>
      <c r="BH889">
        <f t="shared" si="1785"/>
        <v>0</v>
      </c>
      <c r="BI889">
        <f t="shared" si="1786"/>
        <v>0</v>
      </c>
      <c r="BJ889">
        <f t="shared" si="1787"/>
        <v>0</v>
      </c>
      <c r="BK889">
        <f t="shared" si="1788"/>
        <v>0</v>
      </c>
      <c r="BL889">
        <f t="shared" si="1789"/>
        <v>0</v>
      </c>
      <c r="BM889">
        <f t="shared" si="1790"/>
        <v>0</v>
      </c>
      <c r="BN889">
        <f t="shared" si="1791"/>
        <v>0</v>
      </c>
      <c r="BO889">
        <f t="shared" si="1792"/>
        <v>0</v>
      </c>
      <c r="BP889">
        <f t="shared" si="1793"/>
        <v>0</v>
      </c>
      <c r="BQ889">
        <f t="shared" si="1794"/>
        <v>0</v>
      </c>
      <c r="BR889">
        <f t="shared" si="1795"/>
        <v>0</v>
      </c>
      <c r="BS889">
        <f t="shared" si="1796"/>
        <v>0</v>
      </c>
      <c r="BT889">
        <f t="shared" si="1797"/>
        <v>0</v>
      </c>
      <c r="BU889">
        <f t="shared" si="1798"/>
        <v>0</v>
      </c>
      <c r="BV889">
        <f t="shared" si="1799"/>
        <v>0</v>
      </c>
      <c r="BW889">
        <f t="shared" si="1800"/>
        <v>0</v>
      </c>
      <c r="BX889">
        <f t="shared" si="1801"/>
        <v>0</v>
      </c>
      <c r="BY889">
        <f t="shared" si="1802"/>
        <v>0</v>
      </c>
      <c r="BZ889">
        <f t="shared" si="1803"/>
        <v>0</v>
      </c>
      <c r="CA889">
        <f t="shared" si="1804"/>
        <v>0</v>
      </c>
      <c r="CB889">
        <f t="shared" si="1805"/>
        <v>0</v>
      </c>
      <c r="CC889">
        <f t="shared" si="1806"/>
        <v>0</v>
      </c>
      <c r="CD889">
        <f t="shared" si="1807"/>
        <v>0</v>
      </c>
      <c r="CE889">
        <f t="shared" si="1808"/>
        <v>0</v>
      </c>
      <c r="CF889">
        <f t="shared" si="1809"/>
        <v>0</v>
      </c>
      <c r="CG889">
        <f t="shared" si="1810"/>
        <v>0</v>
      </c>
      <c r="CH889">
        <f t="shared" si="1811"/>
        <v>0</v>
      </c>
      <c r="CI889">
        <f t="shared" si="1812"/>
        <v>0</v>
      </c>
      <c r="CJ889">
        <f t="shared" si="1813"/>
        <v>0</v>
      </c>
      <c r="CK889">
        <f t="shared" si="1814"/>
        <v>0</v>
      </c>
      <c r="CL889" t="str">
        <f t="shared" si="1815"/>
        <v/>
      </c>
      <c r="CM889" t="str">
        <f t="shared" si="1816"/>
        <v/>
      </c>
      <c r="CN889" t="str">
        <f t="shared" si="1817"/>
        <v/>
      </c>
      <c r="CO889" t="str">
        <f t="shared" si="1818"/>
        <v/>
      </c>
      <c r="CP889" t="str">
        <f t="shared" si="1819"/>
        <v/>
      </c>
      <c r="CQ889" t="str">
        <f t="shared" si="1820"/>
        <v/>
      </c>
      <c r="CR889" t="str">
        <f t="shared" si="1821"/>
        <v/>
      </c>
      <c r="CS889" t="str">
        <f t="shared" si="1822"/>
        <v/>
      </c>
      <c r="CT889" t="str">
        <f t="shared" si="1823"/>
        <v/>
      </c>
      <c r="CU889" t="str">
        <f t="shared" si="1824"/>
        <v/>
      </c>
      <c r="CV889" t="str">
        <f t="shared" si="1825"/>
        <v/>
      </c>
      <c r="CW889" t="str">
        <f t="shared" si="1826"/>
        <v/>
      </c>
      <c r="CX889" t="str">
        <f t="shared" si="1827"/>
        <v/>
      </c>
      <c r="CY889" t="str">
        <f t="shared" si="1828"/>
        <v/>
      </c>
      <c r="CZ889" t="str">
        <f t="shared" si="1829"/>
        <v/>
      </c>
      <c r="DA889" t="str">
        <f t="shared" si="1830"/>
        <v/>
      </c>
      <c r="DB889" t="str">
        <f t="shared" si="1831"/>
        <v/>
      </c>
      <c r="DC889" t="str">
        <f t="shared" si="1832"/>
        <v/>
      </c>
      <c r="DD889" t="str">
        <f t="shared" si="1833"/>
        <v/>
      </c>
      <c r="DE889" t="str">
        <f t="shared" si="1834"/>
        <v/>
      </c>
      <c r="DF889" t="str">
        <f t="shared" si="1835"/>
        <v/>
      </c>
      <c r="DG889" t="str">
        <f t="shared" si="1836"/>
        <v/>
      </c>
      <c r="DH889" t="str">
        <f t="shared" si="1837"/>
        <v/>
      </c>
      <c r="DI889" t="str">
        <f t="shared" si="1838"/>
        <v/>
      </c>
      <c r="DJ889" t="str">
        <f t="shared" si="1839"/>
        <v/>
      </c>
      <c r="DK889" t="str">
        <f t="shared" si="1840"/>
        <v/>
      </c>
      <c r="DL889" t="str">
        <f t="shared" si="1841"/>
        <v/>
      </c>
      <c r="DM889" t="str">
        <f t="shared" si="1842"/>
        <v/>
      </c>
      <c r="DN889" t="str">
        <f t="shared" si="1843"/>
        <v/>
      </c>
      <c r="DO889" t="str">
        <f t="shared" si="1844"/>
        <v/>
      </c>
      <c r="DP889" t="str">
        <f t="shared" si="1845"/>
        <v/>
      </c>
      <c r="DQ889" t="str">
        <f t="shared" si="1846"/>
        <v/>
      </c>
      <c r="DR889" t="str">
        <f t="shared" si="1847"/>
        <v/>
      </c>
      <c r="DS889" t="str">
        <f t="shared" si="1848"/>
        <v/>
      </c>
      <c r="DT889" t="str">
        <f t="shared" si="1849"/>
        <v/>
      </c>
      <c r="DU889">
        <f t="shared" si="1850"/>
        <v>0</v>
      </c>
      <c r="DV889">
        <f t="shared" si="1851"/>
        <v>0</v>
      </c>
      <c r="DW889">
        <f t="shared" si="1852"/>
        <v>0</v>
      </c>
      <c r="DX889" t="str">
        <f t="shared" si="1853"/>
        <v/>
      </c>
      <c r="DY889" t="str">
        <f t="shared" si="1854"/>
        <v/>
      </c>
      <c r="DZ889" t="str">
        <f t="shared" si="1855"/>
        <v/>
      </c>
      <c r="EA889" s="5">
        <f t="shared" si="1856"/>
        <v>0</v>
      </c>
      <c r="EB889" s="3">
        <f t="shared" si="1857"/>
        <v>0</v>
      </c>
    </row>
    <row r="890" spans="2:132" x14ac:dyDescent="0.2">
      <c r="B890">
        <v>885</v>
      </c>
      <c r="C890" s="3">
        <f>Zisk!D904</f>
        <v>0</v>
      </c>
      <c r="D890">
        <f>Zisk!E904</f>
        <v>0</v>
      </c>
      <c r="E890" s="66" t="str">
        <f t="shared" si="1744"/>
        <v/>
      </c>
      <c r="F890" t="str">
        <f t="shared" si="1745"/>
        <v/>
      </c>
      <c r="G890" s="66" t="str">
        <f t="shared" si="1746"/>
        <v/>
      </c>
      <c r="J890">
        <f>VstupniParametry_SKRYT!$D$5</f>
        <v>0.02</v>
      </c>
      <c r="K890">
        <f>VstupniParametry_SKRYT!$D$6</f>
        <v>0.06</v>
      </c>
      <c r="L890">
        <f>VstupniParametry_SKRYT!$D$7</f>
        <v>0.06</v>
      </c>
      <c r="M890">
        <f>VstupniParametry_SKRYT!$D$8</f>
        <v>0.06</v>
      </c>
      <c r="N890">
        <f>VstupniParametry_SKRYT!$D$9</f>
        <v>1.7999999999999999E-2</v>
      </c>
      <c r="O890" s="27">
        <f>VstupniParametry_SKRYT!$D$10</f>
        <v>0.01</v>
      </c>
      <c r="P890" s="27">
        <f>VstupniParametry_SKRYT!$D$11</f>
        <v>0.01</v>
      </c>
      <c r="Q890" s="27">
        <f>VstupniParametry_SKRYT!$D$12</f>
        <v>0.01</v>
      </c>
      <c r="R890" s="27">
        <f>VstupniParametry_SKRYT!$D$13</f>
        <v>0.01</v>
      </c>
      <c r="S890" s="27">
        <f>VstupniParametry_SKRYT!$D$14</f>
        <v>0.01</v>
      </c>
      <c r="T890">
        <f t="shared" si="1747"/>
        <v>0</v>
      </c>
      <c r="U890">
        <f t="shared" si="1748"/>
        <v>0</v>
      </c>
      <c r="V890">
        <f t="shared" si="1749"/>
        <v>0</v>
      </c>
      <c r="W890">
        <f t="shared" si="1750"/>
        <v>0</v>
      </c>
      <c r="X890">
        <f t="shared" si="1751"/>
        <v>0</v>
      </c>
      <c r="Y890">
        <f t="shared" si="1752"/>
        <v>0</v>
      </c>
      <c r="Z890">
        <f t="shared" si="1753"/>
        <v>0</v>
      </c>
      <c r="AA890">
        <f t="shared" si="1754"/>
        <v>0</v>
      </c>
      <c r="AB890">
        <f t="shared" si="1755"/>
        <v>0</v>
      </c>
      <c r="AC890">
        <f t="shared" si="1756"/>
        <v>0</v>
      </c>
      <c r="AD890">
        <f t="shared" si="1757"/>
        <v>0</v>
      </c>
      <c r="AE890">
        <f t="shared" si="1758"/>
        <v>0</v>
      </c>
      <c r="AF890">
        <f t="shared" si="1759"/>
        <v>0</v>
      </c>
      <c r="AG890">
        <f t="shared" si="1760"/>
        <v>0</v>
      </c>
      <c r="AH890">
        <f t="shared" si="1761"/>
        <v>0</v>
      </c>
      <c r="AI890">
        <f t="shared" si="1762"/>
        <v>0</v>
      </c>
      <c r="AJ890">
        <f t="shared" si="1763"/>
        <v>0</v>
      </c>
      <c r="AK890">
        <f t="shared" si="1764"/>
        <v>0</v>
      </c>
      <c r="AL890">
        <f t="shared" si="1765"/>
        <v>0</v>
      </c>
      <c r="AM890">
        <f t="shared" si="1766"/>
        <v>0</v>
      </c>
      <c r="AN890">
        <f t="shared" si="1767"/>
        <v>0</v>
      </c>
      <c r="AO890">
        <f t="shared" si="1768"/>
        <v>0</v>
      </c>
      <c r="AP890">
        <f t="shared" si="1769"/>
        <v>0</v>
      </c>
      <c r="AQ890">
        <f t="shared" si="1770"/>
        <v>0</v>
      </c>
      <c r="AR890">
        <f t="shared" si="1771"/>
        <v>0</v>
      </c>
      <c r="AS890">
        <f t="shared" si="1772"/>
        <v>0</v>
      </c>
      <c r="AT890">
        <f t="shared" si="1742"/>
        <v>0</v>
      </c>
      <c r="AU890">
        <f t="shared" si="1773"/>
        <v>0</v>
      </c>
      <c r="AV890">
        <f t="shared" si="1774"/>
        <v>0</v>
      </c>
      <c r="AW890">
        <f t="shared" si="1743"/>
        <v>0</v>
      </c>
      <c r="AX890">
        <f t="shared" si="1775"/>
        <v>0</v>
      </c>
      <c r="AY890">
        <f t="shared" si="1776"/>
        <v>0</v>
      </c>
      <c r="AZ890">
        <f t="shared" si="1777"/>
        <v>0</v>
      </c>
      <c r="BA890">
        <f t="shared" si="1778"/>
        <v>0</v>
      </c>
      <c r="BB890">
        <f t="shared" si="1779"/>
        <v>0</v>
      </c>
      <c r="BC890">
        <f t="shared" si="1780"/>
        <v>0</v>
      </c>
      <c r="BD890">
        <f t="shared" si="1781"/>
        <v>0</v>
      </c>
      <c r="BE890">
        <f t="shared" si="1782"/>
        <v>0</v>
      </c>
      <c r="BF890">
        <f t="shared" si="1783"/>
        <v>0</v>
      </c>
      <c r="BG890">
        <f t="shared" si="1784"/>
        <v>0</v>
      </c>
      <c r="BH890">
        <f t="shared" si="1785"/>
        <v>0</v>
      </c>
      <c r="BI890">
        <f t="shared" si="1786"/>
        <v>0</v>
      </c>
      <c r="BJ890">
        <f t="shared" si="1787"/>
        <v>0</v>
      </c>
      <c r="BK890">
        <f t="shared" si="1788"/>
        <v>0</v>
      </c>
      <c r="BL890">
        <f t="shared" si="1789"/>
        <v>0</v>
      </c>
      <c r="BM890">
        <f t="shared" si="1790"/>
        <v>0</v>
      </c>
      <c r="BN890">
        <f t="shared" si="1791"/>
        <v>0</v>
      </c>
      <c r="BO890">
        <f t="shared" si="1792"/>
        <v>0</v>
      </c>
      <c r="BP890">
        <f t="shared" si="1793"/>
        <v>0</v>
      </c>
      <c r="BQ890">
        <f t="shared" si="1794"/>
        <v>0</v>
      </c>
      <c r="BR890">
        <f t="shared" si="1795"/>
        <v>0</v>
      </c>
      <c r="BS890">
        <f t="shared" si="1796"/>
        <v>0</v>
      </c>
      <c r="BT890">
        <f t="shared" si="1797"/>
        <v>0</v>
      </c>
      <c r="BU890">
        <f t="shared" si="1798"/>
        <v>0</v>
      </c>
      <c r="BV890">
        <f t="shared" si="1799"/>
        <v>0</v>
      </c>
      <c r="BW890">
        <f t="shared" si="1800"/>
        <v>0</v>
      </c>
      <c r="BX890">
        <f t="shared" si="1801"/>
        <v>0</v>
      </c>
      <c r="BY890">
        <f t="shared" si="1802"/>
        <v>0</v>
      </c>
      <c r="BZ890">
        <f t="shared" si="1803"/>
        <v>0</v>
      </c>
      <c r="CA890">
        <f t="shared" si="1804"/>
        <v>0</v>
      </c>
      <c r="CB890">
        <f t="shared" si="1805"/>
        <v>0</v>
      </c>
      <c r="CC890">
        <f t="shared" si="1806"/>
        <v>0</v>
      </c>
      <c r="CD890">
        <f t="shared" si="1807"/>
        <v>0</v>
      </c>
      <c r="CE890">
        <f t="shared" si="1808"/>
        <v>0</v>
      </c>
      <c r="CF890">
        <f t="shared" si="1809"/>
        <v>0</v>
      </c>
      <c r="CG890">
        <f t="shared" si="1810"/>
        <v>0</v>
      </c>
      <c r="CH890">
        <f t="shared" si="1811"/>
        <v>0</v>
      </c>
      <c r="CI890">
        <f t="shared" si="1812"/>
        <v>0</v>
      </c>
      <c r="CJ890">
        <f t="shared" si="1813"/>
        <v>0</v>
      </c>
      <c r="CK890">
        <f t="shared" si="1814"/>
        <v>0</v>
      </c>
      <c r="CL890" t="str">
        <f t="shared" si="1815"/>
        <v/>
      </c>
      <c r="CM890" t="str">
        <f t="shared" si="1816"/>
        <v/>
      </c>
      <c r="CN890" t="str">
        <f t="shared" si="1817"/>
        <v/>
      </c>
      <c r="CO890" t="str">
        <f t="shared" si="1818"/>
        <v/>
      </c>
      <c r="CP890" t="str">
        <f t="shared" si="1819"/>
        <v/>
      </c>
      <c r="CQ890" t="str">
        <f t="shared" si="1820"/>
        <v/>
      </c>
      <c r="CR890" t="str">
        <f t="shared" si="1821"/>
        <v/>
      </c>
      <c r="CS890" t="str">
        <f t="shared" si="1822"/>
        <v/>
      </c>
      <c r="CT890" t="str">
        <f t="shared" si="1823"/>
        <v/>
      </c>
      <c r="CU890" t="str">
        <f t="shared" si="1824"/>
        <v/>
      </c>
      <c r="CV890" t="str">
        <f t="shared" si="1825"/>
        <v/>
      </c>
      <c r="CW890" t="str">
        <f t="shared" si="1826"/>
        <v/>
      </c>
      <c r="CX890" t="str">
        <f t="shared" si="1827"/>
        <v/>
      </c>
      <c r="CY890" t="str">
        <f t="shared" si="1828"/>
        <v/>
      </c>
      <c r="CZ890" t="str">
        <f t="shared" si="1829"/>
        <v/>
      </c>
      <c r="DA890" t="str">
        <f t="shared" si="1830"/>
        <v/>
      </c>
      <c r="DB890" t="str">
        <f t="shared" si="1831"/>
        <v/>
      </c>
      <c r="DC890" t="str">
        <f t="shared" si="1832"/>
        <v/>
      </c>
      <c r="DD890" t="str">
        <f t="shared" si="1833"/>
        <v/>
      </c>
      <c r="DE890" t="str">
        <f t="shared" si="1834"/>
        <v/>
      </c>
      <c r="DF890" t="str">
        <f t="shared" si="1835"/>
        <v/>
      </c>
      <c r="DG890" t="str">
        <f t="shared" si="1836"/>
        <v/>
      </c>
      <c r="DH890" t="str">
        <f t="shared" si="1837"/>
        <v/>
      </c>
      <c r="DI890" t="str">
        <f t="shared" si="1838"/>
        <v/>
      </c>
      <c r="DJ890" t="str">
        <f t="shared" si="1839"/>
        <v/>
      </c>
      <c r="DK890" t="str">
        <f t="shared" si="1840"/>
        <v/>
      </c>
      <c r="DL890" t="str">
        <f t="shared" si="1841"/>
        <v/>
      </c>
      <c r="DM890" t="str">
        <f t="shared" si="1842"/>
        <v/>
      </c>
      <c r="DN890" t="str">
        <f t="shared" si="1843"/>
        <v/>
      </c>
      <c r="DO890" t="str">
        <f t="shared" si="1844"/>
        <v/>
      </c>
      <c r="DP890" t="str">
        <f t="shared" si="1845"/>
        <v/>
      </c>
      <c r="DQ890" t="str">
        <f t="shared" si="1846"/>
        <v/>
      </c>
      <c r="DR890" t="str">
        <f t="shared" si="1847"/>
        <v/>
      </c>
      <c r="DS890" t="str">
        <f t="shared" si="1848"/>
        <v/>
      </c>
      <c r="DT890" t="str">
        <f t="shared" si="1849"/>
        <v/>
      </c>
      <c r="DU890">
        <f t="shared" si="1850"/>
        <v>0</v>
      </c>
      <c r="DV890">
        <f t="shared" si="1851"/>
        <v>0</v>
      </c>
      <c r="DW890">
        <f t="shared" si="1852"/>
        <v>0</v>
      </c>
      <c r="DX890" t="str">
        <f t="shared" si="1853"/>
        <v/>
      </c>
      <c r="DY890" t="str">
        <f t="shared" si="1854"/>
        <v/>
      </c>
      <c r="DZ890" t="str">
        <f t="shared" si="1855"/>
        <v/>
      </c>
      <c r="EA890" s="5">
        <f t="shared" si="1856"/>
        <v>0</v>
      </c>
      <c r="EB890" s="3">
        <f t="shared" si="1857"/>
        <v>0</v>
      </c>
    </row>
    <row r="891" spans="2:132" x14ac:dyDescent="0.2">
      <c r="B891" s="25">
        <v>886</v>
      </c>
      <c r="C891" s="26">
        <f>Zisk!D905</f>
        <v>0</v>
      </c>
      <c r="D891">
        <f>Zisk!E905</f>
        <v>0</v>
      </c>
      <c r="E891" s="66" t="str">
        <f t="shared" si="1744"/>
        <v/>
      </c>
      <c r="F891" t="str">
        <f t="shared" si="1745"/>
        <v/>
      </c>
      <c r="G891" s="66" t="str">
        <f t="shared" si="1746"/>
        <v/>
      </c>
      <c r="H891" s="25"/>
      <c r="I891" s="25"/>
      <c r="J891">
        <f>VstupniParametry_SKRYT!$D$5</f>
        <v>0.02</v>
      </c>
      <c r="K891">
        <f>VstupniParametry_SKRYT!$D$6</f>
        <v>0.06</v>
      </c>
      <c r="L891">
        <f>VstupniParametry_SKRYT!$D$7</f>
        <v>0.06</v>
      </c>
      <c r="M891">
        <f>VstupniParametry_SKRYT!$D$8</f>
        <v>0.06</v>
      </c>
      <c r="N891">
        <f>VstupniParametry_SKRYT!$D$9</f>
        <v>1.7999999999999999E-2</v>
      </c>
      <c r="O891" s="27">
        <f>VstupniParametry_SKRYT!$D$10</f>
        <v>0.01</v>
      </c>
      <c r="P891" s="27">
        <f>VstupniParametry_SKRYT!$D$11</f>
        <v>0.01</v>
      </c>
      <c r="Q891" s="27">
        <f>VstupniParametry_SKRYT!$D$12</f>
        <v>0.01</v>
      </c>
      <c r="R891" s="27">
        <f>VstupniParametry_SKRYT!$D$13</f>
        <v>0.01</v>
      </c>
      <c r="S891" s="27">
        <f>VstupniParametry_SKRYT!$D$14</f>
        <v>0.01</v>
      </c>
      <c r="T891">
        <f t="shared" si="1747"/>
        <v>0</v>
      </c>
      <c r="U891">
        <f t="shared" si="1748"/>
        <v>0</v>
      </c>
      <c r="V891">
        <f t="shared" si="1749"/>
        <v>0</v>
      </c>
      <c r="W891">
        <f t="shared" si="1750"/>
        <v>0</v>
      </c>
      <c r="X891">
        <f t="shared" si="1751"/>
        <v>0</v>
      </c>
      <c r="Y891">
        <f t="shared" si="1752"/>
        <v>0</v>
      </c>
      <c r="Z891">
        <f t="shared" si="1753"/>
        <v>0</v>
      </c>
      <c r="AA891">
        <f t="shared" si="1754"/>
        <v>0</v>
      </c>
      <c r="AB891">
        <f t="shared" si="1755"/>
        <v>0</v>
      </c>
      <c r="AC891">
        <f t="shared" si="1756"/>
        <v>0</v>
      </c>
      <c r="AD891">
        <f t="shared" si="1757"/>
        <v>0</v>
      </c>
      <c r="AE891">
        <f t="shared" si="1758"/>
        <v>0</v>
      </c>
      <c r="AF891">
        <f t="shared" si="1759"/>
        <v>0</v>
      </c>
      <c r="AG891">
        <f t="shared" si="1760"/>
        <v>0</v>
      </c>
      <c r="AH891">
        <f t="shared" si="1761"/>
        <v>0</v>
      </c>
      <c r="AI891">
        <f t="shared" si="1762"/>
        <v>0</v>
      </c>
      <c r="AJ891">
        <f t="shared" si="1763"/>
        <v>0</v>
      </c>
      <c r="AK891">
        <f t="shared" si="1764"/>
        <v>0</v>
      </c>
      <c r="AL891">
        <f t="shared" si="1765"/>
        <v>0</v>
      </c>
      <c r="AM891">
        <f t="shared" si="1766"/>
        <v>0</v>
      </c>
      <c r="AN891">
        <f t="shared" si="1767"/>
        <v>0</v>
      </c>
      <c r="AO891">
        <f t="shared" si="1768"/>
        <v>0</v>
      </c>
      <c r="AP891">
        <f t="shared" si="1769"/>
        <v>0</v>
      </c>
      <c r="AQ891">
        <f t="shared" si="1770"/>
        <v>0</v>
      </c>
      <c r="AR891">
        <f t="shared" si="1771"/>
        <v>0</v>
      </c>
      <c r="AS891">
        <f t="shared" si="1772"/>
        <v>0</v>
      </c>
      <c r="AT891">
        <f t="shared" si="1742"/>
        <v>0</v>
      </c>
      <c r="AU891">
        <f t="shared" si="1773"/>
        <v>0</v>
      </c>
      <c r="AV891">
        <f t="shared" si="1774"/>
        <v>0</v>
      </c>
      <c r="AW891">
        <f t="shared" si="1743"/>
        <v>0</v>
      </c>
      <c r="AX891">
        <f t="shared" si="1775"/>
        <v>0</v>
      </c>
      <c r="AY891">
        <f t="shared" si="1776"/>
        <v>0</v>
      </c>
      <c r="AZ891">
        <f t="shared" si="1777"/>
        <v>0</v>
      </c>
      <c r="BA891">
        <f t="shared" si="1778"/>
        <v>0</v>
      </c>
      <c r="BB891">
        <f t="shared" si="1779"/>
        <v>0</v>
      </c>
      <c r="BC891">
        <f t="shared" si="1780"/>
        <v>0</v>
      </c>
      <c r="BD891">
        <f t="shared" si="1781"/>
        <v>0</v>
      </c>
      <c r="BE891">
        <f t="shared" si="1782"/>
        <v>0</v>
      </c>
      <c r="BF891">
        <f t="shared" si="1783"/>
        <v>0</v>
      </c>
      <c r="BG891">
        <f t="shared" si="1784"/>
        <v>0</v>
      </c>
      <c r="BH891">
        <f t="shared" si="1785"/>
        <v>0</v>
      </c>
      <c r="BI891">
        <f t="shared" si="1786"/>
        <v>0</v>
      </c>
      <c r="BJ891">
        <f t="shared" si="1787"/>
        <v>0</v>
      </c>
      <c r="BK891">
        <f t="shared" si="1788"/>
        <v>0</v>
      </c>
      <c r="BL891">
        <f t="shared" si="1789"/>
        <v>0</v>
      </c>
      <c r="BM891">
        <f t="shared" si="1790"/>
        <v>0</v>
      </c>
      <c r="BN891">
        <f t="shared" si="1791"/>
        <v>0</v>
      </c>
      <c r="BO891">
        <f t="shared" si="1792"/>
        <v>0</v>
      </c>
      <c r="BP891">
        <f t="shared" si="1793"/>
        <v>0</v>
      </c>
      <c r="BQ891">
        <f t="shared" si="1794"/>
        <v>0</v>
      </c>
      <c r="BR891">
        <f t="shared" si="1795"/>
        <v>0</v>
      </c>
      <c r="BS891">
        <f t="shared" si="1796"/>
        <v>0</v>
      </c>
      <c r="BT891">
        <f t="shared" si="1797"/>
        <v>0</v>
      </c>
      <c r="BU891">
        <f t="shared" si="1798"/>
        <v>0</v>
      </c>
      <c r="BV891">
        <f t="shared" si="1799"/>
        <v>0</v>
      </c>
      <c r="BW891">
        <f t="shared" si="1800"/>
        <v>0</v>
      </c>
      <c r="BX891">
        <f t="shared" si="1801"/>
        <v>0</v>
      </c>
      <c r="BY891">
        <f t="shared" si="1802"/>
        <v>0</v>
      </c>
      <c r="BZ891">
        <f t="shared" si="1803"/>
        <v>0</v>
      </c>
      <c r="CA891">
        <f t="shared" si="1804"/>
        <v>0</v>
      </c>
      <c r="CB891">
        <f t="shared" si="1805"/>
        <v>0</v>
      </c>
      <c r="CC891">
        <f t="shared" si="1806"/>
        <v>0</v>
      </c>
      <c r="CD891">
        <f t="shared" si="1807"/>
        <v>0</v>
      </c>
      <c r="CE891">
        <f t="shared" si="1808"/>
        <v>0</v>
      </c>
      <c r="CF891">
        <f t="shared" si="1809"/>
        <v>0</v>
      </c>
      <c r="CG891">
        <f t="shared" si="1810"/>
        <v>0</v>
      </c>
      <c r="CH891">
        <f t="shared" si="1811"/>
        <v>0</v>
      </c>
      <c r="CI891">
        <f t="shared" si="1812"/>
        <v>0</v>
      </c>
      <c r="CJ891">
        <f t="shared" si="1813"/>
        <v>0</v>
      </c>
      <c r="CK891">
        <f t="shared" si="1814"/>
        <v>0</v>
      </c>
      <c r="CL891" t="str">
        <f t="shared" si="1815"/>
        <v/>
      </c>
      <c r="CM891" t="str">
        <f t="shared" si="1816"/>
        <v/>
      </c>
      <c r="CN891" t="str">
        <f t="shared" si="1817"/>
        <v/>
      </c>
      <c r="CO891" t="str">
        <f t="shared" si="1818"/>
        <v/>
      </c>
      <c r="CP891" t="str">
        <f t="shared" si="1819"/>
        <v/>
      </c>
      <c r="CQ891" t="str">
        <f t="shared" si="1820"/>
        <v/>
      </c>
      <c r="CR891" t="str">
        <f t="shared" si="1821"/>
        <v/>
      </c>
      <c r="CS891" t="str">
        <f t="shared" si="1822"/>
        <v/>
      </c>
      <c r="CT891" t="str">
        <f t="shared" si="1823"/>
        <v/>
      </c>
      <c r="CU891" t="str">
        <f t="shared" si="1824"/>
        <v/>
      </c>
      <c r="CV891" t="str">
        <f t="shared" si="1825"/>
        <v/>
      </c>
      <c r="CW891" t="str">
        <f t="shared" si="1826"/>
        <v/>
      </c>
      <c r="CX891" t="str">
        <f t="shared" si="1827"/>
        <v/>
      </c>
      <c r="CY891" t="str">
        <f t="shared" si="1828"/>
        <v/>
      </c>
      <c r="CZ891" t="str">
        <f t="shared" si="1829"/>
        <v/>
      </c>
      <c r="DA891" t="str">
        <f t="shared" si="1830"/>
        <v/>
      </c>
      <c r="DB891" t="str">
        <f t="shared" si="1831"/>
        <v/>
      </c>
      <c r="DC891" t="str">
        <f t="shared" si="1832"/>
        <v/>
      </c>
      <c r="DD891" t="str">
        <f t="shared" si="1833"/>
        <v/>
      </c>
      <c r="DE891" t="str">
        <f t="shared" si="1834"/>
        <v/>
      </c>
      <c r="DF891" t="str">
        <f t="shared" si="1835"/>
        <v/>
      </c>
      <c r="DG891" t="str">
        <f t="shared" si="1836"/>
        <v/>
      </c>
      <c r="DH891" t="str">
        <f t="shared" si="1837"/>
        <v/>
      </c>
      <c r="DI891" t="str">
        <f t="shared" si="1838"/>
        <v/>
      </c>
      <c r="DJ891" t="str">
        <f t="shared" si="1839"/>
        <v/>
      </c>
      <c r="DK891" t="str">
        <f t="shared" si="1840"/>
        <v/>
      </c>
      <c r="DL891" t="str">
        <f t="shared" si="1841"/>
        <v/>
      </c>
      <c r="DM891" t="str">
        <f t="shared" si="1842"/>
        <v/>
      </c>
      <c r="DN891" t="str">
        <f t="shared" si="1843"/>
        <v/>
      </c>
      <c r="DO891" t="str">
        <f t="shared" si="1844"/>
        <v/>
      </c>
      <c r="DP891" t="str">
        <f t="shared" si="1845"/>
        <v/>
      </c>
      <c r="DQ891" t="str">
        <f t="shared" si="1846"/>
        <v/>
      </c>
      <c r="DR891" t="str">
        <f t="shared" si="1847"/>
        <v/>
      </c>
      <c r="DS891" t="str">
        <f t="shared" si="1848"/>
        <v/>
      </c>
      <c r="DT891" t="str">
        <f t="shared" si="1849"/>
        <v/>
      </c>
      <c r="DU891">
        <f t="shared" si="1850"/>
        <v>0</v>
      </c>
      <c r="DV891">
        <f t="shared" si="1851"/>
        <v>0</v>
      </c>
      <c r="DW891">
        <f t="shared" si="1852"/>
        <v>0</v>
      </c>
      <c r="DX891" t="str">
        <f t="shared" si="1853"/>
        <v/>
      </c>
      <c r="DY891" t="str">
        <f t="shared" si="1854"/>
        <v/>
      </c>
      <c r="DZ891" t="str">
        <f t="shared" si="1855"/>
        <v/>
      </c>
      <c r="EA891" s="5">
        <f t="shared" si="1856"/>
        <v>0</v>
      </c>
      <c r="EB891" s="3">
        <f t="shared" si="1857"/>
        <v>0</v>
      </c>
    </row>
    <row r="892" spans="2:132" x14ac:dyDescent="0.2">
      <c r="B892">
        <v>887</v>
      </c>
      <c r="C892" s="3">
        <f>Zisk!D906</f>
        <v>0</v>
      </c>
      <c r="D892">
        <f>Zisk!E906</f>
        <v>0</v>
      </c>
      <c r="E892" s="66" t="str">
        <f t="shared" si="1744"/>
        <v/>
      </c>
      <c r="F892" t="str">
        <f t="shared" si="1745"/>
        <v/>
      </c>
      <c r="G892" s="66" t="str">
        <f t="shared" si="1746"/>
        <v/>
      </c>
      <c r="J892">
        <f>VstupniParametry_SKRYT!$D$5</f>
        <v>0.02</v>
      </c>
      <c r="K892">
        <f>VstupniParametry_SKRYT!$D$6</f>
        <v>0.06</v>
      </c>
      <c r="L892">
        <f>VstupniParametry_SKRYT!$D$7</f>
        <v>0.06</v>
      </c>
      <c r="M892">
        <f>VstupniParametry_SKRYT!$D$8</f>
        <v>0.06</v>
      </c>
      <c r="N892">
        <f>VstupniParametry_SKRYT!$D$9</f>
        <v>1.7999999999999999E-2</v>
      </c>
      <c r="O892" s="27">
        <f>VstupniParametry_SKRYT!$D$10</f>
        <v>0.01</v>
      </c>
      <c r="P892" s="27">
        <f>VstupniParametry_SKRYT!$D$11</f>
        <v>0.01</v>
      </c>
      <c r="Q892" s="27">
        <f>VstupniParametry_SKRYT!$D$12</f>
        <v>0.01</v>
      </c>
      <c r="R892" s="27">
        <f>VstupniParametry_SKRYT!$D$13</f>
        <v>0.01</v>
      </c>
      <c r="S892" s="27">
        <f>VstupniParametry_SKRYT!$D$14</f>
        <v>0.01</v>
      </c>
      <c r="T892">
        <f t="shared" si="1747"/>
        <v>0</v>
      </c>
      <c r="U892">
        <f t="shared" si="1748"/>
        <v>0</v>
      </c>
      <c r="V892">
        <f t="shared" si="1749"/>
        <v>0</v>
      </c>
      <c r="W892">
        <f t="shared" si="1750"/>
        <v>0</v>
      </c>
      <c r="X892">
        <f t="shared" si="1751"/>
        <v>0</v>
      </c>
      <c r="Y892">
        <f t="shared" si="1752"/>
        <v>0</v>
      </c>
      <c r="Z892">
        <f t="shared" si="1753"/>
        <v>0</v>
      </c>
      <c r="AA892">
        <f t="shared" si="1754"/>
        <v>0</v>
      </c>
      <c r="AB892">
        <f t="shared" si="1755"/>
        <v>0</v>
      </c>
      <c r="AC892">
        <f t="shared" si="1756"/>
        <v>0</v>
      </c>
      <c r="AD892">
        <f t="shared" si="1757"/>
        <v>0</v>
      </c>
      <c r="AE892">
        <f t="shared" si="1758"/>
        <v>0</v>
      </c>
      <c r="AF892">
        <f t="shared" si="1759"/>
        <v>0</v>
      </c>
      <c r="AG892">
        <f t="shared" si="1760"/>
        <v>0</v>
      </c>
      <c r="AH892">
        <f t="shared" si="1761"/>
        <v>0</v>
      </c>
      <c r="AI892">
        <f t="shared" si="1762"/>
        <v>0</v>
      </c>
      <c r="AJ892">
        <f t="shared" si="1763"/>
        <v>0</v>
      </c>
      <c r="AK892">
        <f t="shared" si="1764"/>
        <v>0</v>
      </c>
      <c r="AL892">
        <f t="shared" si="1765"/>
        <v>0</v>
      </c>
      <c r="AM892">
        <f t="shared" si="1766"/>
        <v>0</v>
      </c>
      <c r="AN892">
        <f t="shared" si="1767"/>
        <v>0</v>
      </c>
      <c r="AO892">
        <f t="shared" si="1768"/>
        <v>0</v>
      </c>
      <c r="AP892">
        <f t="shared" si="1769"/>
        <v>0</v>
      </c>
      <c r="AQ892">
        <f t="shared" si="1770"/>
        <v>0</v>
      </c>
      <c r="AR892">
        <f t="shared" si="1771"/>
        <v>0</v>
      </c>
      <c r="AS892">
        <f t="shared" si="1772"/>
        <v>0</v>
      </c>
      <c r="AT892">
        <f t="shared" si="1742"/>
        <v>0</v>
      </c>
      <c r="AU892">
        <f t="shared" si="1773"/>
        <v>0</v>
      </c>
      <c r="AV892">
        <f t="shared" si="1774"/>
        <v>0</v>
      </c>
      <c r="AW892">
        <f t="shared" si="1743"/>
        <v>0</v>
      </c>
      <c r="AX892">
        <f t="shared" si="1775"/>
        <v>0</v>
      </c>
      <c r="AY892">
        <f t="shared" si="1776"/>
        <v>0</v>
      </c>
      <c r="AZ892">
        <f t="shared" si="1777"/>
        <v>0</v>
      </c>
      <c r="BA892">
        <f t="shared" si="1778"/>
        <v>0</v>
      </c>
      <c r="BB892">
        <f t="shared" si="1779"/>
        <v>0</v>
      </c>
      <c r="BC892">
        <f t="shared" si="1780"/>
        <v>0</v>
      </c>
      <c r="BD892">
        <f t="shared" si="1781"/>
        <v>0</v>
      </c>
      <c r="BE892">
        <f t="shared" si="1782"/>
        <v>0</v>
      </c>
      <c r="BF892">
        <f t="shared" si="1783"/>
        <v>0</v>
      </c>
      <c r="BG892">
        <f t="shared" si="1784"/>
        <v>0</v>
      </c>
      <c r="BH892">
        <f t="shared" si="1785"/>
        <v>0</v>
      </c>
      <c r="BI892">
        <f t="shared" si="1786"/>
        <v>0</v>
      </c>
      <c r="BJ892">
        <f t="shared" si="1787"/>
        <v>0</v>
      </c>
      <c r="BK892">
        <f t="shared" si="1788"/>
        <v>0</v>
      </c>
      <c r="BL892">
        <f t="shared" si="1789"/>
        <v>0</v>
      </c>
      <c r="BM892">
        <f t="shared" si="1790"/>
        <v>0</v>
      </c>
      <c r="BN892">
        <f t="shared" si="1791"/>
        <v>0</v>
      </c>
      <c r="BO892">
        <f t="shared" si="1792"/>
        <v>0</v>
      </c>
      <c r="BP892">
        <f t="shared" si="1793"/>
        <v>0</v>
      </c>
      <c r="BQ892">
        <f t="shared" si="1794"/>
        <v>0</v>
      </c>
      <c r="BR892">
        <f t="shared" si="1795"/>
        <v>0</v>
      </c>
      <c r="BS892">
        <f t="shared" si="1796"/>
        <v>0</v>
      </c>
      <c r="BT892">
        <f t="shared" si="1797"/>
        <v>0</v>
      </c>
      <c r="BU892">
        <f t="shared" si="1798"/>
        <v>0</v>
      </c>
      <c r="BV892">
        <f t="shared" si="1799"/>
        <v>0</v>
      </c>
      <c r="BW892">
        <f t="shared" si="1800"/>
        <v>0</v>
      </c>
      <c r="BX892">
        <f t="shared" si="1801"/>
        <v>0</v>
      </c>
      <c r="BY892">
        <f t="shared" si="1802"/>
        <v>0</v>
      </c>
      <c r="BZ892">
        <f t="shared" si="1803"/>
        <v>0</v>
      </c>
      <c r="CA892">
        <f t="shared" si="1804"/>
        <v>0</v>
      </c>
      <c r="CB892">
        <f t="shared" si="1805"/>
        <v>0</v>
      </c>
      <c r="CC892">
        <f t="shared" si="1806"/>
        <v>0</v>
      </c>
      <c r="CD892">
        <f t="shared" si="1807"/>
        <v>0</v>
      </c>
      <c r="CE892">
        <f t="shared" si="1808"/>
        <v>0</v>
      </c>
      <c r="CF892">
        <f t="shared" si="1809"/>
        <v>0</v>
      </c>
      <c r="CG892">
        <f t="shared" si="1810"/>
        <v>0</v>
      </c>
      <c r="CH892">
        <f t="shared" si="1811"/>
        <v>0</v>
      </c>
      <c r="CI892">
        <f t="shared" si="1812"/>
        <v>0</v>
      </c>
      <c r="CJ892">
        <f t="shared" si="1813"/>
        <v>0</v>
      </c>
      <c r="CK892">
        <f t="shared" si="1814"/>
        <v>0</v>
      </c>
      <c r="CL892" t="str">
        <f t="shared" si="1815"/>
        <v/>
      </c>
      <c r="CM892" t="str">
        <f t="shared" si="1816"/>
        <v/>
      </c>
      <c r="CN892" t="str">
        <f t="shared" si="1817"/>
        <v/>
      </c>
      <c r="CO892" t="str">
        <f t="shared" si="1818"/>
        <v/>
      </c>
      <c r="CP892" t="str">
        <f t="shared" si="1819"/>
        <v/>
      </c>
      <c r="CQ892" t="str">
        <f t="shared" si="1820"/>
        <v/>
      </c>
      <c r="CR892" t="str">
        <f t="shared" si="1821"/>
        <v/>
      </c>
      <c r="CS892" t="str">
        <f t="shared" si="1822"/>
        <v/>
      </c>
      <c r="CT892" t="str">
        <f t="shared" si="1823"/>
        <v/>
      </c>
      <c r="CU892" t="str">
        <f t="shared" si="1824"/>
        <v/>
      </c>
      <c r="CV892" t="str">
        <f t="shared" si="1825"/>
        <v/>
      </c>
      <c r="CW892" t="str">
        <f t="shared" si="1826"/>
        <v/>
      </c>
      <c r="CX892" t="str">
        <f t="shared" si="1827"/>
        <v/>
      </c>
      <c r="CY892" t="str">
        <f t="shared" si="1828"/>
        <v/>
      </c>
      <c r="CZ892" t="str">
        <f t="shared" si="1829"/>
        <v/>
      </c>
      <c r="DA892" t="str">
        <f t="shared" si="1830"/>
        <v/>
      </c>
      <c r="DB892" t="str">
        <f t="shared" si="1831"/>
        <v/>
      </c>
      <c r="DC892" t="str">
        <f t="shared" si="1832"/>
        <v/>
      </c>
      <c r="DD892" t="str">
        <f t="shared" si="1833"/>
        <v/>
      </c>
      <c r="DE892" t="str">
        <f t="shared" si="1834"/>
        <v/>
      </c>
      <c r="DF892" t="str">
        <f t="shared" si="1835"/>
        <v/>
      </c>
      <c r="DG892" t="str">
        <f t="shared" si="1836"/>
        <v/>
      </c>
      <c r="DH892" t="str">
        <f t="shared" si="1837"/>
        <v/>
      </c>
      <c r="DI892" t="str">
        <f t="shared" si="1838"/>
        <v/>
      </c>
      <c r="DJ892" t="str">
        <f t="shared" si="1839"/>
        <v/>
      </c>
      <c r="DK892" t="str">
        <f t="shared" si="1840"/>
        <v/>
      </c>
      <c r="DL892" t="str">
        <f t="shared" si="1841"/>
        <v/>
      </c>
      <c r="DM892" t="str">
        <f t="shared" si="1842"/>
        <v/>
      </c>
      <c r="DN892" t="str">
        <f t="shared" si="1843"/>
        <v/>
      </c>
      <c r="DO892" t="str">
        <f t="shared" si="1844"/>
        <v/>
      </c>
      <c r="DP892" t="str">
        <f t="shared" si="1845"/>
        <v/>
      </c>
      <c r="DQ892" t="str">
        <f t="shared" si="1846"/>
        <v/>
      </c>
      <c r="DR892" t="str">
        <f t="shared" si="1847"/>
        <v/>
      </c>
      <c r="DS892" t="str">
        <f t="shared" si="1848"/>
        <v/>
      </c>
      <c r="DT892" t="str">
        <f t="shared" si="1849"/>
        <v/>
      </c>
      <c r="DU892">
        <f t="shared" si="1850"/>
        <v>0</v>
      </c>
      <c r="DV892">
        <f t="shared" si="1851"/>
        <v>0</v>
      </c>
      <c r="DW892">
        <f t="shared" si="1852"/>
        <v>0</v>
      </c>
      <c r="DX892" t="str">
        <f t="shared" si="1853"/>
        <v/>
      </c>
      <c r="DY892" t="str">
        <f t="shared" si="1854"/>
        <v/>
      </c>
      <c r="DZ892" t="str">
        <f t="shared" si="1855"/>
        <v/>
      </c>
      <c r="EA892" s="5">
        <f t="shared" si="1856"/>
        <v>0</v>
      </c>
      <c r="EB892" s="3">
        <f t="shared" si="1857"/>
        <v>0</v>
      </c>
    </row>
    <row r="893" spans="2:132" x14ac:dyDescent="0.2">
      <c r="B893" s="25">
        <v>888</v>
      </c>
      <c r="C893" s="26">
        <f>Zisk!D907</f>
        <v>0</v>
      </c>
      <c r="D893">
        <f>Zisk!E907</f>
        <v>0</v>
      </c>
      <c r="E893" s="66" t="str">
        <f t="shared" si="1744"/>
        <v/>
      </c>
      <c r="F893" t="str">
        <f t="shared" si="1745"/>
        <v/>
      </c>
      <c r="G893" s="66" t="str">
        <f t="shared" si="1746"/>
        <v/>
      </c>
      <c r="H893" s="25"/>
      <c r="I893" s="25"/>
      <c r="J893">
        <f>VstupniParametry_SKRYT!$D$5</f>
        <v>0.02</v>
      </c>
      <c r="K893">
        <f>VstupniParametry_SKRYT!$D$6</f>
        <v>0.06</v>
      </c>
      <c r="L893">
        <f>VstupniParametry_SKRYT!$D$7</f>
        <v>0.06</v>
      </c>
      <c r="M893">
        <f>VstupniParametry_SKRYT!$D$8</f>
        <v>0.06</v>
      </c>
      <c r="N893">
        <f>VstupniParametry_SKRYT!$D$9</f>
        <v>1.7999999999999999E-2</v>
      </c>
      <c r="O893" s="27">
        <f>VstupniParametry_SKRYT!$D$10</f>
        <v>0.01</v>
      </c>
      <c r="P893" s="27">
        <f>VstupniParametry_SKRYT!$D$11</f>
        <v>0.01</v>
      </c>
      <c r="Q893" s="27">
        <f>VstupniParametry_SKRYT!$D$12</f>
        <v>0.01</v>
      </c>
      <c r="R893" s="27">
        <f>VstupniParametry_SKRYT!$D$13</f>
        <v>0.01</v>
      </c>
      <c r="S893" s="27">
        <f>VstupniParametry_SKRYT!$D$14</f>
        <v>0.01</v>
      </c>
      <c r="T893">
        <f t="shared" si="1747"/>
        <v>0</v>
      </c>
      <c r="U893">
        <f t="shared" si="1748"/>
        <v>0</v>
      </c>
      <c r="V893">
        <f t="shared" si="1749"/>
        <v>0</v>
      </c>
      <c r="W893">
        <f t="shared" si="1750"/>
        <v>0</v>
      </c>
      <c r="X893">
        <f t="shared" si="1751"/>
        <v>0</v>
      </c>
      <c r="Y893">
        <f t="shared" si="1752"/>
        <v>0</v>
      </c>
      <c r="Z893">
        <f t="shared" si="1753"/>
        <v>0</v>
      </c>
      <c r="AA893">
        <f t="shared" si="1754"/>
        <v>0</v>
      </c>
      <c r="AB893">
        <f t="shared" si="1755"/>
        <v>0</v>
      </c>
      <c r="AC893">
        <f t="shared" si="1756"/>
        <v>0</v>
      </c>
      <c r="AD893">
        <f t="shared" si="1757"/>
        <v>0</v>
      </c>
      <c r="AE893">
        <f t="shared" si="1758"/>
        <v>0</v>
      </c>
      <c r="AF893">
        <f t="shared" si="1759"/>
        <v>0</v>
      </c>
      <c r="AG893">
        <f t="shared" si="1760"/>
        <v>0</v>
      </c>
      <c r="AH893">
        <f t="shared" si="1761"/>
        <v>0</v>
      </c>
      <c r="AI893">
        <f t="shared" si="1762"/>
        <v>0</v>
      </c>
      <c r="AJ893">
        <f t="shared" si="1763"/>
        <v>0</v>
      </c>
      <c r="AK893">
        <f t="shared" si="1764"/>
        <v>0</v>
      </c>
      <c r="AL893">
        <f t="shared" si="1765"/>
        <v>0</v>
      </c>
      <c r="AM893">
        <f t="shared" si="1766"/>
        <v>0</v>
      </c>
      <c r="AN893">
        <f t="shared" si="1767"/>
        <v>0</v>
      </c>
      <c r="AO893">
        <f t="shared" si="1768"/>
        <v>0</v>
      </c>
      <c r="AP893">
        <f t="shared" si="1769"/>
        <v>0</v>
      </c>
      <c r="AQ893">
        <f t="shared" si="1770"/>
        <v>0</v>
      </c>
      <c r="AR893">
        <f t="shared" si="1771"/>
        <v>0</v>
      </c>
      <c r="AS893">
        <f t="shared" si="1772"/>
        <v>0</v>
      </c>
      <c r="AT893">
        <f t="shared" si="1742"/>
        <v>0</v>
      </c>
      <c r="AU893">
        <f t="shared" si="1773"/>
        <v>0</v>
      </c>
      <c r="AV893">
        <f t="shared" si="1774"/>
        <v>0</v>
      </c>
      <c r="AW893">
        <f t="shared" si="1743"/>
        <v>0</v>
      </c>
      <c r="AX893">
        <f t="shared" si="1775"/>
        <v>0</v>
      </c>
      <c r="AY893">
        <f t="shared" si="1776"/>
        <v>0</v>
      </c>
      <c r="AZ893">
        <f t="shared" si="1777"/>
        <v>0</v>
      </c>
      <c r="BA893">
        <f t="shared" si="1778"/>
        <v>0</v>
      </c>
      <c r="BB893">
        <f t="shared" si="1779"/>
        <v>0</v>
      </c>
      <c r="BC893">
        <f t="shared" si="1780"/>
        <v>0</v>
      </c>
      <c r="BD893">
        <f t="shared" si="1781"/>
        <v>0</v>
      </c>
      <c r="BE893">
        <f t="shared" si="1782"/>
        <v>0</v>
      </c>
      <c r="BF893">
        <f t="shared" si="1783"/>
        <v>0</v>
      </c>
      <c r="BG893">
        <f t="shared" si="1784"/>
        <v>0</v>
      </c>
      <c r="BH893">
        <f t="shared" si="1785"/>
        <v>0</v>
      </c>
      <c r="BI893">
        <f t="shared" si="1786"/>
        <v>0</v>
      </c>
      <c r="BJ893">
        <f t="shared" si="1787"/>
        <v>0</v>
      </c>
      <c r="BK893">
        <f t="shared" si="1788"/>
        <v>0</v>
      </c>
      <c r="BL893">
        <f t="shared" si="1789"/>
        <v>0</v>
      </c>
      <c r="BM893">
        <f t="shared" si="1790"/>
        <v>0</v>
      </c>
      <c r="BN893">
        <f t="shared" si="1791"/>
        <v>0</v>
      </c>
      <c r="BO893">
        <f t="shared" si="1792"/>
        <v>0</v>
      </c>
      <c r="BP893">
        <f t="shared" si="1793"/>
        <v>0</v>
      </c>
      <c r="BQ893">
        <f t="shared" si="1794"/>
        <v>0</v>
      </c>
      <c r="BR893">
        <f t="shared" si="1795"/>
        <v>0</v>
      </c>
      <c r="BS893">
        <f t="shared" si="1796"/>
        <v>0</v>
      </c>
      <c r="BT893">
        <f t="shared" si="1797"/>
        <v>0</v>
      </c>
      <c r="BU893">
        <f t="shared" si="1798"/>
        <v>0</v>
      </c>
      <c r="BV893">
        <f t="shared" si="1799"/>
        <v>0</v>
      </c>
      <c r="BW893">
        <f t="shared" si="1800"/>
        <v>0</v>
      </c>
      <c r="BX893">
        <f t="shared" si="1801"/>
        <v>0</v>
      </c>
      <c r="BY893">
        <f t="shared" si="1802"/>
        <v>0</v>
      </c>
      <c r="BZ893">
        <f t="shared" si="1803"/>
        <v>0</v>
      </c>
      <c r="CA893">
        <f t="shared" si="1804"/>
        <v>0</v>
      </c>
      <c r="CB893">
        <f t="shared" si="1805"/>
        <v>0</v>
      </c>
      <c r="CC893">
        <f t="shared" si="1806"/>
        <v>0</v>
      </c>
      <c r="CD893">
        <f t="shared" si="1807"/>
        <v>0</v>
      </c>
      <c r="CE893">
        <f t="shared" si="1808"/>
        <v>0</v>
      </c>
      <c r="CF893">
        <f t="shared" si="1809"/>
        <v>0</v>
      </c>
      <c r="CG893">
        <f t="shared" si="1810"/>
        <v>0</v>
      </c>
      <c r="CH893">
        <f t="shared" si="1811"/>
        <v>0</v>
      </c>
      <c r="CI893">
        <f t="shared" si="1812"/>
        <v>0</v>
      </c>
      <c r="CJ893">
        <f t="shared" si="1813"/>
        <v>0</v>
      </c>
      <c r="CK893">
        <f t="shared" si="1814"/>
        <v>0</v>
      </c>
      <c r="CL893" t="str">
        <f t="shared" si="1815"/>
        <v/>
      </c>
      <c r="CM893" t="str">
        <f t="shared" si="1816"/>
        <v/>
      </c>
      <c r="CN893" t="str">
        <f t="shared" si="1817"/>
        <v/>
      </c>
      <c r="CO893" t="str">
        <f t="shared" si="1818"/>
        <v/>
      </c>
      <c r="CP893" t="str">
        <f t="shared" si="1819"/>
        <v/>
      </c>
      <c r="CQ893" t="str">
        <f t="shared" si="1820"/>
        <v/>
      </c>
      <c r="CR893" t="str">
        <f t="shared" si="1821"/>
        <v/>
      </c>
      <c r="CS893" t="str">
        <f t="shared" si="1822"/>
        <v/>
      </c>
      <c r="CT893" t="str">
        <f t="shared" si="1823"/>
        <v/>
      </c>
      <c r="CU893" t="str">
        <f t="shared" si="1824"/>
        <v/>
      </c>
      <c r="CV893" t="str">
        <f t="shared" si="1825"/>
        <v/>
      </c>
      <c r="CW893" t="str">
        <f t="shared" si="1826"/>
        <v/>
      </c>
      <c r="CX893" t="str">
        <f t="shared" si="1827"/>
        <v/>
      </c>
      <c r="CY893" t="str">
        <f t="shared" si="1828"/>
        <v/>
      </c>
      <c r="CZ893" t="str">
        <f t="shared" si="1829"/>
        <v/>
      </c>
      <c r="DA893" t="str">
        <f t="shared" si="1830"/>
        <v/>
      </c>
      <c r="DB893" t="str">
        <f t="shared" si="1831"/>
        <v/>
      </c>
      <c r="DC893" t="str">
        <f t="shared" si="1832"/>
        <v/>
      </c>
      <c r="DD893" t="str">
        <f t="shared" si="1833"/>
        <v/>
      </c>
      <c r="DE893" t="str">
        <f t="shared" si="1834"/>
        <v/>
      </c>
      <c r="DF893" t="str">
        <f t="shared" si="1835"/>
        <v/>
      </c>
      <c r="DG893" t="str">
        <f t="shared" si="1836"/>
        <v/>
      </c>
      <c r="DH893" t="str">
        <f t="shared" si="1837"/>
        <v/>
      </c>
      <c r="DI893" t="str">
        <f t="shared" si="1838"/>
        <v/>
      </c>
      <c r="DJ893" t="str">
        <f t="shared" si="1839"/>
        <v/>
      </c>
      <c r="DK893" t="str">
        <f t="shared" si="1840"/>
        <v/>
      </c>
      <c r="DL893" t="str">
        <f t="shared" si="1841"/>
        <v/>
      </c>
      <c r="DM893" t="str">
        <f t="shared" si="1842"/>
        <v/>
      </c>
      <c r="DN893" t="str">
        <f t="shared" si="1843"/>
        <v/>
      </c>
      <c r="DO893" t="str">
        <f t="shared" si="1844"/>
        <v/>
      </c>
      <c r="DP893" t="str">
        <f t="shared" si="1845"/>
        <v/>
      </c>
      <c r="DQ893" t="str">
        <f t="shared" si="1846"/>
        <v/>
      </c>
      <c r="DR893" t="str">
        <f t="shared" si="1847"/>
        <v/>
      </c>
      <c r="DS893" t="str">
        <f t="shared" si="1848"/>
        <v/>
      </c>
      <c r="DT893" t="str">
        <f t="shared" si="1849"/>
        <v/>
      </c>
      <c r="DU893">
        <f t="shared" si="1850"/>
        <v>0</v>
      </c>
      <c r="DV893">
        <f t="shared" si="1851"/>
        <v>0</v>
      </c>
      <c r="DW893">
        <f t="shared" si="1852"/>
        <v>0</v>
      </c>
      <c r="DX893" t="str">
        <f t="shared" si="1853"/>
        <v/>
      </c>
      <c r="DY893" t="str">
        <f t="shared" si="1854"/>
        <v/>
      </c>
      <c r="DZ893" t="str">
        <f t="shared" si="1855"/>
        <v/>
      </c>
      <c r="EA893" s="5">
        <f t="shared" si="1856"/>
        <v>0</v>
      </c>
      <c r="EB893" s="3">
        <f t="shared" si="1857"/>
        <v>0</v>
      </c>
    </row>
    <row r="894" spans="2:132" x14ac:dyDescent="0.2">
      <c r="B894">
        <v>889</v>
      </c>
      <c r="C894" s="3">
        <f>Zisk!D908</f>
        <v>0</v>
      </c>
      <c r="D894">
        <f>Zisk!E908</f>
        <v>0</v>
      </c>
      <c r="E894" s="66" t="str">
        <f t="shared" si="1744"/>
        <v/>
      </c>
      <c r="F894" t="str">
        <f t="shared" si="1745"/>
        <v/>
      </c>
      <c r="G894" s="66" t="str">
        <f t="shared" si="1746"/>
        <v/>
      </c>
      <c r="J894">
        <f>VstupniParametry_SKRYT!$D$5</f>
        <v>0.02</v>
      </c>
      <c r="K894">
        <f>VstupniParametry_SKRYT!$D$6</f>
        <v>0.06</v>
      </c>
      <c r="L894">
        <f>VstupniParametry_SKRYT!$D$7</f>
        <v>0.06</v>
      </c>
      <c r="M894">
        <f>VstupniParametry_SKRYT!$D$8</f>
        <v>0.06</v>
      </c>
      <c r="N894">
        <f>VstupniParametry_SKRYT!$D$9</f>
        <v>1.7999999999999999E-2</v>
      </c>
      <c r="O894" s="27">
        <f>VstupniParametry_SKRYT!$D$10</f>
        <v>0.01</v>
      </c>
      <c r="P894" s="27">
        <f>VstupniParametry_SKRYT!$D$11</f>
        <v>0.01</v>
      </c>
      <c r="Q894" s="27">
        <f>VstupniParametry_SKRYT!$D$12</f>
        <v>0.01</v>
      </c>
      <c r="R894" s="27">
        <f>VstupniParametry_SKRYT!$D$13</f>
        <v>0.01</v>
      </c>
      <c r="S894" s="27">
        <f>VstupniParametry_SKRYT!$D$14</f>
        <v>0.01</v>
      </c>
      <c r="T894">
        <f t="shared" si="1747"/>
        <v>0</v>
      </c>
      <c r="U894">
        <f t="shared" si="1748"/>
        <v>0</v>
      </c>
      <c r="V894">
        <f t="shared" si="1749"/>
        <v>0</v>
      </c>
      <c r="W894">
        <f t="shared" si="1750"/>
        <v>0</v>
      </c>
      <c r="X894">
        <f t="shared" si="1751"/>
        <v>0</v>
      </c>
      <c r="Y894">
        <f t="shared" si="1752"/>
        <v>0</v>
      </c>
      <c r="Z894">
        <f t="shared" si="1753"/>
        <v>0</v>
      </c>
      <c r="AA894">
        <f t="shared" si="1754"/>
        <v>0</v>
      </c>
      <c r="AB894">
        <f t="shared" si="1755"/>
        <v>0</v>
      </c>
      <c r="AC894">
        <f t="shared" si="1756"/>
        <v>0</v>
      </c>
      <c r="AD894">
        <f t="shared" si="1757"/>
        <v>0</v>
      </c>
      <c r="AE894">
        <f t="shared" si="1758"/>
        <v>0</v>
      </c>
      <c r="AF894">
        <f t="shared" si="1759"/>
        <v>0</v>
      </c>
      <c r="AG894">
        <f t="shared" si="1760"/>
        <v>0</v>
      </c>
      <c r="AH894">
        <f t="shared" si="1761"/>
        <v>0</v>
      </c>
      <c r="AI894">
        <f t="shared" si="1762"/>
        <v>0</v>
      </c>
      <c r="AJ894">
        <f t="shared" si="1763"/>
        <v>0</v>
      </c>
      <c r="AK894">
        <f t="shared" si="1764"/>
        <v>0</v>
      </c>
      <c r="AL894">
        <f t="shared" si="1765"/>
        <v>0</v>
      </c>
      <c r="AM894">
        <f t="shared" si="1766"/>
        <v>0</v>
      </c>
      <c r="AN894">
        <f t="shared" si="1767"/>
        <v>0</v>
      </c>
      <c r="AO894">
        <f t="shared" si="1768"/>
        <v>0</v>
      </c>
      <c r="AP894">
        <f t="shared" si="1769"/>
        <v>0</v>
      </c>
      <c r="AQ894">
        <f t="shared" si="1770"/>
        <v>0</v>
      </c>
      <c r="AR894">
        <f t="shared" si="1771"/>
        <v>0</v>
      </c>
      <c r="AS894">
        <f t="shared" si="1772"/>
        <v>0</v>
      </c>
      <c r="AT894">
        <f t="shared" si="1742"/>
        <v>0</v>
      </c>
      <c r="AU894">
        <f t="shared" si="1773"/>
        <v>0</v>
      </c>
      <c r="AV894">
        <f t="shared" si="1774"/>
        <v>0</v>
      </c>
      <c r="AW894">
        <f t="shared" si="1743"/>
        <v>0</v>
      </c>
      <c r="AX894">
        <f t="shared" si="1775"/>
        <v>0</v>
      </c>
      <c r="AY894">
        <f t="shared" si="1776"/>
        <v>0</v>
      </c>
      <c r="AZ894">
        <f t="shared" si="1777"/>
        <v>0</v>
      </c>
      <c r="BA894">
        <f t="shared" si="1778"/>
        <v>0</v>
      </c>
      <c r="BB894">
        <f t="shared" si="1779"/>
        <v>0</v>
      </c>
      <c r="BC894">
        <f t="shared" si="1780"/>
        <v>0</v>
      </c>
      <c r="BD894">
        <f t="shared" si="1781"/>
        <v>0</v>
      </c>
      <c r="BE894">
        <f t="shared" si="1782"/>
        <v>0</v>
      </c>
      <c r="BF894">
        <f t="shared" si="1783"/>
        <v>0</v>
      </c>
      <c r="BG894">
        <f t="shared" si="1784"/>
        <v>0</v>
      </c>
      <c r="BH894">
        <f t="shared" si="1785"/>
        <v>0</v>
      </c>
      <c r="BI894">
        <f t="shared" si="1786"/>
        <v>0</v>
      </c>
      <c r="BJ894">
        <f t="shared" si="1787"/>
        <v>0</v>
      </c>
      <c r="BK894">
        <f t="shared" si="1788"/>
        <v>0</v>
      </c>
      <c r="BL894">
        <f t="shared" si="1789"/>
        <v>0</v>
      </c>
      <c r="BM894">
        <f t="shared" si="1790"/>
        <v>0</v>
      </c>
      <c r="BN894">
        <f t="shared" si="1791"/>
        <v>0</v>
      </c>
      <c r="BO894">
        <f t="shared" si="1792"/>
        <v>0</v>
      </c>
      <c r="BP894">
        <f t="shared" si="1793"/>
        <v>0</v>
      </c>
      <c r="BQ894">
        <f t="shared" si="1794"/>
        <v>0</v>
      </c>
      <c r="BR894">
        <f t="shared" si="1795"/>
        <v>0</v>
      </c>
      <c r="BS894">
        <f t="shared" si="1796"/>
        <v>0</v>
      </c>
      <c r="BT894">
        <f t="shared" si="1797"/>
        <v>0</v>
      </c>
      <c r="BU894">
        <f t="shared" si="1798"/>
        <v>0</v>
      </c>
      <c r="BV894">
        <f t="shared" si="1799"/>
        <v>0</v>
      </c>
      <c r="BW894">
        <f t="shared" si="1800"/>
        <v>0</v>
      </c>
      <c r="BX894">
        <f t="shared" si="1801"/>
        <v>0</v>
      </c>
      <c r="BY894">
        <f t="shared" si="1802"/>
        <v>0</v>
      </c>
      <c r="BZ894">
        <f t="shared" si="1803"/>
        <v>0</v>
      </c>
      <c r="CA894">
        <f t="shared" si="1804"/>
        <v>0</v>
      </c>
      <c r="CB894">
        <f t="shared" si="1805"/>
        <v>0</v>
      </c>
      <c r="CC894">
        <f t="shared" si="1806"/>
        <v>0</v>
      </c>
      <c r="CD894">
        <f t="shared" si="1807"/>
        <v>0</v>
      </c>
      <c r="CE894">
        <f t="shared" si="1808"/>
        <v>0</v>
      </c>
      <c r="CF894">
        <f t="shared" si="1809"/>
        <v>0</v>
      </c>
      <c r="CG894">
        <f t="shared" si="1810"/>
        <v>0</v>
      </c>
      <c r="CH894">
        <f t="shared" si="1811"/>
        <v>0</v>
      </c>
      <c r="CI894">
        <f t="shared" si="1812"/>
        <v>0</v>
      </c>
      <c r="CJ894">
        <f t="shared" si="1813"/>
        <v>0</v>
      </c>
      <c r="CK894">
        <f t="shared" si="1814"/>
        <v>0</v>
      </c>
      <c r="CL894" t="str">
        <f t="shared" si="1815"/>
        <v/>
      </c>
      <c r="CM894" t="str">
        <f t="shared" si="1816"/>
        <v/>
      </c>
      <c r="CN894" t="str">
        <f t="shared" si="1817"/>
        <v/>
      </c>
      <c r="CO894" t="str">
        <f t="shared" si="1818"/>
        <v/>
      </c>
      <c r="CP894" t="str">
        <f t="shared" si="1819"/>
        <v/>
      </c>
      <c r="CQ894" t="str">
        <f t="shared" si="1820"/>
        <v/>
      </c>
      <c r="CR894" t="str">
        <f t="shared" si="1821"/>
        <v/>
      </c>
      <c r="CS894" t="str">
        <f t="shared" si="1822"/>
        <v/>
      </c>
      <c r="CT894" t="str">
        <f t="shared" si="1823"/>
        <v/>
      </c>
      <c r="CU894" t="str">
        <f t="shared" si="1824"/>
        <v/>
      </c>
      <c r="CV894" t="str">
        <f t="shared" si="1825"/>
        <v/>
      </c>
      <c r="CW894" t="str">
        <f t="shared" si="1826"/>
        <v/>
      </c>
      <c r="CX894" t="str">
        <f t="shared" si="1827"/>
        <v/>
      </c>
      <c r="CY894" t="str">
        <f t="shared" si="1828"/>
        <v/>
      </c>
      <c r="CZ894" t="str">
        <f t="shared" si="1829"/>
        <v/>
      </c>
      <c r="DA894" t="str">
        <f t="shared" si="1830"/>
        <v/>
      </c>
      <c r="DB894" t="str">
        <f t="shared" si="1831"/>
        <v/>
      </c>
      <c r="DC894" t="str">
        <f t="shared" si="1832"/>
        <v/>
      </c>
      <c r="DD894" t="str">
        <f t="shared" si="1833"/>
        <v/>
      </c>
      <c r="DE894" t="str">
        <f t="shared" si="1834"/>
        <v/>
      </c>
      <c r="DF894" t="str">
        <f t="shared" si="1835"/>
        <v/>
      </c>
      <c r="DG894" t="str">
        <f t="shared" si="1836"/>
        <v/>
      </c>
      <c r="DH894" t="str">
        <f t="shared" si="1837"/>
        <v/>
      </c>
      <c r="DI894" t="str">
        <f t="shared" si="1838"/>
        <v/>
      </c>
      <c r="DJ894" t="str">
        <f t="shared" si="1839"/>
        <v/>
      </c>
      <c r="DK894" t="str">
        <f t="shared" si="1840"/>
        <v/>
      </c>
      <c r="DL894" t="str">
        <f t="shared" si="1841"/>
        <v/>
      </c>
      <c r="DM894" t="str">
        <f t="shared" si="1842"/>
        <v/>
      </c>
      <c r="DN894" t="str">
        <f t="shared" si="1843"/>
        <v/>
      </c>
      <c r="DO894" t="str">
        <f t="shared" si="1844"/>
        <v/>
      </c>
      <c r="DP894" t="str">
        <f t="shared" si="1845"/>
        <v/>
      </c>
      <c r="DQ894" t="str">
        <f t="shared" si="1846"/>
        <v/>
      </c>
      <c r="DR894" t="str">
        <f t="shared" si="1847"/>
        <v/>
      </c>
      <c r="DS894" t="str">
        <f t="shared" si="1848"/>
        <v/>
      </c>
      <c r="DT894" t="str">
        <f t="shared" si="1849"/>
        <v/>
      </c>
      <c r="DU894">
        <f t="shared" si="1850"/>
        <v>0</v>
      </c>
      <c r="DV894">
        <f t="shared" si="1851"/>
        <v>0</v>
      </c>
      <c r="DW894">
        <f t="shared" si="1852"/>
        <v>0</v>
      </c>
      <c r="DX894" t="str">
        <f t="shared" si="1853"/>
        <v/>
      </c>
      <c r="DY894" t="str">
        <f t="shared" si="1854"/>
        <v/>
      </c>
      <c r="DZ894" t="str">
        <f t="shared" si="1855"/>
        <v/>
      </c>
      <c r="EA894" s="5">
        <f t="shared" si="1856"/>
        <v>0</v>
      </c>
      <c r="EB894" s="3">
        <f t="shared" si="1857"/>
        <v>0</v>
      </c>
    </row>
    <row r="895" spans="2:132" x14ac:dyDescent="0.2">
      <c r="B895" s="25">
        <v>890</v>
      </c>
      <c r="C895" s="26">
        <f>Zisk!D909</f>
        <v>0</v>
      </c>
      <c r="D895">
        <f>Zisk!E909</f>
        <v>0</v>
      </c>
      <c r="E895" s="66" t="str">
        <f t="shared" si="1744"/>
        <v/>
      </c>
      <c r="F895" t="str">
        <f t="shared" si="1745"/>
        <v/>
      </c>
      <c r="G895" s="66" t="str">
        <f t="shared" si="1746"/>
        <v/>
      </c>
      <c r="H895" s="25"/>
      <c r="I895" s="25"/>
      <c r="J895">
        <f>VstupniParametry_SKRYT!$D$5</f>
        <v>0.02</v>
      </c>
      <c r="K895">
        <f>VstupniParametry_SKRYT!$D$6</f>
        <v>0.06</v>
      </c>
      <c r="L895">
        <f>VstupniParametry_SKRYT!$D$7</f>
        <v>0.06</v>
      </c>
      <c r="M895">
        <f>VstupniParametry_SKRYT!$D$8</f>
        <v>0.06</v>
      </c>
      <c r="N895">
        <f>VstupniParametry_SKRYT!$D$9</f>
        <v>1.7999999999999999E-2</v>
      </c>
      <c r="O895" s="27">
        <f>VstupniParametry_SKRYT!$D$10</f>
        <v>0.01</v>
      </c>
      <c r="P895" s="27">
        <f>VstupniParametry_SKRYT!$D$11</f>
        <v>0.01</v>
      </c>
      <c r="Q895" s="27">
        <f>VstupniParametry_SKRYT!$D$12</f>
        <v>0.01</v>
      </c>
      <c r="R895" s="27">
        <f>VstupniParametry_SKRYT!$D$13</f>
        <v>0.01</v>
      </c>
      <c r="S895" s="27">
        <f>VstupniParametry_SKRYT!$D$14</f>
        <v>0.01</v>
      </c>
      <c r="T895">
        <f t="shared" si="1747"/>
        <v>0</v>
      </c>
      <c r="U895">
        <f t="shared" si="1748"/>
        <v>0</v>
      </c>
      <c r="V895">
        <f t="shared" si="1749"/>
        <v>0</v>
      </c>
      <c r="W895">
        <f t="shared" si="1750"/>
        <v>0</v>
      </c>
      <c r="X895">
        <f t="shared" si="1751"/>
        <v>0</v>
      </c>
      <c r="Y895">
        <f t="shared" si="1752"/>
        <v>0</v>
      </c>
      <c r="Z895">
        <f t="shared" si="1753"/>
        <v>0</v>
      </c>
      <c r="AA895">
        <f t="shared" si="1754"/>
        <v>0</v>
      </c>
      <c r="AB895">
        <f t="shared" si="1755"/>
        <v>0</v>
      </c>
      <c r="AC895">
        <f t="shared" si="1756"/>
        <v>0</v>
      </c>
      <c r="AD895">
        <f t="shared" si="1757"/>
        <v>0</v>
      </c>
      <c r="AE895">
        <f t="shared" si="1758"/>
        <v>0</v>
      </c>
      <c r="AF895">
        <f t="shared" si="1759"/>
        <v>0</v>
      </c>
      <c r="AG895">
        <f t="shared" si="1760"/>
        <v>0</v>
      </c>
      <c r="AH895">
        <f t="shared" si="1761"/>
        <v>0</v>
      </c>
      <c r="AI895">
        <f t="shared" si="1762"/>
        <v>0</v>
      </c>
      <c r="AJ895">
        <f t="shared" si="1763"/>
        <v>0</v>
      </c>
      <c r="AK895">
        <f t="shared" si="1764"/>
        <v>0</v>
      </c>
      <c r="AL895">
        <f t="shared" si="1765"/>
        <v>0</v>
      </c>
      <c r="AM895">
        <f t="shared" si="1766"/>
        <v>0</v>
      </c>
      <c r="AN895">
        <f t="shared" si="1767"/>
        <v>0</v>
      </c>
      <c r="AO895">
        <f t="shared" si="1768"/>
        <v>0</v>
      </c>
      <c r="AP895">
        <f t="shared" si="1769"/>
        <v>0</v>
      </c>
      <c r="AQ895">
        <f t="shared" si="1770"/>
        <v>0</v>
      </c>
      <c r="AR895">
        <f t="shared" si="1771"/>
        <v>0</v>
      </c>
      <c r="AS895">
        <f t="shared" si="1772"/>
        <v>0</v>
      </c>
      <c r="AT895">
        <f t="shared" si="1742"/>
        <v>0</v>
      </c>
      <c r="AU895">
        <f t="shared" si="1773"/>
        <v>0</v>
      </c>
      <c r="AV895">
        <f t="shared" si="1774"/>
        <v>0</v>
      </c>
      <c r="AW895">
        <f t="shared" si="1743"/>
        <v>0</v>
      </c>
      <c r="AX895">
        <f t="shared" si="1775"/>
        <v>0</v>
      </c>
      <c r="AY895">
        <f t="shared" si="1776"/>
        <v>0</v>
      </c>
      <c r="AZ895">
        <f t="shared" si="1777"/>
        <v>0</v>
      </c>
      <c r="BA895">
        <f t="shared" si="1778"/>
        <v>0</v>
      </c>
      <c r="BB895">
        <f t="shared" si="1779"/>
        <v>0</v>
      </c>
      <c r="BC895">
        <f t="shared" si="1780"/>
        <v>0</v>
      </c>
      <c r="BD895">
        <f t="shared" si="1781"/>
        <v>0</v>
      </c>
      <c r="BE895">
        <f t="shared" si="1782"/>
        <v>0</v>
      </c>
      <c r="BF895">
        <f t="shared" si="1783"/>
        <v>0</v>
      </c>
      <c r="BG895">
        <f t="shared" si="1784"/>
        <v>0</v>
      </c>
      <c r="BH895">
        <f t="shared" si="1785"/>
        <v>0</v>
      </c>
      <c r="BI895">
        <f t="shared" si="1786"/>
        <v>0</v>
      </c>
      <c r="BJ895">
        <f t="shared" si="1787"/>
        <v>0</v>
      </c>
      <c r="BK895">
        <f t="shared" si="1788"/>
        <v>0</v>
      </c>
      <c r="BL895">
        <f t="shared" si="1789"/>
        <v>0</v>
      </c>
      <c r="BM895">
        <f t="shared" si="1790"/>
        <v>0</v>
      </c>
      <c r="BN895">
        <f t="shared" si="1791"/>
        <v>0</v>
      </c>
      <c r="BO895">
        <f t="shared" si="1792"/>
        <v>0</v>
      </c>
      <c r="BP895">
        <f t="shared" si="1793"/>
        <v>0</v>
      </c>
      <c r="BQ895">
        <f t="shared" si="1794"/>
        <v>0</v>
      </c>
      <c r="BR895">
        <f t="shared" si="1795"/>
        <v>0</v>
      </c>
      <c r="BS895">
        <f t="shared" si="1796"/>
        <v>0</v>
      </c>
      <c r="BT895">
        <f t="shared" si="1797"/>
        <v>0</v>
      </c>
      <c r="BU895">
        <f t="shared" si="1798"/>
        <v>0</v>
      </c>
      <c r="BV895">
        <f t="shared" si="1799"/>
        <v>0</v>
      </c>
      <c r="BW895">
        <f t="shared" si="1800"/>
        <v>0</v>
      </c>
      <c r="BX895">
        <f t="shared" si="1801"/>
        <v>0</v>
      </c>
      <c r="BY895">
        <f t="shared" si="1802"/>
        <v>0</v>
      </c>
      <c r="BZ895">
        <f t="shared" si="1803"/>
        <v>0</v>
      </c>
      <c r="CA895">
        <f t="shared" si="1804"/>
        <v>0</v>
      </c>
      <c r="CB895">
        <f t="shared" si="1805"/>
        <v>0</v>
      </c>
      <c r="CC895">
        <f t="shared" si="1806"/>
        <v>0</v>
      </c>
      <c r="CD895">
        <f t="shared" si="1807"/>
        <v>0</v>
      </c>
      <c r="CE895">
        <f t="shared" si="1808"/>
        <v>0</v>
      </c>
      <c r="CF895">
        <f t="shared" si="1809"/>
        <v>0</v>
      </c>
      <c r="CG895">
        <f t="shared" si="1810"/>
        <v>0</v>
      </c>
      <c r="CH895">
        <f t="shared" si="1811"/>
        <v>0</v>
      </c>
      <c r="CI895">
        <f t="shared" si="1812"/>
        <v>0</v>
      </c>
      <c r="CJ895">
        <f t="shared" si="1813"/>
        <v>0</v>
      </c>
      <c r="CK895">
        <f t="shared" si="1814"/>
        <v>0</v>
      </c>
      <c r="CL895" t="str">
        <f t="shared" si="1815"/>
        <v/>
      </c>
      <c r="CM895" t="str">
        <f t="shared" si="1816"/>
        <v/>
      </c>
      <c r="CN895" t="str">
        <f t="shared" si="1817"/>
        <v/>
      </c>
      <c r="CO895" t="str">
        <f t="shared" si="1818"/>
        <v/>
      </c>
      <c r="CP895" t="str">
        <f t="shared" si="1819"/>
        <v/>
      </c>
      <c r="CQ895" t="str">
        <f t="shared" si="1820"/>
        <v/>
      </c>
      <c r="CR895" t="str">
        <f t="shared" si="1821"/>
        <v/>
      </c>
      <c r="CS895" t="str">
        <f t="shared" si="1822"/>
        <v/>
      </c>
      <c r="CT895" t="str">
        <f t="shared" si="1823"/>
        <v/>
      </c>
      <c r="CU895" t="str">
        <f t="shared" si="1824"/>
        <v/>
      </c>
      <c r="CV895" t="str">
        <f t="shared" si="1825"/>
        <v/>
      </c>
      <c r="CW895" t="str">
        <f t="shared" si="1826"/>
        <v/>
      </c>
      <c r="CX895" t="str">
        <f t="shared" si="1827"/>
        <v/>
      </c>
      <c r="CY895" t="str">
        <f t="shared" si="1828"/>
        <v/>
      </c>
      <c r="CZ895" t="str">
        <f t="shared" si="1829"/>
        <v/>
      </c>
      <c r="DA895" t="str">
        <f t="shared" si="1830"/>
        <v/>
      </c>
      <c r="DB895" t="str">
        <f t="shared" si="1831"/>
        <v/>
      </c>
      <c r="DC895" t="str">
        <f t="shared" si="1832"/>
        <v/>
      </c>
      <c r="DD895" t="str">
        <f t="shared" si="1833"/>
        <v/>
      </c>
      <c r="DE895" t="str">
        <f t="shared" si="1834"/>
        <v/>
      </c>
      <c r="DF895" t="str">
        <f t="shared" si="1835"/>
        <v/>
      </c>
      <c r="DG895" t="str">
        <f t="shared" si="1836"/>
        <v/>
      </c>
      <c r="DH895" t="str">
        <f t="shared" si="1837"/>
        <v/>
      </c>
      <c r="DI895" t="str">
        <f t="shared" si="1838"/>
        <v/>
      </c>
      <c r="DJ895" t="str">
        <f t="shared" si="1839"/>
        <v/>
      </c>
      <c r="DK895" t="str">
        <f t="shared" si="1840"/>
        <v/>
      </c>
      <c r="DL895" t="str">
        <f t="shared" si="1841"/>
        <v/>
      </c>
      <c r="DM895" t="str">
        <f t="shared" si="1842"/>
        <v/>
      </c>
      <c r="DN895" t="str">
        <f t="shared" si="1843"/>
        <v/>
      </c>
      <c r="DO895" t="str">
        <f t="shared" si="1844"/>
        <v/>
      </c>
      <c r="DP895" t="str">
        <f t="shared" si="1845"/>
        <v/>
      </c>
      <c r="DQ895" t="str">
        <f t="shared" si="1846"/>
        <v/>
      </c>
      <c r="DR895" t="str">
        <f t="shared" si="1847"/>
        <v/>
      </c>
      <c r="DS895" t="str">
        <f t="shared" si="1848"/>
        <v/>
      </c>
      <c r="DT895" t="str">
        <f t="shared" si="1849"/>
        <v/>
      </c>
      <c r="DU895">
        <f t="shared" si="1850"/>
        <v>0</v>
      </c>
      <c r="DV895">
        <f t="shared" si="1851"/>
        <v>0</v>
      </c>
      <c r="DW895">
        <f t="shared" si="1852"/>
        <v>0</v>
      </c>
      <c r="DX895" t="str">
        <f t="shared" si="1853"/>
        <v/>
      </c>
      <c r="DY895" t="str">
        <f t="shared" si="1854"/>
        <v/>
      </c>
      <c r="DZ895" t="str">
        <f t="shared" si="1855"/>
        <v/>
      </c>
      <c r="EA895" s="5">
        <f t="shared" si="1856"/>
        <v>0</v>
      </c>
      <c r="EB895" s="3">
        <f t="shared" si="1857"/>
        <v>0</v>
      </c>
    </row>
    <row r="896" spans="2:132" x14ac:dyDescent="0.2">
      <c r="B896">
        <v>891</v>
      </c>
      <c r="C896" s="3">
        <f>Zisk!D910</f>
        <v>0</v>
      </c>
      <c r="D896">
        <f>Zisk!E910</f>
        <v>0</v>
      </c>
      <c r="E896" s="66" t="str">
        <f t="shared" si="1744"/>
        <v/>
      </c>
      <c r="F896" t="str">
        <f t="shared" si="1745"/>
        <v/>
      </c>
      <c r="G896" s="66" t="str">
        <f t="shared" si="1746"/>
        <v/>
      </c>
      <c r="J896">
        <f>VstupniParametry_SKRYT!$D$5</f>
        <v>0.02</v>
      </c>
      <c r="K896">
        <f>VstupniParametry_SKRYT!$D$6</f>
        <v>0.06</v>
      </c>
      <c r="L896">
        <f>VstupniParametry_SKRYT!$D$7</f>
        <v>0.06</v>
      </c>
      <c r="M896">
        <f>VstupniParametry_SKRYT!$D$8</f>
        <v>0.06</v>
      </c>
      <c r="N896">
        <f>VstupniParametry_SKRYT!$D$9</f>
        <v>1.7999999999999999E-2</v>
      </c>
      <c r="O896" s="27">
        <f>VstupniParametry_SKRYT!$D$10</f>
        <v>0.01</v>
      </c>
      <c r="P896" s="27">
        <f>VstupniParametry_SKRYT!$D$11</f>
        <v>0.01</v>
      </c>
      <c r="Q896" s="27">
        <f>VstupniParametry_SKRYT!$D$12</f>
        <v>0.01</v>
      </c>
      <c r="R896" s="27">
        <f>VstupniParametry_SKRYT!$D$13</f>
        <v>0.01</v>
      </c>
      <c r="S896" s="27">
        <f>VstupniParametry_SKRYT!$D$14</f>
        <v>0.01</v>
      </c>
      <c r="T896">
        <f t="shared" si="1747"/>
        <v>0</v>
      </c>
      <c r="U896">
        <f t="shared" si="1748"/>
        <v>0</v>
      </c>
      <c r="V896">
        <f t="shared" si="1749"/>
        <v>0</v>
      </c>
      <c r="W896">
        <f t="shared" si="1750"/>
        <v>0</v>
      </c>
      <c r="X896">
        <f t="shared" si="1751"/>
        <v>0</v>
      </c>
      <c r="Y896">
        <f t="shared" si="1752"/>
        <v>0</v>
      </c>
      <c r="Z896">
        <f t="shared" si="1753"/>
        <v>0</v>
      </c>
      <c r="AA896">
        <f t="shared" si="1754"/>
        <v>0</v>
      </c>
      <c r="AB896">
        <f t="shared" si="1755"/>
        <v>0</v>
      </c>
      <c r="AC896">
        <f t="shared" si="1756"/>
        <v>0</v>
      </c>
      <c r="AD896">
        <f t="shared" si="1757"/>
        <v>0</v>
      </c>
      <c r="AE896">
        <f t="shared" si="1758"/>
        <v>0</v>
      </c>
      <c r="AF896">
        <f t="shared" si="1759"/>
        <v>0</v>
      </c>
      <c r="AG896">
        <f t="shared" si="1760"/>
        <v>0</v>
      </c>
      <c r="AH896">
        <f t="shared" si="1761"/>
        <v>0</v>
      </c>
      <c r="AI896">
        <f t="shared" si="1762"/>
        <v>0</v>
      </c>
      <c r="AJ896">
        <f t="shared" si="1763"/>
        <v>0</v>
      </c>
      <c r="AK896">
        <f t="shared" si="1764"/>
        <v>0</v>
      </c>
      <c r="AL896">
        <f t="shared" si="1765"/>
        <v>0</v>
      </c>
      <c r="AM896">
        <f t="shared" si="1766"/>
        <v>0</v>
      </c>
      <c r="AN896">
        <f t="shared" si="1767"/>
        <v>0</v>
      </c>
      <c r="AO896">
        <f t="shared" si="1768"/>
        <v>0</v>
      </c>
      <c r="AP896">
        <f t="shared" si="1769"/>
        <v>0</v>
      </c>
      <c r="AQ896">
        <f t="shared" si="1770"/>
        <v>0</v>
      </c>
      <c r="AR896">
        <f t="shared" si="1771"/>
        <v>0</v>
      </c>
      <c r="AS896">
        <f t="shared" si="1772"/>
        <v>0</v>
      </c>
      <c r="AT896">
        <f t="shared" si="1742"/>
        <v>0</v>
      </c>
      <c r="AU896">
        <f t="shared" si="1773"/>
        <v>0</v>
      </c>
      <c r="AV896">
        <f t="shared" si="1774"/>
        <v>0</v>
      </c>
      <c r="AW896">
        <f t="shared" si="1743"/>
        <v>0</v>
      </c>
      <c r="AX896">
        <f t="shared" si="1775"/>
        <v>0</v>
      </c>
      <c r="AY896">
        <f t="shared" si="1776"/>
        <v>0</v>
      </c>
      <c r="AZ896">
        <f t="shared" si="1777"/>
        <v>0</v>
      </c>
      <c r="BA896">
        <f t="shared" si="1778"/>
        <v>0</v>
      </c>
      <c r="BB896">
        <f t="shared" si="1779"/>
        <v>0</v>
      </c>
      <c r="BC896">
        <f t="shared" si="1780"/>
        <v>0</v>
      </c>
      <c r="BD896">
        <f t="shared" si="1781"/>
        <v>0</v>
      </c>
      <c r="BE896">
        <f t="shared" si="1782"/>
        <v>0</v>
      </c>
      <c r="BF896">
        <f t="shared" si="1783"/>
        <v>0</v>
      </c>
      <c r="BG896">
        <f t="shared" si="1784"/>
        <v>0</v>
      </c>
      <c r="BH896">
        <f t="shared" si="1785"/>
        <v>0</v>
      </c>
      <c r="BI896">
        <f t="shared" si="1786"/>
        <v>0</v>
      </c>
      <c r="BJ896">
        <f t="shared" si="1787"/>
        <v>0</v>
      </c>
      <c r="BK896">
        <f t="shared" si="1788"/>
        <v>0</v>
      </c>
      <c r="BL896">
        <f t="shared" si="1789"/>
        <v>0</v>
      </c>
      <c r="BM896">
        <f t="shared" si="1790"/>
        <v>0</v>
      </c>
      <c r="BN896">
        <f t="shared" si="1791"/>
        <v>0</v>
      </c>
      <c r="BO896">
        <f t="shared" si="1792"/>
        <v>0</v>
      </c>
      <c r="BP896">
        <f t="shared" si="1793"/>
        <v>0</v>
      </c>
      <c r="BQ896">
        <f t="shared" si="1794"/>
        <v>0</v>
      </c>
      <c r="BR896">
        <f t="shared" si="1795"/>
        <v>0</v>
      </c>
      <c r="BS896">
        <f t="shared" si="1796"/>
        <v>0</v>
      </c>
      <c r="BT896">
        <f t="shared" si="1797"/>
        <v>0</v>
      </c>
      <c r="BU896">
        <f t="shared" si="1798"/>
        <v>0</v>
      </c>
      <c r="BV896">
        <f t="shared" si="1799"/>
        <v>0</v>
      </c>
      <c r="BW896">
        <f t="shared" si="1800"/>
        <v>0</v>
      </c>
      <c r="BX896">
        <f t="shared" si="1801"/>
        <v>0</v>
      </c>
      <c r="BY896">
        <f t="shared" si="1802"/>
        <v>0</v>
      </c>
      <c r="BZ896">
        <f t="shared" si="1803"/>
        <v>0</v>
      </c>
      <c r="CA896">
        <f t="shared" si="1804"/>
        <v>0</v>
      </c>
      <c r="CB896">
        <f t="shared" si="1805"/>
        <v>0</v>
      </c>
      <c r="CC896">
        <f t="shared" si="1806"/>
        <v>0</v>
      </c>
      <c r="CD896">
        <f t="shared" si="1807"/>
        <v>0</v>
      </c>
      <c r="CE896">
        <f t="shared" si="1808"/>
        <v>0</v>
      </c>
      <c r="CF896">
        <f t="shared" si="1809"/>
        <v>0</v>
      </c>
      <c r="CG896">
        <f t="shared" si="1810"/>
        <v>0</v>
      </c>
      <c r="CH896">
        <f t="shared" si="1811"/>
        <v>0</v>
      </c>
      <c r="CI896">
        <f t="shared" si="1812"/>
        <v>0</v>
      </c>
      <c r="CJ896">
        <f t="shared" si="1813"/>
        <v>0</v>
      </c>
      <c r="CK896">
        <f t="shared" si="1814"/>
        <v>0</v>
      </c>
      <c r="CL896" t="str">
        <f t="shared" si="1815"/>
        <v/>
      </c>
      <c r="CM896" t="str">
        <f t="shared" si="1816"/>
        <v/>
      </c>
      <c r="CN896" t="str">
        <f t="shared" si="1817"/>
        <v/>
      </c>
      <c r="CO896" t="str">
        <f t="shared" si="1818"/>
        <v/>
      </c>
      <c r="CP896" t="str">
        <f t="shared" si="1819"/>
        <v/>
      </c>
      <c r="CQ896" t="str">
        <f t="shared" si="1820"/>
        <v/>
      </c>
      <c r="CR896" t="str">
        <f t="shared" si="1821"/>
        <v/>
      </c>
      <c r="CS896" t="str">
        <f t="shared" si="1822"/>
        <v/>
      </c>
      <c r="CT896" t="str">
        <f t="shared" si="1823"/>
        <v/>
      </c>
      <c r="CU896" t="str">
        <f t="shared" si="1824"/>
        <v/>
      </c>
      <c r="CV896" t="str">
        <f t="shared" si="1825"/>
        <v/>
      </c>
      <c r="CW896" t="str">
        <f t="shared" si="1826"/>
        <v/>
      </c>
      <c r="CX896" t="str">
        <f t="shared" si="1827"/>
        <v/>
      </c>
      <c r="CY896" t="str">
        <f t="shared" si="1828"/>
        <v/>
      </c>
      <c r="CZ896" t="str">
        <f t="shared" si="1829"/>
        <v/>
      </c>
      <c r="DA896" t="str">
        <f t="shared" si="1830"/>
        <v/>
      </c>
      <c r="DB896" t="str">
        <f t="shared" si="1831"/>
        <v/>
      </c>
      <c r="DC896" t="str">
        <f t="shared" si="1832"/>
        <v/>
      </c>
      <c r="DD896" t="str">
        <f t="shared" si="1833"/>
        <v/>
      </c>
      <c r="DE896" t="str">
        <f t="shared" si="1834"/>
        <v/>
      </c>
      <c r="DF896" t="str">
        <f t="shared" si="1835"/>
        <v/>
      </c>
      <c r="DG896" t="str">
        <f t="shared" si="1836"/>
        <v/>
      </c>
      <c r="DH896" t="str">
        <f t="shared" si="1837"/>
        <v/>
      </c>
      <c r="DI896" t="str">
        <f t="shared" si="1838"/>
        <v/>
      </c>
      <c r="DJ896" t="str">
        <f t="shared" si="1839"/>
        <v/>
      </c>
      <c r="DK896" t="str">
        <f t="shared" si="1840"/>
        <v/>
      </c>
      <c r="DL896" t="str">
        <f t="shared" si="1841"/>
        <v/>
      </c>
      <c r="DM896" t="str">
        <f t="shared" si="1842"/>
        <v/>
      </c>
      <c r="DN896" t="str">
        <f t="shared" si="1843"/>
        <v/>
      </c>
      <c r="DO896" t="str">
        <f t="shared" si="1844"/>
        <v/>
      </c>
      <c r="DP896" t="str">
        <f t="shared" si="1845"/>
        <v/>
      </c>
      <c r="DQ896" t="str">
        <f t="shared" si="1846"/>
        <v/>
      </c>
      <c r="DR896" t="str">
        <f t="shared" si="1847"/>
        <v/>
      </c>
      <c r="DS896" t="str">
        <f t="shared" si="1848"/>
        <v/>
      </c>
      <c r="DT896" t="str">
        <f t="shared" si="1849"/>
        <v/>
      </c>
      <c r="DU896">
        <f t="shared" si="1850"/>
        <v>0</v>
      </c>
      <c r="DV896">
        <f t="shared" si="1851"/>
        <v>0</v>
      </c>
      <c r="DW896">
        <f t="shared" si="1852"/>
        <v>0</v>
      </c>
      <c r="DX896" t="str">
        <f t="shared" si="1853"/>
        <v/>
      </c>
      <c r="DY896" t="str">
        <f t="shared" si="1854"/>
        <v/>
      </c>
      <c r="DZ896" t="str">
        <f t="shared" si="1855"/>
        <v/>
      </c>
      <c r="EA896" s="5">
        <f t="shared" si="1856"/>
        <v>0</v>
      </c>
      <c r="EB896" s="3">
        <f t="shared" si="1857"/>
        <v>0</v>
      </c>
    </row>
    <row r="897" spans="2:132" x14ac:dyDescent="0.2">
      <c r="B897" s="25">
        <v>892</v>
      </c>
      <c r="C897" s="26">
        <f>Zisk!D911</f>
        <v>0</v>
      </c>
      <c r="D897">
        <f>Zisk!E911</f>
        <v>0</v>
      </c>
      <c r="E897" s="66" t="str">
        <f t="shared" si="1744"/>
        <v/>
      </c>
      <c r="F897" t="str">
        <f t="shared" si="1745"/>
        <v/>
      </c>
      <c r="G897" s="66" t="str">
        <f t="shared" si="1746"/>
        <v/>
      </c>
      <c r="H897" s="25"/>
      <c r="I897" s="25"/>
      <c r="J897">
        <f>VstupniParametry_SKRYT!$D$5</f>
        <v>0.02</v>
      </c>
      <c r="K897">
        <f>VstupniParametry_SKRYT!$D$6</f>
        <v>0.06</v>
      </c>
      <c r="L897">
        <f>VstupniParametry_SKRYT!$D$7</f>
        <v>0.06</v>
      </c>
      <c r="M897">
        <f>VstupniParametry_SKRYT!$D$8</f>
        <v>0.06</v>
      </c>
      <c r="N897">
        <f>VstupniParametry_SKRYT!$D$9</f>
        <v>1.7999999999999999E-2</v>
      </c>
      <c r="O897" s="27">
        <f>VstupniParametry_SKRYT!$D$10</f>
        <v>0.01</v>
      </c>
      <c r="P897" s="27">
        <f>VstupniParametry_SKRYT!$D$11</f>
        <v>0.01</v>
      </c>
      <c r="Q897" s="27">
        <f>VstupniParametry_SKRYT!$D$12</f>
        <v>0.01</v>
      </c>
      <c r="R897" s="27">
        <f>VstupniParametry_SKRYT!$D$13</f>
        <v>0.01</v>
      </c>
      <c r="S897" s="27">
        <f>VstupniParametry_SKRYT!$D$14</f>
        <v>0.01</v>
      </c>
      <c r="T897">
        <f t="shared" si="1747"/>
        <v>0</v>
      </c>
      <c r="U897">
        <f t="shared" si="1748"/>
        <v>0</v>
      </c>
      <c r="V897">
        <f t="shared" si="1749"/>
        <v>0</v>
      </c>
      <c r="W897">
        <f t="shared" si="1750"/>
        <v>0</v>
      </c>
      <c r="X897">
        <f t="shared" si="1751"/>
        <v>0</v>
      </c>
      <c r="Y897">
        <f t="shared" si="1752"/>
        <v>0</v>
      </c>
      <c r="Z897">
        <f t="shared" si="1753"/>
        <v>0</v>
      </c>
      <c r="AA897">
        <f t="shared" si="1754"/>
        <v>0</v>
      </c>
      <c r="AB897">
        <f t="shared" si="1755"/>
        <v>0</v>
      </c>
      <c r="AC897">
        <f t="shared" si="1756"/>
        <v>0</v>
      </c>
      <c r="AD897">
        <f t="shared" si="1757"/>
        <v>0</v>
      </c>
      <c r="AE897">
        <f t="shared" si="1758"/>
        <v>0</v>
      </c>
      <c r="AF897">
        <f t="shared" si="1759"/>
        <v>0</v>
      </c>
      <c r="AG897">
        <f t="shared" si="1760"/>
        <v>0</v>
      </c>
      <c r="AH897">
        <f t="shared" si="1761"/>
        <v>0</v>
      </c>
      <c r="AI897">
        <f t="shared" si="1762"/>
        <v>0</v>
      </c>
      <c r="AJ897">
        <f t="shared" si="1763"/>
        <v>0</v>
      </c>
      <c r="AK897">
        <f t="shared" si="1764"/>
        <v>0</v>
      </c>
      <c r="AL897">
        <f t="shared" si="1765"/>
        <v>0</v>
      </c>
      <c r="AM897">
        <f t="shared" si="1766"/>
        <v>0</v>
      </c>
      <c r="AN897">
        <f t="shared" si="1767"/>
        <v>0</v>
      </c>
      <c r="AO897">
        <f t="shared" si="1768"/>
        <v>0</v>
      </c>
      <c r="AP897">
        <f t="shared" si="1769"/>
        <v>0</v>
      </c>
      <c r="AQ897">
        <f t="shared" si="1770"/>
        <v>0</v>
      </c>
      <c r="AR897">
        <f t="shared" si="1771"/>
        <v>0</v>
      </c>
      <c r="AS897">
        <f t="shared" si="1772"/>
        <v>0</v>
      </c>
      <c r="AT897">
        <f t="shared" si="1742"/>
        <v>0</v>
      </c>
      <c r="AU897">
        <f t="shared" si="1773"/>
        <v>0</v>
      </c>
      <c r="AV897">
        <f t="shared" si="1774"/>
        <v>0</v>
      </c>
      <c r="AW897">
        <f t="shared" si="1743"/>
        <v>0</v>
      </c>
      <c r="AX897">
        <f t="shared" si="1775"/>
        <v>0</v>
      </c>
      <c r="AY897">
        <f t="shared" si="1776"/>
        <v>0</v>
      </c>
      <c r="AZ897">
        <f t="shared" si="1777"/>
        <v>0</v>
      </c>
      <c r="BA897">
        <f t="shared" si="1778"/>
        <v>0</v>
      </c>
      <c r="BB897">
        <f t="shared" si="1779"/>
        <v>0</v>
      </c>
      <c r="BC897">
        <f t="shared" si="1780"/>
        <v>0</v>
      </c>
      <c r="BD897">
        <f t="shared" si="1781"/>
        <v>0</v>
      </c>
      <c r="BE897">
        <f t="shared" si="1782"/>
        <v>0</v>
      </c>
      <c r="BF897">
        <f t="shared" si="1783"/>
        <v>0</v>
      </c>
      <c r="BG897">
        <f t="shared" si="1784"/>
        <v>0</v>
      </c>
      <c r="BH897">
        <f t="shared" si="1785"/>
        <v>0</v>
      </c>
      <c r="BI897">
        <f t="shared" si="1786"/>
        <v>0</v>
      </c>
      <c r="BJ897">
        <f t="shared" si="1787"/>
        <v>0</v>
      </c>
      <c r="BK897">
        <f t="shared" si="1788"/>
        <v>0</v>
      </c>
      <c r="BL897">
        <f t="shared" si="1789"/>
        <v>0</v>
      </c>
      <c r="BM897">
        <f t="shared" si="1790"/>
        <v>0</v>
      </c>
      <c r="BN897">
        <f t="shared" si="1791"/>
        <v>0</v>
      </c>
      <c r="BO897">
        <f t="shared" si="1792"/>
        <v>0</v>
      </c>
      <c r="BP897">
        <f t="shared" si="1793"/>
        <v>0</v>
      </c>
      <c r="BQ897">
        <f t="shared" si="1794"/>
        <v>0</v>
      </c>
      <c r="BR897">
        <f t="shared" si="1795"/>
        <v>0</v>
      </c>
      <c r="BS897">
        <f t="shared" si="1796"/>
        <v>0</v>
      </c>
      <c r="BT897">
        <f t="shared" si="1797"/>
        <v>0</v>
      </c>
      <c r="BU897">
        <f t="shared" si="1798"/>
        <v>0</v>
      </c>
      <c r="BV897">
        <f t="shared" si="1799"/>
        <v>0</v>
      </c>
      <c r="BW897">
        <f t="shared" si="1800"/>
        <v>0</v>
      </c>
      <c r="BX897">
        <f t="shared" si="1801"/>
        <v>0</v>
      </c>
      <c r="BY897">
        <f t="shared" si="1802"/>
        <v>0</v>
      </c>
      <c r="BZ897">
        <f t="shared" si="1803"/>
        <v>0</v>
      </c>
      <c r="CA897">
        <f t="shared" si="1804"/>
        <v>0</v>
      </c>
      <c r="CB897">
        <f t="shared" si="1805"/>
        <v>0</v>
      </c>
      <c r="CC897">
        <f t="shared" si="1806"/>
        <v>0</v>
      </c>
      <c r="CD897">
        <f t="shared" si="1807"/>
        <v>0</v>
      </c>
      <c r="CE897">
        <f t="shared" si="1808"/>
        <v>0</v>
      </c>
      <c r="CF897">
        <f t="shared" si="1809"/>
        <v>0</v>
      </c>
      <c r="CG897">
        <f t="shared" si="1810"/>
        <v>0</v>
      </c>
      <c r="CH897">
        <f t="shared" si="1811"/>
        <v>0</v>
      </c>
      <c r="CI897">
        <f t="shared" si="1812"/>
        <v>0</v>
      </c>
      <c r="CJ897">
        <f t="shared" si="1813"/>
        <v>0</v>
      </c>
      <c r="CK897">
        <f t="shared" si="1814"/>
        <v>0</v>
      </c>
      <c r="CL897" t="str">
        <f t="shared" si="1815"/>
        <v/>
      </c>
      <c r="CM897" t="str">
        <f t="shared" si="1816"/>
        <v/>
      </c>
      <c r="CN897" t="str">
        <f t="shared" si="1817"/>
        <v/>
      </c>
      <c r="CO897" t="str">
        <f t="shared" si="1818"/>
        <v/>
      </c>
      <c r="CP897" t="str">
        <f t="shared" si="1819"/>
        <v/>
      </c>
      <c r="CQ897" t="str">
        <f t="shared" si="1820"/>
        <v/>
      </c>
      <c r="CR897" t="str">
        <f t="shared" si="1821"/>
        <v/>
      </c>
      <c r="CS897" t="str">
        <f t="shared" si="1822"/>
        <v/>
      </c>
      <c r="CT897" t="str">
        <f t="shared" si="1823"/>
        <v/>
      </c>
      <c r="CU897" t="str">
        <f t="shared" si="1824"/>
        <v/>
      </c>
      <c r="CV897" t="str">
        <f t="shared" si="1825"/>
        <v/>
      </c>
      <c r="CW897" t="str">
        <f t="shared" si="1826"/>
        <v/>
      </c>
      <c r="CX897" t="str">
        <f t="shared" si="1827"/>
        <v/>
      </c>
      <c r="CY897" t="str">
        <f t="shared" si="1828"/>
        <v/>
      </c>
      <c r="CZ897" t="str">
        <f t="shared" si="1829"/>
        <v/>
      </c>
      <c r="DA897" t="str">
        <f t="shared" si="1830"/>
        <v/>
      </c>
      <c r="DB897" t="str">
        <f t="shared" si="1831"/>
        <v/>
      </c>
      <c r="DC897" t="str">
        <f t="shared" si="1832"/>
        <v/>
      </c>
      <c r="DD897" t="str">
        <f t="shared" si="1833"/>
        <v/>
      </c>
      <c r="DE897" t="str">
        <f t="shared" si="1834"/>
        <v/>
      </c>
      <c r="DF897" t="str">
        <f t="shared" si="1835"/>
        <v/>
      </c>
      <c r="DG897" t="str">
        <f t="shared" si="1836"/>
        <v/>
      </c>
      <c r="DH897" t="str">
        <f t="shared" si="1837"/>
        <v/>
      </c>
      <c r="DI897" t="str">
        <f t="shared" si="1838"/>
        <v/>
      </c>
      <c r="DJ897" t="str">
        <f t="shared" si="1839"/>
        <v/>
      </c>
      <c r="DK897" t="str">
        <f t="shared" si="1840"/>
        <v/>
      </c>
      <c r="DL897" t="str">
        <f t="shared" si="1841"/>
        <v/>
      </c>
      <c r="DM897" t="str">
        <f t="shared" si="1842"/>
        <v/>
      </c>
      <c r="DN897" t="str">
        <f t="shared" si="1843"/>
        <v/>
      </c>
      <c r="DO897" t="str">
        <f t="shared" si="1844"/>
        <v/>
      </c>
      <c r="DP897" t="str">
        <f t="shared" si="1845"/>
        <v/>
      </c>
      <c r="DQ897" t="str">
        <f t="shared" si="1846"/>
        <v/>
      </c>
      <c r="DR897" t="str">
        <f t="shared" si="1847"/>
        <v/>
      </c>
      <c r="DS897" t="str">
        <f t="shared" si="1848"/>
        <v/>
      </c>
      <c r="DT897" t="str">
        <f t="shared" si="1849"/>
        <v/>
      </c>
      <c r="DU897">
        <f t="shared" si="1850"/>
        <v>0</v>
      </c>
      <c r="DV897">
        <f t="shared" si="1851"/>
        <v>0</v>
      </c>
      <c r="DW897">
        <f t="shared" si="1852"/>
        <v>0</v>
      </c>
      <c r="DX897" t="str">
        <f t="shared" si="1853"/>
        <v/>
      </c>
      <c r="DY897" t="str">
        <f t="shared" si="1854"/>
        <v/>
      </c>
      <c r="DZ897" t="str">
        <f t="shared" si="1855"/>
        <v/>
      </c>
      <c r="EA897" s="5">
        <f t="shared" si="1856"/>
        <v>0</v>
      </c>
      <c r="EB897" s="3">
        <f t="shared" si="1857"/>
        <v>0</v>
      </c>
    </row>
    <row r="898" spans="2:132" x14ac:dyDescent="0.2">
      <c r="B898">
        <v>893</v>
      </c>
      <c r="C898" s="3">
        <f>Zisk!D912</f>
        <v>0</v>
      </c>
      <c r="D898">
        <f>Zisk!E912</f>
        <v>0</v>
      </c>
      <c r="E898" s="66" t="str">
        <f t="shared" si="1744"/>
        <v/>
      </c>
      <c r="F898" t="str">
        <f t="shared" si="1745"/>
        <v/>
      </c>
      <c r="G898" s="66" t="str">
        <f t="shared" si="1746"/>
        <v/>
      </c>
      <c r="J898">
        <f>VstupniParametry_SKRYT!$D$5</f>
        <v>0.02</v>
      </c>
      <c r="K898">
        <f>VstupniParametry_SKRYT!$D$6</f>
        <v>0.06</v>
      </c>
      <c r="L898">
        <f>VstupniParametry_SKRYT!$D$7</f>
        <v>0.06</v>
      </c>
      <c r="M898">
        <f>VstupniParametry_SKRYT!$D$8</f>
        <v>0.06</v>
      </c>
      <c r="N898">
        <f>VstupniParametry_SKRYT!$D$9</f>
        <v>1.7999999999999999E-2</v>
      </c>
      <c r="O898" s="27">
        <f>VstupniParametry_SKRYT!$D$10</f>
        <v>0.01</v>
      </c>
      <c r="P898" s="27">
        <f>VstupniParametry_SKRYT!$D$11</f>
        <v>0.01</v>
      </c>
      <c r="Q898" s="27">
        <f>VstupniParametry_SKRYT!$D$12</f>
        <v>0.01</v>
      </c>
      <c r="R898" s="27">
        <f>VstupniParametry_SKRYT!$D$13</f>
        <v>0.01</v>
      </c>
      <c r="S898" s="27">
        <f>VstupniParametry_SKRYT!$D$14</f>
        <v>0.01</v>
      </c>
      <c r="T898">
        <f t="shared" si="1747"/>
        <v>0</v>
      </c>
      <c r="U898">
        <f t="shared" si="1748"/>
        <v>0</v>
      </c>
      <c r="V898">
        <f t="shared" si="1749"/>
        <v>0</v>
      </c>
      <c r="W898">
        <f t="shared" si="1750"/>
        <v>0</v>
      </c>
      <c r="X898">
        <f t="shared" si="1751"/>
        <v>0</v>
      </c>
      <c r="Y898">
        <f t="shared" si="1752"/>
        <v>0</v>
      </c>
      <c r="Z898">
        <f t="shared" si="1753"/>
        <v>0</v>
      </c>
      <c r="AA898">
        <f t="shared" si="1754"/>
        <v>0</v>
      </c>
      <c r="AB898">
        <f t="shared" si="1755"/>
        <v>0</v>
      </c>
      <c r="AC898">
        <f t="shared" si="1756"/>
        <v>0</v>
      </c>
      <c r="AD898">
        <f t="shared" si="1757"/>
        <v>0</v>
      </c>
      <c r="AE898">
        <f t="shared" si="1758"/>
        <v>0</v>
      </c>
      <c r="AF898">
        <f t="shared" si="1759"/>
        <v>0</v>
      </c>
      <c r="AG898">
        <f t="shared" si="1760"/>
        <v>0</v>
      </c>
      <c r="AH898">
        <f t="shared" si="1761"/>
        <v>0</v>
      </c>
      <c r="AI898">
        <f t="shared" si="1762"/>
        <v>0</v>
      </c>
      <c r="AJ898">
        <f t="shared" si="1763"/>
        <v>0</v>
      </c>
      <c r="AK898">
        <f t="shared" si="1764"/>
        <v>0</v>
      </c>
      <c r="AL898">
        <f t="shared" si="1765"/>
        <v>0</v>
      </c>
      <c r="AM898">
        <f t="shared" si="1766"/>
        <v>0</v>
      </c>
      <c r="AN898">
        <f t="shared" si="1767"/>
        <v>0</v>
      </c>
      <c r="AO898">
        <f t="shared" si="1768"/>
        <v>0</v>
      </c>
      <c r="AP898">
        <f t="shared" si="1769"/>
        <v>0</v>
      </c>
      <c r="AQ898">
        <f t="shared" si="1770"/>
        <v>0</v>
      </c>
      <c r="AR898">
        <f t="shared" si="1771"/>
        <v>0</v>
      </c>
      <c r="AS898">
        <f t="shared" si="1772"/>
        <v>0</v>
      </c>
      <c r="AT898">
        <f t="shared" si="1742"/>
        <v>0</v>
      </c>
      <c r="AU898">
        <f t="shared" si="1773"/>
        <v>0</v>
      </c>
      <c r="AV898">
        <f t="shared" si="1774"/>
        <v>0</v>
      </c>
      <c r="AW898">
        <f t="shared" si="1743"/>
        <v>0</v>
      </c>
      <c r="AX898">
        <f t="shared" si="1775"/>
        <v>0</v>
      </c>
      <c r="AY898">
        <f t="shared" si="1776"/>
        <v>0</v>
      </c>
      <c r="AZ898">
        <f t="shared" si="1777"/>
        <v>0</v>
      </c>
      <c r="BA898">
        <f t="shared" si="1778"/>
        <v>0</v>
      </c>
      <c r="BB898">
        <f t="shared" si="1779"/>
        <v>0</v>
      </c>
      <c r="BC898">
        <f t="shared" si="1780"/>
        <v>0</v>
      </c>
      <c r="BD898">
        <f t="shared" si="1781"/>
        <v>0</v>
      </c>
      <c r="BE898">
        <f t="shared" si="1782"/>
        <v>0</v>
      </c>
      <c r="BF898">
        <f t="shared" si="1783"/>
        <v>0</v>
      </c>
      <c r="BG898">
        <f t="shared" si="1784"/>
        <v>0</v>
      </c>
      <c r="BH898">
        <f t="shared" si="1785"/>
        <v>0</v>
      </c>
      <c r="BI898">
        <f t="shared" si="1786"/>
        <v>0</v>
      </c>
      <c r="BJ898">
        <f t="shared" si="1787"/>
        <v>0</v>
      </c>
      <c r="BK898">
        <f t="shared" si="1788"/>
        <v>0</v>
      </c>
      <c r="BL898">
        <f t="shared" si="1789"/>
        <v>0</v>
      </c>
      <c r="BM898">
        <f t="shared" si="1790"/>
        <v>0</v>
      </c>
      <c r="BN898">
        <f t="shared" si="1791"/>
        <v>0</v>
      </c>
      <c r="BO898">
        <f t="shared" si="1792"/>
        <v>0</v>
      </c>
      <c r="BP898">
        <f t="shared" si="1793"/>
        <v>0</v>
      </c>
      <c r="BQ898">
        <f t="shared" si="1794"/>
        <v>0</v>
      </c>
      <c r="BR898">
        <f t="shared" si="1795"/>
        <v>0</v>
      </c>
      <c r="BS898">
        <f t="shared" si="1796"/>
        <v>0</v>
      </c>
      <c r="BT898">
        <f t="shared" si="1797"/>
        <v>0</v>
      </c>
      <c r="BU898">
        <f t="shared" si="1798"/>
        <v>0</v>
      </c>
      <c r="BV898">
        <f t="shared" si="1799"/>
        <v>0</v>
      </c>
      <c r="BW898">
        <f t="shared" si="1800"/>
        <v>0</v>
      </c>
      <c r="BX898">
        <f t="shared" si="1801"/>
        <v>0</v>
      </c>
      <c r="BY898">
        <f t="shared" si="1802"/>
        <v>0</v>
      </c>
      <c r="BZ898">
        <f t="shared" si="1803"/>
        <v>0</v>
      </c>
      <c r="CA898">
        <f t="shared" si="1804"/>
        <v>0</v>
      </c>
      <c r="CB898">
        <f t="shared" si="1805"/>
        <v>0</v>
      </c>
      <c r="CC898">
        <f t="shared" si="1806"/>
        <v>0</v>
      </c>
      <c r="CD898">
        <f t="shared" si="1807"/>
        <v>0</v>
      </c>
      <c r="CE898">
        <f t="shared" si="1808"/>
        <v>0</v>
      </c>
      <c r="CF898">
        <f t="shared" si="1809"/>
        <v>0</v>
      </c>
      <c r="CG898">
        <f t="shared" si="1810"/>
        <v>0</v>
      </c>
      <c r="CH898">
        <f t="shared" si="1811"/>
        <v>0</v>
      </c>
      <c r="CI898">
        <f t="shared" si="1812"/>
        <v>0</v>
      </c>
      <c r="CJ898">
        <f t="shared" si="1813"/>
        <v>0</v>
      </c>
      <c r="CK898">
        <f t="shared" si="1814"/>
        <v>0</v>
      </c>
      <c r="CL898" t="str">
        <f t="shared" si="1815"/>
        <v/>
      </c>
      <c r="CM898" t="str">
        <f t="shared" si="1816"/>
        <v/>
      </c>
      <c r="CN898" t="str">
        <f t="shared" si="1817"/>
        <v/>
      </c>
      <c r="CO898" t="str">
        <f t="shared" si="1818"/>
        <v/>
      </c>
      <c r="CP898" t="str">
        <f t="shared" si="1819"/>
        <v/>
      </c>
      <c r="CQ898" t="str">
        <f t="shared" si="1820"/>
        <v/>
      </c>
      <c r="CR898" t="str">
        <f t="shared" si="1821"/>
        <v/>
      </c>
      <c r="CS898" t="str">
        <f t="shared" si="1822"/>
        <v/>
      </c>
      <c r="CT898" t="str">
        <f t="shared" si="1823"/>
        <v/>
      </c>
      <c r="CU898" t="str">
        <f t="shared" si="1824"/>
        <v/>
      </c>
      <c r="CV898" t="str">
        <f t="shared" si="1825"/>
        <v/>
      </c>
      <c r="CW898" t="str">
        <f t="shared" si="1826"/>
        <v/>
      </c>
      <c r="CX898" t="str">
        <f t="shared" si="1827"/>
        <v/>
      </c>
      <c r="CY898" t="str">
        <f t="shared" si="1828"/>
        <v/>
      </c>
      <c r="CZ898" t="str">
        <f t="shared" si="1829"/>
        <v/>
      </c>
      <c r="DA898" t="str">
        <f t="shared" si="1830"/>
        <v/>
      </c>
      <c r="DB898" t="str">
        <f t="shared" si="1831"/>
        <v/>
      </c>
      <c r="DC898" t="str">
        <f t="shared" si="1832"/>
        <v/>
      </c>
      <c r="DD898" t="str">
        <f t="shared" si="1833"/>
        <v/>
      </c>
      <c r="DE898" t="str">
        <f t="shared" si="1834"/>
        <v/>
      </c>
      <c r="DF898" t="str">
        <f t="shared" si="1835"/>
        <v/>
      </c>
      <c r="DG898" t="str">
        <f t="shared" si="1836"/>
        <v/>
      </c>
      <c r="DH898" t="str">
        <f t="shared" si="1837"/>
        <v/>
      </c>
      <c r="DI898" t="str">
        <f t="shared" si="1838"/>
        <v/>
      </c>
      <c r="DJ898" t="str">
        <f t="shared" si="1839"/>
        <v/>
      </c>
      <c r="DK898" t="str">
        <f t="shared" si="1840"/>
        <v/>
      </c>
      <c r="DL898" t="str">
        <f t="shared" si="1841"/>
        <v/>
      </c>
      <c r="DM898" t="str">
        <f t="shared" si="1842"/>
        <v/>
      </c>
      <c r="DN898" t="str">
        <f t="shared" si="1843"/>
        <v/>
      </c>
      <c r="DO898" t="str">
        <f t="shared" si="1844"/>
        <v/>
      </c>
      <c r="DP898" t="str">
        <f t="shared" si="1845"/>
        <v/>
      </c>
      <c r="DQ898" t="str">
        <f t="shared" si="1846"/>
        <v/>
      </c>
      <c r="DR898" t="str">
        <f t="shared" si="1847"/>
        <v/>
      </c>
      <c r="DS898" t="str">
        <f t="shared" si="1848"/>
        <v/>
      </c>
      <c r="DT898" t="str">
        <f t="shared" si="1849"/>
        <v/>
      </c>
      <c r="DU898">
        <f t="shared" si="1850"/>
        <v>0</v>
      </c>
      <c r="DV898">
        <f t="shared" si="1851"/>
        <v>0</v>
      </c>
      <c r="DW898">
        <f t="shared" si="1852"/>
        <v>0</v>
      </c>
      <c r="DX898" t="str">
        <f t="shared" si="1853"/>
        <v/>
      </c>
      <c r="DY898" t="str">
        <f t="shared" si="1854"/>
        <v/>
      </c>
      <c r="DZ898" t="str">
        <f t="shared" si="1855"/>
        <v/>
      </c>
      <c r="EA898" s="5">
        <f t="shared" si="1856"/>
        <v>0</v>
      </c>
      <c r="EB898" s="3">
        <f t="shared" si="1857"/>
        <v>0</v>
      </c>
    </row>
    <row r="899" spans="2:132" x14ac:dyDescent="0.2">
      <c r="B899" s="25">
        <v>894</v>
      </c>
      <c r="C899" s="26">
        <f>Zisk!D913</f>
        <v>0</v>
      </c>
      <c r="D899">
        <f>Zisk!E913</f>
        <v>0</v>
      </c>
      <c r="E899" s="66" t="str">
        <f t="shared" si="1744"/>
        <v/>
      </c>
      <c r="F899" t="str">
        <f t="shared" si="1745"/>
        <v/>
      </c>
      <c r="G899" s="66" t="str">
        <f t="shared" si="1746"/>
        <v/>
      </c>
      <c r="H899" s="25"/>
      <c r="I899" s="25"/>
      <c r="J899">
        <f>VstupniParametry_SKRYT!$D$5</f>
        <v>0.02</v>
      </c>
      <c r="K899">
        <f>VstupniParametry_SKRYT!$D$6</f>
        <v>0.06</v>
      </c>
      <c r="L899">
        <f>VstupniParametry_SKRYT!$D$7</f>
        <v>0.06</v>
      </c>
      <c r="M899">
        <f>VstupniParametry_SKRYT!$D$8</f>
        <v>0.06</v>
      </c>
      <c r="N899">
        <f>VstupniParametry_SKRYT!$D$9</f>
        <v>1.7999999999999999E-2</v>
      </c>
      <c r="O899" s="27">
        <f>VstupniParametry_SKRYT!$D$10</f>
        <v>0.01</v>
      </c>
      <c r="P899" s="27">
        <f>VstupniParametry_SKRYT!$D$11</f>
        <v>0.01</v>
      </c>
      <c r="Q899" s="27">
        <f>VstupniParametry_SKRYT!$D$12</f>
        <v>0.01</v>
      </c>
      <c r="R899" s="27">
        <f>VstupniParametry_SKRYT!$D$13</f>
        <v>0.01</v>
      </c>
      <c r="S899" s="27">
        <f>VstupniParametry_SKRYT!$D$14</f>
        <v>0.01</v>
      </c>
      <c r="T899">
        <f t="shared" si="1747"/>
        <v>0</v>
      </c>
      <c r="U899">
        <f t="shared" si="1748"/>
        <v>0</v>
      </c>
      <c r="V899">
        <f t="shared" si="1749"/>
        <v>0</v>
      </c>
      <c r="W899">
        <f t="shared" si="1750"/>
        <v>0</v>
      </c>
      <c r="X899">
        <f t="shared" si="1751"/>
        <v>0</v>
      </c>
      <c r="Y899">
        <f t="shared" si="1752"/>
        <v>0</v>
      </c>
      <c r="Z899">
        <f t="shared" si="1753"/>
        <v>0</v>
      </c>
      <c r="AA899">
        <f t="shared" si="1754"/>
        <v>0</v>
      </c>
      <c r="AB899">
        <f t="shared" si="1755"/>
        <v>0</v>
      </c>
      <c r="AC899">
        <f t="shared" si="1756"/>
        <v>0</v>
      </c>
      <c r="AD899">
        <f t="shared" si="1757"/>
        <v>0</v>
      </c>
      <c r="AE899">
        <f t="shared" si="1758"/>
        <v>0</v>
      </c>
      <c r="AF899">
        <f t="shared" si="1759"/>
        <v>0</v>
      </c>
      <c r="AG899">
        <f t="shared" si="1760"/>
        <v>0</v>
      </c>
      <c r="AH899">
        <f t="shared" si="1761"/>
        <v>0</v>
      </c>
      <c r="AI899">
        <f t="shared" si="1762"/>
        <v>0</v>
      </c>
      <c r="AJ899">
        <f t="shared" si="1763"/>
        <v>0</v>
      </c>
      <c r="AK899">
        <f t="shared" si="1764"/>
        <v>0</v>
      </c>
      <c r="AL899">
        <f t="shared" si="1765"/>
        <v>0</v>
      </c>
      <c r="AM899">
        <f t="shared" si="1766"/>
        <v>0</v>
      </c>
      <c r="AN899">
        <f t="shared" si="1767"/>
        <v>0</v>
      </c>
      <c r="AO899">
        <f t="shared" si="1768"/>
        <v>0</v>
      </c>
      <c r="AP899">
        <f t="shared" si="1769"/>
        <v>0</v>
      </c>
      <c r="AQ899">
        <f t="shared" si="1770"/>
        <v>0</v>
      </c>
      <c r="AR899">
        <f t="shared" si="1771"/>
        <v>0</v>
      </c>
      <c r="AS899">
        <f t="shared" si="1772"/>
        <v>0</v>
      </c>
      <c r="AT899">
        <f t="shared" si="1742"/>
        <v>0</v>
      </c>
      <c r="AU899">
        <f t="shared" si="1773"/>
        <v>0</v>
      </c>
      <c r="AV899">
        <f t="shared" si="1774"/>
        <v>0</v>
      </c>
      <c r="AW899">
        <f t="shared" si="1743"/>
        <v>0</v>
      </c>
      <c r="AX899">
        <f t="shared" si="1775"/>
        <v>0</v>
      </c>
      <c r="AY899">
        <f t="shared" si="1776"/>
        <v>0</v>
      </c>
      <c r="AZ899">
        <f t="shared" si="1777"/>
        <v>0</v>
      </c>
      <c r="BA899">
        <f t="shared" si="1778"/>
        <v>0</v>
      </c>
      <c r="BB899">
        <f t="shared" si="1779"/>
        <v>0</v>
      </c>
      <c r="BC899">
        <f t="shared" si="1780"/>
        <v>0</v>
      </c>
      <c r="BD899">
        <f t="shared" si="1781"/>
        <v>0</v>
      </c>
      <c r="BE899">
        <f t="shared" si="1782"/>
        <v>0</v>
      </c>
      <c r="BF899">
        <f t="shared" si="1783"/>
        <v>0</v>
      </c>
      <c r="BG899">
        <f t="shared" si="1784"/>
        <v>0</v>
      </c>
      <c r="BH899">
        <f t="shared" si="1785"/>
        <v>0</v>
      </c>
      <c r="BI899">
        <f t="shared" si="1786"/>
        <v>0</v>
      </c>
      <c r="BJ899">
        <f t="shared" si="1787"/>
        <v>0</v>
      </c>
      <c r="BK899">
        <f t="shared" si="1788"/>
        <v>0</v>
      </c>
      <c r="BL899">
        <f t="shared" si="1789"/>
        <v>0</v>
      </c>
      <c r="BM899">
        <f t="shared" si="1790"/>
        <v>0</v>
      </c>
      <c r="BN899">
        <f t="shared" si="1791"/>
        <v>0</v>
      </c>
      <c r="BO899">
        <f t="shared" si="1792"/>
        <v>0</v>
      </c>
      <c r="BP899">
        <f t="shared" si="1793"/>
        <v>0</v>
      </c>
      <c r="BQ899">
        <f t="shared" si="1794"/>
        <v>0</v>
      </c>
      <c r="BR899">
        <f t="shared" si="1795"/>
        <v>0</v>
      </c>
      <c r="BS899">
        <f t="shared" si="1796"/>
        <v>0</v>
      </c>
      <c r="BT899">
        <f t="shared" si="1797"/>
        <v>0</v>
      </c>
      <c r="BU899">
        <f t="shared" si="1798"/>
        <v>0</v>
      </c>
      <c r="BV899">
        <f t="shared" si="1799"/>
        <v>0</v>
      </c>
      <c r="BW899">
        <f t="shared" si="1800"/>
        <v>0</v>
      </c>
      <c r="BX899">
        <f t="shared" si="1801"/>
        <v>0</v>
      </c>
      <c r="BY899">
        <f t="shared" si="1802"/>
        <v>0</v>
      </c>
      <c r="BZ899">
        <f t="shared" si="1803"/>
        <v>0</v>
      </c>
      <c r="CA899">
        <f t="shared" si="1804"/>
        <v>0</v>
      </c>
      <c r="CB899">
        <f t="shared" si="1805"/>
        <v>0</v>
      </c>
      <c r="CC899">
        <f t="shared" si="1806"/>
        <v>0</v>
      </c>
      <c r="CD899">
        <f t="shared" si="1807"/>
        <v>0</v>
      </c>
      <c r="CE899">
        <f t="shared" si="1808"/>
        <v>0</v>
      </c>
      <c r="CF899">
        <f t="shared" si="1809"/>
        <v>0</v>
      </c>
      <c r="CG899">
        <f t="shared" si="1810"/>
        <v>0</v>
      </c>
      <c r="CH899">
        <f t="shared" si="1811"/>
        <v>0</v>
      </c>
      <c r="CI899">
        <f t="shared" si="1812"/>
        <v>0</v>
      </c>
      <c r="CJ899">
        <f t="shared" si="1813"/>
        <v>0</v>
      </c>
      <c r="CK899">
        <f t="shared" si="1814"/>
        <v>0</v>
      </c>
      <c r="CL899" t="str">
        <f t="shared" si="1815"/>
        <v/>
      </c>
      <c r="CM899" t="str">
        <f t="shared" si="1816"/>
        <v/>
      </c>
      <c r="CN899" t="str">
        <f t="shared" si="1817"/>
        <v/>
      </c>
      <c r="CO899" t="str">
        <f t="shared" si="1818"/>
        <v/>
      </c>
      <c r="CP899" t="str">
        <f t="shared" si="1819"/>
        <v/>
      </c>
      <c r="CQ899" t="str">
        <f t="shared" si="1820"/>
        <v/>
      </c>
      <c r="CR899" t="str">
        <f t="shared" si="1821"/>
        <v/>
      </c>
      <c r="CS899" t="str">
        <f t="shared" si="1822"/>
        <v/>
      </c>
      <c r="CT899" t="str">
        <f t="shared" si="1823"/>
        <v/>
      </c>
      <c r="CU899" t="str">
        <f t="shared" si="1824"/>
        <v/>
      </c>
      <c r="CV899" t="str">
        <f t="shared" si="1825"/>
        <v/>
      </c>
      <c r="CW899" t="str">
        <f t="shared" si="1826"/>
        <v/>
      </c>
      <c r="CX899" t="str">
        <f t="shared" si="1827"/>
        <v/>
      </c>
      <c r="CY899" t="str">
        <f t="shared" si="1828"/>
        <v/>
      </c>
      <c r="CZ899" t="str">
        <f t="shared" si="1829"/>
        <v/>
      </c>
      <c r="DA899" t="str">
        <f t="shared" si="1830"/>
        <v/>
      </c>
      <c r="DB899" t="str">
        <f t="shared" si="1831"/>
        <v/>
      </c>
      <c r="DC899" t="str">
        <f t="shared" si="1832"/>
        <v/>
      </c>
      <c r="DD899" t="str">
        <f t="shared" si="1833"/>
        <v/>
      </c>
      <c r="DE899" t="str">
        <f t="shared" si="1834"/>
        <v/>
      </c>
      <c r="DF899" t="str">
        <f t="shared" si="1835"/>
        <v/>
      </c>
      <c r="DG899" t="str">
        <f t="shared" si="1836"/>
        <v/>
      </c>
      <c r="DH899" t="str">
        <f t="shared" si="1837"/>
        <v/>
      </c>
      <c r="DI899" t="str">
        <f t="shared" si="1838"/>
        <v/>
      </c>
      <c r="DJ899" t="str">
        <f t="shared" si="1839"/>
        <v/>
      </c>
      <c r="DK899" t="str">
        <f t="shared" si="1840"/>
        <v/>
      </c>
      <c r="DL899" t="str">
        <f t="shared" si="1841"/>
        <v/>
      </c>
      <c r="DM899" t="str">
        <f t="shared" si="1842"/>
        <v/>
      </c>
      <c r="DN899" t="str">
        <f t="shared" si="1843"/>
        <v/>
      </c>
      <c r="DO899" t="str">
        <f t="shared" si="1844"/>
        <v/>
      </c>
      <c r="DP899" t="str">
        <f t="shared" si="1845"/>
        <v/>
      </c>
      <c r="DQ899" t="str">
        <f t="shared" si="1846"/>
        <v/>
      </c>
      <c r="DR899" t="str">
        <f t="shared" si="1847"/>
        <v/>
      </c>
      <c r="DS899" t="str">
        <f t="shared" si="1848"/>
        <v/>
      </c>
      <c r="DT899" t="str">
        <f t="shared" si="1849"/>
        <v/>
      </c>
      <c r="DU899">
        <f t="shared" si="1850"/>
        <v>0</v>
      </c>
      <c r="DV899">
        <f t="shared" si="1851"/>
        <v>0</v>
      </c>
      <c r="DW899">
        <f t="shared" si="1852"/>
        <v>0</v>
      </c>
      <c r="DX899" t="str">
        <f t="shared" si="1853"/>
        <v/>
      </c>
      <c r="DY899" t="str">
        <f t="shared" si="1854"/>
        <v/>
      </c>
      <c r="DZ899" t="str">
        <f t="shared" si="1855"/>
        <v/>
      </c>
      <c r="EA899" s="5">
        <f t="shared" si="1856"/>
        <v>0</v>
      </c>
      <c r="EB899" s="3">
        <f t="shared" si="1857"/>
        <v>0</v>
      </c>
    </row>
    <row r="900" spans="2:132" x14ac:dyDescent="0.2">
      <c r="B900">
        <v>895</v>
      </c>
      <c r="C900" s="3">
        <f>Zisk!D914</f>
        <v>0</v>
      </c>
      <c r="D900">
        <f>Zisk!E914</f>
        <v>0</v>
      </c>
      <c r="E900" s="66" t="str">
        <f t="shared" si="1744"/>
        <v/>
      </c>
      <c r="F900" t="str">
        <f t="shared" si="1745"/>
        <v/>
      </c>
      <c r="G900" s="66" t="str">
        <f t="shared" si="1746"/>
        <v/>
      </c>
      <c r="J900">
        <f>VstupniParametry_SKRYT!$D$5</f>
        <v>0.02</v>
      </c>
      <c r="K900">
        <f>VstupniParametry_SKRYT!$D$6</f>
        <v>0.06</v>
      </c>
      <c r="L900">
        <f>VstupniParametry_SKRYT!$D$7</f>
        <v>0.06</v>
      </c>
      <c r="M900">
        <f>VstupniParametry_SKRYT!$D$8</f>
        <v>0.06</v>
      </c>
      <c r="N900">
        <f>VstupniParametry_SKRYT!$D$9</f>
        <v>1.7999999999999999E-2</v>
      </c>
      <c r="O900" s="27">
        <f>VstupniParametry_SKRYT!$D$10</f>
        <v>0.01</v>
      </c>
      <c r="P900" s="27">
        <f>VstupniParametry_SKRYT!$D$11</f>
        <v>0.01</v>
      </c>
      <c r="Q900" s="27">
        <f>VstupniParametry_SKRYT!$D$12</f>
        <v>0.01</v>
      </c>
      <c r="R900" s="27">
        <f>VstupniParametry_SKRYT!$D$13</f>
        <v>0.01</v>
      </c>
      <c r="S900" s="27">
        <f>VstupniParametry_SKRYT!$D$14</f>
        <v>0.01</v>
      </c>
      <c r="T900">
        <f t="shared" si="1747"/>
        <v>0</v>
      </c>
      <c r="U900">
        <f t="shared" si="1748"/>
        <v>0</v>
      </c>
      <c r="V900">
        <f t="shared" si="1749"/>
        <v>0</v>
      </c>
      <c r="W900">
        <f t="shared" si="1750"/>
        <v>0</v>
      </c>
      <c r="X900">
        <f t="shared" si="1751"/>
        <v>0</v>
      </c>
      <c r="Y900">
        <f t="shared" si="1752"/>
        <v>0</v>
      </c>
      <c r="Z900">
        <f t="shared" si="1753"/>
        <v>0</v>
      </c>
      <c r="AA900">
        <f t="shared" si="1754"/>
        <v>0</v>
      </c>
      <c r="AB900">
        <f t="shared" si="1755"/>
        <v>0</v>
      </c>
      <c r="AC900">
        <f t="shared" si="1756"/>
        <v>0</v>
      </c>
      <c r="AD900">
        <f t="shared" si="1757"/>
        <v>0</v>
      </c>
      <c r="AE900">
        <f t="shared" si="1758"/>
        <v>0</v>
      </c>
      <c r="AF900">
        <f t="shared" si="1759"/>
        <v>0</v>
      </c>
      <c r="AG900">
        <f t="shared" si="1760"/>
        <v>0</v>
      </c>
      <c r="AH900">
        <f t="shared" si="1761"/>
        <v>0</v>
      </c>
      <c r="AI900">
        <f t="shared" si="1762"/>
        <v>0</v>
      </c>
      <c r="AJ900">
        <f t="shared" si="1763"/>
        <v>0</v>
      </c>
      <c r="AK900">
        <f t="shared" si="1764"/>
        <v>0</v>
      </c>
      <c r="AL900">
        <f t="shared" si="1765"/>
        <v>0</v>
      </c>
      <c r="AM900">
        <f t="shared" si="1766"/>
        <v>0</v>
      </c>
      <c r="AN900">
        <f t="shared" si="1767"/>
        <v>0</v>
      </c>
      <c r="AO900">
        <f t="shared" si="1768"/>
        <v>0</v>
      </c>
      <c r="AP900">
        <f t="shared" si="1769"/>
        <v>0</v>
      </c>
      <c r="AQ900">
        <f t="shared" si="1770"/>
        <v>0</v>
      </c>
      <c r="AR900">
        <f t="shared" si="1771"/>
        <v>0</v>
      </c>
      <c r="AS900">
        <f t="shared" si="1772"/>
        <v>0</v>
      </c>
      <c r="AT900">
        <f t="shared" si="1742"/>
        <v>0</v>
      </c>
      <c r="AU900">
        <f t="shared" si="1773"/>
        <v>0</v>
      </c>
      <c r="AV900">
        <f t="shared" si="1774"/>
        <v>0</v>
      </c>
      <c r="AW900">
        <f t="shared" si="1743"/>
        <v>0</v>
      </c>
      <c r="AX900">
        <f t="shared" si="1775"/>
        <v>0</v>
      </c>
      <c r="AY900">
        <f t="shared" si="1776"/>
        <v>0</v>
      </c>
      <c r="AZ900">
        <f t="shared" si="1777"/>
        <v>0</v>
      </c>
      <c r="BA900">
        <f t="shared" si="1778"/>
        <v>0</v>
      </c>
      <c r="BB900">
        <f t="shared" si="1779"/>
        <v>0</v>
      </c>
      <c r="BC900">
        <f t="shared" si="1780"/>
        <v>0</v>
      </c>
      <c r="BD900">
        <f t="shared" si="1781"/>
        <v>0</v>
      </c>
      <c r="BE900">
        <f t="shared" si="1782"/>
        <v>0</v>
      </c>
      <c r="BF900">
        <f t="shared" si="1783"/>
        <v>0</v>
      </c>
      <c r="BG900">
        <f t="shared" si="1784"/>
        <v>0</v>
      </c>
      <c r="BH900">
        <f t="shared" si="1785"/>
        <v>0</v>
      </c>
      <c r="BI900">
        <f t="shared" si="1786"/>
        <v>0</v>
      </c>
      <c r="BJ900">
        <f t="shared" si="1787"/>
        <v>0</v>
      </c>
      <c r="BK900">
        <f t="shared" si="1788"/>
        <v>0</v>
      </c>
      <c r="BL900">
        <f t="shared" si="1789"/>
        <v>0</v>
      </c>
      <c r="BM900">
        <f t="shared" si="1790"/>
        <v>0</v>
      </c>
      <c r="BN900">
        <f t="shared" si="1791"/>
        <v>0</v>
      </c>
      <c r="BO900">
        <f t="shared" si="1792"/>
        <v>0</v>
      </c>
      <c r="BP900">
        <f t="shared" si="1793"/>
        <v>0</v>
      </c>
      <c r="BQ900">
        <f t="shared" si="1794"/>
        <v>0</v>
      </c>
      <c r="BR900">
        <f t="shared" si="1795"/>
        <v>0</v>
      </c>
      <c r="BS900">
        <f t="shared" si="1796"/>
        <v>0</v>
      </c>
      <c r="BT900">
        <f t="shared" si="1797"/>
        <v>0</v>
      </c>
      <c r="BU900">
        <f t="shared" si="1798"/>
        <v>0</v>
      </c>
      <c r="BV900">
        <f t="shared" si="1799"/>
        <v>0</v>
      </c>
      <c r="BW900">
        <f t="shared" si="1800"/>
        <v>0</v>
      </c>
      <c r="BX900">
        <f t="shared" si="1801"/>
        <v>0</v>
      </c>
      <c r="BY900">
        <f t="shared" si="1802"/>
        <v>0</v>
      </c>
      <c r="BZ900">
        <f t="shared" si="1803"/>
        <v>0</v>
      </c>
      <c r="CA900">
        <f t="shared" si="1804"/>
        <v>0</v>
      </c>
      <c r="CB900">
        <f t="shared" si="1805"/>
        <v>0</v>
      </c>
      <c r="CC900">
        <f t="shared" si="1806"/>
        <v>0</v>
      </c>
      <c r="CD900">
        <f t="shared" si="1807"/>
        <v>0</v>
      </c>
      <c r="CE900">
        <f t="shared" si="1808"/>
        <v>0</v>
      </c>
      <c r="CF900">
        <f t="shared" si="1809"/>
        <v>0</v>
      </c>
      <c r="CG900">
        <f t="shared" si="1810"/>
        <v>0</v>
      </c>
      <c r="CH900">
        <f t="shared" si="1811"/>
        <v>0</v>
      </c>
      <c r="CI900">
        <f t="shared" si="1812"/>
        <v>0</v>
      </c>
      <c r="CJ900">
        <f t="shared" si="1813"/>
        <v>0</v>
      </c>
      <c r="CK900">
        <f t="shared" si="1814"/>
        <v>0</v>
      </c>
      <c r="CL900" t="str">
        <f t="shared" si="1815"/>
        <v/>
      </c>
      <c r="CM900" t="str">
        <f t="shared" si="1816"/>
        <v/>
      </c>
      <c r="CN900" t="str">
        <f t="shared" si="1817"/>
        <v/>
      </c>
      <c r="CO900" t="str">
        <f t="shared" si="1818"/>
        <v/>
      </c>
      <c r="CP900" t="str">
        <f t="shared" si="1819"/>
        <v/>
      </c>
      <c r="CQ900" t="str">
        <f t="shared" si="1820"/>
        <v/>
      </c>
      <c r="CR900" t="str">
        <f t="shared" si="1821"/>
        <v/>
      </c>
      <c r="CS900" t="str">
        <f t="shared" si="1822"/>
        <v/>
      </c>
      <c r="CT900" t="str">
        <f t="shared" si="1823"/>
        <v/>
      </c>
      <c r="CU900" t="str">
        <f t="shared" si="1824"/>
        <v/>
      </c>
      <c r="CV900" t="str">
        <f t="shared" si="1825"/>
        <v/>
      </c>
      <c r="CW900" t="str">
        <f t="shared" si="1826"/>
        <v/>
      </c>
      <c r="CX900" t="str">
        <f t="shared" si="1827"/>
        <v/>
      </c>
      <c r="CY900" t="str">
        <f t="shared" si="1828"/>
        <v/>
      </c>
      <c r="CZ900" t="str">
        <f t="shared" si="1829"/>
        <v/>
      </c>
      <c r="DA900" t="str">
        <f t="shared" si="1830"/>
        <v/>
      </c>
      <c r="DB900" t="str">
        <f t="shared" si="1831"/>
        <v/>
      </c>
      <c r="DC900" t="str">
        <f t="shared" si="1832"/>
        <v/>
      </c>
      <c r="DD900" t="str">
        <f t="shared" si="1833"/>
        <v/>
      </c>
      <c r="DE900" t="str">
        <f t="shared" si="1834"/>
        <v/>
      </c>
      <c r="DF900" t="str">
        <f t="shared" si="1835"/>
        <v/>
      </c>
      <c r="DG900" t="str">
        <f t="shared" si="1836"/>
        <v/>
      </c>
      <c r="DH900" t="str">
        <f t="shared" si="1837"/>
        <v/>
      </c>
      <c r="DI900" t="str">
        <f t="shared" si="1838"/>
        <v/>
      </c>
      <c r="DJ900" t="str">
        <f t="shared" si="1839"/>
        <v/>
      </c>
      <c r="DK900" t="str">
        <f t="shared" si="1840"/>
        <v/>
      </c>
      <c r="DL900" t="str">
        <f t="shared" si="1841"/>
        <v/>
      </c>
      <c r="DM900" t="str">
        <f t="shared" si="1842"/>
        <v/>
      </c>
      <c r="DN900" t="str">
        <f t="shared" si="1843"/>
        <v/>
      </c>
      <c r="DO900" t="str">
        <f t="shared" si="1844"/>
        <v/>
      </c>
      <c r="DP900" t="str">
        <f t="shared" si="1845"/>
        <v/>
      </c>
      <c r="DQ900" t="str">
        <f t="shared" si="1846"/>
        <v/>
      </c>
      <c r="DR900" t="str">
        <f t="shared" si="1847"/>
        <v/>
      </c>
      <c r="DS900" t="str">
        <f t="shared" si="1848"/>
        <v/>
      </c>
      <c r="DT900" t="str">
        <f t="shared" si="1849"/>
        <v/>
      </c>
      <c r="DU900">
        <f t="shared" si="1850"/>
        <v>0</v>
      </c>
      <c r="DV900">
        <f t="shared" si="1851"/>
        <v>0</v>
      </c>
      <c r="DW900">
        <f t="shared" si="1852"/>
        <v>0</v>
      </c>
      <c r="DX900" t="str">
        <f t="shared" si="1853"/>
        <v/>
      </c>
      <c r="DY900" t="str">
        <f t="shared" si="1854"/>
        <v/>
      </c>
      <c r="DZ900" t="str">
        <f t="shared" si="1855"/>
        <v/>
      </c>
      <c r="EA900" s="5">
        <f t="shared" si="1856"/>
        <v>0</v>
      </c>
      <c r="EB900" s="3">
        <f t="shared" si="1857"/>
        <v>0</v>
      </c>
    </row>
    <row r="901" spans="2:132" x14ac:dyDescent="0.2">
      <c r="B901" s="25">
        <v>896</v>
      </c>
      <c r="C901" s="26">
        <f>Zisk!D915</f>
        <v>0</v>
      </c>
      <c r="D901">
        <f>Zisk!E915</f>
        <v>0</v>
      </c>
      <c r="E901" s="66" t="str">
        <f t="shared" si="1744"/>
        <v/>
      </c>
      <c r="F901" t="str">
        <f t="shared" si="1745"/>
        <v/>
      </c>
      <c r="G901" s="66" t="str">
        <f t="shared" si="1746"/>
        <v/>
      </c>
      <c r="H901" s="25"/>
      <c r="I901" s="25"/>
      <c r="J901">
        <f>VstupniParametry_SKRYT!$D$5</f>
        <v>0.02</v>
      </c>
      <c r="K901">
        <f>VstupniParametry_SKRYT!$D$6</f>
        <v>0.06</v>
      </c>
      <c r="L901">
        <f>VstupniParametry_SKRYT!$D$7</f>
        <v>0.06</v>
      </c>
      <c r="M901">
        <f>VstupniParametry_SKRYT!$D$8</f>
        <v>0.06</v>
      </c>
      <c r="N901">
        <f>VstupniParametry_SKRYT!$D$9</f>
        <v>1.7999999999999999E-2</v>
      </c>
      <c r="O901" s="27">
        <f>VstupniParametry_SKRYT!$D$10</f>
        <v>0.01</v>
      </c>
      <c r="P901" s="27">
        <f>VstupniParametry_SKRYT!$D$11</f>
        <v>0.01</v>
      </c>
      <c r="Q901" s="27">
        <f>VstupniParametry_SKRYT!$D$12</f>
        <v>0.01</v>
      </c>
      <c r="R901" s="27">
        <f>VstupniParametry_SKRYT!$D$13</f>
        <v>0.01</v>
      </c>
      <c r="S901" s="27">
        <f>VstupniParametry_SKRYT!$D$14</f>
        <v>0.01</v>
      </c>
      <c r="T901">
        <f t="shared" si="1747"/>
        <v>0</v>
      </c>
      <c r="U901">
        <f t="shared" si="1748"/>
        <v>0</v>
      </c>
      <c r="V901">
        <f t="shared" si="1749"/>
        <v>0</v>
      </c>
      <c r="W901">
        <f t="shared" si="1750"/>
        <v>0</v>
      </c>
      <c r="X901">
        <f t="shared" si="1751"/>
        <v>0</v>
      </c>
      <c r="Y901">
        <f t="shared" si="1752"/>
        <v>0</v>
      </c>
      <c r="Z901">
        <f t="shared" si="1753"/>
        <v>0</v>
      </c>
      <c r="AA901">
        <f t="shared" si="1754"/>
        <v>0</v>
      </c>
      <c r="AB901">
        <f t="shared" si="1755"/>
        <v>0</v>
      </c>
      <c r="AC901">
        <f t="shared" si="1756"/>
        <v>0</v>
      </c>
      <c r="AD901">
        <f t="shared" si="1757"/>
        <v>0</v>
      </c>
      <c r="AE901">
        <f t="shared" si="1758"/>
        <v>0</v>
      </c>
      <c r="AF901">
        <f t="shared" si="1759"/>
        <v>0</v>
      </c>
      <c r="AG901">
        <f t="shared" si="1760"/>
        <v>0</v>
      </c>
      <c r="AH901">
        <f t="shared" si="1761"/>
        <v>0</v>
      </c>
      <c r="AI901">
        <f t="shared" si="1762"/>
        <v>0</v>
      </c>
      <c r="AJ901">
        <f t="shared" si="1763"/>
        <v>0</v>
      </c>
      <c r="AK901">
        <f t="shared" si="1764"/>
        <v>0</v>
      </c>
      <c r="AL901">
        <f t="shared" si="1765"/>
        <v>0</v>
      </c>
      <c r="AM901">
        <f t="shared" si="1766"/>
        <v>0</v>
      </c>
      <c r="AN901">
        <f t="shared" si="1767"/>
        <v>0</v>
      </c>
      <c r="AO901">
        <f t="shared" si="1768"/>
        <v>0</v>
      </c>
      <c r="AP901">
        <f t="shared" si="1769"/>
        <v>0</v>
      </c>
      <c r="AQ901">
        <f t="shared" si="1770"/>
        <v>0</v>
      </c>
      <c r="AR901">
        <f t="shared" si="1771"/>
        <v>0</v>
      </c>
      <c r="AS901">
        <f t="shared" si="1772"/>
        <v>0</v>
      </c>
      <c r="AT901">
        <f t="shared" si="1742"/>
        <v>0</v>
      </c>
      <c r="AU901">
        <f t="shared" si="1773"/>
        <v>0</v>
      </c>
      <c r="AV901">
        <f t="shared" si="1774"/>
        <v>0</v>
      </c>
      <c r="AW901">
        <f t="shared" si="1743"/>
        <v>0</v>
      </c>
      <c r="AX901">
        <f t="shared" si="1775"/>
        <v>0</v>
      </c>
      <c r="AY901">
        <f t="shared" si="1776"/>
        <v>0</v>
      </c>
      <c r="AZ901">
        <f t="shared" si="1777"/>
        <v>0</v>
      </c>
      <c r="BA901">
        <f t="shared" si="1778"/>
        <v>0</v>
      </c>
      <c r="BB901">
        <f t="shared" si="1779"/>
        <v>0</v>
      </c>
      <c r="BC901">
        <f t="shared" si="1780"/>
        <v>0</v>
      </c>
      <c r="BD901">
        <f t="shared" si="1781"/>
        <v>0</v>
      </c>
      <c r="BE901">
        <f t="shared" si="1782"/>
        <v>0</v>
      </c>
      <c r="BF901">
        <f t="shared" si="1783"/>
        <v>0</v>
      </c>
      <c r="BG901">
        <f t="shared" si="1784"/>
        <v>0</v>
      </c>
      <c r="BH901">
        <f t="shared" si="1785"/>
        <v>0</v>
      </c>
      <c r="BI901">
        <f t="shared" si="1786"/>
        <v>0</v>
      </c>
      <c r="BJ901">
        <f t="shared" si="1787"/>
        <v>0</v>
      </c>
      <c r="BK901">
        <f t="shared" si="1788"/>
        <v>0</v>
      </c>
      <c r="BL901">
        <f t="shared" si="1789"/>
        <v>0</v>
      </c>
      <c r="BM901">
        <f t="shared" si="1790"/>
        <v>0</v>
      </c>
      <c r="BN901">
        <f t="shared" si="1791"/>
        <v>0</v>
      </c>
      <c r="BO901">
        <f t="shared" si="1792"/>
        <v>0</v>
      </c>
      <c r="BP901">
        <f t="shared" si="1793"/>
        <v>0</v>
      </c>
      <c r="BQ901">
        <f t="shared" si="1794"/>
        <v>0</v>
      </c>
      <c r="BR901">
        <f t="shared" si="1795"/>
        <v>0</v>
      </c>
      <c r="BS901">
        <f t="shared" si="1796"/>
        <v>0</v>
      </c>
      <c r="BT901">
        <f t="shared" si="1797"/>
        <v>0</v>
      </c>
      <c r="BU901">
        <f t="shared" si="1798"/>
        <v>0</v>
      </c>
      <c r="BV901">
        <f t="shared" si="1799"/>
        <v>0</v>
      </c>
      <c r="BW901">
        <f t="shared" si="1800"/>
        <v>0</v>
      </c>
      <c r="BX901">
        <f t="shared" si="1801"/>
        <v>0</v>
      </c>
      <c r="BY901">
        <f t="shared" si="1802"/>
        <v>0</v>
      </c>
      <c r="BZ901">
        <f t="shared" si="1803"/>
        <v>0</v>
      </c>
      <c r="CA901">
        <f t="shared" si="1804"/>
        <v>0</v>
      </c>
      <c r="CB901">
        <f t="shared" si="1805"/>
        <v>0</v>
      </c>
      <c r="CC901">
        <f t="shared" si="1806"/>
        <v>0</v>
      </c>
      <c r="CD901">
        <f t="shared" si="1807"/>
        <v>0</v>
      </c>
      <c r="CE901">
        <f t="shared" si="1808"/>
        <v>0</v>
      </c>
      <c r="CF901">
        <f t="shared" si="1809"/>
        <v>0</v>
      </c>
      <c r="CG901">
        <f t="shared" si="1810"/>
        <v>0</v>
      </c>
      <c r="CH901">
        <f t="shared" si="1811"/>
        <v>0</v>
      </c>
      <c r="CI901">
        <f t="shared" si="1812"/>
        <v>0</v>
      </c>
      <c r="CJ901">
        <f t="shared" si="1813"/>
        <v>0</v>
      </c>
      <c r="CK901">
        <f t="shared" si="1814"/>
        <v>0</v>
      </c>
      <c r="CL901" t="str">
        <f t="shared" si="1815"/>
        <v/>
      </c>
      <c r="CM901" t="str">
        <f t="shared" si="1816"/>
        <v/>
      </c>
      <c r="CN901" t="str">
        <f t="shared" si="1817"/>
        <v/>
      </c>
      <c r="CO901" t="str">
        <f t="shared" si="1818"/>
        <v/>
      </c>
      <c r="CP901" t="str">
        <f t="shared" si="1819"/>
        <v/>
      </c>
      <c r="CQ901" t="str">
        <f t="shared" si="1820"/>
        <v/>
      </c>
      <c r="CR901" t="str">
        <f t="shared" si="1821"/>
        <v/>
      </c>
      <c r="CS901" t="str">
        <f t="shared" si="1822"/>
        <v/>
      </c>
      <c r="CT901" t="str">
        <f t="shared" si="1823"/>
        <v/>
      </c>
      <c r="CU901" t="str">
        <f t="shared" si="1824"/>
        <v/>
      </c>
      <c r="CV901" t="str">
        <f t="shared" si="1825"/>
        <v/>
      </c>
      <c r="CW901" t="str">
        <f t="shared" si="1826"/>
        <v/>
      </c>
      <c r="CX901" t="str">
        <f t="shared" si="1827"/>
        <v/>
      </c>
      <c r="CY901" t="str">
        <f t="shared" si="1828"/>
        <v/>
      </c>
      <c r="CZ901" t="str">
        <f t="shared" si="1829"/>
        <v/>
      </c>
      <c r="DA901" t="str">
        <f t="shared" si="1830"/>
        <v/>
      </c>
      <c r="DB901" t="str">
        <f t="shared" si="1831"/>
        <v/>
      </c>
      <c r="DC901" t="str">
        <f t="shared" si="1832"/>
        <v/>
      </c>
      <c r="DD901" t="str">
        <f t="shared" si="1833"/>
        <v/>
      </c>
      <c r="DE901" t="str">
        <f t="shared" si="1834"/>
        <v/>
      </c>
      <c r="DF901" t="str">
        <f t="shared" si="1835"/>
        <v/>
      </c>
      <c r="DG901" t="str">
        <f t="shared" si="1836"/>
        <v/>
      </c>
      <c r="DH901" t="str">
        <f t="shared" si="1837"/>
        <v/>
      </c>
      <c r="DI901" t="str">
        <f t="shared" si="1838"/>
        <v/>
      </c>
      <c r="DJ901" t="str">
        <f t="shared" si="1839"/>
        <v/>
      </c>
      <c r="DK901" t="str">
        <f t="shared" si="1840"/>
        <v/>
      </c>
      <c r="DL901" t="str">
        <f t="shared" si="1841"/>
        <v/>
      </c>
      <c r="DM901" t="str">
        <f t="shared" si="1842"/>
        <v/>
      </c>
      <c r="DN901" t="str">
        <f t="shared" si="1843"/>
        <v/>
      </c>
      <c r="DO901" t="str">
        <f t="shared" si="1844"/>
        <v/>
      </c>
      <c r="DP901" t="str">
        <f t="shared" si="1845"/>
        <v/>
      </c>
      <c r="DQ901" t="str">
        <f t="shared" si="1846"/>
        <v/>
      </c>
      <c r="DR901" t="str">
        <f t="shared" si="1847"/>
        <v/>
      </c>
      <c r="DS901" t="str">
        <f t="shared" si="1848"/>
        <v/>
      </c>
      <c r="DT901" t="str">
        <f t="shared" si="1849"/>
        <v/>
      </c>
      <c r="DU901">
        <f t="shared" si="1850"/>
        <v>0</v>
      </c>
      <c r="DV901">
        <f t="shared" si="1851"/>
        <v>0</v>
      </c>
      <c r="DW901">
        <f t="shared" si="1852"/>
        <v>0</v>
      </c>
      <c r="DX901" t="str">
        <f t="shared" si="1853"/>
        <v/>
      </c>
      <c r="DY901" t="str">
        <f t="shared" si="1854"/>
        <v/>
      </c>
      <c r="DZ901" t="str">
        <f t="shared" si="1855"/>
        <v/>
      </c>
      <c r="EA901" s="5">
        <f t="shared" si="1856"/>
        <v>0</v>
      </c>
      <c r="EB901" s="3">
        <f t="shared" si="1857"/>
        <v>0</v>
      </c>
    </row>
    <row r="902" spans="2:132" x14ac:dyDescent="0.2">
      <c r="B902">
        <v>897</v>
      </c>
      <c r="C902" s="3">
        <f>Zisk!D916</f>
        <v>0</v>
      </c>
      <c r="D902">
        <f>Zisk!E916</f>
        <v>0</v>
      </c>
      <c r="E902" s="66" t="str">
        <f t="shared" si="1744"/>
        <v/>
      </c>
      <c r="F902" t="str">
        <f t="shared" si="1745"/>
        <v/>
      </c>
      <c r="G902" s="66" t="str">
        <f t="shared" si="1746"/>
        <v/>
      </c>
      <c r="J902">
        <f>VstupniParametry_SKRYT!$D$5</f>
        <v>0.02</v>
      </c>
      <c r="K902">
        <f>VstupniParametry_SKRYT!$D$6</f>
        <v>0.06</v>
      </c>
      <c r="L902">
        <f>VstupniParametry_SKRYT!$D$7</f>
        <v>0.06</v>
      </c>
      <c r="M902">
        <f>VstupniParametry_SKRYT!$D$8</f>
        <v>0.06</v>
      </c>
      <c r="N902">
        <f>VstupniParametry_SKRYT!$D$9</f>
        <v>1.7999999999999999E-2</v>
      </c>
      <c r="O902" s="27">
        <f>VstupniParametry_SKRYT!$D$10</f>
        <v>0.01</v>
      </c>
      <c r="P902" s="27">
        <f>VstupniParametry_SKRYT!$D$11</f>
        <v>0.01</v>
      </c>
      <c r="Q902" s="27">
        <f>VstupniParametry_SKRYT!$D$12</f>
        <v>0.01</v>
      </c>
      <c r="R902" s="27">
        <f>VstupniParametry_SKRYT!$D$13</f>
        <v>0.01</v>
      </c>
      <c r="S902" s="27">
        <f>VstupniParametry_SKRYT!$D$14</f>
        <v>0.01</v>
      </c>
      <c r="T902">
        <f t="shared" si="1747"/>
        <v>0</v>
      </c>
      <c r="U902">
        <f t="shared" si="1748"/>
        <v>0</v>
      </c>
      <c r="V902">
        <f t="shared" si="1749"/>
        <v>0</v>
      </c>
      <c r="W902">
        <f t="shared" si="1750"/>
        <v>0</v>
      </c>
      <c r="X902">
        <f t="shared" si="1751"/>
        <v>0</v>
      </c>
      <c r="Y902">
        <f t="shared" si="1752"/>
        <v>0</v>
      </c>
      <c r="Z902">
        <f t="shared" si="1753"/>
        <v>0</v>
      </c>
      <c r="AA902">
        <f t="shared" si="1754"/>
        <v>0</v>
      </c>
      <c r="AB902">
        <f t="shared" si="1755"/>
        <v>0</v>
      </c>
      <c r="AC902">
        <f t="shared" si="1756"/>
        <v>0</v>
      </c>
      <c r="AD902">
        <f t="shared" si="1757"/>
        <v>0</v>
      </c>
      <c r="AE902">
        <f t="shared" si="1758"/>
        <v>0</v>
      </c>
      <c r="AF902">
        <f t="shared" si="1759"/>
        <v>0</v>
      </c>
      <c r="AG902">
        <f t="shared" si="1760"/>
        <v>0</v>
      </c>
      <c r="AH902">
        <f t="shared" si="1761"/>
        <v>0</v>
      </c>
      <c r="AI902">
        <f t="shared" si="1762"/>
        <v>0</v>
      </c>
      <c r="AJ902">
        <f t="shared" si="1763"/>
        <v>0</v>
      </c>
      <c r="AK902">
        <f t="shared" si="1764"/>
        <v>0</v>
      </c>
      <c r="AL902">
        <f t="shared" si="1765"/>
        <v>0</v>
      </c>
      <c r="AM902">
        <f t="shared" si="1766"/>
        <v>0</v>
      </c>
      <c r="AN902">
        <f t="shared" si="1767"/>
        <v>0</v>
      </c>
      <c r="AO902">
        <f t="shared" si="1768"/>
        <v>0</v>
      </c>
      <c r="AP902">
        <f t="shared" si="1769"/>
        <v>0</v>
      </c>
      <c r="AQ902">
        <f t="shared" si="1770"/>
        <v>0</v>
      </c>
      <c r="AR902">
        <f t="shared" si="1771"/>
        <v>0</v>
      </c>
      <c r="AS902">
        <f t="shared" si="1772"/>
        <v>0</v>
      </c>
      <c r="AT902">
        <f t="shared" si="1742"/>
        <v>0</v>
      </c>
      <c r="AU902">
        <f t="shared" si="1773"/>
        <v>0</v>
      </c>
      <c r="AV902">
        <f t="shared" si="1774"/>
        <v>0</v>
      </c>
      <c r="AW902">
        <f t="shared" si="1743"/>
        <v>0</v>
      </c>
      <c r="AX902">
        <f t="shared" si="1775"/>
        <v>0</v>
      </c>
      <c r="AY902">
        <f t="shared" si="1776"/>
        <v>0</v>
      </c>
      <c r="AZ902">
        <f t="shared" si="1777"/>
        <v>0</v>
      </c>
      <c r="BA902">
        <f t="shared" si="1778"/>
        <v>0</v>
      </c>
      <c r="BB902">
        <f t="shared" si="1779"/>
        <v>0</v>
      </c>
      <c r="BC902">
        <f t="shared" si="1780"/>
        <v>0</v>
      </c>
      <c r="BD902">
        <f t="shared" si="1781"/>
        <v>0</v>
      </c>
      <c r="BE902">
        <f t="shared" si="1782"/>
        <v>0</v>
      </c>
      <c r="BF902">
        <f t="shared" si="1783"/>
        <v>0</v>
      </c>
      <c r="BG902">
        <f t="shared" si="1784"/>
        <v>0</v>
      </c>
      <c r="BH902">
        <f t="shared" si="1785"/>
        <v>0</v>
      </c>
      <c r="BI902">
        <f t="shared" si="1786"/>
        <v>0</v>
      </c>
      <c r="BJ902">
        <f t="shared" si="1787"/>
        <v>0</v>
      </c>
      <c r="BK902">
        <f t="shared" si="1788"/>
        <v>0</v>
      </c>
      <c r="BL902">
        <f t="shared" si="1789"/>
        <v>0</v>
      </c>
      <c r="BM902">
        <f t="shared" si="1790"/>
        <v>0</v>
      </c>
      <c r="BN902">
        <f t="shared" si="1791"/>
        <v>0</v>
      </c>
      <c r="BO902">
        <f t="shared" si="1792"/>
        <v>0</v>
      </c>
      <c r="BP902">
        <f t="shared" si="1793"/>
        <v>0</v>
      </c>
      <c r="BQ902">
        <f t="shared" si="1794"/>
        <v>0</v>
      </c>
      <c r="BR902">
        <f t="shared" si="1795"/>
        <v>0</v>
      </c>
      <c r="BS902">
        <f t="shared" si="1796"/>
        <v>0</v>
      </c>
      <c r="BT902">
        <f t="shared" si="1797"/>
        <v>0</v>
      </c>
      <c r="BU902">
        <f t="shared" si="1798"/>
        <v>0</v>
      </c>
      <c r="BV902">
        <f t="shared" si="1799"/>
        <v>0</v>
      </c>
      <c r="BW902">
        <f t="shared" si="1800"/>
        <v>0</v>
      </c>
      <c r="BX902">
        <f t="shared" si="1801"/>
        <v>0</v>
      </c>
      <c r="BY902">
        <f t="shared" si="1802"/>
        <v>0</v>
      </c>
      <c r="BZ902">
        <f t="shared" si="1803"/>
        <v>0</v>
      </c>
      <c r="CA902">
        <f t="shared" si="1804"/>
        <v>0</v>
      </c>
      <c r="CB902">
        <f t="shared" si="1805"/>
        <v>0</v>
      </c>
      <c r="CC902">
        <f t="shared" si="1806"/>
        <v>0</v>
      </c>
      <c r="CD902">
        <f t="shared" si="1807"/>
        <v>0</v>
      </c>
      <c r="CE902">
        <f t="shared" si="1808"/>
        <v>0</v>
      </c>
      <c r="CF902">
        <f t="shared" si="1809"/>
        <v>0</v>
      </c>
      <c r="CG902">
        <f t="shared" si="1810"/>
        <v>0</v>
      </c>
      <c r="CH902">
        <f t="shared" si="1811"/>
        <v>0</v>
      </c>
      <c r="CI902">
        <f t="shared" si="1812"/>
        <v>0</v>
      </c>
      <c r="CJ902">
        <f t="shared" si="1813"/>
        <v>0</v>
      </c>
      <c r="CK902">
        <f t="shared" si="1814"/>
        <v>0</v>
      </c>
      <c r="CL902" t="str">
        <f t="shared" si="1815"/>
        <v/>
      </c>
      <c r="CM902" t="str">
        <f t="shared" si="1816"/>
        <v/>
      </c>
      <c r="CN902" t="str">
        <f t="shared" si="1817"/>
        <v/>
      </c>
      <c r="CO902" t="str">
        <f t="shared" si="1818"/>
        <v/>
      </c>
      <c r="CP902" t="str">
        <f t="shared" si="1819"/>
        <v/>
      </c>
      <c r="CQ902" t="str">
        <f t="shared" si="1820"/>
        <v/>
      </c>
      <c r="CR902" t="str">
        <f t="shared" si="1821"/>
        <v/>
      </c>
      <c r="CS902" t="str">
        <f t="shared" si="1822"/>
        <v/>
      </c>
      <c r="CT902" t="str">
        <f t="shared" si="1823"/>
        <v/>
      </c>
      <c r="CU902" t="str">
        <f t="shared" si="1824"/>
        <v/>
      </c>
      <c r="CV902" t="str">
        <f t="shared" si="1825"/>
        <v/>
      </c>
      <c r="CW902" t="str">
        <f t="shared" si="1826"/>
        <v/>
      </c>
      <c r="CX902" t="str">
        <f t="shared" si="1827"/>
        <v/>
      </c>
      <c r="CY902" t="str">
        <f t="shared" si="1828"/>
        <v/>
      </c>
      <c r="CZ902" t="str">
        <f t="shared" si="1829"/>
        <v/>
      </c>
      <c r="DA902" t="str">
        <f t="shared" si="1830"/>
        <v/>
      </c>
      <c r="DB902" t="str">
        <f t="shared" si="1831"/>
        <v/>
      </c>
      <c r="DC902" t="str">
        <f t="shared" si="1832"/>
        <v/>
      </c>
      <c r="DD902" t="str">
        <f t="shared" si="1833"/>
        <v/>
      </c>
      <c r="DE902" t="str">
        <f t="shared" si="1834"/>
        <v/>
      </c>
      <c r="DF902" t="str">
        <f t="shared" si="1835"/>
        <v/>
      </c>
      <c r="DG902" t="str">
        <f t="shared" si="1836"/>
        <v/>
      </c>
      <c r="DH902" t="str">
        <f t="shared" si="1837"/>
        <v/>
      </c>
      <c r="DI902" t="str">
        <f t="shared" si="1838"/>
        <v/>
      </c>
      <c r="DJ902" t="str">
        <f t="shared" si="1839"/>
        <v/>
      </c>
      <c r="DK902" t="str">
        <f t="shared" si="1840"/>
        <v/>
      </c>
      <c r="DL902" t="str">
        <f t="shared" si="1841"/>
        <v/>
      </c>
      <c r="DM902" t="str">
        <f t="shared" si="1842"/>
        <v/>
      </c>
      <c r="DN902" t="str">
        <f t="shared" si="1843"/>
        <v/>
      </c>
      <c r="DO902" t="str">
        <f t="shared" si="1844"/>
        <v/>
      </c>
      <c r="DP902" t="str">
        <f t="shared" si="1845"/>
        <v/>
      </c>
      <c r="DQ902" t="str">
        <f t="shared" si="1846"/>
        <v/>
      </c>
      <c r="DR902" t="str">
        <f t="shared" si="1847"/>
        <v/>
      </c>
      <c r="DS902" t="str">
        <f t="shared" si="1848"/>
        <v/>
      </c>
      <c r="DT902" t="str">
        <f t="shared" si="1849"/>
        <v/>
      </c>
      <c r="DU902">
        <f t="shared" si="1850"/>
        <v>0</v>
      </c>
      <c r="DV902">
        <f t="shared" si="1851"/>
        <v>0</v>
      </c>
      <c r="DW902">
        <f t="shared" si="1852"/>
        <v>0</v>
      </c>
      <c r="DX902" t="str">
        <f t="shared" si="1853"/>
        <v/>
      </c>
      <c r="DY902" t="str">
        <f t="shared" si="1854"/>
        <v/>
      </c>
      <c r="DZ902" t="str">
        <f t="shared" si="1855"/>
        <v/>
      </c>
      <c r="EA902" s="5">
        <f t="shared" si="1856"/>
        <v>0</v>
      </c>
      <c r="EB902" s="3">
        <f t="shared" si="1857"/>
        <v>0</v>
      </c>
    </row>
    <row r="903" spans="2:132" x14ac:dyDescent="0.2">
      <c r="B903" s="25">
        <v>898</v>
      </c>
      <c r="C903" s="26">
        <f>Zisk!D917</f>
        <v>0</v>
      </c>
      <c r="D903">
        <f>Zisk!E917</f>
        <v>0</v>
      </c>
      <c r="E903" s="66" t="str">
        <f t="shared" si="1744"/>
        <v/>
      </c>
      <c r="F903" t="str">
        <f t="shared" si="1745"/>
        <v/>
      </c>
      <c r="G903" s="66" t="str">
        <f t="shared" si="1746"/>
        <v/>
      </c>
      <c r="H903" s="25"/>
      <c r="I903" s="25"/>
      <c r="J903">
        <f>VstupniParametry_SKRYT!$D$5</f>
        <v>0.02</v>
      </c>
      <c r="K903">
        <f>VstupniParametry_SKRYT!$D$6</f>
        <v>0.06</v>
      </c>
      <c r="L903">
        <f>VstupniParametry_SKRYT!$D$7</f>
        <v>0.06</v>
      </c>
      <c r="M903">
        <f>VstupniParametry_SKRYT!$D$8</f>
        <v>0.06</v>
      </c>
      <c r="N903">
        <f>VstupniParametry_SKRYT!$D$9</f>
        <v>1.7999999999999999E-2</v>
      </c>
      <c r="O903" s="27">
        <f>VstupniParametry_SKRYT!$D$10</f>
        <v>0.01</v>
      </c>
      <c r="P903" s="27">
        <f>VstupniParametry_SKRYT!$D$11</f>
        <v>0.01</v>
      </c>
      <c r="Q903" s="27">
        <f>VstupniParametry_SKRYT!$D$12</f>
        <v>0.01</v>
      </c>
      <c r="R903" s="27">
        <f>VstupniParametry_SKRYT!$D$13</f>
        <v>0.01</v>
      </c>
      <c r="S903" s="27">
        <f>VstupniParametry_SKRYT!$D$14</f>
        <v>0.01</v>
      </c>
      <c r="T903">
        <f t="shared" si="1747"/>
        <v>0</v>
      </c>
      <c r="U903">
        <f t="shared" si="1748"/>
        <v>0</v>
      </c>
      <c r="V903">
        <f t="shared" si="1749"/>
        <v>0</v>
      </c>
      <c r="W903">
        <f t="shared" si="1750"/>
        <v>0</v>
      </c>
      <c r="X903">
        <f t="shared" si="1751"/>
        <v>0</v>
      </c>
      <c r="Y903">
        <f t="shared" si="1752"/>
        <v>0</v>
      </c>
      <c r="Z903">
        <f t="shared" si="1753"/>
        <v>0</v>
      </c>
      <c r="AA903">
        <f t="shared" si="1754"/>
        <v>0</v>
      </c>
      <c r="AB903">
        <f t="shared" si="1755"/>
        <v>0</v>
      </c>
      <c r="AC903">
        <f t="shared" si="1756"/>
        <v>0</v>
      </c>
      <c r="AD903">
        <f t="shared" si="1757"/>
        <v>0</v>
      </c>
      <c r="AE903">
        <f t="shared" si="1758"/>
        <v>0</v>
      </c>
      <c r="AF903">
        <f t="shared" si="1759"/>
        <v>0</v>
      </c>
      <c r="AG903">
        <f t="shared" si="1760"/>
        <v>0</v>
      </c>
      <c r="AH903">
        <f t="shared" si="1761"/>
        <v>0</v>
      </c>
      <c r="AI903">
        <f t="shared" si="1762"/>
        <v>0</v>
      </c>
      <c r="AJ903">
        <f t="shared" si="1763"/>
        <v>0</v>
      </c>
      <c r="AK903">
        <f t="shared" si="1764"/>
        <v>0</v>
      </c>
      <c r="AL903">
        <f t="shared" si="1765"/>
        <v>0</v>
      </c>
      <c r="AM903">
        <f t="shared" si="1766"/>
        <v>0</v>
      </c>
      <c r="AN903">
        <f t="shared" si="1767"/>
        <v>0</v>
      </c>
      <c r="AO903">
        <f t="shared" si="1768"/>
        <v>0</v>
      </c>
      <c r="AP903">
        <f t="shared" si="1769"/>
        <v>0</v>
      </c>
      <c r="AQ903">
        <f t="shared" si="1770"/>
        <v>0</v>
      </c>
      <c r="AR903">
        <f t="shared" si="1771"/>
        <v>0</v>
      </c>
      <c r="AS903">
        <f t="shared" si="1772"/>
        <v>0</v>
      </c>
      <c r="AT903">
        <f t="shared" ref="AT903:AT966" si="1858">IF($G903&lt;=AT$4,1,0)</f>
        <v>0</v>
      </c>
      <c r="AU903">
        <f t="shared" si="1773"/>
        <v>0</v>
      </c>
      <c r="AV903">
        <f t="shared" si="1774"/>
        <v>0</v>
      </c>
      <c r="AW903">
        <f t="shared" ref="AW903:AW966" si="1859">IF($G903&lt;=AW$4,1,0)</f>
        <v>0</v>
      </c>
      <c r="AX903">
        <f t="shared" si="1775"/>
        <v>0</v>
      </c>
      <c r="AY903">
        <f t="shared" si="1776"/>
        <v>0</v>
      </c>
      <c r="AZ903">
        <f t="shared" si="1777"/>
        <v>0</v>
      </c>
      <c r="BA903">
        <f t="shared" si="1778"/>
        <v>0</v>
      </c>
      <c r="BB903">
        <f t="shared" si="1779"/>
        <v>0</v>
      </c>
      <c r="BC903">
        <f t="shared" si="1780"/>
        <v>0</v>
      </c>
      <c r="BD903">
        <f t="shared" si="1781"/>
        <v>0</v>
      </c>
      <c r="BE903">
        <f t="shared" si="1782"/>
        <v>0</v>
      </c>
      <c r="BF903">
        <f t="shared" si="1783"/>
        <v>0</v>
      </c>
      <c r="BG903">
        <f t="shared" si="1784"/>
        <v>0</v>
      </c>
      <c r="BH903">
        <f t="shared" si="1785"/>
        <v>0</v>
      </c>
      <c r="BI903">
        <f t="shared" si="1786"/>
        <v>0</v>
      </c>
      <c r="BJ903">
        <f t="shared" si="1787"/>
        <v>0</v>
      </c>
      <c r="BK903">
        <f t="shared" si="1788"/>
        <v>0</v>
      </c>
      <c r="BL903">
        <f t="shared" si="1789"/>
        <v>0</v>
      </c>
      <c r="BM903">
        <f t="shared" si="1790"/>
        <v>0</v>
      </c>
      <c r="BN903">
        <f t="shared" si="1791"/>
        <v>0</v>
      </c>
      <c r="BO903">
        <f t="shared" si="1792"/>
        <v>0</v>
      </c>
      <c r="BP903">
        <f t="shared" si="1793"/>
        <v>0</v>
      </c>
      <c r="BQ903">
        <f t="shared" si="1794"/>
        <v>0</v>
      </c>
      <c r="BR903">
        <f t="shared" si="1795"/>
        <v>0</v>
      </c>
      <c r="BS903">
        <f t="shared" si="1796"/>
        <v>0</v>
      </c>
      <c r="BT903">
        <f t="shared" si="1797"/>
        <v>0</v>
      </c>
      <c r="BU903">
        <f t="shared" si="1798"/>
        <v>0</v>
      </c>
      <c r="BV903">
        <f t="shared" si="1799"/>
        <v>0</v>
      </c>
      <c r="BW903">
        <f t="shared" si="1800"/>
        <v>0</v>
      </c>
      <c r="BX903">
        <f t="shared" si="1801"/>
        <v>0</v>
      </c>
      <c r="BY903">
        <f t="shared" si="1802"/>
        <v>0</v>
      </c>
      <c r="BZ903">
        <f t="shared" si="1803"/>
        <v>0</v>
      </c>
      <c r="CA903">
        <f t="shared" si="1804"/>
        <v>0</v>
      </c>
      <c r="CB903">
        <f t="shared" si="1805"/>
        <v>0</v>
      </c>
      <c r="CC903">
        <f t="shared" si="1806"/>
        <v>0</v>
      </c>
      <c r="CD903">
        <f t="shared" si="1807"/>
        <v>0</v>
      </c>
      <c r="CE903">
        <f t="shared" si="1808"/>
        <v>0</v>
      </c>
      <c r="CF903">
        <f t="shared" si="1809"/>
        <v>0</v>
      </c>
      <c r="CG903">
        <f t="shared" si="1810"/>
        <v>0</v>
      </c>
      <c r="CH903">
        <f t="shared" si="1811"/>
        <v>0</v>
      </c>
      <c r="CI903">
        <f t="shared" si="1812"/>
        <v>0</v>
      </c>
      <c r="CJ903">
        <f t="shared" si="1813"/>
        <v>0</v>
      </c>
      <c r="CK903">
        <f t="shared" si="1814"/>
        <v>0</v>
      </c>
      <c r="CL903" t="str">
        <f t="shared" si="1815"/>
        <v/>
      </c>
      <c r="CM903" t="str">
        <f t="shared" si="1816"/>
        <v/>
      </c>
      <c r="CN903" t="str">
        <f t="shared" si="1817"/>
        <v/>
      </c>
      <c r="CO903" t="str">
        <f t="shared" si="1818"/>
        <v/>
      </c>
      <c r="CP903" t="str">
        <f t="shared" si="1819"/>
        <v/>
      </c>
      <c r="CQ903" t="str">
        <f t="shared" si="1820"/>
        <v/>
      </c>
      <c r="CR903" t="str">
        <f t="shared" si="1821"/>
        <v/>
      </c>
      <c r="CS903" t="str">
        <f t="shared" si="1822"/>
        <v/>
      </c>
      <c r="CT903" t="str">
        <f t="shared" si="1823"/>
        <v/>
      </c>
      <c r="CU903" t="str">
        <f t="shared" si="1824"/>
        <v/>
      </c>
      <c r="CV903" t="str">
        <f t="shared" si="1825"/>
        <v/>
      </c>
      <c r="CW903" t="str">
        <f t="shared" si="1826"/>
        <v/>
      </c>
      <c r="CX903" t="str">
        <f t="shared" si="1827"/>
        <v/>
      </c>
      <c r="CY903" t="str">
        <f t="shared" si="1828"/>
        <v/>
      </c>
      <c r="CZ903" t="str">
        <f t="shared" si="1829"/>
        <v/>
      </c>
      <c r="DA903" t="str">
        <f t="shared" si="1830"/>
        <v/>
      </c>
      <c r="DB903" t="str">
        <f t="shared" si="1831"/>
        <v/>
      </c>
      <c r="DC903" t="str">
        <f t="shared" si="1832"/>
        <v/>
      </c>
      <c r="DD903" t="str">
        <f t="shared" si="1833"/>
        <v/>
      </c>
      <c r="DE903" t="str">
        <f t="shared" si="1834"/>
        <v/>
      </c>
      <c r="DF903" t="str">
        <f t="shared" si="1835"/>
        <v/>
      </c>
      <c r="DG903" t="str">
        <f t="shared" si="1836"/>
        <v/>
      </c>
      <c r="DH903" t="str">
        <f t="shared" si="1837"/>
        <v/>
      </c>
      <c r="DI903" t="str">
        <f t="shared" si="1838"/>
        <v/>
      </c>
      <c r="DJ903" t="str">
        <f t="shared" si="1839"/>
        <v/>
      </c>
      <c r="DK903" t="str">
        <f t="shared" si="1840"/>
        <v/>
      </c>
      <c r="DL903" t="str">
        <f t="shared" si="1841"/>
        <v/>
      </c>
      <c r="DM903" t="str">
        <f t="shared" si="1842"/>
        <v/>
      </c>
      <c r="DN903" t="str">
        <f t="shared" si="1843"/>
        <v/>
      </c>
      <c r="DO903" t="str">
        <f t="shared" si="1844"/>
        <v/>
      </c>
      <c r="DP903" t="str">
        <f t="shared" si="1845"/>
        <v/>
      </c>
      <c r="DQ903" t="str">
        <f t="shared" si="1846"/>
        <v/>
      </c>
      <c r="DR903" t="str">
        <f t="shared" si="1847"/>
        <v/>
      </c>
      <c r="DS903" t="str">
        <f t="shared" si="1848"/>
        <v/>
      </c>
      <c r="DT903" t="str">
        <f t="shared" si="1849"/>
        <v/>
      </c>
      <c r="DU903">
        <f t="shared" si="1850"/>
        <v>0</v>
      </c>
      <c r="DV903">
        <f t="shared" si="1851"/>
        <v>0</v>
      </c>
      <c r="DW903">
        <f t="shared" si="1852"/>
        <v>0</v>
      </c>
      <c r="DX903" t="str">
        <f t="shared" si="1853"/>
        <v/>
      </c>
      <c r="DY903" t="str">
        <f t="shared" si="1854"/>
        <v/>
      </c>
      <c r="DZ903" t="str">
        <f t="shared" si="1855"/>
        <v/>
      </c>
      <c r="EA903" s="5">
        <f t="shared" si="1856"/>
        <v>0</v>
      </c>
      <c r="EB903" s="3">
        <f t="shared" si="1857"/>
        <v>0</v>
      </c>
    </row>
    <row r="904" spans="2:132" x14ac:dyDescent="0.2">
      <c r="B904">
        <v>899</v>
      </c>
      <c r="C904" s="3">
        <f>Zisk!D918</f>
        <v>0</v>
      </c>
      <c r="D904">
        <f>Zisk!E918</f>
        <v>0</v>
      </c>
      <c r="E904" s="66" t="str">
        <f t="shared" si="1744"/>
        <v/>
      </c>
      <c r="F904" t="str">
        <f t="shared" si="1745"/>
        <v/>
      </c>
      <c r="G904" s="66" t="str">
        <f t="shared" si="1746"/>
        <v/>
      </c>
      <c r="J904">
        <f>VstupniParametry_SKRYT!$D$5</f>
        <v>0.02</v>
      </c>
      <c r="K904">
        <f>VstupniParametry_SKRYT!$D$6</f>
        <v>0.06</v>
      </c>
      <c r="L904">
        <f>VstupniParametry_SKRYT!$D$7</f>
        <v>0.06</v>
      </c>
      <c r="M904">
        <f>VstupniParametry_SKRYT!$D$8</f>
        <v>0.06</v>
      </c>
      <c r="N904">
        <f>VstupniParametry_SKRYT!$D$9</f>
        <v>1.7999999999999999E-2</v>
      </c>
      <c r="O904" s="27">
        <f>VstupniParametry_SKRYT!$D$10</f>
        <v>0.01</v>
      </c>
      <c r="P904" s="27">
        <f>VstupniParametry_SKRYT!$D$11</f>
        <v>0.01</v>
      </c>
      <c r="Q904" s="27">
        <f>VstupniParametry_SKRYT!$D$12</f>
        <v>0.01</v>
      </c>
      <c r="R904" s="27">
        <f>VstupniParametry_SKRYT!$D$13</f>
        <v>0.01</v>
      </c>
      <c r="S904" s="27">
        <f>VstupniParametry_SKRYT!$D$14</f>
        <v>0.01</v>
      </c>
      <c r="T904">
        <f t="shared" si="1747"/>
        <v>0</v>
      </c>
      <c r="U904">
        <f t="shared" si="1748"/>
        <v>0</v>
      </c>
      <c r="V904">
        <f t="shared" si="1749"/>
        <v>0</v>
      </c>
      <c r="W904">
        <f t="shared" si="1750"/>
        <v>0</v>
      </c>
      <c r="X904">
        <f t="shared" si="1751"/>
        <v>0</v>
      </c>
      <c r="Y904">
        <f t="shared" si="1752"/>
        <v>0</v>
      </c>
      <c r="Z904">
        <f t="shared" si="1753"/>
        <v>0</v>
      </c>
      <c r="AA904">
        <f t="shared" si="1754"/>
        <v>0</v>
      </c>
      <c r="AB904">
        <f t="shared" si="1755"/>
        <v>0</v>
      </c>
      <c r="AC904">
        <f t="shared" si="1756"/>
        <v>0</v>
      </c>
      <c r="AD904">
        <f t="shared" si="1757"/>
        <v>0</v>
      </c>
      <c r="AE904">
        <f t="shared" si="1758"/>
        <v>0</v>
      </c>
      <c r="AF904">
        <f t="shared" si="1759"/>
        <v>0</v>
      </c>
      <c r="AG904">
        <f t="shared" si="1760"/>
        <v>0</v>
      </c>
      <c r="AH904">
        <f t="shared" si="1761"/>
        <v>0</v>
      </c>
      <c r="AI904">
        <f t="shared" si="1762"/>
        <v>0</v>
      </c>
      <c r="AJ904">
        <f t="shared" si="1763"/>
        <v>0</v>
      </c>
      <c r="AK904">
        <f t="shared" si="1764"/>
        <v>0</v>
      </c>
      <c r="AL904">
        <f t="shared" si="1765"/>
        <v>0</v>
      </c>
      <c r="AM904">
        <f t="shared" si="1766"/>
        <v>0</v>
      </c>
      <c r="AN904">
        <f t="shared" si="1767"/>
        <v>0</v>
      </c>
      <c r="AO904">
        <f t="shared" si="1768"/>
        <v>0</v>
      </c>
      <c r="AP904">
        <f t="shared" si="1769"/>
        <v>0</v>
      </c>
      <c r="AQ904">
        <f t="shared" si="1770"/>
        <v>0</v>
      </c>
      <c r="AR904">
        <f t="shared" si="1771"/>
        <v>0</v>
      </c>
      <c r="AS904">
        <f t="shared" si="1772"/>
        <v>0</v>
      </c>
      <c r="AT904">
        <f t="shared" si="1858"/>
        <v>0</v>
      </c>
      <c r="AU904">
        <f t="shared" si="1773"/>
        <v>0</v>
      </c>
      <c r="AV904">
        <f t="shared" si="1774"/>
        <v>0</v>
      </c>
      <c r="AW904">
        <f t="shared" si="1859"/>
        <v>0</v>
      </c>
      <c r="AX904">
        <f t="shared" si="1775"/>
        <v>0</v>
      </c>
      <c r="AY904">
        <f t="shared" si="1776"/>
        <v>0</v>
      </c>
      <c r="AZ904">
        <f t="shared" si="1777"/>
        <v>0</v>
      </c>
      <c r="BA904">
        <f t="shared" si="1778"/>
        <v>0</v>
      </c>
      <c r="BB904">
        <f t="shared" si="1779"/>
        <v>0</v>
      </c>
      <c r="BC904">
        <f t="shared" si="1780"/>
        <v>0</v>
      </c>
      <c r="BD904">
        <f t="shared" si="1781"/>
        <v>0</v>
      </c>
      <c r="BE904">
        <f t="shared" si="1782"/>
        <v>0</v>
      </c>
      <c r="BF904">
        <f t="shared" si="1783"/>
        <v>0</v>
      </c>
      <c r="BG904">
        <f t="shared" si="1784"/>
        <v>0</v>
      </c>
      <c r="BH904">
        <f t="shared" si="1785"/>
        <v>0</v>
      </c>
      <c r="BI904">
        <f t="shared" si="1786"/>
        <v>0</v>
      </c>
      <c r="BJ904">
        <f t="shared" si="1787"/>
        <v>0</v>
      </c>
      <c r="BK904">
        <f t="shared" si="1788"/>
        <v>0</v>
      </c>
      <c r="BL904">
        <f t="shared" si="1789"/>
        <v>0</v>
      </c>
      <c r="BM904">
        <f t="shared" si="1790"/>
        <v>0</v>
      </c>
      <c r="BN904">
        <f t="shared" si="1791"/>
        <v>0</v>
      </c>
      <c r="BO904">
        <f t="shared" si="1792"/>
        <v>0</v>
      </c>
      <c r="BP904">
        <f t="shared" si="1793"/>
        <v>0</v>
      </c>
      <c r="BQ904">
        <f t="shared" si="1794"/>
        <v>0</v>
      </c>
      <c r="BR904">
        <f t="shared" si="1795"/>
        <v>0</v>
      </c>
      <c r="BS904">
        <f t="shared" si="1796"/>
        <v>0</v>
      </c>
      <c r="BT904">
        <f t="shared" si="1797"/>
        <v>0</v>
      </c>
      <c r="BU904">
        <f t="shared" si="1798"/>
        <v>0</v>
      </c>
      <c r="BV904">
        <f t="shared" si="1799"/>
        <v>0</v>
      </c>
      <c r="BW904">
        <f t="shared" si="1800"/>
        <v>0</v>
      </c>
      <c r="BX904">
        <f t="shared" si="1801"/>
        <v>0</v>
      </c>
      <c r="BY904">
        <f t="shared" si="1802"/>
        <v>0</v>
      </c>
      <c r="BZ904">
        <f t="shared" si="1803"/>
        <v>0</v>
      </c>
      <c r="CA904">
        <f t="shared" si="1804"/>
        <v>0</v>
      </c>
      <c r="CB904">
        <f t="shared" si="1805"/>
        <v>0</v>
      </c>
      <c r="CC904">
        <f t="shared" si="1806"/>
        <v>0</v>
      </c>
      <c r="CD904">
        <f t="shared" si="1807"/>
        <v>0</v>
      </c>
      <c r="CE904">
        <f t="shared" si="1808"/>
        <v>0</v>
      </c>
      <c r="CF904">
        <f t="shared" si="1809"/>
        <v>0</v>
      </c>
      <c r="CG904">
        <f t="shared" si="1810"/>
        <v>0</v>
      </c>
      <c r="CH904">
        <f t="shared" si="1811"/>
        <v>0</v>
      </c>
      <c r="CI904">
        <f t="shared" si="1812"/>
        <v>0</v>
      </c>
      <c r="CJ904">
        <f t="shared" si="1813"/>
        <v>0</v>
      </c>
      <c r="CK904">
        <f t="shared" si="1814"/>
        <v>0</v>
      </c>
      <c r="CL904" t="str">
        <f t="shared" si="1815"/>
        <v/>
      </c>
      <c r="CM904" t="str">
        <f t="shared" si="1816"/>
        <v/>
      </c>
      <c r="CN904" t="str">
        <f t="shared" si="1817"/>
        <v/>
      </c>
      <c r="CO904" t="str">
        <f t="shared" si="1818"/>
        <v/>
      </c>
      <c r="CP904" t="str">
        <f t="shared" si="1819"/>
        <v/>
      </c>
      <c r="CQ904" t="str">
        <f t="shared" si="1820"/>
        <v/>
      </c>
      <c r="CR904" t="str">
        <f t="shared" si="1821"/>
        <v/>
      </c>
      <c r="CS904" t="str">
        <f t="shared" si="1822"/>
        <v/>
      </c>
      <c r="CT904" t="str">
        <f t="shared" si="1823"/>
        <v/>
      </c>
      <c r="CU904" t="str">
        <f t="shared" si="1824"/>
        <v/>
      </c>
      <c r="CV904" t="str">
        <f t="shared" si="1825"/>
        <v/>
      </c>
      <c r="CW904" t="str">
        <f t="shared" si="1826"/>
        <v/>
      </c>
      <c r="CX904" t="str">
        <f t="shared" si="1827"/>
        <v/>
      </c>
      <c r="CY904" t="str">
        <f t="shared" si="1828"/>
        <v/>
      </c>
      <c r="CZ904" t="str">
        <f t="shared" si="1829"/>
        <v/>
      </c>
      <c r="DA904" t="str">
        <f t="shared" si="1830"/>
        <v/>
      </c>
      <c r="DB904" t="str">
        <f t="shared" si="1831"/>
        <v/>
      </c>
      <c r="DC904" t="str">
        <f t="shared" si="1832"/>
        <v/>
      </c>
      <c r="DD904" t="str">
        <f t="shared" si="1833"/>
        <v/>
      </c>
      <c r="DE904" t="str">
        <f t="shared" si="1834"/>
        <v/>
      </c>
      <c r="DF904" t="str">
        <f t="shared" si="1835"/>
        <v/>
      </c>
      <c r="DG904" t="str">
        <f t="shared" si="1836"/>
        <v/>
      </c>
      <c r="DH904" t="str">
        <f t="shared" si="1837"/>
        <v/>
      </c>
      <c r="DI904" t="str">
        <f t="shared" si="1838"/>
        <v/>
      </c>
      <c r="DJ904" t="str">
        <f t="shared" si="1839"/>
        <v/>
      </c>
      <c r="DK904" t="str">
        <f t="shared" si="1840"/>
        <v/>
      </c>
      <c r="DL904" t="str">
        <f t="shared" si="1841"/>
        <v/>
      </c>
      <c r="DM904" t="str">
        <f t="shared" si="1842"/>
        <v/>
      </c>
      <c r="DN904" t="str">
        <f t="shared" si="1843"/>
        <v/>
      </c>
      <c r="DO904" t="str">
        <f t="shared" si="1844"/>
        <v/>
      </c>
      <c r="DP904" t="str">
        <f t="shared" si="1845"/>
        <v/>
      </c>
      <c r="DQ904" t="str">
        <f t="shared" si="1846"/>
        <v/>
      </c>
      <c r="DR904" t="str">
        <f t="shared" si="1847"/>
        <v/>
      </c>
      <c r="DS904" t="str">
        <f t="shared" si="1848"/>
        <v/>
      </c>
      <c r="DT904" t="str">
        <f t="shared" si="1849"/>
        <v/>
      </c>
      <c r="DU904">
        <f t="shared" si="1850"/>
        <v>0</v>
      </c>
      <c r="DV904">
        <f t="shared" si="1851"/>
        <v>0</v>
      </c>
      <c r="DW904">
        <f t="shared" si="1852"/>
        <v>0</v>
      </c>
      <c r="DX904" t="str">
        <f t="shared" si="1853"/>
        <v/>
      </c>
      <c r="DY904" t="str">
        <f t="shared" si="1854"/>
        <v/>
      </c>
      <c r="DZ904" t="str">
        <f t="shared" si="1855"/>
        <v/>
      </c>
      <c r="EA904" s="5">
        <f t="shared" si="1856"/>
        <v>0</v>
      </c>
      <c r="EB904" s="3">
        <f t="shared" si="1857"/>
        <v>0</v>
      </c>
    </row>
    <row r="905" spans="2:132" x14ac:dyDescent="0.2">
      <c r="B905" s="25">
        <v>900</v>
      </c>
      <c r="C905" s="26">
        <f>Zisk!D919</f>
        <v>0</v>
      </c>
      <c r="D905">
        <f>Zisk!E919</f>
        <v>0</v>
      </c>
      <c r="E905" s="66" t="str">
        <f t="shared" si="1744"/>
        <v/>
      </c>
      <c r="F905" t="str">
        <f t="shared" si="1745"/>
        <v/>
      </c>
      <c r="G905" s="66" t="str">
        <f t="shared" si="1746"/>
        <v/>
      </c>
      <c r="H905" s="25"/>
      <c r="I905" s="25"/>
      <c r="J905">
        <f>VstupniParametry_SKRYT!$D$5</f>
        <v>0.02</v>
      </c>
      <c r="K905">
        <f>VstupniParametry_SKRYT!$D$6</f>
        <v>0.06</v>
      </c>
      <c r="L905">
        <f>VstupniParametry_SKRYT!$D$7</f>
        <v>0.06</v>
      </c>
      <c r="M905">
        <f>VstupniParametry_SKRYT!$D$8</f>
        <v>0.06</v>
      </c>
      <c r="N905">
        <f>VstupniParametry_SKRYT!$D$9</f>
        <v>1.7999999999999999E-2</v>
      </c>
      <c r="O905" s="27">
        <f>VstupniParametry_SKRYT!$D$10</f>
        <v>0.01</v>
      </c>
      <c r="P905" s="27">
        <f>VstupniParametry_SKRYT!$D$11</f>
        <v>0.01</v>
      </c>
      <c r="Q905" s="27">
        <f>VstupniParametry_SKRYT!$D$12</f>
        <v>0.01</v>
      </c>
      <c r="R905" s="27">
        <f>VstupniParametry_SKRYT!$D$13</f>
        <v>0.01</v>
      </c>
      <c r="S905" s="27">
        <f>VstupniParametry_SKRYT!$D$14</f>
        <v>0.01</v>
      </c>
      <c r="T905">
        <f t="shared" si="1747"/>
        <v>0</v>
      </c>
      <c r="U905">
        <f t="shared" si="1748"/>
        <v>0</v>
      </c>
      <c r="V905">
        <f t="shared" si="1749"/>
        <v>0</v>
      </c>
      <c r="W905">
        <f t="shared" si="1750"/>
        <v>0</v>
      </c>
      <c r="X905">
        <f t="shared" si="1751"/>
        <v>0</v>
      </c>
      <c r="Y905">
        <f t="shared" si="1752"/>
        <v>0</v>
      </c>
      <c r="Z905">
        <f t="shared" si="1753"/>
        <v>0</v>
      </c>
      <c r="AA905">
        <f t="shared" si="1754"/>
        <v>0</v>
      </c>
      <c r="AB905">
        <f t="shared" si="1755"/>
        <v>0</v>
      </c>
      <c r="AC905">
        <f t="shared" si="1756"/>
        <v>0</v>
      </c>
      <c r="AD905">
        <f t="shared" si="1757"/>
        <v>0</v>
      </c>
      <c r="AE905">
        <f t="shared" si="1758"/>
        <v>0</v>
      </c>
      <c r="AF905">
        <f t="shared" si="1759"/>
        <v>0</v>
      </c>
      <c r="AG905">
        <f t="shared" si="1760"/>
        <v>0</v>
      </c>
      <c r="AH905">
        <f t="shared" si="1761"/>
        <v>0</v>
      </c>
      <c r="AI905">
        <f t="shared" si="1762"/>
        <v>0</v>
      </c>
      <c r="AJ905">
        <f t="shared" si="1763"/>
        <v>0</v>
      </c>
      <c r="AK905">
        <f t="shared" si="1764"/>
        <v>0</v>
      </c>
      <c r="AL905">
        <f t="shared" si="1765"/>
        <v>0</v>
      </c>
      <c r="AM905">
        <f t="shared" si="1766"/>
        <v>0</v>
      </c>
      <c r="AN905">
        <f t="shared" si="1767"/>
        <v>0</v>
      </c>
      <c r="AO905">
        <f t="shared" si="1768"/>
        <v>0</v>
      </c>
      <c r="AP905">
        <f t="shared" si="1769"/>
        <v>0</v>
      </c>
      <c r="AQ905">
        <f t="shared" si="1770"/>
        <v>0</v>
      </c>
      <c r="AR905">
        <f t="shared" si="1771"/>
        <v>0</v>
      </c>
      <c r="AS905">
        <f t="shared" si="1772"/>
        <v>0</v>
      </c>
      <c r="AT905">
        <f t="shared" si="1858"/>
        <v>0</v>
      </c>
      <c r="AU905">
        <f t="shared" si="1773"/>
        <v>0</v>
      </c>
      <c r="AV905">
        <f t="shared" si="1774"/>
        <v>0</v>
      </c>
      <c r="AW905">
        <f t="shared" si="1859"/>
        <v>0</v>
      </c>
      <c r="AX905">
        <f t="shared" si="1775"/>
        <v>0</v>
      </c>
      <c r="AY905">
        <f t="shared" si="1776"/>
        <v>0</v>
      </c>
      <c r="AZ905">
        <f t="shared" si="1777"/>
        <v>0</v>
      </c>
      <c r="BA905">
        <f t="shared" si="1778"/>
        <v>0</v>
      </c>
      <c r="BB905">
        <f t="shared" si="1779"/>
        <v>0</v>
      </c>
      <c r="BC905">
        <f t="shared" si="1780"/>
        <v>0</v>
      </c>
      <c r="BD905">
        <f t="shared" si="1781"/>
        <v>0</v>
      </c>
      <c r="BE905">
        <f t="shared" si="1782"/>
        <v>0</v>
      </c>
      <c r="BF905">
        <f t="shared" si="1783"/>
        <v>0</v>
      </c>
      <c r="BG905">
        <f t="shared" si="1784"/>
        <v>0</v>
      </c>
      <c r="BH905">
        <f t="shared" si="1785"/>
        <v>0</v>
      </c>
      <c r="BI905">
        <f t="shared" si="1786"/>
        <v>0</v>
      </c>
      <c r="BJ905">
        <f t="shared" si="1787"/>
        <v>0</v>
      </c>
      <c r="BK905">
        <f t="shared" si="1788"/>
        <v>0</v>
      </c>
      <c r="BL905">
        <f t="shared" si="1789"/>
        <v>0</v>
      </c>
      <c r="BM905">
        <f t="shared" si="1790"/>
        <v>0</v>
      </c>
      <c r="BN905">
        <f t="shared" si="1791"/>
        <v>0</v>
      </c>
      <c r="BO905">
        <f t="shared" si="1792"/>
        <v>0</v>
      </c>
      <c r="BP905">
        <f t="shared" si="1793"/>
        <v>0</v>
      </c>
      <c r="BQ905">
        <f t="shared" si="1794"/>
        <v>0</v>
      </c>
      <c r="BR905">
        <f t="shared" si="1795"/>
        <v>0</v>
      </c>
      <c r="BS905">
        <f t="shared" si="1796"/>
        <v>0</v>
      </c>
      <c r="BT905">
        <f t="shared" si="1797"/>
        <v>0</v>
      </c>
      <c r="BU905">
        <f t="shared" si="1798"/>
        <v>0</v>
      </c>
      <c r="BV905">
        <f t="shared" si="1799"/>
        <v>0</v>
      </c>
      <c r="BW905">
        <f t="shared" si="1800"/>
        <v>0</v>
      </c>
      <c r="BX905">
        <f t="shared" si="1801"/>
        <v>0</v>
      </c>
      <c r="BY905">
        <f t="shared" si="1802"/>
        <v>0</v>
      </c>
      <c r="BZ905">
        <f t="shared" si="1803"/>
        <v>0</v>
      </c>
      <c r="CA905">
        <f t="shared" si="1804"/>
        <v>0</v>
      </c>
      <c r="CB905">
        <f t="shared" si="1805"/>
        <v>0</v>
      </c>
      <c r="CC905">
        <f t="shared" si="1806"/>
        <v>0</v>
      </c>
      <c r="CD905">
        <f t="shared" si="1807"/>
        <v>0</v>
      </c>
      <c r="CE905">
        <f t="shared" si="1808"/>
        <v>0</v>
      </c>
      <c r="CF905">
        <f t="shared" si="1809"/>
        <v>0</v>
      </c>
      <c r="CG905">
        <f t="shared" si="1810"/>
        <v>0</v>
      </c>
      <c r="CH905">
        <f t="shared" si="1811"/>
        <v>0</v>
      </c>
      <c r="CI905">
        <f t="shared" si="1812"/>
        <v>0</v>
      </c>
      <c r="CJ905">
        <f t="shared" si="1813"/>
        <v>0</v>
      </c>
      <c r="CK905">
        <f t="shared" si="1814"/>
        <v>0</v>
      </c>
      <c r="CL905" t="str">
        <f t="shared" si="1815"/>
        <v/>
      </c>
      <c r="CM905" t="str">
        <f t="shared" si="1816"/>
        <v/>
      </c>
      <c r="CN905" t="str">
        <f t="shared" si="1817"/>
        <v/>
      </c>
      <c r="CO905" t="str">
        <f t="shared" si="1818"/>
        <v/>
      </c>
      <c r="CP905" t="str">
        <f t="shared" si="1819"/>
        <v/>
      </c>
      <c r="CQ905" t="str">
        <f t="shared" si="1820"/>
        <v/>
      </c>
      <c r="CR905" t="str">
        <f t="shared" si="1821"/>
        <v/>
      </c>
      <c r="CS905" t="str">
        <f t="shared" si="1822"/>
        <v/>
      </c>
      <c r="CT905" t="str">
        <f t="shared" si="1823"/>
        <v/>
      </c>
      <c r="CU905" t="str">
        <f t="shared" si="1824"/>
        <v/>
      </c>
      <c r="CV905" t="str">
        <f t="shared" si="1825"/>
        <v/>
      </c>
      <c r="CW905" t="str">
        <f t="shared" si="1826"/>
        <v/>
      </c>
      <c r="CX905" t="str">
        <f t="shared" si="1827"/>
        <v/>
      </c>
      <c r="CY905" t="str">
        <f t="shared" si="1828"/>
        <v/>
      </c>
      <c r="CZ905" t="str">
        <f t="shared" si="1829"/>
        <v/>
      </c>
      <c r="DA905" t="str">
        <f t="shared" si="1830"/>
        <v/>
      </c>
      <c r="DB905" t="str">
        <f t="shared" si="1831"/>
        <v/>
      </c>
      <c r="DC905" t="str">
        <f t="shared" si="1832"/>
        <v/>
      </c>
      <c r="DD905" t="str">
        <f t="shared" si="1833"/>
        <v/>
      </c>
      <c r="DE905" t="str">
        <f t="shared" si="1834"/>
        <v/>
      </c>
      <c r="DF905" t="str">
        <f t="shared" si="1835"/>
        <v/>
      </c>
      <c r="DG905" t="str">
        <f t="shared" si="1836"/>
        <v/>
      </c>
      <c r="DH905" t="str">
        <f t="shared" si="1837"/>
        <v/>
      </c>
      <c r="DI905" t="str">
        <f t="shared" si="1838"/>
        <v/>
      </c>
      <c r="DJ905" t="str">
        <f t="shared" si="1839"/>
        <v/>
      </c>
      <c r="DK905" t="str">
        <f t="shared" si="1840"/>
        <v/>
      </c>
      <c r="DL905" t="str">
        <f t="shared" si="1841"/>
        <v/>
      </c>
      <c r="DM905" t="str">
        <f t="shared" si="1842"/>
        <v/>
      </c>
      <c r="DN905" t="str">
        <f t="shared" si="1843"/>
        <v/>
      </c>
      <c r="DO905" t="str">
        <f t="shared" si="1844"/>
        <v/>
      </c>
      <c r="DP905" t="str">
        <f t="shared" si="1845"/>
        <v/>
      </c>
      <c r="DQ905" t="str">
        <f t="shared" si="1846"/>
        <v/>
      </c>
      <c r="DR905" t="str">
        <f t="shared" si="1847"/>
        <v/>
      </c>
      <c r="DS905" t="str">
        <f t="shared" si="1848"/>
        <v/>
      </c>
      <c r="DT905" t="str">
        <f t="shared" si="1849"/>
        <v/>
      </c>
      <c r="DU905">
        <f t="shared" si="1850"/>
        <v>0</v>
      </c>
      <c r="DV905">
        <f t="shared" si="1851"/>
        <v>0</v>
      </c>
      <c r="DW905">
        <f t="shared" si="1852"/>
        <v>0</v>
      </c>
      <c r="DX905" t="str">
        <f t="shared" si="1853"/>
        <v/>
      </c>
      <c r="DY905" t="str">
        <f t="shared" si="1854"/>
        <v/>
      </c>
      <c r="DZ905" t="str">
        <f t="shared" si="1855"/>
        <v/>
      </c>
      <c r="EA905" s="5">
        <f t="shared" si="1856"/>
        <v>0</v>
      </c>
      <c r="EB905" s="3">
        <f t="shared" si="1857"/>
        <v>0</v>
      </c>
    </row>
    <row r="906" spans="2:132" x14ac:dyDescent="0.2">
      <c r="B906">
        <v>901</v>
      </c>
      <c r="C906" s="3">
        <f>Zisk!D920</f>
        <v>0</v>
      </c>
      <c r="D906">
        <f>Zisk!E920</f>
        <v>0</v>
      </c>
      <c r="E906" s="66" t="str">
        <f t="shared" si="1744"/>
        <v/>
      </c>
      <c r="F906" t="str">
        <f t="shared" si="1745"/>
        <v/>
      </c>
      <c r="G906" s="66" t="str">
        <f t="shared" si="1746"/>
        <v/>
      </c>
      <c r="J906">
        <f>VstupniParametry_SKRYT!$D$5</f>
        <v>0.02</v>
      </c>
      <c r="K906">
        <f>VstupniParametry_SKRYT!$D$6</f>
        <v>0.06</v>
      </c>
      <c r="L906">
        <f>VstupniParametry_SKRYT!$D$7</f>
        <v>0.06</v>
      </c>
      <c r="M906">
        <f>VstupniParametry_SKRYT!$D$8</f>
        <v>0.06</v>
      </c>
      <c r="N906">
        <f>VstupniParametry_SKRYT!$D$9</f>
        <v>1.7999999999999999E-2</v>
      </c>
      <c r="O906" s="27">
        <f>VstupniParametry_SKRYT!$D$10</f>
        <v>0.01</v>
      </c>
      <c r="P906" s="27">
        <f>VstupniParametry_SKRYT!$D$11</f>
        <v>0.01</v>
      </c>
      <c r="Q906" s="27">
        <f>VstupniParametry_SKRYT!$D$12</f>
        <v>0.01</v>
      </c>
      <c r="R906" s="27">
        <f>VstupniParametry_SKRYT!$D$13</f>
        <v>0.01</v>
      </c>
      <c r="S906" s="27">
        <f>VstupniParametry_SKRYT!$D$14</f>
        <v>0.01</v>
      </c>
      <c r="T906">
        <f t="shared" si="1747"/>
        <v>0</v>
      </c>
      <c r="U906">
        <f t="shared" si="1748"/>
        <v>0</v>
      </c>
      <c r="V906">
        <f t="shared" si="1749"/>
        <v>0</v>
      </c>
      <c r="W906">
        <f t="shared" si="1750"/>
        <v>0</v>
      </c>
      <c r="X906">
        <f t="shared" si="1751"/>
        <v>0</v>
      </c>
      <c r="Y906">
        <f t="shared" si="1752"/>
        <v>0</v>
      </c>
      <c r="Z906">
        <f t="shared" si="1753"/>
        <v>0</v>
      </c>
      <c r="AA906">
        <f t="shared" si="1754"/>
        <v>0</v>
      </c>
      <c r="AB906">
        <f t="shared" si="1755"/>
        <v>0</v>
      </c>
      <c r="AC906">
        <f t="shared" si="1756"/>
        <v>0</v>
      </c>
      <c r="AD906">
        <f t="shared" si="1757"/>
        <v>0</v>
      </c>
      <c r="AE906">
        <f t="shared" si="1758"/>
        <v>0</v>
      </c>
      <c r="AF906">
        <f t="shared" si="1759"/>
        <v>0</v>
      </c>
      <c r="AG906">
        <f t="shared" si="1760"/>
        <v>0</v>
      </c>
      <c r="AH906">
        <f t="shared" si="1761"/>
        <v>0</v>
      </c>
      <c r="AI906">
        <f t="shared" si="1762"/>
        <v>0</v>
      </c>
      <c r="AJ906">
        <f t="shared" si="1763"/>
        <v>0</v>
      </c>
      <c r="AK906">
        <f t="shared" si="1764"/>
        <v>0</v>
      </c>
      <c r="AL906">
        <f t="shared" si="1765"/>
        <v>0</v>
      </c>
      <c r="AM906">
        <f t="shared" si="1766"/>
        <v>0</v>
      </c>
      <c r="AN906">
        <f t="shared" si="1767"/>
        <v>0</v>
      </c>
      <c r="AO906">
        <f t="shared" si="1768"/>
        <v>0</v>
      </c>
      <c r="AP906">
        <f t="shared" si="1769"/>
        <v>0</v>
      </c>
      <c r="AQ906">
        <f t="shared" si="1770"/>
        <v>0</v>
      </c>
      <c r="AR906">
        <f t="shared" si="1771"/>
        <v>0</v>
      </c>
      <c r="AS906">
        <f t="shared" si="1772"/>
        <v>0</v>
      </c>
      <c r="AT906">
        <f t="shared" si="1858"/>
        <v>0</v>
      </c>
      <c r="AU906">
        <f t="shared" si="1773"/>
        <v>0</v>
      </c>
      <c r="AV906">
        <f t="shared" si="1774"/>
        <v>0</v>
      </c>
      <c r="AW906">
        <f t="shared" si="1859"/>
        <v>0</v>
      </c>
      <c r="AX906">
        <f t="shared" si="1775"/>
        <v>0</v>
      </c>
      <c r="AY906">
        <f t="shared" si="1776"/>
        <v>0</v>
      </c>
      <c r="AZ906">
        <f t="shared" si="1777"/>
        <v>0</v>
      </c>
      <c r="BA906">
        <f t="shared" si="1778"/>
        <v>0</v>
      </c>
      <c r="BB906">
        <f t="shared" si="1779"/>
        <v>0</v>
      </c>
      <c r="BC906">
        <f t="shared" si="1780"/>
        <v>0</v>
      </c>
      <c r="BD906">
        <f t="shared" si="1781"/>
        <v>0</v>
      </c>
      <c r="BE906">
        <f t="shared" si="1782"/>
        <v>0</v>
      </c>
      <c r="BF906">
        <f t="shared" si="1783"/>
        <v>0</v>
      </c>
      <c r="BG906">
        <f t="shared" si="1784"/>
        <v>0</v>
      </c>
      <c r="BH906">
        <f t="shared" si="1785"/>
        <v>0</v>
      </c>
      <c r="BI906">
        <f t="shared" si="1786"/>
        <v>0</v>
      </c>
      <c r="BJ906">
        <f t="shared" si="1787"/>
        <v>0</v>
      </c>
      <c r="BK906">
        <f t="shared" si="1788"/>
        <v>0</v>
      </c>
      <c r="BL906">
        <f t="shared" si="1789"/>
        <v>0</v>
      </c>
      <c r="BM906">
        <f t="shared" si="1790"/>
        <v>0</v>
      </c>
      <c r="BN906">
        <f t="shared" si="1791"/>
        <v>0</v>
      </c>
      <c r="BO906">
        <f t="shared" si="1792"/>
        <v>0</v>
      </c>
      <c r="BP906">
        <f t="shared" si="1793"/>
        <v>0</v>
      </c>
      <c r="BQ906">
        <f t="shared" si="1794"/>
        <v>0</v>
      </c>
      <c r="BR906">
        <f t="shared" si="1795"/>
        <v>0</v>
      </c>
      <c r="BS906">
        <f t="shared" si="1796"/>
        <v>0</v>
      </c>
      <c r="BT906">
        <f t="shared" si="1797"/>
        <v>0</v>
      </c>
      <c r="BU906">
        <f t="shared" si="1798"/>
        <v>0</v>
      </c>
      <c r="BV906">
        <f t="shared" si="1799"/>
        <v>0</v>
      </c>
      <c r="BW906">
        <f t="shared" si="1800"/>
        <v>0</v>
      </c>
      <c r="BX906">
        <f t="shared" si="1801"/>
        <v>0</v>
      </c>
      <c r="BY906">
        <f t="shared" si="1802"/>
        <v>0</v>
      </c>
      <c r="BZ906">
        <f t="shared" si="1803"/>
        <v>0</v>
      </c>
      <c r="CA906">
        <f t="shared" si="1804"/>
        <v>0</v>
      </c>
      <c r="CB906">
        <f t="shared" si="1805"/>
        <v>0</v>
      </c>
      <c r="CC906">
        <f t="shared" si="1806"/>
        <v>0</v>
      </c>
      <c r="CD906">
        <f t="shared" si="1807"/>
        <v>0</v>
      </c>
      <c r="CE906">
        <f t="shared" si="1808"/>
        <v>0</v>
      </c>
      <c r="CF906">
        <f t="shared" si="1809"/>
        <v>0</v>
      </c>
      <c r="CG906">
        <f t="shared" si="1810"/>
        <v>0</v>
      </c>
      <c r="CH906">
        <f t="shared" si="1811"/>
        <v>0</v>
      </c>
      <c r="CI906">
        <f t="shared" si="1812"/>
        <v>0</v>
      </c>
      <c r="CJ906">
        <f t="shared" si="1813"/>
        <v>0</v>
      </c>
      <c r="CK906">
        <f t="shared" si="1814"/>
        <v>0</v>
      </c>
      <c r="CL906" t="str">
        <f t="shared" si="1815"/>
        <v/>
      </c>
      <c r="CM906" t="str">
        <f t="shared" si="1816"/>
        <v/>
      </c>
      <c r="CN906" t="str">
        <f t="shared" si="1817"/>
        <v/>
      </c>
      <c r="CO906" t="str">
        <f t="shared" si="1818"/>
        <v/>
      </c>
      <c r="CP906" t="str">
        <f t="shared" si="1819"/>
        <v/>
      </c>
      <c r="CQ906" t="str">
        <f t="shared" si="1820"/>
        <v/>
      </c>
      <c r="CR906" t="str">
        <f t="shared" si="1821"/>
        <v/>
      </c>
      <c r="CS906" t="str">
        <f t="shared" si="1822"/>
        <v/>
      </c>
      <c r="CT906" t="str">
        <f t="shared" si="1823"/>
        <v/>
      </c>
      <c r="CU906" t="str">
        <f t="shared" si="1824"/>
        <v/>
      </c>
      <c r="CV906" t="str">
        <f t="shared" si="1825"/>
        <v/>
      </c>
      <c r="CW906" t="str">
        <f t="shared" si="1826"/>
        <v/>
      </c>
      <c r="CX906" t="str">
        <f t="shared" si="1827"/>
        <v/>
      </c>
      <c r="CY906" t="str">
        <f t="shared" si="1828"/>
        <v/>
      </c>
      <c r="CZ906" t="str">
        <f t="shared" si="1829"/>
        <v/>
      </c>
      <c r="DA906" t="str">
        <f t="shared" si="1830"/>
        <v/>
      </c>
      <c r="DB906" t="str">
        <f t="shared" si="1831"/>
        <v/>
      </c>
      <c r="DC906" t="str">
        <f t="shared" si="1832"/>
        <v/>
      </c>
      <c r="DD906" t="str">
        <f t="shared" si="1833"/>
        <v/>
      </c>
      <c r="DE906" t="str">
        <f t="shared" si="1834"/>
        <v/>
      </c>
      <c r="DF906" t="str">
        <f t="shared" si="1835"/>
        <v/>
      </c>
      <c r="DG906" t="str">
        <f t="shared" si="1836"/>
        <v/>
      </c>
      <c r="DH906" t="str">
        <f t="shared" si="1837"/>
        <v/>
      </c>
      <c r="DI906" t="str">
        <f t="shared" si="1838"/>
        <v/>
      </c>
      <c r="DJ906" t="str">
        <f t="shared" si="1839"/>
        <v/>
      </c>
      <c r="DK906" t="str">
        <f t="shared" si="1840"/>
        <v/>
      </c>
      <c r="DL906" t="str">
        <f t="shared" si="1841"/>
        <v/>
      </c>
      <c r="DM906" t="str">
        <f t="shared" si="1842"/>
        <v/>
      </c>
      <c r="DN906" t="str">
        <f t="shared" si="1843"/>
        <v/>
      </c>
      <c r="DO906" t="str">
        <f t="shared" si="1844"/>
        <v/>
      </c>
      <c r="DP906" t="str">
        <f t="shared" si="1845"/>
        <v/>
      </c>
      <c r="DQ906" t="str">
        <f t="shared" si="1846"/>
        <v/>
      </c>
      <c r="DR906" t="str">
        <f t="shared" si="1847"/>
        <v/>
      </c>
      <c r="DS906" t="str">
        <f t="shared" si="1848"/>
        <v/>
      </c>
      <c r="DT906" t="str">
        <f t="shared" si="1849"/>
        <v/>
      </c>
      <c r="DU906">
        <f t="shared" si="1850"/>
        <v>0</v>
      </c>
      <c r="DV906">
        <f t="shared" si="1851"/>
        <v>0</v>
      </c>
      <c r="DW906">
        <f t="shared" si="1852"/>
        <v>0</v>
      </c>
      <c r="DX906" t="str">
        <f t="shared" si="1853"/>
        <v/>
      </c>
      <c r="DY906" t="str">
        <f t="shared" si="1854"/>
        <v/>
      </c>
      <c r="DZ906" t="str">
        <f t="shared" si="1855"/>
        <v/>
      </c>
      <c r="EA906" s="5">
        <f t="shared" si="1856"/>
        <v>0</v>
      </c>
      <c r="EB906" s="3">
        <f t="shared" si="1857"/>
        <v>0</v>
      </c>
    </row>
    <row r="907" spans="2:132" x14ac:dyDescent="0.2">
      <c r="B907" s="25">
        <v>902</v>
      </c>
      <c r="C907" s="26">
        <f>Zisk!D921</f>
        <v>0</v>
      </c>
      <c r="D907">
        <f>Zisk!E921</f>
        <v>0</v>
      </c>
      <c r="E907" s="66" t="str">
        <f t="shared" si="1744"/>
        <v/>
      </c>
      <c r="F907" t="str">
        <f t="shared" si="1745"/>
        <v/>
      </c>
      <c r="G907" s="66" t="str">
        <f t="shared" si="1746"/>
        <v/>
      </c>
      <c r="H907" s="25"/>
      <c r="I907" s="25"/>
      <c r="J907">
        <f>VstupniParametry_SKRYT!$D$5</f>
        <v>0.02</v>
      </c>
      <c r="K907">
        <f>VstupniParametry_SKRYT!$D$6</f>
        <v>0.06</v>
      </c>
      <c r="L907">
        <f>VstupniParametry_SKRYT!$D$7</f>
        <v>0.06</v>
      </c>
      <c r="M907">
        <f>VstupniParametry_SKRYT!$D$8</f>
        <v>0.06</v>
      </c>
      <c r="N907">
        <f>VstupniParametry_SKRYT!$D$9</f>
        <v>1.7999999999999999E-2</v>
      </c>
      <c r="O907" s="27">
        <f>VstupniParametry_SKRYT!$D$10</f>
        <v>0.01</v>
      </c>
      <c r="P907" s="27">
        <f>VstupniParametry_SKRYT!$D$11</f>
        <v>0.01</v>
      </c>
      <c r="Q907" s="27">
        <f>VstupniParametry_SKRYT!$D$12</f>
        <v>0.01</v>
      </c>
      <c r="R907" s="27">
        <f>VstupniParametry_SKRYT!$D$13</f>
        <v>0.01</v>
      </c>
      <c r="S907" s="27">
        <f>VstupniParametry_SKRYT!$D$14</f>
        <v>0.01</v>
      </c>
      <c r="T907">
        <f t="shared" si="1747"/>
        <v>0</v>
      </c>
      <c r="U907">
        <f t="shared" si="1748"/>
        <v>0</v>
      </c>
      <c r="V907">
        <f t="shared" si="1749"/>
        <v>0</v>
      </c>
      <c r="W907">
        <f t="shared" si="1750"/>
        <v>0</v>
      </c>
      <c r="X907">
        <f t="shared" si="1751"/>
        <v>0</v>
      </c>
      <c r="Y907">
        <f t="shared" si="1752"/>
        <v>0</v>
      </c>
      <c r="Z907">
        <f t="shared" si="1753"/>
        <v>0</v>
      </c>
      <c r="AA907">
        <f t="shared" si="1754"/>
        <v>0</v>
      </c>
      <c r="AB907">
        <f t="shared" si="1755"/>
        <v>0</v>
      </c>
      <c r="AC907">
        <f t="shared" si="1756"/>
        <v>0</v>
      </c>
      <c r="AD907">
        <f t="shared" si="1757"/>
        <v>0</v>
      </c>
      <c r="AE907">
        <f t="shared" si="1758"/>
        <v>0</v>
      </c>
      <c r="AF907">
        <f t="shared" si="1759"/>
        <v>0</v>
      </c>
      <c r="AG907">
        <f t="shared" si="1760"/>
        <v>0</v>
      </c>
      <c r="AH907">
        <f t="shared" si="1761"/>
        <v>0</v>
      </c>
      <c r="AI907">
        <f t="shared" si="1762"/>
        <v>0</v>
      </c>
      <c r="AJ907">
        <f t="shared" si="1763"/>
        <v>0</v>
      </c>
      <c r="AK907">
        <f t="shared" si="1764"/>
        <v>0</v>
      </c>
      <c r="AL907">
        <f t="shared" si="1765"/>
        <v>0</v>
      </c>
      <c r="AM907">
        <f t="shared" si="1766"/>
        <v>0</v>
      </c>
      <c r="AN907">
        <f t="shared" si="1767"/>
        <v>0</v>
      </c>
      <c r="AO907">
        <f t="shared" si="1768"/>
        <v>0</v>
      </c>
      <c r="AP907">
        <f t="shared" si="1769"/>
        <v>0</v>
      </c>
      <c r="AQ907">
        <f t="shared" si="1770"/>
        <v>0</v>
      </c>
      <c r="AR907">
        <f t="shared" si="1771"/>
        <v>0</v>
      </c>
      <c r="AS907">
        <f t="shared" si="1772"/>
        <v>0</v>
      </c>
      <c r="AT907">
        <f t="shared" si="1858"/>
        <v>0</v>
      </c>
      <c r="AU907">
        <f t="shared" si="1773"/>
        <v>0</v>
      </c>
      <c r="AV907">
        <f t="shared" si="1774"/>
        <v>0</v>
      </c>
      <c r="AW907">
        <f t="shared" si="1859"/>
        <v>0</v>
      </c>
      <c r="AX907">
        <f t="shared" si="1775"/>
        <v>0</v>
      </c>
      <c r="AY907">
        <f t="shared" si="1776"/>
        <v>0</v>
      </c>
      <c r="AZ907">
        <f t="shared" si="1777"/>
        <v>0</v>
      </c>
      <c r="BA907">
        <f t="shared" si="1778"/>
        <v>0</v>
      </c>
      <c r="BB907">
        <f t="shared" si="1779"/>
        <v>0</v>
      </c>
      <c r="BC907">
        <f t="shared" si="1780"/>
        <v>0</v>
      </c>
      <c r="BD907">
        <f t="shared" si="1781"/>
        <v>0</v>
      </c>
      <c r="BE907">
        <f t="shared" si="1782"/>
        <v>0</v>
      </c>
      <c r="BF907">
        <f t="shared" si="1783"/>
        <v>0</v>
      </c>
      <c r="BG907">
        <f t="shared" si="1784"/>
        <v>0</v>
      </c>
      <c r="BH907">
        <f t="shared" si="1785"/>
        <v>0</v>
      </c>
      <c r="BI907">
        <f t="shared" si="1786"/>
        <v>0</v>
      </c>
      <c r="BJ907">
        <f t="shared" si="1787"/>
        <v>0</v>
      </c>
      <c r="BK907">
        <f t="shared" si="1788"/>
        <v>0</v>
      </c>
      <c r="BL907">
        <f t="shared" si="1789"/>
        <v>0</v>
      </c>
      <c r="BM907">
        <f t="shared" si="1790"/>
        <v>0</v>
      </c>
      <c r="BN907">
        <f t="shared" si="1791"/>
        <v>0</v>
      </c>
      <c r="BO907">
        <f t="shared" si="1792"/>
        <v>0</v>
      </c>
      <c r="BP907">
        <f t="shared" si="1793"/>
        <v>0</v>
      </c>
      <c r="BQ907">
        <f t="shared" si="1794"/>
        <v>0</v>
      </c>
      <c r="BR907">
        <f t="shared" si="1795"/>
        <v>0</v>
      </c>
      <c r="BS907">
        <f t="shared" si="1796"/>
        <v>0</v>
      </c>
      <c r="BT907">
        <f t="shared" si="1797"/>
        <v>0</v>
      </c>
      <c r="BU907">
        <f t="shared" si="1798"/>
        <v>0</v>
      </c>
      <c r="BV907">
        <f t="shared" si="1799"/>
        <v>0</v>
      </c>
      <c r="BW907">
        <f t="shared" si="1800"/>
        <v>0</v>
      </c>
      <c r="BX907">
        <f t="shared" si="1801"/>
        <v>0</v>
      </c>
      <c r="BY907">
        <f t="shared" si="1802"/>
        <v>0</v>
      </c>
      <c r="BZ907">
        <f t="shared" si="1803"/>
        <v>0</v>
      </c>
      <c r="CA907">
        <f t="shared" si="1804"/>
        <v>0</v>
      </c>
      <c r="CB907">
        <f t="shared" si="1805"/>
        <v>0</v>
      </c>
      <c r="CC907">
        <f t="shared" si="1806"/>
        <v>0</v>
      </c>
      <c r="CD907">
        <f t="shared" si="1807"/>
        <v>0</v>
      </c>
      <c r="CE907">
        <f t="shared" si="1808"/>
        <v>0</v>
      </c>
      <c r="CF907">
        <f t="shared" si="1809"/>
        <v>0</v>
      </c>
      <c r="CG907">
        <f t="shared" si="1810"/>
        <v>0</v>
      </c>
      <c r="CH907">
        <f t="shared" si="1811"/>
        <v>0</v>
      </c>
      <c r="CI907">
        <f t="shared" si="1812"/>
        <v>0</v>
      </c>
      <c r="CJ907">
        <f t="shared" si="1813"/>
        <v>0</v>
      </c>
      <c r="CK907">
        <f t="shared" si="1814"/>
        <v>0</v>
      </c>
      <c r="CL907" t="str">
        <f t="shared" si="1815"/>
        <v/>
      </c>
      <c r="CM907" t="str">
        <f t="shared" si="1816"/>
        <v/>
      </c>
      <c r="CN907" t="str">
        <f t="shared" si="1817"/>
        <v/>
      </c>
      <c r="CO907" t="str">
        <f t="shared" si="1818"/>
        <v/>
      </c>
      <c r="CP907" t="str">
        <f t="shared" si="1819"/>
        <v/>
      </c>
      <c r="CQ907" t="str">
        <f t="shared" si="1820"/>
        <v/>
      </c>
      <c r="CR907" t="str">
        <f t="shared" si="1821"/>
        <v/>
      </c>
      <c r="CS907" t="str">
        <f t="shared" si="1822"/>
        <v/>
      </c>
      <c r="CT907" t="str">
        <f t="shared" si="1823"/>
        <v/>
      </c>
      <c r="CU907" t="str">
        <f t="shared" si="1824"/>
        <v/>
      </c>
      <c r="CV907" t="str">
        <f t="shared" si="1825"/>
        <v/>
      </c>
      <c r="CW907" t="str">
        <f t="shared" si="1826"/>
        <v/>
      </c>
      <c r="CX907" t="str">
        <f t="shared" si="1827"/>
        <v/>
      </c>
      <c r="CY907" t="str">
        <f t="shared" si="1828"/>
        <v/>
      </c>
      <c r="CZ907" t="str">
        <f t="shared" si="1829"/>
        <v/>
      </c>
      <c r="DA907" t="str">
        <f t="shared" si="1830"/>
        <v/>
      </c>
      <c r="DB907" t="str">
        <f t="shared" si="1831"/>
        <v/>
      </c>
      <c r="DC907" t="str">
        <f t="shared" si="1832"/>
        <v/>
      </c>
      <c r="DD907" t="str">
        <f t="shared" si="1833"/>
        <v/>
      </c>
      <c r="DE907" t="str">
        <f t="shared" si="1834"/>
        <v/>
      </c>
      <c r="DF907" t="str">
        <f t="shared" si="1835"/>
        <v/>
      </c>
      <c r="DG907" t="str">
        <f t="shared" si="1836"/>
        <v/>
      </c>
      <c r="DH907" t="str">
        <f t="shared" si="1837"/>
        <v/>
      </c>
      <c r="DI907" t="str">
        <f t="shared" si="1838"/>
        <v/>
      </c>
      <c r="DJ907" t="str">
        <f t="shared" si="1839"/>
        <v/>
      </c>
      <c r="DK907" t="str">
        <f t="shared" si="1840"/>
        <v/>
      </c>
      <c r="DL907" t="str">
        <f t="shared" si="1841"/>
        <v/>
      </c>
      <c r="DM907" t="str">
        <f t="shared" si="1842"/>
        <v/>
      </c>
      <c r="DN907" t="str">
        <f t="shared" si="1843"/>
        <v/>
      </c>
      <c r="DO907" t="str">
        <f t="shared" si="1844"/>
        <v/>
      </c>
      <c r="DP907" t="str">
        <f t="shared" si="1845"/>
        <v/>
      </c>
      <c r="DQ907" t="str">
        <f t="shared" si="1846"/>
        <v/>
      </c>
      <c r="DR907" t="str">
        <f t="shared" si="1847"/>
        <v/>
      </c>
      <c r="DS907" t="str">
        <f t="shared" si="1848"/>
        <v/>
      </c>
      <c r="DT907" t="str">
        <f t="shared" si="1849"/>
        <v/>
      </c>
      <c r="DU907">
        <f t="shared" si="1850"/>
        <v>0</v>
      </c>
      <c r="DV907">
        <f t="shared" si="1851"/>
        <v>0</v>
      </c>
      <c r="DW907">
        <f t="shared" si="1852"/>
        <v>0</v>
      </c>
      <c r="DX907" t="str">
        <f t="shared" si="1853"/>
        <v/>
      </c>
      <c r="DY907" t="str">
        <f t="shared" si="1854"/>
        <v/>
      </c>
      <c r="DZ907" t="str">
        <f t="shared" si="1855"/>
        <v/>
      </c>
      <c r="EA907" s="5">
        <f t="shared" si="1856"/>
        <v>0</v>
      </c>
      <c r="EB907" s="3">
        <f t="shared" si="1857"/>
        <v>0</v>
      </c>
    </row>
    <row r="908" spans="2:132" x14ac:dyDescent="0.2">
      <c r="B908">
        <v>903</v>
      </c>
      <c r="C908" s="3">
        <f>Zisk!D922</f>
        <v>0</v>
      </c>
      <c r="D908">
        <f>Zisk!E922</f>
        <v>0</v>
      </c>
      <c r="E908" s="66" t="str">
        <f t="shared" si="1744"/>
        <v/>
      </c>
      <c r="F908" t="str">
        <f t="shared" si="1745"/>
        <v/>
      </c>
      <c r="G908" s="66" t="str">
        <f t="shared" si="1746"/>
        <v/>
      </c>
      <c r="J908">
        <f>VstupniParametry_SKRYT!$D$5</f>
        <v>0.02</v>
      </c>
      <c r="K908">
        <f>VstupniParametry_SKRYT!$D$6</f>
        <v>0.06</v>
      </c>
      <c r="L908">
        <f>VstupniParametry_SKRYT!$D$7</f>
        <v>0.06</v>
      </c>
      <c r="M908">
        <f>VstupniParametry_SKRYT!$D$8</f>
        <v>0.06</v>
      </c>
      <c r="N908">
        <f>VstupniParametry_SKRYT!$D$9</f>
        <v>1.7999999999999999E-2</v>
      </c>
      <c r="O908" s="27">
        <f>VstupniParametry_SKRYT!$D$10</f>
        <v>0.01</v>
      </c>
      <c r="P908" s="27">
        <f>VstupniParametry_SKRYT!$D$11</f>
        <v>0.01</v>
      </c>
      <c r="Q908" s="27">
        <f>VstupniParametry_SKRYT!$D$12</f>
        <v>0.01</v>
      </c>
      <c r="R908" s="27">
        <f>VstupniParametry_SKRYT!$D$13</f>
        <v>0.01</v>
      </c>
      <c r="S908" s="27">
        <f>VstupniParametry_SKRYT!$D$14</f>
        <v>0.01</v>
      </c>
      <c r="T908">
        <f t="shared" si="1747"/>
        <v>0</v>
      </c>
      <c r="U908">
        <f t="shared" si="1748"/>
        <v>0</v>
      </c>
      <c r="V908">
        <f t="shared" si="1749"/>
        <v>0</v>
      </c>
      <c r="W908">
        <f t="shared" si="1750"/>
        <v>0</v>
      </c>
      <c r="X908">
        <f t="shared" si="1751"/>
        <v>0</v>
      </c>
      <c r="Y908">
        <f t="shared" si="1752"/>
        <v>0</v>
      </c>
      <c r="Z908">
        <f t="shared" si="1753"/>
        <v>0</v>
      </c>
      <c r="AA908">
        <f t="shared" si="1754"/>
        <v>0</v>
      </c>
      <c r="AB908">
        <f t="shared" si="1755"/>
        <v>0</v>
      </c>
      <c r="AC908">
        <f t="shared" si="1756"/>
        <v>0</v>
      </c>
      <c r="AD908">
        <f t="shared" si="1757"/>
        <v>0</v>
      </c>
      <c r="AE908">
        <f t="shared" si="1758"/>
        <v>0</v>
      </c>
      <c r="AF908">
        <f t="shared" si="1759"/>
        <v>0</v>
      </c>
      <c r="AG908">
        <f t="shared" si="1760"/>
        <v>0</v>
      </c>
      <c r="AH908">
        <f t="shared" si="1761"/>
        <v>0</v>
      </c>
      <c r="AI908">
        <f t="shared" si="1762"/>
        <v>0</v>
      </c>
      <c r="AJ908">
        <f t="shared" si="1763"/>
        <v>0</v>
      </c>
      <c r="AK908">
        <f t="shared" si="1764"/>
        <v>0</v>
      </c>
      <c r="AL908">
        <f t="shared" si="1765"/>
        <v>0</v>
      </c>
      <c r="AM908">
        <f t="shared" si="1766"/>
        <v>0</v>
      </c>
      <c r="AN908">
        <f t="shared" si="1767"/>
        <v>0</v>
      </c>
      <c r="AO908">
        <f t="shared" si="1768"/>
        <v>0</v>
      </c>
      <c r="AP908">
        <f t="shared" si="1769"/>
        <v>0</v>
      </c>
      <c r="AQ908">
        <f t="shared" si="1770"/>
        <v>0</v>
      </c>
      <c r="AR908">
        <f t="shared" si="1771"/>
        <v>0</v>
      </c>
      <c r="AS908">
        <f t="shared" si="1772"/>
        <v>0</v>
      </c>
      <c r="AT908">
        <f t="shared" si="1858"/>
        <v>0</v>
      </c>
      <c r="AU908">
        <f t="shared" si="1773"/>
        <v>0</v>
      </c>
      <c r="AV908">
        <f t="shared" si="1774"/>
        <v>0</v>
      </c>
      <c r="AW908">
        <f t="shared" si="1859"/>
        <v>0</v>
      </c>
      <c r="AX908">
        <f t="shared" si="1775"/>
        <v>0</v>
      </c>
      <c r="AY908">
        <f t="shared" si="1776"/>
        <v>0</v>
      </c>
      <c r="AZ908">
        <f t="shared" si="1777"/>
        <v>0</v>
      </c>
      <c r="BA908">
        <f t="shared" si="1778"/>
        <v>0</v>
      </c>
      <c r="BB908">
        <f t="shared" si="1779"/>
        <v>0</v>
      </c>
      <c r="BC908">
        <f t="shared" si="1780"/>
        <v>0</v>
      </c>
      <c r="BD908">
        <f t="shared" si="1781"/>
        <v>0</v>
      </c>
      <c r="BE908">
        <f t="shared" si="1782"/>
        <v>0</v>
      </c>
      <c r="BF908">
        <f t="shared" si="1783"/>
        <v>0</v>
      </c>
      <c r="BG908">
        <f t="shared" si="1784"/>
        <v>0</v>
      </c>
      <c r="BH908">
        <f t="shared" si="1785"/>
        <v>0</v>
      </c>
      <c r="BI908">
        <f t="shared" si="1786"/>
        <v>0</v>
      </c>
      <c r="BJ908">
        <f t="shared" si="1787"/>
        <v>0</v>
      </c>
      <c r="BK908">
        <f t="shared" si="1788"/>
        <v>0</v>
      </c>
      <c r="BL908">
        <f t="shared" si="1789"/>
        <v>0</v>
      </c>
      <c r="BM908">
        <f t="shared" si="1790"/>
        <v>0</v>
      </c>
      <c r="BN908">
        <f t="shared" si="1791"/>
        <v>0</v>
      </c>
      <c r="BO908">
        <f t="shared" si="1792"/>
        <v>0</v>
      </c>
      <c r="BP908">
        <f t="shared" si="1793"/>
        <v>0</v>
      </c>
      <c r="BQ908">
        <f t="shared" si="1794"/>
        <v>0</v>
      </c>
      <c r="BR908">
        <f t="shared" si="1795"/>
        <v>0</v>
      </c>
      <c r="BS908">
        <f t="shared" si="1796"/>
        <v>0</v>
      </c>
      <c r="BT908">
        <f t="shared" si="1797"/>
        <v>0</v>
      </c>
      <c r="BU908">
        <f t="shared" si="1798"/>
        <v>0</v>
      </c>
      <c r="BV908">
        <f t="shared" si="1799"/>
        <v>0</v>
      </c>
      <c r="BW908">
        <f t="shared" si="1800"/>
        <v>0</v>
      </c>
      <c r="BX908">
        <f t="shared" si="1801"/>
        <v>0</v>
      </c>
      <c r="BY908">
        <f t="shared" si="1802"/>
        <v>0</v>
      </c>
      <c r="BZ908">
        <f t="shared" si="1803"/>
        <v>0</v>
      </c>
      <c r="CA908">
        <f t="shared" si="1804"/>
        <v>0</v>
      </c>
      <c r="CB908">
        <f t="shared" si="1805"/>
        <v>0</v>
      </c>
      <c r="CC908">
        <f t="shared" si="1806"/>
        <v>0</v>
      </c>
      <c r="CD908">
        <f t="shared" si="1807"/>
        <v>0</v>
      </c>
      <c r="CE908">
        <f t="shared" si="1808"/>
        <v>0</v>
      </c>
      <c r="CF908">
        <f t="shared" si="1809"/>
        <v>0</v>
      </c>
      <c r="CG908">
        <f t="shared" si="1810"/>
        <v>0</v>
      </c>
      <c r="CH908">
        <f t="shared" si="1811"/>
        <v>0</v>
      </c>
      <c r="CI908">
        <f t="shared" si="1812"/>
        <v>0</v>
      </c>
      <c r="CJ908">
        <f t="shared" si="1813"/>
        <v>0</v>
      </c>
      <c r="CK908">
        <f t="shared" si="1814"/>
        <v>0</v>
      </c>
      <c r="CL908" t="str">
        <f t="shared" si="1815"/>
        <v/>
      </c>
      <c r="CM908" t="str">
        <f t="shared" si="1816"/>
        <v/>
      </c>
      <c r="CN908" t="str">
        <f t="shared" si="1817"/>
        <v/>
      </c>
      <c r="CO908" t="str">
        <f t="shared" si="1818"/>
        <v/>
      </c>
      <c r="CP908" t="str">
        <f t="shared" si="1819"/>
        <v/>
      </c>
      <c r="CQ908" t="str">
        <f t="shared" si="1820"/>
        <v/>
      </c>
      <c r="CR908" t="str">
        <f t="shared" si="1821"/>
        <v/>
      </c>
      <c r="CS908" t="str">
        <f t="shared" si="1822"/>
        <v/>
      </c>
      <c r="CT908" t="str">
        <f t="shared" si="1823"/>
        <v/>
      </c>
      <c r="CU908" t="str">
        <f t="shared" si="1824"/>
        <v/>
      </c>
      <c r="CV908" t="str">
        <f t="shared" si="1825"/>
        <v/>
      </c>
      <c r="CW908" t="str">
        <f t="shared" si="1826"/>
        <v/>
      </c>
      <c r="CX908" t="str">
        <f t="shared" si="1827"/>
        <v/>
      </c>
      <c r="CY908" t="str">
        <f t="shared" si="1828"/>
        <v/>
      </c>
      <c r="CZ908" t="str">
        <f t="shared" si="1829"/>
        <v/>
      </c>
      <c r="DA908" t="str">
        <f t="shared" si="1830"/>
        <v/>
      </c>
      <c r="DB908" t="str">
        <f t="shared" si="1831"/>
        <v/>
      </c>
      <c r="DC908" t="str">
        <f t="shared" si="1832"/>
        <v/>
      </c>
      <c r="DD908" t="str">
        <f t="shared" si="1833"/>
        <v/>
      </c>
      <c r="DE908" t="str">
        <f t="shared" si="1834"/>
        <v/>
      </c>
      <c r="DF908" t="str">
        <f t="shared" si="1835"/>
        <v/>
      </c>
      <c r="DG908" t="str">
        <f t="shared" si="1836"/>
        <v/>
      </c>
      <c r="DH908" t="str">
        <f t="shared" si="1837"/>
        <v/>
      </c>
      <c r="DI908" t="str">
        <f t="shared" si="1838"/>
        <v/>
      </c>
      <c r="DJ908" t="str">
        <f t="shared" si="1839"/>
        <v/>
      </c>
      <c r="DK908" t="str">
        <f t="shared" si="1840"/>
        <v/>
      </c>
      <c r="DL908" t="str">
        <f t="shared" si="1841"/>
        <v/>
      </c>
      <c r="DM908" t="str">
        <f t="shared" si="1842"/>
        <v/>
      </c>
      <c r="DN908" t="str">
        <f t="shared" si="1843"/>
        <v/>
      </c>
      <c r="DO908" t="str">
        <f t="shared" si="1844"/>
        <v/>
      </c>
      <c r="DP908" t="str">
        <f t="shared" si="1845"/>
        <v/>
      </c>
      <c r="DQ908" t="str">
        <f t="shared" si="1846"/>
        <v/>
      </c>
      <c r="DR908" t="str">
        <f t="shared" si="1847"/>
        <v/>
      </c>
      <c r="DS908" t="str">
        <f t="shared" si="1848"/>
        <v/>
      </c>
      <c r="DT908" t="str">
        <f t="shared" si="1849"/>
        <v/>
      </c>
      <c r="DU908">
        <f t="shared" si="1850"/>
        <v>0</v>
      </c>
      <c r="DV908">
        <f t="shared" si="1851"/>
        <v>0</v>
      </c>
      <c r="DW908">
        <f t="shared" si="1852"/>
        <v>0</v>
      </c>
      <c r="DX908" t="str">
        <f t="shared" si="1853"/>
        <v/>
      </c>
      <c r="DY908" t="str">
        <f t="shared" si="1854"/>
        <v/>
      </c>
      <c r="DZ908" t="str">
        <f t="shared" si="1855"/>
        <v/>
      </c>
      <c r="EA908" s="5">
        <f t="shared" si="1856"/>
        <v>0</v>
      </c>
      <c r="EB908" s="3">
        <f t="shared" si="1857"/>
        <v>0</v>
      </c>
    </row>
    <row r="909" spans="2:132" x14ac:dyDescent="0.2">
      <c r="B909" s="25">
        <v>904</v>
      </c>
      <c r="C909" s="26">
        <f>Zisk!D923</f>
        <v>0</v>
      </c>
      <c r="D909">
        <f>Zisk!E923</f>
        <v>0</v>
      </c>
      <c r="E909" s="66" t="str">
        <f t="shared" si="1744"/>
        <v/>
      </c>
      <c r="F909" t="str">
        <f t="shared" si="1745"/>
        <v/>
      </c>
      <c r="G909" s="66" t="str">
        <f t="shared" si="1746"/>
        <v/>
      </c>
      <c r="H909" s="25"/>
      <c r="I909" s="25"/>
      <c r="J909">
        <f>VstupniParametry_SKRYT!$D$5</f>
        <v>0.02</v>
      </c>
      <c r="K909">
        <f>VstupniParametry_SKRYT!$D$6</f>
        <v>0.06</v>
      </c>
      <c r="L909">
        <f>VstupniParametry_SKRYT!$D$7</f>
        <v>0.06</v>
      </c>
      <c r="M909">
        <f>VstupniParametry_SKRYT!$D$8</f>
        <v>0.06</v>
      </c>
      <c r="N909">
        <f>VstupniParametry_SKRYT!$D$9</f>
        <v>1.7999999999999999E-2</v>
      </c>
      <c r="O909" s="27">
        <f>VstupniParametry_SKRYT!$D$10</f>
        <v>0.01</v>
      </c>
      <c r="P909" s="27">
        <f>VstupniParametry_SKRYT!$D$11</f>
        <v>0.01</v>
      </c>
      <c r="Q909" s="27">
        <f>VstupniParametry_SKRYT!$D$12</f>
        <v>0.01</v>
      </c>
      <c r="R909" s="27">
        <f>VstupniParametry_SKRYT!$D$13</f>
        <v>0.01</v>
      </c>
      <c r="S909" s="27">
        <f>VstupniParametry_SKRYT!$D$14</f>
        <v>0.01</v>
      </c>
      <c r="T909">
        <f t="shared" si="1747"/>
        <v>0</v>
      </c>
      <c r="U909">
        <f t="shared" si="1748"/>
        <v>0</v>
      </c>
      <c r="V909">
        <f t="shared" si="1749"/>
        <v>0</v>
      </c>
      <c r="W909">
        <f t="shared" si="1750"/>
        <v>0</v>
      </c>
      <c r="X909">
        <f t="shared" si="1751"/>
        <v>0</v>
      </c>
      <c r="Y909">
        <f t="shared" si="1752"/>
        <v>0</v>
      </c>
      <c r="Z909">
        <f t="shared" si="1753"/>
        <v>0</v>
      </c>
      <c r="AA909">
        <f t="shared" si="1754"/>
        <v>0</v>
      </c>
      <c r="AB909">
        <f t="shared" si="1755"/>
        <v>0</v>
      </c>
      <c r="AC909">
        <f t="shared" si="1756"/>
        <v>0</v>
      </c>
      <c r="AD909">
        <f t="shared" si="1757"/>
        <v>0</v>
      </c>
      <c r="AE909">
        <f t="shared" si="1758"/>
        <v>0</v>
      </c>
      <c r="AF909">
        <f t="shared" si="1759"/>
        <v>0</v>
      </c>
      <c r="AG909">
        <f t="shared" si="1760"/>
        <v>0</v>
      </c>
      <c r="AH909">
        <f t="shared" si="1761"/>
        <v>0</v>
      </c>
      <c r="AI909">
        <f t="shared" si="1762"/>
        <v>0</v>
      </c>
      <c r="AJ909">
        <f t="shared" si="1763"/>
        <v>0</v>
      </c>
      <c r="AK909">
        <f t="shared" si="1764"/>
        <v>0</v>
      </c>
      <c r="AL909">
        <f t="shared" si="1765"/>
        <v>0</v>
      </c>
      <c r="AM909">
        <f t="shared" si="1766"/>
        <v>0</v>
      </c>
      <c r="AN909">
        <f t="shared" si="1767"/>
        <v>0</v>
      </c>
      <c r="AO909">
        <f t="shared" si="1768"/>
        <v>0</v>
      </c>
      <c r="AP909">
        <f t="shared" si="1769"/>
        <v>0</v>
      </c>
      <c r="AQ909">
        <f t="shared" si="1770"/>
        <v>0</v>
      </c>
      <c r="AR909">
        <f t="shared" si="1771"/>
        <v>0</v>
      </c>
      <c r="AS909">
        <f t="shared" si="1772"/>
        <v>0</v>
      </c>
      <c r="AT909">
        <f t="shared" si="1858"/>
        <v>0</v>
      </c>
      <c r="AU909">
        <f t="shared" si="1773"/>
        <v>0</v>
      </c>
      <c r="AV909">
        <f t="shared" si="1774"/>
        <v>0</v>
      </c>
      <c r="AW909">
        <f t="shared" si="1859"/>
        <v>0</v>
      </c>
      <c r="AX909">
        <f t="shared" si="1775"/>
        <v>0</v>
      </c>
      <c r="AY909">
        <f t="shared" si="1776"/>
        <v>0</v>
      </c>
      <c r="AZ909">
        <f t="shared" si="1777"/>
        <v>0</v>
      </c>
      <c r="BA909">
        <f t="shared" si="1778"/>
        <v>0</v>
      </c>
      <c r="BB909">
        <f t="shared" si="1779"/>
        <v>0</v>
      </c>
      <c r="BC909">
        <f t="shared" si="1780"/>
        <v>0</v>
      </c>
      <c r="BD909">
        <f t="shared" si="1781"/>
        <v>0</v>
      </c>
      <c r="BE909">
        <f t="shared" si="1782"/>
        <v>0</v>
      </c>
      <c r="BF909">
        <f t="shared" si="1783"/>
        <v>0</v>
      </c>
      <c r="BG909">
        <f t="shared" si="1784"/>
        <v>0</v>
      </c>
      <c r="BH909">
        <f t="shared" si="1785"/>
        <v>0</v>
      </c>
      <c r="BI909">
        <f t="shared" si="1786"/>
        <v>0</v>
      </c>
      <c r="BJ909">
        <f t="shared" si="1787"/>
        <v>0</v>
      </c>
      <c r="BK909">
        <f t="shared" si="1788"/>
        <v>0</v>
      </c>
      <c r="BL909">
        <f t="shared" si="1789"/>
        <v>0</v>
      </c>
      <c r="BM909">
        <f t="shared" si="1790"/>
        <v>0</v>
      </c>
      <c r="BN909">
        <f t="shared" si="1791"/>
        <v>0</v>
      </c>
      <c r="BO909">
        <f t="shared" si="1792"/>
        <v>0</v>
      </c>
      <c r="BP909">
        <f t="shared" si="1793"/>
        <v>0</v>
      </c>
      <c r="BQ909">
        <f t="shared" si="1794"/>
        <v>0</v>
      </c>
      <c r="BR909">
        <f t="shared" si="1795"/>
        <v>0</v>
      </c>
      <c r="BS909">
        <f t="shared" si="1796"/>
        <v>0</v>
      </c>
      <c r="BT909">
        <f t="shared" si="1797"/>
        <v>0</v>
      </c>
      <c r="BU909">
        <f t="shared" si="1798"/>
        <v>0</v>
      </c>
      <c r="BV909">
        <f t="shared" si="1799"/>
        <v>0</v>
      </c>
      <c r="BW909">
        <f t="shared" si="1800"/>
        <v>0</v>
      </c>
      <c r="BX909">
        <f t="shared" si="1801"/>
        <v>0</v>
      </c>
      <c r="BY909">
        <f t="shared" si="1802"/>
        <v>0</v>
      </c>
      <c r="BZ909">
        <f t="shared" si="1803"/>
        <v>0</v>
      </c>
      <c r="CA909">
        <f t="shared" si="1804"/>
        <v>0</v>
      </c>
      <c r="CB909">
        <f t="shared" si="1805"/>
        <v>0</v>
      </c>
      <c r="CC909">
        <f t="shared" si="1806"/>
        <v>0</v>
      </c>
      <c r="CD909">
        <f t="shared" si="1807"/>
        <v>0</v>
      </c>
      <c r="CE909">
        <f t="shared" si="1808"/>
        <v>0</v>
      </c>
      <c r="CF909">
        <f t="shared" si="1809"/>
        <v>0</v>
      </c>
      <c r="CG909">
        <f t="shared" si="1810"/>
        <v>0</v>
      </c>
      <c r="CH909">
        <f t="shared" si="1811"/>
        <v>0</v>
      </c>
      <c r="CI909">
        <f t="shared" si="1812"/>
        <v>0</v>
      </c>
      <c r="CJ909">
        <f t="shared" si="1813"/>
        <v>0</v>
      </c>
      <c r="CK909">
        <f t="shared" si="1814"/>
        <v>0</v>
      </c>
      <c r="CL909" t="str">
        <f t="shared" si="1815"/>
        <v/>
      </c>
      <c r="CM909" t="str">
        <f t="shared" si="1816"/>
        <v/>
      </c>
      <c r="CN909" t="str">
        <f t="shared" si="1817"/>
        <v/>
      </c>
      <c r="CO909" t="str">
        <f t="shared" si="1818"/>
        <v/>
      </c>
      <c r="CP909" t="str">
        <f t="shared" si="1819"/>
        <v/>
      </c>
      <c r="CQ909" t="str">
        <f t="shared" si="1820"/>
        <v/>
      </c>
      <c r="CR909" t="str">
        <f t="shared" si="1821"/>
        <v/>
      </c>
      <c r="CS909" t="str">
        <f t="shared" si="1822"/>
        <v/>
      </c>
      <c r="CT909" t="str">
        <f t="shared" si="1823"/>
        <v/>
      </c>
      <c r="CU909" t="str">
        <f t="shared" si="1824"/>
        <v/>
      </c>
      <c r="CV909" t="str">
        <f t="shared" si="1825"/>
        <v/>
      </c>
      <c r="CW909" t="str">
        <f t="shared" si="1826"/>
        <v/>
      </c>
      <c r="CX909" t="str">
        <f t="shared" si="1827"/>
        <v/>
      </c>
      <c r="CY909" t="str">
        <f t="shared" si="1828"/>
        <v/>
      </c>
      <c r="CZ909" t="str">
        <f t="shared" si="1829"/>
        <v/>
      </c>
      <c r="DA909" t="str">
        <f t="shared" si="1830"/>
        <v/>
      </c>
      <c r="DB909" t="str">
        <f t="shared" si="1831"/>
        <v/>
      </c>
      <c r="DC909" t="str">
        <f t="shared" si="1832"/>
        <v/>
      </c>
      <c r="DD909" t="str">
        <f t="shared" si="1833"/>
        <v/>
      </c>
      <c r="DE909" t="str">
        <f t="shared" si="1834"/>
        <v/>
      </c>
      <c r="DF909" t="str">
        <f t="shared" si="1835"/>
        <v/>
      </c>
      <c r="DG909" t="str">
        <f t="shared" si="1836"/>
        <v/>
      </c>
      <c r="DH909" t="str">
        <f t="shared" si="1837"/>
        <v/>
      </c>
      <c r="DI909" t="str">
        <f t="shared" si="1838"/>
        <v/>
      </c>
      <c r="DJ909" t="str">
        <f t="shared" si="1839"/>
        <v/>
      </c>
      <c r="DK909" t="str">
        <f t="shared" si="1840"/>
        <v/>
      </c>
      <c r="DL909" t="str">
        <f t="shared" si="1841"/>
        <v/>
      </c>
      <c r="DM909" t="str">
        <f t="shared" si="1842"/>
        <v/>
      </c>
      <c r="DN909" t="str">
        <f t="shared" si="1843"/>
        <v/>
      </c>
      <c r="DO909" t="str">
        <f t="shared" si="1844"/>
        <v/>
      </c>
      <c r="DP909" t="str">
        <f t="shared" si="1845"/>
        <v/>
      </c>
      <c r="DQ909" t="str">
        <f t="shared" si="1846"/>
        <v/>
      </c>
      <c r="DR909" t="str">
        <f t="shared" si="1847"/>
        <v/>
      </c>
      <c r="DS909" t="str">
        <f t="shared" si="1848"/>
        <v/>
      </c>
      <c r="DT909" t="str">
        <f t="shared" si="1849"/>
        <v/>
      </c>
      <c r="DU909">
        <f t="shared" si="1850"/>
        <v>0</v>
      </c>
      <c r="DV909">
        <f t="shared" si="1851"/>
        <v>0</v>
      </c>
      <c r="DW909">
        <f t="shared" si="1852"/>
        <v>0</v>
      </c>
      <c r="DX909" t="str">
        <f t="shared" si="1853"/>
        <v/>
      </c>
      <c r="DY909" t="str">
        <f t="shared" si="1854"/>
        <v/>
      </c>
      <c r="DZ909" t="str">
        <f t="shared" si="1855"/>
        <v/>
      </c>
      <c r="EA909" s="5">
        <f t="shared" si="1856"/>
        <v>0</v>
      </c>
      <c r="EB909" s="3">
        <f t="shared" si="1857"/>
        <v>0</v>
      </c>
    </row>
    <row r="910" spans="2:132" x14ac:dyDescent="0.2">
      <c r="B910">
        <v>905</v>
      </c>
      <c r="C910" s="3">
        <f>Zisk!D924</f>
        <v>0</v>
      </c>
      <c r="D910">
        <f>Zisk!E924</f>
        <v>0</v>
      </c>
      <c r="E910" s="66" t="str">
        <f t="shared" si="1744"/>
        <v/>
      </c>
      <c r="F910" t="str">
        <f t="shared" si="1745"/>
        <v/>
      </c>
      <c r="G910" s="66" t="str">
        <f t="shared" si="1746"/>
        <v/>
      </c>
      <c r="J910">
        <f>VstupniParametry_SKRYT!$D$5</f>
        <v>0.02</v>
      </c>
      <c r="K910">
        <f>VstupniParametry_SKRYT!$D$6</f>
        <v>0.06</v>
      </c>
      <c r="L910">
        <f>VstupniParametry_SKRYT!$D$7</f>
        <v>0.06</v>
      </c>
      <c r="M910">
        <f>VstupniParametry_SKRYT!$D$8</f>
        <v>0.06</v>
      </c>
      <c r="N910">
        <f>VstupniParametry_SKRYT!$D$9</f>
        <v>1.7999999999999999E-2</v>
      </c>
      <c r="O910" s="27">
        <f>VstupniParametry_SKRYT!$D$10</f>
        <v>0.01</v>
      </c>
      <c r="P910" s="27">
        <f>VstupniParametry_SKRYT!$D$11</f>
        <v>0.01</v>
      </c>
      <c r="Q910" s="27">
        <f>VstupniParametry_SKRYT!$D$12</f>
        <v>0.01</v>
      </c>
      <c r="R910" s="27">
        <f>VstupniParametry_SKRYT!$D$13</f>
        <v>0.01</v>
      </c>
      <c r="S910" s="27">
        <f>VstupniParametry_SKRYT!$D$14</f>
        <v>0.01</v>
      </c>
      <c r="T910">
        <f t="shared" si="1747"/>
        <v>0</v>
      </c>
      <c r="U910">
        <f t="shared" si="1748"/>
        <v>0</v>
      </c>
      <c r="V910">
        <f t="shared" si="1749"/>
        <v>0</v>
      </c>
      <c r="W910">
        <f t="shared" si="1750"/>
        <v>0</v>
      </c>
      <c r="X910">
        <f t="shared" si="1751"/>
        <v>0</v>
      </c>
      <c r="Y910">
        <f t="shared" si="1752"/>
        <v>0</v>
      </c>
      <c r="Z910">
        <f t="shared" si="1753"/>
        <v>0</v>
      </c>
      <c r="AA910">
        <f t="shared" si="1754"/>
        <v>0</v>
      </c>
      <c r="AB910">
        <f t="shared" si="1755"/>
        <v>0</v>
      </c>
      <c r="AC910">
        <f t="shared" si="1756"/>
        <v>0</v>
      </c>
      <c r="AD910">
        <f t="shared" si="1757"/>
        <v>0</v>
      </c>
      <c r="AE910">
        <f t="shared" si="1758"/>
        <v>0</v>
      </c>
      <c r="AF910">
        <f t="shared" si="1759"/>
        <v>0</v>
      </c>
      <c r="AG910">
        <f t="shared" si="1760"/>
        <v>0</v>
      </c>
      <c r="AH910">
        <f t="shared" si="1761"/>
        <v>0</v>
      </c>
      <c r="AI910">
        <f t="shared" si="1762"/>
        <v>0</v>
      </c>
      <c r="AJ910">
        <f t="shared" si="1763"/>
        <v>0</v>
      </c>
      <c r="AK910">
        <f t="shared" si="1764"/>
        <v>0</v>
      </c>
      <c r="AL910">
        <f t="shared" si="1765"/>
        <v>0</v>
      </c>
      <c r="AM910">
        <f t="shared" si="1766"/>
        <v>0</v>
      </c>
      <c r="AN910">
        <f t="shared" si="1767"/>
        <v>0</v>
      </c>
      <c r="AO910">
        <f t="shared" si="1768"/>
        <v>0</v>
      </c>
      <c r="AP910">
        <f t="shared" si="1769"/>
        <v>0</v>
      </c>
      <c r="AQ910">
        <f t="shared" si="1770"/>
        <v>0</v>
      </c>
      <c r="AR910">
        <f t="shared" si="1771"/>
        <v>0</v>
      </c>
      <c r="AS910">
        <f t="shared" si="1772"/>
        <v>0</v>
      </c>
      <c r="AT910">
        <f t="shared" si="1858"/>
        <v>0</v>
      </c>
      <c r="AU910">
        <f t="shared" si="1773"/>
        <v>0</v>
      </c>
      <c r="AV910">
        <f t="shared" si="1774"/>
        <v>0</v>
      </c>
      <c r="AW910">
        <f t="shared" si="1859"/>
        <v>0</v>
      </c>
      <c r="AX910">
        <f t="shared" si="1775"/>
        <v>0</v>
      </c>
      <c r="AY910">
        <f t="shared" si="1776"/>
        <v>0</v>
      </c>
      <c r="AZ910">
        <f t="shared" si="1777"/>
        <v>0</v>
      </c>
      <c r="BA910">
        <f t="shared" si="1778"/>
        <v>0</v>
      </c>
      <c r="BB910">
        <f t="shared" si="1779"/>
        <v>0</v>
      </c>
      <c r="BC910">
        <f t="shared" si="1780"/>
        <v>0</v>
      </c>
      <c r="BD910">
        <f t="shared" si="1781"/>
        <v>0</v>
      </c>
      <c r="BE910">
        <f t="shared" si="1782"/>
        <v>0</v>
      </c>
      <c r="BF910">
        <f t="shared" si="1783"/>
        <v>0</v>
      </c>
      <c r="BG910">
        <f t="shared" si="1784"/>
        <v>0</v>
      </c>
      <c r="BH910">
        <f t="shared" si="1785"/>
        <v>0</v>
      </c>
      <c r="BI910">
        <f t="shared" si="1786"/>
        <v>0</v>
      </c>
      <c r="BJ910">
        <f t="shared" si="1787"/>
        <v>0</v>
      </c>
      <c r="BK910">
        <f t="shared" si="1788"/>
        <v>0</v>
      </c>
      <c r="BL910">
        <f t="shared" si="1789"/>
        <v>0</v>
      </c>
      <c r="BM910">
        <f t="shared" si="1790"/>
        <v>0</v>
      </c>
      <c r="BN910">
        <f t="shared" si="1791"/>
        <v>0</v>
      </c>
      <c r="BO910">
        <f t="shared" si="1792"/>
        <v>0</v>
      </c>
      <c r="BP910">
        <f t="shared" si="1793"/>
        <v>0</v>
      </c>
      <c r="BQ910">
        <f t="shared" si="1794"/>
        <v>0</v>
      </c>
      <c r="BR910">
        <f t="shared" si="1795"/>
        <v>0</v>
      </c>
      <c r="BS910">
        <f t="shared" si="1796"/>
        <v>0</v>
      </c>
      <c r="BT910">
        <f t="shared" si="1797"/>
        <v>0</v>
      </c>
      <c r="BU910">
        <f t="shared" si="1798"/>
        <v>0</v>
      </c>
      <c r="BV910">
        <f t="shared" si="1799"/>
        <v>0</v>
      </c>
      <c r="BW910">
        <f t="shared" si="1800"/>
        <v>0</v>
      </c>
      <c r="BX910">
        <f t="shared" si="1801"/>
        <v>0</v>
      </c>
      <c r="BY910">
        <f t="shared" si="1802"/>
        <v>0</v>
      </c>
      <c r="BZ910">
        <f t="shared" si="1803"/>
        <v>0</v>
      </c>
      <c r="CA910">
        <f t="shared" si="1804"/>
        <v>0</v>
      </c>
      <c r="CB910">
        <f t="shared" si="1805"/>
        <v>0</v>
      </c>
      <c r="CC910">
        <f t="shared" si="1806"/>
        <v>0</v>
      </c>
      <c r="CD910">
        <f t="shared" si="1807"/>
        <v>0</v>
      </c>
      <c r="CE910">
        <f t="shared" si="1808"/>
        <v>0</v>
      </c>
      <c r="CF910">
        <f t="shared" si="1809"/>
        <v>0</v>
      </c>
      <c r="CG910">
        <f t="shared" si="1810"/>
        <v>0</v>
      </c>
      <c r="CH910">
        <f t="shared" si="1811"/>
        <v>0</v>
      </c>
      <c r="CI910">
        <f t="shared" si="1812"/>
        <v>0</v>
      </c>
      <c r="CJ910">
        <f t="shared" si="1813"/>
        <v>0</v>
      </c>
      <c r="CK910">
        <f t="shared" si="1814"/>
        <v>0</v>
      </c>
      <c r="CL910" t="str">
        <f t="shared" si="1815"/>
        <v/>
      </c>
      <c r="CM910" t="str">
        <f t="shared" si="1816"/>
        <v/>
      </c>
      <c r="CN910" t="str">
        <f t="shared" si="1817"/>
        <v/>
      </c>
      <c r="CO910" t="str">
        <f t="shared" si="1818"/>
        <v/>
      </c>
      <c r="CP910" t="str">
        <f t="shared" si="1819"/>
        <v/>
      </c>
      <c r="CQ910" t="str">
        <f t="shared" si="1820"/>
        <v/>
      </c>
      <c r="CR910" t="str">
        <f t="shared" si="1821"/>
        <v/>
      </c>
      <c r="CS910" t="str">
        <f t="shared" si="1822"/>
        <v/>
      </c>
      <c r="CT910" t="str">
        <f t="shared" si="1823"/>
        <v/>
      </c>
      <c r="CU910" t="str">
        <f t="shared" si="1824"/>
        <v/>
      </c>
      <c r="CV910" t="str">
        <f t="shared" si="1825"/>
        <v/>
      </c>
      <c r="CW910" t="str">
        <f t="shared" si="1826"/>
        <v/>
      </c>
      <c r="CX910" t="str">
        <f t="shared" si="1827"/>
        <v/>
      </c>
      <c r="CY910" t="str">
        <f t="shared" si="1828"/>
        <v/>
      </c>
      <c r="CZ910" t="str">
        <f t="shared" si="1829"/>
        <v/>
      </c>
      <c r="DA910" t="str">
        <f t="shared" si="1830"/>
        <v/>
      </c>
      <c r="DB910" t="str">
        <f t="shared" si="1831"/>
        <v/>
      </c>
      <c r="DC910" t="str">
        <f t="shared" si="1832"/>
        <v/>
      </c>
      <c r="DD910" t="str">
        <f t="shared" si="1833"/>
        <v/>
      </c>
      <c r="DE910" t="str">
        <f t="shared" si="1834"/>
        <v/>
      </c>
      <c r="DF910" t="str">
        <f t="shared" si="1835"/>
        <v/>
      </c>
      <c r="DG910" t="str">
        <f t="shared" si="1836"/>
        <v/>
      </c>
      <c r="DH910" t="str">
        <f t="shared" si="1837"/>
        <v/>
      </c>
      <c r="DI910" t="str">
        <f t="shared" si="1838"/>
        <v/>
      </c>
      <c r="DJ910" t="str">
        <f t="shared" si="1839"/>
        <v/>
      </c>
      <c r="DK910" t="str">
        <f t="shared" si="1840"/>
        <v/>
      </c>
      <c r="DL910" t="str">
        <f t="shared" si="1841"/>
        <v/>
      </c>
      <c r="DM910" t="str">
        <f t="shared" si="1842"/>
        <v/>
      </c>
      <c r="DN910" t="str">
        <f t="shared" si="1843"/>
        <v/>
      </c>
      <c r="DO910" t="str">
        <f t="shared" si="1844"/>
        <v/>
      </c>
      <c r="DP910" t="str">
        <f t="shared" si="1845"/>
        <v/>
      </c>
      <c r="DQ910" t="str">
        <f t="shared" si="1846"/>
        <v/>
      </c>
      <c r="DR910" t="str">
        <f t="shared" si="1847"/>
        <v/>
      </c>
      <c r="DS910" t="str">
        <f t="shared" si="1848"/>
        <v/>
      </c>
      <c r="DT910" t="str">
        <f t="shared" si="1849"/>
        <v/>
      </c>
      <c r="DU910">
        <f t="shared" si="1850"/>
        <v>0</v>
      </c>
      <c r="DV910">
        <f t="shared" si="1851"/>
        <v>0</v>
      </c>
      <c r="DW910">
        <f t="shared" si="1852"/>
        <v>0</v>
      </c>
      <c r="DX910" t="str">
        <f t="shared" si="1853"/>
        <v/>
      </c>
      <c r="DY910" t="str">
        <f t="shared" si="1854"/>
        <v/>
      </c>
      <c r="DZ910" t="str">
        <f t="shared" si="1855"/>
        <v/>
      </c>
      <c r="EA910" s="5">
        <f t="shared" si="1856"/>
        <v>0</v>
      </c>
      <c r="EB910" s="3">
        <f t="shared" si="1857"/>
        <v>0</v>
      </c>
    </row>
    <row r="911" spans="2:132" x14ac:dyDescent="0.2">
      <c r="B911" s="25">
        <v>906</v>
      </c>
      <c r="C911" s="26">
        <f>Zisk!D925</f>
        <v>0</v>
      </c>
      <c r="D911">
        <f>Zisk!E925</f>
        <v>0</v>
      </c>
      <c r="E911" s="66" t="str">
        <f t="shared" ref="E911:E974" si="1860">IF(D911=0,"",$E$2-$D911)</f>
        <v/>
      </c>
      <c r="F911" t="str">
        <f t="shared" ref="F911:F974" si="1861">IF(D911=0,"",IF($E911&lt;29,$E911,29))</f>
        <v/>
      </c>
      <c r="G911" s="66" t="str">
        <f t="shared" ref="G911:G974" si="1862">IF(D911=0,"",($E$2-$F911)+1)</f>
        <v/>
      </c>
      <c r="H911" s="25"/>
      <c r="I911" s="25"/>
      <c r="J911">
        <f>VstupniParametry_SKRYT!$D$5</f>
        <v>0.02</v>
      </c>
      <c r="K911">
        <f>VstupniParametry_SKRYT!$D$6</f>
        <v>0.06</v>
      </c>
      <c r="L911">
        <f>VstupniParametry_SKRYT!$D$7</f>
        <v>0.06</v>
      </c>
      <c r="M911">
        <f>VstupniParametry_SKRYT!$D$8</f>
        <v>0.06</v>
      </c>
      <c r="N911">
        <f>VstupniParametry_SKRYT!$D$9</f>
        <v>1.7999999999999999E-2</v>
      </c>
      <c r="O911" s="27">
        <f>VstupniParametry_SKRYT!$D$10</f>
        <v>0.01</v>
      </c>
      <c r="P911" s="27">
        <f>VstupniParametry_SKRYT!$D$11</f>
        <v>0.01</v>
      </c>
      <c r="Q911" s="27">
        <f>VstupniParametry_SKRYT!$D$12</f>
        <v>0.01</v>
      </c>
      <c r="R911" s="27">
        <f>VstupniParametry_SKRYT!$D$13</f>
        <v>0.01</v>
      </c>
      <c r="S911" s="27">
        <f>VstupniParametry_SKRYT!$D$14</f>
        <v>0.01</v>
      </c>
      <c r="T911">
        <f t="shared" ref="T911:T974" si="1863">IF($G911=T$4,1,IF(T$4&lt;$G911,0,S911+1))</f>
        <v>0</v>
      </c>
      <c r="U911">
        <f t="shared" ref="U911:U974" si="1864">IF($G911=U$4,1,IF(U$4&lt;$G911,0,T911+1))</f>
        <v>0</v>
      </c>
      <c r="V911">
        <f t="shared" ref="V911:V974" si="1865">IF($G911=V$4,1,IF(V$4&lt;$G911,0,U911+1))</f>
        <v>0</v>
      </c>
      <c r="W911">
        <f t="shared" ref="W911:W974" si="1866">IF($G911=W$4,1,IF(W$4&lt;$G911,0,V911+1))</f>
        <v>0</v>
      </c>
      <c r="X911">
        <f t="shared" ref="X911:X974" si="1867">IF($G911=X$4,1,IF(X$4&lt;$G911,0,W911+1))</f>
        <v>0</v>
      </c>
      <c r="Y911">
        <f t="shared" ref="Y911:Y974" si="1868">IF($G911=Y$4,1,IF(Y$4&lt;$G911,0,X911+1))</f>
        <v>0</v>
      </c>
      <c r="Z911">
        <f t="shared" ref="Z911:Z974" si="1869">IF($G911=Z$4,1,IF(Z$4&lt;$G911,0,Y911+1))</f>
        <v>0</v>
      </c>
      <c r="AA911">
        <f t="shared" ref="AA911:AA974" si="1870">IF($G911=AA$4,1,IF(AA$4&lt;$G911,0,Z911+1))</f>
        <v>0</v>
      </c>
      <c r="AB911">
        <f t="shared" ref="AB911:AB974" si="1871">IF($G911=AB$4,1,IF(AB$4&lt;$G911,0,AA911+1))</f>
        <v>0</v>
      </c>
      <c r="AC911">
        <f t="shared" ref="AC911:AC974" si="1872">IF($G911=AC$4,1,IF(AC$4&lt;$G911,0,AB911+1))</f>
        <v>0</v>
      </c>
      <c r="AD911">
        <f t="shared" ref="AD911:AD974" si="1873">IF($G911=AD$4,1,IF(AD$4&lt;$G911,0,AC911+1))</f>
        <v>0</v>
      </c>
      <c r="AE911">
        <f t="shared" ref="AE911:AE974" si="1874">IF($G911=AE$4,1,IF(AE$4&lt;$G911,0,AD911+1))</f>
        <v>0</v>
      </c>
      <c r="AF911">
        <f t="shared" ref="AF911:AF974" si="1875">IF($G911=AF$4,1,IF(AF$4&lt;$G911,0,AE911+1))</f>
        <v>0</v>
      </c>
      <c r="AG911">
        <f t="shared" ref="AG911:AG974" si="1876">IF($G911=AG$4,1,IF(AG$4&lt;$G911,0,AF911+1))</f>
        <v>0</v>
      </c>
      <c r="AH911">
        <f t="shared" ref="AH911:AH974" si="1877">IF($G911=AH$4,1,IF(AH$4&lt;$G911,0,AG911+1))</f>
        <v>0</v>
      </c>
      <c r="AI911">
        <f t="shared" ref="AI911:AI974" si="1878">IF($G911=AI$4,1,IF(AI$4&lt;$G911,0,AH911+1))</f>
        <v>0</v>
      </c>
      <c r="AJ911">
        <f t="shared" ref="AJ911:AJ974" si="1879">IF($G911=AJ$4,1,IF(AJ$4&lt;$G911,0,AI911+1))</f>
        <v>0</v>
      </c>
      <c r="AK911">
        <f t="shared" ref="AK911:AK974" si="1880">IF($G911=AK$4,1,IF(AK$4&lt;$G911,0,AJ911+1))</f>
        <v>0</v>
      </c>
      <c r="AL911">
        <f t="shared" ref="AL911:AL974" si="1881">IF($G911=AL$4,1,IF(AL$4&lt;$G911,0,AK911+1))</f>
        <v>0</v>
      </c>
      <c r="AM911">
        <f t="shared" ref="AM911:AM974" si="1882">IF($G911=AM$4,1,IF(AM$4&lt;$G911,0,AL911+1))</f>
        <v>0</v>
      </c>
      <c r="AN911">
        <f t="shared" ref="AN911:AN974" si="1883">IF($G911=AN$4,1,IF(AN$4&lt;$G911,0,AM911+1))</f>
        <v>0</v>
      </c>
      <c r="AO911">
        <f t="shared" ref="AO911:AO974" si="1884">IF($G911=AO$4,1,IF(AO$4&lt;$G911,0,AN911+1))</f>
        <v>0</v>
      </c>
      <c r="AP911">
        <f t="shared" ref="AP911:AP974" si="1885">IF($G911=AP$4,1,IF(AP$4&lt;$G911,0,AO911+1))</f>
        <v>0</v>
      </c>
      <c r="AQ911">
        <f t="shared" ref="AQ911:AQ974" si="1886">IF($G911=AQ$4,1,IF(AQ$4&lt;$G911,0,AP911+1))</f>
        <v>0</v>
      </c>
      <c r="AR911">
        <f t="shared" ref="AR911:AR974" si="1887">IF($G911=AR$4,1,IF(AR$4&lt;$G911,0,AQ911+1))</f>
        <v>0</v>
      </c>
      <c r="AS911">
        <f t="shared" ref="AS911:AS974" si="1888">IF($G911=AS$4,1,IF(AS$4&lt;$G911,0,AR911+1))</f>
        <v>0</v>
      </c>
      <c r="AT911">
        <f t="shared" si="1858"/>
        <v>0</v>
      </c>
      <c r="AU911">
        <f t="shared" ref="AU911:AU974" si="1889">IF($G911&lt;AU$4,AT911+1,IF(AU$4=$G911,1,0))</f>
        <v>0</v>
      </c>
      <c r="AV911">
        <f t="shared" ref="AV911:AV974" si="1890">IF($G911&lt;AV$4,AU911+1,IF(AV$4=$G911,1,0))</f>
        <v>0</v>
      </c>
      <c r="AW911">
        <f t="shared" si="1859"/>
        <v>0</v>
      </c>
      <c r="AX911">
        <f t="shared" ref="AX911:AX974" si="1891">IF(AX$4&gt;$E$2,0,IF($G911&lt;AX$4,AW911+1,IF(AX$4=$G911,1,0)))</f>
        <v>0</v>
      </c>
      <c r="AY911">
        <f t="shared" ref="AY911:AY974" si="1892">IF(AY$4&gt;$E$2,0,IF($G911&lt;AY$4,AX911+1,IF(AY$4=$G911,1,0)))</f>
        <v>0</v>
      </c>
      <c r="AZ911">
        <f t="shared" ref="AZ911:AZ974" si="1893">IF(AZ$4&gt;$E$2,0,IF($G911&lt;AZ$4,AY911+1,IF(AZ$4=$G911,1,0)))</f>
        <v>0</v>
      </c>
      <c r="BA911">
        <f t="shared" ref="BA911:BA974" si="1894">IF(BA$4&gt;$E$2,0,IF($G911&lt;BA$4,AZ911+1,IF(BA$4=$G911,1,0)))</f>
        <v>0</v>
      </c>
      <c r="BB911">
        <f t="shared" ref="BB911:BB974" si="1895">IF(BB$4&gt;$E$2,0,IF($G911&lt;BB$4,BA911+1,IF(BB$4=$G911,1,0)))</f>
        <v>0</v>
      </c>
      <c r="BC911">
        <f t="shared" ref="BC911:BC974" si="1896">T911</f>
        <v>0</v>
      </c>
      <c r="BD911">
        <f t="shared" ref="BD911:BD974" si="1897">U911</f>
        <v>0</v>
      </c>
      <c r="BE911">
        <f t="shared" ref="BE911:BE974" si="1898">V911</f>
        <v>0</v>
      </c>
      <c r="BF911">
        <f t="shared" ref="BF911:BF974" si="1899">W911</f>
        <v>0</v>
      </c>
      <c r="BG911">
        <f t="shared" ref="BG911:BG974" si="1900">X911</f>
        <v>0</v>
      </c>
      <c r="BH911">
        <f t="shared" ref="BH911:BH974" si="1901">Y911</f>
        <v>0</v>
      </c>
      <c r="BI911">
        <f t="shared" ref="BI911:BI974" si="1902">Z911</f>
        <v>0</v>
      </c>
      <c r="BJ911">
        <f t="shared" ref="BJ911:BJ974" si="1903">AA911</f>
        <v>0</v>
      </c>
      <c r="BK911">
        <f t="shared" ref="BK911:BK974" si="1904">AB911</f>
        <v>0</v>
      </c>
      <c r="BL911">
        <f t="shared" ref="BL911:BL974" si="1905">AC911</f>
        <v>0</v>
      </c>
      <c r="BM911">
        <f t="shared" ref="BM911:BM974" si="1906">AD911</f>
        <v>0</v>
      </c>
      <c r="BN911">
        <f t="shared" ref="BN911:BN974" si="1907">AE911</f>
        <v>0</v>
      </c>
      <c r="BO911">
        <f t="shared" ref="BO911:BO974" si="1908">AF911</f>
        <v>0</v>
      </c>
      <c r="BP911">
        <f t="shared" ref="BP911:BP974" si="1909">AG911</f>
        <v>0</v>
      </c>
      <c r="BQ911">
        <f t="shared" ref="BQ911:BQ974" si="1910">AH911</f>
        <v>0</v>
      </c>
      <c r="BR911">
        <f t="shared" ref="BR911:BR974" si="1911">AI911</f>
        <v>0</v>
      </c>
      <c r="BS911">
        <f t="shared" ref="BS911:BS974" si="1912">AJ911</f>
        <v>0</v>
      </c>
      <c r="BT911">
        <f t="shared" ref="BT911:BT974" si="1913">AK911</f>
        <v>0</v>
      </c>
      <c r="BU911">
        <f t="shared" ref="BU911:BU974" si="1914">AL911</f>
        <v>0</v>
      </c>
      <c r="BV911">
        <f t="shared" ref="BV911:BV974" si="1915">AM911</f>
        <v>0</v>
      </c>
      <c r="BW911">
        <f t="shared" ref="BW911:BW974" si="1916">AN911</f>
        <v>0</v>
      </c>
      <c r="BX911">
        <f t="shared" ref="BX911:BX974" si="1917">AO911</f>
        <v>0</v>
      </c>
      <c r="BY911">
        <f t="shared" ref="BY911:BY974" si="1918">AP911</f>
        <v>0</v>
      </c>
      <c r="BZ911">
        <f t="shared" ref="BZ911:BZ974" si="1919">AQ911</f>
        <v>0</v>
      </c>
      <c r="CA911">
        <f t="shared" ref="CA911:CA974" si="1920">AR911</f>
        <v>0</v>
      </c>
      <c r="CB911">
        <f t="shared" ref="CB911:CB974" si="1921">AS911</f>
        <v>0</v>
      </c>
      <c r="CC911">
        <f t="shared" ref="CC911:CC974" si="1922">CB911+AT911</f>
        <v>0</v>
      </c>
      <c r="CD911">
        <f t="shared" ref="CD911:CD974" si="1923">CB911+AU911</f>
        <v>0</v>
      </c>
      <c r="CE911">
        <f t="shared" ref="CE911:CE974" si="1924">CB911+AV911</f>
        <v>0</v>
      </c>
      <c r="CF911">
        <f t="shared" ref="CF911:CF974" si="1925">$CE911+AW911</f>
        <v>0</v>
      </c>
      <c r="CG911">
        <f t="shared" ref="CG911:CG974" si="1926">$CE911+AX911</f>
        <v>0</v>
      </c>
      <c r="CH911">
        <f t="shared" ref="CH911:CH974" si="1927">$CE911+AY911</f>
        <v>0</v>
      </c>
      <c r="CI911">
        <f t="shared" ref="CI911:CI974" si="1928">$CE911+AZ911</f>
        <v>0</v>
      </c>
      <c r="CJ911">
        <f t="shared" ref="CJ911:CJ974" si="1929">$CE911+BA911</f>
        <v>0</v>
      </c>
      <c r="CK911">
        <f t="shared" ref="CK911:CK974" si="1930">$CE911+BB911</f>
        <v>0</v>
      </c>
      <c r="CL911" t="str">
        <f t="shared" ref="CL911:CL974" si="1931">IF(T911=0,"",1+$J$6)</f>
        <v/>
      </c>
      <c r="CM911" t="str">
        <f t="shared" ref="CM911:CM974" si="1932">IF(U911=0,"",1+$J$6)</f>
        <v/>
      </c>
      <c r="CN911" t="str">
        <f t="shared" ref="CN911:CN974" si="1933">IF(V911=0,"",1+$J$6)</f>
        <v/>
      </c>
      <c r="CO911" t="str">
        <f t="shared" ref="CO911:CO974" si="1934">IF(W911=0,"",1+$J$6)</f>
        <v/>
      </c>
      <c r="CP911" t="str">
        <f t="shared" ref="CP911:CP974" si="1935">IF(X911=0,"",1+$J$6)</f>
        <v/>
      </c>
      <c r="CQ911" t="str">
        <f t="shared" ref="CQ911:CQ974" si="1936">IF(Y911=0,"",1+$J$6)</f>
        <v/>
      </c>
      <c r="CR911" t="str">
        <f t="shared" ref="CR911:CR974" si="1937">IF(Z911=0,"",1+$J$6)</f>
        <v/>
      </c>
      <c r="CS911" t="str">
        <f t="shared" ref="CS911:CS974" si="1938">IF(AA911=0,"",1+$J$6)</f>
        <v/>
      </c>
      <c r="CT911" t="str">
        <f t="shared" ref="CT911:CT974" si="1939">IF(AB911=0,"",1+$J$6)</f>
        <v/>
      </c>
      <c r="CU911" t="str">
        <f t="shared" ref="CU911:CU974" si="1940">IF(AC911=0,"",1+$J$6)</f>
        <v/>
      </c>
      <c r="CV911" t="str">
        <f t="shared" ref="CV911:CV974" si="1941">IF(AD911=0,"",1+$J$6)</f>
        <v/>
      </c>
      <c r="CW911" t="str">
        <f t="shared" ref="CW911:CW974" si="1942">IF(AE911=0,"",1+$J$6)</f>
        <v/>
      </c>
      <c r="CX911" t="str">
        <f t="shared" ref="CX911:CX974" si="1943">IF(AF911=0,"",1+$J$6)</f>
        <v/>
      </c>
      <c r="CY911" t="str">
        <f t="shared" ref="CY911:CY974" si="1944">IF(AG911=0,"",1+$J$6)</f>
        <v/>
      </c>
      <c r="CZ911" t="str">
        <f t="shared" ref="CZ911:CZ974" si="1945">IF(AH911=0,"",1+$J$6)</f>
        <v/>
      </c>
      <c r="DA911" t="str">
        <f t="shared" ref="DA911:DA974" si="1946">IF(AI911=0,"",1+$J$6)</f>
        <v/>
      </c>
      <c r="DB911" t="str">
        <f t="shared" ref="DB911:DB974" si="1947">IF(AJ911=0,"",1+$J$6)</f>
        <v/>
      </c>
      <c r="DC911" t="str">
        <f t="shared" ref="DC911:DC974" si="1948">IF(AK911=0,"",1+$J$6)</f>
        <v/>
      </c>
      <c r="DD911" t="str">
        <f t="shared" ref="DD911:DD974" si="1949">IF(AL911=0,"",1+$J$6)</f>
        <v/>
      </c>
      <c r="DE911" t="str">
        <f t="shared" ref="DE911:DE974" si="1950">IF(AM911=0,"",1+$J$6)</f>
        <v/>
      </c>
      <c r="DF911" t="str">
        <f t="shared" ref="DF911:DF974" si="1951">IF(AN911=0,"",1+$J$6)</f>
        <v/>
      </c>
      <c r="DG911" t="str">
        <f t="shared" ref="DG911:DG974" si="1952">IF(AO911=0,"",1+$J$6)</f>
        <v/>
      </c>
      <c r="DH911" t="str">
        <f t="shared" ref="DH911:DH974" si="1953">IF(AP911=0,"",1+$J$6)</f>
        <v/>
      </c>
      <c r="DI911" t="str">
        <f t="shared" ref="DI911:DI974" si="1954">IF(AQ911=0,"",1+$J$6)</f>
        <v/>
      </c>
      <c r="DJ911" t="str">
        <f t="shared" ref="DJ911:DJ974" si="1955">IF(AR911=0,"",1+$J$6)</f>
        <v/>
      </c>
      <c r="DK911" t="str">
        <f t="shared" ref="DK911:DK974" si="1956">IF(AS911=0,"",1+$J$6)</f>
        <v/>
      </c>
      <c r="DL911" t="str">
        <f t="shared" ref="DL911:DL974" si="1957">IF(AT911=0,"",1+K911)</f>
        <v/>
      </c>
      <c r="DM911" t="str">
        <f t="shared" ref="DM911:DM974" si="1958">IF(AU911=0,"",1+L911)</f>
        <v/>
      </c>
      <c r="DN911" t="str">
        <f t="shared" ref="DN911:DN974" si="1959">IF(AV911=0,"",1+M911)</f>
        <v/>
      </c>
      <c r="DO911" t="str">
        <f t="shared" ref="DO911:DO974" si="1960">IF(AW911=0,"",1+N911)</f>
        <v/>
      </c>
      <c r="DP911" t="str">
        <f t="shared" ref="DP911:DP974" si="1961">IF(AX911=0,"",1+O911)</f>
        <v/>
      </c>
      <c r="DQ911" t="str">
        <f t="shared" ref="DQ911:DQ974" si="1962">IF(AY911=0,"",1+P911)</f>
        <v/>
      </c>
      <c r="DR911" t="str">
        <f t="shared" ref="DR911:DR974" si="1963">IF(AZ911=0,"",1+Q911)</f>
        <v/>
      </c>
      <c r="DS911" t="str">
        <f t="shared" ref="DS911:DS974" si="1964">IF(BA911=0,"",1+R911)</f>
        <v/>
      </c>
      <c r="DT911" t="str">
        <f t="shared" ref="DT911:DT974" si="1965">IF(BB911=0,"",1+S911)</f>
        <v/>
      </c>
      <c r="DU911">
        <f t="shared" ref="DU911:DU974" si="1966">PRODUCT(CL911:DK911)</f>
        <v>0</v>
      </c>
      <c r="DV911">
        <f t="shared" ref="DV911:DV974" si="1967">PRODUCT(DL911:DN911)</f>
        <v>0</v>
      </c>
      <c r="DW911">
        <f t="shared" ref="DW911:DW974" si="1968">PRODUCT(DO911:DT911)</f>
        <v>0</v>
      </c>
      <c r="DX911" t="str">
        <f t="shared" ref="DX911:DX974" si="1969">IF(DU911=0,"",DU911)</f>
        <v/>
      </c>
      <c r="DY911" t="str">
        <f t="shared" ref="DY911:DY974" si="1970">IF(DV911=0,"",DV911)</f>
        <v/>
      </c>
      <c r="DZ911" t="str">
        <f t="shared" ref="DZ911:DZ974" si="1971">IF(DW911=0,"",DW911)</f>
        <v/>
      </c>
      <c r="EA911" s="5">
        <f t="shared" ref="EA911:EA974" si="1972">IF(D911=$E$2,1,PRODUCT(DX911:DZ911))</f>
        <v>0</v>
      </c>
      <c r="EB911" s="3">
        <f t="shared" ref="EB911:EB974" si="1973">C911*EA911</f>
        <v>0</v>
      </c>
    </row>
    <row r="912" spans="2:132" x14ac:dyDescent="0.2">
      <c r="B912">
        <v>907</v>
      </c>
      <c r="C912" s="3">
        <f>Zisk!D926</f>
        <v>0</v>
      </c>
      <c r="D912">
        <f>Zisk!E926</f>
        <v>0</v>
      </c>
      <c r="E912" s="66" t="str">
        <f t="shared" si="1860"/>
        <v/>
      </c>
      <c r="F912" t="str">
        <f t="shared" si="1861"/>
        <v/>
      </c>
      <c r="G912" s="66" t="str">
        <f t="shared" si="1862"/>
        <v/>
      </c>
      <c r="J912">
        <f>VstupniParametry_SKRYT!$D$5</f>
        <v>0.02</v>
      </c>
      <c r="K912">
        <f>VstupniParametry_SKRYT!$D$6</f>
        <v>0.06</v>
      </c>
      <c r="L912">
        <f>VstupniParametry_SKRYT!$D$7</f>
        <v>0.06</v>
      </c>
      <c r="M912">
        <f>VstupniParametry_SKRYT!$D$8</f>
        <v>0.06</v>
      </c>
      <c r="N912">
        <f>VstupniParametry_SKRYT!$D$9</f>
        <v>1.7999999999999999E-2</v>
      </c>
      <c r="O912" s="27">
        <f>VstupniParametry_SKRYT!$D$10</f>
        <v>0.01</v>
      </c>
      <c r="P912" s="27">
        <f>VstupniParametry_SKRYT!$D$11</f>
        <v>0.01</v>
      </c>
      <c r="Q912" s="27">
        <f>VstupniParametry_SKRYT!$D$12</f>
        <v>0.01</v>
      </c>
      <c r="R912" s="27">
        <f>VstupniParametry_SKRYT!$D$13</f>
        <v>0.01</v>
      </c>
      <c r="S912" s="27">
        <f>VstupniParametry_SKRYT!$D$14</f>
        <v>0.01</v>
      </c>
      <c r="T912">
        <f t="shared" si="1863"/>
        <v>0</v>
      </c>
      <c r="U912">
        <f t="shared" si="1864"/>
        <v>0</v>
      </c>
      <c r="V912">
        <f t="shared" si="1865"/>
        <v>0</v>
      </c>
      <c r="W912">
        <f t="shared" si="1866"/>
        <v>0</v>
      </c>
      <c r="X912">
        <f t="shared" si="1867"/>
        <v>0</v>
      </c>
      <c r="Y912">
        <f t="shared" si="1868"/>
        <v>0</v>
      </c>
      <c r="Z912">
        <f t="shared" si="1869"/>
        <v>0</v>
      </c>
      <c r="AA912">
        <f t="shared" si="1870"/>
        <v>0</v>
      </c>
      <c r="AB912">
        <f t="shared" si="1871"/>
        <v>0</v>
      </c>
      <c r="AC912">
        <f t="shared" si="1872"/>
        <v>0</v>
      </c>
      <c r="AD912">
        <f t="shared" si="1873"/>
        <v>0</v>
      </c>
      <c r="AE912">
        <f t="shared" si="1874"/>
        <v>0</v>
      </c>
      <c r="AF912">
        <f t="shared" si="1875"/>
        <v>0</v>
      </c>
      <c r="AG912">
        <f t="shared" si="1876"/>
        <v>0</v>
      </c>
      <c r="AH912">
        <f t="shared" si="1877"/>
        <v>0</v>
      </c>
      <c r="AI912">
        <f t="shared" si="1878"/>
        <v>0</v>
      </c>
      <c r="AJ912">
        <f t="shared" si="1879"/>
        <v>0</v>
      </c>
      <c r="AK912">
        <f t="shared" si="1880"/>
        <v>0</v>
      </c>
      <c r="AL912">
        <f t="shared" si="1881"/>
        <v>0</v>
      </c>
      <c r="AM912">
        <f t="shared" si="1882"/>
        <v>0</v>
      </c>
      <c r="AN912">
        <f t="shared" si="1883"/>
        <v>0</v>
      </c>
      <c r="AO912">
        <f t="shared" si="1884"/>
        <v>0</v>
      </c>
      <c r="AP912">
        <f t="shared" si="1885"/>
        <v>0</v>
      </c>
      <c r="AQ912">
        <f t="shared" si="1886"/>
        <v>0</v>
      </c>
      <c r="AR912">
        <f t="shared" si="1887"/>
        <v>0</v>
      </c>
      <c r="AS912">
        <f t="shared" si="1888"/>
        <v>0</v>
      </c>
      <c r="AT912">
        <f t="shared" si="1858"/>
        <v>0</v>
      </c>
      <c r="AU912">
        <f t="shared" si="1889"/>
        <v>0</v>
      </c>
      <c r="AV912">
        <f t="shared" si="1890"/>
        <v>0</v>
      </c>
      <c r="AW912">
        <f t="shared" si="1859"/>
        <v>0</v>
      </c>
      <c r="AX912">
        <f t="shared" si="1891"/>
        <v>0</v>
      </c>
      <c r="AY912">
        <f t="shared" si="1892"/>
        <v>0</v>
      </c>
      <c r="AZ912">
        <f t="shared" si="1893"/>
        <v>0</v>
      </c>
      <c r="BA912">
        <f t="shared" si="1894"/>
        <v>0</v>
      </c>
      <c r="BB912">
        <f t="shared" si="1895"/>
        <v>0</v>
      </c>
      <c r="BC912">
        <f t="shared" si="1896"/>
        <v>0</v>
      </c>
      <c r="BD912">
        <f t="shared" si="1897"/>
        <v>0</v>
      </c>
      <c r="BE912">
        <f t="shared" si="1898"/>
        <v>0</v>
      </c>
      <c r="BF912">
        <f t="shared" si="1899"/>
        <v>0</v>
      </c>
      <c r="BG912">
        <f t="shared" si="1900"/>
        <v>0</v>
      </c>
      <c r="BH912">
        <f t="shared" si="1901"/>
        <v>0</v>
      </c>
      <c r="BI912">
        <f t="shared" si="1902"/>
        <v>0</v>
      </c>
      <c r="BJ912">
        <f t="shared" si="1903"/>
        <v>0</v>
      </c>
      <c r="BK912">
        <f t="shared" si="1904"/>
        <v>0</v>
      </c>
      <c r="BL912">
        <f t="shared" si="1905"/>
        <v>0</v>
      </c>
      <c r="BM912">
        <f t="shared" si="1906"/>
        <v>0</v>
      </c>
      <c r="BN912">
        <f t="shared" si="1907"/>
        <v>0</v>
      </c>
      <c r="BO912">
        <f t="shared" si="1908"/>
        <v>0</v>
      </c>
      <c r="BP912">
        <f t="shared" si="1909"/>
        <v>0</v>
      </c>
      <c r="BQ912">
        <f t="shared" si="1910"/>
        <v>0</v>
      </c>
      <c r="BR912">
        <f t="shared" si="1911"/>
        <v>0</v>
      </c>
      <c r="BS912">
        <f t="shared" si="1912"/>
        <v>0</v>
      </c>
      <c r="BT912">
        <f t="shared" si="1913"/>
        <v>0</v>
      </c>
      <c r="BU912">
        <f t="shared" si="1914"/>
        <v>0</v>
      </c>
      <c r="BV912">
        <f t="shared" si="1915"/>
        <v>0</v>
      </c>
      <c r="BW912">
        <f t="shared" si="1916"/>
        <v>0</v>
      </c>
      <c r="BX912">
        <f t="shared" si="1917"/>
        <v>0</v>
      </c>
      <c r="BY912">
        <f t="shared" si="1918"/>
        <v>0</v>
      </c>
      <c r="BZ912">
        <f t="shared" si="1919"/>
        <v>0</v>
      </c>
      <c r="CA912">
        <f t="shared" si="1920"/>
        <v>0</v>
      </c>
      <c r="CB912">
        <f t="shared" si="1921"/>
        <v>0</v>
      </c>
      <c r="CC912">
        <f t="shared" si="1922"/>
        <v>0</v>
      </c>
      <c r="CD912">
        <f t="shared" si="1923"/>
        <v>0</v>
      </c>
      <c r="CE912">
        <f t="shared" si="1924"/>
        <v>0</v>
      </c>
      <c r="CF912">
        <f t="shared" si="1925"/>
        <v>0</v>
      </c>
      <c r="CG912">
        <f t="shared" si="1926"/>
        <v>0</v>
      </c>
      <c r="CH912">
        <f t="shared" si="1927"/>
        <v>0</v>
      </c>
      <c r="CI912">
        <f t="shared" si="1928"/>
        <v>0</v>
      </c>
      <c r="CJ912">
        <f t="shared" si="1929"/>
        <v>0</v>
      </c>
      <c r="CK912">
        <f t="shared" si="1930"/>
        <v>0</v>
      </c>
      <c r="CL912" t="str">
        <f t="shared" si="1931"/>
        <v/>
      </c>
      <c r="CM912" t="str">
        <f t="shared" si="1932"/>
        <v/>
      </c>
      <c r="CN912" t="str">
        <f t="shared" si="1933"/>
        <v/>
      </c>
      <c r="CO912" t="str">
        <f t="shared" si="1934"/>
        <v/>
      </c>
      <c r="CP912" t="str">
        <f t="shared" si="1935"/>
        <v/>
      </c>
      <c r="CQ912" t="str">
        <f t="shared" si="1936"/>
        <v/>
      </c>
      <c r="CR912" t="str">
        <f t="shared" si="1937"/>
        <v/>
      </c>
      <c r="CS912" t="str">
        <f t="shared" si="1938"/>
        <v/>
      </c>
      <c r="CT912" t="str">
        <f t="shared" si="1939"/>
        <v/>
      </c>
      <c r="CU912" t="str">
        <f t="shared" si="1940"/>
        <v/>
      </c>
      <c r="CV912" t="str">
        <f t="shared" si="1941"/>
        <v/>
      </c>
      <c r="CW912" t="str">
        <f t="shared" si="1942"/>
        <v/>
      </c>
      <c r="CX912" t="str">
        <f t="shared" si="1943"/>
        <v/>
      </c>
      <c r="CY912" t="str">
        <f t="shared" si="1944"/>
        <v/>
      </c>
      <c r="CZ912" t="str">
        <f t="shared" si="1945"/>
        <v/>
      </c>
      <c r="DA912" t="str">
        <f t="shared" si="1946"/>
        <v/>
      </c>
      <c r="DB912" t="str">
        <f t="shared" si="1947"/>
        <v/>
      </c>
      <c r="DC912" t="str">
        <f t="shared" si="1948"/>
        <v/>
      </c>
      <c r="DD912" t="str">
        <f t="shared" si="1949"/>
        <v/>
      </c>
      <c r="DE912" t="str">
        <f t="shared" si="1950"/>
        <v/>
      </c>
      <c r="DF912" t="str">
        <f t="shared" si="1951"/>
        <v/>
      </c>
      <c r="DG912" t="str">
        <f t="shared" si="1952"/>
        <v/>
      </c>
      <c r="DH912" t="str">
        <f t="shared" si="1953"/>
        <v/>
      </c>
      <c r="DI912" t="str">
        <f t="shared" si="1954"/>
        <v/>
      </c>
      <c r="DJ912" t="str">
        <f t="shared" si="1955"/>
        <v/>
      </c>
      <c r="DK912" t="str">
        <f t="shared" si="1956"/>
        <v/>
      </c>
      <c r="DL912" t="str">
        <f t="shared" si="1957"/>
        <v/>
      </c>
      <c r="DM912" t="str">
        <f t="shared" si="1958"/>
        <v/>
      </c>
      <c r="DN912" t="str">
        <f t="shared" si="1959"/>
        <v/>
      </c>
      <c r="DO912" t="str">
        <f t="shared" si="1960"/>
        <v/>
      </c>
      <c r="DP912" t="str">
        <f t="shared" si="1961"/>
        <v/>
      </c>
      <c r="DQ912" t="str">
        <f t="shared" si="1962"/>
        <v/>
      </c>
      <c r="DR912" t="str">
        <f t="shared" si="1963"/>
        <v/>
      </c>
      <c r="DS912" t="str">
        <f t="shared" si="1964"/>
        <v/>
      </c>
      <c r="DT912" t="str">
        <f t="shared" si="1965"/>
        <v/>
      </c>
      <c r="DU912">
        <f t="shared" si="1966"/>
        <v>0</v>
      </c>
      <c r="DV912">
        <f t="shared" si="1967"/>
        <v>0</v>
      </c>
      <c r="DW912">
        <f t="shared" si="1968"/>
        <v>0</v>
      </c>
      <c r="DX912" t="str">
        <f t="shared" si="1969"/>
        <v/>
      </c>
      <c r="DY912" t="str">
        <f t="shared" si="1970"/>
        <v/>
      </c>
      <c r="DZ912" t="str">
        <f t="shared" si="1971"/>
        <v/>
      </c>
      <c r="EA912" s="5">
        <f t="shared" si="1972"/>
        <v>0</v>
      </c>
      <c r="EB912" s="3">
        <f t="shared" si="1973"/>
        <v>0</v>
      </c>
    </row>
    <row r="913" spans="2:132" x14ac:dyDescent="0.2">
      <c r="B913" s="25">
        <v>908</v>
      </c>
      <c r="C913" s="26">
        <f>Zisk!D927</f>
        <v>0</v>
      </c>
      <c r="D913">
        <f>Zisk!E927</f>
        <v>0</v>
      </c>
      <c r="E913" s="66" t="str">
        <f t="shared" si="1860"/>
        <v/>
      </c>
      <c r="F913" t="str">
        <f t="shared" si="1861"/>
        <v/>
      </c>
      <c r="G913" s="66" t="str">
        <f t="shared" si="1862"/>
        <v/>
      </c>
      <c r="H913" s="25"/>
      <c r="I913" s="25"/>
      <c r="J913">
        <f>VstupniParametry_SKRYT!$D$5</f>
        <v>0.02</v>
      </c>
      <c r="K913">
        <f>VstupniParametry_SKRYT!$D$6</f>
        <v>0.06</v>
      </c>
      <c r="L913">
        <f>VstupniParametry_SKRYT!$D$7</f>
        <v>0.06</v>
      </c>
      <c r="M913">
        <f>VstupniParametry_SKRYT!$D$8</f>
        <v>0.06</v>
      </c>
      <c r="N913">
        <f>VstupniParametry_SKRYT!$D$9</f>
        <v>1.7999999999999999E-2</v>
      </c>
      <c r="O913" s="27">
        <f>VstupniParametry_SKRYT!$D$10</f>
        <v>0.01</v>
      </c>
      <c r="P913" s="27">
        <f>VstupniParametry_SKRYT!$D$11</f>
        <v>0.01</v>
      </c>
      <c r="Q913" s="27">
        <f>VstupniParametry_SKRYT!$D$12</f>
        <v>0.01</v>
      </c>
      <c r="R913" s="27">
        <f>VstupniParametry_SKRYT!$D$13</f>
        <v>0.01</v>
      </c>
      <c r="S913" s="27">
        <f>VstupniParametry_SKRYT!$D$14</f>
        <v>0.01</v>
      </c>
      <c r="T913">
        <f t="shared" si="1863"/>
        <v>0</v>
      </c>
      <c r="U913">
        <f t="shared" si="1864"/>
        <v>0</v>
      </c>
      <c r="V913">
        <f t="shared" si="1865"/>
        <v>0</v>
      </c>
      <c r="W913">
        <f t="shared" si="1866"/>
        <v>0</v>
      </c>
      <c r="X913">
        <f t="shared" si="1867"/>
        <v>0</v>
      </c>
      <c r="Y913">
        <f t="shared" si="1868"/>
        <v>0</v>
      </c>
      <c r="Z913">
        <f t="shared" si="1869"/>
        <v>0</v>
      </c>
      <c r="AA913">
        <f t="shared" si="1870"/>
        <v>0</v>
      </c>
      <c r="AB913">
        <f t="shared" si="1871"/>
        <v>0</v>
      </c>
      <c r="AC913">
        <f t="shared" si="1872"/>
        <v>0</v>
      </c>
      <c r="AD913">
        <f t="shared" si="1873"/>
        <v>0</v>
      </c>
      <c r="AE913">
        <f t="shared" si="1874"/>
        <v>0</v>
      </c>
      <c r="AF913">
        <f t="shared" si="1875"/>
        <v>0</v>
      </c>
      <c r="AG913">
        <f t="shared" si="1876"/>
        <v>0</v>
      </c>
      <c r="AH913">
        <f t="shared" si="1877"/>
        <v>0</v>
      </c>
      <c r="AI913">
        <f t="shared" si="1878"/>
        <v>0</v>
      </c>
      <c r="AJ913">
        <f t="shared" si="1879"/>
        <v>0</v>
      </c>
      <c r="AK913">
        <f t="shared" si="1880"/>
        <v>0</v>
      </c>
      <c r="AL913">
        <f t="shared" si="1881"/>
        <v>0</v>
      </c>
      <c r="AM913">
        <f t="shared" si="1882"/>
        <v>0</v>
      </c>
      <c r="AN913">
        <f t="shared" si="1883"/>
        <v>0</v>
      </c>
      <c r="AO913">
        <f t="shared" si="1884"/>
        <v>0</v>
      </c>
      <c r="AP913">
        <f t="shared" si="1885"/>
        <v>0</v>
      </c>
      <c r="AQ913">
        <f t="shared" si="1886"/>
        <v>0</v>
      </c>
      <c r="AR913">
        <f t="shared" si="1887"/>
        <v>0</v>
      </c>
      <c r="AS913">
        <f t="shared" si="1888"/>
        <v>0</v>
      </c>
      <c r="AT913">
        <f t="shared" si="1858"/>
        <v>0</v>
      </c>
      <c r="AU913">
        <f t="shared" si="1889"/>
        <v>0</v>
      </c>
      <c r="AV913">
        <f t="shared" si="1890"/>
        <v>0</v>
      </c>
      <c r="AW913">
        <f t="shared" si="1859"/>
        <v>0</v>
      </c>
      <c r="AX913">
        <f t="shared" si="1891"/>
        <v>0</v>
      </c>
      <c r="AY913">
        <f t="shared" si="1892"/>
        <v>0</v>
      </c>
      <c r="AZ913">
        <f t="shared" si="1893"/>
        <v>0</v>
      </c>
      <c r="BA913">
        <f t="shared" si="1894"/>
        <v>0</v>
      </c>
      <c r="BB913">
        <f t="shared" si="1895"/>
        <v>0</v>
      </c>
      <c r="BC913">
        <f t="shared" si="1896"/>
        <v>0</v>
      </c>
      <c r="BD913">
        <f t="shared" si="1897"/>
        <v>0</v>
      </c>
      <c r="BE913">
        <f t="shared" si="1898"/>
        <v>0</v>
      </c>
      <c r="BF913">
        <f t="shared" si="1899"/>
        <v>0</v>
      </c>
      <c r="BG913">
        <f t="shared" si="1900"/>
        <v>0</v>
      </c>
      <c r="BH913">
        <f t="shared" si="1901"/>
        <v>0</v>
      </c>
      <c r="BI913">
        <f t="shared" si="1902"/>
        <v>0</v>
      </c>
      <c r="BJ913">
        <f t="shared" si="1903"/>
        <v>0</v>
      </c>
      <c r="BK913">
        <f t="shared" si="1904"/>
        <v>0</v>
      </c>
      <c r="BL913">
        <f t="shared" si="1905"/>
        <v>0</v>
      </c>
      <c r="BM913">
        <f t="shared" si="1906"/>
        <v>0</v>
      </c>
      <c r="BN913">
        <f t="shared" si="1907"/>
        <v>0</v>
      </c>
      <c r="BO913">
        <f t="shared" si="1908"/>
        <v>0</v>
      </c>
      <c r="BP913">
        <f t="shared" si="1909"/>
        <v>0</v>
      </c>
      <c r="BQ913">
        <f t="shared" si="1910"/>
        <v>0</v>
      </c>
      <c r="BR913">
        <f t="shared" si="1911"/>
        <v>0</v>
      </c>
      <c r="BS913">
        <f t="shared" si="1912"/>
        <v>0</v>
      </c>
      <c r="BT913">
        <f t="shared" si="1913"/>
        <v>0</v>
      </c>
      <c r="BU913">
        <f t="shared" si="1914"/>
        <v>0</v>
      </c>
      <c r="BV913">
        <f t="shared" si="1915"/>
        <v>0</v>
      </c>
      <c r="BW913">
        <f t="shared" si="1916"/>
        <v>0</v>
      </c>
      <c r="BX913">
        <f t="shared" si="1917"/>
        <v>0</v>
      </c>
      <c r="BY913">
        <f t="shared" si="1918"/>
        <v>0</v>
      </c>
      <c r="BZ913">
        <f t="shared" si="1919"/>
        <v>0</v>
      </c>
      <c r="CA913">
        <f t="shared" si="1920"/>
        <v>0</v>
      </c>
      <c r="CB913">
        <f t="shared" si="1921"/>
        <v>0</v>
      </c>
      <c r="CC913">
        <f t="shared" si="1922"/>
        <v>0</v>
      </c>
      <c r="CD913">
        <f t="shared" si="1923"/>
        <v>0</v>
      </c>
      <c r="CE913">
        <f t="shared" si="1924"/>
        <v>0</v>
      </c>
      <c r="CF913">
        <f t="shared" si="1925"/>
        <v>0</v>
      </c>
      <c r="CG913">
        <f t="shared" si="1926"/>
        <v>0</v>
      </c>
      <c r="CH913">
        <f t="shared" si="1927"/>
        <v>0</v>
      </c>
      <c r="CI913">
        <f t="shared" si="1928"/>
        <v>0</v>
      </c>
      <c r="CJ913">
        <f t="shared" si="1929"/>
        <v>0</v>
      </c>
      <c r="CK913">
        <f t="shared" si="1930"/>
        <v>0</v>
      </c>
      <c r="CL913" t="str">
        <f t="shared" si="1931"/>
        <v/>
      </c>
      <c r="CM913" t="str">
        <f t="shared" si="1932"/>
        <v/>
      </c>
      <c r="CN913" t="str">
        <f t="shared" si="1933"/>
        <v/>
      </c>
      <c r="CO913" t="str">
        <f t="shared" si="1934"/>
        <v/>
      </c>
      <c r="CP913" t="str">
        <f t="shared" si="1935"/>
        <v/>
      </c>
      <c r="CQ913" t="str">
        <f t="shared" si="1936"/>
        <v/>
      </c>
      <c r="CR913" t="str">
        <f t="shared" si="1937"/>
        <v/>
      </c>
      <c r="CS913" t="str">
        <f t="shared" si="1938"/>
        <v/>
      </c>
      <c r="CT913" t="str">
        <f t="shared" si="1939"/>
        <v/>
      </c>
      <c r="CU913" t="str">
        <f t="shared" si="1940"/>
        <v/>
      </c>
      <c r="CV913" t="str">
        <f t="shared" si="1941"/>
        <v/>
      </c>
      <c r="CW913" t="str">
        <f t="shared" si="1942"/>
        <v/>
      </c>
      <c r="CX913" t="str">
        <f t="shared" si="1943"/>
        <v/>
      </c>
      <c r="CY913" t="str">
        <f t="shared" si="1944"/>
        <v/>
      </c>
      <c r="CZ913" t="str">
        <f t="shared" si="1945"/>
        <v/>
      </c>
      <c r="DA913" t="str">
        <f t="shared" si="1946"/>
        <v/>
      </c>
      <c r="DB913" t="str">
        <f t="shared" si="1947"/>
        <v/>
      </c>
      <c r="DC913" t="str">
        <f t="shared" si="1948"/>
        <v/>
      </c>
      <c r="DD913" t="str">
        <f t="shared" si="1949"/>
        <v/>
      </c>
      <c r="DE913" t="str">
        <f t="shared" si="1950"/>
        <v/>
      </c>
      <c r="DF913" t="str">
        <f t="shared" si="1951"/>
        <v/>
      </c>
      <c r="DG913" t="str">
        <f t="shared" si="1952"/>
        <v/>
      </c>
      <c r="DH913" t="str">
        <f t="shared" si="1953"/>
        <v/>
      </c>
      <c r="DI913" t="str">
        <f t="shared" si="1954"/>
        <v/>
      </c>
      <c r="DJ913" t="str">
        <f t="shared" si="1955"/>
        <v/>
      </c>
      <c r="DK913" t="str">
        <f t="shared" si="1956"/>
        <v/>
      </c>
      <c r="DL913" t="str">
        <f t="shared" si="1957"/>
        <v/>
      </c>
      <c r="DM913" t="str">
        <f t="shared" si="1958"/>
        <v/>
      </c>
      <c r="DN913" t="str">
        <f t="shared" si="1959"/>
        <v/>
      </c>
      <c r="DO913" t="str">
        <f t="shared" si="1960"/>
        <v/>
      </c>
      <c r="DP913" t="str">
        <f t="shared" si="1961"/>
        <v/>
      </c>
      <c r="DQ913" t="str">
        <f t="shared" si="1962"/>
        <v/>
      </c>
      <c r="DR913" t="str">
        <f t="shared" si="1963"/>
        <v/>
      </c>
      <c r="DS913" t="str">
        <f t="shared" si="1964"/>
        <v/>
      </c>
      <c r="DT913" t="str">
        <f t="shared" si="1965"/>
        <v/>
      </c>
      <c r="DU913">
        <f t="shared" si="1966"/>
        <v>0</v>
      </c>
      <c r="DV913">
        <f t="shared" si="1967"/>
        <v>0</v>
      </c>
      <c r="DW913">
        <f t="shared" si="1968"/>
        <v>0</v>
      </c>
      <c r="DX913" t="str">
        <f t="shared" si="1969"/>
        <v/>
      </c>
      <c r="DY913" t="str">
        <f t="shared" si="1970"/>
        <v/>
      </c>
      <c r="DZ913" t="str">
        <f t="shared" si="1971"/>
        <v/>
      </c>
      <c r="EA913" s="5">
        <f t="shared" si="1972"/>
        <v>0</v>
      </c>
      <c r="EB913" s="3">
        <f t="shared" si="1973"/>
        <v>0</v>
      </c>
    </row>
    <row r="914" spans="2:132" x14ac:dyDescent="0.2">
      <c r="B914">
        <v>909</v>
      </c>
      <c r="C914" s="3">
        <f>Zisk!D928</f>
        <v>0</v>
      </c>
      <c r="D914">
        <f>Zisk!E928</f>
        <v>0</v>
      </c>
      <c r="E914" s="66" t="str">
        <f t="shared" si="1860"/>
        <v/>
      </c>
      <c r="F914" t="str">
        <f t="shared" si="1861"/>
        <v/>
      </c>
      <c r="G914" s="66" t="str">
        <f t="shared" si="1862"/>
        <v/>
      </c>
      <c r="J914">
        <f>VstupniParametry_SKRYT!$D$5</f>
        <v>0.02</v>
      </c>
      <c r="K914">
        <f>VstupniParametry_SKRYT!$D$6</f>
        <v>0.06</v>
      </c>
      <c r="L914">
        <f>VstupniParametry_SKRYT!$D$7</f>
        <v>0.06</v>
      </c>
      <c r="M914">
        <f>VstupniParametry_SKRYT!$D$8</f>
        <v>0.06</v>
      </c>
      <c r="N914">
        <f>VstupniParametry_SKRYT!$D$9</f>
        <v>1.7999999999999999E-2</v>
      </c>
      <c r="O914" s="27">
        <f>VstupniParametry_SKRYT!$D$10</f>
        <v>0.01</v>
      </c>
      <c r="P914" s="27">
        <f>VstupniParametry_SKRYT!$D$11</f>
        <v>0.01</v>
      </c>
      <c r="Q914" s="27">
        <f>VstupniParametry_SKRYT!$D$12</f>
        <v>0.01</v>
      </c>
      <c r="R914" s="27">
        <f>VstupniParametry_SKRYT!$D$13</f>
        <v>0.01</v>
      </c>
      <c r="S914" s="27">
        <f>VstupniParametry_SKRYT!$D$14</f>
        <v>0.01</v>
      </c>
      <c r="T914">
        <f t="shared" si="1863"/>
        <v>0</v>
      </c>
      <c r="U914">
        <f t="shared" si="1864"/>
        <v>0</v>
      </c>
      <c r="V914">
        <f t="shared" si="1865"/>
        <v>0</v>
      </c>
      <c r="W914">
        <f t="shared" si="1866"/>
        <v>0</v>
      </c>
      <c r="X914">
        <f t="shared" si="1867"/>
        <v>0</v>
      </c>
      <c r="Y914">
        <f t="shared" si="1868"/>
        <v>0</v>
      </c>
      <c r="Z914">
        <f t="shared" si="1869"/>
        <v>0</v>
      </c>
      <c r="AA914">
        <f t="shared" si="1870"/>
        <v>0</v>
      </c>
      <c r="AB914">
        <f t="shared" si="1871"/>
        <v>0</v>
      </c>
      <c r="AC914">
        <f t="shared" si="1872"/>
        <v>0</v>
      </c>
      <c r="AD914">
        <f t="shared" si="1873"/>
        <v>0</v>
      </c>
      <c r="AE914">
        <f t="shared" si="1874"/>
        <v>0</v>
      </c>
      <c r="AF914">
        <f t="shared" si="1875"/>
        <v>0</v>
      </c>
      <c r="AG914">
        <f t="shared" si="1876"/>
        <v>0</v>
      </c>
      <c r="AH914">
        <f t="shared" si="1877"/>
        <v>0</v>
      </c>
      <c r="AI914">
        <f t="shared" si="1878"/>
        <v>0</v>
      </c>
      <c r="AJ914">
        <f t="shared" si="1879"/>
        <v>0</v>
      </c>
      <c r="AK914">
        <f t="shared" si="1880"/>
        <v>0</v>
      </c>
      <c r="AL914">
        <f t="shared" si="1881"/>
        <v>0</v>
      </c>
      <c r="AM914">
        <f t="shared" si="1882"/>
        <v>0</v>
      </c>
      <c r="AN914">
        <f t="shared" si="1883"/>
        <v>0</v>
      </c>
      <c r="AO914">
        <f t="shared" si="1884"/>
        <v>0</v>
      </c>
      <c r="AP914">
        <f t="shared" si="1885"/>
        <v>0</v>
      </c>
      <c r="AQ914">
        <f t="shared" si="1886"/>
        <v>0</v>
      </c>
      <c r="AR914">
        <f t="shared" si="1887"/>
        <v>0</v>
      </c>
      <c r="AS914">
        <f t="shared" si="1888"/>
        <v>0</v>
      </c>
      <c r="AT914">
        <f t="shared" si="1858"/>
        <v>0</v>
      </c>
      <c r="AU914">
        <f t="shared" si="1889"/>
        <v>0</v>
      </c>
      <c r="AV914">
        <f t="shared" si="1890"/>
        <v>0</v>
      </c>
      <c r="AW914">
        <f t="shared" si="1859"/>
        <v>0</v>
      </c>
      <c r="AX914">
        <f t="shared" si="1891"/>
        <v>0</v>
      </c>
      <c r="AY914">
        <f t="shared" si="1892"/>
        <v>0</v>
      </c>
      <c r="AZ914">
        <f t="shared" si="1893"/>
        <v>0</v>
      </c>
      <c r="BA914">
        <f t="shared" si="1894"/>
        <v>0</v>
      </c>
      <c r="BB914">
        <f t="shared" si="1895"/>
        <v>0</v>
      </c>
      <c r="BC914">
        <f t="shared" si="1896"/>
        <v>0</v>
      </c>
      <c r="BD914">
        <f t="shared" si="1897"/>
        <v>0</v>
      </c>
      <c r="BE914">
        <f t="shared" si="1898"/>
        <v>0</v>
      </c>
      <c r="BF914">
        <f t="shared" si="1899"/>
        <v>0</v>
      </c>
      <c r="BG914">
        <f t="shared" si="1900"/>
        <v>0</v>
      </c>
      <c r="BH914">
        <f t="shared" si="1901"/>
        <v>0</v>
      </c>
      <c r="BI914">
        <f t="shared" si="1902"/>
        <v>0</v>
      </c>
      <c r="BJ914">
        <f t="shared" si="1903"/>
        <v>0</v>
      </c>
      <c r="BK914">
        <f t="shared" si="1904"/>
        <v>0</v>
      </c>
      <c r="BL914">
        <f t="shared" si="1905"/>
        <v>0</v>
      </c>
      <c r="BM914">
        <f t="shared" si="1906"/>
        <v>0</v>
      </c>
      <c r="BN914">
        <f t="shared" si="1907"/>
        <v>0</v>
      </c>
      <c r="BO914">
        <f t="shared" si="1908"/>
        <v>0</v>
      </c>
      <c r="BP914">
        <f t="shared" si="1909"/>
        <v>0</v>
      </c>
      <c r="BQ914">
        <f t="shared" si="1910"/>
        <v>0</v>
      </c>
      <c r="BR914">
        <f t="shared" si="1911"/>
        <v>0</v>
      </c>
      <c r="BS914">
        <f t="shared" si="1912"/>
        <v>0</v>
      </c>
      <c r="BT914">
        <f t="shared" si="1913"/>
        <v>0</v>
      </c>
      <c r="BU914">
        <f t="shared" si="1914"/>
        <v>0</v>
      </c>
      <c r="BV914">
        <f t="shared" si="1915"/>
        <v>0</v>
      </c>
      <c r="BW914">
        <f t="shared" si="1916"/>
        <v>0</v>
      </c>
      <c r="BX914">
        <f t="shared" si="1917"/>
        <v>0</v>
      </c>
      <c r="BY914">
        <f t="shared" si="1918"/>
        <v>0</v>
      </c>
      <c r="BZ914">
        <f t="shared" si="1919"/>
        <v>0</v>
      </c>
      <c r="CA914">
        <f t="shared" si="1920"/>
        <v>0</v>
      </c>
      <c r="CB914">
        <f t="shared" si="1921"/>
        <v>0</v>
      </c>
      <c r="CC914">
        <f t="shared" si="1922"/>
        <v>0</v>
      </c>
      <c r="CD914">
        <f t="shared" si="1923"/>
        <v>0</v>
      </c>
      <c r="CE914">
        <f t="shared" si="1924"/>
        <v>0</v>
      </c>
      <c r="CF914">
        <f t="shared" si="1925"/>
        <v>0</v>
      </c>
      <c r="CG914">
        <f t="shared" si="1926"/>
        <v>0</v>
      </c>
      <c r="CH914">
        <f t="shared" si="1927"/>
        <v>0</v>
      </c>
      <c r="CI914">
        <f t="shared" si="1928"/>
        <v>0</v>
      </c>
      <c r="CJ914">
        <f t="shared" si="1929"/>
        <v>0</v>
      </c>
      <c r="CK914">
        <f t="shared" si="1930"/>
        <v>0</v>
      </c>
      <c r="CL914" t="str">
        <f t="shared" si="1931"/>
        <v/>
      </c>
      <c r="CM914" t="str">
        <f t="shared" si="1932"/>
        <v/>
      </c>
      <c r="CN914" t="str">
        <f t="shared" si="1933"/>
        <v/>
      </c>
      <c r="CO914" t="str">
        <f t="shared" si="1934"/>
        <v/>
      </c>
      <c r="CP914" t="str">
        <f t="shared" si="1935"/>
        <v/>
      </c>
      <c r="CQ914" t="str">
        <f t="shared" si="1936"/>
        <v/>
      </c>
      <c r="CR914" t="str">
        <f t="shared" si="1937"/>
        <v/>
      </c>
      <c r="CS914" t="str">
        <f t="shared" si="1938"/>
        <v/>
      </c>
      <c r="CT914" t="str">
        <f t="shared" si="1939"/>
        <v/>
      </c>
      <c r="CU914" t="str">
        <f t="shared" si="1940"/>
        <v/>
      </c>
      <c r="CV914" t="str">
        <f t="shared" si="1941"/>
        <v/>
      </c>
      <c r="CW914" t="str">
        <f t="shared" si="1942"/>
        <v/>
      </c>
      <c r="CX914" t="str">
        <f t="shared" si="1943"/>
        <v/>
      </c>
      <c r="CY914" t="str">
        <f t="shared" si="1944"/>
        <v/>
      </c>
      <c r="CZ914" t="str">
        <f t="shared" si="1945"/>
        <v/>
      </c>
      <c r="DA914" t="str">
        <f t="shared" si="1946"/>
        <v/>
      </c>
      <c r="DB914" t="str">
        <f t="shared" si="1947"/>
        <v/>
      </c>
      <c r="DC914" t="str">
        <f t="shared" si="1948"/>
        <v/>
      </c>
      <c r="DD914" t="str">
        <f t="shared" si="1949"/>
        <v/>
      </c>
      <c r="DE914" t="str">
        <f t="shared" si="1950"/>
        <v/>
      </c>
      <c r="DF914" t="str">
        <f t="shared" si="1951"/>
        <v/>
      </c>
      <c r="DG914" t="str">
        <f t="shared" si="1952"/>
        <v/>
      </c>
      <c r="DH914" t="str">
        <f t="shared" si="1953"/>
        <v/>
      </c>
      <c r="DI914" t="str">
        <f t="shared" si="1954"/>
        <v/>
      </c>
      <c r="DJ914" t="str">
        <f t="shared" si="1955"/>
        <v/>
      </c>
      <c r="DK914" t="str">
        <f t="shared" si="1956"/>
        <v/>
      </c>
      <c r="DL914" t="str">
        <f t="shared" si="1957"/>
        <v/>
      </c>
      <c r="DM914" t="str">
        <f t="shared" si="1958"/>
        <v/>
      </c>
      <c r="DN914" t="str">
        <f t="shared" si="1959"/>
        <v/>
      </c>
      <c r="DO914" t="str">
        <f t="shared" si="1960"/>
        <v/>
      </c>
      <c r="DP914" t="str">
        <f t="shared" si="1961"/>
        <v/>
      </c>
      <c r="DQ914" t="str">
        <f t="shared" si="1962"/>
        <v/>
      </c>
      <c r="DR914" t="str">
        <f t="shared" si="1963"/>
        <v/>
      </c>
      <c r="DS914" t="str">
        <f t="shared" si="1964"/>
        <v/>
      </c>
      <c r="DT914" t="str">
        <f t="shared" si="1965"/>
        <v/>
      </c>
      <c r="DU914">
        <f t="shared" si="1966"/>
        <v>0</v>
      </c>
      <c r="DV914">
        <f t="shared" si="1967"/>
        <v>0</v>
      </c>
      <c r="DW914">
        <f t="shared" si="1968"/>
        <v>0</v>
      </c>
      <c r="DX914" t="str">
        <f t="shared" si="1969"/>
        <v/>
      </c>
      <c r="DY914" t="str">
        <f t="shared" si="1970"/>
        <v/>
      </c>
      <c r="DZ914" t="str">
        <f t="shared" si="1971"/>
        <v/>
      </c>
      <c r="EA914" s="5">
        <f t="shared" si="1972"/>
        <v>0</v>
      </c>
      <c r="EB914" s="3">
        <f t="shared" si="1973"/>
        <v>0</v>
      </c>
    </row>
    <row r="915" spans="2:132" x14ac:dyDescent="0.2">
      <c r="B915" s="25">
        <v>910</v>
      </c>
      <c r="C915" s="26">
        <f>Zisk!D929</f>
        <v>0</v>
      </c>
      <c r="D915">
        <f>Zisk!E929</f>
        <v>0</v>
      </c>
      <c r="E915" s="66" t="str">
        <f t="shared" si="1860"/>
        <v/>
      </c>
      <c r="F915" t="str">
        <f t="shared" si="1861"/>
        <v/>
      </c>
      <c r="G915" s="66" t="str">
        <f t="shared" si="1862"/>
        <v/>
      </c>
      <c r="H915" s="25"/>
      <c r="I915" s="25"/>
      <c r="J915">
        <f>VstupniParametry_SKRYT!$D$5</f>
        <v>0.02</v>
      </c>
      <c r="K915">
        <f>VstupniParametry_SKRYT!$D$6</f>
        <v>0.06</v>
      </c>
      <c r="L915">
        <f>VstupniParametry_SKRYT!$D$7</f>
        <v>0.06</v>
      </c>
      <c r="M915">
        <f>VstupniParametry_SKRYT!$D$8</f>
        <v>0.06</v>
      </c>
      <c r="N915">
        <f>VstupniParametry_SKRYT!$D$9</f>
        <v>1.7999999999999999E-2</v>
      </c>
      <c r="O915" s="27">
        <f>VstupniParametry_SKRYT!$D$10</f>
        <v>0.01</v>
      </c>
      <c r="P915" s="27">
        <f>VstupniParametry_SKRYT!$D$11</f>
        <v>0.01</v>
      </c>
      <c r="Q915" s="27">
        <f>VstupniParametry_SKRYT!$D$12</f>
        <v>0.01</v>
      </c>
      <c r="R915" s="27">
        <f>VstupniParametry_SKRYT!$D$13</f>
        <v>0.01</v>
      </c>
      <c r="S915" s="27">
        <f>VstupniParametry_SKRYT!$D$14</f>
        <v>0.01</v>
      </c>
      <c r="T915">
        <f t="shared" si="1863"/>
        <v>0</v>
      </c>
      <c r="U915">
        <f t="shared" si="1864"/>
        <v>0</v>
      </c>
      <c r="V915">
        <f t="shared" si="1865"/>
        <v>0</v>
      </c>
      <c r="W915">
        <f t="shared" si="1866"/>
        <v>0</v>
      </c>
      <c r="X915">
        <f t="shared" si="1867"/>
        <v>0</v>
      </c>
      <c r="Y915">
        <f t="shared" si="1868"/>
        <v>0</v>
      </c>
      <c r="Z915">
        <f t="shared" si="1869"/>
        <v>0</v>
      </c>
      <c r="AA915">
        <f t="shared" si="1870"/>
        <v>0</v>
      </c>
      <c r="AB915">
        <f t="shared" si="1871"/>
        <v>0</v>
      </c>
      <c r="AC915">
        <f t="shared" si="1872"/>
        <v>0</v>
      </c>
      <c r="AD915">
        <f t="shared" si="1873"/>
        <v>0</v>
      </c>
      <c r="AE915">
        <f t="shared" si="1874"/>
        <v>0</v>
      </c>
      <c r="AF915">
        <f t="shared" si="1875"/>
        <v>0</v>
      </c>
      <c r="AG915">
        <f t="shared" si="1876"/>
        <v>0</v>
      </c>
      <c r="AH915">
        <f t="shared" si="1877"/>
        <v>0</v>
      </c>
      <c r="AI915">
        <f t="shared" si="1878"/>
        <v>0</v>
      </c>
      <c r="AJ915">
        <f t="shared" si="1879"/>
        <v>0</v>
      </c>
      <c r="AK915">
        <f t="shared" si="1880"/>
        <v>0</v>
      </c>
      <c r="AL915">
        <f t="shared" si="1881"/>
        <v>0</v>
      </c>
      <c r="AM915">
        <f t="shared" si="1882"/>
        <v>0</v>
      </c>
      <c r="AN915">
        <f t="shared" si="1883"/>
        <v>0</v>
      </c>
      <c r="AO915">
        <f t="shared" si="1884"/>
        <v>0</v>
      </c>
      <c r="AP915">
        <f t="shared" si="1885"/>
        <v>0</v>
      </c>
      <c r="AQ915">
        <f t="shared" si="1886"/>
        <v>0</v>
      </c>
      <c r="AR915">
        <f t="shared" si="1887"/>
        <v>0</v>
      </c>
      <c r="AS915">
        <f t="shared" si="1888"/>
        <v>0</v>
      </c>
      <c r="AT915">
        <f t="shared" si="1858"/>
        <v>0</v>
      </c>
      <c r="AU915">
        <f t="shared" si="1889"/>
        <v>0</v>
      </c>
      <c r="AV915">
        <f t="shared" si="1890"/>
        <v>0</v>
      </c>
      <c r="AW915">
        <f t="shared" si="1859"/>
        <v>0</v>
      </c>
      <c r="AX915">
        <f t="shared" si="1891"/>
        <v>0</v>
      </c>
      <c r="AY915">
        <f t="shared" si="1892"/>
        <v>0</v>
      </c>
      <c r="AZ915">
        <f t="shared" si="1893"/>
        <v>0</v>
      </c>
      <c r="BA915">
        <f t="shared" si="1894"/>
        <v>0</v>
      </c>
      <c r="BB915">
        <f t="shared" si="1895"/>
        <v>0</v>
      </c>
      <c r="BC915">
        <f t="shared" si="1896"/>
        <v>0</v>
      </c>
      <c r="BD915">
        <f t="shared" si="1897"/>
        <v>0</v>
      </c>
      <c r="BE915">
        <f t="shared" si="1898"/>
        <v>0</v>
      </c>
      <c r="BF915">
        <f t="shared" si="1899"/>
        <v>0</v>
      </c>
      <c r="BG915">
        <f t="shared" si="1900"/>
        <v>0</v>
      </c>
      <c r="BH915">
        <f t="shared" si="1901"/>
        <v>0</v>
      </c>
      <c r="BI915">
        <f t="shared" si="1902"/>
        <v>0</v>
      </c>
      <c r="BJ915">
        <f t="shared" si="1903"/>
        <v>0</v>
      </c>
      <c r="BK915">
        <f t="shared" si="1904"/>
        <v>0</v>
      </c>
      <c r="BL915">
        <f t="shared" si="1905"/>
        <v>0</v>
      </c>
      <c r="BM915">
        <f t="shared" si="1906"/>
        <v>0</v>
      </c>
      <c r="BN915">
        <f t="shared" si="1907"/>
        <v>0</v>
      </c>
      <c r="BO915">
        <f t="shared" si="1908"/>
        <v>0</v>
      </c>
      <c r="BP915">
        <f t="shared" si="1909"/>
        <v>0</v>
      </c>
      <c r="BQ915">
        <f t="shared" si="1910"/>
        <v>0</v>
      </c>
      <c r="BR915">
        <f t="shared" si="1911"/>
        <v>0</v>
      </c>
      <c r="BS915">
        <f t="shared" si="1912"/>
        <v>0</v>
      </c>
      <c r="BT915">
        <f t="shared" si="1913"/>
        <v>0</v>
      </c>
      <c r="BU915">
        <f t="shared" si="1914"/>
        <v>0</v>
      </c>
      <c r="BV915">
        <f t="shared" si="1915"/>
        <v>0</v>
      </c>
      <c r="BW915">
        <f t="shared" si="1916"/>
        <v>0</v>
      </c>
      <c r="BX915">
        <f t="shared" si="1917"/>
        <v>0</v>
      </c>
      <c r="BY915">
        <f t="shared" si="1918"/>
        <v>0</v>
      </c>
      <c r="BZ915">
        <f t="shared" si="1919"/>
        <v>0</v>
      </c>
      <c r="CA915">
        <f t="shared" si="1920"/>
        <v>0</v>
      </c>
      <c r="CB915">
        <f t="shared" si="1921"/>
        <v>0</v>
      </c>
      <c r="CC915">
        <f t="shared" si="1922"/>
        <v>0</v>
      </c>
      <c r="CD915">
        <f t="shared" si="1923"/>
        <v>0</v>
      </c>
      <c r="CE915">
        <f t="shared" si="1924"/>
        <v>0</v>
      </c>
      <c r="CF915">
        <f t="shared" si="1925"/>
        <v>0</v>
      </c>
      <c r="CG915">
        <f t="shared" si="1926"/>
        <v>0</v>
      </c>
      <c r="CH915">
        <f t="shared" si="1927"/>
        <v>0</v>
      </c>
      <c r="CI915">
        <f t="shared" si="1928"/>
        <v>0</v>
      </c>
      <c r="CJ915">
        <f t="shared" si="1929"/>
        <v>0</v>
      </c>
      <c r="CK915">
        <f t="shared" si="1930"/>
        <v>0</v>
      </c>
      <c r="CL915" t="str">
        <f t="shared" si="1931"/>
        <v/>
      </c>
      <c r="CM915" t="str">
        <f t="shared" si="1932"/>
        <v/>
      </c>
      <c r="CN915" t="str">
        <f t="shared" si="1933"/>
        <v/>
      </c>
      <c r="CO915" t="str">
        <f t="shared" si="1934"/>
        <v/>
      </c>
      <c r="CP915" t="str">
        <f t="shared" si="1935"/>
        <v/>
      </c>
      <c r="CQ915" t="str">
        <f t="shared" si="1936"/>
        <v/>
      </c>
      <c r="CR915" t="str">
        <f t="shared" si="1937"/>
        <v/>
      </c>
      <c r="CS915" t="str">
        <f t="shared" si="1938"/>
        <v/>
      </c>
      <c r="CT915" t="str">
        <f t="shared" si="1939"/>
        <v/>
      </c>
      <c r="CU915" t="str">
        <f t="shared" si="1940"/>
        <v/>
      </c>
      <c r="CV915" t="str">
        <f t="shared" si="1941"/>
        <v/>
      </c>
      <c r="CW915" t="str">
        <f t="shared" si="1942"/>
        <v/>
      </c>
      <c r="CX915" t="str">
        <f t="shared" si="1943"/>
        <v/>
      </c>
      <c r="CY915" t="str">
        <f t="shared" si="1944"/>
        <v/>
      </c>
      <c r="CZ915" t="str">
        <f t="shared" si="1945"/>
        <v/>
      </c>
      <c r="DA915" t="str">
        <f t="shared" si="1946"/>
        <v/>
      </c>
      <c r="DB915" t="str">
        <f t="shared" si="1947"/>
        <v/>
      </c>
      <c r="DC915" t="str">
        <f t="shared" si="1948"/>
        <v/>
      </c>
      <c r="DD915" t="str">
        <f t="shared" si="1949"/>
        <v/>
      </c>
      <c r="DE915" t="str">
        <f t="shared" si="1950"/>
        <v/>
      </c>
      <c r="DF915" t="str">
        <f t="shared" si="1951"/>
        <v/>
      </c>
      <c r="DG915" t="str">
        <f t="shared" si="1952"/>
        <v/>
      </c>
      <c r="DH915" t="str">
        <f t="shared" si="1953"/>
        <v/>
      </c>
      <c r="DI915" t="str">
        <f t="shared" si="1954"/>
        <v/>
      </c>
      <c r="DJ915" t="str">
        <f t="shared" si="1955"/>
        <v/>
      </c>
      <c r="DK915" t="str">
        <f t="shared" si="1956"/>
        <v/>
      </c>
      <c r="DL915" t="str">
        <f t="shared" si="1957"/>
        <v/>
      </c>
      <c r="DM915" t="str">
        <f t="shared" si="1958"/>
        <v/>
      </c>
      <c r="DN915" t="str">
        <f t="shared" si="1959"/>
        <v/>
      </c>
      <c r="DO915" t="str">
        <f t="shared" si="1960"/>
        <v/>
      </c>
      <c r="DP915" t="str">
        <f t="shared" si="1961"/>
        <v/>
      </c>
      <c r="DQ915" t="str">
        <f t="shared" si="1962"/>
        <v/>
      </c>
      <c r="DR915" t="str">
        <f t="shared" si="1963"/>
        <v/>
      </c>
      <c r="DS915" t="str">
        <f t="shared" si="1964"/>
        <v/>
      </c>
      <c r="DT915" t="str">
        <f t="shared" si="1965"/>
        <v/>
      </c>
      <c r="DU915">
        <f t="shared" si="1966"/>
        <v>0</v>
      </c>
      <c r="DV915">
        <f t="shared" si="1967"/>
        <v>0</v>
      </c>
      <c r="DW915">
        <f t="shared" si="1968"/>
        <v>0</v>
      </c>
      <c r="DX915" t="str">
        <f t="shared" si="1969"/>
        <v/>
      </c>
      <c r="DY915" t="str">
        <f t="shared" si="1970"/>
        <v/>
      </c>
      <c r="DZ915" t="str">
        <f t="shared" si="1971"/>
        <v/>
      </c>
      <c r="EA915" s="5">
        <f t="shared" si="1972"/>
        <v>0</v>
      </c>
      <c r="EB915" s="3">
        <f t="shared" si="1973"/>
        <v>0</v>
      </c>
    </row>
    <row r="916" spans="2:132" x14ac:dyDescent="0.2">
      <c r="B916">
        <v>911</v>
      </c>
      <c r="C916" s="3">
        <f>Zisk!D930</f>
        <v>0</v>
      </c>
      <c r="D916">
        <f>Zisk!E930</f>
        <v>0</v>
      </c>
      <c r="E916" s="66" t="str">
        <f t="shared" si="1860"/>
        <v/>
      </c>
      <c r="F916" t="str">
        <f t="shared" si="1861"/>
        <v/>
      </c>
      <c r="G916" s="66" t="str">
        <f t="shared" si="1862"/>
        <v/>
      </c>
      <c r="J916">
        <f>VstupniParametry_SKRYT!$D$5</f>
        <v>0.02</v>
      </c>
      <c r="K916">
        <f>VstupniParametry_SKRYT!$D$6</f>
        <v>0.06</v>
      </c>
      <c r="L916">
        <f>VstupniParametry_SKRYT!$D$7</f>
        <v>0.06</v>
      </c>
      <c r="M916">
        <f>VstupniParametry_SKRYT!$D$8</f>
        <v>0.06</v>
      </c>
      <c r="N916">
        <f>VstupniParametry_SKRYT!$D$9</f>
        <v>1.7999999999999999E-2</v>
      </c>
      <c r="O916" s="27">
        <f>VstupniParametry_SKRYT!$D$10</f>
        <v>0.01</v>
      </c>
      <c r="P916" s="27">
        <f>VstupniParametry_SKRYT!$D$11</f>
        <v>0.01</v>
      </c>
      <c r="Q916" s="27">
        <f>VstupniParametry_SKRYT!$D$12</f>
        <v>0.01</v>
      </c>
      <c r="R916" s="27">
        <f>VstupniParametry_SKRYT!$D$13</f>
        <v>0.01</v>
      </c>
      <c r="S916" s="27">
        <f>VstupniParametry_SKRYT!$D$14</f>
        <v>0.01</v>
      </c>
      <c r="T916">
        <f t="shared" si="1863"/>
        <v>0</v>
      </c>
      <c r="U916">
        <f t="shared" si="1864"/>
        <v>0</v>
      </c>
      <c r="V916">
        <f t="shared" si="1865"/>
        <v>0</v>
      </c>
      <c r="W916">
        <f t="shared" si="1866"/>
        <v>0</v>
      </c>
      <c r="X916">
        <f t="shared" si="1867"/>
        <v>0</v>
      </c>
      <c r="Y916">
        <f t="shared" si="1868"/>
        <v>0</v>
      </c>
      <c r="Z916">
        <f t="shared" si="1869"/>
        <v>0</v>
      </c>
      <c r="AA916">
        <f t="shared" si="1870"/>
        <v>0</v>
      </c>
      <c r="AB916">
        <f t="shared" si="1871"/>
        <v>0</v>
      </c>
      <c r="AC916">
        <f t="shared" si="1872"/>
        <v>0</v>
      </c>
      <c r="AD916">
        <f t="shared" si="1873"/>
        <v>0</v>
      </c>
      <c r="AE916">
        <f t="shared" si="1874"/>
        <v>0</v>
      </c>
      <c r="AF916">
        <f t="shared" si="1875"/>
        <v>0</v>
      </c>
      <c r="AG916">
        <f t="shared" si="1876"/>
        <v>0</v>
      </c>
      <c r="AH916">
        <f t="shared" si="1877"/>
        <v>0</v>
      </c>
      <c r="AI916">
        <f t="shared" si="1878"/>
        <v>0</v>
      </c>
      <c r="AJ916">
        <f t="shared" si="1879"/>
        <v>0</v>
      </c>
      <c r="AK916">
        <f t="shared" si="1880"/>
        <v>0</v>
      </c>
      <c r="AL916">
        <f t="shared" si="1881"/>
        <v>0</v>
      </c>
      <c r="AM916">
        <f t="shared" si="1882"/>
        <v>0</v>
      </c>
      <c r="AN916">
        <f t="shared" si="1883"/>
        <v>0</v>
      </c>
      <c r="AO916">
        <f t="shared" si="1884"/>
        <v>0</v>
      </c>
      <c r="AP916">
        <f t="shared" si="1885"/>
        <v>0</v>
      </c>
      <c r="AQ916">
        <f t="shared" si="1886"/>
        <v>0</v>
      </c>
      <c r="AR916">
        <f t="shared" si="1887"/>
        <v>0</v>
      </c>
      <c r="AS916">
        <f t="shared" si="1888"/>
        <v>0</v>
      </c>
      <c r="AT916">
        <f t="shared" si="1858"/>
        <v>0</v>
      </c>
      <c r="AU916">
        <f t="shared" si="1889"/>
        <v>0</v>
      </c>
      <c r="AV916">
        <f t="shared" si="1890"/>
        <v>0</v>
      </c>
      <c r="AW916">
        <f t="shared" si="1859"/>
        <v>0</v>
      </c>
      <c r="AX916">
        <f t="shared" si="1891"/>
        <v>0</v>
      </c>
      <c r="AY916">
        <f t="shared" si="1892"/>
        <v>0</v>
      </c>
      <c r="AZ916">
        <f t="shared" si="1893"/>
        <v>0</v>
      </c>
      <c r="BA916">
        <f t="shared" si="1894"/>
        <v>0</v>
      </c>
      <c r="BB916">
        <f t="shared" si="1895"/>
        <v>0</v>
      </c>
      <c r="BC916">
        <f t="shared" si="1896"/>
        <v>0</v>
      </c>
      <c r="BD916">
        <f t="shared" si="1897"/>
        <v>0</v>
      </c>
      <c r="BE916">
        <f t="shared" si="1898"/>
        <v>0</v>
      </c>
      <c r="BF916">
        <f t="shared" si="1899"/>
        <v>0</v>
      </c>
      <c r="BG916">
        <f t="shared" si="1900"/>
        <v>0</v>
      </c>
      <c r="BH916">
        <f t="shared" si="1901"/>
        <v>0</v>
      </c>
      <c r="BI916">
        <f t="shared" si="1902"/>
        <v>0</v>
      </c>
      <c r="BJ916">
        <f t="shared" si="1903"/>
        <v>0</v>
      </c>
      <c r="BK916">
        <f t="shared" si="1904"/>
        <v>0</v>
      </c>
      <c r="BL916">
        <f t="shared" si="1905"/>
        <v>0</v>
      </c>
      <c r="BM916">
        <f t="shared" si="1906"/>
        <v>0</v>
      </c>
      <c r="BN916">
        <f t="shared" si="1907"/>
        <v>0</v>
      </c>
      <c r="BO916">
        <f t="shared" si="1908"/>
        <v>0</v>
      </c>
      <c r="BP916">
        <f t="shared" si="1909"/>
        <v>0</v>
      </c>
      <c r="BQ916">
        <f t="shared" si="1910"/>
        <v>0</v>
      </c>
      <c r="BR916">
        <f t="shared" si="1911"/>
        <v>0</v>
      </c>
      <c r="BS916">
        <f t="shared" si="1912"/>
        <v>0</v>
      </c>
      <c r="BT916">
        <f t="shared" si="1913"/>
        <v>0</v>
      </c>
      <c r="BU916">
        <f t="shared" si="1914"/>
        <v>0</v>
      </c>
      <c r="BV916">
        <f t="shared" si="1915"/>
        <v>0</v>
      </c>
      <c r="BW916">
        <f t="shared" si="1916"/>
        <v>0</v>
      </c>
      <c r="BX916">
        <f t="shared" si="1917"/>
        <v>0</v>
      </c>
      <c r="BY916">
        <f t="shared" si="1918"/>
        <v>0</v>
      </c>
      <c r="BZ916">
        <f t="shared" si="1919"/>
        <v>0</v>
      </c>
      <c r="CA916">
        <f t="shared" si="1920"/>
        <v>0</v>
      </c>
      <c r="CB916">
        <f t="shared" si="1921"/>
        <v>0</v>
      </c>
      <c r="CC916">
        <f t="shared" si="1922"/>
        <v>0</v>
      </c>
      <c r="CD916">
        <f t="shared" si="1923"/>
        <v>0</v>
      </c>
      <c r="CE916">
        <f t="shared" si="1924"/>
        <v>0</v>
      </c>
      <c r="CF916">
        <f t="shared" si="1925"/>
        <v>0</v>
      </c>
      <c r="CG916">
        <f t="shared" si="1926"/>
        <v>0</v>
      </c>
      <c r="CH916">
        <f t="shared" si="1927"/>
        <v>0</v>
      </c>
      <c r="CI916">
        <f t="shared" si="1928"/>
        <v>0</v>
      </c>
      <c r="CJ916">
        <f t="shared" si="1929"/>
        <v>0</v>
      </c>
      <c r="CK916">
        <f t="shared" si="1930"/>
        <v>0</v>
      </c>
      <c r="CL916" t="str">
        <f t="shared" si="1931"/>
        <v/>
      </c>
      <c r="CM916" t="str">
        <f t="shared" si="1932"/>
        <v/>
      </c>
      <c r="CN916" t="str">
        <f t="shared" si="1933"/>
        <v/>
      </c>
      <c r="CO916" t="str">
        <f t="shared" si="1934"/>
        <v/>
      </c>
      <c r="CP916" t="str">
        <f t="shared" si="1935"/>
        <v/>
      </c>
      <c r="CQ916" t="str">
        <f t="shared" si="1936"/>
        <v/>
      </c>
      <c r="CR916" t="str">
        <f t="shared" si="1937"/>
        <v/>
      </c>
      <c r="CS916" t="str">
        <f t="shared" si="1938"/>
        <v/>
      </c>
      <c r="CT916" t="str">
        <f t="shared" si="1939"/>
        <v/>
      </c>
      <c r="CU916" t="str">
        <f t="shared" si="1940"/>
        <v/>
      </c>
      <c r="CV916" t="str">
        <f t="shared" si="1941"/>
        <v/>
      </c>
      <c r="CW916" t="str">
        <f t="shared" si="1942"/>
        <v/>
      </c>
      <c r="CX916" t="str">
        <f t="shared" si="1943"/>
        <v/>
      </c>
      <c r="CY916" t="str">
        <f t="shared" si="1944"/>
        <v/>
      </c>
      <c r="CZ916" t="str">
        <f t="shared" si="1945"/>
        <v/>
      </c>
      <c r="DA916" t="str">
        <f t="shared" si="1946"/>
        <v/>
      </c>
      <c r="DB916" t="str">
        <f t="shared" si="1947"/>
        <v/>
      </c>
      <c r="DC916" t="str">
        <f t="shared" si="1948"/>
        <v/>
      </c>
      <c r="DD916" t="str">
        <f t="shared" si="1949"/>
        <v/>
      </c>
      <c r="DE916" t="str">
        <f t="shared" si="1950"/>
        <v/>
      </c>
      <c r="DF916" t="str">
        <f t="shared" si="1951"/>
        <v/>
      </c>
      <c r="DG916" t="str">
        <f t="shared" si="1952"/>
        <v/>
      </c>
      <c r="DH916" t="str">
        <f t="shared" si="1953"/>
        <v/>
      </c>
      <c r="DI916" t="str">
        <f t="shared" si="1954"/>
        <v/>
      </c>
      <c r="DJ916" t="str">
        <f t="shared" si="1955"/>
        <v/>
      </c>
      <c r="DK916" t="str">
        <f t="shared" si="1956"/>
        <v/>
      </c>
      <c r="DL916" t="str">
        <f t="shared" si="1957"/>
        <v/>
      </c>
      <c r="DM916" t="str">
        <f t="shared" si="1958"/>
        <v/>
      </c>
      <c r="DN916" t="str">
        <f t="shared" si="1959"/>
        <v/>
      </c>
      <c r="DO916" t="str">
        <f t="shared" si="1960"/>
        <v/>
      </c>
      <c r="DP916" t="str">
        <f t="shared" si="1961"/>
        <v/>
      </c>
      <c r="DQ916" t="str">
        <f t="shared" si="1962"/>
        <v/>
      </c>
      <c r="DR916" t="str">
        <f t="shared" si="1963"/>
        <v/>
      </c>
      <c r="DS916" t="str">
        <f t="shared" si="1964"/>
        <v/>
      </c>
      <c r="DT916" t="str">
        <f t="shared" si="1965"/>
        <v/>
      </c>
      <c r="DU916">
        <f t="shared" si="1966"/>
        <v>0</v>
      </c>
      <c r="DV916">
        <f t="shared" si="1967"/>
        <v>0</v>
      </c>
      <c r="DW916">
        <f t="shared" si="1968"/>
        <v>0</v>
      </c>
      <c r="DX916" t="str">
        <f t="shared" si="1969"/>
        <v/>
      </c>
      <c r="DY916" t="str">
        <f t="shared" si="1970"/>
        <v/>
      </c>
      <c r="DZ916" t="str">
        <f t="shared" si="1971"/>
        <v/>
      </c>
      <c r="EA916" s="5">
        <f t="shared" si="1972"/>
        <v>0</v>
      </c>
      <c r="EB916" s="3">
        <f t="shared" si="1973"/>
        <v>0</v>
      </c>
    </row>
    <row r="917" spans="2:132" x14ac:dyDescent="0.2">
      <c r="B917" s="25">
        <v>912</v>
      </c>
      <c r="C917" s="26">
        <f>Zisk!D931</f>
        <v>0</v>
      </c>
      <c r="D917">
        <f>Zisk!E931</f>
        <v>0</v>
      </c>
      <c r="E917" s="66" t="str">
        <f t="shared" si="1860"/>
        <v/>
      </c>
      <c r="F917" t="str">
        <f t="shared" si="1861"/>
        <v/>
      </c>
      <c r="G917" s="66" t="str">
        <f t="shared" si="1862"/>
        <v/>
      </c>
      <c r="H917" s="25"/>
      <c r="I917" s="25"/>
      <c r="J917">
        <f>VstupniParametry_SKRYT!$D$5</f>
        <v>0.02</v>
      </c>
      <c r="K917">
        <f>VstupniParametry_SKRYT!$D$6</f>
        <v>0.06</v>
      </c>
      <c r="L917">
        <f>VstupniParametry_SKRYT!$D$7</f>
        <v>0.06</v>
      </c>
      <c r="M917">
        <f>VstupniParametry_SKRYT!$D$8</f>
        <v>0.06</v>
      </c>
      <c r="N917">
        <f>VstupniParametry_SKRYT!$D$9</f>
        <v>1.7999999999999999E-2</v>
      </c>
      <c r="O917" s="27">
        <f>VstupniParametry_SKRYT!$D$10</f>
        <v>0.01</v>
      </c>
      <c r="P917" s="27">
        <f>VstupniParametry_SKRYT!$D$11</f>
        <v>0.01</v>
      </c>
      <c r="Q917" s="27">
        <f>VstupniParametry_SKRYT!$D$12</f>
        <v>0.01</v>
      </c>
      <c r="R917" s="27">
        <f>VstupniParametry_SKRYT!$D$13</f>
        <v>0.01</v>
      </c>
      <c r="S917" s="27">
        <f>VstupniParametry_SKRYT!$D$14</f>
        <v>0.01</v>
      </c>
      <c r="T917">
        <f t="shared" si="1863"/>
        <v>0</v>
      </c>
      <c r="U917">
        <f t="shared" si="1864"/>
        <v>0</v>
      </c>
      <c r="V917">
        <f t="shared" si="1865"/>
        <v>0</v>
      </c>
      <c r="W917">
        <f t="shared" si="1866"/>
        <v>0</v>
      </c>
      <c r="X917">
        <f t="shared" si="1867"/>
        <v>0</v>
      </c>
      <c r="Y917">
        <f t="shared" si="1868"/>
        <v>0</v>
      </c>
      <c r="Z917">
        <f t="shared" si="1869"/>
        <v>0</v>
      </c>
      <c r="AA917">
        <f t="shared" si="1870"/>
        <v>0</v>
      </c>
      <c r="AB917">
        <f t="shared" si="1871"/>
        <v>0</v>
      </c>
      <c r="AC917">
        <f t="shared" si="1872"/>
        <v>0</v>
      </c>
      <c r="AD917">
        <f t="shared" si="1873"/>
        <v>0</v>
      </c>
      <c r="AE917">
        <f t="shared" si="1874"/>
        <v>0</v>
      </c>
      <c r="AF917">
        <f t="shared" si="1875"/>
        <v>0</v>
      </c>
      <c r="AG917">
        <f t="shared" si="1876"/>
        <v>0</v>
      </c>
      <c r="AH917">
        <f t="shared" si="1877"/>
        <v>0</v>
      </c>
      <c r="AI917">
        <f t="shared" si="1878"/>
        <v>0</v>
      </c>
      <c r="AJ917">
        <f t="shared" si="1879"/>
        <v>0</v>
      </c>
      <c r="AK917">
        <f t="shared" si="1880"/>
        <v>0</v>
      </c>
      <c r="AL917">
        <f t="shared" si="1881"/>
        <v>0</v>
      </c>
      <c r="AM917">
        <f t="shared" si="1882"/>
        <v>0</v>
      </c>
      <c r="AN917">
        <f t="shared" si="1883"/>
        <v>0</v>
      </c>
      <c r="AO917">
        <f t="shared" si="1884"/>
        <v>0</v>
      </c>
      <c r="AP917">
        <f t="shared" si="1885"/>
        <v>0</v>
      </c>
      <c r="AQ917">
        <f t="shared" si="1886"/>
        <v>0</v>
      </c>
      <c r="AR917">
        <f t="shared" si="1887"/>
        <v>0</v>
      </c>
      <c r="AS917">
        <f t="shared" si="1888"/>
        <v>0</v>
      </c>
      <c r="AT917">
        <f t="shared" si="1858"/>
        <v>0</v>
      </c>
      <c r="AU917">
        <f t="shared" si="1889"/>
        <v>0</v>
      </c>
      <c r="AV917">
        <f t="shared" si="1890"/>
        <v>0</v>
      </c>
      <c r="AW917">
        <f t="shared" si="1859"/>
        <v>0</v>
      </c>
      <c r="AX917">
        <f t="shared" si="1891"/>
        <v>0</v>
      </c>
      <c r="AY917">
        <f t="shared" si="1892"/>
        <v>0</v>
      </c>
      <c r="AZ917">
        <f t="shared" si="1893"/>
        <v>0</v>
      </c>
      <c r="BA917">
        <f t="shared" si="1894"/>
        <v>0</v>
      </c>
      <c r="BB917">
        <f t="shared" si="1895"/>
        <v>0</v>
      </c>
      <c r="BC917">
        <f t="shared" si="1896"/>
        <v>0</v>
      </c>
      <c r="BD917">
        <f t="shared" si="1897"/>
        <v>0</v>
      </c>
      <c r="BE917">
        <f t="shared" si="1898"/>
        <v>0</v>
      </c>
      <c r="BF917">
        <f t="shared" si="1899"/>
        <v>0</v>
      </c>
      <c r="BG917">
        <f t="shared" si="1900"/>
        <v>0</v>
      </c>
      <c r="BH917">
        <f t="shared" si="1901"/>
        <v>0</v>
      </c>
      <c r="BI917">
        <f t="shared" si="1902"/>
        <v>0</v>
      </c>
      <c r="BJ917">
        <f t="shared" si="1903"/>
        <v>0</v>
      </c>
      <c r="BK917">
        <f t="shared" si="1904"/>
        <v>0</v>
      </c>
      <c r="BL917">
        <f t="shared" si="1905"/>
        <v>0</v>
      </c>
      <c r="BM917">
        <f t="shared" si="1906"/>
        <v>0</v>
      </c>
      <c r="BN917">
        <f t="shared" si="1907"/>
        <v>0</v>
      </c>
      <c r="BO917">
        <f t="shared" si="1908"/>
        <v>0</v>
      </c>
      <c r="BP917">
        <f t="shared" si="1909"/>
        <v>0</v>
      </c>
      <c r="BQ917">
        <f t="shared" si="1910"/>
        <v>0</v>
      </c>
      <c r="BR917">
        <f t="shared" si="1911"/>
        <v>0</v>
      </c>
      <c r="BS917">
        <f t="shared" si="1912"/>
        <v>0</v>
      </c>
      <c r="BT917">
        <f t="shared" si="1913"/>
        <v>0</v>
      </c>
      <c r="BU917">
        <f t="shared" si="1914"/>
        <v>0</v>
      </c>
      <c r="BV917">
        <f t="shared" si="1915"/>
        <v>0</v>
      </c>
      <c r="BW917">
        <f t="shared" si="1916"/>
        <v>0</v>
      </c>
      <c r="BX917">
        <f t="shared" si="1917"/>
        <v>0</v>
      </c>
      <c r="BY917">
        <f t="shared" si="1918"/>
        <v>0</v>
      </c>
      <c r="BZ917">
        <f t="shared" si="1919"/>
        <v>0</v>
      </c>
      <c r="CA917">
        <f t="shared" si="1920"/>
        <v>0</v>
      </c>
      <c r="CB917">
        <f t="shared" si="1921"/>
        <v>0</v>
      </c>
      <c r="CC917">
        <f t="shared" si="1922"/>
        <v>0</v>
      </c>
      <c r="CD917">
        <f t="shared" si="1923"/>
        <v>0</v>
      </c>
      <c r="CE917">
        <f t="shared" si="1924"/>
        <v>0</v>
      </c>
      <c r="CF917">
        <f t="shared" si="1925"/>
        <v>0</v>
      </c>
      <c r="CG917">
        <f t="shared" si="1926"/>
        <v>0</v>
      </c>
      <c r="CH917">
        <f t="shared" si="1927"/>
        <v>0</v>
      </c>
      <c r="CI917">
        <f t="shared" si="1928"/>
        <v>0</v>
      </c>
      <c r="CJ917">
        <f t="shared" si="1929"/>
        <v>0</v>
      </c>
      <c r="CK917">
        <f t="shared" si="1930"/>
        <v>0</v>
      </c>
      <c r="CL917" t="str">
        <f t="shared" si="1931"/>
        <v/>
      </c>
      <c r="CM917" t="str">
        <f t="shared" si="1932"/>
        <v/>
      </c>
      <c r="CN917" t="str">
        <f t="shared" si="1933"/>
        <v/>
      </c>
      <c r="CO917" t="str">
        <f t="shared" si="1934"/>
        <v/>
      </c>
      <c r="CP917" t="str">
        <f t="shared" si="1935"/>
        <v/>
      </c>
      <c r="CQ917" t="str">
        <f t="shared" si="1936"/>
        <v/>
      </c>
      <c r="CR917" t="str">
        <f t="shared" si="1937"/>
        <v/>
      </c>
      <c r="CS917" t="str">
        <f t="shared" si="1938"/>
        <v/>
      </c>
      <c r="CT917" t="str">
        <f t="shared" si="1939"/>
        <v/>
      </c>
      <c r="CU917" t="str">
        <f t="shared" si="1940"/>
        <v/>
      </c>
      <c r="CV917" t="str">
        <f t="shared" si="1941"/>
        <v/>
      </c>
      <c r="CW917" t="str">
        <f t="shared" si="1942"/>
        <v/>
      </c>
      <c r="CX917" t="str">
        <f t="shared" si="1943"/>
        <v/>
      </c>
      <c r="CY917" t="str">
        <f t="shared" si="1944"/>
        <v/>
      </c>
      <c r="CZ917" t="str">
        <f t="shared" si="1945"/>
        <v/>
      </c>
      <c r="DA917" t="str">
        <f t="shared" si="1946"/>
        <v/>
      </c>
      <c r="DB917" t="str">
        <f t="shared" si="1947"/>
        <v/>
      </c>
      <c r="DC917" t="str">
        <f t="shared" si="1948"/>
        <v/>
      </c>
      <c r="DD917" t="str">
        <f t="shared" si="1949"/>
        <v/>
      </c>
      <c r="DE917" t="str">
        <f t="shared" si="1950"/>
        <v/>
      </c>
      <c r="DF917" t="str">
        <f t="shared" si="1951"/>
        <v/>
      </c>
      <c r="DG917" t="str">
        <f t="shared" si="1952"/>
        <v/>
      </c>
      <c r="DH917" t="str">
        <f t="shared" si="1953"/>
        <v/>
      </c>
      <c r="DI917" t="str">
        <f t="shared" si="1954"/>
        <v/>
      </c>
      <c r="DJ917" t="str">
        <f t="shared" si="1955"/>
        <v/>
      </c>
      <c r="DK917" t="str">
        <f t="shared" si="1956"/>
        <v/>
      </c>
      <c r="DL917" t="str">
        <f t="shared" si="1957"/>
        <v/>
      </c>
      <c r="DM917" t="str">
        <f t="shared" si="1958"/>
        <v/>
      </c>
      <c r="DN917" t="str">
        <f t="shared" si="1959"/>
        <v/>
      </c>
      <c r="DO917" t="str">
        <f t="shared" si="1960"/>
        <v/>
      </c>
      <c r="DP917" t="str">
        <f t="shared" si="1961"/>
        <v/>
      </c>
      <c r="DQ917" t="str">
        <f t="shared" si="1962"/>
        <v/>
      </c>
      <c r="DR917" t="str">
        <f t="shared" si="1963"/>
        <v/>
      </c>
      <c r="DS917" t="str">
        <f t="shared" si="1964"/>
        <v/>
      </c>
      <c r="DT917" t="str">
        <f t="shared" si="1965"/>
        <v/>
      </c>
      <c r="DU917">
        <f t="shared" si="1966"/>
        <v>0</v>
      </c>
      <c r="DV917">
        <f t="shared" si="1967"/>
        <v>0</v>
      </c>
      <c r="DW917">
        <f t="shared" si="1968"/>
        <v>0</v>
      </c>
      <c r="DX917" t="str">
        <f t="shared" si="1969"/>
        <v/>
      </c>
      <c r="DY917" t="str">
        <f t="shared" si="1970"/>
        <v/>
      </c>
      <c r="DZ917" t="str">
        <f t="shared" si="1971"/>
        <v/>
      </c>
      <c r="EA917" s="5">
        <f t="shared" si="1972"/>
        <v>0</v>
      </c>
      <c r="EB917" s="3">
        <f t="shared" si="1973"/>
        <v>0</v>
      </c>
    </row>
    <row r="918" spans="2:132" x14ac:dyDescent="0.2">
      <c r="B918">
        <v>913</v>
      </c>
      <c r="C918" s="3">
        <f>Zisk!D932</f>
        <v>0</v>
      </c>
      <c r="D918">
        <f>Zisk!E932</f>
        <v>0</v>
      </c>
      <c r="E918" s="66" t="str">
        <f t="shared" si="1860"/>
        <v/>
      </c>
      <c r="F918" t="str">
        <f t="shared" si="1861"/>
        <v/>
      </c>
      <c r="G918" s="66" t="str">
        <f t="shared" si="1862"/>
        <v/>
      </c>
      <c r="J918">
        <f>VstupniParametry_SKRYT!$D$5</f>
        <v>0.02</v>
      </c>
      <c r="K918">
        <f>VstupniParametry_SKRYT!$D$6</f>
        <v>0.06</v>
      </c>
      <c r="L918">
        <f>VstupniParametry_SKRYT!$D$7</f>
        <v>0.06</v>
      </c>
      <c r="M918">
        <f>VstupniParametry_SKRYT!$D$8</f>
        <v>0.06</v>
      </c>
      <c r="N918">
        <f>VstupniParametry_SKRYT!$D$9</f>
        <v>1.7999999999999999E-2</v>
      </c>
      <c r="O918" s="27">
        <f>VstupniParametry_SKRYT!$D$10</f>
        <v>0.01</v>
      </c>
      <c r="P918" s="27">
        <f>VstupniParametry_SKRYT!$D$11</f>
        <v>0.01</v>
      </c>
      <c r="Q918" s="27">
        <f>VstupniParametry_SKRYT!$D$12</f>
        <v>0.01</v>
      </c>
      <c r="R918" s="27">
        <f>VstupniParametry_SKRYT!$D$13</f>
        <v>0.01</v>
      </c>
      <c r="S918" s="27">
        <f>VstupniParametry_SKRYT!$D$14</f>
        <v>0.01</v>
      </c>
      <c r="T918">
        <f t="shared" si="1863"/>
        <v>0</v>
      </c>
      <c r="U918">
        <f t="shared" si="1864"/>
        <v>0</v>
      </c>
      <c r="V918">
        <f t="shared" si="1865"/>
        <v>0</v>
      </c>
      <c r="W918">
        <f t="shared" si="1866"/>
        <v>0</v>
      </c>
      <c r="X918">
        <f t="shared" si="1867"/>
        <v>0</v>
      </c>
      <c r="Y918">
        <f t="shared" si="1868"/>
        <v>0</v>
      </c>
      <c r="Z918">
        <f t="shared" si="1869"/>
        <v>0</v>
      </c>
      <c r="AA918">
        <f t="shared" si="1870"/>
        <v>0</v>
      </c>
      <c r="AB918">
        <f t="shared" si="1871"/>
        <v>0</v>
      </c>
      <c r="AC918">
        <f t="shared" si="1872"/>
        <v>0</v>
      </c>
      <c r="AD918">
        <f t="shared" si="1873"/>
        <v>0</v>
      </c>
      <c r="AE918">
        <f t="shared" si="1874"/>
        <v>0</v>
      </c>
      <c r="AF918">
        <f t="shared" si="1875"/>
        <v>0</v>
      </c>
      <c r="AG918">
        <f t="shared" si="1876"/>
        <v>0</v>
      </c>
      <c r="AH918">
        <f t="shared" si="1877"/>
        <v>0</v>
      </c>
      <c r="AI918">
        <f t="shared" si="1878"/>
        <v>0</v>
      </c>
      <c r="AJ918">
        <f t="shared" si="1879"/>
        <v>0</v>
      </c>
      <c r="AK918">
        <f t="shared" si="1880"/>
        <v>0</v>
      </c>
      <c r="AL918">
        <f t="shared" si="1881"/>
        <v>0</v>
      </c>
      <c r="AM918">
        <f t="shared" si="1882"/>
        <v>0</v>
      </c>
      <c r="AN918">
        <f t="shared" si="1883"/>
        <v>0</v>
      </c>
      <c r="AO918">
        <f t="shared" si="1884"/>
        <v>0</v>
      </c>
      <c r="AP918">
        <f t="shared" si="1885"/>
        <v>0</v>
      </c>
      <c r="AQ918">
        <f t="shared" si="1886"/>
        <v>0</v>
      </c>
      <c r="AR918">
        <f t="shared" si="1887"/>
        <v>0</v>
      </c>
      <c r="AS918">
        <f t="shared" si="1888"/>
        <v>0</v>
      </c>
      <c r="AT918">
        <f t="shared" si="1858"/>
        <v>0</v>
      </c>
      <c r="AU918">
        <f t="shared" si="1889"/>
        <v>0</v>
      </c>
      <c r="AV918">
        <f t="shared" si="1890"/>
        <v>0</v>
      </c>
      <c r="AW918">
        <f t="shared" si="1859"/>
        <v>0</v>
      </c>
      <c r="AX918">
        <f t="shared" si="1891"/>
        <v>0</v>
      </c>
      <c r="AY918">
        <f t="shared" si="1892"/>
        <v>0</v>
      </c>
      <c r="AZ918">
        <f t="shared" si="1893"/>
        <v>0</v>
      </c>
      <c r="BA918">
        <f t="shared" si="1894"/>
        <v>0</v>
      </c>
      <c r="BB918">
        <f t="shared" si="1895"/>
        <v>0</v>
      </c>
      <c r="BC918">
        <f t="shared" si="1896"/>
        <v>0</v>
      </c>
      <c r="BD918">
        <f t="shared" si="1897"/>
        <v>0</v>
      </c>
      <c r="BE918">
        <f t="shared" si="1898"/>
        <v>0</v>
      </c>
      <c r="BF918">
        <f t="shared" si="1899"/>
        <v>0</v>
      </c>
      <c r="BG918">
        <f t="shared" si="1900"/>
        <v>0</v>
      </c>
      <c r="BH918">
        <f t="shared" si="1901"/>
        <v>0</v>
      </c>
      <c r="BI918">
        <f t="shared" si="1902"/>
        <v>0</v>
      </c>
      <c r="BJ918">
        <f t="shared" si="1903"/>
        <v>0</v>
      </c>
      <c r="BK918">
        <f t="shared" si="1904"/>
        <v>0</v>
      </c>
      <c r="BL918">
        <f t="shared" si="1905"/>
        <v>0</v>
      </c>
      <c r="BM918">
        <f t="shared" si="1906"/>
        <v>0</v>
      </c>
      <c r="BN918">
        <f t="shared" si="1907"/>
        <v>0</v>
      </c>
      <c r="BO918">
        <f t="shared" si="1908"/>
        <v>0</v>
      </c>
      <c r="BP918">
        <f t="shared" si="1909"/>
        <v>0</v>
      </c>
      <c r="BQ918">
        <f t="shared" si="1910"/>
        <v>0</v>
      </c>
      <c r="BR918">
        <f t="shared" si="1911"/>
        <v>0</v>
      </c>
      <c r="BS918">
        <f t="shared" si="1912"/>
        <v>0</v>
      </c>
      <c r="BT918">
        <f t="shared" si="1913"/>
        <v>0</v>
      </c>
      <c r="BU918">
        <f t="shared" si="1914"/>
        <v>0</v>
      </c>
      <c r="BV918">
        <f t="shared" si="1915"/>
        <v>0</v>
      </c>
      <c r="BW918">
        <f t="shared" si="1916"/>
        <v>0</v>
      </c>
      <c r="BX918">
        <f t="shared" si="1917"/>
        <v>0</v>
      </c>
      <c r="BY918">
        <f t="shared" si="1918"/>
        <v>0</v>
      </c>
      <c r="BZ918">
        <f t="shared" si="1919"/>
        <v>0</v>
      </c>
      <c r="CA918">
        <f t="shared" si="1920"/>
        <v>0</v>
      </c>
      <c r="CB918">
        <f t="shared" si="1921"/>
        <v>0</v>
      </c>
      <c r="CC918">
        <f t="shared" si="1922"/>
        <v>0</v>
      </c>
      <c r="CD918">
        <f t="shared" si="1923"/>
        <v>0</v>
      </c>
      <c r="CE918">
        <f t="shared" si="1924"/>
        <v>0</v>
      </c>
      <c r="CF918">
        <f t="shared" si="1925"/>
        <v>0</v>
      </c>
      <c r="CG918">
        <f t="shared" si="1926"/>
        <v>0</v>
      </c>
      <c r="CH918">
        <f t="shared" si="1927"/>
        <v>0</v>
      </c>
      <c r="CI918">
        <f t="shared" si="1928"/>
        <v>0</v>
      </c>
      <c r="CJ918">
        <f t="shared" si="1929"/>
        <v>0</v>
      </c>
      <c r="CK918">
        <f t="shared" si="1930"/>
        <v>0</v>
      </c>
      <c r="CL918" t="str">
        <f t="shared" si="1931"/>
        <v/>
      </c>
      <c r="CM918" t="str">
        <f t="shared" si="1932"/>
        <v/>
      </c>
      <c r="CN918" t="str">
        <f t="shared" si="1933"/>
        <v/>
      </c>
      <c r="CO918" t="str">
        <f t="shared" si="1934"/>
        <v/>
      </c>
      <c r="CP918" t="str">
        <f t="shared" si="1935"/>
        <v/>
      </c>
      <c r="CQ918" t="str">
        <f t="shared" si="1936"/>
        <v/>
      </c>
      <c r="CR918" t="str">
        <f t="shared" si="1937"/>
        <v/>
      </c>
      <c r="CS918" t="str">
        <f t="shared" si="1938"/>
        <v/>
      </c>
      <c r="CT918" t="str">
        <f t="shared" si="1939"/>
        <v/>
      </c>
      <c r="CU918" t="str">
        <f t="shared" si="1940"/>
        <v/>
      </c>
      <c r="CV918" t="str">
        <f t="shared" si="1941"/>
        <v/>
      </c>
      <c r="CW918" t="str">
        <f t="shared" si="1942"/>
        <v/>
      </c>
      <c r="CX918" t="str">
        <f t="shared" si="1943"/>
        <v/>
      </c>
      <c r="CY918" t="str">
        <f t="shared" si="1944"/>
        <v/>
      </c>
      <c r="CZ918" t="str">
        <f t="shared" si="1945"/>
        <v/>
      </c>
      <c r="DA918" t="str">
        <f t="shared" si="1946"/>
        <v/>
      </c>
      <c r="DB918" t="str">
        <f t="shared" si="1947"/>
        <v/>
      </c>
      <c r="DC918" t="str">
        <f t="shared" si="1948"/>
        <v/>
      </c>
      <c r="DD918" t="str">
        <f t="shared" si="1949"/>
        <v/>
      </c>
      <c r="DE918" t="str">
        <f t="shared" si="1950"/>
        <v/>
      </c>
      <c r="DF918" t="str">
        <f t="shared" si="1951"/>
        <v/>
      </c>
      <c r="DG918" t="str">
        <f t="shared" si="1952"/>
        <v/>
      </c>
      <c r="DH918" t="str">
        <f t="shared" si="1953"/>
        <v/>
      </c>
      <c r="DI918" t="str">
        <f t="shared" si="1954"/>
        <v/>
      </c>
      <c r="DJ918" t="str">
        <f t="shared" si="1955"/>
        <v/>
      </c>
      <c r="DK918" t="str">
        <f t="shared" si="1956"/>
        <v/>
      </c>
      <c r="DL918" t="str">
        <f t="shared" si="1957"/>
        <v/>
      </c>
      <c r="DM918" t="str">
        <f t="shared" si="1958"/>
        <v/>
      </c>
      <c r="DN918" t="str">
        <f t="shared" si="1959"/>
        <v/>
      </c>
      <c r="DO918" t="str">
        <f t="shared" si="1960"/>
        <v/>
      </c>
      <c r="DP918" t="str">
        <f t="shared" si="1961"/>
        <v/>
      </c>
      <c r="DQ918" t="str">
        <f t="shared" si="1962"/>
        <v/>
      </c>
      <c r="DR918" t="str">
        <f t="shared" si="1963"/>
        <v/>
      </c>
      <c r="DS918" t="str">
        <f t="shared" si="1964"/>
        <v/>
      </c>
      <c r="DT918" t="str">
        <f t="shared" si="1965"/>
        <v/>
      </c>
      <c r="DU918">
        <f t="shared" si="1966"/>
        <v>0</v>
      </c>
      <c r="DV918">
        <f t="shared" si="1967"/>
        <v>0</v>
      </c>
      <c r="DW918">
        <f t="shared" si="1968"/>
        <v>0</v>
      </c>
      <c r="DX918" t="str">
        <f t="shared" si="1969"/>
        <v/>
      </c>
      <c r="DY918" t="str">
        <f t="shared" si="1970"/>
        <v/>
      </c>
      <c r="DZ918" t="str">
        <f t="shared" si="1971"/>
        <v/>
      </c>
      <c r="EA918" s="5">
        <f t="shared" si="1972"/>
        <v>0</v>
      </c>
      <c r="EB918" s="3">
        <f t="shared" si="1973"/>
        <v>0</v>
      </c>
    </row>
    <row r="919" spans="2:132" x14ac:dyDescent="0.2">
      <c r="B919" s="25">
        <v>914</v>
      </c>
      <c r="C919" s="26">
        <f>Zisk!D933</f>
        <v>0</v>
      </c>
      <c r="D919">
        <f>Zisk!E933</f>
        <v>0</v>
      </c>
      <c r="E919" s="66" t="str">
        <f t="shared" si="1860"/>
        <v/>
      </c>
      <c r="F919" t="str">
        <f t="shared" si="1861"/>
        <v/>
      </c>
      <c r="G919" s="66" t="str">
        <f t="shared" si="1862"/>
        <v/>
      </c>
      <c r="H919" s="25"/>
      <c r="I919" s="25"/>
      <c r="J919">
        <f>VstupniParametry_SKRYT!$D$5</f>
        <v>0.02</v>
      </c>
      <c r="K919">
        <f>VstupniParametry_SKRYT!$D$6</f>
        <v>0.06</v>
      </c>
      <c r="L919">
        <f>VstupniParametry_SKRYT!$D$7</f>
        <v>0.06</v>
      </c>
      <c r="M919">
        <f>VstupniParametry_SKRYT!$D$8</f>
        <v>0.06</v>
      </c>
      <c r="N919">
        <f>VstupniParametry_SKRYT!$D$9</f>
        <v>1.7999999999999999E-2</v>
      </c>
      <c r="O919" s="27">
        <f>VstupniParametry_SKRYT!$D$10</f>
        <v>0.01</v>
      </c>
      <c r="P919" s="27">
        <f>VstupniParametry_SKRYT!$D$11</f>
        <v>0.01</v>
      </c>
      <c r="Q919" s="27">
        <f>VstupniParametry_SKRYT!$D$12</f>
        <v>0.01</v>
      </c>
      <c r="R919" s="27">
        <f>VstupniParametry_SKRYT!$D$13</f>
        <v>0.01</v>
      </c>
      <c r="S919" s="27">
        <f>VstupniParametry_SKRYT!$D$14</f>
        <v>0.01</v>
      </c>
      <c r="T919">
        <f t="shared" si="1863"/>
        <v>0</v>
      </c>
      <c r="U919">
        <f t="shared" si="1864"/>
        <v>0</v>
      </c>
      <c r="V919">
        <f t="shared" si="1865"/>
        <v>0</v>
      </c>
      <c r="W919">
        <f t="shared" si="1866"/>
        <v>0</v>
      </c>
      <c r="X919">
        <f t="shared" si="1867"/>
        <v>0</v>
      </c>
      <c r="Y919">
        <f t="shared" si="1868"/>
        <v>0</v>
      </c>
      <c r="Z919">
        <f t="shared" si="1869"/>
        <v>0</v>
      </c>
      <c r="AA919">
        <f t="shared" si="1870"/>
        <v>0</v>
      </c>
      <c r="AB919">
        <f t="shared" si="1871"/>
        <v>0</v>
      </c>
      <c r="AC919">
        <f t="shared" si="1872"/>
        <v>0</v>
      </c>
      <c r="AD919">
        <f t="shared" si="1873"/>
        <v>0</v>
      </c>
      <c r="AE919">
        <f t="shared" si="1874"/>
        <v>0</v>
      </c>
      <c r="AF919">
        <f t="shared" si="1875"/>
        <v>0</v>
      </c>
      <c r="AG919">
        <f t="shared" si="1876"/>
        <v>0</v>
      </c>
      <c r="AH919">
        <f t="shared" si="1877"/>
        <v>0</v>
      </c>
      <c r="AI919">
        <f t="shared" si="1878"/>
        <v>0</v>
      </c>
      <c r="AJ919">
        <f t="shared" si="1879"/>
        <v>0</v>
      </c>
      <c r="AK919">
        <f t="shared" si="1880"/>
        <v>0</v>
      </c>
      <c r="AL919">
        <f t="shared" si="1881"/>
        <v>0</v>
      </c>
      <c r="AM919">
        <f t="shared" si="1882"/>
        <v>0</v>
      </c>
      <c r="AN919">
        <f t="shared" si="1883"/>
        <v>0</v>
      </c>
      <c r="AO919">
        <f t="shared" si="1884"/>
        <v>0</v>
      </c>
      <c r="AP919">
        <f t="shared" si="1885"/>
        <v>0</v>
      </c>
      <c r="AQ919">
        <f t="shared" si="1886"/>
        <v>0</v>
      </c>
      <c r="AR919">
        <f t="shared" si="1887"/>
        <v>0</v>
      </c>
      <c r="AS919">
        <f t="shared" si="1888"/>
        <v>0</v>
      </c>
      <c r="AT919">
        <f t="shared" si="1858"/>
        <v>0</v>
      </c>
      <c r="AU919">
        <f t="shared" si="1889"/>
        <v>0</v>
      </c>
      <c r="AV919">
        <f t="shared" si="1890"/>
        <v>0</v>
      </c>
      <c r="AW919">
        <f t="shared" si="1859"/>
        <v>0</v>
      </c>
      <c r="AX919">
        <f t="shared" si="1891"/>
        <v>0</v>
      </c>
      <c r="AY919">
        <f t="shared" si="1892"/>
        <v>0</v>
      </c>
      <c r="AZ919">
        <f t="shared" si="1893"/>
        <v>0</v>
      </c>
      <c r="BA919">
        <f t="shared" si="1894"/>
        <v>0</v>
      </c>
      <c r="BB919">
        <f t="shared" si="1895"/>
        <v>0</v>
      </c>
      <c r="BC919">
        <f t="shared" si="1896"/>
        <v>0</v>
      </c>
      <c r="BD919">
        <f t="shared" si="1897"/>
        <v>0</v>
      </c>
      <c r="BE919">
        <f t="shared" si="1898"/>
        <v>0</v>
      </c>
      <c r="BF919">
        <f t="shared" si="1899"/>
        <v>0</v>
      </c>
      <c r="BG919">
        <f t="shared" si="1900"/>
        <v>0</v>
      </c>
      <c r="BH919">
        <f t="shared" si="1901"/>
        <v>0</v>
      </c>
      <c r="BI919">
        <f t="shared" si="1902"/>
        <v>0</v>
      </c>
      <c r="BJ919">
        <f t="shared" si="1903"/>
        <v>0</v>
      </c>
      <c r="BK919">
        <f t="shared" si="1904"/>
        <v>0</v>
      </c>
      <c r="BL919">
        <f t="shared" si="1905"/>
        <v>0</v>
      </c>
      <c r="BM919">
        <f t="shared" si="1906"/>
        <v>0</v>
      </c>
      <c r="BN919">
        <f t="shared" si="1907"/>
        <v>0</v>
      </c>
      <c r="BO919">
        <f t="shared" si="1908"/>
        <v>0</v>
      </c>
      <c r="BP919">
        <f t="shared" si="1909"/>
        <v>0</v>
      </c>
      <c r="BQ919">
        <f t="shared" si="1910"/>
        <v>0</v>
      </c>
      <c r="BR919">
        <f t="shared" si="1911"/>
        <v>0</v>
      </c>
      <c r="BS919">
        <f t="shared" si="1912"/>
        <v>0</v>
      </c>
      <c r="BT919">
        <f t="shared" si="1913"/>
        <v>0</v>
      </c>
      <c r="BU919">
        <f t="shared" si="1914"/>
        <v>0</v>
      </c>
      <c r="BV919">
        <f t="shared" si="1915"/>
        <v>0</v>
      </c>
      <c r="BW919">
        <f t="shared" si="1916"/>
        <v>0</v>
      </c>
      <c r="BX919">
        <f t="shared" si="1917"/>
        <v>0</v>
      </c>
      <c r="BY919">
        <f t="shared" si="1918"/>
        <v>0</v>
      </c>
      <c r="BZ919">
        <f t="shared" si="1919"/>
        <v>0</v>
      </c>
      <c r="CA919">
        <f t="shared" si="1920"/>
        <v>0</v>
      </c>
      <c r="CB919">
        <f t="shared" si="1921"/>
        <v>0</v>
      </c>
      <c r="CC919">
        <f t="shared" si="1922"/>
        <v>0</v>
      </c>
      <c r="CD919">
        <f t="shared" si="1923"/>
        <v>0</v>
      </c>
      <c r="CE919">
        <f t="shared" si="1924"/>
        <v>0</v>
      </c>
      <c r="CF919">
        <f t="shared" si="1925"/>
        <v>0</v>
      </c>
      <c r="CG919">
        <f t="shared" si="1926"/>
        <v>0</v>
      </c>
      <c r="CH919">
        <f t="shared" si="1927"/>
        <v>0</v>
      </c>
      <c r="CI919">
        <f t="shared" si="1928"/>
        <v>0</v>
      </c>
      <c r="CJ919">
        <f t="shared" si="1929"/>
        <v>0</v>
      </c>
      <c r="CK919">
        <f t="shared" si="1930"/>
        <v>0</v>
      </c>
      <c r="CL919" t="str">
        <f t="shared" si="1931"/>
        <v/>
      </c>
      <c r="CM919" t="str">
        <f t="shared" si="1932"/>
        <v/>
      </c>
      <c r="CN919" t="str">
        <f t="shared" si="1933"/>
        <v/>
      </c>
      <c r="CO919" t="str">
        <f t="shared" si="1934"/>
        <v/>
      </c>
      <c r="CP919" t="str">
        <f t="shared" si="1935"/>
        <v/>
      </c>
      <c r="CQ919" t="str">
        <f t="shared" si="1936"/>
        <v/>
      </c>
      <c r="CR919" t="str">
        <f t="shared" si="1937"/>
        <v/>
      </c>
      <c r="CS919" t="str">
        <f t="shared" si="1938"/>
        <v/>
      </c>
      <c r="CT919" t="str">
        <f t="shared" si="1939"/>
        <v/>
      </c>
      <c r="CU919" t="str">
        <f t="shared" si="1940"/>
        <v/>
      </c>
      <c r="CV919" t="str">
        <f t="shared" si="1941"/>
        <v/>
      </c>
      <c r="CW919" t="str">
        <f t="shared" si="1942"/>
        <v/>
      </c>
      <c r="CX919" t="str">
        <f t="shared" si="1943"/>
        <v/>
      </c>
      <c r="CY919" t="str">
        <f t="shared" si="1944"/>
        <v/>
      </c>
      <c r="CZ919" t="str">
        <f t="shared" si="1945"/>
        <v/>
      </c>
      <c r="DA919" t="str">
        <f t="shared" si="1946"/>
        <v/>
      </c>
      <c r="DB919" t="str">
        <f t="shared" si="1947"/>
        <v/>
      </c>
      <c r="DC919" t="str">
        <f t="shared" si="1948"/>
        <v/>
      </c>
      <c r="DD919" t="str">
        <f t="shared" si="1949"/>
        <v/>
      </c>
      <c r="DE919" t="str">
        <f t="shared" si="1950"/>
        <v/>
      </c>
      <c r="DF919" t="str">
        <f t="shared" si="1951"/>
        <v/>
      </c>
      <c r="DG919" t="str">
        <f t="shared" si="1952"/>
        <v/>
      </c>
      <c r="DH919" t="str">
        <f t="shared" si="1953"/>
        <v/>
      </c>
      <c r="DI919" t="str">
        <f t="shared" si="1954"/>
        <v/>
      </c>
      <c r="DJ919" t="str">
        <f t="shared" si="1955"/>
        <v/>
      </c>
      <c r="DK919" t="str">
        <f t="shared" si="1956"/>
        <v/>
      </c>
      <c r="DL919" t="str">
        <f t="shared" si="1957"/>
        <v/>
      </c>
      <c r="DM919" t="str">
        <f t="shared" si="1958"/>
        <v/>
      </c>
      <c r="DN919" t="str">
        <f t="shared" si="1959"/>
        <v/>
      </c>
      <c r="DO919" t="str">
        <f t="shared" si="1960"/>
        <v/>
      </c>
      <c r="DP919" t="str">
        <f t="shared" si="1961"/>
        <v/>
      </c>
      <c r="DQ919" t="str">
        <f t="shared" si="1962"/>
        <v/>
      </c>
      <c r="DR919" t="str">
        <f t="shared" si="1963"/>
        <v/>
      </c>
      <c r="DS919" t="str">
        <f t="shared" si="1964"/>
        <v/>
      </c>
      <c r="DT919" t="str">
        <f t="shared" si="1965"/>
        <v/>
      </c>
      <c r="DU919">
        <f t="shared" si="1966"/>
        <v>0</v>
      </c>
      <c r="DV919">
        <f t="shared" si="1967"/>
        <v>0</v>
      </c>
      <c r="DW919">
        <f t="shared" si="1968"/>
        <v>0</v>
      </c>
      <c r="DX919" t="str">
        <f t="shared" si="1969"/>
        <v/>
      </c>
      <c r="DY919" t="str">
        <f t="shared" si="1970"/>
        <v/>
      </c>
      <c r="DZ919" t="str">
        <f t="shared" si="1971"/>
        <v/>
      </c>
      <c r="EA919" s="5">
        <f t="shared" si="1972"/>
        <v>0</v>
      </c>
      <c r="EB919" s="3">
        <f t="shared" si="1973"/>
        <v>0</v>
      </c>
    </row>
    <row r="920" spans="2:132" x14ac:dyDescent="0.2">
      <c r="B920">
        <v>915</v>
      </c>
      <c r="C920" s="3">
        <f>Zisk!D934</f>
        <v>0</v>
      </c>
      <c r="D920">
        <f>Zisk!E934</f>
        <v>0</v>
      </c>
      <c r="E920" s="66" t="str">
        <f t="shared" si="1860"/>
        <v/>
      </c>
      <c r="F920" t="str">
        <f t="shared" si="1861"/>
        <v/>
      </c>
      <c r="G920" s="66" t="str">
        <f t="shared" si="1862"/>
        <v/>
      </c>
      <c r="J920">
        <f>VstupniParametry_SKRYT!$D$5</f>
        <v>0.02</v>
      </c>
      <c r="K920">
        <f>VstupniParametry_SKRYT!$D$6</f>
        <v>0.06</v>
      </c>
      <c r="L920">
        <f>VstupniParametry_SKRYT!$D$7</f>
        <v>0.06</v>
      </c>
      <c r="M920">
        <f>VstupniParametry_SKRYT!$D$8</f>
        <v>0.06</v>
      </c>
      <c r="N920">
        <f>VstupniParametry_SKRYT!$D$9</f>
        <v>1.7999999999999999E-2</v>
      </c>
      <c r="O920" s="27">
        <f>VstupniParametry_SKRYT!$D$10</f>
        <v>0.01</v>
      </c>
      <c r="P920" s="27">
        <f>VstupniParametry_SKRYT!$D$11</f>
        <v>0.01</v>
      </c>
      <c r="Q920" s="27">
        <f>VstupniParametry_SKRYT!$D$12</f>
        <v>0.01</v>
      </c>
      <c r="R920" s="27">
        <f>VstupniParametry_SKRYT!$D$13</f>
        <v>0.01</v>
      </c>
      <c r="S920" s="27">
        <f>VstupniParametry_SKRYT!$D$14</f>
        <v>0.01</v>
      </c>
      <c r="T920">
        <f t="shared" si="1863"/>
        <v>0</v>
      </c>
      <c r="U920">
        <f t="shared" si="1864"/>
        <v>0</v>
      </c>
      <c r="V920">
        <f t="shared" si="1865"/>
        <v>0</v>
      </c>
      <c r="W920">
        <f t="shared" si="1866"/>
        <v>0</v>
      </c>
      <c r="X920">
        <f t="shared" si="1867"/>
        <v>0</v>
      </c>
      <c r="Y920">
        <f t="shared" si="1868"/>
        <v>0</v>
      </c>
      <c r="Z920">
        <f t="shared" si="1869"/>
        <v>0</v>
      </c>
      <c r="AA920">
        <f t="shared" si="1870"/>
        <v>0</v>
      </c>
      <c r="AB920">
        <f t="shared" si="1871"/>
        <v>0</v>
      </c>
      <c r="AC920">
        <f t="shared" si="1872"/>
        <v>0</v>
      </c>
      <c r="AD920">
        <f t="shared" si="1873"/>
        <v>0</v>
      </c>
      <c r="AE920">
        <f t="shared" si="1874"/>
        <v>0</v>
      </c>
      <c r="AF920">
        <f t="shared" si="1875"/>
        <v>0</v>
      </c>
      <c r="AG920">
        <f t="shared" si="1876"/>
        <v>0</v>
      </c>
      <c r="AH920">
        <f t="shared" si="1877"/>
        <v>0</v>
      </c>
      <c r="AI920">
        <f t="shared" si="1878"/>
        <v>0</v>
      </c>
      <c r="AJ920">
        <f t="shared" si="1879"/>
        <v>0</v>
      </c>
      <c r="AK920">
        <f t="shared" si="1880"/>
        <v>0</v>
      </c>
      <c r="AL920">
        <f t="shared" si="1881"/>
        <v>0</v>
      </c>
      <c r="AM920">
        <f t="shared" si="1882"/>
        <v>0</v>
      </c>
      <c r="AN920">
        <f t="shared" si="1883"/>
        <v>0</v>
      </c>
      <c r="AO920">
        <f t="shared" si="1884"/>
        <v>0</v>
      </c>
      <c r="AP920">
        <f t="shared" si="1885"/>
        <v>0</v>
      </c>
      <c r="AQ920">
        <f t="shared" si="1886"/>
        <v>0</v>
      </c>
      <c r="AR920">
        <f t="shared" si="1887"/>
        <v>0</v>
      </c>
      <c r="AS920">
        <f t="shared" si="1888"/>
        <v>0</v>
      </c>
      <c r="AT920">
        <f t="shared" si="1858"/>
        <v>0</v>
      </c>
      <c r="AU920">
        <f t="shared" si="1889"/>
        <v>0</v>
      </c>
      <c r="AV920">
        <f t="shared" si="1890"/>
        <v>0</v>
      </c>
      <c r="AW920">
        <f t="shared" si="1859"/>
        <v>0</v>
      </c>
      <c r="AX920">
        <f t="shared" si="1891"/>
        <v>0</v>
      </c>
      <c r="AY920">
        <f t="shared" si="1892"/>
        <v>0</v>
      </c>
      <c r="AZ920">
        <f t="shared" si="1893"/>
        <v>0</v>
      </c>
      <c r="BA920">
        <f t="shared" si="1894"/>
        <v>0</v>
      </c>
      <c r="BB920">
        <f t="shared" si="1895"/>
        <v>0</v>
      </c>
      <c r="BC920">
        <f t="shared" si="1896"/>
        <v>0</v>
      </c>
      <c r="BD920">
        <f t="shared" si="1897"/>
        <v>0</v>
      </c>
      <c r="BE920">
        <f t="shared" si="1898"/>
        <v>0</v>
      </c>
      <c r="BF920">
        <f t="shared" si="1899"/>
        <v>0</v>
      </c>
      <c r="BG920">
        <f t="shared" si="1900"/>
        <v>0</v>
      </c>
      <c r="BH920">
        <f t="shared" si="1901"/>
        <v>0</v>
      </c>
      <c r="BI920">
        <f t="shared" si="1902"/>
        <v>0</v>
      </c>
      <c r="BJ920">
        <f t="shared" si="1903"/>
        <v>0</v>
      </c>
      <c r="BK920">
        <f t="shared" si="1904"/>
        <v>0</v>
      </c>
      <c r="BL920">
        <f t="shared" si="1905"/>
        <v>0</v>
      </c>
      <c r="BM920">
        <f t="shared" si="1906"/>
        <v>0</v>
      </c>
      <c r="BN920">
        <f t="shared" si="1907"/>
        <v>0</v>
      </c>
      <c r="BO920">
        <f t="shared" si="1908"/>
        <v>0</v>
      </c>
      <c r="BP920">
        <f t="shared" si="1909"/>
        <v>0</v>
      </c>
      <c r="BQ920">
        <f t="shared" si="1910"/>
        <v>0</v>
      </c>
      <c r="BR920">
        <f t="shared" si="1911"/>
        <v>0</v>
      </c>
      <c r="BS920">
        <f t="shared" si="1912"/>
        <v>0</v>
      </c>
      <c r="BT920">
        <f t="shared" si="1913"/>
        <v>0</v>
      </c>
      <c r="BU920">
        <f t="shared" si="1914"/>
        <v>0</v>
      </c>
      <c r="BV920">
        <f t="shared" si="1915"/>
        <v>0</v>
      </c>
      <c r="BW920">
        <f t="shared" si="1916"/>
        <v>0</v>
      </c>
      <c r="BX920">
        <f t="shared" si="1917"/>
        <v>0</v>
      </c>
      <c r="BY920">
        <f t="shared" si="1918"/>
        <v>0</v>
      </c>
      <c r="BZ920">
        <f t="shared" si="1919"/>
        <v>0</v>
      </c>
      <c r="CA920">
        <f t="shared" si="1920"/>
        <v>0</v>
      </c>
      <c r="CB920">
        <f t="shared" si="1921"/>
        <v>0</v>
      </c>
      <c r="CC920">
        <f t="shared" si="1922"/>
        <v>0</v>
      </c>
      <c r="CD920">
        <f t="shared" si="1923"/>
        <v>0</v>
      </c>
      <c r="CE920">
        <f t="shared" si="1924"/>
        <v>0</v>
      </c>
      <c r="CF920">
        <f t="shared" si="1925"/>
        <v>0</v>
      </c>
      <c r="CG920">
        <f t="shared" si="1926"/>
        <v>0</v>
      </c>
      <c r="CH920">
        <f t="shared" si="1927"/>
        <v>0</v>
      </c>
      <c r="CI920">
        <f t="shared" si="1928"/>
        <v>0</v>
      </c>
      <c r="CJ920">
        <f t="shared" si="1929"/>
        <v>0</v>
      </c>
      <c r="CK920">
        <f t="shared" si="1930"/>
        <v>0</v>
      </c>
      <c r="CL920" t="str">
        <f t="shared" si="1931"/>
        <v/>
      </c>
      <c r="CM920" t="str">
        <f t="shared" si="1932"/>
        <v/>
      </c>
      <c r="CN920" t="str">
        <f t="shared" si="1933"/>
        <v/>
      </c>
      <c r="CO920" t="str">
        <f t="shared" si="1934"/>
        <v/>
      </c>
      <c r="CP920" t="str">
        <f t="shared" si="1935"/>
        <v/>
      </c>
      <c r="CQ920" t="str">
        <f t="shared" si="1936"/>
        <v/>
      </c>
      <c r="CR920" t="str">
        <f t="shared" si="1937"/>
        <v/>
      </c>
      <c r="CS920" t="str">
        <f t="shared" si="1938"/>
        <v/>
      </c>
      <c r="CT920" t="str">
        <f t="shared" si="1939"/>
        <v/>
      </c>
      <c r="CU920" t="str">
        <f t="shared" si="1940"/>
        <v/>
      </c>
      <c r="CV920" t="str">
        <f t="shared" si="1941"/>
        <v/>
      </c>
      <c r="CW920" t="str">
        <f t="shared" si="1942"/>
        <v/>
      </c>
      <c r="CX920" t="str">
        <f t="shared" si="1943"/>
        <v/>
      </c>
      <c r="CY920" t="str">
        <f t="shared" si="1944"/>
        <v/>
      </c>
      <c r="CZ920" t="str">
        <f t="shared" si="1945"/>
        <v/>
      </c>
      <c r="DA920" t="str">
        <f t="shared" si="1946"/>
        <v/>
      </c>
      <c r="DB920" t="str">
        <f t="shared" si="1947"/>
        <v/>
      </c>
      <c r="DC920" t="str">
        <f t="shared" si="1948"/>
        <v/>
      </c>
      <c r="DD920" t="str">
        <f t="shared" si="1949"/>
        <v/>
      </c>
      <c r="DE920" t="str">
        <f t="shared" si="1950"/>
        <v/>
      </c>
      <c r="DF920" t="str">
        <f t="shared" si="1951"/>
        <v/>
      </c>
      <c r="DG920" t="str">
        <f t="shared" si="1952"/>
        <v/>
      </c>
      <c r="DH920" t="str">
        <f t="shared" si="1953"/>
        <v/>
      </c>
      <c r="DI920" t="str">
        <f t="shared" si="1954"/>
        <v/>
      </c>
      <c r="DJ920" t="str">
        <f t="shared" si="1955"/>
        <v/>
      </c>
      <c r="DK920" t="str">
        <f t="shared" si="1956"/>
        <v/>
      </c>
      <c r="DL920" t="str">
        <f t="shared" si="1957"/>
        <v/>
      </c>
      <c r="DM920" t="str">
        <f t="shared" si="1958"/>
        <v/>
      </c>
      <c r="DN920" t="str">
        <f t="shared" si="1959"/>
        <v/>
      </c>
      <c r="DO920" t="str">
        <f t="shared" si="1960"/>
        <v/>
      </c>
      <c r="DP920" t="str">
        <f t="shared" si="1961"/>
        <v/>
      </c>
      <c r="DQ920" t="str">
        <f t="shared" si="1962"/>
        <v/>
      </c>
      <c r="DR920" t="str">
        <f t="shared" si="1963"/>
        <v/>
      </c>
      <c r="DS920" t="str">
        <f t="shared" si="1964"/>
        <v/>
      </c>
      <c r="DT920" t="str">
        <f t="shared" si="1965"/>
        <v/>
      </c>
      <c r="DU920">
        <f t="shared" si="1966"/>
        <v>0</v>
      </c>
      <c r="DV920">
        <f t="shared" si="1967"/>
        <v>0</v>
      </c>
      <c r="DW920">
        <f t="shared" si="1968"/>
        <v>0</v>
      </c>
      <c r="DX920" t="str">
        <f t="shared" si="1969"/>
        <v/>
      </c>
      <c r="DY920" t="str">
        <f t="shared" si="1970"/>
        <v/>
      </c>
      <c r="DZ920" t="str">
        <f t="shared" si="1971"/>
        <v/>
      </c>
      <c r="EA920" s="5">
        <f t="shared" si="1972"/>
        <v>0</v>
      </c>
      <c r="EB920" s="3">
        <f t="shared" si="1973"/>
        <v>0</v>
      </c>
    </row>
    <row r="921" spans="2:132" x14ac:dyDescent="0.2">
      <c r="B921" s="25">
        <v>916</v>
      </c>
      <c r="C921" s="26">
        <f>Zisk!D935</f>
        <v>0</v>
      </c>
      <c r="D921">
        <f>Zisk!E935</f>
        <v>0</v>
      </c>
      <c r="E921" s="66" t="str">
        <f t="shared" si="1860"/>
        <v/>
      </c>
      <c r="F921" t="str">
        <f t="shared" si="1861"/>
        <v/>
      </c>
      <c r="G921" s="66" t="str">
        <f t="shared" si="1862"/>
        <v/>
      </c>
      <c r="H921" s="25"/>
      <c r="I921" s="25"/>
      <c r="J921">
        <f>VstupniParametry_SKRYT!$D$5</f>
        <v>0.02</v>
      </c>
      <c r="K921">
        <f>VstupniParametry_SKRYT!$D$6</f>
        <v>0.06</v>
      </c>
      <c r="L921">
        <f>VstupniParametry_SKRYT!$D$7</f>
        <v>0.06</v>
      </c>
      <c r="M921">
        <f>VstupniParametry_SKRYT!$D$8</f>
        <v>0.06</v>
      </c>
      <c r="N921">
        <f>VstupniParametry_SKRYT!$D$9</f>
        <v>1.7999999999999999E-2</v>
      </c>
      <c r="O921" s="27">
        <f>VstupniParametry_SKRYT!$D$10</f>
        <v>0.01</v>
      </c>
      <c r="P921" s="27">
        <f>VstupniParametry_SKRYT!$D$11</f>
        <v>0.01</v>
      </c>
      <c r="Q921" s="27">
        <f>VstupniParametry_SKRYT!$D$12</f>
        <v>0.01</v>
      </c>
      <c r="R921" s="27">
        <f>VstupniParametry_SKRYT!$D$13</f>
        <v>0.01</v>
      </c>
      <c r="S921" s="27">
        <f>VstupniParametry_SKRYT!$D$14</f>
        <v>0.01</v>
      </c>
      <c r="T921">
        <f t="shared" si="1863"/>
        <v>0</v>
      </c>
      <c r="U921">
        <f t="shared" si="1864"/>
        <v>0</v>
      </c>
      <c r="V921">
        <f t="shared" si="1865"/>
        <v>0</v>
      </c>
      <c r="W921">
        <f t="shared" si="1866"/>
        <v>0</v>
      </c>
      <c r="X921">
        <f t="shared" si="1867"/>
        <v>0</v>
      </c>
      <c r="Y921">
        <f t="shared" si="1868"/>
        <v>0</v>
      </c>
      <c r="Z921">
        <f t="shared" si="1869"/>
        <v>0</v>
      </c>
      <c r="AA921">
        <f t="shared" si="1870"/>
        <v>0</v>
      </c>
      <c r="AB921">
        <f t="shared" si="1871"/>
        <v>0</v>
      </c>
      <c r="AC921">
        <f t="shared" si="1872"/>
        <v>0</v>
      </c>
      <c r="AD921">
        <f t="shared" si="1873"/>
        <v>0</v>
      </c>
      <c r="AE921">
        <f t="shared" si="1874"/>
        <v>0</v>
      </c>
      <c r="AF921">
        <f t="shared" si="1875"/>
        <v>0</v>
      </c>
      <c r="AG921">
        <f t="shared" si="1876"/>
        <v>0</v>
      </c>
      <c r="AH921">
        <f t="shared" si="1877"/>
        <v>0</v>
      </c>
      <c r="AI921">
        <f t="shared" si="1878"/>
        <v>0</v>
      </c>
      <c r="AJ921">
        <f t="shared" si="1879"/>
        <v>0</v>
      </c>
      <c r="AK921">
        <f t="shared" si="1880"/>
        <v>0</v>
      </c>
      <c r="AL921">
        <f t="shared" si="1881"/>
        <v>0</v>
      </c>
      <c r="AM921">
        <f t="shared" si="1882"/>
        <v>0</v>
      </c>
      <c r="AN921">
        <f t="shared" si="1883"/>
        <v>0</v>
      </c>
      <c r="AO921">
        <f t="shared" si="1884"/>
        <v>0</v>
      </c>
      <c r="AP921">
        <f t="shared" si="1885"/>
        <v>0</v>
      </c>
      <c r="AQ921">
        <f t="shared" si="1886"/>
        <v>0</v>
      </c>
      <c r="AR921">
        <f t="shared" si="1887"/>
        <v>0</v>
      </c>
      <c r="AS921">
        <f t="shared" si="1888"/>
        <v>0</v>
      </c>
      <c r="AT921">
        <f t="shared" si="1858"/>
        <v>0</v>
      </c>
      <c r="AU921">
        <f t="shared" si="1889"/>
        <v>0</v>
      </c>
      <c r="AV921">
        <f t="shared" si="1890"/>
        <v>0</v>
      </c>
      <c r="AW921">
        <f t="shared" si="1859"/>
        <v>0</v>
      </c>
      <c r="AX921">
        <f t="shared" si="1891"/>
        <v>0</v>
      </c>
      <c r="AY921">
        <f t="shared" si="1892"/>
        <v>0</v>
      </c>
      <c r="AZ921">
        <f t="shared" si="1893"/>
        <v>0</v>
      </c>
      <c r="BA921">
        <f t="shared" si="1894"/>
        <v>0</v>
      </c>
      <c r="BB921">
        <f t="shared" si="1895"/>
        <v>0</v>
      </c>
      <c r="BC921">
        <f t="shared" si="1896"/>
        <v>0</v>
      </c>
      <c r="BD921">
        <f t="shared" si="1897"/>
        <v>0</v>
      </c>
      <c r="BE921">
        <f t="shared" si="1898"/>
        <v>0</v>
      </c>
      <c r="BF921">
        <f t="shared" si="1899"/>
        <v>0</v>
      </c>
      <c r="BG921">
        <f t="shared" si="1900"/>
        <v>0</v>
      </c>
      <c r="BH921">
        <f t="shared" si="1901"/>
        <v>0</v>
      </c>
      <c r="BI921">
        <f t="shared" si="1902"/>
        <v>0</v>
      </c>
      <c r="BJ921">
        <f t="shared" si="1903"/>
        <v>0</v>
      </c>
      <c r="BK921">
        <f t="shared" si="1904"/>
        <v>0</v>
      </c>
      <c r="BL921">
        <f t="shared" si="1905"/>
        <v>0</v>
      </c>
      <c r="BM921">
        <f t="shared" si="1906"/>
        <v>0</v>
      </c>
      <c r="BN921">
        <f t="shared" si="1907"/>
        <v>0</v>
      </c>
      <c r="BO921">
        <f t="shared" si="1908"/>
        <v>0</v>
      </c>
      <c r="BP921">
        <f t="shared" si="1909"/>
        <v>0</v>
      </c>
      <c r="BQ921">
        <f t="shared" si="1910"/>
        <v>0</v>
      </c>
      <c r="BR921">
        <f t="shared" si="1911"/>
        <v>0</v>
      </c>
      <c r="BS921">
        <f t="shared" si="1912"/>
        <v>0</v>
      </c>
      <c r="BT921">
        <f t="shared" si="1913"/>
        <v>0</v>
      </c>
      <c r="BU921">
        <f t="shared" si="1914"/>
        <v>0</v>
      </c>
      <c r="BV921">
        <f t="shared" si="1915"/>
        <v>0</v>
      </c>
      <c r="BW921">
        <f t="shared" si="1916"/>
        <v>0</v>
      </c>
      <c r="BX921">
        <f t="shared" si="1917"/>
        <v>0</v>
      </c>
      <c r="BY921">
        <f t="shared" si="1918"/>
        <v>0</v>
      </c>
      <c r="BZ921">
        <f t="shared" si="1919"/>
        <v>0</v>
      </c>
      <c r="CA921">
        <f t="shared" si="1920"/>
        <v>0</v>
      </c>
      <c r="CB921">
        <f t="shared" si="1921"/>
        <v>0</v>
      </c>
      <c r="CC921">
        <f t="shared" si="1922"/>
        <v>0</v>
      </c>
      <c r="CD921">
        <f t="shared" si="1923"/>
        <v>0</v>
      </c>
      <c r="CE921">
        <f t="shared" si="1924"/>
        <v>0</v>
      </c>
      <c r="CF921">
        <f t="shared" si="1925"/>
        <v>0</v>
      </c>
      <c r="CG921">
        <f t="shared" si="1926"/>
        <v>0</v>
      </c>
      <c r="CH921">
        <f t="shared" si="1927"/>
        <v>0</v>
      </c>
      <c r="CI921">
        <f t="shared" si="1928"/>
        <v>0</v>
      </c>
      <c r="CJ921">
        <f t="shared" si="1929"/>
        <v>0</v>
      </c>
      <c r="CK921">
        <f t="shared" si="1930"/>
        <v>0</v>
      </c>
      <c r="CL921" t="str">
        <f t="shared" si="1931"/>
        <v/>
      </c>
      <c r="CM921" t="str">
        <f t="shared" si="1932"/>
        <v/>
      </c>
      <c r="CN921" t="str">
        <f t="shared" si="1933"/>
        <v/>
      </c>
      <c r="CO921" t="str">
        <f t="shared" si="1934"/>
        <v/>
      </c>
      <c r="CP921" t="str">
        <f t="shared" si="1935"/>
        <v/>
      </c>
      <c r="CQ921" t="str">
        <f t="shared" si="1936"/>
        <v/>
      </c>
      <c r="CR921" t="str">
        <f t="shared" si="1937"/>
        <v/>
      </c>
      <c r="CS921" t="str">
        <f t="shared" si="1938"/>
        <v/>
      </c>
      <c r="CT921" t="str">
        <f t="shared" si="1939"/>
        <v/>
      </c>
      <c r="CU921" t="str">
        <f t="shared" si="1940"/>
        <v/>
      </c>
      <c r="CV921" t="str">
        <f t="shared" si="1941"/>
        <v/>
      </c>
      <c r="CW921" t="str">
        <f t="shared" si="1942"/>
        <v/>
      </c>
      <c r="CX921" t="str">
        <f t="shared" si="1943"/>
        <v/>
      </c>
      <c r="CY921" t="str">
        <f t="shared" si="1944"/>
        <v/>
      </c>
      <c r="CZ921" t="str">
        <f t="shared" si="1945"/>
        <v/>
      </c>
      <c r="DA921" t="str">
        <f t="shared" si="1946"/>
        <v/>
      </c>
      <c r="DB921" t="str">
        <f t="shared" si="1947"/>
        <v/>
      </c>
      <c r="DC921" t="str">
        <f t="shared" si="1948"/>
        <v/>
      </c>
      <c r="DD921" t="str">
        <f t="shared" si="1949"/>
        <v/>
      </c>
      <c r="DE921" t="str">
        <f t="shared" si="1950"/>
        <v/>
      </c>
      <c r="DF921" t="str">
        <f t="shared" si="1951"/>
        <v/>
      </c>
      <c r="DG921" t="str">
        <f t="shared" si="1952"/>
        <v/>
      </c>
      <c r="DH921" t="str">
        <f t="shared" si="1953"/>
        <v/>
      </c>
      <c r="DI921" t="str">
        <f t="shared" si="1954"/>
        <v/>
      </c>
      <c r="DJ921" t="str">
        <f t="shared" si="1955"/>
        <v/>
      </c>
      <c r="DK921" t="str">
        <f t="shared" si="1956"/>
        <v/>
      </c>
      <c r="DL921" t="str">
        <f t="shared" si="1957"/>
        <v/>
      </c>
      <c r="DM921" t="str">
        <f t="shared" si="1958"/>
        <v/>
      </c>
      <c r="DN921" t="str">
        <f t="shared" si="1959"/>
        <v/>
      </c>
      <c r="DO921" t="str">
        <f t="shared" si="1960"/>
        <v/>
      </c>
      <c r="DP921" t="str">
        <f t="shared" si="1961"/>
        <v/>
      </c>
      <c r="DQ921" t="str">
        <f t="shared" si="1962"/>
        <v/>
      </c>
      <c r="DR921" t="str">
        <f t="shared" si="1963"/>
        <v/>
      </c>
      <c r="DS921" t="str">
        <f t="shared" si="1964"/>
        <v/>
      </c>
      <c r="DT921" t="str">
        <f t="shared" si="1965"/>
        <v/>
      </c>
      <c r="DU921">
        <f t="shared" si="1966"/>
        <v>0</v>
      </c>
      <c r="DV921">
        <f t="shared" si="1967"/>
        <v>0</v>
      </c>
      <c r="DW921">
        <f t="shared" si="1968"/>
        <v>0</v>
      </c>
      <c r="DX921" t="str">
        <f t="shared" si="1969"/>
        <v/>
      </c>
      <c r="DY921" t="str">
        <f t="shared" si="1970"/>
        <v/>
      </c>
      <c r="DZ921" t="str">
        <f t="shared" si="1971"/>
        <v/>
      </c>
      <c r="EA921" s="5">
        <f t="shared" si="1972"/>
        <v>0</v>
      </c>
      <c r="EB921" s="3">
        <f t="shared" si="1973"/>
        <v>0</v>
      </c>
    </row>
    <row r="922" spans="2:132" x14ac:dyDescent="0.2">
      <c r="B922">
        <v>917</v>
      </c>
      <c r="C922" s="3">
        <f>Zisk!D936</f>
        <v>0</v>
      </c>
      <c r="D922">
        <f>Zisk!E936</f>
        <v>0</v>
      </c>
      <c r="E922" s="66" t="str">
        <f t="shared" si="1860"/>
        <v/>
      </c>
      <c r="F922" t="str">
        <f t="shared" si="1861"/>
        <v/>
      </c>
      <c r="G922" s="66" t="str">
        <f t="shared" si="1862"/>
        <v/>
      </c>
      <c r="J922">
        <f>VstupniParametry_SKRYT!$D$5</f>
        <v>0.02</v>
      </c>
      <c r="K922">
        <f>VstupniParametry_SKRYT!$D$6</f>
        <v>0.06</v>
      </c>
      <c r="L922">
        <f>VstupniParametry_SKRYT!$D$7</f>
        <v>0.06</v>
      </c>
      <c r="M922">
        <f>VstupniParametry_SKRYT!$D$8</f>
        <v>0.06</v>
      </c>
      <c r="N922">
        <f>VstupniParametry_SKRYT!$D$9</f>
        <v>1.7999999999999999E-2</v>
      </c>
      <c r="O922" s="27">
        <f>VstupniParametry_SKRYT!$D$10</f>
        <v>0.01</v>
      </c>
      <c r="P922" s="27">
        <f>VstupniParametry_SKRYT!$D$11</f>
        <v>0.01</v>
      </c>
      <c r="Q922" s="27">
        <f>VstupniParametry_SKRYT!$D$12</f>
        <v>0.01</v>
      </c>
      <c r="R922" s="27">
        <f>VstupniParametry_SKRYT!$D$13</f>
        <v>0.01</v>
      </c>
      <c r="S922" s="27">
        <f>VstupniParametry_SKRYT!$D$14</f>
        <v>0.01</v>
      </c>
      <c r="T922">
        <f t="shared" si="1863"/>
        <v>0</v>
      </c>
      <c r="U922">
        <f t="shared" si="1864"/>
        <v>0</v>
      </c>
      <c r="V922">
        <f t="shared" si="1865"/>
        <v>0</v>
      </c>
      <c r="W922">
        <f t="shared" si="1866"/>
        <v>0</v>
      </c>
      <c r="X922">
        <f t="shared" si="1867"/>
        <v>0</v>
      </c>
      <c r="Y922">
        <f t="shared" si="1868"/>
        <v>0</v>
      </c>
      <c r="Z922">
        <f t="shared" si="1869"/>
        <v>0</v>
      </c>
      <c r="AA922">
        <f t="shared" si="1870"/>
        <v>0</v>
      </c>
      <c r="AB922">
        <f t="shared" si="1871"/>
        <v>0</v>
      </c>
      <c r="AC922">
        <f t="shared" si="1872"/>
        <v>0</v>
      </c>
      <c r="AD922">
        <f t="shared" si="1873"/>
        <v>0</v>
      </c>
      <c r="AE922">
        <f t="shared" si="1874"/>
        <v>0</v>
      </c>
      <c r="AF922">
        <f t="shared" si="1875"/>
        <v>0</v>
      </c>
      <c r="AG922">
        <f t="shared" si="1876"/>
        <v>0</v>
      </c>
      <c r="AH922">
        <f t="shared" si="1877"/>
        <v>0</v>
      </c>
      <c r="AI922">
        <f t="shared" si="1878"/>
        <v>0</v>
      </c>
      <c r="AJ922">
        <f t="shared" si="1879"/>
        <v>0</v>
      </c>
      <c r="AK922">
        <f t="shared" si="1880"/>
        <v>0</v>
      </c>
      <c r="AL922">
        <f t="shared" si="1881"/>
        <v>0</v>
      </c>
      <c r="AM922">
        <f t="shared" si="1882"/>
        <v>0</v>
      </c>
      <c r="AN922">
        <f t="shared" si="1883"/>
        <v>0</v>
      </c>
      <c r="AO922">
        <f t="shared" si="1884"/>
        <v>0</v>
      </c>
      <c r="AP922">
        <f t="shared" si="1885"/>
        <v>0</v>
      </c>
      <c r="AQ922">
        <f t="shared" si="1886"/>
        <v>0</v>
      </c>
      <c r="AR922">
        <f t="shared" si="1887"/>
        <v>0</v>
      </c>
      <c r="AS922">
        <f t="shared" si="1888"/>
        <v>0</v>
      </c>
      <c r="AT922">
        <f t="shared" si="1858"/>
        <v>0</v>
      </c>
      <c r="AU922">
        <f t="shared" si="1889"/>
        <v>0</v>
      </c>
      <c r="AV922">
        <f t="shared" si="1890"/>
        <v>0</v>
      </c>
      <c r="AW922">
        <f t="shared" si="1859"/>
        <v>0</v>
      </c>
      <c r="AX922">
        <f t="shared" si="1891"/>
        <v>0</v>
      </c>
      <c r="AY922">
        <f t="shared" si="1892"/>
        <v>0</v>
      </c>
      <c r="AZ922">
        <f t="shared" si="1893"/>
        <v>0</v>
      </c>
      <c r="BA922">
        <f t="shared" si="1894"/>
        <v>0</v>
      </c>
      <c r="BB922">
        <f t="shared" si="1895"/>
        <v>0</v>
      </c>
      <c r="BC922">
        <f t="shared" si="1896"/>
        <v>0</v>
      </c>
      <c r="BD922">
        <f t="shared" si="1897"/>
        <v>0</v>
      </c>
      <c r="BE922">
        <f t="shared" si="1898"/>
        <v>0</v>
      </c>
      <c r="BF922">
        <f t="shared" si="1899"/>
        <v>0</v>
      </c>
      <c r="BG922">
        <f t="shared" si="1900"/>
        <v>0</v>
      </c>
      <c r="BH922">
        <f t="shared" si="1901"/>
        <v>0</v>
      </c>
      <c r="BI922">
        <f t="shared" si="1902"/>
        <v>0</v>
      </c>
      <c r="BJ922">
        <f t="shared" si="1903"/>
        <v>0</v>
      </c>
      <c r="BK922">
        <f t="shared" si="1904"/>
        <v>0</v>
      </c>
      <c r="BL922">
        <f t="shared" si="1905"/>
        <v>0</v>
      </c>
      <c r="BM922">
        <f t="shared" si="1906"/>
        <v>0</v>
      </c>
      <c r="BN922">
        <f t="shared" si="1907"/>
        <v>0</v>
      </c>
      <c r="BO922">
        <f t="shared" si="1908"/>
        <v>0</v>
      </c>
      <c r="BP922">
        <f t="shared" si="1909"/>
        <v>0</v>
      </c>
      <c r="BQ922">
        <f t="shared" si="1910"/>
        <v>0</v>
      </c>
      <c r="BR922">
        <f t="shared" si="1911"/>
        <v>0</v>
      </c>
      <c r="BS922">
        <f t="shared" si="1912"/>
        <v>0</v>
      </c>
      <c r="BT922">
        <f t="shared" si="1913"/>
        <v>0</v>
      </c>
      <c r="BU922">
        <f t="shared" si="1914"/>
        <v>0</v>
      </c>
      <c r="BV922">
        <f t="shared" si="1915"/>
        <v>0</v>
      </c>
      <c r="BW922">
        <f t="shared" si="1916"/>
        <v>0</v>
      </c>
      <c r="BX922">
        <f t="shared" si="1917"/>
        <v>0</v>
      </c>
      <c r="BY922">
        <f t="shared" si="1918"/>
        <v>0</v>
      </c>
      <c r="BZ922">
        <f t="shared" si="1919"/>
        <v>0</v>
      </c>
      <c r="CA922">
        <f t="shared" si="1920"/>
        <v>0</v>
      </c>
      <c r="CB922">
        <f t="shared" si="1921"/>
        <v>0</v>
      </c>
      <c r="CC922">
        <f t="shared" si="1922"/>
        <v>0</v>
      </c>
      <c r="CD922">
        <f t="shared" si="1923"/>
        <v>0</v>
      </c>
      <c r="CE922">
        <f t="shared" si="1924"/>
        <v>0</v>
      </c>
      <c r="CF922">
        <f t="shared" si="1925"/>
        <v>0</v>
      </c>
      <c r="CG922">
        <f t="shared" si="1926"/>
        <v>0</v>
      </c>
      <c r="CH922">
        <f t="shared" si="1927"/>
        <v>0</v>
      </c>
      <c r="CI922">
        <f t="shared" si="1928"/>
        <v>0</v>
      </c>
      <c r="CJ922">
        <f t="shared" si="1929"/>
        <v>0</v>
      </c>
      <c r="CK922">
        <f t="shared" si="1930"/>
        <v>0</v>
      </c>
      <c r="CL922" t="str">
        <f t="shared" si="1931"/>
        <v/>
      </c>
      <c r="CM922" t="str">
        <f t="shared" si="1932"/>
        <v/>
      </c>
      <c r="CN922" t="str">
        <f t="shared" si="1933"/>
        <v/>
      </c>
      <c r="CO922" t="str">
        <f t="shared" si="1934"/>
        <v/>
      </c>
      <c r="CP922" t="str">
        <f t="shared" si="1935"/>
        <v/>
      </c>
      <c r="CQ922" t="str">
        <f t="shared" si="1936"/>
        <v/>
      </c>
      <c r="CR922" t="str">
        <f t="shared" si="1937"/>
        <v/>
      </c>
      <c r="CS922" t="str">
        <f t="shared" si="1938"/>
        <v/>
      </c>
      <c r="CT922" t="str">
        <f t="shared" si="1939"/>
        <v/>
      </c>
      <c r="CU922" t="str">
        <f t="shared" si="1940"/>
        <v/>
      </c>
      <c r="CV922" t="str">
        <f t="shared" si="1941"/>
        <v/>
      </c>
      <c r="CW922" t="str">
        <f t="shared" si="1942"/>
        <v/>
      </c>
      <c r="CX922" t="str">
        <f t="shared" si="1943"/>
        <v/>
      </c>
      <c r="CY922" t="str">
        <f t="shared" si="1944"/>
        <v/>
      </c>
      <c r="CZ922" t="str">
        <f t="shared" si="1945"/>
        <v/>
      </c>
      <c r="DA922" t="str">
        <f t="shared" si="1946"/>
        <v/>
      </c>
      <c r="DB922" t="str">
        <f t="shared" si="1947"/>
        <v/>
      </c>
      <c r="DC922" t="str">
        <f t="shared" si="1948"/>
        <v/>
      </c>
      <c r="DD922" t="str">
        <f t="shared" si="1949"/>
        <v/>
      </c>
      <c r="DE922" t="str">
        <f t="shared" si="1950"/>
        <v/>
      </c>
      <c r="DF922" t="str">
        <f t="shared" si="1951"/>
        <v/>
      </c>
      <c r="DG922" t="str">
        <f t="shared" si="1952"/>
        <v/>
      </c>
      <c r="DH922" t="str">
        <f t="shared" si="1953"/>
        <v/>
      </c>
      <c r="DI922" t="str">
        <f t="shared" si="1954"/>
        <v/>
      </c>
      <c r="DJ922" t="str">
        <f t="shared" si="1955"/>
        <v/>
      </c>
      <c r="DK922" t="str">
        <f t="shared" si="1956"/>
        <v/>
      </c>
      <c r="DL922" t="str">
        <f t="shared" si="1957"/>
        <v/>
      </c>
      <c r="DM922" t="str">
        <f t="shared" si="1958"/>
        <v/>
      </c>
      <c r="DN922" t="str">
        <f t="shared" si="1959"/>
        <v/>
      </c>
      <c r="DO922" t="str">
        <f t="shared" si="1960"/>
        <v/>
      </c>
      <c r="DP922" t="str">
        <f t="shared" si="1961"/>
        <v/>
      </c>
      <c r="DQ922" t="str">
        <f t="shared" si="1962"/>
        <v/>
      </c>
      <c r="DR922" t="str">
        <f t="shared" si="1963"/>
        <v/>
      </c>
      <c r="DS922" t="str">
        <f t="shared" si="1964"/>
        <v/>
      </c>
      <c r="DT922" t="str">
        <f t="shared" si="1965"/>
        <v/>
      </c>
      <c r="DU922">
        <f t="shared" si="1966"/>
        <v>0</v>
      </c>
      <c r="DV922">
        <f t="shared" si="1967"/>
        <v>0</v>
      </c>
      <c r="DW922">
        <f t="shared" si="1968"/>
        <v>0</v>
      </c>
      <c r="DX922" t="str">
        <f t="shared" si="1969"/>
        <v/>
      </c>
      <c r="DY922" t="str">
        <f t="shared" si="1970"/>
        <v/>
      </c>
      <c r="DZ922" t="str">
        <f t="shared" si="1971"/>
        <v/>
      </c>
      <c r="EA922" s="5">
        <f t="shared" si="1972"/>
        <v>0</v>
      </c>
      <c r="EB922" s="3">
        <f t="shared" si="1973"/>
        <v>0</v>
      </c>
    </row>
    <row r="923" spans="2:132" x14ac:dyDescent="0.2">
      <c r="B923" s="25">
        <v>918</v>
      </c>
      <c r="C923" s="26">
        <f>Zisk!D937</f>
        <v>0</v>
      </c>
      <c r="D923">
        <f>Zisk!E937</f>
        <v>0</v>
      </c>
      <c r="E923" s="66" t="str">
        <f t="shared" si="1860"/>
        <v/>
      </c>
      <c r="F923" t="str">
        <f t="shared" si="1861"/>
        <v/>
      </c>
      <c r="G923" s="66" t="str">
        <f t="shared" si="1862"/>
        <v/>
      </c>
      <c r="H923" s="25"/>
      <c r="I923" s="25"/>
      <c r="J923">
        <f>VstupniParametry_SKRYT!$D$5</f>
        <v>0.02</v>
      </c>
      <c r="K923">
        <f>VstupniParametry_SKRYT!$D$6</f>
        <v>0.06</v>
      </c>
      <c r="L923">
        <f>VstupniParametry_SKRYT!$D$7</f>
        <v>0.06</v>
      </c>
      <c r="M923">
        <f>VstupniParametry_SKRYT!$D$8</f>
        <v>0.06</v>
      </c>
      <c r="N923">
        <f>VstupniParametry_SKRYT!$D$9</f>
        <v>1.7999999999999999E-2</v>
      </c>
      <c r="O923" s="27">
        <f>VstupniParametry_SKRYT!$D$10</f>
        <v>0.01</v>
      </c>
      <c r="P923" s="27">
        <f>VstupniParametry_SKRYT!$D$11</f>
        <v>0.01</v>
      </c>
      <c r="Q923" s="27">
        <f>VstupniParametry_SKRYT!$D$12</f>
        <v>0.01</v>
      </c>
      <c r="R923" s="27">
        <f>VstupniParametry_SKRYT!$D$13</f>
        <v>0.01</v>
      </c>
      <c r="S923" s="27">
        <f>VstupniParametry_SKRYT!$D$14</f>
        <v>0.01</v>
      </c>
      <c r="T923">
        <f t="shared" si="1863"/>
        <v>0</v>
      </c>
      <c r="U923">
        <f t="shared" si="1864"/>
        <v>0</v>
      </c>
      <c r="V923">
        <f t="shared" si="1865"/>
        <v>0</v>
      </c>
      <c r="W923">
        <f t="shared" si="1866"/>
        <v>0</v>
      </c>
      <c r="X923">
        <f t="shared" si="1867"/>
        <v>0</v>
      </c>
      <c r="Y923">
        <f t="shared" si="1868"/>
        <v>0</v>
      </c>
      <c r="Z923">
        <f t="shared" si="1869"/>
        <v>0</v>
      </c>
      <c r="AA923">
        <f t="shared" si="1870"/>
        <v>0</v>
      </c>
      <c r="AB923">
        <f t="shared" si="1871"/>
        <v>0</v>
      </c>
      <c r="AC923">
        <f t="shared" si="1872"/>
        <v>0</v>
      </c>
      <c r="AD923">
        <f t="shared" si="1873"/>
        <v>0</v>
      </c>
      <c r="AE923">
        <f t="shared" si="1874"/>
        <v>0</v>
      </c>
      <c r="AF923">
        <f t="shared" si="1875"/>
        <v>0</v>
      </c>
      <c r="AG923">
        <f t="shared" si="1876"/>
        <v>0</v>
      </c>
      <c r="AH923">
        <f t="shared" si="1877"/>
        <v>0</v>
      </c>
      <c r="AI923">
        <f t="shared" si="1878"/>
        <v>0</v>
      </c>
      <c r="AJ923">
        <f t="shared" si="1879"/>
        <v>0</v>
      </c>
      <c r="AK923">
        <f t="shared" si="1880"/>
        <v>0</v>
      </c>
      <c r="AL923">
        <f t="shared" si="1881"/>
        <v>0</v>
      </c>
      <c r="AM923">
        <f t="shared" si="1882"/>
        <v>0</v>
      </c>
      <c r="AN923">
        <f t="shared" si="1883"/>
        <v>0</v>
      </c>
      <c r="AO923">
        <f t="shared" si="1884"/>
        <v>0</v>
      </c>
      <c r="AP923">
        <f t="shared" si="1885"/>
        <v>0</v>
      </c>
      <c r="AQ923">
        <f t="shared" si="1886"/>
        <v>0</v>
      </c>
      <c r="AR923">
        <f t="shared" si="1887"/>
        <v>0</v>
      </c>
      <c r="AS923">
        <f t="shared" si="1888"/>
        <v>0</v>
      </c>
      <c r="AT923">
        <f t="shared" si="1858"/>
        <v>0</v>
      </c>
      <c r="AU923">
        <f t="shared" si="1889"/>
        <v>0</v>
      </c>
      <c r="AV923">
        <f t="shared" si="1890"/>
        <v>0</v>
      </c>
      <c r="AW923">
        <f t="shared" si="1859"/>
        <v>0</v>
      </c>
      <c r="AX923">
        <f t="shared" si="1891"/>
        <v>0</v>
      </c>
      <c r="AY923">
        <f t="shared" si="1892"/>
        <v>0</v>
      </c>
      <c r="AZ923">
        <f t="shared" si="1893"/>
        <v>0</v>
      </c>
      <c r="BA923">
        <f t="shared" si="1894"/>
        <v>0</v>
      </c>
      <c r="BB923">
        <f t="shared" si="1895"/>
        <v>0</v>
      </c>
      <c r="BC923">
        <f t="shared" si="1896"/>
        <v>0</v>
      </c>
      <c r="BD923">
        <f t="shared" si="1897"/>
        <v>0</v>
      </c>
      <c r="BE923">
        <f t="shared" si="1898"/>
        <v>0</v>
      </c>
      <c r="BF923">
        <f t="shared" si="1899"/>
        <v>0</v>
      </c>
      <c r="BG923">
        <f t="shared" si="1900"/>
        <v>0</v>
      </c>
      <c r="BH923">
        <f t="shared" si="1901"/>
        <v>0</v>
      </c>
      <c r="BI923">
        <f t="shared" si="1902"/>
        <v>0</v>
      </c>
      <c r="BJ923">
        <f t="shared" si="1903"/>
        <v>0</v>
      </c>
      <c r="BK923">
        <f t="shared" si="1904"/>
        <v>0</v>
      </c>
      <c r="BL923">
        <f t="shared" si="1905"/>
        <v>0</v>
      </c>
      <c r="BM923">
        <f t="shared" si="1906"/>
        <v>0</v>
      </c>
      <c r="BN923">
        <f t="shared" si="1907"/>
        <v>0</v>
      </c>
      <c r="BO923">
        <f t="shared" si="1908"/>
        <v>0</v>
      </c>
      <c r="BP923">
        <f t="shared" si="1909"/>
        <v>0</v>
      </c>
      <c r="BQ923">
        <f t="shared" si="1910"/>
        <v>0</v>
      </c>
      <c r="BR923">
        <f t="shared" si="1911"/>
        <v>0</v>
      </c>
      <c r="BS923">
        <f t="shared" si="1912"/>
        <v>0</v>
      </c>
      <c r="BT923">
        <f t="shared" si="1913"/>
        <v>0</v>
      </c>
      <c r="BU923">
        <f t="shared" si="1914"/>
        <v>0</v>
      </c>
      <c r="BV923">
        <f t="shared" si="1915"/>
        <v>0</v>
      </c>
      <c r="BW923">
        <f t="shared" si="1916"/>
        <v>0</v>
      </c>
      <c r="BX923">
        <f t="shared" si="1917"/>
        <v>0</v>
      </c>
      <c r="BY923">
        <f t="shared" si="1918"/>
        <v>0</v>
      </c>
      <c r="BZ923">
        <f t="shared" si="1919"/>
        <v>0</v>
      </c>
      <c r="CA923">
        <f t="shared" si="1920"/>
        <v>0</v>
      </c>
      <c r="CB923">
        <f t="shared" si="1921"/>
        <v>0</v>
      </c>
      <c r="CC923">
        <f t="shared" si="1922"/>
        <v>0</v>
      </c>
      <c r="CD923">
        <f t="shared" si="1923"/>
        <v>0</v>
      </c>
      <c r="CE923">
        <f t="shared" si="1924"/>
        <v>0</v>
      </c>
      <c r="CF923">
        <f t="shared" si="1925"/>
        <v>0</v>
      </c>
      <c r="CG923">
        <f t="shared" si="1926"/>
        <v>0</v>
      </c>
      <c r="CH923">
        <f t="shared" si="1927"/>
        <v>0</v>
      </c>
      <c r="CI923">
        <f t="shared" si="1928"/>
        <v>0</v>
      </c>
      <c r="CJ923">
        <f t="shared" si="1929"/>
        <v>0</v>
      </c>
      <c r="CK923">
        <f t="shared" si="1930"/>
        <v>0</v>
      </c>
      <c r="CL923" t="str">
        <f t="shared" si="1931"/>
        <v/>
      </c>
      <c r="CM923" t="str">
        <f t="shared" si="1932"/>
        <v/>
      </c>
      <c r="CN923" t="str">
        <f t="shared" si="1933"/>
        <v/>
      </c>
      <c r="CO923" t="str">
        <f t="shared" si="1934"/>
        <v/>
      </c>
      <c r="CP923" t="str">
        <f t="shared" si="1935"/>
        <v/>
      </c>
      <c r="CQ923" t="str">
        <f t="shared" si="1936"/>
        <v/>
      </c>
      <c r="CR923" t="str">
        <f t="shared" si="1937"/>
        <v/>
      </c>
      <c r="CS923" t="str">
        <f t="shared" si="1938"/>
        <v/>
      </c>
      <c r="CT923" t="str">
        <f t="shared" si="1939"/>
        <v/>
      </c>
      <c r="CU923" t="str">
        <f t="shared" si="1940"/>
        <v/>
      </c>
      <c r="CV923" t="str">
        <f t="shared" si="1941"/>
        <v/>
      </c>
      <c r="CW923" t="str">
        <f t="shared" si="1942"/>
        <v/>
      </c>
      <c r="CX923" t="str">
        <f t="shared" si="1943"/>
        <v/>
      </c>
      <c r="CY923" t="str">
        <f t="shared" si="1944"/>
        <v/>
      </c>
      <c r="CZ923" t="str">
        <f t="shared" si="1945"/>
        <v/>
      </c>
      <c r="DA923" t="str">
        <f t="shared" si="1946"/>
        <v/>
      </c>
      <c r="DB923" t="str">
        <f t="shared" si="1947"/>
        <v/>
      </c>
      <c r="DC923" t="str">
        <f t="shared" si="1948"/>
        <v/>
      </c>
      <c r="DD923" t="str">
        <f t="shared" si="1949"/>
        <v/>
      </c>
      <c r="DE923" t="str">
        <f t="shared" si="1950"/>
        <v/>
      </c>
      <c r="DF923" t="str">
        <f t="shared" si="1951"/>
        <v/>
      </c>
      <c r="DG923" t="str">
        <f t="shared" si="1952"/>
        <v/>
      </c>
      <c r="DH923" t="str">
        <f t="shared" si="1953"/>
        <v/>
      </c>
      <c r="DI923" t="str">
        <f t="shared" si="1954"/>
        <v/>
      </c>
      <c r="DJ923" t="str">
        <f t="shared" si="1955"/>
        <v/>
      </c>
      <c r="DK923" t="str">
        <f t="shared" si="1956"/>
        <v/>
      </c>
      <c r="DL923" t="str">
        <f t="shared" si="1957"/>
        <v/>
      </c>
      <c r="DM923" t="str">
        <f t="shared" si="1958"/>
        <v/>
      </c>
      <c r="DN923" t="str">
        <f t="shared" si="1959"/>
        <v/>
      </c>
      <c r="DO923" t="str">
        <f t="shared" si="1960"/>
        <v/>
      </c>
      <c r="DP923" t="str">
        <f t="shared" si="1961"/>
        <v/>
      </c>
      <c r="DQ923" t="str">
        <f t="shared" si="1962"/>
        <v/>
      </c>
      <c r="DR923" t="str">
        <f t="shared" si="1963"/>
        <v/>
      </c>
      <c r="DS923" t="str">
        <f t="shared" si="1964"/>
        <v/>
      </c>
      <c r="DT923" t="str">
        <f t="shared" si="1965"/>
        <v/>
      </c>
      <c r="DU923">
        <f t="shared" si="1966"/>
        <v>0</v>
      </c>
      <c r="DV923">
        <f t="shared" si="1967"/>
        <v>0</v>
      </c>
      <c r="DW923">
        <f t="shared" si="1968"/>
        <v>0</v>
      </c>
      <c r="DX923" t="str">
        <f t="shared" si="1969"/>
        <v/>
      </c>
      <c r="DY923" t="str">
        <f t="shared" si="1970"/>
        <v/>
      </c>
      <c r="DZ923" t="str">
        <f t="shared" si="1971"/>
        <v/>
      </c>
      <c r="EA923" s="5">
        <f t="shared" si="1972"/>
        <v>0</v>
      </c>
      <c r="EB923" s="3">
        <f t="shared" si="1973"/>
        <v>0</v>
      </c>
    </row>
    <row r="924" spans="2:132" x14ac:dyDescent="0.2">
      <c r="B924">
        <v>919</v>
      </c>
      <c r="C924" s="3">
        <f>Zisk!D938</f>
        <v>0</v>
      </c>
      <c r="D924">
        <f>Zisk!E938</f>
        <v>0</v>
      </c>
      <c r="E924" s="66" t="str">
        <f t="shared" si="1860"/>
        <v/>
      </c>
      <c r="F924" t="str">
        <f t="shared" si="1861"/>
        <v/>
      </c>
      <c r="G924" s="66" t="str">
        <f t="shared" si="1862"/>
        <v/>
      </c>
      <c r="J924">
        <f>VstupniParametry_SKRYT!$D$5</f>
        <v>0.02</v>
      </c>
      <c r="K924">
        <f>VstupniParametry_SKRYT!$D$6</f>
        <v>0.06</v>
      </c>
      <c r="L924">
        <f>VstupniParametry_SKRYT!$D$7</f>
        <v>0.06</v>
      </c>
      <c r="M924">
        <f>VstupniParametry_SKRYT!$D$8</f>
        <v>0.06</v>
      </c>
      <c r="N924">
        <f>VstupniParametry_SKRYT!$D$9</f>
        <v>1.7999999999999999E-2</v>
      </c>
      <c r="O924" s="27">
        <f>VstupniParametry_SKRYT!$D$10</f>
        <v>0.01</v>
      </c>
      <c r="P924" s="27">
        <f>VstupniParametry_SKRYT!$D$11</f>
        <v>0.01</v>
      </c>
      <c r="Q924" s="27">
        <f>VstupniParametry_SKRYT!$D$12</f>
        <v>0.01</v>
      </c>
      <c r="R924" s="27">
        <f>VstupniParametry_SKRYT!$D$13</f>
        <v>0.01</v>
      </c>
      <c r="S924" s="27">
        <f>VstupniParametry_SKRYT!$D$14</f>
        <v>0.01</v>
      </c>
      <c r="T924">
        <f t="shared" si="1863"/>
        <v>0</v>
      </c>
      <c r="U924">
        <f t="shared" si="1864"/>
        <v>0</v>
      </c>
      <c r="V924">
        <f t="shared" si="1865"/>
        <v>0</v>
      </c>
      <c r="W924">
        <f t="shared" si="1866"/>
        <v>0</v>
      </c>
      <c r="X924">
        <f t="shared" si="1867"/>
        <v>0</v>
      </c>
      <c r="Y924">
        <f t="shared" si="1868"/>
        <v>0</v>
      </c>
      <c r="Z924">
        <f t="shared" si="1869"/>
        <v>0</v>
      </c>
      <c r="AA924">
        <f t="shared" si="1870"/>
        <v>0</v>
      </c>
      <c r="AB924">
        <f t="shared" si="1871"/>
        <v>0</v>
      </c>
      <c r="AC924">
        <f t="shared" si="1872"/>
        <v>0</v>
      </c>
      <c r="AD924">
        <f t="shared" si="1873"/>
        <v>0</v>
      </c>
      <c r="AE924">
        <f t="shared" si="1874"/>
        <v>0</v>
      </c>
      <c r="AF924">
        <f t="shared" si="1875"/>
        <v>0</v>
      </c>
      <c r="AG924">
        <f t="shared" si="1876"/>
        <v>0</v>
      </c>
      <c r="AH924">
        <f t="shared" si="1877"/>
        <v>0</v>
      </c>
      <c r="AI924">
        <f t="shared" si="1878"/>
        <v>0</v>
      </c>
      <c r="AJ924">
        <f t="shared" si="1879"/>
        <v>0</v>
      </c>
      <c r="AK924">
        <f t="shared" si="1880"/>
        <v>0</v>
      </c>
      <c r="AL924">
        <f t="shared" si="1881"/>
        <v>0</v>
      </c>
      <c r="AM924">
        <f t="shared" si="1882"/>
        <v>0</v>
      </c>
      <c r="AN924">
        <f t="shared" si="1883"/>
        <v>0</v>
      </c>
      <c r="AO924">
        <f t="shared" si="1884"/>
        <v>0</v>
      </c>
      <c r="AP924">
        <f t="shared" si="1885"/>
        <v>0</v>
      </c>
      <c r="AQ924">
        <f t="shared" si="1886"/>
        <v>0</v>
      </c>
      <c r="AR924">
        <f t="shared" si="1887"/>
        <v>0</v>
      </c>
      <c r="AS924">
        <f t="shared" si="1888"/>
        <v>0</v>
      </c>
      <c r="AT924">
        <f t="shared" si="1858"/>
        <v>0</v>
      </c>
      <c r="AU924">
        <f t="shared" si="1889"/>
        <v>0</v>
      </c>
      <c r="AV924">
        <f t="shared" si="1890"/>
        <v>0</v>
      </c>
      <c r="AW924">
        <f t="shared" si="1859"/>
        <v>0</v>
      </c>
      <c r="AX924">
        <f t="shared" si="1891"/>
        <v>0</v>
      </c>
      <c r="AY924">
        <f t="shared" si="1892"/>
        <v>0</v>
      </c>
      <c r="AZ924">
        <f t="shared" si="1893"/>
        <v>0</v>
      </c>
      <c r="BA924">
        <f t="shared" si="1894"/>
        <v>0</v>
      </c>
      <c r="BB924">
        <f t="shared" si="1895"/>
        <v>0</v>
      </c>
      <c r="BC924">
        <f t="shared" si="1896"/>
        <v>0</v>
      </c>
      <c r="BD924">
        <f t="shared" si="1897"/>
        <v>0</v>
      </c>
      <c r="BE924">
        <f t="shared" si="1898"/>
        <v>0</v>
      </c>
      <c r="BF924">
        <f t="shared" si="1899"/>
        <v>0</v>
      </c>
      <c r="BG924">
        <f t="shared" si="1900"/>
        <v>0</v>
      </c>
      <c r="BH924">
        <f t="shared" si="1901"/>
        <v>0</v>
      </c>
      <c r="BI924">
        <f t="shared" si="1902"/>
        <v>0</v>
      </c>
      <c r="BJ924">
        <f t="shared" si="1903"/>
        <v>0</v>
      </c>
      <c r="BK924">
        <f t="shared" si="1904"/>
        <v>0</v>
      </c>
      <c r="BL924">
        <f t="shared" si="1905"/>
        <v>0</v>
      </c>
      <c r="BM924">
        <f t="shared" si="1906"/>
        <v>0</v>
      </c>
      <c r="BN924">
        <f t="shared" si="1907"/>
        <v>0</v>
      </c>
      <c r="BO924">
        <f t="shared" si="1908"/>
        <v>0</v>
      </c>
      <c r="BP924">
        <f t="shared" si="1909"/>
        <v>0</v>
      </c>
      <c r="BQ924">
        <f t="shared" si="1910"/>
        <v>0</v>
      </c>
      <c r="BR924">
        <f t="shared" si="1911"/>
        <v>0</v>
      </c>
      <c r="BS924">
        <f t="shared" si="1912"/>
        <v>0</v>
      </c>
      <c r="BT924">
        <f t="shared" si="1913"/>
        <v>0</v>
      </c>
      <c r="BU924">
        <f t="shared" si="1914"/>
        <v>0</v>
      </c>
      <c r="BV924">
        <f t="shared" si="1915"/>
        <v>0</v>
      </c>
      <c r="BW924">
        <f t="shared" si="1916"/>
        <v>0</v>
      </c>
      <c r="BX924">
        <f t="shared" si="1917"/>
        <v>0</v>
      </c>
      <c r="BY924">
        <f t="shared" si="1918"/>
        <v>0</v>
      </c>
      <c r="BZ924">
        <f t="shared" si="1919"/>
        <v>0</v>
      </c>
      <c r="CA924">
        <f t="shared" si="1920"/>
        <v>0</v>
      </c>
      <c r="CB924">
        <f t="shared" si="1921"/>
        <v>0</v>
      </c>
      <c r="CC924">
        <f t="shared" si="1922"/>
        <v>0</v>
      </c>
      <c r="CD924">
        <f t="shared" si="1923"/>
        <v>0</v>
      </c>
      <c r="CE924">
        <f t="shared" si="1924"/>
        <v>0</v>
      </c>
      <c r="CF924">
        <f t="shared" si="1925"/>
        <v>0</v>
      </c>
      <c r="CG924">
        <f t="shared" si="1926"/>
        <v>0</v>
      </c>
      <c r="CH924">
        <f t="shared" si="1927"/>
        <v>0</v>
      </c>
      <c r="CI924">
        <f t="shared" si="1928"/>
        <v>0</v>
      </c>
      <c r="CJ924">
        <f t="shared" si="1929"/>
        <v>0</v>
      </c>
      <c r="CK924">
        <f t="shared" si="1930"/>
        <v>0</v>
      </c>
      <c r="CL924" t="str">
        <f t="shared" si="1931"/>
        <v/>
      </c>
      <c r="CM924" t="str">
        <f t="shared" si="1932"/>
        <v/>
      </c>
      <c r="CN924" t="str">
        <f t="shared" si="1933"/>
        <v/>
      </c>
      <c r="CO924" t="str">
        <f t="shared" si="1934"/>
        <v/>
      </c>
      <c r="CP924" t="str">
        <f t="shared" si="1935"/>
        <v/>
      </c>
      <c r="CQ924" t="str">
        <f t="shared" si="1936"/>
        <v/>
      </c>
      <c r="CR924" t="str">
        <f t="shared" si="1937"/>
        <v/>
      </c>
      <c r="CS924" t="str">
        <f t="shared" si="1938"/>
        <v/>
      </c>
      <c r="CT924" t="str">
        <f t="shared" si="1939"/>
        <v/>
      </c>
      <c r="CU924" t="str">
        <f t="shared" si="1940"/>
        <v/>
      </c>
      <c r="CV924" t="str">
        <f t="shared" si="1941"/>
        <v/>
      </c>
      <c r="CW924" t="str">
        <f t="shared" si="1942"/>
        <v/>
      </c>
      <c r="CX924" t="str">
        <f t="shared" si="1943"/>
        <v/>
      </c>
      <c r="CY924" t="str">
        <f t="shared" si="1944"/>
        <v/>
      </c>
      <c r="CZ924" t="str">
        <f t="shared" si="1945"/>
        <v/>
      </c>
      <c r="DA924" t="str">
        <f t="shared" si="1946"/>
        <v/>
      </c>
      <c r="DB924" t="str">
        <f t="shared" si="1947"/>
        <v/>
      </c>
      <c r="DC924" t="str">
        <f t="shared" si="1948"/>
        <v/>
      </c>
      <c r="DD924" t="str">
        <f t="shared" si="1949"/>
        <v/>
      </c>
      <c r="DE924" t="str">
        <f t="shared" si="1950"/>
        <v/>
      </c>
      <c r="DF924" t="str">
        <f t="shared" si="1951"/>
        <v/>
      </c>
      <c r="DG924" t="str">
        <f t="shared" si="1952"/>
        <v/>
      </c>
      <c r="DH924" t="str">
        <f t="shared" si="1953"/>
        <v/>
      </c>
      <c r="DI924" t="str">
        <f t="shared" si="1954"/>
        <v/>
      </c>
      <c r="DJ924" t="str">
        <f t="shared" si="1955"/>
        <v/>
      </c>
      <c r="DK924" t="str">
        <f t="shared" si="1956"/>
        <v/>
      </c>
      <c r="DL924" t="str">
        <f t="shared" si="1957"/>
        <v/>
      </c>
      <c r="DM924" t="str">
        <f t="shared" si="1958"/>
        <v/>
      </c>
      <c r="DN924" t="str">
        <f t="shared" si="1959"/>
        <v/>
      </c>
      <c r="DO924" t="str">
        <f t="shared" si="1960"/>
        <v/>
      </c>
      <c r="DP924" t="str">
        <f t="shared" si="1961"/>
        <v/>
      </c>
      <c r="DQ924" t="str">
        <f t="shared" si="1962"/>
        <v/>
      </c>
      <c r="DR924" t="str">
        <f t="shared" si="1963"/>
        <v/>
      </c>
      <c r="DS924" t="str">
        <f t="shared" si="1964"/>
        <v/>
      </c>
      <c r="DT924" t="str">
        <f t="shared" si="1965"/>
        <v/>
      </c>
      <c r="DU924">
        <f t="shared" si="1966"/>
        <v>0</v>
      </c>
      <c r="DV924">
        <f t="shared" si="1967"/>
        <v>0</v>
      </c>
      <c r="DW924">
        <f t="shared" si="1968"/>
        <v>0</v>
      </c>
      <c r="DX924" t="str">
        <f t="shared" si="1969"/>
        <v/>
      </c>
      <c r="DY924" t="str">
        <f t="shared" si="1970"/>
        <v/>
      </c>
      <c r="DZ924" t="str">
        <f t="shared" si="1971"/>
        <v/>
      </c>
      <c r="EA924" s="5">
        <f t="shared" si="1972"/>
        <v>0</v>
      </c>
      <c r="EB924" s="3">
        <f t="shared" si="1973"/>
        <v>0</v>
      </c>
    </row>
    <row r="925" spans="2:132" x14ac:dyDescent="0.2">
      <c r="B925" s="25">
        <v>920</v>
      </c>
      <c r="C925" s="26">
        <f>Zisk!D939</f>
        <v>0</v>
      </c>
      <c r="D925">
        <f>Zisk!E939</f>
        <v>0</v>
      </c>
      <c r="E925" s="66" t="str">
        <f t="shared" si="1860"/>
        <v/>
      </c>
      <c r="F925" t="str">
        <f t="shared" si="1861"/>
        <v/>
      </c>
      <c r="G925" s="66" t="str">
        <f t="shared" si="1862"/>
        <v/>
      </c>
      <c r="H925" s="25"/>
      <c r="I925" s="25"/>
      <c r="J925">
        <f>VstupniParametry_SKRYT!$D$5</f>
        <v>0.02</v>
      </c>
      <c r="K925">
        <f>VstupniParametry_SKRYT!$D$6</f>
        <v>0.06</v>
      </c>
      <c r="L925">
        <f>VstupniParametry_SKRYT!$D$7</f>
        <v>0.06</v>
      </c>
      <c r="M925">
        <f>VstupniParametry_SKRYT!$D$8</f>
        <v>0.06</v>
      </c>
      <c r="N925">
        <f>VstupniParametry_SKRYT!$D$9</f>
        <v>1.7999999999999999E-2</v>
      </c>
      <c r="O925" s="27">
        <f>VstupniParametry_SKRYT!$D$10</f>
        <v>0.01</v>
      </c>
      <c r="P925" s="27">
        <f>VstupniParametry_SKRYT!$D$11</f>
        <v>0.01</v>
      </c>
      <c r="Q925" s="27">
        <f>VstupniParametry_SKRYT!$D$12</f>
        <v>0.01</v>
      </c>
      <c r="R925" s="27">
        <f>VstupniParametry_SKRYT!$D$13</f>
        <v>0.01</v>
      </c>
      <c r="S925" s="27">
        <f>VstupniParametry_SKRYT!$D$14</f>
        <v>0.01</v>
      </c>
      <c r="T925">
        <f t="shared" si="1863"/>
        <v>0</v>
      </c>
      <c r="U925">
        <f t="shared" si="1864"/>
        <v>0</v>
      </c>
      <c r="V925">
        <f t="shared" si="1865"/>
        <v>0</v>
      </c>
      <c r="W925">
        <f t="shared" si="1866"/>
        <v>0</v>
      </c>
      <c r="X925">
        <f t="shared" si="1867"/>
        <v>0</v>
      </c>
      <c r="Y925">
        <f t="shared" si="1868"/>
        <v>0</v>
      </c>
      <c r="Z925">
        <f t="shared" si="1869"/>
        <v>0</v>
      </c>
      <c r="AA925">
        <f t="shared" si="1870"/>
        <v>0</v>
      </c>
      <c r="AB925">
        <f t="shared" si="1871"/>
        <v>0</v>
      </c>
      <c r="AC925">
        <f t="shared" si="1872"/>
        <v>0</v>
      </c>
      <c r="AD925">
        <f t="shared" si="1873"/>
        <v>0</v>
      </c>
      <c r="AE925">
        <f t="shared" si="1874"/>
        <v>0</v>
      </c>
      <c r="AF925">
        <f t="shared" si="1875"/>
        <v>0</v>
      </c>
      <c r="AG925">
        <f t="shared" si="1876"/>
        <v>0</v>
      </c>
      <c r="AH925">
        <f t="shared" si="1877"/>
        <v>0</v>
      </c>
      <c r="AI925">
        <f t="shared" si="1878"/>
        <v>0</v>
      </c>
      <c r="AJ925">
        <f t="shared" si="1879"/>
        <v>0</v>
      </c>
      <c r="AK925">
        <f t="shared" si="1880"/>
        <v>0</v>
      </c>
      <c r="AL925">
        <f t="shared" si="1881"/>
        <v>0</v>
      </c>
      <c r="AM925">
        <f t="shared" si="1882"/>
        <v>0</v>
      </c>
      <c r="AN925">
        <f t="shared" si="1883"/>
        <v>0</v>
      </c>
      <c r="AO925">
        <f t="shared" si="1884"/>
        <v>0</v>
      </c>
      <c r="AP925">
        <f t="shared" si="1885"/>
        <v>0</v>
      </c>
      <c r="AQ925">
        <f t="shared" si="1886"/>
        <v>0</v>
      </c>
      <c r="AR925">
        <f t="shared" si="1887"/>
        <v>0</v>
      </c>
      <c r="AS925">
        <f t="shared" si="1888"/>
        <v>0</v>
      </c>
      <c r="AT925">
        <f t="shared" si="1858"/>
        <v>0</v>
      </c>
      <c r="AU925">
        <f t="shared" si="1889"/>
        <v>0</v>
      </c>
      <c r="AV925">
        <f t="shared" si="1890"/>
        <v>0</v>
      </c>
      <c r="AW925">
        <f t="shared" si="1859"/>
        <v>0</v>
      </c>
      <c r="AX925">
        <f t="shared" si="1891"/>
        <v>0</v>
      </c>
      <c r="AY925">
        <f t="shared" si="1892"/>
        <v>0</v>
      </c>
      <c r="AZ925">
        <f t="shared" si="1893"/>
        <v>0</v>
      </c>
      <c r="BA925">
        <f t="shared" si="1894"/>
        <v>0</v>
      </c>
      <c r="BB925">
        <f t="shared" si="1895"/>
        <v>0</v>
      </c>
      <c r="BC925">
        <f t="shared" si="1896"/>
        <v>0</v>
      </c>
      <c r="BD925">
        <f t="shared" si="1897"/>
        <v>0</v>
      </c>
      <c r="BE925">
        <f t="shared" si="1898"/>
        <v>0</v>
      </c>
      <c r="BF925">
        <f t="shared" si="1899"/>
        <v>0</v>
      </c>
      <c r="BG925">
        <f t="shared" si="1900"/>
        <v>0</v>
      </c>
      <c r="BH925">
        <f t="shared" si="1901"/>
        <v>0</v>
      </c>
      <c r="BI925">
        <f t="shared" si="1902"/>
        <v>0</v>
      </c>
      <c r="BJ925">
        <f t="shared" si="1903"/>
        <v>0</v>
      </c>
      <c r="BK925">
        <f t="shared" si="1904"/>
        <v>0</v>
      </c>
      <c r="BL925">
        <f t="shared" si="1905"/>
        <v>0</v>
      </c>
      <c r="BM925">
        <f t="shared" si="1906"/>
        <v>0</v>
      </c>
      <c r="BN925">
        <f t="shared" si="1907"/>
        <v>0</v>
      </c>
      <c r="BO925">
        <f t="shared" si="1908"/>
        <v>0</v>
      </c>
      <c r="BP925">
        <f t="shared" si="1909"/>
        <v>0</v>
      </c>
      <c r="BQ925">
        <f t="shared" si="1910"/>
        <v>0</v>
      </c>
      <c r="BR925">
        <f t="shared" si="1911"/>
        <v>0</v>
      </c>
      <c r="BS925">
        <f t="shared" si="1912"/>
        <v>0</v>
      </c>
      <c r="BT925">
        <f t="shared" si="1913"/>
        <v>0</v>
      </c>
      <c r="BU925">
        <f t="shared" si="1914"/>
        <v>0</v>
      </c>
      <c r="BV925">
        <f t="shared" si="1915"/>
        <v>0</v>
      </c>
      <c r="BW925">
        <f t="shared" si="1916"/>
        <v>0</v>
      </c>
      <c r="BX925">
        <f t="shared" si="1917"/>
        <v>0</v>
      </c>
      <c r="BY925">
        <f t="shared" si="1918"/>
        <v>0</v>
      </c>
      <c r="BZ925">
        <f t="shared" si="1919"/>
        <v>0</v>
      </c>
      <c r="CA925">
        <f t="shared" si="1920"/>
        <v>0</v>
      </c>
      <c r="CB925">
        <f t="shared" si="1921"/>
        <v>0</v>
      </c>
      <c r="CC925">
        <f t="shared" si="1922"/>
        <v>0</v>
      </c>
      <c r="CD925">
        <f t="shared" si="1923"/>
        <v>0</v>
      </c>
      <c r="CE925">
        <f t="shared" si="1924"/>
        <v>0</v>
      </c>
      <c r="CF925">
        <f t="shared" si="1925"/>
        <v>0</v>
      </c>
      <c r="CG925">
        <f t="shared" si="1926"/>
        <v>0</v>
      </c>
      <c r="CH925">
        <f t="shared" si="1927"/>
        <v>0</v>
      </c>
      <c r="CI925">
        <f t="shared" si="1928"/>
        <v>0</v>
      </c>
      <c r="CJ925">
        <f t="shared" si="1929"/>
        <v>0</v>
      </c>
      <c r="CK925">
        <f t="shared" si="1930"/>
        <v>0</v>
      </c>
      <c r="CL925" t="str">
        <f t="shared" si="1931"/>
        <v/>
      </c>
      <c r="CM925" t="str">
        <f t="shared" si="1932"/>
        <v/>
      </c>
      <c r="CN925" t="str">
        <f t="shared" si="1933"/>
        <v/>
      </c>
      <c r="CO925" t="str">
        <f t="shared" si="1934"/>
        <v/>
      </c>
      <c r="CP925" t="str">
        <f t="shared" si="1935"/>
        <v/>
      </c>
      <c r="CQ925" t="str">
        <f t="shared" si="1936"/>
        <v/>
      </c>
      <c r="CR925" t="str">
        <f t="shared" si="1937"/>
        <v/>
      </c>
      <c r="CS925" t="str">
        <f t="shared" si="1938"/>
        <v/>
      </c>
      <c r="CT925" t="str">
        <f t="shared" si="1939"/>
        <v/>
      </c>
      <c r="CU925" t="str">
        <f t="shared" si="1940"/>
        <v/>
      </c>
      <c r="CV925" t="str">
        <f t="shared" si="1941"/>
        <v/>
      </c>
      <c r="CW925" t="str">
        <f t="shared" si="1942"/>
        <v/>
      </c>
      <c r="CX925" t="str">
        <f t="shared" si="1943"/>
        <v/>
      </c>
      <c r="CY925" t="str">
        <f t="shared" si="1944"/>
        <v/>
      </c>
      <c r="CZ925" t="str">
        <f t="shared" si="1945"/>
        <v/>
      </c>
      <c r="DA925" t="str">
        <f t="shared" si="1946"/>
        <v/>
      </c>
      <c r="DB925" t="str">
        <f t="shared" si="1947"/>
        <v/>
      </c>
      <c r="DC925" t="str">
        <f t="shared" si="1948"/>
        <v/>
      </c>
      <c r="DD925" t="str">
        <f t="shared" si="1949"/>
        <v/>
      </c>
      <c r="DE925" t="str">
        <f t="shared" si="1950"/>
        <v/>
      </c>
      <c r="DF925" t="str">
        <f t="shared" si="1951"/>
        <v/>
      </c>
      <c r="DG925" t="str">
        <f t="shared" si="1952"/>
        <v/>
      </c>
      <c r="DH925" t="str">
        <f t="shared" si="1953"/>
        <v/>
      </c>
      <c r="DI925" t="str">
        <f t="shared" si="1954"/>
        <v/>
      </c>
      <c r="DJ925" t="str">
        <f t="shared" si="1955"/>
        <v/>
      </c>
      <c r="DK925" t="str">
        <f t="shared" si="1956"/>
        <v/>
      </c>
      <c r="DL925" t="str">
        <f t="shared" si="1957"/>
        <v/>
      </c>
      <c r="DM925" t="str">
        <f t="shared" si="1958"/>
        <v/>
      </c>
      <c r="DN925" t="str">
        <f t="shared" si="1959"/>
        <v/>
      </c>
      <c r="DO925" t="str">
        <f t="shared" si="1960"/>
        <v/>
      </c>
      <c r="DP925" t="str">
        <f t="shared" si="1961"/>
        <v/>
      </c>
      <c r="DQ925" t="str">
        <f t="shared" si="1962"/>
        <v/>
      </c>
      <c r="DR925" t="str">
        <f t="shared" si="1963"/>
        <v/>
      </c>
      <c r="DS925" t="str">
        <f t="shared" si="1964"/>
        <v/>
      </c>
      <c r="DT925" t="str">
        <f t="shared" si="1965"/>
        <v/>
      </c>
      <c r="DU925">
        <f t="shared" si="1966"/>
        <v>0</v>
      </c>
      <c r="DV925">
        <f t="shared" si="1967"/>
        <v>0</v>
      </c>
      <c r="DW925">
        <f t="shared" si="1968"/>
        <v>0</v>
      </c>
      <c r="DX925" t="str">
        <f t="shared" si="1969"/>
        <v/>
      </c>
      <c r="DY925" t="str">
        <f t="shared" si="1970"/>
        <v/>
      </c>
      <c r="DZ925" t="str">
        <f t="shared" si="1971"/>
        <v/>
      </c>
      <c r="EA925" s="5">
        <f t="shared" si="1972"/>
        <v>0</v>
      </c>
      <c r="EB925" s="3">
        <f t="shared" si="1973"/>
        <v>0</v>
      </c>
    </row>
    <row r="926" spans="2:132" x14ac:dyDescent="0.2">
      <c r="B926">
        <v>921</v>
      </c>
      <c r="C926" s="3">
        <f>Zisk!D940</f>
        <v>0</v>
      </c>
      <c r="D926">
        <f>Zisk!E940</f>
        <v>0</v>
      </c>
      <c r="E926" s="66" t="str">
        <f t="shared" si="1860"/>
        <v/>
      </c>
      <c r="F926" t="str">
        <f t="shared" si="1861"/>
        <v/>
      </c>
      <c r="G926" s="66" t="str">
        <f t="shared" si="1862"/>
        <v/>
      </c>
      <c r="J926">
        <f>VstupniParametry_SKRYT!$D$5</f>
        <v>0.02</v>
      </c>
      <c r="K926">
        <f>VstupniParametry_SKRYT!$D$6</f>
        <v>0.06</v>
      </c>
      <c r="L926">
        <f>VstupniParametry_SKRYT!$D$7</f>
        <v>0.06</v>
      </c>
      <c r="M926">
        <f>VstupniParametry_SKRYT!$D$8</f>
        <v>0.06</v>
      </c>
      <c r="N926">
        <f>VstupniParametry_SKRYT!$D$9</f>
        <v>1.7999999999999999E-2</v>
      </c>
      <c r="O926" s="27">
        <f>VstupniParametry_SKRYT!$D$10</f>
        <v>0.01</v>
      </c>
      <c r="P926" s="27">
        <f>VstupniParametry_SKRYT!$D$11</f>
        <v>0.01</v>
      </c>
      <c r="Q926" s="27">
        <f>VstupniParametry_SKRYT!$D$12</f>
        <v>0.01</v>
      </c>
      <c r="R926" s="27">
        <f>VstupniParametry_SKRYT!$D$13</f>
        <v>0.01</v>
      </c>
      <c r="S926" s="27">
        <f>VstupniParametry_SKRYT!$D$14</f>
        <v>0.01</v>
      </c>
      <c r="T926">
        <f t="shared" si="1863"/>
        <v>0</v>
      </c>
      <c r="U926">
        <f t="shared" si="1864"/>
        <v>0</v>
      </c>
      <c r="V926">
        <f t="shared" si="1865"/>
        <v>0</v>
      </c>
      <c r="W926">
        <f t="shared" si="1866"/>
        <v>0</v>
      </c>
      <c r="X926">
        <f t="shared" si="1867"/>
        <v>0</v>
      </c>
      <c r="Y926">
        <f t="shared" si="1868"/>
        <v>0</v>
      </c>
      <c r="Z926">
        <f t="shared" si="1869"/>
        <v>0</v>
      </c>
      <c r="AA926">
        <f t="shared" si="1870"/>
        <v>0</v>
      </c>
      <c r="AB926">
        <f t="shared" si="1871"/>
        <v>0</v>
      </c>
      <c r="AC926">
        <f t="shared" si="1872"/>
        <v>0</v>
      </c>
      <c r="AD926">
        <f t="shared" si="1873"/>
        <v>0</v>
      </c>
      <c r="AE926">
        <f t="shared" si="1874"/>
        <v>0</v>
      </c>
      <c r="AF926">
        <f t="shared" si="1875"/>
        <v>0</v>
      </c>
      <c r="AG926">
        <f t="shared" si="1876"/>
        <v>0</v>
      </c>
      <c r="AH926">
        <f t="shared" si="1877"/>
        <v>0</v>
      </c>
      <c r="AI926">
        <f t="shared" si="1878"/>
        <v>0</v>
      </c>
      <c r="AJ926">
        <f t="shared" si="1879"/>
        <v>0</v>
      </c>
      <c r="AK926">
        <f t="shared" si="1880"/>
        <v>0</v>
      </c>
      <c r="AL926">
        <f t="shared" si="1881"/>
        <v>0</v>
      </c>
      <c r="AM926">
        <f t="shared" si="1882"/>
        <v>0</v>
      </c>
      <c r="AN926">
        <f t="shared" si="1883"/>
        <v>0</v>
      </c>
      <c r="AO926">
        <f t="shared" si="1884"/>
        <v>0</v>
      </c>
      <c r="AP926">
        <f t="shared" si="1885"/>
        <v>0</v>
      </c>
      <c r="AQ926">
        <f t="shared" si="1886"/>
        <v>0</v>
      </c>
      <c r="AR926">
        <f t="shared" si="1887"/>
        <v>0</v>
      </c>
      <c r="AS926">
        <f t="shared" si="1888"/>
        <v>0</v>
      </c>
      <c r="AT926">
        <f t="shared" si="1858"/>
        <v>0</v>
      </c>
      <c r="AU926">
        <f t="shared" si="1889"/>
        <v>0</v>
      </c>
      <c r="AV926">
        <f t="shared" si="1890"/>
        <v>0</v>
      </c>
      <c r="AW926">
        <f t="shared" si="1859"/>
        <v>0</v>
      </c>
      <c r="AX926">
        <f t="shared" si="1891"/>
        <v>0</v>
      </c>
      <c r="AY926">
        <f t="shared" si="1892"/>
        <v>0</v>
      </c>
      <c r="AZ926">
        <f t="shared" si="1893"/>
        <v>0</v>
      </c>
      <c r="BA926">
        <f t="shared" si="1894"/>
        <v>0</v>
      </c>
      <c r="BB926">
        <f t="shared" si="1895"/>
        <v>0</v>
      </c>
      <c r="BC926">
        <f t="shared" si="1896"/>
        <v>0</v>
      </c>
      <c r="BD926">
        <f t="shared" si="1897"/>
        <v>0</v>
      </c>
      <c r="BE926">
        <f t="shared" si="1898"/>
        <v>0</v>
      </c>
      <c r="BF926">
        <f t="shared" si="1899"/>
        <v>0</v>
      </c>
      <c r="BG926">
        <f t="shared" si="1900"/>
        <v>0</v>
      </c>
      <c r="BH926">
        <f t="shared" si="1901"/>
        <v>0</v>
      </c>
      <c r="BI926">
        <f t="shared" si="1902"/>
        <v>0</v>
      </c>
      <c r="BJ926">
        <f t="shared" si="1903"/>
        <v>0</v>
      </c>
      <c r="BK926">
        <f t="shared" si="1904"/>
        <v>0</v>
      </c>
      <c r="BL926">
        <f t="shared" si="1905"/>
        <v>0</v>
      </c>
      <c r="BM926">
        <f t="shared" si="1906"/>
        <v>0</v>
      </c>
      <c r="BN926">
        <f t="shared" si="1907"/>
        <v>0</v>
      </c>
      <c r="BO926">
        <f t="shared" si="1908"/>
        <v>0</v>
      </c>
      <c r="BP926">
        <f t="shared" si="1909"/>
        <v>0</v>
      </c>
      <c r="BQ926">
        <f t="shared" si="1910"/>
        <v>0</v>
      </c>
      <c r="BR926">
        <f t="shared" si="1911"/>
        <v>0</v>
      </c>
      <c r="BS926">
        <f t="shared" si="1912"/>
        <v>0</v>
      </c>
      <c r="BT926">
        <f t="shared" si="1913"/>
        <v>0</v>
      </c>
      <c r="BU926">
        <f t="shared" si="1914"/>
        <v>0</v>
      </c>
      <c r="BV926">
        <f t="shared" si="1915"/>
        <v>0</v>
      </c>
      <c r="BW926">
        <f t="shared" si="1916"/>
        <v>0</v>
      </c>
      <c r="BX926">
        <f t="shared" si="1917"/>
        <v>0</v>
      </c>
      <c r="BY926">
        <f t="shared" si="1918"/>
        <v>0</v>
      </c>
      <c r="BZ926">
        <f t="shared" si="1919"/>
        <v>0</v>
      </c>
      <c r="CA926">
        <f t="shared" si="1920"/>
        <v>0</v>
      </c>
      <c r="CB926">
        <f t="shared" si="1921"/>
        <v>0</v>
      </c>
      <c r="CC926">
        <f t="shared" si="1922"/>
        <v>0</v>
      </c>
      <c r="CD926">
        <f t="shared" si="1923"/>
        <v>0</v>
      </c>
      <c r="CE926">
        <f t="shared" si="1924"/>
        <v>0</v>
      </c>
      <c r="CF926">
        <f t="shared" si="1925"/>
        <v>0</v>
      </c>
      <c r="CG926">
        <f t="shared" si="1926"/>
        <v>0</v>
      </c>
      <c r="CH926">
        <f t="shared" si="1927"/>
        <v>0</v>
      </c>
      <c r="CI926">
        <f t="shared" si="1928"/>
        <v>0</v>
      </c>
      <c r="CJ926">
        <f t="shared" si="1929"/>
        <v>0</v>
      </c>
      <c r="CK926">
        <f t="shared" si="1930"/>
        <v>0</v>
      </c>
      <c r="CL926" t="str">
        <f t="shared" si="1931"/>
        <v/>
      </c>
      <c r="CM926" t="str">
        <f t="shared" si="1932"/>
        <v/>
      </c>
      <c r="CN926" t="str">
        <f t="shared" si="1933"/>
        <v/>
      </c>
      <c r="CO926" t="str">
        <f t="shared" si="1934"/>
        <v/>
      </c>
      <c r="CP926" t="str">
        <f t="shared" si="1935"/>
        <v/>
      </c>
      <c r="CQ926" t="str">
        <f t="shared" si="1936"/>
        <v/>
      </c>
      <c r="CR926" t="str">
        <f t="shared" si="1937"/>
        <v/>
      </c>
      <c r="CS926" t="str">
        <f t="shared" si="1938"/>
        <v/>
      </c>
      <c r="CT926" t="str">
        <f t="shared" si="1939"/>
        <v/>
      </c>
      <c r="CU926" t="str">
        <f t="shared" si="1940"/>
        <v/>
      </c>
      <c r="CV926" t="str">
        <f t="shared" si="1941"/>
        <v/>
      </c>
      <c r="CW926" t="str">
        <f t="shared" si="1942"/>
        <v/>
      </c>
      <c r="CX926" t="str">
        <f t="shared" si="1943"/>
        <v/>
      </c>
      <c r="CY926" t="str">
        <f t="shared" si="1944"/>
        <v/>
      </c>
      <c r="CZ926" t="str">
        <f t="shared" si="1945"/>
        <v/>
      </c>
      <c r="DA926" t="str">
        <f t="shared" si="1946"/>
        <v/>
      </c>
      <c r="DB926" t="str">
        <f t="shared" si="1947"/>
        <v/>
      </c>
      <c r="DC926" t="str">
        <f t="shared" si="1948"/>
        <v/>
      </c>
      <c r="DD926" t="str">
        <f t="shared" si="1949"/>
        <v/>
      </c>
      <c r="DE926" t="str">
        <f t="shared" si="1950"/>
        <v/>
      </c>
      <c r="DF926" t="str">
        <f t="shared" si="1951"/>
        <v/>
      </c>
      <c r="DG926" t="str">
        <f t="shared" si="1952"/>
        <v/>
      </c>
      <c r="DH926" t="str">
        <f t="shared" si="1953"/>
        <v/>
      </c>
      <c r="DI926" t="str">
        <f t="shared" si="1954"/>
        <v/>
      </c>
      <c r="DJ926" t="str">
        <f t="shared" si="1955"/>
        <v/>
      </c>
      <c r="DK926" t="str">
        <f t="shared" si="1956"/>
        <v/>
      </c>
      <c r="DL926" t="str">
        <f t="shared" si="1957"/>
        <v/>
      </c>
      <c r="DM926" t="str">
        <f t="shared" si="1958"/>
        <v/>
      </c>
      <c r="DN926" t="str">
        <f t="shared" si="1959"/>
        <v/>
      </c>
      <c r="DO926" t="str">
        <f t="shared" si="1960"/>
        <v/>
      </c>
      <c r="DP926" t="str">
        <f t="shared" si="1961"/>
        <v/>
      </c>
      <c r="DQ926" t="str">
        <f t="shared" si="1962"/>
        <v/>
      </c>
      <c r="DR926" t="str">
        <f t="shared" si="1963"/>
        <v/>
      </c>
      <c r="DS926" t="str">
        <f t="shared" si="1964"/>
        <v/>
      </c>
      <c r="DT926" t="str">
        <f t="shared" si="1965"/>
        <v/>
      </c>
      <c r="DU926">
        <f t="shared" si="1966"/>
        <v>0</v>
      </c>
      <c r="DV926">
        <f t="shared" si="1967"/>
        <v>0</v>
      </c>
      <c r="DW926">
        <f t="shared" si="1968"/>
        <v>0</v>
      </c>
      <c r="DX926" t="str">
        <f t="shared" si="1969"/>
        <v/>
      </c>
      <c r="DY926" t="str">
        <f t="shared" si="1970"/>
        <v/>
      </c>
      <c r="DZ926" t="str">
        <f t="shared" si="1971"/>
        <v/>
      </c>
      <c r="EA926" s="5">
        <f t="shared" si="1972"/>
        <v>0</v>
      </c>
      <c r="EB926" s="3">
        <f t="shared" si="1973"/>
        <v>0</v>
      </c>
    </row>
    <row r="927" spans="2:132" x14ac:dyDescent="0.2">
      <c r="B927" s="25">
        <v>922</v>
      </c>
      <c r="C927" s="26">
        <f>Zisk!D941</f>
        <v>0</v>
      </c>
      <c r="D927">
        <f>Zisk!E941</f>
        <v>0</v>
      </c>
      <c r="E927" s="66" t="str">
        <f t="shared" si="1860"/>
        <v/>
      </c>
      <c r="F927" t="str">
        <f t="shared" si="1861"/>
        <v/>
      </c>
      <c r="G927" s="66" t="str">
        <f t="shared" si="1862"/>
        <v/>
      </c>
      <c r="H927" s="25"/>
      <c r="I927" s="25"/>
      <c r="J927">
        <f>VstupniParametry_SKRYT!$D$5</f>
        <v>0.02</v>
      </c>
      <c r="K927">
        <f>VstupniParametry_SKRYT!$D$6</f>
        <v>0.06</v>
      </c>
      <c r="L927">
        <f>VstupniParametry_SKRYT!$D$7</f>
        <v>0.06</v>
      </c>
      <c r="M927">
        <f>VstupniParametry_SKRYT!$D$8</f>
        <v>0.06</v>
      </c>
      <c r="N927">
        <f>VstupniParametry_SKRYT!$D$9</f>
        <v>1.7999999999999999E-2</v>
      </c>
      <c r="O927" s="27">
        <f>VstupniParametry_SKRYT!$D$10</f>
        <v>0.01</v>
      </c>
      <c r="P927" s="27">
        <f>VstupniParametry_SKRYT!$D$11</f>
        <v>0.01</v>
      </c>
      <c r="Q927" s="27">
        <f>VstupniParametry_SKRYT!$D$12</f>
        <v>0.01</v>
      </c>
      <c r="R927" s="27">
        <f>VstupniParametry_SKRYT!$D$13</f>
        <v>0.01</v>
      </c>
      <c r="S927" s="27">
        <f>VstupniParametry_SKRYT!$D$14</f>
        <v>0.01</v>
      </c>
      <c r="T927">
        <f t="shared" si="1863"/>
        <v>0</v>
      </c>
      <c r="U927">
        <f t="shared" si="1864"/>
        <v>0</v>
      </c>
      <c r="V927">
        <f t="shared" si="1865"/>
        <v>0</v>
      </c>
      <c r="W927">
        <f t="shared" si="1866"/>
        <v>0</v>
      </c>
      <c r="X927">
        <f t="shared" si="1867"/>
        <v>0</v>
      </c>
      <c r="Y927">
        <f t="shared" si="1868"/>
        <v>0</v>
      </c>
      <c r="Z927">
        <f t="shared" si="1869"/>
        <v>0</v>
      </c>
      <c r="AA927">
        <f t="shared" si="1870"/>
        <v>0</v>
      </c>
      <c r="AB927">
        <f t="shared" si="1871"/>
        <v>0</v>
      </c>
      <c r="AC927">
        <f t="shared" si="1872"/>
        <v>0</v>
      </c>
      <c r="AD927">
        <f t="shared" si="1873"/>
        <v>0</v>
      </c>
      <c r="AE927">
        <f t="shared" si="1874"/>
        <v>0</v>
      </c>
      <c r="AF927">
        <f t="shared" si="1875"/>
        <v>0</v>
      </c>
      <c r="AG927">
        <f t="shared" si="1876"/>
        <v>0</v>
      </c>
      <c r="AH927">
        <f t="shared" si="1877"/>
        <v>0</v>
      </c>
      <c r="AI927">
        <f t="shared" si="1878"/>
        <v>0</v>
      </c>
      <c r="AJ927">
        <f t="shared" si="1879"/>
        <v>0</v>
      </c>
      <c r="AK927">
        <f t="shared" si="1880"/>
        <v>0</v>
      </c>
      <c r="AL927">
        <f t="shared" si="1881"/>
        <v>0</v>
      </c>
      <c r="AM927">
        <f t="shared" si="1882"/>
        <v>0</v>
      </c>
      <c r="AN927">
        <f t="shared" si="1883"/>
        <v>0</v>
      </c>
      <c r="AO927">
        <f t="shared" si="1884"/>
        <v>0</v>
      </c>
      <c r="AP927">
        <f t="shared" si="1885"/>
        <v>0</v>
      </c>
      <c r="AQ927">
        <f t="shared" si="1886"/>
        <v>0</v>
      </c>
      <c r="AR927">
        <f t="shared" si="1887"/>
        <v>0</v>
      </c>
      <c r="AS927">
        <f t="shared" si="1888"/>
        <v>0</v>
      </c>
      <c r="AT927">
        <f t="shared" si="1858"/>
        <v>0</v>
      </c>
      <c r="AU927">
        <f t="shared" si="1889"/>
        <v>0</v>
      </c>
      <c r="AV927">
        <f t="shared" si="1890"/>
        <v>0</v>
      </c>
      <c r="AW927">
        <f t="shared" si="1859"/>
        <v>0</v>
      </c>
      <c r="AX927">
        <f t="shared" si="1891"/>
        <v>0</v>
      </c>
      <c r="AY927">
        <f t="shared" si="1892"/>
        <v>0</v>
      </c>
      <c r="AZ927">
        <f t="shared" si="1893"/>
        <v>0</v>
      </c>
      <c r="BA927">
        <f t="shared" si="1894"/>
        <v>0</v>
      </c>
      <c r="BB927">
        <f t="shared" si="1895"/>
        <v>0</v>
      </c>
      <c r="BC927">
        <f t="shared" si="1896"/>
        <v>0</v>
      </c>
      <c r="BD927">
        <f t="shared" si="1897"/>
        <v>0</v>
      </c>
      <c r="BE927">
        <f t="shared" si="1898"/>
        <v>0</v>
      </c>
      <c r="BF927">
        <f t="shared" si="1899"/>
        <v>0</v>
      </c>
      <c r="BG927">
        <f t="shared" si="1900"/>
        <v>0</v>
      </c>
      <c r="BH927">
        <f t="shared" si="1901"/>
        <v>0</v>
      </c>
      <c r="BI927">
        <f t="shared" si="1902"/>
        <v>0</v>
      </c>
      <c r="BJ927">
        <f t="shared" si="1903"/>
        <v>0</v>
      </c>
      <c r="BK927">
        <f t="shared" si="1904"/>
        <v>0</v>
      </c>
      <c r="BL927">
        <f t="shared" si="1905"/>
        <v>0</v>
      </c>
      <c r="BM927">
        <f t="shared" si="1906"/>
        <v>0</v>
      </c>
      <c r="BN927">
        <f t="shared" si="1907"/>
        <v>0</v>
      </c>
      <c r="BO927">
        <f t="shared" si="1908"/>
        <v>0</v>
      </c>
      <c r="BP927">
        <f t="shared" si="1909"/>
        <v>0</v>
      </c>
      <c r="BQ927">
        <f t="shared" si="1910"/>
        <v>0</v>
      </c>
      <c r="BR927">
        <f t="shared" si="1911"/>
        <v>0</v>
      </c>
      <c r="BS927">
        <f t="shared" si="1912"/>
        <v>0</v>
      </c>
      <c r="BT927">
        <f t="shared" si="1913"/>
        <v>0</v>
      </c>
      <c r="BU927">
        <f t="shared" si="1914"/>
        <v>0</v>
      </c>
      <c r="BV927">
        <f t="shared" si="1915"/>
        <v>0</v>
      </c>
      <c r="BW927">
        <f t="shared" si="1916"/>
        <v>0</v>
      </c>
      <c r="BX927">
        <f t="shared" si="1917"/>
        <v>0</v>
      </c>
      <c r="BY927">
        <f t="shared" si="1918"/>
        <v>0</v>
      </c>
      <c r="BZ927">
        <f t="shared" si="1919"/>
        <v>0</v>
      </c>
      <c r="CA927">
        <f t="shared" si="1920"/>
        <v>0</v>
      </c>
      <c r="CB927">
        <f t="shared" si="1921"/>
        <v>0</v>
      </c>
      <c r="CC927">
        <f t="shared" si="1922"/>
        <v>0</v>
      </c>
      <c r="CD927">
        <f t="shared" si="1923"/>
        <v>0</v>
      </c>
      <c r="CE927">
        <f t="shared" si="1924"/>
        <v>0</v>
      </c>
      <c r="CF927">
        <f t="shared" si="1925"/>
        <v>0</v>
      </c>
      <c r="CG927">
        <f t="shared" si="1926"/>
        <v>0</v>
      </c>
      <c r="CH927">
        <f t="shared" si="1927"/>
        <v>0</v>
      </c>
      <c r="CI927">
        <f t="shared" si="1928"/>
        <v>0</v>
      </c>
      <c r="CJ927">
        <f t="shared" si="1929"/>
        <v>0</v>
      </c>
      <c r="CK927">
        <f t="shared" si="1930"/>
        <v>0</v>
      </c>
      <c r="CL927" t="str">
        <f t="shared" si="1931"/>
        <v/>
      </c>
      <c r="CM927" t="str">
        <f t="shared" si="1932"/>
        <v/>
      </c>
      <c r="CN927" t="str">
        <f t="shared" si="1933"/>
        <v/>
      </c>
      <c r="CO927" t="str">
        <f t="shared" si="1934"/>
        <v/>
      </c>
      <c r="CP927" t="str">
        <f t="shared" si="1935"/>
        <v/>
      </c>
      <c r="CQ927" t="str">
        <f t="shared" si="1936"/>
        <v/>
      </c>
      <c r="CR927" t="str">
        <f t="shared" si="1937"/>
        <v/>
      </c>
      <c r="CS927" t="str">
        <f t="shared" si="1938"/>
        <v/>
      </c>
      <c r="CT927" t="str">
        <f t="shared" si="1939"/>
        <v/>
      </c>
      <c r="CU927" t="str">
        <f t="shared" si="1940"/>
        <v/>
      </c>
      <c r="CV927" t="str">
        <f t="shared" si="1941"/>
        <v/>
      </c>
      <c r="CW927" t="str">
        <f t="shared" si="1942"/>
        <v/>
      </c>
      <c r="CX927" t="str">
        <f t="shared" si="1943"/>
        <v/>
      </c>
      <c r="CY927" t="str">
        <f t="shared" si="1944"/>
        <v/>
      </c>
      <c r="CZ927" t="str">
        <f t="shared" si="1945"/>
        <v/>
      </c>
      <c r="DA927" t="str">
        <f t="shared" si="1946"/>
        <v/>
      </c>
      <c r="DB927" t="str">
        <f t="shared" si="1947"/>
        <v/>
      </c>
      <c r="DC927" t="str">
        <f t="shared" si="1948"/>
        <v/>
      </c>
      <c r="DD927" t="str">
        <f t="shared" si="1949"/>
        <v/>
      </c>
      <c r="DE927" t="str">
        <f t="shared" si="1950"/>
        <v/>
      </c>
      <c r="DF927" t="str">
        <f t="shared" si="1951"/>
        <v/>
      </c>
      <c r="DG927" t="str">
        <f t="shared" si="1952"/>
        <v/>
      </c>
      <c r="DH927" t="str">
        <f t="shared" si="1953"/>
        <v/>
      </c>
      <c r="DI927" t="str">
        <f t="shared" si="1954"/>
        <v/>
      </c>
      <c r="DJ927" t="str">
        <f t="shared" si="1955"/>
        <v/>
      </c>
      <c r="DK927" t="str">
        <f t="shared" si="1956"/>
        <v/>
      </c>
      <c r="DL927" t="str">
        <f t="shared" si="1957"/>
        <v/>
      </c>
      <c r="DM927" t="str">
        <f t="shared" si="1958"/>
        <v/>
      </c>
      <c r="DN927" t="str">
        <f t="shared" si="1959"/>
        <v/>
      </c>
      <c r="DO927" t="str">
        <f t="shared" si="1960"/>
        <v/>
      </c>
      <c r="DP927" t="str">
        <f t="shared" si="1961"/>
        <v/>
      </c>
      <c r="DQ927" t="str">
        <f t="shared" si="1962"/>
        <v/>
      </c>
      <c r="DR927" t="str">
        <f t="shared" si="1963"/>
        <v/>
      </c>
      <c r="DS927" t="str">
        <f t="shared" si="1964"/>
        <v/>
      </c>
      <c r="DT927" t="str">
        <f t="shared" si="1965"/>
        <v/>
      </c>
      <c r="DU927">
        <f t="shared" si="1966"/>
        <v>0</v>
      </c>
      <c r="DV927">
        <f t="shared" si="1967"/>
        <v>0</v>
      </c>
      <c r="DW927">
        <f t="shared" si="1968"/>
        <v>0</v>
      </c>
      <c r="DX927" t="str">
        <f t="shared" si="1969"/>
        <v/>
      </c>
      <c r="DY927" t="str">
        <f t="shared" si="1970"/>
        <v/>
      </c>
      <c r="DZ927" t="str">
        <f t="shared" si="1971"/>
        <v/>
      </c>
      <c r="EA927" s="5">
        <f t="shared" si="1972"/>
        <v>0</v>
      </c>
      <c r="EB927" s="3">
        <f t="shared" si="1973"/>
        <v>0</v>
      </c>
    </row>
    <row r="928" spans="2:132" x14ac:dyDescent="0.2">
      <c r="B928">
        <v>923</v>
      </c>
      <c r="C928" s="3">
        <f>Zisk!D942</f>
        <v>0</v>
      </c>
      <c r="D928">
        <f>Zisk!E942</f>
        <v>0</v>
      </c>
      <c r="E928" s="66" t="str">
        <f t="shared" si="1860"/>
        <v/>
      </c>
      <c r="F928" t="str">
        <f t="shared" si="1861"/>
        <v/>
      </c>
      <c r="G928" s="66" t="str">
        <f t="shared" si="1862"/>
        <v/>
      </c>
      <c r="J928">
        <f>VstupniParametry_SKRYT!$D$5</f>
        <v>0.02</v>
      </c>
      <c r="K928">
        <f>VstupniParametry_SKRYT!$D$6</f>
        <v>0.06</v>
      </c>
      <c r="L928">
        <f>VstupniParametry_SKRYT!$D$7</f>
        <v>0.06</v>
      </c>
      <c r="M928">
        <f>VstupniParametry_SKRYT!$D$8</f>
        <v>0.06</v>
      </c>
      <c r="N928">
        <f>VstupniParametry_SKRYT!$D$9</f>
        <v>1.7999999999999999E-2</v>
      </c>
      <c r="O928" s="27">
        <f>VstupniParametry_SKRYT!$D$10</f>
        <v>0.01</v>
      </c>
      <c r="P928" s="27">
        <f>VstupniParametry_SKRYT!$D$11</f>
        <v>0.01</v>
      </c>
      <c r="Q928" s="27">
        <f>VstupniParametry_SKRYT!$D$12</f>
        <v>0.01</v>
      </c>
      <c r="R928" s="27">
        <f>VstupniParametry_SKRYT!$D$13</f>
        <v>0.01</v>
      </c>
      <c r="S928" s="27">
        <f>VstupniParametry_SKRYT!$D$14</f>
        <v>0.01</v>
      </c>
      <c r="T928">
        <f t="shared" si="1863"/>
        <v>0</v>
      </c>
      <c r="U928">
        <f t="shared" si="1864"/>
        <v>0</v>
      </c>
      <c r="V928">
        <f t="shared" si="1865"/>
        <v>0</v>
      </c>
      <c r="W928">
        <f t="shared" si="1866"/>
        <v>0</v>
      </c>
      <c r="X928">
        <f t="shared" si="1867"/>
        <v>0</v>
      </c>
      <c r="Y928">
        <f t="shared" si="1868"/>
        <v>0</v>
      </c>
      <c r="Z928">
        <f t="shared" si="1869"/>
        <v>0</v>
      </c>
      <c r="AA928">
        <f t="shared" si="1870"/>
        <v>0</v>
      </c>
      <c r="AB928">
        <f t="shared" si="1871"/>
        <v>0</v>
      </c>
      <c r="AC928">
        <f t="shared" si="1872"/>
        <v>0</v>
      </c>
      <c r="AD928">
        <f t="shared" si="1873"/>
        <v>0</v>
      </c>
      <c r="AE928">
        <f t="shared" si="1874"/>
        <v>0</v>
      </c>
      <c r="AF928">
        <f t="shared" si="1875"/>
        <v>0</v>
      </c>
      <c r="AG928">
        <f t="shared" si="1876"/>
        <v>0</v>
      </c>
      <c r="AH928">
        <f t="shared" si="1877"/>
        <v>0</v>
      </c>
      <c r="AI928">
        <f t="shared" si="1878"/>
        <v>0</v>
      </c>
      <c r="AJ928">
        <f t="shared" si="1879"/>
        <v>0</v>
      </c>
      <c r="AK928">
        <f t="shared" si="1880"/>
        <v>0</v>
      </c>
      <c r="AL928">
        <f t="shared" si="1881"/>
        <v>0</v>
      </c>
      <c r="AM928">
        <f t="shared" si="1882"/>
        <v>0</v>
      </c>
      <c r="AN928">
        <f t="shared" si="1883"/>
        <v>0</v>
      </c>
      <c r="AO928">
        <f t="shared" si="1884"/>
        <v>0</v>
      </c>
      <c r="AP928">
        <f t="shared" si="1885"/>
        <v>0</v>
      </c>
      <c r="AQ928">
        <f t="shared" si="1886"/>
        <v>0</v>
      </c>
      <c r="AR928">
        <f t="shared" si="1887"/>
        <v>0</v>
      </c>
      <c r="AS928">
        <f t="shared" si="1888"/>
        <v>0</v>
      </c>
      <c r="AT928">
        <f t="shared" si="1858"/>
        <v>0</v>
      </c>
      <c r="AU928">
        <f t="shared" si="1889"/>
        <v>0</v>
      </c>
      <c r="AV928">
        <f t="shared" si="1890"/>
        <v>0</v>
      </c>
      <c r="AW928">
        <f t="shared" si="1859"/>
        <v>0</v>
      </c>
      <c r="AX928">
        <f t="shared" si="1891"/>
        <v>0</v>
      </c>
      <c r="AY928">
        <f t="shared" si="1892"/>
        <v>0</v>
      </c>
      <c r="AZ928">
        <f t="shared" si="1893"/>
        <v>0</v>
      </c>
      <c r="BA928">
        <f t="shared" si="1894"/>
        <v>0</v>
      </c>
      <c r="BB928">
        <f t="shared" si="1895"/>
        <v>0</v>
      </c>
      <c r="BC928">
        <f t="shared" si="1896"/>
        <v>0</v>
      </c>
      <c r="BD928">
        <f t="shared" si="1897"/>
        <v>0</v>
      </c>
      <c r="BE928">
        <f t="shared" si="1898"/>
        <v>0</v>
      </c>
      <c r="BF928">
        <f t="shared" si="1899"/>
        <v>0</v>
      </c>
      <c r="BG928">
        <f t="shared" si="1900"/>
        <v>0</v>
      </c>
      <c r="BH928">
        <f t="shared" si="1901"/>
        <v>0</v>
      </c>
      <c r="BI928">
        <f t="shared" si="1902"/>
        <v>0</v>
      </c>
      <c r="BJ928">
        <f t="shared" si="1903"/>
        <v>0</v>
      </c>
      <c r="BK928">
        <f t="shared" si="1904"/>
        <v>0</v>
      </c>
      <c r="BL928">
        <f t="shared" si="1905"/>
        <v>0</v>
      </c>
      <c r="BM928">
        <f t="shared" si="1906"/>
        <v>0</v>
      </c>
      <c r="BN928">
        <f t="shared" si="1907"/>
        <v>0</v>
      </c>
      <c r="BO928">
        <f t="shared" si="1908"/>
        <v>0</v>
      </c>
      <c r="BP928">
        <f t="shared" si="1909"/>
        <v>0</v>
      </c>
      <c r="BQ928">
        <f t="shared" si="1910"/>
        <v>0</v>
      </c>
      <c r="BR928">
        <f t="shared" si="1911"/>
        <v>0</v>
      </c>
      <c r="BS928">
        <f t="shared" si="1912"/>
        <v>0</v>
      </c>
      <c r="BT928">
        <f t="shared" si="1913"/>
        <v>0</v>
      </c>
      <c r="BU928">
        <f t="shared" si="1914"/>
        <v>0</v>
      </c>
      <c r="BV928">
        <f t="shared" si="1915"/>
        <v>0</v>
      </c>
      <c r="BW928">
        <f t="shared" si="1916"/>
        <v>0</v>
      </c>
      <c r="BX928">
        <f t="shared" si="1917"/>
        <v>0</v>
      </c>
      <c r="BY928">
        <f t="shared" si="1918"/>
        <v>0</v>
      </c>
      <c r="BZ928">
        <f t="shared" si="1919"/>
        <v>0</v>
      </c>
      <c r="CA928">
        <f t="shared" si="1920"/>
        <v>0</v>
      </c>
      <c r="CB928">
        <f t="shared" si="1921"/>
        <v>0</v>
      </c>
      <c r="CC928">
        <f t="shared" si="1922"/>
        <v>0</v>
      </c>
      <c r="CD928">
        <f t="shared" si="1923"/>
        <v>0</v>
      </c>
      <c r="CE928">
        <f t="shared" si="1924"/>
        <v>0</v>
      </c>
      <c r="CF928">
        <f t="shared" si="1925"/>
        <v>0</v>
      </c>
      <c r="CG928">
        <f t="shared" si="1926"/>
        <v>0</v>
      </c>
      <c r="CH928">
        <f t="shared" si="1927"/>
        <v>0</v>
      </c>
      <c r="CI928">
        <f t="shared" si="1928"/>
        <v>0</v>
      </c>
      <c r="CJ928">
        <f t="shared" si="1929"/>
        <v>0</v>
      </c>
      <c r="CK928">
        <f t="shared" si="1930"/>
        <v>0</v>
      </c>
      <c r="CL928" t="str">
        <f t="shared" si="1931"/>
        <v/>
      </c>
      <c r="CM928" t="str">
        <f t="shared" si="1932"/>
        <v/>
      </c>
      <c r="CN928" t="str">
        <f t="shared" si="1933"/>
        <v/>
      </c>
      <c r="CO928" t="str">
        <f t="shared" si="1934"/>
        <v/>
      </c>
      <c r="CP928" t="str">
        <f t="shared" si="1935"/>
        <v/>
      </c>
      <c r="CQ928" t="str">
        <f t="shared" si="1936"/>
        <v/>
      </c>
      <c r="CR928" t="str">
        <f t="shared" si="1937"/>
        <v/>
      </c>
      <c r="CS928" t="str">
        <f t="shared" si="1938"/>
        <v/>
      </c>
      <c r="CT928" t="str">
        <f t="shared" si="1939"/>
        <v/>
      </c>
      <c r="CU928" t="str">
        <f t="shared" si="1940"/>
        <v/>
      </c>
      <c r="CV928" t="str">
        <f t="shared" si="1941"/>
        <v/>
      </c>
      <c r="CW928" t="str">
        <f t="shared" si="1942"/>
        <v/>
      </c>
      <c r="CX928" t="str">
        <f t="shared" si="1943"/>
        <v/>
      </c>
      <c r="CY928" t="str">
        <f t="shared" si="1944"/>
        <v/>
      </c>
      <c r="CZ928" t="str">
        <f t="shared" si="1945"/>
        <v/>
      </c>
      <c r="DA928" t="str">
        <f t="shared" si="1946"/>
        <v/>
      </c>
      <c r="DB928" t="str">
        <f t="shared" si="1947"/>
        <v/>
      </c>
      <c r="DC928" t="str">
        <f t="shared" si="1948"/>
        <v/>
      </c>
      <c r="DD928" t="str">
        <f t="shared" si="1949"/>
        <v/>
      </c>
      <c r="DE928" t="str">
        <f t="shared" si="1950"/>
        <v/>
      </c>
      <c r="DF928" t="str">
        <f t="shared" si="1951"/>
        <v/>
      </c>
      <c r="DG928" t="str">
        <f t="shared" si="1952"/>
        <v/>
      </c>
      <c r="DH928" t="str">
        <f t="shared" si="1953"/>
        <v/>
      </c>
      <c r="DI928" t="str">
        <f t="shared" si="1954"/>
        <v/>
      </c>
      <c r="DJ928" t="str">
        <f t="shared" si="1955"/>
        <v/>
      </c>
      <c r="DK928" t="str">
        <f t="shared" si="1956"/>
        <v/>
      </c>
      <c r="DL928" t="str">
        <f t="shared" si="1957"/>
        <v/>
      </c>
      <c r="DM928" t="str">
        <f t="shared" si="1958"/>
        <v/>
      </c>
      <c r="DN928" t="str">
        <f t="shared" si="1959"/>
        <v/>
      </c>
      <c r="DO928" t="str">
        <f t="shared" si="1960"/>
        <v/>
      </c>
      <c r="DP928" t="str">
        <f t="shared" si="1961"/>
        <v/>
      </c>
      <c r="DQ928" t="str">
        <f t="shared" si="1962"/>
        <v/>
      </c>
      <c r="DR928" t="str">
        <f t="shared" si="1963"/>
        <v/>
      </c>
      <c r="DS928" t="str">
        <f t="shared" si="1964"/>
        <v/>
      </c>
      <c r="DT928" t="str">
        <f t="shared" si="1965"/>
        <v/>
      </c>
      <c r="DU928">
        <f t="shared" si="1966"/>
        <v>0</v>
      </c>
      <c r="DV928">
        <f t="shared" si="1967"/>
        <v>0</v>
      </c>
      <c r="DW928">
        <f t="shared" si="1968"/>
        <v>0</v>
      </c>
      <c r="DX928" t="str">
        <f t="shared" si="1969"/>
        <v/>
      </c>
      <c r="DY928" t="str">
        <f t="shared" si="1970"/>
        <v/>
      </c>
      <c r="DZ928" t="str">
        <f t="shared" si="1971"/>
        <v/>
      </c>
      <c r="EA928" s="5">
        <f t="shared" si="1972"/>
        <v>0</v>
      </c>
      <c r="EB928" s="3">
        <f t="shared" si="1973"/>
        <v>0</v>
      </c>
    </row>
    <row r="929" spans="2:132" x14ac:dyDescent="0.2">
      <c r="B929" s="25">
        <v>924</v>
      </c>
      <c r="C929" s="26">
        <f>Zisk!D943</f>
        <v>0</v>
      </c>
      <c r="D929">
        <f>Zisk!E943</f>
        <v>0</v>
      </c>
      <c r="E929" s="66" t="str">
        <f t="shared" si="1860"/>
        <v/>
      </c>
      <c r="F929" t="str">
        <f t="shared" si="1861"/>
        <v/>
      </c>
      <c r="G929" s="66" t="str">
        <f t="shared" si="1862"/>
        <v/>
      </c>
      <c r="H929" s="25"/>
      <c r="I929" s="25"/>
      <c r="J929">
        <f>VstupniParametry_SKRYT!$D$5</f>
        <v>0.02</v>
      </c>
      <c r="K929">
        <f>VstupniParametry_SKRYT!$D$6</f>
        <v>0.06</v>
      </c>
      <c r="L929">
        <f>VstupniParametry_SKRYT!$D$7</f>
        <v>0.06</v>
      </c>
      <c r="M929">
        <f>VstupniParametry_SKRYT!$D$8</f>
        <v>0.06</v>
      </c>
      <c r="N929">
        <f>VstupniParametry_SKRYT!$D$9</f>
        <v>1.7999999999999999E-2</v>
      </c>
      <c r="O929" s="27">
        <f>VstupniParametry_SKRYT!$D$10</f>
        <v>0.01</v>
      </c>
      <c r="P929" s="27">
        <f>VstupniParametry_SKRYT!$D$11</f>
        <v>0.01</v>
      </c>
      <c r="Q929" s="27">
        <f>VstupniParametry_SKRYT!$D$12</f>
        <v>0.01</v>
      </c>
      <c r="R929" s="27">
        <f>VstupniParametry_SKRYT!$D$13</f>
        <v>0.01</v>
      </c>
      <c r="S929" s="27">
        <f>VstupniParametry_SKRYT!$D$14</f>
        <v>0.01</v>
      </c>
      <c r="T929">
        <f t="shared" si="1863"/>
        <v>0</v>
      </c>
      <c r="U929">
        <f t="shared" si="1864"/>
        <v>0</v>
      </c>
      <c r="V929">
        <f t="shared" si="1865"/>
        <v>0</v>
      </c>
      <c r="W929">
        <f t="shared" si="1866"/>
        <v>0</v>
      </c>
      <c r="X929">
        <f t="shared" si="1867"/>
        <v>0</v>
      </c>
      <c r="Y929">
        <f t="shared" si="1868"/>
        <v>0</v>
      </c>
      <c r="Z929">
        <f t="shared" si="1869"/>
        <v>0</v>
      </c>
      <c r="AA929">
        <f t="shared" si="1870"/>
        <v>0</v>
      </c>
      <c r="AB929">
        <f t="shared" si="1871"/>
        <v>0</v>
      </c>
      <c r="AC929">
        <f t="shared" si="1872"/>
        <v>0</v>
      </c>
      <c r="AD929">
        <f t="shared" si="1873"/>
        <v>0</v>
      </c>
      <c r="AE929">
        <f t="shared" si="1874"/>
        <v>0</v>
      </c>
      <c r="AF929">
        <f t="shared" si="1875"/>
        <v>0</v>
      </c>
      <c r="AG929">
        <f t="shared" si="1876"/>
        <v>0</v>
      </c>
      <c r="AH929">
        <f t="shared" si="1877"/>
        <v>0</v>
      </c>
      <c r="AI929">
        <f t="shared" si="1878"/>
        <v>0</v>
      </c>
      <c r="AJ929">
        <f t="shared" si="1879"/>
        <v>0</v>
      </c>
      <c r="AK929">
        <f t="shared" si="1880"/>
        <v>0</v>
      </c>
      <c r="AL929">
        <f t="shared" si="1881"/>
        <v>0</v>
      </c>
      <c r="AM929">
        <f t="shared" si="1882"/>
        <v>0</v>
      </c>
      <c r="AN929">
        <f t="shared" si="1883"/>
        <v>0</v>
      </c>
      <c r="AO929">
        <f t="shared" si="1884"/>
        <v>0</v>
      </c>
      <c r="AP929">
        <f t="shared" si="1885"/>
        <v>0</v>
      </c>
      <c r="AQ929">
        <f t="shared" si="1886"/>
        <v>0</v>
      </c>
      <c r="AR929">
        <f t="shared" si="1887"/>
        <v>0</v>
      </c>
      <c r="AS929">
        <f t="shared" si="1888"/>
        <v>0</v>
      </c>
      <c r="AT929">
        <f t="shared" si="1858"/>
        <v>0</v>
      </c>
      <c r="AU929">
        <f t="shared" si="1889"/>
        <v>0</v>
      </c>
      <c r="AV929">
        <f t="shared" si="1890"/>
        <v>0</v>
      </c>
      <c r="AW929">
        <f t="shared" si="1859"/>
        <v>0</v>
      </c>
      <c r="AX929">
        <f t="shared" si="1891"/>
        <v>0</v>
      </c>
      <c r="AY929">
        <f t="shared" si="1892"/>
        <v>0</v>
      </c>
      <c r="AZ929">
        <f t="shared" si="1893"/>
        <v>0</v>
      </c>
      <c r="BA929">
        <f t="shared" si="1894"/>
        <v>0</v>
      </c>
      <c r="BB929">
        <f t="shared" si="1895"/>
        <v>0</v>
      </c>
      <c r="BC929">
        <f t="shared" si="1896"/>
        <v>0</v>
      </c>
      <c r="BD929">
        <f t="shared" si="1897"/>
        <v>0</v>
      </c>
      <c r="BE929">
        <f t="shared" si="1898"/>
        <v>0</v>
      </c>
      <c r="BF929">
        <f t="shared" si="1899"/>
        <v>0</v>
      </c>
      <c r="BG929">
        <f t="shared" si="1900"/>
        <v>0</v>
      </c>
      <c r="BH929">
        <f t="shared" si="1901"/>
        <v>0</v>
      </c>
      <c r="BI929">
        <f t="shared" si="1902"/>
        <v>0</v>
      </c>
      <c r="BJ929">
        <f t="shared" si="1903"/>
        <v>0</v>
      </c>
      <c r="BK929">
        <f t="shared" si="1904"/>
        <v>0</v>
      </c>
      <c r="BL929">
        <f t="shared" si="1905"/>
        <v>0</v>
      </c>
      <c r="BM929">
        <f t="shared" si="1906"/>
        <v>0</v>
      </c>
      <c r="BN929">
        <f t="shared" si="1907"/>
        <v>0</v>
      </c>
      <c r="BO929">
        <f t="shared" si="1908"/>
        <v>0</v>
      </c>
      <c r="BP929">
        <f t="shared" si="1909"/>
        <v>0</v>
      </c>
      <c r="BQ929">
        <f t="shared" si="1910"/>
        <v>0</v>
      </c>
      <c r="BR929">
        <f t="shared" si="1911"/>
        <v>0</v>
      </c>
      <c r="BS929">
        <f t="shared" si="1912"/>
        <v>0</v>
      </c>
      <c r="BT929">
        <f t="shared" si="1913"/>
        <v>0</v>
      </c>
      <c r="BU929">
        <f t="shared" si="1914"/>
        <v>0</v>
      </c>
      <c r="BV929">
        <f t="shared" si="1915"/>
        <v>0</v>
      </c>
      <c r="BW929">
        <f t="shared" si="1916"/>
        <v>0</v>
      </c>
      <c r="BX929">
        <f t="shared" si="1917"/>
        <v>0</v>
      </c>
      <c r="BY929">
        <f t="shared" si="1918"/>
        <v>0</v>
      </c>
      <c r="BZ929">
        <f t="shared" si="1919"/>
        <v>0</v>
      </c>
      <c r="CA929">
        <f t="shared" si="1920"/>
        <v>0</v>
      </c>
      <c r="CB929">
        <f t="shared" si="1921"/>
        <v>0</v>
      </c>
      <c r="CC929">
        <f t="shared" si="1922"/>
        <v>0</v>
      </c>
      <c r="CD929">
        <f t="shared" si="1923"/>
        <v>0</v>
      </c>
      <c r="CE929">
        <f t="shared" si="1924"/>
        <v>0</v>
      </c>
      <c r="CF929">
        <f t="shared" si="1925"/>
        <v>0</v>
      </c>
      <c r="CG929">
        <f t="shared" si="1926"/>
        <v>0</v>
      </c>
      <c r="CH929">
        <f t="shared" si="1927"/>
        <v>0</v>
      </c>
      <c r="CI929">
        <f t="shared" si="1928"/>
        <v>0</v>
      </c>
      <c r="CJ929">
        <f t="shared" si="1929"/>
        <v>0</v>
      </c>
      <c r="CK929">
        <f t="shared" si="1930"/>
        <v>0</v>
      </c>
      <c r="CL929" t="str">
        <f t="shared" si="1931"/>
        <v/>
      </c>
      <c r="CM929" t="str">
        <f t="shared" si="1932"/>
        <v/>
      </c>
      <c r="CN929" t="str">
        <f t="shared" si="1933"/>
        <v/>
      </c>
      <c r="CO929" t="str">
        <f t="shared" si="1934"/>
        <v/>
      </c>
      <c r="CP929" t="str">
        <f t="shared" si="1935"/>
        <v/>
      </c>
      <c r="CQ929" t="str">
        <f t="shared" si="1936"/>
        <v/>
      </c>
      <c r="CR929" t="str">
        <f t="shared" si="1937"/>
        <v/>
      </c>
      <c r="CS929" t="str">
        <f t="shared" si="1938"/>
        <v/>
      </c>
      <c r="CT929" t="str">
        <f t="shared" si="1939"/>
        <v/>
      </c>
      <c r="CU929" t="str">
        <f t="shared" si="1940"/>
        <v/>
      </c>
      <c r="CV929" t="str">
        <f t="shared" si="1941"/>
        <v/>
      </c>
      <c r="CW929" t="str">
        <f t="shared" si="1942"/>
        <v/>
      </c>
      <c r="CX929" t="str">
        <f t="shared" si="1943"/>
        <v/>
      </c>
      <c r="CY929" t="str">
        <f t="shared" si="1944"/>
        <v/>
      </c>
      <c r="CZ929" t="str">
        <f t="shared" si="1945"/>
        <v/>
      </c>
      <c r="DA929" t="str">
        <f t="shared" si="1946"/>
        <v/>
      </c>
      <c r="DB929" t="str">
        <f t="shared" si="1947"/>
        <v/>
      </c>
      <c r="DC929" t="str">
        <f t="shared" si="1948"/>
        <v/>
      </c>
      <c r="DD929" t="str">
        <f t="shared" si="1949"/>
        <v/>
      </c>
      <c r="DE929" t="str">
        <f t="shared" si="1950"/>
        <v/>
      </c>
      <c r="DF929" t="str">
        <f t="shared" si="1951"/>
        <v/>
      </c>
      <c r="DG929" t="str">
        <f t="shared" si="1952"/>
        <v/>
      </c>
      <c r="DH929" t="str">
        <f t="shared" si="1953"/>
        <v/>
      </c>
      <c r="DI929" t="str">
        <f t="shared" si="1954"/>
        <v/>
      </c>
      <c r="DJ929" t="str">
        <f t="shared" si="1955"/>
        <v/>
      </c>
      <c r="DK929" t="str">
        <f t="shared" si="1956"/>
        <v/>
      </c>
      <c r="DL929" t="str">
        <f t="shared" si="1957"/>
        <v/>
      </c>
      <c r="DM929" t="str">
        <f t="shared" si="1958"/>
        <v/>
      </c>
      <c r="DN929" t="str">
        <f t="shared" si="1959"/>
        <v/>
      </c>
      <c r="DO929" t="str">
        <f t="shared" si="1960"/>
        <v/>
      </c>
      <c r="DP929" t="str">
        <f t="shared" si="1961"/>
        <v/>
      </c>
      <c r="DQ929" t="str">
        <f t="shared" si="1962"/>
        <v/>
      </c>
      <c r="DR929" t="str">
        <f t="shared" si="1963"/>
        <v/>
      </c>
      <c r="DS929" t="str">
        <f t="shared" si="1964"/>
        <v/>
      </c>
      <c r="DT929" t="str">
        <f t="shared" si="1965"/>
        <v/>
      </c>
      <c r="DU929">
        <f t="shared" si="1966"/>
        <v>0</v>
      </c>
      <c r="DV929">
        <f t="shared" si="1967"/>
        <v>0</v>
      </c>
      <c r="DW929">
        <f t="shared" si="1968"/>
        <v>0</v>
      </c>
      <c r="DX929" t="str">
        <f t="shared" si="1969"/>
        <v/>
      </c>
      <c r="DY929" t="str">
        <f t="shared" si="1970"/>
        <v/>
      </c>
      <c r="DZ929" t="str">
        <f t="shared" si="1971"/>
        <v/>
      </c>
      <c r="EA929" s="5">
        <f t="shared" si="1972"/>
        <v>0</v>
      </c>
      <c r="EB929" s="3">
        <f t="shared" si="1973"/>
        <v>0</v>
      </c>
    </row>
    <row r="930" spans="2:132" x14ac:dyDescent="0.2">
      <c r="B930">
        <v>925</v>
      </c>
      <c r="C930" s="3">
        <f>Zisk!D944</f>
        <v>0</v>
      </c>
      <c r="D930">
        <f>Zisk!E944</f>
        <v>0</v>
      </c>
      <c r="E930" s="66" t="str">
        <f t="shared" si="1860"/>
        <v/>
      </c>
      <c r="F930" t="str">
        <f t="shared" si="1861"/>
        <v/>
      </c>
      <c r="G930" s="66" t="str">
        <f t="shared" si="1862"/>
        <v/>
      </c>
      <c r="J930">
        <f>VstupniParametry_SKRYT!$D$5</f>
        <v>0.02</v>
      </c>
      <c r="K930">
        <f>VstupniParametry_SKRYT!$D$6</f>
        <v>0.06</v>
      </c>
      <c r="L930">
        <f>VstupniParametry_SKRYT!$D$7</f>
        <v>0.06</v>
      </c>
      <c r="M930">
        <f>VstupniParametry_SKRYT!$D$8</f>
        <v>0.06</v>
      </c>
      <c r="N930">
        <f>VstupniParametry_SKRYT!$D$9</f>
        <v>1.7999999999999999E-2</v>
      </c>
      <c r="O930" s="27">
        <f>VstupniParametry_SKRYT!$D$10</f>
        <v>0.01</v>
      </c>
      <c r="P930" s="27">
        <f>VstupniParametry_SKRYT!$D$11</f>
        <v>0.01</v>
      </c>
      <c r="Q930" s="27">
        <f>VstupniParametry_SKRYT!$D$12</f>
        <v>0.01</v>
      </c>
      <c r="R930" s="27">
        <f>VstupniParametry_SKRYT!$D$13</f>
        <v>0.01</v>
      </c>
      <c r="S930" s="27">
        <f>VstupniParametry_SKRYT!$D$14</f>
        <v>0.01</v>
      </c>
      <c r="T930">
        <f t="shared" si="1863"/>
        <v>0</v>
      </c>
      <c r="U930">
        <f t="shared" si="1864"/>
        <v>0</v>
      </c>
      <c r="V930">
        <f t="shared" si="1865"/>
        <v>0</v>
      </c>
      <c r="W930">
        <f t="shared" si="1866"/>
        <v>0</v>
      </c>
      <c r="X930">
        <f t="shared" si="1867"/>
        <v>0</v>
      </c>
      <c r="Y930">
        <f t="shared" si="1868"/>
        <v>0</v>
      </c>
      <c r="Z930">
        <f t="shared" si="1869"/>
        <v>0</v>
      </c>
      <c r="AA930">
        <f t="shared" si="1870"/>
        <v>0</v>
      </c>
      <c r="AB930">
        <f t="shared" si="1871"/>
        <v>0</v>
      </c>
      <c r="AC930">
        <f t="shared" si="1872"/>
        <v>0</v>
      </c>
      <c r="AD930">
        <f t="shared" si="1873"/>
        <v>0</v>
      </c>
      <c r="AE930">
        <f t="shared" si="1874"/>
        <v>0</v>
      </c>
      <c r="AF930">
        <f t="shared" si="1875"/>
        <v>0</v>
      </c>
      <c r="AG930">
        <f t="shared" si="1876"/>
        <v>0</v>
      </c>
      <c r="AH930">
        <f t="shared" si="1877"/>
        <v>0</v>
      </c>
      <c r="AI930">
        <f t="shared" si="1878"/>
        <v>0</v>
      </c>
      <c r="AJ930">
        <f t="shared" si="1879"/>
        <v>0</v>
      </c>
      <c r="AK930">
        <f t="shared" si="1880"/>
        <v>0</v>
      </c>
      <c r="AL930">
        <f t="shared" si="1881"/>
        <v>0</v>
      </c>
      <c r="AM930">
        <f t="shared" si="1882"/>
        <v>0</v>
      </c>
      <c r="AN930">
        <f t="shared" si="1883"/>
        <v>0</v>
      </c>
      <c r="AO930">
        <f t="shared" si="1884"/>
        <v>0</v>
      </c>
      <c r="AP930">
        <f t="shared" si="1885"/>
        <v>0</v>
      </c>
      <c r="AQ930">
        <f t="shared" si="1886"/>
        <v>0</v>
      </c>
      <c r="AR930">
        <f t="shared" si="1887"/>
        <v>0</v>
      </c>
      <c r="AS930">
        <f t="shared" si="1888"/>
        <v>0</v>
      </c>
      <c r="AT930">
        <f t="shared" si="1858"/>
        <v>0</v>
      </c>
      <c r="AU930">
        <f t="shared" si="1889"/>
        <v>0</v>
      </c>
      <c r="AV930">
        <f t="shared" si="1890"/>
        <v>0</v>
      </c>
      <c r="AW930">
        <f t="shared" si="1859"/>
        <v>0</v>
      </c>
      <c r="AX930">
        <f t="shared" si="1891"/>
        <v>0</v>
      </c>
      <c r="AY930">
        <f t="shared" si="1892"/>
        <v>0</v>
      </c>
      <c r="AZ930">
        <f t="shared" si="1893"/>
        <v>0</v>
      </c>
      <c r="BA930">
        <f t="shared" si="1894"/>
        <v>0</v>
      </c>
      <c r="BB930">
        <f t="shared" si="1895"/>
        <v>0</v>
      </c>
      <c r="BC930">
        <f t="shared" si="1896"/>
        <v>0</v>
      </c>
      <c r="BD930">
        <f t="shared" si="1897"/>
        <v>0</v>
      </c>
      <c r="BE930">
        <f t="shared" si="1898"/>
        <v>0</v>
      </c>
      <c r="BF930">
        <f t="shared" si="1899"/>
        <v>0</v>
      </c>
      <c r="BG930">
        <f t="shared" si="1900"/>
        <v>0</v>
      </c>
      <c r="BH930">
        <f t="shared" si="1901"/>
        <v>0</v>
      </c>
      <c r="BI930">
        <f t="shared" si="1902"/>
        <v>0</v>
      </c>
      <c r="BJ930">
        <f t="shared" si="1903"/>
        <v>0</v>
      </c>
      <c r="BK930">
        <f t="shared" si="1904"/>
        <v>0</v>
      </c>
      <c r="BL930">
        <f t="shared" si="1905"/>
        <v>0</v>
      </c>
      <c r="BM930">
        <f t="shared" si="1906"/>
        <v>0</v>
      </c>
      <c r="BN930">
        <f t="shared" si="1907"/>
        <v>0</v>
      </c>
      <c r="BO930">
        <f t="shared" si="1908"/>
        <v>0</v>
      </c>
      <c r="BP930">
        <f t="shared" si="1909"/>
        <v>0</v>
      </c>
      <c r="BQ930">
        <f t="shared" si="1910"/>
        <v>0</v>
      </c>
      <c r="BR930">
        <f t="shared" si="1911"/>
        <v>0</v>
      </c>
      <c r="BS930">
        <f t="shared" si="1912"/>
        <v>0</v>
      </c>
      <c r="BT930">
        <f t="shared" si="1913"/>
        <v>0</v>
      </c>
      <c r="BU930">
        <f t="shared" si="1914"/>
        <v>0</v>
      </c>
      <c r="BV930">
        <f t="shared" si="1915"/>
        <v>0</v>
      </c>
      <c r="BW930">
        <f t="shared" si="1916"/>
        <v>0</v>
      </c>
      <c r="BX930">
        <f t="shared" si="1917"/>
        <v>0</v>
      </c>
      <c r="BY930">
        <f t="shared" si="1918"/>
        <v>0</v>
      </c>
      <c r="BZ930">
        <f t="shared" si="1919"/>
        <v>0</v>
      </c>
      <c r="CA930">
        <f t="shared" si="1920"/>
        <v>0</v>
      </c>
      <c r="CB930">
        <f t="shared" si="1921"/>
        <v>0</v>
      </c>
      <c r="CC930">
        <f t="shared" si="1922"/>
        <v>0</v>
      </c>
      <c r="CD930">
        <f t="shared" si="1923"/>
        <v>0</v>
      </c>
      <c r="CE930">
        <f t="shared" si="1924"/>
        <v>0</v>
      </c>
      <c r="CF930">
        <f t="shared" si="1925"/>
        <v>0</v>
      </c>
      <c r="CG930">
        <f t="shared" si="1926"/>
        <v>0</v>
      </c>
      <c r="CH930">
        <f t="shared" si="1927"/>
        <v>0</v>
      </c>
      <c r="CI930">
        <f t="shared" si="1928"/>
        <v>0</v>
      </c>
      <c r="CJ930">
        <f t="shared" si="1929"/>
        <v>0</v>
      </c>
      <c r="CK930">
        <f t="shared" si="1930"/>
        <v>0</v>
      </c>
      <c r="CL930" t="str">
        <f t="shared" si="1931"/>
        <v/>
      </c>
      <c r="CM930" t="str">
        <f t="shared" si="1932"/>
        <v/>
      </c>
      <c r="CN930" t="str">
        <f t="shared" si="1933"/>
        <v/>
      </c>
      <c r="CO930" t="str">
        <f t="shared" si="1934"/>
        <v/>
      </c>
      <c r="CP930" t="str">
        <f t="shared" si="1935"/>
        <v/>
      </c>
      <c r="CQ930" t="str">
        <f t="shared" si="1936"/>
        <v/>
      </c>
      <c r="CR930" t="str">
        <f t="shared" si="1937"/>
        <v/>
      </c>
      <c r="CS930" t="str">
        <f t="shared" si="1938"/>
        <v/>
      </c>
      <c r="CT930" t="str">
        <f t="shared" si="1939"/>
        <v/>
      </c>
      <c r="CU930" t="str">
        <f t="shared" si="1940"/>
        <v/>
      </c>
      <c r="CV930" t="str">
        <f t="shared" si="1941"/>
        <v/>
      </c>
      <c r="CW930" t="str">
        <f t="shared" si="1942"/>
        <v/>
      </c>
      <c r="CX930" t="str">
        <f t="shared" si="1943"/>
        <v/>
      </c>
      <c r="CY930" t="str">
        <f t="shared" si="1944"/>
        <v/>
      </c>
      <c r="CZ930" t="str">
        <f t="shared" si="1945"/>
        <v/>
      </c>
      <c r="DA930" t="str">
        <f t="shared" si="1946"/>
        <v/>
      </c>
      <c r="DB930" t="str">
        <f t="shared" si="1947"/>
        <v/>
      </c>
      <c r="DC930" t="str">
        <f t="shared" si="1948"/>
        <v/>
      </c>
      <c r="DD930" t="str">
        <f t="shared" si="1949"/>
        <v/>
      </c>
      <c r="DE930" t="str">
        <f t="shared" si="1950"/>
        <v/>
      </c>
      <c r="DF930" t="str">
        <f t="shared" si="1951"/>
        <v/>
      </c>
      <c r="DG930" t="str">
        <f t="shared" si="1952"/>
        <v/>
      </c>
      <c r="DH930" t="str">
        <f t="shared" si="1953"/>
        <v/>
      </c>
      <c r="DI930" t="str">
        <f t="shared" si="1954"/>
        <v/>
      </c>
      <c r="DJ930" t="str">
        <f t="shared" si="1955"/>
        <v/>
      </c>
      <c r="DK930" t="str">
        <f t="shared" si="1956"/>
        <v/>
      </c>
      <c r="DL930" t="str">
        <f t="shared" si="1957"/>
        <v/>
      </c>
      <c r="DM930" t="str">
        <f t="shared" si="1958"/>
        <v/>
      </c>
      <c r="DN930" t="str">
        <f t="shared" si="1959"/>
        <v/>
      </c>
      <c r="DO930" t="str">
        <f t="shared" si="1960"/>
        <v/>
      </c>
      <c r="DP930" t="str">
        <f t="shared" si="1961"/>
        <v/>
      </c>
      <c r="DQ930" t="str">
        <f t="shared" si="1962"/>
        <v/>
      </c>
      <c r="DR930" t="str">
        <f t="shared" si="1963"/>
        <v/>
      </c>
      <c r="DS930" t="str">
        <f t="shared" si="1964"/>
        <v/>
      </c>
      <c r="DT930" t="str">
        <f t="shared" si="1965"/>
        <v/>
      </c>
      <c r="DU930">
        <f t="shared" si="1966"/>
        <v>0</v>
      </c>
      <c r="DV930">
        <f t="shared" si="1967"/>
        <v>0</v>
      </c>
      <c r="DW930">
        <f t="shared" si="1968"/>
        <v>0</v>
      </c>
      <c r="DX930" t="str">
        <f t="shared" si="1969"/>
        <v/>
      </c>
      <c r="DY930" t="str">
        <f t="shared" si="1970"/>
        <v/>
      </c>
      <c r="DZ930" t="str">
        <f t="shared" si="1971"/>
        <v/>
      </c>
      <c r="EA930" s="5">
        <f t="shared" si="1972"/>
        <v>0</v>
      </c>
      <c r="EB930" s="3">
        <f t="shared" si="1973"/>
        <v>0</v>
      </c>
    </row>
    <row r="931" spans="2:132" x14ac:dyDescent="0.2">
      <c r="B931" s="25">
        <v>926</v>
      </c>
      <c r="C931" s="26">
        <f>Zisk!D945</f>
        <v>0</v>
      </c>
      <c r="D931">
        <f>Zisk!E945</f>
        <v>0</v>
      </c>
      <c r="E931" s="66" t="str">
        <f t="shared" si="1860"/>
        <v/>
      </c>
      <c r="F931" t="str">
        <f t="shared" si="1861"/>
        <v/>
      </c>
      <c r="G931" s="66" t="str">
        <f t="shared" si="1862"/>
        <v/>
      </c>
      <c r="H931" s="25"/>
      <c r="I931" s="25"/>
      <c r="J931">
        <f>VstupniParametry_SKRYT!$D$5</f>
        <v>0.02</v>
      </c>
      <c r="K931">
        <f>VstupniParametry_SKRYT!$D$6</f>
        <v>0.06</v>
      </c>
      <c r="L931">
        <f>VstupniParametry_SKRYT!$D$7</f>
        <v>0.06</v>
      </c>
      <c r="M931">
        <f>VstupniParametry_SKRYT!$D$8</f>
        <v>0.06</v>
      </c>
      <c r="N931">
        <f>VstupniParametry_SKRYT!$D$9</f>
        <v>1.7999999999999999E-2</v>
      </c>
      <c r="O931" s="27">
        <f>VstupniParametry_SKRYT!$D$10</f>
        <v>0.01</v>
      </c>
      <c r="P931" s="27">
        <f>VstupniParametry_SKRYT!$D$11</f>
        <v>0.01</v>
      </c>
      <c r="Q931" s="27">
        <f>VstupniParametry_SKRYT!$D$12</f>
        <v>0.01</v>
      </c>
      <c r="R931" s="27">
        <f>VstupniParametry_SKRYT!$D$13</f>
        <v>0.01</v>
      </c>
      <c r="S931" s="27">
        <f>VstupniParametry_SKRYT!$D$14</f>
        <v>0.01</v>
      </c>
      <c r="T931">
        <f t="shared" si="1863"/>
        <v>0</v>
      </c>
      <c r="U931">
        <f t="shared" si="1864"/>
        <v>0</v>
      </c>
      <c r="V931">
        <f t="shared" si="1865"/>
        <v>0</v>
      </c>
      <c r="W931">
        <f t="shared" si="1866"/>
        <v>0</v>
      </c>
      <c r="X931">
        <f t="shared" si="1867"/>
        <v>0</v>
      </c>
      <c r="Y931">
        <f t="shared" si="1868"/>
        <v>0</v>
      </c>
      <c r="Z931">
        <f t="shared" si="1869"/>
        <v>0</v>
      </c>
      <c r="AA931">
        <f t="shared" si="1870"/>
        <v>0</v>
      </c>
      <c r="AB931">
        <f t="shared" si="1871"/>
        <v>0</v>
      </c>
      <c r="AC931">
        <f t="shared" si="1872"/>
        <v>0</v>
      </c>
      <c r="AD931">
        <f t="shared" si="1873"/>
        <v>0</v>
      </c>
      <c r="AE931">
        <f t="shared" si="1874"/>
        <v>0</v>
      </c>
      <c r="AF931">
        <f t="shared" si="1875"/>
        <v>0</v>
      </c>
      <c r="AG931">
        <f t="shared" si="1876"/>
        <v>0</v>
      </c>
      <c r="AH931">
        <f t="shared" si="1877"/>
        <v>0</v>
      </c>
      <c r="AI931">
        <f t="shared" si="1878"/>
        <v>0</v>
      </c>
      <c r="AJ931">
        <f t="shared" si="1879"/>
        <v>0</v>
      </c>
      <c r="AK931">
        <f t="shared" si="1880"/>
        <v>0</v>
      </c>
      <c r="AL931">
        <f t="shared" si="1881"/>
        <v>0</v>
      </c>
      <c r="AM931">
        <f t="shared" si="1882"/>
        <v>0</v>
      </c>
      <c r="AN931">
        <f t="shared" si="1883"/>
        <v>0</v>
      </c>
      <c r="AO931">
        <f t="shared" si="1884"/>
        <v>0</v>
      </c>
      <c r="AP931">
        <f t="shared" si="1885"/>
        <v>0</v>
      </c>
      <c r="AQ931">
        <f t="shared" si="1886"/>
        <v>0</v>
      </c>
      <c r="AR931">
        <f t="shared" si="1887"/>
        <v>0</v>
      </c>
      <c r="AS931">
        <f t="shared" si="1888"/>
        <v>0</v>
      </c>
      <c r="AT931">
        <f t="shared" si="1858"/>
        <v>0</v>
      </c>
      <c r="AU931">
        <f t="shared" si="1889"/>
        <v>0</v>
      </c>
      <c r="AV931">
        <f t="shared" si="1890"/>
        <v>0</v>
      </c>
      <c r="AW931">
        <f t="shared" si="1859"/>
        <v>0</v>
      </c>
      <c r="AX931">
        <f t="shared" si="1891"/>
        <v>0</v>
      </c>
      <c r="AY931">
        <f t="shared" si="1892"/>
        <v>0</v>
      </c>
      <c r="AZ931">
        <f t="shared" si="1893"/>
        <v>0</v>
      </c>
      <c r="BA931">
        <f t="shared" si="1894"/>
        <v>0</v>
      </c>
      <c r="BB931">
        <f t="shared" si="1895"/>
        <v>0</v>
      </c>
      <c r="BC931">
        <f t="shared" si="1896"/>
        <v>0</v>
      </c>
      <c r="BD931">
        <f t="shared" si="1897"/>
        <v>0</v>
      </c>
      <c r="BE931">
        <f t="shared" si="1898"/>
        <v>0</v>
      </c>
      <c r="BF931">
        <f t="shared" si="1899"/>
        <v>0</v>
      </c>
      <c r="BG931">
        <f t="shared" si="1900"/>
        <v>0</v>
      </c>
      <c r="BH931">
        <f t="shared" si="1901"/>
        <v>0</v>
      </c>
      <c r="BI931">
        <f t="shared" si="1902"/>
        <v>0</v>
      </c>
      <c r="BJ931">
        <f t="shared" si="1903"/>
        <v>0</v>
      </c>
      <c r="BK931">
        <f t="shared" si="1904"/>
        <v>0</v>
      </c>
      <c r="BL931">
        <f t="shared" si="1905"/>
        <v>0</v>
      </c>
      <c r="BM931">
        <f t="shared" si="1906"/>
        <v>0</v>
      </c>
      <c r="BN931">
        <f t="shared" si="1907"/>
        <v>0</v>
      </c>
      <c r="BO931">
        <f t="shared" si="1908"/>
        <v>0</v>
      </c>
      <c r="BP931">
        <f t="shared" si="1909"/>
        <v>0</v>
      </c>
      <c r="BQ931">
        <f t="shared" si="1910"/>
        <v>0</v>
      </c>
      <c r="BR931">
        <f t="shared" si="1911"/>
        <v>0</v>
      </c>
      <c r="BS931">
        <f t="shared" si="1912"/>
        <v>0</v>
      </c>
      <c r="BT931">
        <f t="shared" si="1913"/>
        <v>0</v>
      </c>
      <c r="BU931">
        <f t="shared" si="1914"/>
        <v>0</v>
      </c>
      <c r="BV931">
        <f t="shared" si="1915"/>
        <v>0</v>
      </c>
      <c r="BW931">
        <f t="shared" si="1916"/>
        <v>0</v>
      </c>
      <c r="BX931">
        <f t="shared" si="1917"/>
        <v>0</v>
      </c>
      <c r="BY931">
        <f t="shared" si="1918"/>
        <v>0</v>
      </c>
      <c r="BZ931">
        <f t="shared" si="1919"/>
        <v>0</v>
      </c>
      <c r="CA931">
        <f t="shared" si="1920"/>
        <v>0</v>
      </c>
      <c r="CB931">
        <f t="shared" si="1921"/>
        <v>0</v>
      </c>
      <c r="CC931">
        <f t="shared" si="1922"/>
        <v>0</v>
      </c>
      <c r="CD931">
        <f t="shared" si="1923"/>
        <v>0</v>
      </c>
      <c r="CE931">
        <f t="shared" si="1924"/>
        <v>0</v>
      </c>
      <c r="CF931">
        <f t="shared" si="1925"/>
        <v>0</v>
      </c>
      <c r="CG931">
        <f t="shared" si="1926"/>
        <v>0</v>
      </c>
      <c r="CH931">
        <f t="shared" si="1927"/>
        <v>0</v>
      </c>
      <c r="CI931">
        <f t="shared" si="1928"/>
        <v>0</v>
      </c>
      <c r="CJ931">
        <f t="shared" si="1929"/>
        <v>0</v>
      </c>
      <c r="CK931">
        <f t="shared" si="1930"/>
        <v>0</v>
      </c>
      <c r="CL931" t="str">
        <f t="shared" si="1931"/>
        <v/>
      </c>
      <c r="CM931" t="str">
        <f t="shared" si="1932"/>
        <v/>
      </c>
      <c r="CN931" t="str">
        <f t="shared" si="1933"/>
        <v/>
      </c>
      <c r="CO931" t="str">
        <f t="shared" si="1934"/>
        <v/>
      </c>
      <c r="CP931" t="str">
        <f t="shared" si="1935"/>
        <v/>
      </c>
      <c r="CQ931" t="str">
        <f t="shared" si="1936"/>
        <v/>
      </c>
      <c r="CR931" t="str">
        <f t="shared" si="1937"/>
        <v/>
      </c>
      <c r="CS931" t="str">
        <f t="shared" si="1938"/>
        <v/>
      </c>
      <c r="CT931" t="str">
        <f t="shared" si="1939"/>
        <v/>
      </c>
      <c r="CU931" t="str">
        <f t="shared" si="1940"/>
        <v/>
      </c>
      <c r="CV931" t="str">
        <f t="shared" si="1941"/>
        <v/>
      </c>
      <c r="CW931" t="str">
        <f t="shared" si="1942"/>
        <v/>
      </c>
      <c r="CX931" t="str">
        <f t="shared" si="1943"/>
        <v/>
      </c>
      <c r="CY931" t="str">
        <f t="shared" si="1944"/>
        <v/>
      </c>
      <c r="CZ931" t="str">
        <f t="shared" si="1945"/>
        <v/>
      </c>
      <c r="DA931" t="str">
        <f t="shared" si="1946"/>
        <v/>
      </c>
      <c r="DB931" t="str">
        <f t="shared" si="1947"/>
        <v/>
      </c>
      <c r="DC931" t="str">
        <f t="shared" si="1948"/>
        <v/>
      </c>
      <c r="DD931" t="str">
        <f t="shared" si="1949"/>
        <v/>
      </c>
      <c r="DE931" t="str">
        <f t="shared" si="1950"/>
        <v/>
      </c>
      <c r="DF931" t="str">
        <f t="shared" si="1951"/>
        <v/>
      </c>
      <c r="DG931" t="str">
        <f t="shared" si="1952"/>
        <v/>
      </c>
      <c r="DH931" t="str">
        <f t="shared" si="1953"/>
        <v/>
      </c>
      <c r="DI931" t="str">
        <f t="shared" si="1954"/>
        <v/>
      </c>
      <c r="DJ931" t="str">
        <f t="shared" si="1955"/>
        <v/>
      </c>
      <c r="DK931" t="str">
        <f t="shared" si="1956"/>
        <v/>
      </c>
      <c r="DL931" t="str">
        <f t="shared" si="1957"/>
        <v/>
      </c>
      <c r="DM931" t="str">
        <f t="shared" si="1958"/>
        <v/>
      </c>
      <c r="DN931" t="str">
        <f t="shared" si="1959"/>
        <v/>
      </c>
      <c r="DO931" t="str">
        <f t="shared" si="1960"/>
        <v/>
      </c>
      <c r="DP931" t="str">
        <f t="shared" si="1961"/>
        <v/>
      </c>
      <c r="DQ931" t="str">
        <f t="shared" si="1962"/>
        <v/>
      </c>
      <c r="DR931" t="str">
        <f t="shared" si="1963"/>
        <v/>
      </c>
      <c r="DS931" t="str">
        <f t="shared" si="1964"/>
        <v/>
      </c>
      <c r="DT931" t="str">
        <f t="shared" si="1965"/>
        <v/>
      </c>
      <c r="DU931">
        <f t="shared" si="1966"/>
        <v>0</v>
      </c>
      <c r="DV931">
        <f t="shared" si="1967"/>
        <v>0</v>
      </c>
      <c r="DW931">
        <f t="shared" si="1968"/>
        <v>0</v>
      </c>
      <c r="DX931" t="str">
        <f t="shared" si="1969"/>
        <v/>
      </c>
      <c r="DY931" t="str">
        <f t="shared" si="1970"/>
        <v/>
      </c>
      <c r="DZ931" t="str">
        <f t="shared" si="1971"/>
        <v/>
      </c>
      <c r="EA931" s="5">
        <f t="shared" si="1972"/>
        <v>0</v>
      </c>
      <c r="EB931" s="3">
        <f t="shared" si="1973"/>
        <v>0</v>
      </c>
    </row>
    <row r="932" spans="2:132" x14ac:dyDescent="0.2">
      <c r="B932">
        <v>927</v>
      </c>
      <c r="C932" s="3">
        <f>Zisk!D946</f>
        <v>0</v>
      </c>
      <c r="D932">
        <f>Zisk!E946</f>
        <v>0</v>
      </c>
      <c r="E932" s="66" t="str">
        <f t="shared" si="1860"/>
        <v/>
      </c>
      <c r="F932" t="str">
        <f t="shared" si="1861"/>
        <v/>
      </c>
      <c r="G932" s="66" t="str">
        <f t="shared" si="1862"/>
        <v/>
      </c>
      <c r="J932">
        <f>VstupniParametry_SKRYT!$D$5</f>
        <v>0.02</v>
      </c>
      <c r="K932">
        <f>VstupniParametry_SKRYT!$D$6</f>
        <v>0.06</v>
      </c>
      <c r="L932">
        <f>VstupniParametry_SKRYT!$D$7</f>
        <v>0.06</v>
      </c>
      <c r="M932">
        <f>VstupniParametry_SKRYT!$D$8</f>
        <v>0.06</v>
      </c>
      <c r="N932">
        <f>VstupniParametry_SKRYT!$D$9</f>
        <v>1.7999999999999999E-2</v>
      </c>
      <c r="O932" s="27">
        <f>VstupniParametry_SKRYT!$D$10</f>
        <v>0.01</v>
      </c>
      <c r="P932" s="27">
        <f>VstupniParametry_SKRYT!$D$11</f>
        <v>0.01</v>
      </c>
      <c r="Q932" s="27">
        <f>VstupniParametry_SKRYT!$D$12</f>
        <v>0.01</v>
      </c>
      <c r="R932" s="27">
        <f>VstupniParametry_SKRYT!$D$13</f>
        <v>0.01</v>
      </c>
      <c r="S932" s="27">
        <f>VstupniParametry_SKRYT!$D$14</f>
        <v>0.01</v>
      </c>
      <c r="T932">
        <f t="shared" si="1863"/>
        <v>0</v>
      </c>
      <c r="U932">
        <f t="shared" si="1864"/>
        <v>0</v>
      </c>
      <c r="V932">
        <f t="shared" si="1865"/>
        <v>0</v>
      </c>
      <c r="W932">
        <f t="shared" si="1866"/>
        <v>0</v>
      </c>
      <c r="X932">
        <f t="shared" si="1867"/>
        <v>0</v>
      </c>
      <c r="Y932">
        <f t="shared" si="1868"/>
        <v>0</v>
      </c>
      <c r="Z932">
        <f t="shared" si="1869"/>
        <v>0</v>
      </c>
      <c r="AA932">
        <f t="shared" si="1870"/>
        <v>0</v>
      </c>
      <c r="AB932">
        <f t="shared" si="1871"/>
        <v>0</v>
      </c>
      <c r="AC932">
        <f t="shared" si="1872"/>
        <v>0</v>
      </c>
      <c r="AD932">
        <f t="shared" si="1873"/>
        <v>0</v>
      </c>
      <c r="AE932">
        <f t="shared" si="1874"/>
        <v>0</v>
      </c>
      <c r="AF932">
        <f t="shared" si="1875"/>
        <v>0</v>
      </c>
      <c r="AG932">
        <f t="shared" si="1876"/>
        <v>0</v>
      </c>
      <c r="AH932">
        <f t="shared" si="1877"/>
        <v>0</v>
      </c>
      <c r="AI932">
        <f t="shared" si="1878"/>
        <v>0</v>
      </c>
      <c r="AJ932">
        <f t="shared" si="1879"/>
        <v>0</v>
      </c>
      <c r="AK932">
        <f t="shared" si="1880"/>
        <v>0</v>
      </c>
      <c r="AL932">
        <f t="shared" si="1881"/>
        <v>0</v>
      </c>
      <c r="AM932">
        <f t="shared" si="1882"/>
        <v>0</v>
      </c>
      <c r="AN932">
        <f t="shared" si="1883"/>
        <v>0</v>
      </c>
      <c r="AO932">
        <f t="shared" si="1884"/>
        <v>0</v>
      </c>
      <c r="AP932">
        <f t="shared" si="1885"/>
        <v>0</v>
      </c>
      <c r="AQ932">
        <f t="shared" si="1886"/>
        <v>0</v>
      </c>
      <c r="AR932">
        <f t="shared" si="1887"/>
        <v>0</v>
      </c>
      <c r="AS932">
        <f t="shared" si="1888"/>
        <v>0</v>
      </c>
      <c r="AT932">
        <f t="shared" si="1858"/>
        <v>0</v>
      </c>
      <c r="AU932">
        <f t="shared" si="1889"/>
        <v>0</v>
      </c>
      <c r="AV932">
        <f t="shared" si="1890"/>
        <v>0</v>
      </c>
      <c r="AW932">
        <f t="shared" si="1859"/>
        <v>0</v>
      </c>
      <c r="AX932">
        <f t="shared" si="1891"/>
        <v>0</v>
      </c>
      <c r="AY932">
        <f t="shared" si="1892"/>
        <v>0</v>
      </c>
      <c r="AZ932">
        <f t="shared" si="1893"/>
        <v>0</v>
      </c>
      <c r="BA932">
        <f t="shared" si="1894"/>
        <v>0</v>
      </c>
      <c r="BB932">
        <f t="shared" si="1895"/>
        <v>0</v>
      </c>
      <c r="BC932">
        <f t="shared" si="1896"/>
        <v>0</v>
      </c>
      <c r="BD932">
        <f t="shared" si="1897"/>
        <v>0</v>
      </c>
      <c r="BE932">
        <f t="shared" si="1898"/>
        <v>0</v>
      </c>
      <c r="BF932">
        <f t="shared" si="1899"/>
        <v>0</v>
      </c>
      <c r="BG932">
        <f t="shared" si="1900"/>
        <v>0</v>
      </c>
      <c r="BH932">
        <f t="shared" si="1901"/>
        <v>0</v>
      </c>
      <c r="BI932">
        <f t="shared" si="1902"/>
        <v>0</v>
      </c>
      <c r="BJ932">
        <f t="shared" si="1903"/>
        <v>0</v>
      </c>
      <c r="BK932">
        <f t="shared" si="1904"/>
        <v>0</v>
      </c>
      <c r="BL932">
        <f t="shared" si="1905"/>
        <v>0</v>
      </c>
      <c r="BM932">
        <f t="shared" si="1906"/>
        <v>0</v>
      </c>
      <c r="BN932">
        <f t="shared" si="1907"/>
        <v>0</v>
      </c>
      <c r="BO932">
        <f t="shared" si="1908"/>
        <v>0</v>
      </c>
      <c r="BP932">
        <f t="shared" si="1909"/>
        <v>0</v>
      </c>
      <c r="BQ932">
        <f t="shared" si="1910"/>
        <v>0</v>
      </c>
      <c r="BR932">
        <f t="shared" si="1911"/>
        <v>0</v>
      </c>
      <c r="BS932">
        <f t="shared" si="1912"/>
        <v>0</v>
      </c>
      <c r="BT932">
        <f t="shared" si="1913"/>
        <v>0</v>
      </c>
      <c r="BU932">
        <f t="shared" si="1914"/>
        <v>0</v>
      </c>
      <c r="BV932">
        <f t="shared" si="1915"/>
        <v>0</v>
      </c>
      <c r="BW932">
        <f t="shared" si="1916"/>
        <v>0</v>
      </c>
      <c r="BX932">
        <f t="shared" si="1917"/>
        <v>0</v>
      </c>
      <c r="BY932">
        <f t="shared" si="1918"/>
        <v>0</v>
      </c>
      <c r="BZ932">
        <f t="shared" si="1919"/>
        <v>0</v>
      </c>
      <c r="CA932">
        <f t="shared" si="1920"/>
        <v>0</v>
      </c>
      <c r="CB932">
        <f t="shared" si="1921"/>
        <v>0</v>
      </c>
      <c r="CC932">
        <f t="shared" si="1922"/>
        <v>0</v>
      </c>
      <c r="CD932">
        <f t="shared" si="1923"/>
        <v>0</v>
      </c>
      <c r="CE932">
        <f t="shared" si="1924"/>
        <v>0</v>
      </c>
      <c r="CF932">
        <f t="shared" si="1925"/>
        <v>0</v>
      </c>
      <c r="CG932">
        <f t="shared" si="1926"/>
        <v>0</v>
      </c>
      <c r="CH932">
        <f t="shared" si="1927"/>
        <v>0</v>
      </c>
      <c r="CI932">
        <f t="shared" si="1928"/>
        <v>0</v>
      </c>
      <c r="CJ932">
        <f t="shared" si="1929"/>
        <v>0</v>
      </c>
      <c r="CK932">
        <f t="shared" si="1930"/>
        <v>0</v>
      </c>
      <c r="CL932" t="str">
        <f t="shared" si="1931"/>
        <v/>
      </c>
      <c r="CM932" t="str">
        <f t="shared" si="1932"/>
        <v/>
      </c>
      <c r="CN932" t="str">
        <f t="shared" si="1933"/>
        <v/>
      </c>
      <c r="CO932" t="str">
        <f t="shared" si="1934"/>
        <v/>
      </c>
      <c r="CP932" t="str">
        <f t="shared" si="1935"/>
        <v/>
      </c>
      <c r="CQ932" t="str">
        <f t="shared" si="1936"/>
        <v/>
      </c>
      <c r="CR932" t="str">
        <f t="shared" si="1937"/>
        <v/>
      </c>
      <c r="CS932" t="str">
        <f t="shared" si="1938"/>
        <v/>
      </c>
      <c r="CT932" t="str">
        <f t="shared" si="1939"/>
        <v/>
      </c>
      <c r="CU932" t="str">
        <f t="shared" si="1940"/>
        <v/>
      </c>
      <c r="CV932" t="str">
        <f t="shared" si="1941"/>
        <v/>
      </c>
      <c r="CW932" t="str">
        <f t="shared" si="1942"/>
        <v/>
      </c>
      <c r="CX932" t="str">
        <f t="shared" si="1943"/>
        <v/>
      </c>
      <c r="CY932" t="str">
        <f t="shared" si="1944"/>
        <v/>
      </c>
      <c r="CZ932" t="str">
        <f t="shared" si="1945"/>
        <v/>
      </c>
      <c r="DA932" t="str">
        <f t="shared" si="1946"/>
        <v/>
      </c>
      <c r="DB932" t="str">
        <f t="shared" si="1947"/>
        <v/>
      </c>
      <c r="DC932" t="str">
        <f t="shared" si="1948"/>
        <v/>
      </c>
      <c r="DD932" t="str">
        <f t="shared" si="1949"/>
        <v/>
      </c>
      <c r="DE932" t="str">
        <f t="shared" si="1950"/>
        <v/>
      </c>
      <c r="DF932" t="str">
        <f t="shared" si="1951"/>
        <v/>
      </c>
      <c r="DG932" t="str">
        <f t="shared" si="1952"/>
        <v/>
      </c>
      <c r="DH932" t="str">
        <f t="shared" si="1953"/>
        <v/>
      </c>
      <c r="DI932" t="str">
        <f t="shared" si="1954"/>
        <v/>
      </c>
      <c r="DJ932" t="str">
        <f t="shared" si="1955"/>
        <v/>
      </c>
      <c r="DK932" t="str">
        <f t="shared" si="1956"/>
        <v/>
      </c>
      <c r="DL932" t="str">
        <f t="shared" si="1957"/>
        <v/>
      </c>
      <c r="DM932" t="str">
        <f t="shared" si="1958"/>
        <v/>
      </c>
      <c r="DN932" t="str">
        <f t="shared" si="1959"/>
        <v/>
      </c>
      <c r="DO932" t="str">
        <f t="shared" si="1960"/>
        <v/>
      </c>
      <c r="DP932" t="str">
        <f t="shared" si="1961"/>
        <v/>
      </c>
      <c r="DQ932" t="str">
        <f t="shared" si="1962"/>
        <v/>
      </c>
      <c r="DR932" t="str">
        <f t="shared" si="1963"/>
        <v/>
      </c>
      <c r="DS932" t="str">
        <f t="shared" si="1964"/>
        <v/>
      </c>
      <c r="DT932" t="str">
        <f t="shared" si="1965"/>
        <v/>
      </c>
      <c r="DU932">
        <f t="shared" si="1966"/>
        <v>0</v>
      </c>
      <c r="DV932">
        <f t="shared" si="1967"/>
        <v>0</v>
      </c>
      <c r="DW932">
        <f t="shared" si="1968"/>
        <v>0</v>
      </c>
      <c r="DX932" t="str">
        <f t="shared" si="1969"/>
        <v/>
      </c>
      <c r="DY932" t="str">
        <f t="shared" si="1970"/>
        <v/>
      </c>
      <c r="DZ932" t="str">
        <f t="shared" si="1971"/>
        <v/>
      </c>
      <c r="EA932" s="5">
        <f t="shared" si="1972"/>
        <v>0</v>
      </c>
      <c r="EB932" s="3">
        <f t="shared" si="1973"/>
        <v>0</v>
      </c>
    </row>
    <row r="933" spans="2:132" x14ac:dyDescent="0.2">
      <c r="B933" s="25">
        <v>928</v>
      </c>
      <c r="C933" s="26">
        <f>Zisk!D947</f>
        <v>0</v>
      </c>
      <c r="D933">
        <f>Zisk!E947</f>
        <v>0</v>
      </c>
      <c r="E933" s="66" t="str">
        <f t="shared" si="1860"/>
        <v/>
      </c>
      <c r="F933" t="str">
        <f t="shared" si="1861"/>
        <v/>
      </c>
      <c r="G933" s="66" t="str">
        <f t="shared" si="1862"/>
        <v/>
      </c>
      <c r="H933" s="25"/>
      <c r="I933" s="25"/>
      <c r="J933">
        <f>VstupniParametry_SKRYT!$D$5</f>
        <v>0.02</v>
      </c>
      <c r="K933">
        <f>VstupniParametry_SKRYT!$D$6</f>
        <v>0.06</v>
      </c>
      <c r="L933">
        <f>VstupniParametry_SKRYT!$D$7</f>
        <v>0.06</v>
      </c>
      <c r="M933">
        <f>VstupniParametry_SKRYT!$D$8</f>
        <v>0.06</v>
      </c>
      <c r="N933">
        <f>VstupniParametry_SKRYT!$D$9</f>
        <v>1.7999999999999999E-2</v>
      </c>
      <c r="O933" s="27">
        <f>VstupniParametry_SKRYT!$D$10</f>
        <v>0.01</v>
      </c>
      <c r="P933" s="27">
        <f>VstupniParametry_SKRYT!$D$11</f>
        <v>0.01</v>
      </c>
      <c r="Q933" s="27">
        <f>VstupniParametry_SKRYT!$D$12</f>
        <v>0.01</v>
      </c>
      <c r="R933" s="27">
        <f>VstupniParametry_SKRYT!$D$13</f>
        <v>0.01</v>
      </c>
      <c r="S933" s="27">
        <f>VstupniParametry_SKRYT!$D$14</f>
        <v>0.01</v>
      </c>
      <c r="T933">
        <f t="shared" si="1863"/>
        <v>0</v>
      </c>
      <c r="U933">
        <f t="shared" si="1864"/>
        <v>0</v>
      </c>
      <c r="V933">
        <f t="shared" si="1865"/>
        <v>0</v>
      </c>
      <c r="W933">
        <f t="shared" si="1866"/>
        <v>0</v>
      </c>
      <c r="X933">
        <f t="shared" si="1867"/>
        <v>0</v>
      </c>
      <c r="Y933">
        <f t="shared" si="1868"/>
        <v>0</v>
      </c>
      <c r="Z933">
        <f t="shared" si="1869"/>
        <v>0</v>
      </c>
      <c r="AA933">
        <f t="shared" si="1870"/>
        <v>0</v>
      </c>
      <c r="AB933">
        <f t="shared" si="1871"/>
        <v>0</v>
      </c>
      <c r="AC933">
        <f t="shared" si="1872"/>
        <v>0</v>
      </c>
      <c r="AD933">
        <f t="shared" si="1873"/>
        <v>0</v>
      </c>
      <c r="AE933">
        <f t="shared" si="1874"/>
        <v>0</v>
      </c>
      <c r="AF933">
        <f t="shared" si="1875"/>
        <v>0</v>
      </c>
      <c r="AG933">
        <f t="shared" si="1876"/>
        <v>0</v>
      </c>
      <c r="AH933">
        <f t="shared" si="1877"/>
        <v>0</v>
      </c>
      <c r="AI933">
        <f t="shared" si="1878"/>
        <v>0</v>
      </c>
      <c r="AJ933">
        <f t="shared" si="1879"/>
        <v>0</v>
      </c>
      <c r="AK933">
        <f t="shared" si="1880"/>
        <v>0</v>
      </c>
      <c r="AL933">
        <f t="shared" si="1881"/>
        <v>0</v>
      </c>
      <c r="AM933">
        <f t="shared" si="1882"/>
        <v>0</v>
      </c>
      <c r="AN933">
        <f t="shared" si="1883"/>
        <v>0</v>
      </c>
      <c r="AO933">
        <f t="shared" si="1884"/>
        <v>0</v>
      </c>
      <c r="AP933">
        <f t="shared" si="1885"/>
        <v>0</v>
      </c>
      <c r="AQ933">
        <f t="shared" si="1886"/>
        <v>0</v>
      </c>
      <c r="AR933">
        <f t="shared" si="1887"/>
        <v>0</v>
      </c>
      <c r="AS933">
        <f t="shared" si="1888"/>
        <v>0</v>
      </c>
      <c r="AT933">
        <f t="shared" si="1858"/>
        <v>0</v>
      </c>
      <c r="AU933">
        <f t="shared" si="1889"/>
        <v>0</v>
      </c>
      <c r="AV933">
        <f t="shared" si="1890"/>
        <v>0</v>
      </c>
      <c r="AW933">
        <f t="shared" si="1859"/>
        <v>0</v>
      </c>
      <c r="AX933">
        <f t="shared" si="1891"/>
        <v>0</v>
      </c>
      <c r="AY933">
        <f t="shared" si="1892"/>
        <v>0</v>
      </c>
      <c r="AZ933">
        <f t="shared" si="1893"/>
        <v>0</v>
      </c>
      <c r="BA933">
        <f t="shared" si="1894"/>
        <v>0</v>
      </c>
      <c r="BB933">
        <f t="shared" si="1895"/>
        <v>0</v>
      </c>
      <c r="BC933">
        <f t="shared" si="1896"/>
        <v>0</v>
      </c>
      <c r="BD933">
        <f t="shared" si="1897"/>
        <v>0</v>
      </c>
      <c r="BE933">
        <f t="shared" si="1898"/>
        <v>0</v>
      </c>
      <c r="BF933">
        <f t="shared" si="1899"/>
        <v>0</v>
      </c>
      <c r="BG933">
        <f t="shared" si="1900"/>
        <v>0</v>
      </c>
      <c r="BH933">
        <f t="shared" si="1901"/>
        <v>0</v>
      </c>
      <c r="BI933">
        <f t="shared" si="1902"/>
        <v>0</v>
      </c>
      <c r="BJ933">
        <f t="shared" si="1903"/>
        <v>0</v>
      </c>
      <c r="BK933">
        <f t="shared" si="1904"/>
        <v>0</v>
      </c>
      <c r="BL933">
        <f t="shared" si="1905"/>
        <v>0</v>
      </c>
      <c r="BM933">
        <f t="shared" si="1906"/>
        <v>0</v>
      </c>
      <c r="BN933">
        <f t="shared" si="1907"/>
        <v>0</v>
      </c>
      <c r="BO933">
        <f t="shared" si="1908"/>
        <v>0</v>
      </c>
      <c r="BP933">
        <f t="shared" si="1909"/>
        <v>0</v>
      </c>
      <c r="BQ933">
        <f t="shared" si="1910"/>
        <v>0</v>
      </c>
      <c r="BR933">
        <f t="shared" si="1911"/>
        <v>0</v>
      </c>
      <c r="BS933">
        <f t="shared" si="1912"/>
        <v>0</v>
      </c>
      <c r="BT933">
        <f t="shared" si="1913"/>
        <v>0</v>
      </c>
      <c r="BU933">
        <f t="shared" si="1914"/>
        <v>0</v>
      </c>
      <c r="BV933">
        <f t="shared" si="1915"/>
        <v>0</v>
      </c>
      <c r="BW933">
        <f t="shared" si="1916"/>
        <v>0</v>
      </c>
      <c r="BX933">
        <f t="shared" si="1917"/>
        <v>0</v>
      </c>
      <c r="BY933">
        <f t="shared" si="1918"/>
        <v>0</v>
      </c>
      <c r="BZ933">
        <f t="shared" si="1919"/>
        <v>0</v>
      </c>
      <c r="CA933">
        <f t="shared" si="1920"/>
        <v>0</v>
      </c>
      <c r="CB933">
        <f t="shared" si="1921"/>
        <v>0</v>
      </c>
      <c r="CC933">
        <f t="shared" si="1922"/>
        <v>0</v>
      </c>
      <c r="CD933">
        <f t="shared" si="1923"/>
        <v>0</v>
      </c>
      <c r="CE933">
        <f t="shared" si="1924"/>
        <v>0</v>
      </c>
      <c r="CF933">
        <f t="shared" si="1925"/>
        <v>0</v>
      </c>
      <c r="CG933">
        <f t="shared" si="1926"/>
        <v>0</v>
      </c>
      <c r="CH933">
        <f t="shared" si="1927"/>
        <v>0</v>
      </c>
      <c r="CI933">
        <f t="shared" si="1928"/>
        <v>0</v>
      </c>
      <c r="CJ933">
        <f t="shared" si="1929"/>
        <v>0</v>
      </c>
      <c r="CK933">
        <f t="shared" si="1930"/>
        <v>0</v>
      </c>
      <c r="CL933" t="str">
        <f t="shared" si="1931"/>
        <v/>
      </c>
      <c r="CM933" t="str">
        <f t="shared" si="1932"/>
        <v/>
      </c>
      <c r="CN933" t="str">
        <f t="shared" si="1933"/>
        <v/>
      </c>
      <c r="CO933" t="str">
        <f t="shared" si="1934"/>
        <v/>
      </c>
      <c r="CP933" t="str">
        <f t="shared" si="1935"/>
        <v/>
      </c>
      <c r="CQ933" t="str">
        <f t="shared" si="1936"/>
        <v/>
      </c>
      <c r="CR933" t="str">
        <f t="shared" si="1937"/>
        <v/>
      </c>
      <c r="CS933" t="str">
        <f t="shared" si="1938"/>
        <v/>
      </c>
      <c r="CT933" t="str">
        <f t="shared" si="1939"/>
        <v/>
      </c>
      <c r="CU933" t="str">
        <f t="shared" si="1940"/>
        <v/>
      </c>
      <c r="CV933" t="str">
        <f t="shared" si="1941"/>
        <v/>
      </c>
      <c r="CW933" t="str">
        <f t="shared" si="1942"/>
        <v/>
      </c>
      <c r="CX933" t="str">
        <f t="shared" si="1943"/>
        <v/>
      </c>
      <c r="CY933" t="str">
        <f t="shared" si="1944"/>
        <v/>
      </c>
      <c r="CZ933" t="str">
        <f t="shared" si="1945"/>
        <v/>
      </c>
      <c r="DA933" t="str">
        <f t="shared" si="1946"/>
        <v/>
      </c>
      <c r="DB933" t="str">
        <f t="shared" si="1947"/>
        <v/>
      </c>
      <c r="DC933" t="str">
        <f t="shared" si="1948"/>
        <v/>
      </c>
      <c r="DD933" t="str">
        <f t="shared" si="1949"/>
        <v/>
      </c>
      <c r="DE933" t="str">
        <f t="shared" si="1950"/>
        <v/>
      </c>
      <c r="DF933" t="str">
        <f t="shared" si="1951"/>
        <v/>
      </c>
      <c r="DG933" t="str">
        <f t="shared" si="1952"/>
        <v/>
      </c>
      <c r="DH933" t="str">
        <f t="shared" si="1953"/>
        <v/>
      </c>
      <c r="DI933" t="str">
        <f t="shared" si="1954"/>
        <v/>
      </c>
      <c r="DJ933" t="str">
        <f t="shared" si="1955"/>
        <v/>
      </c>
      <c r="DK933" t="str">
        <f t="shared" si="1956"/>
        <v/>
      </c>
      <c r="DL933" t="str">
        <f t="shared" si="1957"/>
        <v/>
      </c>
      <c r="DM933" t="str">
        <f t="shared" si="1958"/>
        <v/>
      </c>
      <c r="DN933" t="str">
        <f t="shared" si="1959"/>
        <v/>
      </c>
      <c r="DO933" t="str">
        <f t="shared" si="1960"/>
        <v/>
      </c>
      <c r="DP933" t="str">
        <f t="shared" si="1961"/>
        <v/>
      </c>
      <c r="DQ933" t="str">
        <f t="shared" si="1962"/>
        <v/>
      </c>
      <c r="DR933" t="str">
        <f t="shared" si="1963"/>
        <v/>
      </c>
      <c r="DS933" t="str">
        <f t="shared" si="1964"/>
        <v/>
      </c>
      <c r="DT933" t="str">
        <f t="shared" si="1965"/>
        <v/>
      </c>
      <c r="DU933">
        <f t="shared" si="1966"/>
        <v>0</v>
      </c>
      <c r="DV933">
        <f t="shared" si="1967"/>
        <v>0</v>
      </c>
      <c r="DW933">
        <f t="shared" si="1968"/>
        <v>0</v>
      </c>
      <c r="DX933" t="str">
        <f t="shared" si="1969"/>
        <v/>
      </c>
      <c r="DY933" t="str">
        <f t="shared" si="1970"/>
        <v/>
      </c>
      <c r="DZ933" t="str">
        <f t="shared" si="1971"/>
        <v/>
      </c>
      <c r="EA933" s="5">
        <f t="shared" si="1972"/>
        <v>0</v>
      </c>
      <c r="EB933" s="3">
        <f t="shared" si="1973"/>
        <v>0</v>
      </c>
    </row>
    <row r="934" spans="2:132" x14ac:dyDescent="0.2">
      <c r="B934">
        <v>929</v>
      </c>
      <c r="C934" s="3">
        <f>Zisk!D948</f>
        <v>0</v>
      </c>
      <c r="D934">
        <f>Zisk!E948</f>
        <v>0</v>
      </c>
      <c r="E934" s="66" t="str">
        <f t="shared" si="1860"/>
        <v/>
      </c>
      <c r="F934" t="str">
        <f t="shared" si="1861"/>
        <v/>
      </c>
      <c r="G934" s="66" t="str">
        <f t="shared" si="1862"/>
        <v/>
      </c>
      <c r="J934">
        <f>VstupniParametry_SKRYT!$D$5</f>
        <v>0.02</v>
      </c>
      <c r="K934">
        <f>VstupniParametry_SKRYT!$D$6</f>
        <v>0.06</v>
      </c>
      <c r="L934">
        <f>VstupniParametry_SKRYT!$D$7</f>
        <v>0.06</v>
      </c>
      <c r="M934">
        <f>VstupniParametry_SKRYT!$D$8</f>
        <v>0.06</v>
      </c>
      <c r="N934">
        <f>VstupniParametry_SKRYT!$D$9</f>
        <v>1.7999999999999999E-2</v>
      </c>
      <c r="O934" s="27">
        <f>VstupniParametry_SKRYT!$D$10</f>
        <v>0.01</v>
      </c>
      <c r="P934" s="27">
        <f>VstupniParametry_SKRYT!$D$11</f>
        <v>0.01</v>
      </c>
      <c r="Q934" s="27">
        <f>VstupniParametry_SKRYT!$D$12</f>
        <v>0.01</v>
      </c>
      <c r="R934" s="27">
        <f>VstupniParametry_SKRYT!$D$13</f>
        <v>0.01</v>
      </c>
      <c r="S934" s="27">
        <f>VstupniParametry_SKRYT!$D$14</f>
        <v>0.01</v>
      </c>
      <c r="T934">
        <f t="shared" si="1863"/>
        <v>0</v>
      </c>
      <c r="U934">
        <f t="shared" si="1864"/>
        <v>0</v>
      </c>
      <c r="V934">
        <f t="shared" si="1865"/>
        <v>0</v>
      </c>
      <c r="W934">
        <f t="shared" si="1866"/>
        <v>0</v>
      </c>
      <c r="X934">
        <f t="shared" si="1867"/>
        <v>0</v>
      </c>
      <c r="Y934">
        <f t="shared" si="1868"/>
        <v>0</v>
      </c>
      <c r="Z934">
        <f t="shared" si="1869"/>
        <v>0</v>
      </c>
      <c r="AA934">
        <f t="shared" si="1870"/>
        <v>0</v>
      </c>
      <c r="AB934">
        <f t="shared" si="1871"/>
        <v>0</v>
      </c>
      <c r="AC934">
        <f t="shared" si="1872"/>
        <v>0</v>
      </c>
      <c r="AD934">
        <f t="shared" si="1873"/>
        <v>0</v>
      </c>
      <c r="AE934">
        <f t="shared" si="1874"/>
        <v>0</v>
      </c>
      <c r="AF934">
        <f t="shared" si="1875"/>
        <v>0</v>
      </c>
      <c r="AG934">
        <f t="shared" si="1876"/>
        <v>0</v>
      </c>
      <c r="AH934">
        <f t="shared" si="1877"/>
        <v>0</v>
      </c>
      <c r="AI934">
        <f t="shared" si="1878"/>
        <v>0</v>
      </c>
      <c r="AJ934">
        <f t="shared" si="1879"/>
        <v>0</v>
      </c>
      <c r="AK934">
        <f t="shared" si="1880"/>
        <v>0</v>
      </c>
      <c r="AL934">
        <f t="shared" si="1881"/>
        <v>0</v>
      </c>
      <c r="AM934">
        <f t="shared" si="1882"/>
        <v>0</v>
      </c>
      <c r="AN934">
        <f t="shared" si="1883"/>
        <v>0</v>
      </c>
      <c r="AO934">
        <f t="shared" si="1884"/>
        <v>0</v>
      </c>
      <c r="AP934">
        <f t="shared" si="1885"/>
        <v>0</v>
      </c>
      <c r="AQ934">
        <f t="shared" si="1886"/>
        <v>0</v>
      </c>
      <c r="AR934">
        <f t="shared" si="1887"/>
        <v>0</v>
      </c>
      <c r="AS934">
        <f t="shared" si="1888"/>
        <v>0</v>
      </c>
      <c r="AT934">
        <f t="shared" si="1858"/>
        <v>0</v>
      </c>
      <c r="AU934">
        <f t="shared" si="1889"/>
        <v>0</v>
      </c>
      <c r="AV934">
        <f t="shared" si="1890"/>
        <v>0</v>
      </c>
      <c r="AW934">
        <f t="shared" si="1859"/>
        <v>0</v>
      </c>
      <c r="AX934">
        <f t="shared" si="1891"/>
        <v>0</v>
      </c>
      <c r="AY934">
        <f t="shared" si="1892"/>
        <v>0</v>
      </c>
      <c r="AZ934">
        <f t="shared" si="1893"/>
        <v>0</v>
      </c>
      <c r="BA934">
        <f t="shared" si="1894"/>
        <v>0</v>
      </c>
      <c r="BB934">
        <f t="shared" si="1895"/>
        <v>0</v>
      </c>
      <c r="BC934">
        <f t="shared" si="1896"/>
        <v>0</v>
      </c>
      <c r="BD934">
        <f t="shared" si="1897"/>
        <v>0</v>
      </c>
      <c r="BE934">
        <f t="shared" si="1898"/>
        <v>0</v>
      </c>
      <c r="BF934">
        <f t="shared" si="1899"/>
        <v>0</v>
      </c>
      <c r="BG934">
        <f t="shared" si="1900"/>
        <v>0</v>
      </c>
      <c r="BH934">
        <f t="shared" si="1901"/>
        <v>0</v>
      </c>
      <c r="BI934">
        <f t="shared" si="1902"/>
        <v>0</v>
      </c>
      <c r="BJ934">
        <f t="shared" si="1903"/>
        <v>0</v>
      </c>
      <c r="BK934">
        <f t="shared" si="1904"/>
        <v>0</v>
      </c>
      <c r="BL934">
        <f t="shared" si="1905"/>
        <v>0</v>
      </c>
      <c r="BM934">
        <f t="shared" si="1906"/>
        <v>0</v>
      </c>
      <c r="BN934">
        <f t="shared" si="1907"/>
        <v>0</v>
      </c>
      <c r="BO934">
        <f t="shared" si="1908"/>
        <v>0</v>
      </c>
      <c r="BP934">
        <f t="shared" si="1909"/>
        <v>0</v>
      </c>
      <c r="BQ934">
        <f t="shared" si="1910"/>
        <v>0</v>
      </c>
      <c r="BR934">
        <f t="shared" si="1911"/>
        <v>0</v>
      </c>
      <c r="BS934">
        <f t="shared" si="1912"/>
        <v>0</v>
      </c>
      <c r="BT934">
        <f t="shared" si="1913"/>
        <v>0</v>
      </c>
      <c r="BU934">
        <f t="shared" si="1914"/>
        <v>0</v>
      </c>
      <c r="BV934">
        <f t="shared" si="1915"/>
        <v>0</v>
      </c>
      <c r="BW934">
        <f t="shared" si="1916"/>
        <v>0</v>
      </c>
      <c r="BX934">
        <f t="shared" si="1917"/>
        <v>0</v>
      </c>
      <c r="BY934">
        <f t="shared" si="1918"/>
        <v>0</v>
      </c>
      <c r="BZ934">
        <f t="shared" si="1919"/>
        <v>0</v>
      </c>
      <c r="CA934">
        <f t="shared" si="1920"/>
        <v>0</v>
      </c>
      <c r="CB934">
        <f t="shared" si="1921"/>
        <v>0</v>
      </c>
      <c r="CC934">
        <f t="shared" si="1922"/>
        <v>0</v>
      </c>
      <c r="CD934">
        <f t="shared" si="1923"/>
        <v>0</v>
      </c>
      <c r="CE934">
        <f t="shared" si="1924"/>
        <v>0</v>
      </c>
      <c r="CF934">
        <f t="shared" si="1925"/>
        <v>0</v>
      </c>
      <c r="CG934">
        <f t="shared" si="1926"/>
        <v>0</v>
      </c>
      <c r="CH934">
        <f t="shared" si="1927"/>
        <v>0</v>
      </c>
      <c r="CI934">
        <f t="shared" si="1928"/>
        <v>0</v>
      </c>
      <c r="CJ934">
        <f t="shared" si="1929"/>
        <v>0</v>
      </c>
      <c r="CK934">
        <f t="shared" si="1930"/>
        <v>0</v>
      </c>
      <c r="CL934" t="str">
        <f t="shared" si="1931"/>
        <v/>
      </c>
      <c r="CM934" t="str">
        <f t="shared" si="1932"/>
        <v/>
      </c>
      <c r="CN934" t="str">
        <f t="shared" si="1933"/>
        <v/>
      </c>
      <c r="CO934" t="str">
        <f t="shared" si="1934"/>
        <v/>
      </c>
      <c r="CP934" t="str">
        <f t="shared" si="1935"/>
        <v/>
      </c>
      <c r="CQ934" t="str">
        <f t="shared" si="1936"/>
        <v/>
      </c>
      <c r="CR934" t="str">
        <f t="shared" si="1937"/>
        <v/>
      </c>
      <c r="CS934" t="str">
        <f t="shared" si="1938"/>
        <v/>
      </c>
      <c r="CT934" t="str">
        <f t="shared" si="1939"/>
        <v/>
      </c>
      <c r="CU934" t="str">
        <f t="shared" si="1940"/>
        <v/>
      </c>
      <c r="CV934" t="str">
        <f t="shared" si="1941"/>
        <v/>
      </c>
      <c r="CW934" t="str">
        <f t="shared" si="1942"/>
        <v/>
      </c>
      <c r="CX934" t="str">
        <f t="shared" si="1943"/>
        <v/>
      </c>
      <c r="CY934" t="str">
        <f t="shared" si="1944"/>
        <v/>
      </c>
      <c r="CZ934" t="str">
        <f t="shared" si="1945"/>
        <v/>
      </c>
      <c r="DA934" t="str">
        <f t="shared" si="1946"/>
        <v/>
      </c>
      <c r="DB934" t="str">
        <f t="shared" si="1947"/>
        <v/>
      </c>
      <c r="DC934" t="str">
        <f t="shared" si="1948"/>
        <v/>
      </c>
      <c r="DD934" t="str">
        <f t="shared" si="1949"/>
        <v/>
      </c>
      <c r="DE934" t="str">
        <f t="shared" si="1950"/>
        <v/>
      </c>
      <c r="DF934" t="str">
        <f t="shared" si="1951"/>
        <v/>
      </c>
      <c r="DG934" t="str">
        <f t="shared" si="1952"/>
        <v/>
      </c>
      <c r="DH934" t="str">
        <f t="shared" si="1953"/>
        <v/>
      </c>
      <c r="DI934" t="str">
        <f t="shared" si="1954"/>
        <v/>
      </c>
      <c r="DJ934" t="str">
        <f t="shared" si="1955"/>
        <v/>
      </c>
      <c r="DK934" t="str">
        <f t="shared" si="1956"/>
        <v/>
      </c>
      <c r="DL934" t="str">
        <f t="shared" si="1957"/>
        <v/>
      </c>
      <c r="DM934" t="str">
        <f t="shared" si="1958"/>
        <v/>
      </c>
      <c r="DN934" t="str">
        <f t="shared" si="1959"/>
        <v/>
      </c>
      <c r="DO934" t="str">
        <f t="shared" si="1960"/>
        <v/>
      </c>
      <c r="DP934" t="str">
        <f t="shared" si="1961"/>
        <v/>
      </c>
      <c r="DQ934" t="str">
        <f t="shared" si="1962"/>
        <v/>
      </c>
      <c r="DR934" t="str">
        <f t="shared" si="1963"/>
        <v/>
      </c>
      <c r="DS934" t="str">
        <f t="shared" si="1964"/>
        <v/>
      </c>
      <c r="DT934" t="str">
        <f t="shared" si="1965"/>
        <v/>
      </c>
      <c r="DU934">
        <f t="shared" si="1966"/>
        <v>0</v>
      </c>
      <c r="DV934">
        <f t="shared" si="1967"/>
        <v>0</v>
      </c>
      <c r="DW934">
        <f t="shared" si="1968"/>
        <v>0</v>
      </c>
      <c r="DX934" t="str">
        <f t="shared" si="1969"/>
        <v/>
      </c>
      <c r="DY934" t="str">
        <f t="shared" si="1970"/>
        <v/>
      </c>
      <c r="DZ934" t="str">
        <f t="shared" si="1971"/>
        <v/>
      </c>
      <c r="EA934" s="5">
        <f t="shared" si="1972"/>
        <v>0</v>
      </c>
      <c r="EB934" s="3">
        <f t="shared" si="1973"/>
        <v>0</v>
      </c>
    </row>
    <row r="935" spans="2:132" x14ac:dyDescent="0.2">
      <c r="B935" s="25">
        <v>930</v>
      </c>
      <c r="C935" s="26">
        <f>Zisk!D949</f>
        <v>0</v>
      </c>
      <c r="D935">
        <f>Zisk!E949</f>
        <v>0</v>
      </c>
      <c r="E935" s="66" t="str">
        <f t="shared" si="1860"/>
        <v/>
      </c>
      <c r="F935" t="str">
        <f t="shared" si="1861"/>
        <v/>
      </c>
      <c r="G935" s="66" t="str">
        <f t="shared" si="1862"/>
        <v/>
      </c>
      <c r="H935" s="25"/>
      <c r="I935" s="25"/>
      <c r="J935">
        <f>VstupniParametry_SKRYT!$D$5</f>
        <v>0.02</v>
      </c>
      <c r="K935">
        <f>VstupniParametry_SKRYT!$D$6</f>
        <v>0.06</v>
      </c>
      <c r="L935">
        <f>VstupniParametry_SKRYT!$D$7</f>
        <v>0.06</v>
      </c>
      <c r="M935">
        <f>VstupniParametry_SKRYT!$D$8</f>
        <v>0.06</v>
      </c>
      <c r="N935">
        <f>VstupniParametry_SKRYT!$D$9</f>
        <v>1.7999999999999999E-2</v>
      </c>
      <c r="O935" s="27">
        <f>VstupniParametry_SKRYT!$D$10</f>
        <v>0.01</v>
      </c>
      <c r="P935" s="27">
        <f>VstupniParametry_SKRYT!$D$11</f>
        <v>0.01</v>
      </c>
      <c r="Q935" s="27">
        <f>VstupniParametry_SKRYT!$D$12</f>
        <v>0.01</v>
      </c>
      <c r="R935" s="27">
        <f>VstupniParametry_SKRYT!$D$13</f>
        <v>0.01</v>
      </c>
      <c r="S935" s="27">
        <f>VstupniParametry_SKRYT!$D$14</f>
        <v>0.01</v>
      </c>
      <c r="T935">
        <f t="shared" si="1863"/>
        <v>0</v>
      </c>
      <c r="U935">
        <f t="shared" si="1864"/>
        <v>0</v>
      </c>
      <c r="V935">
        <f t="shared" si="1865"/>
        <v>0</v>
      </c>
      <c r="W935">
        <f t="shared" si="1866"/>
        <v>0</v>
      </c>
      <c r="X935">
        <f t="shared" si="1867"/>
        <v>0</v>
      </c>
      <c r="Y935">
        <f t="shared" si="1868"/>
        <v>0</v>
      </c>
      <c r="Z935">
        <f t="shared" si="1869"/>
        <v>0</v>
      </c>
      <c r="AA935">
        <f t="shared" si="1870"/>
        <v>0</v>
      </c>
      <c r="AB935">
        <f t="shared" si="1871"/>
        <v>0</v>
      </c>
      <c r="AC935">
        <f t="shared" si="1872"/>
        <v>0</v>
      </c>
      <c r="AD935">
        <f t="shared" si="1873"/>
        <v>0</v>
      </c>
      <c r="AE935">
        <f t="shared" si="1874"/>
        <v>0</v>
      </c>
      <c r="AF935">
        <f t="shared" si="1875"/>
        <v>0</v>
      </c>
      <c r="AG935">
        <f t="shared" si="1876"/>
        <v>0</v>
      </c>
      <c r="AH935">
        <f t="shared" si="1877"/>
        <v>0</v>
      </c>
      <c r="AI935">
        <f t="shared" si="1878"/>
        <v>0</v>
      </c>
      <c r="AJ935">
        <f t="shared" si="1879"/>
        <v>0</v>
      </c>
      <c r="AK935">
        <f t="shared" si="1880"/>
        <v>0</v>
      </c>
      <c r="AL935">
        <f t="shared" si="1881"/>
        <v>0</v>
      </c>
      <c r="AM935">
        <f t="shared" si="1882"/>
        <v>0</v>
      </c>
      <c r="AN935">
        <f t="shared" si="1883"/>
        <v>0</v>
      </c>
      <c r="AO935">
        <f t="shared" si="1884"/>
        <v>0</v>
      </c>
      <c r="AP935">
        <f t="shared" si="1885"/>
        <v>0</v>
      </c>
      <c r="AQ935">
        <f t="shared" si="1886"/>
        <v>0</v>
      </c>
      <c r="AR935">
        <f t="shared" si="1887"/>
        <v>0</v>
      </c>
      <c r="AS935">
        <f t="shared" si="1888"/>
        <v>0</v>
      </c>
      <c r="AT935">
        <f t="shared" si="1858"/>
        <v>0</v>
      </c>
      <c r="AU935">
        <f t="shared" si="1889"/>
        <v>0</v>
      </c>
      <c r="AV935">
        <f t="shared" si="1890"/>
        <v>0</v>
      </c>
      <c r="AW935">
        <f t="shared" si="1859"/>
        <v>0</v>
      </c>
      <c r="AX935">
        <f t="shared" si="1891"/>
        <v>0</v>
      </c>
      <c r="AY935">
        <f t="shared" si="1892"/>
        <v>0</v>
      </c>
      <c r="AZ935">
        <f t="shared" si="1893"/>
        <v>0</v>
      </c>
      <c r="BA935">
        <f t="shared" si="1894"/>
        <v>0</v>
      </c>
      <c r="BB935">
        <f t="shared" si="1895"/>
        <v>0</v>
      </c>
      <c r="BC935">
        <f t="shared" si="1896"/>
        <v>0</v>
      </c>
      <c r="BD935">
        <f t="shared" si="1897"/>
        <v>0</v>
      </c>
      <c r="BE935">
        <f t="shared" si="1898"/>
        <v>0</v>
      </c>
      <c r="BF935">
        <f t="shared" si="1899"/>
        <v>0</v>
      </c>
      <c r="BG935">
        <f t="shared" si="1900"/>
        <v>0</v>
      </c>
      <c r="BH935">
        <f t="shared" si="1901"/>
        <v>0</v>
      </c>
      <c r="BI935">
        <f t="shared" si="1902"/>
        <v>0</v>
      </c>
      <c r="BJ935">
        <f t="shared" si="1903"/>
        <v>0</v>
      </c>
      <c r="BK935">
        <f t="shared" si="1904"/>
        <v>0</v>
      </c>
      <c r="BL935">
        <f t="shared" si="1905"/>
        <v>0</v>
      </c>
      <c r="BM935">
        <f t="shared" si="1906"/>
        <v>0</v>
      </c>
      <c r="BN935">
        <f t="shared" si="1907"/>
        <v>0</v>
      </c>
      <c r="BO935">
        <f t="shared" si="1908"/>
        <v>0</v>
      </c>
      <c r="BP935">
        <f t="shared" si="1909"/>
        <v>0</v>
      </c>
      <c r="BQ935">
        <f t="shared" si="1910"/>
        <v>0</v>
      </c>
      <c r="BR935">
        <f t="shared" si="1911"/>
        <v>0</v>
      </c>
      <c r="BS935">
        <f t="shared" si="1912"/>
        <v>0</v>
      </c>
      <c r="BT935">
        <f t="shared" si="1913"/>
        <v>0</v>
      </c>
      <c r="BU935">
        <f t="shared" si="1914"/>
        <v>0</v>
      </c>
      <c r="BV935">
        <f t="shared" si="1915"/>
        <v>0</v>
      </c>
      <c r="BW935">
        <f t="shared" si="1916"/>
        <v>0</v>
      </c>
      <c r="BX935">
        <f t="shared" si="1917"/>
        <v>0</v>
      </c>
      <c r="BY935">
        <f t="shared" si="1918"/>
        <v>0</v>
      </c>
      <c r="BZ935">
        <f t="shared" si="1919"/>
        <v>0</v>
      </c>
      <c r="CA935">
        <f t="shared" si="1920"/>
        <v>0</v>
      </c>
      <c r="CB935">
        <f t="shared" si="1921"/>
        <v>0</v>
      </c>
      <c r="CC935">
        <f t="shared" si="1922"/>
        <v>0</v>
      </c>
      <c r="CD935">
        <f t="shared" si="1923"/>
        <v>0</v>
      </c>
      <c r="CE935">
        <f t="shared" si="1924"/>
        <v>0</v>
      </c>
      <c r="CF935">
        <f t="shared" si="1925"/>
        <v>0</v>
      </c>
      <c r="CG935">
        <f t="shared" si="1926"/>
        <v>0</v>
      </c>
      <c r="CH935">
        <f t="shared" si="1927"/>
        <v>0</v>
      </c>
      <c r="CI935">
        <f t="shared" si="1928"/>
        <v>0</v>
      </c>
      <c r="CJ935">
        <f t="shared" si="1929"/>
        <v>0</v>
      </c>
      <c r="CK935">
        <f t="shared" si="1930"/>
        <v>0</v>
      </c>
      <c r="CL935" t="str">
        <f t="shared" si="1931"/>
        <v/>
      </c>
      <c r="CM935" t="str">
        <f t="shared" si="1932"/>
        <v/>
      </c>
      <c r="CN935" t="str">
        <f t="shared" si="1933"/>
        <v/>
      </c>
      <c r="CO935" t="str">
        <f t="shared" si="1934"/>
        <v/>
      </c>
      <c r="CP935" t="str">
        <f t="shared" si="1935"/>
        <v/>
      </c>
      <c r="CQ935" t="str">
        <f t="shared" si="1936"/>
        <v/>
      </c>
      <c r="CR935" t="str">
        <f t="shared" si="1937"/>
        <v/>
      </c>
      <c r="CS935" t="str">
        <f t="shared" si="1938"/>
        <v/>
      </c>
      <c r="CT935" t="str">
        <f t="shared" si="1939"/>
        <v/>
      </c>
      <c r="CU935" t="str">
        <f t="shared" si="1940"/>
        <v/>
      </c>
      <c r="CV935" t="str">
        <f t="shared" si="1941"/>
        <v/>
      </c>
      <c r="CW935" t="str">
        <f t="shared" si="1942"/>
        <v/>
      </c>
      <c r="CX935" t="str">
        <f t="shared" si="1943"/>
        <v/>
      </c>
      <c r="CY935" t="str">
        <f t="shared" si="1944"/>
        <v/>
      </c>
      <c r="CZ935" t="str">
        <f t="shared" si="1945"/>
        <v/>
      </c>
      <c r="DA935" t="str">
        <f t="shared" si="1946"/>
        <v/>
      </c>
      <c r="DB935" t="str">
        <f t="shared" si="1947"/>
        <v/>
      </c>
      <c r="DC935" t="str">
        <f t="shared" si="1948"/>
        <v/>
      </c>
      <c r="DD935" t="str">
        <f t="shared" si="1949"/>
        <v/>
      </c>
      <c r="DE935" t="str">
        <f t="shared" si="1950"/>
        <v/>
      </c>
      <c r="DF935" t="str">
        <f t="shared" si="1951"/>
        <v/>
      </c>
      <c r="DG935" t="str">
        <f t="shared" si="1952"/>
        <v/>
      </c>
      <c r="DH935" t="str">
        <f t="shared" si="1953"/>
        <v/>
      </c>
      <c r="DI935" t="str">
        <f t="shared" si="1954"/>
        <v/>
      </c>
      <c r="DJ935" t="str">
        <f t="shared" si="1955"/>
        <v/>
      </c>
      <c r="DK935" t="str">
        <f t="shared" si="1956"/>
        <v/>
      </c>
      <c r="DL935" t="str">
        <f t="shared" si="1957"/>
        <v/>
      </c>
      <c r="DM935" t="str">
        <f t="shared" si="1958"/>
        <v/>
      </c>
      <c r="DN935" t="str">
        <f t="shared" si="1959"/>
        <v/>
      </c>
      <c r="DO935" t="str">
        <f t="shared" si="1960"/>
        <v/>
      </c>
      <c r="DP935" t="str">
        <f t="shared" si="1961"/>
        <v/>
      </c>
      <c r="DQ935" t="str">
        <f t="shared" si="1962"/>
        <v/>
      </c>
      <c r="DR935" t="str">
        <f t="shared" si="1963"/>
        <v/>
      </c>
      <c r="DS935" t="str">
        <f t="shared" si="1964"/>
        <v/>
      </c>
      <c r="DT935" t="str">
        <f t="shared" si="1965"/>
        <v/>
      </c>
      <c r="DU935">
        <f t="shared" si="1966"/>
        <v>0</v>
      </c>
      <c r="DV935">
        <f t="shared" si="1967"/>
        <v>0</v>
      </c>
      <c r="DW935">
        <f t="shared" si="1968"/>
        <v>0</v>
      </c>
      <c r="DX935" t="str">
        <f t="shared" si="1969"/>
        <v/>
      </c>
      <c r="DY935" t="str">
        <f t="shared" si="1970"/>
        <v/>
      </c>
      <c r="DZ935" t="str">
        <f t="shared" si="1971"/>
        <v/>
      </c>
      <c r="EA935" s="5">
        <f t="shared" si="1972"/>
        <v>0</v>
      </c>
      <c r="EB935" s="3">
        <f t="shared" si="1973"/>
        <v>0</v>
      </c>
    </row>
    <row r="936" spans="2:132" x14ac:dyDescent="0.2">
      <c r="B936">
        <v>931</v>
      </c>
      <c r="C936" s="3">
        <f>Zisk!D950</f>
        <v>0</v>
      </c>
      <c r="D936">
        <f>Zisk!E950</f>
        <v>0</v>
      </c>
      <c r="E936" s="66" t="str">
        <f t="shared" si="1860"/>
        <v/>
      </c>
      <c r="F936" t="str">
        <f t="shared" si="1861"/>
        <v/>
      </c>
      <c r="G936" s="66" t="str">
        <f t="shared" si="1862"/>
        <v/>
      </c>
      <c r="J936">
        <f>VstupniParametry_SKRYT!$D$5</f>
        <v>0.02</v>
      </c>
      <c r="K936">
        <f>VstupniParametry_SKRYT!$D$6</f>
        <v>0.06</v>
      </c>
      <c r="L936">
        <f>VstupniParametry_SKRYT!$D$7</f>
        <v>0.06</v>
      </c>
      <c r="M936">
        <f>VstupniParametry_SKRYT!$D$8</f>
        <v>0.06</v>
      </c>
      <c r="N936">
        <f>VstupniParametry_SKRYT!$D$9</f>
        <v>1.7999999999999999E-2</v>
      </c>
      <c r="O936" s="27">
        <f>VstupniParametry_SKRYT!$D$10</f>
        <v>0.01</v>
      </c>
      <c r="P936" s="27">
        <f>VstupniParametry_SKRYT!$D$11</f>
        <v>0.01</v>
      </c>
      <c r="Q936" s="27">
        <f>VstupniParametry_SKRYT!$D$12</f>
        <v>0.01</v>
      </c>
      <c r="R936" s="27">
        <f>VstupniParametry_SKRYT!$D$13</f>
        <v>0.01</v>
      </c>
      <c r="S936" s="27">
        <f>VstupniParametry_SKRYT!$D$14</f>
        <v>0.01</v>
      </c>
      <c r="T936">
        <f t="shared" si="1863"/>
        <v>0</v>
      </c>
      <c r="U936">
        <f t="shared" si="1864"/>
        <v>0</v>
      </c>
      <c r="V936">
        <f t="shared" si="1865"/>
        <v>0</v>
      </c>
      <c r="W936">
        <f t="shared" si="1866"/>
        <v>0</v>
      </c>
      <c r="X936">
        <f t="shared" si="1867"/>
        <v>0</v>
      </c>
      <c r="Y936">
        <f t="shared" si="1868"/>
        <v>0</v>
      </c>
      <c r="Z936">
        <f t="shared" si="1869"/>
        <v>0</v>
      </c>
      <c r="AA936">
        <f t="shared" si="1870"/>
        <v>0</v>
      </c>
      <c r="AB936">
        <f t="shared" si="1871"/>
        <v>0</v>
      </c>
      <c r="AC936">
        <f t="shared" si="1872"/>
        <v>0</v>
      </c>
      <c r="AD936">
        <f t="shared" si="1873"/>
        <v>0</v>
      </c>
      <c r="AE936">
        <f t="shared" si="1874"/>
        <v>0</v>
      </c>
      <c r="AF936">
        <f t="shared" si="1875"/>
        <v>0</v>
      </c>
      <c r="AG936">
        <f t="shared" si="1876"/>
        <v>0</v>
      </c>
      <c r="AH936">
        <f t="shared" si="1877"/>
        <v>0</v>
      </c>
      <c r="AI936">
        <f t="shared" si="1878"/>
        <v>0</v>
      </c>
      <c r="AJ936">
        <f t="shared" si="1879"/>
        <v>0</v>
      </c>
      <c r="AK936">
        <f t="shared" si="1880"/>
        <v>0</v>
      </c>
      <c r="AL936">
        <f t="shared" si="1881"/>
        <v>0</v>
      </c>
      <c r="AM936">
        <f t="shared" si="1882"/>
        <v>0</v>
      </c>
      <c r="AN936">
        <f t="shared" si="1883"/>
        <v>0</v>
      </c>
      <c r="AO936">
        <f t="shared" si="1884"/>
        <v>0</v>
      </c>
      <c r="AP936">
        <f t="shared" si="1885"/>
        <v>0</v>
      </c>
      <c r="AQ936">
        <f t="shared" si="1886"/>
        <v>0</v>
      </c>
      <c r="AR936">
        <f t="shared" si="1887"/>
        <v>0</v>
      </c>
      <c r="AS936">
        <f t="shared" si="1888"/>
        <v>0</v>
      </c>
      <c r="AT936">
        <f t="shared" si="1858"/>
        <v>0</v>
      </c>
      <c r="AU936">
        <f t="shared" si="1889"/>
        <v>0</v>
      </c>
      <c r="AV936">
        <f t="shared" si="1890"/>
        <v>0</v>
      </c>
      <c r="AW936">
        <f t="shared" si="1859"/>
        <v>0</v>
      </c>
      <c r="AX936">
        <f t="shared" si="1891"/>
        <v>0</v>
      </c>
      <c r="AY936">
        <f t="shared" si="1892"/>
        <v>0</v>
      </c>
      <c r="AZ936">
        <f t="shared" si="1893"/>
        <v>0</v>
      </c>
      <c r="BA936">
        <f t="shared" si="1894"/>
        <v>0</v>
      </c>
      <c r="BB936">
        <f t="shared" si="1895"/>
        <v>0</v>
      </c>
      <c r="BC936">
        <f t="shared" si="1896"/>
        <v>0</v>
      </c>
      <c r="BD936">
        <f t="shared" si="1897"/>
        <v>0</v>
      </c>
      <c r="BE936">
        <f t="shared" si="1898"/>
        <v>0</v>
      </c>
      <c r="BF936">
        <f t="shared" si="1899"/>
        <v>0</v>
      </c>
      <c r="BG936">
        <f t="shared" si="1900"/>
        <v>0</v>
      </c>
      <c r="BH936">
        <f t="shared" si="1901"/>
        <v>0</v>
      </c>
      <c r="BI936">
        <f t="shared" si="1902"/>
        <v>0</v>
      </c>
      <c r="BJ936">
        <f t="shared" si="1903"/>
        <v>0</v>
      </c>
      <c r="BK936">
        <f t="shared" si="1904"/>
        <v>0</v>
      </c>
      <c r="BL936">
        <f t="shared" si="1905"/>
        <v>0</v>
      </c>
      <c r="BM936">
        <f t="shared" si="1906"/>
        <v>0</v>
      </c>
      <c r="BN936">
        <f t="shared" si="1907"/>
        <v>0</v>
      </c>
      <c r="BO936">
        <f t="shared" si="1908"/>
        <v>0</v>
      </c>
      <c r="BP936">
        <f t="shared" si="1909"/>
        <v>0</v>
      </c>
      <c r="BQ936">
        <f t="shared" si="1910"/>
        <v>0</v>
      </c>
      <c r="BR936">
        <f t="shared" si="1911"/>
        <v>0</v>
      </c>
      <c r="BS936">
        <f t="shared" si="1912"/>
        <v>0</v>
      </c>
      <c r="BT936">
        <f t="shared" si="1913"/>
        <v>0</v>
      </c>
      <c r="BU936">
        <f t="shared" si="1914"/>
        <v>0</v>
      </c>
      <c r="BV936">
        <f t="shared" si="1915"/>
        <v>0</v>
      </c>
      <c r="BW936">
        <f t="shared" si="1916"/>
        <v>0</v>
      </c>
      <c r="BX936">
        <f t="shared" si="1917"/>
        <v>0</v>
      </c>
      <c r="BY936">
        <f t="shared" si="1918"/>
        <v>0</v>
      </c>
      <c r="BZ936">
        <f t="shared" si="1919"/>
        <v>0</v>
      </c>
      <c r="CA936">
        <f t="shared" si="1920"/>
        <v>0</v>
      </c>
      <c r="CB936">
        <f t="shared" si="1921"/>
        <v>0</v>
      </c>
      <c r="CC936">
        <f t="shared" si="1922"/>
        <v>0</v>
      </c>
      <c r="CD936">
        <f t="shared" si="1923"/>
        <v>0</v>
      </c>
      <c r="CE936">
        <f t="shared" si="1924"/>
        <v>0</v>
      </c>
      <c r="CF936">
        <f t="shared" si="1925"/>
        <v>0</v>
      </c>
      <c r="CG936">
        <f t="shared" si="1926"/>
        <v>0</v>
      </c>
      <c r="CH936">
        <f t="shared" si="1927"/>
        <v>0</v>
      </c>
      <c r="CI936">
        <f t="shared" si="1928"/>
        <v>0</v>
      </c>
      <c r="CJ936">
        <f t="shared" si="1929"/>
        <v>0</v>
      </c>
      <c r="CK936">
        <f t="shared" si="1930"/>
        <v>0</v>
      </c>
      <c r="CL936" t="str">
        <f t="shared" si="1931"/>
        <v/>
      </c>
      <c r="CM936" t="str">
        <f t="shared" si="1932"/>
        <v/>
      </c>
      <c r="CN936" t="str">
        <f t="shared" si="1933"/>
        <v/>
      </c>
      <c r="CO936" t="str">
        <f t="shared" si="1934"/>
        <v/>
      </c>
      <c r="CP936" t="str">
        <f t="shared" si="1935"/>
        <v/>
      </c>
      <c r="CQ936" t="str">
        <f t="shared" si="1936"/>
        <v/>
      </c>
      <c r="CR936" t="str">
        <f t="shared" si="1937"/>
        <v/>
      </c>
      <c r="CS936" t="str">
        <f t="shared" si="1938"/>
        <v/>
      </c>
      <c r="CT936" t="str">
        <f t="shared" si="1939"/>
        <v/>
      </c>
      <c r="CU936" t="str">
        <f t="shared" si="1940"/>
        <v/>
      </c>
      <c r="CV936" t="str">
        <f t="shared" si="1941"/>
        <v/>
      </c>
      <c r="CW936" t="str">
        <f t="shared" si="1942"/>
        <v/>
      </c>
      <c r="CX936" t="str">
        <f t="shared" si="1943"/>
        <v/>
      </c>
      <c r="CY936" t="str">
        <f t="shared" si="1944"/>
        <v/>
      </c>
      <c r="CZ936" t="str">
        <f t="shared" si="1945"/>
        <v/>
      </c>
      <c r="DA936" t="str">
        <f t="shared" si="1946"/>
        <v/>
      </c>
      <c r="DB936" t="str">
        <f t="shared" si="1947"/>
        <v/>
      </c>
      <c r="DC936" t="str">
        <f t="shared" si="1948"/>
        <v/>
      </c>
      <c r="DD936" t="str">
        <f t="shared" si="1949"/>
        <v/>
      </c>
      <c r="DE936" t="str">
        <f t="shared" si="1950"/>
        <v/>
      </c>
      <c r="DF936" t="str">
        <f t="shared" si="1951"/>
        <v/>
      </c>
      <c r="DG936" t="str">
        <f t="shared" si="1952"/>
        <v/>
      </c>
      <c r="DH936" t="str">
        <f t="shared" si="1953"/>
        <v/>
      </c>
      <c r="DI936" t="str">
        <f t="shared" si="1954"/>
        <v/>
      </c>
      <c r="DJ936" t="str">
        <f t="shared" si="1955"/>
        <v/>
      </c>
      <c r="DK936" t="str">
        <f t="shared" si="1956"/>
        <v/>
      </c>
      <c r="DL936" t="str">
        <f t="shared" si="1957"/>
        <v/>
      </c>
      <c r="DM936" t="str">
        <f t="shared" si="1958"/>
        <v/>
      </c>
      <c r="DN936" t="str">
        <f t="shared" si="1959"/>
        <v/>
      </c>
      <c r="DO936" t="str">
        <f t="shared" si="1960"/>
        <v/>
      </c>
      <c r="DP936" t="str">
        <f t="shared" si="1961"/>
        <v/>
      </c>
      <c r="DQ936" t="str">
        <f t="shared" si="1962"/>
        <v/>
      </c>
      <c r="DR936" t="str">
        <f t="shared" si="1963"/>
        <v/>
      </c>
      <c r="DS936" t="str">
        <f t="shared" si="1964"/>
        <v/>
      </c>
      <c r="DT936" t="str">
        <f t="shared" si="1965"/>
        <v/>
      </c>
      <c r="DU936">
        <f t="shared" si="1966"/>
        <v>0</v>
      </c>
      <c r="DV936">
        <f t="shared" si="1967"/>
        <v>0</v>
      </c>
      <c r="DW936">
        <f t="shared" si="1968"/>
        <v>0</v>
      </c>
      <c r="DX936" t="str">
        <f t="shared" si="1969"/>
        <v/>
      </c>
      <c r="DY936" t="str">
        <f t="shared" si="1970"/>
        <v/>
      </c>
      <c r="DZ936" t="str">
        <f t="shared" si="1971"/>
        <v/>
      </c>
      <c r="EA936" s="5">
        <f t="shared" si="1972"/>
        <v>0</v>
      </c>
      <c r="EB936" s="3">
        <f t="shared" si="1973"/>
        <v>0</v>
      </c>
    </row>
    <row r="937" spans="2:132" x14ac:dyDescent="0.2">
      <c r="B937" s="25">
        <v>932</v>
      </c>
      <c r="C937" s="26">
        <f>Zisk!D951</f>
        <v>0</v>
      </c>
      <c r="D937">
        <f>Zisk!E951</f>
        <v>0</v>
      </c>
      <c r="E937" s="66" t="str">
        <f t="shared" si="1860"/>
        <v/>
      </c>
      <c r="F937" t="str">
        <f t="shared" si="1861"/>
        <v/>
      </c>
      <c r="G937" s="66" t="str">
        <f t="shared" si="1862"/>
        <v/>
      </c>
      <c r="H937" s="25"/>
      <c r="I937" s="25"/>
      <c r="J937">
        <f>VstupniParametry_SKRYT!$D$5</f>
        <v>0.02</v>
      </c>
      <c r="K937">
        <f>VstupniParametry_SKRYT!$D$6</f>
        <v>0.06</v>
      </c>
      <c r="L937">
        <f>VstupniParametry_SKRYT!$D$7</f>
        <v>0.06</v>
      </c>
      <c r="M937">
        <f>VstupniParametry_SKRYT!$D$8</f>
        <v>0.06</v>
      </c>
      <c r="N937">
        <f>VstupniParametry_SKRYT!$D$9</f>
        <v>1.7999999999999999E-2</v>
      </c>
      <c r="O937" s="27">
        <f>VstupniParametry_SKRYT!$D$10</f>
        <v>0.01</v>
      </c>
      <c r="P937" s="27">
        <f>VstupniParametry_SKRYT!$D$11</f>
        <v>0.01</v>
      </c>
      <c r="Q937" s="27">
        <f>VstupniParametry_SKRYT!$D$12</f>
        <v>0.01</v>
      </c>
      <c r="R937" s="27">
        <f>VstupniParametry_SKRYT!$D$13</f>
        <v>0.01</v>
      </c>
      <c r="S937" s="27">
        <f>VstupniParametry_SKRYT!$D$14</f>
        <v>0.01</v>
      </c>
      <c r="T937">
        <f t="shared" si="1863"/>
        <v>0</v>
      </c>
      <c r="U937">
        <f t="shared" si="1864"/>
        <v>0</v>
      </c>
      <c r="V937">
        <f t="shared" si="1865"/>
        <v>0</v>
      </c>
      <c r="W937">
        <f t="shared" si="1866"/>
        <v>0</v>
      </c>
      <c r="X937">
        <f t="shared" si="1867"/>
        <v>0</v>
      </c>
      <c r="Y937">
        <f t="shared" si="1868"/>
        <v>0</v>
      </c>
      <c r="Z937">
        <f t="shared" si="1869"/>
        <v>0</v>
      </c>
      <c r="AA937">
        <f t="shared" si="1870"/>
        <v>0</v>
      </c>
      <c r="AB937">
        <f t="shared" si="1871"/>
        <v>0</v>
      </c>
      <c r="AC937">
        <f t="shared" si="1872"/>
        <v>0</v>
      </c>
      <c r="AD937">
        <f t="shared" si="1873"/>
        <v>0</v>
      </c>
      <c r="AE937">
        <f t="shared" si="1874"/>
        <v>0</v>
      </c>
      <c r="AF937">
        <f t="shared" si="1875"/>
        <v>0</v>
      </c>
      <c r="AG937">
        <f t="shared" si="1876"/>
        <v>0</v>
      </c>
      <c r="AH937">
        <f t="shared" si="1877"/>
        <v>0</v>
      </c>
      <c r="AI937">
        <f t="shared" si="1878"/>
        <v>0</v>
      </c>
      <c r="AJ937">
        <f t="shared" si="1879"/>
        <v>0</v>
      </c>
      <c r="AK937">
        <f t="shared" si="1880"/>
        <v>0</v>
      </c>
      <c r="AL937">
        <f t="shared" si="1881"/>
        <v>0</v>
      </c>
      <c r="AM937">
        <f t="shared" si="1882"/>
        <v>0</v>
      </c>
      <c r="AN937">
        <f t="shared" si="1883"/>
        <v>0</v>
      </c>
      <c r="AO937">
        <f t="shared" si="1884"/>
        <v>0</v>
      </c>
      <c r="AP937">
        <f t="shared" si="1885"/>
        <v>0</v>
      </c>
      <c r="AQ937">
        <f t="shared" si="1886"/>
        <v>0</v>
      </c>
      <c r="AR937">
        <f t="shared" si="1887"/>
        <v>0</v>
      </c>
      <c r="AS937">
        <f t="shared" si="1888"/>
        <v>0</v>
      </c>
      <c r="AT937">
        <f t="shared" si="1858"/>
        <v>0</v>
      </c>
      <c r="AU937">
        <f t="shared" si="1889"/>
        <v>0</v>
      </c>
      <c r="AV937">
        <f t="shared" si="1890"/>
        <v>0</v>
      </c>
      <c r="AW937">
        <f t="shared" si="1859"/>
        <v>0</v>
      </c>
      <c r="AX937">
        <f t="shared" si="1891"/>
        <v>0</v>
      </c>
      <c r="AY937">
        <f t="shared" si="1892"/>
        <v>0</v>
      </c>
      <c r="AZ937">
        <f t="shared" si="1893"/>
        <v>0</v>
      </c>
      <c r="BA937">
        <f t="shared" si="1894"/>
        <v>0</v>
      </c>
      <c r="BB937">
        <f t="shared" si="1895"/>
        <v>0</v>
      </c>
      <c r="BC937">
        <f t="shared" si="1896"/>
        <v>0</v>
      </c>
      <c r="BD937">
        <f t="shared" si="1897"/>
        <v>0</v>
      </c>
      <c r="BE937">
        <f t="shared" si="1898"/>
        <v>0</v>
      </c>
      <c r="BF937">
        <f t="shared" si="1899"/>
        <v>0</v>
      </c>
      <c r="BG937">
        <f t="shared" si="1900"/>
        <v>0</v>
      </c>
      <c r="BH937">
        <f t="shared" si="1901"/>
        <v>0</v>
      </c>
      <c r="BI937">
        <f t="shared" si="1902"/>
        <v>0</v>
      </c>
      <c r="BJ937">
        <f t="shared" si="1903"/>
        <v>0</v>
      </c>
      <c r="BK937">
        <f t="shared" si="1904"/>
        <v>0</v>
      </c>
      <c r="BL937">
        <f t="shared" si="1905"/>
        <v>0</v>
      </c>
      <c r="BM937">
        <f t="shared" si="1906"/>
        <v>0</v>
      </c>
      <c r="BN937">
        <f t="shared" si="1907"/>
        <v>0</v>
      </c>
      <c r="BO937">
        <f t="shared" si="1908"/>
        <v>0</v>
      </c>
      <c r="BP937">
        <f t="shared" si="1909"/>
        <v>0</v>
      </c>
      <c r="BQ937">
        <f t="shared" si="1910"/>
        <v>0</v>
      </c>
      <c r="BR937">
        <f t="shared" si="1911"/>
        <v>0</v>
      </c>
      <c r="BS937">
        <f t="shared" si="1912"/>
        <v>0</v>
      </c>
      <c r="BT937">
        <f t="shared" si="1913"/>
        <v>0</v>
      </c>
      <c r="BU937">
        <f t="shared" si="1914"/>
        <v>0</v>
      </c>
      <c r="BV937">
        <f t="shared" si="1915"/>
        <v>0</v>
      </c>
      <c r="BW937">
        <f t="shared" si="1916"/>
        <v>0</v>
      </c>
      <c r="BX937">
        <f t="shared" si="1917"/>
        <v>0</v>
      </c>
      <c r="BY937">
        <f t="shared" si="1918"/>
        <v>0</v>
      </c>
      <c r="BZ937">
        <f t="shared" si="1919"/>
        <v>0</v>
      </c>
      <c r="CA937">
        <f t="shared" si="1920"/>
        <v>0</v>
      </c>
      <c r="CB937">
        <f t="shared" si="1921"/>
        <v>0</v>
      </c>
      <c r="CC937">
        <f t="shared" si="1922"/>
        <v>0</v>
      </c>
      <c r="CD937">
        <f t="shared" si="1923"/>
        <v>0</v>
      </c>
      <c r="CE937">
        <f t="shared" si="1924"/>
        <v>0</v>
      </c>
      <c r="CF937">
        <f t="shared" si="1925"/>
        <v>0</v>
      </c>
      <c r="CG937">
        <f t="shared" si="1926"/>
        <v>0</v>
      </c>
      <c r="CH937">
        <f t="shared" si="1927"/>
        <v>0</v>
      </c>
      <c r="CI937">
        <f t="shared" si="1928"/>
        <v>0</v>
      </c>
      <c r="CJ937">
        <f t="shared" si="1929"/>
        <v>0</v>
      </c>
      <c r="CK937">
        <f t="shared" si="1930"/>
        <v>0</v>
      </c>
      <c r="CL937" t="str">
        <f t="shared" si="1931"/>
        <v/>
      </c>
      <c r="CM937" t="str">
        <f t="shared" si="1932"/>
        <v/>
      </c>
      <c r="CN937" t="str">
        <f t="shared" si="1933"/>
        <v/>
      </c>
      <c r="CO937" t="str">
        <f t="shared" si="1934"/>
        <v/>
      </c>
      <c r="CP937" t="str">
        <f t="shared" si="1935"/>
        <v/>
      </c>
      <c r="CQ937" t="str">
        <f t="shared" si="1936"/>
        <v/>
      </c>
      <c r="CR937" t="str">
        <f t="shared" si="1937"/>
        <v/>
      </c>
      <c r="CS937" t="str">
        <f t="shared" si="1938"/>
        <v/>
      </c>
      <c r="CT937" t="str">
        <f t="shared" si="1939"/>
        <v/>
      </c>
      <c r="CU937" t="str">
        <f t="shared" si="1940"/>
        <v/>
      </c>
      <c r="CV937" t="str">
        <f t="shared" si="1941"/>
        <v/>
      </c>
      <c r="CW937" t="str">
        <f t="shared" si="1942"/>
        <v/>
      </c>
      <c r="CX937" t="str">
        <f t="shared" si="1943"/>
        <v/>
      </c>
      <c r="CY937" t="str">
        <f t="shared" si="1944"/>
        <v/>
      </c>
      <c r="CZ937" t="str">
        <f t="shared" si="1945"/>
        <v/>
      </c>
      <c r="DA937" t="str">
        <f t="shared" si="1946"/>
        <v/>
      </c>
      <c r="DB937" t="str">
        <f t="shared" si="1947"/>
        <v/>
      </c>
      <c r="DC937" t="str">
        <f t="shared" si="1948"/>
        <v/>
      </c>
      <c r="DD937" t="str">
        <f t="shared" si="1949"/>
        <v/>
      </c>
      <c r="DE937" t="str">
        <f t="shared" si="1950"/>
        <v/>
      </c>
      <c r="DF937" t="str">
        <f t="shared" si="1951"/>
        <v/>
      </c>
      <c r="DG937" t="str">
        <f t="shared" si="1952"/>
        <v/>
      </c>
      <c r="DH937" t="str">
        <f t="shared" si="1953"/>
        <v/>
      </c>
      <c r="DI937" t="str">
        <f t="shared" si="1954"/>
        <v/>
      </c>
      <c r="DJ937" t="str">
        <f t="shared" si="1955"/>
        <v/>
      </c>
      <c r="DK937" t="str">
        <f t="shared" si="1956"/>
        <v/>
      </c>
      <c r="DL937" t="str">
        <f t="shared" si="1957"/>
        <v/>
      </c>
      <c r="DM937" t="str">
        <f t="shared" si="1958"/>
        <v/>
      </c>
      <c r="DN937" t="str">
        <f t="shared" si="1959"/>
        <v/>
      </c>
      <c r="DO937" t="str">
        <f t="shared" si="1960"/>
        <v/>
      </c>
      <c r="DP937" t="str">
        <f t="shared" si="1961"/>
        <v/>
      </c>
      <c r="DQ937" t="str">
        <f t="shared" si="1962"/>
        <v/>
      </c>
      <c r="DR937" t="str">
        <f t="shared" si="1963"/>
        <v/>
      </c>
      <c r="DS937" t="str">
        <f t="shared" si="1964"/>
        <v/>
      </c>
      <c r="DT937" t="str">
        <f t="shared" si="1965"/>
        <v/>
      </c>
      <c r="DU937">
        <f t="shared" si="1966"/>
        <v>0</v>
      </c>
      <c r="DV937">
        <f t="shared" si="1967"/>
        <v>0</v>
      </c>
      <c r="DW937">
        <f t="shared" si="1968"/>
        <v>0</v>
      </c>
      <c r="DX937" t="str">
        <f t="shared" si="1969"/>
        <v/>
      </c>
      <c r="DY937" t="str">
        <f t="shared" si="1970"/>
        <v/>
      </c>
      <c r="DZ937" t="str">
        <f t="shared" si="1971"/>
        <v/>
      </c>
      <c r="EA937" s="5">
        <f t="shared" si="1972"/>
        <v>0</v>
      </c>
      <c r="EB937" s="3">
        <f t="shared" si="1973"/>
        <v>0</v>
      </c>
    </row>
    <row r="938" spans="2:132" x14ac:dyDescent="0.2">
      <c r="B938">
        <v>933</v>
      </c>
      <c r="C938" s="3">
        <f>Zisk!D952</f>
        <v>0</v>
      </c>
      <c r="D938">
        <f>Zisk!E952</f>
        <v>0</v>
      </c>
      <c r="E938" s="66" t="str">
        <f t="shared" si="1860"/>
        <v/>
      </c>
      <c r="F938" t="str">
        <f t="shared" si="1861"/>
        <v/>
      </c>
      <c r="G938" s="66" t="str">
        <f t="shared" si="1862"/>
        <v/>
      </c>
      <c r="J938">
        <f>VstupniParametry_SKRYT!$D$5</f>
        <v>0.02</v>
      </c>
      <c r="K938">
        <f>VstupniParametry_SKRYT!$D$6</f>
        <v>0.06</v>
      </c>
      <c r="L938">
        <f>VstupniParametry_SKRYT!$D$7</f>
        <v>0.06</v>
      </c>
      <c r="M938">
        <f>VstupniParametry_SKRYT!$D$8</f>
        <v>0.06</v>
      </c>
      <c r="N938">
        <f>VstupniParametry_SKRYT!$D$9</f>
        <v>1.7999999999999999E-2</v>
      </c>
      <c r="O938" s="27">
        <f>VstupniParametry_SKRYT!$D$10</f>
        <v>0.01</v>
      </c>
      <c r="P938" s="27">
        <f>VstupniParametry_SKRYT!$D$11</f>
        <v>0.01</v>
      </c>
      <c r="Q938" s="27">
        <f>VstupniParametry_SKRYT!$D$12</f>
        <v>0.01</v>
      </c>
      <c r="R938" s="27">
        <f>VstupniParametry_SKRYT!$D$13</f>
        <v>0.01</v>
      </c>
      <c r="S938" s="27">
        <f>VstupniParametry_SKRYT!$D$14</f>
        <v>0.01</v>
      </c>
      <c r="T938">
        <f t="shared" si="1863"/>
        <v>0</v>
      </c>
      <c r="U938">
        <f t="shared" si="1864"/>
        <v>0</v>
      </c>
      <c r="V938">
        <f t="shared" si="1865"/>
        <v>0</v>
      </c>
      <c r="W938">
        <f t="shared" si="1866"/>
        <v>0</v>
      </c>
      <c r="X938">
        <f t="shared" si="1867"/>
        <v>0</v>
      </c>
      <c r="Y938">
        <f t="shared" si="1868"/>
        <v>0</v>
      </c>
      <c r="Z938">
        <f t="shared" si="1869"/>
        <v>0</v>
      </c>
      <c r="AA938">
        <f t="shared" si="1870"/>
        <v>0</v>
      </c>
      <c r="AB938">
        <f t="shared" si="1871"/>
        <v>0</v>
      </c>
      <c r="AC938">
        <f t="shared" si="1872"/>
        <v>0</v>
      </c>
      <c r="AD938">
        <f t="shared" si="1873"/>
        <v>0</v>
      </c>
      <c r="AE938">
        <f t="shared" si="1874"/>
        <v>0</v>
      </c>
      <c r="AF938">
        <f t="shared" si="1875"/>
        <v>0</v>
      </c>
      <c r="AG938">
        <f t="shared" si="1876"/>
        <v>0</v>
      </c>
      <c r="AH938">
        <f t="shared" si="1877"/>
        <v>0</v>
      </c>
      <c r="AI938">
        <f t="shared" si="1878"/>
        <v>0</v>
      </c>
      <c r="AJ938">
        <f t="shared" si="1879"/>
        <v>0</v>
      </c>
      <c r="AK938">
        <f t="shared" si="1880"/>
        <v>0</v>
      </c>
      <c r="AL938">
        <f t="shared" si="1881"/>
        <v>0</v>
      </c>
      <c r="AM938">
        <f t="shared" si="1882"/>
        <v>0</v>
      </c>
      <c r="AN938">
        <f t="shared" si="1883"/>
        <v>0</v>
      </c>
      <c r="AO938">
        <f t="shared" si="1884"/>
        <v>0</v>
      </c>
      <c r="AP938">
        <f t="shared" si="1885"/>
        <v>0</v>
      </c>
      <c r="AQ938">
        <f t="shared" si="1886"/>
        <v>0</v>
      </c>
      <c r="AR938">
        <f t="shared" si="1887"/>
        <v>0</v>
      </c>
      <c r="AS938">
        <f t="shared" si="1888"/>
        <v>0</v>
      </c>
      <c r="AT938">
        <f t="shared" si="1858"/>
        <v>0</v>
      </c>
      <c r="AU938">
        <f t="shared" si="1889"/>
        <v>0</v>
      </c>
      <c r="AV938">
        <f t="shared" si="1890"/>
        <v>0</v>
      </c>
      <c r="AW938">
        <f t="shared" si="1859"/>
        <v>0</v>
      </c>
      <c r="AX938">
        <f t="shared" si="1891"/>
        <v>0</v>
      </c>
      <c r="AY938">
        <f t="shared" si="1892"/>
        <v>0</v>
      </c>
      <c r="AZ938">
        <f t="shared" si="1893"/>
        <v>0</v>
      </c>
      <c r="BA938">
        <f t="shared" si="1894"/>
        <v>0</v>
      </c>
      <c r="BB938">
        <f t="shared" si="1895"/>
        <v>0</v>
      </c>
      <c r="BC938">
        <f t="shared" si="1896"/>
        <v>0</v>
      </c>
      <c r="BD938">
        <f t="shared" si="1897"/>
        <v>0</v>
      </c>
      <c r="BE938">
        <f t="shared" si="1898"/>
        <v>0</v>
      </c>
      <c r="BF938">
        <f t="shared" si="1899"/>
        <v>0</v>
      </c>
      <c r="BG938">
        <f t="shared" si="1900"/>
        <v>0</v>
      </c>
      <c r="BH938">
        <f t="shared" si="1901"/>
        <v>0</v>
      </c>
      <c r="BI938">
        <f t="shared" si="1902"/>
        <v>0</v>
      </c>
      <c r="BJ938">
        <f t="shared" si="1903"/>
        <v>0</v>
      </c>
      <c r="BK938">
        <f t="shared" si="1904"/>
        <v>0</v>
      </c>
      <c r="BL938">
        <f t="shared" si="1905"/>
        <v>0</v>
      </c>
      <c r="BM938">
        <f t="shared" si="1906"/>
        <v>0</v>
      </c>
      <c r="BN938">
        <f t="shared" si="1907"/>
        <v>0</v>
      </c>
      <c r="BO938">
        <f t="shared" si="1908"/>
        <v>0</v>
      </c>
      <c r="BP938">
        <f t="shared" si="1909"/>
        <v>0</v>
      </c>
      <c r="BQ938">
        <f t="shared" si="1910"/>
        <v>0</v>
      </c>
      <c r="BR938">
        <f t="shared" si="1911"/>
        <v>0</v>
      </c>
      <c r="BS938">
        <f t="shared" si="1912"/>
        <v>0</v>
      </c>
      <c r="BT938">
        <f t="shared" si="1913"/>
        <v>0</v>
      </c>
      <c r="BU938">
        <f t="shared" si="1914"/>
        <v>0</v>
      </c>
      <c r="BV938">
        <f t="shared" si="1915"/>
        <v>0</v>
      </c>
      <c r="BW938">
        <f t="shared" si="1916"/>
        <v>0</v>
      </c>
      <c r="BX938">
        <f t="shared" si="1917"/>
        <v>0</v>
      </c>
      <c r="BY938">
        <f t="shared" si="1918"/>
        <v>0</v>
      </c>
      <c r="BZ938">
        <f t="shared" si="1919"/>
        <v>0</v>
      </c>
      <c r="CA938">
        <f t="shared" si="1920"/>
        <v>0</v>
      </c>
      <c r="CB938">
        <f t="shared" si="1921"/>
        <v>0</v>
      </c>
      <c r="CC938">
        <f t="shared" si="1922"/>
        <v>0</v>
      </c>
      <c r="CD938">
        <f t="shared" si="1923"/>
        <v>0</v>
      </c>
      <c r="CE938">
        <f t="shared" si="1924"/>
        <v>0</v>
      </c>
      <c r="CF938">
        <f t="shared" si="1925"/>
        <v>0</v>
      </c>
      <c r="CG938">
        <f t="shared" si="1926"/>
        <v>0</v>
      </c>
      <c r="CH938">
        <f t="shared" si="1927"/>
        <v>0</v>
      </c>
      <c r="CI938">
        <f t="shared" si="1928"/>
        <v>0</v>
      </c>
      <c r="CJ938">
        <f t="shared" si="1929"/>
        <v>0</v>
      </c>
      <c r="CK938">
        <f t="shared" si="1930"/>
        <v>0</v>
      </c>
      <c r="CL938" t="str">
        <f t="shared" si="1931"/>
        <v/>
      </c>
      <c r="CM938" t="str">
        <f t="shared" si="1932"/>
        <v/>
      </c>
      <c r="CN938" t="str">
        <f t="shared" si="1933"/>
        <v/>
      </c>
      <c r="CO938" t="str">
        <f t="shared" si="1934"/>
        <v/>
      </c>
      <c r="CP938" t="str">
        <f t="shared" si="1935"/>
        <v/>
      </c>
      <c r="CQ938" t="str">
        <f t="shared" si="1936"/>
        <v/>
      </c>
      <c r="CR938" t="str">
        <f t="shared" si="1937"/>
        <v/>
      </c>
      <c r="CS938" t="str">
        <f t="shared" si="1938"/>
        <v/>
      </c>
      <c r="CT938" t="str">
        <f t="shared" si="1939"/>
        <v/>
      </c>
      <c r="CU938" t="str">
        <f t="shared" si="1940"/>
        <v/>
      </c>
      <c r="CV938" t="str">
        <f t="shared" si="1941"/>
        <v/>
      </c>
      <c r="CW938" t="str">
        <f t="shared" si="1942"/>
        <v/>
      </c>
      <c r="CX938" t="str">
        <f t="shared" si="1943"/>
        <v/>
      </c>
      <c r="CY938" t="str">
        <f t="shared" si="1944"/>
        <v/>
      </c>
      <c r="CZ938" t="str">
        <f t="shared" si="1945"/>
        <v/>
      </c>
      <c r="DA938" t="str">
        <f t="shared" si="1946"/>
        <v/>
      </c>
      <c r="DB938" t="str">
        <f t="shared" si="1947"/>
        <v/>
      </c>
      <c r="DC938" t="str">
        <f t="shared" si="1948"/>
        <v/>
      </c>
      <c r="DD938" t="str">
        <f t="shared" si="1949"/>
        <v/>
      </c>
      <c r="DE938" t="str">
        <f t="shared" si="1950"/>
        <v/>
      </c>
      <c r="DF938" t="str">
        <f t="shared" si="1951"/>
        <v/>
      </c>
      <c r="DG938" t="str">
        <f t="shared" si="1952"/>
        <v/>
      </c>
      <c r="DH938" t="str">
        <f t="shared" si="1953"/>
        <v/>
      </c>
      <c r="DI938" t="str">
        <f t="shared" si="1954"/>
        <v/>
      </c>
      <c r="DJ938" t="str">
        <f t="shared" si="1955"/>
        <v/>
      </c>
      <c r="DK938" t="str">
        <f t="shared" si="1956"/>
        <v/>
      </c>
      <c r="DL938" t="str">
        <f t="shared" si="1957"/>
        <v/>
      </c>
      <c r="DM938" t="str">
        <f t="shared" si="1958"/>
        <v/>
      </c>
      <c r="DN938" t="str">
        <f t="shared" si="1959"/>
        <v/>
      </c>
      <c r="DO938" t="str">
        <f t="shared" si="1960"/>
        <v/>
      </c>
      <c r="DP938" t="str">
        <f t="shared" si="1961"/>
        <v/>
      </c>
      <c r="DQ938" t="str">
        <f t="shared" si="1962"/>
        <v/>
      </c>
      <c r="DR938" t="str">
        <f t="shared" si="1963"/>
        <v/>
      </c>
      <c r="DS938" t="str">
        <f t="shared" si="1964"/>
        <v/>
      </c>
      <c r="DT938" t="str">
        <f t="shared" si="1965"/>
        <v/>
      </c>
      <c r="DU938">
        <f t="shared" si="1966"/>
        <v>0</v>
      </c>
      <c r="DV938">
        <f t="shared" si="1967"/>
        <v>0</v>
      </c>
      <c r="DW938">
        <f t="shared" si="1968"/>
        <v>0</v>
      </c>
      <c r="DX938" t="str">
        <f t="shared" si="1969"/>
        <v/>
      </c>
      <c r="DY938" t="str">
        <f t="shared" si="1970"/>
        <v/>
      </c>
      <c r="DZ938" t="str">
        <f t="shared" si="1971"/>
        <v/>
      </c>
      <c r="EA938" s="5">
        <f t="shared" si="1972"/>
        <v>0</v>
      </c>
      <c r="EB938" s="3">
        <f t="shared" si="1973"/>
        <v>0</v>
      </c>
    </row>
    <row r="939" spans="2:132" x14ac:dyDescent="0.2">
      <c r="B939" s="25">
        <v>934</v>
      </c>
      <c r="C939" s="26">
        <f>Zisk!D953</f>
        <v>0</v>
      </c>
      <c r="D939">
        <f>Zisk!E953</f>
        <v>0</v>
      </c>
      <c r="E939" s="66" t="str">
        <f t="shared" si="1860"/>
        <v/>
      </c>
      <c r="F939" t="str">
        <f t="shared" si="1861"/>
        <v/>
      </c>
      <c r="G939" s="66" t="str">
        <f t="shared" si="1862"/>
        <v/>
      </c>
      <c r="H939" s="25"/>
      <c r="I939" s="25"/>
      <c r="J939">
        <f>VstupniParametry_SKRYT!$D$5</f>
        <v>0.02</v>
      </c>
      <c r="K939">
        <f>VstupniParametry_SKRYT!$D$6</f>
        <v>0.06</v>
      </c>
      <c r="L939">
        <f>VstupniParametry_SKRYT!$D$7</f>
        <v>0.06</v>
      </c>
      <c r="M939">
        <f>VstupniParametry_SKRYT!$D$8</f>
        <v>0.06</v>
      </c>
      <c r="N939">
        <f>VstupniParametry_SKRYT!$D$9</f>
        <v>1.7999999999999999E-2</v>
      </c>
      <c r="O939" s="27">
        <f>VstupniParametry_SKRYT!$D$10</f>
        <v>0.01</v>
      </c>
      <c r="P939" s="27">
        <f>VstupniParametry_SKRYT!$D$11</f>
        <v>0.01</v>
      </c>
      <c r="Q939" s="27">
        <f>VstupniParametry_SKRYT!$D$12</f>
        <v>0.01</v>
      </c>
      <c r="R939" s="27">
        <f>VstupniParametry_SKRYT!$D$13</f>
        <v>0.01</v>
      </c>
      <c r="S939" s="27">
        <f>VstupniParametry_SKRYT!$D$14</f>
        <v>0.01</v>
      </c>
      <c r="T939">
        <f t="shared" si="1863"/>
        <v>0</v>
      </c>
      <c r="U939">
        <f t="shared" si="1864"/>
        <v>0</v>
      </c>
      <c r="V939">
        <f t="shared" si="1865"/>
        <v>0</v>
      </c>
      <c r="W939">
        <f t="shared" si="1866"/>
        <v>0</v>
      </c>
      <c r="X939">
        <f t="shared" si="1867"/>
        <v>0</v>
      </c>
      <c r="Y939">
        <f t="shared" si="1868"/>
        <v>0</v>
      </c>
      <c r="Z939">
        <f t="shared" si="1869"/>
        <v>0</v>
      </c>
      <c r="AA939">
        <f t="shared" si="1870"/>
        <v>0</v>
      </c>
      <c r="AB939">
        <f t="shared" si="1871"/>
        <v>0</v>
      </c>
      <c r="AC939">
        <f t="shared" si="1872"/>
        <v>0</v>
      </c>
      <c r="AD939">
        <f t="shared" si="1873"/>
        <v>0</v>
      </c>
      <c r="AE939">
        <f t="shared" si="1874"/>
        <v>0</v>
      </c>
      <c r="AF939">
        <f t="shared" si="1875"/>
        <v>0</v>
      </c>
      <c r="AG939">
        <f t="shared" si="1876"/>
        <v>0</v>
      </c>
      <c r="AH939">
        <f t="shared" si="1877"/>
        <v>0</v>
      </c>
      <c r="AI939">
        <f t="shared" si="1878"/>
        <v>0</v>
      </c>
      <c r="AJ939">
        <f t="shared" si="1879"/>
        <v>0</v>
      </c>
      <c r="AK939">
        <f t="shared" si="1880"/>
        <v>0</v>
      </c>
      <c r="AL939">
        <f t="shared" si="1881"/>
        <v>0</v>
      </c>
      <c r="AM939">
        <f t="shared" si="1882"/>
        <v>0</v>
      </c>
      <c r="AN939">
        <f t="shared" si="1883"/>
        <v>0</v>
      </c>
      <c r="AO939">
        <f t="shared" si="1884"/>
        <v>0</v>
      </c>
      <c r="AP939">
        <f t="shared" si="1885"/>
        <v>0</v>
      </c>
      <c r="AQ939">
        <f t="shared" si="1886"/>
        <v>0</v>
      </c>
      <c r="AR939">
        <f t="shared" si="1887"/>
        <v>0</v>
      </c>
      <c r="AS939">
        <f t="shared" si="1888"/>
        <v>0</v>
      </c>
      <c r="AT939">
        <f t="shared" si="1858"/>
        <v>0</v>
      </c>
      <c r="AU939">
        <f t="shared" si="1889"/>
        <v>0</v>
      </c>
      <c r="AV939">
        <f t="shared" si="1890"/>
        <v>0</v>
      </c>
      <c r="AW939">
        <f t="shared" si="1859"/>
        <v>0</v>
      </c>
      <c r="AX939">
        <f t="shared" si="1891"/>
        <v>0</v>
      </c>
      <c r="AY939">
        <f t="shared" si="1892"/>
        <v>0</v>
      </c>
      <c r="AZ939">
        <f t="shared" si="1893"/>
        <v>0</v>
      </c>
      <c r="BA939">
        <f t="shared" si="1894"/>
        <v>0</v>
      </c>
      <c r="BB939">
        <f t="shared" si="1895"/>
        <v>0</v>
      </c>
      <c r="BC939">
        <f t="shared" si="1896"/>
        <v>0</v>
      </c>
      <c r="BD939">
        <f t="shared" si="1897"/>
        <v>0</v>
      </c>
      <c r="BE939">
        <f t="shared" si="1898"/>
        <v>0</v>
      </c>
      <c r="BF939">
        <f t="shared" si="1899"/>
        <v>0</v>
      </c>
      <c r="BG939">
        <f t="shared" si="1900"/>
        <v>0</v>
      </c>
      <c r="BH939">
        <f t="shared" si="1901"/>
        <v>0</v>
      </c>
      <c r="BI939">
        <f t="shared" si="1902"/>
        <v>0</v>
      </c>
      <c r="BJ939">
        <f t="shared" si="1903"/>
        <v>0</v>
      </c>
      <c r="BK939">
        <f t="shared" si="1904"/>
        <v>0</v>
      </c>
      <c r="BL939">
        <f t="shared" si="1905"/>
        <v>0</v>
      </c>
      <c r="BM939">
        <f t="shared" si="1906"/>
        <v>0</v>
      </c>
      <c r="BN939">
        <f t="shared" si="1907"/>
        <v>0</v>
      </c>
      <c r="BO939">
        <f t="shared" si="1908"/>
        <v>0</v>
      </c>
      <c r="BP939">
        <f t="shared" si="1909"/>
        <v>0</v>
      </c>
      <c r="BQ939">
        <f t="shared" si="1910"/>
        <v>0</v>
      </c>
      <c r="BR939">
        <f t="shared" si="1911"/>
        <v>0</v>
      </c>
      <c r="BS939">
        <f t="shared" si="1912"/>
        <v>0</v>
      </c>
      <c r="BT939">
        <f t="shared" si="1913"/>
        <v>0</v>
      </c>
      <c r="BU939">
        <f t="shared" si="1914"/>
        <v>0</v>
      </c>
      <c r="BV939">
        <f t="shared" si="1915"/>
        <v>0</v>
      </c>
      <c r="BW939">
        <f t="shared" si="1916"/>
        <v>0</v>
      </c>
      <c r="BX939">
        <f t="shared" si="1917"/>
        <v>0</v>
      </c>
      <c r="BY939">
        <f t="shared" si="1918"/>
        <v>0</v>
      </c>
      <c r="BZ939">
        <f t="shared" si="1919"/>
        <v>0</v>
      </c>
      <c r="CA939">
        <f t="shared" si="1920"/>
        <v>0</v>
      </c>
      <c r="CB939">
        <f t="shared" si="1921"/>
        <v>0</v>
      </c>
      <c r="CC939">
        <f t="shared" si="1922"/>
        <v>0</v>
      </c>
      <c r="CD939">
        <f t="shared" si="1923"/>
        <v>0</v>
      </c>
      <c r="CE939">
        <f t="shared" si="1924"/>
        <v>0</v>
      </c>
      <c r="CF939">
        <f t="shared" si="1925"/>
        <v>0</v>
      </c>
      <c r="CG939">
        <f t="shared" si="1926"/>
        <v>0</v>
      </c>
      <c r="CH939">
        <f t="shared" si="1927"/>
        <v>0</v>
      </c>
      <c r="CI939">
        <f t="shared" si="1928"/>
        <v>0</v>
      </c>
      <c r="CJ939">
        <f t="shared" si="1929"/>
        <v>0</v>
      </c>
      <c r="CK939">
        <f t="shared" si="1930"/>
        <v>0</v>
      </c>
      <c r="CL939" t="str">
        <f t="shared" si="1931"/>
        <v/>
      </c>
      <c r="CM939" t="str">
        <f t="shared" si="1932"/>
        <v/>
      </c>
      <c r="CN939" t="str">
        <f t="shared" si="1933"/>
        <v/>
      </c>
      <c r="CO939" t="str">
        <f t="shared" si="1934"/>
        <v/>
      </c>
      <c r="CP939" t="str">
        <f t="shared" si="1935"/>
        <v/>
      </c>
      <c r="CQ939" t="str">
        <f t="shared" si="1936"/>
        <v/>
      </c>
      <c r="CR939" t="str">
        <f t="shared" si="1937"/>
        <v/>
      </c>
      <c r="CS939" t="str">
        <f t="shared" si="1938"/>
        <v/>
      </c>
      <c r="CT939" t="str">
        <f t="shared" si="1939"/>
        <v/>
      </c>
      <c r="CU939" t="str">
        <f t="shared" si="1940"/>
        <v/>
      </c>
      <c r="CV939" t="str">
        <f t="shared" si="1941"/>
        <v/>
      </c>
      <c r="CW939" t="str">
        <f t="shared" si="1942"/>
        <v/>
      </c>
      <c r="CX939" t="str">
        <f t="shared" si="1943"/>
        <v/>
      </c>
      <c r="CY939" t="str">
        <f t="shared" si="1944"/>
        <v/>
      </c>
      <c r="CZ939" t="str">
        <f t="shared" si="1945"/>
        <v/>
      </c>
      <c r="DA939" t="str">
        <f t="shared" si="1946"/>
        <v/>
      </c>
      <c r="DB939" t="str">
        <f t="shared" si="1947"/>
        <v/>
      </c>
      <c r="DC939" t="str">
        <f t="shared" si="1948"/>
        <v/>
      </c>
      <c r="DD939" t="str">
        <f t="shared" si="1949"/>
        <v/>
      </c>
      <c r="DE939" t="str">
        <f t="shared" si="1950"/>
        <v/>
      </c>
      <c r="DF939" t="str">
        <f t="shared" si="1951"/>
        <v/>
      </c>
      <c r="DG939" t="str">
        <f t="shared" si="1952"/>
        <v/>
      </c>
      <c r="DH939" t="str">
        <f t="shared" si="1953"/>
        <v/>
      </c>
      <c r="DI939" t="str">
        <f t="shared" si="1954"/>
        <v/>
      </c>
      <c r="DJ939" t="str">
        <f t="shared" si="1955"/>
        <v/>
      </c>
      <c r="DK939" t="str">
        <f t="shared" si="1956"/>
        <v/>
      </c>
      <c r="DL939" t="str">
        <f t="shared" si="1957"/>
        <v/>
      </c>
      <c r="DM939" t="str">
        <f t="shared" si="1958"/>
        <v/>
      </c>
      <c r="DN939" t="str">
        <f t="shared" si="1959"/>
        <v/>
      </c>
      <c r="DO939" t="str">
        <f t="shared" si="1960"/>
        <v/>
      </c>
      <c r="DP939" t="str">
        <f t="shared" si="1961"/>
        <v/>
      </c>
      <c r="DQ939" t="str">
        <f t="shared" si="1962"/>
        <v/>
      </c>
      <c r="DR939" t="str">
        <f t="shared" si="1963"/>
        <v/>
      </c>
      <c r="DS939" t="str">
        <f t="shared" si="1964"/>
        <v/>
      </c>
      <c r="DT939" t="str">
        <f t="shared" si="1965"/>
        <v/>
      </c>
      <c r="DU939">
        <f t="shared" si="1966"/>
        <v>0</v>
      </c>
      <c r="DV939">
        <f t="shared" si="1967"/>
        <v>0</v>
      </c>
      <c r="DW939">
        <f t="shared" si="1968"/>
        <v>0</v>
      </c>
      <c r="DX939" t="str">
        <f t="shared" si="1969"/>
        <v/>
      </c>
      <c r="DY939" t="str">
        <f t="shared" si="1970"/>
        <v/>
      </c>
      <c r="DZ939" t="str">
        <f t="shared" si="1971"/>
        <v/>
      </c>
      <c r="EA939" s="5">
        <f t="shared" si="1972"/>
        <v>0</v>
      </c>
      <c r="EB939" s="3">
        <f t="shared" si="1973"/>
        <v>0</v>
      </c>
    </row>
    <row r="940" spans="2:132" x14ac:dyDescent="0.2">
      <c r="B940">
        <v>935</v>
      </c>
      <c r="C940" s="3">
        <f>Zisk!D954</f>
        <v>0</v>
      </c>
      <c r="D940">
        <f>Zisk!E954</f>
        <v>0</v>
      </c>
      <c r="E940" s="66" t="str">
        <f t="shared" si="1860"/>
        <v/>
      </c>
      <c r="F940" t="str">
        <f t="shared" si="1861"/>
        <v/>
      </c>
      <c r="G940" s="66" t="str">
        <f t="shared" si="1862"/>
        <v/>
      </c>
      <c r="J940">
        <f>VstupniParametry_SKRYT!$D$5</f>
        <v>0.02</v>
      </c>
      <c r="K940">
        <f>VstupniParametry_SKRYT!$D$6</f>
        <v>0.06</v>
      </c>
      <c r="L940">
        <f>VstupniParametry_SKRYT!$D$7</f>
        <v>0.06</v>
      </c>
      <c r="M940">
        <f>VstupniParametry_SKRYT!$D$8</f>
        <v>0.06</v>
      </c>
      <c r="N940">
        <f>VstupniParametry_SKRYT!$D$9</f>
        <v>1.7999999999999999E-2</v>
      </c>
      <c r="O940" s="27">
        <f>VstupniParametry_SKRYT!$D$10</f>
        <v>0.01</v>
      </c>
      <c r="P940" s="27">
        <f>VstupniParametry_SKRYT!$D$11</f>
        <v>0.01</v>
      </c>
      <c r="Q940" s="27">
        <f>VstupniParametry_SKRYT!$D$12</f>
        <v>0.01</v>
      </c>
      <c r="R940" s="27">
        <f>VstupniParametry_SKRYT!$D$13</f>
        <v>0.01</v>
      </c>
      <c r="S940" s="27">
        <f>VstupniParametry_SKRYT!$D$14</f>
        <v>0.01</v>
      </c>
      <c r="T940">
        <f t="shared" si="1863"/>
        <v>0</v>
      </c>
      <c r="U940">
        <f t="shared" si="1864"/>
        <v>0</v>
      </c>
      <c r="V940">
        <f t="shared" si="1865"/>
        <v>0</v>
      </c>
      <c r="W940">
        <f t="shared" si="1866"/>
        <v>0</v>
      </c>
      <c r="X940">
        <f t="shared" si="1867"/>
        <v>0</v>
      </c>
      <c r="Y940">
        <f t="shared" si="1868"/>
        <v>0</v>
      </c>
      <c r="Z940">
        <f t="shared" si="1869"/>
        <v>0</v>
      </c>
      <c r="AA940">
        <f t="shared" si="1870"/>
        <v>0</v>
      </c>
      <c r="AB940">
        <f t="shared" si="1871"/>
        <v>0</v>
      </c>
      <c r="AC940">
        <f t="shared" si="1872"/>
        <v>0</v>
      </c>
      <c r="AD940">
        <f t="shared" si="1873"/>
        <v>0</v>
      </c>
      <c r="AE940">
        <f t="shared" si="1874"/>
        <v>0</v>
      </c>
      <c r="AF940">
        <f t="shared" si="1875"/>
        <v>0</v>
      </c>
      <c r="AG940">
        <f t="shared" si="1876"/>
        <v>0</v>
      </c>
      <c r="AH940">
        <f t="shared" si="1877"/>
        <v>0</v>
      </c>
      <c r="AI940">
        <f t="shared" si="1878"/>
        <v>0</v>
      </c>
      <c r="AJ940">
        <f t="shared" si="1879"/>
        <v>0</v>
      </c>
      <c r="AK940">
        <f t="shared" si="1880"/>
        <v>0</v>
      </c>
      <c r="AL940">
        <f t="shared" si="1881"/>
        <v>0</v>
      </c>
      <c r="AM940">
        <f t="shared" si="1882"/>
        <v>0</v>
      </c>
      <c r="AN940">
        <f t="shared" si="1883"/>
        <v>0</v>
      </c>
      <c r="AO940">
        <f t="shared" si="1884"/>
        <v>0</v>
      </c>
      <c r="AP940">
        <f t="shared" si="1885"/>
        <v>0</v>
      </c>
      <c r="AQ940">
        <f t="shared" si="1886"/>
        <v>0</v>
      </c>
      <c r="AR940">
        <f t="shared" si="1887"/>
        <v>0</v>
      </c>
      <c r="AS940">
        <f t="shared" si="1888"/>
        <v>0</v>
      </c>
      <c r="AT940">
        <f t="shared" si="1858"/>
        <v>0</v>
      </c>
      <c r="AU940">
        <f t="shared" si="1889"/>
        <v>0</v>
      </c>
      <c r="AV940">
        <f t="shared" si="1890"/>
        <v>0</v>
      </c>
      <c r="AW940">
        <f t="shared" si="1859"/>
        <v>0</v>
      </c>
      <c r="AX940">
        <f t="shared" si="1891"/>
        <v>0</v>
      </c>
      <c r="AY940">
        <f t="shared" si="1892"/>
        <v>0</v>
      </c>
      <c r="AZ940">
        <f t="shared" si="1893"/>
        <v>0</v>
      </c>
      <c r="BA940">
        <f t="shared" si="1894"/>
        <v>0</v>
      </c>
      <c r="BB940">
        <f t="shared" si="1895"/>
        <v>0</v>
      </c>
      <c r="BC940">
        <f t="shared" si="1896"/>
        <v>0</v>
      </c>
      <c r="BD940">
        <f t="shared" si="1897"/>
        <v>0</v>
      </c>
      <c r="BE940">
        <f t="shared" si="1898"/>
        <v>0</v>
      </c>
      <c r="BF940">
        <f t="shared" si="1899"/>
        <v>0</v>
      </c>
      <c r="BG940">
        <f t="shared" si="1900"/>
        <v>0</v>
      </c>
      <c r="BH940">
        <f t="shared" si="1901"/>
        <v>0</v>
      </c>
      <c r="BI940">
        <f t="shared" si="1902"/>
        <v>0</v>
      </c>
      <c r="BJ940">
        <f t="shared" si="1903"/>
        <v>0</v>
      </c>
      <c r="BK940">
        <f t="shared" si="1904"/>
        <v>0</v>
      </c>
      <c r="BL940">
        <f t="shared" si="1905"/>
        <v>0</v>
      </c>
      <c r="BM940">
        <f t="shared" si="1906"/>
        <v>0</v>
      </c>
      <c r="BN940">
        <f t="shared" si="1907"/>
        <v>0</v>
      </c>
      <c r="BO940">
        <f t="shared" si="1908"/>
        <v>0</v>
      </c>
      <c r="BP940">
        <f t="shared" si="1909"/>
        <v>0</v>
      </c>
      <c r="BQ940">
        <f t="shared" si="1910"/>
        <v>0</v>
      </c>
      <c r="BR940">
        <f t="shared" si="1911"/>
        <v>0</v>
      </c>
      <c r="BS940">
        <f t="shared" si="1912"/>
        <v>0</v>
      </c>
      <c r="BT940">
        <f t="shared" si="1913"/>
        <v>0</v>
      </c>
      <c r="BU940">
        <f t="shared" si="1914"/>
        <v>0</v>
      </c>
      <c r="BV940">
        <f t="shared" si="1915"/>
        <v>0</v>
      </c>
      <c r="BW940">
        <f t="shared" si="1916"/>
        <v>0</v>
      </c>
      <c r="BX940">
        <f t="shared" si="1917"/>
        <v>0</v>
      </c>
      <c r="BY940">
        <f t="shared" si="1918"/>
        <v>0</v>
      </c>
      <c r="BZ940">
        <f t="shared" si="1919"/>
        <v>0</v>
      </c>
      <c r="CA940">
        <f t="shared" si="1920"/>
        <v>0</v>
      </c>
      <c r="CB940">
        <f t="shared" si="1921"/>
        <v>0</v>
      </c>
      <c r="CC940">
        <f t="shared" si="1922"/>
        <v>0</v>
      </c>
      <c r="CD940">
        <f t="shared" si="1923"/>
        <v>0</v>
      </c>
      <c r="CE940">
        <f t="shared" si="1924"/>
        <v>0</v>
      </c>
      <c r="CF940">
        <f t="shared" si="1925"/>
        <v>0</v>
      </c>
      <c r="CG940">
        <f t="shared" si="1926"/>
        <v>0</v>
      </c>
      <c r="CH940">
        <f t="shared" si="1927"/>
        <v>0</v>
      </c>
      <c r="CI940">
        <f t="shared" si="1928"/>
        <v>0</v>
      </c>
      <c r="CJ940">
        <f t="shared" si="1929"/>
        <v>0</v>
      </c>
      <c r="CK940">
        <f t="shared" si="1930"/>
        <v>0</v>
      </c>
      <c r="CL940" t="str">
        <f t="shared" si="1931"/>
        <v/>
      </c>
      <c r="CM940" t="str">
        <f t="shared" si="1932"/>
        <v/>
      </c>
      <c r="CN940" t="str">
        <f t="shared" si="1933"/>
        <v/>
      </c>
      <c r="CO940" t="str">
        <f t="shared" si="1934"/>
        <v/>
      </c>
      <c r="CP940" t="str">
        <f t="shared" si="1935"/>
        <v/>
      </c>
      <c r="CQ940" t="str">
        <f t="shared" si="1936"/>
        <v/>
      </c>
      <c r="CR940" t="str">
        <f t="shared" si="1937"/>
        <v/>
      </c>
      <c r="CS940" t="str">
        <f t="shared" si="1938"/>
        <v/>
      </c>
      <c r="CT940" t="str">
        <f t="shared" si="1939"/>
        <v/>
      </c>
      <c r="CU940" t="str">
        <f t="shared" si="1940"/>
        <v/>
      </c>
      <c r="CV940" t="str">
        <f t="shared" si="1941"/>
        <v/>
      </c>
      <c r="CW940" t="str">
        <f t="shared" si="1942"/>
        <v/>
      </c>
      <c r="CX940" t="str">
        <f t="shared" si="1943"/>
        <v/>
      </c>
      <c r="CY940" t="str">
        <f t="shared" si="1944"/>
        <v/>
      </c>
      <c r="CZ940" t="str">
        <f t="shared" si="1945"/>
        <v/>
      </c>
      <c r="DA940" t="str">
        <f t="shared" si="1946"/>
        <v/>
      </c>
      <c r="DB940" t="str">
        <f t="shared" si="1947"/>
        <v/>
      </c>
      <c r="DC940" t="str">
        <f t="shared" si="1948"/>
        <v/>
      </c>
      <c r="DD940" t="str">
        <f t="shared" si="1949"/>
        <v/>
      </c>
      <c r="DE940" t="str">
        <f t="shared" si="1950"/>
        <v/>
      </c>
      <c r="DF940" t="str">
        <f t="shared" si="1951"/>
        <v/>
      </c>
      <c r="DG940" t="str">
        <f t="shared" si="1952"/>
        <v/>
      </c>
      <c r="DH940" t="str">
        <f t="shared" si="1953"/>
        <v/>
      </c>
      <c r="DI940" t="str">
        <f t="shared" si="1954"/>
        <v/>
      </c>
      <c r="DJ940" t="str">
        <f t="shared" si="1955"/>
        <v/>
      </c>
      <c r="DK940" t="str">
        <f t="shared" si="1956"/>
        <v/>
      </c>
      <c r="DL940" t="str">
        <f t="shared" si="1957"/>
        <v/>
      </c>
      <c r="DM940" t="str">
        <f t="shared" si="1958"/>
        <v/>
      </c>
      <c r="DN940" t="str">
        <f t="shared" si="1959"/>
        <v/>
      </c>
      <c r="DO940" t="str">
        <f t="shared" si="1960"/>
        <v/>
      </c>
      <c r="DP940" t="str">
        <f t="shared" si="1961"/>
        <v/>
      </c>
      <c r="DQ940" t="str">
        <f t="shared" si="1962"/>
        <v/>
      </c>
      <c r="DR940" t="str">
        <f t="shared" si="1963"/>
        <v/>
      </c>
      <c r="DS940" t="str">
        <f t="shared" si="1964"/>
        <v/>
      </c>
      <c r="DT940" t="str">
        <f t="shared" si="1965"/>
        <v/>
      </c>
      <c r="DU940">
        <f t="shared" si="1966"/>
        <v>0</v>
      </c>
      <c r="DV940">
        <f t="shared" si="1967"/>
        <v>0</v>
      </c>
      <c r="DW940">
        <f t="shared" si="1968"/>
        <v>0</v>
      </c>
      <c r="DX940" t="str">
        <f t="shared" si="1969"/>
        <v/>
      </c>
      <c r="DY940" t="str">
        <f t="shared" si="1970"/>
        <v/>
      </c>
      <c r="DZ940" t="str">
        <f t="shared" si="1971"/>
        <v/>
      </c>
      <c r="EA940" s="5">
        <f t="shared" si="1972"/>
        <v>0</v>
      </c>
      <c r="EB940" s="3">
        <f t="shared" si="1973"/>
        <v>0</v>
      </c>
    </row>
    <row r="941" spans="2:132" x14ac:dyDescent="0.2">
      <c r="B941" s="25">
        <v>936</v>
      </c>
      <c r="C941" s="26">
        <f>Zisk!D955</f>
        <v>0</v>
      </c>
      <c r="D941">
        <f>Zisk!E955</f>
        <v>0</v>
      </c>
      <c r="E941" s="66" t="str">
        <f t="shared" si="1860"/>
        <v/>
      </c>
      <c r="F941" t="str">
        <f t="shared" si="1861"/>
        <v/>
      </c>
      <c r="G941" s="66" t="str">
        <f t="shared" si="1862"/>
        <v/>
      </c>
      <c r="H941" s="25"/>
      <c r="I941" s="25"/>
      <c r="J941">
        <f>VstupniParametry_SKRYT!$D$5</f>
        <v>0.02</v>
      </c>
      <c r="K941">
        <f>VstupniParametry_SKRYT!$D$6</f>
        <v>0.06</v>
      </c>
      <c r="L941">
        <f>VstupniParametry_SKRYT!$D$7</f>
        <v>0.06</v>
      </c>
      <c r="M941">
        <f>VstupniParametry_SKRYT!$D$8</f>
        <v>0.06</v>
      </c>
      <c r="N941">
        <f>VstupniParametry_SKRYT!$D$9</f>
        <v>1.7999999999999999E-2</v>
      </c>
      <c r="O941" s="27">
        <f>VstupniParametry_SKRYT!$D$10</f>
        <v>0.01</v>
      </c>
      <c r="P941" s="27">
        <f>VstupniParametry_SKRYT!$D$11</f>
        <v>0.01</v>
      </c>
      <c r="Q941" s="27">
        <f>VstupniParametry_SKRYT!$D$12</f>
        <v>0.01</v>
      </c>
      <c r="R941" s="27">
        <f>VstupniParametry_SKRYT!$D$13</f>
        <v>0.01</v>
      </c>
      <c r="S941" s="27">
        <f>VstupniParametry_SKRYT!$D$14</f>
        <v>0.01</v>
      </c>
      <c r="T941">
        <f t="shared" si="1863"/>
        <v>0</v>
      </c>
      <c r="U941">
        <f t="shared" si="1864"/>
        <v>0</v>
      </c>
      <c r="V941">
        <f t="shared" si="1865"/>
        <v>0</v>
      </c>
      <c r="W941">
        <f t="shared" si="1866"/>
        <v>0</v>
      </c>
      <c r="X941">
        <f t="shared" si="1867"/>
        <v>0</v>
      </c>
      <c r="Y941">
        <f t="shared" si="1868"/>
        <v>0</v>
      </c>
      <c r="Z941">
        <f t="shared" si="1869"/>
        <v>0</v>
      </c>
      <c r="AA941">
        <f t="shared" si="1870"/>
        <v>0</v>
      </c>
      <c r="AB941">
        <f t="shared" si="1871"/>
        <v>0</v>
      </c>
      <c r="AC941">
        <f t="shared" si="1872"/>
        <v>0</v>
      </c>
      <c r="AD941">
        <f t="shared" si="1873"/>
        <v>0</v>
      </c>
      <c r="AE941">
        <f t="shared" si="1874"/>
        <v>0</v>
      </c>
      <c r="AF941">
        <f t="shared" si="1875"/>
        <v>0</v>
      </c>
      <c r="AG941">
        <f t="shared" si="1876"/>
        <v>0</v>
      </c>
      <c r="AH941">
        <f t="shared" si="1877"/>
        <v>0</v>
      </c>
      <c r="AI941">
        <f t="shared" si="1878"/>
        <v>0</v>
      </c>
      <c r="AJ941">
        <f t="shared" si="1879"/>
        <v>0</v>
      </c>
      <c r="AK941">
        <f t="shared" si="1880"/>
        <v>0</v>
      </c>
      <c r="AL941">
        <f t="shared" si="1881"/>
        <v>0</v>
      </c>
      <c r="AM941">
        <f t="shared" si="1882"/>
        <v>0</v>
      </c>
      <c r="AN941">
        <f t="shared" si="1883"/>
        <v>0</v>
      </c>
      <c r="AO941">
        <f t="shared" si="1884"/>
        <v>0</v>
      </c>
      <c r="AP941">
        <f t="shared" si="1885"/>
        <v>0</v>
      </c>
      <c r="AQ941">
        <f t="shared" si="1886"/>
        <v>0</v>
      </c>
      <c r="AR941">
        <f t="shared" si="1887"/>
        <v>0</v>
      </c>
      <c r="AS941">
        <f t="shared" si="1888"/>
        <v>0</v>
      </c>
      <c r="AT941">
        <f t="shared" si="1858"/>
        <v>0</v>
      </c>
      <c r="AU941">
        <f t="shared" si="1889"/>
        <v>0</v>
      </c>
      <c r="AV941">
        <f t="shared" si="1890"/>
        <v>0</v>
      </c>
      <c r="AW941">
        <f t="shared" si="1859"/>
        <v>0</v>
      </c>
      <c r="AX941">
        <f t="shared" si="1891"/>
        <v>0</v>
      </c>
      <c r="AY941">
        <f t="shared" si="1892"/>
        <v>0</v>
      </c>
      <c r="AZ941">
        <f t="shared" si="1893"/>
        <v>0</v>
      </c>
      <c r="BA941">
        <f t="shared" si="1894"/>
        <v>0</v>
      </c>
      <c r="BB941">
        <f t="shared" si="1895"/>
        <v>0</v>
      </c>
      <c r="BC941">
        <f t="shared" si="1896"/>
        <v>0</v>
      </c>
      <c r="BD941">
        <f t="shared" si="1897"/>
        <v>0</v>
      </c>
      <c r="BE941">
        <f t="shared" si="1898"/>
        <v>0</v>
      </c>
      <c r="BF941">
        <f t="shared" si="1899"/>
        <v>0</v>
      </c>
      <c r="BG941">
        <f t="shared" si="1900"/>
        <v>0</v>
      </c>
      <c r="BH941">
        <f t="shared" si="1901"/>
        <v>0</v>
      </c>
      <c r="BI941">
        <f t="shared" si="1902"/>
        <v>0</v>
      </c>
      <c r="BJ941">
        <f t="shared" si="1903"/>
        <v>0</v>
      </c>
      <c r="BK941">
        <f t="shared" si="1904"/>
        <v>0</v>
      </c>
      <c r="BL941">
        <f t="shared" si="1905"/>
        <v>0</v>
      </c>
      <c r="BM941">
        <f t="shared" si="1906"/>
        <v>0</v>
      </c>
      <c r="BN941">
        <f t="shared" si="1907"/>
        <v>0</v>
      </c>
      <c r="BO941">
        <f t="shared" si="1908"/>
        <v>0</v>
      </c>
      <c r="BP941">
        <f t="shared" si="1909"/>
        <v>0</v>
      </c>
      <c r="BQ941">
        <f t="shared" si="1910"/>
        <v>0</v>
      </c>
      <c r="BR941">
        <f t="shared" si="1911"/>
        <v>0</v>
      </c>
      <c r="BS941">
        <f t="shared" si="1912"/>
        <v>0</v>
      </c>
      <c r="BT941">
        <f t="shared" si="1913"/>
        <v>0</v>
      </c>
      <c r="BU941">
        <f t="shared" si="1914"/>
        <v>0</v>
      </c>
      <c r="BV941">
        <f t="shared" si="1915"/>
        <v>0</v>
      </c>
      <c r="BW941">
        <f t="shared" si="1916"/>
        <v>0</v>
      </c>
      <c r="BX941">
        <f t="shared" si="1917"/>
        <v>0</v>
      </c>
      <c r="BY941">
        <f t="shared" si="1918"/>
        <v>0</v>
      </c>
      <c r="BZ941">
        <f t="shared" si="1919"/>
        <v>0</v>
      </c>
      <c r="CA941">
        <f t="shared" si="1920"/>
        <v>0</v>
      </c>
      <c r="CB941">
        <f t="shared" si="1921"/>
        <v>0</v>
      </c>
      <c r="CC941">
        <f t="shared" si="1922"/>
        <v>0</v>
      </c>
      <c r="CD941">
        <f t="shared" si="1923"/>
        <v>0</v>
      </c>
      <c r="CE941">
        <f t="shared" si="1924"/>
        <v>0</v>
      </c>
      <c r="CF941">
        <f t="shared" si="1925"/>
        <v>0</v>
      </c>
      <c r="CG941">
        <f t="shared" si="1926"/>
        <v>0</v>
      </c>
      <c r="CH941">
        <f t="shared" si="1927"/>
        <v>0</v>
      </c>
      <c r="CI941">
        <f t="shared" si="1928"/>
        <v>0</v>
      </c>
      <c r="CJ941">
        <f t="shared" si="1929"/>
        <v>0</v>
      </c>
      <c r="CK941">
        <f t="shared" si="1930"/>
        <v>0</v>
      </c>
      <c r="CL941" t="str">
        <f t="shared" si="1931"/>
        <v/>
      </c>
      <c r="CM941" t="str">
        <f t="shared" si="1932"/>
        <v/>
      </c>
      <c r="CN941" t="str">
        <f t="shared" si="1933"/>
        <v/>
      </c>
      <c r="CO941" t="str">
        <f t="shared" si="1934"/>
        <v/>
      </c>
      <c r="CP941" t="str">
        <f t="shared" si="1935"/>
        <v/>
      </c>
      <c r="CQ941" t="str">
        <f t="shared" si="1936"/>
        <v/>
      </c>
      <c r="CR941" t="str">
        <f t="shared" si="1937"/>
        <v/>
      </c>
      <c r="CS941" t="str">
        <f t="shared" si="1938"/>
        <v/>
      </c>
      <c r="CT941" t="str">
        <f t="shared" si="1939"/>
        <v/>
      </c>
      <c r="CU941" t="str">
        <f t="shared" si="1940"/>
        <v/>
      </c>
      <c r="CV941" t="str">
        <f t="shared" si="1941"/>
        <v/>
      </c>
      <c r="CW941" t="str">
        <f t="shared" si="1942"/>
        <v/>
      </c>
      <c r="CX941" t="str">
        <f t="shared" si="1943"/>
        <v/>
      </c>
      <c r="CY941" t="str">
        <f t="shared" si="1944"/>
        <v/>
      </c>
      <c r="CZ941" t="str">
        <f t="shared" si="1945"/>
        <v/>
      </c>
      <c r="DA941" t="str">
        <f t="shared" si="1946"/>
        <v/>
      </c>
      <c r="DB941" t="str">
        <f t="shared" si="1947"/>
        <v/>
      </c>
      <c r="DC941" t="str">
        <f t="shared" si="1948"/>
        <v/>
      </c>
      <c r="DD941" t="str">
        <f t="shared" si="1949"/>
        <v/>
      </c>
      <c r="DE941" t="str">
        <f t="shared" si="1950"/>
        <v/>
      </c>
      <c r="DF941" t="str">
        <f t="shared" si="1951"/>
        <v/>
      </c>
      <c r="DG941" t="str">
        <f t="shared" si="1952"/>
        <v/>
      </c>
      <c r="DH941" t="str">
        <f t="shared" si="1953"/>
        <v/>
      </c>
      <c r="DI941" t="str">
        <f t="shared" si="1954"/>
        <v/>
      </c>
      <c r="DJ941" t="str">
        <f t="shared" si="1955"/>
        <v/>
      </c>
      <c r="DK941" t="str">
        <f t="shared" si="1956"/>
        <v/>
      </c>
      <c r="DL941" t="str">
        <f t="shared" si="1957"/>
        <v/>
      </c>
      <c r="DM941" t="str">
        <f t="shared" si="1958"/>
        <v/>
      </c>
      <c r="DN941" t="str">
        <f t="shared" si="1959"/>
        <v/>
      </c>
      <c r="DO941" t="str">
        <f t="shared" si="1960"/>
        <v/>
      </c>
      <c r="DP941" t="str">
        <f t="shared" si="1961"/>
        <v/>
      </c>
      <c r="DQ941" t="str">
        <f t="shared" si="1962"/>
        <v/>
      </c>
      <c r="DR941" t="str">
        <f t="shared" si="1963"/>
        <v/>
      </c>
      <c r="DS941" t="str">
        <f t="shared" si="1964"/>
        <v/>
      </c>
      <c r="DT941" t="str">
        <f t="shared" si="1965"/>
        <v/>
      </c>
      <c r="DU941">
        <f t="shared" si="1966"/>
        <v>0</v>
      </c>
      <c r="DV941">
        <f t="shared" si="1967"/>
        <v>0</v>
      </c>
      <c r="DW941">
        <f t="shared" si="1968"/>
        <v>0</v>
      </c>
      <c r="DX941" t="str">
        <f t="shared" si="1969"/>
        <v/>
      </c>
      <c r="DY941" t="str">
        <f t="shared" si="1970"/>
        <v/>
      </c>
      <c r="DZ941" t="str">
        <f t="shared" si="1971"/>
        <v/>
      </c>
      <c r="EA941" s="5">
        <f t="shared" si="1972"/>
        <v>0</v>
      </c>
      <c r="EB941" s="3">
        <f t="shared" si="1973"/>
        <v>0</v>
      </c>
    </row>
    <row r="942" spans="2:132" x14ac:dyDescent="0.2">
      <c r="B942">
        <v>937</v>
      </c>
      <c r="C942" s="3">
        <f>Zisk!D956</f>
        <v>0</v>
      </c>
      <c r="D942">
        <f>Zisk!E956</f>
        <v>0</v>
      </c>
      <c r="E942" s="66" t="str">
        <f t="shared" si="1860"/>
        <v/>
      </c>
      <c r="F942" t="str">
        <f t="shared" si="1861"/>
        <v/>
      </c>
      <c r="G942" s="66" t="str">
        <f t="shared" si="1862"/>
        <v/>
      </c>
      <c r="J942">
        <f>VstupniParametry_SKRYT!$D$5</f>
        <v>0.02</v>
      </c>
      <c r="K942">
        <f>VstupniParametry_SKRYT!$D$6</f>
        <v>0.06</v>
      </c>
      <c r="L942">
        <f>VstupniParametry_SKRYT!$D$7</f>
        <v>0.06</v>
      </c>
      <c r="M942">
        <f>VstupniParametry_SKRYT!$D$8</f>
        <v>0.06</v>
      </c>
      <c r="N942">
        <f>VstupniParametry_SKRYT!$D$9</f>
        <v>1.7999999999999999E-2</v>
      </c>
      <c r="O942" s="27">
        <f>VstupniParametry_SKRYT!$D$10</f>
        <v>0.01</v>
      </c>
      <c r="P942" s="27">
        <f>VstupniParametry_SKRYT!$D$11</f>
        <v>0.01</v>
      </c>
      <c r="Q942" s="27">
        <f>VstupniParametry_SKRYT!$D$12</f>
        <v>0.01</v>
      </c>
      <c r="R942" s="27">
        <f>VstupniParametry_SKRYT!$D$13</f>
        <v>0.01</v>
      </c>
      <c r="S942" s="27">
        <f>VstupniParametry_SKRYT!$D$14</f>
        <v>0.01</v>
      </c>
      <c r="T942">
        <f t="shared" si="1863"/>
        <v>0</v>
      </c>
      <c r="U942">
        <f t="shared" si="1864"/>
        <v>0</v>
      </c>
      <c r="V942">
        <f t="shared" si="1865"/>
        <v>0</v>
      </c>
      <c r="W942">
        <f t="shared" si="1866"/>
        <v>0</v>
      </c>
      <c r="X942">
        <f t="shared" si="1867"/>
        <v>0</v>
      </c>
      <c r="Y942">
        <f t="shared" si="1868"/>
        <v>0</v>
      </c>
      <c r="Z942">
        <f t="shared" si="1869"/>
        <v>0</v>
      </c>
      <c r="AA942">
        <f t="shared" si="1870"/>
        <v>0</v>
      </c>
      <c r="AB942">
        <f t="shared" si="1871"/>
        <v>0</v>
      </c>
      <c r="AC942">
        <f t="shared" si="1872"/>
        <v>0</v>
      </c>
      <c r="AD942">
        <f t="shared" si="1873"/>
        <v>0</v>
      </c>
      <c r="AE942">
        <f t="shared" si="1874"/>
        <v>0</v>
      </c>
      <c r="AF942">
        <f t="shared" si="1875"/>
        <v>0</v>
      </c>
      <c r="AG942">
        <f t="shared" si="1876"/>
        <v>0</v>
      </c>
      <c r="AH942">
        <f t="shared" si="1877"/>
        <v>0</v>
      </c>
      <c r="AI942">
        <f t="shared" si="1878"/>
        <v>0</v>
      </c>
      <c r="AJ942">
        <f t="shared" si="1879"/>
        <v>0</v>
      </c>
      <c r="AK942">
        <f t="shared" si="1880"/>
        <v>0</v>
      </c>
      <c r="AL942">
        <f t="shared" si="1881"/>
        <v>0</v>
      </c>
      <c r="AM942">
        <f t="shared" si="1882"/>
        <v>0</v>
      </c>
      <c r="AN942">
        <f t="shared" si="1883"/>
        <v>0</v>
      </c>
      <c r="AO942">
        <f t="shared" si="1884"/>
        <v>0</v>
      </c>
      <c r="AP942">
        <f t="shared" si="1885"/>
        <v>0</v>
      </c>
      <c r="AQ942">
        <f t="shared" si="1886"/>
        <v>0</v>
      </c>
      <c r="AR942">
        <f t="shared" si="1887"/>
        <v>0</v>
      </c>
      <c r="AS942">
        <f t="shared" si="1888"/>
        <v>0</v>
      </c>
      <c r="AT942">
        <f t="shared" si="1858"/>
        <v>0</v>
      </c>
      <c r="AU942">
        <f t="shared" si="1889"/>
        <v>0</v>
      </c>
      <c r="AV942">
        <f t="shared" si="1890"/>
        <v>0</v>
      </c>
      <c r="AW942">
        <f t="shared" si="1859"/>
        <v>0</v>
      </c>
      <c r="AX942">
        <f t="shared" si="1891"/>
        <v>0</v>
      </c>
      <c r="AY942">
        <f t="shared" si="1892"/>
        <v>0</v>
      </c>
      <c r="AZ942">
        <f t="shared" si="1893"/>
        <v>0</v>
      </c>
      <c r="BA942">
        <f t="shared" si="1894"/>
        <v>0</v>
      </c>
      <c r="BB942">
        <f t="shared" si="1895"/>
        <v>0</v>
      </c>
      <c r="BC942">
        <f t="shared" si="1896"/>
        <v>0</v>
      </c>
      <c r="BD942">
        <f t="shared" si="1897"/>
        <v>0</v>
      </c>
      <c r="BE942">
        <f t="shared" si="1898"/>
        <v>0</v>
      </c>
      <c r="BF942">
        <f t="shared" si="1899"/>
        <v>0</v>
      </c>
      <c r="BG942">
        <f t="shared" si="1900"/>
        <v>0</v>
      </c>
      <c r="BH942">
        <f t="shared" si="1901"/>
        <v>0</v>
      </c>
      <c r="BI942">
        <f t="shared" si="1902"/>
        <v>0</v>
      </c>
      <c r="BJ942">
        <f t="shared" si="1903"/>
        <v>0</v>
      </c>
      <c r="BK942">
        <f t="shared" si="1904"/>
        <v>0</v>
      </c>
      <c r="BL942">
        <f t="shared" si="1905"/>
        <v>0</v>
      </c>
      <c r="BM942">
        <f t="shared" si="1906"/>
        <v>0</v>
      </c>
      <c r="BN942">
        <f t="shared" si="1907"/>
        <v>0</v>
      </c>
      <c r="BO942">
        <f t="shared" si="1908"/>
        <v>0</v>
      </c>
      <c r="BP942">
        <f t="shared" si="1909"/>
        <v>0</v>
      </c>
      <c r="BQ942">
        <f t="shared" si="1910"/>
        <v>0</v>
      </c>
      <c r="BR942">
        <f t="shared" si="1911"/>
        <v>0</v>
      </c>
      <c r="BS942">
        <f t="shared" si="1912"/>
        <v>0</v>
      </c>
      <c r="BT942">
        <f t="shared" si="1913"/>
        <v>0</v>
      </c>
      <c r="BU942">
        <f t="shared" si="1914"/>
        <v>0</v>
      </c>
      <c r="BV942">
        <f t="shared" si="1915"/>
        <v>0</v>
      </c>
      <c r="BW942">
        <f t="shared" si="1916"/>
        <v>0</v>
      </c>
      <c r="BX942">
        <f t="shared" si="1917"/>
        <v>0</v>
      </c>
      <c r="BY942">
        <f t="shared" si="1918"/>
        <v>0</v>
      </c>
      <c r="BZ942">
        <f t="shared" si="1919"/>
        <v>0</v>
      </c>
      <c r="CA942">
        <f t="shared" si="1920"/>
        <v>0</v>
      </c>
      <c r="CB942">
        <f t="shared" si="1921"/>
        <v>0</v>
      </c>
      <c r="CC942">
        <f t="shared" si="1922"/>
        <v>0</v>
      </c>
      <c r="CD942">
        <f t="shared" si="1923"/>
        <v>0</v>
      </c>
      <c r="CE942">
        <f t="shared" si="1924"/>
        <v>0</v>
      </c>
      <c r="CF942">
        <f t="shared" si="1925"/>
        <v>0</v>
      </c>
      <c r="CG942">
        <f t="shared" si="1926"/>
        <v>0</v>
      </c>
      <c r="CH942">
        <f t="shared" si="1927"/>
        <v>0</v>
      </c>
      <c r="CI942">
        <f t="shared" si="1928"/>
        <v>0</v>
      </c>
      <c r="CJ942">
        <f t="shared" si="1929"/>
        <v>0</v>
      </c>
      <c r="CK942">
        <f t="shared" si="1930"/>
        <v>0</v>
      </c>
      <c r="CL942" t="str">
        <f t="shared" si="1931"/>
        <v/>
      </c>
      <c r="CM942" t="str">
        <f t="shared" si="1932"/>
        <v/>
      </c>
      <c r="CN942" t="str">
        <f t="shared" si="1933"/>
        <v/>
      </c>
      <c r="CO942" t="str">
        <f t="shared" si="1934"/>
        <v/>
      </c>
      <c r="CP942" t="str">
        <f t="shared" si="1935"/>
        <v/>
      </c>
      <c r="CQ942" t="str">
        <f t="shared" si="1936"/>
        <v/>
      </c>
      <c r="CR942" t="str">
        <f t="shared" si="1937"/>
        <v/>
      </c>
      <c r="CS942" t="str">
        <f t="shared" si="1938"/>
        <v/>
      </c>
      <c r="CT942" t="str">
        <f t="shared" si="1939"/>
        <v/>
      </c>
      <c r="CU942" t="str">
        <f t="shared" si="1940"/>
        <v/>
      </c>
      <c r="CV942" t="str">
        <f t="shared" si="1941"/>
        <v/>
      </c>
      <c r="CW942" t="str">
        <f t="shared" si="1942"/>
        <v/>
      </c>
      <c r="CX942" t="str">
        <f t="shared" si="1943"/>
        <v/>
      </c>
      <c r="CY942" t="str">
        <f t="shared" si="1944"/>
        <v/>
      </c>
      <c r="CZ942" t="str">
        <f t="shared" si="1945"/>
        <v/>
      </c>
      <c r="DA942" t="str">
        <f t="shared" si="1946"/>
        <v/>
      </c>
      <c r="DB942" t="str">
        <f t="shared" si="1947"/>
        <v/>
      </c>
      <c r="DC942" t="str">
        <f t="shared" si="1948"/>
        <v/>
      </c>
      <c r="DD942" t="str">
        <f t="shared" si="1949"/>
        <v/>
      </c>
      <c r="DE942" t="str">
        <f t="shared" si="1950"/>
        <v/>
      </c>
      <c r="DF942" t="str">
        <f t="shared" si="1951"/>
        <v/>
      </c>
      <c r="DG942" t="str">
        <f t="shared" si="1952"/>
        <v/>
      </c>
      <c r="DH942" t="str">
        <f t="shared" si="1953"/>
        <v/>
      </c>
      <c r="DI942" t="str">
        <f t="shared" si="1954"/>
        <v/>
      </c>
      <c r="DJ942" t="str">
        <f t="shared" si="1955"/>
        <v/>
      </c>
      <c r="DK942" t="str">
        <f t="shared" si="1956"/>
        <v/>
      </c>
      <c r="DL942" t="str">
        <f t="shared" si="1957"/>
        <v/>
      </c>
      <c r="DM942" t="str">
        <f t="shared" si="1958"/>
        <v/>
      </c>
      <c r="DN942" t="str">
        <f t="shared" si="1959"/>
        <v/>
      </c>
      <c r="DO942" t="str">
        <f t="shared" si="1960"/>
        <v/>
      </c>
      <c r="DP942" t="str">
        <f t="shared" si="1961"/>
        <v/>
      </c>
      <c r="DQ942" t="str">
        <f t="shared" si="1962"/>
        <v/>
      </c>
      <c r="DR942" t="str">
        <f t="shared" si="1963"/>
        <v/>
      </c>
      <c r="DS942" t="str">
        <f t="shared" si="1964"/>
        <v/>
      </c>
      <c r="DT942" t="str">
        <f t="shared" si="1965"/>
        <v/>
      </c>
      <c r="DU942">
        <f t="shared" si="1966"/>
        <v>0</v>
      </c>
      <c r="DV942">
        <f t="shared" si="1967"/>
        <v>0</v>
      </c>
      <c r="DW942">
        <f t="shared" si="1968"/>
        <v>0</v>
      </c>
      <c r="DX942" t="str">
        <f t="shared" si="1969"/>
        <v/>
      </c>
      <c r="DY942" t="str">
        <f t="shared" si="1970"/>
        <v/>
      </c>
      <c r="DZ942" t="str">
        <f t="shared" si="1971"/>
        <v/>
      </c>
      <c r="EA942" s="5">
        <f t="shared" si="1972"/>
        <v>0</v>
      </c>
      <c r="EB942" s="3">
        <f t="shared" si="1973"/>
        <v>0</v>
      </c>
    </row>
    <row r="943" spans="2:132" x14ac:dyDescent="0.2">
      <c r="B943" s="25">
        <v>938</v>
      </c>
      <c r="C943" s="26">
        <f>Zisk!D957</f>
        <v>0</v>
      </c>
      <c r="D943">
        <f>Zisk!E957</f>
        <v>0</v>
      </c>
      <c r="E943" s="66" t="str">
        <f t="shared" si="1860"/>
        <v/>
      </c>
      <c r="F943" t="str">
        <f t="shared" si="1861"/>
        <v/>
      </c>
      <c r="G943" s="66" t="str">
        <f t="shared" si="1862"/>
        <v/>
      </c>
      <c r="H943" s="25"/>
      <c r="I943" s="25"/>
      <c r="J943">
        <f>VstupniParametry_SKRYT!$D$5</f>
        <v>0.02</v>
      </c>
      <c r="K943">
        <f>VstupniParametry_SKRYT!$D$6</f>
        <v>0.06</v>
      </c>
      <c r="L943">
        <f>VstupniParametry_SKRYT!$D$7</f>
        <v>0.06</v>
      </c>
      <c r="M943">
        <f>VstupniParametry_SKRYT!$D$8</f>
        <v>0.06</v>
      </c>
      <c r="N943">
        <f>VstupniParametry_SKRYT!$D$9</f>
        <v>1.7999999999999999E-2</v>
      </c>
      <c r="O943" s="27">
        <f>VstupniParametry_SKRYT!$D$10</f>
        <v>0.01</v>
      </c>
      <c r="P943" s="27">
        <f>VstupniParametry_SKRYT!$D$11</f>
        <v>0.01</v>
      </c>
      <c r="Q943" s="27">
        <f>VstupniParametry_SKRYT!$D$12</f>
        <v>0.01</v>
      </c>
      <c r="R943" s="27">
        <f>VstupniParametry_SKRYT!$D$13</f>
        <v>0.01</v>
      </c>
      <c r="S943" s="27">
        <f>VstupniParametry_SKRYT!$D$14</f>
        <v>0.01</v>
      </c>
      <c r="T943">
        <f t="shared" si="1863"/>
        <v>0</v>
      </c>
      <c r="U943">
        <f t="shared" si="1864"/>
        <v>0</v>
      </c>
      <c r="V943">
        <f t="shared" si="1865"/>
        <v>0</v>
      </c>
      <c r="W943">
        <f t="shared" si="1866"/>
        <v>0</v>
      </c>
      <c r="X943">
        <f t="shared" si="1867"/>
        <v>0</v>
      </c>
      <c r="Y943">
        <f t="shared" si="1868"/>
        <v>0</v>
      </c>
      <c r="Z943">
        <f t="shared" si="1869"/>
        <v>0</v>
      </c>
      <c r="AA943">
        <f t="shared" si="1870"/>
        <v>0</v>
      </c>
      <c r="AB943">
        <f t="shared" si="1871"/>
        <v>0</v>
      </c>
      <c r="AC943">
        <f t="shared" si="1872"/>
        <v>0</v>
      </c>
      <c r="AD943">
        <f t="shared" si="1873"/>
        <v>0</v>
      </c>
      <c r="AE943">
        <f t="shared" si="1874"/>
        <v>0</v>
      </c>
      <c r="AF943">
        <f t="shared" si="1875"/>
        <v>0</v>
      </c>
      <c r="AG943">
        <f t="shared" si="1876"/>
        <v>0</v>
      </c>
      <c r="AH943">
        <f t="shared" si="1877"/>
        <v>0</v>
      </c>
      <c r="AI943">
        <f t="shared" si="1878"/>
        <v>0</v>
      </c>
      <c r="AJ943">
        <f t="shared" si="1879"/>
        <v>0</v>
      </c>
      <c r="AK943">
        <f t="shared" si="1880"/>
        <v>0</v>
      </c>
      <c r="AL943">
        <f t="shared" si="1881"/>
        <v>0</v>
      </c>
      <c r="AM943">
        <f t="shared" si="1882"/>
        <v>0</v>
      </c>
      <c r="AN943">
        <f t="shared" si="1883"/>
        <v>0</v>
      </c>
      <c r="AO943">
        <f t="shared" si="1884"/>
        <v>0</v>
      </c>
      <c r="AP943">
        <f t="shared" si="1885"/>
        <v>0</v>
      </c>
      <c r="AQ943">
        <f t="shared" si="1886"/>
        <v>0</v>
      </c>
      <c r="AR943">
        <f t="shared" si="1887"/>
        <v>0</v>
      </c>
      <c r="AS943">
        <f t="shared" si="1888"/>
        <v>0</v>
      </c>
      <c r="AT943">
        <f t="shared" si="1858"/>
        <v>0</v>
      </c>
      <c r="AU943">
        <f t="shared" si="1889"/>
        <v>0</v>
      </c>
      <c r="AV943">
        <f t="shared" si="1890"/>
        <v>0</v>
      </c>
      <c r="AW943">
        <f t="shared" si="1859"/>
        <v>0</v>
      </c>
      <c r="AX943">
        <f t="shared" si="1891"/>
        <v>0</v>
      </c>
      <c r="AY943">
        <f t="shared" si="1892"/>
        <v>0</v>
      </c>
      <c r="AZ943">
        <f t="shared" si="1893"/>
        <v>0</v>
      </c>
      <c r="BA943">
        <f t="shared" si="1894"/>
        <v>0</v>
      </c>
      <c r="BB943">
        <f t="shared" si="1895"/>
        <v>0</v>
      </c>
      <c r="BC943">
        <f t="shared" si="1896"/>
        <v>0</v>
      </c>
      <c r="BD943">
        <f t="shared" si="1897"/>
        <v>0</v>
      </c>
      <c r="BE943">
        <f t="shared" si="1898"/>
        <v>0</v>
      </c>
      <c r="BF943">
        <f t="shared" si="1899"/>
        <v>0</v>
      </c>
      <c r="BG943">
        <f t="shared" si="1900"/>
        <v>0</v>
      </c>
      <c r="BH943">
        <f t="shared" si="1901"/>
        <v>0</v>
      </c>
      <c r="BI943">
        <f t="shared" si="1902"/>
        <v>0</v>
      </c>
      <c r="BJ943">
        <f t="shared" si="1903"/>
        <v>0</v>
      </c>
      <c r="BK943">
        <f t="shared" si="1904"/>
        <v>0</v>
      </c>
      <c r="BL943">
        <f t="shared" si="1905"/>
        <v>0</v>
      </c>
      <c r="BM943">
        <f t="shared" si="1906"/>
        <v>0</v>
      </c>
      <c r="BN943">
        <f t="shared" si="1907"/>
        <v>0</v>
      </c>
      <c r="BO943">
        <f t="shared" si="1908"/>
        <v>0</v>
      </c>
      <c r="BP943">
        <f t="shared" si="1909"/>
        <v>0</v>
      </c>
      <c r="BQ943">
        <f t="shared" si="1910"/>
        <v>0</v>
      </c>
      <c r="BR943">
        <f t="shared" si="1911"/>
        <v>0</v>
      </c>
      <c r="BS943">
        <f t="shared" si="1912"/>
        <v>0</v>
      </c>
      <c r="BT943">
        <f t="shared" si="1913"/>
        <v>0</v>
      </c>
      <c r="BU943">
        <f t="shared" si="1914"/>
        <v>0</v>
      </c>
      <c r="BV943">
        <f t="shared" si="1915"/>
        <v>0</v>
      </c>
      <c r="BW943">
        <f t="shared" si="1916"/>
        <v>0</v>
      </c>
      <c r="BX943">
        <f t="shared" si="1917"/>
        <v>0</v>
      </c>
      <c r="BY943">
        <f t="shared" si="1918"/>
        <v>0</v>
      </c>
      <c r="BZ943">
        <f t="shared" si="1919"/>
        <v>0</v>
      </c>
      <c r="CA943">
        <f t="shared" si="1920"/>
        <v>0</v>
      </c>
      <c r="CB943">
        <f t="shared" si="1921"/>
        <v>0</v>
      </c>
      <c r="CC943">
        <f t="shared" si="1922"/>
        <v>0</v>
      </c>
      <c r="CD943">
        <f t="shared" si="1923"/>
        <v>0</v>
      </c>
      <c r="CE943">
        <f t="shared" si="1924"/>
        <v>0</v>
      </c>
      <c r="CF943">
        <f t="shared" si="1925"/>
        <v>0</v>
      </c>
      <c r="CG943">
        <f t="shared" si="1926"/>
        <v>0</v>
      </c>
      <c r="CH943">
        <f t="shared" si="1927"/>
        <v>0</v>
      </c>
      <c r="CI943">
        <f t="shared" si="1928"/>
        <v>0</v>
      </c>
      <c r="CJ943">
        <f t="shared" si="1929"/>
        <v>0</v>
      </c>
      <c r="CK943">
        <f t="shared" si="1930"/>
        <v>0</v>
      </c>
      <c r="CL943" t="str">
        <f t="shared" si="1931"/>
        <v/>
      </c>
      <c r="CM943" t="str">
        <f t="shared" si="1932"/>
        <v/>
      </c>
      <c r="CN943" t="str">
        <f t="shared" si="1933"/>
        <v/>
      </c>
      <c r="CO943" t="str">
        <f t="shared" si="1934"/>
        <v/>
      </c>
      <c r="CP943" t="str">
        <f t="shared" si="1935"/>
        <v/>
      </c>
      <c r="CQ943" t="str">
        <f t="shared" si="1936"/>
        <v/>
      </c>
      <c r="CR943" t="str">
        <f t="shared" si="1937"/>
        <v/>
      </c>
      <c r="CS943" t="str">
        <f t="shared" si="1938"/>
        <v/>
      </c>
      <c r="CT943" t="str">
        <f t="shared" si="1939"/>
        <v/>
      </c>
      <c r="CU943" t="str">
        <f t="shared" si="1940"/>
        <v/>
      </c>
      <c r="CV943" t="str">
        <f t="shared" si="1941"/>
        <v/>
      </c>
      <c r="CW943" t="str">
        <f t="shared" si="1942"/>
        <v/>
      </c>
      <c r="CX943" t="str">
        <f t="shared" si="1943"/>
        <v/>
      </c>
      <c r="CY943" t="str">
        <f t="shared" si="1944"/>
        <v/>
      </c>
      <c r="CZ943" t="str">
        <f t="shared" si="1945"/>
        <v/>
      </c>
      <c r="DA943" t="str">
        <f t="shared" si="1946"/>
        <v/>
      </c>
      <c r="DB943" t="str">
        <f t="shared" si="1947"/>
        <v/>
      </c>
      <c r="DC943" t="str">
        <f t="shared" si="1948"/>
        <v/>
      </c>
      <c r="DD943" t="str">
        <f t="shared" si="1949"/>
        <v/>
      </c>
      <c r="DE943" t="str">
        <f t="shared" si="1950"/>
        <v/>
      </c>
      <c r="DF943" t="str">
        <f t="shared" si="1951"/>
        <v/>
      </c>
      <c r="DG943" t="str">
        <f t="shared" si="1952"/>
        <v/>
      </c>
      <c r="DH943" t="str">
        <f t="shared" si="1953"/>
        <v/>
      </c>
      <c r="DI943" t="str">
        <f t="shared" si="1954"/>
        <v/>
      </c>
      <c r="DJ943" t="str">
        <f t="shared" si="1955"/>
        <v/>
      </c>
      <c r="DK943" t="str">
        <f t="shared" si="1956"/>
        <v/>
      </c>
      <c r="DL943" t="str">
        <f t="shared" si="1957"/>
        <v/>
      </c>
      <c r="DM943" t="str">
        <f t="shared" si="1958"/>
        <v/>
      </c>
      <c r="DN943" t="str">
        <f t="shared" si="1959"/>
        <v/>
      </c>
      <c r="DO943" t="str">
        <f t="shared" si="1960"/>
        <v/>
      </c>
      <c r="DP943" t="str">
        <f t="shared" si="1961"/>
        <v/>
      </c>
      <c r="DQ943" t="str">
        <f t="shared" si="1962"/>
        <v/>
      </c>
      <c r="DR943" t="str">
        <f t="shared" si="1963"/>
        <v/>
      </c>
      <c r="DS943" t="str">
        <f t="shared" si="1964"/>
        <v/>
      </c>
      <c r="DT943" t="str">
        <f t="shared" si="1965"/>
        <v/>
      </c>
      <c r="DU943">
        <f t="shared" si="1966"/>
        <v>0</v>
      </c>
      <c r="DV943">
        <f t="shared" si="1967"/>
        <v>0</v>
      </c>
      <c r="DW943">
        <f t="shared" si="1968"/>
        <v>0</v>
      </c>
      <c r="DX943" t="str">
        <f t="shared" si="1969"/>
        <v/>
      </c>
      <c r="DY943" t="str">
        <f t="shared" si="1970"/>
        <v/>
      </c>
      <c r="DZ943" t="str">
        <f t="shared" si="1971"/>
        <v/>
      </c>
      <c r="EA943" s="5">
        <f t="shared" si="1972"/>
        <v>0</v>
      </c>
      <c r="EB943" s="3">
        <f t="shared" si="1973"/>
        <v>0</v>
      </c>
    </row>
    <row r="944" spans="2:132" x14ac:dyDescent="0.2">
      <c r="B944">
        <v>939</v>
      </c>
      <c r="C944" s="3">
        <f>Zisk!D958</f>
        <v>0</v>
      </c>
      <c r="D944">
        <f>Zisk!E958</f>
        <v>0</v>
      </c>
      <c r="E944" s="66" t="str">
        <f t="shared" si="1860"/>
        <v/>
      </c>
      <c r="F944" t="str">
        <f t="shared" si="1861"/>
        <v/>
      </c>
      <c r="G944" s="66" t="str">
        <f t="shared" si="1862"/>
        <v/>
      </c>
      <c r="J944">
        <f>VstupniParametry_SKRYT!$D$5</f>
        <v>0.02</v>
      </c>
      <c r="K944">
        <f>VstupniParametry_SKRYT!$D$6</f>
        <v>0.06</v>
      </c>
      <c r="L944">
        <f>VstupniParametry_SKRYT!$D$7</f>
        <v>0.06</v>
      </c>
      <c r="M944">
        <f>VstupniParametry_SKRYT!$D$8</f>
        <v>0.06</v>
      </c>
      <c r="N944">
        <f>VstupniParametry_SKRYT!$D$9</f>
        <v>1.7999999999999999E-2</v>
      </c>
      <c r="O944" s="27">
        <f>VstupniParametry_SKRYT!$D$10</f>
        <v>0.01</v>
      </c>
      <c r="P944" s="27">
        <f>VstupniParametry_SKRYT!$D$11</f>
        <v>0.01</v>
      </c>
      <c r="Q944" s="27">
        <f>VstupniParametry_SKRYT!$D$12</f>
        <v>0.01</v>
      </c>
      <c r="R944" s="27">
        <f>VstupniParametry_SKRYT!$D$13</f>
        <v>0.01</v>
      </c>
      <c r="S944" s="27">
        <f>VstupniParametry_SKRYT!$D$14</f>
        <v>0.01</v>
      </c>
      <c r="T944">
        <f t="shared" si="1863"/>
        <v>0</v>
      </c>
      <c r="U944">
        <f t="shared" si="1864"/>
        <v>0</v>
      </c>
      <c r="V944">
        <f t="shared" si="1865"/>
        <v>0</v>
      </c>
      <c r="W944">
        <f t="shared" si="1866"/>
        <v>0</v>
      </c>
      <c r="X944">
        <f t="shared" si="1867"/>
        <v>0</v>
      </c>
      <c r="Y944">
        <f t="shared" si="1868"/>
        <v>0</v>
      </c>
      <c r="Z944">
        <f t="shared" si="1869"/>
        <v>0</v>
      </c>
      <c r="AA944">
        <f t="shared" si="1870"/>
        <v>0</v>
      </c>
      <c r="AB944">
        <f t="shared" si="1871"/>
        <v>0</v>
      </c>
      <c r="AC944">
        <f t="shared" si="1872"/>
        <v>0</v>
      </c>
      <c r="AD944">
        <f t="shared" si="1873"/>
        <v>0</v>
      </c>
      <c r="AE944">
        <f t="shared" si="1874"/>
        <v>0</v>
      </c>
      <c r="AF944">
        <f t="shared" si="1875"/>
        <v>0</v>
      </c>
      <c r="AG944">
        <f t="shared" si="1876"/>
        <v>0</v>
      </c>
      <c r="AH944">
        <f t="shared" si="1877"/>
        <v>0</v>
      </c>
      <c r="AI944">
        <f t="shared" si="1878"/>
        <v>0</v>
      </c>
      <c r="AJ944">
        <f t="shared" si="1879"/>
        <v>0</v>
      </c>
      <c r="AK944">
        <f t="shared" si="1880"/>
        <v>0</v>
      </c>
      <c r="AL944">
        <f t="shared" si="1881"/>
        <v>0</v>
      </c>
      <c r="AM944">
        <f t="shared" si="1882"/>
        <v>0</v>
      </c>
      <c r="AN944">
        <f t="shared" si="1883"/>
        <v>0</v>
      </c>
      <c r="AO944">
        <f t="shared" si="1884"/>
        <v>0</v>
      </c>
      <c r="AP944">
        <f t="shared" si="1885"/>
        <v>0</v>
      </c>
      <c r="AQ944">
        <f t="shared" si="1886"/>
        <v>0</v>
      </c>
      <c r="AR944">
        <f t="shared" si="1887"/>
        <v>0</v>
      </c>
      <c r="AS944">
        <f t="shared" si="1888"/>
        <v>0</v>
      </c>
      <c r="AT944">
        <f t="shared" si="1858"/>
        <v>0</v>
      </c>
      <c r="AU944">
        <f t="shared" si="1889"/>
        <v>0</v>
      </c>
      <c r="AV944">
        <f t="shared" si="1890"/>
        <v>0</v>
      </c>
      <c r="AW944">
        <f t="shared" si="1859"/>
        <v>0</v>
      </c>
      <c r="AX944">
        <f t="shared" si="1891"/>
        <v>0</v>
      </c>
      <c r="AY944">
        <f t="shared" si="1892"/>
        <v>0</v>
      </c>
      <c r="AZ944">
        <f t="shared" si="1893"/>
        <v>0</v>
      </c>
      <c r="BA944">
        <f t="shared" si="1894"/>
        <v>0</v>
      </c>
      <c r="BB944">
        <f t="shared" si="1895"/>
        <v>0</v>
      </c>
      <c r="BC944">
        <f t="shared" si="1896"/>
        <v>0</v>
      </c>
      <c r="BD944">
        <f t="shared" si="1897"/>
        <v>0</v>
      </c>
      <c r="BE944">
        <f t="shared" si="1898"/>
        <v>0</v>
      </c>
      <c r="BF944">
        <f t="shared" si="1899"/>
        <v>0</v>
      </c>
      <c r="BG944">
        <f t="shared" si="1900"/>
        <v>0</v>
      </c>
      <c r="BH944">
        <f t="shared" si="1901"/>
        <v>0</v>
      </c>
      <c r="BI944">
        <f t="shared" si="1902"/>
        <v>0</v>
      </c>
      <c r="BJ944">
        <f t="shared" si="1903"/>
        <v>0</v>
      </c>
      <c r="BK944">
        <f t="shared" si="1904"/>
        <v>0</v>
      </c>
      <c r="BL944">
        <f t="shared" si="1905"/>
        <v>0</v>
      </c>
      <c r="BM944">
        <f t="shared" si="1906"/>
        <v>0</v>
      </c>
      <c r="BN944">
        <f t="shared" si="1907"/>
        <v>0</v>
      </c>
      <c r="BO944">
        <f t="shared" si="1908"/>
        <v>0</v>
      </c>
      <c r="BP944">
        <f t="shared" si="1909"/>
        <v>0</v>
      </c>
      <c r="BQ944">
        <f t="shared" si="1910"/>
        <v>0</v>
      </c>
      <c r="BR944">
        <f t="shared" si="1911"/>
        <v>0</v>
      </c>
      <c r="BS944">
        <f t="shared" si="1912"/>
        <v>0</v>
      </c>
      <c r="BT944">
        <f t="shared" si="1913"/>
        <v>0</v>
      </c>
      <c r="BU944">
        <f t="shared" si="1914"/>
        <v>0</v>
      </c>
      <c r="BV944">
        <f t="shared" si="1915"/>
        <v>0</v>
      </c>
      <c r="BW944">
        <f t="shared" si="1916"/>
        <v>0</v>
      </c>
      <c r="BX944">
        <f t="shared" si="1917"/>
        <v>0</v>
      </c>
      <c r="BY944">
        <f t="shared" si="1918"/>
        <v>0</v>
      </c>
      <c r="BZ944">
        <f t="shared" si="1919"/>
        <v>0</v>
      </c>
      <c r="CA944">
        <f t="shared" si="1920"/>
        <v>0</v>
      </c>
      <c r="CB944">
        <f t="shared" si="1921"/>
        <v>0</v>
      </c>
      <c r="CC944">
        <f t="shared" si="1922"/>
        <v>0</v>
      </c>
      <c r="CD944">
        <f t="shared" si="1923"/>
        <v>0</v>
      </c>
      <c r="CE944">
        <f t="shared" si="1924"/>
        <v>0</v>
      </c>
      <c r="CF944">
        <f t="shared" si="1925"/>
        <v>0</v>
      </c>
      <c r="CG944">
        <f t="shared" si="1926"/>
        <v>0</v>
      </c>
      <c r="CH944">
        <f t="shared" si="1927"/>
        <v>0</v>
      </c>
      <c r="CI944">
        <f t="shared" si="1928"/>
        <v>0</v>
      </c>
      <c r="CJ944">
        <f t="shared" si="1929"/>
        <v>0</v>
      </c>
      <c r="CK944">
        <f t="shared" si="1930"/>
        <v>0</v>
      </c>
      <c r="CL944" t="str">
        <f t="shared" si="1931"/>
        <v/>
      </c>
      <c r="CM944" t="str">
        <f t="shared" si="1932"/>
        <v/>
      </c>
      <c r="CN944" t="str">
        <f t="shared" si="1933"/>
        <v/>
      </c>
      <c r="CO944" t="str">
        <f t="shared" si="1934"/>
        <v/>
      </c>
      <c r="CP944" t="str">
        <f t="shared" si="1935"/>
        <v/>
      </c>
      <c r="CQ944" t="str">
        <f t="shared" si="1936"/>
        <v/>
      </c>
      <c r="CR944" t="str">
        <f t="shared" si="1937"/>
        <v/>
      </c>
      <c r="CS944" t="str">
        <f t="shared" si="1938"/>
        <v/>
      </c>
      <c r="CT944" t="str">
        <f t="shared" si="1939"/>
        <v/>
      </c>
      <c r="CU944" t="str">
        <f t="shared" si="1940"/>
        <v/>
      </c>
      <c r="CV944" t="str">
        <f t="shared" si="1941"/>
        <v/>
      </c>
      <c r="CW944" t="str">
        <f t="shared" si="1942"/>
        <v/>
      </c>
      <c r="CX944" t="str">
        <f t="shared" si="1943"/>
        <v/>
      </c>
      <c r="CY944" t="str">
        <f t="shared" si="1944"/>
        <v/>
      </c>
      <c r="CZ944" t="str">
        <f t="shared" si="1945"/>
        <v/>
      </c>
      <c r="DA944" t="str">
        <f t="shared" si="1946"/>
        <v/>
      </c>
      <c r="DB944" t="str">
        <f t="shared" si="1947"/>
        <v/>
      </c>
      <c r="DC944" t="str">
        <f t="shared" si="1948"/>
        <v/>
      </c>
      <c r="DD944" t="str">
        <f t="shared" si="1949"/>
        <v/>
      </c>
      <c r="DE944" t="str">
        <f t="shared" si="1950"/>
        <v/>
      </c>
      <c r="DF944" t="str">
        <f t="shared" si="1951"/>
        <v/>
      </c>
      <c r="DG944" t="str">
        <f t="shared" si="1952"/>
        <v/>
      </c>
      <c r="DH944" t="str">
        <f t="shared" si="1953"/>
        <v/>
      </c>
      <c r="DI944" t="str">
        <f t="shared" si="1954"/>
        <v/>
      </c>
      <c r="DJ944" t="str">
        <f t="shared" si="1955"/>
        <v/>
      </c>
      <c r="DK944" t="str">
        <f t="shared" si="1956"/>
        <v/>
      </c>
      <c r="DL944" t="str">
        <f t="shared" si="1957"/>
        <v/>
      </c>
      <c r="DM944" t="str">
        <f t="shared" si="1958"/>
        <v/>
      </c>
      <c r="DN944" t="str">
        <f t="shared" si="1959"/>
        <v/>
      </c>
      <c r="DO944" t="str">
        <f t="shared" si="1960"/>
        <v/>
      </c>
      <c r="DP944" t="str">
        <f t="shared" si="1961"/>
        <v/>
      </c>
      <c r="DQ944" t="str">
        <f t="shared" si="1962"/>
        <v/>
      </c>
      <c r="DR944" t="str">
        <f t="shared" si="1963"/>
        <v/>
      </c>
      <c r="DS944" t="str">
        <f t="shared" si="1964"/>
        <v/>
      </c>
      <c r="DT944" t="str">
        <f t="shared" si="1965"/>
        <v/>
      </c>
      <c r="DU944">
        <f t="shared" si="1966"/>
        <v>0</v>
      </c>
      <c r="DV944">
        <f t="shared" si="1967"/>
        <v>0</v>
      </c>
      <c r="DW944">
        <f t="shared" si="1968"/>
        <v>0</v>
      </c>
      <c r="DX944" t="str">
        <f t="shared" si="1969"/>
        <v/>
      </c>
      <c r="DY944" t="str">
        <f t="shared" si="1970"/>
        <v/>
      </c>
      <c r="DZ944" t="str">
        <f t="shared" si="1971"/>
        <v/>
      </c>
      <c r="EA944" s="5">
        <f t="shared" si="1972"/>
        <v>0</v>
      </c>
      <c r="EB944" s="3">
        <f t="shared" si="1973"/>
        <v>0</v>
      </c>
    </row>
    <row r="945" spans="2:132" x14ac:dyDescent="0.2">
      <c r="B945" s="25">
        <v>940</v>
      </c>
      <c r="C945" s="26">
        <f>Zisk!D959</f>
        <v>0</v>
      </c>
      <c r="D945">
        <f>Zisk!E959</f>
        <v>0</v>
      </c>
      <c r="E945" s="66" t="str">
        <f t="shared" si="1860"/>
        <v/>
      </c>
      <c r="F945" t="str">
        <f t="shared" si="1861"/>
        <v/>
      </c>
      <c r="G945" s="66" t="str">
        <f t="shared" si="1862"/>
        <v/>
      </c>
      <c r="H945" s="25"/>
      <c r="I945" s="25"/>
      <c r="J945">
        <f>VstupniParametry_SKRYT!$D$5</f>
        <v>0.02</v>
      </c>
      <c r="K945">
        <f>VstupniParametry_SKRYT!$D$6</f>
        <v>0.06</v>
      </c>
      <c r="L945">
        <f>VstupniParametry_SKRYT!$D$7</f>
        <v>0.06</v>
      </c>
      <c r="M945">
        <f>VstupniParametry_SKRYT!$D$8</f>
        <v>0.06</v>
      </c>
      <c r="N945">
        <f>VstupniParametry_SKRYT!$D$9</f>
        <v>1.7999999999999999E-2</v>
      </c>
      <c r="O945" s="27">
        <f>VstupniParametry_SKRYT!$D$10</f>
        <v>0.01</v>
      </c>
      <c r="P945" s="27">
        <f>VstupniParametry_SKRYT!$D$11</f>
        <v>0.01</v>
      </c>
      <c r="Q945" s="27">
        <f>VstupniParametry_SKRYT!$D$12</f>
        <v>0.01</v>
      </c>
      <c r="R945" s="27">
        <f>VstupniParametry_SKRYT!$D$13</f>
        <v>0.01</v>
      </c>
      <c r="S945" s="27">
        <f>VstupniParametry_SKRYT!$D$14</f>
        <v>0.01</v>
      </c>
      <c r="T945">
        <f t="shared" si="1863"/>
        <v>0</v>
      </c>
      <c r="U945">
        <f t="shared" si="1864"/>
        <v>0</v>
      </c>
      <c r="V945">
        <f t="shared" si="1865"/>
        <v>0</v>
      </c>
      <c r="W945">
        <f t="shared" si="1866"/>
        <v>0</v>
      </c>
      <c r="X945">
        <f t="shared" si="1867"/>
        <v>0</v>
      </c>
      <c r="Y945">
        <f t="shared" si="1868"/>
        <v>0</v>
      </c>
      <c r="Z945">
        <f t="shared" si="1869"/>
        <v>0</v>
      </c>
      <c r="AA945">
        <f t="shared" si="1870"/>
        <v>0</v>
      </c>
      <c r="AB945">
        <f t="shared" si="1871"/>
        <v>0</v>
      </c>
      <c r="AC945">
        <f t="shared" si="1872"/>
        <v>0</v>
      </c>
      <c r="AD945">
        <f t="shared" si="1873"/>
        <v>0</v>
      </c>
      <c r="AE945">
        <f t="shared" si="1874"/>
        <v>0</v>
      </c>
      <c r="AF945">
        <f t="shared" si="1875"/>
        <v>0</v>
      </c>
      <c r="AG945">
        <f t="shared" si="1876"/>
        <v>0</v>
      </c>
      <c r="AH945">
        <f t="shared" si="1877"/>
        <v>0</v>
      </c>
      <c r="AI945">
        <f t="shared" si="1878"/>
        <v>0</v>
      </c>
      <c r="AJ945">
        <f t="shared" si="1879"/>
        <v>0</v>
      </c>
      <c r="AK945">
        <f t="shared" si="1880"/>
        <v>0</v>
      </c>
      <c r="AL945">
        <f t="shared" si="1881"/>
        <v>0</v>
      </c>
      <c r="AM945">
        <f t="shared" si="1882"/>
        <v>0</v>
      </c>
      <c r="AN945">
        <f t="shared" si="1883"/>
        <v>0</v>
      </c>
      <c r="AO945">
        <f t="shared" si="1884"/>
        <v>0</v>
      </c>
      <c r="AP945">
        <f t="shared" si="1885"/>
        <v>0</v>
      </c>
      <c r="AQ945">
        <f t="shared" si="1886"/>
        <v>0</v>
      </c>
      <c r="AR945">
        <f t="shared" si="1887"/>
        <v>0</v>
      </c>
      <c r="AS945">
        <f t="shared" si="1888"/>
        <v>0</v>
      </c>
      <c r="AT945">
        <f t="shared" si="1858"/>
        <v>0</v>
      </c>
      <c r="AU945">
        <f t="shared" si="1889"/>
        <v>0</v>
      </c>
      <c r="AV945">
        <f t="shared" si="1890"/>
        <v>0</v>
      </c>
      <c r="AW945">
        <f t="shared" si="1859"/>
        <v>0</v>
      </c>
      <c r="AX945">
        <f t="shared" si="1891"/>
        <v>0</v>
      </c>
      <c r="AY945">
        <f t="shared" si="1892"/>
        <v>0</v>
      </c>
      <c r="AZ945">
        <f t="shared" si="1893"/>
        <v>0</v>
      </c>
      <c r="BA945">
        <f t="shared" si="1894"/>
        <v>0</v>
      </c>
      <c r="BB945">
        <f t="shared" si="1895"/>
        <v>0</v>
      </c>
      <c r="BC945">
        <f t="shared" si="1896"/>
        <v>0</v>
      </c>
      <c r="BD945">
        <f t="shared" si="1897"/>
        <v>0</v>
      </c>
      <c r="BE945">
        <f t="shared" si="1898"/>
        <v>0</v>
      </c>
      <c r="BF945">
        <f t="shared" si="1899"/>
        <v>0</v>
      </c>
      <c r="BG945">
        <f t="shared" si="1900"/>
        <v>0</v>
      </c>
      <c r="BH945">
        <f t="shared" si="1901"/>
        <v>0</v>
      </c>
      <c r="BI945">
        <f t="shared" si="1902"/>
        <v>0</v>
      </c>
      <c r="BJ945">
        <f t="shared" si="1903"/>
        <v>0</v>
      </c>
      <c r="BK945">
        <f t="shared" si="1904"/>
        <v>0</v>
      </c>
      <c r="BL945">
        <f t="shared" si="1905"/>
        <v>0</v>
      </c>
      <c r="BM945">
        <f t="shared" si="1906"/>
        <v>0</v>
      </c>
      <c r="BN945">
        <f t="shared" si="1907"/>
        <v>0</v>
      </c>
      <c r="BO945">
        <f t="shared" si="1908"/>
        <v>0</v>
      </c>
      <c r="BP945">
        <f t="shared" si="1909"/>
        <v>0</v>
      </c>
      <c r="BQ945">
        <f t="shared" si="1910"/>
        <v>0</v>
      </c>
      <c r="BR945">
        <f t="shared" si="1911"/>
        <v>0</v>
      </c>
      <c r="BS945">
        <f t="shared" si="1912"/>
        <v>0</v>
      </c>
      <c r="BT945">
        <f t="shared" si="1913"/>
        <v>0</v>
      </c>
      <c r="BU945">
        <f t="shared" si="1914"/>
        <v>0</v>
      </c>
      <c r="BV945">
        <f t="shared" si="1915"/>
        <v>0</v>
      </c>
      <c r="BW945">
        <f t="shared" si="1916"/>
        <v>0</v>
      </c>
      <c r="BX945">
        <f t="shared" si="1917"/>
        <v>0</v>
      </c>
      <c r="BY945">
        <f t="shared" si="1918"/>
        <v>0</v>
      </c>
      <c r="BZ945">
        <f t="shared" si="1919"/>
        <v>0</v>
      </c>
      <c r="CA945">
        <f t="shared" si="1920"/>
        <v>0</v>
      </c>
      <c r="CB945">
        <f t="shared" si="1921"/>
        <v>0</v>
      </c>
      <c r="CC945">
        <f t="shared" si="1922"/>
        <v>0</v>
      </c>
      <c r="CD945">
        <f t="shared" si="1923"/>
        <v>0</v>
      </c>
      <c r="CE945">
        <f t="shared" si="1924"/>
        <v>0</v>
      </c>
      <c r="CF945">
        <f t="shared" si="1925"/>
        <v>0</v>
      </c>
      <c r="CG945">
        <f t="shared" si="1926"/>
        <v>0</v>
      </c>
      <c r="CH945">
        <f t="shared" si="1927"/>
        <v>0</v>
      </c>
      <c r="CI945">
        <f t="shared" si="1928"/>
        <v>0</v>
      </c>
      <c r="CJ945">
        <f t="shared" si="1929"/>
        <v>0</v>
      </c>
      <c r="CK945">
        <f t="shared" si="1930"/>
        <v>0</v>
      </c>
      <c r="CL945" t="str">
        <f t="shared" si="1931"/>
        <v/>
      </c>
      <c r="CM945" t="str">
        <f t="shared" si="1932"/>
        <v/>
      </c>
      <c r="CN945" t="str">
        <f t="shared" si="1933"/>
        <v/>
      </c>
      <c r="CO945" t="str">
        <f t="shared" si="1934"/>
        <v/>
      </c>
      <c r="CP945" t="str">
        <f t="shared" si="1935"/>
        <v/>
      </c>
      <c r="CQ945" t="str">
        <f t="shared" si="1936"/>
        <v/>
      </c>
      <c r="CR945" t="str">
        <f t="shared" si="1937"/>
        <v/>
      </c>
      <c r="CS945" t="str">
        <f t="shared" si="1938"/>
        <v/>
      </c>
      <c r="CT945" t="str">
        <f t="shared" si="1939"/>
        <v/>
      </c>
      <c r="CU945" t="str">
        <f t="shared" si="1940"/>
        <v/>
      </c>
      <c r="CV945" t="str">
        <f t="shared" si="1941"/>
        <v/>
      </c>
      <c r="CW945" t="str">
        <f t="shared" si="1942"/>
        <v/>
      </c>
      <c r="CX945" t="str">
        <f t="shared" si="1943"/>
        <v/>
      </c>
      <c r="CY945" t="str">
        <f t="shared" si="1944"/>
        <v/>
      </c>
      <c r="CZ945" t="str">
        <f t="shared" si="1945"/>
        <v/>
      </c>
      <c r="DA945" t="str">
        <f t="shared" si="1946"/>
        <v/>
      </c>
      <c r="DB945" t="str">
        <f t="shared" si="1947"/>
        <v/>
      </c>
      <c r="DC945" t="str">
        <f t="shared" si="1948"/>
        <v/>
      </c>
      <c r="DD945" t="str">
        <f t="shared" si="1949"/>
        <v/>
      </c>
      <c r="DE945" t="str">
        <f t="shared" si="1950"/>
        <v/>
      </c>
      <c r="DF945" t="str">
        <f t="shared" si="1951"/>
        <v/>
      </c>
      <c r="DG945" t="str">
        <f t="shared" si="1952"/>
        <v/>
      </c>
      <c r="DH945" t="str">
        <f t="shared" si="1953"/>
        <v/>
      </c>
      <c r="DI945" t="str">
        <f t="shared" si="1954"/>
        <v/>
      </c>
      <c r="DJ945" t="str">
        <f t="shared" si="1955"/>
        <v/>
      </c>
      <c r="DK945" t="str">
        <f t="shared" si="1956"/>
        <v/>
      </c>
      <c r="DL945" t="str">
        <f t="shared" si="1957"/>
        <v/>
      </c>
      <c r="DM945" t="str">
        <f t="shared" si="1958"/>
        <v/>
      </c>
      <c r="DN945" t="str">
        <f t="shared" si="1959"/>
        <v/>
      </c>
      <c r="DO945" t="str">
        <f t="shared" si="1960"/>
        <v/>
      </c>
      <c r="DP945" t="str">
        <f t="shared" si="1961"/>
        <v/>
      </c>
      <c r="DQ945" t="str">
        <f t="shared" si="1962"/>
        <v/>
      </c>
      <c r="DR945" t="str">
        <f t="shared" si="1963"/>
        <v/>
      </c>
      <c r="DS945" t="str">
        <f t="shared" si="1964"/>
        <v/>
      </c>
      <c r="DT945" t="str">
        <f t="shared" si="1965"/>
        <v/>
      </c>
      <c r="DU945">
        <f t="shared" si="1966"/>
        <v>0</v>
      </c>
      <c r="DV945">
        <f t="shared" si="1967"/>
        <v>0</v>
      </c>
      <c r="DW945">
        <f t="shared" si="1968"/>
        <v>0</v>
      </c>
      <c r="DX945" t="str">
        <f t="shared" si="1969"/>
        <v/>
      </c>
      <c r="DY945" t="str">
        <f t="shared" si="1970"/>
        <v/>
      </c>
      <c r="DZ945" t="str">
        <f t="shared" si="1971"/>
        <v/>
      </c>
      <c r="EA945" s="5">
        <f t="shared" si="1972"/>
        <v>0</v>
      </c>
      <c r="EB945" s="3">
        <f t="shared" si="1973"/>
        <v>0</v>
      </c>
    </row>
    <row r="946" spans="2:132" x14ac:dyDescent="0.2">
      <c r="B946">
        <v>941</v>
      </c>
      <c r="C946" s="3">
        <f>Zisk!D960</f>
        <v>0</v>
      </c>
      <c r="D946">
        <f>Zisk!E960</f>
        <v>0</v>
      </c>
      <c r="E946" s="66" t="str">
        <f t="shared" si="1860"/>
        <v/>
      </c>
      <c r="F946" t="str">
        <f t="shared" si="1861"/>
        <v/>
      </c>
      <c r="G946" s="66" t="str">
        <f t="shared" si="1862"/>
        <v/>
      </c>
      <c r="J946">
        <f>VstupniParametry_SKRYT!$D$5</f>
        <v>0.02</v>
      </c>
      <c r="K946">
        <f>VstupniParametry_SKRYT!$D$6</f>
        <v>0.06</v>
      </c>
      <c r="L946">
        <f>VstupniParametry_SKRYT!$D$7</f>
        <v>0.06</v>
      </c>
      <c r="M946">
        <f>VstupniParametry_SKRYT!$D$8</f>
        <v>0.06</v>
      </c>
      <c r="N946">
        <f>VstupniParametry_SKRYT!$D$9</f>
        <v>1.7999999999999999E-2</v>
      </c>
      <c r="O946" s="27">
        <f>VstupniParametry_SKRYT!$D$10</f>
        <v>0.01</v>
      </c>
      <c r="P946" s="27">
        <f>VstupniParametry_SKRYT!$D$11</f>
        <v>0.01</v>
      </c>
      <c r="Q946" s="27">
        <f>VstupniParametry_SKRYT!$D$12</f>
        <v>0.01</v>
      </c>
      <c r="R946" s="27">
        <f>VstupniParametry_SKRYT!$D$13</f>
        <v>0.01</v>
      </c>
      <c r="S946" s="27">
        <f>VstupniParametry_SKRYT!$D$14</f>
        <v>0.01</v>
      </c>
      <c r="T946">
        <f t="shared" si="1863"/>
        <v>0</v>
      </c>
      <c r="U946">
        <f t="shared" si="1864"/>
        <v>0</v>
      </c>
      <c r="V946">
        <f t="shared" si="1865"/>
        <v>0</v>
      </c>
      <c r="W946">
        <f t="shared" si="1866"/>
        <v>0</v>
      </c>
      <c r="X946">
        <f t="shared" si="1867"/>
        <v>0</v>
      </c>
      <c r="Y946">
        <f t="shared" si="1868"/>
        <v>0</v>
      </c>
      <c r="Z946">
        <f t="shared" si="1869"/>
        <v>0</v>
      </c>
      <c r="AA946">
        <f t="shared" si="1870"/>
        <v>0</v>
      </c>
      <c r="AB946">
        <f t="shared" si="1871"/>
        <v>0</v>
      </c>
      <c r="AC946">
        <f t="shared" si="1872"/>
        <v>0</v>
      </c>
      <c r="AD946">
        <f t="shared" si="1873"/>
        <v>0</v>
      </c>
      <c r="AE946">
        <f t="shared" si="1874"/>
        <v>0</v>
      </c>
      <c r="AF946">
        <f t="shared" si="1875"/>
        <v>0</v>
      </c>
      <c r="AG946">
        <f t="shared" si="1876"/>
        <v>0</v>
      </c>
      <c r="AH946">
        <f t="shared" si="1877"/>
        <v>0</v>
      </c>
      <c r="AI946">
        <f t="shared" si="1878"/>
        <v>0</v>
      </c>
      <c r="AJ946">
        <f t="shared" si="1879"/>
        <v>0</v>
      </c>
      <c r="AK946">
        <f t="shared" si="1880"/>
        <v>0</v>
      </c>
      <c r="AL946">
        <f t="shared" si="1881"/>
        <v>0</v>
      </c>
      <c r="AM946">
        <f t="shared" si="1882"/>
        <v>0</v>
      </c>
      <c r="AN946">
        <f t="shared" si="1883"/>
        <v>0</v>
      </c>
      <c r="AO946">
        <f t="shared" si="1884"/>
        <v>0</v>
      </c>
      <c r="AP946">
        <f t="shared" si="1885"/>
        <v>0</v>
      </c>
      <c r="AQ946">
        <f t="shared" si="1886"/>
        <v>0</v>
      </c>
      <c r="AR946">
        <f t="shared" si="1887"/>
        <v>0</v>
      </c>
      <c r="AS946">
        <f t="shared" si="1888"/>
        <v>0</v>
      </c>
      <c r="AT946">
        <f t="shared" si="1858"/>
        <v>0</v>
      </c>
      <c r="AU946">
        <f t="shared" si="1889"/>
        <v>0</v>
      </c>
      <c r="AV946">
        <f t="shared" si="1890"/>
        <v>0</v>
      </c>
      <c r="AW946">
        <f t="shared" si="1859"/>
        <v>0</v>
      </c>
      <c r="AX946">
        <f t="shared" si="1891"/>
        <v>0</v>
      </c>
      <c r="AY946">
        <f t="shared" si="1892"/>
        <v>0</v>
      </c>
      <c r="AZ946">
        <f t="shared" si="1893"/>
        <v>0</v>
      </c>
      <c r="BA946">
        <f t="shared" si="1894"/>
        <v>0</v>
      </c>
      <c r="BB946">
        <f t="shared" si="1895"/>
        <v>0</v>
      </c>
      <c r="BC946">
        <f t="shared" si="1896"/>
        <v>0</v>
      </c>
      <c r="BD946">
        <f t="shared" si="1897"/>
        <v>0</v>
      </c>
      <c r="BE946">
        <f t="shared" si="1898"/>
        <v>0</v>
      </c>
      <c r="BF946">
        <f t="shared" si="1899"/>
        <v>0</v>
      </c>
      <c r="BG946">
        <f t="shared" si="1900"/>
        <v>0</v>
      </c>
      <c r="BH946">
        <f t="shared" si="1901"/>
        <v>0</v>
      </c>
      <c r="BI946">
        <f t="shared" si="1902"/>
        <v>0</v>
      </c>
      <c r="BJ946">
        <f t="shared" si="1903"/>
        <v>0</v>
      </c>
      <c r="BK946">
        <f t="shared" si="1904"/>
        <v>0</v>
      </c>
      <c r="BL946">
        <f t="shared" si="1905"/>
        <v>0</v>
      </c>
      <c r="BM946">
        <f t="shared" si="1906"/>
        <v>0</v>
      </c>
      <c r="BN946">
        <f t="shared" si="1907"/>
        <v>0</v>
      </c>
      <c r="BO946">
        <f t="shared" si="1908"/>
        <v>0</v>
      </c>
      <c r="BP946">
        <f t="shared" si="1909"/>
        <v>0</v>
      </c>
      <c r="BQ946">
        <f t="shared" si="1910"/>
        <v>0</v>
      </c>
      <c r="BR946">
        <f t="shared" si="1911"/>
        <v>0</v>
      </c>
      <c r="BS946">
        <f t="shared" si="1912"/>
        <v>0</v>
      </c>
      <c r="BT946">
        <f t="shared" si="1913"/>
        <v>0</v>
      </c>
      <c r="BU946">
        <f t="shared" si="1914"/>
        <v>0</v>
      </c>
      <c r="BV946">
        <f t="shared" si="1915"/>
        <v>0</v>
      </c>
      <c r="BW946">
        <f t="shared" si="1916"/>
        <v>0</v>
      </c>
      <c r="BX946">
        <f t="shared" si="1917"/>
        <v>0</v>
      </c>
      <c r="BY946">
        <f t="shared" si="1918"/>
        <v>0</v>
      </c>
      <c r="BZ946">
        <f t="shared" si="1919"/>
        <v>0</v>
      </c>
      <c r="CA946">
        <f t="shared" si="1920"/>
        <v>0</v>
      </c>
      <c r="CB946">
        <f t="shared" si="1921"/>
        <v>0</v>
      </c>
      <c r="CC946">
        <f t="shared" si="1922"/>
        <v>0</v>
      </c>
      <c r="CD946">
        <f t="shared" si="1923"/>
        <v>0</v>
      </c>
      <c r="CE946">
        <f t="shared" si="1924"/>
        <v>0</v>
      </c>
      <c r="CF946">
        <f t="shared" si="1925"/>
        <v>0</v>
      </c>
      <c r="CG946">
        <f t="shared" si="1926"/>
        <v>0</v>
      </c>
      <c r="CH946">
        <f t="shared" si="1927"/>
        <v>0</v>
      </c>
      <c r="CI946">
        <f t="shared" si="1928"/>
        <v>0</v>
      </c>
      <c r="CJ946">
        <f t="shared" si="1929"/>
        <v>0</v>
      </c>
      <c r="CK946">
        <f t="shared" si="1930"/>
        <v>0</v>
      </c>
      <c r="CL946" t="str">
        <f t="shared" si="1931"/>
        <v/>
      </c>
      <c r="CM946" t="str">
        <f t="shared" si="1932"/>
        <v/>
      </c>
      <c r="CN946" t="str">
        <f t="shared" si="1933"/>
        <v/>
      </c>
      <c r="CO946" t="str">
        <f t="shared" si="1934"/>
        <v/>
      </c>
      <c r="CP946" t="str">
        <f t="shared" si="1935"/>
        <v/>
      </c>
      <c r="CQ946" t="str">
        <f t="shared" si="1936"/>
        <v/>
      </c>
      <c r="CR946" t="str">
        <f t="shared" si="1937"/>
        <v/>
      </c>
      <c r="CS946" t="str">
        <f t="shared" si="1938"/>
        <v/>
      </c>
      <c r="CT946" t="str">
        <f t="shared" si="1939"/>
        <v/>
      </c>
      <c r="CU946" t="str">
        <f t="shared" si="1940"/>
        <v/>
      </c>
      <c r="CV946" t="str">
        <f t="shared" si="1941"/>
        <v/>
      </c>
      <c r="CW946" t="str">
        <f t="shared" si="1942"/>
        <v/>
      </c>
      <c r="CX946" t="str">
        <f t="shared" si="1943"/>
        <v/>
      </c>
      <c r="CY946" t="str">
        <f t="shared" si="1944"/>
        <v/>
      </c>
      <c r="CZ946" t="str">
        <f t="shared" si="1945"/>
        <v/>
      </c>
      <c r="DA946" t="str">
        <f t="shared" si="1946"/>
        <v/>
      </c>
      <c r="DB946" t="str">
        <f t="shared" si="1947"/>
        <v/>
      </c>
      <c r="DC946" t="str">
        <f t="shared" si="1948"/>
        <v/>
      </c>
      <c r="DD946" t="str">
        <f t="shared" si="1949"/>
        <v/>
      </c>
      <c r="DE946" t="str">
        <f t="shared" si="1950"/>
        <v/>
      </c>
      <c r="DF946" t="str">
        <f t="shared" si="1951"/>
        <v/>
      </c>
      <c r="DG946" t="str">
        <f t="shared" si="1952"/>
        <v/>
      </c>
      <c r="DH946" t="str">
        <f t="shared" si="1953"/>
        <v/>
      </c>
      <c r="DI946" t="str">
        <f t="shared" si="1954"/>
        <v/>
      </c>
      <c r="DJ946" t="str">
        <f t="shared" si="1955"/>
        <v/>
      </c>
      <c r="DK946" t="str">
        <f t="shared" si="1956"/>
        <v/>
      </c>
      <c r="DL946" t="str">
        <f t="shared" si="1957"/>
        <v/>
      </c>
      <c r="DM946" t="str">
        <f t="shared" si="1958"/>
        <v/>
      </c>
      <c r="DN946" t="str">
        <f t="shared" si="1959"/>
        <v/>
      </c>
      <c r="DO946" t="str">
        <f t="shared" si="1960"/>
        <v/>
      </c>
      <c r="DP946" t="str">
        <f t="shared" si="1961"/>
        <v/>
      </c>
      <c r="DQ946" t="str">
        <f t="shared" si="1962"/>
        <v/>
      </c>
      <c r="DR946" t="str">
        <f t="shared" si="1963"/>
        <v/>
      </c>
      <c r="DS946" t="str">
        <f t="shared" si="1964"/>
        <v/>
      </c>
      <c r="DT946" t="str">
        <f t="shared" si="1965"/>
        <v/>
      </c>
      <c r="DU946">
        <f t="shared" si="1966"/>
        <v>0</v>
      </c>
      <c r="DV946">
        <f t="shared" si="1967"/>
        <v>0</v>
      </c>
      <c r="DW946">
        <f t="shared" si="1968"/>
        <v>0</v>
      </c>
      <c r="DX946" t="str">
        <f t="shared" si="1969"/>
        <v/>
      </c>
      <c r="DY946" t="str">
        <f t="shared" si="1970"/>
        <v/>
      </c>
      <c r="DZ946" t="str">
        <f t="shared" si="1971"/>
        <v/>
      </c>
      <c r="EA946" s="5">
        <f t="shared" si="1972"/>
        <v>0</v>
      </c>
      <c r="EB946" s="3">
        <f t="shared" si="1973"/>
        <v>0</v>
      </c>
    </row>
    <row r="947" spans="2:132" x14ac:dyDescent="0.2">
      <c r="B947" s="25">
        <v>942</v>
      </c>
      <c r="C947" s="26">
        <f>Zisk!D961</f>
        <v>0</v>
      </c>
      <c r="D947">
        <f>Zisk!E961</f>
        <v>0</v>
      </c>
      <c r="E947" s="66" t="str">
        <f t="shared" si="1860"/>
        <v/>
      </c>
      <c r="F947" t="str">
        <f t="shared" si="1861"/>
        <v/>
      </c>
      <c r="G947" s="66" t="str">
        <f t="shared" si="1862"/>
        <v/>
      </c>
      <c r="H947" s="25"/>
      <c r="I947" s="25"/>
      <c r="J947">
        <f>VstupniParametry_SKRYT!$D$5</f>
        <v>0.02</v>
      </c>
      <c r="K947">
        <f>VstupniParametry_SKRYT!$D$6</f>
        <v>0.06</v>
      </c>
      <c r="L947">
        <f>VstupniParametry_SKRYT!$D$7</f>
        <v>0.06</v>
      </c>
      <c r="M947">
        <f>VstupniParametry_SKRYT!$D$8</f>
        <v>0.06</v>
      </c>
      <c r="N947">
        <f>VstupniParametry_SKRYT!$D$9</f>
        <v>1.7999999999999999E-2</v>
      </c>
      <c r="O947" s="27">
        <f>VstupniParametry_SKRYT!$D$10</f>
        <v>0.01</v>
      </c>
      <c r="P947" s="27">
        <f>VstupniParametry_SKRYT!$D$11</f>
        <v>0.01</v>
      </c>
      <c r="Q947" s="27">
        <f>VstupniParametry_SKRYT!$D$12</f>
        <v>0.01</v>
      </c>
      <c r="R947" s="27">
        <f>VstupniParametry_SKRYT!$D$13</f>
        <v>0.01</v>
      </c>
      <c r="S947" s="27">
        <f>VstupniParametry_SKRYT!$D$14</f>
        <v>0.01</v>
      </c>
      <c r="T947">
        <f t="shared" si="1863"/>
        <v>0</v>
      </c>
      <c r="U947">
        <f t="shared" si="1864"/>
        <v>0</v>
      </c>
      <c r="V947">
        <f t="shared" si="1865"/>
        <v>0</v>
      </c>
      <c r="W947">
        <f t="shared" si="1866"/>
        <v>0</v>
      </c>
      <c r="X947">
        <f t="shared" si="1867"/>
        <v>0</v>
      </c>
      <c r="Y947">
        <f t="shared" si="1868"/>
        <v>0</v>
      </c>
      <c r="Z947">
        <f t="shared" si="1869"/>
        <v>0</v>
      </c>
      <c r="AA947">
        <f t="shared" si="1870"/>
        <v>0</v>
      </c>
      <c r="AB947">
        <f t="shared" si="1871"/>
        <v>0</v>
      </c>
      <c r="AC947">
        <f t="shared" si="1872"/>
        <v>0</v>
      </c>
      <c r="AD947">
        <f t="shared" si="1873"/>
        <v>0</v>
      </c>
      <c r="AE947">
        <f t="shared" si="1874"/>
        <v>0</v>
      </c>
      <c r="AF947">
        <f t="shared" si="1875"/>
        <v>0</v>
      </c>
      <c r="AG947">
        <f t="shared" si="1876"/>
        <v>0</v>
      </c>
      <c r="AH947">
        <f t="shared" si="1877"/>
        <v>0</v>
      </c>
      <c r="AI947">
        <f t="shared" si="1878"/>
        <v>0</v>
      </c>
      <c r="AJ947">
        <f t="shared" si="1879"/>
        <v>0</v>
      </c>
      <c r="AK947">
        <f t="shared" si="1880"/>
        <v>0</v>
      </c>
      <c r="AL947">
        <f t="shared" si="1881"/>
        <v>0</v>
      </c>
      <c r="AM947">
        <f t="shared" si="1882"/>
        <v>0</v>
      </c>
      <c r="AN947">
        <f t="shared" si="1883"/>
        <v>0</v>
      </c>
      <c r="AO947">
        <f t="shared" si="1884"/>
        <v>0</v>
      </c>
      <c r="AP947">
        <f t="shared" si="1885"/>
        <v>0</v>
      </c>
      <c r="AQ947">
        <f t="shared" si="1886"/>
        <v>0</v>
      </c>
      <c r="AR947">
        <f t="shared" si="1887"/>
        <v>0</v>
      </c>
      <c r="AS947">
        <f t="shared" si="1888"/>
        <v>0</v>
      </c>
      <c r="AT947">
        <f t="shared" si="1858"/>
        <v>0</v>
      </c>
      <c r="AU947">
        <f t="shared" si="1889"/>
        <v>0</v>
      </c>
      <c r="AV947">
        <f t="shared" si="1890"/>
        <v>0</v>
      </c>
      <c r="AW947">
        <f t="shared" si="1859"/>
        <v>0</v>
      </c>
      <c r="AX947">
        <f t="shared" si="1891"/>
        <v>0</v>
      </c>
      <c r="AY947">
        <f t="shared" si="1892"/>
        <v>0</v>
      </c>
      <c r="AZ947">
        <f t="shared" si="1893"/>
        <v>0</v>
      </c>
      <c r="BA947">
        <f t="shared" si="1894"/>
        <v>0</v>
      </c>
      <c r="BB947">
        <f t="shared" si="1895"/>
        <v>0</v>
      </c>
      <c r="BC947">
        <f t="shared" si="1896"/>
        <v>0</v>
      </c>
      <c r="BD947">
        <f t="shared" si="1897"/>
        <v>0</v>
      </c>
      <c r="BE947">
        <f t="shared" si="1898"/>
        <v>0</v>
      </c>
      <c r="BF947">
        <f t="shared" si="1899"/>
        <v>0</v>
      </c>
      <c r="BG947">
        <f t="shared" si="1900"/>
        <v>0</v>
      </c>
      <c r="BH947">
        <f t="shared" si="1901"/>
        <v>0</v>
      </c>
      <c r="BI947">
        <f t="shared" si="1902"/>
        <v>0</v>
      </c>
      <c r="BJ947">
        <f t="shared" si="1903"/>
        <v>0</v>
      </c>
      <c r="BK947">
        <f t="shared" si="1904"/>
        <v>0</v>
      </c>
      <c r="BL947">
        <f t="shared" si="1905"/>
        <v>0</v>
      </c>
      <c r="BM947">
        <f t="shared" si="1906"/>
        <v>0</v>
      </c>
      <c r="BN947">
        <f t="shared" si="1907"/>
        <v>0</v>
      </c>
      <c r="BO947">
        <f t="shared" si="1908"/>
        <v>0</v>
      </c>
      <c r="BP947">
        <f t="shared" si="1909"/>
        <v>0</v>
      </c>
      <c r="BQ947">
        <f t="shared" si="1910"/>
        <v>0</v>
      </c>
      <c r="BR947">
        <f t="shared" si="1911"/>
        <v>0</v>
      </c>
      <c r="BS947">
        <f t="shared" si="1912"/>
        <v>0</v>
      </c>
      <c r="BT947">
        <f t="shared" si="1913"/>
        <v>0</v>
      </c>
      <c r="BU947">
        <f t="shared" si="1914"/>
        <v>0</v>
      </c>
      <c r="BV947">
        <f t="shared" si="1915"/>
        <v>0</v>
      </c>
      <c r="BW947">
        <f t="shared" si="1916"/>
        <v>0</v>
      </c>
      <c r="BX947">
        <f t="shared" si="1917"/>
        <v>0</v>
      </c>
      <c r="BY947">
        <f t="shared" si="1918"/>
        <v>0</v>
      </c>
      <c r="BZ947">
        <f t="shared" si="1919"/>
        <v>0</v>
      </c>
      <c r="CA947">
        <f t="shared" si="1920"/>
        <v>0</v>
      </c>
      <c r="CB947">
        <f t="shared" si="1921"/>
        <v>0</v>
      </c>
      <c r="CC947">
        <f t="shared" si="1922"/>
        <v>0</v>
      </c>
      <c r="CD947">
        <f t="shared" si="1923"/>
        <v>0</v>
      </c>
      <c r="CE947">
        <f t="shared" si="1924"/>
        <v>0</v>
      </c>
      <c r="CF947">
        <f t="shared" si="1925"/>
        <v>0</v>
      </c>
      <c r="CG947">
        <f t="shared" si="1926"/>
        <v>0</v>
      </c>
      <c r="CH947">
        <f t="shared" si="1927"/>
        <v>0</v>
      </c>
      <c r="CI947">
        <f t="shared" si="1928"/>
        <v>0</v>
      </c>
      <c r="CJ947">
        <f t="shared" si="1929"/>
        <v>0</v>
      </c>
      <c r="CK947">
        <f t="shared" si="1930"/>
        <v>0</v>
      </c>
      <c r="CL947" t="str">
        <f t="shared" si="1931"/>
        <v/>
      </c>
      <c r="CM947" t="str">
        <f t="shared" si="1932"/>
        <v/>
      </c>
      <c r="CN947" t="str">
        <f t="shared" si="1933"/>
        <v/>
      </c>
      <c r="CO947" t="str">
        <f t="shared" si="1934"/>
        <v/>
      </c>
      <c r="CP947" t="str">
        <f t="shared" si="1935"/>
        <v/>
      </c>
      <c r="CQ947" t="str">
        <f t="shared" si="1936"/>
        <v/>
      </c>
      <c r="CR947" t="str">
        <f t="shared" si="1937"/>
        <v/>
      </c>
      <c r="CS947" t="str">
        <f t="shared" si="1938"/>
        <v/>
      </c>
      <c r="CT947" t="str">
        <f t="shared" si="1939"/>
        <v/>
      </c>
      <c r="CU947" t="str">
        <f t="shared" si="1940"/>
        <v/>
      </c>
      <c r="CV947" t="str">
        <f t="shared" si="1941"/>
        <v/>
      </c>
      <c r="CW947" t="str">
        <f t="shared" si="1942"/>
        <v/>
      </c>
      <c r="CX947" t="str">
        <f t="shared" si="1943"/>
        <v/>
      </c>
      <c r="CY947" t="str">
        <f t="shared" si="1944"/>
        <v/>
      </c>
      <c r="CZ947" t="str">
        <f t="shared" si="1945"/>
        <v/>
      </c>
      <c r="DA947" t="str">
        <f t="shared" si="1946"/>
        <v/>
      </c>
      <c r="DB947" t="str">
        <f t="shared" si="1947"/>
        <v/>
      </c>
      <c r="DC947" t="str">
        <f t="shared" si="1948"/>
        <v/>
      </c>
      <c r="DD947" t="str">
        <f t="shared" si="1949"/>
        <v/>
      </c>
      <c r="DE947" t="str">
        <f t="shared" si="1950"/>
        <v/>
      </c>
      <c r="DF947" t="str">
        <f t="shared" si="1951"/>
        <v/>
      </c>
      <c r="DG947" t="str">
        <f t="shared" si="1952"/>
        <v/>
      </c>
      <c r="DH947" t="str">
        <f t="shared" si="1953"/>
        <v/>
      </c>
      <c r="DI947" t="str">
        <f t="shared" si="1954"/>
        <v/>
      </c>
      <c r="DJ947" t="str">
        <f t="shared" si="1955"/>
        <v/>
      </c>
      <c r="DK947" t="str">
        <f t="shared" si="1956"/>
        <v/>
      </c>
      <c r="DL947" t="str">
        <f t="shared" si="1957"/>
        <v/>
      </c>
      <c r="DM947" t="str">
        <f t="shared" si="1958"/>
        <v/>
      </c>
      <c r="DN947" t="str">
        <f t="shared" si="1959"/>
        <v/>
      </c>
      <c r="DO947" t="str">
        <f t="shared" si="1960"/>
        <v/>
      </c>
      <c r="DP947" t="str">
        <f t="shared" si="1961"/>
        <v/>
      </c>
      <c r="DQ947" t="str">
        <f t="shared" si="1962"/>
        <v/>
      </c>
      <c r="DR947" t="str">
        <f t="shared" si="1963"/>
        <v/>
      </c>
      <c r="DS947" t="str">
        <f t="shared" si="1964"/>
        <v/>
      </c>
      <c r="DT947" t="str">
        <f t="shared" si="1965"/>
        <v/>
      </c>
      <c r="DU947">
        <f t="shared" si="1966"/>
        <v>0</v>
      </c>
      <c r="DV947">
        <f t="shared" si="1967"/>
        <v>0</v>
      </c>
      <c r="DW947">
        <f t="shared" si="1968"/>
        <v>0</v>
      </c>
      <c r="DX947" t="str">
        <f t="shared" si="1969"/>
        <v/>
      </c>
      <c r="DY947" t="str">
        <f t="shared" si="1970"/>
        <v/>
      </c>
      <c r="DZ947" t="str">
        <f t="shared" si="1971"/>
        <v/>
      </c>
      <c r="EA947" s="5">
        <f t="shared" si="1972"/>
        <v>0</v>
      </c>
      <c r="EB947" s="3">
        <f t="shared" si="1973"/>
        <v>0</v>
      </c>
    </row>
    <row r="948" spans="2:132" x14ac:dyDescent="0.2">
      <c r="B948">
        <v>943</v>
      </c>
      <c r="C948" s="3">
        <f>Zisk!D962</f>
        <v>0</v>
      </c>
      <c r="D948">
        <f>Zisk!E962</f>
        <v>0</v>
      </c>
      <c r="E948" s="66" t="str">
        <f t="shared" si="1860"/>
        <v/>
      </c>
      <c r="F948" t="str">
        <f t="shared" si="1861"/>
        <v/>
      </c>
      <c r="G948" s="66" t="str">
        <f t="shared" si="1862"/>
        <v/>
      </c>
      <c r="J948">
        <f>VstupniParametry_SKRYT!$D$5</f>
        <v>0.02</v>
      </c>
      <c r="K948">
        <f>VstupniParametry_SKRYT!$D$6</f>
        <v>0.06</v>
      </c>
      <c r="L948">
        <f>VstupniParametry_SKRYT!$D$7</f>
        <v>0.06</v>
      </c>
      <c r="M948">
        <f>VstupniParametry_SKRYT!$D$8</f>
        <v>0.06</v>
      </c>
      <c r="N948">
        <f>VstupniParametry_SKRYT!$D$9</f>
        <v>1.7999999999999999E-2</v>
      </c>
      <c r="O948" s="27">
        <f>VstupniParametry_SKRYT!$D$10</f>
        <v>0.01</v>
      </c>
      <c r="P948" s="27">
        <f>VstupniParametry_SKRYT!$D$11</f>
        <v>0.01</v>
      </c>
      <c r="Q948" s="27">
        <f>VstupniParametry_SKRYT!$D$12</f>
        <v>0.01</v>
      </c>
      <c r="R948" s="27">
        <f>VstupniParametry_SKRYT!$D$13</f>
        <v>0.01</v>
      </c>
      <c r="S948" s="27">
        <f>VstupniParametry_SKRYT!$D$14</f>
        <v>0.01</v>
      </c>
      <c r="T948">
        <f t="shared" si="1863"/>
        <v>0</v>
      </c>
      <c r="U948">
        <f t="shared" si="1864"/>
        <v>0</v>
      </c>
      <c r="V948">
        <f t="shared" si="1865"/>
        <v>0</v>
      </c>
      <c r="W948">
        <f t="shared" si="1866"/>
        <v>0</v>
      </c>
      <c r="X948">
        <f t="shared" si="1867"/>
        <v>0</v>
      </c>
      <c r="Y948">
        <f t="shared" si="1868"/>
        <v>0</v>
      </c>
      <c r="Z948">
        <f t="shared" si="1869"/>
        <v>0</v>
      </c>
      <c r="AA948">
        <f t="shared" si="1870"/>
        <v>0</v>
      </c>
      <c r="AB948">
        <f t="shared" si="1871"/>
        <v>0</v>
      </c>
      <c r="AC948">
        <f t="shared" si="1872"/>
        <v>0</v>
      </c>
      <c r="AD948">
        <f t="shared" si="1873"/>
        <v>0</v>
      </c>
      <c r="AE948">
        <f t="shared" si="1874"/>
        <v>0</v>
      </c>
      <c r="AF948">
        <f t="shared" si="1875"/>
        <v>0</v>
      </c>
      <c r="AG948">
        <f t="shared" si="1876"/>
        <v>0</v>
      </c>
      <c r="AH948">
        <f t="shared" si="1877"/>
        <v>0</v>
      </c>
      <c r="AI948">
        <f t="shared" si="1878"/>
        <v>0</v>
      </c>
      <c r="AJ948">
        <f t="shared" si="1879"/>
        <v>0</v>
      </c>
      <c r="AK948">
        <f t="shared" si="1880"/>
        <v>0</v>
      </c>
      <c r="AL948">
        <f t="shared" si="1881"/>
        <v>0</v>
      </c>
      <c r="AM948">
        <f t="shared" si="1882"/>
        <v>0</v>
      </c>
      <c r="AN948">
        <f t="shared" si="1883"/>
        <v>0</v>
      </c>
      <c r="AO948">
        <f t="shared" si="1884"/>
        <v>0</v>
      </c>
      <c r="AP948">
        <f t="shared" si="1885"/>
        <v>0</v>
      </c>
      <c r="AQ948">
        <f t="shared" si="1886"/>
        <v>0</v>
      </c>
      <c r="AR948">
        <f t="shared" si="1887"/>
        <v>0</v>
      </c>
      <c r="AS948">
        <f t="shared" si="1888"/>
        <v>0</v>
      </c>
      <c r="AT948">
        <f t="shared" si="1858"/>
        <v>0</v>
      </c>
      <c r="AU948">
        <f t="shared" si="1889"/>
        <v>0</v>
      </c>
      <c r="AV948">
        <f t="shared" si="1890"/>
        <v>0</v>
      </c>
      <c r="AW948">
        <f t="shared" si="1859"/>
        <v>0</v>
      </c>
      <c r="AX948">
        <f t="shared" si="1891"/>
        <v>0</v>
      </c>
      <c r="AY948">
        <f t="shared" si="1892"/>
        <v>0</v>
      </c>
      <c r="AZ948">
        <f t="shared" si="1893"/>
        <v>0</v>
      </c>
      <c r="BA948">
        <f t="shared" si="1894"/>
        <v>0</v>
      </c>
      <c r="BB948">
        <f t="shared" si="1895"/>
        <v>0</v>
      </c>
      <c r="BC948">
        <f t="shared" si="1896"/>
        <v>0</v>
      </c>
      <c r="BD948">
        <f t="shared" si="1897"/>
        <v>0</v>
      </c>
      <c r="BE948">
        <f t="shared" si="1898"/>
        <v>0</v>
      </c>
      <c r="BF948">
        <f t="shared" si="1899"/>
        <v>0</v>
      </c>
      <c r="BG948">
        <f t="shared" si="1900"/>
        <v>0</v>
      </c>
      <c r="BH948">
        <f t="shared" si="1901"/>
        <v>0</v>
      </c>
      <c r="BI948">
        <f t="shared" si="1902"/>
        <v>0</v>
      </c>
      <c r="BJ948">
        <f t="shared" si="1903"/>
        <v>0</v>
      </c>
      <c r="BK948">
        <f t="shared" si="1904"/>
        <v>0</v>
      </c>
      <c r="BL948">
        <f t="shared" si="1905"/>
        <v>0</v>
      </c>
      <c r="BM948">
        <f t="shared" si="1906"/>
        <v>0</v>
      </c>
      <c r="BN948">
        <f t="shared" si="1907"/>
        <v>0</v>
      </c>
      <c r="BO948">
        <f t="shared" si="1908"/>
        <v>0</v>
      </c>
      <c r="BP948">
        <f t="shared" si="1909"/>
        <v>0</v>
      </c>
      <c r="BQ948">
        <f t="shared" si="1910"/>
        <v>0</v>
      </c>
      <c r="BR948">
        <f t="shared" si="1911"/>
        <v>0</v>
      </c>
      <c r="BS948">
        <f t="shared" si="1912"/>
        <v>0</v>
      </c>
      <c r="BT948">
        <f t="shared" si="1913"/>
        <v>0</v>
      </c>
      <c r="BU948">
        <f t="shared" si="1914"/>
        <v>0</v>
      </c>
      <c r="BV948">
        <f t="shared" si="1915"/>
        <v>0</v>
      </c>
      <c r="BW948">
        <f t="shared" si="1916"/>
        <v>0</v>
      </c>
      <c r="BX948">
        <f t="shared" si="1917"/>
        <v>0</v>
      </c>
      <c r="BY948">
        <f t="shared" si="1918"/>
        <v>0</v>
      </c>
      <c r="BZ948">
        <f t="shared" si="1919"/>
        <v>0</v>
      </c>
      <c r="CA948">
        <f t="shared" si="1920"/>
        <v>0</v>
      </c>
      <c r="CB948">
        <f t="shared" si="1921"/>
        <v>0</v>
      </c>
      <c r="CC948">
        <f t="shared" si="1922"/>
        <v>0</v>
      </c>
      <c r="CD948">
        <f t="shared" si="1923"/>
        <v>0</v>
      </c>
      <c r="CE948">
        <f t="shared" si="1924"/>
        <v>0</v>
      </c>
      <c r="CF948">
        <f t="shared" si="1925"/>
        <v>0</v>
      </c>
      <c r="CG948">
        <f t="shared" si="1926"/>
        <v>0</v>
      </c>
      <c r="CH948">
        <f t="shared" si="1927"/>
        <v>0</v>
      </c>
      <c r="CI948">
        <f t="shared" si="1928"/>
        <v>0</v>
      </c>
      <c r="CJ948">
        <f t="shared" si="1929"/>
        <v>0</v>
      </c>
      <c r="CK948">
        <f t="shared" si="1930"/>
        <v>0</v>
      </c>
      <c r="CL948" t="str">
        <f t="shared" si="1931"/>
        <v/>
      </c>
      <c r="CM948" t="str">
        <f t="shared" si="1932"/>
        <v/>
      </c>
      <c r="CN948" t="str">
        <f t="shared" si="1933"/>
        <v/>
      </c>
      <c r="CO948" t="str">
        <f t="shared" si="1934"/>
        <v/>
      </c>
      <c r="CP948" t="str">
        <f t="shared" si="1935"/>
        <v/>
      </c>
      <c r="CQ948" t="str">
        <f t="shared" si="1936"/>
        <v/>
      </c>
      <c r="CR948" t="str">
        <f t="shared" si="1937"/>
        <v/>
      </c>
      <c r="CS948" t="str">
        <f t="shared" si="1938"/>
        <v/>
      </c>
      <c r="CT948" t="str">
        <f t="shared" si="1939"/>
        <v/>
      </c>
      <c r="CU948" t="str">
        <f t="shared" si="1940"/>
        <v/>
      </c>
      <c r="CV948" t="str">
        <f t="shared" si="1941"/>
        <v/>
      </c>
      <c r="CW948" t="str">
        <f t="shared" si="1942"/>
        <v/>
      </c>
      <c r="CX948" t="str">
        <f t="shared" si="1943"/>
        <v/>
      </c>
      <c r="CY948" t="str">
        <f t="shared" si="1944"/>
        <v/>
      </c>
      <c r="CZ948" t="str">
        <f t="shared" si="1945"/>
        <v/>
      </c>
      <c r="DA948" t="str">
        <f t="shared" si="1946"/>
        <v/>
      </c>
      <c r="DB948" t="str">
        <f t="shared" si="1947"/>
        <v/>
      </c>
      <c r="DC948" t="str">
        <f t="shared" si="1948"/>
        <v/>
      </c>
      <c r="DD948" t="str">
        <f t="shared" si="1949"/>
        <v/>
      </c>
      <c r="DE948" t="str">
        <f t="shared" si="1950"/>
        <v/>
      </c>
      <c r="DF948" t="str">
        <f t="shared" si="1951"/>
        <v/>
      </c>
      <c r="DG948" t="str">
        <f t="shared" si="1952"/>
        <v/>
      </c>
      <c r="DH948" t="str">
        <f t="shared" si="1953"/>
        <v/>
      </c>
      <c r="DI948" t="str">
        <f t="shared" si="1954"/>
        <v/>
      </c>
      <c r="DJ948" t="str">
        <f t="shared" si="1955"/>
        <v/>
      </c>
      <c r="DK948" t="str">
        <f t="shared" si="1956"/>
        <v/>
      </c>
      <c r="DL948" t="str">
        <f t="shared" si="1957"/>
        <v/>
      </c>
      <c r="DM948" t="str">
        <f t="shared" si="1958"/>
        <v/>
      </c>
      <c r="DN948" t="str">
        <f t="shared" si="1959"/>
        <v/>
      </c>
      <c r="DO948" t="str">
        <f t="shared" si="1960"/>
        <v/>
      </c>
      <c r="DP948" t="str">
        <f t="shared" si="1961"/>
        <v/>
      </c>
      <c r="DQ948" t="str">
        <f t="shared" si="1962"/>
        <v/>
      </c>
      <c r="DR948" t="str">
        <f t="shared" si="1963"/>
        <v/>
      </c>
      <c r="DS948" t="str">
        <f t="shared" si="1964"/>
        <v/>
      </c>
      <c r="DT948" t="str">
        <f t="shared" si="1965"/>
        <v/>
      </c>
      <c r="DU948">
        <f t="shared" si="1966"/>
        <v>0</v>
      </c>
      <c r="DV948">
        <f t="shared" si="1967"/>
        <v>0</v>
      </c>
      <c r="DW948">
        <f t="shared" si="1968"/>
        <v>0</v>
      </c>
      <c r="DX948" t="str">
        <f t="shared" si="1969"/>
        <v/>
      </c>
      <c r="DY948" t="str">
        <f t="shared" si="1970"/>
        <v/>
      </c>
      <c r="DZ948" t="str">
        <f t="shared" si="1971"/>
        <v/>
      </c>
      <c r="EA948" s="5">
        <f t="shared" si="1972"/>
        <v>0</v>
      </c>
      <c r="EB948" s="3">
        <f t="shared" si="1973"/>
        <v>0</v>
      </c>
    </row>
    <row r="949" spans="2:132" x14ac:dyDescent="0.2">
      <c r="B949" s="25">
        <v>944</v>
      </c>
      <c r="C949" s="26">
        <f>Zisk!D963</f>
        <v>0</v>
      </c>
      <c r="D949">
        <f>Zisk!E963</f>
        <v>0</v>
      </c>
      <c r="E949" s="66" t="str">
        <f t="shared" si="1860"/>
        <v/>
      </c>
      <c r="F949" t="str">
        <f t="shared" si="1861"/>
        <v/>
      </c>
      <c r="G949" s="66" t="str">
        <f t="shared" si="1862"/>
        <v/>
      </c>
      <c r="H949" s="25"/>
      <c r="I949" s="25"/>
      <c r="J949">
        <f>VstupniParametry_SKRYT!$D$5</f>
        <v>0.02</v>
      </c>
      <c r="K949">
        <f>VstupniParametry_SKRYT!$D$6</f>
        <v>0.06</v>
      </c>
      <c r="L949">
        <f>VstupniParametry_SKRYT!$D$7</f>
        <v>0.06</v>
      </c>
      <c r="M949">
        <f>VstupniParametry_SKRYT!$D$8</f>
        <v>0.06</v>
      </c>
      <c r="N949">
        <f>VstupniParametry_SKRYT!$D$9</f>
        <v>1.7999999999999999E-2</v>
      </c>
      <c r="O949" s="27">
        <f>VstupniParametry_SKRYT!$D$10</f>
        <v>0.01</v>
      </c>
      <c r="P949" s="27">
        <f>VstupniParametry_SKRYT!$D$11</f>
        <v>0.01</v>
      </c>
      <c r="Q949" s="27">
        <f>VstupniParametry_SKRYT!$D$12</f>
        <v>0.01</v>
      </c>
      <c r="R949" s="27">
        <f>VstupniParametry_SKRYT!$D$13</f>
        <v>0.01</v>
      </c>
      <c r="S949" s="27">
        <f>VstupniParametry_SKRYT!$D$14</f>
        <v>0.01</v>
      </c>
      <c r="T949">
        <f t="shared" si="1863"/>
        <v>0</v>
      </c>
      <c r="U949">
        <f t="shared" si="1864"/>
        <v>0</v>
      </c>
      <c r="V949">
        <f t="shared" si="1865"/>
        <v>0</v>
      </c>
      <c r="W949">
        <f t="shared" si="1866"/>
        <v>0</v>
      </c>
      <c r="X949">
        <f t="shared" si="1867"/>
        <v>0</v>
      </c>
      <c r="Y949">
        <f t="shared" si="1868"/>
        <v>0</v>
      </c>
      <c r="Z949">
        <f t="shared" si="1869"/>
        <v>0</v>
      </c>
      <c r="AA949">
        <f t="shared" si="1870"/>
        <v>0</v>
      </c>
      <c r="AB949">
        <f t="shared" si="1871"/>
        <v>0</v>
      </c>
      <c r="AC949">
        <f t="shared" si="1872"/>
        <v>0</v>
      </c>
      <c r="AD949">
        <f t="shared" si="1873"/>
        <v>0</v>
      </c>
      <c r="AE949">
        <f t="shared" si="1874"/>
        <v>0</v>
      </c>
      <c r="AF949">
        <f t="shared" si="1875"/>
        <v>0</v>
      </c>
      <c r="AG949">
        <f t="shared" si="1876"/>
        <v>0</v>
      </c>
      <c r="AH949">
        <f t="shared" si="1877"/>
        <v>0</v>
      </c>
      <c r="AI949">
        <f t="shared" si="1878"/>
        <v>0</v>
      </c>
      <c r="AJ949">
        <f t="shared" si="1879"/>
        <v>0</v>
      </c>
      <c r="AK949">
        <f t="shared" si="1880"/>
        <v>0</v>
      </c>
      <c r="AL949">
        <f t="shared" si="1881"/>
        <v>0</v>
      </c>
      <c r="AM949">
        <f t="shared" si="1882"/>
        <v>0</v>
      </c>
      <c r="AN949">
        <f t="shared" si="1883"/>
        <v>0</v>
      </c>
      <c r="AO949">
        <f t="shared" si="1884"/>
        <v>0</v>
      </c>
      <c r="AP949">
        <f t="shared" si="1885"/>
        <v>0</v>
      </c>
      <c r="AQ949">
        <f t="shared" si="1886"/>
        <v>0</v>
      </c>
      <c r="AR949">
        <f t="shared" si="1887"/>
        <v>0</v>
      </c>
      <c r="AS949">
        <f t="shared" si="1888"/>
        <v>0</v>
      </c>
      <c r="AT949">
        <f t="shared" si="1858"/>
        <v>0</v>
      </c>
      <c r="AU949">
        <f t="shared" si="1889"/>
        <v>0</v>
      </c>
      <c r="AV949">
        <f t="shared" si="1890"/>
        <v>0</v>
      </c>
      <c r="AW949">
        <f t="shared" si="1859"/>
        <v>0</v>
      </c>
      <c r="AX949">
        <f t="shared" si="1891"/>
        <v>0</v>
      </c>
      <c r="AY949">
        <f t="shared" si="1892"/>
        <v>0</v>
      </c>
      <c r="AZ949">
        <f t="shared" si="1893"/>
        <v>0</v>
      </c>
      <c r="BA949">
        <f t="shared" si="1894"/>
        <v>0</v>
      </c>
      <c r="BB949">
        <f t="shared" si="1895"/>
        <v>0</v>
      </c>
      <c r="BC949">
        <f t="shared" si="1896"/>
        <v>0</v>
      </c>
      <c r="BD949">
        <f t="shared" si="1897"/>
        <v>0</v>
      </c>
      <c r="BE949">
        <f t="shared" si="1898"/>
        <v>0</v>
      </c>
      <c r="BF949">
        <f t="shared" si="1899"/>
        <v>0</v>
      </c>
      <c r="BG949">
        <f t="shared" si="1900"/>
        <v>0</v>
      </c>
      <c r="BH949">
        <f t="shared" si="1901"/>
        <v>0</v>
      </c>
      <c r="BI949">
        <f t="shared" si="1902"/>
        <v>0</v>
      </c>
      <c r="BJ949">
        <f t="shared" si="1903"/>
        <v>0</v>
      </c>
      <c r="BK949">
        <f t="shared" si="1904"/>
        <v>0</v>
      </c>
      <c r="BL949">
        <f t="shared" si="1905"/>
        <v>0</v>
      </c>
      <c r="BM949">
        <f t="shared" si="1906"/>
        <v>0</v>
      </c>
      <c r="BN949">
        <f t="shared" si="1907"/>
        <v>0</v>
      </c>
      <c r="BO949">
        <f t="shared" si="1908"/>
        <v>0</v>
      </c>
      <c r="BP949">
        <f t="shared" si="1909"/>
        <v>0</v>
      </c>
      <c r="BQ949">
        <f t="shared" si="1910"/>
        <v>0</v>
      </c>
      <c r="BR949">
        <f t="shared" si="1911"/>
        <v>0</v>
      </c>
      <c r="BS949">
        <f t="shared" si="1912"/>
        <v>0</v>
      </c>
      <c r="BT949">
        <f t="shared" si="1913"/>
        <v>0</v>
      </c>
      <c r="BU949">
        <f t="shared" si="1914"/>
        <v>0</v>
      </c>
      <c r="BV949">
        <f t="shared" si="1915"/>
        <v>0</v>
      </c>
      <c r="BW949">
        <f t="shared" si="1916"/>
        <v>0</v>
      </c>
      <c r="BX949">
        <f t="shared" si="1917"/>
        <v>0</v>
      </c>
      <c r="BY949">
        <f t="shared" si="1918"/>
        <v>0</v>
      </c>
      <c r="BZ949">
        <f t="shared" si="1919"/>
        <v>0</v>
      </c>
      <c r="CA949">
        <f t="shared" si="1920"/>
        <v>0</v>
      </c>
      <c r="CB949">
        <f t="shared" si="1921"/>
        <v>0</v>
      </c>
      <c r="CC949">
        <f t="shared" si="1922"/>
        <v>0</v>
      </c>
      <c r="CD949">
        <f t="shared" si="1923"/>
        <v>0</v>
      </c>
      <c r="CE949">
        <f t="shared" si="1924"/>
        <v>0</v>
      </c>
      <c r="CF949">
        <f t="shared" si="1925"/>
        <v>0</v>
      </c>
      <c r="CG949">
        <f t="shared" si="1926"/>
        <v>0</v>
      </c>
      <c r="CH949">
        <f t="shared" si="1927"/>
        <v>0</v>
      </c>
      <c r="CI949">
        <f t="shared" si="1928"/>
        <v>0</v>
      </c>
      <c r="CJ949">
        <f t="shared" si="1929"/>
        <v>0</v>
      </c>
      <c r="CK949">
        <f t="shared" si="1930"/>
        <v>0</v>
      </c>
      <c r="CL949" t="str">
        <f t="shared" si="1931"/>
        <v/>
      </c>
      <c r="CM949" t="str">
        <f t="shared" si="1932"/>
        <v/>
      </c>
      <c r="CN949" t="str">
        <f t="shared" si="1933"/>
        <v/>
      </c>
      <c r="CO949" t="str">
        <f t="shared" si="1934"/>
        <v/>
      </c>
      <c r="CP949" t="str">
        <f t="shared" si="1935"/>
        <v/>
      </c>
      <c r="CQ949" t="str">
        <f t="shared" si="1936"/>
        <v/>
      </c>
      <c r="CR949" t="str">
        <f t="shared" si="1937"/>
        <v/>
      </c>
      <c r="CS949" t="str">
        <f t="shared" si="1938"/>
        <v/>
      </c>
      <c r="CT949" t="str">
        <f t="shared" si="1939"/>
        <v/>
      </c>
      <c r="CU949" t="str">
        <f t="shared" si="1940"/>
        <v/>
      </c>
      <c r="CV949" t="str">
        <f t="shared" si="1941"/>
        <v/>
      </c>
      <c r="CW949" t="str">
        <f t="shared" si="1942"/>
        <v/>
      </c>
      <c r="CX949" t="str">
        <f t="shared" si="1943"/>
        <v/>
      </c>
      <c r="CY949" t="str">
        <f t="shared" si="1944"/>
        <v/>
      </c>
      <c r="CZ949" t="str">
        <f t="shared" si="1945"/>
        <v/>
      </c>
      <c r="DA949" t="str">
        <f t="shared" si="1946"/>
        <v/>
      </c>
      <c r="DB949" t="str">
        <f t="shared" si="1947"/>
        <v/>
      </c>
      <c r="DC949" t="str">
        <f t="shared" si="1948"/>
        <v/>
      </c>
      <c r="DD949" t="str">
        <f t="shared" si="1949"/>
        <v/>
      </c>
      <c r="DE949" t="str">
        <f t="shared" si="1950"/>
        <v/>
      </c>
      <c r="DF949" t="str">
        <f t="shared" si="1951"/>
        <v/>
      </c>
      <c r="DG949" t="str">
        <f t="shared" si="1952"/>
        <v/>
      </c>
      <c r="DH949" t="str">
        <f t="shared" si="1953"/>
        <v/>
      </c>
      <c r="DI949" t="str">
        <f t="shared" si="1954"/>
        <v/>
      </c>
      <c r="DJ949" t="str">
        <f t="shared" si="1955"/>
        <v/>
      </c>
      <c r="DK949" t="str">
        <f t="shared" si="1956"/>
        <v/>
      </c>
      <c r="DL949" t="str">
        <f t="shared" si="1957"/>
        <v/>
      </c>
      <c r="DM949" t="str">
        <f t="shared" si="1958"/>
        <v/>
      </c>
      <c r="DN949" t="str">
        <f t="shared" si="1959"/>
        <v/>
      </c>
      <c r="DO949" t="str">
        <f t="shared" si="1960"/>
        <v/>
      </c>
      <c r="DP949" t="str">
        <f t="shared" si="1961"/>
        <v/>
      </c>
      <c r="DQ949" t="str">
        <f t="shared" si="1962"/>
        <v/>
      </c>
      <c r="DR949" t="str">
        <f t="shared" si="1963"/>
        <v/>
      </c>
      <c r="DS949" t="str">
        <f t="shared" si="1964"/>
        <v/>
      </c>
      <c r="DT949" t="str">
        <f t="shared" si="1965"/>
        <v/>
      </c>
      <c r="DU949">
        <f t="shared" si="1966"/>
        <v>0</v>
      </c>
      <c r="DV949">
        <f t="shared" si="1967"/>
        <v>0</v>
      </c>
      <c r="DW949">
        <f t="shared" si="1968"/>
        <v>0</v>
      </c>
      <c r="DX949" t="str">
        <f t="shared" si="1969"/>
        <v/>
      </c>
      <c r="DY949" t="str">
        <f t="shared" si="1970"/>
        <v/>
      </c>
      <c r="DZ949" t="str">
        <f t="shared" si="1971"/>
        <v/>
      </c>
      <c r="EA949" s="5">
        <f t="shared" si="1972"/>
        <v>0</v>
      </c>
      <c r="EB949" s="3">
        <f t="shared" si="1973"/>
        <v>0</v>
      </c>
    </row>
    <row r="950" spans="2:132" x14ac:dyDescent="0.2">
      <c r="B950">
        <v>945</v>
      </c>
      <c r="C950" s="3">
        <f>Zisk!D964</f>
        <v>0</v>
      </c>
      <c r="D950">
        <f>Zisk!E964</f>
        <v>0</v>
      </c>
      <c r="E950" s="66" t="str">
        <f t="shared" si="1860"/>
        <v/>
      </c>
      <c r="F950" t="str">
        <f t="shared" si="1861"/>
        <v/>
      </c>
      <c r="G950" s="66" t="str">
        <f t="shared" si="1862"/>
        <v/>
      </c>
      <c r="J950">
        <f>VstupniParametry_SKRYT!$D$5</f>
        <v>0.02</v>
      </c>
      <c r="K950">
        <f>VstupniParametry_SKRYT!$D$6</f>
        <v>0.06</v>
      </c>
      <c r="L950">
        <f>VstupniParametry_SKRYT!$D$7</f>
        <v>0.06</v>
      </c>
      <c r="M950">
        <f>VstupniParametry_SKRYT!$D$8</f>
        <v>0.06</v>
      </c>
      <c r="N950">
        <f>VstupniParametry_SKRYT!$D$9</f>
        <v>1.7999999999999999E-2</v>
      </c>
      <c r="O950" s="27">
        <f>VstupniParametry_SKRYT!$D$10</f>
        <v>0.01</v>
      </c>
      <c r="P950" s="27">
        <f>VstupniParametry_SKRYT!$D$11</f>
        <v>0.01</v>
      </c>
      <c r="Q950" s="27">
        <f>VstupniParametry_SKRYT!$D$12</f>
        <v>0.01</v>
      </c>
      <c r="R950" s="27">
        <f>VstupniParametry_SKRYT!$D$13</f>
        <v>0.01</v>
      </c>
      <c r="S950" s="27">
        <f>VstupniParametry_SKRYT!$D$14</f>
        <v>0.01</v>
      </c>
      <c r="T950">
        <f t="shared" si="1863"/>
        <v>0</v>
      </c>
      <c r="U950">
        <f t="shared" si="1864"/>
        <v>0</v>
      </c>
      <c r="V950">
        <f t="shared" si="1865"/>
        <v>0</v>
      </c>
      <c r="W950">
        <f t="shared" si="1866"/>
        <v>0</v>
      </c>
      <c r="X950">
        <f t="shared" si="1867"/>
        <v>0</v>
      </c>
      <c r="Y950">
        <f t="shared" si="1868"/>
        <v>0</v>
      </c>
      <c r="Z950">
        <f t="shared" si="1869"/>
        <v>0</v>
      </c>
      <c r="AA950">
        <f t="shared" si="1870"/>
        <v>0</v>
      </c>
      <c r="AB950">
        <f t="shared" si="1871"/>
        <v>0</v>
      </c>
      <c r="AC950">
        <f t="shared" si="1872"/>
        <v>0</v>
      </c>
      <c r="AD950">
        <f t="shared" si="1873"/>
        <v>0</v>
      </c>
      <c r="AE950">
        <f t="shared" si="1874"/>
        <v>0</v>
      </c>
      <c r="AF950">
        <f t="shared" si="1875"/>
        <v>0</v>
      </c>
      <c r="AG950">
        <f t="shared" si="1876"/>
        <v>0</v>
      </c>
      <c r="AH950">
        <f t="shared" si="1877"/>
        <v>0</v>
      </c>
      <c r="AI950">
        <f t="shared" si="1878"/>
        <v>0</v>
      </c>
      <c r="AJ950">
        <f t="shared" si="1879"/>
        <v>0</v>
      </c>
      <c r="AK950">
        <f t="shared" si="1880"/>
        <v>0</v>
      </c>
      <c r="AL950">
        <f t="shared" si="1881"/>
        <v>0</v>
      </c>
      <c r="AM950">
        <f t="shared" si="1882"/>
        <v>0</v>
      </c>
      <c r="AN950">
        <f t="shared" si="1883"/>
        <v>0</v>
      </c>
      <c r="AO950">
        <f t="shared" si="1884"/>
        <v>0</v>
      </c>
      <c r="AP950">
        <f t="shared" si="1885"/>
        <v>0</v>
      </c>
      <c r="AQ950">
        <f t="shared" si="1886"/>
        <v>0</v>
      </c>
      <c r="AR950">
        <f t="shared" si="1887"/>
        <v>0</v>
      </c>
      <c r="AS950">
        <f t="shared" si="1888"/>
        <v>0</v>
      </c>
      <c r="AT950">
        <f t="shared" si="1858"/>
        <v>0</v>
      </c>
      <c r="AU950">
        <f t="shared" si="1889"/>
        <v>0</v>
      </c>
      <c r="AV950">
        <f t="shared" si="1890"/>
        <v>0</v>
      </c>
      <c r="AW950">
        <f t="shared" si="1859"/>
        <v>0</v>
      </c>
      <c r="AX950">
        <f t="shared" si="1891"/>
        <v>0</v>
      </c>
      <c r="AY950">
        <f t="shared" si="1892"/>
        <v>0</v>
      </c>
      <c r="AZ950">
        <f t="shared" si="1893"/>
        <v>0</v>
      </c>
      <c r="BA950">
        <f t="shared" si="1894"/>
        <v>0</v>
      </c>
      <c r="BB950">
        <f t="shared" si="1895"/>
        <v>0</v>
      </c>
      <c r="BC950">
        <f t="shared" si="1896"/>
        <v>0</v>
      </c>
      <c r="BD950">
        <f t="shared" si="1897"/>
        <v>0</v>
      </c>
      <c r="BE950">
        <f t="shared" si="1898"/>
        <v>0</v>
      </c>
      <c r="BF950">
        <f t="shared" si="1899"/>
        <v>0</v>
      </c>
      <c r="BG950">
        <f t="shared" si="1900"/>
        <v>0</v>
      </c>
      <c r="BH950">
        <f t="shared" si="1901"/>
        <v>0</v>
      </c>
      <c r="BI950">
        <f t="shared" si="1902"/>
        <v>0</v>
      </c>
      <c r="BJ950">
        <f t="shared" si="1903"/>
        <v>0</v>
      </c>
      <c r="BK950">
        <f t="shared" si="1904"/>
        <v>0</v>
      </c>
      <c r="BL950">
        <f t="shared" si="1905"/>
        <v>0</v>
      </c>
      <c r="BM950">
        <f t="shared" si="1906"/>
        <v>0</v>
      </c>
      <c r="BN950">
        <f t="shared" si="1907"/>
        <v>0</v>
      </c>
      <c r="BO950">
        <f t="shared" si="1908"/>
        <v>0</v>
      </c>
      <c r="BP950">
        <f t="shared" si="1909"/>
        <v>0</v>
      </c>
      <c r="BQ950">
        <f t="shared" si="1910"/>
        <v>0</v>
      </c>
      <c r="BR950">
        <f t="shared" si="1911"/>
        <v>0</v>
      </c>
      <c r="BS950">
        <f t="shared" si="1912"/>
        <v>0</v>
      </c>
      <c r="BT950">
        <f t="shared" si="1913"/>
        <v>0</v>
      </c>
      <c r="BU950">
        <f t="shared" si="1914"/>
        <v>0</v>
      </c>
      <c r="BV950">
        <f t="shared" si="1915"/>
        <v>0</v>
      </c>
      <c r="BW950">
        <f t="shared" si="1916"/>
        <v>0</v>
      </c>
      <c r="BX950">
        <f t="shared" si="1917"/>
        <v>0</v>
      </c>
      <c r="BY950">
        <f t="shared" si="1918"/>
        <v>0</v>
      </c>
      <c r="BZ950">
        <f t="shared" si="1919"/>
        <v>0</v>
      </c>
      <c r="CA950">
        <f t="shared" si="1920"/>
        <v>0</v>
      </c>
      <c r="CB950">
        <f t="shared" si="1921"/>
        <v>0</v>
      </c>
      <c r="CC950">
        <f t="shared" si="1922"/>
        <v>0</v>
      </c>
      <c r="CD950">
        <f t="shared" si="1923"/>
        <v>0</v>
      </c>
      <c r="CE950">
        <f t="shared" si="1924"/>
        <v>0</v>
      </c>
      <c r="CF950">
        <f t="shared" si="1925"/>
        <v>0</v>
      </c>
      <c r="CG950">
        <f t="shared" si="1926"/>
        <v>0</v>
      </c>
      <c r="CH950">
        <f t="shared" si="1927"/>
        <v>0</v>
      </c>
      <c r="CI950">
        <f t="shared" si="1928"/>
        <v>0</v>
      </c>
      <c r="CJ950">
        <f t="shared" si="1929"/>
        <v>0</v>
      </c>
      <c r="CK950">
        <f t="shared" si="1930"/>
        <v>0</v>
      </c>
      <c r="CL950" t="str">
        <f t="shared" si="1931"/>
        <v/>
      </c>
      <c r="CM950" t="str">
        <f t="shared" si="1932"/>
        <v/>
      </c>
      <c r="CN950" t="str">
        <f t="shared" si="1933"/>
        <v/>
      </c>
      <c r="CO950" t="str">
        <f t="shared" si="1934"/>
        <v/>
      </c>
      <c r="CP950" t="str">
        <f t="shared" si="1935"/>
        <v/>
      </c>
      <c r="CQ950" t="str">
        <f t="shared" si="1936"/>
        <v/>
      </c>
      <c r="CR950" t="str">
        <f t="shared" si="1937"/>
        <v/>
      </c>
      <c r="CS950" t="str">
        <f t="shared" si="1938"/>
        <v/>
      </c>
      <c r="CT950" t="str">
        <f t="shared" si="1939"/>
        <v/>
      </c>
      <c r="CU950" t="str">
        <f t="shared" si="1940"/>
        <v/>
      </c>
      <c r="CV950" t="str">
        <f t="shared" si="1941"/>
        <v/>
      </c>
      <c r="CW950" t="str">
        <f t="shared" si="1942"/>
        <v/>
      </c>
      <c r="CX950" t="str">
        <f t="shared" si="1943"/>
        <v/>
      </c>
      <c r="CY950" t="str">
        <f t="shared" si="1944"/>
        <v/>
      </c>
      <c r="CZ950" t="str">
        <f t="shared" si="1945"/>
        <v/>
      </c>
      <c r="DA950" t="str">
        <f t="shared" si="1946"/>
        <v/>
      </c>
      <c r="DB950" t="str">
        <f t="shared" si="1947"/>
        <v/>
      </c>
      <c r="DC950" t="str">
        <f t="shared" si="1948"/>
        <v/>
      </c>
      <c r="DD950" t="str">
        <f t="shared" si="1949"/>
        <v/>
      </c>
      <c r="DE950" t="str">
        <f t="shared" si="1950"/>
        <v/>
      </c>
      <c r="DF950" t="str">
        <f t="shared" si="1951"/>
        <v/>
      </c>
      <c r="DG950" t="str">
        <f t="shared" si="1952"/>
        <v/>
      </c>
      <c r="DH950" t="str">
        <f t="shared" si="1953"/>
        <v/>
      </c>
      <c r="DI950" t="str">
        <f t="shared" si="1954"/>
        <v/>
      </c>
      <c r="DJ950" t="str">
        <f t="shared" si="1955"/>
        <v/>
      </c>
      <c r="DK950" t="str">
        <f t="shared" si="1956"/>
        <v/>
      </c>
      <c r="DL950" t="str">
        <f t="shared" si="1957"/>
        <v/>
      </c>
      <c r="DM950" t="str">
        <f t="shared" si="1958"/>
        <v/>
      </c>
      <c r="DN950" t="str">
        <f t="shared" si="1959"/>
        <v/>
      </c>
      <c r="DO950" t="str">
        <f t="shared" si="1960"/>
        <v/>
      </c>
      <c r="DP950" t="str">
        <f t="shared" si="1961"/>
        <v/>
      </c>
      <c r="DQ950" t="str">
        <f t="shared" si="1962"/>
        <v/>
      </c>
      <c r="DR950" t="str">
        <f t="shared" si="1963"/>
        <v/>
      </c>
      <c r="DS950" t="str">
        <f t="shared" si="1964"/>
        <v/>
      </c>
      <c r="DT950" t="str">
        <f t="shared" si="1965"/>
        <v/>
      </c>
      <c r="DU950">
        <f t="shared" si="1966"/>
        <v>0</v>
      </c>
      <c r="DV950">
        <f t="shared" si="1967"/>
        <v>0</v>
      </c>
      <c r="DW950">
        <f t="shared" si="1968"/>
        <v>0</v>
      </c>
      <c r="DX950" t="str">
        <f t="shared" si="1969"/>
        <v/>
      </c>
      <c r="DY950" t="str">
        <f t="shared" si="1970"/>
        <v/>
      </c>
      <c r="DZ950" t="str">
        <f t="shared" si="1971"/>
        <v/>
      </c>
      <c r="EA950" s="5">
        <f t="shared" si="1972"/>
        <v>0</v>
      </c>
      <c r="EB950" s="3">
        <f t="shared" si="1973"/>
        <v>0</v>
      </c>
    </row>
    <row r="951" spans="2:132" x14ac:dyDescent="0.2">
      <c r="B951" s="25">
        <v>946</v>
      </c>
      <c r="C951" s="26">
        <f>Zisk!D965</f>
        <v>0</v>
      </c>
      <c r="D951">
        <f>Zisk!E965</f>
        <v>0</v>
      </c>
      <c r="E951" s="66" t="str">
        <f t="shared" si="1860"/>
        <v/>
      </c>
      <c r="F951" t="str">
        <f t="shared" si="1861"/>
        <v/>
      </c>
      <c r="G951" s="66" t="str">
        <f t="shared" si="1862"/>
        <v/>
      </c>
      <c r="H951" s="25"/>
      <c r="I951" s="25"/>
      <c r="J951">
        <f>VstupniParametry_SKRYT!$D$5</f>
        <v>0.02</v>
      </c>
      <c r="K951">
        <f>VstupniParametry_SKRYT!$D$6</f>
        <v>0.06</v>
      </c>
      <c r="L951">
        <f>VstupniParametry_SKRYT!$D$7</f>
        <v>0.06</v>
      </c>
      <c r="M951">
        <f>VstupniParametry_SKRYT!$D$8</f>
        <v>0.06</v>
      </c>
      <c r="N951">
        <f>VstupniParametry_SKRYT!$D$9</f>
        <v>1.7999999999999999E-2</v>
      </c>
      <c r="O951" s="27">
        <f>VstupniParametry_SKRYT!$D$10</f>
        <v>0.01</v>
      </c>
      <c r="P951" s="27">
        <f>VstupniParametry_SKRYT!$D$11</f>
        <v>0.01</v>
      </c>
      <c r="Q951" s="27">
        <f>VstupniParametry_SKRYT!$D$12</f>
        <v>0.01</v>
      </c>
      <c r="R951" s="27">
        <f>VstupniParametry_SKRYT!$D$13</f>
        <v>0.01</v>
      </c>
      <c r="S951" s="27">
        <f>VstupniParametry_SKRYT!$D$14</f>
        <v>0.01</v>
      </c>
      <c r="T951">
        <f t="shared" si="1863"/>
        <v>0</v>
      </c>
      <c r="U951">
        <f t="shared" si="1864"/>
        <v>0</v>
      </c>
      <c r="V951">
        <f t="shared" si="1865"/>
        <v>0</v>
      </c>
      <c r="W951">
        <f t="shared" si="1866"/>
        <v>0</v>
      </c>
      <c r="X951">
        <f t="shared" si="1867"/>
        <v>0</v>
      </c>
      <c r="Y951">
        <f t="shared" si="1868"/>
        <v>0</v>
      </c>
      <c r="Z951">
        <f t="shared" si="1869"/>
        <v>0</v>
      </c>
      <c r="AA951">
        <f t="shared" si="1870"/>
        <v>0</v>
      </c>
      <c r="AB951">
        <f t="shared" si="1871"/>
        <v>0</v>
      </c>
      <c r="AC951">
        <f t="shared" si="1872"/>
        <v>0</v>
      </c>
      <c r="AD951">
        <f t="shared" si="1873"/>
        <v>0</v>
      </c>
      <c r="AE951">
        <f t="shared" si="1874"/>
        <v>0</v>
      </c>
      <c r="AF951">
        <f t="shared" si="1875"/>
        <v>0</v>
      </c>
      <c r="AG951">
        <f t="shared" si="1876"/>
        <v>0</v>
      </c>
      <c r="AH951">
        <f t="shared" si="1877"/>
        <v>0</v>
      </c>
      <c r="AI951">
        <f t="shared" si="1878"/>
        <v>0</v>
      </c>
      <c r="AJ951">
        <f t="shared" si="1879"/>
        <v>0</v>
      </c>
      <c r="AK951">
        <f t="shared" si="1880"/>
        <v>0</v>
      </c>
      <c r="AL951">
        <f t="shared" si="1881"/>
        <v>0</v>
      </c>
      <c r="AM951">
        <f t="shared" si="1882"/>
        <v>0</v>
      </c>
      <c r="AN951">
        <f t="shared" si="1883"/>
        <v>0</v>
      </c>
      <c r="AO951">
        <f t="shared" si="1884"/>
        <v>0</v>
      </c>
      <c r="AP951">
        <f t="shared" si="1885"/>
        <v>0</v>
      </c>
      <c r="AQ951">
        <f t="shared" si="1886"/>
        <v>0</v>
      </c>
      <c r="AR951">
        <f t="shared" si="1887"/>
        <v>0</v>
      </c>
      <c r="AS951">
        <f t="shared" si="1888"/>
        <v>0</v>
      </c>
      <c r="AT951">
        <f t="shared" si="1858"/>
        <v>0</v>
      </c>
      <c r="AU951">
        <f t="shared" si="1889"/>
        <v>0</v>
      </c>
      <c r="AV951">
        <f t="shared" si="1890"/>
        <v>0</v>
      </c>
      <c r="AW951">
        <f t="shared" si="1859"/>
        <v>0</v>
      </c>
      <c r="AX951">
        <f t="shared" si="1891"/>
        <v>0</v>
      </c>
      <c r="AY951">
        <f t="shared" si="1892"/>
        <v>0</v>
      </c>
      <c r="AZ951">
        <f t="shared" si="1893"/>
        <v>0</v>
      </c>
      <c r="BA951">
        <f t="shared" si="1894"/>
        <v>0</v>
      </c>
      <c r="BB951">
        <f t="shared" si="1895"/>
        <v>0</v>
      </c>
      <c r="BC951">
        <f t="shared" si="1896"/>
        <v>0</v>
      </c>
      <c r="BD951">
        <f t="shared" si="1897"/>
        <v>0</v>
      </c>
      <c r="BE951">
        <f t="shared" si="1898"/>
        <v>0</v>
      </c>
      <c r="BF951">
        <f t="shared" si="1899"/>
        <v>0</v>
      </c>
      <c r="BG951">
        <f t="shared" si="1900"/>
        <v>0</v>
      </c>
      <c r="BH951">
        <f t="shared" si="1901"/>
        <v>0</v>
      </c>
      <c r="BI951">
        <f t="shared" si="1902"/>
        <v>0</v>
      </c>
      <c r="BJ951">
        <f t="shared" si="1903"/>
        <v>0</v>
      </c>
      <c r="BK951">
        <f t="shared" si="1904"/>
        <v>0</v>
      </c>
      <c r="BL951">
        <f t="shared" si="1905"/>
        <v>0</v>
      </c>
      <c r="BM951">
        <f t="shared" si="1906"/>
        <v>0</v>
      </c>
      <c r="BN951">
        <f t="shared" si="1907"/>
        <v>0</v>
      </c>
      <c r="BO951">
        <f t="shared" si="1908"/>
        <v>0</v>
      </c>
      <c r="BP951">
        <f t="shared" si="1909"/>
        <v>0</v>
      </c>
      <c r="BQ951">
        <f t="shared" si="1910"/>
        <v>0</v>
      </c>
      <c r="BR951">
        <f t="shared" si="1911"/>
        <v>0</v>
      </c>
      <c r="BS951">
        <f t="shared" si="1912"/>
        <v>0</v>
      </c>
      <c r="BT951">
        <f t="shared" si="1913"/>
        <v>0</v>
      </c>
      <c r="BU951">
        <f t="shared" si="1914"/>
        <v>0</v>
      </c>
      <c r="BV951">
        <f t="shared" si="1915"/>
        <v>0</v>
      </c>
      <c r="BW951">
        <f t="shared" si="1916"/>
        <v>0</v>
      </c>
      <c r="BX951">
        <f t="shared" si="1917"/>
        <v>0</v>
      </c>
      <c r="BY951">
        <f t="shared" si="1918"/>
        <v>0</v>
      </c>
      <c r="BZ951">
        <f t="shared" si="1919"/>
        <v>0</v>
      </c>
      <c r="CA951">
        <f t="shared" si="1920"/>
        <v>0</v>
      </c>
      <c r="CB951">
        <f t="shared" si="1921"/>
        <v>0</v>
      </c>
      <c r="CC951">
        <f t="shared" si="1922"/>
        <v>0</v>
      </c>
      <c r="CD951">
        <f t="shared" si="1923"/>
        <v>0</v>
      </c>
      <c r="CE951">
        <f t="shared" si="1924"/>
        <v>0</v>
      </c>
      <c r="CF951">
        <f t="shared" si="1925"/>
        <v>0</v>
      </c>
      <c r="CG951">
        <f t="shared" si="1926"/>
        <v>0</v>
      </c>
      <c r="CH951">
        <f t="shared" si="1927"/>
        <v>0</v>
      </c>
      <c r="CI951">
        <f t="shared" si="1928"/>
        <v>0</v>
      </c>
      <c r="CJ951">
        <f t="shared" si="1929"/>
        <v>0</v>
      </c>
      <c r="CK951">
        <f t="shared" si="1930"/>
        <v>0</v>
      </c>
      <c r="CL951" t="str">
        <f t="shared" si="1931"/>
        <v/>
      </c>
      <c r="CM951" t="str">
        <f t="shared" si="1932"/>
        <v/>
      </c>
      <c r="CN951" t="str">
        <f t="shared" si="1933"/>
        <v/>
      </c>
      <c r="CO951" t="str">
        <f t="shared" si="1934"/>
        <v/>
      </c>
      <c r="CP951" t="str">
        <f t="shared" si="1935"/>
        <v/>
      </c>
      <c r="CQ951" t="str">
        <f t="shared" si="1936"/>
        <v/>
      </c>
      <c r="CR951" t="str">
        <f t="shared" si="1937"/>
        <v/>
      </c>
      <c r="CS951" t="str">
        <f t="shared" si="1938"/>
        <v/>
      </c>
      <c r="CT951" t="str">
        <f t="shared" si="1939"/>
        <v/>
      </c>
      <c r="CU951" t="str">
        <f t="shared" si="1940"/>
        <v/>
      </c>
      <c r="CV951" t="str">
        <f t="shared" si="1941"/>
        <v/>
      </c>
      <c r="CW951" t="str">
        <f t="shared" si="1942"/>
        <v/>
      </c>
      <c r="CX951" t="str">
        <f t="shared" si="1943"/>
        <v/>
      </c>
      <c r="CY951" t="str">
        <f t="shared" si="1944"/>
        <v/>
      </c>
      <c r="CZ951" t="str">
        <f t="shared" si="1945"/>
        <v/>
      </c>
      <c r="DA951" t="str">
        <f t="shared" si="1946"/>
        <v/>
      </c>
      <c r="DB951" t="str">
        <f t="shared" si="1947"/>
        <v/>
      </c>
      <c r="DC951" t="str">
        <f t="shared" si="1948"/>
        <v/>
      </c>
      <c r="DD951" t="str">
        <f t="shared" si="1949"/>
        <v/>
      </c>
      <c r="DE951" t="str">
        <f t="shared" si="1950"/>
        <v/>
      </c>
      <c r="DF951" t="str">
        <f t="shared" si="1951"/>
        <v/>
      </c>
      <c r="DG951" t="str">
        <f t="shared" si="1952"/>
        <v/>
      </c>
      <c r="DH951" t="str">
        <f t="shared" si="1953"/>
        <v/>
      </c>
      <c r="DI951" t="str">
        <f t="shared" si="1954"/>
        <v/>
      </c>
      <c r="DJ951" t="str">
        <f t="shared" si="1955"/>
        <v/>
      </c>
      <c r="DK951" t="str">
        <f t="shared" si="1956"/>
        <v/>
      </c>
      <c r="DL951" t="str">
        <f t="shared" si="1957"/>
        <v/>
      </c>
      <c r="DM951" t="str">
        <f t="shared" si="1958"/>
        <v/>
      </c>
      <c r="DN951" t="str">
        <f t="shared" si="1959"/>
        <v/>
      </c>
      <c r="DO951" t="str">
        <f t="shared" si="1960"/>
        <v/>
      </c>
      <c r="DP951" t="str">
        <f t="shared" si="1961"/>
        <v/>
      </c>
      <c r="DQ951" t="str">
        <f t="shared" si="1962"/>
        <v/>
      </c>
      <c r="DR951" t="str">
        <f t="shared" si="1963"/>
        <v/>
      </c>
      <c r="DS951" t="str">
        <f t="shared" si="1964"/>
        <v/>
      </c>
      <c r="DT951" t="str">
        <f t="shared" si="1965"/>
        <v/>
      </c>
      <c r="DU951">
        <f t="shared" si="1966"/>
        <v>0</v>
      </c>
      <c r="DV951">
        <f t="shared" si="1967"/>
        <v>0</v>
      </c>
      <c r="DW951">
        <f t="shared" si="1968"/>
        <v>0</v>
      </c>
      <c r="DX951" t="str">
        <f t="shared" si="1969"/>
        <v/>
      </c>
      <c r="DY951" t="str">
        <f t="shared" si="1970"/>
        <v/>
      </c>
      <c r="DZ951" t="str">
        <f t="shared" si="1971"/>
        <v/>
      </c>
      <c r="EA951" s="5">
        <f t="shared" si="1972"/>
        <v>0</v>
      </c>
      <c r="EB951" s="3">
        <f t="shared" si="1973"/>
        <v>0</v>
      </c>
    </row>
    <row r="952" spans="2:132" x14ac:dyDescent="0.2">
      <c r="B952">
        <v>947</v>
      </c>
      <c r="C952" s="3">
        <f>Zisk!D966</f>
        <v>0</v>
      </c>
      <c r="D952">
        <f>Zisk!E966</f>
        <v>0</v>
      </c>
      <c r="E952" s="66" t="str">
        <f t="shared" si="1860"/>
        <v/>
      </c>
      <c r="F952" t="str">
        <f t="shared" si="1861"/>
        <v/>
      </c>
      <c r="G952" s="66" t="str">
        <f t="shared" si="1862"/>
        <v/>
      </c>
      <c r="J952">
        <f>VstupniParametry_SKRYT!$D$5</f>
        <v>0.02</v>
      </c>
      <c r="K952">
        <f>VstupniParametry_SKRYT!$D$6</f>
        <v>0.06</v>
      </c>
      <c r="L952">
        <f>VstupniParametry_SKRYT!$D$7</f>
        <v>0.06</v>
      </c>
      <c r="M952">
        <f>VstupniParametry_SKRYT!$D$8</f>
        <v>0.06</v>
      </c>
      <c r="N952">
        <f>VstupniParametry_SKRYT!$D$9</f>
        <v>1.7999999999999999E-2</v>
      </c>
      <c r="O952" s="27">
        <f>VstupniParametry_SKRYT!$D$10</f>
        <v>0.01</v>
      </c>
      <c r="P952" s="27">
        <f>VstupniParametry_SKRYT!$D$11</f>
        <v>0.01</v>
      </c>
      <c r="Q952" s="27">
        <f>VstupniParametry_SKRYT!$D$12</f>
        <v>0.01</v>
      </c>
      <c r="R952" s="27">
        <f>VstupniParametry_SKRYT!$D$13</f>
        <v>0.01</v>
      </c>
      <c r="S952" s="27">
        <f>VstupniParametry_SKRYT!$D$14</f>
        <v>0.01</v>
      </c>
      <c r="T952">
        <f t="shared" si="1863"/>
        <v>0</v>
      </c>
      <c r="U952">
        <f t="shared" si="1864"/>
        <v>0</v>
      </c>
      <c r="V952">
        <f t="shared" si="1865"/>
        <v>0</v>
      </c>
      <c r="W952">
        <f t="shared" si="1866"/>
        <v>0</v>
      </c>
      <c r="X952">
        <f t="shared" si="1867"/>
        <v>0</v>
      </c>
      <c r="Y952">
        <f t="shared" si="1868"/>
        <v>0</v>
      </c>
      <c r="Z952">
        <f t="shared" si="1869"/>
        <v>0</v>
      </c>
      <c r="AA952">
        <f t="shared" si="1870"/>
        <v>0</v>
      </c>
      <c r="AB952">
        <f t="shared" si="1871"/>
        <v>0</v>
      </c>
      <c r="AC952">
        <f t="shared" si="1872"/>
        <v>0</v>
      </c>
      <c r="AD952">
        <f t="shared" si="1873"/>
        <v>0</v>
      </c>
      <c r="AE952">
        <f t="shared" si="1874"/>
        <v>0</v>
      </c>
      <c r="AF952">
        <f t="shared" si="1875"/>
        <v>0</v>
      </c>
      <c r="AG952">
        <f t="shared" si="1876"/>
        <v>0</v>
      </c>
      <c r="AH952">
        <f t="shared" si="1877"/>
        <v>0</v>
      </c>
      <c r="AI952">
        <f t="shared" si="1878"/>
        <v>0</v>
      </c>
      <c r="AJ952">
        <f t="shared" si="1879"/>
        <v>0</v>
      </c>
      <c r="AK952">
        <f t="shared" si="1880"/>
        <v>0</v>
      </c>
      <c r="AL952">
        <f t="shared" si="1881"/>
        <v>0</v>
      </c>
      <c r="AM952">
        <f t="shared" si="1882"/>
        <v>0</v>
      </c>
      <c r="AN952">
        <f t="shared" si="1883"/>
        <v>0</v>
      </c>
      <c r="AO952">
        <f t="shared" si="1884"/>
        <v>0</v>
      </c>
      <c r="AP952">
        <f t="shared" si="1885"/>
        <v>0</v>
      </c>
      <c r="AQ952">
        <f t="shared" si="1886"/>
        <v>0</v>
      </c>
      <c r="AR952">
        <f t="shared" si="1887"/>
        <v>0</v>
      </c>
      <c r="AS952">
        <f t="shared" si="1888"/>
        <v>0</v>
      </c>
      <c r="AT952">
        <f t="shared" si="1858"/>
        <v>0</v>
      </c>
      <c r="AU952">
        <f t="shared" si="1889"/>
        <v>0</v>
      </c>
      <c r="AV952">
        <f t="shared" si="1890"/>
        <v>0</v>
      </c>
      <c r="AW952">
        <f t="shared" si="1859"/>
        <v>0</v>
      </c>
      <c r="AX952">
        <f t="shared" si="1891"/>
        <v>0</v>
      </c>
      <c r="AY952">
        <f t="shared" si="1892"/>
        <v>0</v>
      </c>
      <c r="AZ952">
        <f t="shared" si="1893"/>
        <v>0</v>
      </c>
      <c r="BA952">
        <f t="shared" si="1894"/>
        <v>0</v>
      </c>
      <c r="BB952">
        <f t="shared" si="1895"/>
        <v>0</v>
      </c>
      <c r="BC952">
        <f t="shared" si="1896"/>
        <v>0</v>
      </c>
      <c r="BD952">
        <f t="shared" si="1897"/>
        <v>0</v>
      </c>
      <c r="BE952">
        <f t="shared" si="1898"/>
        <v>0</v>
      </c>
      <c r="BF952">
        <f t="shared" si="1899"/>
        <v>0</v>
      </c>
      <c r="BG952">
        <f t="shared" si="1900"/>
        <v>0</v>
      </c>
      <c r="BH952">
        <f t="shared" si="1901"/>
        <v>0</v>
      </c>
      <c r="BI952">
        <f t="shared" si="1902"/>
        <v>0</v>
      </c>
      <c r="BJ952">
        <f t="shared" si="1903"/>
        <v>0</v>
      </c>
      <c r="BK952">
        <f t="shared" si="1904"/>
        <v>0</v>
      </c>
      <c r="BL952">
        <f t="shared" si="1905"/>
        <v>0</v>
      </c>
      <c r="BM952">
        <f t="shared" si="1906"/>
        <v>0</v>
      </c>
      <c r="BN952">
        <f t="shared" si="1907"/>
        <v>0</v>
      </c>
      <c r="BO952">
        <f t="shared" si="1908"/>
        <v>0</v>
      </c>
      <c r="BP952">
        <f t="shared" si="1909"/>
        <v>0</v>
      </c>
      <c r="BQ952">
        <f t="shared" si="1910"/>
        <v>0</v>
      </c>
      <c r="BR952">
        <f t="shared" si="1911"/>
        <v>0</v>
      </c>
      <c r="BS952">
        <f t="shared" si="1912"/>
        <v>0</v>
      </c>
      <c r="BT952">
        <f t="shared" si="1913"/>
        <v>0</v>
      </c>
      <c r="BU952">
        <f t="shared" si="1914"/>
        <v>0</v>
      </c>
      <c r="BV952">
        <f t="shared" si="1915"/>
        <v>0</v>
      </c>
      <c r="BW952">
        <f t="shared" si="1916"/>
        <v>0</v>
      </c>
      <c r="BX952">
        <f t="shared" si="1917"/>
        <v>0</v>
      </c>
      <c r="BY952">
        <f t="shared" si="1918"/>
        <v>0</v>
      </c>
      <c r="BZ952">
        <f t="shared" si="1919"/>
        <v>0</v>
      </c>
      <c r="CA952">
        <f t="shared" si="1920"/>
        <v>0</v>
      </c>
      <c r="CB952">
        <f t="shared" si="1921"/>
        <v>0</v>
      </c>
      <c r="CC952">
        <f t="shared" si="1922"/>
        <v>0</v>
      </c>
      <c r="CD952">
        <f t="shared" si="1923"/>
        <v>0</v>
      </c>
      <c r="CE952">
        <f t="shared" si="1924"/>
        <v>0</v>
      </c>
      <c r="CF952">
        <f t="shared" si="1925"/>
        <v>0</v>
      </c>
      <c r="CG952">
        <f t="shared" si="1926"/>
        <v>0</v>
      </c>
      <c r="CH952">
        <f t="shared" si="1927"/>
        <v>0</v>
      </c>
      <c r="CI952">
        <f t="shared" si="1928"/>
        <v>0</v>
      </c>
      <c r="CJ952">
        <f t="shared" si="1929"/>
        <v>0</v>
      </c>
      <c r="CK952">
        <f t="shared" si="1930"/>
        <v>0</v>
      </c>
      <c r="CL952" t="str">
        <f t="shared" si="1931"/>
        <v/>
      </c>
      <c r="CM952" t="str">
        <f t="shared" si="1932"/>
        <v/>
      </c>
      <c r="CN952" t="str">
        <f t="shared" si="1933"/>
        <v/>
      </c>
      <c r="CO952" t="str">
        <f t="shared" si="1934"/>
        <v/>
      </c>
      <c r="CP952" t="str">
        <f t="shared" si="1935"/>
        <v/>
      </c>
      <c r="CQ952" t="str">
        <f t="shared" si="1936"/>
        <v/>
      </c>
      <c r="CR952" t="str">
        <f t="shared" si="1937"/>
        <v/>
      </c>
      <c r="CS952" t="str">
        <f t="shared" si="1938"/>
        <v/>
      </c>
      <c r="CT952" t="str">
        <f t="shared" si="1939"/>
        <v/>
      </c>
      <c r="CU952" t="str">
        <f t="shared" si="1940"/>
        <v/>
      </c>
      <c r="CV952" t="str">
        <f t="shared" si="1941"/>
        <v/>
      </c>
      <c r="CW952" t="str">
        <f t="shared" si="1942"/>
        <v/>
      </c>
      <c r="CX952" t="str">
        <f t="shared" si="1943"/>
        <v/>
      </c>
      <c r="CY952" t="str">
        <f t="shared" si="1944"/>
        <v/>
      </c>
      <c r="CZ952" t="str">
        <f t="shared" si="1945"/>
        <v/>
      </c>
      <c r="DA952" t="str">
        <f t="shared" si="1946"/>
        <v/>
      </c>
      <c r="DB952" t="str">
        <f t="shared" si="1947"/>
        <v/>
      </c>
      <c r="DC952" t="str">
        <f t="shared" si="1948"/>
        <v/>
      </c>
      <c r="DD952" t="str">
        <f t="shared" si="1949"/>
        <v/>
      </c>
      <c r="DE952" t="str">
        <f t="shared" si="1950"/>
        <v/>
      </c>
      <c r="DF952" t="str">
        <f t="shared" si="1951"/>
        <v/>
      </c>
      <c r="DG952" t="str">
        <f t="shared" si="1952"/>
        <v/>
      </c>
      <c r="DH952" t="str">
        <f t="shared" si="1953"/>
        <v/>
      </c>
      <c r="DI952" t="str">
        <f t="shared" si="1954"/>
        <v/>
      </c>
      <c r="DJ952" t="str">
        <f t="shared" si="1955"/>
        <v/>
      </c>
      <c r="DK952" t="str">
        <f t="shared" si="1956"/>
        <v/>
      </c>
      <c r="DL952" t="str">
        <f t="shared" si="1957"/>
        <v/>
      </c>
      <c r="DM952" t="str">
        <f t="shared" si="1958"/>
        <v/>
      </c>
      <c r="DN952" t="str">
        <f t="shared" si="1959"/>
        <v/>
      </c>
      <c r="DO952" t="str">
        <f t="shared" si="1960"/>
        <v/>
      </c>
      <c r="DP952" t="str">
        <f t="shared" si="1961"/>
        <v/>
      </c>
      <c r="DQ952" t="str">
        <f t="shared" si="1962"/>
        <v/>
      </c>
      <c r="DR952" t="str">
        <f t="shared" si="1963"/>
        <v/>
      </c>
      <c r="DS952" t="str">
        <f t="shared" si="1964"/>
        <v/>
      </c>
      <c r="DT952" t="str">
        <f t="shared" si="1965"/>
        <v/>
      </c>
      <c r="DU952">
        <f t="shared" si="1966"/>
        <v>0</v>
      </c>
      <c r="DV952">
        <f t="shared" si="1967"/>
        <v>0</v>
      </c>
      <c r="DW952">
        <f t="shared" si="1968"/>
        <v>0</v>
      </c>
      <c r="DX952" t="str">
        <f t="shared" si="1969"/>
        <v/>
      </c>
      <c r="DY952" t="str">
        <f t="shared" si="1970"/>
        <v/>
      </c>
      <c r="DZ952" t="str">
        <f t="shared" si="1971"/>
        <v/>
      </c>
      <c r="EA952" s="5">
        <f t="shared" si="1972"/>
        <v>0</v>
      </c>
      <c r="EB952" s="3">
        <f t="shared" si="1973"/>
        <v>0</v>
      </c>
    </row>
    <row r="953" spans="2:132" x14ac:dyDescent="0.2">
      <c r="B953" s="25">
        <v>948</v>
      </c>
      <c r="C953" s="26">
        <f>Zisk!D967</f>
        <v>0</v>
      </c>
      <c r="D953">
        <f>Zisk!E967</f>
        <v>0</v>
      </c>
      <c r="E953" s="66" t="str">
        <f t="shared" si="1860"/>
        <v/>
      </c>
      <c r="F953" t="str">
        <f t="shared" si="1861"/>
        <v/>
      </c>
      <c r="G953" s="66" t="str">
        <f t="shared" si="1862"/>
        <v/>
      </c>
      <c r="H953" s="25"/>
      <c r="I953" s="25"/>
      <c r="J953">
        <f>VstupniParametry_SKRYT!$D$5</f>
        <v>0.02</v>
      </c>
      <c r="K953">
        <f>VstupniParametry_SKRYT!$D$6</f>
        <v>0.06</v>
      </c>
      <c r="L953">
        <f>VstupniParametry_SKRYT!$D$7</f>
        <v>0.06</v>
      </c>
      <c r="M953">
        <f>VstupniParametry_SKRYT!$D$8</f>
        <v>0.06</v>
      </c>
      <c r="N953">
        <f>VstupniParametry_SKRYT!$D$9</f>
        <v>1.7999999999999999E-2</v>
      </c>
      <c r="O953" s="27">
        <f>VstupniParametry_SKRYT!$D$10</f>
        <v>0.01</v>
      </c>
      <c r="P953" s="27">
        <f>VstupniParametry_SKRYT!$D$11</f>
        <v>0.01</v>
      </c>
      <c r="Q953" s="27">
        <f>VstupniParametry_SKRYT!$D$12</f>
        <v>0.01</v>
      </c>
      <c r="R953" s="27">
        <f>VstupniParametry_SKRYT!$D$13</f>
        <v>0.01</v>
      </c>
      <c r="S953" s="27">
        <f>VstupniParametry_SKRYT!$D$14</f>
        <v>0.01</v>
      </c>
      <c r="T953">
        <f t="shared" si="1863"/>
        <v>0</v>
      </c>
      <c r="U953">
        <f t="shared" si="1864"/>
        <v>0</v>
      </c>
      <c r="V953">
        <f t="shared" si="1865"/>
        <v>0</v>
      </c>
      <c r="W953">
        <f t="shared" si="1866"/>
        <v>0</v>
      </c>
      <c r="X953">
        <f t="shared" si="1867"/>
        <v>0</v>
      </c>
      <c r="Y953">
        <f t="shared" si="1868"/>
        <v>0</v>
      </c>
      <c r="Z953">
        <f t="shared" si="1869"/>
        <v>0</v>
      </c>
      <c r="AA953">
        <f t="shared" si="1870"/>
        <v>0</v>
      </c>
      <c r="AB953">
        <f t="shared" si="1871"/>
        <v>0</v>
      </c>
      <c r="AC953">
        <f t="shared" si="1872"/>
        <v>0</v>
      </c>
      <c r="AD953">
        <f t="shared" si="1873"/>
        <v>0</v>
      </c>
      <c r="AE953">
        <f t="shared" si="1874"/>
        <v>0</v>
      </c>
      <c r="AF953">
        <f t="shared" si="1875"/>
        <v>0</v>
      </c>
      <c r="AG953">
        <f t="shared" si="1876"/>
        <v>0</v>
      </c>
      <c r="AH953">
        <f t="shared" si="1877"/>
        <v>0</v>
      </c>
      <c r="AI953">
        <f t="shared" si="1878"/>
        <v>0</v>
      </c>
      <c r="AJ953">
        <f t="shared" si="1879"/>
        <v>0</v>
      </c>
      <c r="AK953">
        <f t="shared" si="1880"/>
        <v>0</v>
      </c>
      <c r="AL953">
        <f t="shared" si="1881"/>
        <v>0</v>
      </c>
      <c r="AM953">
        <f t="shared" si="1882"/>
        <v>0</v>
      </c>
      <c r="AN953">
        <f t="shared" si="1883"/>
        <v>0</v>
      </c>
      <c r="AO953">
        <f t="shared" si="1884"/>
        <v>0</v>
      </c>
      <c r="AP953">
        <f t="shared" si="1885"/>
        <v>0</v>
      </c>
      <c r="AQ953">
        <f t="shared" si="1886"/>
        <v>0</v>
      </c>
      <c r="AR953">
        <f t="shared" si="1887"/>
        <v>0</v>
      </c>
      <c r="AS953">
        <f t="shared" si="1888"/>
        <v>0</v>
      </c>
      <c r="AT953">
        <f t="shared" si="1858"/>
        <v>0</v>
      </c>
      <c r="AU953">
        <f t="shared" si="1889"/>
        <v>0</v>
      </c>
      <c r="AV953">
        <f t="shared" si="1890"/>
        <v>0</v>
      </c>
      <c r="AW953">
        <f t="shared" si="1859"/>
        <v>0</v>
      </c>
      <c r="AX953">
        <f t="shared" si="1891"/>
        <v>0</v>
      </c>
      <c r="AY953">
        <f t="shared" si="1892"/>
        <v>0</v>
      </c>
      <c r="AZ953">
        <f t="shared" si="1893"/>
        <v>0</v>
      </c>
      <c r="BA953">
        <f t="shared" si="1894"/>
        <v>0</v>
      </c>
      <c r="BB953">
        <f t="shared" si="1895"/>
        <v>0</v>
      </c>
      <c r="BC953">
        <f t="shared" si="1896"/>
        <v>0</v>
      </c>
      <c r="BD953">
        <f t="shared" si="1897"/>
        <v>0</v>
      </c>
      <c r="BE953">
        <f t="shared" si="1898"/>
        <v>0</v>
      </c>
      <c r="BF953">
        <f t="shared" si="1899"/>
        <v>0</v>
      </c>
      <c r="BG953">
        <f t="shared" si="1900"/>
        <v>0</v>
      </c>
      <c r="BH953">
        <f t="shared" si="1901"/>
        <v>0</v>
      </c>
      <c r="BI953">
        <f t="shared" si="1902"/>
        <v>0</v>
      </c>
      <c r="BJ953">
        <f t="shared" si="1903"/>
        <v>0</v>
      </c>
      <c r="BK953">
        <f t="shared" si="1904"/>
        <v>0</v>
      </c>
      <c r="BL953">
        <f t="shared" si="1905"/>
        <v>0</v>
      </c>
      <c r="BM953">
        <f t="shared" si="1906"/>
        <v>0</v>
      </c>
      <c r="BN953">
        <f t="shared" si="1907"/>
        <v>0</v>
      </c>
      <c r="BO953">
        <f t="shared" si="1908"/>
        <v>0</v>
      </c>
      <c r="BP953">
        <f t="shared" si="1909"/>
        <v>0</v>
      </c>
      <c r="BQ953">
        <f t="shared" si="1910"/>
        <v>0</v>
      </c>
      <c r="BR953">
        <f t="shared" si="1911"/>
        <v>0</v>
      </c>
      <c r="BS953">
        <f t="shared" si="1912"/>
        <v>0</v>
      </c>
      <c r="BT953">
        <f t="shared" si="1913"/>
        <v>0</v>
      </c>
      <c r="BU953">
        <f t="shared" si="1914"/>
        <v>0</v>
      </c>
      <c r="BV953">
        <f t="shared" si="1915"/>
        <v>0</v>
      </c>
      <c r="BW953">
        <f t="shared" si="1916"/>
        <v>0</v>
      </c>
      <c r="BX953">
        <f t="shared" si="1917"/>
        <v>0</v>
      </c>
      <c r="BY953">
        <f t="shared" si="1918"/>
        <v>0</v>
      </c>
      <c r="BZ953">
        <f t="shared" si="1919"/>
        <v>0</v>
      </c>
      <c r="CA953">
        <f t="shared" si="1920"/>
        <v>0</v>
      </c>
      <c r="CB953">
        <f t="shared" si="1921"/>
        <v>0</v>
      </c>
      <c r="CC953">
        <f t="shared" si="1922"/>
        <v>0</v>
      </c>
      <c r="CD953">
        <f t="shared" si="1923"/>
        <v>0</v>
      </c>
      <c r="CE953">
        <f t="shared" si="1924"/>
        <v>0</v>
      </c>
      <c r="CF953">
        <f t="shared" si="1925"/>
        <v>0</v>
      </c>
      <c r="CG953">
        <f t="shared" si="1926"/>
        <v>0</v>
      </c>
      <c r="CH953">
        <f t="shared" si="1927"/>
        <v>0</v>
      </c>
      <c r="CI953">
        <f t="shared" si="1928"/>
        <v>0</v>
      </c>
      <c r="CJ953">
        <f t="shared" si="1929"/>
        <v>0</v>
      </c>
      <c r="CK953">
        <f t="shared" si="1930"/>
        <v>0</v>
      </c>
      <c r="CL953" t="str">
        <f t="shared" si="1931"/>
        <v/>
      </c>
      <c r="CM953" t="str">
        <f t="shared" si="1932"/>
        <v/>
      </c>
      <c r="CN953" t="str">
        <f t="shared" si="1933"/>
        <v/>
      </c>
      <c r="CO953" t="str">
        <f t="shared" si="1934"/>
        <v/>
      </c>
      <c r="CP953" t="str">
        <f t="shared" si="1935"/>
        <v/>
      </c>
      <c r="CQ953" t="str">
        <f t="shared" si="1936"/>
        <v/>
      </c>
      <c r="CR953" t="str">
        <f t="shared" si="1937"/>
        <v/>
      </c>
      <c r="CS953" t="str">
        <f t="shared" si="1938"/>
        <v/>
      </c>
      <c r="CT953" t="str">
        <f t="shared" si="1939"/>
        <v/>
      </c>
      <c r="CU953" t="str">
        <f t="shared" si="1940"/>
        <v/>
      </c>
      <c r="CV953" t="str">
        <f t="shared" si="1941"/>
        <v/>
      </c>
      <c r="CW953" t="str">
        <f t="shared" si="1942"/>
        <v/>
      </c>
      <c r="CX953" t="str">
        <f t="shared" si="1943"/>
        <v/>
      </c>
      <c r="CY953" t="str">
        <f t="shared" si="1944"/>
        <v/>
      </c>
      <c r="CZ953" t="str">
        <f t="shared" si="1945"/>
        <v/>
      </c>
      <c r="DA953" t="str">
        <f t="shared" si="1946"/>
        <v/>
      </c>
      <c r="DB953" t="str">
        <f t="shared" si="1947"/>
        <v/>
      </c>
      <c r="DC953" t="str">
        <f t="shared" si="1948"/>
        <v/>
      </c>
      <c r="DD953" t="str">
        <f t="shared" si="1949"/>
        <v/>
      </c>
      <c r="DE953" t="str">
        <f t="shared" si="1950"/>
        <v/>
      </c>
      <c r="DF953" t="str">
        <f t="shared" si="1951"/>
        <v/>
      </c>
      <c r="DG953" t="str">
        <f t="shared" si="1952"/>
        <v/>
      </c>
      <c r="DH953" t="str">
        <f t="shared" si="1953"/>
        <v/>
      </c>
      <c r="DI953" t="str">
        <f t="shared" si="1954"/>
        <v/>
      </c>
      <c r="DJ953" t="str">
        <f t="shared" si="1955"/>
        <v/>
      </c>
      <c r="DK953" t="str">
        <f t="shared" si="1956"/>
        <v/>
      </c>
      <c r="DL953" t="str">
        <f t="shared" si="1957"/>
        <v/>
      </c>
      <c r="DM953" t="str">
        <f t="shared" si="1958"/>
        <v/>
      </c>
      <c r="DN953" t="str">
        <f t="shared" si="1959"/>
        <v/>
      </c>
      <c r="DO953" t="str">
        <f t="shared" si="1960"/>
        <v/>
      </c>
      <c r="DP953" t="str">
        <f t="shared" si="1961"/>
        <v/>
      </c>
      <c r="DQ953" t="str">
        <f t="shared" si="1962"/>
        <v/>
      </c>
      <c r="DR953" t="str">
        <f t="shared" si="1963"/>
        <v/>
      </c>
      <c r="DS953" t="str">
        <f t="shared" si="1964"/>
        <v/>
      </c>
      <c r="DT953" t="str">
        <f t="shared" si="1965"/>
        <v/>
      </c>
      <c r="DU953">
        <f t="shared" si="1966"/>
        <v>0</v>
      </c>
      <c r="DV953">
        <f t="shared" si="1967"/>
        <v>0</v>
      </c>
      <c r="DW953">
        <f t="shared" si="1968"/>
        <v>0</v>
      </c>
      <c r="DX953" t="str">
        <f t="shared" si="1969"/>
        <v/>
      </c>
      <c r="DY953" t="str">
        <f t="shared" si="1970"/>
        <v/>
      </c>
      <c r="DZ953" t="str">
        <f t="shared" si="1971"/>
        <v/>
      </c>
      <c r="EA953" s="5">
        <f t="shared" si="1972"/>
        <v>0</v>
      </c>
      <c r="EB953" s="3">
        <f t="shared" si="1973"/>
        <v>0</v>
      </c>
    </row>
    <row r="954" spans="2:132" x14ac:dyDescent="0.2">
      <c r="B954">
        <v>949</v>
      </c>
      <c r="C954" s="3">
        <f>Zisk!D968</f>
        <v>0</v>
      </c>
      <c r="D954">
        <f>Zisk!E968</f>
        <v>0</v>
      </c>
      <c r="E954" s="66" t="str">
        <f t="shared" si="1860"/>
        <v/>
      </c>
      <c r="F954" t="str">
        <f t="shared" si="1861"/>
        <v/>
      </c>
      <c r="G954" s="66" t="str">
        <f t="shared" si="1862"/>
        <v/>
      </c>
      <c r="J954">
        <f>VstupniParametry_SKRYT!$D$5</f>
        <v>0.02</v>
      </c>
      <c r="K954">
        <f>VstupniParametry_SKRYT!$D$6</f>
        <v>0.06</v>
      </c>
      <c r="L954">
        <f>VstupniParametry_SKRYT!$D$7</f>
        <v>0.06</v>
      </c>
      <c r="M954">
        <f>VstupniParametry_SKRYT!$D$8</f>
        <v>0.06</v>
      </c>
      <c r="N954">
        <f>VstupniParametry_SKRYT!$D$9</f>
        <v>1.7999999999999999E-2</v>
      </c>
      <c r="O954" s="27">
        <f>VstupniParametry_SKRYT!$D$10</f>
        <v>0.01</v>
      </c>
      <c r="P954" s="27">
        <f>VstupniParametry_SKRYT!$D$11</f>
        <v>0.01</v>
      </c>
      <c r="Q954" s="27">
        <f>VstupniParametry_SKRYT!$D$12</f>
        <v>0.01</v>
      </c>
      <c r="R954" s="27">
        <f>VstupniParametry_SKRYT!$D$13</f>
        <v>0.01</v>
      </c>
      <c r="S954" s="27">
        <f>VstupniParametry_SKRYT!$D$14</f>
        <v>0.01</v>
      </c>
      <c r="T954">
        <f t="shared" si="1863"/>
        <v>0</v>
      </c>
      <c r="U954">
        <f t="shared" si="1864"/>
        <v>0</v>
      </c>
      <c r="V954">
        <f t="shared" si="1865"/>
        <v>0</v>
      </c>
      <c r="W954">
        <f t="shared" si="1866"/>
        <v>0</v>
      </c>
      <c r="X954">
        <f t="shared" si="1867"/>
        <v>0</v>
      </c>
      <c r="Y954">
        <f t="shared" si="1868"/>
        <v>0</v>
      </c>
      <c r="Z954">
        <f t="shared" si="1869"/>
        <v>0</v>
      </c>
      <c r="AA954">
        <f t="shared" si="1870"/>
        <v>0</v>
      </c>
      <c r="AB954">
        <f t="shared" si="1871"/>
        <v>0</v>
      </c>
      <c r="AC954">
        <f t="shared" si="1872"/>
        <v>0</v>
      </c>
      <c r="AD954">
        <f t="shared" si="1873"/>
        <v>0</v>
      </c>
      <c r="AE954">
        <f t="shared" si="1874"/>
        <v>0</v>
      </c>
      <c r="AF954">
        <f t="shared" si="1875"/>
        <v>0</v>
      </c>
      <c r="AG954">
        <f t="shared" si="1876"/>
        <v>0</v>
      </c>
      <c r="AH954">
        <f t="shared" si="1877"/>
        <v>0</v>
      </c>
      <c r="AI954">
        <f t="shared" si="1878"/>
        <v>0</v>
      </c>
      <c r="AJ954">
        <f t="shared" si="1879"/>
        <v>0</v>
      </c>
      <c r="AK954">
        <f t="shared" si="1880"/>
        <v>0</v>
      </c>
      <c r="AL954">
        <f t="shared" si="1881"/>
        <v>0</v>
      </c>
      <c r="AM954">
        <f t="shared" si="1882"/>
        <v>0</v>
      </c>
      <c r="AN954">
        <f t="shared" si="1883"/>
        <v>0</v>
      </c>
      <c r="AO954">
        <f t="shared" si="1884"/>
        <v>0</v>
      </c>
      <c r="AP954">
        <f t="shared" si="1885"/>
        <v>0</v>
      </c>
      <c r="AQ954">
        <f t="shared" si="1886"/>
        <v>0</v>
      </c>
      <c r="AR954">
        <f t="shared" si="1887"/>
        <v>0</v>
      </c>
      <c r="AS954">
        <f t="shared" si="1888"/>
        <v>0</v>
      </c>
      <c r="AT954">
        <f t="shared" si="1858"/>
        <v>0</v>
      </c>
      <c r="AU954">
        <f t="shared" si="1889"/>
        <v>0</v>
      </c>
      <c r="AV954">
        <f t="shared" si="1890"/>
        <v>0</v>
      </c>
      <c r="AW954">
        <f t="shared" si="1859"/>
        <v>0</v>
      </c>
      <c r="AX954">
        <f t="shared" si="1891"/>
        <v>0</v>
      </c>
      <c r="AY954">
        <f t="shared" si="1892"/>
        <v>0</v>
      </c>
      <c r="AZ954">
        <f t="shared" si="1893"/>
        <v>0</v>
      </c>
      <c r="BA954">
        <f t="shared" si="1894"/>
        <v>0</v>
      </c>
      <c r="BB954">
        <f t="shared" si="1895"/>
        <v>0</v>
      </c>
      <c r="BC954">
        <f t="shared" si="1896"/>
        <v>0</v>
      </c>
      <c r="BD954">
        <f t="shared" si="1897"/>
        <v>0</v>
      </c>
      <c r="BE954">
        <f t="shared" si="1898"/>
        <v>0</v>
      </c>
      <c r="BF954">
        <f t="shared" si="1899"/>
        <v>0</v>
      </c>
      <c r="BG954">
        <f t="shared" si="1900"/>
        <v>0</v>
      </c>
      <c r="BH954">
        <f t="shared" si="1901"/>
        <v>0</v>
      </c>
      <c r="BI954">
        <f t="shared" si="1902"/>
        <v>0</v>
      </c>
      <c r="BJ954">
        <f t="shared" si="1903"/>
        <v>0</v>
      </c>
      <c r="BK954">
        <f t="shared" si="1904"/>
        <v>0</v>
      </c>
      <c r="BL954">
        <f t="shared" si="1905"/>
        <v>0</v>
      </c>
      <c r="BM954">
        <f t="shared" si="1906"/>
        <v>0</v>
      </c>
      <c r="BN954">
        <f t="shared" si="1907"/>
        <v>0</v>
      </c>
      <c r="BO954">
        <f t="shared" si="1908"/>
        <v>0</v>
      </c>
      <c r="BP954">
        <f t="shared" si="1909"/>
        <v>0</v>
      </c>
      <c r="BQ954">
        <f t="shared" si="1910"/>
        <v>0</v>
      </c>
      <c r="BR954">
        <f t="shared" si="1911"/>
        <v>0</v>
      </c>
      <c r="BS954">
        <f t="shared" si="1912"/>
        <v>0</v>
      </c>
      <c r="BT954">
        <f t="shared" si="1913"/>
        <v>0</v>
      </c>
      <c r="BU954">
        <f t="shared" si="1914"/>
        <v>0</v>
      </c>
      <c r="BV954">
        <f t="shared" si="1915"/>
        <v>0</v>
      </c>
      <c r="BW954">
        <f t="shared" si="1916"/>
        <v>0</v>
      </c>
      <c r="BX954">
        <f t="shared" si="1917"/>
        <v>0</v>
      </c>
      <c r="BY954">
        <f t="shared" si="1918"/>
        <v>0</v>
      </c>
      <c r="BZ954">
        <f t="shared" si="1919"/>
        <v>0</v>
      </c>
      <c r="CA954">
        <f t="shared" si="1920"/>
        <v>0</v>
      </c>
      <c r="CB954">
        <f t="shared" si="1921"/>
        <v>0</v>
      </c>
      <c r="CC954">
        <f t="shared" si="1922"/>
        <v>0</v>
      </c>
      <c r="CD954">
        <f t="shared" si="1923"/>
        <v>0</v>
      </c>
      <c r="CE954">
        <f t="shared" si="1924"/>
        <v>0</v>
      </c>
      <c r="CF954">
        <f t="shared" si="1925"/>
        <v>0</v>
      </c>
      <c r="CG954">
        <f t="shared" si="1926"/>
        <v>0</v>
      </c>
      <c r="CH954">
        <f t="shared" si="1927"/>
        <v>0</v>
      </c>
      <c r="CI954">
        <f t="shared" si="1928"/>
        <v>0</v>
      </c>
      <c r="CJ954">
        <f t="shared" si="1929"/>
        <v>0</v>
      </c>
      <c r="CK954">
        <f t="shared" si="1930"/>
        <v>0</v>
      </c>
      <c r="CL954" t="str">
        <f t="shared" si="1931"/>
        <v/>
      </c>
      <c r="CM954" t="str">
        <f t="shared" si="1932"/>
        <v/>
      </c>
      <c r="CN954" t="str">
        <f t="shared" si="1933"/>
        <v/>
      </c>
      <c r="CO954" t="str">
        <f t="shared" si="1934"/>
        <v/>
      </c>
      <c r="CP954" t="str">
        <f t="shared" si="1935"/>
        <v/>
      </c>
      <c r="CQ954" t="str">
        <f t="shared" si="1936"/>
        <v/>
      </c>
      <c r="CR954" t="str">
        <f t="shared" si="1937"/>
        <v/>
      </c>
      <c r="CS954" t="str">
        <f t="shared" si="1938"/>
        <v/>
      </c>
      <c r="CT954" t="str">
        <f t="shared" si="1939"/>
        <v/>
      </c>
      <c r="CU954" t="str">
        <f t="shared" si="1940"/>
        <v/>
      </c>
      <c r="CV954" t="str">
        <f t="shared" si="1941"/>
        <v/>
      </c>
      <c r="CW954" t="str">
        <f t="shared" si="1942"/>
        <v/>
      </c>
      <c r="CX954" t="str">
        <f t="shared" si="1943"/>
        <v/>
      </c>
      <c r="CY954" t="str">
        <f t="shared" si="1944"/>
        <v/>
      </c>
      <c r="CZ954" t="str">
        <f t="shared" si="1945"/>
        <v/>
      </c>
      <c r="DA954" t="str">
        <f t="shared" si="1946"/>
        <v/>
      </c>
      <c r="DB954" t="str">
        <f t="shared" si="1947"/>
        <v/>
      </c>
      <c r="DC954" t="str">
        <f t="shared" si="1948"/>
        <v/>
      </c>
      <c r="DD954" t="str">
        <f t="shared" si="1949"/>
        <v/>
      </c>
      <c r="DE954" t="str">
        <f t="shared" si="1950"/>
        <v/>
      </c>
      <c r="DF954" t="str">
        <f t="shared" si="1951"/>
        <v/>
      </c>
      <c r="DG954" t="str">
        <f t="shared" si="1952"/>
        <v/>
      </c>
      <c r="DH954" t="str">
        <f t="shared" si="1953"/>
        <v/>
      </c>
      <c r="DI954" t="str">
        <f t="shared" si="1954"/>
        <v/>
      </c>
      <c r="DJ954" t="str">
        <f t="shared" si="1955"/>
        <v/>
      </c>
      <c r="DK954" t="str">
        <f t="shared" si="1956"/>
        <v/>
      </c>
      <c r="DL954" t="str">
        <f t="shared" si="1957"/>
        <v/>
      </c>
      <c r="DM954" t="str">
        <f t="shared" si="1958"/>
        <v/>
      </c>
      <c r="DN954" t="str">
        <f t="shared" si="1959"/>
        <v/>
      </c>
      <c r="DO954" t="str">
        <f t="shared" si="1960"/>
        <v/>
      </c>
      <c r="DP954" t="str">
        <f t="shared" si="1961"/>
        <v/>
      </c>
      <c r="DQ954" t="str">
        <f t="shared" si="1962"/>
        <v/>
      </c>
      <c r="DR954" t="str">
        <f t="shared" si="1963"/>
        <v/>
      </c>
      <c r="DS954" t="str">
        <f t="shared" si="1964"/>
        <v/>
      </c>
      <c r="DT954" t="str">
        <f t="shared" si="1965"/>
        <v/>
      </c>
      <c r="DU954">
        <f t="shared" si="1966"/>
        <v>0</v>
      </c>
      <c r="DV954">
        <f t="shared" si="1967"/>
        <v>0</v>
      </c>
      <c r="DW954">
        <f t="shared" si="1968"/>
        <v>0</v>
      </c>
      <c r="DX954" t="str">
        <f t="shared" si="1969"/>
        <v/>
      </c>
      <c r="DY954" t="str">
        <f t="shared" si="1970"/>
        <v/>
      </c>
      <c r="DZ954" t="str">
        <f t="shared" si="1971"/>
        <v/>
      </c>
      <c r="EA954" s="5">
        <f t="shared" si="1972"/>
        <v>0</v>
      </c>
      <c r="EB954" s="3">
        <f t="shared" si="1973"/>
        <v>0</v>
      </c>
    </row>
    <row r="955" spans="2:132" x14ac:dyDescent="0.2">
      <c r="B955" s="25">
        <v>950</v>
      </c>
      <c r="C955" s="26">
        <f>Zisk!D969</f>
        <v>0</v>
      </c>
      <c r="D955">
        <f>Zisk!E969</f>
        <v>0</v>
      </c>
      <c r="E955" s="66" t="str">
        <f t="shared" si="1860"/>
        <v/>
      </c>
      <c r="F955" t="str">
        <f t="shared" si="1861"/>
        <v/>
      </c>
      <c r="G955" s="66" t="str">
        <f t="shared" si="1862"/>
        <v/>
      </c>
      <c r="H955" s="25"/>
      <c r="I955" s="25"/>
      <c r="J955">
        <f>VstupniParametry_SKRYT!$D$5</f>
        <v>0.02</v>
      </c>
      <c r="K955">
        <f>VstupniParametry_SKRYT!$D$6</f>
        <v>0.06</v>
      </c>
      <c r="L955">
        <f>VstupniParametry_SKRYT!$D$7</f>
        <v>0.06</v>
      </c>
      <c r="M955">
        <f>VstupniParametry_SKRYT!$D$8</f>
        <v>0.06</v>
      </c>
      <c r="N955">
        <f>VstupniParametry_SKRYT!$D$9</f>
        <v>1.7999999999999999E-2</v>
      </c>
      <c r="O955" s="27">
        <f>VstupniParametry_SKRYT!$D$10</f>
        <v>0.01</v>
      </c>
      <c r="P955" s="27">
        <f>VstupniParametry_SKRYT!$D$11</f>
        <v>0.01</v>
      </c>
      <c r="Q955" s="27">
        <f>VstupniParametry_SKRYT!$D$12</f>
        <v>0.01</v>
      </c>
      <c r="R955" s="27">
        <f>VstupniParametry_SKRYT!$D$13</f>
        <v>0.01</v>
      </c>
      <c r="S955" s="27">
        <f>VstupniParametry_SKRYT!$D$14</f>
        <v>0.01</v>
      </c>
      <c r="T955">
        <f t="shared" si="1863"/>
        <v>0</v>
      </c>
      <c r="U955">
        <f t="shared" si="1864"/>
        <v>0</v>
      </c>
      <c r="V955">
        <f t="shared" si="1865"/>
        <v>0</v>
      </c>
      <c r="W955">
        <f t="shared" si="1866"/>
        <v>0</v>
      </c>
      <c r="X955">
        <f t="shared" si="1867"/>
        <v>0</v>
      </c>
      <c r="Y955">
        <f t="shared" si="1868"/>
        <v>0</v>
      </c>
      <c r="Z955">
        <f t="shared" si="1869"/>
        <v>0</v>
      </c>
      <c r="AA955">
        <f t="shared" si="1870"/>
        <v>0</v>
      </c>
      <c r="AB955">
        <f t="shared" si="1871"/>
        <v>0</v>
      </c>
      <c r="AC955">
        <f t="shared" si="1872"/>
        <v>0</v>
      </c>
      <c r="AD955">
        <f t="shared" si="1873"/>
        <v>0</v>
      </c>
      <c r="AE955">
        <f t="shared" si="1874"/>
        <v>0</v>
      </c>
      <c r="AF955">
        <f t="shared" si="1875"/>
        <v>0</v>
      </c>
      <c r="AG955">
        <f t="shared" si="1876"/>
        <v>0</v>
      </c>
      <c r="AH955">
        <f t="shared" si="1877"/>
        <v>0</v>
      </c>
      <c r="AI955">
        <f t="shared" si="1878"/>
        <v>0</v>
      </c>
      <c r="AJ955">
        <f t="shared" si="1879"/>
        <v>0</v>
      </c>
      <c r="AK955">
        <f t="shared" si="1880"/>
        <v>0</v>
      </c>
      <c r="AL955">
        <f t="shared" si="1881"/>
        <v>0</v>
      </c>
      <c r="AM955">
        <f t="shared" si="1882"/>
        <v>0</v>
      </c>
      <c r="AN955">
        <f t="shared" si="1883"/>
        <v>0</v>
      </c>
      <c r="AO955">
        <f t="shared" si="1884"/>
        <v>0</v>
      </c>
      <c r="AP955">
        <f t="shared" si="1885"/>
        <v>0</v>
      </c>
      <c r="AQ955">
        <f t="shared" si="1886"/>
        <v>0</v>
      </c>
      <c r="AR955">
        <f t="shared" si="1887"/>
        <v>0</v>
      </c>
      <c r="AS955">
        <f t="shared" si="1888"/>
        <v>0</v>
      </c>
      <c r="AT955">
        <f t="shared" si="1858"/>
        <v>0</v>
      </c>
      <c r="AU955">
        <f t="shared" si="1889"/>
        <v>0</v>
      </c>
      <c r="AV955">
        <f t="shared" si="1890"/>
        <v>0</v>
      </c>
      <c r="AW955">
        <f t="shared" si="1859"/>
        <v>0</v>
      </c>
      <c r="AX955">
        <f t="shared" si="1891"/>
        <v>0</v>
      </c>
      <c r="AY955">
        <f t="shared" si="1892"/>
        <v>0</v>
      </c>
      <c r="AZ955">
        <f t="shared" si="1893"/>
        <v>0</v>
      </c>
      <c r="BA955">
        <f t="shared" si="1894"/>
        <v>0</v>
      </c>
      <c r="BB955">
        <f t="shared" si="1895"/>
        <v>0</v>
      </c>
      <c r="BC955">
        <f t="shared" si="1896"/>
        <v>0</v>
      </c>
      <c r="BD955">
        <f t="shared" si="1897"/>
        <v>0</v>
      </c>
      <c r="BE955">
        <f t="shared" si="1898"/>
        <v>0</v>
      </c>
      <c r="BF955">
        <f t="shared" si="1899"/>
        <v>0</v>
      </c>
      <c r="BG955">
        <f t="shared" si="1900"/>
        <v>0</v>
      </c>
      <c r="BH955">
        <f t="shared" si="1901"/>
        <v>0</v>
      </c>
      <c r="BI955">
        <f t="shared" si="1902"/>
        <v>0</v>
      </c>
      <c r="BJ955">
        <f t="shared" si="1903"/>
        <v>0</v>
      </c>
      <c r="BK955">
        <f t="shared" si="1904"/>
        <v>0</v>
      </c>
      <c r="BL955">
        <f t="shared" si="1905"/>
        <v>0</v>
      </c>
      <c r="BM955">
        <f t="shared" si="1906"/>
        <v>0</v>
      </c>
      <c r="BN955">
        <f t="shared" si="1907"/>
        <v>0</v>
      </c>
      <c r="BO955">
        <f t="shared" si="1908"/>
        <v>0</v>
      </c>
      <c r="BP955">
        <f t="shared" si="1909"/>
        <v>0</v>
      </c>
      <c r="BQ955">
        <f t="shared" si="1910"/>
        <v>0</v>
      </c>
      <c r="BR955">
        <f t="shared" si="1911"/>
        <v>0</v>
      </c>
      <c r="BS955">
        <f t="shared" si="1912"/>
        <v>0</v>
      </c>
      <c r="BT955">
        <f t="shared" si="1913"/>
        <v>0</v>
      </c>
      <c r="BU955">
        <f t="shared" si="1914"/>
        <v>0</v>
      </c>
      <c r="BV955">
        <f t="shared" si="1915"/>
        <v>0</v>
      </c>
      <c r="BW955">
        <f t="shared" si="1916"/>
        <v>0</v>
      </c>
      <c r="BX955">
        <f t="shared" si="1917"/>
        <v>0</v>
      </c>
      <c r="BY955">
        <f t="shared" si="1918"/>
        <v>0</v>
      </c>
      <c r="BZ955">
        <f t="shared" si="1919"/>
        <v>0</v>
      </c>
      <c r="CA955">
        <f t="shared" si="1920"/>
        <v>0</v>
      </c>
      <c r="CB955">
        <f t="shared" si="1921"/>
        <v>0</v>
      </c>
      <c r="CC955">
        <f t="shared" si="1922"/>
        <v>0</v>
      </c>
      <c r="CD955">
        <f t="shared" si="1923"/>
        <v>0</v>
      </c>
      <c r="CE955">
        <f t="shared" si="1924"/>
        <v>0</v>
      </c>
      <c r="CF955">
        <f t="shared" si="1925"/>
        <v>0</v>
      </c>
      <c r="CG955">
        <f t="shared" si="1926"/>
        <v>0</v>
      </c>
      <c r="CH955">
        <f t="shared" si="1927"/>
        <v>0</v>
      </c>
      <c r="CI955">
        <f t="shared" si="1928"/>
        <v>0</v>
      </c>
      <c r="CJ955">
        <f t="shared" si="1929"/>
        <v>0</v>
      </c>
      <c r="CK955">
        <f t="shared" si="1930"/>
        <v>0</v>
      </c>
      <c r="CL955" t="str">
        <f t="shared" si="1931"/>
        <v/>
      </c>
      <c r="CM955" t="str">
        <f t="shared" si="1932"/>
        <v/>
      </c>
      <c r="CN955" t="str">
        <f t="shared" si="1933"/>
        <v/>
      </c>
      <c r="CO955" t="str">
        <f t="shared" si="1934"/>
        <v/>
      </c>
      <c r="CP955" t="str">
        <f t="shared" si="1935"/>
        <v/>
      </c>
      <c r="CQ955" t="str">
        <f t="shared" si="1936"/>
        <v/>
      </c>
      <c r="CR955" t="str">
        <f t="shared" si="1937"/>
        <v/>
      </c>
      <c r="CS955" t="str">
        <f t="shared" si="1938"/>
        <v/>
      </c>
      <c r="CT955" t="str">
        <f t="shared" si="1939"/>
        <v/>
      </c>
      <c r="CU955" t="str">
        <f t="shared" si="1940"/>
        <v/>
      </c>
      <c r="CV955" t="str">
        <f t="shared" si="1941"/>
        <v/>
      </c>
      <c r="CW955" t="str">
        <f t="shared" si="1942"/>
        <v/>
      </c>
      <c r="CX955" t="str">
        <f t="shared" si="1943"/>
        <v/>
      </c>
      <c r="CY955" t="str">
        <f t="shared" si="1944"/>
        <v/>
      </c>
      <c r="CZ955" t="str">
        <f t="shared" si="1945"/>
        <v/>
      </c>
      <c r="DA955" t="str">
        <f t="shared" si="1946"/>
        <v/>
      </c>
      <c r="DB955" t="str">
        <f t="shared" si="1947"/>
        <v/>
      </c>
      <c r="DC955" t="str">
        <f t="shared" si="1948"/>
        <v/>
      </c>
      <c r="DD955" t="str">
        <f t="shared" si="1949"/>
        <v/>
      </c>
      <c r="DE955" t="str">
        <f t="shared" si="1950"/>
        <v/>
      </c>
      <c r="DF955" t="str">
        <f t="shared" si="1951"/>
        <v/>
      </c>
      <c r="DG955" t="str">
        <f t="shared" si="1952"/>
        <v/>
      </c>
      <c r="DH955" t="str">
        <f t="shared" si="1953"/>
        <v/>
      </c>
      <c r="DI955" t="str">
        <f t="shared" si="1954"/>
        <v/>
      </c>
      <c r="DJ955" t="str">
        <f t="shared" si="1955"/>
        <v/>
      </c>
      <c r="DK955" t="str">
        <f t="shared" si="1956"/>
        <v/>
      </c>
      <c r="DL955" t="str">
        <f t="shared" si="1957"/>
        <v/>
      </c>
      <c r="DM955" t="str">
        <f t="shared" si="1958"/>
        <v/>
      </c>
      <c r="DN955" t="str">
        <f t="shared" si="1959"/>
        <v/>
      </c>
      <c r="DO955" t="str">
        <f t="shared" si="1960"/>
        <v/>
      </c>
      <c r="DP955" t="str">
        <f t="shared" si="1961"/>
        <v/>
      </c>
      <c r="DQ955" t="str">
        <f t="shared" si="1962"/>
        <v/>
      </c>
      <c r="DR955" t="str">
        <f t="shared" si="1963"/>
        <v/>
      </c>
      <c r="DS955" t="str">
        <f t="shared" si="1964"/>
        <v/>
      </c>
      <c r="DT955" t="str">
        <f t="shared" si="1965"/>
        <v/>
      </c>
      <c r="DU955">
        <f t="shared" si="1966"/>
        <v>0</v>
      </c>
      <c r="DV955">
        <f t="shared" si="1967"/>
        <v>0</v>
      </c>
      <c r="DW955">
        <f t="shared" si="1968"/>
        <v>0</v>
      </c>
      <c r="DX955" t="str">
        <f t="shared" si="1969"/>
        <v/>
      </c>
      <c r="DY955" t="str">
        <f t="shared" si="1970"/>
        <v/>
      </c>
      <c r="DZ955" t="str">
        <f t="shared" si="1971"/>
        <v/>
      </c>
      <c r="EA955" s="5">
        <f t="shared" si="1972"/>
        <v>0</v>
      </c>
      <c r="EB955" s="3">
        <f t="shared" si="1973"/>
        <v>0</v>
      </c>
    </row>
    <row r="956" spans="2:132" x14ac:dyDescent="0.2">
      <c r="B956">
        <v>951</v>
      </c>
      <c r="C956" s="3">
        <f>Zisk!D970</f>
        <v>0</v>
      </c>
      <c r="D956">
        <f>Zisk!E970</f>
        <v>0</v>
      </c>
      <c r="E956" s="66" t="str">
        <f t="shared" si="1860"/>
        <v/>
      </c>
      <c r="F956" t="str">
        <f t="shared" si="1861"/>
        <v/>
      </c>
      <c r="G956" s="66" t="str">
        <f t="shared" si="1862"/>
        <v/>
      </c>
      <c r="J956">
        <f>VstupniParametry_SKRYT!$D$5</f>
        <v>0.02</v>
      </c>
      <c r="K956">
        <f>VstupniParametry_SKRYT!$D$6</f>
        <v>0.06</v>
      </c>
      <c r="L956">
        <f>VstupniParametry_SKRYT!$D$7</f>
        <v>0.06</v>
      </c>
      <c r="M956">
        <f>VstupniParametry_SKRYT!$D$8</f>
        <v>0.06</v>
      </c>
      <c r="N956">
        <f>VstupniParametry_SKRYT!$D$9</f>
        <v>1.7999999999999999E-2</v>
      </c>
      <c r="O956" s="27">
        <f>VstupniParametry_SKRYT!$D$10</f>
        <v>0.01</v>
      </c>
      <c r="P956" s="27">
        <f>VstupniParametry_SKRYT!$D$11</f>
        <v>0.01</v>
      </c>
      <c r="Q956" s="27">
        <f>VstupniParametry_SKRYT!$D$12</f>
        <v>0.01</v>
      </c>
      <c r="R956" s="27">
        <f>VstupniParametry_SKRYT!$D$13</f>
        <v>0.01</v>
      </c>
      <c r="S956" s="27">
        <f>VstupniParametry_SKRYT!$D$14</f>
        <v>0.01</v>
      </c>
      <c r="T956">
        <f t="shared" si="1863"/>
        <v>0</v>
      </c>
      <c r="U956">
        <f t="shared" si="1864"/>
        <v>0</v>
      </c>
      <c r="V956">
        <f t="shared" si="1865"/>
        <v>0</v>
      </c>
      <c r="W956">
        <f t="shared" si="1866"/>
        <v>0</v>
      </c>
      <c r="X956">
        <f t="shared" si="1867"/>
        <v>0</v>
      </c>
      <c r="Y956">
        <f t="shared" si="1868"/>
        <v>0</v>
      </c>
      <c r="Z956">
        <f t="shared" si="1869"/>
        <v>0</v>
      </c>
      <c r="AA956">
        <f t="shared" si="1870"/>
        <v>0</v>
      </c>
      <c r="AB956">
        <f t="shared" si="1871"/>
        <v>0</v>
      </c>
      <c r="AC956">
        <f t="shared" si="1872"/>
        <v>0</v>
      </c>
      <c r="AD956">
        <f t="shared" si="1873"/>
        <v>0</v>
      </c>
      <c r="AE956">
        <f t="shared" si="1874"/>
        <v>0</v>
      </c>
      <c r="AF956">
        <f t="shared" si="1875"/>
        <v>0</v>
      </c>
      <c r="AG956">
        <f t="shared" si="1876"/>
        <v>0</v>
      </c>
      <c r="AH956">
        <f t="shared" si="1877"/>
        <v>0</v>
      </c>
      <c r="AI956">
        <f t="shared" si="1878"/>
        <v>0</v>
      </c>
      <c r="AJ956">
        <f t="shared" si="1879"/>
        <v>0</v>
      </c>
      <c r="AK956">
        <f t="shared" si="1880"/>
        <v>0</v>
      </c>
      <c r="AL956">
        <f t="shared" si="1881"/>
        <v>0</v>
      </c>
      <c r="AM956">
        <f t="shared" si="1882"/>
        <v>0</v>
      </c>
      <c r="AN956">
        <f t="shared" si="1883"/>
        <v>0</v>
      </c>
      <c r="AO956">
        <f t="shared" si="1884"/>
        <v>0</v>
      </c>
      <c r="AP956">
        <f t="shared" si="1885"/>
        <v>0</v>
      </c>
      <c r="AQ956">
        <f t="shared" si="1886"/>
        <v>0</v>
      </c>
      <c r="AR956">
        <f t="shared" si="1887"/>
        <v>0</v>
      </c>
      <c r="AS956">
        <f t="shared" si="1888"/>
        <v>0</v>
      </c>
      <c r="AT956">
        <f t="shared" si="1858"/>
        <v>0</v>
      </c>
      <c r="AU956">
        <f t="shared" si="1889"/>
        <v>0</v>
      </c>
      <c r="AV956">
        <f t="shared" si="1890"/>
        <v>0</v>
      </c>
      <c r="AW956">
        <f t="shared" si="1859"/>
        <v>0</v>
      </c>
      <c r="AX956">
        <f t="shared" si="1891"/>
        <v>0</v>
      </c>
      <c r="AY956">
        <f t="shared" si="1892"/>
        <v>0</v>
      </c>
      <c r="AZ956">
        <f t="shared" si="1893"/>
        <v>0</v>
      </c>
      <c r="BA956">
        <f t="shared" si="1894"/>
        <v>0</v>
      </c>
      <c r="BB956">
        <f t="shared" si="1895"/>
        <v>0</v>
      </c>
      <c r="BC956">
        <f t="shared" si="1896"/>
        <v>0</v>
      </c>
      <c r="BD956">
        <f t="shared" si="1897"/>
        <v>0</v>
      </c>
      <c r="BE956">
        <f t="shared" si="1898"/>
        <v>0</v>
      </c>
      <c r="BF956">
        <f t="shared" si="1899"/>
        <v>0</v>
      </c>
      <c r="BG956">
        <f t="shared" si="1900"/>
        <v>0</v>
      </c>
      <c r="BH956">
        <f t="shared" si="1901"/>
        <v>0</v>
      </c>
      <c r="BI956">
        <f t="shared" si="1902"/>
        <v>0</v>
      </c>
      <c r="BJ956">
        <f t="shared" si="1903"/>
        <v>0</v>
      </c>
      <c r="BK956">
        <f t="shared" si="1904"/>
        <v>0</v>
      </c>
      <c r="BL956">
        <f t="shared" si="1905"/>
        <v>0</v>
      </c>
      <c r="BM956">
        <f t="shared" si="1906"/>
        <v>0</v>
      </c>
      <c r="BN956">
        <f t="shared" si="1907"/>
        <v>0</v>
      </c>
      <c r="BO956">
        <f t="shared" si="1908"/>
        <v>0</v>
      </c>
      <c r="BP956">
        <f t="shared" si="1909"/>
        <v>0</v>
      </c>
      <c r="BQ956">
        <f t="shared" si="1910"/>
        <v>0</v>
      </c>
      <c r="BR956">
        <f t="shared" si="1911"/>
        <v>0</v>
      </c>
      <c r="BS956">
        <f t="shared" si="1912"/>
        <v>0</v>
      </c>
      <c r="BT956">
        <f t="shared" si="1913"/>
        <v>0</v>
      </c>
      <c r="BU956">
        <f t="shared" si="1914"/>
        <v>0</v>
      </c>
      <c r="BV956">
        <f t="shared" si="1915"/>
        <v>0</v>
      </c>
      <c r="BW956">
        <f t="shared" si="1916"/>
        <v>0</v>
      </c>
      <c r="BX956">
        <f t="shared" si="1917"/>
        <v>0</v>
      </c>
      <c r="BY956">
        <f t="shared" si="1918"/>
        <v>0</v>
      </c>
      <c r="BZ956">
        <f t="shared" si="1919"/>
        <v>0</v>
      </c>
      <c r="CA956">
        <f t="shared" si="1920"/>
        <v>0</v>
      </c>
      <c r="CB956">
        <f t="shared" si="1921"/>
        <v>0</v>
      </c>
      <c r="CC956">
        <f t="shared" si="1922"/>
        <v>0</v>
      </c>
      <c r="CD956">
        <f t="shared" si="1923"/>
        <v>0</v>
      </c>
      <c r="CE956">
        <f t="shared" si="1924"/>
        <v>0</v>
      </c>
      <c r="CF956">
        <f t="shared" si="1925"/>
        <v>0</v>
      </c>
      <c r="CG956">
        <f t="shared" si="1926"/>
        <v>0</v>
      </c>
      <c r="CH956">
        <f t="shared" si="1927"/>
        <v>0</v>
      </c>
      <c r="CI956">
        <f t="shared" si="1928"/>
        <v>0</v>
      </c>
      <c r="CJ956">
        <f t="shared" si="1929"/>
        <v>0</v>
      </c>
      <c r="CK956">
        <f t="shared" si="1930"/>
        <v>0</v>
      </c>
      <c r="CL956" t="str">
        <f t="shared" si="1931"/>
        <v/>
      </c>
      <c r="CM956" t="str">
        <f t="shared" si="1932"/>
        <v/>
      </c>
      <c r="CN956" t="str">
        <f t="shared" si="1933"/>
        <v/>
      </c>
      <c r="CO956" t="str">
        <f t="shared" si="1934"/>
        <v/>
      </c>
      <c r="CP956" t="str">
        <f t="shared" si="1935"/>
        <v/>
      </c>
      <c r="CQ956" t="str">
        <f t="shared" si="1936"/>
        <v/>
      </c>
      <c r="CR956" t="str">
        <f t="shared" si="1937"/>
        <v/>
      </c>
      <c r="CS956" t="str">
        <f t="shared" si="1938"/>
        <v/>
      </c>
      <c r="CT956" t="str">
        <f t="shared" si="1939"/>
        <v/>
      </c>
      <c r="CU956" t="str">
        <f t="shared" si="1940"/>
        <v/>
      </c>
      <c r="CV956" t="str">
        <f t="shared" si="1941"/>
        <v/>
      </c>
      <c r="CW956" t="str">
        <f t="shared" si="1942"/>
        <v/>
      </c>
      <c r="CX956" t="str">
        <f t="shared" si="1943"/>
        <v/>
      </c>
      <c r="CY956" t="str">
        <f t="shared" si="1944"/>
        <v/>
      </c>
      <c r="CZ956" t="str">
        <f t="shared" si="1945"/>
        <v/>
      </c>
      <c r="DA956" t="str">
        <f t="shared" si="1946"/>
        <v/>
      </c>
      <c r="DB956" t="str">
        <f t="shared" si="1947"/>
        <v/>
      </c>
      <c r="DC956" t="str">
        <f t="shared" si="1948"/>
        <v/>
      </c>
      <c r="DD956" t="str">
        <f t="shared" si="1949"/>
        <v/>
      </c>
      <c r="DE956" t="str">
        <f t="shared" si="1950"/>
        <v/>
      </c>
      <c r="DF956" t="str">
        <f t="shared" si="1951"/>
        <v/>
      </c>
      <c r="DG956" t="str">
        <f t="shared" si="1952"/>
        <v/>
      </c>
      <c r="DH956" t="str">
        <f t="shared" si="1953"/>
        <v/>
      </c>
      <c r="DI956" t="str">
        <f t="shared" si="1954"/>
        <v/>
      </c>
      <c r="DJ956" t="str">
        <f t="shared" si="1955"/>
        <v/>
      </c>
      <c r="DK956" t="str">
        <f t="shared" si="1956"/>
        <v/>
      </c>
      <c r="DL956" t="str">
        <f t="shared" si="1957"/>
        <v/>
      </c>
      <c r="DM956" t="str">
        <f t="shared" si="1958"/>
        <v/>
      </c>
      <c r="DN956" t="str">
        <f t="shared" si="1959"/>
        <v/>
      </c>
      <c r="DO956" t="str">
        <f t="shared" si="1960"/>
        <v/>
      </c>
      <c r="DP956" t="str">
        <f t="shared" si="1961"/>
        <v/>
      </c>
      <c r="DQ956" t="str">
        <f t="shared" si="1962"/>
        <v/>
      </c>
      <c r="DR956" t="str">
        <f t="shared" si="1963"/>
        <v/>
      </c>
      <c r="DS956" t="str">
        <f t="shared" si="1964"/>
        <v/>
      </c>
      <c r="DT956" t="str">
        <f t="shared" si="1965"/>
        <v/>
      </c>
      <c r="DU956">
        <f t="shared" si="1966"/>
        <v>0</v>
      </c>
      <c r="DV956">
        <f t="shared" si="1967"/>
        <v>0</v>
      </c>
      <c r="DW956">
        <f t="shared" si="1968"/>
        <v>0</v>
      </c>
      <c r="DX956" t="str">
        <f t="shared" si="1969"/>
        <v/>
      </c>
      <c r="DY956" t="str">
        <f t="shared" si="1970"/>
        <v/>
      </c>
      <c r="DZ956" t="str">
        <f t="shared" si="1971"/>
        <v/>
      </c>
      <c r="EA956" s="5">
        <f t="shared" si="1972"/>
        <v>0</v>
      </c>
      <c r="EB956" s="3">
        <f t="shared" si="1973"/>
        <v>0</v>
      </c>
    </row>
    <row r="957" spans="2:132" x14ac:dyDescent="0.2">
      <c r="B957" s="25">
        <v>952</v>
      </c>
      <c r="C957" s="26">
        <f>Zisk!D971</f>
        <v>0</v>
      </c>
      <c r="D957">
        <f>Zisk!E971</f>
        <v>0</v>
      </c>
      <c r="E957" s="66" t="str">
        <f t="shared" si="1860"/>
        <v/>
      </c>
      <c r="F957" t="str">
        <f t="shared" si="1861"/>
        <v/>
      </c>
      <c r="G957" s="66" t="str">
        <f t="shared" si="1862"/>
        <v/>
      </c>
      <c r="H957" s="25"/>
      <c r="I957" s="25"/>
      <c r="J957">
        <f>VstupniParametry_SKRYT!$D$5</f>
        <v>0.02</v>
      </c>
      <c r="K957">
        <f>VstupniParametry_SKRYT!$D$6</f>
        <v>0.06</v>
      </c>
      <c r="L957">
        <f>VstupniParametry_SKRYT!$D$7</f>
        <v>0.06</v>
      </c>
      <c r="M957">
        <f>VstupniParametry_SKRYT!$D$8</f>
        <v>0.06</v>
      </c>
      <c r="N957">
        <f>VstupniParametry_SKRYT!$D$9</f>
        <v>1.7999999999999999E-2</v>
      </c>
      <c r="O957" s="27">
        <f>VstupniParametry_SKRYT!$D$10</f>
        <v>0.01</v>
      </c>
      <c r="P957" s="27">
        <f>VstupniParametry_SKRYT!$D$11</f>
        <v>0.01</v>
      </c>
      <c r="Q957" s="27">
        <f>VstupniParametry_SKRYT!$D$12</f>
        <v>0.01</v>
      </c>
      <c r="R957" s="27">
        <f>VstupniParametry_SKRYT!$D$13</f>
        <v>0.01</v>
      </c>
      <c r="S957" s="27">
        <f>VstupniParametry_SKRYT!$D$14</f>
        <v>0.01</v>
      </c>
      <c r="T957">
        <f t="shared" si="1863"/>
        <v>0</v>
      </c>
      <c r="U957">
        <f t="shared" si="1864"/>
        <v>0</v>
      </c>
      <c r="V957">
        <f t="shared" si="1865"/>
        <v>0</v>
      </c>
      <c r="W957">
        <f t="shared" si="1866"/>
        <v>0</v>
      </c>
      <c r="X957">
        <f t="shared" si="1867"/>
        <v>0</v>
      </c>
      <c r="Y957">
        <f t="shared" si="1868"/>
        <v>0</v>
      </c>
      <c r="Z957">
        <f t="shared" si="1869"/>
        <v>0</v>
      </c>
      <c r="AA957">
        <f t="shared" si="1870"/>
        <v>0</v>
      </c>
      <c r="AB957">
        <f t="shared" si="1871"/>
        <v>0</v>
      </c>
      <c r="AC957">
        <f t="shared" si="1872"/>
        <v>0</v>
      </c>
      <c r="AD957">
        <f t="shared" si="1873"/>
        <v>0</v>
      </c>
      <c r="AE957">
        <f t="shared" si="1874"/>
        <v>0</v>
      </c>
      <c r="AF957">
        <f t="shared" si="1875"/>
        <v>0</v>
      </c>
      <c r="AG957">
        <f t="shared" si="1876"/>
        <v>0</v>
      </c>
      <c r="AH957">
        <f t="shared" si="1877"/>
        <v>0</v>
      </c>
      <c r="AI957">
        <f t="shared" si="1878"/>
        <v>0</v>
      </c>
      <c r="AJ957">
        <f t="shared" si="1879"/>
        <v>0</v>
      </c>
      <c r="AK957">
        <f t="shared" si="1880"/>
        <v>0</v>
      </c>
      <c r="AL957">
        <f t="shared" si="1881"/>
        <v>0</v>
      </c>
      <c r="AM957">
        <f t="shared" si="1882"/>
        <v>0</v>
      </c>
      <c r="AN957">
        <f t="shared" si="1883"/>
        <v>0</v>
      </c>
      <c r="AO957">
        <f t="shared" si="1884"/>
        <v>0</v>
      </c>
      <c r="AP957">
        <f t="shared" si="1885"/>
        <v>0</v>
      </c>
      <c r="AQ957">
        <f t="shared" si="1886"/>
        <v>0</v>
      </c>
      <c r="AR957">
        <f t="shared" si="1887"/>
        <v>0</v>
      </c>
      <c r="AS957">
        <f t="shared" si="1888"/>
        <v>0</v>
      </c>
      <c r="AT957">
        <f t="shared" si="1858"/>
        <v>0</v>
      </c>
      <c r="AU957">
        <f t="shared" si="1889"/>
        <v>0</v>
      </c>
      <c r="AV957">
        <f t="shared" si="1890"/>
        <v>0</v>
      </c>
      <c r="AW957">
        <f t="shared" si="1859"/>
        <v>0</v>
      </c>
      <c r="AX957">
        <f t="shared" si="1891"/>
        <v>0</v>
      </c>
      <c r="AY957">
        <f t="shared" si="1892"/>
        <v>0</v>
      </c>
      <c r="AZ957">
        <f t="shared" si="1893"/>
        <v>0</v>
      </c>
      <c r="BA957">
        <f t="shared" si="1894"/>
        <v>0</v>
      </c>
      <c r="BB957">
        <f t="shared" si="1895"/>
        <v>0</v>
      </c>
      <c r="BC957">
        <f t="shared" si="1896"/>
        <v>0</v>
      </c>
      <c r="BD957">
        <f t="shared" si="1897"/>
        <v>0</v>
      </c>
      <c r="BE957">
        <f t="shared" si="1898"/>
        <v>0</v>
      </c>
      <c r="BF957">
        <f t="shared" si="1899"/>
        <v>0</v>
      </c>
      <c r="BG957">
        <f t="shared" si="1900"/>
        <v>0</v>
      </c>
      <c r="BH957">
        <f t="shared" si="1901"/>
        <v>0</v>
      </c>
      <c r="BI957">
        <f t="shared" si="1902"/>
        <v>0</v>
      </c>
      <c r="BJ957">
        <f t="shared" si="1903"/>
        <v>0</v>
      </c>
      <c r="BK957">
        <f t="shared" si="1904"/>
        <v>0</v>
      </c>
      <c r="BL957">
        <f t="shared" si="1905"/>
        <v>0</v>
      </c>
      <c r="BM957">
        <f t="shared" si="1906"/>
        <v>0</v>
      </c>
      <c r="BN957">
        <f t="shared" si="1907"/>
        <v>0</v>
      </c>
      <c r="BO957">
        <f t="shared" si="1908"/>
        <v>0</v>
      </c>
      <c r="BP957">
        <f t="shared" si="1909"/>
        <v>0</v>
      </c>
      <c r="BQ957">
        <f t="shared" si="1910"/>
        <v>0</v>
      </c>
      <c r="BR957">
        <f t="shared" si="1911"/>
        <v>0</v>
      </c>
      <c r="BS957">
        <f t="shared" si="1912"/>
        <v>0</v>
      </c>
      <c r="BT957">
        <f t="shared" si="1913"/>
        <v>0</v>
      </c>
      <c r="BU957">
        <f t="shared" si="1914"/>
        <v>0</v>
      </c>
      <c r="BV957">
        <f t="shared" si="1915"/>
        <v>0</v>
      </c>
      <c r="BW957">
        <f t="shared" si="1916"/>
        <v>0</v>
      </c>
      <c r="BX957">
        <f t="shared" si="1917"/>
        <v>0</v>
      </c>
      <c r="BY957">
        <f t="shared" si="1918"/>
        <v>0</v>
      </c>
      <c r="BZ957">
        <f t="shared" si="1919"/>
        <v>0</v>
      </c>
      <c r="CA957">
        <f t="shared" si="1920"/>
        <v>0</v>
      </c>
      <c r="CB957">
        <f t="shared" si="1921"/>
        <v>0</v>
      </c>
      <c r="CC957">
        <f t="shared" si="1922"/>
        <v>0</v>
      </c>
      <c r="CD957">
        <f t="shared" si="1923"/>
        <v>0</v>
      </c>
      <c r="CE957">
        <f t="shared" si="1924"/>
        <v>0</v>
      </c>
      <c r="CF957">
        <f t="shared" si="1925"/>
        <v>0</v>
      </c>
      <c r="CG957">
        <f t="shared" si="1926"/>
        <v>0</v>
      </c>
      <c r="CH957">
        <f t="shared" si="1927"/>
        <v>0</v>
      </c>
      <c r="CI957">
        <f t="shared" si="1928"/>
        <v>0</v>
      </c>
      <c r="CJ957">
        <f t="shared" si="1929"/>
        <v>0</v>
      </c>
      <c r="CK957">
        <f t="shared" si="1930"/>
        <v>0</v>
      </c>
      <c r="CL957" t="str">
        <f t="shared" si="1931"/>
        <v/>
      </c>
      <c r="CM957" t="str">
        <f t="shared" si="1932"/>
        <v/>
      </c>
      <c r="CN957" t="str">
        <f t="shared" si="1933"/>
        <v/>
      </c>
      <c r="CO957" t="str">
        <f t="shared" si="1934"/>
        <v/>
      </c>
      <c r="CP957" t="str">
        <f t="shared" si="1935"/>
        <v/>
      </c>
      <c r="CQ957" t="str">
        <f t="shared" si="1936"/>
        <v/>
      </c>
      <c r="CR957" t="str">
        <f t="shared" si="1937"/>
        <v/>
      </c>
      <c r="CS957" t="str">
        <f t="shared" si="1938"/>
        <v/>
      </c>
      <c r="CT957" t="str">
        <f t="shared" si="1939"/>
        <v/>
      </c>
      <c r="CU957" t="str">
        <f t="shared" si="1940"/>
        <v/>
      </c>
      <c r="CV957" t="str">
        <f t="shared" si="1941"/>
        <v/>
      </c>
      <c r="CW957" t="str">
        <f t="shared" si="1942"/>
        <v/>
      </c>
      <c r="CX957" t="str">
        <f t="shared" si="1943"/>
        <v/>
      </c>
      <c r="CY957" t="str">
        <f t="shared" si="1944"/>
        <v/>
      </c>
      <c r="CZ957" t="str">
        <f t="shared" si="1945"/>
        <v/>
      </c>
      <c r="DA957" t="str">
        <f t="shared" si="1946"/>
        <v/>
      </c>
      <c r="DB957" t="str">
        <f t="shared" si="1947"/>
        <v/>
      </c>
      <c r="DC957" t="str">
        <f t="shared" si="1948"/>
        <v/>
      </c>
      <c r="DD957" t="str">
        <f t="shared" si="1949"/>
        <v/>
      </c>
      <c r="DE957" t="str">
        <f t="shared" si="1950"/>
        <v/>
      </c>
      <c r="DF957" t="str">
        <f t="shared" si="1951"/>
        <v/>
      </c>
      <c r="DG957" t="str">
        <f t="shared" si="1952"/>
        <v/>
      </c>
      <c r="DH957" t="str">
        <f t="shared" si="1953"/>
        <v/>
      </c>
      <c r="DI957" t="str">
        <f t="shared" si="1954"/>
        <v/>
      </c>
      <c r="DJ957" t="str">
        <f t="shared" si="1955"/>
        <v/>
      </c>
      <c r="DK957" t="str">
        <f t="shared" si="1956"/>
        <v/>
      </c>
      <c r="DL957" t="str">
        <f t="shared" si="1957"/>
        <v/>
      </c>
      <c r="DM957" t="str">
        <f t="shared" si="1958"/>
        <v/>
      </c>
      <c r="DN957" t="str">
        <f t="shared" si="1959"/>
        <v/>
      </c>
      <c r="DO957" t="str">
        <f t="shared" si="1960"/>
        <v/>
      </c>
      <c r="DP957" t="str">
        <f t="shared" si="1961"/>
        <v/>
      </c>
      <c r="DQ957" t="str">
        <f t="shared" si="1962"/>
        <v/>
      </c>
      <c r="DR957" t="str">
        <f t="shared" si="1963"/>
        <v/>
      </c>
      <c r="DS957" t="str">
        <f t="shared" si="1964"/>
        <v/>
      </c>
      <c r="DT957" t="str">
        <f t="shared" si="1965"/>
        <v/>
      </c>
      <c r="DU957">
        <f t="shared" si="1966"/>
        <v>0</v>
      </c>
      <c r="DV957">
        <f t="shared" si="1967"/>
        <v>0</v>
      </c>
      <c r="DW957">
        <f t="shared" si="1968"/>
        <v>0</v>
      </c>
      <c r="DX957" t="str">
        <f t="shared" si="1969"/>
        <v/>
      </c>
      <c r="DY957" t="str">
        <f t="shared" si="1970"/>
        <v/>
      </c>
      <c r="DZ957" t="str">
        <f t="shared" si="1971"/>
        <v/>
      </c>
      <c r="EA957" s="5">
        <f t="shared" si="1972"/>
        <v>0</v>
      </c>
      <c r="EB957" s="3">
        <f t="shared" si="1973"/>
        <v>0</v>
      </c>
    </row>
    <row r="958" spans="2:132" x14ac:dyDescent="0.2">
      <c r="B958">
        <v>953</v>
      </c>
      <c r="C958" s="3">
        <f>Zisk!D972</f>
        <v>0</v>
      </c>
      <c r="D958">
        <f>Zisk!E972</f>
        <v>0</v>
      </c>
      <c r="E958" s="66" t="str">
        <f t="shared" si="1860"/>
        <v/>
      </c>
      <c r="F958" t="str">
        <f t="shared" si="1861"/>
        <v/>
      </c>
      <c r="G958" s="66" t="str">
        <f t="shared" si="1862"/>
        <v/>
      </c>
      <c r="J958">
        <f>VstupniParametry_SKRYT!$D$5</f>
        <v>0.02</v>
      </c>
      <c r="K958">
        <f>VstupniParametry_SKRYT!$D$6</f>
        <v>0.06</v>
      </c>
      <c r="L958">
        <f>VstupniParametry_SKRYT!$D$7</f>
        <v>0.06</v>
      </c>
      <c r="M958">
        <f>VstupniParametry_SKRYT!$D$8</f>
        <v>0.06</v>
      </c>
      <c r="N958">
        <f>VstupniParametry_SKRYT!$D$9</f>
        <v>1.7999999999999999E-2</v>
      </c>
      <c r="O958" s="27">
        <f>VstupniParametry_SKRYT!$D$10</f>
        <v>0.01</v>
      </c>
      <c r="P958" s="27">
        <f>VstupniParametry_SKRYT!$D$11</f>
        <v>0.01</v>
      </c>
      <c r="Q958" s="27">
        <f>VstupniParametry_SKRYT!$D$12</f>
        <v>0.01</v>
      </c>
      <c r="R958" s="27">
        <f>VstupniParametry_SKRYT!$D$13</f>
        <v>0.01</v>
      </c>
      <c r="S958" s="27">
        <f>VstupniParametry_SKRYT!$D$14</f>
        <v>0.01</v>
      </c>
      <c r="T958">
        <f t="shared" si="1863"/>
        <v>0</v>
      </c>
      <c r="U958">
        <f t="shared" si="1864"/>
        <v>0</v>
      </c>
      <c r="V958">
        <f t="shared" si="1865"/>
        <v>0</v>
      </c>
      <c r="W958">
        <f t="shared" si="1866"/>
        <v>0</v>
      </c>
      <c r="X958">
        <f t="shared" si="1867"/>
        <v>0</v>
      </c>
      <c r="Y958">
        <f t="shared" si="1868"/>
        <v>0</v>
      </c>
      <c r="Z958">
        <f t="shared" si="1869"/>
        <v>0</v>
      </c>
      <c r="AA958">
        <f t="shared" si="1870"/>
        <v>0</v>
      </c>
      <c r="AB958">
        <f t="shared" si="1871"/>
        <v>0</v>
      </c>
      <c r="AC958">
        <f t="shared" si="1872"/>
        <v>0</v>
      </c>
      <c r="AD958">
        <f t="shared" si="1873"/>
        <v>0</v>
      </c>
      <c r="AE958">
        <f t="shared" si="1874"/>
        <v>0</v>
      </c>
      <c r="AF958">
        <f t="shared" si="1875"/>
        <v>0</v>
      </c>
      <c r="AG958">
        <f t="shared" si="1876"/>
        <v>0</v>
      </c>
      <c r="AH958">
        <f t="shared" si="1877"/>
        <v>0</v>
      </c>
      <c r="AI958">
        <f t="shared" si="1878"/>
        <v>0</v>
      </c>
      <c r="AJ958">
        <f t="shared" si="1879"/>
        <v>0</v>
      </c>
      <c r="AK958">
        <f t="shared" si="1880"/>
        <v>0</v>
      </c>
      <c r="AL958">
        <f t="shared" si="1881"/>
        <v>0</v>
      </c>
      <c r="AM958">
        <f t="shared" si="1882"/>
        <v>0</v>
      </c>
      <c r="AN958">
        <f t="shared" si="1883"/>
        <v>0</v>
      </c>
      <c r="AO958">
        <f t="shared" si="1884"/>
        <v>0</v>
      </c>
      <c r="AP958">
        <f t="shared" si="1885"/>
        <v>0</v>
      </c>
      <c r="AQ958">
        <f t="shared" si="1886"/>
        <v>0</v>
      </c>
      <c r="AR958">
        <f t="shared" si="1887"/>
        <v>0</v>
      </c>
      <c r="AS958">
        <f t="shared" si="1888"/>
        <v>0</v>
      </c>
      <c r="AT958">
        <f t="shared" si="1858"/>
        <v>0</v>
      </c>
      <c r="AU958">
        <f t="shared" si="1889"/>
        <v>0</v>
      </c>
      <c r="AV958">
        <f t="shared" si="1890"/>
        <v>0</v>
      </c>
      <c r="AW958">
        <f t="shared" si="1859"/>
        <v>0</v>
      </c>
      <c r="AX958">
        <f t="shared" si="1891"/>
        <v>0</v>
      </c>
      <c r="AY958">
        <f t="shared" si="1892"/>
        <v>0</v>
      </c>
      <c r="AZ958">
        <f t="shared" si="1893"/>
        <v>0</v>
      </c>
      <c r="BA958">
        <f t="shared" si="1894"/>
        <v>0</v>
      </c>
      <c r="BB958">
        <f t="shared" si="1895"/>
        <v>0</v>
      </c>
      <c r="BC958">
        <f t="shared" si="1896"/>
        <v>0</v>
      </c>
      <c r="BD958">
        <f t="shared" si="1897"/>
        <v>0</v>
      </c>
      <c r="BE958">
        <f t="shared" si="1898"/>
        <v>0</v>
      </c>
      <c r="BF958">
        <f t="shared" si="1899"/>
        <v>0</v>
      </c>
      <c r="BG958">
        <f t="shared" si="1900"/>
        <v>0</v>
      </c>
      <c r="BH958">
        <f t="shared" si="1901"/>
        <v>0</v>
      </c>
      <c r="BI958">
        <f t="shared" si="1902"/>
        <v>0</v>
      </c>
      <c r="BJ958">
        <f t="shared" si="1903"/>
        <v>0</v>
      </c>
      <c r="BK958">
        <f t="shared" si="1904"/>
        <v>0</v>
      </c>
      <c r="BL958">
        <f t="shared" si="1905"/>
        <v>0</v>
      </c>
      <c r="BM958">
        <f t="shared" si="1906"/>
        <v>0</v>
      </c>
      <c r="BN958">
        <f t="shared" si="1907"/>
        <v>0</v>
      </c>
      <c r="BO958">
        <f t="shared" si="1908"/>
        <v>0</v>
      </c>
      <c r="BP958">
        <f t="shared" si="1909"/>
        <v>0</v>
      </c>
      <c r="BQ958">
        <f t="shared" si="1910"/>
        <v>0</v>
      </c>
      <c r="BR958">
        <f t="shared" si="1911"/>
        <v>0</v>
      </c>
      <c r="BS958">
        <f t="shared" si="1912"/>
        <v>0</v>
      </c>
      <c r="BT958">
        <f t="shared" si="1913"/>
        <v>0</v>
      </c>
      <c r="BU958">
        <f t="shared" si="1914"/>
        <v>0</v>
      </c>
      <c r="BV958">
        <f t="shared" si="1915"/>
        <v>0</v>
      </c>
      <c r="BW958">
        <f t="shared" si="1916"/>
        <v>0</v>
      </c>
      <c r="BX958">
        <f t="shared" si="1917"/>
        <v>0</v>
      </c>
      <c r="BY958">
        <f t="shared" si="1918"/>
        <v>0</v>
      </c>
      <c r="BZ958">
        <f t="shared" si="1919"/>
        <v>0</v>
      </c>
      <c r="CA958">
        <f t="shared" si="1920"/>
        <v>0</v>
      </c>
      <c r="CB958">
        <f t="shared" si="1921"/>
        <v>0</v>
      </c>
      <c r="CC958">
        <f t="shared" si="1922"/>
        <v>0</v>
      </c>
      <c r="CD958">
        <f t="shared" si="1923"/>
        <v>0</v>
      </c>
      <c r="CE958">
        <f t="shared" si="1924"/>
        <v>0</v>
      </c>
      <c r="CF958">
        <f t="shared" si="1925"/>
        <v>0</v>
      </c>
      <c r="CG958">
        <f t="shared" si="1926"/>
        <v>0</v>
      </c>
      <c r="CH958">
        <f t="shared" si="1927"/>
        <v>0</v>
      </c>
      <c r="CI958">
        <f t="shared" si="1928"/>
        <v>0</v>
      </c>
      <c r="CJ958">
        <f t="shared" si="1929"/>
        <v>0</v>
      </c>
      <c r="CK958">
        <f t="shared" si="1930"/>
        <v>0</v>
      </c>
      <c r="CL958" t="str">
        <f t="shared" si="1931"/>
        <v/>
      </c>
      <c r="CM958" t="str">
        <f t="shared" si="1932"/>
        <v/>
      </c>
      <c r="CN958" t="str">
        <f t="shared" si="1933"/>
        <v/>
      </c>
      <c r="CO958" t="str">
        <f t="shared" si="1934"/>
        <v/>
      </c>
      <c r="CP958" t="str">
        <f t="shared" si="1935"/>
        <v/>
      </c>
      <c r="CQ958" t="str">
        <f t="shared" si="1936"/>
        <v/>
      </c>
      <c r="CR958" t="str">
        <f t="shared" si="1937"/>
        <v/>
      </c>
      <c r="CS958" t="str">
        <f t="shared" si="1938"/>
        <v/>
      </c>
      <c r="CT958" t="str">
        <f t="shared" si="1939"/>
        <v/>
      </c>
      <c r="CU958" t="str">
        <f t="shared" si="1940"/>
        <v/>
      </c>
      <c r="CV958" t="str">
        <f t="shared" si="1941"/>
        <v/>
      </c>
      <c r="CW958" t="str">
        <f t="shared" si="1942"/>
        <v/>
      </c>
      <c r="CX958" t="str">
        <f t="shared" si="1943"/>
        <v/>
      </c>
      <c r="CY958" t="str">
        <f t="shared" si="1944"/>
        <v/>
      </c>
      <c r="CZ958" t="str">
        <f t="shared" si="1945"/>
        <v/>
      </c>
      <c r="DA958" t="str">
        <f t="shared" si="1946"/>
        <v/>
      </c>
      <c r="DB958" t="str">
        <f t="shared" si="1947"/>
        <v/>
      </c>
      <c r="DC958" t="str">
        <f t="shared" si="1948"/>
        <v/>
      </c>
      <c r="DD958" t="str">
        <f t="shared" si="1949"/>
        <v/>
      </c>
      <c r="DE958" t="str">
        <f t="shared" si="1950"/>
        <v/>
      </c>
      <c r="DF958" t="str">
        <f t="shared" si="1951"/>
        <v/>
      </c>
      <c r="DG958" t="str">
        <f t="shared" si="1952"/>
        <v/>
      </c>
      <c r="DH958" t="str">
        <f t="shared" si="1953"/>
        <v/>
      </c>
      <c r="DI958" t="str">
        <f t="shared" si="1954"/>
        <v/>
      </c>
      <c r="DJ958" t="str">
        <f t="shared" si="1955"/>
        <v/>
      </c>
      <c r="DK958" t="str">
        <f t="shared" si="1956"/>
        <v/>
      </c>
      <c r="DL958" t="str">
        <f t="shared" si="1957"/>
        <v/>
      </c>
      <c r="DM958" t="str">
        <f t="shared" si="1958"/>
        <v/>
      </c>
      <c r="DN958" t="str">
        <f t="shared" si="1959"/>
        <v/>
      </c>
      <c r="DO958" t="str">
        <f t="shared" si="1960"/>
        <v/>
      </c>
      <c r="DP958" t="str">
        <f t="shared" si="1961"/>
        <v/>
      </c>
      <c r="DQ958" t="str">
        <f t="shared" si="1962"/>
        <v/>
      </c>
      <c r="DR958" t="str">
        <f t="shared" si="1963"/>
        <v/>
      </c>
      <c r="DS958" t="str">
        <f t="shared" si="1964"/>
        <v/>
      </c>
      <c r="DT958" t="str">
        <f t="shared" si="1965"/>
        <v/>
      </c>
      <c r="DU958">
        <f t="shared" si="1966"/>
        <v>0</v>
      </c>
      <c r="DV958">
        <f t="shared" si="1967"/>
        <v>0</v>
      </c>
      <c r="DW958">
        <f t="shared" si="1968"/>
        <v>0</v>
      </c>
      <c r="DX958" t="str">
        <f t="shared" si="1969"/>
        <v/>
      </c>
      <c r="DY958" t="str">
        <f t="shared" si="1970"/>
        <v/>
      </c>
      <c r="DZ958" t="str">
        <f t="shared" si="1971"/>
        <v/>
      </c>
      <c r="EA958" s="5">
        <f t="shared" si="1972"/>
        <v>0</v>
      </c>
      <c r="EB958" s="3">
        <f t="shared" si="1973"/>
        <v>0</v>
      </c>
    </row>
    <row r="959" spans="2:132" x14ac:dyDescent="0.2">
      <c r="B959" s="25">
        <v>954</v>
      </c>
      <c r="C959" s="26">
        <f>Zisk!D973</f>
        <v>0</v>
      </c>
      <c r="D959">
        <f>Zisk!E973</f>
        <v>0</v>
      </c>
      <c r="E959" s="66" t="str">
        <f t="shared" si="1860"/>
        <v/>
      </c>
      <c r="F959" t="str">
        <f t="shared" si="1861"/>
        <v/>
      </c>
      <c r="G959" s="66" t="str">
        <f t="shared" si="1862"/>
        <v/>
      </c>
      <c r="H959" s="25"/>
      <c r="I959" s="25"/>
      <c r="J959">
        <f>VstupniParametry_SKRYT!$D$5</f>
        <v>0.02</v>
      </c>
      <c r="K959">
        <f>VstupniParametry_SKRYT!$D$6</f>
        <v>0.06</v>
      </c>
      <c r="L959">
        <f>VstupniParametry_SKRYT!$D$7</f>
        <v>0.06</v>
      </c>
      <c r="M959">
        <f>VstupniParametry_SKRYT!$D$8</f>
        <v>0.06</v>
      </c>
      <c r="N959">
        <f>VstupniParametry_SKRYT!$D$9</f>
        <v>1.7999999999999999E-2</v>
      </c>
      <c r="O959" s="27">
        <f>VstupniParametry_SKRYT!$D$10</f>
        <v>0.01</v>
      </c>
      <c r="P959" s="27">
        <f>VstupniParametry_SKRYT!$D$11</f>
        <v>0.01</v>
      </c>
      <c r="Q959" s="27">
        <f>VstupniParametry_SKRYT!$D$12</f>
        <v>0.01</v>
      </c>
      <c r="R959" s="27">
        <f>VstupniParametry_SKRYT!$D$13</f>
        <v>0.01</v>
      </c>
      <c r="S959" s="27">
        <f>VstupniParametry_SKRYT!$D$14</f>
        <v>0.01</v>
      </c>
      <c r="T959">
        <f t="shared" si="1863"/>
        <v>0</v>
      </c>
      <c r="U959">
        <f t="shared" si="1864"/>
        <v>0</v>
      </c>
      <c r="V959">
        <f t="shared" si="1865"/>
        <v>0</v>
      </c>
      <c r="W959">
        <f t="shared" si="1866"/>
        <v>0</v>
      </c>
      <c r="X959">
        <f t="shared" si="1867"/>
        <v>0</v>
      </c>
      <c r="Y959">
        <f t="shared" si="1868"/>
        <v>0</v>
      </c>
      <c r="Z959">
        <f t="shared" si="1869"/>
        <v>0</v>
      </c>
      <c r="AA959">
        <f t="shared" si="1870"/>
        <v>0</v>
      </c>
      <c r="AB959">
        <f t="shared" si="1871"/>
        <v>0</v>
      </c>
      <c r="AC959">
        <f t="shared" si="1872"/>
        <v>0</v>
      </c>
      <c r="AD959">
        <f t="shared" si="1873"/>
        <v>0</v>
      </c>
      <c r="AE959">
        <f t="shared" si="1874"/>
        <v>0</v>
      </c>
      <c r="AF959">
        <f t="shared" si="1875"/>
        <v>0</v>
      </c>
      <c r="AG959">
        <f t="shared" si="1876"/>
        <v>0</v>
      </c>
      <c r="AH959">
        <f t="shared" si="1877"/>
        <v>0</v>
      </c>
      <c r="AI959">
        <f t="shared" si="1878"/>
        <v>0</v>
      </c>
      <c r="AJ959">
        <f t="shared" si="1879"/>
        <v>0</v>
      </c>
      <c r="AK959">
        <f t="shared" si="1880"/>
        <v>0</v>
      </c>
      <c r="AL959">
        <f t="shared" si="1881"/>
        <v>0</v>
      </c>
      <c r="AM959">
        <f t="shared" si="1882"/>
        <v>0</v>
      </c>
      <c r="AN959">
        <f t="shared" si="1883"/>
        <v>0</v>
      </c>
      <c r="AO959">
        <f t="shared" si="1884"/>
        <v>0</v>
      </c>
      <c r="AP959">
        <f t="shared" si="1885"/>
        <v>0</v>
      </c>
      <c r="AQ959">
        <f t="shared" si="1886"/>
        <v>0</v>
      </c>
      <c r="AR959">
        <f t="shared" si="1887"/>
        <v>0</v>
      </c>
      <c r="AS959">
        <f t="shared" si="1888"/>
        <v>0</v>
      </c>
      <c r="AT959">
        <f t="shared" si="1858"/>
        <v>0</v>
      </c>
      <c r="AU959">
        <f t="shared" si="1889"/>
        <v>0</v>
      </c>
      <c r="AV959">
        <f t="shared" si="1890"/>
        <v>0</v>
      </c>
      <c r="AW959">
        <f t="shared" si="1859"/>
        <v>0</v>
      </c>
      <c r="AX959">
        <f t="shared" si="1891"/>
        <v>0</v>
      </c>
      <c r="AY959">
        <f t="shared" si="1892"/>
        <v>0</v>
      </c>
      <c r="AZ959">
        <f t="shared" si="1893"/>
        <v>0</v>
      </c>
      <c r="BA959">
        <f t="shared" si="1894"/>
        <v>0</v>
      </c>
      <c r="BB959">
        <f t="shared" si="1895"/>
        <v>0</v>
      </c>
      <c r="BC959">
        <f t="shared" si="1896"/>
        <v>0</v>
      </c>
      <c r="BD959">
        <f t="shared" si="1897"/>
        <v>0</v>
      </c>
      <c r="BE959">
        <f t="shared" si="1898"/>
        <v>0</v>
      </c>
      <c r="BF959">
        <f t="shared" si="1899"/>
        <v>0</v>
      </c>
      <c r="BG959">
        <f t="shared" si="1900"/>
        <v>0</v>
      </c>
      <c r="BH959">
        <f t="shared" si="1901"/>
        <v>0</v>
      </c>
      <c r="BI959">
        <f t="shared" si="1902"/>
        <v>0</v>
      </c>
      <c r="BJ959">
        <f t="shared" si="1903"/>
        <v>0</v>
      </c>
      <c r="BK959">
        <f t="shared" si="1904"/>
        <v>0</v>
      </c>
      <c r="BL959">
        <f t="shared" si="1905"/>
        <v>0</v>
      </c>
      <c r="BM959">
        <f t="shared" si="1906"/>
        <v>0</v>
      </c>
      <c r="BN959">
        <f t="shared" si="1907"/>
        <v>0</v>
      </c>
      <c r="BO959">
        <f t="shared" si="1908"/>
        <v>0</v>
      </c>
      <c r="BP959">
        <f t="shared" si="1909"/>
        <v>0</v>
      </c>
      <c r="BQ959">
        <f t="shared" si="1910"/>
        <v>0</v>
      </c>
      <c r="BR959">
        <f t="shared" si="1911"/>
        <v>0</v>
      </c>
      <c r="BS959">
        <f t="shared" si="1912"/>
        <v>0</v>
      </c>
      <c r="BT959">
        <f t="shared" si="1913"/>
        <v>0</v>
      </c>
      <c r="BU959">
        <f t="shared" si="1914"/>
        <v>0</v>
      </c>
      <c r="BV959">
        <f t="shared" si="1915"/>
        <v>0</v>
      </c>
      <c r="BW959">
        <f t="shared" si="1916"/>
        <v>0</v>
      </c>
      <c r="BX959">
        <f t="shared" si="1917"/>
        <v>0</v>
      </c>
      <c r="BY959">
        <f t="shared" si="1918"/>
        <v>0</v>
      </c>
      <c r="BZ959">
        <f t="shared" si="1919"/>
        <v>0</v>
      </c>
      <c r="CA959">
        <f t="shared" si="1920"/>
        <v>0</v>
      </c>
      <c r="CB959">
        <f t="shared" si="1921"/>
        <v>0</v>
      </c>
      <c r="CC959">
        <f t="shared" si="1922"/>
        <v>0</v>
      </c>
      <c r="CD959">
        <f t="shared" si="1923"/>
        <v>0</v>
      </c>
      <c r="CE959">
        <f t="shared" si="1924"/>
        <v>0</v>
      </c>
      <c r="CF959">
        <f t="shared" si="1925"/>
        <v>0</v>
      </c>
      <c r="CG959">
        <f t="shared" si="1926"/>
        <v>0</v>
      </c>
      <c r="CH959">
        <f t="shared" si="1927"/>
        <v>0</v>
      </c>
      <c r="CI959">
        <f t="shared" si="1928"/>
        <v>0</v>
      </c>
      <c r="CJ959">
        <f t="shared" si="1929"/>
        <v>0</v>
      </c>
      <c r="CK959">
        <f t="shared" si="1930"/>
        <v>0</v>
      </c>
      <c r="CL959" t="str">
        <f t="shared" si="1931"/>
        <v/>
      </c>
      <c r="CM959" t="str">
        <f t="shared" si="1932"/>
        <v/>
      </c>
      <c r="CN959" t="str">
        <f t="shared" si="1933"/>
        <v/>
      </c>
      <c r="CO959" t="str">
        <f t="shared" si="1934"/>
        <v/>
      </c>
      <c r="CP959" t="str">
        <f t="shared" si="1935"/>
        <v/>
      </c>
      <c r="CQ959" t="str">
        <f t="shared" si="1936"/>
        <v/>
      </c>
      <c r="CR959" t="str">
        <f t="shared" si="1937"/>
        <v/>
      </c>
      <c r="CS959" t="str">
        <f t="shared" si="1938"/>
        <v/>
      </c>
      <c r="CT959" t="str">
        <f t="shared" si="1939"/>
        <v/>
      </c>
      <c r="CU959" t="str">
        <f t="shared" si="1940"/>
        <v/>
      </c>
      <c r="CV959" t="str">
        <f t="shared" si="1941"/>
        <v/>
      </c>
      <c r="CW959" t="str">
        <f t="shared" si="1942"/>
        <v/>
      </c>
      <c r="CX959" t="str">
        <f t="shared" si="1943"/>
        <v/>
      </c>
      <c r="CY959" t="str">
        <f t="shared" si="1944"/>
        <v/>
      </c>
      <c r="CZ959" t="str">
        <f t="shared" si="1945"/>
        <v/>
      </c>
      <c r="DA959" t="str">
        <f t="shared" si="1946"/>
        <v/>
      </c>
      <c r="DB959" t="str">
        <f t="shared" si="1947"/>
        <v/>
      </c>
      <c r="DC959" t="str">
        <f t="shared" si="1948"/>
        <v/>
      </c>
      <c r="DD959" t="str">
        <f t="shared" si="1949"/>
        <v/>
      </c>
      <c r="DE959" t="str">
        <f t="shared" si="1950"/>
        <v/>
      </c>
      <c r="DF959" t="str">
        <f t="shared" si="1951"/>
        <v/>
      </c>
      <c r="DG959" t="str">
        <f t="shared" si="1952"/>
        <v/>
      </c>
      <c r="DH959" t="str">
        <f t="shared" si="1953"/>
        <v/>
      </c>
      <c r="DI959" t="str">
        <f t="shared" si="1954"/>
        <v/>
      </c>
      <c r="DJ959" t="str">
        <f t="shared" si="1955"/>
        <v/>
      </c>
      <c r="DK959" t="str">
        <f t="shared" si="1956"/>
        <v/>
      </c>
      <c r="DL959" t="str">
        <f t="shared" si="1957"/>
        <v/>
      </c>
      <c r="DM959" t="str">
        <f t="shared" si="1958"/>
        <v/>
      </c>
      <c r="DN959" t="str">
        <f t="shared" si="1959"/>
        <v/>
      </c>
      <c r="DO959" t="str">
        <f t="shared" si="1960"/>
        <v/>
      </c>
      <c r="DP959" t="str">
        <f t="shared" si="1961"/>
        <v/>
      </c>
      <c r="DQ959" t="str">
        <f t="shared" si="1962"/>
        <v/>
      </c>
      <c r="DR959" t="str">
        <f t="shared" si="1963"/>
        <v/>
      </c>
      <c r="DS959" t="str">
        <f t="shared" si="1964"/>
        <v/>
      </c>
      <c r="DT959" t="str">
        <f t="shared" si="1965"/>
        <v/>
      </c>
      <c r="DU959">
        <f t="shared" si="1966"/>
        <v>0</v>
      </c>
      <c r="DV959">
        <f t="shared" si="1967"/>
        <v>0</v>
      </c>
      <c r="DW959">
        <f t="shared" si="1968"/>
        <v>0</v>
      </c>
      <c r="DX959" t="str">
        <f t="shared" si="1969"/>
        <v/>
      </c>
      <c r="DY959" t="str">
        <f t="shared" si="1970"/>
        <v/>
      </c>
      <c r="DZ959" t="str">
        <f t="shared" si="1971"/>
        <v/>
      </c>
      <c r="EA959" s="5">
        <f t="shared" si="1972"/>
        <v>0</v>
      </c>
      <c r="EB959" s="3">
        <f t="shared" si="1973"/>
        <v>0</v>
      </c>
    </row>
    <row r="960" spans="2:132" x14ac:dyDescent="0.2">
      <c r="B960">
        <v>955</v>
      </c>
      <c r="C960" s="3">
        <f>Zisk!D974</f>
        <v>0</v>
      </c>
      <c r="D960">
        <f>Zisk!E974</f>
        <v>0</v>
      </c>
      <c r="E960" s="66" t="str">
        <f t="shared" si="1860"/>
        <v/>
      </c>
      <c r="F960" t="str">
        <f t="shared" si="1861"/>
        <v/>
      </c>
      <c r="G960" s="66" t="str">
        <f t="shared" si="1862"/>
        <v/>
      </c>
      <c r="J960">
        <f>VstupniParametry_SKRYT!$D$5</f>
        <v>0.02</v>
      </c>
      <c r="K960">
        <f>VstupniParametry_SKRYT!$D$6</f>
        <v>0.06</v>
      </c>
      <c r="L960">
        <f>VstupniParametry_SKRYT!$D$7</f>
        <v>0.06</v>
      </c>
      <c r="M960">
        <f>VstupniParametry_SKRYT!$D$8</f>
        <v>0.06</v>
      </c>
      <c r="N960">
        <f>VstupniParametry_SKRYT!$D$9</f>
        <v>1.7999999999999999E-2</v>
      </c>
      <c r="O960" s="27">
        <f>VstupniParametry_SKRYT!$D$10</f>
        <v>0.01</v>
      </c>
      <c r="P960" s="27">
        <f>VstupniParametry_SKRYT!$D$11</f>
        <v>0.01</v>
      </c>
      <c r="Q960" s="27">
        <f>VstupniParametry_SKRYT!$D$12</f>
        <v>0.01</v>
      </c>
      <c r="R960" s="27">
        <f>VstupniParametry_SKRYT!$D$13</f>
        <v>0.01</v>
      </c>
      <c r="S960" s="27">
        <f>VstupniParametry_SKRYT!$D$14</f>
        <v>0.01</v>
      </c>
      <c r="T960">
        <f t="shared" si="1863"/>
        <v>0</v>
      </c>
      <c r="U960">
        <f t="shared" si="1864"/>
        <v>0</v>
      </c>
      <c r="V960">
        <f t="shared" si="1865"/>
        <v>0</v>
      </c>
      <c r="W960">
        <f t="shared" si="1866"/>
        <v>0</v>
      </c>
      <c r="X960">
        <f t="shared" si="1867"/>
        <v>0</v>
      </c>
      <c r="Y960">
        <f t="shared" si="1868"/>
        <v>0</v>
      </c>
      <c r="Z960">
        <f t="shared" si="1869"/>
        <v>0</v>
      </c>
      <c r="AA960">
        <f t="shared" si="1870"/>
        <v>0</v>
      </c>
      <c r="AB960">
        <f t="shared" si="1871"/>
        <v>0</v>
      </c>
      <c r="AC960">
        <f t="shared" si="1872"/>
        <v>0</v>
      </c>
      <c r="AD960">
        <f t="shared" si="1873"/>
        <v>0</v>
      </c>
      <c r="AE960">
        <f t="shared" si="1874"/>
        <v>0</v>
      </c>
      <c r="AF960">
        <f t="shared" si="1875"/>
        <v>0</v>
      </c>
      <c r="AG960">
        <f t="shared" si="1876"/>
        <v>0</v>
      </c>
      <c r="AH960">
        <f t="shared" si="1877"/>
        <v>0</v>
      </c>
      <c r="AI960">
        <f t="shared" si="1878"/>
        <v>0</v>
      </c>
      <c r="AJ960">
        <f t="shared" si="1879"/>
        <v>0</v>
      </c>
      <c r="AK960">
        <f t="shared" si="1880"/>
        <v>0</v>
      </c>
      <c r="AL960">
        <f t="shared" si="1881"/>
        <v>0</v>
      </c>
      <c r="AM960">
        <f t="shared" si="1882"/>
        <v>0</v>
      </c>
      <c r="AN960">
        <f t="shared" si="1883"/>
        <v>0</v>
      </c>
      <c r="AO960">
        <f t="shared" si="1884"/>
        <v>0</v>
      </c>
      <c r="AP960">
        <f t="shared" si="1885"/>
        <v>0</v>
      </c>
      <c r="AQ960">
        <f t="shared" si="1886"/>
        <v>0</v>
      </c>
      <c r="AR960">
        <f t="shared" si="1887"/>
        <v>0</v>
      </c>
      <c r="AS960">
        <f t="shared" si="1888"/>
        <v>0</v>
      </c>
      <c r="AT960">
        <f t="shared" si="1858"/>
        <v>0</v>
      </c>
      <c r="AU960">
        <f t="shared" si="1889"/>
        <v>0</v>
      </c>
      <c r="AV960">
        <f t="shared" si="1890"/>
        <v>0</v>
      </c>
      <c r="AW960">
        <f t="shared" si="1859"/>
        <v>0</v>
      </c>
      <c r="AX960">
        <f t="shared" si="1891"/>
        <v>0</v>
      </c>
      <c r="AY960">
        <f t="shared" si="1892"/>
        <v>0</v>
      </c>
      <c r="AZ960">
        <f t="shared" si="1893"/>
        <v>0</v>
      </c>
      <c r="BA960">
        <f t="shared" si="1894"/>
        <v>0</v>
      </c>
      <c r="BB960">
        <f t="shared" si="1895"/>
        <v>0</v>
      </c>
      <c r="BC960">
        <f t="shared" si="1896"/>
        <v>0</v>
      </c>
      <c r="BD960">
        <f t="shared" si="1897"/>
        <v>0</v>
      </c>
      <c r="BE960">
        <f t="shared" si="1898"/>
        <v>0</v>
      </c>
      <c r="BF960">
        <f t="shared" si="1899"/>
        <v>0</v>
      </c>
      <c r="BG960">
        <f t="shared" si="1900"/>
        <v>0</v>
      </c>
      <c r="BH960">
        <f t="shared" si="1901"/>
        <v>0</v>
      </c>
      <c r="BI960">
        <f t="shared" si="1902"/>
        <v>0</v>
      </c>
      <c r="BJ960">
        <f t="shared" si="1903"/>
        <v>0</v>
      </c>
      <c r="BK960">
        <f t="shared" si="1904"/>
        <v>0</v>
      </c>
      <c r="BL960">
        <f t="shared" si="1905"/>
        <v>0</v>
      </c>
      <c r="BM960">
        <f t="shared" si="1906"/>
        <v>0</v>
      </c>
      <c r="BN960">
        <f t="shared" si="1907"/>
        <v>0</v>
      </c>
      <c r="BO960">
        <f t="shared" si="1908"/>
        <v>0</v>
      </c>
      <c r="BP960">
        <f t="shared" si="1909"/>
        <v>0</v>
      </c>
      <c r="BQ960">
        <f t="shared" si="1910"/>
        <v>0</v>
      </c>
      <c r="BR960">
        <f t="shared" si="1911"/>
        <v>0</v>
      </c>
      <c r="BS960">
        <f t="shared" si="1912"/>
        <v>0</v>
      </c>
      <c r="BT960">
        <f t="shared" si="1913"/>
        <v>0</v>
      </c>
      <c r="BU960">
        <f t="shared" si="1914"/>
        <v>0</v>
      </c>
      <c r="BV960">
        <f t="shared" si="1915"/>
        <v>0</v>
      </c>
      <c r="BW960">
        <f t="shared" si="1916"/>
        <v>0</v>
      </c>
      <c r="BX960">
        <f t="shared" si="1917"/>
        <v>0</v>
      </c>
      <c r="BY960">
        <f t="shared" si="1918"/>
        <v>0</v>
      </c>
      <c r="BZ960">
        <f t="shared" si="1919"/>
        <v>0</v>
      </c>
      <c r="CA960">
        <f t="shared" si="1920"/>
        <v>0</v>
      </c>
      <c r="CB960">
        <f t="shared" si="1921"/>
        <v>0</v>
      </c>
      <c r="CC960">
        <f t="shared" si="1922"/>
        <v>0</v>
      </c>
      <c r="CD960">
        <f t="shared" si="1923"/>
        <v>0</v>
      </c>
      <c r="CE960">
        <f t="shared" si="1924"/>
        <v>0</v>
      </c>
      <c r="CF960">
        <f t="shared" si="1925"/>
        <v>0</v>
      </c>
      <c r="CG960">
        <f t="shared" si="1926"/>
        <v>0</v>
      </c>
      <c r="CH960">
        <f t="shared" si="1927"/>
        <v>0</v>
      </c>
      <c r="CI960">
        <f t="shared" si="1928"/>
        <v>0</v>
      </c>
      <c r="CJ960">
        <f t="shared" si="1929"/>
        <v>0</v>
      </c>
      <c r="CK960">
        <f t="shared" si="1930"/>
        <v>0</v>
      </c>
      <c r="CL960" t="str">
        <f t="shared" si="1931"/>
        <v/>
      </c>
      <c r="CM960" t="str">
        <f t="shared" si="1932"/>
        <v/>
      </c>
      <c r="CN960" t="str">
        <f t="shared" si="1933"/>
        <v/>
      </c>
      <c r="CO960" t="str">
        <f t="shared" si="1934"/>
        <v/>
      </c>
      <c r="CP960" t="str">
        <f t="shared" si="1935"/>
        <v/>
      </c>
      <c r="CQ960" t="str">
        <f t="shared" si="1936"/>
        <v/>
      </c>
      <c r="CR960" t="str">
        <f t="shared" si="1937"/>
        <v/>
      </c>
      <c r="CS960" t="str">
        <f t="shared" si="1938"/>
        <v/>
      </c>
      <c r="CT960" t="str">
        <f t="shared" si="1939"/>
        <v/>
      </c>
      <c r="CU960" t="str">
        <f t="shared" si="1940"/>
        <v/>
      </c>
      <c r="CV960" t="str">
        <f t="shared" si="1941"/>
        <v/>
      </c>
      <c r="CW960" t="str">
        <f t="shared" si="1942"/>
        <v/>
      </c>
      <c r="CX960" t="str">
        <f t="shared" si="1943"/>
        <v/>
      </c>
      <c r="CY960" t="str">
        <f t="shared" si="1944"/>
        <v/>
      </c>
      <c r="CZ960" t="str">
        <f t="shared" si="1945"/>
        <v/>
      </c>
      <c r="DA960" t="str">
        <f t="shared" si="1946"/>
        <v/>
      </c>
      <c r="DB960" t="str">
        <f t="shared" si="1947"/>
        <v/>
      </c>
      <c r="DC960" t="str">
        <f t="shared" si="1948"/>
        <v/>
      </c>
      <c r="DD960" t="str">
        <f t="shared" si="1949"/>
        <v/>
      </c>
      <c r="DE960" t="str">
        <f t="shared" si="1950"/>
        <v/>
      </c>
      <c r="DF960" t="str">
        <f t="shared" si="1951"/>
        <v/>
      </c>
      <c r="DG960" t="str">
        <f t="shared" si="1952"/>
        <v/>
      </c>
      <c r="DH960" t="str">
        <f t="shared" si="1953"/>
        <v/>
      </c>
      <c r="DI960" t="str">
        <f t="shared" si="1954"/>
        <v/>
      </c>
      <c r="DJ960" t="str">
        <f t="shared" si="1955"/>
        <v/>
      </c>
      <c r="DK960" t="str">
        <f t="shared" si="1956"/>
        <v/>
      </c>
      <c r="DL960" t="str">
        <f t="shared" si="1957"/>
        <v/>
      </c>
      <c r="DM960" t="str">
        <f t="shared" si="1958"/>
        <v/>
      </c>
      <c r="DN960" t="str">
        <f t="shared" si="1959"/>
        <v/>
      </c>
      <c r="DO960" t="str">
        <f t="shared" si="1960"/>
        <v/>
      </c>
      <c r="DP960" t="str">
        <f t="shared" si="1961"/>
        <v/>
      </c>
      <c r="DQ960" t="str">
        <f t="shared" si="1962"/>
        <v/>
      </c>
      <c r="DR960" t="str">
        <f t="shared" si="1963"/>
        <v/>
      </c>
      <c r="DS960" t="str">
        <f t="shared" si="1964"/>
        <v/>
      </c>
      <c r="DT960" t="str">
        <f t="shared" si="1965"/>
        <v/>
      </c>
      <c r="DU960">
        <f t="shared" si="1966"/>
        <v>0</v>
      </c>
      <c r="DV960">
        <f t="shared" si="1967"/>
        <v>0</v>
      </c>
      <c r="DW960">
        <f t="shared" si="1968"/>
        <v>0</v>
      </c>
      <c r="DX960" t="str">
        <f t="shared" si="1969"/>
        <v/>
      </c>
      <c r="DY960" t="str">
        <f t="shared" si="1970"/>
        <v/>
      </c>
      <c r="DZ960" t="str">
        <f t="shared" si="1971"/>
        <v/>
      </c>
      <c r="EA960" s="5">
        <f t="shared" si="1972"/>
        <v>0</v>
      </c>
      <c r="EB960" s="3">
        <f t="shared" si="1973"/>
        <v>0</v>
      </c>
    </row>
    <row r="961" spans="2:132" x14ac:dyDescent="0.2">
      <c r="B961" s="25">
        <v>956</v>
      </c>
      <c r="C961" s="26">
        <f>Zisk!D975</f>
        <v>0</v>
      </c>
      <c r="D961">
        <f>Zisk!E975</f>
        <v>0</v>
      </c>
      <c r="E961" s="66" t="str">
        <f t="shared" si="1860"/>
        <v/>
      </c>
      <c r="F961" t="str">
        <f t="shared" si="1861"/>
        <v/>
      </c>
      <c r="G961" s="66" t="str">
        <f t="shared" si="1862"/>
        <v/>
      </c>
      <c r="H961" s="25"/>
      <c r="I961" s="25"/>
      <c r="J961">
        <f>VstupniParametry_SKRYT!$D$5</f>
        <v>0.02</v>
      </c>
      <c r="K961">
        <f>VstupniParametry_SKRYT!$D$6</f>
        <v>0.06</v>
      </c>
      <c r="L961">
        <f>VstupniParametry_SKRYT!$D$7</f>
        <v>0.06</v>
      </c>
      <c r="M961">
        <f>VstupniParametry_SKRYT!$D$8</f>
        <v>0.06</v>
      </c>
      <c r="N961">
        <f>VstupniParametry_SKRYT!$D$9</f>
        <v>1.7999999999999999E-2</v>
      </c>
      <c r="O961" s="27">
        <f>VstupniParametry_SKRYT!$D$10</f>
        <v>0.01</v>
      </c>
      <c r="P961" s="27">
        <f>VstupniParametry_SKRYT!$D$11</f>
        <v>0.01</v>
      </c>
      <c r="Q961" s="27">
        <f>VstupniParametry_SKRYT!$D$12</f>
        <v>0.01</v>
      </c>
      <c r="R961" s="27">
        <f>VstupniParametry_SKRYT!$D$13</f>
        <v>0.01</v>
      </c>
      <c r="S961" s="27">
        <f>VstupniParametry_SKRYT!$D$14</f>
        <v>0.01</v>
      </c>
      <c r="T961">
        <f t="shared" si="1863"/>
        <v>0</v>
      </c>
      <c r="U961">
        <f t="shared" si="1864"/>
        <v>0</v>
      </c>
      <c r="V961">
        <f t="shared" si="1865"/>
        <v>0</v>
      </c>
      <c r="W961">
        <f t="shared" si="1866"/>
        <v>0</v>
      </c>
      <c r="X961">
        <f t="shared" si="1867"/>
        <v>0</v>
      </c>
      <c r="Y961">
        <f t="shared" si="1868"/>
        <v>0</v>
      </c>
      <c r="Z961">
        <f t="shared" si="1869"/>
        <v>0</v>
      </c>
      <c r="AA961">
        <f t="shared" si="1870"/>
        <v>0</v>
      </c>
      <c r="AB961">
        <f t="shared" si="1871"/>
        <v>0</v>
      </c>
      <c r="AC961">
        <f t="shared" si="1872"/>
        <v>0</v>
      </c>
      <c r="AD961">
        <f t="shared" si="1873"/>
        <v>0</v>
      </c>
      <c r="AE961">
        <f t="shared" si="1874"/>
        <v>0</v>
      </c>
      <c r="AF961">
        <f t="shared" si="1875"/>
        <v>0</v>
      </c>
      <c r="AG961">
        <f t="shared" si="1876"/>
        <v>0</v>
      </c>
      <c r="AH961">
        <f t="shared" si="1877"/>
        <v>0</v>
      </c>
      <c r="AI961">
        <f t="shared" si="1878"/>
        <v>0</v>
      </c>
      <c r="AJ961">
        <f t="shared" si="1879"/>
        <v>0</v>
      </c>
      <c r="AK961">
        <f t="shared" si="1880"/>
        <v>0</v>
      </c>
      <c r="AL961">
        <f t="shared" si="1881"/>
        <v>0</v>
      </c>
      <c r="AM961">
        <f t="shared" si="1882"/>
        <v>0</v>
      </c>
      <c r="AN961">
        <f t="shared" si="1883"/>
        <v>0</v>
      </c>
      <c r="AO961">
        <f t="shared" si="1884"/>
        <v>0</v>
      </c>
      <c r="AP961">
        <f t="shared" si="1885"/>
        <v>0</v>
      </c>
      <c r="AQ961">
        <f t="shared" si="1886"/>
        <v>0</v>
      </c>
      <c r="AR961">
        <f t="shared" si="1887"/>
        <v>0</v>
      </c>
      <c r="AS961">
        <f t="shared" si="1888"/>
        <v>0</v>
      </c>
      <c r="AT961">
        <f t="shared" si="1858"/>
        <v>0</v>
      </c>
      <c r="AU961">
        <f t="shared" si="1889"/>
        <v>0</v>
      </c>
      <c r="AV961">
        <f t="shared" si="1890"/>
        <v>0</v>
      </c>
      <c r="AW961">
        <f t="shared" si="1859"/>
        <v>0</v>
      </c>
      <c r="AX961">
        <f t="shared" si="1891"/>
        <v>0</v>
      </c>
      <c r="AY961">
        <f t="shared" si="1892"/>
        <v>0</v>
      </c>
      <c r="AZ961">
        <f t="shared" si="1893"/>
        <v>0</v>
      </c>
      <c r="BA961">
        <f t="shared" si="1894"/>
        <v>0</v>
      </c>
      <c r="BB961">
        <f t="shared" si="1895"/>
        <v>0</v>
      </c>
      <c r="BC961">
        <f t="shared" si="1896"/>
        <v>0</v>
      </c>
      <c r="BD961">
        <f t="shared" si="1897"/>
        <v>0</v>
      </c>
      <c r="BE961">
        <f t="shared" si="1898"/>
        <v>0</v>
      </c>
      <c r="BF961">
        <f t="shared" si="1899"/>
        <v>0</v>
      </c>
      <c r="BG961">
        <f t="shared" si="1900"/>
        <v>0</v>
      </c>
      <c r="BH961">
        <f t="shared" si="1901"/>
        <v>0</v>
      </c>
      <c r="BI961">
        <f t="shared" si="1902"/>
        <v>0</v>
      </c>
      <c r="BJ961">
        <f t="shared" si="1903"/>
        <v>0</v>
      </c>
      <c r="BK961">
        <f t="shared" si="1904"/>
        <v>0</v>
      </c>
      <c r="BL961">
        <f t="shared" si="1905"/>
        <v>0</v>
      </c>
      <c r="BM961">
        <f t="shared" si="1906"/>
        <v>0</v>
      </c>
      <c r="BN961">
        <f t="shared" si="1907"/>
        <v>0</v>
      </c>
      <c r="BO961">
        <f t="shared" si="1908"/>
        <v>0</v>
      </c>
      <c r="BP961">
        <f t="shared" si="1909"/>
        <v>0</v>
      </c>
      <c r="BQ961">
        <f t="shared" si="1910"/>
        <v>0</v>
      </c>
      <c r="BR961">
        <f t="shared" si="1911"/>
        <v>0</v>
      </c>
      <c r="BS961">
        <f t="shared" si="1912"/>
        <v>0</v>
      </c>
      <c r="BT961">
        <f t="shared" si="1913"/>
        <v>0</v>
      </c>
      <c r="BU961">
        <f t="shared" si="1914"/>
        <v>0</v>
      </c>
      <c r="BV961">
        <f t="shared" si="1915"/>
        <v>0</v>
      </c>
      <c r="BW961">
        <f t="shared" si="1916"/>
        <v>0</v>
      </c>
      <c r="BX961">
        <f t="shared" si="1917"/>
        <v>0</v>
      </c>
      <c r="BY961">
        <f t="shared" si="1918"/>
        <v>0</v>
      </c>
      <c r="BZ961">
        <f t="shared" si="1919"/>
        <v>0</v>
      </c>
      <c r="CA961">
        <f t="shared" si="1920"/>
        <v>0</v>
      </c>
      <c r="CB961">
        <f t="shared" si="1921"/>
        <v>0</v>
      </c>
      <c r="CC961">
        <f t="shared" si="1922"/>
        <v>0</v>
      </c>
      <c r="CD961">
        <f t="shared" si="1923"/>
        <v>0</v>
      </c>
      <c r="CE961">
        <f t="shared" si="1924"/>
        <v>0</v>
      </c>
      <c r="CF961">
        <f t="shared" si="1925"/>
        <v>0</v>
      </c>
      <c r="CG961">
        <f t="shared" si="1926"/>
        <v>0</v>
      </c>
      <c r="CH961">
        <f t="shared" si="1927"/>
        <v>0</v>
      </c>
      <c r="CI961">
        <f t="shared" si="1928"/>
        <v>0</v>
      </c>
      <c r="CJ961">
        <f t="shared" si="1929"/>
        <v>0</v>
      </c>
      <c r="CK961">
        <f t="shared" si="1930"/>
        <v>0</v>
      </c>
      <c r="CL961" t="str">
        <f t="shared" si="1931"/>
        <v/>
      </c>
      <c r="CM961" t="str">
        <f t="shared" si="1932"/>
        <v/>
      </c>
      <c r="CN961" t="str">
        <f t="shared" si="1933"/>
        <v/>
      </c>
      <c r="CO961" t="str">
        <f t="shared" si="1934"/>
        <v/>
      </c>
      <c r="CP961" t="str">
        <f t="shared" si="1935"/>
        <v/>
      </c>
      <c r="CQ961" t="str">
        <f t="shared" si="1936"/>
        <v/>
      </c>
      <c r="CR961" t="str">
        <f t="shared" si="1937"/>
        <v/>
      </c>
      <c r="CS961" t="str">
        <f t="shared" si="1938"/>
        <v/>
      </c>
      <c r="CT961" t="str">
        <f t="shared" si="1939"/>
        <v/>
      </c>
      <c r="CU961" t="str">
        <f t="shared" si="1940"/>
        <v/>
      </c>
      <c r="CV961" t="str">
        <f t="shared" si="1941"/>
        <v/>
      </c>
      <c r="CW961" t="str">
        <f t="shared" si="1942"/>
        <v/>
      </c>
      <c r="CX961" t="str">
        <f t="shared" si="1943"/>
        <v/>
      </c>
      <c r="CY961" t="str">
        <f t="shared" si="1944"/>
        <v/>
      </c>
      <c r="CZ961" t="str">
        <f t="shared" si="1945"/>
        <v/>
      </c>
      <c r="DA961" t="str">
        <f t="shared" si="1946"/>
        <v/>
      </c>
      <c r="DB961" t="str">
        <f t="shared" si="1947"/>
        <v/>
      </c>
      <c r="DC961" t="str">
        <f t="shared" si="1948"/>
        <v/>
      </c>
      <c r="DD961" t="str">
        <f t="shared" si="1949"/>
        <v/>
      </c>
      <c r="DE961" t="str">
        <f t="shared" si="1950"/>
        <v/>
      </c>
      <c r="DF961" t="str">
        <f t="shared" si="1951"/>
        <v/>
      </c>
      <c r="DG961" t="str">
        <f t="shared" si="1952"/>
        <v/>
      </c>
      <c r="DH961" t="str">
        <f t="shared" si="1953"/>
        <v/>
      </c>
      <c r="DI961" t="str">
        <f t="shared" si="1954"/>
        <v/>
      </c>
      <c r="DJ961" t="str">
        <f t="shared" si="1955"/>
        <v/>
      </c>
      <c r="DK961" t="str">
        <f t="shared" si="1956"/>
        <v/>
      </c>
      <c r="DL961" t="str">
        <f t="shared" si="1957"/>
        <v/>
      </c>
      <c r="DM961" t="str">
        <f t="shared" si="1958"/>
        <v/>
      </c>
      <c r="DN961" t="str">
        <f t="shared" si="1959"/>
        <v/>
      </c>
      <c r="DO961" t="str">
        <f t="shared" si="1960"/>
        <v/>
      </c>
      <c r="DP961" t="str">
        <f t="shared" si="1961"/>
        <v/>
      </c>
      <c r="DQ961" t="str">
        <f t="shared" si="1962"/>
        <v/>
      </c>
      <c r="DR961" t="str">
        <f t="shared" si="1963"/>
        <v/>
      </c>
      <c r="DS961" t="str">
        <f t="shared" si="1964"/>
        <v/>
      </c>
      <c r="DT961" t="str">
        <f t="shared" si="1965"/>
        <v/>
      </c>
      <c r="DU961">
        <f t="shared" si="1966"/>
        <v>0</v>
      </c>
      <c r="DV961">
        <f t="shared" si="1967"/>
        <v>0</v>
      </c>
      <c r="DW961">
        <f t="shared" si="1968"/>
        <v>0</v>
      </c>
      <c r="DX961" t="str">
        <f t="shared" si="1969"/>
        <v/>
      </c>
      <c r="DY961" t="str">
        <f t="shared" si="1970"/>
        <v/>
      </c>
      <c r="DZ961" t="str">
        <f t="shared" si="1971"/>
        <v/>
      </c>
      <c r="EA961" s="5">
        <f t="shared" si="1972"/>
        <v>0</v>
      </c>
      <c r="EB961" s="3">
        <f t="shared" si="1973"/>
        <v>0</v>
      </c>
    </row>
    <row r="962" spans="2:132" x14ac:dyDescent="0.2">
      <c r="B962">
        <v>957</v>
      </c>
      <c r="C962" s="3">
        <f>Zisk!D976</f>
        <v>0</v>
      </c>
      <c r="D962">
        <f>Zisk!E976</f>
        <v>0</v>
      </c>
      <c r="E962" s="66" t="str">
        <f t="shared" si="1860"/>
        <v/>
      </c>
      <c r="F962" t="str">
        <f t="shared" si="1861"/>
        <v/>
      </c>
      <c r="G962" s="66" t="str">
        <f t="shared" si="1862"/>
        <v/>
      </c>
      <c r="J962">
        <f>VstupniParametry_SKRYT!$D$5</f>
        <v>0.02</v>
      </c>
      <c r="K962">
        <f>VstupniParametry_SKRYT!$D$6</f>
        <v>0.06</v>
      </c>
      <c r="L962">
        <f>VstupniParametry_SKRYT!$D$7</f>
        <v>0.06</v>
      </c>
      <c r="M962">
        <f>VstupniParametry_SKRYT!$D$8</f>
        <v>0.06</v>
      </c>
      <c r="N962">
        <f>VstupniParametry_SKRYT!$D$9</f>
        <v>1.7999999999999999E-2</v>
      </c>
      <c r="O962" s="27">
        <f>VstupniParametry_SKRYT!$D$10</f>
        <v>0.01</v>
      </c>
      <c r="P962" s="27">
        <f>VstupniParametry_SKRYT!$D$11</f>
        <v>0.01</v>
      </c>
      <c r="Q962" s="27">
        <f>VstupniParametry_SKRYT!$D$12</f>
        <v>0.01</v>
      </c>
      <c r="R962" s="27">
        <f>VstupniParametry_SKRYT!$D$13</f>
        <v>0.01</v>
      </c>
      <c r="S962" s="27">
        <f>VstupniParametry_SKRYT!$D$14</f>
        <v>0.01</v>
      </c>
      <c r="T962">
        <f t="shared" si="1863"/>
        <v>0</v>
      </c>
      <c r="U962">
        <f t="shared" si="1864"/>
        <v>0</v>
      </c>
      <c r="V962">
        <f t="shared" si="1865"/>
        <v>0</v>
      </c>
      <c r="W962">
        <f t="shared" si="1866"/>
        <v>0</v>
      </c>
      <c r="X962">
        <f t="shared" si="1867"/>
        <v>0</v>
      </c>
      <c r="Y962">
        <f t="shared" si="1868"/>
        <v>0</v>
      </c>
      <c r="Z962">
        <f t="shared" si="1869"/>
        <v>0</v>
      </c>
      <c r="AA962">
        <f t="shared" si="1870"/>
        <v>0</v>
      </c>
      <c r="AB962">
        <f t="shared" si="1871"/>
        <v>0</v>
      </c>
      <c r="AC962">
        <f t="shared" si="1872"/>
        <v>0</v>
      </c>
      <c r="AD962">
        <f t="shared" si="1873"/>
        <v>0</v>
      </c>
      <c r="AE962">
        <f t="shared" si="1874"/>
        <v>0</v>
      </c>
      <c r="AF962">
        <f t="shared" si="1875"/>
        <v>0</v>
      </c>
      <c r="AG962">
        <f t="shared" si="1876"/>
        <v>0</v>
      </c>
      <c r="AH962">
        <f t="shared" si="1877"/>
        <v>0</v>
      </c>
      <c r="AI962">
        <f t="shared" si="1878"/>
        <v>0</v>
      </c>
      <c r="AJ962">
        <f t="shared" si="1879"/>
        <v>0</v>
      </c>
      <c r="AK962">
        <f t="shared" si="1880"/>
        <v>0</v>
      </c>
      <c r="AL962">
        <f t="shared" si="1881"/>
        <v>0</v>
      </c>
      <c r="AM962">
        <f t="shared" si="1882"/>
        <v>0</v>
      </c>
      <c r="AN962">
        <f t="shared" si="1883"/>
        <v>0</v>
      </c>
      <c r="AO962">
        <f t="shared" si="1884"/>
        <v>0</v>
      </c>
      <c r="AP962">
        <f t="shared" si="1885"/>
        <v>0</v>
      </c>
      <c r="AQ962">
        <f t="shared" si="1886"/>
        <v>0</v>
      </c>
      <c r="AR962">
        <f t="shared" si="1887"/>
        <v>0</v>
      </c>
      <c r="AS962">
        <f t="shared" si="1888"/>
        <v>0</v>
      </c>
      <c r="AT962">
        <f t="shared" si="1858"/>
        <v>0</v>
      </c>
      <c r="AU962">
        <f t="shared" si="1889"/>
        <v>0</v>
      </c>
      <c r="AV962">
        <f t="shared" si="1890"/>
        <v>0</v>
      </c>
      <c r="AW962">
        <f t="shared" si="1859"/>
        <v>0</v>
      </c>
      <c r="AX962">
        <f t="shared" si="1891"/>
        <v>0</v>
      </c>
      <c r="AY962">
        <f t="shared" si="1892"/>
        <v>0</v>
      </c>
      <c r="AZ962">
        <f t="shared" si="1893"/>
        <v>0</v>
      </c>
      <c r="BA962">
        <f t="shared" si="1894"/>
        <v>0</v>
      </c>
      <c r="BB962">
        <f t="shared" si="1895"/>
        <v>0</v>
      </c>
      <c r="BC962">
        <f t="shared" si="1896"/>
        <v>0</v>
      </c>
      <c r="BD962">
        <f t="shared" si="1897"/>
        <v>0</v>
      </c>
      <c r="BE962">
        <f t="shared" si="1898"/>
        <v>0</v>
      </c>
      <c r="BF962">
        <f t="shared" si="1899"/>
        <v>0</v>
      </c>
      <c r="BG962">
        <f t="shared" si="1900"/>
        <v>0</v>
      </c>
      <c r="BH962">
        <f t="shared" si="1901"/>
        <v>0</v>
      </c>
      <c r="BI962">
        <f t="shared" si="1902"/>
        <v>0</v>
      </c>
      <c r="BJ962">
        <f t="shared" si="1903"/>
        <v>0</v>
      </c>
      <c r="BK962">
        <f t="shared" si="1904"/>
        <v>0</v>
      </c>
      <c r="BL962">
        <f t="shared" si="1905"/>
        <v>0</v>
      </c>
      <c r="BM962">
        <f t="shared" si="1906"/>
        <v>0</v>
      </c>
      <c r="BN962">
        <f t="shared" si="1907"/>
        <v>0</v>
      </c>
      <c r="BO962">
        <f t="shared" si="1908"/>
        <v>0</v>
      </c>
      <c r="BP962">
        <f t="shared" si="1909"/>
        <v>0</v>
      </c>
      <c r="BQ962">
        <f t="shared" si="1910"/>
        <v>0</v>
      </c>
      <c r="BR962">
        <f t="shared" si="1911"/>
        <v>0</v>
      </c>
      <c r="BS962">
        <f t="shared" si="1912"/>
        <v>0</v>
      </c>
      <c r="BT962">
        <f t="shared" si="1913"/>
        <v>0</v>
      </c>
      <c r="BU962">
        <f t="shared" si="1914"/>
        <v>0</v>
      </c>
      <c r="BV962">
        <f t="shared" si="1915"/>
        <v>0</v>
      </c>
      <c r="BW962">
        <f t="shared" si="1916"/>
        <v>0</v>
      </c>
      <c r="BX962">
        <f t="shared" si="1917"/>
        <v>0</v>
      </c>
      <c r="BY962">
        <f t="shared" si="1918"/>
        <v>0</v>
      </c>
      <c r="BZ962">
        <f t="shared" si="1919"/>
        <v>0</v>
      </c>
      <c r="CA962">
        <f t="shared" si="1920"/>
        <v>0</v>
      </c>
      <c r="CB962">
        <f t="shared" si="1921"/>
        <v>0</v>
      </c>
      <c r="CC962">
        <f t="shared" si="1922"/>
        <v>0</v>
      </c>
      <c r="CD962">
        <f t="shared" si="1923"/>
        <v>0</v>
      </c>
      <c r="CE962">
        <f t="shared" si="1924"/>
        <v>0</v>
      </c>
      <c r="CF962">
        <f t="shared" si="1925"/>
        <v>0</v>
      </c>
      <c r="CG962">
        <f t="shared" si="1926"/>
        <v>0</v>
      </c>
      <c r="CH962">
        <f t="shared" si="1927"/>
        <v>0</v>
      </c>
      <c r="CI962">
        <f t="shared" si="1928"/>
        <v>0</v>
      </c>
      <c r="CJ962">
        <f t="shared" si="1929"/>
        <v>0</v>
      </c>
      <c r="CK962">
        <f t="shared" si="1930"/>
        <v>0</v>
      </c>
      <c r="CL962" t="str">
        <f t="shared" si="1931"/>
        <v/>
      </c>
      <c r="CM962" t="str">
        <f t="shared" si="1932"/>
        <v/>
      </c>
      <c r="CN962" t="str">
        <f t="shared" si="1933"/>
        <v/>
      </c>
      <c r="CO962" t="str">
        <f t="shared" si="1934"/>
        <v/>
      </c>
      <c r="CP962" t="str">
        <f t="shared" si="1935"/>
        <v/>
      </c>
      <c r="CQ962" t="str">
        <f t="shared" si="1936"/>
        <v/>
      </c>
      <c r="CR962" t="str">
        <f t="shared" si="1937"/>
        <v/>
      </c>
      <c r="CS962" t="str">
        <f t="shared" si="1938"/>
        <v/>
      </c>
      <c r="CT962" t="str">
        <f t="shared" si="1939"/>
        <v/>
      </c>
      <c r="CU962" t="str">
        <f t="shared" si="1940"/>
        <v/>
      </c>
      <c r="CV962" t="str">
        <f t="shared" si="1941"/>
        <v/>
      </c>
      <c r="CW962" t="str">
        <f t="shared" si="1942"/>
        <v/>
      </c>
      <c r="CX962" t="str">
        <f t="shared" si="1943"/>
        <v/>
      </c>
      <c r="CY962" t="str">
        <f t="shared" si="1944"/>
        <v/>
      </c>
      <c r="CZ962" t="str">
        <f t="shared" si="1945"/>
        <v/>
      </c>
      <c r="DA962" t="str">
        <f t="shared" si="1946"/>
        <v/>
      </c>
      <c r="DB962" t="str">
        <f t="shared" si="1947"/>
        <v/>
      </c>
      <c r="DC962" t="str">
        <f t="shared" si="1948"/>
        <v/>
      </c>
      <c r="DD962" t="str">
        <f t="shared" si="1949"/>
        <v/>
      </c>
      <c r="DE962" t="str">
        <f t="shared" si="1950"/>
        <v/>
      </c>
      <c r="DF962" t="str">
        <f t="shared" si="1951"/>
        <v/>
      </c>
      <c r="DG962" t="str">
        <f t="shared" si="1952"/>
        <v/>
      </c>
      <c r="DH962" t="str">
        <f t="shared" si="1953"/>
        <v/>
      </c>
      <c r="DI962" t="str">
        <f t="shared" si="1954"/>
        <v/>
      </c>
      <c r="DJ962" t="str">
        <f t="shared" si="1955"/>
        <v/>
      </c>
      <c r="DK962" t="str">
        <f t="shared" si="1956"/>
        <v/>
      </c>
      <c r="DL962" t="str">
        <f t="shared" si="1957"/>
        <v/>
      </c>
      <c r="DM962" t="str">
        <f t="shared" si="1958"/>
        <v/>
      </c>
      <c r="DN962" t="str">
        <f t="shared" si="1959"/>
        <v/>
      </c>
      <c r="DO962" t="str">
        <f t="shared" si="1960"/>
        <v/>
      </c>
      <c r="DP962" t="str">
        <f t="shared" si="1961"/>
        <v/>
      </c>
      <c r="DQ962" t="str">
        <f t="shared" si="1962"/>
        <v/>
      </c>
      <c r="DR962" t="str">
        <f t="shared" si="1963"/>
        <v/>
      </c>
      <c r="DS962" t="str">
        <f t="shared" si="1964"/>
        <v/>
      </c>
      <c r="DT962" t="str">
        <f t="shared" si="1965"/>
        <v/>
      </c>
      <c r="DU962">
        <f t="shared" si="1966"/>
        <v>0</v>
      </c>
      <c r="DV962">
        <f t="shared" si="1967"/>
        <v>0</v>
      </c>
      <c r="DW962">
        <f t="shared" si="1968"/>
        <v>0</v>
      </c>
      <c r="DX962" t="str">
        <f t="shared" si="1969"/>
        <v/>
      </c>
      <c r="DY962" t="str">
        <f t="shared" si="1970"/>
        <v/>
      </c>
      <c r="DZ962" t="str">
        <f t="shared" si="1971"/>
        <v/>
      </c>
      <c r="EA962" s="5">
        <f t="shared" si="1972"/>
        <v>0</v>
      </c>
      <c r="EB962" s="3">
        <f t="shared" si="1973"/>
        <v>0</v>
      </c>
    </row>
    <row r="963" spans="2:132" x14ac:dyDescent="0.2">
      <c r="B963" s="25">
        <v>958</v>
      </c>
      <c r="C963" s="26">
        <f>Zisk!D977</f>
        <v>0</v>
      </c>
      <c r="D963">
        <f>Zisk!E977</f>
        <v>0</v>
      </c>
      <c r="E963" s="66" t="str">
        <f t="shared" si="1860"/>
        <v/>
      </c>
      <c r="F963" t="str">
        <f t="shared" si="1861"/>
        <v/>
      </c>
      <c r="G963" s="66" t="str">
        <f t="shared" si="1862"/>
        <v/>
      </c>
      <c r="H963" s="25"/>
      <c r="I963" s="25"/>
      <c r="J963">
        <f>VstupniParametry_SKRYT!$D$5</f>
        <v>0.02</v>
      </c>
      <c r="K963">
        <f>VstupniParametry_SKRYT!$D$6</f>
        <v>0.06</v>
      </c>
      <c r="L963">
        <f>VstupniParametry_SKRYT!$D$7</f>
        <v>0.06</v>
      </c>
      <c r="M963">
        <f>VstupniParametry_SKRYT!$D$8</f>
        <v>0.06</v>
      </c>
      <c r="N963">
        <f>VstupniParametry_SKRYT!$D$9</f>
        <v>1.7999999999999999E-2</v>
      </c>
      <c r="O963" s="27">
        <f>VstupniParametry_SKRYT!$D$10</f>
        <v>0.01</v>
      </c>
      <c r="P963" s="27">
        <f>VstupniParametry_SKRYT!$D$11</f>
        <v>0.01</v>
      </c>
      <c r="Q963" s="27">
        <f>VstupniParametry_SKRYT!$D$12</f>
        <v>0.01</v>
      </c>
      <c r="R963" s="27">
        <f>VstupniParametry_SKRYT!$D$13</f>
        <v>0.01</v>
      </c>
      <c r="S963" s="27">
        <f>VstupniParametry_SKRYT!$D$14</f>
        <v>0.01</v>
      </c>
      <c r="T963">
        <f t="shared" si="1863"/>
        <v>0</v>
      </c>
      <c r="U963">
        <f t="shared" si="1864"/>
        <v>0</v>
      </c>
      <c r="V963">
        <f t="shared" si="1865"/>
        <v>0</v>
      </c>
      <c r="W963">
        <f t="shared" si="1866"/>
        <v>0</v>
      </c>
      <c r="X963">
        <f t="shared" si="1867"/>
        <v>0</v>
      </c>
      <c r="Y963">
        <f t="shared" si="1868"/>
        <v>0</v>
      </c>
      <c r="Z963">
        <f t="shared" si="1869"/>
        <v>0</v>
      </c>
      <c r="AA963">
        <f t="shared" si="1870"/>
        <v>0</v>
      </c>
      <c r="AB963">
        <f t="shared" si="1871"/>
        <v>0</v>
      </c>
      <c r="AC963">
        <f t="shared" si="1872"/>
        <v>0</v>
      </c>
      <c r="AD963">
        <f t="shared" si="1873"/>
        <v>0</v>
      </c>
      <c r="AE963">
        <f t="shared" si="1874"/>
        <v>0</v>
      </c>
      <c r="AF963">
        <f t="shared" si="1875"/>
        <v>0</v>
      </c>
      <c r="AG963">
        <f t="shared" si="1876"/>
        <v>0</v>
      </c>
      <c r="AH963">
        <f t="shared" si="1877"/>
        <v>0</v>
      </c>
      <c r="AI963">
        <f t="shared" si="1878"/>
        <v>0</v>
      </c>
      <c r="AJ963">
        <f t="shared" si="1879"/>
        <v>0</v>
      </c>
      <c r="AK963">
        <f t="shared" si="1880"/>
        <v>0</v>
      </c>
      <c r="AL963">
        <f t="shared" si="1881"/>
        <v>0</v>
      </c>
      <c r="AM963">
        <f t="shared" si="1882"/>
        <v>0</v>
      </c>
      <c r="AN963">
        <f t="shared" si="1883"/>
        <v>0</v>
      </c>
      <c r="AO963">
        <f t="shared" si="1884"/>
        <v>0</v>
      </c>
      <c r="AP963">
        <f t="shared" si="1885"/>
        <v>0</v>
      </c>
      <c r="AQ963">
        <f t="shared" si="1886"/>
        <v>0</v>
      </c>
      <c r="AR963">
        <f t="shared" si="1887"/>
        <v>0</v>
      </c>
      <c r="AS963">
        <f t="shared" si="1888"/>
        <v>0</v>
      </c>
      <c r="AT963">
        <f t="shared" si="1858"/>
        <v>0</v>
      </c>
      <c r="AU963">
        <f t="shared" si="1889"/>
        <v>0</v>
      </c>
      <c r="AV963">
        <f t="shared" si="1890"/>
        <v>0</v>
      </c>
      <c r="AW963">
        <f t="shared" si="1859"/>
        <v>0</v>
      </c>
      <c r="AX963">
        <f t="shared" si="1891"/>
        <v>0</v>
      </c>
      <c r="AY963">
        <f t="shared" si="1892"/>
        <v>0</v>
      </c>
      <c r="AZ963">
        <f t="shared" si="1893"/>
        <v>0</v>
      </c>
      <c r="BA963">
        <f t="shared" si="1894"/>
        <v>0</v>
      </c>
      <c r="BB963">
        <f t="shared" si="1895"/>
        <v>0</v>
      </c>
      <c r="BC963">
        <f t="shared" si="1896"/>
        <v>0</v>
      </c>
      <c r="BD963">
        <f t="shared" si="1897"/>
        <v>0</v>
      </c>
      <c r="BE963">
        <f t="shared" si="1898"/>
        <v>0</v>
      </c>
      <c r="BF963">
        <f t="shared" si="1899"/>
        <v>0</v>
      </c>
      <c r="BG963">
        <f t="shared" si="1900"/>
        <v>0</v>
      </c>
      <c r="BH963">
        <f t="shared" si="1901"/>
        <v>0</v>
      </c>
      <c r="BI963">
        <f t="shared" si="1902"/>
        <v>0</v>
      </c>
      <c r="BJ963">
        <f t="shared" si="1903"/>
        <v>0</v>
      </c>
      <c r="BK963">
        <f t="shared" si="1904"/>
        <v>0</v>
      </c>
      <c r="BL963">
        <f t="shared" si="1905"/>
        <v>0</v>
      </c>
      <c r="BM963">
        <f t="shared" si="1906"/>
        <v>0</v>
      </c>
      <c r="BN963">
        <f t="shared" si="1907"/>
        <v>0</v>
      </c>
      <c r="BO963">
        <f t="shared" si="1908"/>
        <v>0</v>
      </c>
      <c r="BP963">
        <f t="shared" si="1909"/>
        <v>0</v>
      </c>
      <c r="BQ963">
        <f t="shared" si="1910"/>
        <v>0</v>
      </c>
      <c r="BR963">
        <f t="shared" si="1911"/>
        <v>0</v>
      </c>
      <c r="BS963">
        <f t="shared" si="1912"/>
        <v>0</v>
      </c>
      <c r="BT963">
        <f t="shared" si="1913"/>
        <v>0</v>
      </c>
      <c r="BU963">
        <f t="shared" si="1914"/>
        <v>0</v>
      </c>
      <c r="BV963">
        <f t="shared" si="1915"/>
        <v>0</v>
      </c>
      <c r="BW963">
        <f t="shared" si="1916"/>
        <v>0</v>
      </c>
      <c r="BX963">
        <f t="shared" si="1917"/>
        <v>0</v>
      </c>
      <c r="BY963">
        <f t="shared" si="1918"/>
        <v>0</v>
      </c>
      <c r="BZ963">
        <f t="shared" si="1919"/>
        <v>0</v>
      </c>
      <c r="CA963">
        <f t="shared" si="1920"/>
        <v>0</v>
      </c>
      <c r="CB963">
        <f t="shared" si="1921"/>
        <v>0</v>
      </c>
      <c r="CC963">
        <f t="shared" si="1922"/>
        <v>0</v>
      </c>
      <c r="CD963">
        <f t="shared" si="1923"/>
        <v>0</v>
      </c>
      <c r="CE963">
        <f t="shared" si="1924"/>
        <v>0</v>
      </c>
      <c r="CF963">
        <f t="shared" si="1925"/>
        <v>0</v>
      </c>
      <c r="CG963">
        <f t="shared" si="1926"/>
        <v>0</v>
      </c>
      <c r="CH963">
        <f t="shared" si="1927"/>
        <v>0</v>
      </c>
      <c r="CI963">
        <f t="shared" si="1928"/>
        <v>0</v>
      </c>
      <c r="CJ963">
        <f t="shared" si="1929"/>
        <v>0</v>
      </c>
      <c r="CK963">
        <f t="shared" si="1930"/>
        <v>0</v>
      </c>
      <c r="CL963" t="str">
        <f t="shared" si="1931"/>
        <v/>
      </c>
      <c r="CM963" t="str">
        <f t="shared" si="1932"/>
        <v/>
      </c>
      <c r="CN963" t="str">
        <f t="shared" si="1933"/>
        <v/>
      </c>
      <c r="CO963" t="str">
        <f t="shared" si="1934"/>
        <v/>
      </c>
      <c r="CP963" t="str">
        <f t="shared" si="1935"/>
        <v/>
      </c>
      <c r="CQ963" t="str">
        <f t="shared" si="1936"/>
        <v/>
      </c>
      <c r="CR963" t="str">
        <f t="shared" si="1937"/>
        <v/>
      </c>
      <c r="CS963" t="str">
        <f t="shared" si="1938"/>
        <v/>
      </c>
      <c r="CT963" t="str">
        <f t="shared" si="1939"/>
        <v/>
      </c>
      <c r="CU963" t="str">
        <f t="shared" si="1940"/>
        <v/>
      </c>
      <c r="CV963" t="str">
        <f t="shared" si="1941"/>
        <v/>
      </c>
      <c r="CW963" t="str">
        <f t="shared" si="1942"/>
        <v/>
      </c>
      <c r="CX963" t="str">
        <f t="shared" si="1943"/>
        <v/>
      </c>
      <c r="CY963" t="str">
        <f t="shared" si="1944"/>
        <v/>
      </c>
      <c r="CZ963" t="str">
        <f t="shared" si="1945"/>
        <v/>
      </c>
      <c r="DA963" t="str">
        <f t="shared" si="1946"/>
        <v/>
      </c>
      <c r="DB963" t="str">
        <f t="shared" si="1947"/>
        <v/>
      </c>
      <c r="DC963" t="str">
        <f t="shared" si="1948"/>
        <v/>
      </c>
      <c r="DD963" t="str">
        <f t="shared" si="1949"/>
        <v/>
      </c>
      <c r="DE963" t="str">
        <f t="shared" si="1950"/>
        <v/>
      </c>
      <c r="DF963" t="str">
        <f t="shared" si="1951"/>
        <v/>
      </c>
      <c r="DG963" t="str">
        <f t="shared" si="1952"/>
        <v/>
      </c>
      <c r="DH963" t="str">
        <f t="shared" si="1953"/>
        <v/>
      </c>
      <c r="DI963" t="str">
        <f t="shared" si="1954"/>
        <v/>
      </c>
      <c r="DJ963" t="str">
        <f t="shared" si="1955"/>
        <v/>
      </c>
      <c r="DK963" t="str">
        <f t="shared" si="1956"/>
        <v/>
      </c>
      <c r="DL963" t="str">
        <f t="shared" si="1957"/>
        <v/>
      </c>
      <c r="DM963" t="str">
        <f t="shared" si="1958"/>
        <v/>
      </c>
      <c r="DN963" t="str">
        <f t="shared" si="1959"/>
        <v/>
      </c>
      <c r="DO963" t="str">
        <f t="shared" si="1960"/>
        <v/>
      </c>
      <c r="DP963" t="str">
        <f t="shared" si="1961"/>
        <v/>
      </c>
      <c r="DQ963" t="str">
        <f t="shared" si="1962"/>
        <v/>
      </c>
      <c r="DR963" t="str">
        <f t="shared" si="1963"/>
        <v/>
      </c>
      <c r="DS963" t="str">
        <f t="shared" si="1964"/>
        <v/>
      </c>
      <c r="DT963" t="str">
        <f t="shared" si="1965"/>
        <v/>
      </c>
      <c r="DU963">
        <f t="shared" si="1966"/>
        <v>0</v>
      </c>
      <c r="DV963">
        <f t="shared" si="1967"/>
        <v>0</v>
      </c>
      <c r="DW963">
        <f t="shared" si="1968"/>
        <v>0</v>
      </c>
      <c r="DX963" t="str">
        <f t="shared" si="1969"/>
        <v/>
      </c>
      <c r="DY963" t="str">
        <f t="shared" si="1970"/>
        <v/>
      </c>
      <c r="DZ963" t="str">
        <f t="shared" si="1971"/>
        <v/>
      </c>
      <c r="EA963" s="5">
        <f t="shared" si="1972"/>
        <v>0</v>
      </c>
      <c r="EB963" s="3">
        <f t="shared" si="1973"/>
        <v>0</v>
      </c>
    </row>
    <row r="964" spans="2:132" x14ac:dyDescent="0.2">
      <c r="B964">
        <v>959</v>
      </c>
      <c r="C964" s="3">
        <f>Zisk!D978</f>
        <v>0</v>
      </c>
      <c r="D964">
        <f>Zisk!E978</f>
        <v>0</v>
      </c>
      <c r="E964" s="66" t="str">
        <f t="shared" si="1860"/>
        <v/>
      </c>
      <c r="F964" t="str">
        <f t="shared" si="1861"/>
        <v/>
      </c>
      <c r="G964" s="66" t="str">
        <f t="shared" si="1862"/>
        <v/>
      </c>
      <c r="J964">
        <f>VstupniParametry_SKRYT!$D$5</f>
        <v>0.02</v>
      </c>
      <c r="K964">
        <f>VstupniParametry_SKRYT!$D$6</f>
        <v>0.06</v>
      </c>
      <c r="L964">
        <f>VstupniParametry_SKRYT!$D$7</f>
        <v>0.06</v>
      </c>
      <c r="M964">
        <f>VstupniParametry_SKRYT!$D$8</f>
        <v>0.06</v>
      </c>
      <c r="N964">
        <f>VstupniParametry_SKRYT!$D$9</f>
        <v>1.7999999999999999E-2</v>
      </c>
      <c r="O964" s="27">
        <f>VstupniParametry_SKRYT!$D$10</f>
        <v>0.01</v>
      </c>
      <c r="P964" s="27">
        <f>VstupniParametry_SKRYT!$D$11</f>
        <v>0.01</v>
      </c>
      <c r="Q964" s="27">
        <f>VstupniParametry_SKRYT!$D$12</f>
        <v>0.01</v>
      </c>
      <c r="R964" s="27">
        <f>VstupniParametry_SKRYT!$D$13</f>
        <v>0.01</v>
      </c>
      <c r="S964" s="27">
        <f>VstupniParametry_SKRYT!$D$14</f>
        <v>0.01</v>
      </c>
      <c r="T964">
        <f t="shared" si="1863"/>
        <v>0</v>
      </c>
      <c r="U964">
        <f t="shared" si="1864"/>
        <v>0</v>
      </c>
      <c r="V964">
        <f t="shared" si="1865"/>
        <v>0</v>
      </c>
      <c r="W964">
        <f t="shared" si="1866"/>
        <v>0</v>
      </c>
      <c r="X964">
        <f t="shared" si="1867"/>
        <v>0</v>
      </c>
      <c r="Y964">
        <f t="shared" si="1868"/>
        <v>0</v>
      </c>
      <c r="Z964">
        <f t="shared" si="1869"/>
        <v>0</v>
      </c>
      <c r="AA964">
        <f t="shared" si="1870"/>
        <v>0</v>
      </c>
      <c r="AB964">
        <f t="shared" si="1871"/>
        <v>0</v>
      </c>
      <c r="AC964">
        <f t="shared" si="1872"/>
        <v>0</v>
      </c>
      <c r="AD964">
        <f t="shared" si="1873"/>
        <v>0</v>
      </c>
      <c r="AE964">
        <f t="shared" si="1874"/>
        <v>0</v>
      </c>
      <c r="AF964">
        <f t="shared" si="1875"/>
        <v>0</v>
      </c>
      <c r="AG964">
        <f t="shared" si="1876"/>
        <v>0</v>
      </c>
      <c r="AH964">
        <f t="shared" si="1877"/>
        <v>0</v>
      </c>
      <c r="AI964">
        <f t="shared" si="1878"/>
        <v>0</v>
      </c>
      <c r="AJ964">
        <f t="shared" si="1879"/>
        <v>0</v>
      </c>
      <c r="AK964">
        <f t="shared" si="1880"/>
        <v>0</v>
      </c>
      <c r="AL964">
        <f t="shared" si="1881"/>
        <v>0</v>
      </c>
      <c r="AM964">
        <f t="shared" si="1882"/>
        <v>0</v>
      </c>
      <c r="AN964">
        <f t="shared" si="1883"/>
        <v>0</v>
      </c>
      <c r="AO964">
        <f t="shared" si="1884"/>
        <v>0</v>
      </c>
      <c r="AP964">
        <f t="shared" si="1885"/>
        <v>0</v>
      </c>
      <c r="AQ964">
        <f t="shared" si="1886"/>
        <v>0</v>
      </c>
      <c r="AR964">
        <f t="shared" si="1887"/>
        <v>0</v>
      </c>
      <c r="AS964">
        <f t="shared" si="1888"/>
        <v>0</v>
      </c>
      <c r="AT964">
        <f t="shared" si="1858"/>
        <v>0</v>
      </c>
      <c r="AU964">
        <f t="shared" si="1889"/>
        <v>0</v>
      </c>
      <c r="AV964">
        <f t="shared" si="1890"/>
        <v>0</v>
      </c>
      <c r="AW964">
        <f t="shared" si="1859"/>
        <v>0</v>
      </c>
      <c r="AX964">
        <f t="shared" si="1891"/>
        <v>0</v>
      </c>
      <c r="AY964">
        <f t="shared" si="1892"/>
        <v>0</v>
      </c>
      <c r="AZ964">
        <f t="shared" si="1893"/>
        <v>0</v>
      </c>
      <c r="BA964">
        <f t="shared" si="1894"/>
        <v>0</v>
      </c>
      <c r="BB964">
        <f t="shared" si="1895"/>
        <v>0</v>
      </c>
      <c r="BC964">
        <f t="shared" si="1896"/>
        <v>0</v>
      </c>
      <c r="BD964">
        <f t="shared" si="1897"/>
        <v>0</v>
      </c>
      <c r="BE964">
        <f t="shared" si="1898"/>
        <v>0</v>
      </c>
      <c r="BF964">
        <f t="shared" si="1899"/>
        <v>0</v>
      </c>
      <c r="BG964">
        <f t="shared" si="1900"/>
        <v>0</v>
      </c>
      <c r="BH964">
        <f t="shared" si="1901"/>
        <v>0</v>
      </c>
      <c r="BI964">
        <f t="shared" si="1902"/>
        <v>0</v>
      </c>
      <c r="BJ964">
        <f t="shared" si="1903"/>
        <v>0</v>
      </c>
      <c r="BK964">
        <f t="shared" si="1904"/>
        <v>0</v>
      </c>
      <c r="BL964">
        <f t="shared" si="1905"/>
        <v>0</v>
      </c>
      <c r="BM964">
        <f t="shared" si="1906"/>
        <v>0</v>
      </c>
      <c r="BN964">
        <f t="shared" si="1907"/>
        <v>0</v>
      </c>
      <c r="BO964">
        <f t="shared" si="1908"/>
        <v>0</v>
      </c>
      <c r="BP964">
        <f t="shared" si="1909"/>
        <v>0</v>
      </c>
      <c r="BQ964">
        <f t="shared" si="1910"/>
        <v>0</v>
      </c>
      <c r="BR964">
        <f t="shared" si="1911"/>
        <v>0</v>
      </c>
      <c r="BS964">
        <f t="shared" si="1912"/>
        <v>0</v>
      </c>
      <c r="BT964">
        <f t="shared" si="1913"/>
        <v>0</v>
      </c>
      <c r="BU964">
        <f t="shared" si="1914"/>
        <v>0</v>
      </c>
      <c r="BV964">
        <f t="shared" si="1915"/>
        <v>0</v>
      </c>
      <c r="BW964">
        <f t="shared" si="1916"/>
        <v>0</v>
      </c>
      <c r="BX964">
        <f t="shared" si="1917"/>
        <v>0</v>
      </c>
      <c r="BY964">
        <f t="shared" si="1918"/>
        <v>0</v>
      </c>
      <c r="BZ964">
        <f t="shared" si="1919"/>
        <v>0</v>
      </c>
      <c r="CA964">
        <f t="shared" si="1920"/>
        <v>0</v>
      </c>
      <c r="CB964">
        <f t="shared" si="1921"/>
        <v>0</v>
      </c>
      <c r="CC964">
        <f t="shared" si="1922"/>
        <v>0</v>
      </c>
      <c r="CD964">
        <f t="shared" si="1923"/>
        <v>0</v>
      </c>
      <c r="CE964">
        <f t="shared" si="1924"/>
        <v>0</v>
      </c>
      <c r="CF964">
        <f t="shared" si="1925"/>
        <v>0</v>
      </c>
      <c r="CG964">
        <f t="shared" si="1926"/>
        <v>0</v>
      </c>
      <c r="CH964">
        <f t="shared" si="1927"/>
        <v>0</v>
      </c>
      <c r="CI964">
        <f t="shared" si="1928"/>
        <v>0</v>
      </c>
      <c r="CJ964">
        <f t="shared" si="1929"/>
        <v>0</v>
      </c>
      <c r="CK964">
        <f t="shared" si="1930"/>
        <v>0</v>
      </c>
      <c r="CL964" t="str">
        <f t="shared" si="1931"/>
        <v/>
      </c>
      <c r="CM964" t="str">
        <f t="shared" si="1932"/>
        <v/>
      </c>
      <c r="CN964" t="str">
        <f t="shared" si="1933"/>
        <v/>
      </c>
      <c r="CO964" t="str">
        <f t="shared" si="1934"/>
        <v/>
      </c>
      <c r="CP964" t="str">
        <f t="shared" si="1935"/>
        <v/>
      </c>
      <c r="CQ964" t="str">
        <f t="shared" si="1936"/>
        <v/>
      </c>
      <c r="CR964" t="str">
        <f t="shared" si="1937"/>
        <v/>
      </c>
      <c r="CS964" t="str">
        <f t="shared" si="1938"/>
        <v/>
      </c>
      <c r="CT964" t="str">
        <f t="shared" si="1939"/>
        <v/>
      </c>
      <c r="CU964" t="str">
        <f t="shared" si="1940"/>
        <v/>
      </c>
      <c r="CV964" t="str">
        <f t="shared" si="1941"/>
        <v/>
      </c>
      <c r="CW964" t="str">
        <f t="shared" si="1942"/>
        <v/>
      </c>
      <c r="CX964" t="str">
        <f t="shared" si="1943"/>
        <v/>
      </c>
      <c r="CY964" t="str">
        <f t="shared" si="1944"/>
        <v/>
      </c>
      <c r="CZ964" t="str">
        <f t="shared" si="1945"/>
        <v/>
      </c>
      <c r="DA964" t="str">
        <f t="shared" si="1946"/>
        <v/>
      </c>
      <c r="DB964" t="str">
        <f t="shared" si="1947"/>
        <v/>
      </c>
      <c r="DC964" t="str">
        <f t="shared" si="1948"/>
        <v/>
      </c>
      <c r="DD964" t="str">
        <f t="shared" si="1949"/>
        <v/>
      </c>
      <c r="DE964" t="str">
        <f t="shared" si="1950"/>
        <v/>
      </c>
      <c r="DF964" t="str">
        <f t="shared" si="1951"/>
        <v/>
      </c>
      <c r="DG964" t="str">
        <f t="shared" si="1952"/>
        <v/>
      </c>
      <c r="DH964" t="str">
        <f t="shared" si="1953"/>
        <v/>
      </c>
      <c r="DI964" t="str">
        <f t="shared" si="1954"/>
        <v/>
      </c>
      <c r="DJ964" t="str">
        <f t="shared" si="1955"/>
        <v/>
      </c>
      <c r="DK964" t="str">
        <f t="shared" si="1956"/>
        <v/>
      </c>
      <c r="DL964" t="str">
        <f t="shared" si="1957"/>
        <v/>
      </c>
      <c r="DM964" t="str">
        <f t="shared" si="1958"/>
        <v/>
      </c>
      <c r="DN964" t="str">
        <f t="shared" si="1959"/>
        <v/>
      </c>
      <c r="DO964" t="str">
        <f t="shared" si="1960"/>
        <v/>
      </c>
      <c r="DP964" t="str">
        <f t="shared" si="1961"/>
        <v/>
      </c>
      <c r="DQ964" t="str">
        <f t="shared" si="1962"/>
        <v/>
      </c>
      <c r="DR964" t="str">
        <f t="shared" si="1963"/>
        <v/>
      </c>
      <c r="DS964" t="str">
        <f t="shared" si="1964"/>
        <v/>
      </c>
      <c r="DT964" t="str">
        <f t="shared" si="1965"/>
        <v/>
      </c>
      <c r="DU964">
        <f t="shared" si="1966"/>
        <v>0</v>
      </c>
      <c r="DV964">
        <f t="shared" si="1967"/>
        <v>0</v>
      </c>
      <c r="DW964">
        <f t="shared" si="1968"/>
        <v>0</v>
      </c>
      <c r="DX964" t="str">
        <f t="shared" si="1969"/>
        <v/>
      </c>
      <c r="DY964" t="str">
        <f t="shared" si="1970"/>
        <v/>
      </c>
      <c r="DZ964" t="str">
        <f t="shared" si="1971"/>
        <v/>
      </c>
      <c r="EA964" s="5">
        <f t="shared" si="1972"/>
        <v>0</v>
      </c>
      <c r="EB964" s="3">
        <f t="shared" si="1973"/>
        <v>0</v>
      </c>
    </row>
    <row r="965" spans="2:132" x14ac:dyDescent="0.2">
      <c r="B965" s="25">
        <v>960</v>
      </c>
      <c r="C965" s="26">
        <f>Zisk!D979</f>
        <v>0</v>
      </c>
      <c r="D965">
        <f>Zisk!E979</f>
        <v>0</v>
      </c>
      <c r="E965" s="66" t="str">
        <f t="shared" si="1860"/>
        <v/>
      </c>
      <c r="F965" t="str">
        <f t="shared" si="1861"/>
        <v/>
      </c>
      <c r="G965" s="66" t="str">
        <f t="shared" si="1862"/>
        <v/>
      </c>
      <c r="H965" s="25"/>
      <c r="I965" s="25"/>
      <c r="J965">
        <f>VstupniParametry_SKRYT!$D$5</f>
        <v>0.02</v>
      </c>
      <c r="K965">
        <f>VstupniParametry_SKRYT!$D$6</f>
        <v>0.06</v>
      </c>
      <c r="L965">
        <f>VstupniParametry_SKRYT!$D$7</f>
        <v>0.06</v>
      </c>
      <c r="M965">
        <f>VstupniParametry_SKRYT!$D$8</f>
        <v>0.06</v>
      </c>
      <c r="N965">
        <f>VstupniParametry_SKRYT!$D$9</f>
        <v>1.7999999999999999E-2</v>
      </c>
      <c r="O965" s="27">
        <f>VstupniParametry_SKRYT!$D$10</f>
        <v>0.01</v>
      </c>
      <c r="P965" s="27">
        <f>VstupniParametry_SKRYT!$D$11</f>
        <v>0.01</v>
      </c>
      <c r="Q965" s="27">
        <f>VstupniParametry_SKRYT!$D$12</f>
        <v>0.01</v>
      </c>
      <c r="R965" s="27">
        <f>VstupniParametry_SKRYT!$D$13</f>
        <v>0.01</v>
      </c>
      <c r="S965" s="27">
        <f>VstupniParametry_SKRYT!$D$14</f>
        <v>0.01</v>
      </c>
      <c r="T965">
        <f t="shared" si="1863"/>
        <v>0</v>
      </c>
      <c r="U965">
        <f t="shared" si="1864"/>
        <v>0</v>
      </c>
      <c r="V965">
        <f t="shared" si="1865"/>
        <v>0</v>
      </c>
      <c r="W965">
        <f t="shared" si="1866"/>
        <v>0</v>
      </c>
      <c r="X965">
        <f t="shared" si="1867"/>
        <v>0</v>
      </c>
      <c r="Y965">
        <f t="shared" si="1868"/>
        <v>0</v>
      </c>
      <c r="Z965">
        <f t="shared" si="1869"/>
        <v>0</v>
      </c>
      <c r="AA965">
        <f t="shared" si="1870"/>
        <v>0</v>
      </c>
      <c r="AB965">
        <f t="shared" si="1871"/>
        <v>0</v>
      </c>
      <c r="AC965">
        <f t="shared" si="1872"/>
        <v>0</v>
      </c>
      <c r="AD965">
        <f t="shared" si="1873"/>
        <v>0</v>
      </c>
      <c r="AE965">
        <f t="shared" si="1874"/>
        <v>0</v>
      </c>
      <c r="AF965">
        <f t="shared" si="1875"/>
        <v>0</v>
      </c>
      <c r="AG965">
        <f t="shared" si="1876"/>
        <v>0</v>
      </c>
      <c r="AH965">
        <f t="shared" si="1877"/>
        <v>0</v>
      </c>
      <c r="AI965">
        <f t="shared" si="1878"/>
        <v>0</v>
      </c>
      <c r="AJ965">
        <f t="shared" si="1879"/>
        <v>0</v>
      </c>
      <c r="AK965">
        <f t="shared" si="1880"/>
        <v>0</v>
      </c>
      <c r="AL965">
        <f t="shared" si="1881"/>
        <v>0</v>
      </c>
      <c r="AM965">
        <f t="shared" si="1882"/>
        <v>0</v>
      </c>
      <c r="AN965">
        <f t="shared" si="1883"/>
        <v>0</v>
      </c>
      <c r="AO965">
        <f t="shared" si="1884"/>
        <v>0</v>
      </c>
      <c r="AP965">
        <f t="shared" si="1885"/>
        <v>0</v>
      </c>
      <c r="AQ965">
        <f t="shared" si="1886"/>
        <v>0</v>
      </c>
      <c r="AR965">
        <f t="shared" si="1887"/>
        <v>0</v>
      </c>
      <c r="AS965">
        <f t="shared" si="1888"/>
        <v>0</v>
      </c>
      <c r="AT965">
        <f t="shared" si="1858"/>
        <v>0</v>
      </c>
      <c r="AU965">
        <f t="shared" si="1889"/>
        <v>0</v>
      </c>
      <c r="AV965">
        <f t="shared" si="1890"/>
        <v>0</v>
      </c>
      <c r="AW965">
        <f t="shared" si="1859"/>
        <v>0</v>
      </c>
      <c r="AX965">
        <f t="shared" si="1891"/>
        <v>0</v>
      </c>
      <c r="AY965">
        <f t="shared" si="1892"/>
        <v>0</v>
      </c>
      <c r="AZ965">
        <f t="shared" si="1893"/>
        <v>0</v>
      </c>
      <c r="BA965">
        <f t="shared" si="1894"/>
        <v>0</v>
      </c>
      <c r="BB965">
        <f t="shared" si="1895"/>
        <v>0</v>
      </c>
      <c r="BC965">
        <f t="shared" si="1896"/>
        <v>0</v>
      </c>
      <c r="BD965">
        <f t="shared" si="1897"/>
        <v>0</v>
      </c>
      <c r="BE965">
        <f t="shared" si="1898"/>
        <v>0</v>
      </c>
      <c r="BF965">
        <f t="shared" si="1899"/>
        <v>0</v>
      </c>
      <c r="BG965">
        <f t="shared" si="1900"/>
        <v>0</v>
      </c>
      <c r="BH965">
        <f t="shared" si="1901"/>
        <v>0</v>
      </c>
      <c r="BI965">
        <f t="shared" si="1902"/>
        <v>0</v>
      </c>
      <c r="BJ965">
        <f t="shared" si="1903"/>
        <v>0</v>
      </c>
      <c r="BK965">
        <f t="shared" si="1904"/>
        <v>0</v>
      </c>
      <c r="BL965">
        <f t="shared" si="1905"/>
        <v>0</v>
      </c>
      <c r="BM965">
        <f t="shared" si="1906"/>
        <v>0</v>
      </c>
      <c r="BN965">
        <f t="shared" si="1907"/>
        <v>0</v>
      </c>
      <c r="BO965">
        <f t="shared" si="1908"/>
        <v>0</v>
      </c>
      <c r="BP965">
        <f t="shared" si="1909"/>
        <v>0</v>
      </c>
      <c r="BQ965">
        <f t="shared" si="1910"/>
        <v>0</v>
      </c>
      <c r="BR965">
        <f t="shared" si="1911"/>
        <v>0</v>
      </c>
      <c r="BS965">
        <f t="shared" si="1912"/>
        <v>0</v>
      </c>
      <c r="BT965">
        <f t="shared" si="1913"/>
        <v>0</v>
      </c>
      <c r="BU965">
        <f t="shared" si="1914"/>
        <v>0</v>
      </c>
      <c r="BV965">
        <f t="shared" si="1915"/>
        <v>0</v>
      </c>
      <c r="BW965">
        <f t="shared" si="1916"/>
        <v>0</v>
      </c>
      <c r="BX965">
        <f t="shared" si="1917"/>
        <v>0</v>
      </c>
      <c r="BY965">
        <f t="shared" si="1918"/>
        <v>0</v>
      </c>
      <c r="BZ965">
        <f t="shared" si="1919"/>
        <v>0</v>
      </c>
      <c r="CA965">
        <f t="shared" si="1920"/>
        <v>0</v>
      </c>
      <c r="CB965">
        <f t="shared" si="1921"/>
        <v>0</v>
      </c>
      <c r="CC965">
        <f t="shared" si="1922"/>
        <v>0</v>
      </c>
      <c r="CD965">
        <f t="shared" si="1923"/>
        <v>0</v>
      </c>
      <c r="CE965">
        <f t="shared" si="1924"/>
        <v>0</v>
      </c>
      <c r="CF965">
        <f t="shared" si="1925"/>
        <v>0</v>
      </c>
      <c r="CG965">
        <f t="shared" si="1926"/>
        <v>0</v>
      </c>
      <c r="CH965">
        <f t="shared" si="1927"/>
        <v>0</v>
      </c>
      <c r="CI965">
        <f t="shared" si="1928"/>
        <v>0</v>
      </c>
      <c r="CJ965">
        <f t="shared" si="1929"/>
        <v>0</v>
      </c>
      <c r="CK965">
        <f t="shared" si="1930"/>
        <v>0</v>
      </c>
      <c r="CL965" t="str">
        <f t="shared" si="1931"/>
        <v/>
      </c>
      <c r="CM965" t="str">
        <f t="shared" si="1932"/>
        <v/>
      </c>
      <c r="CN965" t="str">
        <f t="shared" si="1933"/>
        <v/>
      </c>
      <c r="CO965" t="str">
        <f t="shared" si="1934"/>
        <v/>
      </c>
      <c r="CP965" t="str">
        <f t="shared" si="1935"/>
        <v/>
      </c>
      <c r="CQ965" t="str">
        <f t="shared" si="1936"/>
        <v/>
      </c>
      <c r="CR965" t="str">
        <f t="shared" si="1937"/>
        <v/>
      </c>
      <c r="CS965" t="str">
        <f t="shared" si="1938"/>
        <v/>
      </c>
      <c r="CT965" t="str">
        <f t="shared" si="1939"/>
        <v/>
      </c>
      <c r="CU965" t="str">
        <f t="shared" si="1940"/>
        <v/>
      </c>
      <c r="CV965" t="str">
        <f t="shared" si="1941"/>
        <v/>
      </c>
      <c r="CW965" t="str">
        <f t="shared" si="1942"/>
        <v/>
      </c>
      <c r="CX965" t="str">
        <f t="shared" si="1943"/>
        <v/>
      </c>
      <c r="CY965" t="str">
        <f t="shared" si="1944"/>
        <v/>
      </c>
      <c r="CZ965" t="str">
        <f t="shared" si="1945"/>
        <v/>
      </c>
      <c r="DA965" t="str">
        <f t="shared" si="1946"/>
        <v/>
      </c>
      <c r="DB965" t="str">
        <f t="shared" si="1947"/>
        <v/>
      </c>
      <c r="DC965" t="str">
        <f t="shared" si="1948"/>
        <v/>
      </c>
      <c r="DD965" t="str">
        <f t="shared" si="1949"/>
        <v/>
      </c>
      <c r="DE965" t="str">
        <f t="shared" si="1950"/>
        <v/>
      </c>
      <c r="DF965" t="str">
        <f t="shared" si="1951"/>
        <v/>
      </c>
      <c r="DG965" t="str">
        <f t="shared" si="1952"/>
        <v/>
      </c>
      <c r="DH965" t="str">
        <f t="shared" si="1953"/>
        <v/>
      </c>
      <c r="DI965" t="str">
        <f t="shared" si="1954"/>
        <v/>
      </c>
      <c r="DJ965" t="str">
        <f t="shared" si="1955"/>
        <v/>
      </c>
      <c r="DK965" t="str">
        <f t="shared" si="1956"/>
        <v/>
      </c>
      <c r="DL965" t="str">
        <f t="shared" si="1957"/>
        <v/>
      </c>
      <c r="DM965" t="str">
        <f t="shared" si="1958"/>
        <v/>
      </c>
      <c r="DN965" t="str">
        <f t="shared" si="1959"/>
        <v/>
      </c>
      <c r="DO965" t="str">
        <f t="shared" si="1960"/>
        <v/>
      </c>
      <c r="DP965" t="str">
        <f t="shared" si="1961"/>
        <v/>
      </c>
      <c r="DQ965" t="str">
        <f t="shared" si="1962"/>
        <v/>
      </c>
      <c r="DR965" t="str">
        <f t="shared" si="1963"/>
        <v/>
      </c>
      <c r="DS965" t="str">
        <f t="shared" si="1964"/>
        <v/>
      </c>
      <c r="DT965" t="str">
        <f t="shared" si="1965"/>
        <v/>
      </c>
      <c r="DU965">
        <f t="shared" si="1966"/>
        <v>0</v>
      </c>
      <c r="DV965">
        <f t="shared" si="1967"/>
        <v>0</v>
      </c>
      <c r="DW965">
        <f t="shared" si="1968"/>
        <v>0</v>
      </c>
      <c r="DX965" t="str">
        <f t="shared" si="1969"/>
        <v/>
      </c>
      <c r="DY965" t="str">
        <f t="shared" si="1970"/>
        <v/>
      </c>
      <c r="DZ965" t="str">
        <f t="shared" si="1971"/>
        <v/>
      </c>
      <c r="EA965" s="5">
        <f t="shared" si="1972"/>
        <v>0</v>
      </c>
      <c r="EB965" s="3">
        <f t="shared" si="1973"/>
        <v>0</v>
      </c>
    </row>
    <row r="966" spans="2:132" x14ac:dyDescent="0.2">
      <c r="B966">
        <v>961</v>
      </c>
      <c r="C966" s="3">
        <f>Zisk!D980</f>
        <v>0</v>
      </c>
      <c r="D966">
        <f>Zisk!E980</f>
        <v>0</v>
      </c>
      <c r="E966" s="66" t="str">
        <f t="shared" si="1860"/>
        <v/>
      </c>
      <c r="F966" t="str">
        <f t="shared" si="1861"/>
        <v/>
      </c>
      <c r="G966" s="66" t="str">
        <f t="shared" si="1862"/>
        <v/>
      </c>
      <c r="J966">
        <f>VstupniParametry_SKRYT!$D$5</f>
        <v>0.02</v>
      </c>
      <c r="K966">
        <f>VstupniParametry_SKRYT!$D$6</f>
        <v>0.06</v>
      </c>
      <c r="L966">
        <f>VstupniParametry_SKRYT!$D$7</f>
        <v>0.06</v>
      </c>
      <c r="M966">
        <f>VstupniParametry_SKRYT!$D$8</f>
        <v>0.06</v>
      </c>
      <c r="N966">
        <f>VstupniParametry_SKRYT!$D$9</f>
        <v>1.7999999999999999E-2</v>
      </c>
      <c r="O966" s="27">
        <f>VstupniParametry_SKRYT!$D$10</f>
        <v>0.01</v>
      </c>
      <c r="P966" s="27">
        <f>VstupniParametry_SKRYT!$D$11</f>
        <v>0.01</v>
      </c>
      <c r="Q966" s="27">
        <f>VstupniParametry_SKRYT!$D$12</f>
        <v>0.01</v>
      </c>
      <c r="R966" s="27">
        <f>VstupniParametry_SKRYT!$D$13</f>
        <v>0.01</v>
      </c>
      <c r="S966" s="27">
        <f>VstupniParametry_SKRYT!$D$14</f>
        <v>0.01</v>
      </c>
      <c r="T966">
        <f t="shared" si="1863"/>
        <v>0</v>
      </c>
      <c r="U966">
        <f t="shared" si="1864"/>
        <v>0</v>
      </c>
      <c r="V966">
        <f t="shared" si="1865"/>
        <v>0</v>
      </c>
      <c r="W966">
        <f t="shared" si="1866"/>
        <v>0</v>
      </c>
      <c r="X966">
        <f t="shared" si="1867"/>
        <v>0</v>
      </c>
      <c r="Y966">
        <f t="shared" si="1868"/>
        <v>0</v>
      </c>
      <c r="Z966">
        <f t="shared" si="1869"/>
        <v>0</v>
      </c>
      <c r="AA966">
        <f t="shared" si="1870"/>
        <v>0</v>
      </c>
      <c r="AB966">
        <f t="shared" si="1871"/>
        <v>0</v>
      </c>
      <c r="AC966">
        <f t="shared" si="1872"/>
        <v>0</v>
      </c>
      <c r="AD966">
        <f t="shared" si="1873"/>
        <v>0</v>
      </c>
      <c r="AE966">
        <f t="shared" si="1874"/>
        <v>0</v>
      </c>
      <c r="AF966">
        <f t="shared" si="1875"/>
        <v>0</v>
      </c>
      <c r="AG966">
        <f t="shared" si="1876"/>
        <v>0</v>
      </c>
      <c r="AH966">
        <f t="shared" si="1877"/>
        <v>0</v>
      </c>
      <c r="AI966">
        <f t="shared" si="1878"/>
        <v>0</v>
      </c>
      <c r="AJ966">
        <f t="shared" si="1879"/>
        <v>0</v>
      </c>
      <c r="AK966">
        <f t="shared" si="1880"/>
        <v>0</v>
      </c>
      <c r="AL966">
        <f t="shared" si="1881"/>
        <v>0</v>
      </c>
      <c r="AM966">
        <f t="shared" si="1882"/>
        <v>0</v>
      </c>
      <c r="AN966">
        <f t="shared" si="1883"/>
        <v>0</v>
      </c>
      <c r="AO966">
        <f t="shared" si="1884"/>
        <v>0</v>
      </c>
      <c r="AP966">
        <f t="shared" si="1885"/>
        <v>0</v>
      </c>
      <c r="AQ966">
        <f t="shared" si="1886"/>
        <v>0</v>
      </c>
      <c r="AR966">
        <f t="shared" si="1887"/>
        <v>0</v>
      </c>
      <c r="AS966">
        <f t="shared" si="1888"/>
        <v>0</v>
      </c>
      <c r="AT966">
        <f t="shared" si="1858"/>
        <v>0</v>
      </c>
      <c r="AU966">
        <f t="shared" si="1889"/>
        <v>0</v>
      </c>
      <c r="AV966">
        <f t="shared" si="1890"/>
        <v>0</v>
      </c>
      <c r="AW966">
        <f t="shared" si="1859"/>
        <v>0</v>
      </c>
      <c r="AX966">
        <f t="shared" si="1891"/>
        <v>0</v>
      </c>
      <c r="AY966">
        <f t="shared" si="1892"/>
        <v>0</v>
      </c>
      <c r="AZ966">
        <f t="shared" si="1893"/>
        <v>0</v>
      </c>
      <c r="BA966">
        <f t="shared" si="1894"/>
        <v>0</v>
      </c>
      <c r="BB966">
        <f t="shared" si="1895"/>
        <v>0</v>
      </c>
      <c r="BC966">
        <f t="shared" si="1896"/>
        <v>0</v>
      </c>
      <c r="BD966">
        <f t="shared" si="1897"/>
        <v>0</v>
      </c>
      <c r="BE966">
        <f t="shared" si="1898"/>
        <v>0</v>
      </c>
      <c r="BF966">
        <f t="shared" si="1899"/>
        <v>0</v>
      </c>
      <c r="BG966">
        <f t="shared" si="1900"/>
        <v>0</v>
      </c>
      <c r="BH966">
        <f t="shared" si="1901"/>
        <v>0</v>
      </c>
      <c r="BI966">
        <f t="shared" si="1902"/>
        <v>0</v>
      </c>
      <c r="BJ966">
        <f t="shared" si="1903"/>
        <v>0</v>
      </c>
      <c r="BK966">
        <f t="shared" si="1904"/>
        <v>0</v>
      </c>
      <c r="BL966">
        <f t="shared" si="1905"/>
        <v>0</v>
      </c>
      <c r="BM966">
        <f t="shared" si="1906"/>
        <v>0</v>
      </c>
      <c r="BN966">
        <f t="shared" si="1907"/>
        <v>0</v>
      </c>
      <c r="BO966">
        <f t="shared" si="1908"/>
        <v>0</v>
      </c>
      <c r="BP966">
        <f t="shared" si="1909"/>
        <v>0</v>
      </c>
      <c r="BQ966">
        <f t="shared" si="1910"/>
        <v>0</v>
      </c>
      <c r="BR966">
        <f t="shared" si="1911"/>
        <v>0</v>
      </c>
      <c r="BS966">
        <f t="shared" si="1912"/>
        <v>0</v>
      </c>
      <c r="BT966">
        <f t="shared" si="1913"/>
        <v>0</v>
      </c>
      <c r="BU966">
        <f t="shared" si="1914"/>
        <v>0</v>
      </c>
      <c r="BV966">
        <f t="shared" si="1915"/>
        <v>0</v>
      </c>
      <c r="BW966">
        <f t="shared" si="1916"/>
        <v>0</v>
      </c>
      <c r="BX966">
        <f t="shared" si="1917"/>
        <v>0</v>
      </c>
      <c r="BY966">
        <f t="shared" si="1918"/>
        <v>0</v>
      </c>
      <c r="BZ966">
        <f t="shared" si="1919"/>
        <v>0</v>
      </c>
      <c r="CA966">
        <f t="shared" si="1920"/>
        <v>0</v>
      </c>
      <c r="CB966">
        <f t="shared" si="1921"/>
        <v>0</v>
      </c>
      <c r="CC966">
        <f t="shared" si="1922"/>
        <v>0</v>
      </c>
      <c r="CD966">
        <f t="shared" si="1923"/>
        <v>0</v>
      </c>
      <c r="CE966">
        <f t="shared" si="1924"/>
        <v>0</v>
      </c>
      <c r="CF966">
        <f t="shared" si="1925"/>
        <v>0</v>
      </c>
      <c r="CG966">
        <f t="shared" si="1926"/>
        <v>0</v>
      </c>
      <c r="CH966">
        <f t="shared" si="1927"/>
        <v>0</v>
      </c>
      <c r="CI966">
        <f t="shared" si="1928"/>
        <v>0</v>
      </c>
      <c r="CJ966">
        <f t="shared" si="1929"/>
        <v>0</v>
      </c>
      <c r="CK966">
        <f t="shared" si="1930"/>
        <v>0</v>
      </c>
      <c r="CL966" t="str">
        <f t="shared" si="1931"/>
        <v/>
      </c>
      <c r="CM966" t="str">
        <f t="shared" si="1932"/>
        <v/>
      </c>
      <c r="CN966" t="str">
        <f t="shared" si="1933"/>
        <v/>
      </c>
      <c r="CO966" t="str">
        <f t="shared" si="1934"/>
        <v/>
      </c>
      <c r="CP966" t="str">
        <f t="shared" si="1935"/>
        <v/>
      </c>
      <c r="CQ966" t="str">
        <f t="shared" si="1936"/>
        <v/>
      </c>
      <c r="CR966" t="str">
        <f t="shared" si="1937"/>
        <v/>
      </c>
      <c r="CS966" t="str">
        <f t="shared" si="1938"/>
        <v/>
      </c>
      <c r="CT966" t="str">
        <f t="shared" si="1939"/>
        <v/>
      </c>
      <c r="CU966" t="str">
        <f t="shared" si="1940"/>
        <v/>
      </c>
      <c r="CV966" t="str">
        <f t="shared" si="1941"/>
        <v/>
      </c>
      <c r="CW966" t="str">
        <f t="shared" si="1942"/>
        <v/>
      </c>
      <c r="CX966" t="str">
        <f t="shared" si="1943"/>
        <v/>
      </c>
      <c r="CY966" t="str">
        <f t="shared" si="1944"/>
        <v/>
      </c>
      <c r="CZ966" t="str">
        <f t="shared" si="1945"/>
        <v/>
      </c>
      <c r="DA966" t="str">
        <f t="shared" si="1946"/>
        <v/>
      </c>
      <c r="DB966" t="str">
        <f t="shared" si="1947"/>
        <v/>
      </c>
      <c r="DC966" t="str">
        <f t="shared" si="1948"/>
        <v/>
      </c>
      <c r="DD966" t="str">
        <f t="shared" si="1949"/>
        <v/>
      </c>
      <c r="DE966" t="str">
        <f t="shared" si="1950"/>
        <v/>
      </c>
      <c r="DF966" t="str">
        <f t="shared" si="1951"/>
        <v/>
      </c>
      <c r="DG966" t="str">
        <f t="shared" si="1952"/>
        <v/>
      </c>
      <c r="DH966" t="str">
        <f t="shared" si="1953"/>
        <v/>
      </c>
      <c r="DI966" t="str">
        <f t="shared" si="1954"/>
        <v/>
      </c>
      <c r="DJ966" t="str">
        <f t="shared" si="1955"/>
        <v/>
      </c>
      <c r="DK966" t="str">
        <f t="shared" si="1956"/>
        <v/>
      </c>
      <c r="DL966" t="str">
        <f t="shared" si="1957"/>
        <v/>
      </c>
      <c r="DM966" t="str">
        <f t="shared" si="1958"/>
        <v/>
      </c>
      <c r="DN966" t="str">
        <f t="shared" si="1959"/>
        <v/>
      </c>
      <c r="DO966" t="str">
        <f t="shared" si="1960"/>
        <v/>
      </c>
      <c r="DP966" t="str">
        <f t="shared" si="1961"/>
        <v/>
      </c>
      <c r="DQ966" t="str">
        <f t="shared" si="1962"/>
        <v/>
      </c>
      <c r="DR966" t="str">
        <f t="shared" si="1963"/>
        <v/>
      </c>
      <c r="DS966" t="str">
        <f t="shared" si="1964"/>
        <v/>
      </c>
      <c r="DT966" t="str">
        <f t="shared" si="1965"/>
        <v/>
      </c>
      <c r="DU966">
        <f t="shared" si="1966"/>
        <v>0</v>
      </c>
      <c r="DV966">
        <f t="shared" si="1967"/>
        <v>0</v>
      </c>
      <c r="DW966">
        <f t="shared" si="1968"/>
        <v>0</v>
      </c>
      <c r="DX966" t="str">
        <f t="shared" si="1969"/>
        <v/>
      </c>
      <c r="DY966" t="str">
        <f t="shared" si="1970"/>
        <v/>
      </c>
      <c r="DZ966" t="str">
        <f t="shared" si="1971"/>
        <v/>
      </c>
      <c r="EA966" s="5">
        <f t="shared" si="1972"/>
        <v>0</v>
      </c>
      <c r="EB966" s="3">
        <f t="shared" si="1973"/>
        <v>0</v>
      </c>
    </row>
    <row r="967" spans="2:132" x14ac:dyDescent="0.2">
      <c r="B967" s="25">
        <v>962</v>
      </c>
      <c r="C967" s="26">
        <f>Zisk!D981</f>
        <v>0</v>
      </c>
      <c r="D967">
        <f>Zisk!E981</f>
        <v>0</v>
      </c>
      <c r="E967" s="66" t="str">
        <f t="shared" si="1860"/>
        <v/>
      </c>
      <c r="F967" t="str">
        <f t="shared" si="1861"/>
        <v/>
      </c>
      <c r="G967" s="66" t="str">
        <f t="shared" si="1862"/>
        <v/>
      </c>
      <c r="H967" s="25"/>
      <c r="I967" s="25"/>
      <c r="J967">
        <f>VstupniParametry_SKRYT!$D$5</f>
        <v>0.02</v>
      </c>
      <c r="K967">
        <f>VstupniParametry_SKRYT!$D$6</f>
        <v>0.06</v>
      </c>
      <c r="L967">
        <f>VstupniParametry_SKRYT!$D$7</f>
        <v>0.06</v>
      </c>
      <c r="M967">
        <f>VstupniParametry_SKRYT!$D$8</f>
        <v>0.06</v>
      </c>
      <c r="N967">
        <f>VstupniParametry_SKRYT!$D$9</f>
        <v>1.7999999999999999E-2</v>
      </c>
      <c r="O967" s="27">
        <f>VstupniParametry_SKRYT!$D$10</f>
        <v>0.01</v>
      </c>
      <c r="P967" s="27">
        <f>VstupniParametry_SKRYT!$D$11</f>
        <v>0.01</v>
      </c>
      <c r="Q967" s="27">
        <f>VstupniParametry_SKRYT!$D$12</f>
        <v>0.01</v>
      </c>
      <c r="R967" s="27">
        <f>VstupniParametry_SKRYT!$D$13</f>
        <v>0.01</v>
      </c>
      <c r="S967" s="27">
        <f>VstupniParametry_SKRYT!$D$14</f>
        <v>0.01</v>
      </c>
      <c r="T967">
        <f t="shared" si="1863"/>
        <v>0</v>
      </c>
      <c r="U967">
        <f t="shared" si="1864"/>
        <v>0</v>
      </c>
      <c r="V967">
        <f t="shared" si="1865"/>
        <v>0</v>
      </c>
      <c r="W967">
        <f t="shared" si="1866"/>
        <v>0</v>
      </c>
      <c r="X967">
        <f t="shared" si="1867"/>
        <v>0</v>
      </c>
      <c r="Y967">
        <f t="shared" si="1868"/>
        <v>0</v>
      </c>
      <c r="Z967">
        <f t="shared" si="1869"/>
        <v>0</v>
      </c>
      <c r="AA967">
        <f t="shared" si="1870"/>
        <v>0</v>
      </c>
      <c r="AB967">
        <f t="shared" si="1871"/>
        <v>0</v>
      </c>
      <c r="AC967">
        <f t="shared" si="1872"/>
        <v>0</v>
      </c>
      <c r="AD967">
        <f t="shared" si="1873"/>
        <v>0</v>
      </c>
      <c r="AE967">
        <f t="shared" si="1874"/>
        <v>0</v>
      </c>
      <c r="AF967">
        <f t="shared" si="1875"/>
        <v>0</v>
      </c>
      <c r="AG967">
        <f t="shared" si="1876"/>
        <v>0</v>
      </c>
      <c r="AH967">
        <f t="shared" si="1877"/>
        <v>0</v>
      </c>
      <c r="AI967">
        <f t="shared" si="1878"/>
        <v>0</v>
      </c>
      <c r="AJ967">
        <f t="shared" si="1879"/>
        <v>0</v>
      </c>
      <c r="AK967">
        <f t="shared" si="1880"/>
        <v>0</v>
      </c>
      <c r="AL967">
        <f t="shared" si="1881"/>
        <v>0</v>
      </c>
      <c r="AM967">
        <f t="shared" si="1882"/>
        <v>0</v>
      </c>
      <c r="AN967">
        <f t="shared" si="1883"/>
        <v>0</v>
      </c>
      <c r="AO967">
        <f t="shared" si="1884"/>
        <v>0</v>
      </c>
      <c r="AP967">
        <f t="shared" si="1885"/>
        <v>0</v>
      </c>
      <c r="AQ967">
        <f t="shared" si="1886"/>
        <v>0</v>
      </c>
      <c r="AR967">
        <f t="shared" si="1887"/>
        <v>0</v>
      </c>
      <c r="AS967">
        <f t="shared" si="1888"/>
        <v>0</v>
      </c>
      <c r="AT967">
        <f t="shared" ref="AT967:AT1017" si="1974">IF($G967&lt;=AT$4,1,0)</f>
        <v>0</v>
      </c>
      <c r="AU967">
        <f t="shared" si="1889"/>
        <v>0</v>
      </c>
      <c r="AV967">
        <f t="shared" si="1890"/>
        <v>0</v>
      </c>
      <c r="AW967">
        <f t="shared" ref="AW967:AW1017" si="1975">IF($G967&lt;=AW$4,1,0)</f>
        <v>0</v>
      </c>
      <c r="AX967">
        <f t="shared" si="1891"/>
        <v>0</v>
      </c>
      <c r="AY967">
        <f t="shared" si="1892"/>
        <v>0</v>
      </c>
      <c r="AZ967">
        <f t="shared" si="1893"/>
        <v>0</v>
      </c>
      <c r="BA967">
        <f t="shared" si="1894"/>
        <v>0</v>
      </c>
      <c r="BB967">
        <f t="shared" si="1895"/>
        <v>0</v>
      </c>
      <c r="BC967">
        <f t="shared" si="1896"/>
        <v>0</v>
      </c>
      <c r="BD967">
        <f t="shared" si="1897"/>
        <v>0</v>
      </c>
      <c r="BE967">
        <f t="shared" si="1898"/>
        <v>0</v>
      </c>
      <c r="BF967">
        <f t="shared" si="1899"/>
        <v>0</v>
      </c>
      <c r="BG967">
        <f t="shared" si="1900"/>
        <v>0</v>
      </c>
      <c r="BH967">
        <f t="shared" si="1901"/>
        <v>0</v>
      </c>
      <c r="BI967">
        <f t="shared" si="1902"/>
        <v>0</v>
      </c>
      <c r="BJ967">
        <f t="shared" si="1903"/>
        <v>0</v>
      </c>
      <c r="BK967">
        <f t="shared" si="1904"/>
        <v>0</v>
      </c>
      <c r="BL967">
        <f t="shared" si="1905"/>
        <v>0</v>
      </c>
      <c r="BM967">
        <f t="shared" si="1906"/>
        <v>0</v>
      </c>
      <c r="BN967">
        <f t="shared" si="1907"/>
        <v>0</v>
      </c>
      <c r="BO967">
        <f t="shared" si="1908"/>
        <v>0</v>
      </c>
      <c r="BP967">
        <f t="shared" si="1909"/>
        <v>0</v>
      </c>
      <c r="BQ967">
        <f t="shared" si="1910"/>
        <v>0</v>
      </c>
      <c r="BR967">
        <f t="shared" si="1911"/>
        <v>0</v>
      </c>
      <c r="BS967">
        <f t="shared" si="1912"/>
        <v>0</v>
      </c>
      <c r="BT967">
        <f t="shared" si="1913"/>
        <v>0</v>
      </c>
      <c r="BU967">
        <f t="shared" si="1914"/>
        <v>0</v>
      </c>
      <c r="BV967">
        <f t="shared" si="1915"/>
        <v>0</v>
      </c>
      <c r="BW967">
        <f t="shared" si="1916"/>
        <v>0</v>
      </c>
      <c r="BX967">
        <f t="shared" si="1917"/>
        <v>0</v>
      </c>
      <c r="BY967">
        <f t="shared" si="1918"/>
        <v>0</v>
      </c>
      <c r="BZ967">
        <f t="shared" si="1919"/>
        <v>0</v>
      </c>
      <c r="CA967">
        <f t="shared" si="1920"/>
        <v>0</v>
      </c>
      <c r="CB967">
        <f t="shared" si="1921"/>
        <v>0</v>
      </c>
      <c r="CC967">
        <f t="shared" si="1922"/>
        <v>0</v>
      </c>
      <c r="CD967">
        <f t="shared" si="1923"/>
        <v>0</v>
      </c>
      <c r="CE967">
        <f t="shared" si="1924"/>
        <v>0</v>
      </c>
      <c r="CF967">
        <f t="shared" si="1925"/>
        <v>0</v>
      </c>
      <c r="CG967">
        <f t="shared" si="1926"/>
        <v>0</v>
      </c>
      <c r="CH967">
        <f t="shared" si="1927"/>
        <v>0</v>
      </c>
      <c r="CI967">
        <f t="shared" si="1928"/>
        <v>0</v>
      </c>
      <c r="CJ967">
        <f t="shared" si="1929"/>
        <v>0</v>
      </c>
      <c r="CK967">
        <f t="shared" si="1930"/>
        <v>0</v>
      </c>
      <c r="CL967" t="str">
        <f t="shared" si="1931"/>
        <v/>
      </c>
      <c r="CM967" t="str">
        <f t="shared" si="1932"/>
        <v/>
      </c>
      <c r="CN967" t="str">
        <f t="shared" si="1933"/>
        <v/>
      </c>
      <c r="CO967" t="str">
        <f t="shared" si="1934"/>
        <v/>
      </c>
      <c r="CP967" t="str">
        <f t="shared" si="1935"/>
        <v/>
      </c>
      <c r="CQ967" t="str">
        <f t="shared" si="1936"/>
        <v/>
      </c>
      <c r="CR967" t="str">
        <f t="shared" si="1937"/>
        <v/>
      </c>
      <c r="CS967" t="str">
        <f t="shared" si="1938"/>
        <v/>
      </c>
      <c r="CT967" t="str">
        <f t="shared" si="1939"/>
        <v/>
      </c>
      <c r="CU967" t="str">
        <f t="shared" si="1940"/>
        <v/>
      </c>
      <c r="CV967" t="str">
        <f t="shared" si="1941"/>
        <v/>
      </c>
      <c r="CW967" t="str">
        <f t="shared" si="1942"/>
        <v/>
      </c>
      <c r="CX967" t="str">
        <f t="shared" si="1943"/>
        <v/>
      </c>
      <c r="CY967" t="str">
        <f t="shared" si="1944"/>
        <v/>
      </c>
      <c r="CZ967" t="str">
        <f t="shared" si="1945"/>
        <v/>
      </c>
      <c r="DA967" t="str">
        <f t="shared" si="1946"/>
        <v/>
      </c>
      <c r="DB967" t="str">
        <f t="shared" si="1947"/>
        <v/>
      </c>
      <c r="DC967" t="str">
        <f t="shared" si="1948"/>
        <v/>
      </c>
      <c r="DD967" t="str">
        <f t="shared" si="1949"/>
        <v/>
      </c>
      <c r="DE967" t="str">
        <f t="shared" si="1950"/>
        <v/>
      </c>
      <c r="DF967" t="str">
        <f t="shared" si="1951"/>
        <v/>
      </c>
      <c r="DG967" t="str">
        <f t="shared" si="1952"/>
        <v/>
      </c>
      <c r="DH967" t="str">
        <f t="shared" si="1953"/>
        <v/>
      </c>
      <c r="DI967" t="str">
        <f t="shared" si="1954"/>
        <v/>
      </c>
      <c r="DJ967" t="str">
        <f t="shared" si="1955"/>
        <v/>
      </c>
      <c r="DK967" t="str">
        <f t="shared" si="1956"/>
        <v/>
      </c>
      <c r="DL967" t="str">
        <f t="shared" si="1957"/>
        <v/>
      </c>
      <c r="DM967" t="str">
        <f t="shared" si="1958"/>
        <v/>
      </c>
      <c r="DN967" t="str">
        <f t="shared" si="1959"/>
        <v/>
      </c>
      <c r="DO967" t="str">
        <f t="shared" si="1960"/>
        <v/>
      </c>
      <c r="DP967" t="str">
        <f t="shared" si="1961"/>
        <v/>
      </c>
      <c r="DQ967" t="str">
        <f t="shared" si="1962"/>
        <v/>
      </c>
      <c r="DR967" t="str">
        <f t="shared" si="1963"/>
        <v/>
      </c>
      <c r="DS967" t="str">
        <f t="shared" si="1964"/>
        <v/>
      </c>
      <c r="DT967" t="str">
        <f t="shared" si="1965"/>
        <v/>
      </c>
      <c r="DU967">
        <f t="shared" si="1966"/>
        <v>0</v>
      </c>
      <c r="DV967">
        <f t="shared" si="1967"/>
        <v>0</v>
      </c>
      <c r="DW967">
        <f t="shared" si="1968"/>
        <v>0</v>
      </c>
      <c r="DX967" t="str">
        <f t="shared" si="1969"/>
        <v/>
      </c>
      <c r="DY967" t="str">
        <f t="shared" si="1970"/>
        <v/>
      </c>
      <c r="DZ967" t="str">
        <f t="shared" si="1971"/>
        <v/>
      </c>
      <c r="EA967" s="5">
        <f t="shared" si="1972"/>
        <v>0</v>
      </c>
      <c r="EB967" s="3">
        <f t="shared" si="1973"/>
        <v>0</v>
      </c>
    </row>
    <row r="968" spans="2:132" x14ac:dyDescent="0.2">
      <c r="B968">
        <v>963</v>
      </c>
      <c r="C968" s="3">
        <f>Zisk!D982</f>
        <v>0</v>
      </c>
      <c r="D968">
        <f>Zisk!E982</f>
        <v>0</v>
      </c>
      <c r="E968" s="66" t="str">
        <f t="shared" si="1860"/>
        <v/>
      </c>
      <c r="F968" t="str">
        <f t="shared" si="1861"/>
        <v/>
      </c>
      <c r="G968" s="66" t="str">
        <f t="shared" si="1862"/>
        <v/>
      </c>
      <c r="J968">
        <f>VstupniParametry_SKRYT!$D$5</f>
        <v>0.02</v>
      </c>
      <c r="K968">
        <f>VstupniParametry_SKRYT!$D$6</f>
        <v>0.06</v>
      </c>
      <c r="L968">
        <f>VstupniParametry_SKRYT!$D$7</f>
        <v>0.06</v>
      </c>
      <c r="M968">
        <f>VstupniParametry_SKRYT!$D$8</f>
        <v>0.06</v>
      </c>
      <c r="N968">
        <f>VstupniParametry_SKRYT!$D$9</f>
        <v>1.7999999999999999E-2</v>
      </c>
      <c r="O968" s="27">
        <f>VstupniParametry_SKRYT!$D$10</f>
        <v>0.01</v>
      </c>
      <c r="P968" s="27">
        <f>VstupniParametry_SKRYT!$D$11</f>
        <v>0.01</v>
      </c>
      <c r="Q968" s="27">
        <f>VstupniParametry_SKRYT!$D$12</f>
        <v>0.01</v>
      </c>
      <c r="R968" s="27">
        <f>VstupniParametry_SKRYT!$D$13</f>
        <v>0.01</v>
      </c>
      <c r="S968" s="27">
        <f>VstupniParametry_SKRYT!$D$14</f>
        <v>0.01</v>
      </c>
      <c r="T968">
        <f t="shared" si="1863"/>
        <v>0</v>
      </c>
      <c r="U968">
        <f t="shared" si="1864"/>
        <v>0</v>
      </c>
      <c r="V968">
        <f t="shared" si="1865"/>
        <v>0</v>
      </c>
      <c r="W968">
        <f t="shared" si="1866"/>
        <v>0</v>
      </c>
      <c r="X968">
        <f t="shared" si="1867"/>
        <v>0</v>
      </c>
      <c r="Y968">
        <f t="shared" si="1868"/>
        <v>0</v>
      </c>
      <c r="Z968">
        <f t="shared" si="1869"/>
        <v>0</v>
      </c>
      <c r="AA968">
        <f t="shared" si="1870"/>
        <v>0</v>
      </c>
      <c r="AB968">
        <f t="shared" si="1871"/>
        <v>0</v>
      </c>
      <c r="AC968">
        <f t="shared" si="1872"/>
        <v>0</v>
      </c>
      <c r="AD968">
        <f t="shared" si="1873"/>
        <v>0</v>
      </c>
      <c r="AE968">
        <f t="shared" si="1874"/>
        <v>0</v>
      </c>
      <c r="AF968">
        <f t="shared" si="1875"/>
        <v>0</v>
      </c>
      <c r="AG968">
        <f t="shared" si="1876"/>
        <v>0</v>
      </c>
      <c r="AH968">
        <f t="shared" si="1877"/>
        <v>0</v>
      </c>
      <c r="AI968">
        <f t="shared" si="1878"/>
        <v>0</v>
      </c>
      <c r="AJ968">
        <f t="shared" si="1879"/>
        <v>0</v>
      </c>
      <c r="AK968">
        <f t="shared" si="1880"/>
        <v>0</v>
      </c>
      <c r="AL968">
        <f t="shared" si="1881"/>
        <v>0</v>
      </c>
      <c r="AM968">
        <f t="shared" si="1882"/>
        <v>0</v>
      </c>
      <c r="AN968">
        <f t="shared" si="1883"/>
        <v>0</v>
      </c>
      <c r="AO968">
        <f t="shared" si="1884"/>
        <v>0</v>
      </c>
      <c r="AP968">
        <f t="shared" si="1885"/>
        <v>0</v>
      </c>
      <c r="AQ968">
        <f t="shared" si="1886"/>
        <v>0</v>
      </c>
      <c r="AR968">
        <f t="shared" si="1887"/>
        <v>0</v>
      </c>
      <c r="AS968">
        <f t="shared" si="1888"/>
        <v>0</v>
      </c>
      <c r="AT968">
        <f t="shared" si="1974"/>
        <v>0</v>
      </c>
      <c r="AU968">
        <f t="shared" si="1889"/>
        <v>0</v>
      </c>
      <c r="AV968">
        <f t="shared" si="1890"/>
        <v>0</v>
      </c>
      <c r="AW968">
        <f t="shared" si="1975"/>
        <v>0</v>
      </c>
      <c r="AX968">
        <f t="shared" si="1891"/>
        <v>0</v>
      </c>
      <c r="AY968">
        <f t="shared" si="1892"/>
        <v>0</v>
      </c>
      <c r="AZ968">
        <f t="shared" si="1893"/>
        <v>0</v>
      </c>
      <c r="BA968">
        <f t="shared" si="1894"/>
        <v>0</v>
      </c>
      <c r="BB968">
        <f t="shared" si="1895"/>
        <v>0</v>
      </c>
      <c r="BC968">
        <f t="shared" si="1896"/>
        <v>0</v>
      </c>
      <c r="BD968">
        <f t="shared" si="1897"/>
        <v>0</v>
      </c>
      <c r="BE968">
        <f t="shared" si="1898"/>
        <v>0</v>
      </c>
      <c r="BF968">
        <f t="shared" si="1899"/>
        <v>0</v>
      </c>
      <c r="BG968">
        <f t="shared" si="1900"/>
        <v>0</v>
      </c>
      <c r="BH968">
        <f t="shared" si="1901"/>
        <v>0</v>
      </c>
      <c r="BI968">
        <f t="shared" si="1902"/>
        <v>0</v>
      </c>
      <c r="BJ968">
        <f t="shared" si="1903"/>
        <v>0</v>
      </c>
      <c r="BK968">
        <f t="shared" si="1904"/>
        <v>0</v>
      </c>
      <c r="BL968">
        <f t="shared" si="1905"/>
        <v>0</v>
      </c>
      <c r="BM968">
        <f t="shared" si="1906"/>
        <v>0</v>
      </c>
      <c r="BN968">
        <f t="shared" si="1907"/>
        <v>0</v>
      </c>
      <c r="BO968">
        <f t="shared" si="1908"/>
        <v>0</v>
      </c>
      <c r="BP968">
        <f t="shared" si="1909"/>
        <v>0</v>
      </c>
      <c r="BQ968">
        <f t="shared" si="1910"/>
        <v>0</v>
      </c>
      <c r="BR968">
        <f t="shared" si="1911"/>
        <v>0</v>
      </c>
      <c r="BS968">
        <f t="shared" si="1912"/>
        <v>0</v>
      </c>
      <c r="BT968">
        <f t="shared" si="1913"/>
        <v>0</v>
      </c>
      <c r="BU968">
        <f t="shared" si="1914"/>
        <v>0</v>
      </c>
      <c r="BV968">
        <f t="shared" si="1915"/>
        <v>0</v>
      </c>
      <c r="BW968">
        <f t="shared" si="1916"/>
        <v>0</v>
      </c>
      <c r="BX968">
        <f t="shared" si="1917"/>
        <v>0</v>
      </c>
      <c r="BY968">
        <f t="shared" si="1918"/>
        <v>0</v>
      </c>
      <c r="BZ968">
        <f t="shared" si="1919"/>
        <v>0</v>
      </c>
      <c r="CA968">
        <f t="shared" si="1920"/>
        <v>0</v>
      </c>
      <c r="CB968">
        <f t="shared" si="1921"/>
        <v>0</v>
      </c>
      <c r="CC968">
        <f t="shared" si="1922"/>
        <v>0</v>
      </c>
      <c r="CD968">
        <f t="shared" si="1923"/>
        <v>0</v>
      </c>
      <c r="CE968">
        <f t="shared" si="1924"/>
        <v>0</v>
      </c>
      <c r="CF968">
        <f t="shared" si="1925"/>
        <v>0</v>
      </c>
      <c r="CG968">
        <f t="shared" si="1926"/>
        <v>0</v>
      </c>
      <c r="CH968">
        <f t="shared" si="1927"/>
        <v>0</v>
      </c>
      <c r="CI968">
        <f t="shared" si="1928"/>
        <v>0</v>
      </c>
      <c r="CJ968">
        <f t="shared" si="1929"/>
        <v>0</v>
      </c>
      <c r="CK968">
        <f t="shared" si="1930"/>
        <v>0</v>
      </c>
      <c r="CL968" t="str">
        <f t="shared" si="1931"/>
        <v/>
      </c>
      <c r="CM968" t="str">
        <f t="shared" si="1932"/>
        <v/>
      </c>
      <c r="CN968" t="str">
        <f t="shared" si="1933"/>
        <v/>
      </c>
      <c r="CO968" t="str">
        <f t="shared" si="1934"/>
        <v/>
      </c>
      <c r="CP968" t="str">
        <f t="shared" si="1935"/>
        <v/>
      </c>
      <c r="CQ968" t="str">
        <f t="shared" si="1936"/>
        <v/>
      </c>
      <c r="CR968" t="str">
        <f t="shared" si="1937"/>
        <v/>
      </c>
      <c r="CS968" t="str">
        <f t="shared" si="1938"/>
        <v/>
      </c>
      <c r="CT968" t="str">
        <f t="shared" si="1939"/>
        <v/>
      </c>
      <c r="CU968" t="str">
        <f t="shared" si="1940"/>
        <v/>
      </c>
      <c r="CV968" t="str">
        <f t="shared" si="1941"/>
        <v/>
      </c>
      <c r="CW968" t="str">
        <f t="shared" si="1942"/>
        <v/>
      </c>
      <c r="CX968" t="str">
        <f t="shared" si="1943"/>
        <v/>
      </c>
      <c r="CY968" t="str">
        <f t="shared" si="1944"/>
        <v/>
      </c>
      <c r="CZ968" t="str">
        <f t="shared" si="1945"/>
        <v/>
      </c>
      <c r="DA968" t="str">
        <f t="shared" si="1946"/>
        <v/>
      </c>
      <c r="DB968" t="str">
        <f t="shared" si="1947"/>
        <v/>
      </c>
      <c r="DC968" t="str">
        <f t="shared" si="1948"/>
        <v/>
      </c>
      <c r="DD968" t="str">
        <f t="shared" si="1949"/>
        <v/>
      </c>
      <c r="DE968" t="str">
        <f t="shared" si="1950"/>
        <v/>
      </c>
      <c r="DF968" t="str">
        <f t="shared" si="1951"/>
        <v/>
      </c>
      <c r="DG968" t="str">
        <f t="shared" si="1952"/>
        <v/>
      </c>
      <c r="DH968" t="str">
        <f t="shared" si="1953"/>
        <v/>
      </c>
      <c r="DI968" t="str">
        <f t="shared" si="1954"/>
        <v/>
      </c>
      <c r="DJ968" t="str">
        <f t="shared" si="1955"/>
        <v/>
      </c>
      <c r="DK968" t="str">
        <f t="shared" si="1956"/>
        <v/>
      </c>
      <c r="DL968" t="str">
        <f t="shared" si="1957"/>
        <v/>
      </c>
      <c r="DM968" t="str">
        <f t="shared" si="1958"/>
        <v/>
      </c>
      <c r="DN968" t="str">
        <f t="shared" si="1959"/>
        <v/>
      </c>
      <c r="DO968" t="str">
        <f t="shared" si="1960"/>
        <v/>
      </c>
      <c r="DP968" t="str">
        <f t="shared" si="1961"/>
        <v/>
      </c>
      <c r="DQ968" t="str">
        <f t="shared" si="1962"/>
        <v/>
      </c>
      <c r="DR968" t="str">
        <f t="shared" si="1963"/>
        <v/>
      </c>
      <c r="DS968" t="str">
        <f t="shared" si="1964"/>
        <v/>
      </c>
      <c r="DT968" t="str">
        <f t="shared" si="1965"/>
        <v/>
      </c>
      <c r="DU968">
        <f t="shared" si="1966"/>
        <v>0</v>
      </c>
      <c r="DV968">
        <f t="shared" si="1967"/>
        <v>0</v>
      </c>
      <c r="DW968">
        <f t="shared" si="1968"/>
        <v>0</v>
      </c>
      <c r="DX968" t="str">
        <f t="shared" si="1969"/>
        <v/>
      </c>
      <c r="DY968" t="str">
        <f t="shared" si="1970"/>
        <v/>
      </c>
      <c r="DZ968" t="str">
        <f t="shared" si="1971"/>
        <v/>
      </c>
      <c r="EA968" s="5">
        <f t="shared" si="1972"/>
        <v>0</v>
      </c>
      <c r="EB968" s="3">
        <f t="shared" si="1973"/>
        <v>0</v>
      </c>
    </row>
    <row r="969" spans="2:132" x14ac:dyDescent="0.2">
      <c r="B969" s="25">
        <v>964</v>
      </c>
      <c r="C969" s="26">
        <f>Zisk!D983</f>
        <v>0</v>
      </c>
      <c r="D969">
        <f>Zisk!E983</f>
        <v>0</v>
      </c>
      <c r="E969" s="66" t="str">
        <f t="shared" si="1860"/>
        <v/>
      </c>
      <c r="F969" t="str">
        <f t="shared" si="1861"/>
        <v/>
      </c>
      <c r="G969" s="66" t="str">
        <f t="shared" si="1862"/>
        <v/>
      </c>
      <c r="H969" s="25"/>
      <c r="I969" s="25"/>
      <c r="J969">
        <f>VstupniParametry_SKRYT!$D$5</f>
        <v>0.02</v>
      </c>
      <c r="K969">
        <f>VstupniParametry_SKRYT!$D$6</f>
        <v>0.06</v>
      </c>
      <c r="L969">
        <f>VstupniParametry_SKRYT!$D$7</f>
        <v>0.06</v>
      </c>
      <c r="M969">
        <f>VstupniParametry_SKRYT!$D$8</f>
        <v>0.06</v>
      </c>
      <c r="N969">
        <f>VstupniParametry_SKRYT!$D$9</f>
        <v>1.7999999999999999E-2</v>
      </c>
      <c r="O969" s="27">
        <f>VstupniParametry_SKRYT!$D$10</f>
        <v>0.01</v>
      </c>
      <c r="P969" s="27">
        <f>VstupniParametry_SKRYT!$D$11</f>
        <v>0.01</v>
      </c>
      <c r="Q969" s="27">
        <f>VstupniParametry_SKRYT!$D$12</f>
        <v>0.01</v>
      </c>
      <c r="R969" s="27">
        <f>VstupniParametry_SKRYT!$D$13</f>
        <v>0.01</v>
      </c>
      <c r="S969" s="27">
        <f>VstupniParametry_SKRYT!$D$14</f>
        <v>0.01</v>
      </c>
      <c r="T969">
        <f t="shared" si="1863"/>
        <v>0</v>
      </c>
      <c r="U969">
        <f t="shared" si="1864"/>
        <v>0</v>
      </c>
      <c r="V969">
        <f t="shared" si="1865"/>
        <v>0</v>
      </c>
      <c r="W969">
        <f t="shared" si="1866"/>
        <v>0</v>
      </c>
      <c r="X969">
        <f t="shared" si="1867"/>
        <v>0</v>
      </c>
      <c r="Y969">
        <f t="shared" si="1868"/>
        <v>0</v>
      </c>
      <c r="Z969">
        <f t="shared" si="1869"/>
        <v>0</v>
      </c>
      <c r="AA969">
        <f t="shared" si="1870"/>
        <v>0</v>
      </c>
      <c r="AB969">
        <f t="shared" si="1871"/>
        <v>0</v>
      </c>
      <c r="AC969">
        <f t="shared" si="1872"/>
        <v>0</v>
      </c>
      <c r="AD969">
        <f t="shared" si="1873"/>
        <v>0</v>
      </c>
      <c r="AE969">
        <f t="shared" si="1874"/>
        <v>0</v>
      </c>
      <c r="AF969">
        <f t="shared" si="1875"/>
        <v>0</v>
      </c>
      <c r="AG969">
        <f t="shared" si="1876"/>
        <v>0</v>
      </c>
      <c r="AH969">
        <f t="shared" si="1877"/>
        <v>0</v>
      </c>
      <c r="AI969">
        <f t="shared" si="1878"/>
        <v>0</v>
      </c>
      <c r="AJ969">
        <f t="shared" si="1879"/>
        <v>0</v>
      </c>
      <c r="AK969">
        <f t="shared" si="1880"/>
        <v>0</v>
      </c>
      <c r="AL969">
        <f t="shared" si="1881"/>
        <v>0</v>
      </c>
      <c r="AM969">
        <f t="shared" si="1882"/>
        <v>0</v>
      </c>
      <c r="AN969">
        <f t="shared" si="1883"/>
        <v>0</v>
      </c>
      <c r="AO969">
        <f t="shared" si="1884"/>
        <v>0</v>
      </c>
      <c r="AP969">
        <f t="shared" si="1885"/>
        <v>0</v>
      </c>
      <c r="AQ969">
        <f t="shared" si="1886"/>
        <v>0</v>
      </c>
      <c r="AR969">
        <f t="shared" si="1887"/>
        <v>0</v>
      </c>
      <c r="AS969">
        <f t="shared" si="1888"/>
        <v>0</v>
      </c>
      <c r="AT969">
        <f t="shared" si="1974"/>
        <v>0</v>
      </c>
      <c r="AU969">
        <f t="shared" si="1889"/>
        <v>0</v>
      </c>
      <c r="AV969">
        <f t="shared" si="1890"/>
        <v>0</v>
      </c>
      <c r="AW969">
        <f t="shared" si="1975"/>
        <v>0</v>
      </c>
      <c r="AX969">
        <f t="shared" si="1891"/>
        <v>0</v>
      </c>
      <c r="AY969">
        <f t="shared" si="1892"/>
        <v>0</v>
      </c>
      <c r="AZ969">
        <f t="shared" si="1893"/>
        <v>0</v>
      </c>
      <c r="BA969">
        <f t="shared" si="1894"/>
        <v>0</v>
      </c>
      <c r="BB969">
        <f t="shared" si="1895"/>
        <v>0</v>
      </c>
      <c r="BC969">
        <f t="shared" si="1896"/>
        <v>0</v>
      </c>
      <c r="BD969">
        <f t="shared" si="1897"/>
        <v>0</v>
      </c>
      <c r="BE969">
        <f t="shared" si="1898"/>
        <v>0</v>
      </c>
      <c r="BF969">
        <f t="shared" si="1899"/>
        <v>0</v>
      </c>
      <c r="BG969">
        <f t="shared" si="1900"/>
        <v>0</v>
      </c>
      <c r="BH969">
        <f t="shared" si="1901"/>
        <v>0</v>
      </c>
      <c r="BI969">
        <f t="shared" si="1902"/>
        <v>0</v>
      </c>
      <c r="BJ969">
        <f t="shared" si="1903"/>
        <v>0</v>
      </c>
      <c r="BK969">
        <f t="shared" si="1904"/>
        <v>0</v>
      </c>
      <c r="BL969">
        <f t="shared" si="1905"/>
        <v>0</v>
      </c>
      <c r="BM969">
        <f t="shared" si="1906"/>
        <v>0</v>
      </c>
      <c r="BN969">
        <f t="shared" si="1907"/>
        <v>0</v>
      </c>
      <c r="BO969">
        <f t="shared" si="1908"/>
        <v>0</v>
      </c>
      <c r="BP969">
        <f t="shared" si="1909"/>
        <v>0</v>
      </c>
      <c r="BQ969">
        <f t="shared" si="1910"/>
        <v>0</v>
      </c>
      <c r="BR969">
        <f t="shared" si="1911"/>
        <v>0</v>
      </c>
      <c r="BS969">
        <f t="shared" si="1912"/>
        <v>0</v>
      </c>
      <c r="BT969">
        <f t="shared" si="1913"/>
        <v>0</v>
      </c>
      <c r="BU969">
        <f t="shared" si="1914"/>
        <v>0</v>
      </c>
      <c r="BV969">
        <f t="shared" si="1915"/>
        <v>0</v>
      </c>
      <c r="BW969">
        <f t="shared" si="1916"/>
        <v>0</v>
      </c>
      <c r="BX969">
        <f t="shared" si="1917"/>
        <v>0</v>
      </c>
      <c r="BY969">
        <f t="shared" si="1918"/>
        <v>0</v>
      </c>
      <c r="BZ969">
        <f t="shared" si="1919"/>
        <v>0</v>
      </c>
      <c r="CA969">
        <f t="shared" si="1920"/>
        <v>0</v>
      </c>
      <c r="CB969">
        <f t="shared" si="1921"/>
        <v>0</v>
      </c>
      <c r="CC969">
        <f t="shared" si="1922"/>
        <v>0</v>
      </c>
      <c r="CD969">
        <f t="shared" si="1923"/>
        <v>0</v>
      </c>
      <c r="CE969">
        <f t="shared" si="1924"/>
        <v>0</v>
      </c>
      <c r="CF969">
        <f t="shared" si="1925"/>
        <v>0</v>
      </c>
      <c r="CG969">
        <f t="shared" si="1926"/>
        <v>0</v>
      </c>
      <c r="CH969">
        <f t="shared" si="1927"/>
        <v>0</v>
      </c>
      <c r="CI969">
        <f t="shared" si="1928"/>
        <v>0</v>
      </c>
      <c r="CJ969">
        <f t="shared" si="1929"/>
        <v>0</v>
      </c>
      <c r="CK969">
        <f t="shared" si="1930"/>
        <v>0</v>
      </c>
      <c r="CL969" t="str">
        <f t="shared" si="1931"/>
        <v/>
      </c>
      <c r="CM969" t="str">
        <f t="shared" si="1932"/>
        <v/>
      </c>
      <c r="CN969" t="str">
        <f t="shared" si="1933"/>
        <v/>
      </c>
      <c r="CO969" t="str">
        <f t="shared" si="1934"/>
        <v/>
      </c>
      <c r="CP969" t="str">
        <f t="shared" si="1935"/>
        <v/>
      </c>
      <c r="CQ969" t="str">
        <f t="shared" si="1936"/>
        <v/>
      </c>
      <c r="CR969" t="str">
        <f t="shared" si="1937"/>
        <v/>
      </c>
      <c r="CS969" t="str">
        <f t="shared" si="1938"/>
        <v/>
      </c>
      <c r="CT969" t="str">
        <f t="shared" si="1939"/>
        <v/>
      </c>
      <c r="CU969" t="str">
        <f t="shared" si="1940"/>
        <v/>
      </c>
      <c r="CV969" t="str">
        <f t="shared" si="1941"/>
        <v/>
      </c>
      <c r="CW969" t="str">
        <f t="shared" si="1942"/>
        <v/>
      </c>
      <c r="CX969" t="str">
        <f t="shared" si="1943"/>
        <v/>
      </c>
      <c r="CY969" t="str">
        <f t="shared" si="1944"/>
        <v/>
      </c>
      <c r="CZ969" t="str">
        <f t="shared" si="1945"/>
        <v/>
      </c>
      <c r="DA969" t="str">
        <f t="shared" si="1946"/>
        <v/>
      </c>
      <c r="DB969" t="str">
        <f t="shared" si="1947"/>
        <v/>
      </c>
      <c r="DC969" t="str">
        <f t="shared" si="1948"/>
        <v/>
      </c>
      <c r="DD969" t="str">
        <f t="shared" si="1949"/>
        <v/>
      </c>
      <c r="DE969" t="str">
        <f t="shared" si="1950"/>
        <v/>
      </c>
      <c r="DF969" t="str">
        <f t="shared" si="1951"/>
        <v/>
      </c>
      <c r="DG969" t="str">
        <f t="shared" si="1952"/>
        <v/>
      </c>
      <c r="DH969" t="str">
        <f t="shared" si="1953"/>
        <v/>
      </c>
      <c r="DI969" t="str">
        <f t="shared" si="1954"/>
        <v/>
      </c>
      <c r="DJ969" t="str">
        <f t="shared" si="1955"/>
        <v/>
      </c>
      <c r="DK969" t="str">
        <f t="shared" si="1956"/>
        <v/>
      </c>
      <c r="DL969" t="str">
        <f t="shared" si="1957"/>
        <v/>
      </c>
      <c r="DM969" t="str">
        <f t="shared" si="1958"/>
        <v/>
      </c>
      <c r="DN969" t="str">
        <f t="shared" si="1959"/>
        <v/>
      </c>
      <c r="DO969" t="str">
        <f t="shared" si="1960"/>
        <v/>
      </c>
      <c r="DP969" t="str">
        <f t="shared" si="1961"/>
        <v/>
      </c>
      <c r="DQ969" t="str">
        <f t="shared" si="1962"/>
        <v/>
      </c>
      <c r="DR969" t="str">
        <f t="shared" si="1963"/>
        <v/>
      </c>
      <c r="DS969" t="str">
        <f t="shared" si="1964"/>
        <v/>
      </c>
      <c r="DT969" t="str">
        <f t="shared" si="1965"/>
        <v/>
      </c>
      <c r="DU969">
        <f t="shared" si="1966"/>
        <v>0</v>
      </c>
      <c r="DV969">
        <f t="shared" si="1967"/>
        <v>0</v>
      </c>
      <c r="DW969">
        <f t="shared" si="1968"/>
        <v>0</v>
      </c>
      <c r="DX969" t="str">
        <f t="shared" si="1969"/>
        <v/>
      </c>
      <c r="DY969" t="str">
        <f t="shared" si="1970"/>
        <v/>
      </c>
      <c r="DZ969" t="str">
        <f t="shared" si="1971"/>
        <v/>
      </c>
      <c r="EA969" s="5">
        <f t="shared" si="1972"/>
        <v>0</v>
      </c>
      <c r="EB969" s="3">
        <f t="shared" si="1973"/>
        <v>0</v>
      </c>
    </row>
    <row r="970" spans="2:132" x14ac:dyDescent="0.2">
      <c r="B970">
        <v>965</v>
      </c>
      <c r="C970" s="3">
        <f>Zisk!D984</f>
        <v>0</v>
      </c>
      <c r="D970">
        <f>Zisk!E984</f>
        <v>0</v>
      </c>
      <c r="E970" s="66" t="str">
        <f t="shared" si="1860"/>
        <v/>
      </c>
      <c r="F970" t="str">
        <f t="shared" si="1861"/>
        <v/>
      </c>
      <c r="G970" s="66" t="str">
        <f t="shared" si="1862"/>
        <v/>
      </c>
      <c r="J970">
        <f>VstupniParametry_SKRYT!$D$5</f>
        <v>0.02</v>
      </c>
      <c r="K970">
        <f>VstupniParametry_SKRYT!$D$6</f>
        <v>0.06</v>
      </c>
      <c r="L970">
        <f>VstupniParametry_SKRYT!$D$7</f>
        <v>0.06</v>
      </c>
      <c r="M970">
        <f>VstupniParametry_SKRYT!$D$8</f>
        <v>0.06</v>
      </c>
      <c r="N970">
        <f>VstupniParametry_SKRYT!$D$9</f>
        <v>1.7999999999999999E-2</v>
      </c>
      <c r="O970" s="27">
        <f>VstupniParametry_SKRYT!$D$10</f>
        <v>0.01</v>
      </c>
      <c r="P970" s="27">
        <f>VstupniParametry_SKRYT!$D$11</f>
        <v>0.01</v>
      </c>
      <c r="Q970" s="27">
        <f>VstupniParametry_SKRYT!$D$12</f>
        <v>0.01</v>
      </c>
      <c r="R970" s="27">
        <f>VstupniParametry_SKRYT!$D$13</f>
        <v>0.01</v>
      </c>
      <c r="S970" s="27">
        <f>VstupniParametry_SKRYT!$D$14</f>
        <v>0.01</v>
      </c>
      <c r="T970">
        <f t="shared" si="1863"/>
        <v>0</v>
      </c>
      <c r="U970">
        <f t="shared" si="1864"/>
        <v>0</v>
      </c>
      <c r="V970">
        <f t="shared" si="1865"/>
        <v>0</v>
      </c>
      <c r="W970">
        <f t="shared" si="1866"/>
        <v>0</v>
      </c>
      <c r="X970">
        <f t="shared" si="1867"/>
        <v>0</v>
      </c>
      <c r="Y970">
        <f t="shared" si="1868"/>
        <v>0</v>
      </c>
      <c r="Z970">
        <f t="shared" si="1869"/>
        <v>0</v>
      </c>
      <c r="AA970">
        <f t="shared" si="1870"/>
        <v>0</v>
      </c>
      <c r="AB970">
        <f t="shared" si="1871"/>
        <v>0</v>
      </c>
      <c r="AC970">
        <f t="shared" si="1872"/>
        <v>0</v>
      </c>
      <c r="AD970">
        <f t="shared" si="1873"/>
        <v>0</v>
      </c>
      <c r="AE970">
        <f t="shared" si="1874"/>
        <v>0</v>
      </c>
      <c r="AF970">
        <f t="shared" si="1875"/>
        <v>0</v>
      </c>
      <c r="AG970">
        <f t="shared" si="1876"/>
        <v>0</v>
      </c>
      <c r="AH970">
        <f t="shared" si="1877"/>
        <v>0</v>
      </c>
      <c r="AI970">
        <f t="shared" si="1878"/>
        <v>0</v>
      </c>
      <c r="AJ970">
        <f t="shared" si="1879"/>
        <v>0</v>
      </c>
      <c r="AK970">
        <f t="shared" si="1880"/>
        <v>0</v>
      </c>
      <c r="AL970">
        <f t="shared" si="1881"/>
        <v>0</v>
      </c>
      <c r="AM970">
        <f t="shared" si="1882"/>
        <v>0</v>
      </c>
      <c r="AN970">
        <f t="shared" si="1883"/>
        <v>0</v>
      </c>
      <c r="AO970">
        <f t="shared" si="1884"/>
        <v>0</v>
      </c>
      <c r="AP970">
        <f t="shared" si="1885"/>
        <v>0</v>
      </c>
      <c r="AQ970">
        <f t="shared" si="1886"/>
        <v>0</v>
      </c>
      <c r="AR970">
        <f t="shared" si="1887"/>
        <v>0</v>
      </c>
      <c r="AS970">
        <f t="shared" si="1888"/>
        <v>0</v>
      </c>
      <c r="AT970">
        <f t="shared" si="1974"/>
        <v>0</v>
      </c>
      <c r="AU970">
        <f t="shared" si="1889"/>
        <v>0</v>
      </c>
      <c r="AV970">
        <f t="shared" si="1890"/>
        <v>0</v>
      </c>
      <c r="AW970">
        <f t="shared" si="1975"/>
        <v>0</v>
      </c>
      <c r="AX970">
        <f t="shared" si="1891"/>
        <v>0</v>
      </c>
      <c r="AY970">
        <f t="shared" si="1892"/>
        <v>0</v>
      </c>
      <c r="AZ970">
        <f t="shared" si="1893"/>
        <v>0</v>
      </c>
      <c r="BA970">
        <f t="shared" si="1894"/>
        <v>0</v>
      </c>
      <c r="BB970">
        <f t="shared" si="1895"/>
        <v>0</v>
      </c>
      <c r="BC970">
        <f t="shared" si="1896"/>
        <v>0</v>
      </c>
      <c r="BD970">
        <f t="shared" si="1897"/>
        <v>0</v>
      </c>
      <c r="BE970">
        <f t="shared" si="1898"/>
        <v>0</v>
      </c>
      <c r="BF970">
        <f t="shared" si="1899"/>
        <v>0</v>
      </c>
      <c r="BG970">
        <f t="shared" si="1900"/>
        <v>0</v>
      </c>
      <c r="BH970">
        <f t="shared" si="1901"/>
        <v>0</v>
      </c>
      <c r="BI970">
        <f t="shared" si="1902"/>
        <v>0</v>
      </c>
      <c r="BJ970">
        <f t="shared" si="1903"/>
        <v>0</v>
      </c>
      <c r="BK970">
        <f t="shared" si="1904"/>
        <v>0</v>
      </c>
      <c r="BL970">
        <f t="shared" si="1905"/>
        <v>0</v>
      </c>
      <c r="BM970">
        <f t="shared" si="1906"/>
        <v>0</v>
      </c>
      <c r="BN970">
        <f t="shared" si="1907"/>
        <v>0</v>
      </c>
      <c r="BO970">
        <f t="shared" si="1908"/>
        <v>0</v>
      </c>
      <c r="BP970">
        <f t="shared" si="1909"/>
        <v>0</v>
      </c>
      <c r="BQ970">
        <f t="shared" si="1910"/>
        <v>0</v>
      </c>
      <c r="BR970">
        <f t="shared" si="1911"/>
        <v>0</v>
      </c>
      <c r="BS970">
        <f t="shared" si="1912"/>
        <v>0</v>
      </c>
      <c r="BT970">
        <f t="shared" si="1913"/>
        <v>0</v>
      </c>
      <c r="BU970">
        <f t="shared" si="1914"/>
        <v>0</v>
      </c>
      <c r="BV970">
        <f t="shared" si="1915"/>
        <v>0</v>
      </c>
      <c r="BW970">
        <f t="shared" si="1916"/>
        <v>0</v>
      </c>
      <c r="BX970">
        <f t="shared" si="1917"/>
        <v>0</v>
      </c>
      <c r="BY970">
        <f t="shared" si="1918"/>
        <v>0</v>
      </c>
      <c r="BZ970">
        <f t="shared" si="1919"/>
        <v>0</v>
      </c>
      <c r="CA970">
        <f t="shared" si="1920"/>
        <v>0</v>
      </c>
      <c r="CB970">
        <f t="shared" si="1921"/>
        <v>0</v>
      </c>
      <c r="CC970">
        <f t="shared" si="1922"/>
        <v>0</v>
      </c>
      <c r="CD970">
        <f t="shared" si="1923"/>
        <v>0</v>
      </c>
      <c r="CE970">
        <f t="shared" si="1924"/>
        <v>0</v>
      </c>
      <c r="CF970">
        <f t="shared" si="1925"/>
        <v>0</v>
      </c>
      <c r="CG970">
        <f t="shared" si="1926"/>
        <v>0</v>
      </c>
      <c r="CH970">
        <f t="shared" si="1927"/>
        <v>0</v>
      </c>
      <c r="CI970">
        <f t="shared" si="1928"/>
        <v>0</v>
      </c>
      <c r="CJ970">
        <f t="shared" si="1929"/>
        <v>0</v>
      </c>
      <c r="CK970">
        <f t="shared" si="1930"/>
        <v>0</v>
      </c>
      <c r="CL970" t="str">
        <f t="shared" si="1931"/>
        <v/>
      </c>
      <c r="CM970" t="str">
        <f t="shared" si="1932"/>
        <v/>
      </c>
      <c r="CN970" t="str">
        <f t="shared" si="1933"/>
        <v/>
      </c>
      <c r="CO970" t="str">
        <f t="shared" si="1934"/>
        <v/>
      </c>
      <c r="CP970" t="str">
        <f t="shared" si="1935"/>
        <v/>
      </c>
      <c r="CQ970" t="str">
        <f t="shared" si="1936"/>
        <v/>
      </c>
      <c r="CR970" t="str">
        <f t="shared" si="1937"/>
        <v/>
      </c>
      <c r="CS970" t="str">
        <f t="shared" si="1938"/>
        <v/>
      </c>
      <c r="CT970" t="str">
        <f t="shared" si="1939"/>
        <v/>
      </c>
      <c r="CU970" t="str">
        <f t="shared" si="1940"/>
        <v/>
      </c>
      <c r="CV970" t="str">
        <f t="shared" si="1941"/>
        <v/>
      </c>
      <c r="CW970" t="str">
        <f t="shared" si="1942"/>
        <v/>
      </c>
      <c r="CX970" t="str">
        <f t="shared" si="1943"/>
        <v/>
      </c>
      <c r="CY970" t="str">
        <f t="shared" si="1944"/>
        <v/>
      </c>
      <c r="CZ970" t="str">
        <f t="shared" si="1945"/>
        <v/>
      </c>
      <c r="DA970" t="str">
        <f t="shared" si="1946"/>
        <v/>
      </c>
      <c r="DB970" t="str">
        <f t="shared" si="1947"/>
        <v/>
      </c>
      <c r="DC970" t="str">
        <f t="shared" si="1948"/>
        <v/>
      </c>
      <c r="DD970" t="str">
        <f t="shared" si="1949"/>
        <v/>
      </c>
      <c r="DE970" t="str">
        <f t="shared" si="1950"/>
        <v/>
      </c>
      <c r="DF970" t="str">
        <f t="shared" si="1951"/>
        <v/>
      </c>
      <c r="DG970" t="str">
        <f t="shared" si="1952"/>
        <v/>
      </c>
      <c r="DH970" t="str">
        <f t="shared" si="1953"/>
        <v/>
      </c>
      <c r="DI970" t="str">
        <f t="shared" si="1954"/>
        <v/>
      </c>
      <c r="DJ970" t="str">
        <f t="shared" si="1955"/>
        <v/>
      </c>
      <c r="DK970" t="str">
        <f t="shared" si="1956"/>
        <v/>
      </c>
      <c r="DL970" t="str">
        <f t="shared" si="1957"/>
        <v/>
      </c>
      <c r="DM970" t="str">
        <f t="shared" si="1958"/>
        <v/>
      </c>
      <c r="DN970" t="str">
        <f t="shared" si="1959"/>
        <v/>
      </c>
      <c r="DO970" t="str">
        <f t="shared" si="1960"/>
        <v/>
      </c>
      <c r="DP970" t="str">
        <f t="shared" si="1961"/>
        <v/>
      </c>
      <c r="DQ970" t="str">
        <f t="shared" si="1962"/>
        <v/>
      </c>
      <c r="DR970" t="str">
        <f t="shared" si="1963"/>
        <v/>
      </c>
      <c r="DS970" t="str">
        <f t="shared" si="1964"/>
        <v/>
      </c>
      <c r="DT970" t="str">
        <f t="shared" si="1965"/>
        <v/>
      </c>
      <c r="DU970">
        <f t="shared" si="1966"/>
        <v>0</v>
      </c>
      <c r="DV970">
        <f t="shared" si="1967"/>
        <v>0</v>
      </c>
      <c r="DW970">
        <f t="shared" si="1968"/>
        <v>0</v>
      </c>
      <c r="DX970" t="str">
        <f t="shared" si="1969"/>
        <v/>
      </c>
      <c r="DY970" t="str">
        <f t="shared" si="1970"/>
        <v/>
      </c>
      <c r="DZ970" t="str">
        <f t="shared" si="1971"/>
        <v/>
      </c>
      <c r="EA970" s="5">
        <f t="shared" si="1972"/>
        <v>0</v>
      </c>
      <c r="EB970" s="3">
        <f t="shared" si="1973"/>
        <v>0</v>
      </c>
    </row>
    <row r="971" spans="2:132" x14ac:dyDescent="0.2">
      <c r="B971" s="25">
        <v>966</v>
      </c>
      <c r="C971" s="26">
        <f>Zisk!D985</f>
        <v>0</v>
      </c>
      <c r="D971">
        <f>Zisk!E985</f>
        <v>0</v>
      </c>
      <c r="E971" s="66" t="str">
        <f t="shared" si="1860"/>
        <v/>
      </c>
      <c r="F971" t="str">
        <f t="shared" si="1861"/>
        <v/>
      </c>
      <c r="G971" s="66" t="str">
        <f t="shared" si="1862"/>
        <v/>
      </c>
      <c r="H971" s="25"/>
      <c r="I971" s="25"/>
      <c r="J971">
        <f>VstupniParametry_SKRYT!$D$5</f>
        <v>0.02</v>
      </c>
      <c r="K971">
        <f>VstupniParametry_SKRYT!$D$6</f>
        <v>0.06</v>
      </c>
      <c r="L971">
        <f>VstupniParametry_SKRYT!$D$7</f>
        <v>0.06</v>
      </c>
      <c r="M971">
        <f>VstupniParametry_SKRYT!$D$8</f>
        <v>0.06</v>
      </c>
      <c r="N971">
        <f>VstupniParametry_SKRYT!$D$9</f>
        <v>1.7999999999999999E-2</v>
      </c>
      <c r="O971" s="27">
        <f>VstupniParametry_SKRYT!$D$10</f>
        <v>0.01</v>
      </c>
      <c r="P971" s="27">
        <f>VstupniParametry_SKRYT!$D$11</f>
        <v>0.01</v>
      </c>
      <c r="Q971" s="27">
        <f>VstupniParametry_SKRYT!$D$12</f>
        <v>0.01</v>
      </c>
      <c r="R971" s="27">
        <f>VstupniParametry_SKRYT!$D$13</f>
        <v>0.01</v>
      </c>
      <c r="S971" s="27">
        <f>VstupniParametry_SKRYT!$D$14</f>
        <v>0.01</v>
      </c>
      <c r="T971">
        <f t="shared" si="1863"/>
        <v>0</v>
      </c>
      <c r="U971">
        <f t="shared" si="1864"/>
        <v>0</v>
      </c>
      <c r="V971">
        <f t="shared" si="1865"/>
        <v>0</v>
      </c>
      <c r="W971">
        <f t="shared" si="1866"/>
        <v>0</v>
      </c>
      <c r="X971">
        <f t="shared" si="1867"/>
        <v>0</v>
      </c>
      <c r="Y971">
        <f t="shared" si="1868"/>
        <v>0</v>
      </c>
      <c r="Z971">
        <f t="shared" si="1869"/>
        <v>0</v>
      </c>
      <c r="AA971">
        <f t="shared" si="1870"/>
        <v>0</v>
      </c>
      <c r="AB971">
        <f t="shared" si="1871"/>
        <v>0</v>
      </c>
      <c r="AC971">
        <f t="shared" si="1872"/>
        <v>0</v>
      </c>
      <c r="AD971">
        <f t="shared" si="1873"/>
        <v>0</v>
      </c>
      <c r="AE971">
        <f t="shared" si="1874"/>
        <v>0</v>
      </c>
      <c r="AF971">
        <f t="shared" si="1875"/>
        <v>0</v>
      </c>
      <c r="AG971">
        <f t="shared" si="1876"/>
        <v>0</v>
      </c>
      <c r="AH971">
        <f t="shared" si="1877"/>
        <v>0</v>
      </c>
      <c r="AI971">
        <f t="shared" si="1878"/>
        <v>0</v>
      </c>
      <c r="AJ971">
        <f t="shared" si="1879"/>
        <v>0</v>
      </c>
      <c r="AK971">
        <f t="shared" si="1880"/>
        <v>0</v>
      </c>
      <c r="AL971">
        <f t="shared" si="1881"/>
        <v>0</v>
      </c>
      <c r="AM971">
        <f t="shared" si="1882"/>
        <v>0</v>
      </c>
      <c r="AN971">
        <f t="shared" si="1883"/>
        <v>0</v>
      </c>
      <c r="AO971">
        <f t="shared" si="1884"/>
        <v>0</v>
      </c>
      <c r="AP971">
        <f t="shared" si="1885"/>
        <v>0</v>
      </c>
      <c r="AQ971">
        <f t="shared" si="1886"/>
        <v>0</v>
      </c>
      <c r="AR971">
        <f t="shared" si="1887"/>
        <v>0</v>
      </c>
      <c r="AS971">
        <f t="shared" si="1888"/>
        <v>0</v>
      </c>
      <c r="AT971">
        <f t="shared" si="1974"/>
        <v>0</v>
      </c>
      <c r="AU971">
        <f t="shared" si="1889"/>
        <v>0</v>
      </c>
      <c r="AV971">
        <f t="shared" si="1890"/>
        <v>0</v>
      </c>
      <c r="AW971">
        <f t="shared" si="1975"/>
        <v>0</v>
      </c>
      <c r="AX971">
        <f t="shared" si="1891"/>
        <v>0</v>
      </c>
      <c r="AY971">
        <f t="shared" si="1892"/>
        <v>0</v>
      </c>
      <c r="AZ971">
        <f t="shared" si="1893"/>
        <v>0</v>
      </c>
      <c r="BA971">
        <f t="shared" si="1894"/>
        <v>0</v>
      </c>
      <c r="BB971">
        <f t="shared" si="1895"/>
        <v>0</v>
      </c>
      <c r="BC971">
        <f t="shared" si="1896"/>
        <v>0</v>
      </c>
      <c r="BD971">
        <f t="shared" si="1897"/>
        <v>0</v>
      </c>
      <c r="BE971">
        <f t="shared" si="1898"/>
        <v>0</v>
      </c>
      <c r="BF971">
        <f t="shared" si="1899"/>
        <v>0</v>
      </c>
      <c r="BG971">
        <f t="shared" si="1900"/>
        <v>0</v>
      </c>
      <c r="BH971">
        <f t="shared" si="1901"/>
        <v>0</v>
      </c>
      <c r="BI971">
        <f t="shared" si="1902"/>
        <v>0</v>
      </c>
      <c r="BJ971">
        <f t="shared" si="1903"/>
        <v>0</v>
      </c>
      <c r="BK971">
        <f t="shared" si="1904"/>
        <v>0</v>
      </c>
      <c r="BL971">
        <f t="shared" si="1905"/>
        <v>0</v>
      </c>
      <c r="BM971">
        <f t="shared" si="1906"/>
        <v>0</v>
      </c>
      <c r="BN971">
        <f t="shared" si="1907"/>
        <v>0</v>
      </c>
      <c r="BO971">
        <f t="shared" si="1908"/>
        <v>0</v>
      </c>
      <c r="BP971">
        <f t="shared" si="1909"/>
        <v>0</v>
      </c>
      <c r="BQ971">
        <f t="shared" si="1910"/>
        <v>0</v>
      </c>
      <c r="BR971">
        <f t="shared" si="1911"/>
        <v>0</v>
      </c>
      <c r="BS971">
        <f t="shared" si="1912"/>
        <v>0</v>
      </c>
      <c r="BT971">
        <f t="shared" si="1913"/>
        <v>0</v>
      </c>
      <c r="BU971">
        <f t="shared" si="1914"/>
        <v>0</v>
      </c>
      <c r="BV971">
        <f t="shared" si="1915"/>
        <v>0</v>
      </c>
      <c r="BW971">
        <f t="shared" si="1916"/>
        <v>0</v>
      </c>
      <c r="BX971">
        <f t="shared" si="1917"/>
        <v>0</v>
      </c>
      <c r="BY971">
        <f t="shared" si="1918"/>
        <v>0</v>
      </c>
      <c r="BZ971">
        <f t="shared" si="1919"/>
        <v>0</v>
      </c>
      <c r="CA971">
        <f t="shared" si="1920"/>
        <v>0</v>
      </c>
      <c r="CB971">
        <f t="shared" si="1921"/>
        <v>0</v>
      </c>
      <c r="CC971">
        <f t="shared" si="1922"/>
        <v>0</v>
      </c>
      <c r="CD971">
        <f t="shared" si="1923"/>
        <v>0</v>
      </c>
      <c r="CE971">
        <f t="shared" si="1924"/>
        <v>0</v>
      </c>
      <c r="CF971">
        <f t="shared" si="1925"/>
        <v>0</v>
      </c>
      <c r="CG971">
        <f t="shared" si="1926"/>
        <v>0</v>
      </c>
      <c r="CH971">
        <f t="shared" si="1927"/>
        <v>0</v>
      </c>
      <c r="CI971">
        <f t="shared" si="1928"/>
        <v>0</v>
      </c>
      <c r="CJ971">
        <f t="shared" si="1929"/>
        <v>0</v>
      </c>
      <c r="CK971">
        <f t="shared" si="1930"/>
        <v>0</v>
      </c>
      <c r="CL971" t="str">
        <f t="shared" si="1931"/>
        <v/>
      </c>
      <c r="CM971" t="str">
        <f t="shared" si="1932"/>
        <v/>
      </c>
      <c r="CN971" t="str">
        <f t="shared" si="1933"/>
        <v/>
      </c>
      <c r="CO971" t="str">
        <f t="shared" si="1934"/>
        <v/>
      </c>
      <c r="CP971" t="str">
        <f t="shared" si="1935"/>
        <v/>
      </c>
      <c r="CQ971" t="str">
        <f t="shared" si="1936"/>
        <v/>
      </c>
      <c r="CR971" t="str">
        <f t="shared" si="1937"/>
        <v/>
      </c>
      <c r="CS971" t="str">
        <f t="shared" si="1938"/>
        <v/>
      </c>
      <c r="CT971" t="str">
        <f t="shared" si="1939"/>
        <v/>
      </c>
      <c r="CU971" t="str">
        <f t="shared" si="1940"/>
        <v/>
      </c>
      <c r="CV971" t="str">
        <f t="shared" si="1941"/>
        <v/>
      </c>
      <c r="CW971" t="str">
        <f t="shared" si="1942"/>
        <v/>
      </c>
      <c r="CX971" t="str">
        <f t="shared" si="1943"/>
        <v/>
      </c>
      <c r="CY971" t="str">
        <f t="shared" si="1944"/>
        <v/>
      </c>
      <c r="CZ971" t="str">
        <f t="shared" si="1945"/>
        <v/>
      </c>
      <c r="DA971" t="str">
        <f t="shared" si="1946"/>
        <v/>
      </c>
      <c r="DB971" t="str">
        <f t="shared" si="1947"/>
        <v/>
      </c>
      <c r="DC971" t="str">
        <f t="shared" si="1948"/>
        <v/>
      </c>
      <c r="DD971" t="str">
        <f t="shared" si="1949"/>
        <v/>
      </c>
      <c r="DE971" t="str">
        <f t="shared" si="1950"/>
        <v/>
      </c>
      <c r="DF971" t="str">
        <f t="shared" si="1951"/>
        <v/>
      </c>
      <c r="DG971" t="str">
        <f t="shared" si="1952"/>
        <v/>
      </c>
      <c r="DH971" t="str">
        <f t="shared" si="1953"/>
        <v/>
      </c>
      <c r="DI971" t="str">
        <f t="shared" si="1954"/>
        <v/>
      </c>
      <c r="DJ971" t="str">
        <f t="shared" si="1955"/>
        <v/>
      </c>
      <c r="DK971" t="str">
        <f t="shared" si="1956"/>
        <v/>
      </c>
      <c r="DL971" t="str">
        <f t="shared" si="1957"/>
        <v/>
      </c>
      <c r="DM971" t="str">
        <f t="shared" si="1958"/>
        <v/>
      </c>
      <c r="DN971" t="str">
        <f t="shared" si="1959"/>
        <v/>
      </c>
      <c r="DO971" t="str">
        <f t="shared" si="1960"/>
        <v/>
      </c>
      <c r="DP971" t="str">
        <f t="shared" si="1961"/>
        <v/>
      </c>
      <c r="DQ971" t="str">
        <f t="shared" si="1962"/>
        <v/>
      </c>
      <c r="DR971" t="str">
        <f t="shared" si="1963"/>
        <v/>
      </c>
      <c r="DS971" t="str">
        <f t="shared" si="1964"/>
        <v/>
      </c>
      <c r="DT971" t="str">
        <f t="shared" si="1965"/>
        <v/>
      </c>
      <c r="DU971">
        <f t="shared" si="1966"/>
        <v>0</v>
      </c>
      <c r="DV971">
        <f t="shared" si="1967"/>
        <v>0</v>
      </c>
      <c r="DW971">
        <f t="shared" si="1968"/>
        <v>0</v>
      </c>
      <c r="DX971" t="str">
        <f t="shared" si="1969"/>
        <v/>
      </c>
      <c r="DY971" t="str">
        <f t="shared" si="1970"/>
        <v/>
      </c>
      <c r="DZ971" t="str">
        <f t="shared" si="1971"/>
        <v/>
      </c>
      <c r="EA971" s="5">
        <f t="shared" si="1972"/>
        <v>0</v>
      </c>
      <c r="EB971" s="3">
        <f t="shared" si="1973"/>
        <v>0</v>
      </c>
    </row>
    <row r="972" spans="2:132" x14ac:dyDescent="0.2">
      <c r="B972">
        <v>967</v>
      </c>
      <c r="C972" s="3">
        <f>Zisk!D986</f>
        <v>0</v>
      </c>
      <c r="D972">
        <f>Zisk!E986</f>
        <v>0</v>
      </c>
      <c r="E972" s="66" t="str">
        <f t="shared" si="1860"/>
        <v/>
      </c>
      <c r="F972" t="str">
        <f t="shared" si="1861"/>
        <v/>
      </c>
      <c r="G972" s="66" t="str">
        <f t="shared" si="1862"/>
        <v/>
      </c>
      <c r="J972">
        <f>VstupniParametry_SKRYT!$D$5</f>
        <v>0.02</v>
      </c>
      <c r="K972">
        <f>VstupniParametry_SKRYT!$D$6</f>
        <v>0.06</v>
      </c>
      <c r="L972">
        <f>VstupniParametry_SKRYT!$D$7</f>
        <v>0.06</v>
      </c>
      <c r="M972">
        <f>VstupniParametry_SKRYT!$D$8</f>
        <v>0.06</v>
      </c>
      <c r="N972">
        <f>VstupniParametry_SKRYT!$D$9</f>
        <v>1.7999999999999999E-2</v>
      </c>
      <c r="O972" s="27">
        <f>VstupniParametry_SKRYT!$D$10</f>
        <v>0.01</v>
      </c>
      <c r="P972" s="27">
        <f>VstupniParametry_SKRYT!$D$11</f>
        <v>0.01</v>
      </c>
      <c r="Q972" s="27">
        <f>VstupniParametry_SKRYT!$D$12</f>
        <v>0.01</v>
      </c>
      <c r="R972" s="27">
        <f>VstupniParametry_SKRYT!$D$13</f>
        <v>0.01</v>
      </c>
      <c r="S972" s="27">
        <f>VstupniParametry_SKRYT!$D$14</f>
        <v>0.01</v>
      </c>
      <c r="T972">
        <f t="shared" si="1863"/>
        <v>0</v>
      </c>
      <c r="U972">
        <f t="shared" si="1864"/>
        <v>0</v>
      </c>
      <c r="V972">
        <f t="shared" si="1865"/>
        <v>0</v>
      </c>
      <c r="W972">
        <f t="shared" si="1866"/>
        <v>0</v>
      </c>
      <c r="X972">
        <f t="shared" si="1867"/>
        <v>0</v>
      </c>
      <c r="Y972">
        <f t="shared" si="1868"/>
        <v>0</v>
      </c>
      <c r="Z972">
        <f t="shared" si="1869"/>
        <v>0</v>
      </c>
      <c r="AA972">
        <f t="shared" si="1870"/>
        <v>0</v>
      </c>
      <c r="AB972">
        <f t="shared" si="1871"/>
        <v>0</v>
      </c>
      <c r="AC972">
        <f t="shared" si="1872"/>
        <v>0</v>
      </c>
      <c r="AD972">
        <f t="shared" si="1873"/>
        <v>0</v>
      </c>
      <c r="AE972">
        <f t="shared" si="1874"/>
        <v>0</v>
      </c>
      <c r="AF972">
        <f t="shared" si="1875"/>
        <v>0</v>
      </c>
      <c r="AG972">
        <f t="shared" si="1876"/>
        <v>0</v>
      </c>
      <c r="AH972">
        <f t="shared" si="1877"/>
        <v>0</v>
      </c>
      <c r="AI972">
        <f t="shared" si="1878"/>
        <v>0</v>
      </c>
      <c r="AJ972">
        <f t="shared" si="1879"/>
        <v>0</v>
      </c>
      <c r="AK972">
        <f t="shared" si="1880"/>
        <v>0</v>
      </c>
      <c r="AL972">
        <f t="shared" si="1881"/>
        <v>0</v>
      </c>
      <c r="AM972">
        <f t="shared" si="1882"/>
        <v>0</v>
      </c>
      <c r="AN972">
        <f t="shared" si="1883"/>
        <v>0</v>
      </c>
      <c r="AO972">
        <f t="shared" si="1884"/>
        <v>0</v>
      </c>
      <c r="AP972">
        <f t="shared" si="1885"/>
        <v>0</v>
      </c>
      <c r="AQ972">
        <f t="shared" si="1886"/>
        <v>0</v>
      </c>
      <c r="AR972">
        <f t="shared" si="1887"/>
        <v>0</v>
      </c>
      <c r="AS972">
        <f t="shared" si="1888"/>
        <v>0</v>
      </c>
      <c r="AT972">
        <f t="shared" si="1974"/>
        <v>0</v>
      </c>
      <c r="AU972">
        <f t="shared" si="1889"/>
        <v>0</v>
      </c>
      <c r="AV972">
        <f t="shared" si="1890"/>
        <v>0</v>
      </c>
      <c r="AW972">
        <f t="shared" si="1975"/>
        <v>0</v>
      </c>
      <c r="AX972">
        <f t="shared" si="1891"/>
        <v>0</v>
      </c>
      <c r="AY972">
        <f t="shared" si="1892"/>
        <v>0</v>
      </c>
      <c r="AZ972">
        <f t="shared" si="1893"/>
        <v>0</v>
      </c>
      <c r="BA972">
        <f t="shared" si="1894"/>
        <v>0</v>
      </c>
      <c r="BB972">
        <f t="shared" si="1895"/>
        <v>0</v>
      </c>
      <c r="BC972">
        <f t="shared" si="1896"/>
        <v>0</v>
      </c>
      <c r="BD972">
        <f t="shared" si="1897"/>
        <v>0</v>
      </c>
      <c r="BE972">
        <f t="shared" si="1898"/>
        <v>0</v>
      </c>
      <c r="BF972">
        <f t="shared" si="1899"/>
        <v>0</v>
      </c>
      <c r="BG972">
        <f t="shared" si="1900"/>
        <v>0</v>
      </c>
      <c r="BH972">
        <f t="shared" si="1901"/>
        <v>0</v>
      </c>
      <c r="BI972">
        <f t="shared" si="1902"/>
        <v>0</v>
      </c>
      <c r="BJ972">
        <f t="shared" si="1903"/>
        <v>0</v>
      </c>
      <c r="BK972">
        <f t="shared" si="1904"/>
        <v>0</v>
      </c>
      <c r="BL972">
        <f t="shared" si="1905"/>
        <v>0</v>
      </c>
      <c r="BM972">
        <f t="shared" si="1906"/>
        <v>0</v>
      </c>
      <c r="BN972">
        <f t="shared" si="1907"/>
        <v>0</v>
      </c>
      <c r="BO972">
        <f t="shared" si="1908"/>
        <v>0</v>
      </c>
      <c r="BP972">
        <f t="shared" si="1909"/>
        <v>0</v>
      </c>
      <c r="BQ972">
        <f t="shared" si="1910"/>
        <v>0</v>
      </c>
      <c r="BR972">
        <f t="shared" si="1911"/>
        <v>0</v>
      </c>
      <c r="BS972">
        <f t="shared" si="1912"/>
        <v>0</v>
      </c>
      <c r="BT972">
        <f t="shared" si="1913"/>
        <v>0</v>
      </c>
      <c r="BU972">
        <f t="shared" si="1914"/>
        <v>0</v>
      </c>
      <c r="BV972">
        <f t="shared" si="1915"/>
        <v>0</v>
      </c>
      <c r="BW972">
        <f t="shared" si="1916"/>
        <v>0</v>
      </c>
      <c r="BX972">
        <f t="shared" si="1917"/>
        <v>0</v>
      </c>
      <c r="BY972">
        <f t="shared" si="1918"/>
        <v>0</v>
      </c>
      <c r="BZ972">
        <f t="shared" si="1919"/>
        <v>0</v>
      </c>
      <c r="CA972">
        <f t="shared" si="1920"/>
        <v>0</v>
      </c>
      <c r="CB972">
        <f t="shared" si="1921"/>
        <v>0</v>
      </c>
      <c r="CC972">
        <f t="shared" si="1922"/>
        <v>0</v>
      </c>
      <c r="CD972">
        <f t="shared" si="1923"/>
        <v>0</v>
      </c>
      <c r="CE972">
        <f t="shared" si="1924"/>
        <v>0</v>
      </c>
      <c r="CF972">
        <f t="shared" si="1925"/>
        <v>0</v>
      </c>
      <c r="CG972">
        <f t="shared" si="1926"/>
        <v>0</v>
      </c>
      <c r="CH972">
        <f t="shared" si="1927"/>
        <v>0</v>
      </c>
      <c r="CI972">
        <f t="shared" si="1928"/>
        <v>0</v>
      </c>
      <c r="CJ972">
        <f t="shared" si="1929"/>
        <v>0</v>
      </c>
      <c r="CK972">
        <f t="shared" si="1930"/>
        <v>0</v>
      </c>
      <c r="CL972" t="str">
        <f t="shared" si="1931"/>
        <v/>
      </c>
      <c r="CM972" t="str">
        <f t="shared" si="1932"/>
        <v/>
      </c>
      <c r="CN972" t="str">
        <f t="shared" si="1933"/>
        <v/>
      </c>
      <c r="CO972" t="str">
        <f t="shared" si="1934"/>
        <v/>
      </c>
      <c r="CP972" t="str">
        <f t="shared" si="1935"/>
        <v/>
      </c>
      <c r="CQ972" t="str">
        <f t="shared" si="1936"/>
        <v/>
      </c>
      <c r="CR972" t="str">
        <f t="shared" si="1937"/>
        <v/>
      </c>
      <c r="CS972" t="str">
        <f t="shared" si="1938"/>
        <v/>
      </c>
      <c r="CT972" t="str">
        <f t="shared" si="1939"/>
        <v/>
      </c>
      <c r="CU972" t="str">
        <f t="shared" si="1940"/>
        <v/>
      </c>
      <c r="CV972" t="str">
        <f t="shared" si="1941"/>
        <v/>
      </c>
      <c r="CW972" t="str">
        <f t="shared" si="1942"/>
        <v/>
      </c>
      <c r="CX972" t="str">
        <f t="shared" si="1943"/>
        <v/>
      </c>
      <c r="CY972" t="str">
        <f t="shared" si="1944"/>
        <v/>
      </c>
      <c r="CZ972" t="str">
        <f t="shared" si="1945"/>
        <v/>
      </c>
      <c r="DA972" t="str">
        <f t="shared" si="1946"/>
        <v/>
      </c>
      <c r="DB972" t="str">
        <f t="shared" si="1947"/>
        <v/>
      </c>
      <c r="DC972" t="str">
        <f t="shared" si="1948"/>
        <v/>
      </c>
      <c r="DD972" t="str">
        <f t="shared" si="1949"/>
        <v/>
      </c>
      <c r="DE972" t="str">
        <f t="shared" si="1950"/>
        <v/>
      </c>
      <c r="DF972" t="str">
        <f t="shared" si="1951"/>
        <v/>
      </c>
      <c r="DG972" t="str">
        <f t="shared" si="1952"/>
        <v/>
      </c>
      <c r="DH972" t="str">
        <f t="shared" si="1953"/>
        <v/>
      </c>
      <c r="DI972" t="str">
        <f t="shared" si="1954"/>
        <v/>
      </c>
      <c r="DJ972" t="str">
        <f t="shared" si="1955"/>
        <v/>
      </c>
      <c r="DK972" t="str">
        <f t="shared" si="1956"/>
        <v/>
      </c>
      <c r="DL972" t="str">
        <f t="shared" si="1957"/>
        <v/>
      </c>
      <c r="DM972" t="str">
        <f t="shared" si="1958"/>
        <v/>
      </c>
      <c r="DN972" t="str">
        <f t="shared" si="1959"/>
        <v/>
      </c>
      <c r="DO972" t="str">
        <f t="shared" si="1960"/>
        <v/>
      </c>
      <c r="DP972" t="str">
        <f t="shared" si="1961"/>
        <v/>
      </c>
      <c r="DQ972" t="str">
        <f t="shared" si="1962"/>
        <v/>
      </c>
      <c r="DR972" t="str">
        <f t="shared" si="1963"/>
        <v/>
      </c>
      <c r="DS972" t="str">
        <f t="shared" si="1964"/>
        <v/>
      </c>
      <c r="DT972" t="str">
        <f t="shared" si="1965"/>
        <v/>
      </c>
      <c r="DU972">
        <f t="shared" si="1966"/>
        <v>0</v>
      </c>
      <c r="DV972">
        <f t="shared" si="1967"/>
        <v>0</v>
      </c>
      <c r="DW972">
        <f t="shared" si="1968"/>
        <v>0</v>
      </c>
      <c r="DX972" t="str">
        <f t="shared" si="1969"/>
        <v/>
      </c>
      <c r="DY972" t="str">
        <f t="shared" si="1970"/>
        <v/>
      </c>
      <c r="DZ972" t="str">
        <f t="shared" si="1971"/>
        <v/>
      </c>
      <c r="EA972" s="5">
        <f t="shared" si="1972"/>
        <v>0</v>
      </c>
      <c r="EB972" s="3">
        <f t="shared" si="1973"/>
        <v>0</v>
      </c>
    </row>
    <row r="973" spans="2:132" x14ac:dyDescent="0.2">
      <c r="B973" s="25">
        <v>968</v>
      </c>
      <c r="C973" s="26">
        <f>Zisk!D987</f>
        <v>0</v>
      </c>
      <c r="D973">
        <f>Zisk!E987</f>
        <v>0</v>
      </c>
      <c r="E973" s="66" t="str">
        <f t="shared" si="1860"/>
        <v/>
      </c>
      <c r="F973" t="str">
        <f t="shared" si="1861"/>
        <v/>
      </c>
      <c r="G973" s="66" t="str">
        <f t="shared" si="1862"/>
        <v/>
      </c>
      <c r="H973" s="25"/>
      <c r="I973" s="25"/>
      <c r="J973">
        <f>VstupniParametry_SKRYT!$D$5</f>
        <v>0.02</v>
      </c>
      <c r="K973">
        <f>VstupniParametry_SKRYT!$D$6</f>
        <v>0.06</v>
      </c>
      <c r="L973">
        <f>VstupniParametry_SKRYT!$D$7</f>
        <v>0.06</v>
      </c>
      <c r="M973">
        <f>VstupniParametry_SKRYT!$D$8</f>
        <v>0.06</v>
      </c>
      <c r="N973">
        <f>VstupniParametry_SKRYT!$D$9</f>
        <v>1.7999999999999999E-2</v>
      </c>
      <c r="O973" s="27">
        <f>VstupniParametry_SKRYT!$D$10</f>
        <v>0.01</v>
      </c>
      <c r="P973" s="27">
        <f>VstupniParametry_SKRYT!$D$11</f>
        <v>0.01</v>
      </c>
      <c r="Q973" s="27">
        <f>VstupniParametry_SKRYT!$D$12</f>
        <v>0.01</v>
      </c>
      <c r="R973" s="27">
        <f>VstupniParametry_SKRYT!$D$13</f>
        <v>0.01</v>
      </c>
      <c r="S973" s="27">
        <f>VstupniParametry_SKRYT!$D$14</f>
        <v>0.01</v>
      </c>
      <c r="T973">
        <f t="shared" si="1863"/>
        <v>0</v>
      </c>
      <c r="U973">
        <f t="shared" si="1864"/>
        <v>0</v>
      </c>
      <c r="V973">
        <f t="shared" si="1865"/>
        <v>0</v>
      </c>
      <c r="W973">
        <f t="shared" si="1866"/>
        <v>0</v>
      </c>
      <c r="X973">
        <f t="shared" si="1867"/>
        <v>0</v>
      </c>
      <c r="Y973">
        <f t="shared" si="1868"/>
        <v>0</v>
      </c>
      <c r="Z973">
        <f t="shared" si="1869"/>
        <v>0</v>
      </c>
      <c r="AA973">
        <f t="shared" si="1870"/>
        <v>0</v>
      </c>
      <c r="AB973">
        <f t="shared" si="1871"/>
        <v>0</v>
      </c>
      <c r="AC973">
        <f t="shared" si="1872"/>
        <v>0</v>
      </c>
      <c r="AD973">
        <f t="shared" si="1873"/>
        <v>0</v>
      </c>
      <c r="AE973">
        <f t="shared" si="1874"/>
        <v>0</v>
      </c>
      <c r="AF973">
        <f t="shared" si="1875"/>
        <v>0</v>
      </c>
      <c r="AG973">
        <f t="shared" si="1876"/>
        <v>0</v>
      </c>
      <c r="AH973">
        <f t="shared" si="1877"/>
        <v>0</v>
      </c>
      <c r="AI973">
        <f t="shared" si="1878"/>
        <v>0</v>
      </c>
      <c r="AJ973">
        <f t="shared" si="1879"/>
        <v>0</v>
      </c>
      <c r="AK973">
        <f t="shared" si="1880"/>
        <v>0</v>
      </c>
      <c r="AL973">
        <f t="shared" si="1881"/>
        <v>0</v>
      </c>
      <c r="AM973">
        <f t="shared" si="1882"/>
        <v>0</v>
      </c>
      <c r="AN973">
        <f t="shared" si="1883"/>
        <v>0</v>
      </c>
      <c r="AO973">
        <f t="shared" si="1884"/>
        <v>0</v>
      </c>
      <c r="AP973">
        <f t="shared" si="1885"/>
        <v>0</v>
      </c>
      <c r="AQ973">
        <f t="shared" si="1886"/>
        <v>0</v>
      </c>
      <c r="AR973">
        <f t="shared" si="1887"/>
        <v>0</v>
      </c>
      <c r="AS973">
        <f t="shared" si="1888"/>
        <v>0</v>
      </c>
      <c r="AT973">
        <f t="shared" si="1974"/>
        <v>0</v>
      </c>
      <c r="AU973">
        <f t="shared" si="1889"/>
        <v>0</v>
      </c>
      <c r="AV973">
        <f t="shared" si="1890"/>
        <v>0</v>
      </c>
      <c r="AW973">
        <f t="shared" si="1975"/>
        <v>0</v>
      </c>
      <c r="AX973">
        <f t="shared" si="1891"/>
        <v>0</v>
      </c>
      <c r="AY973">
        <f t="shared" si="1892"/>
        <v>0</v>
      </c>
      <c r="AZ973">
        <f t="shared" si="1893"/>
        <v>0</v>
      </c>
      <c r="BA973">
        <f t="shared" si="1894"/>
        <v>0</v>
      </c>
      <c r="BB973">
        <f t="shared" si="1895"/>
        <v>0</v>
      </c>
      <c r="BC973">
        <f t="shared" si="1896"/>
        <v>0</v>
      </c>
      <c r="BD973">
        <f t="shared" si="1897"/>
        <v>0</v>
      </c>
      <c r="BE973">
        <f t="shared" si="1898"/>
        <v>0</v>
      </c>
      <c r="BF973">
        <f t="shared" si="1899"/>
        <v>0</v>
      </c>
      <c r="BG973">
        <f t="shared" si="1900"/>
        <v>0</v>
      </c>
      <c r="BH973">
        <f t="shared" si="1901"/>
        <v>0</v>
      </c>
      <c r="BI973">
        <f t="shared" si="1902"/>
        <v>0</v>
      </c>
      <c r="BJ973">
        <f t="shared" si="1903"/>
        <v>0</v>
      </c>
      <c r="BK973">
        <f t="shared" si="1904"/>
        <v>0</v>
      </c>
      <c r="BL973">
        <f t="shared" si="1905"/>
        <v>0</v>
      </c>
      <c r="BM973">
        <f t="shared" si="1906"/>
        <v>0</v>
      </c>
      <c r="BN973">
        <f t="shared" si="1907"/>
        <v>0</v>
      </c>
      <c r="BO973">
        <f t="shared" si="1908"/>
        <v>0</v>
      </c>
      <c r="BP973">
        <f t="shared" si="1909"/>
        <v>0</v>
      </c>
      <c r="BQ973">
        <f t="shared" si="1910"/>
        <v>0</v>
      </c>
      <c r="BR973">
        <f t="shared" si="1911"/>
        <v>0</v>
      </c>
      <c r="BS973">
        <f t="shared" si="1912"/>
        <v>0</v>
      </c>
      <c r="BT973">
        <f t="shared" si="1913"/>
        <v>0</v>
      </c>
      <c r="BU973">
        <f t="shared" si="1914"/>
        <v>0</v>
      </c>
      <c r="BV973">
        <f t="shared" si="1915"/>
        <v>0</v>
      </c>
      <c r="BW973">
        <f t="shared" si="1916"/>
        <v>0</v>
      </c>
      <c r="BX973">
        <f t="shared" si="1917"/>
        <v>0</v>
      </c>
      <c r="BY973">
        <f t="shared" si="1918"/>
        <v>0</v>
      </c>
      <c r="BZ973">
        <f t="shared" si="1919"/>
        <v>0</v>
      </c>
      <c r="CA973">
        <f t="shared" si="1920"/>
        <v>0</v>
      </c>
      <c r="CB973">
        <f t="shared" si="1921"/>
        <v>0</v>
      </c>
      <c r="CC973">
        <f t="shared" si="1922"/>
        <v>0</v>
      </c>
      <c r="CD973">
        <f t="shared" si="1923"/>
        <v>0</v>
      </c>
      <c r="CE973">
        <f t="shared" si="1924"/>
        <v>0</v>
      </c>
      <c r="CF973">
        <f t="shared" si="1925"/>
        <v>0</v>
      </c>
      <c r="CG973">
        <f t="shared" si="1926"/>
        <v>0</v>
      </c>
      <c r="CH973">
        <f t="shared" si="1927"/>
        <v>0</v>
      </c>
      <c r="CI973">
        <f t="shared" si="1928"/>
        <v>0</v>
      </c>
      <c r="CJ973">
        <f t="shared" si="1929"/>
        <v>0</v>
      </c>
      <c r="CK973">
        <f t="shared" si="1930"/>
        <v>0</v>
      </c>
      <c r="CL973" t="str">
        <f t="shared" si="1931"/>
        <v/>
      </c>
      <c r="CM973" t="str">
        <f t="shared" si="1932"/>
        <v/>
      </c>
      <c r="CN973" t="str">
        <f t="shared" si="1933"/>
        <v/>
      </c>
      <c r="CO973" t="str">
        <f t="shared" si="1934"/>
        <v/>
      </c>
      <c r="CP973" t="str">
        <f t="shared" si="1935"/>
        <v/>
      </c>
      <c r="CQ973" t="str">
        <f t="shared" si="1936"/>
        <v/>
      </c>
      <c r="CR973" t="str">
        <f t="shared" si="1937"/>
        <v/>
      </c>
      <c r="CS973" t="str">
        <f t="shared" si="1938"/>
        <v/>
      </c>
      <c r="CT973" t="str">
        <f t="shared" si="1939"/>
        <v/>
      </c>
      <c r="CU973" t="str">
        <f t="shared" si="1940"/>
        <v/>
      </c>
      <c r="CV973" t="str">
        <f t="shared" si="1941"/>
        <v/>
      </c>
      <c r="CW973" t="str">
        <f t="shared" si="1942"/>
        <v/>
      </c>
      <c r="CX973" t="str">
        <f t="shared" si="1943"/>
        <v/>
      </c>
      <c r="CY973" t="str">
        <f t="shared" si="1944"/>
        <v/>
      </c>
      <c r="CZ973" t="str">
        <f t="shared" si="1945"/>
        <v/>
      </c>
      <c r="DA973" t="str">
        <f t="shared" si="1946"/>
        <v/>
      </c>
      <c r="DB973" t="str">
        <f t="shared" si="1947"/>
        <v/>
      </c>
      <c r="DC973" t="str">
        <f t="shared" si="1948"/>
        <v/>
      </c>
      <c r="DD973" t="str">
        <f t="shared" si="1949"/>
        <v/>
      </c>
      <c r="DE973" t="str">
        <f t="shared" si="1950"/>
        <v/>
      </c>
      <c r="DF973" t="str">
        <f t="shared" si="1951"/>
        <v/>
      </c>
      <c r="DG973" t="str">
        <f t="shared" si="1952"/>
        <v/>
      </c>
      <c r="DH973" t="str">
        <f t="shared" si="1953"/>
        <v/>
      </c>
      <c r="DI973" t="str">
        <f t="shared" si="1954"/>
        <v/>
      </c>
      <c r="DJ973" t="str">
        <f t="shared" si="1955"/>
        <v/>
      </c>
      <c r="DK973" t="str">
        <f t="shared" si="1956"/>
        <v/>
      </c>
      <c r="DL973" t="str">
        <f t="shared" si="1957"/>
        <v/>
      </c>
      <c r="DM973" t="str">
        <f t="shared" si="1958"/>
        <v/>
      </c>
      <c r="DN973" t="str">
        <f t="shared" si="1959"/>
        <v/>
      </c>
      <c r="DO973" t="str">
        <f t="shared" si="1960"/>
        <v/>
      </c>
      <c r="DP973" t="str">
        <f t="shared" si="1961"/>
        <v/>
      </c>
      <c r="DQ973" t="str">
        <f t="shared" si="1962"/>
        <v/>
      </c>
      <c r="DR973" t="str">
        <f t="shared" si="1963"/>
        <v/>
      </c>
      <c r="DS973" t="str">
        <f t="shared" si="1964"/>
        <v/>
      </c>
      <c r="DT973" t="str">
        <f t="shared" si="1965"/>
        <v/>
      </c>
      <c r="DU973">
        <f t="shared" si="1966"/>
        <v>0</v>
      </c>
      <c r="DV973">
        <f t="shared" si="1967"/>
        <v>0</v>
      </c>
      <c r="DW973">
        <f t="shared" si="1968"/>
        <v>0</v>
      </c>
      <c r="DX973" t="str">
        <f t="shared" si="1969"/>
        <v/>
      </c>
      <c r="DY973" t="str">
        <f t="shared" si="1970"/>
        <v/>
      </c>
      <c r="DZ973" t="str">
        <f t="shared" si="1971"/>
        <v/>
      </c>
      <c r="EA973" s="5">
        <f t="shared" si="1972"/>
        <v>0</v>
      </c>
      <c r="EB973" s="3">
        <f t="shared" si="1973"/>
        <v>0</v>
      </c>
    </row>
    <row r="974" spans="2:132" x14ac:dyDescent="0.2">
      <c r="B974">
        <v>969</v>
      </c>
      <c r="C974" s="3">
        <f>Zisk!D988</f>
        <v>0</v>
      </c>
      <c r="D974">
        <f>Zisk!E988</f>
        <v>0</v>
      </c>
      <c r="E974" s="66" t="str">
        <f t="shared" si="1860"/>
        <v/>
      </c>
      <c r="F974" t="str">
        <f t="shared" si="1861"/>
        <v/>
      </c>
      <c r="G974" s="66" t="str">
        <f t="shared" si="1862"/>
        <v/>
      </c>
      <c r="J974">
        <f>VstupniParametry_SKRYT!$D$5</f>
        <v>0.02</v>
      </c>
      <c r="K974">
        <f>VstupniParametry_SKRYT!$D$6</f>
        <v>0.06</v>
      </c>
      <c r="L974">
        <f>VstupniParametry_SKRYT!$D$7</f>
        <v>0.06</v>
      </c>
      <c r="M974">
        <f>VstupniParametry_SKRYT!$D$8</f>
        <v>0.06</v>
      </c>
      <c r="N974">
        <f>VstupniParametry_SKRYT!$D$9</f>
        <v>1.7999999999999999E-2</v>
      </c>
      <c r="O974" s="27">
        <f>VstupniParametry_SKRYT!$D$10</f>
        <v>0.01</v>
      </c>
      <c r="P974" s="27">
        <f>VstupniParametry_SKRYT!$D$11</f>
        <v>0.01</v>
      </c>
      <c r="Q974" s="27">
        <f>VstupniParametry_SKRYT!$D$12</f>
        <v>0.01</v>
      </c>
      <c r="R974" s="27">
        <f>VstupniParametry_SKRYT!$D$13</f>
        <v>0.01</v>
      </c>
      <c r="S974" s="27">
        <f>VstupniParametry_SKRYT!$D$14</f>
        <v>0.01</v>
      </c>
      <c r="T974">
        <f t="shared" si="1863"/>
        <v>0</v>
      </c>
      <c r="U974">
        <f t="shared" si="1864"/>
        <v>0</v>
      </c>
      <c r="V974">
        <f t="shared" si="1865"/>
        <v>0</v>
      </c>
      <c r="W974">
        <f t="shared" si="1866"/>
        <v>0</v>
      </c>
      <c r="X974">
        <f t="shared" si="1867"/>
        <v>0</v>
      </c>
      <c r="Y974">
        <f t="shared" si="1868"/>
        <v>0</v>
      </c>
      <c r="Z974">
        <f t="shared" si="1869"/>
        <v>0</v>
      </c>
      <c r="AA974">
        <f t="shared" si="1870"/>
        <v>0</v>
      </c>
      <c r="AB974">
        <f t="shared" si="1871"/>
        <v>0</v>
      </c>
      <c r="AC974">
        <f t="shared" si="1872"/>
        <v>0</v>
      </c>
      <c r="AD974">
        <f t="shared" si="1873"/>
        <v>0</v>
      </c>
      <c r="AE974">
        <f t="shared" si="1874"/>
        <v>0</v>
      </c>
      <c r="AF974">
        <f t="shared" si="1875"/>
        <v>0</v>
      </c>
      <c r="AG974">
        <f t="shared" si="1876"/>
        <v>0</v>
      </c>
      <c r="AH974">
        <f t="shared" si="1877"/>
        <v>0</v>
      </c>
      <c r="AI974">
        <f t="shared" si="1878"/>
        <v>0</v>
      </c>
      <c r="AJ974">
        <f t="shared" si="1879"/>
        <v>0</v>
      </c>
      <c r="AK974">
        <f t="shared" si="1880"/>
        <v>0</v>
      </c>
      <c r="AL974">
        <f t="shared" si="1881"/>
        <v>0</v>
      </c>
      <c r="AM974">
        <f t="shared" si="1882"/>
        <v>0</v>
      </c>
      <c r="AN974">
        <f t="shared" si="1883"/>
        <v>0</v>
      </c>
      <c r="AO974">
        <f t="shared" si="1884"/>
        <v>0</v>
      </c>
      <c r="AP974">
        <f t="shared" si="1885"/>
        <v>0</v>
      </c>
      <c r="AQ974">
        <f t="shared" si="1886"/>
        <v>0</v>
      </c>
      <c r="AR974">
        <f t="shared" si="1887"/>
        <v>0</v>
      </c>
      <c r="AS974">
        <f t="shared" si="1888"/>
        <v>0</v>
      </c>
      <c r="AT974">
        <f t="shared" si="1974"/>
        <v>0</v>
      </c>
      <c r="AU974">
        <f t="shared" si="1889"/>
        <v>0</v>
      </c>
      <c r="AV974">
        <f t="shared" si="1890"/>
        <v>0</v>
      </c>
      <c r="AW974">
        <f t="shared" si="1975"/>
        <v>0</v>
      </c>
      <c r="AX974">
        <f t="shared" si="1891"/>
        <v>0</v>
      </c>
      <c r="AY974">
        <f t="shared" si="1892"/>
        <v>0</v>
      </c>
      <c r="AZ974">
        <f t="shared" si="1893"/>
        <v>0</v>
      </c>
      <c r="BA974">
        <f t="shared" si="1894"/>
        <v>0</v>
      </c>
      <c r="BB974">
        <f t="shared" si="1895"/>
        <v>0</v>
      </c>
      <c r="BC974">
        <f t="shared" si="1896"/>
        <v>0</v>
      </c>
      <c r="BD974">
        <f t="shared" si="1897"/>
        <v>0</v>
      </c>
      <c r="BE974">
        <f t="shared" si="1898"/>
        <v>0</v>
      </c>
      <c r="BF974">
        <f t="shared" si="1899"/>
        <v>0</v>
      </c>
      <c r="BG974">
        <f t="shared" si="1900"/>
        <v>0</v>
      </c>
      <c r="BH974">
        <f t="shared" si="1901"/>
        <v>0</v>
      </c>
      <c r="BI974">
        <f t="shared" si="1902"/>
        <v>0</v>
      </c>
      <c r="BJ974">
        <f t="shared" si="1903"/>
        <v>0</v>
      </c>
      <c r="BK974">
        <f t="shared" si="1904"/>
        <v>0</v>
      </c>
      <c r="BL974">
        <f t="shared" si="1905"/>
        <v>0</v>
      </c>
      <c r="BM974">
        <f t="shared" si="1906"/>
        <v>0</v>
      </c>
      <c r="BN974">
        <f t="shared" si="1907"/>
        <v>0</v>
      </c>
      <c r="BO974">
        <f t="shared" si="1908"/>
        <v>0</v>
      </c>
      <c r="BP974">
        <f t="shared" si="1909"/>
        <v>0</v>
      </c>
      <c r="BQ974">
        <f t="shared" si="1910"/>
        <v>0</v>
      </c>
      <c r="BR974">
        <f t="shared" si="1911"/>
        <v>0</v>
      </c>
      <c r="BS974">
        <f t="shared" si="1912"/>
        <v>0</v>
      </c>
      <c r="BT974">
        <f t="shared" si="1913"/>
        <v>0</v>
      </c>
      <c r="BU974">
        <f t="shared" si="1914"/>
        <v>0</v>
      </c>
      <c r="BV974">
        <f t="shared" si="1915"/>
        <v>0</v>
      </c>
      <c r="BW974">
        <f t="shared" si="1916"/>
        <v>0</v>
      </c>
      <c r="BX974">
        <f t="shared" si="1917"/>
        <v>0</v>
      </c>
      <c r="BY974">
        <f t="shared" si="1918"/>
        <v>0</v>
      </c>
      <c r="BZ974">
        <f t="shared" si="1919"/>
        <v>0</v>
      </c>
      <c r="CA974">
        <f t="shared" si="1920"/>
        <v>0</v>
      </c>
      <c r="CB974">
        <f t="shared" si="1921"/>
        <v>0</v>
      </c>
      <c r="CC974">
        <f t="shared" si="1922"/>
        <v>0</v>
      </c>
      <c r="CD974">
        <f t="shared" si="1923"/>
        <v>0</v>
      </c>
      <c r="CE974">
        <f t="shared" si="1924"/>
        <v>0</v>
      </c>
      <c r="CF974">
        <f t="shared" si="1925"/>
        <v>0</v>
      </c>
      <c r="CG974">
        <f t="shared" si="1926"/>
        <v>0</v>
      </c>
      <c r="CH974">
        <f t="shared" si="1927"/>
        <v>0</v>
      </c>
      <c r="CI974">
        <f t="shared" si="1928"/>
        <v>0</v>
      </c>
      <c r="CJ974">
        <f t="shared" si="1929"/>
        <v>0</v>
      </c>
      <c r="CK974">
        <f t="shared" si="1930"/>
        <v>0</v>
      </c>
      <c r="CL974" t="str">
        <f t="shared" si="1931"/>
        <v/>
      </c>
      <c r="CM974" t="str">
        <f t="shared" si="1932"/>
        <v/>
      </c>
      <c r="CN974" t="str">
        <f t="shared" si="1933"/>
        <v/>
      </c>
      <c r="CO974" t="str">
        <f t="shared" si="1934"/>
        <v/>
      </c>
      <c r="CP974" t="str">
        <f t="shared" si="1935"/>
        <v/>
      </c>
      <c r="CQ974" t="str">
        <f t="shared" si="1936"/>
        <v/>
      </c>
      <c r="CR974" t="str">
        <f t="shared" si="1937"/>
        <v/>
      </c>
      <c r="CS974" t="str">
        <f t="shared" si="1938"/>
        <v/>
      </c>
      <c r="CT974" t="str">
        <f t="shared" si="1939"/>
        <v/>
      </c>
      <c r="CU974" t="str">
        <f t="shared" si="1940"/>
        <v/>
      </c>
      <c r="CV974" t="str">
        <f t="shared" si="1941"/>
        <v/>
      </c>
      <c r="CW974" t="str">
        <f t="shared" si="1942"/>
        <v/>
      </c>
      <c r="CX974" t="str">
        <f t="shared" si="1943"/>
        <v/>
      </c>
      <c r="CY974" t="str">
        <f t="shared" si="1944"/>
        <v/>
      </c>
      <c r="CZ974" t="str">
        <f t="shared" si="1945"/>
        <v/>
      </c>
      <c r="DA974" t="str">
        <f t="shared" si="1946"/>
        <v/>
      </c>
      <c r="DB974" t="str">
        <f t="shared" si="1947"/>
        <v/>
      </c>
      <c r="DC974" t="str">
        <f t="shared" si="1948"/>
        <v/>
      </c>
      <c r="DD974" t="str">
        <f t="shared" si="1949"/>
        <v/>
      </c>
      <c r="DE974" t="str">
        <f t="shared" si="1950"/>
        <v/>
      </c>
      <c r="DF974" t="str">
        <f t="shared" si="1951"/>
        <v/>
      </c>
      <c r="DG974" t="str">
        <f t="shared" si="1952"/>
        <v/>
      </c>
      <c r="DH974" t="str">
        <f t="shared" si="1953"/>
        <v/>
      </c>
      <c r="DI974" t="str">
        <f t="shared" si="1954"/>
        <v/>
      </c>
      <c r="DJ974" t="str">
        <f t="shared" si="1955"/>
        <v/>
      </c>
      <c r="DK974" t="str">
        <f t="shared" si="1956"/>
        <v/>
      </c>
      <c r="DL974" t="str">
        <f t="shared" si="1957"/>
        <v/>
      </c>
      <c r="DM974" t="str">
        <f t="shared" si="1958"/>
        <v/>
      </c>
      <c r="DN974" t="str">
        <f t="shared" si="1959"/>
        <v/>
      </c>
      <c r="DO974" t="str">
        <f t="shared" si="1960"/>
        <v/>
      </c>
      <c r="DP974" t="str">
        <f t="shared" si="1961"/>
        <v/>
      </c>
      <c r="DQ974" t="str">
        <f t="shared" si="1962"/>
        <v/>
      </c>
      <c r="DR974" t="str">
        <f t="shared" si="1963"/>
        <v/>
      </c>
      <c r="DS974" t="str">
        <f t="shared" si="1964"/>
        <v/>
      </c>
      <c r="DT974" t="str">
        <f t="shared" si="1965"/>
        <v/>
      </c>
      <c r="DU974">
        <f t="shared" si="1966"/>
        <v>0</v>
      </c>
      <c r="DV974">
        <f t="shared" si="1967"/>
        <v>0</v>
      </c>
      <c r="DW974">
        <f t="shared" si="1968"/>
        <v>0</v>
      </c>
      <c r="DX974" t="str">
        <f t="shared" si="1969"/>
        <v/>
      </c>
      <c r="DY974" t="str">
        <f t="shared" si="1970"/>
        <v/>
      </c>
      <c r="DZ974" t="str">
        <f t="shared" si="1971"/>
        <v/>
      </c>
      <c r="EA974" s="5">
        <f t="shared" si="1972"/>
        <v>0</v>
      </c>
      <c r="EB974" s="3">
        <f t="shared" si="1973"/>
        <v>0</v>
      </c>
    </row>
    <row r="975" spans="2:132" x14ac:dyDescent="0.2">
      <c r="B975" s="25">
        <v>970</v>
      </c>
      <c r="C975" s="26">
        <f>Zisk!D989</f>
        <v>0</v>
      </c>
      <c r="D975">
        <f>Zisk!E989</f>
        <v>0</v>
      </c>
      <c r="E975" s="66" t="str">
        <f t="shared" ref="E975:E1017" si="1976">IF(D975=0,"",$E$2-$D975)</f>
        <v/>
      </c>
      <c r="F975" t="str">
        <f t="shared" ref="F975:F1017" si="1977">IF(D975=0,"",IF($E975&lt;29,$E975,29))</f>
        <v/>
      </c>
      <c r="G975" s="66" t="str">
        <f t="shared" ref="G975:G1017" si="1978">IF(D975=0,"",($E$2-$F975)+1)</f>
        <v/>
      </c>
      <c r="H975" s="25"/>
      <c r="I975" s="25"/>
      <c r="J975">
        <f>VstupniParametry_SKRYT!$D$5</f>
        <v>0.02</v>
      </c>
      <c r="K975">
        <f>VstupniParametry_SKRYT!$D$6</f>
        <v>0.06</v>
      </c>
      <c r="L975">
        <f>VstupniParametry_SKRYT!$D$7</f>
        <v>0.06</v>
      </c>
      <c r="M975">
        <f>VstupniParametry_SKRYT!$D$8</f>
        <v>0.06</v>
      </c>
      <c r="N975">
        <f>VstupniParametry_SKRYT!$D$9</f>
        <v>1.7999999999999999E-2</v>
      </c>
      <c r="O975" s="27">
        <f>VstupniParametry_SKRYT!$D$10</f>
        <v>0.01</v>
      </c>
      <c r="P975" s="27">
        <f>VstupniParametry_SKRYT!$D$11</f>
        <v>0.01</v>
      </c>
      <c r="Q975" s="27">
        <f>VstupniParametry_SKRYT!$D$12</f>
        <v>0.01</v>
      </c>
      <c r="R975" s="27">
        <f>VstupniParametry_SKRYT!$D$13</f>
        <v>0.01</v>
      </c>
      <c r="S975" s="27">
        <f>VstupniParametry_SKRYT!$D$14</f>
        <v>0.01</v>
      </c>
      <c r="T975">
        <f t="shared" ref="T975:T1017" si="1979">IF($G975=T$4,1,IF(T$4&lt;$G975,0,S975+1))</f>
        <v>0</v>
      </c>
      <c r="U975">
        <f t="shared" ref="U975:U1017" si="1980">IF($G975=U$4,1,IF(U$4&lt;$G975,0,T975+1))</f>
        <v>0</v>
      </c>
      <c r="V975">
        <f t="shared" ref="V975:V1017" si="1981">IF($G975=V$4,1,IF(V$4&lt;$G975,0,U975+1))</f>
        <v>0</v>
      </c>
      <c r="W975">
        <f t="shared" ref="W975:W1017" si="1982">IF($G975=W$4,1,IF(W$4&lt;$G975,0,V975+1))</f>
        <v>0</v>
      </c>
      <c r="X975">
        <f t="shared" ref="X975:X1017" si="1983">IF($G975=X$4,1,IF(X$4&lt;$G975,0,W975+1))</f>
        <v>0</v>
      </c>
      <c r="Y975">
        <f t="shared" ref="Y975:Y1017" si="1984">IF($G975=Y$4,1,IF(Y$4&lt;$G975,0,X975+1))</f>
        <v>0</v>
      </c>
      <c r="Z975">
        <f t="shared" ref="Z975:Z1017" si="1985">IF($G975=Z$4,1,IF(Z$4&lt;$G975,0,Y975+1))</f>
        <v>0</v>
      </c>
      <c r="AA975">
        <f t="shared" ref="AA975:AA1017" si="1986">IF($G975=AA$4,1,IF(AA$4&lt;$G975,0,Z975+1))</f>
        <v>0</v>
      </c>
      <c r="AB975">
        <f t="shared" ref="AB975:AB1017" si="1987">IF($G975=AB$4,1,IF(AB$4&lt;$G975,0,AA975+1))</f>
        <v>0</v>
      </c>
      <c r="AC975">
        <f t="shared" ref="AC975:AC1017" si="1988">IF($G975=AC$4,1,IF(AC$4&lt;$G975,0,AB975+1))</f>
        <v>0</v>
      </c>
      <c r="AD975">
        <f t="shared" ref="AD975:AD1017" si="1989">IF($G975=AD$4,1,IF(AD$4&lt;$G975,0,AC975+1))</f>
        <v>0</v>
      </c>
      <c r="AE975">
        <f t="shared" ref="AE975:AE1017" si="1990">IF($G975=AE$4,1,IF(AE$4&lt;$G975,0,AD975+1))</f>
        <v>0</v>
      </c>
      <c r="AF975">
        <f t="shared" ref="AF975:AF1017" si="1991">IF($G975=AF$4,1,IF(AF$4&lt;$G975,0,AE975+1))</f>
        <v>0</v>
      </c>
      <c r="AG975">
        <f t="shared" ref="AG975:AG1017" si="1992">IF($G975=AG$4,1,IF(AG$4&lt;$G975,0,AF975+1))</f>
        <v>0</v>
      </c>
      <c r="AH975">
        <f t="shared" ref="AH975:AH1017" si="1993">IF($G975=AH$4,1,IF(AH$4&lt;$G975,0,AG975+1))</f>
        <v>0</v>
      </c>
      <c r="AI975">
        <f t="shared" ref="AI975:AI1017" si="1994">IF($G975=AI$4,1,IF(AI$4&lt;$G975,0,AH975+1))</f>
        <v>0</v>
      </c>
      <c r="AJ975">
        <f t="shared" ref="AJ975:AJ1017" si="1995">IF($G975=AJ$4,1,IF(AJ$4&lt;$G975,0,AI975+1))</f>
        <v>0</v>
      </c>
      <c r="AK975">
        <f t="shared" ref="AK975:AK1017" si="1996">IF($G975=AK$4,1,IF(AK$4&lt;$G975,0,AJ975+1))</f>
        <v>0</v>
      </c>
      <c r="AL975">
        <f t="shared" ref="AL975:AL1017" si="1997">IF($G975=AL$4,1,IF(AL$4&lt;$G975,0,AK975+1))</f>
        <v>0</v>
      </c>
      <c r="AM975">
        <f t="shared" ref="AM975:AM1017" si="1998">IF($G975=AM$4,1,IF(AM$4&lt;$G975,0,AL975+1))</f>
        <v>0</v>
      </c>
      <c r="AN975">
        <f t="shared" ref="AN975:AN1017" si="1999">IF($G975=AN$4,1,IF(AN$4&lt;$G975,0,AM975+1))</f>
        <v>0</v>
      </c>
      <c r="AO975">
        <f t="shared" ref="AO975:AO1017" si="2000">IF($G975=AO$4,1,IF(AO$4&lt;$G975,0,AN975+1))</f>
        <v>0</v>
      </c>
      <c r="AP975">
        <f t="shared" ref="AP975:AP1017" si="2001">IF($G975=AP$4,1,IF(AP$4&lt;$G975,0,AO975+1))</f>
        <v>0</v>
      </c>
      <c r="AQ975">
        <f t="shared" ref="AQ975:AQ1017" si="2002">IF($G975=AQ$4,1,IF(AQ$4&lt;$G975,0,AP975+1))</f>
        <v>0</v>
      </c>
      <c r="AR975">
        <f t="shared" ref="AR975:AR1017" si="2003">IF($G975=AR$4,1,IF(AR$4&lt;$G975,0,AQ975+1))</f>
        <v>0</v>
      </c>
      <c r="AS975">
        <f t="shared" ref="AS975:AS1017" si="2004">IF($G975=AS$4,1,IF(AS$4&lt;$G975,0,AR975+1))</f>
        <v>0</v>
      </c>
      <c r="AT975">
        <f t="shared" si="1974"/>
        <v>0</v>
      </c>
      <c r="AU975">
        <f t="shared" ref="AU975:AU1017" si="2005">IF($G975&lt;AU$4,AT975+1,IF(AU$4=$G975,1,0))</f>
        <v>0</v>
      </c>
      <c r="AV975">
        <f t="shared" ref="AV975:AV1017" si="2006">IF($G975&lt;AV$4,AU975+1,IF(AV$4=$G975,1,0))</f>
        <v>0</v>
      </c>
      <c r="AW975">
        <f t="shared" si="1975"/>
        <v>0</v>
      </c>
      <c r="AX975">
        <f t="shared" ref="AX975:AX1017" si="2007">IF(AX$4&gt;$E$2,0,IF($G975&lt;AX$4,AW975+1,IF(AX$4=$G975,1,0)))</f>
        <v>0</v>
      </c>
      <c r="AY975">
        <f t="shared" ref="AY975:AY1017" si="2008">IF(AY$4&gt;$E$2,0,IF($G975&lt;AY$4,AX975+1,IF(AY$4=$G975,1,0)))</f>
        <v>0</v>
      </c>
      <c r="AZ975">
        <f t="shared" ref="AZ975:AZ1017" si="2009">IF(AZ$4&gt;$E$2,0,IF($G975&lt;AZ$4,AY975+1,IF(AZ$4=$G975,1,0)))</f>
        <v>0</v>
      </c>
      <c r="BA975">
        <f t="shared" ref="BA975:BA1017" si="2010">IF(BA$4&gt;$E$2,0,IF($G975&lt;BA$4,AZ975+1,IF(BA$4=$G975,1,0)))</f>
        <v>0</v>
      </c>
      <c r="BB975">
        <f t="shared" ref="BB975:BB1017" si="2011">IF(BB$4&gt;$E$2,0,IF($G975&lt;BB$4,BA975+1,IF(BB$4=$G975,1,0)))</f>
        <v>0</v>
      </c>
      <c r="BC975">
        <f t="shared" ref="BC975:BC1017" si="2012">T975</f>
        <v>0</v>
      </c>
      <c r="BD975">
        <f t="shared" ref="BD975:BD1017" si="2013">U975</f>
        <v>0</v>
      </c>
      <c r="BE975">
        <f t="shared" ref="BE975:BE1017" si="2014">V975</f>
        <v>0</v>
      </c>
      <c r="BF975">
        <f t="shared" ref="BF975:BF1017" si="2015">W975</f>
        <v>0</v>
      </c>
      <c r="BG975">
        <f t="shared" ref="BG975:BG1017" si="2016">X975</f>
        <v>0</v>
      </c>
      <c r="BH975">
        <f t="shared" ref="BH975:BH1017" si="2017">Y975</f>
        <v>0</v>
      </c>
      <c r="BI975">
        <f t="shared" ref="BI975:BI1017" si="2018">Z975</f>
        <v>0</v>
      </c>
      <c r="BJ975">
        <f t="shared" ref="BJ975:BJ1017" si="2019">AA975</f>
        <v>0</v>
      </c>
      <c r="BK975">
        <f t="shared" ref="BK975:BK1017" si="2020">AB975</f>
        <v>0</v>
      </c>
      <c r="BL975">
        <f t="shared" ref="BL975:BL1017" si="2021">AC975</f>
        <v>0</v>
      </c>
      <c r="BM975">
        <f t="shared" ref="BM975:BM1017" si="2022">AD975</f>
        <v>0</v>
      </c>
      <c r="BN975">
        <f t="shared" ref="BN975:BN1017" si="2023">AE975</f>
        <v>0</v>
      </c>
      <c r="BO975">
        <f t="shared" ref="BO975:BO1017" si="2024">AF975</f>
        <v>0</v>
      </c>
      <c r="BP975">
        <f t="shared" ref="BP975:BP1017" si="2025">AG975</f>
        <v>0</v>
      </c>
      <c r="BQ975">
        <f t="shared" ref="BQ975:BQ1017" si="2026">AH975</f>
        <v>0</v>
      </c>
      <c r="BR975">
        <f t="shared" ref="BR975:BR1017" si="2027">AI975</f>
        <v>0</v>
      </c>
      <c r="BS975">
        <f t="shared" ref="BS975:BS1017" si="2028">AJ975</f>
        <v>0</v>
      </c>
      <c r="BT975">
        <f t="shared" ref="BT975:BT1017" si="2029">AK975</f>
        <v>0</v>
      </c>
      <c r="BU975">
        <f t="shared" ref="BU975:BU1017" si="2030">AL975</f>
        <v>0</v>
      </c>
      <c r="BV975">
        <f t="shared" ref="BV975:BV1017" si="2031">AM975</f>
        <v>0</v>
      </c>
      <c r="BW975">
        <f t="shared" ref="BW975:BW1017" si="2032">AN975</f>
        <v>0</v>
      </c>
      <c r="BX975">
        <f t="shared" ref="BX975:BX1017" si="2033">AO975</f>
        <v>0</v>
      </c>
      <c r="BY975">
        <f t="shared" ref="BY975:BY1017" si="2034">AP975</f>
        <v>0</v>
      </c>
      <c r="BZ975">
        <f t="shared" ref="BZ975:BZ1017" si="2035">AQ975</f>
        <v>0</v>
      </c>
      <c r="CA975">
        <f t="shared" ref="CA975:CA1017" si="2036">AR975</f>
        <v>0</v>
      </c>
      <c r="CB975">
        <f t="shared" ref="CB975:CB1017" si="2037">AS975</f>
        <v>0</v>
      </c>
      <c r="CC975">
        <f t="shared" ref="CC975:CC1017" si="2038">CB975+AT975</f>
        <v>0</v>
      </c>
      <c r="CD975">
        <f t="shared" ref="CD975:CD1017" si="2039">CB975+AU975</f>
        <v>0</v>
      </c>
      <c r="CE975">
        <f t="shared" ref="CE975:CE1017" si="2040">CB975+AV975</f>
        <v>0</v>
      </c>
      <c r="CF975">
        <f t="shared" ref="CF975:CF1017" si="2041">$CE975+AW975</f>
        <v>0</v>
      </c>
      <c r="CG975">
        <f t="shared" ref="CG975:CG1017" si="2042">$CE975+AX975</f>
        <v>0</v>
      </c>
      <c r="CH975">
        <f t="shared" ref="CH975:CH1017" si="2043">$CE975+AY975</f>
        <v>0</v>
      </c>
      <c r="CI975">
        <f t="shared" ref="CI975:CI1017" si="2044">$CE975+AZ975</f>
        <v>0</v>
      </c>
      <c r="CJ975">
        <f t="shared" ref="CJ975:CJ1017" si="2045">$CE975+BA975</f>
        <v>0</v>
      </c>
      <c r="CK975">
        <f t="shared" ref="CK975:CK1017" si="2046">$CE975+BB975</f>
        <v>0</v>
      </c>
      <c r="CL975" t="str">
        <f t="shared" ref="CL975:CL1017" si="2047">IF(T975=0,"",1+$J$6)</f>
        <v/>
      </c>
      <c r="CM975" t="str">
        <f t="shared" ref="CM975:CM1017" si="2048">IF(U975=0,"",1+$J$6)</f>
        <v/>
      </c>
      <c r="CN975" t="str">
        <f t="shared" ref="CN975:CN1017" si="2049">IF(V975=0,"",1+$J$6)</f>
        <v/>
      </c>
      <c r="CO975" t="str">
        <f t="shared" ref="CO975:CO1017" si="2050">IF(W975=0,"",1+$J$6)</f>
        <v/>
      </c>
      <c r="CP975" t="str">
        <f t="shared" ref="CP975:CP1017" si="2051">IF(X975=0,"",1+$J$6)</f>
        <v/>
      </c>
      <c r="CQ975" t="str">
        <f t="shared" ref="CQ975:CQ1017" si="2052">IF(Y975=0,"",1+$J$6)</f>
        <v/>
      </c>
      <c r="CR975" t="str">
        <f t="shared" ref="CR975:CR1017" si="2053">IF(Z975=0,"",1+$J$6)</f>
        <v/>
      </c>
      <c r="CS975" t="str">
        <f t="shared" ref="CS975:CS1017" si="2054">IF(AA975=0,"",1+$J$6)</f>
        <v/>
      </c>
      <c r="CT975" t="str">
        <f t="shared" ref="CT975:CT1017" si="2055">IF(AB975=0,"",1+$J$6)</f>
        <v/>
      </c>
      <c r="CU975" t="str">
        <f t="shared" ref="CU975:CU1017" si="2056">IF(AC975=0,"",1+$J$6)</f>
        <v/>
      </c>
      <c r="CV975" t="str">
        <f t="shared" ref="CV975:CV1017" si="2057">IF(AD975=0,"",1+$J$6)</f>
        <v/>
      </c>
      <c r="CW975" t="str">
        <f t="shared" ref="CW975:CW1017" si="2058">IF(AE975=0,"",1+$J$6)</f>
        <v/>
      </c>
      <c r="CX975" t="str">
        <f t="shared" ref="CX975:CX1017" si="2059">IF(AF975=0,"",1+$J$6)</f>
        <v/>
      </c>
      <c r="CY975" t="str">
        <f t="shared" ref="CY975:CY1017" si="2060">IF(AG975=0,"",1+$J$6)</f>
        <v/>
      </c>
      <c r="CZ975" t="str">
        <f t="shared" ref="CZ975:CZ1017" si="2061">IF(AH975=0,"",1+$J$6)</f>
        <v/>
      </c>
      <c r="DA975" t="str">
        <f t="shared" ref="DA975:DA1017" si="2062">IF(AI975=0,"",1+$J$6)</f>
        <v/>
      </c>
      <c r="DB975" t="str">
        <f t="shared" ref="DB975:DB1017" si="2063">IF(AJ975=0,"",1+$J$6)</f>
        <v/>
      </c>
      <c r="DC975" t="str">
        <f t="shared" ref="DC975:DC1017" si="2064">IF(AK975=0,"",1+$J$6)</f>
        <v/>
      </c>
      <c r="DD975" t="str">
        <f t="shared" ref="DD975:DD1017" si="2065">IF(AL975=0,"",1+$J$6)</f>
        <v/>
      </c>
      <c r="DE975" t="str">
        <f t="shared" ref="DE975:DE1017" si="2066">IF(AM975=0,"",1+$J$6)</f>
        <v/>
      </c>
      <c r="DF975" t="str">
        <f t="shared" ref="DF975:DF1017" si="2067">IF(AN975=0,"",1+$J$6)</f>
        <v/>
      </c>
      <c r="DG975" t="str">
        <f t="shared" ref="DG975:DG1017" si="2068">IF(AO975=0,"",1+$J$6)</f>
        <v/>
      </c>
      <c r="DH975" t="str">
        <f t="shared" ref="DH975:DH1017" si="2069">IF(AP975=0,"",1+$J$6)</f>
        <v/>
      </c>
      <c r="DI975" t="str">
        <f t="shared" ref="DI975:DI1017" si="2070">IF(AQ975=0,"",1+$J$6)</f>
        <v/>
      </c>
      <c r="DJ975" t="str">
        <f t="shared" ref="DJ975:DJ1017" si="2071">IF(AR975=0,"",1+$J$6)</f>
        <v/>
      </c>
      <c r="DK975" t="str">
        <f t="shared" ref="DK975:DK1017" si="2072">IF(AS975=0,"",1+$J$6)</f>
        <v/>
      </c>
      <c r="DL975" t="str">
        <f t="shared" ref="DL975:DL1017" si="2073">IF(AT975=0,"",1+K975)</f>
        <v/>
      </c>
      <c r="DM975" t="str">
        <f t="shared" ref="DM975:DM1017" si="2074">IF(AU975=0,"",1+L975)</f>
        <v/>
      </c>
      <c r="DN975" t="str">
        <f t="shared" ref="DN975:DN1017" si="2075">IF(AV975=0,"",1+M975)</f>
        <v/>
      </c>
      <c r="DO975" t="str">
        <f t="shared" ref="DO975:DO1017" si="2076">IF(AW975=0,"",1+N975)</f>
        <v/>
      </c>
      <c r="DP975" t="str">
        <f t="shared" ref="DP975:DP1017" si="2077">IF(AX975=0,"",1+O975)</f>
        <v/>
      </c>
      <c r="DQ975" t="str">
        <f t="shared" ref="DQ975:DQ1017" si="2078">IF(AY975=0,"",1+P975)</f>
        <v/>
      </c>
      <c r="DR975" t="str">
        <f t="shared" ref="DR975:DR1017" si="2079">IF(AZ975=0,"",1+Q975)</f>
        <v/>
      </c>
      <c r="DS975" t="str">
        <f t="shared" ref="DS975:DS1017" si="2080">IF(BA975=0,"",1+R975)</f>
        <v/>
      </c>
      <c r="DT975" t="str">
        <f t="shared" ref="DT975:DT1017" si="2081">IF(BB975=0,"",1+S975)</f>
        <v/>
      </c>
      <c r="DU975">
        <f t="shared" ref="DU975:DU1017" si="2082">PRODUCT(CL975:DK975)</f>
        <v>0</v>
      </c>
      <c r="DV975">
        <f t="shared" ref="DV975:DV1017" si="2083">PRODUCT(DL975:DN975)</f>
        <v>0</v>
      </c>
      <c r="DW975">
        <f t="shared" ref="DW975:DW1017" si="2084">PRODUCT(DO975:DT975)</f>
        <v>0</v>
      </c>
      <c r="DX975" t="str">
        <f t="shared" ref="DX975:DX1017" si="2085">IF(DU975=0,"",DU975)</f>
        <v/>
      </c>
      <c r="DY975" t="str">
        <f t="shared" ref="DY975:DY1017" si="2086">IF(DV975=0,"",DV975)</f>
        <v/>
      </c>
      <c r="DZ975" t="str">
        <f t="shared" ref="DZ975:DZ1017" si="2087">IF(DW975=0,"",DW975)</f>
        <v/>
      </c>
      <c r="EA975" s="5">
        <f t="shared" ref="EA975:EA1017" si="2088">IF(D975=$E$2,1,PRODUCT(DX975:DZ975))</f>
        <v>0</v>
      </c>
      <c r="EB975" s="3">
        <f t="shared" ref="EB975:EB1017" si="2089">C975*EA975</f>
        <v>0</v>
      </c>
    </row>
    <row r="976" spans="2:132" x14ac:dyDescent="0.2">
      <c r="B976">
        <v>971</v>
      </c>
      <c r="C976" s="3">
        <f>Zisk!D990</f>
        <v>0</v>
      </c>
      <c r="D976">
        <f>Zisk!E990</f>
        <v>0</v>
      </c>
      <c r="E976" s="66" t="str">
        <f t="shared" si="1976"/>
        <v/>
      </c>
      <c r="F976" t="str">
        <f t="shared" si="1977"/>
        <v/>
      </c>
      <c r="G976" s="66" t="str">
        <f t="shared" si="1978"/>
        <v/>
      </c>
      <c r="J976">
        <f>VstupniParametry_SKRYT!$D$5</f>
        <v>0.02</v>
      </c>
      <c r="K976">
        <f>VstupniParametry_SKRYT!$D$6</f>
        <v>0.06</v>
      </c>
      <c r="L976">
        <f>VstupniParametry_SKRYT!$D$7</f>
        <v>0.06</v>
      </c>
      <c r="M976">
        <f>VstupniParametry_SKRYT!$D$8</f>
        <v>0.06</v>
      </c>
      <c r="N976">
        <f>VstupniParametry_SKRYT!$D$9</f>
        <v>1.7999999999999999E-2</v>
      </c>
      <c r="O976" s="27">
        <f>VstupniParametry_SKRYT!$D$10</f>
        <v>0.01</v>
      </c>
      <c r="P976" s="27">
        <f>VstupniParametry_SKRYT!$D$11</f>
        <v>0.01</v>
      </c>
      <c r="Q976" s="27">
        <f>VstupniParametry_SKRYT!$D$12</f>
        <v>0.01</v>
      </c>
      <c r="R976" s="27">
        <f>VstupniParametry_SKRYT!$D$13</f>
        <v>0.01</v>
      </c>
      <c r="S976" s="27">
        <f>VstupniParametry_SKRYT!$D$14</f>
        <v>0.01</v>
      </c>
      <c r="T976">
        <f t="shared" si="1979"/>
        <v>0</v>
      </c>
      <c r="U976">
        <f t="shared" si="1980"/>
        <v>0</v>
      </c>
      <c r="V976">
        <f t="shared" si="1981"/>
        <v>0</v>
      </c>
      <c r="W976">
        <f t="shared" si="1982"/>
        <v>0</v>
      </c>
      <c r="X976">
        <f t="shared" si="1983"/>
        <v>0</v>
      </c>
      <c r="Y976">
        <f t="shared" si="1984"/>
        <v>0</v>
      </c>
      <c r="Z976">
        <f t="shared" si="1985"/>
        <v>0</v>
      </c>
      <c r="AA976">
        <f t="shared" si="1986"/>
        <v>0</v>
      </c>
      <c r="AB976">
        <f t="shared" si="1987"/>
        <v>0</v>
      </c>
      <c r="AC976">
        <f t="shared" si="1988"/>
        <v>0</v>
      </c>
      <c r="AD976">
        <f t="shared" si="1989"/>
        <v>0</v>
      </c>
      <c r="AE976">
        <f t="shared" si="1990"/>
        <v>0</v>
      </c>
      <c r="AF976">
        <f t="shared" si="1991"/>
        <v>0</v>
      </c>
      <c r="AG976">
        <f t="shared" si="1992"/>
        <v>0</v>
      </c>
      <c r="AH976">
        <f t="shared" si="1993"/>
        <v>0</v>
      </c>
      <c r="AI976">
        <f t="shared" si="1994"/>
        <v>0</v>
      </c>
      <c r="AJ976">
        <f t="shared" si="1995"/>
        <v>0</v>
      </c>
      <c r="AK976">
        <f t="shared" si="1996"/>
        <v>0</v>
      </c>
      <c r="AL976">
        <f t="shared" si="1997"/>
        <v>0</v>
      </c>
      <c r="AM976">
        <f t="shared" si="1998"/>
        <v>0</v>
      </c>
      <c r="AN976">
        <f t="shared" si="1999"/>
        <v>0</v>
      </c>
      <c r="AO976">
        <f t="shared" si="2000"/>
        <v>0</v>
      </c>
      <c r="AP976">
        <f t="shared" si="2001"/>
        <v>0</v>
      </c>
      <c r="AQ976">
        <f t="shared" si="2002"/>
        <v>0</v>
      </c>
      <c r="AR976">
        <f t="shared" si="2003"/>
        <v>0</v>
      </c>
      <c r="AS976">
        <f t="shared" si="2004"/>
        <v>0</v>
      </c>
      <c r="AT976">
        <f t="shared" si="1974"/>
        <v>0</v>
      </c>
      <c r="AU976">
        <f t="shared" si="2005"/>
        <v>0</v>
      </c>
      <c r="AV976">
        <f t="shared" si="2006"/>
        <v>0</v>
      </c>
      <c r="AW976">
        <f t="shared" si="1975"/>
        <v>0</v>
      </c>
      <c r="AX976">
        <f t="shared" si="2007"/>
        <v>0</v>
      </c>
      <c r="AY976">
        <f t="shared" si="2008"/>
        <v>0</v>
      </c>
      <c r="AZ976">
        <f t="shared" si="2009"/>
        <v>0</v>
      </c>
      <c r="BA976">
        <f t="shared" si="2010"/>
        <v>0</v>
      </c>
      <c r="BB976">
        <f t="shared" si="2011"/>
        <v>0</v>
      </c>
      <c r="BC976">
        <f t="shared" si="2012"/>
        <v>0</v>
      </c>
      <c r="BD976">
        <f t="shared" si="2013"/>
        <v>0</v>
      </c>
      <c r="BE976">
        <f t="shared" si="2014"/>
        <v>0</v>
      </c>
      <c r="BF976">
        <f t="shared" si="2015"/>
        <v>0</v>
      </c>
      <c r="BG976">
        <f t="shared" si="2016"/>
        <v>0</v>
      </c>
      <c r="BH976">
        <f t="shared" si="2017"/>
        <v>0</v>
      </c>
      <c r="BI976">
        <f t="shared" si="2018"/>
        <v>0</v>
      </c>
      <c r="BJ976">
        <f t="shared" si="2019"/>
        <v>0</v>
      </c>
      <c r="BK976">
        <f t="shared" si="2020"/>
        <v>0</v>
      </c>
      <c r="BL976">
        <f t="shared" si="2021"/>
        <v>0</v>
      </c>
      <c r="BM976">
        <f t="shared" si="2022"/>
        <v>0</v>
      </c>
      <c r="BN976">
        <f t="shared" si="2023"/>
        <v>0</v>
      </c>
      <c r="BO976">
        <f t="shared" si="2024"/>
        <v>0</v>
      </c>
      <c r="BP976">
        <f t="shared" si="2025"/>
        <v>0</v>
      </c>
      <c r="BQ976">
        <f t="shared" si="2026"/>
        <v>0</v>
      </c>
      <c r="BR976">
        <f t="shared" si="2027"/>
        <v>0</v>
      </c>
      <c r="BS976">
        <f t="shared" si="2028"/>
        <v>0</v>
      </c>
      <c r="BT976">
        <f t="shared" si="2029"/>
        <v>0</v>
      </c>
      <c r="BU976">
        <f t="shared" si="2030"/>
        <v>0</v>
      </c>
      <c r="BV976">
        <f t="shared" si="2031"/>
        <v>0</v>
      </c>
      <c r="BW976">
        <f t="shared" si="2032"/>
        <v>0</v>
      </c>
      <c r="BX976">
        <f t="shared" si="2033"/>
        <v>0</v>
      </c>
      <c r="BY976">
        <f t="shared" si="2034"/>
        <v>0</v>
      </c>
      <c r="BZ976">
        <f t="shared" si="2035"/>
        <v>0</v>
      </c>
      <c r="CA976">
        <f t="shared" si="2036"/>
        <v>0</v>
      </c>
      <c r="CB976">
        <f t="shared" si="2037"/>
        <v>0</v>
      </c>
      <c r="CC976">
        <f t="shared" si="2038"/>
        <v>0</v>
      </c>
      <c r="CD976">
        <f t="shared" si="2039"/>
        <v>0</v>
      </c>
      <c r="CE976">
        <f t="shared" si="2040"/>
        <v>0</v>
      </c>
      <c r="CF976">
        <f t="shared" si="2041"/>
        <v>0</v>
      </c>
      <c r="CG976">
        <f t="shared" si="2042"/>
        <v>0</v>
      </c>
      <c r="CH976">
        <f t="shared" si="2043"/>
        <v>0</v>
      </c>
      <c r="CI976">
        <f t="shared" si="2044"/>
        <v>0</v>
      </c>
      <c r="CJ976">
        <f t="shared" si="2045"/>
        <v>0</v>
      </c>
      <c r="CK976">
        <f t="shared" si="2046"/>
        <v>0</v>
      </c>
      <c r="CL976" t="str">
        <f t="shared" si="2047"/>
        <v/>
      </c>
      <c r="CM976" t="str">
        <f t="shared" si="2048"/>
        <v/>
      </c>
      <c r="CN976" t="str">
        <f t="shared" si="2049"/>
        <v/>
      </c>
      <c r="CO976" t="str">
        <f t="shared" si="2050"/>
        <v/>
      </c>
      <c r="CP976" t="str">
        <f t="shared" si="2051"/>
        <v/>
      </c>
      <c r="CQ976" t="str">
        <f t="shared" si="2052"/>
        <v/>
      </c>
      <c r="CR976" t="str">
        <f t="shared" si="2053"/>
        <v/>
      </c>
      <c r="CS976" t="str">
        <f t="shared" si="2054"/>
        <v/>
      </c>
      <c r="CT976" t="str">
        <f t="shared" si="2055"/>
        <v/>
      </c>
      <c r="CU976" t="str">
        <f t="shared" si="2056"/>
        <v/>
      </c>
      <c r="CV976" t="str">
        <f t="shared" si="2057"/>
        <v/>
      </c>
      <c r="CW976" t="str">
        <f t="shared" si="2058"/>
        <v/>
      </c>
      <c r="CX976" t="str">
        <f t="shared" si="2059"/>
        <v/>
      </c>
      <c r="CY976" t="str">
        <f t="shared" si="2060"/>
        <v/>
      </c>
      <c r="CZ976" t="str">
        <f t="shared" si="2061"/>
        <v/>
      </c>
      <c r="DA976" t="str">
        <f t="shared" si="2062"/>
        <v/>
      </c>
      <c r="DB976" t="str">
        <f t="shared" si="2063"/>
        <v/>
      </c>
      <c r="DC976" t="str">
        <f t="shared" si="2064"/>
        <v/>
      </c>
      <c r="DD976" t="str">
        <f t="shared" si="2065"/>
        <v/>
      </c>
      <c r="DE976" t="str">
        <f t="shared" si="2066"/>
        <v/>
      </c>
      <c r="DF976" t="str">
        <f t="shared" si="2067"/>
        <v/>
      </c>
      <c r="DG976" t="str">
        <f t="shared" si="2068"/>
        <v/>
      </c>
      <c r="DH976" t="str">
        <f t="shared" si="2069"/>
        <v/>
      </c>
      <c r="DI976" t="str">
        <f t="shared" si="2070"/>
        <v/>
      </c>
      <c r="DJ976" t="str">
        <f t="shared" si="2071"/>
        <v/>
      </c>
      <c r="DK976" t="str">
        <f t="shared" si="2072"/>
        <v/>
      </c>
      <c r="DL976" t="str">
        <f t="shared" si="2073"/>
        <v/>
      </c>
      <c r="DM976" t="str">
        <f t="shared" si="2074"/>
        <v/>
      </c>
      <c r="DN976" t="str">
        <f t="shared" si="2075"/>
        <v/>
      </c>
      <c r="DO976" t="str">
        <f t="shared" si="2076"/>
        <v/>
      </c>
      <c r="DP976" t="str">
        <f t="shared" si="2077"/>
        <v/>
      </c>
      <c r="DQ976" t="str">
        <f t="shared" si="2078"/>
        <v/>
      </c>
      <c r="DR976" t="str">
        <f t="shared" si="2079"/>
        <v/>
      </c>
      <c r="DS976" t="str">
        <f t="shared" si="2080"/>
        <v/>
      </c>
      <c r="DT976" t="str">
        <f t="shared" si="2081"/>
        <v/>
      </c>
      <c r="DU976">
        <f t="shared" si="2082"/>
        <v>0</v>
      </c>
      <c r="DV976">
        <f t="shared" si="2083"/>
        <v>0</v>
      </c>
      <c r="DW976">
        <f t="shared" si="2084"/>
        <v>0</v>
      </c>
      <c r="DX976" t="str">
        <f t="shared" si="2085"/>
        <v/>
      </c>
      <c r="DY976" t="str">
        <f t="shared" si="2086"/>
        <v/>
      </c>
      <c r="DZ976" t="str">
        <f t="shared" si="2087"/>
        <v/>
      </c>
      <c r="EA976" s="5">
        <f t="shared" si="2088"/>
        <v>0</v>
      </c>
      <c r="EB976" s="3">
        <f t="shared" si="2089"/>
        <v>0</v>
      </c>
    </row>
    <row r="977" spans="2:132" x14ac:dyDescent="0.2">
      <c r="B977" s="25">
        <v>972</v>
      </c>
      <c r="C977" s="26">
        <f>Zisk!D991</f>
        <v>0</v>
      </c>
      <c r="D977">
        <f>Zisk!E991</f>
        <v>0</v>
      </c>
      <c r="E977" s="66" t="str">
        <f t="shared" si="1976"/>
        <v/>
      </c>
      <c r="F977" t="str">
        <f t="shared" si="1977"/>
        <v/>
      </c>
      <c r="G977" s="66" t="str">
        <f t="shared" si="1978"/>
        <v/>
      </c>
      <c r="H977" s="25"/>
      <c r="I977" s="25"/>
      <c r="J977">
        <f>VstupniParametry_SKRYT!$D$5</f>
        <v>0.02</v>
      </c>
      <c r="K977">
        <f>VstupniParametry_SKRYT!$D$6</f>
        <v>0.06</v>
      </c>
      <c r="L977">
        <f>VstupniParametry_SKRYT!$D$7</f>
        <v>0.06</v>
      </c>
      <c r="M977">
        <f>VstupniParametry_SKRYT!$D$8</f>
        <v>0.06</v>
      </c>
      <c r="N977">
        <f>VstupniParametry_SKRYT!$D$9</f>
        <v>1.7999999999999999E-2</v>
      </c>
      <c r="O977" s="27">
        <f>VstupniParametry_SKRYT!$D$10</f>
        <v>0.01</v>
      </c>
      <c r="P977" s="27">
        <f>VstupniParametry_SKRYT!$D$11</f>
        <v>0.01</v>
      </c>
      <c r="Q977" s="27">
        <f>VstupniParametry_SKRYT!$D$12</f>
        <v>0.01</v>
      </c>
      <c r="R977" s="27">
        <f>VstupniParametry_SKRYT!$D$13</f>
        <v>0.01</v>
      </c>
      <c r="S977" s="27">
        <f>VstupniParametry_SKRYT!$D$14</f>
        <v>0.01</v>
      </c>
      <c r="T977">
        <f t="shared" si="1979"/>
        <v>0</v>
      </c>
      <c r="U977">
        <f t="shared" si="1980"/>
        <v>0</v>
      </c>
      <c r="V977">
        <f t="shared" si="1981"/>
        <v>0</v>
      </c>
      <c r="W977">
        <f t="shared" si="1982"/>
        <v>0</v>
      </c>
      <c r="X977">
        <f t="shared" si="1983"/>
        <v>0</v>
      </c>
      <c r="Y977">
        <f t="shared" si="1984"/>
        <v>0</v>
      </c>
      <c r="Z977">
        <f t="shared" si="1985"/>
        <v>0</v>
      </c>
      <c r="AA977">
        <f t="shared" si="1986"/>
        <v>0</v>
      </c>
      <c r="AB977">
        <f t="shared" si="1987"/>
        <v>0</v>
      </c>
      <c r="AC977">
        <f t="shared" si="1988"/>
        <v>0</v>
      </c>
      <c r="AD977">
        <f t="shared" si="1989"/>
        <v>0</v>
      </c>
      <c r="AE977">
        <f t="shared" si="1990"/>
        <v>0</v>
      </c>
      <c r="AF977">
        <f t="shared" si="1991"/>
        <v>0</v>
      </c>
      <c r="AG977">
        <f t="shared" si="1992"/>
        <v>0</v>
      </c>
      <c r="AH977">
        <f t="shared" si="1993"/>
        <v>0</v>
      </c>
      <c r="AI977">
        <f t="shared" si="1994"/>
        <v>0</v>
      </c>
      <c r="AJ977">
        <f t="shared" si="1995"/>
        <v>0</v>
      </c>
      <c r="AK977">
        <f t="shared" si="1996"/>
        <v>0</v>
      </c>
      <c r="AL977">
        <f t="shared" si="1997"/>
        <v>0</v>
      </c>
      <c r="AM977">
        <f t="shared" si="1998"/>
        <v>0</v>
      </c>
      <c r="AN977">
        <f t="shared" si="1999"/>
        <v>0</v>
      </c>
      <c r="AO977">
        <f t="shared" si="2000"/>
        <v>0</v>
      </c>
      <c r="AP977">
        <f t="shared" si="2001"/>
        <v>0</v>
      </c>
      <c r="AQ977">
        <f t="shared" si="2002"/>
        <v>0</v>
      </c>
      <c r="AR977">
        <f t="shared" si="2003"/>
        <v>0</v>
      </c>
      <c r="AS977">
        <f t="shared" si="2004"/>
        <v>0</v>
      </c>
      <c r="AT977">
        <f t="shared" si="1974"/>
        <v>0</v>
      </c>
      <c r="AU977">
        <f t="shared" si="2005"/>
        <v>0</v>
      </c>
      <c r="AV977">
        <f t="shared" si="2006"/>
        <v>0</v>
      </c>
      <c r="AW977">
        <f t="shared" si="1975"/>
        <v>0</v>
      </c>
      <c r="AX977">
        <f t="shared" si="2007"/>
        <v>0</v>
      </c>
      <c r="AY977">
        <f t="shared" si="2008"/>
        <v>0</v>
      </c>
      <c r="AZ977">
        <f t="shared" si="2009"/>
        <v>0</v>
      </c>
      <c r="BA977">
        <f t="shared" si="2010"/>
        <v>0</v>
      </c>
      <c r="BB977">
        <f t="shared" si="2011"/>
        <v>0</v>
      </c>
      <c r="BC977">
        <f t="shared" si="2012"/>
        <v>0</v>
      </c>
      <c r="BD977">
        <f t="shared" si="2013"/>
        <v>0</v>
      </c>
      <c r="BE977">
        <f t="shared" si="2014"/>
        <v>0</v>
      </c>
      <c r="BF977">
        <f t="shared" si="2015"/>
        <v>0</v>
      </c>
      <c r="BG977">
        <f t="shared" si="2016"/>
        <v>0</v>
      </c>
      <c r="BH977">
        <f t="shared" si="2017"/>
        <v>0</v>
      </c>
      <c r="BI977">
        <f t="shared" si="2018"/>
        <v>0</v>
      </c>
      <c r="BJ977">
        <f t="shared" si="2019"/>
        <v>0</v>
      </c>
      <c r="BK977">
        <f t="shared" si="2020"/>
        <v>0</v>
      </c>
      <c r="BL977">
        <f t="shared" si="2021"/>
        <v>0</v>
      </c>
      <c r="BM977">
        <f t="shared" si="2022"/>
        <v>0</v>
      </c>
      <c r="BN977">
        <f t="shared" si="2023"/>
        <v>0</v>
      </c>
      <c r="BO977">
        <f t="shared" si="2024"/>
        <v>0</v>
      </c>
      <c r="BP977">
        <f t="shared" si="2025"/>
        <v>0</v>
      </c>
      <c r="BQ977">
        <f t="shared" si="2026"/>
        <v>0</v>
      </c>
      <c r="BR977">
        <f t="shared" si="2027"/>
        <v>0</v>
      </c>
      <c r="BS977">
        <f t="shared" si="2028"/>
        <v>0</v>
      </c>
      <c r="BT977">
        <f t="shared" si="2029"/>
        <v>0</v>
      </c>
      <c r="BU977">
        <f t="shared" si="2030"/>
        <v>0</v>
      </c>
      <c r="BV977">
        <f t="shared" si="2031"/>
        <v>0</v>
      </c>
      <c r="BW977">
        <f t="shared" si="2032"/>
        <v>0</v>
      </c>
      <c r="BX977">
        <f t="shared" si="2033"/>
        <v>0</v>
      </c>
      <c r="BY977">
        <f t="shared" si="2034"/>
        <v>0</v>
      </c>
      <c r="BZ977">
        <f t="shared" si="2035"/>
        <v>0</v>
      </c>
      <c r="CA977">
        <f t="shared" si="2036"/>
        <v>0</v>
      </c>
      <c r="CB977">
        <f t="shared" si="2037"/>
        <v>0</v>
      </c>
      <c r="CC977">
        <f t="shared" si="2038"/>
        <v>0</v>
      </c>
      <c r="CD977">
        <f t="shared" si="2039"/>
        <v>0</v>
      </c>
      <c r="CE977">
        <f t="shared" si="2040"/>
        <v>0</v>
      </c>
      <c r="CF977">
        <f t="shared" si="2041"/>
        <v>0</v>
      </c>
      <c r="CG977">
        <f t="shared" si="2042"/>
        <v>0</v>
      </c>
      <c r="CH977">
        <f t="shared" si="2043"/>
        <v>0</v>
      </c>
      <c r="CI977">
        <f t="shared" si="2044"/>
        <v>0</v>
      </c>
      <c r="CJ977">
        <f t="shared" si="2045"/>
        <v>0</v>
      </c>
      <c r="CK977">
        <f t="shared" si="2046"/>
        <v>0</v>
      </c>
      <c r="CL977" t="str">
        <f t="shared" si="2047"/>
        <v/>
      </c>
      <c r="CM977" t="str">
        <f t="shared" si="2048"/>
        <v/>
      </c>
      <c r="CN977" t="str">
        <f t="shared" si="2049"/>
        <v/>
      </c>
      <c r="CO977" t="str">
        <f t="shared" si="2050"/>
        <v/>
      </c>
      <c r="CP977" t="str">
        <f t="shared" si="2051"/>
        <v/>
      </c>
      <c r="CQ977" t="str">
        <f t="shared" si="2052"/>
        <v/>
      </c>
      <c r="CR977" t="str">
        <f t="shared" si="2053"/>
        <v/>
      </c>
      <c r="CS977" t="str">
        <f t="shared" si="2054"/>
        <v/>
      </c>
      <c r="CT977" t="str">
        <f t="shared" si="2055"/>
        <v/>
      </c>
      <c r="CU977" t="str">
        <f t="shared" si="2056"/>
        <v/>
      </c>
      <c r="CV977" t="str">
        <f t="shared" si="2057"/>
        <v/>
      </c>
      <c r="CW977" t="str">
        <f t="shared" si="2058"/>
        <v/>
      </c>
      <c r="CX977" t="str">
        <f t="shared" si="2059"/>
        <v/>
      </c>
      <c r="CY977" t="str">
        <f t="shared" si="2060"/>
        <v/>
      </c>
      <c r="CZ977" t="str">
        <f t="shared" si="2061"/>
        <v/>
      </c>
      <c r="DA977" t="str">
        <f t="shared" si="2062"/>
        <v/>
      </c>
      <c r="DB977" t="str">
        <f t="shared" si="2063"/>
        <v/>
      </c>
      <c r="DC977" t="str">
        <f t="shared" si="2064"/>
        <v/>
      </c>
      <c r="DD977" t="str">
        <f t="shared" si="2065"/>
        <v/>
      </c>
      <c r="DE977" t="str">
        <f t="shared" si="2066"/>
        <v/>
      </c>
      <c r="DF977" t="str">
        <f t="shared" si="2067"/>
        <v/>
      </c>
      <c r="DG977" t="str">
        <f t="shared" si="2068"/>
        <v/>
      </c>
      <c r="DH977" t="str">
        <f t="shared" si="2069"/>
        <v/>
      </c>
      <c r="DI977" t="str">
        <f t="shared" si="2070"/>
        <v/>
      </c>
      <c r="DJ977" t="str">
        <f t="shared" si="2071"/>
        <v/>
      </c>
      <c r="DK977" t="str">
        <f t="shared" si="2072"/>
        <v/>
      </c>
      <c r="DL977" t="str">
        <f t="shared" si="2073"/>
        <v/>
      </c>
      <c r="DM977" t="str">
        <f t="shared" si="2074"/>
        <v/>
      </c>
      <c r="DN977" t="str">
        <f t="shared" si="2075"/>
        <v/>
      </c>
      <c r="DO977" t="str">
        <f t="shared" si="2076"/>
        <v/>
      </c>
      <c r="DP977" t="str">
        <f t="shared" si="2077"/>
        <v/>
      </c>
      <c r="DQ977" t="str">
        <f t="shared" si="2078"/>
        <v/>
      </c>
      <c r="DR977" t="str">
        <f t="shared" si="2079"/>
        <v/>
      </c>
      <c r="DS977" t="str">
        <f t="shared" si="2080"/>
        <v/>
      </c>
      <c r="DT977" t="str">
        <f t="shared" si="2081"/>
        <v/>
      </c>
      <c r="DU977">
        <f t="shared" si="2082"/>
        <v>0</v>
      </c>
      <c r="DV977">
        <f t="shared" si="2083"/>
        <v>0</v>
      </c>
      <c r="DW977">
        <f t="shared" si="2084"/>
        <v>0</v>
      </c>
      <c r="DX977" t="str">
        <f t="shared" si="2085"/>
        <v/>
      </c>
      <c r="DY977" t="str">
        <f t="shared" si="2086"/>
        <v/>
      </c>
      <c r="DZ977" t="str">
        <f t="shared" si="2087"/>
        <v/>
      </c>
      <c r="EA977" s="5">
        <f t="shared" si="2088"/>
        <v>0</v>
      </c>
      <c r="EB977" s="3">
        <f t="shared" si="2089"/>
        <v>0</v>
      </c>
    </row>
    <row r="978" spans="2:132" x14ac:dyDescent="0.2">
      <c r="B978">
        <v>973</v>
      </c>
      <c r="C978" s="3">
        <f>Zisk!D992</f>
        <v>0</v>
      </c>
      <c r="D978">
        <f>Zisk!E992</f>
        <v>0</v>
      </c>
      <c r="E978" s="66" t="str">
        <f t="shared" si="1976"/>
        <v/>
      </c>
      <c r="F978" t="str">
        <f t="shared" si="1977"/>
        <v/>
      </c>
      <c r="G978" s="66" t="str">
        <f t="shared" si="1978"/>
        <v/>
      </c>
      <c r="J978">
        <f>VstupniParametry_SKRYT!$D$5</f>
        <v>0.02</v>
      </c>
      <c r="K978">
        <f>VstupniParametry_SKRYT!$D$6</f>
        <v>0.06</v>
      </c>
      <c r="L978">
        <f>VstupniParametry_SKRYT!$D$7</f>
        <v>0.06</v>
      </c>
      <c r="M978">
        <f>VstupniParametry_SKRYT!$D$8</f>
        <v>0.06</v>
      </c>
      <c r="N978">
        <f>VstupniParametry_SKRYT!$D$9</f>
        <v>1.7999999999999999E-2</v>
      </c>
      <c r="O978" s="27">
        <f>VstupniParametry_SKRYT!$D$10</f>
        <v>0.01</v>
      </c>
      <c r="P978" s="27">
        <f>VstupniParametry_SKRYT!$D$11</f>
        <v>0.01</v>
      </c>
      <c r="Q978" s="27">
        <f>VstupniParametry_SKRYT!$D$12</f>
        <v>0.01</v>
      </c>
      <c r="R978" s="27">
        <f>VstupniParametry_SKRYT!$D$13</f>
        <v>0.01</v>
      </c>
      <c r="S978" s="27">
        <f>VstupniParametry_SKRYT!$D$14</f>
        <v>0.01</v>
      </c>
      <c r="T978">
        <f t="shared" si="1979"/>
        <v>0</v>
      </c>
      <c r="U978">
        <f t="shared" si="1980"/>
        <v>0</v>
      </c>
      <c r="V978">
        <f t="shared" si="1981"/>
        <v>0</v>
      </c>
      <c r="W978">
        <f t="shared" si="1982"/>
        <v>0</v>
      </c>
      <c r="X978">
        <f t="shared" si="1983"/>
        <v>0</v>
      </c>
      <c r="Y978">
        <f t="shared" si="1984"/>
        <v>0</v>
      </c>
      <c r="Z978">
        <f t="shared" si="1985"/>
        <v>0</v>
      </c>
      <c r="AA978">
        <f t="shared" si="1986"/>
        <v>0</v>
      </c>
      <c r="AB978">
        <f t="shared" si="1987"/>
        <v>0</v>
      </c>
      <c r="AC978">
        <f t="shared" si="1988"/>
        <v>0</v>
      </c>
      <c r="AD978">
        <f t="shared" si="1989"/>
        <v>0</v>
      </c>
      <c r="AE978">
        <f t="shared" si="1990"/>
        <v>0</v>
      </c>
      <c r="AF978">
        <f t="shared" si="1991"/>
        <v>0</v>
      </c>
      <c r="AG978">
        <f t="shared" si="1992"/>
        <v>0</v>
      </c>
      <c r="AH978">
        <f t="shared" si="1993"/>
        <v>0</v>
      </c>
      <c r="AI978">
        <f t="shared" si="1994"/>
        <v>0</v>
      </c>
      <c r="AJ978">
        <f t="shared" si="1995"/>
        <v>0</v>
      </c>
      <c r="AK978">
        <f t="shared" si="1996"/>
        <v>0</v>
      </c>
      <c r="AL978">
        <f t="shared" si="1997"/>
        <v>0</v>
      </c>
      <c r="AM978">
        <f t="shared" si="1998"/>
        <v>0</v>
      </c>
      <c r="AN978">
        <f t="shared" si="1999"/>
        <v>0</v>
      </c>
      <c r="AO978">
        <f t="shared" si="2000"/>
        <v>0</v>
      </c>
      <c r="AP978">
        <f t="shared" si="2001"/>
        <v>0</v>
      </c>
      <c r="AQ978">
        <f t="shared" si="2002"/>
        <v>0</v>
      </c>
      <c r="AR978">
        <f t="shared" si="2003"/>
        <v>0</v>
      </c>
      <c r="AS978">
        <f t="shared" si="2004"/>
        <v>0</v>
      </c>
      <c r="AT978">
        <f t="shared" si="1974"/>
        <v>0</v>
      </c>
      <c r="AU978">
        <f t="shared" si="2005"/>
        <v>0</v>
      </c>
      <c r="AV978">
        <f t="shared" si="2006"/>
        <v>0</v>
      </c>
      <c r="AW978">
        <f t="shared" si="1975"/>
        <v>0</v>
      </c>
      <c r="AX978">
        <f t="shared" si="2007"/>
        <v>0</v>
      </c>
      <c r="AY978">
        <f t="shared" si="2008"/>
        <v>0</v>
      </c>
      <c r="AZ978">
        <f t="shared" si="2009"/>
        <v>0</v>
      </c>
      <c r="BA978">
        <f t="shared" si="2010"/>
        <v>0</v>
      </c>
      <c r="BB978">
        <f t="shared" si="2011"/>
        <v>0</v>
      </c>
      <c r="BC978">
        <f t="shared" si="2012"/>
        <v>0</v>
      </c>
      <c r="BD978">
        <f t="shared" si="2013"/>
        <v>0</v>
      </c>
      <c r="BE978">
        <f t="shared" si="2014"/>
        <v>0</v>
      </c>
      <c r="BF978">
        <f t="shared" si="2015"/>
        <v>0</v>
      </c>
      <c r="BG978">
        <f t="shared" si="2016"/>
        <v>0</v>
      </c>
      <c r="BH978">
        <f t="shared" si="2017"/>
        <v>0</v>
      </c>
      <c r="BI978">
        <f t="shared" si="2018"/>
        <v>0</v>
      </c>
      <c r="BJ978">
        <f t="shared" si="2019"/>
        <v>0</v>
      </c>
      <c r="BK978">
        <f t="shared" si="2020"/>
        <v>0</v>
      </c>
      <c r="BL978">
        <f t="shared" si="2021"/>
        <v>0</v>
      </c>
      <c r="BM978">
        <f t="shared" si="2022"/>
        <v>0</v>
      </c>
      <c r="BN978">
        <f t="shared" si="2023"/>
        <v>0</v>
      </c>
      <c r="BO978">
        <f t="shared" si="2024"/>
        <v>0</v>
      </c>
      <c r="BP978">
        <f t="shared" si="2025"/>
        <v>0</v>
      </c>
      <c r="BQ978">
        <f t="shared" si="2026"/>
        <v>0</v>
      </c>
      <c r="BR978">
        <f t="shared" si="2027"/>
        <v>0</v>
      </c>
      <c r="BS978">
        <f t="shared" si="2028"/>
        <v>0</v>
      </c>
      <c r="BT978">
        <f t="shared" si="2029"/>
        <v>0</v>
      </c>
      <c r="BU978">
        <f t="shared" si="2030"/>
        <v>0</v>
      </c>
      <c r="BV978">
        <f t="shared" si="2031"/>
        <v>0</v>
      </c>
      <c r="BW978">
        <f t="shared" si="2032"/>
        <v>0</v>
      </c>
      <c r="BX978">
        <f t="shared" si="2033"/>
        <v>0</v>
      </c>
      <c r="BY978">
        <f t="shared" si="2034"/>
        <v>0</v>
      </c>
      <c r="BZ978">
        <f t="shared" si="2035"/>
        <v>0</v>
      </c>
      <c r="CA978">
        <f t="shared" si="2036"/>
        <v>0</v>
      </c>
      <c r="CB978">
        <f t="shared" si="2037"/>
        <v>0</v>
      </c>
      <c r="CC978">
        <f t="shared" si="2038"/>
        <v>0</v>
      </c>
      <c r="CD978">
        <f t="shared" si="2039"/>
        <v>0</v>
      </c>
      <c r="CE978">
        <f t="shared" si="2040"/>
        <v>0</v>
      </c>
      <c r="CF978">
        <f t="shared" si="2041"/>
        <v>0</v>
      </c>
      <c r="CG978">
        <f t="shared" si="2042"/>
        <v>0</v>
      </c>
      <c r="CH978">
        <f t="shared" si="2043"/>
        <v>0</v>
      </c>
      <c r="CI978">
        <f t="shared" si="2044"/>
        <v>0</v>
      </c>
      <c r="CJ978">
        <f t="shared" si="2045"/>
        <v>0</v>
      </c>
      <c r="CK978">
        <f t="shared" si="2046"/>
        <v>0</v>
      </c>
      <c r="CL978" t="str">
        <f t="shared" si="2047"/>
        <v/>
      </c>
      <c r="CM978" t="str">
        <f t="shared" si="2048"/>
        <v/>
      </c>
      <c r="CN978" t="str">
        <f t="shared" si="2049"/>
        <v/>
      </c>
      <c r="CO978" t="str">
        <f t="shared" si="2050"/>
        <v/>
      </c>
      <c r="CP978" t="str">
        <f t="shared" si="2051"/>
        <v/>
      </c>
      <c r="CQ978" t="str">
        <f t="shared" si="2052"/>
        <v/>
      </c>
      <c r="CR978" t="str">
        <f t="shared" si="2053"/>
        <v/>
      </c>
      <c r="CS978" t="str">
        <f t="shared" si="2054"/>
        <v/>
      </c>
      <c r="CT978" t="str">
        <f t="shared" si="2055"/>
        <v/>
      </c>
      <c r="CU978" t="str">
        <f t="shared" si="2056"/>
        <v/>
      </c>
      <c r="CV978" t="str">
        <f t="shared" si="2057"/>
        <v/>
      </c>
      <c r="CW978" t="str">
        <f t="shared" si="2058"/>
        <v/>
      </c>
      <c r="CX978" t="str">
        <f t="shared" si="2059"/>
        <v/>
      </c>
      <c r="CY978" t="str">
        <f t="shared" si="2060"/>
        <v/>
      </c>
      <c r="CZ978" t="str">
        <f t="shared" si="2061"/>
        <v/>
      </c>
      <c r="DA978" t="str">
        <f t="shared" si="2062"/>
        <v/>
      </c>
      <c r="DB978" t="str">
        <f t="shared" si="2063"/>
        <v/>
      </c>
      <c r="DC978" t="str">
        <f t="shared" si="2064"/>
        <v/>
      </c>
      <c r="DD978" t="str">
        <f t="shared" si="2065"/>
        <v/>
      </c>
      <c r="DE978" t="str">
        <f t="shared" si="2066"/>
        <v/>
      </c>
      <c r="DF978" t="str">
        <f t="shared" si="2067"/>
        <v/>
      </c>
      <c r="DG978" t="str">
        <f t="shared" si="2068"/>
        <v/>
      </c>
      <c r="DH978" t="str">
        <f t="shared" si="2069"/>
        <v/>
      </c>
      <c r="DI978" t="str">
        <f t="shared" si="2070"/>
        <v/>
      </c>
      <c r="DJ978" t="str">
        <f t="shared" si="2071"/>
        <v/>
      </c>
      <c r="DK978" t="str">
        <f t="shared" si="2072"/>
        <v/>
      </c>
      <c r="DL978" t="str">
        <f t="shared" si="2073"/>
        <v/>
      </c>
      <c r="DM978" t="str">
        <f t="shared" si="2074"/>
        <v/>
      </c>
      <c r="DN978" t="str">
        <f t="shared" si="2075"/>
        <v/>
      </c>
      <c r="DO978" t="str">
        <f t="shared" si="2076"/>
        <v/>
      </c>
      <c r="DP978" t="str">
        <f t="shared" si="2077"/>
        <v/>
      </c>
      <c r="DQ978" t="str">
        <f t="shared" si="2078"/>
        <v/>
      </c>
      <c r="DR978" t="str">
        <f t="shared" si="2079"/>
        <v/>
      </c>
      <c r="DS978" t="str">
        <f t="shared" si="2080"/>
        <v/>
      </c>
      <c r="DT978" t="str">
        <f t="shared" si="2081"/>
        <v/>
      </c>
      <c r="DU978">
        <f t="shared" si="2082"/>
        <v>0</v>
      </c>
      <c r="DV978">
        <f t="shared" si="2083"/>
        <v>0</v>
      </c>
      <c r="DW978">
        <f t="shared" si="2084"/>
        <v>0</v>
      </c>
      <c r="DX978" t="str">
        <f t="shared" si="2085"/>
        <v/>
      </c>
      <c r="DY978" t="str">
        <f t="shared" si="2086"/>
        <v/>
      </c>
      <c r="DZ978" t="str">
        <f t="shared" si="2087"/>
        <v/>
      </c>
      <c r="EA978" s="5">
        <f t="shared" si="2088"/>
        <v>0</v>
      </c>
      <c r="EB978" s="3">
        <f t="shared" si="2089"/>
        <v>0</v>
      </c>
    </row>
    <row r="979" spans="2:132" x14ac:dyDescent="0.2">
      <c r="B979" s="25">
        <v>974</v>
      </c>
      <c r="C979" s="26">
        <f>Zisk!D993</f>
        <v>0</v>
      </c>
      <c r="D979">
        <f>Zisk!E993</f>
        <v>0</v>
      </c>
      <c r="E979" s="66" t="str">
        <f t="shared" si="1976"/>
        <v/>
      </c>
      <c r="F979" t="str">
        <f t="shared" si="1977"/>
        <v/>
      </c>
      <c r="G979" s="66" t="str">
        <f t="shared" si="1978"/>
        <v/>
      </c>
      <c r="H979" s="25"/>
      <c r="I979" s="25"/>
      <c r="J979">
        <f>VstupniParametry_SKRYT!$D$5</f>
        <v>0.02</v>
      </c>
      <c r="K979">
        <f>VstupniParametry_SKRYT!$D$6</f>
        <v>0.06</v>
      </c>
      <c r="L979">
        <f>VstupniParametry_SKRYT!$D$7</f>
        <v>0.06</v>
      </c>
      <c r="M979">
        <f>VstupniParametry_SKRYT!$D$8</f>
        <v>0.06</v>
      </c>
      <c r="N979">
        <f>VstupniParametry_SKRYT!$D$9</f>
        <v>1.7999999999999999E-2</v>
      </c>
      <c r="O979" s="27">
        <f>VstupniParametry_SKRYT!$D$10</f>
        <v>0.01</v>
      </c>
      <c r="P979" s="27">
        <f>VstupniParametry_SKRYT!$D$11</f>
        <v>0.01</v>
      </c>
      <c r="Q979" s="27">
        <f>VstupniParametry_SKRYT!$D$12</f>
        <v>0.01</v>
      </c>
      <c r="R979" s="27">
        <f>VstupniParametry_SKRYT!$D$13</f>
        <v>0.01</v>
      </c>
      <c r="S979" s="27">
        <f>VstupniParametry_SKRYT!$D$14</f>
        <v>0.01</v>
      </c>
      <c r="T979">
        <f t="shared" si="1979"/>
        <v>0</v>
      </c>
      <c r="U979">
        <f t="shared" si="1980"/>
        <v>0</v>
      </c>
      <c r="V979">
        <f t="shared" si="1981"/>
        <v>0</v>
      </c>
      <c r="W979">
        <f t="shared" si="1982"/>
        <v>0</v>
      </c>
      <c r="X979">
        <f t="shared" si="1983"/>
        <v>0</v>
      </c>
      <c r="Y979">
        <f t="shared" si="1984"/>
        <v>0</v>
      </c>
      <c r="Z979">
        <f t="shared" si="1985"/>
        <v>0</v>
      </c>
      <c r="AA979">
        <f t="shared" si="1986"/>
        <v>0</v>
      </c>
      <c r="AB979">
        <f t="shared" si="1987"/>
        <v>0</v>
      </c>
      <c r="AC979">
        <f t="shared" si="1988"/>
        <v>0</v>
      </c>
      <c r="AD979">
        <f t="shared" si="1989"/>
        <v>0</v>
      </c>
      <c r="AE979">
        <f t="shared" si="1990"/>
        <v>0</v>
      </c>
      <c r="AF979">
        <f t="shared" si="1991"/>
        <v>0</v>
      </c>
      <c r="AG979">
        <f t="shared" si="1992"/>
        <v>0</v>
      </c>
      <c r="AH979">
        <f t="shared" si="1993"/>
        <v>0</v>
      </c>
      <c r="AI979">
        <f t="shared" si="1994"/>
        <v>0</v>
      </c>
      <c r="AJ979">
        <f t="shared" si="1995"/>
        <v>0</v>
      </c>
      <c r="AK979">
        <f t="shared" si="1996"/>
        <v>0</v>
      </c>
      <c r="AL979">
        <f t="shared" si="1997"/>
        <v>0</v>
      </c>
      <c r="AM979">
        <f t="shared" si="1998"/>
        <v>0</v>
      </c>
      <c r="AN979">
        <f t="shared" si="1999"/>
        <v>0</v>
      </c>
      <c r="AO979">
        <f t="shared" si="2000"/>
        <v>0</v>
      </c>
      <c r="AP979">
        <f t="shared" si="2001"/>
        <v>0</v>
      </c>
      <c r="AQ979">
        <f t="shared" si="2002"/>
        <v>0</v>
      </c>
      <c r="AR979">
        <f t="shared" si="2003"/>
        <v>0</v>
      </c>
      <c r="AS979">
        <f t="shared" si="2004"/>
        <v>0</v>
      </c>
      <c r="AT979">
        <f t="shared" si="1974"/>
        <v>0</v>
      </c>
      <c r="AU979">
        <f t="shared" si="2005"/>
        <v>0</v>
      </c>
      <c r="AV979">
        <f t="shared" si="2006"/>
        <v>0</v>
      </c>
      <c r="AW979">
        <f t="shared" si="1975"/>
        <v>0</v>
      </c>
      <c r="AX979">
        <f t="shared" si="2007"/>
        <v>0</v>
      </c>
      <c r="AY979">
        <f t="shared" si="2008"/>
        <v>0</v>
      </c>
      <c r="AZ979">
        <f t="shared" si="2009"/>
        <v>0</v>
      </c>
      <c r="BA979">
        <f t="shared" si="2010"/>
        <v>0</v>
      </c>
      <c r="BB979">
        <f t="shared" si="2011"/>
        <v>0</v>
      </c>
      <c r="BC979">
        <f t="shared" si="2012"/>
        <v>0</v>
      </c>
      <c r="BD979">
        <f t="shared" si="2013"/>
        <v>0</v>
      </c>
      <c r="BE979">
        <f t="shared" si="2014"/>
        <v>0</v>
      </c>
      <c r="BF979">
        <f t="shared" si="2015"/>
        <v>0</v>
      </c>
      <c r="BG979">
        <f t="shared" si="2016"/>
        <v>0</v>
      </c>
      <c r="BH979">
        <f t="shared" si="2017"/>
        <v>0</v>
      </c>
      <c r="BI979">
        <f t="shared" si="2018"/>
        <v>0</v>
      </c>
      <c r="BJ979">
        <f t="shared" si="2019"/>
        <v>0</v>
      </c>
      <c r="BK979">
        <f t="shared" si="2020"/>
        <v>0</v>
      </c>
      <c r="BL979">
        <f t="shared" si="2021"/>
        <v>0</v>
      </c>
      <c r="BM979">
        <f t="shared" si="2022"/>
        <v>0</v>
      </c>
      <c r="BN979">
        <f t="shared" si="2023"/>
        <v>0</v>
      </c>
      <c r="BO979">
        <f t="shared" si="2024"/>
        <v>0</v>
      </c>
      <c r="BP979">
        <f t="shared" si="2025"/>
        <v>0</v>
      </c>
      <c r="BQ979">
        <f t="shared" si="2026"/>
        <v>0</v>
      </c>
      <c r="BR979">
        <f t="shared" si="2027"/>
        <v>0</v>
      </c>
      <c r="BS979">
        <f t="shared" si="2028"/>
        <v>0</v>
      </c>
      <c r="BT979">
        <f t="shared" si="2029"/>
        <v>0</v>
      </c>
      <c r="BU979">
        <f t="shared" si="2030"/>
        <v>0</v>
      </c>
      <c r="BV979">
        <f t="shared" si="2031"/>
        <v>0</v>
      </c>
      <c r="BW979">
        <f t="shared" si="2032"/>
        <v>0</v>
      </c>
      <c r="BX979">
        <f t="shared" si="2033"/>
        <v>0</v>
      </c>
      <c r="BY979">
        <f t="shared" si="2034"/>
        <v>0</v>
      </c>
      <c r="BZ979">
        <f t="shared" si="2035"/>
        <v>0</v>
      </c>
      <c r="CA979">
        <f t="shared" si="2036"/>
        <v>0</v>
      </c>
      <c r="CB979">
        <f t="shared" si="2037"/>
        <v>0</v>
      </c>
      <c r="CC979">
        <f t="shared" si="2038"/>
        <v>0</v>
      </c>
      <c r="CD979">
        <f t="shared" si="2039"/>
        <v>0</v>
      </c>
      <c r="CE979">
        <f t="shared" si="2040"/>
        <v>0</v>
      </c>
      <c r="CF979">
        <f t="shared" si="2041"/>
        <v>0</v>
      </c>
      <c r="CG979">
        <f t="shared" si="2042"/>
        <v>0</v>
      </c>
      <c r="CH979">
        <f t="shared" si="2043"/>
        <v>0</v>
      </c>
      <c r="CI979">
        <f t="shared" si="2044"/>
        <v>0</v>
      </c>
      <c r="CJ979">
        <f t="shared" si="2045"/>
        <v>0</v>
      </c>
      <c r="CK979">
        <f t="shared" si="2046"/>
        <v>0</v>
      </c>
      <c r="CL979" t="str">
        <f t="shared" si="2047"/>
        <v/>
      </c>
      <c r="CM979" t="str">
        <f t="shared" si="2048"/>
        <v/>
      </c>
      <c r="CN979" t="str">
        <f t="shared" si="2049"/>
        <v/>
      </c>
      <c r="CO979" t="str">
        <f t="shared" si="2050"/>
        <v/>
      </c>
      <c r="CP979" t="str">
        <f t="shared" si="2051"/>
        <v/>
      </c>
      <c r="CQ979" t="str">
        <f t="shared" si="2052"/>
        <v/>
      </c>
      <c r="CR979" t="str">
        <f t="shared" si="2053"/>
        <v/>
      </c>
      <c r="CS979" t="str">
        <f t="shared" si="2054"/>
        <v/>
      </c>
      <c r="CT979" t="str">
        <f t="shared" si="2055"/>
        <v/>
      </c>
      <c r="CU979" t="str">
        <f t="shared" si="2056"/>
        <v/>
      </c>
      <c r="CV979" t="str">
        <f t="shared" si="2057"/>
        <v/>
      </c>
      <c r="CW979" t="str">
        <f t="shared" si="2058"/>
        <v/>
      </c>
      <c r="CX979" t="str">
        <f t="shared" si="2059"/>
        <v/>
      </c>
      <c r="CY979" t="str">
        <f t="shared" si="2060"/>
        <v/>
      </c>
      <c r="CZ979" t="str">
        <f t="shared" si="2061"/>
        <v/>
      </c>
      <c r="DA979" t="str">
        <f t="shared" si="2062"/>
        <v/>
      </c>
      <c r="DB979" t="str">
        <f t="shared" si="2063"/>
        <v/>
      </c>
      <c r="DC979" t="str">
        <f t="shared" si="2064"/>
        <v/>
      </c>
      <c r="DD979" t="str">
        <f t="shared" si="2065"/>
        <v/>
      </c>
      <c r="DE979" t="str">
        <f t="shared" si="2066"/>
        <v/>
      </c>
      <c r="DF979" t="str">
        <f t="shared" si="2067"/>
        <v/>
      </c>
      <c r="DG979" t="str">
        <f t="shared" si="2068"/>
        <v/>
      </c>
      <c r="DH979" t="str">
        <f t="shared" si="2069"/>
        <v/>
      </c>
      <c r="DI979" t="str">
        <f t="shared" si="2070"/>
        <v/>
      </c>
      <c r="DJ979" t="str">
        <f t="shared" si="2071"/>
        <v/>
      </c>
      <c r="DK979" t="str">
        <f t="shared" si="2072"/>
        <v/>
      </c>
      <c r="DL979" t="str">
        <f t="shared" si="2073"/>
        <v/>
      </c>
      <c r="DM979" t="str">
        <f t="shared" si="2074"/>
        <v/>
      </c>
      <c r="DN979" t="str">
        <f t="shared" si="2075"/>
        <v/>
      </c>
      <c r="DO979" t="str">
        <f t="shared" si="2076"/>
        <v/>
      </c>
      <c r="DP979" t="str">
        <f t="shared" si="2077"/>
        <v/>
      </c>
      <c r="DQ979" t="str">
        <f t="shared" si="2078"/>
        <v/>
      </c>
      <c r="DR979" t="str">
        <f t="shared" si="2079"/>
        <v/>
      </c>
      <c r="DS979" t="str">
        <f t="shared" si="2080"/>
        <v/>
      </c>
      <c r="DT979" t="str">
        <f t="shared" si="2081"/>
        <v/>
      </c>
      <c r="DU979">
        <f t="shared" si="2082"/>
        <v>0</v>
      </c>
      <c r="DV979">
        <f t="shared" si="2083"/>
        <v>0</v>
      </c>
      <c r="DW979">
        <f t="shared" si="2084"/>
        <v>0</v>
      </c>
      <c r="DX979" t="str">
        <f t="shared" si="2085"/>
        <v/>
      </c>
      <c r="DY979" t="str">
        <f t="shared" si="2086"/>
        <v/>
      </c>
      <c r="DZ979" t="str">
        <f t="shared" si="2087"/>
        <v/>
      </c>
      <c r="EA979" s="5">
        <f t="shared" si="2088"/>
        <v>0</v>
      </c>
      <c r="EB979" s="3">
        <f t="shared" si="2089"/>
        <v>0</v>
      </c>
    </row>
    <row r="980" spans="2:132" x14ac:dyDescent="0.2">
      <c r="B980">
        <v>975</v>
      </c>
      <c r="C980" s="3">
        <f>Zisk!D994</f>
        <v>0</v>
      </c>
      <c r="D980">
        <f>Zisk!E994</f>
        <v>0</v>
      </c>
      <c r="E980" s="66" t="str">
        <f t="shared" si="1976"/>
        <v/>
      </c>
      <c r="F980" t="str">
        <f t="shared" si="1977"/>
        <v/>
      </c>
      <c r="G980" s="66" t="str">
        <f t="shared" si="1978"/>
        <v/>
      </c>
      <c r="J980">
        <f>VstupniParametry_SKRYT!$D$5</f>
        <v>0.02</v>
      </c>
      <c r="K980">
        <f>VstupniParametry_SKRYT!$D$6</f>
        <v>0.06</v>
      </c>
      <c r="L980">
        <f>VstupniParametry_SKRYT!$D$7</f>
        <v>0.06</v>
      </c>
      <c r="M980">
        <f>VstupniParametry_SKRYT!$D$8</f>
        <v>0.06</v>
      </c>
      <c r="N980">
        <f>VstupniParametry_SKRYT!$D$9</f>
        <v>1.7999999999999999E-2</v>
      </c>
      <c r="O980" s="27">
        <f>VstupniParametry_SKRYT!$D$10</f>
        <v>0.01</v>
      </c>
      <c r="P980" s="27">
        <f>VstupniParametry_SKRYT!$D$11</f>
        <v>0.01</v>
      </c>
      <c r="Q980" s="27">
        <f>VstupniParametry_SKRYT!$D$12</f>
        <v>0.01</v>
      </c>
      <c r="R980" s="27">
        <f>VstupniParametry_SKRYT!$D$13</f>
        <v>0.01</v>
      </c>
      <c r="S980" s="27">
        <f>VstupniParametry_SKRYT!$D$14</f>
        <v>0.01</v>
      </c>
      <c r="T980">
        <f t="shared" si="1979"/>
        <v>0</v>
      </c>
      <c r="U980">
        <f t="shared" si="1980"/>
        <v>0</v>
      </c>
      <c r="V980">
        <f t="shared" si="1981"/>
        <v>0</v>
      </c>
      <c r="W980">
        <f t="shared" si="1982"/>
        <v>0</v>
      </c>
      <c r="X980">
        <f t="shared" si="1983"/>
        <v>0</v>
      </c>
      <c r="Y980">
        <f t="shared" si="1984"/>
        <v>0</v>
      </c>
      <c r="Z980">
        <f t="shared" si="1985"/>
        <v>0</v>
      </c>
      <c r="AA980">
        <f t="shared" si="1986"/>
        <v>0</v>
      </c>
      <c r="AB980">
        <f t="shared" si="1987"/>
        <v>0</v>
      </c>
      <c r="AC980">
        <f t="shared" si="1988"/>
        <v>0</v>
      </c>
      <c r="AD980">
        <f t="shared" si="1989"/>
        <v>0</v>
      </c>
      <c r="AE980">
        <f t="shared" si="1990"/>
        <v>0</v>
      </c>
      <c r="AF980">
        <f t="shared" si="1991"/>
        <v>0</v>
      </c>
      <c r="AG980">
        <f t="shared" si="1992"/>
        <v>0</v>
      </c>
      <c r="AH980">
        <f t="shared" si="1993"/>
        <v>0</v>
      </c>
      <c r="AI980">
        <f t="shared" si="1994"/>
        <v>0</v>
      </c>
      <c r="AJ980">
        <f t="shared" si="1995"/>
        <v>0</v>
      </c>
      <c r="AK980">
        <f t="shared" si="1996"/>
        <v>0</v>
      </c>
      <c r="AL980">
        <f t="shared" si="1997"/>
        <v>0</v>
      </c>
      <c r="AM980">
        <f t="shared" si="1998"/>
        <v>0</v>
      </c>
      <c r="AN980">
        <f t="shared" si="1999"/>
        <v>0</v>
      </c>
      <c r="AO980">
        <f t="shared" si="2000"/>
        <v>0</v>
      </c>
      <c r="AP980">
        <f t="shared" si="2001"/>
        <v>0</v>
      </c>
      <c r="AQ980">
        <f t="shared" si="2002"/>
        <v>0</v>
      </c>
      <c r="AR980">
        <f t="shared" si="2003"/>
        <v>0</v>
      </c>
      <c r="AS980">
        <f t="shared" si="2004"/>
        <v>0</v>
      </c>
      <c r="AT980">
        <f t="shared" si="1974"/>
        <v>0</v>
      </c>
      <c r="AU980">
        <f t="shared" si="2005"/>
        <v>0</v>
      </c>
      <c r="AV980">
        <f t="shared" si="2006"/>
        <v>0</v>
      </c>
      <c r="AW980">
        <f t="shared" si="1975"/>
        <v>0</v>
      </c>
      <c r="AX980">
        <f t="shared" si="2007"/>
        <v>0</v>
      </c>
      <c r="AY980">
        <f t="shared" si="2008"/>
        <v>0</v>
      </c>
      <c r="AZ980">
        <f t="shared" si="2009"/>
        <v>0</v>
      </c>
      <c r="BA980">
        <f t="shared" si="2010"/>
        <v>0</v>
      </c>
      <c r="BB980">
        <f t="shared" si="2011"/>
        <v>0</v>
      </c>
      <c r="BC980">
        <f t="shared" si="2012"/>
        <v>0</v>
      </c>
      <c r="BD980">
        <f t="shared" si="2013"/>
        <v>0</v>
      </c>
      <c r="BE980">
        <f t="shared" si="2014"/>
        <v>0</v>
      </c>
      <c r="BF980">
        <f t="shared" si="2015"/>
        <v>0</v>
      </c>
      <c r="BG980">
        <f t="shared" si="2016"/>
        <v>0</v>
      </c>
      <c r="BH980">
        <f t="shared" si="2017"/>
        <v>0</v>
      </c>
      <c r="BI980">
        <f t="shared" si="2018"/>
        <v>0</v>
      </c>
      <c r="BJ980">
        <f t="shared" si="2019"/>
        <v>0</v>
      </c>
      <c r="BK980">
        <f t="shared" si="2020"/>
        <v>0</v>
      </c>
      <c r="BL980">
        <f t="shared" si="2021"/>
        <v>0</v>
      </c>
      <c r="BM980">
        <f t="shared" si="2022"/>
        <v>0</v>
      </c>
      <c r="BN980">
        <f t="shared" si="2023"/>
        <v>0</v>
      </c>
      <c r="BO980">
        <f t="shared" si="2024"/>
        <v>0</v>
      </c>
      <c r="BP980">
        <f t="shared" si="2025"/>
        <v>0</v>
      </c>
      <c r="BQ980">
        <f t="shared" si="2026"/>
        <v>0</v>
      </c>
      <c r="BR980">
        <f t="shared" si="2027"/>
        <v>0</v>
      </c>
      <c r="BS980">
        <f t="shared" si="2028"/>
        <v>0</v>
      </c>
      <c r="BT980">
        <f t="shared" si="2029"/>
        <v>0</v>
      </c>
      <c r="BU980">
        <f t="shared" si="2030"/>
        <v>0</v>
      </c>
      <c r="BV980">
        <f t="shared" si="2031"/>
        <v>0</v>
      </c>
      <c r="BW980">
        <f t="shared" si="2032"/>
        <v>0</v>
      </c>
      <c r="BX980">
        <f t="shared" si="2033"/>
        <v>0</v>
      </c>
      <c r="BY980">
        <f t="shared" si="2034"/>
        <v>0</v>
      </c>
      <c r="BZ980">
        <f t="shared" si="2035"/>
        <v>0</v>
      </c>
      <c r="CA980">
        <f t="shared" si="2036"/>
        <v>0</v>
      </c>
      <c r="CB980">
        <f t="shared" si="2037"/>
        <v>0</v>
      </c>
      <c r="CC980">
        <f t="shared" si="2038"/>
        <v>0</v>
      </c>
      <c r="CD980">
        <f t="shared" si="2039"/>
        <v>0</v>
      </c>
      <c r="CE980">
        <f t="shared" si="2040"/>
        <v>0</v>
      </c>
      <c r="CF980">
        <f t="shared" si="2041"/>
        <v>0</v>
      </c>
      <c r="CG980">
        <f t="shared" si="2042"/>
        <v>0</v>
      </c>
      <c r="CH980">
        <f t="shared" si="2043"/>
        <v>0</v>
      </c>
      <c r="CI980">
        <f t="shared" si="2044"/>
        <v>0</v>
      </c>
      <c r="CJ980">
        <f t="shared" si="2045"/>
        <v>0</v>
      </c>
      <c r="CK980">
        <f t="shared" si="2046"/>
        <v>0</v>
      </c>
      <c r="CL980" t="str">
        <f t="shared" si="2047"/>
        <v/>
      </c>
      <c r="CM980" t="str">
        <f t="shared" si="2048"/>
        <v/>
      </c>
      <c r="CN980" t="str">
        <f t="shared" si="2049"/>
        <v/>
      </c>
      <c r="CO980" t="str">
        <f t="shared" si="2050"/>
        <v/>
      </c>
      <c r="CP980" t="str">
        <f t="shared" si="2051"/>
        <v/>
      </c>
      <c r="CQ980" t="str">
        <f t="shared" si="2052"/>
        <v/>
      </c>
      <c r="CR980" t="str">
        <f t="shared" si="2053"/>
        <v/>
      </c>
      <c r="CS980" t="str">
        <f t="shared" si="2054"/>
        <v/>
      </c>
      <c r="CT980" t="str">
        <f t="shared" si="2055"/>
        <v/>
      </c>
      <c r="CU980" t="str">
        <f t="shared" si="2056"/>
        <v/>
      </c>
      <c r="CV980" t="str">
        <f t="shared" si="2057"/>
        <v/>
      </c>
      <c r="CW980" t="str">
        <f t="shared" si="2058"/>
        <v/>
      </c>
      <c r="CX980" t="str">
        <f t="shared" si="2059"/>
        <v/>
      </c>
      <c r="CY980" t="str">
        <f t="shared" si="2060"/>
        <v/>
      </c>
      <c r="CZ980" t="str">
        <f t="shared" si="2061"/>
        <v/>
      </c>
      <c r="DA980" t="str">
        <f t="shared" si="2062"/>
        <v/>
      </c>
      <c r="DB980" t="str">
        <f t="shared" si="2063"/>
        <v/>
      </c>
      <c r="DC980" t="str">
        <f t="shared" si="2064"/>
        <v/>
      </c>
      <c r="DD980" t="str">
        <f t="shared" si="2065"/>
        <v/>
      </c>
      <c r="DE980" t="str">
        <f t="shared" si="2066"/>
        <v/>
      </c>
      <c r="DF980" t="str">
        <f t="shared" si="2067"/>
        <v/>
      </c>
      <c r="DG980" t="str">
        <f t="shared" si="2068"/>
        <v/>
      </c>
      <c r="DH980" t="str">
        <f t="shared" si="2069"/>
        <v/>
      </c>
      <c r="DI980" t="str">
        <f t="shared" si="2070"/>
        <v/>
      </c>
      <c r="DJ980" t="str">
        <f t="shared" si="2071"/>
        <v/>
      </c>
      <c r="DK980" t="str">
        <f t="shared" si="2072"/>
        <v/>
      </c>
      <c r="DL980" t="str">
        <f t="shared" si="2073"/>
        <v/>
      </c>
      <c r="DM980" t="str">
        <f t="shared" si="2074"/>
        <v/>
      </c>
      <c r="DN980" t="str">
        <f t="shared" si="2075"/>
        <v/>
      </c>
      <c r="DO980" t="str">
        <f t="shared" si="2076"/>
        <v/>
      </c>
      <c r="DP980" t="str">
        <f t="shared" si="2077"/>
        <v/>
      </c>
      <c r="DQ980" t="str">
        <f t="shared" si="2078"/>
        <v/>
      </c>
      <c r="DR980" t="str">
        <f t="shared" si="2079"/>
        <v/>
      </c>
      <c r="DS980" t="str">
        <f t="shared" si="2080"/>
        <v/>
      </c>
      <c r="DT980" t="str">
        <f t="shared" si="2081"/>
        <v/>
      </c>
      <c r="DU980">
        <f t="shared" si="2082"/>
        <v>0</v>
      </c>
      <c r="DV980">
        <f t="shared" si="2083"/>
        <v>0</v>
      </c>
      <c r="DW980">
        <f t="shared" si="2084"/>
        <v>0</v>
      </c>
      <c r="DX980" t="str">
        <f t="shared" si="2085"/>
        <v/>
      </c>
      <c r="DY980" t="str">
        <f t="shared" si="2086"/>
        <v/>
      </c>
      <c r="DZ980" t="str">
        <f t="shared" si="2087"/>
        <v/>
      </c>
      <c r="EA980" s="5">
        <f t="shared" si="2088"/>
        <v>0</v>
      </c>
      <c r="EB980" s="3">
        <f t="shared" si="2089"/>
        <v>0</v>
      </c>
    </row>
    <row r="981" spans="2:132" x14ac:dyDescent="0.2">
      <c r="B981" s="25">
        <v>976</v>
      </c>
      <c r="C981" s="26">
        <f>Zisk!D995</f>
        <v>0</v>
      </c>
      <c r="D981">
        <f>Zisk!E995</f>
        <v>0</v>
      </c>
      <c r="E981" s="66" t="str">
        <f t="shared" si="1976"/>
        <v/>
      </c>
      <c r="F981" t="str">
        <f t="shared" si="1977"/>
        <v/>
      </c>
      <c r="G981" s="66" t="str">
        <f t="shared" si="1978"/>
        <v/>
      </c>
      <c r="H981" s="25"/>
      <c r="I981" s="25"/>
      <c r="J981">
        <f>VstupniParametry_SKRYT!$D$5</f>
        <v>0.02</v>
      </c>
      <c r="K981">
        <f>VstupniParametry_SKRYT!$D$6</f>
        <v>0.06</v>
      </c>
      <c r="L981">
        <f>VstupniParametry_SKRYT!$D$7</f>
        <v>0.06</v>
      </c>
      <c r="M981">
        <f>VstupniParametry_SKRYT!$D$8</f>
        <v>0.06</v>
      </c>
      <c r="N981">
        <f>VstupniParametry_SKRYT!$D$9</f>
        <v>1.7999999999999999E-2</v>
      </c>
      <c r="O981" s="27">
        <f>VstupniParametry_SKRYT!$D$10</f>
        <v>0.01</v>
      </c>
      <c r="P981" s="27">
        <f>VstupniParametry_SKRYT!$D$11</f>
        <v>0.01</v>
      </c>
      <c r="Q981" s="27">
        <f>VstupniParametry_SKRYT!$D$12</f>
        <v>0.01</v>
      </c>
      <c r="R981" s="27">
        <f>VstupniParametry_SKRYT!$D$13</f>
        <v>0.01</v>
      </c>
      <c r="S981" s="27">
        <f>VstupniParametry_SKRYT!$D$14</f>
        <v>0.01</v>
      </c>
      <c r="T981">
        <f t="shared" si="1979"/>
        <v>0</v>
      </c>
      <c r="U981">
        <f t="shared" si="1980"/>
        <v>0</v>
      </c>
      <c r="V981">
        <f t="shared" si="1981"/>
        <v>0</v>
      </c>
      <c r="W981">
        <f t="shared" si="1982"/>
        <v>0</v>
      </c>
      <c r="X981">
        <f t="shared" si="1983"/>
        <v>0</v>
      </c>
      <c r="Y981">
        <f t="shared" si="1984"/>
        <v>0</v>
      </c>
      <c r="Z981">
        <f t="shared" si="1985"/>
        <v>0</v>
      </c>
      <c r="AA981">
        <f t="shared" si="1986"/>
        <v>0</v>
      </c>
      <c r="AB981">
        <f t="shared" si="1987"/>
        <v>0</v>
      </c>
      <c r="AC981">
        <f t="shared" si="1988"/>
        <v>0</v>
      </c>
      <c r="AD981">
        <f t="shared" si="1989"/>
        <v>0</v>
      </c>
      <c r="AE981">
        <f t="shared" si="1990"/>
        <v>0</v>
      </c>
      <c r="AF981">
        <f t="shared" si="1991"/>
        <v>0</v>
      </c>
      <c r="AG981">
        <f t="shared" si="1992"/>
        <v>0</v>
      </c>
      <c r="AH981">
        <f t="shared" si="1993"/>
        <v>0</v>
      </c>
      <c r="AI981">
        <f t="shared" si="1994"/>
        <v>0</v>
      </c>
      <c r="AJ981">
        <f t="shared" si="1995"/>
        <v>0</v>
      </c>
      <c r="AK981">
        <f t="shared" si="1996"/>
        <v>0</v>
      </c>
      <c r="AL981">
        <f t="shared" si="1997"/>
        <v>0</v>
      </c>
      <c r="AM981">
        <f t="shared" si="1998"/>
        <v>0</v>
      </c>
      <c r="AN981">
        <f t="shared" si="1999"/>
        <v>0</v>
      </c>
      <c r="AO981">
        <f t="shared" si="2000"/>
        <v>0</v>
      </c>
      <c r="AP981">
        <f t="shared" si="2001"/>
        <v>0</v>
      </c>
      <c r="AQ981">
        <f t="shared" si="2002"/>
        <v>0</v>
      </c>
      <c r="AR981">
        <f t="shared" si="2003"/>
        <v>0</v>
      </c>
      <c r="AS981">
        <f t="shared" si="2004"/>
        <v>0</v>
      </c>
      <c r="AT981">
        <f t="shared" si="1974"/>
        <v>0</v>
      </c>
      <c r="AU981">
        <f t="shared" si="2005"/>
        <v>0</v>
      </c>
      <c r="AV981">
        <f t="shared" si="2006"/>
        <v>0</v>
      </c>
      <c r="AW981">
        <f t="shared" si="1975"/>
        <v>0</v>
      </c>
      <c r="AX981">
        <f t="shared" si="2007"/>
        <v>0</v>
      </c>
      <c r="AY981">
        <f t="shared" si="2008"/>
        <v>0</v>
      </c>
      <c r="AZ981">
        <f t="shared" si="2009"/>
        <v>0</v>
      </c>
      <c r="BA981">
        <f t="shared" si="2010"/>
        <v>0</v>
      </c>
      <c r="BB981">
        <f t="shared" si="2011"/>
        <v>0</v>
      </c>
      <c r="BC981">
        <f t="shared" si="2012"/>
        <v>0</v>
      </c>
      <c r="BD981">
        <f t="shared" si="2013"/>
        <v>0</v>
      </c>
      <c r="BE981">
        <f t="shared" si="2014"/>
        <v>0</v>
      </c>
      <c r="BF981">
        <f t="shared" si="2015"/>
        <v>0</v>
      </c>
      <c r="BG981">
        <f t="shared" si="2016"/>
        <v>0</v>
      </c>
      <c r="BH981">
        <f t="shared" si="2017"/>
        <v>0</v>
      </c>
      <c r="BI981">
        <f t="shared" si="2018"/>
        <v>0</v>
      </c>
      <c r="BJ981">
        <f t="shared" si="2019"/>
        <v>0</v>
      </c>
      <c r="BK981">
        <f t="shared" si="2020"/>
        <v>0</v>
      </c>
      <c r="BL981">
        <f t="shared" si="2021"/>
        <v>0</v>
      </c>
      <c r="BM981">
        <f t="shared" si="2022"/>
        <v>0</v>
      </c>
      <c r="BN981">
        <f t="shared" si="2023"/>
        <v>0</v>
      </c>
      <c r="BO981">
        <f t="shared" si="2024"/>
        <v>0</v>
      </c>
      <c r="BP981">
        <f t="shared" si="2025"/>
        <v>0</v>
      </c>
      <c r="BQ981">
        <f t="shared" si="2026"/>
        <v>0</v>
      </c>
      <c r="BR981">
        <f t="shared" si="2027"/>
        <v>0</v>
      </c>
      <c r="BS981">
        <f t="shared" si="2028"/>
        <v>0</v>
      </c>
      <c r="BT981">
        <f t="shared" si="2029"/>
        <v>0</v>
      </c>
      <c r="BU981">
        <f t="shared" si="2030"/>
        <v>0</v>
      </c>
      <c r="BV981">
        <f t="shared" si="2031"/>
        <v>0</v>
      </c>
      <c r="BW981">
        <f t="shared" si="2032"/>
        <v>0</v>
      </c>
      <c r="BX981">
        <f t="shared" si="2033"/>
        <v>0</v>
      </c>
      <c r="BY981">
        <f t="shared" si="2034"/>
        <v>0</v>
      </c>
      <c r="BZ981">
        <f t="shared" si="2035"/>
        <v>0</v>
      </c>
      <c r="CA981">
        <f t="shared" si="2036"/>
        <v>0</v>
      </c>
      <c r="CB981">
        <f t="shared" si="2037"/>
        <v>0</v>
      </c>
      <c r="CC981">
        <f t="shared" si="2038"/>
        <v>0</v>
      </c>
      <c r="CD981">
        <f t="shared" si="2039"/>
        <v>0</v>
      </c>
      <c r="CE981">
        <f t="shared" si="2040"/>
        <v>0</v>
      </c>
      <c r="CF981">
        <f t="shared" si="2041"/>
        <v>0</v>
      </c>
      <c r="CG981">
        <f t="shared" si="2042"/>
        <v>0</v>
      </c>
      <c r="CH981">
        <f t="shared" si="2043"/>
        <v>0</v>
      </c>
      <c r="CI981">
        <f t="shared" si="2044"/>
        <v>0</v>
      </c>
      <c r="CJ981">
        <f t="shared" si="2045"/>
        <v>0</v>
      </c>
      <c r="CK981">
        <f t="shared" si="2046"/>
        <v>0</v>
      </c>
      <c r="CL981" t="str">
        <f t="shared" si="2047"/>
        <v/>
      </c>
      <c r="CM981" t="str">
        <f t="shared" si="2048"/>
        <v/>
      </c>
      <c r="CN981" t="str">
        <f t="shared" si="2049"/>
        <v/>
      </c>
      <c r="CO981" t="str">
        <f t="shared" si="2050"/>
        <v/>
      </c>
      <c r="CP981" t="str">
        <f t="shared" si="2051"/>
        <v/>
      </c>
      <c r="CQ981" t="str">
        <f t="shared" si="2052"/>
        <v/>
      </c>
      <c r="CR981" t="str">
        <f t="shared" si="2053"/>
        <v/>
      </c>
      <c r="CS981" t="str">
        <f t="shared" si="2054"/>
        <v/>
      </c>
      <c r="CT981" t="str">
        <f t="shared" si="2055"/>
        <v/>
      </c>
      <c r="CU981" t="str">
        <f t="shared" si="2056"/>
        <v/>
      </c>
      <c r="CV981" t="str">
        <f t="shared" si="2057"/>
        <v/>
      </c>
      <c r="CW981" t="str">
        <f t="shared" si="2058"/>
        <v/>
      </c>
      <c r="CX981" t="str">
        <f t="shared" si="2059"/>
        <v/>
      </c>
      <c r="CY981" t="str">
        <f t="shared" si="2060"/>
        <v/>
      </c>
      <c r="CZ981" t="str">
        <f t="shared" si="2061"/>
        <v/>
      </c>
      <c r="DA981" t="str">
        <f t="shared" si="2062"/>
        <v/>
      </c>
      <c r="DB981" t="str">
        <f t="shared" si="2063"/>
        <v/>
      </c>
      <c r="DC981" t="str">
        <f t="shared" si="2064"/>
        <v/>
      </c>
      <c r="DD981" t="str">
        <f t="shared" si="2065"/>
        <v/>
      </c>
      <c r="DE981" t="str">
        <f t="shared" si="2066"/>
        <v/>
      </c>
      <c r="DF981" t="str">
        <f t="shared" si="2067"/>
        <v/>
      </c>
      <c r="DG981" t="str">
        <f t="shared" si="2068"/>
        <v/>
      </c>
      <c r="DH981" t="str">
        <f t="shared" si="2069"/>
        <v/>
      </c>
      <c r="DI981" t="str">
        <f t="shared" si="2070"/>
        <v/>
      </c>
      <c r="DJ981" t="str">
        <f t="shared" si="2071"/>
        <v/>
      </c>
      <c r="DK981" t="str">
        <f t="shared" si="2072"/>
        <v/>
      </c>
      <c r="DL981" t="str">
        <f t="shared" si="2073"/>
        <v/>
      </c>
      <c r="DM981" t="str">
        <f t="shared" si="2074"/>
        <v/>
      </c>
      <c r="DN981" t="str">
        <f t="shared" si="2075"/>
        <v/>
      </c>
      <c r="DO981" t="str">
        <f t="shared" si="2076"/>
        <v/>
      </c>
      <c r="DP981" t="str">
        <f t="shared" si="2077"/>
        <v/>
      </c>
      <c r="DQ981" t="str">
        <f t="shared" si="2078"/>
        <v/>
      </c>
      <c r="DR981" t="str">
        <f t="shared" si="2079"/>
        <v/>
      </c>
      <c r="DS981" t="str">
        <f t="shared" si="2080"/>
        <v/>
      </c>
      <c r="DT981" t="str">
        <f t="shared" si="2081"/>
        <v/>
      </c>
      <c r="DU981">
        <f t="shared" si="2082"/>
        <v>0</v>
      </c>
      <c r="DV981">
        <f t="shared" si="2083"/>
        <v>0</v>
      </c>
      <c r="DW981">
        <f t="shared" si="2084"/>
        <v>0</v>
      </c>
      <c r="DX981" t="str">
        <f t="shared" si="2085"/>
        <v/>
      </c>
      <c r="DY981" t="str">
        <f t="shared" si="2086"/>
        <v/>
      </c>
      <c r="DZ981" t="str">
        <f t="shared" si="2087"/>
        <v/>
      </c>
      <c r="EA981" s="5">
        <f t="shared" si="2088"/>
        <v>0</v>
      </c>
      <c r="EB981" s="3">
        <f t="shared" si="2089"/>
        <v>0</v>
      </c>
    </row>
    <row r="982" spans="2:132" x14ac:dyDescent="0.2">
      <c r="B982">
        <v>977</v>
      </c>
      <c r="C982" s="3">
        <f>Zisk!D996</f>
        <v>0</v>
      </c>
      <c r="D982">
        <f>Zisk!E996</f>
        <v>0</v>
      </c>
      <c r="E982" s="66" t="str">
        <f t="shared" si="1976"/>
        <v/>
      </c>
      <c r="F982" t="str">
        <f t="shared" si="1977"/>
        <v/>
      </c>
      <c r="G982" s="66" t="str">
        <f t="shared" si="1978"/>
        <v/>
      </c>
      <c r="J982">
        <f>VstupniParametry_SKRYT!$D$5</f>
        <v>0.02</v>
      </c>
      <c r="K982">
        <f>VstupniParametry_SKRYT!$D$6</f>
        <v>0.06</v>
      </c>
      <c r="L982">
        <f>VstupniParametry_SKRYT!$D$7</f>
        <v>0.06</v>
      </c>
      <c r="M982">
        <f>VstupniParametry_SKRYT!$D$8</f>
        <v>0.06</v>
      </c>
      <c r="N982">
        <f>VstupniParametry_SKRYT!$D$9</f>
        <v>1.7999999999999999E-2</v>
      </c>
      <c r="O982" s="27">
        <f>VstupniParametry_SKRYT!$D$10</f>
        <v>0.01</v>
      </c>
      <c r="P982" s="27">
        <f>VstupniParametry_SKRYT!$D$11</f>
        <v>0.01</v>
      </c>
      <c r="Q982" s="27">
        <f>VstupniParametry_SKRYT!$D$12</f>
        <v>0.01</v>
      </c>
      <c r="R982" s="27">
        <f>VstupniParametry_SKRYT!$D$13</f>
        <v>0.01</v>
      </c>
      <c r="S982" s="27">
        <f>VstupniParametry_SKRYT!$D$14</f>
        <v>0.01</v>
      </c>
      <c r="T982">
        <f t="shared" si="1979"/>
        <v>0</v>
      </c>
      <c r="U982">
        <f t="shared" si="1980"/>
        <v>0</v>
      </c>
      <c r="V982">
        <f t="shared" si="1981"/>
        <v>0</v>
      </c>
      <c r="W982">
        <f t="shared" si="1982"/>
        <v>0</v>
      </c>
      <c r="X982">
        <f t="shared" si="1983"/>
        <v>0</v>
      </c>
      <c r="Y982">
        <f t="shared" si="1984"/>
        <v>0</v>
      </c>
      <c r="Z982">
        <f t="shared" si="1985"/>
        <v>0</v>
      </c>
      <c r="AA982">
        <f t="shared" si="1986"/>
        <v>0</v>
      </c>
      <c r="AB982">
        <f t="shared" si="1987"/>
        <v>0</v>
      </c>
      <c r="AC982">
        <f t="shared" si="1988"/>
        <v>0</v>
      </c>
      <c r="AD982">
        <f t="shared" si="1989"/>
        <v>0</v>
      </c>
      <c r="AE982">
        <f t="shared" si="1990"/>
        <v>0</v>
      </c>
      <c r="AF982">
        <f t="shared" si="1991"/>
        <v>0</v>
      </c>
      <c r="AG982">
        <f t="shared" si="1992"/>
        <v>0</v>
      </c>
      <c r="AH982">
        <f t="shared" si="1993"/>
        <v>0</v>
      </c>
      <c r="AI982">
        <f t="shared" si="1994"/>
        <v>0</v>
      </c>
      <c r="AJ982">
        <f t="shared" si="1995"/>
        <v>0</v>
      </c>
      <c r="AK982">
        <f t="shared" si="1996"/>
        <v>0</v>
      </c>
      <c r="AL982">
        <f t="shared" si="1997"/>
        <v>0</v>
      </c>
      <c r="AM982">
        <f t="shared" si="1998"/>
        <v>0</v>
      </c>
      <c r="AN982">
        <f t="shared" si="1999"/>
        <v>0</v>
      </c>
      <c r="AO982">
        <f t="shared" si="2000"/>
        <v>0</v>
      </c>
      <c r="AP982">
        <f t="shared" si="2001"/>
        <v>0</v>
      </c>
      <c r="AQ982">
        <f t="shared" si="2002"/>
        <v>0</v>
      </c>
      <c r="AR982">
        <f t="shared" si="2003"/>
        <v>0</v>
      </c>
      <c r="AS982">
        <f t="shared" si="2004"/>
        <v>0</v>
      </c>
      <c r="AT982">
        <f t="shared" si="1974"/>
        <v>0</v>
      </c>
      <c r="AU982">
        <f t="shared" si="2005"/>
        <v>0</v>
      </c>
      <c r="AV982">
        <f t="shared" si="2006"/>
        <v>0</v>
      </c>
      <c r="AW982">
        <f t="shared" si="1975"/>
        <v>0</v>
      </c>
      <c r="AX982">
        <f t="shared" si="2007"/>
        <v>0</v>
      </c>
      <c r="AY982">
        <f t="shared" si="2008"/>
        <v>0</v>
      </c>
      <c r="AZ982">
        <f t="shared" si="2009"/>
        <v>0</v>
      </c>
      <c r="BA982">
        <f t="shared" si="2010"/>
        <v>0</v>
      </c>
      <c r="BB982">
        <f t="shared" si="2011"/>
        <v>0</v>
      </c>
      <c r="BC982">
        <f t="shared" si="2012"/>
        <v>0</v>
      </c>
      <c r="BD982">
        <f t="shared" si="2013"/>
        <v>0</v>
      </c>
      <c r="BE982">
        <f t="shared" si="2014"/>
        <v>0</v>
      </c>
      <c r="BF982">
        <f t="shared" si="2015"/>
        <v>0</v>
      </c>
      <c r="BG982">
        <f t="shared" si="2016"/>
        <v>0</v>
      </c>
      <c r="BH982">
        <f t="shared" si="2017"/>
        <v>0</v>
      </c>
      <c r="BI982">
        <f t="shared" si="2018"/>
        <v>0</v>
      </c>
      <c r="BJ982">
        <f t="shared" si="2019"/>
        <v>0</v>
      </c>
      <c r="BK982">
        <f t="shared" si="2020"/>
        <v>0</v>
      </c>
      <c r="BL982">
        <f t="shared" si="2021"/>
        <v>0</v>
      </c>
      <c r="BM982">
        <f t="shared" si="2022"/>
        <v>0</v>
      </c>
      <c r="BN982">
        <f t="shared" si="2023"/>
        <v>0</v>
      </c>
      <c r="BO982">
        <f t="shared" si="2024"/>
        <v>0</v>
      </c>
      <c r="BP982">
        <f t="shared" si="2025"/>
        <v>0</v>
      </c>
      <c r="BQ982">
        <f t="shared" si="2026"/>
        <v>0</v>
      </c>
      <c r="BR982">
        <f t="shared" si="2027"/>
        <v>0</v>
      </c>
      <c r="BS982">
        <f t="shared" si="2028"/>
        <v>0</v>
      </c>
      <c r="BT982">
        <f t="shared" si="2029"/>
        <v>0</v>
      </c>
      <c r="BU982">
        <f t="shared" si="2030"/>
        <v>0</v>
      </c>
      <c r="BV982">
        <f t="shared" si="2031"/>
        <v>0</v>
      </c>
      <c r="BW982">
        <f t="shared" si="2032"/>
        <v>0</v>
      </c>
      <c r="BX982">
        <f t="shared" si="2033"/>
        <v>0</v>
      </c>
      <c r="BY982">
        <f t="shared" si="2034"/>
        <v>0</v>
      </c>
      <c r="BZ982">
        <f t="shared" si="2035"/>
        <v>0</v>
      </c>
      <c r="CA982">
        <f t="shared" si="2036"/>
        <v>0</v>
      </c>
      <c r="CB982">
        <f t="shared" si="2037"/>
        <v>0</v>
      </c>
      <c r="CC982">
        <f t="shared" si="2038"/>
        <v>0</v>
      </c>
      <c r="CD982">
        <f t="shared" si="2039"/>
        <v>0</v>
      </c>
      <c r="CE982">
        <f t="shared" si="2040"/>
        <v>0</v>
      </c>
      <c r="CF982">
        <f t="shared" si="2041"/>
        <v>0</v>
      </c>
      <c r="CG982">
        <f t="shared" si="2042"/>
        <v>0</v>
      </c>
      <c r="CH982">
        <f t="shared" si="2043"/>
        <v>0</v>
      </c>
      <c r="CI982">
        <f t="shared" si="2044"/>
        <v>0</v>
      </c>
      <c r="CJ982">
        <f t="shared" si="2045"/>
        <v>0</v>
      </c>
      <c r="CK982">
        <f t="shared" si="2046"/>
        <v>0</v>
      </c>
      <c r="CL982" t="str">
        <f t="shared" si="2047"/>
        <v/>
      </c>
      <c r="CM982" t="str">
        <f t="shared" si="2048"/>
        <v/>
      </c>
      <c r="CN982" t="str">
        <f t="shared" si="2049"/>
        <v/>
      </c>
      <c r="CO982" t="str">
        <f t="shared" si="2050"/>
        <v/>
      </c>
      <c r="CP982" t="str">
        <f t="shared" si="2051"/>
        <v/>
      </c>
      <c r="CQ982" t="str">
        <f t="shared" si="2052"/>
        <v/>
      </c>
      <c r="CR982" t="str">
        <f t="shared" si="2053"/>
        <v/>
      </c>
      <c r="CS982" t="str">
        <f t="shared" si="2054"/>
        <v/>
      </c>
      <c r="CT982" t="str">
        <f t="shared" si="2055"/>
        <v/>
      </c>
      <c r="CU982" t="str">
        <f t="shared" si="2056"/>
        <v/>
      </c>
      <c r="CV982" t="str">
        <f t="shared" si="2057"/>
        <v/>
      </c>
      <c r="CW982" t="str">
        <f t="shared" si="2058"/>
        <v/>
      </c>
      <c r="CX982" t="str">
        <f t="shared" si="2059"/>
        <v/>
      </c>
      <c r="CY982" t="str">
        <f t="shared" si="2060"/>
        <v/>
      </c>
      <c r="CZ982" t="str">
        <f t="shared" si="2061"/>
        <v/>
      </c>
      <c r="DA982" t="str">
        <f t="shared" si="2062"/>
        <v/>
      </c>
      <c r="DB982" t="str">
        <f t="shared" si="2063"/>
        <v/>
      </c>
      <c r="DC982" t="str">
        <f t="shared" si="2064"/>
        <v/>
      </c>
      <c r="DD982" t="str">
        <f t="shared" si="2065"/>
        <v/>
      </c>
      <c r="DE982" t="str">
        <f t="shared" si="2066"/>
        <v/>
      </c>
      <c r="DF982" t="str">
        <f t="shared" si="2067"/>
        <v/>
      </c>
      <c r="DG982" t="str">
        <f t="shared" si="2068"/>
        <v/>
      </c>
      <c r="DH982" t="str">
        <f t="shared" si="2069"/>
        <v/>
      </c>
      <c r="DI982" t="str">
        <f t="shared" si="2070"/>
        <v/>
      </c>
      <c r="DJ982" t="str">
        <f t="shared" si="2071"/>
        <v/>
      </c>
      <c r="DK982" t="str">
        <f t="shared" si="2072"/>
        <v/>
      </c>
      <c r="DL982" t="str">
        <f t="shared" si="2073"/>
        <v/>
      </c>
      <c r="DM982" t="str">
        <f t="shared" si="2074"/>
        <v/>
      </c>
      <c r="DN982" t="str">
        <f t="shared" si="2075"/>
        <v/>
      </c>
      <c r="DO982" t="str">
        <f t="shared" si="2076"/>
        <v/>
      </c>
      <c r="DP982" t="str">
        <f t="shared" si="2077"/>
        <v/>
      </c>
      <c r="DQ982" t="str">
        <f t="shared" si="2078"/>
        <v/>
      </c>
      <c r="DR982" t="str">
        <f t="shared" si="2079"/>
        <v/>
      </c>
      <c r="DS982" t="str">
        <f t="shared" si="2080"/>
        <v/>
      </c>
      <c r="DT982" t="str">
        <f t="shared" si="2081"/>
        <v/>
      </c>
      <c r="DU982">
        <f t="shared" si="2082"/>
        <v>0</v>
      </c>
      <c r="DV982">
        <f t="shared" si="2083"/>
        <v>0</v>
      </c>
      <c r="DW982">
        <f t="shared" si="2084"/>
        <v>0</v>
      </c>
      <c r="DX982" t="str">
        <f t="shared" si="2085"/>
        <v/>
      </c>
      <c r="DY982" t="str">
        <f t="shared" si="2086"/>
        <v/>
      </c>
      <c r="DZ982" t="str">
        <f t="shared" si="2087"/>
        <v/>
      </c>
      <c r="EA982" s="5">
        <f t="shared" si="2088"/>
        <v>0</v>
      </c>
      <c r="EB982" s="3">
        <f t="shared" si="2089"/>
        <v>0</v>
      </c>
    </row>
    <row r="983" spans="2:132" x14ac:dyDescent="0.2">
      <c r="B983" s="25">
        <v>978</v>
      </c>
      <c r="C983" s="26">
        <f>Zisk!D997</f>
        <v>0</v>
      </c>
      <c r="D983">
        <f>Zisk!E997</f>
        <v>0</v>
      </c>
      <c r="E983" s="66" t="str">
        <f t="shared" si="1976"/>
        <v/>
      </c>
      <c r="F983" t="str">
        <f t="shared" si="1977"/>
        <v/>
      </c>
      <c r="G983" s="66" t="str">
        <f t="shared" si="1978"/>
        <v/>
      </c>
      <c r="H983" s="25"/>
      <c r="I983" s="25"/>
      <c r="J983">
        <f>VstupniParametry_SKRYT!$D$5</f>
        <v>0.02</v>
      </c>
      <c r="K983">
        <f>VstupniParametry_SKRYT!$D$6</f>
        <v>0.06</v>
      </c>
      <c r="L983">
        <f>VstupniParametry_SKRYT!$D$7</f>
        <v>0.06</v>
      </c>
      <c r="M983">
        <f>VstupniParametry_SKRYT!$D$8</f>
        <v>0.06</v>
      </c>
      <c r="N983">
        <f>VstupniParametry_SKRYT!$D$9</f>
        <v>1.7999999999999999E-2</v>
      </c>
      <c r="O983" s="27">
        <f>VstupniParametry_SKRYT!$D$10</f>
        <v>0.01</v>
      </c>
      <c r="P983" s="27">
        <f>VstupniParametry_SKRYT!$D$11</f>
        <v>0.01</v>
      </c>
      <c r="Q983" s="27">
        <f>VstupniParametry_SKRYT!$D$12</f>
        <v>0.01</v>
      </c>
      <c r="R983" s="27">
        <f>VstupniParametry_SKRYT!$D$13</f>
        <v>0.01</v>
      </c>
      <c r="S983" s="27">
        <f>VstupniParametry_SKRYT!$D$14</f>
        <v>0.01</v>
      </c>
      <c r="T983">
        <f t="shared" si="1979"/>
        <v>0</v>
      </c>
      <c r="U983">
        <f t="shared" si="1980"/>
        <v>0</v>
      </c>
      <c r="V983">
        <f t="shared" si="1981"/>
        <v>0</v>
      </c>
      <c r="W983">
        <f t="shared" si="1982"/>
        <v>0</v>
      </c>
      <c r="X983">
        <f t="shared" si="1983"/>
        <v>0</v>
      </c>
      <c r="Y983">
        <f t="shared" si="1984"/>
        <v>0</v>
      </c>
      <c r="Z983">
        <f t="shared" si="1985"/>
        <v>0</v>
      </c>
      <c r="AA983">
        <f t="shared" si="1986"/>
        <v>0</v>
      </c>
      <c r="AB983">
        <f t="shared" si="1987"/>
        <v>0</v>
      </c>
      <c r="AC983">
        <f t="shared" si="1988"/>
        <v>0</v>
      </c>
      <c r="AD983">
        <f t="shared" si="1989"/>
        <v>0</v>
      </c>
      <c r="AE983">
        <f t="shared" si="1990"/>
        <v>0</v>
      </c>
      <c r="AF983">
        <f t="shared" si="1991"/>
        <v>0</v>
      </c>
      <c r="AG983">
        <f t="shared" si="1992"/>
        <v>0</v>
      </c>
      <c r="AH983">
        <f t="shared" si="1993"/>
        <v>0</v>
      </c>
      <c r="AI983">
        <f t="shared" si="1994"/>
        <v>0</v>
      </c>
      <c r="AJ983">
        <f t="shared" si="1995"/>
        <v>0</v>
      </c>
      <c r="AK983">
        <f t="shared" si="1996"/>
        <v>0</v>
      </c>
      <c r="AL983">
        <f t="shared" si="1997"/>
        <v>0</v>
      </c>
      <c r="AM983">
        <f t="shared" si="1998"/>
        <v>0</v>
      </c>
      <c r="AN983">
        <f t="shared" si="1999"/>
        <v>0</v>
      </c>
      <c r="AO983">
        <f t="shared" si="2000"/>
        <v>0</v>
      </c>
      <c r="AP983">
        <f t="shared" si="2001"/>
        <v>0</v>
      </c>
      <c r="AQ983">
        <f t="shared" si="2002"/>
        <v>0</v>
      </c>
      <c r="AR983">
        <f t="shared" si="2003"/>
        <v>0</v>
      </c>
      <c r="AS983">
        <f t="shared" si="2004"/>
        <v>0</v>
      </c>
      <c r="AT983">
        <f t="shared" si="1974"/>
        <v>0</v>
      </c>
      <c r="AU983">
        <f t="shared" si="2005"/>
        <v>0</v>
      </c>
      <c r="AV983">
        <f t="shared" si="2006"/>
        <v>0</v>
      </c>
      <c r="AW983">
        <f t="shared" si="1975"/>
        <v>0</v>
      </c>
      <c r="AX983">
        <f t="shared" si="2007"/>
        <v>0</v>
      </c>
      <c r="AY983">
        <f t="shared" si="2008"/>
        <v>0</v>
      </c>
      <c r="AZ983">
        <f t="shared" si="2009"/>
        <v>0</v>
      </c>
      <c r="BA983">
        <f t="shared" si="2010"/>
        <v>0</v>
      </c>
      <c r="BB983">
        <f t="shared" si="2011"/>
        <v>0</v>
      </c>
      <c r="BC983">
        <f t="shared" si="2012"/>
        <v>0</v>
      </c>
      <c r="BD983">
        <f t="shared" si="2013"/>
        <v>0</v>
      </c>
      <c r="BE983">
        <f t="shared" si="2014"/>
        <v>0</v>
      </c>
      <c r="BF983">
        <f t="shared" si="2015"/>
        <v>0</v>
      </c>
      <c r="BG983">
        <f t="shared" si="2016"/>
        <v>0</v>
      </c>
      <c r="BH983">
        <f t="shared" si="2017"/>
        <v>0</v>
      </c>
      <c r="BI983">
        <f t="shared" si="2018"/>
        <v>0</v>
      </c>
      <c r="BJ983">
        <f t="shared" si="2019"/>
        <v>0</v>
      </c>
      <c r="BK983">
        <f t="shared" si="2020"/>
        <v>0</v>
      </c>
      <c r="BL983">
        <f t="shared" si="2021"/>
        <v>0</v>
      </c>
      <c r="BM983">
        <f t="shared" si="2022"/>
        <v>0</v>
      </c>
      <c r="BN983">
        <f t="shared" si="2023"/>
        <v>0</v>
      </c>
      <c r="BO983">
        <f t="shared" si="2024"/>
        <v>0</v>
      </c>
      <c r="BP983">
        <f t="shared" si="2025"/>
        <v>0</v>
      </c>
      <c r="BQ983">
        <f t="shared" si="2026"/>
        <v>0</v>
      </c>
      <c r="BR983">
        <f t="shared" si="2027"/>
        <v>0</v>
      </c>
      <c r="BS983">
        <f t="shared" si="2028"/>
        <v>0</v>
      </c>
      <c r="BT983">
        <f t="shared" si="2029"/>
        <v>0</v>
      </c>
      <c r="BU983">
        <f t="shared" si="2030"/>
        <v>0</v>
      </c>
      <c r="BV983">
        <f t="shared" si="2031"/>
        <v>0</v>
      </c>
      <c r="BW983">
        <f t="shared" si="2032"/>
        <v>0</v>
      </c>
      <c r="BX983">
        <f t="shared" si="2033"/>
        <v>0</v>
      </c>
      <c r="BY983">
        <f t="shared" si="2034"/>
        <v>0</v>
      </c>
      <c r="BZ983">
        <f t="shared" si="2035"/>
        <v>0</v>
      </c>
      <c r="CA983">
        <f t="shared" si="2036"/>
        <v>0</v>
      </c>
      <c r="CB983">
        <f t="shared" si="2037"/>
        <v>0</v>
      </c>
      <c r="CC983">
        <f t="shared" si="2038"/>
        <v>0</v>
      </c>
      <c r="CD983">
        <f t="shared" si="2039"/>
        <v>0</v>
      </c>
      <c r="CE983">
        <f t="shared" si="2040"/>
        <v>0</v>
      </c>
      <c r="CF983">
        <f t="shared" si="2041"/>
        <v>0</v>
      </c>
      <c r="CG983">
        <f t="shared" si="2042"/>
        <v>0</v>
      </c>
      <c r="CH983">
        <f t="shared" si="2043"/>
        <v>0</v>
      </c>
      <c r="CI983">
        <f t="shared" si="2044"/>
        <v>0</v>
      </c>
      <c r="CJ983">
        <f t="shared" si="2045"/>
        <v>0</v>
      </c>
      <c r="CK983">
        <f t="shared" si="2046"/>
        <v>0</v>
      </c>
      <c r="CL983" t="str">
        <f t="shared" si="2047"/>
        <v/>
      </c>
      <c r="CM983" t="str">
        <f t="shared" si="2048"/>
        <v/>
      </c>
      <c r="CN983" t="str">
        <f t="shared" si="2049"/>
        <v/>
      </c>
      <c r="CO983" t="str">
        <f t="shared" si="2050"/>
        <v/>
      </c>
      <c r="CP983" t="str">
        <f t="shared" si="2051"/>
        <v/>
      </c>
      <c r="CQ983" t="str">
        <f t="shared" si="2052"/>
        <v/>
      </c>
      <c r="CR983" t="str">
        <f t="shared" si="2053"/>
        <v/>
      </c>
      <c r="CS983" t="str">
        <f t="shared" si="2054"/>
        <v/>
      </c>
      <c r="CT983" t="str">
        <f t="shared" si="2055"/>
        <v/>
      </c>
      <c r="CU983" t="str">
        <f t="shared" si="2056"/>
        <v/>
      </c>
      <c r="CV983" t="str">
        <f t="shared" si="2057"/>
        <v/>
      </c>
      <c r="CW983" t="str">
        <f t="shared" si="2058"/>
        <v/>
      </c>
      <c r="CX983" t="str">
        <f t="shared" si="2059"/>
        <v/>
      </c>
      <c r="CY983" t="str">
        <f t="shared" si="2060"/>
        <v/>
      </c>
      <c r="CZ983" t="str">
        <f t="shared" si="2061"/>
        <v/>
      </c>
      <c r="DA983" t="str">
        <f t="shared" si="2062"/>
        <v/>
      </c>
      <c r="DB983" t="str">
        <f t="shared" si="2063"/>
        <v/>
      </c>
      <c r="DC983" t="str">
        <f t="shared" si="2064"/>
        <v/>
      </c>
      <c r="DD983" t="str">
        <f t="shared" si="2065"/>
        <v/>
      </c>
      <c r="DE983" t="str">
        <f t="shared" si="2066"/>
        <v/>
      </c>
      <c r="DF983" t="str">
        <f t="shared" si="2067"/>
        <v/>
      </c>
      <c r="DG983" t="str">
        <f t="shared" si="2068"/>
        <v/>
      </c>
      <c r="DH983" t="str">
        <f t="shared" si="2069"/>
        <v/>
      </c>
      <c r="DI983" t="str">
        <f t="shared" si="2070"/>
        <v/>
      </c>
      <c r="DJ983" t="str">
        <f t="shared" si="2071"/>
        <v/>
      </c>
      <c r="DK983" t="str">
        <f t="shared" si="2072"/>
        <v/>
      </c>
      <c r="DL983" t="str">
        <f t="shared" si="2073"/>
        <v/>
      </c>
      <c r="DM983" t="str">
        <f t="shared" si="2074"/>
        <v/>
      </c>
      <c r="DN983" t="str">
        <f t="shared" si="2075"/>
        <v/>
      </c>
      <c r="DO983" t="str">
        <f t="shared" si="2076"/>
        <v/>
      </c>
      <c r="DP983" t="str">
        <f t="shared" si="2077"/>
        <v/>
      </c>
      <c r="DQ983" t="str">
        <f t="shared" si="2078"/>
        <v/>
      </c>
      <c r="DR983" t="str">
        <f t="shared" si="2079"/>
        <v/>
      </c>
      <c r="DS983" t="str">
        <f t="shared" si="2080"/>
        <v/>
      </c>
      <c r="DT983" t="str">
        <f t="shared" si="2081"/>
        <v/>
      </c>
      <c r="DU983">
        <f t="shared" si="2082"/>
        <v>0</v>
      </c>
      <c r="DV983">
        <f t="shared" si="2083"/>
        <v>0</v>
      </c>
      <c r="DW983">
        <f t="shared" si="2084"/>
        <v>0</v>
      </c>
      <c r="DX983" t="str">
        <f t="shared" si="2085"/>
        <v/>
      </c>
      <c r="DY983" t="str">
        <f t="shared" si="2086"/>
        <v/>
      </c>
      <c r="DZ983" t="str">
        <f t="shared" si="2087"/>
        <v/>
      </c>
      <c r="EA983" s="5">
        <f t="shared" si="2088"/>
        <v>0</v>
      </c>
      <c r="EB983" s="3">
        <f t="shared" si="2089"/>
        <v>0</v>
      </c>
    </row>
    <row r="984" spans="2:132" x14ac:dyDescent="0.2">
      <c r="B984">
        <v>979</v>
      </c>
      <c r="C984" s="3">
        <f>Zisk!D998</f>
        <v>0</v>
      </c>
      <c r="D984">
        <f>Zisk!E998</f>
        <v>0</v>
      </c>
      <c r="E984" s="66" t="str">
        <f t="shared" si="1976"/>
        <v/>
      </c>
      <c r="F984" t="str">
        <f t="shared" si="1977"/>
        <v/>
      </c>
      <c r="G984" s="66" t="str">
        <f t="shared" si="1978"/>
        <v/>
      </c>
      <c r="J984">
        <f>VstupniParametry_SKRYT!$D$5</f>
        <v>0.02</v>
      </c>
      <c r="K984">
        <f>VstupniParametry_SKRYT!$D$6</f>
        <v>0.06</v>
      </c>
      <c r="L984">
        <f>VstupniParametry_SKRYT!$D$7</f>
        <v>0.06</v>
      </c>
      <c r="M984">
        <f>VstupniParametry_SKRYT!$D$8</f>
        <v>0.06</v>
      </c>
      <c r="N984">
        <f>VstupniParametry_SKRYT!$D$9</f>
        <v>1.7999999999999999E-2</v>
      </c>
      <c r="O984" s="27">
        <f>VstupniParametry_SKRYT!$D$10</f>
        <v>0.01</v>
      </c>
      <c r="P984" s="27">
        <f>VstupniParametry_SKRYT!$D$11</f>
        <v>0.01</v>
      </c>
      <c r="Q984" s="27">
        <f>VstupniParametry_SKRYT!$D$12</f>
        <v>0.01</v>
      </c>
      <c r="R984" s="27">
        <f>VstupniParametry_SKRYT!$D$13</f>
        <v>0.01</v>
      </c>
      <c r="S984" s="27">
        <f>VstupniParametry_SKRYT!$D$14</f>
        <v>0.01</v>
      </c>
      <c r="T984">
        <f t="shared" si="1979"/>
        <v>0</v>
      </c>
      <c r="U984">
        <f t="shared" si="1980"/>
        <v>0</v>
      </c>
      <c r="V984">
        <f t="shared" si="1981"/>
        <v>0</v>
      </c>
      <c r="W984">
        <f t="shared" si="1982"/>
        <v>0</v>
      </c>
      <c r="X984">
        <f t="shared" si="1983"/>
        <v>0</v>
      </c>
      <c r="Y984">
        <f t="shared" si="1984"/>
        <v>0</v>
      </c>
      <c r="Z984">
        <f t="shared" si="1985"/>
        <v>0</v>
      </c>
      <c r="AA984">
        <f t="shared" si="1986"/>
        <v>0</v>
      </c>
      <c r="AB984">
        <f t="shared" si="1987"/>
        <v>0</v>
      </c>
      <c r="AC984">
        <f t="shared" si="1988"/>
        <v>0</v>
      </c>
      <c r="AD984">
        <f t="shared" si="1989"/>
        <v>0</v>
      </c>
      <c r="AE984">
        <f t="shared" si="1990"/>
        <v>0</v>
      </c>
      <c r="AF984">
        <f t="shared" si="1991"/>
        <v>0</v>
      </c>
      <c r="AG984">
        <f t="shared" si="1992"/>
        <v>0</v>
      </c>
      <c r="AH984">
        <f t="shared" si="1993"/>
        <v>0</v>
      </c>
      <c r="AI984">
        <f t="shared" si="1994"/>
        <v>0</v>
      </c>
      <c r="AJ984">
        <f t="shared" si="1995"/>
        <v>0</v>
      </c>
      <c r="AK984">
        <f t="shared" si="1996"/>
        <v>0</v>
      </c>
      <c r="AL984">
        <f t="shared" si="1997"/>
        <v>0</v>
      </c>
      <c r="AM984">
        <f t="shared" si="1998"/>
        <v>0</v>
      </c>
      <c r="AN984">
        <f t="shared" si="1999"/>
        <v>0</v>
      </c>
      <c r="AO984">
        <f t="shared" si="2000"/>
        <v>0</v>
      </c>
      <c r="AP984">
        <f t="shared" si="2001"/>
        <v>0</v>
      </c>
      <c r="AQ984">
        <f t="shared" si="2002"/>
        <v>0</v>
      </c>
      <c r="AR984">
        <f t="shared" si="2003"/>
        <v>0</v>
      </c>
      <c r="AS984">
        <f t="shared" si="2004"/>
        <v>0</v>
      </c>
      <c r="AT984">
        <f t="shared" si="1974"/>
        <v>0</v>
      </c>
      <c r="AU984">
        <f t="shared" si="2005"/>
        <v>0</v>
      </c>
      <c r="AV984">
        <f t="shared" si="2006"/>
        <v>0</v>
      </c>
      <c r="AW984">
        <f t="shared" si="1975"/>
        <v>0</v>
      </c>
      <c r="AX984">
        <f t="shared" si="2007"/>
        <v>0</v>
      </c>
      <c r="AY984">
        <f t="shared" si="2008"/>
        <v>0</v>
      </c>
      <c r="AZ984">
        <f t="shared" si="2009"/>
        <v>0</v>
      </c>
      <c r="BA984">
        <f t="shared" si="2010"/>
        <v>0</v>
      </c>
      <c r="BB984">
        <f t="shared" si="2011"/>
        <v>0</v>
      </c>
      <c r="BC984">
        <f t="shared" si="2012"/>
        <v>0</v>
      </c>
      <c r="BD984">
        <f t="shared" si="2013"/>
        <v>0</v>
      </c>
      <c r="BE984">
        <f t="shared" si="2014"/>
        <v>0</v>
      </c>
      <c r="BF984">
        <f t="shared" si="2015"/>
        <v>0</v>
      </c>
      <c r="BG984">
        <f t="shared" si="2016"/>
        <v>0</v>
      </c>
      <c r="BH984">
        <f t="shared" si="2017"/>
        <v>0</v>
      </c>
      <c r="BI984">
        <f t="shared" si="2018"/>
        <v>0</v>
      </c>
      <c r="BJ984">
        <f t="shared" si="2019"/>
        <v>0</v>
      </c>
      <c r="BK984">
        <f t="shared" si="2020"/>
        <v>0</v>
      </c>
      <c r="BL984">
        <f t="shared" si="2021"/>
        <v>0</v>
      </c>
      <c r="BM984">
        <f t="shared" si="2022"/>
        <v>0</v>
      </c>
      <c r="BN984">
        <f t="shared" si="2023"/>
        <v>0</v>
      </c>
      <c r="BO984">
        <f t="shared" si="2024"/>
        <v>0</v>
      </c>
      <c r="BP984">
        <f t="shared" si="2025"/>
        <v>0</v>
      </c>
      <c r="BQ984">
        <f t="shared" si="2026"/>
        <v>0</v>
      </c>
      <c r="BR984">
        <f t="shared" si="2027"/>
        <v>0</v>
      </c>
      <c r="BS984">
        <f t="shared" si="2028"/>
        <v>0</v>
      </c>
      <c r="BT984">
        <f t="shared" si="2029"/>
        <v>0</v>
      </c>
      <c r="BU984">
        <f t="shared" si="2030"/>
        <v>0</v>
      </c>
      <c r="BV984">
        <f t="shared" si="2031"/>
        <v>0</v>
      </c>
      <c r="BW984">
        <f t="shared" si="2032"/>
        <v>0</v>
      </c>
      <c r="BX984">
        <f t="shared" si="2033"/>
        <v>0</v>
      </c>
      <c r="BY984">
        <f t="shared" si="2034"/>
        <v>0</v>
      </c>
      <c r="BZ984">
        <f t="shared" si="2035"/>
        <v>0</v>
      </c>
      <c r="CA984">
        <f t="shared" si="2036"/>
        <v>0</v>
      </c>
      <c r="CB984">
        <f t="shared" si="2037"/>
        <v>0</v>
      </c>
      <c r="CC984">
        <f t="shared" si="2038"/>
        <v>0</v>
      </c>
      <c r="CD984">
        <f t="shared" si="2039"/>
        <v>0</v>
      </c>
      <c r="CE984">
        <f t="shared" si="2040"/>
        <v>0</v>
      </c>
      <c r="CF984">
        <f t="shared" si="2041"/>
        <v>0</v>
      </c>
      <c r="CG984">
        <f t="shared" si="2042"/>
        <v>0</v>
      </c>
      <c r="CH984">
        <f t="shared" si="2043"/>
        <v>0</v>
      </c>
      <c r="CI984">
        <f t="shared" si="2044"/>
        <v>0</v>
      </c>
      <c r="CJ984">
        <f t="shared" si="2045"/>
        <v>0</v>
      </c>
      <c r="CK984">
        <f t="shared" si="2046"/>
        <v>0</v>
      </c>
      <c r="CL984" t="str">
        <f t="shared" si="2047"/>
        <v/>
      </c>
      <c r="CM984" t="str">
        <f t="shared" si="2048"/>
        <v/>
      </c>
      <c r="CN984" t="str">
        <f t="shared" si="2049"/>
        <v/>
      </c>
      <c r="CO984" t="str">
        <f t="shared" si="2050"/>
        <v/>
      </c>
      <c r="CP984" t="str">
        <f t="shared" si="2051"/>
        <v/>
      </c>
      <c r="CQ984" t="str">
        <f t="shared" si="2052"/>
        <v/>
      </c>
      <c r="CR984" t="str">
        <f t="shared" si="2053"/>
        <v/>
      </c>
      <c r="CS984" t="str">
        <f t="shared" si="2054"/>
        <v/>
      </c>
      <c r="CT984" t="str">
        <f t="shared" si="2055"/>
        <v/>
      </c>
      <c r="CU984" t="str">
        <f t="shared" si="2056"/>
        <v/>
      </c>
      <c r="CV984" t="str">
        <f t="shared" si="2057"/>
        <v/>
      </c>
      <c r="CW984" t="str">
        <f t="shared" si="2058"/>
        <v/>
      </c>
      <c r="CX984" t="str">
        <f t="shared" si="2059"/>
        <v/>
      </c>
      <c r="CY984" t="str">
        <f t="shared" si="2060"/>
        <v/>
      </c>
      <c r="CZ984" t="str">
        <f t="shared" si="2061"/>
        <v/>
      </c>
      <c r="DA984" t="str">
        <f t="shared" si="2062"/>
        <v/>
      </c>
      <c r="DB984" t="str">
        <f t="shared" si="2063"/>
        <v/>
      </c>
      <c r="DC984" t="str">
        <f t="shared" si="2064"/>
        <v/>
      </c>
      <c r="DD984" t="str">
        <f t="shared" si="2065"/>
        <v/>
      </c>
      <c r="DE984" t="str">
        <f t="shared" si="2066"/>
        <v/>
      </c>
      <c r="DF984" t="str">
        <f t="shared" si="2067"/>
        <v/>
      </c>
      <c r="DG984" t="str">
        <f t="shared" si="2068"/>
        <v/>
      </c>
      <c r="DH984" t="str">
        <f t="shared" si="2069"/>
        <v/>
      </c>
      <c r="DI984" t="str">
        <f t="shared" si="2070"/>
        <v/>
      </c>
      <c r="DJ984" t="str">
        <f t="shared" si="2071"/>
        <v/>
      </c>
      <c r="DK984" t="str">
        <f t="shared" si="2072"/>
        <v/>
      </c>
      <c r="DL984" t="str">
        <f t="shared" si="2073"/>
        <v/>
      </c>
      <c r="DM984" t="str">
        <f t="shared" si="2074"/>
        <v/>
      </c>
      <c r="DN984" t="str">
        <f t="shared" si="2075"/>
        <v/>
      </c>
      <c r="DO984" t="str">
        <f t="shared" si="2076"/>
        <v/>
      </c>
      <c r="DP984" t="str">
        <f t="shared" si="2077"/>
        <v/>
      </c>
      <c r="DQ984" t="str">
        <f t="shared" si="2078"/>
        <v/>
      </c>
      <c r="DR984" t="str">
        <f t="shared" si="2079"/>
        <v/>
      </c>
      <c r="DS984" t="str">
        <f t="shared" si="2080"/>
        <v/>
      </c>
      <c r="DT984" t="str">
        <f t="shared" si="2081"/>
        <v/>
      </c>
      <c r="DU984">
        <f t="shared" si="2082"/>
        <v>0</v>
      </c>
      <c r="DV984">
        <f t="shared" si="2083"/>
        <v>0</v>
      </c>
      <c r="DW984">
        <f t="shared" si="2084"/>
        <v>0</v>
      </c>
      <c r="DX984" t="str">
        <f t="shared" si="2085"/>
        <v/>
      </c>
      <c r="DY984" t="str">
        <f t="shared" si="2086"/>
        <v/>
      </c>
      <c r="DZ984" t="str">
        <f t="shared" si="2087"/>
        <v/>
      </c>
      <c r="EA984" s="5">
        <f t="shared" si="2088"/>
        <v>0</v>
      </c>
      <c r="EB984" s="3">
        <f t="shared" si="2089"/>
        <v>0</v>
      </c>
    </row>
    <row r="985" spans="2:132" x14ac:dyDescent="0.2">
      <c r="B985" s="25">
        <v>980</v>
      </c>
      <c r="C985" s="26">
        <f>Zisk!D999</f>
        <v>0</v>
      </c>
      <c r="D985">
        <f>Zisk!E999</f>
        <v>0</v>
      </c>
      <c r="E985" s="66" t="str">
        <f t="shared" si="1976"/>
        <v/>
      </c>
      <c r="F985" t="str">
        <f t="shared" si="1977"/>
        <v/>
      </c>
      <c r="G985" s="66" t="str">
        <f t="shared" si="1978"/>
        <v/>
      </c>
      <c r="H985" s="25"/>
      <c r="I985" s="25"/>
      <c r="J985">
        <f>VstupniParametry_SKRYT!$D$5</f>
        <v>0.02</v>
      </c>
      <c r="K985">
        <f>VstupniParametry_SKRYT!$D$6</f>
        <v>0.06</v>
      </c>
      <c r="L985">
        <f>VstupniParametry_SKRYT!$D$7</f>
        <v>0.06</v>
      </c>
      <c r="M985">
        <f>VstupniParametry_SKRYT!$D$8</f>
        <v>0.06</v>
      </c>
      <c r="N985">
        <f>VstupniParametry_SKRYT!$D$9</f>
        <v>1.7999999999999999E-2</v>
      </c>
      <c r="O985" s="27">
        <f>VstupniParametry_SKRYT!$D$10</f>
        <v>0.01</v>
      </c>
      <c r="P985" s="27">
        <f>VstupniParametry_SKRYT!$D$11</f>
        <v>0.01</v>
      </c>
      <c r="Q985" s="27">
        <f>VstupniParametry_SKRYT!$D$12</f>
        <v>0.01</v>
      </c>
      <c r="R985" s="27">
        <f>VstupniParametry_SKRYT!$D$13</f>
        <v>0.01</v>
      </c>
      <c r="S985" s="27">
        <f>VstupniParametry_SKRYT!$D$14</f>
        <v>0.01</v>
      </c>
      <c r="T985">
        <f t="shared" si="1979"/>
        <v>0</v>
      </c>
      <c r="U985">
        <f t="shared" si="1980"/>
        <v>0</v>
      </c>
      <c r="V985">
        <f t="shared" si="1981"/>
        <v>0</v>
      </c>
      <c r="W985">
        <f t="shared" si="1982"/>
        <v>0</v>
      </c>
      <c r="X985">
        <f t="shared" si="1983"/>
        <v>0</v>
      </c>
      <c r="Y985">
        <f t="shared" si="1984"/>
        <v>0</v>
      </c>
      <c r="Z985">
        <f t="shared" si="1985"/>
        <v>0</v>
      </c>
      <c r="AA985">
        <f t="shared" si="1986"/>
        <v>0</v>
      </c>
      <c r="AB985">
        <f t="shared" si="1987"/>
        <v>0</v>
      </c>
      <c r="AC985">
        <f t="shared" si="1988"/>
        <v>0</v>
      </c>
      <c r="AD985">
        <f t="shared" si="1989"/>
        <v>0</v>
      </c>
      <c r="AE985">
        <f t="shared" si="1990"/>
        <v>0</v>
      </c>
      <c r="AF985">
        <f t="shared" si="1991"/>
        <v>0</v>
      </c>
      <c r="AG985">
        <f t="shared" si="1992"/>
        <v>0</v>
      </c>
      <c r="AH985">
        <f t="shared" si="1993"/>
        <v>0</v>
      </c>
      <c r="AI985">
        <f t="shared" si="1994"/>
        <v>0</v>
      </c>
      <c r="AJ985">
        <f t="shared" si="1995"/>
        <v>0</v>
      </c>
      <c r="AK985">
        <f t="shared" si="1996"/>
        <v>0</v>
      </c>
      <c r="AL985">
        <f t="shared" si="1997"/>
        <v>0</v>
      </c>
      <c r="AM985">
        <f t="shared" si="1998"/>
        <v>0</v>
      </c>
      <c r="AN985">
        <f t="shared" si="1999"/>
        <v>0</v>
      </c>
      <c r="AO985">
        <f t="shared" si="2000"/>
        <v>0</v>
      </c>
      <c r="AP985">
        <f t="shared" si="2001"/>
        <v>0</v>
      </c>
      <c r="AQ985">
        <f t="shared" si="2002"/>
        <v>0</v>
      </c>
      <c r="AR985">
        <f t="shared" si="2003"/>
        <v>0</v>
      </c>
      <c r="AS985">
        <f t="shared" si="2004"/>
        <v>0</v>
      </c>
      <c r="AT985">
        <f t="shared" si="1974"/>
        <v>0</v>
      </c>
      <c r="AU985">
        <f t="shared" si="2005"/>
        <v>0</v>
      </c>
      <c r="AV985">
        <f t="shared" si="2006"/>
        <v>0</v>
      </c>
      <c r="AW985">
        <f t="shared" si="1975"/>
        <v>0</v>
      </c>
      <c r="AX985">
        <f t="shared" si="2007"/>
        <v>0</v>
      </c>
      <c r="AY985">
        <f t="shared" si="2008"/>
        <v>0</v>
      </c>
      <c r="AZ985">
        <f t="shared" si="2009"/>
        <v>0</v>
      </c>
      <c r="BA985">
        <f t="shared" si="2010"/>
        <v>0</v>
      </c>
      <c r="BB985">
        <f t="shared" si="2011"/>
        <v>0</v>
      </c>
      <c r="BC985">
        <f t="shared" si="2012"/>
        <v>0</v>
      </c>
      <c r="BD985">
        <f t="shared" si="2013"/>
        <v>0</v>
      </c>
      <c r="BE985">
        <f t="shared" si="2014"/>
        <v>0</v>
      </c>
      <c r="BF985">
        <f t="shared" si="2015"/>
        <v>0</v>
      </c>
      <c r="BG985">
        <f t="shared" si="2016"/>
        <v>0</v>
      </c>
      <c r="BH985">
        <f t="shared" si="2017"/>
        <v>0</v>
      </c>
      <c r="BI985">
        <f t="shared" si="2018"/>
        <v>0</v>
      </c>
      <c r="BJ985">
        <f t="shared" si="2019"/>
        <v>0</v>
      </c>
      <c r="BK985">
        <f t="shared" si="2020"/>
        <v>0</v>
      </c>
      <c r="BL985">
        <f t="shared" si="2021"/>
        <v>0</v>
      </c>
      <c r="BM985">
        <f t="shared" si="2022"/>
        <v>0</v>
      </c>
      <c r="BN985">
        <f t="shared" si="2023"/>
        <v>0</v>
      </c>
      <c r="BO985">
        <f t="shared" si="2024"/>
        <v>0</v>
      </c>
      <c r="BP985">
        <f t="shared" si="2025"/>
        <v>0</v>
      </c>
      <c r="BQ985">
        <f t="shared" si="2026"/>
        <v>0</v>
      </c>
      <c r="BR985">
        <f t="shared" si="2027"/>
        <v>0</v>
      </c>
      <c r="BS985">
        <f t="shared" si="2028"/>
        <v>0</v>
      </c>
      <c r="BT985">
        <f t="shared" si="2029"/>
        <v>0</v>
      </c>
      <c r="BU985">
        <f t="shared" si="2030"/>
        <v>0</v>
      </c>
      <c r="BV985">
        <f t="shared" si="2031"/>
        <v>0</v>
      </c>
      <c r="BW985">
        <f t="shared" si="2032"/>
        <v>0</v>
      </c>
      <c r="BX985">
        <f t="shared" si="2033"/>
        <v>0</v>
      </c>
      <c r="BY985">
        <f t="shared" si="2034"/>
        <v>0</v>
      </c>
      <c r="BZ985">
        <f t="shared" si="2035"/>
        <v>0</v>
      </c>
      <c r="CA985">
        <f t="shared" si="2036"/>
        <v>0</v>
      </c>
      <c r="CB985">
        <f t="shared" si="2037"/>
        <v>0</v>
      </c>
      <c r="CC985">
        <f t="shared" si="2038"/>
        <v>0</v>
      </c>
      <c r="CD985">
        <f t="shared" si="2039"/>
        <v>0</v>
      </c>
      <c r="CE985">
        <f t="shared" si="2040"/>
        <v>0</v>
      </c>
      <c r="CF985">
        <f t="shared" si="2041"/>
        <v>0</v>
      </c>
      <c r="CG985">
        <f t="shared" si="2042"/>
        <v>0</v>
      </c>
      <c r="CH985">
        <f t="shared" si="2043"/>
        <v>0</v>
      </c>
      <c r="CI985">
        <f t="shared" si="2044"/>
        <v>0</v>
      </c>
      <c r="CJ985">
        <f t="shared" si="2045"/>
        <v>0</v>
      </c>
      <c r="CK985">
        <f t="shared" si="2046"/>
        <v>0</v>
      </c>
      <c r="CL985" t="str">
        <f t="shared" si="2047"/>
        <v/>
      </c>
      <c r="CM985" t="str">
        <f t="shared" si="2048"/>
        <v/>
      </c>
      <c r="CN985" t="str">
        <f t="shared" si="2049"/>
        <v/>
      </c>
      <c r="CO985" t="str">
        <f t="shared" si="2050"/>
        <v/>
      </c>
      <c r="CP985" t="str">
        <f t="shared" si="2051"/>
        <v/>
      </c>
      <c r="CQ985" t="str">
        <f t="shared" si="2052"/>
        <v/>
      </c>
      <c r="CR985" t="str">
        <f t="shared" si="2053"/>
        <v/>
      </c>
      <c r="CS985" t="str">
        <f t="shared" si="2054"/>
        <v/>
      </c>
      <c r="CT985" t="str">
        <f t="shared" si="2055"/>
        <v/>
      </c>
      <c r="CU985" t="str">
        <f t="shared" si="2056"/>
        <v/>
      </c>
      <c r="CV985" t="str">
        <f t="shared" si="2057"/>
        <v/>
      </c>
      <c r="CW985" t="str">
        <f t="shared" si="2058"/>
        <v/>
      </c>
      <c r="CX985" t="str">
        <f t="shared" si="2059"/>
        <v/>
      </c>
      <c r="CY985" t="str">
        <f t="shared" si="2060"/>
        <v/>
      </c>
      <c r="CZ985" t="str">
        <f t="shared" si="2061"/>
        <v/>
      </c>
      <c r="DA985" t="str">
        <f t="shared" si="2062"/>
        <v/>
      </c>
      <c r="DB985" t="str">
        <f t="shared" si="2063"/>
        <v/>
      </c>
      <c r="DC985" t="str">
        <f t="shared" si="2064"/>
        <v/>
      </c>
      <c r="DD985" t="str">
        <f t="shared" si="2065"/>
        <v/>
      </c>
      <c r="DE985" t="str">
        <f t="shared" si="2066"/>
        <v/>
      </c>
      <c r="DF985" t="str">
        <f t="shared" si="2067"/>
        <v/>
      </c>
      <c r="DG985" t="str">
        <f t="shared" si="2068"/>
        <v/>
      </c>
      <c r="DH985" t="str">
        <f t="shared" si="2069"/>
        <v/>
      </c>
      <c r="DI985" t="str">
        <f t="shared" si="2070"/>
        <v/>
      </c>
      <c r="DJ985" t="str">
        <f t="shared" si="2071"/>
        <v/>
      </c>
      <c r="DK985" t="str">
        <f t="shared" si="2072"/>
        <v/>
      </c>
      <c r="DL985" t="str">
        <f t="shared" si="2073"/>
        <v/>
      </c>
      <c r="DM985" t="str">
        <f t="shared" si="2074"/>
        <v/>
      </c>
      <c r="DN985" t="str">
        <f t="shared" si="2075"/>
        <v/>
      </c>
      <c r="DO985" t="str">
        <f t="shared" si="2076"/>
        <v/>
      </c>
      <c r="DP985" t="str">
        <f t="shared" si="2077"/>
        <v/>
      </c>
      <c r="DQ985" t="str">
        <f t="shared" si="2078"/>
        <v/>
      </c>
      <c r="DR985" t="str">
        <f t="shared" si="2079"/>
        <v/>
      </c>
      <c r="DS985" t="str">
        <f t="shared" si="2080"/>
        <v/>
      </c>
      <c r="DT985" t="str">
        <f t="shared" si="2081"/>
        <v/>
      </c>
      <c r="DU985">
        <f t="shared" si="2082"/>
        <v>0</v>
      </c>
      <c r="DV985">
        <f t="shared" si="2083"/>
        <v>0</v>
      </c>
      <c r="DW985">
        <f t="shared" si="2084"/>
        <v>0</v>
      </c>
      <c r="DX985" t="str">
        <f t="shared" si="2085"/>
        <v/>
      </c>
      <c r="DY985" t="str">
        <f t="shared" si="2086"/>
        <v/>
      </c>
      <c r="DZ985" t="str">
        <f t="shared" si="2087"/>
        <v/>
      </c>
      <c r="EA985" s="5">
        <f t="shared" si="2088"/>
        <v>0</v>
      </c>
      <c r="EB985" s="3">
        <f t="shared" si="2089"/>
        <v>0</v>
      </c>
    </row>
    <row r="986" spans="2:132" x14ac:dyDescent="0.2">
      <c r="B986">
        <v>981</v>
      </c>
      <c r="C986" s="3">
        <f>Zisk!D1000</f>
        <v>0</v>
      </c>
      <c r="D986">
        <f>Zisk!E1000</f>
        <v>0</v>
      </c>
      <c r="E986" s="66" t="str">
        <f t="shared" si="1976"/>
        <v/>
      </c>
      <c r="F986" t="str">
        <f t="shared" si="1977"/>
        <v/>
      </c>
      <c r="G986" s="66" t="str">
        <f t="shared" si="1978"/>
        <v/>
      </c>
      <c r="J986">
        <f>VstupniParametry_SKRYT!$D$5</f>
        <v>0.02</v>
      </c>
      <c r="K986">
        <f>VstupniParametry_SKRYT!$D$6</f>
        <v>0.06</v>
      </c>
      <c r="L986">
        <f>VstupniParametry_SKRYT!$D$7</f>
        <v>0.06</v>
      </c>
      <c r="M986">
        <f>VstupniParametry_SKRYT!$D$8</f>
        <v>0.06</v>
      </c>
      <c r="N986">
        <f>VstupniParametry_SKRYT!$D$9</f>
        <v>1.7999999999999999E-2</v>
      </c>
      <c r="O986" s="27">
        <f>VstupniParametry_SKRYT!$D$10</f>
        <v>0.01</v>
      </c>
      <c r="P986" s="27">
        <f>VstupniParametry_SKRYT!$D$11</f>
        <v>0.01</v>
      </c>
      <c r="Q986" s="27">
        <f>VstupniParametry_SKRYT!$D$12</f>
        <v>0.01</v>
      </c>
      <c r="R986" s="27">
        <f>VstupniParametry_SKRYT!$D$13</f>
        <v>0.01</v>
      </c>
      <c r="S986" s="27">
        <f>VstupniParametry_SKRYT!$D$14</f>
        <v>0.01</v>
      </c>
      <c r="T986">
        <f t="shared" si="1979"/>
        <v>0</v>
      </c>
      <c r="U986">
        <f t="shared" si="1980"/>
        <v>0</v>
      </c>
      <c r="V986">
        <f t="shared" si="1981"/>
        <v>0</v>
      </c>
      <c r="W986">
        <f t="shared" si="1982"/>
        <v>0</v>
      </c>
      <c r="X986">
        <f t="shared" si="1983"/>
        <v>0</v>
      </c>
      <c r="Y986">
        <f t="shared" si="1984"/>
        <v>0</v>
      </c>
      <c r="Z986">
        <f t="shared" si="1985"/>
        <v>0</v>
      </c>
      <c r="AA986">
        <f t="shared" si="1986"/>
        <v>0</v>
      </c>
      <c r="AB986">
        <f t="shared" si="1987"/>
        <v>0</v>
      </c>
      <c r="AC986">
        <f t="shared" si="1988"/>
        <v>0</v>
      </c>
      <c r="AD986">
        <f t="shared" si="1989"/>
        <v>0</v>
      </c>
      <c r="AE986">
        <f t="shared" si="1990"/>
        <v>0</v>
      </c>
      <c r="AF986">
        <f t="shared" si="1991"/>
        <v>0</v>
      </c>
      <c r="AG986">
        <f t="shared" si="1992"/>
        <v>0</v>
      </c>
      <c r="AH986">
        <f t="shared" si="1993"/>
        <v>0</v>
      </c>
      <c r="AI986">
        <f t="shared" si="1994"/>
        <v>0</v>
      </c>
      <c r="AJ986">
        <f t="shared" si="1995"/>
        <v>0</v>
      </c>
      <c r="AK986">
        <f t="shared" si="1996"/>
        <v>0</v>
      </c>
      <c r="AL986">
        <f t="shared" si="1997"/>
        <v>0</v>
      </c>
      <c r="AM986">
        <f t="shared" si="1998"/>
        <v>0</v>
      </c>
      <c r="AN986">
        <f t="shared" si="1999"/>
        <v>0</v>
      </c>
      <c r="AO986">
        <f t="shared" si="2000"/>
        <v>0</v>
      </c>
      <c r="AP986">
        <f t="shared" si="2001"/>
        <v>0</v>
      </c>
      <c r="AQ986">
        <f t="shared" si="2002"/>
        <v>0</v>
      </c>
      <c r="AR986">
        <f t="shared" si="2003"/>
        <v>0</v>
      </c>
      <c r="AS986">
        <f t="shared" si="2004"/>
        <v>0</v>
      </c>
      <c r="AT986">
        <f t="shared" si="1974"/>
        <v>0</v>
      </c>
      <c r="AU986">
        <f t="shared" si="2005"/>
        <v>0</v>
      </c>
      <c r="AV986">
        <f t="shared" si="2006"/>
        <v>0</v>
      </c>
      <c r="AW986">
        <f t="shared" si="1975"/>
        <v>0</v>
      </c>
      <c r="AX986">
        <f t="shared" si="2007"/>
        <v>0</v>
      </c>
      <c r="AY986">
        <f t="shared" si="2008"/>
        <v>0</v>
      </c>
      <c r="AZ986">
        <f t="shared" si="2009"/>
        <v>0</v>
      </c>
      <c r="BA986">
        <f t="shared" si="2010"/>
        <v>0</v>
      </c>
      <c r="BB986">
        <f t="shared" si="2011"/>
        <v>0</v>
      </c>
      <c r="BC986">
        <f t="shared" si="2012"/>
        <v>0</v>
      </c>
      <c r="BD986">
        <f t="shared" si="2013"/>
        <v>0</v>
      </c>
      <c r="BE986">
        <f t="shared" si="2014"/>
        <v>0</v>
      </c>
      <c r="BF986">
        <f t="shared" si="2015"/>
        <v>0</v>
      </c>
      <c r="BG986">
        <f t="shared" si="2016"/>
        <v>0</v>
      </c>
      <c r="BH986">
        <f t="shared" si="2017"/>
        <v>0</v>
      </c>
      <c r="BI986">
        <f t="shared" si="2018"/>
        <v>0</v>
      </c>
      <c r="BJ986">
        <f t="shared" si="2019"/>
        <v>0</v>
      </c>
      <c r="BK986">
        <f t="shared" si="2020"/>
        <v>0</v>
      </c>
      <c r="BL986">
        <f t="shared" si="2021"/>
        <v>0</v>
      </c>
      <c r="BM986">
        <f t="shared" si="2022"/>
        <v>0</v>
      </c>
      <c r="BN986">
        <f t="shared" si="2023"/>
        <v>0</v>
      </c>
      <c r="BO986">
        <f t="shared" si="2024"/>
        <v>0</v>
      </c>
      <c r="BP986">
        <f t="shared" si="2025"/>
        <v>0</v>
      </c>
      <c r="BQ986">
        <f t="shared" si="2026"/>
        <v>0</v>
      </c>
      <c r="BR986">
        <f t="shared" si="2027"/>
        <v>0</v>
      </c>
      <c r="BS986">
        <f t="shared" si="2028"/>
        <v>0</v>
      </c>
      <c r="BT986">
        <f t="shared" si="2029"/>
        <v>0</v>
      </c>
      <c r="BU986">
        <f t="shared" si="2030"/>
        <v>0</v>
      </c>
      <c r="BV986">
        <f t="shared" si="2031"/>
        <v>0</v>
      </c>
      <c r="BW986">
        <f t="shared" si="2032"/>
        <v>0</v>
      </c>
      <c r="BX986">
        <f t="shared" si="2033"/>
        <v>0</v>
      </c>
      <c r="BY986">
        <f t="shared" si="2034"/>
        <v>0</v>
      </c>
      <c r="BZ986">
        <f t="shared" si="2035"/>
        <v>0</v>
      </c>
      <c r="CA986">
        <f t="shared" si="2036"/>
        <v>0</v>
      </c>
      <c r="CB986">
        <f t="shared" si="2037"/>
        <v>0</v>
      </c>
      <c r="CC986">
        <f t="shared" si="2038"/>
        <v>0</v>
      </c>
      <c r="CD986">
        <f t="shared" si="2039"/>
        <v>0</v>
      </c>
      <c r="CE986">
        <f t="shared" si="2040"/>
        <v>0</v>
      </c>
      <c r="CF986">
        <f t="shared" si="2041"/>
        <v>0</v>
      </c>
      <c r="CG986">
        <f t="shared" si="2042"/>
        <v>0</v>
      </c>
      <c r="CH986">
        <f t="shared" si="2043"/>
        <v>0</v>
      </c>
      <c r="CI986">
        <f t="shared" si="2044"/>
        <v>0</v>
      </c>
      <c r="CJ986">
        <f t="shared" si="2045"/>
        <v>0</v>
      </c>
      <c r="CK986">
        <f t="shared" si="2046"/>
        <v>0</v>
      </c>
      <c r="CL986" t="str">
        <f t="shared" si="2047"/>
        <v/>
      </c>
      <c r="CM986" t="str">
        <f t="shared" si="2048"/>
        <v/>
      </c>
      <c r="CN986" t="str">
        <f t="shared" si="2049"/>
        <v/>
      </c>
      <c r="CO986" t="str">
        <f t="shared" si="2050"/>
        <v/>
      </c>
      <c r="CP986" t="str">
        <f t="shared" si="2051"/>
        <v/>
      </c>
      <c r="CQ986" t="str">
        <f t="shared" si="2052"/>
        <v/>
      </c>
      <c r="CR986" t="str">
        <f t="shared" si="2053"/>
        <v/>
      </c>
      <c r="CS986" t="str">
        <f t="shared" si="2054"/>
        <v/>
      </c>
      <c r="CT986" t="str">
        <f t="shared" si="2055"/>
        <v/>
      </c>
      <c r="CU986" t="str">
        <f t="shared" si="2056"/>
        <v/>
      </c>
      <c r="CV986" t="str">
        <f t="shared" si="2057"/>
        <v/>
      </c>
      <c r="CW986" t="str">
        <f t="shared" si="2058"/>
        <v/>
      </c>
      <c r="CX986" t="str">
        <f t="shared" si="2059"/>
        <v/>
      </c>
      <c r="CY986" t="str">
        <f t="shared" si="2060"/>
        <v/>
      </c>
      <c r="CZ986" t="str">
        <f t="shared" si="2061"/>
        <v/>
      </c>
      <c r="DA986" t="str">
        <f t="shared" si="2062"/>
        <v/>
      </c>
      <c r="DB986" t="str">
        <f t="shared" si="2063"/>
        <v/>
      </c>
      <c r="DC986" t="str">
        <f t="shared" si="2064"/>
        <v/>
      </c>
      <c r="DD986" t="str">
        <f t="shared" si="2065"/>
        <v/>
      </c>
      <c r="DE986" t="str">
        <f t="shared" si="2066"/>
        <v/>
      </c>
      <c r="DF986" t="str">
        <f t="shared" si="2067"/>
        <v/>
      </c>
      <c r="DG986" t="str">
        <f t="shared" si="2068"/>
        <v/>
      </c>
      <c r="DH986" t="str">
        <f t="shared" si="2069"/>
        <v/>
      </c>
      <c r="DI986" t="str">
        <f t="shared" si="2070"/>
        <v/>
      </c>
      <c r="DJ986" t="str">
        <f t="shared" si="2071"/>
        <v/>
      </c>
      <c r="DK986" t="str">
        <f t="shared" si="2072"/>
        <v/>
      </c>
      <c r="DL986" t="str">
        <f t="shared" si="2073"/>
        <v/>
      </c>
      <c r="DM986" t="str">
        <f t="shared" si="2074"/>
        <v/>
      </c>
      <c r="DN986" t="str">
        <f t="shared" si="2075"/>
        <v/>
      </c>
      <c r="DO986" t="str">
        <f t="shared" si="2076"/>
        <v/>
      </c>
      <c r="DP986" t="str">
        <f t="shared" si="2077"/>
        <v/>
      </c>
      <c r="DQ986" t="str">
        <f t="shared" si="2078"/>
        <v/>
      </c>
      <c r="DR986" t="str">
        <f t="shared" si="2079"/>
        <v/>
      </c>
      <c r="DS986" t="str">
        <f t="shared" si="2080"/>
        <v/>
      </c>
      <c r="DT986" t="str">
        <f t="shared" si="2081"/>
        <v/>
      </c>
      <c r="DU986">
        <f t="shared" si="2082"/>
        <v>0</v>
      </c>
      <c r="DV986">
        <f t="shared" si="2083"/>
        <v>0</v>
      </c>
      <c r="DW986">
        <f t="shared" si="2084"/>
        <v>0</v>
      </c>
      <c r="DX986" t="str">
        <f t="shared" si="2085"/>
        <v/>
      </c>
      <c r="DY986" t="str">
        <f t="shared" si="2086"/>
        <v/>
      </c>
      <c r="DZ986" t="str">
        <f t="shared" si="2087"/>
        <v/>
      </c>
      <c r="EA986" s="5">
        <f t="shared" si="2088"/>
        <v>0</v>
      </c>
      <c r="EB986" s="3">
        <f t="shared" si="2089"/>
        <v>0</v>
      </c>
    </row>
    <row r="987" spans="2:132" x14ac:dyDescent="0.2">
      <c r="B987" s="25">
        <v>982</v>
      </c>
      <c r="C987" s="26">
        <f>Zisk!D1001</f>
        <v>0</v>
      </c>
      <c r="D987">
        <f>Zisk!E1001</f>
        <v>0</v>
      </c>
      <c r="E987" s="66" t="str">
        <f t="shared" si="1976"/>
        <v/>
      </c>
      <c r="F987" t="str">
        <f t="shared" si="1977"/>
        <v/>
      </c>
      <c r="G987" s="66" t="str">
        <f t="shared" si="1978"/>
        <v/>
      </c>
      <c r="H987" s="25"/>
      <c r="I987" s="25"/>
      <c r="J987">
        <f>VstupniParametry_SKRYT!$D$5</f>
        <v>0.02</v>
      </c>
      <c r="K987">
        <f>VstupniParametry_SKRYT!$D$6</f>
        <v>0.06</v>
      </c>
      <c r="L987">
        <f>VstupniParametry_SKRYT!$D$7</f>
        <v>0.06</v>
      </c>
      <c r="M987">
        <f>VstupniParametry_SKRYT!$D$8</f>
        <v>0.06</v>
      </c>
      <c r="N987">
        <f>VstupniParametry_SKRYT!$D$9</f>
        <v>1.7999999999999999E-2</v>
      </c>
      <c r="O987" s="27">
        <f>VstupniParametry_SKRYT!$D$10</f>
        <v>0.01</v>
      </c>
      <c r="P987" s="27">
        <f>VstupniParametry_SKRYT!$D$11</f>
        <v>0.01</v>
      </c>
      <c r="Q987" s="27">
        <f>VstupniParametry_SKRYT!$D$12</f>
        <v>0.01</v>
      </c>
      <c r="R987" s="27">
        <f>VstupniParametry_SKRYT!$D$13</f>
        <v>0.01</v>
      </c>
      <c r="S987" s="27">
        <f>VstupniParametry_SKRYT!$D$14</f>
        <v>0.01</v>
      </c>
      <c r="T987">
        <f t="shared" si="1979"/>
        <v>0</v>
      </c>
      <c r="U987">
        <f t="shared" si="1980"/>
        <v>0</v>
      </c>
      <c r="V987">
        <f t="shared" si="1981"/>
        <v>0</v>
      </c>
      <c r="W987">
        <f t="shared" si="1982"/>
        <v>0</v>
      </c>
      <c r="X987">
        <f t="shared" si="1983"/>
        <v>0</v>
      </c>
      <c r="Y987">
        <f t="shared" si="1984"/>
        <v>0</v>
      </c>
      <c r="Z987">
        <f t="shared" si="1985"/>
        <v>0</v>
      </c>
      <c r="AA987">
        <f t="shared" si="1986"/>
        <v>0</v>
      </c>
      <c r="AB987">
        <f t="shared" si="1987"/>
        <v>0</v>
      </c>
      <c r="AC987">
        <f t="shared" si="1988"/>
        <v>0</v>
      </c>
      <c r="AD987">
        <f t="shared" si="1989"/>
        <v>0</v>
      </c>
      <c r="AE987">
        <f t="shared" si="1990"/>
        <v>0</v>
      </c>
      <c r="AF987">
        <f t="shared" si="1991"/>
        <v>0</v>
      </c>
      <c r="AG987">
        <f t="shared" si="1992"/>
        <v>0</v>
      </c>
      <c r="AH987">
        <f t="shared" si="1993"/>
        <v>0</v>
      </c>
      <c r="AI987">
        <f t="shared" si="1994"/>
        <v>0</v>
      </c>
      <c r="AJ987">
        <f t="shared" si="1995"/>
        <v>0</v>
      </c>
      <c r="AK987">
        <f t="shared" si="1996"/>
        <v>0</v>
      </c>
      <c r="AL987">
        <f t="shared" si="1997"/>
        <v>0</v>
      </c>
      <c r="AM987">
        <f t="shared" si="1998"/>
        <v>0</v>
      </c>
      <c r="AN987">
        <f t="shared" si="1999"/>
        <v>0</v>
      </c>
      <c r="AO987">
        <f t="shared" si="2000"/>
        <v>0</v>
      </c>
      <c r="AP987">
        <f t="shared" si="2001"/>
        <v>0</v>
      </c>
      <c r="AQ987">
        <f t="shared" si="2002"/>
        <v>0</v>
      </c>
      <c r="AR987">
        <f t="shared" si="2003"/>
        <v>0</v>
      </c>
      <c r="AS987">
        <f t="shared" si="2004"/>
        <v>0</v>
      </c>
      <c r="AT987">
        <f t="shared" si="1974"/>
        <v>0</v>
      </c>
      <c r="AU987">
        <f t="shared" si="2005"/>
        <v>0</v>
      </c>
      <c r="AV987">
        <f t="shared" si="2006"/>
        <v>0</v>
      </c>
      <c r="AW987">
        <f t="shared" si="1975"/>
        <v>0</v>
      </c>
      <c r="AX987">
        <f t="shared" si="2007"/>
        <v>0</v>
      </c>
      <c r="AY987">
        <f t="shared" si="2008"/>
        <v>0</v>
      </c>
      <c r="AZ987">
        <f t="shared" si="2009"/>
        <v>0</v>
      </c>
      <c r="BA987">
        <f t="shared" si="2010"/>
        <v>0</v>
      </c>
      <c r="BB987">
        <f t="shared" si="2011"/>
        <v>0</v>
      </c>
      <c r="BC987">
        <f t="shared" si="2012"/>
        <v>0</v>
      </c>
      <c r="BD987">
        <f t="shared" si="2013"/>
        <v>0</v>
      </c>
      <c r="BE987">
        <f t="shared" si="2014"/>
        <v>0</v>
      </c>
      <c r="BF987">
        <f t="shared" si="2015"/>
        <v>0</v>
      </c>
      <c r="BG987">
        <f t="shared" si="2016"/>
        <v>0</v>
      </c>
      <c r="BH987">
        <f t="shared" si="2017"/>
        <v>0</v>
      </c>
      <c r="BI987">
        <f t="shared" si="2018"/>
        <v>0</v>
      </c>
      <c r="BJ987">
        <f t="shared" si="2019"/>
        <v>0</v>
      </c>
      <c r="BK987">
        <f t="shared" si="2020"/>
        <v>0</v>
      </c>
      <c r="BL987">
        <f t="shared" si="2021"/>
        <v>0</v>
      </c>
      <c r="BM987">
        <f t="shared" si="2022"/>
        <v>0</v>
      </c>
      <c r="BN987">
        <f t="shared" si="2023"/>
        <v>0</v>
      </c>
      <c r="BO987">
        <f t="shared" si="2024"/>
        <v>0</v>
      </c>
      <c r="BP987">
        <f t="shared" si="2025"/>
        <v>0</v>
      </c>
      <c r="BQ987">
        <f t="shared" si="2026"/>
        <v>0</v>
      </c>
      <c r="BR987">
        <f t="shared" si="2027"/>
        <v>0</v>
      </c>
      <c r="BS987">
        <f t="shared" si="2028"/>
        <v>0</v>
      </c>
      <c r="BT987">
        <f t="shared" si="2029"/>
        <v>0</v>
      </c>
      <c r="BU987">
        <f t="shared" si="2030"/>
        <v>0</v>
      </c>
      <c r="BV987">
        <f t="shared" si="2031"/>
        <v>0</v>
      </c>
      <c r="BW987">
        <f t="shared" si="2032"/>
        <v>0</v>
      </c>
      <c r="BX987">
        <f t="shared" si="2033"/>
        <v>0</v>
      </c>
      <c r="BY987">
        <f t="shared" si="2034"/>
        <v>0</v>
      </c>
      <c r="BZ987">
        <f t="shared" si="2035"/>
        <v>0</v>
      </c>
      <c r="CA987">
        <f t="shared" si="2036"/>
        <v>0</v>
      </c>
      <c r="CB987">
        <f t="shared" si="2037"/>
        <v>0</v>
      </c>
      <c r="CC987">
        <f t="shared" si="2038"/>
        <v>0</v>
      </c>
      <c r="CD987">
        <f t="shared" si="2039"/>
        <v>0</v>
      </c>
      <c r="CE987">
        <f t="shared" si="2040"/>
        <v>0</v>
      </c>
      <c r="CF987">
        <f t="shared" si="2041"/>
        <v>0</v>
      </c>
      <c r="CG987">
        <f t="shared" si="2042"/>
        <v>0</v>
      </c>
      <c r="CH987">
        <f t="shared" si="2043"/>
        <v>0</v>
      </c>
      <c r="CI987">
        <f t="shared" si="2044"/>
        <v>0</v>
      </c>
      <c r="CJ987">
        <f t="shared" si="2045"/>
        <v>0</v>
      </c>
      <c r="CK987">
        <f t="shared" si="2046"/>
        <v>0</v>
      </c>
      <c r="CL987" t="str">
        <f t="shared" si="2047"/>
        <v/>
      </c>
      <c r="CM987" t="str">
        <f t="shared" si="2048"/>
        <v/>
      </c>
      <c r="CN987" t="str">
        <f t="shared" si="2049"/>
        <v/>
      </c>
      <c r="CO987" t="str">
        <f t="shared" si="2050"/>
        <v/>
      </c>
      <c r="CP987" t="str">
        <f t="shared" si="2051"/>
        <v/>
      </c>
      <c r="CQ987" t="str">
        <f t="shared" si="2052"/>
        <v/>
      </c>
      <c r="CR987" t="str">
        <f t="shared" si="2053"/>
        <v/>
      </c>
      <c r="CS987" t="str">
        <f t="shared" si="2054"/>
        <v/>
      </c>
      <c r="CT987" t="str">
        <f t="shared" si="2055"/>
        <v/>
      </c>
      <c r="CU987" t="str">
        <f t="shared" si="2056"/>
        <v/>
      </c>
      <c r="CV987" t="str">
        <f t="shared" si="2057"/>
        <v/>
      </c>
      <c r="CW987" t="str">
        <f t="shared" si="2058"/>
        <v/>
      </c>
      <c r="CX987" t="str">
        <f t="shared" si="2059"/>
        <v/>
      </c>
      <c r="CY987" t="str">
        <f t="shared" si="2060"/>
        <v/>
      </c>
      <c r="CZ987" t="str">
        <f t="shared" si="2061"/>
        <v/>
      </c>
      <c r="DA987" t="str">
        <f t="shared" si="2062"/>
        <v/>
      </c>
      <c r="DB987" t="str">
        <f t="shared" si="2063"/>
        <v/>
      </c>
      <c r="DC987" t="str">
        <f t="shared" si="2064"/>
        <v/>
      </c>
      <c r="DD987" t="str">
        <f t="shared" si="2065"/>
        <v/>
      </c>
      <c r="DE987" t="str">
        <f t="shared" si="2066"/>
        <v/>
      </c>
      <c r="DF987" t="str">
        <f t="shared" si="2067"/>
        <v/>
      </c>
      <c r="DG987" t="str">
        <f t="shared" si="2068"/>
        <v/>
      </c>
      <c r="DH987" t="str">
        <f t="shared" si="2069"/>
        <v/>
      </c>
      <c r="DI987" t="str">
        <f t="shared" si="2070"/>
        <v/>
      </c>
      <c r="DJ987" t="str">
        <f t="shared" si="2071"/>
        <v/>
      </c>
      <c r="DK987" t="str">
        <f t="shared" si="2072"/>
        <v/>
      </c>
      <c r="DL987" t="str">
        <f t="shared" si="2073"/>
        <v/>
      </c>
      <c r="DM987" t="str">
        <f t="shared" si="2074"/>
        <v/>
      </c>
      <c r="DN987" t="str">
        <f t="shared" si="2075"/>
        <v/>
      </c>
      <c r="DO987" t="str">
        <f t="shared" si="2076"/>
        <v/>
      </c>
      <c r="DP987" t="str">
        <f t="shared" si="2077"/>
        <v/>
      </c>
      <c r="DQ987" t="str">
        <f t="shared" si="2078"/>
        <v/>
      </c>
      <c r="DR987" t="str">
        <f t="shared" si="2079"/>
        <v/>
      </c>
      <c r="DS987" t="str">
        <f t="shared" si="2080"/>
        <v/>
      </c>
      <c r="DT987" t="str">
        <f t="shared" si="2081"/>
        <v/>
      </c>
      <c r="DU987">
        <f t="shared" si="2082"/>
        <v>0</v>
      </c>
      <c r="DV987">
        <f t="shared" si="2083"/>
        <v>0</v>
      </c>
      <c r="DW987">
        <f t="shared" si="2084"/>
        <v>0</v>
      </c>
      <c r="DX987" t="str">
        <f t="shared" si="2085"/>
        <v/>
      </c>
      <c r="DY987" t="str">
        <f t="shared" si="2086"/>
        <v/>
      </c>
      <c r="DZ987" t="str">
        <f t="shared" si="2087"/>
        <v/>
      </c>
      <c r="EA987" s="5">
        <f t="shared" si="2088"/>
        <v>0</v>
      </c>
      <c r="EB987" s="3">
        <f t="shared" si="2089"/>
        <v>0</v>
      </c>
    </row>
    <row r="988" spans="2:132" x14ac:dyDescent="0.2">
      <c r="B988">
        <v>983</v>
      </c>
      <c r="C988" s="3">
        <f>Zisk!D1002</f>
        <v>0</v>
      </c>
      <c r="D988">
        <f>Zisk!E1002</f>
        <v>0</v>
      </c>
      <c r="E988" s="66" t="str">
        <f t="shared" si="1976"/>
        <v/>
      </c>
      <c r="F988" t="str">
        <f t="shared" si="1977"/>
        <v/>
      </c>
      <c r="G988" s="66" t="str">
        <f t="shared" si="1978"/>
        <v/>
      </c>
      <c r="J988">
        <f>VstupniParametry_SKRYT!$D$5</f>
        <v>0.02</v>
      </c>
      <c r="K988">
        <f>VstupniParametry_SKRYT!$D$6</f>
        <v>0.06</v>
      </c>
      <c r="L988">
        <f>VstupniParametry_SKRYT!$D$7</f>
        <v>0.06</v>
      </c>
      <c r="M988">
        <f>VstupniParametry_SKRYT!$D$8</f>
        <v>0.06</v>
      </c>
      <c r="N988">
        <f>VstupniParametry_SKRYT!$D$9</f>
        <v>1.7999999999999999E-2</v>
      </c>
      <c r="O988" s="27">
        <f>VstupniParametry_SKRYT!$D$10</f>
        <v>0.01</v>
      </c>
      <c r="P988" s="27">
        <f>VstupniParametry_SKRYT!$D$11</f>
        <v>0.01</v>
      </c>
      <c r="Q988" s="27">
        <f>VstupniParametry_SKRYT!$D$12</f>
        <v>0.01</v>
      </c>
      <c r="R988" s="27">
        <f>VstupniParametry_SKRYT!$D$13</f>
        <v>0.01</v>
      </c>
      <c r="S988" s="27">
        <f>VstupniParametry_SKRYT!$D$14</f>
        <v>0.01</v>
      </c>
      <c r="T988">
        <f t="shared" si="1979"/>
        <v>0</v>
      </c>
      <c r="U988">
        <f t="shared" si="1980"/>
        <v>0</v>
      </c>
      <c r="V988">
        <f t="shared" si="1981"/>
        <v>0</v>
      </c>
      <c r="W988">
        <f t="shared" si="1982"/>
        <v>0</v>
      </c>
      <c r="X988">
        <f t="shared" si="1983"/>
        <v>0</v>
      </c>
      <c r="Y988">
        <f t="shared" si="1984"/>
        <v>0</v>
      </c>
      <c r="Z988">
        <f t="shared" si="1985"/>
        <v>0</v>
      </c>
      <c r="AA988">
        <f t="shared" si="1986"/>
        <v>0</v>
      </c>
      <c r="AB988">
        <f t="shared" si="1987"/>
        <v>0</v>
      </c>
      <c r="AC988">
        <f t="shared" si="1988"/>
        <v>0</v>
      </c>
      <c r="AD988">
        <f t="shared" si="1989"/>
        <v>0</v>
      </c>
      <c r="AE988">
        <f t="shared" si="1990"/>
        <v>0</v>
      </c>
      <c r="AF988">
        <f t="shared" si="1991"/>
        <v>0</v>
      </c>
      <c r="AG988">
        <f t="shared" si="1992"/>
        <v>0</v>
      </c>
      <c r="AH988">
        <f t="shared" si="1993"/>
        <v>0</v>
      </c>
      <c r="AI988">
        <f t="shared" si="1994"/>
        <v>0</v>
      </c>
      <c r="AJ988">
        <f t="shared" si="1995"/>
        <v>0</v>
      </c>
      <c r="AK988">
        <f t="shared" si="1996"/>
        <v>0</v>
      </c>
      <c r="AL988">
        <f t="shared" si="1997"/>
        <v>0</v>
      </c>
      <c r="AM988">
        <f t="shared" si="1998"/>
        <v>0</v>
      </c>
      <c r="AN988">
        <f t="shared" si="1999"/>
        <v>0</v>
      </c>
      <c r="AO988">
        <f t="shared" si="2000"/>
        <v>0</v>
      </c>
      <c r="AP988">
        <f t="shared" si="2001"/>
        <v>0</v>
      </c>
      <c r="AQ988">
        <f t="shared" si="2002"/>
        <v>0</v>
      </c>
      <c r="AR988">
        <f t="shared" si="2003"/>
        <v>0</v>
      </c>
      <c r="AS988">
        <f t="shared" si="2004"/>
        <v>0</v>
      </c>
      <c r="AT988">
        <f t="shared" si="1974"/>
        <v>0</v>
      </c>
      <c r="AU988">
        <f t="shared" si="2005"/>
        <v>0</v>
      </c>
      <c r="AV988">
        <f t="shared" si="2006"/>
        <v>0</v>
      </c>
      <c r="AW988">
        <f t="shared" si="1975"/>
        <v>0</v>
      </c>
      <c r="AX988">
        <f t="shared" si="2007"/>
        <v>0</v>
      </c>
      <c r="AY988">
        <f t="shared" si="2008"/>
        <v>0</v>
      </c>
      <c r="AZ988">
        <f t="shared" si="2009"/>
        <v>0</v>
      </c>
      <c r="BA988">
        <f t="shared" si="2010"/>
        <v>0</v>
      </c>
      <c r="BB988">
        <f t="shared" si="2011"/>
        <v>0</v>
      </c>
      <c r="BC988">
        <f t="shared" si="2012"/>
        <v>0</v>
      </c>
      <c r="BD988">
        <f t="shared" si="2013"/>
        <v>0</v>
      </c>
      <c r="BE988">
        <f t="shared" si="2014"/>
        <v>0</v>
      </c>
      <c r="BF988">
        <f t="shared" si="2015"/>
        <v>0</v>
      </c>
      <c r="BG988">
        <f t="shared" si="2016"/>
        <v>0</v>
      </c>
      <c r="BH988">
        <f t="shared" si="2017"/>
        <v>0</v>
      </c>
      <c r="BI988">
        <f t="shared" si="2018"/>
        <v>0</v>
      </c>
      <c r="BJ988">
        <f t="shared" si="2019"/>
        <v>0</v>
      </c>
      <c r="BK988">
        <f t="shared" si="2020"/>
        <v>0</v>
      </c>
      <c r="BL988">
        <f t="shared" si="2021"/>
        <v>0</v>
      </c>
      <c r="BM988">
        <f t="shared" si="2022"/>
        <v>0</v>
      </c>
      <c r="BN988">
        <f t="shared" si="2023"/>
        <v>0</v>
      </c>
      <c r="BO988">
        <f t="shared" si="2024"/>
        <v>0</v>
      </c>
      <c r="BP988">
        <f t="shared" si="2025"/>
        <v>0</v>
      </c>
      <c r="BQ988">
        <f t="shared" si="2026"/>
        <v>0</v>
      </c>
      <c r="BR988">
        <f t="shared" si="2027"/>
        <v>0</v>
      </c>
      <c r="BS988">
        <f t="shared" si="2028"/>
        <v>0</v>
      </c>
      <c r="BT988">
        <f t="shared" si="2029"/>
        <v>0</v>
      </c>
      <c r="BU988">
        <f t="shared" si="2030"/>
        <v>0</v>
      </c>
      <c r="BV988">
        <f t="shared" si="2031"/>
        <v>0</v>
      </c>
      <c r="BW988">
        <f t="shared" si="2032"/>
        <v>0</v>
      </c>
      <c r="BX988">
        <f t="shared" si="2033"/>
        <v>0</v>
      </c>
      <c r="BY988">
        <f t="shared" si="2034"/>
        <v>0</v>
      </c>
      <c r="BZ988">
        <f t="shared" si="2035"/>
        <v>0</v>
      </c>
      <c r="CA988">
        <f t="shared" si="2036"/>
        <v>0</v>
      </c>
      <c r="CB988">
        <f t="shared" si="2037"/>
        <v>0</v>
      </c>
      <c r="CC988">
        <f t="shared" si="2038"/>
        <v>0</v>
      </c>
      <c r="CD988">
        <f t="shared" si="2039"/>
        <v>0</v>
      </c>
      <c r="CE988">
        <f t="shared" si="2040"/>
        <v>0</v>
      </c>
      <c r="CF988">
        <f t="shared" si="2041"/>
        <v>0</v>
      </c>
      <c r="CG988">
        <f t="shared" si="2042"/>
        <v>0</v>
      </c>
      <c r="CH988">
        <f t="shared" si="2043"/>
        <v>0</v>
      </c>
      <c r="CI988">
        <f t="shared" si="2044"/>
        <v>0</v>
      </c>
      <c r="CJ988">
        <f t="shared" si="2045"/>
        <v>0</v>
      </c>
      <c r="CK988">
        <f t="shared" si="2046"/>
        <v>0</v>
      </c>
      <c r="CL988" t="str">
        <f t="shared" si="2047"/>
        <v/>
      </c>
      <c r="CM988" t="str">
        <f t="shared" si="2048"/>
        <v/>
      </c>
      <c r="CN988" t="str">
        <f t="shared" si="2049"/>
        <v/>
      </c>
      <c r="CO988" t="str">
        <f t="shared" si="2050"/>
        <v/>
      </c>
      <c r="CP988" t="str">
        <f t="shared" si="2051"/>
        <v/>
      </c>
      <c r="CQ988" t="str">
        <f t="shared" si="2052"/>
        <v/>
      </c>
      <c r="CR988" t="str">
        <f t="shared" si="2053"/>
        <v/>
      </c>
      <c r="CS988" t="str">
        <f t="shared" si="2054"/>
        <v/>
      </c>
      <c r="CT988" t="str">
        <f t="shared" si="2055"/>
        <v/>
      </c>
      <c r="CU988" t="str">
        <f t="shared" si="2056"/>
        <v/>
      </c>
      <c r="CV988" t="str">
        <f t="shared" si="2057"/>
        <v/>
      </c>
      <c r="CW988" t="str">
        <f t="shared" si="2058"/>
        <v/>
      </c>
      <c r="CX988" t="str">
        <f t="shared" si="2059"/>
        <v/>
      </c>
      <c r="CY988" t="str">
        <f t="shared" si="2060"/>
        <v/>
      </c>
      <c r="CZ988" t="str">
        <f t="shared" si="2061"/>
        <v/>
      </c>
      <c r="DA988" t="str">
        <f t="shared" si="2062"/>
        <v/>
      </c>
      <c r="DB988" t="str">
        <f t="shared" si="2063"/>
        <v/>
      </c>
      <c r="DC988" t="str">
        <f t="shared" si="2064"/>
        <v/>
      </c>
      <c r="DD988" t="str">
        <f t="shared" si="2065"/>
        <v/>
      </c>
      <c r="DE988" t="str">
        <f t="shared" si="2066"/>
        <v/>
      </c>
      <c r="DF988" t="str">
        <f t="shared" si="2067"/>
        <v/>
      </c>
      <c r="DG988" t="str">
        <f t="shared" si="2068"/>
        <v/>
      </c>
      <c r="DH988" t="str">
        <f t="shared" si="2069"/>
        <v/>
      </c>
      <c r="DI988" t="str">
        <f t="shared" si="2070"/>
        <v/>
      </c>
      <c r="DJ988" t="str">
        <f t="shared" si="2071"/>
        <v/>
      </c>
      <c r="DK988" t="str">
        <f t="shared" si="2072"/>
        <v/>
      </c>
      <c r="DL988" t="str">
        <f t="shared" si="2073"/>
        <v/>
      </c>
      <c r="DM988" t="str">
        <f t="shared" si="2074"/>
        <v/>
      </c>
      <c r="DN988" t="str">
        <f t="shared" si="2075"/>
        <v/>
      </c>
      <c r="DO988" t="str">
        <f t="shared" si="2076"/>
        <v/>
      </c>
      <c r="DP988" t="str">
        <f t="shared" si="2077"/>
        <v/>
      </c>
      <c r="DQ988" t="str">
        <f t="shared" si="2078"/>
        <v/>
      </c>
      <c r="DR988" t="str">
        <f t="shared" si="2079"/>
        <v/>
      </c>
      <c r="DS988" t="str">
        <f t="shared" si="2080"/>
        <v/>
      </c>
      <c r="DT988" t="str">
        <f t="shared" si="2081"/>
        <v/>
      </c>
      <c r="DU988">
        <f t="shared" si="2082"/>
        <v>0</v>
      </c>
      <c r="DV988">
        <f t="shared" si="2083"/>
        <v>0</v>
      </c>
      <c r="DW988">
        <f t="shared" si="2084"/>
        <v>0</v>
      </c>
      <c r="DX988" t="str">
        <f t="shared" si="2085"/>
        <v/>
      </c>
      <c r="DY988" t="str">
        <f t="shared" si="2086"/>
        <v/>
      </c>
      <c r="DZ988" t="str">
        <f t="shared" si="2087"/>
        <v/>
      </c>
      <c r="EA988" s="5">
        <f t="shared" si="2088"/>
        <v>0</v>
      </c>
      <c r="EB988" s="3">
        <f t="shared" si="2089"/>
        <v>0</v>
      </c>
    </row>
    <row r="989" spans="2:132" x14ac:dyDescent="0.2">
      <c r="B989" s="25">
        <v>984</v>
      </c>
      <c r="C989" s="26">
        <f>Zisk!D1003</f>
        <v>0</v>
      </c>
      <c r="D989">
        <f>Zisk!E1003</f>
        <v>0</v>
      </c>
      <c r="E989" s="66" t="str">
        <f t="shared" si="1976"/>
        <v/>
      </c>
      <c r="F989" t="str">
        <f t="shared" si="1977"/>
        <v/>
      </c>
      <c r="G989" s="66" t="str">
        <f t="shared" si="1978"/>
        <v/>
      </c>
      <c r="H989" s="25"/>
      <c r="I989" s="25"/>
      <c r="J989">
        <f>VstupniParametry_SKRYT!$D$5</f>
        <v>0.02</v>
      </c>
      <c r="K989">
        <f>VstupniParametry_SKRYT!$D$6</f>
        <v>0.06</v>
      </c>
      <c r="L989">
        <f>VstupniParametry_SKRYT!$D$7</f>
        <v>0.06</v>
      </c>
      <c r="M989">
        <f>VstupniParametry_SKRYT!$D$8</f>
        <v>0.06</v>
      </c>
      <c r="N989">
        <f>VstupniParametry_SKRYT!$D$9</f>
        <v>1.7999999999999999E-2</v>
      </c>
      <c r="O989" s="27">
        <f>VstupniParametry_SKRYT!$D$10</f>
        <v>0.01</v>
      </c>
      <c r="P989" s="27">
        <f>VstupniParametry_SKRYT!$D$11</f>
        <v>0.01</v>
      </c>
      <c r="Q989" s="27">
        <f>VstupniParametry_SKRYT!$D$12</f>
        <v>0.01</v>
      </c>
      <c r="R989" s="27">
        <f>VstupniParametry_SKRYT!$D$13</f>
        <v>0.01</v>
      </c>
      <c r="S989" s="27">
        <f>VstupniParametry_SKRYT!$D$14</f>
        <v>0.01</v>
      </c>
      <c r="T989">
        <f t="shared" si="1979"/>
        <v>0</v>
      </c>
      <c r="U989">
        <f t="shared" si="1980"/>
        <v>0</v>
      </c>
      <c r="V989">
        <f t="shared" si="1981"/>
        <v>0</v>
      </c>
      <c r="W989">
        <f t="shared" si="1982"/>
        <v>0</v>
      </c>
      <c r="X989">
        <f t="shared" si="1983"/>
        <v>0</v>
      </c>
      <c r="Y989">
        <f t="shared" si="1984"/>
        <v>0</v>
      </c>
      <c r="Z989">
        <f t="shared" si="1985"/>
        <v>0</v>
      </c>
      <c r="AA989">
        <f t="shared" si="1986"/>
        <v>0</v>
      </c>
      <c r="AB989">
        <f t="shared" si="1987"/>
        <v>0</v>
      </c>
      <c r="AC989">
        <f t="shared" si="1988"/>
        <v>0</v>
      </c>
      <c r="AD989">
        <f t="shared" si="1989"/>
        <v>0</v>
      </c>
      <c r="AE989">
        <f t="shared" si="1990"/>
        <v>0</v>
      </c>
      <c r="AF989">
        <f t="shared" si="1991"/>
        <v>0</v>
      </c>
      <c r="AG989">
        <f t="shared" si="1992"/>
        <v>0</v>
      </c>
      <c r="AH989">
        <f t="shared" si="1993"/>
        <v>0</v>
      </c>
      <c r="AI989">
        <f t="shared" si="1994"/>
        <v>0</v>
      </c>
      <c r="AJ989">
        <f t="shared" si="1995"/>
        <v>0</v>
      </c>
      <c r="AK989">
        <f t="shared" si="1996"/>
        <v>0</v>
      </c>
      <c r="AL989">
        <f t="shared" si="1997"/>
        <v>0</v>
      </c>
      <c r="AM989">
        <f t="shared" si="1998"/>
        <v>0</v>
      </c>
      <c r="AN989">
        <f t="shared" si="1999"/>
        <v>0</v>
      </c>
      <c r="AO989">
        <f t="shared" si="2000"/>
        <v>0</v>
      </c>
      <c r="AP989">
        <f t="shared" si="2001"/>
        <v>0</v>
      </c>
      <c r="AQ989">
        <f t="shared" si="2002"/>
        <v>0</v>
      </c>
      <c r="AR989">
        <f t="shared" si="2003"/>
        <v>0</v>
      </c>
      <c r="AS989">
        <f t="shared" si="2004"/>
        <v>0</v>
      </c>
      <c r="AT989">
        <f t="shared" si="1974"/>
        <v>0</v>
      </c>
      <c r="AU989">
        <f t="shared" si="2005"/>
        <v>0</v>
      </c>
      <c r="AV989">
        <f t="shared" si="2006"/>
        <v>0</v>
      </c>
      <c r="AW989">
        <f t="shared" si="1975"/>
        <v>0</v>
      </c>
      <c r="AX989">
        <f t="shared" si="2007"/>
        <v>0</v>
      </c>
      <c r="AY989">
        <f t="shared" si="2008"/>
        <v>0</v>
      </c>
      <c r="AZ989">
        <f t="shared" si="2009"/>
        <v>0</v>
      </c>
      <c r="BA989">
        <f t="shared" si="2010"/>
        <v>0</v>
      </c>
      <c r="BB989">
        <f t="shared" si="2011"/>
        <v>0</v>
      </c>
      <c r="BC989">
        <f t="shared" si="2012"/>
        <v>0</v>
      </c>
      <c r="BD989">
        <f t="shared" si="2013"/>
        <v>0</v>
      </c>
      <c r="BE989">
        <f t="shared" si="2014"/>
        <v>0</v>
      </c>
      <c r="BF989">
        <f t="shared" si="2015"/>
        <v>0</v>
      </c>
      <c r="BG989">
        <f t="shared" si="2016"/>
        <v>0</v>
      </c>
      <c r="BH989">
        <f t="shared" si="2017"/>
        <v>0</v>
      </c>
      <c r="BI989">
        <f t="shared" si="2018"/>
        <v>0</v>
      </c>
      <c r="BJ989">
        <f t="shared" si="2019"/>
        <v>0</v>
      </c>
      <c r="BK989">
        <f t="shared" si="2020"/>
        <v>0</v>
      </c>
      <c r="BL989">
        <f t="shared" si="2021"/>
        <v>0</v>
      </c>
      <c r="BM989">
        <f t="shared" si="2022"/>
        <v>0</v>
      </c>
      <c r="BN989">
        <f t="shared" si="2023"/>
        <v>0</v>
      </c>
      <c r="BO989">
        <f t="shared" si="2024"/>
        <v>0</v>
      </c>
      <c r="BP989">
        <f t="shared" si="2025"/>
        <v>0</v>
      </c>
      <c r="BQ989">
        <f t="shared" si="2026"/>
        <v>0</v>
      </c>
      <c r="BR989">
        <f t="shared" si="2027"/>
        <v>0</v>
      </c>
      <c r="BS989">
        <f t="shared" si="2028"/>
        <v>0</v>
      </c>
      <c r="BT989">
        <f t="shared" si="2029"/>
        <v>0</v>
      </c>
      <c r="BU989">
        <f t="shared" si="2030"/>
        <v>0</v>
      </c>
      <c r="BV989">
        <f t="shared" si="2031"/>
        <v>0</v>
      </c>
      <c r="BW989">
        <f t="shared" si="2032"/>
        <v>0</v>
      </c>
      <c r="BX989">
        <f t="shared" si="2033"/>
        <v>0</v>
      </c>
      <c r="BY989">
        <f t="shared" si="2034"/>
        <v>0</v>
      </c>
      <c r="BZ989">
        <f t="shared" si="2035"/>
        <v>0</v>
      </c>
      <c r="CA989">
        <f t="shared" si="2036"/>
        <v>0</v>
      </c>
      <c r="CB989">
        <f t="shared" si="2037"/>
        <v>0</v>
      </c>
      <c r="CC989">
        <f t="shared" si="2038"/>
        <v>0</v>
      </c>
      <c r="CD989">
        <f t="shared" si="2039"/>
        <v>0</v>
      </c>
      <c r="CE989">
        <f t="shared" si="2040"/>
        <v>0</v>
      </c>
      <c r="CF989">
        <f t="shared" si="2041"/>
        <v>0</v>
      </c>
      <c r="CG989">
        <f t="shared" si="2042"/>
        <v>0</v>
      </c>
      <c r="CH989">
        <f t="shared" si="2043"/>
        <v>0</v>
      </c>
      <c r="CI989">
        <f t="shared" si="2044"/>
        <v>0</v>
      </c>
      <c r="CJ989">
        <f t="shared" si="2045"/>
        <v>0</v>
      </c>
      <c r="CK989">
        <f t="shared" si="2046"/>
        <v>0</v>
      </c>
      <c r="CL989" t="str">
        <f t="shared" si="2047"/>
        <v/>
      </c>
      <c r="CM989" t="str">
        <f t="shared" si="2048"/>
        <v/>
      </c>
      <c r="CN989" t="str">
        <f t="shared" si="2049"/>
        <v/>
      </c>
      <c r="CO989" t="str">
        <f t="shared" si="2050"/>
        <v/>
      </c>
      <c r="CP989" t="str">
        <f t="shared" si="2051"/>
        <v/>
      </c>
      <c r="CQ989" t="str">
        <f t="shared" si="2052"/>
        <v/>
      </c>
      <c r="CR989" t="str">
        <f t="shared" si="2053"/>
        <v/>
      </c>
      <c r="CS989" t="str">
        <f t="shared" si="2054"/>
        <v/>
      </c>
      <c r="CT989" t="str">
        <f t="shared" si="2055"/>
        <v/>
      </c>
      <c r="CU989" t="str">
        <f t="shared" si="2056"/>
        <v/>
      </c>
      <c r="CV989" t="str">
        <f t="shared" si="2057"/>
        <v/>
      </c>
      <c r="CW989" t="str">
        <f t="shared" si="2058"/>
        <v/>
      </c>
      <c r="CX989" t="str">
        <f t="shared" si="2059"/>
        <v/>
      </c>
      <c r="CY989" t="str">
        <f t="shared" si="2060"/>
        <v/>
      </c>
      <c r="CZ989" t="str">
        <f t="shared" si="2061"/>
        <v/>
      </c>
      <c r="DA989" t="str">
        <f t="shared" si="2062"/>
        <v/>
      </c>
      <c r="DB989" t="str">
        <f t="shared" si="2063"/>
        <v/>
      </c>
      <c r="DC989" t="str">
        <f t="shared" si="2064"/>
        <v/>
      </c>
      <c r="DD989" t="str">
        <f t="shared" si="2065"/>
        <v/>
      </c>
      <c r="DE989" t="str">
        <f t="shared" si="2066"/>
        <v/>
      </c>
      <c r="DF989" t="str">
        <f t="shared" si="2067"/>
        <v/>
      </c>
      <c r="DG989" t="str">
        <f t="shared" si="2068"/>
        <v/>
      </c>
      <c r="DH989" t="str">
        <f t="shared" si="2069"/>
        <v/>
      </c>
      <c r="DI989" t="str">
        <f t="shared" si="2070"/>
        <v/>
      </c>
      <c r="DJ989" t="str">
        <f t="shared" si="2071"/>
        <v/>
      </c>
      <c r="DK989" t="str">
        <f t="shared" si="2072"/>
        <v/>
      </c>
      <c r="DL989" t="str">
        <f t="shared" si="2073"/>
        <v/>
      </c>
      <c r="DM989" t="str">
        <f t="shared" si="2074"/>
        <v/>
      </c>
      <c r="DN989" t="str">
        <f t="shared" si="2075"/>
        <v/>
      </c>
      <c r="DO989" t="str">
        <f t="shared" si="2076"/>
        <v/>
      </c>
      <c r="DP989" t="str">
        <f t="shared" si="2077"/>
        <v/>
      </c>
      <c r="DQ989" t="str">
        <f t="shared" si="2078"/>
        <v/>
      </c>
      <c r="DR989" t="str">
        <f t="shared" si="2079"/>
        <v/>
      </c>
      <c r="DS989" t="str">
        <f t="shared" si="2080"/>
        <v/>
      </c>
      <c r="DT989" t="str">
        <f t="shared" si="2081"/>
        <v/>
      </c>
      <c r="DU989">
        <f t="shared" si="2082"/>
        <v>0</v>
      </c>
      <c r="DV989">
        <f t="shared" si="2083"/>
        <v>0</v>
      </c>
      <c r="DW989">
        <f t="shared" si="2084"/>
        <v>0</v>
      </c>
      <c r="DX989" t="str">
        <f t="shared" si="2085"/>
        <v/>
      </c>
      <c r="DY989" t="str">
        <f t="shared" si="2086"/>
        <v/>
      </c>
      <c r="DZ989" t="str">
        <f t="shared" si="2087"/>
        <v/>
      </c>
      <c r="EA989" s="5">
        <f t="shared" si="2088"/>
        <v>0</v>
      </c>
      <c r="EB989" s="3">
        <f t="shared" si="2089"/>
        <v>0</v>
      </c>
    </row>
    <row r="990" spans="2:132" x14ac:dyDescent="0.2">
      <c r="B990">
        <v>985</v>
      </c>
      <c r="C990" s="3">
        <f>Zisk!D1004</f>
        <v>0</v>
      </c>
      <c r="D990">
        <f>Zisk!E1004</f>
        <v>0</v>
      </c>
      <c r="E990" s="66" t="str">
        <f t="shared" si="1976"/>
        <v/>
      </c>
      <c r="F990" t="str">
        <f t="shared" si="1977"/>
        <v/>
      </c>
      <c r="G990" s="66" t="str">
        <f t="shared" si="1978"/>
        <v/>
      </c>
      <c r="J990">
        <f>VstupniParametry_SKRYT!$D$5</f>
        <v>0.02</v>
      </c>
      <c r="K990">
        <f>VstupniParametry_SKRYT!$D$6</f>
        <v>0.06</v>
      </c>
      <c r="L990">
        <f>VstupniParametry_SKRYT!$D$7</f>
        <v>0.06</v>
      </c>
      <c r="M990">
        <f>VstupniParametry_SKRYT!$D$8</f>
        <v>0.06</v>
      </c>
      <c r="N990">
        <f>VstupniParametry_SKRYT!$D$9</f>
        <v>1.7999999999999999E-2</v>
      </c>
      <c r="O990" s="27">
        <f>VstupniParametry_SKRYT!$D$10</f>
        <v>0.01</v>
      </c>
      <c r="P990" s="27">
        <f>VstupniParametry_SKRYT!$D$11</f>
        <v>0.01</v>
      </c>
      <c r="Q990" s="27">
        <f>VstupniParametry_SKRYT!$D$12</f>
        <v>0.01</v>
      </c>
      <c r="R990" s="27">
        <f>VstupniParametry_SKRYT!$D$13</f>
        <v>0.01</v>
      </c>
      <c r="S990" s="27">
        <f>VstupniParametry_SKRYT!$D$14</f>
        <v>0.01</v>
      </c>
      <c r="T990">
        <f t="shared" si="1979"/>
        <v>0</v>
      </c>
      <c r="U990">
        <f t="shared" si="1980"/>
        <v>0</v>
      </c>
      <c r="V990">
        <f t="shared" si="1981"/>
        <v>0</v>
      </c>
      <c r="W990">
        <f t="shared" si="1982"/>
        <v>0</v>
      </c>
      <c r="X990">
        <f t="shared" si="1983"/>
        <v>0</v>
      </c>
      <c r="Y990">
        <f t="shared" si="1984"/>
        <v>0</v>
      </c>
      <c r="Z990">
        <f t="shared" si="1985"/>
        <v>0</v>
      </c>
      <c r="AA990">
        <f t="shared" si="1986"/>
        <v>0</v>
      </c>
      <c r="AB990">
        <f t="shared" si="1987"/>
        <v>0</v>
      </c>
      <c r="AC990">
        <f t="shared" si="1988"/>
        <v>0</v>
      </c>
      <c r="AD990">
        <f t="shared" si="1989"/>
        <v>0</v>
      </c>
      <c r="AE990">
        <f t="shared" si="1990"/>
        <v>0</v>
      </c>
      <c r="AF990">
        <f t="shared" si="1991"/>
        <v>0</v>
      </c>
      <c r="AG990">
        <f t="shared" si="1992"/>
        <v>0</v>
      </c>
      <c r="AH990">
        <f t="shared" si="1993"/>
        <v>0</v>
      </c>
      <c r="AI990">
        <f t="shared" si="1994"/>
        <v>0</v>
      </c>
      <c r="AJ990">
        <f t="shared" si="1995"/>
        <v>0</v>
      </c>
      <c r="AK990">
        <f t="shared" si="1996"/>
        <v>0</v>
      </c>
      <c r="AL990">
        <f t="shared" si="1997"/>
        <v>0</v>
      </c>
      <c r="AM990">
        <f t="shared" si="1998"/>
        <v>0</v>
      </c>
      <c r="AN990">
        <f t="shared" si="1999"/>
        <v>0</v>
      </c>
      <c r="AO990">
        <f t="shared" si="2000"/>
        <v>0</v>
      </c>
      <c r="AP990">
        <f t="shared" si="2001"/>
        <v>0</v>
      </c>
      <c r="AQ990">
        <f t="shared" si="2002"/>
        <v>0</v>
      </c>
      <c r="AR990">
        <f t="shared" si="2003"/>
        <v>0</v>
      </c>
      <c r="AS990">
        <f t="shared" si="2004"/>
        <v>0</v>
      </c>
      <c r="AT990">
        <f t="shared" si="1974"/>
        <v>0</v>
      </c>
      <c r="AU990">
        <f t="shared" si="2005"/>
        <v>0</v>
      </c>
      <c r="AV990">
        <f t="shared" si="2006"/>
        <v>0</v>
      </c>
      <c r="AW990">
        <f t="shared" si="1975"/>
        <v>0</v>
      </c>
      <c r="AX990">
        <f t="shared" si="2007"/>
        <v>0</v>
      </c>
      <c r="AY990">
        <f t="shared" si="2008"/>
        <v>0</v>
      </c>
      <c r="AZ990">
        <f t="shared" si="2009"/>
        <v>0</v>
      </c>
      <c r="BA990">
        <f t="shared" si="2010"/>
        <v>0</v>
      </c>
      <c r="BB990">
        <f t="shared" si="2011"/>
        <v>0</v>
      </c>
      <c r="BC990">
        <f t="shared" si="2012"/>
        <v>0</v>
      </c>
      <c r="BD990">
        <f t="shared" si="2013"/>
        <v>0</v>
      </c>
      <c r="BE990">
        <f t="shared" si="2014"/>
        <v>0</v>
      </c>
      <c r="BF990">
        <f t="shared" si="2015"/>
        <v>0</v>
      </c>
      <c r="BG990">
        <f t="shared" si="2016"/>
        <v>0</v>
      </c>
      <c r="BH990">
        <f t="shared" si="2017"/>
        <v>0</v>
      </c>
      <c r="BI990">
        <f t="shared" si="2018"/>
        <v>0</v>
      </c>
      <c r="BJ990">
        <f t="shared" si="2019"/>
        <v>0</v>
      </c>
      <c r="BK990">
        <f t="shared" si="2020"/>
        <v>0</v>
      </c>
      <c r="BL990">
        <f t="shared" si="2021"/>
        <v>0</v>
      </c>
      <c r="BM990">
        <f t="shared" si="2022"/>
        <v>0</v>
      </c>
      <c r="BN990">
        <f t="shared" si="2023"/>
        <v>0</v>
      </c>
      <c r="BO990">
        <f t="shared" si="2024"/>
        <v>0</v>
      </c>
      <c r="BP990">
        <f t="shared" si="2025"/>
        <v>0</v>
      </c>
      <c r="BQ990">
        <f t="shared" si="2026"/>
        <v>0</v>
      </c>
      <c r="BR990">
        <f t="shared" si="2027"/>
        <v>0</v>
      </c>
      <c r="BS990">
        <f t="shared" si="2028"/>
        <v>0</v>
      </c>
      <c r="BT990">
        <f t="shared" si="2029"/>
        <v>0</v>
      </c>
      <c r="BU990">
        <f t="shared" si="2030"/>
        <v>0</v>
      </c>
      <c r="BV990">
        <f t="shared" si="2031"/>
        <v>0</v>
      </c>
      <c r="BW990">
        <f t="shared" si="2032"/>
        <v>0</v>
      </c>
      <c r="BX990">
        <f t="shared" si="2033"/>
        <v>0</v>
      </c>
      <c r="BY990">
        <f t="shared" si="2034"/>
        <v>0</v>
      </c>
      <c r="BZ990">
        <f t="shared" si="2035"/>
        <v>0</v>
      </c>
      <c r="CA990">
        <f t="shared" si="2036"/>
        <v>0</v>
      </c>
      <c r="CB990">
        <f t="shared" si="2037"/>
        <v>0</v>
      </c>
      <c r="CC990">
        <f t="shared" si="2038"/>
        <v>0</v>
      </c>
      <c r="CD990">
        <f t="shared" si="2039"/>
        <v>0</v>
      </c>
      <c r="CE990">
        <f t="shared" si="2040"/>
        <v>0</v>
      </c>
      <c r="CF990">
        <f t="shared" si="2041"/>
        <v>0</v>
      </c>
      <c r="CG990">
        <f t="shared" si="2042"/>
        <v>0</v>
      </c>
      <c r="CH990">
        <f t="shared" si="2043"/>
        <v>0</v>
      </c>
      <c r="CI990">
        <f t="shared" si="2044"/>
        <v>0</v>
      </c>
      <c r="CJ990">
        <f t="shared" si="2045"/>
        <v>0</v>
      </c>
      <c r="CK990">
        <f t="shared" si="2046"/>
        <v>0</v>
      </c>
      <c r="CL990" t="str">
        <f t="shared" si="2047"/>
        <v/>
      </c>
      <c r="CM990" t="str">
        <f t="shared" si="2048"/>
        <v/>
      </c>
      <c r="CN990" t="str">
        <f t="shared" si="2049"/>
        <v/>
      </c>
      <c r="CO990" t="str">
        <f t="shared" si="2050"/>
        <v/>
      </c>
      <c r="CP990" t="str">
        <f t="shared" si="2051"/>
        <v/>
      </c>
      <c r="CQ990" t="str">
        <f t="shared" si="2052"/>
        <v/>
      </c>
      <c r="CR990" t="str">
        <f t="shared" si="2053"/>
        <v/>
      </c>
      <c r="CS990" t="str">
        <f t="shared" si="2054"/>
        <v/>
      </c>
      <c r="CT990" t="str">
        <f t="shared" si="2055"/>
        <v/>
      </c>
      <c r="CU990" t="str">
        <f t="shared" si="2056"/>
        <v/>
      </c>
      <c r="CV990" t="str">
        <f t="shared" si="2057"/>
        <v/>
      </c>
      <c r="CW990" t="str">
        <f t="shared" si="2058"/>
        <v/>
      </c>
      <c r="CX990" t="str">
        <f t="shared" si="2059"/>
        <v/>
      </c>
      <c r="CY990" t="str">
        <f t="shared" si="2060"/>
        <v/>
      </c>
      <c r="CZ990" t="str">
        <f t="shared" si="2061"/>
        <v/>
      </c>
      <c r="DA990" t="str">
        <f t="shared" si="2062"/>
        <v/>
      </c>
      <c r="DB990" t="str">
        <f t="shared" si="2063"/>
        <v/>
      </c>
      <c r="DC990" t="str">
        <f t="shared" si="2064"/>
        <v/>
      </c>
      <c r="DD990" t="str">
        <f t="shared" si="2065"/>
        <v/>
      </c>
      <c r="DE990" t="str">
        <f t="shared" si="2066"/>
        <v/>
      </c>
      <c r="DF990" t="str">
        <f t="shared" si="2067"/>
        <v/>
      </c>
      <c r="DG990" t="str">
        <f t="shared" si="2068"/>
        <v/>
      </c>
      <c r="DH990" t="str">
        <f t="shared" si="2069"/>
        <v/>
      </c>
      <c r="DI990" t="str">
        <f t="shared" si="2070"/>
        <v/>
      </c>
      <c r="DJ990" t="str">
        <f t="shared" si="2071"/>
        <v/>
      </c>
      <c r="DK990" t="str">
        <f t="shared" si="2072"/>
        <v/>
      </c>
      <c r="DL990" t="str">
        <f t="shared" si="2073"/>
        <v/>
      </c>
      <c r="DM990" t="str">
        <f t="shared" si="2074"/>
        <v/>
      </c>
      <c r="DN990" t="str">
        <f t="shared" si="2075"/>
        <v/>
      </c>
      <c r="DO990" t="str">
        <f t="shared" si="2076"/>
        <v/>
      </c>
      <c r="DP990" t="str">
        <f t="shared" si="2077"/>
        <v/>
      </c>
      <c r="DQ990" t="str">
        <f t="shared" si="2078"/>
        <v/>
      </c>
      <c r="DR990" t="str">
        <f t="shared" si="2079"/>
        <v/>
      </c>
      <c r="DS990" t="str">
        <f t="shared" si="2080"/>
        <v/>
      </c>
      <c r="DT990" t="str">
        <f t="shared" si="2081"/>
        <v/>
      </c>
      <c r="DU990">
        <f t="shared" si="2082"/>
        <v>0</v>
      </c>
      <c r="DV990">
        <f t="shared" si="2083"/>
        <v>0</v>
      </c>
      <c r="DW990">
        <f t="shared" si="2084"/>
        <v>0</v>
      </c>
      <c r="DX990" t="str">
        <f t="shared" si="2085"/>
        <v/>
      </c>
      <c r="DY990" t="str">
        <f t="shared" si="2086"/>
        <v/>
      </c>
      <c r="DZ990" t="str">
        <f t="shared" si="2087"/>
        <v/>
      </c>
      <c r="EA990" s="5">
        <f t="shared" si="2088"/>
        <v>0</v>
      </c>
      <c r="EB990" s="3">
        <f t="shared" si="2089"/>
        <v>0</v>
      </c>
    </row>
    <row r="991" spans="2:132" x14ac:dyDescent="0.2">
      <c r="B991" s="25">
        <v>986</v>
      </c>
      <c r="C991" s="26">
        <f>Zisk!D1005</f>
        <v>0</v>
      </c>
      <c r="D991">
        <f>Zisk!E1005</f>
        <v>0</v>
      </c>
      <c r="E991" s="66" t="str">
        <f t="shared" si="1976"/>
        <v/>
      </c>
      <c r="F991" t="str">
        <f t="shared" si="1977"/>
        <v/>
      </c>
      <c r="G991" s="66" t="str">
        <f t="shared" si="1978"/>
        <v/>
      </c>
      <c r="H991" s="25"/>
      <c r="I991" s="25"/>
      <c r="J991">
        <f>VstupniParametry_SKRYT!$D$5</f>
        <v>0.02</v>
      </c>
      <c r="K991">
        <f>VstupniParametry_SKRYT!$D$6</f>
        <v>0.06</v>
      </c>
      <c r="L991">
        <f>VstupniParametry_SKRYT!$D$7</f>
        <v>0.06</v>
      </c>
      <c r="M991">
        <f>VstupniParametry_SKRYT!$D$8</f>
        <v>0.06</v>
      </c>
      <c r="N991">
        <f>VstupniParametry_SKRYT!$D$9</f>
        <v>1.7999999999999999E-2</v>
      </c>
      <c r="O991" s="27">
        <f>VstupniParametry_SKRYT!$D$10</f>
        <v>0.01</v>
      </c>
      <c r="P991" s="27">
        <f>VstupniParametry_SKRYT!$D$11</f>
        <v>0.01</v>
      </c>
      <c r="Q991" s="27">
        <f>VstupniParametry_SKRYT!$D$12</f>
        <v>0.01</v>
      </c>
      <c r="R991" s="27">
        <f>VstupniParametry_SKRYT!$D$13</f>
        <v>0.01</v>
      </c>
      <c r="S991" s="27">
        <f>VstupniParametry_SKRYT!$D$14</f>
        <v>0.01</v>
      </c>
      <c r="T991">
        <f t="shared" si="1979"/>
        <v>0</v>
      </c>
      <c r="U991">
        <f t="shared" si="1980"/>
        <v>0</v>
      </c>
      <c r="V991">
        <f t="shared" si="1981"/>
        <v>0</v>
      </c>
      <c r="W991">
        <f t="shared" si="1982"/>
        <v>0</v>
      </c>
      <c r="X991">
        <f t="shared" si="1983"/>
        <v>0</v>
      </c>
      <c r="Y991">
        <f t="shared" si="1984"/>
        <v>0</v>
      </c>
      <c r="Z991">
        <f t="shared" si="1985"/>
        <v>0</v>
      </c>
      <c r="AA991">
        <f t="shared" si="1986"/>
        <v>0</v>
      </c>
      <c r="AB991">
        <f t="shared" si="1987"/>
        <v>0</v>
      </c>
      <c r="AC991">
        <f t="shared" si="1988"/>
        <v>0</v>
      </c>
      <c r="AD991">
        <f t="shared" si="1989"/>
        <v>0</v>
      </c>
      <c r="AE991">
        <f t="shared" si="1990"/>
        <v>0</v>
      </c>
      <c r="AF991">
        <f t="shared" si="1991"/>
        <v>0</v>
      </c>
      <c r="AG991">
        <f t="shared" si="1992"/>
        <v>0</v>
      </c>
      <c r="AH991">
        <f t="shared" si="1993"/>
        <v>0</v>
      </c>
      <c r="AI991">
        <f t="shared" si="1994"/>
        <v>0</v>
      </c>
      <c r="AJ991">
        <f t="shared" si="1995"/>
        <v>0</v>
      </c>
      <c r="AK991">
        <f t="shared" si="1996"/>
        <v>0</v>
      </c>
      <c r="AL991">
        <f t="shared" si="1997"/>
        <v>0</v>
      </c>
      <c r="AM991">
        <f t="shared" si="1998"/>
        <v>0</v>
      </c>
      <c r="AN991">
        <f t="shared" si="1999"/>
        <v>0</v>
      </c>
      <c r="AO991">
        <f t="shared" si="2000"/>
        <v>0</v>
      </c>
      <c r="AP991">
        <f t="shared" si="2001"/>
        <v>0</v>
      </c>
      <c r="AQ991">
        <f t="shared" si="2002"/>
        <v>0</v>
      </c>
      <c r="AR991">
        <f t="shared" si="2003"/>
        <v>0</v>
      </c>
      <c r="AS991">
        <f t="shared" si="2004"/>
        <v>0</v>
      </c>
      <c r="AT991">
        <f t="shared" si="1974"/>
        <v>0</v>
      </c>
      <c r="AU991">
        <f t="shared" si="2005"/>
        <v>0</v>
      </c>
      <c r="AV991">
        <f t="shared" si="2006"/>
        <v>0</v>
      </c>
      <c r="AW991">
        <f t="shared" si="1975"/>
        <v>0</v>
      </c>
      <c r="AX991">
        <f t="shared" si="2007"/>
        <v>0</v>
      </c>
      <c r="AY991">
        <f t="shared" si="2008"/>
        <v>0</v>
      </c>
      <c r="AZ991">
        <f t="shared" si="2009"/>
        <v>0</v>
      </c>
      <c r="BA991">
        <f t="shared" si="2010"/>
        <v>0</v>
      </c>
      <c r="BB991">
        <f t="shared" si="2011"/>
        <v>0</v>
      </c>
      <c r="BC991">
        <f t="shared" si="2012"/>
        <v>0</v>
      </c>
      <c r="BD991">
        <f t="shared" si="2013"/>
        <v>0</v>
      </c>
      <c r="BE991">
        <f t="shared" si="2014"/>
        <v>0</v>
      </c>
      <c r="BF991">
        <f t="shared" si="2015"/>
        <v>0</v>
      </c>
      <c r="BG991">
        <f t="shared" si="2016"/>
        <v>0</v>
      </c>
      <c r="BH991">
        <f t="shared" si="2017"/>
        <v>0</v>
      </c>
      <c r="BI991">
        <f t="shared" si="2018"/>
        <v>0</v>
      </c>
      <c r="BJ991">
        <f t="shared" si="2019"/>
        <v>0</v>
      </c>
      <c r="BK991">
        <f t="shared" si="2020"/>
        <v>0</v>
      </c>
      <c r="BL991">
        <f t="shared" si="2021"/>
        <v>0</v>
      </c>
      <c r="BM991">
        <f t="shared" si="2022"/>
        <v>0</v>
      </c>
      <c r="BN991">
        <f t="shared" si="2023"/>
        <v>0</v>
      </c>
      <c r="BO991">
        <f t="shared" si="2024"/>
        <v>0</v>
      </c>
      <c r="BP991">
        <f t="shared" si="2025"/>
        <v>0</v>
      </c>
      <c r="BQ991">
        <f t="shared" si="2026"/>
        <v>0</v>
      </c>
      <c r="BR991">
        <f t="shared" si="2027"/>
        <v>0</v>
      </c>
      <c r="BS991">
        <f t="shared" si="2028"/>
        <v>0</v>
      </c>
      <c r="BT991">
        <f t="shared" si="2029"/>
        <v>0</v>
      </c>
      <c r="BU991">
        <f t="shared" si="2030"/>
        <v>0</v>
      </c>
      <c r="BV991">
        <f t="shared" si="2031"/>
        <v>0</v>
      </c>
      <c r="BW991">
        <f t="shared" si="2032"/>
        <v>0</v>
      </c>
      <c r="BX991">
        <f t="shared" si="2033"/>
        <v>0</v>
      </c>
      <c r="BY991">
        <f t="shared" si="2034"/>
        <v>0</v>
      </c>
      <c r="BZ991">
        <f t="shared" si="2035"/>
        <v>0</v>
      </c>
      <c r="CA991">
        <f t="shared" si="2036"/>
        <v>0</v>
      </c>
      <c r="CB991">
        <f t="shared" si="2037"/>
        <v>0</v>
      </c>
      <c r="CC991">
        <f t="shared" si="2038"/>
        <v>0</v>
      </c>
      <c r="CD991">
        <f t="shared" si="2039"/>
        <v>0</v>
      </c>
      <c r="CE991">
        <f t="shared" si="2040"/>
        <v>0</v>
      </c>
      <c r="CF991">
        <f t="shared" si="2041"/>
        <v>0</v>
      </c>
      <c r="CG991">
        <f t="shared" si="2042"/>
        <v>0</v>
      </c>
      <c r="CH991">
        <f t="shared" si="2043"/>
        <v>0</v>
      </c>
      <c r="CI991">
        <f t="shared" si="2044"/>
        <v>0</v>
      </c>
      <c r="CJ991">
        <f t="shared" si="2045"/>
        <v>0</v>
      </c>
      <c r="CK991">
        <f t="shared" si="2046"/>
        <v>0</v>
      </c>
      <c r="CL991" t="str">
        <f t="shared" si="2047"/>
        <v/>
      </c>
      <c r="CM991" t="str">
        <f t="shared" si="2048"/>
        <v/>
      </c>
      <c r="CN991" t="str">
        <f t="shared" si="2049"/>
        <v/>
      </c>
      <c r="CO991" t="str">
        <f t="shared" si="2050"/>
        <v/>
      </c>
      <c r="CP991" t="str">
        <f t="shared" si="2051"/>
        <v/>
      </c>
      <c r="CQ991" t="str">
        <f t="shared" si="2052"/>
        <v/>
      </c>
      <c r="CR991" t="str">
        <f t="shared" si="2053"/>
        <v/>
      </c>
      <c r="CS991" t="str">
        <f t="shared" si="2054"/>
        <v/>
      </c>
      <c r="CT991" t="str">
        <f t="shared" si="2055"/>
        <v/>
      </c>
      <c r="CU991" t="str">
        <f t="shared" si="2056"/>
        <v/>
      </c>
      <c r="CV991" t="str">
        <f t="shared" si="2057"/>
        <v/>
      </c>
      <c r="CW991" t="str">
        <f t="shared" si="2058"/>
        <v/>
      </c>
      <c r="CX991" t="str">
        <f t="shared" si="2059"/>
        <v/>
      </c>
      <c r="CY991" t="str">
        <f t="shared" si="2060"/>
        <v/>
      </c>
      <c r="CZ991" t="str">
        <f t="shared" si="2061"/>
        <v/>
      </c>
      <c r="DA991" t="str">
        <f t="shared" si="2062"/>
        <v/>
      </c>
      <c r="DB991" t="str">
        <f t="shared" si="2063"/>
        <v/>
      </c>
      <c r="DC991" t="str">
        <f t="shared" si="2064"/>
        <v/>
      </c>
      <c r="DD991" t="str">
        <f t="shared" si="2065"/>
        <v/>
      </c>
      <c r="DE991" t="str">
        <f t="shared" si="2066"/>
        <v/>
      </c>
      <c r="DF991" t="str">
        <f t="shared" si="2067"/>
        <v/>
      </c>
      <c r="DG991" t="str">
        <f t="shared" si="2068"/>
        <v/>
      </c>
      <c r="DH991" t="str">
        <f t="shared" si="2069"/>
        <v/>
      </c>
      <c r="DI991" t="str">
        <f t="shared" si="2070"/>
        <v/>
      </c>
      <c r="DJ991" t="str">
        <f t="shared" si="2071"/>
        <v/>
      </c>
      <c r="DK991" t="str">
        <f t="shared" si="2072"/>
        <v/>
      </c>
      <c r="DL991" t="str">
        <f t="shared" si="2073"/>
        <v/>
      </c>
      <c r="DM991" t="str">
        <f t="shared" si="2074"/>
        <v/>
      </c>
      <c r="DN991" t="str">
        <f t="shared" si="2075"/>
        <v/>
      </c>
      <c r="DO991" t="str">
        <f t="shared" si="2076"/>
        <v/>
      </c>
      <c r="DP991" t="str">
        <f t="shared" si="2077"/>
        <v/>
      </c>
      <c r="DQ991" t="str">
        <f t="shared" si="2078"/>
        <v/>
      </c>
      <c r="DR991" t="str">
        <f t="shared" si="2079"/>
        <v/>
      </c>
      <c r="DS991" t="str">
        <f t="shared" si="2080"/>
        <v/>
      </c>
      <c r="DT991" t="str">
        <f t="shared" si="2081"/>
        <v/>
      </c>
      <c r="DU991">
        <f t="shared" si="2082"/>
        <v>0</v>
      </c>
      <c r="DV991">
        <f t="shared" si="2083"/>
        <v>0</v>
      </c>
      <c r="DW991">
        <f t="shared" si="2084"/>
        <v>0</v>
      </c>
      <c r="DX991" t="str">
        <f t="shared" si="2085"/>
        <v/>
      </c>
      <c r="DY991" t="str">
        <f t="shared" si="2086"/>
        <v/>
      </c>
      <c r="DZ991" t="str">
        <f t="shared" si="2087"/>
        <v/>
      </c>
      <c r="EA991" s="5">
        <f t="shared" si="2088"/>
        <v>0</v>
      </c>
      <c r="EB991" s="3">
        <f t="shared" si="2089"/>
        <v>0</v>
      </c>
    </row>
    <row r="992" spans="2:132" x14ac:dyDescent="0.2">
      <c r="B992">
        <v>987</v>
      </c>
      <c r="C992" s="3">
        <f>Zisk!D1006</f>
        <v>0</v>
      </c>
      <c r="D992">
        <f>Zisk!E1006</f>
        <v>0</v>
      </c>
      <c r="E992" s="66" t="str">
        <f t="shared" si="1976"/>
        <v/>
      </c>
      <c r="F992" t="str">
        <f t="shared" si="1977"/>
        <v/>
      </c>
      <c r="G992" s="66" t="str">
        <f t="shared" si="1978"/>
        <v/>
      </c>
      <c r="J992">
        <f>VstupniParametry_SKRYT!$D$5</f>
        <v>0.02</v>
      </c>
      <c r="K992">
        <f>VstupniParametry_SKRYT!$D$6</f>
        <v>0.06</v>
      </c>
      <c r="L992">
        <f>VstupniParametry_SKRYT!$D$7</f>
        <v>0.06</v>
      </c>
      <c r="M992">
        <f>VstupniParametry_SKRYT!$D$8</f>
        <v>0.06</v>
      </c>
      <c r="N992">
        <f>VstupniParametry_SKRYT!$D$9</f>
        <v>1.7999999999999999E-2</v>
      </c>
      <c r="O992" s="27">
        <f>VstupniParametry_SKRYT!$D$10</f>
        <v>0.01</v>
      </c>
      <c r="P992" s="27">
        <f>VstupniParametry_SKRYT!$D$11</f>
        <v>0.01</v>
      </c>
      <c r="Q992" s="27">
        <f>VstupniParametry_SKRYT!$D$12</f>
        <v>0.01</v>
      </c>
      <c r="R992" s="27">
        <f>VstupniParametry_SKRYT!$D$13</f>
        <v>0.01</v>
      </c>
      <c r="S992" s="27">
        <f>VstupniParametry_SKRYT!$D$14</f>
        <v>0.01</v>
      </c>
      <c r="T992">
        <f t="shared" si="1979"/>
        <v>0</v>
      </c>
      <c r="U992">
        <f t="shared" si="1980"/>
        <v>0</v>
      </c>
      <c r="V992">
        <f t="shared" si="1981"/>
        <v>0</v>
      </c>
      <c r="W992">
        <f t="shared" si="1982"/>
        <v>0</v>
      </c>
      <c r="X992">
        <f t="shared" si="1983"/>
        <v>0</v>
      </c>
      <c r="Y992">
        <f t="shared" si="1984"/>
        <v>0</v>
      </c>
      <c r="Z992">
        <f t="shared" si="1985"/>
        <v>0</v>
      </c>
      <c r="AA992">
        <f t="shared" si="1986"/>
        <v>0</v>
      </c>
      <c r="AB992">
        <f t="shared" si="1987"/>
        <v>0</v>
      </c>
      <c r="AC992">
        <f t="shared" si="1988"/>
        <v>0</v>
      </c>
      <c r="AD992">
        <f t="shared" si="1989"/>
        <v>0</v>
      </c>
      <c r="AE992">
        <f t="shared" si="1990"/>
        <v>0</v>
      </c>
      <c r="AF992">
        <f t="shared" si="1991"/>
        <v>0</v>
      </c>
      <c r="AG992">
        <f t="shared" si="1992"/>
        <v>0</v>
      </c>
      <c r="AH992">
        <f t="shared" si="1993"/>
        <v>0</v>
      </c>
      <c r="AI992">
        <f t="shared" si="1994"/>
        <v>0</v>
      </c>
      <c r="AJ992">
        <f t="shared" si="1995"/>
        <v>0</v>
      </c>
      <c r="AK992">
        <f t="shared" si="1996"/>
        <v>0</v>
      </c>
      <c r="AL992">
        <f t="shared" si="1997"/>
        <v>0</v>
      </c>
      <c r="AM992">
        <f t="shared" si="1998"/>
        <v>0</v>
      </c>
      <c r="AN992">
        <f t="shared" si="1999"/>
        <v>0</v>
      </c>
      <c r="AO992">
        <f t="shared" si="2000"/>
        <v>0</v>
      </c>
      <c r="AP992">
        <f t="shared" si="2001"/>
        <v>0</v>
      </c>
      <c r="AQ992">
        <f t="shared" si="2002"/>
        <v>0</v>
      </c>
      <c r="AR992">
        <f t="shared" si="2003"/>
        <v>0</v>
      </c>
      <c r="AS992">
        <f t="shared" si="2004"/>
        <v>0</v>
      </c>
      <c r="AT992">
        <f t="shared" si="1974"/>
        <v>0</v>
      </c>
      <c r="AU992">
        <f t="shared" si="2005"/>
        <v>0</v>
      </c>
      <c r="AV992">
        <f t="shared" si="2006"/>
        <v>0</v>
      </c>
      <c r="AW992">
        <f t="shared" si="1975"/>
        <v>0</v>
      </c>
      <c r="AX992">
        <f t="shared" si="2007"/>
        <v>0</v>
      </c>
      <c r="AY992">
        <f t="shared" si="2008"/>
        <v>0</v>
      </c>
      <c r="AZ992">
        <f t="shared" si="2009"/>
        <v>0</v>
      </c>
      <c r="BA992">
        <f t="shared" si="2010"/>
        <v>0</v>
      </c>
      <c r="BB992">
        <f t="shared" si="2011"/>
        <v>0</v>
      </c>
      <c r="BC992">
        <f t="shared" si="2012"/>
        <v>0</v>
      </c>
      <c r="BD992">
        <f t="shared" si="2013"/>
        <v>0</v>
      </c>
      <c r="BE992">
        <f t="shared" si="2014"/>
        <v>0</v>
      </c>
      <c r="BF992">
        <f t="shared" si="2015"/>
        <v>0</v>
      </c>
      <c r="BG992">
        <f t="shared" si="2016"/>
        <v>0</v>
      </c>
      <c r="BH992">
        <f t="shared" si="2017"/>
        <v>0</v>
      </c>
      <c r="BI992">
        <f t="shared" si="2018"/>
        <v>0</v>
      </c>
      <c r="BJ992">
        <f t="shared" si="2019"/>
        <v>0</v>
      </c>
      <c r="BK992">
        <f t="shared" si="2020"/>
        <v>0</v>
      </c>
      <c r="BL992">
        <f t="shared" si="2021"/>
        <v>0</v>
      </c>
      <c r="BM992">
        <f t="shared" si="2022"/>
        <v>0</v>
      </c>
      <c r="BN992">
        <f t="shared" si="2023"/>
        <v>0</v>
      </c>
      <c r="BO992">
        <f t="shared" si="2024"/>
        <v>0</v>
      </c>
      <c r="BP992">
        <f t="shared" si="2025"/>
        <v>0</v>
      </c>
      <c r="BQ992">
        <f t="shared" si="2026"/>
        <v>0</v>
      </c>
      <c r="BR992">
        <f t="shared" si="2027"/>
        <v>0</v>
      </c>
      <c r="BS992">
        <f t="shared" si="2028"/>
        <v>0</v>
      </c>
      <c r="BT992">
        <f t="shared" si="2029"/>
        <v>0</v>
      </c>
      <c r="BU992">
        <f t="shared" si="2030"/>
        <v>0</v>
      </c>
      <c r="BV992">
        <f t="shared" si="2031"/>
        <v>0</v>
      </c>
      <c r="BW992">
        <f t="shared" si="2032"/>
        <v>0</v>
      </c>
      <c r="BX992">
        <f t="shared" si="2033"/>
        <v>0</v>
      </c>
      <c r="BY992">
        <f t="shared" si="2034"/>
        <v>0</v>
      </c>
      <c r="BZ992">
        <f t="shared" si="2035"/>
        <v>0</v>
      </c>
      <c r="CA992">
        <f t="shared" si="2036"/>
        <v>0</v>
      </c>
      <c r="CB992">
        <f t="shared" si="2037"/>
        <v>0</v>
      </c>
      <c r="CC992">
        <f t="shared" si="2038"/>
        <v>0</v>
      </c>
      <c r="CD992">
        <f t="shared" si="2039"/>
        <v>0</v>
      </c>
      <c r="CE992">
        <f t="shared" si="2040"/>
        <v>0</v>
      </c>
      <c r="CF992">
        <f t="shared" si="2041"/>
        <v>0</v>
      </c>
      <c r="CG992">
        <f t="shared" si="2042"/>
        <v>0</v>
      </c>
      <c r="CH992">
        <f t="shared" si="2043"/>
        <v>0</v>
      </c>
      <c r="CI992">
        <f t="shared" si="2044"/>
        <v>0</v>
      </c>
      <c r="CJ992">
        <f t="shared" si="2045"/>
        <v>0</v>
      </c>
      <c r="CK992">
        <f t="shared" si="2046"/>
        <v>0</v>
      </c>
      <c r="CL992" t="str">
        <f t="shared" si="2047"/>
        <v/>
      </c>
      <c r="CM992" t="str">
        <f t="shared" si="2048"/>
        <v/>
      </c>
      <c r="CN992" t="str">
        <f t="shared" si="2049"/>
        <v/>
      </c>
      <c r="CO992" t="str">
        <f t="shared" si="2050"/>
        <v/>
      </c>
      <c r="CP992" t="str">
        <f t="shared" si="2051"/>
        <v/>
      </c>
      <c r="CQ992" t="str">
        <f t="shared" si="2052"/>
        <v/>
      </c>
      <c r="CR992" t="str">
        <f t="shared" si="2053"/>
        <v/>
      </c>
      <c r="CS992" t="str">
        <f t="shared" si="2054"/>
        <v/>
      </c>
      <c r="CT992" t="str">
        <f t="shared" si="2055"/>
        <v/>
      </c>
      <c r="CU992" t="str">
        <f t="shared" si="2056"/>
        <v/>
      </c>
      <c r="CV992" t="str">
        <f t="shared" si="2057"/>
        <v/>
      </c>
      <c r="CW992" t="str">
        <f t="shared" si="2058"/>
        <v/>
      </c>
      <c r="CX992" t="str">
        <f t="shared" si="2059"/>
        <v/>
      </c>
      <c r="CY992" t="str">
        <f t="shared" si="2060"/>
        <v/>
      </c>
      <c r="CZ992" t="str">
        <f t="shared" si="2061"/>
        <v/>
      </c>
      <c r="DA992" t="str">
        <f t="shared" si="2062"/>
        <v/>
      </c>
      <c r="DB992" t="str">
        <f t="shared" si="2063"/>
        <v/>
      </c>
      <c r="DC992" t="str">
        <f t="shared" si="2064"/>
        <v/>
      </c>
      <c r="DD992" t="str">
        <f t="shared" si="2065"/>
        <v/>
      </c>
      <c r="DE992" t="str">
        <f t="shared" si="2066"/>
        <v/>
      </c>
      <c r="DF992" t="str">
        <f t="shared" si="2067"/>
        <v/>
      </c>
      <c r="DG992" t="str">
        <f t="shared" si="2068"/>
        <v/>
      </c>
      <c r="DH992" t="str">
        <f t="shared" si="2069"/>
        <v/>
      </c>
      <c r="DI992" t="str">
        <f t="shared" si="2070"/>
        <v/>
      </c>
      <c r="DJ992" t="str">
        <f t="shared" si="2071"/>
        <v/>
      </c>
      <c r="DK992" t="str">
        <f t="shared" si="2072"/>
        <v/>
      </c>
      <c r="DL992" t="str">
        <f t="shared" si="2073"/>
        <v/>
      </c>
      <c r="DM992" t="str">
        <f t="shared" si="2074"/>
        <v/>
      </c>
      <c r="DN992" t="str">
        <f t="shared" si="2075"/>
        <v/>
      </c>
      <c r="DO992" t="str">
        <f t="shared" si="2076"/>
        <v/>
      </c>
      <c r="DP992" t="str">
        <f t="shared" si="2077"/>
        <v/>
      </c>
      <c r="DQ992" t="str">
        <f t="shared" si="2078"/>
        <v/>
      </c>
      <c r="DR992" t="str">
        <f t="shared" si="2079"/>
        <v/>
      </c>
      <c r="DS992" t="str">
        <f t="shared" si="2080"/>
        <v/>
      </c>
      <c r="DT992" t="str">
        <f t="shared" si="2081"/>
        <v/>
      </c>
      <c r="DU992">
        <f t="shared" si="2082"/>
        <v>0</v>
      </c>
      <c r="DV992">
        <f t="shared" si="2083"/>
        <v>0</v>
      </c>
      <c r="DW992">
        <f t="shared" si="2084"/>
        <v>0</v>
      </c>
      <c r="DX992" t="str">
        <f t="shared" si="2085"/>
        <v/>
      </c>
      <c r="DY992" t="str">
        <f t="shared" si="2086"/>
        <v/>
      </c>
      <c r="DZ992" t="str">
        <f t="shared" si="2087"/>
        <v/>
      </c>
      <c r="EA992" s="5">
        <f t="shared" si="2088"/>
        <v>0</v>
      </c>
      <c r="EB992" s="3">
        <f t="shared" si="2089"/>
        <v>0</v>
      </c>
    </row>
    <row r="993" spans="2:132" x14ac:dyDescent="0.2">
      <c r="B993" s="25">
        <v>988</v>
      </c>
      <c r="C993" s="26">
        <f>Zisk!D1007</f>
        <v>0</v>
      </c>
      <c r="D993">
        <f>Zisk!E1007</f>
        <v>0</v>
      </c>
      <c r="E993" s="66" t="str">
        <f t="shared" si="1976"/>
        <v/>
      </c>
      <c r="F993" t="str">
        <f t="shared" si="1977"/>
        <v/>
      </c>
      <c r="G993" s="66" t="str">
        <f t="shared" si="1978"/>
        <v/>
      </c>
      <c r="H993" s="25"/>
      <c r="I993" s="25"/>
      <c r="J993">
        <f>VstupniParametry_SKRYT!$D$5</f>
        <v>0.02</v>
      </c>
      <c r="K993">
        <f>VstupniParametry_SKRYT!$D$6</f>
        <v>0.06</v>
      </c>
      <c r="L993">
        <f>VstupniParametry_SKRYT!$D$7</f>
        <v>0.06</v>
      </c>
      <c r="M993">
        <f>VstupniParametry_SKRYT!$D$8</f>
        <v>0.06</v>
      </c>
      <c r="N993">
        <f>VstupniParametry_SKRYT!$D$9</f>
        <v>1.7999999999999999E-2</v>
      </c>
      <c r="O993" s="27">
        <f>VstupniParametry_SKRYT!$D$10</f>
        <v>0.01</v>
      </c>
      <c r="P993" s="27">
        <f>VstupniParametry_SKRYT!$D$11</f>
        <v>0.01</v>
      </c>
      <c r="Q993" s="27">
        <f>VstupniParametry_SKRYT!$D$12</f>
        <v>0.01</v>
      </c>
      <c r="R993" s="27">
        <f>VstupniParametry_SKRYT!$D$13</f>
        <v>0.01</v>
      </c>
      <c r="S993" s="27">
        <f>VstupniParametry_SKRYT!$D$14</f>
        <v>0.01</v>
      </c>
      <c r="T993">
        <f t="shared" si="1979"/>
        <v>0</v>
      </c>
      <c r="U993">
        <f t="shared" si="1980"/>
        <v>0</v>
      </c>
      <c r="V993">
        <f t="shared" si="1981"/>
        <v>0</v>
      </c>
      <c r="W993">
        <f t="shared" si="1982"/>
        <v>0</v>
      </c>
      <c r="X993">
        <f t="shared" si="1983"/>
        <v>0</v>
      </c>
      <c r="Y993">
        <f t="shared" si="1984"/>
        <v>0</v>
      </c>
      <c r="Z993">
        <f t="shared" si="1985"/>
        <v>0</v>
      </c>
      <c r="AA993">
        <f t="shared" si="1986"/>
        <v>0</v>
      </c>
      <c r="AB993">
        <f t="shared" si="1987"/>
        <v>0</v>
      </c>
      <c r="AC993">
        <f t="shared" si="1988"/>
        <v>0</v>
      </c>
      <c r="AD993">
        <f t="shared" si="1989"/>
        <v>0</v>
      </c>
      <c r="AE993">
        <f t="shared" si="1990"/>
        <v>0</v>
      </c>
      <c r="AF993">
        <f t="shared" si="1991"/>
        <v>0</v>
      </c>
      <c r="AG993">
        <f t="shared" si="1992"/>
        <v>0</v>
      </c>
      <c r="AH993">
        <f t="shared" si="1993"/>
        <v>0</v>
      </c>
      <c r="AI993">
        <f t="shared" si="1994"/>
        <v>0</v>
      </c>
      <c r="AJ993">
        <f t="shared" si="1995"/>
        <v>0</v>
      </c>
      <c r="AK993">
        <f t="shared" si="1996"/>
        <v>0</v>
      </c>
      <c r="AL993">
        <f t="shared" si="1997"/>
        <v>0</v>
      </c>
      <c r="AM993">
        <f t="shared" si="1998"/>
        <v>0</v>
      </c>
      <c r="AN993">
        <f t="shared" si="1999"/>
        <v>0</v>
      </c>
      <c r="AO993">
        <f t="shared" si="2000"/>
        <v>0</v>
      </c>
      <c r="AP993">
        <f t="shared" si="2001"/>
        <v>0</v>
      </c>
      <c r="AQ993">
        <f t="shared" si="2002"/>
        <v>0</v>
      </c>
      <c r="AR993">
        <f t="shared" si="2003"/>
        <v>0</v>
      </c>
      <c r="AS993">
        <f t="shared" si="2004"/>
        <v>0</v>
      </c>
      <c r="AT993">
        <f t="shared" si="1974"/>
        <v>0</v>
      </c>
      <c r="AU993">
        <f t="shared" si="2005"/>
        <v>0</v>
      </c>
      <c r="AV993">
        <f t="shared" si="2006"/>
        <v>0</v>
      </c>
      <c r="AW993">
        <f t="shared" si="1975"/>
        <v>0</v>
      </c>
      <c r="AX993">
        <f t="shared" si="2007"/>
        <v>0</v>
      </c>
      <c r="AY993">
        <f t="shared" si="2008"/>
        <v>0</v>
      </c>
      <c r="AZ993">
        <f t="shared" si="2009"/>
        <v>0</v>
      </c>
      <c r="BA993">
        <f t="shared" si="2010"/>
        <v>0</v>
      </c>
      <c r="BB993">
        <f t="shared" si="2011"/>
        <v>0</v>
      </c>
      <c r="BC993">
        <f t="shared" si="2012"/>
        <v>0</v>
      </c>
      <c r="BD993">
        <f t="shared" si="2013"/>
        <v>0</v>
      </c>
      <c r="BE993">
        <f t="shared" si="2014"/>
        <v>0</v>
      </c>
      <c r="BF993">
        <f t="shared" si="2015"/>
        <v>0</v>
      </c>
      <c r="BG993">
        <f t="shared" si="2016"/>
        <v>0</v>
      </c>
      <c r="BH993">
        <f t="shared" si="2017"/>
        <v>0</v>
      </c>
      <c r="BI993">
        <f t="shared" si="2018"/>
        <v>0</v>
      </c>
      <c r="BJ993">
        <f t="shared" si="2019"/>
        <v>0</v>
      </c>
      <c r="BK993">
        <f t="shared" si="2020"/>
        <v>0</v>
      </c>
      <c r="BL993">
        <f t="shared" si="2021"/>
        <v>0</v>
      </c>
      <c r="BM993">
        <f t="shared" si="2022"/>
        <v>0</v>
      </c>
      <c r="BN993">
        <f t="shared" si="2023"/>
        <v>0</v>
      </c>
      <c r="BO993">
        <f t="shared" si="2024"/>
        <v>0</v>
      </c>
      <c r="BP993">
        <f t="shared" si="2025"/>
        <v>0</v>
      </c>
      <c r="BQ993">
        <f t="shared" si="2026"/>
        <v>0</v>
      </c>
      <c r="BR993">
        <f t="shared" si="2027"/>
        <v>0</v>
      </c>
      <c r="BS993">
        <f t="shared" si="2028"/>
        <v>0</v>
      </c>
      <c r="BT993">
        <f t="shared" si="2029"/>
        <v>0</v>
      </c>
      <c r="BU993">
        <f t="shared" si="2030"/>
        <v>0</v>
      </c>
      <c r="BV993">
        <f t="shared" si="2031"/>
        <v>0</v>
      </c>
      <c r="BW993">
        <f t="shared" si="2032"/>
        <v>0</v>
      </c>
      <c r="BX993">
        <f t="shared" si="2033"/>
        <v>0</v>
      </c>
      <c r="BY993">
        <f t="shared" si="2034"/>
        <v>0</v>
      </c>
      <c r="BZ993">
        <f t="shared" si="2035"/>
        <v>0</v>
      </c>
      <c r="CA993">
        <f t="shared" si="2036"/>
        <v>0</v>
      </c>
      <c r="CB993">
        <f t="shared" si="2037"/>
        <v>0</v>
      </c>
      <c r="CC993">
        <f t="shared" si="2038"/>
        <v>0</v>
      </c>
      <c r="CD993">
        <f t="shared" si="2039"/>
        <v>0</v>
      </c>
      <c r="CE993">
        <f t="shared" si="2040"/>
        <v>0</v>
      </c>
      <c r="CF993">
        <f t="shared" si="2041"/>
        <v>0</v>
      </c>
      <c r="CG993">
        <f t="shared" si="2042"/>
        <v>0</v>
      </c>
      <c r="CH993">
        <f t="shared" si="2043"/>
        <v>0</v>
      </c>
      <c r="CI993">
        <f t="shared" si="2044"/>
        <v>0</v>
      </c>
      <c r="CJ993">
        <f t="shared" si="2045"/>
        <v>0</v>
      </c>
      <c r="CK993">
        <f t="shared" si="2046"/>
        <v>0</v>
      </c>
      <c r="CL993" t="str">
        <f t="shared" si="2047"/>
        <v/>
      </c>
      <c r="CM993" t="str">
        <f t="shared" si="2048"/>
        <v/>
      </c>
      <c r="CN993" t="str">
        <f t="shared" si="2049"/>
        <v/>
      </c>
      <c r="CO993" t="str">
        <f t="shared" si="2050"/>
        <v/>
      </c>
      <c r="CP993" t="str">
        <f t="shared" si="2051"/>
        <v/>
      </c>
      <c r="CQ993" t="str">
        <f t="shared" si="2052"/>
        <v/>
      </c>
      <c r="CR993" t="str">
        <f t="shared" si="2053"/>
        <v/>
      </c>
      <c r="CS993" t="str">
        <f t="shared" si="2054"/>
        <v/>
      </c>
      <c r="CT993" t="str">
        <f t="shared" si="2055"/>
        <v/>
      </c>
      <c r="CU993" t="str">
        <f t="shared" si="2056"/>
        <v/>
      </c>
      <c r="CV993" t="str">
        <f t="shared" si="2057"/>
        <v/>
      </c>
      <c r="CW993" t="str">
        <f t="shared" si="2058"/>
        <v/>
      </c>
      <c r="CX993" t="str">
        <f t="shared" si="2059"/>
        <v/>
      </c>
      <c r="CY993" t="str">
        <f t="shared" si="2060"/>
        <v/>
      </c>
      <c r="CZ993" t="str">
        <f t="shared" si="2061"/>
        <v/>
      </c>
      <c r="DA993" t="str">
        <f t="shared" si="2062"/>
        <v/>
      </c>
      <c r="DB993" t="str">
        <f t="shared" si="2063"/>
        <v/>
      </c>
      <c r="DC993" t="str">
        <f t="shared" si="2064"/>
        <v/>
      </c>
      <c r="DD993" t="str">
        <f t="shared" si="2065"/>
        <v/>
      </c>
      <c r="DE993" t="str">
        <f t="shared" si="2066"/>
        <v/>
      </c>
      <c r="DF993" t="str">
        <f t="shared" si="2067"/>
        <v/>
      </c>
      <c r="DG993" t="str">
        <f t="shared" si="2068"/>
        <v/>
      </c>
      <c r="DH993" t="str">
        <f t="shared" si="2069"/>
        <v/>
      </c>
      <c r="DI993" t="str">
        <f t="shared" si="2070"/>
        <v/>
      </c>
      <c r="DJ993" t="str">
        <f t="shared" si="2071"/>
        <v/>
      </c>
      <c r="DK993" t="str">
        <f t="shared" si="2072"/>
        <v/>
      </c>
      <c r="DL993" t="str">
        <f t="shared" si="2073"/>
        <v/>
      </c>
      <c r="DM993" t="str">
        <f t="shared" si="2074"/>
        <v/>
      </c>
      <c r="DN993" t="str">
        <f t="shared" si="2075"/>
        <v/>
      </c>
      <c r="DO993" t="str">
        <f t="shared" si="2076"/>
        <v/>
      </c>
      <c r="DP993" t="str">
        <f t="shared" si="2077"/>
        <v/>
      </c>
      <c r="DQ993" t="str">
        <f t="shared" si="2078"/>
        <v/>
      </c>
      <c r="DR993" t="str">
        <f t="shared" si="2079"/>
        <v/>
      </c>
      <c r="DS993" t="str">
        <f t="shared" si="2080"/>
        <v/>
      </c>
      <c r="DT993" t="str">
        <f t="shared" si="2081"/>
        <v/>
      </c>
      <c r="DU993">
        <f t="shared" si="2082"/>
        <v>0</v>
      </c>
      <c r="DV993">
        <f t="shared" si="2083"/>
        <v>0</v>
      </c>
      <c r="DW993">
        <f t="shared" si="2084"/>
        <v>0</v>
      </c>
      <c r="DX993" t="str">
        <f t="shared" si="2085"/>
        <v/>
      </c>
      <c r="DY993" t="str">
        <f t="shared" si="2086"/>
        <v/>
      </c>
      <c r="DZ993" t="str">
        <f t="shared" si="2087"/>
        <v/>
      </c>
      <c r="EA993" s="5">
        <f t="shared" si="2088"/>
        <v>0</v>
      </c>
      <c r="EB993" s="3">
        <f t="shared" si="2089"/>
        <v>0</v>
      </c>
    </row>
    <row r="994" spans="2:132" x14ac:dyDescent="0.2">
      <c r="B994">
        <v>989</v>
      </c>
      <c r="C994" s="3">
        <f>Zisk!D1008</f>
        <v>0</v>
      </c>
      <c r="D994">
        <f>Zisk!E1008</f>
        <v>0</v>
      </c>
      <c r="E994" s="66" t="str">
        <f t="shared" si="1976"/>
        <v/>
      </c>
      <c r="F994" t="str">
        <f t="shared" si="1977"/>
        <v/>
      </c>
      <c r="G994" s="66" t="str">
        <f t="shared" si="1978"/>
        <v/>
      </c>
      <c r="J994">
        <f>VstupniParametry_SKRYT!$D$5</f>
        <v>0.02</v>
      </c>
      <c r="K994">
        <f>VstupniParametry_SKRYT!$D$6</f>
        <v>0.06</v>
      </c>
      <c r="L994">
        <f>VstupniParametry_SKRYT!$D$7</f>
        <v>0.06</v>
      </c>
      <c r="M994">
        <f>VstupniParametry_SKRYT!$D$8</f>
        <v>0.06</v>
      </c>
      <c r="N994">
        <f>VstupniParametry_SKRYT!$D$9</f>
        <v>1.7999999999999999E-2</v>
      </c>
      <c r="O994" s="27">
        <f>VstupniParametry_SKRYT!$D$10</f>
        <v>0.01</v>
      </c>
      <c r="P994" s="27">
        <f>VstupniParametry_SKRYT!$D$11</f>
        <v>0.01</v>
      </c>
      <c r="Q994" s="27">
        <f>VstupniParametry_SKRYT!$D$12</f>
        <v>0.01</v>
      </c>
      <c r="R994" s="27">
        <f>VstupniParametry_SKRYT!$D$13</f>
        <v>0.01</v>
      </c>
      <c r="S994" s="27">
        <f>VstupniParametry_SKRYT!$D$14</f>
        <v>0.01</v>
      </c>
      <c r="T994">
        <f t="shared" si="1979"/>
        <v>0</v>
      </c>
      <c r="U994">
        <f t="shared" si="1980"/>
        <v>0</v>
      </c>
      <c r="V994">
        <f t="shared" si="1981"/>
        <v>0</v>
      </c>
      <c r="W994">
        <f t="shared" si="1982"/>
        <v>0</v>
      </c>
      <c r="X994">
        <f t="shared" si="1983"/>
        <v>0</v>
      </c>
      <c r="Y994">
        <f t="shared" si="1984"/>
        <v>0</v>
      </c>
      <c r="Z994">
        <f t="shared" si="1985"/>
        <v>0</v>
      </c>
      <c r="AA994">
        <f t="shared" si="1986"/>
        <v>0</v>
      </c>
      <c r="AB994">
        <f t="shared" si="1987"/>
        <v>0</v>
      </c>
      <c r="AC994">
        <f t="shared" si="1988"/>
        <v>0</v>
      </c>
      <c r="AD994">
        <f t="shared" si="1989"/>
        <v>0</v>
      </c>
      <c r="AE994">
        <f t="shared" si="1990"/>
        <v>0</v>
      </c>
      <c r="AF994">
        <f t="shared" si="1991"/>
        <v>0</v>
      </c>
      <c r="AG994">
        <f t="shared" si="1992"/>
        <v>0</v>
      </c>
      <c r="AH994">
        <f t="shared" si="1993"/>
        <v>0</v>
      </c>
      <c r="AI994">
        <f t="shared" si="1994"/>
        <v>0</v>
      </c>
      <c r="AJ994">
        <f t="shared" si="1995"/>
        <v>0</v>
      </c>
      <c r="AK994">
        <f t="shared" si="1996"/>
        <v>0</v>
      </c>
      <c r="AL994">
        <f t="shared" si="1997"/>
        <v>0</v>
      </c>
      <c r="AM994">
        <f t="shared" si="1998"/>
        <v>0</v>
      </c>
      <c r="AN994">
        <f t="shared" si="1999"/>
        <v>0</v>
      </c>
      <c r="AO994">
        <f t="shared" si="2000"/>
        <v>0</v>
      </c>
      <c r="AP994">
        <f t="shared" si="2001"/>
        <v>0</v>
      </c>
      <c r="AQ994">
        <f t="shared" si="2002"/>
        <v>0</v>
      </c>
      <c r="AR994">
        <f t="shared" si="2003"/>
        <v>0</v>
      </c>
      <c r="AS994">
        <f t="shared" si="2004"/>
        <v>0</v>
      </c>
      <c r="AT994">
        <f t="shared" si="1974"/>
        <v>0</v>
      </c>
      <c r="AU994">
        <f t="shared" si="2005"/>
        <v>0</v>
      </c>
      <c r="AV994">
        <f t="shared" si="2006"/>
        <v>0</v>
      </c>
      <c r="AW994">
        <f t="shared" si="1975"/>
        <v>0</v>
      </c>
      <c r="AX994">
        <f t="shared" si="2007"/>
        <v>0</v>
      </c>
      <c r="AY994">
        <f t="shared" si="2008"/>
        <v>0</v>
      </c>
      <c r="AZ994">
        <f t="shared" si="2009"/>
        <v>0</v>
      </c>
      <c r="BA994">
        <f t="shared" si="2010"/>
        <v>0</v>
      </c>
      <c r="BB994">
        <f t="shared" si="2011"/>
        <v>0</v>
      </c>
      <c r="BC994">
        <f t="shared" si="2012"/>
        <v>0</v>
      </c>
      <c r="BD994">
        <f t="shared" si="2013"/>
        <v>0</v>
      </c>
      <c r="BE994">
        <f t="shared" si="2014"/>
        <v>0</v>
      </c>
      <c r="BF994">
        <f t="shared" si="2015"/>
        <v>0</v>
      </c>
      <c r="BG994">
        <f t="shared" si="2016"/>
        <v>0</v>
      </c>
      <c r="BH994">
        <f t="shared" si="2017"/>
        <v>0</v>
      </c>
      <c r="BI994">
        <f t="shared" si="2018"/>
        <v>0</v>
      </c>
      <c r="BJ994">
        <f t="shared" si="2019"/>
        <v>0</v>
      </c>
      <c r="BK994">
        <f t="shared" si="2020"/>
        <v>0</v>
      </c>
      <c r="BL994">
        <f t="shared" si="2021"/>
        <v>0</v>
      </c>
      <c r="BM994">
        <f t="shared" si="2022"/>
        <v>0</v>
      </c>
      <c r="BN994">
        <f t="shared" si="2023"/>
        <v>0</v>
      </c>
      <c r="BO994">
        <f t="shared" si="2024"/>
        <v>0</v>
      </c>
      <c r="BP994">
        <f t="shared" si="2025"/>
        <v>0</v>
      </c>
      <c r="BQ994">
        <f t="shared" si="2026"/>
        <v>0</v>
      </c>
      <c r="BR994">
        <f t="shared" si="2027"/>
        <v>0</v>
      </c>
      <c r="BS994">
        <f t="shared" si="2028"/>
        <v>0</v>
      </c>
      <c r="BT994">
        <f t="shared" si="2029"/>
        <v>0</v>
      </c>
      <c r="BU994">
        <f t="shared" si="2030"/>
        <v>0</v>
      </c>
      <c r="BV994">
        <f t="shared" si="2031"/>
        <v>0</v>
      </c>
      <c r="BW994">
        <f t="shared" si="2032"/>
        <v>0</v>
      </c>
      <c r="BX994">
        <f t="shared" si="2033"/>
        <v>0</v>
      </c>
      <c r="BY994">
        <f t="shared" si="2034"/>
        <v>0</v>
      </c>
      <c r="BZ994">
        <f t="shared" si="2035"/>
        <v>0</v>
      </c>
      <c r="CA994">
        <f t="shared" si="2036"/>
        <v>0</v>
      </c>
      <c r="CB994">
        <f t="shared" si="2037"/>
        <v>0</v>
      </c>
      <c r="CC994">
        <f t="shared" si="2038"/>
        <v>0</v>
      </c>
      <c r="CD994">
        <f t="shared" si="2039"/>
        <v>0</v>
      </c>
      <c r="CE994">
        <f t="shared" si="2040"/>
        <v>0</v>
      </c>
      <c r="CF994">
        <f t="shared" si="2041"/>
        <v>0</v>
      </c>
      <c r="CG994">
        <f t="shared" si="2042"/>
        <v>0</v>
      </c>
      <c r="CH994">
        <f t="shared" si="2043"/>
        <v>0</v>
      </c>
      <c r="CI994">
        <f t="shared" si="2044"/>
        <v>0</v>
      </c>
      <c r="CJ994">
        <f t="shared" si="2045"/>
        <v>0</v>
      </c>
      <c r="CK994">
        <f t="shared" si="2046"/>
        <v>0</v>
      </c>
      <c r="CL994" t="str">
        <f t="shared" si="2047"/>
        <v/>
      </c>
      <c r="CM994" t="str">
        <f t="shared" si="2048"/>
        <v/>
      </c>
      <c r="CN994" t="str">
        <f t="shared" si="2049"/>
        <v/>
      </c>
      <c r="CO994" t="str">
        <f t="shared" si="2050"/>
        <v/>
      </c>
      <c r="CP994" t="str">
        <f t="shared" si="2051"/>
        <v/>
      </c>
      <c r="CQ994" t="str">
        <f t="shared" si="2052"/>
        <v/>
      </c>
      <c r="CR994" t="str">
        <f t="shared" si="2053"/>
        <v/>
      </c>
      <c r="CS994" t="str">
        <f t="shared" si="2054"/>
        <v/>
      </c>
      <c r="CT994" t="str">
        <f t="shared" si="2055"/>
        <v/>
      </c>
      <c r="CU994" t="str">
        <f t="shared" si="2056"/>
        <v/>
      </c>
      <c r="CV994" t="str">
        <f t="shared" si="2057"/>
        <v/>
      </c>
      <c r="CW994" t="str">
        <f t="shared" si="2058"/>
        <v/>
      </c>
      <c r="CX994" t="str">
        <f t="shared" si="2059"/>
        <v/>
      </c>
      <c r="CY994" t="str">
        <f t="shared" si="2060"/>
        <v/>
      </c>
      <c r="CZ994" t="str">
        <f t="shared" si="2061"/>
        <v/>
      </c>
      <c r="DA994" t="str">
        <f t="shared" si="2062"/>
        <v/>
      </c>
      <c r="DB994" t="str">
        <f t="shared" si="2063"/>
        <v/>
      </c>
      <c r="DC994" t="str">
        <f t="shared" si="2064"/>
        <v/>
      </c>
      <c r="DD994" t="str">
        <f t="shared" si="2065"/>
        <v/>
      </c>
      <c r="DE994" t="str">
        <f t="shared" si="2066"/>
        <v/>
      </c>
      <c r="DF994" t="str">
        <f t="shared" si="2067"/>
        <v/>
      </c>
      <c r="DG994" t="str">
        <f t="shared" si="2068"/>
        <v/>
      </c>
      <c r="DH994" t="str">
        <f t="shared" si="2069"/>
        <v/>
      </c>
      <c r="DI994" t="str">
        <f t="shared" si="2070"/>
        <v/>
      </c>
      <c r="DJ994" t="str">
        <f t="shared" si="2071"/>
        <v/>
      </c>
      <c r="DK994" t="str">
        <f t="shared" si="2072"/>
        <v/>
      </c>
      <c r="DL994" t="str">
        <f t="shared" si="2073"/>
        <v/>
      </c>
      <c r="DM994" t="str">
        <f t="shared" si="2074"/>
        <v/>
      </c>
      <c r="DN994" t="str">
        <f t="shared" si="2075"/>
        <v/>
      </c>
      <c r="DO994" t="str">
        <f t="shared" si="2076"/>
        <v/>
      </c>
      <c r="DP994" t="str">
        <f t="shared" si="2077"/>
        <v/>
      </c>
      <c r="DQ994" t="str">
        <f t="shared" si="2078"/>
        <v/>
      </c>
      <c r="DR994" t="str">
        <f t="shared" si="2079"/>
        <v/>
      </c>
      <c r="DS994" t="str">
        <f t="shared" si="2080"/>
        <v/>
      </c>
      <c r="DT994" t="str">
        <f t="shared" si="2081"/>
        <v/>
      </c>
      <c r="DU994">
        <f t="shared" si="2082"/>
        <v>0</v>
      </c>
      <c r="DV994">
        <f t="shared" si="2083"/>
        <v>0</v>
      </c>
      <c r="DW994">
        <f t="shared" si="2084"/>
        <v>0</v>
      </c>
      <c r="DX994" t="str">
        <f t="shared" si="2085"/>
        <v/>
      </c>
      <c r="DY994" t="str">
        <f t="shared" si="2086"/>
        <v/>
      </c>
      <c r="DZ994" t="str">
        <f t="shared" si="2087"/>
        <v/>
      </c>
      <c r="EA994" s="5">
        <f t="shared" si="2088"/>
        <v>0</v>
      </c>
      <c r="EB994" s="3">
        <f t="shared" si="2089"/>
        <v>0</v>
      </c>
    </row>
    <row r="995" spans="2:132" x14ac:dyDescent="0.2">
      <c r="B995" s="25">
        <v>990</v>
      </c>
      <c r="C995" s="26">
        <f>Zisk!D1009</f>
        <v>0</v>
      </c>
      <c r="D995">
        <f>Zisk!E1009</f>
        <v>0</v>
      </c>
      <c r="E995" s="66" t="str">
        <f t="shared" si="1976"/>
        <v/>
      </c>
      <c r="F995" t="str">
        <f t="shared" si="1977"/>
        <v/>
      </c>
      <c r="G995" s="66" t="str">
        <f t="shared" si="1978"/>
        <v/>
      </c>
      <c r="H995" s="25"/>
      <c r="I995" s="25"/>
      <c r="J995">
        <f>VstupniParametry_SKRYT!$D$5</f>
        <v>0.02</v>
      </c>
      <c r="K995">
        <f>VstupniParametry_SKRYT!$D$6</f>
        <v>0.06</v>
      </c>
      <c r="L995">
        <f>VstupniParametry_SKRYT!$D$7</f>
        <v>0.06</v>
      </c>
      <c r="M995">
        <f>VstupniParametry_SKRYT!$D$8</f>
        <v>0.06</v>
      </c>
      <c r="N995">
        <f>VstupniParametry_SKRYT!$D$9</f>
        <v>1.7999999999999999E-2</v>
      </c>
      <c r="O995" s="27">
        <f>VstupniParametry_SKRYT!$D$10</f>
        <v>0.01</v>
      </c>
      <c r="P995" s="27">
        <f>VstupniParametry_SKRYT!$D$11</f>
        <v>0.01</v>
      </c>
      <c r="Q995" s="27">
        <f>VstupniParametry_SKRYT!$D$12</f>
        <v>0.01</v>
      </c>
      <c r="R995" s="27">
        <f>VstupniParametry_SKRYT!$D$13</f>
        <v>0.01</v>
      </c>
      <c r="S995" s="27">
        <f>VstupniParametry_SKRYT!$D$14</f>
        <v>0.01</v>
      </c>
      <c r="T995">
        <f t="shared" si="1979"/>
        <v>0</v>
      </c>
      <c r="U995">
        <f t="shared" si="1980"/>
        <v>0</v>
      </c>
      <c r="V995">
        <f t="shared" si="1981"/>
        <v>0</v>
      </c>
      <c r="W995">
        <f t="shared" si="1982"/>
        <v>0</v>
      </c>
      <c r="X995">
        <f t="shared" si="1983"/>
        <v>0</v>
      </c>
      <c r="Y995">
        <f t="shared" si="1984"/>
        <v>0</v>
      </c>
      <c r="Z995">
        <f t="shared" si="1985"/>
        <v>0</v>
      </c>
      <c r="AA995">
        <f t="shared" si="1986"/>
        <v>0</v>
      </c>
      <c r="AB995">
        <f t="shared" si="1987"/>
        <v>0</v>
      </c>
      <c r="AC995">
        <f t="shared" si="1988"/>
        <v>0</v>
      </c>
      <c r="AD995">
        <f t="shared" si="1989"/>
        <v>0</v>
      </c>
      <c r="AE995">
        <f t="shared" si="1990"/>
        <v>0</v>
      </c>
      <c r="AF995">
        <f t="shared" si="1991"/>
        <v>0</v>
      </c>
      <c r="AG995">
        <f t="shared" si="1992"/>
        <v>0</v>
      </c>
      <c r="AH995">
        <f t="shared" si="1993"/>
        <v>0</v>
      </c>
      <c r="AI995">
        <f t="shared" si="1994"/>
        <v>0</v>
      </c>
      <c r="AJ995">
        <f t="shared" si="1995"/>
        <v>0</v>
      </c>
      <c r="AK995">
        <f t="shared" si="1996"/>
        <v>0</v>
      </c>
      <c r="AL995">
        <f t="shared" si="1997"/>
        <v>0</v>
      </c>
      <c r="AM995">
        <f t="shared" si="1998"/>
        <v>0</v>
      </c>
      <c r="AN995">
        <f t="shared" si="1999"/>
        <v>0</v>
      </c>
      <c r="AO995">
        <f t="shared" si="2000"/>
        <v>0</v>
      </c>
      <c r="AP995">
        <f t="shared" si="2001"/>
        <v>0</v>
      </c>
      <c r="AQ995">
        <f t="shared" si="2002"/>
        <v>0</v>
      </c>
      <c r="AR995">
        <f t="shared" si="2003"/>
        <v>0</v>
      </c>
      <c r="AS995">
        <f t="shared" si="2004"/>
        <v>0</v>
      </c>
      <c r="AT995">
        <f t="shared" si="1974"/>
        <v>0</v>
      </c>
      <c r="AU995">
        <f t="shared" si="2005"/>
        <v>0</v>
      </c>
      <c r="AV995">
        <f t="shared" si="2006"/>
        <v>0</v>
      </c>
      <c r="AW995">
        <f t="shared" si="1975"/>
        <v>0</v>
      </c>
      <c r="AX995">
        <f t="shared" si="2007"/>
        <v>0</v>
      </c>
      <c r="AY995">
        <f t="shared" si="2008"/>
        <v>0</v>
      </c>
      <c r="AZ995">
        <f t="shared" si="2009"/>
        <v>0</v>
      </c>
      <c r="BA995">
        <f t="shared" si="2010"/>
        <v>0</v>
      </c>
      <c r="BB995">
        <f t="shared" si="2011"/>
        <v>0</v>
      </c>
      <c r="BC995">
        <f t="shared" si="2012"/>
        <v>0</v>
      </c>
      <c r="BD995">
        <f t="shared" si="2013"/>
        <v>0</v>
      </c>
      <c r="BE995">
        <f t="shared" si="2014"/>
        <v>0</v>
      </c>
      <c r="BF995">
        <f t="shared" si="2015"/>
        <v>0</v>
      </c>
      <c r="BG995">
        <f t="shared" si="2016"/>
        <v>0</v>
      </c>
      <c r="BH995">
        <f t="shared" si="2017"/>
        <v>0</v>
      </c>
      <c r="BI995">
        <f t="shared" si="2018"/>
        <v>0</v>
      </c>
      <c r="BJ995">
        <f t="shared" si="2019"/>
        <v>0</v>
      </c>
      <c r="BK995">
        <f t="shared" si="2020"/>
        <v>0</v>
      </c>
      <c r="BL995">
        <f t="shared" si="2021"/>
        <v>0</v>
      </c>
      <c r="BM995">
        <f t="shared" si="2022"/>
        <v>0</v>
      </c>
      <c r="BN995">
        <f t="shared" si="2023"/>
        <v>0</v>
      </c>
      <c r="BO995">
        <f t="shared" si="2024"/>
        <v>0</v>
      </c>
      <c r="BP995">
        <f t="shared" si="2025"/>
        <v>0</v>
      </c>
      <c r="BQ995">
        <f t="shared" si="2026"/>
        <v>0</v>
      </c>
      <c r="BR995">
        <f t="shared" si="2027"/>
        <v>0</v>
      </c>
      <c r="BS995">
        <f t="shared" si="2028"/>
        <v>0</v>
      </c>
      <c r="BT995">
        <f t="shared" si="2029"/>
        <v>0</v>
      </c>
      <c r="BU995">
        <f t="shared" si="2030"/>
        <v>0</v>
      </c>
      <c r="BV995">
        <f t="shared" si="2031"/>
        <v>0</v>
      </c>
      <c r="BW995">
        <f t="shared" si="2032"/>
        <v>0</v>
      </c>
      <c r="BX995">
        <f t="shared" si="2033"/>
        <v>0</v>
      </c>
      <c r="BY995">
        <f t="shared" si="2034"/>
        <v>0</v>
      </c>
      <c r="BZ995">
        <f t="shared" si="2035"/>
        <v>0</v>
      </c>
      <c r="CA995">
        <f t="shared" si="2036"/>
        <v>0</v>
      </c>
      <c r="CB995">
        <f t="shared" si="2037"/>
        <v>0</v>
      </c>
      <c r="CC995">
        <f t="shared" si="2038"/>
        <v>0</v>
      </c>
      <c r="CD995">
        <f t="shared" si="2039"/>
        <v>0</v>
      </c>
      <c r="CE995">
        <f t="shared" si="2040"/>
        <v>0</v>
      </c>
      <c r="CF995">
        <f t="shared" si="2041"/>
        <v>0</v>
      </c>
      <c r="CG995">
        <f t="shared" si="2042"/>
        <v>0</v>
      </c>
      <c r="CH995">
        <f t="shared" si="2043"/>
        <v>0</v>
      </c>
      <c r="CI995">
        <f t="shared" si="2044"/>
        <v>0</v>
      </c>
      <c r="CJ995">
        <f t="shared" si="2045"/>
        <v>0</v>
      </c>
      <c r="CK995">
        <f t="shared" si="2046"/>
        <v>0</v>
      </c>
      <c r="CL995" t="str">
        <f t="shared" si="2047"/>
        <v/>
      </c>
      <c r="CM995" t="str">
        <f t="shared" si="2048"/>
        <v/>
      </c>
      <c r="CN995" t="str">
        <f t="shared" si="2049"/>
        <v/>
      </c>
      <c r="CO995" t="str">
        <f t="shared" si="2050"/>
        <v/>
      </c>
      <c r="CP995" t="str">
        <f t="shared" si="2051"/>
        <v/>
      </c>
      <c r="CQ995" t="str">
        <f t="shared" si="2052"/>
        <v/>
      </c>
      <c r="CR995" t="str">
        <f t="shared" si="2053"/>
        <v/>
      </c>
      <c r="CS995" t="str">
        <f t="shared" si="2054"/>
        <v/>
      </c>
      <c r="CT995" t="str">
        <f t="shared" si="2055"/>
        <v/>
      </c>
      <c r="CU995" t="str">
        <f t="shared" si="2056"/>
        <v/>
      </c>
      <c r="CV995" t="str">
        <f t="shared" si="2057"/>
        <v/>
      </c>
      <c r="CW995" t="str">
        <f t="shared" si="2058"/>
        <v/>
      </c>
      <c r="CX995" t="str">
        <f t="shared" si="2059"/>
        <v/>
      </c>
      <c r="CY995" t="str">
        <f t="shared" si="2060"/>
        <v/>
      </c>
      <c r="CZ995" t="str">
        <f t="shared" si="2061"/>
        <v/>
      </c>
      <c r="DA995" t="str">
        <f t="shared" si="2062"/>
        <v/>
      </c>
      <c r="DB995" t="str">
        <f t="shared" si="2063"/>
        <v/>
      </c>
      <c r="DC995" t="str">
        <f t="shared" si="2064"/>
        <v/>
      </c>
      <c r="DD995" t="str">
        <f t="shared" si="2065"/>
        <v/>
      </c>
      <c r="DE995" t="str">
        <f t="shared" si="2066"/>
        <v/>
      </c>
      <c r="DF995" t="str">
        <f t="shared" si="2067"/>
        <v/>
      </c>
      <c r="DG995" t="str">
        <f t="shared" si="2068"/>
        <v/>
      </c>
      <c r="DH995" t="str">
        <f t="shared" si="2069"/>
        <v/>
      </c>
      <c r="DI995" t="str">
        <f t="shared" si="2070"/>
        <v/>
      </c>
      <c r="DJ995" t="str">
        <f t="shared" si="2071"/>
        <v/>
      </c>
      <c r="DK995" t="str">
        <f t="shared" si="2072"/>
        <v/>
      </c>
      <c r="DL995" t="str">
        <f t="shared" si="2073"/>
        <v/>
      </c>
      <c r="DM995" t="str">
        <f t="shared" si="2074"/>
        <v/>
      </c>
      <c r="DN995" t="str">
        <f t="shared" si="2075"/>
        <v/>
      </c>
      <c r="DO995" t="str">
        <f t="shared" si="2076"/>
        <v/>
      </c>
      <c r="DP995" t="str">
        <f t="shared" si="2077"/>
        <v/>
      </c>
      <c r="DQ995" t="str">
        <f t="shared" si="2078"/>
        <v/>
      </c>
      <c r="DR995" t="str">
        <f t="shared" si="2079"/>
        <v/>
      </c>
      <c r="DS995" t="str">
        <f t="shared" si="2080"/>
        <v/>
      </c>
      <c r="DT995" t="str">
        <f t="shared" si="2081"/>
        <v/>
      </c>
      <c r="DU995">
        <f t="shared" si="2082"/>
        <v>0</v>
      </c>
      <c r="DV995">
        <f t="shared" si="2083"/>
        <v>0</v>
      </c>
      <c r="DW995">
        <f t="shared" si="2084"/>
        <v>0</v>
      </c>
      <c r="DX995" t="str">
        <f t="shared" si="2085"/>
        <v/>
      </c>
      <c r="DY995" t="str">
        <f t="shared" si="2086"/>
        <v/>
      </c>
      <c r="DZ995" t="str">
        <f t="shared" si="2087"/>
        <v/>
      </c>
      <c r="EA995" s="5">
        <f t="shared" si="2088"/>
        <v>0</v>
      </c>
      <c r="EB995" s="3">
        <f t="shared" si="2089"/>
        <v>0</v>
      </c>
    </row>
    <row r="996" spans="2:132" x14ac:dyDescent="0.2">
      <c r="B996">
        <v>991</v>
      </c>
      <c r="C996" s="3">
        <f>Zisk!D1010</f>
        <v>0</v>
      </c>
      <c r="D996">
        <f>Zisk!E1010</f>
        <v>0</v>
      </c>
      <c r="E996" s="66" t="str">
        <f t="shared" si="1976"/>
        <v/>
      </c>
      <c r="F996" t="str">
        <f t="shared" si="1977"/>
        <v/>
      </c>
      <c r="G996" s="66" t="str">
        <f t="shared" si="1978"/>
        <v/>
      </c>
      <c r="J996">
        <f>VstupniParametry_SKRYT!$D$5</f>
        <v>0.02</v>
      </c>
      <c r="K996">
        <f>VstupniParametry_SKRYT!$D$6</f>
        <v>0.06</v>
      </c>
      <c r="L996">
        <f>VstupniParametry_SKRYT!$D$7</f>
        <v>0.06</v>
      </c>
      <c r="M996">
        <f>VstupniParametry_SKRYT!$D$8</f>
        <v>0.06</v>
      </c>
      <c r="N996">
        <f>VstupniParametry_SKRYT!$D$9</f>
        <v>1.7999999999999999E-2</v>
      </c>
      <c r="O996" s="27">
        <f>VstupniParametry_SKRYT!$D$10</f>
        <v>0.01</v>
      </c>
      <c r="P996" s="27">
        <f>VstupniParametry_SKRYT!$D$11</f>
        <v>0.01</v>
      </c>
      <c r="Q996" s="27">
        <f>VstupniParametry_SKRYT!$D$12</f>
        <v>0.01</v>
      </c>
      <c r="R996" s="27">
        <f>VstupniParametry_SKRYT!$D$13</f>
        <v>0.01</v>
      </c>
      <c r="S996" s="27">
        <f>VstupniParametry_SKRYT!$D$14</f>
        <v>0.01</v>
      </c>
      <c r="T996">
        <f t="shared" si="1979"/>
        <v>0</v>
      </c>
      <c r="U996">
        <f t="shared" si="1980"/>
        <v>0</v>
      </c>
      <c r="V996">
        <f t="shared" si="1981"/>
        <v>0</v>
      </c>
      <c r="W996">
        <f t="shared" si="1982"/>
        <v>0</v>
      </c>
      <c r="X996">
        <f t="shared" si="1983"/>
        <v>0</v>
      </c>
      <c r="Y996">
        <f t="shared" si="1984"/>
        <v>0</v>
      </c>
      <c r="Z996">
        <f t="shared" si="1985"/>
        <v>0</v>
      </c>
      <c r="AA996">
        <f t="shared" si="1986"/>
        <v>0</v>
      </c>
      <c r="AB996">
        <f t="shared" si="1987"/>
        <v>0</v>
      </c>
      <c r="AC996">
        <f t="shared" si="1988"/>
        <v>0</v>
      </c>
      <c r="AD996">
        <f t="shared" si="1989"/>
        <v>0</v>
      </c>
      <c r="AE996">
        <f t="shared" si="1990"/>
        <v>0</v>
      </c>
      <c r="AF996">
        <f t="shared" si="1991"/>
        <v>0</v>
      </c>
      <c r="AG996">
        <f t="shared" si="1992"/>
        <v>0</v>
      </c>
      <c r="AH996">
        <f t="shared" si="1993"/>
        <v>0</v>
      </c>
      <c r="AI996">
        <f t="shared" si="1994"/>
        <v>0</v>
      </c>
      <c r="AJ996">
        <f t="shared" si="1995"/>
        <v>0</v>
      </c>
      <c r="AK996">
        <f t="shared" si="1996"/>
        <v>0</v>
      </c>
      <c r="AL996">
        <f t="shared" si="1997"/>
        <v>0</v>
      </c>
      <c r="AM996">
        <f t="shared" si="1998"/>
        <v>0</v>
      </c>
      <c r="AN996">
        <f t="shared" si="1999"/>
        <v>0</v>
      </c>
      <c r="AO996">
        <f t="shared" si="2000"/>
        <v>0</v>
      </c>
      <c r="AP996">
        <f t="shared" si="2001"/>
        <v>0</v>
      </c>
      <c r="AQ996">
        <f t="shared" si="2002"/>
        <v>0</v>
      </c>
      <c r="AR996">
        <f t="shared" si="2003"/>
        <v>0</v>
      </c>
      <c r="AS996">
        <f t="shared" si="2004"/>
        <v>0</v>
      </c>
      <c r="AT996">
        <f t="shared" si="1974"/>
        <v>0</v>
      </c>
      <c r="AU996">
        <f t="shared" si="2005"/>
        <v>0</v>
      </c>
      <c r="AV996">
        <f t="shared" si="2006"/>
        <v>0</v>
      </c>
      <c r="AW996">
        <f t="shared" si="1975"/>
        <v>0</v>
      </c>
      <c r="AX996">
        <f t="shared" si="2007"/>
        <v>0</v>
      </c>
      <c r="AY996">
        <f t="shared" si="2008"/>
        <v>0</v>
      </c>
      <c r="AZ996">
        <f t="shared" si="2009"/>
        <v>0</v>
      </c>
      <c r="BA996">
        <f t="shared" si="2010"/>
        <v>0</v>
      </c>
      <c r="BB996">
        <f t="shared" si="2011"/>
        <v>0</v>
      </c>
      <c r="BC996">
        <f t="shared" si="2012"/>
        <v>0</v>
      </c>
      <c r="BD996">
        <f t="shared" si="2013"/>
        <v>0</v>
      </c>
      <c r="BE996">
        <f t="shared" si="2014"/>
        <v>0</v>
      </c>
      <c r="BF996">
        <f t="shared" si="2015"/>
        <v>0</v>
      </c>
      <c r="BG996">
        <f t="shared" si="2016"/>
        <v>0</v>
      </c>
      <c r="BH996">
        <f t="shared" si="2017"/>
        <v>0</v>
      </c>
      <c r="BI996">
        <f t="shared" si="2018"/>
        <v>0</v>
      </c>
      <c r="BJ996">
        <f t="shared" si="2019"/>
        <v>0</v>
      </c>
      <c r="BK996">
        <f t="shared" si="2020"/>
        <v>0</v>
      </c>
      <c r="BL996">
        <f t="shared" si="2021"/>
        <v>0</v>
      </c>
      <c r="BM996">
        <f t="shared" si="2022"/>
        <v>0</v>
      </c>
      <c r="BN996">
        <f t="shared" si="2023"/>
        <v>0</v>
      </c>
      <c r="BO996">
        <f t="shared" si="2024"/>
        <v>0</v>
      </c>
      <c r="BP996">
        <f t="shared" si="2025"/>
        <v>0</v>
      </c>
      <c r="BQ996">
        <f t="shared" si="2026"/>
        <v>0</v>
      </c>
      <c r="BR996">
        <f t="shared" si="2027"/>
        <v>0</v>
      </c>
      <c r="BS996">
        <f t="shared" si="2028"/>
        <v>0</v>
      </c>
      <c r="BT996">
        <f t="shared" si="2029"/>
        <v>0</v>
      </c>
      <c r="BU996">
        <f t="shared" si="2030"/>
        <v>0</v>
      </c>
      <c r="BV996">
        <f t="shared" si="2031"/>
        <v>0</v>
      </c>
      <c r="BW996">
        <f t="shared" si="2032"/>
        <v>0</v>
      </c>
      <c r="BX996">
        <f t="shared" si="2033"/>
        <v>0</v>
      </c>
      <c r="BY996">
        <f t="shared" si="2034"/>
        <v>0</v>
      </c>
      <c r="BZ996">
        <f t="shared" si="2035"/>
        <v>0</v>
      </c>
      <c r="CA996">
        <f t="shared" si="2036"/>
        <v>0</v>
      </c>
      <c r="CB996">
        <f t="shared" si="2037"/>
        <v>0</v>
      </c>
      <c r="CC996">
        <f t="shared" si="2038"/>
        <v>0</v>
      </c>
      <c r="CD996">
        <f t="shared" si="2039"/>
        <v>0</v>
      </c>
      <c r="CE996">
        <f t="shared" si="2040"/>
        <v>0</v>
      </c>
      <c r="CF996">
        <f t="shared" si="2041"/>
        <v>0</v>
      </c>
      <c r="CG996">
        <f t="shared" si="2042"/>
        <v>0</v>
      </c>
      <c r="CH996">
        <f t="shared" si="2043"/>
        <v>0</v>
      </c>
      <c r="CI996">
        <f t="shared" si="2044"/>
        <v>0</v>
      </c>
      <c r="CJ996">
        <f t="shared" si="2045"/>
        <v>0</v>
      </c>
      <c r="CK996">
        <f t="shared" si="2046"/>
        <v>0</v>
      </c>
      <c r="CL996" t="str">
        <f t="shared" si="2047"/>
        <v/>
      </c>
      <c r="CM996" t="str">
        <f t="shared" si="2048"/>
        <v/>
      </c>
      <c r="CN996" t="str">
        <f t="shared" si="2049"/>
        <v/>
      </c>
      <c r="CO996" t="str">
        <f t="shared" si="2050"/>
        <v/>
      </c>
      <c r="CP996" t="str">
        <f t="shared" si="2051"/>
        <v/>
      </c>
      <c r="CQ996" t="str">
        <f t="shared" si="2052"/>
        <v/>
      </c>
      <c r="CR996" t="str">
        <f t="shared" si="2053"/>
        <v/>
      </c>
      <c r="CS996" t="str">
        <f t="shared" si="2054"/>
        <v/>
      </c>
      <c r="CT996" t="str">
        <f t="shared" si="2055"/>
        <v/>
      </c>
      <c r="CU996" t="str">
        <f t="shared" si="2056"/>
        <v/>
      </c>
      <c r="CV996" t="str">
        <f t="shared" si="2057"/>
        <v/>
      </c>
      <c r="CW996" t="str">
        <f t="shared" si="2058"/>
        <v/>
      </c>
      <c r="CX996" t="str">
        <f t="shared" si="2059"/>
        <v/>
      </c>
      <c r="CY996" t="str">
        <f t="shared" si="2060"/>
        <v/>
      </c>
      <c r="CZ996" t="str">
        <f t="shared" si="2061"/>
        <v/>
      </c>
      <c r="DA996" t="str">
        <f t="shared" si="2062"/>
        <v/>
      </c>
      <c r="DB996" t="str">
        <f t="shared" si="2063"/>
        <v/>
      </c>
      <c r="DC996" t="str">
        <f t="shared" si="2064"/>
        <v/>
      </c>
      <c r="DD996" t="str">
        <f t="shared" si="2065"/>
        <v/>
      </c>
      <c r="DE996" t="str">
        <f t="shared" si="2066"/>
        <v/>
      </c>
      <c r="DF996" t="str">
        <f t="shared" si="2067"/>
        <v/>
      </c>
      <c r="DG996" t="str">
        <f t="shared" si="2068"/>
        <v/>
      </c>
      <c r="DH996" t="str">
        <f t="shared" si="2069"/>
        <v/>
      </c>
      <c r="DI996" t="str">
        <f t="shared" si="2070"/>
        <v/>
      </c>
      <c r="DJ996" t="str">
        <f t="shared" si="2071"/>
        <v/>
      </c>
      <c r="DK996" t="str">
        <f t="shared" si="2072"/>
        <v/>
      </c>
      <c r="DL996" t="str">
        <f t="shared" si="2073"/>
        <v/>
      </c>
      <c r="DM996" t="str">
        <f t="shared" si="2074"/>
        <v/>
      </c>
      <c r="DN996" t="str">
        <f t="shared" si="2075"/>
        <v/>
      </c>
      <c r="DO996" t="str">
        <f t="shared" si="2076"/>
        <v/>
      </c>
      <c r="DP996" t="str">
        <f t="shared" si="2077"/>
        <v/>
      </c>
      <c r="DQ996" t="str">
        <f t="shared" si="2078"/>
        <v/>
      </c>
      <c r="DR996" t="str">
        <f t="shared" si="2079"/>
        <v/>
      </c>
      <c r="DS996" t="str">
        <f t="shared" si="2080"/>
        <v/>
      </c>
      <c r="DT996" t="str">
        <f t="shared" si="2081"/>
        <v/>
      </c>
      <c r="DU996">
        <f t="shared" si="2082"/>
        <v>0</v>
      </c>
      <c r="DV996">
        <f t="shared" si="2083"/>
        <v>0</v>
      </c>
      <c r="DW996">
        <f t="shared" si="2084"/>
        <v>0</v>
      </c>
      <c r="DX996" t="str">
        <f t="shared" si="2085"/>
        <v/>
      </c>
      <c r="DY996" t="str">
        <f t="shared" si="2086"/>
        <v/>
      </c>
      <c r="DZ996" t="str">
        <f t="shared" si="2087"/>
        <v/>
      </c>
      <c r="EA996" s="5">
        <f t="shared" si="2088"/>
        <v>0</v>
      </c>
      <c r="EB996" s="3">
        <f t="shared" si="2089"/>
        <v>0</v>
      </c>
    </row>
    <row r="997" spans="2:132" x14ac:dyDescent="0.2">
      <c r="B997" s="25">
        <v>992</v>
      </c>
      <c r="C997" s="26">
        <f>Zisk!D1011</f>
        <v>0</v>
      </c>
      <c r="D997">
        <f>Zisk!E1011</f>
        <v>0</v>
      </c>
      <c r="E997" s="66" t="str">
        <f t="shared" si="1976"/>
        <v/>
      </c>
      <c r="F997" t="str">
        <f t="shared" si="1977"/>
        <v/>
      </c>
      <c r="G997" s="66" t="str">
        <f t="shared" si="1978"/>
        <v/>
      </c>
      <c r="H997" s="25"/>
      <c r="I997" s="25"/>
      <c r="J997">
        <f>VstupniParametry_SKRYT!$D$5</f>
        <v>0.02</v>
      </c>
      <c r="K997">
        <f>VstupniParametry_SKRYT!$D$6</f>
        <v>0.06</v>
      </c>
      <c r="L997">
        <f>VstupniParametry_SKRYT!$D$7</f>
        <v>0.06</v>
      </c>
      <c r="M997">
        <f>VstupniParametry_SKRYT!$D$8</f>
        <v>0.06</v>
      </c>
      <c r="N997">
        <f>VstupniParametry_SKRYT!$D$9</f>
        <v>1.7999999999999999E-2</v>
      </c>
      <c r="O997" s="27">
        <f>VstupniParametry_SKRYT!$D$10</f>
        <v>0.01</v>
      </c>
      <c r="P997" s="27">
        <f>VstupniParametry_SKRYT!$D$11</f>
        <v>0.01</v>
      </c>
      <c r="Q997" s="27">
        <f>VstupniParametry_SKRYT!$D$12</f>
        <v>0.01</v>
      </c>
      <c r="R997" s="27">
        <f>VstupniParametry_SKRYT!$D$13</f>
        <v>0.01</v>
      </c>
      <c r="S997" s="27">
        <f>VstupniParametry_SKRYT!$D$14</f>
        <v>0.01</v>
      </c>
      <c r="T997">
        <f t="shared" si="1979"/>
        <v>0</v>
      </c>
      <c r="U997">
        <f t="shared" si="1980"/>
        <v>0</v>
      </c>
      <c r="V997">
        <f t="shared" si="1981"/>
        <v>0</v>
      </c>
      <c r="W997">
        <f t="shared" si="1982"/>
        <v>0</v>
      </c>
      <c r="X997">
        <f t="shared" si="1983"/>
        <v>0</v>
      </c>
      <c r="Y997">
        <f t="shared" si="1984"/>
        <v>0</v>
      </c>
      <c r="Z997">
        <f t="shared" si="1985"/>
        <v>0</v>
      </c>
      <c r="AA997">
        <f t="shared" si="1986"/>
        <v>0</v>
      </c>
      <c r="AB997">
        <f t="shared" si="1987"/>
        <v>0</v>
      </c>
      <c r="AC997">
        <f t="shared" si="1988"/>
        <v>0</v>
      </c>
      <c r="AD997">
        <f t="shared" si="1989"/>
        <v>0</v>
      </c>
      <c r="AE997">
        <f t="shared" si="1990"/>
        <v>0</v>
      </c>
      <c r="AF997">
        <f t="shared" si="1991"/>
        <v>0</v>
      </c>
      <c r="AG997">
        <f t="shared" si="1992"/>
        <v>0</v>
      </c>
      <c r="AH997">
        <f t="shared" si="1993"/>
        <v>0</v>
      </c>
      <c r="AI997">
        <f t="shared" si="1994"/>
        <v>0</v>
      </c>
      <c r="AJ997">
        <f t="shared" si="1995"/>
        <v>0</v>
      </c>
      <c r="AK997">
        <f t="shared" si="1996"/>
        <v>0</v>
      </c>
      <c r="AL997">
        <f t="shared" si="1997"/>
        <v>0</v>
      </c>
      <c r="AM997">
        <f t="shared" si="1998"/>
        <v>0</v>
      </c>
      <c r="AN997">
        <f t="shared" si="1999"/>
        <v>0</v>
      </c>
      <c r="AO997">
        <f t="shared" si="2000"/>
        <v>0</v>
      </c>
      <c r="AP997">
        <f t="shared" si="2001"/>
        <v>0</v>
      </c>
      <c r="AQ997">
        <f t="shared" si="2002"/>
        <v>0</v>
      </c>
      <c r="AR997">
        <f t="shared" si="2003"/>
        <v>0</v>
      </c>
      <c r="AS997">
        <f t="shared" si="2004"/>
        <v>0</v>
      </c>
      <c r="AT997">
        <f t="shared" si="1974"/>
        <v>0</v>
      </c>
      <c r="AU997">
        <f t="shared" si="2005"/>
        <v>0</v>
      </c>
      <c r="AV997">
        <f t="shared" si="2006"/>
        <v>0</v>
      </c>
      <c r="AW997">
        <f t="shared" si="1975"/>
        <v>0</v>
      </c>
      <c r="AX997">
        <f t="shared" si="2007"/>
        <v>0</v>
      </c>
      <c r="AY997">
        <f t="shared" si="2008"/>
        <v>0</v>
      </c>
      <c r="AZ997">
        <f t="shared" si="2009"/>
        <v>0</v>
      </c>
      <c r="BA997">
        <f t="shared" si="2010"/>
        <v>0</v>
      </c>
      <c r="BB997">
        <f t="shared" si="2011"/>
        <v>0</v>
      </c>
      <c r="BC997">
        <f t="shared" si="2012"/>
        <v>0</v>
      </c>
      <c r="BD997">
        <f t="shared" si="2013"/>
        <v>0</v>
      </c>
      <c r="BE997">
        <f t="shared" si="2014"/>
        <v>0</v>
      </c>
      <c r="BF997">
        <f t="shared" si="2015"/>
        <v>0</v>
      </c>
      <c r="BG997">
        <f t="shared" si="2016"/>
        <v>0</v>
      </c>
      <c r="BH997">
        <f t="shared" si="2017"/>
        <v>0</v>
      </c>
      <c r="BI997">
        <f t="shared" si="2018"/>
        <v>0</v>
      </c>
      <c r="BJ997">
        <f t="shared" si="2019"/>
        <v>0</v>
      </c>
      <c r="BK997">
        <f t="shared" si="2020"/>
        <v>0</v>
      </c>
      <c r="BL997">
        <f t="shared" si="2021"/>
        <v>0</v>
      </c>
      <c r="BM997">
        <f t="shared" si="2022"/>
        <v>0</v>
      </c>
      <c r="BN997">
        <f t="shared" si="2023"/>
        <v>0</v>
      </c>
      <c r="BO997">
        <f t="shared" si="2024"/>
        <v>0</v>
      </c>
      <c r="BP997">
        <f t="shared" si="2025"/>
        <v>0</v>
      </c>
      <c r="BQ997">
        <f t="shared" si="2026"/>
        <v>0</v>
      </c>
      <c r="BR997">
        <f t="shared" si="2027"/>
        <v>0</v>
      </c>
      <c r="BS997">
        <f t="shared" si="2028"/>
        <v>0</v>
      </c>
      <c r="BT997">
        <f t="shared" si="2029"/>
        <v>0</v>
      </c>
      <c r="BU997">
        <f t="shared" si="2030"/>
        <v>0</v>
      </c>
      <c r="BV997">
        <f t="shared" si="2031"/>
        <v>0</v>
      </c>
      <c r="BW997">
        <f t="shared" si="2032"/>
        <v>0</v>
      </c>
      <c r="BX997">
        <f t="shared" si="2033"/>
        <v>0</v>
      </c>
      <c r="BY997">
        <f t="shared" si="2034"/>
        <v>0</v>
      </c>
      <c r="BZ997">
        <f t="shared" si="2035"/>
        <v>0</v>
      </c>
      <c r="CA997">
        <f t="shared" si="2036"/>
        <v>0</v>
      </c>
      <c r="CB997">
        <f t="shared" si="2037"/>
        <v>0</v>
      </c>
      <c r="CC997">
        <f t="shared" si="2038"/>
        <v>0</v>
      </c>
      <c r="CD997">
        <f t="shared" si="2039"/>
        <v>0</v>
      </c>
      <c r="CE997">
        <f t="shared" si="2040"/>
        <v>0</v>
      </c>
      <c r="CF997">
        <f t="shared" si="2041"/>
        <v>0</v>
      </c>
      <c r="CG997">
        <f t="shared" si="2042"/>
        <v>0</v>
      </c>
      <c r="CH997">
        <f t="shared" si="2043"/>
        <v>0</v>
      </c>
      <c r="CI997">
        <f t="shared" si="2044"/>
        <v>0</v>
      </c>
      <c r="CJ997">
        <f t="shared" si="2045"/>
        <v>0</v>
      </c>
      <c r="CK997">
        <f t="shared" si="2046"/>
        <v>0</v>
      </c>
      <c r="CL997" t="str">
        <f t="shared" si="2047"/>
        <v/>
      </c>
      <c r="CM997" t="str">
        <f t="shared" si="2048"/>
        <v/>
      </c>
      <c r="CN997" t="str">
        <f t="shared" si="2049"/>
        <v/>
      </c>
      <c r="CO997" t="str">
        <f t="shared" si="2050"/>
        <v/>
      </c>
      <c r="CP997" t="str">
        <f t="shared" si="2051"/>
        <v/>
      </c>
      <c r="CQ997" t="str">
        <f t="shared" si="2052"/>
        <v/>
      </c>
      <c r="CR997" t="str">
        <f t="shared" si="2053"/>
        <v/>
      </c>
      <c r="CS997" t="str">
        <f t="shared" si="2054"/>
        <v/>
      </c>
      <c r="CT997" t="str">
        <f t="shared" si="2055"/>
        <v/>
      </c>
      <c r="CU997" t="str">
        <f t="shared" si="2056"/>
        <v/>
      </c>
      <c r="CV997" t="str">
        <f t="shared" si="2057"/>
        <v/>
      </c>
      <c r="CW997" t="str">
        <f t="shared" si="2058"/>
        <v/>
      </c>
      <c r="CX997" t="str">
        <f t="shared" si="2059"/>
        <v/>
      </c>
      <c r="CY997" t="str">
        <f t="shared" si="2060"/>
        <v/>
      </c>
      <c r="CZ997" t="str">
        <f t="shared" si="2061"/>
        <v/>
      </c>
      <c r="DA997" t="str">
        <f t="shared" si="2062"/>
        <v/>
      </c>
      <c r="DB997" t="str">
        <f t="shared" si="2063"/>
        <v/>
      </c>
      <c r="DC997" t="str">
        <f t="shared" si="2064"/>
        <v/>
      </c>
      <c r="DD997" t="str">
        <f t="shared" si="2065"/>
        <v/>
      </c>
      <c r="DE997" t="str">
        <f t="shared" si="2066"/>
        <v/>
      </c>
      <c r="DF997" t="str">
        <f t="shared" si="2067"/>
        <v/>
      </c>
      <c r="DG997" t="str">
        <f t="shared" si="2068"/>
        <v/>
      </c>
      <c r="DH997" t="str">
        <f t="shared" si="2069"/>
        <v/>
      </c>
      <c r="DI997" t="str">
        <f t="shared" si="2070"/>
        <v/>
      </c>
      <c r="DJ997" t="str">
        <f t="shared" si="2071"/>
        <v/>
      </c>
      <c r="DK997" t="str">
        <f t="shared" si="2072"/>
        <v/>
      </c>
      <c r="DL997" t="str">
        <f t="shared" si="2073"/>
        <v/>
      </c>
      <c r="DM997" t="str">
        <f t="shared" si="2074"/>
        <v/>
      </c>
      <c r="DN997" t="str">
        <f t="shared" si="2075"/>
        <v/>
      </c>
      <c r="DO997" t="str">
        <f t="shared" si="2076"/>
        <v/>
      </c>
      <c r="DP997" t="str">
        <f t="shared" si="2077"/>
        <v/>
      </c>
      <c r="DQ997" t="str">
        <f t="shared" si="2078"/>
        <v/>
      </c>
      <c r="DR997" t="str">
        <f t="shared" si="2079"/>
        <v/>
      </c>
      <c r="DS997" t="str">
        <f t="shared" si="2080"/>
        <v/>
      </c>
      <c r="DT997" t="str">
        <f t="shared" si="2081"/>
        <v/>
      </c>
      <c r="DU997">
        <f t="shared" si="2082"/>
        <v>0</v>
      </c>
      <c r="DV997">
        <f t="shared" si="2083"/>
        <v>0</v>
      </c>
      <c r="DW997">
        <f t="shared" si="2084"/>
        <v>0</v>
      </c>
      <c r="DX997" t="str">
        <f t="shared" si="2085"/>
        <v/>
      </c>
      <c r="DY997" t="str">
        <f t="shared" si="2086"/>
        <v/>
      </c>
      <c r="DZ997" t="str">
        <f t="shared" si="2087"/>
        <v/>
      </c>
      <c r="EA997" s="5">
        <f t="shared" si="2088"/>
        <v>0</v>
      </c>
      <c r="EB997" s="3">
        <f t="shared" si="2089"/>
        <v>0</v>
      </c>
    </row>
    <row r="998" spans="2:132" x14ac:dyDescent="0.2">
      <c r="B998">
        <v>993</v>
      </c>
      <c r="C998" s="3">
        <f>Zisk!D1012</f>
        <v>0</v>
      </c>
      <c r="D998">
        <f>Zisk!E1012</f>
        <v>0</v>
      </c>
      <c r="E998" s="66" t="str">
        <f t="shared" si="1976"/>
        <v/>
      </c>
      <c r="F998" t="str">
        <f t="shared" si="1977"/>
        <v/>
      </c>
      <c r="G998" s="66" t="str">
        <f t="shared" si="1978"/>
        <v/>
      </c>
      <c r="J998">
        <f>VstupniParametry_SKRYT!$D$5</f>
        <v>0.02</v>
      </c>
      <c r="K998">
        <f>VstupniParametry_SKRYT!$D$6</f>
        <v>0.06</v>
      </c>
      <c r="L998">
        <f>VstupniParametry_SKRYT!$D$7</f>
        <v>0.06</v>
      </c>
      <c r="M998">
        <f>VstupniParametry_SKRYT!$D$8</f>
        <v>0.06</v>
      </c>
      <c r="N998">
        <f>VstupniParametry_SKRYT!$D$9</f>
        <v>1.7999999999999999E-2</v>
      </c>
      <c r="O998" s="27">
        <f>VstupniParametry_SKRYT!$D$10</f>
        <v>0.01</v>
      </c>
      <c r="P998" s="27">
        <f>VstupniParametry_SKRYT!$D$11</f>
        <v>0.01</v>
      </c>
      <c r="Q998" s="27">
        <f>VstupniParametry_SKRYT!$D$12</f>
        <v>0.01</v>
      </c>
      <c r="R998" s="27">
        <f>VstupniParametry_SKRYT!$D$13</f>
        <v>0.01</v>
      </c>
      <c r="S998" s="27">
        <f>VstupniParametry_SKRYT!$D$14</f>
        <v>0.01</v>
      </c>
      <c r="T998">
        <f t="shared" si="1979"/>
        <v>0</v>
      </c>
      <c r="U998">
        <f t="shared" si="1980"/>
        <v>0</v>
      </c>
      <c r="V998">
        <f t="shared" si="1981"/>
        <v>0</v>
      </c>
      <c r="W998">
        <f t="shared" si="1982"/>
        <v>0</v>
      </c>
      <c r="X998">
        <f t="shared" si="1983"/>
        <v>0</v>
      </c>
      <c r="Y998">
        <f t="shared" si="1984"/>
        <v>0</v>
      </c>
      <c r="Z998">
        <f t="shared" si="1985"/>
        <v>0</v>
      </c>
      <c r="AA998">
        <f t="shared" si="1986"/>
        <v>0</v>
      </c>
      <c r="AB998">
        <f t="shared" si="1987"/>
        <v>0</v>
      </c>
      <c r="AC998">
        <f t="shared" si="1988"/>
        <v>0</v>
      </c>
      <c r="AD998">
        <f t="shared" si="1989"/>
        <v>0</v>
      </c>
      <c r="AE998">
        <f t="shared" si="1990"/>
        <v>0</v>
      </c>
      <c r="AF998">
        <f t="shared" si="1991"/>
        <v>0</v>
      </c>
      <c r="AG998">
        <f t="shared" si="1992"/>
        <v>0</v>
      </c>
      <c r="AH998">
        <f t="shared" si="1993"/>
        <v>0</v>
      </c>
      <c r="AI998">
        <f t="shared" si="1994"/>
        <v>0</v>
      </c>
      <c r="AJ998">
        <f t="shared" si="1995"/>
        <v>0</v>
      </c>
      <c r="AK998">
        <f t="shared" si="1996"/>
        <v>0</v>
      </c>
      <c r="AL998">
        <f t="shared" si="1997"/>
        <v>0</v>
      </c>
      <c r="AM998">
        <f t="shared" si="1998"/>
        <v>0</v>
      </c>
      <c r="AN998">
        <f t="shared" si="1999"/>
        <v>0</v>
      </c>
      <c r="AO998">
        <f t="shared" si="2000"/>
        <v>0</v>
      </c>
      <c r="AP998">
        <f t="shared" si="2001"/>
        <v>0</v>
      </c>
      <c r="AQ998">
        <f t="shared" si="2002"/>
        <v>0</v>
      </c>
      <c r="AR998">
        <f t="shared" si="2003"/>
        <v>0</v>
      </c>
      <c r="AS998">
        <f t="shared" si="2004"/>
        <v>0</v>
      </c>
      <c r="AT998">
        <f t="shared" si="1974"/>
        <v>0</v>
      </c>
      <c r="AU998">
        <f t="shared" si="2005"/>
        <v>0</v>
      </c>
      <c r="AV998">
        <f t="shared" si="2006"/>
        <v>0</v>
      </c>
      <c r="AW998">
        <f t="shared" si="1975"/>
        <v>0</v>
      </c>
      <c r="AX998">
        <f t="shared" si="2007"/>
        <v>0</v>
      </c>
      <c r="AY998">
        <f t="shared" si="2008"/>
        <v>0</v>
      </c>
      <c r="AZ998">
        <f t="shared" si="2009"/>
        <v>0</v>
      </c>
      <c r="BA998">
        <f t="shared" si="2010"/>
        <v>0</v>
      </c>
      <c r="BB998">
        <f t="shared" si="2011"/>
        <v>0</v>
      </c>
      <c r="BC998">
        <f t="shared" si="2012"/>
        <v>0</v>
      </c>
      <c r="BD998">
        <f t="shared" si="2013"/>
        <v>0</v>
      </c>
      <c r="BE998">
        <f t="shared" si="2014"/>
        <v>0</v>
      </c>
      <c r="BF998">
        <f t="shared" si="2015"/>
        <v>0</v>
      </c>
      <c r="BG998">
        <f t="shared" si="2016"/>
        <v>0</v>
      </c>
      <c r="BH998">
        <f t="shared" si="2017"/>
        <v>0</v>
      </c>
      <c r="BI998">
        <f t="shared" si="2018"/>
        <v>0</v>
      </c>
      <c r="BJ998">
        <f t="shared" si="2019"/>
        <v>0</v>
      </c>
      <c r="BK998">
        <f t="shared" si="2020"/>
        <v>0</v>
      </c>
      <c r="BL998">
        <f t="shared" si="2021"/>
        <v>0</v>
      </c>
      <c r="BM998">
        <f t="shared" si="2022"/>
        <v>0</v>
      </c>
      <c r="BN998">
        <f t="shared" si="2023"/>
        <v>0</v>
      </c>
      <c r="BO998">
        <f t="shared" si="2024"/>
        <v>0</v>
      </c>
      <c r="BP998">
        <f t="shared" si="2025"/>
        <v>0</v>
      </c>
      <c r="BQ998">
        <f t="shared" si="2026"/>
        <v>0</v>
      </c>
      <c r="BR998">
        <f t="shared" si="2027"/>
        <v>0</v>
      </c>
      <c r="BS998">
        <f t="shared" si="2028"/>
        <v>0</v>
      </c>
      <c r="BT998">
        <f t="shared" si="2029"/>
        <v>0</v>
      </c>
      <c r="BU998">
        <f t="shared" si="2030"/>
        <v>0</v>
      </c>
      <c r="BV998">
        <f t="shared" si="2031"/>
        <v>0</v>
      </c>
      <c r="BW998">
        <f t="shared" si="2032"/>
        <v>0</v>
      </c>
      <c r="BX998">
        <f t="shared" si="2033"/>
        <v>0</v>
      </c>
      <c r="BY998">
        <f t="shared" si="2034"/>
        <v>0</v>
      </c>
      <c r="BZ998">
        <f t="shared" si="2035"/>
        <v>0</v>
      </c>
      <c r="CA998">
        <f t="shared" si="2036"/>
        <v>0</v>
      </c>
      <c r="CB998">
        <f t="shared" si="2037"/>
        <v>0</v>
      </c>
      <c r="CC998">
        <f t="shared" si="2038"/>
        <v>0</v>
      </c>
      <c r="CD998">
        <f t="shared" si="2039"/>
        <v>0</v>
      </c>
      <c r="CE998">
        <f t="shared" si="2040"/>
        <v>0</v>
      </c>
      <c r="CF998">
        <f t="shared" si="2041"/>
        <v>0</v>
      </c>
      <c r="CG998">
        <f t="shared" si="2042"/>
        <v>0</v>
      </c>
      <c r="CH998">
        <f t="shared" si="2043"/>
        <v>0</v>
      </c>
      <c r="CI998">
        <f t="shared" si="2044"/>
        <v>0</v>
      </c>
      <c r="CJ998">
        <f t="shared" si="2045"/>
        <v>0</v>
      </c>
      <c r="CK998">
        <f t="shared" si="2046"/>
        <v>0</v>
      </c>
      <c r="CL998" t="str">
        <f t="shared" si="2047"/>
        <v/>
      </c>
      <c r="CM998" t="str">
        <f t="shared" si="2048"/>
        <v/>
      </c>
      <c r="CN998" t="str">
        <f t="shared" si="2049"/>
        <v/>
      </c>
      <c r="CO998" t="str">
        <f t="shared" si="2050"/>
        <v/>
      </c>
      <c r="CP998" t="str">
        <f t="shared" si="2051"/>
        <v/>
      </c>
      <c r="CQ998" t="str">
        <f t="shared" si="2052"/>
        <v/>
      </c>
      <c r="CR998" t="str">
        <f t="shared" si="2053"/>
        <v/>
      </c>
      <c r="CS998" t="str">
        <f t="shared" si="2054"/>
        <v/>
      </c>
      <c r="CT998" t="str">
        <f t="shared" si="2055"/>
        <v/>
      </c>
      <c r="CU998" t="str">
        <f t="shared" si="2056"/>
        <v/>
      </c>
      <c r="CV998" t="str">
        <f t="shared" si="2057"/>
        <v/>
      </c>
      <c r="CW998" t="str">
        <f t="shared" si="2058"/>
        <v/>
      </c>
      <c r="CX998" t="str">
        <f t="shared" si="2059"/>
        <v/>
      </c>
      <c r="CY998" t="str">
        <f t="shared" si="2060"/>
        <v/>
      </c>
      <c r="CZ998" t="str">
        <f t="shared" si="2061"/>
        <v/>
      </c>
      <c r="DA998" t="str">
        <f t="shared" si="2062"/>
        <v/>
      </c>
      <c r="DB998" t="str">
        <f t="shared" si="2063"/>
        <v/>
      </c>
      <c r="DC998" t="str">
        <f t="shared" si="2064"/>
        <v/>
      </c>
      <c r="DD998" t="str">
        <f t="shared" si="2065"/>
        <v/>
      </c>
      <c r="DE998" t="str">
        <f t="shared" si="2066"/>
        <v/>
      </c>
      <c r="DF998" t="str">
        <f t="shared" si="2067"/>
        <v/>
      </c>
      <c r="DG998" t="str">
        <f t="shared" si="2068"/>
        <v/>
      </c>
      <c r="DH998" t="str">
        <f t="shared" si="2069"/>
        <v/>
      </c>
      <c r="DI998" t="str">
        <f t="shared" si="2070"/>
        <v/>
      </c>
      <c r="DJ998" t="str">
        <f t="shared" si="2071"/>
        <v/>
      </c>
      <c r="DK998" t="str">
        <f t="shared" si="2072"/>
        <v/>
      </c>
      <c r="DL998" t="str">
        <f t="shared" si="2073"/>
        <v/>
      </c>
      <c r="DM998" t="str">
        <f t="shared" si="2074"/>
        <v/>
      </c>
      <c r="DN998" t="str">
        <f t="shared" si="2075"/>
        <v/>
      </c>
      <c r="DO998" t="str">
        <f t="shared" si="2076"/>
        <v/>
      </c>
      <c r="DP998" t="str">
        <f t="shared" si="2077"/>
        <v/>
      </c>
      <c r="DQ998" t="str">
        <f t="shared" si="2078"/>
        <v/>
      </c>
      <c r="DR998" t="str">
        <f t="shared" si="2079"/>
        <v/>
      </c>
      <c r="DS998" t="str">
        <f t="shared" si="2080"/>
        <v/>
      </c>
      <c r="DT998" t="str">
        <f t="shared" si="2081"/>
        <v/>
      </c>
      <c r="DU998">
        <f t="shared" si="2082"/>
        <v>0</v>
      </c>
      <c r="DV998">
        <f t="shared" si="2083"/>
        <v>0</v>
      </c>
      <c r="DW998">
        <f t="shared" si="2084"/>
        <v>0</v>
      </c>
      <c r="DX998" t="str">
        <f t="shared" si="2085"/>
        <v/>
      </c>
      <c r="DY998" t="str">
        <f t="shared" si="2086"/>
        <v/>
      </c>
      <c r="DZ998" t="str">
        <f t="shared" si="2087"/>
        <v/>
      </c>
      <c r="EA998" s="5">
        <f t="shared" si="2088"/>
        <v>0</v>
      </c>
      <c r="EB998" s="3">
        <f t="shared" si="2089"/>
        <v>0</v>
      </c>
    </row>
    <row r="999" spans="2:132" x14ac:dyDescent="0.2">
      <c r="B999" s="25">
        <v>994</v>
      </c>
      <c r="C999" s="26">
        <f>Zisk!D1013</f>
        <v>0</v>
      </c>
      <c r="D999">
        <f>Zisk!E1013</f>
        <v>0</v>
      </c>
      <c r="E999" s="66" t="str">
        <f t="shared" si="1976"/>
        <v/>
      </c>
      <c r="F999" t="str">
        <f t="shared" si="1977"/>
        <v/>
      </c>
      <c r="G999" s="66" t="str">
        <f t="shared" si="1978"/>
        <v/>
      </c>
      <c r="H999" s="25"/>
      <c r="I999" s="25"/>
      <c r="J999">
        <f>VstupniParametry_SKRYT!$D$5</f>
        <v>0.02</v>
      </c>
      <c r="K999">
        <f>VstupniParametry_SKRYT!$D$6</f>
        <v>0.06</v>
      </c>
      <c r="L999">
        <f>VstupniParametry_SKRYT!$D$7</f>
        <v>0.06</v>
      </c>
      <c r="M999">
        <f>VstupniParametry_SKRYT!$D$8</f>
        <v>0.06</v>
      </c>
      <c r="N999">
        <f>VstupniParametry_SKRYT!$D$9</f>
        <v>1.7999999999999999E-2</v>
      </c>
      <c r="O999" s="27">
        <f>VstupniParametry_SKRYT!$D$10</f>
        <v>0.01</v>
      </c>
      <c r="P999" s="27">
        <f>VstupniParametry_SKRYT!$D$11</f>
        <v>0.01</v>
      </c>
      <c r="Q999" s="27">
        <f>VstupniParametry_SKRYT!$D$12</f>
        <v>0.01</v>
      </c>
      <c r="R999" s="27">
        <f>VstupniParametry_SKRYT!$D$13</f>
        <v>0.01</v>
      </c>
      <c r="S999" s="27">
        <f>VstupniParametry_SKRYT!$D$14</f>
        <v>0.01</v>
      </c>
      <c r="T999">
        <f t="shared" si="1979"/>
        <v>0</v>
      </c>
      <c r="U999">
        <f t="shared" si="1980"/>
        <v>0</v>
      </c>
      <c r="V999">
        <f t="shared" si="1981"/>
        <v>0</v>
      </c>
      <c r="W999">
        <f t="shared" si="1982"/>
        <v>0</v>
      </c>
      <c r="X999">
        <f t="shared" si="1983"/>
        <v>0</v>
      </c>
      <c r="Y999">
        <f t="shared" si="1984"/>
        <v>0</v>
      </c>
      <c r="Z999">
        <f t="shared" si="1985"/>
        <v>0</v>
      </c>
      <c r="AA999">
        <f t="shared" si="1986"/>
        <v>0</v>
      </c>
      <c r="AB999">
        <f t="shared" si="1987"/>
        <v>0</v>
      </c>
      <c r="AC999">
        <f t="shared" si="1988"/>
        <v>0</v>
      </c>
      <c r="AD999">
        <f t="shared" si="1989"/>
        <v>0</v>
      </c>
      <c r="AE999">
        <f t="shared" si="1990"/>
        <v>0</v>
      </c>
      <c r="AF999">
        <f t="shared" si="1991"/>
        <v>0</v>
      </c>
      <c r="AG999">
        <f t="shared" si="1992"/>
        <v>0</v>
      </c>
      <c r="AH999">
        <f t="shared" si="1993"/>
        <v>0</v>
      </c>
      <c r="AI999">
        <f t="shared" si="1994"/>
        <v>0</v>
      </c>
      <c r="AJ999">
        <f t="shared" si="1995"/>
        <v>0</v>
      </c>
      <c r="AK999">
        <f t="shared" si="1996"/>
        <v>0</v>
      </c>
      <c r="AL999">
        <f t="shared" si="1997"/>
        <v>0</v>
      </c>
      <c r="AM999">
        <f t="shared" si="1998"/>
        <v>0</v>
      </c>
      <c r="AN999">
        <f t="shared" si="1999"/>
        <v>0</v>
      </c>
      <c r="AO999">
        <f t="shared" si="2000"/>
        <v>0</v>
      </c>
      <c r="AP999">
        <f t="shared" si="2001"/>
        <v>0</v>
      </c>
      <c r="AQ999">
        <f t="shared" si="2002"/>
        <v>0</v>
      </c>
      <c r="AR999">
        <f t="shared" si="2003"/>
        <v>0</v>
      </c>
      <c r="AS999">
        <f t="shared" si="2004"/>
        <v>0</v>
      </c>
      <c r="AT999">
        <f t="shared" si="1974"/>
        <v>0</v>
      </c>
      <c r="AU999">
        <f t="shared" si="2005"/>
        <v>0</v>
      </c>
      <c r="AV999">
        <f t="shared" si="2006"/>
        <v>0</v>
      </c>
      <c r="AW999">
        <f t="shared" si="1975"/>
        <v>0</v>
      </c>
      <c r="AX999">
        <f t="shared" si="2007"/>
        <v>0</v>
      </c>
      <c r="AY999">
        <f t="shared" si="2008"/>
        <v>0</v>
      </c>
      <c r="AZ999">
        <f t="shared" si="2009"/>
        <v>0</v>
      </c>
      <c r="BA999">
        <f t="shared" si="2010"/>
        <v>0</v>
      </c>
      <c r="BB999">
        <f t="shared" si="2011"/>
        <v>0</v>
      </c>
      <c r="BC999">
        <f t="shared" si="2012"/>
        <v>0</v>
      </c>
      <c r="BD999">
        <f t="shared" si="2013"/>
        <v>0</v>
      </c>
      <c r="BE999">
        <f t="shared" si="2014"/>
        <v>0</v>
      </c>
      <c r="BF999">
        <f t="shared" si="2015"/>
        <v>0</v>
      </c>
      <c r="BG999">
        <f t="shared" si="2016"/>
        <v>0</v>
      </c>
      <c r="BH999">
        <f t="shared" si="2017"/>
        <v>0</v>
      </c>
      <c r="BI999">
        <f t="shared" si="2018"/>
        <v>0</v>
      </c>
      <c r="BJ999">
        <f t="shared" si="2019"/>
        <v>0</v>
      </c>
      <c r="BK999">
        <f t="shared" si="2020"/>
        <v>0</v>
      </c>
      <c r="BL999">
        <f t="shared" si="2021"/>
        <v>0</v>
      </c>
      <c r="BM999">
        <f t="shared" si="2022"/>
        <v>0</v>
      </c>
      <c r="BN999">
        <f t="shared" si="2023"/>
        <v>0</v>
      </c>
      <c r="BO999">
        <f t="shared" si="2024"/>
        <v>0</v>
      </c>
      <c r="BP999">
        <f t="shared" si="2025"/>
        <v>0</v>
      </c>
      <c r="BQ999">
        <f t="shared" si="2026"/>
        <v>0</v>
      </c>
      <c r="BR999">
        <f t="shared" si="2027"/>
        <v>0</v>
      </c>
      <c r="BS999">
        <f t="shared" si="2028"/>
        <v>0</v>
      </c>
      <c r="BT999">
        <f t="shared" si="2029"/>
        <v>0</v>
      </c>
      <c r="BU999">
        <f t="shared" si="2030"/>
        <v>0</v>
      </c>
      <c r="BV999">
        <f t="shared" si="2031"/>
        <v>0</v>
      </c>
      <c r="BW999">
        <f t="shared" si="2032"/>
        <v>0</v>
      </c>
      <c r="BX999">
        <f t="shared" si="2033"/>
        <v>0</v>
      </c>
      <c r="BY999">
        <f t="shared" si="2034"/>
        <v>0</v>
      </c>
      <c r="BZ999">
        <f t="shared" si="2035"/>
        <v>0</v>
      </c>
      <c r="CA999">
        <f t="shared" si="2036"/>
        <v>0</v>
      </c>
      <c r="CB999">
        <f t="shared" si="2037"/>
        <v>0</v>
      </c>
      <c r="CC999">
        <f t="shared" si="2038"/>
        <v>0</v>
      </c>
      <c r="CD999">
        <f t="shared" si="2039"/>
        <v>0</v>
      </c>
      <c r="CE999">
        <f t="shared" si="2040"/>
        <v>0</v>
      </c>
      <c r="CF999">
        <f t="shared" si="2041"/>
        <v>0</v>
      </c>
      <c r="CG999">
        <f t="shared" si="2042"/>
        <v>0</v>
      </c>
      <c r="CH999">
        <f t="shared" si="2043"/>
        <v>0</v>
      </c>
      <c r="CI999">
        <f t="shared" si="2044"/>
        <v>0</v>
      </c>
      <c r="CJ999">
        <f t="shared" si="2045"/>
        <v>0</v>
      </c>
      <c r="CK999">
        <f t="shared" si="2046"/>
        <v>0</v>
      </c>
      <c r="CL999" t="str">
        <f t="shared" si="2047"/>
        <v/>
      </c>
      <c r="CM999" t="str">
        <f t="shared" si="2048"/>
        <v/>
      </c>
      <c r="CN999" t="str">
        <f t="shared" si="2049"/>
        <v/>
      </c>
      <c r="CO999" t="str">
        <f t="shared" si="2050"/>
        <v/>
      </c>
      <c r="CP999" t="str">
        <f t="shared" si="2051"/>
        <v/>
      </c>
      <c r="CQ999" t="str">
        <f t="shared" si="2052"/>
        <v/>
      </c>
      <c r="CR999" t="str">
        <f t="shared" si="2053"/>
        <v/>
      </c>
      <c r="CS999" t="str">
        <f t="shared" si="2054"/>
        <v/>
      </c>
      <c r="CT999" t="str">
        <f t="shared" si="2055"/>
        <v/>
      </c>
      <c r="CU999" t="str">
        <f t="shared" si="2056"/>
        <v/>
      </c>
      <c r="CV999" t="str">
        <f t="shared" si="2057"/>
        <v/>
      </c>
      <c r="CW999" t="str">
        <f t="shared" si="2058"/>
        <v/>
      </c>
      <c r="CX999" t="str">
        <f t="shared" si="2059"/>
        <v/>
      </c>
      <c r="CY999" t="str">
        <f t="shared" si="2060"/>
        <v/>
      </c>
      <c r="CZ999" t="str">
        <f t="shared" si="2061"/>
        <v/>
      </c>
      <c r="DA999" t="str">
        <f t="shared" si="2062"/>
        <v/>
      </c>
      <c r="DB999" t="str">
        <f t="shared" si="2063"/>
        <v/>
      </c>
      <c r="DC999" t="str">
        <f t="shared" si="2064"/>
        <v/>
      </c>
      <c r="DD999" t="str">
        <f t="shared" si="2065"/>
        <v/>
      </c>
      <c r="DE999" t="str">
        <f t="shared" si="2066"/>
        <v/>
      </c>
      <c r="DF999" t="str">
        <f t="shared" si="2067"/>
        <v/>
      </c>
      <c r="DG999" t="str">
        <f t="shared" si="2068"/>
        <v/>
      </c>
      <c r="DH999" t="str">
        <f t="shared" si="2069"/>
        <v/>
      </c>
      <c r="DI999" t="str">
        <f t="shared" si="2070"/>
        <v/>
      </c>
      <c r="DJ999" t="str">
        <f t="shared" si="2071"/>
        <v/>
      </c>
      <c r="DK999" t="str">
        <f t="shared" si="2072"/>
        <v/>
      </c>
      <c r="DL999" t="str">
        <f t="shared" si="2073"/>
        <v/>
      </c>
      <c r="DM999" t="str">
        <f t="shared" si="2074"/>
        <v/>
      </c>
      <c r="DN999" t="str">
        <f t="shared" si="2075"/>
        <v/>
      </c>
      <c r="DO999" t="str">
        <f t="shared" si="2076"/>
        <v/>
      </c>
      <c r="DP999" t="str">
        <f t="shared" si="2077"/>
        <v/>
      </c>
      <c r="DQ999" t="str">
        <f t="shared" si="2078"/>
        <v/>
      </c>
      <c r="DR999" t="str">
        <f t="shared" si="2079"/>
        <v/>
      </c>
      <c r="DS999" t="str">
        <f t="shared" si="2080"/>
        <v/>
      </c>
      <c r="DT999" t="str">
        <f t="shared" si="2081"/>
        <v/>
      </c>
      <c r="DU999">
        <f t="shared" si="2082"/>
        <v>0</v>
      </c>
      <c r="DV999">
        <f t="shared" si="2083"/>
        <v>0</v>
      </c>
      <c r="DW999">
        <f t="shared" si="2084"/>
        <v>0</v>
      </c>
      <c r="DX999" t="str">
        <f t="shared" si="2085"/>
        <v/>
      </c>
      <c r="DY999" t="str">
        <f t="shared" si="2086"/>
        <v/>
      </c>
      <c r="DZ999" t="str">
        <f t="shared" si="2087"/>
        <v/>
      </c>
      <c r="EA999" s="5">
        <f t="shared" si="2088"/>
        <v>0</v>
      </c>
      <c r="EB999" s="3">
        <f t="shared" si="2089"/>
        <v>0</v>
      </c>
    </row>
    <row r="1000" spans="2:132" x14ac:dyDescent="0.2">
      <c r="B1000">
        <v>995</v>
      </c>
      <c r="C1000" s="3">
        <f>Zisk!D1014</f>
        <v>0</v>
      </c>
      <c r="D1000">
        <f>Zisk!E1014</f>
        <v>0</v>
      </c>
      <c r="E1000" s="66" t="str">
        <f t="shared" si="1976"/>
        <v/>
      </c>
      <c r="F1000" t="str">
        <f t="shared" si="1977"/>
        <v/>
      </c>
      <c r="G1000" s="66" t="str">
        <f t="shared" si="1978"/>
        <v/>
      </c>
      <c r="J1000">
        <f>VstupniParametry_SKRYT!$D$5</f>
        <v>0.02</v>
      </c>
      <c r="K1000">
        <f>VstupniParametry_SKRYT!$D$6</f>
        <v>0.06</v>
      </c>
      <c r="L1000">
        <f>VstupniParametry_SKRYT!$D$7</f>
        <v>0.06</v>
      </c>
      <c r="M1000">
        <f>VstupniParametry_SKRYT!$D$8</f>
        <v>0.06</v>
      </c>
      <c r="N1000">
        <f>VstupniParametry_SKRYT!$D$9</f>
        <v>1.7999999999999999E-2</v>
      </c>
      <c r="O1000" s="27">
        <f>VstupniParametry_SKRYT!$D$10</f>
        <v>0.01</v>
      </c>
      <c r="P1000" s="27">
        <f>VstupniParametry_SKRYT!$D$11</f>
        <v>0.01</v>
      </c>
      <c r="Q1000" s="27">
        <f>VstupniParametry_SKRYT!$D$12</f>
        <v>0.01</v>
      </c>
      <c r="R1000" s="27">
        <f>VstupniParametry_SKRYT!$D$13</f>
        <v>0.01</v>
      </c>
      <c r="S1000" s="27">
        <f>VstupniParametry_SKRYT!$D$14</f>
        <v>0.01</v>
      </c>
      <c r="T1000">
        <f t="shared" si="1979"/>
        <v>0</v>
      </c>
      <c r="U1000">
        <f t="shared" si="1980"/>
        <v>0</v>
      </c>
      <c r="V1000">
        <f t="shared" si="1981"/>
        <v>0</v>
      </c>
      <c r="W1000">
        <f t="shared" si="1982"/>
        <v>0</v>
      </c>
      <c r="X1000">
        <f t="shared" si="1983"/>
        <v>0</v>
      </c>
      <c r="Y1000">
        <f t="shared" si="1984"/>
        <v>0</v>
      </c>
      <c r="Z1000">
        <f t="shared" si="1985"/>
        <v>0</v>
      </c>
      <c r="AA1000">
        <f t="shared" si="1986"/>
        <v>0</v>
      </c>
      <c r="AB1000">
        <f t="shared" si="1987"/>
        <v>0</v>
      </c>
      <c r="AC1000">
        <f t="shared" si="1988"/>
        <v>0</v>
      </c>
      <c r="AD1000">
        <f t="shared" si="1989"/>
        <v>0</v>
      </c>
      <c r="AE1000">
        <f t="shared" si="1990"/>
        <v>0</v>
      </c>
      <c r="AF1000">
        <f t="shared" si="1991"/>
        <v>0</v>
      </c>
      <c r="AG1000">
        <f t="shared" si="1992"/>
        <v>0</v>
      </c>
      <c r="AH1000">
        <f t="shared" si="1993"/>
        <v>0</v>
      </c>
      <c r="AI1000">
        <f t="shared" si="1994"/>
        <v>0</v>
      </c>
      <c r="AJ1000">
        <f t="shared" si="1995"/>
        <v>0</v>
      </c>
      <c r="AK1000">
        <f t="shared" si="1996"/>
        <v>0</v>
      </c>
      <c r="AL1000">
        <f t="shared" si="1997"/>
        <v>0</v>
      </c>
      <c r="AM1000">
        <f t="shared" si="1998"/>
        <v>0</v>
      </c>
      <c r="AN1000">
        <f t="shared" si="1999"/>
        <v>0</v>
      </c>
      <c r="AO1000">
        <f t="shared" si="2000"/>
        <v>0</v>
      </c>
      <c r="AP1000">
        <f t="shared" si="2001"/>
        <v>0</v>
      </c>
      <c r="AQ1000">
        <f t="shared" si="2002"/>
        <v>0</v>
      </c>
      <c r="AR1000">
        <f t="shared" si="2003"/>
        <v>0</v>
      </c>
      <c r="AS1000">
        <f t="shared" si="2004"/>
        <v>0</v>
      </c>
      <c r="AT1000">
        <f t="shared" si="1974"/>
        <v>0</v>
      </c>
      <c r="AU1000">
        <f t="shared" si="2005"/>
        <v>0</v>
      </c>
      <c r="AV1000">
        <f t="shared" si="2006"/>
        <v>0</v>
      </c>
      <c r="AW1000">
        <f t="shared" si="1975"/>
        <v>0</v>
      </c>
      <c r="AX1000">
        <f t="shared" si="2007"/>
        <v>0</v>
      </c>
      <c r="AY1000">
        <f t="shared" si="2008"/>
        <v>0</v>
      </c>
      <c r="AZ1000">
        <f t="shared" si="2009"/>
        <v>0</v>
      </c>
      <c r="BA1000">
        <f t="shared" si="2010"/>
        <v>0</v>
      </c>
      <c r="BB1000">
        <f t="shared" si="2011"/>
        <v>0</v>
      </c>
      <c r="BC1000">
        <f t="shared" si="2012"/>
        <v>0</v>
      </c>
      <c r="BD1000">
        <f t="shared" si="2013"/>
        <v>0</v>
      </c>
      <c r="BE1000">
        <f t="shared" si="2014"/>
        <v>0</v>
      </c>
      <c r="BF1000">
        <f t="shared" si="2015"/>
        <v>0</v>
      </c>
      <c r="BG1000">
        <f t="shared" si="2016"/>
        <v>0</v>
      </c>
      <c r="BH1000">
        <f t="shared" si="2017"/>
        <v>0</v>
      </c>
      <c r="BI1000">
        <f t="shared" si="2018"/>
        <v>0</v>
      </c>
      <c r="BJ1000">
        <f t="shared" si="2019"/>
        <v>0</v>
      </c>
      <c r="BK1000">
        <f t="shared" si="2020"/>
        <v>0</v>
      </c>
      <c r="BL1000">
        <f t="shared" si="2021"/>
        <v>0</v>
      </c>
      <c r="BM1000">
        <f t="shared" si="2022"/>
        <v>0</v>
      </c>
      <c r="BN1000">
        <f t="shared" si="2023"/>
        <v>0</v>
      </c>
      <c r="BO1000">
        <f t="shared" si="2024"/>
        <v>0</v>
      </c>
      <c r="BP1000">
        <f t="shared" si="2025"/>
        <v>0</v>
      </c>
      <c r="BQ1000">
        <f t="shared" si="2026"/>
        <v>0</v>
      </c>
      <c r="BR1000">
        <f t="shared" si="2027"/>
        <v>0</v>
      </c>
      <c r="BS1000">
        <f t="shared" si="2028"/>
        <v>0</v>
      </c>
      <c r="BT1000">
        <f t="shared" si="2029"/>
        <v>0</v>
      </c>
      <c r="BU1000">
        <f t="shared" si="2030"/>
        <v>0</v>
      </c>
      <c r="BV1000">
        <f t="shared" si="2031"/>
        <v>0</v>
      </c>
      <c r="BW1000">
        <f t="shared" si="2032"/>
        <v>0</v>
      </c>
      <c r="BX1000">
        <f t="shared" si="2033"/>
        <v>0</v>
      </c>
      <c r="BY1000">
        <f t="shared" si="2034"/>
        <v>0</v>
      </c>
      <c r="BZ1000">
        <f t="shared" si="2035"/>
        <v>0</v>
      </c>
      <c r="CA1000">
        <f t="shared" si="2036"/>
        <v>0</v>
      </c>
      <c r="CB1000">
        <f t="shared" si="2037"/>
        <v>0</v>
      </c>
      <c r="CC1000">
        <f t="shared" si="2038"/>
        <v>0</v>
      </c>
      <c r="CD1000">
        <f t="shared" si="2039"/>
        <v>0</v>
      </c>
      <c r="CE1000">
        <f t="shared" si="2040"/>
        <v>0</v>
      </c>
      <c r="CF1000">
        <f t="shared" si="2041"/>
        <v>0</v>
      </c>
      <c r="CG1000">
        <f t="shared" si="2042"/>
        <v>0</v>
      </c>
      <c r="CH1000">
        <f t="shared" si="2043"/>
        <v>0</v>
      </c>
      <c r="CI1000">
        <f t="shared" si="2044"/>
        <v>0</v>
      </c>
      <c r="CJ1000">
        <f t="shared" si="2045"/>
        <v>0</v>
      </c>
      <c r="CK1000">
        <f t="shared" si="2046"/>
        <v>0</v>
      </c>
      <c r="CL1000" t="str">
        <f t="shared" si="2047"/>
        <v/>
      </c>
      <c r="CM1000" t="str">
        <f t="shared" si="2048"/>
        <v/>
      </c>
      <c r="CN1000" t="str">
        <f t="shared" si="2049"/>
        <v/>
      </c>
      <c r="CO1000" t="str">
        <f t="shared" si="2050"/>
        <v/>
      </c>
      <c r="CP1000" t="str">
        <f t="shared" si="2051"/>
        <v/>
      </c>
      <c r="CQ1000" t="str">
        <f t="shared" si="2052"/>
        <v/>
      </c>
      <c r="CR1000" t="str">
        <f t="shared" si="2053"/>
        <v/>
      </c>
      <c r="CS1000" t="str">
        <f t="shared" si="2054"/>
        <v/>
      </c>
      <c r="CT1000" t="str">
        <f t="shared" si="2055"/>
        <v/>
      </c>
      <c r="CU1000" t="str">
        <f t="shared" si="2056"/>
        <v/>
      </c>
      <c r="CV1000" t="str">
        <f t="shared" si="2057"/>
        <v/>
      </c>
      <c r="CW1000" t="str">
        <f t="shared" si="2058"/>
        <v/>
      </c>
      <c r="CX1000" t="str">
        <f t="shared" si="2059"/>
        <v/>
      </c>
      <c r="CY1000" t="str">
        <f t="shared" si="2060"/>
        <v/>
      </c>
      <c r="CZ1000" t="str">
        <f t="shared" si="2061"/>
        <v/>
      </c>
      <c r="DA1000" t="str">
        <f t="shared" si="2062"/>
        <v/>
      </c>
      <c r="DB1000" t="str">
        <f t="shared" si="2063"/>
        <v/>
      </c>
      <c r="DC1000" t="str">
        <f t="shared" si="2064"/>
        <v/>
      </c>
      <c r="DD1000" t="str">
        <f t="shared" si="2065"/>
        <v/>
      </c>
      <c r="DE1000" t="str">
        <f t="shared" si="2066"/>
        <v/>
      </c>
      <c r="DF1000" t="str">
        <f t="shared" si="2067"/>
        <v/>
      </c>
      <c r="DG1000" t="str">
        <f t="shared" si="2068"/>
        <v/>
      </c>
      <c r="DH1000" t="str">
        <f t="shared" si="2069"/>
        <v/>
      </c>
      <c r="DI1000" t="str">
        <f t="shared" si="2070"/>
        <v/>
      </c>
      <c r="DJ1000" t="str">
        <f t="shared" si="2071"/>
        <v/>
      </c>
      <c r="DK1000" t="str">
        <f t="shared" si="2072"/>
        <v/>
      </c>
      <c r="DL1000" t="str">
        <f t="shared" si="2073"/>
        <v/>
      </c>
      <c r="DM1000" t="str">
        <f t="shared" si="2074"/>
        <v/>
      </c>
      <c r="DN1000" t="str">
        <f t="shared" si="2075"/>
        <v/>
      </c>
      <c r="DO1000" t="str">
        <f t="shared" si="2076"/>
        <v/>
      </c>
      <c r="DP1000" t="str">
        <f t="shared" si="2077"/>
        <v/>
      </c>
      <c r="DQ1000" t="str">
        <f t="shared" si="2078"/>
        <v/>
      </c>
      <c r="DR1000" t="str">
        <f t="shared" si="2079"/>
        <v/>
      </c>
      <c r="DS1000" t="str">
        <f t="shared" si="2080"/>
        <v/>
      </c>
      <c r="DT1000" t="str">
        <f t="shared" si="2081"/>
        <v/>
      </c>
      <c r="DU1000">
        <f t="shared" si="2082"/>
        <v>0</v>
      </c>
      <c r="DV1000">
        <f t="shared" si="2083"/>
        <v>0</v>
      </c>
      <c r="DW1000">
        <f t="shared" si="2084"/>
        <v>0</v>
      </c>
      <c r="DX1000" t="str">
        <f t="shared" si="2085"/>
        <v/>
      </c>
      <c r="DY1000" t="str">
        <f t="shared" si="2086"/>
        <v/>
      </c>
      <c r="DZ1000" t="str">
        <f t="shared" si="2087"/>
        <v/>
      </c>
      <c r="EA1000" s="5">
        <f t="shared" si="2088"/>
        <v>0</v>
      </c>
      <c r="EB1000" s="3">
        <f t="shared" si="2089"/>
        <v>0</v>
      </c>
    </row>
    <row r="1001" spans="2:132" x14ac:dyDescent="0.2">
      <c r="B1001" s="25">
        <v>996</v>
      </c>
      <c r="C1001" s="26">
        <f>Zisk!D1015</f>
        <v>0</v>
      </c>
      <c r="D1001">
        <f>Zisk!E1015</f>
        <v>0</v>
      </c>
      <c r="E1001" s="66" t="str">
        <f t="shared" si="1976"/>
        <v/>
      </c>
      <c r="F1001" t="str">
        <f t="shared" si="1977"/>
        <v/>
      </c>
      <c r="G1001" s="66" t="str">
        <f t="shared" si="1978"/>
        <v/>
      </c>
      <c r="H1001" s="25"/>
      <c r="I1001" s="25"/>
      <c r="J1001">
        <f>VstupniParametry_SKRYT!$D$5</f>
        <v>0.02</v>
      </c>
      <c r="K1001">
        <f>VstupniParametry_SKRYT!$D$6</f>
        <v>0.06</v>
      </c>
      <c r="L1001">
        <f>VstupniParametry_SKRYT!$D$7</f>
        <v>0.06</v>
      </c>
      <c r="M1001">
        <f>VstupniParametry_SKRYT!$D$8</f>
        <v>0.06</v>
      </c>
      <c r="N1001">
        <f>VstupniParametry_SKRYT!$D$9</f>
        <v>1.7999999999999999E-2</v>
      </c>
      <c r="O1001" s="27">
        <f>VstupniParametry_SKRYT!$D$10</f>
        <v>0.01</v>
      </c>
      <c r="P1001" s="27">
        <f>VstupniParametry_SKRYT!$D$11</f>
        <v>0.01</v>
      </c>
      <c r="Q1001" s="27">
        <f>VstupniParametry_SKRYT!$D$12</f>
        <v>0.01</v>
      </c>
      <c r="R1001" s="27">
        <f>VstupniParametry_SKRYT!$D$13</f>
        <v>0.01</v>
      </c>
      <c r="S1001" s="27">
        <f>VstupniParametry_SKRYT!$D$14</f>
        <v>0.01</v>
      </c>
      <c r="T1001">
        <f t="shared" si="1979"/>
        <v>0</v>
      </c>
      <c r="U1001">
        <f t="shared" si="1980"/>
        <v>0</v>
      </c>
      <c r="V1001">
        <f t="shared" si="1981"/>
        <v>0</v>
      </c>
      <c r="W1001">
        <f t="shared" si="1982"/>
        <v>0</v>
      </c>
      <c r="X1001">
        <f t="shared" si="1983"/>
        <v>0</v>
      </c>
      <c r="Y1001">
        <f t="shared" si="1984"/>
        <v>0</v>
      </c>
      <c r="Z1001">
        <f t="shared" si="1985"/>
        <v>0</v>
      </c>
      <c r="AA1001">
        <f t="shared" si="1986"/>
        <v>0</v>
      </c>
      <c r="AB1001">
        <f t="shared" si="1987"/>
        <v>0</v>
      </c>
      <c r="AC1001">
        <f t="shared" si="1988"/>
        <v>0</v>
      </c>
      <c r="AD1001">
        <f t="shared" si="1989"/>
        <v>0</v>
      </c>
      <c r="AE1001">
        <f t="shared" si="1990"/>
        <v>0</v>
      </c>
      <c r="AF1001">
        <f t="shared" si="1991"/>
        <v>0</v>
      </c>
      <c r="AG1001">
        <f t="shared" si="1992"/>
        <v>0</v>
      </c>
      <c r="AH1001">
        <f t="shared" si="1993"/>
        <v>0</v>
      </c>
      <c r="AI1001">
        <f t="shared" si="1994"/>
        <v>0</v>
      </c>
      <c r="AJ1001">
        <f t="shared" si="1995"/>
        <v>0</v>
      </c>
      <c r="AK1001">
        <f t="shared" si="1996"/>
        <v>0</v>
      </c>
      <c r="AL1001">
        <f t="shared" si="1997"/>
        <v>0</v>
      </c>
      <c r="AM1001">
        <f t="shared" si="1998"/>
        <v>0</v>
      </c>
      <c r="AN1001">
        <f t="shared" si="1999"/>
        <v>0</v>
      </c>
      <c r="AO1001">
        <f t="shared" si="2000"/>
        <v>0</v>
      </c>
      <c r="AP1001">
        <f t="shared" si="2001"/>
        <v>0</v>
      </c>
      <c r="AQ1001">
        <f t="shared" si="2002"/>
        <v>0</v>
      </c>
      <c r="AR1001">
        <f t="shared" si="2003"/>
        <v>0</v>
      </c>
      <c r="AS1001">
        <f t="shared" si="2004"/>
        <v>0</v>
      </c>
      <c r="AT1001">
        <f t="shared" si="1974"/>
        <v>0</v>
      </c>
      <c r="AU1001">
        <f t="shared" si="2005"/>
        <v>0</v>
      </c>
      <c r="AV1001">
        <f t="shared" si="2006"/>
        <v>0</v>
      </c>
      <c r="AW1001">
        <f t="shared" si="1975"/>
        <v>0</v>
      </c>
      <c r="AX1001">
        <f t="shared" si="2007"/>
        <v>0</v>
      </c>
      <c r="AY1001">
        <f t="shared" si="2008"/>
        <v>0</v>
      </c>
      <c r="AZ1001">
        <f t="shared" si="2009"/>
        <v>0</v>
      </c>
      <c r="BA1001">
        <f t="shared" si="2010"/>
        <v>0</v>
      </c>
      <c r="BB1001">
        <f t="shared" si="2011"/>
        <v>0</v>
      </c>
      <c r="BC1001">
        <f t="shared" si="2012"/>
        <v>0</v>
      </c>
      <c r="BD1001">
        <f t="shared" si="2013"/>
        <v>0</v>
      </c>
      <c r="BE1001">
        <f t="shared" si="2014"/>
        <v>0</v>
      </c>
      <c r="BF1001">
        <f t="shared" si="2015"/>
        <v>0</v>
      </c>
      <c r="BG1001">
        <f t="shared" si="2016"/>
        <v>0</v>
      </c>
      <c r="BH1001">
        <f t="shared" si="2017"/>
        <v>0</v>
      </c>
      <c r="BI1001">
        <f t="shared" si="2018"/>
        <v>0</v>
      </c>
      <c r="BJ1001">
        <f t="shared" si="2019"/>
        <v>0</v>
      </c>
      <c r="BK1001">
        <f t="shared" si="2020"/>
        <v>0</v>
      </c>
      <c r="BL1001">
        <f t="shared" si="2021"/>
        <v>0</v>
      </c>
      <c r="BM1001">
        <f t="shared" si="2022"/>
        <v>0</v>
      </c>
      <c r="BN1001">
        <f t="shared" si="2023"/>
        <v>0</v>
      </c>
      <c r="BO1001">
        <f t="shared" si="2024"/>
        <v>0</v>
      </c>
      <c r="BP1001">
        <f t="shared" si="2025"/>
        <v>0</v>
      </c>
      <c r="BQ1001">
        <f t="shared" si="2026"/>
        <v>0</v>
      </c>
      <c r="BR1001">
        <f t="shared" si="2027"/>
        <v>0</v>
      </c>
      <c r="BS1001">
        <f t="shared" si="2028"/>
        <v>0</v>
      </c>
      <c r="BT1001">
        <f t="shared" si="2029"/>
        <v>0</v>
      </c>
      <c r="BU1001">
        <f t="shared" si="2030"/>
        <v>0</v>
      </c>
      <c r="BV1001">
        <f t="shared" si="2031"/>
        <v>0</v>
      </c>
      <c r="BW1001">
        <f t="shared" si="2032"/>
        <v>0</v>
      </c>
      <c r="BX1001">
        <f t="shared" si="2033"/>
        <v>0</v>
      </c>
      <c r="BY1001">
        <f t="shared" si="2034"/>
        <v>0</v>
      </c>
      <c r="BZ1001">
        <f t="shared" si="2035"/>
        <v>0</v>
      </c>
      <c r="CA1001">
        <f t="shared" si="2036"/>
        <v>0</v>
      </c>
      <c r="CB1001">
        <f t="shared" si="2037"/>
        <v>0</v>
      </c>
      <c r="CC1001">
        <f t="shared" si="2038"/>
        <v>0</v>
      </c>
      <c r="CD1001">
        <f t="shared" si="2039"/>
        <v>0</v>
      </c>
      <c r="CE1001">
        <f t="shared" si="2040"/>
        <v>0</v>
      </c>
      <c r="CF1001">
        <f t="shared" si="2041"/>
        <v>0</v>
      </c>
      <c r="CG1001">
        <f t="shared" si="2042"/>
        <v>0</v>
      </c>
      <c r="CH1001">
        <f t="shared" si="2043"/>
        <v>0</v>
      </c>
      <c r="CI1001">
        <f t="shared" si="2044"/>
        <v>0</v>
      </c>
      <c r="CJ1001">
        <f t="shared" si="2045"/>
        <v>0</v>
      </c>
      <c r="CK1001">
        <f t="shared" si="2046"/>
        <v>0</v>
      </c>
      <c r="CL1001" t="str">
        <f t="shared" si="2047"/>
        <v/>
      </c>
      <c r="CM1001" t="str">
        <f t="shared" si="2048"/>
        <v/>
      </c>
      <c r="CN1001" t="str">
        <f t="shared" si="2049"/>
        <v/>
      </c>
      <c r="CO1001" t="str">
        <f t="shared" si="2050"/>
        <v/>
      </c>
      <c r="CP1001" t="str">
        <f t="shared" si="2051"/>
        <v/>
      </c>
      <c r="CQ1001" t="str">
        <f t="shared" si="2052"/>
        <v/>
      </c>
      <c r="CR1001" t="str">
        <f t="shared" si="2053"/>
        <v/>
      </c>
      <c r="CS1001" t="str">
        <f t="shared" si="2054"/>
        <v/>
      </c>
      <c r="CT1001" t="str">
        <f t="shared" si="2055"/>
        <v/>
      </c>
      <c r="CU1001" t="str">
        <f t="shared" si="2056"/>
        <v/>
      </c>
      <c r="CV1001" t="str">
        <f t="shared" si="2057"/>
        <v/>
      </c>
      <c r="CW1001" t="str">
        <f t="shared" si="2058"/>
        <v/>
      </c>
      <c r="CX1001" t="str">
        <f t="shared" si="2059"/>
        <v/>
      </c>
      <c r="CY1001" t="str">
        <f t="shared" si="2060"/>
        <v/>
      </c>
      <c r="CZ1001" t="str">
        <f t="shared" si="2061"/>
        <v/>
      </c>
      <c r="DA1001" t="str">
        <f t="shared" si="2062"/>
        <v/>
      </c>
      <c r="DB1001" t="str">
        <f t="shared" si="2063"/>
        <v/>
      </c>
      <c r="DC1001" t="str">
        <f t="shared" si="2064"/>
        <v/>
      </c>
      <c r="DD1001" t="str">
        <f t="shared" si="2065"/>
        <v/>
      </c>
      <c r="DE1001" t="str">
        <f t="shared" si="2066"/>
        <v/>
      </c>
      <c r="DF1001" t="str">
        <f t="shared" si="2067"/>
        <v/>
      </c>
      <c r="DG1001" t="str">
        <f t="shared" si="2068"/>
        <v/>
      </c>
      <c r="DH1001" t="str">
        <f t="shared" si="2069"/>
        <v/>
      </c>
      <c r="DI1001" t="str">
        <f t="shared" si="2070"/>
        <v/>
      </c>
      <c r="DJ1001" t="str">
        <f t="shared" si="2071"/>
        <v/>
      </c>
      <c r="DK1001" t="str">
        <f t="shared" si="2072"/>
        <v/>
      </c>
      <c r="DL1001" t="str">
        <f t="shared" si="2073"/>
        <v/>
      </c>
      <c r="DM1001" t="str">
        <f t="shared" si="2074"/>
        <v/>
      </c>
      <c r="DN1001" t="str">
        <f t="shared" si="2075"/>
        <v/>
      </c>
      <c r="DO1001" t="str">
        <f t="shared" si="2076"/>
        <v/>
      </c>
      <c r="DP1001" t="str">
        <f t="shared" si="2077"/>
        <v/>
      </c>
      <c r="DQ1001" t="str">
        <f t="shared" si="2078"/>
        <v/>
      </c>
      <c r="DR1001" t="str">
        <f t="shared" si="2079"/>
        <v/>
      </c>
      <c r="DS1001" t="str">
        <f t="shared" si="2080"/>
        <v/>
      </c>
      <c r="DT1001" t="str">
        <f t="shared" si="2081"/>
        <v/>
      </c>
      <c r="DU1001">
        <f t="shared" si="2082"/>
        <v>0</v>
      </c>
      <c r="DV1001">
        <f t="shared" si="2083"/>
        <v>0</v>
      </c>
      <c r="DW1001">
        <f t="shared" si="2084"/>
        <v>0</v>
      </c>
      <c r="DX1001" t="str">
        <f t="shared" si="2085"/>
        <v/>
      </c>
      <c r="DY1001" t="str">
        <f t="shared" si="2086"/>
        <v/>
      </c>
      <c r="DZ1001" t="str">
        <f t="shared" si="2087"/>
        <v/>
      </c>
      <c r="EA1001" s="5">
        <f t="shared" si="2088"/>
        <v>0</v>
      </c>
      <c r="EB1001" s="3">
        <f t="shared" si="2089"/>
        <v>0</v>
      </c>
    </row>
    <row r="1002" spans="2:132" x14ac:dyDescent="0.2">
      <c r="B1002">
        <v>997</v>
      </c>
      <c r="C1002" s="3">
        <f>Zisk!D1016</f>
        <v>0</v>
      </c>
      <c r="D1002">
        <f>Zisk!E1016</f>
        <v>0</v>
      </c>
      <c r="E1002" s="66" t="str">
        <f t="shared" si="1976"/>
        <v/>
      </c>
      <c r="F1002" t="str">
        <f t="shared" si="1977"/>
        <v/>
      </c>
      <c r="G1002" s="66" t="str">
        <f t="shared" si="1978"/>
        <v/>
      </c>
      <c r="J1002">
        <f>VstupniParametry_SKRYT!$D$5</f>
        <v>0.02</v>
      </c>
      <c r="K1002">
        <f>VstupniParametry_SKRYT!$D$6</f>
        <v>0.06</v>
      </c>
      <c r="L1002">
        <f>VstupniParametry_SKRYT!$D$7</f>
        <v>0.06</v>
      </c>
      <c r="M1002">
        <f>VstupniParametry_SKRYT!$D$8</f>
        <v>0.06</v>
      </c>
      <c r="N1002">
        <f>VstupniParametry_SKRYT!$D$9</f>
        <v>1.7999999999999999E-2</v>
      </c>
      <c r="O1002" s="27">
        <f>VstupniParametry_SKRYT!$D$10</f>
        <v>0.01</v>
      </c>
      <c r="P1002" s="27">
        <f>VstupniParametry_SKRYT!$D$11</f>
        <v>0.01</v>
      </c>
      <c r="Q1002" s="27">
        <f>VstupniParametry_SKRYT!$D$12</f>
        <v>0.01</v>
      </c>
      <c r="R1002" s="27">
        <f>VstupniParametry_SKRYT!$D$13</f>
        <v>0.01</v>
      </c>
      <c r="S1002" s="27">
        <f>VstupniParametry_SKRYT!$D$14</f>
        <v>0.01</v>
      </c>
      <c r="T1002">
        <f t="shared" si="1979"/>
        <v>0</v>
      </c>
      <c r="U1002">
        <f t="shared" si="1980"/>
        <v>0</v>
      </c>
      <c r="V1002">
        <f t="shared" si="1981"/>
        <v>0</v>
      </c>
      <c r="W1002">
        <f t="shared" si="1982"/>
        <v>0</v>
      </c>
      <c r="X1002">
        <f t="shared" si="1983"/>
        <v>0</v>
      </c>
      <c r="Y1002">
        <f t="shared" si="1984"/>
        <v>0</v>
      </c>
      <c r="Z1002">
        <f t="shared" si="1985"/>
        <v>0</v>
      </c>
      <c r="AA1002">
        <f t="shared" si="1986"/>
        <v>0</v>
      </c>
      <c r="AB1002">
        <f t="shared" si="1987"/>
        <v>0</v>
      </c>
      <c r="AC1002">
        <f t="shared" si="1988"/>
        <v>0</v>
      </c>
      <c r="AD1002">
        <f t="shared" si="1989"/>
        <v>0</v>
      </c>
      <c r="AE1002">
        <f t="shared" si="1990"/>
        <v>0</v>
      </c>
      <c r="AF1002">
        <f t="shared" si="1991"/>
        <v>0</v>
      </c>
      <c r="AG1002">
        <f t="shared" si="1992"/>
        <v>0</v>
      </c>
      <c r="AH1002">
        <f t="shared" si="1993"/>
        <v>0</v>
      </c>
      <c r="AI1002">
        <f t="shared" si="1994"/>
        <v>0</v>
      </c>
      <c r="AJ1002">
        <f t="shared" si="1995"/>
        <v>0</v>
      </c>
      <c r="AK1002">
        <f t="shared" si="1996"/>
        <v>0</v>
      </c>
      <c r="AL1002">
        <f t="shared" si="1997"/>
        <v>0</v>
      </c>
      <c r="AM1002">
        <f t="shared" si="1998"/>
        <v>0</v>
      </c>
      <c r="AN1002">
        <f t="shared" si="1999"/>
        <v>0</v>
      </c>
      <c r="AO1002">
        <f t="shared" si="2000"/>
        <v>0</v>
      </c>
      <c r="AP1002">
        <f t="shared" si="2001"/>
        <v>0</v>
      </c>
      <c r="AQ1002">
        <f t="shared" si="2002"/>
        <v>0</v>
      </c>
      <c r="AR1002">
        <f t="shared" si="2003"/>
        <v>0</v>
      </c>
      <c r="AS1002">
        <f t="shared" si="2004"/>
        <v>0</v>
      </c>
      <c r="AT1002">
        <f t="shared" si="1974"/>
        <v>0</v>
      </c>
      <c r="AU1002">
        <f t="shared" si="2005"/>
        <v>0</v>
      </c>
      <c r="AV1002">
        <f t="shared" si="2006"/>
        <v>0</v>
      </c>
      <c r="AW1002">
        <f t="shared" si="1975"/>
        <v>0</v>
      </c>
      <c r="AX1002">
        <f t="shared" si="2007"/>
        <v>0</v>
      </c>
      <c r="AY1002">
        <f t="shared" si="2008"/>
        <v>0</v>
      </c>
      <c r="AZ1002">
        <f t="shared" si="2009"/>
        <v>0</v>
      </c>
      <c r="BA1002">
        <f t="shared" si="2010"/>
        <v>0</v>
      </c>
      <c r="BB1002">
        <f t="shared" si="2011"/>
        <v>0</v>
      </c>
      <c r="BC1002">
        <f t="shared" si="2012"/>
        <v>0</v>
      </c>
      <c r="BD1002">
        <f t="shared" si="2013"/>
        <v>0</v>
      </c>
      <c r="BE1002">
        <f t="shared" si="2014"/>
        <v>0</v>
      </c>
      <c r="BF1002">
        <f t="shared" si="2015"/>
        <v>0</v>
      </c>
      <c r="BG1002">
        <f t="shared" si="2016"/>
        <v>0</v>
      </c>
      <c r="BH1002">
        <f t="shared" si="2017"/>
        <v>0</v>
      </c>
      <c r="BI1002">
        <f t="shared" si="2018"/>
        <v>0</v>
      </c>
      <c r="BJ1002">
        <f t="shared" si="2019"/>
        <v>0</v>
      </c>
      <c r="BK1002">
        <f t="shared" si="2020"/>
        <v>0</v>
      </c>
      <c r="BL1002">
        <f t="shared" si="2021"/>
        <v>0</v>
      </c>
      <c r="BM1002">
        <f t="shared" si="2022"/>
        <v>0</v>
      </c>
      <c r="BN1002">
        <f t="shared" si="2023"/>
        <v>0</v>
      </c>
      <c r="BO1002">
        <f t="shared" si="2024"/>
        <v>0</v>
      </c>
      <c r="BP1002">
        <f t="shared" si="2025"/>
        <v>0</v>
      </c>
      <c r="BQ1002">
        <f t="shared" si="2026"/>
        <v>0</v>
      </c>
      <c r="BR1002">
        <f t="shared" si="2027"/>
        <v>0</v>
      </c>
      <c r="BS1002">
        <f t="shared" si="2028"/>
        <v>0</v>
      </c>
      <c r="BT1002">
        <f t="shared" si="2029"/>
        <v>0</v>
      </c>
      <c r="BU1002">
        <f t="shared" si="2030"/>
        <v>0</v>
      </c>
      <c r="BV1002">
        <f t="shared" si="2031"/>
        <v>0</v>
      </c>
      <c r="BW1002">
        <f t="shared" si="2032"/>
        <v>0</v>
      </c>
      <c r="BX1002">
        <f t="shared" si="2033"/>
        <v>0</v>
      </c>
      <c r="BY1002">
        <f t="shared" si="2034"/>
        <v>0</v>
      </c>
      <c r="BZ1002">
        <f t="shared" si="2035"/>
        <v>0</v>
      </c>
      <c r="CA1002">
        <f t="shared" si="2036"/>
        <v>0</v>
      </c>
      <c r="CB1002">
        <f t="shared" si="2037"/>
        <v>0</v>
      </c>
      <c r="CC1002">
        <f t="shared" si="2038"/>
        <v>0</v>
      </c>
      <c r="CD1002">
        <f t="shared" si="2039"/>
        <v>0</v>
      </c>
      <c r="CE1002">
        <f t="shared" si="2040"/>
        <v>0</v>
      </c>
      <c r="CF1002">
        <f t="shared" si="2041"/>
        <v>0</v>
      </c>
      <c r="CG1002">
        <f t="shared" si="2042"/>
        <v>0</v>
      </c>
      <c r="CH1002">
        <f t="shared" si="2043"/>
        <v>0</v>
      </c>
      <c r="CI1002">
        <f t="shared" si="2044"/>
        <v>0</v>
      </c>
      <c r="CJ1002">
        <f t="shared" si="2045"/>
        <v>0</v>
      </c>
      <c r="CK1002">
        <f t="shared" si="2046"/>
        <v>0</v>
      </c>
      <c r="CL1002" t="str">
        <f t="shared" si="2047"/>
        <v/>
      </c>
      <c r="CM1002" t="str">
        <f t="shared" si="2048"/>
        <v/>
      </c>
      <c r="CN1002" t="str">
        <f t="shared" si="2049"/>
        <v/>
      </c>
      <c r="CO1002" t="str">
        <f t="shared" si="2050"/>
        <v/>
      </c>
      <c r="CP1002" t="str">
        <f t="shared" si="2051"/>
        <v/>
      </c>
      <c r="CQ1002" t="str">
        <f t="shared" si="2052"/>
        <v/>
      </c>
      <c r="CR1002" t="str">
        <f t="shared" si="2053"/>
        <v/>
      </c>
      <c r="CS1002" t="str">
        <f t="shared" si="2054"/>
        <v/>
      </c>
      <c r="CT1002" t="str">
        <f t="shared" si="2055"/>
        <v/>
      </c>
      <c r="CU1002" t="str">
        <f t="shared" si="2056"/>
        <v/>
      </c>
      <c r="CV1002" t="str">
        <f t="shared" si="2057"/>
        <v/>
      </c>
      <c r="CW1002" t="str">
        <f t="shared" si="2058"/>
        <v/>
      </c>
      <c r="CX1002" t="str">
        <f t="shared" si="2059"/>
        <v/>
      </c>
      <c r="CY1002" t="str">
        <f t="shared" si="2060"/>
        <v/>
      </c>
      <c r="CZ1002" t="str">
        <f t="shared" si="2061"/>
        <v/>
      </c>
      <c r="DA1002" t="str">
        <f t="shared" si="2062"/>
        <v/>
      </c>
      <c r="DB1002" t="str">
        <f t="shared" si="2063"/>
        <v/>
      </c>
      <c r="DC1002" t="str">
        <f t="shared" si="2064"/>
        <v/>
      </c>
      <c r="DD1002" t="str">
        <f t="shared" si="2065"/>
        <v/>
      </c>
      <c r="DE1002" t="str">
        <f t="shared" si="2066"/>
        <v/>
      </c>
      <c r="DF1002" t="str">
        <f t="shared" si="2067"/>
        <v/>
      </c>
      <c r="DG1002" t="str">
        <f t="shared" si="2068"/>
        <v/>
      </c>
      <c r="DH1002" t="str">
        <f t="shared" si="2069"/>
        <v/>
      </c>
      <c r="DI1002" t="str">
        <f t="shared" si="2070"/>
        <v/>
      </c>
      <c r="DJ1002" t="str">
        <f t="shared" si="2071"/>
        <v/>
      </c>
      <c r="DK1002" t="str">
        <f t="shared" si="2072"/>
        <v/>
      </c>
      <c r="DL1002" t="str">
        <f t="shared" si="2073"/>
        <v/>
      </c>
      <c r="DM1002" t="str">
        <f t="shared" si="2074"/>
        <v/>
      </c>
      <c r="DN1002" t="str">
        <f t="shared" si="2075"/>
        <v/>
      </c>
      <c r="DO1002" t="str">
        <f t="shared" si="2076"/>
        <v/>
      </c>
      <c r="DP1002" t="str">
        <f t="shared" si="2077"/>
        <v/>
      </c>
      <c r="DQ1002" t="str">
        <f t="shared" si="2078"/>
        <v/>
      </c>
      <c r="DR1002" t="str">
        <f t="shared" si="2079"/>
        <v/>
      </c>
      <c r="DS1002" t="str">
        <f t="shared" si="2080"/>
        <v/>
      </c>
      <c r="DT1002" t="str">
        <f t="shared" si="2081"/>
        <v/>
      </c>
      <c r="DU1002">
        <f t="shared" si="2082"/>
        <v>0</v>
      </c>
      <c r="DV1002">
        <f t="shared" si="2083"/>
        <v>0</v>
      </c>
      <c r="DW1002">
        <f t="shared" si="2084"/>
        <v>0</v>
      </c>
      <c r="DX1002" t="str">
        <f t="shared" si="2085"/>
        <v/>
      </c>
      <c r="DY1002" t="str">
        <f t="shared" si="2086"/>
        <v/>
      </c>
      <c r="DZ1002" t="str">
        <f t="shared" si="2087"/>
        <v/>
      </c>
      <c r="EA1002" s="5">
        <f t="shared" si="2088"/>
        <v>0</v>
      </c>
      <c r="EB1002" s="3">
        <f t="shared" si="2089"/>
        <v>0</v>
      </c>
    </row>
    <row r="1003" spans="2:132" x14ac:dyDescent="0.2">
      <c r="B1003" s="25">
        <v>998</v>
      </c>
      <c r="C1003" s="26">
        <f>Zisk!D1017</f>
        <v>0</v>
      </c>
      <c r="D1003">
        <f>Zisk!E1017</f>
        <v>0</v>
      </c>
      <c r="E1003" s="66" t="str">
        <f t="shared" si="1976"/>
        <v/>
      </c>
      <c r="F1003" t="str">
        <f t="shared" si="1977"/>
        <v/>
      </c>
      <c r="G1003" s="66" t="str">
        <f t="shared" si="1978"/>
        <v/>
      </c>
      <c r="H1003" s="25"/>
      <c r="I1003" s="25"/>
      <c r="J1003">
        <f>VstupniParametry_SKRYT!$D$5</f>
        <v>0.02</v>
      </c>
      <c r="K1003">
        <f>VstupniParametry_SKRYT!$D$6</f>
        <v>0.06</v>
      </c>
      <c r="L1003">
        <f>VstupniParametry_SKRYT!$D$7</f>
        <v>0.06</v>
      </c>
      <c r="M1003">
        <f>VstupniParametry_SKRYT!$D$8</f>
        <v>0.06</v>
      </c>
      <c r="N1003">
        <f>VstupniParametry_SKRYT!$D$9</f>
        <v>1.7999999999999999E-2</v>
      </c>
      <c r="O1003" s="27">
        <f>VstupniParametry_SKRYT!$D$10</f>
        <v>0.01</v>
      </c>
      <c r="P1003" s="27">
        <f>VstupniParametry_SKRYT!$D$11</f>
        <v>0.01</v>
      </c>
      <c r="Q1003" s="27">
        <f>VstupniParametry_SKRYT!$D$12</f>
        <v>0.01</v>
      </c>
      <c r="R1003" s="27">
        <f>VstupniParametry_SKRYT!$D$13</f>
        <v>0.01</v>
      </c>
      <c r="S1003" s="27">
        <f>VstupniParametry_SKRYT!$D$14</f>
        <v>0.01</v>
      </c>
      <c r="T1003">
        <f t="shared" si="1979"/>
        <v>0</v>
      </c>
      <c r="U1003">
        <f t="shared" si="1980"/>
        <v>0</v>
      </c>
      <c r="V1003">
        <f t="shared" si="1981"/>
        <v>0</v>
      </c>
      <c r="W1003">
        <f t="shared" si="1982"/>
        <v>0</v>
      </c>
      <c r="X1003">
        <f t="shared" si="1983"/>
        <v>0</v>
      </c>
      <c r="Y1003">
        <f t="shared" si="1984"/>
        <v>0</v>
      </c>
      <c r="Z1003">
        <f t="shared" si="1985"/>
        <v>0</v>
      </c>
      <c r="AA1003">
        <f t="shared" si="1986"/>
        <v>0</v>
      </c>
      <c r="AB1003">
        <f t="shared" si="1987"/>
        <v>0</v>
      </c>
      <c r="AC1003">
        <f t="shared" si="1988"/>
        <v>0</v>
      </c>
      <c r="AD1003">
        <f t="shared" si="1989"/>
        <v>0</v>
      </c>
      <c r="AE1003">
        <f t="shared" si="1990"/>
        <v>0</v>
      </c>
      <c r="AF1003">
        <f t="shared" si="1991"/>
        <v>0</v>
      </c>
      <c r="AG1003">
        <f t="shared" si="1992"/>
        <v>0</v>
      </c>
      <c r="AH1003">
        <f t="shared" si="1993"/>
        <v>0</v>
      </c>
      <c r="AI1003">
        <f t="shared" si="1994"/>
        <v>0</v>
      </c>
      <c r="AJ1003">
        <f t="shared" si="1995"/>
        <v>0</v>
      </c>
      <c r="AK1003">
        <f t="shared" si="1996"/>
        <v>0</v>
      </c>
      <c r="AL1003">
        <f t="shared" si="1997"/>
        <v>0</v>
      </c>
      <c r="AM1003">
        <f t="shared" si="1998"/>
        <v>0</v>
      </c>
      <c r="AN1003">
        <f t="shared" si="1999"/>
        <v>0</v>
      </c>
      <c r="AO1003">
        <f t="shared" si="2000"/>
        <v>0</v>
      </c>
      <c r="AP1003">
        <f t="shared" si="2001"/>
        <v>0</v>
      </c>
      <c r="AQ1003">
        <f t="shared" si="2002"/>
        <v>0</v>
      </c>
      <c r="AR1003">
        <f t="shared" si="2003"/>
        <v>0</v>
      </c>
      <c r="AS1003">
        <f t="shared" si="2004"/>
        <v>0</v>
      </c>
      <c r="AT1003">
        <f t="shared" si="1974"/>
        <v>0</v>
      </c>
      <c r="AU1003">
        <f t="shared" si="2005"/>
        <v>0</v>
      </c>
      <c r="AV1003">
        <f t="shared" si="2006"/>
        <v>0</v>
      </c>
      <c r="AW1003">
        <f t="shared" si="1975"/>
        <v>0</v>
      </c>
      <c r="AX1003">
        <f t="shared" si="2007"/>
        <v>0</v>
      </c>
      <c r="AY1003">
        <f t="shared" si="2008"/>
        <v>0</v>
      </c>
      <c r="AZ1003">
        <f t="shared" si="2009"/>
        <v>0</v>
      </c>
      <c r="BA1003">
        <f t="shared" si="2010"/>
        <v>0</v>
      </c>
      <c r="BB1003">
        <f t="shared" si="2011"/>
        <v>0</v>
      </c>
      <c r="BC1003">
        <f t="shared" si="2012"/>
        <v>0</v>
      </c>
      <c r="BD1003">
        <f t="shared" si="2013"/>
        <v>0</v>
      </c>
      <c r="BE1003">
        <f t="shared" si="2014"/>
        <v>0</v>
      </c>
      <c r="BF1003">
        <f t="shared" si="2015"/>
        <v>0</v>
      </c>
      <c r="BG1003">
        <f t="shared" si="2016"/>
        <v>0</v>
      </c>
      <c r="BH1003">
        <f t="shared" si="2017"/>
        <v>0</v>
      </c>
      <c r="BI1003">
        <f t="shared" si="2018"/>
        <v>0</v>
      </c>
      <c r="BJ1003">
        <f t="shared" si="2019"/>
        <v>0</v>
      </c>
      <c r="BK1003">
        <f t="shared" si="2020"/>
        <v>0</v>
      </c>
      <c r="BL1003">
        <f t="shared" si="2021"/>
        <v>0</v>
      </c>
      <c r="BM1003">
        <f t="shared" si="2022"/>
        <v>0</v>
      </c>
      <c r="BN1003">
        <f t="shared" si="2023"/>
        <v>0</v>
      </c>
      <c r="BO1003">
        <f t="shared" si="2024"/>
        <v>0</v>
      </c>
      <c r="BP1003">
        <f t="shared" si="2025"/>
        <v>0</v>
      </c>
      <c r="BQ1003">
        <f t="shared" si="2026"/>
        <v>0</v>
      </c>
      <c r="BR1003">
        <f t="shared" si="2027"/>
        <v>0</v>
      </c>
      <c r="BS1003">
        <f t="shared" si="2028"/>
        <v>0</v>
      </c>
      <c r="BT1003">
        <f t="shared" si="2029"/>
        <v>0</v>
      </c>
      <c r="BU1003">
        <f t="shared" si="2030"/>
        <v>0</v>
      </c>
      <c r="BV1003">
        <f t="shared" si="2031"/>
        <v>0</v>
      </c>
      <c r="BW1003">
        <f t="shared" si="2032"/>
        <v>0</v>
      </c>
      <c r="BX1003">
        <f t="shared" si="2033"/>
        <v>0</v>
      </c>
      <c r="BY1003">
        <f t="shared" si="2034"/>
        <v>0</v>
      </c>
      <c r="BZ1003">
        <f t="shared" si="2035"/>
        <v>0</v>
      </c>
      <c r="CA1003">
        <f t="shared" si="2036"/>
        <v>0</v>
      </c>
      <c r="CB1003">
        <f t="shared" si="2037"/>
        <v>0</v>
      </c>
      <c r="CC1003">
        <f t="shared" si="2038"/>
        <v>0</v>
      </c>
      <c r="CD1003">
        <f t="shared" si="2039"/>
        <v>0</v>
      </c>
      <c r="CE1003">
        <f t="shared" si="2040"/>
        <v>0</v>
      </c>
      <c r="CF1003">
        <f t="shared" si="2041"/>
        <v>0</v>
      </c>
      <c r="CG1003">
        <f t="shared" si="2042"/>
        <v>0</v>
      </c>
      <c r="CH1003">
        <f t="shared" si="2043"/>
        <v>0</v>
      </c>
      <c r="CI1003">
        <f t="shared" si="2044"/>
        <v>0</v>
      </c>
      <c r="CJ1003">
        <f t="shared" si="2045"/>
        <v>0</v>
      </c>
      <c r="CK1003">
        <f t="shared" si="2046"/>
        <v>0</v>
      </c>
      <c r="CL1003" t="str">
        <f t="shared" si="2047"/>
        <v/>
      </c>
      <c r="CM1003" t="str">
        <f t="shared" si="2048"/>
        <v/>
      </c>
      <c r="CN1003" t="str">
        <f t="shared" si="2049"/>
        <v/>
      </c>
      <c r="CO1003" t="str">
        <f t="shared" si="2050"/>
        <v/>
      </c>
      <c r="CP1003" t="str">
        <f t="shared" si="2051"/>
        <v/>
      </c>
      <c r="CQ1003" t="str">
        <f t="shared" si="2052"/>
        <v/>
      </c>
      <c r="CR1003" t="str">
        <f t="shared" si="2053"/>
        <v/>
      </c>
      <c r="CS1003" t="str">
        <f t="shared" si="2054"/>
        <v/>
      </c>
      <c r="CT1003" t="str">
        <f t="shared" si="2055"/>
        <v/>
      </c>
      <c r="CU1003" t="str">
        <f t="shared" si="2056"/>
        <v/>
      </c>
      <c r="CV1003" t="str">
        <f t="shared" si="2057"/>
        <v/>
      </c>
      <c r="CW1003" t="str">
        <f t="shared" si="2058"/>
        <v/>
      </c>
      <c r="CX1003" t="str">
        <f t="shared" si="2059"/>
        <v/>
      </c>
      <c r="CY1003" t="str">
        <f t="shared" si="2060"/>
        <v/>
      </c>
      <c r="CZ1003" t="str">
        <f t="shared" si="2061"/>
        <v/>
      </c>
      <c r="DA1003" t="str">
        <f t="shared" si="2062"/>
        <v/>
      </c>
      <c r="DB1003" t="str">
        <f t="shared" si="2063"/>
        <v/>
      </c>
      <c r="DC1003" t="str">
        <f t="shared" si="2064"/>
        <v/>
      </c>
      <c r="DD1003" t="str">
        <f t="shared" si="2065"/>
        <v/>
      </c>
      <c r="DE1003" t="str">
        <f t="shared" si="2066"/>
        <v/>
      </c>
      <c r="DF1003" t="str">
        <f t="shared" si="2067"/>
        <v/>
      </c>
      <c r="DG1003" t="str">
        <f t="shared" si="2068"/>
        <v/>
      </c>
      <c r="DH1003" t="str">
        <f t="shared" si="2069"/>
        <v/>
      </c>
      <c r="DI1003" t="str">
        <f t="shared" si="2070"/>
        <v/>
      </c>
      <c r="DJ1003" t="str">
        <f t="shared" si="2071"/>
        <v/>
      </c>
      <c r="DK1003" t="str">
        <f t="shared" si="2072"/>
        <v/>
      </c>
      <c r="DL1003" t="str">
        <f t="shared" si="2073"/>
        <v/>
      </c>
      <c r="DM1003" t="str">
        <f t="shared" si="2074"/>
        <v/>
      </c>
      <c r="DN1003" t="str">
        <f t="shared" si="2075"/>
        <v/>
      </c>
      <c r="DO1003" t="str">
        <f t="shared" si="2076"/>
        <v/>
      </c>
      <c r="DP1003" t="str">
        <f t="shared" si="2077"/>
        <v/>
      </c>
      <c r="DQ1003" t="str">
        <f t="shared" si="2078"/>
        <v/>
      </c>
      <c r="DR1003" t="str">
        <f t="shared" si="2079"/>
        <v/>
      </c>
      <c r="DS1003" t="str">
        <f t="shared" si="2080"/>
        <v/>
      </c>
      <c r="DT1003" t="str">
        <f t="shared" si="2081"/>
        <v/>
      </c>
      <c r="DU1003">
        <f t="shared" si="2082"/>
        <v>0</v>
      </c>
      <c r="DV1003">
        <f t="shared" si="2083"/>
        <v>0</v>
      </c>
      <c r="DW1003">
        <f t="shared" si="2084"/>
        <v>0</v>
      </c>
      <c r="DX1003" t="str">
        <f t="shared" si="2085"/>
        <v/>
      </c>
      <c r="DY1003" t="str">
        <f t="shared" si="2086"/>
        <v/>
      </c>
      <c r="DZ1003" t="str">
        <f t="shared" si="2087"/>
        <v/>
      </c>
      <c r="EA1003" s="5">
        <f t="shared" si="2088"/>
        <v>0</v>
      </c>
      <c r="EB1003" s="3">
        <f t="shared" si="2089"/>
        <v>0</v>
      </c>
    </row>
    <row r="1004" spans="2:132" x14ac:dyDescent="0.2">
      <c r="B1004">
        <v>999</v>
      </c>
      <c r="C1004" s="3">
        <f>Zisk!D1018</f>
        <v>0</v>
      </c>
      <c r="D1004">
        <f>Zisk!E1018</f>
        <v>0</v>
      </c>
      <c r="E1004" s="66" t="str">
        <f t="shared" si="1976"/>
        <v/>
      </c>
      <c r="F1004" t="str">
        <f t="shared" si="1977"/>
        <v/>
      </c>
      <c r="G1004" s="66" t="str">
        <f t="shared" si="1978"/>
        <v/>
      </c>
      <c r="J1004">
        <f>VstupniParametry_SKRYT!$D$5</f>
        <v>0.02</v>
      </c>
      <c r="K1004">
        <f>VstupniParametry_SKRYT!$D$6</f>
        <v>0.06</v>
      </c>
      <c r="L1004">
        <f>VstupniParametry_SKRYT!$D$7</f>
        <v>0.06</v>
      </c>
      <c r="M1004">
        <f>VstupniParametry_SKRYT!$D$8</f>
        <v>0.06</v>
      </c>
      <c r="N1004">
        <f>VstupniParametry_SKRYT!$D$9</f>
        <v>1.7999999999999999E-2</v>
      </c>
      <c r="O1004" s="27">
        <f>VstupniParametry_SKRYT!$D$10</f>
        <v>0.01</v>
      </c>
      <c r="P1004" s="27">
        <f>VstupniParametry_SKRYT!$D$11</f>
        <v>0.01</v>
      </c>
      <c r="Q1004" s="27">
        <f>VstupniParametry_SKRYT!$D$12</f>
        <v>0.01</v>
      </c>
      <c r="R1004" s="27">
        <f>VstupniParametry_SKRYT!$D$13</f>
        <v>0.01</v>
      </c>
      <c r="S1004" s="27">
        <f>VstupniParametry_SKRYT!$D$14</f>
        <v>0.01</v>
      </c>
      <c r="T1004">
        <f t="shared" si="1979"/>
        <v>0</v>
      </c>
      <c r="U1004">
        <f t="shared" si="1980"/>
        <v>0</v>
      </c>
      <c r="V1004">
        <f t="shared" si="1981"/>
        <v>0</v>
      </c>
      <c r="W1004">
        <f t="shared" si="1982"/>
        <v>0</v>
      </c>
      <c r="X1004">
        <f t="shared" si="1983"/>
        <v>0</v>
      </c>
      <c r="Y1004">
        <f t="shared" si="1984"/>
        <v>0</v>
      </c>
      <c r="Z1004">
        <f t="shared" si="1985"/>
        <v>0</v>
      </c>
      <c r="AA1004">
        <f t="shared" si="1986"/>
        <v>0</v>
      </c>
      <c r="AB1004">
        <f t="shared" si="1987"/>
        <v>0</v>
      </c>
      <c r="AC1004">
        <f t="shared" si="1988"/>
        <v>0</v>
      </c>
      <c r="AD1004">
        <f t="shared" si="1989"/>
        <v>0</v>
      </c>
      <c r="AE1004">
        <f t="shared" si="1990"/>
        <v>0</v>
      </c>
      <c r="AF1004">
        <f t="shared" si="1991"/>
        <v>0</v>
      </c>
      <c r="AG1004">
        <f t="shared" si="1992"/>
        <v>0</v>
      </c>
      <c r="AH1004">
        <f t="shared" si="1993"/>
        <v>0</v>
      </c>
      <c r="AI1004">
        <f t="shared" si="1994"/>
        <v>0</v>
      </c>
      <c r="AJ1004">
        <f t="shared" si="1995"/>
        <v>0</v>
      </c>
      <c r="AK1004">
        <f t="shared" si="1996"/>
        <v>0</v>
      </c>
      <c r="AL1004">
        <f t="shared" si="1997"/>
        <v>0</v>
      </c>
      <c r="AM1004">
        <f t="shared" si="1998"/>
        <v>0</v>
      </c>
      <c r="AN1004">
        <f t="shared" si="1999"/>
        <v>0</v>
      </c>
      <c r="AO1004">
        <f t="shared" si="2000"/>
        <v>0</v>
      </c>
      <c r="AP1004">
        <f t="shared" si="2001"/>
        <v>0</v>
      </c>
      <c r="AQ1004">
        <f t="shared" si="2002"/>
        <v>0</v>
      </c>
      <c r="AR1004">
        <f t="shared" si="2003"/>
        <v>0</v>
      </c>
      <c r="AS1004">
        <f t="shared" si="2004"/>
        <v>0</v>
      </c>
      <c r="AT1004">
        <f t="shared" si="1974"/>
        <v>0</v>
      </c>
      <c r="AU1004">
        <f t="shared" si="2005"/>
        <v>0</v>
      </c>
      <c r="AV1004">
        <f t="shared" si="2006"/>
        <v>0</v>
      </c>
      <c r="AW1004">
        <f t="shared" si="1975"/>
        <v>0</v>
      </c>
      <c r="AX1004">
        <f t="shared" si="2007"/>
        <v>0</v>
      </c>
      <c r="AY1004">
        <f t="shared" si="2008"/>
        <v>0</v>
      </c>
      <c r="AZ1004">
        <f t="shared" si="2009"/>
        <v>0</v>
      </c>
      <c r="BA1004">
        <f t="shared" si="2010"/>
        <v>0</v>
      </c>
      <c r="BB1004">
        <f t="shared" si="2011"/>
        <v>0</v>
      </c>
      <c r="BC1004">
        <f t="shared" si="2012"/>
        <v>0</v>
      </c>
      <c r="BD1004">
        <f t="shared" si="2013"/>
        <v>0</v>
      </c>
      <c r="BE1004">
        <f t="shared" si="2014"/>
        <v>0</v>
      </c>
      <c r="BF1004">
        <f t="shared" si="2015"/>
        <v>0</v>
      </c>
      <c r="BG1004">
        <f t="shared" si="2016"/>
        <v>0</v>
      </c>
      <c r="BH1004">
        <f t="shared" si="2017"/>
        <v>0</v>
      </c>
      <c r="BI1004">
        <f t="shared" si="2018"/>
        <v>0</v>
      </c>
      <c r="BJ1004">
        <f t="shared" si="2019"/>
        <v>0</v>
      </c>
      <c r="BK1004">
        <f t="shared" si="2020"/>
        <v>0</v>
      </c>
      <c r="BL1004">
        <f t="shared" si="2021"/>
        <v>0</v>
      </c>
      <c r="BM1004">
        <f t="shared" si="2022"/>
        <v>0</v>
      </c>
      <c r="BN1004">
        <f t="shared" si="2023"/>
        <v>0</v>
      </c>
      <c r="BO1004">
        <f t="shared" si="2024"/>
        <v>0</v>
      </c>
      <c r="BP1004">
        <f t="shared" si="2025"/>
        <v>0</v>
      </c>
      <c r="BQ1004">
        <f t="shared" si="2026"/>
        <v>0</v>
      </c>
      <c r="BR1004">
        <f t="shared" si="2027"/>
        <v>0</v>
      </c>
      <c r="BS1004">
        <f t="shared" si="2028"/>
        <v>0</v>
      </c>
      <c r="BT1004">
        <f t="shared" si="2029"/>
        <v>0</v>
      </c>
      <c r="BU1004">
        <f t="shared" si="2030"/>
        <v>0</v>
      </c>
      <c r="BV1004">
        <f t="shared" si="2031"/>
        <v>0</v>
      </c>
      <c r="BW1004">
        <f t="shared" si="2032"/>
        <v>0</v>
      </c>
      <c r="BX1004">
        <f t="shared" si="2033"/>
        <v>0</v>
      </c>
      <c r="BY1004">
        <f t="shared" si="2034"/>
        <v>0</v>
      </c>
      <c r="BZ1004">
        <f t="shared" si="2035"/>
        <v>0</v>
      </c>
      <c r="CA1004">
        <f t="shared" si="2036"/>
        <v>0</v>
      </c>
      <c r="CB1004">
        <f t="shared" si="2037"/>
        <v>0</v>
      </c>
      <c r="CC1004">
        <f t="shared" si="2038"/>
        <v>0</v>
      </c>
      <c r="CD1004">
        <f t="shared" si="2039"/>
        <v>0</v>
      </c>
      <c r="CE1004">
        <f t="shared" si="2040"/>
        <v>0</v>
      </c>
      <c r="CF1004">
        <f t="shared" si="2041"/>
        <v>0</v>
      </c>
      <c r="CG1004">
        <f t="shared" si="2042"/>
        <v>0</v>
      </c>
      <c r="CH1004">
        <f t="shared" si="2043"/>
        <v>0</v>
      </c>
      <c r="CI1004">
        <f t="shared" si="2044"/>
        <v>0</v>
      </c>
      <c r="CJ1004">
        <f t="shared" si="2045"/>
        <v>0</v>
      </c>
      <c r="CK1004">
        <f t="shared" si="2046"/>
        <v>0</v>
      </c>
      <c r="CL1004" t="str">
        <f t="shared" si="2047"/>
        <v/>
      </c>
      <c r="CM1004" t="str">
        <f t="shared" si="2048"/>
        <v/>
      </c>
      <c r="CN1004" t="str">
        <f t="shared" si="2049"/>
        <v/>
      </c>
      <c r="CO1004" t="str">
        <f t="shared" si="2050"/>
        <v/>
      </c>
      <c r="CP1004" t="str">
        <f t="shared" si="2051"/>
        <v/>
      </c>
      <c r="CQ1004" t="str">
        <f t="shared" si="2052"/>
        <v/>
      </c>
      <c r="CR1004" t="str">
        <f t="shared" si="2053"/>
        <v/>
      </c>
      <c r="CS1004" t="str">
        <f t="shared" si="2054"/>
        <v/>
      </c>
      <c r="CT1004" t="str">
        <f t="shared" si="2055"/>
        <v/>
      </c>
      <c r="CU1004" t="str">
        <f t="shared" si="2056"/>
        <v/>
      </c>
      <c r="CV1004" t="str">
        <f t="shared" si="2057"/>
        <v/>
      </c>
      <c r="CW1004" t="str">
        <f t="shared" si="2058"/>
        <v/>
      </c>
      <c r="CX1004" t="str">
        <f t="shared" si="2059"/>
        <v/>
      </c>
      <c r="CY1004" t="str">
        <f t="shared" si="2060"/>
        <v/>
      </c>
      <c r="CZ1004" t="str">
        <f t="shared" si="2061"/>
        <v/>
      </c>
      <c r="DA1004" t="str">
        <f t="shared" si="2062"/>
        <v/>
      </c>
      <c r="DB1004" t="str">
        <f t="shared" si="2063"/>
        <v/>
      </c>
      <c r="DC1004" t="str">
        <f t="shared" si="2064"/>
        <v/>
      </c>
      <c r="DD1004" t="str">
        <f t="shared" si="2065"/>
        <v/>
      </c>
      <c r="DE1004" t="str">
        <f t="shared" si="2066"/>
        <v/>
      </c>
      <c r="DF1004" t="str">
        <f t="shared" si="2067"/>
        <v/>
      </c>
      <c r="DG1004" t="str">
        <f t="shared" si="2068"/>
        <v/>
      </c>
      <c r="DH1004" t="str">
        <f t="shared" si="2069"/>
        <v/>
      </c>
      <c r="DI1004" t="str">
        <f t="shared" si="2070"/>
        <v/>
      </c>
      <c r="DJ1004" t="str">
        <f t="shared" si="2071"/>
        <v/>
      </c>
      <c r="DK1004" t="str">
        <f t="shared" si="2072"/>
        <v/>
      </c>
      <c r="DL1004" t="str">
        <f t="shared" si="2073"/>
        <v/>
      </c>
      <c r="DM1004" t="str">
        <f t="shared" si="2074"/>
        <v/>
      </c>
      <c r="DN1004" t="str">
        <f t="shared" si="2075"/>
        <v/>
      </c>
      <c r="DO1004" t="str">
        <f t="shared" si="2076"/>
        <v/>
      </c>
      <c r="DP1004" t="str">
        <f t="shared" si="2077"/>
        <v/>
      </c>
      <c r="DQ1004" t="str">
        <f t="shared" si="2078"/>
        <v/>
      </c>
      <c r="DR1004" t="str">
        <f t="shared" si="2079"/>
        <v/>
      </c>
      <c r="DS1004" t="str">
        <f t="shared" si="2080"/>
        <v/>
      </c>
      <c r="DT1004" t="str">
        <f t="shared" si="2081"/>
        <v/>
      </c>
      <c r="DU1004">
        <f t="shared" si="2082"/>
        <v>0</v>
      </c>
      <c r="DV1004">
        <f t="shared" si="2083"/>
        <v>0</v>
      </c>
      <c r="DW1004">
        <f t="shared" si="2084"/>
        <v>0</v>
      </c>
      <c r="DX1004" t="str">
        <f t="shared" si="2085"/>
        <v/>
      </c>
      <c r="DY1004" t="str">
        <f t="shared" si="2086"/>
        <v/>
      </c>
      <c r="DZ1004" t="str">
        <f t="shared" si="2087"/>
        <v/>
      </c>
      <c r="EA1004" s="5">
        <f t="shared" si="2088"/>
        <v>0</v>
      </c>
      <c r="EB1004" s="3">
        <f t="shared" si="2089"/>
        <v>0</v>
      </c>
    </row>
    <row r="1005" spans="2:132" x14ac:dyDescent="0.2">
      <c r="B1005" s="25">
        <v>1000</v>
      </c>
      <c r="C1005" s="26">
        <f>Zisk!D1019</f>
        <v>0</v>
      </c>
      <c r="D1005">
        <f>Zisk!E1019</f>
        <v>0</v>
      </c>
      <c r="E1005" s="66" t="str">
        <f t="shared" si="1976"/>
        <v/>
      </c>
      <c r="F1005" t="str">
        <f t="shared" si="1977"/>
        <v/>
      </c>
      <c r="G1005" s="66" t="str">
        <f t="shared" si="1978"/>
        <v/>
      </c>
      <c r="H1005" s="25"/>
      <c r="I1005" s="25"/>
      <c r="J1005">
        <f>VstupniParametry_SKRYT!$D$5</f>
        <v>0.02</v>
      </c>
      <c r="K1005">
        <f>VstupniParametry_SKRYT!$D$6</f>
        <v>0.06</v>
      </c>
      <c r="L1005">
        <f>VstupniParametry_SKRYT!$D$7</f>
        <v>0.06</v>
      </c>
      <c r="M1005">
        <f>VstupniParametry_SKRYT!$D$8</f>
        <v>0.06</v>
      </c>
      <c r="N1005">
        <f>VstupniParametry_SKRYT!$D$9</f>
        <v>1.7999999999999999E-2</v>
      </c>
      <c r="O1005" s="27">
        <f>VstupniParametry_SKRYT!$D$10</f>
        <v>0.01</v>
      </c>
      <c r="P1005" s="27">
        <f>VstupniParametry_SKRYT!$D$11</f>
        <v>0.01</v>
      </c>
      <c r="Q1005" s="27">
        <f>VstupniParametry_SKRYT!$D$12</f>
        <v>0.01</v>
      </c>
      <c r="R1005" s="27">
        <f>VstupniParametry_SKRYT!$D$13</f>
        <v>0.01</v>
      </c>
      <c r="S1005" s="27">
        <f>VstupniParametry_SKRYT!$D$14</f>
        <v>0.01</v>
      </c>
      <c r="T1005">
        <f t="shared" si="1979"/>
        <v>0</v>
      </c>
      <c r="U1005">
        <f t="shared" si="1980"/>
        <v>0</v>
      </c>
      <c r="V1005">
        <f t="shared" si="1981"/>
        <v>0</v>
      </c>
      <c r="W1005">
        <f t="shared" si="1982"/>
        <v>0</v>
      </c>
      <c r="X1005">
        <f t="shared" si="1983"/>
        <v>0</v>
      </c>
      <c r="Y1005">
        <f t="shared" si="1984"/>
        <v>0</v>
      </c>
      <c r="Z1005">
        <f t="shared" si="1985"/>
        <v>0</v>
      </c>
      <c r="AA1005">
        <f t="shared" si="1986"/>
        <v>0</v>
      </c>
      <c r="AB1005">
        <f t="shared" si="1987"/>
        <v>0</v>
      </c>
      <c r="AC1005">
        <f t="shared" si="1988"/>
        <v>0</v>
      </c>
      <c r="AD1005">
        <f t="shared" si="1989"/>
        <v>0</v>
      </c>
      <c r="AE1005">
        <f t="shared" si="1990"/>
        <v>0</v>
      </c>
      <c r="AF1005">
        <f t="shared" si="1991"/>
        <v>0</v>
      </c>
      <c r="AG1005">
        <f t="shared" si="1992"/>
        <v>0</v>
      </c>
      <c r="AH1005">
        <f t="shared" si="1993"/>
        <v>0</v>
      </c>
      <c r="AI1005">
        <f t="shared" si="1994"/>
        <v>0</v>
      </c>
      <c r="AJ1005">
        <f t="shared" si="1995"/>
        <v>0</v>
      </c>
      <c r="AK1005">
        <f t="shared" si="1996"/>
        <v>0</v>
      </c>
      <c r="AL1005">
        <f t="shared" si="1997"/>
        <v>0</v>
      </c>
      <c r="AM1005">
        <f t="shared" si="1998"/>
        <v>0</v>
      </c>
      <c r="AN1005">
        <f t="shared" si="1999"/>
        <v>0</v>
      </c>
      <c r="AO1005">
        <f t="shared" si="2000"/>
        <v>0</v>
      </c>
      <c r="AP1005">
        <f t="shared" si="2001"/>
        <v>0</v>
      </c>
      <c r="AQ1005">
        <f t="shared" si="2002"/>
        <v>0</v>
      </c>
      <c r="AR1005">
        <f t="shared" si="2003"/>
        <v>0</v>
      </c>
      <c r="AS1005">
        <f t="shared" si="2004"/>
        <v>0</v>
      </c>
      <c r="AT1005">
        <f t="shared" si="1974"/>
        <v>0</v>
      </c>
      <c r="AU1005">
        <f t="shared" si="2005"/>
        <v>0</v>
      </c>
      <c r="AV1005">
        <f t="shared" si="2006"/>
        <v>0</v>
      </c>
      <c r="AW1005">
        <f t="shared" si="1975"/>
        <v>0</v>
      </c>
      <c r="AX1005">
        <f t="shared" si="2007"/>
        <v>0</v>
      </c>
      <c r="AY1005">
        <f t="shared" si="2008"/>
        <v>0</v>
      </c>
      <c r="AZ1005">
        <f t="shared" si="2009"/>
        <v>0</v>
      </c>
      <c r="BA1005">
        <f t="shared" si="2010"/>
        <v>0</v>
      </c>
      <c r="BB1005">
        <f t="shared" si="2011"/>
        <v>0</v>
      </c>
      <c r="BC1005">
        <f t="shared" si="2012"/>
        <v>0</v>
      </c>
      <c r="BD1005">
        <f t="shared" si="2013"/>
        <v>0</v>
      </c>
      <c r="BE1005">
        <f t="shared" si="2014"/>
        <v>0</v>
      </c>
      <c r="BF1005">
        <f t="shared" si="2015"/>
        <v>0</v>
      </c>
      <c r="BG1005">
        <f t="shared" si="2016"/>
        <v>0</v>
      </c>
      <c r="BH1005">
        <f t="shared" si="2017"/>
        <v>0</v>
      </c>
      <c r="BI1005">
        <f t="shared" si="2018"/>
        <v>0</v>
      </c>
      <c r="BJ1005">
        <f t="shared" si="2019"/>
        <v>0</v>
      </c>
      <c r="BK1005">
        <f t="shared" si="2020"/>
        <v>0</v>
      </c>
      <c r="BL1005">
        <f t="shared" si="2021"/>
        <v>0</v>
      </c>
      <c r="BM1005">
        <f t="shared" si="2022"/>
        <v>0</v>
      </c>
      <c r="BN1005">
        <f t="shared" si="2023"/>
        <v>0</v>
      </c>
      <c r="BO1005">
        <f t="shared" si="2024"/>
        <v>0</v>
      </c>
      <c r="BP1005">
        <f t="shared" si="2025"/>
        <v>0</v>
      </c>
      <c r="BQ1005">
        <f t="shared" si="2026"/>
        <v>0</v>
      </c>
      <c r="BR1005">
        <f t="shared" si="2027"/>
        <v>0</v>
      </c>
      <c r="BS1005">
        <f t="shared" si="2028"/>
        <v>0</v>
      </c>
      <c r="BT1005">
        <f t="shared" si="2029"/>
        <v>0</v>
      </c>
      <c r="BU1005">
        <f t="shared" si="2030"/>
        <v>0</v>
      </c>
      <c r="BV1005">
        <f t="shared" si="2031"/>
        <v>0</v>
      </c>
      <c r="BW1005">
        <f t="shared" si="2032"/>
        <v>0</v>
      </c>
      <c r="BX1005">
        <f t="shared" si="2033"/>
        <v>0</v>
      </c>
      <c r="BY1005">
        <f t="shared" si="2034"/>
        <v>0</v>
      </c>
      <c r="BZ1005">
        <f t="shared" si="2035"/>
        <v>0</v>
      </c>
      <c r="CA1005">
        <f t="shared" si="2036"/>
        <v>0</v>
      </c>
      <c r="CB1005">
        <f t="shared" si="2037"/>
        <v>0</v>
      </c>
      <c r="CC1005">
        <f t="shared" si="2038"/>
        <v>0</v>
      </c>
      <c r="CD1005">
        <f t="shared" si="2039"/>
        <v>0</v>
      </c>
      <c r="CE1005">
        <f t="shared" si="2040"/>
        <v>0</v>
      </c>
      <c r="CF1005">
        <f t="shared" si="2041"/>
        <v>0</v>
      </c>
      <c r="CG1005">
        <f t="shared" si="2042"/>
        <v>0</v>
      </c>
      <c r="CH1005">
        <f t="shared" si="2043"/>
        <v>0</v>
      </c>
      <c r="CI1005">
        <f t="shared" si="2044"/>
        <v>0</v>
      </c>
      <c r="CJ1005">
        <f t="shared" si="2045"/>
        <v>0</v>
      </c>
      <c r="CK1005">
        <f t="shared" si="2046"/>
        <v>0</v>
      </c>
      <c r="CL1005" t="str">
        <f t="shared" si="2047"/>
        <v/>
      </c>
      <c r="CM1005" t="str">
        <f t="shared" si="2048"/>
        <v/>
      </c>
      <c r="CN1005" t="str">
        <f t="shared" si="2049"/>
        <v/>
      </c>
      <c r="CO1005" t="str">
        <f t="shared" si="2050"/>
        <v/>
      </c>
      <c r="CP1005" t="str">
        <f t="shared" si="2051"/>
        <v/>
      </c>
      <c r="CQ1005" t="str">
        <f t="shared" si="2052"/>
        <v/>
      </c>
      <c r="CR1005" t="str">
        <f t="shared" si="2053"/>
        <v/>
      </c>
      <c r="CS1005" t="str">
        <f t="shared" si="2054"/>
        <v/>
      </c>
      <c r="CT1005" t="str">
        <f t="shared" si="2055"/>
        <v/>
      </c>
      <c r="CU1005" t="str">
        <f t="shared" si="2056"/>
        <v/>
      </c>
      <c r="CV1005" t="str">
        <f t="shared" si="2057"/>
        <v/>
      </c>
      <c r="CW1005" t="str">
        <f t="shared" si="2058"/>
        <v/>
      </c>
      <c r="CX1005" t="str">
        <f t="shared" si="2059"/>
        <v/>
      </c>
      <c r="CY1005" t="str">
        <f t="shared" si="2060"/>
        <v/>
      </c>
      <c r="CZ1005" t="str">
        <f t="shared" si="2061"/>
        <v/>
      </c>
      <c r="DA1005" t="str">
        <f t="shared" si="2062"/>
        <v/>
      </c>
      <c r="DB1005" t="str">
        <f t="shared" si="2063"/>
        <v/>
      </c>
      <c r="DC1005" t="str">
        <f t="shared" si="2064"/>
        <v/>
      </c>
      <c r="DD1005" t="str">
        <f t="shared" si="2065"/>
        <v/>
      </c>
      <c r="DE1005" t="str">
        <f t="shared" si="2066"/>
        <v/>
      </c>
      <c r="DF1005" t="str">
        <f t="shared" si="2067"/>
        <v/>
      </c>
      <c r="DG1005" t="str">
        <f t="shared" si="2068"/>
        <v/>
      </c>
      <c r="DH1005" t="str">
        <f t="shared" si="2069"/>
        <v/>
      </c>
      <c r="DI1005" t="str">
        <f t="shared" si="2070"/>
        <v/>
      </c>
      <c r="DJ1005" t="str">
        <f t="shared" si="2071"/>
        <v/>
      </c>
      <c r="DK1005" t="str">
        <f t="shared" si="2072"/>
        <v/>
      </c>
      <c r="DL1005" t="str">
        <f t="shared" si="2073"/>
        <v/>
      </c>
      <c r="DM1005" t="str">
        <f t="shared" si="2074"/>
        <v/>
      </c>
      <c r="DN1005" t="str">
        <f t="shared" si="2075"/>
        <v/>
      </c>
      <c r="DO1005" t="str">
        <f t="shared" si="2076"/>
        <v/>
      </c>
      <c r="DP1005" t="str">
        <f t="shared" si="2077"/>
        <v/>
      </c>
      <c r="DQ1005" t="str">
        <f t="shared" si="2078"/>
        <v/>
      </c>
      <c r="DR1005" t="str">
        <f t="shared" si="2079"/>
        <v/>
      </c>
      <c r="DS1005" t="str">
        <f t="shared" si="2080"/>
        <v/>
      </c>
      <c r="DT1005" t="str">
        <f t="shared" si="2081"/>
        <v/>
      </c>
      <c r="DU1005">
        <f t="shared" si="2082"/>
        <v>0</v>
      </c>
      <c r="DV1005">
        <f t="shared" si="2083"/>
        <v>0</v>
      </c>
      <c r="DW1005">
        <f t="shared" si="2084"/>
        <v>0</v>
      </c>
      <c r="DX1005" t="str">
        <f t="shared" si="2085"/>
        <v/>
      </c>
      <c r="DY1005" t="str">
        <f t="shared" si="2086"/>
        <v/>
      </c>
      <c r="DZ1005" t="str">
        <f t="shared" si="2087"/>
        <v/>
      </c>
      <c r="EA1005" s="5">
        <f t="shared" si="2088"/>
        <v>0</v>
      </c>
      <c r="EB1005" s="3">
        <f t="shared" si="2089"/>
        <v>0</v>
      </c>
    </row>
    <row r="1006" spans="2:132" x14ac:dyDescent="0.2">
      <c r="B1006">
        <v>1001</v>
      </c>
      <c r="C1006" s="3">
        <f>Zisk!D1020</f>
        <v>0</v>
      </c>
      <c r="D1006">
        <f>Zisk!E1020</f>
        <v>0</v>
      </c>
      <c r="E1006" s="66" t="str">
        <f t="shared" si="1976"/>
        <v/>
      </c>
      <c r="F1006" t="str">
        <f t="shared" si="1977"/>
        <v/>
      </c>
      <c r="G1006" s="66" t="str">
        <f t="shared" si="1978"/>
        <v/>
      </c>
      <c r="J1006">
        <f>VstupniParametry_SKRYT!$D$5</f>
        <v>0.02</v>
      </c>
      <c r="K1006">
        <f>VstupniParametry_SKRYT!$D$6</f>
        <v>0.06</v>
      </c>
      <c r="L1006">
        <f>VstupniParametry_SKRYT!$D$7</f>
        <v>0.06</v>
      </c>
      <c r="M1006">
        <f>VstupniParametry_SKRYT!$D$8</f>
        <v>0.06</v>
      </c>
      <c r="N1006">
        <f>VstupniParametry_SKRYT!$D$9</f>
        <v>1.7999999999999999E-2</v>
      </c>
      <c r="O1006" s="27">
        <f>VstupniParametry_SKRYT!$D$10</f>
        <v>0.01</v>
      </c>
      <c r="P1006" s="27">
        <f>VstupniParametry_SKRYT!$D$11</f>
        <v>0.01</v>
      </c>
      <c r="Q1006" s="27">
        <f>VstupniParametry_SKRYT!$D$12</f>
        <v>0.01</v>
      </c>
      <c r="R1006" s="27">
        <f>VstupniParametry_SKRYT!$D$13</f>
        <v>0.01</v>
      </c>
      <c r="S1006" s="27">
        <f>VstupniParametry_SKRYT!$D$14</f>
        <v>0.01</v>
      </c>
      <c r="T1006">
        <f t="shared" si="1979"/>
        <v>0</v>
      </c>
      <c r="U1006">
        <f t="shared" si="1980"/>
        <v>0</v>
      </c>
      <c r="V1006">
        <f t="shared" si="1981"/>
        <v>0</v>
      </c>
      <c r="W1006">
        <f t="shared" si="1982"/>
        <v>0</v>
      </c>
      <c r="X1006">
        <f t="shared" si="1983"/>
        <v>0</v>
      </c>
      <c r="Y1006">
        <f t="shared" si="1984"/>
        <v>0</v>
      </c>
      <c r="Z1006">
        <f t="shared" si="1985"/>
        <v>0</v>
      </c>
      <c r="AA1006">
        <f t="shared" si="1986"/>
        <v>0</v>
      </c>
      <c r="AB1006">
        <f t="shared" si="1987"/>
        <v>0</v>
      </c>
      <c r="AC1006">
        <f t="shared" si="1988"/>
        <v>0</v>
      </c>
      <c r="AD1006">
        <f t="shared" si="1989"/>
        <v>0</v>
      </c>
      <c r="AE1006">
        <f t="shared" si="1990"/>
        <v>0</v>
      </c>
      <c r="AF1006">
        <f t="shared" si="1991"/>
        <v>0</v>
      </c>
      <c r="AG1006">
        <f t="shared" si="1992"/>
        <v>0</v>
      </c>
      <c r="AH1006">
        <f t="shared" si="1993"/>
        <v>0</v>
      </c>
      <c r="AI1006">
        <f t="shared" si="1994"/>
        <v>0</v>
      </c>
      <c r="AJ1006">
        <f t="shared" si="1995"/>
        <v>0</v>
      </c>
      <c r="AK1006">
        <f t="shared" si="1996"/>
        <v>0</v>
      </c>
      <c r="AL1006">
        <f t="shared" si="1997"/>
        <v>0</v>
      </c>
      <c r="AM1006">
        <f t="shared" si="1998"/>
        <v>0</v>
      </c>
      <c r="AN1006">
        <f t="shared" si="1999"/>
        <v>0</v>
      </c>
      <c r="AO1006">
        <f t="shared" si="2000"/>
        <v>0</v>
      </c>
      <c r="AP1006">
        <f t="shared" si="2001"/>
        <v>0</v>
      </c>
      <c r="AQ1006">
        <f t="shared" si="2002"/>
        <v>0</v>
      </c>
      <c r="AR1006">
        <f t="shared" si="2003"/>
        <v>0</v>
      </c>
      <c r="AS1006">
        <f t="shared" si="2004"/>
        <v>0</v>
      </c>
      <c r="AT1006">
        <f t="shared" si="1974"/>
        <v>0</v>
      </c>
      <c r="AU1006">
        <f t="shared" si="2005"/>
        <v>0</v>
      </c>
      <c r="AV1006">
        <f t="shared" si="2006"/>
        <v>0</v>
      </c>
      <c r="AW1006">
        <f t="shared" si="1975"/>
        <v>0</v>
      </c>
      <c r="AX1006">
        <f t="shared" si="2007"/>
        <v>0</v>
      </c>
      <c r="AY1006">
        <f t="shared" si="2008"/>
        <v>0</v>
      </c>
      <c r="AZ1006">
        <f t="shared" si="2009"/>
        <v>0</v>
      </c>
      <c r="BA1006">
        <f t="shared" si="2010"/>
        <v>0</v>
      </c>
      <c r="BB1006">
        <f t="shared" si="2011"/>
        <v>0</v>
      </c>
      <c r="BC1006">
        <f t="shared" si="2012"/>
        <v>0</v>
      </c>
      <c r="BD1006">
        <f t="shared" si="2013"/>
        <v>0</v>
      </c>
      <c r="BE1006">
        <f t="shared" si="2014"/>
        <v>0</v>
      </c>
      <c r="BF1006">
        <f t="shared" si="2015"/>
        <v>0</v>
      </c>
      <c r="BG1006">
        <f t="shared" si="2016"/>
        <v>0</v>
      </c>
      <c r="BH1006">
        <f t="shared" si="2017"/>
        <v>0</v>
      </c>
      <c r="BI1006">
        <f t="shared" si="2018"/>
        <v>0</v>
      </c>
      <c r="BJ1006">
        <f t="shared" si="2019"/>
        <v>0</v>
      </c>
      <c r="BK1006">
        <f t="shared" si="2020"/>
        <v>0</v>
      </c>
      <c r="BL1006">
        <f t="shared" si="2021"/>
        <v>0</v>
      </c>
      <c r="BM1006">
        <f t="shared" si="2022"/>
        <v>0</v>
      </c>
      <c r="BN1006">
        <f t="shared" si="2023"/>
        <v>0</v>
      </c>
      <c r="BO1006">
        <f t="shared" si="2024"/>
        <v>0</v>
      </c>
      <c r="BP1006">
        <f t="shared" si="2025"/>
        <v>0</v>
      </c>
      <c r="BQ1006">
        <f t="shared" si="2026"/>
        <v>0</v>
      </c>
      <c r="BR1006">
        <f t="shared" si="2027"/>
        <v>0</v>
      </c>
      <c r="BS1006">
        <f t="shared" si="2028"/>
        <v>0</v>
      </c>
      <c r="BT1006">
        <f t="shared" si="2029"/>
        <v>0</v>
      </c>
      <c r="BU1006">
        <f t="shared" si="2030"/>
        <v>0</v>
      </c>
      <c r="BV1006">
        <f t="shared" si="2031"/>
        <v>0</v>
      </c>
      <c r="BW1006">
        <f t="shared" si="2032"/>
        <v>0</v>
      </c>
      <c r="BX1006">
        <f t="shared" si="2033"/>
        <v>0</v>
      </c>
      <c r="BY1006">
        <f t="shared" si="2034"/>
        <v>0</v>
      </c>
      <c r="BZ1006">
        <f t="shared" si="2035"/>
        <v>0</v>
      </c>
      <c r="CA1006">
        <f t="shared" si="2036"/>
        <v>0</v>
      </c>
      <c r="CB1006">
        <f t="shared" si="2037"/>
        <v>0</v>
      </c>
      <c r="CC1006">
        <f t="shared" si="2038"/>
        <v>0</v>
      </c>
      <c r="CD1006">
        <f t="shared" si="2039"/>
        <v>0</v>
      </c>
      <c r="CE1006">
        <f t="shared" si="2040"/>
        <v>0</v>
      </c>
      <c r="CF1006">
        <f t="shared" si="2041"/>
        <v>0</v>
      </c>
      <c r="CG1006">
        <f t="shared" si="2042"/>
        <v>0</v>
      </c>
      <c r="CH1006">
        <f t="shared" si="2043"/>
        <v>0</v>
      </c>
      <c r="CI1006">
        <f t="shared" si="2044"/>
        <v>0</v>
      </c>
      <c r="CJ1006">
        <f t="shared" si="2045"/>
        <v>0</v>
      </c>
      <c r="CK1006">
        <f t="shared" si="2046"/>
        <v>0</v>
      </c>
      <c r="CL1006" t="str">
        <f t="shared" si="2047"/>
        <v/>
      </c>
      <c r="CM1006" t="str">
        <f t="shared" si="2048"/>
        <v/>
      </c>
      <c r="CN1006" t="str">
        <f t="shared" si="2049"/>
        <v/>
      </c>
      <c r="CO1006" t="str">
        <f t="shared" si="2050"/>
        <v/>
      </c>
      <c r="CP1006" t="str">
        <f t="shared" si="2051"/>
        <v/>
      </c>
      <c r="CQ1006" t="str">
        <f t="shared" si="2052"/>
        <v/>
      </c>
      <c r="CR1006" t="str">
        <f t="shared" si="2053"/>
        <v/>
      </c>
      <c r="CS1006" t="str">
        <f t="shared" si="2054"/>
        <v/>
      </c>
      <c r="CT1006" t="str">
        <f t="shared" si="2055"/>
        <v/>
      </c>
      <c r="CU1006" t="str">
        <f t="shared" si="2056"/>
        <v/>
      </c>
      <c r="CV1006" t="str">
        <f t="shared" si="2057"/>
        <v/>
      </c>
      <c r="CW1006" t="str">
        <f t="shared" si="2058"/>
        <v/>
      </c>
      <c r="CX1006" t="str">
        <f t="shared" si="2059"/>
        <v/>
      </c>
      <c r="CY1006" t="str">
        <f t="shared" si="2060"/>
        <v/>
      </c>
      <c r="CZ1006" t="str">
        <f t="shared" si="2061"/>
        <v/>
      </c>
      <c r="DA1006" t="str">
        <f t="shared" si="2062"/>
        <v/>
      </c>
      <c r="DB1006" t="str">
        <f t="shared" si="2063"/>
        <v/>
      </c>
      <c r="DC1006" t="str">
        <f t="shared" si="2064"/>
        <v/>
      </c>
      <c r="DD1006" t="str">
        <f t="shared" si="2065"/>
        <v/>
      </c>
      <c r="DE1006" t="str">
        <f t="shared" si="2066"/>
        <v/>
      </c>
      <c r="DF1006" t="str">
        <f t="shared" si="2067"/>
        <v/>
      </c>
      <c r="DG1006" t="str">
        <f t="shared" si="2068"/>
        <v/>
      </c>
      <c r="DH1006" t="str">
        <f t="shared" si="2069"/>
        <v/>
      </c>
      <c r="DI1006" t="str">
        <f t="shared" si="2070"/>
        <v/>
      </c>
      <c r="DJ1006" t="str">
        <f t="shared" si="2071"/>
        <v/>
      </c>
      <c r="DK1006" t="str">
        <f t="shared" si="2072"/>
        <v/>
      </c>
      <c r="DL1006" t="str">
        <f t="shared" si="2073"/>
        <v/>
      </c>
      <c r="DM1006" t="str">
        <f t="shared" si="2074"/>
        <v/>
      </c>
      <c r="DN1006" t="str">
        <f t="shared" si="2075"/>
        <v/>
      </c>
      <c r="DO1006" t="str">
        <f t="shared" si="2076"/>
        <v/>
      </c>
      <c r="DP1006" t="str">
        <f t="shared" si="2077"/>
        <v/>
      </c>
      <c r="DQ1006" t="str">
        <f t="shared" si="2078"/>
        <v/>
      </c>
      <c r="DR1006" t="str">
        <f t="shared" si="2079"/>
        <v/>
      </c>
      <c r="DS1006" t="str">
        <f t="shared" si="2080"/>
        <v/>
      </c>
      <c r="DT1006" t="str">
        <f t="shared" si="2081"/>
        <v/>
      </c>
      <c r="DU1006">
        <f t="shared" si="2082"/>
        <v>0</v>
      </c>
      <c r="DV1006">
        <f t="shared" si="2083"/>
        <v>0</v>
      </c>
      <c r="DW1006">
        <f t="shared" si="2084"/>
        <v>0</v>
      </c>
      <c r="DX1006" t="str">
        <f t="shared" si="2085"/>
        <v/>
      </c>
      <c r="DY1006" t="str">
        <f t="shared" si="2086"/>
        <v/>
      </c>
      <c r="DZ1006" t="str">
        <f t="shared" si="2087"/>
        <v/>
      </c>
      <c r="EA1006" s="5">
        <f t="shared" si="2088"/>
        <v>0</v>
      </c>
      <c r="EB1006" s="3">
        <f t="shared" si="2089"/>
        <v>0</v>
      </c>
    </row>
    <row r="1007" spans="2:132" x14ac:dyDescent="0.2">
      <c r="B1007" s="25">
        <v>1002</v>
      </c>
      <c r="C1007" s="26">
        <f>Zisk!D1021</f>
        <v>0</v>
      </c>
      <c r="D1007">
        <f>Zisk!E1021</f>
        <v>0</v>
      </c>
      <c r="E1007" s="66" t="str">
        <f t="shared" si="1976"/>
        <v/>
      </c>
      <c r="F1007" t="str">
        <f t="shared" si="1977"/>
        <v/>
      </c>
      <c r="G1007" s="66" t="str">
        <f t="shared" si="1978"/>
        <v/>
      </c>
      <c r="H1007" s="25"/>
      <c r="I1007" s="25"/>
      <c r="J1007">
        <f>VstupniParametry_SKRYT!$D$5</f>
        <v>0.02</v>
      </c>
      <c r="K1007">
        <f>VstupniParametry_SKRYT!$D$6</f>
        <v>0.06</v>
      </c>
      <c r="L1007">
        <f>VstupniParametry_SKRYT!$D$7</f>
        <v>0.06</v>
      </c>
      <c r="M1007">
        <f>VstupniParametry_SKRYT!$D$8</f>
        <v>0.06</v>
      </c>
      <c r="N1007">
        <f>VstupniParametry_SKRYT!$D$9</f>
        <v>1.7999999999999999E-2</v>
      </c>
      <c r="O1007" s="27">
        <f>VstupniParametry_SKRYT!$D$10</f>
        <v>0.01</v>
      </c>
      <c r="P1007" s="27">
        <f>VstupniParametry_SKRYT!$D$11</f>
        <v>0.01</v>
      </c>
      <c r="Q1007" s="27">
        <f>VstupniParametry_SKRYT!$D$12</f>
        <v>0.01</v>
      </c>
      <c r="R1007" s="27">
        <f>VstupniParametry_SKRYT!$D$13</f>
        <v>0.01</v>
      </c>
      <c r="S1007" s="27">
        <f>VstupniParametry_SKRYT!$D$14</f>
        <v>0.01</v>
      </c>
      <c r="T1007">
        <f t="shared" si="1979"/>
        <v>0</v>
      </c>
      <c r="U1007">
        <f t="shared" si="1980"/>
        <v>0</v>
      </c>
      <c r="V1007">
        <f t="shared" si="1981"/>
        <v>0</v>
      </c>
      <c r="W1007">
        <f t="shared" si="1982"/>
        <v>0</v>
      </c>
      <c r="X1007">
        <f t="shared" si="1983"/>
        <v>0</v>
      </c>
      <c r="Y1007">
        <f t="shared" si="1984"/>
        <v>0</v>
      </c>
      <c r="Z1007">
        <f t="shared" si="1985"/>
        <v>0</v>
      </c>
      <c r="AA1007">
        <f t="shared" si="1986"/>
        <v>0</v>
      </c>
      <c r="AB1007">
        <f t="shared" si="1987"/>
        <v>0</v>
      </c>
      <c r="AC1007">
        <f t="shared" si="1988"/>
        <v>0</v>
      </c>
      <c r="AD1007">
        <f t="shared" si="1989"/>
        <v>0</v>
      </c>
      <c r="AE1007">
        <f t="shared" si="1990"/>
        <v>0</v>
      </c>
      <c r="AF1007">
        <f t="shared" si="1991"/>
        <v>0</v>
      </c>
      <c r="AG1007">
        <f t="shared" si="1992"/>
        <v>0</v>
      </c>
      <c r="AH1007">
        <f t="shared" si="1993"/>
        <v>0</v>
      </c>
      <c r="AI1007">
        <f t="shared" si="1994"/>
        <v>0</v>
      </c>
      <c r="AJ1007">
        <f t="shared" si="1995"/>
        <v>0</v>
      </c>
      <c r="AK1007">
        <f t="shared" si="1996"/>
        <v>0</v>
      </c>
      <c r="AL1007">
        <f t="shared" si="1997"/>
        <v>0</v>
      </c>
      <c r="AM1007">
        <f t="shared" si="1998"/>
        <v>0</v>
      </c>
      <c r="AN1007">
        <f t="shared" si="1999"/>
        <v>0</v>
      </c>
      <c r="AO1007">
        <f t="shared" si="2000"/>
        <v>0</v>
      </c>
      <c r="AP1007">
        <f t="shared" si="2001"/>
        <v>0</v>
      </c>
      <c r="AQ1007">
        <f t="shared" si="2002"/>
        <v>0</v>
      </c>
      <c r="AR1007">
        <f t="shared" si="2003"/>
        <v>0</v>
      </c>
      <c r="AS1007">
        <f t="shared" si="2004"/>
        <v>0</v>
      </c>
      <c r="AT1007">
        <f t="shared" si="1974"/>
        <v>0</v>
      </c>
      <c r="AU1007">
        <f t="shared" si="2005"/>
        <v>0</v>
      </c>
      <c r="AV1007">
        <f t="shared" si="2006"/>
        <v>0</v>
      </c>
      <c r="AW1007">
        <f t="shared" si="1975"/>
        <v>0</v>
      </c>
      <c r="AX1007">
        <f t="shared" si="2007"/>
        <v>0</v>
      </c>
      <c r="AY1007">
        <f t="shared" si="2008"/>
        <v>0</v>
      </c>
      <c r="AZ1007">
        <f t="shared" si="2009"/>
        <v>0</v>
      </c>
      <c r="BA1007">
        <f t="shared" si="2010"/>
        <v>0</v>
      </c>
      <c r="BB1007">
        <f t="shared" si="2011"/>
        <v>0</v>
      </c>
      <c r="BC1007">
        <f t="shared" si="2012"/>
        <v>0</v>
      </c>
      <c r="BD1007">
        <f t="shared" si="2013"/>
        <v>0</v>
      </c>
      <c r="BE1007">
        <f t="shared" si="2014"/>
        <v>0</v>
      </c>
      <c r="BF1007">
        <f t="shared" si="2015"/>
        <v>0</v>
      </c>
      <c r="BG1007">
        <f t="shared" si="2016"/>
        <v>0</v>
      </c>
      <c r="BH1007">
        <f t="shared" si="2017"/>
        <v>0</v>
      </c>
      <c r="BI1007">
        <f t="shared" si="2018"/>
        <v>0</v>
      </c>
      <c r="BJ1007">
        <f t="shared" si="2019"/>
        <v>0</v>
      </c>
      <c r="BK1007">
        <f t="shared" si="2020"/>
        <v>0</v>
      </c>
      <c r="BL1007">
        <f t="shared" si="2021"/>
        <v>0</v>
      </c>
      <c r="BM1007">
        <f t="shared" si="2022"/>
        <v>0</v>
      </c>
      <c r="BN1007">
        <f t="shared" si="2023"/>
        <v>0</v>
      </c>
      <c r="BO1007">
        <f t="shared" si="2024"/>
        <v>0</v>
      </c>
      <c r="BP1007">
        <f t="shared" si="2025"/>
        <v>0</v>
      </c>
      <c r="BQ1007">
        <f t="shared" si="2026"/>
        <v>0</v>
      </c>
      <c r="BR1007">
        <f t="shared" si="2027"/>
        <v>0</v>
      </c>
      <c r="BS1007">
        <f t="shared" si="2028"/>
        <v>0</v>
      </c>
      <c r="BT1007">
        <f t="shared" si="2029"/>
        <v>0</v>
      </c>
      <c r="BU1007">
        <f t="shared" si="2030"/>
        <v>0</v>
      </c>
      <c r="BV1007">
        <f t="shared" si="2031"/>
        <v>0</v>
      </c>
      <c r="BW1007">
        <f t="shared" si="2032"/>
        <v>0</v>
      </c>
      <c r="BX1007">
        <f t="shared" si="2033"/>
        <v>0</v>
      </c>
      <c r="BY1007">
        <f t="shared" si="2034"/>
        <v>0</v>
      </c>
      <c r="BZ1007">
        <f t="shared" si="2035"/>
        <v>0</v>
      </c>
      <c r="CA1007">
        <f t="shared" si="2036"/>
        <v>0</v>
      </c>
      <c r="CB1007">
        <f t="shared" si="2037"/>
        <v>0</v>
      </c>
      <c r="CC1007">
        <f t="shared" si="2038"/>
        <v>0</v>
      </c>
      <c r="CD1007">
        <f t="shared" si="2039"/>
        <v>0</v>
      </c>
      <c r="CE1007">
        <f t="shared" si="2040"/>
        <v>0</v>
      </c>
      <c r="CF1007">
        <f t="shared" si="2041"/>
        <v>0</v>
      </c>
      <c r="CG1007">
        <f t="shared" si="2042"/>
        <v>0</v>
      </c>
      <c r="CH1007">
        <f t="shared" si="2043"/>
        <v>0</v>
      </c>
      <c r="CI1007">
        <f t="shared" si="2044"/>
        <v>0</v>
      </c>
      <c r="CJ1007">
        <f t="shared" si="2045"/>
        <v>0</v>
      </c>
      <c r="CK1007">
        <f t="shared" si="2046"/>
        <v>0</v>
      </c>
      <c r="CL1007" t="str">
        <f t="shared" si="2047"/>
        <v/>
      </c>
      <c r="CM1007" t="str">
        <f t="shared" si="2048"/>
        <v/>
      </c>
      <c r="CN1007" t="str">
        <f t="shared" si="2049"/>
        <v/>
      </c>
      <c r="CO1007" t="str">
        <f t="shared" si="2050"/>
        <v/>
      </c>
      <c r="CP1007" t="str">
        <f t="shared" si="2051"/>
        <v/>
      </c>
      <c r="CQ1007" t="str">
        <f t="shared" si="2052"/>
        <v/>
      </c>
      <c r="CR1007" t="str">
        <f t="shared" si="2053"/>
        <v/>
      </c>
      <c r="CS1007" t="str">
        <f t="shared" si="2054"/>
        <v/>
      </c>
      <c r="CT1007" t="str">
        <f t="shared" si="2055"/>
        <v/>
      </c>
      <c r="CU1007" t="str">
        <f t="shared" si="2056"/>
        <v/>
      </c>
      <c r="CV1007" t="str">
        <f t="shared" si="2057"/>
        <v/>
      </c>
      <c r="CW1007" t="str">
        <f t="shared" si="2058"/>
        <v/>
      </c>
      <c r="CX1007" t="str">
        <f t="shared" si="2059"/>
        <v/>
      </c>
      <c r="CY1007" t="str">
        <f t="shared" si="2060"/>
        <v/>
      </c>
      <c r="CZ1007" t="str">
        <f t="shared" si="2061"/>
        <v/>
      </c>
      <c r="DA1007" t="str">
        <f t="shared" si="2062"/>
        <v/>
      </c>
      <c r="DB1007" t="str">
        <f t="shared" si="2063"/>
        <v/>
      </c>
      <c r="DC1007" t="str">
        <f t="shared" si="2064"/>
        <v/>
      </c>
      <c r="DD1007" t="str">
        <f t="shared" si="2065"/>
        <v/>
      </c>
      <c r="DE1007" t="str">
        <f t="shared" si="2066"/>
        <v/>
      </c>
      <c r="DF1007" t="str">
        <f t="shared" si="2067"/>
        <v/>
      </c>
      <c r="DG1007" t="str">
        <f t="shared" si="2068"/>
        <v/>
      </c>
      <c r="DH1007" t="str">
        <f t="shared" si="2069"/>
        <v/>
      </c>
      <c r="DI1007" t="str">
        <f t="shared" si="2070"/>
        <v/>
      </c>
      <c r="DJ1007" t="str">
        <f t="shared" si="2071"/>
        <v/>
      </c>
      <c r="DK1007" t="str">
        <f t="shared" si="2072"/>
        <v/>
      </c>
      <c r="DL1007" t="str">
        <f t="shared" si="2073"/>
        <v/>
      </c>
      <c r="DM1007" t="str">
        <f t="shared" si="2074"/>
        <v/>
      </c>
      <c r="DN1007" t="str">
        <f t="shared" si="2075"/>
        <v/>
      </c>
      <c r="DO1007" t="str">
        <f t="shared" si="2076"/>
        <v/>
      </c>
      <c r="DP1007" t="str">
        <f t="shared" si="2077"/>
        <v/>
      </c>
      <c r="DQ1007" t="str">
        <f t="shared" si="2078"/>
        <v/>
      </c>
      <c r="DR1007" t="str">
        <f t="shared" si="2079"/>
        <v/>
      </c>
      <c r="DS1007" t="str">
        <f t="shared" si="2080"/>
        <v/>
      </c>
      <c r="DT1007" t="str">
        <f t="shared" si="2081"/>
        <v/>
      </c>
      <c r="DU1007">
        <f t="shared" si="2082"/>
        <v>0</v>
      </c>
      <c r="DV1007">
        <f t="shared" si="2083"/>
        <v>0</v>
      </c>
      <c r="DW1007">
        <f t="shared" si="2084"/>
        <v>0</v>
      </c>
      <c r="DX1007" t="str">
        <f t="shared" si="2085"/>
        <v/>
      </c>
      <c r="DY1007" t="str">
        <f t="shared" si="2086"/>
        <v/>
      </c>
      <c r="DZ1007" t="str">
        <f t="shared" si="2087"/>
        <v/>
      </c>
      <c r="EA1007" s="5">
        <f t="shared" si="2088"/>
        <v>0</v>
      </c>
      <c r="EB1007" s="3">
        <f t="shared" si="2089"/>
        <v>0</v>
      </c>
    </row>
    <row r="1008" spans="2:132" x14ac:dyDescent="0.2">
      <c r="B1008">
        <v>1003</v>
      </c>
      <c r="C1008" s="3">
        <f>Zisk!D1022</f>
        <v>0</v>
      </c>
      <c r="D1008">
        <f>Zisk!E1022</f>
        <v>0</v>
      </c>
      <c r="E1008" s="66" t="str">
        <f t="shared" si="1976"/>
        <v/>
      </c>
      <c r="F1008" t="str">
        <f t="shared" si="1977"/>
        <v/>
      </c>
      <c r="G1008" s="66" t="str">
        <f t="shared" si="1978"/>
        <v/>
      </c>
      <c r="J1008">
        <f>VstupniParametry_SKRYT!$D$5</f>
        <v>0.02</v>
      </c>
      <c r="K1008">
        <f>VstupniParametry_SKRYT!$D$6</f>
        <v>0.06</v>
      </c>
      <c r="L1008">
        <f>VstupniParametry_SKRYT!$D$7</f>
        <v>0.06</v>
      </c>
      <c r="M1008">
        <f>VstupniParametry_SKRYT!$D$8</f>
        <v>0.06</v>
      </c>
      <c r="N1008">
        <f>VstupniParametry_SKRYT!$D$9</f>
        <v>1.7999999999999999E-2</v>
      </c>
      <c r="O1008" s="27">
        <f>VstupniParametry_SKRYT!$D$10</f>
        <v>0.01</v>
      </c>
      <c r="P1008" s="27">
        <f>VstupniParametry_SKRYT!$D$11</f>
        <v>0.01</v>
      </c>
      <c r="Q1008" s="27">
        <f>VstupniParametry_SKRYT!$D$12</f>
        <v>0.01</v>
      </c>
      <c r="R1008" s="27">
        <f>VstupniParametry_SKRYT!$D$13</f>
        <v>0.01</v>
      </c>
      <c r="S1008" s="27">
        <f>VstupniParametry_SKRYT!$D$14</f>
        <v>0.01</v>
      </c>
      <c r="T1008">
        <f t="shared" si="1979"/>
        <v>0</v>
      </c>
      <c r="U1008">
        <f t="shared" si="1980"/>
        <v>0</v>
      </c>
      <c r="V1008">
        <f t="shared" si="1981"/>
        <v>0</v>
      </c>
      <c r="W1008">
        <f t="shared" si="1982"/>
        <v>0</v>
      </c>
      <c r="X1008">
        <f t="shared" si="1983"/>
        <v>0</v>
      </c>
      <c r="Y1008">
        <f t="shared" si="1984"/>
        <v>0</v>
      </c>
      <c r="Z1008">
        <f t="shared" si="1985"/>
        <v>0</v>
      </c>
      <c r="AA1008">
        <f t="shared" si="1986"/>
        <v>0</v>
      </c>
      <c r="AB1008">
        <f t="shared" si="1987"/>
        <v>0</v>
      </c>
      <c r="AC1008">
        <f t="shared" si="1988"/>
        <v>0</v>
      </c>
      <c r="AD1008">
        <f t="shared" si="1989"/>
        <v>0</v>
      </c>
      <c r="AE1008">
        <f t="shared" si="1990"/>
        <v>0</v>
      </c>
      <c r="AF1008">
        <f t="shared" si="1991"/>
        <v>0</v>
      </c>
      <c r="AG1008">
        <f t="shared" si="1992"/>
        <v>0</v>
      </c>
      <c r="AH1008">
        <f t="shared" si="1993"/>
        <v>0</v>
      </c>
      <c r="AI1008">
        <f t="shared" si="1994"/>
        <v>0</v>
      </c>
      <c r="AJ1008">
        <f t="shared" si="1995"/>
        <v>0</v>
      </c>
      <c r="AK1008">
        <f t="shared" si="1996"/>
        <v>0</v>
      </c>
      <c r="AL1008">
        <f t="shared" si="1997"/>
        <v>0</v>
      </c>
      <c r="AM1008">
        <f t="shared" si="1998"/>
        <v>0</v>
      </c>
      <c r="AN1008">
        <f t="shared" si="1999"/>
        <v>0</v>
      </c>
      <c r="AO1008">
        <f t="shared" si="2000"/>
        <v>0</v>
      </c>
      <c r="AP1008">
        <f t="shared" si="2001"/>
        <v>0</v>
      </c>
      <c r="AQ1008">
        <f t="shared" si="2002"/>
        <v>0</v>
      </c>
      <c r="AR1008">
        <f t="shared" si="2003"/>
        <v>0</v>
      </c>
      <c r="AS1008">
        <f t="shared" si="2004"/>
        <v>0</v>
      </c>
      <c r="AT1008">
        <f t="shared" si="1974"/>
        <v>0</v>
      </c>
      <c r="AU1008">
        <f t="shared" si="2005"/>
        <v>0</v>
      </c>
      <c r="AV1008">
        <f t="shared" si="2006"/>
        <v>0</v>
      </c>
      <c r="AW1008">
        <f t="shared" si="1975"/>
        <v>0</v>
      </c>
      <c r="AX1008">
        <f t="shared" si="2007"/>
        <v>0</v>
      </c>
      <c r="AY1008">
        <f t="shared" si="2008"/>
        <v>0</v>
      </c>
      <c r="AZ1008">
        <f t="shared" si="2009"/>
        <v>0</v>
      </c>
      <c r="BA1008">
        <f t="shared" si="2010"/>
        <v>0</v>
      </c>
      <c r="BB1008">
        <f t="shared" si="2011"/>
        <v>0</v>
      </c>
      <c r="BC1008">
        <f t="shared" si="2012"/>
        <v>0</v>
      </c>
      <c r="BD1008">
        <f t="shared" si="2013"/>
        <v>0</v>
      </c>
      <c r="BE1008">
        <f t="shared" si="2014"/>
        <v>0</v>
      </c>
      <c r="BF1008">
        <f t="shared" si="2015"/>
        <v>0</v>
      </c>
      <c r="BG1008">
        <f t="shared" si="2016"/>
        <v>0</v>
      </c>
      <c r="BH1008">
        <f t="shared" si="2017"/>
        <v>0</v>
      </c>
      <c r="BI1008">
        <f t="shared" si="2018"/>
        <v>0</v>
      </c>
      <c r="BJ1008">
        <f t="shared" si="2019"/>
        <v>0</v>
      </c>
      <c r="BK1008">
        <f t="shared" si="2020"/>
        <v>0</v>
      </c>
      <c r="BL1008">
        <f t="shared" si="2021"/>
        <v>0</v>
      </c>
      <c r="BM1008">
        <f t="shared" si="2022"/>
        <v>0</v>
      </c>
      <c r="BN1008">
        <f t="shared" si="2023"/>
        <v>0</v>
      </c>
      <c r="BO1008">
        <f t="shared" si="2024"/>
        <v>0</v>
      </c>
      <c r="BP1008">
        <f t="shared" si="2025"/>
        <v>0</v>
      </c>
      <c r="BQ1008">
        <f t="shared" si="2026"/>
        <v>0</v>
      </c>
      <c r="BR1008">
        <f t="shared" si="2027"/>
        <v>0</v>
      </c>
      <c r="BS1008">
        <f t="shared" si="2028"/>
        <v>0</v>
      </c>
      <c r="BT1008">
        <f t="shared" si="2029"/>
        <v>0</v>
      </c>
      <c r="BU1008">
        <f t="shared" si="2030"/>
        <v>0</v>
      </c>
      <c r="BV1008">
        <f t="shared" si="2031"/>
        <v>0</v>
      </c>
      <c r="BW1008">
        <f t="shared" si="2032"/>
        <v>0</v>
      </c>
      <c r="BX1008">
        <f t="shared" si="2033"/>
        <v>0</v>
      </c>
      <c r="BY1008">
        <f t="shared" si="2034"/>
        <v>0</v>
      </c>
      <c r="BZ1008">
        <f t="shared" si="2035"/>
        <v>0</v>
      </c>
      <c r="CA1008">
        <f t="shared" si="2036"/>
        <v>0</v>
      </c>
      <c r="CB1008">
        <f t="shared" si="2037"/>
        <v>0</v>
      </c>
      <c r="CC1008">
        <f t="shared" si="2038"/>
        <v>0</v>
      </c>
      <c r="CD1008">
        <f t="shared" si="2039"/>
        <v>0</v>
      </c>
      <c r="CE1008">
        <f t="shared" si="2040"/>
        <v>0</v>
      </c>
      <c r="CF1008">
        <f t="shared" si="2041"/>
        <v>0</v>
      </c>
      <c r="CG1008">
        <f t="shared" si="2042"/>
        <v>0</v>
      </c>
      <c r="CH1008">
        <f t="shared" si="2043"/>
        <v>0</v>
      </c>
      <c r="CI1008">
        <f t="shared" si="2044"/>
        <v>0</v>
      </c>
      <c r="CJ1008">
        <f t="shared" si="2045"/>
        <v>0</v>
      </c>
      <c r="CK1008">
        <f t="shared" si="2046"/>
        <v>0</v>
      </c>
      <c r="CL1008" t="str">
        <f t="shared" si="2047"/>
        <v/>
      </c>
      <c r="CM1008" t="str">
        <f t="shared" si="2048"/>
        <v/>
      </c>
      <c r="CN1008" t="str">
        <f t="shared" si="2049"/>
        <v/>
      </c>
      <c r="CO1008" t="str">
        <f t="shared" si="2050"/>
        <v/>
      </c>
      <c r="CP1008" t="str">
        <f t="shared" si="2051"/>
        <v/>
      </c>
      <c r="CQ1008" t="str">
        <f t="shared" si="2052"/>
        <v/>
      </c>
      <c r="CR1008" t="str">
        <f t="shared" si="2053"/>
        <v/>
      </c>
      <c r="CS1008" t="str">
        <f t="shared" si="2054"/>
        <v/>
      </c>
      <c r="CT1008" t="str">
        <f t="shared" si="2055"/>
        <v/>
      </c>
      <c r="CU1008" t="str">
        <f t="shared" si="2056"/>
        <v/>
      </c>
      <c r="CV1008" t="str">
        <f t="shared" si="2057"/>
        <v/>
      </c>
      <c r="CW1008" t="str">
        <f t="shared" si="2058"/>
        <v/>
      </c>
      <c r="CX1008" t="str">
        <f t="shared" si="2059"/>
        <v/>
      </c>
      <c r="CY1008" t="str">
        <f t="shared" si="2060"/>
        <v/>
      </c>
      <c r="CZ1008" t="str">
        <f t="shared" si="2061"/>
        <v/>
      </c>
      <c r="DA1008" t="str">
        <f t="shared" si="2062"/>
        <v/>
      </c>
      <c r="DB1008" t="str">
        <f t="shared" si="2063"/>
        <v/>
      </c>
      <c r="DC1008" t="str">
        <f t="shared" si="2064"/>
        <v/>
      </c>
      <c r="DD1008" t="str">
        <f t="shared" si="2065"/>
        <v/>
      </c>
      <c r="DE1008" t="str">
        <f t="shared" si="2066"/>
        <v/>
      </c>
      <c r="DF1008" t="str">
        <f t="shared" si="2067"/>
        <v/>
      </c>
      <c r="DG1008" t="str">
        <f t="shared" si="2068"/>
        <v/>
      </c>
      <c r="DH1008" t="str">
        <f t="shared" si="2069"/>
        <v/>
      </c>
      <c r="DI1008" t="str">
        <f t="shared" si="2070"/>
        <v/>
      </c>
      <c r="DJ1008" t="str">
        <f t="shared" si="2071"/>
        <v/>
      </c>
      <c r="DK1008" t="str">
        <f t="shared" si="2072"/>
        <v/>
      </c>
      <c r="DL1008" t="str">
        <f t="shared" si="2073"/>
        <v/>
      </c>
      <c r="DM1008" t="str">
        <f t="shared" si="2074"/>
        <v/>
      </c>
      <c r="DN1008" t="str">
        <f t="shared" si="2075"/>
        <v/>
      </c>
      <c r="DO1008" t="str">
        <f t="shared" si="2076"/>
        <v/>
      </c>
      <c r="DP1008" t="str">
        <f t="shared" si="2077"/>
        <v/>
      </c>
      <c r="DQ1008" t="str">
        <f t="shared" si="2078"/>
        <v/>
      </c>
      <c r="DR1008" t="str">
        <f t="shared" si="2079"/>
        <v/>
      </c>
      <c r="DS1008" t="str">
        <f t="shared" si="2080"/>
        <v/>
      </c>
      <c r="DT1008" t="str">
        <f t="shared" si="2081"/>
        <v/>
      </c>
      <c r="DU1008">
        <f t="shared" si="2082"/>
        <v>0</v>
      </c>
      <c r="DV1008">
        <f t="shared" si="2083"/>
        <v>0</v>
      </c>
      <c r="DW1008">
        <f t="shared" si="2084"/>
        <v>0</v>
      </c>
      <c r="DX1008" t="str">
        <f t="shared" si="2085"/>
        <v/>
      </c>
      <c r="DY1008" t="str">
        <f t="shared" si="2086"/>
        <v/>
      </c>
      <c r="DZ1008" t="str">
        <f t="shared" si="2087"/>
        <v/>
      </c>
      <c r="EA1008" s="5">
        <f t="shared" si="2088"/>
        <v>0</v>
      </c>
      <c r="EB1008" s="3">
        <f t="shared" si="2089"/>
        <v>0</v>
      </c>
    </row>
    <row r="1009" spans="2:132" x14ac:dyDescent="0.2">
      <c r="B1009" s="25">
        <v>1004</v>
      </c>
      <c r="C1009" s="26">
        <f>Zisk!D1023</f>
        <v>0</v>
      </c>
      <c r="D1009">
        <f>Zisk!E1023</f>
        <v>0</v>
      </c>
      <c r="E1009" s="66" t="str">
        <f t="shared" si="1976"/>
        <v/>
      </c>
      <c r="F1009" t="str">
        <f t="shared" si="1977"/>
        <v/>
      </c>
      <c r="G1009" s="66" t="str">
        <f t="shared" si="1978"/>
        <v/>
      </c>
      <c r="H1009" s="25"/>
      <c r="I1009" s="25"/>
      <c r="J1009">
        <f>VstupniParametry_SKRYT!$D$5</f>
        <v>0.02</v>
      </c>
      <c r="K1009">
        <f>VstupniParametry_SKRYT!$D$6</f>
        <v>0.06</v>
      </c>
      <c r="L1009">
        <f>VstupniParametry_SKRYT!$D$7</f>
        <v>0.06</v>
      </c>
      <c r="M1009">
        <f>VstupniParametry_SKRYT!$D$8</f>
        <v>0.06</v>
      </c>
      <c r="N1009">
        <f>VstupniParametry_SKRYT!$D$9</f>
        <v>1.7999999999999999E-2</v>
      </c>
      <c r="O1009" s="27">
        <f>VstupniParametry_SKRYT!$D$10</f>
        <v>0.01</v>
      </c>
      <c r="P1009" s="27">
        <f>VstupniParametry_SKRYT!$D$11</f>
        <v>0.01</v>
      </c>
      <c r="Q1009" s="27">
        <f>VstupniParametry_SKRYT!$D$12</f>
        <v>0.01</v>
      </c>
      <c r="R1009" s="27">
        <f>VstupniParametry_SKRYT!$D$13</f>
        <v>0.01</v>
      </c>
      <c r="S1009" s="27">
        <f>VstupniParametry_SKRYT!$D$14</f>
        <v>0.01</v>
      </c>
      <c r="T1009">
        <f t="shared" si="1979"/>
        <v>0</v>
      </c>
      <c r="U1009">
        <f t="shared" si="1980"/>
        <v>0</v>
      </c>
      <c r="V1009">
        <f t="shared" si="1981"/>
        <v>0</v>
      </c>
      <c r="W1009">
        <f t="shared" si="1982"/>
        <v>0</v>
      </c>
      <c r="X1009">
        <f t="shared" si="1983"/>
        <v>0</v>
      </c>
      <c r="Y1009">
        <f t="shared" si="1984"/>
        <v>0</v>
      </c>
      <c r="Z1009">
        <f t="shared" si="1985"/>
        <v>0</v>
      </c>
      <c r="AA1009">
        <f t="shared" si="1986"/>
        <v>0</v>
      </c>
      <c r="AB1009">
        <f t="shared" si="1987"/>
        <v>0</v>
      </c>
      <c r="AC1009">
        <f t="shared" si="1988"/>
        <v>0</v>
      </c>
      <c r="AD1009">
        <f t="shared" si="1989"/>
        <v>0</v>
      </c>
      <c r="AE1009">
        <f t="shared" si="1990"/>
        <v>0</v>
      </c>
      <c r="AF1009">
        <f t="shared" si="1991"/>
        <v>0</v>
      </c>
      <c r="AG1009">
        <f t="shared" si="1992"/>
        <v>0</v>
      </c>
      <c r="AH1009">
        <f t="shared" si="1993"/>
        <v>0</v>
      </c>
      <c r="AI1009">
        <f t="shared" si="1994"/>
        <v>0</v>
      </c>
      <c r="AJ1009">
        <f t="shared" si="1995"/>
        <v>0</v>
      </c>
      <c r="AK1009">
        <f t="shared" si="1996"/>
        <v>0</v>
      </c>
      <c r="AL1009">
        <f t="shared" si="1997"/>
        <v>0</v>
      </c>
      <c r="AM1009">
        <f t="shared" si="1998"/>
        <v>0</v>
      </c>
      <c r="AN1009">
        <f t="shared" si="1999"/>
        <v>0</v>
      </c>
      <c r="AO1009">
        <f t="shared" si="2000"/>
        <v>0</v>
      </c>
      <c r="AP1009">
        <f t="shared" si="2001"/>
        <v>0</v>
      </c>
      <c r="AQ1009">
        <f t="shared" si="2002"/>
        <v>0</v>
      </c>
      <c r="AR1009">
        <f t="shared" si="2003"/>
        <v>0</v>
      </c>
      <c r="AS1009">
        <f t="shared" si="2004"/>
        <v>0</v>
      </c>
      <c r="AT1009">
        <f t="shared" si="1974"/>
        <v>0</v>
      </c>
      <c r="AU1009">
        <f t="shared" si="2005"/>
        <v>0</v>
      </c>
      <c r="AV1009">
        <f t="shared" si="2006"/>
        <v>0</v>
      </c>
      <c r="AW1009">
        <f t="shared" si="1975"/>
        <v>0</v>
      </c>
      <c r="AX1009">
        <f t="shared" si="2007"/>
        <v>0</v>
      </c>
      <c r="AY1009">
        <f t="shared" si="2008"/>
        <v>0</v>
      </c>
      <c r="AZ1009">
        <f t="shared" si="2009"/>
        <v>0</v>
      </c>
      <c r="BA1009">
        <f t="shared" si="2010"/>
        <v>0</v>
      </c>
      <c r="BB1009">
        <f t="shared" si="2011"/>
        <v>0</v>
      </c>
      <c r="BC1009">
        <f t="shared" si="2012"/>
        <v>0</v>
      </c>
      <c r="BD1009">
        <f t="shared" si="2013"/>
        <v>0</v>
      </c>
      <c r="BE1009">
        <f t="shared" si="2014"/>
        <v>0</v>
      </c>
      <c r="BF1009">
        <f t="shared" si="2015"/>
        <v>0</v>
      </c>
      <c r="BG1009">
        <f t="shared" si="2016"/>
        <v>0</v>
      </c>
      <c r="BH1009">
        <f t="shared" si="2017"/>
        <v>0</v>
      </c>
      <c r="BI1009">
        <f t="shared" si="2018"/>
        <v>0</v>
      </c>
      <c r="BJ1009">
        <f t="shared" si="2019"/>
        <v>0</v>
      </c>
      <c r="BK1009">
        <f t="shared" si="2020"/>
        <v>0</v>
      </c>
      <c r="BL1009">
        <f t="shared" si="2021"/>
        <v>0</v>
      </c>
      <c r="BM1009">
        <f t="shared" si="2022"/>
        <v>0</v>
      </c>
      <c r="BN1009">
        <f t="shared" si="2023"/>
        <v>0</v>
      </c>
      <c r="BO1009">
        <f t="shared" si="2024"/>
        <v>0</v>
      </c>
      <c r="BP1009">
        <f t="shared" si="2025"/>
        <v>0</v>
      </c>
      <c r="BQ1009">
        <f t="shared" si="2026"/>
        <v>0</v>
      </c>
      <c r="BR1009">
        <f t="shared" si="2027"/>
        <v>0</v>
      </c>
      <c r="BS1009">
        <f t="shared" si="2028"/>
        <v>0</v>
      </c>
      <c r="BT1009">
        <f t="shared" si="2029"/>
        <v>0</v>
      </c>
      <c r="BU1009">
        <f t="shared" si="2030"/>
        <v>0</v>
      </c>
      <c r="BV1009">
        <f t="shared" si="2031"/>
        <v>0</v>
      </c>
      <c r="BW1009">
        <f t="shared" si="2032"/>
        <v>0</v>
      </c>
      <c r="BX1009">
        <f t="shared" si="2033"/>
        <v>0</v>
      </c>
      <c r="BY1009">
        <f t="shared" si="2034"/>
        <v>0</v>
      </c>
      <c r="BZ1009">
        <f t="shared" si="2035"/>
        <v>0</v>
      </c>
      <c r="CA1009">
        <f t="shared" si="2036"/>
        <v>0</v>
      </c>
      <c r="CB1009">
        <f t="shared" si="2037"/>
        <v>0</v>
      </c>
      <c r="CC1009">
        <f t="shared" si="2038"/>
        <v>0</v>
      </c>
      <c r="CD1009">
        <f t="shared" si="2039"/>
        <v>0</v>
      </c>
      <c r="CE1009">
        <f t="shared" si="2040"/>
        <v>0</v>
      </c>
      <c r="CF1009">
        <f t="shared" si="2041"/>
        <v>0</v>
      </c>
      <c r="CG1009">
        <f t="shared" si="2042"/>
        <v>0</v>
      </c>
      <c r="CH1009">
        <f t="shared" si="2043"/>
        <v>0</v>
      </c>
      <c r="CI1009">
        <f t="shared" si="2044"/>
        <v>0</v>
      </c>
      <c r="CJ1009">
        <f t="shared" si="2045"/>
        <v>0</v>
      </c>
      <c r="CK1009">
        <f t="shared" si="2046"/>
        <v>0</v>
      </c>
      <c r="CL1009" t="str">
        <f t="shared" si="2047"/>
        <v/>
      </c>
      <c r="CM1009" t="str">
        <f t="shared" si="2048"/>
        <v/>
      </c>
      <c r="CN1009" t="str">
        <f t="shared" si="2049"/>
        <v/>
      </c>
      <c r="CO1009" t="str">
        <f t="shared" si="2050"/>
        <v/>
      </c>
      <c r="CP1009" t="str">
        <f t="shared" si="2051"/>
        <v/>
      </c>
      <c r="CQ1009" t="str">
        <f t="shared" si="2052"/>
        <v/>
      </c>
      <c r="CR1009" t="str">
        <f t="shared" si="2053"/>
        <v/>
      </c>
      <c r="CS1009" t="str">
        <f t="shared" si="2054"/>
        <v/>
      </c>
      <c r="CT1009" t="str">
        <f t="shared" si="2055"/>
        <v/>
      </c>
      <c r="CU1009" t="str">
        <f t="shared" si="2056"/>
        <v/>
      </c>
      <c r="CV1009" t="str">
        <f t="shared" si="2057"/>
        <v/>
      </c>
      <c r="CW1009" t="str">
        <f t="shared" si="2058"/>
        <v/>
      </c>
      <c r="CX1009" t="str">
        <f t="shared" si="2059"/>
        <v/>
      </c>
      <c r="CY1009" t="str">
        <f t="shared" si="2060"/>
        <v/>
      </c>
      <c r="CZ1009" t="str">
        <f t="shared" si="2061"/>
        <v/>
      </c>
      <c r="DA1009" t="str">
        <f t="shared" si="2062"/>
        <v/>
      </c>
      <c r="DB1009" t="str">
        <f t="shared" si="2063"/>
        <v/>
      </c>
      <c r="DC1009" t="str">
        <f t="shared" si="2064"/>
        <v/>
      </c>
      <c r="DD1009" t="str">
        <f t="shared" si="2065"/>
        <v/>
      </c>
      <c r="DE1009" t="str">
        <f t="shared" si="2066"/>
        <v/>
      </c>
      <c r="DF1009" t="str">
        <f t="shared" si="2067"/>
        <v/>
      </c>
      <c r="DG1009" t="str">
        <f t="shared" si="2068"/>
        <v/>
      </c>
      <c r="DH1009" t="str">
        <f t="shared" si="2069"/>
        <v/>
      </c>
      <c r="DI1009" t="str">
        <f t="shared" si="2070"/>
        <v/>
      </c>
      <c r="DJ1009" t="str">
        <f t="shared" si="2071"/>
        <v/>
      </c>
      <c r="DK1009" t="str">
        <f t="shared" si="2072"/>
        <v/>
      </c>
      <c r="DL1009" t="str">
        <f t="shared" si="2073"/>
        <v/>
      </c>
      <c r="DM1009" t="str">
        <f t="shared" si="2074"/>
        <v/>
      </c>
      <c r="DN1009" t="str">
        <f t="shared" si="2075"/>
        <v/>
      </c>
      <c r="DO1009" t="str">
        <f t="shared" si="2076"/>
        <v/>
      </c>
      <c r="DP1009" t="str">
        <f t="shared" si="2077"/>
        <v/>
      </c>
      <c r="DQ1009" t="str">
        <f t="shared" si="2078"/>
        <v/>
      </c>
      <c r="DR1009" t="str">
        <f t="shared" si="2079"/>
        <v/>
      </c>
      <c r="DS1009" t="str">
        <f t="shared" si="2080"/>
        <v/>
      </c>
      <c r="DT1009" t="str">
        <f t="shared" si="2081"/>
        <v/>
      </c>
      <c r="DU1009">
        <f t="shared" si="2082"/>
        <v>0</v>
      </c>
      <c r="DV1009">
        <f t="shared" si="2083"/>
        <v>0</v>
      </c>
      <c r="DW1009">
        <f t="shared" si="2084"/>
        <v>0</v>
      </c>
      <c r="DX1009" t="str">
        <f t="shared" si="2085"/>
        <v/>
      </c>
      <c r="DY1009" t="str">
        <f t="shared" si="2086"/>
        <v/>
      </c>
      <c r="DZ1009" t="str">
        <f t="shared" si="2087"/>
        <v/>
      </c>
      <c r="EA1009" s="5">
        <f t="shared" si="2088"/>
        <v>0</v>
      </c>
      <c r="EB1009" s="3">
        <f t="shared" si="2089"/>
        <v>0</v>
      </c>
    </row>
    <row r="1010" spans="2:132" x14ac:dyDescent="0.2">
      <c r="B1010">
        <v>1005</v>
      </c>
      <c r="C1010" s="3">
        <f>Zisk!D1024</f>
        <v>0</v>
      </c>
      <c r="D1010">
        <f>Zisk!E1024</f>
        <v>0</v>
      </c>
      <c r="E1010" s="66" t="str">
        <f t="shared" si="1976"/>
        <v/>
      </c>
      <c r="F1010" t="str">
        <f t="shared" si="1977"/>
        <v/>
      </c>
      <c r="G1010" s="66" t="str">
        <f t="shared" si="1978"/>
        <v/>
      </c>
      <c r="J1010">
        <f>VstupniParametry_SKRYT!$D$5</f>
        <v>0.02</v>
      </c>
      <c r="K1010">
        <f>VstupniParametry_SKRYT!$D$6</f>
        <v>0.06</v>
      </c>
      <c r="L1010">
        <f>VstupniParametry_SKRYT!$D$7</f>
        <v>0.06</v>
      </c>
      <c r="M1010">
        <f>VstupniParametry_SKRYT!$D$8</f>
        <v>0.06</v>
      </c>
      <c r="N1010">
        <f>VstupniParametry_SKRYT!$D$9</f>
        <v>1.7999999999999999E-2</v>
      </c>
      <c r="O1010" s="27">
        <f>VstupniParametry_SKRYT!$D$10</f>
        <v>0.01</v>
      </c>
      <c r="P1010" s="27">
        <f>VstupniParametry_SKRYT!$D$11</f>
        <v>0.01</v>
      </c>
      <c r="Q1010" s="27">
        <f>VstupniParametry_SKRYT!$D$12</f>
        <v>0.01</v>
      </c>
      <c r="R1010" s="27">
        <f>VstupniParametry_SKRYT!$D$13</f>
        <v>0.01</v>
      </c>
      <c r="S1010" s="27">
        <f>VstupniParametry_SKRYT!$D$14</f>
        <v>0.01</v>
      </c>
      <c r="T1010">
        <f t="shared" si="1979"/>
        <v>0</v>
      </c>
      <c r="U1010">
        <f t="shared" si="1980"/>
        <v>0</v>
      </c>
      <c r="V1010">
        <f t="shared" si="1981"/>
        <v>0</v>
      </c>
      <c r="W1010">
        <f t="shared" si="1982"/>
        <v>0</v>
      </c>
      <c r="X1010">
        <f t="shared" si="1983"/>
        <v>0</v>
      </c>
      <c r="Y1010">
        <f t="shared" si="1984"/>
        <v>0</v>
      </c>
      <c r="Z1010">
        <f t="shared" si="1985"/>
        <v>0</v>
      </c>
      <c r="AA1010">
        <f t="shared" si="1986"/>
        <v>0</v>
      </c>
      <c r="AB1010">
        <f t="shared" si="1987"/>
        <v>0</v>
      </c>
      <c r="AC1010">
        <f t="shared" si="1988"/>
        <v>0</v>
      </c>
      <c r="AD1010">
        <f t="shared" si="1989"/>
        <v>0</v>
      </c>
      <c r="AE1010">
        <f t="shared" si="1990"/>
        <v>0</v>
      </c>
      <c r="AF1010">
        <f t="shared" si="1991"/>
        <v>0</v>
      </c>
      <c r="AG1010">
        <f t="shared" si="1992"/>
        <v>0</v>
      </c>
      <c r="AH1010">
        <f t="shared" si="1993"/>
        <v>0</v>
      </c>
      <c r="AI1010">
        <f t="shared" si="1994"/>
        <v>0</v>
      </c>
      <c r="AJ1010">
        <f t="shared" si="1995"/>
        <v>0</v>
      </c>
      <c r="AK1010">
        <f t="shared" si="1996"/>
        <v>0</v>
      </c>
      <c r="AL1010">
        <f t="shared" si="1997"/>
        <v>0</v>
      </c>
      <c r="AM1010">
        <f t="shared" si="1998"/>
        <v>0</v>
      </c>
      <c r="AN1010">
        <f t="shared" si="1999"/>
        <v>0</v>
      </c>
      <c r="AO1010">
        <f t="shared" si="2000"/>
        <v>0</v>
      </c>
      <c r="AP1010">
        <f t="shared" si="2001"/>
        <v>0</v>
      </c>
      <c r="AQ1010">
        <f t="shared" si="2002"/>
        <v>0</v>
      </c>
      <c r="AR1010">
        <f t="shared" si="2003"/>
        <v>0</v>
      </c>
      <c r="AS1010">
        <f t="shared" si="2004"/>
        <v>0</v>
      </c>
      <c r="AT1010">
        <f t="shared" si="1974"/>
        <v>0</v>
      </c>
      <c r="AU1010">
        <f t="shared" si="2005"/>
        <v>0</v>
      </c>
      <c r="AV1010">
        <f t="shared" si="2006"/>
        <v>0</v>
      </c>
      <c r="AW1010">
        <f t="shared" si="1975"/>
        <v>0</v>
      </c>
      <c r="AX1010">
        <f t="shared" si="2007"/>
        <v>0</v>
      </c>
      <c r="AY1010">
        <f t="shared" si="2008"/>
        <v>0</v>
      </c>
      <c r="AZ1010">
        <f t="shared" si="2009"/>
        <v>0</v>
      </c>
      <c r="BA1010">
        <f t="shared" si="2010"/>
        <v>0</v>
      </c>
      <c r="BB1010">
        <f t="shared" si="2011"/>
        <v>0</v>
      </c>
      <c r="BC1010">
        <f t="shared" si="2012"/>
        <v>0</v>
      </c>
      <c r="BD1010">
        <f t="shared" si="2013"/>
        <v>0</v>
      </c>
      <c r="BE1010">
        <f t="shared" si="2014"/>
        <v>0</v>
      </c>
      <c r="BF1010">
        <f t="shared" si="2015"/>
        <v>0</v>
      </c>
      <c r="BG1010">
        <f t="shared" si="2016"/>
        <v>0</v>
      </c>
      <c r="BH1010">
        <f t="shared" si="2017"/>
        <v>0</v>
      </c>
      <c r="BI1010">
        <f t="shared" si="2018"/>
        <v>0</v>
      </c>
      <c r="BJ1010">
        <f t="shared" si="2019"/>
        <v>0</v>
      </c>
      <c r="BK1010">
        <f t="shared" si="2020"/>
        <v>0</v>
      </c>
      <c r="BL1010">
        <f t="shared" si="2021"/>
        <v>0</v>
      </c>
      <c r="BM1010">
        <f t="shared" si="2022"/>
        <v>0</v>
      </c>
      <c r="BN1010">
        <f t="shared" si="2023"/>
        <v>0</v>
      </c>
      <c r="BO1010">
        <f t="shared" si="2024"/>
        <v>0</v>
      </c>
      <c r="BP1010">
        <f t="shared" si="2025"/>
        <v>0</v>
      </c>
      <c r="BQ1010">
        <f t="shared" si="2026"/>
        <v>0</v>
      </c>
      <c r="BR1010">
        <f t="shared" si="2027"/>
        <v>0</v>
      </c>
      <c r="BS1010">
        <f t="shared" si="2028"/>
        <v>0</v>
      </c>
      <c r="BT1010">
        <f t="shared" si="2029"/>
        <v>0</v>
      </c>
      <c r="BU1010">
        <f t="shared" si="2030"/>
        <v>0</v>
      </c>
      <c r="BV1010">
        <f t="shared" si="2031"/>
        <v>0</v>
      </c>
      <c r="BW1010">
        <f t="shared" si="2032"/>
        <v>0</v>
      </c>
      <c r="BX1010">
        <f t="shared" si="2033"/>
        <v>0</v>
      </c>
      <c r="BY1010">
        <f t="shared" si="2034"/>
        <v>0</v>
      </c>
      <c r="BZ1010">
        <f t="shared" si="2035"/>
        <v>0</v>
      </c>
      <c r="CA1010">
        <f t="shared" si="2036"/>
        <v>0</v>
      </c>
      <c r="CB1010">
        <f t="shared" si="2037"/>
        <v>0</v>
      </c>
      <c r="CC1010">
        <f t="shared" si="2038"/>
        <v>0</v>
      </c>
      <c r="CD1010">
        <f t="shared" si="2039"/>
        <v>0</v>
      </c>
      <c r="CE1010">
        <f t="shared" si="2040"/>
        <v>0</v>
      </c>
      <c r="CF1010">
        <f t="shared" si="2041"/>
        <v>0</v>
      </c>
      <c r="CG1010">
        <f t="shared" si="2042"/>
        <v>0</v>
      </c>
      <c r="CH1010">
        <f t="shared" si="2043"/>
        <v>0</v>
      </c>
      <c r="CI1010">
        <f t="shared" si="2044"/>
        <v>0</v>
      </c>
      <c r="CJ1010">
        <f t="shared" si="2045"/>
        <v>0</v>
      </c>
      <c r="CK1010">
        <f t="shared" si="2046"/>
        <v>0</v>
      </c>
      <c r="CL1010" t="str">
        <f t="shared" si="2047"/>
        <v/>
      </c>
      <c r="CM1010" t="str">
        <f t="shared" si="2048"/>
        <v/>
      </c>
      <c r="CN1010" t="str">
        <f t="shared" si="2049"/>
        <v/>
      </c>
      <c r="CO1010" t="str">
        <f t="shared" si="2050"/>
        <v/>
      </c>
      <c r="CP1010" t="str">
        <f t="shared" si="2051"/>
        <v/>
      </c>
      <c r="CQ1010" t="str">
        <f t="shared" si="2052"/>
        <v/>
      </c>
      <c r="CR1010" t="str">
        <f t="shared" si="2053"/>
        <v/>
      </c>
      <c r="CS1010" t="str">
        <f t="shared" si="2054"/>
        <v/>
      </c>
      <c r="CT1010" t="str">
        <f t="shared" si="2055"/>
        <v/>
      </c>
      <c r="CU1010" t="str">
        <f t="shared" si="2056"/>
        <v/>
      </c>
      <c r="CV1010" t="str">
        <f t="shared" si="2057"/>
        <v/>
      </c>
      <c r="CW1010" t="str">
        <f t="shared" si="2058"/>
        <v/>
      </c>
      <c r="CX1010" t="str">
        <f t="shared" si="2059"/>
        <v/>
      </c>
      <c r="CY1010" t="str">
        <f t="shared" si="2060"/>
        <v/>
      </c>
      <c r="CZ1010" t="str">
        <f t="shared" si="2061"/>
        <v/>
      </c>
      <c r="DA1010" t="str">
        <f t="shared" si="2062"/>
        <v/>
      </c>
      <c r="DB1010" t="str">
        <f t="shared" si="2063"/>
        <v/>
      </c>
      <c r="DC1010" t="str">
        <f t="shared" si="2064"/>
        <v/>
      </c>
      <c r="DD1010" t="str">
        <f t="shared" si="2065"/>
        <v/>
      </c>
      <c r="DE1010" t="str">
        <f t="shared" si="2066"/>
        <v/>
      </c>
      <c r="DF1010" t="str">
        <f t="shared" si="2067"/>
        <v/>
      </c>
      <c r="DG1010" t="str">
        <f t="shared" si="2068"/>
        <v/>
      </c>
      <c r="DH1010" t="str">
        <f t="shared" si="2069"/>
        <v/>
      </c>
      <c r="DI1010" t="str">
        <f t="shared" si="2070"/>
        <v/>
      </c>
      <c r="DJ1010" t="str">
        <f t="shared" si="2071"/>
        <v/>
      </c>
      <c r="DK1010" t="str">
        <f t="shared" si="2072"/>
        <v/>
      </c>
      <c r="DL1010" t="str">
        <f t="shared" si="2073"/>
        <v/>
      </c>
      <c r="DM1010" t="str">
        <f t="shared" si="2074"/>
        <v/>
      </c>
      <c r="DN1010" t="str">
        <f t="shared" si="2075"/>
        <v/>
      </c>
      <c r="DO1010" t="str">
        <f t="shared" si="2076"/>
        <v/>
      </c>
      <c r="DP1010" t="str">
        <f t="shared" si="2077"/>
        <v/>
      </c>
      <c r="DQ1010" t="str">
        <f t="shared" si="2078"/>
        <v/>
      </c>
      <c r="DR1010" t="str">
        <f t="shared" si="2079"/>
        <v/>
      </c>
      <c r="DS1010" t="str">
        <f t="shared" si="2080"/>
        <v/>
      </c>
      <c r="DT1010" t="str">
        <f t="shared" si="2081"/>
        <v/>
      </c>
      <c r="DU1010">
        <f t="shared" si="2082"/>
        <v>0</v>
      </c>
      <c r="DV1010">
        <f t="shared" si="2083"/>
        <v>0</v>
      </c>
      <c r="DW1010">
        <f t="shared" si="2084"/>
        <v>0</v>
      </c>
      <c r="DX1010" t="str">
        <f t="shared" si="2085"/>
        <v/>
      </c>
      <c r="DY1010" t="str">
        <f t="shared" si="2086"/>
        <v/>
      </c>
      <c r="DZ1010" t="str">
        <f t="shared" si="2087"/>
        <v/>
      </c>
      <c r="EA1010" s="5">
        <f t="shared" si="2088"/>
        <v>0</v>
      </c>
      <c r="EB1010" s="3">
        <f t="shared" si="2089"/>
        <v>0</v>
      </c>
    </row>
    <row r="1011" spans="2:132" x14ac:dyDescent="0.2">
      <c r="B1011" s="25">
        <v>1006</v>
      </c>
      <c r="C1011" s="26">
        <f>Zisk!D1025</f>
        <v>0</v>
      </c>
      <c r="D1011">
        <f>Zisk!E1025</f>
        <v>0</v>
      </c>
      <c r="E1011" s="66" t="str">
        <f t="shared" si="1976"/>
        <v/>
      </c>
      <c r="F1011" t="str">
        <f t="shared" si="1977"/>
        <v/>
      </c>
      <c r="G1011" s="66" t="str">
        <f t="shared" si="1978"/>
        <v/>
      </c>
      <c r="H1011" s="25"/>
      <c r="I1011" s="25"/>
      <c r="J1011">
        <f>VstupniParametry_SKRYT!$D$5</f>
        <v>0.02</v>
      </c>
      <c r="K1011">
        <f>VstupniParametry_SKRYT!$D$6</f>
        <v>0.06</v>
      </c>
      <c r="L1011">
        <f>VstupniParametry_SKRYT!$D$7</f>
        <v>0.06</v>
      </c>
      <c r="M1011">
        <f>VstupniParametry_SKRYT!$D$8</f>
        <v>0.06</v>
      </c>
      <c r="N1011">
        <f>VstupniParametry_SKRYT!$D$9</f>
        <v>1.7999999999999999E-2</v>
      </c>
      <c r="O1011" s="27">
        <f>VstupniParametry_SKRYT!$D$10</f>
        <v>0.01</v>
      </c>
      <c r="P1011" s="27">
        <f>VstupniParametry_SKRYT!$D$11</f>
        <v>0.01</v>
      </c>
      <c r="Q1011" s="27">
        <f>VstupniParametry_SKRYT!$D$12</f>
        <v>0.01</v>
      </c>
      <c r="R1011" s="27">
        <f>VstupniParametry_SKRYT!$D$13</f>
        <v>0.01</v>
      </c>
      <c r="S1011" s="27">
        <f>VstupniParametry_SKRYT!$D$14</f>
        <v>0.01</v>
      </c>
      <c r="T1011">
        <f t="shared" si="1979"/>
        <v>0</v>
      </c>
      <c r="U1011">
        <f t="shared" si="1980"/>
        <v>0</v>
      </c>
      <c r="V1011">
        <f t="shared" si="1981"/>
        <v>0</v>
      </c>
      <c r="W1011">
        <f t="shared" si="1982"/>
        <v>0</v>
      </c>
      <c r="X1011">
        <f t="shared" si="1983"/>
        <v>0</v>
      </c>
      <c r="Y1011">
        <f t="shared" si="1984"/>
        <v>0</v>
      </c>
      <c r="Z1011">
        <f t="shared" si="1985"/>
        <v>0</v>
      </c>
      <c r="AA1011">
        <f t="shared" si="1986"/>
        <v>0</v>
      </c>
      <c r="AB1011">
        <f t="shared" si="1987"/>
        <v>0</v>
      </c>
      <c r="AC1011">
        <f t="shared" si="1988"/>
        <v>0</v>
      </c>
      <c r="AD1011">
        <f t="shared" si="1989"/>
        <v>0</v>
      </c>
      <c r="AE1011">
        <f t="shared" si="1990"/>
        <v>0</v>
      </c>
      <c r="AF1011">
        <f t="shared" si="1991"/>
        <v>0</v>
      </c>
      <c r="AG1011">
        <f t="shared" si="1992"/>
        <v>0</v>
      </c>
      <c r="AH1011">
        <f t="shared" si="1993"/>
        <v>0</v>
      </c>
      <c r="AI1011">
        <f t="shared" si="1994"/>
        <v>0</v>
      </c>
      <c r="AJ1011">
        <f t="shared" si="1995"/>
        <v>0</v>
      </c>
      <c r="AK1011">
        <f t="shared" si="1996"/>
        <v>0</v>
      </c>
      <c r="AL1011">
        <f t="shared" si="1997"/>
        <v>0</v>
      </c>
      <c r="AM1011">
        <f t="shared" si="1998"/>
        <v>0</v>
      </c>
      <c r="AN1011">
        <f t="shared" si="1999"/>
        <v>0</v>
      </c>
      <c r="AO1011">
        <f t="shared" si="2000"/>
        <v>0</v>
      </c>
      <c r="AP1011">
        <f t="shared" si="2001"/>
        <v>0</v>
      </c>
      <c r="AQ1011">
        <f t="shared" si="2002"/>
        <v>0</v>
      </c>
      <c r="AR1011">
        <f t="shared" si="2003"/>
        <v>0</v>
      </c>
      <c r="AS1011">
        <f t="shared" si="2004"/>
        <v>0</v>
      </c>
      <c r="AT1011">
        <f t="shared" si="1974"/>
        <v>0</v>
      </c>
      <c r="AU1011">
        <f t="shared" si="2005"/>
        <v>0</v>
      </c>
      <c r="AV1011">
        <f t="shared" si="2006"/>
        <v>0</v>
      </c>
      <c r="AW1011">
        <f t="shared" si="1975"/>
        <v>0</v>
      </c>
      <c r="AX1011">
        <f t="shared" si="2007"/>
        <v>0</v>
      </c>
      <c r="AY1011">
        <f t="shared" si="2008"/>
        <v>0</v>
      </c>
      <c r="AZ1011">
        <f t="shared" si="2009"/>
        <v>0</v>
      </c>
      <c r="BA1011">
        <f t="shared" si="2010"/>
        <v>0</v>
      </c>
      <c r="BB1011">
        <f t="shared" si="2011"/>
        <v>0</v>
      </c>
      <c r="BC1011">
        <f t="shared" si="2012"/>
        <v>0</v>
      </c>
      <c r="BD1011">
        <f t="shared" si="2013"/>
        <v>0</v>
      </c>
      <c r="BE1011">
        <f t="shared" si="2014"/>
        <v>0</v>
      </c>
      <c r="BF1011">
        <f t="shared" si="2015"/>
        <v>0</v>
      </c>
      <c r="BG1011">
        <f t="shared" si="2016"/>
        <v>0</v>
      </c>
      <c r="BH1011">
        <f t="shared" si="2017"/>
        <v>0</v>
      </c>
      <c r="BI1011">
        <f t="shared" si="2018"/>
        <v>0</v>
      </c>
      <c r="BJ1011">
        <f t="shared" si="2019"/>
        <v>0</v>
      </c>
      <c r="BK1011">
        <f t="shared" si="2020"/>
        <v>0</v>
      </c>
      <c r="BL1011">
        <f t="shared" si="2021"/>
        <v>0</v>
      </c>
      <c r="BM1011">
        <f t="shared" si="2022"/>
        <v>0</v>
      </c>
      <c r="BN1011">
        <f t="shared" si="2023"/>
        <v>0</v>
      </c>
      <c r="BO1011">
        <f t="shared" si="2024"/>
        <v>0</v>
      </c>
      <c r="BP1011">
        <f t="shared" si="2025"/>
        <v>0</v>
      </c>
      <c r="BQ1011">
        <f t="shared" si="2026"/>
        <v>0</v>
      </c>
      <c r="BR1011">
        <f t="shared" si="2027"/>
        <v>0</v>
      </c>
      <c r="BS1011">
        <f t="shared" si="2028"/>
        <v>0</v>
      </c>
      <c r="BT1011">
        <f t="shared" si="2029"/>
        <v>0</v>
      </c>
      <c r="BU1011">
        <f t="shared" si="2030"/>
        <v>0</v>
      </c>
      <c r="BV1011">
        <f t="shared" si="2031"/>
        <v>0</v>
      </c>
      <c r="BW1011">
        <f t="shared" si="2032"/>
        <v>0</v>
      </c>
      <c r="BX1011">
        <f t="shared" si="2033"/>
        <v>0</v>
      </c>
      <c r="BY1011">
        <f t="shared" si="2034"/>
        <v>0</v>
      </c>
      <c r="BZ1011">
        <f t="shared" si="2035"/>
        <v>0</v>
      </c>
      <c r="CA1011">
        <f t="shared" si="2036"/>
        <v>0</v>
      </c>
      <c r="CB1011">
        <f t="shared" si="2037"/>
        <v>0</v>
      </c>
      <c r="CC1011">
        <f t="shared" si="2038"/>
        <v>0</v>
      </c>
      <c r="CD1011">
        <f t="shared" si="2039"/>
        <v>0</v>
      </c>
      <c r="CE1011">
        <f t="shared" si="2040"/>
        <v>0</v>
      </c>
      <c r="CF1011">
        <f t="shared" si="2041"/>
        <v>0</v>
      </c>
      <c r="CG1011">
        <f t="shared" si="2042"/>
        <v>0</v>
      </c>
      <c r="CH1011">
        <f t="shared" si="2043"/>
        <v>0</v>
      </c>
      <c r="CI1011">
        <f t="shared" si="2044"/>
        <v>0</v>
      </c>
      <c r="CJ1011">
        <f t="shared" si="2045"/>
        <v>0</v>
      </c>
      <c r="CK1011">
        <f t="shared" si="2046"/>
        <v>0</v>
      </c>
      <c r="CL1011" t="str">
        <f t="shared" si="2047"/>
        <v/>
      </c>
      <c r="CM1011" t="str">
        <f t="shared" si="2048"/>
        <v/>
      </c>
      <c r="CN1011" t="str">
        <f t="shared" si="2049"/>
        <v/>
      </c>
      <c r="CO1011" t="str">
        <f t="shared" si="2050"/>
        <v/>
      </c>
      <c r="CP1011" t="str">
        <f t="shared" si="2051"/>
        <v/>
      </c>
      <c r="CQ1011" t="str">
        <f t="shared" si="2052"/>
        <v/>
      </c>
      <c r="CR1011" t="str">
        <f t="shared" si="2053"/>
        <v/>
      </c>
      <c r="CS1011" t="str">
        <f t="shared" si="2054"/>
        <v/>
      </c>
      <c r="CT1011" t="str">
        <f t="shared" si="2055"/>
        <v/>
      </c>
      <c r="CU1011" t="str">
        <f t="shared" si="2056"/>
        <v/>
      </c>
      <c r="CV1011" t="str">
        <f t="shared" si="2057"/>
        <v/>
      </c>
      <c r="CW1011" t="str">
        <f t="shared" si="2058"/>
        <v/>
      </c>
      <c r="CX1011" t="str">
        <f t="shared" si="2059"/>
        <v/>
      </c>
      <c r="CY1011" t="str">
        <f t="shared" si="2060"/>
        <v/>
      </c>
      <c r="CZ1011" t="str">
        <f t="shared" si="2061"/>
        <v/>
      </c>
      <c r="DA1011" t="str">
        <f t="shared" si="2062"/>
        <v/>
      </c>
      <c r="DB1011" t="str">
        <f t="shared" si="2063"/>
        <v/>
      </c>
      <c r="DC1011" t="str">
        <f t="shared" si="2064"/>
        <v/>
      </c>
      <c r="DD1011" t="str">
        <f t="shared" si="2065"/>
        <v/>
      </c>
      <c r="DE1011" t="str">
        <f t="shared" si="2066"/>
        <v/>
      </c>
      <c r="DF1011" t="str">
        <f t="shared" si="2067"/>
        <v/>
      </c>
      <c r="DG1011" t="str">
        <f t="shared" si="2068"/>
        <v/>
      </c>
      <c r="DH1011" t="str">
        <f t="shared" si="2069"/>
        <v/>
      </c>
      <c r="DI1011" t="str">
        <f t="shared" si="2070"/>
        <v/>
      </c>
      <c r="DJ1011" t="str">
        <f t="shared" si="2071"/>
        <v/>
      </c>
      <c r="DK1011" t="str">
        <f t="shared" si="2072"/>
        <v/>
      </c>
      <c r="DL1011" t="str">
        <f t="shared" si="2073"/>
        <v/>
      </c>
      <c r="DM1011" t="str">
        <f t="shared" si="2074"/>
        <v/>
      </c>
      <c r="DN1011" t="str">
        <f t="shared" si="2075"/>
        <v/>
      </c>
      <c r="DO1011" t="str">
        <f t="shared" si="2076"/>
        <v/>
      </c>
      <c r="DP1011" t="str">
        <f t="shared" si="2077"/>
        <v/>
      </c>
      <c r="DQ1011" t="str">
        <f t="shared" si="2078"/>
        <v/>
      </c>
      <c r="DR1011" t="str">
        <f t="shared" si="2079"/>
        <v/>
      </c>
      <c r="DS1011" t="str">
        <f t="shared" si="2080"/>
        <v/>
      </c>
      <c r="DT1011" t="str">
        <f t="shared" si="2081"/>
        <v/>
      </c>
      <c r="DU1011">
        <f t="shared" si="2082"/>
        <v>0</v>
      </c>
      <c r="DV1011">
        <f t="shared" si="2083"/>
        <v>0</v>
      </c>
      <c r="DW1011">
        <f t="shared" si="2084"/>
        <v>0</v>
      </c>
      <c r="DX1011" t="str">
        <f t="shared" si="2085"/>
        <v/>
      </c>
      <c r="DY1011" t="str">
        <f t="shared" si="2086"/>
        <v/>
      </c>
      <c r="DZ1011" t="str">
        <f t="shared" si="2087"/>
        <v/>
      </c>
      <c r="EA1011" s="5">
        <f t="shared" si="2088"/>
        <v>0</v>
      </c>
      <c r="EB1011" s="3">
        <f t="shared" si="2089"/>
        <v>0</v>
      </c>
    </row>
    <row r="1012" spans="2:132" x14ac:dyDescent="0.2">
      <c r="B1012">
        <v>1007</v>
      </c>
      <c r="C1012" s="3">
        <f>Zisk!D1026</f>
        <v>0</v>
      </c>
      <c r="D1012">
        <f>Zisk!E1026</f>
        <v>0</v>
      </c>
      <c r="E1012" s="66" t="str">
        <f t="shared" si="1976"/>
        <v/>
      </c>
      <c r="F1012" t="str">
        <f t="shared" si="1977"/>
        <v/>
      </c>
      <c r="G1012" s="66" t="str">
        <f t="shared" si="1978"/>
        <v/>
      </c>
      <c r="J1012">
        <f>VstupniParametry_SKRYT!$D$5</f>
        <v>0.02</v>
      </c>
      <c r="K1012">
        <f>VstupniParametry_SKRYT!$D$6</f>
        <v>0.06</v>
      </c>
      <c r="L1012">
        <f>VstupniParametry_SKRYT!$D$7</f>
        <v>0.06</v>
      </c>
      <c r="M1012">
        <f>VstupniParametry_SKRYT!$D$8</f>
        <v>0.06</v>
      </c>
      <c r="N1012">
        <f>VstupniParametry_SKRYT!$D$9</f>
        <v>1.7999999999999999E-2</v>
      </c>
      <c r="O1012" s="27">
        <f>VstupniParametry_SKRYT!$D$10</f>
        <v>0.01</v>
      </c>
      <c r="P1012" s="27">
        <f>VstupniParametry_SKRYT!$D$11</f>
        <v>0.01</v>
      </c>
      <c r="Q1012" s="27">
        <f>VstupniParametry_SKRYT!$D$12</f>
        <v>0.01</v>
      </c>
      <c r="R1012" s="27">
        <f>VstupniParametry_SKRYT!$D$13</f>
        <v>0.01</v>
      </c>
      <c r="S1012" s="27">
        <f>VstupniParametry_SKRYT!$D$14</f>
        <v>0.01</v>
      </c>
      <c r="T1012">
        <f t="shared" si="1979"/>
        <v>0</v>
      </c>
      <c r="U1012">
        <f t="shared" si="1980"/>
        <v>0</v>
      </c>
      <c r="V1012">
        <f t="shared" si="1981"/>
        <v>0</v>
      </c>
      <c r="W1012">
        <f t="shared" si="1982"/>
        <v>0</v>
      </c>
      <c r="X1012">
        <f t="shared" si="1983"/>
        <v>0</v>
      </c>
      <c r="Y1012">
        <f t="shared" si="1984"/>
        <v>0</v>
      </c>
      <c r="Z1012">
        <f t="shared" si="1985"/>
        <v>0</v>
      </c>
      <c r="AA1012">
        <f t="shared" si="1986"/>
        <v>0</v>
      </c>
      <c r="AB1012">
        <f t="shared" si="1987"/>
        <v>0</v>
      </c>
      <c r="AC1012">
        <f t="shared" si="1988"/>
        <v>0</v>
      </c>
      <c r="AD1012">
        <f t="shared" si="1989"/>
        <v>0</v>
      </c>
      <c r="AE1012">
        <f t="shared" si="1990"/>
        <v>0</v>
      </c>
      <c r="AF1012">
        <f t="shared" si="1991"/>
        <v>0</v>
      </c>
      <c r="AG1012">
        <f t="shared" si="1992"/>
        <v>0</v>
      </c>
      <c r="AH1012">
        <f t="shared" si="1993"/>
        <v>0</v>
      </c>
      <c r="AI1012">
        <f t="shared" si="1994"/>
        <v>0</v>
      </c>
      <c r="AJ1012">
        <f t="shared" si="1995"/>
        <v>0</v>
      </c>
      <c r="AK1012">
        <f t="shared" si="1996"/>
        <v>0</v>
      </c>
      <c r="AL1012">
        <f t="shared" si="1997"/>
        <v>0</v>
      </c>
      <c r="AM1012">
        <f t="shared" si="1998"/>
        <v>0</v>
      </c>
      <c r="AN1012">
        <f t="shared" si="1999"/>
        <v>0</v>
      </c>
      <c r="AO1012">
        <f t="shared" si="2000"/>
        <v>0</v>
      </c>
      <c r="AP1012">
        <f t="shared" si="2001"/>
        <v>0</v>
      </c>
      <c r="AQ1012">
        <f t="shared" si="2002"/>
        <v>0</v>
      </c>
      <c r="AR1012">
        <f t="shared" si="2003"/>
        <v>0</v>
      </c>
      <c r="AS1012">
        <f t="shared" si="2004"/>
        <v>0</v>
      </c>
      <c r="AT1012">
        <f t="shared" si="1974"/>
        <v>0</v>
      </c>
      <c r="AU1012">
        <f t="shared" si="2005"/>
        <v>0</v>
      </c>
      <c r="AV1012">
        <f t="shared" si="2006"/>
        <v>0</v>
      </c>
      <c r="AW1012">
        <f t="shared" si="1975"/>
        <v>0</v>
      </c>
      <c r="AX1012">
        <f t="shared" si="2007"/>
        <v>0</v>
      </c>
      <c r="AY1012">
        <f t="shared" si="2008"/>
        <v>0</v>
      </c>
      <c r="AZ1012">
        <f t="shared" si="2009"/>
        <v>0</v>
      </c>
      <c r="BA1012">
        <f t="shared" si="2010"/>
        <v>0</v>
      </c>
      <c r="BB1012">
        <f t="shared" si="2011"/>
        <v>0</v>
      </c>
      <c r="BC1012">
        <f t="shared" si="2012"/>
        <v>0</v>
      </c>
      <c r="BD1012">
        <f t="shared" si="2013"/>
        <v>0</v>
      </c>
      <c r="BE1012">
        <f t="shared" si="2014"/>
        <v>0</v>
      </c>
      <c r="BF1012">
        <f t="shared" si="2015"/>
        <v>0</v>
      </c>
      <c r="BG1012">
        <f t="shared" si="2016"/>
        <v>0</v>
      </c>
      <c r="BH1012">
        <f t="shared" si="2017"/>
        <v>0</v>
      </c>
      <c r="BI1012">
        <f t="shared" si="2018"/>
        <v>0</v>
      </c>
      <c r="BJ1012">
        <f t="shared" si="2019"/>
        <v>0</v>
      </c>
      <c r="BK1012">
        <f t="shared" si="2020"/>
        <v>0</v>
      </c>
      <c r="BL1012">
        <f t="shared" si="2021"/>
        <v>0</v>
      </c>
      <c r="BM1012">
        <f t="shared" si="2022"/>
        <v>0</v>
      </c>
      <c r="BN1012">
        <f t="shared" si="2023"/>
        <v>0</v>
      </c>
      <c r="BO1012">
        <f t="shared" si="2024"/>
        <v>0</v>
      </c>
      <c r="BP1012">
        <f t="shared" si="2025"/>
        <v>0</v>
      </c>
      <c r="BQ1012">
        <f t="shared" si="2026"/>
        <v>0</v>
      </c>
      <c r="BR1012">
        <f t="shared" si="2027"/>
        <v>0</v>
      </c>
      <c r="BS1012">
        <f t="shared" si="2028"/>
        <v>0</v>
      </c>
      <c r="BT1012">
        <f t="shared" si="2029"/>
        <v>0</v>
      </c>
      <c r="BU1012">
        <f t="shared" si="2030"/>
        <v>0</v>
      </c>
      <c r="BV1012">
        <f t="shared" si="2031"/>
        <v>0</v>
      </c>
      <c r="BW1012">
        <f t="shared" si="2032"/>
        <v>0</v>
      </c>
      <c r="BX1012">
        <f t="shared" si="2033"/>
        <v>0</v>
      </c>
      <c r="BY1012">
        <f t="shared" si="2034"/>
        <v>0</v>
      </c>
      <c r="BZ1012">
        <f t="shared" si="2035"/>
        <v>0</v>
      </c>
      <c r="CA1012">
        <f t="shared" si="2036"/>
        <v>0</v>
      </c>
      <c r="CB1012">
        <f t="shared" si="2037"/>
        <v>0</v>
      </c>
      <c r="CC1012">
        <f t="shared" si="2038"/>
        <v>0</v>
      </c>
      <c r="CD1012">
        <f t="shared" si="2039"/>
        <v>0</v>
      </c>
      <c r="CE1012">
        <f t="shared" si="2040"/>
        <v>0</v>
      </c>
      <c r="CF1012">
        <f t="shared" si="2041"/>
        <v>0</v>
      </c>
      <c r="CG1012">
        <f t="shared" si="2042"/>
        <v>0</v>
      </c>
      <c r="CH1012">
        <f t="shared" si="2043"/>
        <v>0</v>
      </c>
      <c r="CI1012">
        <f t="shared" si="2044"/>
        <v>0</v>
      </c>
      <c r="CJ1012">
        <f t="shared" si="2045"/>
        <v>0</v>
      </c>
      <c r="CK1012">
        <f t="shared" si="2046"/>
        <v>0</v>
      </c>
      <c r="CL1012" t="str">
        <f t="shared" si="2047"/>
        <v/>
      </c>
      <c r="CM1012" t="str">
        <f t="shared" si="2048"/>
        <v/>
      </c>
      <c r="CN1012" t="str">
        <f t="shared" si="2049"/>
        <v/>
      </c>
      <c r="CO1012" t="str">
        <f t="shared" si="2050"/>
        <v/>
      </c>
      <c r="CP1012" t="str">
        <f t="shared" si="2051"/>
        <v/>
      </c>
      <c r="CQ1012" t="str">
        <f t="shared" si="2052"/>
        <v/>
      </c>
      <c r="CR1012" t="str">
        <f t="shared" si="2053"/>
        <v/>
      </c>
      <c r="CS1012" t="str">
        <f t="shared" si="2054"/>
        <v/>
      </c>
      <c r="CT1012" t="str">
        <f t="shared" si="2055"/>
        <v/>
      </c>
      <c r="CU1012" t="str">
        <f t="shared" si="2056"/>
        <v/>
      </c>
      <c r="CV1012" t="str">
        <f t="shared" si="2057"/>
        <v/>
      </c>
      <c r="CW1012" t="str">
        <f t="shared" si="2058"/>
        <v/>
      </c>
      <c r="CX1012" t="str">
        <f t="shared" si="2059"/>
        <v/>
      </c>
      <c r="CY1012" t="str">
        <f t="shared" si="2060"/>
        <v/>
      </c>
      <c r="CZ1012" t="str">
        <f t="shared" si="2061"/>
        <v/>
      </c>
      <c r="DA1012" t="str">
        <f t="shared" si="2062"/>
        <v/>
      </c>
      <c r="DB1012" t="str">
        <f t="shared" si="2063"/>
        <v/>
      </c>
      <c r="DC1012" t="str">
        <f t="shared" si="2064"/>
        <v/>
      </c>
      <c r="DD1012" t="str">
        <f t="shared" si="2065"/>
        <v/>
      </c>
      <c r="DE1012" t="str">
        <f t="shared" si="2066"/>
        <v/>
      </c>
      <c r="DF1012" t="str">
        <f t="shared" si="2067"/>
        <v/>
      </c>
      <c r="DG1012" t="str">
        <f t="shared" si="2068"/>
        <v/>
      </c>
      <c r="DH1012" t="str">
        <f t="shared" si="2069"/>
        <v/>
      </c>
      <c r="DI1012" t="str">
        <f t="shared" si="2070"/>
        <v/>
      </c>
      <c r="DJ1012" t="str">
        <f t="shared" si="2071"/>
        <v/>
      </c>
      <c r="DK1012" t="str">
        <f t="shared" si="2072"/>
        <v/>
      </c>
      <c r="DL1012" t="str">
        <f t="shared" si="2073"/>
        <v/>
      </c>
      <c r="DM1012" t="str">
        <f t="shared" si="2074"/>
        <v/>
      </c>
      <c r="DN1012" t="str">
        <f t="shared" si="2075"/>
        <v/>
      </c>
      <c r="DO1012" t="str">
        <f t="shared" si="2076"/>
        <v/>
      </c>
      <c r="DP1012" t="str">
        <f t="shared" si="2077"/>
        <v/>
      </c>
      <c r="DQ1012" t="str">
        <f t="shared" si="2078"/>
        <v/>
      </c>
      <c r="DR1012" t="str">
        <f t="shared" si="2079"/>
        <v/>
      </c>
      <c r="DS1012" t="str">
        <f t="shared" si="2080"/>
        <v/>
      </c>
      <c r="DT1012" t="str">
        <f t="shared" si="2081"/>
        <v/>
      </c>
      <c r="DU1012">
        <f t="shared" si="2082"/>
        <v>0</v>
      </c>
      <c r="DV1012">
        <f t="shared" si="2083"/>
        <v>0</v>
      </c>
      <c r="DW1012">
        <f t="shared" si="2084"/>
        <v>0</v>
      </c>
      <c r="DX1012" t="str">
        <f t="shared" si="2085"/>
        <v/>
      </c>
      <c r="DY1012" t="str">
        <f t="shared" si="2086"/>
        <v/>
      </c>
      <c r="DZ1012" t="str">
        <f t="shared" si="2087"/>
        <v/>
      </c>
      <c r="EA1012" s="5">
        <f t="shared" si="2088"/>
        <v>0</v>
      </c>
      <c r="EB1012" s="3">
        <f t="shared" si="2089"/>
        <v>0</v>
      </c>
    </row>
    <row r="1013" spans="2:132" x14ac:dyDescent="0.2">
      <c r="B1013" s="25">
        <v>1008</v>
      </c>
      <c r="C1013" s="26">
        <f>Zisk!D1027</f>
        <v>0</v>
      </c>
      <c r="D1013">
        <f>Zisk!E1027</f>
        <v>0</v>
      </c>
      <c r="E1013" s="66" t="str">
        <f t="shared" si="1976"/>
        <v/>
      </c>
      <c r="F1013" t="str">
        <f t="shared" si="1977"/>
        <v/>
      </c>
      <c r="G1013" s="66" t="str">
        <f t="shared" si="1978"/>
        <v/>
      </c>
      <c r="H1013" s="25"/>
      <c r="I1013" s="25"/>
      <c r="J1013">
        <f>VstupniParametry_SKRYT!$D$5</f>
        <v>0.02</v>
      </c>
      <c r="K1013">
        <f>VstupniParametry_SKRYT!$D$6</f>
        <v>0.06</v>
      </c>
      <c r="L1013">
        <f>VstupniParametry_SKRYT!$D$7</f>
        <v>0.06</v>
      </c>
      <c r="M1013">
        <f>VstupniParametry_SKRYT!$D$8</f>
        <v>0.06</v>
      </c>
      <c r="N1013">
        <f>VstupniParametry_SKRYT!$D$9</f>
        <v>1.7999999999999999E-2</v>
      </c>
      <c r="O1013" s="27">
        <f>VstupniParametry_SKRYT!$D$10</f>
        <v>0.01</v>
      </c>
      <c r="P1013" s="27">
        <f>VstupniParametry_SKRYT!$D$11</f>
        <v>0.01</v>
      </c>
      <c r="Q1013" s="27">
        <f>VstupniParametry_SKRYT!$D$12</f>
        <v>0.01</v>
      </c>
      <c r="R1013" s="27">
        <f>VstupniParametry_SKRYT!$D$13</f>
        <v>0.01</v>
      </c>
      <c r="S1013" s="27">
        <f>VstupniParametry_SKRYT!$D$14</f>
        <v>0.01</v>
      </c>
      <c r="T1013">
        <f t="shared" si="1979"/>
        <v>0</v>
      </c>
      <c r="U1013">
        <f t="shared" si="1980"/>
        <v>0</v>
      </c>
      <c r="V1013">
        <f t="shared" si="1981"/>
        <v>0</v>
      </c>
      <c r="W1013">
        <f t="shared" si="1982"/>
        <v>0</v>
      </c>
      <c r="X1013">
        <f t="shared" si="1983"/>
        <v>0</v>
      </c>
      <c r="Y1013">
        <f t="shared" si="1984"/>
        <v>0</v>
      </c>
      <c r="Z1013">
        <f t="shared" si="1985"/>
        <v>0</v>
      </c>
      <c r="AA1013">
        <f t="shared" si="1986"/>
        <v>0</v>
      </c>
      <c r="AB1013">
        <f t="shared" si="1987"/>
        <v>0</v>
      </c>
      <c r="AC1013">
        <f t="shared" si="1988"/>
        <v>0</v>
      </c>
      <c r="AD1013">
        <f t="shared" si="1989"/>
        <v>0</v>
      </c>
      <c r="AE1013">
        <f t="shared" si="1990"/>
        <v>0</v>
      </c>
      <c r="AF1013">
        <f t="shared" si="1991"/>
        <v>0</v>
      </c>
      <c r="AG1013">
        <f t="shared" si="1992"/>
        <v>0</v>
      </c>
      <c r="AH1013">
        <f t="shared" si="1993"/>
        <v>0</v>
      </c>
      <c r="AI1013">
        <f t="shared" si="1994"/>
        <v>0</v>
      </c>
      <c r="AJ1013">
        <f t="shared" si="1995"/>
        <v>0</v>
      </c>
      <c r="AK1013">
        <f t="shared" si="1996"/>
        <v>0</v>
      </c>
      <c r="AL1013">
        <f t="shared" si="1997"/>
        <v>0</v>
      </c>
      <c r="AM1013">
        <f t="shared" si="1998"/>
        <v>0</v>
      </c>
      <c r="AN1013">
        <f t="shared" si="1999"/>
        <v>0</v>
      </c>
      <c r="AO1013">
        <f t="shared" si="2000"/>
        <v>0</v>
      </c>
      <c r="AP1013">
        <f t="shared" si="2001"/>
        <v>0</v>
      </c>
      <c r="AQ1013">
        <f t="shared" si="2002"/>
        <v>0</v>
      </c>
      <c r="AR1013">
        <f t="shared" si="2003"/>
        <v>0</v>
      </c>
      <c r="AS1013">
        <f t="shared" si="2004"/>
        <v>0</v>
      </c>
      <c r="AT1013">
        <f t="shared" si="1974"/>
        <v>0</v>
      </c>
      <c r="AU1013">
        <f t="shared" si="2005"/>
        <v>0</v>
      </c>
      <c r="AV1013">
        <f t="shared" si="2006"/>
        <v>0</v>
      </c>
      <c r="AW1013">
        <f t="shared" si="1975"/>
        <v>0</v>
      </c>
      <c r="AX1013">
        <f t="shared" si="2007"/>
        <v>0</v>
      </c>
      <c r="AY1013">
        <f t="shared" si="2008"/>
        <v>0</v>
      </c>
      <c r="AZ1013">
        <f t="shared" si="2009"/>
        <v>0</v>
      </c>
      <c r="BA1013">
        <f t="shared" si="2010"/>
        <v>0</v>
      </c>
      <c r="BB1013">
        <f t="shared" si="2011"/>
        <v>0</v>
      </c>
      <c r="BC1013">
        <f t="shared" si="2012"/>
        <v>0</v>
      </c>
      <c r="BD1013">
        <f t="shared" si="2013"/>
        <v>0</v>
      </c>
      <c r="BE1013">
        <f t="shared" si="2014"/>
        <v>0</v>
      </c>
      <c r="BF1013">
        <f t="shared" si="2015"/>
        <v>0</v>
      </c>
      <c r="BG1013">
        <f t="shared" si="2016"/>
        <v>0</v>
      </c>
      <c r="BH1013">
        <f t="shared" si="2017"/>
        <v>0</v>
      </c>
      <c r="BI1013">
        <f t="shared" si="2018"/>
        <v>0</v>
      </c>
      <c r="BJ1013">
        <f t="shared" si="2019"/>
        <v>0</v>
      </c>
      <c r="BK1013">
        <f t="shared" si="2020"/>
        <v>0</v>
      </c>
      <c r="BL1013">
        <f t="shared" si="2021"/>
        <v>0</v>
      </c>
      <c r="BM1013">
        <f t="shared" si="2022"/>
        <v>0</v>
      </c>
      <c r="BN1013">
        <f t="shared" si="2023"/>
        <v>0</v>
      </c>
      <c r="BO1013">
        <f t="shared" si="2024"/>
        <v>0</v>
      </c>
      <c r="BP1013">
        <f t="shared" si="2025"/>
        <v>0</v>
      </c>
      <c r="BQ1013">
        <f t="shared" si="2026"/>
        <v>0</v>
      </c>
      <c r="BR1013">
        <f t="shared" si="2027"/>
        <v>0</v>
      </c>
      <c r="BS1013">
        <f t="shared" si="2028"/>
        <v>0</v>
      </c>
      <c r="BT1013">
        <f t="shared" si="2029"/>
        <v>0</v>
      </c>
      <c r="BU1013">
        <f t="shared" si="2030"/>
        <v>0</v>
      </c>
      <c r="BV1013">
        <f t="shared" si="2031"/>
        <v>0</v>
      </c>
      <c r="BW1013">
        <f t="shared" si="2032"/>
        <v>0</v>
      </c>
      <c r="BX1013">
        <f t="shared" si="2033"/>
        <v>0</v>
      </c>
      <c r="BY1013">
        <f t="shared" si="2034"/>
        <v>0</v>
      </c>
      <c r="BZ1013">
        <f t="shared" si="2035"/>
        <v>0</v>
      </c>
      <c r="CA1013">
        <f t="shared" si="2036"/>
        <v>0</v>
      </c>
      <c r="CB1013">
        <f t="shared" si="2037"/>
        <v>0</v>
      </c>
      <c r="CC1013">
        <f t="shared" si="2038"/>
        <v>0</v>
      </c>
      <c r="CD1013">
        <f t="shared" si="2039"/>
        <v>0</v>
      </c>
      <c r="CE1013">
        <f t="shared" si="2040"/>
        <v>0</v>
      </c>
      <c r="CF1013">
        <f t="shared" si="2041"/>
        <v>0</v>
      </c>
      <c r="CG1013">
        <f t="shared" si="2042"/>
        <v>0</v>
      </c>
      <c r="CH1013">
        <f t="shared" si="2043"/>
        <v>0</v>
      </c>
      <c r="CI1013">
        <f t="shared" si="2044"/>
        <v>0</v>
      </c>
      <c r="CJ1013">
        <f t="shared" si="2045"/>
        <v>0</v>
      </c>
      <c r="CK1013">
        <f t="shared" si="2046"/>
        <v>0</v>
      </c>
      <c r="CL1013" t="str">
        <f t="shared" si="2047"/>
        <v/>
      </c>
      <c r="CM1013" t="str">
        <f t="shared" si="2048"/>
        <v/>
      </c>
      <c r="CN1013" t="str">
        <f t="shared" si="2049"/>
        <v/>
      </c>
      <c r="CO1013" t="str">
        <f t="shared" si="2050"/>
        <v/>
      </c>
      <c r="CP1013" t="str">
        <f t="shared" si="2051"/>
        <v/>
      </c>
      <c r="CQ1013" t="str">
        <f t="shared" si="2052"/>
        <v/>
      </c>
      <c r="CR1013" t="str">
        <f t="shared" si="2053"/>
        <v/>
      </c>
      <c r="CS1013" t="str">
        <f t="shared" si="2054"/>
        <v/>
      </c>
      <c r="CT1013" t="str">
        <f t="shared" si="2055"/>
        <v/>
      </c>
      <c r="CU1013" t="str">
        <f t="shared" si="2056"/>
        <v/>
      </c>
      <c r="CV1013" t="str">
        <f t="shared" si="2057"/>
        <v/>
      </c>
      <c r="CW1013" t="str">
        <f t="shared" si="2058"/>
        <v/>
      </c>
      <c r="CX1013" t="str">
        <f t="shared" si="2059"/>
        <v/>
      </c>
      <c r="CY1013" t="str">
        <f t="shared" si="2060"/>
        <v/>
      </c>
      <c r="CZ1013" t="str">
        <f t="shared" si="2061"/>
        <v/>
      </c>
      <c r="DA1013" t="str">
        <f t="shared" si="2062"/>
        <v/>
      </c>
      <c r="DB1013" t="str">
        <f t="shared" si="2063"/>
        <v/>
      </c>
      <c r="DC1013" t="str">
        <f t="shared" si="2064"/>
        <v/>
      </c>
      <c r="DD1013" t="str">
        <f t="shared" si="2065"/>
        <v/>
      </c>
      <c r="DE1013" t="str">
        <f t="shared" si="2066"/>
        <v/>
      </c>
      <c r="DF1013" t="str">
        <f t="shared" si="2067"/>
        <v/>
      </c>
      <c r="DG1013" t="str">
        <f t="shared" si="2068"/>
        <v/>
      </c>
      <c r="DH1013" t="str">
        <f t="shared" si="2069"/>
        <v/>
      </c>
      <c r="DI1013" t="str">
        <f t="shared" si="2070"/>
        <v/>
      </c>
      <c r="DJ1013" t="str">
        <f t="shared" si="2071"/>
        <v/>
      </c>
      <c r="DK1013" t="str">
        <f t="shared" si="2072"/>
        <v/>
      </c>
      <c r="DL1013" t="str">
        <f t="shared" si="2073"/>
        <v/>
      </c>
      <c r="DM1013" t="str">
        <f t="shared" si="2074"/>
        <v/>
      </c>
      <c r="DN1013" t="str">
        <f t="shared" si="2075"/>
        <v/>
      </c>
      <c r="DO1013" t="str">
        <f t="shared" si="2076"/>
        <v/>
      </c>
      <c r="DP1013" t="str">
        <f t="shared" si="2077"/>
        <v/>
      </c>
      <c r="DQ1013" t="str">
        <f t="shared" si="2078"/>
        <v/>
      </c>
      <c r="DR1013" t="str">
        <f t="shared" si="2079"/>
        <v/>
      </c>
      <c r="DS1013" t="str">
        <f t="shared" si="2080"/>
        <v/>
      </c>
      <c r="DT1013" t="str">
        <f t="shared" si="2081"/>
        <v/>
      </c>
      <c r="DU1013">
        <f t="shared" si="2082"/>
        <v>0</v>
      </c>
      <c r="DV1013">
        <f t="shared" si="2083"/>
        <v>0</v>
      </c>
      <c r="DW1013">
        <f t="shared" si="2084"/>
        <v>0</v>
      </c>
      <c r="DX1013" t="str">
        <f t="shared" si="2085"/>
        <v/>
      </c>
      <c r="DY1013" t="str">
        <f t="shared" si="2086"/>
        <v/>
      </c>
      <c r="DZ1013" t="str">
        <f t="shared" si="2087"/>
        <v/>
      </c>
      <c r="EA1013" s="5">
        <f t="shared" si="2088"/>
        <v>0</v>
      </c>
      <c r="EB1013" s="3">
        <f t="shared" si="2089"/>
        <v>0</v>
      </c>
    </row>
    <row r="1014" spans="2:132" x14ac:dyDescent="0.2">
      <c r="B1014">
        <v>1009</v>
      </c>
      <c r="C1014" s="3">
        <f>Zisk!D1028</f>
        <v>0</v>
      </c>
      <c r="D1014">
        <f>Zisk!E1028</f>
        <v>0</v>
      </c>
      <c r="E1014" s="66" t="str">
        <f t="shared" si="1976"/>
        <v/>
      </c>
      <c r="F1014" t="str">
        <f t="shared" si="1977"/>
        <v/>
      </c>
      <c r="G1014" s="66" t="str">
        <f t="shared" si="1978"/>
        <v/>
      </c>
      <c r="J1014">
        <f>VstupniParametry_SKRYT!$D$5</f>
        <v>0.02</v>
      </c>
      <c r="K1014">
        <f>VstupniParametry_SKRYT!$D$6</f>
        <v>0.06</v>
      </c>
      <c r="L1014">
        <f>VstupniParametry_SKRYT!$D$7</f>
        <v>0.06</v>
      </c>
      <c r="M1014">
        <f>VstupniParametry_SKRYT!$D$8</f>
        <v>0.06</v>
      </c>
      <c r="N1014">
        <f>VstupniParametry_SKRYT!$D$9</f>
        <v>1.7999999999999999E-2</v>
      </c>
      <c r="O1014" s="27">
        <f>VstupniParametry_SKRYT!$D$10</f>
        <v>0.01</v>
      </c>
      <c r="P1014" s="27">
        <f>VstupniParametry_SKRYT!$D$11</f>
        <v>0.01</v>
      </c>
      <c r="Q1014" s="27">
        <f>VstupniParametry_SKRYT!$D$12</f>
        <v>0.01</v>
      </c>
      <c r="R1014" s="27">
        <f>VstupniParametry_SKRYT!$D$13</f>
        <v>0.01</v>
      </c>
      <c r="S1014" s="27">
        <f>VstupniParametry_SKRYT!$D$14</f>
        <v>0.01</v>
      </c>
      <c r="T1014">
        <f t="shared" si="1979"/>
        <v>0</v>
      </c>
      <c r="U1014">
        <f t="shared" si="1980"/>
        <v>0</v>
      </c>
      <c r="V1014">
        <f t="shared" si="1981"/>
        <v>0</v>
      </c>
      <c r="W1014">
        <f t="shared" si="1982"/>
        <v>0</v>
      </c>
      <c r="X1014">
        <f t="shared" si="1983"/>
        <v>0</v>
      </c>
      <c r="Y1014">
        <f t="shared" si="1984"/>
        <v>0</v>
      </c>
      <c r="Z1014">
        <f t="shared" si="1985"/>
        <v>0</v>
      </c>
      <c r="AA1014">
        <f t="shared" si="1986"/>
        <v>0</v>
      </c>
      <c r="AB1014">
        <f t="shared" si="1987"/>
        <v>0</v>
      </c>
      <c r="AC1014">
        <f t="shared" si="1988"/>
        <v>0</v>
      </c>
      <c r="AD1014">
        <f t="shared" si="1989"/>
        <v>0</v>
      </c>
      <c r="AE1014">
        <f t="shared" si="1990"/>
        <v>0</v>
      </c>
      <c r="AF1014">
        <f t="shared" si="1991"/>
        <v>0</v>
      </c>
      <c r="AG1014">
        <f t="shared" si="1992"/>
        <v>0</v>
      </c>
      <c r="AH1014">
        <f t="shared" si="1993"/>
        <v>0</v>
      </c>
      <c r="AI1014">
        <f t="shared" si="1994"/>
        <v>0</v>
      </c>
      <c r="AJ1014">
        <f t="shared" si="1995"/>
        <v>0</v>
      </c>
      <c r="AK1014">
        <f t="shared" si="1996"/>
        <v>0</v>
      </c>
      <c r="AL1014">
        <f t="shared" si="1997"/>
        <v>0</v>
      </c>
      <c r="AM1014">
        <f t="shared" si="1998"/>
        <v>0</v>
      </c>
      <c r="AN1014">
        <f t="shared" si="1999"/>
        <v>0</v>
      </c>
      <c r="AO1014">
        <f t="shared" si="2000"/>
        <v>0</v>
      </c>
      <c r="AP1014">
        <f t="shared" si="2001"/>
        <v>0</v>
      </c>
      <c r="AQ1014">
        <f t="shared" si="2002"/>
        <v>0</v>
      </c>
      <c r="AR1014">
        <f t="shared" si="2003"/>
        <v>0</v>
      </c>
      <c r="AS1014">
        <f t="shared" si="2004"/>
        <v>0</v>
      </c>
      <c r="AT1014">
        <f t="shared" si="1974"/>
        <v>0</v>
      </c>
      <c r="AU1014">
        <f t="shared" si="2005"/>
        <v>0</v>
      </c>
      <c r="AV1014">
        <f t="shared" si="2006"/>
        <v>0</v>
      </c>
      <c r="AW1014">
        <f t="shared" si="1975"/>
        <v>0</v>
      </c>
      <c r="AX1014">
        <f t="shared" si="2007"/>
        <v>0</v>
      </c>
      <c r="AY1014">
        <f t="shared" si="2008"/>
        <v>0</v>
      </c>
      <c r="AZ1014">
        <f t="shared" si="2009"/>
        <v>0</v>
      </c>
      <c r="BA1014">
        <f t="shared" si="2010"/>
        <v>0</v>
      </c>
      <c r="BB1014">
        <f t="shared" si="2011"/>
        <v>0</v>
      </c>
      <c r="BC1014">
        <f t="shared" si="2012"/>
        <v>0</v>
      </c>
      <c r="BD1014">
        <f t="shared" si="2013"/>
        <v>0</v>
      </c>
      <c r="BE1014">
        <f t="shared" si="2014"/>
        <v>0</v>
      </c>
      <c r="BF1014">
        <f t="shared" si="2015"/>
        <v>0</v>
      </c>
      <c r="BG1014">
        <f t="shared" si="2016"/>
        <v>0</v>
      </c>
      <c r="BH1014">
        <f t="shared" si="2017"/>
        <v>0</v>
      </c>
      <c r="BI1014">
        <f t="shared" si="2018"/>
        <v>0</v>
      </c>
      <c r="BJ1014">
        <f t="shared" si="2019"/>
        <v>0</v>
      </c>
      <c r="BK1014">
        <f t="shared" si="2020"/>
        <v>0</v>
      </c>
      <c r="BL1014">
        <f t="shared" si="2021"/>
        <v>0</v>
      </c>
      <c r="BM1014">
        <f t="shared" si="2022"/>
        <v>0</v>
      </c>
      <c r="BN1014">
        <f t="shared" si="2023"/>
        <v>0</v>
      </c>
      <c r="BO1014">
        <f t="shared" si="2024"/>
        <v>0</v>
      </c>
      <c r="BP1014">
        <f t="shared" si="2025"/>
        <v>0</v>
      </c>
      <c r="BQ1014">
        <f t="shared" si="2026"/>
        <v>0</v>
      </c>
      <c r="BR1014">
        <f t="shared" si="2027"/>
        <v>0</v>
      </c>
      <c r="BS1014">
        <f t="shared" si="2028"/>
        <v>0</v>
      </c>
      <c r="BT1014">
        <f t="shared" si="2029"/>
        <v>0</v>
      </c>
      <c r="BU1014">
        <f t="shared" si="2030"/>
        <v>0</v>
      </c>
      <c r="BV1014">
        <f t="shared" si="2031"/>
        <v>0</v>
      </c>
      <c r="BW1014">
        <f t="shared" si="2032"/>
        <v>0</v>
      </c>
      <c r="BX1014">
        <f t="shared" si="2033"/>
        <v>0</v>
      </c>
      <c r="BY1014">
        <f t="shared" si="2034"/>
        <v>0</v>
      </c>
      <c r="BZ1014">
        <f t="shared" si="2035"/>
        <v>0</v>
      </c>
      <c r="CA1014">
        <f t="shared" si="2036"/>
        <v>0</v>
      </c>
      <c r="CB1014">
        <f t="shared" si="2037"/>
        <v>0</v>
      </c>
      <c r="CC1014">
        <f t="shared" si="2038"/>
        <v>0</v>
      </c>
      <c r="CD1014">
        <f t="shared" si="2039"/>
        <v>0</v>
      </c>
      <c r="CE1014">
        <f t="shared" si="2040"/>
        <v>0</v>
      </c>
      <c r="CF1014">
        <f t="shared" si="2041"/>
        <v>0</v>
      </c>
      <c r="CG1014">
        <f t="shared" si="2042"/>
        <v>0</v>
      </c>
      <c r="CH1014">
        <f t="shared" si="2043"/>
        <v>0</v>
      </c>
      <c r="CI1014">
        <f t="shared" si="2044"/>
        <v>0</v>
      </c>
      <c r="CJ1014">
        <f t="shared" si="2045"/>
        <v>0</v>
      </c>
      <c r="CK1014">
        <f t="shared" si="2046"/>
        <v>0</v>
      </c>
      <c r="CL1014" t="str">
        <f t="shared" si="2047"/>
        <v/>
      </c>
      <c r="CM1014" t="str">
        <f t="shared" si="2048"/>
        <v/>
      </c>
      <c r="CN1014" t="str">
        <f t="shared" si="2049"/>
        <v/>
      </c>
      <c r="CO1014" t="str">
        <f t="shared" si="2050"/>
        <v/>
      </c>
      <c r="CP1014" t="str">
        <f t="shared" si="2051"/>
        <v/>
      </c>
      <c r="CQ1014" t="str">
        <f t="shared" si="2052"/>
        <v/>
      </c>
      <c r="CR1014" t="str">
        <f t="shared" si="2053"/>
        <v/>
      </c>
      <c r="CS1014" t="str">
        <f t="shared" si="2054"/>
        <v/>
      </c>
      <c r="CT1014" t="str">
        <f t="shared" si="2055"/>
        <v/>
      </c>
      <c r="CU1014" t="str">
        <f t="shared" si="2056"/>
        <v/>
      </c>
      <c r="CV1014" t="str">
        <f t="shared" si="2057"/>
        <v/>
      </c>
      <c r="CW1014" t="str">
        <f t="shared" si="2058"/>
        <v/>
      </c>
      <c r="CX1014" t="str">
        <f t="shared" si="2059"/>
        <v/>
      </c>
      <c r="CY1014" t="str">
        <f t="shared" si="2060"/>
        <v/>
      </c>
      <c r="CZ1014" t="str">
        <f t="shared" si="2061"/>
        <v/>
      </c>
      <c r="DA1014" t="str">
        <f t="shared" si="2062"/>
        <v/>
      </c>
      <c r="DB1014" t="str">
        <f t="shared" si="2063"/>
        <v/>
      </c>
      <c r="DC1014" t="str">
        <f t="shared" si="2064"/>
        <v/>
      </c>
      <c r="DD1014" t="str">
        <f t="shared" si="2065"/>
        <v/>
      </c>
      <c r="DE1014" t="str">
        <f t="shared" si="2066"/>
        <v/>
      </c>
      <c r="DF1014" t="str">
        <f t="shared" si="2067"/>
        <v/>
      </c>
      <c r="DG1014" t="str">
        <f t="shared" si="2068"/>
        <v/>
      </c>
      <c r="DH1014" t="str">
        <f t="shared" si="2069"/>
        <v/>
      </c>
      <c r="DI1014" t="str">
        <f t="shared" si="2070"/>
        <v/>
      </c>
      <c r="DJ1014" t="str">
        <f t="shared" si="2071"/>
        <v/>
      </c>
      <c r="DK1014" t="str">
        <f t="shared" si="2072"/>
        <v/>
      </c>
      <c r="DL1014" t="str">
        <f t="shared" si="2073"/>
        <v/>
      </c>
      <c r="DM1014" t="str">
        <f t="shared" si="2074"/>
        <v/>
      </c>
      <c r="DN1014" t="str">
        <f t="shared" si="2075"/>
        <v/>
      </c>
      <c r="DO1014" t="str">
        <f t="shared" si="2076"/>
        <v/>
      </c>
      <c r="DP1014" t="str">
        <f t="shared" si="2077"/>
        <v/>
      </c>
      <c r="DQ1014" t="str">
        <f t="shared" si="2078"/>
        <v/>
      </c>
      <c r="DR1014" t="str">
        <f t="shared" si="2079"/>
        <v/>
      </c>
      <c r="DS1014" t="str">
        <f t="shared" si="2080"/>
        <v/>
      </c>
      <c r="DT1014" t="str">
        <f t="shared" si="2081"/>
        <v/>
      </c>
      <c r="DU1014">
        <f t="shared" si="2082"/>
        <v>0</v>
      </c>
      <c r="DV1014">
        <f t="shared" si="2083"/>
        <v>0</v>
      </c>
      <c r="DW1014">
        <f t="shared" si="2084"/>
        <v>0</v>
      </c>
      <c r="DX1014" t="str">
        <f t="shared" si="2085"/>
        <v/>
      </c>
      <c r="DY1014" t="str">
        <f t="shared" si="2086"/>
        <v/>
      </c>
      <c r="DZ1014" t="str">
        <f t="shared" si="2087"/>
        <v/>
      </c>
      <c r="EA1014" s="5">
        <f t="shared" si="2088"/>
        <v>0</v>
      </c>
      <c r="EB1014" s="3">
        <f t="shared" si="2089"/>
        <v>0</v>
      </c>
    </row>
    <row r="1015" spans="2:132" x14ac:dyDescent="0.2">
      <c r="B1015" s="25">
        <v>1010</v>
      </c>
      <c r="C1015" s="26">
        <f>Zisk!D1029</f>
        <v>0</v>
      </c>
      <c r="D1015">
        <f>Zisk!E1029</f>
        <v>0</v>
      </c>
      <c r="E1015" s="66" t="str">
        <f t="shared" si="1976"/>
        <v/>
      </c>
      <c r="F1015" t="str">
        <f t="shared" si="1977"/>
        <v/>
      </c>
      <c r="G1015" s="66" t="str">
        <f t="shared" si="1978"/>
        <v/>
      </c>
      <c r="H1015" s="25"/>
      <c r="I1015" s="25"/>
      <c r="J1015">
        <f>VstupniParametry_SKRYT!$D$5</f>
        <v>0.02</v>
      </c>
      <c r="K1015">
        <f>VstupniParametry_SKRYT!$D$6</f>
        <v>0.06</v>
      </c>
      <c r="L1015">
        <f>VstupniParametry_SKRYT!$D$7</f>
        <v>0.06</v>
      </c>
      <c r="M1015">
        <f>VstupniParametry_SKRYT!$D$8</f>
        <v>0.06</v>
      </c>
      <c r="N1015">
        <f>VstupniParametry_SKRYT!$D$9</f>
        <v>1.7999999999999999E-2</v>
      </c>
      <c r="O1015" s="27">
        <f>VstupniParametry_SKRYT!$D$10</f>
        <v>0.01</v>
      </c>
      <c r="P1015" s="27">
        <f>VstupniParametry_SKRYT!$D$11</f>
        <v>0.01</v>
      </c>
      <c r="Q1015" s="27">
        <f>VstupniParametry_SKRYT!$D$12</f>
        <v>0.01</v>
      </c>
      <c r="R1015" s="27">
        <f>VstupniParametry_SKRYT!$D$13</f>
        <v>0.01</v>
      </c>
      <c r="S1015" s="27">
        <f>VstupniParametry_SKRYT!$D$14</f>
        <v>0.01</v>
      </c>
      <c r="T1015">
        <f t="shared" si="1979"/>
        <v>0</v>
      </c>
      <c r="U1015">
        <f t="shared" si="1980"/>
        <v>0</v>
      </c>
      <c r="V1015">
        <f t="shared" si="1981"/>
        <v>0</v>
      </c>
      <c r="W1015">
        <f t="shared" si="1982"/>
        <v>0</v>
      </c>
      <c r="X1015">
        <f t="shared" si="1983"/>
        <v>0</v>
      </c>
      <c r="Y1015">
        <f t="shared" si="1984"/>
        <v>0</v>
      </c>
      <c r="Z1015">
        <f t="shared" si="1985"/>
        <v>0</v>
      </c>
      <c r="AA1015">
        <f t="shared" si="1986"/>
        <v>0</v>
      </c>
      <c r="AB1015">
        <f t="shared" si="1987"/>
        <v>0</v>
      </c>
      <c r="AC1015">
        <f t="shared" si="1988"/>
        <v>0</v>
      </c>
      <c r="AD1015">
        <f t="shared" si="1989"/>
        <v>0</v>
      </c>
      <c r="AE1015">
        <f t="shared" si="1990"/>
        <v>0</v>
      </c>
      <c r="AF1015">
        <f t="shared" si="1991"/>
        <v>0</v>
      </c>
      <c r="AG1015">
        <f t="shared" si="1992"/>
        <v>0</v>
      </c>
      <c r="AH1015">
        <f t="shared" si="1993"/>
        <v>0</v>
      </c>
      <c r="AI1015">
        <f t="shared" si="1994"/>
        <v>0</v>
      </c>
      <c r="AJ1015">
        <f t="shared" si="1995"/>
        <v>0</v>
      </c>
      <c r="AK1015">
        <f t="shared" si="1996"/>
        <v>0</v>
      </c>
      <c r="AL1015">
        <f t="shared" si="1997"/>
        <v>0</v>
      </c>
      <c r="AM1015">
        <f t="shared" si="1998"/>
        <v>0</v>
      </c>
      <c r="AN1015">
        <f t="shared" si="1999"/>
        <v>0</v>
      </c>
      <c r="AO1015">
        <f t="shared" si="2000"/>
        <v>0</v>
      </c>
      <c r="AP1015">
        <f t="shared" si="2001"/>
        <v>0</v>
      </c>
      <c r="AQ1015">
        <f t="shared" si="2002"/>
        <v>0</v>
      </c>
      <c r="AR1015">
        <f t="shared" si="2003"/>
        <v>0</v>
      </c>
      <c r="AS1015">
        <f t="shared" si="2004"/>
        <v>0</v>
      </c>
      <c r="AT1015">
        <f t="shared" si="1974"/>
        <v>0</v>
      </c>
      <c r="AU1015">
        <f t="shared" si="2005"/>
        <v>0</v>
      </c>
      <c r="AV1015">
        <f t="shared" si="2006"/>
        <v>0</v>
      </c>
      <c r="AW1015">
        <f t="shared" si="1975"/>
        <v>0</v>
      </c>
      <c r="AX1015">
        <f t="shared" si="2007"/>
        <v>0</v>
      </c>
      <c r="AY1015">
        <f t="shared" si="2008"/>
        <v>0</v>
      </c>
      <c r="AZ1015">
        <f t="shared" si="2009"/>
        <v>0</v>
      </c>
      <c r="BA1015">
        <f t="shared" si="2010"/>
        <v>0</v>
      </c>
      <c r="BB1015">
        <f t="shared" si="2011"/>
        <v>0</v>
      </c>
      <c r="BC1015">
        <f t="shared" si="2012"/>
        <v>0</v>
      </c>
      <c r="BD1015">
        <f t="shared" si="2013"/>
        <v>0</v>
      </c>
      <c r="BE1015">
        <f t="shared" si="2014"/>
        <v>0</v>
      </c>
      <c r="BF1015">
        <f t="shared" si="2015"/>
        <v>0</v>
      </c>
      <c r="BG1015">
        <f t="shared" si="2016"/>
        <v>0</v>
      </c>
      <c r="BH1015">
        <f t="shared" si="2017"/>
        <v>0</v>
      </c>
      <c r="BI1015">
        <f t="shared" si="2018"/>
        <v>0</v>
      </c>
      <c r="BJ1015">
        <f t="shared" si="2019"/>
        <v>0</v>
      </c>
      <c r="BK1015">
        <f t="shared" si="2020"/>
        <v>0</v>
      </c>
      <c r="BL1015">
        <f t="shared" si="2021"/>
        <v>0</v>
      </c>
      <c r="BM1015">
        <f t="shared" si="2022"/>
        <v>0</v>
      </c>
      <c r="BN1015">
        <f t="shared" si="2023"/>
        <v>0</v>
      </c>
      <c r="BO1015">
        <f t="shared" si="2024"/>
        <v>0</v>
      </c>
      <c r="BP1015">
        <f t="shared" si="2025"/>
        <v>0</v>
      </c>
      <c r="BQ1015">
        <f t="shared" si="2026"/>
        <v>0</v>
      </c>
      <c r="BR1015">
        <f t="shared" si="2027"/>
        <v>0</v>
      </c>
      <c r="BS1015">
        <f t="shared" si="2028"/>
        <v>0</v>
      </c>
      <c r="BT1015">
        <f t="shared" si="2029"/>
        <v>0</v>
      </c>
      <c r="BU1015">
        <f t="shared" si="2030"/>
        <v>0</v>
      </c>
      <c r="BV1015">
        <f t="shared" si="2031"/>
        <v>0</v>
      </c>
      <c r="BW1015">
        <f t="shared" si="2032"/>
        <v>0</v>
      </c>
      <c r="BX1015">
        <f t="shared" si="2033"/>
        <v>0</v>
      </c>
      <c r="BY1015">
        <f t="shared" si="2034"/>
        <v>0</v>
      </c>
      <c r="BZ1015">
        <f t="shared" si="2035"/>
        <v>0</v>
      </c>
      <c r="CA1015">
        <f t="shared" si="2036"/>
        <v>0</v>
      </c>
      <c r="CB1015">
        <f t="shared" si="2037"/>
        <v>0</v>
      </c>
      <c r="CC1015">
        <f t="shared" si="2038"/>
        <v>0</v>
      </c>
      <c r="CD1015">
        <f t="shared" si="2039"/>
        <v>0</v>
      </c>
      <c r="CE1015">
        <f t="shared" si="2040"/>
        <v>0</v>
      </c>
      <c r="CF1015">
        <f t="shared" si="2041"/>
        <v>0</v>
      </c>
      <c r="CG1015">
        <f t="shared" si="2042"/>
        <v>0</v>
      </c>
      <c r="CH1015">
        <f t="shared" si="2043"/>
        <v>0</v>
      </c>
      <c r="CI1015">
        <f t="shared" si="2044"/>
        <v>0</v>
      </c>
      <c r="CJ1015">
        <f t="shared" si="2045"/>
        <v>0</v>
      </c>
      <c r="CK1015">
        <f t="shared" si="2046"/>
        <v>0</v>
      </c>
      <c r="CL1015" t="str">
        <f t="shared" si="2047"/>
        <v/>
      </c>
      <c r="CM1015" t="str">
        <f t="shared" si="2048"/>
        <v/>
      </c>
      <c r="CN1015" t="str">
        <f t="shared" si="2049"/>
        <v/>
      </c>
      <c r="CO1015" t="str">
        <f t="shared" si="2050"/>
        <v/>
      </c>
      <c r="CP1015" t="str">
        <f t="shared" si="2051"/>
        <v/>
      </c>
      <c r="CQ1015" t="str">
        <f t="shared" si="2052"/>
        <v/>
      </c>
      <c r="CR1015" t="str">
        <f t="shared" si="2053"/>
        <v/>
      </c>
      <c r="CS1015" t="str">
        <f t="shared" si="2054"/>
        <v/>
      </c>
      <c r="CT1015" t="str">
        <f t="shared" si="2055"/>
        <v/>
      </c>
      <c r="CU1015" t="str">
        <f t="shared" si="2056"/>
        <v/>
      </c>
      <c r="CV1015" t="str">
        <f t="shared" si="2057"/>
        <v/>
      </c>
      <c r="CW1015" t="str">
        <f t="shared" si="2058"/>
        <v/>
      </c>
      <c r="CX1015" t="str">
        <f t="shared" si="2059"/>
        <v/>
      </c>
      <c r="CY1015" t="str">
        <f t="shared" si="2060"/>
        <v/>
      </c>
      <c r="CZ1015" t="str">
        <f t="shared" si="2061"/>
        <v/>
      </c>
      <c r="DA1015" t="str">
        <f t="shared" si="2062"/>
        <v/>
      </c>
      <c r="DB1015" t="str">
        <f t="shared" si="2063"/>
        <v/>
      </c>
      <c r="DC1015" t="str">
        <f t="shared" si="2064"/>
        <v/>
      </c>
      <c r="DD1015" t="str">
        <f t="shared" si="2065"/>
        <v/>
      </c>
      <c r="DE1015" t="str">
        <f t="shared" si="2066"/>
        <v/>
      </c>
      <c r="DF1015" t="str">
        <f t="shared" si="2067"/>
        <v/>
      </c>
      <c r="DG1015" t="str">
        <f t="shared" si="2068"/>
        <v/>
      </c>
      <c r="DH1015" t="str">
        <f t="shared" si="2069"/>
        <v/>
      </c>
      <c r="DI1015" t="str">
        <f t="shared" si="2070"/>
        <v/>
      </c>
      <c r="DJ1015" t="str">
        <f t="shared" si="2071"/>
        <v/>
      </c>
      <c r="DK1015" t="str">
        <f t="shared" si="2072"/>
        <v/>
      </c>
      <c r="DL1015" t="str">
        <f t="shared" si="2073"/>
        <v/>
      </c>
      <c r="DM1015" t="str">
        <f t="shared" si="2074"/>
        <v/>
      </c>
      <c r="DN1015" t="str">
        <f t="shared" si="2075"/>
        <v/>
      </c>
      <c r="DO1015" t="str">
        <f t="shared" si="2076"/>
        <v/>
      </c>
      <c r="DP1015" t="str">
        <f t="shared" si="2077"/>
        <v/>
      </c>
      <c r="DQ1015" t="str">
        <f t="shared" si="2078"/>
        <v/>
      </c>
      <c r="DR1015" t="str">
        <f t="shared" si="2079"/>
        <v/>
      </c>
      <c r="DS1015" t="str">
        <f t="shared" si="2080"/>
        <v/>
      </c>
      <c r="DT1015" t="str">
        <f t="shared" si="2081"/>
        <v/>
      </c>
      <c r="DU1015">
        <f t="shared" si="2082"/>
        <v>0</v>
      </c>
      <c r="DV1015">
        <f t="shared" si="2083"/>
        <v>0</v>
      </c>
      <c r="DW1015">
        <f t="shared" si="2084"/>
        <v>0</v>
      </c>
      <c r="DX1015" t="str">
        <f t="shared" si="2085"/>
        <v/>
      </c>
      <c r="DY1015" t="str">
        <f t="shared" si="2086"/>
        <v/>
      </c>
      <c r="DZ1015" t="str">
        <f t="shared" si="2087"/>
        <v/>
      </c>
      <c r="EA1015" s="5">
        <f t="shared" si="2088"/>
        <v>0</v>
      </c>
      <c r="EB1015" s="3">
        <f t="shared" si="2089"/>
        <v>0</v>
      </c>
    </row>
    <row r="1016" spans="2:132" x14ac:dyDescent="0.2">
      <c r="B1016">
        <v>1011</v>
      </c>
      <c r="C1016" s="3">
        <f>Zisk!D1030</f>
        <v>0</v>
      </c>
      <c r="D1016">
        <f>Zisk!E1030</f>
        <v>0</v>
      </c>
      <c r="E1016" s="66" t="str">
        <f t="shared" si="1976"/>
        <v/>
      </c>
      <c r="F1016" t="str">
        <f t="shared" si="1977"/>
        <v/>
      </c>
      <c r="G1016" s="66" t="str">
        <f t="shared" si="1978"/>
        <v/>
      </c>
      <c r="J1016">
        <f>VstupniParametry_SKRYT!$D$5</f>
        <v>0.02</v>
      </c>
      <c r="K1016">
        <f>VstupniParametry_SKRYT!$D$6</f>
        <v>0.06</v>
      </c>
      <c r="L1016">
        <f>VstupniParametry_SKRYT!$D$7</f>
        <v>0.06</v>
      </c>
      <c r="M1016">
        <f>VstupniParametry_SKRYT!$D$8</f>
        <v>0.06</v>
      </c>
      <c r="N1016">
        <f>VstupniParametry_SKRYT!$D$9</f>
        <v>1.7999999999999999E-2</v>
      </c>
      <c r="O1016" s="27">
        <f>VstupniParametry_SKRYT!$D$10</f>
        <v>0.01</v>
      </c>
      <c r="P1016" s="27">
        <f>VstupniParametry_SKRYT!$D$11</f>
        <v>0.01</v>
      </c>
      <c r="Q1016" s="27">
        <f>VstupniParametry_SKRYT!$D$12</f>
        <v>0.01</v>
      </c>
      <c r="R1016" s="27">
        <f>VstupniParametry_SKRYT!$D$13</f>
        <v>0.01</v>
      </c>
      <c r="S1016" s="27">
        <f>VstupniParametry_SKRYT!$D$14</f>
        <v>0.01</v>
      </c>
      <c r="T1016">
        <f t="shared" si="1979"/>
        <v>0</v>
      </c>
      <c r="U1016">
        <f t="shared" si="1980"/>
        <v>0</v>
      </c>
      <c r="V1016">
        <f t="shared" si="1981"/>
        <v>0</v>
      </c>
      <c r="W1016">
        <f t="shared" si="1982"/>
        <v>0</v>
      </c>
      <c r="X1016">
        <f t="shared" si="1983"/>
        <v>0</v>
      </c>
      <c r="Y1016">
        <f t="shared" si="1984"/>
        <v>0</v>
      </c>
      <c r="Z1016">
        <f t="shared" si="1985"/>
        <v>0</v>
      </c>
      <c r="AA1016">
        <f t="shared" si="1986"/>
        <v>0</v>
      </c>
      <c r="AB1016">
        <f t="shared" si="1987"/>
        <v>0</v>
      </c>
      <c r="AC1016">
        <f t="shared" si="1988"/>
        <v>0</v>
      </c>
      <c r="AD1016">
        <f t="shared" si="1989"/>
        <v>0</v>
      </c>
      <c r="AE1016">
        <f t="shared" si="1990"/>
        <v>0</v>
      </c>
      <c r="AF1016">
        <f t="shared" si="1991"/>
        <v>0</v>
      </c>
      <c r="AG1016">
        <f t="shared" si="1992"/>
        <v>0</v>
      </c>
      <c r="AH1016">
        <f t="shared" si="1993"/>
        <v>0</v>
      </c>
      <c r="AI1016">
        <f t="shared" si="1994"/>
        <v>0</v>
      </c>
      <c r="AJ1016">
        <f t="shared" si="1995"/>
        <v>0</v>
      </c>
      <c r="AK1016">
        <f t="shared" si="1996"/>
        <v>0</v>
      </c>
      <c r="AL1016">
        <f t="shared" si="1997"/>
        <v>0</v>
      </c>
      <c r="AM1016">
        <f t="shared" si="1998"/>
        <v>0</v>
      </c>
      <c r="AN1016">
        <f t="shared" si="1999"/>
        <v>0</v>
      </c>
      <c r="AO1016">
        <f t="shared" si="2000"/>
        <v>0</v>
      </c>
      <c r="AP1016">
        <f t="shared" si="2001"/>
        <v>0</v>
      </c>
      <c r="AQ1016">
        <f t="shared" si="2002"/>
        <v>0</v>
      </c>
      <c r="AR1016">
        <f t="shared" si="2003"/>
        <v>0</v>
      </c>
      <c r="AS1016">
        <f t="shared" si="2004"/>
        <v>0</v>
      </c>
      <c r="AT1016">
        <f t="shared" si="1974"/>
        <v>0</v>
      </c>
      <c r="AU1016">
        <f t="shared" si="2005"/>
        <v>0</v>
      </c>
      <c r="AV1016">
        <f t="shared" si="2006"/>
        <v>0</v>
      </c>
      <c r="AW1016">
        <f t="shared" si="1975"/>
        <v>0</v>
      </c>
      <c r="AX1016">
        <f t="shared" si="2007"/>
        <v>0</v>
      </c>
      <c r="AY1016">
        <f t="shared" si="2008"/>
        <v>0</v>
      </c>
      <c r="AZ1016">
        <f t="shared" si="2009"/>
        <v>0</v>
      </c>
      <c r="BA1016">
        <f t="shared" si="2010"/>
        <v>0</v>
      </c>
      <c r="BB1016">
        <f t="shared" si="2011"/>
        <v>0</v>
      </c>
      <c r="BC1016">
        <f t="shared" si="2012"/>
        <v>0</v>
      </c>
      <c r="BD1016">
        <f t="shared" si="2013"/>
        <v>0</v>
      </c>
      <c r="BE1016">
        <f t="shared" si="2014"/>
        <v>0</v>
      </c>
      <c r="BF1016">
        <f t="shared" si="2015"/>
        <v>0</v>
      </c>
      <c r="BG1016">
        <f t="shared" si="2016"/>
        <v>0</v>
      </c>
      <c r="BH1016">
        <f t="shared" si="2017"/>
        <v>0</v>
      </c>
      <c r="BI1016">
        <f t="shared" si="2018"/>
        <v>0</v>
      </c>
      <c r="BJ1016">
        <f t="shared" si="2019"/>
        <v>0</v>
      </c>
      <c r="BK1016">
        <f t="shared" si="2020"/>
        <v>0</v>
      </c>
      <c r="BL1016">
        <f t="shared" si="2021"/>
        <v>0</v>
      </c>
      <c r="BM1016">
        <f t="shared" si="2022"/>
        <v>0</v>
      </c>
      <c r="BN1016">
        <f t="shared" si="2023"/>
        <v>0</v>
      </c>
      <c r="BO1016">
        <f t="shared" si="2024"/>
        <v>0</v>
      </c>
      <c r="BP1016">
        <f t="shared" si="2025"/>
        <v>0</v>
      </c>
      <c r="BQ1016">
        <f t="shared" si="2026"/>
        <v>0</v>
      </c>
      <c r="BR1016">
        <f t="shared" si="2027"/>
        <v>0</v>
      </c>
      <c r="BS1016">
        <f t="shared" si="2028"/>
        <v>0</v>
      </c>
      <c r="BT1016">
        <f t="shared" si="2029"/>
        <v>0</v>
      </c>
      <c r="BU1016">
        <f t="shared" si="2030"/>
        <v>0</v>
      </c>
      <c r="BV1016">
        <f t="shared" si="2031"/>
        <v>0</v>
      </c>
      <c r="BW1016">
        <f t="shared" si="2032"/>
        <v>0</v>
      </c>
      <c r="BX1016">
        <f t="shared" si="2033"/>
        <v>0</v>
      </c>
      <c r="BY1016">
        <f t="shared" si="2034"/>
        <v>0</v>
      </c>
      <c r="BZ1016">
        <f t="shared" si="2035"/>
        <v>0</v>
      </c>
      <c r="CA1016">
        <f t="shared" si="2036"/>
        <v>0</v>
      </c>
      <c r="CB1016">
        <f t="shared" si="2037"/>
        <v>0</v>
      </c>
      <c r="CC1016">
        <f t="shared" si="2038"/>
        <v>0</v>
      </c>
      <c r="CD1016">
        <f t="shared" si="2039"/>
        <v>0</v>
      </c>
      <c r="CE1016">
        <f t="shared" si="2040"/>
        <v>0</v>
      </c>
      <c r="CF1016">
        <f t="shared" si="2041"/>
        <v>0</v>
      </c>
      <c r="CG1016">
        <f t="shared" si="2042"/>
        <v>0</v>
      </c>
      <c r="CH1016">
        <f t="shared" si="2043"/>
        <v>0</v>
      </c>
      <c r="CI1016">
        <f t="shared" si="2044"/>
        <v>0</v>
      </c>
      <c r="CJ1016">
        <f t="shared" si="2045"/>
        <v>0</v>
      </c>
      <c r="CK1016">
        <f t="shared" si="2046"/>
        <v>0</v>
      </c>
      <c r="CL1016" t="str">
        <f t="shared" si="2047"/>
        <v/>
      </c>
      <c r="CM1016" t="str">
        <f t="shared" si="2048"/>
        <v/>
      </c>
      <c r="CN1016" t="str">
        <f t="shared" si="2049"/>
        <v/>
      </c>
      <c r="CO1016" t="str">
        <f t="shared" si="2050"/>
        <v/>
      </c>
      <c r="CP1016" t="str">
        <f t="shared" si="2051"/>
        <v/>
      </c>
      <c r="CQ1016" t="str">
        <f t="shared" si="2052"/>
        <v/>
      </c>
      <c r="CR1016" t="str">
        <f t="shared" si="2053"/>
        <v/>
      </c>
      <c r="CS1016" t="str">
        <f t="shared" si="2054"/>
        <v/>
      </c>
      <c r="CT1016" t="str">
        <f t="shared" si="2055"/>
        <v/>
      </c>
      <c r="CU1016" t="str">
        <f t="shared" si="2056"/>
        <v/>
      </c>
      <c r="CV1016" t="str">
        <f t="shared" si="2057"/>
        <v/>
      </c>
      <c r="CW1016" t="str">
        <f t="shared" si="2058"/>
        <v/>
      </c>
      <c r="CX1016" t="str">
        <f t="shared" si="2059"/>
        <v/>
      </c>
      <c r="CY1016" t="str">
        <f t="shared" si="2060"/>
        <v/>
      </c>
      <c r="CZ1016" t="str">
        <f t="shared" si="2061"/>
        <v/>
      </c>
      <c r="DA1016" t="str">
        <f t="shared" si="2062"/>
        <v/>
      </c>
      <c r="DB1016" t="str">
        <f t="shared" si="2063"/>
        <v/>
      </c>
      <c r="DC1016" t="str">
        <f t="shared" si="2064"/>
        <v/>
      </c>
      <c r="DD1016" t="str">
        <f t="shared" si="2065"/>
        <v/>
      </c>
      <c r="DE1016" t="str">
        <f t="shared" si="2066"/>
        <v/>
      </c>
      <c r="DF1016" t="str">
        <f t="shared" si="2067"/>
        <v/>
      </c>
      <c r="DG1016" t="str">
        <f t="shared" si="2068"/>
        <v/>
      </c>
      <c r="DH1016" t="str">
        <f t="shared" si="2069"/>
        <v/>
      </c>
      <c r="DI1016" t="str">
        <f t="shared" si="2070"/>
        <v/>
      </c>
      <c r="DJ1016" t="str">
        <f t="shared" si="2071"/>
        <v/>
      </c>
      <c r="DK1016" t="str">
        <f t="shared" si="2072"/>
        <v/>
      </c>
      <c r="DL1016" t="str">
        <f t="shared" si="2073"/>
        <v/>
      </c>
      <c r="DM1016" t="str">
        <f t="shared" si="2074"/>
        <v/>
      </c>
      <c r="DN1016" t="str">
        <f t="shared" si="2075"/>
        <v/>
      </c>
      <c r="DO1016" t="str">
        <f t="shared" si="2076"/>
        <v/>
      </c>
      <c r="DP1016" t="str">
        <f t="shared" si="2077"/>
        <v/>
      </c>
      <c r="DQ1016" t="str">
        <f t="shared" si="2078"/>
        <v/>
      </c>
      <c r="DR1016" t="str">
        <f t="shared" si="2079"/>
        <v/>
      </c>
      <c r="DS1016" t="str">
        <f t="shared" si="2080"/>
        <v/>
      </c>
      <c r="DT1016" t="str">
        <f t="shared" si="2081"/>
        <v/>
      </c>
      <c r="DU1016">
        <f t="shared" si="2082"/>
        <v>0</v>
      </c>
      <c r="DV1016">
        <f t="shared" si="2083"/>
        <v>0</v>
      </c>
      <c r="DW1016">
        <f t="shared" si="2084"/>
        <v>0</v>
      </c>
      <c r="DX1016" t="str">
        <f t="shared" si="2085"/>
        <v/>
      </c>
      <c r="DY1016" t="str">
        <f t="shared" si="2086"/>
        <v/>
      </c>
      <c r="DZ1016" t="str">
        <f t="shared" si="2087"/>
        <v/>
      </c>
      <c r="EA1016" s="5">
        <f t="shared" si="2088"/>
        <v>0</v>
      </c>
      <c r="EB1016" s="3">
        <f t="shared" si="2089"/>
        <v>0</v>
      </c>
    </row>
    <row r="1017" spans="2:132" x14ac:dyDescent="0.2">
      <c r="B1017" s="25">
        <v>1012</v>
      </c>
      <c r="C1017" s="26">
        <f>Zisk!D1031</f>
        <v>0</v>
      </c>
      <c r="D1017">
        <f>Zisk!E1031</f>
        <v>0</v>
      </c>
      <c r="E1017" s="66" t="str">
        <f t="shared" si="1976"/>
        <v/>
      </c>
      <c r="F1017" t="str">
        <f t="shared" si="1977"/>
        <v/>
      </c>
      <c r="G1017" s="66" t="str">
        <f t="shared" si="1978"/>
        <v/>
      </c>
      <c r="H1017" s="25"/>
      <c r="I1017" s="25"/>
      <c r="J1017">
        <f>VstupniParametry_SKRYT!$D$5</f>
        <v>0.02</v>
      </c>
      <c r="K1017">
        <f>VstupniParametry_SKRYT!$D$6</f>
        <v>0.06</v>
      </c>
      <c r="L1017">
        <f>VstupniParametry_SKRYT!$D$7</f>
        <v>0.06</v>
      </c>
      <c r="M1017">
        <f>VstupniParametry_SKRYT!$D$8</f>
        <v>0.06</v>
      </c>
      <c r="N1017">
        <f>VstupniParametry_SKRYT!$D$9</f>
        <v>1.7999999999999999E-2</v>
      </c>
      <c r="O1017" s="27">
        <f>VstupniParametry_SKRYT!$D$10</f>
        <v>0.01</v>
      </c>
      <c r="P1017" s="27">
        <f>VstupniParametry_SKRYT!$D$11</f>
        <v>0.01</v>
      </c>
      <c r="Q1017" s="27">
        <f>VstupniParametry_SKRYT!$D$12</f>
        <v>0.01</v>
      </c>
      <c r="R1017" s="27">
        <f>VstupniParametry_SKRYT!$D$13</f>
        <v>0.01</v>
      </c>
      <c r="S1017" s="27">
        <f>VstupniParametry_SKRYT!$D$14</f>
        <v>0.01</v>
      </c>
      <c r="T1017">
        <f t="shared" si="1979"/>
        <v>0</v>
      </c>
      <c r="U1017">
        <f t="shared" si="1980"/>
        <v>0</v>
      </c>
      <c r="V1017">
        <f t="shared" si="1981"/>
        <v>0</v>
      </c>
      <c r="W1017">
        <f t="shared" si="1982"/>
        <v>0</v>
      </c>
      <c r="X1017">
        <f t="shared" si="1983"/>
        <v>0</v>
      </c>
      <c r="Y1017">
        <f t="shared" si="1984"/>
        <v>0</v>
      </c>
      <c r="Z1017">
        <f t="shared" si="1985"/>
        <v>0</v>
      </c>
      <c r="AA1017">
        <f t="shared" si="1986"/>
        <v>0</v>
      </c>
      <c r="AB1017">
        <f t="shared" si="1987"/>
        <v>0</v>
      </c>
      <c r="AC1017">
        <f t="shared" si="1988"/>
        <v>0</v>
      </c>
      <c r="AD1017">
        <f t="shared" si="1989"/>
        <v>0</v>
      </c>
      <c r="AE1017">
        <f t="shared" si="1990"/>
        <v>0</v>
      </c>
      <c r="AF1017">
        <f t="shared" si="1991"/>
        <v>0</v>
      </c>
      <c r="AG1017">
        <f t="shared" si="1992"/>
        <v>0</v>
      </c>
      <c r="AH1017">
        <f t="shared" si="1993"/>
        <v>0</v>
      </c>
      <c r="AI1017">
        <f t="shared" si="1994"/>
        <v>0</v>
      </c>
      <c r="AJ1017">
        <f t="shared" si="1995"/>
        <v>0</v>
      </c>
      <c r="AK1017">
        <f t="shared" si="1996"/>
        <v>0</v>
      </c>
      <c r="AL1017">
        <f t="shared" si="1997"/>
        <v>0</v>
      </c>
      <c r="AM1017">
        <f t="shared" si="1998"/>
        <v>0</v>
      </c>
      <c r="AN1017">
        <f t="shared" si="1999"/>
        <v>0</v>
      </c>
      <c r="AO1017">
        <f t="shared" si="2000"/>
        <v>0</v>
      </c>
      <c r="AP1017">
        <f t="shared" si="2001"/>
        <v>0</v>
      </c>
      <c r="AQ1017">
        <f t="shared" si="2002"/>
        <v>0</v>
      </c>
      <c r="AR1017">
        <f t="shared" si="2003"/>
        <v>0</v>
      </c>
      <c r="AS1017">
        <f t="shared" si="2004"/>
        <v>0</v>
      </c>
      <c r="AT1017">
        <f t="shared" si="1974"/>
        <v>0</v>
      </c>
      <c r="AU1017">
        <f t="shared" si="2005"/>
        <v>0</v>
      </c>
      <c r="AV1017">
        <f t="shared" si="2006"/>
        <v>0</v>
      </c>
      <c r="AW1017">
        <f t="shared" si="1975"/>
        <v>0</v>
      </c>
      <c r="AX1017">
        <f t="shared" si="2007"/>
        <v>0</v>
      </c>
      <c r="AY1017">
        <f t="shared" si="2008"/>
        <v>0</v>
      </c>
      <c r="AZ1017">
        <f t="shared" si="2009"/>
        <v>0</v>
      </c>
      <c r="BA1017">
        <f t="shared" si="2010"/>
        <v>0</v>
      </c>
      <c r="BB1017">
        <f t="shared" si="2011"/>
        <v>0</v>
      </c>
      <c r="BC1017">
        <f t="shared" si="2012"/>
        <v>0</v>
      </c>
      <c r="BD1017">
        <f t="shared" si="2013"/>
        <v>0</v>
      </c>
      <c r="BE1017">
        <f t="shared" si="2014"/>
        <v>0</v>
      </c>
      <c r="BF1017">
        <f t="shared" si="2015"/>
        <v>0</v>
      </c>
      <c r="BG1017">
        <f t="shared" si="2016"/>
        <v>0</v>
      </c>
      <c r="BH1017">
        <f t="shared" si="2017"/>
        <v>0</v>
      </c>
      <c r="BI1017">
        <f t="shared" si="2018"/>
        <v>0</v>
      </c>
      <c r="BJ1017">
        <f t="shared" si="2019"/>
        <v>0</v>
      </c>
      <c r="BK1017">
        <f t="shared" si="2020"/>
        <v>0</v>
      </c>
      <c r="BL1017">
        <f t="shared" si="2021"/>
        <v>0</v>
      </c>
      <c r="BM1017">
        <f t="shared" si="2022"/>
        <v>0</v>
      </c>
      <c r="BN1017">
        <f t="shared" si="2023"/>
        <v>0</v>
      </c>
      <c r="BO1017">
        <f t="shared" si="2024"/>
        <v>0</v>
      </c>
      <c r="BP1017">
        <f t="shared" si="2025"/>
        <v>0</v>
      </c>
      <c r="BQ1017">
        <f t="shared" si="2026"/>
        <v>0</v>
      </c>
      <c r="BR1017">
        <f t="shared" si="2027"/>
        <v>0</v>
      </c>
      <c r="BS1017">
        <f t="shared" si="2028"/>
        <v>0</v>
      </c>
      <c r="BT1017">
        <f t="shared" si="2029"/>
        <v>0</v>
      </c>
      <c r="BU1017">
        <f t="shared" si="2030"/>
        <v>0</v>
      </c>
      <c r="BV1017">
        <f t="shared" si="2031"/>
        <v>0</v>
      </c>
      <c r="BW1017">
        <f t="shared" si="2032"/>
        <v>0</v>
      </c>
      <c r="BX1017">
        <f t="shared" si="2033"/>
        <v>0</v>
      </c>
      <c r="BY1017">
        <f t="shared" si="2034"/>
        <v>0</v>
      </c>
      <c r="BZ1017">
        <f t="shared" si="2035"/>
        <v>0</v>
      </c>
      <c r="CA1017">
        <f t="shared" si="2036"/>
        <v>0</v>
      </c>
      <c r="CB1017">
        <f t="shared" si="2037"/>
        <v>0</v>
      </c>
      <c r="CC1017">
        <f t="shared" si="2038"/>
        <v>0</v>
      </c>
      <c r="CD1017">
        <f t="shared" si="2039"/>
        <v>0</v>
      </c>
      <c r="CE1017">
        <f t="shared" si="2040"/>
        <v>0</v>
      </c>
      <c r="CF1017">
        <f t="shared" si="2041"/>
        <v>0</v>
      </c>
      <c r="CG1017">
        <f t="shared" si="2042"/>
        <v>0</v>
      </c>
      <c r="CH1017">
        <f t="shared" si="2043"/>
        <v>0</v>
      </c>
      <c r="CI1017">
        <f t="shared" si="2044"/>
        <v>0</v>
      </c>
      <c r="CJ1017">
        <f t="shared" si="2045"/>
        <v>0</v>
      </c>
      <c r="CK1017">
        <f t="shared" si="2046"/>
        <v>0</v>
      </c>
      <c r="CL1017" t="str">
        <f t="shared" si="2047"/>
        <v/>
      </c>
      <c r="CM1017" t="str">
        <f t="shared" si="2048"/>
        <v/>
      </c>
      <c r="CN1017" t="str">
        <f t="shared" si="2049"/>
        <v/>
      </c>
      <c r="CO1017" t="str">
        <f t="shared" si="2050"/>
        <v/>
      </c>
      <c r="CP1017" t="str">
        <f t="shared" si="2051"/>
        <v/>
      </c>
      <c r="CQ1017" t="str">
        <f t="shared" si="2052"/>
        <v/>
      </c>
      <c r="CR1017" t="str">
        <f t="shared" si="2053"/>
        <v/>
      </c>
      <c r="CS1017" t="str">
        <f t="shared" si="2054"/>
        <v/>
      </c>
      <c r="CT1017" t="str">
        <f t="shared" si="2055"/>
        <v/>
      </c>
      <c r="CU1017" t="str">
        <f t="shared" si="2056"/>
        <v/>
      </c>
      <c r="CV1017" t="str">
        <f t="shared" si="2057"/>
        <v/>
      </c>
      <c r="CW1017" t="str">
        <f t="shared" si="2058"/>
        <v/>
      </c>
      <c r="CX1017" t="str">
        <f t="shared" si="2059"/>
        <v/>
      </c>
      <c r="CY1017" t="str">
        <f t="shared" si="2060"/>
        <v/>
      </c>
      <c r="CZ1017" t="str">
        <f t="shared" si="2061"/>
        <v/>
      </c>
      <c r="DA1017" t="str">
        <f t="shared" si="2062"/>
        <v/>
      </c>
      <c r="DB1017" t="str">
        <f t="shared" si="2063"/>
        <v/>
      </c>
      <c r="DC1017" t="str">
        <f t="shared" si="2064"/>
        <v/>
      </c>
      <c r="DD1017" t="str">
        <f t="shared" si="2065"/>
        <v/>
      </c>
      <c r="DE1017" t="str">
        <f t="shared" si="2066"/>
        <v/>
      </c>
      <c r="DF1017" t="str">
        <f t="shared" si="2067"/>
        <v/>
      </c>
      <c r="DG1017" t="str">
        <f t="shared" si="2068"/>
        <v/>
      </c>
      <c r="DH1017" t="str">
        <f t="shared" si="2069"/>
        <v/>
      </c>
      <c r="DI1017" t="str">
        <f t="shared" si="2070"/>
        <v/>
      </c>
      <c r="DJ1017" t="str">
        <f t="shared" si="2071"/>
        <v/>
      </c>
      <c r="DK1017" t="str">
        <f t="shared" si="2072"/>
        <v/>
      </c>
      <c r="DL1017" t="str">
        <f t="shared" si="2073"/>
        <v/>
      </c>
      <c r="DM1017" t="str">
        <f t="shared" si="2074"/>
        <v/>
      </c>
      <c r="DN1017" t="str">
        <f t="shared" si="2075"/>
        <v/>
      </c>
      <c r="DO1017" t="str">
        <f t="shared" si="2076"/>
        <v/>
      </c>
      <c r="DP1017" t="str">
        <f t="shared" si="2077"/>
        <v/>
      </c>
      <c r="DQ1017" t="str">
        <f t="shared" si="2078"/>
        <v/>
      </c>
      <c r="DR1017" t="str">
        <f t="shared" si="2079"/>
        <v/>
      </c>
      <c r="DS1017" t="str">
        <f t="shared" si="2080"/>
        <v/>
      </c>
      <c r="DT1017" t="str">
        <f t="shared" si="2081"/>
        <v/>
      </c>
      <c r="DU1017">
        <f t="shared" si="2082"/>
        <v>0</v>
      </c>
      <c r="DV1017">
        <f t="shared" si="2083"/>
        <v>0</v>
      </c>
      <c r="DW1017">
        <f t="shared" si="2084"/>
        <v>0</v>
      </c>
      <c r="DX1017" t="str">
        <f t="shared" si="2085"/>
        <v/>
      </c>
      <c r="DY1017" t="str">
        <f t="shared" si="2086"/>
        <v/>
      </c>
      <c r="DZ1017" t="str">
        <f t="shared" si="2087"/>
        <v/>
      </c>
      <c r="EA1017" s="5">
        <f t="shared" si="2088"/>
        <v>0</v>
      </c>
      <c r="EB1017" s="3">
        <f t="shared" si="2089"/>
        <v>0</v>
      </c>
    </row>
  </sheetData>
  <mergeCells count="3">
    <mergeCell ref="T3:AS3"/>
    <mergeCell ref="AT3:AV3"/>
    <mergeCell ref="BC3:CK3"/>
  </mergeCells>
  <pageMargins left="0.7" right="0.7" top="0.78740157499999996" bottom="0.78740157499999996"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120CB-CAB3-4F71-B6F1-BE6570E4450A}">
  <dimension ref="B2:Q24"/>
  <sheetViews>
    <sheetView workbookViewId="0">
      <selection activeCell="D11" sqref="D11"/>
    </sheetView>
  </sheetViews>
  <sheetFormatPr defaultRowHeight="14.25" x14ac:dyDescent="0.2"/>
  <cols>
    <col min="2" max="2" width="14.5" customWidth="1"/>
    <col min="3" max="3" width="10.75" bestFit="1" customWidth="1"/>
    <col min="4" max="4" width="10.75" customWidth="1"/>
    <col min="5" max="5" width="10.875" customWidth="1"/>
    <col min="6" max="7" width="10" customWidth="1"/>
  </cols>
  <sheetData>
    <row r="2" spans="2:9" x14ac:dyDescent="0.2">
      <c r="B2" t="s">
        <v>94</v>
      </c>
    </row>
    <row r="3" spans="2:9" x14ac:dyDescent="0.2">
      <c r="B3" s="125" t="s">
        <v>95</v>
      </c>
      <c r="C3" s="125" t="s">
        <v>96</v>
      </c>
      <c r="D3" s="1" t="s">
        <v>97</v>
      </c>
    </row>
    <row r="4" spans="2:9" x14ac:dyDescent="0.2">
      <c r="B4" s="125"/>
      <c r="C4" s="125"/>
      <c r="D4" t="s">
        <v>98</v>
      </c>
    </row>
    <row r="5" spans="2:9" x14ac:dyDescent="0.2">
      <c r="B5" t="s">
        <v>99</v>
      </c>
      <c r="C5">
        <v>2021</v>
      </c>
      <c r="D5" s="88">
        <v>0.02</v>
      </c>
      <c r="F5">
        <v>2025</v>
      </c>
      <c r="G5">
        <v>1</v>
      </c>
      <c r="I5" t="s">
        <v>100</v>
      </c>
    </row>
    <row r="6" spans="2:9" x14ac:dyDescent="0.2">
      <c r="C6">
        <v>2022</v>
      </c>
      <c r="D6" s="88">
        <v>0.06</v>
      </c>
      <c r="F6">
        <v>2026</v>
      </c>
      <c r="G6">
        <v>2</v>
      </c>
      <c r="I6" t="s">
        <v>101</v>
      </c>
    </row>
    <row r="7" spans="2:9" x14ac:dyDescent="0.2">
      <c r="C7">
        <v>2023</v>
      </c>
      <c r="D7" s="88">
        <v>0.06</v>
      </c>
      <c r="F7">
        <v>2027</v>
      </c>
      <c r="G7">
        <v>3</v>
      </c>
    </row>
    <row r="8" spans="2:9" x14ac:dyDescent="0.2">
      <c r="C8">
        <v>2024</v>
      </c>
      <c r="D8" s="88">
        <v>0.06</v>
      </c>
      <c r="F8">
        <v>2028</v>
      </c>
      <c r="G8">
        <v>4</v>
      </c>
    </row>
    <row r="9" spans="2:9" x14ac:dyDescent="0.2">
      <c r="C9">
        <v>2025</v>
      </c>
      <c r="D9" s="88">
        <v>1.7999999999999999E-2</v>
      </c>
      <c r="F9">
        <v>2029</v>
      </c>
      <c r="G9">
        <v>5</v>
      </c>
      <c r="I9" t="s">
        <v>102</v>
      </c>
    </row>
    <row r="10" spans="2:9" x14ac:dyDescent="0.2">
      <c r="C10">
        <v>2026</v>
      </c>
      <c r="D10" s="88">
        <f>NastaveniIPV!C35</f>
        <v>0.01</v>
      </c>
      <c r="F10">
        <v>2030</v>
      </c>
      <c r="G10">
        <v>6</v>
      </c>
    </row>
    <row r="11" spans="2:9" x14ac:dyDescent="0.2">
      <c r="C11">
        <v>2027</v>
      </c>
      <c r="D11" s="88">
        <f>NastaveniIPV!D35</f>
        <v>0.01</v>
      </c>
    </row>
    <row r="12" spans="2:9" x14ac:dyDescent="0.2">
      <c r="C12">
        <v>2028</v>
      </c>
      <c r="D12" s="88">
        <f>NastaveniIPV!E35</f>
        <v>0.01</v>
      </c>
    </row>
    <row r="13" spans="2:9" x14ac:dyDescent="0.2">
      <c r="C13">
        <v>2029</v>
      </c>
      <c r="D13" s="88">
        <f>NastaveniIPV!F35</f>
        <v>0.01</v>
      </c>
    </row>
    <row r="14" spans="2:9" x14ac:dyDescent="0.2">
      <c r="C14">
        <v>2030</v>
      </c>
      <c r="D14" s="88">
        <f>NastaveniIPV!G35</f>
        <v>0.01</v>
      </c>
    </row>
    <row r="17" spans="2:17" x14ac:dyDescent="0.2">
      <c r="B17" t="s">
        <v>103</v>
      </c>
    </row>
    <row r="19" spans="2:17" x14ac:dyDescent="0.2">
      <c r="B19">
        <v>2026</v>
      </c>
      <c r="C19" t="str">
        <f>IF(AND(NastaveniIPV!C35&gt;=NastaveniIPV!$D$31,NastaveniIPV!C35&lt;=NastaveniIPV!$D$32),"OK","")</f>
        <v>OK</v>
      </c>
    </row>
    <row r="20" spans="2:17" x14ac:dyDescent="0.2">
      <c r="B20">
        <v>2027</v>
      </c>
      <c r="C20" t="str">
        <f>IF(AND(NastaveniIPV!D35&gt;=NastaveniIPV!$D$31,NastaveniIPV!D35&lt;=NastaveniIPV!$D$32),"OK","")</f>
        <v>OK</v>
      </c>
    </row>
    <row r="21" spans="2:17" x14ac:dyDescent="0.2">
      <c r="B21">
        <v>2028</v>
      </c>
      <c r="C21" t="str">
        <f>IF(AND(NastaveniIPV!E35&gt;=NastaveniIPV!$D$31,NastaveniIPV!E35&lt;=NastaveniIPV!$D$32),"OK","")</f>
        <v>OK</v>
      </c>
    </row>
    <row r="22" spans="2:17" x14ac:dyDescent="0.2">
      <c r="B22">
        <v>2029</v>
      </c>
      <c r="C22" t="str">
        <f>IF(AND(NastaveniIPV!F35&gt;=NastaveniIPV!$D$31,NastaveniIPV!F35&lt;=NastaveniIPV!$D$32),"OK","")</f>
        <v>OK</v>
      </c>
    </row>
    <row r="23" spans="2:17" x14ac:dyDescent="0.2">
      <c r="B23">
        <v>2030</v>
      </c>
      <c r="C23" t="str">
        <f>IF(AND(NastaveniIPV!G35&gt;=NastaveniIPV!$D$31,NastaveniIPV!G35&lt;=NastaveniIPV!$D$32),"OK","")</f>
        <v>OK</v>
      </c>
    </row>
    <row r="24" spans="2:17" x14ac:dyDescent="0.2">
      <c r="Q24" s="89"/>
    </row>
  </sheetData>
  <mergeCells count="2">
    <mergeCell ref="C3:C4"/>
    <mergeCell ref="B3:B4"/>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A2DD751A644C440AD837C4B6EFDA13D" ma:contentTypeVersion="12" ma:contentTypeDescription="Vytvoří nový dokument" ma:contentTypeScope="" ma:versionID="d7a470db0f915000c625a622fcebab02">
  <xsd:schema xmlns:xsd="http://www.w3.org/2001/XMLSchema" xmlns:xs="http://www.w3.org/2001/XMLSchema" xmlns:p="http://schemas.microsoft.com/office/2006/metadata/properties" xmlns:ns2="57633ba9-b01e-4949-9e49-d7306f620327" xmlns:ns3="3b3f3269-dd0d-4c83-970e-2a8463138554" targetNamespace="http://schemas.microsoft.com/office/2006/metadata/properties" ma:root="true" ma:fieldsID="7c703e0d8b81bd03121c683412b04798" ns2:_="" ns3:_="">
    <xsd:import namespace="57633ba9-b01e-4949-9e49-d7306f620327"/>
    <xsd:import namespace="3b3f3269-dd0d-4c83-970e-2a846313855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633ba9-b01e-4949-9e49-d7306f6203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Značky obrázků"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b3f3269-dd0d-4c83-970e-2a846313855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7a4d5d-6cc8-4727-914d-382e3467bd9d}" ma:internalName="TaxCatchAll" ma:showField="CatchAllData" ma:web="3b3f3269-dd0d-4c83-970e-2a84631385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b3f3269-dd0d-4c83-970e-2a8463138554" xsi:nil="true"/>
    <lcf76f155ced4ddcb4097134ff3c332f xmlns="57633ba9-b01e-4949-9e49-d7306f62032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45A597-F86C-4027-9C98-9260A811F37C}">
  <ds:schemaRefs>
    <ds:schemaRef ds:uri="http://schemas.microsoft.com/sharepoint/v3/contenttype/forms"/>
  </ds:schemaRefs>
</ds:datastoreItem>
</file>

<file path=customXml/itemProps2.xml><?xml version="1.0" encoding="utf-8"?>
<ds:datastoreItem xmlns:ds="http://schemas.openxmlformats.org/officeDocument/2006/customXml" ds:itemID="{554B86C2-3814-4F42-A6FA-18B4117E80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633ba9-b01e-4949-9e49-d7306f620327"/>
    <ds:schemaRef ds:uri="3b3f3269-dd0d-4c83-970e-2a84631385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9F05ECE-010D-4B00-A711-0129A39C0EDB}">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3b3f3269-dd0d-4c83-970e-2a8463138554"/>
    <ds:schemaRef ds:uri="http://purl.org/dc/terms/"/>
    <ds:schemaRef ds:uri="57633ba9-b01e-4949-9e49-d7306f62032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1</vt:i4>
      </vt:variant>
    </vt:vector>
  </HeadingPairs>
  <TitlesOfParts>
    <vt:vector size="7" baseType="lpstr">
      <vt:lpstr>Popis souboru</vt:lpstr>
      <vt:lpstr>Zisk</vt:lpstr>
      <vt:lpstr>NastaveniIPV</vt:lpstr>
      <vt:lpstr>KontrolniSestava_PoKrocichSKRYT</vt:lpstr>
      <vt:lpstr>Vypocet_SKRYT</vt:lpstr>
      <vt:lpstr>VstupniParametry_SKRYT</vt:lpstr>
      <vt:lpstr>ciselnik_roky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Líbal Karel Ing.</dc:creator>
  <cp:keywords/>
  <dc:description/>
  <cp:lastModifiedBy>MAKK</cp:lastModifiedBy>
  <cp:revision/>
  <dcterms:created xsi:type="dcterms:W3CDTF">2015-06-05T18:19:34Z</dcterms:created>
  <dcterms:modified xsi:type="dcterms:W3CDTF">2024-11-06T15:14:55Z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0x0101002A2DD751A644C440AD837C4B6EFDA13D</vt:lpwstr>
  </property>
  <property fmtid="{D5CDD505-2E9C-101B-9397-08002B2CF9AE}" pid="3" name="MediaServiceImageTags">
    <vt:lpwstr/>
  </property>
</Properties>
</file>